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240\Seafile\My Library\Mauna Loa 1950 10-01-2020\Bull Volc manuscript\Manuscript files new\Kahl et al_ML1950 MS_V6\Revised files\"/>
    </mc:Choice>
  </mc:AlternateContent>
  <xr:revisionPtr revIDLastSave="0" documentId="13_ncr:1_{97BD1313-AC9C-4DFE-BED5-D734CB2720AA}" xr6:coauthVersionLast="36" xr6:coauthVersionMax="47" xr10:uidLastSave="{00000000-0000-0000-0000-000000000000}"/>
  <bookViews>
    <workbookView xWindow="-105" yWindow="-105" windowWidth="19410" windowHeight="10290" tabRatio="769" firstSheet="2" activeTab="9" xr2:uid="{00000000-000D-0000-FFFF-FFFF00000000}"/>
  </bookViews>
  <sheets>
    <sheet name="1-Sample overview" sheetId="6" r:id="rId1"/>
    <sheet name="2-Olivine comp data" sheetId="1" r:id="rId2"/>
    <sheet name="3-Pyroxene comp data" sheetId="10" r:id="rId3"/>
    <sheet name="4-Plagioclase data" sheetId="17" r:id="rId4"/>
    <sheet name="5-Cr-spinel data" sheetId="12" r:id="rId5"/>
    <sheet name="6-Whole rock data" sheetId="4" r:id="rId6"/>
    <sheet name="7-Glass data" sheetId="5" r:id="rId7"/>
    <sheet name="8-Melt inclusion compositions" sheetId="18" r:id="rId8"/>
    <sheet name="9-EBSD data" sheetId="7" r:id="rId9"/>
    <sheet name="10-Olivine timescale data" sheetId="14" r:id="rId10"/>
    <sheet name="11-Seismic record " sheetId="15" r:id="rId11"/>
    <sheet name="12-Mauna Loa glass data" sheetId="20" r:id="rId1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1" i="10" l="1"/>
  <c r="AR346" i="1"/>
  <c r="AL346" i="1"/>
  <c r="U12" i="4" l="1"/>
  <c r="AA38" i="5"/>
  <c r="U13" i="4"/>
  <c r="AC5" i="10" l="1"/>
  <c r="AC6" i="10"/>
  <c r="AL342" i="1" l="1"/>
  <c r="AW77" i="10"/>
  <c r="AW78" i="10" s="1"/>
  <c r="AX77" i="10"/>
  <c r="AY77" i="10"/>
  <c r="AY78" i="10" s="1"/>
  <c r="AZ77" i="10"/>
  <c r="AZ80" i="10" s="1"/>
  <c r="BA77" i="10"/>
  <c r="BA78" i="10" s="1"/>
  <c r="BB77" i="10"/>
  <c r="BC77" i="10"/>
  <c r="BC80" i="10" s="1"/>
  <c r="BD77" i="10"/>
  <c r="BD78" i="10" s="1"/>
  <c r="AX78" i="10"/>
  <c r="BB78" i="10"/>
  <c r="AV77" i="10"/>
  <c r="AV80" i="10" s="1"/>
  <c r="AV10" i="10"/>
  <c r="BD81" i="10"/>
  <c r="BC81" i="10"/>
  <c r="BB81" i="10"/>
  <c r="BA81" i="10"/>
  <c r="AZ81" i="10"/>
  <c r="AY81" i="10"/>
  <c r="AX81" i="10"/>
  <c r="AW81" i="10"/>
  <c r="BB80" i="10"/>
  <c r="BD69" i="10"/>
  <c r="BD70" i="10" s="1"/>
  <c r="BC69" i="10"/>
  <c r="BC70" i="10" s="1"/>
  <c r="BB69" i="10"/>
  <c r="BB72" i="10" s="1"/>
  <c r="BA69" i="10"/>
  <c r="BA70" i="10" s="1"/>
  <c r="AZ69" i="10"/>
  <c r="AZ70" i="10" s="1"/>
  <c r="AY69" i="10"/>
  <c r="AY70" i="10" s="1"/>
  <c r="AX69" i="10"/>
  <c r="AX70" i="10" s="1"/>
  <c r="AV69" i="10"/>
  <c r="AV72" i="10" s="1"/>
  <c r="BE68" i="10"/>
  <c r="BE67" i="10"/>
  <c r="BE66" i="10"/>
  <c r="BE65" i="10"/>
  <c r="BE64" i="10"/>
  <c r="BD55" i="10"/>
  <c r="BD56" i="10" s="1"/>
  <c r="BC55" i="10"/>
  <c r="BC58" i="10" s="1"/>
  <c r="BB55" i="10"/>
  <c r="BB56" i="10" s="1"/>
  <c r="BA55" i="10"/>
  <c r="BA56" i="10" s="1"/>
  <c r="AZ55" i="10"/>
  <c r="AZ56" i="10" s="1"/>
  <c r="AY55" i="10"/>
  <c r="AY56" i="10" s="1"/>
  <c r="AX55" i="10"/>
  <c r="AX56" i="10" s="1"/>
  <c r="AV55" i="10"/>
  <c r="AV58" i="10" s="1"/>
  <c r="BE54" i="10"/>
  <c r="BE53" i="10"/>
  <c r="BE52" i="10"/>
  <c r="BE51" i="10"/>
  <c r="BE50" i="10"/>
  <c r="BE49" i="10"/>
  <c r="BE48" i="10"/>
  <c r="BD39" i="10"/>
  <c r="BD40" i="10" s="1"/>
  <c r="BC39" i="10"/>
  <c r="BC40" i="10" s="1"/>
  <c r="BB39" i="10"/>
  <c r="BB42" i="10" s="1"/>
  <c r="BA39" i="10"/>
  <c r="BA40" i="10" s="1"/>
  <c r="AZ39" i="10"/>
  <c r="AZ40" i="10" s="1"/>
  <c r="AY39" i="10"/>
  <c r="AY40" i="10" s="1"/>
  <c r="AX39" i="10"/>
  <c r="AX40" i="10" s="1"/>
  <c r="AV39" i="10"/>
  <c r="AV42" i="10" s="1"/>
  <c r="BE38" i="10"/>
  <c r="BE37" i="10"/>
  <c r="BE36" i="10"/>
  <c r="BE35" i="10"/>
  <c r="BE34" i="10"/>
  <c r="BD25" i="10"/>
  <c r="BD26" i="10" s="1"/>
  <c r="BC25" i="10"/>
  <c r="BC28" i="10" s="1"/>
  <c r="BB25" i="10"/>
  <c r="BB26" i="10" s="1"/>
  <c r="BA25" i="10"/>
  <c r="BA26" i="10" s="1"/>
  <c r="AZ25" i="10"/>
  <c r="AZ28" i="10" s="1"/>
  <c r="AY25" i="10"/>
  <c r="AY26" i="10" s="1"/>
  <c r="AX25" i="10"/>
  <c r="AX26" i="10" s="1"/>
  <c r="AV25" i="10"/>
  <c r="AV28" i="10" s="1"/>
  <c r="BD10" i="10"/>
  <c r="BD11" i="10" s="1"/>
  <c r="BC10" i="10"/>
  <c r="BC13" i="10" s="1"/>
  <c r="BB10" i="10"/>
  <c r="BB11" i="10" s="1"/>
  <c r="BA10" i="10"/>
  <c r="BA11" i="10" s="1"/>
  <c r="AZ10" i="10"/>
  <c r="AZ13" i="10" s="1"/>
  <c r="AY10" i="10"/>
  <c r="AY11" i="10" s="1"/>
  <c r="AX10" i="10"/>
  <c r="AX11" i="10" s="1"/>
  <c r="AV13" i="10"/>
  <c r="AZ78" i="10" l="1"/>
  <c r="BB28" i="10"/>
  <c r="AV78" i="10"/>
  <c r="BC78" i="10"/>
  <c r="AZ72" i="10"/>
  <c r="AZ42" i="10"/>
  <c r="BB58" i="10"/>
  <c r="BB13" i="10"/>
  <c r="BC26" i="10"/>
  <c r="AZ26" i="10"/>
  <c r="AV11" i="10"/>
  <c r="AV26" i="10"/>
  <c r="BC42" i="10"/>
  <c r="AV56" i="10"/>
  <c r="BC72" i="10"/>
  <c r="BC11" i="10"/>
  <c r="AZ11" i="10"/>
  <c r="AV40" i="10"/>
  <c r="AZ58" i="10"/>
  <c r="AV70" i="10"/>
  <c r="BB40" i="10"/>
  <c r="BC56" i="10"/>
  <c r="BB70" i="10"/>
  <c r="AM346" i="1" l="1"/>
  <c r="AQ346" i="1"/>
  <c r="AP346" i="1"/>
  <c r="AO346" i="1"/>
  <c r="AN346" i="1"/>
  <c r="AL345" i="1"/>
  <c r="AP343" i="1"/>
  <c r="AM342" i="1"/>
  <c r="AM343" i="1" s="1"/>
  <c r="AN342" i="1"/>
  <c r="AN345" i="1" s="1"/>
  <c r="AO342" i="1"/>
  <c r="AO343" i="1" s="1"/>
  <c r="AP342" i="1"/>
  <c r="AP345" i="1" s="1"/>
  <c r="AQ342" i="1"/>
  <c r="AQ343" i="1" s="1"/>
  <c r="AR342" i="1"/>
  <c r="AR343" i="1" s="1"/>
  <c r="AL343" i="1"/>
  <c r="AR334" i="1"/>
  <c r="AR335" i="1" s="1"/>
  <c r="AQ334" i="1"/>
  <c r="AQ335" i="1" s="1"/>
  <c r="AP334" i="1"/>
  <c r="AP337" i="1" s="1"/>
  <c r="AO334" i="1"/>
  <c r="AO335" i="1" s="1"/>
  <c r="AN334" i="1"/>
  <c r="AN335" i="1" s="1"/>
  <c r="AM334" i="1"/>
  <c r="AM335" i="1" s="1"/>
  <c r="AL334" i="1"/>
  <c r="AL335" i="1" s="1"/>
  <c r="AR320" i="1"/>
  <c r="AR321" i="1" s="1"/>
  <c r="AQ320" i="1"/>
  <c r="AQ321" i="1" s="1"/>
  <c r="AP320" i="1"/>
  <c r="AP321" i="1" s="1"/>
  <c r="AO320" i="1"/>
  <c r="AO323" i="1" s="1"/>
  <c r="AN320" i="1"/>
  <c r="AN321" i="1" s="1"/>
  <c r="AM320" i="1"/>
  <c r="AM321" i="1" s="1"/>
  <c r="AL320" i="1"/>
  <c r="AL323" i="1" s="1"/>
  <c r="AR306" i="1"/>
  <c r="AR307" i="1" s="1"/>
  <c r="AQ306" i="1"/>
  <c r="AQ307" i="1" s="1"/>
  <c r="AP306" i="1"/>
  <c r="AP307" i="1" s="1"/>
  <c r="AO306" i="1"/>
  <c r="AO309" i="1" s="1"/>
  <c r="AN306" i="1"/>
  <c r="AN309" i="1" s="1"/>
  <c r="AM306" i="1"/>
  <c r="AM307" i="1" s="1"/>
  <c r="AL306" i="1"/>
  <c r="AL307" i="1" s="1"/>
  <c r="AS305" i="1"/>
  <c r="AS304" i="1"/>
  <c r="AS303" i="1"/>
  <c r="AS302" i="1"/>
  <c r="AR293" i="1"/>
  <c r="AR294" i="1" s="1"/>
  <c r="AQ293" i="1"/>
  <c r="AQ294" i="1" s="1"/>
  <c r="AP293" i="1"/>
  <c r="AP296" i="1" s="1"/>
  <c r="AO293" i="1"/>
  <c r="AO294" i="1" s="1"/>
  <c r="AN293" i="1"/>
  <c r="AN294" i="1" s="1"/>
  <c r="AM293" i="1"/>
  <c r="AM294" i="1" s="1"/>
  <c r="AL293" i="1"/>
  <c r="AL294" i="1" s="1"/>
  <c r="AL280" i="1"/>
  <c r="AR279" i="1"/>
  <c r="AR280" i="1" s="1"/>
  <c r="AQ279" i="1"/>
  <c r="AQ280" i="1" s="1"/>
  <c r="AP279" i="1"/>
  <c r="AP280" i="1" s="1"/>
  <c r="AO279" i="1"/>
  <c r="AO282" i="1" s="1"/>
  <c r="AN279" i="1"/>
  <c r="AN280" i="1" s="1"/>
  <c r="AM279" i="1"/>
  <c r="AM280" i="1" s="1"/>
  <c r="AL279" i="1"/>
  <c r="AL282" i="1" s="1"/>
  <c r="AQ268" i="1"/>
  <c r="AR265" i="1"/>
  <c r="AR266" i="1" s="1"/>
  <c r="AQ265" i="1"/>
  <c r="AQ266" i="1" s="1"/>
  <c r="AP265" i="1"/>
  <c r="AP266" i="1" s="1"/>
  <c r="AO265" i="1"/>
  <c r="AO268" i="1" s="1"/>
  <c r="AN265" i="1"/>
  <c r="AN268" i="1" s="1"/>
  <c r="AM265" i="1"/>
  <c r="AM266" i="1" s="1"/>
  <c r="AL265" i="1"/>
  <c r="AL266" i="1" s="1"/>
  <c r="AR251" i="1"/>
  <c r="AR252" i="1" s="1"/>
  <c r="AQ251" i="1"/>
  <c r="AQ254" i="1" s="1"/>
  <c r="AP251" i="1"/>
  <c r="AP254" i="1" s="1"/>
  <c r="AO251" i="1"/>
  <c r="AO254" i="1" s="1"/>
  <c r="AN251" i="1"/>
  <c r="AN252" i="1" s="1"/>
  <c r="AL251" i="1"/>
  <c r="AL254" i="1" s="1"/>
  <c r="AR233" i="1"/>
  <c r="AR234" i="1" s="1"/>
  <c r="AQ233" i="1"/>
  <c r="AQ236" i="1" s="1"/>
  <c r="AP233" i="1"/>
  <c r="AP236" i="1" s="1"/>
  <c r="AO233" i="1"/>
  <c r="AO236" i="1" s="1"/>
  <c r="AN233" i="1"/>
  <c r="AN236" i="1" s="1"/>
  <c r="AL233" i="1"/>
  <c r="AL236" i="1" s="1"/>
  <c r="AR215" i="1"/>
  <c r="AR216" i="1" s="1"/>
  <c r="AQ215" i="1"/>
  <c r="AQ218" i="1" s="1"/>
  <c r="AP215" i="1"/>
  <c r="AP218" i="1" s="1"/>
  <c r="AO215" i="1"/>
  <c r="AO218" i="1" s="1"/>
  <c r="AN215" i="1"/>
  <c r="AN218" i="1" s="1"/>
  <c r="AL215" i="1"/>
  <c r="AL218" i="1" s="1"/>
  <c r="AR191" i="1"/>
  <c r="AR192" i="1" s="1"/>
  <c r="AQ191" i="1"/>
  <c r="AQ192" i="1" s="1"/>
  <c r="AP191" i="1"/>
  <c r="AP194" i="1" s="1"/>
  <c r="AO191" i="1"/>
  <c r="AO194" i="1" s="1"/>
  <c r="AN191" i="1"/>
  <c r="AN194" i="1" s="1"/>
  <c r="AL191" i="1"/>
  <c r="AL194" i="1" s="1"/>
  <c r="AR170" i="1"/>
  <c r="AR171" i="1" s="1"/>
  <c r="AQ170" i="1"/>
  <c r="AQ173" i="1" s="1"/>
  <c r="AP170" i="1"/>
  <c r="AP173" i="1" s="1"/>
  <c r="AO170" i="1"/>
  <c r="AO173" i="1" s="1"/>
  <c r="AN170" i="1"/>
  <c r="AN171" i="1" s="1"/>
  <c r="AL170" i="1"/>
  <c r="AL173" i="1" s="1"/>
  <c r="AR140" i="1"/>
  <c r="AR141" i="1" s="1"/>
  <c r="AQ140" i="1"/>
  <c r="AQ141" i="1" s="1"/>
  <c r="AP140" i="1"/>
  <c r="AP141" i="1" s="1"/>
  <c r="AO140" i="1"/>
  <c r="AO143" i="1" s="1"/>
  <c r="AN140" i="1"/>
  <c r="AN143" i="1" s="1"/>
  <c r="AM140" i="1"/>
  <c r="AM141" i="1" s="1"/>
  <c r="AL140" i="1"/>
  <c r="AL141" i="1" s="1"/>
  <c r="AP123" i="1"/>
  <c r="AR122" i="1"/>
  <c r="AR123" i="1" s="1"/>
  <c r="AQ122" i="1"/>
  <c r="AQ125" i="1" s="1"/>
  <c r="AP122" i="1"/>
  <c r="AP125" i="1" s="1"/>
  <c r="AO122" i="1"/>
  <c r="AO123" i="1" s="1"/>
  <c r="AN122" i="1"/>
  <c r="AN123" i="1" s="1"/>
  <c r="AM122" i="1"/>
  <c r="AM123" i="1" s="1"/>
  <c r="AL122" i="1"/>
  <c r="AL125" i="1" s="1"/>
  <c r="AR107" i="1"/>
  <c r="AR108" i="1" s="1"/>
  <c r="AQ107" i="1"/>
  <c r="AQ108" i="1" s="1"/>
  <c r="AP107" i="1"/>
  <c r="AP110" i="1" s="1"/>
  <c r="AO107" i="1"/>
  <c r="AO108" i="1" s="1"/>
  <c r="AN107" i="1"/>
  <c r="AN108" i="1" s="1"/>
  <c r="AM107" i="1"/>
  <c r="AM108" i="1" s="1"/>
  <c r="AL107" i="1"/>
  <c r="AL108" i="1" s="1"/>
  <c r="AR77" i="1"/>
  <c r="AR78" i="1" s="1"/>
  <c r="AQ77" i="1"/>
  <c r="AQ78" i="1" s="1"/>
  <c r="AP77" i="1"/>
  <c r="AP78" i="1" s="1"/>
  <c r="AO77" i="1"/>
  <c r="AO80" i="1" s="1"/>
  <c r="AN77" i="1"/>
  <c r="AN78" i="1" s="1"/>
  <c r="AM77" i="1"/>
  <c r="AM78" i="1" s="1"/>
  <c r="AL77" i="1"/>
  <c r="AL80" i="1" s="1"/>
  <c r="AR62" i="1"/>
  <c r="AR63" i="1" s="1"/>
  <c r="AQ62" i="1"/>
  <c r="AQ63" i="1" s="1"/>
  <c r="AP62" i="1"/>
  <c r="AP63" i="1" s="1"/>
  <c r="AO62" i="1"/>
  <c r="AO65" i="1" s="1"/>
  <c r="AN62" i="1"/>
  <c r="AN65" i="1" s="1"/>
  <c r="AM62" i="1"/>
  <c r="AM63" i="1" s="1"/>
  <c r="AL62" i="1"/>
  <c r="AL63" i="1" s="1"/>
  <c r="AN46" i="1"/>
  <c r="AR45" i="1"/>
  <c r="AR46" i="1" s="1"/>
  <c r="AQ45" i="1"/>
  <c r="AQ48" i="1" s="1"/>
  <c r="AP45" i="1"/>
  <c r="AP48" i="1" s="1"/>
  <c r="AO45" i="1"/>
  <c r="AO46" i="1" s="1"/>
  <c r="AN45" i="1"/>
  <c r="AN48" i="1" s="1"/>
  <c r="AM45" i="1"/>
  <c r="AM46" i="1" s="1"/>
  <c r="AL45" i="1"/>
  <c r="AL48" i="1" s="1"/>
  <c r="AQ31" i="1"/>
  <c r="AR30" i="1"/>
  <c r="AR31" i="1" s="1"/>
  <c r="AQ30" i="1"/>
  <c r="AQ33" i="1" s="1"/>
  <c r="AP30" i="1"/>
  <c r="AP33" i="1" s="1"/>
  <c r="AO30" i="1"/>
  <c r="AO33" i="1" s="1"/>
  <c r="AN30" i="1"/>
  <c r="AN31" i="1" s="1"/>
  <c r="AM30" i="1"/>
  <c r="AM31" i="1" s="1"/>
  <c r="AL30" i="1"/>
  <c r="AL31" i="1" s="1"/>
  <c r="AR16" i="1"/>
  <c r="AR17" i="1" s="1"/>
  <c r="AQ16" i="1"/>
  <c r="AQ17" i="1" s="1"/>
  <c r="AP16" i="1"/>
  <c r="AP17" i="1" s="1"/>
  <c r="AO16" i="1"/>
  <c r="AO19" i="1" s="1"/>
  <c r="AN16" i="1"/>
  <c r="AN19" i="1" s="1"/>
  <c r="AL16" i="1"/>
  <c r="AL17" i="1" s="1"/>
  <c r="AN125" i="1" l="1"/>
  <c r="AN192" i="1"/>
  <c r="AN282" i="1"/>
  <c r="AL296" i="1"/>
  <c r="AQ65" i="1"/>
  <c r="AL78" i="1"/>
  <c r="AP171" i="1"/>
  <c r="AO192" i="1"/>
  <c r="AL216" i="1"/>
  <c r="AQ309" i="1"/>
  <c r="AL321" i="1"/>
  <c r="AN343" i="1"/>
  <c r="AO31" i="1"/>
  <c r="AN80" i="1"/>
  <c r="AL110" i="1"/>
  <c r="AQ143" i="1"/>
  <c r="AP252" i="1"/>
  <c r="AN323" i="1"/>
  <c r="AL337" i="1"/>
  <c r="AQ345" i="1"/>
  <c r="AQ234" i="1"/>
  <c r="AN17" i="1"/>
  <c r="AL33" i="1"/>
  <c r="AP46" i="1"/>
  <c r="AO63" i="1"/>
  <c r="AP80" i="1"/>
  <c r="AO110" i="1"/>
  <c r="AO141" i="1"/>
  <c r="AN216" i="1"/>
  <c r="AO266" i="1"/>
  <c r="AP282" i="1"/>
  <c r="AO296" i="1"/>
  <c r="AO307" i="1"/>
  <c r="AP323" i="1"/>
  <c r="AO337" i="1"/>
  <c r="AQ110" i="1"/>
  <c r="AL123" i="1"/>
  <c r="AQ216" i="1"/>
  <c r="AL234" i="1"/>
  <c r="AQ296" i="1"/>
  <c r="AQ337" i="1"/>
  <c r="AL46" i="1"/>
  <c r="AO171" i="1"/>
  <c r="AP234" i="1"/>
  <c r="AO252" i="1"/>
  <c r="AP19" i="1"/>
  <c r="AO17" i="1"/>
  <c r="AL19" i="1"/>
  <c r="AQ19" i="1"/>
  <c r="AP31" i="1"/>
  <c r="AN33" i="1"/>
  <c r="AQ46" i="1"/>
  <c r="AO48" i="1"/>
  <c r="AN63" i="1"/>
  <c r="AP65" i="1"/>
  <c r="AO78" i="1"/>
  <c r="AQ80" i="1"/>
  <c r="AP108" i="1"/>
  <c r="AN110" i="1"/>
  <c r="AQ123" i="1"/>
  <c r="AO125" i="1"/>
  <c r="AN141" i="1"/>
  <c r="AP143" i="1"/>
  <c r="AL171" i="1"/>
  <c r="AQ171" i="1"/>
  <c r="AP192" i="1"/>
  <c r="AO216" i="1"/>
  <c r="AN234" i="1"/>
  <c r="AL252" i="1"/>
  <c r="AQ252" i="1"/>
  <c r="AN266" i="1"/>
  <c r="AP268" i="1"/>
  <c r="AO280" i="1"/>
  <c r="AQ282" i="1"/>
  <c r="AP294" i="1"/>
  <c r="AN296" i="1"/>
  <c r="AN307" i="1"/>
  <c r="AP309" i="1"/>
  <c r="AO321" i="1"/>
  <c r="AQ323" i="1"/>
  <c r="AP335" i="1"/>
  <c r="AN337" i="1"/>
  <c r="AO345" i="1"/>
  <c r="AN173" i="1"/>
  <c r="AQ194" i="1"/>
  <c r="AN254" i="1"/>
  <c r="AL65" i="1"/>
  <c r="AL143" i="1"/>
  <c r="AL192" i="1"/>
  <c r="AP216" i="1"/>
  <c r="AO234" i="1"/>
  <c r="AL268" i="1"/>
  <c r="AL309" i="1"/>
  <c r="AL38" i="5"/>
  <c r="AK38" i="5"/>
  <c r="AJ38" i="5"/>
  <c r="AI38" i="5"/>
  <c r="AH38" i="5"/>
  <c r="AG38" i="5"/>
  <c r="AF38" i="5"/>
  <c r="AE38" i="5"/>
  <c r="AD38" i="5"/>
  <c r="AC38" i="5"/>
  <c r="AB38" i="5"/>
  <c r="AA40" i="5"/>
  <c r="AO31" i="17"/>
  <c r="AO32" i="17" s="1"/>
  <c r="BU16" i="18" l="1"/>
  <c r="BU17" i="18" s="1"/>
  <c r="BT16" i="18"/>
  <c r="BS16" i="18"/>
  <c r="BR16" i="18"/>
  <c r="BR17" i="18" s="1"/>
  <c r="BQ16" i="18"/>
  <c r="BQ17" i="18" s="1"/>
  <c r="BP16" i="18"/>
  <c r="BO16" i="18"/>
  <c r="BN16" i="18"/>
  <c r="BN17" i="18" s="1"/>
  <c r="BM16" i="18"/>
  <c r="BM17" i="18" s="1"/>
  <c r="BL16" i="18"/>
  <c r="BL17" i="18" s="1"/>
  <c r="BR19" i="18"/>
  <c r="BQ19" i="18"/>
  <c r="BN19" i="18"/>
  <c r="BV15" i="18"/>
  <c r="BV14" i="18"/>
  <c r="BV13" i="18"/>
  <c r="BV12" i="18"/>
  <c r="BV11" i="18"/>
  <c r="BV10" i="18"/>
  <c r="BV9" i="18"/>
  <c r="BV8" i="18"/>
  <c r="BV7" i="18"/>
  <c r="AW31" i="17"/>
  <c r="AW32" i="17" s="1"/>
  <c r="AV31" i="17"/>
  <c r="AV32" i="17" s="1"/>
  <c r="AU31" i="17"/>
  <c r="AT31" i="17"/>
  <c r="AS31" i="17"/>
  <c r="AR31" i="17"/>
  <c r="AQ31" i="17"/>
  <c r="AP31" i="17"/>
  <c r="AO34" i="17"/>
  <c r="AS34" i="17" l="1"/>
  <c r="AS32" i="17"/>
  <c r="AR34" i="17"/>
  <c r="AR32" i="17"/>
  <c r="AP34" i="17"/>
  <c r="AP32" i="17"/>
  <c r="AT34" i="17"/>
  <c r="AT32" i="17"/>
  <c r="AQ34" i="17"/>
  <c r="AQ32" i="17"/>
  <c r="AU34" i="17"/>
  <c r="AU32" i="17"/>
  <c r="BP19" i="18"/>
  <c r="BP17" i="18"/>
  <c r="BT19" i="18"/>
  <c r="BT17" i="18"/>
  <c r="BL19" i="18"/>
  <c r="BM19" i="18"/>
  <c r="BU19" i="18"/>
  <c r="BO19" i="18"/>
  <c r="BO17" i="18"/>
  <c r="BS19" i="18"/>
  <c r="BS17" i="18"/>
  <c r="X12" i="4"/>
  <c r="AF7" i="4"/>
  <c r="AF8" i="4"/>
  <c r="AF9" i="4"/>
  <c r="AF10" i="4"/>
  <c r="AF11" i="4"/>
  <c r="V12" i="4"/>
  <c r="W12" i="4"/>
  <c r="Z12" i="4"/>
  <c r="AA12" i="4"/>
  <c r="AB12" i="4"/>
  <c r="AC12" i="4"/>
  <c r="AD12" i="4"/>
  <c r="AE12" i="4"/>
  <c r="AK37" i="5"/>
  <c r="AK40" i="5" s="1"/>
  <c r="AL37" i="5"/>
  <c r="AB37" i="5"/>
  <c r="AB40" i="5" s="1"/>
  <c r="AC37" i="5"/>
  <c r="AC40" i="5" s="1"/>
  <c r="AD37" i="5"/>
  <c r="AD40" i="5" s="1"/>
  <c r="AE37" i="5"/>
  <c r="AE40" i="5" s="1"/>
  <c r="AF37" i="5"/>
  <c r="AF40" i="5" s="1"/>
  <c r="AG37" i="5"/>
  <c r="AG40" i="5" s="1"/>
  <c r="AH37" i="5"/>
  <c r="AH40" i="5" s="1"/>
  <c r="AI37" i="5"/>
  <c r="AI40" i="5" s="1"/>
  <c r="AJ37" i="5"/>
  <c r="AA37" i="5"/>
  <c r="W34" i="18"/>
  <c r="V34" i="18"/>
  <c r="W33" i="18"/>
  <c r="V33" i="18"/>
  <c r="W32" i="18"/>
  <c r="V32" i="18"/>
  <c r="W31" i="18"/>
  <c r="V31" i="18"/>
  <c r="W30" i="18"/>
  <c r="V30" i="18"/>
  <c r="W29" i="18"/>
  <c r="V29" i="18"/>
  <c r="W28" i="18"/>
  <c r="V28" i="18"/>
  <c r="W27" i="18"/>
  <c r="V27" i="18"/>
  <c r="W26" i="18"/>
  <c r="V26" i="18"/>
  <c r="W25" i="18"/>
  <c r="V25" i="18"/>
  <c r="W24" i="18"/>
  <c r="V24" i="18"/>
  <c r="W23" i="18"/>
  <c r="V23" i="18"/>
  <c r="W22" i="18"/>
  <c r="V22" i="18"/>
  <c r="W21" i="18"/>
  <c r="V21" i="18"/>
  <c r="W20" i="18"/>
  <c r="V20" i="18"/>
  <c r="W19" i="18"/>
  <c r="V19" i="18"/>
  <c r="W18" i="18"/>
  <c r="V18" i="18"/>
  <c r="W17" i="18"/>
  <c r="V17" i="18"/>
  <c r="W16" i="18"/>
  <c r="V16" i="18"/>
  <c r="W15" i="18"/>
  <c r="V15" i="18"/>
  <c r="W14" i="18"/>
  <c r="V14" i="18"/>
  <c r="W13" i="18"/>
  <c r="V13" i="18"/>
  <c r="W12" i="18"/>
  <c r="V12" i="18"/>
  <c r="W11" i="18"/>
  <c r="V11" i="18"/>
  <c r="W10" i="18"/>
  <c r="V10" i="18"/>
  <c r="W9" i="18"/>
  <c r="V9" i="18"/>
  <c r="W8" i="18"/>
  <c r="V8" i="18"/>
  <c r="W7" i="18"/>
  <c r="V7" i="18"/>
  <c r="V7" i="5"/>
  <c r="V14" i="5" s="1"/>
  <c r="W7" i="5"/>
  <c r="W557" i="5"/>
  <c r="W556" i="5"/>
  <c r="W555" i="5"/>
  <c r="W554" i="5"/>
  <c r="W553" i="5"/>
  <c r="W552" i="5"/>
  <c r="W551" i="5"/>
  <c r="W558" i="5" s="1"/>
  <c r="W550" i="5"/>
  <c r="W549" i="5"/>
  <c r="W548" i="5"/>
  <c r="W544" i="5"/>
  <c r="W543" i="5"/>
  <c r="W542" i="5"/>
  <c r="W541" i="5"/>
  <c r="W540" i="5"/>
  <c r="W539" i="5"/>
  <c r="W538" i="5"/>
  <c r="W537" i="5"/>
  <c r="W536" i="5"/>
  <c r="W545" i="5" s="1"/>
  <c r="W531" i="5"/>
  <c r="W530" i="5"/>
  <c r="W529" i="5"/>
  <c r="W528" i="5"/>
  <c r="W527" i="5"/>
  <c r="W526" i="5"/>
  <c r="W525" i="5"/>
  <c r="W524" i="5"/>
  <c r="W523" i="5"/>
  <c r="W522" i="5"/>
  <c r="W521" i="5"/>
  <c r="W532" i="5" s="1"/>
  <c r="W517" i="5"/>
  <c r="W516" i="5"/>
  <c r="W515" i="5"/>
  <c r="W514" i="5"/>
  <c r="W513" i="5"/>
  <c r="W512" i="5"/>
  <c r="W511" i="5"/>
  <c r="W510" i="5"/>
  <c r="W518" i="5" s="1"/>
  <c r="W509" i="5"/>
  <c r="W505" i="5"/>
  <c r="W504" i="5"/>
  <c r="W503" i="5"/>
  <c r="W502" i="5"/>
  <c r="W501" i="5"/>
  <c r="W500" i="5"/>
  <c r="W499" i="5"/>
  <c r="W506" i="5" s="1"/>
  <c r="W495" i="5"/>
  <c r="W494" i="5"/>
  <c r="W493" i="5"/>
  <c r="W496" i="5"/>
  <c r="W489" i="5"/>
  <c r="W488" i="5"/>
  <c r="W487" i="5"/>
  <c r="W486" i="5"/>
  <c r="W491" i="5" s="1"/>
  <c r="W485" i="5"/>
  <c r="W484" i="5"/>
  <c r="W483" i="5"/>
  <c r="W479" i="5"/>
  <c r="W478" i="5"/>
  <c r="W477" i="5"/>
  <c r="W476" i="5"/>
  <c r="W475" i="5"/>
  <c r="W474" i="5"/>
  <c r="W473" i="5"/>
  <c r="W472" i="5"/>
  <c r="W471" i="5"/>
  <c r="W481" i="5" s="1"/>
  <c r="W470" i="5"/>
  <c r="W469" i="5"/>
  <c r="W465" i="5"/>
  <c r="W464" i="5"/>
  <c r="W466" i="5" s="1"/>
  <c r="W463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61" i="5" s="1"/>
  <c r="W445" i="5"/>
  <c r="W441" i="5"/>
  <c r="W440" i="5"/>
  <c r="W439" i="5"/>
  <c r="W438" i="5"/>
  <c r="W437" i="5"/>
  <c r="W436" i="5"/>
  <c r="W435" i="5"/>
  <c r="W442" i="5" s="1"/>
  <c r="W434" i="5"/>
  <c r="W433" i="5"/>
  <c r="W429" i="5"/>
  <c r="W428" i="5"/>
  <c r="W427" i="5"/>
  <c r="W426" i="5"/>
  <c r="W425" i="5"/>
  <c r="W424" i="5"/>
  <c r="W423" i="5"/>
  <c r="W422" i="5"/>
  <c r="W421" i="5"/>
  <c r="W420" i="5"/>
  <c r="W431" i="5" s="1"/>
  <c r="W416" i="5"/>
  <c r="W415" i="5"/>
  <c r="W414" i="5"/>
  <c r="W413" i="5"/>
  <c r="W412" i="5"/>
  <c r="W411" i="5"/>
  <c r="W410" i="5"/>
  <c r="W409" i="5"/>
  <c r="W408" i="5"/>
  <c r="W407" i="5"/>
  <c r="W406" i="5"/>
  <c r="W405" i="5"/>
  <c r="W417" i="5" s="1"/>
  <c r="W401" i="5"/>
  <c r="W400" i="5"/>
  <c r="W399" i="5"/>
  <c r="W398" i="5"/>
  <c r="W397" i="5"/>
  <c r="W396" i="5"/>
  <c r="W395" i="5"/>
  <c r="W394" i="5"/>
  <c r="W403" i="5" s="1"/>
  <c r="W393" i="5"/>
  <c r="W392" i="5"/>
  <c r="W388" i="5"/>
  <c r="W387" i="5"/>
  <c r="W386" i="5"/>
  <c r="W385" i="5"/>
  <c r="W384" i="5"/>
  <c r="W383" i="5"/>
  <c r="W389" i="5" s="1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80" i="5" s="1"/>
  <c r="W363" i="5"/>
  <c r="W362" i="5"/>
  <c r="W358" i="5"/>
  <c r="W357" i="5"/>
  <c r="W356" i="5"/>
  <c r="W355" i="5"/>
  <c r="W354" i="5"/>
  <c r="W353" i="5"/>
  <c r="W360" i="5" s="1"/>
  <c r="W349" i="5"/>
  <c r="W348" i="5"/>
  <c r="W347" i="5"/>
  <c r="W346" i="5"/>
  <c r="W345" i="5"/>
  <c r="W344" i="5"/>
  <c r="W343" i="5"/>
  <c r="W342" i="5"/>
  <c r="W351" i="5" s="1"/>
  <c r="W341" i="5"/>
  <c r="W340" i="5"/>
  <c r="W336" i="5"/>
  <c r="W335" i="5"/>
  <c r="W334" i="5"/>
  <c r="W333" i="5"/>
  <c r="W332" i="5"/>
  <c r="W331" i="5"/>
  <c r="W330" i="5"/>
  <c r="W329" i="5"/>
  <c r="W328" i="5"/>
  <c r="W327" i="5"/>
  <c r="W338" i="5" s="1"/>
  <c r="W326" i="5"/>
  <c r="W322" i="5"/>
  <c r="W321" i="5"/>
  <c r="W320" i="5"/>
  <c r="W319" i="5"/>
  <c r="W318" i="5"/>
  <c r="W317" i="5"/>
  <c r="W316" i="5"/>
  <c r="W324" i="5" s="1"/>
  <c r="W315" i="5"/>
  <c r="W311" i="5"/>
  <c r="W310" i="5"/>
  <c r="W309" i="5"/>
  <c r="W308" i="5"/>
  <c r="W307" i="5"/>
  <c r="W306" i="5"/>
  <c r="W305" i="5"/>
  <c r="W312" i="5" s="1"/>
  <c r="W304" i="5"/>
  <c r="W300" i="5"/>
  <c r="W299" i="5"/>
  <c r="W298" i="5"/>
  <c r="W302" i="5" s="1"/>
  <c r="W297" i="5"/>
  <c r="W293" i="5"/>
  <c r="W292" i="5"/>
  <c r="W291" i="5"/>
  <c r="W290" i="5"/>
  <c r="W289" i="5"/>
  <c r="W288" i="5"/>
  <c r="W287" i="5"/>
  <c r="W286" i="5"/>
  <c r="W285" i="5"/>
  <c r="W284" i="5"/>
  <c r="W283" i="5"/>
  <c r="W295" i="5" s="1"/>
  <c r="W279" i="5"/>
  <c r="W278" i="5"/>
  <c r="W277" i="5"/>
  <c r="W276" i="5"/>
  <c r="W275" i="5"/>
  <c r="W274" i="5"/>
  <c r="W273" i="5"/>
  <c r="W272" i="5"/>
  <c r="W280" i="5" s="1"/>
  <c r="W271" i="5"/>
  <c r="W267" i="5"/>
  <c r="W266" i="5"/>
  <c r="W265" i="5"/>
  <c r="W264" i="5"/>
  <c r="W263" i="5"/>
  <c r="W262" i="5"/>
  <c r="W261" i="5"/>
  <c r="W268" i="5" s="1"/>
  <c r="W260" i="5"/>
  <c r="W259" i="5"/>
  <c r="W258" i="5"/>
  <c r="W269" i="5"/>
  <c r="W254" i="5"/>
  <c r="W253" i="5"/>
  <c r="W256" i="5" s="1"/>
  <c r="W249" i="5"/>
  <c r="W248" i="5"/>
  <c r="W247" i="5"/>
  <c r="W246" i="5"/>
  <c r="W245" i="5"/>
  <c r="W244" i="5"/>
  <c r="W243" i="5"/>
  <c r="W242" i="5"/>
  <c r="W241" i="5"/>
  <c r="W250" i="5" s="1"/>
  <c r="W240" i="5"/>
  <c r="W236" i="5"/>
  <c r="W235" i="5"/>
  <c r="W234" i="5"/>
  <c r="W233" i="5"/>
  <c r="W232" i="5"/>
  <c r="W231" i="5"/>
  <c r="W230" i="5"/>
  <c r="W238" i="5" s="1"/>
  <c r="W229" i="5"/>
  <c r="W228" i="5"/>
  <c r="W227" i="5"/>
  <c r="W223" i="5"/>
  <c r="W222" i="5"/>
  <c r="W221" i="5"/>
  <c r="W220" i="5"/>
  <c r="W219" i="5"/>
  <c r="W218" i="5"/>
  <c r="W217" i="5"/>
  <c r="W216" i="5"/>
  <c r="W215" i="5"/>
  <c r="W225" i="5" s="1"/>
  <c r="W214" i="5"/>
  <c r="W210" i="5"/>
  <c r="W209" i="5"/>
  <c r="W208" i="5"/>
  <c r="W207" i="5"/>
  <c r="W206" i="5"/>
  <c r="W205" i="5"/>
  <c r="W204" i="5"/>
  <c r="W203" i="5"/>
  <c r="W202" i="5"/>
  <c r="W201" i="5"/>
  <c r="W212" i="5" s="1"/>
  <c r="W200" i="5"/>
  <c r="W199" i="5"/>
  <c r="W198" i="5"/>
  <c r="W194" i="5"/>
  <c r="W193" i="5"/>
  <c r="W192" i="5"/>
  <c r="W191" i="5"/>
  <c r="W190" i="5"/>
  <c r="W189" i="5"/>
  <c r="W188" i="5"/>
  <c r="W187" i="5"/>
  <c r="W186" i="5"/>
  <c r="W196" i="5" s="1"/>
  <c r="W185" i="5"/>
  <c r="W181" i="5"/>
  <c r="W180" i="5"/>
  <c r="W179" i="5"/>
  <c r="W182" i="5" s="1"/>
  <c r="W175" i="5"/>
  <c r="W174" i="5"/>
  <c r="W173" i="5"/>
  <c r="W172" i="5"/>
  <c r="W171" i="5"/>
  <c r="W170" i="5"/>
  <c r="W169" i="5"/>
  <c r="W168" i="5"/>
  <c r="W177" i="5" s="1"/>
  <c r="W167" i="5"/>
  <c r="W166" i="5"/>
  <c r="W165" i="5"/>
  <c r="W161" i="5"/>
  <c r="W160" i="5"/>
  <c r="W159" i="5"/>
  <c r="W158" i="5"/>
  <c r="W157" i="5"/>
  <c r="W156" i="5"/>
  <c r="W155" i="5"/>
  <c r="W154" i="5"/>
  <c r="W153" i="5"/>
  <c r="W149" i="5"/>
  <c r="W148" i="5"/>
  <c r="W147" i="5"/>
  <c r="W146" i="5"/>
  <c r="W145" i="5"/>
  <c r="W144" i="5"/>
  <c r="W143" i="5"/>
  <c r="W142" i="5"/>
  <c r="W141" i="5"/>
  <c r="W140" i="5"/>
  <c r="W151" i="5" s="1"/>
  <c r="W136" i="5"/>
  <c r="W135" i="5"/>
  <c r="W134" i="5"/>
  <c r="W133" i="5"/>
  <c r="W132" i="5"/>
  <c r="W131" i="5"/>
  <c r="W130" i="5"/>
  <c r="W129" i="5"/>
  <c r="W128" i="5"/>
  <c r="W137" i="5" s="1"/>
  <c r="W124" i="5"/>
  <c r="W123" i="5"/>
  <c r="W122" i="5"/>
  <c r="W121" i="5"/>
  <c r="W120" i="5"/>
  <c r="W119" i="5"/>
  <c r="W118" i="5"/>
  <c r="W117" i="5"/>
  <c r="W125" i="5" s="1"/>
  <c r="W116" i="5"/>
  <c r="W115" i="5"/>
  <c r="W111" i="5"/>
  <c r="W110" i="5"/>
  <c r="W109" i="5"/>
  <c r="W108" i="5"/>
  <c r="W107" i="5"/>
  <c r="W106" i="5"/>
  <c r="W105" i="5"/>
  <c r="W104" i="5"/>
  <c r="W103" i="5"/>
  <c r="W102" i="5"/>
  <c r="W112" i="5" s="1"/>
  <c r="W101" i="5"/>
  <c r="W100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98" i="5" s="1"/>
  <c r="W74" i="5"/>
  <c r="W73" i="5"/>
  <c r="W72" i="5"/>
  <c r="W68" i="5"/>
  <c r="W67" i="5"/>
  <c r="W66" i="5"/>
  <c r="W65" i="5"/>
  <c r="W64" i="5"/>
  <c r="W69" i="5" s="1"/>
  <c r="W63" i="5"/>
  <c r="W62" i="5"/>
  <c r="W70" i="5" s="1"/>
  <c r="W58" i="5"/>
  <c r="W57" i="5"/>
  <c r="W56" i="5"/>
  <c r="W55" i="5"/>
  <c r="W54" i="5"/>
  <c r="W53" i="5"/>
  <c r="W52" i="5"/>
  <c r="W51" i="5"/>
  <c r="W50" i="5"/>
  <c r="W60" i="5" s="1"/>
  <c r="W49" i="5"/>
  <c r="W48" i="5"/>
  <c r="W47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44" i="5" s="1"/>
  <c r="W23" i="5"/>
  <c r="W22" i="5"/>
  <c r="W21" i="5"/>
  <c r="W20" i="5"/>
  <c r="W19" i="5"/>
  <c r="W18" i="5"/>
  <c r="W25" i="5" s="1"/>
  <c r="W17" i="5"/>
  <c r="W13" i="5"/>
  <c r="W12" i="5"/>
  <c r="W11" i="5"/>
  <c r="W10" i="5"/>
  <c r="W9" i="5"/>
  <c r="W14" i="5" s="1"/>
  <c r="W8" i="5"/>
  <c r="W460" i="5"/>
  <c r="W390" i="5"/>
  <c r="W430" i="5"/>
  <c r="W113" i="5"/>
  <c r="W533" i="5"/>
  <c r="W163" i="5"/>
  <c r="W281" i="5"/>
  <c r="W381" i="5"/>
  <c r="W519" i="5"/>
  <c r="W138" i="5"/>
  <c r="W313" i="5"/>
  <c r="W467" i="5"/>
  <c r="W323" i="5"/>
  <c r="W497" i="5"/>
  <c r="W162" i="5"/>
  <c r="W359" i="5"/>
  <c r="W480" i="5"/>
  <c r="W150" i="5"/>
  <c r="W237" i="5"/>
  <c r="W255" i="5"/>
  <c r="W294" i="5"/>
  <c r="W15" i="5"/>
  <c r="AC1021" i="10"/>
  <c r="AC1020" i="10"/>
  <c r="AC1019" i="10"/>
  <c r="AC1018" i="10"/>
  <c r="AC1017" i="10"/>
  <c r="AC1016" i="10"/>
  <c r="AC1015" i="10"/>
  <c r="AC1014" i="10"/>
  <c r="AC1013" i="10"/>
  <c r="AC1012" i="10"/>
  <c r="AC1011" i="10"/>
  <c r="AC1010" i="10"/>
  <c r="AC1007" i="10"/>
  <c r="AC1006" i="10"/>
  <c r="AC1005" i="10"/>
  <c r="AC1004" i="10"/>
  <c r="AC1003" i="10"/>
  <c r="AC1002" i="10"/>
  <c r="AC1001" i="10"/>
  <c r="AC1000" i="10"/>
  <c r="AC999" i="10"/>
  <c r="AC998" i="10"/>
  <c r="AC997" i="10"/>
  <c r="AC996" i="10"/>
  <c r="AC995" i="10"/>
  <c r="AC994" i="10"/>
  <c r="AC993" i="10"/>
  <c r="AC992" i="10"/>
  <c r="AC991" i="10"/>
  <c r="AC990" i="10"/>
  <c r="AC989" i="10"/>
  <c r="AC988" i="10"/>
  <c r="AC987" i="10"/>
  <c r="AC986" i="10"/>
  <c r="AC985" i="10"/>
  <c r="AC984" i="10"/>
  <c r="AC983" i="10"/>
  <c r="AC982" i="10"/>
  <c r="AC981" i="10"/>
  <c r="AC980" i="10"/>
  <c r="AC979" i="10"/>
  <c r="AC977" i="10"/>
  <c r="AC976" i="10"/>
  <c r="AC975" i="10"/>
  <c r="AC974" i="10"/>
  <c r="AC973" i="10"/>
  <c r="AC972" i="10"/>
  <c r="AC971" i="10"/>
  <c r="AC970" i="10"/>
  <c r="AC969" i="10"/>
  <c r="AC968" i="10"/>
  <c r="AC967" i="10"/>
  <c r="AC965" i="10"/>
  <c r="AC964" i="10"/>
  <c r="AC963" i="10"/>
  <c r="AC962" i="10"/>
  <c r="AC961" i="10"/>
  <c r="AC960" i="10"/>
  <c r="AC959" i="10"/>
  <c r="AC958" i="10"/>
  <c r="AC957" i="10"/>
  <c r="AC956" i="10"/>
  <c r="AC955" i="10"/>
  <c r="AC954" i="10"/>
  <c r="AC953" i="10"/>
  <c r="AC952" i="10"/>
  <c r="AC951" i="10"/>
  <c r="AC950" i="10"/>
  <c r="AC949" i="10"/>
  <c r="AC948" i="10"/>
  <c r="AC947" i="10"/>
  <c r="AC946" i="10"/>
  <c r="AC945" i="10"/>
  <c r="AC944" i="10"/>
  <c r="AC943" i="10"/>
  <c r="AC942" i="10"/>
  <c r="AC940" i="10"/>
  <c r="AC939" i="10"/>
  <c r="AC938" i="10"/>
  <c r="AC937" i="10"/>
  <c r="AC936" i="10"/>
  <c r="AC935" i="10"/>
  <c r="AC934" i="10"/>
  <c r="AC933" i="10"/>
  <c r="AC932" i="10"/>
  <c r="AC931" i="10"/>
  <c r="AC929" i="10"/>
  <c r="AC928" i="10"/>
  <c r="AC927" i="10"/>
  <c r="AC926" i="10"/>
  <c r="AC925" i="10"/>
  <c r="AC924" i="10"/>
  <c r="AC923" i="10"/>
  <c r="AC922" i="10"/>
  <c r="AC921" i="10"/>
  <c r="AC920" i="10"/>
  <c r="AC919" i="10"/>
  <c r="AC918" i="10"/>
  <c r="AC917" i="10"/>
  <c r="AC916" i="10"/>
  <c r="AC915" i="10"/>
  <c r="AC914" i="10"/>
  <c r="AC913" i="10"/>
  <c r="AC912" i="10"/>
  <c r="AC911" i="10"/>
  <c r="AC910" i="10"/>
  <c r="AC909" i="10"/>
  <c r="AC908" i="10"/>
  <c r="AC907" i="10"/>
  <c r="AC906" i="10"/>
  <c r="AC904" i="10"/>
  <c r="AC903" i="10"/>
  <c r="AC902" i="10"/>
  <c r="AC901" i="10"/>
  <c r="AC900" i="10"/>
  <c r="AC899" i="10"/>
  <c r="AC898" i="10"/>
  <c r="AC897" i="10"/>
  <c r="AC896" i="10"/>
  <c r="AC895" i="10"/>
  <c r="AC894" i="10"/>
  <c r="AC893" i="10"/>
  <c r="AC892" i="10"/>
  <c r="AC890" i="10"/>
  <c r="AC889" i="10"/>
  <c r="AC888" i="10"/>
  <c r="AC887" i="10"/>
  <c r="AC886" i="10"/>
  <c r="AC885" i="10"/>
  <c r="AC884" i="10"/>
  <c r="AC883" i="10"/>
  <c r="AC882" i="10"/>
  <c r="AC881" i="10"/>
  <c r="AC880" i="10"/>
  <c r="AC879" i="10"/>
  <c r="AC878" i="10"/>
  <c r="AC877" i="10"/>
  <c r="AC876" i="10"/>
  <c r="AC875" i="10"/>
  <c r="AC874" i="10"/>
  <c r="AC873" i="10"/>
  <c r="AC872" i="10"/>
  <c r="AC871" i="10"/>
  <c r="AC870" i="10"/>
  <c r="AC869" i="10"/>
  <c r="AC868" i="10"/>
  <c r="AC867" i="10"/>
  <c r="AC866" i="10"/>
  <c r="AC865" i="10"/>
  <c r="AC864" i="10"/>
  <c r="AC863" i="10"/>
  <c r="AC860" i="10"/>
  <c r="AC859" i="10"/>
  <c r="AC858" i="10"/>
  <c r="AC857" i="10"/>
  <c r="AC856" i="10"/>
  <c r="AC855" i="10"/>
  <c r="AC854" i="10"/>
  <c r="AC853" i="10"/>
  <c r="AC852" i="10"/>
  <c r="AC851" i="10"/>
  <c r="AC850" i="10"/>
  <c r="AC849" i="10"/>
  <c r="AC847" i="10"/>
  <c r="AC846" i="10"/>
  <c r="AC845" i="10"/>
  <c r="AC844" i="10"/>
  <c r="AC843" i="10"/>
  <c r="AC842" i="10"/>
  <c r="AC841" i="10"/>
  <c r="AC840" i="10"/>
  <c r="AC839" i="10"/>
  <c r="AC838" i="10"/>
  <c r="AC837" i="10"/>
  <c r="AC836" i="10"/>
  <c r="AC835" i="10"/>
  <c r="AC834" i="10"/>
  <c r="AC833" i="10"/>
  <c r="AC831" i="10"/>
  <c r="AC830" i="10"/>
  <c r="AC829" i="10"/>
  <c r="AC828" i="10"/>
  <c r="AC827" i="10"/>
  <c r="AC826" i="10"/>
  <c r="AC825" i="10"/>
  <c r="AC824" i="10"/>
  <c r="AC823" i="10"/>
  <c r="AC822" i="10"/>
  <c r="AC821" i="10"/>
  <c r="AC820" i="10"/>
  <c r="AC819" i="10"/>
  <c r="AC818" i="10"/>
  <c r="AC817" i="10"/>
  <c r="AC816" i="10"/>
  <c r="AC814" i="10"/>
  <c r="AC813" i="10"/>
  <c r="AC812" i="10"/>
  <c r="AC811" i="10"/>
  <c r="AC810" i="10"/>
  <c r="AC809" i="10"/>
  <c r="AC808" i="10"/>
  <c r="AC807" i="10"/>
  <c r="AC806" i="10"/>
  <c r="AC805" i="10"/>
  <c r="AC804" i="10"/>
  <c r="AC803" i="10"/>
  <c r="AC802" i="10"/>
  <c r="AC801" i="10"/>
  <c r="AC800" i="10"/>
  <c r="AC799" i="10"/>
  <c r="AC798" i="10"/>
  <c r="AC797" i="10"/>
  <c r="AC796" i="10"/>
  <c r="AC795" i="10"/>
  <c r="AC794" i="10"/>
  <c r="AC793" i="10"/>
  <c r="AC792" i="10"/>
  <c r="AC791" i="10"/>
  <c r="AC790" i="10"/>
  <c r="AC789" i="10"/>
  <c r="AC788" i="10"/>
  <c r="AC787" i="10"/>
  <c r="AC786" i="10"/>
  <c r="AC785" i="10"/>
  <c r="AC784" i="10"/>
  <c r="AC782" i="10"/>
  <c r="AC781" i="10"/>
  <c r="AC780" i="10"/>
  <c r="AC779" i="10"/>
  <c r="AC778" i="10"/>
  <c r="AC777" i="10"/>
  <c r="AC776" i="10"/>
  <c r="AC775" i="10"/>
  <c r="AC774" i="10"/>
  <c r="AC773" i="10"/>
  <c r="AC772" i="10"/>
  <c r="AC771" i="10"/>
  <c r="AC770" i="10"/>
  <c r="AC769" i="10"/>
  <c r="AC768" i="10"/>
  <c r="AC767" i="10"/>
  <c r="AC766" i="10"/>
  <c r="AC765" i="10"/>
  <c r="AC764" i="10"/>
  <c r="AC763" i="10"/>
  <c r="AC762" i="10"/>
  <c r="AC761" i="10"/>
  <c r="AC760" i="10"/>
  <c r="AC759" i="10"/>
  <c r="AC758" i="10"/>
  <c r="AC757" i="10"/>
  <c r="AC756" i="10"/>
  <c r="AC755" i="10"/>
  <c r="AC754" i="10"/>
  <c r="AC753" i="10"/>
  <c r="AC752" i="10"/>
  <c r="AC751" i="10"/>
  <c r="AC750" i="10"/>
  <c r="AC749" i="10"/>
  <c r="AC748" i="10"/>
  <c r="AC747" i="10"/>
  <c r="AC746" i="10"/>
  <c r="AC745" i="10"/>
  <c r="AC744" i="10"/>
  <c r="AC743" i="10"/>
  <c r="AC742" i="10"/>
  <c r="AC741" i="10"/>
  <c r="AC740" i="10"/>
  <c r="AC739" i="10"/>
  <c r="AC738" i="10"/>
  <c r="AC737" i="10"/>
  <c r="AC736" i="10"/>
  <c r="AC735" i="10"/>
  <c r="AC734" i="10"/>
  <c r="AC733" i="10"/>
  <c r="AC732" i="10"/>
  <c r="AC731" i="10"/>
  <c r="AC730" i="10"/>
  <c r="AC729" i="10"/>
  <c r="AC728" i="10"/>
  <c r="AC727" i="10"/>
  <c r="AC726" i="10"/>
  <c r="AC725" i="10"/>
  <c r="AC724" i="10"/>
  <c r="AC723" i="10"/>
  <c r="AC722" i="10"/>
  <c r="AC721" i="10"/>
  <c r="AC720" i="10"/>
  <c r="AC719" i="10"/>
  <c r="AC718" i="10"/>
  <c r="AC717" i="10"/>
  <c r="AC716" i="10"/>
  <c r="AC715" i="10"/>
  <c r="AC714" i="10"/>
  <c r="AC713" i="10"/>
  <c r="AC712" i="10"/>
  <c r="AC711" i="10"/>
  <c r="AC710" i="10"/>
  <c r="AC709" i="10"/>
  <c r="AC708" i="10"/>
  <c r="AC707" i="10"/>
  <c r="AC706" i="10"/>
  <c r="AC705" i="10"/>
  <c r="AC704" i="10"/>
  <c r="AC703" i="10"/>
  <c r="AC702" i="10"/>
  <c r="AC701" i="10"/>
  <c r="AC700" i="10"/>
  <c r="AC699" i="10"/>
  <c r="AC698" i="10"/>
  <c r="AC697" i="10"/>
  <c r="AC696" i="10"/>
  <c r="AC695" i="10"/>
  <c r="AC694" i="10"/>
  <c r="AC693" i="10"/>
  <c r="AC692" i="10"/>
  <c r="AC691" i="10"/>
  <c r="AC690" i="10"/>
  <c r="AC689" i="10"/>
  <c r="AC688" i="10"/>
  <c r="AC687" i="10"/>
  <c r="AC686" i="10"/>
  <c r="AC685" i="10"/>
  <c r="AC684" i="10"/>
  <c r="AC683" i="10"/>
  <c r="AC682" i="10"/>
  <c r="AC681" i="10"/>
  <c r="AC680" i="10"/>
  <c r="AC679" i="10"/>
  <c r="AC678" i="10"/>
  <c r="AC677" i="10"/>
  <c r="AC676" i="10"/>
  <c r="AC673" i="10"/>
  <c r="AC672" i="10"/>
  <c r="AC671" i="10"/>
  <c r="AC670" i="10"/>
  <c r="AC669" i="10"/>
  <c r="AC668" i="10"/>
  <c r="AC667" i="10"/>
  <c r="AC666" i="10"/>
  <c r="AC665" i="10"/>
  <c r="AC664" i="10"/>
  <c r="AC663" i="10"/>
  <c r="AC662" i="10"/>
  <c r="AC661" i="10"/>
  <c r="AC660" i="10"/>
  <c r="AC659" i="10"/>
  <c r="AC657" i="10"/>
  <c r="AC656" i="10"/>
  <c r="AC655" i="10"/>
  <c r="AC654" i="10"/>
  <c r="AC653" i="10"/>
  <c r="AC652" i="10"/>
  <c r="AC651" i="10"/>
  <c r="AC650" i="10"/>
  <c r="AC649" i="10"/>
  <c r="AC648" i="10"/>
  <c r="AC647" i="10"/>
  <c r="AC646" i="10"/>
  <c r="AC645" i="10"/>
  <c r="AC644" i="10"/>
  <c r="AC643" i="10"/>
  <c r="AC642" i="10"/>
  <c r="AC641" i="10"/>
  <c r="AC640" i="10"/>
  <c r="AC639" i="10"/>
  <c r="AC638" i="10"/>
  <c r="AC637" i="10"/>
  <c r="AC636" i="10"/>
  <c r="AC635" i="10"/>
  <c r="AC634" i="10"/>
  <c r="AC633" i="10"/>
  <c r="AC632" i="10"/>
  <c r="AC631" i="10"/>
  <c r="AC629" i="10"/>
  <c r="AC628" i="10"/>
  <c r="AC627" i="10"/>
  <c r="AC626" i="10"/>
  <c r="AC625" i="10"/>
  <c r="AC624" i="10"/>
  <c r="AC623" i="10"/>
  <c r="AC622" i="10"/>
  <c r="AC621" i="10"/>
  <c r="AC620" i="10"/>
  <c r="AC619" i="10"/>
  <c r="AC618" i="10"/>
  <c r="AC617" i="10"/>
  <c r="AC616" i="10"/>
  <c r="AC615" i="10"/>
  <c r="AC614" i="10"/>
  <c r="AC613" i="10"/>
  <c r="AC612" i="10"/>
  <c r="AC611" i="10"/>
  <c r="AC610" i="10"/>
  <c r="AC609" i="10"/>
  <c r="AC607" i="10"/>
  <c r="AC606" i="10"/>
  <c r="AC605" i="10"/>
  <c r="AC604" i="10"/>
  <c r="AC603" i="10"/>
  <c r="AC602" i="10"/>
  <c r="AC601" i="10"/>
  <c r="AC600" i="10"/>
  <c r="AC599" i="10"/>
  <c r="AC598" i="10"/>
  <c r="AC597" i="10"/>
  <c r="AC596" i="10"/>
  <c r="AC595" i="10"/>
  <c r="AC594" i="10"/>
  <c r="AC593" i="10"/>
  <c r="AC592" i="10"/>
  <c r="AC591" i="10"/>
  <c r="AC590" i="10"/>
  <c r="AC589" i="10"/>
  <c r="AC588" i="10"/>
  <c r="AC587" i="10"/>
  <c r="AC586" i="10"/>
  <c r="AC585" i="10"/>
  <c r="AC584" i="10"/>
  <c r="AC583" i="10"/>
  <c r="AC582" i="10"/>
  <c r="AC581" i="10"/>
  <c r="AC580" i="10"/>
  <c r="AC579" i="10"/>
  <c r="AC578" i="10"/>
  <c r="AC577" i="10"/>
  <c r="AC576" i="10"/>
  <c r="AC575" i="10"/>
  <c r="AC574" i="10"/>
  <c r="AC573" i="10"/>
  <c r="AC572" i="10"/>
  <c r="AC571" i="10"/>
  <c r="AC570" i="10"/>
  <c r="AC569" i="10"/>
  <c r="AC568" i="10"/>
  <c r="AC567" i="10"/>
  <c r="AC565" i="10"/>
  <c r="AC564" i="10"/>
  <c r="AC563" i="10"/>
  <c r="AC562" i="10"/>
  <c r="AC561" i="10"/>
  <c r="AC560" i="10"/>
  <c r="AC559" i="10"/>
  <c r="AC558" i="10"/>
  <c r="AC557" i="10"/>
  <c r="AC556" i="10"/>
  <c r="AC555" i="10"/>
  <c r="AC554" i="10"/>
  <c r="AC553" i="10"/>
  <c r="AC552" i="10"/>
  <c r="AC551" i="10"/>
  <c r="AC549" i="10"/>
  <c r="AC548" i="10"/>
  <c r="AC547" i="10"/>
  <c r="AC546" i="10"/>
  <c r="AC545" i="10"/>
  <c r="AC544" i="10"/>
  <c r="AC543" i="10"/>
  <c r="AC542" i="10"/>
  <c r="AC541" i="10"/>
  <c r="AC540" i="10"/>
  <c r="AC539" i="10"/>
  <c r="AC538" i="10"/>
  <c r="AC537" i="10"/>
  <c r="AC536" i="10"/>
  <c r="AC535" i="10"/>
  <c r="AC534" i="10"/>
  <c r="AC533" i="10"/>
  <c r="AC532" i="10"/>
  <c r="AC531" i="10"/>
  <c r="AC530" i="10"/>
  <c r="AC529" i="10"/>
  <c r="AC527" i="10"/>
  <c r="AC526" i="10"/>
  <c r="AC525" i="10"/>
  <c r="AC524" i="10"/>
  <c r="AC523" i="10"/>
  <c r="AC522" i="10"/>
  <c r="AC521" i="10"/>
  <c r="AC520" i="10"/>
  <c r="AC519" i="10"/>
  <c r="AC518" i="10"/>
  <c r="AC517" i="10"/>
  <c r="AC516" i="10"/>
  <c r="AC515" i="10"/>
  <c r="AC514" i="10"/>
  <c r="AC513" i="10"/>
  <c r="AC512" i="10"/>
  <c r="AC511" i="10"/>
  <c r="AC510" i="10"/>
  <c r="AC509" i="10"/>
  <c r="AC508" i="10"/>
  <c r="AC507" i="10"/>
  <c r="AC506" i="10"/>
  <c r="AC505" i="10"/>
  <c r="AC504" i="10"/>
  <c r="AC503" i="10"/>
  <c r="AC502" i="10"/>
  <c r="AC501" i="10"/>
  <c r="AC500" i="10"/>
  <c r="AC499" i="10"/>
  <c r="AC498" i="10"/>
  <c r="AC496" i="10"/>
  <c r="AC495" i="10"/>
  <c r="AC494" i="10"/>
  <c r="AC493" i="10"/>
  <c r="AC492" i="10"/>
  <c r="AC491" i="10"/>
  <c r="AC490" i="10"/>
  <c r="AC489" i="10"/>
  <c r="AC488" i="10"/>
  <c r="AC487" i="10"/>
  <c r="AC486" i="10"/>
  <c r="AC485" i="10"/>
  <c r="AC484" i="10"/>
  <c r="AC483" i="10"/>
  <c r="AC482" i="10"/>
  <c r="AC481" i="10"/>
  <c r="AC480" i="10"/>
  <c r="AC479" i="10"/>
  <c r="AC478" i="10"/>
  <c r="AC477" i="10"/>
  <c r="AC476" i="10"/>
  <c r="AC475" i="10"/>
  <c r="AC474" i="10"/>
  <c r="AC473" i="10"/>
  <c r="AC472" i="10"/>
  <c r="AC471" i="10"/>
  <c r="AC470" i="10"/>
  <c r="AC469" i="10"/>
  <c r="AC468" i="10"/>
  <c r="AC467" i="10"/>
  <c r="AC466" i="10"/>
  <c r="AC465" i="10"/>
  <c r="AC464" i="10"/>
  <c r="AC463" i="10"/>
  <c r="AC462" i="10"/>
  <c r="AC461" i="10"/>
  <c r="AC460" i="10"/>
  <c r="AC459" i="10"/>
  <c r="AC457" i="10"/>
  <c r="AC456" i="10"/>
  <c r="AC455" i="10"/>
  <c r="AC454" i="10"/>
  <c r="AC453" i="10"/>
  <c r="AC452" i="10"/>
  <c r="AC451" i="10"/>
  <c r="AC450" i="10"/>
  <c r="AC449" i="10"/>
  <c r="AC448" i="10"/>
  <c r="AC447" i="10"/>
  <c r="AC446" i="10"/>
  <c r="AC445" i="10"/>
  <c r="AC444" i="10"/>
  <c r="AC443" i="10"/>
  <c r="AC442" i="10"/>
  <c r="AC441" i="10"/>
  <c r="AC440" i="10"/>
  <c r="AC439" i="10"/>
  <c r="AC438" i="10"/>
  <c r="AC437" i="10"/>
  <c r="AC436" i="10"/>
  <c r="AC435" i="10"/>
  <c r="AC434" i="10"/>
  <c r="AC433" i="10"/>
  <c r="AC432" i="10"/>
  <c r="AC431" i="10"/>
  <c r="AC430" i="10"/>
  <c r="AC429" i="10"/>
  <c r="AC428" i="10"/>
  <c r="AC426" i="10"/>
  <c r="AC425" i="10"/>
  <c r="AC424" i="10"/>
  <c r="AC423" i="10"/>
  <c r="AC422" i="10"/>
  <c r="AC421" i="10"/>
  <c r="AC420" i="10"/>
  <c r="AC419" i="10"/>
  <c r="AC418" i="10"/>
  <c r="AC417" i="10"/>
  <c r="AC416" i="10"/>
  <c r="AC415" i="10"/>
  <c r="AC414" i="10"/>
  <c r="AC413" i="10"/>
  <c r="AC412" i="10"/>
  <c r="AC411" i="10"/>
  <c r="AC410" i="10"/>
  <c r="AC409" i="10"/>
  <c r="AC408" i="10"/>
  <c r="AC407" i="10"/>
  <c r="AC406" i="10"/>
  <c r="AC405" i="10"/>
  <c r="AC404" i="10"/>
  <c r="AC403" i="10"/>
  <c r="AC402" i="10"/>
  <c r="AC401" i="10"/>
  <c r="AC400" i="10"/>
  <c r="AC399" i="10"/>
  <c r="AC398" i="10"/>
  <c r="AC397" i="10"/>
  <c r="AC395" i="10"/>
  <c r="AC394" i="10"/>
  <c r="AC393" i="10"/>
  <c r="AC392" i="10"/>
  <c r="AC391" i="10"/>
  <c r="AC390" i="10"/>
  <c r="AC389" i="10"/>
  <c r="AC388" i="10"/>
  <c r="AC387" i="10"/>
  <c r="AC386" i="10"/>
  <c r="AC385" i="10"/>
  <c r="AC384" i="10"/>
  <c r="AC383" i="10"/>
  <c r="AC382" i="10"/>
  <c r="AC381" i="10"/>
  <c r="AC380" i="10"/>
  <c r="AC379" i="10"/>
  <c r="AC378" i="10"/>
  <c r="AC377" i="10"/>
  <c r="AC376" i="10"/>
  <c r="AC375" i="10"/>
  <c r="AC374" i="10"/>
  <c r="AC373" i="10"/>
  <c r="AC372" i="10"/>
  <c r="AC371" i="10"/>
  <c r="AC370" i="10"/>
  <c r="AC368" i="10"/>
  <c r="AC367" i="10"/>
  <c r="AC366" i="10"/>
  <c r="AC365" i="10"/>
  <c r="AC364" i="10"/>
  <c r="AC363" i="10"/>
  <c r="AC362" i="10"/>
  <c r="AC361" i="10"/>
  <c r="AC360" i="10"/>
  <c r="AC359" i="10"/>
  <c r="AC358" i="10"/>
  <c r="AC357" i="10"/>
  <c r="AC356" i="10"/>
  <c r="AC355" i="10"/>
  <c r="AC354" i="10"/>
  <c r="AC353" i="10"/>
  <c r="AC352" i="10"/>
  <c r="AC351" i="10"/>
  <c r="AC350" i="10"/>
  <c r="AC349" i="10"/>
  <c r="AC348" i="10"/>
  <c r="AC347" i="10"/>
  <c r="AC346" i="10"/>
  <c r="AC345" i="10"/>
  <c r="AC344" i="10"/>
  <c r="AC343" i="10"/>
  <c r="AC342" i="10"/>
  <c r="AC341" i="10"/>
  <c r="AC340" i="10"/>
  <c r="AC339" i="10"/>
  <c r="AC338" i="10"/>
  <c r="AC337" i="10"/>
  <c r="AC336" i="10"/>
  <c r="AC335" i="10"/>
  <c r="AC332" i="10"/>
  <c r="AC331" i="10"/>
  <c r="AC330" i="10"/>
  <c r="AC329" i="10"/>
  <c r="AC328" i="10"/>
  <c r="AC327" i="10"/>
  <c r="AC326" i="10"/>
  <c r="AC325" i="10"/>
  <c r="AC324" i="10"/>
  <c r="AC323" i="10"/>
  <c r="AC322" i="10"/>
  <c r="AC321" i="10"/>
  <c r="AC320" i="10"/>
  <c r="AC319" i="10"/>
  <c r="AC318" i="10"/>
  <c r="AC317" i="10"/>
  <c r="AC316" i="10"/>
  <c r="AC315" i="10"/>
  <c r="AC314" i="10"/>
  <c r="AC313" i="10"/>
  <c r="AC312" i="10"/>
  <c r="AC311" i="10"/>
  <c r="AC310" i="10"/>
  <c r="AC309" i="10"/>
  <c r="AC308" i="10"/>
  <c r="AC307" i="10"/>
  <c r="AC306" i="10"/>
  <c r="AC305" i="10"/>
  <c r="AC304" i="10"/>
  <c r="AC303" i="10"/>
  <c r="AC302" i="10"/>
  <c r="AC301" i="10"/>
  <c r="AC300" i="10"/>
  <c r="AC299" i="10"/>
  <c r="AC298" i="10"/>
  <c r="AC297" i="10"/>
  <c r="AC295" i="10"/>
  <c r="AC294" i="10"/>
  <c r="AC293" i="10"/>
  <c r="AC292" i="10"/>
  <c r="AC291" i="10"/>
  <c r="AC290" i="10"/>
  <c r="AC289" i="10"/>
  <c r="AC288" i="10"/>
  <c r="AC287" i="10"/>
  <c r="AC286" i="10"/>
  <c r="AC285" i="10"/>
  <c r="AC284" i="10"/>
  <c r="AC283" i="10"/>
  <c r="AC282" i="10"/>
  <c r="AC281" i="10"/>
  <c r="AC280" i="10"/>
  <c r="AC279" i="10"/>
  <c r="AC278" i="10"/>
  <c r="AC277" i="10"/>
  <c r="AC276" i="10"/>
  <c r="AC275" i="10"/>
  <c r="AC274" i="10"/>
  <c r="AC273" i="10"/>
  <c r="AC272" i="10"/>
  <c r="AC271" i="10"/>
  <c r="AC270" i="10"/>
  <c r="AC269" i="10"/>
  <c r="AC268" i="10"/>
  <c r="AC267" i="10"/>
  <c r="AC266" i="10"/>
  <c r="AC265" i="10"/>
  <c r="AC264" i="10"/>
  <c r="AC263" i="10"/>
  <c r="AC262" i="10"/>
  <c r="AC260" i="10"/>
  <c r="AC259" i="10"/>
  <c r="AC258" i="10"/>
  <c r="AC257" i="10"/>
  <c r="AC256" i="10"/>
  <c r="AC255" i="10"/>
  <c r="AC254" i="10"/>
  <c r="AC253" i="10"/>
  <c r="AC252" i="10"/>
  <c r="AC251" i="10"/>
  <c r="AC250" i="10"/>
  <c r="AC249" i="10"/>
  <c r="AC248" i="10"/>
  <c r="AC247" i="10"/>
  <c r="AC246" i="10"/>
  <c r="AC245" i="10"/>
  <c r="AC244" i="10"/>
  <c r="AC243" i="10"/>
  <c r="AC242" i="10"/>
  <c r="AC241" i="10"/>
  <c r="AC240" i="10"/>
  <c r="AC239" i="10"/>
  <c r="AC238" i="10"/>
  <c r="AC237" i="10"/>
  <c r="AC236" i="10"/>
  <c r="AC235" i="10"/>
  <c r="AC234" i="10"/>
  <c r="AC233" i="10"/>
  <c r="AC232" i="10"/>
  <c r="AC231" i="10"/>
  <c r="AC230" i="10"/>
  <c r="AC229" i="10"/>
  <c r="AC228" i="10"/>
  <c r="AC227" i="10"/>
  <c r="AC226" i="10"/>
  <c r="AC225" i="10"/>
  <c r="AC224" i="10"/>
  <c r="AC223" i="10"/>
  <c r="AC222" i="10"/>
  <c r="AC221" i="10"/>
  <c r="AC220" i="10"/>
  <c r="AC219" i="10"/>
  <c r="AC218" i="10"/>
  <c r="AC217" i="10"/>
  <c r="AC216" i="10"/>
  <c r="AC214" i="10"/>
  <c r="AC213" i="10"/>
  <c r="AC212" i="10"/>
  <c r="AC211" i="10"/>
  <c r="AC210" i="10"/>
  <c r="AC209" i="10"/>
  <c r="AC208" i="10"/>
  <c r="AC207" i="10"/>
  <c r="AC206" i="10"/>
  <c r="AC205" i="10"/>
  <c r="AC204" i="10"/>
  <c r="AC203" i="10"/>
  <c r="AC202" i="10"/>
  <c r="AC201" i="10"/>
  <c r="AC200" i="10"/>
  <c r="AC199" i="10"/>
  <c r="AC198" i="10"/>
  <c r="AC197" i="10"/>
  <c r="AC196" i="10"/>
  <c r="AC195" i="10"/>
  <c r="AC194" i="10"/>
  <c r="AC193" i="10"/>
  <c r="AC192" i="10"/>
  <c r="AC191" i="10"/>
  <c r="AC190" i="10"/>
  <c r="AC189" i="10"/>
  <c r="AC188" i="10"/>
  <c r="AC187" i="10"/>
  <c r="AC186" i="10"/>
  <c r="AC185" i="10"/>
  <c r="AC184" i="10"/>
  <c r="AC183" i="10"/>
  <c r="AC181" i="10"/>
  <c r="AC180" i="10"/>
  <c r="AC179" i="10"/>
  <c r="AC178" i="10"/>
  <c r="AC177" i="10"/>
  <c r="AC176" i="10"/>
  <c r="AC175" i="10"/>
  <c r="AC174" i="10"/>
  <c r="AC173" i="10"/>
  <c r="AC172" i="10"/>
  <c r="AC171" i="10"/>
  <c r="AC170" i="10"/>
  <c r="AC168" i="10"/>
  <c r="AC167" i="10"/>
  <c r="AC166" i="10"/>
  <c r="AC165" i="10"/>
  <c r="AC164" i="10"/>
  <c r="AC163" i="10"/>
  <c r="AC162" i="10"/>
  <c r="AC161" i="10"/>
  <c r="AC160" i="10"/>
  <c r="AC159" i="10"/>
  <c r="AC158" i="10"/>
  <c r="AC157" i="10"/>
  <c r="AC156" i="10"/>
  <c r="AC155" i="10"/>
  <c r="AC154" i="10"/>
  <c r="AC152" i="10"/>
  <c r="AC151" i="10"/>
  <c r="AC150" i="10"/>
  <c r="AC149" i="10"/>
  <c r="AC148" i="10"/>
  <c r="AC147" i="10"/>
  <c r="AC146" i="10"/>
  <c r="AC145" i="10"/>
  <c r="AC144" i="10"/>
  <c r="AC143" i="10"/>
  <c r="AC142" i="10"/>
  <c r="AC141" i="10"/>
  <c r="AC140" i="10"/>
  <c r="AC139" i="10"/>
  <c r="AC138" i="10"/>
  <c r="AC137" i="10"/>
  <c r="AC135" i="10"/>
  <c r="AC134" i="10"/>
  <c r="AC133" i="10"/>
  <c r="AC132" i="10"/>
  <c r="AC131" i="10"/>
  <c r="AC130" i="10"/>
  <c r="AC129" i="10"/>
  <c r="AC128" i="10"/>
  <c r="AC127" i="10"/>
  <c r="AC126" i="10"/>
  <c r="AC125" i="10"/>
  <c r="AC124" i="10"/>
  <c r="AC123" i="10"/>
  <c r="AC122" i="10"/>
  <c r="AC121" i="10"/>
  <c r="AC120" i="10"/>
  <c r="AC119" i="10"/>
  <c r="AC118" i="10"/>
  <c r="AC117" i="10"/>
  <c r="AC116" i="10"/>
  <c r="AC115" i="10"/>
  <c r="AC114" i="10"/>
  <c r="AC113" i="10"/>
  <c r="AC112" i="10"/>
  <c r="AC111" i="10"/>
  <c r="AC110" i="10"/>
  <c r="AC109" i="10"/>
  <c r="AC108" i="10"/>
  <c r="AC107" i="10"/>
  <c r="AC106" i="10"/>
  <c r="AC105" i="10"/>
  <c r="AC104" i="10"/>
  <c r="AC103" i="10"/>
  <c r="AC102" i="10"/>
  <c r="AC101" i="10"/>
  <c r="AC100" i="10"/>
  <c r="AC99" i="10"/>
  <c r="AC98" i="10"/>
  <c r="AC97" i="10"/>
  <c r="AC96" i="10"/>
  <c r="AC95" i="10"/>
  <c r="AC94" i="10"/>
  <c r="AC93" i="10"/>
  <c r="AC92" i="10"/>
  <c r="AC90" i="10"/>
  <c r="AC89" i="10"/>
  <c r="AC88" i="10"/>
  <c r="AC87" i="10"/>
  <c r="AC86" i="10"/>
  <c r="AC85" i="10"/>
  <c r="AC84" i="10"/>
  <c r="AC83" i="10"/>
  <c r="AC82" i="10"/>
  <c r="AC81" i="10"/>
  <c r="AC80" i="10"/>
  <c r="AC79" i="10"/>
  <c r="AC78" i="10"/>
  <c r="AC76" i="10"/>
  <c r="AC75" i="10"/>
  <c r="AC74" i="10"/>
  <c r="AC73" i="10"/>
  <c r="AC72" i="10"/>
  <c r="AC71" i="10"/>
  <c r="AC70" i="10"/>
  <c r="AC68" i="10"/>
  <c r="AC67" i="10"/>
  <c r="AC66" i="10"/>
  <c r="AC65" i="10"/>
  <c r="AC64" i="10"/>
  <c r="AC63" i="10"/>
  <c r="AC62" i="10"/>
  <c r="AC61" i="10"/>
  <c r="AC60" i="10"/>
  <c r="AC59" i="10"/>
  <c r="AC58" i="10"/>
  <c r="AC57" i="10"/>
  <c r="AC56" i="10"/>
  <c r="AC55" i="10"/>
  <c r="AC54" i="10"/>
  <c r="AC53" i="10"/>
  <c r="AC52" i="10"/>
  <c r="AC50" i="10"/>
  <c r="AC49" i="10"/>
  <c r="AC48" i="10"/>
  <c r="AC47" i="10"/>
  <c r="AC46" i="10"/>
  <c r="AC45" i="10"/>
  <c r="AC44" i="10"/>
  <c r="AC43" i="10"/>
  <c r="AC42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W78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145" i="17"/>
  <c r="W146" i="17"/>
  <c r="W147" i="17"/>
  <c r="W148" i="17"/>
  <c r="W5" i="17"/>
  <c r="W6" i="17"/>
  <c r="W7" i="17"/>
  <c r="S109" i="14"/>
  <c r="P559" i="5"/>
  <c r="O559" i="5"/>
  <c r="N559" i="5"/>
  <c r="M559" i="5"/>
  <c r="L559" i="5"/>
  <c r="K559" i="5"/>
  <c r="J559" i="5"/>
  <c r="I559" i="5"/>
  <c r="H559" i="5"/>
  <c r="G559" i="5"/>
  <c r="F559" i="5"/>
  <c r="E559" i="5"/>
  <c r="Q558" i="5"/>
  <c r="P558" i="5"/>
  <c r="O558" i="5"/>
  <c r="N558" i="5"/>
  <c r="M558" i="5"/>
  <c r="L558" i="5"/>
  <c r="K558" i="5"/>
  <c r="J558" i="5"/>
  <c r="I558" i="5"/>
  <c r="H558" i="5"/>
  <c r="G558" i="5"/>
  <c r="F558" i="5"/>
  <c r="E558" i="5"/>
  <c r="V557" i="5"/>
  <c r="R557" i="5"/>
  <c r="V556" i="5"/>
  <c r="R556" i="5"/>
  <c r="V555" i="5"/>
  <c r="R555" i="5"/>
  <c r="V554" i="5"/>
  <c r="R554" i="5"/>
  <c r="V553" i="5"/>
  <c r="R553" i="5"/>
  <c r="V552" i="5"/>
  <c r="R552" i="5"/>
  <c r="V551" i="5"/>
  <c r="V559" i="5" s="1"/>
  <c r="R551" i="5"/>
  <c r="R559" i="5" s="1"/>
  <c r="V550" i="5"/>
  <c r="R550" i="5"/>
  <c r="V549" i="5"/>
  <c r="R549" i="5"/>
  <c r="V548" i="5"/>
  <c r="R548" i="5"/>
  <c r="R558" i="5" s="1"/>
  <c r="P546" i="5"/>
  <c r="O546" i="5"/>
  <c r="N546" i="5"/>
  <c r="M546" i="5"/>
  <c r="L546" i="5"/>
  <c r="K546" i="5"/>
  <c r="J546" i="5"/>
  <c r="I546" i="5"/>
  <c r="H546" i="5"/>
  <c r="G546" i="5"/>
  <c r="F546" i="5"/>
  <c r="E546" i="5"/>
  <c r="Q545" i="5"/>
  <c r="P545" i="5"/>
  <c r="O545" i="5"/>
  <c r="N545" i="5"/>
  <c r="M545" i="5"/>
  <c r="L545" i="5"/>
  <c r="K545" i="5"/>
  <c r="J545" i="5"/>
  <c r="I545" i="5"/>
  <c r="H545" i="5"/>
  <c r="G545" i="5"/>
  <c r="F545" i="5"/>
  <c r="E545" i="5"/>
  <c r="V544" i="5"/>
  <c r="R544" i="5"/>
  <c r="V543" i="5"/>
  <c r="R543" i="5"/>
  <c r="V542" i="5"/>
  <c r="R542" i="5"/>
  <c r="V541" i="5"/>
  <c r="R541" i="5"/>
  <c r="V540" i="5"/>
  <c r="R540" i="5"/>
  <c r="V539" i="5"/>
  <c r="R539" i="5"/>
  <c r="V538" i="5"/>
  <c r="R538" i="5"/>
  <c r="V537" i="5"/>
  <c r="V546" i="5" s="1"/>
  <c r="R537" i="5"/>
  <c r="V536" i="5"/>
  <c r="R536" i="5"/>
  <c r="R545" i="5" s="1"/>
  <c r="V535" i="5"/>
  <c r="V545" i="5" s="1"/>
  <c r="R535" i="5"/>
  <c r="P533" i="5"/>
  <c r="O533" i="5"/>
  <c r="N533" i="5"/>
  <c r="M533" i="5"/>
  <c r="L533" i="5"/>
  <c r="K533" i="5"/>
  <c r="J533" i="5"/>
  <c r="I533" i="5"/>
  <c r="H533" i="5"/>
  <c r="G533" i="5"/>
  <c r="F533" i="5"/>
  <c r="E533" i="5"/>
  <c r="Q532" i="5"/>
  <c r="P532" i="5"/>
  <c r="O532" i="5"/>
  <c r="N532" i="5"/>
  <c r="M532" i="5"/>
  <c r="L532" i="5"/>
  <c r="K532" i="5"/>
  <c r="J532" i="5"/>
  <c r="I532" i="5"/>
  <c r="H532" i="5"/>
  <c r="G532" i="5"/>
  <c r="F532" i="5"/>
  <c r="E532" i="5"/>
  <c r="V531" i="5"/>
  <c r="R531" i="5"/>
  <c r="V530" i="5"/>
  <c r="R530" i="5"/>
  <c r="V529" i="5"/>
  <c r="R529" i="5"/>
  <c r="V528" i="5"/>
  <c r="R528" i="5"/>
  <c r="V527" i="5"/>
  <c r="R527" i="5"/>
  <c r="V526" i="5"/>
  <c r="R526" i="5"/>
  <c r="V525" i="5"/>
  <c r="R525" i="5"/>
  <c r="V524" i="5"/>
  <c r="R524" i="5"/>
  <c r="V523" i="5"/>
  <c r="R523" i="5"/>
  <c r="V522" i="5"/>
  <c r="R522" i="5"/>
  <c r="V521" i="5"/>
  <c r="V533" i="5" s="1"/>
  <c r="R521" i="5"/>
  <c r="P519" i="5"/>
  <c r="O519" i="5"/>
  <c r="N519" i="5"/>
  <c r="M519" i="5"/>
  <c r="L519" i="5"/>
  <c r="K519" i="5"/>
  <c r="J519" i="5"/>
  <c r="I519" i="5"/>
  <c r="H519" i="5"/>
  <c r="G519" i="5"/>
  <c r="F519" i="5"/>
  <c r="E519" i="5"/>
  <c r="Q518" i="5"/>
  <c r="P518" i="5"/>
  <c r="O518" i="5"/>
  <c r="N518" i="5"/>
  <c r="M518" i="5"/>
  <c r="L518" i="5"/>
  <c r="K518" i="5"/>
  <c r="J518" i="5"/>
  <c r="I518" i="5"/>
  <c r="H518" i="5"/>
  <c r="G518" i="5"/>
  <c r="F518" i="5"/>
  <c r="E518" i="5"/>
  <c r="V517" i="5"/>
  <c r="R517" i="5"/>
  <c r="V516" i="5"/>
  <c r="R516" i="5"/>
  <c r="V515" i="5"/>
  <c r="R515" i="5"/>
  <c r="V514" i="5"/>
  <c r="R514" i="5"/>
  <c r="V513" i="5"/>
  <c r="R513" i="5"/>
  <c r="V512" i="5"/>
  <c r="R512" i="5"/>
  <c r="V511" i="5"/>
  <c r="R511" i="5"/>
  <c r="V510" i="5"/>
  <c r="R510" i="5"/>
  <c r="V509" i="5"/>
  <c r="R509" i="5"/>
  <c r="R518" i="5" s="1"/>
  <c r="P507" i="5"/>
  <c r="O507" i="5"/>
  <c r="N507" i="5"/>
  <c r="M507" i="5"/>
  <c r="L507" i="5"/>
  <c r="K507" i="5"/>
  <c r="J507" i="5"/>
  <c r="I507" i="5"/>
  <c r="H507" i="5"/>
  <c r="G507" i="5"/>
  <c r="F507" i="5"/>
  <c r="E507" i="5"/>
  <c r="Q506" i="5"/>
  <c r="P506" i="5"/>
  <c r="O506" i="5"/>
  <c r="N506" i="5"/>
  <c r="M506" i="5"/>
  <c r="L506" i="5"/>
  <c r="K506" i="5"/>
  <c r="J506" i="5"/>
  <c r="I506" i="5"/>
  <c r="H506" i="5"/>
  <c r="G506" i="5"/>
  <c r="F506" i="5"/>
  <c r="E506" i="5"/>
  <c r="V505" i="5"/>
  <c r="R505" i="5"/>
  <c r="V504" i="5"/>
  <c r="R504" i="5"/>
  <c r="V503" i="5"/>
  <c r="R503" i="5"/>
  <c r="V502" i="5"/>
  <c r="R502" i="5"/>
  <c r="V501" i="5"/>
  <c r="R501" i="5"/>
  <c r="R507" i="5" s="1"/>
  <c r="V500" i="5"/>
  <c r="R500" i="5"/>
  <c r="V499" i="5"/>
  <c r="V507" i="5"/>
  <c r="R499" i="5"/>
  <c r="P497" i="5"/>
  <c r="O497" i="5"/>
  <c r="N497" i="5"/>
  <c r="M497" i="5"/>
  <c r="L497" i="5"/>
  <c r="K497" i="5"/>
  <c r="J497" i="5"/>
  <c r="I497" i="5"/>
  <c r="H497" i="5"/>
  <c r="G497" i="5"/>
  <c r="F497" i="5"/>
  <c r="E497" i="5"/>
  <c r="Q496" i="5"/>
  <c r="P496" i="5"/>
  <c r="O496" i="5"/>
  <c r="N496" i="5"/>
  <c r="M496" i="5"/>
  <c r="L496" i="5"/>
  <c r="K496" i="5"/>
  <c r="J496" i="5"/>
  <c r="I496" i="5"/>
  <c r="H496" i="5"/>
  <c r="G496" i="5"/>
  <c r="F496" i="5"/>
  <c r="E496" i="5"/>
  <c r="V495" i="5"/>
  <c r="R495" i="5"/>
  <c r="V494" i="5"/>
  <c r="R494" i="5"/>
  <c r="V493" i="5"/>
  <c r="R493" i="5"/>
  <c r="R497" i="5" s="1"/>
  <c r="P491" i="5"/>
  <c r="O491" i="5"/>
  <c r="N491" i="5"/>
  <c r="M491" i="5"/>
  <c r="L491" i="5"/>
  <c r="K491" i="5"/>
  <c r="J491" i="5"/>
  <c r="I491" i="5"/>
  <c r="H491" i="5"/>
  <c r="G491" i="5"/>
  <c r="F491" i="5"/>
  <c r="E491" i="5"/>
  <c r="Q490" i="5"/>
  <c r="P490" i="5"/>
  <c r="O490" i="5"/>
  <c r="N490" i="5"/>
  <c r="M490" i="5"/>
  <c r="L490" i="5"/>
  <c r="K490" i="5"/>
  <c r="J490" i="5"/>
  <c r="I490" i="5"/>
  <c r="H490" i="5"/>
  <c r="G490" i="5"/>
  <c r="F490" i="5"/>
  <c r="E490" i="5"/>
  <c r="V489" i="5"/>
  <c r="R489" i="5"/>
  <c r="V488" i="5"/>
  <c r="R488" i="5"/>
  <c r="V487" i="5"/>
  <c r="R487" i="5"/>
  <c r="V486" i="5"/>
  <c r="R486" i="5"/>
  <c r="V485" i="5"/>
  <c r="R485" i="5"/>
  <c r="V484" i="5"/>
  <c r="V491" i="5" s="1"/>
  <c r="R484" i="5"/>
  <c r="V483" i="5"/>
  <c r="R483" i="5"/>
  <c r="P481" i="5"/>
  <c r="O481" i="5"/>
  <c r="N481" i="5"/>
  <c r="M481" i="5"/>
  <c r="L481" i="5"/>
  <c r="K481" i="5"/>
  <c r="J481" i="5"/>
  <c r="I481" i="5"/>
  <c r="H481" i="5"/>
  <c r="G481" i="5"/>
  <c r="F481" i="5"/>
  <c r="E481" i="5"/>
  <c r="Q480" i="5"/>
  <c r="P480" i="5"/>
  <c r="O480" i="5"/>
  <c r="N480" i="5"/>
  <c r="M480" i="5"/>
  <c r="L480" i="5"/>
  <c r="K480" i="5"/>
  <c r="J480" i="5"/>
  <c r="I480" i="5"/>
  <c r="H480" i="5"/>
  <c r="G480" i="5"/>
  <c r="F480" i="5"/>
  <c r="E480" i="5"/>
  <c r="V479" i="5"/>
  <c r="R479" i="5"/>
  <c r="V478" i="5"/>
  <c r="R478" i="5"/>
  <c r="V477" i="5"/>
  <c r="R477" i="5"/>
  <c r="V476" i="5"/>
  <c r="R476" i="5"/>
  <c r="V475" i="5"/>
  <c r="R475" i="5"/>
  <c r="V474" i="5"/>
  <c r="R474" i="5"/>
  <c r="V473" i="5"/>
  <c r="R473" i="5"/>
  <c r="V472" i="5"/>
  <c r="R472" i="5"/>
  <c r="V471" i="5"/>
  <c r="R471" i="5"/>
  <c r="V470" i="5"/>
  <c r="R470" i="5"/>
  <c r="R480" i="5" s="1"/>
  <c r="V469" i="5"/>
  <c r="R469" i="5"/>
  <c r="P467" i="5"/>
  <c r="O467" i="5"/>
  <c r="N467" i="5"/>
  <c r="M467" i="5"/>
  <c r="L467" i="5"/>
  <c r="K467" i="5"/>
  <c r="J467" i="5"/>
  <c r="I467" i="5"/>
  <c r="H467" i="5"/>
  <c r="G467" i="5"/>
  <c r="F467" i="5"/>
  <c r="E467" i="5"/>
  <c r="Q466" i="5"/>
  <c r="P466" i="5"/>
  <c r="O466" i="5"/>
  <c r="N466" i="5"/>
  <c r="M466" i="5"/>
  <c r="L466" i="5"/>
  <c r="K466" i="5"/>
  <c r="J466" i="5"/>
  <c r="I466" i="5"/>
  <c r="H466" i="5"/>
  <c r="G466" i="5"/>
  <c r="F466" i="5"/>
  <c r="E466" i="5"/>
  <c r="V465" i="5"/>
  <c r="R465" i="5"/>
  <c r="V464" i="5"/>
  <c r="R464" i="5"/>
  <c r="V463" i="5"/>
  <c r="V466" i="5" s="1"/>
  <c r="R463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Q460" i="5"/>
  <c r="P460" i="5"/>
  <c r="O460" i="5"/>
  <c r="N460" i="5"/>
  <c r="M460" i="5"/>
  <c r="L460" i="5"/>
  <c r="K460" i="5"/>
  <c r="J460" i="5"/>
  <c r="I460" i="5"/>
  <c r="H460" i="5"/>
  <c r="G460" i="5"/>
  <c r="F460" i="5"/>
  <c r="E460" i="5"/>
  <c r="V459" i="5"/>
  <c r="R459" i="5"/>
  <c r="V458" i="5"/>
  <c r="R458" i="5"/>
  <c r="V457" i="5"/>
  <c r="R457" i="5"/>
  <c r="V456" i="5"/>
  <c r="R456" i="5"/>
  <c r="V455" i="5"/>
  <c r="R455" i="5"/>
  <c r="V454" i="5"/>
  <c r="R454" i="5"/>
  <c r="V453" i="5"/>
  <c r="R453" i="5"/>
  <c r="V452" i="5"/>
  <c r="R452" i="5"/>
  <c r="V451" i="5"/>
  <c r="R451" i="5"/>
  <c r="V450" i="5"/>
  <c r="R450" i="5"/>
  <c r="V449" i="5"/>
  <c r="R449" i="5"/>
  <c r="V448" i="5"/>
  <c r="R448" i="5"/>
  <c r="V447" i="5"/>
  <c r="R447" i="5"/>
  <c r="V446" i="5"/>
  <c r="R446" i="5"/>
  <c r="V445" i="5"/>
  <c r="R445" i="5"/>
  <c r="P443" i="5"/>
  <c r="O443" i="5"/>
  <c r="N443" i="5"/>
  <c r="M443" i="5"/>
  <c r="L443" i="5"/>
  <c r="K443" i="5"/>
  <c r="J443" i="5"/>
  <c r="I443" i="5"/>
  <c r="H443" i="5"/>
  <c r="G443" i="5"/>
  <c r="F443" i="5"/>
  <c r="E443" i="5"/>
  <c r="Q442" i="5"/>
  <c r="P442" i="5"/>
  <c r="O442" i="5"/>
  <c r="N442" i="5"/>
  <c r="M442" i="5"/>
  <c r="L442" i="5"/>
  <c r="K442" i="5"/>
  <c r="J442" i="5"/>
  <c r="I442" i="5"/>
  <c r="H442" i="5"/>
  <c r="G442" i="5"/>
  <c r="F442" i="5"/>
  <c r="E442" i="5"/>
  <c r="V441" i="5"/>
  <c r="R441" i="5"/>
  <c r="V440" i="5"/>
  <c r="R440" i="5"/>
  <c r="V439" i="5"/>
  <c r="R439" i="5"/>
  <c r="V438" i="5"/>
  <c r="R438" i="5"/>
  <c r="V437" i="5"/>
  <c r="R437" i="5"/>
  <c r="V436" i="5"/>
  <c r="R436" i="5"/>
  <c r="V435" i="5"/>
  <c r="R435" i="5"/>
  <c r="V434" i="5"/>
  <c r="V442" i="5" s="1"/>
  <c r="R434" i="5"/>
  <c r="V433" i="5"/>
  <c r="R433" i="5"/>
  <c r="P431" i="5"/>
  <c r="O431" i="5"/>
  <c r="N431" i="5"/>
  <c r="M431" i="5"/>
  <c r="L431" i="5"/>
  <c r="K431" i="5"/>
  <c r="J431" i="5"/>
  <c r="I431" i="5"/>
  <c r="H431" i="5"/>
  <c r="G431" i="5"/>
  <c r="F431" i="5"/>
  <c r="E431" i="5"/>
  <c r="Q430" i="5"/>
  <c r="P430" i="5"/>
  <c r="O430" i="5"/>
  <c r="N430" i="5"/>
  <c r="M430" i="5"/>
  <c r="L430" i="5"/>
  <c r="K430" i="5"/>
  <c r="J430" i="5"/>
  <c r="I430" i="5"/>
  <c r="H430" i="5"/>
  <c r="G430" i="5"/>
  <c r="F430" i="5"/>
  <c r="E430" i="5"/>
  <c r="V429" i="5"/>
  <c r="R429" i="5"/>
  <c r="V428" i="5"/>
  <c r="R428" i="5"/>
  <c r="V427" i="5"/>
  <c r="R427" i="5"/>
  <c r="V426" i="5"/>
  <c r="R426" i="5"/>
  <c r="V425" i="5"/>
  <c r="R425" i="5"/>
  <c r="V424" i="5"/>
  <c r="R424" i="5"/>
  <c r="V423" i="5"/>
  <c r="R423" i="5"/>
  <c r="V422" i="5"/>
  <c r="R422" i="5"/>
  <c r="V421" i="5"/>
  <c r="R421" i="5"/>
  <c r="V420" i="5"/>
  <c r="R420" i="5"/>
  <c r="R430" i="5" s="1"/>
  <c r="P418" i="5"/>
  <c r="O418" i="5"/>
  <c r="N418" i="5"/>
  <c r="M418" i="5"/>
  <c r="L418" i="5"/>
  <c r="K418" i="5"/>
  <c r="J418" i="5"/>
  <c r="I418" i="5"/>
  <c r="H418" i="5"/>
  <c r="G418" i="5"/>
  <c r="F418" i="5"/>
  <c r="E418" i="5"/>
  <c r="Q417" i="5"/>
  <c r="P417" i="5"/>
  <c r="O417" i="5"/>
  <c r="N417" i="5"/>
  <c r="M417" i="5"/>
  <c r="L417" i="5"/>
  <c r="K417" i="5"/>
  <c r="J417" i="5"/>
  <c r="I417" i="5"/>
  <c r="H417" i="5"/>
  <c r="G417" i="5"/>
  <c r="F417" i="5"/>
  <c r="E417" i="5"/>
  <c r="V416" i="5"/>
  <c r="R416" i="5"/>
  <c r="V415" i="5"/>
  <c r="R415" i="5"/>
  <c r="V414" i="5"/>
  <c r="R414" i="5"/>
  <c r="V413" i="5"/>
  <c r="R413" i="5"/>
  <c r="V412" i="5"/>
  <c r="R412" i="5"/>
  <c r="V411" i="5"/>
  <c r="R411" i="5"/>
  <c r="V410" i="5"/>
  <c r="R410" i="5"/>
  <c r="V409" i="5"/>
  <c r="R409" i="5"/>
  <c r="V408" i="5"/>
  <c r="R408" i="5"/>
  <c r="V407" i="5"/>
  <c r="V418" i="5" s="1"/>
  <c r="R407" i="5"/>
  <c r="V406" i="5"/>
  <c r="R406" i="5"/>
  <c r="R417" i="5"/>
  <c r="V405" i="5"/>
  <c r="R405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V401" i="5"/>
  <c r="R401" i="5"/>
  <c r="V400" i="5"/>
  <c r="R400" i="5"/>
  <c r="V399" i="5"/>
  <c r="R399" i="5"/>
  <c r="V398" i="5"/>
  <c r="R398" i="5"/>
  <c r="V397" i="5"/>
  <c r="R397" i="5"/>
  <c r="V396" i="5"/>
  <c r="R396" i="5"/>
  <c r="V395" i="5"/>
  <c r="R395" i="5"/>
  <c r="V394" i="5"/>
  <c r="R394" i="5"/>
  <c r="V393" i="5"/>
  <c r="V402" i="5" s="1"/>
  <c r="R393" i="5"/>
  <c r="V392" i="5"/>
  <c r="R392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Q389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V388" i="5"/>
  <c r="R388" i="5"/>
  <c r="V387" i="5"/>
  <c r="R387" i="5"/>
  <c r="V386" i="5"/>
  <c r="R386" i="5"/>
  <c r="V385" i="5"/>
  <c r="R385" i="5"/>
  <c r="V384" i="5"/>
  <c r="R384" i="5"/>
  <c r="V383" i="5"/>
  <c r="R383" i="5"/>
  <c r="R390" i="5" s="1"/>
  <c r="P381" i="5"/>
  <c r="O381" i="5"/>
  <c r="N381" i="5"/>
  <c r="M381" i="5"/>
  <c r="L381" i="5"/>
  <c r="K381" i="5"/>
  <c r="J381" i="5"/>
  <c r="I381" i="5"/>
  <c r="H381" i="5"/>
  <c r="G381" i="5"/>
  <c r="F381" i="5"/>
  <c r="E381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V379" i="5"/>
  <c r="R379" i="5"/>
  <c r="V378" i="5"/>
  <c r="R378" i="5"/>
  <c r="V377" i="5"/>
  <c r="R377" i="5"/>
  <c r="V376" i="5"/>
  <c r="R376" i="5"/>
  <c r="V375" i="5"/>
  <c r="R375" i="5"/>
  <c r="V374" i="5"/>
  <c r="R374" i="5"/>
  <c r="V373" i="5"/>
  <c r="R373" i="5"/>
  <c r="V372" i="5"/>
  <c r="R372" i="5"/>
  <c r="V371" i="5"/>
  <c r="R371" i="5"/>
  <c r="V370" i="5"/>
  <c r="R370" i="5"/>
  <c r="V369" i="5"/>
  <c r="R369" i="5"/>
  <c r="V368" i="5"/>
  <c r="R368" i="5"/>
  <c r="V367" i="5"/>
  <c r="R367" i="5"/>
  <c r="V366" i="5"/>
  <c r="R366" i="5"/>
  <c r="V365" i="5"/>
  <c r="R365" i="5"/>
  <c r="V364" i="5"/>
  <c r="R364" i="5"/>
  <c r="V363" i="5"/>
  <c r="R363" i="5"/>
  <c r="V362" i="5"/>
  <c r="V380" i="5" s="1"/>
  <c r="R362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Q359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V358" i="5"/>
  <c r="R358" i="5"/>
  <c r="V357" i="5"/>
  <c r="R357" i="5"/>
  <c r="V356" i="5"/>
  <c r="R356" i="5"/>
  <c r="V355" i="5"/>
  <c r="R355" i="5"/>
  <c r="V354" i="5"/>
  <c r="V360" i="5" s="1"/>
  <c r="R354" i="5"/>
  <c r="V353" i="5"/>
  <c r="R353" i="5"/>
  <c r="R359" i="5" s="1"/>
  <c r="P351" i="5"/>
  <c r="O351" i="5"/>
  <c r="N351" i="5"/>
  <c r="M351" i="5"/>
  <c r="L351" i="5"/>
  <c r="K351" i="5"/>
  <c r="J351" i="5"/>
  <c r="I351" i="5"/>
  <c r="H351" i="5"/>
  <c r="G351" i="5"/>
  <c r="F351" i="5"/>
  <c r="E351" i="5"/>
  <c r="Q350" i="5"/>
  <c r="P350" i="5"/>
  <c r="O350" i="5"/>
  <c r="N350" i="5"/>
  <c r="M350" i="5"/>
  <c r="L350" i="5"/>
  <c r="K350" i="5"/>
  <c r="J350" i="5"/>
  <c r="I350" i="5"/>
  <c r="H350" i="5"/>
  <c r="G350" i="5"/>
  <c r="F350" i="5"/>
  <c r="E350" i="5"/>
  <c r="V349" i="5"/>
  <c r="R349" i="5"/>
  <c r="V348" i="5"/>
  <c r="R348" i="5"/>
  <c r="V347" i="5"/>
  <c r="R347" i="5"/>
  <c r="V346" i="5"/>
  <c r="R346" i="5"/>
  <c r="V345" i="5"/>
  <c r="R345" i="5"/>
  <c r="V344" i="5"/>
  <c r="R344" i="5"/>
  <c r="V343" i="5"/>
  <c r="R343" i="5"/>
  <c r="V342" i="5"/>
  <c r="R342" i="5"/>
  <c r="V341" i="5"/>
  <c r="R341" i="5"/>
  <c r="V340" i="5"/>
  <c r="V351" i="5" s="1"/>
  <c r="R340" i="5"/>
  <c r="P338" i="5"/>
  <c r="O338" i="5"/>
  <c r="N338" i="5"/>
  <c r="M338" i="5"/>
  <c r="L338" i="5"/>
  <c r="K338" i="5"/>
  <c r="J338" i="5"/>
  <c r="I338" i="5"/>
  <c r="H338" i="5"/>
  <c r="G338" i="5"/>
  <c r="F338" i="5"/>
  <c r="E338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V336" i="5"/>
  <c r="R336" i="5"/>
  <c r="V335" i="5"/>
  <c r="R335" i="5"/>
  <c r="V334" i="5"/>
  <c r="R334" i="5"/>
  <c r="V333" i="5"/>
  <c r="R333" i="5"/>
  <c r="V332" i="5"/>
  <c r="R332" i="5"/>
  <c r="V331" i="5"/>
  <c r="R331" i="5"/>
  <c r="V330" i="5"/>
  <c r="R330" i="5"/>
  <c r="V329" i="5"/>
  <c r="R329" i="5"/>
  <c r="V328" i="5"/>
  <c r="R328" i="5"/>
  <c r="V327" i="5"/>
  <c r="R327" i="5"/>
  <c r="V326" i="5"/>
  <c r="R326" i="5"/>
  <c r="R337" i="5" s="1"/>
  <c r="P324" i="5"/>
  <c r="O324" i="5"/>
  <c r="N324" i="5"/>
  <c r="M324" i="5"/>
  <c r="L324" i="5"/>
  <c r="K324" i="5"/>
  <c r="J324" i="5"/>
  <c r="I324" i="5"/>
  <c r="H324" i="5"/>
  <c r="G324" i="5"/>
  <c r="F324" i="5"/>
  <c r="E324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V322" i="5"/>
  <c r="R322" i="5"/>
  <c r="V321" i="5"/>
  <c r="R321" i="5"/>
  <c r="V320" i="5"/>
  <c r="R320" i="5"/>
  <c r="V319" i="5"/>
  <c r="R319" i="5"/>
  <c r="V318" i="5"/>
  <c r="R318" i="5"/>
  <c r="V317" i="5"/>
  <c r="V323" i="5" s="1"/>
  <c r="R317" i="5"/>
  <c r="V316" i="5"/>
  <c r="R316" i="5"/>
  <c r="R324" i="5" s="1"/>
  <c r="V315" i="5"/>
  <c r="R315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V311" i="5"/>
  <c r="R311" i="5"/>
  <c r="V310" i="5"/>
  <c r="R310" i="5"/>
  <c r="V309" i="5"/>
  <c r="R309" i="5"/>
  <c r="V308" i="5"/>
  <c r="R308" i="5"/>
  <c r="V307" i="5"/>
  <c r="R307" i="5"/>
  <c r="V306" i="5"/>
  <c r="R306" i="5"/>
  <c r="V305" i="5"/>
  <c r="V312" i="5" s="1"/>
  <c r="R305" i="5"/>
  <c r="V304" i="5"/>
  <c r="R304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V300" i="5"/>
  <c r="R300" i="5"/>
  <c r="V299" i="5"/>
  <c r="R299" i="5"/>
  <c r="V298" i="5"/>
  <c r="R298" i="5"/>
  <c r="V297" i="5"/>
  <c r="R297" i="5"/>
  <c r="R302" i="5" s="1"/>
  <c r="P295" i="5"/>
  <c r="O295" i="5"/>
  <c r="N295" i="5"/>
  <c r="M295" i="5"/>
  <c r="L295" i="5"/>
  <c r="K295" i="5"/>
  <c r="J295" i="5"/>
  <c r="I295" i="5"/>
  <c r="H295" i="5"/>
  <c r="G295" i="5"/>
  <c r="F295" i="5"/>
  <c r="E295" i="5"/>
  <c r="Q294" i="5"/>
  <c r="P294" i="5"/>
  <c r="O294" i="5"/>
  <c r="N294" i="5"/>
  <c r="M294" i="5"/>
  <c r="L294" i="5"/>
  <c r="K294" i="5"/>
  <c r="J294" i="5"/>
  <c r="I294" i="5"/>
  <c r="H294" i="5"/>
  <c r="G294" i="5"/>
  <c r="F294" i="5"/>
  <c r="E294" i="5"/>
  <c r="V293" i="5"/>
  <c r="R293" i="5"/>
  <c r="V292" i="5"/>
  <c r="R292" i="5"/>
  <c r="V291" i="5"/>
  <c r="R291" i="5"/>
  <c r="V290" i="5"/>
  <c r="R290" i="5"/>
  <c r="V289" i="5"/>
  <c r="R289" i="5"/>
  <c r="V288" i="5"/>
  <c r="R288" i="5"/>
  <c r="V287" i="5"/>
  <c r="R287" i="5"/>
  <c r="V286" i="5"/>
  <c r="R286" i="5"/>
  <c r="V285" i="5"/>
  <c r="R285" i="5"/>
  <c r="V284" i="5"/>
  <c r="R284" i="5"/>
  <c r="V283" i="5"/>
  <c r="R283" i="5"/>
  <c r="R295" i="5" s="1"/>
  <c r="P281" i="5"/>
  <c r="O281" i="5"/>
  <c r="N281" i="5"/>
  <c r="M281" i="5"/>
  <c r="L281" i="5"/>
  <c r="K281" i="5"/>
  <c r="J281" i="5"/>
  <c r="I281" i="5"/>
  <c r="H281" i="5"/>
  <c r="G281" i="5"/>
  <c r="F281" i="5"/>
  <c r="E281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V279" i="5"/>
  <c r="R279" i="5"/>
  <c r="V278" i="5"/>
  <c r="R278" i="5"/>
  <c r="V277" i="5"/>
  <c r="R277" i="5"/>
  <c r="V276" i="5"/>
  <c r="R276" i="5"/>
  <c r="V275" i="5"/>
  <c r="R275" i="5"/>
  <c r="V274" i="5"/>
  <c r="R274" i="5"/>
  <c r="V273" i="5"/>
  <c r="R273" i="5"/>
  <c r="V272" i="5"/>
  <c r="V281" i="5" s="1"/>
  <c r="R272" i="5"/>
  <c r="V271" i="5"/>
  <c r="R271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V267" i="5"/>
  <c r="R267" i="5"/>
  <c r="V266" i="5"/>
  <c r="R266" i="5"/>
  <c r="V265" i="5"/>
  <c r="R265" i="5"/>
  <c r="V264" i="5"/>
  <c r="R264" i="5"/>
  <c r="V263" i="5"/>
  <c r="R263" i="5"/>
  <c r="V262" i="5"/>
  <c r="R262" i="5"/>
  <c r="V261" i="5"/>
  <c r="R261" i="5"/>
  <c r="V260" i="5"/>
  <c r="R260" i="5"/>
  <c r="V259" i="5"/>
  <c r="R259" i="5"/>
  <c r="V258" i="5"/>
  <c r="R258" i="5"/>
  <c r="R269" i="5" s="1"/>
  <c r="P256" i="5"/>
  <c r="O256" i="5"/>
  <c r="N256" i="5"/>
  <c r="M256" i="5"/>
  <c r="L256" i="5"/>
  <c r="K256" i="5"/>
  <c r="J256" i="5"/>
  <c r="I256" i="5"/>
  <c r="H256" i="5"/>
  <c r="G256" i="5"/>
  <c r="F256" i="5"/>
  <c r="E256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V254" i="5"/>
  <c r="R254" i="5"/>
  <c r="V253" i="5"/>
  <c r="V255" i="5" s="1"/>
  <c r="R253" i="5"/>
  <c r="R255" i="5" s="1"/>
  <c r="P251" i="5"/>
  <c r="O251" i="5"/>
  <c r="N251" i="5"/>
  <c r="M251" i="5"/>
  <c r="L251" i="5"/>
  <c r="K251" i="5"/>
  <c r="J251" i="5"/>
  <c r="I251" i="5"/>
  <c r="H251" i="5"/>
  <c r="G251" i="5"/>
  <c r="F251" i="5"/>
  <c r="E251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V249" i="5"/>
  <c r="R249" i="5"/>
  <c r="V248" i="5"/>
  <c r="R248" i="5"/>
  <c r="V247" i="5"/>
  <c r="R247" i="5"/>
  <c r="V246" i="5"/>
  <c r="R246" i="5"/>
  <c r="V245" i="5"/>
  <c r="R245" i="5"/>
  <c r="V244" i="5"/>
  <c r="R244" i="5"/>
  <c r="V243" i="5"/>
  <c r="R243" i="5"/>
  <c r="V242" i="5"/>
  <c r="R242" i="5"/>
  <c r="V241" i="5"/>
  <c r="V251" i="5" s="1"/>
  <c r="R241" i="5"/>
  <c r="V240" i="5"/>
  <c r="R240" i="5"/>
  <c r="R250" i="5" s="1"/>
  <c r="P238" i="5"/>
  <c r="O238" i="5"/>
  <c r="N238" i="5"/>
  <c r="M238" i="5"/>
  <c r="L238" i="5"/>
  <c r="K238" i="5"/>
  <c r="J238" i="5"/>
  <c r="I238" i="5"/>
  <c r="H238" i="5"/>
  <c r="G238" i="5"/>
  <c r="F238" i="5"/>
  <c r="E238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V236" i="5"/>
  <c r="R236" i="5"/>
  <c r="V235" i="5"/>
  <c r="R235" i="5"/>
  <c r="V234" i="5"/>
  <c r="R234" i="5"/>
  <c r="V233" i="5"/>
  <c r="R233" i="5"/>
  <c r="V232" i="5"/>
  <c r="R232" i="5"/>
  <c r="V231" i="5"/>
  <c r="R231" i="5"/>
  <c r="V230" i="5"/>
  <c r="R230" i="5"/>
  <c r="V229" i="5"/>
  <c r="R229" i="5"/>
  <c r="V228" i="5"/>
  <c r="R228" i="5"/>
  <c r="V227" i="5"/>
  <c r="V238" i="5" s="1"/>
  <c r="R227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V223" i="5"/>
  <c r="R223" i="5"/>
  <c r="V222" i="5"/>
  <c r="R222" i="5"/>
  <c r="V221" i="5"/>
  <c r="R221" i="5"/>
  <c r="V220" i="5"/>
  <c r="R220" i="5"/>
  <c r="V219" i="5"/>
  <c r="R219" i="5"/>
  <c r="V218" i="5"/>
  <c r="R218" i="5"/>
  <c r="V217" i="5"/>
  <c r="R217" i="5"/>
  <c r="V216" i="5"/>
  <c r="R216" i="5"/>
  <c r="V215" i="5"/>
  <c r="R215" i="5"/>
  <c r="R225" i="5" s="1"/>
  <c r="V214" i="5"/>
  <c r="R214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V210" i="5"/>
  <c r="R210" i="5"/>
  <c r="V209" i="5"/>
  <c r="R209" i="5"/>
  <c r="V208" i="5"/>
  <c r="R208" i="5"/>
  <c r="V207" i="5"/>
  <c r="R207" i="5"/>
  <c r="V206" i="5"/>
  <c r="R206" i="5"/>
  <c r="V205" i="5"/>
  <c r="R205" i="5"/>
  <c r="V204" i="5"/>
  <c r="R204" i="5"/>
  <c r="V203" i="5"/>
  <c r="R203" i="5"/>
  <c r="V202" i="5"/>
  <c r="R202" i="5"/>
  <c r="V201" i="5"/>
  <c r="R201" i="5"/>
  <c r="V200" i="5"/>
  <c r="R200" i="5"/>
  <c r="V199" i="5"/>
  <c r="R199" i="5"/>
  <c r="V198" i="5"/>
  <c r="V211" i="5" s="1"/>
  <c r="R198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V194" i="5"/>
  <c r="R194" i="5"/>
  <c r="V193" i="5"/>
  <c r="R193" i="5"/>
  <c r="V192" i="5"/>
  <c r="R192" i="5"/>
  <c r="V191" i="5"/>
  <c r="R191" i="5"/>
  <c r="V190" i="5"/>
  <c r="R190" i="5"/>
  <c r="V189" i="5"/>
  <c r="R189" i="5"/>
  <c r="V188" i="5"/>
  <c r="R188" i="5"/>
  <c r="V187" i="5"/>
  <c r="R187" i="5"/>
  <c r="V186" i="5"/>
  <c r="R186" i="5"/>
  <c r="R195" i="5" s="1"/>
  <c r="V185" i="5"/>
  <c r="R185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V181" i="5"/>
  <c r="R181" i="5"/>
  <c r="V180" i="5"/>
  <c r="R180" i="5"/>
  <c r="V179" i="5"/>
  <c r="V182" i="5" s="1"/>
  <c r="R179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V175" i="5"/>
  <c r="R175" i="5"/>
  <c r="V174" i="5"/>
  <c r="R174" i="5"/>
  <c r="V173" i="5"/>
  <c r="R173" i="5"/>
  <c r="V172" i="5"/>
  <c r="R172" i="5"/>
  <c r="V171" i="5"/>
  <c r="R171" i="5"/>
  <c r="V170" i="5"/>
  <c r="R170" i="5"/>
  <c r="V169" i="5"/>
  <c r="R169" i="5"/>
  <c r="V168" i="5"/>
  <c r="R168" i="5"/>
  <c r="V167" i="5"/>
  <c r="R167" i="5"/>
  <c r="V166" i="5"/>
  <c r="R166" i="5"/>
  <c r="V165" i="5"/>
  <c r="R165" i="5"/>
  <c r="R176" i="5" s="1"/>
  <c r="P163" i="5"/>
  <c r="O163" i="5"/>
  <c r="N163" i="5"/>
  <c r="M163" i="5"/>
  <c r="L163" i="5"/>
  <c r="K163" i="5"/>
  <c r="J163" i="5"/>
  <c r="I163" i="5"/>
  <c r="H163" i="5"/>
  <c r="G163" i="5"/>
  <c r="F163" i="5"/>
  <c r="E163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V161" i="5"/>
  <c r="R161" i="5"/>
  <c r="V160" i="5"/>
  <c r="R160" i="5"/>
  <c r="V159" i="5"/>
  <c r="R159" i="5"/>
  <c r="V158" i="5"/>
  <c r="R158" i="5"/>
  <c r="V157" i="5"/>
  <c r="R157" i="5"/>
  <c r="V156" i="5"/>
  <c r="R156" i="5"/>
  <c r="V155" i="5"/>
  <c r="R155" i="5"/>
  <c r="V154" i="5"/>
  <c r="R154" i="5"/>
  <c r="V153" i="5"/>
  <c r="R153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V149" i="5"/>
  <c r="R149" i="5"/>
  <c r="V148" i="5"/>
  <c r="R148" i="5"/>
  <c r="V147" i="5"/>
  <c r="R147" i="5"/>
  <c r="V146" i="5"/>
  <c r="R146" i="5"/>
  <c r="V145" i="5"/>
  <c r="R145" i="5"/>
  <c r="V144" i="5"/>
  <c r="R144" i="5"/>
  <c r="V143" i="5"/>
  <c r="R143" i="5"/>
  <c r="V142" i="5"/>
  <c r="R142" i="5"/>
  <c r="R151" i="5" s="1"/>
  <c r="V141" i="5"/>
  <c r="R141" i="5"/>
  <c r="V140" i="5"/>
  <c r="V150" i="5"/>
  <c r="R140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V136" i="5"/>
  <c r="R136" i="5"/>
  <c r="V135" i="5"/>
  <c r="R135" i="5"/>
  <c r="V134" i="5"/>
  <c r="R134" i="5"/>
  <c r="V133" i="5"/>
  <c r="R133" i="5"/>
  <c r="V132" i="5"/>
  <c r="R132" i="5"/>
  <c r="V131" i="5"/>
  <c r="R131" i="5"/>
  <c r="V130" i="5"/>
  <c r="R130" i="5"/>
  <c r="V129" i="5"/>
  <c r="R129" i="5"/>
  <c r="V128" i="5"/>
  <c r="R128" i="5"/>
  <c r="R137" i="5" s="1"/>
  <c r="P126" i="5"/>
  <c r="O126" i="5"/>
  <c r="N126" i="5"/>
  <c r="M126" i="5"/>
  <c r="L126" i="5"/>
  <c r="K126" i="5"/>
  <c r="J126" i="5"/>
  <c r="I126" i="5"/>
  <c r="H126" i="5"/>
  <c r="G126" i="5"/>
  <c r="F126" i="5"/>
  <c r="E126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V124" i="5"/>
  <c r="R124" i="5"/>
  <c r="V123" i="5"/>
  <c r="R123" i="5"/>
  <c r="V122" i="5"/>
  <c r="R122" i="5"/>
  <c r="V121" i="5"/>
  <c r="R121" i="5"/>
  <c r="V120" i="5"/>
  <c r="R120" i="5"/>
  <c r="V119" i="5"/>
  <c r="R119" i="5"/>
  <c r="V118" i="5"/>
  <c r="R118" i="5"/>
  <c r="V117" i="5"/>
  <c r="R117" i="5"/>
  <c r="V116" i="5"/>
  <c r="R116" i="5"/>
  <c r="V115" i="5"/>
  <c r="V125" i="5" s="1"/>
  <c r="R115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V111" i="5"/>
  <c r="R111" i="5"/>
  <c r="V110" i="5"/>
  <c r="R110" i="5"/>
  <c r="V109" i="5"/>
  <c r="R109" i="5"/>
  <c r="V108" i="5"/>
  <c r="R108" i="5"/>
  <c r="V107" i="5"/>
  <c r="R107" i="5"/>
  <c r="V106" i="5"/>
  <c r="R106" i="5"/>
  <c r="V105" i="5"/>
  <c r="R105" i="5"/>
  <c r="V104" i="5"/>
  <c r="R104" i="5"/>
  <c r="V103" i="5"/>
  <c r="R103" i="5"/>
  <c r="V102" i="5"/>
  <c r="R102" i="5"/>
  <c r="V101" i="5"/>
  <c r="R101" i="5"/>
  <c r="R112" i="5" s="1"/>
  <c r="V100" i="5"/>
  <c r="R100" i="5"/>
  <c r="P98" i="5"/>
  <c r="O98" i="5"/>
  <c r="N98" i="5"/>
  <c r="M98" i="5"/>
  <c r="L98" i="5"/>
  <c r="K98" i="5"/>
  <c r="J98" i="5"/>
  <c r="I98" i="5"/>
  <c r="H98" i="5"/>
  <c r="G98" i="5"/>
  <c r="F98" i="5"/>
  <c r="E98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V96" i="5"/>
  <c r="R96" i="5"/>
  <c r="V95" i="5"/>
  <c r="R95" i="5"/>
  <c r="V94" i="5"/>
  <c r="R94" i="5"/>
  <c r="V93" i="5"/>
  <c r="R93" i="5"/>
  <c r="V92" i="5"/>
  <c r="R92" i="5"/>
  <c r="V91" i="5"/>
  <c r="R91" i="5"/>
  <c r="V90" i="5"/>
  <c r="R90" i="5"/>
  <c r="V89" i="5"/>
  <c r="R89" i="5"/>
  <c r="V88" i="5"/>
  <c r="R88" i="5"/>
  <c r="V87" i="5"/>
  <c r="R87" i="5"/>
  <c r="V86" i="5"/>
  <c r="R86" i="5"/>
  <c r="V85" i="5"/>
  <c r="R85" i="5"/>
  <c r="V84" i="5"/>
  <c r="R84" i="5"/>
  <c r="V83" i="5"/>
  <c r="R83" i="5"/>
  <c r="V82" i="5"/>
  <c r="R82" i="5"/>
  <c r="V81" i="5"/>
  <c r="R81" i="5"/>
  <c r="V80" i="5"/>
  <c r="R80" i="5"/>
  <c r="V79" i="5"/>
  <c r="R79" i="5"/>
  <c r="V78" i="5"/>
  <c r="R78" i="5"/>
  <c r="V77" i="5"/>
  <c r="R77" i="5"/>
  <c r="V76" i="5"/>
  <c r="R76" i="5"/>
  <c r="V75" i="5"/>
  <c r="R75" i="5"/>
  <c r="V74" i="5"/>
  <c r="R74" i="5"/>
  <c r="V73" i="5"/>
  <c r="R73" i="5"/>
  <c r="V72" i="5"/>
  <c r="V97" i="5" s="1"/>
  <c r="R72" i="5"/>
  <c r="P70" i="5"/>
  <c r="O70" i="5"/>
  <c r="N70" i="5"/>
  <c r="M70" i="5"/>
  <c r="L70" i="5"/>
  <c r="K70" i="5"/>
  <c r="J70" i="5"/>
  <c r="I70" i="5"/>
  <c r="H70" i="5"/>
  <c r="G70" i="5"/>
  <c r="F70" i="5"/>
  <c r="E70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V68" i="5"/>
  <c r="R68" i="5"/>
  <c r="V67" i="5"/>
  <c r="R67" i="5"/>
  <c r="V66" i="5"/>
  <c r="R66" i="5"/>
  <c r="V65" i="5"/>
  <c r="R65" i="5"/>
  <c r="V64" i="5"/>
  <c r="R64" i="5"/>
  <c r="R70" i="5" s="1"/>
  <c r="V63" i="5"/>
  <c r="R63" i="5"/>
  <c r="V62" i="5"/>
  <c r="V70" i="5"/>
  <c r="R62" i="5"/>
  <c r="P60" i="5"/>
  <c r="O60" i="5"/>
  <c r="N60" i="5"/>
  <c r="M60" i="5"/>
  <c r="L60" i="5"/>
  <c r="K60" i="5"/>
  <c r="J60" i="5"/>
  <c r="I60" i="5"/>
  <c r="H60" i="5"/>
  <c r="G60" i="5"/>
  <c r="F60" i="5"/>
  <c r="E60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V58" i="5"/>
  <c r="R58" i="5"/>
  <c r="V57" i="5"/>
  <c r="R57" i="5"/>
  <c r="V56" i="5"/>
  <c r="R56" i="5"/>
  <c r="V55" i="5"/>
  <c r="R55" i="5"/>
  <c r="V54" i="5"/>
  <c r="R54" i="5"/>
  <c r="V53" i="5"/>
  <c r="R53" i="5"/>
  <c r="V52" i="5"/>
  <c r="R52" i="5"/>
  <c r="V51" i="5"/>
  <c r="R51" i="5"/>
  <c r="V50" i="5"/>
  <c r="R50" i="5"/>
  <c r="V49" i="5"/>
  <c r="R49" i="5"/>
  <c r="V48" i="5"/>
  <c r="R48" i="5"/>
  <c r="R60" i="5" s="1"/>
  <c r="V47" i="5"/>
  <c r="R47" i="5"/>
  <c r="U45" i="5"/>
  <c r="S45" i="5"/>
  <c r="P45" i="5"/>
  <c r="O45" i="5"/>
  <c r="N45" i="5"/>
  <c r="M45" i="5"/>
  <c r="L45" i="5"/>
  <c r="K45" i="5"/>
  <c r="J45" i="5"/>
  <c r="I45" i="5"/>
  <c r="H45" i="5"/>
  <c r="G45" i="5"/>
  <c r="F45" i="5"/>
  <c r="E45" i="5"/>
  <c r="U44" i="5"/>
  <c r="S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V43" i="5"/>
  <c r="R43" i="5"/>
  <c r="V42" i="5"/>
  <c r="R42" i="5"/>
  <c r="V41" i="5"/>
  <c r="R41" i="5"/>
  <c r="V40" i="5"/>
  <c r="R40" i="5"/>
  <c r="V39" i="5"/>
  <c r="R39" i="5"/>
  <c r="V38" i="5"/>
  <c r="R38" i="5"/>
  <c r="V37" i="5"/>
  <c r="R37" i="5"/>
  <c r="V36" i="5"/>
  <c r="R36" i="5"/>
  <c r="V35" i="5"/>
  <c r="R35" i="5"/>
  <c r="V34" i="5"/>
  <c r="R34" i="5"/>
  <c r="V33" i="5"/>
  <c r="R33" i="5"/>
  <c r="V32" i="5"/>
  <c r="R32" i="5"/>
  <c r="V31" i="5"/>
  <c r="R31" i="5"/>
  <c r="V30" i="5"/>
  <c r="R30" i="5"/>
  <c r="V29" i="5"/>
  <c r="R29" i="5"/>
  <c r="V28" i="5"/>
  <c r="R28" i="5"/>
  <c r="V27" i="5"/>
  <c r="V44" i="5" s="1"/>
  <c r="R27" i="5"/>
  <c r="P25" i="5"/>
  <c r="O25" i="5"/>
  <c r="N25" i="5"/>
  <c r="M25" i="5"/>
  <c r="L25" i="5"/>
  <c r="K25" i="5"/>
  <c r="J25" i="5"/>
  <c r="I25" i="5"/>
  <c r="H25" i="5"/>
  <c r="G25" i="5"/>
  <c r="F25" i="5"/>
  <c r="E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V23" i="5"/>
  <c r="R23" i="5"/>
  <c r="V22" i="5"/>
  <c r="R22" i="5"/>
  <c r="V21" i="5"/>
  <c r="R21" i="5"/>
  <c r="V20" i="5"/>
  <c r="R20" i="5"/>
  <c r="V19" i="5"/>
  <c r="R19" i="5"/>
  <c r="V18" i="5"/>
  <c r="R18" i="5"/>
  <c r="V17" i="5"/>
  <c r="V25" i="5" s="1"/>
  <c r="R17" i="5"/>
  <c r="R25" i="5" s="1"/>
  <c r="P15" i="5"/>
  <c r="O15" i="5"/>
  <c r="N15" i="5"/>
  <c r="M15" i="5"/>
  <c r="L15" i="5"/>
  <c r="K15" i="5"/>
  <c r="J15" i="5"/>
  <c r="I15" i="5"/>
  <c r="H15" i="5"/>
  <c r="G15" i="5"/>
  <c r="F15" i="5"/>
  <c r="E15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V13" i="5"/>
  <c r="R13" i="5"/>
  <c r="V12" i="5"/>
  <c r="R12" i="5"/>
  <c r="V11" i="5"/>
  <c r="R11" i="5"/>
  <c r="V10" i="5"/>
  <c r="R10" i="5"/>
  <c r="V9" i="5"/>
  <c r="R9" i="5"/>
  <c r="V8" i="5"/>
  <c r="R8" i="5"/>
  <c r="R7" i="5"/>
  <c r="R14" i="5" s="1"/>
  <c r="R112" i="4"/>
  <c r="E112" i="4"/>
  <c r="R111" i="4"/>
  <c r="E111" i="4"/>
  <c r="R110" i="4"/>
  <c r="E110" i="4"/>
  <c r="R109" i="4"/>
  <c r="E109" i="4"/>
  <c r="R108" i="4"/>
  <c r="E108" i="4"/>
  <c r="R107" i="4"/>
  <c r="E107" i="4"/>
  <c r="R106" i="4"/>
  <c r="E106" i="4"/>
  <c r="R105" i="4"/>
  <c r="E105" i="4"/>
  <c r="R104" i="4"/>
  <c r="E104" i="4"/>
  <c r="R103" i="4"/>
  <c r="E103" i="4"/>
  <c r="R102" i="4"/>
  <c r="E102" i="4"/>
  <c r="R101" i="4"/>
  <c r="E101" i="4"/>
  <c r="R100" i="4"/>
  <c r="E100" i="4"/>
  <c r="R99" i="4"/>
  <c r="E99" i="4"/>
  <c r="R98" i="4"/>
  <c r="E98" i="4"/>
  <c r="R97" i="4"/>
  <c r="E97" i="4"/>
  <c r="R96" i="4"/>
  <c r="E96" i="4"/>
  <c r="R95" i="4"/>
  <c r="E95" i="4"/>
  <c r="R94" i="4"/>
  <c r="E94" i="4"/>
  <c r="R93" i="4"/>
  <c r="E93" i="4"/>
  <c r="R92" i="4"/>
  <c r="E92" i="4"/>
  <c r="R91" i="4"/>
  <c r="E91" i="4"/>
  <c r="R90" i="4"/>
  <c r="E90" i="4"/>
  <c r="R89" i="4"/>
  <c r="E89" i="4"/>
  <c r="R88" i="4"/>
  <c r="E88" i="4"/>
  <c r="R87" i="4"/>
  <c r="E87" i="4"/>
  <c r="R86" i="4"/>
  <c r="E86" i="4"/>
  <c r="R85" i="4"/>
  <c r="E85" i="4"/>
  <c r="R84" i="4"/>
  <c r="E84" i="4"/>
  <c r="R83" i="4"/>
  <c r="E83" i="4"/>
  <c r="R82" i="4"/>
  <c r="E82" i="4"/>
  <c r="R81" i="4"/>
  <c r="E81" i="4"/>
  <c r="R80" i="4"/>
  <c r="E80" i="4"/>
  <c r="R79" i="4"/>
  <c r="E79" i="4"/>
  <c r="R78" i="4"/>
  <c r="E78" i="4"/>
  <c r="R77" i="4"/>
  <c r="E77" i="4"/>
  <c r="R76" i="4"/>
  <c r="E76" i="4"/>
  <c r="R75" i="4"/>
  <c r="E75" i="4"/>
  <c r="R74" i="4"/>
  <c r="E74" i="4"/>
  <c r="R73" i="4"/>
  <c r="E73" i="4"/>
  <c r="R72" i="4"/>
  <c r="E72" i="4"/>
  <c r="R71" i="4"/>
  <c r="E71" i="4"/>
  <c r="R70" i="4"/>
  <c r="E70" i="4"/>
  <c r="R69" i="4"/>
  <c r="E69" i="4"/>
  <c r="R68" i="4"/>
  <c r="E68" i="4"/>
  <c r="R67" i="4"/>
  <c r="E67" i="4"/>
  <c r="R66" i="4"/>
  <c r="E66" i="4"/>
  <c r="R65" i="4"/>
  <c r="E65" i="4"/>
  <c r="R64" i="4"/>
  <c r="E64" i="4"/>
  <c r="R63" i="4"/>
  <c r="E63" i="4"/>
  <c r="R62" i="4"/>
  <c r="E62" i="4"/>
  <c r="R61" i="4"/>
  <c r="E61" i="4"/>
  <c r="R60" i="4"/>
  <c r="E60" i="4"/>
  <c r="R59" i="4"/>
  <c r="E59" i="4"/>
  <c r="R58" i="4"/>
  <c r="E58" i="4"/>
  <c r="R57" i="4"/>
  <c r="E57" i="4"/>
  <c r="R56" i="4"/>
  <c r="E56" i="4"/>
  <c r="R55" i="4"/>
  <c r="E55" i="4"/>
  <c r="R54" i="4"/>
  <c r="E54" i="4"/>
  <c r="R53" i="4"/>
  <c r="E53" i="4"/>
  <c r="R52" i="4"/>
  <c r="E52" i="4"/>
  <c r="R51" i="4"/>
  <c r="E51" i="4"/>
  <c r="R50" i="4"/>
  <c r="E50" i="4"/>
  <c r="R49" i="4"/>
  <c r="E49" i="4"/>
  <c r="R48" i="4"/>
  <c r="E48" i="4"/>
  <c r="R47" i="4"/>
  <c r="E47" i="4"/>
  <c r="R46" i="4"/>
  <c r="E46" i="4"/>
  <c r="R45" i="4"/>
  <c r="E45" i="4"/>
  <c r="R44" i="4"/>
  <c r="E44" i="4"/>
  <c r="R43" i="4"/>
  <c r="E43" i="4"/>
  <c r="R42" i="4"/>
  <c r="E42" i="4"/>
  <c r="R41" i="4"/>
  <c r="E41" i="4"/>
  <c r="R40" i="4"/>
  <c r="E40" i="4"/>
  <c r="R39" i="4"/>
  <c r="E39" i="4"/>
  <c r="R38" i="4"/>
  <c r="E38" i="4"/>
  <c r="R37" i="4"/>
  <c r="E37" i="4"/>
  <c r="R36" i="4"/>
  <c r="E36" i="4"/>
  <c r="R35" i="4"/>
  <c r="E35" i="4"/>
  <c r="R34" i="4"/>
  <c r="E34" i="4"/>
  <c r="R33" i="4"/>
  <c r="E33" i="4"/>
  <c r="R32" i="4"/>
  <c r="E32" i="4"/>
  <c r="R31" i="4"/>
  <c r="E31" i="4"/>
  <c r="R30" i="4"/>
  <c r="E30" i="4"/>
  <c r="R29" i="4"/>
  <c r="E29" i="4"/>
  <c r="R28" i="4"/>
  <c r="E28" i="4"/>
  <c r="R27" i="4"/>
  <c r="E27" i="4"/>
  <c r="R26" i="4"/>
  <c r="E26" i="4"/>
  <c r="R25" i="4"/>
  <c r="E25" i="4"/>
  <c r="R24" i="4"/>
  <c r="E24" i="4"/>
  <c r="R23" i="4"/>
  <c r="E23" i="4"/>
  <c r="R22" i="4"/>
  <c r="E22" i="4"/>
  <c r="R21" i="4"/>
  <c r="E21" i="4"/>
  <c r="R20" i="4"/>
  <c r="E20" i="4"/>
  <c r="R19" i="4"/>
  <c r="E19" i="4"/>
  <c r="R18" i="4"/>
  <c r="E18" i="4"/>
  <c r="R17" i="4"/>
  <c r="E17" i="4"/>
  <c r="R16" i="4"/>
  <c r="E16" i="4"/>
  <c r="R15" i="4"/>
  <c r="E15" i="4"/>
  <c r="R14" i="4"/>
  <c r="E14" i="4"/>
  <c r="R13" i="4"/>
  <c r="E13" i="4"/>
  <c r="R12" i="4"/>
  <c r="E12" i="4"/>
  <c r="R11" i="4"/>
  <c r="E11" i="4"/>
  <c r="R10" i="4"/>
  <c r="E10" i="4"/>
  <c r="R9" i="4"/>
  <c r="E9" i="4"/>
  <c r="R8" i="4"/>
  <c r="E8" i="4"/>
  <c r="R7" i="4"/>
  <c r="E7" i="4"/>
  <c r="R6" i="4"/>
  <c r="E6" i="4"/>
  <c r="D4564" i="1"/>
  <c r="D4565" i="1" s="1"/>
  <c r="D4566" i="1" s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6" i="1" s="1"/>
  <c r="D4587" i="1" s="1"/>
  <c r="D4588" i="1" s="1"/>
  <c r="D4589" i="1" s="1"/>
  <c r="D4590" i="1" s="1"/>
  <c r="D4591" i="1" s="1"/>
  <c r="D4592" i="1" s="1"/>
  <c r="D4593" i="1" s="1"/>
  <c r="D4594" i="1" s="1"/>
  <c r="D4595" i="1" s="1"/>
  <c r="D4596" i="1" s="1"/>
  <c r="D4597" i="1" s="1"/>
  <c r="D4598" i="1" s="1"/>
  <c r="D4599" i="1" s="1"/>
  <c r="D4600" i="1" s="1"/>
  <c r="D4601" i="1" s="1"/>
  <c r="D4602" i="1" s="1"/>
  <c r="D4603" i="1" s="1"/>
  <c r="D4104" i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3857" i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766" i="1"/>
  <c r="D3767" i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2210" i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155" i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R182" i="5"/>
  <c r="V225" i="5"/>
  <c r="R280" i="5"/>
  <c r="R402" i="5"/>
  <c r="V113" i="5"/>
  <c r="R126" i="5"/>
  <c r="V163" i="5"/>
  <c r="V381" i="5"/>
  <c r="V301" i="5"/>
  <c r="R443" i="5"/>
  <c r="V176" i="5"/>
  <c r="R212" i="5"/>
  <c r="R238" i="5"/>
  <c r="V269" i="5"/>
  <c r="V443" i="5"/>
  <c r="V506" i="5"/>
  <c r="R268" i="5"/>
  <c r="R312" i="5"/>
  <c r="R467" i="5"/>
  <c r="V480" i="5"/>
  <c r="R44" i="5"/>
  <c r="V98" i="5"/>
  <c r="R163" i="5"/>
  <c r="R460" i="5"/>
  <c r="R313" i="5"/>
  <c r="V45" i="5"/>
  <c r="R45" i="5"/>
  <c r="V59" i="5"/>
  <c r="V60" i="5"/>
  <c r="V69" i="5"/>
  <c r="V138" i="5"/>
  <c r="V177" i="5"/>
  <c r="V196" i="5"/>
  <c r="V195" i="5"/>
  <c r="R237" i="5"/>
  <c r="R256" i="5"/>
  <c r="V280" i="5"/>
  <c r="V295" i="5"/>
  <c r="V302" i="5"/>
  <c r="V337" i="5"/>
  <c r="R350" i="5"/>
  <c r="R381" i="5"/>
  <c r="V389" i="5"/>
  <c r="R389" i="5"/>
  <c r="V460" i="5"/>
  <c r="R519" i="5"/>
  <c r="R532" i="5"/>
  <c r="R24" i="5"/>
  <c r="R97" i="5"/>
  <c r="R138" i="5"/>
  <c r="R211" i="5"/>
  <c r="R251" i="5"/>
  <c r="V431" i="5"/>
  <c r="V430" i="5"/>
  <c r="R442" i="5"/>
  <c r="R490" i="5"/>
  <c r="V518" i="5"/>
  <c r="V558" i="5"/>
  <c r="R418" i="5"/>
  <c r="R15" i="5"/>
  <c r="V151" i="5"/>
  <c r="R162" i="5"/>
  <c r="R183" i="5"/>
  <c r="V224" i="5"/>
  <c r="V268" i="5"/>
  <c r="R281" i="5"/>
  <c r="R98" i="5"/>
  <c r="V112" i="5"/>
  <c r="R125" i="5"/>
  <c r="V137" i="5"/>
  <c r="V162" i="5"/>
  <c r="V212" i="5"/>
  <c r="V256" i="5"/>
  <c r="R461" i="5"/>
  <c r="V294" i="5"/>
  <c r="V313" i="5"/>
  <c r="V338" i="5"/>
  <c r="R351" i="5"/>
  <c r="V359" i="5"/>
  <c r="R380" i="5"/>
  <c r="V390" i="5"/>
  <c r="R403" i="5"/>
  <c r="V417" i="5"/>
  <c r="V461" i="5"/>
  <c r="R466" i="5"/>
  <c r="V481" i="5"/>
  <c r="V496" i="5"/>
  <c r="V497" i="5"/>
  <c r="V519" i="5"/>
  <c r="V532" i="5"/>
  <c r="R491" i="5"/>
  <c r="R533" i="5"/>
  <c r="AC13" i="4" l="1"/>
  <c r="W13" i="4"/>
  <c r="AE13" i="4"/>
  <c r="AA13" i="4"/>
  <c r="AD13" i="4"/>
  <c r="Z13" i="4"/>
  <c r="X13" i="4"/>
  <c r="V13" i="4"/>
  <c r="AB13" i="4"/>
  <c r="V490" i="5"/>
  <c r="R301" i="5"/>
  <c r="R294" i="5"/>
  <c r="R196" i="5"/>
  <c r="R150" i="5"/>
  <c r="R546" i="5"/>
  <c r="V467" i="5"/>
  <c r="V350" i="5"/>
  <c r="R113" i="5"/>
  <c r="R338" i="5"/>
  <c r="R323" i="5"/>
  <c r="V126" i="5"/>
  <c r="V24" i="5"/>
  <c r="R69" i="5"/>
  <c r="R496" i="5"/>
  <c r="V250" i="5"/>
  <c r="V324" i="5"/>
  <c r="W490" i="5"/>
  <c r="W224" i="5"/>
  <c r="W402" i="5"/>
  <c r="W350" i="5"/>
  <c r="W97" i="5"/>
  <c r="W559" i="5"/>
  <c r="W443" i="5"/>
  <c r="W24" i="5"/>
  <c r="W45" i="5"/>
  <c r="W507" i="5"/>
  <c r="R506" i="5"/>
  <c r="R481" i="5"/>
  <c r="V237" i="5"/>
  <c r="V183" i="5"/>
  <c r="R59" i="5"/>
  <c r="R360" i="5"/>
  <c r="R431" i="5"/>
  <c r="R224" i="5"/>
  <c r="W211" i="5"/>
  <c r="W337" i="5"/>
  <c r="W59" i="5"/>
  <c r="W301" i="5"/>
  <c r="W195" i="5"/>
  <c r="W418" i="5"/>
  <c r="W251" i="5"/>
  <c r="W126" i="5"/>
  <c r="R177" i="5"/>
  <c r="V15" i="5"/>
  <c r="V403" i="5"/>
  <c r="W176" i="5"/>
  <c r="W183" i="5"/>
  <c r="W546" i="5"/>
</calcChain>
</file>

<file path=xl/sharedStrings.xml><?xml version="1.0" encoding="utf-8"?>
<sst xmlns="http://schemas.openxmlformats.org/spreadsheetml/2006/main" count="37737" uniqueCount="1771">
  <si>
    <r>
      <t xml:space="preserve">Supplementary Data Table_S1: </t>
    </r>
    <r>
      <rPr>
        <sz val="12"/>
        <color theme="1"/>
        <rFont val="Calibri"/>
        <family val="2"/>
        <scheme val="minor"/>
      </rPr>
      <t>1950 AD SWRZ eruption sample suite locations and sample types</t>
    </r>
  </si>
  <si>
    <t>Sample name</t>
  </si>
  <si>
    <t>Field No.</t>
  </si>
  <si>
    <t>Sample Type</t>
  </si>
  <si>
    <t xml:space="preserve">ELVEV </t>
  </si>
  <si>
    <t>ELEV</t>
  </si>
  <si>
    <t>Latitude</t>
  </si>
  <si>
    <t>Longitude</t>
  </si>
  <si>
    <t>Field Notes</t>
  </si>
  <si>
    <t>m</t>
  </si>
  <si>
    <t>ft</t>
  </si>
  <si>
    <t>ML-1</t>
  </si>
  <si>
    <t>CRT02-ML1</t>
  </si>
  <si>
    <t>flow</t>
  </si>
  <si>
    <t xml:space="preserve"> HWY 11, mi #23</t>
  </si>
  <si>
    <t>ML-2</t>
  </si>
  <si>
    <t>CRT02-ML2</t>
  </si>
  <si>
    <t xml:space="preserve"> HWY 11, mi #23+</t>
  </si>
  <si>
    <t>ML-4</t>
  </si>
  <si>
    <t>CRT02-ML4</t>
  </si>
  <si>
    <t xml:space="preserve"> N. Honakua Flow</t>
  </si>
  <si>
    <r>
      <t>ML-5</t>
    </r>
    <r>
      <rPr>
        <b/>
        <sz val="10"/>
        <color rgb="FFC00000"/>
        <rFont val="Calibri"/>
        <family val="2"/>
      </rPr>
      <t>†</t>
    </r>
  </si>
  <si>
    <t>CRT02-ML5</t>
  </si>
  <si>
    <t>spatter</t>
  </si>
  <si>
    <t>rift crack spatter</t>
  </si>
  <si>
    <t>ML-6</t>
  </si>
  <si>
    <t>CRT02-ML6</t>
  </si>
  <si>
    <t>shelly; Younger than ML5</t>
  </si>
  <si>
    <t>ML-10</t>
  </si>
  <si>
    <t>CRT02-ML10</t>
  </si>
  <si>
    <t xml:space="preserve">slabby; </t>
  </si>
  <si>
    <t>ML-11</t>
  </si>
  <si>
    <t>CRT02-ML11</t>
  </si>
  <si>
    <t>ML-12A</t>
  </si>
  <si>
    <t>CRT02-ML12A</t>
  </si>
  <si>
    <t>shelly; Older than ML12a</t>
  </si>
  <si>
    <t>ML-12B</t>
  </si>
  <si>
    <t>CRT02-ML12B</t>
  </si>
  <si>
    <t>ML-13</t>
  </si>
  <si>
    <t>CRT02-ML13</t>
  </si>
  <si>
    <t>dark shelly; Younger than ML12b+a</t>
  </si>
  <si>
    <t>ML-14</t>
  </si>
  <si>
    <t>CRT02-ML14</t>
  </si>
  <si>
    <t>Same age as ML13(?)</t>
  </si>
  <si>
    <t>ML-16</t>
  </si>
  <si>
    <t>CRT02-ML16</t>
  </si>
  <si>
    <t xml:space="preserve">covered by shelly phh to SE which is turn covered by 'a'a to NW; </t>
  </si>
  <si>
    <t>ML-18</t>
  </si>
  <si>
    <t>CRT02-ML18</t>
  </si>
  <si>
    <t xml:space="preserve">postdates gold shelly phh, predates 'a'a from NW side; </t>
  </si>
  <si>
    <t>ML-20</t>
  </si>
  <si>
    <t>CRT02-ML20</t>
  </si>
  <si>
    <t>postdates gold shelly phh, predates 'a'a on both sides of rift crack; Younger thanML21</t>
  </si>
  <si>
    <t>ML-21</t>
  </si>
  <si>
    <t>CRT02-ML21</t>
  </si>
  <si>
    <t>shelly-a'a' trans/close to vent; Older than ML20</t>
  </si>
  <si>
    <t>ML-22A</t>
  </si>
  <si>
    <t>CRT02-ML22A</t>
  </si>
  <si>
    <t>black slabby phh; Younger than ML22b</t>
  </si>
  <si>
    <t>ML-22B†</t>
  </si>
  <si>
    <t>CRT02-ML22B</t>
  </si>
  <si>
    <t>ML-22C†</t>
  </si>
  <si>
    <t>CRT02-ML22C</t>
  </si>
  <si>
    <t>ML-23</t>
  </si>
  <si>
    <t>CRT02-ML23</t>
  </si>
  <si>
    <t xml:space="preserve">black phh ooze-up; on back side of Pu`u`on mauka side of large pit crater; </t>
  </si>
  <si>
    <t>ML-25</t>
  </si>
  <si>
    <t>CRT02-ML25</t>
  </si>
  <si>
    <t xml:space="preserve">rift crack spatter; postdates major flow from NW mauka; </t>
  </si>
  <si>
    <t>ML-26</t>
  </si>
  <si>
    <t>CRT02-ML26</t>
  </si>
  <si>
    <t>rift crack spatter; from makai end of long continuous rift crack; crack offset by ~60m to NW; Younger than ML28</t>
  </si>
  <si>
    <t>ML-27</t>
  </si>
  <si>
    <t>CRT02-ML27</t>
  </si>
  <si>
    <t>rift crack flow/spatter; from blow out at point were rift crack is offset; Same age as ML26</t>
  </si>
  <si>
    <t>ML-28</t>
  </si>
  <si>
    <t>CRT02-ML28</t>
  </si>
  <si>
    <t>big golden shelly phh underlying rift crack spatter ; Older than ML26</t>
  </si>
  <si>
    <t>ML-29A</t>
  </si>
  <si>
    <t>CRT02-ML29A</t>
  </si>
  <si>
    <t>Lua Ho ; ; Younger than ML29A</t>
  </si>
  <si>
    <t>ML-29B</t>
  </si>
  <si>
    <t>CRT02-ML29B</t>
  </si>
  <si>
    <t>ML-31A</t>
  </si>
  <si>
    <t>CRT02-ML31A</t>
  </si>
  <si>
    <t>reticulite/spaater on top of 31A flow; Younger than ML31A; Same age as ML29B</t>
  </si>
  <si>
    <t>ML-31B</t>
  </si>
  <si>
    <t>CRT02-ML31B</t>
  </si>
  <si>
    <t>ML-32</t>
  </si>
  <si>
    <t>CRT02-ML32</t>
  </si>
  <si>
    <t>SMALL NEW FLOW eminating from crack;  flow from above feeds into crack; Younger than ML31A; Same age as ML29B</t>
  </si>
  <si>
    <t>ML-33A</t>
  </si>
  <si>
    <t>CRT02-ML33A</t>
  </si>
  <si>
    <t>rift crack spatter; Younger than ML33A</t>
  </si>
  <si>
    <t>ML-33B</t>
  </si>
  <si>
    <t>CRT02-ML33B</t>
  </si>
  <si>
    <t>ML-35</t>
  </si>
  <si>
    <t>CRT02-ML35</t>
  </si>
  <si>
    <t>-</t>
  </si>
  <si>
    <t>ML-37</t>
  </si>
  <si>
    <t>CRT02-ML37</t>
  </si>
  <si>
    <t xml:space="preserve">Spatter covers a'a' and shelly flow; </t>
  </si>
  <si>
    <t>ML-39B</t>
  </si>
  <si>
    <t>CRT02-ML39B</t>
  </si>
  <si>
    <t>black phh; Younger than ML39B</t>
  </si>
  <si>
    <t>ML-39C</t>
  </si>
  <si>
    <t>CRT02-ML39C</t>
  </si>
  <si>
    <t>ML-40</t>
  </si>
  <si>
    <t>CRT02-ML40</t>
  </si>
  <si>
    <t>ML-42</t>
  </si>
  <si>
    <t>CRT02-ML42</t>
  </si>
  <si>
    <t xml:space="preserve">Spatter and minor phh flow from crack; </t>
  </si>
  <si>
    <t>ML-43A</t>
  </si>
  <si>
    <t>CRT02-ML43A</t>
  </si>
  <si>
    <t>Dense more plag-ol phyric than A ; Younger than ML43A</t>
  </si>
  <si>
    <t>ML-43B</t>
  </si>
  <si>
    <t>CRT02-ML43B</t>
  </si>
  <si>
    <t>ML-44</t>
  </si>
  <si>
    <t>CRT02-ML44</t>
  </si>
  <si>
    <t xml:space="preserve">dark slabby facies of gold shelly, is continuous with gold shelly; rare, mm-sized olv; </t>
  </si>
  <si>
    <t>ML-45</t>
  </si>
  <si>
    <t>CRT02-ML45</t>
  </si>
  <si>
    <t xml:space="preserve">rift crack spatter, uprift of Sulfer Cone; </t>
  </si>
  <si>
    <t>ML-47</t>
  </si>
  <si>
    <t>CRT02-ML47</t>
  </si>
  <si>
    <t xml:space="preserve">large spatter rampart/flow; overlies gold shelly phh; </t>
  </si>
  <si>
    <t>ML-48</t>
  </si>
  <si>
    <t>CRT02-ML48</t>
  </si>
  <si>
    <t>bulbous phh near cone above camp 2; Younger than ML51</t>
  </si>
  <si>
    <t>ML-49†</t>
  </si>
  <si>
    <t>CRT02-ML49</t>
  </si>
  <si>
    <t xml:space="preserve">hornito; large olivines; </t>
  </si>
  <si>
    <t>ML-50</t>
  </si>
  <si>
    <t>CRT02-ML50</t>
  </si>
  <si>
    <t xml:space="preserve"> Younger than ML48</t>
  </si>
  <si>
    <t>ML-51</t>
  </si>
  <si>
    <t>CRT02-ML51</t>
  </si>
  <si>
    <t>shelly phh covering most of area; ; Older than ML48</t>
  </si>
  <si>
    <t>ML-52</t>
  </si>
  <si>
    <t>CRT02-ML52</t>
  </si>
  <si>
    <t>tephra + spatter from mauka end of high rampart; 1 cm olivines; Younger than ML48</t>
  </si>
  <si>
    <t>ML-54Z</t>
  </si>
  <si>
    <t>CRT02-ML54Z</t>
  </si>
  <si>
    <t>VERY BOTTOM BELOW A; Older than ML54 A</t>
  </si>
  <si>
    <t>ML-54A2</t>
  </si>
  <si>
    <t>CRT02-ML54A2</t>
  </si>
  <si>
    <t>ML-54B</t>
  </si>
  <si>
    <t>CRT02-ML54B</t>
  </si>
  <si>
    <t>ML-54B2</t>
  </si>
  <si>
    <t>CRT02-ML54B2</t>
  </si>
  <si>
    <t>ML-54C</t>
  </si>
  <si>
    <t>CRT02-ML54C</t>
  </si>
  <si>
    <t>ML-54C3</t>
  </si>
  <si>
    <t>CRT02-ML54C3</t>
  </si>
  <si>
    <t>ML-54C4</t>
  </si>
  <si>
    <t>CRT02-ML54C4</t>
  </si>
  <si>
    <t>ML-56A</t>
  </si>
  <si>
    <t>CRT02-ML56A</t>
  </si>
  <si>
    <t>spatter rampart; Younger than ML56C</t>
  </si>
  <si>
    <t>ML-56B</t>
  </si>
  <si>
    <t>CRT02-ML56B</t>
  </si>
  <si>
    <t>ML-56C</t>
  </si>
  <si>
    <t>CRT02-ML56C</t>
  </si>
  <si>
    <t>ML-56D</t>
  </si>
  <si>
    <t>CRT02-ML56D</t>
  </si>
  <si>
    <t>ML-57</t>
  </si>
  <si>
    <t>CRT02-ML57</t>
  </si>
  <si>
    <t xml:space="preserve">channel flow from crack floods area SE of rampart; </t>
  </si>
  <si>
    <t>ML-58A†</t>
  </si>
  <si>
    <t>CRT02-ML58A</t>
  </si>
  <si>
    <t>rift crack spatter; Younger than ML58C</t>
  </si>
  <si>
    <t>ML-58B</t>
  </si>
  <si>
    <t>CRT02-ML58B</t>
  </si>
  <si>
    <t>ML-58C†</t>
  </si>
  <si>
    <t>CRT02-ML58C</t>
  </si>
  <si>
    <t>ML-58D†</t>
  </si>
  <si>
    <t>CRT02-ML58D</t>
  </si>
  <si>
    <t>ML-60</t>
  </si>
  <si>
    <t>CRT02-ML60</t>
  </si>
  <si>
    <t xml:space="preserve">boot of italy phh channel; </t>
  </si>
  <si>
    <t>ML-61</t>
  </si>
  <si>
    <t>CRT02-ML61</t>
  </si>
  <si>
    <t>a'a' from NW ~ 1km offset fissure; Younger than ML62</t>
  </si>
  <si>
    <t>ML-62</t>
  </si>
  <si>
    <t>CRT02-ML62</t>
  </si>
  <si>
    <t>ponded phh from crack coverd by ML61 a'a' flow; Older than ML61</t>
  </si>
  <si>
    <t>ML-63</t>
  </si>
  <si>
    <t>CRT02-ML63</t>
  </si>
  <si>
    <t>early crack spatter covered by a'a' flow; Older than ML61</t>
  </si>
  <si>
    <t>ML-64A</t>
  </si>
  <si>
    <t>CRT02-ML64A</t>
  </si>
  <si>
    <t>sw extension of w fissure, early flow</t>
  </si>
  <si>
    <t>ML-64B</t>
  </si>
  <si>
    <t>CRT02-ML64B</t>
  </si>
  <si>
    <t>late spatter</t>
  </si>
  <si>
    <t>ML-65</t>
  </si>
  <si>
    <t>CRT02-ML65</t>
  </si>
  <si>
    <t>flow around last camp</t>
  </si>
  <si>
    <t>SW-1</t>
  </si>
  <si>
    <t>CRT02-SW1</t>
  </si>
  <si>
    <t>SW-2</t>
  </si>
  <si>
    <t>CRT02-SW2</t>
  </si>
  <si>
    <t>SW-4</t>
  </si>
  <si>
    <t>CRT02-SW4</t>
  </si>
  <si>
    <t>SW-5</t>
  </si>
  <si>
    <t>CRT02-SW5</t>
  </si>
  <si>
    <t>SW-6</t>
  </si>
  <si>
    <t>CRT02-SW6</t>
  </si>
  <si>
    <t>SW-7</t>
  </si>
  <si>
    <t>CRT02-SW7</t>
  </si>
  <si>
    <t>SW-8</t>
  </si>
  <si>
    <t>CRT02-SW8</t>
  </si>
  <si>
    <t>SW-9</t>
  </si>
  <si>
    <t>CRT02-SW9</t>
  </si>
  <si>
    <t>SW-10</t>
  </si>
  <si>
    <t>CRT02-SW10</t>
  </si>
  <si>
    <t>SW-11A</t>
  </si>
  <si>
    <t>CRT02-SW11A</t>
  </si>
  <si>
    <t>SW-11B</t>
  </si>
  <si>
    <t>CRT02-SW11B</t>
  </si>
  <si>
    <t>SW-12A</t>
  </si>
  <si>
    <t>CRT02-SW12A</t>
  </si>
  <si>
    <t>SW-12B</t>
  </si>
  <si>
    <t>CRT02-SW12B</t>
  </si>
  <si>
    <t>SW-13</t>
  </si>
  <si>
    <t>CRT02-SW13</t>
  </si>
  <si>
    <t>SW-14A</t>
  </si>
  <si>
    <t>CRT02-SW14A</t>
  </si>
  <si>
    <t>SW-14B</t>
  </si>
  <si>
    <t>CRT02-SW14B</t>
  </si>
  <si>
    <t>SW-14C</t>
  </si>
  <si>
    <t>CRT02-SW14C</t>
  </si>
  <si>
    <t>SW-14D</t>
  </si>
  <si>
    <t>CRT02-SW14D</t>
  </si>
  <si>
    <t>L-94-77</t>
  </si>
  <si>
    <t>LO2-525</t>
  </si>
  <si>
    <t>L-02-525</t>
  </si>
  <si>
    <t>LO2-531</t>
  </si>
  <si>
    <t>L-02-531</t>
  </si>
  <si>
    <t>LO2-533</t>
  </si>
  <si>
    <t>L-02-533</t>
  </si>
  <si>
    <t>LO2-555</t>
  </si>
  <si>
    <t>L-02-555A</t>
  </si>
  <si>
    <t>LO2-565†</t>
  </si>
  <si>
    <t>L-02-565B</t>
  </si>
  <si>
    <t>LO2-556</t>
  </si>
  <si>
    <t>L-02-556</t>
  </si>
  <si>
    <t>LO2-559</t>
  </si>
  <si>
    <t>L-02-559</t>
  </si>
  <si>
    <t>LO2-560</t>
  </si>
  <si>
    <t>L-02-560</t>
  </si>
  <si>
    <t>LO2-561</t>
  </si>
  <si>
    <t>L-02-561</t>
  </si>
  <si>
    <t>LO2-565</t>
  </si>
  <si>
    <t>L-02-565A</t>
  </si>
  <si>
    <t>LO2-566†</t>
  </si>
  <si>
    <t>L-02-566</t>
  </si>
  <si>
    <t>ML-36</t>
  </si>
  <si>
    <t>CRT02-ML36</t>
  </si>
  <si>
    <t>BLACK PHH; Older than ML35</t>
  </si>
  <si>
    <t>ML-38A</t>
  </si>
  <si>
    <t>CRT02-ML38A</t>
  </si>
  <si>
    <t>a'a from NE; Younger than ML38B</t>
  </si>
  <si>
    <t>ML-38B</t>
  </si>
  <si>
    <t>CRT02-ML38B</t>
  </si>
  <si>
    <t>ML-38C</t>
  </si>
  <si>
    <t>CRT02-ML38C</t>
  </si>
  <si>
    <t>ML-39A</t>
  </si>
  <si>
    <t>CRT02-ML39A</t>
  </si>
  <si>
    <t>ML-55</t>
  </si>
  <si>
    <t>CRT02-ML55</t>
  </si>
  <si>
    <t>BULBOUS BLACK PHH; UNDERLIES SHELLY PHH ML 51; Older than ML51</t>
  </si>
  <si>
    <t>ML-46</t>
  </si>
  <si>
    <t>CRT02-ML46</t>
  </si>
  <si>
    <t>rift crack spatter, mauka side of Sulfur Cone; 0</t>
  </si>
  <si>
    <t>ML-0</t>
  </si>
  <si>
    <t>CRT04-ML1</t>
  </si>
  <si>
    <t>rift crack spatter at Dandelion</t>
  </si>
  <si>
    <t>Phh: Pahoehoe</t>
  </si>
  <si>
    <t>†: Samples studied in this contribution</t>
  </si>
  <si>
    <r>
      <t>Supplementary Data Table_S2:</t>
    </r>
    <r>
      <rPr>
        <sz val="12"/>
        <color rgb="FF000000"/>
        <rFont val="Calibri"/>
        <family val="2"/>
        <scheme val="minor"/>
      </rPr>
      <t xml:space="preserve"> Olivine electron microprobe data</t>
    </r>
  </si>
  <si>
    <t>Elevation</t>
  </si>
  <si>
    <t>Sample</t>
  </si>
  <si>
    <t>Olivine</t>
  </si>
  <si>
    <t xml:space="preserve">Distance </t>
  </si>
  <si>
    <t>SiO2</t>
  </si>
  <si>
    <t>Cr2O3</t>
  </si>
  <si>
    <t xml:space="preserve">FeO </t>
  </si>
  <si>
    <t>NiO</t>
  </si>
  <si>
    <t>MnO</t>
  </si>
  <si>
    <t xml:space="preserve">MgO </t>
  </si>
  <si>
    <t xml:space="preserve">CaO </t>
  </si>
  <si>
    <t xml:space="preserve">Total </t>
  </si>
  <si>
    <t>Si</t>
  </si>
  <si>
    <t>Cr</t>
  </si>
  <si>
    <r>
      <t>Fe</t>
    </r>
    <r>
      <rPr>
        <b/>
        <vertAlign val="superscript"/>
        <sz val="10"/>
        <rFont val="Calibri"/>
        <family val="2"/>
        <scheme val="minor"/>
      </rPr>
      <t>2+</t>
    </r>
  </si>
  <si>
    <t>Ni</t>
  </si>
  <si>
    <t>Mn</t>
  </si>
  <si>
    <t>Mg</t>
  </si>
  <si>
    <t>Ca</t>
  </si>
  <si>
    <t>∑</t>
  </si>
  <si>
    <t xml:space="preserve">Fo </t>
  </si>
  <si>
    <t>μm</t>
  </si>
  <si>
    <t>wt%</t>
  </si>
  <si>
    <t>mol%</t>
  </si>
  <si>
    <t>ML-22B</t>
  </si>
  <si>
    <t>Ol-2</t>
  </si>
  <si>
    <t>Ol-3</t>
  </si>
  <si>
    <t>Ol-13</t>
  </si>
  <si>
    <t>Ol-12</t>
  </si>
  <si>
    <t>Ol-14</t>
  </si>
  <si>
    <t>Ol-8</t>
  </si>
  <si>
    <t>Ol-9</t>
  </si>
  <si>
    <t>Ol-1</t>
  </si>
  <si>
    <t>Ol-16</t>
  </si>
  <si>
    <t>Ol-5</t>
  </si>
  <si>
    <t>Ol-10</t>
  </si>
  <si>
    <t>ML-22C</t>
  </si>
  <si>
    <t xml:space="preserve">Ol-2 </t>
  </si>
  <si>
    <t>Ol-7</t>
  </si>
  <si>
    <t>ML-05</t>
  </si>
  <si>
    <t>Ol-2 C</t>
  </si>
  <si>
    <t>Ol-1 B</t>
  </si>
  <si>
    <t xml:space="preserve"> Ol-14 B</t>
  </si>
  <si>
    <t xml:space="preserve"> Ol-5 B</t>
  </si>
  <si>
    <t xml:space="preserve"> Ol-4 B</t>
  </si>
  <si>
    <t>Ol-3 B</t>
  </si>
  <si>
    <t>Ol-2 B</t>
  </si>
  <si>
    <t>Ol-4</t>
  </si>
  <si>
    <t>Ol-15</t>
  </si>
  <si>
    <t>Ol-11</t>
  </si>
  <si>
    <t xml:space="preserve">Ol-10 </t>
  </si>
  <si>
    <t xml:space="preserve">Ol-6 </t>
  </si>
  <si>
    <t xml:space="preserve">Ol-7 </t>
  </si>
  <si>
    <t xml:space="preserve">Ol-9 </t>
  </si>
  <si>
    <t xml:space="preserve">Ol-14 </t>
  </si>
  <si>
    <t xml:space="preserve">Ol-12 </t>
  </si>
  <si>
    <t xml:space="preserve">Ol-8 </t>
  </si>
  <si>
    <t>Ol-3 C</t>
  </si>
  <si>
    <t xml:space="preserve"> Ol-13 B</t>
  </si>
  <si>
    <t xml:space="preserve"> Ol-11 B</t>
  </si>
  <si>
    <t xml:space="preserve"> Ol-9 B</t>
  </si>
  <si>
    <t>ML-49</t>
  </si>
  <si>
    <t>Ol-24</t>
  </si>
  <si>
    <t>Ol-22</t>
  </si>
  <si>
    <t xml:space="preserve">Ol-18 </t>
  </si>
  <si>
    <t xml:space="preserve"> Ol-4b </t>
  </si>
  <si>
    <t xml:space="preserve">Ol-7a </t>
  </si>
  <si>
    <t xml:space="preserve"> Ol-7b </t>
  </si>
  <si>
    <t>OL-Cl-2-1</t>
  </si>
  <si>
    <t xml:space="preserve">Ol-20 </t>
  </si>
  <si>
    <t xml:space="preserve">Ol-19 </t>
  </si>
  <si>
    <t xml:space="preserve">Ol-15 </t>
  </si>
  <si>
    <t xml:space="preserve">Ol-23 </t>
  </si>
  <si>
    <t xml:space="preserve">Ol-13 </t>
  </si>
  <si>
    <t xml:space="preserve">Ol-16 </t>
  </si>
  <si>
    <t xml:space="preserve">Ol-17 </t>
  </si>
  <si>
    <t xml:space="preserve">Ol-1 </t>
  </si>
  <si>
    <t xml:space="preserve">Ol-3 </t>
  </si>
  <si>
    <t>Ol-6</t>
  </si>
  <si>
    <t>ML-58D</t>
  </si>
  <si>
    <t xml:space="preserve"> Ol-6</t>
  </si>
  <si>
    <t xml:space="preserve"> Ol-21</t>
  </si>
  <si>
    <t>ML-58C</t>
  </si>
  <si>
    <t>ML-58A</t>
  </si>
  <si>
    <t>Ol-17</t>
  </si>
  <si>
    <t>Ol-18</t>
  </si>
  <si>
    <t>Ol-19</t>
  </si>
  <si>
    <t>Ol-20</t>
  </si>
  <si>
    <t>Ol-21</t>
  </si>
  <si>
    <t xml:space="preserve">Ol-24 </t>
  </si>
  <si>
    <t xml:space="preserve">Ol-25 </t>
  </si>
  <si>
    <t>Ol-26</t>
  </si>
  <si>
    <t>Ol-27</t>
  </si>
  <si>
    <t>Ol-28</t>
  </si>
  <si>
    <t>Ol-29</t>
  </si>
  <si>
    <t xml:space="preserve"> Ol-30</t>
  </si>
  <si>
    <t xml:space="preserve"> Ol-31</t>
  </si>
  <si>
    <t xml:space="preserve">Ol-32 </t>
  </si>
  <si>
    <t xml:space="preserve">Ol-33 </t>
  </si>
  <si>
    <t xml:space="preserve"> Ol-35</t>
  </si>
  <si>
    <t>Ol-36</t>
  </si>
  <si>
    <t>Ol-37</t>
  </si>
  <si>
    <t>Ol-38</t>
  </si>
  <si>
    <t>Ol-39</t>
  </si>
  <si>
    <t>Ol-40</t>
  </si>
  <si>
    <t xml:space="preserve">Ol-41 </t>
  </si>
  <si>
    <t>Ol-42</t>
  </si>
  <si>
    <t>Ol-43</t>
  </si>
  <si>
    <t>Ol-44</t>
  </si>
  <si>
    <t>Ol-45</t>
  </si>
  <si>
    <t>Ol-46a</t>
  </si>
  <si>
    <t xml:space="preserve"> Ol-46b</t>
  </si>
  <si>
    <t>Ol-46c</t>
  </si>
  <si>
    <t xml:space="preserve">Ol-47 </t>
  </si>
  <si>
    <t>Ol-48</t>
  </si>
  <si>
    <t>Ol-49</t>
  </si>
  <si>
    <t>Ol-50</t>
  </si>
  <si>
    <t>Ol-51</t>
  </si>
  <si>
    <t>Ol-52</t>
  </si>
  <si>
    <t>Ol-53</t>
  </si>
  <si>
    <t>Ol-55</t>
  </si>
  <si>
    <t>Ol-56</t>
  </si>
  <si>
    <t>Ol-57</t>
  </si>
  <si>
    <t>Ol-58</t>
  </si>
  <si>
    <t>Ol-59</t>
  </si>
  <si>
    <t>Ol-60</t>
  </si>
  <si>
    <t xml:space="preserve"> Ol-1</t>
  </si>
  <si>
    <t xml:space="preserve"> Ol-10</t>
  </si>
  <si>
    <t xml:space="preserve"> Ol-15 </t>
  </si>
  <si>
    <t xml:space="preserve">Ol-21 </t>
  </si>
  <si>
    <t xml:space="preserve">Ol-4 </t>
  </si>
  <si>
    <t xml:space="preserve"> Ol-5 </t>
  </si>
  <si>
    <t xml:space="preserve">Ol-6a </t>
  </si>
  <si>
    <t xml:space="preserve">Ol-6b </t>
  </si>
  <si>
    <t xml:space="preserve">Ol-6c </t>
  </si>
  <si>
    <t>LO2-566</t>
  </si>
  <si>
    <t>Ol-1A</t>
  </si>
  <si>
    <t xml:space="preserve"> Ol-20 </t>
  </si>
  <si>
    <t xml:space="preserve">Ol-22 </t>
  </si>
  <si>
    <t>Ol-25</t>
  </si>
  <si>
    <t xml:space="preserve"> Ol-27 </t>
  </si>
  <si>
    <t xml:space="preserve">Ol-30 </t>
  </si>
  <si>
    <t xml:space="preserve">Ol-34 </t>
  </si>
  <si>
    <t xml:space="preserve">Ol-5 </t>
  </si>
  <si>
    <t xml:space="preserve">Ol-28 </t>
  </si>
  <si>
    <t xml:space="preserve"> Ol-3 B </t>
  </si>
  <si>
    <t>Ol-4 B</t>
  </si>
  <si>
    <t>Olivine Standard: GeO2 MKII Olivine - Jeol PC-EPMA Interface</t>
  </si>
  <si>
    <t>Date</t>
  </si>
  <si>
    <t>18-03-2014</t>
  </si>
  <si>
    <t>14-05-2014</t>
  </si>
  <si>
    <t>28-01-2014</t>
  </si>
  <si>
    <t>15-05-2013</t>
  </si>
  <si>
    <t>29-01-2014</t>
  </si>
  <si>
    <t>28-03-2014</t>
  </si>
  <si>
    <t>16-11-2012</t>
  </si>
  <si>
    <t>14-02-2014</t>
  </si>
  <si>
    <t>19-10-2012</t>
  </si>
  <si>
    <t>26-04-2013</t>
  </si>
  <si>
    <t>29-04-2013</t>
  </si>
  <si>
    <t>30-04-2013</t>
  </si>
  <si>
    <r>
      <rPr>
        <b/>
        <sz val="12"/>
        <color rgb="FF000000"/>
        <rFont val="Calibri"/>
        <family val="2"/>
        <scheme val="minor"/>
      </rPr>
      <t>Supplementary Data Table_S3:</t>
    </r>
    <r>
      <rPr>
        <sz val="12"/>
        <color rgb="FF000000"/>
        <rFont val="Calibri"/>
        <family val="2"/>
        <scheme val="minor"/>
      </rPr>
      <t xml:space="preserve"> Pyroxene electron microprobe data</t>
    </r>
  </si>
  <si>
    <r>
      <t>Counting statistic errors (1</t>
    </r>
    <r>
      <rPr>
        <b/>
        <sz val="10"/>
        <color theme="1"/>
        <rFont val="Calibri"/>
        <family val="2"/>
      </rPr>
      <t>σ)</t>
    </r>
  </si>
  <si>
    <t>Pyroxene</t>
  </si>
  <si>
    <t>TiO2</t>
  </si>
  <si>
    <t>Al2O3</t>
  </si>
  <si>
    <t>FeO</t>
  </si>
  <si>
    <t>MgO</t>
  </si>
  <si>
    <t>CaO</t>
  </si>
  <si>
    <t>Na2O</t>
  </si>
  <si>
    <t>Total</t>
  </si>
  <si>
    <t xml:space="preserve">Al </t>
  </si>
  <si>
    <t>Ti</t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</si>
  <si>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3+</t>
    </r>
  </si>
  <si>
    <r>
      <t>Fe</t>
    </r>
    <r>
      <rPr>
        <b/>
        <vertAlign val="superscript"/>
        <sz val="10"/>
        <color theme="1"/>
        <rFont val="Calibri"/>
        <family val="2"/>
        <scheme val="minor"/>
      </rPr>
      <t>2+</t>
    </r>
  </si>
  <si>
    <t>Na</t>
  </si>
  <si>
    <t>Mg#</t>
  </si>
  <si>
    <t>Al</t>
  </si>
  <si>
    <t>Fe</t>
  </si>
  <si>
    <r>
      <t>1</t>
    </r>
    <r>
      <rPr>
        <b/>
        <sz val="10"/>
        <rFont val="Calibri"/>
        <family val="2"/>
      </rPr>
      <t>σ</t>
    </r>
    <r>
      <rPr>
        <b/>
        <sz val="10"/>
        <rFont val="Calibri"/>
        <family val="2"/>
        <scheme val="minor"/>
      </rPr>
      <t xml:space="preserve"> %</t>
    </r>
  </si>
  <si>
    <t xml:space="preserve">Opx-1 </t>
  </si>
  <si>
    <t/>
  </si>
  <si>
    <t xml:space="preserve">Opx-2 </t>
  </si>
  <si>
    <t xml:space="preserve">Opx-4 </t>
  </si>
  <si>
    <t>Opx-3</t>
  </si>
  <si>
    <t>Opx-5</t>
  </si>
  <si>
    <t>Opx-6</t>
  </si>
  <si>
    <t>Opx-7</t>
  </si>
  <si>
    <t>Opx-8</t>
  </si>
  <si>
    <t>Opx-13</t>
  </si>
  <si>
    <t>Opx-15</t>
  </si>
  <si>
    <t>Cpx-5</t>
  </si>
  <si>
    <t>Cpx-9</t>
  </si>
  <si>
    <t>Cpx-10</t>
  </si>
  <si>
    <t>Opx-2</t>
  </si>
  <si>
    <t>Opx-1</t>
  </si>
  <si>
    <t>Opx-4</t>
  </si>
  <si>
    <t>Opx-12</t>
  </si>
  <si>
    <t>Opx-10</t>
  </si>
  <si>
    <t>Opx-18</t>
  </si>
  <si>
    <t>Cpx-1</t>
  </si>
  <si>
    <t>Cpx-2</t>
  </si>
  <si>
    <t>Opx-1b</t>
  </si>
  <si>
    <t xml:space="preserve"> Px mphc_1</t>
  </si>
  <si>
    <t>groundmass Px</t>
  </si>
  <si>
    <t xml:space="preserve"> Px mphc_2</t>
  </si>
  <si>
    <t>Px mphc_3</t>
  </si>
  <si>
    <t xml:space="preserve"> Px mphc_4</t>
  </si>
  <si>
    <t>Px mphc_4</t>
  </si>
  <si>
    <t>Px mphc_5</t>
  </si>
  <si>
    <t xml:space="preserve"> Px mphc_5</t>
  </si>
  <si>
    <t>Px mphc_6</t>
  </si>
  <si>
    <t>Px mphc_7</t>
  </si>
  <si>
    <t xml:space="preserve"> Px mphc_8</t>
  </si>
  <si>
    <t>Px mphc_8</t>
  </si>
  <si>
    <t>Px mphc_9</t>
  </si>
  <si>
    <t>Px mphc_10</t>
  </si>
  <si>
    <t>Px mphc_11</t>
  </si>
  <si>
    <r>
      <rPr>
        <b/>
        <sz val="12"/>
        <color rgb="FF000000"/>
        <rFont val="Calibri"/>
        <family val="2"/>
        <scheme val="minor"/>
      </rPr>
      <t>Supplementary Data Table_S4:</t>
    </r>
    <r>
      <rPr>
        <sz val="12"/>
        <color rgb="FF000000"/>
        <rFont val="Calibri"/>
        <family val="2"/>
        <scheme val="minor"/>
      </rPr>
      <t xml:space="preserve"> Plagioclase electron microprobe data</t>
    </r>
  </si>
  <si>
    <t>Plagioclase</t>
  </si>
  <si>
    <t xml:space="preserve">Al2O3 </t>
  </si>
  <si>
    <t xml:space="preserve">Na2O </t>
  </si>
  <si>
    <t>K2O</t>
  </si>
  <si>
    <t>SrO</t>
  </si>
  <si>
    <t>BaO</t>
  </si>
  <si>
    <t>Sr</t>
  </si>
  <si>
    <t>K</t>
  </si>
  <si>
    <t>An</t>
  </si>
  <si>
    <t>ML-58A P-13-1</t>
  </si>
  <si>
    <t>ML-58A P-13-2</t>
  </si>
  <si>
    <t>ML-58A P-13-3</t>
  </si>
  <si>
    <t>ML-58A P-13-4</t>
  </si>
  <si>
    <t>ML-58A P-13-5</t>
  </si>
  <si>
    <t>ML-58A P-13-6</t>
  </si>
  <si>
    <t>ML-58A P-13-7</t>
  </si>
  <si>
    <t>ML-58A P-13-8</t>
  </si>
  <si>
    <t>ML-58A P-13-9</t>
  </si>
  <si>
    <t>ML-58A P-13-10</t>
  </si>
  <si>
    <t>ML-58A P-13-11</t>
  </si>
  <si>
    <t>ML-58A P-13-12</t>
  </si>
  <si>
    <t>ML-58A P-13-13</t>
  </si>
  <si>
    <t>ML-58A P-14-1</t>
  </si>
  <si>
    <t>ML-58A P-14-2</t>
  </si>
  <si>
    <t>ML-58A P-14-3</t>
  </si>
  <si>
    <t>ML-58A P-14-4</t>
  </si>
  <si>
    <t>ML-58A P-14-5</t>
  </si>
  <si>
    <t>ML-58A P-14-6</t>
  </si>
  <si>
    <t>ML-58A P-14-7</t>
  </si>
  <si>
    <t>ML-58A P-14-8</t>
  </si>
  <si>
    <t>ML-58A P-14-9</t>
  </si>
  <si>
    <t>ML-58A P-15-1</t>
  </si>
  <si>
    <t>ML-58A P-15-2</t>
  </si>
  <si>
    <t>ML-58A P-15-3</t>
  </si>
  <si>
    <t>ML-58A P-15-4</t>
  </si>
  <si>
    <t>ML-58A P-15-5</t>
  </si>
  <si>
    <t>ML-58A P-15-6</t>
  </si>
  <si>
    <t>ML-58A P-15-7</t>
  </si>
  <si>
    <t>ML-58A P-15-8</t>
  </si>
  <si>
    <t>ML-58A P-15-9</t>
  </si>
  <si>
    <t>ML-58A P-15-10</t>
  </si>
  <si>
    <t>ML-58A P-15-11</t>
  </si>
  <si>
    <t>ML-58A P-15-12</t>
  </si>
  <si>
    <t>ML-58A P-1-1</t>
  </si>
  <si>
    <t>ML-58A P-1-2</t>
  </si>
  <si>
    <t>ML-58A P-1-3</t>
  </si>
  <si>
    <t>ML-58A P-1-4</t>
  </si>
  <si>
    <t>ML-58A P-1-5</t>
  </si>
  <si>
    <t>ML-58A P-1-6</t>
  </si>
  <si>
    <t>ML-58A P-1-7</t>
  </si>
  <si>
    <t>ML-58A P-1-8</t>
  </si>
  <si>
    <t>ML-58A P-1-9</t>
  </si>
  <si>
    <t>ML-58A P-1-10</t>
  </si>
  <si>
    <t>ML-58A P-1-11</t>
  </si>
  <si>
    <t>ML-58A P-1-12</t>
  </si>
  <si>
    <t>ML-58A P-1-13</t>
  </si>
  <si>
    <t>ML-58A P-1-14</t>
  </si>
  <si>
    <t>ML-58A P-1-15</t>
  </si>
  <si>
    <t>ML-58A P-1-16</t>
  </si>
  <si>
    <t>ML-58A P-1-17</t>
  </si>
  <si>
    <t>ML-58A P4-1</t>
  </si>
  <si>
    <t>ML-58A P4-2</t>
  </si>
  <si>
    <t>ML-58A P4-3</t>
  </si>
  <si>
    <t>ML-58A P4-4</t>
  </si>
  <si>
    <t>ML-58A P4-5</t>
  </si>
  <si>
    <t>ML-58A P4-6</t>
  </si>
  <si>
    <t>ML-58A P4-7</t>
  </si>
  <si>
    <t>ML-58A P4-8</t>
  </si>
  <si>
    <t>ML-58A P4-9</t>
  </si>
  <si>
    <t>ML-58A P2-1</t>
  </si>
  <si>
    <t>ML-58A P2-2</t>
  </si>
  <si>
    <t>ML-58A P2-3</t>
  </si>
  <si>
    <t>ML-58A P2-4</t>
  </si>
  <si>
    <t>ML-58A P2-5</t>
  </si>
  <si>
    <t>ML-58A P2-6</t>
  </si>
  <si>
    <t>ML-58A P2-7</t>
  </si>
  <si>
    <t>ML-58A P2-8</t>
  </si>
  <si>
    <t>ML-58A P2-9</t>
  </si>
  <si>
    <t>ML-58A P2-10</t>
  </si>
  <si>
    <t>ML-58A P2-11</t>
  </si>
  <si>
    <t>ML-58A P2-12</t>
  </si>
  <si>
    <t>ML-58A P2-13</t>
  </si>
  <si>
    <t>ML-58A P2-14</t>
  </si>
  <si>
    <t>ML-58A P2-15</t>
  </si>
  <si>
    <t>ML-58A P2-16</t>
  </si>
  <si>
    <t>ML-58A P6-1</t>
  </si>
  <si>
    <t>ML-58A P6-2</t>
  </si>
  <si>
    <t>ML-58A P6-3</t>
  </si>
  <si>
    <t>ML-58A P6-4</t>
  </si>
  <si>
    <t>ML-58A P6-5</t>
  </si>
  <si>
    <t>ML-58A P6-6</t>
  </si>
  <si>
    <t>ML-58A P6-7</t>
  </si>
  <si>
    <t>ML-58A P5-1</t>
  </si>
  <si>
    <t>ML-58A P5-2</t>
  </si>
  <si>
    <t>ML-58A P5-3</t>
  </si>
  <si>
    <t>ML-58A P5-4</t>
  </si>
  <si>
    <t>ML-58A P5-5</t>
  </si>
  <si>
    <t>ML-58A P5-6</t>
  </si>
  <si>
    <t>ML-58A P5-7</t>
  </si>
  <si>
    <t>ML-58A P5-8</t>
  </si>
  <si>
    <t>ML-58A P5-9</t>
  </si>
  <si>
    <t>ML-58A P5-10</t>
  </si>
  <si>
    <t>ML-58A P5-11</t>
  </si>
  <si>
    <t>ML-58A P5-12</t>
  </si>
  <si>
    <t>ML-58A P5-13</t>
  </si>
  <si>
    <t>ML-58A P5-14</t>
  </si>
  <si>
    <t>ML-58A P5-15</t>
  </si>
  <si>
    <t>ML-58A P5-16</t>
  </si>
  <si>
    <t>ML-58A P5-17</t>
  </si>
  <si>
    <t>ML-58A P3-1</t>
  </si>
  <si>
    <t>ML-58A P3-2</t>
  </si>
  <si>
    <t>ML-58A P3-3</t>
  </si>
  <si>
    <t>ML-58A P16-1</t>
  </si>
  <si>
    <t>ML-58A P16-2</t>
  </si>
  <si>
    <t>ML-58A P16-3</t>
  </si>
  <si>
    <t>ML-58A P16-4</t>
  </si>
  <si>
    <t>ML-58A P16-5</t>
  </si>
  <si>
    <t>ML-58A P16-6</t>
  </si>
  <si>
    <t>ML-58A P16-7</t>
  </si>
  <si>
    <t>ML-58A P7-1</t>
  </si>
  <si>
    <t>ML-58A P7-2</t>
  </si>
  <si>
    <t>ML-58A P7-3</t>
  </si>
  <si>
    <t>ML-58A P7-4</t>
  </si>
  <si>
    <t>ML-58A P7-5</t>
  </si>
  <si>
    <t>ML-58A P9-1</t>
  </si>
  <si>
    <t>ML-58A P9-2</t>
  </si>
  <si>
    <t>ML-58A P9-3</t>
  </si>
  <si>
    <t>ML-58A P9-4</t>
  </si>
  <si>
    <t>ML-58A P9-5</t>
  </si>
  <si>
    <t>ML-58A P9-6</t>
  </si>
  <si>
    <t>ML-58A P9-7</t>
  </si>
  <si>
    <t>ML-58A P9-8</t>
  </si>
  <si>
    <t>ML-58A P10-1</t>
  </si>
  <si>
    <t>ML-58A P10-2</t>
  </si>
  <si>
    <t>ML-58A P10-3</t>
  </si>
  <si>
    <t>ML-58A P10-4</t>
  </si>
  <si>
    <t>ML-58A P10-5</t>
  </si>
  <si>
    <t>ML-58A P12-1</t>
  </si>
  <si>
    <t>ML-58A P12-2</t>
  </si>
  <si>
    <t>ML-58A P12-3</t>
  </si>
  <si>
    <t>ML-58A P12-4</t>
  </si>
  <si>
    <t>ML-58A P12-5</t>
  </si>
  <si>
    <t>ML-58A P12-6</t>
  </si>
  <si>
    <t>ML-58A P11-1</t>
  </si>
  <si>
    <t>ML-58A P11-2</t>
  </si>
  <si>
    <t>ML-58A P11-3</t>
  </si>
  <si>
    <t>ML-58A P11-4</t>
  </si>
  <si>
    <t>ML-58A P11-5</t>
  </si>
  <si>
    <t>ML-58A P11-6</t>
  </si>
  <si>
    <t>ML-58A P11-7</t>
  </si>
  <si>
    <t>ML-58A P11-8</t>
  </si>
  <si>
    <t>ML-58A P11-9</t>
  </si>
  <si>
    <t>ML-58A P11-10</t>
  </si>
  <si>
    <t>ML-58D P4-1</t>
  </si>
  <si>
    <t>ML-58D P4-2</t>
  </si>
  <si>
    <t>ML-58D P4-3</t>
  </si>
  <si>
    <t>ML-58D P4-4</t>
  </si>
  <si>
    <t>ML-58D P4-5</t>
  </si>
  <si>
    <t>ML-58D P4-6</t>
  </si>
  <si>
    <t>ML-58D P4-7</t>
  </si>
  <si>
    <t>ML-58D P6-1</t>
  </si>
  <si>
    <t>ML-58D P6-2</t>
  </si>
  <si>
    <t>ML-58D P6-3</t>
  </si>
  <si>
    <t>ML-58D P6-4</t>
  </si>
  <si>
    <t>ML-58D P6-5</t>
  </si>
  <si>
    <t>ML-58D P6-6</t>
  </si>
  <si>
    <t>ML-58D P6-7</t>
  </si>
  <si>
    <t>ML-58D P6b-1</t>
  </si>
  <si>
    <t>ML-58D P6b-2</t>
  </si>
  <si>
    <t>ML-58D P6b-3</t>
  </si>
  <si>
    <t>ML-58D P6b-4</t>
  </si>
  <si>
    <t>ML-58D P6b-5</t>
  </si>
  <si>
    <t>ML-58D P3-1</t>
  </si>
  <si>
    <t>ML-58D P3-2</t>
  </si>
  <si>
    <t>ML-58D P3-3</t>
  </si>
  <si>
    <t>ML-58D P3-4</t>
  </si>
  <si>
    <t>ML-58D P3-5</t>
  </si>
  <si>
    <t>ML-58D P3-6</t>
  </si>
  <si>
    <t>ML-58D ol-pl-1</t>
  </si>
  <si>
    <t>ML-58D ol-pl-2</t>
  </si>
  <si>
    <t>ML-58D ol-pl-3</t>
  </si>
  <si>
    <t>ML-58D ol-pl-4</t>
  </si>
  <si>
    <t>ML-58D ol-pl-5</t>
  </si>
  <si>
    <t>ML-58D ol-pl-6</t>
  </si>
  <si>
    <t>16-03-2023</t>
  </si>
  <si>
    <r>
      <rPr>
        <b/>
        <sz val="12"/>
        <color rgb="FF000000"/>
        <rFont val="Calibri"/>
        <family val="2"/>
        <scheme val="minor"/>
      </rPr>
      <t>Supplementary Data Table_S5:</t>
    </r>
    <r>
      <rPr>
        <sz val="12"/>
        <color rgb="FF000000"/>
        <rFont val="Calibri"/>
        <family val="2"/>
        <scheme val="minor"/>
      </rPr>
      <t xml:space="preserve"> Oxide electron microprobe data</t>
    </r>
  </si>
  <si>
    <t>Oxide</t>
  </si>
  <si>
    <t>Cation Sum</t>
  </si>
  <si>
    <t>Cr#</t>
  </si>
  <si>
    <t>ML58A OL1-Spn1-1</t>
  </si>
  <si>
    <t>ML58AOL1-Spn1-2</t>
  </si>
  <si>
    <t>ML58A OL1-Spn1-3</t>
  </si>
  <si>
    <t>ML58A OL1-Spn1-4</t>
  </si>
  <si>
    <t>ML58A OL1-Spn1-5</t>
  </si>
  <si>
    <t>ML58A OL1-Spn1-6</t>
  </si>
  <si>
    <t>ML58A-Ol4-Spn-1-1</t>
  </si>
  <si>
    <t>ML58A-Ol4-Spn-1-2</t>
  </si>
  <si>
    <t>ML58A-Ol4-Spn-1-3</t>
  </si>
  <si>
    <t>ML58A-Ol4-Spn-1-4</t>
  </si>
  <si>
    <t>ML58A-Ol4-Spn-1-5</t>
  </si>
  <si>
    <t>ML58A-Ol4-Spn-1-6</t>
  </si>
  <si>
    <t>ML58A-Ol4-Spn-1-7</t>
  </si>
  <si>
    <t>ML58A-Ol6-Spn-1-1</t>
  </si>
  <si>
    <t>ML58A-Ol6-Spn-1-2</t>
  </si>
  <si>
    <t>ML58A-Ol6-Spn-1-3</t>
  </si>
  <si>
    <t>ML58A-Ol6-Spn-1-4</t>
  </si>
  <si>
    <t>ML58A-Ol6-Spn-2-1</t>
  </si>
  <si>
    <t>ML58A-Ol6-Spn-2-2</t>
  </si>
  <si>
    <t>ML58A-Ol6-Spn-2-3</t>
  </si>
  <si>
    <t>ML58A-Ol6-Spn-2-4</t>
  </si>
  <si>
    <t>ML58A-Ol6-Spn-2-5</t>
  </si>
  <si>
    <t>ML58A-Ol19-Spn-1-1</t>
  </si>
  <si>
    <t>ML58A-Ol19-Spn-1-2</t>
  </si>
  <si>
    <t>ML58A-Ol19-Spn-1-3</t>
  </si>
  <si>
    <t>ML58A-Ol24-Spn-1-1</t>
  </si>
  <si>
    <t>ML58A-Ol24-Spn-1-2</t>
  </si>
  <si>
    <t>ML58A-Ol24-Spn-1-3</t>
  </si>
  <si>
    <t>ML58A-Ol24-Spn-2-1</t>
  </si>
  <si>
    <t>ML58A-Ol24-Spn-2-2</t>
  </si>
  <si>
    <t>ML58A-Ol24-Spn-2-3</t>
  </si>
  <si>
    <t>ML58A-Ol34-Spn-1-1</t>
  </si>
  <si>
    <t>ML58A-Ol34-Spn-1-2</t>
  </si>
  <si>
    <t>ML58A-Ol34-Spn-1-3</t>
  </si>
  <si>
    <t>ML58A-Ol34-Spn-1-4</t>
  </si>
  <si>
    <t>ML58A-Ol36-Spn-1</t>
  </si>
  <si>
    <t>ML58A-Ol36-Spn-2</t>
  </si>
  <si>
    <t>ML58A-Ol36-Spn-3</t>
  </si>
  <si>
    <t>ML58A-Ol36-Spn-4</t>
  </si>
  <si>
    <t>ML58A-Ol36-Spn-5</t>
  </si>
  <si>
    <t>ML58A-Ol36-Spn-6</t>
  </si>
  <si>
    <t>ML58A-Ol36-Spn-7</t>
  </si>
  <si>
    <t>ML58A-Ol36-Spn-8</t>
  </si>
  <si>
    <t>ML58A-Ol36-Spn-9</t>
  </si>
  <si>
    <t>ML58A-Ol36-Spn-10</t>
  </si>
  <si>
    <t>ML58A-Ol36-Spn-11</t>
  </si>
  <si>
    <t>ML58A-Ol36-Spn-12</t>
  </si>
  <si>
    <t>ML58A-Ol38-Spn-1</t>
  </si>
  <si>
    <t>ML58A-Ol38-Spn-2</t>
  </si>
  <si>
    <t>ML58A-Ol38-Spn-3</t>
  </si>
  <si>
    <t>ML58A-Ol38-Spn-4</t>
  </si>
  <si>
    <t>ML58A-Ol38-Spn-5</t>
  </si>
  <si>
    <t>ML58A-Ol59-Spn-1</t>
  </si>
  <si>
    <t>ML58A-Ol59-Spn-2</t>
  </si>
  <si>
    <t>ML58A-Ol59-Spn-3</t>
  </si>
  <si>
    <t>ML58A-Ol59-Spn-4</t>
  </si>
  <si>
    <t>ML58A-Ol59-Spn-5</t>
  </si>
  <si>
    <t>ML05-Ol1_Spn-1-1</t>
  </si>
  <si>
    <t>ML05-Ol1_Spn-1-2</t>
  </si>
  <si>
    <t>ML05-Ol1_Spn-1-3</t>
  </si>
  <si>
    <t>ML05-Ol1_Spn-1-4</t>
  </si>
  <si>
    <t>ML05-Ol1_Spn-1-5</t>
  </si>
  <si>
    <t>ML05-Ol1_Spn-2-1</t>
  </si>
  <si>
    <t>ML05-Ol1_Spn-2-2</t>
  </si>
  <si>
    <t>ML05-Ol1_Spn-2-3</t>
  </si>
  <si>
    <t>ML05-Ol1_Spn-2-4</t>
  </si>
  <si>
    <t>ML05-Ol1_Spn-2-5</t>
  </si>
  <si>
    <t>ML05-Ol12-Spn-1-1</t>
  </si>
  <si>
    <t>ML05-Ol12-Spn-1-2</t>
  </si>
  <si>
    <t>ML05-Ol12-Spn-1-3</t>
  </si>
  <si>
    <t>ML05-Ol12-Spn-1-4</t>
  </si>
  <si>
    <t>ML05-Ol12-Spn-1-5</t>
  </si>
  <si>
    <t>ML05-Ol12-Spn-2-1</t>
  </si>
  <si>
    <t>ML05-Ol12-Spn-2-2</t>
  </si>
  <si>
    <t>ML05-Ol12-Spn-2-3</t>
  </si>
  <si>
    <t>ML05-Ol12-Spn-2-4</t>
  </si>
  <si>
    <t>ML05-Ol15-Spn-1-1</t>
  </si>
  <si>
    <t>ML05-Ol15-Spn-1-2</t>
  </si>
  <si>
    <t>ML05-Ol15-Spn-1-3</t>
  </si>
  <si>
    <t>ML05-Ol5-Spn-1-1</t>
  </si>
  <si>
    <t>ML05-Ol5-Spn-1-2</t>
  </si>
  <si>
    <t>ML05-Ol5-Spn-1-3</t>
  </si>
  <si>
    <t>ML05-Ol5-Spn-1-4</t>
  </si>
  <si>
    <t>ML22C-Ol5_Spn-1-1</t>
  </si>
  <si>
    <t>ML22C-Ol5_Spn-1-2</t>
  </si>
  <si>
    <t>ML22C-Ol5_Spn-1-3</t>
  </si>
  <si>
    <t>ML22C-Ol5_Spn-1-4</t>
  </si>
  <si>
    <t>ML22C-Ol5_Spn-1-5</t>
  </si>
  <si>
    <t>ML22C-Ol3_Spn-1-1</t>
  </si>
  <si>
    <t>ML22C-Ol3_Spn-1-2</t>
  </si>
  <si>
    <t>ML22C-Ol3_Spn-1-3</t>
  </si>
  <si>
    <t>ML22C-Ol3_Spn-2-1</t>
  </si>
  <si>
    <t>ML22C-Ol3_Spn-2-2</t>
  </si>
  <si>
    <t>ML22C-Ol3_Spn-2-3</t>
  </si>
  <si>
    <t>ML22C-Ol3_Spn-2-4</t>
  </si>
  <si>
    <t>ML22C-Ol2_Spn-1-1</t>
  </si>
  <si>
    <t>ML22C-Ol2_Spn-1-2</t>
  </si>
  <si>
    <t>ML22C-Ol2_Spn-1-3</t>
  </si>
  <si>
    <t>ML22C-Ol2_Spn-1-4</t>
  </si>
  <si>
    <t>ML22C-Ol2_Spn-2-1</t>
  </si>
  <si>
    <t>ML22C-Ol2_Spn-2-2</t>
  </si>
  <si>
    <t>ML22C-Ol2_Spn-2-3</t>
  </si>
  <si>
    <t>ML22C-Ol2_Spn-2-4</t>
  </si>
  <si>
    <t>ML22C-Ol2_Spn-2-5</t>
  </si>
  <si>
    <t>ML22C-Ol1_Spn-1-1</t>
  </si>
  <si>
    <t>ML22C-Ol1_Spn-1-2</t>
  </si>
  <si>
    <t>ML22C-Ol1_Spn-1-3</t>
  </si>
  <si>
    <t>ML22C-Ol1_Spn-1-4</t>
  </si>
  <si>
    <t>ML22C-Ol1_Spn-2-1</t>
  </si>
  <si>
    <t>ML22C-Ol1_Spn-2-2</t>
  </si>
  <si>
    <t>ML22C-Ol1_Spn-2-3</t>
  </si>
  <si>
    <t>ML22C-Ol1_Spn-2-4</t>
  </si>
  <si>
    <t>LO2-565 Ol19_Spn-1-1</t>
  </si>
  <si>
    <t>LO2-565 Ol19_Spn-1-2</t>
  </si>
  <si>
    <t>LO2-565 Ol19_Spn-1-3</t>
  </si>
  <si>
    <t>LO2-565 Ol19_Spn-1-4</t>
  </si>
  <si>
    <t>LO2-565 Ol19_Spn-1-5</t>
  </si>
  <si>
    <t>LO2-565 Ol19_Spn-1-6</t>
  </si>
  <si>
    <t>LO2-565 Ol6a-Spn-2-1</t>
  </si>
  <si>
    <t>LO2-565 Ol6a-Spn-2-2</t>
  </si>
  <si>
    <t>LO2-565 Ol6a-Spn-2-3</t>
  </si>
  <si>
    <t>LO2-565 Ol6a-Spn-2-4</t>
  </si>
  <si>
    <t>LO2-565 Ol6a-Spn-1-1</t>
  </si>
  <si>
    <t>LO2-565 Ol6a-Spn-1-2</t>
  </si>
  <si>
    <t>LO2-565 Ol6a-Spn-1-3</t>
  </si>
  <si>
    <t>LO2-565 Ol11-Spn-1-1</t>
  </si>
  <si>
    <t>LO2-565 Ol16-Spn-1-1</t>
  </si>
  <si>
    <t>ML49-Ol-19_Spn-1-1</t>
  </si>
  <si>
    <t>ML49-Ol-19_Spn-1-2</t>
  </si>
  <si>
    <t>ML49-Ol-19_Spn-1-3</t>
  </si>
  <si>
    <t>ML49-Ol-19_Spn-1-4</t>
  </si>
  <si>
    <t>ML49-Ol-19_Spn-1-5</t>
  </si>
  <si>
    <t>ML49-Ol-19_Spn-2-1</t>
  </si>
  <si>
    <t>ML49-Ol-19_Spn-2-2</t>
  </si>
  <si>
    <t>ML49-Ol-19_Spn-2-3</t>
  </si>
  <si>
    <t>ML49-Ol-22-Spn-1-1</t>
  </si>
  <si>
    <t>ML49-Ol-22-Spn-1-2</t>
  </si>
  <si>
    <t>ML49-Ol-22-Spn-1-3</t>
  </si>
  <si>
    <t>ML49-Ol-22-Spn-1-4</t>
  </si>
  <si>
    <t>ML49-Ol-24-Spn-1-1</t>
  </si>
  <si>
    <t>ML49-Ol-24-Spn-1-2</t>
  </si>
  <si>
    <t>ML49-Cl-2-Ol-Spn-1-1</t>
  </si>
  <si>
    <t>ML49-Cl-2-Ol-Spn-1-2</t>
  </si>
  <si>
    <t>ML49-Cl-2-Ol-Spn-1-3</t>
  </si>
  <si>
    <t>ML49-Cl-2-Ol-Spn-1-4</t>
  </si>
  <si>
    <t>ML49-Ol-3-Spn-1-1</t>
  </si>
  <si>
    <t>ML49-Ol-3-Spn-1-2</t>
  </si>
  <si>
    <t>ML49-Ol-3-Spn-1-3</t>
  </si>
  <si>
    <t>ML49-Ol-3-Spn-1-4</t>
  </si>
  <si>
    <t>ML49-Ol-3-Spn-1-5</t>
  </si>
  <si>
    <t>ML49-Ol-4-Spn-1-1</t>
  </si>
  <si>
    <t>ML49-Ol-4-Spn-1-2</t>
  </si>
  <si>
    <t>ML49-Ol-4-Spn-1-3</t>
  </si>
  <si>
    <t>ML49-Ol-4-Spn-1-4</t>
  </si>
  <si>
    <t>ML49-Ol-4-Spn-1-5</t>
  </si>
  <si>
    <t>ML49-Ol-4-Spn-1-6</t>
  </si>
  <si>
    <t>ML49-Ol-4-Spn-1-7</t>
  </si>
  <si>
    <t>ML49-Ol-4b-Spn-1-1</t>
  </si>
  <si>
    <t>ML49-Ol-4b-Spn-1-2</t>
  </si>
  <si>
    <t>ML49-Ol-4b-Spn-1-3</t>
  </si>
  <si>
    <t>ML49-Ol-5-Spn-1-1</t>
  </si>
  <si>
    <t>ML49-Ol-5-Spn-1-2</t>
  </si>
  <si>
    <t>ML49-Ol-5-Spn-2-1</t>
  </si>
  <si>
    <t>ML49-Ol-5-Spn-2-2</t>
  </si>
  <si>
    <t>ML49-Ol-5-Spn-2-3</t>
  </si>
  <si>
    <t>ML49-Ol-5-Spn-2-4</t>
  </si>
  <si>
    <t>ML49-Ol-9-Spn-1-1</t>
  </si>
  <si>
    <t>ML49-Ol-9-Spn-1-2</t>
  </si>
  <si>
    <t>ML49-Ol-9-Spn-1-3</t>
  </si>
  <si>
    <t>ML49-Ol-13-Spn-1</t>
  </si>
  <si>
    <t>ML49-Ol-13-Spn-2</t>
  </si>
  <si>
    <t>ML49-Ol-13-Spn-3</t>
  </si>
  <si>
    <t>ML49-Ol-13-Spn-4</t>
  </si>
  <si>
    <t>ML49-Ol-13-Spn-5</t>
  </si>
  <si>
    <t>ML49-Ol-16-Spn-1</t>
  </si>
  <si>
    <t>ML49-Ol-16-Spn-2</t>
  </si>
  <si>
    <t>ML49-Ol-16-Spn-3</t>
  </si>
  <si>
    <t>ML49-Ol-16-Spn-4</t>
  </si>
  <si>
    <t>ML49-Ol-16-Spn-5</t>
  </si>
  <si>
    <t>ML49-Ol-16-Spn-6</t>
  </si>
  <si>
    <t>ML49-Ol-16-Spn-7</t>
  </si>
  <si>
    <r>
      <t>Cr#=(Cr/Cr+Al)</t>
    </r>
    <r>
      <rPr>
        <sz val="10"/>
        <color theme="1"/>
        <rFont val="Calibri"/>
        <family val="2"/>
      </rPr>
      <t>×100</t>
    </r>
  </si>
  <si>
    <r>
      <t>Mg#=(Mg/Mg+Fe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>)</t>
    </r>
    <r>
      <rPr>
        <sz val="10"/>
        <color theme="1"/>
        <rFont val="Calibri"/>
        <family val="2"/>
      </rPr>
      <t>×100</t>
    </r>
  </si>
  <si>
    <r>
      <t>Supplementary Data Table_S6:</t>
    </r>
    <r>
      <rPr>
        <sz val="12"/>
        <color rgb="FF000000"/>
        <rFont val="Calibri"/>
        <family val="2"/>
        <scheme val="minor"/>
      </rPr>
      <t xml:space="preserve"> Whole rock data</t>
    </r>
  </si>
  <si>
    <t>Field-No</t>
  </si>
  <si>
    <t>Sample type</t>
  </si>
  <si>
    <t xml:space="preserve">Elevation </t>
  </si>
  <si>
    <t xml:space="preserve">SiO2 </t>
  </si>
  <si>
    <t xml:space="preserve">TiO2 </t>
  </si>
  <si>
    <t xml:space="preserve">MnO </t>
  </si>
  <si>
    <t xml:space="preserve">K2O </t>
  </si>
  <si>
    <t xml:space="preserve">P2O5 </t>
  </si>
  <si>
    <t xml:space="preserve">Cr2O3 </t>
  </si>
  <si>
    <t xml:space="preserve">SO3 </t>
  </si>
  <si>
    <t>ML1</t>
  </si>
  <si>
    <t>ML2</t>
  </si>
  <si>
    <t>ML4</t>
  </si>
  <si>
    <r>
      <t>CRT02-ML5</t>
    </r>
    <r>
      <rPr>
        <b/>
        <sz val="10"/>
        <color rgb="FFC00000"/>
        <rFont val="Calibri"/>
        <family val="2"/>
      </rPr>
      <t>†</t>
    </r>
  </si>
  <si>
    <t>ML5</t>
  </si>
  <si>
    <t>ML6</t>
  </si>
  <si>
    <t>ML10</t>
  </si>
  <si>
    <t>ML11</t>
  </si>
  <si>
    <t>ML12A</t>
  </si>
  <si>
    <t>ML12B</t>
  </si>
  <si>
    <t>ML13</t>
  </si>
  <si>
    <t>ML14</t>
  </si>
  <si>
    <t>ML16</t>
  </si>
  <si>
    <t>ML18</t>
  </si>
  <si>
    <t>ML20</t>
  </si>
  <si>
    <t>ML21</t>
  </si>
  <si>
    <t>ML22A</t>
  </si>
  <si>
    <t>CRT02-ML22B†</t>
  </si>
  <si>
    <t>ML22B</t>
  </si>
  <si>
    <t>CRT02-ML22C†</t>
  </si>
  <si>
    <t>ML22C</t>
  </si>
  <si>
    <t>ML23</t>
  </si>
  <si>
    <t>ML25</t>
  </si>
  <si>
    <t>ML26</t>
  </si>
  <si>
    <t>ML27</t>
  </si>
  <si>
    <t>ML28</t>
  </si>
  <si>
    <t>ML29A</t>
  </si>
  <si>
    <t>ML29B</t>
  </si>
  <si>
    <t>ML31A</t>
  </si>
  <si>
    <t>ML31B</t>
  </si>
  <si>
    <t>ML32</t>
  </si>
  <si>
    <t>ML33A</t>
  </si>
  <si>
    <t>ML33B</t>
  </si>
  <si>
    <t>ML35</t>
  </si>
  <si>
    <t>ML37</t>
  </si>
  <si>
    <t>ML39B</t>
  </si>
  <si>
    <t>ML39C</t>
  </si>
  <si>
    <t>ML40</t>
  </si>
  <si>
    <t>ML42</t>
  </si>
  <si>
    <t>ML43A</t>
  </si>
  <si>
    <t>ML43B</t>
  </si>
  <si>
    <t>ML44</t>
  </si>
  <si>
    <t>ML45</t>
  </si>
  <si>
    <t>ML47</t>
  </si>
  <si>
    <t>ML48</t>
  </si>
  <si>
    <t>CRT02-ML49†</t>
  </si>
  <si>
    <t>ML49</t>
  </si>
  <si>
    <t>ML50</t>
  </si>
  <si>
    <t>ML51</t>
  </si>
  <si>
    <t>ML52</t>
  </si>
  <si>
    <t>ML54Z</t>
  </si>
  <si>
    <t>ML54A2</t>
  </si>
  <si>
    <t>ML54B</t>
  </si>
  <si>
    <t>ML54B2</t>
  </si>
  <si>
    <t>ML54C</t>
  </si>
  <si>
    <t>ML54C3</t>
  </si>
  <si>
    <t>ML54C4</t>
  </si>
  <si>
    <t>ML56A</t>
  </si>
  <si>
    <t>ML56B</t>
  </si>
  <si>
    <t>ML56C</t>
  </si>
  <si>
    <t>ML56D</t>
  </si>
  <si>
    <t>ML57</t>
  </si>
  <si>
    <t>CRT02-ML58A†</t>
  </si>
  <si>
    <t>ML58A</t>
  </si>
  <si>
    <t>ML58B</t>
  </si>
  <si>
    <t>CRT02-ML58C†</t>
  </si>
  <si>
    <t>ML58C</t>
  </si>
  <si>
    <t>CRT02-ML58D†</t>
  </si>
  <si>
    <t>ML58D</t>
  </si>
  <si>
    <t>ML60</t>
  </si>
  <si>
    <t>ML61</t>
  </si>
  <si>
    <t>ML62</t>
  </si>
  <si>
    <t>ML63</t>
  </si>
  <si>
    <t>ML64A</t>
  </si>
  <si>
    <t>ML64B</t>
  </si>
  <si>
    <t>ML65</t>
  </si>
  <si>
    <t>SW1</t>
  </si>
  <si>
    <t>SW2</t>
  </si>
  <si>
    <t>SW4</t>
  </si>
  <si>
    <t>SW5</t>
  </si>
  <si>
    <t>SW6</t>
  </si>
  <si>
    <t>SW7</t>
  </si>
  <si>
    <t>SW8</t>
  </si>
  <si>
    <t>SW9</t>
  </si>
  <si>
    <t>SW10</t>
  </si>
  <si>
    <t>SW11A</t>
  </si>
  <si>
    <t>SW11B</t>
  </si>
  <si>
    <t>SW12A</t>
  </si>
  <si>
    <t>SW12B</t>
  </si>
  <si>
    <t>SW13</t>
  </si>
  <si>
    <t>SW14A</t>
  </si>
  <si>
    <t>SW14B</t>
  </si>
  <si>
    <t>SW14C</t>
  </si>
  <si>
    <t>SW14D</t>
  </si>
  <si>
    <t>77</t>
  </si>
  <si>
    <t>525</t>
  </si>
  <si>
    <t>531</t>
  </si>
  <si>
    <t>533</t>
  </si>
  <si>
    <t>555</t>
  </si>
  <si>
    <t>565</t>
  </si>
  <si>
    <t>556</t>
  </si>
  <si>
    <t>559</t>
  </si>
  <si>
    <t>560</t>
  </si>
  <si>
    <t>561</t>
  </si>
  <si>
    <t>L-02-565A†</t>
  </si>
  <si>
    <t>L-02-566†</t>
  </si>
  <si>
    <t>566</t>
  </si>
  <si>
    <t>ML36</t>
  </si>
  <si>
    <t>ML38A</t>
  </si>
  <si>
    <t>ML38B</t>
  </si>
  <si>
    <t>ML38C</t>
  </si>
  <si>
    <t>ML39A</t>
  </si>
  <si>
    <t>ML55</t>
  </si>
  <si>
    <t>ML46</t>
  </si>
  <si>
    <t>ML0</t>
  </si>
  <si>
    <t xml:space="preserve">† Samples studied in this contribution </t>
  </si>
  <si>
    <t>Rock powder Standards: Hawaiian Volcano Observatory Basalt BHVO-1  and BHVO-2</t>
  </si>
  <si>
    <r>
      <t>Fe2O3</t>
    </r>
    <r>
      <rPr>
        <b/>
        <vertAlign val="subscript"/>
        <sz val="10"/>
        <rFont val="Calibri"/>
        <family val="2"/>
        <scheme val="minor"/>
      </rPr>
      <t>T</t>
    </r>
    <r>
      <rPr>
        <b/>
        <sz val="10"/>
        <rFont val="Calibri"/>
        <family val="2"/>
        <scheme val="minor"/>
      </rPr>
      <t xml:space="preserve"> </t>
    </r>
  </si>
  <si>
    <r>
      <t>FeO</t>
    </r>
    <r>
      <rPr>
        <b/>
        <vertAlign val="subscript"/>
        <sz val="10"/>
        <rFont val="Calibri"/>
        <family val="2"/>
        <scheme val="minor"/>
      </rPr>
      <t>T</t>
    </r>
    <r>
      <rPr>
        <b/>
        <sz val="10"/>
        <rFont val="Calibri"/>
        <family val="2"/>
        <scheme val="minor"/>
      </rPr>
      <t xml:space="preserve"> </t>
    </r>
  </si>
  <si>
    <t>07-08-2002</t>
  </si>
  <si>
    <t>25-07-2002</t>
  </si>
  <si>
    <t>19-09-2014</t>
  </si>
  <si>
    <t>Mean (n=5)</t>
  </si>
  <si>
    <t>Accepted BHVO-2</t>
  </si>
  <si>
    <t>Accepted BHVO-1</t>
  </si>
  <si>
    <r>
      <t>Supplementary Data Table_S7:</t>
    </r>
    <r>
      <rPr>
        <sz val="12"/>
        <color rgb="FF000000"/>
        <rFont val="Calibri"/>
        <family val="2"/>
        <scheme val="minor"/>
      </rPr>
      <t xml:space="preserve"> Glass and glass thermometry data</t>
    </r>
  </si>
  <si>
    <t>Melt-only thermometers</t>
  </si>
  <si>
    <t>Olivine-melt thermometer</t>
  </si>
  <si>
    <t>Matzen et al. (2011)</t>
  </si>
  <si>
    <t>Shea et al. (2022)</t>
  </si>
  <si>
    <t>Roeder &amp; Emslie (1970)</t>
  </si>
  <si>
    <r>
      <t xml:space="preserve">SEE </t>
    </r>
    <r>
      <rPr>
        <b/>
        <sz val="10"/>
        <color theme="1"/>
        <rFont val="Calibri"/>
        <family val="2"/>
      </rPr>
      <t>± 10°C</t>
    </r>
  </si>
  <si>
    <r>
      <t xml:space="preserve">SEE </t>
    </r>
    <r>
      <rPr>
        <b/>
        <sz val="10"/>
        <color theme="1"/>
        <rFont val="Calibri"/>
        <family val="2"/>
      </rPr>
      <t>± 13°C</t>
    </r>
  </si>
  <si>
    <r>
      <t xml:space="preserve">SEE </t>
    </r>
    <r>
      <rPr>
        <b/>
        <sz val="10"/>
        <rFont val="Calibri"/>
        <family val="2"/>
      </rPr>
      <t>± 53°C</t>
    </r>
  </si>
  <si>
    <t>Comment</t>
  </si>
  <si>
    <t>Mg-number (Mg#)</t>
  </si>
  <si>
    <t>Equilibrium Fo</t>
  </si>
  <si>
    <t>Montierth et al. (1995)</t>
  </si>
  <si>
    <t>Beattie (1993) w Herzberg &amp; O'Hara (2002) correction</t>
  </si>
  <si>
    <r>
      <t>Fe</t>
    </r>
    <r>
      <rPr>
        <b/>
        <vertAlign val="superscript"/>
        <sz val="10"/>
        <rFont val="Calibri"/>
        <family val="2"/>
        <scheme val="minor"/>
      </rPr>
      <t>3+</t>
    </r>
    <r>
      <rPr>
        <b/>
        <sz val="10"/>
        <rFont val="Calibri"/>
        <family val="2"/>
        <scheme val="minor"/>
      </rPr>
      <t>/Fe</t>
    </r>
    <r>
      <rPr>
        <b/>
        <vertAlign val="superscript"/>
        <sz val="10"/>
        <rFont val="Calibri"/>
        <family val="2"/>
        <scheme val="minor"/>
      </rPr>
      <t>T</t>
    </r>
    <r>
      <rPr>
        <b/>
        <sz val="10"/>
        <rFont val="Calibri"/>
        <family val="2"/>
        <scheme val="minor"/>
      </rPr>
      <t>=0.85</t>
    </r>
  </si>
  <si>
    <t>T(°C)</t>
  </si>
  <si>
    <t>,L02533F1P1</t>
  </si>
  <si>
    <t>,L02533F1P2</t>
  </si>
  <si>
    <t>,L02533F1P3</t>
  </si>
  <si>
    <t>,L02533F1P4</t>
  </si>
  <si>
    <t>,L02533F1P5</t>
  </si>
  <si>
    <t>,L02533F1P6</t>
  </si>
  <si>
    <t>,L02533F1P9</t>
  </si>
  <si>
    <t>av. (n=7)</t>
  </si>
  <si>
    <t>SD</t>
  </si>
  <si>
    <t>,L02559F1P5</t>
  </si>
  <si>
    <t>,L02559F1P6</t>
  </si>
  <si>
    <t>,L02559F1P7</t>
  </si>
  <si>
    <t>,L02559F2P4</t>
  </si>
  <si>
    <t>,L02559F3P10</t>
  </si>
  <si>
    <t>,L02559F3P8</t>
  </si>
  <si>
    <t>,L02559F3P9</t>
  </si>
  <si>
    <t>LO2-565B</t>
  </si>
  <si>
    <t>,L02565BF1P1</t>
  </si>
  <si>
    <t>,L02565BF1P10</t>
  </si>
  <si>
    <t>,L02565BF1P2</t>
  </si>
  <si>
    <t>,L02565BF1P3</t>
  </si>
  <si>
    <t>,L02565BF1P4</t>
  </si>
  <si>
    <t>,L02565BF1P5</t>
  </si>
  <si>
    <t>,L02565BF1P6</t>
  </si>
  <si>
    <t>,L02565BF1P7</t>
  </si>
  <si>
    <t>,L02565BF1P8</t>
  </si>
  <si>
    <t>,L02565BF1P9</t>
  </si>
  <si>
    <t>LO2-565_Ol-16 GG</t>
  </si>
  <si>
    <t>LO2-565_Ol-18 GG</t>
  </si>
  <si>
    <t>av. (n=10)</t>
  </si>
  <si>
    <t>LO2-555A</t>
  </si>
  <si>
    <t>,LO2555AF1P10</t>
  </si>
  <si>
    <t>,LO2555AF1P11</t>
  </si>
  <si>
    <t>,LO2555AF1P12</t>
  </si>
  <si>
    <t>,LO2555AF1P13</t>
  </si>
  <si>
    <t>,LO2555AF1P14</t>
  </si>
  <si>
    <t>,LO2555AF1P15</t>
  </si>
  <si>
    <t>,LO2555AF1P16</t>
  </si>
  <si>
    <t>,LO2555AF1P17</t>
  </si>
  <si>
    <t>,LO2555AF1P8</t>
  </si>
  <si>
    <t>,LO2555AF1P9</t>
  </si>
  <si>
    <t>,LO2555AF2P6</t>
  </si>
  <si>
    <t>,LO2555AF2P7</t>
  </si>
  <si>
    <t>av. (n=12)</t>
  </si>
  <si>
    <t>,LO2560GLASS1</t>
  </si>
  <si>
    <t>,LO2560GLASS10</t>
  </si>
  <si>
    <t>,LO2560GLASS3</t>
  </si>
  <si>
    <t>,LO2560GLASS4</t>
  </si>
  <si>
    <t>,LO2560GLASS5</t>
  </si>
  <si>
    <t>,LO2560GLASS8</t>
  </si>
  <si>
    <t>,LO2560GLASS9</t>
  </si>
  <si>
    <t>,ML05F1GLASSP1</t>
  </si>
  <si>
    <t>,ML05F1GLASSP10</t>
  </si>
  <si>
    <t>,ML05F1GLASSP2</t>
  </si>
  <si>
    <t>,ML05F1GLASSP3</t>
  </si>
  <si>
    <t>,ML05F1GLASSP4</t>
  </si>
  <si>
    <t>,ML05F1GLASSP6</t>
  </si>
  <si>
    <t>,ML05F1GLASSP8</t>
  </si>
  <si>
    <t>ML05-Ol-8_GG</t>
  </si>
  <si>
    <t>ML05-Ol-13_GG</t>
  </si>
  <si>
    <t>ML05-Ol-15_GG</t>
  </si>
  <si>
    <t>av. (n=25)</t>
  </si>
  <si>
    <t>,ML14F1P1</t>
  </si>
  <si>
    <t>,ML14F1P10</t>
  </si>
  <si>
    <t>,ML14F1P2</t>
  </si>
  <si>
    <t>,ML14F1P3</t>
  </si>
  <si>
    <t>,ML14F1P4</t>
  </si>
  <si>
    <t>,ML14F1P5</t>
  </si>
  <si>
    <t>,ML14F1P6</t>
  </si>
  <si>
    <t>,ML14F1P7</t>
  </si>
  <si>
    <t>,ML14F1P8</t>
  </si>
  <si>
    <t>,ML14F1P9</t>
  </si>
  <si>
    <t>,ML14F2P11</t>
  </si>
  <si>
    <t>,ML14F2P12</t>
  </si>
  <si>
    <t>,ML16G1</t>
  </si>
  <si>
    <t>,ML16G10</t>
  </si>
  <si>
    <t>,ML16G2</t>
  </si>
  <si>
    <t>,ML16G3</t>
  </si>
  <si>
    <t>,ML16G4</t>
  </si>
  <si>
    <t>,ML16G5</t>
  </si>
  <si>
    <t>,ML16G6</t>
  </si>
  <si>
    <t>,ML16G7</t>
  </si>
  <si>
    <t>,ML16G8</t>
  </si>
  <si>
    <t>,ML16G9</t>
  </si>
  <si>
    <t>,ML18g10</t>
  </si>
  <si>
    <t>,ML18g2</t>
  </si>
  <si>
    <t>,ML18g3</t>
  </si>
  <si>
    <t>,ML18g4</t>
  </si>
  <si>
    <t>,ML18g5</t>
  </si>
  <si>
    <t>,ML18g6</t>
  </si>
  <si>
    <t>,ML18g7</t>
  </si>
  <si>
    <t>,ML18g8</t>
  </si>
  <si>
    <t>,ML18g9</t>
  </si>
  <si>
    <t>av. (n=9)</t>
  </si>
  <si>
    <t>,ML20G1</t>
  </si>
  <si>
    <t>,ML20G10</t>
  </si>
  <si>
    <t>,ML20G2</t>
  </si>
  <si>
    <t>,ML20G3</t>
  </si>
  <si>
    <t>,ML20G4</t>
  </si>
  <si>
    <t>,ML20G5</t>
  </si>
  <si>
    <t>,ML20G6</t>
  </si>
  <si>
    <t>,ML20G7</t>
  </si>
  <si>
    <t>,ML20G8</t>
  </si>
  <si>
    <t>,ML20G9</t>
  </si>
  <si>
    <t>,ML22BGLASS1</t>
  </si>
  <si>
    <t>,ML22BGLASS2</t>
  </si>
  <si>
    <t>,ML22BGLASS3</t>
  </si>
  <si>
    <t>,ML22BGLASS4</t>
  </si>
  <si>
    <t>,ML22BGLASS5</t>
  </si>
  <si>
    <t>,ML22BGLASS6</t>
  </si>
  <si>
    <t>,ML22BGLASS7</t>
  </si>
  <si>
    <t>,ML22BGLASS8</t>
  </si>
  <si>
    <t>,ML22BGLASS9</t>
  </si>
  <si>
    <t>,ML23G1</t>
  </si>
  <si>
    <t>,ML23G10</t>
  </si>
  <si>
    <t>,ML23G11</t>
  </si>
  <si>
    <t>,ML23G2</t>
  </si>
  <si>
    <t>,ML23G3</t>
  </si>
  <si>
    <t>,ML23G4</t>
  </si>
  <si>
    <t>,ML23G5</t>
  </si>
  <si>
    <t>,ML23G6</t>
  </si>
  <si>
    <t>,ML23G7</t>
  </si>
  <si>
    <t>,ML23G8</t>
  </si>
  <si>
    <t>,ML23G9</t>
  </si>
  <si>
    <t>av. (n=11)</t>
  </si>
  <si>
    <t>,ML25FGLASSP1</t>
  </si>
  <si>
    <t>,ML25FGLASSP4</t>
  </si>
  <si>
    <t>,ML25FGLASSP6</t>
  </si>
  <si>
    <t>av. (n=3)</t>
  </si>
  <si>
    <t>,ML26g1</t>
  </si>
  <si>
    <t>,ML26g10</t>
  </si>
  <si>
    <t>,ML26g2</t>
  </si>
  <si>
    <t>,ML26g3</t>
  </si>
  <si>
    <t>,ML26g4</t>
  </si>
  <si>
    <t>,ML26g5</t>
  </si>
  <si>
    <t>,ML26g6</t>
  </si>
  <si>
    <t>,ML26g7</t>
  </si>
  <si>
    <t>,ML26g8</t>
  </si>
  <si>
    <t>,ML26g9</t>
  </si>
  <si>
    <t>,ML31AF2P10</t>
  </si>
  <si>
    <t>,ML31AF2P11</t>
  </si>
  <si>
    <t>,ML31AF2P12</t>
  </si>
  <si>
    <t>,ML31AF2P13</t>
  </si>
  <si>
    <t>,ML31AF2P14</t>
  </si>
  <si>
    <t>,ML31AF2P15</t>
  </si>
  <si>
    <t>,ML31AF2P16</t>
  </si>
  <si>
    <t>,ML31AF2P17</t>
  </si>
  <si>
    <t>,ML31AF2P18</t>
  </si>
  <si>
    <t>,ML31AF2P19</t>
  </si>
  <si>
    <t>,ML31AF2P7</t>
  </si>
  <si>
    <t>,ML31AF2P8</t>
  </si>
  <si>
    <t>,ML31AF2P9</t>
  </si>
  <si>
    <t>av. (n=13)</t>
  </si>
  <si>
    <t>,ML31BF1P1</t>
  </si>
  <si>
    <t>,ML31BF1P2</t>
  </si>
  <si>
    <t>,ML31BF1P3</t>
  </si>
  <si>
    <t>,ML31BF1P4</t>
  </si>
  <si>
    <t>,ML31BF1P5</t>
  </si>
  <si>
    <t>,ML31BF1P6</t>
  </si>
  <si>
    <t>,ML31BF1P7</t>
  </si>
  <si>
    <t>,ML31BF1P8</t>
  </si>
  <si>
    <t>,ML31BF2P10</t>
  </si>
  <si>
    <t>,ML31BF2P9</t>
  </si>
  <si>
    <t>,ML32F1P1</t>
  </si>
  <si>
    <t>,ML32F1P10</t>
  </si>
  <si>
    <t>,ML32F1P2</t>
  </si>
  <si>
    <t>,ML32F1P3</t>
  </si>
  <si>
    <t>,ML32F1P4</t>
  </si>
  <si>
    <t>,ML32F1P5</t>
  </si>
  <si>
    <t>,ML32F1P6</t>
  </si>
  <si>
    <t>,ML32F1P7</t>
  </si>
  <si>
    <t>,ML32F1P8</t>
  </si>
  <si>
    <t>,ML32F1P9</t>
  </si>
  <si>
    <t>,ML33AF1P1</t>
  </si>
  <si>
    <t>,ML33AF1P10</t>
  </si>
  <si>
    <t>,ML33AF1P2</t>
  </si>
  <si>
    <t>,ML33AF1P3</t>
  </si>
  <si>
    <t>,ML33AF1P4</t>
  </si>
  <si>
    <t>,ML33AF1P5</t>
  </si>
  <si>
    <t>,ML33AF1P6</t>
  </si>
  <si>
    <t>,ML33AF1P7</t>
  </si>
  <si>
    <t>,ML33AF1P8</t>
  </si>
  <si>
    <t>,ML33AF1P9</t>
  </si>
  <si>
    <t>Ml-33B</t>
  </si>
  <si>
    <t>,ML33BF1GLASS1</t>
  </si>
  <si>
    <t>,ML33BF1GLASS3</t>
  </si>
  <si>
    <t>av. (n=2)</t>
  </si>
  <si>
    <t>,ML35G1</t>
  </si>
  <si>
    <t>,ML35G10</t>
  </si>
  <si>
    <t>,ML35G2</t>
  </si>
  <si>
    <t>,ML35G3</t>
  </si>
  <si>
    <t>,ML35G4</t>
  </si>
  <si>
    <t>,ML35G5</t>
  </si>
  <si>
    <t>,ML35G6</t>
  </si>
  <si>
    <t>,ML35G7</t>
  </si>
  <si>
    <t>,ML35G8</t>
  </si>
  <si>
    <t>,ML35G9</t>
  </si>
  <si>
    <t>,ML37G1</t>
  </si>
  <si>
    <t>,ML37G11</t>
  </si>
  <si>
    <t>,ML37G2</t>
  </si>
  <si>
    <t>,ML37G3</t>
  </si>
  <si>
    <t>,ML37G4</t>
  </si>
  <si>
    <t>,ML37G5</t>
  </si>
  <si>
    <t>,ML37G6</t>
  </si>
  <si>
    <t>,ML37G7</t>
  </si>
  <si>
    <t>,ML37G8</t>
  </si>
  <si>
    <t>ML-39</t>
  </si>
  <si>
    <t>,ML39BG1</t>
  </si>
  <si>
    <t>,ML39BG10</t>
  </si>
  <si>
    <t>,ML39BG11</t>
  </si>
  <si>
    <t>,ML39BG2</t>
  </si>
  <si>
    <t>,ML39BG3</t>
  </si>
  <si>
    <t>,ML39BG4</t>
  </si>
  <si>
    <t>,ML39BG5</t>
  </si>
  <si>
    <t>,ML39BG6</t>
  </si>
  <si>
    <t>,ML39BG7</t>
  </si>
  <si>
    <t>,ML39BG8</t>
  </si>
  <si>
    <t>,ML39BG9</t>
  </si>
  <si>
    <t>Ml-40</t>
  </si>
  <si>
    <t>,ML40GLASSP10</t>
  </si>
  <si>
    <t>,ML40GLASSP3</t>
  </si>
  <si>
    <t>,ML40GLASSP8</t>
  </si>
  <si>
    <t>,ML40GLASSP9</t>
  </si>
  <si>
    <t>av. (n=4)</t>
  </si>
  <si>
    <t>,ML42G1</t>
  </si>
  <si>
    <t>,ML42G10</t>
  </si>
  <si>
    <t>,ML42G2</t>
  </si>
  <si>
    <t>,ML42G3</t>
  </si>
  <si>
    <t>,ML42G4</t>
  </si>
  <si>
    <t>,ML42G7</t>
  </si>
  <si>
    <t>,ML42G8</t>
  </si>
  <si>
    <t>,ML42G9</t>
  </si>
  <si>
    <t>av. (n=8)</t>
  </si>
  <si>
    <t>,ML43AF1P1</t>
  </si>
  <si>
    <t>,ML43AF1P10</t>
  </si>
  <si>
    <t>,ML43AF1P2</t>
  </si>
  <si>
    <t>,ML43AF1P3</t>
  </si>
  <si>
    <t>,ML43AF1P4</t>
  </si>
  <si>
    <t>,ML43AF1P5</t>
  </si>
  <si>
    <t>,ML43AF1P7</t>
  </si>
  <si>
    <t>,ML43AF1P8</t>
  </si>
  <si>
    <t>,ML43BG1</t>
  </si>
  <si>
    <t>,ML43BG10</t>
  </si>
  <si>
    <t>,ML43BG2</t>
  </si>
  <si>
    <t>,ML43BG3</t>
  </si>
  <si>
    <t>,ML43BG4</t>
  </si>
  <si>
    <t>,ML43BG5</t>
  </si>
  <si>
    <t>,ML43BG6</t>
  </si>
  <si>
    <t>,ML43BG7</t>
  </si>
  <si>
    <t>,ML43BG8</t>
  </si>
  <si>
    <t>,ML43BG9</t>
  </si>
  <si>
    <t>,ML45G1</t>
  </si>
  <si>
    <t>,ML45G10</t>
  </si>
  <si>
    <t>,ML45G2</t>
  </si>
  <si>
    <t>,ML45G3</t>
  </si>
  <si>
    <t>,ML45G4</t>
  </si>
  <si>
    <t>,ML45G5</t>
  </si>
  <si>
    <t>,ML45G6</t>
  </si>
  <si>
    <t>,ML45G7</t>
  </si>
  <si>
    <t>,ML45G8</t>
  </si>
  <si>
    <t>,ML45G9</t>
  </si>
  <si>
    <t>,ML47g1</t>
  </si>
  <si>
    <t>,ML47g10</t>
  </si>
  <si>
    <t>,ML47g6</t>
  </si>
  <si>
    <t>,ML47g7</t>
  </si>
  <si>
    <t>,ML47g8</t>
  </si>
  <si>
    <t>,ML47g9</t>
  </si>
  <si>
    <t>av. (n=6)</t>
  </si>
  <si>
    <t>Ml-49</t>
  </si>
  <si>
    <t>,ML49F1P1</t>
  </si>
  <si>
    <t>,ML49F1P10</t>
  </si>
  <si>
    <t>,ML49F1P2</t>
  </si>
  <si>
    <t>,ML49F1P3</t>
  </si>
  <si>
    <t>,ML49F1P4</t>
  </si>
  <si>
    <t>,ML49F1P5</t>
  </si>
  <si>
    <t>,ML49F1P6</t>
  </si>
  <si>
    <t>,ML49F1P7</t>
  </si>
  <si>
    <t>,ML49F1P8</t>
  </si>
  <si>
    <t>,ML49F1P9</t>
  </si>
  <si>
    <t>ML49-Cpx-1_GG</t>
  </si>
  <si>
    <t>av. (n=18)</t>
  </si>
  <si>
    <t>,ML50G10</t>
  </si>
  <si>
    <t>,ML50G3</t>
  </si>
  <si>
    <t>,ML50G4</t>
  </si>
  <si>
    <t>,ML50G5</t>
  </si>
  <si>
    <t>,ML50G6</t>
  </si>
  <si>
    <t>,ML50G9</t>
  </si>
  <si>
    <t>Ml-52</t>
  </si>
  <si>
    <t>,ML52g1</t>
  </si>
  <si>
    <t>,ML52g10</t>
  </si>
  <si>
    <t>,ML52g2</t>
  </si>
  <si>
    <t>,ML52g3</t>
  </si>
  <si>
    <t>,ML52g4</t>
  </si>
  <si>
    <t>,ML52g5</t>
  </si>
  <si>
    <t>,ML52g6</t>
  </si>
  <si>
    <t>,ML52g7</t>
  </si>
  <si>
    <t>,ML52g8</t>
  </si>
  <si>
    <t>,ML52g9</t>
  </si>
  <si>
    <t>,ML54C3F2P2</t>
  </si>
  <si>
    <t>,ML54C3F2P3</t>
  </si>
  <si>
    <t>,ML54C3F2P4</t>
  </si>
  <si>
    <t>,ML54C3F2P5</t>
  </si>
  <si>
    <t>,ML54C3F2P6</t>
  </si>
  <si>
    <t>,ML54C3F2P7</t>
  </si>
  <si>
    <t>,ML54C3F3P10</t>
  </si>
  <si>
    <t>,ML54C3F3P11INC</t>
  </si>
  <si>
    <t>,ML54C3F3P8</t>
  </si>
  <si>
    <t>,ML54C3F3P9</t>
  </si>
  <si>
    <t>,ML54C3F4P18</t>
  </si>
  <si>
    <t>,ML54cf5p4</t>
  </si>
  <si>
    <t>,ML56BG1</t>
  </si>
  <si>
    <t>,ML56BG10</t>
  </si>
  <si>
    <t>,ML56BG2</t>
  </si>
  <si>
    <t>,ML56BG3</t>
  </si>
  <si>
    <t>,ML56BG4</t>
  </si>
  <si>
    <t>,ML56BG5</t>
  </si>
  <si>
    <t>,ML56BG6</t>
  </si>
  <si>
    <t>,ML56BG7</t>
  </si>
  <si>
    <t>,ML56BG8</t>
  </si>
  <si>
    <t>,ML56BG9</t>
  </si>
  <si>
    <t>,ML58BF1P1</t>
  </si>
  <si>
    <t>,ML58BF1P10</t>
  </si>
  <si>
    <t>,ML58BF1P2</t>
  </si>
  <si>
    <t>,ML58BF1P3</t>
  </si>
  <si>
    <t>,ML58BF1P5</t>
  </si>
  <si>
    <t>,ML58BF1P6</t>
  </si>
  <si>
    <t>,ML58BF1P7</t>
  </si>
  <si>
    <t>,ML58BF1P8</t>
  </si>
  <si>
    <t>,ML58BF1P9</t>
  </si>
  <si>
    <t>ML58D Ol-19_GG</t>
  </si>
  <si>
    <t>ML58D Ol-10_GG</t>
  </si>
  <si>
    <t>ML58D Ol-18_GG</t>
  </si>
  <si>
    <t>ML58D Ol-1 GG</t>
  </si>
  <si>
    <t>av. (n=15)</t>
  </si>
  <si>
    <t>,ML63F1GLASS7</t>
  </si>
  <si>
    <t>,ML63F1GLASS8</t>
  </si>
  <si>
    <t>,ML63F1GLASS9</t>
  </si>
  <si>
    <t>,ML64BG1</t>
  </si>
  <si>
    <t>,ML64BG10</t>
  </si>
  <si>
    <t>,ML64BG2</t>
  </si>
  <si>
    <t>,ML64BG3</t>
  </si>
  <si>
    <t>,ML64BG4</t>
  </si>
  <si>
    <t>,ML64BG5</t>
  </si>
  <si>
    <t>,ML64BG6</t>
  </si>
  <si>
    <t>,ML64BG7</t>
  </si>
  <si>
    <t>,ML64BG8</t>
  </si>
  <si>
    <t>,ML64BG9</t>
  </si>
  <si>
    <t>,ML64BGL11</t>
  </si>
  <si>
    <t>ML-66A</t>
  </si>
  <si>
    <t>,ML66AF2P7</t>
  </si>
  <si>
    <t>,ML66AF2P8</t>
  </si>
  <si>
    <t>,ML66AF2P9</t>
  </si>
  <si>
    <t>,ML66AF3P18</t>
  </si>
  <si>
    <t>,ML66AF3P19</t>
  </si>
  <si>
    <t>,ML66AF3P20</t>
  </si>
  <si>
    <t>,ML66AF3P21</t>
  </si>
  <si>
    <t>ML-66B</t>
  </si>
  <si>
    <t>,ML66BF2P13</t>
  </si>
  <si>
    <t>,ML66BF2P7</t>
  </si>
  <si>
    <t>,ML66BF2P8</t>
  </si>
  <si>
    <t>SW-12</t>
  </si>
  <si>
    <t>,MLSW12AG1</t>
  </si>
  <si>
    <t>,MLSW12AG10</t>
  </si>
  <si>
    <t>,MLSW12AG2</t>
  </si>
  <si>
    <t>,MLSW12AG3</t>
  </si>
  <si>
    <t>,MLSW12AG7</t>
  </si>
  <si>
    <t>,MLSW12AG8</t>
  </si>
  <si>
    <t>,MLSW12AG9</t>
  </si>
  <si>
    <t>SW-11</t>
  </si>
  <si>
    <t>,SW11AG10</t>
  </si>
  <si>
    <t>,SW11AG2P2</t>
  </si>
  <si>
    <t>,SW11AG3P3</t>
  </si>
  <si>
    <t>,SW11AG4P4</t>
  </si>
  <si>
    <t>,SW11AG5P5</t>
  </si>
  <si>
    <t>,SW11AG6P6</t>
  </si>
  <si>
    <t>,SW11AG7</t>
  </si>
  <si>
    <t>,SW11AG8</t>
  </si>
  <si>
    <t>,SW11AG9</t>
  </si>
  <si>
    <t>,SW2F1P1</t>
  </si>
  <si>
    <t>,SW2F1P2</t>
  </si>
  <si>
    <t>,SW2F1P28</t>
  </si>
  <si>
    <t>,SW2F1P3</t>
  </si>
  <si>
    <t>,SW2F1P4</t>
  </si>
  <si>
    <t>,SW2F1P5</t>
  </si>
  <si>
    <t>,SW2F1P6</t>
  </si>
  <si>
    <t>,SW2F1P7</t>
  </si>
  <si>
    <t>,SW2F2P10</t>
  </si>
  <si>
    <t>,SW2F2P8</t>
  </si>
  <si>
    <t>,SW2F2P9</t>
  </si>
  <si>
    <t>,sw5SW75F1P1</t>
  </si>
  <si>
    <t>,sw5SW75F1P10</t>
  </si>
  <si>
    <t>,sw5SW75F1P2</t>
  </si>
  <si>
    <t>,sw5SW75F1P3</t>
  </si>
  <si>
    <t>,sw5SW75F1P4</t>
  </si>
  <si>
    <t>,sw5SW75F1P5</t>
  </si>
  <si>
    <t>,sw5SW75F1P6</t>
  </si>
  <si>
    <t>,sw5SW75F1P7</t>
  </si>
  <si>
    <t>,sw5SW75F1P8</t>
  </si>
  <si>
    <t>,sw5SW75F1P9</t>
  </si>
  <si>
    <t>,SW7F1P1</t>
  </si>
  <si>
    <t>,SW7F1P10</t>
  </si>
  <si>
    <t>,SW7F1P2</t>
  </si>
  <si>
    <t>,SW7F1P3</t>
  </si>
  <si>
    <t>,SW7F1P4</t>
  </si>
  <si>
    <t>,SW7F1P5</t>
  </si>
  <si>
    <t>,SW7F1P6</t>
  </si>
  <si>
    <t>,SW7F1P7</t>
  </si>
  <si>
    <t>,SW7F1P8</t>
  </si>
  <si>
    <t>,SW7F1P9</t>
  </si>
  <si>
    <r>
      <t>Mg-number: Mg# = Mg / (Mg + Fe</t>
    </r>
    <r>
      <rPr>
        <vertAlign val="superscript"/>
        <sz val="10"/>
        <color theme="1"/>
        <rFont val="Calibri"/>
        <family val="2"/>
        <scheme val="minor"/>
      </rPr>
      <t>2+</t>
    </r>
    <r>
      <rPr>
        <sz val="10"/>
        <color theme="1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</rPr>
      <t xml:space="preserve">× </t>
    </r>
    <r>
      <rPr>
        <sz val="10"/>
        <color theme="1"/>
        <rFont val="Calibri"/>
        <family val="2"/>
        <scheme val="minor"/>
      </rPr>
      <t>100</t>
    </r>
  </si>
  <si>
    <t>Glass Standard: VG-A99 (USNM 113498-1)</t>
  </si>
  <si>
    <t>Number</t>
  </si>
  <si>
    <t>cvo0409_1</t>
  </si>
  <si>
    <t>cvo0409_2</t>
  </si>
  <si>
    <t>cvo0409_3b</t>
  </si>
  <si>
    <t>cvo0409_4a</t>
  </si>
  <si>
    <t>cvo0409_5a</t>
  </si>
  <si>
    <t>Mean (n=30)</t>
  </si>
  <si>
    <r>
      <t>Supplementary Data Table_S8:</t>
    </r>
    <r>
      <rPr>
        <sz val="11"/>
        <color rgb="FF000000"/>
        <rFont val="Calibri"/>
        <family val="2"/>
        <scheme val="minor"/>
      </rPr>
      <t xml:space="preserve"> Melt inclusion data</t>
    </r>
  </si>
  <si>
    <t>Melt-only geothermometers</t>
  </si>
  <si>
    <t>Raw melt inclusion compositions</t>
  </si>
  <si>
    <t xml:space="preserve">Matzen et al. (2011) </t>
  </si>
  <si>
    <r>
      <t xml:space="preserve">SEE </t>
    </r>
    <r>
      <rPr>
        <b/>
        <sz val="11"/>
        <color theme="1"/>
        <rFont val="Calibri"/>
        <family val="2"/>
      </rPr>
      <t>±</t>
    </r>
    <r>
      <rPr>
        <b/>
        <sz val="8.8000000000000007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10°C</t>
    </r>
  </si>
  <si>
    <r>
      <t xml:space="preserve">SEE </t>
    </r>
    <r>
      <rPr>
        <b/>
        <sz val="11"/>
        <color theme="1"/>
        <rFont val="Calibri"/>
        <family val="2"/>
      </rPr>
      <t>± 13°C</t>
    </r>
  </si>
  <si>
    <t>PEC</t>
  </si>
  <si>
    <t xml:space="preserve">Host Ol Fo </t>
  </si>
  <si>
    <t>FeO*</t>
  </si>
  <si>
    <t>P</t>
  </si>
  <si>
    <t>%</t>
  </si>
  <si>
    <t xml:space="preserve"> %</t>
  </si>
  <si>
    <t>Ol-4_MI1-1</t>
  </si>
  <si>
    <t>Ol-4_MI2-1</t>
  </si>
  <si>
    <t>Ol-5_MI1-1</t>
  </si>
  <si>
    <t>Ol-5_MI1-2</t>
  </si>
  <si>
    <t>Ol-19_MI1-1</t>
  </si>
  <si>
    <t>Ol-10_MI1-1</t>
  </si>
  <si>
    <t>Ol-10_MI2-1</t>
  </si>
  <si>
    <t>Ol-18_MI1-1</t>
  </si>
  <si>
    <t xml:space="preserve"> Ol-18_MI1-2</t>
  </si>
  <si>
    <t>Ol-19_MI2-1</t>
  </si>
  <si>
    <t>Ol-23_MI1-1</t>
  </si>
  <si>
    <t>Ol-18_MI2-1</t>
  </si>
  <si>
    <t>Ol-15_MI1-1</t>
  </si>
  <si>
    <t>Ol-15_MI1-2</t>
  </si>
  <si>
    <t>Ol-15_MI1-3</t>
  </si>
  <si>
    <t>Ol-15_MI1-4</t>
  </si>
  <si>
    <t>Ol-12_MI1-1</t>
  </si>
  <si>
    <t>OL3-MI-1-1</t>
  </si>
  <si>
    <t>OL3-MI-1-2</t>
  </si>
  <si>
    <t>OL3-MI-1-3</t>
  </si>
  <si>
    <t>OL2_MI1-1</t>
  </si>
  <si>
    <t>OL2_MI1-2</t>
  </si>
  <si>
    <t>OL6c_MI1-1</t>
  </si>
  <si>
    <t>OL6c_MI2-1</t>
  </si>
  <si>
    <t>OL6c_MI3-1</t>
  </si>
  <si>
    <t>Ol10_MI1-1</t>
  </si>
  <si>
    <t>Parameters used for the PEC-correction using PETROLOG3 (Danyushevsky and Plechov, 2011):</t>
  </si>
  <si>
    <t>FeO*= (-0.2272×FeO)+28.935</t>
  </si>
  <si>
    <t>Ol-liq eq model: Roeder and Emslie 1970</t>
  </si>
  <si>
    <t>fO2: QFM</t>
  </si>
  <si>
    <t>fO2 model: Kress and Carmichael 1988</t>
  </si>
  <si>
    <t xml:space="preserve">Pressure: 1atm </t>
  </si>
  <si>
    <t>28-06-2018</t>
  </si>
  <si>
    <t>Mean (n=21)</t>
  </si>
  <si>
    <r>
      <t xml:space="preserve">Supplementary Data Table_S9: </t>
    </r>
    <r>
      <rPr>
        <sz val="12"/>
        <color theme="1"/>
        <rFont val="Calibri"/>
        <family val="2"/>
        <scheme val="minor"/>
      </rPr>
      <t>EBSD and orientation data olivine</t>
    </r>
  </si>
  <si>
    <t>Euler 1 [°]</t>
  </si>
  <si>
    <t>Euler 2 [°]</t>
  </si>
  <si>
    <t>Euler 3 [°]</t>
  </si>
  <si>
    <t>[100] Trend</t>
  </si>
  <si>
    <t>[100] Plunge</t>
  </si>
  <si>
    <t>[010] Trend</t>
  </si>
  <si>
    <t>[010] Plunge</t>
  </si>
  <si>
    <t>[001] Trend</t>
  </si>
  <si>
    <t>[001] Plunge</t>
  </si>
  <si>
    <t>Traverse trend (°)</t>
  </si>
  <si>
    <t>ol-16_1</t>
  </si>
  <si>
    <t>ol-16_2</t>
  </si>
  <si>
    <t>ol-14</t>
  </si>
  <si>
    <t>ol-13</t>
  </si>
  <si>
    <t>ol-12</t>
  </si>
  <si>
    <t>ol-10_1</t>
  </si>
  <si>
    <t>ol-10_2</t>
  </si>
  <si>
    <t>ol-9</t>
  </si>
  <si>
    <t>ol-8</t>
  </si>
  <si>
    <t>ol-5_1</t>
  </si>
  <si>
    <t>ol-5_2</t>
  </si>
  <si>
    <t>ol-4_1</t>
  </si>
  <si>
    <t>ol-4_2</t>
  </si>
  <si>
    <t>ol-2</t>
  </si>
  <si>
    <t>ol-3</t>
  </si>
  <si>
    <t>ol-1</t>
  </si>
  <si>
    <t>ol-7_1</t>
  </si>
  <si>
    <t>ol-7_2</t>
  </si>
  <si>
    <t>ol-5</t>
  </si>
  <si>
    <t>n.d.</t>
  </si>
  <si>
    <t>Ol-23_1</t>
  </si>
  <si>
    <t>Ol-23_2</t>
  </si>
  <si>
    <t>Ol-8_1</t>
  </si>
  <si>
    <t>Ol-8_2</t>
  </si>
  <si>
    <t>Ol-7b</t>
  </si>
  <si>
    <t>Ol-7a</t>
  </si>
  <si>
    <t>Ol-4a</t>
  </si>
  <si>
    <t>Ol-2_1</t>
  </si>
  <si>
    <t>Ol-2_2</t>
  </si>
  <si>
    <t>Ol-Cl-2-1</t>
  </si>
  <si>
    <t>ol-20_1</t>
  </si>
  <si>
    <t>ol-20_2</t>
  </si>
  <si>
    <t>ol-19_1</t>
  </si>
  <si>
    <t>ol-19_2</t>
  </si>
  <si>
    <t>ol-17</t>
  </si>
  <si>
    <t>ol-16</t>
  </si>
  <si>
    <t>ol-15</t>
  </si>
  <si>
    <t>ol-13_1</t>
  </si>
  <si>
    <t>ol-13_2</t>
  </si>
  <si>
    <t>ol-12_1</t>
  </si>
  <si>
    <t>ol-12_2</t>
  </si>
  <si>
    <t>ol-4b_1</t>
  </si>
  <si>
    <t>ol-4b_2</t>
  </si>
  <si>
    <t>ol-3_1</t>
  </si>
  <si>
    <t>ol-3_2</t>
  </si>
  <si>
    <t>ol-1_1</t>
  </si>
  <si>
    <t>ol-1_2</t>
  </si>
  <si>
    <t>Ol-11_1</t>
  </si>
  <si>
    <t>Ol-11_2</t>
  </si>
  <si>
    <t>Ol-10_1</t>
  </si>
  <si>
    <t>Ol-18_1</t>
  </si>
  <si>
    <t>Ol-18_2</t>
  </si>
  <si>
    <t>Ol-10_2</t>
  </si>
  <si>
    <t>Ol-1_1</t>
  </si>
  <si>
    <t>Ol-1_2</t>
  </si>
  <si>
    <t>ol-6</t>
  </si>
  <si>
    <t>ol-11</t>
  </si>
  <si>
    <t>ol-7</t>
  </si>
  <si>
    <t>Ol-32</t>
  </si>
  <si>
    <t>Ol- 60</t>
  </si>
  <si>
    <t>Ol-54</t>
  </si>
  <si>
    <t>Ol-47_1</t>
  </si>
  <si>
    <t>Ol-47_2</t>
  </si>
  <si>
    <t>Ol-46b</t>
  </si>
  <si>
    <t>Ol-35</t>
  </si>
  <si>
    <t>Ol-34</t>
  </si>
  <si>
    <t>Ol-31</t>
  </si>
  <si>
    <t>Ol-30</t>
  </si>
  <si>
    <t>Ol-13_1</t>
  </si>
  <si>
    <t>Ol-13_2</t>
  </si>
  <si>
    <t>Ol-41</t>
  </si>
  <si>
    <t>Ol-33</t>
  </si>
  <si>
    <t>Ol-23</t>
  </si>
  <si>
    <t>Ol-9_1</t>
  </si>
  <si>
    <t>Ol-7_1</t>
  </si>
  <si>
    <t>Ol-7_2</t>
  </si>
  <si>
    <t>ol19</t>
  </si>
  <si>
    <t>ol17</t>
  </si>
  <si>
    <t>ol14</t>
  </si>
  <si>
    <t>ol6c</t>
  </si>
  <si>
    <t>ol6b</t>
  </si>
  <si>
    <t>ol6a_1</t>
  </si>
  <si>
    <t>ol6a_2</t>
  </si>
  <si>
    <t>ol5</t>
  </si>
  <si>
    <t>Ol25</t>
  </si>
  <si>
    <t>Ol8</t>
  </si>
  <si>
    <t>Ol6</t>
  </si>
  <si>
    <t>Ol4</t>
  </si>
  <si>
    <t>Ol3</t>
  </si>
  <si>
    <t>Ol1a</t>
  </si>
  <si>
    <t>ol27</t>
  </si>
  <si>
    <t>ol30</t>
  </si>
  <si>
    <t>ol26</t>
  </si>
  <si>
    <t>ol28</t>
  </si>
  <si>
    <t>ol24</t>
  </si>
  <si>
    <t>ol20</t>
  </si>
  <si>
    <t>ol34_1</t>
  </si>
  <si>
    <t>ol34_2</t>
  </si>
  <si>
    <t>ol33_1</t>
  </si>
  <si>
    <t>ol33_2</t>
  </si>
  <si>
    <t>ol32_1</t>
  </si>
  <si>
    <t>ol32_2</t>
  </si>
  <si>
    <t>ol31</t>
  </si>
  <si>
    <t>ol22</t>
  </si>
  <si>
    <t>ol13</t>
  </si>
  <si>
    <t>ol10_2</t>
  </si>
  <si>
    <t>ol12</t>
  </si>
  <si>
    <t>ol9_1</t>
  </si>
  <si>
    <t>ol9_2</t>
  </si>
  <si>
    <t>ol7_1</t>
  </si>
  <si>
    <t>ol7_2</t>
  </si>
  <si>
    <r>
      <t xml:space="preserve">Supplementary Data Table_S10: </t>
    </r>
    <r>
      <rPr>
        <sz val="12"/>
        <color rgb="FF000000"/>
        <rFont val="Calibri"/>
        <family val="2"/>
      </rPr>
      <t>Olivine timescale data</t>
    </r>
  </si>
  <si>
    <t>Autodiff</t>
  </si>
  <si>
    <t xml:space="preserve">Concurrent diffusion &amp; growth (CDG) model </t>
  </si>
  <si>
    <t>Inner boundary (Fo)</t>
  </si>
  <si>
    <t>Outer boundary (Fo)</t>
  </si>
  <si>
    <r>
      <t xml:space="preserve">Temperature </t>
    </r>
    <r>
      <rPr>
        <b/>
        <vertAlign val="superscript"/>
        <sz val="10"/>
        <color rgb="FF000000"/>
        <rFont val="Calibri"/>
        <family val="2"/>
        <scheme val="minor"/>
      </rPr>
      <t>a</t>
    </r>
  </si>
  <si>
    <t>Pressure</t>
  </si>
  <si>
    <t xml:space="preserve">Timescale </t>
  </si>
  <si>
    <t xml:space="preserve">Error (+) </t>
  </si>
  <si>
    <t xml:space="preserve">Error (-) </t>
  </si>
  <si>
    <t>Model</t>
  </si>
  <si>
    <t xml:space="preserve">Zoning type </t>
  </si>
  <si>
    <t>Zoning sense</t>
  </si>
  <si>
    <t>Start T</t>
  </si>
  <si>
    <t>Cooling rate</t>
  </si>
  <si>
    <t>Growth rate</t>
  </si>
  <si>
    <t>Petrolog</t>
  </si>
  <si>
    <t>°C</t>
  </si>
  <si>
    <t>GPa</t>
  </si>
  <si>
    <t>days</t>
  </si>
  <si>
    <t>°C/h</t>
  </si>
  <si>
    <r>
      <t>m*s</t>
    </r>
    <r>
      <rPr>
        <b/>
        <vertAlign val="superscript"/>
        <sz val="10"/>
        <rFont val="Calibri"/>
        <family val="2"/>
        <scheme val="minor"/>
      </rPr>
      <t>-1</t>
    </r>
  </si>
  <si>
    <t>edge</t>
  </si>
  <si>
    <t>outer</t>
  </si>
  <si>
    <t>type 2</t>
  </si>
  <si>
    <t>normal</t>
  </si>
  <si>
    <t>type 1</t>
  </si>
  <si>
    <t>type 3</t>
  </si>
  <si>
    <t>inner</t>
  </si>
  <si>
    <t>step</t>
  </si>
  <si>
    <t>Ol-4b</t>
  </si>
  <si>
    <t>Cl-2-ol_1</t>
  </si>
  <si>
    <t>CDG</t>
  </si>
  <si>
    <t>type 4</t>
  </si>
  <si>
    <t>complex/ reverse</t>
  </si>
  <si>
    <t>Opx-free</t>
  </si>
  <si>
    <t xml:space="preserve">step </t>
  </si>
  <si>
    <t>type 5</t>
  </si>
  <si>
    <t>no growth</t>
  </si>
  <si>
    <t>OL-3</t>
  </si>
  <si>
    <t>Ol-6a_1</t>
  </si>
  <si>
    <t>Ol-6a_2</t>
  </si>
  <si>
    <t>Ol-6b</t>
  </si>
  <si>
    <t>Ol-6c</t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</si>
  <si>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Temperatures were obtained using the olivine-melt thermometer of Putirka (2008; eqs. 19 and 20) based on the Beattie (1993) model, using the Herzberg and O'Hara (2002) pressure correction</t>
    </r>
  </si>
  <si>
    <r>
      <t xml:space="preserve">Supplementary Data Table_S11:  </t>
    </r>
    <r>
      <rPr>
        <sz val="12"/>
        <color rgb="FF000000"/>
        <rFont val="Calibri"/>
        <family val="2"/>
      </rPr>
      <t xml:space="preserve">Local seismic record larger than tremor at Mauna Loa recorded at HVO during first half of 1950 </t>
    </r>
    <r>
      <rPr>
        <vertAlign val="superscript"/>
        <sz val="12"/>
        <color rgb="FF000000"/>
        <rFont val="Calibri"/>
        <family val="2"/>
      </rPr>
      <t>a</t>
    </r>
  </si>
  <si>
    <t>Time (HST)</t>
  </si>
  <si>
    <t>Intensity at Whitney station and location of epicenter when determinable</t>
  </si>
  <si>
    <t>Very feeble. Mauna Loa.</t>
  </si>
  <si>
    <t>04:40</t>
  </si>
  <si>
    <t>Very feeble. Near summit of Mauna Loa.</t>
  </si>
  <si>
    <t>Slight. Felt locally and at Hilo. Eight miles under E. slope of Mauna Loa.</t>
  </si>
  <si>
    <t>04:26</t>
  </si>
  <si>
    <t>05:43</t>
  </si>
  <si>
    <t>Strong. Widelv felt on Hawaii. Seismographs dismantled. 15-20 miles deep under 5,000-foot contour on east slope of Mauna Loa.</t>
  </si>
  <si>
    <t>00:35</t>
  </si>
  <si>
    <t>Feeble. Mauna Loa.</t>
  </si>
  <si>
    <t>03:10</t>
  </si>
  <si>
    <t>08:27</t>
  </si>
  <si>
    <t>Strong. Upper southwest rift of Mauna Loa. Widely felt. All instruments dismantled. Damage to water tanks, stone walls, etc., in Kona.</t>
  </si>
  <si>
    <t>Rapid accumulation of eastward tilt between May 29 and June 14</t>
  </si>
  <si>
    <t>Slight. Mauna Loa.</t>
  </si>
  <si>
    <t>Very feeble. Mauna Loa. Eruption onset</t>
  </si>
  <si>
    <t>Mostly originating on the southwest rift of Mauna Loa.</t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</si>
  <si>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Seismic data set from Finch &amp; Macdonald, 1953</t>
    </r>
  </si>
  <si>
    <t>Session</t>
  </si>
  <si>
    <t>Beam current</t>
  </si>
  <si>
    <t>High voltage</t>
  </si>
  <si>
    <t>nA</t>
  </si>
  <si>
    <t>kV</t>
  </si>
  <si>
    <t>Run conditions</t>
  </si>
  <si>
    <t>Accuracy (%)</t>
  </si>
  <si>
    <t>Institution</t>
  </si>
  <si>
    <t>UoI</t>
  </si>
  <si>
    <t>Mean (n=12)</t>
  </si>
  <si>
    <t>Mean (n=9)</t>
  </si>
  <si>
    <t>UoL</t>
  </si>
  <si>
    <t>n.a.</t>
  </si>
  <si>
    <t>Mean (n=8)</t>
  </si>
  <si>
    <t>Mean (n=11)</t>
  </si>
  <si>
    <t>HU</t>
  </si>
  <si>
    <t>Plagioclase Secondary Standard: Anorthite NMNH 137041</t>
  </si>
  <si>
    <t>Glass Secondary Standard: VG-A99 (USNM 113498-1)</t>
  </si>
  <si>
    <t>EMPA software calculated Precision (%)</t>
  </si>
  <si>
    <t>Pyroxene Secondary Standard: GeO2 MKII Diopside - Jeol PC-EPMA Interface</t>
  </si>
  <si>
    <t>Olivine Secondary Standard: GeO2 MKII Olivine - Probe for EPMA Interface</t>
  </si>
  <si>
    <t>Instution</t>
  </si>
  <si>
    <t>02-11-2012</t>
  </si>
  <si>
    <t>ML-129</t>
  </si>
  <si>
    <t>ML-80</t>
  </si>
  <si>
    <t>ML-288</t>
  </si>
  <si>
    <t>ML-261</t>
  </si>
  <si>
    <t>ML-284</t>
  </si>
  <si>
    <t>ML-8</t>
  </si>
  <si>
    <t>ML2-8</t>
  </si>
  <si>
    <t>M2-04</t>
  </si>
  <si>
    <t>M2-17</t>
  </si>
  <si>
    <t>M3-01</t>
  </si>
  <si>
    <t>M3-02</t>
  </si>
  <si>
    <t>Source</t>
  </si>
  <si>
    <t>Block 2_K</t>
  </si>
  <si>
    <t>This study</t>
  </si>
  <si>
    <t>Subarial rift zone</t>
  </si>
  <si>
    <t xml:space="preserve">182-7 </t>
  </si>
  <si>
    <t>Submarine rift zone</t>
  </si>
  <si>
    <t>183-3</t>
  </si>
  <si>
    <t>182-6</t>
  </si>
  <si>
    <t>M1-16</t>
  </si>
  <si>
    <t>M1-17</t>
  </si>
  <si>
    <t>184-9</t>
  </si>
  <si>
    <t>184-2</t>
  </si>
  <si>
    <t>185-3</t>
  </si>
  <si>
    <t>185-2</t>
  </si>
  <si>
    <t>M1-13a</t>
  </si>
  <si>
    <t>ML-156</t>
  </si>
  <si>
    <t xml:space="preserve">Spatter Caldera; 1984 eruption glass </t>
  </si>
  <si>
    <t xml:space="preserve">240 yr BP Hapaimamo SWRZ eruption </t>
  </si>
  <si>
    <r>
      <t xml:space="preserve">Davis et al., 2003 </t>
    </r>
    <r>
      <rPr>
        <sz val="11"/>
        <color theme="1"/>
        <rFont val="Calibri"/>
        <family val="2"/>
      </rPr>
      <t>†</t>
    </r>
  </si>
  <si>
    <r>
      <t xml:space="preserve"> </t>
    </r>
    <r>
      <rPr>
        <sz val="11"/>
        <color theme="1"/>
        <rFont val="Calibri"/>
        <family val="2"/>
      </rPr>
      <t xml:space="preserve">† </t>
    </r>
    <r>
      <rPr>
        <sz val="11"/>
        <color theme="1"/>
        <rFont val="Calibri"/>
        <family val="2"/>
        <scheme val="minor"/>
      </rPr>
      <t xml:space="preserve">Davis, M.G., Garcia, M.O. &amp; Wallace, P. Volatiles in glasses from Mauna Loa Volcano, Hawai'i: implications for magma degassing and contamination, and growth of Hawaiian volcanoes. </t>
    </r>
    <r>
      <rPr>
        <i/>
        <sz val="11"/>
        <color theme="1"/>
        <rFont val="Calibri"/>
        <family val="2"/>
        <scheme val="minor"/>
      </rPr>
      <t>Contrib Mineral Petrol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144</t>
    </r>
    <r>
      <rPr>
        <sz val="11"/>
        <color theme="1"/>
        <rFont val="Calibri"/>
        <family val="2"/>
        <scheme val="minor"/>
      </rPr>
      <t>, 570–591 (2003). https://doi.org/10.1007/s00410-002-0416-z</t>
    </r>
  </si>
  <si>
    <r>
      <t xml:space="preserve">Rhodes, 1988 </t>
    </r>
    <r>
      <rPr>
        <sz val="11"/>
        <color theme="1"/>
        <rFont val="Calibri"/>
        <family val="2"/>
      </rPr>
      <t>‡</t>
    </r>
  </si>
  <si>
    <r>
      <t xml:space="preserve"> </t>
    </r>
    <r>
      <rPr>
        <sz val="11"/>
        <color theme="1"/>
        <rFont val="Calibri"/>
        <family val="2"/>
      </rPr>
      <t xml:space="preserve">‡ </t>
    </r>
    <r>
      <rPr>
        <sz val="11"/>
        <color theme="1"/>
        <rFont val="Calibri"/>
        <family val="2"/>
        <scheme val="minor"/>
      </rPr>
      <t xml:space="preserve">Rhodes, J.M. Geochemistry of the 1984 Mauna Loa Eruption: Implications for magma storage and supply. </t>
    </r>
    <r>
      <rPr>
        <i/>
        <sz val="11"/>
        <color theme="1"/>
        <rFont val="Calibri"/>
        <family val="2"/>
        <scheme val="minor"/>
      </rPr>
      <t>Journal of Geophysical Research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93</t>
    </r>
    <r>
      <rPr>
        <sz val="11"/>
        <color theme="1"/>
        <rFont val="Calibri"/>
        <family val="2"/>
        <scheme val="minor"/>
      </rPr>
      <t>, 85, 453-4466 (1988).  https://doi.org/10.1029/JB093iB05p04453</t>
    </r>
  </si>
  <si>
    <r>
      <t xml:space="preserve">Couperthwaite et al., 2022 </t>
    </r>
    <r>
      <rPr>
        <sz val="11"/>
        <color theme="1"/>
        <rFont val="Calibri"/>
        <family val="2"/>
      </rPr>
      <t>ǂ</t>
    </r>
  </si>
  <si>
    <r>
      <rPr>
        <sz val="11"/>
        <color theme="1"/>
        <rFont val="Calibri"/>
        <family val="2"/>
      </rPr>
      <t>ǂ</t>
    </r>
    <r>
      <rPr>
        <sz val="11"/>
        <color theme="1"/>
        <rFont val="Calibri"/>
        <family val="2"/>
        <scheme val="minor"/>
      </rPr>
      <t xml:space="preserve"> Couperthwaite, F.K, Morgan, D.J., Harvey, J., Kahl, M. Pre-eruptive timescales from the historical Hapaimamo eruption at Mauna Loa, Hawai‘i. Journal of Volcanology and Geothermal Research 432, 107690 (2022). https://doi.org/10.1016/j.jvolgeores.2022.107690</t>
    </r>
  </si>
  <si>
    <r>
      <t>Supplementary Data Table_S12:</t>
    </r>
    <r>
      <rPr>
        <sz val="11"/>
        <color rgb="FF000000"/>
        <rFont val="Calibri"/>
        <family val="2"/>
        <scheme val="minor"/>
      </rPr>
      <t xml:space="preserve"> Compilation of Mauna Loa glass data</t>
    </r>
  </si>
  <si>
    <t xml:space="preserve">1950 AD SWRZ eruption </t>
  </si>
  <si>
    <t>Session mean (n=5)</t>
  </si>
  <si>
    <t xml:space="preserve"> +/- (%)</t>
  </si>
  <si>
    <t>Accepted values</t>
  </si>
  <si>
    <t>Session Mean (n=5)</t>
  </si>
  <si>
    <t>Session mean (n=15)</t>
  </si>
  <si>
    <t>Session mean (n=4)</t>
  </si>
  <si>
    <t>Session mean (n=7)</t>
  </si>
  <si>
    <t>Session mean (n=26)</t>
  </si>
  <si>
    <t>28-01-201</t>
  </si>
  <si>
    <t>17-03-2014</t>
  </si>
  <si>
    <t>07-02-2014</t>
  </si>
  <si>
    <t>08-03-2013</t>
  </si>
  <si>
    <t>14-05-2013</t>
  </si>
  <si>
    <t>23-10-2012</t>
  </si>
  <si>
    <t>25-03-2013</t>
  </si>
  <si>
    <t>25-04-2013</t>
  </si>
  <si>
    <t>26-03-2013</t>
  </si>
  <si>
    <t xml:space="preserve">n.a. </t>
  </si>
  <si>
    <t>n.A.</t>
  </si>
  <si>
    <t>02-03-2016</t>
  </si>
  <si>
    <t>26-02-2016</t>
  </si>
  <si>
    <t>Session mean (n=2)</t>
  </si>
  <si>
    <t>Session mean (n=21)</t>
  </si>
  <si>
    <t>Session mean (n=6)</t>
  </si>
  <si>
    <t>Session mean (n=9)</t>
  </si>
  <si>
    <t>ALL  (n=172)</t>
  </si>
  <si>
    <t>Longterm mean (n=172</t>
  </si>
  <si>
    <t>15-03-2013</t>
  </si>
  <si>
    <t>ALL (n=28)</t>
  </si>
  <si>
    <t>Longterm mean (n=28)</t>
  </si>
  <si>
    <t>29-06-2018</t>
  </si>
  <si>
    <t>On (s)</t>
  </si>
  <si>
    <t>Off (s)</t>
  </si>
  <si>
    <t>Count times (s)</t>
  </si>
  <si>
    <t>Ba</t>
  </si>
  <si>
    <t>Session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</si>
</sst>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00"/>
    <numFmt numFmtId="166" formatCode="_-* #,##0\ _I_S_K_-;\-* #,##0\ _I_S_K_-;_-* &quot;-&quot;\ _I_S_K_-;_-@_-"/>
    <numFmt numFmtId="167" formatCode="0.0000"/>
    <numFmt numFmtId="168" formatCode="0.0E+00"/>
    <numFmt numFmtId="169" formatCode="dd/mm/yyyy;@"/>
    <numFmt numFmtId="170" formatCode="yyyy\-mm\-dd;@"/>
  </numFmts>
  <fonts count="6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8000000000000007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  <scheme val="minor"/>
    </font>
    <font>
      <sz val="12"/>
      <color rgb="FF000000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vertAlign val="superscript"/>
      <sz val="10"/>
      <color rgb="FF000000"/>
      <name val="Calibri"/>
      <family val="2"/>
      <scheme val="minor"/>
    </font>
    <font>
      <sz val="12"/>
      <name val="Calibri"/>
      <family val="2"/>
    </font>
    <font>
      <vertAlign val="superscript"/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b/>
      <vertAlign val="subscript"/>
      <sz val="10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4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9" fillId="0" borderId="0" applyFont="0" applyFill="0" applyBorder="0" applyAlignment="0" applyProtection="0"/>
    <xf numFmtId="0" fontId="20" fillId="2" borderId="0" applyNumberFormat="0" applyBorder="0" applyAlignment="0" applyProtection="0"/>
    <xf numFmtId="43" fontId="19" fillId="0" borderId="0" applyFont="0" applyFill="0" applyBorder="0" applyAlignment="0" applyProtection="0"/>
  </cellStyleXfs>
  <cellXfs count="620">
    <xf numFmtId="0" fontId="0" fillId="0" borderId="0" xfId="0"/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1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/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/>
    <xf numFmtId="164" fontId="6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2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2" fontId="15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15" fillId="0" borderId="0" xfId="1" applyFont="1"/>
    <xf numFmtId="1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5" fillId="0" borderId="1" xfId="1" applyFont="1" applyBorder="1" applyAlignment="1">
      <alignment horizontal="left"/>
    </xf>
    <xf numFmtId="0" fontId="15" fillId="0" borderId="1" xfId="1" applyFont="1" applyBorder="1" applyAlignment="1">
      <alignment horizontal="center"/>
    </xf>
    <xf numFmtId="1" fontId="15" fillId="0" borderId="1" xfId="1" applyNumberFormat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165" fontId="15" fillId="0" borderId="1" xfId="1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/>
    <xf numFmtId="0" fontId="8" fillId="0" borderId="0" xfId="0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3" applyFill="1" applyAlignment="1">
      <alignment horizontal="center"/>
    </xf>
    <xf numFmtId="167" fontId="0" fillId="0" borderId="0" xfId="0" applyNumberFormat="1" applyAlignment="1">
      <alignment horizontal="center"/>
    </xf>
    <xf numFmtId="167" fontId="20" fillId="0" borderId="0" xfId="3" applyNumberFormat="1" applyFill="1" applyAlignment="1">
      <alignment horizontal="center"/>
    </xf>
    <xf numFmtId="0" fontId="0" fillId="0" borderId="0" xfId="0" applyAlignment="1">
      <alignment horizontal="left"/>
    </xf>
    <xf numFmtId="0" fontId="20" fillId="0" borderId="0" xfId="3" applyFill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26" fillId="0" borderId="1" xfId="1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2" fontId="25" fillId="0" borderId="0" xfId="0" applyNumberFormat="1" applyFont="1" applyAlignment="1">
      <alignment horizontal="center"/>
    </xf>
    <xf numFmtId="0" fontId="10" fillId="0" borderId="0" xfId="1" applyFont="1" applyAlignment="1">
      <alignment horizontal="left" vertical="center"/>
    </xf>
    <xf numFmtId="1" fontId="25" fillId="0" borderId="0" xfId="0" applyNumberFormat="1" applyFont="1" applyAlignment="1">
      <alignment horizontal="center"/>
    </xf>
    <xf numFmtId="0" fontId="0" fillId="0" borderId="1" xfId="0" applyBorder="1"/>
    <xf numFmtId="164" fontId="8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2" fontId="13" fillId="0" borderId="0" xfId="0" applyNumberFormat="1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2" fontId="24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9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21" fillId="0" borderId="14" xfId="0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4" fillId="0" borderId="0" xfId="0" applyNumberFormat="1" applyFont="1"/>
    <xf numFmtId="165" fontId="25" fillId="0" borderId="0" xfId="0" applyNumberFormat="1" applyFont="1" applyAlignment="1">
      <alignment horizontal="center"/>
    </xf>
    <xf numFmtId="165" fontId="0" fillId="0" borderId="0" xfId="0" applyNumberFormat="1"/>
    <xf numFmtId="164" fontId="24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14" fillId="0" borderId="0" xfId="0" applyFont="1"/>
    <xf numFmtId="164" fontId="14" fillId="0" borderId="0" xfId="0" applyNumberFormat="1" applyFont="1"/>
    <xf numFmtId="164" fontId="16" fillId="0" borderId="0" xfId="0" applyNumberFormat="1" applyFont="1"/>
    <xf numFmtId="1" fontId="35" fillId="0" borderId="1" xfId="1" applyNumberFormat="1" applyFont="1" applyBorder="1" applyAlignment="1">
      <alignment horizontal="center"/>
    </xf>
    <xf numFmtId="0" fontId="36" fillId="0" borderId="0" xfId="1" applyFont="1" applyAlignment="1">
      <alignment horizontal="left" vertical="center"/>
    </xf>
    <xf numFmtId="0" fontId="2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7" fontId="6" fillId="0" borderId="0" xfId="0" quotePrefix="1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14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5" fontId="25" fillId="0" borderId="1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2" fontId="2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0" xfId="0" applyFont="1"/>
    <xf numFmtId="169" fontId="14" fillId="0" borderId="0" xfId="0" applyNumberFormat="1" applyFont="1" applyAlignment="1">
      <alignment horizontal="center"/>
    </xf>
    <xf numFmtId="20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9" fontId="25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9" fontId="25" fillId="0" borderId="4" xfId="0" applyNumberFormat="1" applyFont="1" applyBorder="1" applyAlignment="1">
      <alignment horizontal="center"/>
    </xf>
    <xf numFmtId="20" fontId="25" fillId="0" borderId="5" xfId="0" applyNumberFormat="1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169" fontId="14" fillId="0" borderId="2" xfId="0" applyNumberFormat="1" applyFont="1" applyBorder="1" applyAlignment="1">
      <alignment horizontal="center"/>
    </xf>
    <xf numFmtId="169" fontId="37" fillId="0" borderId="2" xfId="0" applyNumberFormat="1" applyFont="1" applyBorder="1" applyAlignment="1">
      <alignment horizontal="center"/>
    </xf>
    <xf numFmtId="20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169" fontId="14" fillId="0" borderId="8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164" fontId="14" fillId="0" borderId="0" xfId="0" applyNumberFormat="1" applyFont="1" applyAlignment="1">
      <alignment horizontal="center"/>
    </xf>
    <xf numFmtId="0" fontId="16" fillId="0" borderId="0" xfId="0" applyFont="1"/>
    <xf numFmtId="0" fontId="41" fillId="0" borderId="0" xfId="0" applyFont="1"/>
    <xf numFmtId="0" fontId="14" fillId="0" borderId="1" xfId="0" applyFont="1" applyBorder="1" applyAlignment="1">
      <alignment horizontal="left"/>
    </xf>
    <xf numFmtId="0" fontId="42" fillId="0" borderId="0" xfId="0" applyFont="1"/>
    <xf numFmtId="1" fontId="42" fillId="0" borderId="0" xfId="0" applyNumberFormat="1" applyFont="1" applyAlignment="1">
      <alignment horizontal="center"/>
    </xf>
    <xf numFmtId="2" fontId="42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1" fontId="14" fillId="0" borderId="0" xfId="0" applyNumberFormat="1" applyFont="1"/>
    <xf numFmtId="164" fontId="16" fillId="0" borderId="1" xfId="0" applyNumberFormat="1" applyFont="1" applyBorder="1"/>
    <xf numFmtId="2" fontId="14" fillId="0" borderId="0" xfId="0" applyNumberFormat="1" applyFont="1"/>
    <xf numFmtId="165" fontId="14" fillId="0" borderId="0" xfId="0" applyNumberFormat="1" applyFont="1" applyAlignment="1">
      <alignment horizontal="center"/>
    </xf>
    <xf numFmtId="0" fontId="15" fillId="0" borderId="1" xfId="1" applyFont="1" applyBorder="1"/>
    <xf numFmtId="166" fontId="14" fillId="0" borderId="0" xfId="2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67" fontId="45" fillId="0" borderId="0" xfId="3" applyNumberFormat="1" applyFont="1" applyFill="1" applyAlignment="1">
      <alignment horizontal="center"/>
    </xf>
    <xf numFmtId="0" fontId="45" fillId="0" borderId="0" xfId="3" applyFont="1" applyFill="1" applyAlignment="1">
      <alignment horizontal="left"/>
    </xf>
    <xf numFmtId="1" fontId="46" fillId="0" borderId="0" xfId="1" applyNumberFormat="1" applyFont="1"/>
    <xf numFmtId="49" fontId="14" fillId="0" borderId="0" xfId="0" applyNumberFormat="1" applyFont="1"/>
    <xf numFmtId="0" fontId="37" fillId="0" borderId="0" xfId="0" applyFont="1" applyAlignment="1">
      <alignment horizontal="center"/>
    </xf>
    <xf numFmtId="166" fontId="37" fillId="0" borderId="0" xfId="2" applyNumberFormat="1" applyFont="1" applyAlignment="1">
      <alignment horizontal="center"/>
    </xf>
    <xf numFmtId="167" fontId="3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1" fontId="48" fillId="0" borderId="0" xfId="0" applyNumberFormat="1" applyFont="1" applyAlignment="1">
      <alignment horizontal="center"/>
    </xf>
    <xf numFmtId="2" fontId="48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center"/>
    </xf>
    <xf numFmtId="0" fontId="51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Border="1"/>
    <xf numFmtId="2" fontId="25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25" fillId="0" borderId="0" xfId="0" applyFont="1" applyAlignment="1">
      <alignment horizontal="center"/>
    </xf>
    <xf numFmtId="2" fontId="6" fillId="0" borderId="0" xfId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14" fillId="0" borderId="0" xfId="0" applyNumberFormat="1" applyFon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15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5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0" fontId="0" fillId="0" borderId="0" xfId="0" applyFill="1" applyBorder="1"/>
    <xf numFmtId="1" fontId="1" fillId="0" borderId="0" xfId="1" applyNumberFormat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2" fontId="8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1" fontId="46" fillId="0" borderId="0" xfId="1" applyNumberFormat="1" applyFont="1" applyBorder="1" applyAlignment="1">
      <alignment horizontal="left"/>
    </xf>
    <xf numFmtId="167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center"/>
    </xf>
    <xf numFmtId="1" fontId="1" fillId="0" borderId="0" xfId="1" applyNumberFormat="1" applyFill="1" applyBorder="1" applyAlignment="1">
      <alignment horizontal="center"/>
    </xf>
    <xf numFmtId="1" fontId="46" fillId="0" borderId="0" xfId="1" applyNumberFormat="1" applyFont="1" applyFill="1" applyBorder="1" applyAlignment="1">
      <alignment horizontal="left"/>
    </xf>
    <xf numFmtId="0" fontId="21" fillId="0" borderId="0" xfId="0" applyFont="1" applyFill="1" applyBorder="1"/>
    <xf numFmtId="1" fontId="14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165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14" fillId="0" borderId="0" xfId="0" applyNumberFormat="1" applyFont="1" applyFill="1"/>
    <xf numFmtId="0" fontId="15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" fillId="0" borderId="0" xfId="1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21" fillId="0" borderId="0" xfId="0" applyFont="1" applyFill="1" applyAlignment="1">
      <alignment horizontal="left"/>
    </xf>
    <xf numFmtId="2" fontId="25" fillId="0" borderId="0" xfId="0" applyNumberFormat="1" applyFont="1" applyBorder="1" applyAlignment="1">
      <alignment horizontal="center"/>
    </xf>
    <xf numFmtId="0" fontId="25" fillId="0" borderId="1" xfId="0" applyFont="1" applyBorder="1"/>
    <xf numFmtId="0" fontId="25" fillId="0" borderId="0" xfId="0" applyFont="1" applyFill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170" fontId="1" fillId="0" borderId="0" xfId="1" applyNumberFormat="1" applyFill="1" applyBorder="1" applyAlignment="1">
      <alignment horizontal="left"/>
    </xf>
    <xf numFmtId="1" fontId="46" fillId="0" borderId="0" xfId="1" applyNumberFormat="1" applyFont="1" applyFill="1" applyBorder="1" applyAlignment="1"/>
    <xf numFmtId="164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/>
    <xf numFmtId="0" fontId="25" fillId="0" borderId="0" xfId="0" applyFont="1" applyBorder="1"/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35" fillId="0" borderId="0" xfId="1" applyNumberFormat="1" applyFont="1" applyFill="1" applyBorder="1" applyAlignment="1">
      <alignment horizontal="left"/>
    </xf>
    <xf numFmtId="2" fontId="25" fillId="0" borderId="0" xfId="0" applyNumberFormat="1" applyFont="1" applyBorder="1" applyAlignment="1">
      <alignment horizontal="center" vertical="center"/>
    </xf>
    <xf numFmtId="0" fontId="53" fillId="0" borderId="0" xfId="0" applyFont="1" applyFill="1" applyBorder="1"/>
    <xf numFmtId="2" fontId="25" fillId="0" borderId="0" xfId="0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Border="1"/>
    <xf numFmtId="0" fontId="1" fillId="0" borderId="0" xfId="1" applyFill="1" applyBorder="1"/>
    <xf numFmtId="0" fontId="3" fillId="0" borderId="0" xfId="1" applyFont="1" applyFill="1" applyBorder="1" applyAlignment="1">
      <alignment horizontal="center" vertical="center"/>
    </xf>
    <xf numFmtId="1" fontId="35" fillId="0" borderId="1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1" fontId="15" fillId="0" borderId="0" xfId="1" applyNumberFormat="1" applyFont="1" applyFill="1" applyAlignment="1">
      <alignment horizontal="center"/>
    </xf>
    <xf numFmtId="0" fontId="15" fillId="0" borderId="0" xfId="1" applyFont="1" applyFill="1"/>
    <xf numFmtId="2" fontId="15" fillId="0" borderId="0" xfId="1" applyNumberFormat="1" applyFont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0" fontId="15" fillId="0" borderId="0" xfId="1" applyNumberFormat="1" applyFont="1" applyAlignment="1">
      <alignment horizontal="center"/>
    </xf>
    <xf numFmtId="0" fontId="15" fillId="0" borderId="0" xfId="1" applyNumberFormat="1" applyFont="1"/>
    <xf numFmtId="165" fontId="6" fillId="0" borderId="0" xfId="1" applyNumberFormat="1" applyFont="1" applyFill="1" applyAlignment="1">
      <alignment horizontal="center" vertical="center"/>
    </xf>
    <xf numFmtId="0" fontId="15" fillId="0" borderId="0" xfId="1" applyNumberFormat="1" applyFont="1" applyFill="1" applyAlignment="1">
      <alignment horizontal="center"/>
    </xf>
    <xf numFmtId="0" fontId="1" fillId="0" borderId="0" xfId="1" applyFill="1"/>
    <xf numFmtId="0" fontId="15" fillId="0" borderId="1" xfId="1" applyFont="1" applyFill="1" applyBorder="1"/>
    <xf numFmtId="1" fontId="14" fillId="0" borderId="0" xfId="4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/>
    </xf>
    <xf numFmtId="168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11" fontId="16" fillId="0" borderId="0" xfId="0" applyNumberFormat="1" applyFont="1" applyFill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2" fontId="32" fillId="0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0" fontId="15" fillId="0" borderId="0" xfId="1" applyFont="1" applyFill="1" applyAlignment="1">
      <alignment horizontal="center"/>
    </xf>
    <xf numFmtId="164" fontId="1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30" fillId="0" borderId="0" xfId="0" applyNumberFormat="1" applyFont="1" applyFill="1"/>
    <xf numFmtId="1" fontId="35" fillId="0" borderId="13" xfId="1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1" fontId="35" fillId="0" borderId="12" xfId="1" applyNumberFormat="1" applyFont="1" applyFill="1" applyBorder="1" applyAlignment="1">
      <alignment horizontal="left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25" fillId="3" borderId="18" xfId="0" applyFont="1" applyFill="1" applyBorder="1"/>
    <xf numFmtId="2" fontId="25" fillId="3" borderId="19" xfId="0" applyNumberFormat="1" applyFont="1" applyFill="1" applyBorder="1" applyAlignment="1">
      <alignment horizontal="center"/>
    </xf>
    <xf numFmtId="2" fontId="25" fillId="3" borderId="20" xfId="0" applyNumberFormat="1" applyFont="1" applyFill="1" applyBorder="1" applyAlignment="1">
      <alignment horizontal="center"/>
    </xf>
    <xf numFmtId="2" fontId="6" fillId="0" borderId="11" xfId="1" applyNumberFormat="1" applyFont="1" applyFill="1" applyBorder="1" applyAlignment="1">
      <alignment horizontal="center" vertical="center"/>
    </xf>
    <xf numFmtId="2" fontId="15" fillId="0" borderId="11" xfId="1" applyNumberFormat="1" applyFont="1" applyBorder="1" applyAlignment="1">
      <alignment horizontal="center"/>
    </xf>
    <xf numFmtId="0" fontId="46" fillId="3" borderId="18" xfId="1" applyFont="1" applyFill="1" applyBorder="1"/>
    <xf numFmtId="2" fontId="6" fillId="3" borderId="19" xfId="1" applyNumberFormat="1" applyFont="1" applyFill="1" applyBorder="1" applyAlignment="1">
      <alignment horizontal="center" vertical="center"/>
    </xf>
    <xf numFmtId="2" fontId="6" fillId="3" borderId="20" xfId="1" applyNumberFormat="1" applyFont="1" applyFill="1" applyBorder="1" applyAlignment="1">
      <alignment horizontal="center" vertical="center"/>
    </xf>
    <xf numFmtId="1" fontId="54" fillId="0" borderId="0" xfId="1" applyNumberFormat="1" applyFont="1" applyFill="1" applyAlignment="1">
      <alignment horizontal="left"/>
    </xf>
    <xf numFmtId="1" fontId="35" fillId="0" borderId="0" xfId="1" applyNumberFormat="1" applyFont="1" applyFill="1" applyBorder="1" applyAlignment="1">
      <alignment horizontal="center"/>
    </xf>
    <xf numFmtId="1" fontId="35" fillId="0" borderId="12" xfId="1" applyNumberFormat="1" applyFont="1" applyFill="1" applyBorder="1" applyAlignment="1">
      <alignment horizontal="center"/>
    </xf>
    <xf numFmtId="2" fontId="6" fillId="0" borderId="10" xfId="1" applyNumberFormat="1" applyFont="1" applyFill="1" applyBorder="1" applyAlignment="1">
      <alignment horizontal="center" vertical="center"/>
    </xf>
    <xf numFmtId="170" fontId="14" fillId="0" borderId="13" xfId="0" applyNumberFormat="1" applyFont="1" applyBorder="1" applyAlignment="1">
      <alignment horizontal="left"/>
    </xf>
    <xf numFmtId="164" fontId="15" fillId="0" borderId="11" xfId="1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left"/>
    </xf>
    <xf numFmtId="1" fontId="35" fillId="0" borderId="13" xfId="1" applyNumberFormat="1" applyFont="1" applyBorder="1" applyAlignment="1">
      <alignment horizontal="left"/>
    </xf>
    <xf numFmtId="0" fontId="25" fillId="0" borderId="13" xfId="0" applyFont="1" applyBorder="1"/>
    <xf numFmtId="2" fontId="15" fillId="0" borderId="10" xfId="1" applyNumberFormat="1" applyFont="1" applyBorder="1" applyAlignment="1">
      <alignment horizontal="center"/>
    </xf>
    <xf numFmtId="1" fontId="35" fillId="0" borderId="13" xfId="1" applyNumberFormat="1" applyFont="1" applyFill="1" applyBorder="1" applyAlignment="1"/>
    <xf numFmtId="1" fontId="35" fillId="0" borderId="12" xfId="1" applyNumberFormat="1" applyFont="1" applyFill="1" applyBorder="1" applyAlignment="1"/>
    <xf numFmtId="49" fontId="14" fillId="0" borderId="12" xfId="0" applyNumberFormat="1" applyFont="1" applyBorder="1" applyAlignment="1">
      <alignment horizontal="left"/>
    </xf>
    <xf numFmtId="1" fontId="35" fillId="6" borderId="13" xfId="1" applyNumberFormat="1" applyFont="1" applyFill="1" applyBorder="1" applyAlignment="1">
      <alignment horizontal="left"/>
    </xf>
    <xf numFmtId="2" fontId="15" fillId="6" borderId="0" xfId="1" applyNumberFormat="1" applyFont="1" applyFill="1" applyBorder="1" applyAlignment="1">
      <alignment horizontal="center"/>
    </xf>
    <xf numFmtId="165" fontId="15" fillId="6" borderId="0" xfId="1" applyNumberFormat="1" applyFont="1" applyFill="1" applyBorder="1" applyAlignment="1">
      <alignment horizontal="center"/>
    </xf>
    <xf numFmtId="2" fontId="15" fillId="6" borderId="11" xfId="1" applyNumberFormat="1" applyFont="1" applyFill="1" applyBorder="1" applyAlignment="1">
      <alignment horizontal="center"/>
    </xf>
    <xf numFmtId="0" fontId="25" fillId="6" borderId="13" xfId="0" applyFont="1" applyFill="1" applyBorder="1"/>
    <xf numFmtId="2" fontId="16" fillId="6" borderId="0" xfId="0" applyNumberFormat="1" applyFont="1" applyFill="1" applyBorder="1" applyAlignment="1">
      <alignment horizontal="center"/>
    </xf>
    <xf numFmtId="1" fontId="35" fillId="6" borderId="12" xfId="1" applyNumberFormat="1" applyFont="1" applyFill="1" applyBorder="1" applyAlignment="1">
      <alignment horizontal="left"/>
    </xf>
    <xf numFmtId="2" fontId="55" fillId="6" borderId="1" xfId="0" applyNumberFormat="1" applyFont="1" applyFill="1" applyBorder="1" applyAlignment="1">
      <alignment horizontal="center"/>
    </xf>
    <xf numFmtId="2" fontId="15" fillId="6" borderId="10" xfId="1" applyNumberFormat="1" applyFont="1" applyFill="1" applyBorder="1" applyAlignment="1">
      <alignment horizontal="center"/>
    </xf>
    <xf numFmtId="0" fontId="14" fillId="6" borderId="1" xfId="0" applyFont="1" applyFill="1" applyBorder="1"/>
    <xf numFmtId="0" fontId="14" fillId="0" borderId="13" xfId="0" applyFont="1" applyBorder="1"/>
    <xf numFmtId="0" fontId="14" fillId="0" borderId="12" xfId="0" applyFont="1" applyBorder="1"/>
    <xf numFmtId="1" fontId="35" fillId="0" borderId="12" xfId="1" applyNumberFormat="1" applyFont="1" applyBorder="1" applyAlignment="1">
      <alignment horizontal="left"/>
    </xf>
    <xf numFmtId="164" fontId="15" fillId="0" borderId="10" xfId="1" applyNumberFormat="1" applyFont="1" applyBorder="1" applyAlignment="1">
      <alignment horizontal="center"/>
    </xf>
    <xf numFmtId="164" fontId="15" fillId="6" borderId="11" xfId="1" applyNumberFormat="1" applyFont="1" applyFill="1" applyBorder="1" applyAlignment="1">
      <alignment horizontal="center"/>
    </xf>
    <xf numFmtId="164" fontId="15" fillId="6" borderId="10" xfId="1" applyNumberFormat="1" applyFont="1" applyFill="1" applyBorder="1" applyAlignment="1">
      <alignment horizontal="center"/>
    </xf>
    <xf numFmtId="2" fontId="1" fillId="6" borderId="10" xfId="1" applyNumberFormat="1" applyFill="1" applyBorder="1" applyAlignment="1">
      <alignment horizontal="center"/>
    </xf>
    <xf numFmtId="2" fontId="56" fillId="6" borderId="1" xfId="1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54" fillId="0" borderId="0" xfId="1" applyFont="1" applyFill="1" applyBorder="1"/>
    <xf numFmtId="2" fontId="16" fillId="6" borderId="11" xfId="0" applyNumberFormat="1" applyFont="1" applyFill="1" applyBorder="1" applyAlignment="1">
      <alignment horizontal="center"/>
    </xf>
    <xf numFmtId="0" fontId="15" fillId="3" borderId="12" xfId="1" applyFont="1" applyFill="1" applyBorder="1"/>
    <xf numFmtId="2" fontId="6" fillId="3" borderId="1" xfId="1" applyNumberFormat="1" applyFont="1" applyFill="1" applyBorder="1" applyAlignment="1">
      <alignment horizontal="center" vertical="center"/>
    </xf>
    <xf numFmtId="2" fontId="6" fillId="3" borderId="10" xfId="1" applyNumberFormat="1" applyFont="1" applyFill="1" applyBorder="1" applyAlignment="1">
      <alignment horizontal="center" vertical="center"/>
    </xf>
    <xf numFmtId="0" fontId="14" fillId="6" borderId="0" xfId="0" applyFont="1" applyFill="1" applyBorder="1"/>
    <xf numFmtId="2" fontId="25" fillId="0" borderId="11" xfId="0" applyNumberFormat="1" applyFont="1" applyFill="1" applyBorder="1" applyAlignment="1">
      <alignment horizontal="center"/>
    </xf>
    <xf numFmtId="0" fontId="25" fillId="0" borderId="12" xfId="0" applyFont="1" applyBorder="1"/>
    <xf numFmtId="49" fontId="14" fillId="0" borderId="13" xfId="0" applyNumberFormat="1" applyFont="1" applyFill="1" applyBorder="1" applyAlignment="1">
      <alignment horizontal="left"/>
    </xf>
    <xf numFmtId="2" fontId="14" fillId="0" borderId="11" xfId="0" applyNumberFormat="1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/>
    </xf>
    <xf numFmtId="2" fontId="14" fillId="6" borderId="11" xfId="0" applyNumberFormat="1" applyFont="1" applyFill="1" applyBorder="1" applyAlignment="1">
      <alignment horizontal="center"/>
    </xf>
    <xf numFmtId="0" fontId="0" fillId="6" borderId="11" xfId="0" applyFill="1" applyBorder="1"/>
    <xf numFmtId="167" fontId="14" fillId="6" borderId="0" xfId="0" applyNumberFormat="1" applyFont="1" applyFill="1" applyBorder="1" applyAlignment="1">
      <alignment horizontal="center"/>
    </xf>
    <xf numFmtId="0" fontId="0" fillId="6" borderId="10" xfId="0" applyFill="1" applyBorder="1"/>
    <xf numFmtId="0" fontId="14" fillId="6" borderId="11" xfId="0" applyFont="1" applyFill="1" applyBorder="1"/>
    <xf numFmtId="2" fontId="14" fillId="6" borderId="10" xfId="0" applyNumberFormat="1" applyFont="1" applyFill="1" applyBorder="1" applyAlignment="1">
      <alignment horizontal="center"/>
    </xf>
    <xf numFmtId="0" fontId="14" fillId="6" borderId="10" xfId="0" applyFont="1" applyFill="1" applyBorder="1"/>
    <xf numFmtId="49" fontId="14" fillId="0" borderId="12" xfId="0" applyNumberFormat="1" applyFont="1" applyFill="1" applyBorder="1" applyAlignment="1">
      <alignment horizontal="left"/>
    </xf>
    <xf numFmtId="0" fontId="14" fillId="3" borderId="12" xfId="0" applyFont="1" applyFill="1" applyBorder="1"/>
    <xf numFmtId="0" fontId="0" fillId="6" borderId="13" xfId="0" applyFill="1" applyBorder="1"/>
    <xf numFmtId="2" fontId="14" fillId="6" borderId="0" xfId="0" applyNumberFormat="1" applyFont="1" applyFill="1" applyBorder="1" applyAlignment="1">
      <alignment horizontal="center"/>
    </xf>
    <xf numFmtId="0" fontId="0" fillId="6" borderId="12" xfId="0" applyFill="1" applyBorder="1"/>
    <xf numFmtId="0" fontId="14" fillId="0" borderId="18" xfId="0" applyFont="1" applyFill="1" applyBorder="1" applyAlignment="1">
      <alignment horizontal="center"/>
    </xf>
    <xf numFmtId="0" fontId="14" fillId="6" borderId="12" xfId="0" applyFont="1" applyFill="1" applyBorder="1"/>
    <xf numFmtId="0" fontId="25" fillId="0" borderId="18" xfId="0" applyFont="1" applyBorder="1" applyAlignment="1">
      <alignment horizontal="center"/>
    </xf>
    <xf numFmtId="49" fontId="14" fillId="3" borderId="12" xfId="0" applyNumberFormat="1" applyFont="1" applyFill="1" applyBorder="1" applyAlignment="1">
      <alignment horizontal="center"/>
    </xf>
    <xf numFmtId="49" fontId="14" fillId="6" borderId="13" xfId="0" applyNumberFormat="1" applyFont="1" applyFill="1" applyBorder="1" applyAlignment="1">
      <alignment horizontal="center"/>
    </xf>
    <xf numFmtId="49" fontId="14" fillId="6" borderId="12" xfId="0" applyNumberFormat="1" applyFont="1" applyFill="1" applyBorder="1" applyAlignment="1">
      <alignment horizontal="center"/>
    </xf>
    <xf numFmtId="1" fontId="35" fillId="0" borderId="18" xfId="1" applyNumberFormat="1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15" fillId="6" borderId="13" xfId="1" applyFont="1" applyFill="1" applyBorder="1"/>
    <xf numFmtId="0" fontId="15" fillId="6" borderId="12" xfId="1" applyFont="1" applyFill="1" applyBorder="1"/>
    <xf numFmtId="49" fontId="14" fillId="0" borderId="18" xfId="0" applyNumberFormat="1" applyFont="1" applyBorder="1" applyAlignment="1">
      <alignment horizontal="center"/>
    </xf>
    <xf numFmtId="165" fontId="15" fillId="6" borderId="12" xfId="1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9" fontId="14" fillId="0" borderId="13" xfId="0" applyNumberFormat="1" applyFont="1" applyBorder="1"/>
    <xf numFmtId="2" fontId="14" fillId="0" borderId="0" xfId="0" applyNumberFormat="1" applyFont="1" applyBorder="1" applyAlignment="1">
      <alignment horizontal="center"/>
    </xf>
    <xf numFmtId="2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/>
    <xf numFmtId="0" fontId="14" fillId="0" borderId="11" xfId="0" applyFont="1" applyBorder="1"/>
    <xf numFmtId="0" fontId="0" fillId="6" borderId="11" xfId="0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1" fontId="15" fillId="0" borderId="0" xfId="1" applyNumberFormat="1" applyFont="1" applyBorder="1" applyAlignment="1">
      <alignment horizontal="center"/>
    </xf>
    <xf numFmtId="0" fontId="25" fillId="6" borderId="12" xfId="0" applyFont="1" applyFill="1" applyBorder="1"/>
    <xf numFmtId="2" fontId="16" fillId="6" borderId="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1" fontId="35" fillId="3" borderId="18" xfId="1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9" fontId="15" fillId="0" borderId="0" xfId="1" applyNumberFormat="1" applyFont="1" applyFill="1" applyAlignment="1">
      <alignment horizontal="center"/>
    </xf>
    <xf numFmtId="49" fontId="15" fillId="0" borderId="0" xfId="1" applyNumberFormat="1" applyFont="1" applyFill="1"/>
    <xf numFmtId="1" fontId="35" fillId="3" borderId="18" xfId="1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" fontId="56" fillId="0" borderId="0" xfId="1" applyNumberFormat="1" applyFont="1" applyAlignment="1">
      <alignment horizontal="center"/>
    </xf>
    <xf numFmtId="2" fontId="56" fillId="0" borderId="0" xfId="1" applyNumberFormat="1" applyFont="1" applyFill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2" fontId="59" fillId="0" borderId="0" xfId="1" applyNumberFormat="1" applyFont="1" applyAlignment="1">
      <alignment horizontal="center"/>
    </xf>
    <xf numFmtId="1" fontId="7" fillId="0" borderId="0" xfId="1" applyNumberFormat="1" applyFont="1" applyFill="1" applyAlignment="1">
      <alignment horizontal="center"/>
    </xf>
    <xf numFmtId="0" fontId="15" fillId="0" borderId="0" xfId="1" applyFont="1" applyFill="1" applyBorder="1" applyAlignment="1">
      <alignment horizontal="center"/>
    </xf>
    <xf numFmtId="170" fontId="14" fillId="0" borderId="21" xfId="0" applyNumberFormat="1" applyFont="1" applyBorder="1" applyAlignment="1">
      <alignment horizontal="left"/>
    </xf>
    <xf numFmtId="2" fontId="55" fillId="0" borderId="0" xfId="0" applyNumberFormat="1" applyFont="1" applyFill="1" applyBorder="1" applyAlignment="1">
      <alignment horizontal="center"/>
    </xf>
    <xf numFmtId="49" fontId="14" fillId="0" borderId="21" xfId="0" applyNumberFormat="1" applyFont="1" applyBorder="1" applyAlignment="1">
      <alignment horizontal="left"/>
    </xf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" fontId="35" fillId="0" borderId="21" xfId="1" applyNumberFormat="1" applyFont="1" applyBorder="1" applyAlignment="1">
      <alignment horizontal="left"/>
    </xf>
    <xf numFmtId="2" fontId="56" fillId="6" borderId="10" xfId="1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4" fillId="0" borderId="21" xfId="0" applyNumberFormat="1" applyFont="1" applyFill="1" applyBorder="1" applyAlignment="1">
      <alignment horizontal="left"/>
    </xf>
    <xf numFmtId="2" fontId="53" fillId="6" borderId="1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2" fontId="55" fillId="6" borderId="10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0" fontId="14" fillId="6" borderId="0" xfId="0" applyFont="1" applyFill="1"/>
    <xf numFmtId="49" fontId="14" fillId="0" borderId="0" xfId="0" applyNumberFormat="1" applyFont="1" applyFill="1" applyBorder="1" applyAlignment="1">
      <alignment horizontal="left"/>
    </xf>
    <xf numFmtId="1" fontId="15" fillId="0" borderId="0" xfId="1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7" fillId="0" borderId="0" xfId="1" applyFont="1" applyBorder="1"/>
    <xf numFmtId="0" fontId="15" fillId="0" borderId="0" xfId="1" applyFont="1" applyBorder="1"/>
    <xf numFmtId="0" fontId="15" fillId="0" borderId="0" xfId="1" applyNumberFormat="1" applyFont="1" applyFill="1" applyBorder="1" applyAlignment="1">
      <alignment horizontal="center"/>
    </xf>
    <xf numFmtId="0" fontId="1" fillId="0" borderId="0" xfId="1" applyBorder="1"/>
    <xf numFmtId="1" fontId="15" fillId="0" borderId="0" xfId="1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" fontId="15" fillId="0" borderId="11" xfId="1" applyNumberFormat="1" applyFont="1" applyBorder="1" applyAlignment="1">
      <alignment horizontal="center"/>
    </xf>
    <xf numFmtId="1" fontId="15" fillId="0" borderId="13" xfId="1" applyNumberFormat="1" applyFont="1" applyFill="1" applyBorder="1" applyAlignment="1">
      <alignment horizontal="center"/>
    </xf>
    <xf numFmtId="1" fontId="15" fillId="0" borderId="1" xfId="1" applyNumberFormat="1" applyFont="1" applyFill="1" applyBorder="1" applyAlignment="1">
      <alignment horizontal="center"/>
    </xf>
    <xf numFmtId="1" fontId="15" fillId="0" borderId="10" xfId="1" applyNumberFormat="1" applyFont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14" fillId="5" borderId="13" xfId="0" applyNumberFormat="1" applyFont="1" applyFill="1" applyBorder="1" applyAlignment="1">
      <alignment horizontal="center"/>
    </xf>
    <xf numFmtId="1" fontId="15" fillId="5" borderId="11" xfId="1" applyNumberFormat="1" applyFont="1" applyFill="1" applyBorder="1" applyAlignment="1">
      <alignment horizontal="center"/>
    </xf>
    <xf numFmtId="1" fontId="14" fillId="5" borderId="12" xfId="0" applyNumberFormat="1" applyFont="1" applyFill="1" applyBorder="1" applyAlignment="1">
      <alignment horizontal="center"/>
    </xf>
    <xf numFmtId="1" fontId="15" fillId="5" borderId="10" xfId="1" applyNumberFormat="1" applyFont="1" applyFill="1" applyBorder="1" applyAlignment="1">
      <alignment horizontal="center"/>
    </xf>
    <xf numFmtId="0" fontId="1" fillId="6" borderId="18" xfId="1" applyFill="1" applyBorder="1" applyAlignment="1">
      <alignment horizontal="left" vertical="center"/>
    </xf>
    <xf numFmtId="49" fontId="14" fillId="6" borderId="13" xfId="0" applyNumberFormat="1" applyFont="1" applyFill="1" applyBorder="1" applyAlignment="1">
      <alignment horizontal="left"/>
    </xf>
    <xf numFmtId="1" fontId="15" fillId="6" borderId="13" xfId="1" applyNumberFormat="1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49" fontId="15" fillId="6" borderId="13" xfId="1" applyNumberFormat="1" applyFont="1" applyFill="1" applyBorder="1" applyAlignment="1">
      <alignment horizontal="left"/>
    </xf>
    <xf numFmtId="0" fontId="15" fillId="6" borderId="13" xfId="1" applyFont="1" applyFill="1" applyBorder="1" applyAlignment="1">
      <alignment horizontal="left"/>
    </xf>
    <xf numFmtId="0" fontId="15" fillId="6" borderId="12" xfId="1" applyFont="1" applyFill="1" applyBorder="1" applyAlignment="1">
      <alignment horizontal="left"/>
    </xf>
    <xf numFmtId="1" fontId="15" fillId="0" borderId="11" xfId="1" applyNumberFormat="1" applyFont="1" applyFill="1" applyBorder="1" applyAlignment="1">
      <alignment horizontal="center"/>
    </xf>
    <xf numFmtId="1" fontId="16" fillId="0" borderId="13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/>
    </xf>
    <xf numFmtId="1" fontId="15" fillId="0" borderId="12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"/>
    </xf>
    <xf numFmtId="1" fontId="60" fillId="0" borderId="11" xfId="1" applyNumberFormat="1" applyFont="1" applyFill="1" applyBorder="1" applyAlignment="1">
      <alignment horizontal="center"/>
    </xf>
    <xf numFmtId="1" fontId="60" fillId="0" borderId="13" xfId="1" applyNumberFormat="1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1" fontId="15" fillId="0" borderId="13" xfId="1" applyNumberFormat="1" applyFont="1" applyBorder="1" applyAlignment="1">
      <alignment horizontal="center"/>
    </xf>
    <xf numFmtId="1" fontId="15" fillId="0" borderId="12" xfId="1" applyNumberFormat="1" applyFont="1" applyBorder="1" applyAlignment="1">
      <alignment horizontal="center"/>
    </xf>
    <xf numFmtId="2" fontId="6" fillId="8" borderId="12" xfId="1" applyNumberFormat="1" applyFont="1" applyFill="1" applyBorder="1" applyAlignment="1">
      <alignment horizontal="center" vertical="center"/>
    </xf>
    <xf numFmtId="2" fontId="6" fillId="8" borderId="10" xfId="1" applyNumberFormat="1" applyFont="1" applyFill="1" applyBorder="1" applyAlignment="1">
      <alignment horizontal="center" vertical="center"/>
    </xf>
    <xf numFmtId="2" fontId="6" fillId="8" borderId="1" xfId="1" applyNumberFormat="1" applyFont="1" applyFill="1" applyBorder="1" applyAlignment="1">
      <alignment horizontal="center" vertical="center"/>
    </xf>
    <xf numFmtId="49" fontId="16" fillId="6" borderId="13" xfId="0" applyNumberFormat="1" applyFont="1" applyFill="1" applyBorder="1" applyAlignment="1">
      <alignment horizontal="left"/>
    </xf>
    <xf numFmtId="1" fontId="60" fillId="6" borderId="13" xfId="1" applyNumberFormat="1" applyFont="1" applyFill="1" applyBorder="1" applyAlignment="1">
      <alignment horizontal="left"/>
    </xf>
    <xf numFmtId="49" fontId="60" fillId="6" borderId="13" xfId="1" applyNumberFormat="1" applyFont="1" applyFill="1" applyBorder="1" applyAlignment="1">
      <alignment horizontal="left"/>
    </xf>
    <xf numFmtId="0" fontId="60" fillId="6" borderId="13" xfId="1" applyFont="1" applyFill="1" applyBorder="1" applyAlignment="1">
      <alignment horizontal="left"/>
    </xf>
    <xf numFmtId="0" fontId="60" fillId="6" borderId="12" xfId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1" fontId="18" fillId="0" borderId="0" xfId="0" applyNumberFormat="1" applyFont="1" applyBorder="1" applyAlignment="1">
      <alignment horizontal="center"/>
    </xf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1" fontId="48" fillId="0" borderId="0" xfId="0" applyNumberFormat="1" applyFont="1" applyBorder="1" applyAlignment="1">
      <alignment horizontal="center"/>
    </xf>
    <xf numFmtId="2" fontId="48" fillId="0" borderId="0" xfId="0" applyNumberFormat="1" applyFont="1" applyBorder="1" applyAlignment="1">
      <alignment horizontal="center"/>
    </xf>
    <xf numFmtId="164" fontId="49" fillId="0" borderId="0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16" fillId="0" borderId="0" xfId="0" applyFont="1" applyBorder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2" fontId="1" fillId="6" borderId="11" xfId="1" applyNumberFormat="1" applyFill="1" applyBorder="1" applyAlignment="1">
      <alignment horizontal="center"/>
    </xf>
    <xf numFmtId="2" fontId="8" fillId="6" borderId="11" xfId="0" applyNumberFormat="1" applyFont="1" applyFill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49" fontId="16" fillId="0" borderId="13" xfId="3" applyNumberFormat="1" applyFont="1" applyFill="1" applyBorder="1" applyAlignment="1">
      <alignment horizontal="center"/>
    </xf>
    <xf numFmtId="49" fontId="16" fillId="0" borderId="12" xfId="3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2" fontId="8" fillId="6" borderId="1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4" fillId="0" borderId="1" xfId="0" applyNumberFormat="1" applyFont="1" applyBorder="1"/>
    <xf numFmtId="0" fontId="14" fillId="0" borderId="0" xfId="0" applyFont="1" applyAlignment="1">
      <alignment horizontal="left" vertical="center"/>
    </xf>
    <xf numFmtId="2" fontId="25" fillId="5" borderId="15" xfId="0" applyNumberFormat="1" applyFont="1" applyFill="1" applyBorder="1" applyAlignment="1">
      <alignment horizontal="center" vertical="center"/>
    </xf>
    <xf numFmtId="2" fontId="25" fillId="5" borderId="16" xfId="0" applyNumberFormat="1" applyFont="1" applyFill="1" applyBorder="1" applyAlignment="1">
      <alignment horizontal="center" vertical="center"/>
    </xf>
    <xf numFmtId="2" fontId="25" fillId="5" borderId="17" xfId="0" applyNumberFormat="1" applyFont="1" applyFill="1" applyBorder="1" applyAlignment="1">
      <alignment horizontal="center" vertical="center"/>
    </xf>
    <xf numFmtId="2" fontId="25" fillId="4" borderId="15" xfId="0" applyNumberFormat="1" applyFont="1" applyFill="1" applyBorder="1" applyAlignment="1">
      <alignment horizontal="center" vertical="center"/>
    </xf>
    <xf numFmtId="2" fontId="25" fillId="4" borderId="16" xfId="0" applyNumberFormat="1" applyFont="1" applyFill="1" applyBorder="1" applyAlignment="1">
      <alignment horizontal="center" vertical="center"/>
    </xf>
    <xf numFmtId="2" fontId="25" fillId="4" borderId="17" xfId="0" applyNumberFormat="1" applyFont="1" applyFill="1" applyBorder="1" applyAlignment="1">
      <alignment horizontal="center" vertical="center"/>
    </xf>
    <xf numFmtId="1" fontId="35" fillId="3" borderId="15" xfId="1" applyNumberFormat="1" applyFont="1" applyFill="1" applyBorder="1" applyAlignment="1">
      <alignment horizontal="center"/>
    </xf>
    <xf numFmtId="1" fontId="35" fillId="3" borderId="16" xfId="1" applyNumberFormat="1" applyFont="1" applyFill="1" applyBorder="1" applyAlignment="1">
      <alignment horizontal="center"/>
    </xf>
    <xf numFmtId="1" fontId="35" fillId="3" borderId="17" xfId="1" applyNumberFormat="1" applyFont="1" applyFill="1" applyBorder="1" applyAlignment="1">
      <alignment horizontal="center"/>
    </xf>
    <xf numFmtId="1" fontId="46" fillId="3" borderId="15" xfId="1" applyNumberFormat="1" applyFont="1" applyFill="1" applyBorder="1" applyAlignment="1">
      <alignment horizontal="center"/>
    </xf>
    <xf numFmtId="1" fontId="46" fillId="3" borderId="16" xfId="1" applyNumberFormat="1" applyFont="1" applyFill="1" applyBorder="1" applyAlignment="1">
      <alignment horizontal="center"/>
    </xf>
    <xf numFmtId="1" fontId="46" fillId="3" borderId="17" xfId="1" applyNumberFormat="1" applyFont="1" applyFill="1" applyBorder="1" applyAlignment="1">
      <alignment horizontal="center"/>
    </xf>
    <xf numFmtId="0" fontId="25" fillId="8" borderId="18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2" fontId="25" fillId="7" borderId="19" xfId="0" applyNumberFormat="1" applyFont="1" applyFill="1" applyBorder="1" applyAlignment="1">
      <alignment horizontal="center" vertical="center"/>
    </xf>
    <xf numFmtId="2" fontId="25" fillId="7" borderId="20" xfId="0" applyNumberFormat="1" applyFont="1" applyFill="1" applyBorder="1" applyAlignment="1">
      <alignment horizontal="center" vertical="center"/>
    </xf>
    <xf numFmtId="2" fontId="6" fillId="8" borderId="18" xfId="1" applyNumberFormat="1" applyFont="1" applyFill="1" applyBorder="1" applyAlignment="1">
      <alignment horizontal="center" vertical="center"/>
    </xf>
    <xf numFmtId="2" fontId="6" fillId="8" borderId="20" xfId="1" applyNumberFormat="1" applyFont="1" applyFill="1" applyBorder="1" applyAlignment="1">
      <alignment horizontal="center" vertical="center"/>
    </xf>
    <xf numFmtId="1" fontId="46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" fontId="46" fillId="3" borderId="18" xfId="1" applyNumberFormat="1" applyFont="1" applyFill="1" applyBorder="1" applyAlignment="1">
      <alignment horizontal="center"/>
    </xf>
    <xf numFmtId="1" fontId="46" fillId="3" borderId="19" xfId="1" applyNumberFormat="1" applyFont="1" applyFill="1" applyBorder="1" applyAlignment="1">
      <alignment horizontal="center"/>
    </xf>
    <xf numFmtId="1" fontId="46" fillId="3" borderId="20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35" fillId="3" borderId="18" xfId="1" applyNumberFormat="1" applyFont="1" applyFill="1" applyBorder="1" applyAlignment="1">
      <alignment horizontal="center"/>
    </xf>
    <xf numFmtId="1" fontId="35" fillId="3" borderId="19" xfId="1" applyNumberFormat="1" applyFont="1" applyFill="1" applyBorder="1" applyAlignment="1">
      <alignment horizontal="center"/>
    </xf>
    <xf numFmtId="1" fontId="35" fillId="3" borderId="20" xfId="1" applyNumberFormat="1" applyFont="1" applyFill="1" applyBorder="1" applyAlignment="1">
      <alignment horizontal="center"/>
    </xf>
    <xf numFmtId="2" fontId="25" fillId="7" borderId="15" xfId="0" applyNumberFormat="1" applyFont="1" applyFill="1" applyBorder="1" applyAlignment="1">
      <alignment horizontal="center" vertical="center"/>
    </xf>
    <xf numFmtId="2" fontId="25" fillId="7" borderId="16" xfId="0" applyNumberFormat="1" applyFont="1" applyFill="1" applyBorder="1" applyAlignment="1">
      <alignment horizontal="center" vertical="center"/>
    </xf>
    <xf numFmtId="2" fontId="25" fillId="7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64" fontId="35" fillId="0" borderId="0" xfId="1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1" fillId="0" borderId="0" xfId="0" applyFont="1" applyAlignment="1">
      <alignment horizontal="left"/>
    </xf>
  </cellXfs>
  <cellStyles count="5">
    <cellStyle name="Comma" xfId="4" builtinId="3"/>
    <cellStyle name="Comma [0]" xfId="2" builtinId="6"/>
    <cellStyle name="Good" xfId="3" builtinId="26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A5A5A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opLeftCell="A79" zoomScale="80" zoomScaleNormal="80" workbookViewId="0">
      <selection activeCell="B95" sqref="B95"/>
    </sheetView>
  </sheetViews>
  <sheetFormatPr defaultColWidth="11.42578125" defaultRowHeight="15"/>
  <cols>
    <col min="1" max="1" width="13" style="95" customWidth="1"/>
    <col min="2" max="2" width="19.85546875" style="95" customWidth="1"/>
    <col min="3" max="3" width="17.140625" style="95" bestFit="1" customWidth="1"/>
    <col min="4" max="4" width="10.7109375" style="95" bestFit="1" customWidth="1"/>
    <col min="5" max="5" width="9.42578125" style="95" bestFit="1" customWidth="1"/>
    <col min="6" max="6" width="13" style="97" bestFit="1" customWidth="1"/>
    <col min="7" max="7" width="13.7109375" style="97" bestFit="1" customWidth="1"/>
    <col min="8" max="8" width="105.140625" style="99" bestFit="1" customWidth="1"/>
  </cols>
  <sheetData>
    <row r="1" spans="1:8" ht="15.75">
      <c r="A1" s="94" t="s">
        <v>0</v>
      </c>
    </row>
    <row r="3" spans="1:8" s="135" customFormat="1" ht="12.75">
      <c r="A3" s="140" t="s">
        <v>1</v>
      </c>
      <c r="B3" s="141" t="s">
        <v>2</v>
      </c>
      <c r="C3" s="141" t="s">
        <v>3</v>
      </c>
      <c r="D3" s="141" t="s">
        <v>4</v>
      </c>
      <c r="E3" s="141" t="s">
        <v>5</v>
      </c>
      <c r="F3" s="142" t="s">
        <v>6</v>
      </c>
      <c r="G3" s="142" t="s">
        <v>7</v>
      </c>
      <c r="H3" s="143" t="s">
        <v>8</v>
      </c>
    </row>
    <row r="4" spans="1:8" s="135" customFormat="1" ht="13.5" thickBot="1">
      <c r="A4" s="144"/>
      <c r="B4" s="145"/>
      <c r="C4" s="145"/>
      <c r="D4" s="145" t="s">
        <v>9</v>
      </c>
      <c r="E4" s="145" t="s">
        <v>10</v>
      </c>
      <c r="F4" s="146"/>
      <c r="G4" s="146"/>
      <c r="H4" s="147"/>
    </row>
    <row r="5" spans="1:8" s="135" customFormat="1" ht="12.75">
      <c r="A5" s="55" t="s">
        <v>11</v>
      </c>
      <c r="B5" s="102" t="s">
        <v>12</v>
      </c>
      <c r="C5" s="102" t="s">
        <v>13</v>
      </c>
      <c r="D5" s="188">
        <f>E5/3.2808</f>
        <v>274.32333577176297</v>
      </c>
      <c r="E5" s="102">
        <v>900</v>
      </c>
      <c r="F5" s="189">
        <v>19.266629219999999</v>
      </c>
      <c r="G5" s="189">
        <v>-155.87538071899999</v>
      </c>
      <c r="H5" s="160" t="s">
        <v>14</v>
      </c>
    </row>
    <row r="6" spans="1:8" s="135" customFormat="1" ht="12.75">
      <c r="A6" s="55" t="s">
        <v>15</v>
      </c>
      <c r="B6" s="102" t="s">
        <v>16</v>
      </c>
      <c r="C6" s="102" t="s">
        <v>13</v>
      </c>
      <c r="D6" s="188">
        <f t="shared" ref="D6:D69" si="0">E6/3.2808</f>
        <v>274.32333577176297</v>
      </c>
      <c r="E6" s="102">
        <v>900</v>
      </c>
      <c r="F6" s="189">
        <v>19.264504909999999</v>
      </c>
      <c r="G6" s="189">
        <v>-155.873760664</v>
      </c>
      <c r="H6" s="160" t="s">
        <v>17</v>
      </c>
    </row>
    <row r="7" spans="1:8" s="135" customFormat="1" ht="12.75">
      <c r="A7" s="55" t="s">
        <v>18</v>
      </c>
      <c r="B7" s="102" t="s">
        <v>19</v>
      </c>
      <c r="C7" s="102" t="s">
        <v>13</v>
      </c>
      <c r="D7" s="188">
        <f t="shared" si="0"/>
        <v>274.32333577176297</v>
      </c>
      <c r="E7" s="102">
        <v>900</v>
      </c>
      <c r="F7" s="189">
        <v>19.340143204</v>
      </c>
      <c r="G7" s="189">
        <v>-155.87277897600001</v>
      </c>
      <c r="H7" s="160" t="s">
        <v>20</v>
      </c>
    </row>
    <row r="8" spans="1:8" s="176" customFormat="1" ht="12.75">
      <c r="A8" s="196" t="s">
        <v>21</v>
      </c>
      <c r="B8" s="196" t="s">
        <v>22</v>
      </c>
      <c r="C8" s="196" t="s">
        <v>23</v>
      </c>
      <c r="D8" s="197">
        <f>E8/3.2808</f>
        <v>2996.2204340404778</v>
      </c>
      <c r="E8" s="196">
        <v>9830</v>
      </c>
      <c r="F8" s="198">
        <v>19.355383516</v>
      </c>
      <c r="G8" s="198">
        <v>-155.666763866</v>
      </c>
      <c r="H8" s="171" t="s">
        <v>24</v>
      </c>
    </row>
    <row r="9" spans="1:8" s="135" customFormat="1" ht="12.75">
      <c r="A9" s="55" t="s">
        <v>25</v>
      </c>
      <c r="B9" s="102" t="s">
        <v>26</v>
      </c>
      <c r="C9" s="102" t="s">
        <v>13</v>
      </c>
      <c r="D9" s="188">
        <f t="shared" si="0"/>
        <v>2990.1243599122163</v>
      </c>
      <c r="E9" s="102">
        <v>9810</v>
      </c>
      <c r="F9" s="189">
        <v>19.355410337999999</v>
      </c>
      <c r="G9" s="189">
        <v>-155.66772946099999</v>
      </c>
      <c r="H9" s="160" t="s">
        <v>27</v>
      </c>
    </row>
    <row r="10" spans="1:8" s="135" customFormat="1" ht="12.75">
      <c r="A10" s="55" t="s">
        <v>28</v>
      </c>
      <c r="B10" s="102" t="s">
        <v>29</v>
      </c>
      <c r="C10" s="102" t="s">
        <v>13</v>
      </c>
      <c r="D10" s="188">
        <f t="shared" si="0"/>
        <v>2995.9156303340646</v>
      </c>
      <c r="E10" s="102">
        <v>9829</v>
      </c>
      <c r="F10" s="189">
        <v>19.354723693</v>
      </c>
      <c r="G10" s="189">
        <v>-155.665417397</v>
      </c>
      <c r="H10" s="160" t="s">
        <v>30</v>
      </c>
    </row>
    <row r="11" spans="1:8" s="135" customFormat="1" ht="12.75">
      <c r="A11" s="55" t="s">
        <v>31</v>
      </c>
      <c r="B11" s="102" t="s">
        <v>32</v>
      </c>
      <c r="C11" s="102" t="s">
        <v>13</v>
      </c>
      <c r="D11" s="188">
        <f t="shared" si="0"/>
        <v>2996.2204340404778</v>
      </c>
      <c r="E11" s="102">
        <v>9830</v>
      </c>
      <c r="F11" s="189">
        <v>19.355780483</v>
      </c>
      <c r="G11" s="189">
        <v>-155.665932381</v>
      </c>
      <c r="H11" s="160"/>
    </row>
    <row r="12" spans="1:8" s="135" customFormat="1" ht="12.75">
      <c r="A12" s="55" t="s">
        <v>33</v>
      </c>
      <c r="B12" s="102" t="s">
        <v>34</v>
      </c>
      <c r="C12" s="102" t="s">
        <v>23</v>
      </c>
      <c r="D12" s="188">
        <f t="shared" si="0"/>
        <v>2999.2684711046086</v>
      </c>
      <c r="E12" s="102">
        <v>9840</v>
      </c>
      <c r="F12" s="189">
        <v>19.356944561999999</v>
      </c>
      <c r="G12" s="189">
        <v>-155.66534229499999</v>
      </c>
      <c r="H12" s="160" t="s">
        <v>35</v>
      </c>
    </row>
    <row r="13" spans="1:8" s="135" customFormat="1" ht="12.75">
      <c r="A13" s="55" t="s">
        <v>36</v>
      </c>
      <c r="B13" s="102" t="s">
        <v>37</v>
      </c>
      <c r="C13" s="102" t="s">
        <v>13</v>
      </c>
      <c r="D13" s="188">
        <f t="shared" si="0"/>
        <v>2999.2684711046086</v>
      </c>
      <c r="E13" s="102">
        <v>9840</v>
      </c>
      <c r="F13" s="189">
        <v>19.356944561999999</v>
      </c>
      <c r="G13" s="189">
        <v>-155.66534229499999</v>
      </c>
      <c r="H13" s="160" t="s">
        <v>35</v>
      </c>
    </row>
    <row r="14" spans="1:8" s="135" customFormat="1" ht="12.75">
      <c r="A14" s="55" t="s">
        <v>38</v>
      </c>
      <c r="B14" s="102" t="s">
        <v>39</v>
      </c>
      <c r="C14" s="102" t="s">
        <v>13</v>
      </c>
      <c r="D14" s="188">
        <f t="shared" si="0"/>
        <v>3023.6527676176543</v>
      </c>
      <c r="E14" s="102">
        <v>9920</v>
      </c>
      <c r="F14" s="189">
        <v>19.358419777000002</v>
      </c>
      <c r="G14" s="189">
        <v>-155.663673961</v>
      </c>
      <c r="H14" s="160" t="s">
        <v>40</v>
      </c>
    </row>
    <row r="15" spans="1:8" s="135" customFormat="1" ht="12.75">
      <c r="A15" s="55" t="s">
        <v>41</v>
      </c>
      <c r="B15" s="102" t="s">
        <v>42</v>
      </c>
      <c r="C15" s="102" t="s">
        <v>23</v>
      </c>
      <c r="D15" s="188">
        <f t="shared" si="0"/>
        <v>3035.8449158741769</v>
      </c>
      <c r="E15" s="102">
        <v>9960</v>
      </c>
      <c r="F15" s="189">
        <v>19.35958922</v>
      </c>
      <c r="G15" s="189">
        <v>-155.66253670399999</v>
      </c>
      <c r="H15" s="160" t="s">
        <v>43</v>
      </c>
    </row>
    <row r="16" spans="1:8" s="135" customFormat="1" ht="12.75">
      <c r="A16" s="55" t="s">
        <v>44</v>
      </c>
      <c r="B16" s="102" t="s">
        <v>45</v>
      </c>
      <c r="C16" s="102" t="s">
        <v>23</v>
      </c>
      <c r="D16" s="188">
        <f t="shared" si="0"/>
        <v>3086.1375274323336</v>
      </c>
      <c r="E16" s="102">
        <v>10125</v>
      </c>
      <c r="F16" s="189">
        <v>19.364014865000001</v>
      </c>
      <c r="G16" s="189">
        <v>-155.65911957</v>
      </c>
      <c r="H16" s="160" t="s">
        <v>46</v>
      </c>
    </row>
    <row r="17" spans="1:8" s="135" customFormat="1" ht="12.75">
      <c r="A17" s="55" t="s">
        <v>47</v>
      </c>
      <c r="B17" s="102" t="s">
        <v>48</v>
      </c>
      <c r="C17" s="102" t="s">
        <v>23</v>
      </c>
      <c r="D17" s="188">
        <f t="shared" si="0"/>
        <v>3182.1506949524505</v>
      </c>
      <c r="E17" s="102">
        <v>10440</v>
      </c>
      <c r="F17" s="189">
        <v>19.371482134000001</v>
      </c>
      <c r="G17" s="189">
        <v>-155.65301486199999</v>
      </c>
      <c r="H17" s="160" t="s">
        <v>49</v>
      </c>
    </row>
    <row r="18" spans="1:8" s="135" customFormat="1" ht="12.75">
      <c r="A18" s="55" t="s">
        <v>50</v>
      </c>
      <c r="B18" s="102" t="s">
        <v>51</v>
      </c>
      <c r="C18" s="102" t="s">
        <v>23</v>
      </c>
      <c r="D18" s="188">
        <f t="shared" si="0"/>
        <v>3269.0197512801756</v>
      </c>
      <c r="E18" s="102">
        <v>10725</v>
      </c>
      <c r="F18" s="189">
        <v>19.377141595000001</v>
      </c>
      <c r="G18" s="189">
        <v>-155.64748951199999</v>
      </c>
      <c r="H18" s="160" t="s">
        <v>52</v>
      </c>
    </row>
    <row r="19" spans="1:8" s="135" customFormat="1" ht="12.75">
      <c r="A19" s="55" t="s">
        <v>53</v>
      </c>
      <c r="B19" s="102" t="s">
        <v>54</v>
      </c>
      <c r="C19" s="102" t="s">
        <v>13</v>
      </c>
      <c r="D19" s="188">
        <f t="shared" si="0"/>
        <v>3276.639843940502</v>
      </c>
      <c r="E19" s="102">
        <v>10750</v>
      </c>
      <c r="F19" s="189">
        <v>19.378407597999999</v>
      </c>
      <c r="G19" s="189">
        <v>-155.64620205200001</v>
      </c>
      <c r="H19" s="160" t="s">
        <v>55</v>
      </c>
    </row>
    <row r="20" spans="1:8" s="135" customFormat="1" ht="12.75">
      <c r="A20" s="55" t="s">
        <v>56</v>
      </c>
      <c r="B20" s="102" t="s">
        <v>57</v>
      </c>
      <c r="C20" s="102" t="s">
        <v>13</v>
      </c>
      <c r="D20" s="188">
        <f t="shared" si="0"/>
        <v>3291.8800292611559</v>
      </c>
      <c r="E20" s="102">
        <v>10800</v>
      </c>
      <c r="F20" s="189">
        <v>19.378402233999999</v>
      </c>
      <c r="G20" s="189">
        <v>-155.64621814500001</v>
      </c>
      <c r="H20" s="160" t="s">
        <v>58</v>
      </c>
    </row>
    <row r="21" spans="1:8" s="176" customFormat="1" ht="12.75">
      <c r="A21" s="196" t="s">
        <v>59</v>
      </c>
      <c r="B21" s="196" t="s">
        <v>60</v>
      </c>
      <c r="C21" s="196" t="s">
        <v>23</v>
      </c>
      <c r="D21" s="197">
        <f t="shared" si="0"/>
        <v>3291.8800292611559</v>
      </c>
      <c r="E21" s="196">
        <v>10800</v>
      </c>
      <c r="F21" s="198">
        <v>19.378402233999999</v>
      </c>
      <c r="G21" s="198">
        <v>-155.64621814500001</v>
      </c>
      <c r="H21" s="171" t="s">
        <v>58</v>
      </c>
    </row>
    <row r="22" spans="1:8" s="176" customFormat="1" ht="12.75">
      <c r="A22" s="196" t="s">
        <v>61</v>
      </c>
      <c r="B22" s="196" t="s">
        <v>62</v>
      </c>
      <c r="C22" s="196" t="s">
        <v>13</v>
      </c>
      <c r="D22" s="197">
        <f t="shared" si="0"/>
        <v>3291.8800292611559</v>
      </c>
      <c r="E22" s="196">
        <v>10800</v>
      </c>
      <c r="F22" s="198">
        <v>19.378402233999999</v>
      </c>
      <c r="G22" s="198">
        <v>-155.64621814500001</v>
      </c>
      <c r="H22" s="171" t="s">
        <v>58</v>
      </c>
    </row>
    <row r="23" spans="1:8" s="135" customFormat="1" ht="12.75">
      <c r="A23" s="55" t="s">
        <v>63</v>
      </c>
      <c r="B23" s="102" t="s">
        <v>64</v>
      </c>
      <c r="C23" s="102" t="s">
        <v>13</v>
      </c>
      <c r="D23" s="188">
        <f t="shared" si="0"/>
        <v>2980.9802487198244</v>
      </c>
      <c r="E23" s="102">
        <v>9780</v>
      </c>
      <c r="F23" s="189">
        <v>19.353286027999999</v>
      </c>
      <c r="G23" s="189">
        <v>-155.66785820699999</v>
      </c>
      <c r="H23" s="160" t="s">
        <v>65</v>
      </c>
    </row>
    <row r="24" spans="1:8" s="135" customFormat="1" ht="12.75">
      <c r="A24" s="55" t="s">
        <v>66</v>
      </c>
      <c r="B24" s="102" t="s">
        <v>67</v>
      </c>
      <c r="C24" s="102" t="s">
        <v>23</v>
      </c>
      <c r="D24" s="188">
        <f t="shared" si="0"/>
        <v>2913.9234333089489</v>
      </c>
      <c r="E24" s="102">
        <v>9560</v>
      </c>
      <c r="F24" s="189">
        <v>19.346998931000002</v>
      </c>
      <c r="G24" s="189">
        <v>-155.67408629600001</v>
      </c>
      <c r="H24" s="160" t="s">
        <v>68</v>
      </c>
    </row>
    <row r="25" spans="1:8" s="135" customFormat="1" ht="12.75">
      <c r="A25" s="55" t="s">
        <v>69</v>
      </c>
      <c r="B25" s="102" t="s">
        <v>70</v>
      </c>
      <c r="C25" s="102" t="s">
        <v>23</v>
      </c>
      <c r="D25" s="188">
        <f t="shared" si="0"/>
        <v>2889.5391367959032</v>
      </c>
      <c r="E25" s="102">
        <v>9480</v>
      </c>
      <c r="F25" s="189">
        <v>19.345040917999999</v>
      </c>
      <c r="G25" s="189">
        <v>-155.67612477500001</v>
      </c>
      <c r="H25" s="160" t="s">
        <v>71</v>
      </c>
    </row>
    <row r="26" spans="1:8" s="135" customFormat="1" ht="12.75">
      <c r="A26" s="55" t="s">
        <v>72</v>
      </c>
      <c r="B26" s="102" t="s">
        <v>73</v>
      </c>
      <c r="C26" s="102" t="s">
        <v>13</v>
      </c>
      <c r="D26" s="188">
        <f t="shared" si="0"/>
        <v>2890.4535479151423</v>
      </c>
      <c r="E26" s="102">
        <v>9483</v>
      </c>
      <c r="F26" s="189">
        <v>19.345169664</v>
      </c>
      <c r="G26" s="189">
        <v>-155.676661217</v>
      </c>
      <c r="H26" s="160" t="s">
        <v>74</v>
      </c>
    </row>
    <row r="27" spans="1:8" s="135" customFormat="1" ht="12.75">
      <c r="A27" s="55" t="s">
        <v>75</v>
      </c>
      <c r="B27" s="102" t="s">
        <v>76</v>
      </c>
      <c r="C27" s="102" t="s">
        <v>13</v>
      </c>
      <c r="D27" s="188">
        <f t="shared" si="0"/>
        <v>2889.5391367959032</v>
      </c>
      <c r="E27" s="102">
        <v>9480</v>
      </c>
      <c r="F27" s="189">
        <v>19.345137478000002</v>
      </c>
      <c r="G27" s="189">
        <v>-155.676655853</v>
      </c>
      <c r="H27" s="160" t="s">
        <v>77</v>
      </c>
    </row>
    <row r="28" spans="1:8" s="135" customFormat="1" ht="12.75">
      <c r="A28" s="55" t="s">
        <v>78</v>
      </c>
      <c r="B28" s="102" t="s">
        <v>79</v>
      </c>
      <c r="C28" s="102" t="s">
        <v>13</v>
      </c>
      <c r="D28" s="188">
        <f t="shared" si="0"/>
        <v>3901.4874420872957</v>
      </c>
      <c r="E28" s="102">
        <v>12800</v>
      </c>
      <c r="F28" s="189">
        <v>19.428897501000002</v>
      </c>
      <c r="G28" s="189">
        <v>-155.60950943200001</v>
      </c>
      <c r="H28" s="160" t="s">
        <v>80</v>
      </c>
    </row>
    <row r="29" spans="1:8" s="135" customFormat="1" ht="12.75">
      <c r="A29" s="55" t="s">
        <v>81</v>
      </c>
      <c r="B29" s="102" t="s">
        <v>82</v>
      </c>
      <c r="C29" s="102" t="s">
        <v>23</v>
      </c>
      <c r="D29" s="188">
        <f t="shared" si="0"/>
        <v>3901.4874420872957</v>
      </c>
      <c r="E29" s="102">
        <v>12800</v>
      </c>
      <c r="F29" s="189">
        <v>19.428897501000002</v>
      </c>
      <c r="G29" s="189">
        <v>-155.60950943200001</v>
      </c>
      <c r="H29" s="160" t="s">
        <v>80</v>
      </c>
    </row>
    <row r="30" spans="1:8" s="135" customFormat="1" ht="12.75">
      <c r="A30" s="55" t="s">
        <v>83</v>
      </c>
      <c r="B30" s="102" t="s">
        <v>84</v>
      </c>
      <c r="C30" s="102" t="s">
        <v>13</v>
      </c>
      <c r="D30" s="188">
        <f t="shared" si="0"/>
        <v>3889.2952938307726</v>
      </c>
      <c r="E30" s="102">
        <v>12760</v>
      </c>
      <c r="F30" s="189">
        <v>19.426386953000002</v>
      </c>
      <c r="G30" s="189">
        <v>-155.610882723</v>
      </c>
      <c r="H30" s="160" t="s">
        <v>85</v>
      </c>
    </row>
    <row r="31" spans="1:8" s="135" customFormat="1" ht="12.75">
      <c r="A31" s="55" t="s">
        <v>86</v>
      </c>
      <c r="B31" s="102" t="s">
        <v>87</v>
      </c>
      <c r="C31" s="102" t="s">
        <v>23</v>
      </c>
      <c r="D31" s="188">
        <f t="shared" si="0"/>
        <v>3889.2952938307726</v>
      </c>
      <c r="E31" s="102">
        <v>12760</v>
      </c>
      <c r="F31" s="189">
        <v>19.426386953000002</v>
      </c>
      <c r="G31" s="189">
        <v>-155.610882723</v>
      </c>
      <c r="H31" s="160" t="s">
        <v>85</v>
      </c>
    </row>
    <row r="32" spans="1:8" s="135" customFormat="1" ht="12.75">
      <c r="A32" s="55" t="s">
        <v>88</v>
      </c>
      <c r="B32" s="102" t="s">
        <v>89</v>
      </c>
      <c r="C32" s="102" t="s">
        <v>13</v>
      </c>
      <c r="D32" s="188">
        <f t="shared" si="0"/>
        <v>3877.10314557425</v>
      </c>
      <c r="E32" s="102">
        <v>12720</v>
      </c>
      <c r="F32" s="189">
        <v>19.424182176999999</v>
      </c>
      <c r="G32" s="189">
        <v>-155.61199852199999</v>
      </c>
      <c r="H32" s="160" t="s">
        <v>90</v>
      </c>
    </row>
    <row r="33" spans="1:8" s="135" customFormat="1" ht="12.75">
      <c r="A33" s="55" t="s">
        <v>91</v>
      </c>
      <c r="B33" s="102" t="s">
        <v>92</v>
      </c>
      <c r="C33" s="102" t="s">
        <v>13</v>
      </c>
      <c r="D33" s="188">
        <f t="shared" si="0"/>
        <v>3864.9109973177274</v>
      </c>
      <c r="E33" s="102">
        <v>12680</v>
      </c>
      <c r="F33" s="189">
        <v>19.42203641</v>
      </c>
      <c r="G33" s="189">
        <v>-155.61325916000001</v>
      </c>
      <c r="H33" s="160" t="s">
        <v>93</v>
      </c>
    </row>
    <row r="34" spans="1:8" s="135" customFormat="1" ht="12.75">
      <c r="A34" s="55" t="s">
        <v>94</v>
      </c>
      <c r="B34" s="102" t="s">
        <v>95</v>
      </c>
      <c r="C34" s="102" t="s">
        <v>23</v>
      </c>
      <c r="D34" s="188">
        <f t="shared" si="0"/>
        <v>3864.9109973177274</v>
      </c>
      <c r="E34" s="102">
        <v>12680</v>
      </c>
      <c r="F34" s="189">
        <v>19.42203641</v>
      </c>
      <c r="G34" s="189">
        <v>-155.61325916000001</v>
      </c>
      <c r="H34" s="160" t="s">
        <v>93</v>
      </c>
    </row>
    <row r="35" spans="1:8" s="135" customFormat="1" ht="12.75">
      <c r="A35" s="55" t="s">
        <v>96</v>
      </c>
      <c r="B35" s="102" t="s">
        <v>97</v>
      </c>
      <c r="C35" s="102" t="s">
        <v>23</v>
      </c>
      <c r="D35" s="188">
        <f t="shared" si="0"/>
        <v>3851.1948305291389</v>
      </c>
      <c r="E35" s="102">
        <v>12635</v>
      </c>
      <c r="F35" s="189">
        <v>19.420153499000001</v>
      </c>
      <c r="G35" s="189">
        <v>-155.614374959</v>
      </c>
      <c r="H35" s="160" t="s">
        <v>98</v>
      </c>
    </row>
    <row r="36" spans="1:8" s="135" customFormat="1" ht="12.75">
      <c r="A36" s="55" t="s">
        <v>99</v>
      </c>
      <c r="B36" s="102" t="s">
        <v>100</v>
      </c>
      <c r="C36" s="102" t="s">
        <v>23</v>
      </c>
      <c r="D36" s="188">
        <f t="shared" si="0"/>
        <v>3803.9502560351134</v>
      </c>
      <c r="E36" s="102">
        <v>12480</v>
      </c>
      <c r="F36" s="189">
        <v>19.416505695000001</v>
      </c>
      <c r="G36" s="189">
        <v>-155.61666556599999</v>
      </c>
      <c r="H36" s="160" t="s">
        <v>101</v>
      </c>
    </row>
    <row r="37" spans="1:8" s="135" customFormat="1" ht="12.75">
      <c r="A37" s="55" t="s">
        <v>102</v>
      </c>
      <c r="B37" s="102" t="s">
        <v>103</v>
      </c>
      <c r="C37" s="102" t="s">
        <v>23</v>
      </c>
      <c r="D37" s="188">
        <f t="shared" si="0"/>
        <v>3791.7581077785903</v>
      </c>
      <c r="E37" s="102">
        <v>12440</v>
      </c>
      <c r="F37" s="189">
        <v>19.41507876</v>
      </c>
      <c r="G37" s="189">
        <v>-155.61764188999999</v>
      </c>
      <c r="H37" s="160" t="s">
        <v>104</v>
      </c>
    </row>
    <row r="38" spans="1:8" s="135" customFormat="1" ht="12.75">
      <c r="A38" s="55" t="s">
        <v>105</v>
      </c>
      <c r="B38" s="102" t="s">
        <v>106</v>
      </c>
      <c r="C38" s="102" t="s">
        <v>13</v>
      </c>
      <c r="D38" s="188">
        <f t="shared" si="0"/>
        <v>3791.7581077785903</v>
      </c>
      <c r="E38" s="102">
        <v>12440</v>
      </c>
      <c r="F38" s="189">
        <v>19.41507876</v>
      </c>
      <c r="G38" s="189">
        <v>-155.61764188999999</v>
      </c>
      <c r="H38" s="160" t="s">
        <v>104</v>
      </c>
    </row>
    <row r="39" spans="1:8" s="135" customFormat="1" ht="12.75">
      <c r="A39" s="55" t="s">
        <v>107</v>
      </c>
      <c r="B39" s="102" t="s">
        <v>108</v>
      </c>
      <c r="C39" s="102" t="s">
        <v>23</v>
      </c>
      <c r="D39" s="188">
        <f t="shared" si="0"/>
        <v>3767.3738112655446</v>
      </c>
      <c r="E39" s="102">
        <v>12360</v>
      </c>
      <c r="F39" s="189">
        <v>19.412648678</v>
      </c>
      <c r="G39" s="189">
        <v>-155.61982520800001</v>
      </c>
      <c r="H39" s="160" t="s">
        <v>98</v>
      </c>
    </row>
    <row r="40" spans="1:8" s="135" customFormat="1" ht="12.75">
      <c r="A40" s="55" t="s">
        <v>109</v>
      </c>
      <c r="B40" s="102" t="s">
        <v>110</v>
      </c>
      <c r="C40" s="102" t="s">
        <v>23</v>
      </c>
      <c r="D40" s="188">
        <f t="shared" si="0"/>
        <v>3669.8366252133624</v>
      </c>
      <c r="E40" s="102">
        <v>12040</v>
      </c>
      <c r="F40" s="189">
        <v>19.403395057000001</v>
      </c>
      <c r="G40" s="189">
        <v>-155.62634833999999</v>
      </c>
      <c r="H40" s="160" t="s">
        <v>111</v>
      </c>
    </row>
    <row r="41" spans="1:8" s="135" customFormat="1" ht="12.75">
      <c r="A41" s="55" t="s">
        <v>112</v>
      </c>
      <c r="B41" s="102" t="s">
        <v>113</v>
      </c>
      <c r="C41" s="102" t="s">
        <v>23</v>
      </c>
      <c r="D41" s="188">
        <f t="shared" si="0"/>
        <v>3621.068032187271</v>
      </c>
      <c r="E41" s="102">
        <v>11880</v>
      </c>
      <c r="F41" s="189">
        <v>19.400449991999999</v>
      </c>
      <c r="G41" s="189">
        <v>-155.62882133700001</v>
      </c>
      <c r="H41" s="160" t="s">
        <v>114</v>
      </c>
    </row>
    <row r="42" spans="1:8" s="135" customFormat="1" ht="12.75">
      <c r="A42" s="55" t="s">
        <v>115</v>
      </c>
      <c r="B42" s="102" t="s">
        <v>116</v>
      </c>
      <c r="C42" s="102" t="s">
        <v>23</v>
      </c>
      <c r="D42" s="188">
        <f t="shared" si="0"/>
        <v>3621.068032187271</v>
      </c>
      <c r="E42" s="102">
        <v>11880</v>
      </c>
      <c r="F42" s="189">
        <v>19.400449991999999</v>
      </c>
      <c r="G42" s="189">
        <v>-155.62882133700001</v>
      </c>
      <c r="H42" s="160" t="s">
        <v>114</v>
      </c>
    </row>
    <row r="43" spans="1:8" s="135" customFormat="1" ht="12.75">
      <c r="A43" s="55" t="s">
        <v>117</v>
      </c>
      <c r="B43" s="102" t="s">
        <v>118</v>
      </c>
      <c r="C43" s="102" t="s">
        <v>13</v>
      </c>
      <c r="D43" s="188">
        <f t="shared" si="0"/>
        <v>3550.9631797122652</v>
      </c>
      <c r="E43" s="102">
        <v>11650</v>
      </c>
      <c r="F43" s="189">
        <v>19.396432043000001</v>
      </c>
      <c r="G43" s="189">
        <v>-155.632469141</v>
      </c>
      <c r="H43" s="160" t="s">
        <v>119</v>
      </c>
    </row>
    <row r="44" spans="1:8" s="135" customFormat="1" ht="12.75">
      <c r="A44" s="55" t="s">
        <v>120</v>
      </c>
      <c r="B44" s="102" t="s">
        <v>121</v>
      </c>
      <c r="C44" s="102" t="s">
        <v>23</v>
      </c>
      <c r="D44" s="188">
        <f t="shared" si="0"/>
        <v>3485.430382833455</v>
      </c>
      <c r="E44" s="102">
        <v>11435</v>
      </c>
      <c r="F44" s="189">
        <v>19.391716719000001</v>
      </c>
      <c r="G44" s="189">
        <v>-155.635269368</v>
      </c>
      <c r="H44" s="160" t="s">
        <v>122</v>
      </c>
    </row>
    <row r="45" spans="1:8" s="135" customFormat="1" ht="12.75">
      <c r="A45" s="55" t="s">
        <v>123</v>
      </c>
      <c r="B45" s="102" t="s">
        <v>124</v>
      </c>
      <c r="C45" s="102" t="s">
        <v>23</v>
      </c>
      <c r="D45" s="188">
        <f t="shared" si="0"/>
        <v>3483.9063643013897</v>
      </c>
      <c r="E45" s="102">
        <v>11430</v>
      </c>
      <c r="F45" s="189">
        <v>19.391663075</v>
      </c>
      <c r="G45" s="189">
        <v>-155.63538202000001</v>
      </c>
      <c r="H45" s="160" t="s">
        <v>125</v>
      </c>
    </row>
    <row r="46" spans="1:8" s="135" customFormat="1" ht="12.75">
      <c r="A46" s="55" t="s">
        <v>126</v>
      </c>
      <c r="B46" s="102" t="s">
        <v>127</v>
      </c>
      <c r="C46" s="102" t="s">
        <v>13</v>
      </c>
      <c r="D46" s="188">
        <f t="shared" si="0"/>
        <v>3035.8449158741769</v>
      </c>
      <c r="E46" s="102">
        <v>9960</v>
      </c>
      <c r="F46" s="189">
        <v>19.358677269000001</v>
      </c>
      <c r="G46" s="189">
        <v>-155.66227921199999</v>
      </c>
      <c r="H46" s="160" t="s">
        <v>128</v>
      </c>
    </row>
    <row r="47" spans="1:8" s="176" customFormat="1" ht="12.75">
      <c r="A47" s="196" t="s">
        <v>129</v>
      </c>
      <c r="B47" s="196" t="s">
        <v>130</v>
      </c>
      <c r="C47" s="196" t="s">
        <v>13</v>
      </c>
      <c r="D47" s="197">
        <f t="shared" si="0"/>
        <v>2735.6132650573031</v>
      </c>
      <c r="E47" s="196">
        <v>8975</v>
      </c>
      <c r="F47" s="198">
        <v>19.326152801999999</v>
      </c>
      <c r="G47" s="198">
        <v>-155.692207301</v>
      </c>
      <c r="H47" s="171" t="s">
        <v>131</v>
      </c>
    </row>
    <row r="48" spans="1:8" s="135" customFormat="1" ht="12.75">
      <c r="A48" s="55" t="s">
        <v>132</v>
      </c>
      <c r="B48" s="102" t="s">
        <v>133</v>
      </c>
      <c r="C48" s="102" t="s">
        <v>23</v>
      </c>
      <c r="D48" s="188">
        <f t="shared" si="0"/>
        <v>2746.2813947817604</v>
      </c>
      <c r="E48" s="102">
        <v>9010</v>
      </c>
      <c r="F48" s="189">
        <v>19.328711629000001</v>
      </c>
      <c r="G48" s="189">
        <v>-155.690876925</v>
      </c>
      <c r="H48" s="160" t="s">
        <v>134</v>
      </c>
    </row>
    <row r="49" spans="1:8" s="135" customFormat="1" ht="12.75">
      <c r="A49" s="55" t="s">
        <v>135</v>
      </c>
      <c r="B49" s="102" t="s">
        <v>136</v>
      </c>
      <c r="C49" s="102" t="s">
        <v>13</v>
      </c>
      <c r="D49" s="188">
        <f t="shared" si="0"/>
        <v>2727.9931723969762</v>
      </c>
      <c r="E49" s="102">
        <v>8950</v>
      </c>
      <c r="F49" s="189">
        <v>19.325369597000002</v>
      </c>
      <c r="G49" s="189">
        <v>-155.69355376999999</v>
      </c>
      <c r="H49" s="160" t="s">
        <v>137</v>
      </c>
    </row>
    <row r="50" spans="1:8" s="135" customFormat="1" ht="12.75">
      <c r="A50" s="55" t="s">
        <v>138</v>
      </c>
      <c r="B50" s="102" t="s">
        <v>139</v>
      </c>
      <c r="C50" s="102" t="s">
        <v>23</v>
      </c>
      <c r="D50" s="188">
        <f t="shared" si="0"/>
        <v>2724.9451353328454</v>
      </c>
      <c r="E50" s="102">
        <v>8940</v>
      </c>
      <c r="F50" s="189">
        <v>19.324393272999998</v>
      </c>
      <c r="G50" s="189">
        <v>-155.693703973</v>
      </c>
      <c r="H50" s="160" t="s">
        <v>140</v>
      </c>
    </row>
    <row r="51" spans="1:8" s="135" customFormat="1" ht="12.75">
      <c r="A51" s="55" t="s">
        <v>141</v>
      </c>
      <c r="B51" s="102" t="s">
        <v>142</v>
      </c>
      <c r="C51" s="102" t="s">
        <v>13</v>
      </c>
      <c r="D51" s="188">
        <f t="shared" si="0"/>
        <v>2712.7529870763228</v>
      </c>
      <c r="E51" s="102">
        <v>8900</v>
      </c>
      <c r="F51" s="189">
        <v>19.32119608</v>
      </c>
      <c r="G51" s="189">
        <v>-155.696096504</v>
      </c>
      <c r="H51" s="160" t="s">
        <v>143</v>
      </c>
    </row>
    <row r="52" spans="1:8" s="135" customFormat="1" ht="12.75">
      <c r="A52" s="55" t="s">
        <v>144</v>
      </c>
      <c r="B52" s="102" t="s">
        <v>145</v>
      </c>
      <c r="C52" s="102" t="s">
        <v>13</v>
      </c>
      <c r="D52" s="188">
        <f t="shared" si="0"/>
        <v>2712.7529870763228</v>
      </c>
      <c r="E52" s="102">
        <v>8900</v>
      </c>
      <c r="F52" s="189">
        <v>19.32119608</v>
      </c>
      <c r="G52" s="189">
        <v>-155.696096504</v>
      </c>
      <c r="H52" s="160" t="s">
        <v>143</v>
      </c>
    </row>
    <row r="53" spans="1:8" s="135" customFormat="1" ht="12.75">
      <c r="A53" s="55" t="s">
        <v>146</v>
      </c>
      <c r="B53" s="102" t="s">
        <v>147</v>
      </c>
      <c r="C53" s="102" t="s">
        <v>13</v>
      </c>
      <c r="D53" s="188">
        <f t="shared" si="0"/>
        <v>2712.7529870763228</v>
      </c>
      <c r="E53" s="102">
        <v>8900</v>
      </c>
      <c r="F53" s="189">
        <v>19.32119608</v>
      </c>
      <c r="G53" s="189">
        <v>-155.696096504</v>
      </c>
      <c r="H53" s="160" t="s">
        <v>143</v>
      </c>
    </row>
    <row r="54" spans="1:8" s="135" customFormat="1" ht="12.75">
      <c r="A54" s="55" t="s">
        <v>148</v>
      </c>
      <c r="B54" s="102" t="s">
        <v>149</v>
      </c>
      <c r="C54" s="102" t="s">
        <v>13</v>
      </c>
      <c r="D54" s="188">
        <f t="shared" si="0"/>
        <v>2712.7529870763228</v>
      </c>
      <c r="E54" s="102">
        <v>8900</v>
      </c>
      <c r="F54" s="189">
        <v>19.32119608</v>
      </c>
      <c r="G54" s="189">
        <v>-155.696096504</v>
      </c>
      <c r="H54" s="160" t="s">
        <v>143</v>
      </c>
    </row>
    <row r="55" spans="1:8" s="135" customFormat="1" ht="12.75">
      <c r="A55" s="55" t="s">
        <v>150</v>
      </c>
      <c r="B55" s="102" t="s">
        <v>151</v>
      </c>
      <c r="C55" s="102" t="s">
        <v>13</v>
      </c>
      <c r="D55" s="188">
        <f t="shared" si="0"/>
        <v>2712.7529870763228</v>
      </c>
      <c r="E55" s="102">
        <v>8900</v>
      </c>
      <c r="F55" s="189">
        <v>19.32119608</v>
      </c>
      <c r="G55" s="189">
        <v>-155.696096504</v>
      </c>
      <c r="H55" s="160" t="s">
        <v>143</v>
      </c>
    </row>
    <row r="56" spans="1:8" s="135" customFormat="1" ht="12.75">
      <c r="A56" s="55" t="s">
        <v>152</v>
      </c>
      <c r="B56" s="102" t="s">
        <v>153</v>
      </c>
      <c r="C56" s="102" t="s">
        <v>13</v>
      </c>
      <c r="D56" s="188">
        <f t="shared" si="0"/>
        <v>2712.7529870763228</v>
      </c>
      <c r="E56" s="102">
        <v>8900</v>
      </c>
      <c r="F56" s="189">
        <v>19.32119608</v>
      </c>
      <c r="G56" s="189">
        <v>-155.696096504</v>
      </c>
      <c r="H56" s="160" t="s">
        <v>143</v>
      </c>
    </row>
    <row r="57" spans="1:8" s="135" customFormat="1" ht="12.75">
      <c r="A57" s="55" t="s">
        <v>154</v>
      </c>
      <c r="B57" s="102" t="s">
        <v>155</v>
      </c>
      <c r="C57" s="102" t="s">
        <v>13</v>
      </c>
      <c r="D57" s="188">
        <f t="shared" si="0"/>
        <v>2712.7529870763228</v>
      </c>
      <c r="E57" s="102">
        <v>8900</v>
      </c>
      <c r="F57" s="189">
        <v>19.32119608</v>
      </c>
      <c r="G57" s="189">
        <v>-155.696096504</v>
      </c>
      <c r="H57" s="160" t="s">
        <v>143</v>
      </c>
    </row>
    <row r="58" spans="1:8" s="135" customFormat="1" ht="12.75">
      <c r="A58" s="55" t="s">
        <v>156</v>
      </c>
      <c r="B58" s="102" t="s">
        <v>157</v>
      </c>
      <c r="C58" s="102" t="s">
        <v>13</v>
      </c>
      <c r="D58" s="188">
        <f t="shared" si="0"/>
        <v>2694.4647646915387</v>
      </c>
      <c r="E58" s="102">
        <v>8840</v>
      </c>
      <c r="F58" s="189">
        <v>19.317998887000002</v>
      </c>
      <c r="G58" s="189">
        <v>-155.69742687900001</v>
      </c>
      <c r="H58" s="160" t="s">
        <v>158</v>
      </c>
    </row>
    <row r="59" spans="1:8" s="135" customFormat="1" ht="12.75">
      <c r="A59" s="55" t="s">
        <v>159</v>
      </c>
      <c r="B59" s="102" t="s">
        <v>160</v>
      </c>
      <c r="C59" s="102" t="s">
        <v>23</v>
      </c>
      <c r="D59" s="188">
        <f t="shared" si="0"/>
        <v>2694.4647646915387</v>
      </c>
      <c r="E59" s="102">
        <v>8840</v>
      </c>
      <c r="F59" s="189">
        <v>19.317998887000002</v>
      </c>
      <c r="G59" s="189">
        <v>-155.69742687900001</v>
      </c>
      <c r="H59" s="160" t="s">
        <v>158</v>
      </c>
    </row>
    <row r="60" spans="1:8" s="135" customFormat="1" ht="12.75">
      <c r="A60" s="55" t="s">
        <v>161</v>
      </c>
      <c r="B60" s="102" t="s">
        <v>162</v>
      </c>
      <c r="C60" s="102" t="s">
        <v>13</v>
      </c>
      <c r="D60" s="188">
        <f t="shared" si="0"/>
        <v>2694.4647646915387</v>
      </c>
      <c r="E60" s="102">
        <v>8840</v>
      </c>
      <c r="F60" s="189">
        <v>19.317998887000002</v>
      </c>
      <c r="G60" s="189">
        <v>-155.69742687900001</v>
      </c>
      <c r="H60" s="160" t="s">
        <v>158</v>
      </c>
    </row>
    <row r="61" spans="1:8" s="135" customFormat="1" ht="12.75">
      <c r="A61" s="55" t="s">
        <v>163</v>
      </c>
      <c r="B61" s="102" t="s">
        <v>164</v>
      </c>
      <c r="C61" s="102" t="s">
        <v>23</v>
      </c>
      <c r="D61" s="188">
        <f t="shared" si="0"/>
        <v>2694.4647646915387</v>
      </c>
      <c r="E61" s="102">
        <v>8840</v>
      </c>
      <c r="F61" s="189">
        <v>19.317998887000002</v>
      </c>
      <c r="G61" s="189">
        <v>-155.69742687900001</v>
      </c>
      <c r="H61" s="160" t="s">
        <v>158</v>
      </c>
    </row>
    <row r="62" spans="1:8" s="135" customFormat="1" ht="12.75">
      <c r="A62" s="55" t="s">
        <v>165</v>
      </c>
      <c r="B62" s="102" t="s">
        <v>166</v>
      </c>
      <c r="C62" s="102" t="s">
        <v>13</v>
      </c>
      <c r="D62" s="188">
        <f t="shared" si="0"/>
        <v>2682.2726164350156</v>
      </c>
      <c r="E62" s="102">
        <v>8800</v>
      </c>
      <c r="F62" s="189">
        <v>19.316990376</v>
      </c>
      <c r="G62" s="189">
        <v>-155.69802232999999</v>
      </c>
      <c r="H62" s="160" t="s">
        <v>167</v>
      </c>
    </row>
    <row r="63" spans="1:8" s="176" customFormat="1" ht="12.75">
      <c r="A63" s="196" t="s">
        <v>168</v>
      </c>
      <c r="B63" s="196" t="s">
        <v>169</v>
      </c>
      <c r="C63" s="196" t="s">
        <v>13</v>
      </c>
      <c r="D63" s="197">
        <f t="shared" si="0"/>
        <v>2670.080468178493</v>
      </c>
      <c r="E63" s="196">
        <v>8760</v>
      </c>
      <c r="F63" s="198">
        <v>19.315472245999999</v>
      </c>
      <c r="G63" s="198">
        <v>-155.69953509600001</v>
      </c>
      <c r="H63" s="171" t="s">
        <v>170</v>
      </c>
    </row>
    <row r="64" spans="1:8" s="135" customFormat="1" ht="12.75">
      <c r="A64" s="55" t="s">
        <v>171</v>
      </c>
      <c r="B64" s="102" t="s">
        <v>172</v>
      </c>
      <c r="C64" s="102" t="s">
        <v>23</v>
      </c>
      <c r="D64" s="188">
        <f t="shared" si="0"/>
        <v>2670.080468178493</v>
      </c>
      <c r="E64" s="102">
        <v>8760</v>
      </c>
      <c r="F64" s="189">
        <v>19.315472245999999</v>
      </c>
      <c r="G64" s="189">
        <v>-155.69953509600001</v>
      </c>
      <c r="H64" s="160" t="s">
        <v>170</v>
      </c>
    </row>
    <row r="65" spans="1:8" s="176" customFormat="1" ht="12.75">
      <c r="A65" s="196" t="s">
        <v>173</v>
      </c>
      <c r="B65" s="196" t="s">
        <v>174</v>
      </c>
      <c r="C65" s="196" t="s">
        <v>13</v>
      </c>
      <c r="D65" s="197">
        <f t="shared" si="0"/>
        <v>2670.080468178493</v>
      </c>
      <c r="E65" s="196">
        <v>8760</v>
      </c>
      <c r="F65" s="198">
        <v>19.315472245999999</v>
      </c>
      <c r="G65" s="198">
        <v>-155.69953509600001</v>
      </c>
      <c r="H65" s="171" t="s">
        <v>170</v>
      </c>
    </row>
    <row r="66" spans="1:8" s="176" customFormat="1" ht="12.75">
      <c r="A66" s="196" t="s">
        <v>175</v>
      </c>
      <c r="B66" s="196" t="s">
        <v>176</v>
      </c>
      <c r="C66" s="196" t="s">
        <v>23</v>
      </c>
      <c r="D66" s="197">
        <f t="shared" si="0"/>
        <v>2670.080468178493</v>
      </c>
      <c r="E66" s="196">
        <v>8760</v>
      </c>
      <c r="F66" s="198">
        <v>19.315472245999999</v>
      </c>
      <c r="G66" s="198">
        <v>-155.69953509600001</v>
      </c>
      <c r="H66" s="171" t="s">
        <v>170</v>
      </c>
    </row>
    <row r="67" spans="1:8" s="135" customFormat="1" ht="12.75">
      <c r="A67" s="55" t="s">
        <v>177</v>
      </c>
      <c r="B67" s="102" t="s">
        <v>178</v>
      </c>
      <c r="C67" s="102" t="s">
        <v>13</v>
      </c>
      <c r="D67" s="188">
        <f t="shared" si="0"/>
        <v>2414.045354791514</v>
      </c>
      <c r="E67" s="102">
        <v>7920</v>
      </c>
      <c r="F67" s="189">
        <v>19.284594655999999</v>
      </c>
      <c r="G67" s="189">
        <v>-155.72631426999999</v>
      </c>
      <c r="H67" s="160" t="s">
        <v>179</v>
      </c>
    </row>
    <row r="68" spans="1:8" s="135" customFormat="1" ht="12.75">
      <c r="A68" s="55" t="s">
        <v>180</v>
      </c>
      <c r="B68" s="102" t="s">
        <v>181</v>
      </c>
      <c r="C68" s="102" t="s">
        <v>13</v>
      </c>
      <c r="D68" s="188">
        <f t="shared" si="0"/>
        <v>2453.6698366252131</v>
      </c>
      <c r="E68" s="102">
        <v>8050</v>
      </c>
      <c r="F68" s="189">
        <v>19.293027520999999</v>
      </c>
      <c r="G68" s="189">
        <v>-155.724329436</v>
      </c>
      <c r="H68" s="160" t="s">
        <v>182</v>
      </c>
    </row>
    <row r="69" spans="1:8" s="135" customFormat="1" ht="12.75">
      <c r="A69" s="55" t="s">
        <v>183</v>
      </c>
      <c r="B69" s="102" t="s">
        <v>184</v>
      </c>
      <c r="C69" s="102" t="s">
        <v>13</v>
      </c>
      <c r="D69" s="188">
        <f t="shared" si="0"/>
        <v>2410.9973177273832</v>
      </c>
      <c r="E69" s="102">
        <v>7910</v>
      </c>
      <c r="F69" s="189">
        <v>19.288489222999999</v>
      </c>
      <c r="G69" s="189">
        <v>-155.73056825399999</v>
      </c>
      <c r="H69" s="160" t="s">
        <v>185</v>
      </c>
    </row>
    <row r="70" spans="1:8" s="135" customFormat="1" ht="12.75">
      <c r="A70" s="55" t="s">
        <v>186</v>
      </c>
      <c r="B70" s="102" t="s">
        <v>187</v>
      </c>
      <c r="C70" s="102" t="s">
        <v>23</v>
      </c>
      <c r="D70" s="188">
        <f t="shared" ref="D70:D111" si="1">E70/3.2808</f>
        <v>2401.8532065349914</v>
      </c>
      <c r="E70" s="102">
        <v>7880</v>
      </c>
      <c r="F70" s="189">
        <v>19.287008644</v>
      </c>
      <c r="G70" s="189">
        <v>-155.73137291699999</v>
      </c>
      <c r="H70" s="160" t="s">
        <v>188</v>
      </c>
    </row>
    <row r="71" spans="1:8" s="135" customFormat="1" ht="12.75">
      <c r="A71" s="55" t="s">
        <v>189</v>
      </c>
      <c r="B71" s="102" t="s">
        <v>190</v>
      </c>
      <c r="C71" s="102" t="s">
        <v>13</v>
      </c>
      <c r="D71" s="188">
        <f t="shared" si="1"/>
        <v>2353.0846135089</v>
      </c>
      <c r="E71" s="102">
        <v>7720</v>
      </c>
      <c r="F71" s="189">
        <v>19.280372859</v>
      </c>
      <c r="G71" s="189">
        <v>-155.734945619</v>
      </c>
      <c r="H71" s="160" t="s">
        <v>191</v>
      </c>
    </row>
    <row r="72" spans="1:8" s="135" customFormat="1" ht="12.75">
      <c r="A72" s="55" t="s">
        <v>192</v>
      </c>
      <c r="B72" s="102" t="s">
        <v>193</v>
      </c>
      <c r="C72" s="102" t="s">
        <v>23</v>
      </c>
      <c r="D72" s="188">
        <f t="shared" si="1"/>
        <v>2353.0846135089</v>
      </c>
      <c r="E72" s="102">
        <v>7720</v>
      </c>
      <c r="F72" s="189">
        <v>19.280372859</v>
      </c>
      <c r="G72" s="189">
        <v>-155.734945619</v>
      </c>
      <c r="H72" s="160" t="s">
        <v>194</v>
      </c>
    </row>
    <row r="73" spans="1:8" s="135" customFormat="1" ht="12.75">
      <c r="A73" s="55" t="s">
        <v>195</v>
      </c>
      <c r="B73" s="102" t="s">
        <v>196</v>
      </c>
      <c r="C73" s="102" t="s">
        <v>13</v>
      </c>
      <c r="D73" s="188">
        <f t="shared" si="1"/>
        <v>2353.0846135089</v>
      </c>
      <c r="E73" s="102">
        <v>7720</v>
      </c>
      <c r="F73" s="189">
        <v>0</v>
      </c>
      <c r="G73" s="189">
        <v>0</v>
      </c>
      <c r="H73" s="160" t="s">
        <v>197</v>
      </c>
    </row>
    <row r="74" spans="1:8" s="135" customFormat="1" ht="12.75">
      <c r="A74" s="55" t="s">
        <v>198</v>
      </c>
      <c r="B74" s="102" t="s">
        <v>199</v>
      </c>
      <c r="C74" s="102" t="s">
        <v>13</v>
      </c>
      <c r="D74" s="188">
        <f t="shared" si="1"/>
        <v>2974.8841745915629</v>
      </c>
      <c r="E74" s="102">
        <v>9760</v>
      </c>
      <c r="F74" s="189">
        <v>19.353924394</v>
      </c>
      <c r="G74" s="189">
        <v>-155.66885598900001</v>
      </c>
      <c r="H74" s="160"/>
    </row>
    <row r="75" spans="1:8" s="135" customFormat="1" ht="12.75">
      <c r="A75" s="55" t="s">
        <v>200</v>
      </c>
      <c r="B75" s="102" t="s">
        <v>201</v>
      </c>
      <c r="C75" s="102" t="s">
        <v>23</v>
      </c>
      <c r="D75" s="188">
        <f t="shared" si="1"/>
        <v>2962.6920263350403</v>
      </c>
      <c r="E75" s="102">
        <v>9720</v>
      </c>
      <c r="F75" s="189">
        <v>19.351505041999999</v>
      </c>
      <c r="G75" s="189">
        <v>-155.67032047500001</v>
      </c>
      <c r="H75" s="160"/>
    </row>
    <row r="76" spans="1:8" s="135" customFormat="1" ht="12.75">
      <c r="A76" s="55" t="s">
        <v>202</v>
      </c>
      <c r="B76" s="102" t="s">
        <v>203</v>
      </c>
      <c r="C76" s="102" t="s">
        <v>23</v>
      </c>
      <c r="D76" s="188">
        <f t="shared" si="1"/>
        <v>2801.1460619361128</v>
      </c>
      <c r="E76" s="102">
        <v>9190</v>
      </c>
      <c r="F76" s="189">
        <v>19.337332248999999</v>
      </c>
      <c r="G76" s="189">
        <v>-155.683259451</v>
      </c>
      <c r="H76" s="160"/>
    </row>
    <row r="77" spans="1:8" s="135" customFormat="1" ht="12.75">
      <c r="A77" s="55" t="s">
        <v>204</v>
      </c>
      <c r="B77" s="102" t="s">
        <v>205</v>
      </c>
      <c r="C77" s="102" t="s">
        <v>23</v>
      </c>
      <c r="D77" s="188">
        <f t="shared" si="1"/>
        <v>2782.8578395513287</v>
      </c>
      <c r="E77" s="102">
        <v>9130</v>
      </c>
      <c r="F77" s="189">
        <v>19.334671497999999</v>
      </c>
      <c r="G77" s="189">
        <v>-155.68570562599999</v>
      </c>
      <c r="H77" s="160"/>
    </row>
    <row r="78" spans="1:8" s="135" customFormat="1" ht="12.75">
      <c r="A78" s="55" t="s">
        <v>206</v>
      </c>
      <c r="B78" s="102" t="s">
        <v>207</v>
      </c>
      <c r="C78" s="102" t="s">
        <v>23</v>
      </c>
      <c r="D78" s="188">
        <f t="shared" si="1"/>
        <v>2746.2813947817604</v>
      </c>
      <c r="E78" s="102">
        <v>9010</v>
      </c>
      <c r="F78" s="189">
        <v>19.330852031999999</v>
      </c>
      <c r="G78" s="189">
        <v>-155.68922468400001</v>
      </c>
      <c r="H78" s="160"/>
    </row>
    <row r="79" spans="1:8" s="135" customFormat="1" ht="12.75">
      <c r="A79" s="55" t="s">
        <v>208</v>
      </c>
      <c r="B79" s="102" t="s">
        <v>209</v>
      </c>
      <c r="C79" s="102" t="s">
        <v>23</v>
      </c>
      <c r="D79" s="188">
        <f t="shared" si="1"/>
        <v>2624.3599122165324</v>
      </c>
      <c r="E79" s="102">
        <v>8610</v>
      </c>
      <c r="F79" s="189">
        <v>19.307983518</v>
      </c>
      <c r="G79" s="189">
        <v>-155.705296481</v>
      </c>
      <c r="H79" s="160"/>
    </row>
    <row r="80" spans="1:8" s="135" customFormat="1" ht="12.75">
      <c r="A80" s="55" t="s">
        <v>210</v>
      </c>
      <c r="B80" s="102" t="s">
        <v>211</v>
      </c>
      <c r="C80" s="102" t="s">
        <v>23</v>
      </c>
      <c r="D80" s="188">
        <f t="shared" si="1"/>
        <v>2601.4996342355521</v>
      </c>
      <c r="E80" s="102">
        <v>8535</v>
      </c>
      <c r="F80" s="189">
        <v>19.304528832999999</v>
      </c>
      <c r="G80" s="189">
        <v>-155.70725449299999</v>
      </c>
      <c r="H80" s="160"/>
    </row>
    <row r="81" spans="1:8" s="135" customFormat="1" ht="12.75">
      <c r="A81" s="55" t="s">
        <v>212</v>
      </c>
      <c r="B81" s="102" t="s">
        <v>213</v>
      </c>
      <c r="C81" s="102" t="s">
        <v>13</v>
      </c>
      <c r="D81" s="188">
        <f t="shared" si="1"/>
        <v>2602.4140453547916</v>
      </c>
      <c r="E81" s="102">
        <v>8538</v>
      </c>
      <c r="F81" s="189">
        <v>19.305161834</v>
      </c>
      <c r="G81" s="189">
        <v>-155.70790358799999</v>
      </c>
      <c r="H81" s="160"/>
    </row>
    <row r="82" spans="1:8" s="135" customFormat="1" ht="12.75">
      <c r="A82" s="55" t="s">
        <v>214</v>
      </c>
      <c r="B82" s="102" t="s">
        <v>215</v>
      </c>
      <c r="C82" s="102" t="s">
        <v>13</v>
      </c>
      <c r="D82" s="188">
        <f t="shared" si="1"/>
        <v>2636.552060473055</v>
      </c>
      <c r="E82" s="102">
        <v>8650</v>
      </c>
      <c r="F82" s="189">
        <v>19.313685894999999</v>
      </c>
      <c r="G82" s="189">
        <v>-155.704164588</v>
      </c>
      <c r="H82" s="160"/>
    </row>
    <row r="83" spans="1:8" s="135" customFormat="1" ht="12.75">
      <c r="A83" s="55" t="s">
        <v>216</v>
      </c>
      <c r="B83" s="102" t="s">
        <v>217</v>
      </c>
      <c r="C83" s="102" t="s">
        <v>23</v>
      </c>
      <c r="D83" s="188">
        <f t="shared" si="1"/>
        <v>2575.591319190441</v>
      </c>
      <c r="E83" s="102">
        <v>8450</v>
      </c>
      <c r="F83" s="189">
        <v>19.29948628</v>
      </c>
      <c r="G83" s="189">
        <v>-155.710312211</v>
      </c>
      <c r="H83" s="160"/>
    </row>
    <row r="84" spans="1:8" s="135" customFormat="1" ht="12.75">
      <c r="A84" s="55" t="s">
        <v>218</v>
      </c>
      <c r="B84" s="102" t="s">
        <v>219</v>
      </c>
      <c r="C84" s="102" t="s">
        <v>13</v>
      </c>
      <c r="D84" s="188">
        <f t="shared" si="1"/>
        <v>2575.591319190441</v>
      </c>
      <c r="E84" s="102">
        <v>8450</v>
      </c>
      <c r="F84" s="189">
        <v>19.29948628</v>
      </c>
      <c r="G84" s="189">
        <v>-155.710312211</v>
      </c>
      <c r="H84" s="160"/>
    </row>
    <row r="85" spans="1:8" s="135" customFormat="1" ht="12.75">
      <c r="A85" s="55" t="s">
        <v>220</v>
      </c>
      <c r="B85" s="102" t="s">
        <v>221</v>
      </c>
      <c r="C85" s="102" t="s">
        <v>23</v>
      </c>
      <c r="D85" s="188">
        <f t="shared" si="1"/>
        <v>2535.966837356742</v>
      </c>
      <c r="E85" s="102">
        <v>8320</v>
      </c>
      <c r="F85" s="189">
        <v>19.293617607000002</v>
      </c>
      <c r="G85" s="189">
        <v>-155.71344503200001</v>
      </c>
      <c r="H85" s="160"/>
    </row>
    <row r="86" spans="1:8" s="135" customFormat="1" ht="12.75">
      <c r="A86" s="55" t="s">
        <v>222</v>
      </c>
      <c r="B86" s="102" t="s">
        <v>223</v>
      </c>
      <c r="C86" s="102" t="s">
        <v>13</v>
      </c>
      <c r="D86" s="188">
        <f t="shared" si="1"/>
        <v>2535.966837356742</v>
      </c>
      <c r="E86" s="102">
        <v>8320</v>
      </c>
      <c r="F86" s="189">
        <v>19.293617607000002</v>
      </c>
      <c r="G86" s="189">
        <v>-155.71344503200001</v>
      </c>
      <c r="H86" s="160"/>
    </row>
    <row r="87" spans="1:8" s="135" customFormat="1" ht="12.75">
      <c r="A87" s="55" t="s">
        <v>224</v>
      </c>
      <c r="B87" s="102" t="s">
        <v>225</v>
      </c>
      <c r="C87" s="102" t="s">
        <v>13</v>
      </c>
      <c r="D87" s="188">
        <f t="shared" si="1"/>
        <v>2529.8707632284809</v>
      </c>
      <c r="E87" s="102">
        <v>8300</v>
      </c>
      <c r="F87" s="189">
        <v>19.292850495</v>
      </c>
      <c r="G87" s="189">
        <v>-155.70944854000001</v>
      </c>
      <c r="H87" s="160"/>
    </row>
    <row r="88" spans="1:8" s="135" customFormat="1" ht="12.75">
      <c r="A88" s="55" t="s">
        <v>226</v>
      </c>
      <c r="B88" s="102" t="s">
        <v>227</v>
      </c>
      <c r="C88" s="102" t="s">
        <v>13</v>
      </c>
      <c r="D88" s="188">
        <f t="shared" si="1"/>
        <v>2514.630577907827</v>
      </c>
      <c r="E88" s="102">
        <v>8250</v>
      </c>
      <c r="F88" s="189">
        <v>19.290114641999999</v>
      </c>
      <c r="G88" s="189">
        <v>-155.71534940000001</v>
      </c>
      <c r="H88" s="160"/>
    </row>
    <row r="89" spans="1:8" s="135" customFormat="1" ht="12.75">
      <c r="A89" s="55" t="s">
        <v>228</v>
      </c>
      <c r="B89" s="102" t="s">
        <v>229</v>
      </c>
      <c r="C89" s="102" t="s">
        <v>13</v>
      </c>
      <c r="D89" s="188">
        <f t="shared" si="1"/>
        <v>2514.630577907827</v>
      </c>
      <c r="E89" s="102">
        <v>8250</v>
      </c>
      <c r="F89" s="189">
        <v>19.290114641999999</v>
      </c>
      <c r="G89" s="189">
        <v>-155.71534940000001</v>
      </c>
      <c r="H89" s="160"/>
    </row>
    <row r="90" spans="1:8" s="135" customFormat="1" ht="12.75">
      <c r="A90" s="55" t="s">
        <v>230</v>
      </c>
      <c r="B90" s="102" t="s">
        <v>231</v>
      </c>
      <c r="C90" s="102" t="s">
        <v>13</v>
      </c>
      <c r="D90" s="188">
        <f t="shared" si="1"/>
        <v>2514.630577907827</v>
      </c>
      <c r="E90" s="102">
        <v>8250</v>
      </c>
      <c r="F90" s="189">
        <v>19.290114641999999</v>
      </c>
      <c r="G90" s="189">
        <v>-155.71534940000001</v>
      </c>
      <c r="H90" s="160"/>
    </row>
    <row r="91" spans="1:8" s="135" customFormat="1" ht="12.75">
      <c r="A91" s="55" t="s">
        <v>232</v>
      </c>
      <c r="B91" s="102" t="s">
        <v>233</v>
      </c>
      <c r="C91" s="102" t="s">
        <v>13</v>
      </c>
      <c r="D91" s="188">
        <f t="shared" si="1"/>
        <v>2514.630577907827</v>
      </c>
      <c r="E91" s="102">
        <v>8250</v>
      </c>
      <c r="F91" s="189">
        <v>19.290114641999999</v>
      </c>
      <c r="G91" s="189">
        <v>-155.71534940000001</v>
      </c>
      <c r="H91" s="160"/>
    </row>
    <row r="92" spans="1:8" s="135" customFormat="1" ht="12.75">
      <c r="A92" s="55">
        <v>77</v>
      </c>
      <c r="B92" s="102" t="s">
        <v>234</v>
      </c>
      <c r="C92" s="102" t="s">
        <v>13</v>
      </c>
      <c r="D92" s="188">
        <f t="shared" si="1"/>
        <v>3931.9678127286024</v>
      </c>
      <c r="E92" s="102">
        <v>12900</v>
      </c>
      <c r="F92" s="189">
        <v>0</v>
      </c>
      <c r="G92" s="189">
        <v>0</v>
      </c>
      <c r="H92" s="160"/>
    </row>
    <row r="93" spans="1:8" s="135" customFormat="1" ht="12.75">
      <c r="A93" s="55" t="s">
        <v>235</v>
      </c>
      <c r="B93" s="102" t="s">
        <v>236</v>
      </c>
      <c r="C93" s="102" t="s">
        <v>13</v>
      </c>
      <c r="D93" s="188">
        <f t="shared" si="1"/>
        <v>3834.4306266764202</v>
      </c>
      <c r="E93" s="102">
        <v>12580</v>
      </c>
      <c r="F93" s="189">
        <v>19.416849018000001</v>
      </c>
      <c r="G93" s="189">
        <v>-155.611574733</v>
      </c>
      <c r="H93" s="160"/>
    </row>
    <row r="94" spans="1:8" s="135" customFormat="1" ht="12.75">
      <c r="A94" s="55" t="s">
        <v>237</v>
      </c>
      <c r="B94" s="102" t="s">
        <v>238</v>
      </c>
      <c r="C94" s="102" t="s">
        <v>13</v>
      </c>
      <c r="D94" s="188">
        <f t="shared" si="1"/>
        <v>3557.0592538405267</v>
      </c>
      <c r="E94" s="102">
        <v>11670</v>
      </c>
      <c r="F94" s="189">
        <v>19.393867851</v>
      </c>
      <c r="G94" s="189">
        <v>-155.62565096599999</v>
      </c>
      <c r="H94" s="160"/>
    </row>
    <row r="95" spans="1:8" s="135" customFormat="1" ht="12.75">
      <c r="A95" s="55" t="s">
        <v>239</v>
      </c>
      <c r="B95" s="102" t="s">
        <v>240</v>
      </c>
      <c r="C95" s="102" t="s">
        <v>13</v>
      </c>
      <c r="D95" s="188">
        <f t="shared" si="1"/>
        <v>3413.8015118263838</v>
      </c>
      <c r="E95" s="102">
        <v>11200</v>
      </c>
      <c r="F95" s="189">
        <v>0</v>
      </c>
      <c r="G95" s="189">
        <v>0</v>
      </c>
      <c r="H95" s="160"/>
    </row>
    <row r="96" spans="1:8" s="135" customFormat="1" ht="12.75">
      <c r="A96" s="55" t="s">
        <v>241</v>
      </c>
      <c r="B96" s="102" t="s">
        <v>242</v>
      </c>
      <c r="C96" s="102" t="s">
        <v>13</v>
      </c>
      <c r="D96" s="188">
        <f t="shared" si="1"/>
        <v>2484.1502072665203</v>
      </c>
      <c r="E96" s="102">
        <v>8150</v>
      </c>
      <c r="F96" s="189">
        <v>19.285812378999999</v>
      </c>
      <c r="G96" s="189">
        <v>-155.71930834</v>
      </c>
      <c r="H96" s="160"/>
    </row>
    <row r="97" spans="1:8" s="176" customFormat="1" ht="12.75">
      <c r="A97" s="196" t="s">
        <v>243</v>
      </c>
      <c r="B97" s="196" t="s">
        <v>244</v>
      </c>
      <c r="C97" s="196" t="s">
        <v>13</v>
      </c>
      <c r="D97" s="197">
        <f t="shared" si="1"/>
        <v>2353.0846135089</v>
      </c>
      <c r="E97" s="196">
        <v>7720</v>
      </c>
      <c r="F97" s="198">
        <v>19.268158078999999</v>
      </c>
      <c r="G97" s="198">
        <v>-155.72826691899999</v>
      </c>
      <c r="H97" s="171"/>
    </row>
    <row r="98" spans="1:8" s="135" customFormat="1" ht="12.75">
      <c r="A98" s="55" t="s">
        <v>245</v>
      </c>
      <c r="B98" s="102" t="s">
        <v>246</v>
      </c>
      <c r="C98" s="102" t="s">
        <v>13</v>
      </c>
      <c r="D98" s="188">
        <f t="shared" si="1"/>
        <v>2491.7702999268472</v>
      </c>
      <c r="E98" s="102">
        <v>8175</v>
      </c>
      <c r="F98" s="189">
        <v>19.285823106999999</v>
      </c>
      <c r="G98" s="189">
        <v>-155.71803160900001</v>
      </c>
      <c r="H98" s="160"/>
    </row>
    <row r="99" spans="1:8" s="135" customFormat="1" ht="12.75">
      <c r="A99" s="55" t="s">
        <v>247</v>
      </c>
      <c r="B99" s="102" t="s">
        <v>248</v>
      </c>
      <c r="C99" s="102" t="s">
        <v>13</v>
      </c>
      <c r="D99" s="188">
        <f t="shared" si="1"/>
        <v>2462.8139478176054</v>
      </c>
      <c r="E99" s="102">
        <v>8080</v>
      </c>
      <c r="F99" s="189">
        <v>19.283323288999998</v>
      </c>
      <c r="G99" s="189">
        <v>-155.71945854399999</v>
      </c>
      <c r="H99" s="160"/>
    </row>
    <row r="100" spans="1:8" s="135" customFormat="1" ht="12.75">
      <c r="A100" s="55" t="s">
        <v>249</v>
      </c>
      <c r="B100" s="102" t="s">
        <v>250</v>
      </c>
      <c r="C100" s="102" t="s">
        <v>13</v>
      </c>
      <c r="D100" s="188">
        <f t="shared" si="1"/>
        <v>2450.6217995610828</v>
      </c>
      <c r="E100" s="102">
        <v>8040</v>
      </c>
      <c r="F100" s="189">
        <v>19.28247571</v>
      </c>
      <c r="G100" s="189">
        <v>-155.71990915500001</v>
      </c>
      <c r="H100" s="160"/>
    </row>
    <row r="101" spans="1:8" s="135" customFormat="1" ht="12.75">
      <c r="A101" s="55" t="s">
        <v>251</v>
      </c>
      <c r="B101" s="102" t="s">
        <v>252</v>
      </c>
      <c r="C101" s="102" t="s">
        <v>13</v>
      </c>
      <c r="D101" s="188">
        <f t="shared" si="1"/>
        <v>2401.8532065349914</v>
      </c>
      <c r="E101" s="102">
        <v>7880</v>
      </c>
      <c r="F101" s="189">
        <v>19.275979400000001</v>
      </c>
      <c r="G101" s="189">
        <v>-155.72400220599999</v>
      </c>
      <c r="H101" s="160"/>
    </row>
    <row r="102" spans="1:8" s="135" customFormat="1" ht="12.75">
      <c r="A102" s="55" t="s">
        <v>253</v>
      </c>
      <c r="B102" s="102" t="s">
        <v>254</v>
      </c>
      <c r="C102" s="102" t="s">
        <v>13</v>
      </c>
      <c r="D102" s="188">
        <f t="shared" si="1"/>
        <v>2353.0846135089</v>
      </c>
      <c r="E102" s="102">
        <v>7720</v>
      </c>
      <c r="F102" s="189">
        <v>19.268158078999999</v>
      </c>
      <c r="G102" s="189">
        <v>-155.72826691899999</v>
      </c>
      <c r="H102" s="160"/>
    </row>
    <row r="103" spans="1:8" s="176" customFormat="1" ht="12.75">
      <c r="A103" s="196" t="s">
        <v>255</v>
      </c>
      <c r="B103" s="196" t="s">
        <v>256</v>
      </c>
      <c r="C103" s="196" t="s">
        <v>13</v>
      </c>
      <c r="D103" s="197">
        <f t="shared" si="1"/>
        <v>2346.9885393806389</v>
      </c>
      <c r="E103" s="196">
        <v>7700</v>
      </c>
      <c r="F103" s="198">
        <v>19.268158078999999</v>
      </c>
      <c r="G103" s="198">
        <v>-155.72826691899999</v>
      </c>
      <c r="H103" s="199"/>
    </row>
    <row r="104" spans="1:8" s="135" customFormat="1" ht="12.75">
      <c r="A104" s="55" t="s">
        <v>257</v>
      </c>
      <c r="B104" s="102" t="s">
        <v>258</v>
      </c>
      <c r="C104" s="102"/>
      <c r="D104" s="188">
        <f t="shared" si="1"/>
        <v>3834.4306266764202</v>
      </c>
      <c r="E104" s="102">
        <v>12580</v>
      </c>
      <c r="F104" s="189">
        <v>19.418823123999999</v>
      </c>
      <c r="G104" s="189">
        <v>-155.615308368</v>
      </c>
      <c r="H104" s="160" t="s">
        <v>259</v>
      </c>
    </row>
    <row r="105" spans="1:8" s="135" customFormat="1" ht="12.75">
      <c r="A105" s="55" t="s">
        <v>260</v>
      </c>
      <c r="B105" s="102" t="s">
        <v>261</v>
      </c>
      <c r="C105" s="102"/>
      <c r="D105" s="188">
        <f t="shared" si="1"/>
        <v>3794.8061448427211</v>
      </c>
      <c r="E105" s="102">
        <v>12450</v>
      </c>
      <c r="F105" s="189">
        <v>19.415475727</v>
      </c>
      <c r="G105" s="189">
        <v>-155.61729856700001</v>
      </c>
      <c r="H105" s="160" t="s">
        <v>262</v>
      </c>
    </row>
    <row r="106" spans="1:8" s="135" customFormat="1" ht="12.75">
      <c r="A106" s="55" t="s">
        <v>263</v>
      </c>
      <c r="B106" s="102" t="s">
        <v>264</v>
      </c>
      <c r="C106" s="102"/>
      <c r="D106" s="188">
        <f t="shared" si="1"/>
        <v>3794.8061448427211</v>
      </c>
      <c r="E106" s="102">
        <v>12450</v>
      </c>
      <c r="F106" s="189">
        <v>19.415475727</v>
      </c>
      <c r="G106" s="189">
        <v>-155.61729856700001</v>
      </c>
      <c r="H106" s="160" t="s">
        <v>262</v>
      </c>
    </row>
    <row r="107" spans="1:8" s="135" customFormat="1" ht="12.75">
      <c r="A107" s="55" t="s">
        <v>265</v>
      </c>
      <c r="B107" s="102" t="s">
        <v>266</v>
      </c>
      <c r="C107" s="102"/>
      <c r="D107" s="188">
        <f t="shared" si="1"/>
        <v>3794.8061448427211</v>
      </c>
      <c r="E107" s="102">
        <v>12450</v>
      </c>
      <c r="F107" s="189">
        <v>19.415475727</v>
      </c>
      <c r="G107" s="189">
        <v>-155.61729856700001</v>
      </c>
      <c r="H107" s="160" t="s">
        <v>262</v>
      </c>
    </row>
    <row r="108" spans="1:8" s="135" customFormat="1" ht="12.75">
      <c r="A108" s="55" t="s">
        <v>267</v>
      </c>
      <c r="B108" s="102" t="s">
        <v>268</v>
      </c>
      <c r="C108" s="102"/>
      <c r="D108" s="188">
        <f t="shared" si="1"/>
        <v>3791.7581077785903</v>
      </c>
      <c r="E108" s="102">
        <v>12440</v>
      </c>
      <c r="F108" s="189">
        <v>19.41507876</v>
      </c>
      <c r="G108" s="189">
        <v>-155.61764188999999</v>
      </c>
      <c r="H108" s="160" t="s">
        <v>104</v>
      </c>
    </row>
    <row r="109" spans="1:8" s="135" customFormat="1" ht="12.75">
      <c r="A109" s="55" t="s">
        <v>269</v>
      </c>
      <c r="B109" s="102" t="s">
        <v>270</v>
      </c>
      <c r="C109" s="102"/>
      <c r="D109" s="188">
        <f t="shared" si="1"/>
        <v>2706.6569129480613</v>
      </c>
      <c r="E109" s="102">
        <v>8880</v>
      </c>
      <c r="F109" s="189">
        <v>19.319913983999999</v>
      </c>
      <c r="G109" s="189">
        <v>-155.694224322</v>
      </c>
      <c r="H109" s="160" t="s">
        <v>271</v>
      </c>
    </row>
    <row r="110" spans="1:8" s="135" customFormat="1" ht="12.75">
      <c r="A110" s="55" t="s">
        <v>272</v>
      </c>
      <c r="B110" s="102" t="s">
        <v>273</v>
      </c>
      <c r="C110" s="102"/>
      <c r="D110" s="188">
        <f t="shared" si="1"/>
        <v>3483.9063643013897</v>
      </c>
      <c r="E110" s="102">
        <v>11430</v>
      </c>
      <c r="F110" s="189">
        <v>19.391663075</v>
      </c>
      <c r="G110" s="189">
        <v>-155.63538202000001</v>
      </c>
      <c r="H110" s="160" t="s">
        <v>274</v>
      </c>
    </row>
    <row r="111" spans="1:8" s="135" customFormat="1" ht="12.75">
      <c r="A111" s="102" t="s">
        <v>275</v>
      </c>
      <c r="B111" s="102" t="s">
        <v>276</v>
      </c>
      <c r="C111" s="102" t="s">
        <v>23</v>
      </c>
      <c r="D111" s="188">
        <f t="shared" si="1"/>
        <v>3006.888563764935</v>
      </c>
      <c r="E111" s="102">
        <v>9865</v>
      </c>
      <c r="F111" s="189">
        <v>19.357299999999999</v>
      </c>
      <c r="G111" s="189">
        <v>-155.66596999999999</v>
      </c>
      <c r="H111" s="160" t="s">
        <v>277</v>
      </c>
    </row>
    <row r="112" spans="1:8" s="135" customFormat="1" ht="13.5" thickBot="1">
      <c r="A112" s="144"/>
      <c r="B112" s="144"/>
      <c r="C112" s="144"/>
      <c r="D112" s="144"/>
      <c r="E112" s="144"/>
      <c r="F112" s="190"/>
      <c r="G112" s="190"/>
      <c r="H112" s="191"/>
    </row>
    <row r="113" spans="1:8" s="135" customFormat="1" ht="12.75">
      <c r="A113" s="577" t="s">
        <v>278</v>
      </c>
      <c r="B113" s="577"/>
      <c r="C113" s="577"/>
      <c r="D113" s="577"/>
      <c r="E113" s="577"/>
      <c r="F113" s="577"/>
      <c r="G113" s="192"/>
      <c r="H113" s="193"/>
    </row>
    <row r="114" spans="1:8">
      <c r="B114" s="96"/>
      <c r="C114" s="96"/>
      <c r="D114" s="96"/>
      <c r="E114" s="96"/>
      <c r="F114" s="98"/>
      <c r="G114" s="98"/>
      <c r="H114" s="100"/>
    </row>
    <row r="115" spans="1:8">
      <c r="A115" s="207" t="s">
        <v>279</v>
      </c>
      <c r="B115" s="96"/>
      <c r="C115" s="96"/>
      <c r="D115" s="96"/>
      <c r="E115" s="96"/>
      <c r="F115" s="98"/>
      <c r="G115" s="98"/>
      <c r="H115" s="100"/>
    </row>
    <row r="116" spans="1:8">
      <c r="B116" s="96"/>
      <c r="C116" s="96"/>
      <c r="D116" s="96"/>
      <c r="E116" s="96"/>
      <c r="F116" s="98"/>
      <c r="G116" s="98"/>
      <c r="H116" s="100"/>
    </row>
  </sheetData>
  <mergeCells count="1">
    <mergeCell ref="A113:F113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6217"/>
  <sheetViews>
    <sheetView zoomScale="60" zoomScaleNormal="60" workbookViewId="0">
      <selection activeCell="AL345" sqref="AL345"/>
    </sheetView>
  </sheetViews>
  <sheetFormatPr defaultColWidth="8.85546875" defaultRowHeight="15"/>
  <cols>
    <col min="1" max="1" width="12.28515625" style="44" customWidth="1"/>
    <col min="2" max="2" width="16.28515625" style="11" customWidth="1"/>
    <col min="3" max="3" width="8.85546875" style="12"/>
    <col min="4" max="4" width="25.140625" style="13" customWidth="1"/>
    <col min="5" max="5" width="10.85546875" style="29" bestFit="1" customWidth="1"/>
    <col min="6" max="11" width="8.85546875" style="29"/>
    <col min="12" max="12" width="7.28515625" style="29" bestFit="1" customWidth="1"/>
    <col min="13" max="13" width="8.85546875" style="12" customWidth="1"/>
    <col min="14" max="14" width="21" style="30" bestFit="1" customWidth="1"/>
    <col min="15" max="21" width="8.85546875" style="30" customWidth="1"/>
    <col min="22" max="22" width="8.85546875" style="31" customWidth="1"/>
    <col min="23" max="30" width="8.85546875" style="14"/>
    <col min="31" max="31" width="8.85546875" style="319"/>
    <col min="32" max="32" width="11.5703125" style="319" bestFit="1" customWidth="1"/>
    <col min="33" max="33" width="15.28515625" style="319" bestFit="1" customWidth="1"/>
    <col min="34" max="34" width="14.28515625" style="319" bestFit="1" customWidth="1"/>
    <col min="35" max="35" width="14.28515625" style="319" customWidth="1"/>
    <col min="36" max="36" width="43.28515625" style="319" bestFit="1" customWidth="1"/>
    <col min="37" max="47" width="14.28515625" style="319" customWidth="1"/>
    <col min="48" max="48" width="15.28515625" style="319" bestFit="1" customWidth="1"/>
    <col min="49" max="56" width="14.28515625" style="319" customWidth="1"/>
    <col min="57" max="67" width="14.28515625" style="307" customWidth="1"/>
    <col min="68" max="68" width="17.28515625" style="307" customWidth="1"/>
    <col min="69" max="73" width="17.28515625" style="498" customWidth="1"/>
    <col min="74" max="74" width="8.85546875" style="498"/>
    <col min="75" max="16384" width="8.85546875" style="14"/>
  </cols>
  <sheetData>
    <row r="1" spans="1:74" s="16" customFormat="1" ht="16.5" thickBot="1">
      <c r="A1" s="42" t="s">
        <v>280</v>
      </c>
      <c r="C1" s="1"/>
      <c r="D1" s="2"/>
      <c r="E1" s="15"/>
      <c r="F1" s="15"/>
      <c r="G1" s="15"/>
      <c r="H1" s="15"/>
      <c r="I1" s="15"/>
      <c r="J1" s="15"/>
      <c r="K1" s="15"/>
      <c r="L1" s="15"/>
      <c r="N1" s="32"/>
      <c r="O1" s="32"/>
      <c r="P1" s="32"/>
      <c r="Q1" s="32"/>
      <c r="R1" s="32"/>
      <c r="S1" s="32"/>
      <c r="T1" s="32"/>
      <c r="U1" s="32"/>
      <c r="V1" s="17"/>
      <c r="W1" s="18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405"/>
      <c r="BR1" s="493"/>
      <c r="BS1" s="493"/>
      <c r="BT1" s="493"/>
      <c r="BU1" s="493"/>
      <c r="BV1" s="493"/>
    </row>
    <row r="2" spans="1:74" s="20" customFormat="1" ht="15.75" thickBot="1">
      <c r="A2" s="43"/>
      <c r="B2" s="3"/>
      <c r="C2" s="4"/>
      <c r="D2" s="5"/>
      <c r="E2" s="19"/>
      <c r="F2" s="19"/>
      <c r="G2" s="19"/>
      <c r="H2" s="19"/>
      <c r="I2" s="19"/>
      <c r="J2" s="19"/>
      <c r="K2" s="19"/>
      <c r="L2" s="19"/>
      <c r="N2" s="33"/>
      <c r="O2" s="33"/>
      <c r="P2" s="33"/>
      <c r="Q2" s="33"/>
      <c r="R2" s="33"/>
      <c r="S2" s="33"/>
      <c r="T2" s="33"/>
      <c r="U2" s="33"/>
      <c r="V2" s="21"/>
      <c r="W2" s="22"/>
      <c r="X2" s="581" t="s">
        <v>443</v>
      </c>
      <c r="Y2" s="582"/>
      <c r="Z2" s="582"/>
      <c r="AA2" s="582"/>
      <c r="AB2" s="582"/>
      <c r="AC2" s="582"/>
      <c r="AD2" s="583"/>
      <c r="AE2" s="303"/>
      <c r="AF2" s="578" t="s">
        <v>1680</v>
      </c>
      <c r="AG2" s="579"/>
      <c r="AH2" s="580"/>
      <c r="AI2" s="303"/>
      <c r="AJ2" s="584" t="s">
        <v>1695</v>
      </c>
      <c r="AK2" s="585"/>
      <c r="AL2" s="585"/>
      <c r="AM2" s="585"/>
      <c r="AN2" s="585"/>
      <c r="AO2" s="585"/>
      <c r="AP2" s="585"/>
      <c r="AQ2" s="585"/>
      <c r="AR2" s="585"/>
      <c r="AS2" s="586"/>
      <c r="AT2" s="303"/>
      <c r="AU2" s="515"/>
      <c r="AV2" s="578" t="s">
        <v>1680</v>
      </c>
      <c r="AW2" s="580"/>
      <c r="AX2" s="593" t="s">
        <v>1768</v>
      </c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4"/>
      <c r="BV2" s="494"/>
    </row>
    <row r="3" spans="1:74" s="24" customFormat="1">
      <c r="A3" s="40" t="s">
        <v>281</v>
      </c>
      <c r="B3" s="6" t="s">
        <v>282</v>
      </c>
      <c r="C3" s="7" t="s">
        <v>283</v>
      </c>
      <c r="D3" s="8" t="s">
        <v>284</v>
      </c>
      <c r="E3" s="23" t="s">
        <v>285</v>
      </c>
      <c r="F3" s="23" t="s">
        <v>286</v>
      </c>
      <c r="G3" s="23" t="s">
        <v>287</v>
      </c>
      <c r="H3" s="23" t="s">
        <v>288</v>
      </c>
      <c r="I3" s="23" t="s">
        <v>289</v>
      </c>
      <c r="J3" s="23" t="s">
        <v>290</v>
      </c>
      <c r="K3" s="23" t="s">
        <v>291</v>
      </c>
      <c r="L3" s="23" t="s">
        <v>292</v>
      </c>
      <c r="M3" s="38"/>
      <c r="N3" s="34" t="s">
        <v>293</v>
      </c>
      <c r="O3" s="34" t="s">
        <v>294</v>
      </c>
      <c r="P3" s="34" t="s">
        <v>295</v>
      </c>
      <c r="Q3" s="34" t="s">
        <v>296</v>
      </c>
      <c r="R3" s="34" t="s">
        <v>297</v>
      </c>
      <c r="S3" s="34" t="s">
        <v>298</v>
      </c>
      <c r="T3" s="34" t="s">
        <v>299</v>
      </c>
      <c r="U3" s="35" t="s">
        <v>300</v>
      </c>
      <c r="V3" s="25" t="s">
        <v>301</v>
      </c>
      <c r="W3" s="26"/>
      <c r="X3" s="34" t="s">
        <v>293</v>
      </c>
      <c r="Y3" s="34" t="s">
        <v>294</v>
      </c>
      <c r="Z3" s="34" t="s">
        <v>459</v>
      </c>
      <c r="AA3" s="34" t="s">
        <v>296</v>
      </c>
      <c r="AB3" s="34" t="s">
        <v>297</v>
      </c>
      <c r="AC3" s="34" t="s">
        <v>298</v>
      </c>
      <c r="AD3" s="34" t="s">
        <v>299</v>
      </c>
      <c r="AE3" s="317"/>
      <c r="AF3" s="157" t="s">
        <v>1675</v>
      </c>
      <c r="AG3" s="230" t="s">
        <v>1676</v>
      </c>
      <c r="AH3" s="230" t="s">
        <v>1677</v>
      </c>
      <c r="AI3" s="464"/>
      <c r="AJ3" s="361" t="s">
        <v>1675</v>
      </c>
      <c r="AK3" s="375" t="s">
        <v>1696</v>
      </c>
      <c r="AL3" s="280" t="s">
        <v>285</v>
      </c>
      <c r="AM3" s="280" t="s">
        <v>286</v>
      </c>
      <c r="AN3" s="280" t="s">
        <v>287</v>
      </c>
      <c r="AO3" s="280" t="s">
        <v>288</v>
      </c>
      <c r="AP3" s="280" t="s">
        <v>289</v>
      </c>
      <c r="AQ3" s="280" t="s">
        <v>290</v>
      </c>
      <c r="AR3" s="280" t="s">
        <v>291</v>
      </c>
      <c r="AS3" s="369" t="s">
        <v>292</v>
      </c>
      <c r="AT3" s="464"/>
      <c r="AU3" s="387" t="s">
        <v>1675</v>
      </c>
      <c r="AV3" s="507" t="s">
        <v>1676</v>
      </c>
      <c r="AW3" s="508" t="s">
        <v>1677</v>
      </c>
      <c r="AX3" s="595" t="s">
        <v>293</v>
      </c>
      <c r="AY3" s="596"/>
      <c r="AZ3" s="590" t="s">
        <v>458</v>
      </c>
      <c r="BA3" s="591"/>
      <c r="BB3" s="590" t="s">
        <v>299</v>
      </c>
      <c r="BC3" s="591"/>
      <c r="BD3" s="590" t="s">
        <v>298</v>
      </c>
      <c r="BE3" s="592"/>
      <c r="BF3" s="590" t="s">
        <v>456</v>
      </c>
      <c r="BG3" s="591"/>
      <c r="BH3" s="590" t="s">
        <v>459</v>
      </c>
      <c r="BI3" s="591"/>
      <c r="BJ3" s="590" t="s">
        <v>297</v>
      </c>
      <c r="BK3" s="591"/>
      <c r="BL3" s="590" t="s">
        <v>294</v>
      </c>
      <c r="BM3" s="591"/>
      <c r="BN3" s="590" t="s">
        <v>296</v>
      </c>
      <c r="BO3" s="591"/>
      <c r="BP3" s="590" t="s">
        <v>453</v>
      </c>
      <c r="BQ3" s="591"/>
      <c r="BR3" s="590" t="s">
        <v>1451</v>
      </c>
      <c r="BS3" s="591"/>
      <c r="BT3" s="590" t="s">
        <v>507</v>
      </c>
      <c r="BU3" s="591"/>
      <c r="BV3" s="495"/>
    </row>
    <row r="4" spans="1:74" s="24" customFormat="1" ht="13.5" thickBot="1">
      <c r="A4" s="41" t="s">
        <v>9</v>
      </c>
      <c r="B4" s="9"/>
      <c r="C4" s="10"/>
      <c r="D4" s="103" t="s">
        <v>302</v>
      </c>
      <c r="E4" s="27" t="s">
        <v>303</v>
      </c>
      <c r="F4" s="27" t="s">
        <v>303</v>
      </c>
      <c r="G4" s="27" t="s">
        <v>303</v>
      </c>
      <c r="H4" s="27" t="s">
        <v>303</v>
      </c>
      <c r="I4" s="27" t="s">
        <v>303</v>
      </c>
      <c r="J4" s="27" t="s">
        <v>303</v>
      </c>
      <c r="K4" s="27" t="s">
        <v>303</v>
      </c>
      <c r="L4" s="27" t="s">
        <v>303</v>
      </c>
      <c r="M4" s="39"/>
      <c r="N4" s="36"/>
      <c r="O4" s="36"/>
      <c r="P4" s="36"/>
      <c r="Q4" s="36"/>
      <c r="R4" s="36"/>
      <c r="S4" s="36"/>
      <c r="T4" s="36"/>
      <c r="U4" s="37"/>
      <c r="V4" s="28" t="s">
        <v>304</v>
      </c>
      <c r="W4" s="26"/>
      <c r="X4" s="27" t="s">
        <v>460</v>
      </c>
      <c r="Y4" s="27" t="s">
        <v>460</v>
      </c>
      <c r="Z4" s="27" t="s">
        <v>460</v>
      </c>
      <c r="AA4" s="27" t="s">
        <v>460</v>
      </c>
      <c r="AB4" s="27" t="s">
        <v>460</v>
      </c>
      <c r="AC4" s="27" t="s">
        <v>460</v>
      </c>
      <c r="AD4" s="27" t="s">
        <v>460</v>
      </c>
      <c r="AE4" s="280"/>
      <c r="AF4" s="273" t="s">
        <v>429</v>
      </c>
      <c r="AG4" s="155" t="s">
        <v>1678</v>
      </c>
      <c r="AH4" s="155" t="s">
        <v>1679</v>
      </c>
      <c r="AI4" s="288"/>
      <c r="AJ4" s="363" t="s">
        <v>429</v>
      </c>
      <c r="AK4" s="309"/>
      <c r="AL4" s="245" t="s">
        <v>303</v>
      </c>
      <c r="AM4" s="245" t="s">
        <v>303</v>
      </c>
      <c r="AN4" s="245" t="s">
        <v>303</v>
      </c>
      <c r="AO4" s="245" t="s">
        <v>303</v>
      </c>
      <c r="AP4" s="245" t="s">
        <v>303</v>
      </c>
      <c r="AQ4" s="245" t="s">
        <v>303</v>
      </c>
      <c r="AR4" s="245" t="s">
        <v>303</v>
      </c>
      <c r="AS4" s="377" t="s">
        <v>303</v>
      </c>
      <c r="AT4" s="288"/>
      <c r="AU4" s="393" t="s">
        <v>429</v>
      </c>
      <c r="AV4" s="509" t="s">
        <v>1678</v>
      </c>
      <c r="AW4" s="510" t="s">
        <v>1679</v>
      </c>
      <c r="AX4" s="533" t="s">
        <v>1766</v>
      </c>
      <c r="AY4" s="534" t="s">
        <v>1767</v>
      </c>
      <c r="AZ4" s="533" t="s">
        <v>1766</v>
      </c>
      <c r="BA4" s="534" t="s">
        <v>1767</v>
      </c>
      <c r="BB4" s="533" t="s">
        <v>1766</v>
      </c>
      <c r="BC4" s="534" t="s">
        <v>1767</v>
      </c>
      <c r="BD4" s="533" t="s">
        <v>1766</v>
      </c>
      <c r="BE4" s="535" t="s">
        <v>1767</v>
      </c>
      <c r="BF4" s="533" t="s">
        <v>1766</v>
      </c>
      <c r="BG4" s="534" t="s">
        <v>1767</v>
      </c>
      <c r="BH4" s="533" t="s">
        <v>1766</v>
      </c>
      <c r="BI4" s="534" t="s">
        <v>1767</v>
      </c>
      <c r="BJ4" s="533" t="s">
        <v>1766</v>
      </c>
      <c r="BK4" s="534" t="s">
        <v>1767</v>
      </c>
      <c r="BL4" s="533" t="s">
        <v>1766</v>
      </c>
      <c r="BM4" s="534" t="s">
        <v>1767</v>
      </c>
      <c r="BN4" s="533" t="s">
        <v>1766</v>
      </c>
      <c r="BO4" s="534" t="s">
        <v>1767</v>
      </c>
      <c r="BP4" s="533" t="s">
        <v>1766</v>
      </c>
      <c r="BQ4" s="534" t="s">
        <v>1767</v>
      </c>
      <c r="BR4" s="533" t="s">
        <v>1766</v>
      </c>
      <c r="BS4" s="534" t="s">
        <v>1767</v>
      </c>
      <c r="BT4" s="533" t="s">
        <v>1766</v>
      </c>
      <c r="BU4" s="534" t="s">
        <v>1767</v>
      </c>
      <c r="BV4" s="495"/>
    </row>
    <row r="5" spans="1:74" s="52" customFormat="1" ht="12.75">
      <c r="A5" s="45">
        <v>3291.8800292611559</v>
      </c>
      <c r="B5" s="46" t="s">
        <v>305</v>
      </c>
      <c r="C5" s="47" t="s">
        <v>306</v>
      </c>
      <c r="D5" s="48">
        <v>0</v>
      </c>
      <c r="E5" s="49">
        <v>38.931820000000002</v>
      </c>
      <c r="F5" s="49">
        <v>2.7400000000000001E-2</v>
      </c>
      <c r="G5" s="49">
        <v>19.318470000000001</v>
      </c>
      <c r="H5" s="49">
        <v>0.23649999999999999</v>
      </c>
      <c r="I5" s="49">
        <v>0.26650000000000001</v>
      </c>
      <c r="J5" s="49">
        <v>41.277799999999999</v>
      </c>
      <c r="K5" s="49">
        <v>0.2913</v>
      </c>
      <c r="L5" s="49">
        <v>100.34979000000001</v>
      </c>
      <c r="M5" s="47"/>
      <c r="N5" s="50">
        <v>0.99603047993011784</v>
      </c>
      <c r="O5" s="50">
        <v>5.5423493838076341E-4</v>
      </c>
      <c r="P5" s="50">
        <v>0.41332972939927975</v>
      </c>
      <c r="Q5" s="50">
        <v>4.8667939482455397E-3</v>
      </c>
      <c r="R5" s="50">
        <v>5.7749851854936073E-3</v>
      </c>
      <c r="S5" s="50">
        <v>1.5743199898106615</v>
      </c>
      <c r="T5" s="50">
        <v>7.9848369809422497E-3</v>
      </c>
      <c r="U5" s="50">
        <v>3.0028610501931214</v>
      </c>
      <c r="V5" s="51">
        <v>79.207725447957344</v>
      </c>
      <c r="X5" s="49">
        <v>0.26</v>
      </c>
      <c r="Y5" s="49">
        <v>69.75</v>
      </c>
      <c r="Z5" s="49">
        <v>0.52</v>
      </c>
      <c r="AA5" s="49">
        <v>8.07</v>
      </c>
      <c r="AB5" s="49">
        <v>9.17</v>
      </c>
      <c r="AC5" s="49">
        <v>0.27</v>
      </c>
      <c r="AD5" s="49">
        <v>2.0699999999999998</v>
      </c>
      <c r="AE5" s="312"/>
      <c r="AF5" s="465" t="s">
        <v>439</v>
      </c>
      <c r="AG5" s="343">
        <v>30</v>
      </c>
      <c r="AH5" s="343">
        <v>15</v>
      </c>
      <c r="AI5" s="343"/>
      <c r="AJ5" s="380" t="s">
        <v>438</v>
      </c>
      <c r="AK5" s="440" t="s">
        <v>1686</v>
      </c>
      <c r="AL5" s="313">
        <v>42.09</v>
      </c>
      <c r="AM5" s="313">
        <v>1.0800000000000001E-2</v>
      </c>
      <c r="AN5" s="313">
        <v>4.8499999999999996</v>
      </c>
      <c r="AO5" s="313">
        <v>0.20960000000000001</v>
      </c>
      <c r="AP5" s="313">
        <v>0.14949999999999999</v>
      </c>
      <c r="AQ5" s="313">
        <v>51.75</v>
      </c>
      <c r="AR5" s="313">
        <v>8.5000000000000006E-3</v>
      </c>
      <c r="AS5" s="370">
        <v>99.071399999999997</v>
      </c>
      <c r="AT5" s="343"/>
      <c r="AU5" s="516" t="s">
        <v>438</v>
      </c>
      <c r="AV5" s="511">
        <v>30</v>
      </c>
      <c r="AW5" s="512">
        <v>15</v>
      </c>
      <c r="AX5" s="504">
        <v>20</v>
      </c>
      <c r="AY5" s="522">
        <v>10</v>
      </c>
      <c r="AZ5" s="504">
        <v>60</v>
      </c>
      <c r="BA5" s="522">
        <v>30</v>
      </c>
      <c r="BB5" s="504">
        <v>60</v>
      </c>
      <c r="BC5" s="522">
        <v>30</v>
      </c>
      <c r="BD5" s="504">
        <v>15</v>
      </c>
      <c r="BE5" s="491">
        <v>10</v>
      </c>
      <c r="BF5" s="504" t="s">
        <v>98</v>
      </c>
      <c r="BG5" s="522" t="s">
        <v>98</v>
      </c>
      <c r="BH5" s="504">
        <v>30</v>
      </c>
      <c r="BI5" s="522">
        <v>15</v>
      </c>
      <c r="BJ5" s="504">
        <v>10</v>
      </c>
      <c r="BK5" s="522">
        <v>5</v>
      </c>
      <c r="BL5" s="504">
        <v>30</v>
      </c>
      <c r="BM5" s="522">
        <v>15</v>
      </c>
      <c r="BN5" s="504">
        <v>60</v>
      </c>
      <c r="BO5" s="522">
        <v>30</v>
      </c>
      <c r="BP5" s="504">
        <v>20</v>
      </c>
      <c r="BQ5" s="529">
        <v>10</v>
      </c>
      <c r="BR5" s="504" t="s">
        <v>98</v>
      </c>
      <c r="BS5" s="529" t="s">
        <v>98</v>
      </c>
      <c r="BT5" s="504" t="s">
        <v>98</v>
      </c>
      <c r="BU5" s="529" t="s">
        <v>98</v>
      </c>
      <c r="BV5" s="496"/>
    </row>
    <row r="6" spans="1:74" s="52" customFormat="1" ht="12.75">
      <c r="A6" s="45">
        <v>3291.8800292611559</v>
      </c>
      <c r="B6" s="46" t="s">
        <v>305</v>
      </c>
      <c r="C6" s="47" t="s">
        <v>306</v>
      </c>
      <c r="D6" s="48">
        <v>4.0003462454021053</v>
      </c>
      <c r="E6" s="49">
        <v>39.399909999999998</v>
      </c>
      <c r="F6" s="49">
        <v>5.4399999999999997E-2</v>
      </c>
      <c r="G6" s="49">
        <v>16.263680000000001</v>
      </c>
      <c r="H6" s="49">
        <v>0.28970000000000001</v>
      </c>
      <c r="I6" s="49">
        <v>0.20380000000000001</v>
      </c>
      <c r="J6" s="49">
        <v>44.266060000000003</v>
      </c>
      <c r="K6" s="49">
        <v>0.26989999999999997</v>
      </c>
      <c r="L6" s="49">
        <v>100.74745000000001</v>
      </c>
      <c r="M6" s="47"/>
      <c r="N6" s="50">
        <v>0.98985431435579385</v>
      </c>
      <c r="O6" s="50">
        <v>1.0805636785190388E-3</v>
      </c>
      <c r="P6" s="50">
        <v>0.34170463141554741</v>
      </c>
      <c r="Q6" s="50">
        <v>5.8542118994623612E-3</v>
      </c>
      <c r="R6" s="50">
        <v>4.3367658002982637E-3</v>
      </c>
      <c r="S6" s="50">
        <v>1.6578890550126346</v>
      </c>
      <c r="T6" s="50">
        <v>7.2650161249127312E-3</v>
      </c>
      <c r="U6" s="50">
        <v>3.0079845582871685</v>
      </c>
      <c r="V6" s="51">
        <v>82.913553389704362</v>
      </c>
      <c r="X6" s="49">
        <v>0.26</v>
      </c>
      <c r="Y6" s="49">
        <v>37.229999999999997</v>
      </c>
      <c r="Z6" s="49">
        <v>0.56999999999999995</v>
      </c>
      <c r="AA6" s="49">
        <v>6.61</v>
      </c>
      <c r="AB6" s="49">
        <v>10.94</v>
      </c>
      <c r="AC6" s="49">
        <v>0.26</v>
      </c>
      <c r="AD6" s="49">
        <v>2.15</v>
      </c>
      <c r="AE6" s="312"/>
      <c r="AF6" s="465" t="s">
        <v>439</v>
      </c>
      <c r="AG6" s="343">
        <v>30</v>
      </c>
      <c r="AH6" s="343">
        <v>15</v>
      </c>
      <c r="AI6" s="343"/>
      <c r="AJ6" s="380" t="s">
        <v>438</v>
      </c>
      <c r="AK6" s="436" t="s">
        <v>1686</v>
      </c>
      <c r="AL6" s="313">
        <v>42.14</v>
      </c>
      <c r="AM6" s="313">
        <v>1.1299999999999999E-2</v>
      </c>
      <c r="AN6" s="313">
        <v>4.82</v>
      </c>
      <c r="AO6" s="313">
        <v>0.1996</v>
      </c>
      <c r="AP6" s="313">
        <v>0.1817</v>
      </c>
      <c r="AQ6" s="313">
        <v>51.8</v>
      </c>
      <c r="AR6" s="313">
        <v>1.0999999999999999E-2</v>
      </c>
      <c r="AS6" s="370">
        <v>99.168099999999995</v>
      </c>
      <c r="AT6" s="343"/>
      <c r="AU6" s="516" t="s">
        <v>1748</v>
      </c>
      <c r="AV6" s="511">
        <v>30</v>
      </c>
      <c r="AW6" s="512">
        <v>15</v>
      </c>
      <c r="AX6" s="504">
        <v>20</v>
      </c>
      <c r="AY6" s="522">
        <v>10</v>
      </c>
      <c r="AZ6" s="504">
        <v>60</v>
      </c>
      <c r="BA6" s="522">
        <v>30</v>
      </c>
      <c r="BB6" s="504">
        <v>50</v>
      </c>
      <c r="BC6" s="522">
        <v>25</v>
      </c>
      <c r="BD6" s="504">
        <v>15</v>
      </c>
      <c r="BE6" s="491">
        <v>10</v>
      </c>
      <c r="BF6" s="504" t="s">
        <v>98</v>
      </c>
      <c r="BG6" s="522" t="s">
        <v>98</v>
      </c>
      <c r="BH6" s="504">
        <v>30</v>
      </c>
      <c r="BI6" s="522">
        <v>15</v>
      </c>
      <c r="BJ6" s="504">
        <v>10</v>
      </c>
      <c r="BK6" s="522">
        <v>5</v>
      </c>
      <c r="BL6" s="504">
        <v>30</v>
      </c>
      <c r="BM6" s="522">
        <v>15</v>
      </c>
      <c r="BN6" s="504">
        <v>50</v>
      </c>
      <c r="BO6" s="522">
        <v>25</v>
      </c>
      <c r="BP6" s="504">
        <v>20</v>
      </c>
      <c r="BQ6" s="529">
        <v>10</v>
      </c>
      <c r="BR6" s="531">
        <v>60</v>
      </c>
      <c r="BS6" s="503">
        <v>30</v>
      </c>
      <c r="BT6" s="504" t="s">
        <v>98</v>
      </c>
      <c r="BU6" s="529" t="s">
        <v>98</v>
      </c>
      <c r="BV6" s="496"/>
    </row>
    <row r="7" spans="1:74" s="52" customFormat="1" ht="12.75">
      <c r="A7" s="45">
        <v>3291.8800292611559</v>
      </c>
      <c r="B7" s="46" t="s">
        <v>305</v>
      </c>
      <c r="C7" s="47" t="s">
        <v>306</v>
      </c>
      <c r="D7" s="48">
        <v>8.0003462454021061</v>
      </c>
      <c r="E7" s="49">
        <v>40.037320000000001</v>
      </c>
      <c r="F7" s="49">
        <v>7.8399999999999997E-2</v>
      </c>
      <c r="G7" s="49">
        <v>13.31357</v>
      </c>
      <c r="H7" s="49">
        <v>0.3175</v>
      </c>
      <c r="I7" s="49">
        <v>0.1744</v>
      </c>
      <c r="J7" s="49">
        <v>46.776200000000003</v>
      </c>
      <c r="K7" s="49">
        <v>0.26029999999999998</v>
      </c>
      <c r="L7" s="49">
        <v>100.95769000000001</v>
      </c>
      <c r="M7" s="47"/>
      <c r="N7" s="50">
        <v>0.98974403535234723</v>
      </c>
      <c r="O7" s="50">
        <v>1.532319653086238E-3</v>
      </c>
      <c r="P7" s="50">
        <v>0.27523801309074364</v>
      </c>
      <c r="Q7" s="50">
        <v>6.3131413908767142E-3</v>
      </c>
      <c r="R7" s="50">
        <v>3.6516581461446293E-3</v>
      </c>
      <c r="S7" s="50">
        <v>1.7238178651358886</v>
      </c>
      <c r="T7" s="50">
        <v>6.8942925723931882E-3</v>
      </c>
      <c r="U7" s="50">
        <v>3.0071913253414801</v>
      </c>
      <c r="V7" s="51">
        <v>86.233490808408007</v>
      </c>
      <c r="X7" s="49">
        <v>0.25</v>
      </c>
      <c r="Y7" s="49">
        <v>27</v>
      </c>
      <c r="Z7" s="49">
        <v>0.63</v>
      </c>
      <c r="AA7" s="49">
        <v>6.16</v>
      </c>
      <c r="AB7" s="49">
        <v>12.68</v>
      </c>
      <c r="AC7" s="49">
        <v>0.25</v>
      </c>
      <c r="AD7" s="49">
        <v>2.2200000000000002</v>
      </c>
      <c r="AE7" s="312"/>
      <c r="AF7" s="465" t="s">
        <v>439</v>
      </c>
      <c r="AG7" s="343">
        <v>30</v>
      </c>
      <c r="AH7" s="343">
        <v>15</v>
      </c>
      <c r="AI7" s="343"/>
      <c r="AJ7" s="380" t="s">
        <v>438</v>
      </c>
      <c r="AK7" s="436" t="s">
        <v>1686</v>
      </c>
      <c r="AL7" s="313">
        <v>41.16</v>
      </c>
      <c r="AM7" s="313">
        <v>0</v>
      </c>
      <c r="AN7" s="313">
        <v>4.93</v>
      </c>
      <c r="AO7" s="313">
        <v>0.22320000000000001</v>
      </c>
      <c r="AP7" s="313">
        <v>0.1749</v>
      </c>
      <c r="AQ7" s="313">
        <v>52.18</v>
      </c>
      <c r="AR7" s="313">
        <v>5.1999999999999998E-3</v>
      </c>
      <c r="AS7" s="370">
        <v>98.673400000000001</v>
      </c>
      <c r="AT7" s="343"/>
      <c r="AU7" s="516" t="s">
        <v>1697</v>
      </c>
      <c r="AV7" s="511">
        <v>30</v>
      </c>
      <c r="AW7" s="512">
        <v>15</v>
      </c>
      <c r="AX7" s="504">
        <v>20</v>
      </c>
      <c r="AY7" s="522">
        <v>10</v>
      </c>
      <c r="AZ7" s="504">
        <v>60</v>
      </c>
      <c r="BA7" s="522">
        <v>30</v>
      </c>
      <c r="BB7" s="504">
        <v>50</v>
      </c>
      <c r="BC7" s="522">
        <v>25</v>
      </c>
      <c r="BD7" s="504">
        <v>20</v>
      </c>
      <c r="BE7" s="491">
        <v>10</v>
      </c>
      <c r="BF7" s="504">
        <v>50</v>
      </c>
      <c r="BG7" s="522">
        <v>25</v>
      </c>
      <c r="BH7" s="504">
        <v>30</v>
      </c>
      <c r="BI7" s="522">
        <v>15</v>
      </c>
      <c r="BJ7" s="504">
        <v>10</v>
      </c>
      <c r="BK7" s="522">
        <v>5</v>
      </c>
      <c r="BL7" s="504">
        <v>30</v>
      </c>
      <c r="BM7" s="522">
        <v>15</v>
      </c>
      <c r="BN7" s="504">
        <v>50</v>
      </c>
      <c r="BO7" s="522">
        <v>25</v>
      </c>
      <c r="BP7" s="504" t="s">
        <v>98</v>
      </c>
      <c r="BQ7" s="529" t="s">
        <v>98</v>
      </c>
      <c r="BR7" s="504" t="s">
        <v>98</v>
      </c>
      <c r="BS7" s="529" t="s">
        <v>98</v>
      </c>
      <c r="BT7" s="504" t="s">
        <v>98</v>
      </c>
      <c r="BU7" s="529" t="s">
        <v>98</v>
      </c>
      <c r="BV7" s="496"/>
    </row>
    <row r="8" spans="1:74" s="52" customFormat="1" ht="12.75">
      <c r="A8" s="45">
        <v>3291.8800292611559</v>
      </c>
      <c r="B8" s="46" t="s">
        <v>305</v>
      </c>
      <c r="C8" s="47" t="s">
        <v>306</v>
      </c>
      <c r="D8" s="48">
        <v>12.000346245402106</v>
      </c>
      <c r="E8" s="49">
        <v>40.126959999999997</v>
      </c>
      <c r="F8" s="49">
        <v>6.2799999999999995E-2</v>
      </c>
      <c r="G8" s="49">
        <v>13.30405</v>
      </c>
      <c r="H8" s="49">
        <v>0.31680000000000003</v>
      </c>
      <c r="I8" s="49">
        <v>0.19389999999999999</v>
      </c>
      <c r="J8" s="49">
        <v>46.806080000000001</v>
      </c>
      <c r="K8" s="49">
        <v>0.24829999999999999</v>
      </c>
      <c r="L8" s="49">
        <v>101.05888999999999</v>
      </c>
      <c r="M8" s="47"/>
      <c r="N8" s="50">
        <v>0.99084575706621247</v>
      </c>
      <c r="O8" s="50">
        <v>1.2260406051392222E-3</v>
      </c>
      <c r="P8" s="50">
        <v>0.2747322591397332</v>
      </c>
      <c r="Q8" s="50">
        <v>6.2921470004354656E-3</v>
      </c>
      <c r="R8" s="50">
        <v>4.0553966986785379E-3</v>
      </c>
      <c r="S8" s="50">
        <v>1.7229814870950839</v>
      </c>
      <c r="T8" s="50">
        <v>6.569074118227076E-3</v>
      </c>
      <c r="U8" s="50">
        <v>3.0067021617235099</v>
      </c>
      <c r="V8" s="51">
        <v>86.249555512141825</v>
      </c>
      <c r="X8" s="49">
        <v>0.25</v>
      </c>
      <c r="Y8" s="49">
        <v>29.95</v>
      </c>
      <c r="Z8" s="49">
        <v>0.63</v>
      </c>
      <c r="AA8" s="49">
        <v>6.17</v>
      </c>
      <c r="AB8" s="49">
        <v>11.57</v>
      </c>
      <c r="AC8" s="49">
        <v>0.25</v>
      </c>
      <c r="AD8" s="49">
        <v>2.31</v>
      </c>
      <c r="AE8" s="312"/>
      <c r="AF8" s="465" t="s">
        <v>439</v>
      </c>
      <c r="AG8" s="343">
        <v>30</v>
      </c>
      <c r="AH8" s="343">
        <v>15</v>
      </c>
      <c r="AI8" s="343"/>
      <c r="AJ8" s="380" t="s">
        <v>438</v>
      </c>
      <c r="AK8" s="436" t="s">
        <v>1686</v>
      </c>
      <c r="AL8" s="313">
        <v>41.38</v>
      </c>
      <c r="AM8" s="313">
        <v>1.5E-3</v>
      </c>
      <c r="AN8" s="313">
        <v>4.92</v>
      </c>
      <c r="AO8" s="313">
        <v>0.1943</v>
      </c>
      <c r="AP8" s="313">
        <v>0.15409999999999999</v>
      </c>
      <c r="AQ8" s="313">
        <v>52.21</v>
      </c>
      <c r="AR8" s="313">
        <v>1.21E-2</v>
      </c>
      <c r="AS8" s="370">
        <v>98.872</v>
      </c>
      <c r="AT8" s="343"/>
      <c r="AU8" s="516" t="s">
        <v>436</v>
      </c>
      <c r="AV8" s="511">
        <v>30</v>
      </c>
      <c r="AW8" s="512">
        <v>15</v>
      </c>
      <c r="AX8" s="504">
        <v>20</v>
      </c>
      <c r="AY8" s="522">
        <v>10</v>
      </c>
      <c r="AZ8" s="504">
        <v>60</v>
      </c>
      <c r="BA8" s="522">
        <v>30</v>
      </c>
      <c r="BB8" s="504">
        <v>50</v>
      </c>
      <c r="BC8" s="522">
        <v>25</v>
      </c>
      <c r="BD8" s="504">
        <v>20</v>
      </c>
      <c r="BE8" s="491">
        <v>10</v>
      </c>
      <c r="BF8" s="504">
        <v>50</v>
      </c>
      <c r="BG8" s="522">
        <v>25</v>
      </c>
      <c r="BH8" s="504">
        <v>30</v>
      </c>
      <c r="BI8" s="522">
        <v>15</v>
      </c>
      <c r="BJ8" s="504">
        <v>10</v>
      </c>
      <c r="BK8" s="522">
        <v>5</v>
      </c>
      <c r="BL8" s="504">
        <v>30</v>
      </c>
      <c r="BM8" s="522">
        <v>15</v>
      </c>
      <c r="BN8" s="504">
        <v>50</v>
      </c>
      <c r="BO8" s="522">
        <v>25</v>
      </c>
      <c r="BP8" s="504">
        <v>20</v>
      </c>
      <c r="BQ8" s="529">
        <v>10</v>
      </c>
      <c r="BR8" s="531">
        <v>60</v>
      </c>
      <c r="BS8" s="503">
        <v>30</v>
      </c>
      <c r="BT8" s="504" t="s">
        <v>98</v>
      </c>
      <c r="BU8" s="529" t="s">
        <v>98</v>
      </c>
      <c r="BV8" s="496"/>
    </row>
    <row r="9" spans="1:74" s="52" customFormat="1" ht="12.75">
      <c r="A9" s="45">
        <v>3291.8800292611559</v>
      </c>
      <c r="B9" s="46" t="s">
        <v>305</v>
      </c>
      <c r="C9" s="47" t="s">
        <v>306</v>
      </c>
      <c r="D9" s="48">
        <v>16.000346245402106</v>
      </c>
      <c r="E9" s="49">
        <v>40.28631</v>
      </c>
      <c r="F9" s="49">
        <v>3.1E-2</v>
      </c>
      <c r="G9" s="49">
        <v>13.123239999999999</v>
      </c>
      <c r="H9" s="49">
        <v>0.3347</v>
      </c>
      <c r="I9" s="49">
        <v>0.2041</v>
      </c>
      <c r="J9" s="49">
        <v>46.84592</v>
      </c>
      <c r="K9" s="49">
        <v>0.2477</v>
      </c>
      <c r="L9" s="49">
        <v>101.07296999999998</v>
      </c>
      <c r="M9" s="47"/>
      <c r="N9" s="50">
        <v>0.99371408237621428</v>
      </c>
      <c r="O9" s="50">
        <v>6.0456230227118758E-4</v>
      </c>
      <c r="P9" s="50">
        <v>0.27070795589849661</v>
      </c>
      <c r="Q9" s="50">
        <v>6.6405424748931597E-3</v>
      </c>
      <c r="R9" s="50">
        <v>4.2641522058007499E-3</v>
      </c>
      <c r="S9" s="50">
        <v>1.7225993228063392</v>
      </c>
      <c r="T9" s="50">
        <v>6.5461749552290453E-3</v>
      </c>
      <c r="U9" s="50">
        <v>3.0050767930192444</v>
      </c>
      <c r="V9" s="51">
        <v>86.421025085589136</v>
      </c>
      <c r="X9" s="49">
        <v>0.25</v>
      </c>
      <c r="Y9" s="49">
        <v>68.790000000000006</v>
      </c>
      <c r="Z9" s="49">
        <v>0.64</v>
      </c>
      <c r="AA9" s="49">
        <v>5.97</v>
      </c>
      <c r="AB9" s="49">
        <v>11.02</v>
      </c>
      <c r="AC9" s="49">
        <v>0.25</v>
      </c>
      <c r="AD9" s="49">
        <v>2.31</v>
      </c>
      <c r="AE9" s="312"/>
      <c r="AF9" s="465" t="s">
        <v>439</v>
      </c>
      <c r="AG9" s="343">
        <v>30</v>
      </c>
      <c r="AH9" s="343">
        <v>15</v>
      </c>
      <c r="AI9" s="343"/>
      <c r="AJ9" s="380" t="s">
        <v>438</v>
      </c>
      <c r="AK9" s="436" t="s">
        <v>1686</v>
      </c>
      <c r="AL9" s="313">
        <v>41.33</v>
      </c>
      <c r="AM9" s="313">
        <v>4.7000000000000002E-3</v>
      </c>
      <c r="AN9" s="313">
        <v>4.88</v>
      </c>
      <c r="AO9" s="313">
        <v>0.18990000000000001</v>
      </c>
      <c r="AP9" s="313">
        <v>0.1666</v>
      </c>
      <c r="AQ9" s="313">
        <v>52.34</v>
      </c>
      <c r="AR9" s="313">
        <v>1.34E-2</v>
      </c>
      <c r="AS9" s="370">
        <v>98.924700000000001</v>
      </c>
      <c r="AT9" s="343"/>
      <c r="AU9" s="516" t="s">
        <v>1746</v>
      </c>
      <c r="AV9" s="511">
        <v>30</v>
      </c>
      <c r="AW9" s="512">
        <v>15</v>
      </c>
      <c r="AX9" s="504">
        <v>20</v>
      </c>
      <c r="AY9" s="522">
        <v>10</v>
      </c>
      <c r="AZ9" s="504" t="s">
        <v>98</v>
      </c>
      <c r="BA9" s="522" t="s">
        <v>98</v>
      </c>
      <c r="BB9" s="504">
        <v>40</v>
      </c>
      <c r="BC9" s="522">
        <v>20</v>
      </c>
      <c r="BD9" s="504">
        <v>20</v>
      </c>
      <c r="BE9" s="491">
        <v>10</v>
      </c>
      <c r="BF9" s="504" t="s">
        <v>98</v>
      </c>
      <c r="BG9" s="522" t="s">
        <v>98</v>
      </c>
      <c r="BH9" s="504">
        <v>30</v>
      </c>
      <c r="BI9" s="522">
        <v>15</v>
      </c>
      <c r="BJ9" s="504">
        <v>20</v>
      </c>
      <c r="BK9" s="522">
        <v>10</v>
      </c>
      <c r="BL9" s="504">
        <v>20</v>
      </c>
      <c r="BM9" s="522">
        <v>10</v>
      </c>
      <c r="BN9" s="504">
        <v>40</v>
      </c>
      <c r="BO9" s="522">
        <v>20</v>
      </c>
      <c r="BP9" s="504" t="s">
        <v>98</v>
      </c>
      <c r="BQ9" s="529" t="s">
        <v>98</v>
      </c>
      <c r="BR9" s="504" t="s">
        <v>98</v>
      </c>
      <c r="BS9" s="529" t="s">
        <v>98</v>
      </c>
      <c r="BT9" s="504" t="s">
        <v>98</v>
      </c>
      <c r="BU9" s="529" t="s">
        <v>98</v>
      </c>
      <c r="BV9" s="496"/>
    </row>
    <row r="10" spans="1:74" s="52" customFormat="1" ht="12.75">
      <c r="A10" s="45">
        <v>3291.8800292611559</v>
      </c>
      <c r="B10" s="46" t="s">
        <v>305</v>
      </c>
      <c r="C10" s="47" t="s">
        <v>306</v>
      </c>
      <c r="D10" s="48">
        <v>20.000346245402106</v>
      </c>
      <c r="E10" s="49">
        <v>40.216589999999997</v>
      </c>
      <c r="F10" s="49">
        <v>7.3599999999999999E-2</v>
      </c>
      <c r="G10" s="49">
        <v>13.36115</v>
      </c>
      <c r="H10" s="49">
        <v>0.33660000000000001</v>
      </c>
      <c r="I10" s="49">
        <v>0.15390000000000001</v>
      </c>
      <c r="J10" s="49">
        <v>46.636749999999999</v>
      </c>
      <c r="K10" s="49">
        <v>0.2412</v>
      </c>
      <c r="L10" s="49">
        <v>101.01979</v>
      </c>
      <c r="M10" s="47"/>
      <c r="N10" s="50">
        <v>0.99321448072028995</v>
      </c>
      <c r="O10" s="50">
        <v>1.4371133659469189E-3</v>
      </c>
      <c r="P10" s="50">
        <v>0.27595459679708867</v>
      </c>
      <c r="Q10" s="50">
        <v>6.6864531072692805E-3</v>
      </c>
      <c r="R10" s="50">
        <v>3.2193052530143287E-3</v>
      </c>
      <c r="S10" s="50">
        <v>1.7170171089093949</v>
      </c>
      <c r="T10" s="50">
        <v>6.3822343948115867E-3</v>
      </c>
      <c r="U10" s="50">
        <v>3.0039112925478153</v>
      </c>
      <c r="V10" s="51">
        <v>86.155511892497046</v>
      </c>
      <c r="X10" s="49">
        <v>0.25</v>
      </c>
      <c r="Y10" s="49">
        <v>27.21</v>
      </c>
      <c r="Z10" s="49">
        <v>0.63</v>
      </c>
      <c r="AA10" s="49">
        <v>5.9</v>
      </c>
      <c r="AB10" s="49">
        <v>14.14</v>
      </c>
      <c r="AC10" s="49">
        <v>0.25</v>
      </c>
      <c r="AD10" s="49">
        <v>2.36</v>
      </c>
      <c r="AE10" s="312"/>
      <c r="AF10" s="465" t="s">
        <v>439</v>
      </c>
      <c r="AG10" s="343">
        <v>30</v>
      </c>
      <c r="AH10" s="343">
        <v>15</v>
      </c>
      <c r="AI10" s="343"/>
      <c r="AJ10" s="380" t="s">
        <v>438</v>
      </c>
      <c r="AK10" s="436" t="s">
        <v>1686</v>
      </c>
      <c r="AL10" s="313">
        <v>41.77</v>
      </c>
      <c r="AM10" s="313">
        <v>3.2300000000000002E-2</v>
      </c>
      <c r="AN10" s="313">
        <v>4.8099999999999996</v>
      </c>
      <c r="AO10" s="313">
        <v>0.19839999999999999</v>
      </c>
      <c r="AP10" s="313">
        <v>0.1719</v>
      </c>
      <c r="AQ10" s="313">
        <v>52.43</v>
      </c>
      <c r="AR10" s="313">
        <v>1.15E-2</v>
      </c>
      <c r="AS10" s="370">
        <v>99.424199999999999</v>
      </c>
      <c r="AT10" s="343"/>
      <c r="AU10" s="516" t="s">
        <v>1749</v>
      </c>
      <c r="AV10" s="511">
        <v>30</v>
      </c>
      <c r="AW10" s="512">
        <v>15</v>
      </c>
      <c r="AX10" s="504">
        <v>20</v>
      </c>
      <c r="AY10" s="522">
        <v>10</v>
      </c>
      <c r="AZ10" s="504" t="s">
        <v>98</v>
      </c>
      <c r="BA10" s="522" t="s">
        <v>98</v>
      </c>
      <c r="BB10" s="504">
        <v>40</v>
      </c>
      <c r="BC10" s="522">
        <v>20</v>
      </c>
      <c r="BD10" s="504">
        <v>20</v>
      </c>
      <c r="BE10" s="491">
        <v>10</v>
      </c>
      <c r="BF10" s="504" t="s">
        <v>98</v>
      </c>
      <c r="BG10" s="522" t="s">
        <v>98</v>
      </c>
      <c r="BH10" s="504">
        <v>30</v>
      </c>
      <c r="BI10" s="522">
        <v>15</v>
      </c>
      <c r="BJ10" s="504">
        <v>20</v>
      </c>
      <c r="BK10" s="522">
        <v>10</v>
      </c>
      <c r="BL10" s="504">
        <v>20</v>
      </c>
      <c r="BM10" s="522">
        <v>10</v>
      </c>
      <c r="BN10" s="504">
        <v>40</v>
      </c>
      <c r="BO10" s="522">
        <v>20</v>
      </c>
      <c r="BP10" s="504" t="s">
        <v>98</v>
      </c>
      <c r="BQ10" s="529" t="s">
        <v>98</v>
      </c>
      <c r="BR10" s="504" t="s">
        <v>98</v>
      </c>
      <c r="BS10" s="529" t="s">
        <v>98</v>
      </c>
      <c r="BT10" s="504" t="s">
        <v>98</v>
      </c>
      <c r="BU10" s="529" t="s">
        <v>98</v>
      </c>
      <c r="BV10" s="496"/>
    </row>
    <row r="11" spans="1:74" s="52" customFormat="1" ht="12.75">
      <c r="A11" s="45">
        <v>3291.8800292611559</v>
      </c>
      <c r="B11" s="46" t="s">
        <v>305</v>
      </c>
      <c r="C11" s="47" t="s">
        <v>306</v>
      </c>
      <c r="D11" s="48">
        <v>24.000346245402106</v>
      </c>
      <c r="E11" s="49">
        <v>40.336109999999998</v>
      </c>
      <c r="F11" s="49">
        <v>6.13E-2</v>
      </c>
      <c r="G11" s="49">
        <v>13.018560000000001</v>
      </c>
      <c r="H11" s="49">
        <v>0.31680000000000003</v>
      </c>
      <c r="I11" s="49">
        <v>0.18940000000000001</v>
      </c>
      <c r="J11" s="49">
        <v>46.716430000000003</v>
      </c>
      <c r="K11" s="49">
        <v>0.24149999999999999</v>
      </c>
      <c r="L11" s="49">
        <v>100.8801</v>
      </c>
      <c r="M11" s="47"/>
      <c r="N11" s="50">
        <v>0.99581816760970632</v>
      </c>
      <c r="O11" s="50">
        <v>1.1965253995071554E-3</v>
      </c>
      <c r="P11" s="50">
        <v>0.26878496722313466</v>
      </c>
      <c r="Q11" s="50">
        <v>6.2909335502055403E-3</v>
      </c>
      <c r="R11" s="50">
        <v>3.960515765754364E-3</v>
      </c>
      <c r="S11" s="50">
        <v>1.7193497322370288</v>
      </c>
      <c r="T11" s="50">
        <v>6.3879398059428277E-3</v>
      </c>
      <c r="U11" s="50">
        <v>3.0017887815912796</v>
      </c>
      <c r="V11" s="51">
        <v>86.482407598173069</v>
      </c>
      <c r="X11" s="49">
        <v>0.25</v>
      </c>
      <c r="Y11" s="49">
        <v>33.15</v>
      </c>
      <c r="Z11" s="49">
        <v>0.64</v>
      </c>
      <c r="AA11" s="49">
        <v>6.23</v>
      </c>
      <c r="AB11" s="49">
        <v>11.96</v>
      </c>
      <c r="AC11" s="49">
        <v>0.25</v>
      </c>
      <c r="AD11" s="49">
        <v>2.36</v>
      </c>
      <c r="AE11" s="312"/>
      <c r="AF11" s="465" t="s">
        <v>439</v>
      </c>
      <c r="AG11" s="343">
        <v>30</v>
      </c>
      <c r="AH11" s="343">
        <v>15</v>
      </c>
      <c r="AI11" s="343"/>
      <c r="AJ11" s="380" t="s">
        <v>438</v>
      </c>
      <c r="AK11" s="436" t="s">
        <v>1686</v>
      </c>
      <c r="AL11" s="313">
        <v>41.62</v>
      </c>
      <c r="AM11" s="313">
        <v>2.5600000000000001E-2</v>
      </c>
      <c r="AN11" s="313">
        <v>4.8600000000000003</v>
      </c>
      <c r="AO11" s="313">
        <v>0.19059999999999999</v>
      </c>
      <c r="AP11" s="313">
        <v>0.20069999999999999</v>
      </c>
      <c r="AQ11" s="313">
        <v>52.63</v>
      </c>
      <c r="AR11" s="313">
        <v>5.1999999999999998E-3</v>
      </c>
      <c r="AS11" s="370">
        <v>99.532200000000003</v>
      </c>
      <c r="AT11" s="343"/>
      <c r="AU11" s="516" t="s">
        <v>1751</v>
      </c>
      <c r="AV11" s="511">
        <v>30</v>
      </c>
      <c r="AW11" s="512">
        <v>15</v>
      </c>
      <c r="AX11" s="504">
        <v>20</v>
      </c>
      <c r="AY11" s="522">
        <v>10</v>
      </c>
      <c r="AZ11" s="504" t="s">
        <v>98</v>
      </c>
      <c r="BA11" s="522" t="s">
        <v>98</v>
      </c>
      <c r="BB11" s="504">
        <v>40</v>
      </c>
      <c r="BC11" s="522">
        <v>20</v>
      </c>
      <c r="BD11" s="504">
        <v>20</v>
      </c>
      <c r="BE11" s="491">
        <v>10</v>
      </c>
      <c r="BF11" s="504" t="s">
        <v>98</v>
      </c>
      <c r="BG11" s="522" t="s">
        <v>98</v>
      </c>
      <c r="BH11" s="504">
        <v>30</v>
      </c>
      <c r="BI11" s="522">
        <v>15</v>
      </c>
      <c r="BJ11" s="504">
        <v>20</v>
      </c>
      <c r="BK11" s="522">
        <v>10</v>
      </c>
      <c r="BL11" s="504">
        <v>20</v>
      </c>
      <c r="BM11" s="522">
        <v>10</v>
      </c>
      <c r="BN11" s="504">
        <v>40</v>
      </c>
      <c r="BO11" s="522">
        <v>20</v>
      </c>
      <c r="BP11" s="504" t="s">
        <v>98</v>
      </c>
      <c r="BQ11" s="529" t="s">
        <v>98</v>
      </c>
      <c r="BR11" s="504" t="s">
        <v>98</v>
      </c>
      <c r="BS11" s="529" t="s">
        <v>98</v>
      </c>
      <c r="BT11" s="504" t="s">
        <v>98</v>
      </c>
      <c r="BU11" s="529" t="s">
        <v>98</v>
      </c>
      <c r="BV11" s="496"/>
    </row>
    <row r="12" spans="1:74" s="52" customFormat="1" ht="12.75">
      <c r="A12" s="45">
        <v>3291.8800292611559</v>
      </c>
      <c r="B12" s="46" t="s">
        <v>305</v>
      </c>
      <c r="C12" s="47" t="s">
        <v>306</v>
      </c>
      <c r="D12" s="48">
        <v>28.000346245402106</v>
      </c>
      <c r="E12" s="49">
        <v>40.206629999999997</v>
      </c>
      <c r="F12" s="49">
        <v>5.1700000000000003E-2</v>
      </c>
      <c r="G12" s="49">
        <v>13.04711</v>
      </c>
      <c r="H12" s="49">
        <v>0.33589999999999998</v>
      </c>
      <c r="I12" s="49">
        <v>0.1741</v>
      </c>
      <c r="J12" s="49">
        <v>46.935569999999998</v>
      </c>
      <c r="K12" s="49">
        <v>0.2437</v>
      </c>
      <c r="L12" s="49">
        <v>100.99471</v>
      </c>
      <c r="M12" s="47"/>
      <c r="N12" s="50">
        <v>0.99217090737507363</v>
      </c>
      <c r="O12" s="50">
        <v>1.0086831667223174E-3</v>
      </c>
      <c r="P12" s="50">
        <v>0.26925212095047385</v>
      </c>
      <c r="Q12" s="50">
        <v>6.6671881511395706E-3</v>
      </c>
      <c r="R12" s="50">
        <v>3.6389268496240432E-3</v>
      </c>
      <c r="S12" s="50">
        <v>1.7266306941689848</v>
      </c>
      <c r="T12" s="50">
        <v>6.4432056294634801E-3</v>
      </c>
      <c r="U12" s="50">
        <v>3.0058117262914816</v>
      </c>
      <c r="V12" s="51">
        <v>86.511481538537723</v>
      </c>
      <c r="X12" s="49">
        <v>0.25</v>
      </c>
      <c r="Y12" s="49">
        <v>39.78</v>
      </c>
      <c r="Z12" s="49">
        <v>0.64</v>
      </c>
      <c r="AA12" s="49">
        <v>5.92</v>
      </c>
      <c r="AB12" s="49">
        <v>12.55</v>
      </c>
      <c r="AC12" s="49">
        <v>0.25</v>
      </c>
      <c r="AD12" s="49">
        <v>2.33</v>
      </c>
      <c r="AE12" s="312"/>
      <c r="AF12" s="465" t="s">
        <v>439</v>
      </c>
      <c r="AG12" s="343">
        <v>30</v>
      </c>
      <c r="AH12" s="343">
        <v>15</v>
      </c>
      <c r="AI12" s="343"/>
      <c r="AJ12" s="380" t="s">
        <v>438</v>
      </c>
      <c r="AK12" s="436" t="s">
        <v>1686</v>
      </c>
      <c r="AL12" s="313">
        <v>41.62</v>
      </c>
      <c r="AM12" s="313">
        <v>0</v>
      </c>
      <c r="AN12" s="313">
        <v>4.8</v>
      </c>
      <c r="AO12" s="313">
        <v>0.22850000000000001</v>
      </c>
      <c r="AP12" s="313">
        <v>0.12659999999999999</v>
      </c>
      <c r="AQ12" s="313">
        <v>52.63</v>
      </c>
      <c r="AR12" s="313">
        <v>1.4E-2</v>
      </c>
      <c r="AS12" s="370">
        <v>99.419200000000004</v>
      </c>
      <c r="AT12" s="343"/>
      <c r="AU12" s="516" t="s">
        <v>1750</v>
      </c>
      <c r="AV12" s="511">
        <v>30</v>
      </c>
      <c r="AW12" s="512">
        <v>15</v>
      </c>
      <c r="AX12" s="504">
        <v>20</v>
      </c>
      <c r="AY12" s="522">
        <v>10</v>
      </c>
      <c r="AZ12" s="504" t="s">
        <v>98</v>
      </c>
      <c r="BA12" s="522" t="s">
        <v>98</v>
      </c>
      <c r="BB12" s="504">
        <v>40</v>
      </c>
      <c r="BC12" s="522">
        <v>20</v>
      </c>
      <c r="BD12" s="504">
        <v>20</v>
      </c>
      <c r="BE12" s="491">
        <v>10</v>
      </c>
      <c r="BF12" s="504" t="s">
        <v>98</v>
      </c>
      <c r="BG12" s="522" t="s">
        <v>98</v>
      </c>
      <c r="BH12" s="504">
        <v>30</v>
      </c>
      <c r="BI12" s="522">
        <v>15</v>
      </c>
      <c r="BJ12" s="504">
        <v>20</v>
      </c>
      <c r="BK12" s="522">
        <v>10</v>
      </c>
      <c r="BL12" s="504">
        <v>20</v>
      </c>
      <c r="BM12" s="522">
        <v>10</v>
      </c>
      <c r="BN12" s="504">
        <v>40</v>
      </c>
      <c r="BO12" s="522">
        <v>20</v>
      </c>
      <c r="BP12" s="504" t="s">
        <v>98</v>
      </c>
      <c r="BQ12" s="529" t="s">
        <v>98</v>
      </c>
      <c r="BR12" s="504" t="s">
        <v>98</v>
      </c>
      <c r="BS12" s="529" t="s">
        <v>98</v>
      </c>
      <c r="BT12" s="504" t="s">
        <v>98</v>
      </c>
      <c r="BU12" s="529" t="s">
        <v>98</v>
      </c>
      <c r="BV12" s="496"/>
    </row>
    <row r="13" spans="1:74" s="52" customFormat="1" ht="12.75">
      <c r="A13" s="45">
        <v>3291.8800292611559</v>
      </c>
      <c r="B13" s="46" t="s">
        <v>305</v>
      </c>
      <c r="C13" s="47" t="s">
        <v>306</v>
      </c>
      <c r="D13" s="48">
        <v>32.000346245402106</v>
      </c>
      <c r="E13" s="49">
        <v>40.186709999999998</v>
      </c>
      <c r="F13" s="49">
        <v>6.8199999999999997E-2</v>
      </c>
      <c r="G13" s="49">
        <v>13.132759999999999</v>
      </c>
      <c r="H13" s="49">
        <v>0.34789999999999999</v>
      </c>
      <c r="I13" s="49">
        <v>0.17799999999999999</v>
      </c>
      <c r="J13" s="49">
        <v>46.716430000000003</v>
      </c>
      <c r="K13" s="49">
        <v>0.2351</v>
      </c>
      <c r="L13" s="49">
        <v>100.8651</v>
      </c>
      <c r="M13" s="47"/>
      <c r="N13" s="50">
        <v>0.99322357132155947</v>
      </c>
      <c r="O13" s="50">
        <v>1.3326753185962884E-3</v>
      </c>
      <c r="P13" s="50">
        <v>0.27144169996281647</v>
      </c>
      <c r="Q13" s="50">
        <v>6.9161258281885771E-3</v>
      </c>
      <c r="R13" s="50">
        <v>3.7262355628786548E-3</v>
      </c>
      <c r="S13" s="50">
        <v>1.7212452613892464</v>
      </c>
      <c r="T13" s="50">
        <v>6.2255086579616724E-3</v>
      </c>
      <c r="U13" s="50">
        <v>3.0041110780412477</v>
      </c>
      <c r="V13" s="51">
        <v>86.379980326979265</v>
      </c>
      <c r="X13" s="49">
        <v>0.25</v>
      </c>
      <c r="Y13" s="49">
        <v>29.97</v>
      </c>
      <c r="Z13" s="49">
        <v>0.64</v>
      </c>
      <c r="AA13" s="49">
        <v>5.73</v>
      </c>
      <c r="AB13" s="49">
        <v>12.43</v>
      </c>
      <c r="AC13" s="49">
        <v>0.25</v>
      </c>
      <c r="AD13" s="49">
        <v>2.4</v>
      </c>
      <c r="AE13" s="312"/>
      <c r="AF13" s="465" t="s">
        <v>439</v>
      </c>
      <c r="AG13" s="343">
        <v>30</v>
      </c>
      <c r="AH13" s="343">
        <v>15</v>
      </c>
      <c r="AI13" s="343"/>
      <c r="AJ13" s="380" t="s">
        <v>438</v>
      </c>
      <c r="AK13" s="436" t="s">
        <v>1686</v>
      </c>
      <c r="AL13" s="313">
        <v>41.77</v>
      </c>
      <c r="AM13" s="313">
        <v>0</v>
      </c>
      <c r="AN13" s="313">
        <v>4.79</v>
      </c>
      <c r="AO13" s="313">
        <v>0.2127</v>
      </c>
      <c r="AP13" s="313">
        <v>0.14949999999999999</v>
      </c>
      <c r="AQ13" s="313">
        <v>51.7</v>
      </c>
      <c r="AR13" s="313">
        <v>1.21E-2</v>
      </c>
      <c r="AS13" s="370">
        <v>98.634399999999999</v>
      </c>
      <c r="AT13" s="343"/>
      <c r="AU13" s="516" t="s">
        <v>439</v>
      </c>
      <c r="AV13" s="511">
        <v>30</v>
      </c>
      <c r="AW13" s="512">
        <v>15</v>
      </c>
      <c r="AX13" s="504">
        <v>20</v>
      </c>
      <c r="AY13" s="522">
        <v>10</v>
      </c>
      <c r="AZ13" s="504" t="s">
        <v>98</v>
      </c>
      <c r="BA13" s="522" t="s">
        <v>98</v>
      </c>
      <c r="BB13" s="504">
        <v>40</v>
      </c>
      <c r="BC13" s="522">
        <v>20</v>
      </c>
      <c r="BD13" s="504">
        <v>20</v>
      </c>
      <c r="BE13" s="491">
        <v>10</v>
      </c>
      <c r="BF13" s="504" t="s">
        <v>98</v>
      </c>
      <c r="BG13" s="522" t="s">
        <v>98</v>
      </c>
      <c r="BH13" s="504">
        <v>30</v>
      </c>
      <c r="BI13" s="522">
        <v>15</v>
      </c>
      <c r="BJ13" s="504">
        <v>20</v>
      </c>
      <c r="BK13" s="522">
        <v>10</v>
      </c>
      <c r="BL13" s="504">
        <v>20</v>
      </c>
      <c r="BM13" s="522">
        <v>10</v>
      </c>
      <c r="BN13" s="504">
        <v>40</v>
      </c>
      <c r="BO13" s="522">
        <v>20</v>
      </c>
      <c r="BP13" s="504" t="s">
        <v>98</v>
      </c>
      <c r="BQ13" s="529" t="s">
        <v>98</v>
      </c>
      <c r="BR13" s="504" t="s">
        <v>98</v>
      </c>
      <c r="BS13" s="529" t="s">
        <v>98</v>
      </c>
      <c r="BT13" s="504" t="s">
        <v>98</v>
      </c>
      <c r="BU13" s="529" t="s">
        <v>98</v>
      </c>
      <c r="BV13" s="496"/>
    </row>
    <row r="14" spans="1:74" s="52" customFormat="1" ht="12.75">
      <c r="A14" s="45">
        <v>3291.8800292611559</v>
      </c>
      <c r="B14" s="46" t="s">
        <v>305</v>
      </c>
      <c r="C14" s="47" t="s">
        <v>306</v>
      </c>
      <c r="D14" s="48">
        <v>36.000346245402106</v>
      </c>
      <c r="E14" s="49">
        <v>40.087119999999999</v>
      </c>
      <c r="F14" s="49">
        <v>7.4399999999999994E-2</v>
      </c>
      <c r="G14" s="49">
        <v>13.03759</v>
      </c>
      <c r="H14" s="49">
        <v>0.31590000000000001</v>
      </c>
      <c r="I14" s="49">
        <v>0.2029</v>
      </c>
      <c r="J14" s="49">
        <v>46.826000000000001</v>
      </c>
      <c r="K14" s="49">
        <v>0.2316</v>
      </c>
      <c r="L14" s="49">
        <v>100.77551</v>
      </c>
      <c r="M14" s="47"/>
      <c r="N14" s="50">
        <v>0.99143063293873102</v>
      </c>
      <c r="O14" s="50">
        <v>1.4548084937318678E-3</v>
      </c>
      <c r="P14" s="50">
        <v>0.26965643635197073</v>
      </c>
      <c r="Q14" s="50">
        <v>6.284214430414996E-3</v>
      </c>
      <c r="R14" s="50">
        <v>4.250355574674021E-3</v>
      </c>
      <c r="S14" s="50">
        <v>1.7264463368119205</v>
      </c>
      <c r="T14" s="50">
        <v>6.1369654723615122E-3</v>
      </c>
      <c r="U14" s="50">
        <v>3.0056597500738045</v>
      </c>
      <c r="V14" s="51">
        <v>86.492715036321954</v>
      </c>
      <c r="X14" s="49">
        <v>0.25</v>
      </c>
      <c r="Y14" s="49">
        <v>28.62</v>
      </c>
      <c r="Z14" s="49">
        <v>0.64</v>
      </c>
      <c r="AA14" s="49">
        <v>6.33</v>
      </c>
      <c r="AB14" s="49">
        <v>11.22</v>
      </c>
      <c r="AC14" s="49">
        <v>0.25</v>
      </c>
      <c r="AD14" s="49">
        <v>2.44</v>
      </c>
      <c r="AE14" s="312"/>
      <c r="AF14" s="465" t="s">
        <v>439</v>
      </c>
      <c r="AG14" s="343">
        <v>30</v>
      </c>
      <c r="AH14" s="343">
        <v>15</v>
      </c>
      <c r="AI14" s="343"/>
      <c r="AJ14" s="380" t="s">
        <v>438</v>
      </c>
      <c r="AK14" s="436" t="s">
        <v>1686</v>
      </c>
      <c r="AL14" s="313">
        <v>41.9</v>
      </c>
      <c r="AM14" s="313">
        <v>2.9100000000000001E-2</v>
      </c>
      <c r="AN14" s="313">
        <v>4.8899999999999997</v>
      </c>
      <c r="AO14" s="313">
        <v>0.20619999999999999</v>
      </c>
      <c r="AP14" s="313">
        <v>0.1721</v>
      </c>
      <c r="AQ14" s="313">
        <v>51.98</v>
      </c>
      <c r="AR14" s="313">
        <v>1.0800000000000001E-2</v>
      </c>
      <c r="AS14" s="370">
        <v>99.188299999999998</v>
      </c>
      <c r="AT14" s="343"/>
      <c r="AU14" s="516" t="s">
        <v>440</v>
      </c>
      <c r="AV14" s="511">
        <v>30</v>
      </c>
      <c r="AW14" s="512">
        <v>15</v>
      </c>
      <c r="AX14" s="504">
        <v>20</v>
      </c>
      <c r="AY14" s="522">
        <v>10</v>
      </c>
      <c r="AZ14" s="504" t="s">
        <v>98</v>
      </c>
      <c r="BA14" s="522" t="s">
        <v>98</v>
      </c>
      <c r="BB14" s="504">
        <v>40</v>
      </c>
      <c r="BC14" s="522">
        <v>20</v>
      </c>
      <c r="BD14" s="504">
        <v>20</v>
      </c>
      <c r="BE14" s="491">
        <v>10</v>
      </c>
      <c r="BF14" s="504" t="s">
        <v>98</v>
      </c>
      <c r="BG14" s="522" t="s">
        <v>98</v>
      </c>
      <c r="BH14" s="504">
        <v>30</v>
      </c>
      <c r="BI14" s="522">
        <v>15</v>
      </c>
      <c r="BJ14" s="504">
        <v>20</v>
      </c>
      <c r="BK14" s="522">
        <v>10</v>
      </c>
      <c r="BL14" s="504">
        <v>20</v>
      </c>
      <c r="BM14" s="522">
        <v>10</v>
      </c>
      <c r="BN14" s="504">
        <v>40</v>
      </c>
      <c r="BO14" s="522">
        <v>20</v>
      </c>
      <c r="BP14" s="504" t="s">
        <v>98</v>
      </c>
      <c r="BQ14" s="529" t="s">
        <v>98</v>
      </c>
      <c r="BR14" s="504" t="s">
        <v>98</v>
      </c>
      <c r="BS14" s="529" t="s">
        <v>98</v>
      </c>
      <c r="BT14" s="504" t="s">
        <v>98</v>
      </c>
      <c r="BU14" s="529" t="s">
        <v>98</v>
      </c>
      <c r="BV14" s="496"/>
    </row>
    <row r="15" spans="1:74" s="52" customFormat="1" ht="13.5" thickBot="1">
      <c r="A15" s="45">
        <v>3291.8800292611559</v>
      </c>
      <c r="B15" s="46" t="s">
        <v>305</v>
      </c>
      <c r="C15" s="47" t="s">
        <v>306</v>
      </c>
      <c r="D15" s="48">
        <v>40.000346245402106</v>
      </c>
      <c r="E15" s="49">
        <v>40.027360000000002</v>
      </c>
      <c r="F15" s="49">
        <v>9.0399999999999994E-2</v>
      </c>
      <c r="G15" s="49">
        <v>13.24695</v>
      </c>
      <c r="H15" s="49">
        <v>0.33750000000000002</v>
      </c>
      <c r="I15" s="49">
        <v>0.18629999999999999</v>
      </c>
      <c r="J15" s="49">
        <v>46.83596</v>
      </c>
      <c r="K15" s="49">
        <v>0.2341</v>
      </c>
      <c r="L15" s="49">
        <v>100.95856999999999</v>
      </c>
      <c r="M15" s="47"/>
      <c r="N15" s="50">
        <v>0.98925319354590846</v>
      </c>
      <c r="O15" s="50">
        <v>1.7664215698933532E-3</v>
      </c>
      <c r="P15" s="50">
        <v>0.27379304060336251</v>
      </c>
      <c r="Q15" s="50">
        <v>6.7091605289832474E-3</v>
      </c>
      <c r="R15" s="50">
        <v>3.8998608187266466E-3</v>
      </c>
      <c r="S15" s="50">
        <v>1.7255934584069048</v>
      </c>
      <c r="T15" s="50">
        <v>6.1988278405253165E-3</v>
      </c>
      <c r="U15" s="50">
        <v>3.0072139633143045</v>
      </c>
      <c r="V15" s="51">
        <v>86.308029747048394</v>
      </c>
      <c r="X15" s="49">
        <v>0.25</v>
      </c>
      <c r="Y15" s="49">
        <v>22.28</v>
      </c>
      <c r="Z15" s="49">
        <v>0.63</v>
      </c>
      <c r="AA15" s="49">
        <v>5.88</v>
      </c>
      <c r="AB15" s="49">
        <v>11.95</v>
      </c>
      <c r="AC15" s="49">
        <v>0.25</v>
      </c>
      <c r="AD15" s="49">
        <v>2.4</v>
      </c>
      <c r="AE15" s="312"/>
      <c r="AF15" s="465" t="s">
        <v>439</v>
      </c>
      <c r="AG15" s="343">
        <v>30</v>
      </c>
      <c r="AH15" s="343">
        <v>15</v>
      </c>
      <c r="AI15" s="343"/>
      <c r="AJ15" s="386" t="s">
        <v>438</v>
      </c>
      <c r="AK15" s="437" t="s">
        <v>1686</v>
      </c>
      <c r="AL15" s="61">
        <v>41.99</v>
      </c>
      <c r="AM15" s="61">
        <v>2.0000000000000001E-4</v>
      </c>
      <c r="AN15" s="61">
        <v>4.83</v>
      </c>
      <c r="AO15" s="61">
        <v>0.1976</v>
      </c>
      <c r="AP15" s="61">
        <v>0.13919999999999999</v>
      </c>
      <c r="AQ15" s="61">
        <v>51.77</v>
      </c>
      <c r="AR15" s="61">
        <v>1.3899999999999999E-2</v>
      </c>
      <c r="AS15" s="383">
        <v>98.941000000000003</v>
      </c>
      <c r="AT15" s="343"/>
      <c r="AU15" s="516" t="s">
        <v>441</v>
      </c>
      <c r="AV15" s="511">
        <v>30</v>
      </c>
      <c r="AW15" s="512">
        <v>15</v>
      </c>
      <c r="AX15" s="504">
        <v>20</v>
      </c>
      <c r="AY15" s="522">
        <v>10</v>
      </c>
      <c r="AZ15" s="504" t="s">
        <v>98</v>
      </c>
      <c r="BA15" s="522" t="s">
        <v>98</v>
      </c>
      <c r="BB15" s="504">
        <v>40</v>
      </c>
      <c r="BC15" s="522">
        <v>20</v>
      </c>
      <c r="BD15" s="504">
        <v>20</v>
      </c>
      <c r="BE15" s="491">
        <v>10</v>
      </c>
      <c r="BF15" s="504" t="s">
        <v>98</v>
      </c>
      <c r="BG15" s="522" t="s">
        <v>98</v>
      </c>
      <c r="BH15" s="504">
        <v>30</v>
      </c>
      <c r="BI15" s="522">
        <v>15</v>
      </c>
      <c r="BJ15" s="504">
        <v>20</v>
      </c>
      <c r="BK15" s="522">
        <v>10</v>
      </c>
      <c r="BL15" s="504">
        <v>20</v>
      </c>
      <c r="BM15" s="522">
        <v>10</v>
      </c>
      <c r="BN15" s="504">
        <v>40</v>
      </c>
      <c r="BO15" s="522">
        <v>20</v>
      </c>
      <c r="BP15" s="504" t="s">
        <v>98</v>
      </c>
      <c r="BQ15" s="529" t="s">
        <v>98</v>
      </c>
      <c r="BR15" s="504" t="s">
        <v>98</v>
      </c>
      <c r="BS15" s="529" t="s">
        <v>98</v>
      </c>
      <c r="BT15" s="504" t="s">
        <v>98</v>
      </c>
      <c r="BU15" s="529" t="s">
        <v>98</v>
      </c>
      <c r="BV15" s="496"/>
    </row>
    <row r="16" spans="1:74" s="52" customFormat="1" ht="12.75">
      <c r="A16" s="45">
        <v>3291.8800292611559</v>
      </c>
      <c r="B16" s="46" t="s">
        <v>305</v>
      </c>
      <c r="C16" s="47" t="s">
        <v>306</v>
      </c>
      <c r="D16" s="48">
        <v>44.000346245402106</v>
      </c>
      <c r="E16" s="49">
        <v>40.236519999999999</v>
      </c>
      <c r="F16" s="49">
        <v>8.3299999999999999E-2</v>
      </c>
      <c r="G16" s="49">
        <v>13.08517</v>
      </c>
      <c r="H16" s="49">
        <v>0.33079999999999998</v>
      </c>
      <c r="I16" s="49">
        <v>0.20080000000000001</v>
      </c>
      <c r="J16" s="49">
        <v>46.696510000000004</v>
      </c>
      <c r="K16" s="49">
        <v>0.22939999999999999</v>
      </c>
      <c r="L16" s="49">
        <v>100.8625</v>
      </c>
      <c r="M16" s="47"/>
      <c r="N16" s="50">
        <v>0.99405300084253367</v>
      </c>
      <c r="O16" s="50">
        <v>1.6270823911322598E-3</v>
      </c>
      <c r="P16" s="50">
        <v>0.27034882840201646</v>
      </c>
      <c r="Q16" s="50">
        <v>6.5735280704284031E-3</v>
      </c>
      <c r="R16" s="50">
        <v>4.2018309553705701E-3</v>
      </c>
      <c r="S16" s="50">
        <v>1.7198164458966561</v>
      </c>
      <c r="T16" s="50">
        <v>6.0721178170638134E-3</v>
      </c>
      <c r="U16" s="50">
        <v>3.0026928343752011</v>
      </c>
      <c r="V16" s="51">
        <v>86.417629619531255</v>
      </c>
      <c r="X16" s="49">
        <v>0.25</v>
      </c>
      <c r="Y16" s="49">
        <v>24.53</v>
      </c>
      <c r="Z16" s="49">
        <v>0.64</v>
      </c>
      <c r="AA16" s="49">
        <v>5.95</v>
      </c>
      <c r="AB16" s="49">
        <v>11.21</v>
      </c>
      <c r="AC16" s="49">
        <v>0.25</v>
      </c>
      <c r="AD16" s="49">
        <v>2.46</v>
      </c>
      <c r="AE16" s="312"/>
      <c r="AF16" s="465" t="s">
        <v>439</v>
      </c>
      <c r="AG16" s="343">
        <v>30</v>
      </c>
      <c r="AH16" s="343">
        <v>15</v>
      </c>
      <c r="AI16" s="343"/>
      <c r="AJ16" s="387" t="s">
        <v>1689</v>
      </c>
      <c r="AK16" s="438"/>
      <c r="AL16" s="388">
        <f>AVERAGE(AL5:AL15)</f>
        <v>41.706363636363633</v>
      </c>
      <c r="AM16" s="388"/>
      <c r="AN16" s="388">
        <f>AVERAGE(AN5:AN15)</f>
        <v>4.8527272727272726</v>
      </c>
      <c r="AO16" s="388">
        <f>AVERAGE(AO5:AO15)</f>
        <v>0.2046</v>
      </c>
      <c r="AP16" s="388">
        <f>AVERAGE(AP5:AP15)</f>
        <v>0.1624363636363636</v>
      </c>
      <c r="AQ16" s="388">
        <f>AVERAGE(AQ5:AQ15)</f>
        <v>52.129090909090905</v>
      </c>
      <c r="AR16" s="388">
        <f>AVERAGE(AR5:AR15)</f>
        <v>1.0699999999999999E-2</v>
      </c>
      <c r="AS16" s="390"/>
      <c r="AT16" s="343"/>
      <c r="AU16" s="517" t="s">
        <v>1747</v>
      </c>
      <c r="AV16" s="511">
        <v>30</v>
      </c>
      <c r="AW16" s="512">
        <v>15</v>
      </c>
      <c r="AX16" s="504">
        <v>20</v>
      </c>
      <c r="AY16" s="522">
        <v>10</v>
      </c>
      <c r="AZ16" s="504" t="s">
        <v>98</v>
      </c>
      <c r="BA16" s="522" t="s">
        <v>98</v>
      </c>
      <c r="BB16" s="504">
        <v>40</v>
      </c>
      <c r="BC16" s="522">
        <v>20</v>
      </c>
      <c r="BD16" s="504">
        <v>20</v>
      </c>
      <c r="BE16" s="491">
        <v>10</v>
      </c>
      <c r="BF16" s="504" t="s">
        <v>98</v>
      </c>
      <c r="BG16" s="522" t="s">
        <v>98</v>
      </c>
      <c r="BH16" s="504">
        <v>30</v>
      </c>
      <c r="BI16" s="522">
        <v>15</v>
      </c>
      <c r="BJ16" s="504">
        <v>20</v>
      </c>
      <c r="BK16" s="522">
        <v>10</v>
      </c>
      <c r="BL16" s="504">
        <v>20</v>
      </c>
      <c r="BM16" s="522">
        <v>10</v>
      </c>
      <c r="BN16" s="504">
        <v>40</v>
      </c>
      <c r="BO16" s="522">
        <v>20</v>
      </c>
      <c r="BP16" s="504" t="s">
        <v>98</v>
      </c>
      <c r="BQ16" s="529" t="s">
        <v>98</v>
      </c>
      <c r="BR16" s="504" t="s">
        <v>98</v>
      </c>
      <c r="BS16" s="529" t="s">
        <v>98</v>
      </c>
      <c r="BT16" s="504" t="s">
        <v>98</v>
      </c>
      <c r="BU16" s="529" t="s">
        <v>98</v>
      </c>
      <c r="BV16" s="496"/>
    </row>
    <row r="17" spans="1:74" s="52" customFormat="1" ht="12.75">
      <c r="A17" s="45">
        <v>3291.8800292611559</v>
      </c>
      <c r="B17" s="46" t="s">
        <v>305</v>
      </c>
      <c r="C17" s="47" t="s">
        <v>306</v>
      </c>
      <c r="D17" s="48">
        <v>48.000346245402106</v>
      </c>
      <c r="E17" s="49">
        <v>40.326149999999998</v>
      </c>
      <c r="F17" s="49">
        <v>8.3599999999999994E-2</v>
      </c>
      <c r="G17" s="49">
        <v>13.20889</v>
      </c>
      <c r="H17" s="49">
        <v>0.3276</v>
      </c>
      <c r="I17" s="49">
        <v>0.2011</v>
      </c>
      <c r="J17" s="49">
        <v>46.83596</v>
      </c>
      <c r="K17" s="49">
        <v>0.24149999999999999</v>
      </c>
      <c r="L17" s="49">
        <v>101.22479999999999</v>
      </c>
      <c r="M17" s="47"/>
      <c r="N17" s="50">
        <v>0.99318813827023078</v>
      </c>
      <c r="O17" s="50">
        <v>1.6278952478625851E-3</v>
      </c>
      <c r="P17" s="50">
        <v>0.27206149511562239</v>
      </c>
      <c r="Q17" s="50">
        <v>6.4898184588288912E-3</v>
      </c>
      <c r="R17" s="50">
        <v>4.1951024630973426E-3</v>
      </c>
      <c r="S17" s="50">
        <v>1.7196209793276831</v>
      </c>
      <c r="T17" s="50">
        <v>6.3726423507192041E-3</v>
      </c>
      <c r="U17" s="50">
        <v>3.0035560712340441</v>
      </c>
      <c r="V17" s="51">
        <v>86.341995474101978</v>
      </c>
      <c r="X17" s="49">
        <v>0.25</v>
      </c>
      <c r="Y17" s="49">
        <v>25.23</v>
      </c>
      <c r="Z17" s="49">
        <v>0.64</v>
      </c>
      <c r="AA17" s="49">
        <v>6.07</v>
      </c>
      <c r="AB17" s="49">
        <v>10.9</v>
      </c>
      <c r="AC17" s="49">
        <v>0.25</v>
      </c>
      <c r="AD17" s="49">
        <v>2.34</v>
      </c>
      <c r="AE17" s="312"/>
      <c r="AF17" s="465" t="s">
        <v>439</v>
      </c>
      <c r="AG17" s="343">
        <v>30</v>
      </c>
      <c r="AH17" s="343">
        <v>15</v>
      </c>
      <c r="AI17" s="343"/>
      <c r="AJ17" s="387" t="s">
        <v>1736</v>
      </c>
      <c r="AK17" s="438"/>
      <c r="AL17" s="388">
        <f>(STDEV(AL5:AL15)/AL16)*100</f>
        <v>0.76683974521590637</v>
      </c>
      <c r="AM17" s="388"/>
      <c r="AN17" s="388">
        <f t="shared" ref="AN17:AR17" si="0">(STDEV(AN5:AN15)/AN16)*100</f>
        <v>0.9843615328152594</v>
      </c>
      <c r="AO17" s="388">
        <f t="shared" si="0"/>
        <v>6.2609951597257005</v>
      </c>
      <c r="AP17" s="388">
        <f t="shared" si="0"/>
        <v>12.941596501518996</v>
      </c>
      <c r="AQ17" s="388">
        <f t="shared" si="0"/>
        <v>0.67367838601402208</v>
      </c>
      <c r="AR17" s="388">
        <f t="shared" si="0"/>
        <v>29.31959065823558</v>
      </c>
      <c r="AS17" s="390"/>
      <c r="AT17" s="343"/>
      <c r="AU17" s="517" t="s">
        <v>433</v>
      </c>
      <c r="AV17" s="511">
        <v>30</v>
      </c>
      <c r="AW17" s="512">
        <v>15</v>
      </c>
      <c r="AX17" s="504">
        <v>20</v>
      </c>
      <c r="AY17" s="522">
        <v>10</v>
      </c>
      <c r="AZ17" s="504" t="s">
        <v>98</v>
      </c>
      <c r="BA17" s="522" t="s">
        <v>98</v>
      </c>
      <c r="BB17" s="504">
        <v>40</v>
      </c>
      <c r="BC17" s="522">
        <v>20</v>
      </c>
      <c r="BD17" s="504">
        <v>20</v>
      </c>
      <c r="BE17" s="491">
        <v>10</v>
      </c>
      <c r="BF17" s="504" t="s">
        <v>98</v>
      </c>
      <c r="BG17" s="522" t="s">
        <v>98</v>
      </c>
      <c r="BH17" s="504">
        <v>30</v>
      </c>
      <c r="BI17" s="522">
        <v>15</v>
      </c>
      <c r="BJ17" s="504">
        <v>20</v>
      </c>
      <c r="BK17" s="522">
        <v>10</v>
      </c>
      <c r="BL17" s="504">
        <v>20</v>
      </c>
      <c r="BM17" s="522">
        <v>10</v>
      </c>
      <c r="BN17" s="504">
        <v>40</v>
      </c>
      <c r="BO17" s="522">
        <v>20</v>
      </c>
      <c r="BP17" s="504" t="s">
        <v>98</v>
      </c>
      <c r="BQ17" s="529" t="s">
        <v>98</v>
      </c>
      <c r="BR17" s="504" t="s">
        <v>98</v>
      </c>
      <c r="BS17" s="529" t="s">
        <v>98</v>
      </c>
      <c r="BT17" s="504" t="s">
        <v>98</v>
      </c>
      <c r="BU17" s="529" t="s">
        <v>98</v>
      </c>
      <c r="BV17" s="496"/>
    </row>
    <row r="18" spans="1:74" s="52" customFormat="1" ht="12.75">
      <c r="A18" s="45">
        <v>3291.8800292611559</v>
      </c>
      <c r="B18" s="46" t="s">
        <v>305</v>
      </c>
      <c r="C18" s="47" t="s">
        <v>306</v>
      </c>
      <c r="D18" s="48">
        <v>52.000346245402106</v>
      </c>
      <c r="E18" s="49">
        <v>39.98753</v>
      </c>
      <c r="F18" s="49">
        <v>8.5199999999999998E-2</v>
      </c>
      <c r="G18" s="49">
        <v>13.19937</v>
      </c>
      <c r="H18" s="49">
        <v>0.35</v>
      </c>
      <c r="I18" s="49">
        <v>0.14649999999999999</v>
      </c>
      <c r="J18" s="49">
        <v>47.104909999999997</v>
      </c>
      <c r="K18" s="49">
        <v>0.23499999999999999</v>
      </c>
      <c r="L18" s="49">
        <v>101.10851000000001</v>
      </c>
      <c r="M18" s="47"/>
      <c r="N18" s="50">
        <v>0.98676616643834281</v>
      </c>
      <c r="O18" s="50">
        <v>1.6622819197970021E-3</v>
      </c>
      <c r="P18" s="50">
        <v>0.27239483495589434</v>
      </c>
      <c r="Q18" s="50">
        <v>6.9470689310090995E-3</v>
      </c>
      <c r="R18" s="50">
        <v>3.0620553394395465E-3</v>
      </c>
      <c r="S18" s="50">
        <v>1.7328636643189428</v>
      </c>
      <c r="T18" s="50">
        <v>6.2131978186377567E-3</v>
      </c>
      <c r="U18" s="50">
        <v>3.0099092697220637</v>
      </c>
      <c r="V18" s="51">
        <v>86.417843699724045</v>
      </c>
      <c r="X18" s="49">
        <v>0.25</v>
      </c>
      <c r="Y18" s="49">
        <v>24.56</v>
      </c>
      <c r="Z18" s="49">
        <v>0.64</v>
      </c>
      <c r="AA18" s="49">
        <v>5.72</v>
      </c>
      <c r="AB18" s="49">
        <v>15.04</v>
      </c>
      <c r="AC18" s="49">
        <v>0.25</v>
      </c>
      <c r="AD18" s="49">
        <v>2.4</v>
      </c>
      <c r="AE18" s="312"/>
      <c r="AF18" s="465" t="s">
        <v>439</v>
      </c>
      <c r="AG18" s="343">
        <v>30</v>
      </c>
      <c r="AH18" s="343">
        <v>15</v>
      </c>
      <c r="AI18" s="343"/>
      <c r="AJ18" s="387" t="s">
        <v>1737</v>
      </c>
      <c r="AK18" s="438"/>
      <c r="AL18" s="388">
        <v>41.84</v>
      </c>
      <c r="AM18" s="388"/>
      <c r="AN18" s="388">
        <v>4.67</v>
      </c>
      <c r="AO18" s="388">
        <v>0.19</v>
      </c>
      <c r="AP18" s="388">
        <v>0.12</v>
      </c>
      <c r="AQ18" s="388">
        <v>53.02</v>
      </c>
      <c r="AR18" s="388"/>
      <c r="AS18" s="390"/>
      <c r="AT18" s="343"/>
      <c r="AU18" s="517" t="s">
        <v>432</v>
      </c>
      <c r="AV18" s="511">
        <v>30</v>
      </c>
      <c r="AW18" s="512">
        <v>15</v>
      </c>
      <c r="AX18" s="504">
        <v>20</v>
      </c>
      <c r="AY18" s="522">
        <v>10</v>
      </c>
      <c r="AZ18" s="504">
        <v>20</v>
      </c>
      <c r="BA18" s="522">
        <v>10</v>
      </c>
      <c r="BB18" s="504">
        <v>20</v>
      </c>
      <c r="BC18" s="522">
        <v>10</v>
      </c>
      <c r="BD18" s="504">
        <v>20</v>
      </c>
      <c r="BE18" s="491">
        <v>10</v>
      </c>
      <c r="BF18" s="504">
        <v>10</v>
      </c>
      <c r="BG18" s="522">
        <v>5</v>
      </c>
      <c r="BH18" s="504">
        <v>20</v>
      </c>
      <c r="BI18" s="522">
        <v>10</v>
      </c>
      <c r="BJ18" s="504">
        <v>20</v>
      </c>
      <c r="BK18" s="522">
        <v>10</v>
      </c>
      <c r="BL18" s="504">
        <v>20</v>
      </c>
      <c r="BM18" s="522">
        <v>10</v>
      </c>
      <c r="BN18" s="504">
        <v>20</v>
      </c>
      <c r="BO18" s="522">
        <v>10</v>
      </c>
      <c r="BP18" s="504" t="s">
        <v>98</v>
      </c>
      <c r="BQ18" s="529" t="s">
        <v>98</v>
      </c>
      <c r="BR18" s="504" t="s">
        <v>98</v>
      </c>
      <c r="BS18" s="529" t="s">
        <v>98</v>
      </c>
      <c r="BT18" s="504" t="s">
        <v>98</v>
      </c>
      <c r="BU18" s="529" t="s">
        <v>98</v>
      </c>
      <c r="BV18" s="496"/>
    </row>
    <row r="19" spans="1:74" s="52" customFormat="1" ht="12.75">
      <c r="A19" s="45">
        <v>3291.8800292611559</v>
      </c>
      <c r="B19" s="46" t="s">
        <v>305</v>
      </c>
      <c r="C19" s="47" t="s">
        <v>306</v>
      </c>
      <c r="D19" s="48">
        <v>56.000346245402106</v>
      </c>
      <c r="E19" s="49">
        <v>40.306229999999999</v>
      </c>
      <c r="F19" s="49">
        <v>0.11169999999999999</v>
      </c>
      <c r="G19" s="49">
        <v>13.24695</v>
      </c>
      <c r="H19" s="49">
        <v>0.34560000000000002</v>
      </c>
      <c r="I19" s="49">
        <v>0.1883</v>
      </c>
      <c r="J19" s="49">
        <v>46.96546</v>
      </c>
      <c r="K19" s="49">
        <v>0.22789999999999999</v>
      </c>
      <c r="L19" s="49">
        <v>101.39214</v>
      </c>
      <c r="M19" s="47"/>
      <c r="N19" s="50">
        <v>0.99122812964802143</v>
      </c>
      <c r="O19" s="50">
        <v>2.1718510023362499E-3</v>
      </c>
      <c r="P19" s="50">
        <v>0.27244154251967617</v>
      </c>
      <c r="Q19" s="50">
        <v>6.8362677752811206E-3</v>
      </c>
      <c r="R19" s="50">
        <v>3.9222701126571963E-3</v>
      </c>
      <c r="S19" s="50">
        <v>1.7218232400228282</v>
      </c>
      <c r="T19" s="50">
        <v>6.0048672665050954E-3</v>
      </c>
      <c r="U19" s="50">
        <v>3.0044281683473053</v>
      </c>
      <c r="V19" s="51">
        <v>86.340626349049785</v>
      </c>
      <c r="X19" s="49">
        <v>0.25</v>
      </c>
      <c r="Y19" s="49">
        <v>18.66</v>
      </c>
      <c r="Z19" s="49">
        <v>0.63</v>
      </c>
      <c r="AA19" s="49">
        <v>5.77</v>
      </c>
      <c r="AB19" s="49">
        <v>11.93</v>
      </c>
      <c r="AC19" s="49">
        <v>0.25</v>
      </c>
      <c r="AD19" s="49">
        <v>2.4700000000000002</v>
      </c>
      <c r="AE19" s="312"/>
      <c r="AF19" s="465" t="s">
        <v>439</v>
      </c>
      <c r="AG19" s="343">
        <v>30</v>
      </c>
      <c r="AH19" s="343">
        <v>15</v>
      </c>
      <c r="AI19" s="343"/>
      <c r="AJ19" s="391" t="s">
        <v>1681</v>
      </c>
      <c r="AK19" s="438"/>
      <c r="AL19" s="392">
        <f>(AL18-AL16)/AL18*100</f>
        <v>0.31939857465671601</v>
      </c>
      <c r="AM19" s="392"/>
      <c r="AN19" s="392">
        <f>(AN18-AN16)/AN18*100</f>
        <v>-3.9127895658944887</v>
      </c>
      <c r="AO19" s="392">
        <f t="shared" ref="AO19:AQ19" si="1">(AO18-AO16)/AO18*100</f>
        <v>-7.6842105263157903</v>
      </c>
      <c r="AP19" s="392">
        <f t="shared" si="1"/>
        <v>-35.363636363636338</v>
      </c>
      <c r="AQ19" s="392">
        <f t="shared" si="1"/>
        <v>1.6803264634271928</v>
      </c>
      <c r="AR19" s="392"/>
      <c r="AS19" s="390"/>
      <c r="AT19" s="343"/>
      <c r="AU19" s="518" t="s">
        <v>434</v>
      </c>
      <c r="AV19" s="511">
        <v>30</v>
      </c>
      <c r="AW19" s="512">
        <v>15</v>
      </c>
      <c r="AX19" s="523">
        <v>20</v>
      </c>
      <c r="AY19" s="524">
        <v>10</v>
      </c>
      <c r="AZ19" s="523">
        <v>20</v>
      </c>
      <c r="BA19" s="524">
        <v>10</v>
      </c>
      <c r="BB19" s="523">
        <v>20</v>
      </c>
      <c r="BC19" s="524">
        <v>10</v>
      </c>
      <c r="BD19" s="504">
        <v>20</v>
      </c>
      <c r="BE19" s="491">
        <v>10</v>
      </c>
      <c r="BF19" s="504">
        <v>10</v>
      </c>
      <c r="BG19" s="522">
        <v>5</v>
      </c>
      <c r="BH19" s="504">
        <v>20</v>
      </c>
      <c r="BI19" s="522">
        <v>10</v>
      </c>
      <c r="BJ19" s="504">
        <v>20</v>
      </c>
      <c r="BK19" s="522">
        <v>10</v>
      </c>
      <c r="BL19" s="504">
        <v>20</v>
      </c>
      <c r="BM19" s="522">
        <v>10</v>
      </c>
      <c r="BN19" s="504">
        <v>20</v>
      </c>
      <c r="BO19" s="522">
        <v>10</v>
      </c>
      <c r="BP19" s="504" t="s">
        <v>98</v>
      </c>
      <c r="BQ19" s="529" t="s">
        <v>98</v>
      </c>
      <c r="BR19" s="504" t="s">
        <v>98</v>
      </c>
      <c r="BS19" s="529" t="s">
        <v>98</v>
      </c>
      <c r="BT19" s="504" t="s">
        <v>98</v>
      </c>
      <c r="BU19" s="529" t="s">
        <v>98</v>
      </c>
      <c r="BV19" s="496"/>
    </row>
    <row r="20" spans="1:74" s="52" customFormat="1" ht="13.5" thickBot="1">
      <c r="A20" s="45">
        <v>3291.8800292611559</v>
      </c>
      <c r="B20" s="46" t="s">
        <v>305</v>
      </c>
      <c r="C20" s="47" t="s">
        <v>306</v>
      </c>
      <c r="D20" s="48">
        <v>60.000346245402106</v>
      </c>
      <c r="E20" s="49">
        <v>40.266390000000001</v>
      </c>
      <c r="F20" s="49">
        <v>9.7100000000000006E-2</v>
      </c>
      <c r="G20" s="49">
        <v>13.132759999999999</v>
      </c>
      <c r="H20" s="49">
        <v>0.34289999999999998</v>
      </c>
      <c r="I20" s="49">
        <v>0.18329999999999999</v>
      </c>
      <c r="J20" s="49">
        <v>46.686549999999997</v>
      </c>
      <c r="K20" s="49">
        <v>0.2356</v>
      </c>
      <c r="L20" s="49">
        <v>100.94460000000001</v>
      </c>
      <c r="M20" s="47"/>
      <c r="N20" s="50">
        <v>0.99406047823629862</v>
      </c>
      <c r="O20" s="50">
        <v>1.8952423699740396E-3</v>
      </c>
      <c r="P20" s="50">
        <v>0.27113283403002575</v>
      </c>
      <c r="Q20" s="50">
        <v>6.8089710774362775E-3</v>
      </c>
      <c r="R20" s="50">
        <v>3.8328190474553755E-3</v>
      </c>
      <c r="S20" s="50">
        <v>1.7181870423736796</v>
      </c>
      <c r="T20" s="50">
        <v>6.2316498888831933E-3</v>
      </c>
      <c r="U20" s="50">
        <v>3.0021490370237531</v>
      </c>
      <c r="V20" s="51">
        <v>86.372451249071759</v>
      </c>
      <c r="X20" s="49">
        <v>0.25</v>
      </c>
      <c r="Y20" s="49">
        <v>22</v>
      </c>
      <c r="Z20" s="49">
        <v>0.64</v>
      </c>
      <c r="AA20" s="49">
        <v>5.79</v>
      </c>
      <c r="AB20" s="49">
        <v>12.03</v>
      </c>
      <c r="AC20" s="49">
        <v>0.25</v>
      </c>
      <c r="AD20" s="49">
        <v>2.4</v>
      </c>
      <c r="AE20" s="312"/>
      <c r="AF20" s="465" t="s">
        <v>439</v>
      </c>
      <c r="AG20" s="343">
        <v>30</v>
      </c>
      <c r="AH20" s="343">
        <v>15</v>
      </c>
      <c r="AI20" s="343"/>
      <c r="AJ20" s="393" t="s">
        <v>1693</v>
      </c>
      <c r="AK20" s="430"/>
      <c r="AL20" s="394">
        <v>6.9893617021277152E-2</v>
      </c>
      <c r="AM20" s="394">
        <v>8.5603900709219811</v>
      </c>
      <c r="AN20" s="394">
        <v>0.13276595744680875</v>
      </c>
      <c r="AO20" s="394">
        <v>2.54730496453901</v>
      </c>
      <c r="AP20" s="394">
        <v>3.8592198581560297</v>
      </c>
      <c r="AQ20" s="394">
        <v>0.14131205673758857</v>
      </c>
      <c r="AR20" s="404">
        <v>0.56829787234042484</v>
      </c>
      <c r="AS20" s="395"/>
      <c r="AT20" s="343"/>
      <c r="AU20" s="519" t="s">
        <v>1745</v>
      </c>
      <c r="AV20" s="511">
        <v>30</v>
      </c>
      <c r="AW20" s="512">
        <v>15</v>
      </c>
      <c r="AX20" s="523">
        <v>20</v>
      </c>
      <c r="AY20" s="524">
        <v>10</v>
      </c>
      <c r="AZ20" s="523">
        <v>20</v>
      </c>
      <c r="BA20" s="524">
        <v>10</v>
      </c>
      <c r="BB20" s="523">
        <v>20</v>
      </c>
      <c r="BC20" s="527">
        <v>10</v>
      </c>
      <c r="BD20" s="528">
        <v>20</v>
      </c>
      <c r="BE20" s="502">
        <v>10</v>
      </c>
      <c r="BF20" s="528">
        <v>10</v>
      </c>
      <c r="BG20" s="527">
        <v>5</v>
      </c>
      <c r="BH20" s="528">
        <v>20</v>
      </c>
      <c r="BI20" s="527">
        <v>10</v>
      </c>
      <c r="BJ20" s="528">
        <v>20</v>
      </c>
      <c r="BK20" s="527">
        <v>10</v>
      </c>
      <c r="BL20" s="528">
        <v>20</v>
      </c>
      <c r="BM20" s="527">
        <v>10</v>
      </c>
      <c r="BN20" s="528">
        <v>20</v>
      </c>
      <c r="BO20" s="527">
        <v>10</v>
      </c>
      <c r="BP20" s="504" t="s">
        <v>98</v>
      </c>
      <c r="BQ20" s="529" t="s">
        <v>98</v>
      </c>
      <c r="BR20" s="504" t="s">
        <v>98</v>
      </c>
      <c r="BS20" s="529" t="s">
        <v>98</v>
      </c>
      <c r="BT20" s="504" t="s">
        <v>98</v>
      </c>
      <c r="BU20" s="529" t="s">
        <v>98</v>
      </c>
      <c r="BV20" s="496"/>
    </row>
    <row r="21" spans="1:74" s="52" customFormat="1" ht="15.75" thickBot="1">
      <c r="A21" s="45">
        <v>3291.8800292611559</v>
      </c>
      <c r="B21" s="46" t="s">
        <v>305</v>
      </c>
      <c r="C21" s="47" t="s">
        <v>306</v>
      </c>
      <c r="D21" s="48">
        <v>64.000346245402113</v>
      </c>
      <c r="E21" s="49">
        <v>40.087119999999999</v>
      </c>
      <c r="F21" s="49">
        <v>0.1336</v>
      </c>
      <c r="G21" s="49">
        <v>13.16131</v>
      </c>
      <c r="H21" s="49">
        <v>0.3609</v>
      </c>
      <c r="I21" s="49">
        <v>0.15939999999999999</v>
      </c>
      <c r="J21" s="49">
        <v>46.686549999999997</v>
      </c>
      <c r="K21" s="49">
        <v>0.23169999999999999</v>
      </c>
      <c r="L21" s="49">
        <v>100.82057999999999</v>
      </c>
      <c r="M21" s="47"/>
      <c r="N21" s="50">
        <v>0.99121335166664659</v>
      </c>
      <c r="O21" s="50">
        <v>2.6118255164813272E-3</v>
      </c>
      <c r="P21" s="50">
        <v>0.27215567822449788</v>
      </c>
      <c r="Q21" s="50">
        <v>7.1778282383632751E-3</v>
      </c>
      <c r="R21" s="50">
        <v>3.3383844095322161E-3</v>
      </c>
      <c r="S21" s="50">
        <v>1.7209276595140923</v>
      </c>
      <c r="T21" s="50">
        <v>6.1382697307766302E-3</v>
      </c>
      <c r="U21" s="50">
        <v>3.0035629973003903</v>
      </c>
      <c r="V21" s="51">
        <v>86.346870429717683</v>
      </c>
      <c r="X21" s="49">
        <v>0.25</v>
      </c>
      <c r="Y21" s="49">
        <v>15.91</v>
      </c>
      <c r="Z21" s="49">
        <v>0.64</v>
      </c>
      <c r="AA21" s="49">
        <v>5.5</v>
      </c>
      <c r="AB21" s="49">
        <v>13.85</v>
      </c>
      <c r="AC21" s="49">
        <v>0.25</v>
      </c>
      <c r="AD21" s="49">
        <v>2.42</v>
      </c>
      <c r="AE21" s="312"/>
      <c r="AF21" s="465" t="s">
        <v>439</v>
      </c>
      <c r="AG21" s="343">
        <v>30</v>
      </c>
      <c r="AH21" s="343">
        <v>15</v>
      </c>
      <c r="AI21" s="343"/>
      <c r="AJ21" s="406"/>
      <c r="AK21" s="306"/>
      <c r="AL21" s="306"/>
      <c r="AM21" s="306"/>
      <c r="AN21" s="306"/>
      <c r="AO21" s="306"/>
      <c r="AP21" s="306"/>
      <c r="AQ21" s="306"/>
      <c r="AR21" s="14"/>
      <c r="AS21" s="14"/>
      <c r="AT21" s="343"/>
      <c r="AU21" s="520" t="s">
        <v>1744</v>
      </c>
      <c r="AV21" s="511">
        <v>30</v>
      </c>
      <c r="AW21" s="512">
        <v>15</v>
      </c>
      <c r="AX21" s="504">
        <v>20</v>
      </c>
      <c r="AY21" s="522">
        <v>10</v>
      </c>
      <c r="AZ21" s="504">
        <v>20</v>
      </c>
      <c r="BA21" s="522">
        <v>10</v>
      </c>
      <c r="BB21" s="504">
        <v>20</v>
      </c>
      <c r="BC21" s="522">
        <v>10</v>
      </c>
      <c r="BD21" s="504">
        <v>20</v>
      </c>
      <c r="BE21" s="491">
        <v>10</v>
      </c>
      <c r="BF21" s="504">
        <v>10</v>
      </c>
      <c r="BG21" s="522">
        <v>5</v>
      </c>
      <c r="BH21" s="504">
        <v>20</v>
      </c>
      <c r="BI21" s="522">
        <v>10</v>
      </c>
      <c r="BJ21" s="504">
        <v>20</v>
      </c>
      <c r="BK21" s="522">
        <v>10</v>
      </c>
      <c r="BL21" s="504">
        <v>20</v>
      </c>
      <c r="BM21" s="522">
        <v>10</v>
      </c>
      <c r="BN21" s="504">
        <v>20</v>
      </c>
      <c r="BO21" s="522">
        <v>10</v>
      </c>
      <c r="BP21" s="504" t="s">
        <v>98</v>
      </c>
      <c r="BQ21" s="529" t="s">
        <v>98</v>
      </c>
      <c r="BR21" s="504" t="s">
        <v>98</v>
      </c>
      <c r="BS21" s="529" t="s">
        <v>98</v>
      </c>
      <c r="BT21" s="531">
        <v>10</v>
      </c>
      <c r="BU21" s="503">
        <v>5</v>
      </c>
      <c r="BV21" s="496"/>
    </row>
    <row r="22" spans="1:74" s="52" customFormat="1" ht="13.5" thickBot="1">
      <c r="A22" s="45">
        <v>3291.8800292611559</v>
      </c>
      <c r="B22" s="46" t="s">
        <v>305</v>
      </c>
      <c r="C22" s="47" t="s">
        <v>306</v>
      </c>
      <c r="D22" s="48">
        <v>68.000346245402113</v>
      </c>
      <c r="E22" s="49">
        <v>39.917810000000003</v>
      </c>
      <c r="F22" s="49">
        <v>0.16450000000000001</v>
      </c>
      <c r="G22" s="49">
        <v>13.08517</v>
      </c>
      <c r="H22" s="49">
        <v>0.33239999999999997</v>
      </c>
      <c r="I22" s="49">
        <v>0.17480000000000001</v>
      </c>
      <c r="J22" s="49">
        <v>46.816040000000001</v>
      </c>
      <c r="K22" s="49">
        <v>0.2331</v>
      </c>
      <c r="L22" s="49">
        <v>100.72381999999999</v>
      </c>
      <c r="M22" s="47"/>
      <c r="N22" s="50">
        <v>0.98790840461101381</v>
      </c>
      <c r="O22" s="50">
        <v>3.2187799755554699E-3</v>
      </c>
      <c r="P22" s="50">
        <v>0.27082287041303021</v>
      </c>
      <c r="Q22" s="50">
        <v>6.6169047190093927E-3</v>
      </c>
      <c r="R22" s="50">
        <v>3.6641828781933655E-3</v>
      </c>
      <c r="S22" s="50">
        <v>1.7272420187826369</v>
      </c>
      <c r="T22" s="50">
        <v>6.1808740584358172E-3</v>
      </c>
      <c r="U22" s="50">
        <v>3.0056540354378751</v>
      </c>
      <c r="V22" s="51">
        <v>86.44760818139288</v>
      </c>
      <c r="X22" s="49">
        <v>0.25</v>
      </c>
      <c r="Y22" s="49">
        <v>13.92</v>
      </c>
      <c r="Z22" s="49">
        <v>0.64</v>
      </c>
      <c r="AA22" s="49">
        <v>5.99</v>
      </c>
      <c r="AB22" s="49">
        <v>12.63</v>
      </c>
      <c r="AC22" s="49">
        <v>0.25</v>
      </c>
      <c r="AD22" s="49">
        <v>2.4</v>
      </c>
      <c r="AE22" s="312"/>
      <c r="AF22" s="465" t="s">
        <v>439</v>
      </c>
      <c r="AG22" s="343">
        <v>30</v>
      </c>
      <c r="AH22" s="343">
        <v>15</v>
      </c>
      <c r="AI22" s="343"/>
      <c r="AJ22" s="584" t="s">
        <v>1695</v>
      </c>
      <c r="AK22" s="585"/>
      <c r="AL22" s="585"/>
      <c r="AM22" s="585"/>
      <c r="AN22" s="585"/>
      <c r="AO22" s="585"/>
      <c r="AP22" s="585"/>
      <c r="AQ22" s="585"/>
      <c r="AR22" s="585"/>
      <c r="AS22" s="586"/>
      <c r="AT22" s="343"/>
      <c r="AU22" s="520" t="s">
        <v>430</v>
      </c>
      <c r="AV22" s="511">
        <v>30</v>
      </c>
      <c r="AW22" s="512">
        <v>15</v>
      </c>
      <c r="AX22" s="504">
        <v>20</v>
      </c>
      <c r="AY22" s="522">
        <v>10</v>
      </c>
      <c r="AZ22" s="504">
        <v>20</v>
      </c>
      <c r="BA22" s="522">
        <v>10</v>
      </c>
      <c r="BB22" s="504">
        <v>20</v>
      </c>
      <c r="BC22" s="522">
        <v>10</v>
      </c>
      <c r="BD22" s="504">
        <v>20</v>
      </c>
      <c r="BE22" s="491">
        <v>10</v>
      </c>
      <c r="BF22" s="504">
        <v>10</v>
      </c>
      <c r="BG22" s="522">
        <v>5</v>
      </c>
      <c r="BH22" s="504">
        <v>20</v>
      </c>
      <c r="BI22" s="522">
        <v>10</v>
      </c>
      <c r="BJ22" s="504">
        <v>20</v>
      </c>
      <c r="BK22" s="522">
        <v>10</v>
      </c>
      <c r="BL22" s="504">
        <v>20</v>
      </c>
      <c r="BM22" s="522">
        <v>10</v>
      </c>
      <c r="BN22" s="504">
        <v>20</v>
      </c>
      <c r="BO22" s="522">
        <v>10</v>
      </c>
      <c r="BP22" s="504" t="s">
        <v>98</v>
      </c>
      <c r="BQ22" s="529" t="s">
        <v>98</v>
      </c>
      <c r="BR22" s="504" t="s">
        <v>98</v>
      </c>
      <c r="BS22" s="529" t="s">
        <v>98</v>
      </c>
      <c r="BT22" s="531">
        <v>10</v>
      </c>
      <c r="BU22" s="503">
        <v>5</v>
      </c>
      <c r="BV22" s="496"/>
    </row>
    <row r="23" spans="1:74" s="52" customFormat="1" ht="13.5" thickBot="1">
      <c r="A23" s="45">
        <v>3291.8800292611559</v>
      </c>
      <c r="B23" s="46" t="s">
        <v>305</v>
      </c>
      <c r="C23" s="47" t="s">
        <v>306</v>
      </c>
      <c r="D23" s="48">
        <v>72.000346245402113</v>
      </c>
      <c r="E23" s="49">
        <v>40.077159999999999</v>
      </c>
      <c r="F23" s="49">
        <v>0.25530000000000003</v>
      </c>
      <c r="G23" s="49">
        <v>13.189859999999999</v>
      </c>
      <c r="H23" s="49">
        <v>0.3301</v>
      </c>
      <c r="I23" s="49">
        <v>0.17380000000000001</v>
      </c>
      <c r="J23" s="49">
        <v>47.005299999999998</v>
      </c>
      <c r="K23" s="49">
        <v>0.2283</v>
      </c>
      <c r="L23" s="49">
        <v>101.25982</v>
      </c>
      <c r="M23" s="47"/>
      <c r="N23" s="50">
        <v>0.98638436887607339</v>
      </c>
      <c r="O23" s="50">
        <v>4.9679300577462763E-3</v>
      </c>
      <c r="P23" s="50">
        <v>0.27148473983431481</v>
      </c>
      <c r="Q23" s="50">
        <v>6.5348956895527324E-3</v>
      </c>
      <c r="R23" s="50">
        <v>3.6231369852850232E-3</v>
      </c>
      <c r="S23" s="50">
        <v>1.724664473469268</v>
      </c>
      <c r="T23" s="50">
        <v>6.0202260961943312E-3</v>
      </c>
      <c r="U23" s="50">
        <v>3.0036797710084344</v>
      </c>
      <c r="V23" s="51">
        <v>86.401448397921428</v>
      </c>
      <c r="X23" s="49">
        <v>0.25</v>
      </c>
      <c r="Y23" s="49">
        <v>9.6</v>
      </c>
      <c r="Z23" s="49">
        <v>0.64</v>
      </c>
      <c r="AA23" s="49">
        <v>5.87</v>
      </c>
      <c r="AB23" s="49">
        <v>12.73</v>
      </c>
      <c r="AC23" s="49">
        <v>0.25</v>
      </c>
      <c r="AD23" s="49">
        <v>2.4700000000000002</v>
      </c>
      <c r="AE23" s="312"/>
      <c r="AF23" s="465" t="s">
        <v>439</v>
      </c>
      <c r="AG23" s="343">
        <v>30</v>
      </c>
      <c r="AH23" s="343">
        <v>15</v>
      </c>
      <c r="AI23" s="343"/>
      <c r="AJ23" s="384" t="s">
        <v>1675</v>
      </c>
      <c r="AK23" s="435" t="s">
        <v>1696</v>
      </c>
      <c r="AL23" s="280" t="s">
        <v>285</v>
      </c>
      <c r="AM23" s="280" t="s">
        <v>286</v>
      </c>
      <c r="AN23" s="280" t="s">
        <v>287</v>
      </c>
      <c r="AO23" s="280" t="s">
        <v>288</v>
      </c>
      <c r="AP23" s="280" t="s">
        <v>289</v>
      </c>
      <c r="AQ23" s="280" t="s">
        <v>290</v>
      </c>
      <c r="AR23" s="280" t="s">
        <v>291</v>
      </c>
      <c r="AS23" s="369" t="s">
        <v>292</v>
      </c>
      <c r="AT23" s="343"/>
      <c r="AU23" s="521" t="s">
        <v>435</v>
      </c>
      <c r="AV23" s="513">
        <v>30</v>
      </c>
      <c r="AW23" s="514">
        <v>15</v>
      </c>
      <c r="AX23" s="525">
        <v>20</v>
      </c>
      <c r="AY23" s="526">
        <v>10</v>
      </c>
      <c r="AZ23" s="525">
        <v>20</v>
      </c>
      <c r="BA23" s="526">
        <v>10</v>
      </c>
      <c r="BB23" s="525">
        <v>20</v>
      </c>
      <c r="BC23" s="526">
        <v>10</v>
      </c>
      <c r="BD23" s="525">
        <v>20</v>
      </c>
      <c r="BE23" s="505">
        <v>10</v>
      </c>
      <c r="BF23" s="525">
        <v>10</v>
      </c>
      <c r="BG23" s="526">
        <v>5</v>
      </c>
      <c r="BH23" s="525">
        <v>20</v>
      </c>
      <c r="BI23" s="526">
        <v>10</v>
      </c>
      <c r="BJ23" s="525">
        <v>20</v>
      </c>
      <c r="BK23" s="526">
        <v>10</v>
      </c>
      <c r="BL23" s="525">
        <v>20</v>
      </c>
      <c r="BM23" s="526">
        <v>10</v>
      </c>
      <c r="BN23" s="525">
        <v>20</v>
      </c>
      <c r="BO23" s="526">
        <v>10</v>
      </c>
      <c r="BP23" s="525" t="s">
        <v>98</v>
      </c>
      <c r="BQ23" s="530" t="s">
        <v>98</v>
      </c>
      <c r="BR23" s="525" t="s">
        <v>98</v>
      </c>
      <c r="BS23" s="530" t="s">
        <v>98</v>
      </c>
      <c r="BT23" s="532"/>
      <c r="BU23" s="506"/>
      <c r="BV23" s="496"/>
    </row>
    <row r="24" spans="1:74" s="52" customFormat="1" ht="13.5" thickBot="1">
      <c r="A24" s="45">
        <v>3291.8800292611559</v>
      </c>
      <c r="B24" s="46" t="s">
        <v>305</v>
      </c>
      <c r="C24" s="47" t="s">
        <v>306</v>
      </c>
      <c r="D24" s="48">
        <v>76.000346245402113</v>
      </c>
      <c r="E24" s="49">
        <v>40.107039999999998</v>
      </c>
      <c r="F24" s="49">
        <v>0.3871</v>
      </c>
      <c r="G24" s="49">
        <v>13.16131</v>
      </c>
      <c r="H24" s="49">
        <v>0.36209999999999998</v>
      </c>
      <c r="I24" s="49">
        <v>0.16900000000000001</v>
      </c>
      <c r="J24" s="49">
        <v>46.646709999999999</v>
      </c>
      <c r="K24" s="49">
        <v>0.2427</v>
      </c>
      <c r="L24" s="49">
        <v>101.07595999999999</v>
      </c>
      <c r="M24" s="47"/>
      <c r="N24" s="50">
        <v>0.98802542151618733</v>
      </c>
      <c r="O24" s="50">
        <v>7.5395616061314872E-3</v>
      </c>
      <c r="P24" s="50">
        <v>0.27114563687152266</v>
      </c>
      <c r="Q24" s="50">
        <v>7.1749672820355676E-3</v>
      </c>
      <c r="R24" s="50">
        <v>3.5263056392072748E-3</v>
      </c>
      <c r="S24" s="50">
        <v>1.713077739398406</v>
      </c>
      <c r="T24" s="50">
        <v>6.4058229580600569E-3</v>
      </c>
      <c r="U24" s="50">
        <v>2.9968954552715501</v>
      </c>
      <c r="V24" s="51">
        <v>86.336802817358077</v>
      </c>
      <c r="X24" s="49">
        <v>0.25</v>
      </c>
      <c r="Y24" s="49">
        <v>7.21</v>
      </c>
      <c r="Z24" s="49">
        <v>0.64</v>
      </c>
      <c r="AA24" s="49">
        <v>5.52</v>
      </c>
      <c r="AB24" s="49">
        <v>13.09</v>
      </c>
      <c r="AC24" s="49">
        <v>0.25</v>
      </c>
      <c r="AD24" s="49">
        <v>2.33</v>
      </c>
      <c r="AE24" s="312"/>
      <c r="AF24" s="465" t="s">
        <v>439</v>
      </c>
      <c r="AG24" s="343">
        <v>30</v>
      </c>
      <c r="AH24" s="343">
        <v>15</v>
      </c>
      <c r="AI24" s="343"/>
      <c r="AJ24" s="385" t="s">
        <v>429</v>
      </c>
      <c r="AK24" s="376"/>
      <c r="AL24" s="245" t="s">
        <v>303</v>
      </c>
      <c r="AM24" s="245" t="s">
        <v>303</v>
      </c>
      <c r="AN24" s="245" t="s">
        <v>303</v>
      </c>
      <c r="AO24" s="245" t="s">
        <v>303</v>
      </c>
      <c r="AP24" s="245" t="s">
        <v>303</v>
      </c>
      <c r="AQ24" s="245" t="s">
        <v>303</v>
      </c>
      <c r="AR24" s="245" t="s">
        <v>303</v>
      </c>
      <c r="AS24" s="377" t="s">
        <v>303</v>
      </c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306"/>
      <c r="BQ24" s="214"/>
      <c r="BR24" s="496"/>
      <c r="BS24" s="496"/>
      <c r="BT24" s="496"/>
      <c r="BU24" s="496"/>
      <c r="BV24" s="496"/>
    </row>
    <row r="25" spans="1:74" s="52" customFormat="1" ht="12.75">
      <c r="A25" s="38"/>
      <c r="B25" s="46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7"/>
      <c r="N25" s="50"/>
      <c r="O25" s="50"/>
      <c r="P25" s="50"/>
      <c r="Q25" s="50"/>
      <c r="R25" s="50"/>
      <c r="S25" s="50"/>
      <c r="T25" s="50"/>
      <c r="U25" s="50"/>
      <c r="V25" s="51"/>
      <c r="AE25" s="312"/>
      <c r="AF25" s="312"/>
      <c r="AG25" s="312"/>
      <c r="AH25" s="312"/>
      <c r="AI25" s="312"/>
      <c r="AJ25" s="378"/>
      <c r="AK25" s="378"/>
      <c r="AL25" s="313"/>
      <c r="AM25" s="313"/>
      <c r="AN25" s="313"/>
      <c r="AO25" s="313"/>
      <c r="AP25" s="313"/>
      <c r="AQ25" s="313"/>
      <c r="AR25" s="313"/>
      <c r="AS25" s="379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06"/>
      <c r="BF25" s="306"/>
      <c r="BG25" s="306"/>
      <c r="BH25" s="306"/>
      <c r="BI25" s="306"/>
      <c r="BJ25" s="306"/>
      <c r="BK25" s="306"/>
      <c r="BL25" s="306"/>
      <c r="BM25" s="306"/>
      <c r="BN25" s="306"/>
      <c r="BO25" s="306"/>
      <c r="BP25" s="306"/>
      <c r="BQ25" s="214"/>
      <c r="BR25" s="496"/>
      <c r="BS25" s="496"/>
      <c r="BT25" s="496"/>
      <c r="BU25" s="496"/>
      <c r="BV25" s="496"/>
    </row>
    <row r="26" spans="1:74" s="52" customFormat="1" ht="12.75">
      <c r="A26" s="45">
        <v>3291.8800292611559</v>
      </c>
      <c r="B26" s="46" t="s">
        <v>305</v>
      </c>
      <c r="C26" s="47" t="s">
        <v>307</v>
      </c>
      <c r="D26" s="48">
        <v>0</v>
      </c>
      <c r="E26" s="49">
        <v>39.250520000000002</v>
      </c>
      <c r="F26" s="49">
        <v>5.7700000000000001E-2</v>
      </c>
      <c r="G26" s="49">
        <v>17.11065</v>
      </c>
      <c r="H26" s="49">
        <v>0.22559999999999999</v>
      </c>
      <c r="I26" s="49">
        <v>0.2064</v>
      </c>
      <c r="J26" s="49">
        <v>43.509039999999999</v>
      </c>
      <c r="K26" s="49">
        <v>0.29270000000000002</v>
      </c>
      <c r="L26" s="49">
        <v>100.65261</v>
      </c>
      <c r="M26" s="470"/>
      <c r="N26" s="50">
        <v>0.99068142036643625</v>
      </c>
      <c r="O26" s="50">
        <v>1.1514360740313015E-3</v>
      </c>
      <c r="P26" s="50">
        <v>0.36116953102230109</v>
      </c>
      <c r="Q26" s="50">
        <v>4.5800644679815242E-3</v>
      </c>
      <c r="R26" s="50">
        <v>4.4124930623398858E-3</v>
      </c>
      <c r="S26" s="50">
        <v>1.6371054334506574</v>
      </c>
      <c r="T26" s="50">
        <v>7.9153290417539428E-3</v>
      </c>
      <c r="U26" s="50">
        <v>3.0070157074855013</v>
      </c>
      <c r="V26" s="51">
        <v>81.928292652601797</v>
      </c>
      <c r="X26" s="49">
        <v>0.26</v>
      </c>
      <c r="Y26" s="49">
        <v>35.24</v>
      </c>
      <c r="Z26" s="49">
        <v>0.56000000000000005</v>
      </c>
      <c r="AA26" s="49">
        <v>8.4499999999999993</v>
      </c>
      <c r="AB26" s="49">
        <v>11.47</v>
      </c>
      <c r="AC26" s="49">
        <v>0.26</v>
      </c>
      <c r="AD26" s="49">
        <v>2.0499999999999998</v>
      </c>
      <c r="AE26" s="312"/>
      <c r="AF26" s="465" t="s">
        <v>439</v>
      </c>
      <c r="AG26" s="343">
        <v>30</v>
      </c>
      <c r="AH26" s="343">
        <v>15</v>
      </c>
      <c r="AI26" s="343"/>
      <c r="AJ26" s="378" t="s">
        <v>1748</v>
      </c>
      <c r="AK26" s="436" t="s">
        <v>1686</v>
      </c>
      <c r="AL26" s="313">
        <v>42.47</v>
      </c>
      <c r="AM26" s="313">
        <v>0</v>
      </c>
      <c r="AN26" s="313">
        <v>5.0599999999999996</v>
      </c>
      <c r="AO26" s="313">
        <v>0.21790000000000001</v>
      </c>
      <c r="AP26" s="313">
        <v>0.15479999999999999</v>
      </c>
      <c r="AQ26" s="313">
        <v>53.53</v>
      </c>
      <c r="AR26" s="313">
        <v>9.9000000000000008E-3</v>
      </c>
      <c r="AS26" s="379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306"/>
      <c r="BQ26" s="214"/>
      <c r="BR26" s="496"/>
      <c r="BS26" s="496"/>
      <c r="BT26" s="496"/>
      <c r="BU26" s="496"/>
      <c r="BV26" s="496"/>
    </row>
    <row r="27" spans="1:74" s="52" customFormat="1" ht="12.75">
      <c r="A27" s="45">
        <v>3291.8800292611559</v>
      </c>
      <c r="B27" s="46" t="s">
        <v>305</v>
      </c>
      <c r="C27" s="47" t="s">
        <v>307</v>
      </c>
      <c r="D27" s="48">
        <v>6.0083557289588629</v>
      </c>
      <c r="E27" s="49">
        <v>39.579189999999997</v>
      </c>
      <c r="F27" s="49">
        <v>6.3200000000000006E-2</v>
      </c>
      <c r="G27" s="49">
        <v>14.312799999999999</v>
      </c>
      <c r="H27" s="49">
        <v>0.33279999999999998</v>
      </c>
      <c r="I27" s="49">
        <v>0.2298</v>
      </c>
      <c r="J27" s="49">
        <v>45.81</v>
      </c>
      <c r="K27" s="49">
        <v>0.26939999999999997</v>
      </c>
      <c r="L27" s="49">
        <v>100.59719</v>
      </c>
      <c r="M27" s="470"/>
      <c r="N27" s="50">
        <v>0.98750029320819821</v>
      </c>
      <c r="O27" s="50">
        <v>1.2467024834570215E-3</v>
      </c>
      <c r="P27" s="50">
        <v>0.29864202927937594</v>
      </c>
      <c r="Q27" s="50">
        <v>6.6787862018709235E-3</v>
      </c>
      <c r="R27" s="50">
        <v>4.8563065662203236E-3</v>
      </c>
      <c r="S27" s="50">
        <v>1.7038806408880589</v>
      </c>
      <c r="T27" s="50">
        <v>7.2015431977064245E-3</v>
      </c>
      <c r="U27" s="50">
        <v>3.0100063018248879</v>
      </c>
      <c r="V27" s="51">
        <v>85.088730230701429</v>
      </c>
      <c r="X27" s="49">
        <v>0.26</v>
      </c>
      <c r="Y27" s="49">
        <v>31.61</v>
      </c>
      <c r="Z27" s="49">
        <v>0.61</v>
      </c>
      <c r="AA27" s="49">
        <v>5.89</v>
      </c>
      <c r="AB27" s="49">
        <v>10.23</v>
      </c>
      <c r="AC27" s="49">
        <v>0.25</v>
      </c>
      <c r="AD27" s="49">
        <v>2.1800000000000002</v>
      </c>
      <c r="AE27" s="312"/>
      <c r="AF27" s="465" t="s">
        <v>439</v>
      </c>
      <c r="AG27" s="343">
        <v>30</v>
      </c>
      <c r="AH27" s="343">
        <v>15</v>
      </c>
      <c r="AI27" s="343"/>
      <c r="AJ27" s="378" t="s">
        <v>1748</v>
      </c>
      <c r="AK27" s="436" t="s">
        <v>1686</v>
      </c>
      <c r="AL27" s="313">
        <v>42.5</v>
      </c>
      <c r="AM27" s="313">
        <v>1.1299999999999999E-2</v>
      </c>
      <c r="AN27" s="313">
        <v>5.16</v>
      </c>
      <c r="AO27" s="313">
        <v>0.2324</v>
      </c>
      <c r="AP27" s="313">
        <v>0.19750000000000001</v>
      </c>
      <c r="AQ27" s="313">
        <v>53.88</v>
      </c>
      <c r="AR27" s="313">
        <v>8.6E-3</v>
      </c>
      <c r="AS27" s="379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306"/>
      <c r="BQ27" s="214"/>
      <c r="BR27" s="496"/>
      <c r="BS27" s="496"/>
      <c r="BT27" s="496"/>
      <c r="BU27" s="496"/>
      <c r="BV27" s="496"/>
    </row>
    <row r="28" spans="1:74" s="52" customFormat="1" ht="12.75">
      <c r="A28" s="45">
        <v>3291.8800292611559</v>
      </c>
      <c r="B28" s="46" t="s">
        <v>305</v>
      </c>
      <c r="C28" s="47" t="s">
        <v>307</v>
      </c>
      <c r="D28" s="48">
        <v>12.008355728958863</v>
      </c>
      <c r="E28" s="49">
        <v>39.798290000000001</v>
      </c>
      <c r="F28" s="49">
        <v>5.4900009999999999E-2</v>
      </c>
      <c r="G28" s="49">
        <v>14.44603</v>
      </c>
      <c r="H28" s="49">
        <v>0.30730000000000002</v>
      </c>
      <c r="I28" s="49">
        <v>0.21529999999999999</v>
      </c>
      <c r="J28" s="49">
        <v>45.4514</v>
      </c>
      <c r="K28" s="49">
        <v>0.27660000000000001</v>
      </c>
      <c r="L28" s="49">
        <v>100.54982000999999</v>
      </c>
      <c r="M28" s="470"/>
      <c r="N28" s="50">
        <v>0.9931510300915658</v>
      </c>
      <c r="O28" s="50">
        <v>1.0831752392060994E-3</v>
      </c>
      <c r="P28" s="50">
        <v>0.30147783757905044</v>
      </c>
      <c r="Q28" s="50">
        <v>6.1681842454756721E-3</v>
      </c>
      <c r="R28" s="50">
        <v>4.5507256521231118E-3</v>
      </c>
      <c r="S28" s="50">
        <v>1.6908562829804401</v>
      </c>
      <c r="T28" s="50">
        <v>7.3953836421611569E-3</v>
      </c>
      <c r="U28" s="50">
        <v>3.0046826194300222</v>
      </c>
      <c r="V28" s="51">
        <v>84.870153887657693</v>
      </c>
      <c r="X28" s="49">
        <v>0.26</v>
      </c>
      <c r="Y28" s="49">
        <v>37.700000000000003</v>
      </c>
      <c r="Z28" s="49">
        <v>0.61</v>
      </c>
      <c r="AA28" s="49">
        <v>6.4</v>
      </c>
      <c r="AB28" s="49">
        <v>10.26</v>
      </c>
      <c r="AC28" s="49">
        <v>0.25</v>
      </c>
      <c r="AD28" s="49">
        <v>2.11</v>
      </c>
      <c r="AE28" s="312"/>
      <c r="AF28" s="465" t="s">
        <v>439</v>
      </c>
      <c r="AG28" s="343">
        <v>30</v>
      </c>
      <c r="AH28" s="343">
        <v>15</v>
      </c>
      <c r="AI28" s="343"/>
      <c r="AJ28" s="378" t="s">
        <v>1748</v>
      </c>
      <c r="AK28" s="436" t="s">
        <v>1686</v>
      </c>
      <c r="AL28" s="313">
        <v>42.46</v>
      </c>
      <c r="AM28" s="313">
        <v>0</v>
      </c>
      <c r="AN28" s="313">
        <v>5.07</v>
      </c>
      <c r="AO28" s="313">
        <v>0.2301</v>
      </c>
      <c r="AP28" s="313">
        <v>0.15340000000000001</v>
      </c>
      <c r="AQ28" s="313">
        <v>53.6</v>
      </c>
      <c r="AR28" s="313">
        <v>1.3899999999999999E-2</v>
      </c>
      <c r="AS28" s="370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306"/>
      <c r="BQ28" s="214"/>
      <c r="BR28" s="496"/>
      <c r="BS28" s="496"/>
      <c r="BT28" s="496"/>
      <c r="BU28" s="496"/>
      <c r="BV28" s="496"/>
    </row>
    <row r="29" spans="1:74" s="52" customFormat="1" ht="13.5" thickBot="1">
      <c r="A29" s="45">
        <v>3291.8800292611559</v>
      </c>
      <c r="B29" s="46" t="s">
        <v>305</v>
      </c>
      <c r="C29" s="47" t="s">
        <v>307</v>
      </c>
      <c r="D29" s="48">
        <v>18.008355728958861</v>
      </c>
      <c r="E29" s="49">
        <v>39.5991</v>
      </c>
      <c r="F29" s="49">
        <v>4.3299999999999998E-2</v>
      </c>
      <c r="G29" s="49">
        <v>14.44603</v>
      </c>
      <c r="H29" s="49">
        <v>0.34820000000000001</v>
      </c>
      <c r="I29" s="49">
        <v>0.20280000000000001</v>
      </c>
      <c r="J29" s="49">
        <v>45.371720000000003</v>
      </c>
      <c r="K29" s="49">
        <v>0.25430000000000003</v>
      </c>
      <c r="L29" s="49">
        <v>100.26545000000002</v>
      </c>
      <c r="M29" s="470"/>
      <c r="N29" s="50">
        <v>0.99155948474820765</v>
      </c>
      <c r="O29" s="50">
        <v>8.5722883082318534E-4</v>
      </c>
      <c r="P29" s="50">
        <v>0.30250876604355786</v>
      </c>
      <c r="Q29" s="50">
        <v>7.0130367838866451E-3</v>
      </c>
      <c r="R29" s="50">
        <v>4.3011753433757523E-3</v>
      </c>
      <c r="S29" s="50">
        <v>1.6936639613379458</v>
      </c>
      <c r="T29" s="50">
        <v>6.8224045023495333E-3</v>
      </c>
      <c r="U29" s="50">
        <v>3.0067260575901464</v>
      </c>
      <c r="V29" s="51">
        <v>84.847609512442062</v>
      </c>
      <c r="X29" s="49">
        <v>0.26</v>
      </c>
      <c r="Y29" s="49">
        <v>45.13</v>
      </c>
      <c r="Z29" s="49">
        <v>0.61</v>
      </c>
      <c r="AA29" s="49">
        <v>5.73</v>
      </c>
      <c r="AB29" s="49">
        <v>10.93</v>
      </c>
      <c r="AC29" s="49">
        <v>0.25</v>
      </c>
      <c r="AD29" s="49">
        <v>2.27</v>
      </c>
      <c r="AE29" s="312"/>
      <c r="AF29" s="465" t="s">
        <v>439</v>
      </c>
      <c r="AG29" s="343">
        <v>30</v>
      </c>
      <c r="AH29" s="343">
        <v>15</v>
      </c>
      <c r="AI29" s="343"/>
      <c r="AJ29" s="476" t="s">
        <v>1748</v>
      </c>
      <c r="AK29" s="437" t="s">
        <v>1686</v>
      </c>
      <c r="AL29" s="61">
        <v>42.44</v>
      </c>
      <c r="AM29" s="61">
        <v>1.0699999999999999E-2</v>
      </c>
      <c r="AN29" s="61">
        <v>5.16</v>
      </c>
      <c r="AO29" s="61">
        <v>0.22559999999999999</v>
      </c>
      <c r="AP29" s="61">
        <v>0.13070000000000001</v>
      </c>
      <c r="AQ29" s="61">
        <v>53.54</v>
      </c>
      <c r="AR29" s="61">
        <v>1.6500000000000001E-2</v>
      </c>
      <c r="AS29" s="38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306"/>
      <c r="BQ29" s="214"/>
      <c r="BR29" s="496"/>
      <c r="BS29" s="496"/>
      <c r="BT29" s="496"/>
      <c r="BU29" s="496"/>
      <c r="BV29" s="496"/>
    </row>
    <row r="30" spans="1:74" s="52" customFormat="1" ht="12.75">
      <c r="A30" s="45">
        <v>3291.8800292611559</v>
      </c>
      <c r="B30" s="46" t="s">
        <v>305</v>
      </c>
      <c r="C30" s="47" t="s">
        <v>307</v>
      </c>
      <c r="D30" s="48">
        <v>24.008355728958861</v>
      </c>
      <c r="E30" s="49">
        <v>39.499510000000001</v>
      </c>
      <c r="F30" s="49">
        <v>4.7399999999999998E-2</v>
      </c>
      <c r="G30" s="49">
        <v>14.674429999999999</v>
      </c>
      <c r="H30" s="49">
        <v>0.31790000000000002</v>
      </c>
      <c r="I30" s="49">
        <v>0.23350000000000001</v>
      </c>
      <c r="J30" s="49">
        <v>45.560969999999998</v>
      </c>
      <c r="K30" s="49">
        <v>0.2591</v>
      </c>
      <c r="L30" s="49">
        <v>100.59281</v>
      </c>
      <c r="M30" s="470"/>
      <c r="N30" s="50">
        <v>0.98727066279083742</v>
      </c>
      <c r="O30" s="50">
        <v>9.3669516937577271E-4</v>
      </c>
      <c r="P30" s="50">
        <v>0.30673388742043722</v>
      </c>
      <c r="Q30" s="50">
        <v>6.3911490222584638E-3</v>
      </c>
      <c r="R30" s="50">
        <v>4.9433020501395602E-3</v>
      </c>
      <c r="S30" s="50">
        <v>1.6976416866449888</v>
      </c>
      <c r="T30" s="50">
        <v>6.9385637723736893E-3</v>
      </c>
      <c r="U30" s="50">
        <v>3.0108559468704108</v>
      </c>
      <c r="V30" s="51">
        <v>84.698850179836654</v>
      </c>
      <c r="X30" s="49">
        <v>0.26</v>
      </c>
      <c r="Y30" s="49">
        <v>41.77</v>
      </c>
      <c r="Z30" s="49">
        <v>0.6</v>
      </c>
      <c r="AA30" s="49">
        <v>6.18</v>
      </c>
      <c r="AB30" s="49">
        <v>9.98</v>
      </c>
      <c r="AC30" s="49">
        <v>0.25</v>
      </c>
      <c r="AD30" s="49">
        <v>2.23</v>
      </c>
      <c r="AE30" s="312"/>
      <c r="AF30" s="465" t="s">
        <v>439</v>
      </c>
      <c r="AG30" s="343">
        <v>30</v>
      </c>
      <c r="AH30" s="343">
        <v>15</v>
      </c>
      <c r="AI30" s="343"/>
      <c r="AJ30" s="387" t="s">
        <v>1756</v>
      </c>
      <c r="AK30" s="438"/>
      <c r="AL30" s="388">
        <f>AVERAGE(AL26:AL29)</f>
        <v>42.467500000000001</v>
      </c>
      <c r="AM30" s="388">
        <f t="shared" ref="AM30:AR30" si="2">AVERAGE(AM26:AM29)</f>
        <v>5.4999999999999997E-3</v>
      </c>
      <c r="AN30" s="388">
        <f t="shared" si="2"/>
        <v>5.1124999999999998</v>
      </c>
      <c r="AO30" s="388">
        <f t="shared" si="2"/>
        <v>0.22650000000000001</v>
      </c>
      <c r="AP30" s="388">
        <f t="shared" si="2"/>
        <v>0.15910000000000002</v>
      </c>
      <c r="AQ30" s="388">
        <f t="shared" si="2"/>
        <v>53.637499999999996</v>
      </c>
      <c r="AR30" s="388">
        <f t="shared" si="2"/>
        <v>1.2225E-2</v>
      </c>
      <c r="AS30" s="390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306"/>
      <c r="BQ30" s="214"/>
      <c r="BR30" s="496"/>
      <c r="BS30" s="496"/>
      <c r="BT30" s="496"/>
      <c r="BU30" s="496"/>
      <c r="BV30" s="496"/>
    </row>
    <row r="31" spans="1:74" s="52" customFormat="1" ht="12.75">
      <c r="A31" s="45">
        <v>3291.8800292611559</v>
      </c>
      <c r="B31" s="46" t="s">
        <v>305</v>
      </c>
      <c r="C31" s="47" t="s">
        <v>307</v>
      </c>
      <c r="D31" s="48">
        <v>30.008355728958861</v>
      </c>
      <c r="E31" s="49">
        <v>39.350110000000001</v>
      </c>
      <c r="F31" s="49">
        <v>7.0000000000000007E-2</v>
      </c>
      <c r="G31" s="49">
        <v>14.722009999999999</v>
      </c>
      <c r="H31" s="49">
        <v>0.33040000000000003</v>
      </c>
      <c r="I31" s="49">
        <v>0.18459999999999999</v>
      </c>
      <c r="J31" s="49">
        <v>45.282069999999997</v>
      </c>
      <c r="K31" s="49">
        <v>0.2601</v>
      </c>
      <c r="L31" s="49">
        <v>100.19928999999999</v>
      </c>
      <c r="M31" s="470"/>
      <c r="N31" s="50">
        <v>0.98755662763868812</v>
      </c>
      <c r="O31" s="50">
        <v>1.38895927538754E-3</v>
      </c>
      <c r="P31" s="50">
        <v>0.30898625429606608</v>
      </c>
      <c r="Q31" s="50">
        <v>6.66960306798846E-3</v>
      </c>
      <c r="R31" s="50">
        <v>3.9240406089945034E-3</v>
      </c>
      <c r="S31" s="50">
        <v>1.6941461552649602</v>
      </c>
      <c r="T31" s="50">
        <v>6.9938136584515734E-3</v>
      </c>
      <c r="U31" s="50">
        <v>3.0096654538105363</v>
      </c>
      <c r="V31" s="51">
        <v>84.576924066078362</v>
      </c>
      <c r="X31" s="49">
        <v>0.26</v>
      </c>
      <c r="Y31" s="49">
        <v>29.44</v>
      </c>
      <c r="Z31" s="49">
        <v>0.6</v>
      </c>
      <c r="AA31" s="49">
        <v>5.96</v>
      </c>
      <c r="AB31" s="49">
        <v>12.48</v>
      </c>
      <c r="AC31" s="49">
        <v>0.25</v>
      </c>
      <c r="AD31" s="49">
        <v>2.2200000000000002</v>
      </c>
      <c r="AE31" s="312"/>
      <c r="AF31" s="465" t="s">
        <v>439</v>
      </c>
      <c r="AG31" s="343">
        <v>30</v>
      </c>
      <c r="AH31" s="343">
        <v>15</v>
      </c>
      <c r="AI31" s="343"/>
      <c r="AJ31" s="387" t="s">
        <v>1736</v>
      </c>
      <c r="AK31" s="438"/>
      <c r="AL31" s="388">
        <f t="shared" ref="AL31:AR31" si="3">(STDEVA(AL26:AL29)/AL30)*100</f>
        <v>5.8868546535587714E-2</v>
      </c>
      <c r="AM31" s="388">
        <f t="shared" si="3"/>
        <v>115.5559087371872</v>
      </c>
      <c r="AN31" s="388">
        <f t="shared" si="3"/>
        <v>1.0757946210268976</v>
      </c>
      <c r="AO31" s="388">
        <f t="shared" si="3"/>
        <v>2.8216952318485418</v>
      </c>
      <c r="AP31" s="388">
        <f t="shared" si="3"/>
        <v>17.524384664038418</v>
      </c>
      <c r="AQ31" s="388">
        <f t="shared" si="3"/>
        <v>0.30686639699463591</v>
      </c>
      <c r="AR31" s="388">
        <f t="shared" si="3"/>
        <v>29.729584678607939</v>
      </c>
      <c r="AS31" s="390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306"/>
      <c r="BQ31" s="214"/>
      <c r="BR31" s="496"/>
      <c r="BS31" s="496"/>
      <c r="BT31" s="496"/>
      <c r="BU31" s="496"/>
      <c r="BV31" s="496"/>
    </row>
    <row r="32" spans="1:74" s="52" customFormat="1" ht="12.75">
      <c r="A32" s="45">
        <v>3291.8800292611559</v>
      </c>
      <c r="B32" s="46" t="s">
        <v>305</v>
      </c>
      <c r="C32" s="47" t="s">
        <v>307</v>
      </c>
      <c r="D32" s="48">
        <v>36.008355728958861</v>
      </c>
      <c r="E32" s="49">
        <v>39.419829999999997</v>
      </c>
      <c r="F32" s="49">
        <v>5.2900000000000003E-2</v>
      </c>
      <c r="G32" s="49">
        <v>14.90282</v>
      </c>
      <c r="H32" s="49">
        <v>0.31309999999999999</v>
      </c>
      <c r="I32" s="49">
        <v>0.22209999999999999</v>
      </c>
      <c r="J32" s="49">
        <v>45.341839999999998</v>
      </c>
      <c r="K32" s="49">
        <v>0.24790000000000001</v>
      </c>
      <c r="L32" s="49">
        <v>100.50049</v>
      </c>
      <c r="M32" s="470"/>
      <c r="N32" s="50">
        <v>0.98717592522825082</v>
      </c>
      <c r="O32" s="50">
        <v>1.0473959626727219E-3</v>
      </c>
      <c r="P32" s="50">
        <v>0.31210753840001443</v>
      </c>
      <c r="Q32" s="50">
        <v>6.3067667372044669E-3</v>
      </c>
      <c r="R32" s="50">
        <v>4.7110108687426541E-3</v>
      </c>
      <c r="S32" s="50">
        <v>1.6927292316120945</v>
      </c>
      <c r="T32" s="50">
        <v>6.6514140374238796E-3</v>
      </c>
      <c r="U32" s="50">
        <v>3.0107292828464041</v>
      </c>
      <c r="V32" s="51">
        <v>84.434365342365098</v>
      </c>
      <c r="X32" s="49">
        <v>0.26</v>
      </c>
      <c r="Y32" s="49">
        <v>38.39</v>
      </c>
      <c r="Z32" s="49">
        <v>0.6</v>
      </c>
      <c r="AA32" s="49">
        <v>6.36</v>
      </c>
      <c r="AB32" s="49">
        <v>10.45</v>
      </c>
      <c r="AC32" s="49">
        <v>0.25</v>
      </c>
      <c r="AD32" s="49">
        <v>2.2999999999999998</v>
      </c>
      <c r="AE32" s="312"/>
      <c r="AF32" s="465" t="s">
        <v>439</v>
      </c>
      <c r="AG32" s="343">
        <v>30</v>
      </c>
      <c r="AH32" s="343">
        <v>15</v>
      </c>
      <c r="AI32" s="343"/>
      <c r="AJ32" s="387" t="s">
        <v>1737</v>
      </c>
      <c r="AK32" s="438"/>
      <c r="AL32" s="388">
        <v>41.84</v>
      </c>
      <c r="AM32" s="388"/>
      <c r="AN32" s="388">
        <v>4.67</v>
      </c>
      <c r="AO32" s="388">
        <v>0.19</v>
      </c>
      <c r="AP32" s="388">
        <v>0.12</v>
      </c>
      <c r="AQ32" s="388">
        <v>53.02</v>
      </c>
      <c r="AR32" s="388"/>
      <c r="AS32" s="390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306"/>
      <c r="BQ32" s="214"/>
      <c r="BR32" s="496"/>
      <c r="BS32" s="496"/>
      <c r="BT32" s="496"/>
      <c r="BU32" s="496"/>
      <c r="BV32" s="496"/>
    </row>
    <row r="33" spans="1:74" s="52" customFormat="1" ht="12.75">
      <c r="A33" s="45">
        <v>3291.8800292611559</v>
      </c>
      <c r="B33" s="46" t="s">
        <v>305</v>
      </c>
      <c r="C33" s="47" t="s">
        <v>307</v>
      </c>
      <c r="D33" s="48">
        <v>42.008355728958861</v>
      </c>
      <c r="E33" s="49">
        <v>39.479590000000002</v>
      </c>
      <c r="F33" s="49">
        <v>6.0299999999999999E-2</v>
      </c>
      <c r="G33" s="49">
        <v>15.140739999999999</v>
      </c>
      <c r="H33" s="49">
        <v>0.3407</v>
      </c>
      <c r="I33" s="49">
        <v>0.2137</v>
      </c>
      <c r="J33" s="49">
        <v>45.351799999999997</v>
      </c>
      <c r="K33" s="49">
        <v>0.26200000000000001</v>
      </c>
      <c r="L33" s="49">
        <v>100.84882999999999</v>
      </c>
      <c r="M33" s="470"/>
      <c r="N33" s="50">
        <v>0.98631928967479643</v>
      </c>
      <c r="O33" s="50">
        <v>1.1910709164711156E-3</v>
      </c>
      <c r="P33" s="50">
        <v>0.3163355410768221</v>
      </c>
      <c r="Q33" s="50">
        <v>6.8463787148220767E-3</v>
      </c>
      <c r="R33" s="50">
        <v>4.5220478589023767E-3</v>
      </c>
      <c r="S33" s="50">
        <v>1.6890712403656973</v>
      </c>
      <c r="T33" s="50">
        <v>7.0129998847494931E-3</v>
      </c>
      <c r="U33" s="50">
        <v>3.0112985684922613</v>
      </c>
      <c r="V33" s="51">
        <v>84.227982665836237</v>
      </c>
      <c r="X33" s="49">
        <v>0.26</v>
      </c>
      <c r="Y33" s="49">
        <v>33.97</v>
      </c>
      <c r="Z33" s="49">
        <v>0.59</v>
      </c>
      <c r="AA33" s="49">
        <v>5.81</v>
      </c>
      <c r="AB33" s="49">
        <v>10.79</v>
      </c>
      <c r="AC33" s="49">
        <v>0.25</v>
      </c>
      <c r="AD33" s="49">
        <v>2.2200000000000002</v>
      </c>
      <c r="AE33" s="312"/>
      <c r="AF33" s="465" t="s">
        <v>439</v>
      </c>
      <c r="AG33" s="343">
        <v>30</v>
      </c>
      <c r="AH33" s="343">
        <v>15</v>
      </c>
      <c r="AI33" s="343"/>
      <c r="AJ33" s="391" t="s">
        <v>1681</v>
      </c>
      <c r="AK33" s="438"/>
      <c r="AL33" s="392">
        <f>(AL32-AL30)/AL32*100</f>
        <v>-1.4997609942638568</v>
      </c>
      <c r="AM33" s="392"/>
      <c r="AN33" s="392">
        <f>(AN32-AN30)/AN32*100</f>
        <v>-9.4753747323340445</v>
      </c>
      <c r="AO33" s="392">
        <f>(AO32-AO30)/AO32*100</f>
        <v>-19.210526315789476</v>
      </c>
      <c r="AP33" s="392">
        <f>(AP32-AP30)/AP32*100</f>
        <v>-32.58333333333335</v>
      </c>
      <c r="AQ33" s="392">
        <f>(AQ32-AQ30)/AQ32*100</f>
        <v>-1.1646548472274472</v>
      </c>
      <c r="AR33" s="392"/>
      <c r="AS33" s="390"/>
      <c r="AT33" s="343"/>
      <c r="AU33" s="343"/>
      <c r="AV33" s="343"/>
      <c r="AW33" s="475"/>
      <c r="AX33" s="343"/>
      <c r="AY33" s="343"/>
      <c r="AZ33" s="343"/>
      <c r="BA33" s="343"/>
      <c r="BB33" s="343"/>
      <c r="BC33" s="343"/>
      <c r="BD33" s="343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306"/>
      <c r="BQ33" s="214"/>
      <c r="BR33" s="496"/>
      <c r="BS33" s="496"/>
      <c r="BT33" s="496"/>
      <c r="BU33" s="496"/>
      <c r="BV33" s="496"/>
    </row>
    <row r="34" spans="1:74" s="52" customFormat="1" ht="13.5" thickBot="1">
      <c r="A34" s="45">
        <v>3291.8800292611559</v>
      </c>
      <c r="B34" s="46" t="s">
        <v>305</v>
      </c>
      <c r="C34" s="47" t="s">
        <v>307</v>
      </c>
      <c r="D34" s="48">
        <v>48.008355728958861</v>
      </c>
      <c r="E34" s="49">
        <v>39.399909999999998</v>
      </c>
      <c r="F34" s="49">
        <v>4.3200000000000002E-2</v>
      </c>
      <c r="G34" s="49">
        <v>15.140739999999999</v>
      </c>
      <c r="H34" s="49">
        <v>0.30709999999999998</v>
      </c>
      <c r="I34" s="49">
        <v>0.19400000000000001</v>
      </c>
      <c r="J34" s="49">
        <v>45.301990000000004</v>
      </c>
      <c r="K34" s="49">
        <v>0.25140000000000001</v>
      </c>
      <c r="L34" s="49">
        <v>100.63834000000001</v>
      </c>
      <c r="M34" s="470"/>
      <c r="N34" s="50">
        <v>0.98635696159382846</v>
      </c>
      <c r="O34" s="50">
        <v>8.5506286617336455E-4</v>
      </c>
      <c r="P34" s="50">
        <v>0.31698738567788032</v>
      </c>
      <c r="Q34" s="50">
        <v>6.1839019249923651E-3</v>
      </c>
      <c r="R34" s="50">
        <v>4.113640674507168E-3</v>
      </c>
      <c r="S34" s="50">
        <v>1.6906928257025475</v>
      </c>
      <c r="T34" s="50">
        <v>6.7431342338952743E-3</v>
      </c>
      <c r="U34" s="50">
        <v>3.0119329126738243</v>
      </c>
      <c r="V34" s="51">
        <v>84.213378807884084</v>
      </c>
      <c r="X34" s="49">
        <v>0.26</v>
      </c>
      <c r="Y34" s="49">
        <v>46.55</v>
      </c>
      <c r="Z34" s="49">
        <v>0.59</v>
      </c>
      <c r="AA34" s="49">
        <v>6.49</v>
      </c>
      <c r="AB34" s="49">
        <v>11.18</v>
      </c>
      <c r="AC34" s="49">
        <v>0.25</v>
      </c>
      <c r="AD34" s="49">
        <v>2.27</v>
      </c>
      <c r="AE34" s="312"/>
      <c r="AF34" s="465" t="s">
        <v>439</v>
      </c>
      <c r="AG34" s="343">
        <v>30</v>
      </c>
      <c r="AH34" s="343">
        <v>15</v>
      </c>
      <c r="AI34" s="343"/>
      <c r="AJ34" s="393" t="s">
        <v>1693</v>
      </c>
      <c r="AK34" s="439"/>
      <c r="AL34" s="394">
        <v>5.0201342281879072E-2</v>
      </c>
      <c r="AM34" s="394">
        <v>9.7348322147651025</v>
      </c>
      <c r="AN34" s="394">
        <v>0.12288590604026844</v>
      </c>
      <c r="AO34" s="394">
        <v>1.1725503355704705</v>
      </c>
      <c r="AP34" s="394">
        <v>3.1891275167785227</v>
      </c>
      <c r="AQ34" s="394">
        <v>6.0536912751677781E-2</v>
      </c>
      <c r="AR34" s="394">
        <v>0.4524161073825505</v>
      </c>
      <c r="AS34" s="395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306"/>
      <c r="BQ34" s="214"/>
      <c r="BR34" s="496"/>
      <c r="BS34" s="496"/>
      <c r="BT34" s="496"/>
      <c r="BU34" s="496"/>
      <c r="BV34" s="496"/>
    </row>
    <row r="35" spans="1:74" s="52" customFormat="1" ht="15.75" thickBot="1">
      <c r="A35" s="45">
        <v>3291.8800292611559</v>
      </c>
      <c r="B35" s="46" t="s">
        <v>305</v>
      </c>
      <c r="C35" s="47" t="s">
        <v>307</v>
      </c>
      <c r="D35" s="48">
        <v>54.008355728958861</v>
      </c>
      <c r="E35" s="49">
        <v>39.569229999999997</v>
      </c>
      <c r="F35" s="49">
        <v>2.1999999999999999E-2</v>
      </c>
      <c r="G35" s="49">
        <v>15.245419999999999</v>
      </c>
      <c r="H35" s="49">
        <v>0.33860000000000001</v>
      </c>
      <c r="I35" s="49">
        <v>0.1968</v>
      </c>
      <c r="J35" s="49">
        <v>45.052970000000002</v>
      </c>
      <c r="K35" s="49">
        <v>0.26</v>
      </c>
      <c r="L35" s="49">
        <v>100.68501999999999</v>
      </c>
      <c r="M35" s="470"/>
      <c r="N35" s="50">
        <v>0.99033801334105853</v>
      </c>
      <c r="O35" s="50">
        <v>4.353353621004659E-4</v>
      </c>
      <c r="P35" s="50">
        <v>0.31909590995921555</v>
      </c>
      <c r="Q35" s="50">
        <v>6.8164255620380273E-3</v>
      </c>
      <c r="R35" s="50">
        <v>4.171926836688448E-3</v>
      </c>
      <c r="S35" s="50">
        <v>1.6809617134262422</v>
      </c>
      <c r="T35" s="50">
        <v>6.9719914473973842E-3</v>
      </c>
      <c r="U35" s="50">
        <v>3.0087913159347406</v>
      </c>
      <c r="V35" s="51">
        <v>84.047799842625366</v>
      </c>
      <c r="X35" s="49">
        <v>0.26</v>
      </c>
      <c r="Y35" s="49">
        <v>96.09</v>
      </c>
      <c r="Z35" s="49">
        <v>0.59</v>
      </c>
      <c r="AA35" s="49">
        <v>5.9</v>
      </c>
      <c r="AB35" s="49">
        <v>11.6</v>
      </c>
      <c r="AC35" s="49">
        <v>0.25</v>
      </c>
      <c r="AD35" s="49">
        <v>2.2200000000000002</v>
      </c>
      <c r="AE35" s="312"/>
      <c r="AF35" s="465" t="s">
        <v>439</v>
      </c>
      <c r="AG35" s="343">
        <v>30</v>
      </c>
      <c r="AH35" s="343">
        <v>15</v>
      </c>
      <c r="AI35" s="343"/>
      <c r="AJ35" s="406"/>
      <c r="AK35" s="306"/>
      <c r="AL35" s="306"/>
      <c r="AM35" s="306"/>
      <c r="AN35" s="306"/>
      <c r="AO35" s="306"/>
      <c r="AP35" s="306"/>
      <c r="AQ35" s="306"/>
      <c r="AR35" s="14"/>
      <c r="AS35" s="14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306"/>
      <c r="BQ35" s="214"/>
      <c r="BR35" s="496"/>
      <c r="BS35" s="496"/>
      <c r="BT35" s="496"/>
      <c r="BU35" s="496"/>
      <c r="BV35" s="496"/>
    </row>
    <row r="36" spans="1:74" s="52" customFormat="1" ht="13.5" thickBot="1">
      <c r="A36" s="45">
        <v>3291.8800292611559</v>
      </c>
      <c r="B36" s="46" t="s">
        <v>305</v>
      </c>
      <c r="C36" s="47" t="s">
        <v>307</v>
      </c>
      <c r="D36" s="48">
        <v>60.008355728958861</v>
      </c>
      <c r="E36" s="49">
        <v>39.489550000000001</v>
      </c>
      <c r="F36" s="49">
        <v>2.92E-2</v>
      </c>
      <c r="G36" s="49">
        <v>15.21687</v>
      </c>
      <c r="H36" s="49">
        <v>0.3538</v>
      </c>
      <c r="I36" s="49">
        <v>0.25559999999999999</v>
      </c>
      <c r="J36" s="49">
        <v>45.052970000000002</v>
      </c>
      <c r="K36" s="49">
        <v>0.25659999999999999</v>
      </c>
      <c r="L36" s="49">
        <v>100.65459000000001</v>
      </c>
      <c r="M36" s="470"/>
      <c r="N36" s="50">
        <v>0.9890106972136623</v>
      </c>
      <c r="O36" s="50">
        <v>5.7819864650119571E-4</v>
      </c>
      <c r="P36" s="50">
        <v>0.31871325706789744</v>
      </c>
      <c r="Q36" s="50">
        <v>7.1272259165895838E-3</v>
      </c>
      <c r="R36" s="50">
        <v>5.4220734057402195E-3</v>
      </c>
      <c r="S36" s="50">
        <v>1.6820959909595981</v>
      </c>
      <c r="T36" s="50">
        <v>6.8854622833456674E-3</v>
      </c>
      <c r="U36" s="50">
        <v>3.0098329054933344</v>
      </c>
      <c r="V36" s="51">
        <v>84.072915434508872</v>
      </c>
      <c r="X36" s="49">
        <v>0.26</v>
      </c>
      <c r="Y36" s="49">
        <v>69.28</v>
      </c>
      <c r="Z36" s="49">
        <v>0.59</v>
      </c>
      <c r="AA36" s="49">
        <v>5.62</v>
      </c>
      <c r="AB36" s="49">
        <v>9.01</v>
      </c>
      <c r="AC36" s="49">
        <v>0.25</v>
      </c>
      <c r="AD36" s="49">
        <v>2.25</v>
      </c>
      <c r="AE36" s="312"/>
      <c r="AF36" s="465" t="s">
        <v>439</v>
      </c>
      <c r="AG36" s="343">
        <v>30</v>
      </c>
      <c r="AH36" s="343">
        <v>15</v>
      </c>
      <c r="AI36" s="343"/>
      <c r="AJ36" s="584" t="s">
        <v>1695</v>
      </c>
      <c r="AK36" s="585"/>
      <c r="AL36" s="585"/>
      <c r="AM36" s="585"/>
      <c r="AN36" s="585"/>
      <c r="AO36" s="585"/>
      <c r="AP36" s="585"/>
      <c r="AQ36" s="585"/>
      <c r="AR36" s="585"/>
      <c r="AS36" s="586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306"/>
      <c r="BQ36" s="214"/>
      <c r="BR36" s="496"/>
      <c r="BS36" s="496"/>
      <c r="BT36" s="496"/>
      <c r="BU36" s="496"/>
      <c r="BV36" s="496"/>
    </row>
    <row r="37" spans="1:74" s="52" customFormat="1" ht="12.75">
      <c r="A37" s="45">
        <v>3291.8800292611559</v>
      </c>
      <c r="B37" s="46" t="s">
        <v>305</v>
      </c>
      <c r="C37" s="47" t="s">
        <v>307</v>
      </c>
      <c r="D37" s="48">
        <v>66.008355728958861</v>
      </c>
      <c r="E37" s="49">
        <v>39.340159999999997</v>
      </c>
      <c r="F37" s="49">
        <v>3.8600000000000002E-2</v>
      </c>
      <c r="G37" s="49">
        <v>15.35961</v>
      </c>
      <c r="H37" s="49">
        <v>0.36280000000000001</v>
      </c>
      <c r="I37" s="49">
        <v>0.2172</v>
      </c>
      <c r="J37" s="49">
        <v>45.212339999999998</v>
      </c>
      <c r="K37" s="49">
        <v>0.2472</v>
      </c>
      <c r="L37" s="49">
        <v>100.77791000000001</v>
      </c>
      <c r="M37" s="470"/>
      <c r="N37" s="50">
        <v>0.98499101868035777</v>
      </c>
      <c r="O37" s="50">
        <v>7.6411525189873885E-4</v>
      </c>
      <c r="P37" s="50">
        <v>0.32161206398720793</v>
      </c>
      <c r="Q37" s="50">
        <v>7.3064651879787513E-3</v>
      </c>
      <c r="R37" s="50">
        <v>4.6061885219512043E-3</v>
      </c>
      <c r="S37" s="50">
        <v>1.6875695444207175</v>
      </c>
      <c r="T37" s="50">
        <v>6.6313547657334626E-3</v>
      </c>
      <c r="U37" s="50">
        <v>3.0134807508158454</v>
      </c>
      <c r="V37" s="51">
        <v>83.995023732795303</v>
      </c>
      <c r="X37" s="49">
        <v>0.26</v>
      </c>
      <c r="Y37" s="49">
        <v>49.89</v>
      </c>
      <c r="Z37" s="49">
        <v>0.59</v>
      </c>
      <c r="AA37" s="49">
        <v>5.5</v>
      </c>
      <c r="AB37" s="49">
        <v>10.45</v>
      </c>
      <c r="AC37" s="49">
        <v>0.25</v>
      </c>
      <c r="AD37" s="49">
        <v>2.3199999999999998</v>
      </c>
      <c r="AE37" s="312"/>
      <c r="AF37" s="465" t="s">
        <v>439</v>
      </c>
      <c r="AG37" s="343">
        <v>30</v>
      </c>
      <c r="AH37" s="343">
        <v>15</v>
      </c>
      <c r="AI37" s="343"/>
      <c r="AJ37" s="384" t="s">
        <v>1675</v>
      </c>
      <c r="AK37" s="435" t="s">
        <v>1696</v>
      </c>
      <c r="AL37" s="280" t="s">
        <v>285</v>
      </c>
      <c r="AM37" s="280" t="s">
        <v>286</v>
      </c>
      <c r="AN37" s="280" t="s">
        <v>287</v>
      </c>
      <c r="AO37" s="280" t="s">
        <v>288</v>
      </c>
      <c r="AP37" s="280" t="s">
        <v>289</v>
      </c>
      <c r="AQ37" s="280" t="s">
        <v>290</v>
      </c>
      <c r="AR37" s="280" t="s">
        <v>291</v>
      </c>
      <c r="AS37" s="369" t="s">
        <v>292</v>
      </c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306"/>
      <c r="BQ37" s="214"/>
      <c r="BR37" s="496"/>
      <c r="BS37" s="496"/>
      <c r="BT37" s="496"/>
      <c r="BU37" s="496"/>
      <c r="BV37" s="496"/>
    </row>
    <row r="38" spans="1:74" s="52" customFormat="1" ht="13.5" thickBot="1">
      <c r="A38" s="45">
        <v>3291.8800292611559</v>
      </c>
      <c r="B38" s="46" t="s">
        <v>305</v>
      </c>
      <c r="C38" s="47" t="s">
        <v>307</v>
      </c>
      <c r="D38" s="48">
        <v>72.008355728958861</v>
      </c>
      <c r="E38" s="49">
        <v>39.260480000000001</v>
      </c>
      <c r="F38" s="49">
        <v>4.7199999999999999E-2</v>
      </c>
      <c r="G38" s="49">
        <v>15.37865</v>
      </c>
      <c r="H38" s="49">
        <v>0.35659999999999997</v>
      </c>
      <c r="I38" s="49">
        <v>0.20910000000000001</v>
      </c>
      <c r="J38" s="49">
        <v>44.973289999999999</v>
      </c>
      <c r="K38" s="49">
        <v>0.24560000000000001</v>
      </c>
      <c r="L38" s="49">
        <v>100.47091999999999</v>
      </c>
      <c r="M38" s="470"/>
      <c r="N38" s="50">
        <v>0.98603863161254512</v>
      </c>
      <c r="O38" s="50">
        <v>9.3725062570509227E-4</v>
      </c>
      <c r="P38" s="50">
        <v>0.32300744488967864</v>
      </c>
      <c r="Q38" s="50">
        <v>7.2038316754628271E-3</v>
      </c>
      <c r="R38" s="50">
        <v>4.4481364118689809E-3</v>
      </c>
      <c r="S38" s="50">
        <v>1.6838427456540448</v>
      </c>
      <c r="T38" s="50">
        <v>6.6088262667390431E-3</v>
      </c>
      <c r="U38" s="50">
        <v>3.0120868671360443</v>
      </c>
      <c r="V38" s="51">
        <v>83.906906420993678</v>
      </c>
      <c r="X38" s="49">
        <v>0.26</v>
      </c>
      <c r="Y38" s="49">
        <v>40.840000000000003</v>
      </c>
      <c r="Z38" s="49">
        <v>0.59</v>
      </c>
      <c r="AA38" s="49">
        <v>5.55</v>
      </c>
      <c r="AB38" s="49">
        <v>11.18</v>
      </c>
      <c r="AC38" s="49">
        <v>0.25</v>
      </c>
      <c r="AD38" s="49">
        <v>2.33</v>
      </c>
      <c r="AE38" s="312"/>
      <c r="AF38" s="465" t="s">
        <v>439</v>
      </c>
      <c r="AG38" s="343">
        <v>30</v>
      </c>
      <c r="AH38" s="343">
        <v>15</v>
      </c>
      <c r="AI38" s="343"/>
      <c r="AJ38" s="385" t="s">
        <v>429</v>
      </c>
      <c r="AK38" s="376"/>
      <c r="AL38" s="245" t="s">
        <v>303</v>
      </c>
      <c r="AM38" s="245" t="s">
        <v>303</v>
      </c>
      <c r="AN38" s="245" t="s">
        <v>303</v>
      </c>
      <c r="AO38" s="245" t="s">
        <v>303</v>
      </c>
      <c r="AP38" s="245" t="s">
        <v>303</v>
      </c>
      <c r="AQ38" s="245" t="s">
        <v>303</v>
      </c>
      <c r="AR38" s="245" t="s">
        <v>303</v>
      </c>
      <c r="AS38" s="377" t="s">
        <v>303</v>
      </c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306"/>
      <c r="BQ38" s="214"/>
      <c r="BR38" s="496"/>
      <c r="BS38" s="496"/>
      <c r="BT38" s="496"/>
      <c r="BU38" s="496"/>
      <c r="BV38" s="496"/>
    </row>
    <row r="39" spans="1:74" s="52" customFormat="1" ht="12.75">
      <c r="A39" s="45">
        <v>3291.8800292611559</v>
      </c>
      <c r="B39" s="46" t="s">
        <v>305</v>
      </c>
      <c r="C39" s="47" t="s">
        <v>307</v>
      </c>
      <c r="D39" s="48">
        <v>78.008355728958861</v>
      </c>
      <c r="E39" s="49">
        <v>39.409869999999998</v>
      </c>
      <c r="F39" s="49">
        <v>3.6200000000000003E-2</v>
      </c>
      <c r="G39" s="49">
        <v>15.61656</v>
      </c>
      <c r="H39" s="49">
        <v>0.3503</v>
      </c>
      <c r="I39" s="49">
        <v>0.22320000000000001</v>
      </c>
      <c r="J39" s="49">
        <v>45.033050000000003</v>
      </c>
      <c r="K39" s="49">
        <v>0.2457</v>
      </c>
      <c r="L39" s="49">
        <v>100.91488</v>
      </c>
      <c r="M39" s="470"/>
      <c r="N39" s="50">
        <v>0.9862749106922355</v>
      </c>
      <c r="O39" s="50">
        <v>7.1627034157160225E-4</v>
      </c>
      <c r="P39" s="50">
        <v>0.32683935994948732</v>
      </c>
      <c r="Q39" s="50">
        <v>7.0514269786450508E-3</v>
      </c>
      <c r="R39" s="50">
        <v>4.7312174905376585E-3</v>
      </c>
      <c r="S39" s="50">
        <v>1.6800913298500908</v>
      </c>
      <c r="T39" s="50">
        <v>6.5880333220528818E-3</v>
      </c>
      <c r="U39" s="50">
        <v>3.0122925486246208</v>
      </c>
      <c r="V39" s="51">
        <v>83.716638405394733</v>
      </c>
      <c r="X39" s="49">
        <v>0.26</v>
      </c>
      <c r="Y39" s="49">
        <v>53.04</v>
      </c>
      <c r="Z39" s="49">
        <v>0.57999999999999996</v>
      </c>
      <c r="AA39" s="49">
        <v>5.74</v>
      </c>
      <c r="AB39" s="49">
        <v>10.1</v>
      </c>
      <c r="AC39" s="49">
        <v>0.25</v>
      </c>
      <c r="AD39" s="49">
        <v>2.33</v>
      </c>
      <c r="AE39" s="312"/>
      <c r="AF39" s="465" t="s">
        <v>439</v>
      </c>
      <c r="AG39" s="343">
        <v>30</v>
      </c>
      <c r="AH39" s="343">
        <v>15</v>
      </c>
      <c r="AI39" s="343"/>
      <c r="AJ39" s="378"/>
      <c r="AK39" s="378"/>
      <c r="AL39" s="313"/>
      <c r="AM39" s="313"/>
      <c r="AN39" s="313"/>
      <c r="AO39" s="313"/>
      <c r="AP39" s="313"/>
      <c r="AQ39" s="313"/>
      <c r="AR39" s="313"/>
      <c r="AS39" s="379"/>
      <c r="AT39" s="343"/>
      <c r="AU39" s="343"/>
      <c r="AV39" s="343"/>
      <c r="AW39" s="343"/>
      <c r="AX39" s="343"/>
      <c r="AY39" s="343"/>
      <c r="AZ39" s="343"/>
      <c r="BA39" s="343"/>
      <c r="BB39" s="343"/>
      <c r="BC39" s="343"/>
      <c r="BD39" s="343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306"/>
      <c r="BQ39" s="214"/>
      <c r="BR39" s="496"/>
      <c r="BS39" s="496"/>
      <c r="BT39" s="496"/>
      <c r="BU39" s="496"/>
      <c r="BV39" s="496"/>
    </row>
    <row r="40" spans="1:74" s="52" customFormat="1" ht="12.75">
      <c r="A40" s="45">
        <v>3291.8800292611559</v>
      </c>
      <c r="B40" s="46" t="s">
        <v>305</v>
      </c>
      <c r="C40" s="47" t="s">
        <v>307</v>
      </c>
      <c r="D40" s="48">
        <v>84.008355728958861</v>
      </c>
      <c r="E40" s="49">
        <v>39.469630000000002</v>
      </c>
      <c r="F40" s="49">
        <v>5.4900009999999999E-2</v>
      </c>
      <c r="G40" s="49">
        <v>15.60704</v>
      </c>
      <c r="H40" s="49">
        <v>0.3584</v>
      </c>
      <c r="I40" s="49">
        <v>0.22739999999999999</v>
      </c>
      <c r="J40" s="49">
        <v>45.132660000000001</v>
      </c>
      <c r="K40" s="49">
        <v>0.251</v>
      </c>
      <c r="L40" s="49">
        <v>101.10103001000002</v>
      </c>
      <c r="M40" s="470"/>
      <c r="N40" s="50">
        <v>0.98579583912000934</v>
      </c>
      <c r="O40" s="50">
        <v>1.0841060402223741E-3</v>
      </c>
      <c r="P40" s="50">
        <v>0.32598713642898325</v>
      </c>
      <c r="Q40" s="50">
        <v>7.2000550821978808E-3</v>
      </c>
      <c r="R40" s="50">
        <v>4.8106097272622144E-3</v>
      </c>
      <c r="S40" s="50">
        <v>1.6804415125555197</v>
      </c>
      <c r="T40" s="50">
        <v>6.7166898453507994E-3</v>
      </c>
      <c r="U40" s="50">
        <v>3.0120359487995456</v>
      </c>
      <c r="V40" s="51">
        <v>83.755034024599667</v>
      </c>
      <c r="X40" s="49">
        <v>0.26</v>
      </c>
      <c r="Y40" s="49">
        <v>35.479999999999997</v>
      </c>
      <c r="Z40" s="49">
        <v>0.57999999999999996</v>
      </c>
      <c r="AA40" s="49">
        <v>5.67</v>
      </c>
      <c r="AB40" s="49">
        <v>10.029999999999999</v>
      </c>
      <c r="AC40" s="49">
        <v>0.25</v>
      </c>
      <c r="AD40" s="49">
        <v>2.2799999999999998</v>
      </c>
      <c r="AE40" s="312"/>
      <c r="AF40" s="465" t="s">
        <v>439</v>
      </c>
      <c r="AG40" s="343">
        <v>30</v>
      </c>
      <c r="AH40" s="343">
        <v>15</v>
      </c>
      <c r="AI40" s="343"/>
      <c r="AJ40" s="380" t="s">
        <v>1697</v>
      </c>
      <c r="AK40" s="436" t="s">
        <v>1686</v>
      </c>
      <c r="AL40" s="313">
        <v>41.82</v>
      </c>
      <c r="AM40" s="313">
        <v>0</v>
      </c>
      <c r="AN40" s="313">
        <v>4.79</v>
      </c>
      <c r="AO40" s="313">
        <v>0.20369999999999999</v>
      </c>
      <c r="AP40" s="313">
        <v>0.2114</v>
      </c>
      <c r="AQ40" s="313">
        <v>53.42</v>
      </c>
      <c r="AR40" s="313">
        <v>1.38E-2</v>
      </c>
      <c r="AS40" s="370">
        <v>100.4866</v>
      </c>
      <c r="AT40" s="343"/>
      <c r="AU40" s="343"/>
      <c r="AV40" s="343"/>
      <c r="AW40" s="343"/>
      <c r="AX40" s="343"/>
      <c r="AY40" s="343"/>
      <c r="AZ40" s="343"/>
      <c r="BA40" s="343"/>
      <c r="BB40" s="343"/>
      <c r="BC40" s="343"/>
      <c r="BD40" s="343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306"/>
      <c r="BQ40" s="214"/>
      <c r="BR40" s="496"/>
      <c r="BS40" s="496"/>
      <c r="BT40" s="496"/>
      <c r="BU40" s="496"/>
      <c r="BV40" s="496"/>
    </row>
    <row r="41" spans="1:74" s="52" customFormat="1" ht="12.75">
      <c r="A41" s="45">
        <v>3291.8800292611559</v>
      </c>
      <c r="B41" s="46" t="s">
        <v>305</v>
      </c>
      <c r="C41" s="47" t="s">
        <v>307</v>
      </c>
      <c r="D41" s="48">
        <v>90.008355728958861</v>
      </c>
      <c r="E41" s="49">
        <v>39.459670000000003</v>
      </c>
      <c r="F41" s="49">
        <v>0.03</v>
      </c>
      <c r="G41" s="49">
        <v>15.702209999999999</v>
      </c>
      <c r="H41" s="49">
        <v>0.35849999999999999</v>
      </c>
      <c r="I41" s="49">
        <v>0.20710000000000001</v>
      </c>
      <c r="J41" s="49">
        <v>44.574849999999998</v>
      </c>
      <c r="K41" s="49">
        <v>0.25369999999999998</v>
      </c>
      <c r="L41" s="49">
        <v>100.58602999999999</v>
      </c>
      <c r="M41" s="470"/>
      <c r="N41" s="50">
        <v>0.99077567828426305</v>
      </c>
      <c r="O41" s="50">
        <v>5.9555045085837497E-4</v>
      </c>
      <c r="P41" s="50">
        <v>0.32971496807659056</v>
      </c>
      <c r="Q41" s="50">
        <v>7.2402729742531546E-3</v>
      </c>
      <c r="R41" s="50">
        <v>4.4044098588748451E-3</v>
      </c>
      <c r="S41" s="50">
        <v>1.668477382862174</v>
      </c>
      <c r="T41" s="50">
        <v>6.8249583070066865E-3</v>
      </c>
      <c r="U41" s="50">
        <v>3.0080332208140206</v>
      </c>
      <c r="V41" s="51">
        <v>83.501532338060471</v>
      </c>
      <c r="X41" s="49">
        <v>0.26</v>
      </c>
      <c r="Y41" s="49">
        <v>64.69</v>
      </c>
      <c r="Z41" s="49">
        <v>0.57999999999999996</v>
      </c>
      <c r="AA41" s="49">
        <v>5.63</v>
      </c>
      <c r="AB41" s="49">
        <v>10.81</v>
      </c>
      <c r="AC41" s="49">
        <v>0.25</v>
      </c>
      <c r="AD41" s="49">
        <v>2.2599999999999998</v>
      </c>
      <c r="AE41" s="312"/>
      <c r="AF41" s="465" t="s">
        <v>439</v>
      </c>
      <c r="AG41" s="343">
        <v>30</v>
      </c>
      <c r="AH41" s="343">
        <v>15</v>
      </c>
      <c r="AI41" s="343"/>
      <c r="AJ41" s="380" t="s">
        <v>1697</v>
      </c>
      <c r="AK41" s="436" t="s">
        <v>1686</v>
      </c>
      <c r="AL41" s="313">
        <v>41.79</v>
      </c>
      <c r="AM41" s="313">
        <v>0</v>
      </c>
      <c r="AN41" s="313">
        <v>4.8899999999999997</v>
      </c>
      <c r="AO41" s="313">
        <v>0.1961</v>
      </c>
      <c r="AP41" s="313">
        <v>0.1641</v>
      </c>
      <c r="AQ41" s="313">
        <v>53.55</v>
      </c>
      <c r="AR41" s="313">
        <v>9.4999999999999998E-3</v>
      </c>
      <c r="AS41" s="370">
        <v>100.6071</v>
      </c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306"/>
      <c r="BQ41" s="214"/>
      <c r="BR41" s="496"/>
      <c r="BS41" s="496"/>
      <c r="BT41" s="496"/>
      <c r="BU41" s="496"/>
      <c r="BV41" s="496"/>
    </row>
    <row r="42" spans="1:74" s="52" customFormat="1" ht="12.75">
      <c r="A42" s="45">
        <v>3291.8800292611559</v>
      </c>
      <c r="B42" s="46" t="s">
        <v>305</v>
      </c>
      <c r="C42" s="47" t="s">
        <v>307</v>
      </c>
      <c r="D42" s="48">
        <v>96.008355728958861</v>
      </c>
      <c r="E42" s="49">
        <v>39.2804</v>
      </c>
      <c r="F42" s="49">
        <v>4.41E-2</v>
      </c>
      <c r="G42" s="49">
        <v>15.67366</v>
      </c>
      <c r="H42" s="49">
        <v>0.32640000000000002</v>
      </c>
      <c r="I42" s="49">
        <v>0.24909999999999999</v>
      </c>
      <c r="J42" s="49">
        <v>44.793990000000001</v>
      </c>
      <c r="K42" s="49">
        <v>0.2492</v>
      </c>
      <c r="L42" s="49">
        <v>100.61685</v>
      </c>
      <c r="M42" s="470"/>
      <c r="N42" s="50">
        <v>0.98638191096801398</v>
      </c>
      <c r="O42" s="50">
        <v>8.755545355865499E-4</v>
      </c>
      <c r="P42" s="50">
        <v>0.32915132919876705</v>
      </c>
      <c r="Q42" s="50">
        <v>6.592698882448793E-3</v>
      </c>
      <c r="R42" s="50">
        <v>5.2982038555957085E-3</v>
      </c>
      <c r="S42" s="50">
        <v>1.6768626514852154</v>
      </c>
      <c r="T42" s="50">
        <v>6.7046310351852644E-3</v>
      </c>
      <c r="U42" s="50">
        <v>3.0118669799608129</v>
      </c>
      <c r="V42" s="51">
        <v>83.593957487788842</v>
      </c>
      <c r="X42" s="49">
        <v>0.26</v>
      </c>
      <c r="Y42" s="49">
        <v>46.07</v>
      </c>
      <c r="Z42" s="49">
        <v>0.57999999999999996</v>
      </c>
      <c r="AA42" s="49">
        <v>6.19</v>
      </c>
      <c r="AB42" s="49">
        <v>9.33</v>
      </c>
      <c r="AC42" s="49">
        <v>0.25</v>
      </c>
      <c r="AD42" s="49">
        <v>2.31</v>
      </c>
      <c r="AE42" s="312"/>
      <c r="AF42" s="465" t="s">
        <v>439</v>
      </c>
      <c r="AG42" s="343">
        <v>30</v>
      </c>
      <c r="AH42" s="343">
        <v>15</v>
      </c>
      <c r="AI42" s="343"/>
      <c r="AJ42" s="380" t="s">
        <v>1697</v>
      </c>
      <c r="AK42" s="436" t="s">
        <v>1686</v>
      </c>
      <c r="AL42" s="313">
        <v>41.9</v>
      </c>
      <c r="AM42" s="313">
        <v>0</v>
      </c>
      <c r="AN42" s="313">
        <v>4.75</v>
      </c>
      <c r="AO42" s="313">
        <v>0.22270000000000001</v>
      </c>
      <c r="AP42" s="313">
        <v>0.17119999999999999</v>
      </c>
      <c r="AQ42" s="313">
        <v>53.69</v>
      </c>
      <c r="AR42" s="313">
        <v>1.7000000000000001E-2</v>
      </c>
      <c r="AS42" s="370">
        <v>100.7508</v>
      </c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306"/>
      <c r="BQ42" s="214"/>
      <c r="BR42" s="496"/>
      <c r="BS42" s="496"/>
      <c r="BT42" s="496"/>
      <c r="BU42" s="496"/>
      <c r="BV42" s="496"/>
    </row>
    <row r="43" spans="1:74" s="52" customFormat="1" ht="12.75">
      <c r="A43" s="45">
        <v>3291.8800292611559</v>
      </c>
      <c r="B43" s="46" t="s">
        <v>305</v>
      </c>
      <c r="C43" s="47" t="s">
        <v>307</v>
      </c>
      <c r="D43" s="48">
        <v>102.00835572895886</v>
      </c>
      <c r="E43" s="49">
        <v>39.320239999999998</v>
      </c>
      <c r="F43" s="49">
        <v>5.3400000000000003E-2</v>
      </c>
      <c r="G43" s="49">
        <v>15.797370000000001</v>
      </c>
      <c r="H43" s="49">
        <v>0.32400000000000001</v>
      </c>
      <c r="I43" s="49">
        <v>0.2616</v>
      </c>
      <c r="J43" s="49">
        <v>44.724260000000001</v>
      </c>
      <c r="K43" s="49">
        <v>0.24279999999999999</v>
      </c>
      <c r="L43" s="49">
        <v>100.72367000000001</v>
      </c>
      <c r="M43" s="470"/>
      <c r="N43" s="50">
        <v>0.98674402145045714</v>
      </c>
      <c r="O43" s="50">
        <v>1.0595098921087941E-3</v>
      </c>
      <c r="P43" s="50">
        <v>0.33153480494266407</v>
      </c>
      <c r="Q43" s="50">
        <v>6.5399924408595768E-3</v>
      </c>
      <c r="R43" s="50">
        <v>5.5604741056204379E-3</v>
      </c>
      <c r="S43" s="50">
        <v>1.6731699375574081</v>
      </c>
      <c r="T43" s="50">
        <v>6.5282183762071719E-3</v>
      </c>
      <c r="U43" s="50">
        <v>3.0111369587653254</v>
      </c>
      <c r="V43" s="51">
        <v>83.46436129539363</v>
      </c>
      <c r="X43" s="49">
        <v>0.26</v>
      </c>
      <c r="Y43" s="49">
        <v>36.5</v>
      </c>
      <c r="Z43" s="49">
        <v>0.57999999999999996</v>
      </c>
      <c r="AA43" s="49">
        <v>6.03</v>
      </c>
      <c r="AB43" s="49">
        <v>8.8800000000000008</v>
      </c>
      <c r="AC43" s="49">
        <v>0.25</v>
      </c>
      <c r="AD43" s="49">
        <v>2.36</v>
      </c>
      <c r="AE43" s="312"/>
      <c r="AF43" s="465" t="s">
        <v>439</v>
      </c>
      <c r="AG43" s="343">
        <v>30</v>
      </c>
      <c r="AH43" s="343">
        <v>15</v>
      </c>
      <c r="AI43" s="343"/>
      <c r="AJ43" s="380" t="s">
        <v>1697</v>
      </c>
      <c r="AK43" s="436" t="s">
        <v>1686</v>
      </c>
      <c r="AL43" s="313">
        <v>41.98</v>
      </c>
      <c r="AM43" s="313">
        <v>4.4999999999999997E-3</v>
      </c>
      <c r="AN43" s="313">
        <v>4.82</v>
      </c>
      <c r="AO43" s="313">
        <v>0.19109999999999999</v>
      </c>
      <c r="AP43" s="313">
        <v>0.14219999999999999</v>
      </c>
      <c r="AQ43" s="313">
        <v>53.67</v>
      </c>
      <c r="AR43" s="313">
        <v>1.11E-2</v>
      </c>
      <c r="AS43" s="370">
        <v>100.8188</v>
      </c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306"/>
      <c r="BQ43" s="214"/>
      <c r="BR43" s="496"/>
      <c r="BS43" s="496"/>
      <c r="BT43" s="496"/>
      <c r="BU43" s="496"/>
      <c r="BV43" s="496"/>
    </row>
    <row r="44" spans="1:74" s="52" customFormat="1" ht="13.5" thickBot="1">
      <c r="A44" s="45">
        <v>3291.8800292611559</v>
      </c>
      <c r="B44" s="46" t="s">
        <v>305</v>
      </c>
      <c r="C44" s="47" t="s">
        <v>307</v>
      </c>
      <c r="D44" s="48">
        <v>108.00835572895886</v>
      </c>
      <c r="E44" s="49">
        <v>39.429789999999997</v>
      </c>
      <c r="F44" s="49">
        <v>0.01</v>
      </c>
      <c r="G44" s="49">
        <v>15.816409999999999</v>
      </c>
      <c r="H44" s="49">
        <v>0.34720000000000001</v>
      </c>
      <c r="I44" s="49">
        <v>0.21940000000000001</v>
      </c>
      <c r="J44" s="49">
        <v>44.74418</v>
      </c>
      <c r="K44" s="49">
        <v>0.25319999999999998</v>
      </c>
      <c r="L44" s="49">
        <v>100.82018000000001</v>
      </c>
      <c r="M44" s="470"/>
      <c r="N44" s="50">
        <v>0.9885267096593302</v>
      </c>
      <c r="O44" s="50">
        <v>1.9821629734110495E-4</v>
      </c>
      <c r="P44" s="50">
        <v>0.33161017871525406</v>
      </c>
      <c r="Q44" s="50">
        <v>7.0014429296311126E-3</v>
      </c>
      <c r="R44" s="50">
        <v>4.6589313027710364E-3</v>
      </c>
      <c r="S44" s="50">
        <v>1.6722801828053286</v>
      </c>
      <c r="T44" s="50">
        <v>6.8011960363316389E-3</v>
      </c>
      <c r="U44" s="50">
        <v>3.0110768577459872</v>
      </c>
      <c r="V44" s="51">
        <v>83.453880064028397</v>
      </c>
      <c r="X44" s="49">
        <v>0.26</v>
      </c>
      <c r="Y44" s="49">
        <v>195.67</v>
      </c>
      <c r="Z44" s="49">
        <v>0.57999999999999996</v>
      </c>
      <c r="AA44" s="49">
        <v>5.79</v>
      </c>
      <c r="AB44" s="49">
        <v>10.6</v>
      </c>
      <c r="AC44" s="49">
        <v>0.25</v>
      </c>
      <c r="AD44" s="49">
        <v>2.27</v>
      </c>
      <c r="AE44" s="312"/>
      <c r="AF44" s="465" t="s">
        <v>439</v>
      </c>
      <c r="AG44" s="343">
        <v>30</v>
      </c>
      <c r="AH44" s="343">
        <v>15</v>
      </c>
      <c r="AI44" s="343"/>
      <c r="AJ44" s="386" t="s">
        <v>1697</v>
      </c>
      <c r="AK44" s="437" t="s">
        <v>1686</v>
      </c>
      <c r="AL44" s="61">
        <v>41.81</v>
      </c>
      <c r="AM44" s="61">
        <v>6.8999999999999999E-3</v>
      </c>
      <c r="AN44" s="61">
        <v>4.84</v>
      </c>
      <c r="AO44" s="61">
        <v>0.1867</v>
      </c>
      <c r="AP44" s="61">
        <v>0.1656</v>
      </c>
      <c r="AQ44" s="61">
        <v>53.6</v>
      </c>
      <c r="AR44" s="61">
        <v>1.01E-2</v>
      </c>
      <c r="AS44" s="383">
        <v>100.62479999999999</v>
      </c>
      <c r="AT44" s="343"/>
      <c r="AU44" s="343"/>
      <c r="AV44" s="343"/>
      <c r="AW44" s="343"/>
      <c r="AX44" s="343"/>
      <c r="AY44" s="343"/>
      <c r="AZ44" s="343"/>
      <c r="BA44" s="343"/>
      <c r="BB44" s="343"/>
      <c r="BC44" s="343"/>
      <c r="BD44" s="343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306"/>
      <c r="BQ44" s="214"/>
      <c r="BR44" s="496"/>
      <c r="BS44" s="496"/>
      <c r="BT44" s="496"/>
      <c r="BU44" s="496"/>
      <c r="BV44" s="496"/>
    </row>
    <row r="45" spans="1:74" s="52" customFormat="1" ht="12.75">
      <c r="A45" s="45">
        <v>3291.8800292611559</v>
      </c>
      <c r="B45" s="46" t="s">
        <v>305</v>
      </c>
      <c r="C45" s="47" t="s">
        <v>307</v>
      </c>
      <c r="D45" s="48">
        <v>114.00835572895886</v>
      </c>
      <c r="E45" s="49">
        <v>39.509459999999997</v>
      </c>
      <c r="F45" s="49">
        <v>5.5599999999999997E-2</v>
      </c>
      <c r="G45" s="49">
        <v>15.89254</v>
      </c>
      <c r="H45" s="49">
        <v>0.36599999999999999</v>
      </c>
      <c r="I45" s="49">
        <v>0.2203</v>
      </c>
      <c r="J45" s="49">
        <v>44.81391</v>
      </c>
      <c r="K45" s="49">
        <v>0.25019999999999998</v>
      </c>
      <c r="L45" s="49">
        <v>101.10801000000001</v>
      </c>
      <c r="M45" s="470"/>
      <c r="N45" s="50">
        <v>0.98775189478882208</v>
      </c>
      <c r="O45" s="50">
        <v>1.0989982076819462E-3</v>
      </c>
      <c r="P45" s="50">
        <v>0.33227378964048571</v>
      </c>
      <c r="Q45" s="50">
        <v>7.3598973177289202E-3</v>
      </c>
      <c r="R45" s="50">
        <v>4.6649502216854878E-3</v>
      </c>
      <c r="S45" s="50">
        <v>1.6701987744967428</v>
      </c>
      <c r="T45" s="50">
        <v>6.70180412266797E-3</v>
      </c>
      <c r="U45" s="50">
        <v>3.0100501087958151</v>
      </c>
      <c r="V45" s="51">
        <v>83.409028667394153</v>
      </c>
      <c r="X45" s="49">
        <v>0.26</v>
      </c>
      <c r="Y45" s="49">
        <v>37.17</v>
      </c>
      <c r="Z45" s="49">
        <v>0.57999999999999996</v>
      </c>
      <c r="AA45" s="49">
        <v>5.51</v>
      </c>
      <c r="AB45" s="49">
        <v>10.36</v>
      </c>
      <c r="AC45" s="49">
        <v>0.25</v>
      </c>
      <c r="AD45" s="49">
        <v>2.29</v>
      </c>
      <c r="AE45" s="312"/>
      <c r="AF45" s="465" t="s">
        <v>439</v>
      </c>
      <c r="AG45" s="343">
        <v>30</v>
      </c>
      <c r="AH45" s="343">
        <v>15</v>
      </c>
      <c r="AI45" s="343"/>
      <c r="AJ45" s="387" t="s">
        <v>1735</v>
      </c>
      <c r="AK45" s="438"/>
      <c r="AL45" s="388">
        <f t="shared" ref="AL45:AR45" si="4">AVERAGE(AL40:AL44)</f>
        <v>41.86</v>
      </c>
      <c r="AM45" s="389">
        <f t="shared" si="4"/>
        <v>2.2799999999999999E-3</v>
      </c>
      <c r="AN45" s="388">
        <f t="shared" si="4"/>
        <v>4.8179999999999996</v>
      </c>
      <c r="AO45" s="388">
        <f t="shared" si="4"/>
        <v>0.20006000000000004</v>
      </c>
      <c r="AP45" s="388">
        <f t="shared" si="4"/>
        <v>0.1709</v>
      </c>
      <c r="AQ45" s="388">
        <f t="shared" si="4"/>
        <v>53.585999999999999</v>
      </c>
      <c r="AR45" s="388">
        <f t="shared" si="4"/>
        <v>1.23E-2</v>
      </c>
      <c r="AS45" s="390"/>
      <c r="AT45" s="343"/>
      <c r="AU45" s="343"/>
      <c r="AV45" s="343"/>
      <c r="AW45" s="343"/>
      <c r="AX45" s="343"/>
      <c r="AY45" s="343"/>
      <c r="AZ45" s="343"/>
      <c r="BA45" s="343"/>
      <c r="BB45" s="343"/>
      <c r="BC45" s="343"/>
      <c r="BD45" s="343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306"/>
      <c r="BQ45" s="214"/>
      <c r="BR45" s="496"/>
      <c r="BS45" s="496"/>
      <c r="BT45" s="496"/>
      <c r="BU45" s="496"/>
      <c r="BV45" s="496"/>
    </row>
    <row r="46" spans="1:74" s="52" customFormat="1" ht="12.75">
      <c r="A46" s="45">
        <v>3291.8800292611559</v>
      </c>
      <c r="B46" s="46" t="s">
        <v>305</v>
      </c>
      <c r="C46" s="47" t="s">
        <v>307</v>
      </c>
      <c r="D46" s="48">
        <v>120.00835572895886</v>
      </c>
      <c r="E46" s="49">
        <v>39.509459999999997</v>
      </c>
      <c r="F46" s="49">
        <v>2.0899999999999998E-2</v>
      </c>
      <c r="G46" s="49">
        <v>15.806889999999999</v>
      </c>
      <c r="H46" s="49">
        <v>0.34350000000000003</v>
      </c>
      <c r="I46" s="49">
        <v>0.222</v>
      </c>
      <c r="J46" s="49">
        <v>44.764099999999999</v>
      </c>
      <c r="K46" s="49">
        <v>0.25580000000000003</v>
      </c>
      <c r="L46" s="49">
        <v>100.92264999999999</v>
      </c>
      <c r="M46" s="470"/>
      <c r="N46" s="50">
        <v>0.98922862571252668</v>
      </c>
      <c r="O46" s="50">
        <v>4.1373025651108316E-4</v>
      </c>
      <c r="P46" s="50">
        <v>0.33097714569232395</v>
      </c>
      <c r="Q46" s="50">
        <v>6.9177715360658918E-3</v>
      </c>
      <c r="R46" s="50">
        <v>4.7079765928819284E-3</v>
      </c>
      <c r="S46" s="50">
        <v>1.6708366157114347</v>
      </c>
      <c r="T46" s="50">
        <v>6.8620482727067018E-3</v>
      </c>
      <c r="U46" s="50">
        <v>3.0099439137744506</v>
      </c>
      <c r="V46" s="51">
        <v>83.468334943023024</v>
      </c>
      <c r="X46" s="49">
        <v>0.26</v>
      </c>
      <c r="Y46" s="49">
        <v>92.55</v>
      </c>
      <c r="Z46" s="49">
        <v>0.57999999999999996</v>
      </c>
      <c r="AA46" s="49">
        <v>5.84</v>
      </c>
      <c r="AB46" s="49">
        <v>10.28</v>
      </c>
      <c r="AC46" s="49">
        <v>0.25</v>
      </c>
      <c r="AD46" s="49">
        <v>2.25</v>
      </c>
      <c r="AE46" s="312"/>
      <c r="AF46" s="465" t="s">
        <v>439</v>
      </c>
      <c r="AG46" s="343">
        <v>30</v>
      </c>
      <c r="AH46" s="343">
        <v>15</v>
      </c>
      <c r="AI46" s="343"/>
      <c r="AJ46" s="387" t="s">
        <v>1736</v>
      </c>
      <c r="AK46" s="438"/>
      <c r="AL46" s="388">
        <f t="shared" ref="AL46:AR46" si="5">(STDEVA(AL40:AL44)/AL45)*100</f>
        <v>0.18886034759724774</v>
      </c>
      <c r="AM46" s="388">
        <f t="shared" si="5"/>
        <v>141.89799699518852</v>
      </c>
      <c r="AN46" s="388">
        <f t="shared" si="5"/>
        <v>1.0923783617219374</v>
      </c>
      <c r="AO46" s="388">
        <f t="shared" si="5"/>
        <v>7.070148746609946</v>
      </c>
      <c r="AP46" s="388">
        <f t="shared" si="5"/>
        <v>14.740239816428884</v>
      </c>
      <c r="AQ46" s="388">
        <f t="shared" si="5"/>
        <v>0.20211459062534592</v>
      </c>
      <c r="AR46" s="388">
        <f t="shared" si="5"/>
        <v>25.209807697095378</v>
      </c>
      <c r="AS46" s="390"/>
      <c r="AT46" s="343"/>
      <c r="AU46" s="343"/>
      <c r="AV46" s="343"/>
      <c r="AW46" s="343"/>
      <c r="AX46" s="343"/>
      <c r="AY46" s="343"/>
      <c r="AZ46" s="343"/>
      <c r="BA46" s="343"/>
      <c r="BB46" s="343"/>
      <c r="BC46" s="343"/>
      <c r="BD46" s="343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306"/>
      <c r="BQ46" s="214"/>
      <c r="BR46" s="496"/>
      <c r="BS46" s="496"/>
      <c r="BT46" s="496"/>
      <c r="BU46" s="496"/>
      <c r="BV46" s="496"/>
    </row>
    <row r="47" spans="1:74" s="52" customFormat="1" ht="12.75">
      <c r="A47" s="45">
        <v>3291.8800292611559</v>
      </c>
      <c r="B47" s="46" t="s">
        <v>305</v>
      </c>
      <c r="C47" s="47" t="s">
        <v>307</v>
      </c>
      <c r="D47" s="48">
        <v>126.00835572895886</v>
      </c>
      <c r="E47" s="49">
        <v>39.489550000000001</v>
      </c>
      <c r="F47" s="49">
        <v>3.9300000000000002E-2</v>
      </c>
      <c r="G47" s="49">
        <v>15.854469999999999</v>
      </c>
      <c r="H47" s="49">
        <v>0.36609999999999998</v>
      </c>
      <c r="I47" s="49">
        <v>0.2487</v>
      </c>
      <c r="J47" s="49">
        <v>44.74418</v>
      </c>
      <c r="K47" s="49">
        <v>0.24540000000000001</v>
      </c>
      <c r="L47" s="49">
        <v>100.9877</v>
      </c>
      <c r="M47" s="470"/>
      <c r="N47" s="50">
        <v>0.98846055839656866</v>
      </c>
      <c r="O47" s="50">
        <v>7.7775914337547755E-4</v>
      </c>
      <c r="P47" s="50">
        <v>0.3318829047441294</v>
      </c>
      <c r="Q47" s="50">
        <v>7.3709044466923074E-3</v>
      </c>
      <c r="R47" s="50">
        <v>5.2727682611778187E-3</v>
      </c>
      <c r="S47" s="50">
        <v>1.6696377635151158</v>
      </c>
      <c r="T47" s="50">
        <v>6.581264809620695E-3</v>
      </c>
      <c r="U47" s="50">
        <v>3.0099839233166801</v>
      </c>
      <c r="V47" s="51">
        <v>83.420665337055198</v>
      </c>
      <c r="X47" s="49">
        <v>0.26</v>
      </c>
      <c r="Y47" s="49">
        <v>49.2</v>
      </c>
      <c r="Z47" s="49">
        <v>0.57999999999999996</v>
      </c>
      <c r="AA47" s="49">
        <v>5.54</v>
      </c>
      <c r="AB47" s="49">
        <v>9.16</v>
      </c>
      <c r="AC47" s="49">
        <v>0.25</v>
      </c>
      <c r="AD47" s="49">
        <v>2.35</v>
      </c>
      <c r="AE47" s="312"/>
      <c r="AF47" s="465" t="s">
        <v>439</v>
      </c>
      <c r="AG47" s="343">
        <v>30</v>
      </c>
      <c r="AH47" s="343">
        <v>15</v>
      </c>
      <c r="AI47" s="343"/>
      <c r="AJ47" s="387" t="s">
        <v>1737</v>
      </c>
      <c r="AK47" s="438"/>
      <c r="AL47" s="388">
        <v>41.84</v>
      </c>
      <c r="AM47" s="388"/>
      <c r="AN47" s="388">
        <v>4.67</v>
      </c>
      <c r="AO47" s="388">
        <v>0.19</v>
      </c>
      <c r="AP47" s="388">
        <v>0.12</v>
      </c>
      <c r="AQ47" s="388">
        <v>53.02</v>
      </c>
      <c r="AR47" s="388"/>
      <c r="AS47" s="390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306"/>
      <c r="BQ47" s="214"/>
      <c r="BR47" s="496"/>
      <c r="BS47" s="496"/>
      <c r="BT47" s="496"/>
      <c r="BU47" s="496"/>
      <c r="BV47" s="496"/>
    </row>
    <row r="48" spans="1:74" s="52" customFormat="1" ht="12.75">
      <c r="A48" s="45">
        <v>3291.8800292611559</v>
      </c>
      <c r="B48" s="46" t="s">
        <v>305</v>
      </c>
      <c r="C48" s="47" t="s">
        <v>307</v>
      </c>
      <c r="D48" s="48">
        <v>132.00835572895886</v>
      </c>
      <c r="E48" s="49">
        <v>39.469630000000002</v>
      </c>
      <c r="F48" s="49">
        <v>1.4800000000000001E-2</v>
      </c>
      <c r="G48" s="49">
        <v>15.84496</v>
      </c>
      <c r="H48" s="49">
        <v>0.3624</v>
      </c>
      <c r="I48" s="49">
        <v>0.23019999999999999</v>
      </c>
      <c r="J48" s="49">
        <v>44.80395</v>
      </c>
      <c r="K48" s="49">
        <v>0.2382</v>
      </c>
      <c r="L48" s="49">
        <v>100.96414000000001</v>
      </c>
      <c r="M48" s="470"/>
      <c r="N48" s="50">
        <v>0.98822885695963636</v>
      </c>
      <c r="O48" s="50">
        <v>2.9297570411804854E-4</v>
      </c>
      <c r="P48" s="50">
        <v>0.33177344122807667</v>
      </c>
      <c r="Q48" s="50">
        <v>7.2983814430621664E-3</v>
      </c>
      <c r="R48" s="50">
        <v>4.8818624056270613E-3</v>
      </c>
      <c r="S48" s="50">
        <v>1.6723197765517837</v>
      </c>
      <c r="T48" s="50">
        <v>6.3898973398232983E-3</v>
      </c>
      <c r="U48" s="50">
        <v>3.0111851916321273</v>
      </c>
      <c r="V48" s="51">
        <v>83.447409337477453</v>
      </c>
      <c r="X48" s="49">
        <v>0.26</v>
      </c>
      <c r="Y48" s="49">
        <v>132.22</v>
      </c>
      <c r="Z48" s="49">
        <v>0.57999999999999996</v>
      </c>
      <c r="AA48" s="49">
        <v>5.44</v>
      </c>
      <c r="AB48" s="49">
        <v>10.17</v>
      </c>
      <c r="AC48" s="49">
        <v>0.25</v>
      </c>
      <c r="AD48" s="49">
        <v>2.38</v>
      </c>
      <c r="AE48" s="312"/>
      <c r="AF48" s="465" t="s">
        <v>439</v>
      </c>
      <c r="AG48" s="343">
        <v>30</v>
      </c>
      <c r="AH48" s="343">
        <v>15</v>
      </c>
      <c r="AI48" s="343"/>
      <c r="AJ48" s="391" t="s">
        <v>1681</v>
      </c>
      <c r="AK48" s="438"/>
      <c r="AL48" s="392">
        <f>(AL47-AL45)/AL47*100</f>
        <v>-4.7801147227523946E-2</v>
      </c>
      <c r="AM48" s="392"/>
      <c r="AN48" s="392">
        <f>(AN47-AN45)/AN47*100</f>
        <v>-3.169164882226974</v>
      </c>
      <c r="AO48" s="392">
        <f>(AO47-AO45)/AO47*100</f>
        <v>-5.2947368421052845</v>
      </c>
      <c r="AP48" s="392">
        <f>(AP47-AP45)/AP47*100</f>
        <v>-42.416666666666671</v>
      </c>
      <c r="AQ48" s="392">
        <f>(AQ47-AQ45)/AQ47*100</f>
        <v>-1.0675216899283202</v>
      </c>
      <c r="AR48" s="392"/>
      <c r="AS48" s="390"/>
      <c r="AT48" s="343"/>
      <c r="AU48" s="343"/>
      <c r="AV48" s="343"/>
      <c r="AW48" s="343"/>
      <c r="AX48" s="343"/>
      <c r="AY48" s="343"/>
      <c r="AZ48" s="343"/>
      <c r="BA48" s="343"/>
      <c r="BB48" s="343"/>
      <c r="BC48" s="343"/>
      <c r="BD48" s="343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306"/>
      <c r="BQ48" s="214"/>
      <c r="BR48" s="496"/>
      <c r="BS48" s="496"/>
      <c r="BT48" s="496"/>
      <c r="BU48" s="496"/>
      <c r="BV48" s="496"/>
    </row>
    <row r="49" spans="1:74" s="52" customFormat="1" ht="13.5" thickBot="1">
      <c r="A49" s="45">
        <v>3291.8800292611559</v>
      </c>
      <c r="B49" s="46" t="s">
        <v>305</v>
      </c>
      <c r="C49" s="47" t="s">
        <v>307</v>
      </c>
      <c r="D49" s="48">
        <v>138.00835572895886</v>
      </c>
      <c r="E49" s="49">
        <v>39.300319999999999</v>
      </c>
      <c r="F49" s="49">
        <v>2.9700000000000001E-2</v>
      </c>
      <c r="G49" s="49">
        <v>15.82592</v>
      </c>
      <c r="H49" s="49">
        <v>0.35349999999999998</v>
      </c>
      <c r="I49" s="49">
        <v>0.22120000000000001</v>
      </c>
      <c r="J49" s="49">
        <v>44.863720000000001</v>
      </c>
      <c r="K49" s="49">
        <v>0.24060000000000001</v>
      </c>
      <c r="L49" s="49">
        <v>100.83496</v>
      </c>
      <c r="M49" s="470"/>
      <c r="N49" s="50">
        <v>0.9854844229734524</v>
      </c>
      <c r="O49" s="50">
        <v>5.888240523347451E-4</v>
      </c>
      <c r="P49" s="50">
        <v>0.33187813237321179</v>
      </c>
      <c r="Q49" s="50">
        <v>7.1299582682241196E-3</v>
      </c>
      <c r="R49" s="50">
        <v>4.6981246935974066E-3</v>
      </c>
      <c r="S49" s="50">
        <v>1.6770943832090466</v>
      </c>
      <c r="T49" s="50">
        <v>6.4640833520111284E-3</v>
      </c>
      <c r="U49" s="50">
        <v>3.0133379289218785</v>
      </c>
      <c r="V49" s="51">
        <v>83.482401924587762</v>
      </c>
      <c r="X49" s="49">
        <v>0.26</v>
      </c>
      <c r="Y49" s="49">
        <v>67.92</v>
      </c>
      <c r="Z49" s="49">
        <v>0.57999999999999996</v>
      </c>
      <c r="AA49" s="49">
        <v>5.69</v>
      </c>
      <c r="AB49" s="49">
        <v>10.09</v>
      </c>
      <c r="AC49" s="49">
        <v>0.25</v>
      </c>
      <c r="AD49" s="49">
        <v>2.37</v>
      </c>
      <c r="AE49" s="312"/>
      <c r="AF49" s="465" t="s">
        <v>439</v>
      </c>
      <c r="AG49" s="343">
        <v>30</v>
      </c>
      <c r="AH49" s="343">
        <v>15</v>
      </c>
      <c r="AI49" s="343"/>
      <c r="AJ49" s="393" t="s">
        <v>1693</v>
      </c>
      <c r="AK49" s="439"/>
      <c r="AL49" s="394">
        <v>4.907801418439757E-2</v>
      </c>
      <c r="AM49" s="394">
        <v>6.1217375886524783</v>
      </c>
      <c r="AN49" s="394">
        <v>0.13659574468085101</v>
      </c>
      <c r="AO49" s="394">
        <v>2.8995390070921974</v>
      </c>
      <c r="AP49" s="394">
        <v>3.25540780141844</v>
      </c>
      <c r="AQ49" s="394">
        <v>5.9645390070921976E-2</v>
      </c>
      <c r="AR49" s="394">
        <v>0.33851063829787292</v>
      </c>
      <c r="AS49" s="395"/>
      <c r="AT49" s="343"/>
      <c r="AU49" s="343"/>
      <c r="AV49" s="343"/>
      <c r="AW49" s="343"/>
      <c r="AX49" s="343"/>
      <c r="AY49" s="343"/>
      <c r="AZ49" s="343"/>
      <c r="BA49" s="343"/>
      <c r="BB49" s="343"/>
      <c r="BC49" s="343"/>
      <c r="BD49" s="343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306"/>
      <c r="BQ49" s="214"/>
      <c r="BR49" s="496"/>
      <c r="BS49" s="496"/>
      <c r="BT49" s="496"/>
      <c r="BU49" s="496"/>
      <c r="BV49" s="496"/>
    </row>
    <row r="50" spans="1:74" s="52" customFormat="1" ht="13.5" thickBot="1">
      <c r="A50" s="45">
        <v>3291.8800292611559</v>
      </c>
      <c r="B50" s="46" t="s">
        <v>305</v>
      </c>
      <c r="C50" s="47" t="s">
        <v>307</v>
      </c>
      <c r="D50" s="48">
        <v>144.00835572895886</v>
      </c>
      <c r="E50" s="49">
        <v>39.5991</v>
      </c>
      <c r="F50" s="49">
        <v>4.1700000000000001E-2</v>
      </c>
      <c r="G50" s="49">
        <v>15.816409999999999</v>
      </c>
      <c r="H50" s="49">
        <v>0.3402</v>
      </c>
      <c r="I50" s="49">
        <v>0.22969999999999999</v>
      </c>
      <c r="J50" s="49">
        <v>44.534999999999997</v>
      </c>
      <c r="K50" s="49">
        <v>0.253</v>
      </c>
      <c r="L50" s="49">
        <v>100.81510999999999</v>
      </c>
      <c r="M50" s="470"/>
      <c r="N50" s="50">
        <v>0.99211941629119271</v>
      </c>
      <c r="O50" s="50">
        <v>8.2601912668883281E-4</v>
      </c>
      <c r="P50" s="50">
        <v>0.33139239828134526</v>
      </c>
      <c r="Q50" s="50">
        <v>6.8557794081528642E-3</v>
      </c>
      <c r="R50" s="50">
        <v>4.8744471724634607E-3</v>
      </c>
      <c r="S50" s="50">
        <v>1.6633691243960615</v>
      </c>
      <c r="T50" s="50">
        <v>6.7913607795254058E-3</v>
      </c>
      <c r="U50" s="50">
        <v>3.0062285454554307</v>
      </c>
      <c r="V50" s="51">
        <v>83.389072751124488</v>
      </c>
      <c r="X50" s="49">
        <v>0.26</v>
      </c>
      <c r="Y50" s="49">
        <v>47.13</v>
      </c>
      <c r="Z50" s="49">
        <v>0.57999999999999996</v>
      </c>
      <c r="AA50" s="49">
        <v>5.82</v>
      </c>
      <c r="AB50" s="49">
        <v>9.99</v>
      </c>
      <c r="AC50" s="49">
        <v>0.26</v>
      </c>
      <c r="AD50" s="49">
        <v>2.27</v>
      </c>
      <c r="AE50" s="312"/>
      <c r="AF50" s="465" t="s">
        <v>439</v>
      </c>
      <c r="AG50" s="343">
        <v>30</v>
      </c>
      <c r="AH50" s="343">
        <v>15</v>
      </c>
      <c r="AI50" s="343"/>
      <c r="AJ50" s="300"/>
      <c r="AK50" s="306"/>
      <c r="AL50" s="477"/>
      <c r="AM50" s="477"/>
      <c r="AN50" s="477"/>
      <c r="AO50" s="477"/>
      <c r="AP50" s="477"/>
      <c r="AQ50" s="477"/>
      <c r="AR50" s="477"/>
      <c r="AS50" s="236"/>
      <c r="AT50" s="343"/>
      <c r="AU50" s="343"/>
      <c r="AV50" s="343"/>
      <c r="AW50" s="343"/>
      <c r="AX50" s="343"/>
      <c r="AY50" s="343"/>
      <c r="AZ50" s="343"/>
      <c r="BA50" s="343"/>
      <c r="BB50" s="343"/>
      <c r="BC50" s="343"/>
      <c r="BD50" s="343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306"/>
      <c r="BQ50" s="214"/>
      <c r="BR50" s="496"/>
      <c r="BS50" s="496"/>
      <c r="BT50" s="496"/>
      <c r="BU50" s="496"/>
      <c r="BV50" s="496"/>
    </row>
    <row r="51" spans="1:74" s="52" customFormat="1" ht="13.5" thickBot="1">
      <c r="A51" s="45">
        <v>3291.8800292611559</v>
      </c>
      <c r="B51" s="46" t="s">
        <v>305</v>
      </c>
      <c r="C51" s="47" t="s">
        <v>307</v>
      </c>
      <c r="D51" s="48">
        <v>150.00835572895886</v>
      </c>
      <c r="E51" s="49">
        <v>39.499510000000001</v>
      </c>
      <c r="F51" s="49">
        <v>3.9399999999999998E-2</v>
      </c>
      <c r="G51" s="49">
        <v>15.968669999999999</v>
      </c>
      <c r="H51" s="49">
        <v>0.3337</v>
      </c>
      <c r="I51" s="49">
        <v>0.2097</v>
      </c>
      <c r="J51" s="49">
        <v>44.714300000000001</v>
      </c>
      <c r="K51" s="49">
        <v>0.24479999999999999</v>
      </c>
      <c r="L51" s="49">
        <v>101.01008</v>
      </c>
      <c r="M51" s="470"/>
      <c r="N51" s="50">
        <v>0.98863945995376423</v>
      </c>
      <c r="O51" s="50">
        <v>7.7968264866497185E-4</v>
      </c>
      <c r="P51" s="50">
        <v>0.33424965878646312</v>
      </c>
      <c r="Q51" s="50">
        <v>6.7180979493841001E-3</v>
      </c>
      <c r="R51" s="50">
        <v>4.4456001884321745E-3</v>
      </c>
      <c r="S51" s="50">
        <v>1.6684039690344239</v>
      </c>
      <c r="T51" s="50">
        <v>6.564706187772734E-3</v>
      </c>
      <c r="U51" s="50">
        <v>3.0098011747489051</v>
      </c>
      <c r="V51" s="51">
        <v>83.311876662079385</v>
      </c>
      <c r="X51" s="49">
        <v>0.26</v>
      </c>
      <c r="Y51" s="49">
        <v>52.09</v>
      </c>
      <c r="Z51" s="49">
        <v>0.57999999999999996</v>
      </c>
      <c r="AA51" s="49">
        <v>6.03</v>
      </c>
      <c r="AB51" s="49">
        <v>10.89</v>
      </c>
      <c r="AC51" s="49">
        <v>0.25</v>
      </c>
      <c r="AD51" s="49">
        <v>2.35</v>
      </c>
      <c r="AE51" s="312"/>
      <c r="AF51" s="465" t="s">
        <v>439</v>
      </c>
      <c r="AG51" s="343">
        <v>30</v>
      </c>
      <c r="AH51" s="343">
        <v>15</v>
      </c>
      <c r="AI51" s="343"/>
      <c r="AJ51" s="584" t="s">
        <v>1695</v>
      </c>
      <c r="AK51" s="585"/>
      <c r="AL51" s="585"/>
      <c r="AM51" s="585"/>
      <c r="AN51" s="585"/>
      <c r="AO51" s="585"/>
      <c r="AP51" s="585"/>
      <c r="AQ51" s="585"/>
      <c r="AR51" s="585"/>
      <c r="AS51" s="586"/>
      <c r="AT51" s="343"/>
      <c r="AU51" s="343"/>
      <c r="AV51" s="343"/>
      <c r="AW51" s="343"/>
      <c r="AX51" s="343"/>
      <c r="AY51" s="343"/>
      <c r="AZ51" s="343"/>
      <c r="BA51" s="343"/>
      <c r="BB51" s="343"/>
      <c r="BC51" s="343"/>
      <c r="BD51" s="343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306"/>
      <c r="BQ51" s="214"/>
      <c r="BR51" s="496"/>
      <c r="BS51" s="496"/>
      <c r="BT51" s="496"/>
      <c r="BU51" s="496"/>
      <c r="BV51" s="496"/>
    </row>
    <row r="52" spans="1:74" s="52" customFormat="1" ht="12.75">
      <c r="A52" s="45">
        <v>3291.8800292611559</v>
      </c>
      <c r="B52" s="46" t="s">
        <v>305</v>
      </c>
      <c r="C52" s="47" t="s">
        <v>307</v>
      </c>
      <c r="D52" s="48">
        <v>156.00835572895886</v>
      </c>
      <c r="E52" s="49">
        <v>39.429789999999997</v>
      </c>
      <c r="F52" s="49">
        <v>5.8400000000000001E-2</v>
      </c>
      <c r="G52" s="49">
        <v>15.863989999999999</v>
      </c>
      <c r="H52" s="49">
        <v>0.33090000000000003</v>
      </c>
      <c r="I52" s="49">
        <v>0.21210000000000001</v>
      </c>
      <c r="J52" s="49">
        <v>44.624650000000003</v>
      </c>
      <c r="K52" s="49">
        <v>0.25109999999999999</v>
      </c>
      <c r="L52" s="49">
        <v>100.77092999999999</v>
      </c>
      <c r="M52" s="470"/>
      <c r="N52" s="50">
        <v>0.98880649012941224</v>
      </c>
      <c r="O52" s="50">
        <v>1.1579108046100768E-3</v>
      </c>
      <c r="P52" s="50">
        <v>0.33270188821927038</v>
      </c>
      <c r="Q52" s="50">
        <v>6.6746347283424181E-3</v>
      </c>
      <c r="R52" s="50">
        <v>4.5051914576526662E-3</v>
      </c>
      <c r="S52" s="50">
        <v>1.6682848759477094</v>
      </c>
      <c r="T52" s="50">
        <v>6.7466969743700143E-3</v>
      </c>
      <c r="U52" s="50">
        <v>3.008877688261367</v>
      </c>
      <c r="V52" s="51">
        <v>83.375316889229083</v>
      </c>
      <c r="X52" s="49">
        <v>0.26</v>
      </c>
      <c r="Y52" s="49">
        <v>34.94</v>
      </c>
      <c r="Z52" s="49">
        <v>0.57999999999999996</v>
      </c>
      <c r="AA52" s="49">
        <v>6.01</v>
      </c>
      <c r="AB52" s="49">
        <v>10.81</v>
      </c>
      <c r="AC52" s="49">
        <v>0.25</v>
      </c>
      <c r="AD52" s="49">
        <v>2.2799999999999998</v>
      </c>
      <c r="AE52" s="312"/>
      <c r="AF52" s="465" t="s">
        <v>439</v>
      </c>
      <c r="AG52" s="343">
        <v>30</v>
      </c>
      <c r="AH52" s="343">
        <v>15</v>
      </c>
      <c r="AI52" s="343"/>
      <c r="AJ52" s="361" t="s">
        <v>1675</v>
      </c>
      <c r="AK52" s="435" t="s">
        <v>1696</v>
      </c>
      <c r="AL52" s="280" t="s">
        <v>285</v>
      </c>
      <c r="AM52" s="280" t="s">
        <v>286</v>
      </c>
      <c r="AN52" s="280" t="s">
        <v>287</v>
      </c>
      <c r="AO52" s="280" t="s">
        <v>288</v>
      </c>
      <c r="AP52" s="280" t="s">
        <v>289</v>
      </c>
      <c r="AQ52" s="280" t="s">
        <v>290</v>
      </c>
      <c r="AR52" s="280" t="s">
        <v>291</v>
      </c>
      <c r="AS52" s="369" t="s">
        <v>292</v>
      </c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306"/>
      <c r="BQ52" s="214"/>
      <c r="BR52" s="496"/>
      <c r="BS52" s="496"/>
      <c r="BT52" s="496"/>
      <c r="BU52" s="496"/>
      <c r="BV52" s="496"/>
    </row>
    <row r="53" spans="1:74" s="52" customFormat="1" ht="13.5" thickBot="1">
      <c r="A53" s="45">
        <v>3291.8800292611559</v>
      </c>
      <c r="B53" s="46" t="s">
        <v>305</v>
      </c>
      <c r="C53" s="47" t="s">
        <v>307</v>
      </c>
      <c r="D53" s="48">
        <v>162.00835572895886</v>
      </c>
      <c r="E53" s="49">
        <v>39.360080000000004</v>
      </c>
      <c r="F53" s="49">
        <v>5.1200000000000002E-2</v>
      </c>
      <c r="G53" s="49">
        <v>15.911569999999999</v>
      </c>
      <c r="H53" s="49">
        <v>0.3513</v>
      </c>
      <c r="I53" s="49">
        <v>0.2172</v>
      </c>
      <c r="J53" s="49">
        <v>44.774070000000002</v>
      </c>
      <c r="K53" s="49">
        <v>0.25309999999999999</v>
      </c>
      <c r="L53" s="49">
        <v>100.91852000000002</v>
      </c>
      <c r="M53" s="470"/>
      <c r="N53" s="50">
        <v>0.98626121639460962</v>
      </c>
      <c r="O53" s="50">
        <v>1.0143348777477198E-3</v>
      </c>
      <c r="P53" s="50">
        <v>0.33343025964044282</v>
      </c>
      <c r="Q53" s="50">
        <v>7.0804037761426726E-3</v>
      </c>
      <c r="R53" s="50">
        <v>4.60979426205399E-3</v>
      </c>
      <c r="S53" s="50">
        <v>1.6725191625637781</v>
      </c>
      <c r="T53" s="50">
        <v>6.7949423351199379E-3</v>
      </c>
      <c r="U53" s="50">
        <v>3.0117101138498952</v>
      </c>
      <c r="V53" s="51">
        <v>83.380140242820232</v>
      </c>
      <c r="X53" s="49">
        <v>0.26</v>
      </c>
      <c r="Y53" s="49">
        <v>40.369999999999997</v>
      </c>
      <c r="Z53" s="49">
        <v>0.57999999999999996</v>
      </c>
      <c r="AA53" s="49">
        <v>5.67</v>
      </c>
      <c r="AB53" s="49">
        <v>10.72</v>
      </c>
      <c r="AC53" s="49">
        <v>0.25</v>
      </c>
      <c r="AD53" s="49">
        <v>2.2599999999999998</v>
      </c>
      <c r="AE53" s="312"/>
      <c r="AF53" s="465" t="s">
        <v>439</v>
      </c>
      <c r="AG53" s="343">
        <v>30</v>
      </c>
      <c r="AH53" s="343">
        <v>15</v>
      </c>
      <c r="AI53" s="343"/>
      <c r="AJ53" s="363" t="s">
        <v>429</v>
      </c>
      <c r="AK53" s="376"/>
      <c r="AL53" s="245" t="s">
        <v>303</v>
      </c>
      <c r="AM53" s="245" t="s">
        <v>303</v>
      </c>
      <c r="AN53" s="245" t="s">
        <v>303</v>
      </c>
      <c r="AO53" s="245" t="s">
        <v>303</v>
      </c>
      <c r="AP53" s="245" t="s">
        <v>303</v>
      </c>
      <c r="AQ53" s="245" t="s">
        <v>303</v>
      </c>
      <c r="AR53" s="245" t="s">
        <v>303</v>
      </c>
      <c r="AS53" s="377" t="s">
        <v>303</v>
      </c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306"/>
      <c r="BQ53" s="214"/>
      <c r="BR53" s="496"/>
      <c r="BS53" s="496"/>
      <c r="BT53" s="496"/>
      <c r="BU53" s="496"/>
      <c r="BV53" s="496"/>
    </row>
    <row r="54" spans="1:74" s="52" customFormat="1" ht="12.75">
      <c r="A54" s="45">
        <v>3291.8800292611559</v>
      </c>
      <c r="B54" s="46" t="s">
        <v>305</v>
      </c>
      <c r="C54" s="47" t="s">
        <v>307</v>
      </c>
      <c r="D54" s="48">
        <v>168.00835572895886</v>
      </c>
      <c r="E54" s="49">
        <v>39.499510000000001</v>
      </c>
      <c r="F54" s="49">
        <v>7.4999999999999997E-3</v>
      </c>
      <c r="G54" s="49">
        <v>15.78786</v>
      </c>
      <c r="H54" s="49">
        <v>0.36509999999999998</v>
      </c>
      <c r="I54" s="49">
        <v>0.219</v>
      </c>
      <c r="J54" s="49">
        <v>44.74418</v>
      </c>
      <c r="K54" s="49">
        <v>0.2354</v>
      </c>
      <c r="L54" s="49">
        <v>100.85855000000001</v>
      </c>
      <c r="M54" s="470"/>
      <c r="N54" s="50">
        <v>0.98962569825958502</v>
      </c>
      <c r="O54" s="50">
        <v>1.4856480412357676E-4</v>
      </c>
      <c r="P54" s="50">
        <v>0.33079468033862069</v>
      </c>
      <c r="Q54" s="50">
        <v>7.3575798073352294E-3</v>
      </c>
      <c r="R54" s="50">
        <v>4.647389905168043E-3</v>
      </c>
      <c r="S54" s="50">
        <v>1.6711843316675814</v>
      </c>
      <c r="T54" s="50">
        <v>6.318927349754035E-3</v>
      </c>
      <c r="U54" s="50">
        <v>3.0100771721321684</v>
      </c>
      <c r="V54" s="51">
        <v>83.478812839752607</v>
      </c>
      <c r="X54" s="49">
        <v>0.26</v>
      </c>
      <c r="Y54" s="49">
        <v>256.23</v>
      </c>
      <c r="Z54" s="49">
        <v>0.57999999999999996</v>
      </c>
      <c r="AA54" s="49">
        <v>5.48</v>
      </c>
      <c r="AB54" s="49">
        <v>10.23</v>
      </c>
      <c r="AC54" s="49">
        <v>0.25</v>
      </c>
      <c r="AD54" s="49">
        <v>2.41</v>
      </c>
      <c r="AE54" s="312"/>
      <c r="AF54" s="465" t="s">
        <v>439</v>
      </c>
      <c r="AG54" s="343">
        <v>30</v>
      </c>
      <c r="AH54" s="343">
        <v>15</v>
      </c>
      <c r="AI54" s="343"/>
      <c r="AJ54" s="380" t="s">
        <v>436</v>
      </c>
      <c r="AK54" s="436" t="s">
        <v>1686</v>
      </c>
      <c r="AL54" s="313">
        <v>42.24</v>
      </c>
      <c r="AM54" s="313">
        <v>0</v>
      </c>
      <c r="AN54" s="313">
        <v>4.8099999999999996</v>
      </c>
      <c r="AO54" s="313">
        <v>0.22470000000000001</v>
      </c>
      <c r="AP54" s="313">
        <v>0.17860000000000001</v>
      </c>
      <c r="AQ54" s="313">
        <v>53.48</v>
      </c>
      <c r="AR54" s="313">
        <v>9.9000000000000008E-3</v>
      </c>
      <c r="AS54" s="370">
        <v>100.95099999999999</v>
      </c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306"/>
      <c r="BQ54" s="214"/>
      <c r="BR54" s="496"/>
      <c r="BS54" s="496"/>
      <c r="BT54" s="496"/>
      <c r="BU54" s="496"/>
      <c r="BV54" s="496"/>
    </row>
    <row r="55" spans="1:74" s="52" customFormat="1" ht="12.75">
      <c r="A55" s="45">
        <v>3291.8800292611559</v>
      </c>
      <c r="B55" s="46" t="s">
        <v>305</v>
      </c>
      <c r="C55" s="47" t="s">
        <v>307</v>
      </c>
      <c r="D55" s="48">
        <v>174.00835572895886</v>
      </c>
      <c r="E55" s="49">
        <v>39.330199999999998</v>
      </c>
      <c r="F55" s="49">
        <v>2.5100000000000001E-2</v>
      </c>
      <c r="G55" s="49">
        <v>15.94012</v>
      </c>
      <c r="H55" s="49">
        <v>0.33360000000000001</v>
      </c>
      <c r="I55" s="49">
        <v>0.2</v>
      </c>
      <c r="J55" s="49">
        <v>44.704340000000002</v>
      </c>
      <c r="K55" s="49">
        <v>0.24460000000000001</v>
      </c>
      <c r="L55" s="49">
        <v>100.77796000000001</v>
      </c>
      <c r="M55" s="470"/>
      <c r="N55" s="50">
        <v>0.98699425226297821</v>
      </c>
      <c r="O55" s="50">
        <v>4.9800947458488408E-4</v>
      </c>
      <c r="P55" s="50">
        <v>0.33453075387557013</v>
      </c>
      <c r="Q55" s="50">
        <v>6.7337719319418843E-3</v>
      </c>
      <c r="R55" s="50">
        <v>4.2511282150970199E-3</v>
      </c>
      <c r="S55" s="50">
        <v>1.6724251957533223</v>
      </c>
      <c r="T55" s="50">
        <v>6.5766172743573804E-3</v>
      </c>
      <c r="U55" s="50">
        <v>3.0120097287878518</v>
      </c>
      <c r="V55" s="51">
        <v>83.333647472669341</v>
      </c>
      <c r="X55" s="49">
        <v>0.26</v>
      </c>
      <c r="Y55" s="49">
        <v>79.760000000000005</v>
      </c>
      <c r="Z55" s="49">
        <v>0.57999999999999996</v>
      </c>
      <c r="AA55" s="49">
        <v>5.95</v>
      </c>
      <c r="AB55" s="49">
        <v>11.49</v>
      </c>
      <c r="AC55" s="49">
        <v>0.25</v>
      </c>
      <c r="AD55" s="49">
        <v>2.34</v>
      </c>
      <c r="AE55" s="312"/>
      <c r="AF55" s="465" t="s">
        <v>439</v>
      </c>
      <c r="AG55" s="343">
        <v>30</v>
      </c>
      <c r="AH55" s="343">
        <v>15</v>
      </c>
      <c r="AI55" s="343"/>
      <c r="AJ55" s="380" t="s">
        <v>436</v>
      </c>
      <c r="AK55" s="436" t="s">
        <v>1686</v>
      </c>
      <c r="AL55" s="313">
        <v>42.11</v>
      </c>
      <c r="AM55" s="313">
        <v>4.3E-3</v>
      </c>
      <c r="AN55" s="313">
        <v>4.93</v>
      </c>
      <c r="AO55" s="313">
        <v>0.1946</v>
      </c>
      <c r="AP55" s="313">
        <v>0.10979999999999999</v>
      </c>
      <c r="AQ55" s="313">
        <v>53.63</v>
      </c>
      <c r="AR55" s="313">
        <v>1.1299999999999999E-2</v>
      </c>
      <c r="AS55" s="370">
        <v>100.98990000000001</v>
      </c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306"/>
      <c r="BQ55" s="214"/>
      <c r="BR55" s="496"/>
      <c r="BS55" s="496"/>
      <c r="BT55" s="496"/>
      <c r="BU55" s="496"/>
      <c r="BV55" s="496"/>
    </row>
    <row r="56" spans="1:74" s="52" customFormat="1" ht="12.75">
      <c r="A56" s="45">
        <v>3291.8800292611559</v>
      </c>
      <c r="B56" s="46" t="s">
        <v>305</v>
      </c>
      <c r="C56" s="47" t="s">
        <v>307</v>
      </c>
      <c r="D56" s="48">
        <v>180.00835572895886</v>
      </c>
      <c r="E56" s="49">
        <v>39.340159999999997</v>
      </c>
      <c r="F56" s="49">
        <v>2.3199999999999998E-2</v>
      </c>
      <c r="G56" s="49">
        <v>15.9306</v>
      </c>
      <c r="H56" s="49">
        <v>0.33810000000000001</v>
      </c>
      <c r="I56" s="49">
        <v>0.21110000000000001</v>
      </c>
      <c r="J56" s="49">
        <v>44.833829999999999</v>
      </c>
      <c r="K56" s="49">
        <v>0.24610000000000001</v>
      </c>
      <c r="L56" s="49">
        <v>100.92308999999999</v>
      </c>
      <c r="M56" s="470"/>
      <c r="N56" s="50">
        <v>0.98591360206866419</v>
      </c>
      <c r="O56" s="50">
        <v>4.5969114327354719E-4</v>
      </c>
      <c r="P56" s="50">
        <v>0.33388035267352012</v>
      </c>
      <c r="Q56" s="50">
        <v>6.8154070568745336E-3</v>
      </c>
      <c r="R56" s="50">
        <v>4.4810182119179968E-3</v>
      </c>
      <c r="S56" s="50">
        <v>1.6750089146177631</v>
      </c>
      <c r="T56" s="50">
        <v>6.6080298727757957E-3</v>
      </c>
      <c r="U56" s="50">
        <v>3.0131670156447892</v>
      </c>
      <c r="V56" s="51">
        <v>83.382060004671402</v>
      </c>
      <c r="X56" s="49">
        <v>0.26</v>
      </c>
      <c r="Y56" s="49">
        <v>87.92</v>
      </c>
      <c r="Z56" s="49">
        <v>0.57999999999999996</v>
      </c>
      <c r="AA56" s="49">
        <v>5.95</v>
      </c>
      <c r="AB56" s="49">
        <v>10.94</v>
      </c>
      <c r="AC56" s="49">
        <v>0.25</v>
      </c>
      <c r="AD56" s="49">
        <v>2.34</v>
      </c>
      <c r="AE56" s="312"/>
      <c r="AF56" s="465" t="s">
        <v>439</v>
      </c>
      <c r="AG56" s="343">
        <v>30</v>
      </c>
      <c r="AH56" s="343">
        <v>15</v>
      </c>
      <c r="AI56" s="343"/>
      <c r="AJ56" s="380" t="s">
        <v>436</v>
      </c>
      <c r="AK56" s="436" t="s">
        <v>1686</v>
      </c>
      <c r="AL56" s="313">
        <v>42.17</v>
      </c>
      <c r="AM56" s="313">
        <v>0</v>
      </c>
      <c r="AN56" s="313">
        <v>4.8499999999999996</v>
      </c>
      <c r="AO56" s="313">
        <v>0.2011</v>
      </c>
      <c r="AP56" s="313">
        <v>0.16669999999999999</v>
      </c>
      <c r="AQ56" s="313">
        <v>53.61</v>
      </c>
      <c r="AR56" s="313">
        <v>7.3000000000000001E-3</v>
      </c>
      <c r="AS56" s="370">
        <v>101.0107</v>
      </c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306"/>
      <c r="BQ56" s="214"/>
      <c r="BR56" s="496"/>
      <c r="BS56" s="496"/>
      <c r="BT56" s="496"/>
      <c r="BU56" s="496"/>
      <c r="BV56" s="496"/>
    </row>
    <row r="57" spans="1:74" s="52" customFormat="1" ht="12.75">
      <c r="A57" s="45">
        <v>3291.8800292611559</v>
      </c>
      <c r="B57" s="46" t="s">
        <v>305</v>
      </c>
      <c r="C57" s="47" t="s">
        <v>307</v>
      </c>
      <c r="D57" s="48">
        <v>186.00835572895886</v>
      </c>
      <c r="E57" s="49">
        <v>39.559269999999998</v>
      </c>
      <c r="F57" s="49">
        <v>4.0099999999999997E-2</v>
      </c>
      <c r="G57" s="49">
        <v>15.797370000000001</v>
      </c>
      <c r="H57" s="49">
        <v>0.35349999999999998</v>
      </c>
      <c r="I57" s="49">
        <v>0.22090000000000001</v>
      </c>
      <c r="J57" s="49">
        <v>44.39555</v>
      </c>
      <c r="K57" s="49">
        <v>0.24079999999999999</v>
      </c>
      <c r="L57" s="49">
        <v>100.60749</v>
      </c>
      <c r="M57" s="470"/>
      <c r="N57" s="50">
        <v>0.99309390797088448</v>
      </c>
      <c r="O57" s="50">
        <v>7.9590610620254945E-4</v>
      </c>
      <c r="P57" s="50">
        <v>0.33165216226231831</v>
      </c>
      <c r="Q57" s="50">
        <v>7.1379805373739565E-3</v>
      </c>
      <c r="R57" s="50">
        <v>4.6970318386378163E-3</v>
      </c>
      <c r="S57" s="50">
        <v>1.661460555340339</v>
      </c>
      <c r="T57" s="50">
        <v>6.4767357609547783E-3</v>
      </c>
      <c r="U57" s="50">
        <v>3.005314279816711</v>
      </c>
      <c r="V57" s="51">
        <v>83.362299281162038</v>
      </c>
      <c r="X57" s="49">
        <v>0.26</v>
      </c>
      <c r="Y57" s="49">
        <v>50.76</v>
      </c>
      <c r="Z57" s="49">
        <v>0.57999999999999996</v>
      </c>
      <c r="AA57" s="49">
        <v>5.71</v>
      </c>
      <c r="AB57" s="49">
        <v>10.36</v>
      </c>
      <c r="AC57" s="49">
        <v>0.26</v>
      </c>
      <c r="AD57" s="49">
        <v>2.36</v>
      </c>
      <c r="AE57" s="312"/>
      <c r="AF57" s="465" t="s">
        <v>439</v>
      </c>
      <c r="AG57" s="343">
        <v>30</v>
      </c>
      <c r="AH57" s="343">
        <v>15</v>
      </c>
      <c r="AI57" s="343"/>
      <c r="AJ57" s="380" t="s">
        <v>436</v>
      </c>
      <c r="AK57" s="436" t="s">
        <v>1686</v>
      </c>
      <c r="AL57" s="313">
        <v>42.21</v>
      </c>
      <c r="AM57" s="313">
        <v>1.26E-2</v>
      </c>
      <c r="AN57" s="313">
        <v>4.8099999999999996</v>
      </c>
      <c r="AO57" s="313">
        <v>0.2031</v>
      </c>
      <c r="AP57" s="313">
        <v>0.16470000000000001</v>
      </c>
      <c r="AQ57" s="313">
        <v>53.51</v>
      </c>
      <c r="AR57" s="313">
        <v>1.12E-2</v>
      </c>
      <c r="AS57" s="370">
        <v>100.93340000000001</v>
      </c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306"/>
      <c r="BQ57" s="214"/>
      <c r="BR57" s="496"/>
      <c r="BS57" s="496"/>
      <c r="BT57" s="496"/>
      <c r="BU57" s="496"/>
      <c r="BV57" s="496"/>
    </row>
    <row r="58" spans="1:74" s="52" customFormat="1" ht="12.75">
      <c r="A58" s="45">
        <v>3291.8800292611559</v>
      </c>
      <c r="B58" s="46" t="s">
        <v>305</v>
      </c>
      <c r="C58" s="47" t="s">
        <v>307</v>
      </c>
      <c r="D58" s="48">
        <v>192.00835572895886</v>
      </c>
      <c r="E58" s="49">
        <v>39.589149999999997</v>
      </c>
      <c r="F58" s="49">
        <v>4.8800000000000003E-2</v>
      </c>
      <c r="G58" s="49">
        <v>15.863989999999999</v>
      </c>
      <c r="H58" s="49">
        <v>0.32429999999999998</v>
      </c>
      <c r="I58" s="49">
        <v>0.20649999999999999</v>
      </c>
      <c r="J58" s="49">
        <v>44.564889999999998</v>
      </c>
      <c r="K58" s="49">
        <v>0.24979999999999999</v>
      </c>
      <c r="L58" s="49">
        <v>100.84742999999999</v>
      </c>
      <c r="M58" s="470"/>
      <c r="N58" s="50">
        <v>0.99158802063593487</v>
      </c>
      <c r="O58" s="50">
        <v>9.6638533568091844E-4</v>
      </c>
      <c r="P58" s="50">
        <v>0.33229477733901736</v>
      </c>
      <c r="Q58" s="50">
        <v>6.5335005975850364E-3</v>
      </c>
      <c r="R58" s="50">
        <v>4.3808752797994625E-3</v>
      </c>
      <c r="S58" s="50">
        <v>1.6640120945254311</v>
      </c>
      <c r="T58" s="50">
        <v>6.7035549792547203E-3</v>
      </c>
      <c r="U58" s="50">
        <v>3.0064792086927037</v>
      </c>
      <c r="V58" s="51">
        <v>83.356734060839898</v>
      </c>
      <c r="X58" s="49">
        <v>0.26</v>
      </c>
      <c r="Y58" s="49">
        <v>40.72</v>
      </c>
      <c r="Z58" s="49">
        <v>0.57999999999999996</v>
      </c>
      <c r="AA58" s="49">
        <v>6.13</v>
      </c>
      <c r="AB58" s="49">
        <v>11.03</v>
      </c>
      <c r="AC58" s="49">
        <v>0.25</v>
      </c>
      <c r="AD58" s="49">
        <v>2.31</v>
      </c>
      <c r="AE58" s="312"/>
      <c r="AF58" s="465" t="s">
        <v>439</v>
      </c>
      <c r="AG58" s="343">
        <v>30</v>
      </c>
      <c r="AH58" s="343">
        <v>15</v>
      </c>
      <c r="AI58" s="343"/>
      <c r="AJ58" s="380" t="s">
        <v>436</v>
      </c>
      <c r="AK58" s="436" t="s">
        <v>1686</v>
      </c>
      <c r="AL58" s="313">
        <v>41.93</v>
      </c>
      <c r="AM58" s="313">
        <v>0</v>
      </c>
      <c r="AN58" s="313">
        <v>4.7699999999999996</v>
      </c>
      <c r="AO58" s="313">
        <v>0.23449999999999999</v>
      </c>
      <c r="AP58" s="313">
        <v>0.18720000000000001</v>
      </c>
      <c r="AQ58" s="313">
        <v>53.21</v>
      </c>
      <c r="AR58" s="313">
        <v>7.4999999999999997E-3</v>
      </c>
      <c r="AS58" s="370">
        <v>100.3458</v>
      </c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306"/>
      <c r="BQ58" s="214"/>
      <c r="BR58" s="496"/>
      <c r="BS58" s="496"/>
      <c r="BT58" s="496"/>
      <c r="BU58" s="496"/>
      <c r="BV58" s="496"/>
    </row>
    <row r="59" spans="1:74" s="52" customFormat="1" ht="12.75">
      <c r="A59" s="45">
        <v>3291.8800292611559</v>
      </c>
      <c r="B59" s="46" t="s">
        <v>305</v>
      </c>
      <c r="C59" s="47" t="s">
        <v>307</v>
      </c>
      <c r="D59" s="48">
        <v>198.00835572895886</v>
      </c>
      <c r="E59" s="49">
        <v>39.569229999999997</v>
      </c>
      <c r="F59" s="49">
        <v>5.2200000000000003E-2</v>
      </c>
      <c r="G59" s="49">
        <v>15.959149999999999</v>
      </c>
      <c r="H59" s="49">
        <v>0.33660000000000001</v>
      </c>
      <c r="I59" s="49">
        <v>0.18279999999999999</v>
      </c>
      <c r="J59" s="49">
        <v>44.584809999999997</v>
      </c>
      <c r="K59" s="49">
        <v>0.25309999999999999</v>
      </c>
      <c r="L59" s="49">
        <v>100.93789</v>
      </c>
      <c r="M59" s="470"/>
      <c r="N59" s="50">
        <v>0.9906495469164539</v>
      </c>
      <c r="O59" s="50">
        <v>1.0332570189580774E-3</v>
      </c>
      <c r="P59" s="50">
        <v>0.33413979110724884</v>
      </c>
      <c r="Q59" s="50">
        <v>6.7782947525063088E-3</v>
      </c>
      <c r="R59" s="50">
        <v>3.8763624389057836E-3</v>
      </c>
      <c r="S59" s="50">
        <v>1.6640175862950963</v>
      </c>
      <c r="T59" s="50">
        <v>6.789100516461098E-3</v>
      </c>
      <c r="U59" s="50">
        <v>3.0072839390456307</v>
      </c>
      <c r="V59" s="51">
        <v>83.279821941037667</v>
      </c>
      <c r="X59" s="49">
        <v>0.26</v>
      </c>
      <c r="Y59" s="49">
        <v>39.22</v>
      </c>
      <c r="Z59" s="49">
        <v>0.57999999999999996</v>
      </c>
      <c r="AA59" s="49">
        <v>5.9</v>
      </c>
      <c r="AB59" s="49">
        <v>12.36</v>
      </c>
      <c r="AC59" s="49">
        <v>0.26</v>
      </c>
      <c r="AD59" s="49">
        <v>2.2599999999999998</v>
      </c>
      <c r="AE59" s="312"/>
      <c r="AF59" s="465" t="s">
        <v>439</v>
      </c>
      <c r="AG59" s="343">
        <v>30</v>
      </c>
      <c r="AH59" s="343">
        <v>15</v>
      </c>
      <c r="AI59" s="343"/>
      <c r="AJ59" s="380" t="s">
        <v>436</v>
      </c>
      <c r="AK59" s="436" t="s">
        <v>1686</v>
      </c>
      <c r="AL59" s="313">
        <v>42.06</v>
      </c>
      <c r="AM59" s="313">
        <v>1.18E-2</v>
      </c>
      <c r="AN59" s="313">
        <v>4.8600000000000003</v>
      </c>
      <c r="AO59" s="313">
        <v>0.23449999999999999</v>
      </c>
      <c r="AP59" s="313">
        <v>0.13120000000000001</v>
      </c>
      <c r="AQ59" s="313">
        <v>53.39</v>
      </c>
      <c r="AR59" s="313">
        <v>8.0999999999999996E-3</v>
      </c>
      <c r="AS59" s="370">
        <v>100.70099999999999</v>
      </c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306"/>
      <c r="BQ59" s="214"/>
      <c r="BR59" s="496"/>
      <c r="BS59" s="496"/>
      <c r="BT59" s="496"/>
      <c r="BU59" s="496"/>
      <c r="BV59" s="496"/>
    </row>
    <row r="60" spans="1:74" s="52" customFormat="1" ht="12.75">
      <c r="A60" s="45">
        <v>3291.8800292611559</v>
      </c>
      <c r="B60" s="46" t="s">
        <v>305</v>
      </c>
      <c r="C60" s="47" t="s">
        <v>307</v>
      </c>
      <c r="D60" s="48">
        <v>204.00835572895886</v>
      </c>
      <c r="E60" s="49">
        <v>39.499510000000001</v>
      </c>
      <c r="F60" s="49">
        <v>6.0499999999999998E-2</v>
      </c>
      <c r="G60" s="49">
        <v>15.88302</v>
      </c>
      <c r="H60" s="49">
        <v>0.33960000000000001</v>
      </c>
      <c r="I60" s="49">
        <v>0.25600000000000001</v>
      </c>
      <c r="J60" s="49">
        <v>44.75414</v>
      </c>
      <c r="K60" s="49">
        <v>0.25409999999999999</v>
      </c>
      <c r="L60" s="49">
        <v>101.04686999999998</v>
      </c>
      <c r="M60" s="470"/>
      <c r="N60" s="50">
        <v>0.98807228090545596</v>
      </c>
      <c r="O60" s="50">
        <v>1.1965415867722119E-3</v>
      </c>
      <c r="P60" s="50">
        <v>0.33226613871490368</v>
      </c>
      <c r="Q60" s="50">
        <v>6.8329553323315502E-3</v>
      </c>
      <c r="R60" s="50">
        <v>5.4240378603334066E-3</v>
      </c>
      <c r="S60" s="50">
        <v>1.668932490084208</v>
      </c>
      <c r="T60" s="50">
        <v>6.8101914369952995E-3</v>
      </c>
      <c r="U60" s="50">
        <v>3.0095346359210002</v>
      </c>
      <c r="V60" s="51">
        <v>83.398849081940455</v>
      </c>
      <c r="X60" s="49">
        <v>0.26</v>
      </c>
      <c r="Y60" s="49">
        <v>33.53</v>
      </c>
      <c r="Z60" s="49">
        <v>0.57999999999999996</v>
      </c>
      <c r="AA60" s="49">
        <v>5.93</v>
      </c>
      <c r="AB60" s="49">
        <v>9.14</v>
      </c>
      <c r="AC60" s="49">
        <v>0.25</v>
      </c>
      <c r="AD60" s="49">
        <v>2.2599999999999998</v>
      </c>
      <c r="AE60" s="312"/>
      <c r="AF60" s="465" t="s">
        <v>439</v>
      </c>
      <c r="AG60" s="343">
        <v>30</v>
      </c>
      <c r="AH60" s="343">
        <v>15</v>
      </c>
      <c r="AI60" s="343"/>
      <c r="AJ60" s="380" t="s">
        <v>436</v>
      </c>
      <c r="AK60" s="436" t="s">
        <v>1686</v>
      </c>
      <c r="AL60" s="313">
        <v>42.26</v>
      </c>
      <c r="AM60" s="313">
        <v>1.9800000000000002E-2</v>
      </c>
      <c r="AN60" s="313">
        <v>4.84</v>
      </c>
      <c r="AO60" s="313">
        <v>0.20649999999999999</v>
      </c>
      <c r="AP60" s="313">
        <v>0.1328</v>
      </c>
      <c r="AQ60" s="313">
        <v>53.33</v>
      </c>
      <c r="AR60" s="313">
        <v>7.9000000000000008E-3</v>
      </c>
      <c r="AS60" s="370">
        <v>100.79689999999999</v>
      </c>
      <c r="AT60" s="343"/>
      <c r="AU60" s="343"/>
      <c r="AV60" s="343"/>
      <c r="AW60" s="343"/>
      <c r="AX60" s="343"/>
      <c r="AY60" s="343"/>
      <c r="AZ60" s="343"/>
      <c r="BA60" s="343"/>
      <c r="BB60" s="343"/>
      <c r="BC60" s="343"/>
      <c r="BD60" s="343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306"/>
      <c r="BQ60" s="214"/>
      <c r="BR60" s="496"/>
      <c r="BS60" s="496"/>
      <c r="BT60" s="496"/>
      <c r="BU60" s="496"/>
      <c r="BV60" s="496"/>
    </row>
    <row r="61" spans="1:74" s="52" customFormat="1" ht="13.5" thickBot="1">
      <c r="A61" s="45">
        <v>3291.8800292611559</v>
      </c>
      <c r="B61" s="46" t="s">
        <v>305</v>
      </c>
      <c r="C61" s="47" t="s">
        <v>307</v>
      </c>
      <c r="D61" s="48">
        <v>210.00835572895886</v>
      </c>
      <c r="E61" s="49">
        <v>39.589149999999997</v>
      </c>
      <c r="F61" s="49">
        <v>4.3200000000000002E-2</v>
      </c>
      <c r="G61" s="49">
        <v>15.854469999999999</v>
      </c>
      <c r="H61" s="49">
        <v>0.372</v>
      </c>
      <c r="I61" s="49">
        <v>0.19500000000000001</v>
      </c>
      <c r="J61" s="49">
        <v>44.793990000000001</v>
      </c>
      <c r="K61" s="49">
        <v>0.24809999999999999</v>
      </c>
      <c r="L61" s="49">
        <v>101.09590999999999</v>
      </c>
      <c r="M61" s="470"/>
      <c r="N61" s="50">
        <v>0.98943755776577136</v>
      </c>
      <c r="O61" s="50">
        <v>8.5363335444776911E-4</v>
      </c>
      <c r="P61" s="50">
        <v>0.33137514962454589</v>
      </c>
      <c r="Q61" s="50">
        <v>7.4782339326108054E-3</v>
      </c>
      <c r="R61" s="50">
        <v>4.1279322887626865E-3</v>
      </c>
      <c r="S61" s="50">
        <v>1.668939173352286</v>
      </c>
      <c r="T61" s="50">
        <v>6.6434952069086362E-3</v>
      </c>
      <c r="U61" s="50">
        <v>3.0088551755253334</v>
      </c>
      <c r="V61" s="51">
        <v>83.436047507306043</v>
      </c>
      <c r="X61" s="49">
        <v>0.26</v>
      </c>
      <c r="Y61" s="49">
        <v>45.73</v>
      </c>
      <c r="Z61" s="49">
        <v>0.57999999999999996</v>
      </c>
      <c r="AA61" s="49">
        <v>5.35</v>
      </c>
      <c r="AB61" s="49">
        <v>11.72</v>
      </c>
      <c r="AC61" s="49">
        <v>0.25</v>
      </c>
      <c r="AD61" s="49">
        <v>2.31</v>
      </c>
      <c r="AE61" s="312"/>
      <c r="AF61" s="465" t="s">
        <v>439</v>
      </c>
      <c r="AG61" s="343">
        <v>30</v>
      </c>
      <c r="AH61" s="343">
        <v>15</v>
      </c>
      <c r="AI61" s="343"/>
      <c r="AJ61" s="386" t="s">
        <v>436</v>
      </c>
      <c r="AK61" s="437" t="s">
        <v>1686</v>
      </c>
      <c r="AL61" s="61">
        <v>42.12</v>
      </c>
      <c r="AM61" s="61">
        <v>1.5E-3</v>
      </c>
      <c r="AN61" s="61">
        <v>4.8899999999999997</v>
      </c>
      <c r="AO61" s="61">
        <v>0.19650000000000001</v>
      </c>
      <c r="AP61" s="61">
        <v>0.1229</v>
      </c>
      <c r="AQ61" s="61">
        <v>53.54</v>
      </c>
      <c r="AR61" s="61">
        <v>1.4200000000000001E-2</v>
      </c>
      <c r="AS61" s="383">
        <v>100.88500000000001</v>
      </c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306"/>
      <c r="BQ61" s="214"/>
      <c r="BR61" s="496"/>
      <c r="BS61" s="496"/>
      <c r="BT61" s="496"/>
      <c r="BU61" s="496"/>
      <c r="BV61" s="496"/>
    </row>
    <row r="62" spans="1:74" s="52" customFormat="1" ht="12.75">
      <c r="A62" s="45">
        <v>3291.8800292611559</v>
      </c>
      <c r="B62" s="46" t="s">
        <v>305</v>
      </c>
      <c r="C62" s="47" t="s">
        <v>307</v>
      </c>
      <c r="D62" s="48">
        <v>216.00835572895886</v>
      </c>
      <c r="E62" s="49">
        <v>39.459670000000003</v>
      </c>
      <c r="F62" s="49">
        <v>3.7199999999999997E-2</v>
      </c>
      <c r="G62" s="49">
        <v>15.797370000000001</v>
      </c>
      <c r="H62" s="49">
        <v>0.36280000000000001</v>
      </c>
      <c r="I62" s="49">
        <v>0.22509999999999999</v>
      </c>
      <c r="J62" s="49">
        <v>44.604730000000004</v>
      </c>
      <c r="K62" s="49">
        <v>0.2422</v>
      </c>
      <c r="L62" s="49">
        <v>100.72907000000001</v>
      </c>
      <c r="M62" s="470"/>
      <c r="N62" s="50">
        <v>0.98985865288882768</v>
      </c>
      <c r="O62" s="50">
        <v>7.3779904686723365E-4</v>
      </c>
      <c r="P62" s="50">
        <v>0.33140611609369935</v>
      </c>
      <c r="Q62" s="50">
        <v>7.3203341499321626E-3</v>
      </c>
      <c r="R62" s="50">
        <v>4.7827862180587991E-3</v>
      </c>
      <c r="S62" s="50">
        <v>1.6680505023163992</v>
      </c>
      <c r="T62" s="50">
        <v>6.5095583036536902E-3</v>
      </c>
      <c r="U62" s="50">
        <v>3.0086657490174384</v>
      </c>
      <c r="V62" s="51">
        <v>83.427393321095181</v>
      </c>
      <c r="X62" s="49">
        <v>0.26</v>
      </c>
      <c r="Y62" s="49">
        <v>53.78</v>
      </c>
      <c r="Z62" s="49">
        <v>0.57999999999999996</v>
      </c>
      <c r="AA62" s="49">
        <v>5.51</v>
      </c>
      <c r="AB62" s="49">
        <v>10.02</v>
      </c>
      <c r="AC62" s="49">
        <v>0.25</v>
      </c>
      <c r="AD62" s="49">
        <v>2.36</v>
      </c>
      <c r="AE62" s="312"/>
      <c r="AF62" s="465" t="s">
        <v>439</v>
      </c>
      <c r="AG62" s="343">
        <v>30</v>
      </c>
      <c r="AH62" s="343">
        <v>15</v>
      </c>
      <c r="AI62" s="343"/>
      <c r="AJ62" s="387" t="s">
        <v>1688</v>
      </c>
      <c r="AK62" s="438"/>
      <c r="AL62" s="388">
        <f t="shared" ref="AL62:AR62" si="6">AVERAGE(AL54:AL61)</f>
        <v>42.137500000000003</v>
      </c>
      <c r="AM62" s="388">
        <f t="shared" si="6"/>
        <v>6.2500000000000003E-3</v>
      </c>
      <c r="AN62" s="388">
        <f t="shared" si="6"/>
        <v>4.8449999999999998</v>
      </c>
      <c r="AO62" s="388">
        <f t="shared" si="6"/>
        <v>0.2119375</v>
      </c>
      <c r="AP62" s="388">
        <f t="shared" si="6"/>
        <v>0.1492375</v>
      </c>
      <c r="AQ62" s="388">
        <f t="shared" si="6"/>
        <v>53.462499999999999</v>
      </c>
      <c r="AR62" s="388">
        <f t="shared" si="6"/>
        <v>9.6750000000000013E-3</v>
      </c>
      <c r="AS62" s="390"/>
      <c r="AT62" s="343"/>
      <c r="AU62" s="343"/>
      <c r="AV62" s="343"/>
      <c r="AW62" s="343"/>
      <c r="AX62" s="343"/>
      <c r="AY62" s="343"/>
      <c r="AZ62" s="343"/>
      <c r="BA62" s="343"/>
      <c r="BB62" s="343"/>
      <c r="BC62" s="343"/>
      <c r="BD62" s="343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306"/>
      <c r="BQ62" s="214"/>
      <c r="BR62" s="496"/>
      <c r="BS62" s="496"/>
      <c r="BT62" s="496"/>
      <c r="BU62" s="496"/>
      <c r="BV62" s="496"/>
    </row>
    <row r="63" spans="1:74" s="52" customFormat="1" ht="12.75">
      <c r="A63" s="45">
        <v>3291.8800292611559</v>
      </c>
      <c r="B63" s="46" t="s">
        <v>305</v>
      </c>
      <c r="C63" s="47" t="s">
        <v>307</v>
      </c>
      <c r="D63" s="48">
        <v>222.00835572895886</v>
      </c>
      <c r="E63" s="49">
        <v>39.459670000000003</v>
      </c>
      <c r="F63" s="49">
        <v>2.8199999999999999E-2</v>
      </c>
      <c r="G63" s="49">
        <v>15.902049999999999</v>
      </c>
      <c r="H63" s="49">
        <v>0.3669</v>
      </c>
      <c r="I63" s="49">
        <v>0.23419999999999999</v>
      </c>
      <c r="J63" s="49">
        <v>44.724260000000001</v>
      </c>
      <c r="K63" s="49">
        <v>0.24740000000000001</v>
      </c>
      <c r="L63" s="49">
        <v>100.96268000000001</v>
      </c>
      <c r="M63" s="470"/>
      <c r="N63" s="50">
        <v>0.98824130945106681</v>
      </c>
      <c r="O63" s="50">
        <v>5.5838543081161316E-4</v>
      </c>
      <c r="P63" s="50">
        <v>0.33305707496371373</v>
      </c>
      <c r="Q63" s="50">
        <v>7.3909652278825151E-3</v>
      </c>
      <c r="R63" s="50">
        <v>4.9680068374686314E-3</v>
      </c>
      <c r="S63" s="50">
        <v>1.6697877245796942</v>
      </c>
      <c r="T63" s="50">
        <v>6.6384531966731976E-3</v>
      </c>
      <c r="U63" s="50">
        <v>3.0106419196873104</v>
      </c>
      <c r="V63" s="51">
        <v>83.3730077582088</v>
      </c>
      <c r="X63" s="49">
        <v>0.26</v>
      </c>
      <c r="Y63" s="49">
        <v>70.11</v>
      </c>
      <c r="Z63" s="49">
        <v>0.57999999999999996</v>
      </c>
      <c r="AA63" s="49">
        <v>5.49</v>
      </c>
      <c r="AB63" s="49">
        <v>9.7799999999999994</v>
      </c>
      <c r="AC63" s="49">
        <v>0.25</v>
      </c>
      <c r="AD63" s="49">
        <v>2.31</v>
      </c>
      <c r="AE63" s="312"/>
      <c r="AF63" s="465" t="s">
        <v>439</v>
      </c>
      <c r="AG63" s="343">
        <v>30</v>
      </c>
      <c r="AH63" s="343">
        <v>15</v>
      </c>
      <c r="AI63" s="343"/>
      <c r="AJ63" s="387" t="s">
        <v>1736</v>
      </c>
      <c r="AK63" s="438"/>
      <c r="AL63" s="388">
        <f t="shared" ref="AL63:AR63" si="7">(STDEV(AL54:AL61)/AL62)*100</f>
        <v>0.25677733870049962</v>
      </c>
      <c r="AM63" s="388">
        <f t="shared" si="7"/>
        <v>120.68831166036158</v>
      </c>
      <c r="AN63" s="388">
        <f t="shared" si="7"/>
        <v>1.034936091687116</v>
      </c>
      <c r="AO63" s="388">
        <f t="shared" si="7"/>
        <v>7.8651552914826377</v>
      </c>
      <c r="AP63" s="388">
        <f t="shared" si="7"/>
        <v>19.107332969455168</v>
      </c>
      <c r="AQ63" s="388">
        <f t="shared" si="7"/>
        <v>0.2691601902321788</v>
      </c>
      <c r="AR63" s="388">
        <f t="shared" si="7"/>
        <v>25.165055396819103</v>
      </c>
      <c r="AS63" s="390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306"/>
      <c r="BQ63" s="214"/>
      <c r="BR63" s="496"/>
      <c r="BS63" s="496"/>
      <c r="BT63" s="496"/>
      <c r="BU63" s="496"/>
      <c r="BV63" s="496"/>
    </row>
    <row r="64" spans="1:74" s="52" customFormat="1" ht="12.75">
      <c r="A64" s="45">
        <v>3291.8800292611559</v>
      </c>
      <c r="B64" s="46" t="s">
        <v>305</v>
      </c>
      <c r="C64" s="47" t="s">
        <v>307</v>
      </c>
      <c r="D64" s="48">
        <v>228.00835572895886</v>
      </c>
      <c r="E64" s="49">
        <v>39.379989999999999</v>
      </c>
      <c r="F64" s="49">
        <v>5.0599999999999999E-2</v>
      </c>
      <c r="G64" s="49">
        <v>15.902049999999999</v>
      </c>
      <c r="H64" s="49">
        <v>0.35589999999999999</v>
      </c>
      <c r="I64" s="49">
        <v>0.21909999999999999</v>
      </c>
      <c r="J64" s="49">
        <v>44.674460000000003</v>
      </c>
      <c r="K64" s="49">
        <v>0.24399999999999999</v>
      </c>
      <c r="L64" s="49">
        <v>100.8261</v>
      </c>
      <c r="M64" s="470"/>
      <c r="N64" s="50">
        <v>0.98751791382766385</v>
      </c>
      <c r="O64" s="50">
        <v>1.0032179935014541E-3</v>
      </c>
      <c r="P64" s="50">
        <v>0.33348667812351518</v>
      </c>
      <c r="Q64" s="50">
        <v>7.1786249071611515E-3</v>
      </c>
      <c r="R64" s="50">
        <v>4.6536905137524107E-3</v>
      </c>
      <c r="S64" s="50">
        <v>1.670079858276851</v>
      </c>
      <c r="T64" s="50">
        <v>6.5556665428883974E-3</v>
      </c>
      <c r="U64" s="50">
        <v>3.0104756501853336</v>
      </c>
      <c r="V64" s="51">
        <v>83.35755775026081</v>
      </c>
      <c r="X64" s="49">
        <v>0.26</v>
      </c>
      <c r="Y64" s="49">
        <v>39.770000000000003</v>
      </c>
      <c r="Z64" s="49">
        <v>0.57999999999999996</v>
      </c>
      <c r="AA64" s="49">
        <v>5.66</v>
      </c>
      <c r="AB64" s="49">
        <v>10.68</v>
      </c>
      <c r="AC64" s="49">
        <v>0.25</v>
      </c>
      <c r="AD64" s="49">
        <v>2.34</v>
      </c>
      <c r="AE64" s="312"/>
      <c r="AF64" s="465" t="s">
        <v>439</v>
      </c>
      <c r="AG64" s="343">
        <v>30</v>
      </c>
      <c r="AH64" s="343">
        <v>15</v>
      </c>
      <c r="AI64" s="343"/>
      <c r="AJ64" s="387" t="s">
        <v>1737</v>
      </c>
      <c r="AK64" s="438"/>
      <c r="AL64" s="388">
        <v>41.84</v>
      </c>
      <c r="AM64" s="388"/>
      <c r="AN64" s="388">
        <v>4.67</v>
      </c>
      <c r="AO64" s="388">
        <v>0.19</v>
      </c>
      <c r="AP64" s="388">
        <v>0.12</v>
      </c>
      <c r="AQ64" s="388">
        <v>53.02</v>
      </c>
      <c r="AR64" s="388"/>
      <c r="AS64" s="390"/>
      <c r="AT64" s="343"/>
      <c r="AU64" s="343"/>
      <c r="AV64" s="343"/>
      <c r="AW64" s="343"/>
      <c r="AX64" s="343"/>
      <c r="AY64" s="343"/>
      <c r="AZ64" s="343"/>
      <c r="BA64" s="343"/>
      <c r="BB64" s="343"/>
      <c r="BC64" s="343"/>
      <c r="BD64" s="343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306"/>
      <c r="BQ64" s="214"/>
      <c r="BR64" s="496"/>
      <c r="BS64" s="496"/>
      <c r="BT64" s="496"/>
      <c r="BU64" s="496"/>
      <c r="BV64" s="496"/>
    </row>
    <row r="65" spans="1:74" s="52" customFormat="1" ht="12.75">
      <c r="A65" s="45">
        <v>3291.8800292611559</v>
      </c>
      <c r="B65" s="46" t="s">
        <v>305</v>
      </c>
      <c r="C65" s="47" t="s">
        <v>307</v>
      </c>
      <c r="D65" s="48">
        <v>234.00835572895886</v>
      </c>
      <c r="E65" s="49">
        <v>39.340159999999997</v>
      </c>
      <c r="F65" s="49">
        <v>4.9700000000000001E-2</v>
      </c>
      <c r="G65" s="49">
        <v>15.968669999999999</v>
      </c>
      <c r="H65" s="49">
        <v>0.32350000000000001</v>
      </c>
      <c r="I65" s="49">
        <v>0.18590000000000001</v>
      </c>
      <c r="J65" s="49">
        <v>44.694380000000002</v>
      </c>
      <c r="K65" s="49">
        <v>0.24729999999999999</v>
      </c>
      <c r="L65" s="49">
        <v>100.80960999999999</v>
      </c>
      <c r="M65" s="470"/>
      <c r="N65" s="50">
        <v>0.9868100667373757</v>
      </c>
      <c r="O65" s="50">
        <v>9.856648130895161E-4</v>
      </c>
      <c r="P65" s="50">
        <v>0.33498255397862947</v>
      </c>
      <c r="Q65" s="50">
        <v>6.5270302683794823E-3</v>
      </c>
      <c r="R65" s="50">
        <v>3.9496860701147994E-3</v>
      </c>
      <c r="S65" s="50">
        <v>1.6713173129007188</v>
      </c>
      <c r="T65" s="50">
        <v>6.6462888681368985E-3</v>
      </c>
      <c r="U65" s="50">
        <v>3.0112186036364448</v>
      </c>
      <c r="V65" s="51">
        <v>83.305680560421621</v>
      </c>
      <c r="X65" s="49">
        <v>0.26</v>
      </c>
      <c r="Y65" s="49">
        <v>40.53</v>
      </c>
      <c r="Z65" s="49">
        <v>0.57999999999999996</v>
      </c>
      <c r="AA65" s="49">
        <v>6.14</v>
      </c>
      <c r="AB65" s="49">
        <v>12.21</v>
      </c>
      <c r="AC65" s="49">
        <v>0.25</v>
      </c>
      <c r="AD65" s="49">
        <v>2.31</v>
      </c>
      <c r="AE65" s="312"/>
      <c r="AF65" s="465" t="s">
        <v>439</v>
      </c>
      <c r="AG65" s="343">
        <v>30</v>
      </c>
      <c r="AH65" s="343">
        <v>15</v>
      </c>
      <c r="AI65" s="343"/>
      <c r="AJ65" s="391" t="s">
        <v>1681</v>
      </c>
      <c r="AK65" s="438"/>
      <c r="AL65" s="392">
        <f>(AL64-AL62)/AL64*100</f>
        <v>-0.7110420650095588</v>
      </c>
      <c r="AM65" s="392"/>
      <c r="AN65" s="392">
        <f>(AN64-AN62)/AN64*100</f>
        <v>-3.7473233404710884</v>
      </c>
      <c r="AO65" s="392">
        <f>(AO64-AO62)/AO64*100</f>
        <v>-11.546052631578947</v>
      </c>
      <c r="AP65" s="392">
        <f>(AP64-AP62)/AP64*100</f>
        <v>-24.364583333333336</v>
      </c>
      <c r="AQ65" s="392">
        <f>(AQ64-AQ62)/AQ64*100</f>
        <v>-0.83459072048282812</v>
      </c>
      <c r="AR65" s="392"/>
      <c r="AS65" s="390"/>
      <c r="AT65" s="343"/>
      <c r="AU65" s="343"/>
      <c r="AV65" s="343"/>
      <c r="AW65" s="343"/>
      <c r="AX65" s="343"/>
      <c r="AY65" s="343"/>
      <c r="AZ65" s="343"/>
      <c r="BA65" s="343"/>
      <c r="BB65" s="343"/>
      <c r="BC65" s="343"/>
      <c r="BD65" s="343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306"/>
      <c r="BQ65" s="214"/>
      <c r="BR65" s="496"/>
      <c r="BS65" s="496"/>
      <c r="BT65" s="496"/>
      <c r="BU65" s="496"/>
      <c r="BV65" s="496"/>
    </row>
    <row r="66" spans="1:74" s="52" customFormat="1" ht="13.5" thickBot="1">
      <c r="A66" s="45">
        <v>3291.8800292611559</v>
      </c>
      <c r="B66" s="46" t="s">
        <v>305</v>
      </c>
      <c r="C66" s="47" t="s">
        <v>307</v>
      </c>
      <c r="D66" s="48">
        <v>240.00835572895886</v>
      </c>
      <c r="E66" s="49">
        <v>39.539349999999999</v>
      </c>
      <c r="F66" s="49">
        <v>3.3099999999999997E-2</v>
      </c>
      <c r="G66" s="49">
        <v>15.94964</v>
      </c>
      <c r="H66" s="49">
        <v>0.34229999999999999</v>
      </c>
      <c r="I66" s="49">
        <v>0.219</v>
      </c>
      <c r="J66" s="49">
        <v>44.574849999999998</v>
      </c>
      <c r="K66" s="49">
        <v>0.25009999999999999</v>
      </c>
      <c r="L66" s="49">
        <v>100.90834000000001</v>
      </c>
      <c r="M66" s="470"/>
      <c r="N66" s="50">
        <v>0.99049558570744523</v>
      </c>
      <c r="O66" s="50">
        <v>6.5558110461021797E-4</v>
      </c>
      <c r="P66" s="50">
        <v>0.33414109992417285</v>
      </c>
      <c r="Q66" s="50">
        <v>6.8972157360151932E-3</v>
      </c>
      <c r="R66" s="50">
        <v>4.6467881472692825E-3</v>
      </c>
      <c r="S66" s="50">
        <v>1.6646443259839288</v>
      </c>
      <c r="T66" s="50">
        <v>6.7126554798922992E-3</v>
      </c>
      <c r="U66" s="50">
        <v>3.0081932520833341</v>
      </c>
      <c r="V66" s="51">
        <v>83.285010339199545</v>
      </c>
      <c r="X66" s="49">
        <v>0.26</v>
      </c>
      <c r="Y66" s="49">
        <v>60.83</v>
      </c>
      <c r="Z66" s="49">
        <v>0.57999999999999996</v>
      </c>
      <c r="AA66" s="49">
        <v>5.77</v>
      </c>
      <c r="AB66" s="49">
        <v>10.48</v>
      </c>
      <c r="AC66" s="49">
        <v>0.25</v>
      </c>
      <c r="AD66" s="49">
        <v>2.2999999999999998</v>
      </c>
      <c r="AE66" s="312"/>
      <c r="AF66" s="465" t="s">
        <v>439</v>
      </c>
      <c r="AG66" s="343">
        <v>30</v>
      </c>
      <c r="AH66" s="343">
        <v>15</v>
      </c>
      <c r="AI66" s="343"/>
      <c r="AJ66" s="393" t="s">
        <v>1693</v>
      </c>
      <c r="AK66" s="439"/>
      <c r="AL66" s="394">
        <v>4.999999999999994E-2</v>
      </c>
      <c r="AM66" s="394">
        <v>10.593657142857142</v>
      </c>
      <c r="AN66" s="394">
        <v>0.12759999999999994</v>
      </c>
      <c r="AO66" s="394">
        <v>1.3967428571428568</v>
      </c>
      <c r="AP66" s="394">
        <v>3.3190285714285697</v>
      </c>
      <c r="AQ66" s="394">
        <v>5.6114285714285665E-2</v>
      </c>
      <c r="AR66" s="394">
        <v>0.41628571428571415</v>
      </c>
      <c r="AS66" s="395"/>
      <c r="AT66" s="343"/>
      <c r="AU66" s="343"/>
      <c r="AV66" s="343"/>
      <c r="AW66" s="343"/>
      <c r="AX66" s="343"/>
      <c r="AY66" s="343"/>
      <c r="AZ66" s="343"/>
      <c r="BA66" s="343"/>
      <c r="BB66" s="343"/>
      <c r="BC66" s="343"/>
      <c r="BD66" s="343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306"/>
      <c r="BQ66" s="214"/>
      <c r="BR66" s="496"/>
      <c r="BS66" s="496"/>
      <c r="BT66" s="496"/>
      <c r="BU66" s="496"/>
      <c r="BV66" s="496"/>
    </row>
    <row r="67" spans="1:74" s="52" customFormat="1" ht="13.5" thickBot="1">
      <c r="A67" s="45">
        <v>3291.8800292611559</v>
      </c>
      <c r="B67" s="46" t="s">
        <v>305</v>
      </c>
      <c r="C67" s="47" t="s">
        <v>307</v>
      </c>
      <c r="D67" s="48">
        <v>246.00835572895886</v>
      </c>
      <c r="E67" s="49">
        <v>39.429789999999997</v>
      </c>
      <c r="F67" s="49">
        <v>2.7199999999999998E-2</v>
      </c>
      <c r="G67" s="49">
        <v>15.83544</v>
      </c>
      <c r="H67" s="49">
        <v>0.35370000000000001</v>
      </c>
      <c r="I67" s="49">
        <v>0.23469999999999999</v>
      </c>
      <c r="J67" s="49">
        <v>44.574849999999998</v>
      </c>
      <c r="K67" s="49">
        <v>0.24640000000000001</v>
      </c>
      <c r="L67" s="49">
        <v>100.70208</v>
      </c>
      <c r="M67" s="470"/>
      <c r="N67" s="50">
        <v>0.9896731183761901</v>
      </c>
      <c r="O67" s="50">
        <v>5.3977358687943796E-4</v>
      </c>
      <c r="P67" s="50">
        <v>0.33239420152731841</v>
      </c>
      <c r="Q67" s="50">
        <v>7.1407900147255499E-3</v>
      </c>
      <c r="R67" s="50">
        <v>4.9896046850440709E-3</v>
      </c>
      <c r="S67" s="50">
        <v>1.6678836291592147</v>
      </c>
      <c r="T67" s="50">
        <v>6.6262171006783478E-3</v>
      </c>
      <c r="U67" s="50">
        <v>3.009247334450051</v>
      </c>
      <c r="V67" s="51">
        <v>83.38480521678737</v>
      </c>
      <c r="X67" s="49">
        <v>0.26</v>
      </c>
      <c r="Y67" s="49">
        <v>71.739999999999995</v>
      </c>
      <c r="Z67" s="49">
        <v>0.57999999999999996</v>
      </c>
      <c r="AA67" s="49">
        <v>5.69</v>
      </c>
      <c r="AB67" s="49">
        <v>9.8699999999999992</v>
      </c>
      <c r="AC67" s="49">
        <v>0.25</v>
      </c>
      <c r="AD67" s="49">
        <v>2.3199999999999998</v>
      </c>
      <c r="AE67" s="312"/>
      <c r="AF67" s="465" t="s">
        <v>439</v>
      </c>
      <c r="AG67" s="343">
        <v>30</v>
      </c>
      <c r="AH67" s="343">
        <v>15</v>
      </c>
      <c r="AI67" s="343"/>
      <c r="AJ67" s="300"/>
      <c r="AK67" s="306"/>
      <c r="AL67" s="477"/>
      <c r="AM67" s="477"/>
      <c r="AN67" s="477"/>
      <c r="AO67" s="477"/>
      <c r="AP67" s="477"/>
      <c r="AQ67" s="477"/>
      <c r="AR67" s="477"/>
      <c r="AS67" s="236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306"/>
      <c r="BQ67" s="214"/>
      <c r="BR67" s="496"/>
      <c r="BS67" s="496"/>
      <c r="BT67" s="496"/>
      <c r="BU67" s="496"/>
      <c r="BV67" s="496"/>
    </row>
    <row r="68" spans="1:74" s="52" customFormat="1" ht="13.5" thickBot="1">
      <c r="A68" s="45">
        <v>3291.8800292611559</v>
      </c>
      <c r="B68" s="46" t="s">
        <v>305</v>
      </c>
      <c r="C68" s="47" t="s">
        <v>307</v>
      </c>
      <c r="D68" s="48">
        <v>252.00835572895886</v>
      </c>
      <c r="E68" s="49">
        <v>39.758450000000003</v>
      </c>
      <c r="F68" s="49">
        <v>2.7199999999999998E-2</v>
      </c>
      <c r="G68" s="49">
        <v>15.902049999999999</v>
      </c>
      <c r="H68" s="49">
        <v>0.37590000000000001</v>
      </c>
      <c r="I68" s="49">
        <v>0.19589999999999999</v>
      </c>
      <c r="J68" s="49">
        <v>44.80395</v>
      </c>
      <c r="K68" s="49">
        <v>0.24399999999999999</v>
      </c>
      <c r="L68" s="49">
        <v>101.30745000000002</v>
      </c>
      <c r="M68" s="470"/>
      <c r="N68" s="50">
        <v>0.99147090591448872</v>
      </c>
      <c r="O68" s="50">
        <v>5.3628401089445097E-4</v>
      </c>
      <c r="P68" s="50">
        <v>0.33163444992878705</v>
      </c>
      <c r="Q68" s="50">
        <v>7.5399201715940856E-3</v>
      </c>
      <c r="R68" s="50">
        <v>4.1378115254021219E-3</v>
      </c>
      <c r="S68" s="50">
        <v>1.6656178989905643</v>
      </c>
      <c r="T68" s="50">
        <v>6.5192555219915557E-3</v>
      </c>
      <c r="U68" s="50">
        <v>3.0074565260637223</v>
      </c>
      <c r="V68" s="51">
        <v>83.397671282835077</v>
      </c>
      <c r="X68" s="49">
        <v>0.26</v>
      </c>
      <c r="Y68" s="49">
        <v>74.260000000000005</v>
      </c>
      <c r="Z68" s="49">
        <v>0.57999999999999996</v>
      </c>
      <c r="AA68" s="49">
        <v>5.3</v>
      </c>
      <c r="AB68" s="49">
        <v>11.59</v>
      </c>
      <c r="AC68" s="49">
        <v>0.25</v>
      </c>
      <c r="AD68" s="49">
        <v>2.35</v>
      </c>
      <c r="AE68" s="312"/>
      <c r="AF68" s="465" t="s">
        <v>439</v>
      </c>
      <c r="AG68" s="343">
        <v>30</v>
      </c>
      <c r="AH68" s="343">
        <v>15</v>
      </c>
      <c r="AI68" s="343"/>
      <c r="AJ68" s="584" t="s">
        <v>1695</v>
      </c>
      <c r="AK68" s="585"/>
      <c r="AL68" s="585"/>
      <c r="AM68" s="585"/>
      <c r="AN68" s="585"/>
      <c r="AO68" s="585"/>
      <c r="AP68" s="585"/>
      <c r="AQ68" s="585"/>
      <c r="AR68" s="585"/>
      <c r="AS68" s="586"/>
      <c r="AT68" s="343"/>
      <c r="AU68" s="343"/>
      <c r="AV68" s="343"/>
      <c r="AW68" s="343"/>
      <c r="AX68" s="343"/>
      <c r="AY68" s="343"/>
      <c r="AZ68" s="343"/>
      <c r="BA68" s="343"/>
      <c r="BB68" s="343"/>
      <c r="BC68" s="343"/>
      <c r="BD68" s="343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306"/>
      <c r="BQ68" s="214"/>
      <c r="BR68" s="496"/>
      <c r="BS68" s="496"/>
      <c r="BT68" s="496"/>
      <c r="BU68" s="496"/>
      <c r="BV68" s="496"/>
    </row>
    <row r="69" spans="1:74" s="52" customFormat="1" ht="12.75">
      <c r="A69" s="45">
        <v>3291.8800292611559</v>
      </c>
      <c r="B69" s="46" t="s">
        <v>305</v>
      </c>
      <c r="C69" s="47" t="s">
        <v>307</v>
      </c>
      <c r="D69" s="48">
        <v>258.00835572895886</v>
      </c>
      <c r="E69" s="49">
        <v>39.479590000000002</v>
      </c>
      <c r="F69" s="49">
        <v>5.2400000000000002E-2</v>
      </c>
      <c r="G69" s="49">
        <v>16.03529</v>
      </c>
      <c r="H69" s="49">
        <v>0.32640000000000002</v>
      </c>
      <c r="I69" s="49">
        <v>0.22450000000000001</v>
      </c>
      <c r="J69" s="49">
        <v>44.674460000000003</v>
      </c>
      <c r="K69" s="49">
        <v>0.24690000000000001</v>
      </c>
      <c r="L69" s="49">
        <v>101.03954</v>
      </c>
      <c r="M69" s="470"/>
      <c r="N69" s="50">
        <v>0.98816418896038438</v>
      </c>
      <c r="O69" s="50">
        <v>1.0369628058621017E-3</v>
      </c>
      <c r="P69" s="50">
        <v>0.33565203903811724</v>
      </c>
      <c r="Q69" s="50">
        <v>6.5712882757002168E-3</v>
      </c>
      <c r="R69" s="50">
        <v>4.7594696498787521E-3</v>
      </c>
      <c r="S69" s="50">
        <v>1.6669567594415755</v>
      </c>
      <c r="T69" s="50">
        <v>6.6211772563729843E-3</v>
      </c>
      <c r="U69" s="50">
        <v>3.0097618854278911</v>
      </c>
      <c r="V69" s="51">
        <v>83.24148283482441</v>
      </c>
      <c r="X69" s="49">
        <v>0.26</v>
      </c>
      <c r="Y69" s="49">
        <v>37.22</v>
      </c>
      <c r="Z69" s="49">
        <v>0.56999999999999995</v>
      </c>
      <c r="AA69" s="49">
        <v>6.13</v>
      </c>
      <c r="AB69" s="49">
        <v>10.210000000000001</v>
      </c>
      <c r="AC69" s="49">
        <v>0.25</v>
      </c>
      <c r="AD69" s="49">
        <v>2.3199999999999998</v>
      </c>
      <c r="AE69" s="312"/>
      <c r="AF69" s="465" t="s">
        <v>439</v>
      </c>
      <c r="AG69" s="343">
        <v>30</v>
      </c>
      <c r="AH69" s="343">
        <v>15</v>
      </c>
      <c r="AI69" s="343"/>
      <c r="AJ69" s="361" t="s">
        <v>1675</v>
      </c>
      <c r="AK69" s="435" t="s">
        <v>1696</v>
      </c>
      <c r="AL69" s="280" t="s">
        <v>285</v>
      </c>
      <c r="AM69" s="280" t="s">
        <v>286</v>
      </c>
      <c r="AN69" s="280" t="s">
        <v>287</v>
      </c>
      <c r="AO69" s="280" t="s">
        <v>288</v>
      </c>
      <c r="AP69" s="280" t="s">
        <v>289</v>
      </c>
      <c r="AQ69" s="280" t="s">
        <v>290</v>
      </c>
      <c r="AR69" s="280" t="s">
        <v>291</v>
      </c>
      <c r="AS69" s="369" t="s">
        <v>292</v>
      </c>
      <c r="AT69" s="343"/>
      <c r="AU69" s="343"/>
      <c r="AV69" s="343"/>
      <c r="AW69" s="343"/>
      <c r="AX69" s="343"/>
      <c r="AY69" s="343"/>
      <c r="AZ69" s="343"/>
      <c r="BA69" s="343"/>
      <c r="BB69" s="343"/>
      <c r="BC69" s="343"/>
      <c r="BD69" s="343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306"/>
      <c r="BQ69" s="214"/>
      <c r="BR69" s="496"/>
      <c r="BS69" s="496"/>
      <c r="BT69" s="496"/>
      <c r="BU69" s="496"/>
      <c r="BV69" s="496"/>
    </row>
    <row r="70" spans="1:74" s="52" customFormat="1" ht="13.5" thickBot="1">
      <c r="A70" s="45">
        <v>3291.8800292611559</v>
      </c>
      <c r="B70" s="46" t="s">
        <v>305</v>
      </c>
      <c r="C70" s="47" t="s">
        <v>307</v>
      </c>
      <c r="D70" s="48">
        <v>264.00835572895886</v>
      </c>
      <c r="E70" s="49">
        <v>39.569229999999997</v>
      </c>
      <c r="F70" s="49">
        <v>3.3799999999999997E-2</v>
      </c>
      <c r="G70" s="49">
        <v>15.92109</v>
      </c>
      <c r="H70" s="49">
        <v>0.35110000000000002</v>
      </c>
      <c r="I70" s="49">
        <v>0.22270000000000001</v>
      </c>
      <c r="J70" s="49">
        <v>44.634619999999998</v>
      </c>
      <c r="K70" s="49">
        <v>0.2389</v>
      </c>
      <c r="L70" s="49">
        <v>100.97144</v>
      </c>
      <c r="M70" s="470"/>
      <c r="N70" s="50">
        <v>0.99046959814686264</v>
      </c>
      <c r="O70" s="50">
        <v>6.6892228690128785E-4</v>
      </c>
      <c r="P70" s="50">
        <v>0.33328237074537059</v>
      </c>
      <c r="Q70" s="50">
        <v>7.0690047317324544E-3</v>
      </c>
      <c r="R70" s="50">
        <v>4.7216034204683073E-3</v>
      </c>
      <c r="S70" s="50">
        <v>1.665574019240869</v>
      </c>
      <c r="T70" s="50">
        <v>6.4070387071307978E-3</v>
      </c>
      <c r="U70" s="50">
        <v>3.0081925572793349</v>
      </c>
      <c r="V70" s="51">
        <v>83.328560242580238</v>
      </c>
      <c r="X70" s="49">
        <v>0.26</v>
      </c>
      <c r="Y70" s="49">
        <v>58.5</v>
      </c>
      <c r="Z70" s="49">
        <v>0.57999999999999996</v>
      </c>
      <c r="AA70" s="49">
        <v>5.69</v>
      </c>
      <c r="AB70" s="49">
        <v>10.46</v>
      </c>
      <c r="AC70" s="49">
        <v>0.25</v>
      </c>
      <c r="AD70" s="49">
        <v>2.39</v>
      </c>
      <c r="AE70" s="312"/>
      <c r="AF70" s="465" t="s">
        <v>439</v>
      </c>
      <c r="AG70" s="343">
        <v>30</v>
      </c>
      <c r="AH70" s="343">
        <v>15</v>
      </c>
      <c r="AI70" s="343"/>
      <c r="AJ70" s="363" t="s">
        <v>429</v>
      </c>
      <c r="AK70" s="376"/>
      <c r="AL70" s="245" t="s">
        <v>303</v>
      </c>
      <c r="AM70" s="245" t="s">
        <v>303</v>
      </c>
      <c r="AN70" s="245" t="s">
        <v>303</v>
      </c>
      <c r="AO70" s="245" t="s">
        <v>303</v>
      </c>
      <c r="AP70" s="245" t="s">
        <v>303</v>
      </c>
      <c r="AQ70" s="245" t="s">
        <v>303</v>
      </c>
      <c r="AR70" s="245" t="s">
        <v>303</v>
      </c>
      <c r="AS70" s="377" t="s">
        <v>303</v>
      </c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306"/>
      <c r="BQ70" s="214"/>
      <c r="BR70" s="496"/>
      <c r="BS70" s="496"/>
      <c r="BT70" s="496"/>
      <c r="BU70" s="496"/>
      <c r="BV70" s="496"/>
    </row>
    <row r="71" spans="1:74" s="52" customFormat="1" ht="12.75">
      <c r="A71" s="45">
        <v>3291.8800292611559</v>
      </c>
      <c r="B71" s="46" t="s">
        <v>305</v>
      </c>
      <c r="C71" s="47" t="s">
        <v>307</v>
      </c>
      <c r="D71" s="48">
        <v>270.00835572895886</v>
      </c>
      <c r="E71" s="49">
        <v>39.638939999999998</v>
      </c>
      <c r="F71" s="49">
        <v>3.3000000000000002E-2</v>
      </c>
      <c r="G71" s="49">
        <v>16.044799999999999</v>
      </c>
      <c r="H71" s="49">
        <v>0.3533</v>
      </c>
      <c r="I71" s="49">
        <v>0.25430000000000003</v>
      </c>
      <c r="J71" s="49">
        <v>44.764099999999999</v>
      </c>
      <c r="K71" s="49">
        <v>0.247</v>
      </c>
      <c r="L71" s="49">
        <v>101.33543999999999</v>
      </c>
      <c r="M71" s="470"/>
      <c r="N71" s="50">
        <v>0.98929729601239413</v>
      </c>
      <c r="O71" s="50">
        <v>6.5116964113961476E-4</v>
      </c>
      <c r="P71" s="50">
        <v>0.33488453455557821</v>
      </c>
      <c r="Q71" s="50">
        <v>7.0923852761317517E-3</v>
      </c>
      <c r="R71" s="50">
        <v>5.3757230841526308E-3</v>
      </c>
      <c r="S71" s="50">
        <v>1.665494460406987</v>
      </c>
      <c r="T71" s="50">
        <v>6.6047957289432887E-3</v>
      </c>
      <c r="U71" s="50">
        <v>3.0094003647053267</v>
      </c>
      <c r="V71" s="51">
        <v>83.261165666073893</v>
      </c>
      <c r="X71" s="49">
        <v>0.26</v>
      </c>
      <c r="Y71" s="49">
        <v>60.37</v>
      </c>
      <c r="Z71" s="49">
        <v>0.56999999999999995</v>
      </c>
      <c r="AA71" s="49">
        <v>5.68</v>
      </c>
      <c r="AB71" s="49">
        <v>9.1999999999999993</v>
      </c>
      <c r="AC71" s="49">
        <v>0.25</v>
      </c>
      <c r="AD71" s="49">
        <v>2.31</v>
      </c>
      <c r="AE71" s="312"/>
      <c r="AF71" s="465" t="s">
        <v>439</v>
      </c>
      <c r="AG71" s="343">
        <v>30</v>
      </c>
      <c r="AH71" s="343">
        <v>15</v>
      </c>
      <c r="AI71" s="343"/>
      <c r="AJ71" s="380" t="s">
        <v>1746</v>
      </c>
      <c r="AK71" s="436" t="s">
        <v>1686</v>
      </c>
      <c r="AL71" s="313">
        <v>42.03</v>
      </c>
      <c r="AM71" s="313">
        <v>1.9699999999999999E-2</v>
      </c>
      <c r="AN71" s="313">
        <v>4.8099999999999996</v>
      </c>
      <c r="AO71" s="313">
        <v>0.2321</v>
      </c>
      <c r="AP71" s="313">
        <v>0.15160000000000001</v>
      </c>
      <c r="AQ71" s="313">
        <v>52.81</v>
      </c>
      <c r="AR71" s="313">
        <v>1.2800000000000001E-2</v>
      </c>
      <c r="AS71" s="370">
        <v>100.06610000000001</v>
      </c>
      <c r="AT71" s="343"/>
      <c r="AU71" s="343"/>
      <c r="AV71" s="343"/>
      <c r="AW71" s="343"/>
      <c r="AX71" s="343"/>
      <c r="AY71" s="343"/>
      <c r="AZ71" s="343"/>
      <c r="BA71" s="343"/>
      <c r="BB71" s="343"/>
      <c r="BC71" s="343"/>
      <c r="BD71" s="343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306"/>
      <c r="BQ71" s="214"/>
      <c r="BR71" s="496"/>
      <c r="BS71" s="496"/>
      <c r="BT71" s="496"/>
      <c r="BU71" s="496"/>
      <c r="BV71" s="496"/>
    </row>
    <row r="72" spans="1:74" s="52" customFormat="1" ht="12.75">
      <c r="A72" s="45">
        <v>3291.8800292611559</v>
      </c>
      <c r="B72" s="46" t="s">
        <v>305</v>
      </c>
      <c r="C72" s="47" t="s">
        <v>307</v>
      </c>
      <c r="D72" s="48">
        <v>276.00835572895886</v>
      </c>
      <c r="E72" s="49">
        <v>39.628979999999999</v>
      </c>
      <c r="F72" s="49">
        <v>3.6700000000000003E-2</v>
      </c>
      <c r="G72" s="49">
        <v>15.806889999999999</v>
      </c>
      <c r="H72" s="49">
        <v>0.31859999999999999</v>
      </c>
      <c r="I72" s="49">
        <v>0.25559999999999999</v>
      </c>
      <c r="J72" s="49">
        <v>44.505119999999998</v>
      </c>
      <c r="K72" s="49">
        <v>0.24299999999999999</v>
      </c>
      <c r="L72" s="49">
        <v>100.79489000000001</v>
      </c>
      <c r="M72" s="470"/>
      <c r="N72" s="50">
        <v>0.99293492453424848</v>
      </c>
      <c r="O72" s="50">
        <v>7.270250441529175E-4</v>
      </c>
      <c r="P72" s="50">
        <v>0.3312152443487571</v>
      </c>
      <c r="Q72" s="50">
        <v>6.4209243914727949E-3</v>
      </c>
      <c r="R72" s="50">
        <v>5.4244346421637992E-3</v>
      </c>
      <c r="S72" s="50">
        <v>1.6623651054033743</v>
      </c>
      <c r="T72" s="50">
        <v>6.5233670132768861E-3</v>
      </c>
      <c r="U72" s="50">
        <v>3.005611025377446</v>
      </c>
      <c r="V72" s="51">
        <v>83.388115986295048</v>
      </c>
      <c r="X72" s="49">
        <v>0.26</v>
      </c>
      <c r="Y72" s="49">
        <v>54.42</v>
      </c>
      <c r="Z72" s="49">
        <v>0.57999999999999996</v>
      </c>
      <c r="AA72" s="49">
        <v>6.21</v>
      </c>
      <c r="AB72" s="49">
        <v>9.07</v>
      </c>
      <c r="AC72" s="49">
        <v>0.25</v>
      </c>
      <c r="AD72" s="49">
        <v>2.37</v>
      </c>
      <c r="AE72" s="312"/>
      <c r="AF72" s="465" t="s">
        <v>439</v>
      </c>
      <c r="AG72" s="343">
        <v>30</v>
      </c>
      <c r="AH72" s="343">
        <v>15</v>
      </c>
      <c r="AI72" s="343"/>
      <c r="AJ72" s="380" t="s">
        <v>1746</v>
      </c>
      <c r="AK72" s="436" t="s">
        <v>1686</v>
      </c>
      <c r="AL72" s="313">
        <v>41.89</v>
      </c>
      <c r="AM72" s="313">
        <v>9.2999999999999992E-3</v>
      </c>
      <c r="AN72" s="313">
        <v>4.8899999999999997</v>
      </c>
      <c r="AO72" s="313">
        <v>0.2253</v>
      </c>
      <c r="AP72" s="313">
        <v>0.13919999999999999</v>
      </c>
      <c r="AQ72" s="313">
        <v>52.84</v>
      </c>
      <c r="AR72" s="313">
        <v>1.7000000000000001E-2</v>
      </c>
      <c r="AS72" s="370">
        <v>100.0107</v>
      </c>
      <c r="AT72" s="343"/>
      <c r="AU72" s="343"/>
      <c r="AV72" s="343"/>
      <c r="AW72" s="343"/>
      <c r="AX72" s="343"/>
      <c r="AY72" s="343"/>
      <c r="AZ72" s="343"/>
      <c r="BA72" s="343"/>
      <c r="BB72" s="343"/>
      <c r="BC72" s="343"/>
      <c r="BD72" s="343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306"/>
      <c r="BQ72" s="214"/>
      <c r="BR72" s="496"/>
      <c r="BS72" s="496"/>
      <c r="BT72" s="496"/>
      <c r="BU72" s="496"/>
      <c r="BV72" s="496"/>
    </row>
    <row r="73" spans="1:74" s="52" customFormat="1" ht="12.75">
      <c r="A73" s="45">
        <v>3291.8800292611559</v>
      </c>
      <c r="B73" s="46" t="s">
        <v>305</v>
      </c>
      <c r="C73" s="47" t="s">
        <v>307</v>
      </c>
      <c r="D73" s="48">
        <v>282.00835572895886</v>
      </c>
      <c r="E73" s="49">
        <v>39.479590000000002</v>
      </c>
      <c r="F73" s="49">
        <v>4.8599999999999997E-2</v>
      </c>
      <c r="G73" s="49">
        <v>15.89254</v>
      </c>
      <c r="H73" s="49">
        <v>0.34810000000000002</v>
      </c>
      <c r="I73" s="49">
        <v>0.22520000000000001</v>
      </c>
      <c r="J73" s="49">
        <v>44.594769999999997</v>
      </c>
      <c r="K73" s="49">
        <v>0.25119999999999998</v>
      </c>
      <c r="L73" s="49">
        <v>100.84</v>
      </c>
      <c r="M73" s="470"/>
      <c r="N73" s="50">
        <v>0.98955454468833204</v>
      </c>
      <c r="O73" s="50">
        <v>9.6311642239263018E-4</v>
      </c>
      <c r="P73" s="50">
        <v>0.33313204519026263</v>
      </c>
      <c r="Q73" s="50">
        <v>7.0180267549925721E-3</v>
      </c>
      <c r="R73" s="50">
        <v>4.7810273631348366E-3</v>
      </c>
      <c r="S73" s="50">
        <v>1.6663244923443912</v>
      </c>
      <c r="T73" s="50">
        <v>6.7459697033766921E-3</v>
      </c>
      <c r="U73" s="50">
        <v>3.0085192224668829</v>
      </c>
      <c r="V73" s="51">
        <v>83.341081919369941</v>
      </c>
      <c r="X73" s="49">
        <v>0.26</v>
      </c>
      <c r="Y73" s="49">
        <v>41.48</v>
      </c>
      <c r="Z73" s="49">
        <v>0.57999999999999996</v>
      </c>
      <c r="AA73" s="49">
        <v>5.68</v>
      </c>
      <c r="AB73" s="49">
        <v>10.16</v>
      </c>
      <c r="AC73" s="49">
        <v>0.25</v>
      </c>
      <c r="AD73" s="49">
        <v>2.2799999999999998</v>
      </c>
      <c r="AE73" s="312"/>
      <c r="AF73" s="465" t="s">
        <v>439</v>
      </c>
      <c r="AG73" s="343">
        <v>30</v>
      </c>
      <c r="AH73" s="343">
        <v>15</v>
      </c>
      <c r="AI73" s="343"/>
      <c r="AJ73" s="380" t="s">
        <v>1746</v>
      </c>
      <c r="AK73" s="436" t="s">
        <v>1686</v>
      </c>
      <c r="AL73" s="313">
        <v>41.75</v>
      </c>
      <c r="AM73" s="313">
        <v>1E-4</v>
      </c>
      <c r="AN73" s="313">
        <v>4.91</v>
      </c>
      <c r="AO73" s="313">
        <v>0.1993</v>
      </c>
      <c r="AP73" s="313">
        <v>0.15989999999999999</v>
      </c>
      <c r="AQ73" s="313">
        <v>52.61</v>
      </c>
      <c r="AR73" s="313">
        <v>1.21E-2</v>
      </c>
      <c r="AS73" s="370">
        <v>99.641499999999994</v>
      </c>
      <c r="AT73" s="343"/>
      <c r="AU73" s="343"/>
      <c r="AV73" s="343"/>
      <c r="AW73" s="343"/>
      <c r="AX73" s="343"/>
      <c r="AY73" s="343"/>
      <c r="AZ73" s="343"/>
      <c r="BA73" s="343"/>
      <c r="BB73" s="343"/>
      <c r="BC73" s="343"/>
      <c r="BD73" s="343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306"/>
      <c r="BQ73" s="214"/>
      <c r="BR73" s="496"/>
      <c r="BS73" s="496"/>
      <c r="BT73" s="496"/>
      <c r="BU73" s="496"/>
      <c r="BV73" s="496"/>
    </row>
    <row r="74" spans="1:74" s="52" customFormat="1" ht="12.75">
      <c r="A74" s="45">
        <v>3291.8800292611559</v>
      </c>
      <c r="B74" s="46" t="s">
        <v>305</v>
      </c>
      <c r="C74" s="47" t="s">
        <v>307</v>
      </c>
      <c r="D74" s="48">
        <v>288.00835572895886</v>
      </c>
      <c r="E74" s="49">
        <v>39.429789999999997</v>
      </c>
      <c r="F74" s="49">
        <v>3.5499999999999997E-2</v>
      </c>
      <c r="G74" s="49">
        <v>15.89254</v>
      </c>
      <c r="H74" s="49">
        <v>0.32919999999999999</v>
      </c>
      <c r="I74" s="49">
        <v>0.2351</v>
      </c>
      <c r="J74" s="49">
        <v>44.75414</v>
      </c>
      <c r="K74" s="49">
        <v>0.24990000000000001</v>
      </c>
      <c r="L74" s="49">
        <v>100.92616999999998</v>
      </c>
      <c r="M74" s="470"/>
      <c r="N74" s="50">
        <v>0.98769543355017231</v>
      </c>
      <c r="O74" s="50">
        <v>7.0307612417785069E-4</v>
      </c>
      <c r="P74" s="50">
        <v>0.33292613500999346</v>
      </c>
      <c r="Q74" s="50">
        <v>6.6328824512669662E-3</v>
      </c>
      <c r="R74" s="50">
        <v>4.9881206586929929E-3</v>
      </c>
      <c r="S74" s="50">
        <v>1.671245856301748</v>
      </c>
      <c r="T74" s="50">
        <v>6.7069101054207467E-3</v>
      </c>
      <c r="U74" s="50">
        <v>3.0108984142014723</v>
      </c>
      <c r="V74" s="51">
        <v>83.390551359403418</v>
      </c>
      <c r="X74" s="49">
        <v>0.26</v>
      </c>
      <c r="Y74" s="49">
        <v>55.73</v>
      </c>
      <c r="Z74" s="49">
        <v>0.57999999999999996</v>
      </c>
      <c r="AA74" s="49">
        <v>6.1</v>
      </c>
      <c r="AB74" s="49">
        <v>10.11</v>
      </c>
      <c r="AC74" s="49">
        <v>0.25</v>
      </c>
      <c r="AD74" s="49">
        <v>2.29</v>
      </c>
      <c r="AE74" s="312"/>
      <c r="AF74" s="465" t="s">
        <v>439</v>
      </c>
      <c r="AG74" s="343">
        <v>30</v>
      </c>
      <c r="AH74" s="343">
        <v>15</v>
      </c>
      <c r="AI74" s="343"/>
      <c r="AJ74" s="380" t="s">
        <v>1746</v>
      </c>
      <c r="AK74" s="436" t="s">
        <v>1686</v>
      </c>
      <c r="AL74" s="313">
        <v>41.37</v>
      </c>
      <c r="AM74" s="313"/>
      <c r="AN74" s="313">
        <v>4.76</v>
      </c>
      <c r="AO74" s="313">
        <v>0.2132</v>
      </c>
      <c r="AP74" s="313">
        <v>0.10920000000000001</v>
      </c>
      <c r="AQ74" s="313">
        <v>51.9</v>
      </c>
      <c r="AR74" s="313">
        <v>2.18E-2</v>
      </c>
      <c r="AS74" s="370">
        <v>98.389200000000002</v>
      </c>
      <c r="AT74" s="343"/>
      <c r="AU74" s="343"/>
      <c r="AV74" s="343"/>
      <c r="AW74" s="343"/>
      <c r="AX74" s="343"/>
      <c r="AY74" s="343"/>
      <c r="AZ74" s="343"/>
      <c r="BA74" s="343"/>
      <c r="BB74" s="343"/>
      <c r="BC74" s="343"/>
      <c r="BD74" s="343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306"/>
      <c r="BQ74" s="214"/>
      <c r="BR74" s="496"/>
      <c r="BS74" s="496"/>
      <c r="BT74" s="496"/>
      <c r="BU74" s="496"/>
      <c r="BV74" s="496"/>
    </row>
    <row r="75" spans="1:74" s="52" customFormat="1" ht="12.75">
      <c r="A75" s="45">
        <v>3291.8800292611559</v>
      </c>
      <c r="B75" s="46" t="s">
        <v>305</v>
      </c>
      <c r="C75" s="47" t="s">
        <v>307</v>
      </c>
      <c r="D75" s="48">
        <v>294.00835572895886</v>
      </c>
      <c r="E75" s="49">
        <v>39.728580000000001</v>
      </c>
      <c r="F75" s="49">
        <v>3.44E-2</v>
      </c>
      <c r="G75" s="49">
        <v>15.902049999999999</v>
      </c>
      <c r="H75" s="49">
        <v>0.33929999999999999</v>
      </c>
      <c r="I75" s="49">
        <v>0.21759999999999999</v>
      </c>
      <c r="J75" s="49">
        <v>44.694380000000002</v>
      </c>
      <c r="K75" s="49">
        <v>0.25459999999999999</v>
      </c>
      <c r="L75" s="49">
        <v>101.17091000000001</v>
      </c>
      <c r="M75" s="470"/>
      <c r="N75" s="50">
        <v>0.99199821454323112</v>
      </c>
      <c r="O75" s="50">
        <v>6.7911247067394757E-4</v>
      </c>
      <c r="P75" s="50">
        <v>0.33206030051248142</v>
      </c>
      <c r="Q75" s="50">
        <v>6.8145251698865572E-3</v>
      </c>
      <c r="R75" s="50">
        <v>4.6020621367607794E-3</v>
      </c>
      <c r="S75" s="50">
        <v>1.6636781415751767</v>
      </c>
      <c r="T75" s="50">
        <v>6.811204107210693E-3</v>
      </c>
      <c r="U75" s="50">
        <v>3.0066435605154211</v>
      </c>
      <c r="V75" s="51">
        <v>83.363741197681321</v>
      </c>
      <c r="X75" s="49">
        <v>0.26</v>
      </c>
      <c r="Y75" s="49">
        <v>57.11</v>
      </c>
      <c r="Z75" s="49">
        <v>0.57999999999999996</v>
      </c>
      <c r="AA75" s="49">
        <v>5.88</v>
      </c>
      <c r="AB75" s="49">
        <v>10.51</v>
      </c>
      <c r="AC75" s="49">
        <v>0.25</v>
      </c>
      <c r="AD75" s="49">
        <v>2.2599999999999998</v>
      </c>
      <c r="AE75" s="312"/>
      <c r="AF75" s="465" t="s">
        <v>439</v>
      </c>
      <c r="AG75" s="343">
        <v>30</v>
      </c>
      <c r="AH75" s="343">
        <v>15</v>
      </c>
      <c r="AI75" s="343"/>
      <c r="AJ75" s="380" t="s">
        <v>1746</v>
      </c>
      <c r="AK75" s="436" t="s">
        <v>1686</v>
      </c>
      <c r="AL75" s="313">
        <v>41.05</v>
      </c>
      <c r="AM75" s="313"/>
      <c r="AN75" s="313">
        <v>4.7699999999999996</v>
      </c>
      <c r="AO75" s="313">
        <v>0.19170000000000001</v>
      </c>
      <c r="AP75" s="313">
        <v>0.1545</v>
      </c>
      <c r="AQ75" s="313">
        <v>51.94</v>
      </c>
      <c r="AR75" s="313">
        <v>7.1999999999999998E-3</v>
      </c>
      <c r="AS75" s="370">
        <v>98.124499999999998</v>
      </c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306"/>
      <c r="BQ75" s="214"/>
      <c r="BR75" s="496"/>
      <c r="BS75" s="496"/>
      <c r="BT75" s="496"/>
      <c r="BU75" s="496"/>
      <c r="BV75" s="496"/>
    </row>
    <row r="76" spans="1:74" s="52" customFormat="1" ht="13.5" thickBot="1">
      <c r="A76" s="45">
        <v>3291.8800292611559</v>
      </c>
      <c r="B76" s="46" t="s">
        <v>305</v>
      </c>
      <c r="C76" s="47" t="s">
        <v>307</v>
      </c>
      <c r="D76" s="48">
        <v>300.00835572895886</v>
      </c>
      <c r="E76" s="49">
        <v>39.51943</v>
      </c>
      <c r="F76" s="49">
        <v>4.3400000000000001E-2</v>
      </c>
      <c r="G76" s="49">
        <v>15.863989999999999</v>
      </c>
      <c r="H76" s="49">
        <v>0.32400000000000001</v>
      </c>
      <c r="I76" s="49">
        <v>0.20100000000000001</v>
      </c>
      <c r="J76" s="49">
        <v>44.534999999999997</v>
      </c>
      <c r="K76" s="49">
        <v>0.24340000000000001</v>
      </c>
      <c r="L76" s="49">
        <v>100.73021999999999</v>
      </c>
      <c r="M76" s="470"/>
      <c r="N76" s="50">
        <v>0.99113614441802178</v>
      </c>
      <c r="O76" s="50">
        <v>8.6057313967524815E-4</v>
      </c>
      <c r="P76" s="50">
        <v>0.33272931320040289</v>
      </c>
      <c r="Q76" s="50">
        <v>6.5359924930725299E-3</v>
      </c>
      <c r="R76" s="50">
        <v>4.2697695800544234E-3</v>
      </c>
      <c r="S76" s="50">
        <v>1.665070568373197</v>
      </c>
      <c r="T76" s="50">
        <v>6.5403480982041467E-3</v>
      </c>
      <c r="U76" s="50">
        <v>3.0071427093026282</v>
      </c>
      <c r="V76" s="51">
        <v>83.347423942687186</v>
      </c>
      <c r="X76" s="49">
        <v>0.26</v>
      </c>
      <c r="Y76" s="49">
        <v>45.75</v>
      </c>
      <c r="Z76" s="49">
        <v>0.57999999999999996</v>
      </c>
      <c r="AA76" s="49">
        <v>6.15</v>
      </c>
      <c r="AB76" s="49">
        <v>11.37</v>
      </c>
      <c r="AC76" s="49">
        <v>0.26</v>
      </c>
      <c r="AD76" s="49">
        <v>2.36</v>
      </c>
      <c r="AE76" s="312"/>
      <c r="AF76" s="465" t="s">
        <v>439</v>
      </c>
      <c r="AG76" s="343">
        <v>30</v>
      </c>
      <c r="AH76" s="343">
        <v>15</v>
      </c>
      <c r="AI76" s="343"/>
      <c r="AJ76" s="478" t="s">
        <v>1746</v>
      </c>
      <c r="AK76" s="437" t="s">
        <v>1686</v>
      </c>
      <c r="AL76" s="61">
        <v>41.17</v>
      </c>
      <c r="AM76" s="61"/>
      <c r="AN76" s="61">
        <v>4.79</v>
      </c>
      <c r="AO76" s="61">
        <v>0.2238</v>
      </c>
      <c r="AP76" s="61">
        <v>0.17849999999999999</v>
      </c>
      <c r="AQ76" s="61">
        <v>51.98</v>
      </c>
      <c r="AR76" s="61">
        <v>6.1999999999999998E-3</v>
      </c>
      <c r="AS76" s="383">
        <v>98.355199999999996</v>
      </c>
      <c r="AT76" s="343"/>
      <c r="AU76" s="343"/>
      <c r="AV76" s="343"/>
      <c r="AW76" s="343"/>
      <c r="AX76" s="343"/>
      <c r="AY76" s="343"/>
      <c r="AZ76" s="343"/>
      <c r="BA76" s="343"/>
      <c r="BB76" s="343"/>
      <c r="BC76" s="343"/>
      <c r="BD76" s="343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306"/>
      <c r="BQ76" s="214"/>
      <c r="BR76" s="496"/>
      <c r="BS76" s="496"/>
      <c r="BT76" s="496"/>
      <c r="BU76" s="496"/>
      <c r="BV76" s="496"/>
    </row>
    <row r="77" spans="1:74" s="52" customFormat="1" ht="12.75">
      <c r="A77" s="45">
        <v>3291.8800292611559</v>
      </c>
      <c r="B77" s="46" t="s">
        <v>305</v>
      </c>
      <c r="C77" s="47" t="s">
        <v>307</v>
      </c>
      <c r="D77" s="48">
        <v>306.00835572895886</v>
      </c>
      <c r="E77" s="49">
        <v>39.499510000000001</v>
      </c>
      <c r="F77" s="49">
        <v>3.0499999999999999E-2</v>
      </c>
      <c r="G77" s="49">
        <v>15.9877</v>
      </c>
      <c r="H77" s="49">
        <v>0.3306</v>
      </c>
      <c r="I77" s="49">
        <v>0.22989999999999999</v>
      </c>
      <c r="J77" s="49">
        <v>44.644570000000002</v>
      </c>
      <c r="K77" s="49">
        <v>0.2447</v>
      </c>
      <c r="L77" s="49">
        <v>100.96747999999999</v>
      </c>
      <c r="M77" s="470"/>
      <c r="N77" s="50">
        <v>0.98922525288778651</v>
      </c>
      <c r="O77" s="50">
        <v>6.0391906606424345E-4</v>
      </c>
      <c r="P77" s="50">
        <v>0.33484627402510869</v>
      </c>
      <c r="Q77" s="50">
        <v>6.6596319463280412E-3</v>
      </c>
      <c r="R77" s="50">
        <v>4.876724220081818E-3</v>
      </c>
      <c r="S77" s="50">
        <v>1.6667891941487787</v>
      </c>
      <c r="T77" s="50">
        <v>6.565912685937138E-3</v>
      </c>
      <c r="U77" s="50">
        <v>3.0095669089800854</v>
      </c>
      <c r="V77" s="51">
        <v>83.273584563174978</v>
      </c>
      <c r="X77" s="49">
        <v>0.26</v>
      </c>
      <c r="Y77" s="49">
        <v>65.7</v>
      </c>
      <c r="Z77" s="49">
        <v>0.57999999999999996</v>
      </c>
      <c r="AA77" s="49">
        <v>6.04</v>
      </c>
      <c r="AB77" s="49">
        <v>9.94</v>
      </c>
      <c r="AC77" s="49">
        <v>0.25</v>
      </c>
      <c r="AD77" s="49">
        <v>2.33</v>
      </c>
      <c r="AE77" s="312"/>
      <c r="AF77" s="465" t="s">
        <v>439</v>
      </c>
      <c r="AG77" s="343">
        <v>30</v>
      </c>
      <c r="AH77" s="343">
        <v>15</v>
      </c>
      <c r="AI77" s="343"/>
      <c r="AJ77" s="387" t="s">
        <v>1735</v>
      </c>
      <c r="AK77" s="438"/>
      <c r="AL77" s="388">
        <f t="shared" ref="AL77:AR77" si="8">AVERAGE(AL71:AL76)</f>
        <v>41.543333333333329</v>
      </c>
      <c r="AM77" s="388">
        <f t="shared" si="8"/>
        <v>9.6999999999999986E-3</v>
      </c>
      <c r="AN77" s="388">
        <f t="shared" si="8"/>
        <v>4.8216666666666663</v>
      </c>
      <c r="AO77" s="388">
        <f t="shared" si="8"/>
        <v>0.21423333333333336</v>
      </c>
      <c r="AP77" s="388">
        <f t="shared" si="8"/>
        <v>0.14881666666666665</v>
      </c>
      <c r="AQ77" s="388">
        <f t="shared" si="8"/>
        <v>52.346666666666671</v>
      </c>
      <c r="AR77" s="388">
        <f t="shared" si="8"/>
        <v>1.285E-2</v>
      </c>
      <c r="AS77" s="390"/>
      <c r="AT77" s="343"/>
      <c r="AU77" s="343"/>
      <c r="AV77" s="343"/>
      <c r="AW77" s="343"/>
      <c r="AX77" s="343"/>
      <c r="AY77" s="343"/>
      <c r="AZ77" s="343"/>
      <c r="BA77" s="343"/>
      <c r="BB77" s="343"/>
      <c r="BC77" s="343"/>
      <c r="BD77" s="343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306"/>
      <c r="BQ77" s="214"/>
      <c r="BR77" s="496"/>
      <c r="BS77" s="496"/>
      <c r="BT77" s="496"/>
      <c r="BU77" s="496"/>
      <c r="BV77" s="496"/>
    </row>
    <row r="78" spans="1:74" s="52" customFormat="1" ht="12.75">
      <c r="A78" s="45">
        <v>3291.8800292611559</v>
      </c>
      <c r="B78" s="46" t="s">
        <v>305</v>
      </c>
      <c r="C78" s="47" t="s">
        <v>307</v>
      </c>
      <c r="D78" s="48">
        <v>312.00835572895886</v>
      </c>
      <c r="E78" s="49">
        <v>39.549300000000002</v>
      </c>
      <c r="F78" s="49">
        <v>2.5499999999999998E-2</v>
      </c>
      <c r="G78" s="49">
        <v>15.806889999999999</v>
      </c>
      <c r="H78" s="49">
        <v>0.34079999999999999</v>
      </c>
      <c r="I78" s="49">
        <v>0.23930000000000001</v>
      </c>
      <c r="J78" s="49">
        <v>44.674460000000003</v>
      </c>
      <c r="K78" s="49">
        <v>0.246</v>
      </c>
      <c r="L78" s="49">
        <v>100.88225000000001</v>
      </c>
      <c r="M78" s="470"/>
      <c r="N78" s="50">
        <v>0.99048069427316876</v>
      </c>
      <c r="O78" s="50">
        <v>5.0492027417447453E-4</v>
      </c>
      <c r="P78" s="50">
        <v>0.33106223216655101</v>
      </c>
      <c r="Q78" s="50">
        <v>6.8651604576890485E-3</v>
      </c>
      <c r="R78" s="50">
        <v>5.0761640810345213E-3</v>
      </c>
      <c r="S78" s="50">
        <v>1.6679194423356314</v>
      </c>
      <c r="T78" s="50">
        <v>6.6008515902330114E-3</v>
      </c>
      <c r="U78" s="50">
        <v>3.0085094651784825</v>
      </c>
      <c r="V78" s="51">
        <v>83.440656806462528</v>
      </c>
      <c r="X78" s="49">
        <v>0.26</v>
      </c>
      <c r="Y78" s="49">
        <v>77.19</v>
      </c>
      <c r="Z78" s="49">
        <v>0.57999999999999996</v>
      </c>
      <c r="AA78" s="49">
        <v>5.8</v>
      </c>
      <c r="AB78" s="49">
        <v>9.6199999999999992</v>
      </c>
      <c r="AC78" s="49">
        <v>0.25</v>
      </c>
      <c r="AD78" s="49">
        <v>2.33</v>
      </c>
      <c r="AE78" s="312"/>
      <c r="AF78" s="465" t="s">
        <v>439</v>
      </c>
      <c r="AG78" s="343">
        <v>30</v>
      </c>
      <c r="AH78" s="343">
        <v>15</v>
      </c>
      <c r="AI78" s="343"/>
      <c r="AJ78" s="387" t="s">
        <v>1736</v>
      </c>
      <c r="AK78" s="438"/>
      <c r="AL78" s="388">
        <f t="shared" ref="AL78:AR78" si="9">(STDEV(AL71:AL76)/AL77)*100</f>
        <v>0.97036304977716303</v>
      </c>
      <c r="AM78" s="388">
        <f t="shared" si="9"/>
        <v>101.09402616190735</v>
      </c>
      <c r="AN78" s="388">
        <f t="shared" si="9"/>
        <v>1.3144247038943364</v>
      </c>
      <c r="AO78" s="388">
        <f t="shared" si="9"/>
        <v>7.4247004593484514</v>
      </c>
      <c r="AP78" s="388">
        <f t="shared" si="9"/>
        <v>15.632310591594155</v>
      </c>
      <c r="AQ78" s="388">
        <f t="shared" si="9"/>
        <v>0.86567484300962438</v>
      </c>
      <c r="AR78" s="388">
        <f t="shared" si="9"/>
        <v>45.91241834423306</v>
      </c>
      <c r="AS78" s="390"/>
      <c r="AT78" s="343"/>
      <c r="AU78" s="343"/>
      <c r="AV78" s="343"/>
      <c r="AW78" s="343"/>
      <c r="AX78" s="343"/>
      <c r="AY78" s="343"/>
      <c r="AZ78" s="343"/>
      <c r="BA78" s="343"/>
      <c r="BB78" s="343"/>
      <c r="BC78" s="343"/>
      <c r="BD78" s="343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306"/>
      <c r="BQ78" s="214"/>
      <c r="BR78" s="496"/>
      <c r="BS78" s="496"/>
      <c r="BT78" s="496"/>
      <c r="BU78" s="496"/>
      <c r="BV78" s="496"/>
    </row>
    <row r="79" spans="1:74" s="52" customFormat="1" ht="12.75">
      <c r="A79" s="38"/>
      <c r="B79" s="46"/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70"/>
      <c r="N79" s="50"/>
      <c r="O79" s="50"/>
      <c r="P79" s="50"/>
      <c r="Q79" s="50"/>
      <c r="R79" s="50"/>
      <c r="S79" s="50"/>
      <c r="T79" s="50"/>
      <c r="U79" s="50"/>
      <c r="V79" s="51"/>
      <c r="AE79" s="312"/>
      <c r="AF79" s="312"/>
      <c r="AG79" s="312"/>
      <c r="AH79" s="312"/>
      <c r="AI79" s="312"/>
      <c r="AJ79" s="387" t="s">
        <v>1737</v>
      </c>
      <c r="AK79" s="438"/>
      <c r="AL79" s="388">
        <v>41.84</v>
      </c>
      <c r="AM79" s="388"/>
      <c r="AN79" s="388">
        <v>4.67</v>
      </c>
      <c r="AO79" s="388">
        <v>0.19</v>
      </c>
      <c r="AP79" s="388">
        <v>0.12</v>
      </c>
      <c r="AQ79" s="388">
        <v>53.02</v>
      </c>
      <c r="AR79" s="388"/>
      <c r="AS79" s="390"/>
      <c r="AT79" s="312"/>
      <c r="AU79" s="312"/>
      <c r="AV79" s="312"/>
      <c r="AW79" s="312"/>
      <c r="AX79" s="312"/>
      <c r="AY79" s="312"/>
      <c r="AZ79" s="312"/>
      <c r="BA79" s="312"/>
      <c r="BB79" s="312"/>
      <c r="BC79" s="312"/>
      <c r="BD79" s="312"/>
      <c r="BE79" s="306"/>
      <c r="BF79" s="306"/>
      <c r="BG79" s="306"/>
      <c r="BH79" s="306"/>
      <c r="BI79" s="306"/>
      <c r="BJ79" s="306"/>
      <c r="BK79" s="306"/>
      <c r="BL79" s="306"/>
      <c r="BM79" s="306"/>
      <c r="BN79" s="306"/>
      <c r="BO79" s="306"/>
      <c r="BP79" s="306"/>
      <c r="BQ79" s="214"/>
      <c r="BR79" s="496"/>
      <c r="BS79" s="496"/>
      <c r="BT79" s="496"/>
      <c r="BU79" s="496"/>
      <c r="BV79" s="496"/>
    </row>
    <row r="80" spans="1:74" s="52" customFormat="1" ht="12.75">
      <c r="A80" s="45">
        <v>3291.8800292611559</v>
      </c>
      <c r="B80" s="46" t="s">
        <v>305</v>
      </c>
      <c r="C80" s="47" t="s">
        <v>308</v>
      </c>
      <c r="D80" s="48">
        <v>0</v>
      </c>
      <c r="E80" s="49">
        <v>38.772460000000002</v>
      </c>
      <c r="F80" s="49">
        <v>7.5399999999999995E-2</v>
      </c>
      <c r="G80" s="49">
        <v>18.166979999999999</v>
      </c>
      <c r="H80" s="49">
        <v>0.20499999999999999</v>
      </c>
      <c r="I80" s="49">
        <v>0.26069999999999999</v>
      </c>
      <c r="J80" s="49">
        <v>42.572719999999997</v>
      </c>
      <c r="K80" s="49">
        <v>0.30399999999999999</v>
      </c>
      <c r="L80" s="49">
        <v>100.35726</v>
      </c>
      <c r="M80" s="470"/>
      <c r="N80" s="50">
        <v>0.98724331984675062</v>
      </c>
      <c r="O80" s="50">
        <v>1.5179155432502279E-3</v>
      </c>
      <c r="P80" s="50">
        <v>0.38684730820555446</v>
      </c>
      <c r="Q80" s="50">
        <v>4.198542953380022E-3</v>
      </c>
      <c r="R80" s="50">
        <v>5.6224760942086734E-3</v>
      </c>
      <c r="S80" s="50">
        <v>1.6159978966239781</v>
      </c>
      <c r="T80" s="50">
        <v>8.2933897996265698E-3</v>
      </c>
      <c r="U80" s="50">
        <v>3.0097208490667486</v>
      </c>
      <c r="V80" s="51">
        <v>80.687594145101755</v>
      </c>
      <c r="X80" s="49">
        <v>0.26</v>
      </c>
      <c r="Y80" s="49">
        <v>26.99</v>
      </c>
      <c r="Z80" s="49">
        <v>0.54</v>
      </c>
      <c r="AA80" s="49">
        <v>9.23</v>
      </c>
      <c r="AB80" s="49">
        <v>8.9700000000000006</v>
      </c>
      <c r="AC80" s="49">
        <v>0.26</v>
      </c>
      <c r="AD80" s="49">
        <v>1.98</v>
      </c>
      <c r="AE80" s="312"/>
      <c r="AF80" s="465" t="s">
        <v>439</v>
      </c>
      <c r="AG80" s="343">
        <v>30</v>
      </c>
      <c r="AH80" s="343">
        <v>15</v>
      </c>
      <c r="AI80" s="343"/>
      <c r="AJ80" s="391" t="s">
        <v>1681</v>
      </c>
      <c r="AK80" s="438"/>
      <c r="AL80" s="392">
        <f>(AL79-AL77)/AL79*100</f>
        <v>0.70905035054176369</v>
      </c>
      <c r="AM80" s="392"/>
      <c r="AN80" s="392">
        <f>(AN79-AN77)/AN79*100</f>
        <v>-3.2476802284082744</v>
      </c>
      <c r="AO80" s="392">
        <f>(AO79-AO77)/AO79*100</f>
        <v>-12.754385964912293</v>
      </c>
      <c r="AP80" s="392">
        <f>(AP79-AP77)/AP79*100</f>
        <v>-24.013888888888882</v>
      </c>
      <c r="AQ80" s="392">
        <f>(AQ79-AQ77)/AQ79*100</f>
        <v>1.2699610209983627</v>
      </c>
      <c r="AR80" s="392"/>
      <c r="AS80" s="390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475"/>
      <c r="BF80" s="475"/>
      <c r="BG80" s="475"/>
      <c r="BH80" s="475"/>
      <c r="BI80" s="475"/>
      <c r="BJ80" s="475"/>
      <c r="BK80" s="475"/>
      <c r="BL80" s="475"/>
      <c r="BM80" s="475"/>
      <c r="BN80" s="475"/>
      <c r="BO80" s="475"/>
      <c r="BP80" s="306"/>
      <c r="BQ80" s="214"/>
      <c r="BR80" s="496"/>
      <c r="BS80" s="496"/>
      <c r="BT80" s="496"/>
      <c r="BU80" s="496"/>
      <c r="BV80" s="496"/>
    </row>
    <row r="81" spans="1:74" s="52" customFormat="1" ht="13.5" thickBot="1">
      <c r="A81" s="45">
        <v>3291.8800292611559</v>
      </c>
      <c r="B81" s="46" t="s">
        <v>305</v>
      </c>
      <c r="C81" s="47" t="s">
        <v>308</v>
      </c>
      <c r="D81" s="48">
        <v>4.9999999999999982</v>
      </c>
      <c r="E81" s="49">
        <v>39.469630000000002</v>
      </c>
      <c r="F81" s="49">
        <v>4.6199999999999998E-2</v>
      </c>
      <c r="G81" s="49">
        <v>16.19707</v>
      </c>
      <c r="H81" s="49">
        <v>0.28489999999999999</v>
      </c>
      <c r="I81" s="49">
        <v>0.2412</v>
      </c>
      <c r="J81" s="49">
        <v>44.10669</v>
      </c>
      <c r="K81" s="49">
        <v>0.27460000000000001</v>
      </c>
      <c r="L81" s="49">
        <v>100.62029000000001</v>
      </c>
      <c r="M81" s="470"/>
      <c r="N81" s="50">
        <v>0.99248138440605294</v>
      </c>
      <c r="O81" s="50">
        <v>9.1849480657593891E-4</v>
      </c>
      <c r="P81" s="50">
        <v>0.34060558704344024</v>
      </c>
      <c r="Q81" s="50">
        <v>5.7622972272492771E-3</v>
      </c>
      <c r="R81" s="50">
        <v>5.1371513034847542E-3</v>
      </c>
      <c r="S81" s="50">
        <v>1.6533786572320148</v>
      </c>
      <c r="T81" s="50">
        <v>7.3980539619772469E-3</v>
      </c>
      <c r="U81" s="50">
        <v>3.0056816259807952</v>
      </c>
      <c r="V81" s="51">
        <v>82.920597012079185</v>
      </c>
      <c r="X81" s="49">
        <v>0.26</v>
      </c>
      <c r="Y81" s="49">
        <v>40.75</v>
      </c>
      <c r="Z81" s="49">
        <v>0.56999999999999995</v>
      </c>
      <c r="AA81" s="49">
        <v>6.86</v>
      </c>
      <c r="AB81" s="49">
        <v>9.81</v>
      </c>
      <c r="AC81" s="49">
        <v>0.26</v>
      </c>
      <c r="AD81" s="49">
        <v>2.15</v>
      </c>
      <c r="AE81" s="312"/>
      <c r="AF81" s="465" t="s">
        <v>439</v>
      </c>
      <c r="AG81" s="343">
        <v>30</v>
      </c>
      <c r="AH81" s="343">
        <v>15</v>
      </c>
      <c r="AI81" s="343"/>
      <c r="AJ81" s="393" t="s">
        <v>1693</v>
      </c>
      <c r="AK81" s="430"/>
      <c r="AL81" s="394">
        <v>0.25017429193899782</v>
      </c>
      <c r="AM81" s="394">
        <v>48.476666666666667</v>
      </c>
      <c r="AN81" s="394">
        <v>0.61326797385620835</v>
      </c>
      <c r="AO81" s="394">
        <v>6.4993464052287617</v>
      </c>
      <c r="AP81" s="394">
        <v>11.34389978213509</v>
      </c>
      <c r="AQ81" s="394">
        <v>0.25291938997821345</v>
      </c>
      <c r="AR81" s="404">
        <v>2.3228104575163422</v>
      </c>
      <c r="AS81" s="395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475"/>
      <c r="BF81" s="475"/>
      <c r="BG81" s="475"/>
      <c r="BH81" s="475"/>
      <c r="BI81" s="475"/>
      <c r="BJ81" s="475"/>
      <c r="BK81" s="475"/>
      <c r="BL81" s="475"/>
      <c r="BM81" s="475"/>
      <c r="BN81" s="475"/>
      <c r="BO81" s="475"/>
      <c r="BP81" s="306"/>
      <c r="BQ81" s="214"/>
      <c r="BR81" s="496"/>
      <c r="BS81" s="496"/>
      <c r="BT81" s="496"/>
      <c r="BU81" s="496"/>
      <c r="BV81" s="496"/>
    </row>
    <row r="82" spans="1:74" s="52" customFormat="1" ht="13.5" thickBot="1">
      <c r="A82" s="45">
        <v>3291.8800292611559</v>
      </c>
      <c r="B82" s="46" t="s">
        <v>305</v>
      </c>
      <c r="C82" s="47" t="s">
        <v>308</v>
      </c>
      <c r="D82" s="48">
        <v>9.9999999999999982</v>
      </c>
      <c r="E82" s="49">
        <v>39.449710000000003</v>
      </c>
      <c r="F82" s="49">
        <v>6.0199999999999997E-2</v>
      </c>
      <c r="G82" s="49">
        <v>16.17803</v>
      </c>
      <c r="H82" s="49">
        <v>0.28670000000000001</v>
      </c>
      <c r="I82" s="49">
        <v>0.21829999999999999</v>
      </c>
      <c r="J82" s="49">
        <v>44.036960000000001</v>
      </c>
      <c r="K82" s="49">
        <v>0.2606</v>
      </c>
      <c r="L82" s="49">
        <v>100.49050000000001</v>
      </c>
      <c r="M82" s="470"/>
      <c r="N82" s="50">
        <v>0.99297584152869611</v>
      </c>
      <c r="O82" s="50">
        <v>1.1980274633121475E-3</v>
      </c>
      <c r="P82" s="50">
        <v>0.34054656022851687</v>
      </c>
      <c r="Q82" s="50">
        <v>5.8045218833273704E-3</v>
      </c>
      <c r="R82" s="50">
        <v>4.6540853394707775E-3</v>
      </c>
      <c r="S82" s="50">
        <v>1.652421145205629</v>
      </c>
      <c r="T82" s="50">
        <v>7.0279218957270753E-3</v>
      </c>
      <c r="U82" s="50">
        <v>3.0046281035446794</v>
      </c>
      <c r="V82" s="51">
        <v>82.91484664972586</v>
      </c>
      <c r="X82" s="49">
        <v>0.26</v>
      </c>
      <c r="Y82" s="49">
        <v>33.18</v>
      </c>
      <c r="Z82" s="49">
        <v>0.56999999999999995</v>
      </c>
      <c r="AA82" s="49">
        <v>6.82</v>
      </c>
      <c r="AB82" s="49">
        <v>10.85</v>
      </c>
      <c r="AC82" s="49">
        <v>0.26</v>
      </c>
      <c r="AD82" s="49">
        <v>2.2400000000000002</v>
      </c>
      <c r="AE82" s="312"/>
      <c r="AF82" s="465" t="s">
        <v>439</v>
      </c>
      <c r="AG82" s="343">
        <v>30</v>
      </c>
      <c r="AH82" s="343">
        <v>15</v>
      </c>
      <c r="AI82" s="343"/>
      <c r="AJ82" s="300"/>
      <c r="AK82" s="256"/>
      <c r="AL82" s="256"/>
      <c r="AM82" s="256"/>
      <c r="AN82" s="256"/>
      <c r="AO82" s="256"/>
      <c r="AP82" s="256"/>
      <c r="AQ82" s="256"/>
      <c r="AR82" s="236"/>
      <c r="AS82" s="236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475"/>
      <c r="BF82" s="475"/>
      <c r="BG82" s="475"/>
      <c r="BH82" s="475"/>
      <c r="BI82" s="475"/>
      <c r="BJ82" s="475"/>
      <c r="BK82" s="475"/>
      <c r="BL82" s="475"/>
      <c r="BM82" s="475"/>
      <c r="BN82" s="475"/>
      <c r="BO82" s="475"/>
      <c r="BP82" s="306"/>
      <c r="BQ82" s="214"/>
      <c r="BR82" s="496"/>
      <c r="BS82" s="496"/>
      <c r="BT82" s="496"/>
      <c r="BU82" s="496"/>
      <c r="BV82" s="496"/>
    </row>
    <row r="83" spans="1:74" s="52" customFormat="1" ht="13.5" thickBot="1">
      <c r="A83" s="45">
        <v>3291.8800292611559</v>
      </c>
      <c r="B83" s="46" t="s">
        <v>305</v>
      </c>
      <c r="C83" s="47" t="s">
        <v>308</v>
      </c>
      <c r="D83" s="48">
        <v>14.999999999999998</v>
      </c>
      <c r="E83" s="49">
        <v>39.51943</v>
      </c>
      <c r="F83" s="49">
        <v>2.4E-2</v>
      </c>
      <c r="G83" s="49">
        <v>16.33981</v>
      </c>
      <c r="H83" s="49">
        <v>0.30320000000000003</v>
      </c>
      <c r="I83" s="49">
        <v>0.22509999999999999</v>
      </c>
      <c r="J83" s="49">
        <v>44.126609999999999</v>
      </c>
      <c r="K83" s="49">
        <v>0.2606</v>
      </c>
      <c r="L83" s="49">
        <v>100.79875</v>
      </c>
      <c r="N83" s="50">
        <v>0.99259738930936714</v>
      </c>
      <c r="O83" s="50">
        <v>4.7659459566793533E-4</v>
      </c>
      <c r="P83" s="50">
        <v>0.3432143619809761</v>
      </c>
      <c r="Q83" s="50">
        <v>6.1254153981583036E-3</v>
      </c>
      <c r="R83" s="50">
        <v>4.7887668245615699E-3</v>
      </c>
      <c r="S83" s="50">
        <v>1.652234043944619</v>
      </c>
      <c r="T83" s="50">
        <v>7.0128494459476692E-3</v>
      </c>
      <c r="U83" s="50">
        <v>3.0064494214992976</v>
      </c>
      <c r="V83" s="51">
        <v>82.802406787883939</v>
      </c>
      <c r="X83" s="49">
        <v>0.26</v>
      </c>
      <c r="Y83" s="49">
        <v>81.040000000000006</v>
      </c>
      <c r="Z83" s="49">
        <v>0.56999999999999995</v>
      </c>
      <c r="AA83" s="49">
        <v>6.45</v>
      </c>
      <c r="AB83" s="49">
        <v>10.4</v>
      </c>
      <c r="AC83" s="49">
        <v>0.26</v>
      </c>
      <c r="AD83" s="49">
        <v>2.23</v>
      </c>
      <c r="AE83" s="312"/>
      <c r="AF83" s="465" t="s">
        <v>439</v>
      </c>
      <c r="AG83" s="343">
        <v>30</v>
      </c>
      <c r="AH83" s="343">
        <v>15</v>
      </c>
      <c r="AI83" s="343"/>
      <c r="AJ83" s="584" t="s">
        <v>1695</v>
      </c>
      <c r="AK83" s="585"/>
      <c r="AL83" s="585"/>
      <c r="AM83" s="585"/>
      <c r="AN83" s="585"/>
      <c r="AO83" s="585"/>
      <c r="AP83" s="585"/>
      <c r="AQ83" s="585"/>
      <c r="AR83" s="585"/>
      <c r="AS83" s="586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475"/>
      <c r="BF83" s="475"/>
      <c r="BG83" s="475"/>
      <c r="BH83" s="475"/>
      <c r="BI83" s="475"/>
      <c r="BJ83" s="475"/>
      <c r="BK83" s="475"/>
      <c r="BL83" s="475"/>
      <c r="BM83" s="475"/>
      <c r="BN83" s="475"/>
      <c r="BO83" s="475"/>
      <c r="BP83" s="306"/>
      <c r="BQ83" s="214"/>
      <c r="BR83" s="496"/>
      <c r="BS83" s="496"/>
      <c r="BT83" s="496"/>
      <c r="BU83" s="496"/>
      <c r="BV83" s="496"/>
    </row>
    <row r="84" spans="1:74" s="52" customFormat="1" ht="12.75">
      <c r="A84" s="45">
        <v>3291.8800292611559</v>
      </c>
      <c r="B84" s="46" t="s">
        <v>305</v>
      </c>
      <c r="C84" s="47" t="s">
        <v>308</v>
      </c>
      <c r="D84" s="48">
        <v>20</v>
      </c>
      <c r="E84" s="49">
        <v>39.509459999999997</v>
      </c>
      <c r="F84" s="49">
        <v>1.9300000000000001E-2</v>
      </c>
      <c r="G84" s="49">
        <v>16.473040000000001</v>
      </c>
      <c r="H84" s="49">
        <v>0.30420000000000003</v>
      </c>
      <c r="I84" s="49">
        <v>0.26379999999999998</v>
      </c>
      <c r="J84" s="49">
        <v>44.305900000000001</v>
      </c>
      <c r="K84" s="49">
        <v>0.25919999999999999</v>
      </c>
      <c r="L84" s="49">
        <v>101.13490000000002</v>
      </c>
      <c r="M84" s="47"/>
      <c r="N84" s="50">
        <v>0.98998669075625645</v>
      </c>
      <c r="O84" s="50">
        <v>3.8234990459753884E-4</v>
      </c>
      <c r="P84" s="50">
        <v>0.34518984356102067</v>
      </c>
      <c r="Q84" s="50">
        <v>6.1310006785265294E-3</v>
      </c>
      <c r="R84" s="50">
        <v>5.5987205694950793E-3</v>
      </c>
      <c r="S84" s="50">
        <v>1.655001419442458</v>
      </c>
      <c r="T84" s="50">
        <v>6.9585845221942118E-3</v>
      </c>
      <c r="U84" s="50">
        <v>3.0092486094345485</v>
      </c>
      <c r="V84" s="51">
        <v>82.744432548856366</v>
      </c>
      <c r="X84" s="49">
        <v>0.26</v>
      </c>
      <c r="Y84" s="49">
        <v>100.81</v>
      </c>
      <c r="Z84" s="49">
        <v>0.56999999999999995</v>
      </c>
      <c r="AA84" s="49">
        <v>6.44</v>
      </c>
      <c r="AB84" s="49">
        <v>8.9600000000000009</v>
      </c>
      <c r="AC84" s="49">
        <v>0.26</v>
      </c>
      <c r="AD84" s="49">
        <v>2.2400000000000002</v>
      </c>
      <c r="AE84" s="312"/>
      <c r="AF84" s="465" t="s">
        <v>439</v>
      </c>
      <c r="AG84" s="343">
        <v>30</v>
      </c>
      <c r="AH84" s="343">
        <v>15</v>
      </c>
      <c r="AI84" s="343"/>
      <c r="AJ84" s="361" t="s">
        <v>1675</v>
      </c>
      <c r="AK84" s="435" t="s">
        <v>1696</v>
      </c>
      <c r="AL84" s="280" t="s">
        <v>285</v>
      </c>
      <c r="AM84" s="280" t="s">
        <v>286</v>
      </c>
      <c r="AN84" s="280" t="s">
        <v>287</v>
      </c>
      <c r="AO84" s="280" t="s">
        <v>288</v>
      </c>
      <c r="AP84" s="280" t="s">
        <v>289</v>
      </c>
      <c r="AQ84" s="280" t="s">
        <v>290</v>
      </c>
      <c r="AR84" s="280" t="s">
        <v>291</v>
      </c>
      <c r="AS84" s="369" t="s">
        <v>292</v>
      </c>
      <c r="AT84" s="343"/>
      <c r="AU84" s="343"/>
      <c r="AV84" s="343"/>
      <c r="AW84" s="343"/>
      <c r="AX84" s="343"/>
      <c r="AY84" s="343"/>
      <c r="AZ84" s="343"/>
      <c r="BA84" s="343"/>
      <c r="BB84" s="343"/>
      <c r="BC84" s="343"/>
      <c r="BD84" s="343"/>
      <c r="BE84" s="475"/>
      <c r="BF84" s="475"/>
      <c r="BG84" s="475"/>
      <c r="BH84" s="475"/>
      <c r="BI84" s="475"/>
      <c r="BJ84" s="475"/>
      <c r="BK84" s="475"/>
      <c r="BL84" s="475"/>
      <c r="BM84" s="475"/>
      <c r="BN84" s="475"/>
      <c r="BO84" s="475"/>
      <c r="BP84" s="306"/>
      <c r="BQ84" s="214"/>
      <c r="BR84" s="496"/>
      <c r="BS84" s="496"/>
      <c r="BT84" s="496"/>
      <c r="BU84" s="496"/>
      <c r="BV84" s="496"/>
    </row>
    <row r="85" spans="1:74" s="52" customFormat="1" ht="13.5" thickBot="1">
      <c r="A85" s="45">
        <v>3291.8800292611559</v>
      </c>
      <c r="B85" s="46" t="s">
        <v>305</v>
      </c>
      <c r="C85" s="47" t="s">
        <v>308</v>
      </c>
      <c r="D85" s="48">
        <v>25</v>
      </c>
      <c r="E85" s="49">
        <v>39.429789999999997</v>
      </c>
      <c r="F85" s="49">
        <v>4.4600000000000001E-2</v>
      </c>
      <c r="G85" s="49">
        <v>16.33981</v>
      </c>
      <c r="H85" s="49">
        <v>0.33019999999999999</v>
      </c>
      <c r="I85" s="49">
        <v>0.20430000000000001</v>
      </c>
      <c r="J85" s="49">
        <v>44.405520000000003</v>
      </c>
      <c r="K85" s="49">
        <v>0.25219999999999998</v>
      </c>
      <c r="L85" s="49">
        <v>101.00642000000001</v>
      </c>
      <c r="M85" s="47"/>
      <c r="N85" s="50">
        <v>0.98860487965983168</v>
      </c>
      <c r="O85" s="50">
        <v>8.8411459398790799E-4</v>
      </c>
      <c r="P85" s="50">
        <v>0.34261098380307575</v>
      </c>
      <c r="Q85" s="50">
        <v>6.6591568901474205E-3</v>
      </c>
      <c r="R85" s="50">
        <v>4.3386277687488418E-3</v>
      </c>
      <c r="S85" s="50">
        <v>1.6597542576679067</v>
      </c>
      <c r="T85" s="50">
        <v>6.7748707684944934E-3</v>
      </c>
      <c r="U85" s="50">
        <v>3.0096268911521933</v>
      </c>
      <c r="V85" s="51">
        <v>82.891944733658278</v>
      </c>
      <c r="X85" s="49">
        <v>0.26</v>
      </c>
      <c r="Y85" s="49">
        <v>43.25</v>
      </c>
      <c r="Z85" s="49">
        <v>0.56999999999999995</v>
      </c>
      <c r="AA85" s="49">
        <v>5.95</v>
      </c>
      <c r="AB85" s="49">
        <v>11.05</v>
      </c>
      <c r="AC85" s="49">
        <v>0.26</v>
      </c>
      <c r="AD85" s="49">
        <v>2.29</v>
      </c>
      <c r="AE85" s="312"/>
      <c r="AF85" s="465" t="s">
        <v>439</v>
      </c>
      <c r="AG85" s="343">
        <v>30</v>
      </c>
      <c r="AH85" s="343">
        <v>15</v>
      </c>
      <c r="AI85" s="343"/>
      <c r="AJ85" s="363" t="s">
        <v>429</v>
      </c>
      <c r="AK85" s="376"/>
      <c r="AL85" s="245" t="s">
        <v>303</v>
      </c>
      <c r="AM85" s="245" t="s">
        <v>303</v>
      </c>
      <c r="AN85" s="245" t="s">
        <v>303</v>
      </c>
      <c r="AO85" s="245" t="s">
        <v>303</v>
      </c>
      <c r="AP85" s="245" t="s">
        <v>303</v>
      </c>
      <c r="AQ85" s="245" t="s">
        <v>303</v>
      </c>
      <c r="AR85" s="245" t="s">
        <v>303</v>
      </c>
      <c r="AS85" s="377" t="s">
        <v>303</v>
      </c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475"/>
      <c r="BF85" s="475"/>
      <c r="BG85" s="475"/>
      <c r="BH85" s="475"/>
      <c r="BI85" s="475"/>
      <c r="BJ85" s="475"/>
      <c r="BK85" s="475"/>
      <c r="BL85" s="475"/>
      <c r="BM85" s="475"/>
      <c r="BN85" s="475"/>
      <c r="BO85" s="475"/>
      <c r="BP85" s="306"/>
      <c r="BQ85" s="214"/>
      <c r="BR85" s="496"/>
      <c r="BS85" s="496"/>
      <c r="BT85" s="496"/>
      <c r="BU85" s="496"/>
      <c r="BV85" s="496"/>
    </row>
    <row r="86" spans="1:74" s="52" customFormat="1" ht="12.75">
      <c r="A86" s="45">
        <v>3291.8800292611559</v>
      </c>
      <c r="B86" s="46" t="s">
        <v>305</v>
      </c>
      <c r="C86" s="47" t="s">
        <v>308</v>
      </c>
      <c r="D86" s="48">
        <v>30</v>
      </c>
      <c r="E86" s="49">
        <v>39.609059999999999</v>
      </c>
      <c r="F86" s="49">
        <v>5.0099999999999999E-2</v>
      </c>
      <c r="G86" s="49">
        <v>16.254169999999998</v>
      </c>
      <c r="H86" s="49">
        <v>0.30580000000000002</v>
      </c>
      <c r="I86" s="49">
        <v>0.22409999999999999</v>
      </c>
      <c r="J86" s="49">
        <v>44.266060000000003</v>
      </c>
      <c r="K86" s="49">
        <v>0.2535</v>
      </c>
      <c r="L86" s="49">
        <v>100.96279000000001</v>
      </c>
      <c r="M86" s="47"/>
      <c r="N86" s="50">
        <v>0.9925359705326422</v>
      </c>
      <c r="O86" s="50">
        <v>9.9257849141550511E-4</v>
      </c>
      <c r="P86" s="50">
        <v>0.34062185582567073</v>
      </c>
      <c r="Q86" s="50">
        <v>6.1635807851672195E-3</v>
      </c>
      <c r="R86" s="50">
        <v>4.756410343645396E-3</v>
      </c>
      <c r="S86" s="50">
        <v>1.6536025488212609</v>
      </c>
      <c r="T86" s="50">
        <v>6.8059276847247776E-3</v>
      </c>
      <c r="U86" s="50">
        <v>3.0054788724845269</v>
      </c>
      <c r="V86" s="51">
        <v>82.921838196234432</v>
      </c>
      <c r="X86" s="49">
        <v>0.26</v>
      </c>
      <c r="Y86" s="49">
        <v>41.29</v>
      </c>
      <c r="Z86" s="49">
        <v>0.56999999999999995</v>
      </c>
      <c r="AA86" s="49">
        <v>6.43</v>
      </c>
      <c r="AB86" s="49">
        <v>10.210000000000001</v>
      </c>
      <c r="AC86" s="49">
        <v>0.26</v>
      </c>
      <c r="AD86" s="49">
        <v>2.27</v>
      </c>
      <c r="AE86" s="312"/>
      <c r="AF86" s="465" t="s">
        <v>439</v>
      </c>
      <c r="AG86" s="343">
        <v>30</v>
      </c>
      <c r="AH86" s="343">
        <v>15</v>
      </c>
      <c r="AI86" s="343"/>
      <c r="AJ86" s="380" t="s">
        <v>1749</v>
      </c>
      <c r="AK86" s="436" t="s">
        <v>1686</v>
      </c>
      <c r="AL86" s="313">
        <v>41.25</v>
      </c>
      <c r="AM86" s="313">
        <v>0</v>
      </c>
      <c r="AN86" s="313">
        <v>4.8600000000000003</v>
      </c>
      <c r="AO86" s="313">
        <v>0.1915</v>
      </c>
      <c r="AP86" s="313">
        <v>0.13420000000000001</v>
      </c>
      <c r="AQ86" s="313">
        <v>52.59</v>
      </c>
      <c r="AR86" s="313">
        <v>1.2E-2</v>
      </c>
      <c r="AS86" s="370">
        <v>99.037700000000001</v>
      </c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475"/>
      <c r="BF86" s="475"/>
      <c r="BG86" s="475"/>
      <c r="BH86" s="475"/>
      <c r="BI86" s="475"/>
      <c r="BJ86" s="475"/>
      <c r="BK86" s="475"/>
      <c r="BL86" s="475"/>
      <c r="BM86" s="475"/>
      <c r="BN86" s="475"/>
      <c r="BO86" s="475"/>
      <c r="BP86" s="306"/>
      <c r="BQ86" s="214"/>
      <c r="BR86" s="496"/>
      <c r="BS86" s="496"/>
      <c r="BT86" s="496"/>
      <c r="BU86" s="496"/>
      <c r="BV86" s="496"/>
    </row>
    <row r="87" spans="1:74" s="52" customFormat="1" ht="12.75">
      <c r="A87" s="45">
        <v>3291.8800292611559</v>
      </c>
      <c r="B87" s="46" t="s">
        <v>305</v>
      </c>
      <c r="C87" s="47" t="s">
        <v>308</v>
      </c>
      <c r="D87" s="48">
        <v>35</v>
      </c>
      <c r="E87" s="49">
        <v>39.459670000000003</v>
      </c>
      <c r="F87" s="49">
        <v>2.46E-2</v>
      </c>
      <c r="G87" s="49">
        <v>16.206579999999999</v>
      </c>
      <c r="H87" s="49">
        <v>0.30230000000000001</v>
      </c>
      <c r="I87" s="49">
        <v>0.21410000000000001</v>
      </c>
      <c r="J87" s="49">
        <v>44.156489999999998</v>
      </c>
      <c r="K87" s="49">
        <v>0.25190000000000001</v>
      </c>
      <c r="L87" s="49">
        <v>100.61564000000001</v>
      </c>
      <c r="M87" s="47"/>
      <c r="N87" s="50">
        <v>0.99236967313321256</v>
      </c>
      <c r="O87" s="50">
        <v>4.8913704660818297E-4</v>
      </c>
      <c r="P87" s="50">
        <v>0.34085322398756579</v>
      </c>
      <c r="Q87" s="50">
        <v>6.1150790331772516E-3</v>
      </c>
      <c r="R87" s="50">
        <v>4.5606048138065684E-3</v>
      </c>
      <c r="S87" s="50">
        <v>1.6554768971621292</v>
      </c>
      <c r="T87" s="50">
        <v>6.7874375970714239E-3</v>
      </c>
      <c r="U87" s="50">
        <v>3.0066520527735712</v>
      </c>
      <c r="V87" s="51">
        <v>82.928264165217811</v>
      </c>
      <c r="X87" s="49">
        <v>0.26</v>
      </c>
      <c r="Y87" s="49">
        <v>78.489999999999995</v>
      </c>
      <c r="Z87" s="49">
        <v>0.56999999999999995</v>
      </c>
      <c r="AA87" s="49">
        <v>6.42</v>
      </c>
      <c r="AB87" s="49">
        <v>10.61</v>
      </c>
      <c r="AC87" s="49">
        <v>0.26</v>
      </c>
      <c r="AD87" s="49">
        <v>2.29</v>
      </c>
      <c r="AE87" s="312"/>
      <c r="AF87" s="465" t="s">
        <v>439</v>
      </c>
      <c r="AG87" s="343">
        <v>30</v>
      </c>
      <c r="AH87" s="343">
        <v>15</v>
      </c>
      <c r="AI87" s="343"/>
      <c r="AJ87" s="380" t="s">
        <v>1749</v>
      </c>
      <c r="AK87" s="436" t="s">
        <v>1686</v>
      </c>
      <c r="AL87" s="313">
        <v>41.1</v>
      </c>
      <c r="AM87" s="313">
        <v>9.4999999999999998E-3</v>
      </c>
      <c r="AN87" s="313">
        <v>4.99</v>
      </c>
      <c r="AO87" s="313">
        <v>0.21709999999999999</v>
      </c>
      <c r="AP87" s="313">
        <v>0.14269999999999999</v>
      </c>
      <c r="AQ87" s="313">
        <v>52.65</v>
      </c>
      <c r="AR87" s="313">
        <v>1.38E-2</v>
      </c>
      <c r="AS87" s="370">
        <v>99.123099999999994</v>
      </c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475"/>
      <c r="BF87" s="475"/>
      <c r="BG87" s="475"/>
      <c r="BH87" s="475"/>
      <c r="BI87" s="475"/>
      <c r="BJ87" s="475"/>
      <c r="BK87" s="475"/>
      <c r="BL87" s="475"/>
      <c r="BM87" s="475"/>
      <c r="BN87" s="475"/>
      <c r="BO87" s="475"/>
      <c r="BP87" s="306"/>
      <c r="BQ87" s="214"/>
      <c r="BR87" s="496"/>
      <c r="BS87" s="496"/>
      <c r="BT87" s="496"/>
      <c r="BU87" s="496"/>
      <c r="BV87" s="496"/>
    </row>
    <row r="88" spans="1:74" s="52" customFormat="1" ht="12.75">
      <c r="A88" s="45">
        <v>3291.8800292611559</v>
      </c>
      <c r="B88" s="46" t="s">
        <v>305</v>
      </c>
      <c r="C88" s="47" t="s">
        <v>308</v>
      </c>
      <c r="D88" s="48">
        <v>40</v>
      </c>
      <c r="E88" s="49">
        <v>39.419829999999997</v>
      </c>
      <c r="F88" s="49">
        <v>2.1000000000000001E-2</v>
      </c>
      <c r="G88" s="49">
        <v>16.33981</v>
      </c>
      <c r="H88" s="49">
        <v>0.30420000000000003</v>
      </c>
      <c r="I88" s="49">
        <v>0.1993</v>
      </c>
      <c r="J88" s="49">
        <v>44.176409999999997</v>
      </c>
      <c r="K88" s="49">
        <v>0.2465</v>
      </c>
      <c r="L88" s="49">
        <v>100.70705</v>
      </c>
      <c r="M88" s="47"/>
      <c r="N88" s="50">
        <v>0.99114276214985086</v>
      </c>
      <c r="O88" s="50">
        <v>4.1746125716769989E-4</v>
      </c>
      <c r="P88" s="50">
        <v>0.34357730048721857</v>
      </c>
      <c r="Q88" s="50">
        <v>6.1521167552635271E-3</v>
      </c>
      <c r="R88" s="50">
        <v>4.2443823977383445E-3</v>
      </c>
      <c r="S88" s="50">
        <v>1.6558478648120227</v>
      </c>
      <c r="T88" s="50">
        <v>6.6404274765525639E-3</v>
      </c>
      <c r="U88" s="50">
        <v>3.0080223153358143</v>
      </c>
      <c r="V88" s="51">
        <v>82.818462654785137</v>
      </c>
      <c r="X88" s="49">
        <v>0.26</v>
      </c>
      <c r="Y88" s="49">
        <v>89.74</v>
      </c>
      <c r="Z88" s="49">
        <v>0.56999999999999995</v>
      </c>
      <c r="AA88" s="49">
        <v>6.39</v>
      </c>
      <c r="AB88" s="49">
        <v>11.28</v>
      </c>
      <c r="AC88" s="49">
        <v>0.26</v>
      </c>
      <c r="AD88" s="49">
        <v>2.33</v>
      </c>
      <c r="AE88" s="312"/>
      <c r="AF88" s="465" t="s">
        <v>439</v>
      </c>
      <c r="AG88" s="343">
        <v>30</v>
      </c>
      <c r="AH88" s="343">
        <v>15</v>
      </c>
      <c r="AI88" s="343"/>
      <c r="AJ88" s="380" t="s">
        <v>1749</v>
      </c>
      <c r="AK88" s="436" t="s">
        <v>1686</v>
      </c>
      <c r="AL88" s="313">
        <v>40.909999999999997</v>
      </c>
      <c r="AM88" s="313">
        <v>2.7000000000000001E-3</v>
      </c>
      <c r="AN88" s="313">
        <v>4.8899999999999997</v>
      </c>
      <c r="AO88" s="313">
        <v>0.20180000000000001</v>
      </c>
      <c r="AP88" s="313">
        <v>0.1459</v>
      </c>
      <c r="AQ88" s="313">
        <v>52.64</v>
      </c>
      <c r="AR88" s="313">
        <v>1.6799999999999999E-2</v>
      </c>
      <c r="AS88" s="370">
        <v>98.807199999999995</v>
      </c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475"/>
      <c r="BF88" s="475"/>
      <c r="BG88" s="475"/>
      <c r="BH88" s="475"/>
      <c r="BI88" s="475"/>
      <c r="BJ88" s="475"/>
      <c r="BK88" s="475"/>
      <c r="BL88" s="475"/>
      <c r="BM88" s="475"/>
      <c r="BN88" s="475"/>
      <c r="BO88" s="475"/>
      <c r="BP88" s="306"/>
      <c r="BQ88" s="214"/>
      <c r="BR88" s="496"/>
      <c r="BS88" s="496"/>
      <c r="BT88" s="496"/>
      <c r="BU88" s="496"/>
      <c r="BV88" s="496"/>
    </row>
    <row r="89" spans="1:74" s="52" customFormat="1" ht="12.75">
      <c r="A89" s="45">
        <v>3291.8800292611559</v>
      </c>
      <c r="B89" s="46" t="s">
        <v>305</v>
      </c>
      <c r="C89" s="47" t="s">
        <v>308</v>
      </c>
      <c r="D89" s="48">
        <v>45</v>
      </c>
      <c r="E89" s="49">
        <v>39.29036</v>
      </c>
      <c r="F89" s="49">
        <v>1.47E-2</v>
      </c>
      <c r="G89" s="49">
        <v>16.282710000000002</v>
      </c>
      <c r="H89" s="49">
        <v>0.31619999999999998</v>
      </c>
      <c r="I89" s="49">
        <v>0.25259999999999999</v>
      </c>
      <c r="J89" s="49">
        <v>44.086770000000001</v>
      </c>
      <c r="K89" s="49">
        <v>0.25090000000000001</v>
      </c>
      <c r="L89" s="49">
        <v>100.49424</v>
      </c>
      <c r="M89" s="47"/>
      <c r="N89" s="50">
        <v>0.99035110592088904</v>
      </c>
      <c r="O89" s="50">
        <v>2.9295163933459135E-4</v>
      </c>
      <c r="P89" s="50">
        <v>0.34323049357834767</v>
      </c>
      <c r="Q89" s="50">
        <v>6.4107514726429232E-3</v>
      </c>
      <c r="R89" s="50">
        <v>5.3928987703690239E-3</v>
      </c>
      <c r="S89" s="50">
        <v>1.6566089751733024</v>
      </c>
      <c r="T89" s="50">
        <v>6.7758142455559764E-3</v>
      </c>
      <c r="U89" s="50">
        <v>3.0090629908004423</v>
      </c>
      <c r="V89" s="51">
        <v>82.839362146850945</v>
      </c>
      <c r="X89" s="49">
        <v>0.26</v>
      </c>
      <c r="Y89" s="49">
        <v>134.41999999999999</v>
      </c>
      <c r="Z89" s="49">
        <v>0.56999999999999995</v>
      </c>
      <c r="AA89" s="49">
        <v>6.19</v>
      </c>
      <c r="AB89" s="49">
        <v>9.1999999999999993</v>
      </c>
      <c r="AC89" s="49">
        <v>0.26</v>
      </c>
      <c r="AD89" s="49">
        <v>2.29</v>
      </c>
      <c r="AE89" s="312"/>
      <c r="AF89" s="465" t="s">
        <v>439</v>
      </c>
      <c r="AG89" s="343">
        <v>30</v>
      </c>
      <c r="AH89" s="343">
        <v>15</v>
      </c>
      <c r="AI89" s="343"/>
      <c r="AJ89" s="380" t="s">
        <v>1749</v>
      </c>
      <c r="AK89" s="436" t="s">
        <v>1686</v>
      </c>
      <c r="AL89" s="313">
        <v>41.16</v>
      </c>
      <c r="AM89" s="313">
        <v>1.78E-2</v>
      </c>
      <c r="AN89" s="313">
        <v>4.91</v>
      </c>
      <c r="AO89" s="313">
        <v>0.21029999999999999</v>
      </c>
      <c r="AP89" s="313">
        <v>0.17449999999999999</v>
      </c>
      <c r="AQ89" s="313">
        <v>52.82</v>
      </c>
      <c r="AR89" s="313">
        <v>8.6E-3</v>
      </c>
      <c r="AS89" s="370">
        <v>99.301199999999994</v>
      </c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475"/>
      <c r="BF89" s="475"/>
      <c r="BG89" s="475"/>
      <c r="BH89" s="475"/>
      <c r="BI89" s="475"/>
      <c r="BJ89" s="475"/>
      <c r="BK89" s="475"/>
      <c r="BL89" s="475"/>
      <c r="BM89" s="475"/>
      <c r="BN89" s="475"/>
      <c r="BO89" s="475"/>
      <c r="BP89" s="306"/>
      <c r="BQ89" s="214"/>
      <c r="BR89" s="496"/>
      <c r="BS89" s="496"/>
      <c r="BT89" s="496"/>
      <c r="BU89" s="496"/>
      <c r="BV89" s="496"/>
    </row>
    <row r="90" spans="1:74" s="52" customFormat="1" ht="12.75">
      <c r="A90" s="45">
        <v>3291.8800292611559</v>
      </c>
      <c r="B90" s="46" t="s">
        <v>305</v>
      </c>
      <c r="C90" s="47" t="s">
        <v>308</v>
      </c>
      <c r="D90" s="48">
        <v>50</v>
      </c>
      <c r="E90" s="49">
        <v>39.51943</v>
      </c>
      <c r="F90" s="49">
        <v>7.0000000000000007E-2</v>
      </c>
      <c r="G90" s="49">
        <v>16.349329999999998</v>
      </c>
      <c r="H90" s="49">
        <v>0.29870000000000002</v>
      </c>
      <c r="I90" s="49">
        <v>0.22109999999999999</v>
      </c>
      <c r="J90" s="49">
        <v>44.017040000000001</v>
      </c>
      <c r="K90" s="49">
        <v>0.25109999999999999</v>
      </c>
      <c r="L90" s="49">
        <v>100.72669999999999</v>
      </c>
      <c r="M90" s="47"/>
      <c r="N90" s="50">
        <v>0.99299307333323528</v>
      </c>
      <c r="O90" s="50">
        <v>1.3906217002331873E-3</v>
      </c>
      <c r="P90" s="50">
        <v>0.34355122458878129</v>
      </c>
      <c r="Q90" s="50">
        <v>6.036909454177012E-3</v>
      </c>
      <c r="R90" s="50">
        <v>4.7055460602073232E-3</v>
      </c>
      <c r="S90" s="50">
        <v>1.6487884137983262</v>
      </c>
      <c r="T90" s="50">
        <v>6.7598943313374295E-3</v>
      </c>
      <c r="U90" s="50">
        <v>3.0042256832662977</v>
      </c>
      <c r="V90" s="51">
        <v>82.758665485181226</v>
      </c>
      <c r="X90" s="49">
        <v>0.26</v>
      </c>
      <c r="Y90" s="49">
        <v>27.85</v>
      </c>
      <c r="Z90" s="49">
        <v>0.56999999999999995</v>
      </c>
      <c r="AA90" s="49">
        <v>6.55</v>
      </c>
      <c r="AB90" s="49">
        <v>10.3</v>
      </c>
      <c r="AC90" s="49">
        <v>0.26</v>
      </c>
      <c r="AD90" s="49">
        <v>2.29</v>
      </c>
      <c r="AE90" s="312"/>
      <c r="AF90" s="465" t="s">
        <v>439</v>
      </c>
      <c r="AG90" s="343">
        <v>30</v>
      </c>
      <c r="AH90" s="343">
        <v>15</v>
      </c>
      <c r="AI90" s="343"/>
      <c r="AJ90" s="380" t="s">
        <v>1749</v>
      </c>
      <c r="AK90" s="436" t="s">
        <v>1686</v>
      </c>
      <c r="AL90" s="313">
        <v>41.15</v>
      </c>
      <c r="AM90" s="313">
        <v>2.2100000000000002E-2</v>
      </c>
      <c r="AN90" s="313">
        <v>4.8499999999999996</v>
      </c>
      <c r="AO90" s="313">
        <v>0.2077</v>
      </c>
      <c r="AP90" s="313">
        <v>0.1472</v>
      </c>
      <c r="AQ90" s="313">
        <v>52.89</v>
      </c>
      <c r="AR90" s="313">
        <v>1.7000000000000001E-2</v>
      </c>
      <c r="AS90" s="370">
        <v>99.284000000000006</v>
      </c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475"/>
      <c r="BF90" s="475"/>
      <c r="BG90" s="475"/>
      <c r="BH90" s="475"/>
      <c r="BI90" s="475"/>
      <c r="BJ90" s="475"/>
      <c r="BK90" s="475"/>
      <c r="BL90" s="475"/>
      <c r="BM90" s="475"/>
      <c r="BN90" s="475"/>
      <c r="BO90" s="475"/>
      <c r="BP90" s="306"/>
      <c r="BQ90" s="214"/>
      <c r="BR90" s="496"/>
      <c r="BS90" s="496"/>
      <c r="BT90" s="496"/>
      <c r="BU90" s="496"/>
      <c r="BV90" s="496"/>
    </row>
    <row r="91" spans="1:74" s="52" customFormat="1" ht="12.75">
      <c r="A91" s="45">
        <v>3291.8800292611559</v>
      </c>
      <c r="B91" s="46" t="s">
        <v>305</v>
      </c>
      <c r="C91" s="47" t="s">
        <v>308</v>
      </c>
      <c r="D91" s="48">
        <v>55</v>
      </c>
      <c r="E91" s="49">
        <v>39.449710000000003</v>
      </c>
      <c r="F91" s="49">
        <v>5.0099999999999999E-2</v>
      </c>
      <c r="G91" s="49">
        <v>16.263680000000001</v>
      </c>
      <c r="H91" s="49">
        <v>0.30620000000000003</v>
      </c>
      <c r="I91" s="49">
        <v>0.19170000000000001</v>
      </c>
      <c r="J91" s="49">
        <v>44.05688</v>
      </c>
      <c r="K91" s="49">
        <v>0.2475</v>
      </c>
      <c r="L91" s="49">
        <v>100.56577</v>
      </c>
      <c r="M91" s="47"/>
      <c r="N91" s="50">
        <v>0.99262301094406491</v>
      </c>
      <c r="O91" s="50">
        <v>9.966752292415238E-4</v>
      </c>
      <c r="P91" s="50">
        <v>0.34222784175695831</v>
      </c>
      <c r="Q91" s="50">
        <v>6.1971156718536131E-3</v>
      </c>
      <c r="R91" s="50">
        <v>4.0855297366997126E-3</v>
      </c>
      <c r="S91" s="50">
        <v>1.6525811989095653</v>
      </c>
      <c r="T91" s="50">
        <v>6.6722663490690684E-3</v>
      </c>
      <c r="U91" s="50">
        <v>3.0053836385974524</v>
      </c>
      <c r="V91" s="51">
        <v>82.846343757181245</v>
      </c>
      <c r="X91" s="49">
        <v>0.26</v>
      </c>
      <c r="Y91" s="49">
        <v>38</v>
      </c>
      <c r="Z91" s="49">
        <v>0.56999999999999995</v>
      </c>
      <c r="AA91" s="49">
        <v>6.39</v>
      </c>
      <c r="AB91" s="49">
        <v>12.02</v>
      </c>
      <c r="AC91" s="49">
        <v>0.26</v>
      </c>
      <c r="AD91" s="49">
        <v>2.33</v>
      </c>
      <c r="AE91" s="312"/>
      <c r="AF91" s="465" t="s">
        <v>439</v>
      </c>
      <c r="AG91" s="343">
        <v>30</v>
      </c>
      <c r="AH91" s="343">
        <v>15</v>
      </c>
      <c r="AI91" s="343"/>
      <c r="AJ91" s="380" t="s">
        <v>1749</v>
      </c>
      <c r="AK91" s="436" t="s">
        <v>1686</v>
      </c>
      <c r="AL91" s="313">
        <v>40.9</v>
      </c>
      <c r="AM91" s="313">
        <v>6.9999999999999999E-4</v>
      </c>
      <c r="AN91" s="313">
        <v>4.8899999999999997</v>
      </c>
      <c r="AO91" s="313">
        <v>0.2195</v>
      </c>
      <c r="AP91" s="313">
        <v>0.14990000000000001</v>
      </c>
      <c r="AQ91" s="313">
        <v>52.48</v>
      </c>
      <c r="AR91" s="313">
        <v>5.4000000000000003E-3</v>
      </c>
      <c r="AS91" s="370">
        <v>98.645499999999998</v>
      </c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475"/>
      <c r="BF91" s="475"/>
      <c r="BG91" s="475"/>
      <c r="BH91" s="475"/>
      <c r="BI91" s="475"/>
      <c r="BJ91" s="475"/>
      <c r="BK91" s="475"/>
      <c r="BL91" s="475"/>
      <c r="BM91" s="475"/>
      <c r="BN91" s="475"/>
      <c r="BO91" s="475"/>
      <c r="BP91" s="306"/>
      <c r="BQ91" s="214"/>
      <c r="BR91" s="496"/>
      <c r="BS91" s="496"/>
      <c r="BT91" s="496"/>
      <c r="BU91" s="496"/>
      <c r="BV91" s="496"/>
    </row>
    <row r="92" spans="1:74" s="52" customFormat="1" ht="12.75">
      <c r="A92" s="45">
        <v>3291.8800292611559</v>
      </c>
      <c r="B92" s="46" t="s">
        <v>305</v>
      </c>
      <c r="C92" s="47" t="s">
        <v>308</v>
      </c>
      <c r="D92" s="48">
        <v>60</v>
      </c>
      <c r="E92" s="49">
        <v>39.360080000000004</v>
      </c>
      <c r="F92" s="49">
        <v>2.2499999999999999E-2</v>
      </c>
      <c r="G92" s="49">
        <v>16.349329999999998</v>
      </c>
      <c r="H92" s="49">
        <v>0.3135</v>
      </c>
      <c r="I92" s="49">
        <v>0.23619999999999999</v>
      </c>
      <c r="J92" s="49">
        <v>44.126609999999999</v>
      </c>
      <c r="K92" s="49">
        <v>0.25819999999999999</v>
      </c>
      <c r="L92" s="49">
        <v>100.66642</v>
      </c>
      <c r="M92" s="47"/>
      <c r="N92" s="50">
        <v>0.99045572521147851</v>
      </c>
      <c r="O92" s="50">
        <v>4.4764839058647449E-4</v>
      </c>
      <c r="P92" s="50">
        <v>0.34406068378313381</v>
      </c>
      <c r="Q92" s="50">
        <v>6.3454223187502275E-3</v>
      </c>
      <c r="R92" s="50">
        <v>5.0343653166510967E-3</v>
      </c>
      <c r="S92" s="50">
        <v>1.655343790840224</v>
      </c>
      <c r="T92" s="50">
        <v>6.9613421465245526E-3</v>
      </c>
      <c r="U92" s="50">
        <v>3.0086489780073484</v>
      </c>
      <c r="V92" s="51">
        <v>82.794111010954268</v>
      </c>
      <c r="X92" s="49">
        <v>0.26</v>
      </c>
      <c r="Y92" s="49">
        <v>88.14</v>
      </c>
      <c r="Z92" s="49">
        <v>0.56999999999999995</v>
      </c>
      <c r="AA92" s="49">
        <v>6.26</v>
      </c>
      <c r="AB92" s="49">
        <v>9.4600000000000009</v>
      </c>
      <c r="AC92" s="49">
        <v>0.26</v>
      </c>
      <c r="AD92" s="49">
        <v>2.23</v>
      </c>
      <c r="AE92" s="312"/>
      <c r="AF92" s="465" t="s">
        <v>439</v>
      </c>
      <c r="AG92" s="343">
        <v>30</v>
      </c>
      <c r="AH92" s="343">
        <v>15</v>
      </c>
      <c r="AI92" s="343"/>
      <c r="AJ92" s="380" t="s">
        <v>1749</v>
      </c>
      <c r="AK92" s="436" t="s">
        <v>1686</v>
      </c>
      <c r="AL92" s="313">
        <v>40.97</v>
      </c>
      <c r="AM92" s="313">
        <v>1.55E-2</v>
      </c>
      <c r="AN92" s="313">
        <v>4.91</v>
      </c>
      <c r="AO92" s="313">
        <v>0.2026</v>
      </c>
      <c r="AP92" s="313">
        <v>0.16</v>
      </c>
      <c r="AQ92" s="313">
        <v>52.55</v>
      </c>
      <c r="AR92" s="313">
        <v>1.21E-2</v>
      </c>
      <c r="AS92" s="370">
        <v>98.8202</v>
      </c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475"/>
      <c r="BF92" s="475"/>
      <c r="BG92" s="475"/>
      <c r="BH92" s="475"/>
      <c r="BI92" s="475"/>
      <c r="BJ92" s="475"/>
      <c r="BK92" s="475"/>
      <c r="BL92" s="475"/>
      <c r="BM92" s="475"/>
      <c r="BN92" s="475"/>
      <c r="BO92" s="475"/>
      <c r="BP92" s="306"/>
      <c r="BQ92" s="214"/>
      <c r="BR92" s="496"/>
      <c r="BS92" s="496"/>
      <c r="BT92" s="496"/>
      <c r="BU92" s="496"/>
      <c r="BV92" s="496"/>
    </row>
    <row r="93" spans="1:74" s="52" customFormat="1" ht="12.75">
      <c r="A93" s="45">
        <v>3291.8800292611559</v>
      </c>
      <c r="B93" s="46" t="s">
        <v>305</v>
      </c>
      <c r="C93" s="47" t="s">
        <v>308</v>
      </c>
      <c r="D93" s="48">
        <v>65</v>
      </c>
      <c r="E93" s="49">
        <v>39.51943</v>
      </c>
      <c r="F93" s="49">
        <v>3.44E-2</v>
      </c>
      <c r="G93" s="49">
        <v>16.320779999999999</v>
      </c>
      <c r="H93" s="49">
        <v>0.2969</v>
      </c>
      <c r="I93" s="49">
        <v>0.2442</v>
      </c>
      <c r="J93" s="49">
        <v>44.126609999999999</v>
      </c>
      <c r="K93" s="49">
        <v>0.24399999999999999</v>
      </c>
      <c r="L93" s="49">
        <v>100.78631999999999</v>
      </c>
      <c r="M93" s="47"/>
      <c r="N93" s="50">
        <v>0.99258443719310496</v>
      </c>
      <c r="O93" s="50">
        <v>6.8311000663614694E-4</v>
      </c>
      <c r="P93" s="50">
        <v>0.34281016744000647</v>
      </c>
      <c r="Q93" s="50">
        <v>5.9980610186682179E-3</v>
      </c>
      <c r="R93" s="50">
        <v>5.1950315378745324E-3</v>
      </c>
      <c r="S93" s="50">
        <v>1.6522124844204253</v>
      </c>
      <c r="T93" s="50">
        <v>6.5660511769072968E-3</v>
      </c>
      <c r="U93" s="50">
        <v>3.0060493427936232</v>
      </c>
      <c r="V93" s="51">
        <v>82.818994611630472</v>
      </c>
      <c r="X93" s="49">
        <v>0.26</v>
      </c>
      <c r="Y93" s="49">
        <v>58.22</v>
      </c>
      <c r="Z93" s="49">
        <v>0.56999999999999995</v>
      </c>
      <c r="AA93" s="49">
        <v>6.61</v>
      </c>
      <c r="AB93" s="49">
        <v>9.33</v>
      </c>
      <c r="AC93" s="49">
        <v>0.26</v>
      </c>
      <c r="AD93" s="49">
        <v>2.34</v>
      </c>
      <c r="AE93" s="312"/>
      <c r="AF93" s="465" t="s">
        <v>439</v>
      </c>
      <c r="AG93" s="343">
        <v>30</v>
      </c>
      <c r="AH93" s="343">
        <v>15</v>
      </c>
      <c r="AI93" s="343"/>
      <c r="AJ93" s="380" t="s">
        <v>1749</v>
      </c>
      <c r="AK93" s="436" t="s">
        <v>1686</v>
      </c>
      <c r="AL93" s="313">
        <v>40.840000000000003</v>
      </c>
      <c r="AM93" s="313">
        <v>0</v>
      </c>
      <c r="AN93" s="313">
        <v>4.92</v>
      </c>
      <c r="AO93" s="313">
        <v>0.18770000000000001</v>
      </c>
      <c r="AP93" s="313">
        <v>0.1784</v>
      </c>
      <c r="AQ93" s="313">
        <v>52.45</v>
      </c>
      <c r="AR93" s="313">
        <v>6.4000000000000003E-3</v>
      </c>
      <c r="AS93" s="370">
        <v>98.582499999999996</v>
      </c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475"/>
      <c r="BF93" s="475"/>
      <c r="BG93" s="475"/>
      <c r="BH93" s="475"/>
      <c r="BI93" s="475"/>
      <c r="BJ93" s="475"/>
      <c r="BK93" s="475"/>
      <c r="BL93" s="475"/>
      <c r="BM93" s="475"/>
      <c r="BN93" s="475"/>
      <c r="BO93" s="475"/>
      <c r="BP93" s="306"/>
      <c r="BQ93" s="214"/>
      <c r="BR93" s="496"/>
      <c r="BS93" s="496"/>
      <c r="BT93" s="496"/>
      <c r="BU93" s="496"/>
      <c r="BV93" s="496"/>
    </row>
    <row r="94" spans="1:74" s="52" customFormat="1" ht="12.75">
      <c r="A94" s="45">
        <v>3291.8800292611559</v>
      </c>
      <c r="B94" s="46" t="s">
        <v>305</v>
      </c>
      <c r="C94" s="47" t="s">
        <v>308</v>
      </c>
      <c r="D94" s="48">
        <v>70</v>
      </c>
      <c r="E94" s="49">
        <v>39.569229999999997</v>
      </c>
      <c r="F94" s="49">
        <v>2.7099999999999999E-2</v>
      </c>
      <c r="G94" s="49">
        <v>16.254169999999998</v>
      </c>
      <c r="H94" s="49">
        <v>0.30370000000000003</v>
      </c>
      <c r="I94" s="49">
        <v>0.23089999999999999</v>
      </c>
      <c r="J94" s="49">
        <v>44.066839999999999</v>
      </c>
      <c r="K94" s="49">
        <v>0.25159999999999999</v>
      </c>
      <c r="L94" s="49">
        <v>100.70353999999999</v>
      </c>
      <c r="M94" s="47"/>
      <c r="N94" s="50">
        <v>0.99421089396907336</v>
      </c>
      <c r="O94" s="50">
        <v>5.3835112425629488E-4</v>
      </c>
      <c r="P94" s="50">
        <v>0.34154010694649301</v>
      </c>
      <c r="Q94" s="50">
        <v>6.1377557623530036E-3</v>
      </c>
      <c r="R94" s="50">
        <v>4.9139483862236698E-3</v>
      </c>
      <c r="S94" s="50">
        <v>1.6505982208484717</v>
      </c>
      <c r="T94" s="50">
        <v>6.7731267455427542E-3</v>
      </c>
      <c r="U94" s="50">
        <v>3.0047124037824142</v>
      </c>
      <c r="V94" s="51">
        <v>82.857865317920727</v>
      </c>
      <c r="X94" s="49">
        <v>0.26</v>
      </c>
      <c r="Y94" s="49">
        <v>73.45</v>
      </c>
      <c r="Z94" s="49">
        <v>0.56999999999999995</v>
      </c>
      <c r="AA94" s="49">
        <v>6.44</v>
      </c>
      <c r="AB94" s="49">
        <v>10.02</v>
      </c>
      <c r="AC94" s="49">
        <v>0.26</v>
      </c>
      <c r="AD94" s="49">
        <v>2.2799999999999998</v>
      </c>
      <c r="AE94" s="312"/>
      <c r="AF94" s="465" t="s">
        <v>439</v>
      </c>
      <c r="AG94" s="343">
        <v>30</v>
      </c>
      <c r="AH94" s="343">
        <v>15</v>
      </c>
      <c r="AI94" s="343"/>
      <c r="AJ94" s="380" t="s">
        <v>1749</v>
      </c>
      <c r="AK94" s="436" t="s">
        <v>1686</v>
      </c>
      <c r="AL94" s="313">
        <v>40.97</v>
      </c>
      <c r="AM94" s="313">
        <v>7.3000000000000001E-3</v>
      </c>
      <c r="AN94" s="313">
        <v>4.8099999999999996</v>
      </c>
      <c r="AO94" s="313">
        <v>0.20169999999999999</v>
      </c>
      <c r="AP94" s="313">
        <v>0.1221</v>
      </c>
      <c r="AQ94" s="313">
        <v>52.78</v>
      </c>
      <c r="AR94" s="313">
        <v>1.06E-2</v>
      </c>
      <c r="AS94" s="370">
        <v>98.901700000000005</v>
      </c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475"/>
      <c r="BF94" s="475"/>
      <c r="BG94" s="475"/>
      <c r="BH94" s="475"/>
      <c r="BI94" s="475"/>
      <c r="BJ94" s="475"/>
      <c r="BK94" s="475"/>
      <c r="BL94" s="475"/>
      <c r="BM94" s="475"/>
      <c r="BN94" s="475"/>
      <c r="BO94" s="475"/>
      <c r="BP94" s="306"/>
      <c r="BQ94" s="214"/>
      <c r="BR94" s="496"/>
      <c r="BS94" s="496"/>
      <c r="BT94" s="496"/>
      <c r="BU94" s="496"/>
      <c r="BV94" s="496"/>
    </row>
    <row r="95" spans="1:74" s="52" customFormat="1" ht="12.75">
      <c r="A95" s="45">
        <v>3291.8800292611559</v>
      </c>
      <c r="B95" s="46" t="s">
        <v>305</v>
      </c>
      <c r="C95" s="47" t="s">
        <v>308</v>
      </c>
      <c r="D95" s="48">
        <v>75</v>
      </c>
      <c r="E95" s="49">
        <v>39.539349999999999</v>
      </c>
      <c r="F95" s="49">
        <v>3.49E-2</v>
      </c>
      <c r="G95" s="49">
        <v>16.35885</v>
      </c>
      <c r="H95" s="49">
        <v>0.32100000000000001</v>
      </c>
      <c r="I95" s="49">
        <v>0.2261</v>
      </c>
      <c r="J95" s="49">
        <v>44.295940000000002</v>
      </c>
      <c r="K95" s="49">
        <v>0.24379999999999999</v>
      </c>
      <c r="L95" s="49">
        <v>101.01993999999999</v>
      </c>
      <c r="M95" s="47"/>
      <c r="N95" s="50">
        <v>0.9910366168763981</v>
      </c>
      <c r="O95" s="50">
        <v>6.9160960744130725E-4</v>
      </c>
      <c r="P95" s="50">
        <v>0.34290114857779946</v>
      </c>
      <c r="Q95" s="50">
        <v>6.4715617637272748E-3</v>
      </c>
      <c r="R95" s="50">
        <v>4.8000579125809717E-3</v>
      </c>
      <c r="S95" s="50">
        <v>1.6551320307291846</v>
      </c>
      <c r="T95" s="50">
        <v>6.5471384415878549E-3</v>
      </c>
      <c r="U95" s="50">
        <v>3.0075801639087194</v>
      </c>
      <c r="V95" s="51">
        <v>82.840329662619254</v>
      </c>
      <c r="X95" s="49">
        <v>0.26</v>
      </c>
      <c r="Y95" s="49">
        <v>56.77</v>
      </c>
      <c r="Z95" s="49">
        <v>0.56999999999999995</v>
      </c>
      <c r="AA95" s="49">
        <v>6.07</v>
      </c>
      <c r="AB95" s="49">
        <v>10</v>
      </c>
      <c r="AC95" s="49">
        <v>0.26</v>
      </c>
      <c r="AD95" s="49">
        <v>2.33</v>
      </c>
      <c r="AE95" s="312"/>
      <c r="AF95" s="465" t="s">
        <v>439</v>
      </c>
      <c r="AG95" s="343">
        <v>30</v>
      </c>
      <c r="AH95" s="343">
        <v>15</v>
      </c>
      <c r="AI95" s="343"/>
      <c r="AJ95" s="380" t="s">
        <v>1749</v>
      </c>
      <c r="AK95" s="436" t="s">
        <v>1686</v>
      </c>
      <c r="AL95" s="313">
        <v>41.06</v>
      </c>
      <c r="AM95" s="313">
        <v>2.41E-2</v>
      </c>
      <c r="AN95" s="313">
        <v>4.9400000000000004</v>
      </c>
      <c r="AO95" s="313">
        <v>0.1946</v>
      </c>
      <c r="AP95" s="313">
        <v>0.1174</v>
      </c>
      <c r="AQ95" s="313">
        <v>52.58</v>
      </c>
      <c r="AR95" s="313">
        <v>8.3000000000000001E-3</v>
      </c>
      <c r="AS95" s="370">
        <v>98.924400000000006</v>
      </c>
      <c r="AT95" s="343"/>
      <c r="AU95" s="343"/>
      <c r="AV95" s="343"/>
      <c r="AW95" s="343"/>
      <c r="AX95" s="343"/>
      <c r="AY95" s="343"/>
      <c r="AZ95" s="343"/>
      <c r="BA95" s="343"/>
      <c r="BB95" s="343"/>
      <c r="BC95" s="343"/>
      <c r="BD95" s="343"/>
      <c r="BE95" s="475"/>
      <c r="BF95" s="475"/>
      <c r="BG95" s="475"/>
      <c r="BH95" s="475"/>
      <c r="BI95" s="475"/>
      <c r="BJ95" s="475"/>
      <c r="BK95" s="475"/>
      <c r="BL95" s="475"/>
      <c r="BM95" s="475"/>
      <c r="BN95" s="475"/>
      <c r="BO95" s="475"/>
      <c r="BP95" s="306"/>
      <c r="BQ95" s="214"/>
      <c r="BR95" s="496"/>
      <c r="BS95" s="496"/>
      <c r="BT95" s="496"/>
      <c r="BU95" s="496"/>
      <c r="BV95" s="496"/>
    </row>
    <row r="96" spans="1:74" s="52" customFormat="1" ht="12.75">
      <c r="A96" s="45">
        <v>3291.8800292611559</v>
      </c>
      <c r="B96" s="46" t="s">
        <v>305</v>
      </c>
      <c r="C96" s="47" t="s">
        <v>308</v>
      </c>
      <c r="D96" s="48">
        <v>80</v>
      </c>
      <c r="E96" s="49">
        <v>39.310279999999999</v>
      </c>
      <c r="F96" s="49">
        <v>5.2600000000000001E-2</v>
      </c>
      <c r="G96" s="49">
        <v>16.111419999999999</v>
      </c>
      <c r="H96" s="49">
        <v>0.28360000000000002</v>
      </c>
      <c r="I96" s="49">
        <v>0.2036</v>
      </c>
      <c r="J96" s="49">
        <v>43.509039999999999</v>
      </c>
      <c r="K96" s="49">
        <v>0.25080000000000002</v>
      </c>
      <c r="L96" s="49">
        <v>99.721339999999998</v>
      </c>
      <c r="M96" s="47"/>
      <c r="N96" s="50">
        <v>0.9967738499207659</v>
      </c>
      <c r="O96" s="50">
        <v>1.0545123196029195E-3</v>
      </c>
      <c r="P96" s="50">
        <v>0.34164912425586602</v>
      </c>
      <c r="Q96" s="50">
        <v>5.7841642584323784E-3</v>
      </c>
      <c r="R96" s="50">
        <v>4.3727435870269437E-3</v>
      </c>
      <c r="S96" s="50">
        <v>1.6446691460965468</v>
      </c>
      <c r="T96" s="50">
        <v>6.8135850017866182E-3</v>
      </c>
      <c r="U96" s="50">
        <v>3.001117125440028</v>
      </c>
      <c r="V96" s="51">
        <v>82.802148399722185</v>
      </c>
      <c r="X96" s="49">
        <v>0.26</v>
      </c>
      <c r="Y96" s="49">
        <v>37.1</v>
      </c>
      <c r="Z96" s="49">
        <v>0.56999999999999995</v>
      </c>
      <c r="AA96" s="49">
        <v>6.82</v>
      </c>
      <c r="AB96" s="49">
        <v>11.39</v>
      </c>
      <c r="AC96" s="49">
        <v>0.26</v>
      </c>
      <c r="AD96" s="49">
        <v>2.2999999999999998</v>
      </c>
      <c r="AE96" s="312"/>
      <c r="AF96" s="465" t="s">
        <v>439</v>
      </c>
      <c r="AG96" s="343">
        <v>30</v>
      </c>
      <c r="AH96" s="343">
        <v>15</v>
      </c>
      <c r="AI96" s="343"/>
      <c r="AJ96" s="380" t="s">
        <v>1749</v>
      </c>
      <c r="AK96" s="436" t="s">
        <v>1686</v>
      </c>
      <c r="AL96" s="313">
        <v>41.06</v>
      </c>
      <c r="AM96" s="313">
        <v>1.32E-2</v>
      </c>
      <c r="AN96" s="313">
        <v>4.9000000000000004</v>
      </c>
      <c r="AO96" s="313">
        <v>0.20860000000000001</v>
      </c>
      <c r="AP96" s="313">
        <v>0.155</v>
      </c>
      <c r="AQ96" s="313">
        <v>52.61</v>
      </c>
      <c r="AR96" s="313">
        <v>1.32E-2</v>
      </c>
      <c r="AS96" s="370">
        <v>98.96</v>
      </c>
      <c r="AT96" s="343"/>
      <c r="AU96" s="343"/>
      <c r="AV96" s="343"/>
      <c r="AW96" s="343"/>
      <c r="AX96" s="343"/>
      <c r="AY96" s="343"/>
      <c r="AZ96" s="343"/>
      <c r="BA96" s="343"/>
      <c r="BB96" s="343"/>
      <c r="BC96" s="343"/>
      <c r="BD96" s="343"/>
      <c r="BE96" s="475"/>
      <c r="BF96" s="475"/>
      <c r="BG96" s="475"/>
      <c r="BH96" s="475"/>
      <c r="BI96" s="475"/>
      <c r="BJ96" s="475"/>
      <c r="BK96" s="475"/>
      <c r="BL96" s="475"/>
      <c r="BM96" s="475"/>
      <c r="BN96" s="475"/>
      <c r="BO96" s="475"/>
      <c r="BP96" s="306"/>
      <c r="BQ96" s="214"/>
      <c r="BR96" s="496"/>
      <c r="BS96" s="496"/>
      <c r="BT96" s="496"/>
      <c r="BU96" s="496"/>
      <c r="BV96" s="496"/>
    </row>
    <row r="97" spans="1:74" s="52" customFormat="1" ht="12.75">
      <c r="A97" s="45">
        <v>3291.8800292611559</v>
      </c>
      <c r="B97" s="46" t="s">
        <v>305</v>
      </c>
      <c r="C97" s="47" t="s">
        <v>308</v>
      </c>
      <c r="D97" s="48">
        <v>85</v>
      </c>
      <c r="E97" s="49">
        <v>39.499510000000001</v>
      </c>
      <c r="F97" s="49">
        <v>4.4299999999999999E-2</v>
      </c>
      <c r="G97" s="49">
        <v>16.330300000000001</v>
      </c>
      <c r="H97" s="49">
        <v>0.29659999999999997</v>
      </c>
      <c r="I97" s="49">
        <v>0.22059999999999999</v>
      </c>
      <c r="J97" s="49">
        <v>44.096730000000001</v>
      </c>
      <c r="K97" s="49">
        <v>0.25</v>
      </c>
      <c r="L97" s="49">
        <v>100.73804</v>
      </c>
      <c r="M97" s="47"/>
      <c r="N97" s="50">
        <v>0.99250006038259453</v>
      </c>
      <c r="O97" s="50">
        <v>8.8007153619061303E-4</v>
      </c>
      <c r="P97" s="50">
        <v>0.34315394090684609</v>
      </c>
      <c r="Q97" s="50">
        <v>5.9945125365785589E-3</v>
      </c>
      <c r="R97" s="50">
        <v>4.6949403736929792E-3</v>
      </c>
      <c r="S97" s="50">
        <v>1.6517859387809419</v>
      </c>
      <c r="T97" s="50">
        <v>6.7303320281793186E-3</v>
      </c>
      <c r="U97" s="50">
        <v>3.0057397965450239</v>
      </c>
      <c r="V97" s="51">
        <v>82.80105126289078</v>
      </c>
      <c r="X97" s="49">
        <v>0.26</v>
      </c>
      <c r="Y97" s="49">
        <v>43.88</v>
      </c>
      <c r="Z97" s="49">
        <v>0.56999999999999995</v>
      </c>
      <c r="AA97" s="49">
        <v>6.6</v>
      </c>
      <c r="AB97" s="49">
        <v>10.4</v>
      </c>
      <c r="AC97" s="49">
        <v>0.26</v>
      </c>
      <c r="AD97" s="49">
        <v>2.29</v>
      </c>
      <c r="AE97" s="312"/>
      <c r="AF97" s="465" t="s">
        <v>439</v>
      </c>
      <c r="AG97" s="343">
        <v>30</v>
      </c>
      <c r="AH97" s="343">
        <v>15</v>
      </c>
      <c r="AI97" s="343"/>
      <c r="AJ97" s="380" t="s">
        <v>1749</v>
      </c>
      <c r="AK97" s="436" t="s">
        <v>1686</v>
      </c>
      <c r="AL97" s="313">
        <v>41.19</v>
      </c>
      <c r="AM97" s="313">
        <v>0</v>
      </c>
      <c r="AN97" s="313">
        <v>4.96</v>
      </c>
      <c r="AO97" s="313">
        <v>0.18640000000000001</v>
      </c>
      <c r="AP97" s="313">
        <v>0.13780000000000001</v>
      </c>
      <c r="AQ97" s="313">
        <v>52.74</v>
      </c>
      <c r="AR97" s="313">
        <v>1.11E-2</v>
      </c>
      <c r="AS97" s="370">
        <v>99.225300000000004</v>
      </c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475"/>
      <c r="BF97" s="475"/>
      <c r="BG97" s="475"/>
      <c r="BH97" s="475"/>
      <c r="BI97" s="475"/>
      <c r="BJ97" s="475"/>
      <c r="BK97" s="475"/>
      <c r="BL97" s="475"/>
      <c r="BM97" s="475"/>
      <c r="BN97" s="475"/>
      <c r="BO97" s="475"/>
      <c r="BP97" s="306"/>
      <c r="BQ97" s="214"/>
      <c r="BR97" s="496"/>
      <c r="BS97" s="496"/>
      <c r="BT97" s="496"/>
      <c r="BU97" s="496"/>
      <c r="BV97" s="496"/>
    </row>
    <row r="98" spans="1:74" s="52" customFormat="1" ht="12.75">
      <c r="A98" s="45">
        <v>3291.8800292611559</v>
      </c>
      <c r="B98" s="46" t="s">
        <v>305</v>
      </c>
      <c r="C98" s="47" t="s">
        <v>308</v>
      </c>
      <c r="D98" s="48">
        <v>90</v>
      </c>
      <c r="E98" s="49">
        <v>39.399909999999998</v>
      </c>
      <c r="F98" s="49">
        <v>3.2599999999999997E-2</v>
      </c>
      <c r="G98" s="49">
        <v>16.349329999999998</v>
      </c>
      <c r="H98" s="49">
        <v>0.2949</v>
      </c>
      <c r="I98" s="49">
        <v>0.24379999999999999</v>
      </c>
      <c r="J98" s="49">
        <v>43.977200000000003</v>
      </c>
      <c r="K98" s="49">
        <v>0.26119999999999999</v>
      </c>
      <c r="L98" s="49">
        <v>100.55894000000001</v>
      </c>
      <c r="M98" s="47"/>
      <c r="N98" s="50">
        <v>0.99223470333663455</v>
      </c>
      <c r="O98" s="50">
        <v>6.4910087973319461E-4</v>
      </c>
      <c r="P98" s="50">
        <v>0.34433021715655715</v>
      </c>
      <c r="Q98" s="50">
        <v>5.9736235098865323E-3</v>
      </c>
      <c r="R98" s="50">
        <v>5.200422433938371E-3</v>
      </c>
      <c r="S98" s="50">
        <v>1.6510312854996185</v>
      </c>
      <c r="T98" s="50">
        <v>7.047742087530999E-3</v>
      </c>
      <c r="U98" s="50">
        <v>3.0064670949038996</v>
      </c>
      <c r="V98" s="51">
        <v>82.745741147890115</v>
      </c>
      <c r="X98" s="49">
        <v>0.26</v>
      </c>
      <c r="Y98" s="49">
        <v>60.27</v>
      </c>
      <c r="Z98" s="49">
        <v>0.56999999999999995</v>
      </c>
      <c r="AA98" s="49">
        <v>6.65</v>
      </c>
      <c r="AB98" s="49">
        <v>9.42</v>
      </c>
      <c r="AC98" s="49">
        <v>0.26</v>
      </c>
      <c r="AD98" s="49">
        <v>2.21</v>
      </c>
      <c r="AE98" s="312"/>
      <c r="AF98" s="465" t="s">
        <v>439</v>
      </c>
      <c r="AG98" s="343">
        <v>30</v>
      </c>
      <c r="AH98" s="343">
        <v>15</v>
      </c>
      <c r="AI98" s="343"/>
      <c r="AJ98" s="380" t="s">
        <v>1749</v>
      </c>
      <c r="AK98" s="436" t="s">
        <v>1686</v>
      </c>
      <c r="AL98" s="313">
        <v>41.26</v>
      </c>
      <c r="AM98" s="313">
        <v>9.5999999999999992E-3</v>
      </c>
      <c r="AN98" s="313">
        <v>5.01</v>
      </c>
      <c r="AO98" s="313">
        <v>0.19439999999999999</v>
      </c>
      <c r="AP98" s="313">
        <v>0.15459999999999999</v>
      </c>
      <c r="AQ98" s="313">
        <v>52.76</v>
      </c>
      <c r="AR98" s="313">
        <v>9.7000000000000003E-3</v>
      </c>
      <c r="AS98" s="370">
        <v>99.398300000000006</v>
      </c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475"/>
      <c r="BF98" s="475"/>
      <c r="BG98" s="475"/>
      <c r="BH98" s="475"/>
      <c r="BI98" s="475"/>
      <c r="BJ98" s="475"/>
      <c r="BK98" s="475"/>
      <c r="BL98" s="475"/>
      <c r="BM98" s="475"/>
      <c r="BN98" s="475"/>
      <c r="BO98" s="475"/>
      <c r="BP98" s="306"/>
      <c r="BQ98" s="214"/>
      <c r="BR98" s="496"/>
      <c r="BS98" s="496"/>
      <c r="BT98" s="496"/>
      <c r="BU98" s="496"/>
      <c r="BV98" s="496"/>
    </row>
    <row r="99" spans="1:74" s="52" customFormat="1" ht="12.75">
      <c r="A99" s="45">
        <v>3291.8800292611559</v>
      </c>
      <c r="B99" s="46" t="s">
        <v>305</v>
      </c>
      <c r="C99" s="47" t="s">
        <v>308</v>
      </c>
      <c r="D99" s="48">
        <v>95</v>
      </c>
      <c r="E99" s="49">
        <v>39.399909999999998</v>
      </c>
      <c r="F99" s="49">
        <v>5.7000000000000002E-2</v>
      </c>
      <c r="G99" s="49">
        <v>16.320779999999999</v>
      </c>
      <c r="H99" s="49">
        <v>0.33689999999999998</v>
      </c>
      <c r="I99" s="49">
        <v>0.21740000000000001</v>
      </c>
      <c r="J99" s="49">
        <v>44.05688</v>
      </c>
      <c r="K99" s="49">
        <v>0.24979999999999999</v>
      </c>
      <c r="L99" s="49">
        <v>100.63866999999999</v>
      </c>
      <c r="M99" s="47"/>
      <c r="N99" s="50">
        <v>0.99128612549736062</v>
      </c>
      <c r="O99" s="50">
        <v>1.1338459903406507E-3</v>
      </c>
      <c r="P99" s="50">
        <v>0.34340032551897942</v>
      </c>
      <c r="Q99" s="50">
        <v>6.8178697672385147E-3</v>
      </c>
      <c r="R99" s="50">
        <v>4.6328589368132026E-3</v>
      </c>
      <c r="S99" s="50">
        <v>1.6524414550193456</v>
      </c>
      <c r="T99" s="50">
        <v>6.7337017918798221E-3</v>
      </c>
      <c r="U99" s="50">
        <v>3.0064461825219575</v>
      </c>
      <c r="V99" s="51">
        <v>82.796479900764723</v>
      </c>
      <c r="X99" s="49">
        <v>0.26</v>
      </c>
      <c r="Y99" s="49">
        <v>34.97</v>
      </c>
      <c r="Z99" s="49">
        <v>0.56999999999999995</v>
      </c>
      <c r="AA99" s="49">
        <v>5.86</v>
      </c>
      <c r="AB99" s="49">
        <v>10.71</v>
      </c>
      <c r="AC99" s="49">
        <v>0.26</v>
      </c>
      <c r="AD99" s="49">
        <v>2.29</v>
      </c>
      <c r="AE99" s="312"/>
      <c r="AF99" s="465" t="s">
        <v>439</v>
      </c>
      <c r="AG99" s="343">
        <v>30</v>
      </c>
      <c r="AH99" s="343">
        <v>15</v>
      </c>
      <c r="AI99" s="343"/>
      <c r="AJ99" s="380" t="s">
        <v>1749</v>
      </c>
      <c r="AK99" s="436" t="s">
        <v>1686</v>
      </c>
      <c r="AL99" s="313">
        <v>41.2</v>
      </c>
      <c r="AM99" s="313">
        <v>0</v>
      </c>
      <c r="AN99" s="313">
        <v>4.9800000000000004</v>
      </c>
      <c r="AO99" s="313">
        <v>0.17460000000000001</v>
      </c>
      <c r="AP99" s="313">
        <v>0.1472</v>
      </c>
      <c r="AQ99" s="313">
        <v>52.54</v>
      </c>
      <c r="AR99" s="313">
        <v>1.32E-2</v>
      </c>
      <c r="AS99" s="370">
        <v>99.055000000000007</v>
      </c>
      <c r="AT99" s="343"/>
      <c r="AU99" s="343"/>
      <c r="AV99" s="343"/>
      <c r="AW99" s="343"/>
      <c r="AX99" s="343"/>
      <c r="AY99" s="343"/>
      <c r="AZ99" s="343"/>
      <c r="BA99" s="343"/>
      <c r="BB99" s="343"/>
      <c r="BC99" s="343"/>
      <c r="BD99" s="343"/>
      <c r="BE99" s="475"/>
      <c r="BF99" s="475"/>
      <c r="BG99" s="475"/>
      <c r="BH99" s="475"/>
      <c r="BI99" s="475"/>
      <c r="BJ99" s="475"/>
      <c r="BK99" s="475"/>
      <c r="BL99" s="475"/>
      <c r="BM99" s="475"/>
      <c r="BN99" s="475"/>
      <c r="BO99" s="475"/>
      <c r="BP99" s="306"/>
      <c r="BQ99" s="214"/>
      <c r="BR99" s="496"/>
      <c r="BS99" s="496"/>
      <c r="BT99" s="496"/>
      <c r="BU99" s="496"/>
      <c r="BV99" s="496"/>
    </row>
    <row r="100" spans="1:74" s="52" customFormat="1" ht="12.75">
      <c r="A100" s="45">
        <v>3291.8800292611559</v>
      </c>
      <c r="B100" s="46" t="s">
        <v>305</v>
      </c>
      <c r="C100" s="47" t="s">
        <v>308</v>
      </c>
      <c r="D100" s="48">
        <v>100</v>
      </c>
      <c r="E100" s="49">
        <v>39.628979999999999</v>
      </c>
      <c r="F100" s="49">
        <v>2.5399999999999999E-2</v>
      </c>
      <c r="G100" s="49">
        <v>16.3874</v>
      </c>
      <c r="H100" s="49">
        <v>0.29630000000000001</v>
      </c>
      <c r="I100" s="49">
        <v>0.22090000000000001</v>
      </c>
      <c r="J100" s="49">
        <v>44.33578</v>
      </c>
      <c r="K100" s="49">
        <v>0.25929999999999997</v>
      </c>
      <c r="L100" s="49">
        <v>101.15405999999999</v>
      </c>
      <c r="M100" s="47"/>
      <c r="N100" s="50">
        <v>0.99183922138532388</v>
      </c>
      <c r="O100" s="50">
        <v>5.026173956205023E-4</v>
      </c>
      <c r="P100" s="50">
        <v>0.34300024664441281</v>
      </c>
      <c r="Q100" s="50">
        <v>5.9649104441998734E-3</v>
      </c>
      <c r="R100" s="50">
        <v>4.6828456018414098E-3</v>
      </c>
      <c r="S100" s="50">
        <v>1.6542124410878056</v>
      </c>
      <c r="T100" s="50">
        <v>6.9532612642312355E-3</v>
      </c>
      <c r="U100" s="50">
        <v>3.0071555438234356</v>
      </c>
      <c r="V100" s="51">
        <v>82.828318663283667</v>
      </c>
      <c r="X100" s="49">
        <v>0.26</v>
      </c>
      <c r="Y100" s="49">
        <v>78.459999999999994</v>
      </c>
      <c r="Z100" s="49">
        <v>0.56999999999999995</v>
      </c>
      <c r="AA100" s="49">
        <v>6.6</v>
      </c>
      <c r="AB100" s="49">
        <v>10.49</v>
      </c>
      <c r="AC100" s="49">
        <v>0.26</v>
      </c>
      <c r="AD100" s="49">
        <v>2.2200000000000002</v>
      </c>
      <c r="AE100" s="312"/>
      <c r="AF100" s="465" t="s">
        <v>439</v>
      </c>
      <c r="AG100" s="343">
        <v>30</v>
      </c>
      <c r="AH100" s="343">
        <v>15</v>
      </c>
      <c r="AI100" s="343"/>
      <c r="AJ100" s="380" t="s">
        <v>1749</v>
      </c>
      <c r="AK100" s="436" t="s">
        <v>1686</v>
      </c>
      <c r="AL100" s="313">
        <v>41.37</v>
      </c>
      <c r="AM100" s="313">
        <v>5.7999999999999996E-3</v>
      </c>
      <c r="AN100" s="313">
        <v>5.03</v>
      </c>
      <c r="AO100" s="313">
        <v>0.18709999999999999</v>
      </c>
      <c r="AP100" s="313">
        <v>0.15390000000000001</v>
      </c>
      <c r="AQ100" s="313">
        <v>52.6</v>
      </c>
      <c r="AR100" s="313">
        <v>1.9199999999999998E-2</v>
      </c>
      <c r="AS100" s="370">
        <v>99.366</v>
      </c>
      <c r="AT100" s="343"/>
      <c r="AU100" s="343"/>
      <c r="AV100" s="343"/>
      <c r="AW100" s="343"/>
      <c r="AX100" s="343"/>
      <c r="AY100" s="343"/>
      <c r="AZ100" s="343"/>
      <c r="BA100" s="343"/>
      <c r="BB100" s="343"/>
      <c r="BC100" s="343"/>
      <c r="BD100" s="343"/>
      <c r="BE100" s="475"/>
      <c r="BF100" s="475"/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306"/>
      <c r="BQ100" s="214"/>
      <c r="BR100" s="496"/>
      <c r="BS100" s="496"/>
      <c r="BT100" s="496"/>
      <c r="BU100" s="496"/>
      <c r="BV100" s="496"/>
    </row>
    <row r="101" spans="1:74" s="52" customFormat="1" ht="12.75">
      <c r="A101" s="45">
        <v>3291.8800292611559</v>
      </c>
      <c r="B101" s="46" t="s">
        <v>305</v>
      </c>
      <c r="C101" s="47" t="s">
        <v>308</v>
      </c>
      <c r="D101" s="48">
        <v>105</v>
      </c>
      <c r="E101" s="49">
        <v>39.539349999999999</v>
      </c>
      <c r="F101" s="49">
        <v>6.83E-2</v>
      </c>
      <c r="G101" s="49">
        <v>16.24465</v>
      </c>
      <c r="H101" s="49">
        <v>0.29559999999999997</v>
      </c>
      <c r="I101" s="49">
        <v>0.224</v>
      </c>
      <c r="J101" s="49">
        <v>44.11665</v>
      </c>
      <c r="K101" s="49">
        <v>0.25509999999999999</v>
      </c>
      <c r="L101" s="49">
        <v>100.74365</v>
      </c>
      <c r="M101" s="47"/>
      <c r="N101" s="50">
        <v>0.99286362271480966</v>
      </c>
      <c r="O101" s="50">
        <v>1.3559890802915271E-3</v>
      </c>
      <c r="P101" s="50">
        <v>0.34113511498939819</v>
      </c>
      <c r="Q101" s="50">
        <v>5.9704682827285901E-3</v>
      </c>
      <c r="R101" s="50">
        <v>4.764242193286701E-3</v>
      </c>
      <c r="S101" s="50">
        <v>1.6514717377690451</v>
      </c>
      <c r="T101" s="50">
        <v>6.8632240950474823E-3</v>
      </c>
      <c r="U101" s="50">
        <v>3.0044243991246073</v>
      </c>
      <c r="V101" s="51">
        <v>82.882218688135367</v>
      </c>
      <c r="X101" s="49">
        <v>0.26</v>
      </c>
      <c r="Y101" s="49">
        <v>29.4</v>
      </c>
      <c r="Z101" s="49">
        <v>0.56999999999999995</v>
      </c>
      <c r="AA101" s="49">
        <v>6.55</v>
      </c>
      <c r="AB101" s="49">
        <v>10.29</v>
      </c>
      <c r="AC101" s="49">
        <v>0.26</v>
      </c>
      <c r="AD101" s="49">
        <v>2.25</v>
      </c>
      <c r="AE101" s="312"/>
      <c r="AF101" s="465" t="s">
        <v>439</v>
      </c>
      <c r="AG101" s="343">
        <v>30</v>
      </c>
      <c r="AH101" s="343">
        <v>15</v>
      </c>
      <c r="AI101" s="343"/>
      <c r="AJ101" s="380" t="s">
        <v>1749</v>
      </c>
      <c r="AK101" s="436" t="s">
        <v>1686</v>
      </c>
      <c r="AL101" s="313">
        <v>41.21</v>
      </c>
      <c r="AM101" s="313">
        <v>1.7000000000000001E-2</v>
      </c>
      <c r="AN101" s="313">
        <v>4.95</v>
      </c>
      <c r="AO101" s="313">
        <v>0.21149999999999999</v>
      </c>
      <c r="AP101" s="313">
        <v>0.14899999999999999</v>
      </c>
      <c r="AQ101" s="313">
        <v>52.56</v>
      </c>
      <c r="AR101" s="313">
        <v>1.7500000000000002E-2</v>
      </c>
      <c r="AS101" s="370">
        <v>99.114999999999995</v>
      </c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475"/>
      <c r="BF101" s="475"/>
      <c r="BG101" s="475"/>
      <c r="BH101" s="475"/>
      <c r="BI101" s="475"/>
      <c r="BJ101" s="475"/>
      <c r="BK101" s="475"/>
      <c r="BL101" s="475"/>
      <c r="BM101" s="475"/>
      <c r="BN101" s="475"/>
      <c r="BO101" s="475"/>
      <c r="BP101" s="306"/>
      <c r="BQ101" s="214"/>
      <c r="BR101" s="496"/>
      <c r="BS101" s="496"/>
      <c r="BT101" s="496"/>
      <c r="BU101" s="496"/>
      <c r="BV101" s="496"/>
    </row>
    <row r="102" spans="1:74" s="52" customFormat="1" ht="12.75">
      <c r="A102" s="45">
        <v>3291.8800292611559</v>
      </c>
      <c r="B102" s="46" t="s">
        <v>305</v>
      </c>
      <c r="C102" s="47" t="s">
        <v>308</v>
      </c>
      <c r="D102" s="48">
        <v>110</v>
      </c>
      <c r="E102" s="49">
        <v>39.619019999999999</v>
      </c>
      <c r="F102" s="49">
        <v>3.6799999999999999E-2</v>
      </c>
      <c r="G102" s="49">
        <v>16.311260000000001</v>
      </c>
      <c r="H102" s="49">
        <v>0.31190000000000001</v>
      </c>
      <c r="I102" s="49">
        <v>0.2321</v>
      </c>
      <c r="J102" s="49">
        <v>44.136569999999999</v>
      </c>
      <c r="K102" s="49">
        <v>0.26350000000000001</v>
      </c>
      <c r="L102" s="49">
        <v>100.91114999999999</v>
      </c>
      <c r="M102" s="47"/>
      <c r="N102" s="50">
        <v>0.99362291773245071</v>
      </c>
      <c r="O102" s="50">
        <v>7.29694553754485E-4</v>
      </c>
      <c r="P102" s="50">
        <v>0.34210653910339389</v>
      </c>
      <c r="Q102" s="50">
        <v>6.2918322944646079E-3</v>
      </c>
      <c r="R102" s="50">
        <v>4.930361355992478E-3</v>
      </c>
      <c r="S102" s="50">
        <v>1.6501559751071491</v>
      </c>
      <c r="T102" s="50">
        <v>7.0803730128350994E-3</v>
      </c>
      <c r="U102" s="50">
        <v>3.0049176931600403</v>
      </c>
      <c r="V102" s="51">
        <v>82.830505263304758</v>
      </c>
      <c r="X102" s="49">
        <v>0.26</v>
      </c>
      <c r="Y102" s="49">
        <v>53.36</v>
      </c>
      <c r="Z102" s="49">
        <v>0.56999999999999995</v>
      </c>
      <c r="AA102" s="49">
        <v>6.3</v>
      </c>
      <c r="AB102" s="49">
        <v>9.74</v>
      </c>
      <c r="AC102" s="49">
        <v>0.26</v>
      </c>
      <c r="AD102" s="49">
        <v>2.2000000000000002</v>
      </c>
      <c r="AE102" s="312"/>
      <c r="AF102" s="465" t="s">
        <v>439</v>
      </c>
      <c r="AG102" s="343">
        <v>30</v>
      </c>
      <c r="AH102" s="343">
        <v>15</v>
      </c>
      <c r="AI102" s="343"/>
      <c r="AJ102" s="380" t="s">
        <v>1749</v>
      </c>
      <c r="AK102" s="436" t="s">
        <v>1686</v>
      </c>
      <c r="AL102" s="313">
        <v>41.12</v>
      </c>
      <c r="AM102" s="313">
        <v>5.5999999999999999E-3</v>
      </c>
      <c r="AN102" s="313">
        <v>4.92</v>
      </c>
      <c r="AO102" s="313">
        <v>0.2114</v>
      </c>
      <c r="AP102" s="313">
        <v>0.14680000000000001</v>
      </c>
      <c r="AQ102" s="313">
        <v>52.61</v>
      </c>
      <c r="AR102" s="313">
        <v>1.1999999999999999E-3</v>
      </c>
      <c r="AS102" s="370">
        <v>99.015000000000001</v>
      </c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475"/>
      <c r="BF102" s="475"/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306"/>
      <c r="BQ102" s="214"/>
      <c r="BR102" s="496"/>
      <c r="BS102" s="496"/>
      <c r="BT102" s="496"/>
      <c r="BU102" s="496"/>
      <c r="BV102" s="496"/>
    </row>
    <row r="103" spans="1:74" s="52" customFormat="1" ht="12.75">
      <c r="A103" s="45">
        <v>3291.8800292611559</v>
      </c>
      <c r="B103" s="46" t="s">
        <v>305</v>
      </c>
      <c r="C103" s="47" t="s">
        <v>308</v>
      </c>
      <c r="D103" s="48">
        <v>115</v>
      </c>
      <c r="E103" s="49">
        <v>39.678780000000003</v>
      </c>
      <c r="F103" s="49">
        <v>3.2599999999999997E-2</v>
      </c>
      <c r="G103" s="49">
        <v>16.263680000000001</v>
      </c>
      <c r="H103" s="49">
        <v>0.31119999999999998</v>
      </c>
      <c r="I103" s="49">
        <v>0.21049999999999999</v>
      </c>
      <c r="J103" s="49">
        <v>44.066839999999999</v>
      </c>
      <c r="K103" s="49">
        <v>0.25890000000000002</v>
      </c>
      <c r="L103" s="49">
        <v>100.82250000000001</v>
      </c>
      <c r="M103" s="47"/>
      <c r="N103" s="50">
        <v>0.99548348942190712</v>
      </c>
      <c r="O103" s="50">
        <v>6.4664923197414856E-4</v>
      </c>
      <c r="P103" s="50">
        <v>0.34123263958778605</v>
      </c>
      <c r="Q103" s="50">
        <v>6.2799940413882848E-3</v>
      </c>
      <c r="R103" s="50">
        <v>4.4731513242325018E-3</v>
      </c>
      <c r="S103" s="50">
        <v>1.6481479902616856</v>
      </c>
      <c r="T103" s="50">
        <v>6.9592982451710294E-3</v>
      </c>
      <c r="U103" s="50">
        <v>3.0032232121141442</v>
      </c>
      <c r="V103" s="51">
        <v>82.849555896083189</v>
      </c>
      <c r="X103" s="49">
        <v>0.26</v>
      </c>
      <c r="Y103" s="49">
        <v>57.96</v>
      </c>
      <c r="Z103" s="49">
        <v>0.56999999999999995</v>
      </c>
      <c r="AA103" s="49">
        <v>6.29</v>
      </c>
      <c r="AB103" s="49">
        <v>11.06</v>
      </c>
      <c r="AC103" s="49">
        <v>0.26</v>
      </c>
      <c r="AD103" s="49">
        <v>2.23</v>
      </c>
      <c r="AE103" s="312"/>
      <c r="AF103" s="465" t="s">
        <v>439</v>
      </c>
      <c r="AG103" s="343">
        <v>30</v>
      </c>
      <c r="AH103" s="343">
        <v>15</v>
      </c>
      <c r="AI103" s="343"/>
      <c r="AJ103" s="380" t="s">
        <v>1749</v>
      </c>
      <c r="AK103" s="436" t="s">
        <v>1686</v>
      </c>
      <c r="AL103" s="313">
        <v>41.16</v>
      </c>
      <c r="AM103" s="313">
        <v>0</v>
      </c>
      <c r="AN103" s="313">
        <v>4.9400000000000004</v>
      </c>
      <c r="AO103" s="313">
        <v>0.21010000000000001</v>
      </c>
      <c r="AP103" s="313">
        <v>0.1346</v>
      </c>
      <c r="AQ103" s="313">
        <v>52.58</v>
      </c>
      <c r="AR103" s="313">
        <v>1.15E-2</v>
      </c>
      <c r="AS103" s="370">
        <v>99.036199999999994</v>
      </c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475"/>
      <c r="BF103" s="475"/>
      <c r="BG103" s="475"/>
      <c r="BH103" s="475"/>
      <c r="BI103" s="475"/>
      <c r="BJ103" s="475"/>
      <c r="BK103" s="475"/>
      <c r="BL103" s="475"/>
      <c r="BM103" s="475"/>
      <c r="BN103" s="475"/>
      <c r="BO103" s="475"/>
      <c r="BP103" s="306"/>
      <c r="BQ103" s="214"/>
      <c r="BR103" s="496"/>
      <c r="BS103" s="496"/>
      <c r="BT103" s="496"/>
      <c r="BU103" s="496"/>
      <c r="BV103" s="496"/>
    </row>
    <row r="104" spans="1:74" s="52" customFormat="1" ht="12.75">
      <c r="A104" s="45">
        <v>3291.8800292611559</v>
      </c>
      <c r="B104" s="46" t="s">
        <v>305</v>
      </c>
      <c r="C104" s="47" t="s">
        <v>308</v>
      </c>
      <c r="D104" s="48">
        <v>120</v>
      </c>
      <c r="E104" s="49">
        <v>39.718620000000001</v>
      </c>
      <c r="F104" s="49">
        <v>4.4400000000000002E-2</v>
      </c>
      <c r="G104" s="49">
        <v>16.50159</v>
      </c>
      <c r="H104" s="49">
        <v>0.2722</v>
      </c>
      <c r="I104" s="49">
        <v>0.22939999999999999</v>
      </c>
      <c r="J104" s="49">
        <v>44.146529999999998</v>
      </c>
      <c r="K104" s="49">
        <v>0.25309999999999999</v>
      </c>
      <c r="L104" s="49">
        <v>101.16584</v>
      </c>
      <c r="M104" s="47"/>
      <c r="N104" s="50">
        <v>0.99396527939139656</v>
      </c>
      <c r="O104" s="50">
        <v>8.7848722134963887E-4</v>
      </c>
      <c r="P104" s="50">
        <v>0.34534951447225765</v>
      </c>
      <c r="Q104" s="50">
        <v>5.4790981041257071E-3</v>
      </c>
      <c r="R104" s="50">
        <v>4.862461953052565E-3</v>
      </c>
      <c r="S104" s="50">
        <v>1.6469567018806983</v>
      </c>
      <c r="T104" s="50">
        <v>6.7862031430235576E-3</v>
      </c>
      <c r="U104" s="50">
        <v>3.0042777461659043</v>
      </c>
      <c r="V104" s="51">
        <v>82.668123928628077</v>
      </c>
      <c r="X104" s="49">
        <v>0.26</v>
      </c>
      <c r="Y104" s="49">
        <v>42.21</v>
      </c>
      <c r="Z104" s="49">
        <v>0.56999999999999995</v>
      </c>
      <c r="AA104" s="49">
        <v>7.1</v>
      </c>
      <c r="AB104" s="49">
        <v>9.81</v>
      </c>
      <c r="AC104" s="49">
        <v>0.26</v>
      </c>
      <c r="AD104" s="49">
        <v>2.27</v>
      </c>
      <c r="AE104" s="312"/>
      <c r="AF104" s="465" t="s">
        <v>439</v>
      </c>
      <c r="AG104" s="343">
        <v>30</v>
      </c>
      <c r="AH104" s="343">
        <v>15</v>
      </c>
      <c r="AI104" s="343"/>
      <c r="AJ104" s="380" t="s">
        <v>1749</v>
      </c>
      <c r="AK104" s="436" t="s">
        <v>1686</v>
      </c>
      <c r="AL104" s="313">
        <v>41.22</v>
      </c>
      <c r="AM104" s="313">
        <v>3.2800000000000003E-2</v>
      </c>
      <c r="AN104" s="313">
        <v>4.88</v>
      </c>
      <c r="AO104" s="313">
        <v>0.19359999999999999</v>
      </c>
      <c r="AP104" s="313">
        <v>0.15140000000000001</v>
      </c>
      <c r="AQ104" s="313">
        <v>52.67</v>
      </c>
      <c r="AR104" s="313">
        <v>1.2E-2</v>
      </c>
      <c r="AS104" s="370">
        <v>99.159800000000004</v>
      </c>
      <c r="AT104" s="343"/>
      <c r="AU104" s="343"/>
      <c r="AV104" s="343"/>
      <c r="AW104" s="343"/>
      <c r="AX104" s="343"/>
      <c r="AY104" s="343"/>
      <c r="AZ104" s="343"/>
      <c r="BA104" s="343"/>
      <c r="BB104" s="343"/>
      <c r="BC104" s="343"/>
      <c r="BD104" s="343"/>
      <c r="BE104" s="475"/>
      <c r="BF104" s="475"/>
      <c r="BG104" s="475"/>
      <c r="BH104" s="475"/>
      <c r="BI104" s="475"/>
      <c r="BJ104" s="475"/>
      <c r="BK104" s="475"/>
      <c r="BL104" s="475"/>
      <c r="BM104" s="475"/>
      <c r="BN104" s="475"/>
      <c r="BO104" s="475"/>
      <c r="BP104" s="306"/>
      <c r="BQ104" s="214"/>
      <c r="BR104" s="496"/>
      <c r="BS104" s="496"/>
      <c r="BT104" s="496"/>
      <c r="BU104" s="496"/>
      <c r="BV104" s="496"/>
    </row>
    <row r="105" spans="1:74" s="52" customFormat="1" ht="12.75">
      <c r="A105" s="45">
        <v>3291.8800292611559</v>
      </c>
      <c r="B105" s="46" t="s">
        <v>305</v>
      </c>
      <c r="C105" s="47" t="s">
        <v>308</v>
      </c>
      <c r="D105" s="48">
        <v>125</v>
      </c>
      <c r="E105" s="49">
        <v>39.549300000000002</v>
      </c>
      <c r="F105" s="49">
        <v>3.3399999999999999E-2</v>
      </c>
      <c r="G105" s="49">
        <v>17.20581</v>
      </c>
      <c r="H105" s="49">
        <v>0.26450000000000001</v>
      </c>
      <c r="I105" s="49">
        <v>0.24979999999999999</v>
      </c>
      <c r="J105" s="49">
        <v>43.289900000000003</v>
      </c>
      <c r="K105" s="49">
        <v>0.27479999999999999</v>
      </c>
      <c r="L105" s="49">
        <v>100.86751000000001</v>
      </c>
      <c r="M105" s="47"/>
      <c r="N105" s="50">
        <v>0.99607502302227391</v>
      </c>
      <c r="O105" s="50">
        <v>6.6508190315935816E-4</v>
      </c>
      <c r="P105" s="50">
        <v>0.36239680969187066</v>
      </c>
      <c r="Q105" s="50">
        <v>5.3582480890430112E-3</v>
      </c>
      <c r="R105" s="50">
        <v>5.3288245597922206E-3</v>
      </c>
      <c r="S105" s="50">
        <v>1.6253555447055845</v>
      </c>
      <c r="T105" s="50">
        <v>7.4152811996834938E-3</v>
      </c>
      <c r="U105" s="50">
        <v>3.0025948131714073</v>
      </c>
      <c r="V105" s="51">
        <v>81.770887497475158</v>
      </c>
      <c r="X105" s="49">
        <v>0.26</v>
      </c>
      <c r="Y105" s="49">
        <v>58.95</v>
      </c>
      <c r="Z105" s="49">
        <v>0.55000000000000004</v>
      </c>
      <c r="AA105" s="49">
        <v>7.21</v>
      </c>
      <c r="AB105" s="49">
        <v>9.11</v>
      </c>
      <c r="AC105" s="49">
        <v>0.26</v>
      </c>
      <c r="AD105" s="49">
        <v>2.14</v>
      </c>
      <c r="AE105" s="312"/>
      <c r="AF105" s="465" t="s">
        <v>439</v>
      </c>
      <c r="AG105" s="343">
        <v>30</v>
      </c>
      <c r="AH105" s="343">
        <v>15</v>
      </c>
      <c r="AI105" s="343"/>
      <c r="AJ105" s="380" t="s">
        <v>1749</v>
      </c>
      <c r="AK105" s="436" t="s">
        <v>1686</v>
      </c>
      <c r="AL105" s="313">
        <v>41.13</v>
      </c>
      <c r="AM105" s="313">
        <v>0</v>
      </c>
      <c r="AN105" s="313">
        <v>4.99</v>
      </c>
      <c r="AO105" s="313">
        <v>0.21690000000000001</v>
      </c>
      <c r="AP105" s="313">
        <v>0.1404</v>
      </c>
      <c r="AQ105" s="313">
        <v>52.53</v>
      </c>
      <c r="AR105" s="313">
        <v>7.1000000000000004E-3</v>
      </c>
      <c r="AS105" s="370">
        <v>99.014399999999995</v>
      </c>
      <c r="AT105" s="343"/>
      <c r="AU105" s="343"/>
      <c r="AV105" s="343"/>
      <c r="AW105" s="343"/>
      <c r="AX105" s="343"/>
      <c r="AY105" s="343"/>
      <c r="AZ105" s="343"/>
      <c r="BA105" s="343"/>
      <c r="BB105" s="343"/>
      <c r="BC105" s="343"/>
      <c r="BD105" s="343"/>
      <c r="BE105" s="475"/>
      <c r="BF105" s="475"/>
      <c r="BG105" s="475"/>
      <c r="BH105" s="475"/>
      <c r="BI105" s="475"/>
      <c r="BJ105" s="475"/>
      <c r="BK105" s="475"/>
      <c r="BL105" s="475"/>
      <c r="BM105" s="475"/>
      <c r="BN105" s="475"/>
      <c r="BO105" s="475"/>
      <c r="BP105" s="306"/>
      <c r="BQ105" s="214"/>
      <c r="BR105" s="496"/>
      <c r="BS105" s="496"/>
      <c r="BT105" s="496"/>
      <c r="BU105" s="496"/>
      <c r="BV105" s="496"/>
    </row>
    <row r="106" spans="1:74" s="52" customFormat="1" ht="13.5" thickBot="1">
      <c r="A106" s="45">
        <v>3291.8800292611559</v>
      </c>
      <c r="B106" s="46" t="s">
        <v>305</v>
      </c>
      <c r="C106" s="47" t="s">
        <v>308</v>
      </c>
      <c r="D106" s="48">
        <v>130</v>
      </c>
      <c r="E106" s="49">
        <v>39.489550000000001</v>
      </c>
      <c r="F106" s="49">
        <v>5.21E-2</v>
      </c>
      <c r="G106" s="49">
        <v>18.30021</v>
      </c>
      <c r="H106" s="49">
        <v>0.19889999999999999</v>
      </c>
      <c r="I106" s="49">
        <v>0.22600000000000001</v>
      </c>
      <c r="J106" s="49">
        <v>43.837739999999997</v>
      </c>
      <c r="K106" s="49">
        <v>0.30020000000000002</v>
      </c>
      <c r="L106" s="49">
        <v>102.40470000000001</v>
      </c>
      <c r="M106" s="47"/>
      <c r="N106" s="50">
        <v>0.98458256169468406</v>
      </c>
      <c r="O106" s="50">
        <v>1.0270299134623512E-3</v>
      </c>
      <c r="P106" s="50">
        <v>0.38157685324012797</v>
      </c>
      <c r="Q106" s="50">
        <v>3.9888584978313678E-3</v>
      </c>
      <c r="R106" s="50">
        <v>4.7726999623482402E-3</v>
      </c>
      <c r="S106" s="50">
        <v>1.6293960413879465</v>
      </c>
      <c r="T106" s="50">
        <v>8.0193337819902712E-3</v>
      </c>
      <c r="U106" s="50">
        <v>3.0133633784783909</v>
      </c>
      <c r="V106" s="51">
        <v>81.027709957637754</v>
      </c>
      <c r="X106" s="49">
        <v>0.26</v>
      </c>
      <c r="Y106" s="49">
        <v>37.26</v>
      </c>
      <c r="Z106" s="49">
        <v>0.54</v>
      </c>
      <c r="AA106" s="49">
        <v>9.43</v>
      </c>
      <c r="AB106" s="49">
        <v>10.14</v>
      </c>
      <c r="AC106" s="49">
        <v>0.26</v>
      </c>
      <c r="AD106" s="49">
        <v>1.99</v>
      </c>
      <c r="AE106" s="312"/>
      <c r="AF106" s="465" t="s">
        <v>439</v>
      </c>
      <c r="AG106" s="343">
        <v>30</v>
      </c>
      <c r="AH106" s="343">
        <v>15</v>
      </c>
      <c r="AI106" s="343"/>
      <c r="AJ106" s="478" t="s">
        <v>1749</v>
      </c>
      <c r="AK106" s="437" t="s">
        <v>1686</v>
      </c>
      <c r="AL106" s="61">
        <v>41.15</v>
      </c>
      <c r="AM106" s="61">
        <v>8.0999999999999996E-3</v>
      </c>
      <c r="AN106" s="61">
        <v>4.95</v>
      </c>
      <c r="AO106" s="61">
        <v>0.19670000000000001</v>
      </c>
      <c r="AP106" s="61">
        <v>0.13320000000000001</v>
      </c>
      <c r="AQ106" s="61">
        <v>52.62</v>
      </c>
      <c r="AR106" s="61">
        <v>1.1900000000000001E-2</v>
      </c>
      <c r="AS106" s="383">
        <v>99.069900000000004</v>
      </c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475"/>
      <c r="BF106" s="475"/>
      <c r="BG106" s="475"/>
      <c r="BH106" s="475"/>
      <c r="BI106" s="475"/>
      <c r="BJ106" s="475"/>
      <c r="BK106" s="475"/>
      <c r="BL106" s="475"/>
      <c r="BM106" s="475"/>
      <c r="BN106" s="475"/>
      <c r="BO106" s="475"/>
      <c r="BP106" s="306"/>
      <c r="BQ106" s="214"/>
      <c r="BR106" s="496"/>
      <c r="BS106" s="496"/>
      <c r="BT106" s="496"/>
      <c r="BU106" s="496"/>
      <c r="BV106" s="496"/>
    </row>
    <row r="107" spans="1:74" s="52" customFormat="1" ht="12.75">
      <c r="A107" s="45">
        <v>3291.8800292611559</v>
      </c>
      <c r="B107" s="46" t="s">
        <v>305</v>
      </c>
      <c r="C107" s="47" t="s">
        <v>308</v>
      </c>
      <c r="D107" s="48">
        <v>135</v>
      </c>
      <c r="E107" s="49">
        <v>38.991570000000003</v>
      </c>
      <c r="F107" s="49">
        <v>1.2800000000000001E-2</v>
      </c>
      <c r="G107" s="49">
        <v>19.423159999999999</v>
      </c>
      <c r="H107" s="49">
        <v>0.18609999999999999</v>
      </c>
      <c r="I107" s="49">
        <v>0.23910000000000001</v>
      </c>
      <c r="J107" s="49">
        <v>41.636389999999999</v>
      </c>
      <c r="K107" s="49">
        <v>0.33279999999999998</v>
      </c>
      <c r="L107" s="49">
        <v>100.82192000000002</v>
      </c>
      <c r="M107" s="47"/>
      <c r="N107" s="50">
        <v>0.99319048303991531</v>
      </c>
      <c r="O107" s="50">
        <v>2.5777880831396238E-4</v>
      </c>
      <c r="P107" s="50">
        <v>0.41374971599357641</v>
      </c>
      <c r="Q107" s="50">
        <v>3.8128708272671917E-3</v>
      </c>
      <c r="R107" s="50">
        <v>5.1585440363660058E-3</v>
      </c>
      <c r="S107" s="50">
        <v>1.5810421213157033</v>
      </c>
      <c r="T107" s="50">
        <v>9.0824453223146192E-3</v>
      </c>
      <c r="U107" s="50">
        <v>3.006293959343457</v>
      </c>
      <c r="V107" s="51">
        <v>79.261120010625518</v>
      </c>
      <c r="X107" s="49">
        <v>0.26</v>
      </c>
      <c r="Y107" s="49">
        <v>150.72</v>
      </c>
      <c r="Z107" s="49">
        <v>0.52</v>
      </c>
      <c r="AA107" s="49">
        <v>10.1</v>
      </c>
      <c r="AB107" s="49">
        <v>9.77</v>
      </c>
      <c r="AC107" s="49">
        <v>0.27</v>
      </c>
      <c r="AD107" s="49">
        <v>1.85</v>
      </c>
      <c r="AE107" s="312"/>
      <c r="AF107" s="465" t="s">
        <v>439</v>
      </c>
      <c r="AG107" s="343">
        <v>30</v>
      </c>
      <c r="AH107" s="343">
        <v>15</v>
      </c>
      <c r="AI107" s="343"/>
      <c r="AJ107" s="387" t="s">
        <v>1757</v>
      </c>
      <c r="AK107" s="438"/>
      <c r="AL107" s="388">
        <f t="shared" ref="AL107:AR107" si="10">AVERAGE(AL86:AL106)</f>
        <v>41.113333333333337</v>
      </c>
      <c r="AM107" s="388">
        <f t="shared" si="10"/>
        <v>9.1333333333333318E-3</v>
      </c>
      <c r="AN107" s="388">
        <f t="shared" si="10"/>
        <v>4.9276190476190473</v>
      </c>
      <c r="AO107" s="388">
        <f t="shared" si="10"/>
        <v>0.2012285714285714</v>
      </c>
      <c r="AP107" s="388">
        <f t="shared" si="10"/>
        <v>0.1464857142857143</v>
      </c>
      <c r="AQ107" s="388">
        <f t="shared" si="10"/>
        <v>52.63095238095238</v>
      </c>
      <c r="AR107" s="388">
        <f t="shared" si="10"/>
        <v>1.1361904761904764E-2</v>
      </c>
      <c r="AS107" s="390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475"/>
      <c r="BF107" s="475"/>
      <c r="BG107" s="475"/>
      <c r="BH107" s="475"/>
      <c r="BI107" s="475"/>
      <c r="BJ107" s="475"/>
      <c r="BK107" s="475"/>
      <c r="BL107" s="475"/>
      <c r="BM107" s="475"/>
      <c r="BN107" s="475"/>
      <c r="BO107" s="475"/>
      <c r="BP107" s="306"/>
      <c r="BQ107" s="214"/>
      <c r="BR107" s="496"/>
      <c r="BS107" s="496"/>
      <c r="BT107" s="496"/>
      <c r="BU107" s="496"/>
      <c r="BV107" s="496"/>
    </row>
    <row r="108" spans="1:74" s="52" customFormat="1" ht="12.75">
      <c r="A108" s="38"/>
      <c r="B108" s="46"/>
      <c r="C108" s="47"/>
      <c r="D108" s="48"/>
      <c r="E108" s="49"/>
      <c r="F108" s="49"/>
      <c r="G108" s="49"/>
      <c r="H108" s="49"/>
      <c r="I108" s="49"/>
      <c r="J108" s="49"/>
      <c r="K108" s="49"/>
      <c r="L108" s="49"/>
      <c r="M108" s="47"/>
      <c r="N108" s="50"/>
      <c r="O108" s="50"/>
      <c r="P108" s="50"/>
      <c r="Q108" s="50"/>
      <c r="R108" s="50"/>
      <c r="S108" s="50"/>
      <c r="T108" s="50"/>
      <c r="U108" s="50"/>
      <c r="V108" s="51"/>
      <c r="AE108" s="312"/>
      <c r="AF108" s="312"/>
      <c r="AG108" s="312"/>
      <c r="AH108" s="312"/>
      <c r="AI108" s="312"/>
      <c r="AJ108" s="387" t="s">
        <v>1736</v>
      </c>
      <c r="AK108" s="438"/>
      <c r="AL108" s="388">
        <f t="shared" ref="AL108:AR108" si="11">(STDEV(AL86:AL106)/AL107)*100</f>
        <v>0.32453980602714522</v>
      </c>
      <c r="AM108" s="388">
        <f t="shared" si="11"/>
        <v>103.51512810452823</v>
      </c>
      <c r="AN108" s="388">
        <f t="shared" si="11"/>
        <v>1.1224215424905952</v>
      </c>
      <c r="AO108" s="388">
        <f t="shared" si="11"/>
        <v>5.958668696088087</v>
      </c>
      <c r="AP108" s="388">
        <f t="shared" si="11"/>
        <v>9.9619615271839912</v>
      </c>
      <c r="AQ108" s="388">
        <f t="shared" si="11"/>
        <v>0.21242089409201056</v>
      </c>
      <c r="AR108" s="388">
        <f t="shared" si="11"/>
        <v>38.204792299531967</v>
      </c>
      <c r="AS108" s="390"/>
      <c r="AT108" s="312"/>
      <c r="AU108" s="312"/>
      <c r="AV108" s="312"/>
      <c r="AW108" s="312"/>
      <c r="AX108" s="312"/>
      <c r="AY108" s="312"/>
      <c r="AZ108" s="312"/>
      <c r="BA108" s="312"/>
      <c r="BB108" s="312"/>
      <c r="BC108" s="312"/>
      <c r="BD108" s="312"/>
      <c r="BE108" s="306"/>
      <c r="BF108" s="306"/>
      <c r="BG108" s="306"/>
      <c r="BH108" s="306"/>
      <c r="BI108" s="306"/>
      <c r="BJ108" s="306"/>
      <c r="BK108" s="306"/>
      <c r="BL108" s="306"/>
      <c r="BM108" s="306"/>
      <c r="BN108" s="306"/>
      <c r="BO108" s="306"/>
      <c r="BP108" s="306"/>
      <c r="BQ108" s="214"/>
      <c r="BR108" s="496"/>
      <c r="BS108" s="496"/>
      <c r="BT108" s="496"/>
      <c r="BU108" s="496"/>
      <c r="BV108" s="496"/>
    </row>
    <row r="109" spans="1:74" s="52" customFormat="1" ht="12.75">
      <c r="A109" s="45">
        <v>3291.8800292611559</v>
      </c>
      <c r="B109" s="46" t="s">
        <v>305</v>
      </c>
      <c r="C109" s="47" t="s">
        <v>309</v>
      </c>
      <c r="D109" s="48">
        <v>0</v>
      </c>
      <c r="E109" s="49">
        <v>38.852139999999999</v>
      </c>
      <c r="F109" s="49">
        <v>7.5999999999999998E-2</v>
      </c>
      <c r="G109" s="49">
        <v>18.052779999999998</v>
      </c>
      <c r="H109" s="49">
        <v>0.2172</v>
      </c>
      <c r="I109" s="49">
        <v>0.22650000000000001</v>
      </c>
      <c r="J109" s="49">
        <v>42.921340000000001</v>
      </c>
      <c r="K109" s="49">
        <v>0.29020000000000001</v>
      </c>
      <c r="L109" s="49">
        <v>100.63615999999999</v>
      </c>
      <c r="M109" s="47"/>
      <c r="N109" s="50">
        <v>0.98581416367184849</v>
      </c>
      <c r="O109" s="50">
        <v>1.5246463413041715E-3</v>
      </c>
      <c r="P109" s="50">
        <v>0.38307180870463409</v>
      </c>
      <c r="Q109" s="50">
        <v>4.4328580238311112E-3</v>
      </c>
      <c r="R109" s="50">
        <v>4.8678148826081557E-3</v>
      </c>
      <c r="S109" s="50">
        <v>1.6235360120916427</v>
      </c>
      <c r="T109" s="50">
        <v>7.8892399296747462E-3</v>
      </c>
      <c r="U109" s="50">
        <v>3.0111365436455437</v>
      </c>
      <c r="V109" s="51">
        <v>80.909482922645992</v>
      </c>
      <c r="X109" s="49">
        <v>0.26</v>
      </c>
      <c r="Y109" s="49">
        <v>26.66</v>
      </c>
      <c r="Z109" s="49">
        <v>0.54</v>
      </c>
      <c r="AA109" s="49">
        <v>8.67</v>
      </c>
      <c r="AB109" s="49">
        <v>10.55</v>
      </c>
      <c r="AC109" s="49">
        <v>0.26</v>
      </c>
      <c r="AD109" s="49">
        <v>2.06</v>
      </c>
      <c r="AE109" s="312"/>
      <c r="AF109" s="465" t="s">
        <v>439</v>
      </c>
      <c r="AG109" s="343">
        <v>30</v>
      </c>
      <c r="AH109" s="343">
        <v>15</v>
      </c>
      <c r="AI109" s="343"/>
      <c r="AJ109" s="387" t="s">
        <v>1737</v>
      </c>
      <c r="AK109" s="438"/>
      <c r="AL109" s="388">
        <v>41.84</v>
      </c>
      <c r="AM109" s="388"/>
      <c r="AN109" s="388">
        <v>4.67</v>
      </c>
      <c r="AO109" s="388">
        <v>0.19</v>
      </c>
      <c r="AP109" s="388">
        <v>0.12</v>
      </c>
      <c r="AQ109" s="388">
        <v>53.02</v>
      </c>
      <c r="AR109" s="388"/>
      <c r="AS109" s="390"/>
      <c r="AT109" s="343"/>
      <c r="AU109" s="343"/>
      <c r="AV109" s="343"/>
      <c r="AW109" s="343"/>
      <c r="AX109" s="343"/>
      <c r="AY109" s="343"/>
      <c r="AZ109" s="343"/>
      <c r="BA109" s="343"/>
      <c r="BB109" s="343"/>
      <c r="BC109" s="343"/>
      <c r="BD109" s="343"/>
      <c r="BE109" s="475"/>
      <c r="BF109" s="475"/>
      <c r="BG109" s="475"/>
      <c r="BH109" s="475"/>
      <c r="BI109" s="475"/>
      <c r="BJ109" s="475"/>
      <c r="BK109" s="475"/>
      <c r="BL109" s="475"/>
      <c r="BM109" s="475"/>
      <c r="BN109" s="475"/>
      <c r="BO109" s="475"/>
      <c r="BP109" s="306"/>
      <c r="BQ109" s="214"/>
      <c r="BR109" s="496"/>
      <c r="BS109" s="496"/>
      <c r="BT109" s="496"/>
      <c r="BU109" s="496"/>
      <c r="BV109" s="496"/>
    </row>
    <row r="110" spans="1:74" s="52" customFormat="1" ht="12.75">
      <c r="A110" s="45">
        <v>3291.8800292611559</v>
      </c>
      <c r="B110" s="46" t="s">
        <v>305</v>
      </c>
      <c r="C110" s="47" t="s">
        <v>309</v>
      </c>
      <c r="D110" s="48">
        <v>8.007171530469952</v>
      </c>
      <c r="E110" s="49">
        <v>39.97757</v>
      </c>
      <c r="F110" s="49">
        <v>7.9699999999999993E-2</v>
      </c>
      <c r="G110" s="49">
        <v>13.227919999999999</v>
      </c>
      <c r="H110" s="49">
        <v>0.34770000000000001</v>
      </c>
      <c r="I110" s="49">
        <v>0.18720000000000001</v>
      </c>
      <c r="J110" s="49">
        <v>46.766240000000003</v>
      </c>
      <c r="K110" s="49">
        <v>0.26250000000000001</v>
      </c>
      <c r="L110" s="49">
        <v>100.84883000000001</v>
      </c>
      <c r="M110" s="47"/>
      <c r="N110" s="50">
        <v>0.98927823327231035</v>
      </c>
      <c r="O110" s="50">
        <v>1.5593219690021385E-3</v>
      </c>
      <c r="P110" s="50">
        <v>0.27374715535319893</v>
      </c>
      <c r="Q110" s="50">
        <v>6.920709887648274E-3</v>
      </c>
      <c r="R110" s="50">
        <v>3.9236805782505027E-3</v>
      </c>
      <c r="S110" s="50">
        <v>1.7252143458192082</v>
      </c>
      <c r="T110" s="50">
        <v>6.9596759100666499E-3</v>
      </c>
      <c r="U110" s="50">
        <v>3.0076031227896851</v>
      </c>
      <c r="V110" s="51">
        <v>86.305531387540782</v>
      </c>
      <c r="X110" s="49">
        <v>0.25</v>
      </c>
      <c r="Y110" s="49">
        <v>24.81</v>
      </c>
      <c r="Z110" s="49">
        <v>0.63</v>
      </c>
      <c r="AA110" s="49">
        <v>5.66</v>
      </c>
      <c r="AB110" s="49">
        <v>12.1</v>
      </c>
      <c r="AC110" s="49">
        <v>0.25</v>
      </c>
      <c r="AD110" s="49">
        <v>2.2000000000000002</v>
      </c>
      <c r="AE110" s="312"/>
      <c r="AF110" s="465" t="s">
        <v>439</v>
      </c>
      <c r="AG110" s="343">
        <v>30</v>
      </c>
      <c r="AH110" s="343">
        <v>15</v>
      </c>
      <c r="AI110" s="343"/>
      <c r="AJ110" s="391" t="s">
        <v>1681</v>
      </c>
      <c r="AK110" s="438"/>
      <c r="AL110" s="392">
        <f>(AL109-AL107)/AL109*100</f>
        <v>1.7367750159337152</v>
      </c>
      <c r="AM110" s="392"/>
      <c r="AN110" s="392">
        <f>(AN109-AN107)/AN109*100</f>
        <v>-5.516467829101658</v>
      </c>
      <c r="AO110" s="392">
        <f>(AO109-AO107)/AO109*100</f>
        <v>-5.9097744360902071</v>
      </c>
      <c r="AP110" s="392">
        <f>(AP109-AP107)/AP109*100</f>
        <v>-22.071428571428591</v>
      </c>
      <c r="AQ110" s="392">
        <f>(AQ109-AQ107)/AQ109*100</f>
        <v>0.73377521510302435</v>
      </c>
      <c r="AR110" s="392"/>
      <c r="AS110" s="390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475"/>
      <c r="BF110" s="475"/>
      <c r="BG110" s="475"/>
      <c r="BH110" s="475"/>
      <c r="BI110" s="475"/>
      <c r="BJ110" s="475"/>
      <c r="BK110" s="475"/>
      <c r="BL110" s="475"/>
      <c r="BM110" s="475"/>
      <c r="BN110" s="475"/>
      <c r="BO110" s="475"/>
      <c r="BP110" s="306"/>
      <c r="BQ110" s="496"/>
      <c r="BR110" s="496"/>
      <c r="BS110" s="496"/>
      <c r="BT110" s="496"/>
      <c r="BU110" s="496"/>
      <c r="BV110" s="496"/>
    </row>
    <row r="111" spans="1:74" s="52" customFormat="1" ht="13.5" thickBot="1">
      <c r="A111" s="45">
        <v>3291.8800292611559</v>
      </c>
      <c r="B111" s="46" t="s">
        <v>305</v>
      </c>
      <c r="C111" s="47" t="s">
        <v>309</v>
      </c>
      <c r="D111" s="48">
        <v>16.007171530469954</v>
      </c>
      <c r="E111" s="49">
        <v>39.7485</v>
      </c>
      <c r="F111" s="49">
        <v>5.9900000000000002E-2</v>
      </c>
      <c r="G111" s="49">
        <v>13.37067</v>
      </c>
      <c r="H111" s="49">
        <v>0.32169999999999999</v>
      </c>
      <c r="I111" s="49">
        <v>0.1925</v>
      </c>
      <c r="J111" s="49">
        <v>46.89573</v>
      </c>
      <c r="K111" s="49">
        <v>0.24629999999999999</v>
      </c>
      <c r="L111" s="49">
        <v>100.8353</v>
      </c>
      <c r="M111" s="47"/>
      <c r="N111" s="50">
        <v>0.98498969491734012</v>
      </c>
      <c r="O111" s="50">
        <v>1.1735812982079496E-3</v>
      </c>
      <c r="P111" s="50">
        <v>0.27708952415363997</v>
      </c>
      <c r="Q111" s="50">
        <v>6.4121828166507832E-3</v>
      </c>
      <c r="R111" s="50">
        <v>4.0404284060838944E-3</v>
      </c>
      <c r="S111" s="50">
        <v>1.7324184046908127</v>
      </c>
      <c r="T111" s="50">
        <v>6.539326203508865E-3</v>
      </c>
      <c r="U111" s="50">
        <v>3.012663142486244</v>
      </c>
      <c r="V111" s="51">
        <v>86.211075847161382</v>
      </c>
      <c r="X111" s="49">
        <v>0.26</v>
      </c>
      <c r="Y111" s="49">
        <v>34.450000000000003</v>
      </c>
      <c r="Z111" s="49">
        <v>0.63</v>
      </c>
      <c r="AA111" s="49">
        <v>6.12</v>
      </c>
      <c r="AB111" s="49">
        <v>11.35</v>
      </c>
      <c r="AC111" s="49">
        <v>0.25</v>
      </c>
      <c r="AD111" s="49">
        <v>2.3199999999999998</v>
      </c>
      <c r="AE111" s="312"/>
      <c r="AF111" s="465" t="s">
        <v>439</v>
      </c>
      <c r="AG111" s="343">
        <v>30</v>
      </c>
      <c r="AH111" s="343">
        <v>15</v>
      </c>
      <c r="AI111" s="343"/>
      <c r="AJ111" s="393" t="s">
        <v>1693</v>
      </c>
      <c r="AK111" s="430"/>
      <c r="AL111" s="394">
        <v>0.25454121306376332</v>
      </c>
      <c r="AM111" s="394">
        <v>44.855147744945526</v>
      </c>
      <c r="AN111" s="394">
        <v>0.60850699844479006</v>
      </c>
      <c r="AO111" s="394">
        <v>6.6309020217729424</v>
      </c>
      <c r="AP111" s="394">
        <v>11.479346811819607</v>
      </c>
      <c r="AQ111" s="394">
        <v>0.25265940902021761</v>
      </c>
      <c r="AR111" s="404">
        <v>2.3141835147744971</v>
      </c>
      <c r="AS111" s="395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475"/>
      <c r="BF111" s="475"/>
      <c r="BG111" s="475"/>
      <c r="BH111" s="475"/>
      <c r="BI111" s="475"/>
      <c r="BJ111" s="475"/>
      <c r="BK111" s="475"/>
      <c r="BL111" s="475"/>
      <c r="BM111" s="475"/>
      <c r="BN111" s="475"/>
      <c r="BO111" s="475"/>
      <c r="BP111" s="306"/>
      <c r="BQ111" s="496"/>
      <c r="BR111" s="496"/>
      <c r="BS111" s="496"/>
      <c r="BT111" s="496"/>
      <c r="BU111" s="496"/>
      <c r="BV111" s="496"/>
    </row>
    <row r="112" spans="1:74" s="52" customFormat="1" ht="13.5" thickBot="1">
      <c r="A112" s="45">
        <v>3291.8800292611559</v>
      </c>
      <c r="B112" s="46" t="s">
        <v>305</v>
      </c>
      <c r="C112" s="47" t="s">
        <v>309</v>
      </c>
      <c r="D112" s="48">
        <v>24.007171530469954</v>
      </c>
      <c r="E112" s="49">
        <v>39.897889999999997</v>
      </c>
      <c r="F112" s="49">
        <v>6.93E-2</v>
      </c>
      <c r="G112" s="49">
        <v>13.437279999999999</v>
      </c>
      <c r="H112" s="49">
        <v>0.3</v>
      </c>
      <c r="I112" s="49">
        <v>0.1943</v>
      </c>
      <c r="J112" s="49">
        <v>46.945529999999998</v>
      </c>
      <c r="K112" s="49">
        <v>0.24610000000000001</v>
      </c>
      <c r="L112" s="49">
        <v>101.09039999999999</v>
      </c>
      <c r="M112" s="47"/>
      <c r="N112" s="50">
        <v>0.98603516146516768</v>
      </c>
      <c r="O112" s="50">
        <v>1.3541012000128914E-3</v>
      </c>
      <c r="P112" s="50">
        <v>0.27772171226384718</v>
      </c>
      <c r="Q112" s="50">
        <v>5.9635878381273447E-3</v>
      </c>
      <c r="R112" s="50">
        <v>4.0672513606342178E-3</v>
      </c>
      <c r="S112" s="50">
        <v>1.72959836199682</v>
      </c>
      <c r="T112" s="50">
        <v>6.5164600101978252E-3</v>
      </c>
      <c r="U112" s="50">
        <v>3.011256636134807</v>
      </c>
      <c r="V112" s="51">
        <v>86.164552637867814</v>
      </c>
      <c r="X112" s="49">
        <v>0.25</v>
      </c>
      <c r="Y112" s="49">
        <v>29.48</v>
      </c>
      <c r="Z112" s="49">
        <v>0.63</v>
      </c>
      <c r="AA112" s="49">
        <v>6.53</v>
      </c>
      <c r="AB112" s="49">
        <v>11.79</v>
      </c>
      <c r="AC112" s="49">
        <v>0.25</v>
      </c>
      <c r="AD112" s="49">
        <v>2.33</v>
      </c>
      <c r="AE112" s="312"/>
      <c r="AF112" s="465" t="s">
        <v>439</v>
      </c>
      <c r="AG112" s="343">
        <v>30</v>
      </c>
      <c r="AH112" s="343">
        <v>15</v>
      </c>
      <c r="AI112" s="343"/>
      <c r="AJ112" s="300"/>
      <c r="AK112" s="256"/>
      <c r="AL112" s="256"/>
      <c r="AM112" s="256"/>
      <c r="AN112" s="256"/>
      <c r="AO112" s="256"/>
      <c r="AP112" s="256"/>
      <c r="AQ112" s="256"/>
      <c r="AR112" s="236"/>
      <c r="AS112" s="236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475"/>
      <c r="BF112" s="475"/>
      <c r="BG112" s="475"/>
      <c r="BH112" s="475"/>
      <c r="BI112" s="475"/>
      <c r="BJ112" s="475"/>
      <c r="BK112" s="475"/>
      <c r="BL112" s="475"/>
      <c r="BM112" s="475"/>
      <c r="BN112" s="475"/>
      <c r="BO112" s="475"/>
      <c r="BP112" s="306"/>
      <c r="BQ112" s="496"/>
      <c r="BR112" s="496"/>
      <c r="BS112" s="496"/>
      <c r="BT112" s="496"/>
      <c r="BU112" s="496"/>
      <c r="BV112" s="496"/>
    </row>
    <row r="113" spans="1:74" s="52" customFormat="1" ht="13.5" thickBot="1">
      <c r="A113" s="45">
        <v>3291.8800292611559</v>
      </c>
      <c r="B113" s="46" t="s">
        <v>305</v>
      </c>
      <c r="C113" s="47" t="s">
        <v>309</v>
      </c>
      <c r="D113" s="48">
        <v>32.007171530469954</v>
      </c>
      <c r="E113" s="49">
        <v>39.877969999999998</v>
      </c>
      <c r="F113" s="49">
        <v>6.3399999999999998E-2</v>
      </c>
      <c r="G113" s="49">
        <v>13.694229999999999</v>
      </c>
      <c r="H113" s="49">
        <v>0.30819999999999997</v>
      </c>
      <c r="I113" s="49">
        <v>0.18659999999999999</v>
      </c>
      <c r="J113" s="49">
        <v>46.477370000000001</v>
      </c>
      <c r="K113" s="49">
        <v>0.25019999999999998</v>
      </c>
      <c r="L113" s="49">
        <v>100.85796999999999</v>
      </c>
      <c r="M113" s="47"/>
      <c r="N113" s="50">
        <v>0.98879542522876307</v>
      </c>
      <c r="O113" s="50">
        <v>1.2429054119899011E-3</v>
      </c>
      <c r="P113" s="50">
        <v>0.28396644066204202</v>
      </c>
      <c r="Q113" s="50">
        <v>6.1468120346700296E-3</v>
      </c>
      <c r="R113" s="50">
        <v>3.918959585040448E-3</v>
      </c>
      <c r="S113" s="50">
        <v>1.7180013330558657</v>
      </c>
      <c r="T113" s="50">
        <v>6.6468879688861863E-3</v>
      </c>
      <c r="U113" s="50">
        <v>3.0087187639472575</v>
      </c>
      <c r="V113" s="51">
        <v>85.815633778425905</v>
      </c>
      <c r="X113" s="49">
        <v>0.25</v>
      </c>
      <c r="Y113" s="49">
        <v>31.77</v>
      </c>
      <c r="Z113" s="49">
        <v>0.62</v>
      </c>
      <c r="AA113" s="49">
        <v>6.41</v>
      </c>
      <c r="AB113" s="49">
        <v>11.9</v>
      </c>
      <c r="AC113" s="49">
        <v>0.25</v>
      </c>
      <c r="AD113" s="49">
        <v>2.2799999999999998</v>
      </c>
      <c r="AE113" s="312"/>
      <c r="AF113" s="465" t="s">
        <v>439</v>
      </c>
      <c r="AG113" s="343">
        <v>30</v>
      </c>
      <c r="AH113" s="343">
        <v>15</v>
      </c>
      <c r="AI113" s="343"/>
      <c r="AJ113" s="584" t="s">
        <v>1695</v>
      </c>
      <c r="AK113" s="585"/>
      <c r="AL113" s="585"/>
      <c r="AM113" s="585"/>
      <c r="AN113" s="585"/>
      <c r="AO113" s="585"/>
      <c r="AP113" s="585"/>
      <c r="AQ113" s="585"/>
      <c r="AR113" s="585"/>
      <c r="AS113" s="586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475"/>
      <c r="BF113" s="475"/>
      <c r="BG113" s="475"/>
      <c r="BH113" s="475"/>
      <c r="BI113" s="475"/>
      <c r="BJ113" s="475"/>
      <c r="BK113" s="475"/>
      <c r="BL113" s="475"/>
      <c r="BM113" s="475"/>
      <c r="BN113" s="475"/>
      <c r="BO113" s="475"/>
      <c r="BP113" s="306"/>
      <c r="BQ113" s="496"/>
      <c r="BR113" s="496"/>
      <c r="BS113" s="496"/>
      <c r="BT113" s="496"/>
      <c r="BU113" s="496"/>
      <c r="BV113" s="496"/>
    </row>
    <row r="114" spans="1:74" s="52" customFormat="1" ht="12.75">
      <c r="A114" s="45">
        <v>3291.8800292611559</v>
      </c>
      <c r="B114" s="46" t="s">
        <v>305</v>
      </c>
      <c r="C114" s="47" t="s">
        <v>309</v>
      </c>
      <c r="D114" s="48">
        <v>40.007171530469954</v>
      </c>
      <c r="E114" s="49">
        <v>39.897889999999997</v>
      </c>
      <c r="F114" s="49">
        <v>6.8500000000000005E-2</v>
      </c>
      <c r="G114" s="49">
        <v>13.72278</v>
      </c>
      <c r="H114" s="49">
        <v>0.33979999999999999</v>
      </c>
      <c r="I114" s="49">
        <v>0.19139999999999999</v>
      </c>
      <c r="J114" s="49">
        <v>46.158630000000002</v>
      </c>
      <c r="K114" s="49">
        <v>0.25159999999999999</v>
      </c>
      <c r="L114" s="49">
        <v>100.63059999999999</v>
      </c>
      <c r="M114" s="47"/>
      <c r="N114" s="50">
        <v>0.99155354734600187</v>
      </c>
      <c r="O114" s="50">
        <v>1.3459602387822147E-3</v>
      </c>
      <c r="P114" s="50">
        <v>0.2852097309037539</v>
      </c>
      <c r="Q114" s="50">
        <v>6.7925604311200767E-3</v>
      </c>
      <c r="R114" s="50">
        <v>4.0289689147229944E-3</v>
      </c>
      <c r="S114" s="50">
        <v>1.7101243856409416</v>
      </c>
      <c r="T114" s="50">
        <v>6.6993787011104637E-3</v>
      </c>
      <c r="U114" s="50">
        <v>3.0057545321764327</v>
      </c>
      <c r="V114" s="51">
        <v>85.706166774833221</v>
      </c>
      <c r="X114" s="49">
        <v>0.25</v>
      </c>
      <c r="Y114" s="49">
        <v>29.39</v>
      </c>
      <c r="Z114" s="49">
        <v>0.62</v>
      </c>
      <c r="AA114" s="49">
        <v>5.78</v>
      </c>
      <c r="AB114" s="49">
        <v>11.74</v>
      </c>
      <c r="AC114" s="49">
        <v>0.25</v>
      </c>
      <c r="AD114" s="49">
        <v>2.27</v>
      </c>
      <c r="AE114" s="312"/>
      <c r="AF114" s="465" t="s">
        <v>439</v>
      </c>
      <c r="AG114" s="343">
        <v>30</v>
      </c>
      <c r="AH114" s="343">
        <v>15</v>
      </c>
      <c r="AI114" s="343"/>
      <c r="AJ114" s="361" t="s">
        <v>1675</v>
      </c>
      <c r="AK114" s="435" t="s">
        <v>1696</v>
      </c>
      <c r="AL114" s="280" t="s">
        <v>285</v>
      </c>
      <c r="AM114" s="280" t="s">
        <v>286</v>
      </c>
      <c r="AN114" s="280" t="s">
        <v>287</v>
      </c>
      <c r="AO114" s="280" t="s">
        <v>288</v>
      </c>
      <c r="AP114" s="280" t="s">
        <v>289</v>
      </c>
      <c r="AQ114" s="280" t="s">
        <v>290</v>
      </c>
      <c r="AR114" s="280" t="s">
        <v>291</v>
      </c>
      <c r="AS114" s="369" t="s">
        <v>292</v>
      </c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475"/>
      <c r="BF114" s="475"/>
      <c r="BG114" s="475"/>
      <c r="BH114" s="475"/>
      <c r="BI114" s="475"/>
      <c r="BJ114" s="475"/>
      <c r="BK114" s="475"/>
      <c r="BL114" s="475"/>
      <c r="BM114" s="475"/>
      <c r="BN114" s="475"/>
      <c r="BO114" s="475"/>
      <c r="BP114" s="306"/>
      <c r="BQ114" s="496"/>
      <c r="BR114" s="496"/>
      <c r="BS114" s="496"/>
      <c r="BT114" s="496"/>
      <c r="BU114" s="496"/>
      <c r="BV114" s="496"/>
    </row>
    <row r="115" spans="1:74" s="52" customFormat="1" ht="13.5" thickBot="1">
      <c r="A115" s="45">
        <v>3291.8800292611559</v>
      </c>
      <c r="B115" s="46" t="s">
        <v>305</v>
      </c>
      <c r="C115" s="47" t="s">
        <v>309</v>
      </c>
      <c r="D115" s="48">
        <v>48.007171530469954</v>
      </c>
      <c r="E115" s="49">
        <v>40.027360000000002</v>
      </c>
      <c r="F115" s="49">
        <v>5.8500000000000003E-2</v>
      </c>
      <c r="G115" s="49">
        <v>13.97972</v>
      </c>
      <c r="H115" s="49">
        <v>0.32019999999999998</v>
      </c>
      <c r="I115" s="49">
        <v>0.20469999999999999</v>
      </c>
      <c r="J115" s="49">
        <v>46.158630000000002</v>
      </c>
      <c r="K115" s="49">
        <v>0.24879999999999999</v>
      </c>
      <c r="L115" s="49">
        <v>100.99791</v>
      </c>
      <c r="M115" s="47"/>
      <c r="N115" s="50">
        <v>0.99204316710000318</v>
      </c>
      <c r="O115" s="50">
        <v>1.1463174513968303E-3</v>
      </c>
      <c r="P115" s="50">
        <v>0.28975309926595305</v>
      </c>
      <c r="Q115" s="50">
        <v>6.3832057448252018E-3</v>
      </c>
      <c r="R115" s="50">
        <v>4.2971172594663248E-3</v>
      </c>
      <c r="S115" s="50">
        <v>1.7054346359028587</v>
      </c>
      <c r="T115" s="50">
        <v>6.6066552726998977E-3</v>
      </c>
      <c r="U115" s="50">
        <v>3.005664197997203</v>
      </c>
      <c r="V115" s="51">
        <v>85.477401742275788</v>
      </c>
      <c r="X115" s="49">
        <v>0.25</v>
      </c>
      <c r="Y115" s="49">
        <v>35.71</v>
      </c>
      <c r="Z115" s="49">
        <v>0.62</v>
      </c>
      <c r="AA115" s="49">
        <v>6.11</v>
      </c>
      <c r="AB115" s="49">
        <v>11.16</v>
      </c>
      <c r="AC115" s="49">
        <v>0.25</v>
      </c>
      <c r="AD115" s="49">
        <v>2.2999999999999998</v>
      </c>
      <c r="AE115" s="312"/>
      <c r="AF115" s="465" t="s">
        <v>439</v>
      </c>
      <c r="AG115" s="343">
        <v>30</v>
      </c>
      <c r="AH115" s="343">
        <v>15</v>
      </c>
      <c r="AI115" s="343"/>
      <c r="AJ115" s="363" t="s">
        <v>429</v>
      </c>
      <c r="AK115" s="376"/>
      <c r="AL115" s="245" t="s">
        <v>303</v>
      </c>
      <c r="AM115" s="245" t="s">
        <v>303</v>
      </c>
      <c r="AN115" s="245" t="s">
        <v>303</v>
      </c>
      <c r="AO115" s="245" t="s">
        <v>303</v>
      </c>
      <c r="AP115" s="245" t="s">
        <v>303</v>
      </c>
      <c r="AQ115" s="245" t="s">
        <v>303</v>
      </c>
      <c r="AR115" s="245" t="s">
        <v>303</v>
      </c>
      <c r="AS115" s="377" t="s">
        <v>303</v>
      </c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475"/>
      <c r="BF115" s="475"/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306"/>
      <c r="BQ115" s="496"/>
      <c r="BR115" s="496"/>
      <c r="BS115" s="496"/>
      <c r="BT115" s="496"/>
      <c r="BU115" s="496"/>
      <c r="BV115" s="496"/>
    </row>
    <row r="116" spans="1:74" s="52" customFormat="1" ht="12.75">
      <c r="A116" s="45">
        <v>3291.8800292611559</v>
      </c>
      <c r="B116" s="46" t="s">
        <v>305</v>
      </c>
      <c r="C116" s="47" t="s">
        <v>309</v>
      </c>
      <c r="D116" s="48">
        <v>56.007171530469954</v>
      </c>
      <c r="E116" s="49">
        <v>39.997489999999999</v>
      </c>
      <c r="F116" s="49">
        <v>6.4299999999999996E-2</v>
      </c>
      <c r="G116" s="49">
        <v>14.055859999999999</v>
      </c>
      <c r="H116" s="49">
        <v>0.31390000000000001</v>
      </c>
      <c r="I116" s="49">
        <v>0.18609999999999999</v>
      </c>
      <c r="J116" s="49">
        <v>46.029130000000002</v>
      </c>
      <c r="K116" s="49">
        <v>0.25180000000000002</v>
      </c>
      <c r="L116" s="49">
        <v>100.89858000000001</v>
      </c>
      <c r="M116" s="47"/>
      <c r="N116" s="50">
        <v>0.99248952864885742</v>
      </c>
      <c r="O116" s="50">
        <v>1.2614777153614201E-3</v>
      </c>
      <c r="P116" s="50">
        <v>0.29167997342032542</v>
      </c>
      <c r="Q116" s="50">
        <v>6.2651057074409825E-3</v>
      </c>
      <c r="R116" s="50">
        <v>3.9113376391716548E-3</v>
      </c>
      <c r="S116" s="50">
        <v>1.7026857712540926</v>
      </c>
      <c r="T116" s="50">
        <v>6.6943215351703972E-3</v>
      </c>
      <c r="U116" s="50">
        <v>3.00498751592042</v>
      </c>
      <c r="V116" s="51">
        <v>85.374800274262512</v>
      </c>
      <c r="X116" s="49">
        <v>0.25</v>
      </c>
      <c r="Y116" s="49">
        <v>31.4</v>
      </c>
      <c r="Z116" s="49">
        <v>0.62</v>
      </c>
      <c r="AA116" s="49">
        <v>6.31</v>
      </c>
      <c r="AB116" s="49">
        <v>12.08</v>
      </c>
      <c r="AC116" s="49">
        <v>0.25</v>
      </c>
      <c r="AD116" s="49">
        <v>2.29</v>
      </c>
      <c r="AE116" s="312"/>
      <c r="AF116" s="465" t="s">
        <v>439</v>
      </c>
      <c r="AG116" s="343">
        <v>30</v>
      </c>
      <c r="AH116" s="343">
        <v>15</v>
      </c>
      <c r="AI116" s="343"/>
      <c r="AJ116" s="380" t="s">
        <v>1751</v>
      </c>
      <c r="AK116" s="436" t="s">
        <v>1686</v>
      </c>
      <c r="AL116" s="313">
        <v>42.34</v>
      </c>
      <c r="AM116" s="313">
        <v>0</v>
      </c>
      <c r="AN116" s="313">
        <v>5.21</v>
      </c>
      <c r="AO116" s="313">
        <v>0.22370000000000001</v>
      </c>
      <c r="AP116" s="313">
        <v>0.1484</v>
      </c>
      <c r="AQ116" s="313">
        <v>53.31</v>
      </c>
      <c r="AR116" s="313">
        <v>1.01E-2</v>
      </c>
      <c r="AS116" s="370">
        <v>101.2422</v>
      </c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475"/>
      <c r="BF116" s="475"/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306"/>
      <c r="BQ116" s="496"/>
      <c r="BR116" s="496"/>
      <c r="BS116" s="496"/>
      <c r="BT116" s="496"/>
      <c r="BU116" s="496"/>
      <c r="BV116" s="496"/>
    </row>
    <row r="117" spans="1:74" s="52" customFormat="1" ht="12.75">
      <c r="A117" s="45">
        <v>3291.8800292611559</v>
      </c>
      <c r="B117" s="46" t="s">
        <v>305</v>
      </c>
      <c r="C117" s="47" t="s">
        <v>309</v>
      </c>
      <c r="D117" s="48">
        <v>64.007171530469947</v>
      </c>
      <c r="E117" s="49">
        <v>39.997489999999999</v>
      </c>
      <c r="F117" s="49">
        <v>4.1399999999999999E-2</v>
      </c>
      <c r="G117" s="49">
        <v>14.33183</v>
      </c>
      <c r="H117" s="49">
        <v>0.31769999999999998</v>
      </c>
      <c r="I117" s="49">
        <v>0.1822</v>
      </c>
      <c r="J117" s="49">
        <v>46.078940000000003</v>
      </c>
      <c r="K117" s="49">
        <v>0.25019999999999998</v>
      </c>
      <c r="L117" s="49">
        <v>101.19976000000003</v>
      </c>
      <c r="M117" s="47"/>
      <c r="N117" s="50">
        <v>0.99096026089381661</v>
      </c>
      <c r="O117" s="50">
        <v>8.1095966972955153E-4</v>
      </c>
      <c r="P117" s="50">
        <v>0.29694850455290972</v>
      </c>
      <c r="Q117" s="50">
        <v>6.3311792221378864E-3</v>
      </c>
      <c r="R117" s="50">
        <v>3.8234693427885453E-3</v>
      </c>
      <c r="S117" s="50">
        <v>1.7019019112751548</v>
      </c>
      <c r="T117" s="50">
        <v>6.64153481018755E-3</v>
      </c>
      <c r="U117" s="50">
        <v>3.0074178197667245</v>
      </c>
      <c r="V117" s="51">
        <v>85.144035681634904</v>
      </c>
      <c r="X117" s="49">
        <v>0.25</v>
      </c>
      <c r="Y117" s="49">
        <v>47.73</v>
      </c>
      <c r="Z117" s="49">
        <v>0.61</v>
      </c>
      <c r="AA117" s="49">
        <v>6.18</v>
      </c>
      <c r="AB117" s="49">
        <v>12.15</v>
      </c>
      <c r="AC117" s="49">
        <v>0.25</v>
      </c>
      <c r="AD117" s="49">
        <v>2.29</v>
      </c>
      <c r="AE117" s="312"/>
      <c r="AF117" s="465" t="s">
        <v>439</v>
      </c>
      <c r="AG117" s="343">
        <v>30</v>
      </c>
      <c r="AH117" s="343">
        <v>15</v>
      </c>
      <c r="AI117" s="343"/>
      <c r="AJ117" s="380" t="s">
        <v>1751</v>
      </c>
      <c r="AK117" s="436" t="s">
        <v>1686</v>
      </c>
      <c r="AL117" s="313">
        <v>42.2</v>
      </c>
      <c r="AM117" s="313">
        <v>0</v>
      </c>
      <c r="AN117" s="313">
        <v>5.32</v>
      </c>
      <c r="AO117" s="313">
        <v>0.21240000000000001</v>
      </c>
      <c r="AP117" s="313">
        <v>0.14829999999999999</v>
      </c>
      <c r="AQ117" s="313">
        <v>53.27</v>
      </c>
      <c r="AR117" s="313">
        <v>0.01</v>
      </c>
      <c r="AS117" s="370">
        <v>101.16070000000001</v>
      </c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475"/>
      <c r="BF117" s="475"/>
      <c r="BG117" s="475"/>
      <c r="BH117" s="475"/>
      <c r="BI117" s="475"/>
      <c r="BJ117" s="475"/>
      <c r="BK117" s="475"/>
      <c r="BL117" s="475"/>
      <c r="BM117" s="475"/>
      <c r="BN117" s="475"/>
      <c r="BO117" s="475"/>
      <c r="BP117" s="306"/>
      <c r="BQ117" s="496"/>
      <c r="BR117" s="496"/>
      <c r="BS117" s="496"/>
      <c r="BT117" s="496"/>
      <c r="BU117" s="496"/>
      <c r="BV117" s="496"/>
    </row>
    <row r="118" spans="1:74" s="52" customFormat="1" ht="12.75">
      <c r="A118" s="45">
        <v>3291.8800292611559</v>
      </c>
      <c r="B118" s="46" t="s">
        <v>305</v>
      </c>
      <c r="C118" s="47" t="s">
        <v>309</v>
      </c>
      <c r="D118" s="48">
        <v>72.007171530469947</v>
      </c>
      <c r="E118" s="49">
        <v>41.720480000000002</v>
      </c>
      <c r="F118" s="49">
        <v>6.0900000000000003E-2</v>
      </c>
      <c r="G118" s="49">
        <v>14.38893</v>
      </c>
      <c r="H118" s="49">
        <v>0.3165</v>
      </c>
      <c r="I118" s="49">
        <v>0.17649999999999999</v>
      </c>
      <c r="J118" s="49">
        <v>45.51117</v>
      </c>
      <c r="K118" s="49">
        <v>0.2445</v>
      </c>
      <c r="L118" s="49">
        <v>102.41897999999999</v>
      </c>
      <c r="M118" s="47"/>
      <c r="N118" s="50">
        <v>1.0167599310284725</v>
      </c>
      <c r="O118" s="50">
        <v>1.1734425560678621E-3</v>
      </c>
      <c r="P118" s="50">
        <v>0.2932605335767402</v>
      </c>
      <c r="Q118" s="50">
        <v>6.2042134849697684E-3</v>
      </c>
      <c r="R118" s="50">
        <v>3.6433389398630132E-3</v>
      </c>
      <c r="S118" s="50">
        <v>1.6534675367145093</v>
      </c>
      <c r="T118" s="50">
        <v>6.3841875587689976E-3</v>
      </c>
      <c r="U118" s="50">
        <v>2.9808931838593917</v>
      </c>
      <c r="V118" s="51">
        <v>84.935721734732809</v>
      </c>
      <c r="X118" s="49">
        <v>0.25</v>
      </c>
      <c r="Y118" s="49">
        <v>33.1</v>
      </c>
      <c r="Z118" s="49">
        <v>0.61</v>
      </c>
      <c r="AA118" s="49">
        <v>6.21</v>
      </c>
      <c r="AB118" s="49">
        <v>12.87</v>
      </c>
      <c r="AC118" s="49">
        <v>0.25</v>
      </c>
      <c r="AD118" s="49">
        <v>2.33</v>
      </c>
      <c r="AE118" s="312"/>
      <c r="AF118" s="465" t="s">
        <v>439</v>
      </c>
      <c r="AG118" s="343">
        <v>30</v>
      </c>
      <c r="AH118" s="343">
        <v>15</v>
      </c>
      <c r="AI118" s="343"/>
      <c r="AJ118" s="380" t="s">
        <v>1751</v>
      </c>
      <c r="AK118" s="436" t="s">
        <v>1686</v>
      </c>
      <c r="AL118" s="313">
        <v>42.19</v>
      </c>
      <c r="AM118" s="313">
        <v>2.5000000000000001E-3</v>
      </c>
      <c r="AN118" s="313">
        <v>5.18</v>
      </c>
      <c r="AO118" s="313">
        <v>0.2203</v>
      </c>
      <c r="AP118" s="313">
        <v>0.154</v>
      </c>
      <c r="AQ118" s="313">
        <v>53.2</v>
      </c>
      <c r="AR118" s="313">
        <v>8.8999999999999999E-3</v>
      </c>
      <c r="AS118" s="370">
        <v>100.95569999999999</v>
      </c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475"/>
      <c r="BF118" s="475"/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306"/>
      <c r="BQ118" s="496"/>
      <c r="BR118" s="496"/>
      <c r="BS118" s="496"/>
      <c r="BT118" s="496"/>
      <c r="BU118" s="496"/>
      <c r="BV118" s="496"/>
    </row>
    <row r="119" spans="1:74" s="52" customFormat="1" ht="12.75">
      <c r="A119" s="45">
        <v>3291.8800292611559</v>
      </c>
      <c r="B119" s="46" t="s">
        <v>305</v>
      </c>
      <c r="C119" s="47" t="s">
        <v>309</v>
      </c>
      <c r="D119" s="48">
        <v>80.007171530469947</v>
      </c>
      <c r="E119" s="49">
        <v>39.778370000000002</v>
      </c>
      <c r="F119" s="49">
        <v>6.88E-2</v>
      </c>
      <c r="G119" s="49">
        <v>14.417479999999999</v>
      </c>
      <c r="H119" s="49">
        <v>0.31519999999999998</v>
      </c>
      <c r="I119" s="49">
        <v>0.22059999999999999</v>
      </c>
      <c r="J119" s="49">
        <v>45.889679999999998</v>
      </c>
      <c r="K119" s="49">
        <v>0.2492</v>
      </c>
      <c r="L119" s="49">
        <v>100.93933</v>
      </c>
      <c r="M119" s="47"/>
      <c r="N119" s="50">
        <v>0.98892682399825138</v>
      </c>
      <c r="O119" s="50">
        <v>1.3523248458231323E-3</v>
      </c>
      <c r="P119" s="50">
        <v>0.29975230101460593</v>
      </c>
      <c r="Q119" s="50">
        <v>6.3029995360911221E-3</v>
      </c>
      <c r="R119" s="50">
        <v>4.6452428260186675E-3</v>
      </c>
      <c r="S119" s="50">
        <v>1.7007510540100976</v>
      </c>
      <c r="T119" s="50">
        <v>6.6377800792141832E-3</v>
      </c>
      <c r="U119" s="50">
        <v>3.0083685263101021</v>
      </c>
      <c r="V119" s="51">
        <v>85.016156045841555</v>
      </c>
      <c r="X119" s="49">
        <v>0.25</v>
      </c>
      <c r="Y119" s="49">
        <v>28.66</v>
      </c>
      <c r="Z119" s="49">
        <v>0.61</v>
      </c>
      <c r="AA119" s="49">
        <v>6.24</v>
      </c>
      <c r="AB119" s="49">
        <v>9.9600000000000009</v>
      </c>
      <c r="AC119" s="49">
        <v>0.25</v>
      </c>
      <c r="AD119" s="49">
        <v>2.29</v>
      </c>
      <c r="AE119" s="312"/>
      <c r="AF119" s="465" t="s">
        <v>439</v>
      </c>
      <c r="AG119" s="343">
        <v>30</v>
      </c>
      <c r="AH119" s="343">
        <v>15</v>
      </c>
      <c r="AI119" s="343"/>
      <c r="AJ119" s="380" t="s">
        <v>1751</v>
      </c>
      <c r="AK119" s="436" t="s">
        <v>1686</v>
      </c>
      <c r="AL119" s="313">
        <v>42.35</v>
      </c>
      <c r="AM119" s="313">
        <v>1.52E-2</v>
      </c>
      <c r="AN119" s="313">
        <v>5.23</v>
      </c>
      <c r="AO119" s="313">
        <v>0.21859999999999999</v>
      </c>
      <c r="AP119" s="313">
        <v>0.17199999999999999</v>
      </c>
      <c r="AQ119" s="313">
        <v>53.67</v>
      </c>
      <c r="AR119" s="313">
        <v>8.0000000000000002E-3</v>
      </c>
      <c r="AS119" s="370">
        <v>101.66379999999999</v>
      </c>
      <c r="AT119" s="343"/>
      <c r="AU119" s="343"/>
      <c r="AV119" s="343"/>
      <c r="AW119" s="343"/>
      <c r="AX119" s="343"/>
      <c r="AY119" s="343"/>
      <c r="AZ119" s="343"/>
      <c r="BA119" s="343"/>
      <c r="BB119" s="343"/>
      <c r="BC119" s="343"/>
      <c r="BD119" s="343"/>
      <c r="BE119" s="475"/>
      <c r="BF119" s="475"/>
      <c r="BG119" s="475"/>
      <c r="BH119" s="475"/>
      <c r="BI119" s="475"/>
      <c r="BJ119" s="475"/>
      <c r="BK119" s="475"/>
      <c r="BL119" s="475"/>
      <c r="BM119" s="475"/>
      <c r="BN119" s="475"/>
      <c r="BO119" s="475"/>
      <c r="BP119" s="306"/>
      <c r="BQ119" s="496"/>
      <c r="BR119" s="496"/>
      <c r="BS119" s="496"/>
      <c r="BT119" s="496"/>
      <c r="BU119" s="496"/>
      <c r="BV119" s="496"/>
    </row>
    <row r="120" spans="1:74" s="52" customFormat="1" ht="12.75">
      <c r="A120" s="45">
        <v>3291.8800292611559</v>
      </c>
      <c r="B120" s="46" t="s">
        <v>305</v>
      </c>
      <c r="C120" s="47" t="s">
        <v>309</v>
      </c>
      <c r="D120" s="48">
        <v>88.007171530469947</v>
      </c>
      <c r="E120" s="49">
        <v>39.73854</v>
      </c>
      <c r="F120" s="49">
        <v>4.8300009999999997E-2</v>
      </c>
      <c r="G120" s="49">
        <v>14.43651</v>
      </c>
      <c r="H120" s="49">
        <v>0.34420000000000001</v>
      </c>
      <c r="I120" s="49">
        <v>0.18179999999999999</v>
      </c>
      <c r="J120" s="49">
        <v>45.949449999999999</v>
      </c>
      <c r="K120" s="49">
        <v>0.24970000000000001</v>
      </c>
      <c r="L120" s="49">
        <v>100.94850001</v>
      </c>
      <c r="M120" s="47"/>
      <c r="N120" s="50">
        <v>0.98813479000210525</v>
      </c>
      <c r="O120" s="50">
        <v>9.4956985441566576E-4</v>
      </c>
      <c r="P120" s="50">
        <v>0.30020816028961689</v>
      </c>
      <c r="Q120" s="50">
        <v>6.884288173883815E-3</v>
      </c>
      <c r="R120" s="50">
        <v>3.82898708227656E-3</v>
      </c>
      <c r="S120" s="50">
        <v>1.7033078424437373</v>
      </c>
      <c r="T120" s="50">
        <v>6.6524324430276326E-3</v>
      </c>
      <c r="U120" s="50">
        <v>3.0099660702890629</v>
      </c>
      <c r="V120" s="51">
        <v>85.015933994036018</v>
      </c>
      <c r="X120" s="49">
        <v>0.26</v>
      </c>
      <c r="Y120" s="49">
        <v>40.51</v>
      </c>
      <c r="Z120" s="49">
        <v>0.61</v>
      </c>
      <c r="AA120" s="49">
        <v>5.79</v>
      </c>
      <c r="AB120" s="49">
        <v>11.83</v>
      </c>
      <c r="AC120" s="49">
        <v>0.25</v>
      </c>
      <c r="AD120" s="49">
        <v>2.29</v>
      </c>
      <c r="AE120" s="312"/>
      <c r="AF120" s="465" t="s">
        <v>439</v>
      </c>
      <c r="AG120" s="343">
        <v>30</v>
      </c>
      <c r="AH120" s="343">
        <v>15</v>
      </c>
      <c r="AI120" s="343"/>
      <c r="AJ120" s="380" t="s">
        <v>1751</v>
      </c>
      <c r="AK120" s="436" t="s">
        <v>1686</v>
      </c>
      <c r="AL120" s="313">
        <v>42.49</v>
      </c>
      <c r="AM120" s="313">
        <v>0</v>
      </c>
      <c r="AN120" s="313">
        <v>5.29</v>
      </c>
      <c r="AO120" s="313">
        <v>0.21299999999999999</v>
      </c>
      <c r="AP120" s="313">
        <v>0.14630000000000001</v>
      </c>
      <c r="AQ120" s="313">
        <v>53.73</v>
      </c>
      <c r="AR120" s="313">
        <v>1.04E-2</v>
      </c>
      <c r="AS120" s="370">
        <v>101.8797</v>
      </c>
      <c r="AT120" s="343"/>
      <c r="AU120" s="343"/>
      <c r="AV120" s="343"/>
      <c r="AW120" s="343"/>
      <c r="AX120" s="343"/>
      <c r="AY120" s="343"/>
      <c r="AZ120" s="343"/>
      <c r="BA120" s="343"/>
      <c r="BB120" s="343"/>
      <c r="BC120" s="343"/>
      <c r="BD120" s="343"/>
      <c r="BE120" s="475"/>
      <c r="BF120" s="475"/>
      <c r="BG120" s="475"/>
      <c r="BH120" s="475"/>
      <c r="BI120" s="475"/>
      <c r="BJ120" s="475"/>
      <c r="BK120" s="475"/>
      <c r="BL120" s="475"/>
      <c r="BM120" s="475"/>
      <c r="BN120" s="475"/>
      <c r="BO120" s="475"/>
      <c r="BP120" s="306"/>
      <c r="BQ120" s="496"/>
      <c r="BR120" s="496"/>
      <c r="BS120" s="496"/>
      <c r="BT120" s="496"/>
      <c r="BU120" s="496"/>
      <c r="BV120" s="496"/>
    </row>
    <row r="121" spans="1:74" s="52" customFormat="1" ht="13.5" thickBot="1">
      <c r="A121" s="45">
        <v>3291.8800292611559</v>
      </c>
      <c r="B121" s="46" t="s">
        <v>305</v>
      </c>
      <c r="C121" s="47" t="s">
        <v>309</v>
      </c>
      <c r="D121" s="48">
        <v>96.007171530469947</v>
      </c>
      <c r="E121" s="49">
        <v>39.798290000000001</v>
      </c>
      <c r="F121" s="49">
        <v>1.1900000000000001E-2</v>
      </c>
      <c r="G121" s="49">
        <v>14.47458</v>
      </c>
      <c r="H121" s="49">
        <v>0.32890000000000003</v>
      </c>
      <c r="I121" s="49">
        <v>0.21690000000000001</v>
      </c>
      <c r="J121" s="49">
        <v>45.610779999999998</v>
      </c>
      <c r="K121" s="49">
        <v>0.24709999999999999</v>
      </c>
      <c r="L121" s="49">
        <v>100.68845</v>
      </c>
      <c r="M121" s="47"/>
      <c r="N121" s="50">
        <v>0.99224351020978763</v>
      </c>
      <c r="O121" s="50">
        <v>2.3457203268501336E-4</v>
      </c>
      <c r="P121" s="50">
        <v>0.30179762636060664</v>
      </c>
      <c r="Q121" s="50">
        <v>6.5957110374842568E-3</v>
      </c>
      <c r="R121" s="50">
        <v>4.5803550713665996E-3</v>
      </c>
      <c r="S121" s="50">
        <v>1.6952349583588495</v>
      </c>
      <c r="T121" s="50">
        <v>6.60061265406318E-3</v>
      </c>
      <c r="U121" s="50">
        <v>3.0072873457248432</v>
      </c>
      <c r="V121" s="51">
        <v>84.887696441718134</v>
      </c>
      <c r="X121" s="49">
        <v>0.25</v>
      </c>
      <c r="Y121" s="49">
        <v>173.57</v>
      </c>
      <c r="Z121" s="49">
        <v>0.61</v>
      </c>
      <c r="AA121" s="49">
        <v>5.96</v>
      </c>
      <c r="AB121" s="49">
        <v>10.39</v>
      </c>
      <c r="AC121" s="49">
        <v>0.25</v>
      </c>
      <c r="AD121" s="49">
        <v>2.31</v>
      </c>
      <c r="AE121" s="312"/>
      <c r="AF121" s="465" t="s">
        <v>439</v>
      </c>
      <c r="AG121" s="343">
        <v>30</v>
      </c>
      <c r="AH121" s="343">
        <v>15</v>
      </c>
      <c r="AI121" s="343"/>
      <c r="AJ121" s="478" t="s">
        <v>1751</v>
      </c>
      <c r="AK121" s="437" t="s">
        <v>1686</v>
      </c>
      <c r="AL121" s="61">
        <v>42.26</v>
      </c>
      <c r="AM121" s="61">
        <v>7.1999999999999998E-3</v>
      </c>
      <c r="AN121" s="61">
        <v>5.25</v>
      </c>
      <c r="AO121" s="61">
        <v>0.19819999999999999</v>
      </c>
      <c r="AP121" s="61">
        <v>0.1399</v>
      </c>
      <c r="AQ121" s="61">
        <v>53.48</v>
      </c>
      <c r="AR121" s="61">
        <v>1.4500000000000001E-2</v>
      </c>
      <c r="AS121" s="383">
        <v>101.3498</v>
      </c>
      <c r="AT121" s="343"/>
      <c r="AU121" s="343"/>
      <c r="AV121" s="343"/>
      <c r="AW121" s="343"/>
      <c r="AX121" s="343"/>
      <c r="AY121" s="343"/>
      <c r="AZ121" s="343"/>
      <c r="BA121" s="343"/>
      <c r="BB121" s="343"/>
      <c r="BC121" s="343"/>
      <c r="BD121" s="343"/>
      <c r="BE121" s="475"/>
      <c r="BF121" s="475"/>
      <c r="BG121" s="475"/>
      <c r="BH121" s="475"/>
      <c r="BI121" s="475"/>
      <c r="BJ121" s="475"/>
      <c r="BK121" s="475"/>
      <c r="BL121" s="475"/>
      <c r="BM121" s="475"/>
      <c r="BN121" s="475"/>
      <c r="BO121" s="475"/>
      <c r="BP121" s="306"/>
      <c r="BQ121" s="496"/>
      <c r="BR121" s="496"/>
      <c r="BS121" s="496"/>
      <c r="BT121" s="496"/>
      <c r="BU121" s="496"/>
      <c r="BV121" s="496"/>
    </row>
    <row r="122" spans="1:74" s="52" customFormat="1" ht="12.75">
      <c r="A122" s="45">
        <v>3291.8800292611559</v>
      </c>
      <c r="B122" s="46" t="s">
        <v>305</v>
      </c>
      <c r="C122" s="47" t="s">
        <v>309</v>
      </c>
      <c r="D122" s="48">
        <v>104.00717153046995</v>
      </c>
      <c r="E122" s="49">
        <v>39.708660000000002</v>
      </c>
      <c r="F122" s="49">
        <v>6.0999999999999999E-2</v>
      </c>
      <c r="G122" s="49">
        <v>14.626849999999999</v>
      </c>
      <c r="H122" s="49">
        <v>0.35170000000000001</v>
      </c>
      <c r="I122" s="49">
        <v>0.1978</v>
      </c>
      <c r="J122" s="49">
        <v>45.760190000000001</v>
      </c>
      <c r="K122" s="49">
        <v>0.254</v>
      </c>
      <c r="L122" s="49">
        <v>100.9602</v>
      </c>
      <c r="M122" s="47"/>
      <c r="N122" s="50">
        <v>0.98818060585364265</v>
      </c>
      <c r="O122" s="50">
        <v>1.2002075226268407E-3</v>
      </c>
      <c r="P122" s="50">
        <v>0.30440928576271076</v>
      </c>
      <c r="Q122" s="50">
        <v>7.0399140213357391E-3</v>
      </c>
      <c r="R122" s="50">
        <v>4.1692997619673837E-3</v>
      </c>
      <c r="S122" s="50">
        <v>1.6976472684015631</v>
      </c>
      <c r="T122" s="50">
        <v>6.7723977772574662E-3</v>
      </c>
      <c r="U122" s="50">
        <v>3.0094189791011039</v>
      </c>
      <c r="V122" s="51">
        <v>84.795170489587818</v>
      </c>
      <c r="X122" s="49">
        <v>0.26</v>
      </c>
      <c r="Y122" s="49">
        <v>33.270000000000003</v>
      </c>
      <c r="Z122" s="49">
        <v>0.6</v>
      </c>
      <c r="AA122" s="49">
        <v>5.55</v>
      </c>
      <c r="AB122" s="49">
        <v>11.38</v>
      </c>
      <c r="AC122" s="49">
        <v>0.25</v>
      </c>
      <c r="AD122" s="49">
        <v>2.2599999999999998</v>
      </c>
      <c r="AE122" s="312"/>
      <c r="AF122" s="465" t="s">
        <v>439</v>
      </c>
      <c r="AG122" s="343">
        <v>30</v>
      </c>
      <c r="AH122" s="343">
        <v>15</v>
      </c>
      <c r="AI122" s="343"/>
      <c r="AJ122" s="387" t="s">
        <v>1758</v>
      </c>
      <c r="AK122" s="438"/>
      <c r="AL122" s="388">
        <f t="shared" ref="AL122:AR122" si="12">AVERAGE(AL116:AL121)</f>
        <v>42.305</v>
      </c>
      <c r="AM122" s="388">
        <f t="shared" si="12"/>
        <v>4.15E-3</v>
      </c>
      <c r="AN122" s="388">
        <f t="shared" si="12"/>
        <v>5.246666666666667</v>
      </c>
      <c r="AO122" s="388">
        <f t="shared" si="12"/>
        <v>0.21436666666666668</v>
      </c>
      <c r="AP122" s="388">
        <f t="shared" si="12"/>
        <v>0.15148333333333333</v>
      </c>
      <c r="AQ122" s="388">
        <f t="shared" si="12"/>
        <v>53.443333333333349</v>
      </c>
      <c r="AR122" s="388">
        <f t="shared" si="12"/>
        <v>1.0316666666666667E-2</v>
      </c>
      <c r="AS122" s="390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3"/>
      <c r="BD122" s="343"/>
      <c r="BE122" s="475"/>
      <c r="BF122" s="475"/>
      <c r="BG122" s="475"/>
      <c r="BH122" s="475"/>
      <c r="BI122" s="475"/>
      <c r="BJ122" s="475"/>
      <c r="BK122" s="475"/>
      <c r="BL122" s="475"/>
      <c r="BM122" s="475"/>
      <c r="BN122" s="475"/>
      <c r="BO122" s="475"/>
      <c r="BP122" s="306"/>
      <c r="BQ122" s="496"/>
      <c r="BR122" s="496"/>
      <c r="BS122" s="496"/>
      <c r="BT122" s="496"/>
      <c r="BU122" s="496"/>
      <c r="BV122" s="496"/>
    </row>
    <row r="123" spans="1:74" s="52" customFormat="1" ht="12.75">
      <c r="A123" s="45">
        <v>3291.8800292611559</v>
      </c>
      <c r="B123" s="46" t="s">
        <v>305</v>
      </c>
      <c r="C123" s="47" t="s">
        <v>309</v>
      </c>
      <c r="D123" s="48">
        <v>112.00717153046995</v>
      </c>
      <c r="E123" s="49">
        <v>39.788330000000002</v>
      </c>
      <c r="F123" s="49">
        <v>7.1800000000000003E-2</v>
      </c>
      <c r="G123" s="49">
        <v>14.712490000000001</v>
      </c>
      <c r="H123" s="49">
        <v>0.3246</v>
      </c>
      <c r="I123" s="49">
        <v>0.21659999999999999</v>
      </c>
      <c r="J123" s="49">
        <v>45.949449999999999</v>
      </c>
      <c r="K123" s="49">
        <v>0.24890000000000001</v>
      </c>
      <c r="L123" s="49">
        <v>101.31217000000001</v>
      </c>
      <c r="M123" s="47"/>
      <c r="N123" s="50">
        <v>0.98692509238981674</v>
      </c>
      <c r="O123" s="50">
        <v>1.4080832716528526E-3</v>
      </c>
      <c r="P123" s="50">
        <v>0.30519024957536867</v>
      </c>
      <c r="Q123" s="50">
        <v>6.4762094731207875E-3</v>
      </c>
      <c r="R123" s="50">
        <v>4.5506420042262571E-3</v>
      </c>
      <c r="S123" s="50">
        <v>1.6990937510776594</v>
      </c>
      <c r="T123" s="50">
        <v>6.6147132750326255E-3</v>
      </c>
      <c r="U123" s="50">
        <v>3.0102587410668775</v>
      </c>
      <c r="V123" s="51">
        <v>84.773103538424053</v>
      </c>
      <c r="X123" s="49">
        <v>0.25</v>
      </c>
      <c r="Y123" s="49">
        <v>27.02</v>
      </c>
      <c r="Z123" s="49">
        <v>0.6</v>
      </c>
      <c r="AA123" s="49">
        <v>6.07</v>
      </c>
      <c r="AB123" s="49">
        <v>10.47</v>
      </c>
      <c r="AC123" s="49">
        <v>0.25</v>
      </c>
      <c r="AD123" s="49">
        <v>2.29</v>
      </c>
      <c r="AE123" s="312"/>
      <c r="AF123" s="465" t="s">
        <v>439</v>
      </c>
      <c r="AG123" s="343">
        <v>30</v>
      </c>
      <c r="AH123" s="343">
        <v>15</v>
      </c>
      <c r="AI123" s="343"/>
      <c r="AJ123" s="387" t="s">
        <v>1736</v>
      </c>
      <c r="AK123" s="438"/>
      <c r="AL123" s="388">
        <f t="shared" ref="AL123:AR123" si="13">(STDEV(AL116:AL121)/AL122)*100</f>
        <v>0.26690910744915075</v>
      </c>
      <c r="AM123" s="388">
        <f t="shared" si="13"/>
        <v>146.88718647614644</v>
      </c>
      <c r="AN123" s="388">
        <f t="shared" si="13"/>
        <v>0.98423973220010852</v>
      </c>
      <c r="AO123" s="388">
        <f t="shared" si="13"/>
        <v>4.2104907594032177</v>
      </c>
      <c r="AP123" s="388">
        <f t="shared" si="13"/>
        <v>7.2791971316798652</v>
      </c>
      <c r="AQ123" s="388">
        <f t="shared" si="13"/>
        <v>0.41159426473352811</v>
      </c>
      <c r="AR123" s="388">
        <f t="shared" si="13"/>
        <v>21.686604754867851</v>
      </c>
      <c r="AS123" s="390"/>
      <c r="AT123" s="343"/>
      <c r="AU123" s="343"/>
      <c r="AV123" s="343"/>
      <c r="AW123" s="343"/>
      <c r="AX123" s="343"/>
      <c r="AY123" s="343"/>
      <c r="AZ123" s="343"/>
      <c r="BA123" s="343"/>
      <c r="BB123" s="343"/>
      <c r="BC123" s="343"/>
      <c r="BD123" s="343"/>
      <c r="BE123" s="475"/>
      <c r="BF123" s="475"/>
      <c r="BG123" s="475"/>
      <c r="BH123" s="475"/>
      <c r="BI123" s="475"/>
      <c r="BJ123" s="475"/>
      <c r="BK123" s="475"/>
      <c r="BL123" s="475"/>
      <c r="BM123" s="475"/>
      <c r="BN123" s="475"/>
      <c r="BO123" s="475"/>
      <c r="BP123" s="306"/>
      <c r="BQ123" s="496"/>
      <c r="BR123" s="496"/>
      <c r="BS123" s="496"/>
      <c r="BT123" s="496"/>
      <c r="BU123" s="496"/>
      <c r="BV123" s="496"/>
    </row>
    <row r="124" spans="1:74" s="52" customFormat="1" ht="12.75">
      <c r="A124" s="45">
        <v>3291.8800292611559</v>
      </c>
      <c r="B124" s="46" t="s">
        <v>305</v>
      </c>
      <c r="C124" s="47" t="s">
        <v>309</v>
      </c>
      <c r="D124" s="48">
        <v>120.00717153046995</v>
      </c>
      <c r="E124" s="49">
        <v>39.967610000000001</v>
      </c>
      <c r="F124" s="49">
        <v>5.5899999999999998E-2</v>
      </c>
      <c r="G124" s="49">
        <v>14.779109999999999</v>
      </c>
      <c r="H124" s="49">
        <v>0.32369999999999999</v>
      </c>
      <c r="I124" s="49">
        <v>0.1968</v>
      </c>
      <c r="J124" s="49">
        <v>45.660580000000003</v>
      </c>
      <c r="K124" s="49">
        <v>0.24129999999999999</v>
      </c>
      <c r="L124" s="49">
        <v>101.22500000000001</v>
      </c>
      <c r="M124" s="47"/>
      <c r="N124" s="50">
        <v>0.99186231258514601</v>
      </c>
      <c r="O124" s="50">
        <v>1.0968075540029386E-3</v>
      </c>
      <c r="P124" s="50">
        <v>0.30672380669896659</v>
      </c>
      <c r="Q124" s="50">
        <v>6.4614472284155117E-3</v>
      </c>
      <c r="R124" s="50">
        <v>4.1367001614032815E-3</v>
      </c>
      <c r="S124" s="50">
        <v>1.6892470893181795</v>
      </c>
      <c r="T124" s="50">
        <v>6.4159087607345046E-3</v>
      </c>
      <c r="U124" s="50">
        <v>3.0059440723068485</v>
      </c>
      <c r="V124" s="51">
        <v>84.632851745933891</v>
      </c>
      <c r="X124" s="49">
        <v>0.25</v>
      </c>
      <c r="Y124" s="49">
        <v>34.590000000000003</v>
      </c>
      <c r="Z124" s="49">
        <v>0.6</v>
      </c>
      <c r="AA124" s="49">
        <v>6.07</v>
      </c>
      <c r="AB124" s="49">
        <v>11.17</v>
      </c>
      <c r="AC124" s="49">
        <v>0.25</v>
      </c>
      <c r="AD124" s="49">
        <v>2.36</v>
      </c>
      <c r="AE124" s="312"/>
      <c r="AF124" s="465" t="s">
        <v>439</v>
      </c>
      <c r="AG124" s="343">
        <v>30</v>
      </c>
      <c r="AH124" s="343">
        <v>15</v>
      </c>
      <c r="AI124" s="343"/>
      <c r="AJ124" s="387" t="s">
        <v>1737</v>
      </c>
      <c r="AK124" s="438"/>
      <c r="AL124" s="388">
        <v>41.84</v>
      </c>
      <c r="AM124" s="388"/>
      <c r="AN124" s="388">
        <v>4.67</v>
      </c>
      <c r="AO124" s="388">
        <v>0.19</v>
      </c>
      <c r="AP124" s="388">
        <v>0.12</v>
      </c>
      <c r="AQ124" s="388">
        <v>53.02</v>
      </c>
      <c r="AR124" s="388"/>
      <c r="AS124" s="390"/>
      <c r="AT124" s="343"/>
      <c r="AU124" s="343"/>
      <c r="AV124" s="343"/>
      <c r="AW124" s="343"/>
      <c r="AX124" s="343"/>
      <c r="AY124" s="343"/>
      <c r="AZ124" s="343"/>
      <c r="BA124" s="343"/>
      <c r="BB124" s="343"/>
      <c r="BC124" s="343"/>
      <c r="BD124" s="343"/>
      <c r="BE124" s="475"/>
      <c r="BF124" s="475"/>
      <c r="BG124" s="475"/>
      <c r="BH124" s="475"/>
      <c r="BI124" s="475"/>
      <c r="BJ124" s="475"/>
      <c r="BK124" s="475"/>
      <c r="BL124" s="475"/>
      <c r="BM124" s="475"/>
      <c r="BN124" s="475"/>
      <c r="BO124" s="475"/>
      <c r="BP124" s="306"/>
      <c r="BQ124" s="496"/>
      <c r="BR124" s="496"/>
      <c r="BS124" s="496"/>
      <c r="BT124" s="496"/>
      <c r="BU124" s="496"/>
      <c r="BV124" s="496"/>
    </row>
    <row r="125" spans="1:74" s="52" customFormat="1" ht="12.75">
      <c r="A125" s="45">
        <v>3291.8800292611559</v>
      </c>
      <c r="B125" s="46" t="s">
        <v>305</v>
      </c>
      <c r="C125" s="47" t="s">
        <v>309</v>
      </c>
      <c r="D125" s="48">
        <v>128.00717153046995</v>
      </c>
      <c r="E125" s="49">
        <v>39.937730000000002</v>
      </c>
      <c r="F125" s="49">
        <v>5.710001E-2</v>
      </c>
      <c r="G125" s="49">
        <v>14.69346</v>
      </c>
      <c r="H125" s="49">
        <v>0.32269999999999999</v>
      </c>
      <c r="I125" s="49">
        <v>0.20630000000000001</v>
      </c>
      <c r="J125" s="49">
        <v>45.44144</v>
      </c>
      <c r="K125" s="49">
        <v>0.24859999999999999</v>
      </c>
      <c r="L125" s="49">
        <v>100.90733001</v>
      </c>
      <c r="M125" s="47"/>
      <c r="N125" s="50">
        <v>0.99383480420609149</v>
      </c>
      <c r="O125" s="50">
        <v>1.1234207067875545E-3</v>
      </c>
      <c r="P125" s="50">
        <v>0.30578127991148157</v>
      </c>
      <c r="Q125" s="50">
        <v>6.459124905054809E-3</v>
      </c>
      <c r="R125" s="50">
        <v>4.3482628826347815E-3</v>
      </c>
      <c r="S125" s="50">
        <v>1.6857433534541506</v>
      </c>
      <c r="T125" s="50">
        <v>6.6281083141325001E-3</v>
      </c>
      <c r="U125" s="50">
        <v>3.0039183543803332</v>
      </c>
      <c r="V125" s="51">
        <v>84.645870064146877</v>
      </c>
      <c r="X125" s="49">
        <v>0.25</v>
      </c>
      <c r="Y125" s="49">
        <v>37.19</v>
      </c>
      <c r="Z125" s="49">
        <v>0.6</v>
      </c>
      <c r="AA125" s="49">
        <v>6.07</v>
      </c>
      <c r="AB125" s="49">
        <v>10.8</v>
      </c>
      <c r="AC125" s="49">
        <v>0.25</v>
      </c>
      <c r="AD125" s="49">
        <v>2.31</v>
      </c>
      <c r="AE125" s="312"/>
      <c r="AF125" s="465" t="s">
        <v>439</v>
      </c>
      <c r="AG125" s="343">
        <v>30</v>
      </c>
      <c r="AH125" s="343">
        <v>15</v>
      </c>
      <c r="AI125" s="343"/>
      <c r="AJ125" s="391" t="s">
        <v>1681</v>
      </c>
      <c r="AK125" s="438"/>
      <c r="AL125" s="392">
        <f>(AL124-AL122)/AL124*100</f>
        <v>-1.111376673040144</v>
      </c>
      <c r="AM125" s="392"/>
      <c r="AN125" s="392">
        <f>(AN124-AN122)/AN124*100</f>
        <v>-12.348322626695227</v>
      </c>
      <c r="AO125" s="392">
        <f>(AO124-AO122)/AO124*100</f>
        <v>-12.824561403508778</v>
      </c>
      <c r="AP125" s="392">
        <f>(AP124-AP122)/AP124*100</f>
        <v>-26.236111111111114</v>
      </c>
      <c r="AQ125" s="392">
        <f>(AQ124-AQ122)/AQ124*100</f>
        <v>-0.7984408399346401</v>
      </c>
      <c r="AR125" s="392"/>
      <c r="AS125" s="390"/>
      <c r="AT125" s="343"/>
      <c r="AU125" s="343"/>
      <c r="AV125" s="343"/>
      <c r="AW125" s="343"/>
      <c r="AX125" s="343"/>
      <c r="AY125" s="343"/>
      <c r="AZ125" s="343"/>
      <c r="BA125" s="343"/>
      <c r="BB125" s="343"/>
      <c r="BC125" s="343"/>
      <c r="BD125" s="343"/>
      <c r="BE125" s="475"/>
      <c r="BF125" s="475"/>
      <c r="BG125" s="475"/>
      <c r="BH125" s="475"/>
      <c r="BI125" s="475"/>
      <c r="BJ125" s="475"/>
      <c r="BK125" s="475"/>
      <c r="BL125" s="475"/>
      <c r="BM125" s="475"/>
      <c r="BN125" s="475"/>
      <c r="BO125" s="475"/>
      <c r="BP125" s="306"/>
      <c r="BQ125" s="496"/>
      <c r="BR125" s="496"/>
      <c r="BS125" s="496"/>
      <c r="BT125" s="496"/>
      <c r="BU125" s="496"/>
      <c r="BV125" s="496"/>
    </row>
    <row r="126" spans="1:74" s="52" customFormat="1" ht="13.5" thickBot="1">
      <c r="A126" s="45">
        <v>3291.8800292611559</v>
      </c>
      <c r="B126" s="46" t="s">
        <v>305</v>
      </c>
      <c r="C126" s="47" t="s">
        <v>309</v>
      </c>
      <c r="D126" s="48">
        <v>136.00717153046995</v>
      </c>
      <c r="E126" s="49">
        <v>39.957650000000001</v>
      </c>
      <c r="F126" s="49">
        <v>3.4500000000000003E-2</v>
      </c>
      <c r="G126" s="49">
        <v>14.79814</v>
      </c>
      <c r="H126" s="49">
        <v>0.3669</v>
      </c>
      <c r="I126" s="49">
        <v>0.20030000000000001</v>
      </c>
      <c r="J126" s="49">
        <v>45.610779999999998</v>
      </c>
      <c r="K126" s="49">
        <v>0.24859999999999999</v>
      </c>
      <c r="L126" s="49">
        <v>101.21686999999999</v>
      </c>
      <c r="M126" s="47"/>
      <c r="N126" s="50">
        <v>0.99212892684914222</v>
      </c>
      <c r="O126" s="50">
        <v>6.7727131803971957E-4</v>
      </c>
      <c r="P126" s="50">
        <v>0.30727788118445953</v>
      </c>
      <c r="Q126" s="50">
        <v>7.3275666593827738E-3</v>
      </c>
      <c r="R126" s="50">
        <v>4.2124510019201349E-3</v>
      </c>
      <c r="S126" s="50">
        <v>1.6882790006929631</v>
      </c>
      <c r="T126" s="50">
        <v>6.6134328088708833E-3</v>
      </c>
      <c r="U126" s="50">
        <v>3.0065165305147783</v>
      </c>
      <c r="V126" s="51">
        <v>84.601898148081247</v>
      </c>
      <c r="X126" s="49">
        <v>0.25</v>
      </c>
      <c r="Y126" s="49">
        <v>58.98</v>
      </c>
      <c r="Z126" s="49">
        <v>0.6</v>
      </c>
      <c r="AA126" s="49">
        <v>5.42</v>
      </c>
      <c r="AB126" s="49">
        <v>11.43</v>
      </c>
      <c r="AC126" s="49">
        <v>0.25</v>
      </c>
      <c r="AD126" s="49">
        <v>2.31</v>
      </c>
      <c r="AE126" s="312"/>
      <c r="AF126" s="465" t="s">
        <v>439</v>
      </c>
      <c r="AG126" s="343">
        <v>30</v>
      </c>
      <c r="AH126" s="343">
        <v>15</v>
      </c>
      <c r="AI126" s="343"/>
      <c r="AJ126" s="393" t="s">
        <v>1693</v>
      </c>
      <c r="AK126" s="430"/>
      <c r="AL126" s="394">
        <v>0.25327935222672021</v>
      </c>
      <c r="AM126" s="394">
        <v>105.81558704453437</v>
      </c>
      <c r="AN126" s="394">
        <v>0.57728744939271082</v>
      </c>
      <c r="AO126" s="394">
        <v>6.7819433198380548</v>
      </c>
      <c r="AP126" s="394">
        <v>10.563036437246957</v>
      </c>
      <c r="AQ126" s="394">
        <v>0.25890688259109307</v>
      </c>
      <c r="AR126" s="404">
        <v>2.3303238866396749</v>
      </c>
      <c r="AS126" s="395"/>
      <c r="AT126" s="343"/>
      <c r="AU126" s="343"/>
      <c r="AV126" s="343"/>
      <c r="AW126" s="343"/>
      <c r="AX126" s="343"/>
      <c r="AY126" s="343"/>
      <c r="AZ126" s="343"/>
      <c r="BA126" s="343"/>
      <c r="BB126" s="343"/>
      <c r="BC126" s="343"/>
      <c r="BD126" s="343"/>
      <c r="BE126" s="475"/>
      <c r="BF126" s="475"/>
      <c r="BG126" s="475"/>
      <c r="BH126" s="475"/>
      <c r="BI126" s="475"/>
      <c r="BJ126" s="475"/>
      <c r="BK126" s="475"/>
      <c r="BL126" s="475"/>
      <c r="BM126" s="475"/>
      <c r="BN126" s="475"/>
      <c r="BO126" s="475"/>
      <c r="BP126" s="306"/>
      <c r="BQ126" s="496"/>
      <c r="BR126" s="496"/>
      <c r="BS126" s="496"/>
      <c r="BT126" s="496"/>
      <c r="BU126" s="496"/>
      <c r="BV126" s="496"/>
    </row>
    <row r="127" spans="1:74" s="52" customFormat="1" ht="13.5" thickBot="1">
      <c r="A127" s="45">
        <v>3291.8800292611559</v>
      </c>
      <c r="B127" s="46" t="s">
        <v>305</v>
      </c>
      <c r="C127" s="47" t="s">
        <v>309</v>
      </c>
      <c r="D127" s="48">
        <v>144.00717153046995</v>
      </c>
      <c r="E127" s="49">
        <v>39.887929999999997</v>
      </c>
      <c r="F127" s="49">
        <v>3.5000000000000003E-2</v>
      </c>
      <c r="G127" s="49">
        <v>14.969440000000001</v>
      </c>
      <c r="H127" s="49">
        <v>0.3508</v>
      </c>
      <c r="I127" s="49">
        <v>0.2263</v>
      </c>
      <c r="J127" s="49">
        <v>45.570929999999997</v>
      </c>
      <c r="K127" s="49">
        <v>0.24979999999999999</v>
      </c>
      <c r="L127" s="49">
        <v>101.29019999999998</v>
      </c>
      <c r="M127" s="47"/>
      <c r="N127" s="50">
        <v>0.99066867806512215</v>
      </c>
      <c r="O127" s="50">
        <v>6.87274756361634E-4</v>
      </c>
      <c r="P127" s="50">
        <v>0.3109198725593989</v>
      </c>
      <c r="Q127" s="50">
        <v>7.0079405702176403E-3</v>
      </c>
      <c r="R127" s="50">
        <v>4.7605510457523646E-3</v>
      </c>
      <c r="S127" s="50">
        <v>1.6872652819246037</v>
      </c>
      <c r="T127" s="50">
        <v>6.6471735006982773E-3</v>
      </c>
      <c r="U127" s="50">
        <v>3.0079567724221548</v>
      </c>
      <c r="V127" s="51">
        <v>84.439886771169185</v>
      </c>
      <c r="X127" s="49">
        <v>0.25</v>
      </c>
      <c r="Y127" s="49">
        <v>58.29</v>
      </c>
      <c r="Z127" s="49">
        <v>0.6</v>
      </c>
      <c r="AA127" s="49">
        <v>5.69</v>
      </c>
      <c r="AB127" s="49">
        <v>10.16</v>
      </c>
      <c r="AC127" s="49">
        <v>0.25</v>
      </c>
      <c r="AD127" s="49">
        <v>2.2999999999999998</v>
      </c>
      <c r="AE127" s="312"/>
      <c r="AF127" s="465" t="s">
        <v>439</v>
      </c>
      <c r="AG127" s="343">
        <v>30</v>
      </c>
      <c r="AH127" s="343">
        <v>15</v>
      </c>
      <c r="AI127" s="343"/>
      <c r="AJ127" s="300"/>
      <c r="AK127" s="256"/>
      <c r="AL127" s="256"/>
      <c r="AM127" s="256"/>
      <c r="AN127" s="256"/>
      <c r="AO127" s="256"/>
      <c r="AP127" s="256"/>
      <c r="AQ127" s="256"/>
      <c r="AR127" s="236"/>
      <c r="AS127" s="236"/>
      <c r="AT127" s="343"/>
      <c r="AU127" s="343"/>
      <c r="AV127" s="343"/>
      <c r="AW127" s="343"/>
      <c r="AX127" s="343"/>
      <c r="AY127" s="343"/>
      <c r="AZ127" s="343"/>
      <c r="BA127" s="343"/>
      <c r="BB127" s="343"/>
      <c r="BC127" s="343"/>
      <c r="BD127" s="343"/>
      <c r="BE127" s="475"/>
      <c r="BF127" s="475"/>
      <c r="BG127" s="475"/>
      <c r="BH127" s="475"/>
      <c r="BI127" s="475"/>
      <c r="BJ127" s="475"/>
      <c r="BK127" s="475"/>
      <c r="BL127" s="475"/>
      <c r="BM127" s="475"/>
      <c r="BN127" s="475"/>
      <c r="BO127" s="475"/>
      <c r="BP127" s="306"/>
      <c r="BQ127" s="496"/>
      <c r="BR127" s="496"/>
      <c r="BS127" s="496"/>
      <c r="BT127" s="496"/>
      <c r="BU127" s="496"/>
      <c r="BV127" s="496"/>
    </row>
    <row r="128" spans="1:74" s="52" customFormat="1" ht="13.5" thickBot="1">
      <c r="A128" s="45">
        <v>3291.8800292611559</v>
      </c>
      <c r="B128" s="46" t="s">
        <v>305</v>
      </c>
      <c r="C128" s="47" t="s">
        <v>309</v>
      </c>
      <c r="D128" s="48">
        <v>152.00717153046995</v>
      </c>
      <c r="E128" s="49">
        <v>39.648899999999998</v>
      </c>
      <c r="F128" s="49">
        <v>3.9399999999999998E-2</v>
      </c>
      <c r="G128" s="49">
        <v>14.74104</v>
      </c>
      <c r="H128" s="49">
        <v>0.31259999999999999</v>
      </c>
      <c r="I128" s="49">
        <v>0.1908</v>
      </c>
      <c r="J128" s="49">
        <v>45.44144</v>
      </c>
      <c r="K128" s="49">
        <v>0.25240000000000001</v>
      </c>
      <c r="L128" s="49">
        <v>100.62657999999999</v>
      </c>
      <c r="M128" s="47"/>
      <c r="N128" s="50">
        <v>0.99032568428256285</v>
      </c>
      <c r="O128" s="50">
        <v>7.7806976003840867E-4</v>
      </c>
      <c r="P128" s="50">
        <v>0.30791512226496626</v>
      </c>
      <c r="Q128" s="50">
        <v>6.2802909766283216E-3</v>
      </c>
      <c r="R128" s="50">
        <v>4.0365562548058936E-3</v>
      </c>
      <c r="S128" s="50">
        <v>1.6920279418995992</v>
      </c>
      <c r="T128" s="50">
        <v>6.7545107587595509E-3</v>
      </c>
      <c r="U128" s="50">
        <v>3.0081181761973603</v>
      </c>
      <c r="V128" s="51">
        <v>84.603805589156039</v>
      </c>
      <c r="X128" s="49">
        <v>0.26</v>
      </c>
      <c r="Y128" s="49">
        <v>49.97</v>
      </c>
      <c r="Z128" s="49">
        <v>0.6</v>
      </c>
      <c r="AA128" s="49">
        <v>6.24</v>
      </c>
      <c r="AB128" s="49">
        <v>11.94</v>
      </c>
      <c r="AC128" s="49">
        <v>0.25</v>
      </c>
      <c r="AD128" s="49">
        <v>2.2599999999999998</v>
      </c>
      <c r="AE128" s="312"/>
      <c r="AF128" s="465" t="s">
        <v>439</v>
      </c>
      <c r="AG128" s="343">
        <v>30</v>
      </c>
      <c r="AH128" s="343">
        <v>15</v>
      </c>
      <c r="AI128" s="343"/>
      <c r="AJ128" s="584" t="s">
        <v>1695</v>
      </c>
      <c r="AK128" s="585"/>
      <c r="AL128" s="585"/>
      <c r="AM128" s="585"/>
      <c r="AN128" s="585"/>
      <c r="AO128" s="585"/>
      <c r="AP128" s="585"/>
      <c r="AQ128" s="585"/>
      <c r="AR128" s="585"/>
      <c r="AS128" s="586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3"/>
      <c r="BD128" s="343"/>
      <c r="BE128" s="475"/>
      <c r="BF128" s="475"/>
      <c r="BG128" s="475"/>
      <c r="BH128" s="475"/>
      <c r="BI128" s="475"/>
      <c r="BJ128" s="475"/>
      <c r="BK128" s="475"/>
      <c r="BL128" s="475"/>
      <c r="BM128" s="475"/>
      <c r="BN128" s="475"/>
      <c r="BO128" s="475"/>
      <c r="BP128" s="306"/>
      <c r="BQ128" s="496"/>
      <c r="BR128" s="496"/>
      <c r="BS128" s="496"/>
      <c r="BT128" s="496"/>
      <c r="BU128" s="496"/>
      <c r="BV128" s="496"/>
    </row>
    <row r="129" spans="1:74" s="52" customFormat="1" ht="12.75">
      <c r="A129" s="45">
        <v>3291.8800292611559</v>
      </c>
      <c r="B129" s="46" t="s">
        <v>305</v>
      </c>
      <c r="C129" s="47" t="s">
        <v>309</v>
      </c>
      <c r="D129" s="48">
        <v>160.00717153046995</v>
      </c>
      <c r="E129" s="49">
        <v>39.768419999999999</v>
      </c>
      <c r="F129" s="49">
        <v>4.1399999999999999E-2</v>
      </c>
      <c r="G129" s="49">
        <v>14.769590000000001</v>
      </c>
      <c r="H129" s="49">
        <v>0.30180000000000001</v>
      </c>
      <c r="I129" s="49">
        <v>0.1888</v>
      </c>
      <c r="J129" s="49">
        <v>45.44144</v>
      </c>
      <c r="K129" s="49">
        <v>0.23810000000000001</v>
      </c>
      <c r="L129" s="49">
        <v>100.74955</v>
      </c>
      <c r="M129" s="47"/>
      <c r="N129" s="50">
        <v>0.99181248410116696</v>
      </c>
      <c r="O129" s="50">
        <v>8.1633231737271233E-4</v>
      </c>
      <c r="P129" s="50">
        <v>0.30804606631136966</v>
      </c>
      <c r="Q129" s="50">
        <v>6.0541665127670187E-3</v>
      </c>
      <c r="R129" s="50">
        <v>3.9882186763334215E-3</v>
      </c>
      <c r="S129" s="50">
        <v>1.6894753692923035</v>
      </c>
      <c r="T129" s="50">
        <v>6.362214052774577E-3</v>
      </c>
      <c r="U129" s="50">
        <v>3.0065548512640876</v>
      </c>
      <c r="V129" s="51">
        <v>84.578585199598891</v>
      </c>
      <c r="X129" s="49">
        <v>0.26</v>
      </c>
      <c r="Y129" s="49">
        <v>47.17</v>
      </c>
      <c r="Z129" s="49">
        <v>0.6</v>
      </c>
      <c r="AA129" s="49">
        <v>6.56</v>
      </c>
      <c r="AB129" s="49">
        <v>11.96</v>
      </c>
      <c r="AC129" s="49">
        <v>0.25</v>
      </c>
      <c r="AD129" s="49">
        <v>2.4</v>
      </c>
      <c r="AE129" s="312"/>
      <c r="AF129" s="465" t="s">
        <v>439</v>
      </c>
      <c r="AG129" s="343">
        <v>30</v>
      </c>
      <c r="AH129" s="343">
        <v>15</v>
      </c>
      <c r="AI129" s="343"/>
      <c r="AJ129" s="361" t="s">
        <v>1675</v>
      </c>
      <c r="AK129" s="435" t="s">
        <v>1696</v>
      </c>
      <c r="AL129" s="280" t="s">
        <v>285</v>
      </c>
      <c r="AM129" s="280" t="s">
        <v>286</v>
      </c>
      <c r="AN129" s="280" t="s">
        <v>287</v>
      </c>
      <c r="AO129" s="280" t="s">
        <v>288</v>
      </c>
      <c r="AP129" s="280" t="s">
        <v>289</v>
      </c>
      <c r="AQ129" s="280" t="s">
        <v>290</v>
      </c>
      <c r="AR129" s="280" t="s">
        <v>291</v>
      </c>
      <c r="AS129" s="369" t="s">
        <v>292</v>
      </c>
      <c r="AT129" s="343"/>
      <c r="AU129" s="343"/>
      <c r="AV129" s="343"/>
      <c r="AW129" s="343"/>
      <c r="AX129" s="343"/>
      <c r="AY129" s="343"/>
      <c r="AZ129" s="343"/>
      <c r="BA129" s="343"/>
      <c r="BB129" s="343"/>
      <c r="BC129" s="343"/>
      <c r="BD129" s="343"/>
      <c r="BE129" s="475"/>
      <c r="BF129" s="475"/>
      <c r="BG129" s="475"/>
      <c r="BH129" s="475"/>
      <c r="BI129" s="475"/>
      <c r="BJ129" s="475"/>
      <c r="BK129" s="475"/>
      <c r="BL129" s="475"/>
      <c r="BM129" s="475"/>
      <c r="BN129" s="475"/>
      <c r="BO129" s="475"/>
      <c r="BP129" s="306"/>
      <c r="BQ129" s="496"/>
      <c r="BR129" s="496"/>
      <c r="BS129" s="496"/>
      <c r="BT129" s="496"/>
      <c r="BU129" s="496"/>
      <c r="BV129" s="496"/>
    </row>
    <row r="130" spans="1:74" s="52" customFormat="1" ht="13.5" thickBot="1">
      <c r="A130" s="45">
        <v>3291.8800292611559</v>
      </c>
      <c r="B130" s="46" t="s">
        <v>305</v>
      </c>
      <c r="C130" s="47" t="s">
        <v>309</v>
      </c>
      <c r="D130" s="48">
        <v>168.00717153046995</v>
      </c>
      <c r="E130" s="49">
        <v>39.73854</v>
      </c>
      <c r="F130" s="49">
        <v>2.63E-2</v>
      </c>
      <c r="G130" s="49">
        <v>14.90282</v>
      </c>
      <c r="H130" s="49">
        <v>0.3211</v>
      </c>
      <c r="I130" s="49">
        <v>0.22220000000000001</v>
      </c>
      <c r="J130" s="49">
        <v>45.630699999999997</v>
      </c>
      <c r="K130" s="49">
        <v>0.24929999999999999</v>
      </c>
      <c r="L130" s="49">
        <v>101.09096</v>
      </c>
      <c r="M130" s="47"/>
      <c r="N130" s="50">
        <v>0.98888589570685648</v>
      </c>
      <c r="O130" s="50">
        <v>5.1744648269661669E-4</v>
      </c>
      <c r="P130" s="50">
        <v>0.31014067347585023</v>
      </c>
      <c r="Q130" s="50">
        <v>6.4271505593728887E-3</v>
      </c>
      <c r="R130" s="50">
        <v>4.6834303879049509E-3</v>
      </c>
      <c r="S130" s="50">
        <v>1.6927777903738617</v>
      </c>
      <c r="T130" s="50">
        <v>6.6468243412076264E-3</v>
      </c>
      <c r="U130" s="50">
        <v>3.0100792113277501</v>
      </c>
      <c r="V130" s="51">
        <v>84.51556171289451</v>
      </c>
      <c r="X130" s="49">
        <v>0.26</v>
      </c>
      <c r="Y130" s="49">
        <v>77.28</v>
      </c>
      <c r="Z130" s="49">
        <v>0.6</v>
      </c>
      <c r="AA130" s="49">
        <v>6.13</v>
      </c>
      <c r="AB130" s="49">
        <v>10.19</v>
      </c>
      <c r="AC130" s="49">
        <v>0.25</v>
      </c>
      <c r="AD130" s="49">
        <v>2.31</v>
      </c>
      <c r="AE130" s="312"/>
      <c r="AF130" s="465" t="s">
        <v>439</v>
      </c>
      <c r="AG130" s="343">
        <v>30</v>
      </c>
      <c r="AH130" s="343">
        <v>15</v>
      </c>
      <c r="AI130" s="343"/>
      <c r="AJ130" s="363" t="s">
        <v>429</v>
      </c>
      <c r="AK130" s="376"/>
      <c r="AL130" s="245" t="s">
        <v>303</v>
      </c>
      <c r="AM130" s="245" t="s">
        <v>303</v>
      </c>
      <c r="AN130" s="245" t="s">
        <v>303</v>
      </c>
      <c r="AO130" s="245" t="s">
        <v>303</v>
      </c>
      <c r="AP130" s="245" t="s">
        <v>303</v>
      </c>
      <c r="AQ130" s="245" t="s">
        <v>303</v>
      </c>
      <c r="AR130" s="245" t="s">
        <v>303</v>
      </c>
      <c r="AS130" s="377" t="s">
        <v>303</v>
      </c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475"/>
      <c r="BF130" s="475"/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306"/>
      <c r="BQ130" s="496"/>
      <c r="BR130" s="496"/>
      <c r="BS130" s="496"/>
      <c r="BT130" s="496"/>
      <c r="BU130" s="496"/>
      <c r="BV130" s="496"/>
    </row>
    <row r="131" spans="1:74" s="52" customFormat="1" ht="12.75">
      <c r="A131" s="45">
        <v>3291.8800292611559</v>
      </c>
      <c r="B131" s="46" t="s">
        <v>305</v>
      </c>
      <c r="C131" s="47" t="s">
        <v>309</v>
      </c>
      <c r="D131" s="48">
        <v>176.00717153046995</v>
      </c>
      <c r="E131" s="49">
        <v>39.788330000000002</v>
      </c>
      <c r="F131" s="49">
        <v>4.4499999999999998E-2</v>
      </c>
      <c r="G131" s="49">
        <v>14.94089</v>
      </c>
      <c r="H131" s="49">
        <v>0.32140000000000002</v>
      </c>
      <c r="I131" s="49">
        <v>0.21310000000000001</v>
      </c>
      <c r="J131" s="49">
        <v>45.44144</v>
      </c>
      <c r="K131" s="49">
        <v>0.25069999999999998</v>
      </c>
      <c r="L131" s="49">
        <v>101.00035999999999</v>
      </c>
      <c r="M131" s="47"/>
      <c r="N131" s="50">
        <v>0.99082467423457909</v>
      </c>
      <c r="O131" s="50">
        <v>8.761460915596589E-4</v>
      </c>
      <c r="P131" s="50">
        <v>0.31115269308309668</v>
      </c>
      <c r="Q131" s="50">
        <v>6.4377019599240184E-3</v>
      </c>
      <c r="R131" s="50">
        <v>4.4947991579333815E-3</v>
      </c>
      <c r="S131" s="50">
        <v>1.6869481440049088</v>
      </c>
      <c r="T131" s="50">
        <v>6.6888750502993631E-3</v>
      </c>
      <c r="U131" s="50">
        <v>3.0074230335823007</v>
      </c>
      <c r="V131" s="51">
        <v>84.42757806274858</v>
      </c>
      <c r="X131" s="49">
        <v>0.25</v>
      </c>
      <c r="Y131" s="49">
        <v>43.07</v>
      </c>
      <c r="Z131" s="49">
        <v>0.59</v>
      </c>
      <c r="AA131" s="49">
        <v>6.21</v>
      </c>
      <c r="AB131" s="49">
        <v>10.71</v>
      </c>
      <c r="AC131" s="49">
        <v>0.25</v>
      </c>
      <c r="AD131" s="49">
        <v>2.29</v>
      </c>
      <c r="AE131" s="312"/>
      <c r="AF131" s="465" t="s">
        <v>439</v>
      </c>
      <c r="AG131" s="343">
        <v>30</v>
      </c>
      <c r="AH131" s="343">
        <v>15</v>
      </c>
      <c r="AI131" s="343"/>
      <c r="AJ131" s="380" t="s">
        <v>1750</v>
      </c>
      <c r="AK131" s="436" t="s">
        <v>1686</v>
      </c>
      <c r="AL131" s="313">
        <v>41.16</v>
      </c>
      <c r="AM131" s="313">
        <v>0</v>
      </c>
      <c r="AN131" s="313">
        <v>4.93</v>
      </c>
      <c r="AO131" s="313">
        <v>0.22320000000000001</v>
      </c>
      <c r="AP131" s="313">
        <v>0.1749</v>
      </c>
      <c r="AQ131" s="313">
        <v>52.18</v>
      </c>
      <c r="AR131" s="313">
        <v>5.1999999999999998E-3</v>
      </c>
      <c r="AS131" s="370">
        <v>98.673299999999998</v>
      </c>
      <c r="AT131" s="343"/>
      <c r="AU131" s="343"/>
      <c r="AV131" s="343"/>
      <c r="AW131" s="343"/>
      <c r="AX131" s="343"/>
      <c r="AY131" s="343"/>
      <c r="AZ131" s="343"/>
      <c r="BA131" s="343"/>
      <c r="BB131" s="343"/>
      <c r="BC131" s="343"/>
      <c r="BD131" s="343"/>
      <c r="BE131" s="475"/>
      <c r="BF131" s="475"/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306"/>
      <c r="BQ131" s="496"/>
      <c r="BR131" s="496"/>
      <c r="BS131" s="496"/>
      <c r="BT131" s="496"/>
      <c r="BU131" s="496"/>
      <c r="BV131" s="496"/>
    </row>
    <row r="132" spans="1:74" s="52" customFormat="1" ht="12.75">
      <c r="A132" s="45">
        <v>3291.8800292611559</v>
      </c>
      <c r="B132" s="46" t="s">
        <v>305</v>
      </c>
      <c r="C132" s="47" t="s">
        <v>309</v>
      </c>
      <c r="D132" s="48">
        <v>184.00717153046995</v>
      </c>
      <c r="E132" s="49">
        <v>39.73854</v>
      </c>
      <c r="F132" s="49">
        <v>7.5899999999999995E-2</v>
      </c>
      <c r="G132" s="49">
        <v>14.883789999999999</v>
      </c>
      <c r="H132" s="49">
        <v>0.31890000000000002</v>
      </c>
      <c r="I132" s="49">
        <v>0.21709999999999999</v>
      </c>
      <c r="J132" s="49">
        <v>45.301990000000004</v>
      </c>
      <c r="K132" s="49">
        <v>0.2394</v>
      </c>
      <c r="L132" s="49">
        <v>100.77562</v>
      </c>
      <c r="M132" s="47"/>
      <c r="N132" s="50">
        <v>0.99138373090247534</v>
      </c>
      <c r="O132" s="50">
        <v>1.4970871117238498E-3</v>
      </c>
      <c r="P132" s="50">
        <v>0.31052702918547143</v>
      </c>
      <c r="Q132" s="50">
        <v>6.3992384350948983E-3</v>
      </c>
      <c r="R132" s="50">
        <v>4.5874933034074604E-3</v>
      </c>
      <c r="S132" s="50">
        <v>1.6848285223603063</v>
      </c>
      <c r="T132" s="50">
        <v>6.3989935755970123E-3</v>
      </c>
      <c r="U132" s="50">
        <v>3.0056220948740759</v>
      </c>
      <c r="V132" s="51">
        <v>84.43750894696889</v>
      </c>
      <c r="X132" s="49">
        <v>0.25</v>
      </c>
      <c r="Y132" s="49">
        <v>26.39</v>
      </c>
      <c r="Z132" s="49">
        <v>0.6</v>
      </c>
      <c r="AA132" s="49">
        <v>6.19</v>
      </c>
      <c r="AB132" s="49">
        <v>10.63</v>
      </c>
      <c r="AC132" s="49">
        <v>0.25</v>
      </c>
      <c r="AD132" s="49">
        <v>2.37</v>
      </c>
      <c r="AE132" s="312"/>
      <c r="AF132" s="465" t="s">
        <v>439</v>
      </c>
      <c r="AG132" s="343">
        <v>30</v>
      </c>
      <c r="AH132" s="343">
        <v>15</v>
      </c>
      <c r="AI132" s="343"/>
      <c r="AJ132" s="380" t="s">
        <v>1750</v>
      </c>
      <c r="AK132" s="436" t="s">
        <v>1686</v>
      </c>
      <c r="AL132" s="313">
        <v>41.38</v>
      </c>
      <c r="AM132" s="313">
        <v>1.5E-3</v>
      </c>
      <c r="AN132" s="313">
        <v>4.92</v>
      </c>
      <c r="AO132" s="313">
        <v>0.1943</v>
      </c>
      <c r="AP132" s="313">
        <v>0.15409999999999999</v>
      </c>
      <c r="AQ132" s="313">
        <v>52.21</v>
      </c>
      <c r="AR132" s="313">
        <v>1.21E-2</v>
      </c>
      <c r="AS132" s="370">
        <v>98.872</v>
      </c>
      <c r="AT132" s="343"/>
      <c r="AU132" s="343"/>
      <c r="AV132" s="343"/>
      <c r="AW132" s="343"/>
      <c r="AX132" s="343"/>
      <c r="AY132" s="343"/>
      <c r="AZ132" s="343"/>
      <c r="BA132" s="343"/>
      <c r="BB132" s="343"/>
      <c r="BC132" s="343"/>
      <c r="BD132" s="343"/>
      <c r="BE132" s="475"/>
      <c r="BF132" s="475"/>
      <c r="BG132" s="475"/>
      <c r="BH132" s="475"/>
      <c r="BI132" s="475"/>
      <c r="BJ132" s="475"/>
      <c r="BK132" s="475"/>
      <c r="BL132" s="475"/>
      <c r="BM132" s="475"/>
      <c r="BN132" s="475"/>
      <c r="BO132" s="475"/>
      <c r="BP132" s="306"/>
      <c r="BQ132" s="496"/>
      <c r="BR132" s="496"/>
      <c r="BS132" s="496"/>
      <c r="BT132" s="496"/>
      <c r="BU132" s="496"/>
      <c r="BV132" s="496"/>
    </row>
    <row r="133" spans="1:74" s="52" customFormat="1" ht="12.75">
      <c r="A133" s="45">
        <v>3291.8800292611559</v>
      </c>
      <c r="B133" s="46" t="s">
        <v>305</v>
      </c>
      <c r="C133" s="47" t="s">
        <v>309</v>
      </c>
      <c r="D133" s="48">
        <v>192.00717153046995</v>
      </c>
      <c r="E133" s="49">
        <v>39.648899999999998</v>
      </c>
      <c r="F133" s="49">
        <v>6.1500010000000001E-2</v>
      </c>
      <c r="G133" s="49">
        <v>14.826689999999999</v>
      </c>
      <c r="H133" s="49">
        <v>0.31259999999999999</v>
      </c>
      <c r="I133" s="49">
        <v>0.2094</v>
      </c>
      <c r="J133" s="49">
        <v>45.142620000000001</v>
      </c>
      <c r="K133" s="49">
        <v>0.2445</v>
      </c>
      <c r="L133" s="49">
        <v>100.44621001</v>
      </c>
      <c r="M133" s="47"/>
      <c r="N133" s="50">
        <v>0.99227207730984546</v>
      </c>
      <c r="O133" s="50">
        <v>1.2168869365207424E-3</v>
      </c>
      <c r="P133" s="50">
        <v>0.31031289913538068</v>
      </c>
      <c r="Q133" s="50">
        <v>6.2926343044448375E-3</v>
      </c>
      <c r="R133" s="50">
        <v>4.4387638868429819E-3</v>
      </c>
      <c r="S133" s="50">
        <v>1.684204929610579</v>
      </c>
      <c r="T133" s="50">
        <v>6.555957633499504E-3</v>
      </c>
      <c r="U133" s="50">
        <v>3.0052941488171139</v>
      </c>
      <c r="V133" s="51">
        <v>84.441708433837974</v>
      </c>
      <c r="X133" s="49">
        <v>0.25</v>
      </c>
      <c r="Y133" s="49">
        <v>32.07</v>
      </c>
      <c r="Z133" s="49">
        <v>0.6</v>
      </c>
      <c r="AA133" s="49">
        <v>6.3</v>
      </c>
      <c r="AB133" s="49">
        <v>10.88</v>
      </c>
      <c r="AC133" s="49">
        <v>0.25</v>
      </c>
      <c r="AD133" s="49">
        <v>2.33</v>
      </c>
      <c r="AE133" s="312"/>
      <c r="AF133" s="465" t="s">
        <v>439</v>
      </c>
      <c r="AG133" s="343">
        <v>30</v>
      </c>
      <c r="AH133" s="343">
        <v>15</v>
      </c>
      <c r="AI133" s="343"/>
      <c r="AJ133" s="380" t="s">
        <v>1750</v>
      </c>
      <c r="AK133" s="436" t="s">
        <v>1686</v>
      </c>
      <c r="AL133" s="313">
        <v>41.33</v>
      </c>
      <c r="AM133" s="313">
        <v>4.7000000000000002E-3</v>
      </c>
      <c r="AN133" s="313">
        <v>4.88</v>
      </c>
      <c r="AO133" s="313">
        <v>0.18990000000000001</v>
      </c>
      <c r="AP133" s="313">
        <v>0.1666</v>
      </c>
      <c r="AQ133" s="313">
        <v>52.34</v>
      </c>
      <c r="AR133" s="313">
        <v>1.34E-2</v>
      </c>
      <c r="AS133" s="370">
        <v>98.924599999999998</v>
      </c>
      <c r="AT133" s="343"/>
      <c r="AU133" s="343"/>
      <c r="AV133" s="343"/>
      <c r="AW133" s="343"/>
      <c r="AX133" s="343"/>
      <c r="AY133" s="343"/>
      <c r="AZ133" s="343"/>
      <c r="BA133" s="343"/>
      <c r="BB133" s="343"/>
      <c r="BC133" s="343"/>
      <c r="BD133" s="343"/>
      <c r="BE133" s="475"/>
      <c r="BF133" s="475"/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306"/>
      <c r="BQ133" s="496"/>
      <c r="BR133" s="496"/>
      <c r="BS133" s="496"/>
      <c r="BT133" s="496"/>
      <c r="BU133" s="496"/>
      <c r="BV133" s="496"/>
    </row>
    <row r="134" spans="1:74" s="52" customFormat="1" ht="12.75">
      <c r="A134" s="45">
        <v>3291.8800292611559</v>
      </c>
      <c r="B134" s="46" t="s">
        <v>305</v>
      </c>
      <c r="C134" s="47" t="s">
        <v>309</v>
      </c>
      <c r="D134" s="48">
        <v>200.00717153046995</v>
      </c>
      <c r="E134" s="49">
        <v>39.698700000000002</v>
      </c>
      <c r="F134" s="49">
        <v>4.9599999999999998E-2</v>
      </c>
      <c r="G134" s="49">
        <v>14.931369999999999</v>
      </c>
      <c r="H134" s="49">
        <v>0.33</v>
      </c>
      <c r="I134" s="49">
        <v>0.19120000000000001</v>
      </c>
      <c r="J134" s="49">
        <v>45.192419999999998</v>
      </c>
      <c r="K134" s="49">
        <v>0.24510000000000001</v>
      </c>
      <c r="L134" s="49">
        <v>100.63839</v>
      </c>
      <c r="M134" s="47"/>
      <c r="N134" s="50">
        <v>0.99207600348626712</v>
      </c>
      <c r="O134" s="50">
        <v>9.7999926782103364E-4</v>
      </c>
      <c r="P134" s="50">
        <v>0.31205008923544197</v>
      </c>
      <c r="Q134" s="50">
        <v>6.6332519280651739E-3</v>
      </c>
      <c r="R134" s="50">
        <v>4.0470846361764286E-3</v>
      </c>
      <c r="S134" s="50">
        <v>1.6836150648613966</v>
      </c>
      <c r="T134" s="50">
        <v>6.5625045629221432E-3</v>
      </c>
      <c r="U134" s="50">
        <v>3.0059639979780903</v>
      </c>
      <c r="V134" s="51">
        <v>84.363604856513916</v>
      </c>
      <c r="X134" s="49">
        <v>0.25</v>
      </c>
      <c r="Y134" s="49">
        <v>38.93</v>
      </c>
      <c r="Z134" s="49">
        <v>0.59</v>
      </c>
      <c r="AA134" s="49">
        <v>5.93</v>
      </c>
      <c r="AB134" s="49">
        <v>11.68</v>
      </c>
      <c r="AC134" s="49">
        <v>0.25</v>
      </c>
      <c r="AD134" s="49">
        <v>2.31</v>
      </c>
      <c r="AE134" s="312"/>
      <c r="AF134" s="465" t="s">
        <v>439</v>
      </c>
      <c r="AG134" s="343">
        <v>30</v>
      </c>
      <c r="AH134" s="343">
        <v>15</v>
      </c>
      <c r="AI134" s="343"/>
      <c r="AJ134" s="380" t="s">
        <v>1750</v>
      </c>
      <c r="AK134" s="436" t="s">
        <v>1686</v>
      </c>
      <c r="AL134" s="313">
        <v>41.77</v>
      </c>
      <c r="AM134" s="313">
        <v>3.2300000000000002E-2</v>
      </c>
      <c r="AN134" s="313">
        <v>4.8099999999999996</v>
      </c>
      <c r="AO134" s="313">
        <v>0.19839999999999999</v>
      </c>
      <c r="AP134" s="313">
        <v>0.1719</v>
      </c>
      <c r="AQ134" s="313">
        <v>52.43</v>
      </c>
      <c r="AR134" s="313">
        <v>1.15E-2</v>
      </c>
      <c r="AS134" s="370">
        <v>99.424099999999996</v>
      </c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475"/>
      <c r="BF134" s="475"/>
      <c r="BG134" s="475"/>
      <c r="BH134" s="475"/>
      <c r="BI134" s="475"/>
      <c r="BJ134" s="475"/>
      <c r="BK134" s="475"/>
      <c r="BL134" s="475"/>
      <c r="BM134" s="475"/>
      <c r="BN134" s="475"/>
      <c r="BO134" s="475"/>
      <c r="BP134" s="306"/>
      <c r="BQ134" s="496"/>
      <c r="BR134" s="496"/>
      <c r="BS134" s="496"/>
      <c r="BT134" s="496"/>
      <c r="BU134" s="496"/>
      <c r="BV134" s="496"/>
    </row>
    <row r="135" spans="1:74" s="52" customFormat="1" ht="12.75">
      <c r="A135" s="45">
        <v>3291.8800292611559</v>
      </c>
      <c r="B135" s="46" t="s">
        <v>305</v>
      </c>
      <c r="C135" s="47" t="s">
        <v>309</v>
      </c>
      <c r="D135" s="48">
        <v>208.00717153046995</v>
      </c>
      <c r="E135" s="49">
        <v>39.579189999999997</v>
      </c>
      <c r="F135" s="49">
        <v>4.9799999999999997E-2</v>
      </c>
      <c r="G135" s="49">
        <v>14.91234</v>
      </c>
      <c r="H135" s="49">
        <v>0.34420000000000001</v>
      </c>
      <c r="I135" s="49">
        <v>0.20100000000000001</v>
      </c>
      <c r="J135" s="49">
        <v>45.381680000000003</v>
      </c>
      <c r="K135" s="49">
        <v>0.2482</v>
      </c>
      <c r="L135" s="49">
        <v>100.71641</v>
      </c>
      <c r="M135" s="47"/>
      <c r="N135" s="50">
        <v>0.98877608062664035</v>
      </c>
      <c r="O135" s="50">
        <v>9.83639154276035E-4</v>
      </c>
      <c r="P135" s="50">
        <v>0.31155364808245584</v>
      </c>
      <c r="Q135" s="50">
        <v>6.9164908746526064E-3</v>
      </c>
      <c r="R135" s="50">
        <v>4.2531710249800953E-3</v>
      </c>
      <c r="S135" s="50">
        <v>1.6901302101947</v>
      </c>
      <c r="T135" s="50">
        <v>6.6434011071024963E-3</v>
      </c>
      <c r="U135" s="50">
        <v>3.0092566410648072</v>
      </c>
      <c r="V135" s="51">
        <v>84.435421867736423</v>
      </c>
      <c r="X135" s="49">
        <v>0.25</v>
      </c>
      <c r="Y135" s="49">
        <v>39.81</v>
      </c>
      <c r="Z135" s="49">
        <v>0.59</v>
      </c>
      <c r="AA135" s="49">
        <v>5.7</v>
      </c>
      <c r="AB135" s="49">
        <v>11.34</v>
      </c>
      <c r="AC135" s="49">
        <v>0.25</v>
      </c>
      <c r="AD135" s="49">
        <v>2.2999999999999998</v>
      </c>
      <c r="AE135" s="312"/>
      <c r="AF135" s="465" t="s">
        <v>439</v>
      </c>
      <c r="AG135" s="343">
        <v>30</v>
      </c>
      <c r="AH135" s="343">
        <v>15</v>
      </c>
      <c r="AI135" s="343"/>
      <c r="AJ135" s="380" t="s">
        <v>1750</v>
      </c>
      <c r="AK135" s="436" t="s">
        <v>1686</v>
      </c>
      <c r="AL135" s="313">
        <v>41.62</v>
      </c>
      <c r="AM135" s="313">
        <v>2.5600000000000001E-2</v>
      </c>
      <c r="AN135" s="313">
        <v>4.8600000000000003</v>
      </c>
      <c r="AO135" s="313">
        <v>0.19059999999999999</v>
      </c>
      <c r="AP135" s="313">
        <v>0.20069999999999999</v>
      </c>
      <c r="AQ135" s="313">
        <v>52.63</v>
      </c>
      <c r="AR135" s="313">
        <v>5.1999999999999998E-3</v>
      </c>
      <c r="AS135" s="370">
        <v>99.5321</v>
      </c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475"/>
      <c r="BF135" s="475"/>
      <c r="BG135" s="475"/>
      <c r="BH135" s="475"/>
      <c r="BI135" s="475"/>
      <c r="BJ135" s="475"/>
      <c r="BK135" s="475"/>
      <c r="BL135" s="475"/>
      <c r="BM135" s="475"/>
      <c r="BN135" s="475"/>
      <c r="BO135" s="475"/>
      <c r="BP135" s="306"/>
      <c r="BQ135" s="496"/>
      <c r="BR135" s="496"/>
      <c r="BS135" s="496"/>
      <c r="BT135" s="496"/>
      <c r="BU135" s="496"/>
      <c r="BV135" s="496"/>
    </row>
    <row r="136" spans="1:74" s="52" customFormat="1" ht="12.75">
      <c r="A136" s="45">
        <v>3291.8800292611559</v>
      </c>
      <c r="B136" s="46" t="s">
        <v>305</v>
      </c>
      <c r="C136" s="47" t="s">
        <v>309</v>
      </c>
      <c r="D136" s="48">
        <v>216.00717153046995</v>
      </c>
      <c r="E136" s="49">
        <v>39.350110000000001</v>
      </c>
      <c r="F136" s="49">
        <v>5.1900000000000002E-2</v>
      </c>
      <c r="G136" s="49">
        <v>14.626849999999999</v>
      </c>
      <c r="H136" s="49">
        <v>0.29649999999999999</v>
      </c>
      <c r="I136" s="49">
        <v>0.2248</v>
      </c>
      <c r="J136" s="49">
        <v>44.923479999999998</v>
      </c>
      <c r="K136" s="49">
        <v>0.2535</v>
      </c>
      <c r="L136" s="49">
        <v>99.727140000000006</v>
      </c>
      <c r="M136" s="47"/>
      <c r="N136" s="50">
        <v>0.99164665104741878</v>
      </c>
      <c r="O136" s="50">
        <v>1.0340791264838393E-3</v>
      </c>
      <c r="P136" s="50">
        <v>0.30826044462790203</v>
      </c>
      <c r="Q136" s="50">
        <v>6.010070810649912E-3</v>
      </c>
      <c r="R136" s="50">
        <v>4.7983623959495202E-3</v>
      </c>
      <c r="S136" s="50">
        <v>1.6876910057485612</v>
      </c>
      <c r="T136" s="50">
        <v>6.8445769426475388E-3</v>
      </c>
      <c r="U136" s="50">
        <v>3.0062851906996126</v>
      </c>
      <c r="V136" s="51">
        <v>84.5557142900565</v>
      </c>
      <c r="X136" s="49">
        <v>0.26</v>
      </c>
      <c r="Y136" s="49">
        <v>37.659999999999997</v>
      </c>
      <c r="Z136" s="49">
        <v>0.6</v>
      </c>
      <c r="AA136" s="49">
        <v>6.54</v>
      </c>
      <c r="AB136" s="49">
        <v>10.11</v>
      </c>
      <c r="AC136" s="49">
        <v>0.25</v>
      </c>
      <c r="AD136" s="49">
        <v>2.2400000000000002</v>
      </c>
      <c r="AE136" s="312"/>
      <c r="AF136" s="465" t="s">
        <v>439</v>
      </c>
      <c r="AG136" s="343">
        <v>30</v>
      </c>
      <c r="AH136" s="343">
        <v>15</v>
      </c>
      <c r="AI136" s="343"/>
      <c r="AJ136" s="380" t="s">
        <v>1750</v>
      </c>
      <c r="AK136" s="436" t="s">
        <v>1686</v>
      </c>
      <c r="AL136" s="313">
        <v>41.62</v>
      </c>
      <c r="AM136" s="313">
        <v>0</v>
      </c>
      <c r="AN136" s="313">
        <v>4.8</v>
      </c>
      <c r="AO136" s="313">
        <v>0.22850000000000001</v>
      </c>
      <c r="AP136" s="313">
        <v>0.12659999999999999</v>
      </c>
      <c r="AQ136" s="313">
        <v>52.63</v>
      </c>
      <c r="AR136" s="313">
        <v>1.4E-2</v>
      </c>
      <c r="AS136" s="370">
        <v>99.4191</v>
      </c>
      <c r="AT136" s="343"/>
      <c r="AU136" s="343"/>
      <c r="AV136" s="343"/>
      <c r="AW136" s="343"/>
      <c r="AX136" s="343"/>
      <c r="AY136" s="343"/>
      <c r="AZ136" s="343"/>
      <c r="BA136" s="343"/>
      <c r="BB136" s="343"/>
      <c r="BC136" s="343"/>
      <c r="BD136" s="343"/>
      <c r="BE136" s="475"/>
      <c r="BF136" s="475"/>
      <c r="BG136" s="475"/>
      <c r="BH136" s="475"/>
      <c r="BI136" s="475"/>
      <c r="BJ136" s="475"/>
      <c r="BK136" s="475"/>
      <c r="BL136" s="475"/>
      <c r="BM136" s="475"/>
      <c r="BN136" s="475"/>
      <c r="BO136" s="475"/>
      <c r="BP136" s="306"/>
      <c r="BQ136" s="496"/>
      <c r="BR136" s="496"/>
      <c r="BS136" s="496"/>
      <c r="BT136" s="496"/>
      <c r="BU136" s="496"/>
      <c r="BV136" s="496"/>
    </row>
    <row r="137" spans="1:74" s="52" customFormat="1" ht="12.75">
      <c r="A137" s="45">
        <v>3291.8800292611559</v>
      </c>
      <c r="B137" s="46" t="s">
        <v>305</v>
      </c>
      <c r="C137" s="47" t="s">
        <v>309</v>
      </c>
      <c r="D137" s="48">
        <v>224.00717153046995</v>
      </c>
      <c r="E137" s="49">
        <v>39.389949999999999</v>
      </c>
      <c r="F137" s="49">
        <v>3.6200000000000003E-2</v>
      </c>
      <c r="G137" s="49">
        <v>14.921860000000001</v>
      </c>
      <c r="H137" s="49">
        <v>0.32829999999999998</v>
      </c>
      <c r="I137" s="49">
        <v>0.1946</v>
      </c>
      <c r="J137" s="49">
        <v>44.913519999999998</v>
      </c>
      <c r="K137" s="49">
        <v>0.24349999999999999</v>
      </c>
      <c r="L137" s="49">
        <v>100.02793</v>
      </c>
      <c r="M137" s="47"/>
      <c r="N137" s="50">
        <v>0.9910049169960623</v>
      </c>
      <c r="O137" s="50">
        <v>7.2006941622436481E-4</v>
      </c>
      <c r="P137" s="50">
        <v>0.31395639582837148</v>
      </c>
      <c r="Q137" s="50">
        <v>6.643625676116165E-3</v>
      </c>
      <c r="R137" s="50">
        <v>4.1468560020714853E-3</v>
      </c>
      <c r="S137" s="50">
        <v>1.6845194064023326</v>
      </c>
      <c r="T137" s="50">
        <v>6.5636738503106022E-3</v>
      </c>
      <c r="U137" s="50">
        <v>3.0075549441714888</v>
      </c>
      <c r="V137" s="51">
        <v>84.29020779346277</v>
      </c>
      <c r="X137" s="49">
        <v>0.25</v>
      </c>
      <c r="Y137" s="49">
        <v>53.61</v>
      </c>
      <c r="Z137" s="49">
        <v>0.59</v>
      </c>
      <c r="AA137" s="49">
        <v>5.94</v>
      </c>
      <c r="AB137" s="49">
        <v>11.31</v>
      </c>
      <c r="AC137" s="49">
        <v>0.25</v>
      </c>
      <c r="AD137" s="49">
        <v>2.33</v>
      </c>
      <c r="AE137" s="312"/>
      <c r="AF137" s="465" t="s">
        <v>439</v>
      </c>
      <c r="AG137" s="343">
        <v>30</v>
      </c>
      <c r="AH137" s="343">
        <v>15</v>
      </c>
      <c r="AI137" s="343"/>
      <c r="AJ137" s="380" t="s">
        <v>1750</v>
      </c>
      <c r="AK137" s="436" t="s">
        <v>1686</v>
      </c>
      <c r="AL137" s="313">
        <v>41.77</v>
      </c>
      <c r="AM137" s="313">
        <v>0</v>
      </c>
      <c r="AN137" s="313">
        <v>4.79</v>
      </c>
      <c r="AO137" s="313">
        <v>0.2127</v>
      </c>
      <c r="AP137" s="313">
        <v>0.14949999999999999</v>
      </c>
      <c r="AQ137" s="313">
        <v>51.7</v>
      </c>
      <c r="AR137" s="313">
        <v>1.21E-2</v>
      </c>
      <c r="AS137" s="370">
        <v>98.634299999999996</v>
      </c>
      <c r="AT137" s="343"/>
      <c r="AU137" s="343"/>
      <c r="AV137" s="343"/>
      <c r="AW137" s="343"/>
      <c r="AX137" s="343"/>
      <c r="AY137" s="343"/>
      <c r="AZ137" s="343"/>
      <c r="BA137" s="343"/>
      <c r="BB137" s="343"/>
      <c r="BC137" s="343"/>
      <c r="BD137" s="343"/>
      <c r="BE137" s="475"/>
      <c r="BF137" s="475"/>
      <c r="BG137" s="475"/>
      <c r="BH137" s="475"/>
      <c r="BI137" s="475"/>
      <c r="BJ137" s="475"/>
      <c r="BK137" s="475"/>
      <c r="BL137" s="475"/>
      <c r="BM137" s="475"/>
      <c r="BN137" s="475"/>
      <c r="BO137" s="475"/>
      <c r="BP137" s="306"/>
      <c r="BQ137" s="496"/>
      <c r="BR137" s="496"/>
      <c r="BS137" s="496"/>
      <c r="BT137" s="496"/>
      <c r="BU137" s="496"/>
      <c r="BV137" s="496"/>
    </row>
    <row r="138" spans="1:74" s="52" customFormat="1" ht="12.75">
      <c r="A138" s="38"/>
      <c r="B138" s="46"/>
      <c r="C138" s="47"/>
      <c r="D138" s="48"/>
      <c r="E138" s="49"/>
      <c r="F138" s="49"/>
      <c r="G138" s="49"/>
      <c r="H138" s="49"/>
      <c r="I138" s="49"/>
      <c r="J138" s="49"/>
      <c r="K138" s="49"/>
      <c r="L138" s="49"/>
      <c r="M138" s="47"/>
      <c r="N138" s="50"/>
      <c r="O138" s="50"/>
      <c r="P138" s="50"/>
      <c r="Q138" s="50"/>
      <c r="R138" s="50"/>
      <c r="S138" s="50"/>
      <c r="T138" s="50"/>
      <c r="U138" s="50"/>
      <c r="V138" s="51"/>
      <c r="AE138" s="312"/>
      <c r="AF138" s="312"/>
      <c r="AG138" s="312"/>
      <c r="AH138" s="312"/>
      <c r="AI138" s="312"/>
      <c r="AJ138" s="380" t="s">
        <v>1750</v>
      </c>
      <c r="AK138" s="436" t="s">
        <v>1686</v>
      </c>
      <c r="AL138" s="313">
        <v>41.9</v>
      </c>
      <c r="AM138" s="313">
        <v>2.9100000000000001E-2</v>
      </c>
      <c r="AN138" s="313">
        <v>4.8899999999999997</v>
      </c>
      <c r="AO138" s="313">
        <v>0.20619999999999999</v>
      </c>
      <c r="AP138" s="313">
        <v>0.1721</v>
      </c>
      <c r="AQ138" s="313">
        <v>51.98</v>
      </c>
      <c r="AR138" s="313">
        <v>1.0800000000000001E-2</v>
      </c>
      <c r="AS138" s="370">
        <v>99.188199999999995</v>
      </c>
      <c r="AT138" s="312"/>
      <c r="AU138" s="312"/>
      <c r="AV138" s="312"/>
      <c r="AW138" s="312"/>
      <c r="AX138" s="312"/>
      <c r="AY138" s="312"/>
      <c r="AZ138" s="312"/>
      <c r="BA138" s="312"/>
      <c r="BB138" s="312"/>
      <c r="BC138" s="312"/>
      <c r="BD138" s="312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496"/>
      <c r="BR138" s="496"/>
      <c r="BS138" s="496"/>
      <c r="BT138" s="496"/>
      <c r="BU138" s="496"/>
      <c r="BV138" s="496"/>
    </row>
    <row r="139" spans="1:74" s="52" customFormat="1" ht="13.5" thickBot="1">
      <c r="A139" s="45">
        <v>3291.8800292611559</v>
      </c>
      <c r="B139" s="46" t="s">
        <v>305</v>
      </c>
      <c r="C139" s="47" t="s">
        <v>310</v>
      </c>
      <c r="D139" s="48">
        <v>0</v>
      </c>
      <c r="E139" s="49">
        <v>38.095210000000002</v>
      </c>
      <c r="F139" s="49">
        <v>6.8400000000000002E-2</v>
      </c>
      <c r="G139" s="49">
        <v>17.757770000000001</v>
      </c>
      <c r="H139" s="49">
        <v>0.2112</v>
      </c>
      <c r="I139" s="49">
        <v>0.2535</v>
      </c>
      <c r="J139" s="49">
        <v>42.034829999999999</v>
      </c>
      <c r="K139" s="49">
        <v>0.30149999999999999</v>
      </c>
      <c r="L139" s="49">
        <v>98.722409999999996</v>
      </c>
      <c r="M139" s="47"/>
      <c r="N139" s="50">
        <v>0.98580610974313598</v>
      </c>
      <c r="O139" s="50">
        <v>1.399434738416459E-3</v>
      </c>
      <c r="P139" s="50">
        <v>0.38429572578267684</v>
      </c>
      <c r="Q139" s="50">
        <v>4.3960127133504633E-3</v>
      </c>
      <c r="R139" s="50">
        <v>5.5562891243504196E-3</v>
      </c>
      <c r="S139" s="50">
        <v>1.6215822220918579</v>
      </c>
      <c r="T139" s="50">
        <v>8.3592265862424582E-3</v>
      </c>
      <c r="U139" s="50">
        <v>3.0113950207800304</v>
      </c>
      <c r="V139" s="51">
        <v>80.841519984309926</v>
      </c>
      <c r="X139" s="47">
        <v>0.26</v>
      </c>
      <c r="Y139" s="47">
        <v>29.1</v>
      </c>
      <c r="Z139" s="47">
        <v>0.54</v>
      </c>
      <c r="AA139" s="47">
        <v>8.74</v>
      </c>
      <c r="AB139" s="47">
        <v>9.19</v>
      </c>
      <c r="AC139" s="47">
        <v>0.26</v>
      </c>
      <c r="AD139" s="47">
        <v>1.98</v>
      </c>
      <c r="AE139" s="312"/>
      <c r="AF139" s="465" t="s">
        <v>439</v>
      </c>
      <c r="AG139" s="343">
        <v>30</v>
      </c>
      <c r="AH139" s="343">
        <v>15</v>
      </c>
      <c r="AI139" s="343"/>
      <c r="AJ139" s="478" t="s">
        <v>1750</v>
      </c>
      <c r="AK139" s="437" t="s">
        <v>1686</v>
      </c>
      <c r="AL139" s="61">
        <v>41.99</v>
      </c>
      <c r="AM139" s="61">
        <v>2.0000000000000001E-4</v>
      </c>
      <c r="AN139" s="61">
        <v>4.83</v>
      </c>
      <c r="AO139" s="61">
        <v>0.1976</v>
      </c>
      <c r="AP139" s="61">
        <v>0.13919999999999999</v>
      </c>
      <c r="AQ139" s="61">
        <v>51.77</v>
      </c>
      <c r="AR139" s="61">
        <v>1.3899999999999999E-2</v>
      </c>
      <c r="AS139" s="383">
        <v>98.940899999999999</v>
      </c>
      <c r="AT139" s="343"/>
      <c r="AU139" s="343"/>
      <c r="AV139" s="343"/>
      <c r="AW139" s="343"/>
      <c r="AX139" s="343"/>
      <c r="AY139" s="343"/>
      <c r="AZ139" s="343"/>
      <c r="BA139" s="343"/>
      <c r="BB139" s="343"/>
      <c r="BC139" s="343"/>
      <c r="BD139" s="343"/>
      <c r="BE139" s="475"/>
      <c r="BF139" s="475"/>
      <c r="BG139" s="475"/>
      <c r="BH139" s="475"/>
      <c r="BI139" s="475"/>
      <c r="BJ139" s="475"/>
      <c r="BK139" s="475"/>
      <c r="BL139" s="475"/>
      <c r="BM139" s="475"/>
      <c r="BN139" s="475"/>
      <c r="BO139" s="475"/>
      <c r="BP139" s="306"/>
      <c r="BQ139" s="496"/>
      <c r="BR139" s="496"/>
      <c r="BS139" s="496"/>
      <c r="BT139" s="496"/>
      <c r="BU139" s="496"/>
      <c r="BV139" s="496"/>
    </row>
    <row r="140" spans="1:74" s="52" customFormat="1" ht="12.75">
      <c r="A140" s="45">
        <v>3291.8800292611559</v>
      </c>
      <c r="B140" s="46" t="s">
        <v>305</v>
      </c>
      <c r="C140" s="47" t="s">
        <v>310</v>
      </c>
      <c r="D140" s="48">
        <v>5.0350810138790933</v>
      </c>
      <c r="E140" s="49">
        <v>40.017400000000002</v>
      </c>
      <c r="F140" s="49">
        <v>4.5499999999999999E-2</v>
      </c>
      <c r="G140" s="49">
        <v>13.59906</v>
      </c>
      <c r="H140" s="49">
        <v>0.35139999999999999</v>
      </c>
      <c r="I140" s="49">
        <v>0.19109999999999999</v>
      </c>
      <c r="J140" s="49">
        <v>46.228349999999999</v>
      </c>
      <c r="K140" s="49">
        <v>0.25469999999999998</v>
      </c>
      <c r="L140" s="49">
        <v>100.68750999999999</v>
      </c>
      <c r="M140" s="47"/>
      <c r="N140" s="50">
        <v>0.99330579846349831</v>
      </c>
      <c r="O140" s="50">
        <v>8.9293719567955221E-4</v>
      </c>
      <c r="P140" s="50">
        <v>0.28229227015168207</v>
      </c>
      <c r="Q140" s="50">
        <v>7.0158412234497076E-3</v>
      </c>
      <c r="R140" s="50">
        <v>4.0177279716119563E-3</v>
      </c>
      <c r="S140" s="50">
        <v>1.7106101342340427</v>
      </c>
      <c r="T140" s="50">
        <v>6.7736179051781269E-3</v>
      </c>
      <c r="U140" s="50">
        <v>3.0049083271451424</v>
      </c>
      <c r="V140" s="51">
        <v>85.835118190913434</v>
      </c>
      <c r="X140" s="47">
        <v>0.25</v>
      </c>
      <c r="Y140" s="47">
        <v>44.34</v>
      </c>
      <c r="Z140" s="47">
        <v>0.62</v>
      </c>
      <c r="AA140" s="47">
        <v>5.67</v>
      </c>
      <c r="AB140" s="47">
        <v>11.61</v>
      </c>
      <c r="AC140" s="47">
        <v>0.25</v>
      </c>
      <c r="AD140" s="47">
        <v>2.2400000000000002</v>
      </c>
      <c r="AE140" s="312"/>
      <c r="AF140" s="465" t="s">
        <v>439</v>
      </c>
      <c r="AG140" s="343">
        <v>30</v>
      </c>
      <c r="AH140" s="343">
        <v>15</v>
      </c>
      <c r="AI140" s="343"/>
      <c r="AJ140" s="387" t="s">
        <v>1759</v>
      </c>
      <c r="AK140" s="438"/>
      <c r="AL140" s="388">
        <f t="shared" ref="AL140:AR140" si="14">AVERAGE(AL131:AL139)</f>
        <v>41.615555555555552</v>
      </c>
      <c r="AM140" s="388">
        <f t="shared" si="14"/>
        <v>1.0377777777777779E-2</v>
      </c>
      <c r="AN140" s="388">
        <f t="shared" si="14"/>
        <v>4.8566666666666665</v>
      </c>
      <c r="AO140" s="388">
        <f t="shared" si="14"/>
        <v>0.20459999999999998</v>
      </c>
      <c r="AP140" s="388">
        <f t="shared" si="14"/>
        <v>0.16173333333333331</v>
      </c>
      <c r="AQ140" s="388">
        <f t="shared" si="14"/>
        <v>52.207777777777778</v>
      </c>
      <c r="AR140" s="388">
        <f t="shared" si="14"/>
        <v>1.0911111111111111E-2</v>
      </c>
      <c r="AS140" s="390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3"/>
      <c r="BD140" s="343"/>
      <c r="BE140" s="475"/>
      <c r="BF140" s="475"/>
      <c r="BG140" s="475"/>
      <c r="BH140" s="475"/>
      <c r="BI140" s="475"/>
      <c r="BJ140" s="475"/>
      <c r="BK140" s="475"/>
      <c r="BL140" s="475"/>
      <c r="BM140" s="475"/>
      <c r="BN140" s="475"/>
      <c r="BO140" s="475"/>
      <c r="BP140" s="306"/>
      <c r="BQ140" s="496"/>
      <c r="BR140" s="496"/>
      <c r="BS140" s="496"/>
      <c r="BT140" s="496"/>
      <c r="BU140" s="496"/>
      <c r="BV140" s="496"/>
    </row>
    <row r="141" spans="1:74" s="52" customFormat="1" ht="12.75">
      <c r="A141" s="45">
        <v>3291.8800292611559</v>
      </c>
      <c r="B141" s="46" t="s">
        <v>305</v>
      </c>
      <c r="C141" s="47" t="s">
        <v>310</v>
      </c>
      <c r="D141" s="48">
        <v>10.035081013879093</v>
      </c>
      <c r="E141" s="49">
        <v>39.98753</v>
      </c>
      <c r="F141" s="49">
        <v>7.6300000000000007E-2</v>
      </c>
      <c r="G141" s="49">
        <v>13.08517</v>
      </c>
      <c r="H141" s="49">
        <v>0.3196</v>
      </c>
      <c r="I141" s="49">
        <v>0.1767</v>
      </c>
      <c r="J141" s="49">
        <v>46.407649999999997</v>
      </c>
      <c r="K141" s="49">
        <v>0.2482</v>
      </c>
      <c r="L141" s="49">
        <v>100.30114999999999</v>
      </c>
      <c r="M141" s="47"/>
      <c r="N141" s="50">
        <v>0.99376004621441838</v>
      </c>
      <c r="O141" s="50">
        <v>1.4991907922740617E-3</v>
      </c>
      <c r="P141" s="50">
        <v>0.27195203720073924</v>
      </c>
      <c r="Q141" s="50">
        <v>6.3886282301196199E-3</v>
      </c>
      <c r="R141" s="50">
        <v>3.7194544276636619E-3</v>
      </c>
      <c r="S141" s="50">
        <v>1.7193135101595662</v>
      </c>
      <c r="T141" s="50">
        <v>6.6087051762529136E-3</v>
      </c>
      <c r="U141" s="50">
        <v>3.0032415722010337</v>
      </c>
      <c r="V141" s="51">
        <v>86.34275385514259</v>
      </c>
      <c r="X141" s="47">
        <v>0.25</v>
      </c>
      <c r="Y141" s="47">
        <v>25.68</v>
      </c>
      <c r="Z141" s="47">
        <v>0.64</v>
      </c>
      <c r="AA141" s="47">
        <v>6.16</v>
      </c>
      <c r="AB141" s="47">
        <v>12.87</v>
      </c>
      <c r="AC141" s="47">
        <v>0.25</v>
      </c>
      <c r="AD141" s="47">
        <v>2.29</v>
      </c>
      <c r="AE141" s="312"/>
      <c r="AF141" s="465" t="s">
        <v>439</v>
      </c>
      <c r="AG141" s="343">
        <v>30</v>
      </c>
      <c r="AH141" s="343">
        <v>15</v>
      </c>
      <c r="AI141" s="343"/>
      <c r="AJ141" s="387" t="s">
        <v>1736</v>
      </c>
      <c r="AK141" s="438"/>
      <c r="AL141" s="388">
        <f t="shared" ref="AL141:AR141" si="15">(STDEV(AL131:AL139)/AL140)*100</f>
        <v>0.66539427861185096</v>
      </c>
      <c r="AM141" s="388">
        <f t="shared" si="15"/>
        <v>136.296911972884</v>
      </c>
      <c r="AN141" s="388">
        <f t="shared" si="15"/>
        <v>1.0699009792807059</v>
      </c>
      <c r="AO141" s="388">
        <f t="shared" si="15"/>
        <v>6.8925354345401129</v>
      </c>
      <c r="AP141" s="388">
        <f t="shared" si="15"/>
        <v>13.610189109285486</v>
      </c>
      <c r="AQ141" s="388">
        <f t="shared" si="15"/>
        <v>0.65150993781126354</v>
      </c>
      <c r="AR141" s="388">
        <f t="shared" si="15"/>
        <v>31.26330960008276</v>
      </c>
      <c r="AS141" s="390"/>
      <c r="AT141" s="343"/>
      <c r="AU141" s="343"/>
      <c r="AV141" s="343"/>
      <c r="AW141" s="343"/>
      <c r="AX141" s="343"/>
      <c r="AY141" s="343"/>
      <c r="AZ141" s="343"/>
      <c r="BA141" s="343"/>
      <c r="BB141" s="343"/>
      <c r="BC141" s="343"/>
      <c r="BD141" s="343"/>
      <c r="BE141" s="475"/>
      <c r="BF141" s="475"/>
      <c r="BG141" s="475"/>
      <c r="BH141" s="475"/>
      <c r="BI141" s="475"/>
      <c r="BJ141" s="475"/>
      <c r="BK141" s="475"/>
      <c r="BL141" s="475"/>
      <c r="BM141" s="475"/>
      <c r="BN141" s="475"/>
      <c r="BO141" s="475"/>
      <c r="BP141" s="306"/>
      <c r="BQ141" s="496"/>
      <c r="BR141" s="496"/>
      <c r="BS141" s="496"/>
      <c r="BT141" s="496"/>
      <c r="BU141" s="496"/>
      <c r="BV141" s="496"/>
    </row>
    <row r="142" spans="1:74" s="52" customFormat="1" ht="12.75">
      <c r="A142" s="45">
        <v>3291.8800292611559</v>
      </c>
      <c r="B142" s="46" t="s">
        <v>305</v>
      </c>
      <c r="C142" s="47" t="s">
        <v>310</v>
      </c>
      <c r="D142" s="48">
        <v>15.035081013879093</v>
      </c>
      <c r="E142" s="49">
        <v>39.97757</v>
      </c>
      <c r="F142" s="49">
        <v>4.9099999999999998E-2</v>
      </c>
      <c r="G142" s="49">
        <v>13.08517</v>
      </c>
      <c r="H142" s="49">
        <v>0.33150000000000002</v>
      </c>
      <c r="I142" s="49">
        <v>0.19589999999999999</v>
      </c>
      <c r="J142" s="49">
        <v>46.586939999999998</v>
      </c>
      <c r="K142" s="49">
        <v>0.24160000000000001</v>
      </c>
      <c r="L142" s="49">
        <v>100.46778</v>
      </c>
      <c r="M142" s="47"/>
      <c r="N142" s="50">
        <v>0.99226964000528983</v>
      </c>
      <c r="O142" s="50">
        <v>9.6354104269070226E-4</v>
      </c>
      <c r="P142" s="50">
        <v>0.27161182557825497</v>
      </c>
      <c r="Q142" s="50">
        <v>6.6182129397999515E-3</v>
      </c>
      <c r="R142" s="50">
        <v>4.1184470477802822E-3</v>
      </c>
      <c r="S142" s="50">
        <v>1.7237966888653595</v>
      </c>
      <c r="T142" s="50">
        <v>6.4249224301537568E-3</v>
      </c>
      <c r="U142" s="50">
        <v>3.0058032779093287</v>
      </c>
      <c r="V142" s="51">
        <v>86.388159436415492</v>
      </c>
      <c r="X142" s="47">
        <v>0.25</v>
      </c>
      <c r="Y142" s="47">
        <v>42.28</v>
      </c>
      <c r="Z142" s="47">
        <v>0.64</v>
      </c>
      <c r="AA142" s="47">
        <v>5.94</v>
      </c>
      <c r="AB142" s="47">
        <v>11.11</v>
      </c>
      <c r="AC142" s="47">
        <v>0.25</v>
      </c>
      <c r="AD142" s="47">
        <v>2.35</v>
      </c>
      <c r="AE142" s="312"/>
      <c r="AF142" s="465" t="s">
        <v>439</v>
      </c>
      <c r="AG142" s="343">
        <v>30</v>
      </c>
      <c r="AH142" s="343">
        <v>15</v>
      </c>
      <c r="AI142" s="343"/>
      <c r="AJ142" s="387" t="s">
        <v>1737</v>
      </c>
      <c r="AK142" s="438"/>
      <c r="AL142" s="388">
        <v>41.84</v>
      </c>
      <c r="AM142" s="388"/>
      <c r="AN142" s="388">
        <v>4.67</v>
      </c>
      <c r="AO142" s="388">
        <v>0.19</v>
      </c>
      <c r="AP142" s="388">
        <v>0.12</v>
      </c>
      <c r="AQ142" s="388">
        <v>53.02</v>
      </c>
      <c r="AR142" s="388"/>
      <c r="AS142" s="390"/>
      <c r="AT142" s="343"/>
      <c r="AU142" s="343"/>
      <c r="AV142" s="343"/>
      <c r="AW142" s="343"/>
      <c r="AX142" s="343"/>
      <c r="AY142" s="343"/>
      <c r="AZ142" s="343"/>
      <c r="BA142" s="343"/>
      <c r="BB142" s="343"/>
      <c r="BC142" s="343"/>
      <c r="BD142" s="343"/>
      <c r="BE142" s="475"/>
      <c r="BF142" s="475"/>
      <c r="BG142" s="475"/>
      <c r="BH142" s="475"/>
      <c r="BI142" s="475"/>
      <c r="BJ142" s="475"/>
      <c r="BK142" s="475"/>
      <c r="BL142" s="475"/>
      <c r="BM142" s="475"/>
      <c r="BN142" s="475"/>
      <c r="BO142" s="475"/>
      <c r="BP142" s="306"/>
      <c r="BQ142" s="496"/>
      <c r="BR142" s="496"/>
      <c r="BS142" s="496"/>
      <c r="BT142" s="496"/>
      <c r="BU142" s="496"/>
      <c r="BV142" s="496"/>
    </row>
    <row r="143" spans="1:74" s="52" customFormat="1" ht="12.75">
      <c r="A143" s="45">
        <v>3291.8800292611559</v>
      </c>
      <c r="B143" s="46" t="s">
        <v>305</v>
      </c>
      <c r="C143" s="47" t="s">
        <v>310</v>
      </c>
      <c r="D143" s="48">
        <v>20.035081013879093</v>
      </c>
      <c r="E143" s="49">
        <v>40.007440000000003</v>
      </c>
      <c r="F143" s="49">
        <v>7.6499999999999999E-2</v>
      </c>
      <c r="G143" s="49">
        <v>13.056620000000001</v>
      </c>
      <c r="H143" s="49">
        <v>0.32400000000000001</v>
      </c>
      <c r="I143" s="49">
        <v>0.1535</v>
      </c>
      <c r="J143" s="49">
        <v>46.298079999999999</v>
      </c>
      <c r="K143" s="49">
        <v>0.2359</v>
      </c>
      <c r="L143" s="49">
        <v>100.15204000000001</v>
      </c>
      <c r="M143" s="47"/>
      <c r="N143" s="50">
        <v>0.99534455612241723</v>
      </c>
      <c r="O143" s="50">
        <v>1.5047679517311953E-3</v>
      </c>
      <c r="P143" s="50">
        <v>0.2716560874856444</v>
      </c>
      <c r="Q143" s="50">
        <v>6.483680197872075E-3</v>
      </c>
      <c r="R143" s="50">
        <v>3.2346463244894738E-3</v>
      </c>
      <c r="S143" s="50">
        <v>1.7171340868097893</v>
      </c>
      <c r="T143" s="50">
        <v>6.2880830821767097E-3</v>
      </c>
      <c r="U143" s="50">
        <v>3.0016459079741202</v>
      </c>
      <c r="V143" s="51">
        <v>86.340636081336058</v>
      </c>
      <c r="X143" s="47">
        <v>0.25</v>
      </c>
      <c r="Y143" s="47">
        <v>27.49</v>
      </c>
      <c r="Z143" s="47">
        <v>0.64</v>
      </c>
      <c r="AA143" s="47">
        <v>6.11</v>
      </c>
      <c r="AB143" s="47">
        <v>14.13</v>
      </c>
      <c r="AC143" s="47">
        <v>0.25</v>
      </c>
      <c r="AD143" s="47">
        <v>2.36</v>
      </c>
      <c r="AE143" s="312"/>
      <c r="AF143" s="465" t="s">
        <v>439</v>
      </c>
      <c r="AG143" s="343">
        <v>30</v>
      </c>
      <c r="AH143" s="343">
        <v>15</v>
      </c>
      <c r="AI143" s="343"/>
      <c r="AJ143" s="391" t="s">
        <v>1681</v>
      </c>
      <c r="AK143" s="438"/>
      <c r="AL143" s="392">
        <f>(AL142-AL140)/AL142*100</f>
        <v>0.53643509666455813</v>
      </c>
      <c r="AM143" s="392"/>
      <c r="AN143" s="392">
        <f>(AN142-AN140)/AN142*100</f>
        <v>-3.9971448965024954</v>
      </c>
      <c r="AO143" s="392">
        <f>(AO142-AO140)/AO142*100</f>
        <v>-7.6842105263157752</v>
      </c>
      <c r="AP143" s="392">
        <f>(AP142-AP140)/AP142*100</f>
        <v>-34.777777777777764</v>
      </c>
      <c r="AQ143" s="392">
        <f>(AQ142-AQ140)/AQ142*100</f>
        <v>1.5319166771448978</v>
      </c>
      <c r="AR143" s="392"/>
      <c r="AS143" s="390"/>
      <c r="AT143" s="343"/>
      <c r="AU143" s="343"/>
      <c r="AV143" s="343"/>
      <c r="AW143" s="343"/>
      <c r="AX143" s="343"/>
      <c r="AY143" s="343"/>
      <c r="AZ143" s="343"/>
      <c r="BA143" s="343"/>
      <c r="BB143" s="343"/>
      <c r="BC143" s="343"/>
      <c r="BD143" s="343"/>
      <c r="BE143" s="475"/>
      <c r="BF143" s="475"/>
      <c r="BG143" s="475"/>
      <c r="BH143" s="475"/>
      <c r="BI143" s="475"/>
      <c r="BJ143" s="475"/>
      <c r="BK143" s="475"/>
      <c r="BL143" s="475"/>
      <c r="BM143" s="475"/>
      <c r="BN143" s="475"/>
      <c r="BO143" s="475"/>
      <c r="BP143" s="306"/>
      <c r="BQ143" s="496"/>
      <c r="BR143" s="496"/>
      <c r="BS143" s="496"/>
      <c r="BT143" s="496"/>
      <c r="BU143" s="496"/>
      <c r="BV143" s="496"/>
    </row>
    <row r="144" spans="1:74" s="52" customFormat="1" ht="13.5" thickBot="1">
      <c r="A144" s="45">
        <v>3291.8800292611559</v>
      </c>
      <c r="B144" s="46" t="s">
        <v>305</v>
      </c>
      <c r="C144" s="47" t="s">
        <v>310</v>
      </c>
      <c r="D144" s="48">
        <v>25.035081013879093</v>
      </c>
      <c r="E144" s="49">
        <v>39.947690000000001</v>
      </c>
      <c r="F144" s="49">
        <v>6.59E-2</v>
      </c>
      <c r="G144" s="49">
        <v>13.08517</v>
      </c>
      <c r="H144" s="49">
        <v>0.34670000000000001</v>
      </c>
      <c r="I144" s="49">
        <v>0.15090000000000001</v>
      </c>
      <c r="J144" s="49">
        <v>46.288119999999999</v>
      </c>
      <c r="K144" s="49">
        <v>0.23469999999999999</v>
      </c>
      <c r="L144" s="49">
        <v>100.11918</v>
      </c>
      <c r="M144" s="47"/>
      <c r="N144" s="50">
        <v>0.99460559711738905</v>
      </c>
      <c r="O144" s="50">
        <v>1.2972391814707305E-3</v>
      </c>
      <c r="P144" s="50">
        <v>0.27245488005904506</v>
      </c>
      <c r="Q144" s="50">
        <v>6.9431566191894816E-3</v>
      </c>
      <c r="R144" s="50">
        <v>3.1822493529892956E-3</v>
      </c>
      <c r="S144" s="50">
        <v>1.718056000252655</v>
      </c>
      <c r="T144" s="50">
        <v>6.2608019369312087E-3</v>
      </c>
      <c r="U144" s="50">
        <v>3.0027999245196701</v>
      </c>
      <c r="V144" s="51">
        <v>86.312313951462528</v>
      </c>
      <c r="X144" s="47">
        <v>0.25</v>
      </c>
      <c r="Y144" s="47">
        <v>30.93</v>
      </c>
      <c r="Z144" s="47">
        <v>0.64</v>
      </c>
      <c r="AA144" s="47">
        <v>5.6</v>
      </c>
      <c r="AB144" s="47">
        <v>14.55</v>
      </c>
      <c r="AC144" s="47">
        <v>0.25</v>
      </c>
      <c r="AD144" s="47">
        <v>2.39</v>
      </c>
      <c r="AE144" s="312"/>
      <c r="AF144" s="465" t="s">
        <v>439</v>
      </c>
      <c r="AG144" s="343">
        <v>30</v>
      </c>
      <c r="AH144" s="343">
        <v>15</v>
      </c>
      <c r="AI144" s="343"/>
      <c r="AJ144" s="393" t="s">
        <v>1693</v>
      </c>
      <c r="AK144" s="430"/>
      <c r="AL144" s="394">
        <v>0.25182692307692306</v>
      </c>
      <c r="AM144" s="394">
        <v>54.286987179487134</v>
      </c>
      <c r="AN144" s="394">
        <v>0.64416666666666433</v>
      </c>
      <c r="AO144" s="394">
        <v>9.4374679487179396</v>
      </c>
      <c r="AP144" s="394">
        <v>12.915961538461545</v>
      </c>
      <c r="AQ144" s="394">
        <v>0.28528846153846055</v>
      </c>
      <c r="AR144" s="404">
        <v>2.4556089743589737</v>
      </c>
      <c r="AS144" s="395"/>
      <c r="AT144" s="343"/>
      <c r="AU144" s="343"/>
      <c r="AV144" s="343"/>
      <c r="AW144" s="343"/>
      <c r="AX144" s="343"/>
      <c r="AY144" s="343"/>
      <c r="AZ144" s="343"/>
      <c r="BA144" s="343"/>
      <c r="BB144" s="343"/>
      <c r="BC144" s="343"/>
      <c r="BD144" s="343"/>
      <c r="BE144" s="475"/>
      <c r="BF144" s="475"/>
      <c r="BG144" s="475"/>
      <c r="BH144" s="475"/>
      <c r="BI144" s="475"/>
      <c r="BJ144" s="475"/>
      <c r="BK144" s="475"/>
      <c r="BL144" s="475"/>
      <c r="BM144" s="475"/>
      <c r="BN144" s="475"/>
      <c r="BO144" s="475"/>
      <c r="BP144" s="306"/>
      <c r="BQ144" s="496"/>
      <c r="BR144" s="496"/>
      <c r="BS144" s="496"/>
      <c r="BT144" s="496"/>
      <c r="BU144" s="496"/>
      <c r="BV144" s="496"/>
    </row>
    <row r="145" spans="1:74" s="52" customFormat="1" ht="13.5" thickBot="1">
      <c r="A145" s="45">
        <v>3291.8800292611559</v>
      </c>
      <c r="B145" s="46" t="s">
        <v>305</v>
      </c>
      <c r="C145" s="47" t="s">
        <v>310</v>
      </c>
      <c r="D145" s="48">
        <v>30.035081013879093</v>
      </c>
      <c r="E145" s="49">
        <v>39.907850000000003</v>
      </c>
      <c r="F145" s="49">
        <v>8.2900000000000001E-2</v>
      </c>
      <c r="G145" s="49">
        <v>13.15179</v>
      </c>
      <c r="H145" s="49">
        <v>0.3286</v>
      </c>
      <c r="I145" s="49">
        <v>0.17810000000000001</v>
      </c>
      <c r="J145" s="49">
        <v>46.118780000000001</v>
      </c>
      <c r="K145" s="49">
        <v>0.2349</v>
      </c>
      <c r="L145" s="49">
        <v>100.00292</v>
      </c>
      <c r="M145" s="47"/>
      <c r="N145" s="50">
        <v>0.99502203506263431</v>
      </c>
      <c r="O145" s="50">
        <v>1.6341966386269962E-3</v>
      </c>
      <c r="P145" s="50">
        <v>0.27423016625264007</v>
      </c>
      <c r="Q145" s="50">
        <v>6.5900061324420259E-3</v>
      </c>
      <c r="R145" s="50">
        <v>3.761179201931837E-3</v>
      </c>
      <c r="S145" s="50">
        <v>1.7141969695691723</v>
      </c>
      <c r="T145" s="50">
        <v>6.2750188026640388E-3</v>
      </c>
      <c r="U145" s="50">
        <v>3.0017095716601112</v>
      </c>
      <c r="V145" s="51">
        <v>86.208689204027507</v>
      </c>
      <c r="X145" s="47">
        <v>0.25</v>
      </c>
      <c r="Y145" s="47">
        <v>24.51</v>
      </c>
      <c r="Z145" s="47">
        <v>0.63</v>
      </c>
      <c r="AA145" s="47">
        <v>5.94</v>
      </c>
      <c r="AB145" s="47">
        <v>12.44</v>
      </c>
      <c r="AC145" s="47">
        <v>0.25</v>
      </c>
      <c r="AD145" s="47">
        <v>2.4</v>
      </c>
      <c r="AE145" s="312"/>
      <c r="AF145" s="465" t="s">
        <v>439</v>
      </c>
      <c r="AG145" s="343">
        <v>30</v>
      </c>
      <c r="AH145" s="343">
        <v>15</v>
      </c>
      <c r="AI145" s="343"/>
      <c r="AJ145" s="300"/>
      <c r="AK145" s="256"/>
      <c r="AL145" s="256"/>
      <c r="AM145" s="256"/>
      <c r="AN145" s="256"/>
      <c r="AO145" s="256"/>
      <c r="AP145" s="256"/>
      <c r="AQ145" s="256"/>
      <c r="AR145" s="236"/>
      <c r="AS145" s="236"/>
      <c r="AT145" s="343"/>
      <c r="AU145" s="343"/>
      <c r="AV145" s="343"/>
      <c r="AW145" s="343"/>
      <c r="AX145" s="343"/>
      <c r="AY145" s="343"/>
      <c r="AZ145" s="343"/>
      <c r="BA145" s="343"/>
      <c r="BB145" s="343"/>
      <c r="BC145" s="343"/>
      <c r="BD145" s="343"/>
      <c r="BE145" s="475"/>
      <c r="BF145" s="475"/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306"/>
      <c r="BQ145" s="496"/>
      <c r="BR145" s="496"/>
      <c r="BS145" s="496"/>
      <c r="BT145" s="496"/>
      <c r="BU145" s="496"/>
      <c r="BV145" s="496"/>
    </row>
    <row r="146" spans="1:74" s="52" customFormat="1" ht="13.5" thickBot="1">
      <c r="A146" s="45">
        <v>3291.8800292611559</v>
      </c>
      <c r="B146" s="46" t="s">
        <v>305</v>
      </c>
      <c r="C146" s="47" t="s">
        <v>310</v>
      </c>
      <c r="D146" s="48">
        <v>35.035081013879093</v>
      </c>
      <c r="E146" s="49">
        <v>39.83813</v>
      </c>
      <c r="F146" s="49">
        <v>6.4000000000000001E-2</v>
      </c>
      <c r="G146" s="49">
        <v>13.123239999999999</v>
      </c>
      <c r="H146" s="49">
        <v>0.34100000000000003</v>
      </c>
      <c r="I146" s="49">
        <v>0.17560000000000001</v>
      </c>
      <c r="J146" s="49">
        <v>46.108820000000001</v>
      </c>
      <c r="K146" s="49">
        <v>0.2404</v>
      </c>
      <c r="L146" s="49">
        <v>99.891189999999995</v>
      </c>
      <c r="M146" s="47"/>
      <c r="N146" s="50">
        <v>0.99458090733920257</v>
      </c>
      <c r="O146" s="50">
        <v>1.2632711049262552E-3</v>
      </c>
      <c r="P146" s="50">
        <v>0.27399222481755758</v>
      </c>
      <c r="Q146" s="50">
        <v>6.847616738634198E-3</v>
      </c>
      <c r="R146" s="50">
        <v>3.7132263554103492E-3</v>
      </c>
      <c r="S146" s="50">
        <v>1.7160649737531524</v>
      </c>
      <c r="T146" s="50">
        <v>6.4303303420612939E-3</v>
      </c>
      <c r="U146" s="50">
        <v>3.0028925504509445</v>
      </c>
      <c r="V146" s="51">
        <v>86.231942226869506</v>
      </c>
      <c r="X146" s="47">
        <v>0.25</v>
      </c>
      <c r="Y146" s="47">
        <v>33.049999999999997</v>
      </c>
      <c r="Z146" s="47">
        <v>0.63</v>
      </c>
      <c r="AA146" s="47">
        <v>5.75</v>
      </c>
      <c r="AB146" s="47">
        <v>12.32</v>
      </c>
      <c r="AC146" s="47">
        <v>0.25</v>
      </c>
      <c r="AD146" s="47">
        <v>2.35</v>
      </c>
      <c r="AE146" s="312"/>
      <c r="AF146" s="465" t="s">
        <v>439</v>
      </c>
      <c r="AG146" s="343">
        <v>30</v>
      </c>
      <c r="AH146" s="343">
        <v>15</v>
      </c>
      <c r="AI146" s="343"/>
      <c r="AJ146" s="584" t="s">
        <v>1695</v>
      </c>
      <c r="AK146" s="585"/>
      <c r="AL146" s="585"/>
      <c r="AM146" s="585"/>
      <c r="AN146" s="585"/>
      <c r="AO146" s="585"/>
      <c r="AP146" s="585"/>
      <c r="AQ146" s="585"/>
      <c r="AR146" s="585"/>
      <c r="AS146" s="586"/>
      <c r="AT146" s="343"/>
      <c r="AU146" s="343"/>
      <c r="AV146" s="343"/>
      <c r="AW146" s="343"/>
      <c r="AX146" s="343"/>
      <c r="AY146" s="343"/>
      <c r="AZ146" s="343"/>
      <c r="BA146" s="343"/>
      <c r="BB146" s="343"/>
      <c r="BC146" s="343"/>
      <c r="BD146" s="343"/>
      <c r="BE146" s="475"/>
      <c r="BF146" s="475"/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306"/>
      <c r="BQ146" s="496"/>
      <c r="BR146" s="496"/>
      <c r="BS146" s="496"/>
      <c r="BT146" s="496"/>
      <c r="BU146" s="496"/>
      <c r="BV146" s="496"/>
    </row>
    <row r="147" spans="1:74" s="52" customFormat="1" ht="12.75">
      <c r="A147" s="45">
        <v>3291.8800292611559</v>
      </c>
      <c r="B147" s="46" t="s">
        <v>305</v>
      </c>
      <c r="C147" s="47" t="s">
        <v>310</v>
      </c>
      <c r="D147" s="48">
        <v>40.035081013879093</v>
      </c>
      <c r="E147" s="49">
        <v>40.107039999999998</v>
      </c>
      <c r="F147" s="49">
        <v>7.2599999999999998E-2</v>
      </c>
      <c r="G147" s="49">
        <v>13.14227</v>
      </c>
      <c r="H147" s="49">
        <v>0.31290000000000001</v>
      </c>
      <c r="I147" s="49">
        <v>0.19289999999999999</v>
      </c>
      <c r="J147" s="49">
        <v>46.397689999999997</v>
      </c>
      <c r="K147" s="49">
        <v>0.24740000000000001</v>
      </c>
      <c r="L147" s="49">
        <v>100.47280000000001</v>
      </c>
      <c r="M147" s="47"/>
      <c r="N147" s="50">
        <v>0.99505702447900013</v>
      </c>
      <c r="O147" s="50">
        <v>1.4240964194820239E-3</v>
      </c>
      <c r="P147" s="50">
        <v>0.27268028423782642</v>
      </c>
      <c r="Q147" s="50">
        <v>6.244200134299706E-3</v>
      </c>
      <c r="R147" s="50">
        <v>4.0536413892907292E-3</v>
      </c>
      <c r="S147" s="50">
        <v>1.7160591893115626</v>
      </c>
      <c r="T147" s="50">
        <v>6.5763467105743358E-3</v>
      </c>
      <c r="U147" s="50">
        <v>3.0020947826820357</v>
      </c>
      <c r="V147" s="51">
        <v>86.288788055724453</v>
      </c>
      <c r="X147" s="47">
        <v>0.25</v>
      </c>
      <c r="Y147" s="47">
        <v>28.06</v>
      </c>
      <c r="Z147" s="47">
        <v>0.63</v>
      </c>
      <c r="AA147" s="47">
        <v>6.23</v>
      </c>
      <c r="AB147" s="47">
        <v>11.75</v>
      </c>
      <c r="AC147" s="47">
        <v>0.25</v>
      </c>
      <c r="AD147" s="47">
        <v>2.2799999999999998</v>
      </c>
      <c r="AE147" s="312"/>
      <c r="AF147" s="465" t="s">
        <v>439</v>
      </c>
      <c r="AG147" s="343">
        <v>30</v>
      </c>
      <c r="AH147" s="343">
        <v>15</v>
      </c>
      <c r="AI147" s="343"/>
      <c r="AJ147" s="361" t="s">
        <v>1675</v>
      </c>
      <c r="AK147" s="375" t="s">
        <v>1696</v>
      </c>
      <c r="AL147" s="280" t="s">
        <v>285</v>
      </c>
      <c r="AM147" s="280" t="s">
        <v>286</v>
      </c>
      <c r="AN147" s="280" t="s">
        <v>287</v>
      </c>
      <c r="AO147" s="280" t="s">
        <v>288</v>
      </c>
      <c r="AP147" s="280" t="s">
        <v>289</v>
      </c>
      <c r="AQ147" s="280" t="s">
        <v>290</v>
      </c>
      <c r="AR147" s="280" t="s">
        <v>291</v>
      </c>
      <c r="AS147" s="369" t="s">
        <v>292</v>
      </c>
      <c r="AT147" s="343"/>
      <c r="AU147" s="343"/>
      <c r="AV147" s="343"/>
      <c r="AW147" s="343"/>
      <c r="AX147" s="343"/>
      <c r="AY147" s="343"/>
      <c r="AZ147" s="343"/>
      <c r="BA147" s="343"/>
      <c r="BB147" s="343"/>
      <c r="BC147" s="343"/>
      <c r="BD147" s="343"/>
      <c r="BE147" s="475"/>
      <c r="BF147" s="475"/>
      <c r="BG147" s="475"/>
      <c r="BH147" s="475"/>
      <c r="BI147" s="475"/>
      <c r="BJ147" s="475"/>
      <c r="BK147" s="475"/>
      <c r="BL147" s="475"/>
      <c r="BM147" s="475"/>
      <c r="BN147" s="475"/>
      <c r="BO147" s="475"/>
      <c r="BP147" s="306"/>
      <c r="BQ147" s="496"/>
      <c r="BR147" s="496"/>
      <c r="BS147" s="496"/>
      <c r="BT147" s="496"/>
      <c r="BU147" s="496"/>
      <c r="BV147" s="496"/>
    </row>
    <row r="148" spans="1:74" s="52" customFormat="1" ht="13.5" thickBot="1">
      <c r="A148" s="45">
        <v>3291.8800292611559</v>
      </c>
      <c r="B148" s="46" t="s">
        <v>305</v>
      </c>
      <c r="C148" s="47" t="s">
        <v>310</v>
      </c>
      <c r="D148" s="48">
        <v>45.035081013879093</v>
      </c>
      <c r="E148" s="49">
        <v>40.047280000000001</v>
      </c>
      <c r="F148" s="49">
        <v>7.3899999999999993E-2</v>
      </c>
      <c r="G148" s="49">
        <v>13.285019999999999</v>
      </c>
      <c r="H148" s="49">
        <v>0.34539999999999998</v>
      </c>
      <c r="I148" s="49">
        <v>0.1497</v>
      </c>
      <c r="J148" s="49">
        <v>46.367800000000003</v>
      </c>
      <c r="K148" s="49">
        <v>0.24399999999999999</v>
      </c>
      <c r="L148" s="49">
        <v>100.51310000000001</v>
      </c>
      <c r="M148" s="47"/>
      <c r="N148" s="50">
        <v>0.99391780080837244</v>
      </c>
      <c r="O148" s="50">
        <v>1.4500978143837094E-3</v>
      </c>
      <c r="P148" s="50">
        <v>0.27573738405140447</v>
      </c>
      <c r="Q148" s="50">
        <v>6.8951492329386429E-3</v>
      </c>
      <c r="R148" s="50">
        <v>3.1469147938708707E-3</v>
      </c>
      <c r="S148" s="50">
        <v>1.71554644655817</v>
      </c>
      <c r="T148" s="50">
        <v>6.4882103037197719E-3</v>
      </c>
      <c r="U148" s="50">
        <v>3.0031820035628596</v>
      </c>
      <c r="V148" s="51">
        <v>86.152783454933427</v>
      </c>
      <c r="X148" s="47">
        <v>0.25</v>
      </c>
      <c r="Y148" s="47">
        <v>27.26</v>
      </c>
      <c r="Z148" s="47">
        <v>0.63</v>
      </c>
      <c r="AA148" s="47">
        <v>5.68</v>
      </c>
      <c r="AB148" s="47">
        <v>14.71</v>
      </c>
      <c r="AC148" s="47">
        <v>0.25</v>
      </c>
      <c r="AD148" s="47">
        <v>2.33</v>
      </c>
      <c r="AE148" s="312"/>
      <c r="AF148" s="465" t="s">
        <v>439</v>
      </c>
      <c r="AG148" s="343">
        <v>30</v>
      </c>
      <c r="AH148" s="343">
        <v>15</v>
      </c>
      <c r="AI148" s="343"/>
      <c r="AJ148" s="363" t="s">
        <v>429</v>
      </c>
      <c r="AK148" s="309"/>
      <c r="AL148" s="245" t="s">
        <v>303</v>
      </c>
      <c r="AM148" s="245" t="s">
        <v>303</v>
      </c>
      <c r="AN148" s="245" t="s">
        <v>303</v>
      </c>
      <c r="AO148" s="245" t="s">
        <v>303</v>
      </c>
      <c r="AP148" s="245" t="s">
        <v>303</v>
      </c>
      <c r="AQ148" s="245" t="s">
        <v>303</v>
      </c>
      <c r="AR148" s="245" t="s">
        <v>303</v>
      </c>
      <c r="AS148" s="377" t="s">
        <v>303</v>
      </c>
      <c r="AT148" s="343"/>
      <c r="AU148" s="343"/>
      <c r="AV148" s="343"/>
      <c r="AW148" s="343"/>
      <c r="AX148" s="343"/>
      <c r="AY148" s="343"/>
      <c r="AZ148" s="343"/>
      <c r="BA148" s="343"/>
      <c r="BB148" s="343"/>
      <c r="BC148" s="343"/>
      <c r="BD148" s="343"/>
      <c r="BE148" s="475"/>
      <c r="BF148" s="475"/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306"/>
      <c r="BQ148" s="496"/>
      <c r="BR148" s="496"/>
      <c r="BS148" s="496"/>
      <c r="BT148" s="496"/>
      <c r="BU148" s="496"/>
      <c r="BV148" s="496"/>
    </row>
    <row r="149" spans="1:74" s="52" customFormat="1" ht="12.75">
      <c r="A149" s="45">
        <v>3291.8800292611559</v>
      </c>
      <c r="B149" s="46" t="s">
        <v>305</v>
      </c>
      <c r="C149" s="47" t="s">
        <v>310</v>
      </c>
      <c r="D149" s="48">
        <v>50.035081013879093</v>
      </c>
      <c r="E149" s="49">
        <v>40.116999999999997</v>
      </c>
      <c r="F149" s="49">
        <v>3.8399999999999997E-2</v>
      </c>
      <c r="G149" s="49">
        <v>13.26599</v>
      </c>
      <c r="H149" s="49">
        <v>0.31740000000000002</v>
      </c>
      <c r="I149" s="49">
        <v>0.1835</v>
      </c>
      <c r="J149" s="49">
        <v>46.357849999999999</v>
      </c>
      <c r="K149" s="49">
        <v>0.2447</v>
      </c>
      <c r="L149" s="49">
        <v>100.52484</v>
      </c>
      <c r="M149" s="47"/>
      <c r="N149" s="50">
        <v>0.99545454207211281</v>
      </c>
      <c r="O149" s="50">
        <v>7.5335491063712172E-4</v>
      </c>
      <c r="P149" s="50">
        <v>0.27528886401504221</v>
      </c>
      <c r="Q149" s="50">
        <v>6.3349588601094402E-3</v>
      </c>
      <c r="R149" s="50">
        <v>3.8566905339093432E-3</v>
      </c>
      <c r="S149" s="50">
        <v>1.7148447789998358</v>
      </c>
      <c r="T149" s="50">
        <v>6.5055587149658659E-3</v>
      </c>
      <c r="U149" s="50">
        <v>3.0030387481066128</v>
      </c>
      <c r="V149" s="51">
        <v>86.167317708472908</v>
      </c>
      <c r="X149" s="47">
        <v>0.25</v>
      </c>
      <c r="Y149" s="47">
        <v>53.26</v>
      </c>
      <c r="Z149" s="47">
        <v>0.63</v>
      </c>
      <c r="AA149" s="47">
        <v>6.18</v>
      </c>
      <c r="AB149" s="47">
        <v>11.99</v>
      </c>
      <c r="AC149" s="47">
        <v>0.25</v>
      </c>
      <c r="AD149" s="47">
        <v>2.3199999999999998</v>
      </c>
      <c r="AE149" s="312"/>
      <c r="AF149" s="465" t="s">
        <v>439</v>
      </c>
      <c r="AG149" s="343">
        <v>30</v>
      </c>
      <c r="AH149" s="343">
        <v>15</v>
      </c>
      <c r="AI149" s="343"/>
      <c r="AJ149" s="380" t="s">
        <v>439</v>
      </c>
      <c r="AK149" s="440" t="s">
        <v>1686</v>
      </c>
      <c r="AL149" s="313">
        <v>41.25</v>
      </c>
      <c r="AM149" s="313">
        <v>0</v>
      </c>
      <c r="AN149" s="313">
        <v>4.8600000000000003</v>
      </c>
      <c r="AO149" s="313">
        <v>0.1915</v>
      </c>
      <c r="AP149" s="313">
        <v>0.13420000000000001</v>
      </c>
      <c r="AQ149" s="313">
        <v>52.59</v>
      </c>
      <c r="AR149" s="313">
        <v>1.2E-2</v>
      </c>
      <c r="AS149" s="370">
        <v>99.037800000000004</v>
      </c>
      <c r="AT149" s="343"/>
      <c r="AU149" s="343"/>
      <c r="AV149" s="343"/>
      <c r="AW149" s="343"/>
      <c r="AX149" s="343"/>
      <c r="AY149" s="343"/>
      <c r="AZ149" s="343"/>
      <c r="BA149" s="343"/>
      <c r="BB149" s="343"/>
      <c r="BC149" s="343"/>
      <c r="BD149" s="343"/>
      <c r="BE149" s="475"/>
      <c r="BF149" s="475"/>
      <c r="BG149" s="475"/>
      <c r="BH149" s="475"/>
      <c r="BI149" s="475"/>
      <c r="BJ149" s="475"/>
      <c r="BK149" s="475"/>
      <c r="BL149" s="475"/>
      <c r="BM149" s="475"/>
      <c r="BN149" s="475"/>
      <c r="BO149" s="475"/>
      <c r="BP149" s="306"/>
      <c r="BQ149" s="496"/>
      <c r="BR149" s="496"/>
      <c r="BS149" s="496"/>
      <c r="BT149" s="496"/>
      <c r="BU149" s="496"/>
      <c r="BV149" s="496"/>
    </row>
    <row r="150" spans="1:74" s="52" customFormat="1" ht="12.75">
      <c r="A150" s="45">
        <v>3291.8800292611559</v>
      </c>
      <c r="B150" s="46" t="s">
        <v>305</v>
      </c>
      <c r="C150" s="47" t="s">
        <v>310</v>
      </c>
      <c r="D150" s="48">
        <v>55.035081013879093</v>
      </c>
      <c r="E150" s="49">
        <v>40.146880000000003</v>
      </c>
      <c r="F150" s="49">
        <v>7.9899999999999999E-2</v>
      </c>
      <c r="G150" s="49">
        <v>13.285019999999999</v>
      </c>
      <c r="H150" s="49">
        <v>0.34089999999999998</v>
      </c>
      <c r="I150" s="49">
        <v>0.15870000000000001</v>
      </c>
      <c r="J150" s="49">
        <v>46.228349999999999</v>
      </c>
      <c r="K150" s="49">
        <v>0.2409</v>
      </c>
      <c r="L150" s="49">
        <v>100.48065000000001</v>
      </c>
      <c r="M150" s="47"/>
      <c r="N150" s="50">
        <v>0.99635124121369067</v>
      </c>
      <c r="O150" s="50">
        <v>1.5677718442661116E-3</v>
      </c>
      <c r="P150" s="50">
        <v>0.27572673160840455</v>
      </c>
      <c r="Q150" s="50">
        <v>6.8050537506713629E-3</v>
      </c>
      <c r="R150" s="50">
        <v>3.3359791856325889E-3</v>
      </c>
      <c r="S150" s="50">
        <v>1.7103209068431335</v>
      </c>
      <c r="T150" s="50">
        <v>6.4055306519781403E-3</v>
      </c>
      <c r="U150" s="50">
        <v>3.0005132150977776</v>
      </c>
      <c r="V150" s="51">
        <v>86.116811788896442</v>
      </c>
      <c r="X150" s="47">
        <v>0.25</v>
      </c>
      <c r="Y150" s="47">
        <v>25.5</v>
      </c>
      <c r="Z150" s="47">
        <v>0.63</v>
      </c>
      <c r="AA150" s="47">
        <v>5.73</v>
      </c>
      <c r="AB150" s="47">
        <v>13.76</v>
      </c>
      <c r="AC150" s="47">
        <v>0.25</v>
      </c>
      <c r="AD150" s="47">
        <v>2.36</v>
      </c>
      <c r="AE150" s="312"/>
      <c r="AF150" s="465" t="s">
        <v>439</v>
      </c>
      <c r="AG150" s="343">
        <v>30</v>
      </c>
      <c r="AH150" s="343">
        <v>15</v>
      </c>
      <c r="AI150" s="343"/>
      <c r="AJ150" s="380" t="s">
        <v>439</v>
      </c>
      <c r="AK150" s="436" t="s">
        <v>1686</v>
      </c>
      <c r="AL150" s="313">
        <v>41.1</v>
      </c>
      <c r="AM150" s="313">
        <v>9.4999999999999998E-3</v>
      </c>
      <c r="AN150" s="313">
        <v>4.99</v>
      </c>
      <c r="AO150" s="313">
        <v>0.21709999999999999</v>
      </c>
      <c r="AP150" s="313">
        <v>0.14269999999999999</v>
      </c>
      <c r="AQ150" s="313">
        <v>52.65</v>
      </c>
      <c r="AR150" s="313">
        <v>1.38E-2</v>
      </c>
      <c r="AS150" s="370">
        <v>99.123199999999997</v>
      </c>
      <c r="AT150" s="343"/>
      <c r="AU150" s="343"/>
      <c r="AV150" s="343"/>
      <c r="AW150" s="343"/>
      <c r="AX150" s="343"/>
      <c r="AY150" s="343"/>
      <c r="AZ150" s="343"/>
      <c r="BA150" s="343"/>
      <c r="BB150" s="343"/>
      <c r="BC150" s="343"/>
      <c r="BD150" s="343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306"/>
      <c r="BQ150" s="496"/>
      <c r="BR150" s="496"/>
      <c r="BS150" s="496"/>
      <c r="BT150" s="496"/>
      <c r="BU150" s="496"/>
      <c r="BV150" s="496"/>
    </row>
    <row r="151" spans="1:74" s="52" customFormat="1" ht="12.75">
      <c r="A151" s="45">
        <v>3291.8800292611559</v>
      </c>
      <c r="B151" s="46" t="s">
        <v>305</v>
      </c>
      <c r="C151" s="47" t="s">
        <v>310</v>
      </c>
      <c r="D151" s="48">
        <v>60.035081013879093</v>
      </c>
      <c r="E151" s="49">
        <v>39.877969999999998</v>
      </c>
      <c r="F151" s="49">
        <v>4.5400000000000003E-2</v>
      </c>
      <c r="G151" s="49">
        <v>13.19937</v>
      </c>
      <c r="H151" s="49">
        <v>0.29809999999999998</v>
      </c>
      <c r="I151" s="49">
        <v>0.16889999999999999</v>
      </c>
      <c r="J151" s="49">
        <v>46.178550000000001</v>
      </c>
      <c r="K151" s="49">
        <v>0.2356</v>
      </c>
      <c r="L151" s="49">
        <v>100.00389000000001</v>
      </c>
      <c r="M151" s="47"/>
      <c r="N151" s="50">
        <v>0.99459561961709175</v>
      </c>
      <c r="O151" s="50">
        <v>8.952509031231932E-4</v>
      </c>
      <c r="P151" s="50">
        <v>0.27531045039230145</v>
      </c>
      <c r="Q151" s="50">
        <v>5.9802503932843976E-3</v>
      </c>
      <c r="R151" s="50">
        <v>3.5680332156638539E-3</v>
      </c>
      <c r="S151" s="50">
        <v>1.7169685391416811</v>
      </c>
      <c r="T151" s="50">
        <v>6.2957349135160474E-3</v>
      </c>
      <c r="U151" s="50">
        <v>3.0036138785766617</v>
      </c>
      <c r="V151" s="51">
        <v>86.181129659119691</v>
      </c>
      <c r="X151" s="47">
        <v>0.25</v>
      </c>
      <c r="Y151" s="47">
        <v>43.74</v>
      </c>
      <c r="Z151" s="47">
        <v>0.63</v>
      </c>
      <c r="AA151" s="47">
        <v>6.55</v>
      </c>
      <c r="AB151" s="47">
        <v>13.09</v>
      </c>
      <c r="AC151" s="47">
        <v>0.25</v>
      </c>
      <c r="AD151" s="47">
        <v>2.4</v>
      </c>
      <c r="AE151" s="312"/>
      <c r="AF151" s="465" t="s">
        <v>439</v>
      </c>
      <c r="AG151" s="343">
        <v>30</v>
      </c>
      <c r="AH151" s="343">
        <v>15</v>
      </c>
      <c r="AI151" s="343"/>
      <c r="AJ151" s="380" t="s">
        <v>439</v>
      </c>
      <c r="AK151" s="436" t="s">
        <v>1686</v>
      </c>
      <c r="AL151" s="313">
        <v>40.909999999999997</v>
      </c>
      <c r="AM151" s="313">
        <v>2.7000000000000001E-3</v>
      </c>
      <c r="AN151" s="313">
        <v>4.8899999999999997</v>
      </c>
      <c r="AO151" s="313">
        <v>0.20180000000000001</v>
      </c>
      <c r="AP151" s="313">
        <v>0.1459</v>
      </c>
      <c r="AQ151" s="313">
        <v>52.64</v>
      </c>
      <c r="AR151" s="313">
        <v>1.6799999999999999E-2</v>
      </c>
      <c r="AS151" s="370">
        <v>98.807299999999998</v>
      </c>
      <c r="AT151" s="343"/>
      <c r="AU151" s="343"/>
      <c r="AV151" s="343"/>
      <c r="AW151" s="343"/>
      <c r="AX151" s="343"/>
      <c r="AY151" s="343"/>
      <c r="AZ151" s="343"/>
      <c r="BA151" s="343"/>
      <c r="BB151" s="343"/>
      <c r="BC151" s="343"/>
      <c r="BD151" s="343"/>
      <c r="BE151" s="475"/>
      <c r="BF151" s="475"/>
      <c r="BG151" s="475"/>
      <c r="BH151" s="475"/>
      <c r="BI151" s="475"/>
      <c r="BJ151" s="475"/>
      <c r="BK151" s="475"/>
      <c r="BL151" s="475"/>
      <c r="BM151" s="475"/>
      <c r="BN151" s="475"/>
      <c r="BO151" s="475"/>
      <c r="BP151" s="306"/>
      <c r="BQ151" s="496"/>
      <c r="BR151" s="496"/>
      <c r="BS151" s="496"/>
      <c r="BT151" s="496"/>
      <c r="BU151" s="496"/>
      <c r="BV151" s="496"/>
    </row>
    <row r="152" spans="1:74" s="52" customFormat="1" ht="12.75">
      <c r="A152" s="38"/>
      <c r="B152" s="46"/>
      <c r="C152" s="47"/>
      <c r="D152" s="48"/>
      <c r="E152" s="49"/>
      <c r="F152" s="49"/>
      <c r="G152" s="49"/>
      <c r="H152" s="49"/>
      <c r="I152" s="49"/>
      <c r="J152" s="49"/>
      <c r="K152" s="49"/>
      <c r="L152" s="49"/>
      <c r="M152" s="47"/>
      <c r="N152" s="50"/>
      <c r="O152" s="50"/>
      <c r="P152" s="50"/>
      <c r="Q152" s="50"/>
      <c r="R152" s="50"/>
      <c r="S152" s="50"/>
      <c r="T152" s="50"/>
      <c r="U152" s="50"/>
      <c r="V152" s="51"/>
      <c r="AE152" s="312"/>
      <c r="AF152" s="312"/>
      <c r="AG152" s="312"/>
      <c r="AH152" s="312"/>
      <c r="AI152" s="312"/>
      <c r="AJ152" s="380" t="s">
        <v>439</v>
      </c>
      <c r="AK152" s="436" t="s">
        <v>1686</v>
      </c>
      <c r="AL152" s="313">
        <v>41.16</v>
      </c>
      <c r="AM152" s="313">
        <v>1.78E-2</v>
      </c>
      <c r="AN152" s="313">
        <v>4.91</v>
      </c>
      <c r="AO152" s="313">
        <v>0.21029999999999999</v>
      </c>
      <c r="AP152" s="313">
        <v>0.17449999999999999</v>
      </c>
      <c r="AQ152" s="313">
        <v>52.82</v>
      </c>
      <c r="AR152" s="313">
        <v>8.6E-3</v>
      </c>
      <c r="AS152" s="370">
        <v>99.301199999999994</v>
      </c>
      <c r="AT152" s="312"/>
      <c r="AU152" s="312"/>
      <c r="AV152" s="312"/>
      <c r="AW152" s="312"/>
      <c r="AX152" s="312"/>
      <c r="AY152" s="312"/>
      <c r="AZ152" s="312"/>
      <c r="BA152" s="312"/>
      <c r="BB152" s="312"/>
      <c r="BC152" s="312"/>
      <c r="BD152" s="312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496"/>
      <c r="BR152" s="496"/>
      <c r="BS152" s="496"/>
      <c r="BT152" s="496"/>
      <c r="BU152" s="496"/>
      <c r="BV152" s="496"/>
    </row>
    <row r="153" spans="1:74" s="52" customFormat="1" ht="12.75">
      <c r="A153" s="45">
        <v>3291.8800292611559</v>
      </c>
      <c r="B153" s="46" t="s">
        <v>305</v>
      </c>
      <c r="C153" s="47" t="s">
        <v>311</v>
      </c>
      <c r="D153" s="48">
        <v>0</v>
      </c>
      <c r="E153" s="49">
        <v>39.210680000000004</v>
      </c>
      <c r="F153" s="49">
        <v>4.8000000000000001E-2</v>
      </c>
      <c r="G153" s="49">
        <v>17.510339999999999</v>
      </c>
      <c r="H153" s="49">
        <v>0.2261</v>
      </c>
      <c r="I153" s="49">
        <v>0.2412</v>
      </c>
      <c r="J153" s="49">
        <v>43.040869999999998</v>
      </c>
      <c r="K153" s="49">
        <v>0.29470000000000002</v>
      </c>
      <c r="L153" s="49">
        <v>100.57189000000001</v>
      </c>
      <c r="M153" s="47"/>
      <c r="N153" s="50">
        <v>0.99239570682850964</v>
      </c>
      <c r="O153" s="50">
        <v>9.6049952685695462E-4</v>
      </c>
      <c r="P153" s="50">
        <v>0.37062189794502509</v>
      </c>
      <c r="Q153" s="50">
        <v>4.6028302385623674E-3</v>
      </c>
      <c r="R153" s="50">
        <v>5.1706309986984424E-3</v>
      </c>
      <c r="S153" s="50">
        <v>1.6239404129140069</v>
      </c>
      <c r="T153" s="50">
        <v>7.9913156661168567E-3</v>
      </c>
      <c r="U153" s="50">
        <v>3.0056832941177767</v>
      </c>
      <c r="V153" s="51">
        <v>81.418384578549308</v>
      </c>
      <c r="X153" s="49">
        <v>0.26</v>
      </c>
      <c r="Y153" s="49">
        <v>39.69</v>
      </c>
      <c r="Z153" s="49">
        <v>0.55000000000000004</v>
      </c>
      <c r="AA153" s="49">
        <v>8.32</v>
      </c>
      <c r="AB153" s="49">
        <v>9.8699999999999992</v>
      </c>
      <c r="AC153" s="49">
        <v>0.26</v>
      </c>
      <c r="AD153" s="49">
        <v>2.02</v>
      </c>
      <c r="AE153" s="312"/>
      <c r="AF153" s="465" t="s">
        <v>439</v>
      </c>
      <c r="AG153" s="343">
        <v>30</v>
      </c>
      <c r="AH153" s="343">
        <v>15</v>
      </c>
      <c r="AI153" s="343"/>
      <c r="AJ153" s="380" t="s">
        <v>439</v>
      </c>
      <c r="AK153" s="436" t="s">
        <v>1686</v>
      </c>
      <c r="AL153" s="313">
        <v>41.15</v>
      </c>
      <c r="AM153" s="313">
        <v>2.2100000000000002E-2</v>
      </c>
      <c r="AN153" s="313">
        <v>4.8499999999999996</v>
      </c>
      <c r="AO153" s="313">
        <v>0.2077</v>
      </c>
      <c r="AP153" s="313">
        <v>0.1472</v>
      </c>
      <c r="AQ153" s="313">
        <v>52.89</v>
      </c>
      <c r="AR153" s="313">
        <v>1.7000000000000001E-2</v>
      </c>
      <c r="AS153" s="370">
        <v>99.284000000000006</v>
      </c>
      <c r="AT153" s="343"/>
      <c r="AU153" s="343"/>
      <c r="AV153" s="343"/>
      <c r="AW153" s="343"/>
      <c r="AX153" s="343"/>
      <c r="AY153" s="343"/>
      <c r="AZ153" s="343"/>
      <c r="BA153" s="343"/>
      <c r="BB153" s="343"/>
      <c r="BC153" s="343"/>
      <c r="BD153" s="343"/>
      <c r="BE153" s="475"/>
      <c r="BF153" s="475"/>
      <c r="BG153" s="475"/>
      <c r="BH153" s="475"/>
      <c r="BI153" s="475"/>
      <c r="BJ153" s="475"/>
      <c r="BK153" s="475"/>
      <c r="BL153" s="475"/>
      <c r="BM153" s="475"/>
      <c r="BN153" s="475"/>
      <c r="BO153" s="475"/>
      <c r="BP153" s="306"/>
      <c r="BQ153" s="496"/>
      <c r="BR153" s="496"/>
      <c r="BS153" s="496"/>
      <c r="BT153" s="496"/>
      <c r="BU153" s="496"/>
      <c r="BV153" s="496"/>
    </row>
    <row r="154" spans="1:74" s="52" customFormat="1" ht="12.75">
      <c r="A154" s="45">
        <v>3291.8800292611559</v>
      </c>
      <c r="B154" s="46" t="s">
        <v>305</v>
      </c>
      <c r="C154" s="47" t="s">
        <v>311</v>
      </c>
      <c r="D154" s="48">
        <v>5.0001189046503942</v>
      </c>
      <c r="E154" s="49">
        <v>39.628979999999999</v>
      </c>
      <c r="F154" s="49">
        <v>5.8200000000000002E-2</v>
      </c>
      <c r="G154" s="49">
        <v>14.769590000000001</v>
      </c>
      <c r="H154" s="49">
        <v>0.2722</v>
      </c>
      <c r="I154" s="49">
        <v>0.2059</v>
      </c>
      <c r="J154" s="49">
        <v>44.793990000000001</v>
      </c>
      <c r="K154" s="49">
        <v>0.2611</v>
      </c>
      <c r="L154" s="49">
        <v>99.989959999999996</v>
      </c>
      <c r="M154" s="47"/>
      <c r="N154" s="50">
        <v>0.9957158925746501</v>
      </c>
      <c r="O154" s="50">
        <v>1.1561679984214515E-3</v>
      </c>
      <c r="P154" s="50">
        <v>0.31034659028259154</v>
      </c>
      <c r="Q154" s="50">
        <v>5.501163564641841E-3</v>
      </c>
      <c r="R154" s="50">
        <v>4.3819218771250952E-3</v>
      </c>
      <c r="S154" s="50">
        <v>1.6778411399982287</v>
      </c>
      <c r="T154" s="50">
        <v>7.0288951328485233E-3</v>
      </c>
      <c r="U154" s="50">
        <v>3.001971771428507</v>
      </c>
      <c r="V154" s="51">
        <v>84.390478547075801</v>
      </c>
      <c r="X154" s="49">
        <v>0.25</v>
      </c>
      <c r="Y154" s="49">
        <v>34.15</v>
      </c>
      <c r="Z154" s="49">
        <v>0.6</v>
      </c>
      <c r="AA154" s="49">
        <v>6.99</v>
      </c>
      <c r="AB154" s="49">
        <v>10.44</v>
      </c>
      <c r="AC154" s="49">
        <v>0.25</v>
      </c>
      <c r="AD154" s="49">
        <v>2.19</v>
      </c>
      <c r="AE154" s="312"/>
      <c r="AF154" s="465" t="s">
        <v>439</v>
      </c>
      <c r="AG154" s="343">
        <v>30</v>
      </c>
      <c r="AH154" s="343">
        <v>15</v>
      </c>
      <c r="AI154" s="343"/>
      <c r="AJ154" s="380" t="s">
        <v>439</v>
      </c>
      <c r="AK154" s="436" t="s">
        <v>1686</v>
      </c>
      <c r="AL154" s="313">
        <v>40.97</v>
      </c>
      <c r="AM154" s="313">
        <v>7.3000000000000001E-3</v>
      </c>
      <c r="AN154" s="313">
        <v>4.8099999999999996</v>
      </c>
      <c r="AO154" s="313">
        <v>0.20169999999999999</v>
      </c>
      <c r="AP154" s="313">
        <v>0.1221</v>
      </c>
      <c r="AQ154" s="313">
        <v>52.78</v>
      </c>
      <c r="AR154" s="313">
        <v>1.06E-2</v>
      </c>
      <c r="AS154" s="370">
        <v>98.901799999999994</v>
      </c>
      <c r="AT154" s="343"/>
      <c r="AU154" s="343"/>
      <c r="AV154" s="343"/>
      <c r="AW154" s="343"/>
      <c r="AX154" s="343"/>
      <c r="AY154" s="343"/>
      <c r="AZ154" s="343"/>
      <c r="BA154" s="343"/>
      <c r="BB154" s="343"/>
      <c r="BC154" s="343"/>
      <c r="BD154" s="343"/>
      <c r="BE154" s="475"/>
      <c r="BF154" s="475"/>
      <c r="BG154" s="475"/>
      <c r="BH154" s="475"/>
      <c r="BI154" s="475"/>
      <c r="BJ154" s="475"/>
      <c r="BK154" s="475"/>
      <c r="BL154" s="475"/>
      <c r="BM154" s="475"/>
      <c r="BN154" s="475"/>
      <c r="BO154" s="475"/>
      <c r="BP154" s="306"/>
      <c r="BQ154" s="496"/>
      <c r="BR154" s="496"/>
      <c r="BS154" s="496"/>
      <c r="BT154" s="496"/>
      <c r="BU154" s="496"/>
      <c r="BV154" s="496"/>
    </row>
    <row r="155" spans="1:74" s="52" customFormat="1" ht="12.75">
      <c r="A155" s="45">
        <v>3291.8800292611559</v>
      </c>
      <c r="B155" s="46" t="s">
        <v>305</v>
      </c>
      <c r="C155" s="47" t="s">
        <v>311</v>
      </c>
      <c r="D155" s="48">
        <f>D154+5</f>
        <v>10.000118904650394</v>
      </c>
      <c r="E155" s="49">
        <v>40.087119999999999</v>
      </c>
      <c r="F155" s="49">
        <v>6.9199999999999998E-2</v>
      </c>
      <c r="G155" s="49">
        <v>13.04711</v>
      </c>
      <c r="H155" s="49">
        <v>0.31890000000000002</v>
      </c>
      <c r="I155" s="49">
        <v>0.15529999999999999</v>
      </c>
      <c r="J155" s="49">
        <v>46.029130000000002</v>
      </c>
      <c r="K155" s="49">
        <v>0.2452</v>
      </c>
      <c r="L155" s="49">
        <v>99.95196</v>
      </c>
      <c r="M155" s="47"/>
      <c r="N155" s="50">
        <v>0.99893898968486194</v>
      </c>
      <c r="O155" s="50">
        <v>1.3633759157398986E-3</v>
      </c>
      <c r="P155" s="50">
        <v>0.27189700656087606</v>
      </c>
      <c r="Q155" s="50">
        <v>6.3919375019623522E-3</v>
      </c>
      <c r="R155" s="50">
        <v>3.2778668132642653E-3</v>
      </c>
      <c r="S155" s="50">
        <v>1.709918536040238</v>
      </c>
      <c r="T155" s="50">
        <v>6.5465459667159668E-3</v>
      </c>
      <c r="U155" s="50">
        <v>2.9983342584836588</v>
      </c>
      <c r="V155" s="51">
        <v>86.280408003864281</v>
      </c>
      <c r="X155" s="49">
        <v>0.25</v>
      </c>
      <c r="Y155" s="49">
        <v>28.52</v>
      </c>
      <c r="Z155" s="49">
        <v>0.63</v>
      </c>
      <c r="AA155" s="49">
        <v>6.11</v>
      </c>
      <c r="AB155" s="49">
        <v>14.08</v>
      </c>
      <c r="AC155" s="49">
        <v>0.25</v>
      </c>
      <c r="AD155" s="49">
        <v>2.29</v>
      </c>
      <c r="AE155" s="312"/>
      <c r="AF155" s="465" t="s">
        <v>439</v>
      </c>
      <c r="AG155" s="343">
        <v>30</v>
      </c>
      <c r="AH155" s="343">
        <v>15</v>
      </c>
      <c r="AI155" s="343"/>
      <c r="AJ155" s="380" t="s">
        <v>439</v>
      </c>
      <c r="AK155" s="436" t="s">
        <v>1686</v>
      </c>
      <c r="AL155" s="313">
        <v>40.9</v>
      </c>
      <c r="AM155" s="313">
        <v>6.9999999999999999E-4</v>
      </c>
      <c r="AN155" s="313">
        <v>4.8899999999999997</v>
      </c>
      <c r="AO155" s="313">
        <v>0.2195</v>
      </c>
      <c r="AP155" s="313">
        <v>0.14990000000000001</v>
      </c>
      <c r="AQ155" s="313">
        <v>52.48</v>
      </c>
      <c r="AR155" s="313">
        <v>5.4000000000000003E-3</v>
      </c>
      <c r="AS155" s="370">
        <v>98.645600000000002</v>
      </c>
      <c r="AT155" s="343"/>
      <c r="AU155" s="343"/>
      <c r="AV155" s="343"/>
      <c r="AW155" s="343"/>
      <c r="AX155" s="343"/>
      <c r="AY155" s="343"/>
      <c r="AZ155" s="343"/>
      <c r="BA155" s="343"/>
      <c r="BB155" s="343"/>
      <c r="BC155" s="343"/>
      <c r="BD155" s="343"/>
      <c r="BE155" s="475"/>
      <c r="BF155" s="475"/>
      <c r="BG155" s="475"/>
      <c r="BH155" s="475"/>
      <c r="BI155" s="475"/>
      <c r="BJ155" s="475"/>
      <c r="BK155" s="475"/>
      <c r="BL155" s="475"/>
      <c r="BM155" s="475"/>
      <c r="BN155" s="475"/>
      <c r="BO155" s="475"/>
      <c r="BP155" s="306"/>
      <c r="BQ155" s="496"/>
      <c r="BR155" s="496"/>
      <c r="BS155" s="496"/>
      <c r="BT155" s="496"/>
      <c r="BU155" s="496"/>
      <c r="BV155" s="496"/>
    </row>
    <row r="156" spans="1:74" s="52" customFormat="1" ht="12.75">
      <c r="A156" s="45">
        <v>3291.8800292611559</v>
      </c>
      <c r="B156" s="46" t="s">
        <v>305</v>
      </c>
      <c r="C156" s="47" t="s">
        <v>311</v>
      </c>
      <c r="D156" s="48">
        <f t="shared" ref="D156:D179" si="16">D155+5</f>
        <v>15.000118904650394</v>
      </c>
      <c r="E156" s="49">
        <v>39.83813</v>
      </c>
      <c r="F156" s="49">
        <v>4.5699999999999998E-2</v>
      </c>
      <c r="G156" s="49">
        <v>12.923389999999999</v>
      </c>
      <c r="H156" s="49">
        <v>0.31990000000000002</v>
      </c>
      <c r="I156" s="49">
        <v>0.1709</v>
      </c>
      <c r="J156" s="49">
        <v>47.154710000000001</v>
      </c>
      <c r="K156" s="49">
        <v>0.23860000000000001</v>
      </c>
      <c r="L156" s="49">
        <v>100.69133000000001</v>
      </c>
      <c r="M156" s="47"/>
      <c r="N156" s="50">
        <v>0.98641873676940117</v>
      </c>
      <c r="O156" s="50">
        <v>8.9465168380495807E-4</v>
      </c>
      <c r="P156" s="50">
        <v>0.26760536322361345</v>
      </c>
      <c r="Q156" s="50">
        <v>6.3711891826638929E-3</v>
      </c>
      <c r="R156" s="50">
        <v>3.5841829574241196E-3</v>
      </c>
      <c r="S156" s="50">
        <v>1.7405880292353677</v>
      </c>
      <c r="T156" s="50">
        <v>6.329806810713802E-3</v>
      </c>
      <c r="U156" s="50">
        <v>3.0117919598629892</v>
      </c>
      <c r="V156" s="51">
        <v>86.674323089175303</v>
      </c>
      <c r="X156" s="49">
        <v>0.25</v>
      </c>
      <c r="Y156" s="49">
        <v>44.65</v>
      </c>
      <c r="Z156" s="49">
        <v>0.64</v>
      </c>
      <c r="AA156" s="49">
        <v>6.06</v>
      </c>
      <c r="AB156" s="49">
        <v>12.86</v>
      </c>
      <c r="AC156" s="49">
        <v>0.24</v>
      </c>
      <c r="AD156" s="49">
        <v>2.34</v>
      </c>
      <c r="AE156" s="312"/>
      <c r="AF156" s="465" t="s">
        <v>439</v>
      </c>
      <c r="AG156" s="343">
        <v>30</v>
      </c>
      <c r="AH156" s="343">
        <v>15</v>
      </c>
      <c r="AI156" s="343"/>
      <c r="AJ156" s="380" t="s">
        <v>439</v>
      </c>
      <c r="AK156" s="436" t="s">
        <v>1686</v>
      </c>
      <c r="AL156" s="313">
        <v>40.97</v>
      </c>
      <c r="AM156" s="313">
        <v>1.55E-2</v>
      </c>
      <c r="AN156" s="313">
        <v>4.91</v>
      </c>
      <c r="AO156" s="313">
        <v>0.2026</v>
      </c>
      <c r="AP156" s="313">
        <v>0.16</v>
      </c>
      <c r="AQ156" s="313">
        <v>52.55</v>
      </c>
      <c r="AR156" s="313">
        <v>1.21E-2</v>
      </c>
      <c r="AS156" s="370">
        <v>98.820300000000003</v>
      </c>
      <c r="AT156" s="343"/>
      <c r="AU156" s="343"/>
      <c r="AV156" s="343"/>
      <c r="AW156" s="343"/>
      <c r="AX156" s="343"/>
      <c r="AY156" s="343"/>
      <c r="AZ156" s="343"/>
      <c r="BA156" s="343"/>
      <c r="BB156" s="343"/>
      <c r="BC156" s="343"/>
      <c r="BD156" s="343"/>
      <c r="BE156" s="475"/>
      <c r="BF156" s="475"/>
      <c r="BG156" s="475"/>
      <c r="BH156" s="475"/>
      <c r="BI156" s="475"/>
      <c r="BJ156" s="475"/>
      <c r="BK156" s="475"/>
      <c r="BL156" s="475"/>
      <c r="BM156" s="475"/>
      <c r="BN156" s="475"/>
      <c r="BO156" s="475"/>
      <c r="BP156" s="306"/>
      <c r="BQ156" s="496"/>
      <c r="BR156" s="496"/>
      <c r="BS156" s="496"/>
      <c r="BT156" s="496"/>
      <c r="BU156" s="496"/>
      <c r="BV156" s="496"/>
    </row>
    <row r="157" spans="1:74" s="52" customFormat="1" ht="12.75">
      <c r="A157" s="45">
        <v>3291.8800292611559</v>
      </c>
      <c r="B157" s="46" t="s">
        <v>305</v>
      </c>
      <c r="C157" s="47" t="s">
        <v>311</v>
      </c>
      <c r="D157" s="48">
        <f t="shared" si="16"/>
        <v>20.000118904650392</v>
      </c>
      <c r="E157" s="49">
        <v>40.166800000000002</v>
      </c>
      <c r="F157" s="49">
        <v>7.6899999999999996E-2</v>
      </c>
      <c r="G157" s="49">
        <v>12.99001</v>
      </c>
      <c r="H157" s="49">
        <v>0.33900000000000002</v>
      </c>
      <c r="I157" s="49">
        <v>0.2039</v>
      </c>
      <c r="J157" s="49">
        <v>46.248269999999998</v>
      </c>
      <c r="K157" s="49">
        <v>0.23549999999999999</v>
      </c>
      <c r="L157" s="49">
        <v>100.26038</v>
      </c>
      <c r="M157" s="47"/>
      <c r="N157" s="50">
        <v>0.99779478649746278</v>
      </c>
      <c r="O157" s="50">
        <v>1.5103435715834426E-3</v>
      </c>
      <c r="P157" s="50">
        <v>0.26986059650098337</v>
      </c>
      <c r="Q157" s="50">
        <v>6.7735694366652345E-3</v>
      </c>
      <c r="R157" s="50">
        <v>4.2901943004946567E-3</v>
      </c>
      <c r="S157" s="50">
        <v>1.7126871288861985</v>
      </c>
      <c r="T157" s="50">
        <v>6.2679071659826171E-3</v>
      </c>
      <c r="U157" s="50">
        <v>2.9991845263593708</v>
      </c>
      <c r="V157" s="51">
        <v>86.388191666443703</v>
      </c>
      <c r="X157" s="49">
        <v>0.25</v>
      </c>
      <c r="Y157" s="49">
        <v>26.59</v>
      </c>
      <c r="Z157" s="49">
        <v>0.64</v>
      </c>
      <c r="AA157" s="49">
        <v>5.78</v>
      </c>
      <c r="AB157" s="49">
        <v>11.38</v>
      </c>
      <c r="AC157" s="49">
        <v>0.25</v>
      </c>
      <c r="AD157" s="49">
        <v>2.39</v>
      </c>
      <c r="AE157" s="312"/>
      <c r="AF157" s="465" t="s">
        <v>439</v>
      </c>
      <c r="AG157" s="343">
        <v>30</v>
      </c>
      <c r="AH157" s="343">
        <v>15</v>
      </c>
      <c r="AI157" s="343"/>
      <c r="AJ157" s="380" t="s">
        <v>439</v>
      </c>
      <c r="AK157" s="436" t="s">
        <v>1686</v>
      </c>
      <c r="AL157" s="313">
        <v>40.840000000000003</v>
      </c>
      <c r="AM157" s="313">
        <v>0</v>
      </c>
      <c r="AN157" s="313">
        <v>4.92</v>
      </c>
      <c r="AO157" s="313">
        <v>0.18770000000000001</v>
      </c>
      <c r="AP157" s="313">
        <v>0.1784</v>
      </c>
      <c r="AQ157" s="313">
        <v>52.45</v>
      </c>
      <c r="AR157" s="313">
        <v>6.4000000000000003E-3</v>
      </c>
      <c r="AS157" s="370">
        <v>98.582599999999999</v>
      </c>
      <c r="AT157" s="343"/>
      <c r="AU157" s="343"/>
      <c r="AV157" s="343"/>
      <c r="AW157" s="343"/>
      <c r="AX157" s="343"/>
      <c r="AY157" s="343"/>
      <c r="AZ157" s="343"/>
      <c r="BA157" s="343"/>
      <c r="BB157" s="343"/>
      <c r="BC157" s="343"/>
      <c r="BD157" s="343"/>
      <c r="BE157" s="475"/>
      <c r="BF157" s="475"/>
      <c r="BG157" s="475"/>
      <c r="BH157" s="475"/>
      <c r="BI157" s="475"/>
      <c r="BJ157" s="475"/>
      <c r="BK157" s="475"/>
      <c r="BL157" s="475"/>
      <c r="BM157" s="475"/>
      <c r="BN157" s="475"/>
      <c r="BO157" s="475"/>
      <c r="BP157" s="306"/>
      <c r="BQ157" s="496"/>
      <c r="BR157" s="496"/>
      <c r="BS157" s="496"/>
      <c r="BT157" s="496"/>
      <c r="BU157" s="496"/>
      <c r="BV157" s="496"/>
    </row>
    <row r="158" spans="1:74" s="52" customFormat="1" ht="12.75">
      <c r="A158" s="45">
        <v>3291.8800292611559</v>
      </c>
      <c r="B158" s="46" t="s">
        <v>305</v>
      </c>
      <c r="C158" s="47" t="s">
        <v>311</v>
      </c>
      <c r="D158" s="48">
        <f t="shared" si="16"/>
        <v>25.000118904650392</v>
      </c>
      <c r="E158" s="49">
        <v>39.997489999999999</v>
      </c>
      <c r="F158" s="49">
        <v>5.8000000000000003E-2</v>
      </c>
      <c r="G158" s="49">
        <v>13.227919999999999</v>
      </c>
      <c r="H158" s="49">
        <v>0.36120000000000002</v>
      </c>
      <c r="I158" s="49">
        <v>0.2034</v>
      </c>
      <c r="J158" s="49">
        <v>46.586939999999998</v>
      </c>
      <c r="K158" s="49">
        <v>0.23150000000000001</v>
      </c>
      <c r="L158" s="49">
        <v>100.66644999999998</v>
      </c>
      <c r="M158" s="47"/>
      <c r="N158" s="50">
        <v>0.99153507523933337</v>
      </c>
      <c r="O158" s="50">
        <v>1.1367860930387391E-3</v>
      </c>
      <c r="P158" s="50">
        <v>0.27423500950424939</v>
      </c>
      <c r="Q158" s="50">
        <v>7.2022298527105117E-3</v>
      </c>
      <c r="R158" s="50">
        <v>4.2708275065355232E-3</v>
      </c>
      <c r="S158" s="50">
        <v>1.721662714720501</v>
      </c>
      <c r="T158" s="50">
        <v>6.1487096582207206E-3</v>
      </c>
      <c r="U158" s="50">
        <v>3.0061913525745894</v>
      </c>
      <c r="V158" s="51">
        <v>86.260067027694603</v>
      </c>
      <c r="X158" s="49">
        <v>0.25</v>
      </c>
      <c r="Y158" s="49">
        <v>35.36</v>
      </c>
      <c r="Z158" s="49">
        <v>0.63</v>
      </c>
      <c r="AA158" s="49">
        <v>5.5</v>
      </c>
      <c r="AB158" s="49">
        <v>11.18</v>
      </c>
      <c r="AC158" s="49">
        <v>0.25</v>
      </c>
      <c r="AD158" s="49">
        <v>2.42</v>
      </c>
      <c r="AE158" s="312"/>
      <c r="AF158" s="465" t="s">
        <v>439</v>
      </c>
      <c r="AG158" s="343">
        <v>30</v>
      </c>
      <c r="AH158" s="343">
        <v>15</v>
      </c>
      <c r="AI158" s="343"/>
      <c r="AJ158" s="380" t="s">
        <v>439</v>
      </c>
      <c r="AK158" s="436" t="s">
        <v>1686</v>
      </c>
      <c r="AL158" s="313">
        <v>41.06</v>
      </c>
      <c r="AM158" s="313">
        <v>2.41E-2</v>
      </c>
      <c r="AN158" s="313">
        <v>4.9400000000000004</v>
      </c>
      <c r="AO158" s="313">
        <v>0.1946</v>
      </c>
      <c r="AP158" s="313">
        <v>0.1174</v>
      </c>
      <c r="AQ158" s="313">
        <v>52.58</v>
      </c>
      <c r="AR158" s="313">
        <v>8.3000000000000001E-3</v>
      </c>
      <c r="AS158" s="370">
        <v>98.924499999999995</v>
      </c>
      <c r="AT158" s="343"/>
      <c r="AU158" s="343"/>
      <c r="AV158" s="343"/>
      <c r="AW158" s="343"/>
      <c r="AX158" s="343"/>
      <c r="AY158" s="343"/>
      <c r="AZ158" s="343"/>
      <c r="BA158" s="343"/>
      <c r="BB158" s="343"/>
      <c r="BC158" s="343"/>
      <c r="BD158" s="343"/>
      <c r="BE158" s="475"/>
      <c r="BF158" s="475"/>
      <c r="BG158" s="475"/>
      <c r="BH158" s="475"/>
      <c r="BI158" s="475"/>
      <c r="BJ158" s="475"/>
      <c r="BK158" s="475"/>
      <c r="BL158" s="475"/>
      <c r="BM158" s="475"/>
      <c r="BN158" s="475"/>
      <c r="BO158" s="475"/>
      <c r="BP158" s="306"/>
      <c r="BQ158" s="496"/>
      <c r="BR158" s="496"/>
      <c r="BS158" s="496"/>
      <c r="BT158" s="496"/>
      <c r="BU158" s="496"/>
      <c r="BV158" s="496"/>
    </row>
    <row r="159" spans="1:74" s="52" customFormat="1" ht="12.75">
      <c r="A159" s="45">
        <v>3291.8800292611559</v>
      </c>
      <c r="B159" s="46" t="s">
        <v>305</v>
      </c>
      <c r="C159" s="47" t="s">
        <v>311</v>
      </c>
      <c r="D159" s="48">
        <f t="shared" si="16"/>
        <v>30.000118904650392</v>
      </c>
      <c r="E159" s="49">
        <v>40.047280000000001</v>
      </c>
      <c r="F159" s="49">
        <v>0.1009</v>
      </c>
      <c r="G159" s="49">
        <v>13.08517</v>
      </c>
      <c r="H159" s="49">
        <v>0.3251</v>
      </c>
      <c r="I159" s="49">
        <v>0.19589999999999999</v>
      </c>
      <c r="J159" s="49">
        <v>46.646709999999999</v>
      </c>
      <c r="K159" s="49">
        <v>0.23180000000000001</v>
      </c>
      <c r="L159" s="49">
        <v>100.63286000000001</v>
      </c>
      <c r="M159" s="47"/>
      <c r="N159" s="50">
        <v>0.99193337332914788</v>
      </c>
      <c r="O159" s="50">
        <v>1.9759504931374794E-3</v>
      </c>
      <c r="P159" s="50">
        <v>0.27104714758212917</v>
      </c>
      <c r="Q159" s="50">
        <v>6.4769469485786929E-3</v>
      </c>
      <c r="R159" s="50">
        <v>4.1098848416939318E-3</v>
      </c>
      <c r="S159" s="50">
        <v>1.7224199291653985</v>
      </c>
      <c r="T159" s="50">
        <v>6.1514933244913271E-3</v>
      </c>
      <c r="U159" s="50">
        <v>3.0041147256845768</v>
      </c>
      <c r="V159" s="51">
        <v>86.403229291132291</v>
      </c>
      <c r="X159" s="49">
        <v>0.25</v>
      </c>
      <c r="Y159" s="49">
        <v>20.59</v>
      </c>
      <c r="Z159" s="49">
        <v>0.64</v>
      </c>
      <c r="AA159" s="49">
        <v>6.13</v>
      </c>
      <c r="AB159" s="49">
        <v>11.47</v>
      </c>
      <c r="AC159" s="49">
        <v>0.25</v>
      </c>
      <c r="AD159" s="49">
        <v>2.42</v>
      </c>
      <c r="AE159" s="312"/>
      <c r="AF159" s="465" t="s">
        <v>439</v>
      </c>
      <c r="AG159" s="343">
        <v>30</v>
      </c>
      <c r="AH159" s="343">
        <v>15</v>
      </c>
      <c r="AI159" s="343"/>
      <c r="AJ159" s="380" t="s">
        <v>439</v>
      </c>
      <c r="AK159" s="436" t="s">
        <v>1686</v>
      </c>
      <c r="AL159" s="313">
        <v>41.06</v>
      </c>
      <c r="AM159" s="313">
        <v>1.32E-2</v>
      </c>
      <c r="AN159" s="313">
        <v>4.9000000000000004</v>
      </c>
      <c r="AO159" s="313">
        <v>0.20860000000000001</v>
      </c>
      <c r="AP159" s="313">
        <v>0.155</v>
      </c>
      <c r="AQ159" s="313">
        <v>52.61</v>
      </c>
      <c r="AR159" s="313">
        <v>1.32E-2</v>
      </c>
      <c r="AS159" s="370">
        <v>98.960099999999997</v>
      </c>
      <c r="AT159" s="343"/>
      <c r="AU159" s="343"/>
      <c r="AV159" s="343"/>
      <c r="AW159" s="343"/>
      <c r="AX159" s="343"/>
      <c r="AY159" s="343"/>
      <c r="AZ159" s="343"/>
      <c r="BA159" s="343"/>
      <c r="BB159" s="343"/>
      <c r="BC159" s="343"/>
      <c r="BD159" s="343"/>
      <c r="BE159" s="475"/>
      <c r="BF159" s="475"/>
      <c r="BG159" s="475"/>
      <c r="BH159" s="475"/>
      <c r="BI159" s="475"/>
      <c r="BJ159" s="475"/>
      <c r="BK159" s="475"/>
      <c r="BL159" s="475"/>
      <c r="BM159" s="475"/>
      <c r="BN159" s="475"/>
      <c r="BO159" s="475"/>
      <c r="BP159" s="306"/>
      <c r="BQ159" s="496"/>
      <c r="BR159" s="496"/>
      <c r="BS159" s="496"/>
      <c r="BT159" s="496"/>
      <c r="BU159" s="496"/>
      <c r="BV159" s="496"/>
    </row>
    <row r="160" spans="1:74" s="52" customFormat="1" ht="12.75">
      <c r="A160" s="45">
        <v>3291.8800292611559</v>
      </c>
      <c r="B160" s="46" t="s">
        <v>305</v>
      </c>
      <c r="C160" s="47" t="s">
        <v>311</v>
      </c>
      <c r="D160" s="48">
        <f t="shared" si="16"/>
        <v>35.000118904650392</v>
      </c>
      <c r="E160" s="49">
        <v>40.256430000000002</v>
      </c>
      <c r="F160" s="49">
        <v>9.1399999999999995E-2</v>
      </c>
      <c r="G160" s="49">
        <v>13.066140000000001</v>
      </c>
      <c r="H160" s="49">
        <v>0.36909999999999998</v>
      </c>
      <c r="I160" s="49">
        <v>0.1827</v>
      </c>
      <c r="J160" s="49">
        <v>46.48733</v>
      </c>
      <c r="K160" s="49">
        <v>0.22239999999999999</v>
      </c>
      <c r="L160" s="49">
        <v>100.6755</v>
      </c>
      <c r="M160" s="47"/>
      <c r="N160" s="50">
        <v>0.99614911713514165</v>
      </c>
      <c r="O160" s="50">
        <v>1.7881778326935328E-3</v>
      </c>
      <c r="P160" s="50">
        <v>0.2703911029023961</v>
      </c>
      <c r="Q160" s="50">
        <v>7.3464416513463957E-3</v>
      </c>
      <c r="R160" s="50">
        <v>3.8292470158984072E-3</v>
      </c>
      <c r="S160" s="50">
        <v>1.7148741141283954</v>
      </c>
      <c r="T160" s="50">
        <v>5.8963265335998808E-3</v>
      </c>
      <c r="U160" s="50">
        <v>3.0002745271994717</v>
      </c>
      <c r="V160" s="51">
        <v>86.380101732362007</v>
      </c>
      <c r="X160" s="49">
        <v>0.25</v>
      </c>
      <c r="Y160" s="49">
        <v>22.06</v>
      </c>
      <c r="Z160" s="49">
        <v>0.64</v>
      </c>
      <c r="AA160" s="49">
        <v>5.39</v>
      </c>
      <c r="AB160" s="49">
        <v>11.95</v>
      </c>
      <c r="AC160" s="49">
        <v>0.25</v>
      </c>
      <c r="AD160" s="49">
        <v>2.5</v>
      </c>
      <c r="AE160" s="312"/>
      <c r="AF160" s="465" t="s">
        <v>439</v>
      </c>
      <c r="AG160" s="343">
        <v>30</v>
      </c>
      <c r="AH160" s="343">
        <v>15</v>
      </c>
      <c r="AI160" s="343"/>
      <c r="AJ160" s="380" t="s">
        <v>439</v>
      </c>
      <c r="AK160" s="436" t="s">
        <v>1686</v>
      </c>
      <c r="AL160" s="313">
        <v>41.19</v>
      </c>
      <c r="AM160" s="313">
        <v>0</v>
      </c>
      <c r="AN160" s="313">
        <v>4.96</v>
      </c>
      <c r="AO160" s="313">
        <v>0.18640000000000001</v>
      </c>
      <c r="AP160" s="313">
        <v>0.13780000000000001</v>
      </c>
      <c r="AQ160" s="313">
        <v>52.74</v>
      </c>
      <c r="AR160" s="313">
        <v>1.11E-2</v>
      </c>
      <c r="AS160" s="370">
        <v>99.225300000000004</v>
      </c>
      <c r="AT160" s="343"/>
      <c r="AU160" s="343"/>
      <c r="AV160" s="343"/>
      <c r="AW160" s="343"/>
      <c r="AX160" s="343"/>
      <c r="AY160" s="343"/>
      <c r="AZ160" s="343"/>
      <c r="BA160" s="343"/>
      <c r="BB160" s="343"/>
      <c r="BC160" s="343"/>
      <c r="BD160" s="343"/>
      <c r="BE160" s="475"/>
      <c r="BF160" s="475"/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306"/>
      <c r="BQ160" s="496"/>
      <c r="BR160" s="496"/>
      <c r="BS160" s="496"/>
      <c r="BT160" s="496"/>
      <c r="BU160" s="496"/>
      <c r="BV160" s="496"/>
    </row>
    <row r="161" spans="1:74" s="52" customFormat="1" ht="12.75">
      <c r="A161" s="45">
        <v>3291.8800292611559</v>
      </c>
      <c r="B161" s="46" t="s">
        <v>305</v>
      </c>
      <c r="C161" s="47" t="s">
        <v>311</v>
      </c>
      <c r="D161" s="48">
        <f t="shared" si="16"/>
        <v>40.000118904650392</v>
      </c>
      <c r="E161" s="49">
        <v>40.097079999999998</v>
      </c>
      <c r="F161" s="49">
        <v>8.7900000000000006E-2</v>
      </c>
      <c r="G161" s="49">
        <v>12.99001</v>
      </c>
      <c r="H161" s="49">
        <v>0.36099999999999999</v>
      </c>
      <c r="I161" s="49">
        <v>0.18459999999999999</v>
      </c>
      <c r="J161" s="49">
        <v>46.766240000000003</v>
      </c>
      <c r="K161" s="49">
        <v>0.21879999999999999</v>
      </c>
      <c r="L161" s="49">
        <v>100.70563</v>
      </c>
      <c r="M161" s="47"/>
      <c r="N161" s="50">
        <v>0.99210559420209621</v>
      </c>
      <c r="O161" s="50">
        <v>1.7195287504702694E-3</v>
      </c>
      <c r="P161" s="50">
        <v>0.26878846732582118</v>
      </c>
      <c r="Q161" s="50">
        <v>7.1844949816346811E-3</v>
      </c>
      <c r="R161" s="50">
        <v>3.8686780321236713E-3</v>
      </c>
      <c r="S161" s="50">
        <v>1.7249882895443582</v>
      </c>
      <c r="T161" s="50">
        <v>5.8002954604584548E-3</v>
      </c>
      <c r="U161" s="50">
        <v>3.0044553482969629</v>
      </c>
      <c r="V161" s="51">
        <v>86.518627704951072</v>
      </c>
      <c r="X161" s="49">
        <v>0.25</v>
      </c>
      <c r="Y161" s="49">
        <v>23.72</v>
      </c>
      <c r="Z161" s="49">
        <v>0.64</v>
      </c>
      <c r="AA161" s="49">
        <v>5.5</v>
      </c>
      <c r="AB161" s="49">
        <v>11.9</v>
      </c>
      <c r="AC161" s="49">
        <v>0.25</v>
      </c>
      <c r="AD161" s="49">
        <v>2.5299999999999998</v>
      </c>
      <c r="AE161" s="312"/>
      <c r="AF161" s="465" t="s">
        <v>439</v>
      </c>
      <c r="AG161" s="343">
        <v>30</v>
      </c>
      <c r="AH161" s="343">
        <v>15</v>
      </c>
      <c r="AI161" s="343"/>
      <c r="AJ161" s="380" t="s">
        <v>439</v>
      </c>
      <c r="AK161" s="436" t="s">
        <v>1686</v>
      </c>
      <c r="AL161" s="313">
        <v>41.26</v>
      </c>
      <c r="AM161" s="313">
        <v>9.5999999999999992E-3</v>
      </c>
      <c r="AN161" s="313">
        <v>5.01</v>
      </c>
      <c r="AO161" s="313">
        <v>0.19439999999999999</v>
      </c>
      <c r="AP161" s="313">
        <v>0.15459999999999999</v>
      </c>
      <c r="AQ161" s="313">
        <v>52.76</v>
      </c>
      <c r="AR161" s="313">
        <v>9.7000000000000003E-3</v>
      </c>
      <c r="AS161" s="370">
        <v>99.398399999999995</v>
      </c>
      <c r="AT161" s="343"/>
      <c r="AU161" s="343"/>
      <c r="AV161" s="343"/>
      <c r="AW161" s="343"/>
      <c r="AX161" s="343"/>
      <c r="AY161" s="343"/>
      <c r="AZ161" s="343"/>
      <c r="BA161" s="343"/>
      <c r="BB161" s="343"/>
      <c r="BC161" s="343"/>
      <c r="BD161" s="343"/>
      <c r="BE161" s="475"/>
      <c r="BF161" s="475"/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306"/>
      <c r="BQ161" s="496"/>
      <c r="BR161" s="496"/>
      <c r="BS161" s="496"/>
      <c r="BT161" s="496"/>
      <c r="BU161" s="496"/>
      <c r="BV161" s="496"/>
    </row>
    <row r="162" spans="1:74" s="52" customFormat="1" ht="12.75">
      <c r="A162" s="45">
        <v>3291.8800292611559</v>
      </c>
      <c r="B162" s="46" t="s">
        <v>305</v>
      </c>
      <c r="C162" s="47" t="s">
        <v>311</v>
      </c>
      <c r="D162" s="48">
        <f t="shared" si="16"/>
        <v>45.000118904650392</v>
      </c>
      <c r="E162" s="49">
        <v>40.116999999999997</v>
      </c>
      <c r="F162" s="49">
        <v>5.6000000000000001E-2</v>
      </c>
      <c r="G162" s="49">
        <v>13.03759</v>
      </c>
      <c r="H162" s="49">
        <v>0.36520000000000002</v>
      </c>
      <c r="I162" s="49">
        <v>0.19339999999999999</v>
      </c>
      <c r="J162" s="49">
        <v>46.726390000000002</v>
      </c>
      <c r="K162" s="49">
        <v>0.22239999999999999</v>
      </c>
      <c r="L162" s="49">
        <v>100.71797999999998</v>
      </c>
      <c r="M162" s="47"/>
      <c r="N162" s="50">
        <v>0.99284873508897764</v>
      </c>
      <c r="O162" s="50">
        <v>1.0957666551242224E-3</v>
      </c>
      <c r="P162" s="50">
        <v>0.26984100881172229</v>
      </c>
      <c r="Q162" s="50">
        <v>7.2699144394040389E-3</v>
      </c>
      <c r="R162" s="50">
        <v>4.0541223140426524E-3</v>
      </c>
      <c r="S162" s="50">
        <v>1.7239529678356191</v>
      </c>
      <c r="T162" s="50">
        <v>5.8972164558839689E-3</v>
      </c>
      <c r="U162" s="50">
        <v>3.0049597316007737</v>
      </c>
      <c r="V162" s="51">
        <v>86.46595325433411</v>
      </c>
      <c r="X162" s="49">
        <v>0.25</v>
      </c>
      <c r="Y162" s="49">
        <v>36.200000000000003</v>
      </c>
      <c r="Z162" s="49">
        <v>0.64</v>
      </c>
      <c r="AA162" s="49">
        <v>5.47</v>
      </c>
      <c r="AB162" s="49">
        <v>11.78</v>
      </c>
      <c r="AC162" s="49">
        <v>0.25</v>
      </c>
      <c r="AD162" s="49">
        <v>2.4900000000000002</v>
      </c>
      <c r="AE162" s="312"/>
      <c r="AF162" s="465" t="s">
        <v>439</v>
      </c>
      <c r="AG162" s="343">
        <v>30</v>
      </c>
      <c r="AH162" s="343">
        <v>15</v>
      </c>
      <c r="AI162" s="343"/>
      <c r="AJ162" s="380" t="s">
        <v>439</v>
      </c>
      <c r="AK162" s="436" t="s">
        <v>1686</v>
      </c>
      <c r="AL162" s="313">
        <v>41.2</v>
      </c>
      <c r="AM162" s="313">
        <v>0</v>
      </c>
      <c r="AN162" s="313">
        <v>4.9800000000000004</v>
      </c>
      <c r="AO162" s="313">
        <v>0.17460000000000001</v>
      </c>
      <c r="AP162" s="313">
        <v>0.1472</v>
      </c>
      <c r="AQ162" s="313">
        <v>52.54</v>
      </c>
      <c r="AR162" s="313">
        <v>1.32E-2</v>
      </c>
      <c r="AS162" s="370">
        <v>99.055099999999996</v>
      </c>
      <c r="AT162" s="343"/>
      <c r="AU162" s="343"/>
      <c r="AV162" s="343"/>
      <c r="AW162" s="343"/>
      <c r="AX162" s="343"/>
      <c r="AY162" s="343"/>
      <c r="AZ162" s="343"/>
      <c r="BA162" s="343"/>
      <c r="BB162" s="343"/>
      <c r="BC162" s="343"/>
      <c r="BD162" s="343"/>
      <c r="BE162" s="475"/>
      <c r="BF162" s="475"/>
      <c r="BG162" s="475"/>
      <c r="BH162" s="475"/>
      <c r="BI162" s="475"/>
      <c r="BJ162" s="475"/>
      <c r="BK162" s="475"/>
      <c r="BL162" s="475"/>
      <c r="BM162" s="475"/>
      <c r="BN162" s="475"/>
      <c r="BO162" s="475"/>
      <c r="BP162" s="306"/>
      <c r="BQ162" s="496"/>
      <c r="BR162" s="496"/>
      <c r="BS162" s="496"/>
      <c r="BT162" s="496"/>
      <c r="BU162" s="496"/>
      <c r="BV162" s="496"/>
    </row>
    <row r="163" spans="1:74" s="52" customFormat="1" ht="12.75">
      <c r="A163" s="45">
        <v>3291.8800292611559</v>
      </c>
      <c r="B163" s="46" t="s">
        <v>305</v>
      </c>
      <c r="C163" s="47" t="s">
        <v>311</v>
      </c>
      <c r="D163" s="48">
        <f t="shared" si="16"/>
        <v>50.000118904650392</v>
      </c>
      <c r="E163" s="49">
        <v>40.126959999999997</v>
      </c>
      <c r="F163" s="49">
        <v>9.5500000000000002E-2</v>
      </c>
      <c r="G163" s="49">
        <v>12.961460000000001</v>
      </c>
      <c r="H163" s="49">
        <v>0.37319999999999998</v>
      </c>
      <c r="I163" s="49">
        <v>0.2172</v>
      </c>
      <c r="J163" s="49">
        <v>46.746319999999997</v>
      </c>
      <c r="K163" s="49">
        <v>0.2215</v>
      </c>
      <c r="L163" s="49">
        <v>100.74213999999999</v>
      </c>
      <c r="M163" s="47"/>
      <c r="N163" s="50">
        <v>0.99244874090855018</v>
      </c>
      <c r="O163" s="50">
        <v>1.8674570092776456E-3</v>
      </c>
      <c r="P163" s="50">
        <v>0.26809069711401695</v>
      </c>
      <c r="Q163" s="50">
        <v>7.4243314729708909E-3</v>
      </c>
      <c r="R163" s="50">
        <v>4.5500627515005403E-3</v>
      </c>
      <c r="S163" s="50">
        <v>1.7235655274738049</v>
      </c>
      <c r="T163" s="50">
        <v>5.8695283427730224E-3</v>
      </c>
      <c r="U163" s="50">
        <v>3.0038163450728943</v>
      </c>
      <c r="V163" s="51">
        <v>86.539308651547088</v>
      </c>
      <c r="X163" s="49">
        <v>0.25</v>
      </c>
      <c r="Y163" s="49">
        <v>22.24</v>
      </c>
      <c r="Z163" s="49">
        <v>0.64</v>
      </c>
      <c r="AA163" s="49">
        <v>5.41</v>
      </c>
      <c r="AB163" s="49">
        <v>10.44</v>
      </c>
      <c r="AC163" s="49">
        <v>0.25</v>
      </c>
      <c r="AD163" s="49">
        <v>2.5099999999999998</v>
      </c>
      <c r="AE163" s="312"/>
      <c r="AF163" s="465" t="s">
        <v>439</v>
      </c>
      <c r="AG163" s="343">
        <v>30</v>
      </c>
      <c r="AH163" s="343">
        <v>15</v>
      </c>
      <c r="AI163" s="343"/>
      <c r="AJ163" s="380" t="s">
        <v>439</v>
      </c>
      <c r="AK163" s="436" t="s">
        <v>1686</v>
      </c>
      <c r="AL163" s="313">
        <v>41.37</v>
      </c>
      <c r="AM163" s="313">
        <v>5.7999999999999996E-3</v>
      </c>
      <c r="AN163" s="313">
        <v>5.03</v>
      </c>
      <c r="AO163" s="313">
        <v>0.18709999999999999</v>
      </c>
      <c r="AP163" s="313">
        <v>0.15390000000000001</v>
      </c>
      <c r="AQ163" s="313">
        <v>52.6</v>
      </c>
      <c r="AR163" s="313">
        <v>1.9199999999999998E-2</v>
      </c>
      <c r="AS163" s="370">
        <v>99.366100000000003</v>
      </c>
      <c r="AT163" s="343"/>
      <c r="AU163" s="343"/>
      <c r="AV163" s="343"/>
      <c r="AW163" s="343"/>
      <c r="AX163" s="343"/>
      <c r="AY163" s="343"/>
      <c r="AZ163" s="343"/>
      <c r="BA163" s="343"/>
      <c r="BB163" s="343"/>
      <c r="BC163" s="343"/>
      <c r="BD163" s="343"/>
      <c r="BE163" s="475"/>
      <c r="BF163" s="475"/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306"/>
      <c r="BQ163" s="496"/>
      <c r="BR163" s="496"/>
      <c r="BS163" s="496"/>
      <c r="BT163" s="496"/>
      <c r="BU163" s="496"/>
      <c r="BV163" s="496"/>
    </row>
    <row r="164" spans="1:74" s="52" customFormat="1" ht="12.75">
      <c r="A164" s="45">
        <v>3291.8800292611559</v>
      </c>
      <c r="B164" s="46" t="s">
        <v>305</v>
      </c>
      <c r="C164" s="47" t="s">
        <v>311</v>
      </c>
      <c r="D164" s="48">
        <f t="shared" si="16"/>
        <v>55.000118904650392</v>
      </c>
      <c r="E164" s="49">
        <v>40.246470000000002</v>
      </c>
      <c r="F164" s="49">
        <v>8.0799999999999997E-2</v>
      </c>
      <c r="G164" s="49">
        <v>12.94243</v>
      </c>
      <c r="H164" s="49">
        <v>0.37540000000000001</v>
      </c>
      <c r="I164" s="49">
        <v>0.1724</v>
      </c>
      <c r="J164" s="49">
        <v>46.855890000000002</v>
      </c>
      <c r="K164" s="49">
        <v>0.22</v>
      </c>
      <c r="L164" s="49">
        <v>100.89339000000001</v>
      </c>
      <c r="M164" s="47"/>
      <c r="N164" s="50">
        <v>0.99347693513260726</v>
      </c>
      <c r="O164" s="50">
        <v>1.5769458120110191E-3</v>
      </c>
      <c r="P164" s="50">
        <v>0.26717868807585526</v>
      </c>
      <c r="Q164" s="50">
        <v>7.4536355684301859E-3</v>
      </c>
      <c r="R164" s="50">
        <v>3.6045661083339607E-3</v>
      </c>
      <c r="S164" s="50">
        <v>1.7242599121404418</v>
      </c>
      <c r="T164" s="50">
        <v>5.8184904056911629E-3</v>
      </c>
      <c r="U164" s="50">
        <v>3.0033691732433709</v>
      </c>
      <c r="V164" s="51">
        <v>86.58363416040865</v>
      </c>
      <c r="X164" s="49">
        <v>0.25</v>
      </c>
      <c r="Y164" s="49">
        <v>25.56</v>
      </c>
      <c r="Z164" s="49">
        <v>0.64</v>
      </c>
      <c r="AA164" s="49">
        <v>5.35</v>
      </c>
      <c r="AB164" s="49">
        <v>12.56</v>
      </c>
      <c r="AC164" s="49">
        <v>0.25</v>
      </c>
      <c r="AD164" s="49">
        <v>2.5099999999999998</v>
      </c>
      <c r="AE164" s="312"/>
      <c r="AF164" s="465" t="s">
        <v>439</v>
      </c>
      <c r="AG164" s="343">
        <v>30</v>
      </c>
      <c r="AH164" s="343">
        <v>15</v>
      </c>
      <c r="AI164" s="343"/>
      <c r="AJ164" s="380" t="s">
        <v>439</v>
      </c>
      <c r="AK164" s="436" t="s">
        <v>1686</v>
      </c>
      <c r="AL164" s="313">
        <v>41.21</v>
      </c>
      <c r="AM164" s="313">
        <v>1.7000000000000001E-2</v>
      </c>
      <c r="AN164" s="313">
        <v>4.95</v>
      </c>
      <c r="AO164" s="313">
        <v>0.21149999999999999</v>
      </c>
      <c r="AP164" s="313">
        <v>0.14899999999999999</v>
      </c>
      <c r="AQ164" s="313">
        <v>52.56</v>
      </c>
      <c r="AR164" s="313">
        <v>1.7500000000000002E-2</v>
      </c>
      <c r="AS164" s="370">
        <v>99.115099999999998</v>
      </c>
      <c r="AT164" s="343"/>
      <c r="AU164" s="343"/>
      <c r="AV164" s="343"/>
      <c r="AW164" s="343"/>
      <c r="AX164" s="343"/>
      <c r="AY164" s="343"/>
      <c r="AZ164" s="343"/>
      <c r="BA164" s="343"/>
      <c r="BB164" s="343"/>
      <c r="BC164" s="343"/>
      <c r="BD164" s="343"/>
      <c r="BE164" s="475"/>
      <c r="BF164" s="475"/>
      <c r="BG164" s="475"/>
      <c r="BH164" s="475"/>
      <c r="BI164" s="475"/>
      <c r="BJ164" s="475"/>
      <c r="BK164" s="475"/>
      <c r="BL164" s="475"/>
      <c r="BM164" s="475"/>
      <c r="BN164" s="475"/>
      <c r="BO164" s="475"/>
      <c r="BP164" s="306"/>
      <c r="BQ164" s="496"/>
      <c r="BR164" s="496"/>
      <c r="BS164" s="496"/>
      <c r="BT164" s="496"/>
      <c r="BU164" s="496"/>
      <c r="BV164" s="496"/>
    </row>
    <row r="165" spans="1:74" s="52" customFormat="1" ht="12.75">
      <c r="A165" s="45">
        <v>3291.8800292611559</v>
      </c>
      <c r="B165" s="46" t="s">
        <v>305</v>
      </c>
      <c r="C165" s="47" t="s">
        <v>311</v>
      </c>
      <c r="D165" s="48">
        <f t="shared" si="16"/>
        <v>60.000118904650392</v>
      </c>
      <c r="E165" s="49">
        <v>40.356029999999997</v>
      </c>
      <c r="F165" s="49">
        <v>8.1000000000000003E-2</v>
      </c>
      <c r="G165" s="49">
        <v>12.78065</v>
      </c>
      <c r="H165" s="49">
        <v>0.37080000000000002</v>
      </c>
      <c r="I165" s="49">
        <v>0.19020000000000001</v>
      </c>
      <c r="J165" s="49">
        <v>46.865839999999999</v>
      </c>
      <c r="K165" s="49">
        <v>0.22159999999999999</v>
      </c>
      <c r="L165" s="49">
        <v>100.86612</v>
      </c>
      <c r="M165" s="47"/>
      <c r="N165" s="50">
        <v>0.99549197073896079</v>
      </c>
      <c r="O165" s="50">
        <v>1.5797550751356607E-3</v>
      </c>
      <c r="P165" s="50">
        <v>0.26365636554564709</v>
      </c>
      <c r="Q165" s="50">
        <v>7.3572064542987746E-3</v>
      </c>
      <c r="R165" s="50">
        <v>3.9739790854315194E-3</v>
      </c>
      <c r="S165" s="50">
        <v>1.723432491636667</v>
      </c>
      <c r="T165" s="50">
        <v>5.8567505746270499E-3</v>
      </c>
      <c r="U165" s="50">
        <v>3.0013485191107678</v>
      </c>
      <c r="V165" s="51">
        <v>86.731526142242529</v>
      </c>
      <c r="X165" s="49">
        <v>0.25</v>
      </c>
      <c r="Y165" s="49">
        <v>25.94</v>
      </c>
      <c r="Z165" s="49">
        <v>0.65</v>
      </c>
      <c r="AA165" s="49">
        <v>5.43</v>
      </c>
      <c r="AB165" s="49">
        <v>11.98</v>
      </c>
      <c r="AC165" s="49">
        <v>0.24</v>
      </c>
      <c r="AD165" s="49">
        <v>2.5099999999999998</v>
      </c>
      <c r="AE165" s="312"/>
      <c r="AF165" s="465" t="s">
        <v>439</v>
      </c>
      <c r="AG165" s="343">
        <v>30</v>
      </c>
      <c r="AH165" s="343">
        <v>15</v>
      </c>
      <c r="AI165" s="343"/>
      <c r="AJ165" s="380" t="s">
        <v>439</v>
      </c>
      <c r="AK165" s="436" t="s">
        <v>1686</v>
      </c>
      <c r="AL165" s="313">
        <v>41.12</v>
      </c>
      <c r="AM165" s="313">
        <v>5.5999999999999999E-3</v>
      </c>
      <c r="AN165" s="313">
        <v>4.92</v>
      </c>
      <c r="AO165" s="313">
        <v>0.2114</v>
      </c>
      <c r="AP165" s="313">
        <v>0.14680000000000001</v>
      </c>
      <c r="AQ165" s="313">
        <v>52.61</v>
      </c>
      <c r="AR165" s="313">
        <v>1.1999999999999999E-3</v>
      </c>
      <c r="AS165" s="370">
        <v>99.015100000000004</v>
      </c>
      <c r="AT165" s="343"/>
      <c r="AU165" s="343"/>
      <c r="AV165" s="343"/>
      <c r="AW165" s="343"/>
      <c r="AX165" s="343"/>
      <c r="AY165" s="343"/>
      <c r="AZ165" s="343"/>
      <c r="BA165" s="343"/>
      <c r="BB165" s="343"/>
      <c r="BC165" s="343"/>
      <c r="BD165" s="343"/>
      <c r="BE165" s="475"/>
      <c r="BF165" s="475"/>
      <c r="BG165" s="475"/>
      <c r="BH165" s="475"/>
      <c r="BI165" s="475"/>
      <c r="BJ165" s="475"/>
      <c r="BK165" s="475"/>
      <c r="BL165" s="475"/>
      <c r="BM165" s="475"/>
      <c r="BN165" s="475"/>
      <c r="BO165" s="475"/>
      <c r="BP165" s="306"/>
      <c r="BQ165" s="496"/>
      <c r="BR165" s="496"/>
      <c r="BS165" s="496"/>
      <c r="BT165" s="496"/>
      <c r="BU165" s="496"/>
      <c r="BV165" s="496"/>
    </row>
    <row r="166" spans="1:74" s="52" customFormat="1" ht="12.75">
      <c r="A166" s="45">
        <v>3291.8800292611559</v>
      </c>
      <c r="B166" s="46" t="s">
        <v>305</v>
      </c>
      <c r="C166" s="47" t="s">
        <v>311</v>
      </c>
      <c r="D166" s="48">
        <f t="shared" si="16"/>
        <v>65.000118904650392</v>
      </c>
      <c r="E166" s="49">
        <v>40.316189999999999</v>
      </c>
      <c r="F166" s="49">
        <v>0.1023</v>
      </c>
      <c r="G166" s="49">
        <v>12.87581</v>
      </c>
      <c r="H166" s="49">
        <v>0.37819999999999998</v>
      </c>
      <c r="I166" s="49">
        <v>0.2031</v>
      </c>
      <c r="J166" s="49">
        <v>47.005299999999998</v>
      </c>
      <c r="K166" s="49">
        <v>0.21809999999999999</v>
      </c>
      <c r="L166" s="49">
        <v>101.099</v>
      </c>
      <c r="M166" s="47"/>
      <c r="N166" s="50">
        <v>0.99284714897372051</v>
      </c>
      <c r="O166" s="50">
        <v>1.9918377479353063E-3</v>
      </c>
      <c r="P166" s="50">
        <v>0.26517554081662537</v>
      </c>
      <c r="Q166" s="50">
        <v>7.4914921138267395E-3</v>
      </c>
      <c r="R166" s="50">
        <v>4.2364157348118983E-3</v>
      </c>
      <c r="S166" s="50">
        <v>1.7256721258137608</v>
      </c>
      <c r="T166" s="50">
        <v>5.7546143297281587E-3</v>
      </c>
      <c r="U166" s="50">
        <v>3.0031691755304086</v>
      </c>
      <c r="V166" s="51">
        <v>86.680269652903746</v>
      </c>
      <c r="X166" s="49">
        <v>0.25</v>
      </c>
      <c r="Y166" s="49">
        <v>19.809999999999999</v>
      </c>
      <c r="Z166" s="49">
        <v>0.64</v>
      </c>
      <c r="AA166" s="49">
        <v>5.34</v>
      </c>
      <c r="AB166" s="49">
        <v>11.01</v>
      </c>
      <c r="AC166" s="49">
        <v>0.24</v>
      </c>
      <c r="AD166" s="49">
        <v>2.52</v>
      </c>
      <c r="AE166" s="312"/>
      <c r="AF166" s="465" t="s">
        <v>439</v>
      </c>
      <c r="AG166" s="343">
        <v>30</v>
      </c>
      <c r="AH166" s="343">
        <v>15</v>
      </c>
      <c r="AI166" s="343"/>
      <c r="AJ166" s="380" t="s">
        <v>439</v>
      </c>
      <c r="AK166" s="436" t="s">
        <v>1686</v>
      </c>
      <c r="AL166" s="313">
        <v>41.15</v>
      </c>
      <c r="AM166" s="313">
        <v>8.0999999999999996E-3</v>
      </c>
      <c r="AN166" s="313">
        <v>4.95</v>
      </c>
      <c r="AO166" s="313">
        <v>0.19670000000000001</v>
      </c>
      <c r="AP166" s="313">
        <v>0.13320000000000001</v>
      </c>
      <c r="AQ166" s="313">
        <v>52.62</v>
      </c>
      <c r="AR166" s="313">
        <v>1.1900000000000001E-2</v>
      </c>
      <c r="AS166" s="370">
        <v>99.07</v>
      </c>
      <c r="AT166" s="343"/>
      <c r="AU166" s="343"/>
      <c r="AV166" s="343"/>
      <c r="AW166" s="343"/>
      <c r="AX166" s="343"/>
      <c r="AY166" s="343"/>
      <c r="AZ166" s="343"/>
      <c r="BA166" s="343"/>
      <c r="BB166" s="343"/>
      <c r="BC166" s="343"/>
      <c r="BD166" s="343"/>
      <c r="BE166" s="475"/>
      <c r="BF166" s="475"/>
      <c r="BG166" s="475"/>
      <c r="BH166" s="475"/>
      <c r="BI166" s="475"/>
      <c r="BJ166" s="475"/>
      <c r="BK166" s="475"/>
      <c r="BL166" s="475"/>
      <c r="BM166" s="475"/>
      <c r="BN166" s="475"/>
      <c r="BO166" s="475"/>
      <c r="BP166" s="306"/>
      <c r="BQ166" s="496"/>
      <c r="BR166" s="496"/>
      <c r="BS166" s="496"/>
      <c r="BT166" s="496"/>
      <c r="BU166" s="496"/>
      <c r="BV166" s="496"/>
    </row>
    <row r="167" spans="1:74" s="52" customFormat="1" ht="12.75">
      <c r="A167" s="45">
        <v>3291.8800292611559</v>
      </c>
      <c r="B167" s="46" t="s">
        <v>305</v>
      </c>
      <c r="C167" s="47" t="s">
        <v>311</v>
      </c>
      <c r="D167" s="48">
        <f t="shared" si="16"/>
        <v>70.000118904650392</v>
      </c>
      <c r="E167" s="49">
        <v>40.425750000000001</v>
      </c>
      <c r="F167" s="49">
        <v>4.9500000000000002E-2</v>
      </c>
      <c r="G167" s="49">
        <v>12.913880000000001</v>
      </c>
      <c r="H167" s="49">
        <v>0.39789999999999998</v>
      </c>
      <c r="I167" s="49">
        <v>0.15920000000000001</v>
      </c>
      <c r="J167" s="49">
        <v>47.18459</v>
      </c>
      <c r="K167" s="49">
        <v>0.20899999999999999</v>
      </c>
      <c r="L167" s="49">
        <v>101.33982</v>
      </c>
      <c r="M167" s="47"/>
      <c r="N167" s="50">
        <v>0.99333192820103144</v>
      </c>
      <c r="O167" s="50">
        <v>9.6164975014764015E-4</v>
      </c>
      <c r="P167" s="50">
        <v>0.26536830447287335</v>
      </c>
      <c r="Q167" s="50">
        <v>7.8641925906319625E-3</v>
      </c>
      <c r="R167" s="50">
        <v>3.3133331964219624E-3</v>
      </c>
      <c r="S167" s="50">
        <v>1.7284031150556529</v>
      </c>
      <c r="T167" s="50">
        <v>5.5022490319140901E-3</v>
      </c>
      <c r="U167" s="50">
        <v>3.0047447722986735</v>
      </c>
      <c r="V167" s="51">
        <v>86.690133990604295</v>
      </c>
      <c r="X167" s="49">
        <v>0.25</v>
      </c>
      <c r="Y167" s="49">
        <v>41.62</v>
      </c>
      <c r="Z167" s="49">
        <v>0.64</v>
      </c>
      <c r="AA167" s="49">
        <v>5.08</v>
      </c>
      <c r="AB167" s="49">
        <v>13.63</v>
      </c>
      <c r="AC167" s="49">
        <v>0.24</v>
      </c>
      <c r="AD167" s="49">
        <v>2.64</v>
      </c>
      <c r="AE167" s="312"/>
      <c r="AF167" s="465" t="s">
        <v>439</v>
      </c>
      <c r="AG167" s="343">
        <v>30</v>
      </c>
      <c r="AH167" s="343">
        <v>15</v>
      </c>
      <c r="AI167" s="343"/>
      <c r="AJ167" s="380" t="s">
        <v>439</v>
      </c>
      <c r="AK167" s="436" t="s">
        <v>1686</v>
      </c>
      <c r="AL167" s="313">
        <v>41.16</v>
      </c>
      <c r="AM167" s="313">
        <v>0</v>
      </c>
      <c r="AN167" s="313">
        <v>4.9400000000000004</v>
      </c>
      <c r="AO167" s="313">
        <v>0.21010000000000001</v>
      </c>
      <c r="AP167" s="313">
        <v>0.1346</v>
      </c>
      <c r="AQ167" s="313">
        <v>52.58</v>
      </c>
      <c r="AR167" s="313">
        <v>1.15E-2</v>
      </c>
      <c r="AS167" s="370">
        <v>99.036299999999997</v>
      </c>
      <c r="AT167" s="343"/>
      <c r="AU167" s="343"/>
      <c r="AV167" s="343"/>
      <c r="AW167" s="343"/>
      <c r="AX167" s="343"/>
      <c r="AY167" s="343"/>
      <c r="AZ167" s="343"/>
      <c r="BA167" s="343"/>
      <c r="BB167" s="343"/>
      <c r="BC167" s="343"/>
      <c r="BD167" s="343"/>
      <c r="BE167" s="475"/>
      <c r="BF167" s="475"/>
      <c r="BG167" s="475"/>
      <c r="BH167" s="475"/>
      <c r="BI167" s="475"/>
      <c r="BJ167" s="475"/>
      <c r="BK167" s="475"/>
      <c r="BL167" s="475"/>
      <c r="BM167" s="475"/>
      <c r="BN167" s="475"/>
      <c r="BO167" s="475"/>
      <c r="BP167" s="306"/>
      <c r="BQ167" s="496"/>
      <c r="BR167" s="496"/>
      <c r="BS167" s="496"/>
      <c r="BT167" s="496"/>
      <c r="BU167" s="496"/>
      <c r="BV167" s="496"/>
    </row>
    <row r="168" spans="1:74" s="52" customFormat="1" ht="12.75">
      <c r="A168" s="45">
        <v>3291.8800292611559</v>
      </c>
      <c r="B168" s="46" t="s">
        <v>305</v>
      </c>
      <c r="C168" s="47" t="s">
        <v>311</v>
      </c>
      <c r="D168" s="48">
        <f t="shared" si="16"/>
        <v>75.000118904650392</v>
      </c>
      <c r="E168" s="49">
        <v>40.356029999999997</v>
      </c>
      <c r="F168" s="49">
        <v>6.8500000000000005E-2</v>
      </c>
      <c r="G168" s="49">
        <v>12.809200000000001</v>
      </c>
      <c r="H168" s="49">
        <v>0.4027</v>
      </c>
      <c r="I168" s="49">
        <v>0.17519999999999999</v>
      </c>
      <c r="J168" s="49">
        <v>46.955489999999998</v>
      </c>
      <c r="K168" s="49">
        <v>0.20830000000000001</v>
      </c>
      <c r="L168" s="49">
        <v>100.97541999999999</v>
      </c>
      <c r="M168" s="47"/>
      <c r="N168" s="50">
        <v>0.9947154978595445</v>
      </c>
      <c r="O168" s="50">
        <v>1.3349236730049654E-3</v>
      </c>
      <c r="P168" s="50">
        <v>0.26403922470537816</v>
      </c>
      <c r="Q168" s="50">
        <v>7.9839162048814822E-3</v>
      </c>
      <c r="R168" s="50">
        <v>3.6577185871480332E-3</v>
      </c>
      <c r="S168" s="50">
        <v>1.7253824279688745</v>
      </c>
      <c r="T168" s="50">
        <v>5.5009457956136385E-3</v>
      </c>
      <c r="U168" s="50">
        <v>3.0026146547944452</v>
      </c>
      <c r="V168" s="51">
        <v>86.727840005639464</v>
      </c>
      <c r="X168" s="49">
        <v>0.25</v>
      </c>
      <c r="Y168" s="49">
        <v>30.81</v>
      </c>
      <c r="Z168" s="49">
        <v>0.64</v>
      </c>
      <c r="AA168" s="49">
        <v>5.04</v>
      </c>
      <c r="AB168" s="49">
        <v>12.42</v>
      </c>
      <c r="AC168" s="49">
        <v>0.24</v>
      </c>
      <c r="AD168" s="49">
        <v>2.64</v>
      </c>
      <c r="AE168" s="312"/>
      <c r="AF168" s="465" t="s">
        <v>439</v>
      </c>
      <c r="AG168" s="343">
        <v>30</v>
      </c>
      <c r="AH168" s="343">
        <v>15</v>
      </c>
      <c r="AI168" s="343"/>
      <c r="AJ168" s="380" t="s">
        <v>439</v>
      </c>
      <c r="AK168" s="436" t="s">
        <v>1686</v>
      </c>
      <c r="AL168" s="313">
        <v>41.22</v>
      </c>
      <c r="AM168" s="313">
        <v>3.2800000000000003E-2</v>
      </c>
      <c r="AN168" s="313">
        <v>4.88</v>
      </c>
      <c r="AO168" s="313">
        <v>0.19359999999999999</v>
      </c>
      <c r="AP168" s="313">
        <v>0.15140000000000001</v>
      </c>
      <c r="AQ168" s="313">
        <v>52.67</v>
      </c>
      <c r="AR168" s="313">
        <v>1.2E-2</v>
      </c>
      <c r="AS168" s="370">
        <v>99.159899999999993</v>
      </c>
      <c r="AT168" s="343"/>
      <c r="AU168" s="343"/>
      <c r="AV168" s="343"/>
      <c r="AW168" s="343"/>
      <c r="AX168" s="343"/>
      <c r="AY168" s="343"/>
      <c r="AZ168" s="343"/>
      <c r="BA168" s="343"/>
      <c r="BB168" s="343"/>
      <c r="BC168" s="343"/>
      <c r="BD168" s="343"/>
      <c r="BE168" s="475"/>
      <c r="BF168" s="475"/>
      <c r="BG168" s="475"/>
      <c r="BH168" s="475"/>
      <c r="BI168" s="475"/>
      <c r="BJ168" s="475"/>
      <c r="BK168" s="475"/>
      <c r="BL168" s="475"/>
      <c r="BM168" s="475"/>
      <c r="BN168" s="475"/>
      <c r="BO168" s="475"/>
      <c r="BP168" s="306"/>
      <c r="BQ168" s="496"/>
      <c r="BR168" s="496"/>
      <c r="BS168" s="496"/>
      <c r="BT168" s="496"/>
      <c r="BU168" s="496"/>
      <c r="BV168" s="496"/>
    </row>
    <row r="169" spans="1:74" s="52" customFormat="1" ht="13.5" thickBot="1">
      <c r="A169" s="45">
        <v>3291.8800292611559</v>
      </c>
      <c r="B169" s="46" t="s">
        <v>305</v>
      </c>
      <c r="C169" s="47" t="s">
        <v>311</v>
      </c>
      <c r="D169" s="48">
        <f t="shared" si="16"/>
        <v>80.000118904650392</v>
      </c>
      <c r="E169" s="49">
        <v>40.316189999999999</v>
      </c>
      <c r="F169" s="49">
        <v>6.0299999999999999E-2</v>
      </c>
      <c r="G169" s="49">
        <v>12.62838</v>
      </c>
      <c r="H169" s="49">
        <v>0.36890000000000001</v>
      </c>
      <c r="I169" s="49">
        <v>0.16309999999999999</v>
      </c>
      <c r="J169" s="49">
        <v>46.855890000000002</v>
      </c>
      <c r="K169" s="49">
        <v>0.20649999999999999</v>
      </c>
      <c r="L169" s="49">
        <v>100.59926</v>
      </c>
      <c r="M169" s="47"/>
      <c r="N169" s="50">
        <v>0.99642403624334419</v>
      </c>
      <c r="O169" s="50">
        <v>1.1783042366515391E-3</v>
      </c>
      <c r="P169" s="50">
        <v>0.261016731930862</v>
      </c>
      <c r="Q169" s="50">
        <v>7.3336006970078698E-3</v>
      </c>
      <c r="R169" s="50">
        <v>3.4143214956602703E-3</v>
      </c>
      <c r="S169" s="50">
        <v>1.7263841855481608</v>
      </c>
      <c r="T169" s="50">
        <v>5.468175131665632E-3</v>
      </c>
      <c r="U169" s="50">
        <v>3.0012193552833524</v>
      </c>
      <c r="V169" s="51">
        <v>86.866427924268223</v>
      </c>
      <c r="X169" s="49">
        <v>0.25</v>
      </c>
      <c r="Y169" s="49">
        <v>33.409999999999997</v>
      </c>
      <c r="Z169" s="49">
        <v>0.65</v>
      </c>
      <c r="AA169" s="49">
        <v>5.49</v>
      </c>
      <c r="AB169" s="49">
        <v>13.55</v>
      </c>
      <c r="AC169" s="49">
        <v>0.25</v>
      </c>
      <c r="AD169" s="49">
        <v>2.67</v>
      </c>
      <c r="AE169" s="312"/>
      <c r="AF169" s="465" t="s">
        <v>439</v>
      </c>
      <c r="AG169" s="343">
        <v>30</v>
      </c>
      <c r="AH169" s="343">
        <v>15</v>
      </c>
      <c r="AI169" s="343"/>
      <c r="AJ169" s="386" t="s">
        <v>439</v>
      </c>
      <c r="AK169" s="437" t="s">
        <v>1686</v>
      </c>
      <c r="AL169" s="61">
        <v>41.13</v>
      </c>
      <c r="AM169" s="61">
        <v>0</v>
      </c>
      <c r="AN169" s="61">
        <v>4.99</v>
      </c>
      <c r="AO169" s="61">
        <v>0.21690000000000001</v>
      </c>
      <c r="AP169" s="61">
        <v>0.1404</v>
      </c>
      <c r="AQ169" s="61">
        <v>52.53</v>
      </c>
      <c r="AR169" s="61">
        <v>7.1000000000000004E-3</v>
      </c>
      <c r="AS169" s="383">
        <v>99.014499999999998</v>
      </c>
      <c r="AT169" s="343"/>
      <c r="AU169" s="343"/>
      <c r="AV169" s="343"/>
      <c r="AW169" s="343"/>
      <c r="AX169" s="343"/>
      <c r="AY169" s="343"/>
      <c r="AZ169" s="343"/>
      <c r="BA169" s="343"/>
      <c r="BB169" s="343"/>
      <c r="BC169" s="343"/>
      <c r="BD169" s="343"/>
      <c r="BE169" s="475"/>
      <c r="BF169" s="475"/>
      <c r="BG169" s="475"/>
      <c r="BH169" s="475"/>
      <c r="BI169" s="475"/>
      <c r="BJ169" s="475"/>
      <c r="BK169" s="475"/>
      <c r="BL169" s="475"/>
      <c r="BM169" s="475"/>
      <c r="BN169" s="475"/>
      <c r="BO169" s="475"/>
      <c r="BP169" s="306"/>
      <c r="BQ169" s="496"/>
      <c r="BR169" s="496"/>
      <c r="BS169" s="496"/>
      <c r="BT169" s="496"/>
      <c r="BU169" s="496"/>
      <c r="BV169" s="496"/>
    </row>
    <row r="170" spans="1:74" s="52" customFormat="1" ht="12.75">
      <c r="A170" s="45">
        <v>3291.8800292611559</v>
      </c>
      <c r="B170" s="46" t="s">
        <v>305</v>
      </c>
      <c r="C170" s="47" t="s">
        <v>311</v>
      </c>
      <c r="D170" s="48">
        <f t="shared" si="16"/>
        <v>85.000118904650392</v>
      </c>
      <c r="E170" s="49">
        <v>40.445659999999997</v>
      </c>
      <c r="F170" s="49">
        <v>6.8500000000000005E-2</v>
      </c>
      <c r="G170" s="49">
        <v>12.723549999999999</v>
      </c>
      <c r="H170" s="49">
        <v>0.36909999999999998</v>
      </c>
      <c r="I170" s="49">
        <v>0.1867</v>
      </c>
      <c r="J170" s="49">
        <v>47.104909999999997</v>
      </c>
      <c r="K170" s="49">
        <v>0.20580000000000001</v>
      </c>
      <c r="L170" s="49">
        <v>101.10421999999998</v>
      </c>
      <c r="M170" s="47"/>
      <c r="N170" s="50">
        <v>0.99502143388697173</v>
      </c>
      <c r="O170" s="50">
        <v>1.3323750634157115E-3</v>
      </c>
      <c r="P170" s="50">
        <v>0.2617729722531606</v>
      </c>
      <c r="Q170" s="50">
        <v>7.3037928442885158E-3</v>
      </c>
      <c r="R170" s="50">
        <v>3.8903669447177122E-3</v>
      </c>
      <c r="S170" s="50">
        <v>1.7275683273591063</v>
      </c>
      <c r="T170" s="50">
        <v>5.4245476345363731E-3</v>
      </c>
      <c r="U170" s="50">
        <v>3.0023138159861968</v>
      </c>
      <c r="V170" s="51">
        <v>86.841223660103907</v>
      </c>
      <c r="X170" s="49">
        <v>0.25</v>
      </c>
      <c r="Y170" s="49">
        <v>30.03</v>
      </c>
      <c r="Z170" s="49">
        <v>0.65</v>
      </c>
      <c r="AA170" s="49">
        <v>5.38</v>
      </c>
      <c r="AB170" s="49">
        <v>11.78</v>
      </c>
      <c r="AC170" s="49">
        <v>0.24</v>
      </c>
      <c r="AD170" s="49">
        <v>2.68</v>
      </c>
      <c r="AE170" s="312"/>
      <c r="AF170" s="465" t="s">
        <v>439</v>
      </c>
      <c r="AG170" s="343">
        <v>30</v>
      </c>
      <c r="AH170" s="343">
        <v>15</v>
      </c>
      <c r="AI170" s="343"/>
      <c r="AJ170" s="387" t="s">
        <v>1487</v>
      </c>
      <c r="AK170" s="438"/>
      <c r="AL170" s="388">
        <f>AVERAGE(AL149:AL169)</f>
        <v>41.113333333333337</v>
      </c>
      <c r="AM170" s="388"/>
      <c r="AN170" s="388">
        <f>AVERAGE(AN149:AN169)</f>
        <v>4.9276190476190473</v>
      </c>
      <c r="AO170" s="388">
        <f>AVERAGE(AO149:AO169)</f>
        <v>0.2012285714285714</v>
      </c>
      <c r="AP170" s="388">
        <f>AVERAGE(AP149:AP169)</f>
        <v>0.14648571428571427</v>
      </c>
      <c r="AQ170" s="388">
        <f>AVERAGE(AQ149:AQ169)</f>
        <v>52.63095238095238</v>
      </c>
      <c r="AR170" s="388">
        <f>AVERAGE(AR149:AR169)</f>
        <v>1.1361904761904764E-2</v>
      </c>
      <c r="AS170" s="390"/>
      <c r="AT170" s="343"/>
      <c r="AU170" s="343"/>
      <c r="AV170" s="343"/>
      <c r="AW170" s="343"/>
      <c r="AX170" s="343"/>
      <c r="AY170" s="343"/>
      <c r="AZ170" s="343"/>
      <c r="BA170" s="343"/>
      <c r="BB170" s="343"/>
      <c r="BC170" s="343"/>
      <c r="BD170" s="343"/>
      <c r="BE170" s="475"/>
      <c r="BF170" s="475"/>
      <c r="BG170" s="475"/>
      <c r="BH170" s="475"/>
      <c r="BI170" s="475"/>
      <c r="BJ170" s="475"/>
      <c r="BK170" s="475"/>
      <c r="BL170" s="475"/>
      <c r="BM170" s="475"/>
      <c r="BN170" s="475"/>
      <c r="BO170" s="475"/>
      <c r="BP170" s="306"/>
      <c r="BQ170" s="496"/>
      <c r="BR170" s="496"/>
      <c r="BS170" s="496"/>
      <c r="BT170" s="496"/>
      <c r="BU170" s="496"/>
      <c r="BV170" s="496"/>
    </row>
    <row r="171" spans="1:74" s="52" customFormat="1" ht="12.75">
      <c r="A171" s="45">
        <v>3291.8800292611559</v>
      </c>
      <c r="B171" s="46" t="s">
        <v>305</v>
      </c>
      <c r="C171" s="47" t="s">
        <v>311</v>
      </c>
      <c r="D171" s="48">
        <f t="shared" si="16"/>
        <v>90.000118904650392</v>
      </c>
      <c r="E171" s="49">
        <v>40.196680000000001</v>
      </c>
      <c r="F171" s="49">
        <v>0.10249999999999999</v>
      </c>
      <c r="G171" s="49">
        <v>12.599830000000001</v>
      </c>
      <c r="H171" s="49">
        <v>0.37659999999999999</v>
      </c>
      <c r="I171" s="49">
        <v>0.1353</v>
      </c>
      <c r="J171" s="49">
        <v>47.084989999999998</v>
      </c>
      <c r="K171" s="49">
        <v>0.20319999999999999</v>
      </c>
      <c r="L171" s="49">
        <v>100.6991</v>
      </c>
      <c r="M171" s="47"/>
      <c r="N171" s="50">
        <v>0.99250234905664725</v>
      </c>
      <c r="O171" s="50">
        <v>2.0009702850118695E-3</v>
      </c>
      <c r="P171" s="50">
        <v>0.26017288836138985</v>
      </c>
      <c r="Q171" s="50">
        <v>7.4793794522253288E-3</v>
      </c>
      <c r="R171" s="50">
        <v>2.8295990086553394E-3</v>
      </c>
      <c r="S171" s="50">
        <v>1.7331349766335364</v>
      </c>
      <c r="T171" s="50">
        <v>5.3755475758633714E-3</v>
      </c>
      <c r="U171" s="50">
        <v>3.0034957103733295</v>
      </c>
      <c r="V171" s="51">
        <v>86.947681643645552</v>
      </c>
      <c r="X171" s="49">
        <v>0.25</v>
      </c>
      <c r="Y171" s="49">
        <v>19.7</v>
      </c>
      <c r="Z171" s="49">
        <v>0.65</v>
      </c>
      <c r="AA171" s="49">
        <v>5.39</v>
      </c>
      <c r="AB171" s="49">
        <v>16.190000000000001</v>
      </c>
      <c r="AC171" s="49">
        <v>0.24</v>
      </c>
      <c r="AD171" s="49">
        <v>2.69</v>
      </c>
      <c r="AE171" s="312"/>
      <c r="AF171" s="465" t="s">
        <v>439</v>
      </c>
      <c r="AG171" s="343">
        <v>30</v>
      </c>
      <c r="AH171" s="343">
        <v>15</v>
      </c>
      <c r="AI171" s="343"/>
      <c r="AJ171" s="387" t="s">
        <v>1736</v>
      </c>
      <c r="AK171" s="438"/>
      <c r="AL171" s="388">
        <f>(STDEV(AL149:AL169)/AL170)*100</f>
        <v>0.32453980602714522</v>
      </c>
      <c r="AM171" s="388"/>
      <c r="AN171" s="388">
        <f t="shared" ref="AN171:AR171" si="17">(STDEV(AN149:AN169)/AN170)*100</f>
        <v>1.1224215424905952</v>
      </c>
      <c r="AO171" s="388">
        <f t="shared" si="17"/>
        <v>5.958668696088087</v>
      </c>
      <c r="AP171" s="388">
        <f t="shared" si="17"/>
        <v>9.9619615271839947</v>
      </c>
      <c r="AQ171" s="388">
        <f t="shared" si="17"/>
        <v>0.21242089409201056</v>
      </c>
      <c r="AR171" s="388">
        <f t="shared" si="17"/>
        <v>38.204792299531967</v>
      </c>
      <c r="AS171" s="390"/>
      <c r="AT171" s="343"/>
      <c r="AU171" s="343"/>
      <c r="AV171" s="343"/>
      <c r="AW171" s="343"/>
      <c r="AX171" s="343"/>
      <c r="AY171" s="343"/>
      <c r="AZ171" s="343"/>
      <c r="BA171" s="343"/>
      <c r="BB171" s="343"/>
      <c r="BC171" s="343"/>
      <c r="BD171" s="343"/>
      <c r="BE171" s="475"/>
      <c r="BF171" s="475"/>
      <c r="BG171" s="475"/>
      <c r="BH171" s="475"/>
      <c r="BI171" s="475"/>
      <c r="BJ171" s="475"/>
      <c r="BK171" s="475"/>
      <c r="BL171" s="475"/>
      <c r="BM171" s="475"/>
      <c r="BN171" s="475"/>
      <c r="BO171" s="475"/>
      <c r="BP171" s="306"/>
      <c r="BQ171" s="496"/>
      <c r="BR171" s="496"/>
      <c r="BS171" s="496"/>
      <c r="BT171" s="496"/>
      <c r="BU171" s="496"/>
      <c r="BV171" s="496"/>
    </row>
    <row r="172" spans="1:74" s="52" customFormat="1" ht="12.75">
      <c r="A172" s="45">
        <v>3291.8800292611559</v>
      </c>
      <c r="B172" s="46" t="s">
        <v>305</v>
      </c>
      <c r="C172" s="47" t="s">
        <v>311</v>
      </c>
      <c r="D172" s="48">
        <f t="shared" si="16"/>
        <v>95.000118904650392</v>
      </c>
      <c r="E172" s="49">
        <v>40.146880000000003</v>
      </c>
      <c r="F172" s="49">
        <v>0.1101</v>
      </c>
      <c r="G172" s="49">
        <v>12.714029999999999</v>
      </c>
      <c r="H172" s="49">
        <v>0.35639999999999999</v>
      </c>
      <c r="I172" s="49">
        <v>0.15909999999999999</v>
      </c>
      <c r="J172" s="49">
        <v>46.985370000000003</v>
      </c>
      <c r="K172" s="49">
        <v>0.2104</v>
      </c>
      <c r="L172" s="49">
        <v>100.68228000000002</v>
      </c>
      <c r="M172" s="47"/>
      <c r="N172" s="50">
        <v>0.99202564729344278</v>
      </c>
      <c r="O172" s="50">
        <v>2.1509674305940393E-3</v>
      </c>
      <c r="P172" s="50">
        <v>0.26273039955536898</v>
      </c>
      <c r="Q172" s="50">
        <v>7.0835781259742329E-3</v>
      </c>
      <c r="R172" s="50">
        <v>3.329868010792715E-3</v>
      </c>
      <c r="S172" s="50">
        <v>1.7307817100449403</v>
      </c>
      <c r="T172" s="50">
        <v>5.5702473842562531E-3</v>
      </c>
      <c r="U172" s="50">
        <v>3.0036724178453693</v>
      </c>
      <c r="V172" s="51">
        <v>86.820727183440823</v>
      </c>
      <c r="X172" s="49">
        <v>0.25</v>
      </c>
      <c r="Y172" s="49">
        <v>19.29</v>
      </c>
      <c r="Z172" s="49">
        <v>0.65</v>
      </c>
      <c r="AA172" s="49">
        <v>5.69</v>
      </c>
      <c r="AB172" s="49">
        <v>13.48</v>
      </c>
      <c r="AC172" s="49">
        <v>0.24</v>
      </c>
      <c r="AD172" s="49">
        <v>2.61</v>
      </c>
      <c r="AE172" s="312"/>
      <c r="AF172" s="465" t="s">
        <v>439</v>
      </c>
      <c r="AG172" s="343">
        <v>30</v>
      </c>
      <c r="AH172" s="343">
        <v>15</v>
      </c>
      <c r="AI172" s="343"/>
      <c r="AJ172" s="387" t="s">
        <v>1737</v>
      </c>
      <c r="AK172" s="438"/>
      <c r="AL172" s="388">
        <v>41.84</v>
      </c>
      <c r="AM172" s="388"/>
      <c r="AN172" s="388">
        <v>4.67</v>
      </c>
      <c r="AO172" s="388">
        <v>0.19</v>
      </c>
      <c r="AP172" s="388">
        <v>0.12</v>
      </c>
      <c r="AQ172" s="388">
        <v>53.02</v>
      </c>
      <c r="AR172" s="388"/>
      <c r="AS172" s="390"/>
      <c r="AT172" s="343"/>
      <c r="AU172" s="343"/>
      <c r="AV172" s="343"/>
      <c r="AW172" s="343"/>
      <c r="AX172" s="343"/>
      <c r="AY172" s="343"/>
      <c r="AZ172" s="343"/>
      <c r="BA172" s="343"/>
      <c r="BB172" s="343"/>
      <c r="BC172" s="343"/>
      <c r="BD172" s="343"/>
      <c r="BE172" s="475"/>
      <c r="BF172" s="475"/>
      <c r="BG172" s="475"/>
      <c r="BH172" s="475"/>
      <c r="BI172" s="475"/>
      <c r="BJ172" s="475"/>
      <c r="BK172" s="475"/>
      <c r="BL172" s="475"/>
      <c r="BM172" s="475"/>
      <c r="BN172" s="475"/>
      <c r="BO172" s="475"/>
      <c r="BP172" s="306"/>
      <c r="BQ172" s="496"/>
      <c r="BR172" s="496"/>
      <c r="BS172" s="496"/>
      <c r="BT172" s="496"/>
      <c r="BU172" s="496"/>
      <c r="BV172" s="496"/>
    </row>
    <row r="173" spans="1:74" s="52" customFormat="1" ht="12.75">
      <c r="A173" s="45">
        <v>3291.8800292611559</v>
      </c>
      <c r="B173" s="46" t="s">
        <v>305</v>
      </c>
      <c r="C173" s="47" t="s">
        <v>311</v>
      </c>
      <c r="D173" s="48">
        <f t="shared" si="16"/>
        <v>100.00011890465039</v>
      </c>
      <c r="E173" s="49">
        <v>40.365989999999996</v>
      </c>
      <c r="F173" s="49">
        <v>7.6100000000000001E-2</v>
      </c>
      <c r="G173" s="49">
        <v>12.561769999999999</v>
      </c>
      <c r="H173" s="49">
        <v>0.37269999999999998</v>
      </c>
      <c r="I173" s="49">
        <v>0.18099999999999999</v>
      </c>
      <c r="J173" s="49">
        <v>47.134790000000002</v>
      </c>
      <c r="K173" s="49">
        <v>0.2054</v>
      </c>
      <c r="L173" s="49">
        <v>100.89774999999999</v>
      </c>
      <c r="M173" s="47"/>
      <c r="N173" s="50">
        <v>0.9944952993210926</v>
      </c>
      <c r="O173" s="50">
        <v>1.4823378507468352E-3</v>
      </c>
      <c r="P173" s="50">
        <v>0.25881769066159555</v>
      </c>
      <c r="Q173" s="50">
        <v>7.3856787166557232E-3</v>
      </c>
      <c r="R173" s="50">
        <v>3.777038750579477E-3</v>
      </c>
      <c r="S173" s="50">
        <v>1.7311601582052791</v>
      </c>
      <c r="T173" s="50">
        <v>5.4218214714649984E-3</v>
      </c>
      <c r="U173" s="50">
        <v>3.0025400249774146</v>
      </c>
      <c r="V173" s="51">
        <v>86.993941123064729</v>
      </c>
      <c r="X173" s="49">
        <v>0.25</v>
      </c>
      <c r="Y173" s="49">
        <v>26.88</v>
      </c>
      <c r="Z173" s="49">
        <v>0.65</v>
      </c>
      <c r="AA173" s="49">
        <v>5.36</v>
      </c>
      <c r="AB173" s="49">
        <v>11.83</v>
      </c>
      <c r="AC173" s="49">
        <v>0.24</v>
      </c>
      <c r="AD173" s="49">
        <v>2.68</v>
      </c>
      <c r="AE173" s="312"/>
      <c r="AF173" s="465" t="s">
        <v>439</v>
      </c>
      <c r="AG173" s="343">
        <v>30</v>
      </c>
      <c r="AH173" s="343">
        <v>15</v>
      </c>
      <c r="AI173" s="343"/>
      <c r="AJ173" s="391" t="s">
        <v>1681</v>
      </c>
      <c r="AK173" s="438"/>
      <c r="AL173" s="392">
        <f>(AL172-AL170)/AL172*100</f>
        <v>1.7367750159337152</v>
      </c>
      <c r="AM173" s="392"/>
      <c r="AN173" s="392">
        <f>(AN172-AN170)/AN172*100</f>
        <v>-5.516467829101658</v>
      </c>
      <c r="AO173" s="392">
        <f t="shared" ref="AO173:AQ173" si="18">(AO172-AO170)/AO172*100</f>
        <v>-5.9097744360902071</v>
      </c>
      <c r="AP173" s="392">
        <f t="shared" si="18"/>
        <v>-22.071428571428566</v>
      </c>
      <c r="AQ173" s="392">
        <f t="shared" si="18"/>
        <v>0.73377521510302435</v>
      </c>
      <c r="AR173" s="392"/>
      <c r="AS173" s="390"/>
      <c r="AT173" s="343"/>
      <c r="AU173" s="343"/>
      <c r="AV173" s="343"/>
      <c r="AW173" s="343"/>
      <c r="AX173" s="343"/>
      <c r="AY173" s="343"/>
      <c r="AZ173" s="343"/>
      <c r="BA173" s="343"/>
      <c r="BB173" s="343"/>
      <c r="BC173" s="343"/>
      <c r="BD173" s="343"/>
      <c r="BE173" s="475"/>
      <c r="BF173" s="475"/>
      <c r="BG173" s="475"/>
      <c r="BH173" s="475"/>
      <c r="BI173" s="475"/>
      <c r="BJ173" s="475"/>
      <c r="BK173" s="475"/>
      <c r="BL173" s="475"/>
      <c r="BM173" s="475"/>
      <c r="BN173" s="475"/>
      <c r="BO173" s="475"/>
      <c r="BP173" s="306"/>
      <c r="BQ173" s="496"/>
      <c r="BR173" s="496"/>
      <c r="BS173" s="496"/>
      <c r="BT173" s="496"/>
      <c r="BU173" s="496"/>
      <c r="BV173" s="496"/>
    </row>
    <row r="174" spans="1:74" s="52" customFormat="1" ht="13.5" thickBot="1">
      <c r="A174" s="45">
        <v>3291.8800292611559</v>
      </c>
      <c r="B174" s="46" t="s">
        <v>305</v>
      </c>
      <c r="C174" s="47" t="s">
        <v>311</v>
      </c>
      <c r="D174" s="48">
        <f t="shared" si="16"/>
        <v>105.00011890465039</v>
      </c>
      <c r="E174" s="49">
        <v>40.136920000000003</v>
      </c>
      <c r="F174" s="49">
        <v>8.48E-2</v>
      </c>
      <c r="G174" s="49">
        <v>12.51418</v>
      </c>
      <c r="H174" s="49">
        <v>0.39150000000000001</v>
      </c>
      <c r="I174" s="49">
        <v>0.16250000000000001</v>
      </c>
      <c r="J174" s="49">
        <v>47.224440000000001</v>
      </c>
      <c r="K174" s="49">
        <v>0.19769999999999999</v>
      </c>
      <c r="L174" s="49">
        <v>100.71204</v>
      </c>
      <c r="M174" s="47"/>
      <c r="N174" s="50">
        <v>0.99100303018016034</v>
      </c>
      <c r="O174" s="50">
        <v>1.655397164296654E-3</v>
      </c>
      <c r="P174" s="50">
        <v>0.2583981089691455</v>
      </c>
      <c r="Q174" s="50">
        <v>7.7751110089699449E-3</v>
      </c>
      <c r="R174" s="50">
        <v>3.3983651711758387E-3</v>
      </c>
      <c r="S174" s="50">
        <v>1.7382262404604223</v>
      </c>
      <c r="T174" s="50">
        <v>5.2299225370751098E-3</v>
      </c>
      <c r="U174" s="50">
        <v>3.0056861754912454</v>
      </c>
      <c r="V174" s="51">
        <v>87.058251140582882</v>
      </c>
      <c r="X174" s="49">
        <v>0.25</v>
      </c>
      <c r="Y174" s="49">
        <v>25.2</v>
      </c>
      <c r="Z174" s="49">
        <v>0.65</v>
      </c>
      <c r="AA174" s="49">
        <v>5.15</v>
      </c>
      <c r="AB174" s="49">
        <v>13.25</v>
      </c>
      <c r="AC174" s="49">
        <v>0.24</v>
      </c>
      <c r="AD174" s="49">
        <v>2.74</v>
      </c>
      <c r="AE174" s="312"/>
      <c r="AF174" s="465" t="s">
        <v>439</v>
      </c>
      <c r="AG174" s="343">
        <v>30</v>
      </c>
      <c r="AH174" s="343">
        <v>15</v>
      </c>
      <c r="AI174" s="343"/>
      <c r="AJ174" s="393" t="s">
        <v>1693</v>
      </c>
      <c r="AK174" s="430"/>
      <c r="AL174" s="394">
        <v>0.25317406143344728</v>
      </c>
      <c r="AM174" s="394">
        <v>52.180409556314011</v>
      </c>
      <c r="AN174" s="394">
        <v>0.62221843003413024</v>
      </c>
      <c r="AO174" s="394">
        <v>12.921774744027312</v>
      </c>
      <c r="AP174" s="394">
        <v>12.942593856655288</v>
      </c>
      <c r="AQ174" s="394">
        <v>0.29163822525597322</v>
      </c>
      <c r="AR174" s="404">
        <v>2.2737883959044378</v>
      </c>
      <c r="AS174" s="395"/>
      <c r="AT174" s="343"/>
      <c r="AU174" s="343"/>
      <c r="AV174" s="343"/>
      <c r="AW174" s="343"/>
      <c r="AX174" s="343"/>
      <c r="AY174" s="343"/>
      <c r="AZ174" s="343"/>
      <c r="BA174" s="343"/>
      <c r="BB174" s="343"/>
      <c r="BC174" s="343"/>
      <c r="BD174" s="343"/>
      <c r="BE174" s="475"/>
      <c r="BF174" s="475"/>
      <c r="BG174" s="475"/>
      <c r="BH174" s="475"/>
      <c r="BI174" s="475"/>
      <c r="BJ174" s="475"/>
      <c r="BK174" s="475"/>
      <c r="BL174" s="475"/>
      <c r="BM174" s="475"/>
      <c r="BN174" s="475"/>
      <c r="BO174" s="475"/>
      <c r="BP174" s="306"/>
      <c r="BQ174" s="496"/>
      <c r="BR174" s="496"/>
      <c r="BS174" s="496"/>
      <c r="BT174" s="496"/>
      <c r="BU174" s="496"/>
      <c r="BV174" s="496"/>
    </row>
    <row r="175" spans="1:74" s="52" customFormat="1" ht="13.5" thickBot="1">
      <c r="A175" s="45">
        <v>3291.8800292611559</v>
      </c>
      <c r="B175" s="46" t="s">
        <v>305</v>
      </c>
      <c r="C175" s="47" t="s">
        <v>311</v>
      </c>
      <c r="D175" s="48">
        <f t="shared" si="16"/>
        <v>110.00011890465039</v>
      </c>
      <c r="E175" s="49">
        <v>40.336109999999998</v>
      </c>
      <c r="F175" s="49">
        <v>0.1037</v>
      </c>
      <c r="G175" s="49">
        <v>12.47612</v>
      </c>
      <c r="H175" s="49">
        <v>0.39929999999999999</v>
      </c>
      <c r="I175" s="49">
        <v>0.1696</v>
      </c>
      <c r="J175" s="49">
        <v>47.094940000000001</v>
      </c>
      <c r="K175" s="49">
        <v>0.2029</v>
      </c>
      <c r="L175" s="49">
        <v>100.78267</v>
      </c>
      <c r="M175" s="47"/>
      <c r="N175" s="50">
        <v>0.99447131784181897</v>
      </c>
      <c r="O175" s="50">
        <v>2.0214007413805551E-3</v>
      </c>
      <c r="P175" s="50">
        <v>0.25723720760008906</v>
      </c>
      <c r="Q175" s="50">
        <v>7.9184732106028777E-3</v>
      </c>
      <c r="R175" s="50">
        <v>3.5416842190142909E-3</v>
      </c>
      <c r="S175" s="50">
        <v>1.730936128381779</v>
      </c>
      <c r="T175" s="50">
        <v>5.3596686807348736E-3</v>
      </c>
      <c r="U175" s="50">
        <v>3.0014858806754194</v>
      </c>
      <c r="V175" s="51">
        <v>87.061630746946349</v>
      </c>
      <c r="X175" s="49">
        <v>0.25</v>
      </c>
      <c r="Y175" s="49">
        <v>21.76</v>
      </c>
      <c r="Z175" s="49">
        <v>0.65</v>
      </c>
      <c r="AA175" s="49">
        <v>5.17</v>
      </c>
      <c r="AB175" s="49">
        <v>12.77</v>
      </c>
      <c r="AC175" s="49">
        <v>0.24</v>
      </c>
      <c r="AD175" s="49">
        <v>2.7</v>
      </c>
      <c r="AE175" s="312"/>
      <c r="AF175" s="465" t="s">
        <v>439</v>
      </c>
      <c r="AG175" s="343">
        <v>30</v>
      </c>
      <c r="AH175" s="343">
        <v>15</v>
      </c>
      <c r="AI175" s="343"/>
      <c r="AJ175" s="161"/>
      <c r="AK175" s="310"/>
      <c r="AL175" s="49"/>
      <c r="AM175" s="49"/>
      <c r="AN175" s="49"/>
      <c r="AO175" s="49"/>
      <c r="AP175" s="49"/>
      <c r="AQ175" s="49"/>
      <c r="AR175" s="49"/>
      <c r="AS175" s="49"/>
      <c r="AT175" s="343"/>
      <c r="AU175" s="343"/>
      <c r="AV175" s="343"/>
      <c r="AW175" s="343"/>
      <c r="AX175" s="343"/>
      <c r="AY175" s="343"/>
      <c r="AZ175" s="343"/>
      <c r="BA175" s="343"/>
      <c r="BB175" s="343"/>
      <c r="BC175" s="343"/>
      <c r="BD175" s="343"/>
      <c r="BE175" s="475"/>
      <c r="BF175" s="475"/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306"/>
      <c r="BQ175" s="496"/>
      <c r="BR175" s="496"/>
      <c r="BS175" s="496"/>
      <c r="BT175" s="496"/>
      <c r="BU175" s="496"/>
      <c r="BV175" s="496"/>
    </row>
    <row r="176" spans="1:74" s="52" customFormat="1" ht="13.5" thickBot="1">
      <c r="A176" s="45">
        <v>3291.8800292611559</v>
      </c>
      <c r="B176" s="46" t="s">
        <v>305</v>
      </c>
      <c r="C176" s="47" t="s">
        <v>311</v>
      </c>
      <c r="D176" s="48">
        <f t="shared" si="16"/>
        <v>115.00011890465039</v>
      </c>
      <c r="E176" s="49">
        <v>40.136920000000003</v>
      </c>
      <c r="F176" s="49">
        <v>0.1022</v>
      </c>
      <c r="G176" s="49">
        <v>12.59032</v>
      </c>
      <c r="H176" s="49">
        <v>0.43219999999999997</v>
      </c>
      <c r="I176" s="49">
        <v>0.16950000000000001</v>
      </c>
      <c r="J176" s="49">
        <v>47.224440000000001</v>
      </c>
      <c r="K176" s="49">
        <v>0.20080000000000001</v>
      </c>
      <c r="L176" s="49">
        <v>100.85638000000002</v>
      </c>
      <c r="M176" s="47"/>
      <c r="N176" s="50">
        <v>0.99010503730127131</v>
      </c>
      <c r="O176" s="50">
        <v>1.9932581021731349E-3</v>
      </c>
      <c r="P176" s="50">
        <v>0.25973470917526009</v>
      </c>
      <c r="Q176" s="50">
        <v>8.5756269839965781E-3</v>
      </c>
      <c r="R176" s="50">
        <v>3.5415442214897985E-3</v>
      </c>
      <c r="S176" s="50">
        <v>1.7366511546753185</v>
      </c>
      <c r="T176" s="50">
        <v>5.3071160348731519E-3</v>
      </c>
      <c r="U176" s="50">
        <v>3.0059084464943822</v>
      </c>
      <c r="V176" s="51">
        <v>86.989754141301603</v>
      </c>
      <c r="X176" s="49">
        <v>0.25</v>
      </c>
      <c r="Y176" s="49">
        <v>20.67</v>
      </c>
      <c r="Z176" s="49">
        <v>0.65</v>
      </c>
      <c r="AA176" s="49">
        <v>4.76</v>
      </c>
      <c r="AB176" s="49">
        <v>13.15</v>
      </c>
      <c r="AC176" s="49">
        <v>0.24</v>
      </c>
      <c r="AD176" s="49">
        <v>2.7</v>
      </c>
      <c r="AE176" s="312"/>
      <c r="AF176" s="465" t="s">
        <v>439</v>
      </c>
      <c r="AG176" s="343">
        <v>30</v>
      </c>
      <c r="AH176" s="343">
        <v>15</v>
      </c>
      <c r="AI176" s="343"/>
      <c r="AJ176" s="584" t="s">
        <v>1695</v>
      </c>
      <c r="AK176" s="585"/>
      <c r="AL176" s="585"/>
      <c r="AM176" s="585"/>
      <c r="AN176" s="585"/>
      <c r="AO176" s="585"/>
      <c r="AP176" s="585"/>
      <c r="AQ176" s="585"/>
      <c r="AR176" s="585"/>
      <c r="AS176" s="586"/>
      <c r="AT176" s="343"/>
      <c r="AU176" s="343"/>
      <c r="AV176" s="343"/>
      <c r="AW176" s="343"/>
      <c r="AX176" s="343"/>
      <c r="AY176" s="343"/>
      <c r="AZ176" s="343"/>
      <c r="BA176" s="343"/>
      <c r="BB176" s="343"/>
      <c r="BC176" s="343"/>
      <c r="BD176" s="343"/>
      <c r="BE176" s="475"/>
      <c r="BF176" s="475"/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306"/>
      <c r="BQ176" s="496"/>
      <c r="BR176" s="496"/>
      <c r="BS176" s="496"/>
      <c r="BT176" s="496"/>
      <c r="BU176" s="496"/>
      <c r="BV176" s="496"/>
    </row>
    <row r="177" spans="1:74" s="52" customFormat="1" ht="12.75">
      <c r="A177" s="45">
        <v>3291.8800292611559</v>
      </c>
      <c r="B177" s="46" t="s">
        <v>305</v>
      </c>
      <c r="C177" s="47" t="s">
        <v>311</v>
      </c>
      <c r="D177" s="48">
        <f t="shared" si="16"/>
        <v>120.00011890465039</v>
      </c>
      <c r="E177" s="49">
        <v>40.365989999999996</v>
      </c>
      <c r="F177" s="49">
        <v>8.4900000000000003E-2</v>
      </c>
      <c r="G177" s="49">
        <v>12.561769999999999</v>
      </c>
      <c r="H177" s="49">
        <v>0.40699999999999997</v>
      </c>
      <c r="I177" s="49">
        <v>0.17499999999999999</v>
      </c>
      <c r="J177" s="49">
        <v>47.214480000000002</v>
      </c>
      <c r="K177" s="49">
        <v>0.19969999999999999</v>
      </c>
      <c r="L177" s="49">
        <v>101.00883999999999</v>
      </c>
      <c r="M177" s="47"/>
      <c r="N177" s="50">
        <v>0.99354022616164994</v>
      </c>
      <c r="O177" s="50">
        <v>1.6521632299849839E-3</v>
      </c>
      <c r="P177" s="50">
        <v>0.25856913259429393</v>
      </c>
      <c r="Q177" s="50">
        <v>8.0576453560169837E-3</v>
      </c>
      <c r="R177" s="50">
        <v>3.648325973027498E-3</v>
      </c>
      <c r="S177" s="50">
        <v>1.7324216545005788</v>
      </c>
      <c r="T177" s="50">
        <v>5.2662995628284647E-3</v>
      </c>
      <c r="U177" s="50">
        <v>3.003155447378381</v>
      </c>
      <c r="V177" s="51">
        <v>87.013042236544862</v>
      </c>
      <c r="X177" s="49">
        <v>0.25</v>
      </c>
      <c r="Y177" s="49">
        <v>24.14</v>
      </c>
      <c r="Z177" s="49">
        <v>0.65</v>
      </c>
      <c r="AA177" s="49">
        <v>5.01</v>
      </c>
      <c r="AB177" s="49">
        <v>12.76</v>
      </c>
      <c r="AC177" s="49">
        <v>0.24</v>
      </c>
      <c r="AD177" s="49">
        <v>2.73</v>
      </c>
      <c r="AE177" s="312"/>
      <c r="AF177" s="465" t="s">
        <v>439</v>
      </c>
      <c r="AG177" s="343">
        <v>30</v>
      </c>
      <c r="AH177" s="343">
        <v>15</v>
      </c>
      <c r="AI177" s="343"/>
      <c r="AJ177" s="361" t="s">
        <v>1675</v>
      </c>
      <c r="AK177" s="435" t="s">
        <v>1696</v>
      </c>
      <c r="AL177" s="280" t="s">
        <v>285</v>
      </c>
      <c r="AM177" s="280" t="s">
        <v>286</v>
      </c>
      <c r="AN177" s="280" t="s">
        <v>287</v>
      </c>
      <c r="AO177" s="280" t="s">
        <v>288</v>
      </c>
      <c r="AP177" s="280" t="s">
        <v>289</v>
      </c>
      <c r="AQ177" s="280" t="s">
        <v>290</v>
      </c>
      <c r="AR177" s="280" t="s">
        <v>291</v>
      </c>
      <c r="AS177" s="369" t="s">
        <v>292</v>
      </c>
      <c r="AT177" s="343"/>
      <c r="AU177" s="343"/>
      <c r="AV177" s="343"/>
      <c r="AW177" s="343"/>
      <c r="AX177" s="343"/>
      <c r="AY177" s="343"/>
      <c r="AZ177" s="343"/>
      <c r="BA177" s="343"/>
      <c r="BB177" s="343"/>
      <c r="BC177" s="343"/>
      <c r="BD177" s="343"/>
      <c r="BE177" s="475"/>
      <c r="BF177" s="475"/>
      <c r="BG177" s="475"/>
      <c r="BH177" s="475"/>
      <c r="BI177" s="475"/>
      <c r="BJ177" s="475"/>
      <c r="BK177" s="475"/>
      <c r="BL177" s="475"/>
      <c r="BM177" s="475"/>
      <c r="BN177" s="475"/>
      <c r="BO177" s="475"/>
      <c r="BP177" s="306"/>
      <c r="BQ177" s="496"/>
      <c r="BR177" s="496"/>
      <c r="BS177" s="496"/>
      <c r="BT177" s="496"/>
      <c r="BU177" s="496"/>
      <c r="BV177" s="496"/>
    </row>
    <row r="178" spans="1:74" s="52" customFormat="1" ht="13.5" thickBot="1">
      <c r="A178" s="45">
        <v>3291.8800292611559</v>
      </c>
      <c r="B178" s="46" t="s">
        <v>305</v>
      </c>
      <c r="C178" s="47" t="s">
        <v>311</v>
      </c>
      <c r="D178" s="48">
        <f t="shared" si="16"/>
        <v>125.00011890465039</v>
      </c>
      <c r="E178" s="49">
        <v>40.29627</v>
      </c>
      <c r="F178" s="49">
        <v>9.1999990000000004E-2</v>
      </c>
      <c r="G178" s="49">
        <v>12.552250000000001</v>
      </c>
      <c r="H178" s="49">
        <v>0.42799999999999999</v>
      </c>
      <c r="I178" s="49">
        <v>0.15240000000000001</v>
      </c>
      <c r="J178" s="49">
        <v>47.124830000000003</v>
      </c>
      <c r="K178" s="49">
        <v>0.19889999999999999</v>
      </c>
      <c r="L178" s="49">
        <v>100.84464998999999</v>
      </c>
      <c r="M178" s="47"/>
      <c r="N178" s="50">
        <v>0.99345830880645847</v>
      </c>
      <c r="O178" s="50">
        <v>1.7932795409358769E-3</v>
      </c>
      <c r="P178" s="50">
        <v>0.25879886835084115</v>
      </c>
      <c r="Q178" s="50">
        <v>8.4873568016717599E-3</v>
      </c>
      <c r="R178" s="50">
        <v>3.1824054152309808E-3</v>
      </c>
      <c r="S178" s="50">
        <v>1.7319810685214205</v>
      </c>
      <c r="T178" s="50">
        <v>5.2538446751109304E-3</v>
      </c>
      <c r="U178" s="50">
        <v>3.0029551321116696</v>
      </c>
      <c r="V178" s="51">
        <v>87.000126756479006</v>
      </c>
      <c r="X178" s="49">
        <v>0.25</v>
      </c>
      <c r="Y178" s="49">
        <v>22.92</v>
      </c>
      <c r="Z178" s="49">
        <v>0.65</v>
      </c>
      <c r="AA178" s="49">
        <v>4.7300000000000004</v>
      </c>
      <c r="AB178" s="49">
        <v>14.3</v>
      </c>
      <c r="AC178" s="49">
        <v>0.24</v>
      </c>
      <c r="AD178" s="49">
        <v>2.75</v>
      </c>
      <c r="AE178" s="312"/>
      <c r="AF178" s="465" t="s">
        <v>439</v>
      </c>
      <c r="AG178" s="343">
        <v>30</v>
      </c>
      <c r="AH178" s="343">
        <v>15</v>
      </c>
      <c r="AI178" s="343"/>
      <c r="AJ178" s="363" t="s">
        <v>429</v>
      </c>
      <c r="AK178" s="376"/>
      <c r="AL178" s="245" t="s">
        <v>303</v>
      </c>
      <c r="AM178" s="245" t="s">
        <v>303</v>
      </c>
      <c r="AN178" s="245" t="s">
        <v>303</v>
      </c>
      <c r="AO178" s="245" t="s">
        <v>303</v>
      </c>
      <c r="AP178" s="245" t="s">
        <v>303</v>
      </c>
      <c r="AQ178" s="245" t="s">
        <v>303</v>
      </c>
      <c r="AR178" s="245" t="s">
        <v>303</v>
      </c>
      <c r="AS178" s="377" t="s">
        <v>303</v>
      </c>
      <c r="AT178" s="343"/>
      <c r="AU178" s="343"/>
      <c r="AV178" s="343"/>
      <c r="AW178" s="343"/>
      <c r="AX178" s="343"/>
      <c r="AY178" s="343"/>
      <c r="AZ178" s="343"/>
      <c r="BA178" s="343"/>
      <c r="BB178" s="343"/>
      <c r="BC178" s="343"/>
      <c r="BD178" s="343"/>
      <c r="BE178" s="475"/>
      <c r="BF178" s="475"/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306"/>
      <c r="BQ178" s="496"/>
      <c r="BR178" s="496"/>
      <c r="BS178" s="496"/>
      <c r="BT178" s="496"/>
      <c r="BU178" s="496"/>
      <c r="BV178" s="496"/>
    </row>
    <row r="179" spans="1:74" s="52" customFormat="1" ht="12.75">
      <c r="A179" s="45">
        <v>3291.8800292611559</v>
      </c>
      <c r="B179" s="46" t="s">
        <v>305</v>
      </c>
      <c r="C179" s="47" t="s">
        <v>311</v>
      </c>
      <c r="D179" s="48">
        <f t="shared" si="16"/>
        <v>130.00011890465038</v>
      </c>
      <c r="E179" s="49">
        <v>40.28631</v>
      </c>
      <c r="F179" s="49">
        <v>0.1056</v>
      </c>
      <c r="G179" s="49">
        <v>12.53322</v>
      </c>
      <c r="H179" s="49">
        <v>0.42620000000000002</v>
      </c>
      <c r="I179" s="49">
        <v>0.16389999999999999</v>
      </c>
      <c r="J179" s="49">
        <v>47.24436</v>
      </c>
      <c r="K179" s="49">
        <v>0.20119999999999999</v>
      </c>
      <c r="L179" s="49">
        <v>100.96079</v>
      </c>
      <c r="M179" s="47"/>
      <c r="N179" s="50">
        <v>0.99207927765322346</v>
      </c>
      <c r="O179" s="50">
        <v>2.0560241959315211E-3</v>
      </c>
      <c r="P179" s="50">
        <v>0.25811161314294329</v>
      </c>
      <c r="Q179" s="50">
        <v>8.4420170659466262E-3</v>
      </c>
      <c r="R179" s="50">
        <v>3.4186416608550712E-3</v>
      </c>
      <c r="S179" s="50">
        <v>1.7343925673534133</v>
      </c>
      <c r="T179" s="50">
        <v>5.3085328826002805E-3</v>
      </c>
      <c r="U179" s="50">
        <v>3.0038086739549135</v>
      </c>
      <c r="V179" s="51">
        <v>87.045868426803281</v>
      </c>
      <c r="X179" s="49">
        <v>0.25</v>
      </c>
      <c r="Y179" s="49">
        <v>20.28</v>
      </c>
      <c r="Z179" s="49">
        <v>0.65</v>
      </c>
      <c r="AA179" s="49">
        <v>4.78</v>
      </c>
      <c r="AB179" s="49">
        <v>13.18</v>
      </c>
      <c r="AC179" s="49">
        <v>0.24</v>
      </c>
      <c r="AD179" s="49">
        <v>2.7</v>
      </c>
      <c r="AE179" s="312"/>
      <c r="AF179" s="465" t="s">
        <v>439</v>
      </c>
      <c r="AG179" s="343">
        <v>30</v>
      </c>
      <c r="AH179" s="343">
        <v>15</v>
      </c>
      <c r="AI179" s="343"/>
      <c r="AJ179" s="380" t="s">
        <v>440</v>
      </c>
      <c r="AK179" s="436" t="s">
        <v>1686</v>
      </c>
      <c r="AL179" s="313">
        <v>41.42</v>
      </c>
      <c r="AM179" s="313">
        <v>2.1899999999999999E-2</v>
      </c>
      <c r="AN179" s="313">
        <v>4.97</v>
      </c>
      <c r="AO179" s="313">
        <v>0.221</v>
      </c>
      <c r="AP179" s="313">
        <v>0.17169999999999999</v>
      </c>
      <c r="AQ179" s="313">
        <v>52.51</v>
      </c>
      <c r="AR179" s="313">
        <v>1.47E-2</v>
      </c>
      <c r="AS179" s="370">
        <v>99.329400000000007</v>
      </c>
      <c r="AT179" s="343"/>
      <c r="AU179" s="343"/>
      <c r="AV179" s="343"/>
      <c r="AW179" s="343"/>
      <c r="AX179" s="343"/>
      <c r="AY179" s="343"/>
      <c r="AZ179" s="343"/>
      <c r="BA179" s="343"/>
      <c r="BB179" s="343"/>
      <c r="BC179" s="343"/>
      <c r="BD179" s="343"/>
      <c r="BE179" s="475"/>
      <c r="BF179" s="475"/>
      <c r="BG179" s="475"/>
      <c r="BH179" s="475"/>
      <c r="BI179" s="475"/>
      <c r="BJ179" s="475"/>
      <c r="BK179" s="475"/>
      <c r="BL179" s="475"/>
      <c r="BM179" s="475"/>
      <c r="BN179" s="475"/>
      <c r="BO179" s="475"/>
      <c r="BP179" s="306"/>
      <c r="BQ179" s="496"/>
      <c r="BR179" s="496"/>
      <c r="BS179" s="496"/>
      <c r="BT179" s="496"/>
      <c r="BU179" s="496"/>
      <c r="BV179" s="496"/>
    </row>
    <row r="180" spans="1:74" s="52" customFormat="1" ht="12.75">
      <c r="A180" s="38"/>
      <c r="B180" s="46"/>
      <c r="C180" s="47"/>
      <c r="D180" s="48"/>
      <c r="E180" s="49"/>
      <c r="F180" s="49"/>
      <c r="G180" s="49"/>
      <c r="H180" s="49"/>
      <c r="I180" s="49"/>
      <c r="J180" s="49"/>
      <c r="K180" s="49"/>
      <c r="L180" s="49"/>
      <c r="M180" s="47"/>
      <c r="N180" s="50"/>
      <c r="O180" s="50"/>
      <c r="P180" s="50"/>
      <c r="Q180" s="50"/>
      <c r="R180" s="50"/>
      <c r="S180" s="50"/>
      <c r="T180" s="50"/>
      <c r="U180" s="50"/>
      <c r="V180" s="51"/>
      <c r="AE180" s="312"/>
      <c r="AF180" s="312"/>
      <c r="AG180" s="312"/>
      <c r="AH180" s="312"/>
      <c r="AI180" s="312"/>
      <c r="AJ180" s="380" t="s">
        <v>440</v>
      </c>
      <c r="AK180" s="436" t="s">
        <v>1686</v>
      </c>
      <c r="AL180" s="313">
        <v>41.08</v>
      </c>
      <c r="AM180" s="313">
        <v>0</v>
      </c>
      <c r="AN180" s="313">
        <v>4.9800000000000004</v>
      </c>
      <c r="AO180" s="313">
        <v>0.2107</v>
      </c>
      <c r="AP180" s="313">
        <v>0.1323</v>
      </c>
      <c r="AQ180" s="313">
        <v>52.68</v>
      </c>
      <c r="AR180" s="313">
        <v>1.3299999999999999E-2</v>
      </c>
      <c r="AS180" s="370">
        <v>99.096400000000003</v>
      </c>
      <c r="AT180" s="312"/>
      <c r="AU180" s="312"/>
      <c r="AV180" s="312"/>
      <c r="AW180" s="312"/>
      <c r="AX180" s="312"/>
      <c r="AY180" s="312"/>
      <c r="AZ180" s="312"/>
      <c r="BA180" s="312"/>
      <c r="BB180" s="312"/>
      <c r="BC180" s="312"/>
      <c r="BD180" s="312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496"/>
      <c r="BR180" s="496"/>
      <c r="BS180" s="496"/>
      <c r="BT180" s="496"/>
      <c r="BU180" s="496"/>
      <c r="BV180" s="496"/>
    </row>
    <row r="181" spans="1:74" s="52" customFormat="1" ht="12.75">
      <c r="A181" s="45">
        <v>3291.8800292611559</v>
      </c>
      <c r="B181" s="46" t="s">
        <v>305</v>
      </c>
      <c r="C181" s="47" t="s">
        <v>312</v>
      </c>
      <c r="D181" s="53">
        <v>0</v>
      </c>
      <c r="E181" s="54">
        <v>39.728580000000001</v>
      </c>
      <c r="F181" s="54">
        <v>3.8699999999999998E-2</v>
      </c>
      <c r="G181" s="54">
        <v>19.803820000000002</v>
      </c>
      <c r="H181" s="54">
        <v>0.18590000000000001</v>
      </c>
      <c r="I181" s="54">
        <v>0.2409</v>
      </c>
      <c r="J181" s="54">
        <v>41.098509999999997</v>
      </c>
      <c r="K181" s="54">
        <v>0.36670000000000003</v>
      </c>
      <c r="L181" s="54">
        <v>101.46310999999999</v>
      </c>
      <c r="M181" s="55"/>
      <c r="N181" s="56">
        <v>1.0049901985396765</v>
      </c>
      <c r="O181" s="56">
        <v>7.7400749070762791E-4</v>
      </c>
      <c r="P181" s="56">
        <v>0.41895149833027368</v>
      </c>
      <c r="Q181" s="56">
        <v>3.7825272531411117E-3</v>
      </c>
      <c r="R181" s="56">
        <v>5.1615640736053523E-3</v>
      </c>
      <c r="S181" s="56">
        <v>1.5498633420654435</v>
      </c>
      <c r="T181" s="56">
        <v>9.938648726059908E-3</v>
      </c>
      <c r="U181" s="56">
        <v>2.9934617864789077</v>
      </c>
      <c r="V181" s="57">
        <v>78.720624726392884</v>
      </c>
      <c r="X181" s="49">
        <v>0.25</v>
      </c>
      <c r="Y181" s="49">
        <v>51.54</v>
      </c>
      <c r="Z181" s="49">
        <v>0.51</v>
      </c>
      <c r="AA181" s="49">
        <v>10.15</v>
      </c>
      <c r="AB181" s="49">
        <v>9.73</v>
      </c>
      <c r="AC181" s="49">
        <v>0.27</v>
      </c>
      <c r="AD181" s="49">
        <v>1.73</v>
      </c>
      <c r="AE181" s="312"/>
      <c r="AF181" s="465" t="s">
        <v>439</v>
      </c>
      <c r="AG181" s="343">
        <v>30</v>
      </c>
      <c r="AH181" s="343">
        <v>15</v>
      </c>
      <c r="AI181" s="343"/>
      <c r="AJ181" s="380" t="s">
        <v>440</v>
      </c>
      <c r="AK181" s="436" t="s">
        <v>1686</v>
      </c>
      <c r="AL181" s="313">
        <v>41</v>
      </c>
      <c r="AM181" s="313">
        <v>2.3E-3</v>
      </c>
      <c r="AN181" s="313">
        <v>4.99</v>
      </c>
      <c r="AO181" s="313">
        <v>0.2107</v>
      </c>
      <c r="AP181" s="313">
        <v>0.1338</v>
      </c>
      <c r="AQ181" s="313">
        <v>52.41</v>
      </c>
      <c r="AR181" s="313">
        <v>8.2000000000000007E-3</v>
      </c>
      <c r="AS181" s="370">
        <v>98.755099999999999</v>
      </c>
      <c r="AT181" s="343"/>
      <c r="AU181" s="343"/>
      <c r="AV181" s="343"/>
      <c r="AW181" s="343"/>
      <c r="AX181" s="343"/>
      <c r="AY181" s="343"/>
      <c r="AZ181" s="343"/>
      <c r="BA181" s="343"/>
      <c r="BB181" s="343"/>
      <c r="BC181" s="343"/>
      <c r="BD181" s="343"/>
      <c r="BE181" s="475"/>
      <c r="BF181" s="475"/>
      <c r="BG181" s="475"/>
      <c r="BH181" s="475"/>
      <c r="BI181" s="475"/>
      <c r="BJ181" s="475"/>
      <c r="BK181" s="475"/>
      <c r="BL181" s="475"/>
      <c r="BM181" s="475"/>
      <c r="BN181" s="475"/>
      <c r="BO181" s="475"/>
      <c r="BP181" s="306"/>
      <c r="BQ181" s="496"/>
      <c r="BR181" s="496"/>
      <c r="BS181" s="496"/>
      <c r="BT181" s="496"/>
      <c r="BU181" s="496"/>
      <c r="BV181" s="496"/>
    </row>
    <row r="182" spans="1:74" s="52" customFormat="1" ht="12.75">
      <c r="A182" s="45">
        <v>3291.8800292611559</v>
      </c>
      <c r="B182" s="46" t="s">
        <v>305</v>
      </c>
      <c r="C182" s="47" t="s">
        <v>312</v>
      </c>
      <c r="D182" s="53">
        <v>5.9884468641606672</v>
      </c>
      <c r="E182" s="54">
        <v>39.708660000000002</v>
      </c>
      <c r="F182" s="54">
        <v>3.73E-2</v>
      </c>
      <c r="G182" s="54">
        <v>16.263680000000001</v>
      </c>
      <c r="H182" s="54">
        <v>0.27089999999999997</v>
      </c>
      <c r="I182" s="54">
        <v>0.2248</v>
      </c>
      <c r="J182" s="54">
        <v>44.285980000000002</v>
      </c>
      <c r="K182" s="54">
        <v>0.26419999999999999</v>
      </c>
      <c r="L182" s="54">
        <v>101.05552000000002</v>
      </c>
      <c r="M182" s="55"/>
      <c r="N182" s="56">
        <v>0.99384588187028466</v>
      </c>
      <c r="O182" s="56">
        <v>7.3810484768938034E-4</v>
      </c>
      <c r="P182" s="56">
        <v>0.3404149505649619</v>
      </c>
      <c r="Q182" s="56">
        <v>5.4536430371865787E-3</v>
      </c>
      <c r="R182" s="56">
        <v>4.7655810145788308E-3</v>
      </c>
      <c r="S182" s="56">
        <v>1.6523750013139515</v>
      </c>
      <c r="T182" s="56">
        <v>7.0847457856841644E-3</v>
      </c>
      <c r="U182" s="56">
        <v>3.0046779084343371</v>
      </c>
      <c r="V182" s="57">
        <v>82.91767026203641</v>
      </c>
      <c r="X182" s="49">
        <v>0.26</v>
      </c>
      <c r="Y182" s="49">
        <v>53.92</v>
      </c>
      <c r="Z182" s="49">
        <v>0.56999999999999995</v>
      </c>
      <c r="AA182" s="49">
        <v>7.05</v>
      </c>
      <c r="AB182" s="49">
        <v>9.92</v>
      </c>
      <c r="AC182" s="49">
        <v>0.26</v>
      </c>
      <c r="AD182" s="49">
        <v>2.19</v>
      </c>
      <c r="AE182" s="312"/>
      <c r="AF182" s="465" t="s">
        <v>439</v>
      </c>
      <c r="AG182" s="343">
        <v>30</v>
      </c>
      <c r="AH182" s="343">
        <v>15</v>
      </c>
      <c r="AI182" s="343"/>
      <c r="AJ182" s="380" t="s">
        <v>440</v>
      </c>
      <c r="AK182" s="436" t="s">
        <v>1686</v>
      </c>
      <c r="AL182" s="313">
        <v>40.74</v>
      </c>
      <c r="AM182" s="313">
        <v>0</v>
      </c>
      <c r="AN182" s="313">
        <v>4.95</v>
      </c>
      <c r="AO182" s="313">
        <v>0.2094</v>
      </c>
      <c r="AP182" s="313">
        <v>0.13789999999999999</v>
      </c>
      <c r="AQ182" s="313">
        <v>52.63</v>
      </c>
      <c r="AR182" s="313">
        <v>1.11E-2</v>
      </c>
      <c r="AS182" s="370">
        <v>98.6785</v>
      </c>
      <c r="AT182" s="343"/>
      <c r="AU182" s="343"/>
      <c r="AV182" s="343"/>
      <c r="AW182" s="343"/>
      <c r="AX182" s="343"/>
      <c r="AY182" s="343"/>
      <c r="AZ182" s="343"/>
      <c r="BA182" s="343"/>
      <c r="BB182" s="343"/>
      <c r="BC182" s="343"/>
      <c r="BD182" s="343"/>
      <c r="BE182" s="475"/>
      <c r="BF182" s="475"/>
      <c r="BG182" s="475"/>
      <c r="BH182" s="475"/>
      <c r="BI182" s="475"/>
      <c r="BJ182" s="475"/>
      <c r="BK182" s="475"/>
      <c r="BL182" s="475"/>
      <c r="BM182" s="475"/>
      <c r="BN182" s="475"/>
      <c r="BO182" s="475"/>
      <c r="BP182" s="306"/>
      <c r="BQ182" s="496"/>
      <c r="BR182" s="496"/>
      <c r="BS182" s="496"/>
      <c r="BT182" s="496"/>
      <c r="BU182" s="496"/>
      <c r="BV182" s="496"/>
    </row>
    <row r="183" spans="1:74" s="52" customFormat="1" ht="12.75">
      <c r="A183" s="45">
        <v>3291.8800292611559</v>
      </c>
      <c r="B183" s="46" t="s">
        <v>305</v>
      </c>
      <c r="C183" s="47" t="s">
        <v>312</v>
      </c>
      <c r="D183" s="53">
        <v>11.988446864160668</v>
      </c>
      <c r="E183" s="54">
        <v>40.176760000000002</v>
      </c>
      <c r="F183" s="54">
        <v>3.6299999999999999E-2</v>
      </c>
      <c r="G183" s="54">
        <v>13.484870000000001</v>
      </c>
      <c r="H183" s="54">
        <v>0.35120000000000001</v>
      </c>
      <c r="I183" s="54">
        <v>0.2361</v>
      </c>
      <c r="J183" s="54">
        <v>46.327959999999997</v>
      </c>
      <c r="K183" s="54">
        <v>0.23780000000000001</v>
      </c>
      <c r="L183" s="54">
        <v>100.85099</v>
      </c>
      <c r="M183" s="55"/>
      <c r="N183" s="56">
        <v>0.99497849077197964</v>
      </c>
      <c r="O183" s="56">
        <v>7.1075646995615396E-4</v>
      </c>
      <c r="P183" s="56">
        <v>0.27928109569093501</v>
      </c>
      <c r="Q183" s="56">
        <v>6.9957967158817648E-3</v>
      </c>
      <c r="R183" s="56">
        <v>4.9524546564874193E-3</v>
      </c>
      <c r="S183" s="56">
        <v>1.7103717082515106</v>
      </c>
      <c r="T183" s="56">
        <v>6.3096937313573713E-3</v>
      </c>
      <c r="U183" s="56">
        <v>3.0035999962881084</v>
      </c>
      <c r="V183" s="57">
        <v>85.963325101869685</v>
      </c>
      <c r="X183" s="49">
        <v>0.25</v>
      </c>
      <c r="Y183" s="49">
        <v>55.32</v>
      </c>
      <c r="Z183" s="49">
        <v>0.63</v>
      </c>
      <c r="AA183" s="49">
        <v>5.66</v>
      </c>
      <c r="AB183" s="49">
        <v>9.39</v>
      </c>
      <c r="AC183" s="49">
        <v>0.25</v>
      </c>
      <c r="AD183" s="49">
        <v>2.38</v>
      </c>
      <c r="AE183" s="312"/>
      <c r="AF183" s="465" t="s">
        <v>439</v>
      </c>
      <c r="AG183" s="343">
        <v>30</v>
      </c>
      <c r="AH183" s="343">
        <v>15</v>
      </c>
      <c r="AI183" s="343"/>
      <c r="AJ183" s="380" t="s">
        <v>440</v>
      </c>
      <c r="AK183" s="436" t="s">
        <v>1686</v>
      </c>
      <c r="AL183" s="313">
        <v>40.61</v>
      </c>
      <c r="AM183" s="313">
        <v>0</v>
      </c>
      <c r="AN183" s="313">
        <v>4.93</v>
      </c>
      <c r="AO183" s="313">
        <v>0.19389999999999999</v>
      </c>
      <c r="AP183" s="313">
        <v>0.16669999999999999</v>
      </c>
      <c r="AQ183" s="313">
        <v>52.74</v>
      </c>
      <c r="AR183" s="313">
        <v>1.72E-2</v>
      </c>
      <c r="AS183" s="370">
        <v>98.657899999999998</v>
      </c>
      <c r="AT183" s="343"/>
      <c r="AU183" s="343"/>
      <c r="AV183" s="343"/>
      <c r="AW183" s="343"/>
      <c r="AX183" s="343"/>
      <c r="AY183" s="343"/>
      <c r="AZ183" s="343"/>
      <c r="BA183" s="343"/>
      <c r="BB183" s="343"/>
      <c r="BC183" s="343"/>
      <c r="BD183" s="343"/>
      <c r="BE183" s="475"/>
      <c r="BF183" s="475"/>
      <c r="BG183" s="475"/>
      <c r="BH183" s="475"/>
      <c r="BI183" s="475"/>
      <c r="BJ183" s="475"/>
      <c r="BK183" s="475"/>
      <c r="BL183" s="475"/>
      <c r="BM183" s="475"/>
      <c r="BN183" s="475"/>
      <c r="BO183" s="475"/>
      <c r="BP183" s="306"/>
      <c r="BQ183" s="496"/>
      <c r="BR183" s="496"/>
      <c r="BS183" s="496"/>
      <c r="BT183" s="496"/>
      <c r="BU183" s="496"/>
      <c r="BV183" s="496"/>
    </row>
    <row r="184" spans="1:74" s="52" customFormat="1" ht="12.75">
      <c r="A184" s="45">
        <v>3291.8800292611559</v>
      </c>
      <c r="B184" s="46" t="s">
        <v>305</v>
      </c>
      <c r="C184" s="47" t="s">
        <v>312</v>
      </c>
      <c r="D184" s="53">
        <v>17.988446864160668</v>
      </c>
      <c r="E184" s="54">
        <v>40.326149999999998</v>
      </c>
      <c r="F184" s="54">
        <v>6.3100000000000003E-2</v>
      </c>
      <c r="G184" s="54">
        <v>13.323090000000001</v>
      </c>
      <c r="H184" s="54">
        <v>0.32019999999999998</v>
      </c>
      <c r="I184" s="54">
        <v>0.20039999999999999</v>
      </c>
      <c r="J184" s="54">
        <v>46.636749999999999</v>
      </c>
      <c r="K184" s="54">
        <v>0.24729999999999999</v>
      </c>
      <c r="L184" s="54">
        <v>101.11698999999999</v>
      </c>
      <c r="M184" s="55"/>
      <c r="N184" s="56">
        <v>0.99472192569418416</v>
      </c>
      <c r="O184" s="56">
        <v>1.2306079144961263E-3</v>
      </c>
      <c r="P184" s="56">
        <v>0.27483743405533867</v>
      </c>
      <c r="Q184" s="56">
        <v>6.3530189319214959E-3</v>
      </c>
      <c r="R184" s="56">
        <v>4.186955893884574E-3</v>
      </c>
      <c r="S184" s="56">
        <v>1.7149511469978722</v>
      </c>
      <c r="T184" s="56">
        <v>6.5357689891261212E-3</v>
      </c>
      <c r="U184" s="56">
        <v>3.0028168584768231</v>
      </c>
      <c r="V184" s="57">
        <v>86.187606227498563</v>
      </c>
      <c r="X184" s="49">
        <v>0.25</v>
      </c>
      <c r="Y184" s="49">
        <v>32.24</v>
      </c>
      <c r="Z184" s="49">
        <v>0.63</v>
      </c>
      <c r="AA184" s="49">
        <v>6.19</v>
      </c>
      <c r="AB184" s="49">
        <v>11.11</v>
      </c>
      <c r="AC184" s="49">
        <v>0.25</v>
      </c>
      <c r="AD184" s="49">
        <v>2.31</v>
      </c>
      <c r="AE184" s="312"/>
      <c r="AF184" s="465" t="s">
        <v>439</v>
      </c>
      <c r="AG184" s="343">
        <v>30</v>
      </c>
      <c r="AH184" s="343">
        <v>15</v>
      </c>
      <c r="AI184" s="343"/>
      <c r="AJ184" s="380" t="s">
        <v>440</v>
      </c>
      <c r="AK184" s="436" t="s">
        <v>1686</v>
      </c>
      <c r="AL184" s="313">
        <v>40.630000000000003</v>
      </c>
      <c r="AM184" s="313">
        <v>0</v>
      </c>
      <c r="AN184" s="313">
        <v>4.93</v>
      </c>
      <c r="AO184" s="313">
        <v>0.21970000000000001</v>
      </c>
      <c r="AP184" s="313">
        <v>0.1739</v>
      </c>
      <c r="AQ184" s="313">
        <v>52.79</v>
      </c>
      <c r="AR184" s="313">
        <v>1.01E-2</v>
      </c>
      <c r="AS184" s="370">
        <v>98.753799999999998</v>
      </c>
      <c r="AT184" s="343"/>
      <c r="AU184" s="343"/>
      <c r="AV184" s="343"/>
      <c r="AW184" s="343"/>
      <c r="AX184" s="343"/>
      <c r="AY184" s="343"/>
      <c r="AZ184" s="343"/>
      <c r="BA184" s="343"/>
      <c r="BB184" s="343"/>
      <c r="BC184" s="343"/>
      <c r="BD184" s="343"/>
      <c r="BE184" s="475"/>
      <c r="BF184" s="475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306"/>
      <c r="BQ184" s="496"/>
      <c r="BR184" s="496"/>
      <c r="BS184" s="496"/>
      <c r="BT184" s="496"/>
      <c r="BU184" s="496"/>
      <c r="BV184" s="496"/>
    </row>
    <row r="185" spans="1:74" s="52" customFormat="1" ht="12.75">
      <c r="A185" s="45">
        <v>3291.8800292611559</v>
      </c>
      <c r="B185" s="46" t="s">
        <v>305</v>
      </c>
      <c r="C185" s="47" t="s">
        <v>312</v>
      </c>
      <c r="D185" s="53">
        <v>23.988446864160668</v>
      </c>
      <c r="E185" s="54">
        <v>40.256430000000002</v>
      </c>
      <c r="F185" s="54">
        <v>7.1599999999999997E-2</v>
      </c>
      <c r="G185" s="54">
        <v>13.20889</v>
      </c>
      <c r="H185" s="54">
        <v>0.3327</v>
      </c>
      <c r="I185" s="54">
        <v>0.2084</v>
      </c>
      <c r="J185" s="54">
        <v>46.586939999999998</v>
      </c>
      <c r="K185" s="54">
        <v>0.2399</v>
      </c>
      <c r="L185" s="54">
        <v>100.90486</v>
      </c>
      <c r="M185" s="55"/>
      <c r="N185" s="56">
        <v>0.99472055033456075</v>
      </c>
      <c r="O185" s="56">
        <v>1.3987956378561127E-3</v>
      </c>
      <c r="P185" s="56">
        <v>0.27295317439681765</v>
      </c>
      <c r="Q185" s="56">
        <v>6.6124518884924828E-3</v>
      </c>
      <c r="R185" s="56">
        <v>4.3616346645870899E-3</v>
      </c>
      <c r="S185" s="56">
        <v>1.7160840816163707</v>
      </c>
      <c r="T185" s="56">
        <v>6.3511698510418917E-3</v>
      </c>
      <c r="U185" s="56">
        <v>3.0024818583897264</v>
      </c>
      <c r="V185" s="57">
        <v>86.277121075955961</v>
      </c>
      <c r="X185" s="49">
        <v>0.25</v>
      </c>
      <c r="Y185" s="49">
        <v>27.9</v>
      </c>
      <c r="Z185" s="49">
        <v>0.63</v>
      </c>
      <c r="AA185" s="49">
        <v>5.9</v>
      </c>
      <c r="AB185" s="49">
        <v>10.62</v>
      </c>
      <c r="AC185" s="49">
        <v>0.25</v>
      </c>
      <c r="AD185" s="49">
        <v>2.35</v>
      </c>
      <c r="AE185" s="312"/>
      <c r="AF185" s="465" t="s">
        <v>439</v>
      </c>
      <c r="AG185" s="343">
        <v>30</v>
      </c>
      <c r="AH185" s="343">
        <v>15</v>
      </c>
      <c r="AI185" s="343"/>
      <c r="AJ185" s="380" t="s">
        <v>440</v>
      </c>
      <c r="AK185" s="436" t="s">
        <v>1686</v>
      </c>
      <c r="AL185" s="313">
        <v>40.68</v>
      </c>
      <c r="AM185" s="313">
        <v>5.5999999999999999E-3</v>
      </c>
      <c r="AN185" s="313">
        <v>5</v>
      </c>
      <c r="AO185" s="313">
        <v>0.21390000000000001</v>
      </c>
      <c r="AP185" s="313">
        <v>0.16700000000000001</v>
      </c>
      <c r="AQ185" s="313">
        <v>52.93</v>
      </c>
      <c r="AR185" s="313">
        <v>1.2200000000000001E-2</v>
      </c>
      <c r="AS185" s="370">
        <v>99.008799999999994</v>
      </c>
      <c r="AT185" s="343"/>
      <c r="AU185" s="343"/>
      <c r="AV185" s="343"/>
      <c r="AW185" s="343"/>
      <c r="AX185" s="343"/>
      <c r="AY185" s="343"/>
      <c r="AZ185" s="343"/>
      <c r="BA185" s="343"/>
      <c r="BB185" s="343"/>
      <c r="BC185" s="343"/>
      <c r="BD185" s="343"/>
      <c r="BE185" s="475"/>
      <c r="BF185" s="475"/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306"/>
      <c r="BQ185" s="496"/>
      <c r="BR185" s="496"/>
      <c r="BS185" s="496"/>
      <c r="BT185" s="496"/>
      <c r="BU185" s="496"/>
      <c r="BV185" s="496"/>
    </row>
    <row r="186" spans="1:74" s="52" customFormat="1" ht="12.75">
      <c r="A186" s="45">
        <v>3291.8800292611559</v>
      </c>
      <c r="B186" s="46" t="s">
        <v>305</v>
      </c>
      <c r="C186" s="47" t="s">
        <v>312</v>
      </c>
      <c r="D186" s="53">
        <v>29.988446864160668</v>
      </c>
      <c r="E186" s="54">
        <v>40.236519999999999</v>
      </c>
      <c r="F186" s="54">
        <v>6.9199999999999998E-2</v>
      </c>
      <c r="G186" s="54">
        <v>12.99953</v>
      </c>
      <c r="H186" s="54">
        <v>0.35780000000000001</v>
      </c>
      <c r="I186" s="54">
        <v>0.15540000000000001</v>
      </c>
      <c r="J186" s="54">
        <v>46.417610000000003</v>
      </c>
      <c r="K186" s="54">
        <v>0.2399</v>
      </c>
      <c r="L186" s="54">
        <v>100.47596000000001</v>
      </c>
      <c r="M186" s="55"/>
      <c r="N186" s="56">
        <v>0.99729494824330223</v>
      </c>
      <c r="O186" s="56">
        <v>1.3560781441326803E-3</v>
      </c>
      <c r="P186" s="56">
        <v>0.26945537527204927</v>
      </c>
      <c r="Q186" s="56">
        <v>7.1332498446543104E-3</v>
      </c>
      <c r="R186" s="56">
        <v>3.2624206748291715E-3</v>
      </c>
      <c r="S186" s="56">
        <v>1.7151200653751069</v>
      </c>
      <c r="T186" s="56">
        <v>6.3707579143580184E-3</v>
      </c>
      <c r="U186" s="56">
        <v>2.9999928954684321</v>
      </c>
      <c r="V186" s="57">
        <v>86.422517897118496</v>
      </c>
      <c r="X186" s="49">
        <v>0.25</v>
      </c>
      <c r="Y186" s="49">
        <v>28.63</v>
      </c>
      <c r="Z186" s="49">
        <v>0.64</v>
      </c>
      <c r="AA186" s="49">
        <v>5.55</v>
      </c>
      <c r="AB186" s="49">
        <v>14.64</v>
      </c>
      <c r="AC186" s="49">
        <v>0.25</v>
      </c>
      <c r="AD186" s="49">
        <v>2.35</v>
      </c>
      <c r="AE186" s="312"/>
      <c r="AF186" s="465" t="s">
        <v>439</v>
      </c>
      <c r="AG186" s="343">
        <v>30</v>
      </c>
      <c r="AH186" s="343">
        <v>15</v>
      </c>
      <c r="AI186" s="343"/>
      <c r="AJ186" s="380" t="s">
        <v>440</v>
      </c>
      <c r="AK186" s="436" t="s">
        <v>1686</v>
      </c>
      <c r="AL186" s="313">
        <v>40.729999999999997</v>
      </c>
      <c r="AM186" s="313">
        <v>0</v>
      </c>
      <c r="AN186" s="313">
        <v>5.0199999999999996</v>
      </c>
      <c r="AO186" s="313">
        <v>0.2089</v>
      </c>
      <c r="AP186" s="313">
        <v>0.15040000000000001</v>
      </c>
      <c r="AQ186" s="313">
        <v>52.91</v>
      </c>
      <c r="AR186" s="313">
        <v>1.0500000000000001E-2</v>
      </c>
      <c r="AS186" s="370">
        <v>99.029899999999998</v>
      </c>
      <c r="AT186" s="343"/>
      <c r="AU186" s="343"/>
      <c r="AV186" s="343"/>
      <c r="AW186" s="343"/>
      <c r="AX186" s="343"/>
      <c r="AY186" s="343"/>
      <c r="AZ186" s="343"/>
      <c r="BA186" s="343"/>
      <c r="BB186" s="343"/>
      <c r="BC186" s="343"/>
      <c r="BD186" s="343"/>
      <c r="BE186" s="475"/>
      <c r="BF186" s="475"/>
      <c r="BG186" s="475"/>
      <c r="BH186" s="475"/>
      <c r="BI186" s="475"/>
      <c r="BJ186" s="475"/>
      <c r="BK186" s="475"/>
      <c r="BL186" s="475"/>
      <c r="BM186" s="475"/>
      <c r="BN186" s="475"/>
      <c r="BO186" s="475"/>
      <c r="BP186" s="306"/>
      <c r="BQ186" s="496"/>
      <c r="BR186" s="496"/>
      <c r="BS186" s="496"/>
      <c r="BT186" s="496"/>
      <c r="BU186" s="496"/>
      <c r="BV186" s="496"/>
    </row>
    <row r="187" spans="1:74" s="52" customFormat="1" ht="12.75">
      <c r="A187" s="45">
        <v>3291.8800292611559</v>
      </c>
      <c r="B187" s="46" t="s">
        <v>305</v>
      </c>
      <c r="C187" s="47" t="s">
        <v>312</v>
      </c>
      <c r="D187" s="53">
        <v>35.988446864160665</v>
      </c>
      <c r="E187" s="54">
        <v>40.196680000000001</v>
      </c>
      <c r="F187" s="54">
        <v>9.5900009999999994E-2</v>
      </c>
      <c r="G187" s="54">
        <v>13.16131</v>
      </c>
      <c r="H187" s="54">
        <v>0.36680000000000001</v>
      </c>
      <c r="I187" s="54">
        <v>0.19189999999999999</v>
      </c>
      <c r="J187" s="54">
        <v>46.756279999999997</v>
      </c>
      <c r="K187" s="54">
        <v>0.22209999999999999</v>
      </c>
      <c r="L187" s="54">
        <v>100.99097001</v>
      </c>
      <c r="M187" s="55"/>
      <c r="N187" s="56">
        <v>0.99235421049805006</v>
      </c>
      <c r="O187" s="56">
        <v>1.8718480861997545E-3</v>
      </c>
      <c r="P187" s="56">
        <v>0.27172628098268692</v>
      </c>
      <c r="Q187" s="56">
        <v>7.2836614557499771E-3</v>
      </c>
      <c r="R187" s="56">
        <v>4.0127051208784757E-3</v>
      </c>
      <c r="S187" s="56">
        <v>1.7207787271636339</v>
      </c>
      <c r="T187" s="56">
        <v>5.8746600223513624E-3</v>
      </c>
      <c r="U187" s="56">
        <v>3.0039020933295504</v>
      </c>
      <c r="V187" s="57">
        <v>86.362579774116554</v>
      </c>
      <c r="X187" s="49">
        <v>0.25</v>
      </c>
      <c r="Y187" s="49">
        <v>21.5</v>
      </c>
      <c r="Z187" s="49">
        <v>0.64</v>
      </c>
      <c r="AA187" s="49">
        <v>5.43</v>
      </c>
      <c r="AB187" s="49">
        <v>11.58</v>
      </c>
      <c r="AC187" s="49">
        <v>0.25</v>
      </c>
      <c r="AD187" s="49">
        <v>2.52</v>
      </c>
      <c r="AE187" s="312"/>
      <c r="AF187" s="465" t="s">
        <v>439</v>
      </c>
      <c r="AG187" s="343">
        <v>30</v>
      </c>
      <c r="AH187" s="343">
        <v>15</v>
      </c>
      <c r="AI187" s="343"/>
      <c r="AJ187" s="380" t="s">
        <v>440</v>
      </c>
      <c r="AK187" s="436" t="s">
        <v>1686</v>
      </c>
      <c r="AL187" s="313">
        <v>40.76</v>
      </c>
      <c r="AM187" s="313">
        <v>2.3400000000000001E-2</v>
      </c>
      <c r="AN187" s="313">
        <v>4.9800000000000004</v>
      </c>
      <c r="AO187" s="313">
        <v>0.19289999999999999</v>
      </c>
      <c r="AP187" s="313">
        <v>0.14499999999999999</v>
      </c>
      <c r="AQ187" s="313">
        <v>52.87</v>
      </c>
      <c r="AR187" s="313">
        <v>1.0699999999999999E-2</v>
      </c>
      <c r="AS187" s="370">
        <v>98.981999999999999</v>
      </c>
      <c r="AT187" s="343"/>
      <c r="AU187" s="343"/>
      <c r="AV187" s="343"/>
      <c r="AW187" s="343"/>
      <c r="AX187" s="343"/>
      <c r="AY187" s="343"/>
      <c r="AZ187" s="343"/>
      <c r="BA187" s="343"/>
      <c r="BB187" s="343"/>
      <c r="BC187" s="343"/>
      <c r="BD187" s="343"/>
      <c r="BE187" s="475"/>
      <c r="BF187" s="475"/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306"/>
      <c r="BQ187" s="496"/>
      <c r="BR187" s="496"/>
      <c r="BS187" s="496"/>
      <c r="BT187" s="496"/>
      <c r="BU187" s="496"/>
      <c r="BV187" s="496"/>
    </row>
    <row r="188" spans="1:74" s="52" customFormat="1" ht="12.75">
      <c r="A188" s="45">
        <v>3291.8800292611559</v>
      </c>
      <c r="B188" s="46" t="s">
        <v>305</v>
      </c>
      <c r="C188" s="47" t="s">
        <v>312</v>
      </c>
      <c r="D188" s="53">
        <v>41.988446864160665</v>
      </c>
      <c r="E188" s="54">
        <v>40.176760000000002</v>
      </c>
      <c r="F188" s="54">
        <v>9.5299999999999996E-2</v>
      </c>
      <c r="G188" s="54">
        <v>13.09469</v>
      </c>
      <c r="H188" s="54">
        <v>0.34039999999999998</v>
      </c>
      <c r="I188" s="54">
        <v>0.18160000000000001</v>
      </c>
      <c r="J188" s="54">
        <v>46.5471</v>
      </c>
      <c r="K188" s="54">
        <v>0.2225</v>
      </c>
      <c r="L188" s="54">
        <v>100.65835000000001</v>
      </c>
      <c r="M188" s="55"/>
      <c r="N188" s="56">
        <v>0.99455310587019452</v>
      </c>
      <c r="O188" s="56">
        <v>1.8651827185714152E-3</v>
      </c>
      <c r="P188" s="56">
        <v>0.27108424811033244</v>
      </c>
      <c r="Q188" s="56">
        <v>6.777765065855465E-3</v>
      </c>
      <c r="R188" s="56">
        <v>3.8076292172496981E-3</v>
      </c>
      <c r="S188" s="56">
        <v>1.717727392325836</v>
      </c>
      <c r="T188" s="56">
        <v>5.9012053846228514E-3</v>
      </c>
      <c r="U188" s="56">
        <v>3.0017165286926621</v>
      </c>
      <c r="V188" s="57">
        <v>86.369536330203672</v>
      </c>
      <c r="X188" s="49">
        <v>0.25</v>
      </c>
      <c r="Y188" s="49">
        <v>21.47</v>
      </c>
      <c r="Z188" s="49">
        <v>0.64</v>
      </c>
      <c r="AA188" s="49">
        <v>5.76</v>
      </c>
      <c r="AB188" s="49">
        <v>12.17</v>
      </c>
      <c r="AC188" s="49">
        <v>0.25</v>
      </c>
      <c r="AD188" s="49">
        <v>2.5099999999999998</v>
      </c>
      <c r="AE188" s="312"/>
      <c r="AF188" s="465" t="s">
        <v>439</v>
      </c>
      <c r="AG188" s="343">
        <v>30</v>
      </c>
      <c r="AH188" s="343">
        <v>15</v>
      </c>
      <c r="AI188" s="343"/>
      <c r="AJ188" s="380" t="s">
        <v>440</v>
      </c>
      <c r="AK188" s="436" t="s">
        <v>1686</v>
      </c>
      <c r="AL188" s="313">
        <v>40.840000000000003</v>
      </c>
      <c r="AM188" s="313">
        <v>3.8E-3</v>
      </c>
      <c r="AN188" s="313">
        <v>4.93</v>
      </c>
      <c r="AO188" s="313">
        <v>0.2089</v>
      </c>
      <c r="AP188" s="313">
        <v>0.14319999999999999</v>
      </c>
      <c r="AQ188" s="313">
        <v>52.48</v>
      </c>
      <c r="AR188" s="313">
        <v>7.7999999999999996E-3</v>
      </c>
      <c r="AS188" s="370">
        <v>98.613799999999998</v>
      </c>
      <c r="AT188" s="343"/>
      <c r="AU188" s="343"/>
      <c r="AV188" s="343"/>
      <c r="AW188" s="343"/>
      <c r="AX188" s="343"/>
      <c r="AY188" s="343"/>
      <c r="AZ188" s="343"/>
      <c r="BA188" s="343"/>
      <c r="BB188" s="343"/>
      <c r="BC188" s="343"/>
      <c r="BD188" s="343"/>
      <c r="BE188" s="475"/>
      <c r="BF188" s="475"/>
      <c r="BG188" s="475"/>
      <c r="BH188" s="475"/>
      <c r="BI188" s="475"/>
      <c r="BJ188" s="475"/>
      <c r="BK188" s="475"/>
      <c r="BL188" s="475"/>
      <c r="BM188" s="475"/>
      <c r="BN188" s="475"/>
      <c r="BO188" s="475"/>
      <c r="BP188" s="306"/>
      <c r="BQ188" s="496"/>
      <c r="BR188" s="496"/>
      <c r="BS188" s="496"/>
      <c r="BT188" s="496"/>
      <c r="BU188" s="496"/>
      <c r="BV188" s="496"/>
    </row>
    <row r="189" spans="1:74" s="52" customFormat="1" ht="12.75">
      <c r="A189" s="45">
        <v>3291.8800292611559</v>
      </c>
      <c r="B189" s="46" t="s">
        <v>305</v>
      </c>
      <c r="C189" s="47" t="s">
        <v>312</v>
      </c>
      <c r="D189" s="53">
        <v>47.988446864160665</v>
      </c>
      <c r="E189" s="54">
        <v>40.166800000000002</v>
      </c>
      <c r="F189" s="54">
        <v>5.7500000000000002E-2</v>
      </c>
      <c r="G189" s="54">
        <v>13.03759</v>
      </c>
      <c r="H189" s="54">
        <v>0.34179999999999999</v>
      </c>
      <c r="I189" s="54">
        <v>0.19159999999999999</v>
      </c>
      <c r="J189" s="54">
        <v>46.666629999999998</v>
      </c>
      <c r="K189" s="54">
        <v>0.22420000000000001</v>
      </c>
      <c r="L189" s="54">
        <v>100.68611999999999</v>
      </c>
      <c r="M189" s="55"/>
      <c r="N189" s="56">
        <v>0.99410796978200988</v>
      </c>
      <c r="O189" s="56">
        <v>1.1251478159044516E-3</v>
      </c>
      <c r="P189" s="56">
        <v>0.26984826815128604</v>
      </c>
      <c r="Q189" s="56">
        <v>6.8042814997575137E-3</v>
      </c>
      <c r="R189" s="56">
        <v>4.0164980985191419E-3</v>
      </c>
      <c r="S189" s="56">
        <v>1.7217944635803226</v>
      </c>
      <c r="T189" s="56">
        <v>5.9451056583814258E-3</v>
      </c>
      <c r="U189" s="56">
        <v>3.0036417345861812</v>
      </c>
      <c r="V189" s="57">
        <v>86.450970153835272</v>
      </c>
      <c r="X189" s="49">
        <v>0.25</v>
      </c>
      <c r="Y189" s="49">
        <v>34.78</v>
      </c>
      <c r="Z189" s="49">
        <v>0.64</v>
      </c>
      <c r="AA189" s="49">
        <v>5.78</v>
      </c>
      <c r="AB189" s="49">
        <v>11.72</v>
      </c>
      <c r="AC189" s="49">
        <v>0.25</v>
      </c>
      <c r="AD189" s="49">
        <v>2.46</v>
      </c>
      <c r="AE189" s="312"/>
      <c r="AF189" s="465" t="s">
        <v>439</v>
      </c>
      <c r="AG189" s="343">
        <v>30</v>
      </c>
      <c r="AH189" s="343">
        <v>15</v>
      </c>
      <c r="AI189" s="343"/>
      <c r="AJ189" s="380" t="s">
        <v>440</v>
      </c>
      <c r="AK189" s="436" t="s">
        <v>1686</v>
      </c>
      <c r="AL189" s="313">
        <v>41.05</v>
      </c>
      <c r="AM189" s="313">
        <v>0</v>
      </c>
      <c r="AN189" s="313">
        <v>4.99</v>
      </c>
      <c r="AO189" s="313">
        <v>0.21149999999999999</v>
      </c>
      <c r="AP189" s="313">
        <v>0.1381</v>
      </c>
      <c r="AQ189" s="313">
        <v>52.84</v>
      </c>
      <c r="AR189" s="313">
        <v>1.24E-2</v>
      </c>
      <c r="AS189" s="370">
        <v>99.242099999999994</v>
      </c>
      <c r="AT189" s="343"/>
      <c r="AU189" s="343"/>
      <c r="AV189" s="343"/>
      <c r="AW189" s="343"/>
      <c r="AX189" s="343"/>
      <c r="AY189" s="343"/>
      <c r="AZ189" s="343"/>
      <c r="BA189" s="343"/>
      <c r="BB189" s="343"/>
      <c r="BC189" s="343"/>
      <c r="BD189" s="343"/>
      <c r="BE189" s="475"/>
      <c r="BF189" s="475"/>
      <c r="BG189" s="475"/>
      <c r="BH189" s="475"/>
      <c r="BI189" s="475"/>
      <c r="BJ189" s="475"/>
      <c r="BK189" s="475"/>
      <c r="BL189" s="475"/>
      <c r="BM189" s="475"/>
      <c r="BN189" s="475"/>
      <c r="BO189" s="475"/>
      <c r="BP189" s="306"/>
      <c r="BQ189" s="496"/>
      <c r="BR189" s="496"/>
      <c r="BS189" s="496"/>
      <c r="BT189" s="496"/>
      <c r="BU189" s="496"/>
      <c r="BV189" s="496"/>
    </row>
    <row r="190" spans="1:74" s="52" customFormat="1" ht="13.5" thickBot="1">
      <c r="A190" s="45">
        <v>3291.8800292611559</v>
      </c>
      <c r="B190" s="46" t="s">
        <v>305</v>
      </c>
      <c r="C190" s="47" t="s">
        <v>312</v>
      </c>
      <c r="D190" s="53">
        <v>53.988446864160665</v>
      </c>
      <c r="E190" s="54">
        <v>40.146880000000003</v>
      </c>
      <c r="F190" s="54">
        <v>6.7500000000000004E-2</v>
      </c>
      <c r="G190" s="54">
        <v>13.075659999999999</v>
      </c>
      <c r="H190" s="54">
        <v>0.34089999999999998</v>
      </c>
      <c r="I190" s="54">
        <v>0.192</v>
      </c>
      <c r="J190" s="54">
        <v>46.855890000000002</v>
      </c>
      <c r="K190" s="54">
        <v>0.21970000000000001</v>
      </c>
      <c r="L190" s="54">
        <v>100.89853000000001</v>
      </c>
      <c r="M190" s="55"/>
      <c r="N190" s="56">
        <v>0.99181902755566265</v>
      </c>
      <c r="O190" s="56">
        <v>1.3184383400182559E-3</v>
      </c>
      <c r="P190" s="56">
        <v>0.27014706229897384</v>
      </c>
      <c r="Q190" s="56">
        <v>6.7740988461390634E-3</v>
      </c>
      <c r="R190" s="56">
        <v>4.0176084037696867E-3</v>
      </c>
      <c r="S190" s="56">
        <v>1.72565261098542</v>
      </c>
      <c r="T190" s="56">
        <v>5.8152493343172924E-3</v>
      </c>
      <c r="U190" s="56">
        <v>3.0055440957643009</v>
      </c>
      <c r="V190" s="57">
        <v>86.464219534899229</v>
      </c>
      <c r="X190" s="49">
        <v>0.25</v>
      </c>
      <c r="Y190" s="49">
        <v>30.46</v>
      </c>
      <c r="Z190" s="49">
        <v>0.64</v>
      </c>
      <c r="AA190" s="49">
        <v>5.81</v>
      </c>
      <c r="AB190" s="49">
        <v>11.47</v>
      </c>
      <c r="AC190" s="49">
        <v>0.25</v>
      </c>
      <c r="AD190" s="49">
        <v>2.54</v>
      </c>
      <c r="AE190" s="312"/>
      <c r="AF190" s="465" t="s">
        <v>439</v>
      </c>
      <c r="AG190" s="343">
        <v>30</v>
      </c>
      <c r="AH190" s="343">
        <v>15</v>
      </c>
      <c r="AI190" s="343"/>
      <c r="AJ190" s="386" t="s">
        <v>440</v>
      </c>
      <c r="AK190" s="437" t="s">
        <v>1686</v>
      </c>
      <c r="AL190" s="61">
        <v>40.78</v>
      </c>
      <c r="AM190" s="61">
        <v>7.3000000000000001E-3</v>
      </c>
      <c r="AN190" s="61">
        <v>4.96</v>
      </c>
      <c r="AO190" s="61">
        <v>0.19409999999999999</v>
      </c>
      <c r="AP190" s="61">
        <v>0.1547</v>
      </c>
      <c r="AQ190" s="61">
        <v>52.7</v>
      </c>
      <c r="AR190" s="61">
        <v>8.8999999999999999E-3</v>
      </c>
      <c r="AS190" s="383">
        <v>98.805099999999996</v>
      </c>
      <c r="AT190" s="343"/>
      <c r="AU190" s="343"/>
      <c r="AV190" s="343"/>
      <c r="AW190" s="343"/>
      <c r="AX190" s="343"/>
      <c r="AY190" s="343"/>
      <c r="AZ190" s="343"/>
      <c r="BA190" s="343"/>
      <c r="BB190" s="343"/>
      <c r="BC190" s="343"/>
      <c r="BD190" s="343"/>
      <c r="BE190" s="475"/>
      <c r="BF190" s="475"/>
      <c r="BG190" s="475"/>
      <c r="BH190" s="475"/>
      <c r="BI190" s="475"/>
      <c r="BJ190" s="475"/>
      <c r="BK190" s="475"/>
      <c r="BL190" s="475"/>
      <c r="BM190" s="475"/>
      <c r="BN190" s="475"/>
      <c r="BO190" s="475"/>
      <c r="BP190" s="306"/>
      <c r="BQ190" s="496"/>
      <c r="BR190" s="496"/>
      <c r="BS190" s="496"/>
      <c r="BT190" s="496"/>
      <c r="BU190" s="496"/>
      <c r="BV190" s="496"/>
    </row>
    <row r="191" spans="1:74" s="52" customFormat="1" ht="12.75">
      <c r="A191" s="45">
        <v>3291.8800292611559</v>
      </c>
      <c r="B191" s="46" t="s">
        <v>305</v>
      </c>
      <c r="C191" s="47" t="s">
        <v>312</v>
      </c>
      <c r="D191" s="53">
        <v>59.988446864160665</v>
      </c>
      <c r="E191" s="54">
        <v>40.346069999999997</v>
      </c>
      <c r="F191" s="54">
        <v>9.9100010000000002E-2</v>
      </c>
      <c r="G191" s="54">
        <v>13.132759999999999</v>
      </c>
      <c r="H191" s="54">
        <v>0.37809999999999999</v>
      </c>
      <c r="I191" s="54">
        <v>0.17810000000000001</v>
      </c>
      <c r="J191" s="54">
        <v>47.094940000000001</v>
      </c>
      <c r="K191" s="54">
        <v>0.21629999999999999</v>
      </c>
      <c r="L191" s="54">
        <v>101.44537001</v>
      </c>
      <c r="M191" s="55"/>
      <c r="N191" s="56">
        <v>0.99127911777136013</v>
      </c>
      <c r="O191" s="56">
        <v>1.9250580632016612E-3</v>
      </c>
      <c r="P191" s="56">
        <v>0.26984024433218096</v>
      </c>
      <c r="Q191" s="56">
        <v>7.4721449750846363E-3</v>
      </c>
      <c r="R191" s="56">
        <v>3.7063325050644079E-3</v>
      </c>
      <c r="S191" s="56">
        <v>1.7249539808953489</v>
      </c>
      <c r="T191" s="56">
        <v>5.6938875599954432E-3</v>
      </c>
      <c r="U191" s="56">
        <v>3.0048707661022358</v>
      </c>
      <c r="V191" s="57">
        <v>86.472777947740326</v>
      </c>
      <c r="X191" s="49">
        <v>0.25</v>
      </c>
      <c r="Y191" s="49">
        <v>20.97</v>
      </c>
      <c r="Z191" s="49">
        <v>0.64</v>
      </c>
      <c r="AA191" s="49">
        <v>5.39</v>
      </c>
      <c r="AB191" s="49">
        <v>12.3</v>
      </c>
      <c r="AC191" s="49">
        <v>0.24</v>
      </c>
      <c r="AD191" s="49">
        <v>2.56</v>
      </c>
      <c r="AE191" s="312"/>
      <c r="AF191" s="465" t="s">
        <v>439</v>
      </c>
      <c r="AG191" s="343">
        <v>30</v>
      </c>
      <c r="AH191" s="343">
        <v>15</v>
      </c>
      <c r="AI191" s="343"/>
      <c r="AJ191" s="387" t="s">
        <v>1684</v>
      </c>
      <c r="AK191" s="438"/>
      <c r="AL191" s="388">
        <f>AVERAGE(AL179:AL190)</f>
        <v>40.860000000000007</v>
      </c>
      <c r="AM191" s="388"/>
      <c r="AN191" s="388">
        <f>AVERAGE(AN179:AN190)</f>
        <v>4.9691666666666672</v>
      </c>
      <c r="AO191" s="388">
        <f>AVERAGE(AO179:AO190)</f>
        <v>0.20796666666666672</v>
      </c>
      <c r="AP191" s="388">
        <f>AVERAGE(AP179:AP190)</f>
        <v>0.15122500000000003</v>
      </c>
      <c r="AQ191" s="388">
        <f>AVERAGE(AQ179:AQ190)</f>
        <v>52.70750000000001</v>
      </c>
      <c r="AR191" s="388">
        <f>AVERAGE(AR179:AR190)</f>
        <v>1.1424999999999999E-2</v>
      </c>
      <c r="AS191" s="390"/>
      <c r="AT191" s="343"/>
      <c r="AU191" s="343"/>
      <c r="AV191" s="343"/>
      <c r="AW191" s="343"/>
      <c r="AX191" s="343"/>
      <c r="AY191" s="343"/>
      <c r="AZ191" s="343"/>
      <c r="BA191" s="343"/>
      <c r="BB191" s="343"/>
      <c r="BC191" s="343"/>
      <c r="BD191" s="343"/>
      <c r="BE191" s="475"/>
      <c r="BF191" s="475"/>
      <c r="BG191" s="475"/>
      <c r="BH191" s="475"/>
      <c r="BI191" s="475"/>
      <c r="BJ191" s="475"/>
      <c r="BK191" s="475"/>
      <c r="BL191" s="475"/>
      <c r="BM191" s="475"/>
      <c r="BN191" s="475"/>
      <c r="BO191" s="475"/>
      <c r="BP191" s="306"/>
      <c r="BQ191" s="496"/>
      <c r="BR191" s="496"/>
      <c r="BS191" s="496"/>
      <c r="BT191" s="496"/>
      <c r="BU191" s="496"/>
      <c r="BV191" s="496"/>
    </row>
    <row r="192" spans="1:74" s="52" customFormat="1" ht="12.75">
      <c r="A192" s="45">
        <v>3291.8800292611559</v>
      </c>
      <c r="B192" s="46" t="s">
        <v>305</v>
      </c>
      <c r="C192" s="47" t="s">
        <v>312</v>
      </c>
      <c r="D192" s="53">
        <v>65.988446864160665</v>
      </c>
      <c r="E192" s="54">
        <v>40.365989999999996</v>
      </c>
      <c r="F192" s="54">
        <v>6.25E-2</v>
      </c>
      <c r="G192" s="54">
        <v>13.018560000000001</v>
      </c>
      <c r="H192" s="54">
        <v>0.39140000000000003</v>
      </c>
      <c r="I192" s="54">
        <v>0.153</v>
      </c>
      <c r="J192" s="54">
        <v>46.596899999999998</v>
      </c>
      <c r="K192" s="54">
        <v>0.21820000000000001</v>
      </c>
      <c r="L192" s="54">
        <v>100.80654999999999</v>
      </c>
      <c r="M192" s="55"/>
      <c r="N192" s="56">
        <v>0.99724135673975756</v>
      </c>
      <c r="O192" s="56">
        <v>1.2207875878601725E-3</v>
      </c>
      <c r="P192" s="56">
        <v>0.26896985920032279</v>
      </c>
      <c r="Q192" s="56">
        <v>7.7776677411257565E-3</v>
      </c>
      <c r="R192" s="56">
        <v>3.2015614549579692E-3</v>
      </c>
      <c r="S192" s="56">
        <v>1.7161302359110522</v>
      </c>
      <c r="T192" s="56">
        <v>5.7755994494462131E-3</v>
      </c>
      <c r="U192" s="56">
        <v>3.0003170680845228</v>
      </c>
      <c r="V192" s="57">
        <v>86.450564389034895</v>
      </c>
      <c r="X192" s="49">
        <v>0.25</v>
      </c>
      <c r="Y192" s="49">
        <v>32.71</v>
      </c>
      <c r="Z192" s="49">
        <v>0.64</v>
      </c>
      <c r="AA192" s="49">
        <v>5.14</v>
      </c>
      <c r="AB192" s="49">
        <v>14.27</v>
      </c>
      <c r="AC192" s="49">
        <v>0.25</v>
      </c>
      <c r="AD192" s="49">
        <v>2.52</v>
      </c>
      <c r="AE192" s="312"/>
      <c r="AF192" s="465" t="s">
        <v>439</v>
      </c>
      <c r="AG192" s="343">
        <v>30</v>
      </c>
      <c r="AH192" s="343">
        <v>15</v>
      </c>
      <c r="AI192" s="343"/>
      <c r="AJ192" s="387" t="s">
        <v>1736</v>
      </c>
      <c r="AK192" s="438"/>
      <c r="AL192" s="388">
        <f>(STDEVA(AL179:AL190)/AL191)*100</f>
        <v>0.57802679441484095</v>
      </c>
      <c r="AM192" s="388"/>
      <c r="AN192" s="388">
        <f t="shared" ref="AN192:AR192" si="19">(STDEVA(AN179:AN190)/AN191)*100</f>
        <v>0.59733687895593468</v>
      </c>
      <c r="AO192" s="388">
        <f t="shared" si="19"/>
        <v>4.5643034190155136</v>
      </c>
      <c r="AP192" s="388">
        <f t="shared" si="19"/>
        <v>10.066626045061135</v>
      </c>
      <c r="AQ192" s="388">
        <f t="shared" si="19"/>
        <v>0.32783049109122087</v>
      </c>
      <c r="AR192" s="388">
        <f t="shared" si="19"/>
        <v>23.941643648143884</v>
      </c>
      <c r="AS192" s="390"/>
      <c r="AT192" s="343"/>
      <c r="AU192" s="343"/>
      <c r="AV192" s="343"/>
      <c r="AW192" s="343"/>
      <c r="AX192" s="343"/>
      <c r="AY192" s="343"/>
      <c r="AZ192" s="343"/>
      <c r="BA192" s="343"/>
      <c r="BB192" s="343"/>
      <c r="BC192" s="343"/>
      <c r="BD192" s="343"/>
      <c r="BE192" s="475"/>
      <c r="BF192" s="475"/>
      <c r="BG192" s="475"/>
      <c r="BH192" s="475"/>
      <c r="BI192" s="475"/>
      <c r="BJ192" s="475"/>
      <c r="BK192" s="475"/>
      <c r="BL192" s="475"/>
      <c r="BM192" s="475"/>
      <c r="BN192" s="475"/>
      <c r="BO192" s="475"/>
      <c r="BP192" s="306"/>
      <c r="BQ192" s="496"/>
      <c r="BR192" s="496"/>
      <c r="BS192" s="496"/>
      <c r="BT192" s="496"/>
      <c r="BU192" s="496"/>
      <c r="BV192" s="496"/>
    </row>
    <row r="193" spans="1:74" s="52" customFormat="1" ht="12.75">
      <c r="A193" s="45">
        <v>3291.8800292611559</v>
      </c>
      <c r="B193" s="46" t="s">
        <v>305</v>
      </c>
      <c r="C193" s="47" t="s">
        <v>312</v>
      </c>
      <c r="D193" s="53">
        <v>71.988446864160665</v>
      </c>
      <c r="E193" s="54">
        <v>40.29627</v>
      </c>
      <c r="F193" s="54">
        <v>9.8500000000000004E-2</v>
      </c>
      <c r="G193" s="54">
        <v>13.009040000000001</v>
      </c>
      <c r="H193" s="54">
        <v>0.3906</v>
      </c>
      <c r="I193" s="54">
        <v>0.16189999999999999</v>
      </c>
      <c r="J193" s="54">
        <v>46.84592</v>
      </c>
      <c r="K193" s="54">
        <v>0.20849999999999999</v>
      </c>
      <c r="L193" s="54">
        <v>101.01073000000001</v>
      </c>
      <c r="M193" s="55"/>
      <c r="N193" s="56">
        <v>0.99364273319084839</v>
      </c>
      <c r="O193" s="56">
        <v>1.9203352701532305E-3</v>
      </c>
      <c r="P193" s="56">
        <v>0.26826663148098878</v>
      </c>
      <c r="Q193" s="56">
        <v>7.7471424982903433E-3</v>
      </c>
      <c r="R193" s="56">
        <v>3.3814113100992991E-3</v>
      </c>
      <c r="S193" s="56">
        <v>1.7220498962217505</v>
      </c>
      <c r="T193" s="56">
        <v>5.5084462967145325E-3</v>
      </c>
      <c r="U193" s="56">
        <v>3.0025165962688454</v>
      </c>
      <c r="V193" s="57">
        <v>86.521408642944493</v>
      </c>
      <c r="X193" s="49">
        <v>0.25</v>
      </c>
      <c r="Y193" s="49">
        <v>20.28</v>
      </c>
      <c r="Z193" s="49">
        <v>0.64</v>
      </c>
      <c r="AA193" s="49">
        <v>5.14</v>
      </c>
      <c r="AB193" s="49">
        <v>13.9</v>
      </c>
      <c r="AC193" s="49">
        <v>0.25</v>
      </c>
      <c r="AD193" s="49">
        <v>2.64</v>
      </c>
      <c r="AE193" s="312"/>
      <c r="AF193" s="465" t="s">
        <v>439</v>
      </c>
      <c r="AG193" s="343">
        <v>30</v>
      </c>
      <c r="AH193" s="343">
        <v>15</v>
      </c>
      <c r="AI193" s="343"/>
      <c r="AJ193" s="387" t="s">
        <v>1737</v>
      </c>
      <c r="AK193" s="438"/>
      <c r="AL193" s="388">
        <v>41.84</v>
      </c>
      <c r="AM193" s="388"/>
      <c r="AN193" s="388">
        <v>4.67</v>
      </c>
      <c r="AO193" s="388">
        <v>0.19</v>
      </c>
      <c r="AP193" s="388">
        <v>0.12</v>
      </c>
      <c r="AQ193" s="388">
        <v>53.02</v>
      </c>
      <c r="AR193" s="388"/>
      <c r="AS193" s="390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475"/>
      <c r="BF193" s="475"/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306"/>
      <c r="BQ193" s="496"/>
      <c r="BR193" s="496"/>
      <c r="BS193" s="496"/>
      <c r="BT193" s="496"/>
      <c r="BU193" s="496"/>
      <c r="BV193" s="496"/>
    </row>
    <row r="194" spans="1:74" s="52" customFormat="1" ht="12.75">
      <c r="A194" s="45">
        <v>3291.8800292611559</v>
      </c>
      <c r="B194" s="46" t="s">
        <v>305</v>
      </c>
      <c r="C194" s="47" t="s">
        <v>312</v>
      </c>
      <c r="D194" s="53">
        <v>77.988446864160665</v>
      </c>
      <c r="E194" s="54">
        <v>40.266390000000001</v>
      </c>
      <c r="F194" s="54">
        <v>5.57E-2</v>
      </c>
      <c r="G194" s="54">
        <v>12.856780000000001</v>
      </c>
      <c r="H194" s="54">
        <v>0.37890000000000001</v>
      </c>
      <c r="I194" s="54">
        <v>0.18990000000000001</v>
      </c>
      <c r="J194" s="54">
        <v>46.746319999999997</v>
      </c>
      <c r="K194" s="54">
        <v>0.20230000000000001</v>
      </c>
      <c r="L194" s="54">
        <v>100.69628999999999</v>
      </c>
      <c r="M194" s="55"/>
      <c r="N194" s="56">
        <v>0.99554139203599101</v>
      </c>
      <c r="O194" s="56">
        <v>1.0887978039355439E-3</v>
      </c>
      <c r="P194" s="56">
        <v>0.26583051491548676</v>
      </c>
      <c r="Q194" s="56">
        <v>7.5350323926805466E-3</v>
      </c>
      <c r="R194" s="56">
        <v>3.9767412114865442E-3</v>
      </c>
      <c r="S194" s="56">
        <v>1.7229497018218498</v>
      </c>
      <c r="T194" s="56">
        <v>5.3588321747082166E-3</v>
      </c>
      <c r="U194" s="56">
        <v>3.0022810123561383</v>
      </c>
      <c r="V194" s="57">
        <v>86.633489579276329</v>
      </c>
      <c r="X194" s="49">
        <v>0.25</v>
      </c>
      <c r="Y194" s="49">
        <v>37.51</v>
      </c>
      <c r="Z194" s="49">
        <v>0.64</v>
      </c>
      <c r="AA194" s="49">
        <v>5.34</v>
      </c>
      <c r="AB194" s="49">
        <v>11.67</v>
      </c>
      <c r="AC194" s="49">
        <v>0.25</v>
      </c>
      <c r="AD194" s="49">
        <v>2.72</v>
      </c>
      <c r="AE194" s="312"/>
      <c r="AF194" s="465" t="s">
        <v>439</v>
      </c>
      <c r="AG194" s="343">
        <v>30</v>
      </c>
      <c r="AH194" s="343">
        <v>15</v>
      </c>
      <c r="AI194" s="343"/>
      <c r="AJ194" s="391" t="s">
        <v>1681</v>
      </c>
      <c r="AK194" s="438"/>
      <c r="AL194" s="392">
        <f>(AL193-AL191)/AL193*100</f>
        <v>2.3422562141491321</v>
      </c>
      <c r="AM194" s="392"/>
      <c r="AN194" s="392">
        <f>(AN193-AN191)/AN193*100</f>
        <v>-6.4061384725196415</v>
      </c>
      <c r="AO194" s="392">
        <f t="shared" ref="AO194:AQ194" si="20">(AO193-AO191)/AO193*100</f>
        <v>-9.4561403508772184</v>
      </c>
      <c r="AP194" s="392">
        <f t="shared" si="20"/>
        <v>-26.020833333333361</v>
      </c>
      <c r="AQ194" s="392">
        <f t="shared" si="20"/>
        <v>0.58940022632967348</v>
      </c>
      <c r="AR194" s="392"/>
      <c r="AS194" s="390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3"/>
      <c r="BD194" s="343"/>
      <c r="BE194" s="475"/>
      <c r="BF194" s="475"/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306"/>
      <c r="BQ194" s="496"/>
      <c r="BR194" s="496"/>
      <c r="BS194" s="496"/>
      <c r="BT194" s="496"/>
      <c r="BU194" s="496"/>
      <c r="BV194" s="496"/>
    </row>
    <row r="195" spans="1:74" s="52" customFormat="1" ht="13.5" thickBot="1">
      <c r="A195" s="45">
        <v>3291.8800292611559</v>
      </c>
      <c r="B195" s="46" t="s">
        <v>305</v>
      </c>
      <c r="C195" s="47" t="s">
        <v>312</v>
      </c>
      <c r="D195" s="53">
        <v>83.988446864160665</v>
      </c>
      <c r="E195" s="54">
        <v>40.186709999999998</v>
      </c>
      <c r="F195" s="54">
        <v>7.4899999999999994E-2</v>
      </c>
      <c r="G195" s="54">
        <v>12.99953</v>
      </c>
      <c r="H195" s="54">
        <v>0.36909999999999998</v>
      </c>
      <c r="I195" s="54">
        <v>0.18820000000000001</v>
      </c>
      <c r="J195" s="54">
        <v>46.826000000000001</v>
      </c>
      <c r="K195" s="54">
        <v>0.20150000000000001</v>
      </c>
      <c r="L195" s="54">
        <v>100.84594</v>
      </c>
      <c r="M195" s="55"/>
      <c r="N195" s="56">
        <v>0.99287077364947707</v>
      </c>
      <c r="O195" s="56">
        <v>1.4630780903332067E-3</v>
      </c>
      <c r="P195" s="56">
        <v>0.26859252293390862</v>
      </c>
      <c r="Q195" s="56">
        <v>7.3349677988930294E-3</v>
      </c>
      <c r="R195" s="56">
        <v>3.938361999236706E-3</v>
      </c>
      <c r="S195" s="56">
        <v>1.7246694890003973</v>
      </c>
      <c r="T195" s="56">
        <v>5.3338766976103727E-3</v>
      </c>
      <c r="U195" s="56">
        <v>3.0042030701698565</v>
      </c>
      <c r="V195" s="57">
        <v>86.524976579809476</v>
      </c>
      <c r="X195" s="49">
        <v>0.25</v>
      </c>
      <c r="Y195" s="49">
        <v>27.72</v>
      </c>
      <c r="Z195" s="49">
        <v>0.64</v>
      </c>
      <c r="AA195" s="49">
        <v>5.44</v>
      </c>
      <c r="AB195" s="49">
        <v>11.69</v>
      </c>
      <c r="AC195" s="49">
        <v>0.25</v>
      </c>
      <c r="AD195" s="49">
        <v>2.71</v>
      </c>
      <c r="AE195" s="312"/>
      <c r="AF195" s="465" t="s">
        <v>439</v>
      </c>
      <c r="AG195" s="343">
        <v>30</v>
      </c>
      <c r="AH195" s="343">
        <v>15</v>
      </c>
      <c r="AI195" s="343"/>
      <c r="AJ195" s="393" t="s">
        <v>1693</v>
      </c>
      <c r="AK195" s="430"/>
      <c r="AL195" s="394">
        <v>0.27194331983805647</v>
      </c>
      <c r="AM195" s="394">
        <v>45.66850202429147</v>
      </c>
      <c r="AN195" s="394">
        <v>0.61279352226720818</v>
      </c>
      <c r="AO195" s="394">
        <v>6.0138461538461554</v>
      </c>
      <c r="AP195" s="394">
        <v>11.702631578947372</v>
      </c>
      <c r="AQ195" s="394">
        <v>0.24971659919028361</v>
      </c>
      <c r="AR195" s="404">
        <v>2.5002429149797565</v>
      </c>
      <c r="AS195" s="395"/>
      <c r="AT195" s="343"/>
      <c r="AU195" s="343"/>
      <c r="AV195" s="343"/>
      <c r="AW195" s="343"/>
      <c r="AX195" s="343"/>
      <c r="AY195" s="343"/>
      <c r="AZ195" s="343"/>
      <c r="BA195" s="343"/>
      <c r="BB195" s="343"/>
      <c r="BC195" s="343"/>
      <c r="BD195" s="343"/>
      <c r="BE195" s="475"/>
      <c r="BF195" s="475"/>
      <c r="BG195" s="475"/>
      <c r="BH195" s="475"/>
      <c r="BI195" s="475"/>
      <c r="BJ195" s="475"/>
      <c r="BK195" s="475"/>
      <c r="BL195" s="475"/>
      <c r="BM195" s="475"/>
      <c r="BN195" s="475"/>
      <c r="BO195" s="475"/>
      <c r="BP195" s="306"/>
      <c r="BQ195" s="496"/>
      <c r="BR195" s="496"/>
      <c r="BS195" s="496"/>
      <c r="BT195" s="496"/>
      <c r="BU195" s="496"/>
      <c r="BV195" s="496"/>
    </row>
    <row r="196" spans="1:74" s="52" customFormat="1" ht="13.5" thickBot="1">
      <c r="A196" s="45">
        <v>3291.8800292611559</v>
      </c>
      <c r="B196" s="46" t="s">
        <v>305</v>
      </c>
      <c r="C196" s="47" t="s">
        <v>312</v>
      </c>
      <c r="D196" s="53">
        <v>89.988446864160665</v>
      </c>
      <c r="E196" s="54">
        <v>40.395870000000002</v>
      </c>
      <c r="F196" s="54">
        <v>8.2299999999999998E-2</v>
      </c>
      <c r="G196" s="54">
        <v>12.89484</v>
      </c>
      <c r="H196" s="54">
        <v>0.36620000000000003</v>
      </c>
      <c r="I196" s="54">
        <v>0.185</v>
      </c>
      <c r="J196" s="54">
        <v>46.83596</v>
      </c>
      <c r="K196" s="54">
        <v>0.2097</v>
      </c>
      <c r="L196" s="54">
        <v>100.96987</v>
      </c>
      <c r="M196" s="55"/>
      <c r="N196" s="56">
        <v>0.99578166316852412</v>
      </c>
      <c r="O196" s="56">
        <v>1.6039927799549711E-3</v>
      </c>
      <c r="P196" s="56">
        <v>0.26582701254356106</v>
      </c>
      <c r="Q196" s="56">
        <v>7.2608822047658542E-3</v>
      </c>
      <c r="R196" s="56">
        <v>3.8626434940428013E-3</v>
      </c>
      <c r="S196" s="56">
        <v>1.7211357708776378</v>
      </c>
      <c r="T196" s="56">
        <v>5.538386203078202E-3</v>
      </c>
      <c r="U196" s="56">
        <v>3.0010103512715647</v>
      </c>
      <c r="V196" s="57">
        <v>86.621439779266822</v>
      </c>
      <c r="X196" s="49">
        <v>0.25</v>
      </c>
      <c r="Y196" s="49">
        <v>24.8</v>
      </c>
      <c r="Z196" s="49">
        <v>0.64</v>
      </c>
      <c r="AA196" s="49">
        <v>5.53</v>
      </c>
      <c r="AB196" s="49">
        <v>11.77</v>
      </c>
      <c r="AC196" s="49">
        <v>0.25</v>
      </c>
      <c r="AD196" s="49">
        <v>2.64</v>
      </c>
      <c r="AE196" s="312"/>
      <c r="AF196" s="465" t="s">
        <v>439</v>
      </c>
      <c r="AG196" s="343">
        <v>30</v>
      </c>
      <c r="AH196" s="343">
        <v>15</v>
      </c>
      <c r="AI196" s="343"/>
      <c r="AJ196" s="161"/>
      <c r="AK196" s="310"/>
      <c r="AL196" s="49"/>
      <c r="AM196" s="49"/>
      <c r="AN196" s="49"/>
      <c r="AO196" s="49"/>
      <c r="AP196" s="49"/>
      <c r="AQ196" s="49"/>
      <c r="AR196" s="49"/>
      <c r="AS196" s="49"/>
      <c r="AT196" s="343"/>
      <c r="AU196" s="343"/>
      <c r="AV196" s="343"/>
      <c r="AW196" s="343"/>
      <c r="AX196" s="343"/>
      <c r="AY196" s="343"/>
      <c r="AZ196" s="343"/>
      <c r="BA196" s="343"/>
      <c r="BB196" s="343"/>
      <c r="BC196" s="343"/>
      <c r="BD196" s="343"/>
      <c r="BE196" s="475"/>
      <c r="BF196" s="475"/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306"/>
      <c r="BQ196" s="496"/>
      <c r="BR196" s="496"/>
      <c r="BS196" s="496"/>
      <c r="BT196" s="496"/>
      <c r="BU196" s="496"/>
      <c r="BV196" s="496"/>
    </row>
    <row r="197" spans="1:74" s="52" customFormat="1" ht="13.5" thickBot="1">
      <c r="A197" s="45">
        <v>3291.8800292611559</v>
      </c>
      <c r="B197" s="46" t="s">
        <v>305</v>
      </c>
      <c r="C197" s="47" t="s">
        <v>312</v>
      </c>
      <c r="D197" s="53">
        <v>95.988446864160665</v>
      </c>
      <c r="E197" s="54">
        <v>40.276350000000001</v>
      </c>
      <c r="F197" s="54">
        <v>8.0199999999999994E-2</v>
      </c>
      <c r="G197" s="54">
        <v>12.913880000000001</v>
      </c>
      <c r="H197" s="54">
        <v>0.3831</v>
      </c>
      <c r="I197" s="54">
        <v>0.16320000000000001</v>
      </c>
      <c r="J197" s="54">
        <v>46.726390000000002</v>
      </c>
      <c r="K197" s="54">
        <v>0.2114</v>
      </c>
      <c r="L197" s="54">
        <v>100.75452</v>
      </c>
      <c r="M197" s="55"/>
      <c r="N197" s="56">
        <v>0.99525499672912099</v>
      </c>
      <c r="O197" s="56">
        <v>1.5668738905898708E-3</v>
      </c>
      <c r="P197" s="56">
        <v>0.26686830727926897</v>
      </c>
      <c r="Q197" s="56">
        <v>7.6144809558572378E-3</v>
      </c>
      <c r="R197" s="56">
        <v>3.4157820667052433E-3</v>
      </c>
      <c r="S197" s="56">
        <v>1.7212939230291271</v>
      </c>
      <c r="T197" s="56">
        <v>5.5968915390299332E-3</v>
      </c>
      <c r="U197" s="56">
        <v>3.0016112554896992</v>
      </c>
      <c r="V197" s="57">
        <v>86.577136251206554</v>
      </c>
      <c r="X197" s="49">
        <v>0.25</v>
      </c>
      <c r="Y197" s="49">
        <v>25.8</v>
      </c>
      <c r="Z197" s="49">
        <v>0.64</v>
      </c>
      <c r="AA197" s="49">
        <v>5.21</v>
      </c>
      <c r="AB197" s="49">
        <v>13.14</v>
      </c>
      <c r="AC197" s="49">
        <v>0.25</v>
      </c>
      <c r="AD197" s="49">
        <v>2.62</v>
      </c>
      <c r="AE197" s="312"/>
      <c r="AF197" s="465" t="s">
        <v>439</v>
      </c>
      <c r="AG197" s="343">
        <v>30</v>
      </c>
      <c r="AH197" s="343">
        <v>15</v>
      </c>
      <c r="AI197" s="343"/>
      <c r="AJ197" s="584" t="s">
        <v>1695</v>
      </c>
      <c r="AK197" s="585"/>
      <c r="AL197" s="585"/>
      <c r="AM197" s="585"/>
      <c r="AN197" s="585"/>
      <c r="AO197" s="585"/>
      <c r="AP197" s="585"/>
      <c r="AQ197" s="585"/>
      <c r="AR197" s="585"/>
      <c r="AS197" s="586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3"/>
      <c r="BD197" s="343"/>
      <c r="BE197" s="475"/>
      <c r="BF197" s="475"/>
      <c r="BG197" s="475"/>
      <c r="BH197" s="475"/>
      <c r="BI197" s="475"/>
      <c r="BJ197" s="475"/>
      <c r="BK197" s="475"/>
      <c r="BL197" s="475"/>
      <c r="BM197" s="475"/>
      <c r="BN197" s="475"/>
      <c r="BO197" s="475"/>
      <c r="BP197" s="306"/>
      <c r="BQ197" s="496"/>
      <c r="BR197" s="496"/>
      <c r="BS197" s="496"/>
      <c r="BT197" s="496"/>
      <c r="BU197" s="496"/>
      <c r="BV197" s="496"/>
    </row>
    <row r="198" spans="1:74" s="52" customFormat="1" ht="12.75">
      <c r="A198" s="45">
        <v>3291.8800292611559</v>
      </c>
      <c r="B198" s="46" t="s">
        <v>305</v>
      </c>
      <c r="C198" s="47" t="s">
        <v>312</v>
      </c>
      <c r="D198" s="53">
        <v>101.98844686416066</v>
      </c>
      <c r="E198" s="54">
        <v>40.206629999999997</v>
      </c>
      <c r="F198" s="54">
        <v>0.1056</v>
      </c>
      <c r="G198" s="54">
        <v>12.74258</v>
      </c>
      <c r="H198" s="54">
        <v>0.38769999999999999</v>
      </c>
      <c r="I198" s="54">
        <v>0.20330000000000001</v>
      </c>
      <c r="J198" s="54">
        <v>46.865839999999999</v>
      </c>
      <c r="K198" s="54">
        <v>0.2059</v>
      </c>
      <c r="L198" s="54">
        <v>100.71755</v>
      </c>
      <c r="M198" s="55"/>
      <c r="N198" s="56">
        <v>0.99342655667433399</v>
      </c>
      <c r="O198" s="56">
        <v>2.0628964355431626E-3</v>
      </c>
      <c r="P198" s="56">
        <v>0.26330036129783241</v>
      </c>
      <c r="Q198" s="56">
        <v>7.705091236271046E-3</v>
      </c>
      <c r="R198" s="56">
        <v>4.2546242396983144E-3</v>
      </c>
      <c r="S198" s="56">
        <v>1.7262474229978124</v>
      </c>
      <c r="T198" s="56">
        <v>5.4506975730877335E-3</v>
      </c>
      <c r="U198" s="56">
        <v>3.0024476504545792</v>
      </c>
      <c r="V198" s="57">
        <v>86.765818676174803</v>
      </c>
      <c r="X198" s="49">
        <v>0.25</v>
      </c>
      <c r="Y198" s="49">
        <v>19.68</v>
      </c>
      <c r="Z198" s="49">
        <v>0.65</v>
      </c>
      <c r="AA198" s="49">
        <v>5.25</v>
      </c>
      <c r="AB198" s="49">
        <v>10.7</v>
      </c>
      <c r="AC198" s="49">
        <v>0.25</v>
      </c>
      <c r="AD198" s="49">
        <v>2.65</v>
      </c>
      <c r="AE198" s="312"/>
      <c r="AF198" s="465" t="s">
        <v>439</v>
      </c>
      <c r="AG198" s="343">
        <v>30</v>
      </c>
      <c r="AH198" s="343">
        <v>15</v>
      </c>
      <c r="AI198" s="343"/>
      <c r="AJ198" s="361" t="s">
        <v>1675</v>
      </c>
      <c r="AK198" s="375" t="s">
        <v>1696</v>
      </c>
      <c r="AL198" s="280" t="s">
        <v>285</v>
      </c>
      <c r="AM198" s="280" t="s">
        <v>286</v>
      </c>
      <c r="AN198" s="280" t="s">
        <v>287</v>
      </c>
      <c r="AO198" s="280" t="s">
        <v>288</v>
      </c>
      <c r="AP198" s="280" t="s">
        <v>289</v>
      </c>
      <c r="AQ198" s="280" t="s">
        <v>290</v>
      </c>
      <c r="AR198" s="280" t="s">
        <v>291</v>
      </c>
      <c r="AS198" s="369" t="s">
        <v>292</v>
      </c>
      <c r="AT198" s="343"/>
      <c r="AU198" s="343"/>
      <c r="AV198" s="343"/>
      <c r="AW198" s="343"/>
      <c r="AX198" s="343"/>
      <c r="AY198" s="343"/>
      <c r="AZ198" s="343"/>
      <c r="BA198" s="343"/>
      <c r="BB198" s="343"/>
      <c r="BC198" s="343"/>
      <c r="BD198" s="343"/>
      <c r="BE198" s="475"/>
      <c r="BF198" s="475"/>
      <c r="BG198" s="475"/>
      <c r="BH198" s="475"/>
      <c r="BI198" s="475"/>
      <c r="BJ198" s="475"/>
      <c r="BK198" s="475"/>
      <c r="BL198" s="475"/>
      <c r="BM198" s="475"/>
      <c r="BN198" s="475"/>
      <c r="BO198" s="475"/>
      <c r="BP198" s="306"/>
      <c r="BQ198" s="496"/>
      <c r="BR198" s="496"/>
      <c r="BS198" s="496"/>
      <c r="BT198" s="496"/>
      <c r="BU198" s="496"/>
      <c r="BV198" s="496"/>
    </row>
    <row r="199" spans="1:74" s="52" customFormat="1" ht="13.5" thickBot="1">
      <c r="A199" s="45">
        <v>3291.8800292611559</v>
      </c>
      <c r="B199" s="46" t="s">
        <v>305</v>
      </c>
      <c r="C199" s="47" t="s">
        <v>312</v>
      </c>
      <c r="D199" s="53">
        <v>107.98844686416066</v>
      </c>
      <c r="E199" s="54">
        <v>40.126959999999997</v>
      </c>
      <c r="F199" s="54">
        <v>9.4399999999999998E-2</v>
      </c>
      <c r="G199" s="54">
        <v>12.695</v>
      </c>
      <c r="H199" s="54">
        <v>0.40260000000000001</v>
      </c>
      <c r="I199" s="54">
        <v>0.16239999999999999</v>
      </c>
      <c r="J199" s="54">
        <v>47.25432</v>
      </c>
      <c r="K199" s="54">
        <v>0.19850000000000001</v>
      </c>
      <c r="L199" s="54">
        <v>100.93418</v>
      </c>
      <c r="M199" s="55"/>
      <c r="N199" s="56">
        <v>0.9894847944908397</v>
      </c>
      <c r="O199" s="56">
        <v>1.8404341156891683E-3</v>
      </c>
      <c r="P199" s="56">
        <v>0.26179513092721035</v>
      </c>
      <c r="Q199" s="56">
        <v>7.9852869793961192E-3</v>
      </c>
      <c r="R199" s="56">
        <v>3.391912417723185E-3</v>
      </c>
      <c r="S199" s="56">
        <v>1.7370924361219493</v>
      </c>
      <c r="T199" s="56">
        <v>5.244342224974421E-3</v>
      </c>
      <c r="U199" s="56">
        <v>3.0068343372777822</v>
      </c>
      <c r="V199" s="57">
        <v>86.902958663468837</v>
      </c>
      <c r="X199" s="49">
        <v>0.25</v>
      </c>
      <c r="Y199" s="49">
        <v>23.14</v>
      </c>
      <c r="Z199" s="49">
        <v>0.65</v>
      </c>
      <c r="AA199" s="49">
        <v>5.03</v>
      </c>
      <c r="AB199" s="49">
        <v>13.2</v>
      </c>
      <c r="AC199" s="49">
        <v>0.24</v>
      </c>
      <c r="AD199" s="49">
        <v>2.75</v>
      </c>
      <c r="AE199" s="312"/>
      <c r="AF199" s="465" t="s">
        <v>439</v>
      </c>
      <c r="AG199" s="343">
        <v>30</v>
      </c>
      <c r="AH199" s="343">
        <v>15</v>
      </c>
      <c r="AI199" s="343"/>
      <c r="AJ199" s="363" t="s">
        <v>429</v>
      </c>
      <c r="AK199" s="309"/>
      <c r="AL199" s="245" t="s">
        <v>303</v>
      </c>
      <c r="AM199" s="245" t="s">
        <v>303</v>
      </c>
      <c r="AN199" s="245" t="s">
        <v>303</v>
      </c>
      <c r="AO199" s="245" t="s">
        <v>303</v>
      </c>
      <c r="AP199" s="245" t="s">
        <v>303</v>
      </c>
      <c r="AQ199" s="245" t="s">
        <v>303</v>
      </c>
      <c r="AR199" s="245" t="s">
        <v>303</v>
      </c>
      <c r="AS199" s="377" t="s">
        <v>303</v>
      </c>
      <c r="AT199" s="343"/>
      <c r="AU199" s="343"/>
      <c r="AV199" s="343"/>
      <c r="AW199" s="343"/>
      <c r="AX199" s="343"/>
      <c r="AY199" s="343"/>
      <c r="AZ199" s="343"/>
      <c r="BA199" s="343"/>
      <c r="BB199" s="343"/>
      <c r="BC199" s="343"/>
      <c r="BD199" s="343"/>
      <c r="BE199" s="475"/>
      <c r="BF199" s="475"/>
      <c r="BG199" s="475"/>
      <c r="BH199" s="475"/>
      <c r="BI199" s="475"/>
      <c r="BJ199" s="475"/>
      <c r="BK199" s="475"/>
      <c r="BL199" s="475"/>
      <c r="BM199" s="475"/>
      <c r="BN199" s="475"/>
      <c r="BO199" s="475"/>
      <c r="BP199" s="306"/>
      <c r="BQ199" s="496"/>
      <c r="BR199" s="496"/>
      <c r="BS199" s="496"/>
      <c r="BT199" s="496"/>
      <c r="BU199" s="496"/>
      <c r="BV199" s="496"/>
    </row>
    <row r="200" spans="1:74" s="52" customFormat="1" ht="12.75">
      <c r="A200" s="45">
        <v>3291.8800292611559</v>
      </c>
      <c r="B200" s="46" t="s">
        <v>305</v>
      </c>
      <c r="C200" s="47" t="s">
        <v>312</v>
      </c>
      <c r="D200" s="53">
        <v>113.98844686416066</v>
      </c>
      <c r="E200" s="54">
        <v>40.256430000000002</v>
      </c>
      <c r="F200" s="54">
        <v>8.7900000000000006E-2</v>
      </c>
      <c r="G200" s="54">
        <v>12.809200000000001</v>
      </c>
      <c r="H200" s="54">
        <v>0.39410000000000001</v>
      </c>
      <c r="I200" s="54">
        <v>0.15579999999999999</v>
      </c>
      <c r="J200" s="54">
        <v>46.855890000000002</v>
      </c>
      <c r="K200" s="54">
        <v>0.19789999999999999</v>
      </c>
      <c r="L200" s="54">
        <v>100.75722000000002</v>
      </c>
      <c r="M200" s="55"/>
      <c r="N200" s="56">
        <v>0.99432018381902076</v>
      </c>
      <c r="O200" s="56">
        <v>1.7165453712147884E-3</v>
      </c>
      <c r="P200" s="56">
        <v>0.26458730187631085</v>
      </c>
      <c r="Q200" s="56">
        <v>7.829631529019802E-3</v>
      </c>
      <c r="R200" s="56">
        <v>3.2594489953191802E-3</v>
      </c>
      <c r="S200" s="56">
        <v>1.7252964707737897</v>
      </c>
      <c r="T200" s="56">
        <v>5.2371430738739656E-3</v>
      </c>
      <c r="U200" s="56">
        <v>3.0022467254385488</v>
      </c>
      <c r="V200" s="57">
        <v>86.70337908610928</v>
      </c>
      <c r="X200" s="49">
        <v>0.25</v>
      </c>
      <c r="Y200" s="49">
        <v>23.81</v>
      </c>
      <c r="Z200" s="49">
        <v>0.64</v>
      </c>
      <c r="AA200" s="49">
        <v>5.0999999999999996</v>
      </c>
      <c r="AB200" s="49">
        <v>13.85</v>
      </c>
      <c r="AC200" s="49">
        <v>0.25</v>
      </c>
      <c r="AD200" s="49">
        <v>2.76</v>
      </c>
      <c r="AE200" s="312"/>
      <c r="AF200" s="465" t="s">
        <v>439</v>
      </c>
      <c r="AG200" s="343">
        <v>30</v>
      </c>
      <c r="AH200" s="343">
        <v>15</v>
      </c>
      <c r="AI200" s="343"/>
      <c r="AJ200" s="380" t="s">
        <v>441</v>
      </c>
      <c r="AK200" s="440" t="s">
        <v>1686</v>
      </c>
      <c r="AL200" s="313">
        <v>41.46</v>
      </c>
      <c r="AM200" s="313">
        <v>0</v>
      </c>
      <c r="AN200" s="313">
        <v>4.91</v>
      </c>
      <c r="AO200" s="313">
        <v>0.1946</v>
      </c>
      <c r="AP200" s="313">
        <v>0.16520000000000001</v>
      </c>
      <c r="AQ200" s="313">
        <v>52.32</v>
      </c>
      <c r="AR200" s="313">
        <v>7.9000000000000008E-3</v>
      </c>
      <c r="AS200" s="370">
        <v>99.057699999999997</v>
      </c>
      <c r="AT200" s="343"/>
      <c r="AU200" s="343"/>
      <c r="AV200" s="343"/>
      <c r="AW200" s="343"/>
      <c r="AX200" s="343"/>
      <c r="AY200" s="343"/>
      <c r="AZ200" s="343"/>
      <c r="BA200" s="343"/>
      <c r="BB200" s="343"/>
      <c r="BC200" s="343"/>
      <c r="BD200" s="343"/>
      <c r="BE200" s="475"/>
      <c r="BF200" s="475"/>
      <c r="BG200" s="475"/>
      <c r="BH200" s="475"/>
      <c r="BI200" s="475"/>
      <c r="BJ200" s="475"/>
      <c r="BK200" s="475"/>
      <c r="BL200" s="475"/>
      <c r="BM200" s="475"/>
      <c r="BN200" s="475"/>
      <c r="BO200" s="475"/>
      <c r="BP200" s="306"/>
      <c r="BQ200" s="496"/>
      <c r="BR200" s="496"/>
      <c r="BS200" s="496"/>
      <c r="BT200" s="496"/>
      <c r="BU200" s="496"/>
      <c r="BV200" s="496"/>
    </row>
    <row r="201" spans="1:74" s="52" customFormat="1" ht="12.75">
      <c r="A201" s="45">
        <v>3291.8800292611559</v>
      </c>
      <c r="B201" s="46" t="s">
        <v>305</v>
      </c>
      <c r="C201" s="47" t="s">
        <v>312</v>
      </c>
      <c r="D201" s="53">
        <v>119.98844686416066</v>
      </c>
      <c r="E201" s="54">
        <v>40.405830000000002</v>
      </c>
      <c r="F201" s="54">
        <v>9.9000009999999999E-2</v>
      </c>
      <c r="G201" s="54">
        <v>12.74258</v>
      </c>
      <c r="H201" s="54">
        <v>0.41439999999999999</v>
      </c>
      <c r="I201" s="54">
        <v>0.17319999999999999</v>
      </c>
      <c r="J201" s="54">
        <v>46.935569999999998</v>
      </c>
      <c r="K201" s="54">
        <v>0.2089</v>
      </c>
      <c r="L201" s="54">
        <v>100.97948001</v>
      </c>
      <c r="M201" s="55"/>
      <c r="N201" s="56">
        <v>0.99536096189117174</v>
      </c>
      <c r="O201" s="56">
        <v>1.9281784509019247E-3</v>
      </c>
      <c r="P201" s="56">
        <v>0.2625124675461083</v>
      </c>
      <c r="Q201" s="56">
        <v>8.2110786210828415E-3</v>
      </c>
      <c r="R201" s="56">
        <v>3.6138506320614544E-3</v>
      </c>
      <c r="S201" s="56">
        <v>1.7236425770350021</v>
      </c>
      <c r="T201" s="56">
        <v>5.5135670306959584E-3</v>
      </c>
      <c r="U201" s="56">
        <v>3.0007826812070242</v>
      </c>
      <c r="V201" s="57">
        <v>86.782881413899219</v>
      </c>
      <c r="X201" s="49">
        <v>0.25</v>
      </c>
      <c r="Y201" s="49">
        <v>22.13</v>
      </c>
      <c r="Z201" s="49">
        <v>0.65</v>
      </c>
      <c r="AA201" s="49">
        <v>4.96</v>
      </c>
      <c r="AB201" s="49">
        <v>12.34</v>
      </c>
      <c r="AC201" s="49">
        <v>0.25</v>
      </c>
      <c r="AD201" s="49">
        <v>2.61</v>
      </c>
      <c r="AE201" s="312"/>
      <c r="AF201" s="465" t="s">
        <v>439</v>
      </c>
      <c r="AG201" s="343">
        <v>30</v>
      </c>
      <c r="AH201" s="343">
        <v>15</v>
      </c>
      <c r="AI201" s="343"/>
      <c r="AJ201" s="380" t="s">
        <v>441</v>
      </c>
      <c r="AK201" s="436" t="s">
        <v>1686</v>
      </c>
      <c r="AL201" s="313">
        <v>41.24</v>
      </c>
      <c r="AM201" s="313">
        <v>1.8800000000000001E-2</v>
      </c>
      <c r="AN201" s="313">
        <v>4.97</v>
      </c>
      <c r="AO201" s="313">
        <v>0.21240000000000001</v>
      </c>
      <c r="AP201" s="313">
        <v>0.13300000000000001</v>
      </c>
      <c r="AQ201" s="313">
        <v>52.4</v>
      </c>
      <c r="AR201" s="313">
        <v>1.3299999999999999E-2</v>
      </c>
      <c r="AS201" s="370">
        <v>98.9876</v>
      </c>
      <c r="AT201" s="343"/>
      <c r="AU201" s="343"/>
      <c r="AV201" s="343"/>
      <c r="AW201" s="343"/>
      <c r="AX201" s="343"/>
      <c r="AY201" s="343"/>
      <c r="AZ201" s="343"/>
      <c r="BA201" s="343"/>
      <c r="BB201" s="343"/>
      <c r="BC201" s="343"/>
      <c r="BD201" s="343"/>
      <c r="BE201" s="475"/>
      <c r="BF201" s="475"/>
      <c r="BG201" s="475"/>
      <c r="BH201" s="475"/>
      <c r="BI201" s="475"/>
      <c r="BJ201" s="475"/>
      <c r="BK201" s="475"/>
      <c r="BL201" s="475"/>
      <c r="BM201" s="475"/>
      <c r="BN201" s="475"/>
      <c r="BO201" s="475"/>
      <c r="BP201" s="306"/>
      <c r="BQ201" s="496"/>
      <c r="BR201" s="496"/>
      <c r="BS201" s="496"/>
      <c r="BT201" s="496"/>
      <c r="BU201" s="496"/>
      <c r="BV201" s="496"/>
    </row>
    <row r="202" spans="1:74" s="52" customFormat="1" ht="12.75">
      <c r="A202" s="45">
        <v>3291.8800292611559</v>
      </c>
      <c r="B202" s="46" t="s">
        <v>305</v>
      </c>
      <c r="C202" s="47" t="s">
        <v>312</v>
      </c>
      <c r="D202" s="53">
        <v>125.98844686416066</v>
      </c>
      <c r="E202" s="54">
        <v>40.346069999999997</v>
      </c>
      <c r="F202" s="54">
        <v>0.12230000000000001</v>
      </c>
      <c r="G202" s="54">
        <v>12.771129999999999</v>
      </c>
      <c r="H202" s="54">
        <v>0.3886</v>
      </c>
      <c r="I202" s="54">
        <v>0.12559999999999999</v>
      </c>
      <c r="J202" s="54">
        <v>46.816040000000001</v>
      </c>
      <c r="K202" s="54">
        <v>0.20300000000000001</v>
      </c>
      <c r="L202" s="54">
        <v>100.77274</v>
      </c>
      <c r="M202" s="55"/>
      <c r="N202" s="56">
        <v>0.99564224847325278</v>
      </c>
      <c r="O202" s="56">
        <v>2.3861841209397404E-3</v>
      </c>
      <c r="P202" s="56">
        <v>0.26356479434625446</v>
      </c>
      <c r="Q202" s="56">
        <v>7.7134517616548647E-3</v>
      </c>
      <c r="R202" s="56">
        <v>2.6252910491925637E-3</v>
      </c>
      <c r="S202" s="56">
        <v>1.7222861148414688</v>
      </c>
      <c r="T202" s="56">
        <v>5.3672986921048486E-3</v>
      </c>
      <c r="U202" s="56">
        <v>2.999585383284868</v>
      </c>
      <c r="V202" s="57">
        <v>86.727865967840415</v>
      </c>
      <c r="X202" s="49">
        <v>0.25</v>
      </c>
      <c r="Y202" s="49">
        <v>17.25</v>
      </c>
      <c r="Z202" s="49">
        <v>0.65</v>
      </c>
      <c r="AA202" s="49">
        <v>5.2</v>
      </c>
      <c r="AB202" s="49">
        <v>17.12</v>
      </c>
      <c r="AC202" s="49">
        <v>0.25</v>
      </c>
      <c r="AD202" s="49">
        <v>2.71</v>
      </c>
      <c r="AE202" s="312"/>
      <c r="AF202" s="465" t="s">
        <v>439</v>
      </c>
      <c r="AG202" s="343">
        <v>30</v>
      </c>
      <c r="AH202" s="343">
        <v>15</v>
      </c>
      <c r="AI202" s="343"/>
      <c r="AJ202" s="380" t="s">
        <v>441</v>
      </c>
      <c r="AK202" s="436" t="s">
        <v>1686</v>
      </c>
      <c r="AL202" s="313">
        <v>41.14</v>
      </c>
      <c r="AM202" s="313">
        <v>0</v>
      </c>
      <c r="AN202" s="313">
        <v>4.8600000000000003</v>
      </c>
      <c r="AO202" s="313">
        <v>0.1847</v>
      </c>
      <c r="AP202" s="313">
        <v>0.15740000000000001</v>
      </c>
      <c r="AQ202" s="313">
        <v>52.65</v>
      </c>
      <c r="AR202" s="313">
        <v>1.43E-2</v>
      </c>
      <c r="AS202" s="370">
        <v>99.006500000000003</v>
      </c>
      <c r="AT202" s="343"/>
      <c r="AU202" s="343"/>
      <c r="AV202" s="343"/>
      <c r="AW202" s="343"/>
      <c r="AX202" s="343"/>
      <c r="AY202" s="343"/>
      <c r="AZ202" s="343"/>
      <c r="BA202" s="343"/>
      <c r="BB202" s="343"/>
      <c r="BC202" s="343"/>
      <c r="BD202" s="343"/>
      <c r="BE202" s="475"/>
      <c r="BF202" s="475"/>
      <c r="BG202" s="475"/>
      <c r="BH202" s="475"/>
      <c r="BI202" s="475"/>
      <c r="BJ202" s="475"/>
      <c r="BK202" s="475"/>
      <c r="BL202" s="475"/>
      <c r="BM202" s="475"/>
      <c r="BN202" s="475"/>
      <c r="BO202" s="475"/>
      <c r="BP202" s="306"/>
      <c r="BQ202" s="496"/>
      <c r="BR202" s="496"/>
      <c r="BS202" s="496"/>
      <c r="BT202" s="496"/>
      <c r="BU202" s="496"/>
      <c r="BV202" s="496"/>
    </row>
    <row r="203" spans="1:74" s="52" customFormat="1" ht="12.75">
      <c r="A203" s="45">
        <v>3291.8800292611559</v>
      </c>
      <c r="B203" s="46" t="s">
        <v>305</v>
      </c>
      <c r="C203" s="47" t="s">
        <v>312</v>
      </c>
      <c r="D203" s="53">
        <v>131.98844686416066</v>
      </c>
      <c r="E203" s="54">
        <v>40.28631</v>
      </c>
      <c r="F203" s="54">
        <v>0.1045</v>
      </c>
      <c r="G203" s="54">
        <v>12.704510000000001</v>
      </c>
      <c r="H203" s="54">
        <v>0.3982</v>
      </c>
      <c r="I203" s="54">
        <v>0.16239999999999999</v>
      </c>
      <c r="J203" s="54">
        <v>47.025219999999997</v>
      </c>
      <c r="K203" s="54">
        <v>0.20799999999999999</v>
      </c>
      <c r="L203" s="54">
        <v>100.88914</v>
      </c>
      <c r="M203" s="55"/>
      <c r="N203" s="56">
        <v>0.99331795239041309</v>
      </c>
      <c r="O203" s="56">
        <v>2.0371476151698369E-3</v>
      </c>
      <c r="P203" s="56">
        <v>0.26196586665101995</v>
      </c>
      <c r="Q203" s="56">
        <v>7.8972510166167437E-3</v>
      </c>
      <c r="R203" s="56">
        <v>3.3915838491747545E-3</v>
      </c>
      <c r="S203" s="56">
        <v>1.7285031522841328</v>
      </c>
      <c r="T203" s="56">
        <v>5.4947985727200905E-3</v>
      </c>
      <c r="U203" s="56">
        <v>3.0026077523792467</v>
      </c>
      <c r="V203" s="57">
        <v>86.838987989314973</v>
      </c>
      <c r="X203" s="49">
        <v>0.25</v>
      </c>
      <c r="Y203" s="49">
        <v>20.51</v>
      </c>
      <c r="Z203" s="49">
        <v>0.65</v>
      </c>
      <c r="AA203" s="49">
        <v>5.15</v>
      </c>
      <c r="AB203" s="49">
        <v>13.33</v>
      </c>
      <c r="AC203" s="49">
        <v>0.24</v>
      </c>
      <c r="AD203" s="49">
        <v>2.63</v>
      </c>
      <c r="AE203" s="312"/>
      <c r="AF203" s="465" t="s">
        <v>439</v>
      </c>
      <c r="AG203" s="343">
        <v>30</v>
      </c>
      <c r="AH203" s="343">
        <v>15</v>
      </c>
      <c r="AI203" s="343"/>
      <c r="AJ203" s="380" t="s">
        <v>441</v>
      </c>
      <c r="AK203" s="436" t="s">
        <v>1686</v>
      </c>
      <c r="AL203" s="313">
        <v>40.520000000000003</v>
      </c>
      <c r="AM203" s="313">
        <v>0</v>
      </c>
      <c r="AN203" s="313">
        <v>4.87</v>
      </c>
      <c r="AO203" s="313">
        <v>0.1837</v>
      </c>
      <c r="AP203" s="313">
        <v>0.1542</v>
      </c>
      <c r="AQ203" s="313">
        <v>53.06</v>
      </c>
      <c r="AR203" s="313">
        <v>1.6799999999999999E-2</v>
      </c>
      <c r="AS203" s="370">
        <v>98.8048</v>
      </c>
      <c r="AT203" s="343"/>
      <c r="AU203" s="343"/>
      <c r="AV203" s="343"/>
      <c r="AW203" s="343"/>
      <c r="AX203" s="343"/>
      <c r="AY203" s="343"/>
      <c r="AZ203" s="343"/>
      <c r="BA203" s="343"/>
      <c r="BB203" s="343"/>
      <c r="BC203" s="343"/>
      <c r="BD203" s="343"/>
      <c r="BE203" s="475"/>
      <c r="BF203" s="475"/>
      <c r="BG203" s="475"/>
      <c r="BH203" s="475"/>
      <c r="BI203" s="475"/>
      <c r="BJ203" s="475"/>
      <c r="BK203" s="475"/>
      <c r="BL203" s="475"/>
      <c r="BM203" s="475"/>
      <c r="BN203" s="475"/>
      <c r="BO203" s="475"/>
      <c r="BP203" s="306"/>
      <c r="BQ203" s="496"/>
      <c r="BR203" s="496"/>
      <c r="BS203" s="496"/>
      <c r="BT203" s="496"/>
      <c r="BU203" s="496"/>
      <c r="BV203" s="496"/>
    </row>
    <row r="204" spans="1:74" s="52" customFormat="1" ht="12.75">
      <c r="A204" s="45">
        <v>3291.8800292611559</v>
      </c>
      <c r="B204" s="46" t="s">
        <v>305</v>
      </c>
      <c r="C204" s="47" t="s">
        <v>312</v>
      </c>
      <c r="D204" s="53">
        <v>137.98844686416066</v>
      </c>
      <c r="E204" s="54">
        <v>40.365989999999996</v>
      </c>
      <c r="F204" s="54">
        <v>8.6999999999999994E-2</v>
      </c>
      <c r="G204" s="54">
        <v>12.73306</v>
      </c>
      <c r="H204" s="54">
        <v>0.41880000000000001</v>
      </c>
      <c r="I204" s="54">
        <v>0.17030000000000001</v>
      </c>
      <c r="J204" s="54">
        <v>47.134790000000002</v>
      </c>
      <c r="K204" s="54">
        <v>0.20019999999999999</v>
      </c>
      <c r="L204" s="54">
        <v>101.11014</v>
      </c>
      <c r="M204" s="55"/>
      <c r="N204" s="56">
        <v>0.9933233882109942</v>
      </c>
      <c r="O204" s="56">
        <v>1.692659958364421E-3</v>
      </c>
      <c r="P204" s="56">
        <v>0.26203773239365963</v>
      </c>
      <c r="Q204" s="56">
        <v>8.2894481297801324E-3</v>
      </c>
      <c r="R204" s="56">
        <v>3.5495675068349195E-3</v>
      </c>
      <c r="S204" s="56">
        <v>1.7291201628185282</v>
      </c>
      <c r="T204" s="56">
        <v>5.2783328541155016E-3</v>
      </c>
      <c r="U204" s="56">
        <v>3.0032912918722769</v>
      </c>
      <c r="V204" s="57">
        <v>86.83993203031568</v>
      </c>
      <c r="X204" s="49">
        <v>0.25</v>
      </c>
      <c r="Y204" s="49">
        <v>23.69</v>
      </c>
      <c r="Z204" s="49">
        <v>0.65</v>
      </c>
      <c r="AA204" s="49">
        <v>4.87</v>
      </c>
      <c r="AB204" s="49">
        <v>12.92</v>
      </c>
      <c r="AC204" s="49">
        <v>0.24</v>
      </c>
      <c r="AD204" s="49">
        <v>2.72</v>
      </c>
      <c r="AE204" s="312"/>
      <c r="AF204" s="465" t="s">
        <v>439</v>
      </c>
      <c r="AG204" s="343">
        <v>30</v>
      </c>
      <c r="AH204" s="343">
        <v>15</v>
      </c>
      <c r="AI204" s="343"/>
      <c r="AJ204" s="380" t="s">
        <v>441</v>
      </c>
      <c r="AK204" s="436" t="s">
        <v>1686</v>
      </c>
      <c r="AL204" s="313">
        <v>40.47</v>
      </c>
      <c r="AM204" s="313">
        <v>2.1700000000000001E-2</v>
      </c>
      <c r="AN204" s="313">
        <v>4.9400000000000004</v>
      </c>
      <c r="AO204" s="313">
        <v>0.21679999999999999</v>
      </c>
      <c r="AP204" s="313">
        <v>0.12959999999999999</v>
      </c>
      <c r="AQ204" s="313">
        <v>53.14</v>
      </c>
      <c r="AR204" s="313">
        <v>1.0500000000000001E-2</v>
      </c>
      <c r="AS204" s="370">
        <v>98.928700000000006</v>
      </c>
      <c r="AT204" s="343"/>
      <c r="AU204" s="343"/>
      <c r="AV204" s="343"/>
      <c r="AW204" s="343"/>
      <c r="AX204" s="343"/>
      <c r="AY204" s="343"/>
      <c r="AZ204" s="343"/>
      <c r="BA204" s="343"/>
      <c r="BB204" s="343"/>
      <c r="BC204" s="343"/>
      <c r="BD204" s="343"/>
      <c r="BE204" s="475"/>
      <c r="BF204" s="475"/>
      <c r="BG204" s="475"/>
      <c r="BH204" s="475"/>
      <c r="BI204" s="475"/>
      <c r="BJ204" s="475"/>
      <c r="BK204" s="475"/>
      <c r="BL204" s="475"/>
      <c r="BM204" s="475"/>
      <c r="BN204" s="475"/>
      <c r="BO204" s="475"/>
      <c r="BP204" s="306"/>
      <c r="BQ204" s="496"/>
      <c r="BR204" s="496"/>
      <c r="BS204" s="496"/>
      <c r="BT204" s="496"/>
      <c r="BU204" s="496"/>
      <c r="BV204" s="496"/>
    </row>
    <row r="205" spans="1:74" s="52" customFormat="1" ht="12.75">
      <c r="A205" s="45">
        <v>3291.8800292611559</v>
      </c>
      <c r="B205" s="46" t="s">
        <v>305</v>
      </c>
      <c r="C205" s="47" t="s">
        <v>312</v>
      </c>
      <c r="D205" s="53">
        <v>143.98844686416066</v>
      </c>
      <c r="E205" s="54">
        <v>40.256430000000002</v>
      </c>
      <c r="F205" s="54">
        <v>6.9699999999999998E-2</v>
      </c>
      <c r="G205" s="54">
        <v>12.618869999999999</v>
      </c>
      <c r="H205" s="54">
        <v>0.44169999999999998</v>
      </c>
      <c r="I205" s="54">
        <v>0.1628</v>
      </c>
      <c r="J205" s="54">
        <v>47.154710000000001</v>
      </c>
      <c r="K205" s="54">
        <v>0.2014</v>
      </c>
      <c r="L205" s="54">
        <v>100.90561</v>
      </c>
      <c r="M205" s="55"/>
      <c r="N205" s="56">
        <v>0.99253610496766664</v>
      </c>
      <c r="O205" s="56">
        <v>1.3586864635949619E-3</v>
      </c>
      <c r="P205" s="56">
        <v>0.26018815151727825</v>
      </c>
      <c r="Q205" s="56">
        <v>8.759561116332212E-3</v>
      </c>
      <c r="R205" s="56">
        <v>3.3997829786590722E-3</v>
      </c>
      <c r="S205" s="56">
        <v>1.7331840324856869</v>
      </c>
      <c r="T205" s="56">
        <v>5.3202025759261171E-3</v>
      </c>
      <c r="U205" s="56">
        <v>3.0047465221051439</v>
      </c>
      <c r="V205" s="57">
        <v>86.947337100150321</v>
      </c>
      <c r="X205" s="49">
        <v>0.25</v>
      </c>
      <c r="Y205" s="49">
        <v>29.96</v>
      </c>
      <c r="Z205" s="49">
        <v>0.65</v>
      </c>
      <c r="AA205" s="49">
        <v>4.7</v>
      </c>
      <c r="AB205" s="49">
        <v>13.57</v>
      </c>
      <c r="AC205" s="49">
        <v>0.24</v>
      </c>
      <c r="AD205" s="49">
        <v>2.71</v>
      </c>
      <c r="AE205" s="312"/>
      <c r="AF205" s="465" t="s">
        <v>439</v>
      </c>
      <c r="AG205" s="343">
        <v>30</v>
      </c>
      <c r="AH205" s="343">
        <v>15</v>
      </c>
      <c r="AI205" s="343"/>
      <c r="AJ205" s="380" t="s">
        <v>441</v>
      </c>
      <c r="AK205" s="436" t="s">
        <v>1686</v>
      </c>
      <c r="AL205" s="313">
        <v>40.54</v>
      </c>
      <c r="AM205" s="313">
        <v>1.4E-3</v>
      </c>
      <c r="AN205" s="313">
        <v>4.9800000000000004</v>
      </c>
      <c r="AO205" s="313">
        <v>0.2059</v>
      </c>
      <c r="AP205" s="313">
        <v>0.16259999999999999</v>
      </c>
      <c r="AQ205" s="313">
        <v>53.16</v>
      </c>
      <c r="AR205" s="313">
        <v>1.41E-2</v>
      </c>
      <c r="AS205" s="370">
        <v>99.063999999999993</v>
      </c>
      <c r="AT205" s="343"/>
      <c r="AU205" s="343"/>
      <c r="AV205" s="343"/>
      <c r="AW205" s="343"/>
      <c r="AX205" s="343"/>
      <c r="AY205" s="343"/>
      <c r="AZ205" s="343"/>
      <c r="BA205" s="343"/>
      <c r="BB205" s="343"/>
      <c r="BC205" s="343"/>
      <c r="BD205" s="343"/>
      <c r="BE205" s="475"/>
      <c r="BF205" s="475"/>
      <c r="BG205" s="475"/>
      <c r="BH205" s="475"/>
      <c r="BI205" s="475"/>
      <c r="BJ205" s="475"/>
      <c r="BK205" s="475"/>
      <c r="BL205" s="475"/>
      <c r="BM205" s="475"/>
      <c r="BN205" s="475"/>
      <c r="BO205" s="475"/>
      <c r="BP205" s="306"/>
      <c r="BQ205" s="496"/>
      <c r="BR205" s="496"/>
      <c r="BS205" s="496"/>
      <c r="BT205" s="496"/>
      <c r="BU205" s="496"/>
      <c r="BV205" s="496"/>
    </row>
    <row r="206" spans="1:74" s="52" customFormat="1" ht="12.75">
      <c r="A206" s="45">
        <v>3291.8800292611559</v>
      </c>
      <c r="B206" s="46" t="s">
        <v>305</v>
      </c>
      <c r="C206" s="47" t="s">
        <v>312</v>
      </c>
      <c r="D206" s="53">
        <v>149.98844686416066</v>
      </c>
      <c r="E206" s="54">
        <v>40.375950000000003</v>
      </c>
      <c r="F206" s="54">
        <v>0.1391</v>
      </c>
      <c r="G206" s="54">
        <v>12.723549999999999</v>
      </c>
      <c r="H206" s="54">
        <v>0.44059999999999999</v>
      </c>
      <c r="I206" s="54">
        <v>0.17319999999999999</v>
      </c>
      <c r="J206" s="54">
        <v>47.224440000000001</v>
      </c>
      <c r="K206" s="54">
        <v>0.21160000000000001</v>
      </c>
      <c r="L206" s="54">
        <v>101.28844000000001</v>
      </c>
      <c r="M206" s="55"/>
      <c r="N206" s="56">
        <v>0.99172964074592318</v>
      </c>
      <c r="O206" s="56">
        <v>2.7013016554404464E-3</v>
      </c>
      <c r="P206" s="56">
        <v>0.26135742009418234</v>
      </c>
      <c r="Q206" s="56">
        <v>8.7048025572736224E-3</v>
      </c>
      <c r="R206" s="56">
        <v>3.6033310711758668E-3</v>
      </c>
      <c r="S206" s="56">
        <v>1.7292026876759909</v>
      </c>
      <c r="T206" s="56">
        <v>5.5685721432094191E-3</v>
      </c>
      <c r="U206" s="56">
        <v>3.0028677559431958</v>
      </c>
      <c r="V206" s="57">
        <v>86.870156843093014</v>
      </c>
      <c r="X206" s="49">
        <v>0.25</v>
      </c>
      <c r="Y206" s="49">
        <v>15.43</v>
      </c>
      <c r="Z206" s="49">
        <v>0.65</v>
      </c>
      <c r="AA206" s="49">
        <v>4.6500000000000004</v>
      </c>
      <c r="AB206" s="49">
        <v>12.5</v>
      </c>
      <c r="AC206" s="49">
        <v>0.24</v>
      </c>
      <c r="AD206" s="49">
        <v>2.6</v>
      </c>
      <c r="AE206" s="312"/>
      <c r="AF206" s="465" t="s">
        <v>439</v>
      </c>
      <c r="AG206" s="343">
        <v>30</v>
      </c>
      <c r="AH206" s="343">
        <v>15</v>
      </c>
      <c r="AI206" s="343"/>
      <c r="AJ206" s="380" t="s">
        <v>441</v>
      </c>
      <c r="AK206" s="436" t="s">
        <v>1686</v>
      </c>
      <c r="AL206" s="313">
        <v>40.29</v>
      </c>
      <c r="AM206" s="313">
        <v>0</v>
      </c>
      <c r="AN206" s="313">
        <v>4.92</v>
      </c>
      <c r="AO206" s="313">
        <v>0.1883</v>
      </c>
      <c r="AP206" s="313">
        <v>0.16650000000000001</v>
      </c>
      <c r="AQ206" s="313">
        <v>52.97</v>
      </c>
      <c r="AR206" s="313">
        <v>1.0999999999999999E-2</v>
      </c>
      <c r="AS206" s="370">
        <v>98.545900000000003</v>
      </c>
      <c r="AT206" s="343"/>
      <c r="AU206" s="343"/>
      <c r="AV206" s="343"/>
      <c r="AW206" s="343"/>
      <c r="AX206" s="343"/>
      <c r="AY206" s="343"/>
      <c r="AZ206" s="343"/>
      <c r="BA206" s="343"/>
      <c r="BB206" s="343"/>
      <c r="BC206" s="343"/>
      <c r="BD206" s="343"/>
      <c r="BE206" s="475"/>
      <c r="BF206" s="475"/>
      <c r="BG206" s="475"/>
      <c r="BH206" s="475"/>
      <c r="BI206" s="475"/>
      <c r="BJ206" s="475"/>
      <c r="BK206" s="475"/>
      <c r="BL206" s="475"/>
      <c r="BM206" s="475"/>
      <c r="BN206" s="475"/>
      <c r="BO206" s="475"/>
      <c r="BP206" s="306"/>
      <c r="BQ206" s="496"/>
      <c r="BR206" s="496"/>
      <c r="BS206" s="496"/>
      <c r="BT206" s="496"/>
      <c r="BU206" s="496"/>
      <c r="BV206" s="496"/>
    </row>
    <row r="207" spans="1:74" s="52" customFormat="1" ht="12.75">
      <c r="A207" s="45">
        <v>3291.8800292611559</v>
      </c>
      <c r="B207" s="46" t="s">
        <v>305</v>
      </c>
      <c r="C207" s="47" t="s">
        <v>312</v>
      </c>
      <c r="D207" s="53">
        <v>155.98844686416066</v>
      </c>
      <c r="E207" s="54">
        <v>40.395870000000002</v>
      </c>
      <c r="F207" s="54">
        <v>7.0699999999999999E-2</v>
      </c>
      <c r="G207" s="54">
        <v>12.656929999999999</v>
      </c>
      <c r="H207" s="54">
        <v>0.42659999999999998</v>
      </c>
      <c r="I207" s="54">
        <v>0.16009999999999999</v>
      </c>
      <c r="J207" s="54">
        <v>46.945529999999998</v>
      </c>
      <c r="K207" s="54">
        <v>0.20949999999999999</v>
      </c>
      <c r="L207" s="54">
        <v>100.86523000000001</v>
      </c>
      <c r="M207" s="55"/>
      <c r="N207" s="56">
        <v>0.99600173891870458</v>
      </c>
      <c r="O207" s="56">
        <v>1.3782181331733327E-3</v>
      </c>
      <c r="P207" s="56">
        <v>0.26098016596731277</v>
      </c>
      <c r="Q207" s="56">
        <v>8.4603411230344226E-3</v>
      </c>
      <c r="R207" s="56">
        <v>3.3434913340782794E-3</v>
      </c>
      <c r="S207" s="56">
        <v>1.7255435424746419</v>
      </c>
      <c r="T207" s="56">
        <v>5.5343268640038286E-3</v>
      </c>
      <c r="U207" s="56">
        <v>3.0012418248149486</v>
      </c>
      <c r="V207" s="57">
        <v>86.862469103275814</v>
      </c>
      <c r="X207" s="49">
        <v>0.25</v>
      </c>
      <c r="Y207" s="49">
        <v>29.24</v>
      </c>
      <c r="Z207" s="49">
        <v>0.65</v>
      </c>
      <c r="AA207" s="49">
        <v>4.8</v>
      </c>
      <c r="AB207" s="49">
        <v>13.75</v>
      </c>
      <c r="AC207" s="49">
        <v>0.24</v>
      </c>
      <c r="AD207" s="49">
        <v>2.61</v>
      </c>
      <c r="AE207" s="312"/>
      <c r="AF207" s="465" t="s">
        <v>439</v>
      </c>
      <c r="AG207" s="343">
        <v>30</v>
      </c>
      <c r="AH207" s="343">
        <v>15</v>
      </c>
      <c r="AI207" s="343"/>
      <c r="AJ207" s="380" t="s">
        <v>441</v>
      </c>
      <c r="AK207" s="436" t="s">
        <v>1686</v>
      </c>
      <c r="AL207" s="313">
        <v>40.57</v>
      </c>
      <c r="AM207" s="313">
        <v>1.47E-2</v>
      </c>
      <c r="AN207" s="313">
        <v>4.8600000000000003</v>
      </c>
      <c r="AO207" s="313">
        <v>0.19889999999999999</v>
      </c>
      <c r="AP207" s="313">
        <v>0.12520000000000001</v>
      </c>
      <c r="AQ207" s="313">
        <v>52.85</v>
      </c>
      <c r="AR207" s="313">
        <v>1.0699999999999999E-2</v>
      </c>
      <c r="AS207" s="370">
        <v>98.629599999999996</v>
      </c>
      <c r="AT207" s="343"/>
      <c r="AU207" s="343"/>
      <c r="AV207" s="343"/>
      <c r="AW207" s="343"/>
      <c r="AX207" s="343"/>
      <c r="AY207" s="343"/>
      <c r="AZ207" s="343"/>
      <c r="BA207" s="343"/>
      <c r="BB207" s="343"/>
      <c r="BC207" s="343"/>
      <c r="BD207" s="343"/>
      <c r="BE207" s="475"/>
      <c r="BF207" s="475"/>
      <c r="BG207" s="475"/>
      <c r="BH207" s="475"/>
      <c r="BI207" s="475"/>
      <c r="BJ207" s="475"/>
      <c r="BK207" s="475"/>
      <c r="BL207" s="475"/>
      <c r="BM207" s="475"/>
      <c r="BN207" s="475"/>
      <c r="BO207" s="475"/>
      <c r="BP207" s="306"/>
      <c r="BQ207" s="496"/>
      <c r="BR207" s="496"/>
      <c r="BS207" s="496"/>
      <c r="BT207" s="496"/>
      <c r="BU207" s="496"/>
      <c r="BV207" s="496"/>
    </row>
    <row r="208" spans="1:74" s="52" customFormat="1" ht="12.75">
      <c r="A208" s="45">
        <v>3291.8800292611559</v>
      </c>
      <c r="B208" s="46" t="s">
        <v>305</v>
      </c>
      <c r="C208" s="47" t="s">
        <v>312</v>
      </c>
      <c r="D208" s="53">
        <v>161.98844686416066</v>
      </c>
      <c r="E208" s="54">
        <v>40.575130000000001</v>
      </c>
      <c r="F208" s="54">
        <v>5.0900000000000001E-2</v>
      </c>
      <c r="G208" s="54">
        <v>12.6379</v>
      </c>
      <c r="H208" s="54">
        <v>0.40260000000000001</v>
      </c>
      <c r="I208" s="54">
        <v>0.2009</v>
      </c>
      <c r="J208" s="54">
        <v>47.094940000000001</v>
      </c>
      <c r="K208" s="54">
        <v>0.19839999999999999</v>
      </c>
      <c r="L208" s="54">
        <v>101.16077</v>
      </c>
      <c r="M208" s="55"/>
      <c r="N208" s="56">
        <v>0.99721454365751538</v>
      </c>
      <c r="O208" s="56">
        <v>9.8905827581379901E-4</v>
      </c>
      <c r="P208" s="56">
        <v>0.25975241403473304</v>
      </c>
      <c r="Q208" s="56">
        <v>7.9587771929296083E-3</v>
      </c>
      <c r="R208" s="56">
        <v>4.1820994854457989E-3</v>
      </c>
      <c r="S208" s="56">
        <v>1.7254861484533759</v>
      </c>
      <c r="T208" s="56">
        <v>5.2242986910431754E-3</v>
      </c>
      <c r="U208" s="56">
        <v>3.0008073397908563</v>
      </c>
      <c r="V208" s="57">
        <v>86.915808561103916</v>
      </c>
      <c r="X208" s="49">
        <v>0.25</v>
      </c>
      <c r="Y208" s="49">
        <v>42.49</v>
      </c>
      <c r="Z208" s="49">
        <v>0.65</v>
      </c>
      <c r="AA208" s="49">
        <v>5.0199999999999996</v>
      </c>
      <c r="AB208" s="49">
        <v>11.06</v>
      </c>
      <c r="AC208" s="49">
        <v>0.24</v>
      </c>
      <c r="AD208" s="49">
        <v>2.76</v>
      </c>
      <c r="AE208" s="312"/>
      <c r="AF208" s="465" t="s">
        <v>439</v>
      </c>
      <c r="AG208" s="343">
        <v>30</v>
      </c>
      <c r="AH208" s="343">
        <v>15</v>
      </c>
      <c r="AI208" s="343"/>
      <c r="AJ208" s="380" t="s">
        <v>441</v>
      </c>
      <c r="AK208" s="436" t="s">
        <v>1686</v>
      </c>
      <c r="AL208" s="313">
        <v>40.56</v>
      </c>
      <c r="AM208" s="313">
        <v>1.24E-2</v>
      </c>
      <c r="AN208" s="313">
        <v>4.9000000000000004</v>
      </c>
      <c r="AO208" s="313">
        <v>0.2104</v>
      </c>
      <c r="AP208" s="313">
        <v>0.1734</v>
      </c>
      <c r="AQ208" s="313">
        <v>52.89</v>
      </c>
      <c r="AR208" s="313">
        <v>1.17E-2</v>
      </c>
      <c r="AS208" s="370">
        <v>98.757999999999996</v>
      </c>
      <c r="AT208" s="343"/>
      <c r="AU208" s="343"/>
      <c r="AV208" s="343"/>
      <c r="AW208" s="343"/>
      <c r="AX208" s="343"/>
      <c r="AY208" s="343"/>
      <c r="AZ208" s="343"/>
      <c r="BA208" s="343"/>
      <c r="BB208" s="343"/>
      <c r="BC208" s="343"/>
      <c r="BD208" s="343"/>
      <c r="BE208" s="475"/>
      <c r="BF208" s="475"/>
      <c r="BG208" s="475"/>
      <c r="BH208" s="475"/>
      <c r="BI208" s="475"/>
      <c r="BJ208" s="475"/>
      <c r="BK208" s="475"/>
      <c r="BL208" s="475"/>
      <c r="BM208" s="475"/>
      <c r="BN208" s="475"/>
      <c r="BO208" s="475"/>
      <c r="BP208" s="306"/>
      <c r="BQ208" s="496"/>
      <c r="BR208" s="496"/>
      <c r="BS208" s="496"/>
      <c r="BT208" s="496"/>
      <c r="BU208" s="496"/>
      <c r="BV208" s="496"/>
    </row>
    <row r="209" spans="1:74" s="52" customFormat="1" ht="12.75">
      <c r="A209" s="45">
        <v>3291.8800292611559</v>
      </c>
      <c r="B209" s="46" t="s">
        <v>305</v>
      </c>
      <c r="C209" s="47" t="s">
        <v>312</v>
      </c>
      <c r="D209" s="53">
        <v>167.98844686416066</v>
      </c>
      <c r="E209" s="54">
        <v>40.375950000000003</v>
      </c>
      <c r="F209" s="54">
        <v>8.4699999999999998E-2</v>
      </c>
      <c r="G209" s="54">
        <v>12.53322</v>
      </c>
      <c r="H209" s="54">
        <v>0.43430000000000002</v>
      </c>
      <c r="I209" s="54">
        <v>0.17380000000000001</v>
      </c>
      <c r="J209" s="54">
        <v>47.154710000000001</v>
      </c>
      <c r="K209" s="54">
        <v>0.20419999999999999</v>
      </c>
      <c r="L209" s="54">
        <v>100.96088</v>
      </c>
      <c r="M209" s="55"/>
      <c r="N209" s="56">
        <v>0.99419996461977067</v>
      </c>
      <c r="O209" s="56">
        <v>1.6489588383474037E-3</v>
      </c>
      <c r="P209" s="56">
        <v>0.2580890900991043</v>
      </c>
      <c r="Q209" s="56">
        <v>8.6017083089613439E-3</v>
      </c>
      <c r="R209" s="56">
        <v>3.6248204621427832E-3</v>
      </c>
      <c r="S209" s="56">
        <v>1.7309503595519804</v>
      </c>
      <c r="T209" s="56">
        <v>5.387215823228304E-3</v>
      </c>
      <c r="U209" s="56">
        <v>3.0025021177035351</v>
      </c>
      <c r="V209" s="57">
        <v>87.024435832865038</v>
      </c>
      <c r="X209" s="49">
        <v>0.25</v>
      </c>
      <c r="Y209" s="49">
        <v>24.87</v>
      </c>
      <c r="Z209" s="49">
        <v>0.65</v>
      </c>
      <c r="AA209" s="49">
        <v>4.74</v>
      </c>
      <c r="AB209" s="49">
        <v>12.56</v>
      </c>
      <c r="AC209" s="49">
        <v>0.24</v>
      </c>
      <c r="AD209" s="49">
        <v>2.68</v>
      </c>
      <c r="AE209" s="312"/>
      <c r="AF209" s="465" t="s">
        <v>439</v>
      </c>
      <c r="AG209" s="343">
        <v>30</v>
      </c>
      <c r="AH209" s="343">
        <v>15</v>
      </c>
      <c r="AI209" s="343"/>
      <c r="AJ209" s="380" t="s">
        <v>441</v>
      </c>
      <c r="AK209" s="436" t="s">
        <v>1686</v>
      </c>
      <c r="AL209" s="313">
        <v>40.700000000000003</v>
      </c>
      <c r="AM209" s="313">
        <v>6.1999999999999998E-3</v>
      </c>
      <c r="AN209" s="313">
        <v>4.91</v>
      </c>
      <c r="AO209" s="313">
        <v>0.1862</v>
      </c>
      <c r="AP209" s="313">
        <v>0.12570000000000001</v>
      </c>
      <c r="AQ209" s="313">
        <v>52.69</v>
      </c>
      <c r="AR209" s="313">
        <v>1.24E-2</v>
      </c>
      <c r="AS209" s="370">
        <v>98.630499999999998</v>
      </c>
      <c r="AT209" s="343"/>
      <c r="AU209" s="343"/>
      <c r="AV209" s="343"/>
      <c r="AW209" s="343"/>
      <c r="AX209" s="343"/>
      <c r="AY209" s="343"/>
      <c r="AZ209" s="343"/>
      <c r="BA209" s="343"/>
      <c r="BB209" s="343"/>
      <c r="BC209" s="343"/>
      <c r="BD209" s="343"/>
      <c r="BE209" s="475"/>
      <c r="BF209" s="475"/>
      <c r="BG209" s="475"/>
      <c r="BH209" s="475"/>
      <c r="BI209" s="475"/>
      <c r="BJ209" s="475"/>
      <c r="BK209" s="475"/>
      <c r="BL209" s="475"/>
      <c r="BM209" s="475"/>
      <c r="BN209" s="475"/>
      <c r="BO209" s="475"/>
      <c r="BP209" s="306"/>
      <c r="BQ209" s="496"/>
      <c r="BR209" s="496"/>
      <c r="BS209" s="496"/>
      <c r="BT209" s="496"/>
      <c r="BU209" s="496"/>
      <c r="BV209" s="496"/>
    </row>
    <row r="210" spans="1:74" s="52" customFormat="1" ht="12.75">
      <c r="A210" s="45">
        <v>3291.8800292611559</v>
      </c>
      <c r="B210" s="46" t="s">
        <v>305</v>
      </c>
      <c r="C210" s="47" t="s">
        <v>312</v>
      </c>
      <c r="D210" s="53">
        <v>173.98844686416066</v>
      </c>
      <c r="E210" s="54">
        <v>40.435699999999997</v>
      </c>
      <c r="F210" s="54">
        <v>0.107</v>
      </c>
      <c r="G210" s="54">
        <v>12.447570000000001</v>
      </c>
      <c r="H210" s="54">
        <v>0.4249</v>
      </c>
      <c r="I210" s="54">
        <v>0.19839999999999999</v>
      </c>
      <c r="J210" s="54">
        <v>46.945529999999998</v>
      </c>
      <c r="K210" s="54">
        <v>0.20780000000000001</v>
      </c>
      <c r="L210" s="54">
        <v>100.76690000000001</v>
      </c>
      <c r="M210" s="55"/>
      <c r="N210" s="56">
        <v>0.996861348826105</v>
      </c>
      <c r="O210" s="56">
        <v>2.0855902336403007E-3</v>
      </c>
      <c r="P210" s="56">
        <v>0.25663173670640455</v>
      </c>
      <c r="Q210" s="56">
        <v>8.4255918082395357E-3</v>
      </c>
      <c r="R210" s="56">
        <v>4.1428308228166066E-3</v>
      </c>
      <c r="S210" s="56">
        <v>1.7253316282206033</v>
      </c>
      <c r="T210" s="56">
        <v>5.4887440888046028E-3</v>
      </c>
      <c r="U210" s="56">
        <v>2.9989674707066136</v>
      </c>
      <c r="V210" s="57">
        <v>87.051640749381065</v>
      </c>
      <c r="X210" s="49">
        <v>0.25</v>
      </c>
      <c r="Y210" s="49">
        <v>19.690000000000001</v>
      </c>
      <c r="Z210" s="49">
        <v>0.66</v>
      </c>
      <c r="AA210" s="49">
        <v>4.76</v>
      </c>
      <c r="AB210" s="49">
        <v>11.07</v>
      </c>
      <c r="AC210" s="49">
        <v>0.24</v>
      </c>
      <c r="AD210" s="49">
        <v>2.62</v>
      </c>
      <c r="AE210" s="312"/>
      <c r="AF210" s="465" t="s">
        <v>439</v>
      </c>
      <c r="AG210" s="343">
        <v>30</v>
      </c>
      <c r="AH210" s="343">
        <v>15</v>
      </c>
      <c r="AI210" s="343"/>
      <c r="AJ210" s="380" t="s">
        <v>441</v>
      </c>
      <c r="AK210" s="436" t="s">
        <v>1686</v>
      </c>
      <c r="AL210" s="313">
        <v>40.76</v>
      </c>
      <c r="AM210" s="313">
        <v>0</v>
      </c>
      <c r="AN210" s="313">
        <v>4.97</v>
      </c>
      <c r="AO210" s="313">
        <v>0.20799999999999999</v>
      </c>
      <c r="AP210" s="313">
        <v>0.1615</v>
      </c>
      <c r="AQ210" s="313">
        <v>52.56</v>
      </c>
      <c r="AR210" s="313">
        <v>1.54E-2</v>
      </c>
      <c r="AS210" s="370">
        <v>98.674899999999994</v>
      </c>
      <c r="AT210" s="343"/>
      <c r="AU210" s="343"/>
      <c r="AV210" s="343"/>
      <c r="AW210" s="343"/>
      <c r="AX210" s="343"/>
      <c r="AY210" s="343"/>
      <c r="AZ210" s="343"/>
      <c r="BA210" s="343"/>
      <c r="BB210" s="343"/>
      <c r="BC210" s="343"/>
      <c r="BD210" s="343"/>
      <c r="BE210" s="475"/>
      <c r="BF210" s="475"/>
      <c r="BG210" s="475"/>
      <c r="BH210" s="475"/>
      <c r="BI210" s="475"/>
      <c r="BJ210" s="475"/>
      <c r="BK210" s="475"/>
      <c r="BL210" s="475"/>
      <c r="BM210" s="475"/>
      <c r="BN210" s="475"/>
      <c r="BO210" s="475"/>
      <c r="BP210" s="306"/>
      <c r="BQ210" s="496"/>
      <c r="BR210" s="496"/>
      <c r="BS210" s="496"/>
      <c r="BT210" s="496"/>
      <c r="BU210" s="496"/>
      <c r="BV210" s="496"/>
    </row>
    <row r="211" spans="1:74" s="52" customFormat="1" ht="12.75">
      <c r="A211" s="45">
        <v>3291.8800292611559</v>
      </c>
      <c r="B211" s="46" t="s">
        <v>305</v>
      </c>
      <c r="C211" s="47" t="s">
        <v>312</v>
      </c>
      <c r="D211" s="53">
        <v>179.98844686416066</v>
      </c>
      <c r="E211" s="54">
        <v>40.336109999999998</v>
      </c>
      <c r="F211" s="54">
        <v>0.12379999999999999</v>
      </c>
      <c r="G211" s="54">
        <v>12.6379</v>
      </c>
      <c r="H211" s="54">
        <v>0.4158</v>
      </c>
      <c r="I211" s="54">
        <v>0.19359999999999999</v>
      </c>
      <c r="J211" s="54">
        <v>47.25432</v>
      </c>
      <c r="K211" s="54">
        <v>0.2056</v>
      </c>
      <c r="L211" s="54">
        <v>101.16713000000001</v>
      </c>
      <c r="M211" s="55"/>
      <c r="N211" s="56">
        <v>0.99167760132106308</v>
      </c>
      <c r="O211" s="56">
        <v>2.4064262211515243E-3</v>
      </c>
      <c r="P211" s="56">
        <v>0.25984083310256334</v>
      </c>
      <c r="Q211" s="56">
        <v>8.2225186796881788E-3</v>
      </c>
      <c r="R211" s="56">
        <v>4.031508535203468E-3</v>
      </c>
      <c r="S211" s="56">
        <v>1.7319149253265784</v>
      </c>
      <c r="T211" s="56">
        <v>5.4157330503855567E-3</v>
      </c>
      <c r="U211" s="56">
        <v>3.0035095462366335</v>
      </c>
      <c r="V211" s="57">
        <v>86.954181906947539</v>
      </c>
      <c r="X211" s="49">
        <v>0.25</v>
      </c>
      <c r="Y211" s="49">
        <v>17.21</v>
      </c>
      <c r="Z211" s="49">
        <v>0.65</v>
      </c>
      <c r="AA211" s="49">
        <v>4.91</v>
      </c>
      <c r="AB211" s="49">
        <v>11.58</v>
      </c>
      <c r="AC211" s="49">
        <v>0.24</v>
      </c>
      <c r="AD211" s="49">
        <v>2.66</v>
      </c>
      <c r="AE211" s="312"/>
      <c r="AF211" s="465" t="s">
        <v>439</v>
      </c>
      <c r="AG211" s="343">
        <v>30</v>
      </c>
      <c r="AH211" s="343">
        <v>15</v>
      </c>
      <c r="AI211" s="343"/>
      <c r="AJ211" s="380" t="s">
        <v>441</v>
      </c>
      <c r="AK211" s="436" t="s">
        <v>1686</v>
      </c>
      <c r="AL211" s="313">
        <v>41</v>
      </c>
      <c r="AM211" s="313">
        <v>0</v>
      </c>
      <c r="AN211" s="313">
        <v>4.9000000000000004</v>
      </c>
      <c r="AO211" s="313">
        <v>0.21609999999999999</v>
      </c>
      <c r="AP211" s="313">
        <v>0.13109999999999999</v>
      </c>
      <c r="AQ211" s="313">
        <v>52.66</v>
      </c>
      <c r="AR211" s="313">
        <v>1.1299999999999999E-2</v>
      </c>
      <c r="AS211" s="370">
        <v>98.918599999999998</v>
      </c>
      <c r="AT211" s="343"/>
      <c r="AU211" s="343"/>
      <c r="AV211" s="343"/>
      <c r="AW211" s="343"/>
      <c r="AX211" s="343"/>
      <c r="AY211" s="343"/>
      <c r="AZ211" s="343"/>
      <c r="BA211" s="343"/>
      <c r="BB211" s="343"/>
      <c r="BC211" s="343"/>
      <c r="BD211" s="343"/>
      <c r="BE211" s="475"/>
      <c r="BF211" s="475"/>
      <c r="BG211" s="475"/>
      <c r="BH211" s="475"/>
      <c r="BI211" s="475"/>
      <c r="BJ211" s="475"/>
      <c r="BK211" s="475"/>
      <c r="BL211" s="475"/>
      <c r="BM211" s="475"/>
      <c r="BN211" s="475"/>
      <c r="BO211" s="475"/>
      <c r="BP211" s="306"/>
      <c r="BQ211" s="496"/>
      <c r="BR211" s="496"/>
      <c r="BS211" s="496"/>
      <c r="BT211" s="496"/>
      <c r="BU211" s="496"/>
      <c r="BV211" s="496"/>
    </row>
    <row r="212" spans="1:74" s="52" customFormat="1" ht="12.75">
      <c r="A212" s="45">
        <v>3291.8800292611559</v>
      </c>
      <c r="B212" s="46" t="s">
        <v>305</v>
      </c>
      <c r="C212" s="47" t="s">
        <v>312</v>
      </c>
      <c r="D212" s="53">
        <v>185.98844686416066</v>
      </c>
      <c r="E212" s="54">
        <v>40.455620000000003</v>
      </c>
      <c r="F212" s="54">
        <v>0.11</v>
      </c>
      <c r="G212" s="54">
        <v>12.552250000000001</v>
      </c>
      <c r="H212" s="54">
        <v>0.4168</v>
      </c>
      <c r="I212" s="54">
        <v>0.155</v>
      </c>
      <c r="J212" s="54">
        <v>47.114870000000003</v>
      </c>
      <c r="K212" s="54">
        <v>0.20219999999999999</v>
      </c>
      <c r="L212" s="54">
        <v>101.00674000000001</v>
      </c>
      <c r="M212" s="55"/>
      <c r="N212" s="56">
        <v>0.99528111875245107</v>
      </c>
      <c r="O212" s="56">
        <v>2.1396118974834066E-3</v>
      </c>
      <c r="P212" s="56">
        <v>0.25825246668034307</v>
      </c>
      <c r="Q212" s="56">
        <v>8.2478073186460915E-3</v>
      </c>
      <c r="R212" s="56">
        <v>3.2298647843820292E-3</v>
      </c>
      <c r="S212" s="56">
        <v>1.7279590519557135</v>
      </c>
      <c r="T212" s="56">
        <v>5.3297360635636446E-3</v>
      </c>
      <c r="U212" s="56">
        <v>3.0004396574525831</v>
      </c>
      <c r="V212" s="57">
        <v>86.997735928060337</v>
      </c>
      <c r="X212" s="49">
        <v>0.25</v>
      </c>
      <c r="Y212" s="49">
        <v>19.350000000000001</v>
      </c>
      <c r="Z212" s="49">
        <v>0.65</v>
      </c>
      <c r="AA212" s="49">
        <v>4.9400000000000004</v>
      </c>
      <c r="AB212" s="49">
        <v>13.84</v>
      </c>
      <c r="AC212" s="49">
        <v>0.24</v>
      </c>
      <c r="AD212" s="49">
        <v>2.71</v>
      </c>
      <c r="AE212" s="312"/>
      <c r="AF212" s="465" t="s">
        <v>439</v>
      </c>
      <c r="AG212" s="343">
        <v>30</v>
      </c>
      <c r="AH212" s="343">
        <v>15</v>
      </c>
      <c r="AI212" s="343"/>
      <c r="AJ212" s="380" t="s">
        <v>441</v>
      </c>
      <c r="AK212" s="436" t="s">
        <v>1686</v>
      </c>
      <c r="AL212" s="313">
        <v>41.08</v>
      </c>
      <c r="AM212" s="313">
        <v>3.3999999999999998E-3</v>
      </c>
      <c r="AN212" s="313">
        <v>4.87</v>
      </c>
      <c r="AO212" s="313">
        <v>0.21210000000000001</v>
      </c>
      <c r="AP212" s="313">
        <v>0.16750000000000001</v>
      </c>
      <c r="AQ212" s="313">
        <v>52.65</v>
      </c>
      <c r="AR212" s="313">
        <v>1.4E-2</v>
      </c>
      <c r="AS212" s="370">
        <v>98.997100000000003</v>
      </c>
      <c r="AT212" s="343"/>
      <c r="AU212" s="343"/>
      <c r="AV212" s="343"/>
      <c r="AW212" s="343"/>
      <c r="AX212" s="343"/>
      <c r="AY212" s="343"/>
      <c r="AZ212" s="343"/>
      <c r="BA212" s="343"/>
      <c r="BB212" s="343"/>
      <c r="BC212" s="343"/>
      <c r="BD212" s="343"/>
      <c r="BE212" s="475"/>
      <c r="BF212" s="475"/>
      <c r="BG212" s="475"/>
      <c r="BH212" s="475"/>
      <c r="BI212" s="475"/>
      <c r="BJ212" s="475"/>
      <c r="BK212" s="475"/>
      <c r="BL212" s="475"/>
      <c r="BM212" s="475"/>
      <c r="BN212" s="475"/>
      <c r="BO212" s="475"/>
      <c r="BP212" s="306"/>
      <c r="BQ212" s="496"/>
      <c r="BR212" s="496"/>
      <c r="BS212" s="496"/>
      <c r="BT212" s="496"/>
      <c r="BU212" s="496"/>
      <c r="BV212" s="496"/>
    </row>
    <row r="213" spans="1:74" s="52" customFormat="1" ht="12.75">
      <c r="A213" s="45">
        <v>3291.8800292611559</v>
      </c>
      <c r="B213" s="46" t="s">
        <v>305</v>
      </c>
      <c r="C213" s="47" t="s">
        <v>312</v>
      </c>
      <c r="D213" s="53">
        <v>191.98844686416066</v>
      </c>
      <c r="E213" s="54">
        <v>40.475540000000002</v>
      </c>
      <c r="F213" s="54">
        <v>0.1164</v>
      </c>
      <c r="G213" s="54">
        <v>12.761609999999999</v>
      </c>
      <c r="H213" s="54">
        <v>0.47599999999999998</v>
      </c>
      <c r="I213" s="54">
        <v>0.1827</v>
      </c>
      <c r="J213" s="54">
        <v>47.204509999999999</v>
      </c>
      <c r="K213" s="54">
        <v>0.20580000000000001</v>
      </c>
      <c r="L213" s="54">
        <v>101.42255999999999</v>
      </c>
      <c r="M213" s="55"/>
      <c r="N213" s="56">
        <v>0.99309178287752364</v>
      </c>
      <c r="O213" s="56">
        <v>2.2580062113470296E-3</v>
      </c>
      <c r="P213" s="56">
        <v>0.26185338905345173</v>
      </c>
      <c r="Q213" s="56">
        <v>9.3939356740214315E-3</v>
      </c>
      <c r="R213" s="56">
        <v>3.7968288727593768E-3</v>
      </c>
      <c r="S213" s="56">
        <v>1.726588230996998</v>
      </c>
      <c r="T213" s="56">
        <v>5.4100310136812055E-3</v>
      </c>
      <c r="U213" s="56">
        <v>3.0023922046997824</v>
      </c>
      <c r="V213" s="57">
        <v>86.831225698906451</v>
      </c>
      <c r="X213" s="49">
        <v>0.25</v>
      </c>
      <c r="Y213" s="49">
        <v>18.420000000000002</v>
      </c>
      <c r="Z213" s="49">
        <v>0.65</v>
      </c>
      <c r="AA213" s="49">
        <v>4.32</v>
      </c>
      <c r="AB213" s="49">
        <v>12.14</v>
      </c>
      <c r="AC213" s="49">
        <v>0.24</v>
      </c>
      <c r="AD213" s="49">
        <v>2.65</v>
      </c>
      <c r="AE213" s="312"/>
      <c r="AF213" s="465" t="s">
        <v>439</v>
      </c>
      <c r="AG213" s="343">
        <v>30</v>
      </c>
      <c r="AH213" s="343">
        <v>15</v>
      </c>
      <c r="AI213" s="343"/>
      <c r="AJ213" s="380" t="s">
        <v>441</v>
      </c>
      <c r="AK213" s="436" t="s">
        <v>1686</v>
      </c>
      <c r="AL213" s="313">
        <v>41.1</v>
      </c>
      <c r="AM213" s="313">
        <v>5.8999999999999999E-3</v>
      </c>
      <c r="AN213" s="313">
        <v>4.92</v>
      </c>
      <c r="AO213" s="313">
        <v>0.23630000000000001</v>
      </c>
      <c r="AP213" s="313">
        <v>0.1517</v>
      </c>
      <c r="AQ213" s="313">
        <v>52.42</v>
      </c>
      <c r="AR213" s="313">
        <v>1.0500000000000001E-2</v>
      </c>
      <c r="AS213" s="370">
        <v>98.844499999999996</v>
      </c>
      <c r="AT213" s="343"/>
      <c r="AU213" s="343"/>
      <c r="AV213" s="343"/>
      <c r="AW213" s="343"/>
      <c r="AX213" s="343"/>
      <c r="AY213" s="343"/>
      <c r="AZ213" s="343"/>
      <c r="BA213" s="343"/>
      <c r="BB213" s="343"/>
      <c r="BC213" s="343"/>
      <c r="BD213" s="343"/>
      <c r="BE213" s="475"/>
      <c r="BF213" s="475"/>
      <c r="BG213" s="475"/>
      <c r="BH213" s="475"/>
      <c r="BI213" s="475"/>
      <c r="BJ213" s="475"/>
      <c r="BK213" s="475"/>
      <c r="BL213" s="475"/>
      <c r="BM213" s="475"/>
      <c r="BN213" s="475"/>
      <c r="BO213" s="475"/>
      <c r="BP213" s="306"/>
      <c r="BQ213" s="496"/>
      <c r="BR213" s="496"/>
      <c r="BS213" s="496"/>
      <c r="BT213" s="496"/>
      <c r="BU213" s="496"/>
      <c r="BV213" s="496"/>
    </row>
    <row r="214" spans="1:74" s="52" customFormat="1" ht="13.5" thickBot="1">
      <c r="A214" s="45">
        <v>3291.8800292611559</v>
      </c>
      <c r="B214" s="46" t="s">
        <v>305</v>
      </c>
      <c r="C214" s="47" t="s">
        <v>312</v>
      </c>
      <c r="D214" s="53">
        <v>197.98844686416066</v>
      </c>
      <c r="E214" s="54">
        <v>40.415790000000001</v>
      </c>
      <c r="F214" s="54">
        <v>7.8100000000000003E-2</v>
      </c>
      <c r="G214" s="54">
        <v>12.62838</v>
      </c>
      <c r="H214" s="54">
        <v>0.42149999999999999</v>
      </c>
      <c r="I214" s="54">
        <v>0.17469999999999999</v>
      </c>
      <c r="J214" s="54">
        <v>47.18459</v>
      </c>
      <c r="K214" s="54">
        <v>0.2039</v>
      </c>
      <c r="L214" s="54">
        <v>101.10696000000002</v>
      </c>
      <c r="M214" s="55"/>
      <c r="N214" s="56">
        <v>0.9940898842820749</v>
      </c>
      <c r="O214" s="56">
        <v>1.518801548138507E-3</v>
      </c>
      <c r="P214" s="56">
        <v>0.25976355426172154</v>
      </c>
      <c r="Q214" s="56">
        <v>8.3390399333060361E-3</v>
      </c>
      <c r="R214" s="56">
        <v>3.6395963968937494E-3</v>
      </c>
      <c r="S214" s="56">
        <v>1.7301482326799287</v>
      </c>
      <c r="T214" s="56">
        <v>5.3734035195850917E-3</v>
      </c>
      <c r="U214" s="56">
        <v>3.0028725126216487</v>
      </c>
      <c r="V214" s="57">
        <v>86.945976401247449</v>
      </c>
      <c r="X214" s="49">
        <v>0.25</v>
      </c>
      <c r="Y214" s="49">
        <v>26.76</v>
      </c>
      <c r="Z214" s="49">
        <v>0.65</v>
      </c>
      <c r="AA214" s="49">
        <v>4.8099999999999996</v>
      </c>
      <c r="AB214" s="49">
        <v>11.97</v>
      </c>
      <c r="AC214" s="49">
        <v>0.24</v>
      </c>
      <c r="AD214" s="49">
        <v>2.69</v>
      </c>
      <c r="AE214" s="312"/>
      <c r="AF214" s="465" t="s">
        <v>439</v>
      </c>
      <c r="AG214" s="343">
        <v>30</v>
      </c>
      <c r="AH214" s="343">
        <v>15</v>
      </c>
      <c r="AI214" s="343"/>
      <c r="AJ214" s="386" t="s">
        <v>441</v>
      </c>
      <c r="AK214" s="437" t="s">
        <v>1686</v>
      </c>
      <c r="AL214" s="61">
        <v>41.12</v>
      </c>
      <c r="AM214" s="61">
        <v>0</v>
      </c>
      <c r="AN214" s="61">
        <v>4.99</v>
      </c>
      <c r="AO214" s="61">
        <v>0.18709999999999999</v>
      </c>
      <c r="AP214" s="61">
        <v>0.13930000000000001</v>
      </c>
      <c r="AQ214" s="61">
        <v>52.56</v>
      </c>
      <c r="AR214" s="61">
        <v>1.47E-2</v>
      </c>
      <c r="AS214" s="383">
        <v>99.011200000000002</v>
      </c>
      <c r="AT214" s="343"/>
      <c r="AU214" s="343"/>
      <c r="AV214" s="343"/>
      <c r="AW214" s="343"/>
      <c r="AX214" s="343"/>
      <c r="AY214" s="343"/>
      <c r="AZ214" s="343"/>
      <c r="BA214" s="343"/>
      <c r="BB214" s="343"/>
      <c r="BC214" s="343"/>
      <c r="BD214" s="343"/>
      <c r="BE214" s="475"/>
      <c r="BF214" s="475"/>
      <c r="BG214" s="475"/>
      <c r="BH214" s="475"/>
      <c r="BI214" s="475"/>
      <c r="BJ214" s="475"/>
      <c r="BK214" s="475"/>
      <c r="BL214" s="475"/>
      <c r="BM214" s="475"/>
      <c r="BN214" s="475"/>
      <c r="BO214" s="475"/>
      <c r="BP214" s="306"/>
      <c r="BQ214" s="496"/>
      <c r="BR214" s="496"/>
      <c r="BS214" s="496"/>
      <c r="BT214" s="496"/>
      <c r="BU214" s="496"/>
      <c r="BV214" s="496"/>
    </row>
    <row r="215" spans="1:74" s="52" customFormat="1" ht="12.75">
      <c r="A215" s="45">
        <v>3291.8800292611559</v>
      </c>
      <c r="B215" s="46" t="s">
        <v>305</v>
      </c>
      <c r="C215" s="47" t="s">
        <v>312</v>
      </c>
      <c r="D215" s="53">
        <v>203.98844686416066</v>
      </c>
      <c r="E215" s="54">
        <v>40.555219999999998</v>
      </c>
      <c r="F215" s="54">
        <v>7.1900000000000006E-2</v>
      </c>
      <c r="G215" s="54">
        <v>12.714029999999999</v>
      </c>
      <c r="H215" s="54">
        <v>0.4304</v>
      </c>
      <c r="I215" s="54">
        <v>0.1651</v>
      </c>
      <c r="J215" s="54">
        <v>47.134790000000002</v>
      </c>
      <c r="K215" s="54">
        <v>0.20300000000000001</v>
      </c>
      <c r="L215" s="54">
        <v>101.27444</v>
      </c>
      <c r="M215" s="55"/>
      <c r="N215" s="56">
        <v>0.99592953092482539</v>
      </c>
      <c r="O215" s="56">
        <v>1.3960023645088486E-3</v>
      </c>
      <c r="P215" s="56">
        <v>0.26110853874044471</v>
      </c>
      <c r="Q215" s="56">
        <v>8.5015478488190653E-3</v>
      </c>
      <c r="R215" s="56">
        <v>3.4341136273674955E-3</v>
      </c>
      <c r="S215" s="56">
        <v>1.7255675715054974</v>
      </c>
      <c r="T215" s="56">
        <v>5.3411593346937907E-3</v>
      </c>
      <c r="U215" s="56">
        <v>3.0012784643461567</v>
      </c>
      <c r="V215" s="57">
        <v>86.857015222872917</v>
      </c>
      <c r="X215" s="49">
        <v>0.25</v>
      </c>
      <c r="Y215" s="49">
        <v>29.72</v>
      </c>
      <c r="Z215" s="49">
        <v>0.65</v>
      </c>
      <c r="AA215" s="49">
        <v>4.82</v>
      </c>
      <c r="AB215" s="49">
        <v>13.18</v>
      </c>
      <c r="AC215" s="49">
        <v>0.24</v>
      </c>
      <c r="AD215" s="49">
        <v>2.68</v>
      </c>
      <c r="AE215" s="312"/>
      <c r="AF215" s="465" t="s">
        <v>439</v>
      </c>
      <c r="AG215" s="343">
        <v>30</v>
      </c>
      <c r="AH215" s="343">
        <v>15</v>
      </c>
      <c r="AI215" s="343"/>
      <c r="AJ215" s="387" t="s">
        <v>1739</v>
      </c>
      <c r="AK215" s="438"/>
      <c r="AL215" s="388">
        <f>AVERAGE(AL200:AL214)</f>
        <v>40.836666666666673</v>
      </c>
      <c r="AM215" s="388"/>
      <c r="AN215" s="388">
        <f>AVERAGE(AN200:AN214)</f>
        <v>4.9180000000000001</v>
      </c>
      <c r="AO215" s="388">
        <f>AVERAGE(AO200:AO214)</f>
        <v>0.20276666666666665</v>
      </c>
      <c r="AP215" s="388">
        <f>AVERAGE(AP200:AP214)</f>
        <v>0.14959333333333333</v>
      </c>
      <c r="AQ215" s="388">
        <f>AVERAGE(AQ200:AQ214)</f>
        <v>52.731999999999999</v>
      </c>
      <c r="AR215" s="388">
        <f>AVERAGE(AR200:AR214)</f>
        <v>1.2573333333333334E-2</v>
      </c>
      <c r="AS215" s="390"/>
      <c r="AT215" s="343"/>
      <c r="AU215" s="343"/>
      <c r="AV215" s="343"/>
      <c r="AW215" s="343"/>
      <c r="AX215" s="343"/>
      <c r="AY215" s="343"/>
      <c r="AZ215" s="343"/>
      <c r="BA215" s="343"/>
      <c r="BB215" s="343"/>
      <c r="BC215" s="343"/>
      <c r="BD215" s="343"/>
      <c r="BE215" s="475"/>
      <c r="BF215" s="475"/>
      <c r="BG215" s="475"/>
      <c r="BH215" s="475"/>
      <c r="BI215" s="475"/>
      <c r="BJ215" s="475"/>
      <c r="BK215" s="475"/>
      <c r="BL215" s="475"/>
      <c r="BM215" s="475"/>
      <c r="BN215" s="475"/>
      <c r="BO215" s="475"/>
      <c r="BP215" s="306"/>
      <c r="BQ215" s="496"/>
      <c r="BR215" s="496"/>
      <c r="BS215" s="496"/>
      <c r="BT215" s="496"/>
      <c r="BU215" s="496"/>
      <c r="BV215" s="496"/>
    </row>
    <row r="216" spans="1:74" s="52" customFormat="1" ht="12.75">
      <c r="A216" s="45">
        <v>3291.8800292611559</v>
      </c>
      <c r="B216" s="46" t="s">
        <v>305</v>
      </c>
      <c r="C216" s="47" t="s">
        <v>312</v>
      </c>
      <c r="D216" s="53">
        <v>209.98844686416066</v>
      </c>
      <c r="E216" s="54">
        <v>40.336109999999998</v>
      </c>
      <c r="F216" s="54">
        <v>0.106</v>
      </c>
      <c r="G216" s="54">
        <v>12.47612</v>
      </c>
      <c r="H216" s="54">
        <v>0.42380000000000001</v>
      </c>
      <c r="I216" s="54">
        <v>0.14779999999999999</v>
      </c>
      <c r="J216" s="54">
        <v>46.985370000000003</v>
      </c>
      <c r="K216" s="54">
        <v>0.1988</v>
      </c>
      <c r="L216" s="54">
        <v>100.67400000000001</v>
      </c>
      <c r="M216" s="55"/>
      <c r="N216" s="56">
        <v>0.99545939641403558</v>
      </c>
      <c r="O216" s="56">
        <v>2.0682870750815385E-3</v>
      </c>
      <c r="P216" s="56">
        <v>0.25749279121345869</v>
      </c>
      <c r="Q216" s="56">
        <v>8.4126802485469179E-3</v>
      </c>
      <c r="R216" s="56">
        <v>3.0895107520138784E-3</v>
      </c>
      <c r="S216" s="56">
        <v>1.7286247802604531</v>
      </c>
      <c r="T216" s="56">
        <v>5.2565834722120685E-3</v>
      </c>
      <c r="U216" s="56">
        <v>3.0004040294358019</v>
      </c>
      <c r="V216" s="57">
        <v>87.035370165806867</v>
      </c>
      <c r="X216" s="49">
        <v>0.25</v>
      </c>
      <c r="Y216" s="49">
        <v>19.45</v>
      </c>
      <c r="Z216" s="49">
        <v>0.66</v>
      </c>
      <c r="AA216" s="49">
        <v>4.8600000000000003</v>
      </c>
      <c r="AB216" s="49">
        <v>14.63</v>
      </c>
      <c r="AC216" s="49">
        <v>0.24</v>
      </c>
      <c r="AD216" s="49">
        <v>2.76</v>
      </c>
      <c r="AE216" s="312"/>
      <c r="AF216" s="465" t="s">
        <v>439</v>
      </c>
      <c r="AG216" s="343">
        <v>30</v>
      </c>
      <c r="AH216" s="343">
        <v>15</v>
      </c>
      <c r="AI216" s="343"/>
      <c r="AJ216" s="387" t="s">
        <v>1736</v>
      </c>
      <c r="AK216" s="438"/>
      <c r="AL216" s="388">
        <f>(STDEV(AL200:AL214)/AL215)*100</f>
        <v>0.84639499775141414</v>
      </c>
      <c r="AM216" s="388"/>
      <c r="AN216" s="388">
        <f t="shared" ref="AN216:AR216" si="21">(STDEV(AN200:AN214)/AN215)*100</f>
        <v>0.89361572277110224</v>
      </c>
      <c r="AO216" s="388">
        <f t="shared" si="21"/>
        <v>7.5434236478644987</v>
      </c>
      <c r="AP216" s="388">
        <f t="shared" si="21"/>
        <v>11.444343159436123</v>
      </c>
      <c r="AQ216" s="388">
        <f t="shared" si="21"/>
        <v>0.50926638741718344</v>
      </c>
      <c r="AR216" s="388">
        <f t="shared" si="21"/>
        <v>18.663053360371272</v>
      </c>
      <c r="AS216" s="390"/>
      <c r="AT216" s="343"/>
      <c r="AU216" s="343"/>
      <c r="AV216" s="343"/>
      <c r="AW216" s="343"/>
      <c r="AX216" s="343"/>
      <c r="AY216" s="343"/>
      <c r="AZ216" s="343"/>
      <c r="BA216" s="343"/>
      <c r="BB216" s="343"/>
      <c r="BC216" s="343"/>
      <c r="BD216" s="343"/>
      <c r="BE216" s="475"/>
      <c r="BF216" s="475"/>
      <c r="BG216" s="475"/>
      <c r="BH216" s="475"/>
      <c r="BI216" s="475"/>
      <c r="BJ216" s="475"/>
      <c r="BK216" s="475"/>
      <c r="BL216" s="475"/>
      <c r="BM216" s="475"/>
      <c r="BN216" s="475"/>
      <c r="BO216" s="475"/>
      <c r="BP216" s="306"/>
      <c r="BQ216" s="496"/>
      <c r="BR216" s="496"/>
      <c r="BS216" s="496"/>
      <c r="BT216" s="496"/>
      <c r="BU216" s="496"/>
      <c r="BV216" s="496"/>
    </row>
    <row r="217" spans="1:74" s="52" customFormat="1" ht="12.75">
      <c r="A217" s="38"/>
      <c r="B217" s="46"/>
      <c r="C217" s="47"/>
      <c r="D217" s="53"/>
      <c r="E217" s="49"/>
      <c r="F217" s="49"/>
      <c r="G217" s="49"/>
      <c r="H217" s="49"/>
      <c r="I217" s="49"/>
      <c r="J217" s="49"/>
      <c r="K217" s="49"/>
      <c r="L217" s="49"/>
      <c r="M217" s="47"/>
      <c r="N217" s="50"/>
      <c r="O217" s="50"/>
      <c r="P217" s="50"/>
      <c r="Q217" s="50"/>
      <c r="R217" s="50"/>
      <c r="S217" s="50"/>
      <c r="T217" s="50"/>
      <c r="U217" s="50"/>
      <c r="V217" s="51"/>
      <c r="AE217" s="312"/>
      <c r="AF217" s="312"/>
      <c r="AG217" s="312"/>
      <c r="AH217" s="312"/>
      <c r="AI217" s="312"/>
      <c r="AJ217" s="387" t="s">
        <v>1737</v>
      </c>
      <c r="AK217" s="438"/>
      <c r="AL217" s="388">
        <v>41.84</v>
      </c>
      <c r="AM217" s="388"/>
      <c r="AN217" s="388">
        <v>4.67</v>
      </c>
      <c r="AO217" s="388">
        <v>0.19</v>
      </c>
      <c r="AP217" s="388">
        <v>0.12</v>
      </c>
      <c r="AQ217" s="388">
        <v>53.02</v>
      </c>
      <c r="AR217" s="388"/>
      <c r="AS217" s="390"/>
      <c r="AT217" s="312"/>
      <c r="AU217" s="312"/>
      <c r="AV217" s="312"/>
      <c r="AW217" s="312"/>
      <c r="AX217" s="312"/>
      <c r="AY217" s="312"/>
      <c r="AZ217" s="312"/>
      <c r="BA217" s="312"/>
      <c r="BB217" s="312"/>
      <c r="BC217" s="312"/>
      <c r="BD217" s="312"/>
      <c r="BE217" s="306"/>
      <c r="BF217" s="306"/>
      <c r="BG217" s="306"/>
      <c r="BH217" s="306"/>
      <c r="BI217" s="306"/>
      <c r="BJ217" s="306"/>
      <c r="BK217" s="306"/>
      <c r="BL217" s="306"/>
      <c r="BM217" s="306"/>
      <c r="BN217" s="306"/>
      <c r="BO217" s="306"/>
      <c r="BP217" s="306"/>
      <c r="BQ217" s="496"/>
      <c r="BR217" s="496"/>
      <c r="BS217" s="496"/>
      <c r="BT217" s="496"/>
      <c r="BU217" s="496"/>
      <c r="BV217" s="496"/>
    </row>
    <row r="218" spans="1:74" s="52" customFormat="1" ht="12.75">
      <c r="A218" s="45">
        <v>3291.8800292611559</v>
      </c>
      <c r="B218" s="46" t="s">
        <v>305</v>
      </c>
      <c r="C218" s="47" t="s">
        <v>313</v>
      </c>
      <c r="D218" s="53">
        <v>0</v>
      </c>
      <c r="E218" s="49">
        <v>39.499510000000001</v>
      </c>
      <c r="F218" s="49">
        <v>2.64E-2</v>
      </c>
      <c r="G218" s="49">
        <v>18.376339999999999</v>
      </c>
      <c r="H218" s="49">
        <v>0.182</v>
      </c>
      <c r="I218" s="49">
        <v>0.24060000000000001</v>
      </c>
      <c r="J218" s="49">
        <v>42.423299999999998</v>
      </c>
      <c r="K218" s="49">
        <v>0.30690000000000001</v>
      </c>
      <c r="L218" s="49">
        <v>101.05505000000001</v>
      </c>
      <c r="M218" s="47"/>
      <c r="N218" s="50">
        <v>0.99776705500213336</v>
      </c>
      <c r="O218" s="50">
        <v>5.2725024932669617E-4</v>
      </c>
      <c r="P218" s="50">
        <v>0.38819725799818317</v>
      </c>
      <c r="Q218" s="50">
        <v>3.6978793057699053E-3</v>
      </c>
      <c r="R218" s="50">
        <v>5.1477662009248772E-3</v>
      </c>
      <c r="S218" s="50">
        <v>1.5975352345768887</v>
      </c>
      <c r="T218" s="50">
        <v>8.3060011659862407E-3</v>
      </c>
      <c r="U218" s="50">
        <v>3.0011784444992129</v>
      </c>
      <c r="V218" s="51">
        <v>80.450677044883619</v>
      </c>
      <c r="X218" s="49">
        <v>0.26</v>
      </c>
      <c r="Y218" s="49">
        <v>75.03</v>
      </c>
      <c r="Z218" s="49">
        <v>0.53</v>
      </c>
      <c r="AA218" s="49">
        <v>10.4</v>
      </c>
      <c r="AB218" s="49">
        <v>9.64</v>
      </c>
      <c r="AC218" s="49">
        <v>0.26</v>
      </c>
      <c r="AD218" s="49">
        <v>1.96</v>
      </c>
      <c r="AE218" s="312"/>
      <c r="AF218" s="465" t="s">
        <v>439</v>
      </c>
      <c r="AG218" s="343">
        <v>30</v>
      </c>
      <c r="AH218" s="343">
        <v>15</v>
      </c>
      <c r="AI218" s="343"/>
      <c r="AJ218" s="391" t="s">
        <v>1681</v>
      </c>
      <c r="AK218" s="438"/>
      <c r="AL218" s="392">
        <f>(AL217-AL215)/AL217*100</f>
        <v>2.3980242192479211</v>
      </c>
      <c r="AM218" s="392"/>
      <c r="AN218" s="392">
        <f>(AN217-AN215)/AN217*100</f>
        <v>-5.3104925053533236</v>
      </c>
      <c r="AO218" s="392">
        <f t="shared" ref="AO218:AQ218" si="22">(AO217-AO215)/AO217*100</f>
        <v>-6.7192982456140253</v>
      </c>
      <c r="AP218" s="392">
        <f t="shared" si="22"/>
        <v>-24.661111111111111</v>
      </c>
      <c r="AQ218" s="392">
        <f t="shared" si="22"/>
        <v>0.54319124858544654</v>
      </c>
      <c r="AR218" s="392"/>
      <c r="AS218" s="390"/>
      <c r="AT218" s="343"/>
      <c r="AU218" s="343"/>
      <c r="AV218" s="343"/>
      <c r="AW218" s="343"/>
      <c r="AX218" s="343"/>
      <c r="AY218" s="343"/>
      <c r="AZ218" s="343"/>
      <c r="BA218" s="343"/>
      <c r="BB218" s="343"/>
      <c r="BC218" s="343"/>
      <c r="BD218" s="343"/>
      <c r="BE218" s="475"/>
      <c r="BF218" s="475"/>
      <c r="BG218" s="475"/>
      <c r="BH218" s="475"/>
      <c r="BI218" s="475"/>
      <c r="BJ218" s="475"/>
      <c r="BK218" s="475"/>
      <c r="BL218" s="475"/>
      <c r="BM218" s="475"/>
      <c r="BN218" s="475"/>
      <c r="BO218" s="475"/>
      <c r="BP218" s="306"/>
      <c r="BQ218" s="496"/>
      <c r="BR218" s="496"/>
      <c r="BS218" s="496"/>
      <c r="BT218" s="496"/>
      <c r="BU218" s="496"/>
      <c r="BV218" s="496"/>
    </row>
    <row r="219" spans="1:74" s="52" customFormat="1" ht="13.5" thickBot="1">
      <c r="A219" s="45">
        <v>3291.8800292611559</v>
      </c>
      <c r="B219" s="46" t="s">
        <v>305</v>
      </c>
      <c r="C219" s="47" t="s">
        <v>313</v>
      </c>
      <c r="D219" s="48">
        <v>5.0103443290713541</v>
      </c>
      <c r="E219" s="49">
        <v>39.877969999999998</v>
      </c>
      <c r="F219" s="49">
        <v>8.9899999999999994E-2</v>
      </c>
      <c r="G219" s="49">
        <v>15.911569999999999</v>
      </c>
      <c r="H219" s="49">
        <v>0.25140000000000001</v>
      </c>
      <c r="I219" s="49">
        <v>0.22439999999999999</v>
      </c>
      <c r="J219" s="49">
        <v>44.295940000000002</v>
      </c>
      <c r="K219" s="49">
        <v>0.26340000000000002</v>
      </c>
      <c r="L219" s="49">
        <v>100.91458</v>
      </c>
      <c r="M219" s="47"/>
      <c r="N219" s="50">
        <v>0.99704232508836965</v>
      </c>
      <c r="O219" s="50">
        <v>1.7771155182597646E-3</v>
      </c>
      <c r="P219" s="50">
        <v>0.33269753277121233</v>
      </c>
      <c r="Q219" s="50">
        <v>5.0557980517253213E-3</v>
      </c>
      <c r="R219" s="50">
        <v>4.7521390986481216E-3</v>
      </c>
      <c r="S219" s="50">
        <v>1.6510226081083157</v>
      </c>
      <c r="T219" s="50">
        <v>7.0559252385801637E-3</v>
      </c>
      <c r="U219" s="50">
        <v>2.9994034438751109</v>
      </c>
      <c r="V219" s="51">
        <v>83.228605390692707</v>
      </c>
      <c r="X219" s="49">
        <v>0.25</v>
      </c>
      <c r="Y219" s="49">
        <v>21.9</v>
      </c>
      <c r="Z219" s="49">
        <v>0.57999999999999996</v>
      </c>
      <c r="AA219" s="49">
        <v>7.58</v>
      </c>
      <c r="AB219" s="49">
        <v>10.47</v>
      </c>
      <c r="AC219" s="49">
        <v>0.26</v>
      </c>
      <c r="AD219" s="49">
        <v>2.21</v>
      </c>
      <c r="AE219" s="312"/>
      <c r="AF219" s="465" t="s">
        <v>439</v>
      </c>
      <c r="AG219" s="343">
        <v>30</v>
      </c>
      <c r="AH219" s="343">
        <v>15</v>
      </c>
      <c r="AI219" s="343"/>
      <c r="AJ219" s="393" t="s">
        <v>1693</v>
      </c>
      <c r="AK219" s="430"/>
      <c r="AL219" s="394">
        <v>0.25869047619047608</v>
      </c>
      <c r="AM219" s="394">
        <v>42.507936507936499</v>
      </c>
      <c r="AN219" s="394">
        <v>0.62119047619047507</v>
      </c>
      <c r="AO219" s="394">
        <v>6.4051984126984118</v>
      </c>
      <c r="AP219" s="394">
        <v>12.114603174603175</v>
      </c>
      <c r="AQ219" s="394">
        <v>0.24797619047619102</v>
      </c>
      <c r="AR219" s="404">
        <v>2.4537698412698403</v>
      </c>
      <c r="AS219" s="395"/>
      <c r="AT219" s="343"/>
      <c r="AU219" s="343"/>
      <c r="AV219" s="343"/>
      <c r="AW219" s="343"/>
      <c r="AX219" s="343"/>
      <c r="AY219" s="343"/>
      <c r="AZ219" s="343"/>
      <c r="BA219" s="343"/>
      <c r="BB219" s="343"/>
      <c r="BC219" s="343"/>
      <c r="BD219" s="343"/>
      <c r="BE219" s="475"/>
      <c r="BF219" s="475"/>
      <c r="BG219" s="475"/>
      <c r="BH219" s="475"/>
      <c r="BI219" s="475"/>
      <c r="BJ219" s="475"/>
      <c r="BK219" s="475"/>
      <c r="BL219" s="475"/>
      <c r="BM219" s="475"/>
      <c r="BN219" s="475"/>
      <c r="BO219" s="475"/>
      <c r="BP219" s="306"/>
      <c r="BQ219" s="496"/>
      <c r="BR219" s="496"/>
      <c r="BS219" s="496"/>
      <c r="BT219" s="496"/>
      <c r="BU219" s="496"/>
      <c r="BV219" s="496"/>
    </row>
    <row r="220" spans="1:74" s="52" customFormat="1" ht="15.75" thickBot="1">
      <c r="A220" s="45">
        <v>3291.8800292611559</v>
      </c>
      <c r="B220" s="46" t="s">
        <v>305</v>
      </c>
      <c r="C220" s="47" t="s">
        <v>313</v>
      </c>
      <c r="D220" s="48">
        <v>10.010344329071355</v>
      </c>
      <c r="E220" s="49">
        <v>40.186709999999998</v>
      </c>
      <c r="F220" s="49">
        <v>5.74E-2</v>
      </c>
      <c r="G220" s="49">
        <v>13.65616</v>
      </c>
      <c r="H220" s="49">
        <v>0.32700000000000001</v>
      </c>
      <c r="I220" s="49">
        <v>0.14360000000000001</v>
      </c>
      <c r="J220" s="49">
        <v>45.899639999999998</v>
      </c>
      <c r="K220" s="49">
        <v>0.24940000000000001</v>
      </c>
      <c r="L220" s="49">
        <v>100.51991</v>
      </c>
      <c r="M220" s="47"/>
      <c r="N220" s="50">
        <v>0.99838174295754289</v>
      </c>
      <c r="O220" s="50">
        <v>1.127460888554451E-3</v>
      </c>
      <c r="P220" s="50">
        <v>0.28372576014059442</v>
      </c>
      <c r="Q220" s="50">
        <v>6.5344016056245379E-3</v>
      </c>
      <c r="R220" s="50">
        <v>3.0217209587687396E-3</v>
      </c>
      <c r="S220" s="50">
        <v>1.6999337744744341</v>
      </c>
      <c r="T220" s="50">
        <v>6.638474239829063E-3</v>
      </c>
      <c r="U220" s="50">
        <v>2.9993633352653482</v>
      </c>
      <c r="V220" s="51">
        <v>85.69685194512688</v>
      </c>
      <c r="X220" s="49">
        <v>0.25</v>
      </c>
      <c r="Y220" s="49">
        <v>34.92</v>
      </c>
      <c r="Z220" s="49">
        <v>0.62</v>
      </c>
      <c r="AA220" s="49">
        <v>6.07</v>
      </c>
      <c r="AB220" s="49">
        <v>15.31</v>
      </c>
      <c r="AC220" s="49">
        <v>0.25</v>
      </c>
      <c r="AD220" s="49">
        <v>2.2999999999999998</v>
      </c>
      <c r="AE220" s="312"/>
      <c r="AF220" s="465" t="s">
        <v>439</v>
      </c>
      <c r="AG220" s="343">
        <v>30</v>
      </c>
      <c r="AH220" s="343">
        <v>15</v>
      </c>
      <c r="AI220" s="343"/>
      <c r="AJ220" s="406"/>
      <c r="AK220" s="306"/>
      <c r="AL220" s="306"/>
      <c r="AM220" s="306"/>
      <c r="AN220" s="306"/>
      <c r="AO220" s="306"/>
      <c r="AP220" s="306"/>
      <c r="AQ220" s="306"/>
      <c r="AR220" s="14"/>
      <c r="AS220" s="14"/>
      <c r="AT220" s="343"/>
      <c r="AU220" s="343"/>
      <c r="AV220" s="343"/>
      <c r="AW220" s="343"/>
      <c r="AX220" s="343"/>
      <c r="AY220" s="343"/>
      <c r="AZ220" s="343"/>
      <c r="BA220" s="343"/>
      <c r="BB220" s="343"/>
      <c r="BC220" s="343"/>
      <c r="BD220" s="343"/>
      <c r="BE220" s="475"/>
      <c r="BF220" s="475"/>
      <c r="BG220" s="475"/>
      <c r="BH220" s="475"/>
      <c r="BI220" s="475"/>
      <c r="BJ220" s="475"/>
      <c r="BK220" s="475"/>
      <c r="BL220" s="475"/>
      <c r="BM220" s="475"/>
      <c r="BN220" s="475"/>
      <c r="BO220" s="475"/>
      <c r="BP220" s="306"/>
      <c r="BQ220" s="496"/>
      <c r="BR220" s="496"/>
      <c r="BS220" s="496"/>
      <c r="BT220" s="496"/>
      <c r="BU220" s="496"/>
      <c r="BV220" s="496"/>
    </row>
    <row r="221" spans="1:74" s="52" customFormat="1" ht="13.5" thickBot="1">
      <c r="A221" s="45">
        <v>3291.8800292611559</v>
      </c>
      <c r="B221" s="46" t="s">
        <v>305</v>
      </c>
      <c r="C221" s="47" t="s">
        <v>313</v>
      </c>
      <c r="D221" s="48">
        <v>15.010344329071355</v>
      </c>
      <c r="E221" s="49">
        <v>40.336109999999998</v>
      </c>
      <c r="F221" s="49">
        <v>6.4600000000000005E-2</v>
      </c>
      <c r="G221" s="49">
        <v>13.437279999999999</v>
      </c>
      <c r="H221" s="49">
        <v>0.29399999999999998</v>
      </c>
      <c r="I221" s="49">
        <v>0.20469999999999999</v>
      </c>
      <c r="J221" s="49">
        <v>46.407649999999997</v>
      </c>
      <c r="K221" s="49">
        <v>0.24299999999999999</v>
      </c>
      <c r="L221" s="49">
        <v>100.98733999999999</v>
      </c>
      <c r="M221" s="47"/>
      <c r="N221" s="50">
        <v>0.99647066081566249</v>
      </c>
      <c r="O221" s="50">
        <v>1.2617648844865915E-3</v>
      </c>
      <c r="P221" s="50">
        <v>0.27761176319630487</v>
      </c>
      <c r="Q221" s="50">
        <v>5.8420023367953492E-3</v>
      </c>
      <c r="R221" s="50">
        <v>4.2832565279229433E-3</v>
      </c>
      <c r="S221" s="50">
        <v>1.7091045336152719</v>
      </c>
      <c r="T221" s="50">
        <v>6.4318280389208463E-3</v>
      </c>
      <c r="U221" s="50">
        <v>3.0010058094153651</v>
      </c>
      <c r="V221" s="51">
        <v>86.026602608443099</v>
      </c>
      <c r="X221" s="49">
        <v>0.25</v>
      </c>
      <c r="Y221" s="49">
        <v>30.15</v>
      </c>
      <c r="Z221" s="49">
        <v>0.63</v>
      </c>
      <c r="AA221" s="49">
        <v>6.72</v>
      </c>
      <c r="AB221" s="49">
        <v>11.12</v>
      </c>
      <c r="AC221" s="49">
        <v>0.25</v>
      </c>
      <c r="AD221" s="49">
        <v>2.35</v>
      </c>
      <c r="AE221" s="312"/>
      <c r="AF221" s="465" t="s">
        <v>439</v>
      </c>
      <c r="AG221" s="343">
        <v>30</v>
      </c>
      <c r="AH221" s="343">
        <v>15</v>
      </c>
      <c r="AI221" s="343"/>
      <c r="AJ221" s="584" t="s">
        <v>1695</v>
      </c>
      <c r="AK221" s="585"/>
      <c r="AL221" s="585"/>
      <c r="AM221" s="585"/>
      <c r="AN221" s="585"/>
      <c r="AO221" s="585"/>
      <c r="AP221" s="585"/>
      <c r="AQ221" s="585"/>
      <c r="AR221" s="585"/>
      <c r="AS221" s="586"/>
      <c r="AT221" s="343"/>
      <c r="AU221" s="343"/>
      <c r="AV221" s="343"/>
      <c r="AW221" s="343"/>
      <c r="AX221" s="343"/>
      <c r="AY221" s="343"/>
      <c r="AZ221" s="343"/>
      <c r="BA221" s="343"/>
      <c r="BB221" s="343"/>
      <c r="BC221" s="343"/>
      <c r="BD221" s="343"/>
      <c r="BE221" s="475"/>
      <c r="BF221" s="475"/>
      <c r="BG221" s="475"/>
      <c r="BH221" s="475"/>
      <c r="BI221" s="475"/>
      <c r="BJ221" s="475"/>
      <c r="BK221" s="475"/>
      <c r="BL221" s="475"/>
      <c r="BM221" s="475"/>
      <c r="BN221" s="475"/>
      <c r="BO221" s="475"/>
      <c r="BP221" s="306"/>
      <c r="BQ221" s="496"/>
      <c r="BR221" s="496"/>
      <c r="BS221" s="496"/>
      <c r="BT221" s="496"/>
      <c r="BU221" s="496"/>
      <c r="BV221" s="496"/>
    </row>
    <row r="222" spans="1:74" s="52" customFormat="1" ht="12.75">
      <c r="A222" s="45">
        <v>3291.8800292611559</v>
      </c>
      <c r="B222" s="46" t="s">
        <v>305</v>
      </c>
      <c r="C222" s="47" t="s">
        <v>313</v>
      </c>
      <c r="D222" s="48">
        <v>20.010344329071355</v>
      </c>
      <c r="E222" s="49">
        <v>40.346069999999997</v>
      </c>
      <c r="F222" s="49">
        <v>5.3999999999999999E-2</v>
      </c>
      <c r="G222" s="49">
        <v>13.31357</v>
      </c>
      <c r="H222" s="49">
        <v>0.33389999999999997</v>
      </c>
      <c r="I222" s="49">
        <v>0.2059</v>
      </c>
      <c r="J222" s="49">
        <v>46.308039999999998</v>
      </c>
      <c r="K222" s="49">
        <v>0.23949999999999999</v>
      </c>
      <c r="L222" s="49">
        <v>100.80098</v>
      </c>
      <c r="M222" s="47"/>
      <c r="N222" s="50">
        <v>0.99812106256101341</v>
      </c>
      <c r="O222" s="50">
        <v>1.056212146183885E-3</v>
      </c>
      <c r="P222" s="50">
        <v>0.27544348377799394</v>
      </c>
      <c r="Q222" s="50">
        <v>6.6441938368403388E-3</v>
      </c>
      <c r="R222" s="50">
        <v>4.3144363709065499E-3</v>
      </c>
      <c r="S222" s="50">
        <v>1.7078390041605234</v>
      </c>
      <c r="T222" s="50">
        <v>6.348120293156739E-3</v>
      </c>
      <c r="U222" s="50">
        <v>2.9997665131466178</v>
      </c>
      <c r="V222" s="51">
        <v>86.111737210754171</v>
      </c>
      <c r="X222" s="49">
        <v>0.25</v>
      </c>
      <c r="Y222" s="49">
        <v>35.39</v>
      </c>
      <c r="Z222" s="49">
        <v>0.63</v>
      </c>
      <c r="AA222" s="49">
        <v>5.88</v>
      </c>
      <c r="AB222" s="49">
        <v>10.92</v>
      </c>
      <c r="AC222" s="49">
        <v>0.25</v>
      </c>
      <c r="AD222" s="49">
        <v>2.37</v>
      </c>
      <c r="AE222" s="312"/>
      <c r="AF222" s="465" t="s">
        <v>439</v>
      </c>
      <c r="AG222" s="343">
        <v>30</v>
      </c>
      <c r="AH222" s="343">
        <v>15</v>
      </c>
      <c r="AI222" s="343"/>
      <c r="AJ222" s="361" t="s">
        <v>1675</v>
      </c>
      <c r="AK222" s="435" t="s">
        <v>1696</v>
      </c>
      <c r="AL222" s="280" t="s">
        <v>285</v>
      </c>
      <c r="AM222" s="280" t="s">
        <v>286</v>
      </c>
      <c r="AN222" s="280" t="s">
        <v>287</v>
      </c>
      <c r="AO222" s="280" t="s">
        <v>288</v>
      </c>
      <c r="AP222" s="280" t="s">
        <v>289</v>
      </c>
      <c r="AQ222" s="280" t="s">
        <v>290</v>
      </c>
      <c r="AR222" s="280" t="s">
        <v>291</v>
      </c>
      <c r="AS222" s="369" t="s">
        <v>292</v>
      </c>
      <c r="AT222" s="343"/>
      <c r="AU222" s="343"/>
      <c r="AV222" s="343"/>
      <c r="AW222" s="343"/>
      <c r="AX222" s="343"/>
      <c r="AY222" s="343"/>
      <c r="AZ222" s="343"/>
      <c r="BA222" s="343"/>
      <c r="BB222" s="343"/>
      <c r="BC222" s="343"/>
      <c r="BD222" s="343"/>
      <c r="BE222" s="475"/>
      <c r="BF222" s="475"/>
      <c r="BG222" s="475"/>
      <c r="BH222" s="475"/>
      <c r="BI222" s="475"/>
      <c r="BJ222" s="475"/>
      <c r="BK222" s="475"/>
      <c r="BL222" s="475"/>
      <c r="BM222" s="475"/>
      <c r="BN222" s="475"/>
      <c r="BO222" s="475"/>
      <c r="BP222" s="306"/>
      <c r="BQ222" s="496"/>
      <c r="BR222" s="496"/>
      <c r="BS222" s="496"/>
      <c r="BT222" s="496"/>
      <c r="BU222" s="496"/>
      <c r="BV222" s="496"/>
    </row>
    <row r="223" spans="1:74" s="52" customFormat="1" ht="13.5" thickBot="1">
      <c r="A223" s="45">
        <v>3291.8800292611559</v>
      </c>
      <c r="B223" s="46" t="s">
        <v>305</v>
      </c>
      <c r="C223" s="47" t="s">
        <v>313</v>
      </c>
      <c r="D223" s="48">
        <v>25.010344329071355</v>
      </c>
      <c r="E223" s="49">
        <v>40.156840000000003</v>
      </c>
      <c r="F223" s="49">
        <v>6.5000000000000002E-2</v>
      </c>
      <c r="G223" s="49">
        <v>13.218400000000001</v>
      </c>
      <c r="H223" s="49">
        <v>0.29659999999999997</v>
      </c>
      <c r="I223" s="49">
        <v>0.1918</v>
      </c>
      <c r="J223" s="49">
        <v>46.118780000000001</v>
      </c>
      <c r="K223" s="49">
        <v>0.2382</v>
      </c>
      <c r="L223" s="49">
        <v>100.28562000000001</v>
      </c>
      <c r="M223" s="47"/>
      <c r="N223" s="50">
        <v>0.99811543901893229</v>
      </c>
      <c r="O223" s="50">
        <v>1.2773503015876052E-3</v>
      </c>
      <c r="P223" s="50">
        <v>0.27476165714015016</v>
      </c>
      <c r="Q223" s="50">
        <v>5.9297486137732018E-3</v>
      </c>
      <c r="R223" s="50">
        <v>4.0379002411490787E-3</v>
      </c>
      <c r="S223" s="50">
        <v>1.708864386242551</v>
      </c>
      <c r="T223" s="50">
        <v>6.343378819749175E-3</v>
      </c>
      <c r="U223" s="50">
        <v>2.9993298603778924</v>
      </c>
      <c r="V223" s="51">
        <v>86.148515338526423</v>
      </c>
      <c r="X223" s="49">
        <v>0.25</v>
      </c>
      <c r="Y223" s="49">
        <v>30.75</v>
      </c>
      <c r="Z223" s="49">
        <v>0.63</v>
      </c>
      <c r="AA223" s="49">
        <v>6.56</v>
      </c>
      <c r="AB223" s="49">
        <v>11.64</v>
      </c>
      <c r="AC223" s="49">
        <v>0.25</v>
      </c>
      <c r="AD223" s="49">
        <v>2.35</v>
      </c>
      <c r="AE223" s="312"/>
      <c r="AF223" s="465" t="s">
        <v>439</v>
      </c>
      <c r="AG223" s="343">
        <v>30</v>
      </c>
      <c r="AH223" s="343">
        <v>15</v>
      </c>
      <c r="AI223" s="343"/>
      <c r="AJ223" s="363" t="s">
        <v>429</v>
      </c>
      <c r="AK223" s="376"/>
      <c r="AL223" s="245" t="s">
        <v>303</v>
      </c>
      <c r="AM223" s="245" t="s">
        <v>303</v>
      </c>
      <c r="AN223" s="245" t="s">
        <v>303</v>
      </c>
      <c r="AO223" s="245" t="s">
        <v>303</v>
      </c>
      <c r="AP223" s="245" t="s">
        <v>303</v>
      </c>
      <c r="AQ223" s="245" t="s">
        <v>303</v>
      </c>
      <c r="AR223" s="245" t="s">
        <v>303</v>
      </c>
      <c r="AS223" s="377" t="s">
        <v>303</v>
      </c>
      <c r="AT223" s="343"/>
      <c r="AU223" s="343"/>
      <c r="AV223" s="343"/>
      <c r="AW223" s="343"/>
      <c r="AX223" s="343"/>
      <c r="AY223" s="343"/>
      <c r="AZ223" s="343"/>
      <c r="BA223" s="343"/>
      <c r="BB223" s="343"/>
      <c r="BC223" s="343"/>
      <c r="BD223" s="343"/>
      <c r="BE223" s="475"/>
      <c r="BF223" s="475"/>
      <c r="BG223" s="475"/>
      <c r="BH223" s="475"/>
      <c r="BI223" s="475"/>
      <c r="BJ223" s="475"/>
      <c r="BK223" s="475"/>
      <c r="BL223" s="475"/>
      <c r="BM223" s="475"/>
      <c r="BN223" s="475"/>
      <c r="BO223" s="475"/>
      <c r="BP223" s="306"/>
      <c r="BQ223" s="496"/>
      <c r="BR223" s="496"/>
      <c r="BS223" s="496"/>
      <c r="BT223" s="496"/>
      <c r="BU223" s="496"/>
      <c r="BV223" s="496"/>
    </row>
    <row r="224" spans="1:74" s="52" customFormat="1" ht="12.75">
      <c r="A224" s="45">
        <v>3291.8800292611559</v>
      </c>
      <c r="B224" s="46" t="s">
        <v>305</v>
      </c>
      <c r="C224" s="47" t="s">
        <v>313</v>
      </c>
      <c r="D224" s="48">
        <v>30.010344329071355</v>
      </c>
      <c r="E224" s="49">
        <v>40.246470000000002</v>
      </c>
      <c r="F224" s="49">
        <v>5.16E-2</v>
      </c>
      <c r="G224" s="49">
        <v>13.35163</v>
      </c>
      <c r="H224" s="49">
        <v>0.3367</v>
      </c>
      <c r="I224" s="49">
        <v>0.18279999999999999</v>
      </c>
      <c r="J224" s="49">
        <v>46.347880000000004</v>
      </c>
      <c r="K224" s="49">
        <v>0.23760000000000001</v>
      </c>
      <c r="L224" s="49">
        <v>100.75468000000001</v>
      </c>
      <c r="M224" s="47"/>
      <c r="N224" s="50">
        <v>0.99647686043284767</v>
      </c>
      <c r="O224" s="50">
        <v>1.0101003935854089E-3</v>
      </c>
      <c r="P224" s="50">
        <v>0.27645834660011415</v>
      </c>
      <c r="Q224" s="50">
        <v>6.7054269007866714E-3</v>
      </c>
      <c r="R224" s="50">
        <v>3.8335519617544501E-3</v>
      </c>
      <c r="S224" s="50">
        <v>1.7107157076366777</v>
      </c>
      <c r="T224" s="50">
        <v>6.3029448542151634E-3</v>
      </c>
      <c r="U224" s="50">
        <v>3.0015029387799812</v>
      </c>
      <c r="V224" s="51">
        <v>86.087864522451568</v>
      </c>
      <c r="X224" s="49">
        <v>0.25</v>
      </c>
      <c r="Y224" s="49">
        <v>38.78</v>
      </c>
      <c r="Z224" s="49">
        <v>0.63</v>
      </c>
      <c r="AA224" s="49">
        <v>5.81</v>
      </c>
      <c r="AB224" s="49">
        <v>12.1</v>
      </c>
      <c r="AC224" s="49">
        <v>0.25</v>
      </c>
      <c r="AD224" s="49">
        <v>2.37</v>
      </c>
      <c r="AE224" s="312"/>
      <c r="AF224" s="465" t="s">
        <v>439</v>
      </c>
      <c r="AG224" s="343">
        <v>30</v>
      </c>
      <c r="AH224" s="343">
        <v>15</v>
      </c>
      <c r="AI224" s="343"/>
      <c r="AJ224" s="380" t="s">
        <v>431</v>
      </c>
      <c r="AK224" s="436" t="s">
        <v>1686</v>
      </c>
      <c r="AL224" s="313">
        <v>41.3</v>
      </c>
      <c r="AM224" s="313"/>
      <c r="AN224" s="313">
        <v>4.88</v>
      </c>
      <c r="AO224" s="313">
        <v>0.2059</v>
      </c>
      <c r="AP224" s="313">
        <v>0.1336</v>
      </c>
      <c r="AQ224" s="313">
        <v>52.41</v>
      </c>
      <c r="AR224" s="313">
        <v>0</v>
      </c>
      <c r="AS224" s="370">
        <v>98.934700000000007</v>
      </c>
      <c r="AT224" s="343"/>
      <c r="AU224" s="343"/>
      <c r="AV224" s="343"/>
      <c r="AW224" s="343"/>
      <c r="AX224" s="343"/>
      <c r="AY224" s="343"/>
      <c r="AZ224" s="343"/>
      <c r="BA224" s="343"/>
      <c r="BB224" s="343"/>
      <c r="BC224" s="343"/>
      <c r="BD224" s="343"/>
      <c r="BE224" s="475"/>
      <c r="BF224" s="475"/>
      <c r="BG224" s="475"/>
      <c r="BH224" s="475"/>
      <c r="BI224" s="475"/>
      <c r="BJ224" s="475"/>
      <c r="BK224" s="475"/>
      <c r="BL224" s="475"/>
      <c r="BM224" s="475"/>
      <c r="BN224" s="475"/>
      <c r="BO224" s="475"/>
      <c r="BP224" s="306"/>
      <c r="BQ224" s="496"/>
      <c r="BR224" s="496"/>
      <c r="BS224" s="496"/>
      <c r="BT224" s="496"/>
      <c r="BU224" s="496"/>
      <c r="BV224" s="496"/>
    </row>
    <row r="225" spans="1:74" s="52" customFormat="1" ht="12.75">
      <c r="A225" s="45">
        <v>3291.8800292611559</v>
      </c>
      <c r="B225" s="46" t="s">
        <v>305</v>
      </c>
      <c r="C225" s="47" t="s">
        <v>313</v>
      </c>
      <c r="D225" s="48">
        <v>35.010344329071359</v>
      </c>
      <c r="E225" s="49">
        <v>40.336109999999998</v>
      </c>
      <c r="F225" s="49">
        <v>0.04</v>
      </c>
      <c r="G225" s="49">
        <v>13.285019999999999</v>
      </c>
      <c r="H225" s="49">
        <v>0.31109999999999999</v>
      </c>
      <c r="I225" s="49">
        <v>0.1913</v>
      </c>
      <c r="J225" s="49">
        <v>46.367800000000003</v>
      </c>
      <c r="K225" s="49">
        <v>0.2291</v>
      </c>
      <c r="L225" s="49">
        <v>100.76043</v>
      </c>
      <c r="M225" s="47"/>
      <c r="N225" s="50">
        <v>0.99805838008201642</v>
      </c>
      <c r="O225" s="50">
        <v>7.8252341075609421E-4</v>
      </c>
      <c r="P225" s="50">
        <v>0.27490341782179994</v>
      </c>
      <c r="Q225" s="50">
        <v>6.1916419822952602E-3</v>
      </c>
      <c r="R225" s="50">
        <v>4.0092454228415333E-3</v>
      </c>
      <c r="S225" s="50">
        <v>1.710357785591252</v>
      </c>
      <c r="T225" s="50">
        <v>6.073578785509977E-3</v>
      </c>
      <c r="U225" s="50">
        <v>3.0003765730964709</v>
      </c>
      <c r="V225" s="51">
        <v>86.152783454933427</v>
      </c>
      <c r="X225" s="49">
        <v>0.25</v>
      </c>
      <c r="Y225" s="49">
        <v>50.59</v>
      </c>
      <c r="Z225" s="49">
        <v>0.63</v>
      </c>
      <c r="AA225" s="49">
        <v>6.29</v>
      </c>
      <c r="AB225" s="49">
        <v>11.62</v>
      </c>
      <c r="AC225" s="49">
        <v>0.25</v>
      </c>
      <c r="AD225" s="49">
        <v>2.44</v>
      </c>
      <c r="AE225" s="312"/>
      <c r="AF225" s="465" t="s">
        <v>439</v>
      </c>
      <c r="AG225" s="343">
        <v>30</v>
      </c>
      <c r="AH225" s="343">
        <v>15</v>
      </c>
      <c r="AI225" s="343"/>
      <c r="AJ225" s="380" t="s">
        <v>431</v>
      </c>
      <c r="AK225" s="436" t="s">
        <v>1686</v>
      </c>
      <c r="AL225" s="313">
        <v>41.32</v>
      </c>
      <c r="AM225" s="313"/>
      <c r="AN225" s="313">
        <v>4.87</v>
      </c>
      <c r="AO225" s="313">
        <v>0.2</v>
      </c>
      <c r="AP225" s="313">
        <v>0.12959999999999999</v>
      </c>
      <c r="AQ225" s="313">
        <v>52.36</v>
      </c>
      <c r="AR225" s="313">
        <v>9.4000000000000004E-3</v>
      </c>
      <c r="AS225" s="370">
        <v>98.900700000000001</v>
      </c>
      <c r="AT225" s="343"/>
      <c r="AU225" s="343"/>
      <c r="AV225" s="343"/>
      <c r="AW225" s="343"/>
      <c r="AX225" s="343"/>
      <c r="AY225" s="343"/>
      <c r="AZ225" s="343"/>
      <c r="BA225" s="343"/>
      <c r="BB225" s="343"/>
      <c r="BC225" s="343"/>
      <c r="BD225" s="343"/>
      <c r="BE225" s="475"/>
      <c r="BF225" s="475"/>
      <c r="BG225" s="475"/>
      <c r="BH225" s="475"/>
      <c r="BI225" s="475"/>
      <c r="BJ225" s="475"/>
      <c r="BK225" s="475"/>
      <c r="BL225" s="475"/>
      <c r="BM225" s="475"/>
      <c r="BN225" s="475"/>
      <c r="BO225" s="475"/>
      <c r="BP225" s="306"/>
      <c r="BQ225" s="496"/>
      <c r="BR225" s="496"/>
      <c r="BS225" s="496"/>
      <c r="BT225" s="496"/>
      <c r="BU225" s="496"/>
      <c r="BV225" s="496"/>
    </row>
    <row r="226" spans="1:74" s="52" customFormat="1" ht="12.75">
      <c r="A226" s="45">
        <v>3291.8800292611559</v>
      </c>
      <c r="B226" s="46" t="s">
        <v>305</v>
      </c>
      <c r="C226" s="47" t="s">
        <v>313</v>
      </c>
      <c r="D226" s="48">
        <v>40.010344329071359</v>
      </c>
      <c r="E226" s="49">
        <v>40.365989999999996</v>
      </c>
      <c r="F226" s="49">
        <v>9.1500010000000007E-2</v>
      </c>
      <c r="G226" s="49">
        <v>13.580030000000001</v>
      </c>
      <c r="H226" s="49">
        <v>0.3054</v>
      </c>
      <c r="I226" s="49">
        <v>0.20649999999999999</v>
      </c>
      <c r="J226" s="49">
        <v>46.377769999999998</v>
      </c>
      <c r="K226" s="49">
        <v>0.22889999999999999</v>
      </c>
      <c r="L226" s="49">
        <v>101.15609000999999</v>
      </c>
      <c r="M226" s="47"/>
      <c r="N226" s="50">
        <v>0.99601551948144496</v>
      </c>
      <c r="O226" s="50">
        <v>1.7850363063661957E-3</v>
      </c>
      <c r="P226" s="50">
        <v>0.28022522113313042</v>
      </c>
      <c r="Q226" s="50">
        <v>6.0612670990972273E-3</v>
      </c>
      <c r="R226" s="50">
        <v>4.3157501311197688E-3</v>
      </c>
      <c r="S226" s="50">
        <v>1.7059602405578429</v>
      </c>
      <c r="T226" s="50">
        <v>6.0513731968210955E-3</v>
      </c>
      <c r="U226" s="50">
        <v>3.0004144079058226</v>
      </c>
      <c r="V226" s="51">
        <v>85.891286260118136</v>
      </c>
      <c r="X226" s="49">
        <v>0.25</v>
      </c>
      <c r="Y226" s="49">
        <v>22.75</v>
      </c>
      <c r="Z226" s="49">
        <v>0.63</v>
      </c>
      <c r="AA226" s="49">
        <v>6.45</v>
      </c>
      <c r="AB226" s="49">
        <v>11.1</v>
      </c>
      <c r="AC226" s="49">
        <v>0.25</v>
      </c>
      <c r="AD226" s="49">
        <v>2.4500000000000002</v>
      </c>
      <c r="AE226" s="312"/>
      <c r="AF226" s="465" t="s">
        <v>439</v>
      </c>
      <c r="AG226" s="343">
        <v>30</v>
      </c>
      <c r="AH226" s="343">
        <v>15</v>
      </c>
      <c r="AI226" s="343"/>
      <c r="AJ226" s="380" t="s">
        <v>431</v>
      </c>
      <c r="AK226" s="436" t="s">
        <v>1686</v>
      </c>
      <c r="AL226" s="313">
        <v>41.29</v>
      </c>
      <c r="AM226" s="313"/>
      <c r="AN226" s="313">
        <v>4.8600000000000003</v>
      </c>
      <c r="AO226" s="313">
        <v>0.1968</v>
      </c>
      <c r="AP226" s="313">
        <v>0.15770000000000001</v>
      </c>
      <c r="AQ226" s="313">
        <v>52.5</v>
      </c>
      <c r="AR226" s="313">
        <v>0</v>
      </c>
      <c r="AS226" s="370">
        <v>99.0154</v>
      </c>
      <c r="AT226" s="343"/>
      <c r="AU226" s="343"/>
      <c r="AV226" s="343"/>
      <c r="AW226" s="343"/>
      <c r="AX226" s="343"/>
      <c r="AY226" s="343"/>
      <c r="AZ226" s="343"/>
      <c r="BA226" s="343"/>
      <c r="BB226" s="343"/>
      <c r="BC226" s="343"/>
      <c r="BD226" s="343"/>
      <c r="BE226" s="475"/>
      <c r="BF226" s="475"/>
      <c r="BG226" s="475"/>
      <c r="BH226" s="475"/>
      <c r="BI226" s="475"/>
      <c r="BJ226" s="475"/>
      <c r="BK226" s="475"/>
      <c r="BL226" s="475"/>
      <c r="BM226" s="475"/>
      <c r="BN226" s="475"/>
      <c r="BO226" s="475"/>
      <c r="BP226" s="306"/>
      <c r="BQ226" s="496"/>
      <c r="BR226" s="496"/>
      <c r="BS226" s="496"/>
      <c r="BT226" s="496"/>
      <c r="BU226" s="496"/>
      <c r="BV226" s="496"/>
    </row>
    <row r="227" spans="1:74" s="52" customFormat="1" ht="12.75">
      <c r="A227" s="45">
        <v>3291.8800292611559</v>
      </c>
      <c r="B227" s="46" t="s">
        <v>305</v>
      </c>
      <c r="C227" s="47" t="s">
        <v>313</v>
      </c>
      <c r="D227" s="48">
        <v>45.010344329071359</v>
      </c>
      <c r="E227" s="49">
        <v>40.475540000000002</v>
      </c>
      <c r="F227" s="49">
        <v>6.4100000000000004E-2</v>
      </c>
      <c r="G227" s="49">
        <v>13.332599999999999</v>
      </c>
      <c r="H227" s="49">
        <v>0.33629999999999999</v>
      </c>
      <c r="I227" s="49">
        <v>0.16239999999999999</v>
      </c>
      <c r="J227" s="49">
        <v>46.098860000000002</v>
      </c>
      <c r="K227" s="49">
        <v>0.2351</v>
      </c>
      <c r="L227" s="49">
        <v>100.70490000000001</v>
      </c>
      <c r="M227" s="47"/>
      <c r="N227" s="50">
        <v>1.0016502179851314</v>
      </c>
      <c r="O227" s="50">
        <v>1.2541713710010338E-3</v>
      </c>
      <c r="P227" s="50">
        <v>0.27592705270529932</v>
      </c>
      <c r="Q227" s="50">
        <v>6.6941308618847801E-3</v>
      </c>
      <c r="R227" s="50">
        <v>3.4040442931173097E-3</v>
      </c>
      <c r="S227" s="50">
        <v>1.7006782969226819</v>
      </c>
      <c r="T227" s="50">
        <v>6.2335251337506019E-3</v>
      </c>
      <c r="U227" s="50">
        <v>2.9958414392728665</v>
      </c>
      <c r="V227" s="51">
        <v>86.040356879675969</v>
      </c>
      <c r="X227" s="49">
        <v>0.25</v>
      </c>
      <c r="Y227" s="49">
        <v>31.63</v>
      </c>
      <c r="Z227" s="49">
        <v>0.63</v>
      </c>
      <c r="AA227" s="49">
        <v>5.91</v>
      </c>
      <c r="AB227" s="49">
        <v>13.34</v>
      </c>
      <c r="AC227" s="49">
        <v>0.25</v>
      </c>
      <c r="AD227" s="49">
        <v>2.4</v>
      </c>
      <c r="AE227" s="312"/>
      <c r="AF227" s="465" t="s">
        <v>439</v>
      </c>
      <c r="AG227" s="343">
        <v>30</v>
      </c>
      <c r="AH227" s="343">
        <v>15</v>
      </c>
      <c r="AI227" s="343"/>
      <c r="AJ227" s="380" t="s">
        <v>431</v>
      </c>
      <c r="AK227" s="436" t="s">
        <v>1686</v>
      </c>
      <c r="AL227" s="313">
        <v>41.23</v>
      </c>
      <c r="AM227" s="313"/>
      <c r="AN227" s="313">
        <v>4.8099999999999996</v>
      </c>
      <c r="AO227" s="313">
        <v>0.21360000000000001</v>
      </c>
      <c r="AP227" s="313">
        <v>0.1452</v>
      </c>
      <c r="AQ227" s="313">
        <v>52.39</v>
      </c>
      <c r="AR227" s="313">
        <v>0</v>
      </c>
      <c r="AS227" s="370">
        <v>98.802800000000005</v>
      </c>
      <c r="AT227" s="343"/>
      <c r="AU227" s="343"/>
      <c r="AV227" s="343"/>
      <c r="AW227" s="343"/>
      <c r="AX227" s="343"/>
      <c r="AY227" s="343"/>
      <c r="AZ227" s="343"/>
      <c r="BA227" s="343"/>
      <c r="BB227" s="343"/>
      <c r="BC227" s="343"/>
      <c r="BD227" s="343"/>
      <c r="BE227" s="475"/>
      <c r="BF227" s="475"/>
      <c r="BG227" s="475"/>
      <c r="BH227" s="475"/>
      <c r="BI227" s="475"/>
      <c r="BJ227" s="475"/>
      <c r="BK227" s="475"/>
      <c r="BL227" s="475"/>
      <c r="BM227" s="475"/>
      <c r="BN227" s="475"/>
      <c r="BO227" s="475"/>
      <c r="BP227" s="306"/>
      <c r="BQ227" s="496"/>
      <c r="BR227" s="496"/>
      <c r="BS227" s="496"/>
      <c r="BT227" s="496"/>
      <c r="BU227" s="496"/>
      <c r="BV227" s="496"/>
    </row>
    <row r="228" spans="1:74" s="52" customFormat="1" ht="12.75">
      <c r="A228" s="45">
        <v>3291.8800292611559</v>
      </c>
      <c r="B228" s="46" t="s">
        <v>305</v>
      </c>
      <c r="C228" s="47" t="s">
        <v>313</v>
      </c>
      <c r="D228" s="48">
        <v>50.010344329071359</v>
      </c>
      <c r="E228" s="49">
        <v>40.256430000000002</v>
      </c>
      <c r="F228" s="49">
        <v>7.9200000000000007E-2</v>
      </c>
      <c r="G228" s="49">
        <v>13.5039</v>
      </c>
      <c r="H228" s="49">
        <v>0.30980000000000002</v>
      </c>
      <c r="I228" s="49">
        <v>0.19089999999999999</v>
      </c>
      <c r="J228" s="49">
        <v>46.407649999999997</v>
      </c>
      <c r="K228" s="49">
        <v>0.2296</v>
      </c>
      <c r="L228" s="49">
        <v>100.97748000000001</v>
      </c>
      <c r="M228" s="47"/>
      <c r="N228" s="50">
        <v>0.99500831245855281</v>
      </c>
      <c r="O228" s="50">
        <v>1.5477187616521641E-3</v>
      </c>
      <c r="P228" s="50">
        <v>0.27913009139669903</v>
      </c>
      <c r="Q228" s="50">
        <v>6.1590929224319803E-3</v>
      </c>
      <c r="R228" s="50">
        <v>3.996530375556087E-3</v>
      </c>
      <c r="S228" s="50">
        <v>1.7099742604688442</v>
      </c>
      <c r="T228" s="50">
        <v>6.080243634406542E-3</v>
      </c>
      <c r="U228" s="50">
        <v>3.001896250018143</v>
      </c>
      <c r="V228" s="51">
        <v>85.967046367632335</v>
      </c>
      <c r="X228" s="49">
        <v>0.25</v>
      </c>
      <c r="Y228" s="49">
        <v>25.62</v>
      </c>
      <c r="Z228" s="49">
        <v>0.63</v>
      </c>
      <c r="AA228" s="49">
        <v>6.32</v>
      </c>
      <c r="AB228" s="49">
        <v>11.32</v>
      </c>
      <c r="AC228" s="49">
        <v>0.25</v>
      </c>
      <c r="AD228" s="49">
        <v>2.44</v>
      </c>
      <c r="AE228" s="312"/>
      <c r="AF228" s="465" t="s">
        <v>439</v>
      </c>
      <c r="AG228" s="343">
        <v>30</v>
      </c>
      <c r="AH228" s="343">
        <v>15</v>
      </c>
      <c r="AI228" s="343"/>
      <c r="AJ228" s="380" t="s">
        <v>431</v>
      </c>
      <c r="AK228" s="436" t="s">
        <v>1686</v>
      </c>
      <c r="AL228" s="313">
        <v>41.2</v>
      </c>
      <c r="AM228" s="313"/>
      <c r="AN228" s="313">
        <v>4.99</v>
      </c>
      <c r="AO228" s="313">
        <v>0.2286</v>
      </c>
      <c r="AP228" s="313">
        <v>0.14180000000000001</v>
      </c>
      <c r="AQ228" s="313">
        <v>52.34</v>
      </c>
      <c r="AR228" s="313">
        <v>0</v>
      </c>
      <c r="AS228" s="370">
        <v>98.903599999999997</v>
      </c>
      <c r="AT228" s="343"/>
      <c r="AU228" s="343"/>
      <c r="AV228" s="343"/>
      <c r="AW228" s="343"/>
      <c r="AX228" s="343"/>
      <c r="AY228" s="343"/>
      <c r="AZ228" s="343"/>
      <c r="BA228" s="343"/>
      <c r="BB228" s="343"/>
      <c r="BC228" s="343"/>
      <c r="BD228" s="343"/>
      <c r="BE228" s="475"/>
      <c r="BF228" s="475"/>
      <c r="BG228" s="475"/>
      <c r="BH228" s="475"/>
      <c r="BI228" s="475"/>
      <c r="BJ228" s="475"/>
      <c r="BK228" s="475"/>
      <c r="BL228" s="475"/>
      <c r="BM228" s="475"/>
      <c r="BN228" s="475"/>
      <c r="BO228" s="475"/>
      <c r="BP228" s="306"/>
      <c r="BQ228" s="496"/>
      <c r="BR228" s="496"/>
      <c r="BS228" s="496"/>
      <c r="BT228" s="496"/>
      <c r="BU228" s="496"/>
      <c r="BV228" s="496"/>
    </row>
    <row r="229" spans="1:74" s="52" customFormat="1" ht="12.75">
      <c r="A229" s="45">
        <v>3291.8800292611559</v>
      </c>
      <c r="B229" s="46" t="s">
        <v>305</v>
      </c>
      <c r="C229" s="47" t="s">
        <v>313</v>
      </c>
      <c r="D229" s="48">
        <v>55.010344329071359</v>
      </c>
      <c r="E229" s="49">
        <v>40.246470000000002</v>
      </c>
      <c r="F229" s="49">
        <v>4.6600000000000003E-2</v>
      </c>
      <c r="G229" s="49">
        <v>13.35163</v>
      </c>
      <c r="H229" s="49">
        <v>0.29499999999999998</v>
      </c>
      <c r="I229" s="49">
        <v>0.20200000000000001</v>
      </c>
      <c r="J229" s="49">
        <v>46.417610000000003</v>
      </c>
      <c r="K229" s="49">
        <v>0.2271</v>
      </c>
      <c r="L229" s="49">
        <v>100.78641</v>
      </c>
      <c r="M229" s="47"/>
      <c r="N229" s="50">
        <v>0.99608495777215778</v>
      </c>
      <c r="O229" s="50">
        <v>9.1186368208178749E-4</v>
      </c>
      <c r="P229" s="50">
        <v>0.27634961877520964</v>
      </c>
      <c r="Q229" s="50">
        <v>5.872655099010575E-3</v>
      </c>
      <c r="R229" s="50">
        <v>4.23453469742036E-3</v>
      </c>
      <c r="S229" s="50">
        <v>1.7126156485413184</v>
      </c>
      <c r="T229" s="50">
        <v>6.0220362964797693E-3</v>
      </c>
      <c r="U229" s="50">
        <v>3.0020913148636783</v>
      </c>
      <c r="V229" s="51">
        <v>86.105860000860901</v>
      </c>
      <c r="X229" s="49">
        <v>0.25</v>
      </c>
      <c r="Y229" s="49">
        <v>42.75</v>
      </c>
      <c r="Z229" s="49">
        <v>0.63</v>
      </c>
      <c r="AA229" s="49">
        <v>6.54</v>
      </c>
      <c r="AB229" s="49">
        <v>10.94</v>
      </c>
      <c r="AC229" s="49">
        <v>0.25</v>
      </c>
      <c r="AD229" s="49">
        <v>2.4700000000000002</v>
      </c>
      <c r="AE229" s="312"/>
      <c r="AF229" s="465" t="s">
        <v>439</v>
      </c>
      <c r="AG229" s="343">
        <v>30</v>
      </c>
      <c r="AH229" s="343">
        <v>15</v>
      </c>
      <c r="AI229" s="343"/>
      <c r="AJ229" s="380" t="s">
        <v>431</v>
      </c>
      <c r="AK229" s="436" t="s">
        <v>1686</v>
      </c>
      <c r="AL229" s="313">
        <v>41.31</v>
      </c>
      <c r="AM229" s="313"/>
      <c r="AN229" s="313">
        <v>4.9400000000000004</v>
      </c>
      <c r="AO229" s="313">
        <v>0.2074</v>
      </c>
      <c r="AP229" s="313">
        <v>0.1547</v>
      </c>
      <c r="AQ229" s="313">
        <v>52.33</v>
      </c>
      <c r="AR229" s="313">
        <v>2.29E-2</v>
      </c>
      <c r="AS229" s="370">
        <v>98.972099999999998</v>
      </c>
      <c r="AT229" s="343"/>
      <c r="AU229" s="343"/>
      <c r="AV229" s="343"/>
      <c r="AW229" s="343"/>
      <c r="AX229" s="343"/>
      <c r="AY229" s="343"/>
      <c r="AZ229" s="343"/>
      <c r="BA229" s="343"/>
      <c r="BB229" s="343"/>
      <c r="BC229" s="343"/>
      <c r="BD229" s="343"/>
      <c r="BE229" s="475"/>
      <c r="BF229" s="475"/>
      <c r="BG229" s="475"/>
      <c r="BH229" s="475"/>
      <c r="BI229" s="475"/>
      <c r="BJ229" s="475"/>
      <c r="BK229" s="475"/>
      <c r="BL229" s="475"/>
      <c r="BM229" s="475"/>
      <c r="BN229" s="475"/>
      <c r="BO229" s="475"/>
      <c r="BP229" s="306"/>
      <c r="BQ229" s="496"/>
      <c r="BR229" s="496"/>
      <c r="BS229" s="496"/>
      <c r="BT229" s="496"/>
      <c r="BU229" s="496"/>
      <c r="BV229" s="496"/>
    </row>
    <row r="230" spans="1:74" s="52" customFormat="1" ht="12.75">
      <c r="A230" s="45">
        <v>3291.8800292611559</v>
      </c>
      <c r="B230" s="46" t="s">
        <v>305</v>
      </c>
      <c r="C230" s="47" t="s">
        <v>313</v>
      </c>
      <c r="D230" s="48">
        <v>60.010344329071359</v>
      </c>
      <c r="E230" s="49">
        <v>40.136920000000003</v>
      </c>
      <c r="F230" s="49">
        <v>7.0699999999999999E-2</v>
      </c>
      <c r="G230" s="49">
        <v>13.475350000000001</v>
      </c>
      <c r="H230" s="49">
        <v>0.35010000000000002</v>
      </c>
      <c r="I230" s="49">
        <v>0.19309999999999999</v>
      </c>
      <c r="J230" s="49">
        <v>46.606859999999998</v>
      </c>
      <c r="K230" s="49">
        <v>0.22500000000000001</v>
      </c>
      <c r="L230" s="49">
        <v>101.05803</v>
      </c>
      <c r="M230" s="47"/>
      <c r="N230" s="50">
        <v>0.99178924851484296</v>
      </c>
      <c r="O230" s="50">
        <v>1.3812432925030221E-3</v>
      </c>
      <c r="P230" s="50">
        <v>0.27846550294911665</v>
      </c>
      <c r="Q230" s="50">
        <v>6.9584315001092146E-3</v>
      </c>
      <c r="R230" s="50">
        <v>4.0415072870186369E-3</v>
      </c>
      <c r="S230" s="50">
        <v>1.7168554970680054</v>
      </c>
      <c r="T230" s="50">
        <v>5.9568342885547966E-3</v>
      </c>
      <c r="U230" s="50">
        <v>3.005448264900151</v>
      </c>
      <c r="V230" s="51">
        <v>86.044074966046708</v>
      </c>
      <c r="X230" s="49">
        <v>0.25</v>
      </c>
      <c r="Y230" s="49">
        <v>28.59</v>
      </c>
      <c r="Z230" s="49">
        <v>0.63</v>
      </c>
      <c r="AA230" s="49">
        <v>5.55</v>
      </c>
      <c r="AB230" s="49">
        <v>11.58</v>
      </c>
      <c r="AC230" s="49">
        <v>0.25</v>
      </c>
      <c r="AD230" s="49">
        <v>2.5</v>
      </c>
      <c r="AE230" s="312"/>
      <c r="AF230" s="465" t="s">
        <v>439</v>
      </c>
      <c r="AG230" s="343">
        <v>30</v>
      </c>
      <c r="AH230" s="343">
        <v>15</v>
      </c>
      <c r="AI230" s="343"/>
      <c r="AJ230" s="380" t="s">
        <v>431</v>
      </c>
      <c r="AK230" s="436" t="s">
        <v>1686</v>
      </c>
      <c r="AL230" s="313">
        <v>41.51</v>
      </c>
      <c r="AM230" s="313"/>
      <c r="AN230" s="313">
        <v>4.92</v>
      </c>
      <c r="AO230" s="313">
        <v>0.23380000000000001</v>
      </c>
      <c r="AP230" s="313">
        <v>0.1527</v>
      </c>
      <c r="AQ230" s="313">
        <v>52.37</v>
      </c>
      <c r="AR230" s="313">
        <v>8.2000000000000007E-3</v>
      </c>
      <c r="AS230" s="370">
        <v>99.203900000000004</v>
      </c>
      <c r="AT230" s="343"/>
      <c r="AU230" s="343"/>
      <c r="AV230" s="343"/>
      <c r="AW230" s="343"/>
      <c r="AX230" s="343"/>
      <c r="AY230" s="343"/>
      <c r="AZ230" s="343"/>
      <c r="BA230" s="343"/>
      <c r="BB230" s="343"/>
      <c r="BC230" s="343"/>
      <c r="BD230" s="343"/>
      <c r="BE230" s="475"/>
      <c r="BF230" s="475"/>
      <c r="BG230" s="475"/>
      <c r="BH230" s="475"/>
      <c r="BI230" s="475"/>
      <c r="BJ230" s="475"/>
      <c r="BK230" s="475"/>
      <c r="BL230" s="475"/>
      <c r="BM230" s="475"/>
      <c r="BN230" s="475"/>
      <c r="BO230" s="475"/>
      <c r="BP230" s="306"/>
      <c r="BQ230" s="496"/>
      <c r="BR230" s="496"/>
      <c r="BS230" s="496"/>
      <c r="BT230" s="496"/>
      <c r="BU230" s="496"/>
      <c r="BV230" s="496"/>
    </row>
    <row r="231" spans="1:74" s="52" customFormat="1" ht="12.75">
      <c r="A231" s="45">
        <v>3291.8800292611559</v>
      </c>
      <c r="B231" s="46" t="s">
        <v>305</v>
      </c>
      <c r="C231" s="47" t="s">
        <v>313</v>
      </c>
      <c r="D231" s="48">
        <v>65.010344329071359</v>
      </c>
      <c r="E231" s="49">
        <v>40.266390000000001</v>
      </c>
      <c r="F231" s="49">
        <v>4.5400000000000003E-2</v>
      </c>
      <c r="G231" s="49">
        <v>13.323090000000001</v>
      </c>
      <c r="H231" s="49">
        <v>0.33510000000000001</v>
      </c>
      <c r="I231" s="49">
        <v>0.1744</v>
      </c>
      <c r="J231" s="49">
        <v>46.397689999999997</v>
      </c>
      <c r="K231" s="49">
        <v>0.22239999999999999</v>
      </c>
      <c r="L231" s="49">
        <v>100.76446999999999</v>
      </c>
      <c r="M231" s="47"/>
      <c r="N231" s="50">
        <v>0.99665646376577255</v>
      </c>
      <c r="O231" s="50">
        <v>8.8845218555200591E-4</v>
      </c>
      <c r="P231" s="50">
        <v>0.27578062263370634</v>
      </c>
      <c r="Q231" s="50">
        <v>6.6714634696863886E-3</v>
      </c>
      <c r="R231" s="50">
        <v>3.6562426631442527E-3</v>
      </c>
      <c r="S231" s="50">
        <v>1.7120155167809428</v>
      </c>
      <c r="T231" s="50">
        <v>5.8978703643195454E-3</v>
      </c>
      <c r="U231" s="50">
        <v>3.0015666318631236</v>
      </c>
      <c r="V231" s="51">
        <v>86.126312594866192</v>
      </c>
      <c r="X231" s="49">
        <v>0.25</v>
      </c>
      <c r="Y231" s="49">
        <v>45.18</v>
      </c>
      <c r="Z231" s="49">
        <v>0.63</v>
      </c>
      <c r="AA231" s="49">
        <v>5.94</v>
      </c>
      <c r="AB231" s="49">
        <v>12.85</v>
      </c>
      <c r="AC231" s="49">
        <v>0.25</v>
      </c>
      <c r="AD231" s="49">
        <v>2.5299999999999998</v>
      </c>
      <c r="AE231" s="312"/>
      <c r="AF231" s="465" t="s">
        <v>439</v>
      </c>
      <c r="AG231" s="343">
        <v>30</v>
      </c>
      <c r="AH231" s="343">
        <v>15</v>
      </c>
      <c r="AI231" s="343"/>
      <c r="AJ231" s="380" t="s">
        <v>431</v>
      </c>
      <c r="AK231" s="436" t="s">
        <v>1686</v>
      </c>
      <c r="AL231" s="313">
        <v>41.46</v>
      </c>
      <c r="AM231" s="313"/>
      <c r="AN231" s="313">
        <v>4.83</v>
      </c>
      <c r="AO231" s="313">
        <v>0.20519999999999999</v>
      </c>
      <c r="AP231" s="313">
        <v>0.1265</v>
      </c>
      <c r="AQ231" s="313">
        <v>52.45</v>
      </c>
      <c r="AR231" s="313">
        <v>0</v>
      </c>
      <c r="AS231" s="370">
        <v>99.079400000000007</v>
      </c>
      <c r="AT231" s="343"/>
      <c r="AU231" s="343"/>
      <c r="AV231" s="343"/>
      <c r="AW231" s="343"/>
      <c r="AX231" s="343"/>
      <c r="AY231" s="343"/>
      <c r="AZ231" s="343"/>
      <c r="BA231" s="343"/>
      <c r="BB231" s="343"/>
      <c r="BC231" s="343"/>
      <c r="BD231" s="343"/>
      <c r="BE231" s="475"/>
      <c r="BF231" s="475"/>
      <c r="BG231" s="475"/>
      <c r="BH231" s="475"/>
      <c r="BI231" s="475"/>
      <c r="BJ231" s="475"/>
      <c r="BK231" s="475"/>
      <c r="BL231" s="475"/>
      <c r="BM231" s="475"/>
      <c r="BN231" s="475"/>
      <c r="BO231" s="475"/>
      <c r="BP231" s="306"/>
      <c r="BQ231" s="496"/>
      <c r="BR231" s="496"/>
      <c r="BS231" s="496"/>
      <c r="BT231" s="496"/>
      <c r="BU231" s="496"/>
      <c r="BV231" s="496"/>
    </row>
    <row r="232" spans="1:74" s="52" customFormat="1" ht="13.5" thickBot="1">
      <c r="A232" s="45">
        <v>3291.8800292611559</v>
      </c>
      <c r="B232" s="46" t="s">
        <v>305</v>
      </c>
      <c r="C232" s="47" t="s">
        <v>313</v>
      </c>
      <c r="D232" s="48">
        <v>70.010344329071359</v>
      </c>
      <c r="E232" s="49">
        <v>40.356029999999997</v>
      </c>
      <c r="F232" s="49">
        <v>8.6099999999999996E-2</v>
      </c>
      <c r="G232" s="49">
        <v>13.41825</v>
      </c>
      <c r="H232" s="49">
        <v>0.33189999999999997</v>
      </c>
      <c r="I232" s="49">
        <v>0.157</v>
      </c>
      <c r="J232" s="49">
        <v>46.377769999999998</v>
      </c>
      <c r="K232" s="49">
        <v>0.221</v>
      </c>
      <c r="L232" s="49">
        <v>100.94804999999999</v>
      </c>
      <c r="M232" s="47"/>
      <c r="N232" s="50">
        <v>0.99698192465952651</v>
      </c>
      <c r="O232" s="50">
        <v>1.6817344275305659E-3</v>
      </c>
      <c r="P232" s="50">
        <v>0.2772239335735342</v>
      </c>
      <c r="Q232" s="50">
        <v>6.5952307226434664E-3</v>
      </c>
      <c r="R232" s="50">
        <v>3.2852183504241436E-3</v>
      </c>
      <c r="S232" s="50">
        <v>1.7080369297341786</v>
      </c>
      <c r="T232" s="50">
        <v>5.8496350175742014E-3</v>
      </c>
      <c r="U232" s="50">
        <v>2.9996546064854117</v>
      </c>
      <c r="V232" s="51">
        <v>86.035893886930211</v>
      </c>
      <c r="X232" s="49">
        <v>0.25</v>
      </c>
      <c r="Y232" s="49">
        <v>23.79</v>
      </c>
      <c r="Z232" s="49">
        <v>0.63</v>
      </c>
      <c r="AA232" s="49">
        <v>5.93</v>
      </c>
      <c r="AB232" s="49">
        <v>14.14</v>
      </c>
      <c r="AC232" s="49">
        <v>0.25</v>
      </c>
      <c r="AD232" s="49">
        <v>2.5299999999999998</v>
      </c>
      <c r="AE232" s="312"/>
      <c r="AF232" s="465" t="s">
        <v>439</v>
      </c>
      <c r="AG232" s="343">
        <v>30</v>
      </c>
      <c r="AH232" s="343">
        <v>15</v>
      </c>
      <c r="AI232" s="343"/>
      <c r="AJ232" s="386" t="s">
        <v>431</v>
      </c>
      <c r="AK232" s="437" t="s">
        <v>1686</v>
      </c>
      <c r="AL232" s="61">
        <v>41.4</v>
      </c>
      <c r="AM232" s="61"/>
      <c r="AN232" s="61">
        <v>4.83</v>
      </c>
      <c r="AO232" s="61">
        <v>0.23169999999999999</v>
      </c>
      <c r="AP232" s="61">
        <v>0.1174</v>
      </c>
      <c r="AQ232" s="61">
        <v>52.48</v>
      </c>
      <c r="AR232" s="61">
        <v>0</v>
      </c>
      <c r="AS232" s="383">
        <v>99.071100000000001</v>
      </c>
      <c r="AT232" s="343"/>
      <c r="AU232" s="343"/>
      <c r="AV232" s="343"/>
      <c r="AW232" s="343"/>
      <c r="AX232" s="343"/>
      <c r="AY232" s="343"/>
      <c r="AZ232" s="343"/>
      <c r="BA232" s="343"/>
      <c r="BB232" s="343"/>
      <c r="BC232" s="343"/>
      <c r="BD232" s="343"/>
      <c r="BE232" s="475"/>
      <c r="BF232" s="475"/>
      <c r="BG232" s="475"/>
      <c r="BH232" s="475"/>
      <c r="BI232" s="475"/>
      <c r="BJ232" s="475"/>
      <c r="BK232" s="475"/>
      <c r="BL232" s="475"/>
      <c r="BM232" s="475"/>
      <c r="BN232" s="475"/>
      <c r="BO232" s="475"/>
      <c r="BP232" s="306"/>
      <c r="BQ232" s="496"/>
      <c r="BR232" s="496"/>
      <c r="BS232" s="496"/>
      <c r="BT232" s="496"/>
      <c r="BU232" s="496"/>
      <c r="BV232" s="496"/>
    </row>
    <row r="233" spans="1:74" s="52" customFormat="1" ht="12.75">
      <c r="A233" s="45">
        <v>3291.8800292611559</v>
      </c>
      <c r="B233" s="46" t="s">
        <v>305</v>
      </c>
      <c r="C233" s="47" t="s">
        <v>313</v>
      </c>
      <c r="D233" s="48">
        <v>75.010344329071359</v>
      </c>
      <c r="E233" s="49">
        <v>40.306229999999999</v>
      </c>
      <c r="F233" s="49">
        <v>7.6700000000000004E-2</v>
      </c>
      <c r="G233" s="49">
        <v>13.475350000000001</v>
      </c>
      <c r="H233" s="49">
        <v>0.35830000000000001</v>
      </c>
      <c r="I233" s="49">
        <v>0.1847</v>
      </c>
      <c r="J233" s="49">
        <v>46.507260000000002</v>
      </c>
      <c r="K233" s="49">
        <v>0.22600000000000001</v>
      </c>
      <c r="L233" s="49">
        <v>101.13454</v>
      </c>
      <c r="M233" s="47"/>
      <c r="N233" s="50">
        <v>0.99471369226124606</v>
      </c>
      <c r="O233" s="50">
        <v>1.4965688321951145E-3</v>
      </c>
      <c r="P233" s="50">
        <v>0.27811343260900118</v>
      </c>
      <c r="Q233" s="50">
        <v>7.1124072801802829E-3</v>
      </c>
      <c r="R233" s="50">
        <v>3.8608110889652085E-3</v>
      </c>
      <c r="S233" s="50">
        <v>1.7110205137304819</v>
      </c>
      <c r="T233" s="50">
        <v>5.97574427229352E-3</v>
      </c>
      <c r="U233" s="50">
        <v>3.0022931700743629</v>
      </c>
      <c r="V233" s="51">
        <v>86.018365775678348</v>
      </c>
      <c r="X233" s="49">
        <v>0.25</v>
      </c>
      <c r="Y233" s="49">
        <v>26.09</v>
      </c>
      <c r="Z233" s="49">
        <v>0.63</v>
      </c>
      <c r="AA233" s="49">
        <v>5.45</v>
      </c>
      <c r="AB233" s="49">
        <v>12.1</v>
      </c>
      <c r="AC233" s="49">
        <v>0.25</v>
      </c>
      <c r="AD233" s="49">
        <v>2.48</v>
      </c>
      <c r="AE233" s="312"/>
      <c r="AF233" s="465" t="s">
        <v>439</v>
      </c>
      <c r="AG233" s="343">
        <v>30</v>
      </c>
      <c r="AH233" s="343">
        <v>15</v>
      </c>
      <c r="AI233" s="343"/>
      <c r="AJ233" s="387" t="s">
        <v>1685</v>
      </c>
      <c r="AK233" s="438"/>
      <c r="AL233" s="388">
        <f>AVERAGE(AL224:AL232)</f>
        <v>41.335555555555544</v>
      </c>
      <c r="AM233" s="388"/>
      <c r="AN233" s="388">
        <f>AVERAGE(AN224:AN232)</f>
        <v>4.8811111111111103</v>
      </c>
      <c r="AO233" s="388">
        <f>AVERAGE(AO224:AO232)</f>
        <v>0.21366666666666667</v>
      </c>
      <c r="AP233" s="388">
        <f>AVERAGE(AP224:AP232)</f>
        <v>0.13991111111111112</v>
      </c>
      <c r="AQ233" s="388">
        <f>AVERAGE(AQ224:AQ232)</f>
        <v>52.403333333333336</v>
      </c>
      <c r="AR233" s="388">
        <f>AVERAGE(AR224:AR232)</f>
        <v>4.5000000000000005E-3</v>
      </c>
      <c r="AS233" s="390"/>
      <c r="AT233" s="343"/>
      <c r="AU233" s="343"/>
      <c r="AV233" s="343"/>
      <c r="AW233" s="343"/>
      <c r="AX233" s="343"/>
      <c r="AY233" s="343"/>
      <c r="AZ233" s="343"/>
      <c r="BA233" s="343"/>
      <c r="BB233" s="343"/>
      <c r="BC233" s="343"/>
      <c r="BD233" s="343"/>
      <c r="BE233" s="475"/>
      <c r="BF233" s="475"/>
      <c r="BG233" s="475"/>
      <c r="BH233" s="475"/>
      <c r="BI233" s="475"/>
      <c r="BJ233" s="475"/>
      <c r="BK233" s="475"/>
      <c r="BL233" s="475"/>
      <c r="BM233" s="475"/>
      <c r="BN233" s="475"/>
      <c r="BO233" s="475"/>
      <c r="BP233" s="306"/>
      <c r="BQ233" s="496"/>
      <c r="BR233" s="496"/>
      <c r="BS233" s="496"/>
      <c r="BT233" s="496"/>
      <c r="BU233" s="496"/>
      <c r="BV233" s="496"/>
    </row>
    <row r="234" spans="1:74" s="52" customFormat="1" ht="12.75">
      <c r="A234" s="45">
        <v>3291.8800292611559</v>
      </c>
      <c r="B234" s="46" t="s">
        <v>305</v>
      </c>
      <c r="C234" s="47" t="s">
        <v>313</v>
      </c>
      <c r="D234" s="48">
        <v>80.010344329071359</v>
      </c>
      <c r="E234" s="49">
        <v>40.266390000000001</v>
      </c>
      <c r="F234" s="49">
        <v>6.8400000000000002E-2</v>
      </c>
      <c r="G234" s="49">
        <v>13.36115</v>
      </c>
      <c r="H234" s="49">
        <v>0.30580000000000002</v>
      </c>
      <c r="I234" s="49">
        <v>0.17580000000000001</v>
      </c>
      <c r="J234" s="49">
        <v>46.347880000000004</v>
      </c>
      <c r="K234" s="49">
        <v>0.2417</v>
      </c>
      <c r="L234" s="49">
        <v>100.76711999999999</v>
      </c>
      <c r="M234" s="47"/>
      <c r="N234" s="50">
        <v>0.99659217670255928</v>
      </c>
      <c r="O234" s="50">
        <v>1.3384627676756922E-3</v>
      </c>
      <c r="P234" s="50">
        <v>0.27655060424475414</v>
      </c>
      <c r="Q234" s="50">
        <v>6.0877407784154999E-3</v>
      </c>
      <c r="R234" s="50">
        <v>3.6853555041545106E-3</v>
      </c>
      <c r="S234" s="50">
        <v>1.7100672802581043</v>
      </c>
      <c r="T234" s="50">
        <v>6.4092775064255392E-3</v>
      </c>
      <c r="U234" s="50">
        <v>3.0007308977620886</v>
      </c>
      <c r="V234" s="51">
        <v>86.079325752473039</v>
      </c>
      <c r="X234" s="49">
        <v>0.25</v>
      </c>
      <c r="Y234" s="49">
        <v>30.25</v>
      </c>
      <c r="Z234" s="49">
        <v>0.63</v>
      </c>
      <c r="AA234" s="49">
        <v>6.39</v>
      </c>
      <c r="AB234" s="49">
        <v>12.77</v>
      </c>
      <c r="AC234" s="49">
        <v>0.25</v>
      </c>
      <c r="AD234" s="49">
        <v>2.3199999999999998</v>
      </c>
      <c r="AE234" s="312"/>
      <c r="AF234" s="465" t="s">
        <v>439</v>
      </c>
      <c r="AG234" s="343">
        <v>30</v>
      </c>
      <c r="AH234" s="343">
        <v>15</v>
      </c>
      <c r="AI234" s="343"/>
      <c r="AJ234" s="387" t="s">
        <v>1736</v>
      </c>
      <c r="AK234" s="438"/>
      <c r="AL234" s="388">
        <f>(STDEV(AL224:AL232)/AL233)*100</f>
        <v>0.24763430782405305</v>
      </c>
      <c r="AM234" s="388"/>
      <c r="AN234" s="388">
        <f t="shared" ref="AN234:AR234" si="23">(STDEV(AN224:AN232)/AN233)*100</f>
        <v>1.2052831273427838</v>
      </c>
      <c r="AO234" s="388">
        <f t="shared" si="23"/>
        <v>6.6107126583921119</v>
      </c>
      <c r="AP234" s="388">
        <f t="shared" si="23"/>
        <v>9.9904149022861723</v>
      </c>
      <c r="AQ234" s="388">
        <f t="shared" si="23"/>
        <v>0.11685753495880519</v>
      </c>
      <c r="AR234" s="388">
        <f t="shared" si="23"/>
        <v>175.28812260368903</v>
      </c>
      <c r="AS234" s="390"/>
      <c r="AT234" s="343"/>
      <c r="AU234" s="343"/>
      <c r="AV234" s="343"/>
      <c r="AW234" s="343"/>
      <c r="AX234" s="343"/>
      <c r="AY234" s="343"/>
      <c r="AZ234" s="343"/>
      <c r="BA234" s="343"/>
      <c r="BB234" s="343"/>
      <c r="BC234" s="343"/>
      <c r="BD234" s="343"/>
      <c r="BE234" s="475"/>
      <c r="BF234" s="475"/>
      <c r="BG234" s="475"/>
      <c r="BH234" s="475"/>
      <c r="BI234" s="475"/>
      <c r="BJ234" s="475"/>
      <c r="BK234" s="475"/>
      <c r="BL234" s="475"/>
      <c r="BM234" s="475"/>
      <c r="BN234" s="475"/>
      <c r="BO234" s="475"/>
      <c r="BP234" s="306"/>
      <c r="BQ234" s="496"/>
      <c r="BR234" s="496"/>
      <c r="BS234" s="496"/>
      <c r="BT234" s="496"/>
      <c r="BU234" s="496"/>
      <c r="BV234" s="496"/>
    </row>
    <row r="235" spans="1:74" s="52" customFormat="1" ht="12.75">
      <c r="A235" s="45">
        <v>3291.8800292611559</v>
      </c>
      <c r="B235" s="46" t="s">
        <v>305</v>
      </c>
      <c r="C235" s="47" t="s">
        <v>313</v>
      </c>
      <c r="D235" s="48">
        <v>85.010344329071359</v>
      </c>
      <c r="E235" s="49">
        <v>40.266390000000001</v>
      </c>
      <c r="F235" s="49">
        <v>7.4499999999999997E-2</v>
      </c>
      <c r="G235" s="49">
        <v>13.323090000000001</v>
      </c>
      <c r="H235" s="49">
        <v>0.32169999999999999</v>
      </c>
      <c r="I235" s="49">
        <v>0.19339999999999999</v>
      </c>
      <c r="J235" s="49">
        <v>46.317999999999998</v>
      </c>
      <c r="K235" s="49">
        <v>0.24010000000000001</v>
      </c>
      <c r="L235" s="49">
        <v>100.73718</v>
      </c>
      <c r="M235" s="47"/>
      <c r="N235" s="50">
        <v>0.99681373798106632</v>
      </c>
      <c r="O235" s="50">
        <v>1.4581527021494517E-3</v>
      </c>
      <c r="P235" s="50">
        <v>0.27582414132103222</v>
      </c>
      <c r="Q235" s="50">
        <v>6.4056952373467944E-3</v>
      </c>
      <c r="R235" s="50">
        <v>4.0552116712269373E-3</v>
      </c>
      <c r="S235" s="50">
        <v>1.70934475270954</v>
      </c>
      <c r="T235" s="50">
        <v>6.36826499227253E-3</v>
      </c>
      <c r="U235" s="50">
        <v>3.0002699566146345</v>
      </c>
      <c r="V235" s="51">
        <v>86.105759457019559</v>
      </c>
      <c r="X235" s="49">
        <v>0.25</v>
      </c>
      <c r="Y235" s="49">
        <v>28</v>
      </c>
      <c r="Z235" s="49">
        <v>0.63</v>
      </c>
      <c r="AA235" s="49">
        <v>6.08</v>
      </c>
      <c r="AB235" s="49">
        <v>11.61</v>
      </c>
      <c r="AC235" s="49">
        <v>0.25</v>
      </c>
      <c r="AD235" s="49">
        <v>2.33</v>
      </c>
      <c r="AE235" s="312"/>
      <c r="AF235" s="465" t="s">
        <v>439</v>
      </c>
      <c r="AG235" s="343">
        <v>30</v>
      </c>
      <c r="AH235" s="343">
        <v>15</v>
      </c>
      <c r="AI235" s="343"/>
      <c r="AJ235" s="387" t="s">
        <v>1737</v>
      </c>
      <c r="AK235" s="438"/>
      <c r="AL235" s="388">
        <v>41.84</v>
      </c>
      <c r="AM235" s="388"/>
      <c r="AN235" s="388">
        <v>4.67</v>
      </c>
      <c r="AO235" s="388">
        <v>0.19</v>
      </c>
      <c r="AP235" s="388">
        <v>0.12</v>
      </c>
      <c r="AQ235" s="388">
        <v>53.02</v>
      </c>
      <c r="AR235" s="388"/>
      <c r="AS235" s="390"/>
      <c r="AT235" s="343"/>
      <c r="AU235" s="343"/>
      <c r="AV235" s="343"/>
      <c r="AW235" s="343"/>
      <c r="AX235" s="343"/>
      <c r="AY235" s="343"/>
      <c r="AZ235" s="343"/>
      <c r="BA235" s="343"/>
      <c r="BB235" s="343"/>
      <c r="BC235" s="343"/>
      <c r="BD235" s="343"/>
      <c r="BE235" s="475"/>
      <c r="BF235" s="475"/>
      <c r="BG235" s="475"/>
      <c r="BH235" s="475"/>
      <c r="BI235" s="475"/>
      <c r="BJ235" s="475"/>
      <c r="BK235" s="475"/>
      <c r="BL235" s="475"/>
      <c r="BM235" s="475"/>
      <c r="BN235" s="475"/>
      <c r="BO235" s="475"/>
      <c r="BP235" s="306"/>
      <c r="BQ235" s="496"/>
      <c r="BR235" s="496"/>
      <c r="BS235" s="496"/>
      <c r="BT235" s="496"/>
      <c r="BU235" s="496"/>
      <c r="BV235" s="496"/>
    </row>
    <row r="236" spans="1:74" s="52" customFormat="1" ht="12.75">
      <c r="A236" s="45">
        <v>3291.8800292611559</v>
      </c>
      <c r="B236" s="46" t="s">
        <v>305</v>
      </c>
      <c r="C236" s="47" t="s">
        <v>313</v>
      </c>
      <c r="D236" s="48">
        <v>90.010344329071359</v>
      </c>
      <c r="E236" s="49">
        <v>40.29627</v>
      </c>
      <c r="F236" s="49">
        <v>6.6400000000000001E-2</v>
      </c>
      <c r="G236" s="49">
        <v>13.380190000000001</v>
      </c>
      <c r="H236" s="49">
        <v>0.31090000000000001</v>
      </c>
      <c r="I236" s="49">
        <v>0.1807</v>
      </c>
      <c r="J236" s="49">
        <v>46.228349999999999</v>
      </c>
      <c r="K236" s="49">
        <v>0.23380000000000001</v>
      </c>
      <c r="L236" s="49">
        <v>100.69660999999999</v>
      </c>
      <c r="M236" s="47"/>
      <c r="N236" s="50">
        <v>0.99799530233523204</v>
      </c>
      <c r="O236" s="50">
        <v>1.3001909645582821E-3</v>
      </c>
      <c r="P236" s="50">
        <v>0.27712896751420135</v>
      </c>
      <c r="Q236" s="50">
        <v>6.1933876485087969E-3</v>
      </c>
      <c r="R236" s="50">
        <v>3.7905963581435949E-3</v>
      </c>
      <c r="S236" s="50">
        <v>1.706791956420485</v>
      </c>
      <c r="T236" s="50">
        <v>6.2039144945215553E-3</v>
      </c>
      <c r="U236" s="50">
        <v>2.9994043157356507</v>
      </c>
      <c r="V236" s="51">
        <v>86.031249321944998</v>
      </c>
      <c r="X236" s="49">
        <v>0.25</v>
      </c>
      <c r="Y236" s="49">
        <v>31.15</v>
      </c>
      <c r="Z236" s="49">
        <v>0.63</v>
      </c>
      <c r="AA236" s="49">
        <v>6.28</v>
      </c>
      <c r="AB236" s="49">
        <v>12.1</v>
      </c>
      <c r="AC236" s="49">
        <v>0.25</v>
      </c>
      <c r="AD236" s="49">
        <v>2.42</v>
      </c>
      <c r="AE236" s="312"/>
      <c r="AF236" s="465" t="s">
        <v>439</v>
      </c>
      <c r="AG236" s="343">
        <v>30</v>
      </c>
      <c r="AH236" s="343">
        <v>15</v>
      </c>
      <c r="AI236" s="343"/>
      <c r="AJ236" s="391" t="s">
        <v>1681</v>
      </c>
      <c r="AK236" s="438"/>
      <c r="AL236" s="392">
        <f>(AL235-AL233)/AL235*100</f>
        <v>1.2056511578500462</v>
      </c>
      <c r="AM236" s="392"/>
      <c r="AN236" s="392">
        <f t="shared" ref="AN236:AQ236" si="24">(AN235-AN233)/AN235*100</f>
        <v>-4.520580537711143</v>
      </c>
      <c r="AO236" s="392">
        <f t="shared" si="24"/>
        <v>-12.456140350877194</v>
      </c>
      <c r="AP236" s="392">
        <f t="shared" si="24"/>
        <v>-16.592592592592609</v>
      </c>
      <c r="AQ236" s="392">
        <f t="shared" si="24"/>
        <v>1.163083113290583</v>
      </c>
      <c r="AR236" s="392"/>
      <c r="AS236" s="390"/>
      <c r="AT236" s="343"/>
      <c r="AU236" s="343"/>
      <c r="AV236" s="343"/>
      <c r="AW236" s="343"/>
      <c r="AX236" s="343"/>
      <c r="AY236" s="343"/>
      <c r="AZ236" s="343"/>
      <c r="BA236" s="343"/>
      <c r="BB236" s="343"/>
      <c r="BC236" s="343"/>
      <c r="BD236" s="343"/>
      <c r="BE236" s="475"/>
      <c r="BF236" s="475"/>
      <c r="BG236" s="475"/>
      <c r="BH236" s="475"/>
      <c r="BI236" s="475"/>
      <c r="BJ236" s="475"/>
      <c r="BK236" s="475"/>
      <c r="BL236" s="475"/>
      <c r="BM236" s="475"/>
      <c r="BN236" s="475"/>
      <c r="BO236" s="475"/>
      <c r="BP236" s="306"/>
      <c r="BQ236" s="496"/>
      <c r="BR236" s="496"/>
      <c r="BS236" s="496"/>
      <c r="BT236" s="496"/>
      <c r="BU236" s="496"/>
      <c r="BV236" s="496"/>
    </row>
    <row r="237" spans="1:74" s="52" customFormat="1" ht="13.5" thickBot="1">
      <c r="A237" s="45">
        <v>3291.8800292611559</v>
      </c>
      <c r="B237" s="46" t="s">
        <v>305</v>
      </c>
      <c r="C237" s="47" t="s">
        <v>313</v>
      </c>
      <c r="D237" s="48">
        <v>95.010344329071359</v>
      </c>
      <c r="E237" s="49">
        <v>40.445659999999997</v>
      </c>
      <c r="F237" s="49">
        <v>6.7599999999999993E-2</v>
      </c>
      <c r="G237" s="49">
        <v>13.389699999999999</v>
      </c>
      <c r="H237" s="49">
        <v>0.34720000000000001</v>
      </c>
      <c r="I237" s="49">
        <v>0.18720000000000001</v>
      </c>
      <c r="J237" s="49">
        <v>46.377769999999998</v>
      </c>
      <c r="K237" s="49">
        <v>0.23599999999999999</v>
      </c>
      <c r="L237" s="49">
        <v>101.05112999999999</v>
      </c>
      <c r="M237" s="47"/>
      <c r="N237" s="50">
        <v>0.99817615218119726</v>
      </c>
      <c r="O237" s="50">
        <v>1.3190382028491982E-3</v>
      </c>
      <c r="P237" s="50">
        <v>0.2763516765582264</v>
      </c>
      <c r="Q237" s="50">
        <v>6.8922158775505601E-3</v>
      </c>
      <c r="R237" s="50">
        <v>3.9131531621883131E-3</v>
      </c>
      <c r="S237" s="50">
        <v>1.7062932434093476</v>
      </c>
      <c r="T237" s="50">
        <v>6.2402920217445729E-3</v>
      </c>
      <c r="U237" s="50">
        <v>2.9991857714131038</v>
      </c>
      <c r="V237" s="51">
        <v>86.061463967902725</v>
      </c>
      <c r="X237" s="49">
        <v>0.25</v>
      </c>
      <c r="Y237" s="49">
        <v>29.45</v>
      </c>
      <c r="Z237" s="49">
        <v>0.63</v>
      </c>
      <c r="AA237" s="49">
        <v>5.71</v>
      </c>
      <c r="AB237" s="49">
        <v>11.6</v>
      </c>
      <c r="AC237" s="49">
        <v>0.25</v>
      </c>
      <c r="AD237" s="49">
        <v>2.4</v>
      </c>
      <c r="AE237" s="312"/>
      <c r="AF237" s="465" t="s">
        <v>439</v>
      </c>
      <c r="AG237" s="343">
        <v>30</v>
      </c>
      <c r="AH237" s="343">
        <v>15</v>
      </c>
      <c r="AI237" s="343"/>
      <c r="AJ237" s="393" t="s">
        <v>1693</v>
      </c>
      <c r="AK237" s="430"/>
      <c r="AL237" s="394">
        <v>0.25227642276422763</v>
      </c>
      <c r="AM237" s="394">
        <v>39.801910569105672</v>
      </c>
      <c r="AN237" s="394">
        <v>0.62048780487804822</v>
      </c>
      <c r="AO237" s="394">
        <v>32.674837398373988</v>
      </c>
      <c r="AP237" s="394">
        <v>12.601097560975603</v>
      </c>
      <c r="AQ237" s="394">
        <v>0.26853658536585384</v>
      </c>
      <c r="AR237" s="404">
        <v>2.4013821138211378</v>
      </c>
      <c r="AS237" s="395"/>
      <c r="AT237" s="343"/>
      <c r="AU237" s="343"/>
      <c r="AV237" s="343"/>
      <c r="AW237" s="343"/>
      <c r="AX237" s="343"/>
      <c r="AY237" s="343"/>
      <c r="AZ237" s="343"/>
      <c r="BA237" s="343"/>
      <c r="BB237" s="343"/>
      <c r="BC237" s="343"/>
      <c r="BD237" s="343"/>
      <c r="BE237" s="475"/>
      <c r="BF237" s="475"/>
      <c r="BG237" s="475"/>
      <c r="BH237" s="475"/>
      <c r="BI237" s="475"/>
      <c r="BJ237" s="475"/>
      <c r="BK237" s="475"/>
      <c r="BL237" s="475"/>
      <c r="BM237" s="475"/>
      <c r="BN237" s="475"/>
      <c r="BO237" s="475"/>
      <c r="BP237" s="306"/>
      <c r="BQ237" s="496"/>
      <c r="BR237" s="496"/>
      <c r="BS237" s="496"/>
      <c r="BT237" s="496"/>
      <c r="BU237" s="496"/>
      <c r="BV237" s="496"/>
    </row>
    <row r="238" spans="1:74" s="52" customFormat="1" ht="13.5" thickBot="1">
      <c r="A238" s="45">
        <v>3291.8800292611559</v>
      </c>
      <c r="B238" s="46" t="s">
        <v>305</v>
      </c>
      <c r="C238" s="47" t="s">
        <v>313</v>
      </c>
      <c r="D238" s="48">
        <v>100.01034432907136</v>
      </c>
      <c r="E238" s="49">
        <v>40.097079999999998</v>
      </c>
      <c r="F238" s="49">
        <v>4.5900000000000003E-2</v>
      </c>
      <c r="G238" s="49">
        <v>13.484870000000001</v>
      </c>
      <c r="H238" s="49">
        <v>0.31309999999999999</v>
      </c>
      <c r="I238" s="49">
        <v>0.2082</v>
      </c>
      <c r="J238" s="49">
        <v>46.447490000000002</v>
      </c>
      <c r="K238" s="49">
        <v>0.23369999999999999</v>
      </c>
      <c r="L238" s="49">
        <v>100.83034000000001</v>
      </c>
      <c r="M238" s="47"/>
      <c r="N238" s="50">
        <v>0.99311016242416161</v>
      </c>
      <c r="O238" s="50">
        <v>8.9882010777211441E-4</v>
      </c>
      <c r="P238" s="50">
        <v>0.2793106123959998</v>
      </c>
      <c r="Q238" s="50">
        <v>6.2375155164910339E-3</v>
      </c>
      <c r="R238" s="50">
        <v>4.3676833318687172E-3</v>
      </c>
      <c r="S238" s="50">
        <v>1.714965842313263</v>
      </c>
      <c r="T238" s="50">
        <v>6.20156127073736E-3</v>
      </c>
      <c r="U238" s="50">
        <v>3.0050921973602938</v>
      </c>
      <c r="V238" s="51">
        <v>85.994388504340066</v>
      </c>
      <c r="X238" s="49">
        <v>0.25</v>
      </c>
      <c r="Y238" s="49">
        <v>44.77</v>
      </c>
      <c r="Z238" s="49">
        <v>0.63</v>
      </c>
      <c r="AA238" s="49">
        <v>6.25</v>
      </c>
      <c r="AB238" s="49">
        <v>11.18</v>
      </c>
      <c r="AC238" s="49">
        <v>0.25</v>
      </c>
      <c r="AD238" s="49">
        <v>2.4300000000000002</v>
      </c>
      <c r="AE238" s="312"/>
      <c r="AF238" s="465" t="s">
        <v>439</v>
      </c>
      <c r="AG238" s="343">
        <v>30</v>
      </c>
      <c r="AH238" s="343">
        <v>15</v>
      </c>
      <c r="AI238" s="343"/>
      <c r="AJ238" s="161"/>
      <c r="AK238" s="310"/>
      <c r="AL238" s="49"/>
      <c r="AM238" s="49"/>
      <c r="AN238" s="49"/>
      <c r="AO238" s="49"/>
      <c r="AP238" s="49"/>
      <c r="AQ238" s="49"/>
      <c r="AR238" s="49"/>
      <c r="AS238" s="49"/>
      <c r="AT238" s="343"/>
      <c r="AU238" s="343"/>
      <c r="AV238" s="343"/>
      <c r="AW238" s="343"/>
      <c r="AX238" s="343"/>
      <c r="AY238" s="343"/>
      <c r="AZ238" s="343"/>
      <c r="BA238" s="343"/>
      <c r="BB238" s="343"/>
      <c r="BC238" s="343"/>
      <c r="BD238" s="343"/>
      <c r="BE238" s="475"/>
      <c r="BF238" s="475"/>
      <c r="BG238" s="475"/>
      <c r="BH238" s="475"/>
      <c r="BI238" s="475"/>
      <c r="BJ238" s="475"/>
      <c r="BK238" s="475"/>
      <c r="BL238" s="475"/>
      <c r="BM238" s="475"/>
      <c r="BN238" s="475"/>
      <c r="BO238" s="475"/>
      <c r="BP238" s="306"/>
      <c r="BQ238" s="496"/>
      <c r="BR238" s="496"/>
      <c r="BS238" s="496"/>
      <c r="BT238" s="496"/>
      <c r="BU238" s="496"/>
      <c r="BV238" s="496"/>
    </row>
    <row r="239" spans="1:74" s="52" customFormat="1" ht="13.5" thickBot="1">
      <c r="A239" s="45">
        <v>3291.8800292611559</v>
      </c>
      <c r="B239" s="46" t="s">
        <v>305</v>
      </c>
      <c r="C239" s="47" t="s">
        <v>313</v>
      </c>
      <c r="D239" s="48">
        <v>105.01034432907136</v>
      </c>
      <c r="E239" s="49">
        <v>40.246470000000002</v>
      </c>
      <c r="F239" s="49">
        <v>4.3499999999999997E-2</v>
      </c>
      <c r="G239" s="49">
        <v>13.34212</v>
      </c>
      <c r="H239" s="49">
        <v>0.29020000000000001</v>
      </c>
      <c r="I239" s="49">
        <v>0.19389999999999999</v>
      </c>
      <c r="J239" s="49">
        <v>46.5471</v>
      </c>
      <c r="K239" s="49">
        <v>0.2409</v>
      </c>
      <c r="L239" s="49">
        <v>100.90419</v>
      </c>
      <c r="M239" s="47"/>
      <c r="N239" s="50">
        <v>0.99496576998835817</v>
      </c>
      <c r="O239" s="50">
        <v>8.5024682194723166E-4</v>
      </c>
      <c r="P239" s="50">
        <v>0.27584250093200297</v>
      </c>
      <c r="Q239" s="50">
        <v>5.770608960386705E-3</v>
      </c>
      <c r="R239" s="50">
        <v>4.0601669676557572E-3</v>
      </c>
      <c r="S239" s="50">
        <v>1.7154636476862311</v>
      </c>
      <c r="T239" s="50">
        <v>6.3807950111652448E-3</v>
      </c>
      <c r="U239" s="50">
        <v>3.0033337363677468</v>
      </c>
      <c r="V239" s="51">
        <v>86.147659860167167</v>
      </c>
      <c r="X239" s="49">
        <v>0.25</v>
      </c>
      <c r="Y239" s="49">
        <v>46.85</v>
      </c>
      <c r="Z239" s="49">
        <v>0.63</v>
      </c>
      <c r="AA239" s="49">
        <v>6.73</v>
      </c>
      <c r="AB239" s="49">
        <v>11.57</v>
      </c>
      <c r="AC239" s="49">
        <v>0.25</v>
      </c>
      <c r="AD239" s="49">
        <v>2.36</v>
      </c>
      <c r="AE239" s="312"/>
      <c r="AF239" s="465" t="s">
        <v>439</v>
      </c>
      <c r="AG239" s="343">
        <v>30</v>
      </c>
      <c r="AH239" s="343">
        <v>15</v>
      </c>
      <c r="AI239" s="343"/>
      <c r="AJ239" s="584" t="s">
        <v>1695</v>
      </c>
      <c r="AK239" s="585"/>
      <c r="AL239" s="585"/>
      <c r="AM239" s="585"/>
      <c r="AN239" s="585"/>
      <c r="AO239" s="585"/>
      <c r="AP239" s="585"/>
      <c r="AQ239" s="585"/>
      <c r="AR239" s="585"/>
      <c r="AS239" s="586"/>
      <c r="AT239" s="343"/>
      <c r="AU239" s="343"/>
      <c r="AV239" s="343"/>
      <c r="AW239" s="343"/>
      <c r="AX239" s="343"/>
      <c r="AY239" s="343"/>
      <c r="AZ239" s="343"/>
      <c r="BA239" s="343"/>
      <c r="BB239" s="343"/>
      <c r="BC239" s="343"/>
      <c r="BD239" s="343"/>
      <c r="BE239" s="475"/>
      <c r="BF239" s="475"/>
      <c r="BG239" s="475"/>
      <c r="BH239" s="475"/>
      <c r="BI239" s="475"/>
      <c r="BJ239" s="475"/>
      <c r="BK239" s="475"/>
      <c r="BL239" s="475"/>
      <c r="BM239" s="475"/>
      <c r="BN239" s="475"/>
      <c r="BO239" s="475"/>
      <c r="BP239" s="306"/>
      <c r="BQ239" s="496"/>
      <c r="BR239" s="496"/>
      <c r="BS239" s="496"/>
      <c r="BT239" s="496"/>
      <c r="BU239" s="496"/>
      <c r="BV239" s="496"/>
    </row>
    <row r="240" spans="1:74" s="52" customFormat="1" ht="12.75">
      <c r="A240" s="45">
        <v>3291.8800292611559</v>
      </c>
      <c r="B240" s="46" t="s">
        <v>305</v>
      </c>
      <c r="C240" s="47" t="s">
        <v>313</v>
      </c>
      <c r="D240" s="48">
        <v>110.01034432907136</v>
      </c>
      <c r="E240" s="49">
        <v>40.236519999999999</v>
      </c>
      <c r="F240" s="49">
        <v>5.3499999999999999E-2</v>
      </c>
      <c r="G240" s="49">
        <v>13.389699999999999</v>
      </c>
      <c r="H240" s="49">
        <v>0.29289999999999999</v>
      </c>
      <c r="I240" s="49">
        <v>0.18609999999999999</v>
      </c>
      <c r="J240" s="49">
        <v>46.407649999999997</v>
      </c>
      <c r="K240" s="49">
        <v>0.25879999999999997</v>
      </c>
      <c r="L240" s="49">
        <v>100.82517</v>
      </c>
      <c r="M240" s="47"/>
      <c r="N240" s="50">
        <v>0.99563994534523326</v>
      </c>
      <c r="O240" s="50">
        <v>1.0466731831382976E-3</v>
      </c>
      <c r="P240" s="50">
        <v>0.27708227245243439</v>
      </c>
      <c r="Q240" s="50">
        <v>5.8296860120941266E-3</v>
      </c>
      <c r="R240" s="50">
        <v>3.9004436904540086E-3</v>
      </c>
      <c r="S240" s="50">
        <v>1.711906428508075</v>
      </c>
      <c r="T240" s="50">
        <v>6.861259097061128E-3</v>
      </c>
      <c r="U240" s="50">
        <v>3.0022667082884897</v>
      </c>
      <c r="V240" s="51">
        <v>86.069188210137753</v>
      </c>
      <c r="X240" s="49">
        <v>0.25</v>
      </c>
      <c r="Y240" s="49">
        <v>37.58</v>
      </c>
      <c r="Z240" s="49">
        <v>0.63</v>
      </c>
      <c r="AA240" s="49">
        <v>6.63</v>
      </c>
      <c r="AB240" s="49">
        <v>12.19</v>
      </c>
      <c r="AC240" s="49">
        <v>0.25</v>
      </c>
      <c r="AD240" s="49">
        <v>2.21</v>
      </c>
      <c r="AE240" s="312"/>
      <c r="AF240" s="465" t="s">
        <v>439</v>
      </c>
      <c r="AG240" s="343">
        <v>30</v>
      </c>
      <c r="AH240" s="343">
        <v>15</v>
      </c>
      <c r="AI240" s="343"/>
      <c r="AJ240" s="361" t="s">
        <v>1675</v>
      </c>
      <c r="AK240" s="435" t="s">
        <v>1696</v>
      </c>
      <c r="AL240" s="280" t="s">
        <v>285</v>
      </c>
      <c r="AM240" s="280" t="s">
        <v>286</v>
      </c>
      <c r="AN240" s="280" t="s">
        <v>287</v>
      </c>
      <c r="AO240" s="280" t="s">
        <v>288</v>
      </c>
      <c r="AP240" s="280" t="s">
        <v>289</v>
      </c>
      <c r="AQ240" s="280" t="s">
        <v>290</v>
      </c>
      <c r="AR240" s="280" t="s">
        <v>291</v>
      </c>
      <c r="AS240" s="369" t="s">
        <v>292</v>
      </c>
      <c r="AT240" s="343"/>
      <c r="AU240" s="343"/>
      <c r="AV240" s="343"/>
      <c r="AW240" s="343"/>
      <c r="AX240" s="343"/>
      <c r="AY240" s="343"/>
      <c r="AZ240" s="343"/>
      <c r="BA240" s="343"/>
      <c r="BB240" s="343"/>
      <c r="BC240" s="343"/>
      <c r="BD240" s="343"/>
      <c r="BE240" s="475"/>
      <c r="BF240" s="475"/>
      <c r="BG240" s="475"/>
      <c r="BH240" s="475"/>
      <c r="BI240" s="475"/>
      <c r="BJ240" s="475"/>
      <c r="BK240" s="475"/>
      <c r="BL240" s="475"/>
      <c r="BM240" s="475"/>
      <c r="BN240" s="475"/>
      <c r="BO240" s="475"/>
      <c r="BP240" s="306"/>
      <c r="BQ240" s="496"/>
      <c r="BR240" s="496"/>
      <c r="BS240" s="496"/>
      <c r="BT240" s="496"/>
      <c r="BU240" s="496"/>
      <c r="BV240" s="496"/>
    </row>
    <row r="241" spans="1:74" s="52" customFormat="1" ht="13.5" thickBot="1">
      <c r="A241" s="45">
        <v>3291.8800292611559</v>
      </c>
      <c r="B241" s="46" t="s">
        <v>305</v>
      </c>
      <c r="C241" s="47" t="s">
        <v>313</v>
      </c>
      <c r="D241" s="48">
        <v>115.01034432907136</v>
      </c>
      <c r="E241" s="49">
        <v>39.858049999999999</v>
      </c>
      <c r="F241" s="49">
        <v>7.7200000000000005E-2</v>
      </c>
      <c r="G241" s="49">
        <v>15.15977</v>
      </c>
      <c r="H241" s="49">
        <v>0.31769999999999998</v>
      </c>
      <c r="I241" s="49">
        <v>0.21379999999999999</v>
      </c>
      <c r="J241" s="49">
        <v>45.023090000000003</v>
      </c>
      <c r="K241" s="49">
        <v>0.2601</v>
      </c>
      <c r="L241" s="49">
        <v>100.90970999999999</v>
      </c>
      <c r="M241" s="47"/>
      <c r="N241" s="50">
        <v>0.99389692456552459</v>
      </c>
      <c r="O241" s="50">
        <v>1.5220117826304507E-3</v>
      </c>
      <c r="P241" s="50">
        <v>0.31613596471652222</v>
      </c>
      <c r="Q241" s="50">
        <v>6.3721561012334282E-3</v>
      </c>
      <c r="R241" s="50">
        <v>4.5156340506844056E-3</v>
      </c>
      <c r="S241" s="50">
        <v>1.6736673448582091</v>
      </c>
      <c r="T241" s="50">
        <v>6.9490157944101976E-3</v>
      </c>
      <c r="U241" s="50">
        <v>3.0030590518692146</v>
      </c>
      <c r="V241" s="51">
        <v>84.112200276514358</v>
      </c>
      <c r="X241" s="49">
        <v>0.25</v>
      </c>
      <c r="Y241" s="49">
        <v>26.7</v>
      </c>
      <c r="Z241" s="49">
        <v>0.59</v>
      </c>
      <c r="AA241" s="49">
        <v>6.19</v>
      </c>
      <c r="AB241" s="49">
        <v>10.62</v>
      </c>
      <c r="AC241" s="49">
        <v>0.25</v>
      </c>
      <c r="AD241" s="49">
        <v>2.23</v>
      </c>
      <c r="AE241" s="312"/>
      <c r="AF241" s="465" t="s">
        <v>439</v>
      </c>
      <c r="AG241" s="343">
        <v>30</v>
      </c>
      <c r="AH241" s="343">
        <v>15</v>
      </c>
      <c r="AI241" s="343"/>
      <c r="AJ241" s="363" t="s">
        <v>429</v>
      </c>
      <c r="AK241" s="376"/>
      <c r="AL241" s="245" t="s">
        <v>303</v>
      </c>
      <c r="AM241" s="245" t="s">
        <v>303</v>
      </c>
      <c r="AN241" s="245" t="s">
        <v>303</v>
      </c>
      <c r="AO241" s="245" t="s">
        <v>303</v>
      </c>
      <c r="AP241" s="245" t="s">
        <v>303</v>
      </c>
      <c r="AQ241" s="245" t="s">
        <v>303</v>
      </c>
      <c r="AR241" s="245" t="s">
        <v>303</v>
      </c>
      <c r="AS241" s="377" t="s">
        <v>303</v>
      </c>
      <c r="AT241" s="343"/>
      <c r="AU241" s="343"/>
      <c r="AV241" s="343"/>
      <c r="AW241" s="343"/>
      <c r="AX241" s="343"/>
      <c r="AY241" s="343"/>
      <c r="AZ241" s="343"/>
      <c r="BA241" s="343"/>
      <c r="BB241" s="343"/>
      <c r="BC241" s="343"/>
      <c r="BD241" s="343"/>
      <c r="BE241" s="475"/>
      <c r="BF241" s="475"/>
      <c r="BG241" s="475"/>
      <c r="BH241" s="475"/>
      <c r="BI241" s="475"/>
      <c r="BJ241" s="475"/>
      <c r="BK241" s="475"/>
      <c r="BL241" s="475"/>
      <c r="BM241" s="475"/>
      <c r="BN241" s="475"/>
      <c r="BO241" s="475"/>
      <c r="BP241" s="306"/>
      <c r="BQ241" s="496"/>
      <c r="BR241" s="496"/>
      <c r="BS241" s="496"/>
      <c r="BT241" s="496"/>
      <c r="BU241" s="496"/>
      <c r="BV241" s="496"/>
    </row>
    <row r="242" spans="1:74" s="52" customFormat="1" ht="12.75">
      <c r="A242" s="45">
        <v>3291.8800292611559</v>
      </c>
      <c r="B242" s="46" t="s">
        <v>305</v>
      </c>
      <c r="C242" s="47" t="s">
        <v>313</v>
      </c>
      <c r="D242" s="48">
        <v>120.01034432907136</v>
      </c>
      <c r="E242" s="49">
        <v>39.160879999999999</v>
      </c>
      <c r="F242" s="49">
        <v>4.2299999999999997E-2</v>
      </c>
      <c r="G242" s="49">
        <v>18.6999</v>
      </c>
      <c r="H242" s="49">
        <v>0.19850000000000001</v>
      </c>
      <c r="I242" s="49">
        <v>0.2349</v>
      </c>
      <c r="J242" s="49">
        <v>42.283850000000001</v>
      </c>
      <c r="K242" s="49">
        <v>0.31979999999999997</v>
      </c>
      <c r="L242" s="49">
        <v>100.94013</v>
      </c>
      <c r="M242" s="47"/>
      <c r="N242" s="50">
        <v>0.99268977889507226</v>
      </c>
      <c r="O242" s="50">
        <v>8.4776774750229859E-4</v>
      </c>
      <c r="P242" s="50">
        <v>0.39642075644356251</v>
      </c>
      <c r="Q242" s="50">
        <v>4.0473010649441261E-3</v>
      </c>
      <c r="R242" s="50">
        <v>5.0434748999502385E-3</v>
      </c>
      <c r="S242" s="50">
        <v>1.5978800587600355</v>
      </c>
      <c r="T242" s="50">
        <v>8.6855477988559519E-3</v>
      </c>
      <c r="U242" s="50">
        <v>3.0056146856099231</v>
      </c>
      <c r="V242" s="51">
        <v>80.122318888833632</v>
      </c>
      <c r="X242" s="49">
        <v>0.26</v>
      </c>
      <c r="Y242" s="49">
        <v>47.21</v>
      </c>
      <c r="Z242" s="49">
        <v>0.53</v>
      </c>
      <c r="AA242" s="49">
        <v>9.39</v>
      </c>
      <c r="AB242" s="49">
        <v>9.91</v>
      </c>
      <c r="AC242" s="49">
        <v>0.26</v>
      </c>
      <c r="AD242" s="49">
        <v>1.92</v>
      </c>
      <c r="AE242" s="312"/>
      <c r="AF242" s="465" t="s">
        <v>439</v>
      </c>
      <c r="AG242" s="343">
        <v>30</v>
      </c>
      <c r="AH242" s="343">
        <v>15</v>
      </c>
      <c r="AI242" s="343"/>
      <c r="AJ242" s="380" t="s">
        <v>433</v>
      </c>
      <c r="AK242" s="436" t="s">
        <v>1686</v>
      </c>
      <c r="AL242" s="313">
        <v>41.26</v>
      </c>
      <c r="AM242" s="313"/>
      <c r="AN242" s="313">
        <v>4.96</v>
      </c>
      <c r="AO242" s="313">
        <v>0.2112</v>
      </c>
      <c r="AP242" s="313">
        <v>0.14630000000000001</v>
      </c>
      <c r="AQ242" s="313">
        <v>52.51</v>
      </c>
      <c r="AR242" s="313">
        <v>8.0000000000000002E-3</v>
      </c>
      <c r="AS242" s="370">
        <v>99.104799999999997</v>
      </c>
      <c r="AT242" s="343"/>
      <c r="AU242" s="343"/>
      <c r="AV242" s="343"/>
      <c r="AW242" s="343"/>
      <c r="AX242" s="343"/>
      <c r="AY242" s="343"/>
      <c r="AZ242" s="343"/>
      <c r="BA242" s="343"/>
      <c r="BB242" s="343"/>
      <c r="BC242" s="343"/>
      <c r="BD242" s="343"/>
      <c r="BE242" s="475"/>
      <c r="BF242" s="475"/>
      <c r="BG242" s="475"/>
      <c r="BH242" s="475"/>
      <c r="BI242" s="475"/>
      <c r="BJ242" s="475"/>
      <c r="BK242" s="475"/>
      <c r="BL242" s="475"/>
      <c r="BM242" s="475"/>
      <c r="BN242" s="475"/>
      <c r="BO242" s="475"/>
      <c r="BP242" s="306"/>
      <c r="BQ242" s="496"/>
      <c r="BR242" s="496"/>
      <c r="BS242" s="496"/>
      <c r="BT242" s="496"/>
      <c r="BU242" s="496"/>
      <c r="BV242" s="496"/>
    </row>
    <row r="243" spans="1:74" s="52" customFormat="1" ht="12.75">
      <c r="A243" s="38"/>
      <c r="B243" s="46"/>
      <c r="C243" s="47"/>
      <c r="D243" s="48"/>
      <c r="E243" s="49"/>
      <c r="F243" s="49"/>
      <c r="G243" s="49"/>
      <c r="H243" s="49"/>
      <c r="I243" s="49"/>
      <c r="J243" s="49"/>
      <c r="K243" s="49"/>
      <c r="L243" s="49"/>
      <c r="M243" s="47"/>
      <c r="N243" s="50"/>
      <c r="O243" s="50"/>
      <c r="P243" s="50"/>
      <c r="Q243" s="50"/>
      <c r="R243" s="50"/>
      <c r="S243" s="50"/>
      <c r="T243" s="50"/>
      <c r="U243" s="50"/>
      <c r="V243" s="51"/>
      <c r="AE243" s="312"/>
      <c r="AF243" s="312"/>
      <c r="AG243" s="312"/>
      <c r="AH243" s="312"/>
      <c r="AI243" s="312"/>
      <c r="AJ243" s="380" t="s">
        <v>433</v>
      </c>
      <c r="AK243" s="436" t="s">
        <v>1686</v>
      </c>
      <c r="AL243" s="313">
        <v>41.35</v>
      </c>
      <c r="AM243" s="313"/>
      <c r="AN243" s="313">
        <v>4.96</v>
      </c>
      <c r="AO243" s="313">
        <v>0.2132</v>
      </c>
      <c r="AP243" s="313">
        <v>0.1603</v>
      </c>
      <c r="AQ243" s="313">
        <v>52.57</v>
      </c>
      <c r="AR243" s="313">
        <v>0</v>
      </c>
      <c r="AS243" s="370">
        <v>99.261099999999999</v>
      </c>
      <c r="AT243" s="312"/>
      <c r="AU243" s="312"/>
      <c r="AV243" s="312"/>
      <c r="AW243" s="312"/>
      <c r="AX243" s="312"/>
      <c r="AY243" s="312"/>
      <c r="AZ243" s="312"/>
      <c r="BA243" s="312"/>
      <c r="BB243" s="312"/>
      <c r="BC243" s="312"/>
      <c r="BD243" s="312"/>
      <c r="BE243" s="306"/>
      <c r="BF243" s="306"/>
      <c r="BG243" s="306"/>
      <c r="BH243" s="306"/>
      <c r="BI243" s="306"/>
      <c r="BJ243" s="306"/>
      <c r="BK243" s="306"/>
      <c r="BL243" s="306"/>
      <c r="BM243" s="306"/>
      <c r="BN243" s="306"/>
      <c r="BO243" s="306"/>
      <c r="BP243" s="306"/>
      <c r="BQ243" s="496"/>
      <c r="BR243" s="496"/>
      <c r="BS243" s="496"/>
      <c r="BT243" s="496"/>
      <c r="BU243" s="496"/>
      <c r="BV243" s="496"/>
    </row>
    <row r="244" spans="1:74" s="52" customFormat="1" ht="12.75">
      <c r="A244" s="45">
        <v>3291.8800292611559</v>
      </c>
      <c r="B244" s="46" t="s">
        <v>305</v>
      </c>
      <c r="C244" s="47" t="s">
        <v>314</v>
      </c>
      <c r="D244" s="48">
        <v>0</v>
      </c>
      <c r="E244" s="49">
        <v>38.679900000000004</v>
      </c>
      <c r="F244" s="49">
        <v>3.5584999999999999E-2</v>
      </c>
      <c r="G244" s="49">
        <v>16.1556</v>
      </c>
      <c r="H244" s="49">
        <v>0.246338</v>
      </c>
      <c r="I244" s="49">
        <v>0.24193000000000001</v>
      </c>
      <c r="J244" s="49">
        <v>42.8474</v>
      </c>
      <c r="K244" s="49">
        <v>0.26493499999999998</v>
      </c>
      <c r="L244" s="49">
        <v>98.498812000000001</v>
      </c>
      <c r="M244" s="47"/>
      <c r="N244" s="50">
        <v>0.99425840305769175</v>
      </c>
      <c r="O244" s="50">
        <v>7.2319649518114116E-4</v>
      </c>
      <c r="P244" s="50">
        <v>0.34729058785611155</v>
      </c>
      <c r="Q244" s="50">
        <v>5.0931824158417238E-3</v>
      </c>
      <c r="R244" s="50">
        <v>5.2673162255449709E-3</v>
      </c>
      <c r="S244" s="50">
        <v>1.6419009228215524</v>
      </c>
      <c r="T244" s="50">
        <v>7.2964382403407054E-3</v>
      </c>
      <c r="U244" s="50">
        <v>3.002651766058825</v>
      </c>
      <c r="V244" s="51">
        <v>82.541118540275733</v>
      </c>
      <c r="X244" s="49">
        <v>0.214394</v>
      </c>
      <c r="Y244" s="49">
        <v>44.082799999999999</v>
      </c>
      <c r="Z244" s="49">
        <v>0.453156</v>
      </c>
      <c r="AA244" s="49">
        <v>8.7138899999999992</v>
      </c>
      <c r="AB244" s="49">
        <v>5.7588200000000001</v>
      </c>
      <c r="AC244" s="49">
        <v>0.18033199999999999</v>
      </c>
      <c r="AD244" s="49">
        <v>4.6376499999999998</v>
      </c>
      <c r="AE244" s="312"/>
      <c r="AF244" s="312" t="s">
        <v>430</v>
      </c>
      <c r="AG244" s="343">
        <v>30</v>
      </c>
      <c r="AH244" s="343">
        <v>15</v>
      </c>
      <c r="AI244" s="343"/>
      <c r="AJ244" s="380" t="s">
        <v>433</v>
      </c>
      <c r="AK244" s="436" t="s">
        <v>1686</v>
      </c>
      <c r="AL244" s="313">
        <v>41.29</v>
      </c>
      <c r="AM244" s="313"/>
      <c r="AN244" s="313">
        <v>4.92</v>
      </c>
      <c r="AO244" s="313">
        <v>0.2162</v>
      </c>
      <c r="AP244" s="313">
        <v>0.12820000000000001</v>
      </c>
      <c r="AQ244" s="313">
        <v>52.63</v>
      </c>
      <c r="AR244" s="313">
        <v>9.9000000000000008E-3</v>
      </c>
      <c r="AS244" s="370">
        <v>99.211299999999994</v>
      </c>
      <c r="AT244" s="343"/>
      <c r="AU244" s="343"/>
      <c r="AV244" s="343"/>
      <c r="AW244" s="343"/>
      <c r="AX244" s="343"/>
      <c r="AY244" s="343"/>
      <c r="AZ244" s="343"/>
      <c r="BA244" s="343"/>
      <c r="BB244" s="343"/>
      <c r="BC244" s="343"/>
      <c r="BD244" s="343"/>
      <c r="BE244" s="475"/>
      <c r="BF244" s="475"/>
      <c r="BG244" s="475"/>
      <c r="BH244" s="475"/>
      <c r="BI244" s="475"/>
      <c r="BJ244" s="475"/>
      <c r="BK244" s="475"/>
      <c r="BL244" s="475"/>
      <c r="BM244" s="475"/>
      <c r="BN244" s="475"/>
      <c r="BO244" s="475"/>
      <c r="BP244" s="306"/>
      <c r="BQ244" s="496"/>
      <c r="BR244" s="496"/>
      <c r="BS244" s="496"/>
      <c r="BT244" s="496"/>
      <c r="BU244" s="496"/>
      <c r="BV244" s="496"/>
    </row>
    <row r="245" spans="1:74" s="52" customFormat="1" ht="12.75">
      <c r="A245" s="45">
        <v>3291.8800292611559</v>
      </c>
      <c r="B245" s="46" t="s">
        <v>305</v>
      </c>
      <c r="C245" s="47" t="s">
        <v>314</v>
      </c>
      <c r="D245" s="48">
        <v>5.0625</v>
      </c>
      <c r="E245" s="49">
        <v>39.394300000000001</v>
      </c>
      <c r="F245" s="49">
        <v>2.4740999999999999E-2</v>
      </c>
      <c r="G245" s="49">
        <v>13.737299999999999</v>
      </c>
      <c r="H245" s="49">
        <v>0.30387199999999998</v>
      </c>
      <c r="I245" s="49">
        <v>0.186418</v>
      </c>
      <c r="J245" s="49">
        <v>45.4283</v>
      </c>
      <c r="K245" s="49">
        <v>0.22257199999999999</v>
      </c>
      <c r="L245" s="49">
        <v>99.340092999999996</v>
      </c>
      <c r="M245" s="47"/>
      <c r="N245" s="50">
        <v>0.99198857199270818</v>
      </c>
      <c r="O245" s="50">
        <v>4.925677178788633E-4</v>
      </c>
      <c r="P245" s="50">
        <v>0.28928815903766292</v>
      </c>
      <c r="Q245" s="50">
        <v>6.1547137308746724E-3</v>
      </c>
      <c r="R245" s="50">
        <v>3.9760044759800835E-3</v>
      </c>
      <c r="S245" s="50">
        <v>1.7053295271955387</v>
      </c>
      <c r="T245" s="50">
        <v>6.0048402329754115E-3</v>
      </c>
      <c r="U245" s="50">
        <v>3.0044983537795904</v>
      </c>
      <c r="V245" s="51">
        <v>85.496561018468739</v>
      </c>
      <c r="X245" s="49">
        <v>0.21251500000000001</v>
      </c>
      <c r="Y245" s="49">
        <v>67.674999999999997</v>
      </c>
      <c r="Z245" s="49">
        <v>0.49377500000000002</v>
      </c>
      <c r="AA245" s="49">
        <v>7.2390499999999998</v>
      </c>
      <c r="AB245" s="49">
        <v>7.1986299999999996</v>
      </c>
      <c r="AC245" s="49">
        <v>0.17355000000000001</v>
      </c>
      <c r="AD245" s="49">
        <v>5.4682700000000004</v>
      </c>
      <c r="AE245" s="312"/>
      <c r="AF245" s="312" t="s">
        <v>430</v>
      </c>
      <c r="AG245" s="343">
        <v>30</v>
      </c>
      <c r="AH245" s="343">
        <v>15</v>
      </c>
      <c r="AI245" s="343"/>
      <c r="AJ245" s="380" t="s">
        <v>433</v>
      </c>
      <c r="AK245" s="436" t="s">
        <v>1686</v>
      </c>
      <c r="AL245" s="313">
        <v>41.2</v>
      </c>
      <c r="AM245" s="313"/>
      <c r="AN245" s="313">
        <v>4.8499999999999996</v>
      </c>
      <c r="AO245" s="313">
        <v>0.2026</v>
      </c>
      <c r="AP245" s="313">
        <v>0.13919999999999999</v>
      </c>
      <c r="AQ245" s="313">
        <v>52.59</v>
      </c>
      <c r="AR245" s="313">
        <v>0</v>
      </c>
      <c r="AS245" s="370">
        <v>98.988200000000006</v>
      </c>
      <c r="AT245" s="343"/>
      <c r="AU245" s="343"/>
      <c r="AV245" s="343"/>
      <c r="AW245" s="343"/>
      <c r="AX245" s="343"/>
      <c r="AY245" s="343"/>
      <c r="AZ245" s="343"/>
      <c r="BA245" s="343"/>
      <c r="BB245" s="343"/>
      <c r="BC245" s="343"/>
      <c r="BD245" s="343"/>
      <c r="BE245" s="475"/>
      <c r="BF245" s="475"/>
      <c r="BG245" s="475"/>
      <c r="BH245" s="475"/>
      <c r="BI245" s="475"/>
      <c r="BJ245" s="475"/>
      <c r="BK245" s="475"/>
      <c r="BL245" s="475"/>
      <c r="BM245" s="475"/>
      <c r="BN245" s="475"/>
      <c r="BO245" s="475"/>
      <c r="BP245" s="306"/>
      <c r="BQ245" s="496"/>
      <c r="BR245" s="496"/>
      <c r="BS245" s="496"/>
      <c r="BT245" s="496"/>
      <c r="BU245" s="496"/>
      <c r="BV245" s="496"/>
    </row>
    <row r="246" spans="1:74" s="52" customFormat="1" ht="12.75">
      <c r="A246" s="45">
        <v>3291.8800292611559</v>
      </c>
      <c r="B246" s="46" t="s">
        <v>305</v>
      </c>
      <c r="C246" s="47" t="s">
        <v>314</v>
      </c>
      <c r="D246" s="48">
        <v>10.1625</v>
      </c>
      <c r="E246" s="49">
        <v>39.387</v>
      </c>
      <c r="F246" s="49">
        <v>4.5034999999999999E-2</v>
      </c>
      <c r="G246" s="49">
        <v>13.4153</v>
      </c>
      <c r="H246" s="49">
        <v>0.30557600000000001</v>
      </c>
      <c r="I246" s="49">
        <v>0.16255500000000001</v>
      </c>
      <c r="J246" s="49">
        <v>45.526899999999998</v>
      </c>
      <c r="K246" s="49">
        <v>0.232484</v>
      </c>
      <c r="L246" s="49">
        <v>99.11004299999999</v>
      </c>
      <c r="M246" s="47"/>
      <c r="N246" s="50">
        <v>0.99257416354038308</v>
      </c>
      <c r="O246" s="50">
        <v>8.9729582187669354E-4</v>
      </c>
      <c r="P246" s="50">
        <v>0.28272645413300623</v>
      </c>
      <c r="Q246" s="50">
        <v>6.1940284733798716E-3</v>
      </c>
      <c r="R246" s="50">
        <v>3.4697336265551203E-3</v>
      </c>
      <c r="S246" s="50">
        <v>1.7103566810782231</v>
      </c>
      <c r="T246" s="50">
        <v>6.2771250436221568E-3</v>
      </c>
      <c r="U246" s="50">
        <v>3.0035407360833184</v>
      </c>
      <c r="V246" s="51">
        <v>85.814618109091441</v>
      </c>
      <c r="X246" s="49">
        <v>0.21257200000000001</v>
      </c>
      <c r="Y246" s="49">
        <v>36.946899999999999</v>
      </c>
      <c r="Z246" s="49">
        <v>0.499394</v>
      </c>
      <c r="AA246" s="49">
        <v>7.1655100000000003</v>
      </c>
      <c r="AB246" s="49">
        <v>8.3543099999999999</v>
      </c>
      <c r="AC246" s="49">
        <v>0.17317099999999999</v>
      </c>
      <c r="AD246" s="49">
        <v>5.2328599999999996</v>
      </c>
      <c r="AE246" s="312"/>
      <c r="AF246" s="312" t="s">
        <v>430</v>
      </c>
      <c r="AG246" s="343">
        <v>30</v>
      </c>
      <c r="AH246" s="343">
        <v>15</v>
      </c>
      <c r="AI246" s="343"/>
      <c r="AJ246" s="380" t="s">
        <v>433</v>
      </c>
      <c r="AK246" s="436" t="s">
        <v>1686</v>
      </c>
      <c r="AL246" s="313">
        <v>41.19</v>
      </c>
      <c r="AM246" s="313"/>
      <c r="AN246" s="313">
        <v>4.8099999999999996</v>
      </c>
      <c r="AO246" s="313">
        <v>0.23760000000000001</v>
      </c>
      <c r="AP246" s="313">
        <v>0.12970000000000001</v>
      </c>
      <c r="AQ246" s="313">
        <v>52.48</v>
      </c>
      <c r="AR246" s="313">
        <v>0</v>
      </c>
      <c r="AS246" s="370">
        <v>98.863500000000002</v>
      </c>
      <c r="AT246" s="343"/>
      <c r="AU246" s="343"/>
      <c r="AV246" s="343"/>
      <c r="AW246" s="343"/>
      <c r="AX246" s="343"/>
      <c r="AY246" s="343"/>
      <c r="AZ246" s="343"/>
      <c r="BA246" s="343"/>
      <c r="BB246" s="343"/>
      <c r="BC246" s="343"/>
      <c r="BD246" s="343"/>
      <c r="BE246" s="475"/>
      <c r="BF246" s="475"/>
      <c r="BG246" s="475"/>
      <c r="BH246" s="475"/>
      <c r="BI246" s="475"/>
      <c r="BJ246" s="475"/>
      <c r="BK246" s="475"/>
      <c r="BL246" s="475"/>
      <c r="BM246" s="475"/>
      <c r="BN246" s="475"/>
      <c r="BO246" s="475"/>
      <c r="BP246" s="306"/>
      <c r="BQ246" s="496"/>
      <c r="BR246" s="496"/>
      <c r="BS246" s="496"/>
      <c r="BT246" s="496"/>
      <c r="BU246" s="496"/>
      <c r="BV246" s="496"/>
    </row>
    <row r="247" spans="1:74" s="52" customFormat="1" ht="12.75">
      <c r="A247" s="45">
        <v>3291.8800292611559</v>
      </c>
      <c r="B247" s="46" t="s">
        <v>305</v>
      </c>
      <c r="C247" s="47" t="s">
        <v>314</v>
      </c>
      <c r="D247" s="48">
        <v>15.262499999999999</v>
      </c>
      <c r="E247" s="49">
        <v>39.401600000000002</v>
      </c>
      <c r="F247" s="49">
        <v>8.3692000000000003E-2</v>
      </c>
      <c r="G247" s="49">
        <v>13.380599999999999</v>
      </c>
      <c r="H247" s="49">
        <v>0.35054299999999999</v>
      </c>
      <c r="I247" s="49">
        <v>0.17304800000000001</v>
      </c>
      <c r="J247" s="49">
        <v>45.5304</v>
      </c>
      <c r="K247" s="49">
        <v>0.23839299999999999</v>
      </c>
      <c r="L247" s="49">
        <v>99.196702000000016</v>
      </c>
      <c r="M247" s="47"/>
      <c r="N247" s="50">
        <v>0.99194276792384262</v>
      </c>
      <c r="O247" s="50">
        <v>1.6658355235042123E-3</v>
      </c>
      <c r="P247" s="50">
        <v>0.28171134667861442</v>
      </c>
      <c r="Q247" s="50">
        <v>7.0983588212066209E-3</v>
      </c>
      <c r="R247" s="50">
        <v>3.6899890818803769E-3</v>
      </c>
      <c r="S247" s="50">
        <v>1.7087666878433241</v>
      </c>
      <c r="T247" s="50">
        <v>6.4301914558221925E-3</v>
      </c>
      <c r="U247" s="50">
        <v>3.0024453052285129</v>
      </c>
      <c r="V247" s="51">
        <v>85.847050718835277</v>
      </c>
      <c r="X247" s="49">
        <v>0.21248300000000001</v>
      </c>
      <c r="Y247" s="49">
        <v>19.4297</v>
      </c>
      <c r="Z247" s="49">
        <v>0.50031899999999996</v>
      </c>
      <c r="AA247" s="49">
        <v>6.2796799999999999</v>
      </c>
      <c r="AB247" s="49">
        <v>7.6875099999999996</v>
      </c>
      <c r="AC247" s="49">
        <v>0.17316899999999999</v>
      </c>
      <c r="AD247" s="49">
        <v>5.0423200000000001</v>
      </c>
      <c r="AE247" s="312"/>
      <c r="AF247" s="312" t="s">
        <v>430</v>
      </c>
      <c r="AG247" s="343">
        <v>30</v>
      </c>
      <c r="AH247" s="343">
        <v>15</v>
      </c>
      <c r="AI247" s="343"/>
      <c r="AJ247" s="380" t="s">
        <v>433</v>
      </c>
      <c r="AK247" s="436" t="s">
        <v>1686</v>
      </c>
      <c r="AL247" s="313">
        <v>41.28</v>
      </c>
      <c r="AM247" s="313"/>
      <c r="AN247" s="313">
        <v>4.91</v>
      </c>
      <c r="AO247" s="313">
        <v>0.21110000000000001</v>
      </c>
      <c r="AP247" s="313">
        <v>0.14699999999999999</v>
      </c>
      <c r="AQ247" s="313">
        <v>52.73</v>
      </c>
      <c r="AR247" s="313">
        <v>0</v>
      </c>
      <c r="AS247" s="370">
        <v>99.294300000000007</v>
      </c>
      <c r="AT247" s="343"/>
      <c r="AU247" s="343"/>
      <c r="AV247" s="343"/>
      <c r="AW247" s="343"/>
      <c r="AX247" s="343"/>
      <c r="AY247" s="343"/>
      <c r="AZ247" s="343"/>
      <c r="BA247" s="343"/>
      <c r="BB247" s="343"/>
      <c r="BC247" s="343"/>
      <c r="BD247" s="343"/>
      <c r="BE247" s="475"/>
      <c r="BF247" s="475"/>
      <c r="BG247" s="475"/>
      <c r="BH247" s="475"/>
      <c r="BI247" s="475"/>
      <c r="BJ247" s="475"/>
      <c r="BK247" s="475"/>
      <c r="BL247" s="475"/>
      <c r="BM247" s="475"/>
      <c r="BN247" s="475"/>
      <c r="BO247" s="475"/>
      <c r="BP247" s="306"/>
      <c r="BQ247" s="496"/>
      <c r="BR247" s="496"/>
      <c r="BS247" s="496"/>
      <c r="BT247" s="496"/>
      <c r="BU247" s="496"/>
      <c r="BV247" s="496"/>
    </row>
    <row r="248" spans="1:74" s="52" customFormat="1" ht="12.75">
      <c r="A248" s="45">
        <v>3291.8800292611559</v>
      </c>
      <c r="B248" s="46" t="s">
        <v>305</v>
      </c>
      <c r="C248" s="47" t="s">
        <v>314</v>
      </c>
      <c r="D248" s="48">
        <v>20.362499999999997</v>
      </c>
      <c r="E248" s="49">
        <v>39.279899999999998</v>
      </c>
      <c r="F248" s="49">
        <v>6.3291E-2</v>
      </c>
      <c r="G248" s="49">
        <v>13.325799999999999</v>
      </c>
      <c r="H248" s="49">
        <v>0.26403100000000002</v>
      </c>
      <c r="I248" s="49">
        <v>0.19477900000000001</v>
      </c>
      <c r="J248" s="49">
        <v>45.536200000000001</v>
      </c>
      <c r="K248" s="49">
        <v>0.214897</v>
      </c>
      <c r="L248" s="49">
        <v>98.913731999999996</v>
      </c>
      <c r="M248" s="47"/>
      <c r="N248" s="50">
        <v>0.99148751633194432</v>
      </c>
      <c r="O248" s="50">
        <v>1.2630898627915025E-3</v>
      </c>
      <c r="P248" s="50">
        <v>0.28129768745862327</v>
      </c>
      <c r="Q248" s="50">
        <v>5.3606282401717715E-3</v>
      </c>
      <c r="R248" s="50">
        <v>4.1643262641434435E-3</v>
      </c>
      <c r="S248" s="50">
        <v>1.7134925021598961</v>
      </c>
      <c r="T248" s="50">
        <v>5.811722604965327E-3</v>
      </c>
      <c r="U248" s="50">
        <v>3.0039137499291813</v>
      </c>
      <c r="V248" s="51">
        <v>85.898382249793485</v>
      </c>
      <c r="X248" s="49">
        <v>0.212896</v>
      </c>
      <c r="Y248" s="49">
        <v>26.157699999999998</v>
      </c>
      <c r="Z248" s="49">
        <v>0.50096600000000002</v>
      </c>
      <c r="AA248" s="49">
        <v>8.2485300000000006</v>
      </c>
      <c r="AB248" s="49">
        <v>6.8984899999999998</v>
      </c>
      <c r="AC248" s="49">
        <v>0.173068</v>
      </c>
      <c r="AD248" s="49">
        <v>5.5687800000000003</v>
      </c>
      <c r="AE248" s="312"/>
      <c r="AF248" s="312" t="s">
        <v>430</v>
      </c>
      <c r="AG248" s="343">
        <v>30</v>
      </c>
      <c r="AH248" s="343">
        <v>15</v>
      </c>
      <c r="AI248" s="343"/>
      <c r="AJ248" s="380" t="s">
        <v>433</v>
      </c>
      <c r="AK248" s="436" t="s">
        <v>1686</v>
      </c>
      <c r="AL248" s="313">
        <v>41.46</v>
      </c>
      <c r="AM248" s="313"/>
      <c r="AN248" s="313">
        <v>4.9400000000000004</v>
      </c>
      <c r="AO248" s="313">
        <v>0.20480000000000001</v>
      </c>
      <c r="AP248" s="313">
        <v>0.13950000000000001</v>
      </c>
      <c r="AQ248" s="313">
        <v>52.33</v>
      </c>
      <c r="AR248" s="313">
        <v>0</v>
      </c>
      <c r="AS248" s="370">
        <v>99.092399999999998</v>
      </c>
      <c r="AT248" s="343"/>
      <c r="AU248" s="343"/>
      <c r="AV248" s="343"/>
      <c r="AW248" s="343"/>
      <c r="AX248" s="343"/>
      <c r="AY248" s="343"/>
      <c r="AZ248" s="343"/>
      <c r="BA248" s="343"/>
      <c r="BB248" s="343"/>
      <c r="BC248" s="343"/>
      <c r="BD248" s="343"/>
      <c r="BE248" s="475"/>
      <c r="BF248" s="475"/>
      <c r="BG248" s="475"/>
      <c r="BH248" s="475"/>
      <c r="BI248" s="475"/>
      <c r="BJ248" s="475"/>
      <c r="BK248" s="475"/>
      <c r="BL248" s="475"/>
      <c r="BM248" s="475"/>
      <c r="BN248" s="475"/>
      <c r="BO248" s="475"/>
      <c r="BP248" s="306"/>
      <c r="BQ248" s="496"/>
      <c r="BR248" s="496"/>
      <c r="BS248" s="496"/>
      <c r="BT248" s="496"/>
      <c r="BU248" s="496"/>
      <c r="BV248" s="496"/>
    </row>
    <row r="249" spans="1:74" s="52" customFormat="1" ht="12.75">
      <c r="A249" s="45">
        <v>3291.8800292611559</v>
      </c>
      <c r="B249" s="46" t="s">
        <v>305</v>
      </c>
      <c r="C249" s="47" t="s">
        <v>314</v>
      </c>
      <c r="D249" s="48">
        <v>25.462499999999999</v>
      </c>
      <c r="E249" s="49">
        <v>39.404699999999998</v>
      </c>
      <c r="F249" s="49">
        <v>6.1670999999999997E-2</v>
      </c>
      <c r="G249" s="49">
        <v>13.4025</v>
      </c>
      <c r="H249" s="49">
        <v>0.28126899999999999</v>
      </c>
      <c r="I249" s="49">
        <v>0.189834</v>
      </c>
      <c r="J249" s="49">
        <v>45.510800000000003</v>
      </c>
      <c r="K249" s="49">
        <v>0.22922899999999999</v>
      </c>
      <c r="L249" s="49">
        <v>99.110888000000003</v>
      </c>
      <c r="M249" s="47"/>
      <c r="N249" s="50">
        <v>0.99286390866297769</v>
      </c>
      <c r="O249" s="50">
        <v>1.2285649024987959E-3</v>
      </c>
      <c r="P249" s="50">
        <v>0.28241223546515198</v>
      </c>
      <c r="Q249" s="50">
        <v>5.7004279410345681E-3</v>
      </c>
      <c r="R249" s="50">
        <v>4.0513656048425731E-3</v>
      </c>
      <c r="S249" s="50">
        <v>1.709482714955358</v>
      </c>
      <c r="T249" s="50">
        <v>6.1882650382803798E-3</v>
      </c>
      <c r="U249" s="50">
        <v>3.0028446422241042</v>
      </c>
      <c r="V249" s="51">
        <v>85.821931251669085</v>
      </c>
      <c r="X249" s="49">
        <v>0.21244099999999999</v>
      </c>
      <c r="Y249" s="49">
        <v>26.7319</v>
      </c>
      <c r="Z249" s="49">
        <v>0.49953500000000001</v>
      </c>
      <c r="AA249" s="49">
        <v>7.7178800000000001</v>
      </c>
      <c r="AB249" s="49">
        <v>7.0713299999999997</v>
      </c>
      <c r="AC249" s="49">
        <v>0.173125</v>
      </c>
      <c r="AD249" s="49">
        <v>5.2078499999999996</v>
      </c>
      <c r="AE249" s="312"/>
      <c r="AF249" s="312" t="s">
        <v>430</v>
      </c>
      <c r="AG249" s="343">
        <v>30</v>
      </c>
      <c r="AH249" s="343">
        <v>15</v>
      </c>
      <c r="AI249" s="343"/>
      <c r="AJ249" s="380" t="s">
        <v>433</v>
      </c>
      <c r="AK249" s="436" t="s">
        <v>1686</v>
      </c>
      <c r="AL249" s="313">
        <v>41.33</v>
      </c>
      <c r="AM249" s="313"/>
      <c r="AN249" s="313">
        <v>4.92</v>
      </c>
      <c r="AO249" s="313">
        <v>0.2114</v>
      </c>
      <c r="AP249" s="313">
        <v>0.1643</v>
      </c>
      <c r="AQ249" s="313">
        <v>52.51</v>
      </c>
      <c r="AR249" s="313">
        <v>0</v>
      </c>
      <c r="AS249" s="370">
        <v>99.144599999999997</v>
      </c>
      <c r="AT249" s="343"/>
      <c r="AU249" s="343"/>
      <c r="AV249" s="343"/>
      <c r="AW249" s="343"/>
      <c r="AX249" s="343"/>
      <c r="AY249" s="343"/>
      <c r="AZ249" s="343"/>
      <c r="BA249" s="343"/>
      <c r="BB249" s="343"/>
      <c r="BC249" s="343"/>
      <c r="BD249" s="343"/>
      <c r="BE249" s="475"/>
      <c r="BF249" s="475"/>
      <c r="BG249" s="475"/>
      <c r="BH249" s="475"/>
      <c r="BI249" s="475"/>
      <c r="BJ249" s="475"/>
      <c r="BK249" s="475"/>
      <c r="BL249" s="475"/>
      <c r="BM249" s="475"/>
      <c r="BN249" s="475"/>
      <c r="BO249" s="475"/>
      <c r="BP249" s="306"/>
      <c r="BQ249" s="496"/>
      <c r="BR249" s="496"/>
      <c r="BS249" s="496"/>
      <c r="BT249" s="496"/>
      <c r="BU249" s="496"/>
      <c r="BV249" s="496"/>
    </row>
    <row r="250" spans="1:74" s="52" customFormat="1" ht="13.5" thickBot="1">
      <c r="A250" s="45">
        <v>3291.8800292611559</v>
      </c>
      <c r="B250" s="46" t="s">
        <v>305</v>
      </c>
      <c r="C250" s="47" t="s">
        <v>314</v>
      </c>
      <c r="D250" s="48">
        <v>30.5625</v>
      </c>
      <c r="E250" s="49">
        <v>39.113300000000002</v>
      </c>
      <c r="F250" s="49">
        <v>3.3745999999999998E-2</v>
      </c>
      <c r="G250" s="49">
        <v>13.3452</v>
      </c>
      <c r="H250" s="49">
        <v>0.28661900000000001</v>
      </c>
      <c r="I250" s="49">
        <v>0.17494299999999999</v>
      </c>
      <c r="J250" s="49">
        <v>45.393599999999999</v>
      </c>
      <c r="K250" s="49">
        <v>0.238898</v>
      </c>
      <c r="L250" s="49">
        <v>98.627471000000014</v>
      </c>
      <c r="M250" s="47"/>
      <c r="N250" s="50">
        <v>0.99072184401549235</v>
      </c>
      <c r="O250" s="50">
        <v>6.7581059615962904E-4</v>
      </c>
      <c r="P250" s="50">
        <v>0.28268864258078108</v>
      </c>
      <c r="Q250" s="50">
        <v>5.8395065304515164E-3</v>
      </c>
      <c r="R250" s="50">
        <v>3.7532681081306305E-3</v>
      </c>
      <c r="S250" s="50">
        <v>1.7140774899625377</v>
      </c>
      <c r="T250" s="50">
        <v>6.4833197500049336E-3</v>
      </c>
      <c r="U250" s="50">
        <v>3.0054687659597681</v>
      </c>
      <c r="V250" s="51">
        <v>85.842676416956493</v>
      </c>
      <c r="X250" s="49">
        <v>0.213256</v>
      </c>
      <c r="Y250" s="49">
        <v>48.398800000000001</v>
      </c>
      <c r="Z250" s="49">
        <v>0.501444</v>
      </c>
      <c r="AA250" s="49">
        <v>7.5771499999999996</v>
      </c>
      <c r="AB250" s="49">
        <v>7.6404500000000004</v>
      </c>
      <c r="AC250" s="49">
        <v>0.173346</v>
      </c>
      <c r="AD250" s="49">
        <v>4.9757199999999999</v>
      </c>
      <c r="AE250" s="312"/>
      <c r="AF250" s="312" t="s">
        <v>430</v>
      </c>
      <c r="AG250" s="343">
        <v>30</v>
      </c>
      <c r="AH250" s="343">
        <v>15</v>
      </c>
      <c r="AI250" s="343"/>
      <c r="AJ250" s="386" t="s">
        <v>433</v>
      </c>
      <c r="AK250" s="437" t="s">
        <v>1686</v>
      </c>
      <c r="AL250" s="61">
        <v>41.35</v>
      </c>
      <c r="AM250" s="61"/>
      <c r="AN250" s="61">
        <v>4.84</v>
      </c>
      <c r="AO250" s="61">
        <v>0.1928</v>
      </c>
      <c r="AP250" s="61">
        <v>0.1333</v>
      </c>
      <c r="AQ250" s="61">
        <v>52.62</v>
      </c>
      <c r="AR250" s="61">
        <v>4.0000000000000002E-4</v>
      </c>
      <c r="AS250" s="383">
        <v>99.152699999999996</v>
      </c>
      <c r="AT250" s="343"/>
      <c r="AU250" s="343"/>
      <c r="AV250" s="343"/>
      <c r="AW250" s="343"/>
      <c r="AX250" s="343"/>
      <c r="AY250" s="343"/>
      <c r="AZ250" s="343"/>
      <c r="BA250" s="343"/>
      <c r="BB250" s="343"/>
      <c r="BC250" s="343"/>
      <c r="BD250" s="343"/>
      <c r="BE250" s="475"/>
      <c r="BF250" s="475"/>
      <c r="BG250" s="475"/>
      <c r="BH250" s="475"/>
      <c r="BI250" s="475"/>
      <c r="BJ250" s="475"/>
      <c r="BK250" s="475"/>
      <c r="BL250" s="475"/>
      <c r="BM250" s="475"/>
      <c r="BN250" s="475"/>
      <c r="BO250" s="475"/>
      <c r="BP250" s="306"/>
      <c r="BQ250" s="496"/>
      <c r="BR250" s="496"/>
      <c r="BS250" s="496"/>
      <c r="BT250" s="496"/>
      <c r="BU250" s="496"/>
      <c r="BV250" s="496"/>
    </row>
    <row r="251" spans="1:74" s="52" customFormat="1" ht="12.75">
      <c r="A251" s="45">
        <v>3291.8800292611559</v>
      </c>
      <c r="B251" s="46" t="s">
        <v>305</v>
      </c>
      <c r="C251" s="47" t="s">
        <v>314</v>
      </c>
      <c r="D251" s="48">
        <v>35.662500000000001</v>
      </c>
      <c r="E251" s="49">
        <v>39.370399999999997</v>
      </c>
      <c r="F251" s="49">
        <v>5.7090000000000002E-2</v>
      </c>
      <c r="G251" s="49">
        <v>13.224299999999999</v>
      </c>
      <c r="H251" s="49">
        <v>0.33913399999999999</v>
      </c>
      <c r="I251" s="49">
        <v>0.16323799999999999</v>
      </c>
      <c r="J251" s="49">
        <v>45.442500000000003</v>
      </c>
      <c r="K251" s="49">
        <v>0.24480299999999999</v>
      </c>
      <c r="L251" s="49">
        <v>98.874974000000009</v>
      </c>
      <c r="M251" s="47"/>
      <c r="N251" s="50">
        <v>0.99375448172785941</v>
      </c>
      <c r="O251" s="50">
        <v>1.1393174027472656E-3</v>
      </c>
      <c r="P251" s="50">
        <v>0.27915021068205986</v>
      </c>
      <c r="Q251" s="50">
        <v>6.8853258434680058E-3</v>
      </c>
      <c r="R251" s="50">
        <v>3.48992647508052E-3</v>
      </c>
      <c r="S251" s="50">
        <v>1.7099367037364896</v>
      </c>
      <c r="T251" s="50">
        <v>6.6203912532190792E-3</v>
      </c>
      <c r="U251" s="50">
        <v>3.0019731992361649</v>
      </c>
      <c r="V251" s="51">
        <v>85.965911863451112</v>
      </c>
      <c r="X251" s="49">
        <v>0.212592</v>
      </c>
      <c r="Y251" s="49">
        <v>29.18</v>
      </c>
      <c r="Z251" s="49">
        <v>0.50347399999999998</v>
      </c>
      <c r="AA251" s="49">
        <v>6.4158600000000003</v>
      </c>
      <c r="AB251" s="49">
        <v>8.2562899999999999</v>
      </c>
      <c r="AC251" s="49">
        <v>0.17323</v>
      </c>
      <c r="AD251" s="49">
        <v>4.9136300000000004</v>
      </c>
      <c r="AE251" s="312"/>
      <c r="AF251" s="312" t="s">
        <v>430</v>
      </c>
      <c r="AG251" s="343">
        <v>30</v>
      </c>
      <c r="AH251" s="343">
        <v>15</v>
      </c>
      <c r="AI251" s="343"/>
      <c r="AJ251" s="387" t="s">
        <v>1685</v>
      </c>
      <c r="AK251" s="438"/>
      <c r="AL251" s="388">
        <f>AVERAGE(AL242:AL250)</f>
        <v>41.301111111111112</v>
      </c>
      <c r="AM251" s="388"/>
      <c r="AN251" s="388">
        <f>AVERAGE(AN242:AN250)</f>
        <v>4.9011111111111108</v>
      </c>
      <c r="AO251" s="388">
        <f>AVERAGE(AO242:AO250)</f>
        <v>0.21121111111111113</v>
      </c>
      <c r="AP251" s="388">
        <f>AVERAGE(AP242:AP250)</f>
        <v>0.1430888888888889</v>
      </c>
      <c r="AQ251" s="388">
        <f>AVERAGE(AQ242:AQ250)</f>
        <v>52.552222222222227</v>
      </c>
      <c r="AR251" s="388">
        <f>AVERAGE(AR242:AR250)</f>
        <v>2.0333333333333332E-3</v>
      </c>
      <c r="AS251" s="390"/>
      <c r="AT251" s="343"/>
      <c r="AU251" s="343"/>
      <c r="AV251" s="343"/>
      <c r="AW251" s="343"/>
      <c r="AX251" s="343"/>
      <c r="AY251" s="343"/>
      <c r="AZ251" s="343"/>
      <c r="BA251" s="343"/>
      <c r="BB251" s="343"/>
      <c r="BC251" s="343"/>
      <c r="BD251" s="343"/>
      <c r="BE251" s="475"/>
      <c r="BF251" s="475"/>
      <c r="BG251" s="475"/>
      <c r="BH251" s="475"/>
      <c r="BI251" s="475"/>
      <c r="BJ251" s="475"/>
      <c r="BK251" s="475"/>
      <c r="BL251" s="475"/>
      <c r="BM251" s="475"/>
      <c r="BN251" s="475"/>
      <c r="BO251" s="475"/>
      <c r="BP251" s="306"/>
      <c r="BQ251" s="496"/>
      <c r="BR251" s="496"/>
      <c r="BS251" s="496"/>
      <c r="BT251" s="496"/>
      <c r="BU251" s="496"/>
      <c r="BV251" s="496"/>
    </row>
    <row r="252" spans="1:74" s="52" customFormat="1" ht="12.75">
      <c r="A252" s="45">
        <v>3291.8800292611559</v>
      </c>
      <c r="B252" s="46" t="s">
        <v>305</v>
      </c>
      <c r="C252" s="47" t="s">
        <v>314</v>
      </c>
      <c r="D252" s="48">
        <v>40.762500000000003</v>
      </c>
      <c r="E252" s="49">
        <v>39.278799999999997</v>
      </c>
      <c r="F252" s="49">
        <v>5.0306999999999998E-2</v>
      </c>
      <c r="G252" s="49">
        <v>13.265499999999999</v>
      </c>
      <c r="H252" s="49">
        <v>0.31972899999999999</v>
      </c>
      <c r="I252" s="49">
        <v>0.15918599999999999</v>
      </c>
      <c r="J252" s="49">
        <v>45.478099999999998</v>
      </c>
      <c r="K252" s="49">
        <v>0.21717400000000001</v>
      </c>
      <c r="L252" s="49">
        <v>98.799524999999988</v>
      </c>
      <c r="M252" s="47"/>
      <c r="N252" s="50">
        <v>0.99250857130567005</v>
      </c>
      <c r="O252" s="50">
        <v>1.0050319987328312E-3</v>
      </c>
      <c r="P252" s="50">
        <v>0.28032102514197976</v>
      </c>
      <c r="Q252" s="50">
        <v>6.4983332090718764E-3</v>
      </c>
      <c r="R252" s="50">
        <v>3.4069570918743687E-3</v>
      </c>
      <c r="S252" s="50">
        <v>1.71311655744144</v>
      </c>
      <c r="T252" s="50">
        <v>5.8795154056899028E-3</v>
      </c>
      <c r="U252" s="50">
        <v>3.0036511159619272</v>
      </c>
      <c r="V252" s="51">
        <v>85.937807755249878</v>
      </c>
      <c r="X252" s="49">
        <v>0.212725</v>
      </c>
      <c r="Y252" s="49">
        <v>33.225999999999999</v>
      </c>
      <c r="Z252" s="49">
        <v>0.502077</v>
      </c>
      <c r="AA252" s="49">
        <v>6.81785</v>
      </c>
      <c r="AB252" s="49">
        <v>8.3560400000000001</v>
      </c>
      <c r="AC252" s="49">
        <v>0.17302300000000001</v>
      </c>
      <c r="AD252" s="49">
        <v>5.3762400000000001</v>
      </c>
      <c r="AE252" s="312"/>
      <c r="AF252" s="312" t="s">
        <v>430</v>
      </c>
      <c r="AG252" s="343">
        <v>30</v>
      </c>
      <c r="AH252" s="343">
        <v>15</v>
      </c>
      <c r="AI252" s="343"/>
      <c r="AJ252" s="387" t="s">
        <v>1736</v>
      </c>
      <c r="AK252" s="438"/>
      <c r="AL252" s="388">
        <f>(STDEV(AL242:AL250)/AL251)*100</f>
        <v>0.2020121763329028</v>
      </c>
      <c r="AM252" s="388"/>
      <c r="AN252" s="388">
        <f t="shared" ref="AN252:AR252" si="25">(STDEV(AN242:AN250)/AN251)*100</f>
        <v>1.1149578084848142</v>
      </c>
      <c r="AO252" s="388">
        <f t="shared" si="25"/>
        <v>5.7489055328579175</v>
      </c>
      <c r="AP252" s="388">
        <f t="shared" si="25"/>
        <v>8.8968618006628901</v>
      </c>
      <c r="AQ252" s="388">
        <f t="shared" si="25"/>
        <v>0.21502795081316775</v>
      </c>
      <c r="AR252" s="388">
        <f t="shared" si="25"/>
        <v>194.37120831510993</v>
      </c>
      <c r="AS252" s="390"/>
      <c r="AT252" s="343"/>
      <c r="AU252" s="343"/>
      <c r="AV252" s="343"/>
      <c r="AW252" s="343"/>
      <c r="AX252" s="343"/>
      <c r="AY252" s="343"/>
      <c r="AZ252" s="343"/>
      <c r="BA252" s="343"/>
      <c r="BB252" s="343"/>
      <c r="BC252" s="343"/>
      <c r="BD252" s="343"/>
      <c r="BE252" s="475"/>
      <c r="BF252" s="475"/>
      <c r="BG252" s="475"/>
      <c r="BH252" s="475"/>
      <c r="BI252" s="475"/>
      <c r="BJ252" s="475"/>
      <c r="BK252" s="475"/>
      <c r="BL252" s="475"/>
      <c r="BM252" s="475"/>
      <c r="BN252" s="475"/>
      <c r="BO252" s="475"/>
      <c r="BP252" s="306"/>
      <c r="BQ252" s="496"/>
      <c r="BR252" s="496"/>
      <c r="BS252" s="496"/>
      <c r="BT252" s="496"/>
      <c r="BU252" s="496"/>
      <c r="BV252" s="496"/>
    </row>
    <row r="253" spans="1:74" s="52" customFormat="1" ht="12.75">
      <c r="A253" s="45">
        <v>3291.8800292611559</v>
      </c>
      <c r="B253" s="46" t="s">
        <v>305</v>
      </c>
      <c r="C253" s="47" t="s">
        <v>314</v>
      </c>
      <c r="D253" s="48">
        <v>45.862500000000004</v>
      </c>
      <c r="E253" s="49">
        <v>39.345500000000001</v>
      </c>
      <c r="F253" s="49">
        <v>7.8546000000000005E-2</v>
      </c>
      <c r="G253" s="49">
        <v>13.2841</v>
      </c>
      <c r="H253" s="49">
        <v>0.325874</v>
      </c>
      <c r="I253" s="49">
        <v>0.20948900000000001</v>
      </c>
      <c r="J253" s="49">
        <v>45.5246</v>
      </c>
      <c r="K253" s="49">
        <v>0.241814</v>
      </c>
      <c r="L253" s="49">
        <v>99.036319000000006</v>
      </c>
      <c r="M253" s="47"/>
      <c r="N253" s="50">
        <v>0.99203891648967535</v>
      </c>
      <c r="O253" s="50">
        <v>1.5657886079197872E-3</v>
      </c>
      <c r="P253" s="50">
        <v>0.28010558669702296</v>
      </c>
      <c r="Q253" s="50">
        <v>6.6088705383521512E-3</v>
      </c>
      <c r="R253" s="50">
        <v>4.4738416006709454E-3</v>
      </c>
      <c r="S253" s="50">
        <v>1.7111509581746847</v>
      </c>
      <c r="T253" s="50">
        <v>6.5323993840214322E-3</v>
      </c>
      <c r="U253" s="50">
        <v>3.00326074309306</v>
      </c>
      <c r="V253" s="51">
        <v>85.933224555198152</v>
      </c>
      <c r="X253" s="49">
        <v>0.21258299999999999</v>
      </c>
      <c r="Y253" s="49">
        <v>21.634499999999999</v>
      </c>
      <c r="Z253" s="49">
        <v>0.50222199999999995</v>
      </c>
      <c r="AA253" s="49">
        <v>6.62704</v>
      </c>
      <c r="AB253" s="49">
        <v>6.5950300000000004</v>
      </c>
      <c r="AC253" s="49">
        <v>0.173094</v>
      </c>
      <c r="AD253" s="49">
        <v>4.9621599999999999</v>
      </c>
      <c r="AE253" s="312"/>
      <c r="AF253" s="312" t="s">
        <v>430</v>
      </c>
      <c r="AG253" s="343">
        <v>30</v>
      </c>
      <c r="AH253" s="343">
        <v>15</v>
      </c>
      <c r="AI253" s="343"/>
      <c r="AJ253" s="387" t="s">
        <v>1737</v>
      </c>
      <c r="AK253" s="438"/>
      <c r="AL253" s="388">
        <v>41.84</v>
      </c>
      <c r="AM253" s="388"/>
      <c r="AN253" s="388">
        <v>4.67</v>
      </c>
      <c r="AO253" s="388">
        <v>0.19</v>
      </c>
      <c r="AP253" s="388">
        <v>0.12</v>
      </c>
      <c r="AQ253" s="388">
        <v>53.02</v>
      </c>
      <c r="AR253" s="388"/>
      <c r="AS253" s="390"/>
      <c r="AT253" s="343"/>
      <c r="AU253" s="343"/>
      <c r="AV253" s="343"/>
      <c r="AW253" s="343"/>
      <c r="AX253" s="343"/>
      <c r="AY253" s="343"/>
      <c r="AZ253" s="343"/>
      <c r="BA253" s="343"/>
      <c r="BB253" s="343"/>
      <c r="BC253" s="343"/>
      <c r="BD253" s="343"/>
      <c r="BE253" s="475"/>
      <c r="BF253" s="475"/>
      <c r="BG253" s="475"/>
      <c r="BH253" s="475"/>
      <c r="BI253" s="475"/>
      <c r="BJ253" s="475"/>
      <c r="BK253" s="475"/>
      <c r="BL253" s="475"/>
      <c r="BM253" s="475"/>
      <c r="BN253" s="475"/>
      <c r="BO253" s="475"/>
      <c r="BP253" s="306"/>
      <c r="BQ253" s="496"/>
      <c r="BR253" s="496"/>
      <c r="BS253" s="496"/>
      <c r="BT253" s="496"/>
      <c r="BU253" s="496"/>
      <c r="BV253" s="496"/>
    </row>
    <row r="254" spans="1:74" s="52" customFormat="1" ht="12.75">
      <c r="A254" s="45">
        <v>3291.8800292611559</v>
      </c>
      <c r="B254" s="46" t="s">
        <v>305</v>
      </c>
      <c r="C254" s="47" t="s">
        <v>314</v>
      </c>
      <c r="D254" s="48">
        <v>50.962500000000006</v>
      </c>
      <c r="E254" s="49">
        <v>39.241999999999997</v>
      </c>
      <c r="F254" s="49">
        <v>8.0869999999999997E-2</v>
      </c>
      <c r="G254" s="49">
        <v>13.275600000000001</v>
      </c>
      <c r="H254" s="49">
        <v>0.33040700000000001</v>
      </c>
      <c r="I254" s="49">
        <v>0.19616700000000001</v>
      </c>
      <c r="J254" s="49">
        <v>45.383899999999997</v>
      </c>
      <c r="K254" s="49">
        <v>0.23036899999999999</v>
      </c>
      <c r="L254" s="49">
        <v>98.783826000000005</v>
      </c>
      <c r="M254" s="47"/>
      <c r="N254" s="50">
        <v>0.99176856371259126</v>
      </c>
      <c r="O254" s="50">
        <v>1.6159282111093915E-3</v>
      </c>
      <c r="P254" s="50">
        <v>0.28058817042959555</v>
      </c>
      <c r="Q254" s="50">
        <v>6.716644104548415E-3</v>
      </c>
      <c r="R254" s="50">
        <v>4.199241912578199E-3</v>
      </c>
      <c r="S254" s="50">
        <v>1.7098954788679959</v>
      </c>
      <c r="T254" s="50">
        <v>6.2379356367380451E-3</v>
      </c>
      <c r="U254" s="50">
        <v>3.0023478352051676</v>
      </c>
      <c r="V254" s="51">
        <v>85.903517945067748</v>
      </c>
      <c r="X254" s="49">
        <v>0.212921</v>
      </c>
      <c r="Y254" s="49">
        <v>19.663499999999999</v>
      </c>
      <c r="Z254" s="49">
        <v>0.50217900000000004</v>
      </c>
      <c r="AA254" s="49">
        <v>6.6580500000000002</v>
      </c>
      <c r="AB254" s="49">
        <v>6.9409299999999998</v>
      </c>
      <c r="AC254" s="49">
        <v>0.17338899999999999</v>
      </c>
      <c r="AD254" s="49">
        <v>5.1567400000000001</v>
      </c>
      <c r="AE254" s="312"/>
      <c r="AF254" s="312" t="s">
        <v>430</v>
      </c>
      <c r="AG254" s="343">
        <v>30</v>
      </c>
      <c r="AH254" s="343">
        <v>15</v>
      </c>
      <c r="AI254" s="343"/>
      <c r="AJ254" s="391" t="s">
        <v>1681</v>
      </c>
      <c r="AK254" s="438"/>
      <c r="AL254" s="392">
        <f>(AL253-AL251)/AL253*100</f>
        <v>1.2879753558529909</v>
      </c>
      <c r="AM254" s="392"/>
      <c r="AN254" s="392">
        <f>(AN253-AN251)/AN253*100</f>
        <v>-4.9488460623364201</v>
      </c>
      <c r="AO254" s="392">
        <f>(AO253-AO251)/AO253*100</f>
        <v>-11.163742690058488</v>
      </c>
      <c r="AP254" s="392">
        <f>(AP253-AP251)/AP253*100</f>
        <v>-19.240740740740758</v>
      </c>
      <c r="AQ254" s="392">
        <f>(AQ253-AQ251)/AQ253*100</f>
        <v>0.88226664990150183</v>
      </c>
      <c r="AR254" s="392"/>
      <c r="AS254" s="390"/>
      <c r="AT254" s="343"/>
      <c r="AU254" s="343"/>
      <c r="AV254" s="343"/>
      <c r="AW254" s="343"/>
      <c r="AX254" s="343"/>
      <c r="AY254" s="343"/>
      <c r="AZ254" s="343"/>
      <c r="BA254" s="343"/>
      <c r="BB254" s="343"/>
      <c r="BC254" s="343"/>
      <c r="BD254" s="343"/>
      <c r="BE254" s="475"/>
      <c r="BF254" s="475"/>
      <c r="BG254" s="475"/>
      <c r="BH254" s="475"/>
      <c r="BI254" s="475"/>
      <c r="BJ254" s="475"/>
      <c r="BK254" s="475"/>
      <c r="BL254" s="475"/>
      <c r="BM254" s="475"/>
      <c r="BN254" s="475"/>
      <c r="BO254" s="475"/>
      <c r="BP254" s="306"/>
      <c r="BQ254" s="496"/>
      <c r="BR254" s="496"/>
      <c r="BS254" s="496"/>
      <c r="BT254" s="496"/>
      <c r="BU254" s="496"/>
      <c r="BV254" s="496"/>
    </row>
    <row r="255" spans="1:74" s="52" customFormat="1" ht="13.5" thickBot="1">
      <c r="A255" s="38"/>
      <c r="B255" s="46"/>
      <c r="C255" s="47"/>
      <c r="D255" s="48"/>
      <c r="E255" s="49"/>
      <c r="F255" s="49"/>
      <c r="G255" s="49"/>
      <c r="H255" s="49"/>
      <c r="I255" s="49"/>
      <c r="J255" s="49"/>
      <c r="K255" s="49"/>
      <c r="L255" s="49"/>
      <c r="M255" s="47"/>
      <c r="N255" s="50"/>
      <c r="O255" s="50"/>
      <c r="P255" s="50"/>
      <c r="Q255" s="50"/>
      <c r="R255" s="50"/>
      <c r="S255" s="50"/>
      <c r="T255" s="50"/>
      <c r="U255" s="50"/>
      <c r="V255" s="51"/>
      <c r="AE255" s="312"/>
      <c r="AF255" s="312"/>
      <c r="AG255" s="312"/>
      <c r="AH255" s="312"/>
      <c r="AI255" s="312"/>
      <c r="AJ255" s="393" t="s">
        <v>1693</v>
      </c>
      <c r="AK255" s="430"/>
      <c r="AL255" s="394">
        <v>0.25251028806584358</v>
      </c>
      <c r="AM255" s="394">
        <v>33.639629629629624</v>
      </c>
      <c r="AN255" s="394">
        <v>0.66316872427983464</v>
      </c>
      <c r="AO255" s="394">
        <v>7.3260493827160529</v>
      </c>
      <c r="AP255" s="394">
        <v>13.463539094650203</v>
      </c>
      <c r="AQ255" s="394">
        <v>0.27432098765432134</v>
      </c>
      <c r="AR255" s="404">
        <v>2.5361728395061736</v>
      </c>
      <c r="AS255" s="395"/>
      <c r="AT255" s="312"/>
      <c r="AU255" s="312"/>
      <c r="AV255" s="312"/>
      <c r="AW255" s="312"/>
      <c r="AX255" s="312"/>
      <c r="AY255" s="312"/>
      <c r="AZ255" s="312"/>
      <c r="BA255" s="312"/>
      <c r="BB255" s="312"/>
      <c r="BC255" s="312"/>
      <c r="BD255" s="312"/>
      <c r="BE255" s="306"/>
      <c r="BF255" s="306"/>
      <c r="BG255" s="306"/>
      <c r="BH255" s="306"/>
      <c r="BI255" s="306"/>
      <c r="BJ255" s="306"/>
      <c r="BK255" s="306"/>
      <c r="BL255" s="306"/>
      <c r="BM255" s="306"/>
      <c r="BN255" s="306"/>
      <c r="BO255" s="306"/>
      <c r="BP255" s="306"/>
      <c r="BQ255" s="496"/>
      <c r="BR255" s="496"/>
      <c r="BS255" s="496"/>
      <c r="BT255" s="496"/>
      <c r="BU255" s="496"/>
      <c r="BV255" s="496"/>
    </row>
    <row r="256" spans="1:74" s="52" customFormat="1" ht="15.75" thickBot="1">
      <c r="A256" s="45">
        <v>3291.8800292611559</v>
      </c>
      <c r="B256" s="46" t="s">
        <v>305</v>
      </c>
      <c r="C256" s="47" t="s">
        <v>315</v>
      </c>
      <c r="D256" s="48">
        <v>0</v>
      </c>
      <c r="E256" s="49">
        <v>38.569499999999998</v>
      </c>
      <c r="F256" s="49">
        <v>2.9149999999999999E-2</v>
      </c>
      <c r="G256" s="49">
        <v>18.122800000000002</v>
      </c>
      <c r="H256" s="49">
        <v>0.20538899999999999</v>
      </c>
      <c r="I256" s="49">
        <v>0.22772999999999999</v>
      </c>
      <c r="J256" s="49">
        <v>41.587200000000003</v>
      </c>
      <c r="K256" s="49">
        <v>0.27422800000000003</v>
      </c>
      <c r="L256" s="49">
        <v>99.06937099999999</v>
      </c>
      <c r="M256" s="47"/>
      <c r="N256" s="50">
        <v>0.99405097950025834</v>
      </c>
      <c r="O256" s="50">
        <v>5.939893015120889E-4</v>
      </c>
      <c r="P256" s="50">
        <v>0.39061232313233252</v>
      </c>
      <c r="Q256" s="50">
        <v>4.2578045477798731E-3</v>
      </c>
      <c r="R256" s="50">
        <v>4.9713075783299138E-3</v>
      </c>
      <c r="S256" s="50">
        <v>1.5978384777809123</v>
      </c>
      <c r="T256" s="50">
        <v>7.5724095136729917E-3</v>
      </c>
      <c r="U256" s="50">
        <v>3.0015185415354377</v>
      </c>
      <c r="V256" s="51">
        <v>80.355947305664571</v>
      </c>
      <c r="X256" s="49">
        <v>0.214555</v>
      </c>
      <c r="Y256" s="49">
        <v>56.847200000000001</v>
      </c>
      <c r="Z256" s="49">
        <v>0.42705100000000001</v>
      </c>
      <c r="AA256" s="49">
        <v>10.2088</v>
      </c>
      <c r="AB256" s="49">
        <v>6.2825300000000004</v>
      </c>
      <c r="AC256" s="49">
        <v>0.18412600000000001</v>
      </c>
      <c r="AD256" s="49">
        <v>4.6083299999999996</v>
      </c>
      <c r="AE256" s="312"/>
      <c r="AF256" s="312" t="s">
        <v>430</v>
      </c>
      <c r="AG256" s="343">
        <v>30</v>
      </c>
      <c r="AH256" s="343">
        <v>15</v>
      </c>
      <c r="AI256" s="343"/>
      <c r="AJ256" s="406"/>
      <c r="AK256" s="306"/>
      <c r="AL256" s="306"/>
      <c r="AM256" s="306"/>
      <c r="AN256" s="306"/>
      <c r="AO256" s="306"/>
      <c r="AP256" s="306"/>
      <c r="AQ256" s="306"/>
      <c r="AR256" s="14"/>
      <c r="AS256" s="14"/>
      <c r="AT256" s="343"/>
      <c r="AU256" s="343"/>
      <c r="AV256" s="343"/>
      <c r="AW256" s="343"/>
      <c r="AX256" s="343"/>
      <c r="AY256" s="343"/>
      <c r="AZ256" s="343"/>
      <c r="BA256" s="343"/>
      <c r="BB256" s="343"/>
      <c r="BC256" s="343"/>
      <c r="BD256" s="343"/>
      <c r="BE256" s="475"/>
      <c r="BF256" s="475"/>
      <c r="BG256" s="475"/>
      <c r="BH256" s="475"/>
      <c r="BI256" s="475"/>
      <c r="BJ256" s="475"/>
      <c r="BK256" s="475"/>
      <c r="BL256" s="475"/>
      <c r="BM256" s="475"/>
      <c r="BN256" s="475"/>
      <c r="BO256" s="475"/>
      <c r="BP256" s="306"/>
      <c r="BQ256" s="496"/>
      <c r="BR256" s="496"/>
      <c r="BS256" s="496"/>
      <c r="BT256" s="496"/>
      <c r="BU256" s="496"/>
      <c r="BV256" s="496"/>
    </row>
    <row r="257" spans="1:74" s="52" customFormat="1" ht="15.75" thickBot="1">
      <c r="A257" s="45">
        <v>3291.8800292611559</v>
      </c>
      <c r="B257" s="46" t="s">
        <v>305</v>
      </c>
      <c r="C257" s="47" t="s">
        <v>315</v>
      </c>
      <c r="D257" s="48">
        <v>5.2074999999999996</v>
      </c>
      <c r="E257" s="49">
        <v>39.371299999999998</v>
      </c>
      <c r="F257" s="49">
        <v>7.3074E-2</v>
      </c>
      <c r="G257" s="49">
        <v>13.708299999999999</v>
      </c>
      <c r="H257" s="49">
        <v>0.28607900000000003</v>
      </c>
      <c r="I257" s="49">
        <v>0.2084</v>
      </c>
      <c r="J257" s="49">
        <v>45.398000000000003</v>
      </c>
      <c r="K257" s="49">
        <v>0.243947</v>
      </c>
      <c r="L257" s="49">
        <v>99.307306999999994</v>
      </c>
      <c r="M257" s="47"/>
      <c r="N257" s="50">
        <v>0.991782671652781</v>
      </c>
      <c r="O257" s="50">
        <v>1.4553754910389277E-3</v>
      </c>
      <c r="P257" s="50">
        <v>0.28878614626237092</v>
      </c>
      <c r="Q257" s="50">
        <v>5.7965105746190593E-3</v>
      </c>
      <c r="R257" s="50">
        <v>4.4465196402381345E-3</v>
      </c>
      <c r="S257" s="50">
        <v>1.7048337216856264</v>
      </c>
      <c r="T257" s="50">
        <v>6.5840010304238795E-3</v>
      </c>
      <c r="U257" s="50">
        <v>3.0042254900131127</v>
      </c>
      <c r="V257" s="51">
        <v>85.514482931010619</v>
      </c>
      <c r="X257" s="49">
        <v>0.212585</v>
      </c>
      <c r="Y257" s="49">
        <v>22.412800000000001</v>
      </c>
      <c r="Z257" s="49">
        <v>0.49356299999999997</v>
      </c>
      <c r="AA257" s="49">
        <v>7.76328</v>
      </c>
      <c r="AB257" s="49">
        <v>6.4927700000000002</v>
      </c>
      <c r="AC257" s="49">
        <v>0.17354600000000001</v>
      </c>
      <c r="AD257" s="49">
        <v>4.9627800000000004</v>
      </c>
      <c r="AE257" s="312"/>
      <c r="AF257" s="312" t="s">
        <v>430</v>
      </c>
      <c r="AG257" s="343">
        <v>30</v>
      </c>
      <c r="AH257" s="343">
        <v>15</v>
      </c>
      <c r="AI257" s="343"/>
      <c r="AJ257" s="587" t="s">
        <v>428</v>
      </c>
      <c r="AK257" s="588"/>
      <c r="AL257" s="588"/>
      <c r="AM257" s="588"/>
      <c r="AN257" s="588"/>
      <c r="AO257" s="588"/>
      <c r="AP257" s="588"/>
      <c r="AQ257" s="588"/>
      <c r="AR257" s="588"/>
      <c r="AS257" s="589"/>
      <c r="AT257" s="343"/>
      <c r="AU257" s="343"/>
      <c r="AV257" s="343"/>
      <c r="AW257" s="343"/>
      <c r="AX257" s="343"/>
      <c r="AY257" s="343"/>
      <c r="AZ257" s="343"/>
      <c r="BA257" s="343"/>
      <c r="BB257" s="343"/>
      <c r="BC257" s="343"/>
      <c r="BD257" s="343"/>
      <c r="BE257" s="475"/>
      <c r="BF257" s="475"/>
      <c r="BG257" s="475"/>
      <c r="BH257" s="475"/>
      <c r="BI257" s="475"/>
      <c r="BJ257" s="475"/>
      <c r="BK257" s="475"/>
      <c r="BL257" s="475"/>
      <c r="BM257" s="475"/>
      <c r="BN257" s="475"/>
      <c r="BO257" s="475"/>
      <c r="BP257" s="306"/>
      <c r="BQ257" s="496"/>
      <c r="BR257" s="496"/>
      <c r="BS257" s="496"/>
      <c r="BT257" s="496"/>
      <c r="BU257" s="496"/>
      <c r="BV257" s="496"/>
    </row>
    <row r="258" spans="1:74" s="52" customFormat="1" ht="12.75">
      <c r="A258" s="45">
        <v>3291.8800292611559</v>
      </c>
      <c r="B258" s="46" t="s">
        <v>305</v>
      </c>
      <c r="C258" s="47" t="s">
        <v>315</v>
      </c>
      <c r="D258" s="48">
        <v>10.407499999999999</v>
      </c>
      <c r="E258" s="49">
        <v>39.524999999999999</v>
      </c>
      <c r="F258" s="49">
        <v>2.7109000000000001E-2</v>
      </c>
      <c r="G258" s="49">
        <v>13.177</v>
      </c>
      <c r="H258" s="49">
        <v>0.31762699999999999</v>
      </c>
      <c r="I258" s="49">
        <v>0.170849</v>
      </c>
      <c r="J258" s="49">
        <v>45.777000000000001</v>
      </c>
      <c r="K258" s="49">
        <v>0.25284200000000001</v>
      </c>
      <c r="L258" s="49">
        <v>99.264955999999998</v>
      </c>
      <c r="M258" s="47"/>
      <c r="N258" s="50">
        <v>0.99365351908228694</v>
      </c>
      <c r="O258" s="50">
        <v>5.3883029951002324E-4</v>
      </c>
      <c r="P258" s="50">
        <v>0.27703563531356296</v>
      </c>
      <c r="Q258" s="50">
        <v>6.4228000403186384E-3</v>
      </c>
      <c r="R258" s="50">
        <v>3.6379881218489177E-3</v>
      </c>
      <c r="S258" s="50">
        <v>1.7156115827025333</v>
      </c>
      <c r="T258" s="50">
        <v>6.8103582935988708E-3</v>
      </c>
      <c r="U258" s="50">
        <v>3.0042300826753374</v>
      </c>
      <c r="V258" s="51">
        <v>86.097105759172806</v>
      </c>
      <c r="X258" s="49">
        <v>0.21221599999999999</v>
      </c>
      <c r="Y258" s="49">
        <v>61.035600000000002</v>
      </c>
      <c r="Z258" s="49">
        <v>0.50446299999999999</v>
      </c>
      <c r="AA258" s="49">
        <v>6.9365399999999999</v>
      </c>
      <c r="AB258" s="49">
        <v>7.6408899999999997</v>
      </c>
      <c r="AC258" s="49">
        <v>0.172543</v>
      </c>
      <c r="AD258" s="49">
        <v>4.83941</v>
      </c>
      <c r="AE258" s="312"/>
      <c r="AF258" s="312" t="s">
        <v>430</v>
      </c>
      <c r="AG258" s="343">
        <v>30</v>
      </c>
      <c r="AH258" s="343">
        <v>15</v>
      </c>
      <c r="AI258" s="343"/>
      <c r="AJ258" s="381" t="s">
        <v>1675</v>
      </c>
      <c r="AK258" s="435" t="s">
        <v>1696</v>
      </c>
      <c r="AL258" s="216" t="s">
        <v>285</v>
      </c>
      <c r="AM258" s="216" t="s">
        <v>286</v>
      </c>
      <c r="AN258" s="216" t="s">
        <v>287</v>
      </c>
      <c r="AO258" s="216" t="s">
        <v>288</v>
      </c>
      <c r="AP258" s="216" t="s">
        <v>289</v>
      </c>
      <c r="AQ258" s="216" t="s">
        <v>290</v>
      </c>
      <c r="AR258" s="216" t="s">
        <v>291</v>
      </c>
      <c r="AS258" s="365" t="s">
        <v>292</v>
      </c>
      <c r="AT258" s="343"/>
      <c r="AU258" s="343"/>
      <c r="AV258" s="343"/>
      <c r="AW258" s="343"/>
      <c r="AX258" s="343"/>
      <c r="AY258" s="343"/>
      <c r="AZ258" s="343"/>
      <c r="BA258" s="343"/>
      <c r="BB258" s="343"/>
      <c r="BC258" s="343"/>
      <c r="BD258" s="343"/>
      <c r="BE258" s="475"/>
      <c r="BF258" s="475"/>
      <c r="BG258" s="475"/>
      <c r="BH258" s="475"/>
      <c r="BI258" s="475"/>
      <c r="BJ258" s="475"/>
      <c r="BK258" s="475"/>
      <c r="BL258" s="475"/>
      <c r="BM258" s="475"/>
      <c r="BN258" s="475"/>
      <c r="BO258" s="475"/>
      <c r="BP258" s="306"/>
      <c r="BQ258" s="496"/>
      <c r="BR258" s="496"/>
      <c r="BS258" s="496"/>
      <c r="BT258" s="496"/>
      <c r="BU258" s="496"/>
      <c r="BV258" s="496"/>
    </row>
    <row r="259" spans="1:74" s="52" customFormat="1" ht="13.5" thickBot="1">
      <c r="A259" s="45">
        <v>3291.8800292611559</v>
      </c>
      <c r="B259" s="46" t="s">
        <v>305</v>
      </c>
      <c r="C259" s="47" t="s">
        <v>315</v>
      </c>
      <c r="D259" s="48">
        <v>15.607499999999998</v>
      </c>
      <c r="E259" s="49">
        <v>39.596200000000003</v>
      </c>
      <c r="F259" s="49">
        <v>3.3086999999999998E-2</v>
      </c>
      <c r="G259" s="49">
        <v>13.267799999999999</v>
      </c>
      <c r="H259" s="49">
        <v>0.32391700000000001</v>
      </c>
      <c r="I259" s="49">
        <v>0.20003099999999999</v>
      </c>
      <c r="J259" s="49">
        <v>45.668900000000001</v>
      </c>
      <c r="K259" s="49">
        <v>0.22251899999999999</v>
      </c>
      <c r="L259" s="49">
        <v>99.336327000000011</v>
      </c>
      <c r="M259" s="47"/>
      <c r="N259" s="50">
        <v>0.99487396860116062</v>
      </c>
      <c r="O259" s="50">
        <v>6.572753797683148E-4</v>
      </c>
      <c r="P259" s="50">
        <v>0.2787850421745463</v>
      </c>
      <c r="Q259" s="50">
        <v>6.5462440497875713E-3</v>
      </c>
      <c r="R259" s="50">
        <v>4.2569407311044425E-3</v>
      </c>
      <c r="S259" s="50">
        <v>1.710581043713632</v>
      </c>
      <c r="T259" s="50">
        <v>5.9901721726149677E-3</v>
      </c>
      <c r="U259" s="50">
        <v>3.0023976180948435</v>
      </c>
      <c r="V259" s="51">
        <v>85.986237316894886</v>
      </c>
      <c r="X259" s="49">
        <v>0.21202699999999999</v>
      </c>
      <c r="Y259" s="49">
        <v>49.781100000000002</v>
      </c>
      <c r="Z259" s="49">
        <v>0.50158599999999998</v>
      </c>
      <c r="AA259" s="49">
        <v>6.68269</v>
      </c>
      <c r="AB259" s="49">
        <v>6.6781899999999998</v>
      </c>
      <c r="AC259" s="49">
        <v>0.17280999999999999</v>
      </c>
      <c r="AD259" s="49">
        <v>5.4416500000000001</v>
      </c>
      <c r="AE259" s="312"/>
      <c r="AF259" s="312" t="s">
        <v>430</v>
      </c>
      <c r="AG259" s="343">
        <v>30</v>
      </c>
      <c r="AH259" s="343">
        <v>15</v>
      </c>
      <c r="AI259" s="343"/>
      <c r="AJ259" s="399" t="s">
        <v>429</v>
      </c>
      <c r="AK259" s="376"/>
      <c r="AL259" s="27" t="s">
        <v>303</v>
      </c>
      <c r="AM259" s="27" t="s">
        <v>303</v>
      </c>
      <c r="AN259" s="27" t="s">
        <v>303</v>
      </c>
      <c r="AO259" s="27" t="s">
        <v>303</v>
      </c>
      <c r="AP259" s="27" t="s">
        <v>303</v>
      </c>
      <c r="AQ259" s="27" t="s">
        <v>303</v>
      </c>
      <c r="AR259" s="27" t="s">
        <v>303</v>
      </c>
      <c r="AS259" s="364" t="s">
        <v>303</v>
      </c>
      <c r="AT259" s="343"/>
      <c r="AU259" s="343"/>
      <c r="AV259" s="343"/>
      <c r="AW259" s="343"/>
      <c r="AX259" s="343"/>
      <c r="AY259" s="343"/>
      <c r="AZ259" s="343"/>
      <c r="BA259" s="343"/>
      <c r="BB259" s="343"/>
      <c r="BC259" s="343"/>
      <c r="BD259" s="343"/>
      <c r="BE259" s="475"/>
      <c r="BF259" s="475"/>
      <c r="BG259" s="475"/>
      <c r="BH259" s="475"/>
      <c r="BI259" s="475"/>
      <c r="BJ259" s="475"/>
      <c r="BK259" s="475"/>
      <c r="BL259" s="475"/>
      <c r="BM259" s="475"/>
      <c r="BN259" s="475"/>
      <c r="BO259" s="475"/>
      <c r="BP259" s="306"/>
      <c r="BQ259" s="496"/>
      <c r="BR259" s="496"/>
      <c r="BS259" s="496"/>
      <c r="BT259" s="496"/>
      <c r="BU259" s="496"/>
      <c r="BV259" s="496"/>
    </row>
    <row r="260" spans="1:74" s="52" customFormat="1" ht="12.75">
      <c r="A260" s="45">
        <v>3291.8800292611559</v>
      </c>
      <c r="B260" s="46" t="s">
        <v>305</v>
      </c>
      <c r="C260" s="47" t="s">
        <v>315</v>
      </c>
      <c r="D260" s="48">
        <v>20.807499999999997</v>
      </c>
      <c r="E260" s="49">
        <v>39.540199999999999</v>
      </c>
      <c r="F260" s="49">
        <v>4.7749E-2</v>
      </c>
      <c r="G260" s="49">
        <v>13.2742</v>
      </c>
      <c r="H260" s="49">
        <v>0.32784999999999997</v>
      </c>
      <c r="I260" s="49">
        <v>0.20730499999999999</v>
      </c>
      <c r="J260" s="49">
        <v>45.815199999999997</v>
      </c>
      <c r="K260" s="49">
        <v>0.26079999999999998</v>
      </c>
      <c r="L260" s="49">
        <v>99.509191999999999</v>
      </c>
      <c r="M260" s="47"/>
      <c r="N260" s="50">
        <v>0.99197743351773648</v>
      </c>
      <c r="O260" s="50">
        <v>9.4711480739349731E-4</v>
      </c>
      <c r="P260" s="50">
        <v>0.27850133518684955</v>
      </c>
      <c r="Q260" s="50">
        <v>6.6157945685740346E-3</v>
      </c>
      <c r="R260" s="50">
        <v>4.4051271355152128E-3</v>
      </c>
      <c r="S260" s="50">
        <v>1.7134879834925751</v>
      </c>
      <c r="T260" s="50">
        <v>7.0101637915925361E-3</v>
      </c>
      <c r="U260" s="50">
        <v>3.0040060806226498</v>
      </c>
      <c r="V260" s="51">
        <v>86.018934309774309</v>
      </c>
      <c r="X260" s="49">
        <v>0.21216099999999999</v>
      </c>
      <c r="Y260" s="49">
        <v>34.9482</v>
      </c>
      <c r="Z260" s="49">
        <v>0.50244500000000003</v>
      </c>
      <c r="AA260" s="49">
        <v>6.6740899999999996</v>
      </c>
      <c r="AB260" s="49">
        <v>6.5154300000000003</v>
      </c>
      <c r="AC260" s="49">
        <v>0.172539</v>
      </c>
      <c r="AD260" s="49">
        <v>4.7362399999999996</v>
      </c>
      <c r="AE260" s="312"/>
      <c r="AF260" s="312" t="s">
        <v>430</v>
      </c>
      <c r="AG260" s="343">
        <v>30</v>
      </c>
      <c r="AH260" s="343">
        <v>15</v>
      </c>
      <c r="AI260" s="343"/>
      <c r="AJ260" s="380" t="s">
        <v>432</v>
      </c>
      <c r="AK260" s="436" t="s">
        <v>1686</v>
      </c>
      <c r="AL260" s="313">
        <v>40.844900000000003</v>
      </c>
      <c r="AM260" s="313">
        <v>-1.8960000000000001E-2</v>
      </c>
      <c r="AN260" s="313">
        <v>4.9377599999999999</v>
      </c>
      <c r="AO260" s="313">
        <v>0.18784600000000001</v>
      </c>
      <c r="AP260" s="313">
        <v>0.13816999999999999</v>
      </c>
      <c r="AQ260" s="313">
        <v>53.204500000000003</v>
      </c>
      <c r="AR260" s="313">
        <v>5.8409999999999998E-3</v>
      </c>
      <c r="AS260" s="379">
        <v>99.30005700000001</v>
      </c>
      <c r="AT260" s="343"/>
      <c r="AU260" s="343"/>
      <c r="AV260" s="343"/>
      <c r="AW260" s="343"/>
      <c r="AX260" s="343"/>
      <c r="AY260" s="343"/>
      <c r="AZ260" s="343"/>
      <c r="BA260" s="343"/>
      <c r="BB260" s="343"/>
      <c r="BC260" s="343"/>
      <c r="BD260" s="343"/>
      <c r="BE260" s="475"/>
      <c r="BF260" s="475"/>
      <c r="BG260" s="475"/>
      <c r="BH260" s="475"/>
      <c r="BI260" s="475"/>
      <c r="BJ260" s="475"/>
      <c r="BK260" s="475"/>
      <c r="BL260" s="475"/>
      <c r="BM260" s="475"/>
      <c r="BN260" s="475"/>
      <c r="BO260" s="475"/>
      <c r="BP260" s="306"/>
      <c r="BQ260" s="496"/>
      <c r="BR260" s="496"/>
      <c r="BS260" s="496"/>
      <c r="BT260" s="496"/>
      <c r="BU260" s="496"/>
      <c r="BV260" s="496"/>
    </row>
    <row r="261" spans="1:74" s="52" customFormat="1" ht="12.75">
      <c r="A261" s="45">
        <v>3291.8800292611559</v>
      </c>
      <c r="B261" s="46" t="s">
        <v>305</v>
      </c>
      <c r="C261" s="47" t="s">
        <v>315</v>
      </c>
      <c r="D261" s="48">
        <v>26.007499999999997</v>
      </c>
      <c r="E261" s="49">
        <v>39.471600000000002</v>
      </c>
      <c r="F261" s="49">
        <v>3.8268000000000003E-2</v>
      </c>
      <c r="G261" s="49">
        <v>13.367800000000001</v>
      </c>
      <c r="H261" s="49">
        <v>0.30263800000000002</v>
      </c>
      <c r="I261" s="49">
        <v>0.197074</v>
      </c>
      <c r="J261" s="49">
        <v>45.684800000000003</v>
      </c>
      <c r="K261" s="49">
        <v>0.25193199999999999</v>
      </c>
      <c r="L261" s="49">
        <v>99.347213000000011</v>
      </c>
      <c r="M261" s="47"/>
      <c r="N261" s="50">
        <v>0.9922734881551909</v>
      </c>
      <c r="O261" s="50">
        <v>7.6060265522464058E-4</v>
      </c>
      <c r="P261" s="50">
        <v>0.28103641069054297</v>
      </c>
      <c r="Q261" s="50">
        <v>6.1194727814249577E-3</v>
      </c>
      <c r="R261" s="50">
        <v>4.1962536071055529E-3</v>
      </c>
      <c r="S261" s="50">
        <v>1.7120913392746966</v>
      </c>
      <c r="T261" s="50">
        <v>6.7855903685006477E-3</v>
      </c>
      <c r="U261" s="50">
        <v>3.0042438738665771</v>
      </c>
      <c r="V261" s="51">
        <v>85.899729172129369</v>
      </c>
      <c r="X261" s="49">
        <v>0.212395</v>
      </c>
      <c r="Y261" s="49">
        <v>41.884999999999998</v>
      </c>
      <c r="Z261" s="49">
        <v>0.50055099999999997</v>
      </c>
      <c r="AA261" s="49">
        <v>7.2793400000000004</v>
      </c>
      <c r="AB261" s="49">
        <v>6.8621999999999996</v>
      </c>
      <c r="AC261" s="49">
        <v>0.17282</v>
      </c>
      <c r="AD261" s="49">
        <v>4.7895399999999997</v>
      </c>
      <c r="AE261" s="312"/>
      <c r="AF261" s="312" t="s">
        <v>430</v>
      </c>
      <c r="AG261" s="343">
        <v>30</v>
      </c>
      <c r="AH261" s="343">
        <v>15</v>
      </c>
      <c r="AI261" s="343"/>
      <c r="AJ261" s="380" t="s">
        <v>432</v>
      </c>
      <c r="AK261" s="436" t="s">
        <v>1686</v>
      </c>
      <c r="AL261" s="313">
        <v>40.747</v>
      </c>
      <c r="AM261" s="313">
        <v>2.7029000000000001E-2</v>
      </c>
      <c r="AN261" s="313">
        <v>4.9638999999999998</v>
      </c>
      <c r="AO261" s="313">
        <v>0.18020900000000001</v>
      </c>
      <c r="AP261" s="313">
        <v>0.16270200000000001</v>
      </c>
      <c r="AQ261" s="313">
        <v>53.258400000000002</v>
      </c>
      <c r="AR261" s="313">
        <v>1.4074E-2</v>
      </c>
      <c r="AS261" s="379">
        <v>99.353313999999997</v>
      </c>
      <c r="AT261" s="343"/>
      <c r="AU261" s="343"/>
      <c r="AV261" s="343"/>
      <c r="AW261" s="343"/>
      <c r="AX261" s="343"/>
      <c r="AY261" s="343"/>
      <c r="AZ261" s="343"/>
      <c r="BA261" s="343"/>
      <c r="BB261" s="343"/>
      <c r="BC261" s="343"/>
      <c r="BD261" s="343"/>
      <c r="BE261" s="475"/>
      <c r="BF261" s="475"/>
      <c r="BG261" s="475"/>
      <c r="BH261" s="475"/>
      <c r="BI261" s="475"/>
      <c r="BJ261" s="475"/>
      <c r="BK261" s="475"/>
      <c r="BL261" s="475"/>
      <c r="BM261" s="475"/>
      <c r="BN261" s="475"/>
      <c r="BO261" s="475"/>
      <c r="BP261" s="306"/>
      <c r="BQ261" s="496"/>
      <c r="BR261" s="496"/>
      <c r="BS261" s="496"/>
      <c r="BT261" s="496"/>
      <c r="BU261" s="496"/>
      <c r="BV261" s="496"/>
    </row>
    <row r="262" spans="1:74" s="52" customFormat="1" ht="12.75">
      <c r="A262" s="45">
        <v>3291.8800292611559</v>
      </c>
      <c r="B262" s="46" t="s">
        <v>305</v>
      </c>
      <c r="C262" s="47" t="s">
        <v>315</v>
      </c>
      <c r="D262" s="48">
        <v>31.207499999999996</v>
      </c>
      <c r="E262" s="49">
        <v>39.706499999999998</v>
      </c>
      <c r="F262" s="49">
        <v>3.9216000000000001E-2</v>
      </c>
      <c r="G262" s="49">
        <v>13.451599999999999</v>
      </c>
      <c r="H262" s="49">
        <v>0.33621800000000002</v>
      </c>
      <c r="I262" s="49">
        <v>0.15681100000000001</v>
      </c>
      <c r="J262" s="49">
        <v>45.777200000000001</v>
      </c>
      <c r="K262" s="49">
        <v>0.23874600000000001</v>
      </c>
      <c r="L262" s="49">
        <v>99.741444000000016</v>
      </c>
      <c r="M262" s="47"/>
      <c r="N262" s="50">
        <v>0.99401858454901693</v>
      </c>
      <c r="O262" s="50">
        <v>7.7619636771910814E-4</v>
      </c>
      <c r="P262" s="50">
        <v>0.28161957300785834</v>
      </c>
      <c r="Q262" s="50">
        <v>6.7701415642802722E-3</v>
      </c>
      <c r="R262" s="50">
        <v>3.325026881195185E-3</v>
      </c>
      <c r="S262" s="50">
        <v>1.708404347142606</v>
      </c>
      <c r="T262" s="50">
        <v>6.4036361645330728E-3</v>
      </c>
      <c r="U262" s="50">
        <v>3.0023546780233215</v>
      </c>
      <c r="V262" s="51">
        <v>85.848432767252106</v>
      </c>
      <c r="X262" s="49">
        <v>0.211727</v>
      </c>
      <c r="Y262" s="49">
        <v>41.388300000000001</v>
      </c>
      <c r="Z262" s="49">
        <v>0.49903799999999998</v>
      </c>
      <c r="AA262" s="49">
        <v>6.4893599999999996</v>
      </c>
      <c r="AB262" s="49">
        <v>8.3873599999999993</v>
      </c>
      <c r="AC262" s="49">
        <v>0.17266500000000001</v>
      </c>
      <c r="AD262" s="49">
        <v>5.0081300000000004</v>
      </c>
      <c r="AE262" s="312"/>
      <c r="AF262" s="312" t="s">
        <v>430</v>
      </c>
      <c r="AG262" s="343">
        <v>30</v>
      </c>
      <c r="AH262" s="343">
        <v>15</v>
      </c>
      <c r="AI262" s="343"/>
      <c r="AJ262" s="380" t="s">
        <v>432</v>
      </c>
      <c r="AK262" s="436" t="s">
        <v>1686</v>
      </c>
      <c r="AL262" s="313">
        <v>40.9069</v>
      </c>
      <c r="AM262" s="313">
        <v>2.2141000000000001E-2</v>
      </c>
      <c r="AN262" s="313">
        <v>4.90632</v>
      </c>
      <c r="AO262" s="313">
        <v>0.191106</v>
      </c>
      <c r="AP262" s="313">
        <v>0.155193</v>
      </c>
      <c r="AQ262" s="313">
        <v>53.418999999999997</v>
      </c>
      <c r="AR262" s="313">
        <v>1.9432000000000001E-2</v>
      </c>
      <c r="AS262" s="379">
        <v>99.620091999999985</v>
      </c>
      <c r="AT262" s="343"/>
      <c r="AU262" s="343"/>
      <c r="AV262" s="343"/>
      <c r="AW262" s="343"/>
      <c r="AX262" s="343"/>
      <c r="AY262" s="343"/>
      <c r="AZ262" s="343"/>
      <c r="BA262" s="343"/>
      <c r="BB262" s="343"/>
      <c r="BC262" s="343"/>
      <c r="BD262" s="343"/>
      <c r="BE262" s="475"/>
      <c r="BF262" s="475"/>
      <c r="BG262" s="475"/>
      <c r="BH262" s="475"/>
      <c r="BI262" s="475"/>
      <c r="BJ262" s="475"/>
      <c r="BK262" s="475"/>
      <c r="BL262" s="475"/>
      <c r="BM262" s="475"/>
      <c r="BN262" s="475"/>
      <c r="BO262" s="475"/>
      <c r="BP262" s="306"/>
      <c r="BQ262" s="496"/>
      <c r="BR262" s="496"/>
      <c r="BS262" s="496"/>
      <c r="BT262" s="496"/>
      <c r="BU262" s="496"/>
      <c r="BV262" s="496"/>
    </row>
    <row r="263" spans="1:74" s="52" customFormat="1" ht="12.75">
      <c r="A263" s="45">
        <v>3291.8800292611559</v>
      </c>
      <c r="B263" s="46" t="s">
        <v>305</v>
      </c>
      <c r="C263" s="47" t="s">
        <v>315</v>
      </c>
      <c r="D263" s="48">
        <v>36.407499999999999</v>
      </c>
      <c r="E263" s="49">
        <v>39.616799999999998</v>
      </c>
      <c r="F263" s="49">
        <v>5.7306999999999997E-2</v>
      </c>
      <c r="G263" s="49">
        <v>13.478199999999999</v>
      </c>
      <c r="H263" s="49">
        <v>0.35320499999999999</v>
      </c>
      <c r="I263" s="49">
        <v>0.176426</v>
      </c>
      <c r="J263" s="49">
        <v>45.638399999999997</v>
      </c>
      <c r="K263" s="49">
        <v>0.23651900000000001</v>
      </c>
      <c r="L263" s="49">
        <v>99.579826000000011</v>
      </c>
      <c r="M263" s="47"/>
      <c r="N263" s="50">
        <v>0.99386516769062527</v>
      </c>
      <c r="O263" s="50">
        <v>1.1366615412870581E-3</v>
      </c>
      <c r="P263" s="50">
        <v>0.28277171609385476</v>
      </c>
      <c r="Q263" s="50">
        <v>7.1271978063457654E-3</v>
      </c>
      <c r="R263" s="50">
        <v>3.7488356735565871E-3</v>
      </c>
      <c r="S263" s="50">
        <v>1.7068172876619563</v>
      </c>
      <c r="T263" s="50">
        <v>6.3572861289730139E-3</v>
      </c>
      <c r="U263" s="50">
        <v>3.0025032714733331</v>
      </c>
      <c r="V263" s="51">
        <v>85.787430692466756</v>
      </c>
      <c r="X263" s="49">
        <v>0.21193100000000001</v>
      </c>
      <c r="Y263" s="49">
        <v>29.221699999999998</v>
      </c>
      <c r="Z263" s="49">
        <v>0.49803199999999997</v>
      </c>
      <c r="AA263" s="49">
        <v>6.2606000000000002</v>
      </c>
      <c r="AB263" s="49">
        <v>7.5921399999999997</v>
      </c>
      <c r="AC263" s="49">
        <v>0.17302699999999999</v>
      </c>
      <c r="AD263" s="49">
        <v>5.0030900000000003</v>
      </c>
      <c r="AE263" s="312"/>
      <c r="AF263" s="312" t="s">
        <v>430</v>
      </c>
      <c r="AG263" s="343">
        <v>30</v>
      </c>
      <c r="AH263" s="343">
        <v>15</v>
      </c>
      <c r="AI263" s="343"/>
      <c r="AJ263" s="380" t="s">
        <v>432</v>
      </c>
      <c r="AK263" s="436" t="s">
        <v>1686</v>
      </c>
      <c r="AL263" s="313">
        <v>41.1188</v>
      </c>
      <c r="AM263" s="313">
        <v>8.5629999999999994E-3</v>
      </c>
      <c r="AN263" s="313">
        <v>4.8935300000000002</v>
      </c>
      <c r="AO263" s="313">
        <v>0.226969</v>
      </c>
      <c r="AP263" s="313">
        <v>0.14615300000000001</v>
      </c>
      <c r="AQ263" s="313">
        <v>53.387599999999999</v>
      </c>
      <c r="AR263" s="313">
        <v>1.0248999999999999E-2</v>
      </c>
      <c r="AS263" s="379">
        <v>99.79186399999999</v>
      </c>
      <c r="AT263" s="343"/>
      <c r="AU263" s="343"/>
      <c r="AV263" s="343"/>
      <c r="AW263" s="343"/>
      <c r="AX263" s="343"/>
      <c r="AY263" s="343"/>
      <c r="AZ263" s="343"/>
      <c r="BA263" s="343"/>
      <c r="BB263" s="343"/>
      <c r="BC263" s="343"/>
      <c r="BD263" s="343"/>
      <c r="BE263" s="475"/>
      <c r="BF263" s="475"/>
      <c r="BG263" s="475"/>
      <c r="BH263" s="475"/>
      <c r="BI263" s="475"/>
      <c r="BJ263" s="475"/>
      <c r="BK263" s="475"/>
      <c r="BL263" s="475"/>
      <c r="BM263" s="475"/>
      <c r="BN263" s="475"/>
      <c r="BO263" s="475"/>
      <c r="BP263" s="306"/>
      <c r="BQ263" s="496"/>
      <c r="BR263" s="496"/>
      <c r="BS263" s="496"/>
      <c r="BT263" s="496"/>
      <c r="BU263" s="496"/>
      <c r="BV263" s="496"/>
    </row>
    <row r="264" spans="1:74" s="52" customFormat="1" ht="13.5" thickBot="1">
      <c r="A264" s="38"/>
      <c r="B264" s="46"/>
      <c r="C264" s="47"/>
      <c r="D264" s="48"/>
      <c r="E264" s="49"/>
      <c r="F264" s="49"/>
      <c r="G264" s="49"/>
      <c r="H264" s="49"/>
      <c r="I264" s="49"/>
      <c r="J264" s="49"/>
      <c r="K264" s="49"/>
      <c r="L264" s="49"/>
      <c r="M264" s="47"/>
      <c r="N264" s="50"/>
      <c r="O264" s="50"/>
      <c r="P264" s="50"/>
      <c r="Q264" s="50"/>
      <c r="R264" s="50"/>
      <c r="S264" s="50"/>
      <c r="T264" s="50"/>
      <c r="U264" s="50"/>
      <c r="V264" s="51"/>
      <c r="AE264" s="312"/>
      <c r="AF264" s="312"/>
      <c r="AG264" s="312"/>
      <c r="AH264" s="312"/>
      <c r="AI264" s="312"/>
      <c r="AJ264" s="386" t="s">
        <v>432</v>
      </c>
      <c r="AK264" s="437" t="s">
        <v>1686</v>
      </c>
      <c r="AL264" s="61">
        <v>40.8874</v>
      </c>
      <c r="AM264" s="61">
        <v>-2.085E-2</v>
      </c>
      <c r="AN264" s="61">
        <v>4.8761000000000001</v>
      </c>
      <c r="AO264" s="61">
        <v>0.21143899999999999</v>
      </c>
      <c r="AP264" s="61">
        <v>0.146645</v>
      </c>
      <c r="AQ264" s="61">
        <v>53.288699999999999</v>
      </c>
      <c r="AR264" s="61">
        <v>1.5427E-2</v>
      </c>
      <c r="AS264" s="400">
        <v>99.404860999999997</v>
      </c>
      <c r="AT264" s="312"/>
      <c r="AU264" s="312"/>
      <c r="AV264" s="312"/>
      <c r="AW264" s="312"/>
      <c r="AX264" s="312"/>
      <c r="AY264" s="312"/>
      <c r="AZ264" s="312"/>
      <c r="BA264" s="312"/>
      <c r="BB264" s="312"/>
      <c r="BC264" s="312"/>
      <c r="BD264" s="312"/>
      <c r="BE264" s="306"/>
      <c r="BF264" s="306"/>
      <c r="BG264" s="306"/>
      <c r="BH264" s="306"/>
      <c r="BI264" s="306"/>
      <c r="BJ264" s="306"/>
      <c r="BK264" s="306"/>
      <c r="BL264" s="306"/>
      <c r="BM264" s="306"/>
      <c r="BN264" s="306"/>
      <c r="BO264" s="306"/>
      <c r="BP264" s="306"/>
      <c r="BQ264" s="496"/>
      <c r="BR264" s="496"/>
      <c r="BS264" s="496"/>
      <c r="BT264" s="496"/>
      <c r="BU264" s="496"/>
      <c r="BV264" s="496"/>
    </row>
    <row r="265" spans="1:74" s="52" customFormat="1" ht="12.75">
      <c r="A265" s="45">
        <v>3291.8800292611559</v>
      </c>
      <c r="B265" s="46" t="s">
        <v>305</v>
      </c>
      <c r="C265" s="47" t="s">
        <v>316</v>
      </c>
      <c r="D265" s="48">
        <v>0</v>
      </c>
      <c r="E265" s="49">
        <v>38.224299999999999</v>
      </c>
      <c r="F265" s="49">
        <v>4.9814999999999998E-2</v>
      </c>
      <c r="G265" s="49">
        <v>18.649899999999999</v>
      </c>
      <c r="H265" s="49">
        <v>0.172932</v>
      </c>
      <c r="I265" s="49">
        <v>0.25001699999999999</v>
      </c>
      <c r="J265" s="49">
        <v>40.574300000000001</v>
      </c>
      <c r="K265" s="49">
        <v>0.26640799999999998</v>
      </c>
      <c r="L265" s="49">
        <v>98.247491000000011</v>
      </c>
      <c r="M265" s="47"/>
      <c r="N265" s="50">
        <v>0.9960865614958625</v>
      </c>
      <c r="O265" s="50">
        <v>1.0263443354452148E-3</v>
      </c>
      <c r="P265" s="50">
        <v>0.40643400939930169</v>
      </c>
      <c r="Q265" s="50">
        <v>3.6247394676584021E-3</v>
      </c>
      <c r="R265" s="50">
        <v>5.5183954497146411E-3</v>
      </c>
      <c r="S265" s="50">
        <v>1.5762210443720575</v>
      </c>
      <c r="T265" s="50">
        <v>7.4381074809298066E-3</v>
      </c>
      <c r="U265" s="50">
        <v>2.9981863846117291</v>
      </c>
      <c r="V265" s="51">
        <v>79.500518326362794</v>
      </c>
      <c r="X265" s="49">
        <v>0.215416</v>
      </c>
      <c r="Y265" s="49">
        <v>33.785600000000002</v>
      </c>
      <c r="Z265" s="49">
        <v>0.42112300000000003</v>
      </c>
      <c r="AA265" s="49">
        <v>12.3348</v>
      </c>
      <c r="AB265" s="49">
        <v>5.7294799999999997</v>
      </c>
      <c r="AC265" s="49">
        <v>0.18687200000000001</v>
      </c>
      <c r="AD265" s="49">
        <v>4.6329000000000002</v>
      </c>
      <c r="AE265" s="312"/>
      <c r="AF265" s="312" t="s">
        <v>430</v>
      </c>
      <c r="AG265" s="343">
        <v>30</v>
      </c>
      <c r="AH265" s="343">
        <v>15</v>
      </c>
      <c r="AI265" s="343"/>
      <c r="AJ265" s="387" t="s">
        <v>1735</v>
      </c>
      <c r="AK265" s="438"/>
      <c r="AL265" s="388">
        <f t="shared" ref="AL265:AR265" si="26">AVERAGE(AL260:AL264)</f>
        <v>40.900999999999996</v>
      </c>
      <c r="AM265" s="388">
        <f t="shared" si="26"/>
        <v>3.5846000000000003E-3</v>
      </c>
      <c r="AN265" s="388">
        <f t="shared" si="26"/>
        <v>4.9155220000000002</v>
      </c>
      <c r="AO265" s="388">
        <f t="shared" si="26"/>
        <v>0.19951379999999999</v>
      </c>
      <c r="AP265" s="388">
        <f t="shared" si="26"/>
        <v>0.14977260000000001</v>
      </c>
      <c r="AQ265" s="388">
        <f t="shared" si="26"/>
        <v>53.311639999999997</v>
      </c>
      <c r="AR265" s="388">
        <f t="shared" si="26"/>
        <v>1.30046E-2</v>
      </c>
      <c r="AS265" s="401"/>
      <c r="AT265" s="343"/>
      <c r="AU265" s="343"/>
      <c r="AV265" s="343"/>
      <c r="AW265" s="343"/>
      <c r="AX265" s="343"/>
      <c r="AY265" s="343"/>
      <c r="AZ265" s="343"/>
      <c r="BA265" s="343"/>
      <c r="BB265" s="343"/>
      <c r="BC265" s="343"/>
      <c r="BD265" s="343"/>
      <c r="BE265" s="475"/>
      <c r="BF265" s="475"/>
      <c r="BG265" s="475"/>
      <c r="BH265" s="475"/>
      <c r="BI265" s="475"/>
      <c r="BJ265" s="475"/>
      <c r="BK265" s="475"/>
      <c r="BL265" s="475"/>
      <c r="BM265" s="475"/>
      <c r="BN265" s="475"/>
      <c r="BO265" s="475"/>
      <c r="BP265" s="306"/>
      <c r="BQ265" s="496"/>
      <c r="BR265" s="496"/>
      <c r="BS265" s="496"/>
      <c r="BT265" s="496"/>
      <c r="BU265" s="496"/>
      <c r="BV265" s="496"/>
    </row>
    <row r="266" spans="1:74" s="52" customFormat="1" ht="12.75">
      <c r="A266" s="45">
        <v>3291.8800292611559</v>
      </c>
      <c r="B266" s="46" t="s">
        <v>305</v>
      </c>
      <c r="C266" s="47" t="s">
        <v>316</v>
      </c>
      <c r="D266" s="48">
        <v>5.0453846153846156</v>
      </c>
      <c r="E266" s="49">
        <v>39.098199999999999</v>
      </c>
      <c r="F266" s="49">
        <v>6.5351000000000006E-2</v>
      </c>
      <c r="G266" s="49">
        <v>14.562799999999999</v>
      </c>
      <c r="H266" s="49">
        <v>0.28786600000000001</v>
      </c>
      <c r="I266" s="49">
        <v>0.198963</v>
      </c>
      <c r="J266" s="49">
        <v>44.3994</v>
      </c>
      <c r="K266" s="49">
        <v>0.25157299999999999</v>
      </c>
      <c r="L266" s="49">
        <v>98.889611999999985</v>
      </c>
      <c r="M266" s="47"/>
      <c r="N266" s="50">
        <v>0.99310446441797851</v>
      </c>
      <c r="O266" s="50">
        <v>1.3123987950916776E-3</v>
      </c>
      <c r="P266" s="50">
        <v>0.30934211429022174</v>
      </c>
      <c r="Q266" s="50">
        <v>5.8812878525172823E-3</v>
      </c>
      <c r="R266" s="50">
        <v>4.2805170405604553E-3</v>
      </c>
      <c r="S266" s="50">
        <v>1.6812171717148021</v>
      </c>
      <c r="T266" s="50">
        <v>6.846361810098971E-3</v>
      </c>
      <c r="U266" s="50">
        <v>3.0027464566114599</v>
      </c>
      <c r="V266" s="51">
        <v>84.459537755790265</v>
      </c>
      <c r="X266" s="49">
        <v>0.213308</v>
      </c>
      <c r="Y266" s="49">
        <v>25.5091</v>
      </c>
      <c r="Z266" s="49">
        <v>0.47846100000000003</v>
      </c>
      <c r="AA266" s="49">
        <v>7.6964800000000002</v>
      </c>
      <c r="AB266" s="49">
        <v>6.8406099999999999</v>
      </c>
      <c r="AC266" s="49">
        <v>0.17613100000000001</v>
      </c>
      <c r="AD266" s="49">
        <v>4.8036500000000002</v>
      </c>
      <c r="AE266" s="312"/>
      <c r="AF266" s="312" t="s">
        <v>430</v>
      </c>
      <c r="AG266" s="343">
        <v>30</v>
      </c>
      <c r="AH266" s="343">
        <v>15</v>
      </c>
      <c r="AI266" s="343"/>
      <c r="AJ266" s="387" t="s">
        <v>1736</v>
      </c>
      <c r="AK266" s="438"/>
      <c r="AL266" s="388">
        <f>(STDEV(AL260:AL264)/AL265)*100</f>
        <v>0.33371211742429258</v>
      </c>
      <c r="AM266" s="388">
        <f t="shared" ref="AM266:AR266" si="27">(STDEV(AM260:AM264)/AM265)*100</f>
        <v>627.54141157651259</v>
      </c>
      <c r="AN266" s="388">
        <f t="shared" si="27"/>
        <v>0.7161869425611278</v>
      </c>
      <c r="AO266" s="388">
        <f t="shared" si="27"/>
        <v>9.6264690435320244</v>
      </c>
      <c r="AP266" s="388">
        <f t="shared" si="27"/>
        <v>6.281629039287548</v>
      </c>
      <c r="AQ266" s="388">
        <f t="shared" si="27"/>
        <v>0.16812898867744103</v>
      </c>
      <c r="AR266" s="388">
        <f t="shared" si="27"/>
        <v>39.814242690850385</v>
      </c>
      <c r="AS266" s="401"/>
      <c r="AT266" s="343"/>
      <c r="AU266" s="343"/>
      <c r="AV266" s="343"/>
      <c r="AW266" s="343"/>
      <c r="AX266" s="343"/>
      <c r="AY266" s="343"/>
      <c r="AZ266" s="343"/>
      <c r="BA266" s="343"/>
      <c r="BB266" s="343"/>
      <c r="BC266" s="343"/>
      <c r="BD266" s="343"/>
      <c r="BE266" s="475"/>
      <c r="BF266" s="475"/>
      <c r="BG266" s="475"/>
      <c r="BH266" s="475"/>
      <c r="BI266" s="475"/>
      <c r="BJ266" s="475"/>
      <c r="BK266" s="475"/>
      <c r="BL266" s="475"/>
      <c r="BM266" s="475"/>
      <c r="BN266" s="475"/>
      <c r="BO266" s="475"/>
      <c r="BP266" s="306"/>
      <c r="BQ266" s="496"/>
      <c r="BR266" s="496"/>
      <c r="BS266" s="496"/>
      <c r="BT266" s="496"/>
      <c r="BU266" s="496"/>
      <c r="BV266" s="496"/>
    </row>
    <row r="267" spans="1:74" s="52" customFormat="1" ht="12.75">
      <c r="A267" s="45">
        <v>3291.8800292611559</v>
      </c>
      <c r="B267" s="46" t="s">
        <v>305</v>
      </c>
      <c r="C267" s="47" t="s">
        <v>316</v>
      </c>
      <c r="D267" s="48">
        <v>10.045384615384616</v>
      </c>
      <c r="E267" s="49">
        <v>39.625799999999998</v>
      </c>
      <c r="F267" s="49">
        <v>6.8186999999999998E-2</v>
      </c>
      <c r="G267" s="49">
        <v>13.2813</v>
      </c>
      <c r="H267" s="49">
        <v>0.32624300000000001</v>
      </c>
      <c r="I267" s="49">
        <v>0.19198599999999999</v>
      </c>
      <c r="J267" s="49">
        <v>45.616399999999999</v>
      </c>
      <c r="K267" s="49">
        <v>0.25309700000000002</v>
      </c>
      <c r="L267" s="49">
        <v>99.388156999999993</v>
      </c>
      <c r="M267" s="47"/>
      <c r="N267" s="50">
        <v>0.99494403117664987</v>
      </c>
      <c r="O267" s="50">
        <v>1.35362262945249E-3</v>
      </c>
      <c r="P267" s="50">
        <v>0.27887988357709459</v>
      </c>
      <c r="Q267" s="50">
        <v>6.5887905518281463E-3</v>
      </c>
      <c r="R267" s="50">
        <v>4.082967351514085E-3</v>
      </c>
      <c r="S267" s="50">
        <v>1.7074585181121829</v>
      </c>
      <c r="T267" s="50">
        <v>6.8087165177857251E-3</v>
      </c>
      <c r="U267" s="50">
        <v>3.0008605944658204</v>
      </c>
      <c r="V267" s="51">
        <v>85.960102098417792</v>
      </c>
      <c r="X267" s="49">
        <v>0.21197099999999999</v>
      </c>
      <c r="Y267" s="49">
        <v>24.647600000000001</v>
      </c>
      <c r="Z267" s="49">
        <v>0.50260099999999996</v>
      </c>
      <c r="AA267" s="49">
        <v>6.7497999999999996</v>
      </c>
      <c r="AB267" s="49">
        <v>6.9884300000000001</v>
      </c>
      <c r="AC267" s="49">
        <v>0.17300699999999999</v>
      </c>
      <c r="AD267" s="49">
        <v>4.7128100000000002</v>
      </c>
      <c r="AE267" s="312"/>
      <c r="AF267" s="312" t="s">
        <v>430</v>
      </c>
      <c r="AG267" s="343">
        <v>30</v>
      </c>
      <c r="AH267" s="343">
        <v>15</v>
      </c>
      <c r="AI267" s="343"/>
      <c r="AJ267" s="387" t="s">
        <v>1737</v>
      </c>
      <c r="AK267" s="438"/>
      <c r="AL267" s="388">
        <v>41.84</v>
      </c>
      <c r="AM267" s="388"/>
      <c r="AN267" s="388">
        <v>4.67</v>
      </c>
      <c r="AO267" s="388">
        <v>0.19</v>
      </c>
      <c r="AP267" s="388">
        <v>0.12</v>
      </c>
      <c r="AQ267" s="388">
        <v>53.02</v>
      </c>
      <c r="AR267" s="388"/>
      <c r="AS267" s="401"/>
      <c r="AT267" s="343"/>
      <c r="AU267" s="343"/>
      <c r="AV267" s="343"/>
      <c r="AW267" s="343"/>
      <c r="AX267" s="343"/>
      <c r="AY267" s="343"/>
      <c r="AZ267" s="343"/>
      <c r="BA267" s="343"/>
      <c r="BB267" s="343"/>
      <c r="BC267" s="343"/>
      <c r="BD267" s="343"/>
      <c r="BE267" s="475"/>
      <c r="BF267" s="475"/>
      <c r="BG267" s="475"/>
      <c r="BH267" s="475"/>
      <c r="BI267" s="475"/>
      <c r="BJ267" s="475"/>
      <c r="BK267" s="475"/>
      <c r="BL267" s="475"/>
      <c r="BM267" s="475"/>
      <c r="BN267" s="475"/>
      <c r="BO267" s="475"/>
      <c r="BP267" s="306"/>
      <c r="BQ267" s="496"/>
      <c r="BR267" s="496"/>
      <c r="BS267" s="496"/>
      <c r="BT267" s="496"/>
      <c r="BU267" s="496"/>
      <c r="BV267" s="496"/>
    </row>
    <row r="268" spans="1:74" s="52" customFormat="1" ht="12.75">
      <c r="A268" s="45">
        <v>3291.8800292611559</v>
      </c>
      <c r="B268" s="46" t="s">
        <v>305</v>
      </c>
      <c r="C268" s="47" t="s">
        <v>316</v>
      </c>
      <c r="D268" s="48">
        <v>15.045384615384616</v>
      </c>
      <c r="E268" s="49">
        <v>39.555799999999998</v>
      </c>
      <c r="F268" s="49">
        <v>9.1226000000000002E-2</v>
      </c>
      <c r="G268" s="49">
        <v>13.2439</v>
      </c>
      <c r="H268" s="49">
        <v>0.35319499999999998</v>
      </c>
      <c r="I268" s="49">
        <v>0.15917500000000001</v>
      </c>
      <c r="J268" s="49">
        <v>45.713099999999997</v>
      </c>
      <c r="K268" s="49">
        <v>0.21180199999999999</v>
      </c>
      <c r="L268" s="49">
        <v>99.377451000000008</v>
      </c>
      <c r="M268" s="47"/>
      <c r="N268" s="50">
        <v>0.99279749108591875</v>
      </c>
      <c r="O268" s="50">
        <v>1.8102749689800225E-3</v>
      </c>
      <c r="P268" s="50">
        <v>0.27798565505035239</v>
      </c>
      <c r="Q268" s="50">
        <v>7.1303186368158449E-3</v>
      </c>
      <c r="R268" s="50">
        <v>3.3838499460496457E-3</v>
      </c>
      <c r="S268" s="50">
        <v>1.7104079946610937</v>
      </c>
      <c r="T268" s="50">
        <v>5.6955832325081166E-3</v>
      </c>
      <c r="U268" s="50">
        <v>3.0006680980465199</v>
      </c>
      <c r="V268" s="51">
        <v>86.019586459115203</v>
      </c>
      <c r="X268" s="49">
        <v>0.21214</v>
      </c>
      <c r="Y268" s="49">
        <v>19.452100000000002</v>
      </c>
      <c r="Z268" s="49">
        <v>0.50301300000000004</v>
      </c>
      <c r="AA268" s="49">
        <v>6.2557900000000002</v>
      </c>
      <c r="AB268" s="49">
        <v>8.1330399999999994</v>
      </c>
      <c r="AC268" s="49">
        <v>0.172734</v>
      </c>
      <c r="AD268" s="49">
        <v>5.6192200000000003</v>
      </c>
      <c r="AE268" s="312"/>
      <c r="AF268" s="312" t="s">
        <v>430</v>
      </c>
      <c r="AG268" s="343">
        <v>30</v>
      </c>
      <c r="AH268" s="343">
        <v>15</v>
      </c>
      <c r="AI268" s="343"/>
      <c r="AJ268" s="391" t="s">
        <v>1681</v>
      </c>
      <c r="AK268" s="438"/>
      <c r="AL268" s="392">
        <f>(AL267-AL265)/AL267*100</f>
        <v>2.2442638623327129</v>
      </c>
      <c r="AM268" s="392"/>
      <c r="AN268" s="392">
        <f t="shared" ref="AN268:AQ268" si="28">(AN267-AN265)/AN267*100</f>
        <v>-5.2574304068522535</v>
      </c>
      <c r="AO268" s="392">
        <f t="shared" si="28"/>
        <v>-5.0072631578947302</v>
      </c>
      <c r="AP268" s="392">
        <f t="shared" si="28"/>
        <v>-24.810500000000012</v>
      </c>
      <c r="AQ268" s="392">
        <f t="shared" si="28"/>
        <v>-0.55005658242171618</v>
      </c>
      <c r="AR268" s="392"/>
      <c r="AS268" s="401"/>
      <c r="AT268" s="343"/>
      <c r="AU268" s="343"/>
      <c r="AV268" s="343"/>
      <c r="AW268" s="343"/>
      <c r="AX268" s="343"/>
      <c r="AY268" s="343"/>
      <c r="AZ268" s="343"/>
      <c r="BA268" s="343"/>
      <c r="BB268" s="343"/>
      <c r="BC268" s="343"/>
      <c r="BD268" s="343"/>
      <c r="BE268" s="475"/>
      <c r="BF268" s="475"/>
      <c r="BG268" s="475"/>
      <c r="BH268" s="475"/>
      <c r="BI268" s="475"/>
      <c r="BJ268" s="475"/>
      <c r="BK268" s="475"/>
      <c r="BL268" s="475"/>
      <c r="BM268" s="475"/>
      <c r="BN268" s="475"/>
      <c r="BO268" s="475"/>
      <c r="BP268" s="306"/>
      <c r="BQ268" s="496"/>
      <c r="BR268" s="496"/>
      <c r="BS268" s="496"/>
      <c r="BT268" s="496"/>
      <c r="BU268" s="496"/>
      <c r="BV268" s="496"/>
    </row>
    <row r="269" spans="1:74" s="52" customFormat="1" ht="13.5" thickBot="1">
      <c r="A269" s="45">
        <v>3291.8800292611559</v>
      </c>
      <c r="B269" s="46" t="s">
        <v>305</v>
      </c>
      <c r="C269" s="47" t="s">
        <v>316</v>
      </c>
      <c r="D269" s="48">
        <v>20.045384615384616</v>
      </c>
      <c r="E269" s="49">
        <v>39.619599999999998</v>
      </c>
      <c r="F269" s="49">
        <v>7.5189000000000006E-2</v>
      </c>
      <c r="G269" s="49">
        <v>13.1738</v>
      </c>
      <c r="H269" s="49">
        <v>0.33700000000000002</v>
      </c>
      <c r="I269" s="49">
        <v>0.18185999999999999</v>
      </c>
      <c r="J269" s="49">
        <v>45.684199999999997</v>
      </c>
      <c r="K269" s="49">
        <v>0.23267599999999999</v>
      </c>
      <c r="L269" s="49">
        <v>99.345145000000002</v>
      </c>
      <c r="M269" s="47"/>
      <c r="N269" s="50">
        <v>0.99448245882387798</v>
      </c>
      <c r="O269" s="50">
        <v>1.4921647097033812E-3</v>
      </c>
      <c r="P269" s="50">
        <v>0.27653754340000603</v>
      </c>
      <c r="Q269" s="50">
        <v>6.8039456201711623E-3</v>
      </c>
      <c r="R269" s="50">
        <v>3.8664283507176571E-3</v>
      </c>
      <c r="S269" s="50">
        <v>1.7094704988022562</v>
      </c>
      <c r="T269" s="50">
        <v>6.2574339944011844E-3</v>
      </c>
      <c r="U269" s="50">
        <v>3.0001180530529941</v>
      </c>
      <c r="V269" s="51">
        <v>86.075708782460097</v>
      </c>
      <c r="X269" s="49">
        <v>0.21193200000000001</v>
      </c>
      <c r="Y269" s="49">
        <v>22.276700000000002</v>
      </c>
      <c r="Z269" s="49">
        <v>0.50442399999999998</v>
      </c>
      <c r="AA269" s="49">
        <v>6.5295199999999998</v>
      </c>
      <c r="AB269" s="49">
        <v>7.3939500000000002</v>
      </c>
      <c r="AC269" s="49">
        <v>0.17274200000000001</v>
      </c>
      <c r="AD269" s="49">
        <v>5.1325399999999997</v>
      </c>
      <c r="AE269" s="312"/>
      <c r="AF269" s="312" t="s">
        <v>430</v>
      </c>
      <c r="AG269" s="343">
        <v>30</v>
      </c>
      <c r="AH269" s="343">
        <v>15</v>
      </c>
      <c r="AI269" s="343"/>
      <c r="AJ269" s="393" t="s">
        <v>1693</v>
      </c>
      <c r="AK269" s="441"/>
      <c r="AL269" s="404">
        <v>0.21263092356687885</v>
      </c>
      <c r="AM269" s="404">
        <v>28.715134554140118</v>
      </c>
      <c r="AN269" s="404">
        <v>0.47562226910828015</v>
      </c>
      <c r="AO269" s="404">
        <v>3.4523512101910878</v>
      </c>
      <c r="AP269" s="404">
        <v>6.8679038057324862</v>
      </c>
      <c r="AQ269" s="404">
        <v>0.23562898726114648</v>
      </c>
      <c r="AR269" s="404">
        <v>4.6984681640127297</v>
      </c>
      <c r="AS269" s="402"/>
      <c r="AT269" s="343"/>
      <c r="AU269" s="343"/>
      <c r="AV269" s="343"/>
      <c r="AW269" s="343"/>
      <c r="AX269" s="343"/>
      <c r="AY269" s="343"/>
      <c r="AZ269" s="343"/>
      <c r="BA269" s="343"/>
      <c r="BB269" s="343"/>
      <c r="BC269" s="343"/>
      <c r="BD269" s="343"/>
      <c r="BE269" s="475"/>
      <c r="BF269" s="475"/>
      <c r="BG269" s="475"/>
      <c r="BH269" s="475"/>
      <c r="BI269" s="475"/>
      <c r="BJ269" s="475"/>
      <c r="BK269" s="475"/>
      <c r="BL269" s="475"/>
      <c r="BM269" s="475"/>
      <c r="BN269" s="475"/>
      <c r="BO269" s="475"/>
      <c r="BP269" s="306"/>
      <c r="BQ269" s="496"/>
      <c r="BR269" s="496"/>
      <c r="BS269" s="496"/>
      <c r="BT269" s="496"/>
      <c r="BU269" s="496"/>
      <c r="BV269" s="496"/>
    </row>
    <row r="270" spans="1:74" s="52" customFormat="1" ht="13.5" thickBot="1">
      <c r="A270" s="45">
        <v>3291.8800292611559</v>
      </c>
      <c r="B270" s="46" t="s">
        <v>305</v>
      </c>
      <c r="C270" s="47" t="s">
        <v>316</v>
      </c>
      <c r="D270" s="48">
        <v>25.045384615384616</v>
      </c>
      <c r="E270" s="49">
        <v>39.585000000000001</v>
      </c>
      <c r="F270" s="49">
        <v>0.10364900000000001</v>
      </c>
      <c r="G270" s="49">
        <v>13.063599999999999</v>
      </c>
      <c r="H270" s="49">
        <v>0.333063</v>
      </c>
      <c r="I270" s="49">
        <v>0.19122400000000001</v>
      </c>
      <c r="J270" s="49">
        <v>45.637500000000003</v>
      </c>
      <c r="K270" s="49">
        <v>0.230294</v>
      </c>
      <c r="L270" s="49">
        <v>99.195919000000004</v>
      </c>
      <c r="M270" s="47"/>
      <c r="N270" s="50">
        <v>0.99438263738192367</v>
      </c>
      <c r="O270" s="50">
        <v>2.0585594552910156E-3</v>
      </c>
      <c r="P270" s="50">
        <v>0.27443642383820332</v>
      </c>
      <c r="Q270" s="50">
        <v>6.7296606537997038E-3</v>
      </c>
      <c r="R270" s="50">
        <v>4.0686564563221263E-3</v>
      </c>
      <c r="S270" s="50">
        <v>1.7090441216335552</v>
      </c>
      <c r="T270" s="50">
        <v>6.1981652945278347E-3</v>
      </c>
      <c r="U270" s="50">
        <v>2.9984455643782466</v>
      </c>
      <c r="V270" s="51">
        <v>86.163896365672173</v>
      </c>
      <c r="X270" s="49">
        <v>0.21202399999999999</v>
      </c>
      <c r="Y270" s="49">
        <v>16.4969</v>
      </c>
      <c r="Z270" s="49">
        <v>0.50666500000000003</v>
      </c>
      <c r="AA270" s="49">
        <v>6.7163899999999996</v>
      </c>
      <c r="AB270" s="49">
        <v>6.94041</v>
      </c>
      <c r="AC270" s="49">
        <v>0.172767</v>
      </c>
      <c r="AD270" s="49">
        <v>5.1743699999999997</v>
      </c>
      <c r="AE270" s="312"/>
      <c r="AF270" s="312" t="s">
        <v>430</v>
      </c>
      <c r="AG270" s="343">
        <v>30</v>
      </c>
      <c r="AH270" s="343">
        <v>15</v>
      </c>
      <c r="AI270" s="343"/>
      <c r="AJ270" s="161"/>
      <c r="AK270" s="310"/>
      <c r="AL270" s="49"/>
      <c r="AM270" s="49"/>
      <c r="AN270" s="49"/>
      <c r="AO270" s="49"/>
      <c r="AP270" s="49"/>
      <c r="AQ270" s="49"/>
      <c r="AR270" s="49"/>
      <c r="AS270" s="51"/>
      <c r="AT270" s="343"/>
      <c r="AU270" s="343"/>
      <c r="AV270" s="343"/>
      <c r="AW270" s="343"/>
      <c r="AX270" s="343"/>
      <c r="AY270" s="343"/>
      <c r="AZ270" s="343"/>
      <c r="BA270" s="343"/>
      <c r="BB270" s="343"/>
      <c r="BC270" s="343"/>
      <c r="BD270" s="343"/>
      <c r="BE270" s="475"/>
      <c r="BF270" s="475"/>
      <c r="BG270" s="475"/>
      <c r="BH270" s="475"/>
      <c r="BI270" s="475"/>
      <c r="BJ270" s="475"/>
      <c r="BK270" s="475"/>
      <c r="BL270" s="475"/>
      <c r="BM270" s="475"/>
      <c r="BN270" s="475"/>
      <c r="BO270" s="475"/>
      <c r="BP270" s="306"/>
      <c r="BQ270" s="496"/>
      <c r="BR270" s="496"/>
      <c r="BS270" s="496"/>
      <c r="BT270" s="496"/>
      <c r="BU270" s="496"/>
      <c r="BV270" s="496"/>
    </row>
    <row r="271" spans="1:74" s="52" customFormat="1" ht="15.75" thickBot="1">
      <c r="A271" s="45">
        <v>3291.8800292611559</v>
      </c>
      <c r="B271" s="46" t="s">
        <v>305</v>
      </c>
      <c r="C271" s="47" t="s">
        <v>316</v>
      </c>
      <c r="D271" s="48">
        <v>30.045384615384616</v>
      </c>
      <c r="E271" s="49">
        <v>39.556800000000003</v>
      </c>
      <c r="F271" s="49">
        <v>9.8571000000000006E-2</v>
      </c>
      <c r="G271" s="49">
        <v>13.106199999999999</v>
      </c>
      <c r="H271" s="49">
        <v>-0.2949</v>
      </c>
      <c r="I271" s="49">
        <v>0.178813</v>
      </c>
      <c r="J271" s="49">
        <v>45.506500000000003</v>
      </c>
      <c r="K271" s="49">
        <v>0.23144300000000001</v>
      </c>
      <c r="L271" s="49">
        <v>98.411362000000011</v>
      </c>
      <c r="M271" s="47"/>
      <c r="N271" s="50">
        <v>0.9988564131213068</v>
      </c>
      <c r="O271" s="50">
        <v>1.9679156901506209E-3</v>
      </c>
      <c r="P271" s="50">
        <v>0.27676724825052229</v>
      </c>
      <c r="Q271" s="50">
        <v>-5.9896380045746612E-3</v>
      </c>
      <c r="R271" s="50">
        <v>3.824430205169981E-3</v>
      </c>
      <c r="S271" s="50">
        <v>1.7130257475861825</v>
      </c>
      <c r="T271" s="50">
        <v>6.2615753099053558E-3</v>
      </c>
      <c r="U271" s="50">
        <v>2.9955450466052391</v>
      </c>
      <c r="V271" s="51">
        <v>86.090651196902911</v>
      </c>
      <c r="X271" s="49">
        <v>0.21194399999999999</v>
      </c>
      <c r="Y271" s="49">
        <v>17.340199999999999</v>
      </c>
      <c r="Z271" s="49">
        <v>0.50577399999999995</v>
      </c>
      <c r="AA271" s="49">
        <v>0</v>
      </c>
      <c r="AB271" s="49">
        <v>7.3625600000000002</v>
      </c>
      <c r="AC271" s="49">
        <v>0.17255000000000001</v>
      </c>
      <c r="AD271" s="49">
        <v>5.22349</v>
      </c>
      <c r="AE271" s="312"/>
      <c r="AF271" s="312" t="s">
        <v>430</v>
      </c>
      <c r="AG271" s="343">
        <v>30</v>
      </c>
      <c r="AH271" s="343">
        <v>15</v>
      </c>
      <c r="AI271" s="343"/>
      <c r="AJ271" s="587" t="s">
        <v>428</v>
      </c>
      <c r="AK271" s="588"/>
      <c r="AL271" s="588"/>
      <c r="AM271" s="588"/>
      <c r="AN271" s="588"/>
      <c r="AO271" s="588"/>
      <c r="AP271" s="588"/>
      <c r="AQ271" s="588"/>
      <c r="AR271" s="588"/>
      <c r="AS271" s="589"/>
      <c r="AT271" s="343"/>
      <c r="AU271" s="343"/>
      <c r="AV271" s="343"/>
      <c r="AW271" s="343"/>
      <c r="AX271" s="343"/>
      <c r="AY271" s="343"/>
      <c r="AZ271" s="343"/>
      <c r="BA271" s="343"/>
      <c r="BB271" s="343"/>
      <c r="BC271" s="343"/>
      <c r="BD271" s="343"/>
      <c r="BE271" s="475"/>
      <c r="BF271" s="475"/>
      <c r="BG271" s="475"/>
      <c r="BH271" s="475"/>
      <c r="BI271" s="475"/>
      <c r="BJ271" s="475"/>
      <c r="BK271" s="475"/>
      <c r="BL271" s="475"/>
      <c r="BM271" s="475"/>
      <c r="BN271" s="475"/>
      <c r="BO271" s="475"/>
      <c r="BP271" s="306"/>
      <c r="BQ271" s="496"/>
      <c r="BR271" s="496"/>
      <c r="BS271" s="496"/>
      <c r="BT271" s="496"/>
      <c r="BU271" s="496"/>
      <c r="BV271" s="496"/>
    </row>
    <row r="272" spans="1:74" s="52" customFormat="1" ht="12.75">
      <c r="A272" s="45">
        <v>3291.8800292611559</v>
      </c>
      <c r="B272" s="46" t="s">
        <v>305</v>
      </c>
      <c r="C272" s="47" t="s">
        <v>316</v>
      </c>
      <c r="D272" s="48">
        <v>35.04538461538462</v>
      </c>
      <c r="E272" s="49">
        <v>39.613</v>
      </c>
      <c r="F272" s="49">
        <v>0.128632</v>
      </c>
      <c r="G272" s="49">
        <v>13.0138</v>
      </c>
      <c r="H272" s="49">
        <v>0.347827</v>
      </c>
      <c r="I272" s="49">
        <v>0.19569700000000001</v>
      </c>
      <c r="J272" s="49">
        <v>45.884799999999998</v>
      </c>
      <c r="K272" s="49">
        <v>0.20522199999999999</v>
      </c>
      <c r="L272" s="49">
        <v>99.412177000000014</v>
      </c>
      <c r="M272" s="47"/>
      <c r="N272" s="50">
        <v>0.99302368977576183</v>
      </c>
      <c r="O272" s="50">
        <v>2.5494489056625447E-3</v>
      </c>
      <c r="P272" s="50">
        <v>0.27282363900386752</v>
      </c>
      <c r="Q272" s="50">
        <v>7.013407261403236E-3</v>
      </c>
      <c r="R272" s="50">
        <v>4.1551985675285195E-3</v>
      </c>
      <c r="S272" s="50">
        <v>1.7147438894582976</v>
      </c>
      <c r="T272" s="50">
        <v>5.5119267631788555E-3</v>
      </c>
      <c r="U272" s="50">
        <v>3.0005066039614379</v>
      </c>
      <c r="V272" s="51">
        <v>86.273490832537476</v>
      </c>
      <c r="X272" s="49">
        <v>0.21193699999999999</v>
      </c>
      <c r="Y272" s="49">
        <v>14.1351</v>
      </c>
      <c r="Z272" s="49">
        <v>0.50664100000000001</v>
      </c>
      <c r="AA272" s="49">
        <v>6.3821300000000001</v>
      </c>
      <c r="AB272" s="49">
        <v>6.9520600000000004</v>
      </c>
      <c r="AC272" s="49">
        <v>0.17222000000000001</v>
      </c>
      <c r="AD272" s="49">
        <v>5.6878700000000002</v>
      </c>
      <c r="AE272" s="312"/>
      <c r="AF272" s="312" t="s">
        <v>430</v>
      </c>
      <c r="AG272" s="343">
        <v>30</v>
      </c>
      <c r="AH272" s="343">
        <v>15</v>
      </c>
      <c r="AI272" s="343"/>
      <c r="AJ272" s="381" t="s">
        <v>1675</v>
      </c>
      <c r="AK272" s="435" t="s">
        <v>1696</v>
      </c>
      <c r="AL272" s="216" t="s">
        <v>285</v>
      </c>
      <c r="AM272" s="216" t="s">
        <v>286</v>
      </c>
      <c r="AN272" s="216" t="s">
        <v>287</v>
      </c>
      <c r="AO272" s="216" t="s">
        <v>288</v>
      </c>
      <c r="AP272" s="216" t="s">
        <v>289</v>
      </c>
      <c r="AQ272" s="216" t="s">
        <v>290</v>
      </c>
      <c r="AR272" s="216" t="s">
        <v>291</v>
      </c>
      <c r="AS272" s="365" t="s">
        <v>292</v>
      </c>
      <c r="AT272" s="343"/>
      <c r="AU272" s="343"/>
      <c r="AV272" s="343"/>
      <c r="AW272" s="343"/>
      <c r="AX272" s="343"/>
      <c r="AY272" s="343"/>
      <c r="AZ272" s="343"/>
      <c r="BA272" s="343"/>
      <c r="BB272" s="343"/>
      <c r="BC272" s="343"/>
      <c r="BD272" s="343"/>
      <c r="BE272" s="475"/>
      <c r="BF272" s="475"/>
      <c r="BG272" s="475"/>
      <c r="BH272" s="475"/>
      <c r="BI272" s="475"/>
      <c r="BJ272" s="475"/>
      <c r="BK272" s="475"/>
      <c r="BL272" s="475"/>
      <c r="BM272" s="475"/>
      <c r="BN272" s="475"/>
      <c r="BO272" s="475"/>
      <c r="BP272" s="306"/>
      <c r="BQ272" s="496"/>
      <c r="BR272" s="496"/>
      <c r="BS272" s="496"/>
      <c r="BT272" s="496"/>
      <c r="BU272" s="496"/>
      <c r="BV272" s="496"/>
    </row>
    <row r="273" spans="1:74" s="52" customFormat="1" ht="13.5" thickBot="1">
      <c r="A273" s="45">
        <v>3291.8800292611559</v>
      </c>
      <c r="B273" s="46" t="s">
        <v>305</v>
      </c>
      <c r="C273" s="47" t="s">
        <v>316</v>
      </c>
      <c r="D273" s="48">
        <v>40.04538461538462</v>
      </c>
      <c r="E273" s="49">
        <v>39.671799999999998</v>
      </c>
      <c r="F273" s="49">
        <v>0.11518399999999999</v>
      </c>
      <c r="G273" s="49">
        <v>12.983599999999999</v>
      </c>
      <c r="H273" s="49">
        <v>0.332258</v>
      </c>
      <c r="I273" s="49">
        <v>0.15835199999999999</v>
      </c>
      <c r="J273" s="49">
        <v>45.743899999999996</v>
      </c>
      <c r="K273" s="49">
        <v>0.22670000000000001</v>
      </c>
      <c r="L273" s="49">
        <v>99.261640999999983</v>
      </c>
      <c r="M273" s="47"/>
      <c r="N273" s="50">
        <v>0.99541621569511896</v>
      </c>
      <c r="O273" s="50">
        <v>2.2850219523216637E-3</v>
      </c>
      <c r="P273" s="50">
        <v>0.27244191650049732</v>
      </c>
      <c r="Q273" s="50">
        <v>6.7056694947226041E-3</v>
      </c>
      <c r="R273" s="50">
        <v>3.3653644099075333E-3</v>
      </c>
      <c r="S273" s="50">
        <v>1.7110572453607884</v>
      </c>
      <c r="T273" s="50">
        <v>6.0944142812877945E-3</v>
      </c>
      <c r="U273" s="50">
        <v>2.9982484785965089</v>
      </c>
      <c r="V273" s="51">
        <v>86.264581213896648</v>
      </c>
      <c r="X273" s="49">
        <v>0.21172299999999999</v>
      </c>
      <c r="Y273" s="49">
        <v>15.0627</v>
      </c>
      <c r="Z273" s="49">
        <v>0.50775400000000004</v>
      </c>
      <c r="AA273" s="49">
        <v>6.7001499999999998</v>
      </c>
      <c r="AB273" s="49">
        <v>8.4394899999999993</v>
      </c>
      <c r="AC273" s="49">
        <v>0.17252100000000001</v>
      </c>
      <c r="AD273" s="49">
        <v>5.2412799999999997</v>
      </c>
      <c r="AE273" s="312"/>
      <c r="AF273" s="312" t="s">
        <v>430</v>
      </c>
      <c r="AG273" s="343">
        <v>30</v>
      </c>
      <c r="AH273" s="343">
        <v>15</v>
      </c>
      <c r="AI273" s="343"/>
      <c r="AJ273" s="399" t="s">
        <v>429</v>
      </c>
      <c r="AK273" s="376"/>
      <c r="AL273" s="27" t="s">
        <v>303</v>
      </c>
      <c r="AM273" s="27" t="s">
        <v>303</v>
      </c>
      <c r="AN273" s="27" t="s">
        <v>303</v>
      </c>
      <c r="AO273" s="27" t="s">
        <v>303</v>
      </c>
      <c r="AP273" s="27" t="s">
        <v>303</v>
      </c>
      <c r="AQ273" s="27" t="s">
        <v>303</v>
      </c>
      <c r="AR273" s="27" t="s">
        <v>303</v>
      </c>
      <c r="AS273" s="364" t="s">
        <v>303</v>
      </c>
      <c r="AT273" s="343"/>
      <c r="AU273" s="343"/>
      <c r="AV273" s="343"/>
      <c r="AW273" s="343"/>
      <c r="AX273" s="343"/>
      <c r="AY273" s="343"/>
      <c r="AZ273" s="343"/>
      <c r="BA273" s="343"/>
      <c r="BB273" s="343"/>
      <c r="BC273" s="343"/>
      <c r="BD273" s="343"/>
      <c r="BE273" s="475"/>
      <c r="BF273" s="475"/>
      <c r="BG273" s="475"/>
      <c r="BH273" s="475"/>
      <c r="BI273" s="475"/>
      <c r="BJ273" s="475"/>
      <c r="BK273" s="475"/>
      <c r="BL273" s="475"/>
      <c r="BM273" s="475"/>
      <c r="BN273" s="475"/>
      <c r="BO273" s="475"/>
      <c r="BP273" s="306"/>
      <c r="BQ273" s="496"/>
      <c r="BR273" s="496"/>
      <c r="BS273" s="496"/>
      <c r="BT273" s="496"/>
      <c r="BU273" s="496"/>
      <c r="BV273" s="496"/>
    </row>
    <row r="274" spans="1:74" s="52" customFormat="1" ht="12.75">
      <c r="A274" s="45">
        <v>3291.8800292611559</v>
      </c>
      <c r="B274" s="46" t="s">
        <v>305</v>
      </c>
      <c r="C274" s="47" t="s">
        <v>316</v>
      </c>
      <c r="D274" s="48">
        <v>45.04538461538462</v>
      </c>
      <c r="E274" s="49">
        <v>39.549599999999998</v>
      </c>
      <c r="F274" s="49">
        <v>6.2239999999999997E-2</v>
      </c>
      <c r="G274" s="49">
        <v>12.890499999999999</v>
      </c>
      <c r="H274" s="49">
        <v>0.31347900000000001</v>
      </c>
      <c r="I274" s="49">
        <v>0.17155300000000001</v>
      </c>
      <c r="J274" s="49">
        <v>45.761499999999998</v>
      </c>
      <c r="K274" s="49">
        <v>0.237872</v>
      </c>
      <c r="L274" s="49">
        <v>99.030051999999998</v>
      </c>
      <c r="M274" s="47"/>
      <c r="N274" s="50">
        <v>0.99463333307036883</v>
      </c>
      <c r="O274" s="50">
        <v>1.237559000975718E-3</v>
      </c>
      <c r="P274" s="50">
        <v>0.27111070814203359</v>
      </c>
      <c r="Q274" s="50">
        <v>6.3412264032406788E-3</v>
      </c>
      <c r="R274" s="50">
        <v>3.6543065007251302E-3</v>
      </c>
      <c r="S274" s="50">
        <v>1.7156540165052223</v>
      </c>
      <c r="T274" s="50">
        <v>6.4094665551050131E-3</v>
      </c>
      <c r="U274" s="50">
        <v>3.0003242604276736</v>
      </c>
      <c r="V274" s="51">
        <v>86.354161377101732</v>
      </c>
      <c r="X274" s="49">
        <v>0.21210499999999999</v>
      </c>
      <c r="Y274" s="49">
        <v>26.478899999999999</v>
      </c>
      <c r="Z274" s="49">
        <v>0.51001700000000005</v>
      </c>
      <c r="AA274" s="49">
        <v>6.88992</v>
      </c>
      <c r="AB274" s="49">
        <v>7.8795500000000001</v>
      </c>
      <c r="AC274" s="49">
        <v>0.172399</v>
      </c>
      <c r="AD274" s="49">
        <v>5.0095999999999998</v>
      </c>
      <c r="AE274" s="312"/>
      <c r="AF274" s="312" t="s">
        <v>430</v>
      </c>
      <c r="AG274" s="343">
        <v>30</v>
      </c>
      <c r="AH274" s="343">
        <v>15</v>
      </c>
      <c r="AI274" s="343"/>
      <c r="AJ274" s="380" t="s">
        <v>434</v>
      </c>
      <c r="AK274" s="436" t="s">
        <v>1686</v>
      </c>
      <c r="AL274" s="313">
        <v>41.825499999999998</v>
      </c>
      <c r="AM274" s="313">
        <v>6.2750000000000002E-3</v>
      </c>
      <c r="AN274" s="313">
        <v>4.9275500000000001</v>
      </c>
      <c r="AO274" s="313">
        <v>0.194852</v>
      </c>
      <c r="AP274" s="313">
        <v>0.141537</v>
      </c>
      <c r="AQ274" s="313">
        <v>53.320599999999999</v>
      </c>
      <c r="AR274" s="313">
        <v>6.4400000000000004E-3</v>
      </c>
      <c r="AS274" s="379">
        <v>100.422754</v>
      </c>
      <c r="AT274" s="343"/>
      <c r="AU274" s="343"/>
      <c r="AV274" s="343"/>
      <c r="AW274" s="343"/>
      <c r="AX274" s="343"/>
      <c r="AY274" s="343"/>
      <c r="AZ274" s="343"/>
      <c r="BA274" s="343"/>
      <c r="BB274" s="343"/>
      <c r="BC274" s="343"/>
      <c r="BD274" s="343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306"/>
      <c r="BQ274" s="496"/>
      <c r="BR274" s="496"/>
      <c r="BS274" s="496"/>
      <c r="BT274" s="496"/>
      <c r="BU274" s="496"/>
      <c r="BV274" s="496"/>
    </row>
    <row r="275" spans="1:74" s="52" customFormat="1" ht="12.75">
      <c r="A275" s="45">
        <v>3291.8800292611559</v>
      </c>
      <c r="B275" s="46" t="s">
        <v>305</v>
      </c>
      <c r="C275" s="47" t="s">
        <v>316</v>
      </c>
      <c r="D275" s="48">
        <v>50.04538461538462</v>
      </c>
      <c r="E275" s="49">
        <v>39.708100000000002</v>
      </c>
      <c r="F275" s="49">
        <v>8.5782999999999998E-2</v>
      </c>
      <c r="G275" s="49">
        <v>12.941800000000001</v>
      </c>
      <c r="H275" s="49">
        <v>0.30051800000000001</v>
      </c>
      <c r="I275" s="49">
        <v>0.19320000000000001</v>
      </c>
      <c r="J275" s="49">
        <v>45.800600000000003</v>
      </c>
      <c r="K275" s="49">
        <v>0.222964</v>
      </c>
      <c r="L275" s="49">
        <v>99.300723000000005</v>
      </c>
      <c r="M275" s="47"/>
      <c r="N275" s="50">
        <v>0.99560417399345635</v>
      </c>
      <c r="O275" s="50">
        <v>1.700529800916578E-3</v>
      </c>
      <c r="P275" s="50">
        <v>0.27136777875820906</v>
      </c>
      <c r="Q275" s="50">
        <v>6.0606887899917724E-3</v>
      </c>
      <c r="R275" s="50">
        <v>4.1029900432726311E-3</v>
      </c>
      <c r="S275" s="50">
        <v>1.7119351722121636</v>
      </c>
      <c r="T275" s="50">
        <v>5.9896300128576604E-3</v>
      </c>
      <c r="U275" s="50">
        <v>2.998172231208815</v>
      </c>
      <c r="V275" s="51">
        <v>86.317381385156679</v>
      </c>
      <c r="X275" s="49">
        <v>0.21162800000000001</v>
      </c>
      <c r="Y275" s="49">
        <v>19.709</v>
      </c>
      <c r="Z275" s="49">
        <v>0.50915999999999995</v>
      </c>
      <c r="AA275" s="49">
        <v>7.29169</v>
      </c>
      <c r="AB275" s="49">
        <v>6.8722300000000001</v>
      </c>
      <c r="AC275" s="49">
        <v>0.17233499999999999</v>
      </c>
      <c r="AD275" s="49">
        <v>5.2665899999999999</v>
      </c>
      <c r="AE275" s="312"/>
      <c r="AF275" s="312" t="s">
        <v>430</v>
      </c>
      <c r="AG275" s="343">
        <v>30</v>
      </c>
      <c r="AH275" s="343">
        <v>15</v>
      </c>
      <c r="AI275" s="343"/>
      <c r="AJ275" s="380" t="s">
        <v>434</v>
      </c>
      <c r="AK275" s="436" t="s">
        <v>1686</v>
      </c>
      <c r="AL275" s="313">
        <v>41.743299999999998</v>
      </c>
      <c r="AM275" s="313">
        <v>-6.2599999999999999E-3</v>
      </c>
      <c r="AN275" s="313">
        <v>4.9765800000000002</v>
      </c>
      <c r="AO275" s="313">
        <v>0.186085</v>
      </c>
      <c r="AP275" s="313">
        <v>0.16107299999999999</v>
      </c>
      <c r="AQ275" s="313">
        <v>53.506399999999999</v>
      </c>
      <c r="AR275" s="313">
        <v>6.2310000000000004E-3</v>
      </c>
      <c r="AS275" s="379">
        <v>100.573409</v>
      </c>
      <c r="AT275" s="343"/>
      <c r="AU275" s="343"/>
      <c r="AV275" s="343"/>
      <c r="AW275" s="343"/>
      <c r="AX275" s="343"/>
      <c r="AY275" s="343"/>
      <c r="AZ275" s="343"/>
      <c r="BA275" s="343"/>
      <c r="BB275" s="343"/>
      <c r="BC275" s="343"/>
      <c r="BD275" s="343"/>
      <c r="BE275" s="475"/>
      <c r="BF275" s="475"/>
      <c r="BG275" s="475"/>
      <c r="BH275" s="475"/>
      <c r="BI275" s="475"/>
      <c r="BJ275" s="475"/>
      <c r="BK275" s="475"/>
      <c r="BL275" s="475"/>
      <c r="BM275" s="475"/>
      <c r="BN275" s="475"/>
      <c r="BO275" s="475"/>
      <c r="BP275" s="306"/>
      <c r="BQ275" s="496"/>
      <c r="BR275" s="496"/>
      <c r="BS275" s="496"/>
      <c r="BT275" s="496"/>
      <c r="BU275" s="496"/>
      <c r="BV275" s="496"/>
    </row>
    <row r="276" spans="1:74" s="52" customFormat="1" ht="12.75">
      <c r="A276" s="45">
        <v>3291.8800292611559</v>
      </c>
      <c r="B276" s="46" t="s">
        <v>305</v>
      </c>
      <c r="C276" s="47" t="s">
        <v>316</v>
      </c>
      <c r="D276" s="48">
        <v>55.04538461538462</v>
      </c>
      <c r="E276" s="49">
        <v>39.589700000000001</v>
      </c>
      <c r="F276" s="49">
        <v>0.107573</v>
      </c>
      <c r="G276" s="49">
        <v>12.854100000000001</v>
      </c>
      <c r="H276" s="49">
        <v>0.35976599999999997</v>
      </c>
      <c r="I276" s="49">
        <v>0.17864099999999999</v>
      </c>
      <c r="J276" s="49">
        <v>45.907600000000002</v>
      </c>
      <c r="K276" s="49">
        <v>0.25258700000000001</v>
      </c>
      <c r="L276" s="49">
        <v>99.293795000000017</v>
      </c>
      <c r="M276" s="47"/>
      <c r="N276" s="50">
        <v>0.99292044851731542</v>
      </c>
      <c r="O276" s="50">
        <v>2.1330986432050955E-3</v>
      </c>
      <c r="P276" s="50">
        <v>0.26960622296739994</v>
      </c>
      <c r="Q276" s="50">
        <v>7.2576539006508059E-3</v>
      </c>
      <c r="R276" s="50">
        <v>3.7948894108947727E-3</v>
      </c>
      <c r="S276" s="50">
        <v>1.7164271617864488</v>
      </c>
      <c r="T276" s="50">
        <v>6.7873600241755878E-3</v>
      </c>
      <c r="U276" s="50">
        <v>3.0002223415654847</v>
      </c>
      <c r="V276" s="51">
        <v>86.424889680250004</v>
      </c>
      <c r="X276" s="49">
        <v>0.21201100000000001</v>
      </c>
      <c r="Y276" s="49">
        <v>15.863200000000001</v>
      </c>
      <c r="Z276" s="49">
        <v>0.51033899999999999</v>
      </c>
      <c r="AA276" s="49">
        <v>6.23095</v>
      </c>
      <c r="AB276" s="49">
        <v>7.4579500000000003</v>
      </c>
      <c r="AC276" s="49">
        <v>0.172181</v>
      </c>
      <c r="AD276" s="49">
        <v>4.8317699999999997</v>
      </c>
      <c r="AE276" s="312"/>
      <c r="AF276" s="312" t="s">
        <v>430</v>
      </c>
      <c r="AG276" s="343">
        <v>30</v>
      </c>
      <c r="AH276" s="343">
        <v>15</v>
      </c>
      <c r="AI276" s="343"/>
      <c r="AJ276" s="380" t="s">
        <v>434</v>
      </c>
      <c r="AK276" s="436" t="s">
        <v>1686</v>
      </c>
      <c r="AL276" s="313">
        <v>41.751600000000003</v>
      </c>
      <c r="AM276" s="313">
        <v>1.5920000000000001E-3</v>
      </c>
      <c r="AN276" s="313">
        <v>4.8040599999999998</v>
      </c>
      <c r="AO276" s="313">
        <v>0.19071099999999999</v>
      </c>
      <c r="AP276" s="313">
        <v>0.14479400000000001</v>
      </c>
      <c r="AQ276" s="313">
        <v>53.4467</v>
      </c>
      <c r="AR276" s="313">
        <v>1.8626E-2</v>
      </c>
      <c r="AS276" s="379">
        <v>100.35808300000001</v>
      </c>
      <c r="AT276" s="343"/>
      <c r="AU276" s="343"/>
      <c r="AV276" s="343"/>
      <c r="AW276" s="343"/>
      <c r="AX276" s="343"/>
      <c r="AY276" s="343"/>
      <c r="AZ276" s="343"/>
      <c r="BA276" s="343"/>
      <c r="BB276" s="343"/>
      <c r="BC276" s="343"/>
      <c r="BD276" s="343"/>
      <c r="BE276" s="475"/>
      <c r="BF276" s="475"/>
      <c r="BG276" s="475"/>
      <c r="BH276" s="475"/>
      <c r="BI276" s="475"/>
      <c r="BJ276" s="475"/>
      <c r="BK276" s="475"/>
      <c r="BL276" s="475"/>
      <c r="BM276" s="475"/>
      <c r="BN276" s="475"/>
      <c r="BO276" s="475"/>
      <c r="BP276" s="306"/>
      <c r="BQ276" s="496"/>
      <c r="BR276" s="496"/>
      <c r="BS276" s="496"/>
      <c r="BT276" s="496"/>
      <c r="BU276" s="496"/>
      <c r="BV276" s="496"/>
    </row>
    <row r="277" spans="1:74" s="52" customFormat="1" ht="12.75">
      <c r="A277" s="45">
        <v>3291.8800292611559</v>
      </c>
      <c r="B277" s="46" t="s">
        <v>305</v>
      </c>
      <c r="C277" s="47" t="s">
        <v>316</v>
      </c>
      <c r="D277" s="48">
        <v>60.04538461538462</v>
      </c>
      <c r="E277" s="49">
        <v>39.548299999999998</v>
      </c>
      <c r="F277" s="49">
        <v>0.113911</v>
      </c>
      <c r="G277" s="49">
        <v>12.829800000000001</v>
      </c>
      <c r="H277" s="49">
        <v>0.35362399999999999</v>
      </c>
      <c r="I277" s="49">
        <v>0.178676</v>
      </c>
      <c r="J277" s="49">
        <v>45.819499999999998</v>
      </c>
      <c r="K277" s="49">
        <v>0.224055</v>
      </c>
      <c r="L277" s="49">
        <v>99.104918000000012</v>
      </c>
      <c r="M277" s="47"/>
      <c r="N277" s="50">
        <v>0.993619459831387</v>
      </c>
      <c r="O277" s="50">
        <v>2.2627331947884161E-3</v>
      </c>
      <c r="P277" s="50">
        <v>0.26956788357274614</v>
      </c>
      <c r="Q277" s="50">
        <v>7.1462448674187683E-3</v>
      </c>
      <c r="R277" s="50">
        <v>3.8022811735627183E-3</v>
      </c>
      <c r="S277" s="50">
        <v>1.7161338585240988</v>
      </c>
      <c r="T277" s="50">
        <v>6.0312114679609797E-3</v>
      </c>
      <c r="U277" s="50">
        <v>2.999660806347654</v>
      </c>
      <c r="V277" s="51">
        <v>86.424553201625827</v>
      </c>
      <c r="X277" s="49">
        <v>0.21212900000000001</v>
      </c>
      <c r="Y277" s="49">
        <v>15.002700000000001</v>
      </c>
      <c r="Z277" s="49">
        <v>0.51149500000000003</v>
      </c>
      <c r="AA277" s="49">
        <v>6.4096299999999999</v>
      </c>
      <c r="AB277" s="49">
        <v>7.4349699999999999</v>
      </c>
      <c r="AC277" s="49">
        <v>0.17233200000000001</v>
      </c>
      <c r="AD277" s="49">
        <v>5.3543200000000004</v>
      </c>
      <c r="AE277" s="312"/>
      <c r="AF277" s="312" t="s">
        <v>430</v>
      </c>
      <c r="AG277" s="343">
        <v>30</v>
      </c>
      <c r="AH277" s="343">
        <v>15</v>
      </c>
      <c r="AI277" s="343"/>
      <c r="AJ277" s="380" t="s">
        <v>434</v>
      </c>
      <c r="AK277" s="436" t="s">
        <v>1686</v>
      </c>
      <c r="AL277" s="313">
        <v>41.701000000000001</v>
      </c>
      <c r="AM277" s="313">
        <v>-1.473E-2</v>
      </c>
      <c r="AN277" s="313">
        <v>4.8713899999999999</v>
      </c>
      <c r="AO277" s="313">
        <v>0.192325</v>
      </c>
      <c r="AP277" s="313">
        <v>0.15933</v>
      </c>
      <c r="AQ277" s="313">
        <v>53.433900000000001</v>
      </c>
      <c r="AR277" s="313">
        <v>5.9769999999999997E-3</v>
      </c>
      <c r="AS277" s="379">
        <v>100.34919199999999</v>
      </c>
      <c r="AT277" s="343"/>
      <c r="AU277" s="343"/>
      <c r="AV277" s="343"/>
      <c r="AW277" s="343"/>
      <c r="AX277" s="343"/>
      <c r="AY277" s="343"/>
      <c r="AZ277" s="343"/>
      <c r="BA277" s="343"/>
      <c r="BB277" s="343"/>
      <c r="BC277" s="343"/>
      <c r="BD277" s="343"/>
      <c r="BE277" s="475"/>
      <c r="BF277" s="475"/>
      <c r="BG277" s="475"/>
      <c r="BH277" s="475"/>
      <c r="BI277" s="475"/>
      <c r="BJ277" s="475"/>
      <c r="BK277" s="475"/>
      <c r="BL277" s="475"/>
      <c r="BM277" s="475"/>
      <c r="BN277" s="475"/>
      <c r="BO277" s="475"/>
      <c r="BP277" s="306"/>
      <c r="BQ277" s="496"/>
      <c r="BR277" s="496"/>
      <c r="BS277" s="496"/>
      <c r="BT277" s="496"/>
      <c r="BU277" s="496"/>
      <c r="BV277" s="496"/>
    </row>
    <row r="278" spans="1:74" s="52" customFormat="1" ht="13.5" thickBot="1">
      <c r="A278" s="39"/>
      <c r="B278" s="58"/>
      <c r="C278" s="59"/>
      <c r="D278" s="60"/>
      <c r="E278" s="61"/>
      <c r="F278" s="61"/>
      <c r="G278" s="61"/>
      <c r="H278" s="61"/>
      <c r="I278" s="61"/>
      <c r="J278" s="61"/>
      <c r="K278" s="61"/>
      <c r="L278" s="61"/>
      <c r="M278" s="59"/>
      <c r="N278" s="62"/>
      <c r="O278" s="62"/>
      <c r="P278" s="62"/>
      <c r="Q278" s="62"/>
      <c r="R278" s="62"/>
      <c r="S278" s="62"/>
      <c r="T278" s="62"/>
      <c r="U278" s="62"/>
      <c r="V278" s="63"/>
      <c r="W278" s="187"/>
      <c r="X278" s="187"/>
      <c r="Y278" s="187"/>
      <c r="Z278" s="187"/>
      <c r="AA278" s="187"/>
      <c r="AB278" s="187"/>
      <c r="AC278" s="187"/>
      <c r="AD278" s="187"/>
      <c r="AE278" s="320"/>
      <c r="AF278" s="320"/>
      <c r="AG278" s="320"/>
      <c r="AH278" s="320"/>
      <c r="AI278" s="306"/>
      <c r="AJ278" s="386" t="s">
        <v>434</v>
      </c>
      <c r="AK278" s="437" t="s">
        <v>1686</v>
      </c>
      <c r="AL278" s="61">
        <v>41.775300000000001</v>
      </c>
      <c r="AM278" s="61">
        <v>-1.3599999999999999E-2</v>
      </c>
      <c r="AN278" s="61">
        <v>4.9015899999999997</v>
      </c>
      <c r="AO278" s="61">
        <v>0.215699</v>
      </c>
      <c r="AP278" s="61">
        <v>0.15554699999999999</v>
      </c>
      <c r="AQ278" s="61">
        <v>53.4831</v>
      </c>
      <c r="AR278" s="61">
        <v>2.0194E-2</v>
      </c>
      <c r="AS278" s="400">
        <v>100.53783000000001</v>
      </c>
      <c r="AT278" s="306"/>
      <c r="AU278" s="306"/>
      <c r="AV278" s="306"/>
      <c r="AW278" s="306"/>
      <c r="AX278" s="306"/>
      <c r="AY278" s="306"/>
      <c r="AZ278" s="306"/>
      <c r="BA278" s="306"/>
      <c r="BB278" s="306"/>
      <c r="BC278" s="306"/>
      <c r="BD278" s="306"/>
      <c r="BE278" s="306"/>
      <c r="BF278" s="306"/>
      <c r="BG278" s="306"/>
      <c r="BH278" s="306"/>
      <c r="BI278" s="306"/>
      <c r="BJ278" s="306"/>
      <c r="BK278" s="306"/>
      <c r="BL278" s="306"/>
      <c r="BM278" s="306"/>
      <c r="BN278" s="306"/>
      <c r="BO278" s="306"/>
      <c r="BP278" s="306"/>
      <c r="BQ278" s="496"/>
      <c r="BR278" s="496"/>
      <c r="BS278" s="496"/>
      <c r="BT278" s="496"/>
      <c r="BU278" s="496"/>
      <c r="BV278" s="496"/>
    </row>
    <row r="279" spans="1:74" s="52" customFormat="1" ht="12.75">
      <c r="A279" s="38"/>
      <c r="B279" s="46"/>
      <c r="C279" s="47"/>
      <c r="D279" s="48"/>
      <c r="E279" s="49"/>
      <c r="F279" s="49"/>
      <c r="G279" s="49"/>
      <c r="H279" s="49"/>
      <c r="I279" s="49"/>
      <c r="J279" s="49"/>
      <c r="K279" s="49"/>
      <c r="L279" s="49"/>
      <c r="M279" s="47"/>
      <c r="N279" s="50"/>
      <c r="O279" s="50"/>
      <c r="P279" s="50"/>
      <c r="Q279" s="50"/>
      <c r="R279" s="50"/>
      <c r="S279" s="50"/>
      <c r="T279" s="50"/>
      <c r="U279" s="50"/>
      <c r="V279" s="51"/>
      <c r="AE279" s="312"/>
      <c r="AF279" s="312"/>
      <c r="AG279" s="312"/>
      <c r="AH279" s="312"/>
      <c r="AI279" s="312"/>
      <c r="AJ279" s="387" t="s">
        <v>1738</v>
      </c>
      <c r="AK279" s="438"/>
      <c r="AL279" s="388">
        <f t="shared" ref="AL279:AR279" si="29">AVERAGE(AL274:AL278)</f>
        <v>41.759339999999995</v>
      </c>
      <c r="AM279" s="388">
        <f t="shared" si="29"/>
        <v>-5.3445999999999997E-3</v>
      </c>
      <c r="AN279" s="388">
        <f t="shared" si="29"/>
        <v>4.8962339999999998</v>
      </c>
      <c r="AO279" s="388">
        <f t="shared" si="29"/>
        <v>0.19593439999999998</v>
      </c>
      <c r="AP279" s="388">
        <f t="shared" si="29"/>
        <v>0.15245619999999999</v>
      </c>
      <c r="AQ279" s="388">
        <f t="shared" si="29"/>
        <v>53.438139999999997</v>
      </c>
      <c r="AR279" s="388">
        <f t="shared" si="29"/>
        <v>1.1493600000000001E-2</v>
      </c>
      <c r="AS279" s="401"/>
      <c r="AT279" s="312"/>
      <c r="AU279" s="312"/>
      <c r="AV279" s="312"/>
      <c r="AW279" s="312"/>
      <c r="AX279" s="312"/>
      <c r="AY279" s="312"/>
      <c r="AZ279" s="312"/>
      <c r="BA279" s="312"/>
      <c r="BB279" s="312"/>
      <c r="BC279" s="312"/>
      <c r="BD279" s="312"/>
      <c r="BE279" s="306"/>
      <c r="BF279" s="306"/>
      <c r="BG279" s="306"/>
      <c r="BH279" s="306"/>
      <c r="BI279" s="306"/>
      <c r="BJ279" s="306"/>
      <c r="BK279" s="306"/>
      <c r="BL279" s="306"/>
      <c r="BM279" s="306"/>
      <c r="BN279" s="306"/>
      <c r="BO279" s="306"/>
      <c r="BP279" s="306"/>
      <c r="BQ279" s="496"/>
      <c r="BR279" s="496"/>
      <c r="BS279" s="496"/>
      <c r="BT279" s="496"/>
      <c r="BU279" s="496"/>
      <c r="BV279" s="496"/>
    </row>
    <row r="280" spans="1:74" s="52" customFormat="1" ht="12.75">
      <c r="A280" s="45">
        <v>3291.8800292611559</v>
      </c>
      <c r="B280" s="46" t="s">
        <v>317</v>
      </c>
      <c r="C280" s="47" t="s">
        <v>318</v>
      </c>
      <c r="D280" s="48">
        <v>0</v>
      </c>
      <c r="E280" s="49">
        <v>40.157440000000001</v>
      </c>
      <c r="F280" s="49">
        <v>1.8200000000000001E-2</v>
      </c>
      <c r="G280" s="49">
        <v>15.714840000000001</v>
      </c>
      <c r="H280" s="49">
        <v>0.28100000000000003</v>
      </c>
      <c r="I280" s="49">
        <v>0.21249999999999999</v>
      </c>
      <c r="J280" s="49">
        <v>44.09355</v>
      </c>
      <c r="K280" s="49">
        <v>0.25519999999999998</v>
      </c>
      <c r="L280" s="49">
        <v>100.73273</v>
      </c>
      <c r="M280" s="47"/>
      <c r="N280" s="50">
        <v>1.004484425047667</v>
      </c>
      <c r="O280" s="50">
        <v>3.5993492683378633E-4</v>
      </c>
      <c r="P280" s="50">
        <v>0.32873288086241842</v>
      </c>
      <c r="Q280" s="50">
        <v>5.6536302283887773E-3</v>
      </c>
      <c r="R280" s="50">
        <v>4.5021697091131947E-3</v>
      </c>
      <c r="S280" s="50">
        <v>1.6442233036705889</v>
      </c>
      <c r="T280" s="50">
        <v>6.8393606536557693E-3</v>
      </c>
      <c r="U280" s="50">
        <v>2.9947957050986656</v>
      </c>
      <c r="V280" s="51">
        <v>83.338054669458955</v>
      </c>
      <c r="X280" s="49">
        <v>0.25</v>
      </c>
      <c r="Y280" s="49">
        <v>104.02</v>
      </c>
      <c r="Z280" s="49">
        <v>0.56999999999999995</v>
      </c>
      <c r="AA280" s="49">
        <v>6.49</v>
      </c>
      <c r="AB280" s="49">
        <v>10.42</v>
      </c>
      <c r="AC280" s="49">
        <v>0.25</v>
      </c>
      <c r="AD280" s="49">
        <v>2.2200000000000002</v>
      </c>
      <c r="AE280" s="312"/>
      <c r="AF280" s="465" t="s">
        <v>1749</v>
      </c>
      <c r="AG280" s="343">
        <v>30</v>
      </c>
      <c r="AH280" s="343">
        <v>15</v>
      </c>
      <c r="AI280" s="343"/>
      <c r="AJ280" s="387" t="s">
        <v>1736</v>
      </c>
      <c r="AK280" s="438"/>
      <c r="AL280" s="388">
        <f>(STDEV(AL274:AL278)/AL279)*100</f>
        <v>0.10942776576817077</v>
      </c>
      <c r="AM280" s="388">
        <f t="shared" ref="AM280:AR280" si="30">(STDEV(AM274:AM278)/AM279)*100</f>
        <v>-172.55451189569791</v>
      </c>
      <c r="AN280" s="388">
        <f t="shared" si="30"/>
        <v>1.3148481367594347</v>
      </c>
      <c r="AO280" s="388">
        <f t="shared" si="30"/>
        <v>5.8700511319993431</v>
      </c>
      <c r="AP280" s="388">
        <f t="shared" si="30"/>
        <v>5.7649677271482309</v>
      </c>
      <c r="AQ280" s="388">
        <f t="shared" si="30"/>
        <v>0.13425266764164895</v>
      </c>
      <c r="AR280" s="388">
        <f t="shared" si="30"/>
        <v>63.0763022727443</v>
      </c>
      <c r="AS280" s="401"/>
      <c r="AT280" s="343"/>
      <c r="AU280" s="343"/>
      <c r="AV280" s="343"/>
      <c r="AW280" s="343"/>
      <c r="AX280" s="343"/>
      <c r="AY280" s="343"/>
      <c r="AZ280" s="343"/>
      <c r="BA280" s="343"/>
      <c r="BB280" s="343"/>
      <c r="BC280" s="343"/>
      <c r="BD280" s="343"/>
      <c r="BE280" s="475"/>
      <c r="BF280" s="475"/>
      <c r="BG280" s="475"/>
      <c r="BH280" s="475"/>
      <c r="BI280" s="475"/>
      <c r="BJ280" s="475"/>
      <c r="BK280" s="475"/>
      <c r="BL280" s="475"/>
      <c r="BM280" s="475"/>
      <c r="BN280" s="475"/>
      <c r="BO280" s="475"/>
      <c r="BP280" s="306"/>
      <c r="BQ280" s="496"/>
      <c r="BR280" s="496"/>
      <c r="BS280" s="496"/>
      <c r="BT280" s="496"/>
      <c r="BU280" s="496"/>
      <c r="BV280" s="496"/>
    </row>
    <row r="281" spans="1:74" s="52" customFormat="1" ht="12.75">
      <c r="A281" s="45">
        <v>3291.8800292611559</v>
      </c>
      <c r="B281" s="46" t="s">
        <v>317</v>
      </c>
      <c r="C281" s="47" t="s">
        <v>318</v>
      </c>
      <c r="D281" s="48">
        <v>8.0045942690285656</v>
      </c>
      <c r="E281" s="49">
        <v>40.503450000000001</v>
      </c>
      <c r="F281" s="49">
        <v>8.0500000000000002E-2</v>
      </c>
      <c r="G281" s="49">
        <v>13.08902</v>
      </c>
      <c r="H281" s="49">
        <v>0.34949999999999998</v>
      </c>
      <c r="I281" s="49">
        <v>0.1797</v>
      </c>
      <c r="J281" s="49">
        <v>46.32996</v>
      </c>
      <c r="K281" s="49">
        <v>0.23619999999999999</v>
      </c>
      <c r="L281" s="49">
        <v>100.76832999999999</v>
      </c>
      <c r="M281" s="47"/>
      <c r="N281" s="50">
        <v>1.0007189317408403</v>
      </c>
      <c r="O281" s="50">
        <v>1.5725026798649149E-3</v>
      </c>
      <c r="P281" s="50">
        <v>0.27044765750336119</v>
      </c>
      <c r="Q281" s="50">
        <v>6.9456224345283493E-3</v>
      </c>
      <c r="R281" s="50">
        <v>3.7605720609663615E-3</v>
      </c>
      <c r="S281" s="50">
        <v>1.7064382197680443</v>
      </c>
      <c r="T281" s="50">
        <v>6.2525567118244156E-3</v>
      </c>
      <c r="U281" s="50">
        <v>2.99613606289943</v>
      </c>
      <c r="V281" s="51">
        <v>86.319510872491719</v>
      </c>
      <c r="X281" s="49">
        <v>0.25</v>
      </c>
      <c r="Y281" s="49">
        <v>24.3</v>
      </c>
      <c r="Z281" s="49">
        <v>0.63</v>
      </c>
      <c r="AA281" s="49">
        <v>5.37</v>
      </c>
      <c r="AB281" s="49">
        <v>11.9</v>
      </c>
      <c r="AC281" s="49">
        <v>0.24</v>
      </c>
      <c r="AD281" s="49">
        <v>2.34</v>
      </c>
      <c r="AE281" s="312"/>
      <c r="AF281" s="465" t="s">
        <v>1749</v>
      </c>
      <c r="AG281" s="343">
        <v>30</v>
      </c>
      <c r="AH281" s="343">
        <v>15</v>
      </c>
      <c r="AI281" s="343"/>
      <c r="AJ281" s="387" t="s">
        <v>1737</v>
      </c>
      <c r="AK281" s="438"/>
      <c r="AL281" s="388">
        <v>41.84</v>
      </c>
      <c r="AM281" s="388"/>
      <c r="AN281" s="388">
        <v>4.67</v>
      </c>
      <c r="AO281" s="388">
        <v>0.19</v>
      </c>
      <c r="AP281" s="388">
        <v>0.12</v>
      </c>
      <c r="AQ281" s="388">
        <v>53.02</v>
      </c>
      <c r="AR281" s="388"/>
      <c r="AS281" s="401"/>
      <c r="AT281" s="343"/>
      <c r="AU281" s="343"/>
      <c r="AV281" s="343"/>
      <c r="AW281" s="343"/>
      <c r="AX281" s="343"/>
      <c r="AY281" s="343"/>
      <c r="AZ281" s="343"/>
      <c r="BA281" s="343"/>
      <c r="BB281" s="343"/>
      <c r="BC281" s="343"/>
      <c r="BD281" s="343"/>
      <c r="BE281" s="475"/>
      <c r="BF281" s="475"/>
      <c r="BG281" s="475"/>
      <c r="BH281" s="475"/>
      <c r="BI281" s="475"/>
      <c r="BJ281" s="475"/>
      <c r="BK281" s="475"/>
      <c r="BL281" s="475"/>
      <c r="BM281" s="475"/>
      <c r="BN281" s="475"/>
      <c r="BO281" s="475"/>
      <c r="BP281" s="306"/>
      <c r="BQ281" s="496"/>
      <c r="BR281" s="496"/>
      <c r="BS281" s="496"/>
      <c r="BT281" s="496"/>
      <c r="BU281" s="496"/>
      <c r="BV281" s="496"/>
    </row>
    <row r="282" spans="1:74" s="52" customFormat="1" ht="12.75">
      <c r="A282" s="45">
        <v>3291.8800292611559</v>
      </c>
      <c r="B282" s="46" t="s">
        <v>317</v>
      </c>
      <c r="C282" s="47" t="s">
        <v>318</v>
      </c>
      <c r="D282" s="48">
        <v>16.004594269028566</v>
      </c>
      <c r="E282" s="49">
        <v>40.472920000000002</v>
      </c>
      <c r="F282" s="49">
        <v>6.2700000000000006E-2</v>
      </c>
      <c r="G282" s="49">
        <v>12.858510000000001</v>
      </c>
      <c r="H282" s="49">
        <v>0.34250000000000003</v>
      </c>
      <c r="I282" s="49">
        <v>0.16839999999999999</v>
      </c>
      <c r="J282" s="49">
        <v>46.944470000000003</v>
      </c>
      <c r="K282" s="49">
        <v>0.22720000000000001</v>
      </c>
      <c r="L282" s="49">
        <v>101.0767</v>
      </c>
      <c r="M282" s="47"/>
      <c r="N282" s="50">
        <v>0.9963018716292098</v>
      </c>
      <c r="O282" s="50">
        <v>1.2203077333623393E-3</v>
      </c>
      <c r="P282" s="50">
        <v>0.26471164602446551</v>
      </c>
      <c r="Q282" s="50">
        <v>6.7815797887989648E-3</v>
      </c>
      <c r="R282" s="50">
        <v>3.5111892161269584E-3</v>
      </c>
      <c r="S282" s="50">
        <v>1.7227386345969375</v>
      </c>
      <c r="T282" s="50">
        <v>5.9922839151638216E-3</v>
      </c>
      <c r="U282" s="50">
        <v>3.0012575129040648</v>
      </c>
      <c r="V282" s="51">
        <v>86.680841850207202</v>
      </c>
      <c r="X282" s="49">
        <v>0.25</v>
      </c>
      <c r="Y282" s="49">
        <v>30.14</v>
      </c>
      <c r="Z282" s="49">
        <v>0.64</v>
      </c>
      <c r="AA282" s="49">
        <v>5.52</v>
      </c>
      <c r="AB282" s="49">
        <v>12.55</v>
      </c>
      <c r="AC282" s="49">
        <v>0.24</v>
      </c>
      <c r="AD282" s="49">
        <v>2.4300000000000002</v>
      </c>
      <c r="AE282" s="312"/>
      <c r="AF282" s="465" t="s">
        <v>1749</v>
      </c>
      <c r="AG282" s="343">
        <v>30</v>
      </c>
      <c r="AH282" s="343">
        <v>15</v>
      </c>
      <c r="AI282" s="343"/>
      <c r="AJ282" s="391" t="s">
        <v>1681</v>
      </c>
      <c r="AK282" s="438"/>
      <c r="AL282" s="392">
        <f>(AL281-AL279)/AL281*100</f>
        <v>0.19278202676866354</v>
      </c>
      <c r="AM282" s="392"/>
      <c r="AN282" s="392">
        <f t="shared" ref="AN282:AQ282" si="31">(AN281-AN279)/AN281*100</f>
        <v>-4.8444111349036367</v>
      </c>
      <c r="AO282" s="392">
        <f t="shared" si="31"/>
        <v>-3.12336842105262</v>
      </c>
      <c r="AP282" s="392">
        <f t="shared" si="31"/>
        <v>-27.046833333333325</v>
      </c>
      <c r="AQ282" s="392">
        <f t="shared" si="31"/>
        <v>-0.78864579403997348</v>
      </c>
      <c r="AR282" s="392"/>
      <c r="AS282" s="401"/>
      <c r="AT282" s="343"/>
      <c r="AU282" s="343"/>
      <c r="AV282" s="343"/>
      <c r="AW282" s="343"/>
      <c r="AX282" s="343"/>
      <c r="AY282" s="343"/>
      <c r="AZ282" s="343"/>
      <c r="BA282" s="343"/>
      <c r="BB282" s="343"/>
      <c r="BC282" s="343"/>
      <c r="BD282" s="343"/>
      <c r="BE282" s="475"/>
      <c r="BF282" s="475"/>
      <c r="BG282" s="475"/>
      <c r="BH282" s="475"/>
      <c r="BI282" s="475"/>
      <c r="BJ282" s="475"/>
      <c r="BK282" s="475"/>
      <c r="BL282" s="475"/>
      <c r="BM282" s="475"/>
      <c r="BN282" s="475"/>
      <c r="BO282" s="475"/>
      <c r="BP282" s="306"/>
      <c r="BQ282" s="496"/>
      <c r="BR282" s="496"/>
      <c r="BS282" s="496"/>
      <c r="BT282" s="496"/>
      <c r="BU282" s="496"/>
      <c r="BV282" s="496"/>
    </row>
    <row r="283" spans="1:74" s="52" customFormat="1" ht="13.5" thickBot="1">
      <c r="A283" s="45">
        <v>3291.8800292611559</v>
      </c>
      <c r="B283" s="46" t="s">
        <v>317</v>
      </c>
      <c r="C283" s="47" t="s">
        <v>318</v>
      </c>
      <c r="D283" s="48">
        <v>24.004594269028566</v>
      </c>
      <c r="E283" s="49">
        <v>40.615400000000001</v>
      </c>
      <c r="F283" s="49">
        <v>5.8099999999999999E-2</v>
      </c>
      <c r="G283" s="49">
        <v>12.607950000000001</v>
      </c>
      <c r="H283" s="49">
        <v>0.35659999999999997</v>
      </c>
      <c r="I283" s="49">
        <v>0.15490000000000001</v>
      </c>
      <c r="J283" s="49">
        <v>46.702689999999997</v>
      </c>
      <c r="K283" s="49">
        <v>0.21890000000000001</v>
      </c>
      <c r="L283" s="49">
        <v>100.71454000000001</v>
      </c>
      <c r="M283" s="47"/>
      <c r="N283" s="50">
        <v>1.0016888783595126</v>
      </c>
      <c r="O283" s="50">
        <v>1.1329054462550501E-3</v>
      </c>
      <c r="P283" s="50">
        <v>0.26004145597859668</v>
      </c>
      <c r="Q283" s="50">
        <v>7.0740373478228114E-3</v>
      </c>
      <c r="R283" s="50">
        <v>3.2357821441262773E-3</v>
      </c>
      <c r="S283" s="50">
        <v>1.7170880218370226</v>
      </c>
      <c r="T283" s="50">
        <v>5.7842296346416449E-3</v>
      </c>
      <c r="U283" s="50">
        <v>2.9960453107479776</v>
      </c>
      <c r="V283" s="51">
        <v>86.847525217928734</v>
      </c>
      <c r="X283" s="49">
        <v>0.25</v>
      </c>
      <c r="Y283" s="49">
        <v>33.119999999999997</v>
      </c>
      <c r="Z283" s="49">
        <v>0.64</v>
      </c>
      <c r="AA283" s="49">
        <v>5.39</v>
      </c>
      <c r="AB283" s="49">
        <v>13.69</v>
      </c>
      <c r="AC283" s="49">
        <v>0.24</v>
      </c>
      <c r="AD283" s="49">
        <v>2.5099999999999998</v>
      </c>
      <c r="AE283" s="312"/>
      <c r="AF283" s="465" t="s">
        <v>1749</v>
      </c>
      <c r="AG283" s="343">
        <v>30</v>
      </c>
      <c r="AH283" s="343">
        <v>15</v>
      </c>
      <c r="AI283" s="343"/>
      <c r="AJ283" s="393" t="s">
        <v>1693</v>
      </c>
      <c r="AK283" s="441"/>
      <c r="AL283" s="404">
        <v>0.21263092356687885</v>
      </c>
      <c r="AM283" s="404">
        <v>28.715134554140118</v>
      </c>
      <c r="AN283" s="404">
        <v>0.47562226910828015</v>
      </c>
      <c r="AO283" s="404">
        <v>3.4523512101910878</v>
      </c>
      <c r="AP283" s="404">
        <v>6.8679038057324862</v>
      </c>
      <c r="AQ283" s="404">
        <v>0.23562898726114648</v>
      </c>
      <c r="AR283" s="404">
        <v>4.6984681640127297</v>
      </c>
      <c r="AS283" s="402"/>
      <c r="AT283" s="343"/>
      <c r="AU283" s="343"/>
      <c r="AV283" s="343"/>
      <c r="AW283" s="343"/>
      <c r="AX283" s="343"/>
      <c r="AY283" s="343"/>
      <c r="AZ283" s="343"/>
      <c r="BA283" s="343"/>
      <c r="BB283" s="343"/>
      <c r="BC283" s="343"/>
      <c r="BD283" s="343"/>
      <c r="BE283" s="475"/>
      <c r="BF283" s="475"/>
      <c r="BG283" s="475"/>
      <c r="BH283" s="475"/>
      <c r="BI283" s="475"/>
      <c r="BJ283" s="475"/>
      <c r="BK283" s="475"/>
      <c r="BL283" s="475"/>
      <c r="BM283" s="475"/>
      <c r="BN283" s="475"/>
      <c r="BO283" s="475"/>
      <c r="BP283" s="306"/>
      <c r="BQ283" s="496"/>
      <c r="BR283" s="496"/>
      <c r="BS283" s="496"/>
      <c r="BT283" s="496"/>
      <c r="BU283" s="496"/>
      <c r="BV283" s="496"/>
    </row>
    <row r="284" spans="1:74" s="52" customFormat="1" ht="15.75" thickBot="1">
      <c r="A284" s="45">
        <v>3291.8800292611559</v>
      </c>
      <c r="B284" s="46" t="s">
        <v>317</v>
      </c>
      <c r="C284" s="47" t="s">
        <v>318</v>
      </c>
      <c r="D284" s="48">
        <v>32.004594269028566</v>
      </c>
      <c r="E284" s="49">
        <v>40.29992</v>
      </c>
      <c r="F284" s="49">
        <v>9.1300000000000006E-2</v>
      </c>
      <c r="G284" s="49">
        <v>12.587910000000001</v>
      </c>
      <c r="H284" s="49">
        <v>0.3387</v>
      </c>
      <c r="I284" s="49">
        <v>0.17180000000000001</v>
      </c>
      <c r="J284" s="49">
        <v>46.8538</v>
      </c>
      <c r="K284" s="49">
        <v>0.2135</v>
      </c>
      <c r="L284" s="49">
        <v>100.55692999999999</v>
      </c>
      <c r="M284" s="47"/>
      <c r="N284" s="50">
        <v>0.99605511512757094</v>
      </c>
      <c r="O284" s="50">
        <v>1.7841254102570377E-3</v>
      </c>
      <c r="P284" s="50">
        <v>0.26018892647943498</v>
      </c>
      <c r="Q284" s="50">
        <v>6.7334598534898411E-3</v>
      </c>
      <c r="R284" s="50">
        <v>3.5965664174694638E-3</v>
      </c>
      <c r="S284" s="50">
        <v>1.7263647153403208</v>
      </c>
      <c r="T284" s="50">
        <v>5.6537254233725411E-3</v>
      </c>
      <c r="U284" s="50">
        <v>3.000376634051916</v>
      </c>
      <c r="V284" s="51">
        <v>86.902496816492075</v>
      </c>
      <c r="X284" s="49">
        <v>0.25</v>
      </c>
      <c r="Y284" s="49">
        <v>21.47</v>
      </c>
      <c r="Z284" s="49">
        <v>0.64</v>
      </c>
      <c r="AA284" s="49">
        <v>5.58</v>
      </c>
      <c r="AB284" s="49">
        <v>12.19</v>
      </c>
      <c r="AC284" s="49">
        <v>0.24</v>
      </c>
      <c r="AD284" s="49">
        <v>2.5299999999999998</v>
      </c>
      <c r="AE284" s="312"/>
      <c r="AF284" s="465" t="s">
        <v>1749</v>
      </c>
      <c r="AG284" s="343">
        <v>30</v>
      </c>
      <c r="AH284" s="343">
        <v>15</v>
      </c>
      <c r="AI284" s="343"/>
      <c r="AJ284" s="406"/>
      <c r="AK284" s="306"/>
      <c r="AL284" s="306"/>
      <c r="AM284" s="306"/>
      <c r="AN284" s="306"/>
      <c r="AO284" s="306"/>
      <c r="AP284" s="306"/>
      <c r="AQ284" s="306"/>
      <c r="AR284" s="14"/>
      <c r="AS284" s="14"/>
      <c r="AT284" s="343"/>
      <c r="AU284" s="343"/>
      <c r="AV284" s="343"/>
      <c r="AW284" s="343"/>
      <c r="AX284" s="343"/>
      <c r="AY284" s="343"/>
      <c r="AZ284" s="343"/>
      <c r="BA284" s="343"/>
      <c r="BB284" s="343"/>
      <c r="BC284" s="343"/>
      <c r="BD284" s="343"/>
      <c r="BE284" s="475"/>
      <c r="BF284" s="475"/>
      <c r="BG284" s="475"/>
      <c r="BH284" s="475"/>
      <c r="BI284" s="475"/>
      <c r="BJ284" s="475"/>
      <c r="BK284" s="475"/>
      <c r="BL284" s="475"/>
      <c r="BM284" s="475"/>
      <c r="BN284" s="475"/>
      <c r="BO284" s="475"/>
      <c r="BP284" s="306"/>
      <c r="BQ284" s="496"/>
      <c r="BR284" s="496"/>
      <c r="BS284" s="496"/>
      <c r="BT284" s="496"/>
      <c r="BU284" s="496"/>
      <c r="BV284" s="496"/>
    </row>
    <row r="285" spans="1:74" s="52" customFormat="1" ht="15.75" thickBot="1">
      <c r="A285" s="45">
        <v>3291.8800292611559</v>
      </c>
      <c r="B285" s="46" t="s">
        <v>317</v>
      </c>
      <c r="C285" s="47" t="s">
        <v>318</v>
      </c>
      <c r="D285" s="48">
        <v>40.004594269028566</v>
      </c>
      <c r="E285" s="49">
        <v>40.676459999999999</v>
      </c>
      <c r="F285" s="49">
        <v>6.7599999999999993E-2</v>
      </c>
      <c r="G285" s="49">
        <v>12.758290000000001</v>
      </c>
      <c r="H285" s="49">
        <v>0.36809999999999998</v>
      </c>
      <c r="I285" s="49">
        <v>0.1744</v>
      </c>
      <c r="J285" s="49">
        <v>46.974690000000002</v>
      </c>
      <c r="K285" s="49">
        <v>0.2225</v>
      </c>
      <c r="L285" s="49">
        <v>101.24204</v>
      </c>
      <c r="M285" s="47"/>
      <c r="N285" s="50">
        <v>0.99884994242371505</v>
      </c>
      <c r="O285" s="50">
        <v>1.3124392497578003E-3</v>
      </c>
      <c r="P285" s="50">
        <v>0.2620025767094849</v>
      </c>
      <c r="Q285" s="50">
        <v>7.2705423538675009E-3</v>
      </c>
      <c r="R285" s="50">
        <v>3.6273488006219345E-3</v>
      </c>
      <c r="S285" s="50">
        <v>1.7196084367856261</v>
      </c>
      <c r="T285" s="50">
        <v>5.8538927536957042E-3</v>
      </c>
      <c r="U285" s="50">
        <v>2.9985251790767689</v>
      </c>
      <c r="V285" s="51">
        <v>86.778304373300188</v>
      </c>
      <c r="X285" s="49">
        <v>0.25</v>
      </c>
      <c r="Y285" s="49">
        <v>29.25</v>
      </c>
      <c r="Z285" s="49">
        <v>0.64</v>
      </c>
      <c r="AA285" s="49">
        <v>5.0999999999999996</v>
      </c>
      <c r="AB285" s="49">
        <v>11.92</v>
      </c>
      <c r="AC285" s="49">
        <v>0.24</v>
      </c>
      <c r="AD285" s="49">
        <v>2.4500000000000002</v>
      </c>
      <c r="AE285" s="312"/>
      <c r="AF285" s="465" t="s">
        <v>1749</v>
      </c>
      <c r="AG285" s="343">
        <v>30</v>
      </c>
      <c r="AH285" s="343">
        <v>15</v>
      </c>
      <c r="AI285" s="343"/>
      <c r="AJ285" s="587" t="s">
        <v>428</v>
      </c>
      <c r="AK285" s="588"/>
      <c r="AL285" s="588"/>
      <c r="AM285" s="588"/>
      <c r="AN285" s="588"/>
      <c r="AO285" s="588"/>
      <c r="AP285" s="588"/>
      <c r="AQ285" s="588"/>
      <c r="AR285" s="588"/>
      <c r="AS285" s="589"/>
      <c r="AT285" s="343"/>
      <c r="AU285" s="343"/>
      <c r="AV285" s="343"/>
      <c r="AW285" s="343"/>
      <c r="AX285" s="343"/>
      <c r="AY285" s="343"/>
      <c r="AZ285" s="343"/>
      <c r="BA285" s="343"/>
      <c r="BB285" s="343"/>
      <c r="BC285" s="343"/>
      <c r="BD285" s="343"/>
      <c r="BE285" s="475"/>
      <c r="BF285" s="475"/>
      <c r="BG285" s="475"/>
      <c r="BH285" s="475"/>
      <c r="BI285" s="475"/>
      <c r="BJ285" s="475"/>
      <c r="BK285" s="475"/>
      <c r="BL285" s="475"/>
      <c r="BM285" s="475"/>
      <c r="BN285" s="475"/>
      <c r="BO285" s="475"/>
      <c r="BP285" s="306"/>
      <c r="BQ285" s="496"/>
      <c r="BR285" s="496"/>
      <c r="BS285" s="496"/>
      <c r="BT285" s="496"/>
      <c r="BU285" s="496"/>
      <c r="BV285" s="496"/>
    </row>
    <row r="286" spans="1:74" s="52" customFormat="1" ht="12.75">
      <c r="A286" s="45">
        <v>3291.8800292611559</v>
      </c>
      <c r="B286" s="46" t="s">
        <v>317</v>
      </c>
      <c r="C286" s="47" t="s">
        <v>318</v>
      </c>
      <c r="D286" s="48">
        <v>48.004594269028566</v>
      </c>
      <c r="E286" s="49">
        <v>40.452570000000001</v>
      </c>
      <c r="F286" s="49">
        <v>5.3100000000000001E-2</v>
      </c>
      <c r="G286" s="49">
        <v>12.3574</v>
      </c>
      <c r="H286" s="49">
        <v>0.36209999999999998</v>
      </c>
      <c r="I286" s="49">
        <v>0.14560000000000001</v>
      </c>
      <c r="J286" s="49">
        <v>46.924320000000002</v>
      </c>
      <c r="K286" s="49">
        <v>0.21429999999999999</v>
      </c>
      <c r="L286" s="49">
        <v>100.50939</v>
      </c>
      <c r="M286" s="47"/>
      <c r="N286" s="50">
        <v>0.99905923234708305</v>
      </c>
      <c r="O286" s="50">
        <v>1.0368479075644323E-3</v>
      </c>
      <c r="P286" s="50">
        <v>0.25522794172031293</v>
      </c>
      <c r="Q286" s="50">
        <v>7.1931238276549724E-3</v>
      </c>
      <c r="R286" s="50">
        <v>3.04573583879635E-3</v>
      </c>
      <c r="S286" s="50">
        <v>1.7276336434116988</v>
      </c>
      <c r="T286" s="50">
        <v>5.6705467846776122E-3</v>
      </c>
      <c r="U286" s="50">
        <v>2.9988670718377883</v>
      </c>
      <c r="V286" s="51">
        <v>87.12830266953199</v>
      </c>
      <c r="X286" s="49">
        <v>0.25</v>
      </c>
      <c r="Y286" s="49">
        <v>39.020000000000003</v>
      </c>
      <c r="Z286" s="49">
        <v>0.65</v>
      </c>
      <c r="AA286" s="49">
        <v>5.2</v>
      </c>
      <c r="AB286" s="49">
        <v>14.15</v>
      </c>
      <c r="AC286" s="49">
        <v>0.24</v>
      </c>
      <c r="AD286" s="49">
        <v>2.54</v>
      </c>
      <c r="AE286" s="312"/>
      <c r="AF286" s="465" t="s">
        <v>1749</v>
      </c>
      <c r="AG286" s="343">
        <v>30</v>
      </c>
      <c r="AH286" s="343">
        <v>15</v>
      </c>
      <c r="AI286" s="343"/>
      <c r="AJ286" s="381" t="s">
        <v>1675</v>
      </c>
      <c r="AK286" s="435" t="s">
        <v>1696</v>
      </c>
      <c r="AL286" s="216" t="s">
        <v>285</v>
      </c>
      <c r="AM286" s="216" t="s">
        <v>286</v>
      </c>
      <c r="AN286" s="216" t="s">
        <v>287</v>
      </c>
      <c r="AO286" s="216" t="s">
        <v>288</v>
      </c>
      <c r="AP286" s="216" t="s">
        <v>289</v>
      </c>
      <c r="AQ286" s="216" t="s">
        <v>290</v>
      </c>
      <c r="AR286" s="216" t="s">
        <v>291</v>
      </c>
      <c r="AS286" s="365" t="s">
        <v>292</v>
      </c>
      <c r="AT286" s="343"/>
      <c r="AU286" s="343"/>
      <c r="AV286" s="343"/>
      <c r="AW286" s="343"/>
      <c r="AX286" s="343"/>
      <c r="AY286" s="343"/>
      <c r="AZ286" s="343"/>
      <c r="BA286" s="343"/>
      <c r="BB286" s="343"/>
      <c r="BC286" s="343"/>
      <c r="BD286" s="343"/>
      <c r="BE286" s="475"/>
      <c r="BF286" s="475"/>
      <c r="BG286" s="475"/>
      <c r="BH286" s="475"/>
      <c r="BI286" s="475"/>
      <c r="BJ286" s="475"/>
      <c r="BK286" s="475"/>
      <c r="BL286" s="475"/>
      <c r="BM286" s="475"/>
      <c r="BN286" s="475"/>
      <c r="BO286" s="475"/>
      <c r="BP286" s="306"/>
      <c r="BQ286" s="496"/>
      <c r="BR286" s="496"/>
      <c r="BS286" s="496"/>
      <c r="BT286" s="496"/>
      <c r="BU286" s="496"/>
      <c r="BV286" s="496"/>
    </row>
    <row r="287" spans="1:74" s="52" customFormat="1" ht="13.5" thickBot="1">
      <c r="A287" s="45">
        <v>3291.8800292611559</v>
      </c>
      <c r="B287" s="46" t="s">
        <v>317</v>
      </c>
      <c r="C287" s="47" t="s">
        <v>318</v>
      </c>
      <c r="D287" s="48">
        <v>56.004594269028566</v>
      </c>
      <c r="E287" s="49">
        <v>40.422040000000003</v>
      </c>
      <c r="F287" s="49">
        <v>7.3599999999999999E-2</v>
      </c>
      <c r="G287" s="49">
        <v>12.607950000000001</v>
      </c>
      <c r="H287" s="49">
        <v>0.36609999999999998</v>
      </c>
      <c r="I287" s="49">
        <v>0.1212</v>
      </c>
      <c r="J287" s="49">
        <v>46.93439</v>
      </c>
      <c r="K287" s="49">
        <v>0.2344</v>
      </c>
      <c r="L287" s="49">
        <v>100.75968</v>
      </c>
      <c r="M287" s="47"/>
      <c r="N287" s="50">
        <v>0.99697443195964297</v>
      </c>
      <c r="O287" s="50">
        <v>1.4352218007549968E-3</v>
      </c>
      <c r="P287" s="50">
        <v>0.26005563281981431</v>
      </c>
      <c r="Q287" s="50">
        <v>7.2628891280037654E-3</v>
      </c>
      <c r="R287" s="50">
        <v>2.5319443280409212E-3</v>
      </c>
      <c r="S287" s="50">
        <v>1.7257008639611739</v>
      </c>
      <c r="T287" s="50">
        <v>6.1941404414162394E-3</v>
      </c>
      <c r="U287" s="50">
        <v>3.0001551244388467</v>
      </c>
      <c r="V287" s="51">
        <v>86.903951554917356</v>
      </c>
      <c r="X287" s="49">
        <v>0.25</v>
      </c>
      <c r="Y287" s="49">
        <v>26.68</v>
      </c>
      <c r="Z287" s="49">
        <v>0.64</v>
      </c>
      <c r="AA287" s="49">
        <v>5.17</v>
      </c>
      <c r="AB287" s="49">
        <v>17.399999999999999</v>
      </c>
      <c r="AC287" s="49">
        <v>0.24</v>
      </c>
      <c r="AD287" s="49">
        <v>2.36</v>
      </c>
      <c r="AE287" s="312"/>
      <c r="AF287" s="465" t="s">
        <v>1749</v>
      </c>
      <c r="AG287" s="343">
        <v>30</v>
      </c>
      <c r="AH287" s="343">
        <v>15</v>
      </c>
      <c r="AI287" s="343"/>
      <c r="AJ287" s="399" t="s">
        <v>429</v>
      </c>
      <c r="AK287" s="376"/>
      <c r="AL287" s="27" t="s">
        <v>303</v>
      </c>
      <c r="AM287" s="27" t="s">
        <v>303</v>
      </c>
      <c r="AN287" s="27" t="s">
        <v>303</v>
      </c>
      <c r="AO287" s="27" t="s">
        <v>303</v>
      </c>
      <c r="AP287" s="27" t="s">
        <v>303</v>
      </c>
      <c r="AQ287" s="27" t="s">
        <v>303</v>
      </c>
      <c r="AR287" s="27" t="s">
        <v>303</v>
      </c>
      <c r="AS287" s="364" t="s">
        <v>303</v>
      </c>
      <c r="AT287" s="343"/>
      <c r="AU287" s="343"/>
      <c r="AV287" s="343"/>
      <c r="AW287" s="343"/>
      <c r="AX287" s="343"/>
      <c r="AY287" s="343"/>
      <c r="AZ287" s="343"/>
      <c r="BA287" s="343"/>
      <c r="BB287" s="343"/>
      <c r="BC287" s="343"/>
      <c r="BD287" s="343"/>
      <c r="BE287" s="475"/>
      <c r="BF287" s="475"/>
      <c r="BG287" s="475"/>
      <c r="BH287" s="475"/>
      <c r="BI287" s="475"/>
      <c r="BJ287" s="475"/>
      <c r="BK287" s="475"/>
      <c r="BL287" s="475"/>
      <c r="BM287" s="475"/>
      <c r="BN287" s="475"/>
      <c r="BO287" s="475"/>
      <c r="BP287" s="306"/>
      <c r="BQ287" s="496"/>
      <c r="BR287" s="496"/>
      <c r="BS287" s="496"/>
      <c r="BT287" s="496"/>
      <c r="BU287" s="496"/>
      <c r="BV287" s="496"/>
    </row>
    <row r="288" spans="1:74" s="52" customFormat="1" ht="12.75">
      <c r="A288" s="45">
        <v>3291.8800292611559</v>
      </c>
      <c r="B288" s="46" t="s">
        <v>317</v>
      </c>
      <c r="C288" s="47" t="s">
        <v>318</v>
      </c>
      <c r="D288" s="48">
        <v>64.004594269028559</v>
      </c>
      <c r="E288" s="49">
        <v>40.625570000000003</v>
      </c>
      <c r="F288" s="49">
        <v>6.6699999999999995E-2</v>
      </c>
      <c r="G288" s="49">
        <v>12.57789</v>
      </c>
      <c r="H288" s="49">
        <v>0.3715</v>
      </c>
      <c r="I288" s="49">
        <v>0.1691</v>
      </c>
      <c r="J288" s="49">
        <v>46.914250000000003</v>
      </c>
      <c r="K288" s="49">
        <v>0.22040000000000001</v>
      </c>
      <c r="L288" s="49">
        <v>100.94541</v>
      </c>
      <c r="M288" s="47"/>
      <c r="N288" s="50">
        <v>0.99974155102833706</v>
      </c>
      <c r="O288" s="50">
        <v>1.2977454774916837E-3</v>
      </c>
      <c r="P288" s="50">
        <v>0.25885231978273315</v>
      </c>
      <c r="Q288" s="50">
        <v>7.3534473216167141E-3</v>
      </c>
      <c r="R288" s="50">
        <v>3.5246631815250822E-3</v>
      </c>
      <c r="S288" s="50">
        <v>1.7210821424150449</v>
      </c>
      <c r="T288" s="50">
        <v>5.8110888099312504E-3</v>
      </c>
      <c r="U288" s="50">
        <v>2.9976629580166803</v>
      </c>
      <c r="V288" s="51">
        <v>86.926217775137843</v>
      </c>
      <c r="X288" s="49">
        <v>0.25</v>
      </c>
      <c r="Y288" s="49">
        <v>28.81</v>
      </c>
      <c r="Z288" s="49">
        <v>0.64</v>
      </c>
      <c r="AA288" s="49">
        <v>5.16</v>
      </c>
      <c r="AB288" s="49">
        <v>12.58</v>
      </c>
      <c r="AC288" s="49">
        <v>0.24</v>
      </c>
      <c r="AD288" s="49">
        <v>2.4700000000000002</v>
      </c>
      <c r="AE288" s="312"/>
      <c r="AF288" s="465" t="s">
        <v>1749</v>
      </c>
      <c r="AG288" s="343">
        <v>30</v>
      </c>
      <c r="AH288" s="343">
        <v>15</v>
      </c>
      <c r="AI288" s="343"/>
      <c r="AJ288" s="380" t="s">
        <v>1745</v>
      </c>
      <c r="AK288" s="436" t="s">
        <v>1686</v>
      </c>
      <c r="AL288" s="313">
        <v>41.635100000000001</v>
      </c>
      <c r="AM288" s="313">
        <v>6.2030000000000002E-3</v>
      </c>
      <c r="AN288" s="313">
        <v>4.7288600000000001</v>
      </c>
      <c r="AO288" s="313">
        <v>0.21069399999999999</v>
      </c>
      <c r="AP288" s="313">
        <v>0.16056300000000001</v>
      </c>
      <c r="AQ288" s="313">
        <v>53.381100000000004</v>
      </c>
      <c r="AR288" s="313">
        <v>7.4359999999999999E-3</v>
      </c>
      <c r="AS288" s="379">
        <v>100.12995600000001</v>
      </c>
      <c r="AT288" s="343"/>
      <c r="AU288" s="343"/>
      <c r="AV288" s="343"/>
      <c r="AW288" s="343"/>
      <c r="AX288" s="343"/>
      <c r="AY288" s="343"/>
      <c r="AZ288" s="343"/>
      <c r="BA288" s="343"/>
      <c r="BB288" s="343"/>
      <c r="BC288" s="343"/>
      <c r="BD288" s="343"/>
      <c r="BE288" s="475"/>
      <c r="BF288" s="475"/>
      <c r="BG288" s="475"/>
      <c r="BH288" s="475"/>
      <c r="BI288" s="475"/>
      <c r="BJ288" s="475"/>
      <c r="BK288" s="475"/>
      <c r="BL288" s="475"/>
      <c r="BM288" s="475"/>
      <c r="BN288" s="475"/>
      <c r="BO288" s="475"/>
      <c r="BP288" s="306"/>
      <c r="BQ288" s="496"/>
      <c r="BR288" s="496"/>
      <c r="BS288" s="496"/>
      <c r="BT288" s="496"/>
      <c r="BU288" s="496"/>
      <c r="BV288" s="496"/>
    </row>
    <row r="289" spans="1:74" s="52" customFormat="1" ht="12.75">
      <c r="A289" s="45">
        <v>3291.8800292611559</v>
      </c>
      <c r="B289" s="46" t="s">
        <v>317</v>
      </c>
      <c r="C289" s="47" t="s">
        <v>318</v>
      </c>
      <c r="D289" s="48">
        <v>72.004594269028559</v>
      </c>
      <c r="E289" s="49">
        <v>40.442390000000003</v>
      </c>
      <c r="F289" s="49">
        <v>8.4000000000000005E-2</v>
      </c>
      <c r="G289" s="49">
        <v>12.72822</v>
      </c>
      <c r="H289" s="49">
        <v>0.35260000000000002</v>
      </c>
      <c r="I289" s="49">
        <v>0.15959999999999999</v>
      </c>
      <c r="J289" s="49">
        <v>46.833660000000002</v>
      </c>
      <c r="K289" s="49">
        <v>0.221</v>
      </c>
      <c r="L289" s="49">
        <v>100.82147000000001</v>
      </c>
      <c r="M289" s="47"/>
      <c r="N289" s="50">
        <v>0.99733433469854271</v>
      </c>
      <c r="O289" s="50">
        <v>1.6377916730825959E-3</v>
      </c>
      <c r="P289" s="50">
        <v>0.26249898281181766</v>
      </c>
      <c r="Q289" s="50">
        <v>6.9940729523952508E-3</v>
      </c>
      <c r="R289" s="50">
        <v>3.3336698237128848E-3</v>
      </c>
      <c r="S289" s="50">
        <v>1.7217520228952274</v>
      </c>
      <c r="T289" s="50">
        <v>5.8392071005133744E-3</v>
      </c>
      <c r="U289" s="50">
        <v>2.9993900819552923</v>
      </c>
      <c r="V289" s="51">
        <v>86.770878177366384</v>
      </c>
      <c r="X289" s="49">
        <v>0.25</v>
      </c>
      <c r="Y289" s="49">
        <v>23.33</v>
      </c>
      <c r="Z289" s="49">
        <v>0.64</v>
      </c>
      <c r="AA289" s="49">
        <v>5.4</v>
      </c>
      <c r="AB289" s="49">
        <v>13.63</v>
      </c>
      <c r="AC289" s="49">
        <v>0.24</v>
      </c>
      <c r="AD289" s="49">
        <v>2.4700000000000002</v>
      </c>
      <c r="AE289" s="312"/>
      <c r="AF289" s="465" t="s">
        <v>1749</v>
      </c>
      <c r="AG289" s="343">
        <v>30</v>
      </c>
      <c r="AH289" s="343">
        <v>15</v>
      </c>
      <c r="AI289" s="343"/>
      <c r="AJ289" s="380" t="s">
        <v>1745</v>
      </c>
      <c r="AK289" s="436" t="s">
        <v>1686</v>
      </c>
      <c r="AL289" s="313">
        <v>41.522100000000002</v>
      </c>
      <c r="AM289" s="313">
        <v>4.4669999999999996E-3</v>
      </c>
      <c r="AN289" s="313">
        <v>4.8102</v>
      </c>
      <c r="AO289" s="313">
        <v>0.20832700000000001</v>
      </c>
      <c r="AP289" s="313">
        <v>0.14868000000000001</v>
      </c>
      <c r="AQ289" s="313">
        <v>52.951900000000002</v>
      </c>
      <c r="AR289" s="313">
        <v>2.9627000000000001E-2</v>
      </c>
      <c r="AS289" s="379">
        <v>99.675301000000005</v>
      </c>
      <c r="AT289" s="343"/>
      <c r="AU289" s="343"/>
      <c r="AV289" s="343"/>
      <c r="AW289" s="343"/>
      <c r="AX289" s="343"/>
      <c r="AY289" s="343"/>
      <c r="AZ289" s="343"/>
      <c r="BA289" s="343"/>
      <c r="BB289" s="343"/>
      <c r="BC289" s="343"/>
      <c r="BD289" s="343"/>
      <c r="BE289" s="475"/>
      <c r="BF289" s="475"/>
      <c r="BG289" s="475"/>
      <c r="BH289" s="475"/>
      <c r="BI289" s="475"/>
      <c r="BJ289" s="475"/>
      <c r="BK289" s="475"/>
      <c r="BL289" s="475"/>
      <c r="BM289" s="475"/>
      <c r="BN289" s="475"/>
      <c r="BO289" s="475"/>
      <c r="BP289" s="306"/>
      <c r="BQ289" s="496"/>
      <c r="BR289" s="496"/>
      <c r="BS289" s="496"/>
      <c r="BT289" s="496"/>
      <c r="BU289" s="496"/>
      <c r="BV289" s="496"/>
    </row>
    <row r="290" spans="1:74" s="52" customFormat="1" ht="12.75">
      <c r="A290" s="45">
        <v>3291.8800292611559</v>
      </c>
      <c r="B290" s="46" t="s">
        <v>317</v>
      </c>
      <c r="C290" s="47" t="s">
        <v>318</v>
      </c>
      <c r="D290" s="48">
        <v>80.004594269028559</v>
      </c>
      <c r="E290" s="49">
        <v>40.3508</v>
      </c>
      <c r="F290" s="49">
        <v>6.8699999999999997E-2</v>
      </c>
      <c r="G290" s="49">
        <v>12.7182</v>
      </c>
      <c r="H290" s="49">
        <v>0.3644</v>
      </c>
      <c r="I290" s="49">
        <v>0.1767</v>
      </c>
      <c r="J290" s="49">
        <v>46.732909999999997</v>
      </c>
      <c r="K290" s="49">
        <v>0.22370000000000001</v>
      </c>
      <c r="L290" s="49">
        <v>100.63540999999999</v>
      </c>
      <c r="M290" s="47"/>
      <c r="N290" s="50">
        <v>0.99723473698501264</v>
      </c>
      <c r="O290" s="50">
        <v>1.3423859581021167E-3</v>
      </c>
      <c r="P290" s="50">
        <v>0.26286144604552653</v>
      </c>
      <c r="Q290" s="50">
        <v>7.2438176495512232E-3</v>
      </c>
      <c r="R290" s="50">
        <v>3.6988569630652438E-3</v>
      </c>
      <c r="S290" s="50">
        <v>1.7217758772438934</v>
      </c>
      <c r="T290" s="50">
        <v>5.9233702536320813E-3</v>
      </c>
      <c r="U290" s="50">
        <v>3.0000804910987831</v>
      </c>
      <c r="V290" s="51">
        <v>86.755189829351337</v>
      </c>
      <c r="X290" s="49">
        <v>0.25</v>
      </c>
      <c r="Y290" s="49">
        <v>29.26</v>
      </c>
      <c r="Z290" s="49">
        <v>0.64</v>
      </c>
      <c r="AA290" s="49">
        <v>5.29</v>
      </c>
      <c r="AB290" s="49">
        <v>11.78</v>
      </c>
      <c r="AC290" s="49">
        <v>0.24</v>
      </c>
      <c r="AD290" s="49">
        <v>2.46</v>
      </c>
      <c r="AE290" s="312"/>
      <c r="AF290" s="465" t="s">
        <v>1749</v>
      </c>
      <c r="AG290" s="343">
        <v>30</v>
      </c>
      <c r="AH290" s="343">
        <v>15</v>
      </c>
      <c r="AI290" s="343"/>
      <c r="AJ290" s="380" t="s">
        <v>1745</v>
      </c>
      <c r="AK290" s="436" t="s">
        <v>1686</v>
      </c>
      <c r="AL290" s="313">
        <v>41.614800000000002</v>
      </c>
      <c r="AM290" s="313">
        <v>-2.358E-2</v>
      </c>
      <c r="AN290" s="313">
        <v>4.7769399999999997</v>
      </c>
      <c r="AO290" s="313">
        <v>0.197406</v>
      </c>
      <c r="AP290" s="313">
        <v>0.15633</v>
      </c>
      <c r="AQ290" s="313">
        <v>53.1462</v>
      </c>
      <c r="AR290" s="313">
        <v>1.902E-3</v>
      </c>
      <c r="AS290" s="379">
        <v>99.86999800000001</v>
      </c>
      <c r="AT290" s="343"/>
      <c r="AU290" s="343"/>
      <c r="AV290" s="343"/>
      <c r="AW290" s="343"/>
      <c r="AX290" s="343"/>
      <c r="AY290" s="343"/>
      <c r="AZ290" s="343"/>
      <c r="BA290" s="343"/>
      <c r="BB290" s="343"/>
      <c r="BC290" s="343"/>
      <c r="BD290" s="343"/>
      <c r="BE290" s="475"/>
      <c r="BF290" s="475"/>
      <c r="BG290" s="475"/>
      <c r="BH290" s="475"/>
      <c r="BI290" s="475"/>
      <c r="BJ290" s="475"/>
      <c r="BK290" s="475"/>
      <c r="BL290" s="475"/>
      <c r="BM290" s="475"/>
      <c r="BN290" s="475"/>
      <c r="BO290" s="475"/>
      <c r="BP290" s="306"/>
      <c r="BQ290" s="496"/>
      <c r="BR290" s="496"/>
      <c r="BS290" s="496"/>
      <c r="BT290" s="496"/>
      <c r="BU290" s="496"/>
      <c r="BV290" s="496"/>
    </row>
    <row r="291" spans="1:74" s="52" customFormat="1" ht="12.75">
      <c r="A291" s="45">
        <v>3291.8800292611559</v>
      </c>
      <c r="B291" s="46" t="s">
        <v>317</v>
      </c>
      <c r="C291" s="47" t="s">
        <v>318</v>
      </c>
      <c r="D291" s="48">
        <v>88.004594269028559</v>
      </c>
      <c r="E291" s="49">
        <v>40.27957</v>
      </c>
      <c r="F291" s="49">
        <v>5.6899999999999999E-2</v>
      </c>
      <c r="G291" s="49">
        <v>12.50773</v>
      </c>
      <c r="H291" s="49">
        <v>0.34279999999999999</v>
      </c>
      <c r="I291" s="49">
        <v>0.1678</v>
      </c>
      <c r="J291" s="49">
        <v>46.662399999999998</v>
      </c>
      <c r="K291" s="49">
        <v>0.23130000000000001</v>
      </c>
      <c r="L291" s="49">
        <v>100.24850000000001</v>
      </c>
      <c r="M291" s="47"/>
      <c r="N291" s="50">
        <v>0.99836329931811552</v>
      </c>
      <c r="O291" s="50">
        <v>1.1150426091673796E-3</v>
      </c>
      <c r="P291" s="50">
        <v>0.2592616458332071</v>
      </c>
      <c r="Q291" s="50">
        <v>6.8342126440769767E-3</v>
      </c>
      <c r="R291" s="50">
        <v>3.522747194236662E-3</v>
      </c>
      <c r="S291" s="50">
        <v>1.7241672824690315</v>
      </c>
      <c r="T291" s="50">
        <v>6.1423853957148179E-3</v>
      </c>
      <c r="U291" s="50">
        <v>2.9994066154635504</v>
      </c>
      <c r="V291" s="51">
        <v>86.928614273306579</v>
      </c>
      <c r="X291" s="49">
        <v>0.25</v>
      </c>
      <c r="Y291" s="49">
        <v>35.65</v>
      </c>
      <c r="Z291" s="49">
        <v>0.65</v>
      </c>
      <c r="AA291" s="49">
        <v>5.5</v>
      </c>
      <c r="AB291" s="49">
        <v>12.38</v>
      </c>
      <c r="AC291" s="49">
        <v>0.24</v>
      </c>
      <c r="AD291" s="49">
        <v>2.37</v>
      </c>
      <c r="AE291" s="312"/>
      <c r="AF291" s="465" t="s">
        <v>1749</v>
      </c>
      <c r="AG291" s="343">
        <v>30</v>
      </c>
      <c r="AH291" s="343">
        <v>15</v>
      </c>
      <c r="AI291" s="343"/>
      <c r="AJ291" s="380" t="s">
        <v>1745</v>
      </c>
      <c r="AK291" s="436" t="s">
        <v>1686</v>
      </c>
      <c r="AL291" s="313">
        <v>41.645499999999998</v>
      </c>
      <c r="AM291" s="313">
        <v>7.1260000000000004E-3</v>
      </c>
      <c r="AN291" s="313">
        <v>4.7460599999999999</v>
      </c>
      <c r="AO291" s="313">
        <v>0.22676499999999999</v>
      </c>
      <c r="AP291" s="313">
        <v>0.16228600000000001</v>
      </c>
      <c r="AQ291" s="313">
        <v>53.198700000000002</v>
      </c>
      <c r="AR291" s="313">
        <v>1.2774000000000001E-2</v>
      </c>
      <c r="AS291" s="379">
        <v>99.999210999999988</v>
      </c>
      <c r="AT291" s="343"/>
      <c r="AU291" s="343"/>
      <c r="AV291" s="343"/>
      <c r="AW291" s="343"/>
      <c r="AX291" s="343"/>
      <c r="AY291" s="343"/>
      <c r="AZ291" s="343"/>
      <c r="BA291" s="343"/>
      <c r="BB291" s="343"/>
      <c r="BC291" s="343"/>
      <c r="BD291" s="343"/>
      <c r="BE291" s="475"/>
      <c r="BF291" s="475"/>
      <c r="BG291" s="475"/>
      <c r="BH291" s="475"/>
      <c r="BI291" s="475"/>
      <c r="BJ291" s="475"/>
      <c r="BK291" s="475"/>
      <c r="BL291" s="475"/>
      <c r="BM291" s="475"/>
      <c r="BN291" s="475"/>
      <c r="BO291" s="475"/>
      <c r="BP291" s="306"/>
      <c r="BQ291" s="496"/>
      <c r="BR291" s="496"/>
      <c r="BS291" s="496"/>
      <c r="BT291" s="496"/>
      <c r="BU291" s="496"/>
      <c r="BV291" s="496"/>
    </row>
    <row r="292" spans="1:74" s="52" customFormat="1" ht="13.5" thickBot="1">
      <c r="A292" s="45">
        <v>3291.8800292611559</v>
      </c>
      <c r="B292" s="46" t="s">
        <v>317</v>
      </c>
      <c r="C292" s="47" t="s">
        <v>318</v>
      </c>
      <c r="D292" s="48">
        <v>96.004594269028559</v>
      </c>
      <c r="E292" s="49">
        <v>40.452570000000001</v>
      </c>
      <c r="F292" s="49">
        <v>6.4000000000000001E-2</v>
      </c>
      <c r="G292" s="49">
        <v>12.76831</v>
      </c>
      <c r="H292" s="49">
        <v>0.36049999999999999</v>
      </c>
      <c r="I292" s="49">
        <v>0.1734</v>
      </c>
      <c r="J292" s="49">
        <v>46.742989999999999</v>
      </c>
      <c r="K292" s="49">
        <v>0.21790000000000001</v>
      </c>
      <c r="L292" s="49">
        <v>100.77967</v>
      </c>
      <c r="M292" s="47"/>
      <c r="N292" s="50">
        <v>0.99828698544652927</v>
      </c>
      <c r="O292" s="50">
        <v>1.2487188863241356E-3</v>
      </c>
      <c r="P292" s="50">
        <v>0.26351097235632792</v>
      </c>
      <c r="Q292" s="50">
        <v>7.1558042651681105E-3</v>
      </c>
      <c r="R292" s="50">
        <v>3.6244667800952482E-3</v>
      </c>
      <c r="S292" s="50">
        <v>1.7196272802446566</v>
      </c>
      <c r="T292" s="50">
        <v>5.7613488017213364E-3</v>
      </c>
      <c r="U292" s="50">
        <v>2.9992155767808226</v>
      </c>
      <c r="V292" s="51">
        <v>86.712425519969671</v>
      </c>
      <c r="X292" s="49">
        <v>0.25</v>
      </c>
      <c r="Y292" s="49">
        <v>31.14</v>
      </c>
      <c r="Z292" s="49">
        <v>0.64</v>
      </c>
      <c r="AA292" s="49">
        <v>5.34</v>
      </c>
      <c r="AB292" s="49">
        <v>12.08</v>
      </c>
      <c r="AC292" s="49">
        <v>0.24</v>
      </c>
      <c r="AD292" s="49">
        <v>2.52</v>
      </c>
      <c r="AE292" s="312"/>
      <c r="AF292" s="465" t="s">
        <v>1749</v>
      </c>
      <c r="AG292" s="343">
        <v>30</v>
      </c>
      <c r="AH292" s="343">
        <v>15</v>
      </c>
      <c r="AI292" s="343"/>
      <c r="AJ292" s="478" t="s">
        <v>1745</v>
      </c>
      <c r="AK292" s="437" t="s">
        <v>1686</v>
      </c>
      <c r="AL292" s="61">
        <v>41.507100000000001</v>
      </c>
      <c r="AM292" s="61">
        <v>1.7992000000000001E-2</v>
      </c>
      <c r="AN292" s="61">
        <v>4.8768500000000001</v>
      </c>
      <c r="AO292" s="61">
        <v>0.17083100000000001</v>
      </c>
      <c r="AP292" s="61">
        <v>0.16736699999999999</v>
      </c>
      <c r="AQ292" s="61">
        <v>53.057000000000002</v>
      </c>
      <c r="AR292" s="61">
        <v>6.2969999999999996E-3</v>
      </c>
      <c r="AS292" s="400">
        <v>99.803437000000002</v>
      </c>
      <c r="AT292" s="343"/>
      <c r="AU292" s="343"/>
      <c r="AV292" s="343"/>
      <c r="AW292" s="343"/>
      <c r="AX292" s="343"/>
      <c r="AY292" s="343"/>
      <c r="AZ292" s="343"/>
      <c r="BA292" s="343"/>
      <c r="BB292" s="343"/>
      <c r="BC292" s="343"/>
      <c r="BD292" s="343"/>
      <c r="BE292" s="475"/>
      <c r="BF292" s="475"/>
      <c r="BG292" s="475"/>
      <c r="BH292" s="475"/>
      <c r="BI292" s="475"/>
      <c r="BJ292" s="475"/>
      <c r="BK292" s="475"/>
      <c r="BL292" s="475"/>
      <c r="BM292" s="475"/>
      <c r="BN292" s="475"/>
      <c r="BO292" s="475"/>
      <c r="BP292" s="306"/>
      <c r="BQ292" s="496"/>
      <c r="BR292" s="496"/>
      <c r="BS292" s="496"/>
      <c r="BT292" s="496"/>
      <c r="BU292" s="496"/>
      <c r="BV292" s="496"/>
    </row>
    <row r="293" spans="1:74" s="52" customFormat="1" ht="12.75">
      <c r="A293" s="45">
        <v>3291.8800292611559</v>
      </c>
      <c r="B293" s="46" t="s">
        <v>317</v>
      </c>
      <c r="C293" s="47" t="s">
        <v>318</v>
      </c>
      <c r="D293" s="48">
        <v>104.00459426902856</v>
      </c>
      <c r="E293" s="49">
        <v>40.46275</v>
      </c>
      <c r="F293" s="49">
        <v>5.16E-2</v>
      </c>
      <c r="G293" s="49">
        <v>12.808400000000001</v>
      </c>
      <c r="H293" s="49">
        <v>0.3604</v>
      </c>
      <c r="I293" s="49">
        <v>0.2167</v>
      </c>
      <c r="J293" s="49">
        <v>46.843730000000001</v>
      </c>
      <c r="K293" s="49">
        <v>0.2205</v>
      </c>
      <c r="L293" s="49">
        <v>100.96408000000001</v>
      </c>
      <c r="M293" s="47"/>
      <c r="N293" s="50">
        <v>0.99722138808860883</v>
      </c>
      <c r="O293" s="50">
        <v>1.005451914774872E-3</v>
      </c>
      <c r="P293" s="50">
        <v>0.26398975001830244</v>
      </c>
      <c r="Q293" s="50">
        <v>7.1443852227392086E-3</v>
      </c>
      <c r="R293" s="50">
        <v>4.5235650438545999E-3</v>
      </c>
      <c r="S293" s="50">
        <v>1.7210607625402201</v>
      </c>
      <c r="T293" s="50">
        <v>5.8224052533419274E-3</v>
      </c>
      <c r="U293" s="50">
        <v>3.0007677080818422</v>
      </c>
      <c r="V293" s="51">
        <v>86.701106679746545</v>
      </c>
      <c r="X293" s="49">
        <v>0.25</v>
      </c>
      <c r="Y293" s="49">
        <v>38</v>
      </c>
      <c r="Z293" s="49">
        <v>0.64</v>
      </c>
      <c r="AA293" s="49">
        <v>5.25</v>
      </c>
      <c r="AB293" s="49">
        <v>9.76</v>
      </c>
      <c r="AC293" s="49">
        <v>0.24</v>
      </c>
      <c r="AD293" s="49">
        <v>2.5</v>
      </c>
      <c r="AE293" s="312"/>
      <c r="AF293" s="465" t="s">
        <v>1749</v>
      </c>
      <c r="AG293" s="343">
        <v>30</v>
      </c>
      <c r="AH293" s="343">
        <v>15</v>
      </c>
      <c r="AI293" s="343"/>
      <c r="AJ293" s="387" t="s">
        <v>1735</v>
      </c>
      <c r="AK293" s="438"/>
      <c r="AL293" s="388">
        <f t="shared" ref="AL293:AR293" si="32">AVERAGE(AL288:AL292)</f>
        <v>41.584920000000004</v>
      </c>
      <c r="AM293" s="388">
        <f t="shared" si="32"/>
        <v>2.4415999999999999E-3</v>
      </c>
      <c r="AN293" s="388">
        <f t="shared" si="32"/>
        <v>4.787782</v>
      </c>
      <c r="AO293" s="388">
        <f t="shared" si="32"/>
        <v>0.20280459999999997</v>
      </c>
      <c r="AP293" s="388">
        <f t="shared" si="32"/>
        <v>0.1590452</v>
      </c>
      <c r="AQ293" s="388">
        <f t="shared" si="32"/>
        <v>53.146979999999999</v>
      </c>
      <c r="AR293" s="388">
        <f t="shared" si="32"/>
        <v>1.16072E-2</v>
      </c>
      <c r="AS293" s="401"/>
      <c r="AT293" s="343"/>
      <c r="AU293" s="343"/>
      <c r="AV293" s="343"/>
      <c r="AW293" s="343"/>
      <c r="AX293" s="343"/>
      <c r="AY293" s="343"/>
      <c r="AZ293" s="343"/>
      <c r="BA293" s="343"/>
      <c r="BB293" s="343"/>
      <c r="BC293" s="343"/>
      <c r="BD293" s="343"/>
      <c r="BE293" s="475"/>
      <c r="BF293" s="475"/>
      <c r="BG293" s="475"/>
      <c r="BH293" s="475"/>
      <c r="BI293" s="475"/>
      <c r="BJ293" s="475"/>
      <c r="BK293" s="475"/>
      <c r="BL293" s="475"/>
      <c r="BM293" s="475"/>
      <c r="BN293" s="475"/>
      <c r="BO293" s="475"/>
      <c r="BP293" s="306"/>
      <c r="BQ293" s="496"/>
      <c r="BR293" s="496"/>
      <c r="BS293" s="496"/>
      <c r="BT293" s="496"/>
      <c r="BU293" s="496"/>
      <c r="BV293" s="496"/>
    </row>
    <row r="294" spans="1:74" s="52" customFormat="1" ht="12.75">
      <c r="A294" s="45">
        <v>3291.8800292611559</v>
      </c>
      <c r="B294" s="46" t="s">
        <v>317</v>
      </c>
      <c r="C294" s="47" t="s">
        <v>318</v>
      </c>
      <c r="D294" s="48">
        <v>112.00459426902856</v>
      </c>
      <c r="E294" s="49">
        <v>40.29992</v>
      </c>
      <c r="F294" s="49">
        <v>6.4299999999999996E-2</v>
      </c>
      <c r="G294" s="49">
        <v>12.96875</v>
      </c>
      <c r="H294" s="49">
        <v>0.3402</v>
      </c>
      <c r="I294" s="49">
        <v>0.20280000000000001</v>
      </c>
      <c r="J294" s="49">
        <v>46.732909999999997</v>
      </c>
      <c r="K294" s="49">
        <v>0.21959999999999999</v>
      </c>
      <c r="L294" s="49">
        <v>100.82848</v>
      </c>
      <c r="M294" s="47"/>
      <c r="N294" s="50">
        <v>0.9953894335980632</v>
      </c>
      <c r="O294" s="50">
        <v>1.2556691668600445E-3</v>
      </c>
      <c r="P294" s="50">
        <v>0.26788164343108639</v>
      </c>
      <c r="Q294" s="50">
        <v>6.7587602916766281E-3</v>
      </c>
      <c r="R294" s="50">
        <v>4.2427020328970229E-3</v>
      </c>
      <c r="S294" s="50">
        <v>1.7207596455551966</v>
      </c>
      <c r="T294" s="50">
        <v>5.8113739924374082E-3</v>
      </c>
      <c r="U294" s="50">
        <v>3.0020992280682171</v>
      </c>
      <c r="V294" s="51">
        <v>86.529413579276522</v>
      </c>
      <c r="X294" s="49">
        <v>0.25</v>
      </c>
      <c r="Y294" s="49">
        <v>29.12</v>
      </c>
      <c r="Z294" s="49">
        <v>0.63</v>
      </c>
      <c r="AA294" s="49">
        <v>5.57</v>
      </c>
      <c r="AB294" s="49">
        <v>10.54</v>
      </c>
      <c r="AC294" s="49">
        <v>0.24</v>
      </c>
      <c r="AD294" s="49">
        <v>2.5099999999999998</v>
      </c>
      <c r="AE294" s="312"/>
      <c r="AF294" s="465" t="s">
        <v>1749</v>
      </c>
      <c r="AG294" s="343">
        <v>30</v>
      </c>
      <c r="AH294" s="343">
        <v>15</v>
      </c>
      <c r="AI294" s="343"/>
      <c r="AJ294" s="387" t="s">
        <v>1736</v>
      </c>
      <c r="AK294" s="438"/>
      <c r="AL294" s="388">
        <f>(STDEV(AL288:AL292)/AL293)*100</f>
        <v>0.15715106300756612</v>
      </c>
      <c r="AM294" s="388">
        <f t="shared" ref="AM294:AR294" si="33">(STDEV(AM288:AM292)/AM293)*100</f>
        <v>634.21251966174577</v>
      </c>
      <c r="AN294" s="388">
        <f t="shared" si="33"/>
        <v>1.2252807266497867</v>
      </c>
      <c r="AO294" s="388">
        <f t="shared" si="33"/>
        <v>10.219772496197354</v>
      </c>
      <c r="AP294" s="388">
        <f t="shared" si="33"/>
        <v>4.4110054735179043</v>
      </c>
      <c r="AQ294" s="388">
        <f t="shared" si="33"/>
        <v>0.30286971174609961</v>
      </c>
      <c r="AR294" s="388">
        <f t="shared" si="33"/>
        <v>92.976134268916695</v>
      </c>
      <c r="AS294" s="401"/>
      <c r="AT294" s="343"/>
      <c r="AU294" s="343"/>
      <c r="AV294" s="343"/>
      <c r="AW294" s="343"/>
      <c r="AX294" s="343"/>
      <c r="AY294" s="343"/>
      <c r="AZ294" s="343"/>
      <c r="BA294" s="343"/>
      <c r="BB294" s="343"/>
      <c r="BC294" s="343"/>
      <c r="BD294" s="343"/>
      <c r="BE294" s="475"/>
      <c r="BF294" s="475"/>
      <c r="BG294" s="475"/>
      <c r="BH294" s="475"/>
      <c r="BI294" s="475"/>
      <c r="BJ294" s="475"/>
      <c r="BK294" s="475"/>
      <c r="BL294" s="475"/>
      <c r="BM294" s="475"/>
      <c r="BN294" s="475"/>
      <c r="BO294" s="475"/>
      <c r="BP294" s="306"/>
      <c r="BQ294" s="496"/>
      <c r="BR294" s="496"/>
      <c r="BS294" s="496"/>
      <c r="BT294" s="496"/>
      <c r="BU294" s="496"/>
      <c r="BV294" s="496"/>
    </row>
    <row r="295" spans="1:74" s="52" customFormat="1" ht="12.75">
      <c r="A295" s="45">
        <v>3291.8800292611559</v>
      </c>
      <c r="B295" s="46" t="s">
        <v>317</v>
      </c>
      <c r="C295" s="47" t="s">
        <v>318</v>
      </c>
      <c r="D295" s="48">
        <v>120.00459426902856</v>
      </c>
      <c r="E295" s="49">
        <v>40.27957</v>
      </c>
      <c r="F295" s="49">
        <v>7.8899999999999998E-2</v>
      </c>
      <c r="G295" s="49">
        <v>12.838469999999999</v>
      </c>
      <c r="H295" s="49">
        <v>0.33229999999999998</v>
      </c>
      <c r="I295" s="49">
        <v>0.1724</v>
      </c>
      <c r="J295" s="49">
        <v>46.581809999999997</v>
      </c>
      <c r="K295" s="49">
        <v>0.22650000000000001</v>
      </c>
      <c r="L295" s="49">
        <v>100.50994999999999</v>
      </c>
      <c r="M295" s="47"/>
      <c r="N295" s="50">
        <v>0.9971340894190539</v>
      </c>
      <c r="O295" s="50">
        <v>1.5442626106769329E-3</v>
      </c>
      <c r="P295" s="50">
        <v>0.26578961182135957</v>
      </c>
      <c r="Q295" s="50">
        <v>6.6167232749031702E-3</v>
      </c>
      <c r="R295" s="50">
        <v>3.6148621376727746E-3</v>
      </c>
      <c r="S295" s="50">
        <v>1.7190703248554389</v>
      </c>
      <c r="T295" s="50">
        <v>6.0075112404867001E-3</v>
      </c>
      <c r="U295" s="50">
        <v>2.9997773853595922</v>
      </c>
      <c r="V295" s="51">
        <v>86.609150252366689</v>
      </c>
      <c r="X295" s="49">
        <v>0.25</v>
      </c>
      <c r="Y295" s="49">
        <v>24.84</v>
      </c>
      <c r="Z295" s="49">
        <v>0.64</v>
      </c>
      <c r="AA295" s="49">
        <v>5.69</v>
      </c>
      <c r="AB295" s="49">
        <v>12.27</v>
      </c>
      <c r="AC295" s="49">
        <v>0.24</v>
      </c>
      <c r="AD295" s="49">
        <v>2.44</v>
      </c>
      <c r="AE295" s="312"/>
      <c r="AF295" s="465" t="s">
        <v>1749</v>
      </c>
      <c r="AG295" s="343">
        <v>30</v>
      </c>
      <c r="AH295" s="343">
        <v>15</v>
      </c>
      <c r="AI295" s="343"/>
      <c r="AJ295" s="387" t="s">
        <v>1737</v>
      </c>
      <c r="AK295" s="438"/>
      <c r="AL295" s="388">
        <v>41.84</v>
      </c>
      <c r="AM295" s="388"/>
      <c r="AN295" s="388">
        <v>4.67</v>
      </c>
      <c r="AO295" s="388">
        <v>0.19</v>
      </c>
      <c r="AP295" s="388">
        <v>0.12</v>
      </c>
      <c r="AQ295" s="388">
        <v>53.02</v>
      </c>
      <c r="AR295" s="388"/>
      <c r="AS295" s="401"/>
      <c r="AT295" s="343"/>
      <c r="AU295" s="343"/>
      <c r="AV295" s="343"/>
      <c r="AW295" s="343"/>
      <c r="AX295" s="343"/>
      <c r="AY295" s="343"/>
      <c r="AZ295" s="343"/>
      <c r="BA295" s="343"/>
      <c r="BB295" s="343"/>
      <c r="BC295" s="343"/>
      <c r="BD295" s="343"/>
      <c r="BE295" s="475"/>
      <c r="BF295" s="475"/>
      <c r="BG295" s="475"/>
      <c r="BH295" s="475"/>
      <c r="BI295" s="475"/>
      <c r="BJ295" s="475"/>
      <c r="BK295" s="475"/>
      <c r="BL295" s="475"/>
      <c r="BM295" s="475"/>
      <c r="BN295" s="475"/>
      <c r="BO295" s="475"/>
      <c r="BP295" s="306"/>
      <c r="BQ295" s="496"/>
      <c r="BR295" s="496"/>
      <c r="BS295" s="496"/>
      <c r="BT295" s="496"/>
      <c r="BU295" s="496"/>
      <c r="BV295" s="496"/>
    </row>
    <row r="296" spans="1:74" s="52" customFormat="1" ht="12.75">
      <c r="A296" s="45">
        <v>3291.8800292611559</v>
      </c>
      <c r="B296" s="46" t="s">
        <v>317</v>
      </c>
      <c r="C296" s="47" t="s">
        <v>318</v>
      </c>
      <c r="D296" s="48">
        <v>128.00459426902856</v>
      </c>
      <c r="E296" s="49">
        <v>40.259210000000003</v>
      </c>
      <c r="F296" s="49">
        <v>7.2900000000000006E-2</v>
      </c>
      <c r="G296" s="49">
        <v>13.04893</v>
      </c>
      <c r="H296" s="49">
        <v>0.34079999999999999</v>
      </c>
      <c r="I296" s="49">
        <v>0.15010000000000001</v>
      </c>
      <c r="J296" s="49">
        <v>46.591880000000003</v>
      </c>
      <c r="K296" s="49">
        <v>0.2278</v>
      </c>
      <c r="L296" s="49">
        <v>100.69162</v>
      </c>
      <c r="M296" s="47"/>
      <c r="N296" s="50">
        <v>0.99585716087249365</v>
      </c>
      <c r="O296" s="50">
        <v>1.4257216528698762E-3</v>
      </c>
      <c r="P296" s="50">
        <v>0.26993717433487308</v>
      </c>
      <c r="Q296" s="50">
        <v>6.7807117145086832E-3</v>
      </c>
      <c r="R296" s="50">
        <v>3.1448376737915696E-3</v>
      </c>
      <c r="S296" s="50">
        <v>1.7181084838419174</v>
      </c>
      <c r="T296" s="50">
        <v>6.0373057313124374E-3</v>
      </c>
      <c r="U296" s="50">
        <v>3.0012913958217666</v>
      </c>
      <c r="V296" s="51">
        <v>86.421983155938747</v>
      </c>
      <c r="X296" s="49">
        <v>0.25</v>
      </c>
      <c r="Y296" s="49">
        <v>26.48</v>
      </c>
      <c r="Z296" s="49">
        <v>0.63</v>
      </c>
      <c r="AA296" s="49">
        <v>5.58</v>
      </c>
      <c r="AB296" s="49">
        <v>14.4</v>
      </c>
      <c r="AC296" s="49">
        <v>0.24</v>
      </c>
      <c r="AD296" s="49">
        <v>2.42</v>
      </c>
      <c r="AE296" s="312"/>
      <c r="AF296" s="465" t="s">
        <v>1749</v>
      </c>
      <c r="AG296" s="343">
        <v>30</v>
      </c>
      <c r="AH296" s="343">
        <v>15</v>
      </c>
      <c r="AI296" s="343"/>
      <c r="AJ296" s="391" t="s">
        <v>1681</v>
      </c>
      <c r="AK296" s="438"/>
      <c r="AL296" s="392">
        <f>(AL295-AL293)/AL295*100</f>
        <v>0.60965583173996063</v>
      </c>
      <c r="AM296" s="392"/>
      <c r="AN296" s="392">
        <f t="shared" ref="AN296:AQ296" si="34">(AN295-AN293)/AN295*100</f>
        <v>-2.5220985010706647</v>
      </c>
      <c r="AO296" s="392">
        <f t="shared" si="34"/>
        <v>-6.7392631578947215</v>
      </c>
      <c r="AP296" s="392">
        <f t="shared" si="34"/>
        <v>-32.537666666666674</v>
      </c>
      <c r="AQ296" s="392">
        <f t="shared" si="34"/>
        <v>-0.2394945303658923</v>
      </c>
      <c r="AR296" s="392"/>
      <c r="AS296" s="401"/>
      <c r="AT296" s="343"/>
      <c r="AU296" s="343"/>
      <c r="AV296" s="343"/>
      <c r="AW296" s="343"/>
      <c r="AX296" s="343"/>
      <c r="AY296" s="343"/>
      <c r="AZ296" s="343"/>
      <c r="BA296" s="343"/>
      <c r="BB296" s="343"/>
      <c r="BC296" s="343"/>
      <c r="BD296" s="343"/>
      <c r="BE296" s="475"/>
      <c r="BF296" s="475"/>
      <c r="BG296" s="475"/>
      <c r="BH296" s="475"/>
      <c r="BI296" s="475"/>
      <c r="BJ296" s="475"/>
      <c r="BK296" s="475"/>
      <c r="BL296" s="475"/>
      <c r="BM296" s="475"/>
      <c r="BN296" s="475"/>
      <c r="BO296" s="475"/>
      <c r="BP296" s="306"/>
      <c r="BQ296" s="496"/>
      <c r="BR296" s="496"/>
      <c r="BS296" s="496"/>
      <c r="BT296" s="496"/>
      <c r="BU296" s="496"/>
      <c r="BV296" s="496"/>
    </row>
    <row r="297" spans="1:74" s="52" customFormat="1" ht="13.5" thickBot="1">
      <c r="A297" s="45">
        <v>3291.8800292611559</v>
      </c>
      <c r="B297" s="46" t="s">
        <v>317</v>
      </c>
      <c r="C297" s="47" t="s">
        <v>318</v>
      </c>
      <c r="D297" s="48">
        <v>136.00459426902856</v>
      </c>
      <c r="E297" s="49">
        <v>40.198149999999998</v>
      </c>
      <c r="F297" s="49">
        <v>8.1900000000000001E-2</v>
      </c>
      <c r="G297" s="49">
        <v>13.08902</v>
      </c>
      <c r="H297" s="49">
        <v>0.34849999999999998</v>
      </c>
      <c r="I297" s="49">
        <v>0.15340000000000001</v>
      </c>
      <c r="J297" s="49">
        <v>46.430700000000002</v>
      </c>
      <c r="K297" s="49">
        <v>0.22869999999999999</v>
      </c>
      <c r="L297" s="49">
        <v>100.53037</v>
      </c>
      <c r="M297" s="47"/>
      <c r="N297" s="50">
        <v>0.99617995269985282</v>
      </c>
      <c r="O297" s="50">
        <v>1.6046896373043856E-3</v>
      </c>
      <c r="P297" s="50">
        <v>0.27126568336957019</v>
      </c>
      <c r="Q297" s="50">
        <v>6.9466977958418117E-3</v>
      </c>
      <c r="R297" s="50">
        <v>3.2199033066081018E-3</v>
      </c>
      <c r="S297" s="50">
        <v>1.7153214087262791</v>
      </c>
      <c r="T297" s="50">
        <v>6.0723324900816061E-3</v>
      </c>
      <c r="U297" s="50">
        <v>3.0006106680255384</v>
      </c>
      <c r="V297" s="51">
        <v>86.345140142666239</v>
      </c>
      <c r="X297" s="49">
        <v>0.25</v>
      </c>
      <c r="Y297" s="49">
        <v>23.35</v>
      </c>
      <c r="Z297" s="49">
        <v>0.63</v>
      </c>
      <c r="AA297" s="49">
        <v>5.39</v>
      </c>
      <c r="AB297" s="49">
        <v>13.51</v>
      </c>
      <c r="AC297" s="49">
        <v>0.24</v>
      </c>
      <c r="AD297" s="49">
        <v>2.4</v>
      </c>
      <c r="AE297" s="312"/>
      <c r="AF297" s="465" t="s">
        <v>1749</v>
      </c>
      <c r="AG297" s="343">
        <v>30</v>
      </c>
      <c r="AH297" s="343">
        <v>15</v>
      </c>
      <c r="AI297" s="343"/>
      <c r="AJ297" s="393" t="s">
        <v>1693</v>
      </c>
      <c r="AK297" s="441"/>
      <c r="AL297" s="404">
        <v>0.21118392828685262</v>
      </c>
      <c r="AM297" s="404">
        <v>74.563262151394369</v>
      </c>
      <c r="AN297" s="404">
        <v>0.46449467330677296</v>
      </c>
      <c r="AO297" s="404">
        <v>14.909673944223123</v>
      </c>
      <c r="AP297" s="404">
        <v>6.760072669322704</v>
      </c>
      <c r="AQ297" s="404">
        <v>0.19619731075697219</v>
      </c>
      <c r="AR297" s="404">
        <v>4.8472090717131469</v>
      </c>
      <c r="AS297" s="402"/>
      <c r="AT297" s="343"/>
      <c r="AU297" s="343"/>
      <c r="AV297" s="343"/>
      <c r="AW297" s="343"/>
      <c r="AX297" s="343"/>
      <c r="AY297" s="343"/>
      <c r="AZ297" s="343"/>
      <c r="BA297" s="343"/>
      <c r="BB297" s="343"/>
      <c r="BC297" s="343"/>
      <c r="BD297" s="343"/>
      <c r="BE297" s="475"/>
      <c r="BF297" s="475"/>
      <c r="BG297" s="475"/>
      <c r="BH297" s="475"/>
      <c r="BI297" s="475"/>
      <c r="BJ297" s="475"/>
      <c r="BK297" s="475"/>
      <c r="BL297" s="475"/>
      <c r="BM297" s="475"/>
      <c r="BN297" s="475"/>
      <c r="BO297" s="475"/>
      <c r="BP297" s="306"/>
      <c r="BQ297" s="496"/>
      <c r="BR297" s="496"/>
      <c r="BS297" s="496"/>
      <c r="BT297" s="496"/>
      <c r="BU297" s="496"/>
      <c r="BV297" s="496"/>
    </row>
    <row r="298" spans="1:74" s="52" customFormat="1" ht="13.5" thickBot="1">
      <c r="A298" s="45">
        <v>3291.8800292611559</v>
      </c>
      <c r="B298" s="46" t="s">
        <v>317</v>
      </c>
      <c r="C298" s="47" t="s">
        <v>318</v>
      </c>
      <c r="D298" s="48">
        <v>144.00459426902856</v>
      </c>
      <c r="E298" s="49">
        <v>40.249029999999998</v>
      </c>
      <c r="F298" s="49">
        <v>7.5800000000000006E-2</v>
      </c>
      <c r="G298" s="49">
        <v>13.09904</v>
      </c>
      <c r="H298" s="49">
        <v>0.32200000000000001</v>
      </c>
      <c r="I298" s="49">
        <v>0.16439999999999999</v>
      </c>
      <c r="J298" s="49">
        <v>46.944470000000003</v>
      </c>
      <c r="K298" s="49">
        <v>0.21659999999999999</v>
      </c>
      <c r="L298" s="49">
        <v>101.07134000000001</v>
      </c>
      <c r="M298" s="47"/>
      <c r="N298" s="50">
        <v>0.99229755963141031</v>
      </c>
      <c r="O298" s="50">
        <v>1.4775123702642663E-3</v>
      </c>
      <c r="P298" s="50">
        <v>0.27007349664254054</v>
      </c>
      <c r="Q298" s="50">
        <v>6.3853729628896728E-3</v>
      </c>
      <c r="R298" s="50">
        <v>3.4330020073822971E-3</v>
      </c>
      <c r="S298" s="50">
        <v>1.7253590681528972</v>
      </c>
      <c r="T298" s="50">
        <v>5.7214038606765048E-3</v>
      </c>
      <c r="U298" s="50">
        <v>3.0047474156280605</v>
      </c>
      <c r="V298" s="51">
        <v>86.46541600015297</v>
      </c>
      <c r="X298" s="49">
        <v>0.25</v>
      </c>
      <c r="Y298" s="49">
        <v>25.35</v>
      </c>
      <c r="Z298" s="49">
        <v>0.63</v>
      </c>
      <c r="AA298" s="49">
        <v>5.83</v>
      </c>
      <c r="AB298" s="49">
        <v>12.86</v>
      </c>
      <c r="AC298" s="49">
        <v>0.24</v>
      </c>
      <c r="AD298" s="49">
        <v>2.52</v>
      </c>
      <c r="AE298" s="312"/>
      <c r="AF298" s="465" t="s">
        <v>1749</v>
      </c>
      <c r="AG298" s="343">
        <v>30</v>
      </c>
      <c r="AH298" s="343">
        <v>15</v>
      </c>
      <c r="AI298" s="343"/>
      <c r="AJ298" s="300"/>
      <c r="AK298" s="479"/>
      <c r="AL298" s="479"/>
      <c r="AM298" s="479"/>
      <c r="AN298" s="479"/>
      <c r="AO298" s="479"/>
      <c r="AP298" s="479"/>
      <c r="AQ298" s="479"/>
      <c r="AR298" s="236"/>
      <c r="AS298" s="480"/>
      <c r="AT298" s="343"/>
      <c r="AU298" s="343"/>
      <c r="AV298" s="343"/>
      <c r="AW298" s="343"/>
      <c r="AX298" s="343"/>
      <c r="AY298" s="343"/>
      <c r="AZ298" s="343"/>
      <c r="BA298" s="343"/>
      <c r="BB298" s="343"/>
      <c r="BC298" s="343"/>
      <c r="BD298" s="343"/>
      <c r="BE298" s="475"/>
      <c r="BF298" s="475"/>
      <c r="BG298" s="475"/>
      <c r="BH298" s="475"/>
      <c r="BI298" s="475"/>
      <c r="BJ298" s="475"/>
      <c r="BK298" s="475"/>
      <c r="BL298" s="475"/>
      <c r="BM298" s="475"/>
      <c r="BN298" s="475"/>
      <c r="BO298" s="475"/>
      <c r="BP298" s="306"/>
      <c r="BQ298" s="496"/>
      <c r="BR298" s="496"/>
      <c r="BS298" s="496"/>
      <c r="BT298" s="496"/>
      <c r="BU298" s="496"/>
      <c r="BV298" s="496"/>
    </row>
    <row r="299" spans="1:74" s="52" customFormat="1" ht="15" customHeight="1" thickBot="1">
      <c r="A299" s="45">
        <v>3291.8800292611559</v>
      </c>
      <c r="B299" s="46" t="s">
        <v>317</v>
      </c>
      <c r="C299" s="47" t="s">
        <v>318</v>
      </c>
      <c r="D299" s="48">
        <v>152.00459426902856</v>
      </c>
      <c r="E299" s="49">
        <v>40.29992</v>
      </c>
      <c r="F299" s="49">
        <v>4.0099999999999997E-2</v>
      </c>
      <c r="G299" s="49">
        <v>13.259399999999999</v>
      </c>
      <c r="H299" s="49">
        <v>0.33939999999999998</v>
      </c>
      <c r="I299" s="49">
        <v>0.1694</v>
      </c>
      <c r="J299" s="49">
        <v>46.440770000000001</v>
      </c>
      <c r="K299" s="49">
        <v>0.22739999999999999</v>
      </c>
      <c r="L299" s="49">
        <v>100.77639000000001</v>
      </c>
      <c r="M299" s="47"/>
      <c r="N299" s="50">
        <v>0.99705433136590105</v>
      </c>
      <c r="O299" s="50">
        <v>7.8439429828642778E-4</v>
      </c>
      <c r="P299" s="50">
        <v>0.27434339375792732</v>
      </c>
      <c r="Q299" s="50">
        <v>6.7541448579565167E-3</v>
      </c>
      <c r="R299" s="50">
        <v>3.5498809257209617E-3</v>
      </c>
      <c r="S299" s="50">
        <v>1.7128628805054906</v>
      </c>
      <c r="T299" s="50">
        <v>6.0278543262428982E-3</v>
      </c>
      <c r="U299" s="50">
        <v>3.001376880037526</v>
      </c>
      <c r="V299" s="51">
        <v>86.194518540375668</v>
      </c>
      <c r="X299" s="49">
        <v>0.25</v>
      </c>
      <c r="Y299" s="49">
        <v>49.57</v>
      </c>
      <c r="Z299" s="49">
        <v>0.63</v>
      </c>
      <c r="AA299" s="49">
        <v>5.49</v>
      </c>
      <c r="AB299" s="49">
        <v>12.66</v>
      </c>
      <c r="AC299" s="49">
        <v>0.24</v>
      </c>
      <c r="AD299" s="49">
        <v>2.42</v>
      </c>
      <c r="AE299" s="312"/>
      <c r="AF299" s="465" t="s">
        <v>1749</v>
      </c>
      <c r="AG299" s="343">
        <v>30</v>
      </c>
      <c r="AH299" s="343">
        <v>15</v>
      </c>
      <c r="AI299" s="343"/>
      <c r="AJ299" s="584" t="s">
        <v>428</v>
      </c>
      <c r="AK299" s="585"/>
      <c r="AL299" s="585"/>
      <c r="AM299" s="585"/>
      <c r="AN299" s="585"/>
      <c r="AO299" s="585"/>
      <c r="AP299" s="585"/>
      <c r="AQ299" s="585"/>
      <c r="AR299" s="585"/>
      <c r="AS299" s="586"/>
      <c r="AT299" s="343"/>
      <c r="AU299" s="343"/>
      <c r="AV299" s="343"/>
      <c r="AW299" s="343"/>
      <c r="AX299" s="343"/>
      <c r="AY299" s="343"/>
      <c r="AZ299" s="343"/>
      <c r="BA299" s="343"/>
      <c r="BB299" s="343"/>
      <c r="BC299" s="343"/>
      <c r="BD299" s="343"/>
      <c r="BE299" s="475"/>
      <c r="BF299" s="475"/>
      <c r="BG299" s="475"/>
      <c r="BH299" s="475"/>
      <c r="BI299" s="475"/>
      <c r="BJ299" s="475"/>
      <c r="BK299" s="475"/>
      <c r="BL299" s="475"/>
      <c r="BM299" s="475"/>
      <c r="BN299" s="475"/>
      <c r="BO299" s="475"/>
      <c r="BP299" s="306"/>
      <c r="BQ299" s="496"/>
      <c r="BR299" s="496"/>
      <c r="BS299" s="496"/>
      <c r="BT299" s="496"/>
      <c r="BU299" s="496"/>
      <c r="BV299" s="496"/>
    </row>
    <row r="300" spans="1:74" s="52" customFormat="1" ht="12.75">
      <c r="A300" s="45">
        <v>3291.8800292611559</v>
      </c>
      <c r="B300" s="46" t="s">
        <v>317</v>
      </c>
      <c r="C300" s="47" t="s">
        <v>318</v>
      </c>
      <c r="D300" s="48">
        <v>160.00459426902856</v>
      </c>
      <c r="E300" s="49">
        <v>39.964080000000003</v>
      </c>
      <c r="F300" s="49">
        <v>7.0099999999999996E-2</v>
      </c>
      <c r="G300" s="49">
        <v>13.1692</v>
      </c>
      <c r="H300" s="49">
        <v>0.3468</v>
      </c>
      <c r="I300" s="49">
        <v>0.17080000000000001</v>
      </c>
      <c r="J300" s="49">
        <v>46.491140000000001</v>
      </c>
      <c r="K300" s="49">
        <v>0.21970000000000001</v>
      </c>
      <c r="L300" s="49">
        <v>100.43182</v>
      </c>
      <c r="M300" s="47"/>
      <c r="N300" s="50">
        <v>0.99244058155325166</v>
      </c>
      <c r="O300" s="50">
        <v>1.3763475937046085E-3</v>
      </c>
      <c r="P300" s="50">
        <v>0.27349543527561948</v>
      </c>
      <c r="Q300" s="50">
        <v>6.9271991934946198E-3</v>
      </c>
      <c r="R300" s="50">
        <v>3.5925953253692238E-3</v>
      </c>
      <c r="S300" s="50">
        <v>1.7211290544328266</v>
      </c>
      <c r="T300" s="50">
        <v>5.8455098850722998E-3</v>
      </c>
      <c r="U300" s="50">
        <v>3.0048067232593385</v>
      </c>
      <c r="V300" s="51">
        <v>86.288374744882617</v>
      </c>
      <c r="X300" s="49">
        <v>0.25</v>
      </c>
      <c r="Y300" s="49">
        <v>28.59</v>
      </c>
      <c r="Z300" s="49">
        <v>0.63</v>
      </c>
      <c r="AA300" s="49">
        <v>5.43</v>
      </c>
      <c r="AB300" s="49">
        <v>12.57</v>
      </c>
      <c r="AC300" s="49">
        <v>0.24</v>
      </c>
      <c r="AD300" s="49">
        <v>2.5</v>
      </c>
      <c r="AE300" s="312"/>
      <c r="AF300" s="465" t="s">
        <v>1749</v>
      </c>
      <c r="AG300" s="343">
        <v>30</v>
      </c>
      <c r="AH300" s="343">
        <v>15</v>
      </c>
      <c r="AI300" s="343"/>
      <c r="AJ300" s="381" t="s">
        <v>1675</v>
      </c>
      <c r="AK300" s="435" t="s">
        <v>1696</v>
      </c>
      <c r="AL300" s="216" t="s">
        <v>285</v>
      </c>
      <c r="AM300" s="216" t="s">
        <v>286</v>
      </c>
      <c r="AN300" s="216" t="s">
        <v>287</v>
      </c>
      <c r="AO300" s="216" t="s">
        <v>288</v>
      </c>
      <c r="AP300" s="216" t="s">
        <v>289</v>
      </c>
      <c r="AQ300" s="216" t="s">
        <v>290</v>
      </c>
      <c r="AR300" s="216" t="s">
        <v>291</v>
      </c>
      <c r="AS300" s="365" t="s">
        <v>292</v>
      </c>
      <c r="AT300" s="343"/>
      <c r="AU300" s="343"/>
      <c r="AV300" s="343"/>
      <c r="AW300" s="343"/>
      <c r="AX300" s="343"/>
      <c r="AY300" s="343"/>
      <c r="AZ300" s="343"/>
      <c r="BA300" s="343"/>
      <c r="BB300" s="343"/>
      <c r="BC300" s="343"/>
      <c r="BD300" s="343"/>
      <c r="BE300" s="475"/>
      <c r="BF300" s="475"/>
      <c r="BG300" s="475"/>
      <c r="BH300" s="475"/>
      <c r="BI300" s="475"/>
      <c r="BJ300" s="475"/>
      <c r="BK300" s="475"/>
      <c r="BL300" s="475"/>
      <c r="BM300" s="475"/>
      <c r="BN300" s="475"/>
      <c r="BO300" s="475"/>
      <c r="BP300" s="306"/>
      <c r="BQ300" s="496"/>
      <c r="BR300" s="496"/>
      <c r="BS300" s="496"/>
      <c r="BT300" s="496"/>
      <c r="BU300" s="496"/>
      <c r="BV300" s="496"/>
    </row>
    <row r="301" spans="1:74" s="52" customFormat="1" ht="13.5" thickBot="1">
      <c r="A301" s="45">
        <v>3291.8800292611559</v>
      </c>
      <c r="B301" s="46" t="s">
        <v>317</v>
      </c>
      <c r="C301" s="47" t="s">
        <v>318</v>
      </c>
      <c r="D301" s="48">
        <v>168.00459426902856</v>
      </c>
      <c r="E301" s="49">
        <v>40.228679999999997</v>
      </c>
      <c r="F301" s="49">
        <v>4.2500000000000003E-2</v>
      </c>
      <c r="G301" s="49">
        <v>13.159179999999999</v>
      </c>
      <c r="H301" s="49">
        <v>0.3387</v>
      </c>
      <c r="I301" s="49">
        <v>0.1822</v>
      </c>
      <c r="J301" s="49">
        <v>46.249369999999999</v>
      </c>
      <c r="K301" s="49">
        <v>0.2301</v>
      </c>
      <c r="L301" s="49">
        <v>100.43072999999998</v>
      </c>
      <c r="M301" s="47"/>
      <c r="N301" s="50">
        <v>0.99833454758047468</v>
      </c>
      <c r="O301" s="50">
        <v>8.3388212180373689E-4</v>
      </c>
      <c r="P301" s="50">
        <v>0.27310216262182541</v>
      </c>
      <c r="Q301" s="50">
        <v>6.7608205178082501E-3</v>
      </c>
      <c r="R301" s="50">
        <v>3.8297853148600452E-3</v>
      </c>
      <c r="S301" s="50">
        <v>1.7110184180168231</v>
      </c>
      <c r="T301" s="50">
        <v>6.1180720023233919E-3</v>
      </c>
      <c r="U301" s="50">
        <v>2.9999976881759189</v>
      </c>
      <c r="V301" s="51">
        <v>86.235606581233114</v>
      </c>
      <c r="X301" s="49">
        <v>0.25</v>
      </c>
      <c r="Y301" s="49">
        <v>45.97</v>
      </c>
      <c r="Z301" s="49">
        <v>0.63</v>
      </c>
      <c r="AA301" s="49">
        <v>5.58</v>
      </c>
      <c r="AB301" s="49">
        <v>11.66</v>
      </c>
      <c r="AC301" s="49">
        <v>0.24</v>
      </c>
      <c r="AD301" s="49">
        <v>2.38</v>
      </c>
      <c r="AE301" s="312"/>
      <c r="AF301" s="465" t="s">
        <v>1749</v>
      </c>
      <c r="AG301" s="343">
        <v>30</v>
      </c>
      <c r="AH301" s="343">
        <v>15</v>
      </c>
      <c r="AI301" s="343"/>
      <c r="AJ301" s="481" t="s">
        <v>429</v>
      </c>
      <c r="AK301" s="376"/>
      <c r="AL301" s="27" t="s">
        <v>303</v>
      </c>
      <c r="AM301" s="27" t="s">
        <v>303</v>
      </c>
      <c r="AN301" s="27" t="s">
        <v>303</v>
      </c>
      <c r="AO301" s="27" t="s">
        <v>303</v>
      </c>
      <c r="AP301" s="27" t="s">
        <v>303</v>
      </c>
      <c r="AQ301" s="27" t="s">
        <v>303</v>
      </c>
      <c r="AR301" s="27" t="s">
        <v>303</v>
      </c>
      <c r="AS301" s="364" t="s">
        <v>303</v>
      </c>
      <c r="AT301" s="343"/>
      <c r="AU301" s="343"/>
      <c r="AV301" s="343"/>
      <c r="AW301" s="343"/>
      <c r="AX301" s="343"/>
      <c r="AY301" s="343"/>
      <c r="AZ301" s="343"/>
      <c r="BA301" s="343"/>
      <c r="BB301" s="343"/>
      <c r="BC301" s="343"/>
      <c r="BD301" s="343"/>
      <c r="BE301" s="475"/>
      <c r="BF301" s="475"/>
      <c r="BG301" s="475"/>
      <c r="BH301" s="475"/>
      <c r="BI301" s="475"/>
      <c r="BJ301" s="475"/>
      <c r="BK301" s="475"/>
      <c r="BL301" s="475"/>
      <c r="BM301" s="475"/>
      <c r="BN301" s="475"/>
      <c r="BO301" s="475"/>
      <c r="BP301" s="306"/>
      <c r="BQ301" s="496"/>
      <c r="BR301" s="496"/>
      <c r="BS301" s="496"/>
      <c r="BT301" s="496"/>
      <c r="BU301" s="496"/>
      <c r="BV301" s="496"/>
    </row>
    <row r="302" spans="1:74" s="52" customFormat="1" ht="12.75">
      <c r="A302" s="45">
        <v>3291.8800292611559</v>
      </c>
      <c r="B302" s="46" t="s">
        <v>317</v>
      </c>
      <c r="C302" s="47" t="s">
        <v>318</v>
      </c>
      <c r="D302" s="48">
        <v>176.00459426902856</v>
      </c>
      <c r="E302" s="49">
        <v>40.249029999999998</v>
      </c>
      <c r="F302" s="49">
        <v>7.0800000000000002E-2</v>
      </c>
      <c r="G302" s="49">
        <v>13.349600000000001</v>
      </c>
      <c r="H302" s="49">
        <v>0.34429999999999999</v>
      </c>
      <c r="I302" s="49">
        <v>0.2142</v>
      </c>
      <c r="J302" s="49">
        <v>46.3904</v>
      </c>
      <c r="K302" s="49">
        <v>0.2271</v>
      </c>
      <c r="L302" s="49">
        <v>100.84542999999998</v>
      </c>
      <c r="M302" s="47"/>
      <c r="N302" s="50">
        <v>0.99571553541624203</v>
      </c>
      <c r="O302" s="50">
        <v>1.3848047277585426E-3</v>
      </c>
      <c r="P302" s="50">
        <v>0.27618755904644682</v>
      </c>
      <c r="Q302" s="50">
        <v>6.8511074661821167E-3</v>
      </c>
      <c r="R302" s="50">
        <v>4.4883329974719785E-3</v>
      </c>
      <c r="S302" s="50">
        <v>1.7108680954800715</v>
      </c>
      <c r="T302" s="50">
        <v>6.0194199940686241E-3</v>
      </c>
      <c r="U302" s="50">
        <v>3.0015148551282418</v>
      </c>
      <c r="V302" s="51">
        <v>86.100663138584423</v>
      </c>
      <c r="X302" s="49">
        <v>0.25</v>
      </c>
      <c r="Y302" s="49">
        <v>28.5</v>
      </c>
      <c r="Z302" s="49">
        <v>0.62</v>
      </c>
      <c r="AA302" s="49">
        <v>5.45</v>
      </c>
      <c r="AB302" s="49">
        <v>10</v>
      </c>
      <c r="AC302" s="49">
        <v>0.24</v>
      </c>
      <c r="AD302" s="49">
        <v>2.41</v>
      </c>
      <c r="AE302" s="312"/>
      <c r="AF302" s="465" t="s">
        <v>1749</v>
      </c>
      <c r="AG302" s="343">
        <v>30</v>
      </c>
      <c r="AH302" s="343">
        <v>15</v>
      </c>
      <c r="AI302" s="343"/>
      <c r="AJ302" s="380" t="s">
        <v>1744</v>
      </c>
      <c r="AK302" s="436" t="s">
        <v>1686</v>
      </c>
      <c r="AL302" s="313">
        <v>41.404600000000002</v>
      </c>
      <c r="AM302" s="313">
        <v>-7.6699999999999997E-3</v>
      </c>
      <c r="AN302" s="313">
        <v>4.8973000000000004</v>
      </c>
      <c r="AO302" s="313">
        <v>0.191354</v>
      </c>
      <c r="AP302" s="313">
        <v>0.13641400000000001</v>
      </c>
      <c r="AQ302" s="313">
        <v>53.103499999999997</v>
      </c>
      <c r="AR302" s="313">
        <v>1.9983999999999998E-2</v>
      </c>
      <c r="AS302" s="379">
        <f>SUM(AL302:AR302)</f>
        <v>99.745481999999996</v>
      </c>
      <c r="AT302" s="343"/>
      <c r="AU302" s="343"/>
      <c r="AV302" s="343"/>
      <c r="AW302" s="343"/>
      <c r="AX302" s="343"/>
      <c r="AY302" s="343"/>
      <c r="AZ302" s="343"/>
      <c r="BA302" s="343"/>
      <c r="BB302" s="343"/>
      <c r="BC302" s="343"/>
      <c r="BD302" s="343"/>
      <c r="BE302" s="475"/>
      <c r="BF302" s="475"/>
      <c r="BG302" s="475"/>
      <c r="BH302" s="475"/>
      <c r="BI302" s="475"/>
      <c r="BJ302" s="475"/>
      <c r="BK302" s="475"/>
      <c r="BL302" s="475"/>
      <c r="BM302" s="475"/>
      <c r="BN302" s="475"/>
      <c r="BO302" s="475"/>
      <c r="BP302" s="306"/>
      <c r="BQ302" s="496"/>
      <c r="BR302" s="496"/>
      <c r="BS302" s="496"/>
      <c r="BT302" s="496"/>
      <c r="BU302" s="496"/>
      <c r="BV302" s="496"/>
    </row>
    <row r="303" spans="1:74" s="52" customFormat="1" ht="12.75">
      <c r="A303" s="45">
        <v>3291.8800292611559</v>
      </c>
      <c r="B303" s="46" t="s">
        <v>317</v>
      </c>
      <c r="C303" s="47" t="s">
        <v>318</v>
      </c>
      <c r="D303" s="48">
        <v>184.00459426902856</v>
      </c>
      <c r="E303" s="49">
        <v>40.27957</v>
      </c>
      <c r="F303" s="49">
        <v>5.2600000000000001E-2</v>
      </c>
      <c r="G303" s="49">
        <v>13.159179999999999</v>
      </c>
      <c r="H303" s="49">
        <v>0.35010000000000002</v>
      </c>
      <c r="I303" s="49">
        <v>0.15529999999999999</v>
      </c>
      <c r="J303" s="49">
        <v>46.178849999999997</v>
      </c>
      <c r="K303" s="49">
        <v>0.2286</v>
      </c>
      <c r="L303" s="49">
        <v>100.40419999999999</v>
      </c>
      <c r="M303" s="47"/>
      <c r="N303" s="50">
        <v>0.99956406007734555</v>
      </c>
      <c r="O303" s="50">
        <v>1.0320172725236288E-3</v>
      </c>
      <c r="P303" s="50">
        <v>0.27309303772733035</v>
      </c>
      <c r="Q303" s="50">
        <v>6.9881434256405545E-3</v>
      </c>
      <c r="R303" s="50">
        <v>3.2642469104093427E-3</v>
      </c>
      <c r="S303" s="50">
        <v>1.7083524141756832</v>
      </c>
      <c r="T303" s="50">
        <v>6.0779857886751826E-3</v>
      </c>
      <c r="U303" s="50">
        <v>2.9983719053776077</v>
      </c>
      <c r="V303" s="51">
        <v>86.217483935020908</v>
      </c>
      <c r="X303" s="49">
        <v>0.25</v>
      </c>
      <c r="Y303" s="49">
        <v>36.43</v>
      </c>
      <c r="Z303" s="49">
        <v>0.63</v>
      </c>
      <c r="AA303" s="49">
        <v>5.37</v>
      </c>
      <c r="AB303" s="49">
        <v>13.91</v>
      </c>
      <c r="AC303" s="49">
        <v>0.24</v>
      </c>
      <c r="AD303" s="49">
        <v>2.41</v>
      </c>
      <c r="AE303" s="312"/>
      <c r="AF303" s="465" t="s">
        <v>1749</v>
      </c>
      <c r="AG303" s="343">
        <v>30</v>
      </c>
      <c r="AH303" s="343">
        <v>15</v>
      </c>
      <c r="AI303" s="343"/>
      <c r="AJ303" s="380" t="s">
        <v>1744</v>
      </c>
      <c r="AK303" s="436" t="s">
        <v>1686</v>
      </c>
      <c r="AL303" s="313">
        <v>41.336399999999998</v>
      </c>
      <c r="AM303" s="313">
        <v>-7.5100000000000002E-3</v>
      </c>
      <c r="AN303" s="313">
        <v>4.8464900000000002</v>
      </c>
      <c r="AO303" s="313">
        <v>0.17294599999999999</v>
      </c>
      <c r="AP303" s="313">
        <v>0.13925100000000001</v>
      </c>
      <c r="AQ303" s="313">
        <v>53.075000000000003</v>
      </c>
      <c r="AR303" s="313">
        <v>1.6212000000000001E-2</v>
      </c>
      <c r="AS303" s="379">
        <f t="shared" ref="AS303:AS305" si="35">SUM(AL303:AR303)</f>
        <v>99.578789</v>
      </c>
      <c r="AT303" s="343"/>
      <c r="AU303" s="343"/>
      <c r="AV303" s="343"/>
      <c r="AW303" s="343"/>
      <c r="AX303" s="343"/>
      <c r="AY303" s="343"/>
      <c r="AZ303" s="343"/>
      <c r="BA303" s="343"/>
      <c r="BB303" s="343"/>
      <c r="BC303" s="343"/>
      <c r="BD303" s="343"/>
      <c r="BE303" s="475"/>
      <c r="BF303" s="475"/>
      <c r="BG303" s="475"/>
      <c r="BH303" s="475"/>
      <c r="BI303" s="475"/>
      <c r="BJ303" s="475"/>
      <c r="BK303" s="475"/>
      <c r="BL303" s="475"/>
      <c r="BM303" s="475"/>
      <c r="BN303" s="475"/>
      <c r="BO303" s="475"/>
      <c r="BP303" s="306"/>
      <c r="BQ303" s="496"/>
      <c r="BR303" s="496"/>
      <c r="BS303" s="496"/>
      <c r="BT303" s="496"/>
      <c r="BU303" s="496"/>
      <c r="BV303" s="496"/>
    </row>
    <row r="304" spans="1:74" s="52" customFormat="1" ht="12.75">
      <c r="A304" s="45">
        <v>3291.8800292611559</v>
      </c>
      <c r="B304" s="46" t="s">
        <v>317</v>
      </c>
      <c r="C304" s="47" t="s">
        <v>318</v>
      </c>
      <c r="D304" s="48">
        <v>192.00459426902856</v>
      </c>
      <c r="E304" s="49">
        <v>40.289740000000002</v>
      </c>
      <c r="F304" s="49">
        <v>4.5100000000000001E-2</v>
      </c>
      <c r="G304" s="49">
        <v>13.349600000000001</v>
      </c>
      <c r="H304" s="49">
        <v>0.30109999999999998</v>
      </c>
      <c r="I304" s="49">
        <v>0.18149999999999999</v>
      </c>
      <c r="J304" s="49">
        <v>46.078110000000002</v>
      </c>
      <c r="K304" s="49">
        <v>0.23080000000000001</v>
      </c>
      <c r="L304" s="49">
        <v>100.47595</v>
      </c>
      <c r="M304" s="47"/>
      <c r="N304" s="50">
        <v>0.99983657682528071</v>
      </c>
      <c r="O304" s="50">
        <v>8.8488434654859641E-4</v>
      </c>
      <c r="P304" s="50">
        <v>0.27705041343339387</v>
      </c>
      <c r="Q304" s="50">
        <v>6.010203866249929E-3</v>
      </c>
      <c r="R304" s="50">
        <v>3.8150209238847323E-3</v>
      </c>
      <c r="S304" s="50">
        <v>1.7046599523754538</v>
      </c>
      <c r="T304" s="50">
        <v>6.1366027108105672E-3</v>
      </c>
      <c r="U304" s="50">
        <v>2.9983936544816228</v>
      </c>
      <c r="V304" s="51">
        <v>86.019631414688888</v>
      </c>
      <c r="X304" s="49">
        <v>0.25</v>
      </c>
      <c r="Y304" s="49">
        <v>41.14</v>
      </c>
      <c r="Z304" s="49">
        <v>0.63</v>
      </c>
      <c r="AA304" s="49">
        <v>6.2</v>
      </c>
      <c r="AB304" s="49">
        <v>11.68</v>
      </c>
      <c r="AC304" s="49">
        <v>0.25</v>
      </c>
      <c r="AD304" s="49">
        <v>2.38</v>
      </c>
      <c r="AE304" s="312"/>
      <c r="AF304" s="465" t="s">
        <v>1749</v>
      </c>
      <c r="AG304" s="343">
        <v>30</v>
      </c>
      <c r="AH304" s="343">
        <v>15</v>
      </c>
      <c r="AI304" s="343"/>
      <c r="AJ304" s="380" t="s">
        <v>1744</v>
      </c>
      <c r="AK304" s="436" t="s">
        <v>1686</v>
      </c>
      <c r="AL304" s="313">
        <v>41.2682</v>
      </c>
      <c r="AM304" s="313">
        <v>-3.44E-2</v>
      </c>
      <c r="AN304" s="313">
        <v>4.9676099999999996</v>
      </c>
      <c r="AO304" s="313">
        <v>0.201765</v>
      </c>
      <c r="AP304" s="313">
        <v>0.175646</v>
      </c>
      <c r="AQ304" s="313">
        <v>53.052399999999999</v>
      </c>
      <c r="AR304" s="313">
        <v>1.8735000000000002E-2</v>
      </c>
      <c r="AS304" s="379">
        <f t="shared" si="35"/>
        <v>99.649956000000017</v>
      </c>
      <c r="AT304" s="343"/>
      <c r="AU304" s="343"/>
      <c r="AV304" s="343"/>
      <c r="AW304" s="343"/>
      <c r="AX304" s="343"/>
      <c r="AY304" s="343"/>
      <c r="AZ304" s="343"/>
      <c r="BA304" s="343"/>
      <c r="BB304" s="343"/>
      <c r="BC304" s="343"/>
      <c r="BD304" s="343"/>
      <c r="BE304" s="475"/>
      <c r="BF304" s="475"/>
      <c r="BG304" s="475"/>
      <c r="BH304" s="475"/>
      <c r="BI304" s="475"/>
      <c r="BJ304" s="475"/>
      <c r="BK304" s="475"/>
      <c r="BL304" s="475"/>
      <c r="BM304" s="475"/>
      <c r="BN304" s="475"/>
      <c r="BO304" s="475"/>
      <c r="BP304" s="306"/>
      <c r="BQ304" s="496"/>
      <c r="BR304" s="496"/>
      <c r="BS304" s="496"/>
      <c r="BT304" s="496"/>
      <c r="BU304" s="496"/>
      <c r="BV304" s="496"/>
    </row>
    <row r="305" spans="1:74" s="52" customFormat="1" ht="13.5" thickBot="1">
      <c r="A305" s="45">
        <v>3291.8800292611559</v>
      </c>
      <c r="B305" s="46" t="s">
        <v>317</v>
      </c>
      <c r="C305" s="47" t="s">
        <v>318</v>
      </c>
      <c r="D305" s="48">
        <v>200.00459426902856</v>
      </c>
      <c r="E305" s="49">
        <v>40.259210000000003</v>
      </c>
      <c r="F305" s="49">
        <v>7.4700000000000003E-2</v>
      </c>
      <c r="G305" s="49">
        <v>13.419750000000001</v>
      </c>
      <c r="H305" s="49">
        <v>0.33639999999999998</v>
      </c>
      <c r="I305" s="49">
        <v>0.185</v>
      </c>
      <c r="J305" s="49">
        <v>46.148629999999997</v>
      </c>
      <c r="K305" s="49">
        <v>0.22939999999999999</v>
      </c>
      <c r="L305" s="49">
        <v>100.65308999999999</v>
      </c>
      <c r="M305" s="47"/>
      <c r="N305" s="50">
        <v>0.99782349551507388</v>
      </c>
      <c r="O305" s="50">
        <v>1.4638092739122858E-3</v>
      </c>
      <c r="P305" s="50">
        <v>0.27815629741174791</v>
      </c>
      <c r="Q305" s="50">
        <v>6.7063830719550407E-3</v>
      </c>
      <c r="R305" s="50">
        <v>3.8837024143529957E-3</v>
      </c>
      <c r="S305" s="50">
        <v>1.7051234837872897</v>
      </c>
      <c r="T305" s="50">
        <v>6.0917144627693235E-3</v>
      </c>
      <c r="U305" s="50">
        <v>2.9992488859371012</v>
      </c>
      <c r="V305" s="51">
        <v>85.974934043668711</v>
      </c>
      <c r="X305" s="49">
        <v>0.25</v>
      </c>
      <c r="Y305" s="49">
        <v>27.22</v>
      </c>
      <c r="Z305" s="49">
        <v>0.62</v>
      </c>
      <c r="AA305" s="49">
        <v>5.62</v>
      </c>
      <c r="AB305" s="49">
        <v>11.49</v>
      </c>
      <c r="AC305" s="49">
        <v>0.25</v>
      </c>
      <c r="AD305" s="49">
        <v>2.41</v>
      </c>
      <c r="AE305" s="312"/>
      <c r="AF305" s="465" t="s">
        <v>1749</v>
      </c>
      <c r="AG305" s="343">
        <v>30</v>
      </c>
      <c r="AH305" s="343">
        <v>15</v>
      </c>
      <c r="AI305" s="343"/>
      <c r="AJ305" s="386" t="s">
        <v>1744</v>
      </c>
      <c r="AK305" s="437" t="s">
        <v>1686</v>
      </c>
      <c r="AL305" s="61">
        <v>41.308</v>
      </c>
      <c r="AM305" s="61">
        <v>-2.7109999999999999E-2</v>
      </c>
      <c r="AN305" s="61">
        <v>4.9075300000000004</v>
      </c>
      <c r="AO305" s="61">
        <v>0.182475</v>
      </c>
      <c r="AP305" s="61">
        <v>0.15107499999999999</v>
      </c>
      <c r="AQ305" s="61">
        <v>52.965000000000003</v>
      </c>
      <c r="AR305" s="61">
        <v>2.7030000000000001E-3</v>
      </c>
      <c r="AS305" s="400">
        <f t="shared" si="35"/>
        <v>99.489672999999996</v>
      </c>
      <c r="AT305" s="343"/>
      <c r="AU305" s="343"/>
      <c r="AV305" s="343"/>
      <c r="AW305" s="343"/>
      <c r="AX305" s="343"/>
      <c r="AY305" s="343"/>
      <c r="AZ305" s="343"/>
      <c r="BA305" s="343"/>
      <c r="BB305" s="343"/>
      <c r="BC305" s="343"/>
      <c r="BD305" s="343"/>
      <c r="BE305" s="475"/>
      <c r="BF305" s="475"/>
      <c r="BG305" s="475"/>
      <c r="BH305" s="475"/>
      <c r="BI305" s="475"/>
      <c r="BJ305" s="475"/>
      <c r="BK305" s="475"/>
      <c r="BL305" s="475"/>
      <c r="BM305" s="475"/>
      <c r="BN305" s="475"/>
      <c r="BO305" s="475"/>
      <c r="BP305" s="306"/>
      <c r="BQ305" s="496"/>
      <c r="BR305" s="496"/>
      <c r="BS305" s="496"/>
      <c r="BT305" s="496"/>
      <c r="BU305" s="496"/>
      <c r="BV305" s="496"/>
    </row>
    <row r="306" spans="1:74" s="52" customFormat="1" ht="12.75">
      <c r="A306" s="45">
        <v>3291.8800292611559</v>
      </c>
      <c r="B306" s="46" t="s">
        <v>317</v>
      </c>
      <c r="C306" s="47" t="s">
        <v>318</v>
      </c>
      <c r="D306" s="48">
        <v>208.00459426902856</v>
      </c>
      <c r="E306" s="49">
        <v>40.27957</v>
      </c>
      <c r="F306" s="49">
        <v>7.3999999999999996E-2</v>
      </c>
      <c r="G306" s="49">
        <v>13.50995</v>
      </c>
      <c r="H306" s="49">
        <v>0.3296</v>
      </c>
      <c r="I306" s="49">
        <v>0.20150000000000001</v>
      </c>
      <c r="J306" s="49">
        <v>46.229219999999998</v>
      </c>
      <c r="K306" s="49">
        <v>0.22939999999999999</v>
      </c>
      <c r="L306" s="49">
        <v>100.85324</v>
      </c>
      <c r="M306" s="47"/>
      <c r="N306" s="50">
        <v>0.99682634758273092</v>
      </c>
      <c r="O306" s="50">
        <v>1.4479108337431376E-3</v>
      </c>
      <c r="P306" s="50">
        <v>0.27960466858171129</v>
      </c>
      <c r="Q306" s="50">
        <v>6.560935651174442E-3</v>
      </c>
      <c r="R306" s="50">
        <v>4.2237234277859893E-3</v>
      </c>
      <c r="S306" s="50">
        <v>1.7055316938845702</v>
      </c>
      <c r="T306" s="50">
        <v>6.0825507880668947E-3</v>
      </c>
      <c r="U306" s="50">
        <v>3.0002778307497828</v>
      </c>
      <c r="V306" s="51">
        <v>85.915090072989358</v>
      </c>
      <c r="X306" s="49">
        <v>0.25</v>
      </c>
      <c r="Y306" s="49">
        <v>27.28</v>
      </c>
      <c r="Z306" s="49">
        <v>0.62</v>
      </c>
      <c r="AA306" s="49">
        <v>5.71</v>
      </c>
      <c r="AB306" s="49">
        <v>10.76</v>
      </c>
      <c r="AC306" s="49">
        <v>0.24</v>
      </c>
      <c r="AD306" s="49">
        <v>2.39</v>
      </c>
      <c r="AE306" s="312"/>
      <c r="AF306" s="465" t="s">
        <v>1749</v>
      </c>
      <c r="AG306" s="343">
        <v>30</v>
      </c>
      <c r="AH306" s="343">
        <v>15</v>
      </c>
      <c r="AI306" s="343"/>
      <c r="AJ306" s="387" t="s">
        <v>1740</v>
      </c>
      <c r="AK306" s="438"/>
      <c r="AL306" s="388">
        <f t="shared" ref="AL306:AR306" si="36">AVERAGE(AL302:AL305)</f>
        <v>41.329299999999996</v>
      </c>
      <c r="AM306" s="388">
        <f t="shared" si="36"/>
        <v>-1.9172499999999999E-2</v>
      </c>
      <c r="AN306" s="388">
        <f t="shared" si="36"/>
        <v>4.9047325000000006</v>
      </c>
      <c r="AO306" s="388">
        <f t="shared" si="36"/>
        <v>0.187135</v>
      </c>
      <c r="AP306" s="388">
        <f t="shared" si="36"/>
        <v>0.15059649999999999</v>
      </c>
      <c r="AQ306" s="388">
        <f t="shared" si="36"/>
        <v>53.048974999999999</v>
      </c>
      <c r="AR306" s="388">
        <f t="shared" si="36"/>
        <v>1.4408499999999999E-2</v>
      </c>
      <c r="AS306" s="401"/>
      <c r="AT306" s="343"/>
      <c r="AU306" s="343"/>
      <c r="AV306" s="343"/>
      <c r="AW306" s="343"/>
      <c r="AX306" s="343"/>
      <c r="AY306" s="343"/>
      <c r="AZ306" s="343"/>
      <c r="BA306" s="343"/>
      <c r="BB306" s="343"/>
      <c r="BC306" s="343"/>
      <c r="BD306" s="343"/>
      <c r="BE306" s="475"/>
      <c r="BF306" s="475"/>
      <c r="BG306" s="475"/>
      <c r="BH306" s="475"/>
      <c r="BI306" s="475"/>
      <c r="BJ306" s="475"/>
      <c r="BK306" s="475"/>
      <c r="BL306" s="475"/>
      <c r="BM306" s="475"/>
      <c r="BN306" s="475"/>
      <c r="BO306" s="475"/>
      <c r="BP306" s="306"/>
      <c r="BQ306" s="496"/>
      <c r="BR306" s="496"/>
      <c r="BS306" s="496"/>
      <c r="BT306" s="496"/>
      <c r="BU306" s="496"/>
      <c r="BV306" s="496"/>
    </row>
    <row r="307" spans="1:74" s="52" customFormat="1" ht="12.75">
      <c r="A307" s="45">
        <v>3291.8800292611559</v>
      </c>
      <c r="B307" s="46" t="s">
        <v>317</v>
      </c>
      <c r="C307" s="47" t="s">
        <v>318</v>
      </c>
      <c r="D307" s="48">
        <v>216.00459426902856</v>
      </c>
      <c r="E307" s="49">
        <v>39.93356</v>
      </c>
      <c r="F307" s="49">
        <v>5.21E-2</v>
      </c>
      <c r="G307" s="49">
        <v>13.30951</v>
      </c>
      <c r="H307" s="49">
        <v>0.31919999999999998</v>
      </c>
      <c r="I307" s="49">
        <v>0.1943</v>
      </c>
      <c r="J307" s="49">
        <v>46.138550000000002</v>
      </c>
      <c r="K307" s="49">
        <v>0.22770000000000001</v>
      </c>
      <c r="L307" s="49">
        <v>100.17492</v>
      </c>
      <c r="M307" s="47"/>
      <c r="N307" s="50">
        <v>0.9948062031738647</v>
      </c>
      <c r="O307" s="50">
        <v>1.0261564861899824E-3</v>
      </c>
      <c r="P307" s="50">
        <v>0.27727998196822917</v>
      </c>
      <c r="Q307" s="50">
        <v>6.3959819771317386E-3</v>
      </c>
      <c r="R307" s="50">
        <v>4.0997653072432179E-3</v>
      </c>
      <c r="S307" s="50">
        <v>1.7134559485825187</v>
      </c>
      <c r="T307" s="50">
        <v>6.0774463585786809E-3</v>
      </c>
      <c r="U307" s="50">
        <v>3.0031414838537565</v>
      </c>
      <c r="V307" s="51">
        <v>86.071483529635287</v>
      </c>
      <c r="X307" s="49">
        <v>0.25</v>
      </c>
      <c r="Y307" s="49">
        <v>38.159999999999997</v>
      </c>
      <c r="Z307" s="49">
        <v>0.63</v>
      </c>
      <c r="AA307" s="49">
        <v>5.85</v>
      </c>
      <c r="AB307" s="49">
        <v>11.21</v>
      </c>
      <c r="AC307" s="49">
        <v>0.25</v>
      </c>
      <c r="AD307" s="49">
        <v>2.42</v>
      </c>
      <c r="AE307" s="312"/>
      <c r="AF307" s="465" t="s">
        <v>1749</v>
      </c>
      <c r="AG307" s="343">
        <v>30</v>
      </c>
      <c r="AH307" s="343">
        <v>15</v>
      </c>
      <c r="AI307" s="343"/>
      <c r="AJ307" s="387" t="s">
        <v>1736</v>
      </c>
      <c r="AK307" s="438"/>
      <c r="AL307" s="388">
        <f t="shared" ref="AL307:AR307" si="37">(STDEV(AL302:AL305)/AL306)*100</f>
        <v>0.13904685545715964</v>
      </c>
      <c r="AM307" s="388">
        <f t="shared" si="37"/>
        <v>-71.464893246133869</v>
      </c>
      <c r="AN307" s="388">
        <f t="shared" si="37"/>
        <v>1.013209055718495</v>
      </c>
      <c r="AO307" s="388">
        <f t="shared" si="37"/>
        <v>6.5801055361187579</v>
      </c>
      <c r="AP307" s="388">
        <f t="shared" si="37"/>
        <v>11.863416558041322</v>
      </c>
      <c r="AQ307" s="388">
        <f t="shared" si="37"/>
        <v>0.11265080385796772</v>
      </c>
      <c r="AR307" s="388">
        <f t="shared" si="37"/>
        <v>55.243910048541913</v>
      </c>
      <c r="AS307" s="401"/>
      <c r="AT307" s="343"/>
      <c r="AU307" s="343"/>
      <c r="AV307" s="343"/>
      <c r="AW307" s="343"/>
      <c r="AX307" s="343"/>
      <c r="AY307" s="343"/>
      <c r="AZ307" s="343"/>
      <c r="BA307" s="343"/>
      <c r="BB307" s="343"/>
      <c r="BC307" s="343"/>
      <c r="BD307" s="343"/>
      <c r="BE307" s="475"/>
      <c r="BF307" s="475"/>
      <c r="BG307" s="475"/>
      <c r="BH307" s="475"/>
      <c r="BI307" s="475"/>
      <c r="BJ307" s="475"/>
      <c r="BK307" s="475"/>
      <c r="BL307" s="475"/>
      <c r="BM307" s="475"/>
      <c r="BN307" s="475"/>
      <c r="BO307" s="475"/>
      <c r="BP307" s="306"/>
      <c r="BQ307" s="496"/>
      <c r="BR307" s="496"/>
      <c r="BS307" s="496"/>
      <c r="BT307" s="496"/>
      <c r="BU307" s="496"/>
      <c r="BV307" s="496"/>
    </row>
    <row r="308" spans="1:74" s="52" customFormat="1" ht="12.75">
      <c r="A308" s="45">
        <v>3291.8800292611559</v>
      </c>
      <c r="B308" s="46" t="s">
        <v>317</v>
      </c>
      <c r="C308" s="47" t="s">
        <v>318</v>
      </c>
      <c r="D308" s="48">
        <v>224.00459426902856</v>
      </c>
      <c r="E308" s="49">
        <v>40.3508</v>
      </c>
      <c r="F308" s="49">
        <v>5.710001E-2</v>
      </c>
      <c r="G308" s="49">
        <v>13.349600000000001</v>
      </c>
      <c r="H308" s="49">
        <v>0.34179999999999999</v>
      </c>
      <c r="I308" s="49">
        <v>0.17180000000000001</v>
      </c>
      <c r="J308" s="49">
        <v>46.148629999999997</v>
      </c>
      <c r="K308" s="49">
        <v>0.22869999999999999</v>
      </c>
      <c r="L308" s="49">
        <v>100.64843001</v>
      </c>
      <c r="M308" s="47"/>
      <c r="N308" s="50">
        <v>0.99962787892749416</v>
      </c>
      <c r="O308" s="50">
        <v>1.1184016770882461E-3</v>
      </c>
      <c r="P308" s="50">
        <v>0.27657343093780501</v>
      </c>
      <c r="Q308" s="50">
        <v>6.8108632583786105E-3</v>
      </c>
      <c r="R308" s="50">
        <v>3.6049156641714602E-3</v>
      </c>
      <c r="S308" s="50">
        <v>1.704329529105524</v>
      </c>
      <c r="T308" s="50">
        <v>6.0702981478681292E-3</v>
      </c>
      <c r="U308" s="50">
        <v>2.9981353177183294</v>
      </c>
      <c r="V308" s="51">
        <v>86.038012133024651</v>
      </c>
      <c r="X308" s="49">
        <v>0.25</v>
      </c>
      <c r="Y308" s="49">
        <v>34.71</v>
      </c>
      <c r="Z308" s="49">
        <v>0.62</v>
      </c>
      <c r="AA308" s="49">
        <v>5.51</v>
      </c>
      <c r="AB308" s="49">
        <v>12.37</v>
      </c>
      <c r="AC308" s="49">
        <v>0.25</v>
      </c>
      <c r="AD308" s="49">
        <v>2.42</v>
      </c>
      <c r="AE308" s="312"/>
      <c r="AF308" s="465" t="s">
        <v>1749</v>
      </c>
      <c r="AG308" s="343">
        <v>30</v>
      </c>
      <c r="AH308" s="343">
        <v>15</v>
      </c>
      <c r="AI308" s="343"/>
      <c r="AJ308" s="387" t="s">
        <v>1737</v>
      </c>
      <c r="AK308" s="438"/>
      <c r="AL308" s="388">
        <v>41.84</v>
      </c>
      <c r="AM308" s="388"/>
      <c r="AN308" s="388">
        <v>4.67</v>
      </c>
      <c r="AO308" s="388">
        <v>0.19</v>
      </c>
      <c r="AP308" s="388">
        <v>0.12</v>
      </c>
      <c r="AQ308" s="388">
        <v>53.02</v>
      </c>
      <c r="AR308" s="388"/>
      <c r="AS308" s="401"/>
      <c r="AT308" s="343"/>
      <c r="AU308" s="343"/>
      <c r="AV308" s="343"/>
      <c r="AW308" s="343"/>
      <c r="AX308" s="343"/>
      <c r="AY308" s="343"/>
      <c r="AZ308" s="343"/>
      <c r="BA308" s="343"/>
      <c r="BB308" s="343"/>
      <c r="BC308" s="343"/>
      <c r="BD308" s="343"/>
      <c r="BE308" s="475"/>
      <c r="BF308" s="475"/>
      <c r="BG308" s="475"/>
      <c r="BH308" s="475"/>
      <c r="BI308" s="475"/>
      <c r="BJ308" s="475"/>
      <c r="BK308" s="475"/>
      <c r="BL308" s="475"/>
      <c r="BM308" s="475"/>
      <c r="BN308" s="475"/>
      <c r="BO308" s="475"/>
      <c r="BP308" s="306"/>
      <c r="BQ308" s="496"/>
      <c r="BR308" s="496"/>
      <c r="BS308" s="496"/>
      <c r="BT308" s="496"/>
      <c r="BU308" s="496"/>
      <c r="BV308" s="496"/>
    </row>
    <row r="309" spans="1:74" s="52" customFormat="1" ht="12.75">
      <c r="A309" s="45">
        <v>3291.8800292611559</v>
      </c>
      <c r="B309" s="46" t="s">
        <v>317</v>
      </c>
      <c r="C309" s="47" t="s">
        <v>318</v>
      </c>
      <c r="D309" s="48">
        <v>232.00459426902856</v>
      </c>
      <c r="E309" s="49">
        <v>40.086199999999998</v>
      </c>
      <c r="F309" s="49">
        <v>4.0899999999999999E-2</v>
      </c>
      <c r="G309" s="49">
        <v>13.399710000000001</v>
      </c>
      <c r="H309" s="49">
        <v>0.30859999999999999</v>
      </c>
      <c r="I309" s="49">
        <v>0.19059999999999999</v>
      </c>
      <c r="J309" s="49">
        <v>46.017670000000003</v>
      </c>
      <c r="K309" s="49">
        <v>0.2238</v>
      </c>
      <c r="L309" s="49">
        <v>100.26747999999999</v>
      </c>
      <c r="M309" s="47"/>
      <c r="N309" s="50">
        <v>0.99762637127115183</v>
      </c>
      <c r="O309" s="50">
        <v>8.0476995625948533E-4</v>
      </c>
      <c r="P309" s="50">
        <v>0.27888453063937713</v>
      </c>
      <c r="Q309" s="50">
        <v>6.1775013066668865E-3</v>
      </c>
      <c r="R309" s="50">
        <v>4.0177385061973235E-3</v>
      </c>
      <c r="S309" s="50">
        <v>1.707285700031369</v>
      </c>
      <c r="T309" s="50">
        <v>5.967477105307587E-3</v>
      </c>
      <c r="U309" s="50">
        <v>3.0007640888163292</v>
      </c>
      <c r="V309" s="51">
        <v>85.958679355233542</v>
      </c>
      <c r="X309" s="49">
        <v>0.25</v>
      </c>
      <c r="Y309" s="49">
        <v>46.52</v>
      </c>
      <c r="Z309" s="49">
        <v>0.62</v>
      </c>
      <c r="AA309" s="49">
        <v>6.11</v>
      </c>
      <c r="AB309" s="49">
        <v>11.33</v>
      </c>
      <c r="AC309" s="49">
        <v>0.25</v>
      </c>
      <c r="AD309" s="49">
        <v>2.4500000000000002</v>
      </c>
      <c r="AE309" s="312"/>
      <c r="AF309" s="465" t="s">
        <v>1749</v>
      </c>
      <c r="AG309" s="343">
        <v>30</v>
      </c>
      <c r="AH309" s="343">
        <v>15</v>
      </c>
      <c r="AI309" s="343"/>
      <c r="AJ309" s="391" t="s">
        <v>1681</v>
      </c>
      <c r="AK309" s="438"/>
      <c r="AL309" s="392">
        <f>(AL308-AL306)/AL308*100</f>
        <v>1.2206022944550838</v>
      </c>
      <c r="AM309" s="392"/>
      <c r="AN309" s="392">
        <f t="shared" ref="AN309:AQ309" si="38">(AN308-AN306)/AN308*100</f>
        <v>-5.0263918629550464</v>
      </c>
      <c r="AO309" s="392">
        <f t="shared" si="38"/>
        <v>1.5078947368421085</v>
      </c>
      <c r="AP309" s="392">
        <f t="shared" si="38"/>
        <v>-25.497083333333332</v>
      </c>
      <c r="AQ309" s="392">
        <f t="shared" si="38"/>
        <v>-5.4649188985280144E-2</v>
      </c>
      <c r="AR309" s="392"/>
      <c r="AS309" s="401"/>
      <c r="AT309" s="343"/>
      <c r="AU309" s="343"/>
      <c r="AV309" s="343"/>
      <c r="AW309" s="343"/>
      <c r="AX309" s="343"/>
      <c r="AY309" s="343"/>
      <c r="AZ309" s="343"/>
      <c r="BA309" s="343"/>
      <c r="BB309" s="343"/>
      <c r="BC309" s="343"/>
      <c r="BD309" s="343"/>
      <c r="BE309" s="475"/>
      <c r="BF309" s="475"/>
      <c r="BG309" s="475"/>
      <c r="BH309" s="475"/>
      <c r="BI309" s="475"/>
      <c r="BJ309" s="475"/>
      <c r="BK309" s="475"/>
      <c r="BL309" s="475"/>
      <c r="BM309" s="475"/>
      <c r="BN309" s="475"/>
      <c r="BO309" s="475"/>
      <c r="BP309" s="306"/>
      <c r="BQ309" s="496"/>
      <c r="BR309" s="496"/>
      <c r="BS309" s="496"/>
      <c r="BT309" s="496"/>
      <c r="BU309" s="496"/>
      <c r="BV309" s="496"/>
    </row>
    <row r="310" spans="1:74" s="52" customFormat="1" ht="13.5" thickBot="1">
      <c r="A310" s="45">
        <v>3291.8800292611559</v>
      </c>
      <c r="B310" s="46" t="s">
        <v>317</v>
      </c>
      <c r="C310" s="47" t="s">
        <v>318</v>
      </c>
      <c r="D310" s="48">
        <v>240.00459426902856</v>
      </c>
      <c r="E310" s="49">
        <v>40.126910000000002</v>
      </c>
      <c r="F310" s="49">
        <v>5.1999999999999998E-2</v>
      </c>
      <c r="G310" s="49">
        <v>13.35962</v>
      </c>
      <c r="H310" s="49">
        <v>0.32440000000000002</v>
      </c>
      <c r="I310" s="49">
        <v>0.17130000000000001</v>
      </c>
      <c r="J310" s="49">
        <v>46.813510000000001</v>
      </c>
      <c r="K310" s="49">
        <v>0.21729999999999999</v>
      </c>
      <c r="L310" s="49">
        <v>101.06504</v>
      </c>
      <c r="M310" s="47"/>
      <c r="N310" s="50">
        <v>0.99093267612801061</v>
      </c>
      <c r="O310" s="50">
        <v>1.0152831776875564E-3</v>
      </c>
      <c r="P310" s="50">
        <v>0.27590433932966679</v>
      </c>
      <c r="Q310" s="50">
        <v>6.44366820227064E-3</v>
      </c>
      <c r="R310" s="50">
        <v>3.5830389880693032E-3</v>
      </c>
      <c r="S310" s="50">
        <v>1.7234083082576135</v>
      </c>
      <c r="T310" s="50">
        <v>5.7494434332960006E-3</v>
      </c>
      <c r="U310" s="50">
        <v>3.0070367575166141</v>
      </c>
      <c r="V310" s="51">
        <v>86.200040315724451</v>
      </c>
      <c r="X310" s="49">
        <v>0.25</v>
      </c>
      <c r="Y310" s="49">
        <v>38.020000000000003</v>
      </c>
      <c r="Z310" s="49">
        <v>0.62</v>
      </c>
      <c r="AA310" s="49">
        <v>5.78</v>
      </c>
      <c r="AB310" s="49">
        <v>12.34</v>
      </c>
      <c r="AC310" s="49">
        <v>0.24</v>
      </c>
      <c r="AD310" s="49">
        <v>2.5099999999999998</v>
      </c>
      <c r="AE310" s="312"/>
      <c r="AF310" s="465" t="s">
        <v>1749</v>
      </c>
      <c r="AG310" s="343">
        <v>30</v>
      </c>
      <c r="AH310" s="343">
        <v>15</v>
      </c>
      <c r="AI310" s="343"/>
      <c r="AJ310" s="393" t="s">
        <v>1693</v>
      </c>
      <c r="AK310" s="441"/>
      <c r="AL310" s="404">
        <v>0.21061565578635005</v>
      </c>
      <c r="AM310" s="404">
        <v>33.530756824925817</v>
      </c>
      <c r="AN310" s="404">
        <v>0.50044245400593457</v>
      </c>
      <c r="AO310" s="404">
        <v>9.0661803560830787</v>
      </c>
      <c r="AP310" s="404">
        <v>9.8157861721068258</v>
      </c>
      <c r="AQ310" s="404">
        <v>0.20287448071216618</v>
      </c>
      <c r="AR310" s="404">
        <v>4.9557874658753676</v>
      </c>
      <c r="AS310" s="402"/>
      <c r="AT310" s="343"/>
      <c r="AU310" s="343"/>
      <c r="AV310" s="343"/>
      <c r="AW310" s="343"/>
      <c r="AX310" s="343"/>
      <c r="AY310" s="343"/>
      <c r="AZ310" s="343"/>
      <c r="BA310" s="343"/>
      <c r="BB310" s="343"/>
      <c r="BC310" s="343"/>
      <c r="BD310" s="343"/>
      <c r="BE310" s="475"/>
      <c r="BF310" s="475"/>
      <c r="BG310" s="475"/>
      <c r="BH310" s="475"/>
      <c r="BI310" s="475"/>
      <c r="BJ310" s="475"/>
      <c r="BK310" s="475"/>
      <c r="BL310" s="475"/>
      <c r="BM310" s="475"/>
      <c r="BN310" s="475"/>
      <c r="BO310" s="475"/>
      <c r="BP310" s="306"/>
      <c r="BQ310" s="496"/>
      <c r="BR310" s="496"/>
      <c r="BS310" s="496"/>
      <c r="BT310" s="496"/>
      <c r="BU310" s="496"/>
      <c r="BV310" s="496"/>
    </row>
    <row r="311" spans="1:74" s="52" customFormat="1" ht="15.75" thickBot="1">
      <c r="A311" s="45">
        <v>3291.8800292611559</v>
      </c>
      <c r="B311" s="46" t="s">
        <v>317</v>
      </c>
      <c r="C311" s="47" t="s">
        <v>318</v>
      </c>
      <c r="D311" s="48">
        <v>248.00459426902856</v>
      </c>
      <c r="E311" s="49">
        <v>40.177799999999998</v>
      </c>
      <c r="F311" s="49">
        <v>4.2799999999999998E-2</v>
      </c>
      <c r="G311" s="49">
        <v>13.35962</v>
      </c>
      <c r="H311" s="49">
        <v>0.32329999999999998</v>
      </c>
      <c r="I311" s="49">
        <v>0.17299999999999999</v>
      </c>
      <c r="J311" s="49">
        <v>46.188920000000003</v>
      </c>
      <c r="K311" s="49">
        <v>0.22650000000000001</v>
      </c>
      <c r="L311" s="49">
        <v>100.49194000000001</v>
      </c>
      <c r="M311" s="47"/>
      <c r="N311" s="50">
        <v>0.99736627407423062</v>
      </c>
      <c r="O311" s="50">
        <v>8.4001629345278894E-4</v>
      </c>
      <c r="P311" s="50">
        <v>0.27734390440102191</v>
      </c>
      <c r="Q311" s="50">
        <v>6.455325159612996E-3</v>
      </c>
      <c r="R311" s="50">
        <v>3.6374779407668972E-3</v>
      </c>
      <c r="S311" s="50">
        <v>1.7092865648540163</v>
      </c>
      <c r="T311" s="50">
        <v>6.0241306157622094E-3</v>
      </c>
      <c r="U311" s="50">
        <v>3.0009536933388636</v>
      </c>
      <c r="V311" s="51">
        <v>86.039481992591078</v>
      </c>
      <c r="X311" s="49">
        <v>0.25</v>
      </c>
      <c r="Y311" s="49">
        <v>46.08</v>
      </c>
      <c r="Z311" s="49">
        <v>0.62</v>
      </c>
      <c r="AA311" s="49">
        <v>5.84</v>
      </c>
      <c r="AB311" s="49">
        <v>12.24</v>
      </c>
      <c r="AC311" s="49">
        <v>0.24</v>
      </c>
      <c r="AD311" s="49">
        <v>2.41</v>
      </c>
      <c r="AE311" s="312"/>
      <c r="AF311" s="465" t="s">
        <v>1749</v>
      </c>
      <c r="AG311" s="343">
        <v>30</v>
      </c>
      <c r="AH311" s="343">
        <v>15</v>
      </c>
      <c r="AI311" s="343"/>
      <c r="AJ311" s="406"/>
      <c r="AK311" s="306"/>
      <c r="AL311" s="306"/>
      <c r="AM311" s="306"/>
      <c r="AN311" s="306"/>
      <c r="AO311" s="306"/>
      <c r="AP311" s="306"/>
      <c r="AQ311" s="306"/>
      <c r="AR311" s="14"/>
      <c r="AS311" s="14"/>
      <c r="AT311" s="343"/>
      <c r="AU311" s="343"/>
      <c r="AV311" s="343"/>
      <c r="AW311" s="343"/>
      <c r="AX311" s="343"/>
      <c r="AY311" s="343"/>
      <c r="AZ311" s="343"/>
      <c r="BA311" s="343"/>
      <c r="BB311" s="343"/>
      <c r="BC311" s="343"/>
      <c r="BD311" s="343"/>
      <c r="BE311" s="475"/>
      <c r="BF311" s="475"/>
      <c r="BG311" s="475"/>
      <c r="BH311" s="475"/>
      <c r="BI311" s="475"/>
      <c r="BJ311" s="475"/>
      <c r="BK311" s="475"/>
      <c r="BL311" s="475"/>
      <c r="BM311" s="475"/>
      <c r="BN311" s="475"/>
      <c r="BO311" s="475"/>
      <c r="BP311" s="306"/>
      <c r="BQ311" s="496"/>
      <c r="BR311" s="496"/>
      <c r="BS311" s="496"/>
      <c r="BT311" s="496"/>
      <c r="BU311" s="496"/>
      <c r="BV311" s="496"/>
    </row>
    <row r="312" spans="1:74" s="52" customFormat="1" ht="15" customHeight="1" thickBot="1">
      <c r="A312" s="45">
        <v>3291.8800292611559</v>
      </c>
      <c r="B312" s="46" t="s">
        <v>317</v>
      </c>
      <c r="C312" s="47" t="s">
        <v>318</v>
      </c>
      <c r="D312" s="48">
        <v>256.00459426902853</v>
      </c>
      <c r="E312" s="49">
        <v>40.401690000000002</v>
      </c>
      <c r="F312" s="49">
        <v>7.7899999999999997E-2</v>
      </c>
      <c r="G312" s="49">
        <v>13.399710000000001</v>
      </c>
      <c r="H312" s="49">
        <v>0.35580000000000001</v>
      </c>
      <c r="I312" s="49">
        <v>0.1862</v>
      </c>
      <c r="J312" s="49">
        <v>46.289659999999998</v>
      </c>
      <c r="K312" s="49">
        <v>0.23130000000000001</v>
      </c>
      <c r="L312" s="49">
        <v>100.94226</v>
      </c>
      <c r="M312" s="47"/>
      <c r="N312" s="50">
        <v>0.99823320413428562</v>
      </c>
      <c r="O312" s="50">
        <v>1.5217571550245222E-3</v>
      </c>
      <c r="P312" s="50">
        <v>0.2768750825353849</v>
      </c>
      <c r="Q312" s="50">
        <v>7.0710240732537464E-3</v>
      </c>
      <c r="R312" s="50">
        <v>3.8967082907371367E-3</v>
      </c>
      <c r="S312" s="50">
        <v>1.7050024842123366</v>
      </c>
      <c r="T312" s="50">
        <v>6.1230211546422428E-3</v>
      </c>
      <c r="U312" s="50">
        <v>2.9987232815556646</v>
      </c>
      <c r="V312" s="51">
        <v>86.029657574168951</v>
      </c>
      <c r="X312" s="49">
        <v>0.25</v>
      </c>
      <c r="Y312" s="49">
        <v>25.59</v>
      </c>
      <c r="Z312" s="49">
        <v>0.62</v>
      </c>
      <c r="AA312" s="49">
        <v>5.33</v>
      </c>
      <c r="AB312" s="49">
        <v>11.34</v>
      </c>
      <c r="AC312" s="49">
        <v>0.24</v>
      </c>
      <c r="AD312" s="49">
        <v>2.39</v>
      </c>
      <c r="AE312" s="312"/>
      <c r="AF312" s="465" t="s">
        <v>1749</v>
      </c>
      <c r="AG312" s="343">
        <v>30</v>
      </c>
      <c r="AH312" s="343">
        <v>15</v>
      </c>
      <c r="AI312" s="343"/>
      <c r="AJ312" s="584" t="s">
        <v>428</v>
      </c>
      <c r="AK312" s="585"/>
      <c r="AL312" s="585"/>
      <c r="AM312" s="585"/>
      <c r="AN312" s="585"/>
      <c r="AO312" s="585"/>
      <c r="AP312" s="585"/>
      <c r="AQ312" s="585"/>
      <c r="AR312" s="585"/>
      <c r="AS312" s="586"/>
      <c r="AT312" s="343"/>
      <c r="AU312" s="343"/>
      <c r="AV312" s="343"/>
      <c r="AW312" s="343"/>
      <c r="AX312" s="343"/>
      <c r="AY312" s="343"/>
      <c r="AZ312" s="343"/>
      <c r="BA312" s="343"/>
      <c r="BB312" s="343"/>
      <c r="BC312" s="343"/>
      <c r="BD312" s="343"/>
      <c r="BE312" s="475"/>
      <c r="BF312" s="475"/>
      <c r="BG312" s="475"/>
      <c r="BH312" s="475"/>
      <c r="BI312" s="475"/>
      <c r="BJ312" s="475"/>
      <c r="BK312" s="475"/>
      <c r="BL312" s="475"/>
      <c r="BM312" s="475"/>
      <c r="BN312" s="475"/>
      <c r="BO312" s="475"/>
      <c r="BP312" s="306"/>
      <c r="BQ312" s="496"/>
      <c r="BR312" s="496"/>
      <c r="BS312" s="496"/>
      <c r="BT312" s="496"/>
      <c r="BU312" s="496"/>
      <c r="BV312" s="496"/>
    </row>
    <row r="313" spans="1:74" s="52" customFormat="1" ht="12.75">
      <c r="A313" s="45">
        <v>3291.8800292611559</v>
      </c>
      <c r="B313" s="46" t="s">
        <v>317</v>
      </c>
      <c r="C313" s="47" t="s">
        <v>318</v>
      </c>
      <c r="D313" s="48">
        <v>264.00459426902853</v>
      </c>
      <c r="E313" s="49">
        <v>40.086199999999998</v>
      </c>
      <c r="F313" s="49">
        <v>6.5199999999999994E-2</v>
      </c>
      <c r="G313" s="49">
        <v>13.550039999999999</v>
      </c>
      <c r="H313" s="49">
        <v>0.30630000000000002</v>
      </c>
      <c r="I313" s="49">
        <v>0.18920000000000001</v>
      </c>
      <c r="J313" s="49">
        <v>46.370249999999999</v>
      </c>
      <c r="K313" s="49">
        <v>0.22550000000000001</v>
      </c>
      <c r="L313" s="49">
        <v>100.79268999999998</v>
      </c>
      <c r="M313" s="47"/>
      <c r="N313" s="50">
        <v>0.99325260268884097</v>
      </c>
      <c r="O313" s="50">
        <v>1.2772850635059648E-3</v>
      </c>
      <c r="P313" s="50">
        <v>0.28077691247311237</v>
      </c>
      <c r="Q313" s="50">
        <v>6.1045789104549834E-3</v>
      </c>
      <c r="R313" s="50">
        <v>3.9707422240409926E-3</v>
      </c>
      <c r="S313" s="50">
        <v>1.7128242605532016</v>
      </c>
      <c r="T313" s="50">
        <v>5.9864452709903091E-3</v>
      </c>
      <c r="U313" s="50">
        <v>3.0041928271841472</v>
      </c>
      <c r="V313" s="51">
        <v>85.916094137982014</v>
      </c>
      <c r="X313" s="49">
        <v>0.25</v>
      </c>
      <c r="Y313" s="49">
        <v>28.56</v>
      </c>
      <c r="Z313" s="49">
        <v>0.62</v>
      </c>
      <c r="AA313" s="49">
        <v>6.15</v>
      </c>
      <c r="AB313" s="49">
        <v>11.16</v>
      </c>
      <c r="AC313" s="49">
        <v>0.24</v>
      </c>
      <c r="AD313" s="49">
        <v>2.42</v>
      </c>
      <c r="AE313" s="312"/>
      <c r="AF313" s="465" t="s">
        <v>1749</v>
      </c>
      <c r="AG313" s="343">
        <v>30</v>
      </c>
      <c r="AH313" s="343">
        <v>15</v>
      </c>
      <c r="AI313" s="343"/>
      <c r="AJ313" s="381" t="s">
        <v>1675</v>
      </c>
      <c r="AK313" s="435" t="s">
        <v>1696</v>
      </c>
      <c r="AL313" s="216" t="s">
        <v>285</v>
      </c>
      <c r="AM313" s="216" t="s">
        <v>286</v>
      </c>
      <c r="AN313" s="216" t="s">
        <v>287</v>
      </c>
      <c r="AO313" s="216" t="s">
        <v>288</v>
      </c>
      <c r="AP313" s="216" t="s">
        <v>289</v>
      </c>
      <c r="AQ313" s="216" t="s">
        <v>290</v>
      </c>
      <c r="AR313" s="216" t="s">
        <v>291</v>
      </c>
      <c r="AS313" s="365" t="s">
        <v>292</v>
      </c>
      <c r="AT313" s="343"/>
      <c r="AU313" s="343"/>
      <c r="AV313" s="343"/>
      <c r="AW313" s="343"/>
      <c r="AX313" s="343"/>
      <c r="AY313" s="343"/>
      <c r="AZ313" s="343"/>
      <c r="BA313" s="343"/>
      <c r="BB313" s="343"/>
      <c r="BC313" s="343"/>
      <c r="BD313" s="343"/>
      <c r="BE313" s="475"/>
      <c r="BF313" s="475"/>
      <c r="BG313" s="475"/>
      <c r="BH313" s="475"/>
      <c r="BI313" s="475"/>
      <c r="BJ313" s="475"/>
      <c r="BK313" s="475"/>
      <c r="BL313" s="475"/>
      <c r="BM313" s="475"/>
      <c r="BN313" s="475"/>
      <c r="BO313" s="475"/>
      <c r="BP313" s="306"/>
      <c r="BQ313" s="496"/>
      <c r="BR313" s="496"/>
      <c r="BS313" s="496"/>
      <c r="BT313" s="496"/>
      <c r="BU313" s="496"/>
      <c r="BV313" s="496"/>
    </row>
    <row r="314" spans="1:74" s="52" customFormat="1" ht="13.5" thickBot="1">
      <c r="A314" s="45">
        <v>3291.8800292611559</v>
      </c>
      <c r="B314" s="46" t="s">
        <v>317</v>
      </c>
      <c r="C314" s="47" t="s">
        <v>318</v>
      </c>
      <c r="D314" s="48">
        <v>272.00459426902853</v>
      </c>
      <c r="E314" s="49">
        <v>40.259210000000003</v>
      </c>
      <c r="F314" s="49">
        <v>7.0300000000000001E-2</v>
      </c>
      <c r="G314" s="49">
        <v>13.53</v>
      </c>
      <c r="H314" s="49">
        <v>0.31080000000000002</v>
      </c>
      <c r="I314" s="49">
        <v>0.18390000000000001</v>
      </c>
      <c r="J314" s="49">
        <v>46.279589999999999</v>
      </c>
      <c r="K314" s="49">
        <v>0.223</v>
      </c>
      <c r="L314" s="49">
        <v>100.85680000000001</v>
      </c>
      <c r="M314" s="47"/>
      <c r="N314" s="50">
        <v>0.9962887357268797</v>
      </c>
      <c r="O314" s="50">
        <v>1.3754686986220841E-3</v>
      </c>
      <c r="P314" s="50">
        <v>0.28001014222525755</v>
      </c>
      <c r="Q314" s="50">
        <v>6.1864979603774963E-3</v>
      </c>
      <c r="R314" s="50">
        <v>3.8546720963859144E-3</v>
      </c>
      <c r="S314" s="50">
        <v>1.7073321559420811</v>
      </c>
      <c r="T314" s="50">
        <v>5.9126542262717963E-3</v>
      </c>
      <c r="U314" s="50">
        <v>3.0009603268758758</v>
      </c>
      <c r="V314" s="51">
        <v>85.910321413504164</v>
      </c>
      <c r="X314" s="49">
        <v>0.25</v>
      </c>
      <c r="Y314" s="49">
        <v>27.7</v>
      </c>
      <c r="Z314" s="49">
        <v>0.62</v>
      </c>
      <c r="AA314" s="49">
        <v>5.98</v>
      </c>
      <c r="AB314" s="49">
        <v>11.78</v>
      </c>
      <c r="AC314" s="49">
        <v>0.24</v>
      </c>
      <c r="AD314" s="49">
        <v>2.48</v>
      </c>
      <c r="AE314" s="312"/>
      <c r="AF314" s="465" t="s">
        <v>1749</v>
      </c>
      <c r="AG314" s="343">
        <v>30</v>
      </c>
      <c r="AH314" s="343">
        <v>15</v>
      </c>
      <c r="AI314" s="343"/>
      <c r="AJ314" s="481" t="s">
        <v>429</v>
      </c>
      <c r="AK314" s="376"/>
      <c r="AL314" s="27" t="s">
        <v>303</v>
      </c>
      <c r="AM314" s="27" t="s">
        <v>303</v>
      </c>
      <c r="AN314" s="27" t="s">
        <v>303</v>
      </c>
      <c r="AO314" s="27" t="s">
        <v>303</v>
      </c>
      <c r="AP314" s="27" t="s">
        <v>303</v>
      </c>
      <c r="AQ314" s="27" t="s">
        <v>303</v>
      </c>
      <c r="AR314" s="27" t="s">
        <v>303</v>
      </c>
      <c r="AS314" s="364" t="s">
        <v>303</v>
      </c>
      <c r="AT314" s="343"/>
      <c r="AU314" s="343"/>
      <c r="AV314" s="343"/>
      <c r="AW314" s="343"/>
      <c r="AX314" s="343"/>
      <c r="AY314" s="343"/>
      <c r="AZ314" s="343"/>
      <c r="BA314" s="343"/>
      <c r="BB314" s="343"/>
      <c r="BC314" s="343"/>
      <c r="BD314" s="343"/>
      <c r="BE314" s="475"/>
      <c r="BF314" s="475"/>
      <c r="BG314" s="475"/>
      <c r="BH314" s="475"/>
      <c r="BI314" s="475"/>
      <c r="BJ314" s="475"/>
      <c r="BK314" s="475"/>
      <c r="BL314" s="475"/>
      <c r="BM314" s="475"/>
      <c r="BN314" s="475"/>
      <c r="BO314" s="475"/>
      <c r="BP314" s="306"/>
      <c r="BQ314" s="496"/>
      <c r="BR314" s="496"/>
      <c r="BS314" s="496"/>
      <c r="BT314" s="496"/>
      <c r="BU314" s="496"/>
      <c r="BV314" s="496"/>
    </row>
    <row r="315" spans="1:74" s="52" customFormat="1" ht="12.75">
      <c r="A315" s="45">
        <v>3291.8800292611559</v>
      </c>
      <c r="B315" s="46" t="s">
        <v>317</v>
      </c>
      <c r="C315" s="47" t="s">
        <v>318</v>
      </c>
      <c r="D315" s="48">
        <v>280.00459426902853</v>
      </c>
      <c r="E315" s="49">
        <v>40.64593</v>
      </c>
      <c r="F315" s="49">
        <v>5.2499999999999998E-2</v>
      </c>
      <c r="G315" s="49">
        <v>13.46987</v>
      </c>
      <c r="H315" s="49">
        <v>0.33979999999999999</v>
      </c>
      <c r="I315" s="49">
        <v>0.159</v>
      </c>
      <c r="J315" s="49">
        <v>46.26952</v>
      </c>
      <c r="K315" s="49">
        <v>0.2225</v>
      </c>
      <c r="L315" s="49">
        <v>101.15912</v>
      </c>
      <c r="M315" s="47"/>
      <c r="N315" s="50">
        <v>1.0017213421817333</v>
      </c>
      <c r="O315" s="50">
        <v>1.0229739635776525E-3</v>
      </c>
      <c r="P315" s="50">
        <v>0.27761904770178247</v>
      </c>
      <c r="Q315" s="50">
        <v>6.7359232291892765E-3</v>
      </c>
      <c r="R315" s="50">
        <v>3.3190418263768528E-3</v>
      </c>
      <c r="S315" s="50">
        <v>1.6999392503949635</v>
      </c>
      <c r="T315" s="50">
        <v>5.875130593488217E-3</v>
      </c>
      <c r="U315" s="50">
        <v>2.9962327098911108</v>
      </c>
      <c r="V315" s="51">
        <v>85.961523967765174</v>
      </c>
      <c r="X315" s="49">
        <v>0.25</v>
      </c>
      <c r="Y315" s="49">
        <v>37.67</v>
      </c>
      <c r="Z315" s="49">
        <v>0.62</v>
      </c>
      <c r="AA315" s="49">
        <v>5.58</v>
      </c>
      <c r="AB315" s="49">
        <v>13.35</v>
      </c>
      <c r="AC315" s="49">
        <v>0.24</v>
      </c>
      <c r="AD315" s="49">
        <v>2.46</v>
      </c>
      <c r="AE315" s="312"/>
      <c r="AF315" s="465" t="s">
        <v>1749</v>
      </c>
      <c r="AG315" s="343">
        <v>30</v>
      </c>
      <c r="AH315" s="343">
        <v>15</v>
      </c>
      <c r="AI315" s="343"/>
      <c r="AJ315" s="380" t="s">
        <v>430</v>
      </c>
      <c r="AK315" s="436" t="s">
        <v>1686</v>
      </c>
      <c r="AL315" s="313">
        <v>41.3611</v>
      </c>
      <c r="AM315" s="313">
        <v>1.9689999999999999E-2</v>
      </c>
      <c r="AN315" s="313">
        <v>4.9319699999999997</v>
      </c>
      <c r="AO315" s="313">
        <v>0.201459</v>
      </c>
      <c r="AP315" s="313">
        <v>0.16534299999999999</v>
      </c>
      <c r="AQ315" s="313">
        <v>52.9146</v>
      </c>
      <c r="AR315" s="313">
        <v>4.0629999999999998E-3</v>
      </c>
      <c r="AS315" s="379">
        <v>99.598224999999999</v>
      </c>
      <c r="AT315" s="343"/>
      <c r="AU315" s="343"/>
      <c r="AV315" s="343"/>
      <c r="AW315" s="343"/>
      <c r="AX315" s="343"/>
      <c r="AY315" s="343"/>
      <c r="AZ315" s="343"/>
      <c r="BA315" s="343"/>
      <c r="BB315" s="343"/>
      <c r="BC315" s="343"/>
      <c r="BD315" s="343"/>
      <c r="BE315" s="475"/>
      <c r="BF315" s="475"/>
      <c r="BG315" s="475"/>
      <c r="BH315" s="475"/>
      <c r="BI315" s="475"/>
      <c r="BJ315" s="475"/>
      <c r="BK315" s="475"/>
      <c r="BL315" s="475"/>
      <c r="BM315" s="475"/>
      <c r="BN315" s="475"/>
      <c r="BO315" s="475"/>
      <c r="BP315" s="306"/>
      <c r="BQ315" s="496"/>
      <c r="BR315" s="496"/>
      <c r="BS315" s="496"/>
      <c r="BT315" s="496"/>
      <c r="BU315" s="496"/>
      <c r="BV315" s="496"/>
    </row>
    <row r="316" spans="1:74" s="52" customFormat="1" ht="12.75">
      <c r="A316" s="45">
        <v>3291.8800292611559</v>
      </c>
      <c r="B316" s="46" t="s">
        <v>317</v>
      </c>
      <c r="C316" s="47" t="s">
        <v>318</v>
      </c>
      <c r="D316" s="48">
        <v>288.00459426902853</v>
      </c>
      <c r="E316" s="49">
        <v>40.411859999999997</v>
      </c>
      <c r="F316" s="49">
        <v>6.5100000000000005E-2</v>
      </c>
      <c r="G316" s="49">
        <v>13.479889999999999</v>
      </c>
      <c r="H316" s="49">
        <v>0.31680000000000003</v>
      </c>
      <c r="I316" s="49">
        <v>0.18179999999999999</v>
      </c>
      <c r="J316" s="49">
        <v>46.108330000000002</v>
      </c>
      <c r="K316" s="49">
        <v>0.22819999999999999</v>
      </c>
      <c r="L316" s="49">
        <v>100.79198000000001</v>
      </c>
      <c r="M316" s="47"/>
      <c r="N316" s="50">
        <v>1.0000393032675523</v>
      </c>
      <c r="O316" s="50">
        <v>1.2736926207942115E-3</v>
      </c>
      <c r="P316" s="50">
        <v>0.27896554782445154</v>
      </c>
      <c r="Q316" s="50">
        <v>6.3057579250362468E-3</v>
      </c>
      <c r="R316" s="50">
        <v>3.8105516022265843E-3</v>
      </c>
      <c r="S316" s="50">
        <v>1.700968094065509</v>
      </c>
      <c r="T316" s="50">
        <v>6.0503641852895362E-3</v>
      </c>
      <c r="U316" s="50">
        <v>2.9974133114908592</v>
      </c>
      <c r="V316" s="51">
        <v>85.910358714943456</v>
      </c>
      <c r="X316" s="49">
        <v>0.25</v>
      </c>
      <c r="Y316" s="49">
        <v>30.67</v>
      </c>
      <c r="Z316" s="49">
        <v>0.62</v>
      </c>
      <c r="AA316" s="49">
        <v>5.89</v>
      </c>
      <c r="AB316" s="49">
        <v>11.71</v>
      </c>
      <c r="AC316" s="49">
        <v>0.25</v>
      </c>
      <c r="AD316" s="49">
        <v>2.42</v>
      </c>
      <c r="AE316" s="312"/>
      <c r="AF316" s="465" t="s">
        <v>1749</v>
      </c>
      <c r="AG316" s="343">
        <v>30</v>
      </c>
      <c r="AH316" s="343">
        <v>15</v>
      </c>
      <c r="AI316" s="343"/>
      <c r="AJ316" s="380" t="s">
        <v>430</v>
      </c>
      <c r="AK316" s="436" t="s">
        <v>1686</v>
      </c>
      <c r="AL316" s="313">
        <v>41.264600000000002</v>
      </c>
      <c r="AM316" s="313">
        <v>1.6708000000000001E-2</v>
      </c>
      <c r="AN316" s="313">
        <v>4.9459499999999998</v>
      </c>
      <c r="AO316" s="313">
        <v>0.19205</v>
      </c>
      <c r="AP316" s="313">
        <v>0.142402</v>
      </c>
      <c r="AQ316" s="313">
        <v>52.7821</v>
      </c>
      <c r="AR316" s="313">
        <v>-4.64E-3</v>
      </c>
      <c r="AS316" s="379">
        <v>99.33917000000001</v>
      </c>
      <c r="AT316" s="343"/>
      <c r="AU316" s="343"/>
      <c r="AV316" s="343"/>
      <c r="AW316" s="343"/>
      <c r="AX316" s="343"/>
      <c r="AY316" s="343"/>
      <c r="AZ316" s="343"/>
      <c r="BA316" s="343"/>
      <c r="BB316" s="343"/>
      <c r="BC316" s="343"/>
      <c r="BD316" s="343"/>
      <c r="BE316" s="475"/>
      <c r="BF316" s="475"/>
      <c r="BG316" s="475"/>
      <c r="BH316" s="475"/>
      <c r="BI316" s="475"/>
      <c r="BJ316" s="475"/>
      <c r="BK316" s="475"/>
      <c r="BL316" s="475"/>
      <c r="BM316" s="475"/>
      <c r="BN316" s="475"/>
      <c r="BO316" s="475"/>
      <c r="BP316" s="306"/>
      <c r="BQ316" s="496"/>
      <c r="BR316" s="496"/>
      <c r="BS316" s="496"/>
      <c r="BT316" s="496"/>
      <c r="BU316" s="496"/>
      <c r="BV316" s="496"/>
    </row>
    <row r="317" spans="1:74" s="52" customFormat="1" ht="12.75">
      <c r="A317" s="45">
        <v>3291.8800292611559</v>
      </c>
      <c r="B317" s="46" t="s">
        <v>317</v>
      </c>
      <c r="C317" s="47" t="s">
        <v>318</v>
      </c>
      <c r="D317" s="48">
        <v>296.00459426902853</v>
      </c>
      <c r="E317" s="49">
        <v>40.187980000000003</v>
      </c>
      <c r="F317" s="49">
        <v>5.930001E-2</v>
      </c>
      <c r="G317" s="49">
        <v>13.63022</v>
      </c>
      <c r="H317" s="49">
        <v>0.33239999999999997</v>
      </c>
      <c r="I317" s="49">
        <v>0.1769</v>
      </c>
      <c r="J317" s="49">
        <v>46.26952</v>
      </c>
      <c r="K317" s="49">
        <v>0.2268</v>
      </c>
      <c r="L317" s="49">
        <v>100.88312001</v>
      </c>
      <c r="M317" s="47"/>
      <c r="N317" s="50">
        <v>0.99504456540557862</v>
      </c>
      <c r="O317" s="50">
        <v>1.1608511509039981E-3</v>
      </c>
      <c r="P317" s="50">
        <v>0.28223132476494567</v>
      </c>
      <c r="Q317" s="50">
        <v>6.6198974555003376E-3</v>
      </c>
      <c r="R317" s="50">
        <v>3.7098805521038163E-3</v>
      </c>
      <c r="S317" s="50">
        <v>1.7078506695844005</v>
      </c>
      <c r="T317" s="50">
        <v>6.0165433791803738E-3</v>
      </c>
      <c r="U317" s="50">
        <v>3.0026337322926135</v>
      </c>
      <c r="V317" s="51">
        <v>85.818105707889643</v>
      </c>
      <c r="X317" s="49">
        <v>0.25</v>
      </c>
      <c r="Y317" s="49">
        <v>33.24</v>
      </c>
      <c r="Z317" s="49">
        <v>0.62</v>
      </c>
      <c r="AA317" s="49">
        <v>5.6</v>
      </c>
      <c r="AB317" s="49">
        <v>11.68</v>
      </c>
      <c r="AC317" s="49">
        <v>0.24</v>
      </c>
      <c r="AD317" s="49">
        <v>2.41</v>
      </c>
      <c r="AE317" s="312"/>
      <c r="AF317" s="465" t="s">
        <v>1749</v>
      </c>
      <c r="AG317" s="343">
        <v>30</v>
      </c>
      <c r="AH317" s="343">
        <v>15</v>
      </c>
      <c r="AI317" s="343"/>
      <c r="AJ317" s="380" t="s">
        <v>430</v>
      </c>
      <c r="AK317" s="436" t="s">
        <v>1686</v>
      </c>
      <c r="AL317" s="313">
        <v>41.302</v>
      </c>
      <c r="AM317" s="313">
        <v>-4.9300000000000004E-3</v>
      </c>
      <c r="AN317" s="313">
        <v>4.9140899999999998</v>
      </c>
      <c r="AO317" s="313">
        <v>0.219779</v>
      </c>
      <c r="AP317" s="313">
        <v>0.17968000000000001</v>
      </c>
      <c r="AQ317" s="313">
        <v>52.950899999999997</v>
      </c>
      <c r="AR317" s="313">
        <v>1.7010999999999998E-2</v>
      </c>
      <c r="AS317" s="379">
        <v>99.578530000000001</v>
      </c>
      <c r="AT317" s="343"/>
      <c r="AU317" s="343"/>
      <c r="AV317" s="343"/>
      <c r="AW317" s="343"/>
      <c r="AX317" s="343"/>
      <c r="AY317" s="343"/>
      <c r="AZ317" s="343"/>
      <c r="BA317" s="343"/>
      <c r="BB317" s="343"/>
      <c r="BC317" s="343"/>
      <c r="BD317" s="343"/>
      <c r="BE317" s="475"/>
      <c r="BF317" s="475"/>
      <c r="BG317" s="475"/>
      <c r="BH317" s="475"/>
      <c r="BI317" s="475"/>
      <c r="BJ317" s="475"/>
      <c r="BK317" s="475"/>
      <c r="BL317" s="475"/>
      <c r="BM317" s="475"/>
      <c r="BN317" s="475"/>
      <c r="BO317" s="475"/>
      <c r="BP317" s="306"/>
      <c r="BQ317" s="496"/>
      <c r="BR317" s="496"/>
      <c r="BS317" s="496"/>
      <c r="BT317" s="496"/>
      <c r="BU317" s="496"/>
      <c r="BV317" s="496"/>
    </row>
    <row r="318" spans="1:74" s="52" customFormat="1" ht="12.75">
      <c r="A318" s="45">
        <v>3291.8800292611559</v>
      </c>
      <c r="B318" s="46" t="s">
        <v>317</v>
      </c>
      <c r="C318" s="47" t="s">
        <v>318</v>
      </c>
      <c r="D318" s="48">
        <v>304.00459426902853</v>
      </c>
      <c r="E318" s="49">
        <v>40.025149999999996</v>
      </c>
      <c r="F318" s="49">
        <v>7.9399999999999998E-2</v>
      </c>
      <c r="G318" s="49">
        <v>13.499930000000001</v>
      </c>
      <c r="H318" s="49">
        <v>0.3347</v>
      </c>
      <c r="I318" s="49">
        <v>0.18940000000000001</v>
      </c>
      <c r="J318" s="49">
        <v>46.108330000000002</v>
      </c>
      <c r="K318" s="49">
        <v>0.22989999999999999</v>
      </c>
      <c r="L318" s="49">
        <v>100.46681</v>
      </c>
      <c r="M318" s="47"/>
      <c r="N318" s="50">
        <v>0.99477820537984207</v>
      </c>
      <c r="O318" s="50">
        <v>1.5602321081848174E-3</v>
      </c>
      <c r="P318" s="50">
        <v>0.28059556611619668</v>
      </c>
      <c r="Q318" s="50">
        <v>6.691028786087393E-3</v>
      </c>
      <c r="R318" s="50">
        <v>3.9871172519457508E-3</v>
      </c>
      <c r="S318" s="50">
        <v>1.7083672288720573</v>
      </c>
      <c r="T318" s="50">
        <v>6.1219518894751451E-3</v>
      </c>
      <c r="U318" s="50">
        <v>3.0021013304037889</v>
      </c>
      <c r="V318" s="51">
        <v>85.892367276892486</v>
      </c>
      <c r="X318" s="49">
        <v>0.25</v>
      </c>
      <c r="Y318" s="49">
        <v>24.19</v>
      </c>
      <c r="Z318" s="49">
        <v>0.62</v>
      </c>
      <c r="AA318" s="49">
        <v>5.62</v>
      </c>
      <c r="AB318" s="49">
        <v>11.35</v>
      </c>
      <c r="AC318" s="49">
        <v>0.25</v>
      </c>
      <c r="AD318" s="49">
        <v>2.39</v>
      </c>
      <c r="AE318" s="312"/>
      <c r="AF318" s="465" t="s">
        <v>1749</v>
      </c>
      <c r="AG318" s="343">
        <v>30</v>
      </c>
      <c r="AH318" s="343">
        <v>15</v>
      </c>
      <c r="AI318" s="343"/>
      <c r="AJ318" s="380" t="s">
        <v>430</v>
      </c>
      <c r="AK318" s="436" t="s">
        <v>1686</v>
      </c>
      <c r="AL318" s="313">
        <v>41.272500000000001</v>
      </c>
      <c r="AM318" s="313">
        <v>2.3209E-2</v>
      </c>
      <c r="AN318" s="313">
        <v>4.9149799999999999</v>
      </c>
      <c r="AO318" s="313">
        <v>0.21440000000000001</v>
      </c>
      <c r="AP318" s="313">
        <v>0.15035200000000001</v>
      </c>
      <c r="AQ318" s="313">
        <v>52.800400000000003</v>
      </c>
      <c r="AR318" s="313">
        <v>-1.97E-3</v>
      </c>
      <c r="AS318" s="379">
        <v>99.373871000000008</v>
      </c>
      <c r="AT318" s="343"/>
      <c r="AU318" s="343"/>
      <c r="AV318" s="343"/>
      <c r="AW318" s="343"/>
      <c r="AX318" s="343"/>
      <c r="AY318" s="343"/>
      <c r="AZ318" s="343"/>
      <c r="BA318" s="343"/>
      <c r="BB318" s="343"/>
      <c r="BC318" s="343"/>
      <c r="BD318" s="343"/>
      <c r="BE318" s="475"/>
      <c r="BF318" s="475"/>
      <c r="BG318" s="475"/>
      <c r="BH318" s="475"/>
      <c r="BI318" s="475"/>
      <c r="BJ318" s="475"/>
      <c r="BK318" s="475"/>
      <c r="BL318" s="475"/>
      <c r="BM318" s="475"/>
      <c r="BN318" s="475"/>
      <c r="BO318" s="475"/>
      <c r="BP318" s="306"/>
      <c r="BQ318" s="496"/>
      <c r="BR318" s="496"/>
      <c r="BS318" s="496"/>
      <c r="BT318" s="496"/>
      <c r="BU318" s="496"/>
      <c r="BV318" s="496"/>
    </row>
    <row r="319" spans="1:74" s="52" customFormat="1" ht="13.5" thickBot="1">
      <c r="A319" s="45">
        <v>3291.8800292611559</v>
      </c>
      <c r="B319" s="46" t="s">
        <v>317</v>
      </c>
      <c r="C319" s="47" t="s">
        <v>318</v>
      </c>
      <c r="D319" s="48">
        <v>312.00459426902853</v>
      </c>
      <c r="E319" s="49">
        <v>40.411859999999997</v>
      </c>
      <c r="F319" s="49">
        <v>7.7700000000000005E-2</v>
      </c>
      <c r="G319" s="49">
        <v>13.499930000000001</v>
      </c>
      <c r="H319" s="49">
        <v>0.32250000000000001</v>
      </c>
      <c r="I319" s="49">
        <v>0.18279999999999999</v>
      </c>
      <c r="J319" s="49">
        <v>46.350110000000001</v>
      </c>
      <c r="K319" s="49">
        <v>0.2273</v>
      </c>
      <c r="L319" s="49">
        <v>101.0722</v>
      </c>
      <c r="M319" s="47"/>
      <c r="N319" s="50">
        <v>0.9974996007126502</v>
      </c>
      <c r="O319" s="50">
        <v>1.5163530341418463E-3</v>
      </c>
      <c r="P319" s="50">
        <v>0.27867075956060278</v>
      </c>
      <c r="Q319" s="50">
        <v>6.4029115438451563E-3</v>
      </c>
      <c r="R319" s="50">
        <v>3.8217812143579236E-3</v>
      </c>
      <c r="S319" s="50">
        <v>1.7055450899742948</v>
      </c>
      <c r="T319" s="50">
        <v>6.0111971791739008E-3</v>
      </c>
      <c r="U319" s="50">
        <v>2.9994676932190667</v>
      </c>
      <c r="V319" s="51">
        <v>85.955622740039928</v>
      </c>
      <c r="X319" s="49">
        <v>0.25</v>
      </c>
      <c r="Y319" s="49">
        <v>25.72</v>
      </c>
      <c r="Z319" s="49">
        <v>0.62</v>
      </c>
      <c r="AA319" s="49">
        <v>5.8</v>
      </c>
      <c r="AB319" s="49">
        <v>11.96</v>
      </c>
      <c r="AC319" s="49">
        <v>0.24</v>
      </c>
      <c r="AD319" s="49">
        <v>2.42</v>
      </c>
      <c r="AE319" s="312"/>
      <c r="AF319" s="465" t="s">
        <v>1749</v>
      </c>
      <c r="AG319" s="343">
        <v>30</v>
      </c>
      <c r="AH319" s="343">
        <v>15</v>
      </c>
      <c r="AI319" s="343"/>
      <c r="AJ319" s="386" t="s">
        <v>430</v>
      </c>
      <c r="AK319" s="437" t="s">
        <v>1686</v>
      </c>
      <c r="AL319" s="61">
        <v>41.092599999999997</v>
      </c>
      <c r="AM319" s="61">
        <v>-1.7219999999999999E-2</v>
      </c>
      <c r="AN319" s="61">
        <v>4.9262499999999996</v>
      </c>
      <c r="AO319" s="61">
        <v>0.19953699999999999</v>
      </c>
      <c r="AP319" s="61">
        <v>0.144929</v>
      </c>
      <c r="AQ319" s="61">
        <v>53.122100000000003</v>
      </c>
      <c r="AR319" s="61">
        <v>8.2470000000000009E-3</v>
      </c>
      <c r="AS319" s="400">
        <v>99.476442999999989</v>
      </c>
      <c r="AT319" s="343"/>
      <c r="AU319" s="343"/>
      <c r="AV319" s="343"/>
      <c r="AW319" s="343"/>
      <c r="AX319" s="343"/>
      <c r="AY319" s="343"/>
      <c r="AZ319" s="343"/>
      <c r="BA319" s="343"/>
      <c r="BB319" s="343"/>
      <c r="BC319" s="343"/>
      <c r="BD319" s="343"/>
      <c r="BE319" s="475"/>
      <c r="BF319" s="475"/>
      <c r="BG319" s="475"/>
      <c r="BH319" s="475"/>
      <c r="BI319" s="475"/>
      <c r="BJ319" s="475"/>
      <c r="BK319" s="475"/>
      <c r="BL319" s="475"/>
      <c r="BM319" s="475"/>
      <c r="BN319" s="475"/>
      <c r="BO319" s="475"/>
      <c r="BP319" s="306"/>
      <c r="BQ319" s="496"/>
      <c r="BR319" s="496"/>
      <c r="BS319" s="496"/>
      <c r="BT319" s="496"/>
      <c r="BU319" s="496"/>
      <c r="BV319" s="496"/>
    </row>
    <row r="320" spans="1:74" s="52" customFormat="1" ht="12.75">
      <c r="A320" s="45">
        <v>3291.8800292611559</v>
      </c>
      <c r="B320" s="46" t="s">
        <v>317</v>
      </c>
      <c r="C320" s="47" t="s">
        <v>318</v>
      </c>
      <c r="D320" s="48">
        <v>320.00459426902853</v>
      </c>
      <c r="E320" s="49">
        <v>40.381329999999998</v>
      </c>
      <c r="F320" s="49">
        <v>5.5599999999999997E-2</v>
      </c>
      <c r="G320" s="49">
        <v>13.50995</v>
      </c>
      <c r="H320" s="49">
        <v>0.31879999999999997</v>
      </c>
      <c r="I320" s="49">
        <v>0.1565</v>
      </c>
      <c r="J320" s="49">
        <v>46.098260000000003</v>
      </c>
      <c r="K320" s="49">
        <v>0.22220000000000001</v>
      </c>
      <c r="L320" s="49">
        <v>100.74264000000001</v>
      </c>
      <c r="M320" s="47"/>
      <c r="N320" s="50">
        <v>0.99990063383212735</v>
      </c>
      <c r="O320" s="50">
        <v>1.088494982710936E-3</v>
      </c>
      <c r="P320" s="50">
        <v>0.27976021987260546</v>
      </c>
      <c r="Q320" s="50">
        <v>6.349483954067839E-3</v>
      </c>
      <c r="R320" s="50">
        <v>3.2822851358645421E-3</v>
      </c>
      <c r="S320" s="50">
        <v>1.7016463382715028</v>
      </c>
      <c r="T320" s="50">
        <v>5.8949201535720966E-3</v>
      </c>
      <c r="U320" s="50">
        <v>2.9979223762024509</v>
      </c>
      <c r="V320" s="51">
        <v>85.880726056814723</v>
      </c>
      <c r="X320" s="49">
        <v>0.25</v>
      </c>
      <c r="Y320" s="49">
        <v>33.35</v>
      </c>
      <c r="Z320" s="49">
        <v>0.62</v>
      </c>
      <c r="AA320" s="49">
        <v>5.9</v>
      </c>
      <c r="AB320" s="49">
        <v>14.05</v>
      </c>
      <c r="AC320" s="49">
        <v>0.25</v>
      </c>
      <c r="AD320" s="49">
        <v>2.48</v>
      </c>
      <c r="AE320" s="312"/>
      <c r="AF320" s="465" t="s">
        <v>1749</v>
      </c>
      <c r="AG320" s="343">
        <v>30</v>
      </c>
      <c r="AH320" s="343">
        <v>15</v>
      </c>
      <c r="AI320" s="343"/>
      <c r="AJ320" s="387" t="s">
        <v>1735</v>
      </c>
      <c r="AK320" s="438"/>
      <c r="AL320" s="388">
        <f>AVERAGE(AL315:AL319)</f>
        <v>41.258560000000003</v>
      </c>
      <c r="AM320" s="388">
        <f t="shared" ref="AM320:AR320" si="39">AVERAGE(AM315:AM319)</f>
        <v>7.4913999999999996E-3</v>
      </c>
      <c r="AN320" s="388">
        <f t="shared" si="39"/>
        <v>4.9266479999999993</v>
      </c>
      <c r="AO320" s="388">
        <f t="shared" si="39"/>
        <v>0.20544500000000002</v>
      </c>
      <c r="AP320" s="388">
        <f t="shared" si="39"/>
        <v>0.15654119999999999</v>
      </c>
      <c r="AQ320" s="388">
        <f t="shared" si="39"/>
        <v>52.914019999999994</v>
      </c>
      <c r="AR320" s="388">
        <f t="shared" si="39"/>
        <v>4.5421999999999997E-3</v>
      </c>
      <c r="AS320" s="401"/>
      <c r="AT320" s="343"/>
      <c r="AU320" s="343"/>
      <c r="AV320" s="343"/>
      <c r="AW320" s="343"/>
      <c r="AX320" s="343"/>
      <c r="AY320" s="343"/>
      <c r="AZ320" s="343"/>
      <c r="BA320" s="343"/>
      <c r="BB320" s="343"/>
      <c r="BC320" s="343"/>
      <c r="BD320" s="343"/>
      <c r="BE320" s="475"/>
      <c r="BF320" s="475"/>
      <c r="BG320" s="475"/>
      <c r="BH320" s="475"/>
      <c r="BI320" s="475"/>
      <c r="BJ320" s="475"/>
      <c r="BK320" s="475"/>
      <c r="BL320" s="475"/>
      <c r="BM320" s="475"/>
      <c r="BN320" s="475"/>
      <c r="BO320" s="475"/>
      <c r="BP320" s="306"/>
      <c r="BQ320" s="496"/>
      <c r="BR320" s="496"/>
      <c r="BS320" s="496"/>
      <c r="BT320" s="496"/>
      <c r="BU320" s="496"/>
      <c r="BV320" s="496"/>
    </row>
    <row r="321" spans="1:74" s="52" customFormat="1" ht="12.75">
      <c r="A321" s="45">
        <v>3291.8800292611559</v>
      </c>
      <c r="B321" s="46" t="s">
        <v>317</v>
      </c>
      <c r="C321" s="47" t="s">
        <v>318</v>
      </c>
      <c r="D321" s="48">
        <v>328.00459426902853</v>
      </c>
      <c r="E321" s="49">
        <v>40.381329999999998</v>
      </c>
      <c r="F321" s="49">
        <v>4.5499999999999999E-2</v>
      </c>
      <c r="G321" s="49">
        <v>13.45984</v>
      </c>
      <c r="H321" s="49">
        <v>0.317</v>
      </c>
      <c r="I321" s="49">
        <v>0.18110000000000001</v>
      </c>
      <c r="J321" s="49">
        <v>45.916930000000001</v>
      </c>
      <c r="K321" s="49">
        <v>0.22639999999999999</v>
      </c>
      <c r="L321" s="49">
        <v>100.52809999999999</v>
      </c>
      <c r="M321" s="47"/>
      <c r="N321" s="50">
        <v>1.0018374009055233</v>
      </c>
      <c r="O321" s="50">
        <v>8.9249015435511952E-4</v>
      </c>
      <c r="P321" s="50">
        <v>0.27926243049363308</v>
      </c>
      <c r="Q321" s="50">
        <v>6.3258629212305717E-3</v>
      </c>
      <c r="R321" s="50">
        <v>3.8055796112213872E-3</v>
      </c>
      <c r="S321" s="50">
        <v>1.6982358753650013</v>
      </c>
      <c r="T321" s="50">
        <v>6.0179793348019827E-3</v>
      </c>
      <c r="U321" s="50">
        <v>2.9963776187857669</v>
      </c>
      <c r="V321" s="51">
        <v>85.877993944860719</v>
      </c>
      <c r="X321" s="49">
        <v>0.25</v>
      </c>
      <c r="Y321" s="49">
        <v>42.72</v>
      </c>
      <c r="Z321" s="49">
        <v>0.62</v>
      </c>
      <c r="AA321" s="49">
        <v>5.88</v>
      </c>
      <c r="AB321" s="49">
        <v>11.79</v>
      </c>
      <c r="AC321" s="49">
        <v>0.25</v>
      </c>
      <c r="AD321" s="49">
        <v>2.4300000000000002</v>
      </c>
      <c r="AE321" s="312"/>
      <c r="AF321" s="465" t="s">
        <v>1749</v>
      </c>
      <c r="AG321" s="343">
        <v>30</v>
      </c>
      <c r="AH321" s="343">
        <v>15</v>
      </c>
      <c r="AI321" s="343"/>
      <c r="AJ321" s="387" t="s">
        <v>1736</v>
      </c>
      <c r="AK321" s="438"/>
      <c r="AL321" s="388">
        <f>(STDEV(AL315:AL319)/AL320)*100</f>
        <v>0.24290359680859461</v>
      </c>
      <c r="AM321" s="388">
        <f t="shared" ref="AM321:AR321" si="40">(STDEV(AM315:AM319)/AM320)*100</f>
        <v>235.57030479704628</v>
      </c>
      <c r="AN321" s="388">
        <f t="shared" si="40"/>
        <v>0.26753341078046056</v>
      </c>
      <c r="AO321" s="388">
        <f t="shared" si="40"/>
        <v>5.5277241230574159</v>
      </c>
      <c r="AP321" s="388">
        <f t="shared" si="40"/>
        <v>10.029217592185081</v>
      </c>
      <c r="AQ321" s="388">
        <f t="shared" si="40"/>
        <v>0.25872799995372858</v>
      </c>
      <c r="AR321" s="388">
        <f t="shared" si="40"/>
        <v>189.43399995296647</v>
      </c>
      <c r="AS321" s="401"/>
      <c r="AT321" s="343"/>
      <c r="AU321" s="343"/>
      <c r="AV321" s="343"/>
      <c r="AW321" s="343"/>
      <c r="AX321" s="343"/>
      <c r="AY321" s="343"/>
      <c r="AZ321" s="343"/>
      <c r="BA321" s="343"/>
      <c r="BB321" s="343"/>
      <c r="BC321" s="343"/>
      <c r="BD321" s="343"/>
      <c r="BE321" s="475"/>
      <c r="BF321" s="475"/>
      <c r="BG321" s="475"/>
      <c r="BH321" s="475"/>
      <c r="BI321" s="475"/>
      <c r="BJ321" s="475"/>
      <c r="BK321" s="475"/>
      <c r="BL321" s="475"/>
      <c r="BM321" s="475"/>
      <c r="BN321" s="475"/>
      <c r="BO321" s="475"/>
      <c r="BP321" s="306"/>
      <c r="BQ321" s="496"/>
      <c r="BR321" s="496"/>
      <c r="BS321" s="496"/>
      <c r="BT321" s="496"/>
      <c r="BU321" s="496"/>
      <c r="BV321" s="496"/>
    </row>
    <row r="322" spans="1:74" s="52" customFormat="1" ht="12.75">
      <c r="A322" s="45">
        <v>3291.8800292611559</v>
      </c>
      <c r="B322" s="46" t="s">
        <v>317</v>
      </c>
      <c r="C322" s="47" t="s">
        <v>318</v>
      </c>
      <c r="D322" s="48">
        <v>336.00459426902853</v>
      </c>
      <c r="E322" s="49">
        <v>41.042819999999999</v>
      </c>
      <c r="F322" s="49">
        <v>6.6299999999999998E-2</v>
      </c>
      <c r="G322" s="49">
        <v>13.26942</v>
      </c>
      <c r="H322" s="49">
        <v>0.29870000000000002</v>
      </c>
      <c r="I322" s="49">
        <v>0.1792</v>
      </c>
      <c r="J322" s="49">
        <v>45.231900000000003</v>
      </c>
      <c r="K322" s="49">
        <v>0.23269999999999999</v>
      </c>
      <c r="L322" s="49">
        <v>100.32104</v>
      </c>
      <c r="M322" s="47"/>
      <c r="N322" s="50">
        <v>1.0170987299877514</v>
      </c>
      <c r="O322" s="50">
        <v>1.2990170834551559E-3</v>
      </c>
      <c r="P322" s="50">
        <v>0.27500073435469613</v>
      </c>
      <c r="Q322" s="50">
        <v>5.9539479552413767E-3</v>
      </c>
      <c r="R322" s="50">
        <v>3.7614012420195599E-3</v>
      </c>
      <c r="S322" s="50">
        <v>1.6710109493411534</v>
      </c>
      <c r="T322" s="50">
        <v>6.1784558810208112E-3</v>
      </c>
      <c r="U322" s="50">
        <v>2.9803032358453376</v>
      </c>
      <c r="V322" s="51">
        <v>85.868495206954933</v>
      </c>
      <c r="X322" s="49">
        <v>0.25</v>
      </c>
      <c r="Y322" s="49">
        <v>30.3</v>
      </c>
      <c r="Z322" s="49">
        <v>0.63</v>
      </c>
      <c r="AA322" s="49">
        <v>6.22</v>
      </c>
      <c r="AB322" s="49">
        <v>11.84</v>
      </c>
      <c r="AC322" s="49">
        <v>0.25</v>
      </c>
      <c r="AD322" s="49">
        <v>2.35</v>
      </c>
      <c r="AE322" s="312"/>
      <c r="AF322" s="465" t="s">
        <v>1749</v>
      </c>
      <c r="AG322" s="343">
        <v>30</v>
      </c>
      <c r="AH322" s="343">
        <v>15</v>
      </c>
      <c r="AI322" s="343"/>
      <c r="AJ322" s="387" t="s">
        <v>1737</v>
      </c>
      <c r="AK322" s="438"/>
      <c r="AL322" s="388">
        <v>41.84</v>
      </c>
      <c r="AM322" s="388"/>
      <c r="AN322" s="388">
        <v>4.67</v>
      </c>
      <c r="AO322" s="388">
        <v>0.19</v>
      </c>
      <c r="AP322" s="388">
        <v>0.12</v>
      </c>
      <c r="AQ322" s="388">
        <v>53.02</v>
      </c>
      <c r="AR322" s="388"/>
      <c r="AS322" s="401"/>
      <c r="AT322" s="343"/>
      <c r="AU322" s="343"/>
      <c r="AV322" s="343"/>
      <c r="AW322" s="343"/>
      <c r="AX322" s="343"/>
      <c r="AY322" s="343"/>
      <c r="AZ322" s="343"/>
      <c r="BA322" s="343"/>
      <c r="BB322" s="343"/>
      <c r="BC322" s="343"/>
      <c r="BD322" s="343"/>
      <c r="BE322" s="475"/>
      <c r="BF322" s="475"/>
      <c r="BG322" s="475"/>
      <c r="BH322" s="475"/>
      <c r="BI322" s="475"/>
      <c r="BJ322" s="475"/>
      <c r="BK322" s="475"/>
      <c r="BL322" s="475"/>
      <c r="BM322" s="475"/>
      <c r="BN322" s="475"/>
      <c r="BO322" s="475"/>
      <c r="BP322" s="306"/>
      <c r="BQ322" s="496"/>
      <c r="BR322" s="496"/>
      <c r="BS322" s="496"/>
      <c r="BT322" s="496"/>
      <c r="BU322" s="496"/>
      <c r="BV322" s="496"/>
    </row>
    <row r="323" spans="1:74" s="52" customFormat="1" ht="12.75">
      <c r="A323" s="45">
        <v>3291.8800292611559</v>
      </c>
      <c r="B323" s="46" t="s">
        <v>317</v>
      </c>
      <c r="C323" s="47" t="s">
        <v>318</v>
      </c>
      <c r="D323" s="48">
        <v>344.00459426902853</v>
      </c>
      <c r="E323" s="49">
        <v>40.116729999999997</v>
      </c>
      <c r="F323" s="49">
        <v>6.7100000000000007E-2</v>
      </c>
      <c r="G323" s="49">
        <v>13.449820000000001</v>
      </c>
      <c r="H323" s="49">
        <v>0.3135</v>
      </c>
      <c r="I323" s="49">
        <v>0.16889999999999999</v>
      </c>
      <c r="J323" s="49">
        <v>46.057960000000001</v>
      </c>
      <c r="K323" s="49">
        <v>0.22670000000000001</v>
      </c>
      <c r="L323" s="49">
        <v>100.40071</v>
      </c>
      <c r="M323" s="47"/>
      <c r="N323" s="50">
        <v>0.99705961468464854</v>
      </c>
      <c r="O323" s="50">
        <v>1.3185406865664805E-3</v>
      </c>
      <c r="P323" s="50">
        <v>0.27955551635480014</v>
      </c>
      <c r="Q323" s="50">
        <v>6.2672502710999405E-3</v>
      </c>
      <c r="R323" s="50">
        <v>3.5555843751240933E-3</v>
      </c>
      <c r="S323" s="50">
        <v>1.706510025648752</v>
      </c>
      <c r="T323" s="50">
        <v>6.0367719212275775E-3</v>
      </c>
      <c r="U323" s="50">
        <v>3.0003033039422191</v>
      </c>
      <c r="V323" s="51">
        <v>85.924154543621796</v>
      </c>
      <c r="X323" s="49">
        <v>0.25</v>
      </c>
      <c r="Y323" s="49">
        <v>29.68</v>
      </c>
      <c r="Z323" s="49">
        <v>0.62</v>
      </c>
      <c r="AA323" s="49">
        <v>6</v>
      </c>
      <c r="AB323" s="49">
        <v>12.72</v>
      </c>
      <c r="AC323" s="49">
        <v>0.25</v>
      </c>
      <c r="AD323" s="49">
        <v>2.4300000000000002</v>
      </c>
      <c r="AE323" s="312"/>
      <c r="AF323" s="465" t="s">
        <v>1749</v>
      </c>
      <c r="AG323" s="343">
        <v>30</v>
      </c>
      <c r="AH323" s="343">
        <v>15</v>
      </c>
      <c r="AI323" s="343"/>
      <c r="AJ323" s="391" t="s">
        <v>1681</v>
      </c>
      <c r="AK323" s="438"/>
      <c r="AL323" s="392">
        <f>(AL322-AL320)/AL322*100</f>
        <v>1.3896749521988541</v>
      </c>
      <c r="AM323" s="392"/>
      <c r="AN323" s="392">
        <f t="shared" ref="AN323:AQ323" si="41">(AN322-AN320)/AN322*100</f>
        <v>-5.4956745182012705</v>
      </c>
      <c r="AO323" s="392">
        <f t="shared" si="41"/>
        <v>-8.1289473684210609</v>
      </c>
      <c r="AP323" s="392">
        <f t="shared" si="41"/>
        <v>-30.451000000000001</v>
      </c>
      <c r="AQ323" s="392">
        <f t="shared" si="41"/>
        <v>0.19988683515656264</v>
      </c>
      <c r="AR323" s="392"/>
      <c r="AS323" s="401"/>
      <c r="AT323" s="343"/>
      <c r="AU323" s="343"/>
      <c r="AV323" s="343"/>
      <c r="AW323" s="343"/>
      <c r="AX323" s="343"/>
      <c r="AY323" s="343"/>
      <c r="AZ323" s="343"/>
      <c r="BA323" s="343"/>
      <c r="BB323" s="343"/>
      <c r="BC323" s="343"/>
      <c r="BD323" s="343"/>
      <c r="BE323" s="475"/>
      <c r="BF323" s="475"/>
      <c r="BG323" s="475"/>
      <c r="BH323" s="475"/>
      <c r="BI323" s="475"/>
      <c r="BJ323" s="475"/>
      <c r="BK323" s="475"/>
      <c r="BL323" s="475"/>
      <c r="BM323" s="475"/>
      <c r="BN323" s="475"/>
      <c r="BO323" s="475"/>
      <c r="BP323" s="306"/>
      <c r="BQ323" s="496"/>
      <c r="BR323" s="496"/>
      <c r="BS323" s="496"/>
      <c r="BT323" s="496"/>
      <c r="BU323" s="496"/>
      <c r="BV323" s="496"/>
    </row>
    <row r="324" spans="1:74" s="52" customFormat="1" ht="13.5" thickBot="1">
      <c r="A324" s="45">
        <v>3291.8800292611559</v>
      </c>
      <c r="B324" s="46" t="s">
        <v>317</v>
      </c>
      <c r="C324" s="47" t="s">
        <v>318</v>
      </c>
      <c r="D324" s="48">
        <v>352.00459426902853</v>
      </c>
      <c r="E324" s="49">
        <v>40.289740000000002</v>
      </c>
      <c r="F324" s="49">
        <v>0.08</v>
      </c>
      <c r="G324" s="49">
        <v>13.45984</v>
      </c>
      <c r="H324" s="49">
        <v>0.34179999999999999</v>
      </c>
      <c r="I324" s="49">
        <v>0.18099999999999999</v>
      </c>
      <c r="J324" s="49">
        <v>46.128480000000003</v>
      </c>
      <c r="K324" s="49">
        <v>0.22550000000000001</v>
      </c>
      <c r="L324" s="49">
        <v>100.70636</v>
      </c>
      <c r="M324" s="47"/>
      <c r="N324" s="50">
        <v>0.99812316286158365</v>
      </c>
      <c r="O324" s="50">
        <v>1.566949757045901E-3</v>
      </c>
      <c r="P324" s="50">
        <v>0.27885957472866446</v>
      </c>
      <c r="Q324" s="50">
        <v>6.8109175057024995E-3</v>
      </c>
      <c r="R324" s="50">
        <v>3.7979914562318129E-3</v>
      </c>
      <c r="S324" s="50">
        <v>1.7035989318922244</v>
      </c>
      <c r="T324" s="50">
        <v>5.9854094228715448E-3</v>
      </c>
      <c r="U324" s="50">
        <v>2.998742937624324</v>
      </c>
      <c r="V324" s="51">
        <v>85.933648860879202</v>
      </c>
      <c r="X324" s="49">
        <v>0.25</v>
      </c>
      <c r="Y324" s="49">
        <v>24.5</v>
      </c>
      <c r="Z324" s="49">
        <v>0.62</v>
      </c>
      <c r="AA324" s="49">
        <v>5.52</v>
      </c>
      <c r="AB324" s="49">
        <v>11.87</v>
      </c>
      <c r="AC324" s="49">
        <v>0.25</v>
      </c>
      <c r="AD324" s="49">
        <v>2.42</v>
      </c>
      <c r="AE324" s="312"/>
      <c r="AF324" s="465" t="s">
        <v>1749</v>
      </c>
      <c r="AG324" s="343">
        <v>30</v>
      </c>
      <c r="AH324" s="343">
        <v>15</v>
      </c>
      <c r="AI324" s="343"/>
      <c r="AJ324" s="393" t="s">
        <v>1693</v>
      </c>
      <c r="AK324" s="441"/>
      <c r="AL324" s="404">
        <v>0.2103030548780489</v>
      </c>
      <c r="AM324" s="404">
        <v>28.719085975609769</v>
      </c>
      <c r="AN324" s="404">
        <v>0.4962743018292684</v>
      </c>
      <c r="AO324" s="404">
        <v>23.77622954268292</v>
      </c>
      <c r="AP324" s="404">
        <v>7.3653595121951208</v>
      </c>
      <c r="AQ324" s="404">
        <v>0.19696645121951203</v>
      </c>
      <c r="AR324" s="404">
        <v>4.855336365853657</v>
      </c>
      <c r="AS324" s="402"/>
      <c r="AT324" s="343"/>
      <c r="AU324" s="343"/>
      <c r="AV324" s="343"/>
      <c r="AW324" s="343"/>
      <c r="AX324" s="343"/>
      <c r="AY324" s="343"/>
      <c r="AZ324" s="343"/>
      <c r="BA324" s="343"/>
      <c r="BB324" s="343"/>
      <c r="BC324" s="343"/>
      <c r="BD324" s="343"/>
      <c r="BE324" s="475"/>
      <c r="BF324" s="475"/>
      <c r="BG324" s="475"/>
      <c r="BH324" s="475"/>
      <c r="BI324" s="475"/>
      <c r="BJ324" s="475"/>
      <c r="BK324" s="475"/>
      <c r="BL324" s="475"/>
      <c r="BM324" s="475"/>
      <c r="BN324" s="475"/>
      <c r="BO324" s="475"/>
      <c r="BP324" s="306"/>
      <c r="BQ324" s="496"/>
      <c r="BR324" s="496"/>
      <c r="BS324" s="496"/>
      <c r="BT324" s="496"/>
      <c r="BU324" s="496"/>
      <c r="BV324" s="496"/>
    </row>
    <row r="325" spans="1:74" s="52" customFormat="1" ht="15.75" thickBot="1">
      <c r="A325" s="45">
        <v>3291.8800292611559</v>
      </c>
      <c r="B325" s="46" t="s">
        <v>317</v>
      </c>
      <c r="C325" s="47" t="s">
        <v>318</v>
      </c>
      <c r="D325" s="48">
        <v>360.00459426902853</v>
      </c>
      <c r="E325" s="49">
        <v>40.208320000000001</v>
      </c>
      <c r="F325" s="49">
        <v>6.7299999999999999E-2</v>
      </c>
      <c r="G325" s="49">
        <v>13.379670000000001</v>
      </c>
      <c r="H325" s="49">
        <v>0.31819999999999998</v>
      </c>
      <c r="I325" s="49">
        <v>0.1888</v>
      </c>
      <c r="J325" s="49">
        <v>46.138550000000002</v>
      </c>
      <c r="K325" s="49">
        <v>0.22620000000000001</v>
      </c>
      <c r="L325" s="49">
        <v>100.52704000000001</v>
      </c>
      <c r="M325" s="47"/>
      <c r="N325" s="50">
        <v>0.99769179227391591</v>
      </c>
      <c r="O325" s="50">
        <v>1.320294916364341E-3</v>
      </c>
      <c r="P325" s="50">
        <v>0.27763989265006866</v>
      </c>
      <c r="Q325" s="50">
        <v>6.3507430190295686E-3</v>
      </c>
      <c r="R325" s="50">
        <v>3.9679683644927837E-3</v>
      </c>
      <c r="S325" s="50">
        <v>1.7066833795279674</v>
      </c>
      <c r="T325" s="50">
        <v>6.0135471415163734E-3</v>
      </c>
      <c r="U325" s="50">
        <v>2.9996676178933548</v>
      </c>
      <c r="V325" s="51">
        <v>86.008333594489102</v>
      </c>
      <c r="X325" s="49">
        <v>0.25</v>
      </c>
      <c r="Y325" s="49">
        <v>29.04</v>
      </c>
      <c r="Z325" s="49">
        <v>0.62</v>
      </c>
      <c r="AA325" s="49">
        <v>5.95</v>
      </c>
      <c r="AB325" s="49">
        <v>11.03</v>
      </c>
      <c r="AC325" s="49">
        <v>0.25</v>
      </c>
      <c r="AD325" s="49">
        <v>2.4300000000000002</v>
      </c>
      <c r="AE325" s="312"/>
      <c r="AF325" s="465" t="s">
        <v>1749</v>
      </c>
      <c r="AG325" s="343">
        <v>30</v>
      </c>
      <c r="AH325" s="343">
        <v>15</v>
      </c>
      <c r="AI325" s="343"/>
      <c r="AJ325" s="374"/>
      <c r="AK325" s="314"/>
      <c r="AL325" s="314"/>
      <c r="AM325" s="314"/>
      <c r="AN325" s="314"/>
      <c r="AO325" s="314"/>
      <c r="AP325" s="314"/>
      <c r="AQ325" s="314"/>
      <c r="AR325" s="49"/>
      <c r="AS325" s="51"/>
      <c r="AT325" s="343"/>
      <c r="AU325" s="343"/>
      <c r="AV325" s="343"/>
      <c r="AW325" s="343"/>
      <c r="AX325" s="343"/>
      <c r="AY325" s="343"/>
      <c r="AZ325" s="343"/>
      <c r="BA325" s="343"/>
      <c r="BB325" s="343"/>
      <c r="BC325" s="343"/>
      <c r="BD325" s="343"/>
      <c r="BE325" s="475"/>
      <c r="BF325" s="475"/>
      <c r="BG325" s="475"/>
      <c r="BH325" s="475"/>
      <c r="BI325" s="475"/>
      <c r="BJ325" s="475"/>
      <c r="BK325" s="475"/>
      <c r="BL325" s="475"/>
      <c r="BM325" s="475"/>
      <c r="BN325" s="475"/>
      <c r="BO325" s="475"/>
      <c r="BP325" s="306"/>
      <c r="BQ325" s="496"/>
      <c r="BR325" s="496"/>
      <c r="BS325" s="496"/>
      <c r="BT325" s="496"/>
      <c r="BU325" s="496"/>
      <c r="BV325" s="496"/>
    </row>
    <row r="326" spans="1:74" s="52" customFormat="1" ht="15.75" thickBot="1">
      <c r="A326" s="45">
        <v>3291.8800292611559</v>
      </c>
      <c r="B326" s="46" t="s">
        <v>317</v>
      </c>
      <c r="C326" s="47" t="s">
        <v>318</v>
      </c>
      <c r="D326" s="48">
        <v>368.00459426902853</v>
      </c>
      <c r="E326" s="49">
        <v>40.228679999999997</v>
      </c>
      <c r="F326" s="49">
        <v>6.3100000000000003E-2</v>
      </c>
      <c r="G326" s="49">
        <v>13.45984</v>
      </c>
      <c r="H326" s="49">
        <v>0.3362</v>
      </c>
      <c r="I326" s="49">
        <v>0.20069999999999999</v>
      </c>
      <c r="J326" s="49">
        <v>46.178849999999997</v>
      </c>
      <c r="K326" s="49">
        <v>0.2263</v>
      </c>
      <c r="L326" s="49">
        <v>100.69366999999998</v>
      </c>
      <c r="M326" s="47"/>
      <c r="N326" s="50">
        <v>0.99706792659119148</v>
      </c>
      <c r="O326" s="50">
        <v>1.2364989103123836E-3</v>
      </c>
      <c r="P326" s="50">
        <v>0.27898757055787748</v>
      </c>
      <c r="Q326" s="50">
        <v>6.7024034281007155E-3</v>
      </c>
      <c r="R326" s="50">
        <v>4.2132970122652951E-3</v>
      </c>
      <c r="S326" s="50">
        <v>1.7062419783630614</v>
      </c>
      <c r="T326" s="50">
        <v>6.0094007253746083E-3</v>
      </c>
      <c r="U326" s="50">
        <v>3.0004590755881835</v>
      </c>
      <c r="V326" s="51">
        <v>85.946835684089038</v>
      </c>
      <c r="X326" s="49">
        <v>0.25</v>
      </c>
      <c r="Y326" s="49">
        <v>31.44</v>
      </c>
      <c r="Z326" s="49">
        <v>0.62</v>
      </c>
      <c r="AA326" s="49">
        <v>5.58</v>
      </c>
      <c r="AB326" s="49">
        <v>10.67</v>
      </c>
      <c r="AC326" s="49">
        <v>0.24</v>
      </c>
      <c r="AD326" s="49">
        <v>2.42</v>
      </c>
      <c r="AE326" s="312"/>
      <c r="AF326" s="465" t="s">
        <v>1749</v>
      </c>
      <c r="AG326" s="343">
        <v>30</v>
      </c>
      <c r="AH326" s="343">
        <v>15</v>
      </c>
      <c r="AI326" s="343"/>
      <c r="AJ326" s="587" t="s">
        <v>428</v>
      </c>
      <c r="AK326" s="588"/>
      <c r="AL326" s="588"/>
      <c r="AM326" s="588"/>
      <c r="AN326" s="588"/>
      <c r="AO326" s="588"/>
      <c r="AP326" s="588"/>
      <c r="AQ326" s="588"/>
      <c r="AR326" s="588"/>
      <c r="AS326" s="589"/>
      <c r="AT326" s="343"/>
      <c r="AU326" s="343"/>
      <c r="AV326" s="343"/>
      <c r="AW326" s="343"/>
      <c r="AX326" s="343"/>
      <c r="AY326" s="343"/>
      <c r="AZ326" s="343"/>
      <c r="BA326" s="343"/>
      <c r="BB326" s="343"/>
      <c r="BC326" s="343"/>
      <c r="BD326" s="343"/>
      <c r="BE326" s="475"/>
      <c r="BF326" s="475"/>
      <c r="BG326" s="475"/>
      <c r="BH326" s="475"/>
      <c r="BI326" s="475"/>
      <c r="BJ326" s="475"/>
      <c r="BK326" s="475"/>
      <c r="BL326" s="475"/>
      <c r="BM326" s="475"/>
      <c r="BN326" s="475"/>
      <c r="BO326" s="475"/>
      <c r="BP326" s="306"/>
      <c r="BQ326" s="496"/>
      <c r="BR326" s="496"/>
      <c r="BS326" s="496"/>
      <c r="BT326" s="496"/>
      <c r="BU326" s="496"/>
      <c r="BV326" s="496"/>
    </row>
    <row r="327" spans="1:74" s="52" customFormat="1" ht="12.75">
      <c r="A327" s="45">
        <v>3291.8800292611559</v>
      </c>
      <c r="B327" s="46" t="s">
        <v>317</v>
      </c>
      <c r="C327" s="47" t="s">
        <v>318</v>
      </c>
      <c r="D327" s="48">
        <v>376.00459426902853</v>
      </c>
      <c r="E327" s="49">
        <v>40.126910000000002</v>
      </c>
      <c r="F327" s="49">
        <v>5.6099999999999997E-2</v>
      </c>
      <c r="G327" s="49">
        <v>13.53</v>
      </c>
      <c r="H327" s="49">
        <v>0.34789999999999999</v>
      </c>
      <c r="I327" s="49">
        <v>0.1409</v>
      </c>
      <c r="J327" s="49">
        <v>46.662399999999998</v>
      </c>
      <c r="K327" s="49">
        <v>0.22509999999999999</v>
      </c>
      <c r="L327" s="49">
        <v>101.08931000000001</v>
      </c>
      <c r="M327" s="47"/>
      <c r="N327" s="50">
        <v>0.99137057895982617</v>
      </c>
      <c r="O327" s="50">
        <v>1.0958183902650921E-3</v>
      </c>
      <c r="P327" s="50">
        <v>0.2795465255741188</v>
      </c>
      <c r="Q327" s="50">
        <v>6.9135105417897158E-3</v>
      </c>
      <c r="R327" s="50">
        <v>2.9484722221380147E-3</v>
      </c>
      <c r="S327" s="50">
        <v>1.7186044264944922</v>
      </c>
      <c r="T327" s="50">
        <v>5.9584520770142859E-3</v>
      </c>
      <c r="U327" s="50">
        <v>3.0064377842596444</v>
      </c>
      <c r="V327" s="51">
        <v>86.009739390073875</v>
      </c>
      <c r="X327" s="49">
        <v>0.25</v>
      </c>
      <c r="Y327" s="49">
        <v>35.159999999999997</v>
      </c>
      <c r="Z327" s="49">
        <v>0.62</v>
      </c>
      <c r="AA327" s="49">
        <v>5.39</v>
      </c>
      <c r="AB327" s="49">
        <v>14.49</v>
      </c>
      <c r="AC327" s="49">
        <v>0.25</v>
      </c>
      <c r="AD327" s="49">
        <v>2.42</v>
      </c>
      <c r="AE327" s="312"/>
      <c r="AF327" s="465" t="s">
        <v>1749</v>
      </c>
      <c r="AG327" s="343">
        <v>30</v>
      </c>
      <c r="AH327" s="343">
        <v>15</v>
      </c>
      <c r="AI327" s="343"/>
      <c r="AJ327" s="381" t="s">
        <v>1675</v>
      </c>
      <c r="AK327" s="435" t="s">
        <v>1696</v>
      </c>
      <c r="AL327" s="216" t="s">
        <v>285</v>
      </c>
      <c r="AM327" s="216" t="s">
        <v>286</v>
      </c>
      <c r="AN327" s="216" t="s">
        <v>287</v>
      </c>
      <c r="AO327" s="216" t="s">
        <v>288</v>
      </c>
      <c r="AP327" s="216" t="s">
        <v>289</v>
      </c>
      <c r="AQ327" s="216" t="s">
        <v>290</v>
      </c>
      <c r="AR327" s="216" t="s">
        <v>291</v>
      </c>
      <c r="AS327" s="365" t="s">
        <v>292</v>
      </c>
      <c r="AT327" s="343"/>
      <c r="AU327" s="343"/>
      <c r="AV327" s="343"/>
      <c r="AW327" s="343"/>
      <c r="AX327" s="343"/>
      <c r="AY327" s="343"/>
      <c r="AZ327" s="343"/>
      <c r="BA327" s="343"/>
      <c r="BB327" s="343"/>
      <c r="BC327" s="343"/>
      <c r="BD327" s="343"/>
      <c r="BE327" s="475"/>
      <c r="BF327" s="475"/>
      <c r="BG327" s="475"/>
      <c r="BH327" s="475"/>
      <c r="BI327" s="475"/>
      <c r="BJ327" s="475"/>
      <c r="BK327" s="475"/>
      <c r="BL327" s="475"/>
      <c r="BM327" s="475"/>
      <c r="BN327" s="475"/>
      <c r="BO327" s="475"/>
      <c r="BP327" s="306"/>
      <c r="BQ327" s="496"/>
      <c r="BR327" s="496"/>
      <c r="BS327" s="496"/>
      <c r="BT327" s="496"/>
      <c r="BU327" s="496"/>
      <c r="BV327" s="496"/>
    </row>
    <row r="328" spans="1:74" s="52" customFormat="1" ht="13.5" thickBot="1">
      <c r="A328" s="45">
        <v>3291.8800292611559</v>
      </c>
      <c r="B328" s="46" t="s">
        <v>317</v>
      </c>
      <c r="C328" s="47" t="s">
        <v>318</v>
      </c>
      <c r="D328" s="48">
        <v>384.00459426902853</v>
      </c>
      <c r="E328" s="49">
        <v>40.228679999999997</v>
      </c>
      <c r="F328" s="49">
        <v>7.7399999999999997E-2</v>
      </c>
      <c r="G328" s="49">
        <v>13.329560000000001</v>
      </c>
      <c r="H328" s="49">
        <v>0.30769999999999997</v>
      </c>
      <c r="I328" s="49">
        <v>0.2177</v>
      </c>
      <c r="J328" s="49">
        <v>46.047890000000002</v>
      </c>
      <c r="K328" s="49">
        <v>0.22559999999999999</v>
      </c>
      <c r="L328" s="49">
        <v>100.43453</v>
      </c>
      <c r="M328" s="47"/>
      <c r="N328" s="50">
        <v>0.99879793548094975</v>
      </c>
      <c r="O328" s="50">
        <v>1.5193513958575019E-3</v>
      </c>
      <c r="P328" s="50">
        <v>0.27676658899400958</v>
      </c>
      <c r="Q328" s="50">
        <v>6.1448776776089923E-3</v>
      </c>
      <c r="R328" s="50">
        <v>4.5781078735706911E-3</v>
      </c>
      <c r="S328" s="50">
        <v>1.7043552934568134</v>
      </c>
      <c r="T328" s="50">
        <v>6.0012068485251297E-3</v>
      </c>
      <c r="U328" s="50">
        <v>2.9981633617273351</v>
      </c>
      <c r="V328" s="51">
        <v>86.029805059160481</v>
      </c>
      <c r="X328" s="49">
        <v>0.25</v>
      </c>
      <c r="Y328" s="49">
        <v>25.05</v>
      </c>
      <c r="Z328" s="49">
        <v>0.62</v>
      </c>
      <c r="AA328" s="49">
        <v>6.06</v>
      </c>
      <c r="AB328" s="49">
        <v>9.8800000000000008</v>
      </c>
      <c r="AC328" s="49">
        <v>0.25</v>
      </c>
      <c r="AD328" s="49">
        <v>2.4300000000000002</v>
      </c>
      <c r="AE328" s="312"/>
      <c r="AF328" s="465" t="s">
        <v>1749</v>
      </c>
      <c r="AG328" s="343">
        <v>30</v>
      </c>
      <c r="AH328" s="343">
        <v>15</v>
      </c>
      <c r="AI328" s="343"/>
      <c r="AJ328" s="399" t="s">
        <v>429</v>
      </c>
      <c r="AK328" s="376"/>
      <c r="AL328" s="27" t="s">
        <v>303</v>
      </c>
      <c r="AM328" s="27" t="s">
        <v>303</v>
      </c>
      <c r="AN328" s="27" t="s">
        <v>303</v>
      </c>
      <c r="AO328" s="27" t="s">
        <v>303</v>
      </c>
      <c r="AP328" s="27" t="s">
        <v>303</v>
      </c>
      <c r="AQ328" s="27" t="s">
        <v>303</v>
      </c>
      <c r="AR328" s="27" t="s">
        <v>303</v>
      </c>
      <c r="AS328" s="364" t="s">
        <v>303</v>
      </c>
      <c r="AT328" s="343"/>
      <c r="AU328" s="343"/>
      <c r="AV328" s="343"/>
      <c r="AW328" s="343"/>
      <c r="AX328" s="343"/>
      <c r="AY328" s="343"/>
      <c r="AZ328" s="343"/>
      <c r="BA328" s="343"/>
      <c r="BB328" s="343"/>
      <c r="BC328" s="343"/>
      <c r="BD328" s="343"/>
      <c r="BE328" s="475"/>
      <c r="BF328" s="475"/>
      <c r="BG328" s="475"/>
      <c r="BH328" s="475"/>
      <c r="BI328" s="475"/>
      <c r="BJ328" s="475"/>
      <c r="BK328" s="475"/>
      <c r="BL328" s="475"/>
      <c r="BM328" s="475"/>
      <c r="BN328" s="475"/>
      <c r="BO328" s="475"/>
      <c r="BP328" s="306"/>
      <c r="BQ328" s="496"/>
      <c r="BR328" s="496"/>
      <c r="BS328" s="496"/>
      <c r="BT328" s="496"/>
      <c r="BU328" s="496"/>
      <c r="BV328" s="496"/>
    </row>
    <row r="329" spans="1:74" s="52" customFormat="1" ht="12.75">
      <c r="A329" s="45">
        <v>3291.8800292611559</v>
      </c>
      <c r="B329" s="46" t="s">
        <v>317</v>
      </c>
      <c r="C329" s="47" t="s">
        <v>318</v>
      </c>
      <c r="D329" s="48">
        <v>392.00459426902853</v>
      </c>
      <c r="E329" s="49">
        <v>40.391509999999997</v>
      </c>
      <c r="F329" s="49">
        <v>8.4400000000000003E-2</v>
      </c>
      <c r="G329" s="49">
        <v>13.429779999999999</v>
      </c>
      <c r="H329" s="49">
        <v>0.31909999999999999</v>
      </c>
      <c r="I329" s="49">
        <v>0.1575</v>
      </c>
      <c r="J329" s="49">
        <v>46.158700000000003</v>
      </c>
      <c r="K329" s="49">
        <v>0.22489999999999999</v>
      </c>
      <c r="L329" s="49">
        <v>100.76589</v>
      </c>
      <c r="M329" s="47"/>
      <c r="N329" s="50">
        <v>0.99943683186213961</v>
      </c>
      <c r="O329" s="50">
        <v>1.6511370504577977E-3</v>
      </c>
      <c r="P329" s="50">
        <v>0.27790102809338224</v>
      </c>
      <c r="Q329" s="50">
        <v>6.3509099909247642E-3</v>
      </c>
      <c r="R329" s="50">
        <v>3.300893849469526E-3</v>
      </c>
      <c r="S329" s="50">
        <v>1.7026578132381076</v>
      </c>
      <c r="T329" s="50">
        <v>5.9622799524631093E-3</v>
      </c>
      <c r="U329" s="50">
        <v>2.9972608940369447</v>
      </c>
      <c r="V329" s="51">
        <v>85.968554819277415</v>
      </c>
      <c r="X329" s="49">
        <v>0.25</v>
      </c>
      <c r="Y329" s="49">
        <v>22.57</v>
      </c>
      <c r="Z329" s="49">
        <v>0.62</v>
      </c>
      <c r="AA329" s="49">
        <v>5.9</v>
      </c>
      <c r="AB329" s="49">
        <v>13.77</v>
      </c>
      <c r="AC329" s="49">
        <v>0.25</v>
      </c>
      <c r="AD329" s="49">
        <v>2.44</v>
      </c>
      <c r="AE329" s="312"/>
      <c r="AF329" s="465" t="s">
        <v>1749</v>
      </c>
      <c r="AG329" s="343">
        <v>30</v>
      </c>
      <c r="AH329" s="343">
        <v>15</v>
      </c>
      <c r="AI329" s="343"/>
      <c r="AJ329" s="380" t="s">
        <v>435</v>
      </c>
      <c r="AK329" s="436" t="s">
        <v>1686</v>
      </c>
      <c r="AL329" s="313">
        <v>41.942100000000003</v>
      </c>
      <c r="AM329" s="313">
        <v>1.2181000000000001E-2</v>
      </c>
      <c r="AN329" s="313">
        <v>4.8172800000000002</v>
      </c>
      <c r="AO329" s="313">
        <v>0.18853600000000001</v>
      </c>
      <c r="AP329" s="313">
        <v>0.155776</v>
      </c>
      <c r="AQ329" s="313">
        <v>53.205300000000001</v>
      </c>
      <c r="AR329" s="313">
        <v>1.4308E-2</v>
      </c>
      <c r="AS329" s="379">
        <v>100.33548100000002</v>
      </c>
      <c r="AT329" s="343"/>
      <c r="AU329" s="343"/>
      <c r="AV329" s="343"/>
      <c r="AW329" s="343"/>
      <c r="AX329" s="343"/>
      <c r="AY329" s="343"/>
      <c r="AZ329" s="343"/>
      <c r="BA329" s="343"/>
      <c r="BB329" s="343"/>
      <c r="BC329" s="343"/>
      <c r="BD329" s="343"/>
      <c r="BE329" s="475"/>
      <c r="BF329" s="475"/>
      <c r="BG329" s="475"/>
      <c r="BH329" s="475"/>
      <c r="BI329" s="475"/>
      <c r="BJ329" s="475"/>
      <c r="BK329" s="475"/>
      <c r="BL329" s="475"/>
      <c r="BM329" s="475"/>
      <c r="BN329" s="475"/>
      <c r="BO329" s="475"/>
      <c r="BP329" s="306"/>
      <c r="BQ329" s="496"/>
      <c r="BR329" s="496"/>
      <c r="BS329" s="496"/>
      <c r="BT329" s="496"/>
      <c r="BU329" s="496"/>
      <c r="BV329" s="496"/>
    </row>
    <row r="330" spans="1:74" s="52" customFormat="1" ht="12.75">
      <c r="A330" s="45">
        <v>3291.8800292611559</v>
      </c>
      <c r="B330" s="46" t="s">
        <v>317</v>
      </c>
      <c r="C330" s="47" t="s">
        <v>318</v>
      </c>
      <c r="D330" s="48">
        <v>400.00459426902853</v>
      </c>
      <c r="E330" s="49">
        <v>40.432220000000001</v>
      </c>
      <c r="F330" s="49">
        <v>6.0199999999999997E-2</v>
      </c>
      <c r="G330" s="49">
        <v>13.4398</v>
      </c>
      <c r="H330" s="49">
        <v>0.33079999999999998</v>
      </c>
      <c r="I330" s="49">
        <v>0.21870000000000001</v>
      </c>
      <c r="J330" s="49">
        <v>46.309809999999999</v>
      </c>
      <c r="K330" s="49">
        <v>0.2235</v>
      </c>
      <c r="L330" s="49">
        <v>101.01503</v>
      </c>
      <c r="M330" s="47"/>
      <c r="N330" s="50">
        <v>0.99848361041862521</v>
      </c>
      <c r="O330" s="50">
        <v>1.1753988438753975E-3</v>
      </c>
      <c r="P330" s="50">
        <v>0.2775633706815791</v>
      </c>
      <c r="Q330" s="50">
        <v>6.5708680494653091E-3</v>
      </c>
      <c r="R330" s="50">
        <v>4.5745446947573314E-3</v>
      </c>
      <c r="S330" s="50">
        <v>1.7048842457382836</v>
      </c>
      <c r="T330" s="50">
        <v>5.9135534670377342E-3</v>
      </c>
      <c r="U330" s="50">
        <v>2.999165591893624</v>
      </c>
      <c r="V330" s="51">
        <v>85.998955615138229</v>
      </c>
      <c r="X330" s="49">
        <v>0.25</v>
      </c>
      <c r="Y330" s="49">
        <v>32.21</v>
      </c>
      <c r="Z330" s="49">
        <v>0.62</v>
      </c>
      <c r="AA330" s="49">
        <v>5.64</v>
      </c>
      <c r="AB330" s="49">
        <v>9.91</v>
      </c>
      <c r="AC330" s="49">
        <v>0.24</v>
      </c>
      <c r="AD330" s="49">
        <v>2.4500000000000002</v>
      </c>
      <c r="AE330" s="312"/>
      <c r="AF330" s="465" t="s">
        <v>1749</v>
      </c>
      <c r="AG330" s="343">
        <v>30</v>
      </c>
      <c r="AH330" s="343">
        <v>15</v>
      </c>
      <c r="AI330" s="343"/>
      <c r="AJ330" s="380" t="s">
        <v>435</v>
      </c>
      <c r="AK330" s="436" t="s">
        <v>1686</v>
      </c>
      <c r="AL330" s="313">
        <v>41.933599999999998</v>
      </c>
      <c r="AM330" s="313">
        <v>9.3460000000000001E-3</v>
      </c>
      <c r="AN330" s="313">
        <v>4.87155</v>
      </c>
      <c r="AO330" s="313">
        <v>0.161856</v>
      </c>
      <c r="AP330" s="313">
        <v>0.15001500000000001</v>
      </c>
      <c r="AQ330" s="313">
        <v>53.156799999999997</v>
      </c>
      <c r="AR330" s="313">
        <v>1.6949999999999999E-3</v>
      </c>
      <c r="AS330" s="379">
        <v>100.28486199999999</v>
      </c>
      <c r="AT330" s="343"/>
      <c r="AU330" s="343"/>
      <c r="AV330" s="343"/>
      <c r="AW330" s="343"/>
      <c r="AX330" s="343"/>
      <c r="AY330" s="343"/>
      <c r="AZ330" s="343"/>
      <c r="BA330" s="343"/>
      <c r="BB330" s="343"/>
      <c r="BC330" s="343"/>
      <c r="BD330" s="343"/>
      <c r="BE330" s="475"/>
      <c r="BF330" s="475"/>
      <c r="BG330" s="475"/>
      <c r="BH330" s="475"/>
      <c r="BI330" s="475"/>
      <c r="BJ330" s="475"/>
      <c r="BK330" s="475"/>
      <c r="BL330" s="475"/>
      <c r="BM330" s="475"/>
      <c r="BN330" s="475"/>
      <c r="BO330" s="475"/>
      <c r="BP330" s="306"/>
      <c r="BQ330" s="496"/>
      <c r="BR330" s="496"/>
      <c r="BS330" s="496"/>
      <c r="BT330" s="496"/>
      <c r="BU330" s="496"/>
      <c r="BV330" s="496"/>
    </row>
    <row r="331" spans="1:74" s="52" customFormat="1" ht="12.75">
      <c r="A331" s="45">
        <v>3291.8800292611559</v>
      </c>
      <c r="B331" s="46" t="s">
        <v>317</v>
      </c>
      <c r="C331" s="47" t="s">
        <v>318</v>
      </c>
      <c r="D331" s="48">
        <v>408.00459426902853</v>
      </c>
      <c r="E331" s="49">
        <v>40.218510000000002</v>
      </c>
      <c r="F331" s="49">
        <v>6.0999999999999999E-2</v>
      </c>
      <c r="G331" s="49">
        <v>13.30951</v>
      </c>
      <c r="H331" s="49">
        <v>0.33169999999999999</v>
      </c>
      <c r="I331" s="49">
        <v>0.20680000000000001</v>
      </c>
      <c r="J331" s="49">
        <v>46.00759</v>
      </c>
      <c r="K331" s="49">
        <v>0.22109999999999999</v>
      </c>
      <c r="L331" s="49">
        <v>100.35621</v>
      </c>
      <c r="M331" s="47"/>
      <c r="N331" s="50">
        <v>0.9993569985595111</v>
      </c>
      <c r="O331" s="50">
        <v>1.1983948424987428E-3</v>
      </c>
      <c r="P331" s="50">
        <v>0.27657488603606789</v>
      </c>
      <c r="Q331" s="50">
        <v>6.6295499194498212E-3</v>
      </c>
      <c r="R331" s="50">
        <v>4.3524215793501152E-3</v>
      </c>
      <c r="S331" s="50">
        <v>1.7042476787261847</v>
      </c>
      <c r="T331" s="50">
        <v>5.8862820924288619E-3</v>
      </c>
      <c r="U331" s="50">
        <v>2.9982462117554913</v>
      </c>
      <c r="V331" s="51">
        <v>86.037372001097751</v>
      </c>
      <c r="X331" s="49">
        <v>0.25</v>
      </c>
      <c r="Y331" s="49">
        <v>32.31</v>
      </c>
      <c r="Z331" s="49">
        <v>0.63</v>
      </c>
      <c r="AA331" s="49">
        <v>5.68</v>
      </c>
      <c r="AB331" s="49">
        <v>10.59</v>
      </c>
      <c r="AC331" s="49">
        <v>0.25</v>
      </c>
      <c r="AD331" s="49">
        <v>2.48</v>
      </c>
      <c r="AE331" s="312"/>
      <c r="AF331" s="465" t="s">
        <v>1749</v>
      </c>
      <c r="AG331" s="343">
        <v>30</v>
      </c>
      <c r="AH331" s="343">
        <v>15</v>
      </c>
      <c r="AI331" s="343"/>
      <c r="AJ331" s="380" t="s">
        <v>435</v>
      </c>
      <c r="AK331" s="436" t="s">
        <v>1686</v>
      </c>
      <c r="AL331" s="313">
        <v>41.995600000000003</v>
      </c>
      <c r="AM331" s="313">
        <v>7.8709999999999995E-3</v>
      </c>
      <c r="AN331" s="313">
        <v>4.8701600000000003</v>
      </c>
      <c r="AO331" s="313">
        <v>0.223554</v>
      </c>
      <c r="AP331" s="313">
        <v>0.14794499999999999</v>
      </c>
      <c r="AQ331" s="313">
        <v>53.2012</v>
      </c>
      <c r="AR331" s="313">
        <v>2.0014000000000001E-2</v>
      </c>
      <c r="AS331" s="379">
        <v>100.46634400000001</v>
      </c>
      <c r="AT331" s="343"/>
      <c r="AU331" s="343"/>
      <c r="AV331" s="343"/>
      <c r="AW331" s="343"/>
      <c r="AX331" s="343"/>
      <c r="AY331" s="343"/>
      <c r="AZ331" s="343"/>
      <c r="BA331" s="343"/>
      <c r="BB331" s="343"/>
      <c r="BC331" s="343"/>
      <c r="BD331" s="343"/>
      <c r="BE331" s="475"/>
      <c r="BF331" s="475"/>
      <c r="BG331" s="475"/>
      <c r="BH331" s="475"/>
      <c r="BI331" s="475"/>
      <c r="BJ331" s="475"/>
      <c r="BK331" s="475"/>
      <c r="BL331" s="475"/>
      <c r="BM331" s="475"/>
      <c r="BN331" s="475"/>
      <c r="BO331" s="475"/>
      <c r="BP331" s="306"/>
      <c r="BQ331" s="496"/>
      <c r="BR331" s="496"/>
      <c r="BS331" s="496"/>
      <c r="BT331" s="496"/>
      <c r="BU331" s="496"/>
      <c r="BV331" s="496"/>
    </row>
    <row r="332" spans="1:74" s="52" customFormat="1" ht="12.75">
      <c r="A332" s="45">
        <v>3291.8800292611559</v>
      </c>
      <c r="B332" s="46" t="s">
        <v>317</v>
      </c>
      <c r="C332" s="47" t="s">
        <v>318</v>
      </c>
      <c r="D332" s="48">
        <v>416.00459426902853</v>
      </c>
      <c r="E332" s="49">
        <v>40.218510000000002</v>
      </c>
      <c r="F332" s="49">
        <v>6.0299999999999999E-2</v>
      </c>
      <c r="G332" s="49">
        <v>13.379670000000001</v>
      </c>
      <c r="H332" s="49">
        <v>0.3281</v>
      </c>
      <c r="I332" s="49">
        <v>0.1444</v>
      </c>
      <c r="J332" s="49">
        <v>45.947150000000001</v>
      </c>
      <c r="K332" s="49">
        <v>0.2271</v>
      </c>
      <c r="L332" s="49">
        <v>100.30522999999998</v>
      </c>
      <c r="M332" s="47"/>
      <c r="N332" s="50">
        <v>0.99986885559112337</v>
      </c>
      <c r="O332" s="50">
        <v>1.1852495284138795E-3</v>
      </c>
      <c r="P332" s="50">
        <v>0.27817523268875111</v>
      </c>
      <c r="Q332" s="50">
        <v>6.5609569293924187E-3</v>
      </c>
      <c r="R332" s="50">
        <v>3.0406749511739765E-3</v>
      </c>
      <c r="S332" s="50">
        <v>1.7028805605978368</v>
      </c>
      <c r="T332" s="50">
        <v>6.049115065356922E-3</v>
      </c>
      <c r="U332" s="50">
        <v>2.9977606453520482</v>
      </c>
      <c r="V332" s="51">
        <v>85.958233300069949</v>
      </c>
      <c r="X332" s="49">
        <v>0.25</v>
      </c>
      <c r="Y332" s="49">
        <v>32.619999999999997</v>
      </c>
      <c r="Z332" s="49">
        <v>0.62</v>
      </c>
      <c r="AA332" s="49">
        <v>5.69</v>
      </c>
      <c r="AB332" s="49">
        <v>14.42</v>
      </c>
      <c r="AC332" s="49">
        <v>0.25</v>
      </c>
      <c r="AD332" s="49">
        <v>2.41</v>
      </c>
      <c r="AE332" s="312"/>
      <c r="AF332" s="465" t="s">
        <v>1749</v>
      </c>
      <c r="AG332" s="343">
        <v>30</v>
      </c>
      <c r="AH332" s="343">
        <v>15</v>
      </c>
      <c r="AI332" s="343"/>
      <c r="AJ332" s="380" t="s">
        <v>435</v>
      </c>
      <c r="AK332" s="436" t="s">
        <v>1686</v>
      </c>
      <c r="AL332" s="313">
        <v>41.627099999999999</v>
      </c>
      <c r="AM332" s="313">
        <v>-1.7430000000000001E-2</v>
      </c>
      <c r="AN332" s="313">
        <v>4.8426299999999998</v>
      </c>
      <c r="AO332" s="313">
        <v>0.204792</v>
      </c>
      <c r="AP332" s="313">
        <v>0.175702</v>
      </c>
      <c r="AQ332" s="313">
        <v>53.177999999999997</v>
      </c>
      <c r="AR332" s="313">
        <v>1.8395999999999999E-2</v>
      </c>
      <c r="AS332" s="379">
        <v>100.02919</v>
      </c>
      <c r="AT332" s="343"/>
      <c r="AU332" s="343"/>
      <c r="AV332" s="343"/>
      <c r="AW332" s="343"/>
      <c r="AX332" s="343"/>
      <c r="AY332" s="343"/>
      <c r="AZ332" s="343"/>
      <c r="BA332" s="343"/>
      <c r="BB332" s="343"/>
      <c r="BC332" s="343"/>
      <c r="BD332" s="343"/>
      <c r="BE332" s="475"/>
      <c r="BF332" s="475"/>
      <c r="BG332" s="475"/>
      <c r="BH332" s="475"/>
      <c r="BI332" s="475"/>
      <c r="BJ332" s="475"/>
      <c r="BK332" s="475"/>
      <c r="BL332" s="475"/>
      <c r="BM332" s="475"/>
      <c r="BN332" s="475"/>
      <c r="BO332" s="475"/>
      <c r="BP332" s="306"/>
      <c r="BQ332" s="496"/>
      <c r="BR332" s="496"/>
      <c r="BS332" s="496"/>
      <c r="BT332" s="496"/>
      <c r="BU332" s="496"/>
      <c r="BV332" s="496"/>
    </row>
    <row r="333" spans="1:74" s="52" customFormat="1" ht="13.5" thickBot="1">
      <c r="A333" s="45">
        <v>3291.8800292611559</v>
      </c>
      <c r="B333" s="46" t="s">
        <v>317</v>
      </c>
      <c r="C333" s="47" t="s">
        <v>318</v>
      </c>
      <c r="D333" s="48">
        <v>424.00459426902853</v>
      </c>
      <c r="E333" s="49">
        <v>40.137090000000001</v>
      </c>
      <c r="F333" s="49">
        <v>5.8900000000000001E-2</v>
      </c>
      <c r="G333" s="49">
        <v>13.33958</v>
      </c>
      <c r="H333" s="49">
        <v>0.3543</v>
      </c>
      <c r="I333" s="49">
        <v>0.1792</v>
      </c>
      <c r="J333" s="49">
        <v>46.188920000000003</v>
      </c>
      <c r="K333" s="49">
        <v>0.22370000000000001</v>
      </c>
      <c r="L333" s="49">
        <v>100.48169</v>
      </c>
      <c r="M333" s="47"/>
      <c r="N333" s="50">
        <v>0.99655858442606071</v>
      </c>
      <c r="O333" s="50">
        <v>1.1562391279246404E-3</v>
      </c>
      <c r="P333" s="50">
        <v>0.2769842675208663</v>
      </c>
      <c r="Q333" s="50">
        <v>7.0757421296880219E-3</v>
      </c>
      <c r="R333" s="50">
        <v>3.768605666628917E-3</v>
      </c>
      <c r="S333" s="50">
        <v>1.7096346267910156</v>
      </c>
      <c r="T333" s="50">
        <v>5.9508716559055277E-3</v>
      </c>
      <c r="U333" s="50">
        <v>3.0011289373180898</v>
      </c>
      <c r="V333" s="51">
        <v>86.057503615115522</v>
      </c>
      <c r="X333" s="49">
        <v>0.25</v>
      </c>
      <c r="Y333" s="49">
        <v>31.76</v>
      </c>
      <c r="Z333" s="49">
        <v>0.62</v>
      </c>
      <c r="AA333" s="49">
        <v>5.35</v>
      </c>
      <c r="AB333" s="49">
        <v>11.68</v>
      </c>
      <c r="AC333" s="49">
        <v>0.24</v>
      </c>
      <c r="AD333" s="49">
        <v>2.44</v>
      </c>
      <c r="AE333" s="312"/>
      <c r="AF333" s="465" t="s">
        <v>1749</v>
      </c>
      <c r="AG333" s="343">
        <v>30</v>
      </c>
      <c r="AH333" s="343">
        <v>15</v>
      </c>
      <c r="AI333" s="343"/>
      <c r="AJ333" s="386" t="s">
        <v>435</v>
      </c>
      <c r="AK333" s="437" t="s">
        <v>1686</v>
      </c>
      <c r="AL333" s="61">
        <v>41.904800000000002</v>
      </c>
      <c r="AM333" s="61">
        <v>-2.596E-2</v>
      </c>
      <c r="AN333" s="61">
        <v>4.8581599999999998</v>
      </c>
      <c r="AO333" s="61">
        <v>0.19087200000000001</v>
      </c>
      <c r="AP333" s="61">
        <v>0.16231999999999999</v>
      </c>
      <c r="AQ333" s="61">
        <v>53.3048</v>
      </c>
      <c r="AR333" s="61">
        <v>1.6213000000000002E-2</v>
      </c>
      <c r="AS333" s="400">
        <v>100.411205</v>
      </c>
      <c r="AT333" s="343"/>
      <c r="AU333" s="343"/>
      <c r="AV333" s="343"/>
      <c r="AW333" s="343"/>
      <c r="AX333" s="343"/>
      <c r="AY333" s="343"/>
      <c r="AZ333" s="343"/>
      <c r="BA333" s="343"/>
      <c r="BB333" s="343"/>
      <c r="BC333" s="343"/>
      <c r="BD333" s="343"/>
      <c r="BE333" s="475"/>
      <c r="BF333" s="475"/>
      <c r="BG333" s="475"/>
      <c r="BH333" s="475"/>
      <c r="BI333" s="475"/>
      <c r="BJ333" s="475"/>
      <c r="BK333" s="475"/>
      <c r="BL333" s="475"/>
      <c r="BM333" s="475"/>
      <c r="BN333" s="475"/>
      <c r="BO333" s="475"/>
      <c r="BP333" s="306"/>
      <c r="BQ333" s="496"/>
      <c r="BR333" s="496"/>
      <c r="BS333" s="496"/>
      <c r="BT333" s="496"/>
      <c r="BU333" s="496"/>
      <c r="BV333" s="496"/>
    </row>
    <row r="334" spans="1:74" s="52" customFormat="1" ht="12.75">
      <c r="A334" s="45">
        <v>3291.8800292611559</v>
      </c>
      <c r="B334" s="46" t="s">
        <v>317</v>
      </c>
      <c r="C334" s="47" t="s">
        <v>318</v>
      </c>
      <c r="D334" s="48">
        <v>432.00459426902853</v>
      </c>
      <c r="E334" s="49">
        <v>40.187980000000003</v>
      </c>
      <c r="F334" s="49">
        <v>5.5199999999999999E-2</v>
      </c>
      <c r="G334" s="49">
        <v>13.419750000000001</v>
      </c>
      <c r="H334" s="49">
        <v>0.3095</v>
      </c>
      <c r="I334" s="49">
        <v>0.151</v>
      </c>
      <c r="J334" s="49">
        <v>46.209069999999997</v>
      </c>
      <c r="K334" s="49">
        <v>0.22339999999999999</v>
      </c>
      <c r="L334" s="49">
        <v>100.55590000000001</v>
      </c>
      <c r="M334" s="47"/>
      <c r="N334" s="50">
        <v>0.99701854422468983</v>
      </c>
      <c r="O334" s="50">
        <v>1.0827334434417497E-3</v>
      </c>
      <c r="P334" s="50">
        <v>0.27842451896580722</v>
      </c>
      <c r="Q334" s="50">
        <v>6.1760613925233568E-3</v>
      </c>
      <c r="R334" s="50">
        <v>3.1729976115455619E-3</v>
      </c>
      <c r="S334" s="50">
        <v>1.7090030282202151</v>
      </c>
      <c r="T334" s="50">
        <v>5.9381050302036191E-3</v>
      </c>
      <c r="U334" s="50">
        <v>3.0008159888884265</v>
      </c>
      <c r="V334" s="51">
        <v>85.99070847337174</v>
      </c>
      <c r="X334" s="49">
        <v>0.25</v>
      </c>
      <c r="Y334" s="49">
        <v>35.979999999999997</v>
      </c>
      <c r="Z334" s="49">
        <v>0.62</v>
      </c>
      <c r="AA334" s="49">
        <v>6.03</v>
      </c>
      <c r="AB334" s="49">
        <v>14.14</v>
      </c>
      <c r="AC334" s="49">
        <v>0.24</v>
      </c>
      <c r="AD334" s="49">
        <v>2.46</v>
      </c>
      <c r="AE334" s="312"/>
      <c r="AF334" s="465" t="s">
        <v>1749</v>
      </c>
      <c r="AG334" s="343">
        <v>30</v>
      </c>
      <c r="AH334" s="343">
        <v>15</v>
      </c>
      <c r="AI334" s="343"/>
      <c r="AJ334" s="387" t="s">
        <v>1735</v>
      </c>
      <c r="AK334" s="438"/>
      <c r="AL334" s="388">
        <f t="shared" ref="AL334:AR334" si="42">AVERAGE(AL329:AL333)</f>
        <v>41.88064</v>
      </c>
      <c r="AM334" s="388">
        <f t="shared" si="42"/>
        <v>-2.7984000000000004E-3</v>
      </c>
      <c r="AN334" s="388">
        <f t="shared" si="42"/>
        <v>4.8519559999999995</v>
      </c>
      <c r="AO334" s="388">
        <f t="shared" si="42"/>
        <v>0.19392200000000001</v>
      </c>
      <c r="AP334" s="388">
        <f t="shared" si="42"/>
        <v>0.15835160000000001</v>
      </c>
      <c r="AQ334" s="388">
        <f t="shared" si="42"/>
        <v>53.209220000000002</v>
      </c>
      <c r="AR334" s="388">
        <f t="shared" si="42"/>
        <v>1.4125200000000001E-2</v>
      </c>
      <c r="AS334" s="401"/>
      <c r="AT334" s="343"/>
      <c r="AU334" s="343"/>
      <c r="AV334" s="343"/>
      <c r="AW334" s="343"/>
      <c r="AX334" s="343"/>
      <c r="AY334" s="343"/>
      <c r="AZ334" s="343"/>
      <c r="BA334" s="343"/>
      <c r="BB334" s="343"/>
      <c r="BC334" s="343"/>
      <c r="BD334" s="343"/>
      <c r="BE334" s="475"/>
      <c r="BF334" s="475"/>
      <c r="BG334" s="475"/>
      <c r="BH334" s="475"/>
      <c r="BI334" s="475"/>
      <c r="BJ334" s="475"/>
      <c r="BK334" s="475"/>
      <c r="BL334" s="475"/>
      <c r="BM334" s="475"/>
      <c r="BN334" s="475"/>
      <c r="BO334" s="475"/>
      <c r="BP334" s="306"/>
      <c r="BQ334" s="496"/>
      <c r="BR334" s="496"/>
      <c r="BS334" s="496"/>
      <c r="BT334" s="496"/>
      <c r="BU334" s="496"/>
      <c r="BV334" s="496"/>
    </row>
    <row r="335" spans="1:74" s="52" customFormat="1" ht="12.75">
      <c r="A335" s="45">
        <v>3291.8800292611559</v>
      </c>
      <c r="B335" s="46" t="s">
        <v>317</v>
      </c>
      <c r="C335" s="47" t="s">
        <v>318</v>
      </c>
      <c r="D335" s="48">
        <v>440.00459426902853</v>
      </c>
      <c r="E335" s="49">
        <v>40.29992</v>
      </c>
      <c r="F335" s="49">
        <v>5.3199999999999997E-2</v>
      </c>
      <c r="G335" s="49">
        <v>13.329560000000001</v>
      </c>
      <c r="H335" s="49">
        <v>0.31900000000000001</v>
      </c>
      <c r="I335" s="49">
        <v>0.15179999999999999</v>
      </c>
      <c r="J335" s="49">
        <v>46.037820000000004</v>
      </c>
      <c r="K335" s="49">
        <v>0.23430000000000001</v>
      </c>
      <c r="L335" s="49">
        <v>100.42560000000002</v>
      </c>
      <c r="M335" s="47"/>
      <c r="N335" s="50">
        <v>1.0003638830212305</v>
      </c>
      <c r="O335" s="50">
        <v>1.044097045865282E-3</v>
      </c>
      <c r="P335" s="50">
        <v>0.27671049261406655</v>
      </c>
      <c r="Q335" s="50">
        <v>6.3692514565459836E-3</v>
      </c>
      <c r="R335" s="50">
        <v>3.1916211209693734E-3</v>
      </c>
      <c r="S335" s="50">
        <v>1.7036372045210495</v>
      </c>
      <c r="T335" s="50">
        <v>6.2313731073118037E-3</v>
      </c>
      <c r="U335" s="50">
        <v>2.9975479228870388</v>
      </c>
      <c r="V335" s="51">
        <v>86.027176287559413</v>
      </c>
      <c r="X335" s="49">
        <v>0.25</v>
      </c>
      <c r="Y335" s="49">
        <v>36.24</v>
      </c>
      <c r="Z335" s="49">
        <v>0.62</v>
      </c>
      <c r="AA335" s="49">
        <v>5.83</v>
      </c>
      <c r="AB335" s="49">
        <v>14.25</v>
      </c>
      <c r="AC335" s="49">
        <v>0.25</v>
      </c>
      <c r="AD335" s="49">
        <v>2.36</v>
      </c>
      <c r="AE335" s="312"/>
      <c r="AF335" s="465" t="s">
        <v>1749</v>
      </c>
      <c r="AG335" s="343">
        <v>30</v>
      </c>
      <c r="AH335" s="343">
        <v>15</v>
      </c>
      <c r="AI335" s="343"/>
      <c r="AJ335" s="387" t="s">
        <v>1736</v>
      </c>
      <c r="AK335" s="438"/>
      <c r="AL335" s="388">
        <f>(STDEV(AL329:AL333)/AL334)*100</f>
        <v>0.34738129090038317</v>
      </c>
      <c r="AM335" s="388">
        <f t="shared" ref="AM335:AR335" si="43">(STDEV(AM329:AM333)/AM334)*100</f>
        <v>-628.22191796265599</v>
      </c>
      <c r="AN335" s="388">
        <f t="shared" si="43"/>
        <v>0.46580968948423346</v>
      </c>
      <c r="AO335" s="388">
        <f t="shared" si="43"/>
        <v>11.710257627547991</v>
      </c>
      <c r="AP335" s="388">
        <f t="shared" si="43"/>
        <v>7.0690225844273868</v>
      </c>
      <c r="AQ335" s="388">
        <f t="shared" si="43"/>
        <v>0.10688402287027232</v>
      </c>
      <c r="AR335" s="388">
        <f t="shared" si="43"/>
        <v>51.517973644463723</v>
      </c>
      <c r="AS335" s="401"/>
      <c r="AT335" s="343"/>
      <c r="AU335" s="343"/>
      <c r="AV335" s="343"/>
      <c r="AW335" s="343"/>
      <c r="AX335" s="343"/>
      <c r="AY335" s="343"/>
      <c r="AZ335" s="343"/>
      <c r="BA335" s="343"/>
      <c r="BB335" s="343"/>
      <c r="BC335" s="343"/>
      <c r="BD335" s="343"/>
      <c r="BE335" s="475"/>
      <c r="BF335" s="475"/>
      <c r="BG335" s="475"/>
      <c r="BH335" s="475"/>
      <c r="BI335" s="475"/>
      <c r="BJ335" s="475"/>
      <c r="BK335" s="475"/>
      <c r="BL335" s="475"/>
      <c r="BM335" s="475"/>
      <c r="BN335" s="475"/>
      <c r="BO335" s="475"/>
      <c r="BP335" s="306"/>
      <c r="BQ335" s="496"/>
      <c r="BR335" s="496"/>
      <c r="BS335" s="496"/>
      <c r="BT335" s="496"/>
      <c r="BU335" s="496"/>
      <c r="BV335" s="496"/>
    </row>
    <row r="336" spans="1:74" s="52" customFormat="1" ht="12.75">
      <c r="A336" s="45">
        <v>3291.8800292611559</v>
      </c>
      <c r="B336" s="46" t="s">
        <v>317</v>
      </c>
      <c r="C336" s="47" t="s">
        <v>318</v>
      </c>
      <c r="D336" s="48">
        <v>448.00459426902853</v>
      </c>
      <c r="E336" s="49">
        <v>40.452570000000001</v>
      </c>
      <c r="F336" s="49">
        <v>6.7000000000000004E-2</v>
      </c>
      <c r="G336" s="49">
        <v>13.419750000000001</v>
      </c>
      <c r="H336" s="49">
        <v>0.3211</v>
      </c>
      <c r="I336" s="49">
        <v>0.2019</v>
      </c>
      <c r="J336" s="49">
        <v>46.581809999999997</v>
      </c>
      <c r="K336" s="49">
        <v>0.22309999999999999</v>
      </c>
      <c r="L336" s="49">
        <v>101.26723</v>
      </c>
      <c r="M336" s="47"/>
      <c r="N336" s="50">
        <v>0.99638353701460125</v>
      </c>
      <c r="O336" s="50">
        <v>1.3047600264516391E-3</v>
      </c>
      <c r="P336" s="50">
        <v>0.2764272443996954</v>
      </c>
      <c r="Q336" s="50">
        <v>6.3615745809976927E-3</v>
      </c>
      <c r="R336" s="50">
        <v>4.2121369523961533E-3</v>
      </c>
      <c r="S336" s="50">
        <v>1.7104300988212104</v>
      </c>
      <c r="T336" s="50">
        <v>5.8875911371425163E-3</v>
      </c>
      <c r="U336" s="50">
        <v>3.001006942932495</v>
      </c>
      <c r="V336" s="51">
        <v>86.087212283113516</v>
      </c>
      <c r="X336" s="49">
        <v>0.25</v>
      </c>
      <c r="Y336" s="49">
        <v>28.95</v>
      </c>
      <c r="Z336" s="49">
        <v>0.62</v>
      </c>
      <c r="AA336" s="49">
        <v>5.85</v>
      </c>
      <c r="AB336" s="49">
        <v>10.31</v>
      </c>
      <c r="AC336" s="49">
        <v>0.24</v>
      </c>
      <c r="AD336" s="49">
        <v>2.4500000000000002</v>
      </c>
      <c r="AE336" s="312"/>
      <c r="AF336" s="465" t="s">
        <v>1749</v>
      </c>
      <c r="AG336" s="343">
        <v>30</v>
      </c>
      <c r="AH336" s="343">
        <v>15</v>
      </c>
      <c r="AI336" s="343"/>
      <c r="AJ336" s="387" t="s">
        <v>1737</v>
      </c>
      <c r="AK336" s="438"/>
      <c r="AL336" s="388">
        <v>41.84</v>
      </c>
      <c r="AM336" s="388"/>
      <c r="AN336" s="388">
        <v>4.67</v>
      </c>
      <c r="AO336" s="388">
        <v>0.19</v>
      </c>
      <c r="AP336" s="388">
        <v>0.12</v>
      </c>
      <c r="AQ336" s="388">
        <v>53.02</v>
      </c>
      <c r="AR336" s="388"/>
      <c r="AS336" s="401"/>
      <c r="AT336" s="343"/>
      <c r="AU336" s="343"/>
      <c r="AV336" s="343"/>
      <c r="AW336" s="343"/>
      <c r="AX336" s="343"/>
      <c r="AY336" s="343"/>
      <c r="AZ336" s="343"/>
      <c r="BA336" s="343"/>
      <c r="BB336" s="343"/>
      <c r="BC336" s="343"/>
      <c r="BD336" s="343"/>
      <c r="BE336" s="475"/>
      <c r="BF336" s="475"/>
      <c r="BG336" s="475"/>
      <c r="BH336" s="475"/>
      <c r="BI336" s="475"/>
      <c r="BJ336" s="475"/>
      <c r="BK336" s="475"/>
      <c r="BL336" s="475"/>
      <c r="BM336" s="475"/>
      <c r="BN336" s="475"/>
      <c r="BO336" s="475"/>
      <c r="BP336" s="306"/>
      <c r="BQ336" s="496"/>
      <c r="BR336" s="496"/>
      <c r="BS336" s="496"/>
      <c r="BT336" s="496"/>
      <c r="BU336" s="496"/>
      <c r="BV336" s="496"/>
    </row>
    <row r="337" spans="1:74" s="52" customFormat="1" ht="12.75">
      <c r="A337" s="45">
        <v>3291.8800292611559</v>
      </c>
      <c r="B337" s="46" t="s">
        <v>317</v>
      </c>
      <c r="C337" s="47" t="s">
        <v>318</v>
      </c>
      <c r="D337" s="48">
        <v>456.00459426902853</v>
      </c>
      <c r="E337" s="49">
        <v>40.4831</v>
      </c>
      <c r="F337" s="49">
        <v>6.8400000000000002E-2</v>
      </c>
      <c r="G337" s="49">
        <v>13.54002</v>
      </c>
      <c r="H337" s="49">
        <v>0.31919999999999998</v>
      </c>
      <c r="I337" s="49">
        <v>0.17349999999999999</v>
      </c>
      <c r="J337" s="49">
        <v>46.26952</v>
      </c>
      <c r="K337" s="49">
        <v>0.21870000000000001</v>
      </c>
      <c r="L337" s="49">
        <v>101.07243999999999</v>
      </c>
      <c r="M337" s="47"/>
      <c r="N337" s="50">
        <v>0.99917134008660757</v>
      </c>
      <c r="O337" s="50">
        <v>1.3347432212535699E-3</v>
      </c>
      <c r="P337" s="50">
        <v>0.27947406184442414</v>
      </c>
      <c r="Q337" s="50">
        <v>6.3368435089118077E-3</v>
      </c>
      <c r="R337" s="50">
        <v>3.6270323193242312E-3</v>
      </c>
      <c r="S337" s="50">
        <v>1.7024318935538907</v>
      </c>
      <c r="T337" s="50">
        <v>5.7832589364734781E-3</v>
      </c>
      <c r="U337" s="50">
        <v>2.9981591734708855</v>
      </c>
      <c r="V337" s="51">
        <v>85.898722334266523</v>
      </c>
      <c r="X337" s="49">
        <v>0.25</v>
      </c>
      <c r="Y337" s="49">
        <v>28.42</v>
      </c>
      <c r="Z337" s="49">
        <v>0.62</v>
      </c>
      <c r="AA337" s="49">
        <v>5.88</v>
      </c>
      <c r="AB337" s="49">
        <v>12.48</v>
      </c>
      <c r="AC337" s="49">
        <v>0.24</v>
      </c>
      <c r="AD337" s="49">
        <v>2.5099999999999998</v>
      </c>
      <c r="AE337" s="312"/>
      <c r="AF337" s="465" t="s">
        <v>1749</v>
      </c>
      <c r="AG337" s="343">
        <v>30</v>
      </c>
      <c r="AH337" s="343">
        <v>15</v>
      </c>
      <c r="AI337" s="343"/>
      <c r="AJ337" s="391" t="s">
        <v>1681</v>
      </c>
      <c r="AK337" s="438"/>
      <c r="AL337" s="392">
        <f>(AL336-AL334)/AL336*100</f>
        <v>-9.7131931166338989E-2</v>
      </c>
      <c r="AM337" s="392"/>
      <c r="AN337" s="392">
        <f t="shared" ref="AN337:AQ337" si="44">(AN336-AN334)/AN336*100</f>
        <v>-3.8962740899357509</v>
      </c>
      <c r="AO337" s="392">
        <f t="shared" si="44"/>
        <v>-2.0642105263157942</v>
      </c>
      <c r="AP337" s="392">
        <f t="shared" si="44"/>
        <v>-31.959666666666681</v>
      </c>
      <c r="AQ337" s="392">
        <f t="shared" si="44"/>
        <v>-0.35688419464352855</v>
      </c>
      <c r="AR337" s="392"/>
      <c r="AS337" s="401"/>
      <c r="AT337" s="343"/>
      <c r="AU337" s="343"/>
      <c r="AV337" s="343"/>
      <c r="AW337" s="343"/>
      <c r="AX337" s="343"/>
      <c r="AY337" s="343"/>
      <c r="AZ337" s="343"/>
      <c r="BA337" s="343"/>
      <c r="BB337" s="343"/>
      <c r="BC337" s="343"/>
      <c r="BD337" s="343"/>
      <c r="BE337" s="475"/>
      <c r="BF337" s="475"/>
      <c r="BG337" s="475"/>
      <c r="BH337" s="475"/>
      <c r="BI337" s="475"/>
      <c r="BJ337" s="475"/>
      <c r="BK337" s="475"/>
      <c r="BL337" s="475"/>
      <c r="BM337" s="475"/>
      <c r="BN337" s="475"/>
      <c r="BO337" s="475"/>
      <c r="BP337" s="306"/>
      <c r="BQ337" s="496"/>
      <c r="BR337" s="496"/>
      <c r="BS337" s="496"/>
      <c r="BT337" s="496"/>
      <c r="BU337" s="496"/>
      <c r="BV337" s="496"/>
    </row>
    <row r="338" spans="1:74" s="52" customFormat="1" ht="13.5" thickBot="1">
      <c r="A338" s="45">
        <v>3291.8800292611559</v>
      </c>
      <c r="B338" s="46" t="s">
        <v>317</v>
      </c>
      <c r="C338" s="47" t="s">
        <v>318</v>
      </c>
      <c r="D338" s="48">
        <v>464.00459426902853</v>
      </c>
      <c r="E338" s="49">
        <v>40.289740000000002</v>
      </c>
      <c r="F338" s="49">
        <v>0.1053</v>
      </c>
      <c r="G338" s="49">
        <v>13.399710000000001</v>
      </c>
      <c r="H338" s="49">
        <v>0.33310000000000001</v>
      </c>
      <c r="I338" s="49">
        <v>0.17810000000000001</v>
      </c>
      <c r="J338" s="49">
        <v>46.219149999999999</v>
      </c>
      <c r="K338" s="49">
        <v>0.2301</v>
      </c>
      <c r="L338" s="49">
        <v>100.7552</v>
      </c>
      <c r="M338" s="47"/>
      <c r="N338" s="50">
        <v>0.99725621088555338</v>
      </c>
      <c r="O338" s="50">
        <v>2.0607061690690906E-3</v>
      </c>
      <c r="P338" s="50">
        <v>0.27737267719848319</v>
      </c>
      <c r="Q338" s="50">
        <v>6.631790679809269E-3</v>
      </c>
      <c r="R338" s="50">
        <v>3.7338936465693565E-3</v>
      </c>
      <c r="S338" s="50">
        <v>1.7054648966014723</v>
      </c>
      <c r="T338" s="50">
        <v>6.1022015953519889E-3</v>
      </c>
      <c r="U338" s="50">
        <v>2.9986223767763085</v>
      </c>
      <c r="V338" s="51">
        <v>86.011326350502841</v>
      </c>
      <c r="X338" s="49">
        <v>0.25</v>
      </c>
      <c r="Y338" s="49">
        <v>19.18</v>
      </c>
      <c r="Z338" s="49">
        <v>0.62</v>
      </c>
      <c r="AA338" s="49">
        <v>5.6</v>
      </c>
      <c r="AB338" s="49">
        <v>12.15</v>
      </c>
      <c r="AC338" s="49">
        <v>0.24</v>
      </c>
      <c r="AD338" s="49">
        <v>2.38</v>
      </c>
      <c r="AE338" s="312"/>
      <c r="AF338" s="465" t="s">
        <v>1749</v>
      </c>
      <c r="AG338" s="343">
        <v>30</v>
      </c>
      <c r="AH338" s="343">
        <v>15</v>
      </c>
      <c r="AI338" s="343"/>
      <c r="AJ338" s="393" t="s">
        <v>1693</v>
      </c>
      <c r="AK338" s="439"/>
      <c r="AL338" s="404">
        <v>0.21124522202486667</v>
      </c>
      <c r="AM338" s="404">
        <v>48.024045470692741</v>
      </c>
      <c r="AN338" s="404">
        <v>0.45020786678507985</v>
      </c>
      <c r="AO338" s="404">
        <v>8.3279401420959136</v>
      </c>
      <c r="AP338" s="404">
        <v>6.6187465364120781</v>
      </c>
      <c r="AQ338" s="404">
        <v>0.18056306571936059</v>
      </c>
      <c r="AR338" s="404">
        <v>4.888651472468915</v>
      </c>
      <c r="AS338" s="402"/>
      <c r="AT338" s="343"/>
      <c r="AU338" s="343"/>
      <c r="AV338" s="343"/>
      <c r="AW338" s="343"/>
      <c r="AX338" s="343"/>
      <c r="AY338" s="343"/>
      <c r="AZ338" s="343"/>
      <c r="BA338" s="343"/>
      <c r="BB338" s="343"/>
      <c r="BC338" s="343"/>
      <c r="BD338" s="343"/>
      <c r="BE338" s="475"/>
      <c r="BF338" s="475"/>
      <c r="BG338" s="475"/>
      <c r="BH338" s="475"/>
      <c r="BI338" s="475"/>
      <c r="BJ338" s="475"/>
      <c r="BK338" s="475"/>
      <c r="BL338" s="475"/>
      <c r="BM338" s="475"/>
      <c r="BN338" s="475"/>
      <c r="BO338" s="475"/>
      <c r="BP338" s="306"/>
      <c r="BQ338" s="496"/>
      <c r="BR338" s="496"/>
      <c r="BS338" s="496"/>
      <c r="BT338" s="496"/>
      <c r="BU338" s="496"/>
      <c r="BV338" s="496"/>
    </row>
    <row r="339" spans="1:74" s="52" customFormat="1" ht="13.5" thickBot="1">
      <c r="A339" s="45">
        <v>3291.8800292611559</v>
      </c>
      <c r="B339" s="46" t="s">
        <v>317</v>
      </c>
      <c r="C339" s="47" t="s">
        <v>318</v>
      </c>
      <c r="D339" s="48">
        <v>472.00459426902853</v>
      </c>
      <c r="E339" s="49">
        <v>40.29992</v>
      </c>
      <c r="F339" s="49">
        <v>7.0900000000000005E-2</v>
      </c>
      <c r="G339" s="49">
        <v>13.31953</v>
      </c>
      <c r="H339" s="49">
        <v>0.31909999999999999</v>
      </c>
      <c r="I339" s="49">
        <v>0.19789999999999999</v>
      </c>
      <c r="J339" s="49">
        <v>46.098260000000003</v>
      </c>
      <c r="K339" s="49">
        <v>0.21970000000000001</v>
      </c>
      <c r="L339" s="49">
        <v>100.52531</v>
      </c>
      <c r="M339" s="47"/>
      <c r="N339" s="50">
        <v>0.99945101640848955</v>
      </c>
      <c r="O339" s="50">
        <v>1.3902054291394467E-3</v>
      </c>
      <c r="P339" s="50">
        <v>0.2762499603373833</v>
      </c>
      <c r="Q339" s="50">
        <v>6.3654341030465068E-3</v>
      </c>
      <c r="R339" s="50">
        <v>4.1570846054172408E-3</v>
      </c>
      <c r="S339" s="50">
        <v>1.7043171280082965</v>
      </c>
      <c r="T339" s="50">
        <v>5.8377438414594987E-3</v>
      </c>
      <c r="U339" s="50">
        <v>2.9977685727332326</v>
      </c>
      <c r="V339" s="51">
        <v>86.051976630181798</v>
      </c>
      <c r="X339" s="49">
        <v>0.25</v>
      </c>
      <c r="Y339" s="49">
        <v>27.58</v>
      </c>
      <c r="Z339" s="49">
        <v>0.62</v>
      </c>
      <c r="AA339" s="49">
        <v>5.9</v>
      </c>
      <c r="AB339" s="49">
        <v>10.59</v>
      </c>
      <c r="AC339" s="49">
        <v>0.25</v>
      </c>
      <c r="AD339" s="49">
        <v>2.48</v>
      </c>
      <c r="AE339" s="312"/>
      <c r="AF339" s="465" t="s">
        <v>1749</v>
      </c>
      <c r="AG339" s="343">
        <v>30</v>
      </c>
      <c r="AH339" s="343">
        <v>15</v>
      </c>
      <c r="AI339" s="343"/>
      <c r="AJ339" s="161"/>
      <c r="AK339" s="310"/>
      <c r="AL339" s="49"/>
      <c r="AM339" s="49"/>
      <c r="AN339" s="49"/>
      <c r="AO339" s="49"/>
      <c r="AP339" s="49"/>
      <c r="AQ339" s="49"/>
      <c r="AR339" s="49"/>
      <c r="AS339" s="51"/>
      <c r="AT339" s="343"/>
      <c r="AU339" s="343"/>
      <c r="AV339" s="343"/>
      <c r="AW339" s="343"/>
      <c r="AX339" s="343"/>
      <c r="AY339" s="343"/>
      <c r="AZ339" s="343"/>
      <c r="BA339" s="343"/>
      <c r="BB339" s="343"/>
      <c r="BC339" s="343"/>
      <c r="BD339" s="343"/>
      <c r="BE339" s="475"/>
      <c r="BF339" s="475"/>
      <c r="BG339" s="475"/>
      <c r="BH339" s="475"/>
      <c r="BI339" s="475"/>
      <c r="BJ339" s="475"/>
      <c r="BK339" s="475"/>
      <c r="BL339" s="475"/>
      <c r="BM339" s="475"/>
      <c r="BN339" s="475"/>
      <c r="BO339" s="475"/>
      <c r="BP339" s="306"/>
      <c r="BQ339" s="496"/>
      <c r="BR339" s="496"/>
      <c r="BS339" s="496"/>
      <c r="BT339" s="496"/>
      <c r="BU339" s="496"/>
      <c r="BV339" s="496"/>
    </row>
    <row r="340" spans="1:74" s="52" customFormat="1">
      <c r="A340" s="45">
        <v>3291.8800292611559</v>
      </c>
      <c r="B340" s="46" t="s">
        <v>317</v>
      </c>
      <c r="C340" s="47" t="s">
        <v>318</v>
      </c>
      <c r="D340" s="48">
        <v>480.00459426902853</v>
      </c>
      <c r="E340" s="49">
        <v>40.116729999999997</v>
      </c>
      <c r="F340" s="49">
        <v>5.5500000000000001E-2</v>
      </c>
      <c r="G340" s="49">
        <v>13.479889999999999</v>
      </c>
      <c r="H340" s="49">
        <v>0.32279999999999998</v>
      </c>
      <c r="I340" s="49">
        <v>0.187</v>
      </c>
      <c r="J340" s="49">
        <v>46.108330000000002</v>
      </c>
      <c r="K340" s="49">
        <v>0.22900000000000001</v>
      </c>
      <c r="L340" s="49">
        <v>100.49925</v>
      </c>
      <c r="M340" s="47"/>
      <c r="N340" s="50">
        <v>0.99645286297638647</v>
      </c>
      <c r="O340" s="50">
        <v>1.0899325733794061E-3</v>
      </c>
      <c r="P340" s="50">
        <v>0.28001002220667276</v>
      </c>
      <c r="Q340" s="50">
        <v>6.449241682115932E-3</v>
      </c>
      <c r="R340" s="50">
        <v>3.934219435664626E-3</v>
      </c>
      <c r="S340" s="50">
        <v>1.7073366855029903</v>
      </c>
      <c r="T340" s="50">
        <v>6.0943074996447581E-3</v>
      </c>
      <c r="U340" s="50">
        <v>3.0013672718768545</v>
      </c>
      <c r="V340" s="51">
        <v>85.910358714943442</v>
      </c>
      <c r="X340" s="49">
        <v>0.25</v>
      </c>
      <c r="Y340" s="49">
        <v>34.82</v>
      </c>
      <c r="Z340" s="49">
        <v>0.62</v>
      </c>
      <c r="AA340" s="49">
        <v>5.78</v>
      </c>
      <c r="AB340" s="49">
        <v>11.38</v>
      </c>
      <c r="AC340" s="49">
        <v>0.25</v>
      </c>
      <c r="AD340" s="49">
        <v>2.4</v>
      </c>
      <c r="AE340" s="312"/>
      <c r="AF340" s="465" t="s">
        <v>1749</v>
      </c>
      <c r="AG340" s="343">
        <v>30</v>
      </c>
      <c r="AH340" s="343">
        <v>15</v>
      </c>
      <c r="AI340" s="343"/>
      <c r="AJ340" s="371" t="s">
        <v>1760</v>
      </c>
      <c r="AK340" s="463" t="s">
        <v>1696</v>
      </c>
      <c r="AL340" s="372" t="s">
        <v>285</v>
      </c>
      <c r="AM340" s="372" t="s">
        <v>286</v>
      </c>
      <c r="AN340" s="372" t="s">
        <v>287</v>
      </c>
      <c r="AO340" s="372" t="s">
        <v>288</v>
      </c>
      <c r="AP340" s="372" t="s">
        <v>289</v>
      </c>
      <c r="AQ340" s="372" t="s">
        <v>290</v>
      </c>
      <c r="AR340" s="373" t="s">
        <v>291</v>
      </c>
      <c r="AT340" s="343"/>
      <c r="AU340" s="343"/>
      <c r="AV340" s="343"/>
      <c r="AW340" s="343"/>
      <c r="AX340" s="343"/>
      <c r="AY340" s="343"/>
      <c r="AZ340" s="343"/>
      <c r="BA340" s="343"/>
      <c r="BB340" s="343"/>
      <c r="BC340" s="343"/>
      <c r="BD340" s="343"/>
      <c r="BE340" s="475"/>
      <c r="BF340" s="475"/>
      <c r="BG340" s="475"/>
      <c r="BH340" s="475"/>
      <c r="BI340" s="475"/>
      <c r="BJ340" s="475"/>
      <c r="BK340" s="475"/>
      <c r="BL340" s="475"/>
      <c r="BM340" s="475"/>
      <c r="BN340" s="475"/>
      <c r="BO340" s="475"/>
      <c r="BP340" s="306"/>
      <c r="BQ340" s="496"/>
      <c r="BR340" s="496"/>
      <c r="BS340" s="496"/>
      <c r="BT340" s="496"/>
      <c r="BU340" s="496"/>
      <c r="BV340" s="496"/>
    </row>
    <row r="341" spans="1:74" s="52" customFormat="1" ht="13.5" thickBot="1">
      <c r="A341" s="45">
        <v>3291.8800292611559</v>
      </c>
      <c r="B341" s="46" t="s">
        <v>317</v>
      </c>
      <c r="C341" s="47" t="s">
        <v>318</v>
      </c>
      <c r="D341" s="48">
        <v>488.00459426902853</v>
      </c>
      <c r="E341" s="49">
        <v>40.452570000000001</v>
      </c>
      <c r="F341" s="49">
        <v>8.5999999999999993E-2</v>
      </c>
      <c r="G341" s="49">
        <v>13.45984</v>
      </c>
      <c r="H341" s="49">
        <v>0.30409999999999998</v>
      </c>
      <c r="I341" s="49">
        <v>0.18640000000000001</v>
      </c>
      <c r="J341" s="49">
        <v>46.188920000000003</v>
      </c>
      <c r="K341" s="49">
        <v>0.2329</v>
      </c>
      <c r="L341" s="49">
        <v>100.91073</v>
      </c>
      <c r="M341" s="47"/>
      <c r="N341" s="50">
        <v>0.99960531461928592</v>
      </c>
      <c r="O341" s="50">
        <v>1.6801819109130134E-3</v>
      </c>
      <c r="P341" s="50">
        <v>0.2781495295867375</v>
      </c>
      <c r="Q341" s="50">
        <v>6.0442546174670512E-3</v>
      </c>
      <c r="R341" s="50">
        <v>3.9013425613529749E-3</v>
      </c>
      <c r="S341" s="50">
        <v>1.7014876123091862</v>
      </c>
      <c r="T341" s="50">
        <v>6.1660859539448155E-3</v>
      </c>
      <c r="U341" s="50">
        <v>2.9970343215588873</v>
      </c>
      <c r="V341" s="51">
        <v>85.949469036514941</v>
      </c>
      <c r="X341" s="49">
        <v>0.25</v>
      </c>
      <c r="Y341" s="49">
        <v>22.37</v>
      </c>
      <c r="Z341" s="49">
        <v>0.62</v>
      </c>
      <c r="AA341" s="49">
        <v>6.2</v>
      </c>
      <c r="AB341" s="49">
        <v>11.35</v>
      </c>
      <c r="AC341" s="49">
        <v>0.24</v>
      </c>
      <c r="AD341" s="49">
        <v>2.37</v>
      </c>
      <c r="AE341" s="312"/>
      <c r="AF341" s="465" t="s">
        <v>1749</v>
      </c>
      <c r="AG341" s="343">
        <v>30</v>
      </c>
      <c r="AH341" s="343">
        <v>15</v>
      </c>
      <c r="AI341" s="343"/>
      <c r="AJ341" s="408"/>
      <c r="AK341" s="432"/>
      <c r="AL341" s="409" t="s">
        <v>303</v>
      </c>
      <c r="AM341" s="409" t="s">
        <v>303</v>
      </c>
      <c r="AN341" s="409" t="s">
        <v>303</v>
      </c>
      <c r="AO341" s="409" t="s">
        <v>303</v>
      </c>
      <c r="AP341" s="409" t="s">
        <v>303</v>
      </c>
      <c r="AQ341" s="409" t="s">
        <v>303</v>
      </c>
      <c r="AR341" s="410" t="s">
        <v>303</v>
      </c>
      <c r="AT341" s="343"/>
      <c r="AU341" s="343"/>
      <c r="AV341" s="343"/>
      <c r="AW341" s="343"/>
      <c r="AX341" s="343"/>
      <c r="AY341" s="343"/>
      <c r="AZ341" s="343"/>
      <c r="BA341" s="343"/>
      <c r="BB341" s="343"/>
      <c r="BC341" s="343"/>
      <c r="BD341" s="343"/>
      <c r="BE341" s="475"/>
      <c r="BF341" s="475"/>
      <c r="BG341" s="475"/>
      <c r="BH341" s="475"/>
      <c r="BI341" s="475"/>
      <c r="BJ341" s="475"/>
      <c r="BK341" s="475"/>
      <c r="BL341" s="475"/>
      <c r="BM341" s="475"/>
      <c r="BN341" s="475"/>
      <c r="BO341" s="475"/>
      <c r="BP341" s="306"/>
      <c r="BQ341" s="496"/>
      <c r="BR341" s="496"/>
      <c r="BS341" s="496"/>
      <c r="BT341" s="496"/>
      <c r="BU341" s="496"/>
      <c r="BV341" s="496"/>
    </row>
    <row r="342" spans="1:74" s="52" customFormat="1" ht="12.75">
      <c r="A342" s="45">
        <v>3291.8800292611559</v>
      </c>
      <c r="B342" s="46" t="s">
        <v>317</v>
      </c>
      <c r="C342" s="47" t="s">
        <v>318</v>
      </c>
      <c r="D342" s="48">
        <v>496.00459426902853</v>
      </c>
      <c r="E342" s="49">
        <v>40.422040000000003</v>
      </c>
      <c r="F342" s="49">
        <v>6.4000000000000001E-2</v>
      </c>
      <c r="G342" s="49">
        <v>13.379670000000001</v>
      </c>
      <c r="H342" s="49">
        <v>0.32269999999999999</v>
      </c>
      <c r="I342" s="49">
        <v>0.19320000000000001</v>
      </c>
      <c r="J342" s="49">
        <v>46.198999999999998</v>
      </c>
      <c r="K342" s="49">
        <v>0.22770000000000001</v>
      </c>
      <c r="L342" s="49">
        <v>100.80831000000001</v>
      </c>
      <c r="M342" s="47"/>
      <c r="N342" s="50">
        <v>0.99977802723571985</v>
      </c>
      <c r="O342" s="50">
        <v>1.2515285156389721E-3</v>
      </c>
      <c r="P342" s="50">
        <v>0.27674944350877467</v>
      </c>
      <c r="Q342" s="50">
        <v>6.4198993309589275E-3</v>
      </c>
      <c r="R342" s="50">
        <v>4.0474195170264052E-3</v>
      </c>
      <c r="S342" s="50">
        <v>1.7034385874477604</v>
      </c>
      <c r="T342" s="50">
        <v>6.0340101771229684E-3</v>
      </c>
      <c r="U342" s="50">
        <v>2.9977189157330022</v>
      </c>
      <c r="V342" s="51">
        <v>86.024082603151058</v>
      </c>
      <c r="X342" s="49">
        <v>0.25</v>
      </c>
      <c r="Y342" s="49">
        <v>31.56</v>
      </c>
      <c r="Z342" s="49">
        <v>0.62</v>
      </c>
      <c r="AA342" s="49">
        <v>5.88</v>
      </c>
      <c r="AB342" s="49">
        <v>11.24</v>
      </c>
      <c r="AC342" s="49">
        <v>0.24</v>
      </c>
      <c r="AD342" s="49">
        <v>2.4</v>
      </c>
      <c r="AE342" s="312"/>
      <c r="AF342" s="465" t="s">
        <v>1749</v>
      </c>
      <c r="AG342" s="343">
        <v>30</v>
      </c>
      <c r="AH342" s="343">
        <v>15</v>
      </c>
      <c r="AI342" s="343"/>
      <c r="AJ342" s="387" t="s">
        <v>1761</v>
      </c>
      <c r="AK342" s="433" t="s">
        <v>1686</v>
      </c>
      <c r="AL342" s="388">
        <f>AVERAGE(AL5:AL15,AL26:AL29,AL40:AL44,AL54:AL61,AL71:AL76,AL86:AL106,AL116:AL121,AL131:AL139,AL149:AL169,AL179:AL190,AL200:AL214,AL224:AL232,AL242:AL250,AL260:AL264,AL274:AL278,AL288:AL292,AL302:AL305,AL315:AL319,AL329:AL333)</f>
        <v>41.383451515151521</v>
      </c>
      <c r="AM342" s="388">
        <f t="shared" ref="AM342:AR342" si="45">AVERAGE(AM5:AM15,AM26:AM29,AM40:AM44,AM54:AM61,AM71:AM76,AM86:AM106,AM116:AM121,AM131:AM139,AM149:AM169,AM179:AM190,AM200:AM214,AM224:AM232,AM242:AM250,AM260:AM264,AM274:AM278,AM288:AM292,AM302:AM305,AM315:AM319,AM329:AM333)</f>
        <v>5.7561319444444448E-3</v>
      </c>
      <c r="AN342" s="388">
        <f t="shared" si="45"/>
        <v>4.9133917575757593</v>
      </c>
      <c r="AO342" s="388">
        <f t="shared" si="45"/>
        <v>0.20493720606060611</v>
      </c>
      <c r="AP342" s="388">
        <f t="shared" si="45"/>
        <v>0.15133466666666665</v>
      </c>
      <c r="AQ342" s="388">
        <f t="shared" si="45"/>
        <v>52.782278181818171</v>
      </c>
      <c r="AR342" s="390">
        <f t="shared" si="45"/>
        <v>1.0520593939393936E-2</v>
      </c>
      <c r="AT342" s="343"/>
      <c r="AU342" s="343"/>
      <c r="AV342" s="343"/>
      <c r="AW342" s="343"/>
      <c r="AX342" s="343"/>
      <c r="AY342" s="343"/>
      <c r="AZ342" s="343"/>
      <c r="BA342" s="343"/>
      <c r="BB342" s="343"/>
      <c r="BC342" s="343"/>
      <c r="BD342" s="343"/>
      <c r="BE342" s="475"/>
      <c r="BF342" s="475"/>
      <c r="BG342" s="475"/>
      <c r="BH342" s="475"/>
      <c r="BI342" s="475"/>
      <c r="BJ342" s="475"/>
      <c r="BK342" s="475"/>
      <c r="BL342" s="475"/>
      <c r="BM342" s="475"/>
      <c r="BN342" s="475"/>
      <c r="BO342" s="475"/>
      <c r="BP342" s="306"/>
      <c r="BQ342" s="496"/>
      <c r="BR342" s="496"/>
      <c r="BS342" s="496"/>
      <c r="BT342" s="496"/>
      <c r="BU342" s="496"/>
      <c r="BV342" s="496"/>
    </row>
    <row r="343" spans="1:74" s="52" customFormat="1" ht="12.75">
      <c r="A343" s="45">
        <v>3291.8800292611559</v>
      </c>
      <c r="B343" s="46" t="s">
        <v>317</v>
      </c>
      <c r="C343" s="47" t="s">
        <v>318</v>
      </c>
      <c r="D343" s="48">
        <v>504.00459426902853</v>
      </c>
      <c r="E343" s="49">
        <v>40.340620000000001</v>
      </c>
      <c r="F343" s="49">
        <v>7.9600000000000004E-2</v>
      </c>
      <c r="G343" s="49">
        <v>13.349600000000001</v>
      </c>
      <c r="H343" s="49">
        <v>0.3256</v>
      </c>
      <c r="I343" s="49">
        <v>0.16689999999999999</v>
      </c>
      <c r="J343" s="49">
        <v>46.138550000000002</v>
      </c>
      <c r="K343" s="49">
        <v>0.2301</v>
      </c>
      <c r="L343" s="49">
        <v>100.63096999999999</v>
      </c>
      <c r="M343" s="47"/>
      <c r="N343" s="50">
        <v>0.99936144913951952</v>
      </c>
      <c r="O343" s="50">
        <v>1.5590803806743837E-3</v>
      </c>
      <c r="P343" s="50">
        <v>0.27656949111506152</v>
      </c>
      <c r="Q343" s="50">
        <v>6.4879622197145537E-3</v>
      </c>
      <c r="R343" s="50">
        <v>3.5020480420432463E-3</v>
      </c>
      <c r="S343" s="50">
        <v>1.7039329883819037</v>
      </c>
      <c r="T343" s="50">
        <v>6.1073708202149558E-3</v>
      </c>
      <c r="U343" s="50">
        <v>2.9975203900991318</v>
      </c>
      <c r="V343" s="51">
        <v>86.035387787784629</v>
      </c>
      <c r="X343" s="49">
        <v>0.25</v>
      </c>
      <c r="Y343" s="49">
        <v>24.91</v>
      </c>
      <c r="Z343" s="49">
        <v>0.62</v>
      </c>
      <c r="AA343" s="49">
        <v>5.74</v>
      </c>
      <c r="AB343" s="49">
        <v>12.83</v>
      </c>
      <c r="AC343" s="49">
        <v>0.24</v>
      </c>
      <c r="AD343" s="49">
        <v>2.38</v>
      </c>
      <c r="AE343" s="312"/>
      <c r="AF343" s="465" t="s">
        <v>1749</v>
      </c>
      <c r="AG343" s="343">
        <v>30</v>
      </c>
      <c r="AH343" s="343">
        <v>15</v>
      </c>
      <c r="AI343" s="343"/>
      <c r="AJ343" s="387" t="s">
        <v>1736</v>
      </c>
      <c r="AK343" s="433" t="s">
        <v>1686</v>
      </c>
      <c r="AL343" s="388">
        <f>(STDEV(AL5:AL15,AL26:AL29,AL40:AL44,AL54:AL61,AL71:AL76,AL86:AL106,AL116:AL121,AL131:AL139,AL149:AL169,AL179:AL190,AL200:AL214,AL224:AL232,AL242:AL250,AL260:AL264,AL274:AL278,AL288:AL292,AL302:AL305,AL315:AL319,AL329:AL333)/AL342)*100</f>
        <v>1.1566796813746376</v>
      </c>
      <c r="AM343" s="388">
        <f t="shared" ref="AM343:AR343" si="46">(STDEV(AM5:AM15,AM26:AM29,AM40:AM44,AM54:AM61,AM71:AM76,AM86:AM106,AM116:AM121,AM131:AM139,AM149:AM169,AM179:AM190,AM200:AM214,AM224:AM232,AM242:AM250,AM260:AM264,AM274:AM278,AM288:AM292,AM302:AM305,AM315:AM319,AM329:AM333)/AM342)*100</f>
        <v>206.91055044982383</v>
      </c>
      <c r="AN343" s="388">
        <f t="shared" si="46"/>
        <v>1.9830060677839885</v>
      </c>
      <c r="AO343" s="388">
        <f t="shared" si="46"/>
        <v>7.1279674988529944</v>
      </c>
      <c r="AP343" s="388">
        <f t="shared" si="46"/>
        <v>11.719081185628939</v>
      </c>
      <c r="AQ343" s="388">
        <f t="shared" si="46"/>
        <v>0.88198674643606734</v>
      </c>
      <c r="AR343" s="390">
        <f t="shared" si="46"/>
        <v>52.577618499822961</v>
      </c>
      <c r="AT343" s="343"/>
      <c r="AU343" s="343"/>
      <c r="AV343" s="343"/>
      <c r="AW343" s="343"/>
      <c r="AX343" s="343"/>
      <c r="AY343" s="343"/>
      <c r="AZ343" s="343"/>
      <c r="BA343" s="343"/>
      <c r="BB343" s="343"/>
      <c r="BC343" s="343"/>
      <c r="BD343" s="343"/>
      <c r="BE343" s="475"/>
      <c r="BF343" s="475"/>
      <c r="BG343" s="475"/>
      <c r="BH343" s="475"/>
      <c r="BI343" s="475"/>
      <c r="BJ343" s="475"/>
      <c r="BK343" s="475"/>
      <c r="BL343" s="475"/>
      <c r="BM343" s="475"/>
      <c r="BN343" s="475"/>
      <c r="BO343" s="475"/>
      <c r="BP343" s="306"/>
      <c r="BQ343" s="496"/>
      <c r="BR343" s="496"/>
      <c r="BS343" s="496"/>
      <c r="BT343" s="496"/>
      <c r="BU343" s="496"/>
      <c r="BV343" s="496"/>
    </row>
    <row r="344" spans="1:74" s="52" customFormat="1" ht="12.75">
      <c r="A344" s="45">
        <v>3291.8800292611559</v>
      </c>
      <c r="B344" s="46" t="s">
        <v>317</v>
      </c>
      <c r="C344" s="47" t="s">
        <v>318</v>
      </c>
      <c r="D344" s="48">
        <v>512.00459426902853</v>
      </c>
      <c r="E344" s="49">
        <v>40.289740000000002</v>
      </c>
      <c r="F344" s="49">
        <v>6.7799999999999999E-2</v>
      </c>
      <c r="G344" s="49">
        <v>13.46987</v>
      </c>
      <c r="H344" s="49">
        <v>0.34</v>
      </c>
      <c r="I344" s="49">
        <v>0.18190000000000001</v>
      </c>
      <c r="J344" s="49">
        <v>46.198999999999998</v>
      </c>
      <c r="K344" s="49">
        <v>0.2258</v>
      </c>
      <c r="L344" s="49">
        <v>100.77411000000001</v>
      </c>
      <c r="M344" s="47"/>
      <c r="N344" s="50">
        <v>0.99760283368592861</v>
      </c>
      <c r="O344" s="50">
        <v>1.3272976278786515E-3</v>
      </c>
      <c r="P344" s="50">
        <v>0.27892189529311279</v>
      </c>
      <c r="Q344" s="50">
        <v>6.7715177113324108E-3</v>
      </c>
      <c r="R344" s="50">
        <v>3.8148867299528707E-3</v>
      </c>
      <c r="S344" s="50">
        <v>1.7053138921269906</v>
      </c>
      <c r="T344" s="50">
        <v>5.9902478831185147E-3</v>
      </c>
      <c r="U344" s="50">
        <v>2.9997425710583143</v>
      </c>
      <c r="V344" s="51">
        <v>85.943107313079665</v>
      </c>
      <c r="X344" s="49">
        <v>0.25</v>
      </c>
      <c r="Y344" s="49">
        <v>29.77</v>
      </c>
      <c r="Z344" s="49">
        <v>0.62</v>
      </c>
      <c r="AA344" s="49">
        <v>5.5</v>
      </c>
      <c r="AB344" s="49">
        <v>11.73</v>
      </c>
      <c r="AC344" s="49">
        <v>0.24</v>
      </c>
      <c r="AD344" s="49">
        <v>2.42</v>
      </c>
      <c r="AE344" s="312"/>
      <c r="AF344" s="465" t="s">
        <v>1749</v>
      </c>
      <c r="AG344" s="343">
        <v>30</v>
      </c>
      <c r="AH344" s="343">
        <v>15</v>
      </c>
      <c r="AI344" s="343"/>
      <c r="AJ344" s="387" t="s">
        <v>1737</v>
      </c>
      <c r="AK344" s="433" t="s">
        <v>1686</v>
      </c>
      <c r="AL344" s="388">
        <v>41.84</v>
      </c>
      <c r="AM344" s="388"/>
      <c r="AN344" s="388">
        <v>4.67</v>
      </c>
      <c r="AO344" s="388">
        <v>0.19</v>
      </c>
      <c r="AP344" s="388">
        <v>0.12</v>
      </c>
      <c r="AQ344" s="388">
        <v>53.02</v>
      </c>
      <c r="AR344" s="390"/>
      <c r="AT344" s="343"/>
      <c r="AU344" s="343"/>
      <c r="AV344" s="343"/>
      <c r="AW344" s="343"/>
      <c r="AX344" s="343"/>
      <c r="AY344" s="343"/>
      <c r="AZ344" s="343"/>
      <c r="BA344" s="343"/>
      <c r="BB344" s="343"/>
      <c r="BC344" s="343"/>
      <c r="BD344" s="343"/>
      <c r="BE344" s="475"/>
      <c r="BF344" s="475"/>
      <c r="BG344" s="475"/>
      <c r="BH344" s="475"/>
      <c r="BI344" s="475"/>
      <c r="BJ344" s="475"/>
      <c r="BK344" s="475"/>
      <c r="BL344" s="475"/>
      <c r="BM344" s="475"/>
      <c r="BN344" s="475"/>
      <c r="BO344" s="475"/>
      <c r="BP344" s="306"/>
      <c r="BQ344" s="496"/>
      <c r="BR344" s="496"/>
      <c r="BS344" s="496"/>
      <c r="BT344" s="496"/>
      <c r="BU344" s="496"/>
      <c r="BV344" s="496"/>
    </row>
    <row r="345" spans="1:74" s="52" customFormat="1" ht="12.75">
      <c r="A345" s="45">
        <v>3291.8800292611559</v>
      </c>
      <c r="B345" s="46" t="s">
        <v>317</v>
      </c>
      <c r="C345" s="47" t="s">
        <v>318</v>
      </c>
      <c r="D345" s="48">
        <v>520.00459426902853</v>
      </c>
      <c r="E345" s="49">
        <v>40.320270000000001</v>
      </c>
      <c r="F345" s="49">
        <v>3.5299999999999998E-2</v>
      </c>
      <c r="G345" s="49">
        <v>13.53</v>
      </c>
      <c r="H345" s="49">
        <v>0.34150000000000003</v>
      </c>
      <c r="I345" s="49">
        <v>0.1893</v>
      </c>
      <c r="J345" s="49">
        <v>46.380330000000001</v>
      </c>
      <c r="K345" s="49">
        <v>0.22900000000000001</v>
      </c>
      <c r="L345" s="49">
        <v>101.02570000000001</v>
      </c>
      <c r="M345" s="47"/>
      <c r="N345" s="50">
        <v>0.99641289281032452</v>
      </c>
      <c r="O345" s="50">
        <v>6.8970921282495335E-4</v>
      </c>
      <c r="P345" s="50">
        <v>0.27962094383029734</v>
      </c>
      <c r="Q345" s="50">
        <v>6.7881355668031381E-3</v>
      </c>
      <c r="R345" s="50">
        <v>3.9623447550925298E-3</v>
      </c>
      <c r="S345" s="50">
        <v>1.7086703628721789</v>
      </c>
      <c r="T345" s="50">
        <v>6.0632997165046354E-3</v>
      </c>
      <c r="U345" s="50">
        <v>3.0022076887640261</v>
      </c>
      <c r="V345" s="51">
        <v>85.936620912252522</v>
      </c>
      <c r="X345" s="49">
        <v>0.25</v>
      </c>
      <c r="Y345" s="49">
        <v>53.55</v>
      </c>
      <c r="Z345" s="49">
        <v>0.62</v>
      </c>
      <c r="AA345" s="49">
        <v>5.57</v>
      </c>
      <c r="AB345" s="49">
        <v>11.29</v>
      </c>
      <c r="AC345" s="49">
        <v>0.24</v>
      </c>
      <c r="AD345" s="49">
        <v>2.41</v>
      </c>
      <c r="AE345" s="312"/>
      <c r="AF345" s="465" t="s">
        <v>1749</v>
      </c>
      <c r="AG345" s="343">
        <v>30</v>
      </c>
      <c r="AH345" s="343">
        <v>15</v>
      </c>
      <c r="AI345" s="343"/>
      <c r="AJ345" s="391" t="s">
        <v>1681</v>
      </c>
      <c r="AK345" s="433" t="s">
        <v>1686</v>
      </c>
      <c r="AL345" s="392">
        <f>(AL344-AL342)/AL344*100</f>
        <v>1.0911770670374827</v>
      </c>
      <c r="AM345" s="392"/>
      <c r="AN345" s="392">
        <f t="shared" ref="AN345:AQ345" si="47">(AN344-AN342)/AN344*100</f>
        <v>-5.2118149373824281</v>
      </c>
      <c r="AO345" s="392">
        <f t="shared" si="47"/>
        <v>-7.8616874003190063</v>
      </c>
      <c r="AP345" s="392">
        <f t="shared" si="47"/>
        <v>-26.112222222222208</v>
      </c>
      <c r="AQ345" s="392">
        <f t="shared" si="47"/>
        <v>0.44836253900760492</v>
      </c>
      <c r="AR345" s="407"/>
      <c r="AT345" s="343"/>
      <c r="AU345" s="343"/>
      <c r="AV345" s="343"/>
      <c r="AW345" s="343"/>
      <c r="AX345" s="343"/>
      <c r="AY345" s="343"/>
      <c r="AZ345" s="343"/>
      <c r="BA345" s="343"/>
      <c r="BB345" s="343"/>
      <c r="BC345" s="343"/>
      <c r="BD345" s="343"/>
      <c r="BE345" s="475"/>
      <c r="BF345" s="475"/>
      <c r="BG345" s="475"/>
      <c r="BH345" s="475"/>
      <c r="BI345" s="475"/>
      <c r="BJ345" s="475"/>
      <c r="BK345" s="475"/>
      <c r="BL345" s="475"/>
      <c r="BM345" s="475"/>
      <c r="BN345" s="475"/>
      <c r="BO345" s="475"/>
      <c r="BP345" s="306"/>
      <c r="BQ345" s="496"/>
      <c r="BR345" s="496"/>
      <c r="BS345" s="496"/>
      <c r="BT345" s="496"/>
      <c r="BU345" s="496"/>
      <c r="BV345" s="496"/>
    </row>
    <row r="346" spans="1:74" s="52" customFormat="1" ht="13.5" thickBot="1">
      <c r="A346" s="45">
        <v>3291.8800292611559</v>
      </c>
      <c r="B346" s="46" t="s">
        <v>317</v>
      </c>
      <c r="C346" s="47" t="s">
        <v>318</v>
      </c>
      <c r="D346" s="48">
        <v>528.00459426902853</v>
      </c>
      <c r="E346" s="49">
        <v>40.27957</v>
      </c>
      <c r="F346" s="49">
        <v>6.9900000000000004E-2</v>
      </c>
      <c r="G346" s="49">
        <v>13.379670000000001</v>
      </c>
      <c r="H346" s="49">
        <v>0.3347</v>
      </c>
      <c r="I346" s="49">
        <v>0.15870000000000001</v>
      </c>
      <c r="J346" s="49">
        <v>46.279589999999999</v>
      </c>
      <c r="K346" s="49">
        <v>0.2253</v>
      </c>
      <c r="L346" s="49">
        <v>100.72743</v>
      </c>
      <c r="M346" s="47"/>
      <c r="N346" s="50">
        <v>0.99732077207603587</v>
      </c>
      <c r="O346" s="50">
        <v>1.3683671187405457E-3</v>
      </c>
      <c r="P346" s="50">
        <v>0.27704571341472656</v>
      </c>
      <c r="Q346" s="50">
        <v>6.6657595516365605E-3</v>
      </c>
      <c r="R346" s="50">
        <v>3.3282252024780701E-3</v>
      </c>
      <c r="S346" s="50">
        <v>1.7082368541937785</v>
      </c>
      <c r="T346" s="50">
        <v>5.9768021290869553E-3</v>
      </c>
      <c r="U346" s="50">
        <v>2.9999424936864831</v>
      </c>
      <c r="V346" s="51">
        <v>86.045023618554254</v>
      </c>
      <c r="X346" s="49">
        <v>0.25</v>
      </c>
      <c r="Y346" s="49">
        <v>28.38</v>
      </c>
      <c r="Z346" s="49">
        <v>0.62</v>
      </c>
      <c r="AA346" s="49">
        <v>5.67</v>
      </c>
      <c r="AB346" s="49">
        <v>13.39</v>
      </c>
      <c r="AC346" s="49">
        <v>0.24</v>
      </c>
      <c r="AD346" s="49">
        <v>2.44</v>
      </c>
      <c r="AE346" s="312"/>
      <c r="AF346" s="465" t="s">
        <v>1749</v>
      </c>
      <c r="AG346" s="343">
        <v>30</v>
      </c>
      <c r="AH346" s="343">
        <v>15</v>
      </c>
      <c r="AI346" s="343"/>
      <c r="AJ346" s="393" t="s">
        <v>1693</v>
      </c>
      <c r="AK346" s="434" t="s">
        <v>1686</v>
      </c>
      <c r="AL346" s="404">
        <f>AVERAGE(AL20,AL34,AL49,AL66,AL81,AL111,AL126,AL144,AL174,AL195,AL219,AL237,AL255,AL269,AL283,AL297,AL310,AL324,AL338)</f>
        <v>0.19927363316820451</v>
      </c>
      <c r="AM346" s="404">
        <f t="shared" ref="AM346:AQ346" si="48">AVERAGE(AM20,AM34,AM49,AM66,AM81,AM111,AM126,AM144,AM174,AM195,AM219,AM237,AM255,AM269,AM283,AM297,AM310,AM324,AM338)</f>
        <v>39.184779656368981</v>
      </c>
      <c r="AN346" s="404">
        <f t="shared" si="48"/>
        <v>0.47187365728008501</v>
      </c>
      <c r="AO346" s="404">
        <f t="shared" si="48"/>
        <v>8.7206436503700697</v>
      </c>
      <c r="AP346" s="404">
        <f t="shared" si="48"/>
        <v>8.7918561097251651</v>
      </c>
      <c r="AQ346" s="404">
        <f t="shared" si="48"/>
        <v>0.20775950838291504</v>
      </c>
      <c r="AR346" s="482">
        <f>AVERAGE(AR20,AR34,AR49,AR66,AR81,AR111,AR126,AR144,AR174,AR195,AR219,AR237,AR255,AR269,AR283,AR297,AR310,AR324,AR338)</f>
        <v>2.753037577632313</v>
      </c>
      <c r="AT346" s="343"/>
      <c r="AU346" s="343"/>
      <c r="AV346" s="343"/>
      <c r="AW346" s="343"/>
      <c r="AX346" s="343"/>
      <c r="AY346" s="343"/>
      <c r="AZ346" s="343"/>
      <c r="BA346" s="343"/>
      <c r="BB346" s="343"/>
      <c r="BC346" s="343"/>
      <c r="BD346" s="343"/>
      <c r="BE346" s="475"/>
      <c r="BF346" s="475"/>
      <c r="BG346" s="475"/>
      <c r="BH346" s="475"/>
      <c r="BI346" s="475"/>
      <c r="BJ346" s="475"/>
      <c r="BK346" s="475"/>
      <c r="BL346" s="475"/>
      <c r="BM346" s="475"/>
      <c r="BN346" s="475"/>
      <c r="BO346" s="475"/>
      <c r="BP346" s="306"/>
      <c r="BQ346" s="496"/>
      <c r="BR346" s="496"/>
      <c r="BS346" s="496"/>
      <c r="BT346" s="496"/>
      <c r="BU346" s="496"/>
      <c r="BV346" s="496"/>
    </row>
    <row r="347" spans="1:74" s="52" customFormat="1" ht="12.75">
      <c r="A347" s="45">
        <v>3291.8800292611559</v>
      </c>
      <c r="B347" s="46" t="s">
        <v>317</v>
      </c>
      <c r="C347" s="47" t="s">
        <v>318</v>
      </c>
      <c r="D347" s="48">
        <v>536.00459426902853</v>
      </c>
      <c r="E347" s="49">
        <v>40.340620000000001</v>
      </c>
      <c r="F347" s="49">
        <v>6.6900000000000001E-2</v>
      </c>
      <c r="G347" s="49">
        <v>13.50995</v>
      </c>
      <c r="H347" s="49">
        <v>0.34989999999999999</v>
      </c>
      <c r="I347" s="49">
        <v>0.1857</v>
      </c>
      <c r="J347" s="49">
        <v>46.027740000000001</v>
      </c>
      <c r="K347" s="49">
        <v>0.22059999999999999</v>
      </c>
      <c r="L347" s="49">
        <v>100.70141</v>
      </c>
      <c r="M347" s="47"/>
      <c r="N347" s="50">
        <v>0.99958384890599428</v>
      </c>
      <c r="O347" s="50">
        <v>1.3106242353715901E-3</v>
      </c>
      <c r="P347" s="50">
        <v>0.2799538196527831</v>
      </c>
      <c r="Q347" s="50">
        <v>6.9737198446906202E-3</v>
      </c>
      <c r="R347" s="50">
        <v>3.8973939312988643E-3</v>
      </c>
      <c r="S347" s="50">
        <v>1.7002189735390567</v>
      </c>
      <c r="T347" s="50">
        <v>5.8565225140677375E-3</v>
      </c>
      <c r="U347" s="50">
        <v>2.9977949026232626</v>
      </c>
      <c r="V347" s="51">
        <v>85.862151999294696</v>
      </c>
      <c r="X347" s="49">
        <v>0.25</v>
      </c>
      <c r="Y347" s="49">
        <v>29.42</v>
      </c>
      <c r="Z347" s="49">
        <v>0.62</v>
      </c>
      <c r="AA347" s="49">
        <v>5.33</v>
      </c>
      <c r="AB347" s="49">
        <v>11.37</v>
      </c>
      <c r="AC347" s="49">
        <v>0.25</v>
      </c>
      <c r="AD347" s="49">
        <v>2.46</v>
      </c>
      <c r="AE347" s="312"/>
      <c r="AF347" s="465" t="s">
        <v>1749</v>
      </c>
      <c r="AG347" s="343">
        <v>30</v>
      </c>
      <c r="AH347" s="343">
        <v>15</v>
      </c>
      <c r="AI347" s="343"/>
      <c r="AT347" s="343"/>
      <c r="AU347" s="343"/>
      <c r="AV347" s="343"/>
      <c r="AW347" s="343"/>
      <c r="AX347" s="343"/>
      <c r="AY347" s="343"/>
      <c r="AZ347" s="343"/>
      <c r="BA347" s="343"/>
      <c r="BB347" s="343"/>
      <c r="BC347" s="343"/>
      <c r="BD347" s="343"/>
      <c r="BE347" s="475"/>
      <c r="BF347" s="475"/>
      <c r="BG347" s="475"/>
      <c r="BH347" s="475"/>
      <c r="BI347" s="475"/>
      <c r="BJ347" s="475"/>
      <c r="BK347" s="475"/>
      <c r="BL347" s="475"/>
      <c r="BM347" s="475"/>
      <c r="BN347" s="475"/>
      <c r="BO347" s="475"/>
      <c r="BP347" s="306"/>
      <c r="BQ347" s="496"/>
      <c r="BR347" s="496"/>
      <c r="BS347" s="496"/>
      <c r="BT347" s="496"/>
      <c r="BU347" s="496"/>
      <c r="BV347" s="496"/>
    </row>
    <row r="348" spans="1:74" s="52" customFormat="1" ht="12.75">
      <c r="A348" s="38"/>
      <c r="B348" s="46"/>
      <c r="C348" s="47"/>
      <c r="D348" s="48"/>
      <c r="E348" s="49"/>
      <c r="F348" s="49"/>
      <c r="G348" s="49"/>
      <c r="H348" s="49"/>
      <c r="I348" s="49"/>
      <c r="J348" s="49"/>
      <c r="K348" s="49"/>
      <c r="L348" s="49"/>
      <c r="M348" s="47"/>
      <c r="N348" s="50"/>
      <c r="O348" s="50"/>
      <c r="P348" s="50"/>
      <c r="Q348" s="50"/>
      <c r="R348" s="50"/>
      <c r="S348" s="50"/>
      <c r="T348" s="50"/>
      <c r="U348" s="50"/>
      <c r="V348" s="51"/>
      <c r="AE348" s="312"/>
      <c r="AF348" s="312"/>
      <c r="AG348" s="312"/>
      <c r="AH348" s="312"/>
      <c r="AI348" s="312"/>
      <c r="AL348" s="49"/>
      <c r="AM348" s="49"/>
      <c r="AN348" s="49"/>
      <c r="AO348" s="49"/>
      <c r="AP348" s="49"/>
      <c r="AQ348" s="49"/>
      <c r="AR348" s="49"/>
      <c r="AT348" s="312"/>
      <c r="AU348" s="312"/>
      <c r="AV348" s="312"/>
      <c r="AW348" s="312"/>
      <c r="AX348" s="312"/>
      <c r="AY348" s="312"/>
      <c r="AZ348" s="312"/>
      <c r="BA348" s="312"/>
      <c r="BB348" s="312"/>
      <c r="BC348" s="312"/>
      <c r="BD348" s="312"/>
      <c r="BE348" s="306"/>
      <c r="BF348" s="306"/>
      <c r="BG348" s="306"/>
      <c r="BH348" s="306"/>
      <c r="BI348" s="306"/>
      <c r="BJ348" s="306"/>
      <c r="BK348" s="306"/>
      <c r="BL348" s="306"/>
      <c r="BM348" s="306"/>
      <c r="BN348" s="306"/>
      <c r="BO348" s="306"/>
      <c r="BP348" s="306"/>
      <c r="BQ348" s="496"/>
      <c r="BR348" s="496"/>
      <c r="BS348" s="496"/>
      <c r="BT348" s="496"/>
      <c r="BU348" s="496"/>
      <c r="BV348" s="496"/>
    </row>
    <row r="349" spans="1:74" s="52" customFormat="1" ht="12.75">
      <c r="A349" s="45">
        <v>3291.8800292611559</v>
      </c>
      <c r="B349" s="46" t="s">
        <v>317</v>
      </c>
      <c r="C349" s="47" t="s">
        <v>307</v>
      </c>
      <c r="D349" s="48">
        <v>0</v>
      </c>
      <c r="E349" s="49">
        <v>39.322949999999999</v>
      </c>
      <c r="F349" s="49">
        <v>8.77E-2</v>
      </c>
      <c r="G349" s="49">
        <v>18.220400000000001</v>
      </c>
      <c r="H349" s="49">
        <v>0.2069</v>
      </c>
      <c r="I349" s="49">
        <v>0.22439999999999999</v>
      </c>
      <c r="J349" s="49">
        <v>42.501869999999997</v>
      </c>
      <c r="K349" s="49">
        <v>0.27739999999999998</v>
      </c>
      <c r="L349" s="49">
        <v>100.84162000000001</v>
      </c>
      <c r="M349" s="47"/>
      <c r="N349" s="50">
        <v>0.99485452791980877</v>
      </c>
      <c r="O349" s="50">
        <v>1.7542379348931473E-3</v>
      </c>
      <c r="P349" s="50">
        <v>0.38550267044828695</v>
      </c>
      <c r="Q349" s="50">
        <v>4.2103468328537827E-3</v>
      </c>
      <c r="R349" s="50">
        <v>4.8086379728623143E-3</v>
      </c>
      <c r="S349" s="50">
        <v>1.6029872719562364</v>
      </c>
      <c r="T349" s="50">
        <v>7.5193031454631951E-3</v>
      </c>
      <c r="U349" s="50">
        <v>3.0016369962104048</v>
      </c>
      <c r="V349" s="51">
        <v>80.613295434518065</v>
      </c>
      <c r="X349" s="49">
        <v>0.26</v>
      </c>
      <c r="Y349" s="49">
        <v>22.94</v>
      </c>
      <c r="Z349" s="49">
        <v>0.53</v>
      </c>
      <c r="AA349" s="49">
        <v>8.48</v>
      </c>
      <c r="AB349" s="49">
        <v>10.26</v>
      </c>
      <c r="AC349" s="49">
        <v>0.26</v>
      </c>
      <c r="AD349" s="49">
        <v>2.09</v>
      </c>
      <c r="AE349" s="312"/>
      <c r="AF349" s="465" t="s">
        <v>1749</v>
      </c>
      <c r="AG349" s="343">
        <v>30</v>
      </c>
      <c r="AH349" s="343">
        <v>15</v>
      </c>
      <c r="AI349" s="343"/>
      <c r="AL349" s="49"/>
      <c r="AM349" s="49"/>
      <c r="AN349" s="49"/>
      <c r="AO349" s="49"/>
      <c r="AP349" s="49"/>
      <c r="AQ349" s="49"/>
      <c r="AR349" s="49"/>
      <c r="AT349" s="343"/>
      <c r="AU349" s="343"/>
      <c r="AV349" s="343"/>
      <c r="AW349" s="343"/>
      <c r="AX349" s="343"/>
      <c r="AY349" s="343"/>
      <c r="AZ349" s="343"/>
      <c r="BA349" s="343"/>
      <c r="BB349" s="343"/>
      <c r="BC349" s="343"/>
      <c r="BD349" s="343"/>
      <c r="BE349" s="475"/>
      <c r="BF349" s="475"/>
      <c r="BG349" s="475"/>
      <c r="BH349" s="475"/>
      <c r="BI349" s="475"/>
      <c r="BJ349" s="475"/>
      <c r="BK349" s="475"/>
      <c r="BL349" s="475"/>
      <c r="BM349" s="475"/>
      <c r="BN349" s="475"/>
      <c r="BO349" s="475"/>
      <c r="BP349" s="306"/>
      <c r="BQ349" s="496"/>
      <c r="BR349" s="496"/>
      <c r="BS349" s="496"/>
      <c r="BT349" s="496"/>
      <c r="BU349" s="496"/>
      <c r="BV349" s="496"/>
    </row>
    <row r="350" spans="1:74" s="52" customFormat="1" ht="12.75">
      <c r="A350" s="45">
        <v>3291.8800292611559</v>
      </c>
      <c r="B350" s="46" t="s">
        <v>317</v>
      </c>
      <c r="C350" s="47" t="s">
        <v>307</v>
      </c>
      <c r="D350" s="48">
        <v>7.0088920289906218</v>
      </c>
      <c r="E350" s="49">
        <v>40.157440000000001</v>
      </c>
      <c r="F350" s="49">
        <v>7.9399999999999998E-2</v>
      </c>
      <c r="G350" s="49">
        <v>13.24938</v>
      </c>
      <c r="H350" s="49">
        <v>0.34839999999999999</v>
      </c>
      <c r="I350" s="49">
        <v>0.17</v>
      </c>
      <c r="J350" s="49">
        <v>46.491140000000001</v>
      </c>
      <c r="K350" s="49">
        <v>0.25590000000000002</v>
      </c>
      <c r="L350" s="49">
        <v>100.75166</v>
      </c>
      <c r="M350" s="47"/>
      <c r="N350" s="50">
        <v>0.99406264549376999</v>
      </c>
      <c r="O350" s="50">
        <v>1.5539736582286582E-3</v>
      </c>
      <c r="P350" s="50">
        <v>0.27428324905521484</v>
      </c>
      <c r="Q350" s="50">
        <v>6.9369693227300218E-3</v>
      </c>
      <c r="R350" s="50">
        <v>3.5643668492246461E-3</v>
      </c>
      <c r="S350" s="50">
        <v>1.715641236888712</v>
      </c>
      <c r="T350" s="50">
        <v>6.7869659218930149E-3</v>
      </c>
      <c r="U350" s="50">
        <v>3.0028294071897732</v>
      </c>
      <c r="V350" s="51">
        <v>86.216399115009239</v>
      </c>
      <c r="X350" s="49">
        <v>0.25</v>
      </c>
      <c r="Y350" s="49">
        <v>25.02</v>
      </c>
      <c r="Z350" s="49">
        <v>0.63</v>
      </c>
      <c r="AA350" s="49">
        <v>5.38</v>
      </c>
      <c r="AB350" s="49">
        <v>12.96</v>
      </c>
      <c r="AC350" s="49">
        <v>0.24</v>
      </c>
      <c r="AD350" s="49">
        <v>2.2200000000000002</v>
      </c>
      <c r="AE350" s="312"/>
      <c r="AF350" s="465" t="s">
        <v>1749</v>
      </c>
      <c r="AG350" s="343">
        <v>30</v>
      </c>
      <c r="AH350" s="343">
        <v>15</v>
      </c>
      <c r="AI350" s="343"/>
      <c r="AT350" s="343"/>
      <c r="AU350" s="343"/>
      <c r="AV350" s="343"/>
      <c r="AW350" s="343"/>
      <c r="AX350" s="343"/>
      <c r="AY350" s="343"/>
      <c r="AZ350" s="343"/>
      <c r="BA350" s="343"/>
      <c r="BB350" s="343"/>
      <c r="BC350" s="343"/>
      <c r="BD350" s="343"/>
      <c r="BE350" s="475"/>
      <c r="BF350" s="475"/>
      <c r="BG350" s="475"/>
      <c r="BH350" s="475"/>
      <c r="BI350" s="475"/>
      <c r="BJ350" s="475"/>
      <c r="BK350" s="475"/>
      <c r="BL350" s="475"/>
      <c r="BM350" s="475"/>
      <c r="BN350" s="475"/>
      <c r="BO350" s="475"/>
      <c r="BP350" s="306"/>
      <c r="BQ350" s="496"/>
      <c r="BR350" s="496"/>
      <c r="BS350" s="496"/>
      <c r="BT350" s="496"/>
      <c r="BU350" s="496"/>
      <c r="BV350" s="496"/>
    </row>
    <row r="351" spans="1:74" s="52" customFormat="1" ht="12.75">
      <c r="A351" s="45">
        <v>3291.8800292611559</v>
      </c>
      <c r="B351" s="46" t="s">
        <v>317</v>
      </c>
      <c r="C351" s="47" t="s">
        <v>307</v>
      </c>
      <c r="D351" s="48">
        <v>14.008892028990623</v>
      </c>
      <c r="E351" s="49">
        <v>40.208320000000001</v>
      </c>
      <c r="F351" s="49">
        <v>3.95E-2</v>
      </c>
      <c r="G351" s="49">
        <v>13.4398</v>
      </c>
      <c r="H351" s="49">
        <v>0.2923</v>
      </c>
      <c r="I351" s="49">
        <v>0.16980000000000001</v>
      </c>
      <c r="J351" s="49">
        <v>46.410550000000001</v>
      </c>
      <c r="K351" s="49">
        <v>0.2455</v>
      </c>
      <c r="L351" s="49">
        <v>100.80577000000001</v>
      </c>
      <c r="M351" s="47"/>
      <c r="N351" s="50">
        <v>0.99538502587567546</v>
      </c>
      <c r="O351" s="50">
        <v>7.7312138485490086E-4</v>
      </c>
      <c r="P351" s="50">
        <v>0.27824282589668015</v>
      </c>
      <c r="Q351" s="50">
        <v>5.8203336768565921E-3</v>
      </c>
      <c r="R351" s="50">
        <v>3.5603984282454692E-3</v>
      </c>
      <c r="S351" s="50">
        <v>1.7127754769960901</v>
      </c>
      <c r="T351" s="50">
        <v>6.5115490962126474E-3</v>
      </c>
      <c r="U351" s="50">
        <v>3.0030687313546149</v>
      </c>
      <c r="V351" s="51">
        <v>86.025099543664737</v>
      </c>
      <c r="X351" s="49">
        <v>0.25</v>
      </c>
      <c r="Y351" s="49">
        <v>47.3</v>
      </c>
      <c r="Z351" s="49">
        <v>0.62</v>
      </c>
      <c r="AA351" s="49">
        <v>6.32</v>
      </c>
      <c r="AB351" s="49">
        <v>12.7</v>
      </c>
      <c r="AC351" s="49">
        <v>0.24</v>
      </c>
      <c r="AD351" s="49">
        <v>2.29</v>
      </c>
      <c r="AE351" s="312"/>
      <c r="AF351" s="465" t="s">
        <v>1749</v>
      </c>
      <c r="AG351" s="343">
        <v>30</v>
      </c>
      <c r="AH351" s="343">
        <v>15</v>
      </c>
      <c r="AI351" s="343"/>
      <c r="AT351" s="343"/>
      <c r="AU351" s="343"/>
      <c r="AV351" s="343"/>
      <c r="AW351" s="343"/>
      <c r="AX351" s="343"/>
      <c r="AY351" s="343"/>
      <c r="AZ351" s="343"/>
      <c r="BA351" s="343"/>
      <c r="BB351" s="343"/>
      <c r="BC351" s="343"/>
      <c r="BD351" s="343"/>
      <c r="BE351" s="475"/>
      <c r="BF351" s="475"/>
      <c r="BG351" s="475"/>
      <c r="BH351" s="475"/>
      <c r="BI351" s="475"/>
      <c r="BJ351" s="475"/>
      <c r="BK351" s="475"/>
      <c r="BL351" s="475"/>
      <c r="BM351" s="475"/>
      <c r="BN351" s="475"/>
      <c r="BO351" s="475"/>
      <c r="BP351" s="306"/>
      <c r="BQ351" s="496"/>
      <c r="BR351" s="496"/>
      <c r="BS351" s="496"/>
      <c r="BT351" s="496"/>
      <c r="BU351" s="496"/>
      <c r="BV351" s="496"/>
    </row>
    <row r="352" spans="1:74" s="52" customFormat="1" ht="12.75">
      <c r="A352" s="45">
        <v>3291.8800292611559</v>
      </c>
      <c r="B352" s="46" t="s">
        <v>317</v>
      </c>
      <c r="C352" s="47" t="s">
        <v>307</v>
      </c>
      <c r="D352" s="48">
        <v>21.008892028990623</v>
      </c>
      <c r="E352" s="49">
        <v>40.09639</v>
      </c>
      <c r="F352" s="49">
        <v>2.9100000000000001E-2</v>
      </c>
      <c r="G352" s="49">
        <v>13.800599999999999</v>
      </c>
      <c r="H352" s="49">
        <v>0.31580000000000003</v>
      </c>
      <c r="I352" s="49">
        <v>0.19</v>
      </c>
      <c r="J352" s="49">
        <v>46.138550000000002</v>
      </c>
      <c r="K352" s="49">
        <v>0.24929999999999999</v>
      </c>
      <c r="L352" s="49">
        <v>100.81974000000001</v>
      </c>
      <c r="M352" s="47"/>
      <c r="N352" s="50">
        <v>0.9945357412845679</v>
      </c>
      <c r="O352" s="50">
        <v>5.706680071802426E-4</v>
      </c>
      <c r="P352" s="50">
        <v>0.28626554812894289</v>
      </c>
      <c r="Q352" s="50">
        <v>6.3004437679202874E-3</v>
      </c>
      <c r="R352" s="50">
        <v>3.9916684548305719E-3</v>
      </c>
      <c r="S352" s="50">
        <v>1.7060337132460288</v>
      </c>
      <c r="T352" s="50">
        <v>6.625139811600878E-3</v>
      </c>
      <c r="U352" s="50">
        <v>3.0043229227010722</v>
      </c>
      <c r="V352" s="51">
        <v>85.63139817000291</v>
      </c>
      <c r="X352" s="49">
        <v>0.25</v>
      </c>
      <c r="Y352" s="49">
        <v>68.8</v>
      </c>
      <c r="Z352" s="49">
        <v>0.61</v>
      </c>
      <c r="AA352" s="49">
        <v>5.94</v>
      </c>
      <c r="AB352" s="49">
        <v>11.37</v>
      </c>
      <c r="AC352" s="49">
        <v>0.25</v>
      </c>
      <c r="AD352" s="49">
        <v>2.27</v>
      </c>
      <c r="AE352" s="312"/>
      <c r="AF352" s="465" t="s">
        <v>1749</v>
      </c>
      <c r="AG352" s="343">
        <v>30</v>
      </c>
      <c r="AH352" s="343">
        <v>15</v>
      </c>
      <c r="AI352" s="343"/>
      <c r="AT352" s="343"/>
      <c r="AU352" s="343"/>
      <c r="AV352" s="343"/>
      <c r="AW352" s="343"/>
      <c r="AX352" s="343"/>
      <c r="AY352" s="343"/>
      <c r="AZ352" s="343"/>
      <c r="BA352" s="343"/>
      <c r="BB352" s="343"/>
      <c r="BC352" s="343"/>
      <c r="BD352" s="343"/>
      <c r="BE352" s="475"/>
      <c r="BF352" s="475"/>
      <c r="BG352" s="475"/>
      <c r="BH352" s="475"/>
      <c r="BI352" s="475"/>
      <c r="BJ352" s="475"/>
      <c r="BK352" s="475"/>
      <c r="BL352" s="475"/>
      <c r="BM352" s="475"/>
      <c r="BN352" s="475"/>
      <c r="BO352" s="475"/>
      <c r="BP352" s="306"/>
      <c r="BQ352" s="496"/>
      <c r="BR352" s="496"/>
      <c r="BS352" s="496"/>
      <c r="BT352" s="496"/>
      <c r="BU352" s="496"/>
      <c r="BV352" s="496"/>
    </row>
    <row r="353" spans="1:74" s="52" customFormat="1" ht="12.75">
      <c r="A353" s="45">
        <v>3291.8800292611559</v>
      </c>
      <c r="B353" s="46" t="s">
        <v>317</v>
      </c>
      <c r="C353" s="47" t="s">
        <v>307</v>
      </c>
      <c r="D353" s="48">
        <v>28.008892028990623</v>
      </c>
      <c r="E353" s="49">
        <v>40.014969999999998</v>
      </c>
      <c r="F353" s="49">
        <v>4.8399999999999999E-2</v>
      </c>
      <c r="G353" s="49">
        <v>13.870760000000001</v>
      </c>
      <c r="H353" s="49">
        <v>0.28789999999999999</v>
      </c>
      <c r="I353" s="49">
        <v>0.20399999999999999</v>
      </c>
      <c r="J353" s="49">
        <v>45.937069999999999</v>
      </c>
      <c r="K353" s="49">
        <v>0.25080000000000002</v>
      </c>
      <c r="L353" s="49">
        <v>100.6139</v>
      </c>
      <c r="M353" s="47"/>
      <c r="N353" s="50">
        <v>0.99478455561293722</v>
      </c>
      <c r="O353" s="50">
        <v>9.5132150695847724E-4</v>
      </c>
      <c r="P353" s="50">
        <v>0.28837844111026539</v>
      </c>
      <c r="Q353" s="50">
        <v>5.7569452033422643E-3</v>
      </c>
      <c r="R353" s="50">
        <v>4.2955862652764116E-3</v>
      </c>
      <c r="S353" s="50">
        <v>1.7024657170199828</v>
      </c>
      <c r="T353" s="50">
        <v>6.6802346543832665E-3</v>
      </c>
      <c r="U353" s="50">
        <v>3.0033128013731458</v>
      </c>
      <c r="V353" s="51">
        <v>85.51476568707902</v>
      </c>
      <c r="X353" s="49">
        <v>0.25</v>
      </c>
      <c r="Y353" s="49">
        <v>40.090000000000003</v>
      </c>
      <c r="Z353" s="49">
        <v>0.61</v>
      </c>
      <c r="AA353" s="49">
        <v>6.45</v>
      </c>
      <c r="AB353" s="49">
        <v>10.73</v>
      </c>
      <c r="AC353" s="49">
        <v>0.25</v>
      </c>
      <c r="AD353" s="49">
        <v>2.27</v>
      </c>
      <c r="AE353" s="312"/>
      <c r="AF353" s="465" t="s">
        <v>1749</v>
      </c>
      <c r="AG353" s="343">
        <v>30</v>
      </c>
      <c r="AH353" s="343">
        <v>15</v>
      </c>
      <c r="AI353" s="343"/>
      <c r="AT353" s="343"/>
      <c r="AU353" s="343"/>
      <c r="AV353" s="343"/>
      <c r="AW353" s="343"/>
      <c r="AX353" s="343"/>
      <c r="AY353" s="343"/>
      <c r="AZ353" s="343"/>
      <c r="BA353" s="343"/>
      <c r="BB353" s="343"/>
      <c r="BC353" s="343"/>
      <c r="BD353" s="343"/>
      <c r="BE353" s="475"/>
      <c r="BF353" s="475"/>
      <c r="BG353" s="475"/>
      <c r="BH353" s="475"/>
      <c r="BI353" s="475"/>
      <c r="BJ353" s="475"/>
      <c r="BK353" s="475"/>
      <c r="BL353" s="475"/>
      <c r="BM353" s="475"/>
      <c r="BN353" s="475"/>
      <c r="BO353" s="475"/>
      <c r="BP353" s="306"/>
      <c r="BQ353" s="496"/>
      <c r="BR353" s="496"/>
      <c r="BS353" s="496"/>
      <c r="BT353" s="496"/>
      <c r="BU353" s="496"/>
      <c r="BV353" s="496"/>
    </row>
    <row r="354" spans="1:74" s="52" customFormat="1" ht="12.75">
      <c r="A354" s="45">
        <v>3291.8800292611559</v>
      </c>
      <c r="B354" s="46" t="s">
        <v>317</v>
      </c>
      <c r="C354" s="47" t="s">
        <v>307</v>
      </c>
      <c r="D354" s="48">
        <v>35.008892028990623</v>
      </c>
      <c r="E354" s="49">
        <v>39.923380000000002</v>
      </c>
      <c r="F354" s="49">
        <v>3.2599999999999997E-2</v>
      </c>
      <c r="G354" s="49">
        <v>14.30171</v>
      </c>
      <c r="H354" s="49">
        <v>0.31659999999999999</v>
      </c>
      <c r="I354" s="49">
        <v>0.19450000000000001</v>
      </c>
      <c r="J354" s="49">
        <v>45.594560000000001</v>
      </c>
      <c r="K354" s="49">
        <v>0.25169999999999998</v>
      </c>
      <c r="L354" s="49">
        <v>100.61505</v>
      </c>
      <c r="M354" s="47"/>
      <c r="N354" s="50">
        <v>0.99470137317765894</v>
      </c>
      <c r="O354" s="50">
        <v>6.4218244620432375E-4</v>
      </c>
      <c r="P354" s="50">
        <v>0.29799527397572023</v>
      </c>
      <c r="Q354" s="50">
        <v>6.3448333247976343E-3</v>
      </c>
      <c r="R354" s="50">
        <v>4.1045992351797919E-3</v>
      </c>
      <c r="S354" s="50">
        <v>1.693506974445468</v>
      </c>
      <c r="T354" s="50">
        <v>6.7190253249032536E-3</v>
      </c>
      <c r="U354" s="50">
        <v>3.0040142619299326</v>
      </c>
      <c r="V354" s="51">
        <v>85.03665892358579</v>
      </c>
      <c r="X354" s="49">
        <v>0.25</v>
      </c>
      <c r="Y354" s="49">
        <v>59.13</v>
      </c>
      <c r="Z354" s="49">
        <v>0.6</v>
      </c>
      <c r="AA354" s="49">
        <v>5.9</v>
      </c>
      <c r="AB354" s="49">
        <v>11.1</v>
      </c>
      <c r="AC354" s="49">
        <v>0.25</v>
      </c>
      <c r="AD354" s="49">
        <v>2.2400000000000002</v>
      </c>
      <c r="AE354" s="312"/>
      <c r="AF354" s="465" t="s">
        <v>1749</v>
      </c>
      <c r="AG354" s="343">
        <v>30</v>
      </c>
      <c r="AH354" s="343">
        <v>15</v>
      </c>
      <c r="AI354" s="343"/>
      <c r="AT354" s="343"/>
      <c r="AU354" s="343"/>
      <c r="AV354" s="343"/>
      <c r="AW354" s="343"/>
      <c r="AX354" s="343"/>
      <c r="AY354" s="343"/>
      <c r="AZ354" s="343"/>
      <c r="BA354" s="343"/>
      <c r="BB354" s="343"/>
      <c r="BC354" s="343"/>
      <c r="BD354" s="343"/>
      <c r="BE354" s="475"/>
      <c r="BF354" s="475"/>
      <c r="BG354" s="475"/>
      <c r="BH354" s="475"/>
      <c r="BI354" s="475"/>
      <c r="BJ354" s="475"/>
      <c r="BK354" s="475"/>
      <c r="BL354" s="475"/>
      <c r="BM354" s="475"/>
      <c r="BN354" s="475"/>
      <c r="BO354" s="475"/>
      <c r="BP354" s="306"/>
      <c r="BQ354" s="496"/>
      <c r="BR354" s="496"/>
      <c r="BS354" s="496"/>
      <c r="BT354" s="496"/>
      <c r="BU354" s="496"/>
      <c r="BV354" s="496"/>
    </row>
    <row r="355" spans="1:74" s="52" customFormat="1" ht="12.75">
      <c r="A355" s="45">
        <v>3291.8800292611559</v>
      </c>
      <c r="B355" s="46" t="s">
        <v>317</v>
      </c>
      <c r="C355" s="47" t="s">
        <v>307</v>
      </c>
      <c r="D355" s="48">
        <v>42.008892028990623</v>
      </c>
      <c r="E355" s="49">
        <v>40.014969999999998</v>
      </c>
      <c r="F355" s="49">
        <v>4.2700000000000002E-2</v>
      </c>
      <c r="G355" s="49">
        <v>14.462070000000001</v>
      </c>
      <c r="H355" s="49">
        <v>0.33850000000000002</v>
      </c>
      <c r="I355" s="49">
        <v>0.1943</v>
      </c>
      <c r="J355" s="49">
        <v>45.655009999999997</v>
      </c>
      <c r="K355" s="49">
        <v>0.25869999999999999</v>
      </c>
      <c r="L355" s="49">
        <v>100.96625</v>
      </c>
      <c r="M355" s="47"/>
      <c r="N355" s="50">
        <v>0.9941577231087908</v>
      </c>
      <c r="O355" s="50">
        <v>8.3875685990185108E-4</v>
      </c>
      <c r="P355" s="50">
        <v>0.30048254458616436</v>
      </c>
      <c r="Q355" s="50">
        <v>6.7644946938804091E-3</v>
      </c>
      <c r="R355" s="50">
        <v>4.0887573221797605E-3</v>
      </c>
      <c r="S355" s="50">
        <v>1.6909461718143479</v>
      </c>
      <c r="T355" s="50">
        <v>6.8863147861405651E-3</v>
      </c>
      <c r="U355" s="50">
        <v>3.0041647631714059</v>
      </c>
      <c r="V355" s="51">
        <v>84.911207611323221</v>
      </c>
      <c r="X355" s="49">
        <v>0.25</v>
      </c>
      <c r="Y355" s="49">
        <v>43.83</v>
      </c>
      <c r="Z355" s="49">
        <v>0.6</v>
      </c>
      <c r="AA355" s="49">
        <v>5.59</v>
      </c>
      <c r="AB355" s="49">
        <v>11.07</v>
      </c>
      <c r="AC355" s="49">
        <v>0.25</v>
      </c>
      <c r="AD355" s="49">
        <v>2.19</v>
      </c>
      <c r="AE355" s="312"/>
      <c r="AF355" s="465" t="s">
        <v>1749</v>
      </c>
      <c r="AG355" s="343">
        <v>30</v>
      </c>
      <c r="AH355" s="343">
        <v>15</v>
      </c>
      <c r="AI355" s="343"/>
      <c r="AT355" s="343"/>
      <c r="AU355" s="343"/>
      <c r="AV355" s="343"/>
      <c r="AW355" s="343"/>
      <c r="AX355" s="343"/>
      <c r="AY355" s="343"/>
      <c r="AZ355" s="343"/>
      <c r="BA355" s="343"/>
      <c r="BB355" s="343"/>
      <c r="BC355" s="343"/>
      <c r="BD355" s="343"/>
      <c r="BE355" s="475"/>
      <c r="BF355" s="475"/>
      <c r="BG355" s="475"/>
      <c r="BH355" s="475"/>
      <c r="BI355" s="475"/>
      <c r="BJ355" s="475"/>
      <c r="BK355" s="475"/>
      <c r="BL355" s="475"/>
      <c r="BM355" s="475"/>
      <c r="BN355" s="475"/>
      <c r="BO355" s="475"/>
      <c r="BP355" s="306"/>
      <c r="BQ355" s="496"/>
      <c r="BR355" s="496"/>
      <c r="BS355" s="496"/>
      <c r="BT355" s="496"/>
      <c r="BU355" s="496"/>
      <c r="BV355" s="496"/>
    </row>
    <row r="356" spans="1:74" s="52" customFormat="1" ht="12.75">
      <c r="A356" s="45">
        <v>3291.8800292611559</v>
      </c>
      <c r="B356" s="46" t="s">
        <v>317</v>
      </c>
      <c r="C356" s="47" t="s">
        <v>307</v>
      </c>
      <c r="D356" s="48">
        <v>49.008892028990623</v>
      </c>
      <c r="E356" s="49">
        <v>40.086199999999998</v>
      </c>
      <c r="F356" s="49">
        <v>2.1899999999999999E-2</v>
      </c>
      <c r="G356" s="49">
        <v>14.67253</v>
      </c>
      <c r="H356" s="49">
        <v>0.30420000000000003</v>
      </c>
      <c r="I356" s="49">
        <v>0.24790000000000001</v>
      </c>
      <c r="J356" s="49">
        <v>45.54419</v>
      </c>
      <c r="K356" s="49">
        <v>0.24060000000000001</v>
      </c>
      <c r="L356" s="49">
        <v>101.11752000000001</v>
      </c>
      <c r="M356" s="47"/>
      <c r="N356" s="50">
        <v>0.99529474137847329</v>
      </c>
      <c r="O356" s="50">
        <v>4.2990881531112667E-4</v>
      </c>
      <c r="P356" s="50">
        <v>0.30466167166816521</v>
      </c>
      <c r="Q356" s="50">
        <v>6.0751908073488972E-3</v>
      </c>
      <c r="R356" s="50">
        <v>5.2133764587903517E-3</v>
      </c>
      <c r="S356" s="50">
        <v>1.6857701080265595</v>
      </c>
      <c r="T356" s="50">
        <v>6.4004438362567683E-3</v>
      </c>
      <c r="U356" s="50">
        <v>3.0038454409909052</v>
      </c>
      <c r="V356" s="51">
        <v>84.693689340365566</v>
      </c>
      <c r="X356" s="49">
        <v>0.25</v>
      </c>
      <c r="Y356" s="49">
        <v>85.36</v>
      </c>
      <c r="Z356" s="49">
        <v>0.59</v>
      </c>
      <c r="AA356" s="49">
        <v>6.13</v>
      </c>
      <c r="AB356" s="49">
        <v>9.0500000000000007</v>
      </c>
      <c r="AC356" s="49">
        <v>0.25</v>
      </c>
      <c r="AD356" s="49">
        <v>2.31</v>
      </c>
      <c r="AE356" s="312"/>
      <c r="AF356" s="465" t="s">
        <v>1749</v>
      </c>
      <c r="AG356" s="343">
        <v>30</v>
      </c>
      <c r="AH356" s="343">
        <v>15</v>
      </c>
      <c r="AI356" s="343"/>
      <c r="AT356" s="343"/>
      <c r="AU356" s="343"/>
      <c r="AV356" s="343"/>
      <c r="AW356" s="343"/>
      <c r="AX356" s="343"/>
      <c r="AY356" s="343"/>
      <c r="AZ356" s="343"/>
      <c r="BA356" s="343"/>
      <c r="BB356" s="343"/>
      <c r="BC356" s="343"/>
      <c r="BD356" s="343"/>
      <c r="BE356" s="475"/>
      <c r="BF356" s="475"/>
      <c r="BG356" s="475"/>
      <c r="BH356" s="475"/>
      <c r="BI356" s="475"/>
      <c r="BJ356" s="475"/>
      <c r="BK356" s="475"/>
      <c r="BL356" s="475"/>
      <c r="BM356" s="475"/>
      <c r="BN356" s="475"/>
      <c r="BO356" s="475"/>
      <c r="BP356" s="306"/>
      <c r="BQ356" s="496"/>
      <c r="BR356" s="496"/>
      <c r="BS356" s="496"/>
      <c r="BT356" s="496"/>
      <c r="BU356" s="496"/>
      <c r="BV356" s="496"/>
    </row>
    <row r="357" spans="1:74" s="52" customFormat="1" ht="12.75">
      <c r="A357" s="45">
        <v>3291.8800292611559</v>
      </c>
      <c r="B357" s="46" t="s">
        <v>317</v>
      </c>
      <c r="C357" s="47" t="s">
        <v>307</v>
      </c>
      <c r="D357" s="48">
        <v>56.008892028990623</v>
      </c>
      <c r="E357" s="49">
        <v>40.065849999999998</v>
      </c>
      <c r="F357" s="49">
        <v>2.35E-2</v>
      </c>
      <c r="G357" s="49">
        <v>14.59235</v>
      </c>
      <c r="H357" s="49">
        <v>0.31909999999999999</v>
      </c>
      <c r="I357" s="49">
        <v>0.18609999999999999</v>
      </c>
      <c r="J357" s="49">
        <v>45.010269999999998</v>
      </c>
      <c r="K357" s="49">
        <v>0.2545</v>
      </c>
      <c r="L357" s="49">
        <v>100.45166999999999</v>
      </c>
      <c r="M357" s="47"/>
      <c r="N357" s="50">
        <v>1.0005365522261263</v>
      </c>
      <c r="O357" s="50">
        <v>4.6398279395513849E-4</v>
      </c>
      <c r="P357" s="50">
        <v>0.30474727446894484</v>
      </c>
      <c r="Q357" s="50">
        <v>6.4095759047799105E-3</v>
      </c>
      <c r="R357" s="50">
        <v>3.9363228455810912E-3</v>
      </c>
      <c r="S357" s="50">
        <v>1.6756324494235446</v>
      </c>
      <c r="T357" s="50">
        <v>6.8093245230315819E-3</v>
      </c>
      <c r="U357" s="50">
        <v>2.9985354821859636</v>
      </c>
      <c r="V357" s="51">
        <v>84.611674680754874</v>
      </c>
      <c r="X357" s="49">
        <v>0.25</v>
      </c>
      <c r="Y357" s="49">
        <v>82.52</v>
      </c>
      <c r="Z357" s="49">
        <v>0.6</v>
      </c>
      <c r="AA357" s="49">
        <v>5.89</v>
      </c>
      <c r="AB357" s="49">
        <v>11.62</v>
      </c>
      <c r="AC357" s="49">
        <v>0.25</v>
      </c>
      <c r="AD357" s="49">
        <v>2.21</v>
      </c>
      <c r="AE357" s="312"/>
      <c r="AF357" s="465" t="s">
        <v>1749</v>
      </c>
      <c r="AG357" s="343">
        <v>30</v>
      </c>
      <c r="AH357" s="343">
        <v>15</v>
      </c>
      <c r="AI357" s="343"/>
      <c r="AT357" s="343"/>
      <c r="AU357" s="343"/>
      <c r="AV357" s="343"/>
      <c r="AW357" s="343"/>
      <c r="AX357" s="343"/>
      <c r="AY357" s="343"/>
      <c r="AZ357" s="343"/>
      <c r="BA357" s="343"/>
      <c r="BB357" s="343"/>
      <c r="BC357" s="343"/>
      <c r="BD357" s="343"/>
      <c r="BE357" s="475"/>
      <c r="BF357" s="475"/>
      <c r="BG357" s="475"/>
      <c r="BH357" s="475"/>
      <c r="BI357" s="475"/>
      <c r="BJ357" s="475"/>
      <c r="BK357" s="475"/>
      <c r="BL357" s="475"/>
      <c r="BM357" s="475"/>
      <c r="BN357" s="475"/>
      <c r="BO357" s="475"/>
      <c r="BP357" s="306"/>
      <c r="BQ357" s="496"/>
      <c r="BR357" s="496"/>
      <c r="BS357" s="496"/>
      <c r="BT357" s="496"/>
      <c r="BU357" s="496"/>
      <c r="BV357" s="496"/>
    </row>
    <row r="358" spans="1:74" s="52" customFormat="1" ht="12.75">
      <c r="A358" s="45">
        <v>3291.8800292611559</v>
      </c>
      <c r="B358" s="46" t="s">
        <v>317</v>
      </c>
      <c r="C358" s="47" t="s">
        <v>307</v>
      </c>
      <c r="D358" s="48">
        <v>63.008892028990623</v>
      </c>
      <c r="E358" s="49">
        <v>39.160119999999999</v>
      </c>
      <c r="F358" s="49">
        <v>2.93E-2</v>
      </c>
      <c r="G358" s="49">
        <v>14.77275</v>
      </c>
      <c r="H358" s="49">
        <v>0.2898</v>
      </c>
      <c r="I358" s="49">
        <v>0.21390000000000001</v>
      </c>
      <c r="J358" s="49">
        <v>44.446129999999997</v>
      </c>
      <c r="K358" s="49">
        <v>0.24990000000000001</v>
      </c>
      <c r="L358" s="49">
        <v>99.161900000000003</v>
      </c>
      <c r="M358" s="47"/>
      <c r="N358" s="50">
        <v>0.99337797548487283</v>
      </c>
      <c r="O358" s="50">
        <v>5.8764297446850782E-4</v>
      </c>
      <c r="P358" s="50">
        <v>0.31339196337785158</v>
      </c>
      <c r="Q358" s="50">
        <v>5.913066816075228E-3</v>
      </c>
      <c r="R358" s="50">
        <v>4.5958626039238311E-3</v>
      </c>
      <c r="S358" s="50">
        <v>1.6807882783038834</v>
      </c>
      <c r="T358" s="50">
        <v>6.7919490051149079E-3</v>
      </c>
      <c r="U358" s="50">
        <v>3.00544673856619</v>
      </c>
      <c r="V358" s="51">
        <v>84.284672126048065</v>
      </c>
      <c r="X358" s="49">
        <v>0.26</v>
      </c>
      <c r="Y358" s="49">
        <v>63.43</v>
      </c>
      <c r="Z358" s="49">
        <v>0.59</v>
      </c>
      <c r="AA358" s="49">
        <v>6.45</v>
      </c>
      <c r="AB358" s="49">
        <v>10.199999999999999</v>
      </c>
      <c r="AC358" s="49">
        <v>0.25</v>
      </c>
      <c r="AD358" s="49">
        <v>2.25</v>
      </c>
      <c r="AE358" s="312"/>
      <c r="AF358" s="465" t="s">
        <v>1749</v>
      </c>
      <c r="AG358" s="343">
        <v>30</v>
      </c>
      <c r="AH358" s="343">
        <v>15</v>
      </c>
      <c r="AI358" s="343"/>
      <c r="AT358" s="343"/>
      <c r="AU358" s="343"/>
      <c r="AV358" s="343"/>
      <c r="AW358" s="343"/>
      <c r="AX358" s="343"/>
      <c r="AY358" s="343"/>
      <c r="AZ358" s="343"/>
      <c r="BA358" s="343"/>
      <c r="BB358" s="343"/>
      <c r="BC358" s="343"/>
      <c r="BD358" s="343"/>
      <c r="BE358" s="475"/>
      <c r="BF358" s="475"/>
      <c r="BG358" s="475"/>
      <c r="BH358" s="475"/>
      <c r="BI358" s="475"/>
      <c r="BJ358" s="475"/>
      <c r="BK358" s="475"/>
      <c r="BL358" s="475"/>
      <c r="BM358" s="475"/>
      <c r="BN358" s="475"/>
      <c r="BO358" s="475"/>
      <c r="BP358" s="306"/>
      <c r="BQ358" s="496"/>
      <c r="BR358" s="496"/>
      <c r="BS358" s="496"/>
      <c r="BT358" s="496"/>
      <c r="BU358" s="496"/>
      <c r="BV358" s="496"/>
    </row>
    <row r="359" spans="1:74" s="52" customFormat="1" ht="12.75">
      <c r="A359" s="45">
        <v>3291.8800292611559</v>
      </c>
      <c r="B359" s="46" t="s">
        <v>317</v>
      </c>
      <c r="C359" s="47" t="s">
        <v>307</v>
      </c>
      <c r="D359" s="48">
        <v>70.00889202899063</v>
      </c>
      <c r="E359" s="49">
        <v>39.913200000000003</v>
      </c>
      <c r="F359" s="49">
        <v>6.2E-2</v>
      </c>
      <c r="G359" s="49">
        <v>14.77275</v>
      </c>
      <c r="H359" s="49">
        <v>0.29409999999999997</v>
      </c>
      <c r="I359" s="49">
        <v>0.21179999999999999</v>
      </c>
      <c r="J359" s="49">
        <v>45.262120000000003</v>
      </c>
      <c r="K359" s="49">
        <v>0.248</v>
      </c>
      <c r="L359" s="49">
        <v>100.76397000000001</v>
      </c>
      <c r="M359" s="47"/>
      <c r="N359" s="50">
        <v>0.99481766242375014</v>
      </c>
      <c r="O359" s="50">
        <v>1.2217829031139283E-3</v>
      </c>
      <c r="P359" s="50">
        <v>0.30792452583266922</v>
      </c>
      <c r="Q359" s="50">
        <v>5.8961137827762975E-3</v>
      </c>
      <c r="R359" s="50">
        <v>4.4713496697978625E-3</v>
      </c>
      <c r="S359" s="50">
        <v>1.6817846190902872</v>
      </c>
      <c r="T359" s="50">
        <v>6.6227180676279194E-3</v>
      </c>
      <c r="U359" s="50">
        <v>3.002738771770022</v>
      </c>
      <c r="V359" s="51">
        <v>84.524143811753333</v>
      </c>
      <c r="X359" s="49">
        <v>0.25</v>
      </c>
      <c r="Y359" s="49">
        <v>30.78</v>
      </c>
      <c r="Z359" s="49">
        <v>0.59</v>
      </c>
      <c r="AA359" s="49">
        <v>6.36</v>
      </c>
      <c r="AB359" s="49">
        <v>10.36</v>
      </c>
      <c r="AC359" s="49">
        <v>0.25</v>
      </c>
      <c r="AD359" s="49">
        <v>2.27</v>
      </c>
      <c r="AE359" s="312"/>
      <c r="AF359" s="465" t="s">
        <v>1749</v>
      </c>
      <c r="AG359" s="343">
        <v>30</v>
      </c>
      <c r="AH359" s="343">
        <v>15</v>
      </c>
      <c r="AI359" s="343"/>
      <c r="AT359" s="343"/>
      <c r="AU359" s="343"/>
      <c r="AV359" s="343"/>
      <c r="AW359" s="343"/>
      <c r="AX359" s="343"/>
      <c r="AY359" s="343"/>
      <c r="AZ359" s="343"/>
      <c r="BA359" s="343"/>
      <c r="BB359" s="343"/>
      <c r="BC359" s="343"/>
      <c r="BD359" s="343"/>
      <c r="BE359" s="475"/>
      <c r="BF359" s="475"/>
      <c r="BG359" s="475"/>
      <c r="BH359" s="475"/>
      <c r="BI359" s="475"/>
      <c r="BJ359" s="475"/>
      <c r="BK359" s="475"/>
      <c r="BL359" s="475"/>
      <c r="BM359" s="475"/>
      <c r="BN359" s="475"/>
      <c r="BO359" s="475"/>
      <c r="BP359" s="306"/>
      <c r="BQ359" s="496"/>
      <c r="BR359" s="496"/>
      <c r="BS359" s="496"/>
      <c r="BT359" s="496"/>
      <c r="BU359" s="496"/>
      <c r="BV359" s="496"/>
    </row>
    <row r="360" spans="1:74" s="52" customFormat="1" ht="12.75">
      <c r="A360" s="45">
        <v>3291.8800292611559</v>
      </c>
      <c r="B360" s="46" t="s">
        <v>317</v>
      </c>
      <c r="C360" s="47" t="s">
        <v>307</v>
      </c>
      <c r="D360" s="48">
        <v>77.00889202899063</v>
      </c>
      <c r="E360" s="49">
        <v>40.055680000000002</v>
      </c>
      <c r="F360" s="49">
        <v>2.5999999999999999E-2</v>
      </c>
      <c r="G360" s="49">
        <v>14.983219999999999</v>
      </c>
      <c r="H360" s="49">
        <v>0.29680000000000001</v>
      </c>
      <c r="I360" s="49">
        <v>0.20910000000000001</v>
      </c>
      <c r="J360" s="49">
        <v>45.010269999999998</v>
      </c>
      <c r="K360" s="49">
        <v>0.24829999999999999</v>
      </c>
      <c r="L360" s="49">
        <v>100.82937000000001</v>
      </c>
      <c r="M360" s="47"/>
      <c r="N360" s="50">
        <v>0.99836677677948937</v>
      </c>
      <c r="O360" s="50">
        <v>5.1235947794981481E-4</v>
      </c>
      <c r="P360" s="50">
        <v>0.31231091433805619</v>
      </c>
      <c r="Q360" s="50">
        <v>5.9502306462673737E-3</v>
      </c>
      <c r="R360" s="50">
        <v>4.414340033167795E-3</v>
      </c>
      <c r="S360" s="50">
        <v>1.6724231677317749</v>
      </c>
      <c r="T360" s="50">
        <v>6.6307152579058422E-3</v>
      </c>
      <c r="U360" s="50">
        <v>3.0006085042646111</v>
      </c>
      <c r="V360" s="51">
        <v>84.264344671687468</v>
      </c>
      <c r="X360" s="49">
        <v>0.25</v>
      </c>
      <c r="Y360" s="49">
        <v>72.11</v>
      </c>
      <c r="Z360" s="49">
        <v>0.59</v>
      </c>
      <c r="AA360" s="49">
        <v>6.3</v>
      </c>
      <c r="AB360" s="49">
        <v>10.33</v>
      </c>
      <c r="AC360" s="49">
        <v>0.25</v>
      </c>
      <c r="AD360" s="49">
        <v>2.25</v>
      </c>
      <c r="AE360" s="312"/>
      <c r="AF360" s="465" t="s">
        <v>1749</v>
      </c>
      <c r="AG360" s="343">
        <v>30</v>
      </c>
      <c r="AH360" s="343">
        <v>15</v>
      </c>
      <c r="AI360" s="343"/>
      <c r="AT360" s="343"/>
      <c r="AU360" s="343"/>
      <c r="AV360" s="343"/>
      <c r="AW360" s="343"/>
      <c r="AX360" s="343"/>
      <c r="AY360" s="343"/>
      <c r="AZ360" s="343"/>
      <c r="BA360" s="343"/>
      <c r="BB360" s="343"/>
      <c r="BC360" s="343"/>
      <c r="BD360" s="343"/>
      <c r="BE360" s="475"/>
      <c r="BF360" s="475"/>
      <c r="BG360" s="475"/>
      <c r="BH360" s="475"/>
      <c r="BI360" s="475"/>
      <c r="BJ360" s="475"/>
      <c r="BK360" s="475"/>
      <c r="BL360" s="475"/>
      <c r="BM360" s="475"/>
      <c r="BN360" s="475"/>
      <c r="BO360" s="475"/>
      <c r="BP360" s="306"/>
      <c r="BQ360" s="496"/>
      <c r="BR360" s="496"/>
      <c r="BS360" s="496"/>
      <c r="BT360" s="496"/>
      <c r="BU360" s="496"/>
      <c r="BV360" s="496"/>
    </row>
    <row r="361" spans="1:74" s="52" customFormat="1" ht="12.75">
      <c r="A361" s="45">
        <v>3291.8800292611559</v>
      </c>
      <c r="B361" s="46" t="s">
        <v>317</v>
      </c>
      <c r="C361" s="47" t="s">
        <v>307</v>
      </c>
      <c r="D361" s="48">
        <v>84.00889202899063</v>
      </c>
      <c r="E361" s="49">
        <v>39.994610000000002</v>
      </c>
      <c r="F361" s="49">
        <v>4.3799999999999999E-2</v>
      </c>
      <c r="G361" s="49">
        <v>14.983219999999999</v>
      </c>
      <c r="H361" s="49">
        <v>0.32150000000000001</v>
      </c>
      <c r="I361" s="49">
        <v>0.22070000000000001</v>
      </c>
      <c r="J361" s="49">
        <v>45.121090000000002</v>
      </c>
      <c r="K361" s="49">
        <v>0.25030000000000002</v>
      </c>
      <c r="L361" s="49">
        <v>100.93522</v>
      </c>
      <c r="M361" s="47"/>
      <c r="N361" s="50">
        <v>0.99611767350761304</v>
      </c>
      <c r="O361" s="50">
        <v>8.6249920800969689E-4</v>
      </c>
      <c r="P361" s="50">
        <v>0.31208315638484019</v>
      </c>
      <c r="Q361" s="50">
        <v>6.4407145086766799E-3</v>
      </c>
      <c r="R361" s="50">
        <v>4.655831472914233E-3</v>
      </c>
      <c r="S361" s="50">
        <v>1.6753182033430472</v>
      </c>
      <c r="T361" s="50">
        <v>6.6792496512663134E-3</v>
      </c>
      <c r="U361" s="50">
        <v>3.0021573280763674</v>
      </c>
      <c r="V361" s="51">
        <v>84.296923474603531</v>
      </c>
      <c r="X361" s="49">
        <v>0.25</v>
      </c>
      <c r="Y361" s="49">
        <v>42.39</v>
      </c>
      <c r="Z361" s="49">
        <v>0.59</v>
      </c>
      <c r="AA361" s="49">
        <v>5.88</v>
      </c>
      <c r="AB361" s="49">
        <v>9.9600000000000009</v>
      </c>
      <c r="AC361" s="49">
        <v>0.25</v>
      </c>
      <c r="AD361" s="49">
        <v>2.2400000000000002</v>
      </c>
      <c r="AE361" s="312"/>
      <c r="AF361" s="465" t="s">
        <v>1749</v>
      </c>
      <c r="AG361" s="343">
        <v>30</v>
      </c>
      <c r="AH361" s="343">
        <v>15</v>
      </c>
      <c r="AI361" s="343"/>
      <c r="AT361" s="343"/>
      <c r="AU361" s="343"/>
      <c r="AV361" s="343"/>
      <c r="AW361" s="343"/>
      <c r="AX361" s="343"/>
      <c r="AY361" s="343"/>
      <c r="AZ361" s="343"/>
      <c r="BA361" s="343"/>
      <c r="BB361" s="343"/>
      <c r="BC361" s="343"/>
      <c r="BD361" s="343"/>
      <c r="BE361" s="475"/>
      <c r="BF361" s="475"/>
      <c r="BG361" s="475"/>
      <c r="BH361" s="475"/>
      <c r="BI361" s="475"/>
      <c r="BJ361" s="475"/>
      <c r="BK361" s="475"/>
      <c r="BL361" s="475"/>
      <c r="BM361" s="475"/>
      <c r="BN361" s="475"/>
      <c r="BO361" s="475"/>
      <c r="BP361" s="306"/>
      <c r="BQ361" s="496"/>
      <c r="BR361" s="496"/>
      <c r="BS361" s="496"/>
      <c r="BT361" s="496"/>
      <c r="BU361" s="496"/>
      <c r="BV361" s="496"/>
    </row>
    <row r="362" spans="1:74" s="52" customFormat="1" ht="12.75">
      <c r="A362" s="45">
        <v>3291.8800292611559</v>
      </c>
      <c r="B362" s="46" t="s">
        <v>317</v>
      </c>
      <c r="C362" s="47" t="s">
        <v>307</v>
      </c>
      <c r="D362" s="48">
        <v>91.00889202899063</v>
      </c>
      <c r="E362" s="49">
        <v>39.903019999999998</v>
      </c>
      <c r="F362" s="49">
        <v>4.5400000000000003E-2</v>
      </c>
      <c r="G362" s="49">
        <v>15.003270000000001</v>
      </c>
      <c r="H362" s="49">
        <v>0.31459999999999999</v>
      </c>
      <c r="I362" s="49">
        <v>0.2019</v>
      </c>
      <c r="J362" s="49">
        <v>44.929679999999998</v>
      </c>
      <c r="K362" s="49">
        <v>0.24260000000000001</v>
      </c>
      <c r="L362" s="49">
        <v>100.64046999999999</v>
      </c>
      <c r="M362" s="47"/>
      <c r="N362" s="50">
        <v>0.99680135081526811</v>
      </c>
      <c r="O362" s="50">
        <v>8.9667305602987417E-4</v>
      </c>
      <c r="P362" s="50">
        <v>0.31343303710940734</v>
      </c>
      <c r="Q362" s="50">
        <v>6.3212863303164857E-3</v>
      </c>
      <c r="R362" s="50">
        <v>4.2719376965734655E-3</v>
      </c>
      <c r="S362" s="50">
        <v>1.6731879299583881</v>
      </c>
      <c r="T362" s="50">
        <v>6.4930881066882929E-3</v>
      </c>
      <c r="U362" s="50">
        <v>3.0014053030726719</v>
      </c>
      <c r="V362" s="51">
        <v>84.222806347804379</v>
      </c>
      <c r="X362" s="49">
        <v>0.25</v>
      </c>
      <c r="Y362" s="49">
        <v>42.27</v>
      </c>
      <c r="Z362" s="49">
        <v>0.59</v>
      </c>
      <c r="AA362" s="49">
        <v>5.88</v>
      </c>
      <c r="AB362" s="49">
        <v>10.78</v>
      </c>
      <c r="AC362" s="49">
        <v>0.25</v>
      </c>
      <c r="AD362" s="49">
        <v>2.33</v>
      </c>
      <c r="AE362" s="312"/>
      <c r="AF362" s="465" t="s">
        <v>1749</v>
      </c>
      <c r="AG362" s="343">
        <v>30</v>
      </c>
      <c r="AH362" s="343">
        <v>15</v>
      </c>
      <c r="AI362" s="343"/>
      <c r="AT362" s="343"/>
      <c r="AU362" s="343"/>
      <c r="AV362" s="343"/>
      <c r="AW362" s="343"/>
      <c r="AX362" s="343"/>
      <c r="AY362" s="343"/>
      <c r="AZ362" s="343"/>
      <c r="BA362" s="343"/>
      <c r="BB362" s="343"/>
      <c r="BC362" s="343"/>
      <c r="BD362" s="343"/>
      <c r="BE362" s="475"/>
      <c r="BF362" s="475"/>
      <c r="BG362" s="475"/>
      <c r="BH362" s="475"/>
      <c r="BI362" s="475"/>
      <c r="BJ362" s="475"/>
      <c r="BK362" s="475"/>
      <c r="BL362" s="475"/>
      <c r="BM362" s="475"/>
      <c r="BN362" s="475"/>
      <c r="BO362" s="475"/>
      <c r="BP362" s="306"/>
      <c r="BQ362" s="496"/>
      <c r="BR362" s="496"/>
      <c r="BS362" s="496"/>
      <c r="BT362" s="496"/>
      <c r="BU362" s="496"/>
      <c r="BV362" s="496"/>
    </row>
    <row r="363" spans="1:74" s="52" customFormat="1" ht="12.75">
      <c r="A363" s="45">
        <v>3291.8800292611559</v>
      </c>
      <c r="B363" s="46" t="s">
        <v>317</v>
      </c>
      <c r="C363" s="47" t="s">
        <v>307</v>
      </c>
      <c r="D363" s="48">
        <v>98.00889202899063</v>
      </c>
      <c r="E363" s="49">
        <v>39.95391</v>
      </c>
      <c r="F363" s="49">
        <v>5.0599999999999999E-2</v>
      </c>
      <c r="G363" s="49">
        <v>15.14358</v>
      </c>
      <c r="H363" s="49">
        <v>0.32029999999999997</v>
      </c>
      <c r="I363" s="49">
        <v>0.19020000000000001</v>
      </c>
      <c r="J363" s="49">
        <v>45.100940000000001</v>
      </c>
      <c r="K363" s="49">
        <v>0.2525</v>
      </c>
      <c r="L363" s="49">
        <v>101.01203000000001</v>
      </c>
      <c r="M363" s="47"/>
      <c r="N363" s="50">
        <v>0.9950150471685808</v>
      </c>
      <c r="O363" s="50">
        <v>9.9631413850928118E-4</v>
      </c>
      <c r="P363" s="50">
        <v>0.31539507807892642</v>
      </c>
      <c r="Q363" s="50">
        <v>6.416101009725176E-3</v>
      </c>
      <c r="R363" s="50">
        <v>4.012052554505958E-3</v>
      </c>
      <c r="S363" s="50">
        <v>1.6744203772267232</v>
      </c>
      <c r="T363" s="50">
        <v>6.7373543774295244E-3</v>
      </c>
      <c r="U363" s="50">
        <v>3.0029923245544006</v>
      </c>
      <c r="V363" s="51">
        <v>84.149531192053203</v>
      </c>
      <c r="X363" s="49">
        <v>0.25</v>
      </c>
      <c r="Y363" s="49">
        <v>35.729999999999997</v>
      </c>
      <c r="Z363" s="49">
        <v>0.59</v>
      </c>
      <c r="AA363" s="49">
        <v>5.84</v>
      </c>
      <c r="AB363" s="49">
        <v>11.51</v>
      </c>
      <c r="AC363" s="49">
        <v>0.25</v>
      </c>
      <c r="AD363" s="49">
        <v>2.25</v>
      </c>
      <c r="AE363" s="312"/>
      <c r="AF363" s="465" t="s">
        <v>1749</v>
      </c>
      <c r="AG363" s="343">
        <v>30</v>
      </c>
      <c r="AH363" s="343">
        <v>15</v>
      </c>
      <c r="AI363" s="343"/>
      <c r="AJ363" s="343"/>
      <c r="AK363" s="343"/>
      <c r="AL363" s="343"/>
      <c r="AM363" s="343"/>
      <c r="AN363" s="343"/>
      <c r="AO363" s="343"/>
      <c r="AP363" s="343"/>
      <c r="AQ363" s="343"/>
      <c r="AR363" s="343"/>
      <c r="AS363" s="343"/>
      <c r="AT363" s="343"/>
      <c r="AU363" s="343"/>
      <c r="AV363" s="343"/>
      <c r="AW363" s="343"/>
      <c r="AX363" s="343"/>
      <c r="AY363" s="343"/>
      <c r="AZ363" s="343"/>
      <c r="BA363" s="343"/>
      <c r="BB363" s="343"/>
      <c r="BC363" s="343"/>
      <c r="BD363" s="343"/>
      <c r="BE363" s="475"/>
      <c r="BF363" s="475"/>
      <c r="BG363" s="475"/>
      <c r="BH363" s="475"/>
      <c r="BI363" s="475"/>
      <c r="BJ363" s="475"/>
      <c r="BK363" s="475"/>
      <c r="BL363" s="475"/>
      <c r="BM363" s="475"/>
      <c r="BN363" s="475"/>
      <c r="BO363" s="475"/>
      <c r="BP363" s="306"/>
      <c r="BQ363" s="496"/>
      <c r="BR363" s="496"/>
      <c r="BS363" s="496"/>
      <c r="BT363" s="496"/>
      <c r="BU363" s="496"/>
      <c r="BV363" s="496"/>
    </row>
    <row r="364" spans="1:74" s="52" customFormat="1" ht="12.75">
      <c r="A364" s="45">
        <v>3291.8800292611559</v>
      </c>
      <c r="B364" s="46" t="s">
        <v>317</v>
      </c>
      <c r="C364" s="47" t="s">
        <v>307</v>
      </c>
      <c r="D364" s="48">
        <v>105.00889202899063</v>
      </c>
      <c r="E364" s="49">
        <v>39.84196</v>
      </c>
      <c r="F364" s="49">
        <v>1.8200000000000001E-2</v>
      </c>
      <c r="G364" s="49">
        <v>15.153600000000001</v>
      </c>
      <c r="H364" s="49">
        <v>0.29820000000000002</v>
      </c>
      <c r="I364" s="49">
        <v>0.22209999999999999</v>
      </c>
      <c r="J364" s="49">
        <v>44.949829999999999</v>
      </c>
      <c r="K364" s="49">
        <v>0.25009999999999999</v>
      </c>
      <c r="L364" s="49">
        <v>100.73399000000001</v>
      </c>
      <c r="M364" s="47"/>
      <c r="N364" s="50">
        <v>0.99539367327195538</v>
      </c>
      <c r="O364" s="50">
        <v>3.5950172944236857E-4</v>
      </c>
      <c r="P364" s="50">
        <v>0.31661099616347516</v>
      </c>
      <c r="Q364" s="50">
        <v>5.9924678462642813E-3</v>
      </c>
      <c r="R364" s="50">
        <v>4.6998984975348086E-3</v>
      </c>
      <c r="S364" s="50">
        <v>1.6741361720885402</v>
      </c>
      <c r="T364" s="50">
        <v>6.6946136719478917E-3</v>
      </c>
      <c r="U364" s="50">
        <v>3.0038873232691601</v>
      </c>
      <c r="V364" s="51">
        <v>84.095871077316318</v>
      </c>
      <c r="X364" s="49">
        <v>0.25</v>
      </c>
      <c r="Y364" s="49">
        <v>101.08</v>
      </c>
      <c r="Z364" s="49">
        <v>0.59</v>
      </c>
      <c r="AA364" s="49">
        <v>6.32</v>
      </c>
      <c r="AB364" s="49">
        <v>9.94</v>
      </c>
      <c r="AC364" s="49">
        <v>0.25</v>
      </c>
      <c r="AD364" s="49">
        <v>2.25</v>
      </c>
      <c r="AE364" s="312"/>
      <c r="AF364" s="465" t="s">
        <v>1749</v>
      </c>
      <c r="AG364" s="343">
        <v>30</v>
      </c>
      <c r="AH364" s="343">
        <v>15</v>
      </c>
      <c r="AI364" s="343"/>
      <c r="AJ364" s="343"/>
      <c r="AK364" s="343"/>
      <c r="AL364" s="343"/>
      <c r="AM364" s="343"/>
      <c r="AN364" s="343"/>
      <c r="AO364" s="343"/>
      <c r="AP364" s="343"/>
      <c r="AQ364" s="343"/>
      <c r="AR364" s="343"/>
      <c r="AS364" s="343"/>
      <c r="AT364" s="343"/>
      <c r="AU364" s="343"/>
      <c r="AV364" s="343"/>
      <c r="AW364" s="343"/>
      <c r="AX364" s="343"/>
      <c r="AY364" s="343"/>
      <c r="AZ364" s="343"/>
      <c r="BA364" s="343"/>
      <c r="BB364" s="343"/>
      <c r="BC364" s="343"/>
      <c r="BD364" s="343"/>
      <c r="BE364" s="475"/>
      <c r="BF364" s="475"/>
      <c r="BG364" s="475"/>
      <c r="BH364" s="475"/>
      <c r="BI364" s="475"/>
      <c r="BJ364" s="475"/>
      <c r="BK364" s="475"/>
      <c r="BL364" s="475"/>
      <c r="BM364" s="475"/>
      <c r="BN364" s="475"/>
      <c r="BO364" s="475"/>
      <c r="BP364" s="306"/>
      <c r="BQ364" s="496"/>
      <c r="BR364" s="496"/>
      <c r="BS364" s="496"/>
      <c r="BT364" s="496"/>
      <c r="BU364" s="496"/>
      <c r="BV364" s="496"/>
    </row>
    <row r="365" spans="1:74" s="52" customFormat="1" ht="12.75">
      <c r="A365" s="45">
        <v>3291.8800292611559</v>
      </c>
      <c r="B365" s="46" t="s">
        <v>317</v>
      </c>
      <c r="C365" s="47" t="s">
        <v>307</v>
      </c>
      <c r="D365" s="48">
        <v>112.00889202899063</v>
      </c>
      <c r="E365" s="49">
        <v>39.892850000000003</v>
      </c>
      <c r="F365" s="49">
        <v>6.7299999999999999E-2</v>
      </c>
      <c r="G365" s="49">
        <v>15.0634</v>
      </c>
      <c r="H365" s="49">
        <v>0.28460000000000002</v>
      </c>
      <c r="I365" s="49">
        <v>0.2087</v>
      </c>
      <c r="J365" s="49">
        <v>44.859169999999999</v>
      </c>
      <c r="K365" s="49">
        <v>0.24779999999999999</v>
      </c>
      <c r="L365" s="49">
        <v>100.62382000000001</v>
      </c>
      <c r="M365" s="47"/>
      <c r="N365" s="50">
        <v>0.99677153757374293</v>
      </c>
      <c r="O365" s="50">
        <v>1.3295082715914684E-3</v>
      </c>
      <c r="P365" s="50">
        <v>0.3147600220546255</v>
      </c>
      <c r="Q365" s="50">
        <v>5.7197803643461165E-3</v>
      </c>
      <c r="R365" s="50">
        <v>4.4168103585013451E-3</v>
      </c>
      <c r="S365" s="50">
        <v>1.6709380309482338</v>
      </c>
      <c r="T365" s="50">
        <v>6.6337563120330524E-3</v>
      </c>
      <c r="U365" s="50">
        <v>3.0005694458830741</v>
      </c>
      <c r="V365" s="51">
        <v>84.148646286950253</v>
      </c>
      <c r="X365" s="49">
        <v>0.25</v>
      </c>
      <c r="Y365" s="49">
        <v>29.33</v>
      </c>
      <c r="Z365" s="49">
        <v>0.59</v>
      </c>
      <c r="AA365" s="49">
        <v>6.48</v>
      </c>
      <c r="AB365" s="49">
        <v>10.46</v>
      </c>
      <c r="AC365" s="49">
        <v>0.25</v>
      </c>
      <c r="AD365" s="49">
        <v>2.27</v>
      </c>
      <c r="AE365" s="312"/>
      <c r="AF365" s="465" t="s">
        <v>1749</v>
      </c>
      <c r="AG365" s="343">
        <v>30</v>
      </c>
      <c r="AH365" s="343">
        <v>15</v>
      </c>
      <c r="AI365" s="343"/>
      <c r="AJ365" s="343"/>
      <c r="AK365" s="343"/>
      <c r="AL365" s="343"/>
      <c r="AM365" s="343"/>
      <c r="AN365" s="343"/>
      <c r="AO365" s="343"/>
      <c r="AP365" s="343"/>
      <c r="AQ365" s="343"/>
      <c r="AR365" s="343"/>
      <c r="AS365" s="343"/>
      <c r="AT365" s="343"/>
      <c r="AU365" s="343"/>
      <c r="AV365" s="343"/>
      <c r="AW365" s="343"/>
      <c r="AX365" s="343"/>
      <c r="AY365" s="343"/>
      <c r="AZ365" s="343"/>
      <c r="BA365" s="343"/>
      <c r="BB365" s="343"/>
      <c r="BC365" s="343"/>
      <c r="BD365" s="343"/>
      <c r="BE365" s="475"/>
      <c r="BF365" s="475"/>
      <c r="BG365" s="475"/>
      <c r="BH365" s="475"/>
      <c r="BI365" s="475"/>
      <c r="BJ365" s="475"/>
      <c r="BK365" s="475"/>
      <c r="BL365" s="475"/>
      <c r="BM365" s="475"/>
      <c r="BN365" s="475"/>
      <c r="BO365" s="475"/>
      <c r="BP365" s="306"/>
      <c r="BQ365" s="496"/>
      <c r="BR365" s="496"/>
      <c r="BS365" s="496"/>
      <c r="BT365" s="496"/>
      <c r="BU365" s="496"/>
      <c r="BV365" s="496"/>
    </row>
    <row r="366" spans="1:74" s="52" customFormat="1" ht="12.75">
      <c r="A366" s="45">
        <v>3291.8800292611559</v>
      </c>
      <c r="B366" s="46" t="s">
        <v>317</v>
      </c>
      <c r="C366" s="47" t="s">
        <v>307</v>
      </c>
      <c r="D366" s="48">
        <v>119.00889202899063</v>
      </c>
      <c r="E366" s="49">
        <v>39.82161</v>
      </c>
      <c r="F366" s="49">
        <v>0.06</v>
      </c>
      <c r="G366" s="49">
        <v>15.07342</v>
      </c>
      <c r="H366" s="49">
        <v>0.32</v>
      </c>
      <c r="I366" s="49">
        <v>0.1852</v>
      </c>
      <c r="J366" s="49">
        <v>44.919609999999999</v>
      </c>
      <c r="K366" s="49">
        <v>0.24249999999999999</v>
      </c>
      <c r="L366" s="49">
        <v>100.62234000000001</v>
      </c>
      <c r="M366" s="47"/>
      <c r="N366" s="50">
        <v>0.99535476500700237</v>
      </c>
      <c r="O366" s="50">
        <v>1.1857298432131334E-3</v>
      </c>
      <c r="P366" s="50">
        <v>0.3150843840031049</v>
      </c>
      <c r="Q366" s="50">
        <v>6.4335837062835044E-3</v>
      </c>
      <c r="R366" s="50">
        <v>3.9209003673368759E-3</v>
      </c>
      <c r="S366" s="50">
        <v>1.6738001702672769</v>
      </c>
      <c r="T366" s="50">
        <v>6.4942421123537477E-3</v>
      </c>
      <c r="U366" s="50">
        <v>3.0022737753065711</v>
      </c>
      <c r="V366" s="51">
        <v>84.157733875172411</v>
      </c>
      <c r="X366" s="49">
        <v>0.25</v>
      </c>
      <c r="Y366" s="49">
        <v>31.97</v>
      </c>
      <c r="Z366" s="49">
        <v>0.59</v>
      </c>
      <c r="AA366" s="49">
        <v>5.92</v>
      </c>
      <c r="AB366" s="49">
        <v>11.59</v>
      </c>
      <c r="AC366" s="49">
        <v>0.25</v>
      </c>
      <c r="AD366" s="49">
        <v>2.3199999999999998</v>
      </c>
      <c r="AE366" s="312"/>
      <c r="AF366" s="465" t="s">
        <v>1749</v>
      </c>
      <c r="AG366" s="343">
        <v>30</v>
      </c>
      <c r="AH366" s="343">
        <v>15</v>
      </c>
      <c r="AI366" s="343"/>
      <c r="AJ366" s="343"/>
      <c r="AK366" s="343"/>
      <c r="AL366" s="343"/>
      <c r="AM366" s="343"/>
      <c r="AN366" s="343"/>
      <c r="AO366" s="343"/>
      <c r="AP366" s="343"/>
      <c r="AQ366" s="343"/>
      <c r="AR366" s="343"/>
      <c r="AS366" s="343"/>
      <c r="AT366" s="343"/>
      <c r="AU366" s="343"/>
      <c r="AV366" s="343"/>
      <c r="AW366" s="343"/>
      <c r="AX366" s="343"/>
      <c r="AY366" s="343"/>
      <c r="AZ366" s="343"/>
      <c r="BA366" s="343"/>
      <c r="BB366" s="343"/>
      <c r="BC366" s="343"/>
      <c r="BD366" s="343"/>
      <c r="BE366" s="475"/>
      <c r="BF366" s="475"/>
      <c r="BG366" s="475"/>
      <c r="BH366" s="475"/>
      <c r="BI366" s="475"/>
      <c r="BJ366" s="475"/>
      <c r="BK366" s="475"/>
      <c r="BL366" s="475"/>
      <c r="BM366" s="475"/>
      <c r="BN366" s="475"/>
      <c r="BO366" s="475"/>
      <c r="BP366" s="306"/>
      <c r="BQ366" s="496"/>
      <c r="BR366" s="496"/>
      <c r="BS366" s="496"/>
      <c r="BT366" s="496"/>
      <c r="BU366" s="496"/>
      <c r="BV366" s="496"/>
    </row>
    <row r="367" spans="1:74" s="52" customFormat="1" ht="12.75">
      <c r="A367" s="45">
        <v>3291.8800292611559</v>
      </c>
      <c r="B367" s="46" t="s">
        <v>317</v>
      </c>
      <c r="C367" s="47" t="s">
        <v>307</v>
      </c>
      <c r="D367" s="48">
        <v>126.00889202899063</v>
      </c>
      <c r="E367" s="49">
        <v>39.82161</v>
      </c>
      <c r="F367" s="49">
        <v>2.2700000000000001E-2</v>
      </c>
      <c r="G367" s="49">
        <v>15.123530000000001</v>
      </c>
      <c r="H367" s="49">
        <v>0.3236</v>
      </c>
      <c r="I367" s="49">
        <v>0.21060000000000001</v>
      </c>
      <c r="J367" s="49">
        <v>45.151310000000002</v>
      </c>
      <c r="K367" s="49">
        <v>0.24940000000000001</v>
      </c>
      <c r="L367" s="49">
        <v>100.90275</v>
      </c>
      <c r="M367" s="47"/>
      <c r="N367" s="50">
        <v>0.99330244732741557</v>
      </c>
      <c r="O367" s="50">
        <v>4.4767615530069357E-4</v>
      </c>
      <c r="P367" s="50">
        <v>0.31548001802010506</v>
      </c>
      <c r="Q367" s="50">
        <v>6.4925469090890125E-3</v>
      </c>
      <c r="R367" s="50">
        <v>4.4494547748173919E-3</v>
      </c>
      <c r="S367" s="50">
        <v>1.6789648018982706</v>
      </c>
      <c r="T367" s="50">
        <v>6.6652552769847287E-3</v>
      </c>
      <c r="U367" s="50">
        <v>3.0058022003619831</v>
      </c>
      <c r="V367" s="51">
        <v>84.182063355705367</v>
      </c>
      <c r="X367" s="49">
        <v>0.25</v>
      </c>
      <c r="Y367" s="49">
        <v>82.61</v>
      </c>
      <c r="Z367" s="49">
        <v>0.59</v>
      </c>
      <c r="AA367" s="49">
        <v>5.79</v>
      </c>
      <c r="AB367" s="49">
        <v>10.71</v>
      </c>
      <c r="AC367" s="49">
        <v>0.25</v>
      </c>
      <c r="AD367" s="49">
        <v>2.27</v>
      </c>
      <c r="AE367" s="312"/>
      <c r="AF367" s="465" t="s">
        <v>1749</v>
      </c>
      <c r="AG367" s="343">
        <v>30</v>
      </c>
      <c r="AH367" s="343">
        <v>15</v>
      </c>
      <c r="AI367" s="343"/>
      <c r="AJ367" s="343"/>
      <c r="AK367" s="343"/>
      <c r="AL367" s="343"/>
      <c r="AM367" s="343"/>
      <c r="AN367" s="343"/>
      <c r="AO367" s="343"/>
      <c r="AP367" s="343"/>
      <c r="AQ367" s="343"/>
      <c r="AR367" s="343"/>
      <c r="AS367" s="343"/>
      <c r="AT367" s="343"/>
      <c r="AU367" s="343"/>
      <c r="AV367" s="343"/>
      <c r="AW367" s="343"/>
      <c r="AX367" s="343"/>
      <c r="AY367" s="343"/>
      <c r="AZ367" s="343"/>
      <c r="BA367" s="343"/>
      <c r="BB367" s="343"/>
      <c r="BC367" s="343"/>
      <c r="BD367" s="343"/>
      <c r="BE367" s="475"/>
      <c r="BF367" s="475"/>
      <c r="BG367" s="475"/>
      <c r="BH367" s="475"/>
      <c r="BI367" s="475"/>
      <c r="BJ367" s="475"/>
      <c r="BK367" s="475"/>
      <c r="BL367" s="475"/>
      <c r="BM367" s="475"/>
      <c r="BN367" s="475"/>
      <c r="BO367" s="475"/>
      <c r="BP367" s="306"/>
      <c r="BQ367" s="496"/>
      <c r="BR367" s="496"/>
      <c r="BS367" s="496"/>
      <c r="BT367" s="496"/>
      <c r="BU367" s="496"/>
      <c r="BV367" s="496"/>
    </row>
    <row r="368" spans="1:74" s="52" customFormat="1" ht="12.75">
      <c r="A368" s="45">
        <v>3291.8800292611559</v>
      </c>
      <c r="B368" s="46" t="s">
        <v>317</v>
      </c>
      <c r="C368" s="47" t="s">
        <v>307</v>
      </c>
      <c r="D368" s="48">
        <v>133.00889202899063</v>
      </c>
      <c r="E368" s="49">
        <v>39.811430000000001</v>
      </c>
      <c r="F368" s="49">
        <v>3.39E-2</v>
      </c>
      <c r="G368" s="49">
        <v>15.14358</v>
      </c>
      <c r="H368" s="49">
        <v>0.33329999999999999</v>
      </c>
      <c r="I368" s="49">
        <v>0.20399999999999999</v>
      </c>
      <c r="J368" s="49">
        <v>45.08079</v>
      </c>
      <c r="K368" s="49">
        <v>0.25259999999999999</v>
      </c>
      <c r="L368" s="49">
        <v>100.8596</v>
      </c>
      <c r="M368" s="47"/>
      <c r="N368" s="50">
        <v>0.99352257404167499</v>
      </c>
      <c r="O368" s="50">
        <v>6.6887517112572631E-4</v>
      </c>
      <c r="P368" s="50">
        <v>0.31604906657055382</v>
      </c>
      <c r="Q368" s="50">
        <v>6.6903550799898301E-3</v>
      </c>
      <c r="R368" s="50">
        <v>4.3120706565022201E-3</v>
      </c>
      <c r="S368" s="50">
        <v>1.6771427356637425</v>
      </c>
      <c r="T368" s="50">
        <v>6.7539984324842773E-3</v>
      </c>
      <c r="U368" s="50">
        <v>3.0051396756160735</v>
      </c>
      <c r="V368" s="51">
        <v>84.143569815194198</v>
      </c>
      <c r="X368" s="49">
        <v>0.25</v>
      </c>
      <c r="Y368" s="49">
        <v>56.98</v>
      </c>
      <c r="Z368" s="49">
        <v>0.59</v>
      </c>
      <c r="AA368" s="49">
        <v>5.74</v>
      </c>
      <c r="AB368" s="49">
        <v>10.92</v>
      </c>
      <c r="AC368" s="49">
        <v>0.25</v>
      </c>
      <c r="AD368" s="49">
        <v>2.23</v>
      </c>
      <c r="AE368" s="312"/>
      <c r="AF368" s="465" t="s">
        <v>1749</v>
      </c>
      <c r="AG368" s="343">
        <v>30</v>
      </c>
      <c r="AH368" s="343">
        <v>15</v>
      </c>
      <c r="AI368" s="343"/>
      <c r="AJ368" s="343"/>
      <c r="AK368" s="343"/>
      <c r="AL368" s="343"/>
      <c r="AM368" s="343"/>
      <c r="AN368" s="343"/>
      <c r="AO368" s="343"/>
      <c r="AP368" s="343"/>
      <c r="AQ368" s="343"/>
      <c r="AR368" s="343"/>
      <c r="AS368" s="343"/>
      <c r="AT368" s="343"/>
      <c r="AU368" s="343"/>
      <c r="AV368" s="343"/>
      <c r="AW368" s="343"/>
      <c r="AX368" s="343"/>
      <c r="AY368" s="343"/>
      <c r="AZ368" s="343"/>
      <c r="BA368" s="343"/>
      <c r="BB368" s="343"/>
      <c r="BC368" s="343"/>
      <c r="BD368" s="343"/>
      <c r="BE368" s="475"/>
      <c r="BF368" s="475"/>
      <c r="BG368" s="475"/>
      <c r="BH368" s="475"/>
      <c r="BI368" s="475"/>
      <c r="BJ368" s="475"/>
      <c r="BK368" s="475"/>
      <c r="BL368" s="475"/>
      <c r="BM368" s="475"/>
      <c r="BN368" s="475"/>
      <c r="BO368" s="475"/>
      <c r="BP368" s="306"/>
      <c r="BQ368" s="496"/>
      <c r="BR368" s="496"/>
      <c r="BS368" s="496"/>
      <c r="BT368" s="496"/>
      <c r="BU368" s="496"/>
      <c r="BV368" s="496"/>
    </row>
    <row r="369" spans="1:74" s="52" customFormat="1" ht="12.75">
      <c r="A369" s="45">
        <v>3291.8800292611559</v>
      </c>
      <c r="B369" s="46" t="s">
        <v>317</v>
      </c>
      <c r="C369" s="47" t="s">
        <v>307</v>
      </c>
      <c r="D369" s="48">
        <v>140.00889202899063</v>
      </c>
      <c r="E369" s="49">
        <v>39.831789999999998</v>
      </c>
      <c r="F369" s="49">
        <v>2.6800000000000001E-2</v>
      </c>
      <c r="G369" s="49">
        <v>15.11351</v>
      </c>
      <c r="H369" s="49">
        <v>0.32040000000000002</v>
      </c>
      <c r="I369" s="49">
        <v>0.1842</v>
      </c>
      <c r="J369" s="49">
        <v>45.0002</v>
      </c>
      <c r="K369" s="49">
        <v>0.24440000000000001</v>
      </c>
      <c r="L369" s="49">
        <v>100.7213</v>
      </c>
      <c r="M369" s="47"/>
      <c r="N369" s="50">
        <v>0.99500740834588131</v>
      </c>
      <c r="O369" s="50">
        <v>5.2930585715189762E-4</v>
      </c>
      <c r="P369" s="50">
        <v>0.31573143423710931</v>
      </c>
      <c r="Q369" s="50">
        <v>6.4377319595286531E-3</v>
      </c>
      <c r="R369" s="50">
        <v>3.8973719558246496E-3</v>
      </c>
      <c r="S369" s="50">
        <v>1.6757895590380862</v>
      </c>
      <c r="T369" s="50">
        <v>6.5411685462333511E-3</v>
      </c>
      <c r="U369" s="50">
        <v>3.0039339799398155</v>
      </c>
      <c r="V369" s="51">
        <v>84.146216118070299</v>
      </c>
      <c r="X369" s="49">
        <v>0.25</v>
      </c>
      <c r="Y369" s="49">
        <v>71.59</v>
      </c>
      <c r="Z369" s="49">
        <v>0.59</v>
      </c>
      <c r="AA369" s="49">
        <v>5.86</v>
      </c>
      <c r="AB369" s="49">
        <v>11.71</v>
      </c>
      <c r="AC369" s="49">
        <v>0.25</v>
      </c>
      <c r="AD369" s="49">
        <v>2.31</v>
      </c>
      <c r="AE369" s="312"/>
      <c r="AF369" s="465" t="s">
        <v>1749</v>
      </c>
      <c r="AG369" s="343">
        <v>30</v>
      </c>
      <c r="AH369" s="343">
        <v>15</v>
      </c>
      <c r="AI369" s="343"/>
      <c r="AJ369" s="343"/>
      <c r="AK369" s="343"/>
      <c r="AL369" s="343"/>
      <c r="AM369" s="343"/>
      <c r="AN369" s="343"/>
      <c r="AO369" s="343"/>
      <c r="AP369" s="343"/>
      <c r="AQ369" s="343"/>
      <c r="AR369" s="343"/>
      <c r="AS369" s="343"/>
      <c r="AT369" s="343"/>
      <c r="AU369" s="343"/>
      <c r="AV369" s="343"/>
      <c r="AW369" s="343"/>
      <c r="AX369" s="343"/>
      <c r="AY369" s="343"/>
      <c r="AZ369" s="343"/>
      <c r="BA369" s="343"/>
      <c r="BB369" s="343"/>
      <c r="BC369" s="343"/>
      <c r="BD369" s="343"/>
      <c r="BE369" s="475"/>
      <c r="BF369" s="475"/>
      <c r="BG369" s="475"/>
      <c r="BH369" s="475"/>
      <c r="BI369" s="475"/>
      <c r="BJ369" s="475"/>
      <c r="BK369" s="475"/>
      <c r="BL369" s="475"/>
      <c r="BM369" s="475"/>
      <c r="BN369" s="475"/>
      <c r="BO369" s="475"/>
      <c r="BP369" s="306"/>
      <c r="BQ369" s="496"/>
      <c r="BR369" s="496"/>
      <c r="BS369" s="496"/>
      <c r="BT369" s="496"/>
      <c r="BU369" s="496"/>
      <c r="BV369" s="496"/>
    </row>
    <row r="370" spans="1:74" s="52" customFormat="1" ht="12.75">
      <c r="A370" s="45">
        <v>3291.8800292611559</v>
      </c>
      <c r="B370" s="46" t="s">
        <v>317</v>
      </c>
      <c r="C370" s="47" t="s">
        <v>307</v>
      </c>
      <c r="D370" s="48">
        <v>147.00889202899063</v>
      </c>
      <c r="E370" s="49">
        <v>40.09639</v>
      </c>
      <c r="F370" s="49">
        <v>1.24E-2</v>
      </c>
      <c r="G370" s="49">
        <v>15.01329</v>
      </c>
      <c r="H370" s="49">
        <v>0.30559999999999998</v>
      </c>
      <c r="I370" s="49">
        <v>0.19620000000000001</v>
      </c>
      <c r="J370" s="49">
        <v>44.90954</v>
      </c>
      <c r="K370" s="49">
        <v>0.25700000000000001</v>
      </c>
      <c r="L370" s="49">
        <v>100.79042</v>
      </c>
      <c r="M370" s="47"/>
      <c r="N370" s="50">
        <v>0.99981993175648465</v>
      </c>
      <c r="O370" s="50">
        <v>2.4446327018123843E-4</v>
      </c>
      <c r="P370" s="50">
        <v>0.31307499650461157</v>
      </c>
      <c r="Q370" s="50">
        <v>6.1293406541613089E-3</v>
      </c>
      <c r="R370" s="50">
        <v>4.1438235959290097E-3</v>
      </c>
      <c r="S370" s="50">
        <v>1.6694125307701086</v>
      </c>
      <c r="T370" s="50">
        <v>6.8660551516758006E-3</v>
      </c>
      <c r="U370" s="50">
        <v>2.9996911417031522</v>
      </c>
      <c r="V370" s="51">
        <v>84.207971440052958</v>
      </c>
      <c r="X370" s="49">
        <v>0.25</v>
      </c>
      <c r="Y370" s="49">
        <v>155.11000000000001</v>
      </c>
      <c r="Z370" s="49">
        <v>0.59</v>
      </c>
      <c r="AA370" s="49">
        <v>6.12</v>
      </c>
      <c r="AB370" s="49">
        <v>11.06</v>
      </c>
      <c r="AC370" s="49">
        <v>0.25</v>
      </c>
      <c r="AD370" s="49">
        <v>2.2200000000000002</v>
      </c>
      <c r="AE370" s="312"/>
      <c r="AF370" s="465" t="s">
        <v>1749</v>
      </c>
      <c r="AG370" s="343">
        <v>30</v>
      </c>
      <c r="AH370" s="343">
        <v>15</v>
      </c>
      <c r="AI370" s="343"/>
      <c r="AJ370" s="343"/>
      <c r="AK370" s="343"/>
      <c r="AL370" s="343"/>
      <c r="AM370" s="343"/>
      <c r="AN370" s="343"/>
      <c r="AO370" s="343"/>
      <c r="AP370" s="343"/>
      <c r="AQ370" s="343"/>
      <c r="AR370" s="343"/>
      <c r="AS370" s="343"/>
      <c r="AT370" s="343"/>
      <c r="AU370" s="343"/>
      <c r="AV370" s="343"/>
      <c r="AW370" s="343"/>
      <c r="AX370" s="343"/>
      <c r="AY370" s="343"/>
      <c r="AZ370" s="343"/>
      <c r="BA370" s="343"/>
      <c r="BB370" s="343"/>
      <c r="BC370" s="343"/>
      <c r="BD370" s="343"/>
      <c r="BE370" s="475"/>
      <c r="BF370" s="475"/>
      <c r="BG370" s="475"/>
      <c r="BH370" s="475"/>
      <c r="BI370" s="475"/>
      <c r="BJ370" s="475"/>
      <c r="BK370" s="475"/>
      <c r="BL370" s="475"/>
      <c r="BM370" s="475"/>
      <c r="BN370" s="475"/>
      <c r="BO370" s="475"/>
      <c r="BP370" s="306"/>
      <c r="BQ370" s="496"/>
      <c r="BR370" s="496"/>
      <c r="BS370" s="496"/>
      <c r="BT370" s="496"/>
      <c r="BU370" s="496"/>
      <c r="BV370" s="496"/>
    </row>
    <row r="371" spans="1:74" s="52" customFormat="1" ht="12.75">
      <c r="A371" s="45">
        <v>3291.8800292611559</v>
      </c>
      <c r="B371" s="46" t="s">
        <v>317</v>
      </c>
      <c r="C371" s="47" t="s">
        <v>307</v>
      </c>
      <c r="D371" s="48">
        <v>154.00889202899063</v>
      </c>
      <c r="E371" s="49">
        <v>40.147269999999999</v>
      </c>
      <c r="F371" s="49">
        <v>4.7E-2</v>
      </c>
      <c r="G371" s="49">
        <v>15.173640000000001</v>
      </c>
      <c r="H371" s="49">
        <v>0.32540000000000002</v>
      </c>
      <c r="I371" s="49">
        <v>0.2026</v>
      </c>
      <c r="J371" s="49">
        <v>44.959899999999998</v>
      </c>
      <c r="K371" s="49">
        <v>0.248</v>
      </c>
      <c r="L371" s="49">
        <v>101.10381</v>
      </c>
      <c r="M371" s="47"/>
      <c r="N371" s="50">
        <v>0.99856937958490166</v>
      </c>
      <c r="O371" s="50">
        <v>9.2426285335048806E-4</v>
      </c>
      <c r="P371" s="50">
        <v>0.315622529376134</v>
      </c>
      <c r="Q371" s="50">
        <v>6.5100401468232922E-3</v>
      </c>
      <c r="R371" s="50">
        <v>4.2682259911764097E-3</v>
      </c>
      <c r="S371" s="50">
        <v>1.6670787206359825</v>
      </c>
      <c r="T371" s="50">
        <v>6.6089361200295888E-3</v>
      </c>
      <c r="U371" s="50">
        <v>2.9995820947083978</v>
      </c>
      <c r="V371" s="51">
        <v>84.081185737175218</v>
      </c>
      <c r="X371" s="49">
        <v>0.25</v>
      </c>
      <c r="Y371" s="49">
        <v>41.22</v>
      </c>
      <c r="Z371" s="49">
        <v>0.57999999999999996</v>
      </c>
      <c r="AA371" s="49">
        <v>5.75</v>
      </c>
      <c r="AB371" s="49">
        <v>11.05</v>
      </c>
      <c r="AC371" s="49">
        <v>0.25</v>
      </c>
      <c r="AD371" s="49">
        <v>2.27</v>
      </c>
      <c r="AE371" s="312"/>
      <c r="AF371" s="465" t="s">
        <v>1749</v>
      </c>
      <c r="AG371" s="343">
        <v>30</v>
      </c>
      <c r="AH371" s="343">
        <v>15</v>
      </c>
      <c r="AI371" s="343"/>
      <c r="AJ371" s="343"/>
      <c r="AK371" s="343"/>
      <c r="AL371" s="343"/>
      <c r="AM371" s="343"/>
      <c r="AN371" s="343"/>
      <c r="AO371" s="343"/>
      <c r="AP371" s="343"/>
      <c r="AQ371" s="343"/>
      <c r="AR371" s="343"/>
      <c r="AS371" s="343"/>
      <c r="AT371" s="343"/>
      <c r="AU371" s="343"/>
      <c r="AV371" s="343"/>
      <c r="AW371" s="343"/>
      <c r="AX371" s="343"/>
      <c r="AY371" s="343"/>
      <c r="AZ371" s="343"/>
      <c r="BA371" s="343"/>
      <c r="BB371" s="343"/>
      <c r="BC371" s="343"/>
      <c r="BD371" s="343"/>
      <c r="BE371" s="475"/>
      <c r="BF371" s="475"/>
      <c r="BG371" s="475"/>
      <c r="BH371" s="475"/>
      <c r="BI371" s="475"/>
      <c r="BJ371" s="475"/>
      <c r="BK371" s="475"/>
      <c r="BL371" s="475"/>
      <c r="BM371" s="475"/>
      <c r="BN371" s="475"/>
      <c r="BO371" s="475"/>
      <c r="BP371" s="306"/>
      <c r="BQ371" s="496"/>
      <c r="BR371" s="496"/>
      <c r="BS371" s="496"/>
      <c r="BT371" s="496"/>
      <c r="BU371" s="496"/>
      <c r="BV371" s="496"/>
    </row>
    <row r="372" spans="1:74" s="52" customFormat="1" ht="12.75">
      <c r="A372" s="45">
        <v>3291.8800292611559</v>
      </c>
      <c r="B372" s="46" t="s">
        <v>317</v>
      </c>
      <c r="C372" s="47" t="s">
        <v>307</v>
      </c>
      <c r="D372" s="48">
        <v>161.00889202899063</v>
      </c>
      <c r="E372" s="49">
        <v>39.862319999999997</v>
      </c>
      <c r="F372" s="49">
        <v>4.7899999999999998E-2</v>
      </c>
      <c r="G372" s="49">
        <v>15.123530000000001</v>
      </c>
      <c r="H372" s="49">
        <v>0.2994</v>
      </c>
      <c r="I372" s="49">
        <v>0.17610000000000001</v>
      </c>
      <c r="J372" s="49">
        <v>44.839019999999998</v>
      </c>
      <c r="K372" s="49">
        <v>0.25309999999999999</v>
      </c>
      <c r="L372" s="49">
        <v>100.60136999999999</v>
      </c>
      <c r="M372" s="47"/>
      <c r="N372" s="50">
        <v>0.99661168240630904</v>
      </c>
      <c r="O372" s="50">
        <v>9.4683506029646361E-4</v>
      </c>
      <c r="P372" s="50">
        <v>0.31620779278806133</v>
      </c>
      <c r="Q372" s="50">
        <v>6.0208677918093048E-3</v>
      </c>
      <c r="R372" s="50">
        <v>3.7291383660309476E-3</v>
      </c>
      <c r="S372" s="50">
        <v>1.671198588625737</v>
      </c>
      <c r="T372" s="50">
        <v>6.7797424348540261E-3</v>
      </c>
      <c r="U372" s="50">
        <v>3.0014946474730979</v>
      </c>
      <c r="V372" s="51">
        <v>84.089424500935834</v>
      </c>
      <c r="X372" s="49">
        <v>0.25</v>
      </c>
      <c r="Y372" s="49">
        <v>38.99</v>
      </c>
      <c r="Z372" s="49">
        <v>0.59</v>
      </c>
      <c r="AA372" s="49">
        <v>6.24</v>
      </c>
      <c r="AB372" s="49">
        <v>12.12</v>
      </c>
      <c r="AC372" s="49">
        <v>0.25</v>
      </c>
      <c r="AD372" s="49">
        <v>2.2200000000000002</v>
      </c>
      <c r="AE372" s="312"/>
      <c r="AF372" s="465" t="s">
        <v>1749</v>
      </c>
      <c r="AG372" s="343">
        <v>30</v>
      </c>
      <c r="AH372" s="343">
        <v>15</v>
      </c>
      <c r="AI372" s="343"/>
      <c r="AJ372" s="343"/>
      <c r="AK372" s="343"/>
      <c r="AL372" s="343"/>
      <c r="AM372" s="343"/>
      <c r="AN372" s="343"/>
      <c r="AO372" s="343"/>
      <c r="AP372" s="343"/>
      <c r="AQ372" s="343"/>
      <c r="AR372" s="343"/>
      <c r="AS372" s="343"/>
      <c r="AT372" s="343"/>
      <c r="AU372" s="343"/>
      <c r="AV372" s="343"/>
      <c r="AW372" s="343"/>
      <c r="AX372" s="343"/>
      <c r="AY372" s="343"/>
      <c r="AZ372" s="343"/>
      <c r="BA372" s="343"/>
      <c r="BB372" s="343"/>
      <c r="BC372" s="343"/>
      <c r="BD372" s="343"/>
      <c r="BE372" s="475"/>
      <c r="BF372" s="475"/>
      <c r="BG372" s="475"/>
      <c r="BH372" s="475"/>
      <c r="BI372" s="475"/>
      <c r="BJ372" s="475"/>
      <c r="BK372" s="475"/>
      <c r="BL372" s="475"/>
      <c r="BM372" s="475"/>
      <c r="BN372" s="475"/>
      <c r="BO372" s="475"/>
      <c r="BP372" s="306"/>
      <c r="BQ372" s="496"/>
      <c r="BR372" s="496"/>
      <c r="BS372" s="496"/>
      <c r="BT372" s="496"/>
      <c r="BU372" s="496"/>
      <c r="BV372" s="496"/>
    </row>
    <row r="373" spans="1:74" s="52" customFormat="1" ht="12.75">
      <c r="A373" s="45">
        <v>3291.8800292611559</v>
      </c>
      <c r="B373" s="46" t="s">
        <v>317</v>
      </c>
      <c r="C373" s="47" t="s">
        <v>307</v>
      </c>
      <c r="D373" s="48">
        <v>168.00889202899063</v>
      </c>
      <c r="E373" s="49">
        <v>39.974260000000001</v>
      </c>
      <c r="F373" s="49">
        <v>3.44E-2</v>
      </c>
      <c r="G373" s="49">
        <v>15.19369</v>
      </c>
      <c r="H373" s="49">
        <v>0.30659999999999998</v>
      </c>
      <c r="I373" s="49">
        <v>0.2019</v>
      </c>
      <c r="J373" s="49">
        <v>44.959899999999998</v>
      </c>
      <c r="K373" s="49">
        <v>0.25169999999999998</v>
      </c>
      <c r="L373" s="49">
        <v>100.92245</v>
      </c>
      <c r="M373" s="47"/>
      <c r="N373" s="50">
        <v>0.99656448524748786</v>
      </c>
      <c r="O373" s="50">
        <v>6.7804548879490554E-4</v>
      </c>
      <c r="P373" s="50">
        <v>0.31677013404506782</v>
      </c>
      <c r="Q373" s="50">
        <v>6.1481013214310749E-3</v>
      </c>
      <c r="R373" s="50">
        <v>4.2633111635580088E-3</v>
      </c>
      <c r="S373" s="50">
        <v>1.6709323043252795</v>
      </c>
      <c r="T373" s="50">
        <v>6.723042183303064E-3</v>
      </c>
      <c r="U373" s="50">
        <v>3.002079423774922</v>
      </c>
      <c r="V373" s="51">
        <v>84.063503272412476</v>
      </c>
      <c r="X373" s="49">
        <v>0.25</v>
      </c>
      <c r="Y373" s="49">
        <v>56.79</v>
      </c>
      <c r="Z373" s="49">
        <v>0.57999999999999996</v>
      </c>
      <c r="AA373" s="49">
        <v>6.14</v>
      </c>
      <c r="AB373" s="49">
        <v>10.95</v>
      </c>
      <c r="AC373" s="49">
        <v>0.25</v>
      </c>
      <c r="AD373" s="49">
        <v>2.25</v>
      </c>
      <c r="AE373" s="312"/>
      <c r="AF373" s="465" t="s">
        <v>1749</v>
      </c>
      <c r="AG373" s="343">
        <v>30</v>
      </c>
      <c r="AH373" s="343">
        <v>15</v>
      </c>
      <c r="AI373" s="343"/>
      <c r="AJ373" s="343"/>
      <c r="AK373" s="343"/>
      <c r="AL373" s="343"/>
      <c r="AM373" s="343"/>
      <c r="AN373" s="343"/>
      <c r="AO373" s="343"/>
      <c r="AP373" s="343"/>
      <c r="AQ373" s="343"/>
      <c r="AR373" s="343"/>
      <c r="AS373" s="343"/>
      <c r="AT373" s="343"/>
      <c r="AU373" s="343"/>
      <c r="AV373" s="343"/>
      <c r="AW373" s="343"/>
      <c r="AX373" s="343"/>
      <c r="AY373" s="343"/>
      <c r="AZ373" s="343"/>
      <c r="BA373" s="343"/>
      <c r="BB373" s="343"/>
      <c r="BC373" s="343"/>
      <c r="BD373" s="343"/>
      <c r="BE373" s="475"/>
      <c r="BF373" s="475"/>
      <c r="BG373" s="475"/>
      <c r="BH373" s="475"/>
      <c r="BI373" s="475"/>
      <c r="BJ373" s="475"/>
      <c r="BK373" s="475"/>
      <c r="BL373" s="475"/>
      <c r="BM373" s="475"/>
      <c r="BN373" s="475"/>
      <c r="BO373" s="475"/>
      <c r="BP373" s="306"/>
      <c r="BQ373" s="496"/>
      <c r="BR373" s="496"/>
      <c r="BS373" s="496"/>
      <c r="BT373" s="496"/>
      <c r="BU373" s="496"/>
      <c r="BV373" s="496"/>
    </row>
    <row r="374" spans="1:74" s="52" customFormat="1" ht="12.75">
      <c r="A374" s="45">
        <v>3291.8800292611559</v>
      </c>
      <c r="B374" s="46" t="s">
        <v>317</v>
      </c>
      <c r="C374" s="47" t="s">
        <v>307</v>
      </c>
      <c r="D374" s="48">
        <v>175.00889202899063</v>
      </c>
      <c r="E374" s="49">
        <v>40.014969999999998</v>
      </c>
      <c r="F374" s="49">
        <v>5.7700000000000001E-2</v>
      </c>
      <c r="G374" s="49">
        <v>15.11351</v>
      </c>
      <c r="H374" s="49">
        <v>0.3075</v>
      </c>
      <c r="I374" s="49">
        <v>0.1885</v>
      </c>
      <c r="J374" s="49">
        <v>44.869239999999998</v>
      </c>
      <c r="K374" s="49">
        <v>0.25180000000000002</v>
      </c>
      <c r="L374" s="49">
        <v>100.80321999999998</v>
      </c>
      <c r="M374" s="47"/>
      <c r="N374" s="50">
        <v>0.99805238886451619</v>
      </c>
      <c r="O374" s="50">
        <v>1.1378422899595395E-3</v>
      </c>
      <c r="P374" s="50">
        <v>0.31524787991585745</v>
      </c>
      <c r="Q374" s="50">
        <v>6.1690722324920077E-3</v>
      </c>
      <c r="R374" s="50">
        <v>3.9822446420829782E-3</v>
      </c>
      <c r="S374" s="50">
        <v>1.6683535964121026</v>
      </c>
      <c r="T374" s="50">
        <v>6.7289021985544395E-3</v>
      </c>
      <c r="U374" s="50">
        <v>2.9996719265555654</v>
      </c>
      <c r="V374" s="51">
        <v>84.107297575748746</v>
      </c>
      <c r="X374" s="49">
        <v>0.25</v>
      </c>
      <c r="Y374" s="49">
        <v>32.01</v>
      </c>
      <c r="Z374" s="49">
        <v>0.59</v>
      </c>
      <c r="AA374" s="49">
        <v>6.18</v>
      </c>
      <c r="AB374" s="49">
        <v>11.77</v>
      </c>
      <c r="AC374" s="49">
        <v>0.25</v>
      </c>
      <c r="AD374" s="49">
        <v>2.2400000000000002</v>
      </c>
      <c r="AE374" s="312"/>
      <c r="AF374" s="465" t="s">
        <v>1749</v>
      </c>
      <c r="AG374" s="343">
        <v>30</v>
      </c>
      <c r="AH374" s="343">
        <v>15</v>
      </c>
      <c r="AI374" s="343"/>
      <c r="AJ374" s="343"/>
      <c r="AK374" s="343"/>
      <c r="AL374" s="343"/>
      <c r="AM374" s="343"/>
      <c r="AN374" s="343"/>
      <c r="AO374" s="343"/>
      <c r="AP374" s="343"/>
      <c r="AQ374" s="343"/>
      <c r="AR374" s="343"/>
      <c r="AS374" s="343"/>
      <c r="AT374" s="343"/>
      <c r="AU374" s="343"/>
      <c r="AV374" s="343"/>
      <c r="AW374" s="343"/>
      <c r="AX374" s="343"/>
      <c r="AY374" s="343"/>
      <c r="AZ374" s="343"/>
      <c r="BA374" s="343"/>
      <c r="BB374" s="343"/>
      <c r="BC374" s="343"/>
      <c r="BD374" s="343"/>
      <c r="BE374" s="475"/>
      <c r="BF374" s="475"/>
      <c r="BG374" s="475"/>
      <c r="BH374" s="475"/>
      <c r="BI374" s="475"/>
      <c r="BJ374" s="475"/>
      <c r="BK374" s="475"/>
      <c r="BL374" s="475"/>
      <c r="BM374" s="475"/>
      <c r="BN374" s="475"/>
      <c r="BO374" s="475"/>
      <c r="BP374" s="306"/>
      <c r="BQ374" s="496"/>
      <c r="BR374" s="496"/>
      <c r="BS374" s="496"/>
      <c r="BT374" s="496"/>
      <c r="BU374" s="496"/>
      <c r="BV374" s="496"/>
    </row>
    <row r="375" spans="1:74" s="52" customFormat="1" ht="12.75">
      <c r="A375" s="45">
        <v>3291.8800292611559</v>
      </c>
      <c r="B375" s="46" t="s">
        <v>317</v>
      </c>
      <c r="C375" s="47" t="s">
        <v>307</v>
      </c>
      <c r="D375" s="48">
        <v>182.00889202899063</v>
      </c>
      <c r="E375" s="49">
        <v>40.014969999999998</v>
      </c>
      <c r="F375" s="49">
        <v>4.9299999999999997E-2</v>
      </c>
      <c r="G375" s="49">
        <v>15.123530000000001</v>
      </c>
      <c r="H375" s="49">
        <v>0.32240000000000002</v>
      </c>
      <c r="I375" s="49">
        <v>0.18790000000000001</v>
      </c>
      <c r="J375" s="49">
        <v>44.990130000000001</v>
      </c>
      <c r="K375" s="49">
        <v>0.24859999999999999</v>
      </c>
      <c r="L375" s="49">
        <v>100.93683</v>
      </c>
      <c r="M375" s="47"/>
      <c r="N375" s="50">
        <v>0.99695379668089257</v>
      </c>
      <c r="O375" s="50">
        <v>9.711244093906663E-4</v>
      </c>
      <c r="P375" s="50">
        <v>0.31510964915167344</v>
      </c>
      <c r="Q375" s="50">
        <v>6.4608768265471397E-3</v>
      </c>
      <c r="R375" s="50">
        <v>3.9651996147914981E-3</v>
      </c>
      <c r="S375" s="50">
        <v>1.6710072324802601</v>
      </c>
      <c r="T375" s="50">
        <v>6.6360753367703841E-3</v>
      </c>
      <c r="U375" s="50">
        <v>3.001103954500326</v>
      </c>
      <c r="V375" s="51">
        <v>84.134385439956731</v>
      </c>
      <c r="X375" s="49">
        <v>0.25</v>
      </c>
      <c r="Y375" s="49">
        <v>38.590000000000003</v>
      </c>
      <c r="Z375" s="49">
        <v>0.59</v>
      </c>
      <c r="AA375" s="49">
        <v>5.84</v>
      </c>
      <c r="AB375" s="49">
        <v>11.4</v>
      </c>
      <c r="AC375" s="49">
        <v>0.25</v>
      </c>
      <c r="AD375" s="49">
        <v>2.2799999999999998</v>
      </c>
      <c r="AE375" s="312"/>
      <c r="AF375" s="465" t="s">
        <v>1749</v>
      </c>
      <c r="AG375" s="343">
        <v>30</v>
      </c>
      <c r="AH375" s="343">
        <v>15</v>
      </c>
      <c r="AI375" s="343"/>
      <c r="AJ375" s="343"/>
      <c r="AK375" s="343"/>
      <c r="AL375" s="343"/>
      <c r="AM375" s="343"/>
      <c r="AN375" s="343"/>
      <c r="AO375" s="343"/>
      <c r="AP375" s="343"/>
      <c r="AQ375" s="343"/>
      <c r="AR375" s="343"/>
      <c r="AS375" s="343"/>
      <c r="AT375" s="343"/>
      <c r="AU375" s="343"/>
      <c r="AV375" s="343"/>
      <c r="AW375" s="343"/>
      <c r="AX375" s="343"/>
      <c r="AY375" s="343"/>
      <c r="AZ375" s="343"/>
      <c r="BA375" s="343"/>
      <c r="BB375" s="343"/>
      <c r="BC375" s="343"/>
      <c r="BD375" s="343"/>
      <c r="BE375" s="475"/>
      <c r="BF375" s="475"/>
      <c r="BG375" s="475"/>
      <c r="BH375" s="475"/>
      <c r="BI375" s="475"/>
      <c r="BJ375" s="475"/>
      <c r="BK375" s="475"/>
      <c r="BL375" s="475"/>
      <c r="BM375" s="475"/>
      <c r="BN375" s="475"/>
      <c r="BO375" s="475"/>
      <c r="BP375" s="306"/>
      <c r="BQ375" s="496"/>
      <c r="BR375" s="496"/>
      <c r="BS375" s="496"/>
      <c r="BT375" s="496"/>
      <c r="BU375" s="496"/>
      <c r="BV375" s="496"/>
    </row>
    <row r="376" spans="1:74" s="52" customFormat="1" ht="12.75">
      <c r="A376" s="45">
        <v>3291.8800292611559</v>
      </c>
      <c r="B376" s="46" t="s">
        <v>317</v>
      </c>
      <c r="C376" s="47" t="s">
        <v>307</v>
      </c>
      <c r="D376" s="48">
        <v>189.00889202899063</v>
      </c>
      <c r="E376" s="49">
        <v>40.218510000000002</v>
      </c>
      <c r="F376" s="49">
        <v>5.7299999999999997E-2</v>
      </c>
      <c r="G376" s="49">
        <v>15.19369</v>
      </c>
      <c r="H376" s="49">
        <v>0.32340000000000002</v>
      </c>
      <c r="I376" s="49">
        <v>0.18529999999999999</v>
      </c>
      <c r="J376" s="49">
        <v>44.93976</v>
      </c>
      <c r="K376" s="49">
        <v>0.2387</v>
      </c>
      <c r="L376" s="49">
        <v>101.15665999999999</v>
      </c>
      <c r="M376" s="47"/>
      <c r="N376" s="50">
        <v>0.9995492955964721</v>
      </c>
      <c r="O376" s="50">
        <v>1.1259219283425471E-3</v>
      </c>
      <c r="P376" s="50">
        <v>0.31578936184874046</v>
      </c>
      <c r="Q376" s="50">
        <v>6.4649050147222754E-3</v>
      </c>
      <c r="R376" s="50">
        <v>3.9006716959144993E-3</v>
      </c>
      <c r="S376" s="50">
        <v>1.6650126397981464</v>
      </c>
      <c r="T376" s="50">
        <v>6.3560646645050619E-3</v>
      </c>
      <c r="U376" s="50">
        <v>2.998198860546843</v>
      </c>
      <c r="V376" s="51">
        <v>84.05749986186477</v>
      </c>
      <c r="X376" s="49">
        <v>0.25</v>
      </c>
      <c r="Y376" s="49">
        <v>32.92</v>
      </c>
      <c r="Z376" s="49">
        <v>0.57999999999999996</v>
      </c>
      <c r="AA376" s="49">
        <v>5.77</v>
      </c>
      <c r="AB376" s="49">
        <v>11.89</v>
      </c>
      <c r="AC376" s="49">
        <v>0.25</v>
      </c>
      <c r="AD376" s="49">
        <v>2.36</v>
      </c>
      <c r="AE376" s="312"/>
      <c r="AF376" s="465" t="s">
        <v>1749</v>
      </c>
      <c r="AG376" s="343">
        <v>30</v>
      </c>
      <c r="AH376" s="343">
        <v>15</v>
      </c>
      <c r="AI376" s="343"/>
      <c r="AJ376" s="343"/>
      <c r="AK376" s="343"/>
      <c r="AL376" s="343"/>
      <c r="AM376" s="343"/>
      <c r="AN376" s="343"/>
      <c r="AO376" s="343"/>
      <c r="AP376" s="343"/>
      <c r="AQ376" s="343"/>
      <c r="AR376" s="343"/>
      <c r="AS376" s="343"/>
      <c r="AT376" s="343"/>
      <c r="AU376" s="343"/>
      <c r="AV376" s="343"/>
      <c r="AW376" s="343"/>
      <c r="AX376" s="343"/>
      <c r="AY376" s="343"/>
      <c r="AZ376" s="343"/>
      <c r="BA376" s="343"/>
      <c r="BB376" s="343"/>
      <c r="BC376" s="343"/>
      <c r="BD376" s="343"/>
      <c r="BE376" s="475"/>
      <c r="BF376" s="475"/>
      <c r="BG376" s="475"/>
      <c r="BH376" s="475"/>
      <c r="BI376" s="475"/>
      <c r="BJ376" s="475"/>
      <c r="BK376" s="475"/>
      <c r="BL376" s="475"/>
      <c r="BM376" s="475"/>
      <c r="BN376" s="475"/>
      <c r="BO376" s="475"/>
      <c r="BP376" s="306"/>
      <c r="BQ376" s="496"/>
      <c r="BR376" s="496"/>
      <c r="BS376" s="496"/>
      <c r="BT376" s="496"/>
      <c r="BU376" s="496"/>
      <c r="BV376" s="496"/>
    </row>
    <row r="377" spans="1:74" s="52" customFormat="1" ht="12.75">
      <c r="A377" s="45">
        <v>3291.8800292611559</v>
      </c>
      <c r="B377" s="46" t="s">
        <v>317</v>
      </c>
      <c r="C377" s="47" t="s">
        <v>307</v>
      </c>
      <c r="D377" s="48">
        <v>196.00889202899063</v>
      </c>
      <c r="E377" s="49">
        <v>39.892850000000003</v>
      </c>
      <c r="F377" s="49">
        <v>2.69E-2</v>
      </c>
      <c r="G377" s="49">
        <v>15.16362</v>
      </c>
      <c r="H377" s="49">
        <v>0.33150000000000002</v>
      </c>
      <c r="I377" s="49">
        <v>0.2253</v>
      </c>
      <c r="J377" s="49">
        <v>45.070720000000001</v>
      </c>
      <c r="K377" s="49">
        <v>0.2445</v>
      </c>
      <c r="L377" s="49">
        <v>100.95539000000001</v>
      </c>
      <c r="M377" s="47"/>
      <c r="N377" s="50">
        <v>0.99458709132107193</v>
      </c>
      <c r="O377" s="50">
        <v>5.3024361708072746E-4</v>
      </c>
      <c r="P377" s="50">
        <v>0.3161597945802293</v>
      </c>
      <c r="Q377" s="50">
        <v>6.6477576637758657E-3</v>
      </c>
      <c r="R377" s="50">
        <v>4.7576740515976644E-3</v>
      </c>
      <c r="S377" s="50">
        <v>1.6751387913146916</v>
      </c>
      <c r="T377" s="50">
        <v>6.5310688963195317E-3</v>
      </c>
      <c r="U377" s="50">
        <v>3.004352421444767</v>
      </c>
      <c r="V377" s="51">
        <v>84.12293380712957</v>
      </c>
      <c r="X377" s="49">
        <v>0.25</v>
      </c>
      <c r="Y377" s="49">
        <v>68.78</v>
      </c>
      <c r="Z377" s="49">
        <v>0.57999999999999996</v>
      </c>
      <c r="AA377" s="49">
        <v>5.7</v>
      </c>
      <c r="AB377" s="49">
        <v>9.67</v>
      </c>
      <c r="AC377" s="49">
        <v>0.25</v>
      </c>
      <c r="AD377" s="49">
        <v>2.2999999999999998</v>
      </c>
      <c r="AE377" s="312"/>
      <c r="AF377" s="465" t="s">
        <v>1749</v>
      </c>
      <c r="AG377" s="343">
        <v>30</v>
      </c>
      <c r="AH377" s="343">
        <v>15</v>
      </c>
      <c r="AI377" s="343"/>
      <c r="AJ377" s="343"/>
      <c r="AK377" s="343"/>
      <c r="AL377" s="343"/>
      <c r="AM377" s="343"/>
      <c r="AN377" s="343"/>
      <c r="AO377" s="343"/>
      <c r="AP377" s="343"/>
      <c r="AQ377" s="343"/>
      <c r="AR377" s="343"/>
      <c r="AS377" s="343"/>
      <c r="AT377" s="343"/>
      <c r="AU377" s="343"/>
      <c r="AV377" s="343"/>
      <c r="AW377" s="343"/>
      <c r="AX377" s="343"/>
      <c r="AY377" s="343"/>
      <c r="AZ377" s="343"/>
      <c r="BA377" s="343"/>
      <c r="BB377" s="343"/>
      <c r="BC377" s="343"/>
      <c r="BD377" s="343"/>
      <c r="BE377" s="475"/>
      <c r="BF377" s="475"/>
      <c r="BG377" s="475"/>
      <c r="BH377" s="475"/>
      <c r="BI377" s="475"/>
      <c r="BJ377" s="475"/>
      <c r="BK377" s="475"/>
      <c r="BL377" s="475"/>
      <c r="BM377" s="475"/>
      <c r="BN377" s="475"/>
      <c r="BO377" s="475"/>
      <c r="BP377" s="306"/>
      <c r="BQ377" s="496"/>
      <c r="BR377" s="496"/>
      <c r="BS377" s="496"/>
      <c r="BT377" s="496"/>
      <c r="BU377" s="496"/>
      <c r="BV377" s="496"/>
    </row>
    <row r="378" spans="1:74" s="52" customFormat="1" ht="12.75">
      <c r="A378" s="45">
        <v>3291.8800292611559</v>
      </c>
      <c r="B378" s="46" t="s">
        <v>317</v>
      </c>
      <c r="C378" s="47" t="s">
        <v>307</v>
      </c>
      <c r="D378" s="48">
        <v>203.00889202899063</v>
      </c>
      <c r="E378" s="49">
        <v>40.055680000000002</v>
      </c>
      <c r="F378" s="49">
        <v>4.2299999999999997E-2</v>
      </c>
      <c r="G378" s="49">
        <v>15.133559999999999</v>
      </c>
      <c r="H378" s="49">
        <v>0.30680000000000002</v>
      </c>
      <c r="I378" s="49">
        <v>0.218</v>
      </c>
      <c r="J378" s="49">
        <v>44.93976</v>
      </c>
      <c r="K378" s="49">
        <v>0.2419</v>
      </c>
      <c r="L378" s="49">
        <v>100.938</v>
      </c>
      <c r="M378" s="47"/>
      <c r="N378" s="50">
        <v>0.99794392785692587</v>
      </c>
      <c r="O378" s="50">
        <v>8.3321640779909735E-4</v>
      </c>
      <c r="P378" s="50">
        <v>0.3153110044703813</v>
      </c>
      <c r="Q378" s="50">
        <v>6.1481050396655895E-3</v>
      </c>
      <c r="R378" s="50">
        <v>4.600279976032887E-3</v>
      </c>
      <c r="S378" s="50">
        <v>1.6690960347979049</v>
      </c>
      <c r="T378" s="50">
        <v>6.4570707787666385E-3</v>
      </c>
      <c r="U378" s="50">
        <v>3.0003896393274765</v>
      </c>
      <c r="V378" s="51">
        <v>84.110568132904504</v>
      </c>
      <c r="X378" s="49">
        <v>0.25</v>
      </c>
      <c r="Y378" s="49">
        <v>45.61</v>
      </c>
      <c r="Z378" s="49">
        <v>0.59</v>
      </c>
      <c r="AA378" s="49">
        <v>6.05</v>
      </c>
      <c r="AB378" s="49">
        <v>9.9</v>
      </c>
      <c r="AC378" s="49">
        <v>0.25</v>
      </c>
      <c r="AD378" s="49">
        <v>2.33</v>
      </c>
      <c r="AE378" s="312"/>
      <c r="AF378" s="465" t="s">
        <v>1749</v>
      </c>
      <c r="AG378" s="343">
        <v>30</v>
      </c>
      <c r="AH378" s="343">
        <v>15</v>
      </c>
      <c r="AI378" s="343"/>
      <c r="AJ378" s="343"/>
      <c r="AK378" s="343"/>
      <c r="AL378" s="343"/>
      <c r="AM378" s="343"/>
      <c r="AN378" s="343"/>
      <c r="AO378" s="343"/>
      <c r="AP378" s="343"/>
      <c r="AQ378" s="343"/>
      <c r="AR378" s="343"/>
      <c r="AS378" s="343"/>
      <c r="AT378" s="343"/>
      <c r="AU378" s="343"/>
      <c r="AV378" s="343"/>
      <c r="AW378" s="343"/>
      <c r="AX378" s="343"/>
      <c r="AY378" s="343"/>
      <c r="AZ378" s="343"/>
      <c r="BA378" s="343"/>
      <c r="BB378" s="343"/>
      <c r="BC378" s="343"/>
      <c r="BD378" s="343"/>
      <c r="BE378" s="475"/>
      <c r="BF378" s="475"/>
      <c r="BG378" s="475"/>
      <c r="BH378" s="475"/>
      <c r="BI378" s="475"/>
      <c r="BJ378" s="475"/>
      <c r="BK378" s="475"/>
      <c r="BL378" s="475"/>
      <c r="BM378" s="475"/>
      <c r="BN378" s="475"/>
      <c r="BO378" s="475"/>
      <c r="BP378" s="306"/>
      <c r="BQ378" s="496"/>
      <c r="BR378" s="496"/>
      <c r="BS378" s="496"/>
      <c r="BT378" s="496"/>
      <c r="BU378" s="496"/>
      <c r="BV378" s="496"/>
    </row>
    <row r="379" spans="1:74" s="52" customFormat="1" ht="12.75">
      <c r="A379" s="45">
        <v>3291.8800292611559</v>
      </c>
      <c r="B379" s="46" t="s">
        <v>317</v>
      </c>
      <c r="C379" s="47" t="s">
        <v>307</v>
      </c>
      <c r="D379" s="48">
        <v>210.00889202899063</v>
      </c>
      <c r="E379" s="49">
        <v>40.014969999999998</v>
      </c>
      <c r="F379" s="49">
        <v>3.2199999999999999E-2</v>
      </c>
      <c r="G379" s="49">
        <v>15.153600000000001</v>
      </c>
      <c r="H379" s="49">
        <v>0.30109999999999998</v>
      </c>
      <c r="I379" s="49">
        <v>0.2099</v>
      </c>
      <c r="J379" s="49">
        <v>44.879309999999997</v>
      </c>
      <c r="K379" s="49">
        <v>0.24310000000000001</v>
      </c>
      <c r="L379" s="49">
        <v>100.83418</v>
      </c>
      <c r="M379" s="47"/>
      <c r="N379" s="50">
        <v>0.99810397034951426</v>
      </c>
      <c r="O379" s="50">
        <v>6.3501586298041093E-4</v>
      </c>
      <c r="P379" s="50">
        <v>0.31610044033010953</v>
      </c>
      <c r="Q379" s="50">
        <v>6.0409874769980559E-3</v>
      </c>
      <c r="R379" s="50">
        <v>4.4345694964871545E-3</v>
      </c>
      <c r="S379" s="50">
        <v>1.6688142683166338</v>
      </c>
      <c r="T379" s="50">
        <v>6.4967460918018355E-3</v>
      </c>
      <c r="U379" s="50">
        <v>3.0006259979245251</v>
      </c>
      <c r="V379" s="51">
        <v>84.074860297366754</v>
      </c>
      <c r="X379" s="49">
        <v>0.25</v>
      </c>
      <c r="Y379" s="49">
        <v>57.66</v>
      </c>
      <c r="Z379" s="49">
        <v>0.59</v>
      </c>
      <c r="AA379" s="49">
        <v>6.26</v>
      </c>
      <c r="AB379" s="49">
        <v>10.85</v>
      </c>
      <c r="AC379" s="49">
        <v>0.25</v>
      </c>
      <c r="AD379" s="49">
        <v>2.31</v>
      </c>
      <c r="AE379" s="312"/>
      <c r="AF379" s="465" t="s">
        <v>1749</v>
      </c>
      <c r="AG379" s="343">
        <v>30</v>
      </c>
      <c r="AH379" s="343">
        <v>15</v>
      </c>
      <c r="AI379" s="343"/>
      <c r="AJ379" s="343"/>
      <c r="AK379" s="343"/>
      <c r="AL379" s="343"/>
      <c r="AM379" s="343"/>
      <c r="AN379" s="343"/>
      <c r="AO379" s="343"/>
      <c r="AP379" s="343"/>
      <c r="AQ379" s="343"/>
      <c r="AR379" s="343"/>
      <c r="AS379" s="343"/>
      <c r="AT379" s="343"/>
      <c r="AU379" s="343"/>
      <c r="AV379" s="343"/>
      <c r="AW379" s="343"/>
      <c r="AX379" s="343"/>
      <c r="AY379" s="343"/>
      <c r="AZ379" s="343"/>
      <c r="BA379" s="343"/>
      <c r="BB379" s="343"/>
      <c r="BC379" s="343"/>
      <c r="BD379" s="343"/>
      <c r="BE379" s="475"/>
      <c r="BF379" s="475"/>
      <c r="BG379" s="475"/>
      <c r="BH379" s="475"/>
      <c r="BI379" s="475"/>
      <c r="BJ379" s="475"/>
      <c r="BK379" s="475"/>
      <c r="BL379" s="475"/>
      <c r="BM379" s="475"/>
      <c r="BN379" s="475"/>
      <c r="BO379" s="475"/>
      <c r="BP379" s="306"/>
      <c r="BQ379" s="496"/>
      <c r="BR379" s="496"/>
      <c r="BS379" s="496"/>
      <c r="BT379" s="496"/>
      <c r="BU379" s="496"/>
      <c r="BV379" s="496"/>
    </row>
    <row r="380" spans="1:74" s="52" customFormat="1" ht="12.75">
      <c r="A380" s="45">
        <v>3291.8800292611559</v>
      </c>
      <c r="B380" s="46" t="s">
        <v>317</v>
      </c>
      <c r="C380" s="47" t="s">
        <v>307</v>
      </c>
      <c r="D380" s="48">
        <v>217.00889202899063</v>
      </c>
      <c r="E380" s="49">
        <v>40.045499999999997</v>
      </c>
      <c r="F380" s="49">
        <v>3.5700000000000003E-2</v>
      </c>
      <c r="G380" s="49">
        <v>15.11351</v>
      </c>
      <c r="H380" s="49">
        <v>0.34499999999999997</v>
      </c>
      <c r="I380" s="49">
        <v>0.20349999999999999</v>
      </c>
      <c r="J380" s="49">
        <v>44.798720000000003</v>
      </c>
      <c r="K380" s="49">
        <v>0.24429999999999999</v>
      </c>
      <c r="L380" s="49">
        <v>100.78622999999999</v>
      </c>
      <c r="M380" s="47"/>
      <c r="N380" s="50">
        <v>0.99919653076572812</v>
      </c>
      <c r="O380" s="50">
        <v>7.0427265804557206E-4</v>
      </c>
      <c r="P380" s="50">
        <v>0.31536865699867112</v>
      </c>
      <c r="Q380" s="50">
        <v>6.9240498255107212E-3</v>
      </c>
      <c r="R380" s="50">
        <v>4.3007812110774394E-3</v>
      </c>
      <c r="S380" s="50">
        <v>1.6663696530972778</v>
      </c>
      <c r="T380" s="50">
        <v>6.5309793618698432E-3</v>
      </c>
      <c r="U380" s="50">
        <v>2.9993949239181807</v>
      </c>
      <c r="V380" s="51">
        <v>84.086261269107624</v>
      </c>
      <c r="X380" s="49">
        <v>0.25</v>
      </c>
      <c r="Y380" s="49">
        <v>51.24</v>
      </c>
      <c r="Z380" s="49">
        <v>0.59</v>
      </c>
      <c r="AA380" s="49">
        <v>5.51</v>
      </c>
      <c r="AB380" s="49">
        <v>10.89</v>
      </c>
      <c r="AC380" s="49">
        <v>0.25</v>
      </c>
      <c r="AD380" s="49">
        <v>2.29</v>
      </c>
      <c r="AE380" s="312"/>
      <c r="AF380" s="465" t="s">
        <v>1749</v>
      </c>
      <c r="AG380" s="343">
        <v>30</v>
      </c>
      <c r="AH380" s="343">
        <v>15</v>
      </c>
      <c r="AI380" s="343"/>
      <c r="AJ380" s="343"/>
      <c r="AK380" s="343"/>
      <c r="AL380" s="343"/>
      <c r="AM380" s="343"/>
      <c r="AN380" s="343"/>
      <c r="AO380" s="343"/>
      <c r="AP380" s="343"/>
      <c r="AQ380" s="343"/>
      <c r="AR380" s="343"/>
      <c r="AS380" s="343"/>
      <c r="AT380" s="343"/>
      <c r="AU380" s="343"/>
      <c r="AV380" s="343"/>
      <c r="AW380" s="343"/>
      <c r="AX380" s="343"/>
      <c r="AY380" s="343"/>
      <c r="AZ380" s="343"/>
      <c r="BA380" s="343"/>
      <c r="BB380" s="343"/>
      <c r="BC380" s="343"/>
      <c r="BD380" s="343"/>
      <c r="BE380" s="475"/>
      <c r="BF380" s="475"/>
      <c r="BG380" s="475"/>
      <c r="BH380" s="475"/>
      <c r="BI380" s="475"/>
      <c r="BJ380" s="475"/>
      <c r="BK380" s="475"/>
      <c r="BL380" s="475"/>
      <c r="BM380" s="475"/>
      <c r="BN380" s="475"/>
      <c r="BO380" s="475"/>
      <c r="BP380" s="306"/>
      <c r="BQ380" s="496"/>
      <c r="BR380" s="496"/>
      <c r="BS380" s="496"/>
      <c r="BT380" s="496"/>
      <c r="BU380" s="496"/>
      <c r="BV380" s="496"/>
    </row>
    <row r="381" spans="1:74" s="52" customFormat="1" ht="12.75">
      <c r="A381" s="45">
        <v>3291.8800292611559</v>
      </c>
      <c r="B381" s="46" t="s">
        <v>317</v>
      </c>
      <c r="C381" s="47" t="s">
        <v>307</v>
      </c>
      <c r="D381" s="48">
        <v>224.00889202899063</v>
      </c>
      <c r="E381" s="49">
        <v>39.974260000000001</v>
      </c>
      <c r="F381" s="49">
        <v>5.2999999999999999E-2</v>
      </c>
      <c r="G381" s="49">
        <v>15.21373</v>
      </c>
      <c r="H381" s="49">
        <v>0.30559999999999998</v>
      </c>
      <c r="I381" s="49">
        <v>0.22</v>
      </c>
      <c r="J381" s="49">
        <v>45.030419999999999</v>
      </c>
      <c r="K381" s="49">
        <v>0.25679999999999997</v>
      </c>
      <c r="L381" s="49">
        <v>101.05381</v>
      </c>
      <c r="M381" s="47"/>
      <c r="N381" s="50">
        <v>0.99541057922925025</v>
      </c>
      <c r="O381" s="50">
        <v>1.0434535090953132E-3</v>
      </c>
      <c r="P381" s="50">
        <v>0.31682067707671474</v>
      </c>
      <c r="Q381" s="50">
        <v>6.1209532363755304E-3</v>
      </c>
      <c r="R381" s="50">
        <v>4.6401309741527707E-3</v>
      </c>
      <c r="S381" s="50">
        <v>1.6716153960384446</v>
      </c>
      <c r="T381" s="50">
        <v>6.8513236885262077E-3</v>
      </c>
      <c r="U381" s="50">
        <v>3.0025025137525598</v>
      </c>
      <c r="V381" s="51">
        <v>84.066841204486323</v>
      </c>
      <c r="X381" s="49">
        <v>0.25</v>
      </c>
      <c r="Y381" s="49">
        <v>34.630000000000003</v>
      </c>
      <c r="Z381" s="49">
        <v>0.57999999999999996</v>
      </c>
      <c r="AA381" s="49">
        <v>6.17</v>
      </c>
      <c r="AB381" s="49">
        <v>10.18</v>
      </c>
      <c r="AC381" s="49">
        <v>0.25</v>
      </c>
      <c r="AD381" s="49">
        <v>2.19</v>
      </c>
      <c r="AE381" s="312"/>
      <c r="AF381" s="465" t="s">
        <v>1749</v>
      </c>
      <c r="AG381" s="343">
        <v>30</v>
      </c>
      <c r="AH381" s="343">
        <v>15</v>
      </c>
      <c r="AI381" s="343"/>
      <c r="AJ381" s="343"/>
      <c r="AK381" s="343"/>
      <c r="AL381" s="343"/>
      <c r="AM381" s="343"/>
      <c r="AN381" s="343"/>
      <c r="AO381" s="343"/>
      <c r="AP381" s="343"/>
      <c r="AQ381" s="343"/>
      <c r="AR381" s="343"/>
      <c r="AS381" s="343"/>
      <c r="AT381" s="343"/>
      <c r="AU381" s="343"/>
      <c r="AV381" s="343"/>
      <c r="AW381" s="343"/>
      <c r="AX381" s="343"/>
      <c r="AY381" s="343"/>
      <c r="AZ381" s="343"/>
      <c r="BA381" s="343"/>
      <c r="BB381" s="343"/>
      <c r="BC381" s="343"/>
      <c r="BD381" s="343"/>
      <c r="BE381" s="475"/>
      <c r="BF381" s="475"/>
      <c r="BG381" s="475"/>
      <c r="BH381" s="475"/>
      <c r="BI381" s="475"/>
      <c r="BJ381" s="475"/>
      <c r="BK381" s="475"/>
      <c r="BL381" s="475"/>
      <c r="BM381" s="475"/>
      <c r="BN381" s="475"/>
      <c r="BO381" s="475"/>
      <c r="BP381" s="306"/>
      <c r="BQ381" s="496"/>
      <c r="BR381" s="496"/>
      <c r="BS381" s="496"/>
      <c r="BT381" s="496"/>
      <c r="BU381" s="496"/>
      <c r="BV381" s="496"/>
    </row>
    <row r="382" spans="1:74" s="52" customFormat="1" ht="12.75">
      <c r="A382" s="45">
        <v>3291.8800292611559</v>
      </c>
      <c r="B382" s="46" t="s">
        <v>317</v>
      </c>
      <c r="C382" s="47" t="s">
        <v>307</v>
      </c>
      <c r="D382" s="48">
        <v>231.00889202899063</v>
      </c>
      <c r="E382" s="49">
        <v>39.811430000000001</v>
      </c>
      <c r="F382" s="49">
        <v>3.6700000000000003E-2</v>
      </c>
      <c r="G382" s="49">
        <v>15.09347</v>
      </c>
      <c r="H382" s="49">
        <v>0.32119999999999999</v>
      </c>
      <c r="I382" s="49">
        <v>0.18379999999999999</v>
      </c>
      <c r="J382" s="49">
        <v>44.889389999999999</v>
      </c>
      <c r="K382" s="49">
        <v>0.2475</v>
      </c>
      <c r="L382" s="49">
        <v>100.58349000000001</v>
      </c>
      <c r="M382" s="47"/>
      <c r="N382" s="50">
        <v>0.99571487817607918</v>
      </c>
      <c r="O382" s="50">
        <v>7.2571934241739175E-4</v>
      </c>
      <c r="P382" s="50">
        <v>0.3156983477443524</v>
      </c>
      <c r="Q382" s="50">
        <v>6.4616978734366934E-3</v>
      </c>
      <c r="R382" s="50">
        <v>3.8936639422881315E-3</v>
      </c>
      <c r="S382" s="50">
        <v>1.6737071385618205</v>
      </c>
      <c r="T382" s="50">
        <v>6.6322374986921857E-3</v>
      </c>
      <c r="U382" s="50">
        <v>3.0028336831390861</v>
      </c>
      <c r="V382" s="51">
        <v>84.131020552751906</v>
      </c>
      <c r="X382" s="49">
        <v>0.25</v>
      </c>
      <c r="Y382" s="49">
        <v>53.02</v>
      </c>
      <c r="Z382" s="49">
        <v>0.59</v>
      </c>
      <c r="AA382" s="49">
        <v>5.84</v>
      </c>
      <c r="AB382" s="49">
        <v>12.08</v>
      </c>
      <c r="AC382" s="49">
        <v>0.25</v>
      </c>
      <c r="AD382" s="49">
        <v>2.27</v>
      </c>
      <c r="AE382" s="312"/>
      <c r="AF382" s="465" t="s">
        <v>1749</v>
      </c>
      <c r="AG382" s="343">
        <v>30</v>
      </c>
      <c r="AH382" s="343">
        <v>15</v>
      </c>
      <c r="AI382" s="343"/>
      <c r="AJ382" s="343"/>
      <c r="AK382" s="343"/>
      <c r="AL382" s="343"/>
      <c r="AM382" s="343"/>
      <c r="AN382" s="343"/>
      <c r="AO382" s="343"/>
      <c r="AP382" s="343"/>
      <c r="AQ382" s="343"/>
      <c r="AR382" s="343"/>
      <c r="AS382" s="343"/>
      <c r="AT382" s="343"/>
      <c r="AU382" s="343"/>
      <c r="AV382" s="343"/>
      <c r="AW382" s="343"/>
      <c r="AX382" s="343"/>
      <c r="AY382" s="343"/>
      <c r="AZ382" s="343"/>
      <c r="BA382" s="343"/>
      <c r="BB382" s="343"/>
      <c r="BC382" s="343"/>
      <c r="BD382" s="343"/>
      <c r="BE382" s="475"/>
      <c r="BF382" s="475"/>
      <c r="BG382" s="475"/>
      <c r="BH382" s="475"/>
      <c r="BI382" s="475"/>
      <c r="BJ382" s="475"/>
      <c r="BK382" s="475"/>
      <c r="BL382" s="475"/>
      <c r="BM382" s="475"/>
      <c r="BN382" s="475"/>
      <c r="BO382" s="475"/>
      <c r="BP382" s="306"/>
      <c r="BQ382" s="496"/>
      <c r="BR382" s="496"/>
      <c r="BS382" s="496"/>
      <c r="BT382" s="496"/>
      <c r="BU382" s="496"/>
      <c r="BV382" s="496"/>
    </row>
    <row r="383" spans="1:74" s="52" customFormat="1" ht="12.75">
      <c r="A383" s="45">
        <v>3291.8800292611559</v>
      </c>
      <c r="B383" s="46" t="s">
        <v>317</v>
      </c>
      <c r="C383" s="47" t="s">
        <v>307</v>
      </c>
      <c r="D383" s="48">
        <v>238.00889202899063</v>
      </c>
      <c r="E383" s="49">
        <v>40.045499999999997</v>
      </c>
      <c r="F383" s="49">
        <v>4.5100000000000001E-2</v>
      </c>
      <c r="G383" s="49">
        <v>15.123530000000001</v>
      </c>
      <c r="H383" s="49">
        <v>0.31519999999999998</v>
      </c>
      <c r="I383" s="49">
        <v>0.1799</v>
      </c>
      <c r="J383" s="49">
        <v>44.919609999999999</v>
      </c>
      <c r="K383" s="49">
        <v>0.252</v>
      </c>
      <c r="L383" s="49">
        <v>100.88083999999999</v>
      </c>
      <c r="M383" s="47"/>
      <c r="N383" s="50">
        <v>0.99810581833561574</v>
      </c>
      <c r="O383" s="50">
        <v>8.8874019752972582E-4</v>
      </c>
      <c r="P383" s="50">
        <v>0.31523325970781824</v>
      </c>
      <c r="Q383" s="50">
        <v>6.3190671132007364E-3</v>
      </c>
      <c r="R383" s="50">
        <v>3.7978671527283689E-3</v>
      </c>
      <c r="S383" s="50">
        <v>1.6690424757628872</v>
      </c>
      <c r="T383" s="50">
        <v>6.7294729995448239E-3</v>
      </c>
      <c r="U383" s="50">
        <v>3.0001167012693251</v>
      </c>
      <c r="V383" s="51">
        <v>84.11343473728266</v>
      </c>
      <c r="X383" s="49">
        <v>0.25</v>
      </c>
      <c r="Y383" s="49">
        <v>40.72</v>
      </c>
      <c r="Z383" s="49">
        <v>0.59</v>
      </c>
      <c r="AA383" s="49">
        <v>5.97</v>
      </c>
      <c r="AB383" s="49">
        <v>12.01</v>
      </c>
      <c r="AC383" s="49">
        <v>0.25</v>
      </c>
      <c r="AD383" s="49">
        <v>2.2400000000000002</v>
      </c>
      <c r="AE383" s="312"/>
      <c r="AF383" s="465" t="s">
        <v>1749</v>
      </c>
      <c r="AG383" s="343">
        <v>30</v>
      </c>
      <c r="AH383" s="343">
        <v>15</v>
      </c>
      <c r="AI383" s="343"/>
      <c r="AJ383" s="343"/>
      <c r="AK383" s="343"/>
      <c r="AL383" s="343"/>
      <c r="AM383" s="343"/>
      <c r="AN383" s="343"/>
      <c r="AO383" s="343"/>
      <c r="AP383" s="343"/>
      <c r="AQ383" s="343"/>
      <c r="AR383" s="343"/>
      <c r="AS383" s="343"/>
      <c r="AT383" s="343"/>
      <c r="AU383" s="343"/>
      <c r="AV383" s="343"/>
      <c r="AW383" s="343"/>
      <c r="AX383" s="343"/>
      <c r="AY383" s="343"/>
      <c r="AZ383" s="343"/>
      <c r="BA383" s="343"/>
      <c r="BB383" s="343"/>
      <c r="BC383" s="343"/>
      <c r="BD383" s="343"/>
      <c r="BE383" s="475"/>
      <c r="BF383" s="475"/>
      <c r="BG383" s="475"/>
      <c r="BH383" s="475"/>
      <c r="BI383" s="475"/>
      <c r="BJ383" s="475"/>
      <c r="BK383" s="475"/>
      <c r="BL383" s="475"/>
      <c r="BM383" s="475"/>
      <c r="BN383" s="475"/>
      <c r="BO383" s="475"/>
      <c r="BP383" s="306"/>
      <c r="BQ383" s="496"/>
      <c r="BR383" s="496"/>
      <c r="BS383" s="496"/>
      <c r="BT383" s="496"/>
      <c r="BU383" s="496"/>
      <c r="BV383" s="496"/>
    </row>
    <row r="384" spans="1:74" s="52" customFormat="1" ht="12.75">
      <c r="A384" s="45">
        <v>3291.8800292611559</v>
      </c>
      <c r="B384" s="46" t="s">
        <v>317</v>
      </c>
      <c r="C384" s="47" t="s">
        <v>307</v>
      </c>
      <c r="D384" s="48">
        <v>245.00889202899063</v>
      </c>
      <c r="E384" s="49">
        <v>39.964080000000003</v>
      </c>
      <c r="F384" s="49">
        <v>1.46E-2</v>
      </c>
      <c r="G384" s="49">
        <v>15.133559999999999</v>
      </c>
      <c r="H384" s="49">
        <v>0.31530000000000002</v>
      </c>
      <c r="I384" s="49">
        <v>0.2087</v>
      </c>
      <c r="J384" s="49">
        <v>44.899459999999998</v>
      </c>
      <c r="K384" s="49">
        <v>0.2442</v>
      </c>
      <c r="L384" s="49">
        <v>100.7799</v>
      </c>
      <c r="M384" s="47"/>
      <c r="N384" s="50">
        <v>0.99757276552524499</v>
      </c>
      <c r="O384" s="50">
        <v>2.8813965726301384E-4</v>
      </c>
      <c r="P384" s="50">
        <v>0.31591617418070334</v>
      </c>
      <c r="Q384" s="50">
        <v>6.3305672623875271E-3</v>
      </c>
      <c r="R384" s="50">
        <v>4.4124820602220415E-3</v>
      </c>
      <c r="S384" s="50">
        <v>1.6707998507202606</v>
      </c>
      <c r="T384" s="50">
        <v>6.5309757541479928E-3</v>
      </c>
      <c r="U384" s="50">
        <v>3.0018509551602293</v>
      </c>
      <c r="V384" s="51">
        <v>84.098574218907231</v>
      </c>
      <c r="X384" s="49">
        <v>0.25</v>
      </c>
      <c r="Y384" s="49">
        <v>127.98</v>
      </c>
      <c r="Z384" s="49">
        <v>0.59</v>
      </c>
      <c r="AA384" s="49">
        <v>5.93</v>
      </c>
      <c r="AB384" s="49">
        <v>10.32</v>
      </c>
      <c r="AC384" s="49">
        <v>0.25</v>
      </c>
      <c r="AD384" s="49">
        <v>2.29</v>
      </c>
      <c r="AE384" s="312"/>
      <c r="AF384" s="465" t="s">
        <v>1749</v>
      </c>
      <c r="AG384" s="343">
        <v>30</v>
      </c>
      <c r="AH384" s="343">
        <v>15</v>
      </c>
      <c r="AI384" s="343"/>
      <c r="AJ384" s="343"/>
      <c r="AK384" s="343"/>
      <c r="AL384" s="343"/>
      <c r="AM384" s="343"/>
      <c r="AN384" s="343"/>
      <c r="AO384" s="343"/>
      <c r="AP384" s="343"/>
      <c r="AQ384" s="343"/>
      <c r="AR384" s="343"/>
      <c r="AS384" s="343"/>
      <c r="AT384" s="343"/>
      <c r="AU384" s="343"/>
      <c r="AV384" s="343"/>
      <c r="AW384" s="343"/>
      <c r="AX384" s="343"/>
      <c r="AY384" s="343"/>
      <c r="AZ384" s="343"/>
      <c r="BA384" s="343"/>
      <c r="BB384" s="343"/>
      <c r="BC384" s="343"/>
      <c r="BD384" s="343"/>
      <c r="BE384" s="475"/>
      <c r="BF384" s="475"/>
      <c r="BG384" s="475"/>
      <c r="BH384" s="475"/>
      <c r="BI384" s="475"/>
      <c r="BJ384" s="475"/>
      <c r="BK384" s="475"/>
      <c r="BL384" s="475"/>
      <c r="BM384" s="475"/>
      <c r="BN384" s="475"/>
      <c r="BO384" s="475"/>
      <c r="BP384" s="306"/>
      <c r="BQ384" s="496"/>
      <c r="BR384" s="496"/>
      <c r="BS384" s="496"/>
      <c r="BT384" s="496"/>
      <c r="BU384" s="496"/>
      <c r="BV384" s="496"/>
    </row>
    <row r="385" spans="1:74" s="52" customFormat="1" ht="12.75">
      <c r="A385" s="45">
        <v>3291.8800292611559</v>
      </c>
      <c r="B385" s="46" t="s">
        <v>317</v>
      </c>
      <c r="C385" s="47" t="s">
        <v>307</v>
      </c>
      <c r="D385" s="48">
        <v>252.00889202899063</v>
      </c>
      <c r="E385" s="49">
        <v>40.106560000000002</v>
      </c>
      <c r="F385" s="49">
        <v>4.8000000000000001E-2</v>
      </c>
      <c r="G385" s="49">
        <v>15.2438</v>
      </c>
      <c r="H385" s="49">
        <v>0.32369999999999999</v>
      </c>
      <c r="I385" s="49">
        <v>0.2051</v>
      </c>
      <c r="J385" s="49">
        <v>44.869239999999998</v>
      </c>
      <c r="K385" s="49">
        <v>0.25359999999999999</v>
      </c>
      <c r="L385" s="49">
        <v>101.05000000000001</v>
      </c>
      <c r="M385" s="47"/>
      <c r="N385" s="50">
        <v>0.99848052551930666</v>
      </c>
      <c r="O385" s="50">
        <v>9.4480207346812255E-4</v>
      </c>
      <c r="P385" s="50">
        <v>0.31737551706971479</v>
      </c>
      <c r="Q385" s="50">
        <v>6.4820261248448178E-3</v>
      </c>
      <c r="R385" s="50">
        <v>4.3248951668877211E-3</v>
      </c>
      <c r="S385" s="50">
        <v>1.6652576763266509</v>
      </c>
      <c r="T385" s="50">
        <v>6.7644280528837341E-3</v>
      </c>
      <c r="U385" s="50">
        <v>2.9996298703337567</v>
      </c>
      <c r="V385" s="51">
        <v>83.992222155524786</v>
      </c>
      <c r="X385" s="49">
        <v>0.25</v>
      </c>
      <c r="Y385" s="49">
        <v>39.18</v>
      </c>
      <c r="Z385" s="49">
        <v>0.57999999999999996</v>
      </c>
      <c r="AA385" s="49">
        <v>5.83</v>
      </c>
      <c r="AB385" s="49">
        <v>10.38</v>
      </c>
      <c r="AC385" s="49">
        <v>0.25</v>
      </c>
      <c r="AD385" s="49">
        <v>2.23</v>
      </c>
      <c r="AE385" s="312"/>
      <c r="AF385" s="465" t="s">
        <v>1749</v>
      </c>
      <c r="AG385" s="343">
        <v>30</v>
      </c>
      <c r="AH385" s="343">
        <v>15</v>
      </c>
      <c r="AI385" s="343"/>
      <c r="AJ385" s="343"/>
      <c r="AK385" s="343"/>
      <c r="AL385" s="343"/>
      <c r="AM385" s="343"/>
      <c r="AN385" s="343"/>
      <c r="AO385" s="343"/>
      <c r="AP385" s="343"/>
      <c r="AQ385" s="343"/>
      <c r="AR385" s="343"/>
      <c r="AS385" s="343"/>
      <c r="AT385" s="343"/>
      <c r="AU385" s="343"/>
      <c r="AV385" s="343"/>
      <c r="AW385" s="343"/>
      <c r="AX385" s="343"/>
      <c r="AY385" s="343"/>
      <c r="AZ385" s="343"/>
      <c r="BA385" s="343"/>
      <c r="BB385" s="343"/>
      <c r="BC385" s="343"/>
      <c r="BD385" s="343"/>
      <c r="BE385" s="475"/>
      <c r="BF385" s="475"/>
      <c r="BG385" s="475"/>
      <c r="BH385" s="475"/>
      <c r="BI385" s="475"/>
      <c r="BJ385" s="475"/>
      <c r="BK385" s="475"/>
      <c r="BL385" s="475"/>
      <c r="BM385" s="475"/>
      <c r="BN385" s="475"/>
      <c r="BO385" s="475"/>
      <c r="BP385" s="306"/>
      <c r="BQ385" s="496"/>
      <c r="BR385" s="496"/>
      <c r="BS385" s="496"/>
      <c r="BT385" s="496"/>
      <c r="BU385" s="496"/>
      <c r="BV385" s="496"/>
    </row>
    <row r="386" spans="1:74" s="52" customFormat="1" ht="12.75">
      <c r="A386" s="45">
        <v>3291.8800292611559</v>
      </c>
      <c r="B386" s="46" t="s">
        <v>317</v>
      </c>
      <c r="C386" s="47" t="s">
        <v>307</v>
      </c>
      <c r="D386" s="48">
        <v>259.00889202899066</v>
      </c>
      <c r="E386" s="49">
        <v>40.035319999999999</v>
      </c>
      <c r="F386" s="49">
        <v>2.53E-2</v>
      </c>
      <c r="G386" s="49">
        <v>15.173640000000001</v>
      </c>
      <c r="H386" s="49">
        <v>0.30359999999999998</v>
      </c>
      <c r="I386" s="49">
        <v>0.2029</v>
      </c>
      <c r="J386" s="49">
        <v>44.93976</v>
      </c>
      <c r="K386" s="49">
        <v>0.2359</v>
      </c>
      <c r="L386" s="49">
        <v>100.91642</v>
      </c>
      <c r="M386" s="47"/>
      <c r="N386" s="50">
        <v>0.99786749350067216</v>
      </c>
      <c r="O386" s="50">
        <v>4.985692708367967E-4</v>
      </c>
      <c r="P386" s="50">
        <v>0.31628262982887501</v>
      </c>
      <c r="Q386" s="50">
        <v>6.0866065742165715E-3</v>
      </c>
      <c r="R386" s="50">
        <v>4.2834860552254774E-3</v>
      </c>
      <c r="S386" s="50">
        <v>1.6698169510311041</v>
      </c>
      <c r="T386" s="50">
        <v>6.2996316967247014E-3</v>
      </c>
      <c r="U386" s="50">
        <v>3.0011353679576547</v>
      </c>
      <c r="V386" s="51">
        <v>84.0751877258881</v>
      </c>
      <c r="X386" s="49">
        <v>0.25</v>
      </c>
      <c r="Y386" s="49">
        <v>79.03</v>
      </c>
      <c r="Z386" s="49">
        <v>0.59</v>
      </c>
      <c r="AA386" s="49">
        <v>6.18</v>
      </c>
      <c r="AB386" s="49">
        <v>10.9</v>
      </c>
      <c r="AC386" s="49">
        <v>0.25</v>
      </c>
      <c r="AD386" s="49">
        <v>2.37</v>
      </c>
      <c r="AE386" s="312"/>
      <c r="AF386" s="465" t="s">
        <v>1749</v>
      </c>
      <c r="AG386" s="343">
        <v>30</v>
      </c>
      <c r="AH386" s="343">
        <v>15</v>
      </c>
      <c r="AI386" s="343"/>
      <c r="AJ386" s="343"/>
      <c r="AK386" s="343"/>
      <c r="AL386" s="343"/>
      <c r="AM386" s="343"/>
      <c r="AN386" s="343"/>
      <c r="AO386" s="343"/>
      <c r="AP386" s="343"/>
      <c r="AQ386" s="343"/>
      <c r="AR386" s="343"/>
      <c r="AS386" s="343"/>
      <c r="AT386" s="343"/>
      <c r="AU386" s="343"/>
      <c r="AV386" s="343"/>
      <c r="AW386" s="343"/>
      <c r="AX386" s="343"/>
      <c r="AY386" s="343"/>
      <c r="AZ386" s="343"/>
      <c r="BA386" s="343"/>
      <c r="BB386" s="343"/>
      <c r="BC386" s="343"/>
      <c r="BD386" s="343"/>
      <c r="BE386" s="475"/>
      <c r="BF386" s="475"/>
      <c r="BG386" s="475"/>
      <c r="BH386" s="475"/>
      <c r="BI386" s="475"/>
      <c r="BJ386" s="475"/>
      <c r="BK386" s="475"/>
      <c r="BL386" s="475"/>
      <c r="BM386" s="475"/>
      <c r="BN386" s="475"/>
      <c r="BO386" s="475"/>
      <c r="BP386" s="306"/>
      <c r="BQ386" s="496"/>
      <c r="BR386" s="496"/>
      <c r="BS386" s="496"/>
      <c r="BT386" s="496"/>
      <c r="BU386" s="496"/>
      <c r="BV386" s="496"/>
    </row>
    <row r="387" spans="1:74" s="52" customFormat="1" ht="12.75">
      <c r="A387" s="45">
        <v>3291.8800292611559</v>
      </c>
      <c r="B387" s="46" t="s">
        <v>317</v>
      </c>
      <c r="C387" s="47" t="s">
        <v>307</v>
      </c>
      <c r="D387" s="48">
        <v>266.00889202899066</v>
      </c>
      <c r="E387" s="49">
        <v>39.82161</v>
      </c>
      <c r="F387" s="49">
        <v>4.3900000000000002E-2</v>
      </c>
      <c r="G387" s="49">
        <v>15.203709999999999</v>
      </c>
      <c r="H387" s="49">
        <v>0.34039999999999998</v>
      </c>
      <c r="I387" s="49">
        <v>0.22739999999999999</v>
      </c>
      <c r="J387" s="49">
        <v>45.020350000000001</v>
      </c>
      <c r="K387" s="49">
        <v>0.2409</v>
      </c>
      <c r="L387" s="49">
        <v>100.89827000000001</v>
      </c>
      <c r="M387" s="47"/>
      <c r="N387" s="50">
        <v>0.99366962997423403</v>
      </c>
      <c r="O387" s="50">
        <v>8.6609022506999717E-4</v>
      </c>
      <c r="P387" s="50">
        <v>0.31726982782711183</v>
      </c>
      <c r="Q387" s="50">
        <v>6.8321382457149594E-3</v>
      </c>
      <c r="R387" s="50">
        <v>4.8061730220360964E-3</v>
      </c>
      <c r="S387" s="50">
        <v>1.6747138589822728</v>
      </c>
      <c r="T387" s="50">
        <v>6.4404712991865589E-3</v>
      </c>
      <c r="U387" s="50">
        <v>3.0045981895756264</v>
      </c>
      <c r="V387" s="51">
        <v>84.072669373347551</v>
      </c>
      <c r="X387" s="49">
        <v>0.25</v>
      </c>
      <c r="Y387" s="49">
        <v>42.67</v>
      </c>
      <c r="Z387" s="49">
        <v>0.57999999999999996</v>
      </c>
      <c r="AA387" s="49">
        <v>5.61</v>
      </c>
      <c r="AB387" s="49">
        <v>9.92</v>
      </c>
      <c r="AC387" s="49">
        <v>0.25</v>
      </c>
      <c r="AD387" s="49">
        <v>2.31</v>
      </c>
      <c r="AE387" s="312"/>
      <c r="AF387" s="465" t="s">
        <v>1749</v>
      </c>
      <c r="AG387" s="343">
        <v>30</v>
      </c>
      <c r="AH387" s="343">
        <v>15</v>
      </c>
      <c r="AI387" s="343"/>
      <c r="AJ387" s="343"/>
      <c r="AK387" s="343"/>
      <c r="AL387" s="343"/>
      <c r="AM387" s="343"/>
      <c r="AN387" s="343"/>
      <c r="AO387" s="343"/>
      <c r="AP387" s="343"/>
      <c r="AQ387" s="343"/>
      <c r="AR387" s="343"/>
      <c r="AS387" s="343"/>
      <c r="AT387" s="343"/>
      <c r="AU387" s="343"/>
      <c r="AV387" s="343"/>
      <c r="AW387" s="343"/>
      <c r="AX387" s="343"/>
      <c r="AY387" s="343"/>
      <c r="AZ387" s="343"/>
      <c r="BA387" s="343"/>
      <c r="BB387" s="343"/>
      <c r="BC387" s="343"/>
      <c r="BD387" s="343"/>
      <c r="BE387" s="475"/>
      <c r="BF387" s="475"/>
      <c r="BG387" s="475"/>
      <c r="BH387" s="475"/>
      <c r="BI387" s="475"/>
      <c r="BJ387" s="475"/>
      <c r="BK387" s="475"/>
      <c r="BL387" s="475"/>
      <c r="BM387" s="475"/>
      <c r="BN387" s="475"/>
      <c r="BO387" s="475"/>
      <c r="BP387" s="306"/>
      <c r="BQ387" s="496"/>
      <c r="BR387" s="496"/>
      <c r="BS387" s="496"/>
      <c r="BT387" s="496"/>
      <c r="BU387" s="496"/>
      <c r="BV387" s="496"/>
    </row>
    <row r="388" spans="1:74" s="52" customFormat="1" ht="12.75">
      <c r="A388" s="45">
        <v>3291.8800292611559</v>
      </c>
      <c r="B388" s="46" t="s">
        <v>317</v>
      </c>
      <c r="C388" s="47" t="s">
        <v>307</v>
      </c>
      <c r="D388" s="48">
        <v>273.00889202899066</v>
      </c>
      <c r="E388" s="49">
        <v>39.903019999999998</v>
      </c>
      <c r="F388" s="49">
        <v>2.8400000000000002E-2</v>
      </c>
      <c r="G388" s="49">
        <v>15.183669999999999</v>
      </c>
      <c r="H388" s="49">
        <v>0.30230000000000001</v>
      </c>
      <c r="I388" s="49">
        <v>0.21190000000000001</v>
      </c>
      <c r="J388" s="49">
        <v>44.929679999999998</v>
      </c>
      <c r="K388" s="49">
        <v>0.24979999999999999</v>
      </c>
      <c r="L388" s="49">
        <v>100.80876999999998</v>
      </c>
      <c r="M388" s="47"/>
      <c r="N388" s="50">
        <v>0.99607456401948491</v>
      </c>
      <c r="O388" s="50">
        <v>5.6050544935643053E-4</v>
      </c>
      <c r="P388" s="50">
        <v>0.31697049235040503</v>
      </c>
      <c r="Q388" s="50">
        <v>6.069712543068464E-3</v>
      </c>
      <c r="R388" s="50">
        <v>4.4802554838385064E-3</v>
      </c>
      <c r="S388" s="50">
        <v>1.6719679768620535</v>
      </c>
      <c r="T388" s="50">
        <v>6.6809183735953943E-3</v>
      </c>
      <c r="U388" s="50">
        <v>3.002804425081802</v>
      </c>
      <c r="V388" s="51">
        <v>84.063333418458498</v>
      </c>
      <c r="X388" s="49">
        <v>0.25</v>
      </c>
      <c r="Y388" s="49">
        <v>65.69</v>
      </c>
      <c r="Z388" s="49">
        <v>0.57999999999999996</v>
      </c>
      <c r="AA388" s="49">
        <v>6.25</v>
      </c>
      <c r="AB388" s="49">
        <v>10.34</v>
      </c>
      <c r="AC388" s="49">
        <v>0.25</v>
      </c>
      <c r="AD388" s="49">
        <v>2.2599999999999998</v>
      </c>
      <c r="AE388" s="312"/>
      <c r="AF388" s="465" t="s">
        <v>1749</v>
      </c>
      <c r="AG388" s="343">
        <v>30</v>
      </c>
      <c r="AH388" s="343">
        <v>15</v>
      </c>
      <c r="AI388" s="343"/>
      <c r="AJ388" s="343"/>
      <c r="AK388" s="343"/>
      <c r="AL388" s="343"/>
      <c r="AM388" s="343"/>
      <c r="AN388" s="343"/>
      <c r="AO388" s="343"/>
      <c r="AP388" s="343"/>
      <c r="AQ388" s="343"/>
      <c r="AR388" s="343"/>
      <c r="AS388" s="343"/>
      <c r="AT388" s="343"/>
      <c r="AU388" s="343"/>
      <c r="AV388" s="343"/>
      <c r="AW388" s="343"/>
      <c r="AX388" s="343"/>
      <c r="AY388" s="343"/>
      <c r="AZ388" s="343"/>
      <c r="BA388" s="343"/>
      <c r="BB388" s="343"/>
      <c r="BC388" s="343"/>
      <c r="BD388" s="343"/>
      <c r="BE388" s="475"/>
      <c r="BF388" s="475"/>
      <c r="BG388" s="475"/>
      <c r="BH388" s="475"/>
      <c r="BI388" s="475"/>
      <c r="BJ388" s="475"/>
      <c r="BK388" s="475"/>
      <c r="BL388" s="475"/>
      <c r="BM388" s="475"/>
      <c r="BN388" s="475"/>
      <c r="BO388" s="475"/>
      <c r="BP388" s="306"/>
      <c r="BQ388" s="496"/>
      <c r="BR388" s="496"/>
      <c r="BS388" s="496"/>
      <c r="BT388" s="496"/>
      <c r="BU388" s="496"/>
      <c r="BV388" s="496"/>
    </row>
    <row r="389" spans="1:74" s="52" customFormat="1" ht="12.75">
      <c r="A389" s="45">
        <v>3291.8800292611559</v>
      </c>
      <c r="B389" s="46" t="s">
        <v>317</v>
      </c>
      <c r="C389" s="47" t="s">
        <v>307</v>
      </c>
      <c r="D389" s="48">
        <v>280.00889202899066</v>
      </c>
      <c r="E389" s="49">
        <v>39.984439999999999</v>
      </c>
      <c r="F389" s="49">
        <v>4.7699999999999999E-2</v>
      </c>
      <c r="G389" s="49">
        <v>15.19369</v>
      </c>
      <c r="H389" s="49">
        <v>0.30959999999999999</v>
      </c>
      <c r="I389" s="49">
        <v>0.20569999999999999</v>
      </c>
      <c r="J389" s="49">
        <v>44.879309999999997</v>
      </c>
      <c r="K389" s="49">
        <v>0.2303</v>
      </c>
      <c r="L389" s="49">
        <v>100.85074</v>
      </c>
      <c r="M389" s="47"/>
      <c r="N389" s="50">
        <v>0.99734993617330125</v>
      </c>
      <c r="O389" s="50">
        <v>9.4069825934198496E-4</v>
      </c>
      <c r="P389" s="50">
        <v>0.31693908623211714</v>
      </c>
      <c r="Q389" s="50">
        <v>6.2115700990578804E-3</v>
      </c>
      <c r="R389" s="50">
        <v>4.3458684619521477E-3</v>
      </c>
      <c r="S389" s="50">
        <v>1.6688267904686436</v>
      </c>
      <c r="T389" s="50">
        <v>6.1547176136009189E-3</v>
      </c>
      <c r="U389" s="50">
        <v>3.0007686673080149</v>
      </c>
      <c r="V389" s="51">
        <v>84.039453494956135</v>
      </c>
      <c r="X389" s="49">
        <v>0.25</v>
      </c>
      <c r="Y389" s="49">
        <v>40.72</v>
      </c>
      <c r="Z389" s="49">
        <v>0.57999999999999996</v>
      </c>
      <c r="AA389" s="49">
        <v>6.09</v>
      </c>
      <c r="AB389" s="49">
        <v>10.96</v>
      </c>
      <c r="AC389" s="49">
        <v>0.25</v>
      </c>
      <c r="AD389" s="49">
        <v>2.42</v>
      </c>
      <c r="AE389" s="312"/>
      <c r="AF389" s="465" t="s">
        <v>1749</v>
      </c>
      <c r="AG389" s="343">
        <v>30</v>
      </c>
      <c r="AH389" s="343">
        <v>15</v>
      </c>
      <c r="AI389" s="343"/>
      <c r="AJ389" s="343"/>
      <c r="AK389" s="343"/>
      <c r="AL389" s="343"/>
      <c r="AM389" s="343"/>
      <c r="AN389" s="343"/>
      <c r="AO389" s="343"/>
      <c r="AP389" s="343"/>
      <c r="AQ389" s="343"/>
      <c r="AR389" s="343"/>
      <c r="AS389" s="343"/>
      <c r="AT389" s="343"/>
      <c r="AU389" s="343"/>
      <c r="AV389" s="343"/>
      <c r="AW389" s="343"/>
      <c r="AX389" s="343"/>
      <c r="AY389" s="343"/>
      <c r="AZ389" s="343"/>
      <c r="BA389" s="343"/>
      <c r="BB389" s="343"/>
      <c r="BC389" s="343"/>
      <c r="BD389" s="343"/>
      <c r="BE389" s="475"/>
      <c r="BF389" s="475"/>
      <c r="BG389" s="475"/>
      <c r="BH389" s="475"/>
      <c r="BI389" s="475"/>
      <c r="BJ389" s="475"/>
      <c r="BK389" s="475"/>
      <c r="BL389" s="475"/>
      <c r="BM389" s="475"/>
      <c r="BN389" s="475"/>
      <c r="BO389" s="475"/>
      <c r="BP389" s="306"/>
      <c r="BQ389" s="496"/>
      <c r="BR389" s="496"/>
      <c r="BS389" s="496"/>
      <c r="BT389" s="496"/>
      <c r="BU389" s="496"/>
      <c r="BV389" s="496"/>
    </row>
    <row r="390" spans="1:74" s="52" customFormat="1" ht="12.75">
      <c r="A390" s="45">
        <v>3291.8800292611559</v>
      </c>
      <c r="B390" s="46" t="s">
        <v>317</v>
      </c>
      <c r="C390" s="47" t="s">
        <v>307</v>
      </c>
      <c r="D390" s="48">
        <v>287.00889202899066</v>
      </c>
      <c r="E390" s="49">
        <v>40.004800000000003</v>
      </c>
      <c r="F390" s="49">
        <v>4.19E-2</v>
      </c>
      <c r="G390" s="49">
        <v>15.253819999999999</v>
      </c>
      <c r="H390" s="49">
        <v>0.34200000000000003</v>
      </c>
      <c r="I390" s="49">
        <v>0.21779999999999999</v>
      </c>
      <c r="J390" s="49">
        <v>45.05057</v>
      </c>
      <c r="K390" s="49">
        <v>0.2492</v>
      </c>
      <c r="L390" s="49">
        <v>101.16009</v>
      </c>
      <c r="M390" s="47"/>
      <c r="N390" s="50">
        <v>0.99544236742870684</v>
      </c>
      <c r="O390" s="50">
        <v>8.2431547970975472E-4</v>
      </c>
      <c r="P390" s="50">
        <v>0.31742317309873785</v>
      </c>
      <c r="Q390" s="50">
        <v>6.8450088801533257E-3</v>
      </c>
      <c r="R390" s="50">
        <v>4.5903693603090191E-3</v>
      </c>
      <c r="S390" s="50">
        <v>1.6711400721144298</v>
      </c>
      <c r="T390" s="50">
        <v>6.6436952498270477E-3</v>
      </c>
      <c r="U390" s="50">
        <v>3.0029090016118736</v>
      </c>
      <c r="V390" s="51">
        <v>84.037562101037878</v>
      </c>
      <c r="X390" s="49">
        <v>0.25</v>
      </c>
      <c r="Y390" s="49">
        <v>45.44</v>
      </c>
      <c r="Z390" s="49">
        <v>0.57999999999999996</v>
      </c>
      <c r="AA390" s="49">
        <v>5.58</v>
      </c>
      <c r="AB390" s="49">
        <v>10.16</v>
      </c>
      <c r="AC390" s="49">
        <v>0.25</v>
      </c>
      <c r="AD390" s="49">
        <v>2.2599999999999998</v>
      </c>
      <c r="AE390" s="312"/>
      <c r="AF390" s="465" t="s">
        <v>1749</v>
      </c>
      <c r="AG390" s="343">
        <v>30</v>
      </c>
      <c r="AH390" s="343">
        <v>15</v>
      </c>
      <c r="AI390" s="343"/>
      <c r="AJ390" s="343"/>
      <c r="AK390" s="343"/>
      <c r="AL390" s="343"/>
      <c r="AM390" s="343"/>
      <c r="AN390" s="343"/>
      <c r="AO390" s="343"/>
      <c r="AP390" s="343"/>
      <c r="AQ390" s="343"/>
      <c r="AR390" s="343"/>
      <c r="AS390" s="343"/>
      <c r="AT390" s="343"/>
      <c r="AU390" s="343"/>
      <c r="AV390" s="343"/>
      <c r="AW390" s="343"/>
      <c r="AX390" s="343"/>
      <c r="AY390" s="343"/>
      <c r="AZ390" s="343"/>
      <c r="BA390" s="343"/>
      <c r="BB390" s="343"/>
      <c r="BC390" s="343"/>
      <c r="BD390" s="343"/>
      <c r="BE390" s="475"/>
      <c r="BF390" s="475"/>
      <c r="BG390" s="475"/>
      <c r="BH390" s="475"/>
      <c r="BI390" s="475"/>
      <c r="BJ390" s="475"/>
      <c r="BK390" s="475"/>
      <c r="BL390" s="475"/>
      <c r="BM390" s="475"/>
      <c r="BN390" s="475"/>
      <c r="BO390" s="475"/>
      <c r="BP390" s="306"/>
      <c r="BQ390" s="496"/>
      <c r="BR390" s="496"/>
      <c r="BS390" s="496"/>
      <c r="BT390" s="496"/>
      <c r="BU390" s="496"/>
      <c r="BV390" s="496"/>
    </row>
    <row r="391" spans="1:74" s="52" customFormat="1" ht="12.75">
      <c r="A391" s="45">
        <v>3291.8800292611559</v>
      </c>
      <c r="B391" s="46" t="s">
        <v>317</v>
      </c>
      <c r="C391" s="47" t="s">
        <v>307</v>
      </c>
      <c r="D391" s="48">
        <v>294.00889202899066</v>
      </c>
      <c r="E391" s="49">
        <v>39.872489999999999</v>
      </c>
      <c r="F391" s="49">
        <v>5.96E-2</v>
      </c>
      <c r="G391" s="49">
        <v>15.21373</v>
      </c>
      <c r="H391" s="49">
        <v>0.30149999999999999</v>
      </c>
      <c r="I391" s="49">
        <v>0.2152</v>
      </c>
      <c r="J391" s="49">
        <v>44.697980000000001</v>
      </c>
      <c r="K391" s="49">
        <v>0.2409</v>
      </c>
      <c r="L391" s="49">
        <v>100.6014</v>
      </c>
      <c r="M391" s="47"/>
      <c r="N391" s="50">
        <v>0.99727109053542318</v>
      </c>
      <c r="O391" s="50">
        <v>1.1785867291776921E-3</v>
      </c>
      <c r="P391" s="50">
        <v>0.31822300344268734</v>
      </c>
      <c r="Q391" s="50">
        <v>6.0655624807479571E-3</v>
      </c>
      <c r="R391" s="50">
        <v>4.5589820059593915E-3</v>
      </c>
      <c r="S391" s="50">
        <v>1.6666189449056736</v>
      </c>
      <c r="T391" s="50">
        <v>6.4555659065526844E-3</v>
      </c>
      <c r="U391" s="50">
        <v>3.0003717360062216</v>
      </c>
      <c r="V391" s="51">
        <v>83.967337867506828</v>
      </c>
      <c r="X391" s="49">
        <v>0.25</v>
      </c>
      <c r="Y391" s="49">
        <v>32.72</v>
      </c>
      <c r="Z391" s="49">
        <v>0.57999999999999996</v>
      </c>
      <c r="AA391" s="49">
        <v>6.15</v>
      </c>
      <c r="AB391" s="49">
        <v>10.11</v>
      </c>
      <c r="AC391" s="49">
        <v>0.25</v>
      </c>
      <c r="AD391" s="49">
        <v>2.33</v>
      </c>
      <c r="AE391" s="312"/>
      <c r="AF391" s="465" t="s">
        <v>1749</v>
      </c>
      <c r="AG391" s="343">
        <v>30</v>
      </c>
      <c r="AH391" s="343">
        <v>15</v>
      </c>
      <c r="AI391" s="343"/>
      <c r="AJ391" s="343"/>
      <c r="AK391" s="343"/>
      <c r="AL391" s="343"/>
      <c r="AM391" s="343"/>
      <c r="AN391" s="343"/>
      <c r="AO391" s="343"/>
      <c r="AP391" s="343"/>
      <c r="AQ391" s="343"/>
      <c r="AR391" s="343"/>
      <c r="AS391" s="343"/>
      <c r="AT391" s="343"/>
      <c r="AU391" s="343"/>
      <c r="AV391" s="343"/>
      <c r="AW391" s="343"/>
      <c r="AX391" s="343"/>
      <c r="AY391" s="343"/>
      <c r="AZ391" s="343"/>
      <c r="BA391" s="343"/>
      <c r="BB391" s="343"/>
      <c r="BC391" s="343"/>
      <c r="BD391" s="343"/>
      <c r="BE391" s="475"/>
      <c r="BF391" s="475"/>
      <c r="BG391" s="475"/>
      <c r="BH391" s="475"/>
      <c r="BI391" s="475"/>
      <c r="BJ391" s="475"/>
      <c r="BK391" s="475"/>
      <c r="BL391" s="475"/>
      <c r="BM391" s="475"/>
      <c r="BN391" s="475"/>
      <c r="BO391" s="475"/>
      <c r="BP391" s="306"/>
      <c r="BQ391" s="496"/>
      <c r="BR391" s="496"/>
      <c r="BS391" s="496"/>
      <c r="BT391" s="496"/>
      <c r="BU391" s="496"/>
      <c r="BV391" s="496"/>
    </row>
    <row r="392" spans="1:74" s="52" customFormat="1" ht="12.75">
      <c r="A392" s="45">
        <v>3291.8800292611559</v>
      </c>
      <c r="B392" s="46" t="s">
        <v>317</v>
      </c>
      <c r="C392" s="47" t="s">
        <v>307</v>
      </c>
      <c r="D392" s="48">
        <v>301.00889202899066</v>
      </c>
      <c r="E392" s="49">
        <v>39.730020000000003</v>
      </c>
      <c r="F392" s="49">
        <v>3.95E-2</v>
      </c>
      <c r="G392" s="49">
        <v>15.14358</v>
      </c>
      <c r="H392" s="49">
        <v>0.31859999999999999</v>
      </c>
      <c r="I392" s="49">
        <v>0.16639999999999999</v>
      </c>
      <c r="J392" s="49">
        <v>45.423310000000001</v>
      </c>
      <c r="K392" s="49">
        <v>0.2477</v>
      </c>
      <c r="L392" s="49">
        <v>101.06911000000001</v>
      </c>
      <c r="M392" s="47"/>
      <c r="N392" s="50">
        <v>0.98956372629488254</v>
      </c>
      <c r="O392" s="50">
        <v>7.778529342497135E-4</v>
      </c>
      <c r="P392" s="50">
        <v>0.3154347485072812</v>
      </c>
      <c r="Q392" s="50">
        <v>6.3828501330104349E-3</v>
      </c>
      <c r="R392" s="50">
        <v>3.5104601291811493E-3</v>
      </c>
      <c r="S392" s="50">
        <v>1.6866008205845122</v>
      </c>
      <c r="T392" s="50">
        <v>6.6101092535009332E-3</v>
      </c>
      <c r="U392" s="50">
        <v>3.0088805678366186</v>
      </c>
      <c r="V392" s="51">
        <v>84.24429848414853</v>
      </c>
      <c r="X392" s="49">
        <v>0.25</v>
      </c>
      <c r="Y392" s="49">
        <v>44.93</v>
      </c>
      <c r="Z392" s="49">
        <v>0.57999999999999996</v>
      </c>
      <c r="AA392" s="49">
        <v>5.85</v>
      </c>
      <c r="AB392" s="49">
        <v>13.27</v>
      </c>
      <c r="AC392" s="49">
        <v>0.25</v>
      </c>
      <c r="AD392" s="49">
        <v>2.27</v>
      </c>
      <c r="AE392" s="312"/>
      <c r="AF392" s="465" t="s">
        <v>1749</v>
      </c>
      <c r="AG392" s="343">
        <v>30</v>
      </c>
      <c r="AH392" s="343">
        <v>15</v>
      </c>
      <c r="AI392" s="343"/>
      <c r="AJ392" s="343"/>
      <c r="AK392" s="343"/>
      <c r="AL392" s="343"/>
      <c r="AM392" s="343"/>
      <c r="AN392" s="343"/>
      <c r="AO392" s="343"/>
      <c r="AP392" s="343"/>
      <c r="AQ392" s="343"/>
      <c r="AR392" s="343"/>
      <c r="AS392" s="343"/>
      <c r="AT392" s="343"/>
      <c r="AU392" s="343"/>
      <c r="AV392" s="343"/>
      <c r="AW392" s="343"/>
      <c r="AX392" s="343"/>
      <c r="AY392" s="343"/>
      <c r="AZ392" s="343"/>
      <c r="BA392" s="343"/>
      <c r="BB392" s="343"/>
      <c r="BC392" s="343"/>
      <c r="BD392" s="343"/>
      <c r="BE392" s="475"/>
      <c r="BF392" s="475"/>
      <c r="BG392" s="475"/>
      <c r="BH392" s="475"/>
      <c r="BI392" s="475"/>
      <c r="BJ392" s="475"/>
      <c r="BK392" s="475"/>
      <c r="BL392" s="475"/>
      <c r="BM392" s="475"/>
      <c r="BN392" s="475"/>
      <c r="BO392" s="475"/>
      <c r="BP392" s="306"/>
      <c r="BQ392" s="496"/>
      <c r="BR392" s="496"/>
      <c r="BS392" s="496"/>
      <c r="BT392" s="496"/>
      <c r="BU392" s="496"/>
      <c r="BV392" s="496"/>
    </row>
    <row r="393" spans="1:74" s="52" customFormat="1" ht="12.75">
      <c r="A393" s="45">
        <v>3291.8800292611559</v>
      </c>
      <c r="B393" s="46" t="s">
        <v>317</v>
      </c>
      <c r="C393" s="47" t="s">
        <v>307</v>
      </c>
      <c r="D393" s="48">
        <v>308.00889202899066</v>
      </c>
      <c r="E393" s="49">
        <v>39.63843</v>
      </c>
      <c r="F393" s="49">
        <v>4.7300000000000002E-2</v>
      </c>
      <c r="G393" s="49">
        <v>15.183669999999999</v>
      </c>
      <c r="H393" s="49">
        <v>0.2974</v>
      </c>
      <c r="I393" s="49">
        <v>0.1835</v>
      </c>
      <c r="J393" s="49">
        <v>44.637540000000001</v>
      </c>
      <c r="K393" s="49">
        <v>0.24970000000000001</v>
      </c>
      <c r="L393" s="49">
        <v>100.23754000000001</v>
      </c>
      <c r="M393" s="47"/>
      <c r="N393" s="50">
        <v>0.99535817843660324</v>
      </c>
      <c r="O393" s="50">
        <v>9.3907331659234534E-4</v>
      </c>
      <c r="P393" s="50">
        <v>0.31885680854207626</v>
      </c>
      <c r="Q393" s="50">
        <v>6.0068640260171179E-3</v>
      </c>
      <c r="R393" s="50">
        <v>3.9028759917751113E-3</v>
      </c>
      <c r="S393" s="50">
        <v>1.6709818879989218</v>
      </c>
      <c r="T393" s="50">
        <v>6.7179866182263889E-3</v>
      </c>
      <c r="U393" s="50">
        <v>3.002763674930212</v>
      </c>
      <c r="V393" s="51">
        <v>83.975745918683984</v>
      </c>
      <c r="X393" s="49">
        <v>0.25</v>
      </c>
      <c r="Y393" s="49">
        <v>39.119999999999997</v>
      </c>
      <c r="Z393" s="49">
        <v>0.57999999999999996</v>
      </c>
      <c r="AA393" s="49">
        <v>6.26</v>
      </c>
      <c r="AB393" s="49">
        <v>11.79</v>
      </c>
      <c r="AC393" s="49">
        <v>0.25</v>
      </c>
      <c r="AD393" s="49">
        <v>2.2599999999999998</v>
      </c>
      <c r="AE393" s="312"/>
      <c r="AF393" s="465" t="s">
        <v>1749</v>
      </c>
      <c r="AG393" s="343">
        <v>30</v>
      </c>
      <c r="AH393" s="343">
        <v>15</v>
      </c>
      <c r="AI393" s="343"/>
      <c r="AJ393" s="343"/>
      <c r="AK393" s="343"/>
      <c r="AL393" s="343"/>
      <c r="AM393" s="343"/>
      <c r="AN393" s="343"/>
      <c r="AO393" s="343"/>
      <c r="AP393" s="343"/>
      <c r="AQ393" s="343"/>
      <c r="AR393" s="343"/>
      <c r="AS393" s="343"/>
      <c r="AT393" s="343"/>
      <c r="AU393" s="343"/>
      <c r="AV393" s="343"/>
      <c r="AW393" s="343"/>
      <c r="AX393" s="343"/>
      <c r="AY393" s="343"/>
      <c r="AZ393" s="343"/>
      <c r="BA393" s="343"/>
      <c r="BB393" s="343"/>
      <c r="BC393" s="343"/>
      <c r="BD393" s="343"/>
      <c r="BE393" s="475"/>
      <c r="BF393" s="475"/>
      <c r="BG393" s="475"/>
      <c r="BH393" s="475"/>
      <c r="BI393" s="475"/>
      <c r="BJ393" s="475"/>
      <c r="BK393" s="475"/>
      <c r="BL393" s="475"/>
      <c r="BM393" s="475"/>
      <c r="BN393" s="475"/>
      <c r="BO393" s="475"/>
      <c r="BP393" s="306"/>
      <c r="BQ393" s="496"/>
      <c r="BR393" s="496"/>
      <c r="BS393" s="496"/>
      <c r="BT393" s="496"/>
      <c r="BU393" s="496"/>
      <c r="BV393" s="496"/>
    </row>
    <row r="394" spans="1:74" s="52" customFormat="1" ht="12.75">
      <c r="A394" s="45">
        <v>3291.8800292611559</v>
      </c>
      <c r="B394" s="46" t="s">
        <v>317</v>
      </c>
      <c r="C394" s="47" t="s">
        <v>307</v>
      </c>
      <c r="D394" s="48">
        <v>315.00889202899066</v>
      </c>
      <c r="E394" s="49">
        <v>39.58755</v>
      </c>
      <c r="F394" s="49">
        <v>2.7099999999999999E-2</v>
      </c>
      <c r="G394" s="49">
        <v>15.153600000000001</v>
      </c>
      <c r="H394" s="49">
        <v>0.31230000000000002</v>
      </c>
      <c r="I394" s="49">
        <v>0.2145</v>
      </c>
      <c r="J394" s="49">
        <v>44.385689999999997</v>
      </c>
      <c r="K394" s="49">
        <v>0.2399</v>
      </c>
      <c r="L394" s="49">
        <v>99.920639999999992</v>
      </c>
      <c r="M394" s="47"/>
      <c r="N394" s="50">
        <v>0.99735212864189426</v>
      </c>
      <c r="O394" s="50">
        <v>5.3980213752286889E-4</v>
      </c>
      <c r="P394" s="50">
        <v>0.31927264289014839</v>
      </c>
      <c r="Q394" s="50">
        <v>6.3285726587788962E-3</v>
      </c>
      <c r="R394" s="50">
        <v>4.5772320450789246E-3</v>
      </c>
      <c r="S394" s="50">
        <v>1.6670223218849123</v>
      </c>
      <c r="T394" s="50">
        <v>6.4755668247244609E-3</v>
      </c>
      <c r="U394" s="50">
        <v>3.0015682670830603</v>
      </c>
      <c r="V394" s="51">
        <v>83.926222008708322</v>
      </c>
      <c r="X394" s="49">
        <v>0.25</v>
      </c>
      <c r="Y394" s="49">
        <v>69</v>
      </c>
      <c r="Z394" s="49">
        <v>0.57999999999999996</v>
      </c>
      <c r="AA394" s="49">
        <v>5.96</v>
      </c>
      <c r="AB394" s="49">
        <v>10.08</v>
      </c>
      <c r="AC394" s="49">
        <v>0.25</v>
      </c>
      <c r="AD394" s="49">
        <v>2.31</v>
      </c>
      <c r="AE394" s="312"/>
      <c r="AF394" s="465" t="s">
        <v>1749</v>
      </c>
      <c r="AG394" s="343">
        <v>30</v>
      </c>
      <c r="AH394" s="343">
        <v>15</v>
      </c>
      <c r="AI394" s="343"/>
      <c r="AJ394" s="343"/>
      <c r="AK394" s="343"/>
      <c r="AL394" s="343"/>
      <c r="AM394" s="343"/>
      <c r="AN394" s="343"/>
      <c r="AO394" s="343"/>
      <c r="AP394" s="343"/>
      <c r="AQ394" s="343"/>
      <c r="AR394" s="343"/>
      <c r="AS394" s="343"/>
      <c r="AT394" s="343"/>
      <c r="AU394" s="343"/>
      <c r="AV394" s="343"/>
      <c r="AW394" s="343"/>
      <c r="AX394" s="343"/>
      <c r="AY394" s="343"/>
      <c r="AZ394" s="343"/>
      <c r="BA394" s="343"/>
      <c r="BB394" s="343"/>
      <c r="BC394" s="343"/>
      <c r="BD394" s="343"/>
      <c r="BE394" s="475"/>
      <c r="BF394" s="475"/>
      <c r="BG394" s="475"/>
      <c r="BH394" s="475"/>
      <c r="BI394" s="475"/>
      <c r="BJ394" s="475"/>
      <c r="BK394" s="475"/>
      <c r="BL394" s="475"/>
      <c r="BM394" s="475"/>
      <c r="BN394" s="475"/>
      <c r="BO394" s="475"/>
      <c r="BP394" s="306"/>
      <c r="BQ394" s="496"/>
      <c r="BR394" s="496"/>
      <c r="BS394" s="496"/>
      <c r="BT394" s="496"/>
      <c r="BU394" s="496"/>
      <c r="BV394" s="496"/>
    </row>
    <row r="395" spans="1:74" s="52" customFormat="1" ht="12.75">
      <c r="A395" s="45">
        <v>3291.8800292611559</v>
      </c>
      <c r="B395" s="46" t="s">
        <v>317</v>
      </c>
      <c r="C395" s="47" t="s">
        <v>307</v>
      </c>
      <c r="D395" s="48">
        <v>322.00889202899066</v>
      </c>
      <c r="E395" s="49">
        <v>39.557009999999998</v>
      </c>
      <c r="F395" s="49">
        <v>3.9699999999999999E-2</v>
      </c>
      <c r="G395" s="49">
        <v>15.003270000000001</v>
      </c>
      <c r="H395" s="49">
        <v>0.31669999999999998</v>
      </c>
      <c r="I395" s="49">
        <v>0.21290000000000001</v>
      </c>
      <c r="J395" s="49">
        <v>44.15399</v>
      </c>
      <c r="K395" s="49">
        <v>0.25040000000000001</v>
      </c>
      <c r="L395" s="49">
        <v>99.533969999999997</v>
      </c>
      <c r="M395" s="47"/>
      <c r="N395" s="50">
        <v>0.99966088993766067</v>
      </c>
      <c r="O395" s="50">
        <v>7.9322275847446715E-4</v>
      </c>
      <c r="P395" s="50">
        <v>0.31708168925721658</v>
      </c>
      <c r="Q395" s="50">
        <v>6.4375586692859985E-3</v>
      </c>
      <c r="R395" s="50">
        <v>4.557121890861748E-3</v>
      </c>
      <c r="S395" s="50">
        <v>1.6634423143784829</v>
      </c>
      <c r="T395" s="50">
        <v>6.7798676534081689E-3</v>
      </c>
      <c r="U395" s="50">
        <v>2.9987526645453904</v>
      </c>
      <c r="V395" s="51">
        <v>83.990010286412016</v>
      </c>
      <c r="X395" s="49">
        <v>0.25</v>
      </c>
      <c r="Y395" s="49">
        <v>47.36</v>
      </c>
      <c r="Z395" s="49">
        <v>0.57999999999999996</v>
      </c>
      <c r="AA395" s="49">
        <v>5.89</v>
      </c>
      <c r="AB395" s="49">
        <v>10.15</v>
      </c>
      <c r="AC395" s="49">
        <v>0.25</v>
      </c>
      <c r="AD395" s="49">
        <v>2.2200000000000002</v>
      </c>
      <c r="AE395" s="312"/>
      <c r="AF395" s="465" t="s">
        <v>1749</v>
      </c>
      <c r="AG395" s="343">
        <v>30</v>
      </c>
      <c r="AH395" s="343">
        <v>15</v>
      </c>
      <c r="AI395" s="343"/>
      <c r="AJ395" s="343"/>
      <c r="AK395" s="343"/>
      <c r="AL395" s="343"/>
      <c r="AM395" s="343"/>
      <c r="AN395" s="343"/>
      <c r="AO395" s="343"/>
      <c r="AP395" s="343"/>
      <c r="AQ395" s="343"/>
      <c r="AR395" s="343"/>
      <c r="AS395" s="343"/>
      <c r="AT395" s="343"/>
      <c r="AU395" s="343"/>
      <c r="AV395" s="343"/>
      <c r="AW395" s="343"/>
      <c r="AX395" s="343"/>
      <c r="AY395" s="343"/>
      <c r="AZ395" s="343"/>
      <c r="BA395" s="343"/>
      <c r="BB395" s="343"/>
      <c r="BC395" s="343"/>
      <c r="BD395" s="343"/>
      <c r="BE395" s="475"/>
      <c r="BF395" s="475"/>
      <c r="BG395" s="475"/>
      <c r="BH395" s="475"/>
      <c r="BI395" s="475"/>
      <c r="BJ395" s="475"/>
      <c r="BK395" s="475"/>
      <c r="BL395" s="475"/>
      <c r="BM395" s="475"/>
      <c r="BN395" s="475"/>
      <c r="BO395" s="475"/>
      <c r="BP395" s="306"/>
      <c r="BQ395" s="496"/>
      <c r="BR395" s="496"/>
      <c r="BS395" s="496"/>
      <c r="BT395" s="496"/>
      <c r="BU395" s="496"/>
      <c r="BV395" s="496"/>
    </row>
    <row r="396" spans="1:74" s="52" customFormat="1" ht="12.75">
      <c r="A396" s="45">
        <v>3291.8800292611559</v>
      </c>
      <c r="B396" s="46" t="s">
        <v>317</v>
      </c>
      <c r="C396" s="47" t="s">
        <v>307</v>
      </c>
      <c r="D396" s="48">
        <v>329.00889202899066</v>
      </c>
      <c r="E396" s="49">
        <v>39.506129999999999</v>
      </c>
      <c r="F396" s="49">
        <v>5.9700000000000003E-2</v>
      </c>
      <c r="G396" s="49">
        <v>15.04335</v>
      </c>
      <c r="H396" s="49">
        <v>0.30409999999999998</v>
      </c>
      <c r="I396" s="49">
        <v>0.19409999999999999</v>
      </c>
      <c r="J396" s="49">
        <v>44.264800000000001</v>
      </c>
      <c r="K396" s="49">
        <v>0.2397</v>
      </c>
      <c r="L396" s="49">
        <v>99.611879999999985</v>
      </c>
      <c r="M396" s="47"/>
      <c r="N396" s="50">
        <v>0.99770147440096946</v>
      </c>
      <c r="O396" s="50">
        <v>1.1920263939868513E-3</v>
      </c>
      <c r="P396" s="50">
        <v>0.31771423932529985</v>
      </c>
      <c r="Q396" s="50">
        <v>6.1772679215788993E-3</v>
      </c>
      <c r="R396" s="50">
        <v>4.1519049263411423E-3</v>
      </c>
      <c r="S396" s="50">
        <v>1.6664917859083608</v>
      </c>
      <c r="T396" s="50">
        <v>6.4857739345201611E-3</v>
      </c>
      <c r="U396" s="50">
        <v>2.9999144728110569</v>
      </c>
      <c r="V396" s="51">
        <v>83.987840209895253</v>
      </c>
      <c r="X396" s="49">
        <v>0.25</v>
      </c>
      <c r="Y396" s="49">
        <v>31.42</v>
      </c>
      <c r="Z396" s="49">
        <v>0.57999999999999996</v>
      </c>
      <c r="AA396" s="49">
        <v>6.14</v>
      </c>
      <c r="AB396" s="49">
        <v>10.86</v>
      </c>
      <c r="AC396" s="49">
        <v>0.25</v>
      </c>
      <c r="AD396" s="49">
        <v>2.31</v>
      </c>
      <c r="AE396" s="312"/>
      <c r="AF396" s="465" t="s">
        <v>1749</v>
      </c>
      <c r="AG396" s="343">
        <v>30</v>
      </c>
      <c r="AH396" s="343">
        <v>15</v>
      </c>
      <c r="AI396" s="343"/>
      <c r="AJ396" s="343"/>
      <c r="AK396" s="343"/>
      <c r="AL396" s="343"/>
      <c r="AM396" s="343"/>
      <c r="AN396" s="343"/>
      <c r="AO396" s="343"/>
      <c r="AP396" s="343"/>
      <c r="AQ396" s="343"/>
      <c r="AR396" s="343"/>
      <c r="AS396" s="343"/>
      <c r="AT396" s="343"/>
      <c r="AU396" s="343"/>
      <c r="AV396" s="343"/>
      <c r="AW396" s="343"/>
      <c r="AX396" s="343"/>
      <c r="AY396" s="343"/>
      <c r="AZ396" s="343"/>
      <c r="BA396" s="343"/>
      <c r="BB396" s="343"/>
      <c r="BC396" s="343"/>
      <c r="BD396" s="343"/>
      <c r="BE396" s="475"/>
      <c r="BF396" s="475"/>
      <c r="BG396" s="475"/>
      <c r="BH396" s="475"/>
      <c r="BI396" s="475"/>
      <c r="BJ396" s="475"/>
      <c r="BK396" s="475"/>
      <c r="BL396" s="475"/>
      <c r="BM396" s="475"/>
      <c r="BN396" s="475"/>
      <c r="BO396" s="475"/>
      <c r="BP396" s="306"/>
      <c r="BQ396" s="496"/>
      <c r="BR396" s="496"/>
      <c r="BS396" s="496"/>
      <c r="BT396" s="496"/>
      <c r="BU396" s="496"/>
      <c r="BV396" s="496"/>
    </row>
    <row r="397" spans="1:74" s="52" customFormat="1" ht="12.75">
      <c r="A397" s="45">
        <v>3291.8800292611559</v>
      </c>
      <c r="B397" s="46" t="s">
        <v>317</v>
      </c>
      <c r="C397" s="47" t="s">
        <v>307</v>
      </c>
      <c r="D397" s="48">
        <v>336.00889202899066</v>
      </c>
      <c r="E397" s="49">
        <v>39.65878</v>
      </c>
      <c r="F397" s="49">
        <v>3.1899999999999998E-2</v>
      </c>
      <c r="G397" s="49">
        <v>15.253819999999999</v>
      </c>
      <c r="H397" s="49">
        <v>0.31290000000000001</v>
      </c>
      <c r="I397" s="49">
        <v>0.2016</v>
      </c>
      <c r="J397" s="49">
        <v>44.657690000000002</v>
      </c>
      <c r="K397" s="49">
        <v>0.25319999999999998</v>
      </c>
      <c r="L397" s="49">
        <v>100.36989000000001</v>
      </c>
      <c r="M397" s="47"/>
      <c r="N397" s="50">
        <v>0.99509191057689639</v>
      </c>
      <c r="O397" s="50">
        <v>6.3283420321536758E-4</v>
      </c>
      <c r="P397" s="50">
        <v>0.32007993994435718</v>
      </c>
      <c r="Q397" s="50">
        <v>6.3149992183988016E-3</v>
      </c>
      <c r="R397" s="50">
        <v>4.2844996590553344E-3</v>
      </c>
      <c r="S397" s="50">
        <v>1.6704314028672678</v>
      </c>
      <c r="T397" s="50">
        <v>6.8068345474825232E-3</v>
      </c>
      <c r="U397" s="50">
        <v>3.0036424210166732</v>
      </c>
      <c r="V397" s="51">
        <v>83.919712836590023</v>
      </c>
      <c r="X397" s="49">
        <v>0.25</v>
      </c>
      <c r="Y397" s="49">
        <v>59.17</v>
      </c>
      <c r="Z397" s="49">
        <v>0.57999999999999996</v>
      </c>
      <c r="AA397" s="49">
        <v>5.97</v>
      </c>
      <c r="AB397" s="49">
        <v>10.81</v>
      </c>
      <c r="AC397" s="49">
        <v>0.25</v>
      </c>
      <c r="AD397" s="49">
        <v>2.2200000000000002</v>
      </c>
      <c r="AE397" s="312"/>
      <c r="AF397" s="465" t="s">
        <v>1749</v>
      </c>
      <c r="AG397" s="343">
        <v>30</v>
      </c>
      <c r="AH397" s="343">
        <v>15</v>
      </c>
      <c r="AI397" s="343"/>
      <c r="AJ397" s="343"/>
      <c r="AK397" s="343"/>
      <c r="AL397" s="343"/>
      <c r="AM397" s="343"/>
      <c r="AN397" s="343"/>
      <c r="AO397" s="343"/>
      <c r="AP397" s="343"/>
      <c r="AQ397" s="343"/>
      <c r="AR397" s="343"/>
      <c r="AS397" s="343"/>
      <c r="AT397" s="343"/>
      <c r="AU397" s="343"/>
      <c r="AV397" s="343"/>
      <c r="AW397" s="343"/>
      <c r="AX397" s="343"/>
      <c r="AY397" s="343"/>
      <c r="AZ397" s="343"/>
      <c r="BA397" s="343"/>
      <c r="BB397" s="343"/>
      <c r="BC397" s="343"/>
      <c r="BD397" s="343"/>
      <c r="BE397" s="475"/>
      <c r="BF397" s="475"/>
      <c r="BG397" s="475"/>
      <c r="BH397" s="475"/>
      <c r="BI397" s="475"/>
      <c r="BJ397" s="475"/>
      <c r="BK397" s="475"/>
      <c r="BL397" s="475"/>
      <c r="BM397" s="475"/>
      <c r="BN397" s="475"/>
      <c r="BO397" s="475"/>
      <c r="BP397" s="306"/>
      <c r="BQ397" s="496"/>
      <c r="BR397" s="496"/>
      <c r="BS397" s="496"/>
      <c r="BT397" s="496"/>
      <c r="BU397" s="496"/>
      <c r="BV397" s="496"/>
    </row>
    <row r="398" spans="1:74" s="52" customFormat="1" ht="12.75">
      <c r="A398" s="45">
        <v>3291.8800292611559</v>
      </c>
      <c r="B398" s="46" t="s">
        <v>317</v>
      </c>
      <c r="C398" s="47" t="s">
        <v>307</v>
      </c>
      <c r="D398" s="48">
        <v>343.00889202899066</v>
      </c>
      <c r="E398" s="49">
        <v>39.801259999999999</v>
      </c>
      <c r="F398" s="49">
        <v>3.61E-2</v>
      </c>
      <c r="G398" s="49">
        <v>15.203709999999999</v>
      </c>
      <c r="H398" s="49">
        <v>0.33210000000000001</v>
      </c>
      <c r="I398" s="49">
        <v>0.24879999999999999</v>
      </c>
      <c r="J398" s="49">
        <v>44.768500000000003</v>
      </c>
      <c r="K398" s="49">
        <v>0.25180000000000002</v>
      </c>
      <c r="L398" s="49">
        <v>100.64227</v>
      </c>
      <c r="M398" s="47"/>
      <c r="N398" s="50">
        <v>0.99571801808491123</v>
      </c>
      <c r="O398" s="50">
        <v>7.1403937651186398E-4</v>
      </c>
      <c r="P398" s="50">
        <v>0.31808641123525122</v>
      </c>
      <c r="Q398" s="50">
        <v>6.6827053535174095E-3</v>
      </c>
      <c r="R398" s="50">
        <v>5.2720031414779525E-3</v>
      </c>
      <c r="S398" s="50">
        <v>1.6696315163271429</v>
      </c>
      <c r="T398" s="50">
        <v>6.7492096432528043E-3</v>
      </c>
      <c r="U398" s="50">
        <v>3.0028539031620651</v>
      </c>
      <c r="V398" s="51">
        <v>83.997406934628231</v>
      </c>
      <c r="X398" s="49">
        <v>0.25</v>
      </c>
      <c r="Y398" s="49">
        <v>52.44</v>
      </c>
      <c r="Z398" s="49">
        <v>0.57999999999999996</v>
      </c>
      <c r="AA398" s="49">
        <v>5.67</v>
      </c>
      <c r="AB398" s="49">
        <v>8.76</v>
      </c>
      <c r="AC398" s="49">
        <v>0.25</v>
      </c>
      <c r="AD398" s="49">
        <v>2.2200000000000002</v>
      </c>
      <c r="AE398" s="312"/>
      <c r="AF398" s="465" t="s">
        <v>1749</v>
      </c>
      <c r="AG398" s="343">
        <v>30</v>
      </c>
      <c r="AH398" s="343">
        <v>15</v>
      </c>
      <c r="AI398" s="343"/>
      <c r="AJ398" s="343"/>
      <c r="AK398" s="343"/>
      <c r="AL398" s="343"/>
      <c r="AM398" s="343"/>
      <c r="AN398" s="343"/>
      <c r="AO398" s="343"/>
      <c r="AP398" s="343"/>
      <c r="AQ398" s="343"/>
      <c r="AR398" s="343"/>
      <c r="AS398" s="343"/>
      <c r="AT398" s="343"/>
      <c r="AU398" s="343"/>
      <c r="AV398" s="343"/>
      <c r="AW398" s="343"/>
      <c r="AX398" s="343"/>
      <c r="AY398" s="343"/>
      <c r="AZ398" s="343"/>
      <c r="BA398" s="343"/>
      <c r="BB398" s="343"/>
      <c r="BC398" s="343"/>
      <c r="BD398" s="343"/>
      <c r="BE398" s="475"/>
      <c r="BF398" s="475"/>
      <c r="BG398" s="475"/>
      <c r="BH398" s="475"/>
      <c r="BI398" s="475"/>
      <c r="BJ398" s="475"/>
      <c r="BK398" s="475"/>
      <c r="BL398" s="475"/>
      <c r="BM398" s="475"/>
      <c r="BN398" s="475"/>
      <c r="BO398" s="475"/>
      <c r="BP398" s="306"/>
      <c r="BQ398" s="496"/>
      <c r="BR398" s="496"/>
      <c r="BS398" s="496"/>
      <c r="BT398" s="496"/>
      <c r="BU398" s="496"/>
      <c r="BV398" s="496"/>
    </row>
    <row r="399" spans="1:74" s="52" customFormat="1" ht="12.75">
      <c r="A399" s="45">
        <v>3291.8800292611559</v>
      </c>
      <c r="B399" s="46" t="s">
        <v>317</v>
      </c>
      <c r="C399" s="47" t="s">
        <v>307</v>
      </c>
      <c r="D399" s="48">
        <v>350.00889202899066</v>
      </c>
      <c r="E399" s="49">
        <v>39.424720000000001</v>
      </c>
      <c r="F399" s="49">
        <v>2.1000000000000001E-2</v>
      </c>
      <c r="G399" s="49">
        <v>15.21373</v>
      </c>
      <c r="H399" s="49">
        <v>0.31140000000000001</v>
      </c>
      <c r="I399" s="49">
        <v>0.1845</v>
      </c>
      <c r="J399" s="49">
        <v>44.546880000000002</v>
      </c>
      <c r="K399" s="49">
        <v>0.24060000000000001</v>
      </c>
      <c r="L399" s="49">
        <v>99.942830000000001</v>
      </c>
      <c r="M399" s="47"/>
      <c r="N399" s="50">
        <v>0.99371883604950662</v>
      </c>
      <c r="O399" s="50">
        <v>4.1849436460011702E-4</v>
      </c>
      <c r="P399" s="50">
        <v>0.32069087523642187</v>
      </c>
      <c r="Q399" s="50">
        <v>6.3133142183465227E-3</v>
      </c>
      <c r="R399" s="50">
        <v>3.938918674098923E-3</v>
      </c>
      <c r="S399" s="50">
        <v>1.6738662084512614</v>
      </c>
      <c r="T399" s="50">
        <v>6.4975282270577387E-3</v>
      </c>
      <c r="U399" s="50">
        <v>3.0054441752212928</v>
      </c>
      <c r="V399" s="51">
        <v>83.921699817008744</v>
      </c>
      <c r="X399" s="49">
        <v>0.26</v>
      </c>
      <c r="Y399" s="49">
        <v>90.5</v>
      </c>
      <c r="Z399" s="49">
        <v>0.57999999999999996</v>
      </c>
      <c r="AA399" s="49">
        <v>5.97</v>
      </c>
      <c r="AB399" s="49">
        <v>11.81</v>
      </c>
      <c r="AC399" s="49">
        <v>0.25</v>
      </c>
      <c r="AD399" s="49">
        <v>2.3199999999999998</v>
      </c>
      <c r="AE399" s="312"/>
      <c r="AF399" s="465" t="s">
        <v>1749</v>
      </c>
      <c r="AG399" s="343">
        <v>30</v>
      </c>
      <c r="AH399" s="343">
        <v>15</v>
      </c>
      <c r="AI399" s="343"/>
      <c r="AJ399" s="343"/>
      <c r="AK399" s="343"/>
      <c r="AL399" s="343"/>
      <c r="AM399" s="343"/>
      <c r="AN399" s="343"/>
      <c r="AO399" s="343"/>
      <c r="AP399" s="343"/>
      <c r="AQ399" s="343"/>
      <c r="AR399" s="343"/>
      <c r="AS399" s="343"/>
      <c r="AT399" s="343"/>
      <c r="AU399" s="343"/>
      <c r="AV399" s="343"/>
      <c r="AW399" s="343"/>
      <c r="AX399" s="343"/>
      <c r="AY399" s="343"/>
      <c r="AZ399" s="343"/>
      <c r="BA399" s="343"/>
      <c r="BB399" s="343"/>
      <c r="BC399" s="343"/>
      <c r="BD399" s="343"/>
      <c r="BE399" s="475"/>
      <c r="BF399" s="475"/>
      <c r="BG399" s="475"/>
      <c r="BH399" s="475"/>
      <c r="BI399" s="475"/>
      <c r="BJ399" s="475"/>
      <c r="BK399" s="475"/>
      <c r="BL399" s="475"/>
      <c r="BM399" s="475"/>
      <c r="BN399" s="475"/>
      <c r="BO399" s="475"/>
      <c r="BP399" s="306"/>
      <c r="BQ399" s="496"/>
      <c r="BR399" s="496"/>
      <c r="BS399" s="496"/>
      <c r="BT399" s="496"/>
      <c r="BU399" s="496"/>
      <c r="BV399" s="496"/>
    </row>
    <row r="400" spans="1:74" s="52" customFormat="1" ht="12.75">
      <c r="A400" s="45">
        <v>3291.8800292611559</v>
      </c>
      <c r="B400" s="46" t="s">
        <v>317</v>
      </c>
      <c r="C400" s="47" t="s">
        <v>307</v>
      </c>
      <c r="D400" s="48">
        <v>357.00889202899066</v>
      </c>
      <c r="E400" s="49">
        <v>39.597720000000002</v>
      </c>
      <c r="F400" s="49">
        <v>4.0800000000000003E-2</v>
      </c>
      <c r="G400" s="49">
        <v>15.223750000000001</v>
      </c>
      <c r="H400" s="49">
        <v>0.29709999999999998</v>
      </c>
      <c r="I400" s="49">
        <v>0.2268</v>
      </c>
      <c r="J400" s="49">
        <v>44.274880000000003</v>
      </c>
      <c r="K400" s="49">
        <v>0.2555</v>
      </c>
      <c r="L400" s="49">
        <v>99.916550000000001</v>
      </c>
      <c r="M400" s="47"/>
      <c r="N400" s="50">
        <v>0.99785210348125464</v>
      </c>
      <c r="O400" s="50">
        <v>8.1288961433161977E-4</v>
      </c>
      <c r="P400" s="50">
        <v>0.32082901229978639</v>
      </c>
      <c r="Q400" s="50">
        <v>6.0220248176884421E-3</v>
      </c>
      <c r="R400" s="50">
        <v>4.8408852292085337E-3</v>
      </c>
      <c r="S400" s="50">
        <v>1.6632668625945026</v>
      </c>
      <c r="T400" s="50">
        <v>6.8983392533091938E-3</v>
      </c>
      <c r="U400" s="50">
        <v>3.0005221172900813</v>
      </c>
      <c r="V400" s="51">
        <v>83.829964249238714</v>
      </c>
      <c r="X400" s="49">
        <v>0.25</v>
      </c>
      <c r="Y400" s="49">
        <v>46.49</v>
      </c>
      <c r="Z400" s="49">
        <v>0.57999999999999996</v>
      </c>
      <c r="AA400" s="49">
        <v>6.27</v>
      </c>
      <c r="AB400" s="49">
        <v>9.93</v>
      </c>
      <c r="AC400" s="49">
        <v>0.25</v>
      </c>
      <c r="AD400" s="49">
        <v>2.19</v>
      </c>
      <c r="AE400" s="312"/>
      <c r="AF400" s="465" t="s">
        <v>1749</v>
      </c>
      <c r="AG400" s="343">
        <v>30</v>
      </c>
      <c r="AH400" s="343">
        <v>15</v>
      </c>
      <c r="AI400" s="343"/>
      <c r="AJ400" s="343"/>
      <c r="AK400" s="343"/>
      <c r="AL400" s="343"/>
      <c r="AM400" s="343"/>
      <c r="AN400" s="343"/>
      <c r="AO400" s="343"/>
      <c r="AP400" s="343"/>
      <c r="AQ400" s="343"/>
      <c r="AR400" s="343"/>
      <c r="AS400" s="343"/>
      <c r="AT400" s="343"/>
      <c r="AU400" s="343"/>
      <c r="AV400" s="343"/>
      <c r="AW400" s="343"/>
      <c r="AX400" s="343"/>
      <c r="AY400" s="343"/>
      <c r="AZ400" s="343"/>
      <c r="BA400" s="343"/>
      <c r="BB400" s="343"/>
      <c r="BC400" s="343"/>
      <c r="BD400" s="343"/>
      <c r="BE400" s="475"/>
      <c r="BF400" s="475"/>
      <c r="BG400" s="475"/>
      <c r="BH400" s="475"/>
      <c r="BI400" s="475"/>
      <c r="BJ400" s="475"/>
      <c r="BK400" s="475"/>
      <c r="BL400" s="475"/>
      <c r="BM400" s="475"/>
      <c r="BN400" s="475"/>
      <c r="BO400" s="475"/>
      <c r="BP400" s="306"/>
      <c r="BQ400" s="496"/>
      <c r="BR400" s="496"/>
      <c r="BS400" s="496"/>
      <c r="BT400" s="496"/>
      <c r="BU400" s="496"/>
      <c r="BV400" s="496"/>
    </row>
    <row r="401" spans="1:74" s="52" customFormat="1" ht="12.75">
      <c r="A401" s="38"/>
      <c r="B401" s="46"/>
      <c r="C401" s="47"/>
      <c r="D401" s="48"/>
      <c r="E401" s="49"/>
      <c r="F401" s="49"/>
      <c r="G401" s="49"/>
      <c r="H401" s="49"/>
      <c r="I401" s="49"/>
      <c r="J401" s="49"/>
      <c r="K401" s="49"/>
      <c r="L401" s="49"/>
      <c r="M401" s="47"/>
      <c r="N401" s="50"/>
      <c r="O401" s="50"/>
      <c r="P401" s="50"/>
      <c r="Q401" s="50"/>
      <c r="R401" s="50"/>
      <c r="S401" s="50"/>
      <c r="T401" s="50"/>
      <c r="U401" s="50"/>
      <c r="V401" s="51"/>
      <c r="AE401" s="312"/>
      <c r="AF401" s="312"/>
      <c r="AG401" s="312"/>
      <c r="AH401" s="312"/>
      <c r="AI401" s="312"/>
      <c r="AJ401" s="312"/>
      <c r="AK401" s="312"/>
      <c r="AL401" s="312"/>
      <c r="AM401" s="312"/>
      <c r="AN401" s="312"/>
      <c r="AO401" s="312"/>
      <c r="AP401" s="312"/>
      <c r="AQ401" s="312"/>
      <c r="AR401" s="312"/>
      <c r="AS401" s="312"/>
      <c r="AT401" s="312"/>
      <c r="AU401" s="312"/>
      <c r="AV401" s="312"/>
      <c r="AW401" s="312"/>
      <c r="AX401" s="312"/>
      <c r="AY401" s="312"/>
      <c r="AZ401" s="312"/>
      <c r="BA401" s="312"/>
      <c r="BB401" s="312"/>
      <c r="BC401" s="312"/>
      <c r="BD401" s="312"/>
      <c r="BE401" s="306"/>
      <c r="BF401" s="306"/>
      <c r="BG401" s="306"/>
      <c r="BH401" s="306"/>
      <c r="BI401" s="306"/>
      <c r="BJ401" s="306"/>
      <c r="BK401" s="306"/>
      <c r="BL401" s="306"/>
      <c r="BM401" s="306"/>
      <c r="BN401" s="306"/>
      <c r="BO401" s="306"/>
      <c r="BP401" s="306"/>
      <c r="BQ401" s="496"/>
      <c r="BR401" s="496"/>
      <c r="BS401" s="496"/>
      <c r="BT401" s="496"/>
      <c r="BU401" s="496"/>
      <c r="BV401" s="496"/>
    </row>
    <row r="402" spans="1:74" s="52" customFormat="1" ht="12.75">
      <c r="A402" s="45">
        <v>3291.8800292611559</v>
      </c>
      <c r="B402" s="46" t="s">
        <v>317</v>
      </c>
      <c r="C402" s="47" t="s">
        <v>315</v>
      </c>
      <c r="D402" s="48">
        <v>0</v>
      </c>
      <c r="E402" s="49">
        <v>39.689309999999999</v>
      </c>
      <c r="F402" s="49">
        <v>4.1200000000000001E-2</v>
      </c>
      <c r="G402" s="49">
        <v>16.13578</v>
      </c>
      <c r="H402" s="49">
        <v>0.2208</v>
      </c>
      <c r="I402" s="49">
        <v>0.2248</v>
      </c>
      <c r="J402" s="49">
        <v>44.073399999999999</v>
      </c>
      <c r="K402" s="49">
        <v>0.26219999999999999</v>
      </c>
      <c r="L402" s="49">
        <v>100.64749</v>
      </c>
      <c r="M402" s="47"/>
      <c r="N402" s="50">
        <v>0.99645258909625101</v>
      </c>
      <c r="O402" s="50">
        <v>8.1781622467387192E-4</v>
      </c>
      <c r="P402" s="50">
        <v>0.33878880355736524</v>
      </c>
      <c r="Q402" s="50">
        <v>4.4588827526478589E-3</v>
      </c>
      <c r="R402" s="50">
        <v>4.7804099019440266E-3</v>
      </c>
      <c r="S402" s="50">
        <v>1.6495602843569928</v>
      </c>
      <c r="T402" s="50">
        <v>7.0529925645265081E-3</v>
      </c>
      <c r="U402" s="50">
        <v>3.0019117784544012</v>
      </c>
      <c r="V402" s="51">
        <v>82.961301633772393</v>
      </c>
      <c r="X402" s="49">
        <v>0.26</v>
      </c>
      <c r="Y402" s="49">
        <v>49.41</v>
      </c>
      <c r="Z402" s="49">
        <v>0.56999999999999995</v>
      </c>
      <c r="AA402" s="49">
        <v>8.15</v>
      </c>
      <c r="AB402" s="49">
        <v>10.08</v>
      </c>
      <c r="AC402" s="49">
        <v>0.25</v>
      </c>
      <c r="AD402" s="49">
        <v>2.1800000000000002</v>
      </c>
      <c r="AE402" s="312"/>
      <c r="AF402" s="465" t="s">
        <v>1749</v>
      </c>
      <c r="AG402" s="343">
        <v>30</v>
      </c>
      <c r="AH402" s="343">
        <v>15</v>
      </c>
      <c r="AI402" s="343"/>
      <c r="AJ402" s="343"/>
      <c r="AK402" s="343"/>
      <c r="AL402" s="343"/>
      <c r="AM402" s="343"/>
      <c r="AN402" s="343"/>
      <c r="AO402" s="343"/>
      <c r="AP402" s="343"/>
      <c r="AQ402" s="343"/>
      <c r="AR402" s="343"/>
      <c r="AS402" s="343"/>
      <c r="AT402" s="343"/>
      <c r="AU402" s="343"/>
      <c r="AV402" s="343"/>
      <c r="AW402" s="343"/>
      <c r="AX402" s="343"/>
      <c r="AY402" s="343"/>
      <c r="AZ402" s="343"/>
      <c r="BA402" s="343"/>
      <c r="BB402" s="343"/>
      <c r="BC402" s="343"/>
      <c r="BD402" s="343"/>
      <c r="BE402" s="475"/>
      <c r="BF402" s="475"/>
      <c r="BG402" s="475"/>
      <c r="BH402" s="475"/>
      <c r="BI402" s="475"/>
      <c r="BJ402" s="475"/>
      <c r="BK402" s="475"/>
      <c r="BL402" s="475"/>
      <c r="BM402" s="475"/>
      <c r="BN402" s="475"/>
      <c r="BO402" s="475"/>
      <c r="BP402" s="306"/>
      <c r="BQ402" s="496"/>
      <c r="BR402" s="496"/>
      <c r="BS402" s="496"/>
      <c r="BT402" s="496"/>
      <c r="BU402" s="496"/>
      <c r="BV402" s="496"/>
    </row>
    <row r="403" spans="1:74" s="52" customFormat="1" ht="12.75">
      <c r="A403" s="45">
        <v>3291.8800292611559</v>
      </c>
      <c r="B403" s="46" t="s">
        <v>317</v>
      </c>
      <c r="C403" s="47" t="s">
        <v>315</v>
      </c>
      <c r="D403" s="48">
        <v>4.9659961454881945</v>
      </c>
      <c r="E403" s="49">
        <v>40.330449999999999</v>
      </c>
      <c r="F403" s="49">
        <v>4.2099999999999999E-2</v>
      </c>
      <c r="G403" s="49">
        <v>13.209289999999999</v>
      </c>
      <c r="H403" s="49">
        <v>0.33100000000000002</v>
      </c>
      <c r="I403" s="49">
        <v>0.19109999999999999</v>
      </c>
      <c r="J403" s="49">
        <v>46.571730000000002</v>
      </c>
      <c r="K403" s="49">
        <v>0.24990000000000001</v>
      </c>
      <c r="L403" s="49">
        <v>100.92556999999999</v>
      </c>
      <c r="M403" s="47"/>
      <c r="N403" s="50">
        <v>0.99623924681990061</v>
      </c>
      <c r="O403" s="50">
        <v>8.2222010094237059E-4</v>
      </c>
      <c r="P403" s="50">
        <v>0.27287644458383919</v>
      </c>
      <c r="Q403" s="50">
        <v>6.5766157029820676E-3</v>
      </c>
      <c r="R403" s="50">
        <v>3.9983149906632712E-3</v>
      </c>
      <c r="S403" s="50">
        <v>1.7149896186250477</v>
      </c>
      <c r="T403" s="50">
        <v>6.6138521548396697E-3</v>
      </c>
      <c r="U403" s="50">
        <v>3.0021163129782149</v>
      </c>
      <c r="V403" s="51">
        <v>86.272895863851517</v>
      </c>
      <c r="X403" s="49">
        <v>0.25</v>
      </c>
      <c r="Y403" s="49">
        <v>46.03</v>
      </c>
      <c r="Z403" s="49">
        <v>0.63</v>
      </c>
      <c r="AA403" s="49">
        <v>5.66</v>
      </c>
      <c r="AB403" s="49">
        <v>10.9</v>
      </c>
      <c r="AC403" s="49">
        <v>0.24</v>
      </c>
      <c r="AD403" s="49">
        <v>2.2599999999999998</v>
      </c>
      <c r="AE403" s="312"/>
      <c r="AF403" s="465" t="s">
        <v>1749</v>
      </c>
      <c r="AG403" s="343">
        <v>30</v>
      </c>
      <c r="AH403" s="343">
        <v>15</v>
      </c>
      <c r="AI403" s="343"/>
      <c r="AJ403" s="343"/>
      <c r="AK403" s="343"/>
      <c r="AL403" s="343"/>
      <c r="AM403" s="343"/>
      <c r="AN403" s="343"/>
      <c r="AO403" s="343"/>
      <c r="AP403" s="343"/>
      <c r="AQ403" s="343"/>
      <c r="AR403" s="343"/>
      <c r="AS403" s="343"/>
      <c r="AT403" s="343"/>
      <c r="AU403" s="343"/>
      <c r="AV403" s="343"/>
      <c r="AW403" s="343"/>
      <c r="AX403" s="343"/>
      <c r="AY403" s="343"/>
      <c r="AZ403" s="343"/>
      <c r="BA403" s="343"/>
      <c r="BB403" s="343"/>
      <c r="BC403" s="343"/>
      <c r="BD403" s="343"/>
      <c r="BE403" s="475"/>
      <c r="BF403" s="475"/>
      <c r="BG403" s="475"/>
      <c r="BH403" s="475"/>
      <c r="BI403" s="475"/>
      <c r="BJ403" s="475"/>
      <c r="BK403" s="475"/>
      <c r="BL403" s="475"/>
      <c r="BM403" s="475"/>
      <c r="BN403" s="475"/>
      <c r="BO403" s="475"/>
      <c r="BP403" s="306"/>
      <c r="BQ403" s="496"/>
      <c r="BR403" s="496"/>
      <c r="BS403" s="496"/>
      <c r="BT403" s="496"/>
      <c r="BU403" s="496"/>
      <c r="BV403" s="496"/>
    </row>
    <row r="404" spans="1:74" s="52" customFormat="1" ht="12.75">
      <c r="A404" s="45">
        <v>3291.8800292611559</v>
      </c>
      <c r="B404" s="46" t="s">
        <v>317</v>
      </c>
      <c r="C404" s="47" t="s">
        <v>315</v>
      </c>
      <c r="D404" s="48">
        <v>9.9659961454881945</v>
      </c>
      <c r="E404" s="49">
        <v>40.3508</v>
      </c>
      <c r="F404" s="49">
        <v>7.8700000000000006E-2</v>
      </c>
      <c r="G404" s="49">
        <v>13.109069999999999</v>
      </c>
      <c r="H404" s="49">
        <v>0.31319999999999998</v>
      </c>
      <c r="I404" s="49">
        <v>0.1547</v>
      </c>
      <c r="J404" s="49">
        <v>46.612029999999997</v>
      </c>
      <c r="K404" s="49">
        <v>0.24440000000000001</v>
      </c>
      <c r="L404" s="49">
        <v>100.86289999999998</v>
      </c>
      <c r="M404" s="47"/>
      <c r="N404" s="50">
        <v>0.99641743119400139</v>
      </c>
      <c r="O404" s="50">
        <v>1.5365238802119597E-3</v>
      </c>
      <c r="P404" s="50">
        <v>0.27071794422633116</v>
      </c>
      <c r="Q404" s="50">
        <v>6.220922811103452E-3</v>
      </c>
      <c r="R404" s="50">
        <v>3.235677431927415E-3</v>
      </c>
      <c r="S404" s="50">
        <v>1.7159148381375531</v>
      </c>
      <c r="T404" s="50">
        <v>6.4661833644461221E-3</v>
      </c>
      <c r="U404" s="50">
        <v>3.0005095210455743</v>
      </c>
      <c r="V404" s="51">
        <v>86.373025421225293</v>
      </c>
      <c r="X404" s="49">
        <v>0.25</v>
      </c>
      <c r="Y404" s="49">
        <v>24.94</v>
      </c>
      <c r="Z404" s="49">
        <v>0.63</v>
      </c>
      <c r="AA404" s="49">
        <v>6.05</v>
      </c>
      <c r="AB404" s="49">
        <v>13.9</v>
      </c>
      <c r="AC404" s="49">
        <v>0.24</v>
      </c>
      <c r="AD404" s="49">
        <v>2.31</v>
      </c>
      <c r="AE404" s="312"/>
      <c r="AF404" s="465" t="s">
        <v>1749</v>
      </c>
      <c r="AG404" s="343">
        <v>30</v>
      </c>
      <c r="AH404" s="343">
        <v>15</v>
      </c>
      <c r="AI404" s="343"/>
      <c r="AJ404" s="343"/>
      <c r="AK404" s="343"/>
      <c r="AL404" s="343"/>
      <c r="AM404" s="343"/>
      <c r="AN404" s="343"/>
      <c r="AO404" s="343"/>
      <c r="AP404" s="343"/>
      <c r="AQ404" s="343"/>
      <c r="AR404" s="343"/>
      <c r="AS404" s="343"/>
      <c r="AT404" s="343"/>
      <c r="AU404" s="343"/>
      <c r="AV404" s="343"/>
      <c r="AW404" s="343"/>
      <c r="AX404" s="343"/>
      <c r="AY404" s="343"/>
      <c r="AZ404" s="343"/>
      <c r="BA404" s="343"/>
      <c r="BB404" s="343"/>
      <c r="BC404" s="343"/>
      <c r="BD404" s="343"/>
      <c r="BE404" s="475"/>
      <c r="BF404" s="475"/>
      <c r="BG404" s="475"/>
      <c r="BH404" s="475"/>
      <c r="BI404" s="475"/>
      <c r="BJ404" s="475"/>
      <c r="BK404" s="475"/>
      <c r="BL404" s="475"/>
      <c r="BM404" s="475"/>
      <c r="BN404" s="475"/>
      <c r="BO404" s="475"/>
      <c r="BP404" s="306"/>
      <c r="BQ404" s="496"/>
      <c r="BR404" s="496"/>
      <c r="BS404" s="496"/>
      <c r="BT404" s="496"/>
      <c r="BU404" s="496"/>
      <c r="BV404" s="496"/>
    </row>
    <row r="405" spans="1:74" s="52" customFormat="1" ht="12.75">
      <c r="A405" s="45">
        <v>3291.8800292611559</v>
      </c>
      <c r="B405" s="46" t="s">
        <v>317</v>
      </c>
      <c r="C405" s="47" t="s">
        <v>315</v>
      </c>
      <c r="D405" s="48">
        <v>14.965996145488194</v>
      </c>
      <c r="E405" s="49">
        <v>40.249029999999998</v>
      </c>
      <c r="F405" s="49">
        <v>3.0700000000000002E-2</v>
      </c>
      <c r="G405" s="49">
        <v>13.129110000000001</v>
      </c>
      <c r="H405" s="49">
        <v>0.31109999999999999</v>
      </c>
      <c r="I405" s="49">
        <v>0.17169999999999999</v>
      </c>
      <c r="J405" s="49">
        <v>46.612029999999997</v>
      </c>
      <c r="K405" s="49">
        <v>0.23749999999999999</v>
      </c>
      <c r="L405" s="49">
        <v>100.74117</v>
      </c>
      <c r="M405" s="47"/>
      <c r="N405" s="50">
        <v>0.9957196492401541</v>
      </c>
      <c r="O405" s="50">
        <v>6.0047571734193146E-4</v>
      </c>
      <c r="P405" s="50">
        <v>0.27162700190740491</v>
      </c>
      <c r="Q405" s="50">
        <v>6.1904976432695024E-3</v>
      </c>
      <c r="R405" s="50">
        <v>3.5978056004322074E-3</v>
      </c>
      <c r="S405" s="50">
        <v>1.7190488650550868</v>
      </c>
      <c r="T405" s="50">
        <v>6.2951041614727086E-3</v>
      </c>
      <c r="U405" s="50">
        <v>3.0030793993251619</v>
      </c>
      <c r="V405" s="51">
        <v>86.355036175634567</v>
      </c>
      <c r="X405" s="49">
        <v>0.25</v>
      </c>
      <c r="Y405" s="49">
        <v>63.18</v>
      </c>
      <c r="Z405" s="49">
        <v>0.63</v>
      </c>
      <c r="AA405" s="49">
        <v>6.1</v>
      </c>
      <c r="AB405" s="49">
        <v>12.26</v>
      </c>
      <c r="AC405" s="49">
        <v>0.24</v>
      </c>
      <c r="AD405" s="49">
        <v>2.35</v>
      </c>
      <c r="AE405" s="312"/>
      <c r="AF405" s="465" t="s">
        <v>1749</v>
      </c>
      <c r="AG405" s="343">
        <v>30</v>
      </c>
      <c r="AH405" s="343">
        <v>15</v>
      </c>
      <c r="AI405" s="343"/>
      <c r="AJ405" s="343"/>
      <c r="AK405" s="343"/>
      <c r="AL405" s="343"/>
      <c r="AM405" s="343"/>
      <c r="AN405" s="343"/>
      <c r="AO405" s="343"/>
      <c r="AP405" s="343"/>
      <c r="AQ405" s="343"/>
      <c r="AR405" s="343"/>
      <c r="AS405" s="343"/>
      <c r="AT405" s="343"/>
      <c r="AU405" s="343"/>
      <c r="AV405" s="343"/>
      <c r="AW405" s="343"/>
      <c r="AX405" s="343"/>
      <c r="AY405" s="343"/>
      <c r="AZ405" s="343"/>
      <c r="BA405" s="343"/>
      <c r="BB405" s="343"/>
      <c r="BC405" s="343"/>
      <c r="BD405" s="343"/>
      <c r="BE405" s="475"/>
      <c r="BF405" s="475"/>
      <c r="BG405" s="475"/>
      <c r="BH405" s="475"/>
      <c r="BI405" s="475"/>
      <c r="BJ405" s="475"/>
      <c r="BK405" s="475"/>
      <c r="BL405" s="475"/>
      <c r="BM405" s="475"/>
      <c r="BN405" s="475"/>
      <c r="BO405" s="475"/>
      <c r="BP405" s="306"/>
      <c r="BQ405" s="496"/>
      <c r="BR405" s="496"/>
      <c r="BS405" s="496"/>
      <c r="BT405" s="496"/>
      <c r="BU405" s="496"/>
      <c r="BV405" s="496"/>
    </row>
    <row r="406" spans="1:74" s="52" customFormat="1" ht="12.75">
      <c r="A406" s="45">
        <v>3291.8800292611559</v>
      </c>
      <c r="B406" s="46" t="s">
        <v>317</v>
      </c>
      <c r="C406" s="47" t="s">
        <v>315</v>
      </c>
      <c r="D406" s="48">
        <v>19.965996145488194</v>
      </c>
      <c r="E406" s="49">
        <v>40.29992</v>
      </c>
      <c r="F406" s="49">
        <v>4.4900000000000002E-2</v>
      </c>
      <c r="G406" s="49">
        <v>13.259399999999999</v>
      </c>
      <c r="H406" s="49">
        <v>0.31759999999999999</v>
      </c>
      <c r="I406" s="49">
        <v>0.1777</v>
      </c>
      <c r="J406" s="49">
        <v>46.3904</v>
      </c>
      <c r="K406" s="49">
        <v>0.24560000000000001</v>
      </c>
      <c r="L406" s="49">
        <v>100.73551999999999</v>
      </c>
      <c r="M406" s="47"/>
      <c r="N406" s="50">
        <v>0.99739183862801717</v>
      </c>
      <c r="O406" s="50">
        <v>8.7858418658002082E-4</v>
      </c>
      <c r="P406" s="50">
        <v>0.27443626019939799</v>
      </c>
      <c r="Q406" s="50">
        <v>6.3224588632722917E-3</v>
      </c>
      <c r="R406" s="50">
        <v>3.7250730445751198E-3</v>
      </c>
      <c r="S406" s="50">
        <v>1.7115842795796128</v>
      </c>
      <c r="T406" s="50">
        <v>6.512498497367767E-3</v>
      </c>
      <c r="U406" s="50">
        <v>3.000850992998823</v>
      </c>
      <c r="V406" s="51">
        <v>86.181600104199575</v>
      </c>
      <c r="X406" s="49">
        <v>0.25</v>
      </c>
      <c r="Y406" s="49">
        <v>43.09</v>
      </c>
      <c r="Z406" s="49">
        <v>0.63</v>
      </c>
      <c r="AA406" s="49">
        <v>5.86</v>
      </c>
      <c r="AB406" s="49">
        <v>12.41</v>
      </c>
      <c r="AC406" s="49">
        <v>0.24</v>
      </c>
      <c r="AD406" s="49">
        <v>2.29</v>
      </c>
      <c r="AE406" s="312"/>
      <c r="AF406" s="465" t="s">
        <v>1749</v>
      </c>
      <c r="AG406" s="343">
        <v>30</v>
      </c>
      <c r="AH406" s="343">
        <v>15</v>
      </c>
      <c r="AI406" s="343"/>
      <c r="AJ406" s="343"/>
      <c r="AK406" s="343"/>
      <c r="AL406" s="343"/>
      <c r="AM406" s="343"/>
      <c r="AN406" s="343"/>
      <c r="AO406" s="343"/>
      <c r="AP406" s="343"/>
      <c r="AQ406" s="343"/>
      <c r="AR406" s="343"/>
      <c r="AS406" s="343"/>
      <c r="AT406" s="343"/>
      <c r="AU406" s="343"/>
      <c r="AV406" s="343"/>
      <c r="AW406" s="343"/>
      <c r="AX406" s="343"/>
      <c r="AY406" s="343"/>
      <c r="AZ406" s="343"/>
      <c r="BA406" s="343"/>
      <c r="BB406" s="343"/>
      <c r="BC406" s="343"/>
      <c r="BD406" s="343"/>
      <c r="BE406" s="475"/>
      <c r="BF406" s="475"/>
      <c r="BG406" s="475"/>
      <c r="BH406" s="475"/>
      <c r="BI406" s="475"/>
      <c r="BJ406" s="475"/>
      <c r="BK406" s="475"/>
      <c r="BL406" s="475"/>
      <c r="BM406" s="475"/>
      <c r="BN406" s="475"/>
      <c r="BO406" s="475"/>
      <c r="BP406" s="306"/>
      <c r="BQ406" s="496"/>
      <c r="BR406" s="496"/>
      <c r="BS406" s="496"/>
      <c r="BT406" s="496"/>
      <c r="BU406" s="496"/>
      <c r="BV406" s="496"/>
    </row>
    <row r="407" spans="1:74" s="52" customFormat="1" ht="12.75">
      <c r="A407" s="45">
        <v>3291.8800292611559</v>
      </c>
      <c r="B407" s="46" t="s">
        <v>317</v>
      </c>
      <c r="C407" s="47" t="s">
        <v>315</v>
      </c>
      <c r="D407" s="48">
        <v>24.965996145488194</v>
      </c>
      <c r="E407" s="49">
        <v>40.126910000000002</v>
      </c>
      <c r="F407" s="49">
        <v>3.7400000000000003E-2</v>
      </c>
      <c r="G407" s="49">
        <v>13.429779999999999</v>
      </c>
      <c r="H407" s="49">
        <v>0.32690000000000002</v>
      </c>
      <c r="I407" s="49">
        <v>0.20730000000000001</v>
      </c>
      <c r="J407" s="49">
        <v>46.42062</v>
      </c>
      <c r="K407" s="49">
        <v>0.24690000000000001</v>
      </c>
      <c r="L407" s="49">
        <v>100.79581</v>
      </c>
      <c r="M407" s="47"/>
      <c r="N407" s="50">
        <v>0.99398529916530232</v>
      </c>
      <c r="O407" s="50">
        <v>7.3247239299847942E-4</v>
      </c>
      <c r="P407" s="50">
        <v>0.27820769354231539</v>
      </c>
      <c r="Q407" s="50">
        <v>6.5133296101067516E-3</v>
      </c>
      <c r="R407" s="50">
        <v>4.3493993452786575E-3</v>
      </c>
      <c r="S407" s="50">
        <v>1.7142088213213056</v>
      </c>
      <c r="T407" s="50">
        <v>6.5527406713935966E-3</v>
      </c>
      <c r="U407" s="50">
        <v>3.0045497560487009</v>
      </c>
      <c r="V407" s="51">
        <v>86.036669970015851</v>
      </c>
      <c r="X407" s="49">
        <v>0.25</v>
      </c>
      <c r="Y407" s="49">
        <v>52.95</v>
      </c>
      <c r="Z407" s="49">
        <v>0.62</v>
      </c>
      <c r="AA407" s="49">
        <v>5.72</v>
      </c>
      <c r="AB407" s="49">
        <v>10.74</v>
      </c>
      <c r="AC407" s="49">
        <v>0.24</v>
      </c>
      <c r="AD407" s="49">
        <v>2.2799999999999998</v>
      </c>
      <c r="AE407" s="312"/>
      <c r="AF407" s="465" t="s">
        <v>1749</v>
      </c>
      <c r="AG407" s="343">
        <v>30</v>
      </c>
      <c r="AH407" s="343">
        <v>15</v>
      </c>
      <c r="AI407" s="343"/>
      <c r="AJ407" s="343"/>
      <c r="AK407" s="343"/>
      <c r="AL407" s="343"/>
      <c r="AM407" s="343"/>
      <c r="AN407" s="343"/>
      <c r="AO407" s="343"/>
      <c r="AP407" s="343"/>
      <c r="AQ407" s="343"/>
      <c r="AR407" s="343"/>
      <c r="AS407" s="343"/>
      <c r="AT407" s="343"/>
      <c r="AU407" s="343"/>
      <c r="AV407" s="343"/>
      <c r="AW407" s="343"/>
      <c r="AX407" s="343"/>
      <c r="AY407" s="343"/>
      <c r="AZ407" s="343"/>
      <c r="BA407" s="343"/>
      <c r="BB407" s="343"/>
      <c r="BC407" s="343"/>
      <c r="BD407" s="343"/>
      <c r="BE407" s="475"/>
      <c r="BF407" s="475"/>
      <c r="BG407" s="475"/>
      <c r="BH407" s="475"/>
      <c r="BI407" s="475"/>
      <c r="BJ407" s="475"/>
      <c r="BK407" s="475"/>
      <c r="BL407" s="475"/>
      <c r="BM407" s="475"/>
      <c r="BN407" s="475"/>
      <c r="BO407" s="475"/>
      <c r="BP407" s="306"/>
      <c r="BQ407" s="496"/>
      <c r="BR407" s="496"/>
      <c r="BS407" s="496"/>
      <c r="BT407" s="496"/>
      <c r="BU407" s="496"/>
      <c r="BV407" s="496"/>
    </row>
    <row r="408" spans="1:74" s="52" customFormat="1" ht="12.75">
      <c r="A408" s="45">
        <v>3291.8800292611559</v>
      </c>
      <c r="B408" s="46" t="s">
        <v>317</v>
      </c>
      <c r="C408" s="47" t="s">
        <v>315</v>
      </c>
      <c r="D408" s="48">
        <v>29.965996145488194</v>
      </c>
      <c r="E408" s="49">
        <v>40.106560000000002</v>
      </c>
      <c r="F408" s="49">
        <v>3.5999999999999997E-2</v>
      </c>
      <c r="G408" s="49">
        <v>13.600149999999999</v>
      </c>
      <c r="H408" s="49">
        <v>0.33860000000000001</v>
      </c>
      <c r="I408" s="49">
        <v>0.1595</v>
      </c>
      <c r="J408" s="49">
        <v>46.491140000000001</v>
      </c>
      <c r="K408" s="49">
        <v>0.24829999999999999</v>
      </c>
      <c r="L408" s="49">
        <v>100.98025000000001</v>
      </c>
      <c r="M408" s="47"/>
      <c r="N408" s="50">
        <v>0.99241178099485572</v>
      </c>
      <c r="O408" s="50">
        <v>7.0429468912060558E-4</v>
      </c>
      <c r="P408" s="50">
        <v>0.28143375811251276</v>
      </c>
      <c r="Q408" s="50">
        <v>6.7391844618651959E-3</v>
      </c>
      <c r="R408" s="50">
        <v>3.3428964520540094E-3</v>
      </c>
      <c r="S408" s="50">
        <v>1.7149649118208261</v>
      </c>
      <c r="T408" s="50">
        <v>6.5828030956691704E-3</v>
      </c>
      <c r="U408" s="50">
        <v>3.0061796296269039</v>
      </c>
      <c r="V408" s="51">
        <v>85.902927989733129</v>
      </c>
      <c r="X408" s="49">
        <v>0.25</v>
      </c>
      <c r="Y408" s="49">
        <v>56.14</v>
      </c>
      <c r="Z408" s="49">
        <v>0.62</v>
      </c>
      <c r="AA408" s="49">
        <v>5.55</v>
      </c>
      <c r="AB408" s="49">
        <v>13.33</v>
      </c>
      <c r="AC408" s="49">
        <v>0.24</v>
      </c>
      <c r="AD408" s="49">
        <v>2.27</v>
      </c>
      <c r="AE408" s="312"/>
      <c r="AF408" s="465" t="s">
        <v>1749</v>
      </c>
      <c r="AG408" s="343">
        <v>30</v>
      </c>
      <c r="AH408" s="343">
        <v>15</v>
      </c>
      <c r="AI408" s="343"/>
      <c r="AJ408" s="343"/>
      <c r="AK408" s="343"/>
      <c r="AL408" s="343"/>
      <c r="AM408" s="343"/>
      <c r="AN408" s="343"/>
      <c r="AO408" s="343"/>
      <c r="AP408" s="343"/>
      <c r="AQ408" s="343"/>
      <c r="AR408" s="343"/>
      <c r="AS408" s="343"/>
      <c r="AT408" s="343"/>
      <c r="AU408" s="343"/>
      <c r="AV408" s="343"/>
      <c r="AW408" s="343"/>
      <c r="AX408" s="343"/>
      <c r="AY408" s="343"/>
      <c r="AZ408" s="343"/>
      <c r="BA408" s="343"/>
      <c r="BB408" s="343"/>
      <c r="BC408" s="343"/>
      <c r="BD408" s="343"/>
      <c r="BE408" s="475"/>
      <c r="BF408" s="475"/>
      <c r="BG408" s="475"/>
      <c r="BH408" s="475"/>
      <c r="BI408" s="475"/>
      <c r="BJ408" s="475"/>
      <c r="BK408" s="475"/>
      <c r="BL408" s="475"/>
      <c r="BM408" s="475"/>
      <c r="BN408" s="475"/>
      <c r="BO408" s="475"/>
      <c r="BP408" s="306"/>
      <c r="BQ408" s="496"/>
      <c r="BR408" s="496"/>
      <c r="BS408" s="496"/>
      <c r="BT408" s="496"/>
      <c r="BU408" s="496"/>
      <c r="BV408" s="496"/>
    </row>
    <row r="409" spans="1:74" s="52" customFormat="1" ht="12.75">
      <c r="A409" s="45">
        <v>3291.8800292611559</v>
      </c>
      <c r="B409" s="46" t="s">
        <v>317</v>
      </c>
      <c r="C409" s="47" t="s">
        <v>315</v>
      </c>
      <c r="D409" s="48">
        <v>34.965996145488191</v>
      </c>
      <c r="E409" s="49">
        <v>40.09639</v>
      </c>
      <c r="F409" s="49">
        <v>6.93E-2</v>
      </c>
      <c r="G409" s="49">
        <v>13.61018</v>
      </c>
      <c r="H409" s="49">
        <v>0.29859999999999998</v>
      </c>
      <c r="I409" s="49">
        <v>0.19520000000000001</v>
      </c>
      <c r="J409" s="49">
        <v>46.178849999999997</v>
      </c>
      <c r="K409" s="49">
        <v>0.24629999999999999</v>
      </c>
      <c r="L409" s="49">
        <v>100.69482000000001</v>
      </c>
      <c r="M409" s="47"/>
      <c r="N409" s="50">
        <v>0.99463727580128036</v>
      </c>
      <c r="O409" s="50">
        <v>1.3591522465526405E-3</v>
      </c>
      <c r="P409" s="50">
        <v>0.2823444924537063</v>
      </c>
      <c r="Q409" s="50">
        <v>5.9578992297808749E-3</v>
      </c>
      <c r="R409" s="50">
        <v>4.1013327898703966E-3</v>
      </c>
      <c r="S409" s="50">
        <v>1.7076981840433443</v>
      </c>
      <c r="T409" s="50">
        <v>6.5460831410793213E-3</v>
      </c>
      <c r="U409" s="50">
        <v>3.0026444197056144</v>
      </c>
      <c r="V409" s="51">
        <v>85.812138815500177</v>
      </c>
      <c r="X409" s="49">
        <v>0.25</v>
      </c>
      <c r="Y409" s="49">
        <v>26.85</v>
      </c>
      <c r="Z409" s="49">
        <v>0.62</v>
      </c>
      <c r="AA409" s="49">
        <v>6.32</v>
      </c>
      <c r="AB409" s="49">
        <v>11.29</v>
      </c>
      <c r="AC409" s="49">
        <v>0.25</v>
      </c>
      <c r="AD409" s="49">
        <v>2.29</v>
      </c>
      <c r="AE409" s="312"/>
      <c r="AF409" s="465" t="s">
        <v>1749</v>
      </c>
      <c r="AG409" s="343">
        <v>30</v>
      </c>
      <c r="AH409" s="343">
        <v>15</v>
      </c>
      <c r="AI409" s="343"/>
      <c r="AJ409" s="343"/>
      <c r="AK409" s="343"/>
      <c r="AL409" s="343"/>
      <c r="AM409" s="343"/>
      <c r="AN409" s="343"/>
      <c r="AO409" s="343"/>
      <c r="AP409" s="343"/>
      <c r="AQ409" s="343"/>
      <c r="AR409" s="343"/>
      <c r="AS409" s="343"/>
      <c r="AT409" s="343"/>
      <c r="AU409" s="343"/>
      <c r="AV409" s="343"/>
      <c r="AW409" s="343"/>
      <c r="AX409" s="343"/>
      <c r="AY409" s="343"/>
      <c r="AZ409" s="343"/>
      <c r="BA409" s="343"/>
      <c r="BB409" s="343"/>
      <c r="BC409" s="343"/>
      <c r="BD409" s="343"/>
      <c r="BE409" s="475"/>
      <c r="BF409" s="475"/>
      <c r="BG409" s="475"/>
      <c r="BH409" s="475"/>
      <c r="BI409" s="475"/>
      <c r="BJ409" s="475"/>
      <c r="BK409" s="475"/>
      <c r="BL409" s="475"/>
      <c r="BM409" s="475"/>
      <c r="BN409" s="475"/>
      <c r="BO409" s="475"/>
      <c r="BP409" s="306"/>
      <c r="BQ409" s="496"/>
      <c r="BR409" s="496"/>
      <c r="BS409" s="496"/>
      <c r="BT409" s="496"/>
      <c r="BU409" s="496"/>
      <c r="BV409" s="496"/>
    </row>
    <row r="410" spans="1:74" s="52" customFormat="1" ht="12.75">
      <c r="A410" s="45">
        <v>3291.8800292611559</v>
      </c>
      <c r="B410" s="46" t="s">
        <v>317</v>
      </c>
      <c r="C410" s="47" t="s">
        <v>315</v>
      </c>
      <c r="D410" s="48">
        <v>39.965996145488191</v>
      </c>
      <c r="E410" s="49">
        <v>40.137090000000001</v>
      </c>
      <c r="F410" s="49">
        <v>4.8899999999999999E-2</v>
      </c>
      <c r="G410" s="49">
        <v>13.550039999999999</v>
      </c>
      <c r="H410" s="49">
        <v>0.32040000000000002</v>
      </c>
      <c r="I410" s="49">
        <v>0.17979999999999999</v>
      </c>
      <c r="J410" s="49">
        <v>46.289659999999998</v>
      </c>
      <c r="K410" s="49">
        <v>0.254</v>
      </c>
      <c r="L410" s="49">
        <v>100.77989000000001</v>
      </c>
      <c r="M410" s="47"/>
      <c r="N410" s="50">
        <v>0.99465592672506686</v>
      </c>
      <c r="O410" s="50">
        <v>9.5810094087882811E-4</v>
      </c>
      <c r="P410" s="50">
        <v>0.28081710883357563</v>
      </c>
      <c r="Q410" s="50">
        <v>6.3865069961476289E-3</v>
      </c>
      <c r="R410" s="50">
        <v>3.7740045471094832E-3</v>
      </c>
      <c r="S410" s="50">
        <v>1.7100922110062085</v>
      </c>
      <c r="T410" s="50">
        <v>6.7440123441884292E-3</v>
      </c>
      <c r="U410" s="50">
        <v>3.0034278713931757</v>
      </c>
      <c r="V410" s="51">
        <v>85.895032685055995</v>
      </c>
      <c r="X410" s="49">
        <v>0.25</v>
      </c>
      <c r="Y410" s="49">
        <v>37.799999999999997</v>
      </c>
      <c r="Z410" s="49">
        <v>0.62</v>
      </c>
      <c r="AA410" s="49">
        <v>5.83</v>
      </c>
      <c r="AB410" s="49">
        <v>11.88</v>
      </c>
      <c r="AC410" s="49">
        <v>0.25</v>
      </c>
      <c r="AD410" s="49">
        <v>2.21</v>
      </c>
      <c r="AE410" s="312"/>
      <c r="AF410" s="465" t="s">
        <v>1749</v>
      </c>
      <c r="AG410" s="343">
        <v>30</v>
      </c>
      <c r="AH410" s="343">
        <v>15</v>
      </c>
      <c r="AI410" s="343"/>
      <c r="AJ410" s="343"/>
      <c r="AK410" s="343"/>
      <c r="AL410" s="343"/>
      <c r="AM410" s="343"/>
      <c r="AN410" s="343"/>
      <c r="AO410" s="343"/>
      <c r="AP410" s="343"/>
      <c r="AQ410" s="343"/>
      <c r="AR410" s="343"/>
      <c r="AS410" s="343"/>
      <c r="AT410" s="343"/>
      <c r="AU410" s="343"/>
      <c r="AV410" s="343"/>
      <c r="AW410" s="343"/>
      <c r="AX410" s="343"/>
      <c r="AY410" s="343"/>
      <c r="AZ410" s="343"/>
      <c r="BA410" s="343"/>
      <c r="BB410" s="343"/>
      <c r="BC410" s="343"/>
      <c r="BD410" s="343"/>
      <c r="BE410" s="475"/>
      <c r="BF410" s="475"/>
      <c r="BG410" s="475"/>
      <c r="BH410" s="475"/>
      <c r="BI410" s="475"/>
      <c r="BJ410" s="475"/>
      <c r="BK410" s="475"/>
      <c r="BL410" s="475"/>
      <c r="BM410" s="475"/>
      <c r="BN410" s="475"/>
      <c r="BO410" s="475"/>
      <c r="BP410" s="306"/>
      <c r="BQ410" s="496"/>
      <c r="BR410" s="496"/>
      <c r="BS410" s="496"/>
      <c r="BT410" s="496"/>
      <c r="BU410" s="496"/>
      <c r="BV410" s="496"/>
    </row>
    <row r="411" spans="1:74" s="52" customFormat="1" ht="12.75">
      <c r="A411" s="45">
        <v>3291.8800292611559</v>
      </c>
      <c r="B411" s="46" t="s">
        <v>317</v>
      </c>
      <c r="C411" s="47" t="s">
        <v>315</v>
      </c>
      <c r="D411" s="48">
        <v>44.965996145488191</v>
      </c>
      <c r="E411" s="49">
        <v>40.106560000000002</v>
      </c>
      <c r="F411" s="49">
        <v>4.4400000000000002E-2</v>
      </c>
      <c r="G411" s="49">
        <v>13.66029</v>
      </c>
      <c r="H411" s="49">
        <v>0.32650000000000001</v>
      </c>
      <c r="I411" s="49">
        <v>0.2006</v>
      </c>
      <c r="J411" s="49">
        <v>46.178849999999997</v>
      </c>
      <c r="K411" s="49">
        <v>0.24229999999999999</v>
      </c>
      <c r="L411" s="49">
        <v>100.7595</v>
      </c>
      <c r="M411" s="47"/>
      <c r="N411" s="50">
        <v>0.99472968529896588</v>
      </c>
      <c r="O411" s="50">
        <v>8.7065891301967089E-4</v>
      </c>
      <c r="P411" s="50">
        <v>0.2833384921560308</v>
      </c>
      <c r="Q411" s="50">
        <v>6.5135348796318332E-3</v>
      </c>
      <c r="R411" s="50">
        <v>4.2141145150705805E-3</v>
      </c>
      <c r="S411" s="50">
        <v>1.7074237735092068</v>
      </c>
      <c r="T411" s="50">
        <v>6.4387376030689411E-3</v>
      </c>
      <c r="U411" s="50">
        <v>3.0035289968749947</v>
      </c>
      <c r="V411" s="51">
        <v>85.767336610564612</v>
      </c>
      <c r="X411" s="49">
        <v>0.25</v>
      </c>
      <c r="Y411" s="49">
        <v>42.31</v>
      </c>
      <c r="Z411" s="49">
        <v>0.62</v>
      </c>
      <c r="AA411" s="49">
        <v>5.76</v>
      </c>
      <c r="AB411" s="49">
        <v>10.67</v>
      </c>
      <c r="AC411" s="49">
        <v>0.25</v>
      </c>
      <c r="AD411" s="49">
        <v>2.31</v>
      </c>
      <c r="AE411" s="312"/>
      <c r="AF411" s="465" t="s">
        <v>1749</v>
      </c>
      <c r="AG411" s="343">
        <v>30</v>
      </c>
      <c r="AH411" s="343">
        <v>15</v>
      </c>
      <c r="AI411" s="343"/>
      <c r="AJ411" s="343"/>
      <c r="AK411" s="343"/>
      <c r="AL411" s="343"/>
      <c r="AM411" s="343"/>
      <c r="AN411" s="343"/>
      <c r="AO411" s="343"/>
      <c r="AP411" s="343"/>
      <c r="AQ411" s="343"/>
      <c r="AR411" s="343"/>
      <c r="AS411" s="343"/>
      <c r="AT411" s="343"/>
      <c r="AU411" s="343"/>
      <c r="AV411" s="343"/>
      <c r="AW411" s="343"/>
      <c r="AX411" s="343"/>
      <c r="AY411" s="343"/>
      <c r="AZ411" s="343"/>
      <c r="BA411" s="343"/>
      <c r="BB411" s="343"/>
      <c r="BC411" s="343"/>
      <c r="BD411" s="343"/>
      <c r="BE411" s="475"/>
      <c r="BF411" s="475"/>
      <c r="BG411" s="475"/>
      <c r="BH411" s="475"/>
      <c r="BI411" s="475"/>
      <c r="BJ411" s="475"/>
      <c r="BK411" s="475"/>
      <c r="BL411" s="475"/>
      <c r="BM411" s="475"/>
      <c r="BN411" s="475"/>
      <c r="BO411" s="475"/>
      <c r="BP411" s="306"/>
      <c r="BQ411" s="496"/>
      <c r="BR411" s="496"/>
      <c r="BS411" s="496"/>
      <c r="BT411" s="496"/>
      <c r="BU411" s="496"/>
      <c r="BV411" s="496"/>
    </row>
    <row r="412" spans="1:74" s="52" customFormat="1" ht="12.75">
      <c r="A412" s="45">
        <v>3291.8800292611559</v>
      </c>
      <c r="B412" s="46" t="s">
        <v>317</v>
      </c>
      <c r="C412" s="47" t="s">
        <v>315</v>
      </c>
      <c r="D412" s="48">
        <v>49.965996145488191</v>
      </c>
      <c r="E412" s="49">
        <v>40.157440000000001</v>
      </c>
      <c r="F412" s="49">
        <v>9.3100000000000002E-2</v>
      </c>
      <c r="G412" s="49">
        <v>13.770530000000001</v>
      </c>
      <c r="H412" s="49">
        <v>0.311</v>
      </c>
      <c r="I412" s="49">
        <v>0.21959999999999999</v>
      </c>
      <c r="J412" s="49">
        <v>46.088180000000001</v>
      </c>
      <c r="K412" s="49">
        <v>0.25130000000000002</v>
      </c>
      <c r="L412" s="49">
        <v>100.89115</v>
      </c>
      <c r="M412" s="47"/>
      <c r="N412" s="50">
        <v>0.99483462236790177</v>
      </c>
      <c r="O412" s="50">
        <v>1.823517636942616E-3</v>
      </c>
      <c r="P412" s="50">
        <v>0.28529326666706517</v>
      </c>
      <c r="Q412" s="50">
        <v>6.1971092646665796E-3</v>
      </c>
      <c r="R412" s="50">
        <v>4.6078989557173542E-3</v>
      </c>
      <c r="S412" s="50">
        <v>1.7020917865643996</v>
      </c>
      <c r="T412" s="50">
        <v>6.6701409015197319E-3</v>
      </c>
      <c r="U412" s="50">
        <v>3.0015183423582128</v>
      </c>
      <c r="V412" s="51">
        <v>85.644791571558727</v>
      </c>
      <c r="X412" s="49">
        <v>0.25</v>
      </c>
      <c r="Y412" s="49">
        <v>20.97</v>
      </c>
      <c r="Z412" s="49">
        <v>0.62</v>
      </c>
      <c r="AA412" s="49">
        <v>6.03</v>
      </c>
      <c r="AB412" s="49">
        <v>10.06</v>
      </c>
      <c r="AC412" s="49">
        <v>0.25</v>
      </c>
      <c r="AD412" s="49">
        <v>2.2200000000000002</v>
      </c>
      <c r="AE412" s="312"/>
      <c r="AF412" s="465" t="s">
        <v>1749</v>
      </c>
      <c r="AG412" s="343">
        <v>30</v>
      </c>
      <c r="AH412" s="343">
        <v>15</v>
      </c>
      <c r="AI412" s="343"/>
      <c r="AJ412" s="343"/>
      <c r="AK412" s="343"/>
      <c r="AL412" s="343"/>
      <c r="AM412" s="343"/>
      <c r="AN412" s="343"/>
      <c r="AO412" s="343"/>
      <c r="AP412" s="343"/>
      <c r="AQ412" s="343"/>
      <c r="AR412" s="343"/>
      <c r="AS412" s="343"/>
      <c r="AT412" s="343"/>
      <c r="AU412" s="343"/>
      <c r="AV412" s="343"/>
      <c r="AW412" s="343"/>
      <c r="AX412" s="343"/>
      <c r="AY412" s="343"/>
      <c r="AZ412" s="343"/>
      <c r="BA412" s="343"/>
      <c r="BB412" s="343"/>
      <c r="BC412" s="343"/>
      <c r="BD412" s="343"/>
      <c r="BE412" s="475"/>
      <c r="BF412" s="475"/>
      <c r="BG412" s="475"/>
      <c r="BH412" s="475"/>
      <c r="BI412" s="475"/>
      <c r="BJ412" s="475"/>
      <c r="BK412" s="475"/>
      <c r="BL412" s="475"/>
      <c r="BM412" s="475"/>
      <c r="BN412" s="475"/>
      <c r="BO412" s="475"/>
      <c r="BP412" s="306"/>
      <c r="BQ412" s="496"/>
      <c r="BR412" s="496"/>
      <c r="BS412" s="496"/>
      <c r="BT412" s="496"/>
      <c r="BU412" s="496"/>
      <c r="BV412" s="496"/>
    </row>
    <row r="413" spans="1:74" s="52" customFormat="1" ht="12.75">
      <c r="A413" s="45">
        <v>3291.8800292611559</v>
      </c>
      <c r="B413" s="46" t="s">
        <v>317</v>
      </c>
      <c r="C413" s="47" t="s">
        <v>315</v>
      </c>
      <c r="D413" s="48">
        <v>54.965996145488191</v>
      </c>
      <c r="E413" s="49">
        <v>40.126910000000002</v>
      </c>
      <c r="F413" s="49">
        <v>3.4700000000000002E-2</v>
      </c>
      <c r="G413" s="49">
        <v>13.63022</v>
      </c>
      <c r="H413" s="49">
        <v>0.30270000000000002</v>
      </c>
      <c r="I413" s="49">
        <v>0.2034</v>
      </c>
      <c r="J413" s="49">
        <v>46.118400000000001</v>
      </c>
      <c r="K413" s="49">
        <v>0.24399999999999999</v>
      </c>
      <c r="L413" s="49">
        <v>100.66033000000002</v>
      </c>
      <c r="M413" s="47"/>
      <c r="N413" s="50">
        <v>0.99592926489481637</v>
      </c>
      <c r="O413" s="50">
        <v>6.809224703368189E-4</v>
      </c>
      <c r="P413" s="50">
        <v>0.28291217393020379</v>
      </c>
      <c r="Q413" s="50">
        <v>6.0429512340241277E-3</v>
      </c>
      <c r="R413" s="50">
        <v>4.2759189446423367E-3</v>
      </c>
      <c r="S413" s="50">
        <v>1.7063792193323815</v>
      </c>
      <c r="T413" s="50">
        <v>6.4884393581050685E-3</v>
      </c>
      <c r="U413" s="50">
        <v>3.0027088901645098</v>
      </c>
      <c r="V413" s="51">
        <v>85.778243705855132</v>
      </c>
      <c r="X413" s="49">
        <v>0.25</v>
      </c>
      <c r="Y413" s="49">
        <v>54.57</v>
      </c>
      <c r="Z413" s="49">
        <v>0.62</v>
      </c>
      <c r="AA413" s="49">
        <v>6.24</v>
      </c>
      <c r="AB413" s="49">
        <v>10.53</v>
      </c>
      <c r="AC413" s="49">
        <v>0.25</v>
      </c>
      <c r="AD413" s="49">
        <v>2.2999999999999998</v>
      </c>
      <c r="AE413" s="312"/>
      <c r="AF413" s="465" t="s">
        <v>1749</v>
      </c>
      <c r="AG413" s="343">
        <v>30</v>
      </c>
      <c r="AH413" s="343">
        <v>15</v>
      </c>
      <c r="AI413" s="343"/>
      <c r="AJ413" s="343"/>
      <c r="AK413" s="343"/>
      <c r="AL413" s="343"/>
      <c r="AM413" s="343"/>
      <c r="AN413" s="343"/>
      <c r="AO413" s="343"/>
      <c r="AP413" s="343"/>
      <c r="AQ413" s="343"/>
      <c r="AR413" s="343"/>
      <c r="AS413" s="343"/>
      <c r="AT413" s="343"/>
      <c r="AU413" s="343"/>
      <c r="AV413" s="343"/>
      <c r="AW413" s="343"/>
      <c r="AX413" s="343"/>
      <c r="AY413" s="343"/>
      <c r="AZ413" s="343"/>
      <c r="BA413" s="343"/>
      <c r="BB413" s="343"/>
      <c r="BC413" s="343"/>
      <c r="BD413" s="343"/>
      <c r="BE413" s="475"/>
      <c r="BF413" s="475"/>
      <c r="BG413" s="475"/>
      <c r="BH413" s="475"/>
      <c r="BI413" s="475"/>
      <c r="BJ413" s="475"/>
      <c r="BK413" s="475"/>
      <c r="BL413" s="475"/>
      <c r="BM413" s="475"/>
      <c r="BN413" s="475"/>
      <c r="BO413" s="475"/>
      <c r="BP413" s="306"/>
      <c r="BQ413" s="496"/>
      <c r="BR413" s="496"/>
      <c r="BS413" s="496"/>
      <c r="BT413" s="496"/>
      <c r="BU413" s="496"/>
      <c r="BV413" s="496"/>
    </row>
    <row r="414" spans="1:74" s="52" customFormat="1" ht="12.75">
      <c r="A414" s="45">
        <v>3291.8800292611559</v>
      </c>
      <c r="B414" s="46" t="s">
        <v>317</v>
      </c>
      <c r="C414" s="47" t="s">
        <v>315</v>
      </c>
      <c r="D414" s="48">
        <v>59.965996145488191</v>
      </c>
      <c r="E414" s="49">
        <v>40.055680000000002</v>
      </c>
      <c r="F414" s="49">
        <v>3.3099999999999997E-2</v>
      </c>
      <c r="G414" s="49">
        <v>13.81062</v>
      </c>
      <c r="H414" s="49">
        <v>0.31900000000000001</v>
      </c>
      <c r="I414" s="49">
        <v>0.22389999999999999</v>
      </c>
      <c r="J414" s="49">
        <v>46.047890000000002</v>
      </c>
      <c r="K414" s="49">
        <v>0.25069999999999998</v>
      </c>
      <c r="L414" s="49">
        <v>100.74089000000001</v>
      </c>
      <c r="M414" s="47"/>
      <c r="N414" s="50">
        <v>0.99454921963547138</v>
      </c>
      <c r="O414" s="50">
        <v>6.4977886461585054E-4</v>
      </c>
      <c r="P414" s="50">
        <v>0.2867684321325133</v>
      </c>
      <c r="Q414" s="50">
        <v>6.3708407241453964E-3</v>
      </c>
      <c r="R414" s="50">
        <v>4.7087106608105353E-3</v>
      </c>
      <c r="S414" s="50">
        <v>1.7044350342908452</v>
      </c>
      <c r="T414" s="50">
        <v>6.6692063268947435E-3</v>
      </c>
      <c r="U414" s="50">
        <v>3.0041512226352962</v>
      </c>
      <c r="V414" s="51">
        <v>85.598235591282261</v>
      </c>
      <c r="X414" s="49">
        <v>0.25</v>
      </c>
      <c r="Y414" s="49">
        <v>58.21</v>
      </c>
      <c r="Z414" s="49">
        <v>0.61</v>
      </c>
      <c r="AA414" s="49">
        <v>5.87</v>
      </c>
      <c r="AB414" s="49">
        <v>9.9600000000000009</v>
      </c>
      <c r="AC414" s="49">
        <v>0.25</v>
      </c>
      <c r="AD414" s="49">
        <v>2.2400000000000002</v>
      </c>
      <c r="AE414" s="312"/>
      <c r="AF414" s="465" t="s">
        <v>1749</v>
      </c>
      <c r="AG414" s="343">
        <v>30</v>
      </c>
      <c r="AH414" s="343">
        <v>15</v>
      </c>
      <c r="AI414" s="343"/>
      <c r="AJ414" s="343"/>
      <c r="AK414" s="343"/>
      <c r="AL414" s="343"/>
      <c r="AM414" s="343"/>
      <c r="AN414" s="343"/>
      <c r="AO414" s="343"/>
      <c r="AP414" s="343"/>
      <c r="AQ414" s="343"/>
      <c r="AR414" s="343"/>
      <c r="AS414" s="343"/>
      <c r="AT414" s="343"/>
      <c r="AU414" s="343"/>
      <c r="AV414" s="343"/>
      <c r="AW414" s="343"/>
      <c r="AX414" s="343"/>
      <c r="AY414" s="343"/>
      <c r="AZ414" s="343"/>
      <c r="BA414" s="343"/>
      <c r="BB414" s="343"/>
      <c r="BC414" s="343"/>
      <c r="BD414" s="343"/>
      <c r="BE414" s="475"/>
      <c r="BF414" s="475"/>
      <c r="BG414" s="475"/>
      <c r="BH414" s="475"/>
      <c r="BI414" s="475"/>
      <c r="BJ414" s="475"/>
      <c r="BK414" s="475"/>
      <c r="BL414" s="475"/>
      <c r="BM414" s="475"/>
      <c r="BN414" s="475"/>
      <c r="BO414" s="475"/>
      <c r="BP414" s="306"/>
      <c r="BQ414" s="496"/>
      <c r="BR414" s="496"/>
      <c r="BS414" s="496"/>
      <c r="BT414" s="496"/>
      <c r="BU414" s="496"/>
      <c r="BV414" s="496"/>
    </row>
    <row r="415" spans="1:74" s="52" customFormat="1" ht="12.75">
      <c r="A415" s="45">
        <v>3291.8800292611559</v>
      </c>
      <c r="B415" s="46" t="s">
        <v>317</v>
      </c>
      <c r="C415" s="47" t="s">
        <v>315</v>
      </c>
      <c r="D415" s="48">
        <v>64.965996145488191</v>
      </c>
      <c r="E415" s="49">
        <v>39.923380000000002</v>
      </c>
      <c r="F415" s="49">
        <v>3.9100000000000003E-2</v>
      </c>
      <c r="G415" s="49">
        <v>13.800599999999999</v>
      </c>
      <c r="H415" s="49">
        <v>0.30070000000000002</v>
      </c>
      <c r="I415" s="49">
        <v>0.16969999999999999</v>
      </c>
      <c r="J415" s="49">
        <v>46.158700000000003</v>
      </c>
      <c r="K415" s="49">
        <v>0.25359999999999999</v>
      </c>
      <c r="L415" s="49">
        <v>100.64578</v>
      </c>
      <c r="M415" s="47"/>
      <c r="N415" s="50">
        <v>0.99219477943420042</v>
      </c>
      <c r="O415" s="50">
        <v>7.6828403318347544E-4</v>
      </c>
      <c r="P415" s="50">
        <v>0.28682935578340896</v>
      </c>
      <c r="Q415" s="50">
        <v>6.0110031507237824E-3</v>
      </c>
      <c r="R415" s="50">
        <v>3.5722119310568701E-3</v>
      </c>
      <c r="S415" s="50">
        <v>1.7101403325353082</v>
      </c>
      <c r="T415" s="50">
        <v>6.7526856315507219E-3</v>
      </c>
      <c r="U415" s="50">
        <v>3.0062686524994322</v>
      </c>
      <c r="V415" s="51">
        <v>85.636769678517481</v>
      </c>
      <c r="X415" s="49">
        <v>0.25</v>
      </c>
      <c r="Y415" s="49">
        <v>48.65</v>
      </c>
      <c r="Z415" s="49">
        <v>0.62</v>
      </c>
      <c r="AA415" s="49">
        <v>6.25</v>
      </c>
      <c r="AB415" s="49">
        <v>12.5</v>
      </c>
      <c r="AC415" s="49">
        <v>0.25</v>
      </c>
      <c r="AD415" s="49">
        <v>2.2200000000000002</v>
      </c>
      <c r="AE415" s="312"/>
      <c r="AF415" s="465" t="s">
        <v>1749</v>
      </c>
      <c r="AG415" s="343">
        <v>30</v>
      </c>
      <c r="AH415" s="343">
        <v>15</v>
      </c>
      <c r="AI415" s="343"/>
      <c r="AJ415" s="343"/>
      <c r="AK415" s="343"/>
      <c r="AL415" s="343"/>
      <c r="AM415" s="343"/>
      <c r="AN415" s="343"/>
      <c r="AO415" s="343"/>
      <c r="AP415" s="343"/>
      <c r="AQ415" s="343"/>
      <c r="AR415" s="343"/>
      <c r="AS415" s="343"/>
      <c r="AT415" s="343"/>
      <c r="AU415" s="343"/>
      <c r="AV415" s="343"/>
      <c r="AW415" s="343"/>
      <c r="AX415" s="343"/>
      <c r="AY415" s="343"/>
      <c r="AZ415" s="343"/>
      <c r="BA415" s="343"/>
      <c r="BB415" s="343"/>
      <c r="BC415" s="343"/>
      <c r="BD415" s="343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306"/>
      <c r="BQ415" s="496"/>
      <c r="BR415" s="496"/>
      <c r="BS415" s="496"/>
      <c r="BT415" s="496"/>
      <c r="BU415" s="496"/>
      <c r="BV415" s="496"/>
    </row>
    <row r="416" spans="1:74" s="52" customFormat="1" ht="12.75">
      <c r="A416" s="45">
        <v>3291.8800292611559</v>
      </c>
      <c r="B416" s="46" t="s">
        <v>317</v>
      </c>
      <c r="C416" s="47" t="s">
        <v>315</v>
      </c>
      <c r="D416" s="48">
        <v>69.965996145488191</v>
      </c>
      <c r="E416" s="49">
        <v>40.086199999999998</v>
      </c>
      <c r="F416" s="49">
        <v>3.1300000000000001E-2</v>
      </c>
      <c r="G416" s="49">
        <v>13.74047</v>
      </c>
      <c r="H416" s="49">
        <v>0.34420000000000001</v>
      </c>
      <c r="I416" s="49">
        <v>0.21490000000000001</v>
      </c>
      <c r="J416" s="49">
        <v>46.158700000000003</v>
      </c>
      <c r="K416" s="49">
        <v>0.25140000000000001</v>
      </c>
      <c r="L416" s="49">
        <v>100.82717000000001</v>
      </c>
      <c r="M416" s="47"/>
      <c r="N416" s="50">
        <v>0.9942165646176282</v>
      </c>
      <c r="O416" s="50">
        <v>6.1377028439803521E-4</v>
      </c>
      <c r="P416" s="50">
        <v>0.28499923085057605</v>
      </c>
      <c r="Q416" s="50">
        <v>6.8665860055446516E-3</v>
      </c>
      <c r="R416" s="50">
        <v>4.5144854786538539E-3</v>
      </c>
      <c r="S416" s="50">
        <v>1.7066647566820194</v>
      </c>
      <c r="T416" s="50">
        <v>6.6805008947549158E-3</v>
      </c>
      <c r="U416" s="50">
        <v>3.0045558948135747</v>
      </c>
      <c r="V416" s="51">
        <v>85.690395938541229</v>
      </c>
      <c r="X416" s="49">
        <v>0.25</v>
      </c>
      <c r="Y416" s="49">
        <v>63.31</v>
      </c>
      <c r="Z416" s="49">
        <v>0.62</v>
      </c>
      <c r="AA416" s="49">
        <v>5.51</v>
      </c>
      <c r="AB416" s="49">
        <v>10.029999999999999</v>
      </c>
      <c r="AC416" s="49">
        <v>0.25</v>
      </c>
      <c r="AD416" s="49">
        <v>2.25</v>
      </c>
      <c r="AE416" s="312"/>
      <c r="AF416" s="465" t="s">
        <v>1749</v>
      </c>
      <c r="AG416" s="343">
        <v>30</v>
      </c>
      <c r="AH416" s="343">
        <v>15</v>
      </c>
      <c r="AI416" s="343"/>
      <c r="AJ416" s="343"/>
      <c r="AK416" s="343"/>
      <c r="AL416" s="343"/>
      <c r="AM416" s="343"/>
      <c r="AN416" s="343"/>
      <c r="AO416" s="343"/>
      <c r="AP416" s="343"/>
      <c r="AQ416" s="343"/>
      <c r="AR416" s="343"/>
      <c r="AS416" s="343"/>
      <c r="AT416" s="343"/>
      <c r="AU416" s="343"/>
      <c r="AV416" s="343"/>
      <c r="AW416" s="343"/>
      <c r="AX416" s="343"/>
      <c r="AY416" s="343"/>
      <c r="AZ416" s="343"/>
      <c r="BA416" s="343"/>
      <c r="BB416" s="343"/>
      <c r="BC416" s="343"/>
      <c r="BD416" s="343"/>
      <c r="BE416" s="475"/>
      <c r="BF416" s="475"/>
      <c r="BG416" s="475"/>
      <c r="BH416" s="475"/>
      <c r="BI416" s="475"/>
      <c r="BJ416" s="475"/>
      <c r="BK416" s="475"/>
      <c r="BL416" s="475"/>
      <c r="BM416" s="475"/>
      <c r="BN416" s="475"/>
      <c r="BO416" s="475"/>
      <c r="BP416" s="306"/>
      <c r="BQ416" s="496"/>
      <c r="BR416" s="496"/>
      <c r="BS416" s="496"/>
      <c r="BT416" s="496"/>
      <c r="BU416" s="496"/>
      <c r="BV416" s="496"/>
    </row>
    <row r="417" spans="1:74" s="52" customFormat="1" ht="12.75">
      <c r="A417" s="45">
        <v>3291.8800292611559</v>
      </c>
      <c r="B417" s="46" t="s">
        <v>317</v>
      </c>
      <c r="C417" s="47" t="s">
        <v>315</v>
      </c>
      <c r="D417" s="48">
        <v>74.965996145488191</v>
      </c>
      <c r="E417" s="49">
        <v>40.076030000000003</v>
      </c>
      <c r="F417" s="49">
        <v>6.3600000000000004E-2</v>
      </c>
      <c r="G417" s="49">
        <v>13.850709999999999</v>
      </c>
      <c r="H417" s="49">
        <v>0.33200000000000002</v>
      </c>
      <c r="I417" s="49">
        <v>0.15479999999999999</v>
      </c>
      <c r="J417" s="49">
        <v>45.886699999999998</v>
      </c>
      <c r="K417" s="49">
        <v>0.24890000000000001</v>
      </c>
      <c r="L417" s="49">
        <v>100.61274000000002</v>
      </c>
      <c r="M417" s="47"/>
      <c r="N417" s="50">
        <v>0.99594302489018682</v>
      </c>
      <c r="O417" s="50">
        <v>1.2496325586504602E-3</v>
      </c>
      <c r="P417" s="50">
        <v>0.28785768714594162</v>
      </c>
      <c r="Q417" s="50">
        <v>6.6363881231830428E-3</v>
      </c>
      <c r="R417" s="50">
        <v>3.2584157544669041E-3</v>
      </c>
      <c r="S417" s="50">
        <v>1.6999853269082068</v>
      </c>
      <c r="T417" s="50">
        <v>6.6272346118762E-3</v>
      </c>
      <c r="U417" s="50">
        <v>3.0015577099925115</v>
      </c>
      <c r="V417" s="51">
        <v>85.519093554633159</v>
      </c>
      <c r="X417" s="49">
        <v>0.25</v>
      </c>
      <c r="Y417" s="49">
        <v>30.95</v>
      </c>
      <c r="Z417" s="49">
        <v>0.61</v>
      </c>
      <c r="AA417" s="49">
        <v>5.67</v>
      </c>
      <c r="AB417" s="49">
        <v>13.68</v>
      </c>
      <c r="AC417" s="49">
        <v>0.25</v>
      </c>
      <c r="AD417" s="49">
        <v>2.2799999999999998</v>
      </c>
      <c r="AE417" s="312"/>
      <c r="AF417" s="465" t="s">
        <v>1749</v>
      </c>
      <c r="AG417" s="343">
        <v>30</v>
      </c>
      <c r="AH417" s="343">
        <v>15</v>
      </c>
      <c r="AI417" s="343"/>
      <c r="AJ417" s="343"/>
      <c r="AK417" s="343"/>
      <c r="AL417" s="343"/>
      <c r="AM417" s="343"/>
      <c r="AN417" s="343"/>
      <c r="AO417" s="343"/>
      <c r="AP417" s="343"/>
      <c r="AQ417" s="343"/>
      <c r="AR417" s="343"/>
      <c r="AS417" s="343"/>
      <c r="AT417" s="343"/>
      <c r="AU417" s="343"/>
      <c r="AV417" s="343"/>
      <c r="AW417" s="343"/>
      <c r="AX417" s="343"/>
      <c r="AY417" s="343"/>
      <c r="AZ417" s="343"/>
      <c r="BA417" s="343"/>
      <c r="BB417" s="343"/>
      <c r="BC417" s="343"/>
      <c r="BD417" s="343"/>
      <c r="BE417" s="475"/>
      <c r="BF417" s="475"/>
      <c r="BG417" s="475"/>
      <c r="BH417" s="475"/>
      <c r="BI417" s="475"/>
      <c r="BJ417" s="475"/>
      <c r="BK417" s="475"/>
      <c r="BL417" s="475"/>
      <c r="BM417" s="475"/>
      <c r="BN417" s="475"/>
      <c r="BO417" s="475"/>
      <c r="BP417" s="306"/>
      <c r="BQ417" s="496"/>
      <c r="BR417" s="496"/>
      <c r="BS417" s="496"/>
      <c r="BT417" s="496"/>
      <c r="BU417" s="496"/>
      <c r="BV417" s="496"/>
    </row>
    <row r="418" spans="1:74" s="52" customFormat="1" ht="12.75">
      <c r="A418" s="45">
        <v>3291.8800292611559</v>
      </c>
      <c r="B418" s="46" t="s">
        <v>317</v>
      </c>
      <c r="C418" s="47" t="s">
        <v>315</v>
      </c>
      <c r="D418" s="48">
        <v>79.965996145488191</v>
      </c>
      <c r="E418" s="49">
        <v>39.93356</v>
      </c>
      <c r="F418" s="49">
        <v>4.8300009999999997E-2</v>
      </c>
      <c r="G418" s="49">
        <v>13.920870000000001</v>
      </c>
      <c r="H418" s="49">
        <v>0.31590000000000001</v>
      </c>
      <c r="I418" s="49">
        <v>0.19089999999999999</v>
      </c>
      <c r="J418" s="49">
        <v>45.977370000000001</v>
      </c>
      <c r="K418" s="49">
        <v>0.24740000000000001</v>
      </c>
      <c r="L418" s="49">
        <v>100.63430001</v>
      </c>
      <c r="M418" s="47"/>
      <c r="N418" s="50">
        <v>0.99308958961228389</v>
      </c>
      <c r="O418" s="50">
        <v>9.4967069467636386E-4</v>
      </c>
      <c r="P418" s="50">
        <v>0.28951613521090264</v>
      </c>
      <c r="Q418" s="50">
        <v>6.3189354530185831E-3</v>
      </c>
      <c r="R418" s="50">
        <v>4.0210740272767255E-3</v>
      </c>
      <c r="S418" s="50">
        <v>1.7045238075140872</v>
      </c>
      <c r="T418" s="50">
        <v>6.5918564861178561E-3</v>
      </c>
      <c r="U418" s="50">
        <v>3.0050110689983631</v>
      </c>
      <c r="V418" s="51">
        <v>85.480925983094437</v>
      </c>
      <c r="X418" s="49">
        <v>0.25</v>
      </c>
      <c r="Y418" s="49">
        <v>40.229999999999997</v>
      </c>
      <c r="Z418" s="49">
        <v>0.61</v>
      </c>
      <c r="AA418" s="49">
        <v>5.94</v>
      </c>
      <c r="AB418" s="49">
        <v>11.19</v>
      </c>
      <c r="AC418" s="49">
        <v>0.25</v>
      </c>
      <c r="AD418" s="49">
        <v>2.27</v>
      </c>
      <c r="AE418" s="312"/>
      <c r="AF418" s="465" t="s">
        <v>1749</v>
      </c>
      <c r="AG418" s="343">
        <v>30</v>
      </c>
      <c r="AH418" s="343">
        <v>15</v>
      </c>
      <c r="AI418" s="343"/>
      <c r="AJ418" s="343"/>
      <c r="AK418" s="343"/>
      <c r="AL418" s="343"/>
      <c r="AM418" s="343"/>
      <c r="AN418" s="343"/>
      <c r="AO418" s="343"/>
      <c r="AP418" s="343"/>
      <c r="AQ418" s="343"/>
      <c r="AR418" s="343"/>
      <c r="AS418" s="343"/>
      <c r="AT418" s="343"/>
      <c r="AU418" s="343"/>
      <c r="AV418" s="343"/>
      <c r="AW418" s="343"/>
      <c r="AX418" s="343"/>
      <c r="AY418" s="343"/>
      <c r="AZ418" s="343"/>
      <c r="BA418" s="343"/>
      <c r="BB418" s="343"/>
      <c r="BC418" s="343"/>
      <c r="BD418" s="343"/>
      <c r="BE418" s="475"/>
      <c r="BF418" s="475"/>
      <c r="BG418" s="475"/>
      <c r="BH418" s="475"/>
      <c r="BI418" s="475"/>
      <c r="BJ418" s="475"/>
      <c r="BK418" s="475"/>
      <c r="BL418" s="475"/>
      <c r="BM418" s="475"/>
      <c r="BN418" s="475"/>
      <c r="BO418" s="475"/>
      <c r="BP418" s="306"/>
      <c r="BQ418" s="496"/>
      <c r="BR418" s="496"/>
      <c r="BS418" s="496"/>
      <c r="BT418" s="496"/>
      <c r="BU418" s="496"/>
      <c r="BV418" s="496"/>
    </row>
    <row r="419" spans="1:74" s="52" customFormat="1" ht="12.75">
      <c r="A419" s="45">
        <v>3291.8800292611559</v>
      </c>
      <c r="B419" s="46" t="s">
        <v>317</v>
      </c>
      <c r="C419" s="47" t="s">
        <v>315</v>
      </c>
      <c r="D419" s="48">
        <v>84.965996145488191</v>
      </c>
      <c r="E419" s="49">
        <v>40.076030000000003</v>
      </c>
      <c r="F419" s="49">
        <v>5.8000000000000003E-2</v>
      </c>
      <c r="G419" s="49">
        <v>13.76051</v>
      </c>
      <c r="H419" s="49">
        <v>0.33610000000000001</v>
      </c>
      <c r="I419" s="49">
        <v>0.21479999999999999</v>
      </c>
      <c r="J419" s="49">
        <v>45.735599999999998</v>
      </c>
      <c r="K419" s="49">
        <v>0.24859999999999999</v>
      </c>
      <c r="L419" s="49">
        <v>100.42963999999999</v>
      </c>
      <c r="M419" s="47"/>
      <c r="N419" s="50">
        <v>0.99755548812082218</v>
      </c>
      <c r="O419" s="50">
        <v>1.1414470705768491E-3</v>
      </c>
      <c r="P419" s="50">
        <v>0.28644608671754973</v>
      </c>
      <c r="Q419" s="50">
        <v>6.72922072914696E-3</v>
      </c>
      <c r="R419" s="50">
        <v>4.5286878343057356E-3</v>
      </c>
      <c r="S419" s="50">
        <v>1.6971307237120012</v>
      </c>
      <c r="T419" s="50">
        <v>6.629963553620403E-3</v>
      </c>
      <c r="U419" s="50">
        <v>3.0001616177380228</v>
      </c>
      <c r="V419" s="51">
        <v>85.559112951339714</v>
      </c>
      <c r="X419" s="49">
        <v>0.25</v>
      </c>
      <c r="Y419" s="49">
        <v>34.31</v>
      </c>
      <c r="Z419" s="49">
        <v>0.62</v>
      </c>
      <c r="AA419" s="49">
        <v>5.54</v>
      </c>
      <c r="AB419" s="49">
        <v>10.32</v>
      </c>
      <c r="AC419" s="49">
        <v>0.25</v>
      </c>
      <c r="AD419" s="49">
        <v>2.2599999999999998</v>
      </c>
      <c r="AE419" s="312"/>
      <c r="AF419" s="465" t="s">
        <v>1749</v>
      </c>
      <c r="AG419" s="343">
        <v>30</v>
      </c>
      <c r="AH419" s="343">
        <v>15</v>
      </c>
      <c r="AI419" s="343"/>
      <c r="AJ419" s="343"/>
      <c r="AK419" s="343"/>
      <c r="AL419" s="343"/>
      <c r="AM419" s="343"/>
      <c r="AN419" s="343"/>
      <c r="AO419" s="343"/>
      <c r="AP419" s="343"/>
      <c r="AQ419" s="343"/>
      <c r="AR419" s="343"/>
      <c r="AS419" s="343"/>
      <c r="AT419" s="343"/>
      <c r="AU419" s="343"/>
      <c r="AV419" s="343"/>
      <c r="AW419" s="343"/>
      <c r="AX419" s="343"/>
      <c r="AY419" s="343"/>
      <c r="AZ419" s="343"/>
      <c r="BA419" s="343"/>
      <c r="BB419" s="343"/>
      <c r="BC419" s="343"/>
      <c r="BD419" s="343"/>
      <c r="BE419" s="475"/>
      <c r="BF419" s="475"/>
      <c r="BG419" s="475"/>
      <c r="BH419" s="475"/>
      <c r="BI419" s="475"/>
      <c r="BJ419" s="475"/>
      <c r="BK419" s="475"/>
      <c r="BL419" s="475"/>
      <c r="BM419" s="475"/>
      <c r="BN419" s="475"/>
      <c r="BO419" s="475"/>
      <c r="BP419" s="306"/>
      <c r="BQ419" s="496"/>
      <c r="BR419" s="496"/>
      <c r="BS419" s="496"/>
      <c r="BT419" s="496"/>
      <c r="BU419" s="496"/>
      <c r="BV419" s="496"/>
    </row>
    <row r="420" spans="1:74" s="52" customFormat="1" ht="12.75">
      <c r="A420" s="45">
        <v>3291.8800292611559</v>
      </c>
      <c r="B420" s="46" t="s">
        <v>317</v>
      </c>
      <c r="C420" s="47" t="s">
        <v>315</v>
      </c>
      <c r="D420" s="48">
        <v>89.965996145488191</v>
      </c>
      <c r="E420" s="49">
        <v>40.014969999999998</v>
      </c>
      <c r="F420" s="49">
        <v>7.4800000000000005E-2</v>
      </c>
      <c r="G420" s="49">
        <v>13.991020000000001</v>
      </c>
      <c r="H420" s="49">
        <v>0.30780000000000002</v>
      </c>
      <c r="I420" s="49">
        <v>0.17219999999999999</v>
      </c>
      <c r="J420" s="49">
        <v>45.836329999999997</v>
      </c>
      <c r="K420" s="49">
        <v>0.24229999999999999</v>
      </c>
      <c r="L420" s="49">
        <v>100.63942</v>
      </c>
      <c r="M420" s="47"/>
      <c r="N420" s="50">
        <v>0.99482798741191658</v>
      </c>
      <c r="O420" s="50">
        <v>1.4702883363727495E-3</v>
      </c>
      <c r="P420" s="50">
        <v>0.29089139243349077</v>
      </c>
      <c r="Q420" s="50">
        <v>6.1551410131711216E-3</v>
      </c>
      <c r="R420" s="50">
        <v>3.626138479474344E-3</v>
      </c>
      <c r="S420" s="50">
        <v>1.6988063753025602</v>
      </c>
      <c r="T420" s="50">
        <v>6.4541129383521171E-3</v>
      </c>
      <c r="U420" s="50">
        <v>3.0022314359153377</v>
      </c>
      <c r="V420" s="51">
        <v>85.380121687301411</v>
      </c>
      <c r="X420" s="49">
        <v>0.25</v>
      </c>
      <c r="Y420" s="49">
        <v>25.96</v>
      </c>
      <c r="Z420" s="49">
        <v>0.61</v>
      </c>
      <c r="AA420" s="49">
        <v>6.07</v>
      </c>
      <c r="AB420" s="49">
        <v>12.14</v>
      </c>
      <c r="AC420" s="49">
        <v>0.25</v>
      </c>
      <c r="AD420" s="49">
        <v>2.31</v>
      </c>
      <c r="AE420" s="312"/>
      <c r="AF420" s="465" t="s">
        <v>1749</v>
      </c>
      <c r="AG420" s="343">
        <v>30</v>
      </c>
      <c r="AH420" s="343">
        <v>15</v>
      </c>
      <c r="AI420" s="343"/>
      <c r="AJ420" s="343"/>
      <c r="AK420" s="343"/>
      <c r="AL420" s="343"/>
      <c r="AM420" s="343"/>
      <c r="AN420" s="343"/>
      <c r="AO420" s="343"/>
      <c r="AP420" s="343"/>
      <c r="AQ420" s="343"/>
      <c r="AR420" s="343"/>
      <c r="AS420" s="343"/>
      <c r="AT420" s="343"/>
      <c r="AU420" s="343"/>
      <c r="AV420" s="343"/>
      <c r="AW420" s="343"/>
      <c r="AX420" s="343"/>
      <c r="AY420" s="343"/>
      <c r="AZ420" s="343"/>
      <c r="BA420" s="343"/>
      <c r="BB420" s="343"/>
      <c r="BC420" s="343"/>
      <c r="BD420" s="343"/>
      <c r="BE420" s="475"/>
      <c r="BF420" s="475"/>
      <c r="BG420" s="475"/>
      <c r="BH420" s="475"/>
      <c r="BI420" s="475"/>
      <c r="BJ420" s="475"/>
      <c r="BK420" s="475"/>
      <c r="BL420" s="475"/>
      <c r="BM420" s="475"/>
      <c r="BN420" s="475"/>
      <c r="BO420" s="475"/>
      <c r="BP420" s="306"/>
      <c r="BQ420" s="496"/>
      <c r="BR420" s="496"/>
      <c r="BS420" s="496"/>
      <c r="BT420" s="496"/>
      <c r="BU420" s="496"/>
      <c r="BV420" s="496"/>
    </row>
    <row r="421" spans="1:74" s="52" customFormat="1" ht="12.75">
      <c r="A421" s="45">
        <v>3291.8800292611559</v>
      </c>
      <c r="B421" s="46" t="s">
        <v>317</v>
      </c>
      <c r="C421" s="47" t="s">
        <v>315</v>
      </c>
      <c r="D421" s="48">
        <v>94.965996145488191</v>
      </c>
      <c r="E421" s="49">
        <v>39.923380000000002</v>
      </c>
      <c r="F421" s="49">
        <v>7.5800000000000006E-2</v>
      </c>
      <c r="G421" s="49">
        <v>13.920870000000001</v>
      </c>
      <c r="H421" s="49">
        <v>0.3216</v>
      </c>
      <c r="I421" s="49">
        <v>0.2049</v>
      </c>
      <c r="J421" s="49">
        <v>46.057960000000001</v>
      </c>
      <c r="K421" s="49">
        <v>0.2487</v>
      </c>
      <c r="L421" s="49">
        <v>100.75321000000001</v>
      </c>
      <c r="M421" s="47"/>
      <c r="N421" s="50">
        <v>0.99170908941190838</v>
      </c>
      <c r="O421" s="50">
        <v>1.4886808849358282E-3</v>
      </c>
      <c r="P421" s="50">
        <v>0.28918739761935119</v>
      </c>
      <c r="Q421" s="50">
        <v>6.4256478919773987E-3</v>
      </c>
      <c r="R421" s="50">
        <v>4.3110661704157194E-3</v>
      </c>
      <c r="S421" s="50">
        <v>1.7055726966674671</v>
      </c>
      <c r="T421" s="50">
        <v>6.6189701721639871E-3</v>
      </c>
      <c r="U421" s="50">
        <v>3.0053135488182194</v>
      </c>
      <c r="V421" s="51">
        <v>85.502647739564722</v>
      </c>
      <c r="X421" s="49">
        <v>0.25</v>
      </c>
      <c r="Y421" s="49">
        <v>25.15</v>
      </c>
      <c r="Z421" s="49">
        <v>0.61</v>
      </c>
      <c r="AA421" s="49">
        <v>5.92</v>
      </c>
      <c r="AB421" s="49">
        <v>10.56</v>
      </c>
      <c r="AC421" s="49">
        <v>0.25</v>
      </c>
      <c r="AD421" s="49">
        <v>2.2599999999999998</v>
      </c>
      <c r="AE421" s="312"/>
      <c r="AF421" s="465" t="s">
        <v>1749</v>
      </c>
      <c r="AG421" s="343">
        <v>30</v>
      </c>
      <c r="AH421" s="343">
        <v>15</v>
      </c>
      <c r="AI421" s="343"/>
      <c r="AJ421" s="343"/>
      <c r="AK421" s="343"/>
      <c r="AL421" s="343"/>
      <c r="AM421" s="343"/>
      <c r="AN421" s="343"/>
      <c r="AO421" s="343"/>
      <c r="AP421" s="343"/>
      <c r="AQ421" s="343"/>
      <c r="AR421" s="343"/>
      <c r="AS421" s="343"/>
      <c r="AT421" s="343"/>
      <c r="AU421" s="343"/>
      <c r="AV421" s="343"/>
      <c r="AW421" s="343"/>
      <c r="AX421" s="343"/>
      <c r="AY421" s="343"/>
      <c r="AZ421" s="343"/>
      <c r="BA421" s="343"/>
      <c r="BB421" s="343"/>
      <c r="BC421" s="343"/>
      <c r="BD421" s="343"/>
      <c r="BE421" s="475"/>
      <c r="BF421" s="475"/>
      <c r="BG421" s="475"/>
      <c r="BH421" s="475"/>
      <c r="BI421" s="475"/>
      <c r="BJ421" s="475"/>
      <c r="BK421" s="475"/>
      <c r="BL421" s="475"/>
      <c r="BM421" s="475"/>
      <c r="BN421" s="475"/>
      <c r="BO421" s="475"/>
      <c r="BP421" s="306"/>
      <c r="BQ421" s="496"/>
      <c r="BR421" s="496"/>
      <c r="BS421" s="496"/>
      <c r="BT421" s="496"/>
      <c r="BU421" s="496"/>
      <c r="BV421" s="496"/>
    </row>
    <row r="422" spans="1:74" s="52" customFormat="1" ht="12.75">
      <c r="A422" s="45">
        <v>3291.8800292611559</v>
      </c>
      <c r="B422" s="46" t="s">
        <v>317</v>
      </c>
      <c r="C422" s="47" t="s">
        <v>315</v>
      </c>
      <c r="D422" s="48">
        <v>99.965996145488191</v>
      </c>
      <c r="E422" s="49">
        <v>40.106560000000002</v>
      </c>
      <c r="F422" s="49">
        <v>3.73E-2</v>
      </c>
      <c r="G422" s="49">
        <v>14.171419999999999</v>
      </c>
      <c r="H422" s="49">
        <v>0.30759999999999998</v>
      </c>
      <c r="I422" s="49">
        <v>0.20349999999999999</v>
      </c>
      <c r="J422" s="49">
        <v>45.856479999999998</v>
      </c>
      <c r="K422" s="49">
        <v>0.24310000000000001</v>
      </c>
      <c r="L422" s="49">
        <v>100.92596</v>
      </c>
      <c r="M422" s="47"/>
      <c r="N422" s="50">
        <v>0.99523480855939128</v>
      </c>
      <c r="O422" s="50">
        <v>7.3180334545941981E-4</v>
      </c>
      <c r="P422" s="50">
        <v>0.29408949197953371</v>
      </c>
      <c r="Q422" s="50">
        <v>6.1396040964133208E-3</v>
      </c>
      <c r="R422" s="50">
        <v>4.2772072713075622E-3</v>
      </c>
      <c r="S422" s="50">
        <v>1.6963653927822662</v>
      </c>
      <c r="T422" s="50">
        <v>6.4632767153185349E-3</v>
      </c>
      <c r="U422" s="50">
        <v>3.00330158474969</v>
      </c>
      <c r="V422" s="51">
        <v>85.225010914290195</v>
      </c>
      <c r="X422" s="49">
        <v>0.25</v>
      </c>
      <c r="Y422" s="49">
        <v>51.67</v>
      </c>
      <c r="Z422" s="49">
        <v>0.61</v>
      </c>
      <c r="AA422" s="49">
        <v>6.03</v>
      </c>
      <c r="AB422" s="49">
        <v>10.59</v>
      </c>
      <c r="AC422" s="49">
        <v>0.25</v>
      </c>
      <c r="AD422" s="49">
        <v>2.2999999999999998</v>
      </c>
      <c r="AE422" s="312"/>
      <c r="AF422" s="465" t="s">
        <v>1749</v>
      </c>
      <c r="AG422" s="343">
        <v>30</v>
      </c>
      <c r="AH422" s="343">
        <v>15</v>
      </c>
      <c r="AI422" s="343"/>
      <c r="AJ422" s="343"/>
      <c r="AK422" s="343"/>
      <c r="AL422" s="343"/>
      <c r="AM422" s="343"/>
      <c r="AN422" s="343"/>
      <c r="AO422" s="343"/>
      <c r="AP422" s="343"/>
      <c r="AQ422" s="343"/>
      <c r="AR422" s="343"/>
      <c r="AS422" s="343"/>
      <c r="AT422" s="343"/>
      <c r="AU422" s="343"/>
      <c r="AV422" s="343"/>
      <c r="AW422" s="343"/>
      <c r="AX422" s="343"/>
      <c r="AY422" s="343"/>
      <c r="AZ422" s="343"/>
      <c r="BA422" s="343"/>
      <c r="BB422" s="343"/>
      <c r="BC422" s="343"/>
      <c r="BD422" s="343"/>
      <c r="BE422" s="475"/>
      <c r="BF422" s="475"/>
      <c r="BG422" s="475"/>
      <c r="BH422" s="475"/>
      <c r="BI422" s="475"/>
      <c r="BJ422" s="475"/>
      <c r="BK422" s="475"/>
      <c r="BL422" s="475"/>
      <c r="BM422" s="475"/>
      <c r="BN422" s="475"/>
      <c r="BO422" s="475"/>
      <c r="BP422" s="306"/>
      <c r="BQ422" s="496"/>
      <c r="BR422" s="496"/>
      <c r="BS422" s="496"/>
      <c r="BT422" s="496"/>
      <c r="BU422" s="496"/>
      <c r="BV422" s="496"/>
    </row>
    <row r="423" spans="1:74" s="52" customFormat="1" ht="12.75">
      <c r="A423" s="45">
        <v>3291.8800292611559</v>
      </c>
      <c r="B423" s="46" t="s">
        <v>317</v>
      </c>
      <c r="C423" s="47" t="s">
        <v>315</v>
      </c>
      <c r="D423" s="48">
        <v>104.96599614548819</v>
      </c>
      <c r="E423" s="49">
        <v>39.82161</v>
      </c>
      <c r="F423" s="49">
        <v>5.91E-2</v>
      </c>
      <c r="G423" s="49">
        <v>14.091240000000001</v>
      </c>
      <c r="H423" s="49">
        <v>0.31559999999999999</v>
      </c>
      <c r="I423" s="49">
        <v>0.22090000000000001</v>
      </c>
      <c r="J423" s="49">
        <v>45.906849999999999</v>
      </c>
      <c r="K423" s="49">
        <v>0.24629999999999999</v>
      </c>
      <c r="L423" s="49">
        <v>100.66160000000001</v>
      </c>
      <c r="M423" s="47"/>
      <c r="N423" s="50">
        <v>0.99114941615814345</v>
      </c>
      <c r="O423" s="50">
        <v>1.163009361980108E-3</v>
      </c>
      <c r="P423" s="50">
        <v>0.29330908871555389</v>
      </c>
      <c r="Q423" s="50">
        <v>6.3183139497470977E-3</v>
      </c>
      <c r="R423" s="50">
        <v>4.6569520886221814E-3</v>
      </c>
      <c r="S423" s="50">
        <v>1.7033596452541182</v>
      </c>
      <c r="T423" s="50">
        <v>6.5681395897311326E-3</v>
      </c>
      <c r="U423" s="50">
        <v>3.0065245651178958</v>
      </c>
      <c r="V423" s="51">
        <v>85.310077544390055</v>
      </c>
      <c r="X423" s="49">
        <v>0.26</v>
      </c>
      <c r="Y423" s="49">
        <v>33.49</v>
      </c>
      <c r="Z423" s="49">
        <v>0.61</v>
      </c>
      <c r="AA423" s="49">
        <v>5.94</v>
      </c>
      <c r="AB423" s="49">
        <v>10.18</v>
      </c>
      <c r="AC423" s="49">
        <v>0.25</v>
      </c>
      <c r="AD423" s="49">
        <v>2.29</v>
      </c>
      <c r="AE423" s="312"/>
      <c r="AF423" s="465" t="s">
        <v>1749</v>
      </c>
      <c r="AG423" s="343">
        <v>30</v>
      </c>
      <c r="AH423" s="343">
        <v>15</v>
      </c>
      <c r="AI423" s="343"/>
      <c r="AJ423" s="343"/>
      <c r="AK423" s="343"/>
      <c r="AL423" s="343"/>
      <c r="AM423" s="343"/>
      <c r="AN423" s="343"/>
      <c r="AO423" s="343"/>
      <c r="AP423" s="343"/>
      <c r="AQ423" s="343"/>
      <c r="AR423" s="343"/>
      <c r="AS423" s="343"/>
      <c r="AT423" s="343"/>
      <c r="AU423" s="343"/>
      <c r="AV423" s="343"/>
      <c r="AW423" s="343"/>
      <c r="AX423" s="343"/>
      <c r="AY423" s="343"/>
      <c r="AZ423" s="343"/>
      <c r="BA423" s="343"/>
      <c r="BB423" s="343"/>
      <c r="BC423" s="343"/>
      <c r="BD423" s="343"/>
      <c r="BE423" s="475"/>
      <c r="BF423" s="475"/>
      <c r="BG423" s="475"/>
      <c r="BH423" s="475"/>
      <c r="BI423" s="475"/>
      <c r="BJ423" s="475"/>
      <c r="BK423" s="475"/>
      <c r="BL423" s="475"/>
      <c r="BM423" s="475"/>
      <c r="BN423" s="475"/>
      <c r="BO423" s="475"/>
      <c r="BP423" s="306"/>
      <c r="BQ423" s="496"/>
      <c r="BR423" s="496"/>
      <c r="BS423" s="496"/>
      <c r="BT423" s="496"/>
      <c r="BU423" s="496"/>
      <c r="BV423" s="496"/>
    </row>
    <row r="424" spans="1:74" s="52" customFormat="1" ht="12.75">
      <c r="A424" s="45">
        <v>3291.8800292611559</v>
      </c>
      <c r="B424" s="46" t="s">
        <v>317</v>
      </c>
      <c r="C424" s="47" t="s">
        <v>315</v>
      </c>
      <c r="D424" s="48">
        <v>109.96599614548819</v>
      </c>
      <c r="E424" s="49">
        <v>40.09639</v>
      </c>
      <c r="F424" s="49">
        <v>6.2700000000000006E-2</v>
      </c>
      <c r="G424" s="49">
        <v>14.261620000000001</v>
      </c>
      <c r="H424" s="49">
        <v>0.30930000000000002</v>
      </c>
      <c r="I424" s="49">
        <v>0.1716</v>
      </c>
      <c r="J424" s="49">
        <v>45.655009999999997</v>
      </c>
      <c r="K424" s="49">
        <v>0.24879999999999999</v>
      </c>
      <c r="L424" s="49">
        <v>100.80542</v>
      </c>
      <c r="M424" s="47"/>
      <c r="N424" s="50">
        <v>0.99624664122549433</v>
      </c>
      <c r="O424" s="50">
        <v>1.2316988972102204E-3</v>
      </c>
      <c r="P424" s="50">
        <v>0.29633738980363566</v>
      </c>
      <c r="Q424" s="50">
        <v>6.1813795222444672E-3</v>
      </c>
      <c r="R424" s="50">
        <v>3.6113087438960499E-3</v>
      </c>
      <c r="S424" s="50">
        <v>1.6910583160903263</v>
      </c>
      <c r="T424" s="50">
        <v>6.6232266972783794E-3</v>
      </c>
      <c r="U424" s="50">
        <v>3.0012899609800856</v>
      </c>
      <c r="V424" s="51">
        <v>85.089160204744502</v>
      </c>
      <c r="X424" s="49">
        <v>0.25</v>
      </c>
      <c r="Y424" s="49">
        <v>31.57</v>
      </c>
      <c r="Z424" s="49">
        <v>0.61</v>
      </c>
      <c r="AA424" s="49">
        <v>6.13</v>
      </c>
      <c r="AB424" s="49">
        <v>12.24</v>
      </c>
      <c r="AC424" s="49">
        <v>0.25</v>
      </c>
      <c r="AD424" s="49">
        <v>2.2599999999999998</v>
      </c>
      <c r="AE424" s="312"/>
      <c r="AF424" s="465" t="s">
        <v>1749</v>
      </c>
      <c r="AG424" s="343">
        <v>30</v>
      </c>
      <c r="AH424" s="343">
        <v>15</v>
      </c>
      <c r="AI424" s="343"/>
      <c r="AJ424" s="343"/>
      <c r="AK424" s="343"/>
      <c r="AL424" s="343"/>
      <c r="AM424" s="343"/>
      <c r="AN424" s="343"/>
      <c r="AO424" s="343"/>
      <c r="AP424" s="343"/>
      <c r="AQ424" s="343"/>
      <c r="AR424" s="343"/>
      <c r="AS424" s="343"/>
      <c r="AT424" s="343"/>
      <c r="AU424" s="343"/>
      <c r="AV424" s="343"/>
      <c r="AW424" s="343"/>
      <c r="AX424" s="343"/>
      <c r="AY424" s="343"/>
      <c r="AZ424" s="343"/>
      <c r="BA424" s="343"/>
      <c r="BB424" s="343"/>
      <c r="BC424" s="343"/>
      <c r="BD424" s="343"/>
      <c r="BE424" s="475"/>
      <c r="BF424" s="475"/>
      <c r="BG424" s="475"/>
      <c r="BH424" s="475"/>
      <c r="BI424" s="475"/>
      <c r="BJ424" s="475"/>
      <c r="BK424" s="475"/>
      <c r="BL424" s="475"/>
      <c r="BM424" s="475"/>
      <c r="BN424" s="475"/>
      <c r="BO424" s="475"/>
      <c r="BP424" s="306"/>
      <c r="BQ424" s="496"/>
      <c r="BR424" s="496"/>
      <c r="BS424" s="496"/>
      <c r="BT424" s="496"/>
      <c r="BU424" s="496"/>
      <c r="BV424" s="496"/>
    </row>
    <row r="425" spans="1:74" s="52" customFormat="1" ht="12.75">
      <c r="A425" s="45">
        <v>3291.8800292611559</v>
      </c>
      <c r="B425" s="46" t="s">
        <v>317</v>
      </c>
      <c r="C425" s="47" t="s">
        <v>315</v>
      </c>
      <c r="D425" s="48">
        <v>114.96599614548819</v>
      </c>
      <c r="E425" s="49">
        <v>40.004800000000003</v>
      </c>
      <c r="F425" s="49">
        <v>4.9799999999999997E-2</v>
      </c>
      <c r="G425" s="49">
        <v>14.30171</v>
      </c>
      <c r="H425" s="49">
        <v>0.31909999999999999</v>
      </c>
      <c r="I425" s="49">
        <v>0.20799999999999999</v>
      </c>
      <c r="J425" s="49">
        <v>45.665080000000003</v>
      </c>
      <c r="K425" s="49">
        <v>0.24779999999999999</v>
      </c>
      <c r="L425" s="49">
        <v>100.79629</v>
      </c>
      <c r="M425" s="47"/>
      <c r="N425" s="50">
        <v>0.9947593912825522</v>
      </c>
      <c r="O425" s="50">
        <v>9.7906314391843952E-4</v>
      </c>
      <c r="P425" s="50">
        <v>0.29740612321756044</v>
      </c>
      <c r="Q425" s="50">
        <v>6.3822915734110322E-3</v>
      </c>
      <c r="R425" s="50">
        <v>4.3808160598327447E-3</v>
      </c>
      <c r="S425" s="50">
        <v>1.6927729586851765</v>
      </c>
      <c r="T425" s="50">
        <v>6.6018384671603604E-3</v>
      </c>
      <c r="U425" s="50">
        <v>3.0032824824296118</v>
      </c>
      <c r="V425" s="51">
        <v>85.056313478422183</v>
      </c>
      <c r="X425" s="49">
        <v>0.25</v>
      </c>
      <c r="Y425" s="49">
        <v>39.67</v>
      </c>
      <c r="Z425" s="49">
        <v>0.6</v>
      </c>
      <c r="AA425" s="49">
        <v>5.91</v>
      </c>
      <c r="AB425" s="49">
        <v>10.63</v>
      </c>
      <c r="AC425" s="49">
        <v>0.25</v>
      </c>
      <c r="AD425" s="49">
        <v>2.2599999999999998</v>
      </c>
      <c r="AE425" s="312"/>
      <c r="AF425" s="465" t="s">
        <v>1749</v>
      </c>
      <c r="AG425" s="343">
        <v>30</v>
      </c>
      <c r="AH425" s="343">
        <v>15</v>
      </c>
      <c r="AI425" s="343"/>
      <c r="AJ425" s="343"/>
      <c r="AK425" s="343"/>
      <c r="AL425" s="343"/>
      <c r="AM425" s="343"/>
      <c r="AN425" s="343"/>
      <c r="AO425" s="343"/>
      <c r="AP425" s="343"/>
      <c r="AQ425" s="343"/>
      <c r="AR425" s="343"/>
      <c r="AS425" s="343"/>
      <c r="AT425" s="343"/>
      <c r="AU425" s="343"/>
      <c r="AV425" s="343"/>
      <c r="AW425" s="343"/>
      <c r="AX425" s="343"/>
      <c r="AY425" s="343"/>
      <c r="AZ425" s="343"/>
      <c r="BA425" s="343"/>
      <c r="BB425" s="343"/>
      <c r="BC425" s="343"/>
      <c r="BD425" s="343"/>
      <c r="BE425" s="475"/>
      <c r="BF425" s="475"/>
      <c r="BG425" s="475"/>
      <c r="BH425" s="475"/>
      <c r="BI425" s="475"/>
      <c r="BJ425" s="475"/>
      <c r="BK425" s="475"/>
      <c r="BL425" s="475"/>
      <c r="BM425" s="475"/>
      <c r="BN425" s="475"/>
      <c r="BO425" s="475"/>
      <c r="BP425" s="306"/>
      <c r="BQ425" s="496"/>
      <c r="BR425" s="496"/>
      <c r="BS425" s="496"/>
      <c r="BT425" s="496"/>
      <c r="BU425" s="496"/>
      <c r="BV425" s="496"/>
    </row>
    <row r="426" spans="1:74" s="52" customFormat="1" ht="12.75">
      <c r="A426" s="45">
        <v>3291.8800292611559</v>
      </c>
      <c r="B426" s="46" t="s">
        <v>317</v>
      </c>
      <c r="C426" s="47" t="s">
        <v>315</v>
      </c>
      <c r="D426" s="48">
        <v>119.96599614548819</v>
      </c>
      <c r="E426" s="49">
        <v>39.93356</v>
      </c>
      <c r="F426" s="49">
        <v>5.2900000000000003E-2</v>
      </c>
      <c r="G426" s="49">
        <v>14.35182</v>
      </c>
      <c r="H426" s="49">
        <v>0.33189999999999997</v>
      </c>
      <c r="I426" s="49">
        <v>0.1963</v>
      </c>
      <c r="J426" s="49">
        <v>45.725520000000003</v>
      </c>
      <c r="K426" s="49">
        <v>0.24990000000000001</v>
      </c>
      <c r="L426" s="49">
        <v>100.8419</v>
      </c>
      <c r="M426" s="47"/>
      <c r="N426" s="50">
        <v>0.99299092092656926</v>
      </c>
      <c r="O426" s="50">
        <v>1.0400119664573269E-3</v>
      </c>
      <c r="P426" s="50">
        <v>0.29844906462007437</v>
      </c>
      <c r="Q426" s="50">
        <v>6.6383232147807008E-3</v>
      </c>
      <c r="R426" s="50">
        <v>4.1344075787285751E-3</v>
      </c>
      <c r="S426" s="50">
        <v>1.6950185205790482</v>
      </c>
      <c r="T426" s="50">
        <v>6.6578062548579044E-3</v>
      </c>
      <c r="U426" s="50">
        <v>3.0049290551405168</v>
      </c>
      <c r="V426" s="51">
        <v>85.028647225770513</v>
      </c>
      <c r="X426" s="49">
        <v>0.25</v>
      </c>
      <c r="Y426" s="49">
        <v>37.18</v>
      </c>
      <c r="Z426" s="49">
        <v>0.6</v>
      </c>
      <c r="AA426" s="49">
        <v>5.67</v>
      </c>
      <c r="AB426" s="49">
        <v>11.25</v>
      </c>
      <c r="AC426" s="49">
        <v>0.25</v>
      </c>
      <c r="AD426" s="49">
        <v>2.27</v>
      </c>
      <c r="AE426" s="312"/>
      <c r="AF426" s="465" t="s">
        <v>1749</v>
      </c>
      <c r="AG426" s="343">
        <v>30</v>
      </c>
      <c r="AH426" s="343">
        <v>15</v>
      </c>
      <c r="AI426" s="343"/>
      <c r="AJ426" s="343"/>
      <c r="AK426" s="343"/>
      <c r="AL426" s="343"/>
      <c r="AM426" s="343"/>
      <c r="AN426" s="343"/>
      <c r="AO426" s="343"/>
      <c r="AP426" s="343"/>
      <c r="AQ426" s="343"/>
      <c r="AR426" s="343"/>
      <c r="AS426" s="343"/>
      <c r="AT426" s="343"/>
      <c r="AU426" s="343"/>
      <c r="AV426" s="343"/>
      <c r="AW426" s="343"/>
      <c r="AX426" s="343"/>
      <c r="AY426" s="343"/>
      <c r="AZ426" s="343"/>
      <c r="BA426" s="343"/>
      <c r="BB426" s="343"/>
      <c r="BC426" s="343"/>
      <c r="BD426" s="343"/>
      <c r="BE426" s="475"/>
      <c r="BF426" s="475"/>
      <c r="BG426" s="475"/>
      <c r="BH426" s="475"/>
      <c r="BI426" s="475"/>
      <c r="BJ426" s="475"/>
      <c r="BK426" s="475"/>
      <c r="BL426" s="475"/>
      <c r="BM426" s="475"/>
      <c r="BN426" s="475"/>
      <c r="BO426" s="475"/>
      <c r="BP426" s="306"/>
      <c r="BQ426" s="496"/>
      <c r="BR426" s="496"/>
      <c r="BS426" s="496"/>
      <c r="BT426" s="496"/>
      <c r="BU426" s="496"/>
      <c r="BV426" s="496"/>
    </row>
    <row r="427" spans="1:74" s="52" customFormat="1" ht="12.75">
      <c r="A427" s="45">
        <v>3291.8800292611559</v>
      </c>
      <c r="B427" s="46" t="s">
        <v>317</v>
      </c>
      <c r="C427" s="47" t="s">
        <v>315</v>
      </c>
      <c r="D427" s="48">
        <v>124.96599614548819</v>
      </c>
      <c r="E427" s="49">
        <v>39.526490000000003</v>
      </c>
      <c r="F427" s="49">
        <v>6.8900000000000003E-2</v>
      </c>
      <c r="G427" s="49">
        <v>14.512180000000001</v>
      </c>
      <c r="H427" s="49">
        <v>0.2984</v>
      </c>
      <c r="I427" s="49">
        <v>0.20269999999999999</v>
      </c>
      <c r="J427" s="49">
        <v>43.317860000000003</v>
      </c>
      <c r="K427" s="49">
        <v>0.25659999999999999</v>
      </c>
      <c r="L427" s="49">
        <v>98.18313000000002</v>
      </c>
      <c r="M427" s="47"/>
      <c r="N427" s="50">
        <v>1.0095131121295717</v>
      </c>
      <c r="O427" s="50">
        <v>1.3912922019825222E-3</v>
      </c>
      <c r="P427" s="50">
        <v>0.30996479063499843</v>
      </c>
      <c r="Q427" s="50">
        <v>6.1300839933136836E-3</v>
      </c>
      <c r="R427" s="50">
        <v>4.3849354232913564E-3</v>
      </c>
      <c r="S427" s="50">
        <v>1.6492984579092318</v>
      </c>
      <c r="T427" s="50">
        <v>7.0216311740738009E-3</v>
      </c>
      <c r="U427" s="50">
        <v>2.9877043034664634</v>
      </c>
      <c r="V427" s="51">
        <v>84.179523049528527</v>
      </c>
      <c r="X427" s="49">
        <v>0.26</v>
      </c>
      <c r="Y427" s="49">
        <v>26.83</v>
      </c>
      <c r="Z427" s="49">
        <v>0.6</v>
      </c>
      <c r="AA427" s="49">
        <v>6.23</v>
      </c>
      <c r="AB427" s="49">
        <v>10.91</v>
      </c>
      <c r="AC427" s="49">
        <v>0.26</v>
      </c>
      <c r="AD427" s="49">
        <v>2.21</v>
      </c>
      <c r="AE427" s="312"/>
      <c r="AF427" s="465" t="s">
        <v>1749</v>
      </c>
      <c r="AG427" s="343">
        <v>30</v>
      </c>
      <c r="AH427" s="343">
        <v>15</v>
      </c>
      <c r="AI427" s="343"/>
      <c r="AJ427" s="343"/>
      <c r="AK427" s="343"/>
      <c r="AL427" s="343"/>
      <c r="AM427" s="343"/>
      <c r="AN427" s="343"/>
      <c r="AO427" s="343"/>
      <c r="AP427" s="343"/>
      <c r="AQ427" s="343"/>
      <c r="AR427" s="343"/>
      <c r="AS427" s="343"/>
      <c r="AT427" s="343"/>
      <c r="AU427" s="343"/>
      <c r="AV427" s="343"/>
      <c r="AW427" s="343"/>
      <c r="AX427" s="343"/>
      <c r="AY427" s="343"/>
      <c r="AZ427" s="343"/>
      <c r="BA427" s="343"/>
      <c r="BB427" s="343"/>
      <c r="BC427" s="343"/>
      <c r="BD427" s="343"/>
      <c r="BE427" s="475"/>
      <c r="BF427" s="475"/>
      <c r="BG427" s="475"/>
      <c r="BH427" s="475"/>
      <c r="BI427" s="475"/>
      <c r="BJ427" s="475"/>
      <c r="BK427" s="475"/>
      <c r="BL427" s="475"/>
      <c r="BM427" s="475"/>
      <c r="BN427" s="475"/>
      <c r="BO427" s="475"/>
      <c r="BP427" s="306"/>
      <c r="BQ427" s="496"/>
      <c r="BR427" s="496"/>
      <c r="BS427" s="496"/>
      <c r="BT427" s="496"/>
      <c r="BU427" s="496"/>
      <c r="BV427" s="496"/>
    </row>
    <row r="428" spans="1:74" s="52" customFormat="1" ht="12.75">
      <c r="A428" s="45">
        <v>3291.8800292611559</v>
      </c>
      <c r="B428" s="46" t="s">
        <v>317</v>
      </c>
      <c r="C428" s="47" t="s">
        <v>315</v>
      </c>
      <c r="D428" s="48">
        <v>129.96599614548819</v>
      </c>
      <c r="E428" s="49">
        <v>40.035319999999999</v>
      </c>
      <c r="F428" s="49">
        <v>5.1200000000000002E-2</v>
      </c>
      <c r="G428" s="49">
        <v>14.49213</v>
      </c>
      <c r="H428" s="49">
        <v>0.28160000000000002</v>
      </c>
      <c r="I428" s="49">
        <v>0.17460000000000001</v>
      </c>
      <c r="J428" s="49">
        <v>45.413229999999999</v>
      </c>
      <c r="K428" s="49">
        <v>0.25140000000000001</v>
      </c>
      <c r="L428" s="49">
        <v>100.69947999999999</v>
      </c>
      <c r="M428" s="47"/>
      <c r="N428" s="50">
        <v>0.99679751269502048</v>
      </c>
      <c r="O428" s="50">
        <v>1.0078804414221545E-3</v>
      </c>
      <c r="P428" s="50">
        <v>0.30175318075455532</v>
      </c>
      <c r="Q428" s="50">
        <v>5.6394945894687812E-3</v>
      </c>
      <c r="R428" s="50">
        <v>3.6820833908946943E-3</v>
      </c>
      <c r="S428" s="50">
        <v>1.6856002191915123</v>
      </c>
      <c r="T428" s="50">
        <v>6.7063553592608769E-3</v>
      </c>
      <c r="U428" s="50">
        <v>3.001186726422135</v>
      </c>
      <c r="V428" s="51">
        <v>84.816330061742207</v>
      </c>
      <c r="X428" s="49">
        <v>0.25</v>
      </c>
      <c r="Y428" s="49">
        <v>37.35</v>
      </c>
      <c r="Z428" s="49">
        <v>0.6</v>
      </c>
      <c r="AA428" s="49">
        <v>6.57</v>
      </c>
      <c r="AB428" s="49">
        <v>12.45</v>
      </c>
      <c r="AC428" s="49">
        <v>0.25</v>
      </c>
      <c r="AD428" s="49">
        <v>2.2400000000000002</v>
      </c>
      <c r="AE428" s="312"/>
      <c r="AF428" s="465" t="s">
        <v>1749</v>
      </c>
      <c r="AG428" s="343">
        <v>30</v>
      </c>
      <c r="AH428" s="343">
        <v>15</v>
      </c>
      <c r="AI428" s="343"/>
      <c r="AJ428" s="343"/>
      <c r="AK428" s="343"/>
      <c r="AL428" s="343"/>
      <c r="AM428" s="343"/>
      <c r="AN428" s="343"/>
      <c r="AO428" s="343"/>
      <c r="AP428" s="343"/>
      <c r="AQ428" s="343"/>
      <c r="AR428" s="343"/>
      <c r="AS428" s="343"/>
      <c r="AT428" s="343"/>
      <c r="AU428" s="343"/>
      <c r="AV428" s="343"/>
      <c r="AW428" s="343"/>
      <c r="AX428" s="343"/>
      <c r="AY428" s="343"/>
      <c r="AZ428" s="343"/>
      <c r="BA428" s="343"/>
      <c r="BB428" s="343"/>
      <c r="BC428" s="343"/>
      <c r="BD428" s="343"/>
      <c r="BE428" s="475"/>
      <c r="BF428" s="475"/>
      <c r="BG428" s="475"/>
      <c r="BH428" s="475"/>
      <c r="BI428" s="475"/>
      <c r="BJ428" s="475"/>
      <c r="BK428" s="475"/>
      <c r="BL428" s="475"/>
      <c r="BM428" s="475"/>
      <c r="BN428" s="475"/>
      <c r="BO428" s="475"/>
      <c r="BP428" s="306"/>
      <c r="BQ428" s="496"/>
      <c r="BR428" s="496"/>
      <c r="BS428" s="496"/>
      <c r="BT428" s="496"/>
      <c r="BU428" s="496"/>
      <c r="BV428" s="496"/>
    </row>
    <row r="429" spans="1:74" s="52" customFormat="1" ht="12.75">
      <c r="A429" s="45">
        <v>3291.8800292611559</v>
      </c>
      <c r="B429" s="46" t="s">
        <v>317</v>
      </c>
      <c r="C429" s="47" t="s">
        <v>315</v>
      </c>
      <c r="D429" s="48">
        <v>134.96599614548819</v>
      </c>
      <c r="E429" s="49">
        <v>39.984439999999999</v>
      </c>
      <c r="F429" s="49">
        <v>7.5399999999999995E-2</v>
      </c>
      <c r="G429" s="49">
        <v>14.42198</v>
      </c>
      <c r="H429" s="49">
        <v>0.30769999999999997</v>
      </c>
      <c r="I429" s="49">
        <v>0.22439999999999999</v>
      </c>
      <c r="J429" s="49">
        <v>45.624780000000001</v>
      </c>
      <c r="K429" s="49">
        <v>0.24640000000000001</v>
      </c>
      <c r="L429" s="49">
        <v>100.88509999999999</v>
      </c>
      <c r="M429" s="47"/>
      <c r="N429" s="50">
        <v>0.9938594077237386</v>
      </c>
      <c r="O429" s="50">
        <v>1.4817696529550945E-3</v>
      </c>
      <c r="P429" s="50">
        <v>0.29978839574596305</v>
      </c>
      <c r="Q429" s="50">
        <v>6.1518441385622867E-3</v>
      </c>
      <c r="R429" s="50">
        <v>4.724355030342433E-3</v>
      </c>
      <c r="S429" s="50">
        <v>1.6906093402096327</v>
      </c>
      <c r="T429" s="50">
        <v>6.5619404691566324E-3</v>
      </c>
      <c r="U429" s="50">
        <v>3.0031770529703508</v>
      </c>
      <c r="V429" s="51">
        <v>84.938266843333508</v>
      </c>
      <c r="X429" s="49">
        <v>0.25</v>
      </c>
      <c r="Y429" s="49">
        <v>25.88</v>
      </c>
      <c r="Z429" s="49">
        <v>0.6</v>
      </c>
      <c r="AA429" s="49">
        <v>6.09</v>
      </c>
      <c r="AB429" s="49">
        <v>10.08</v>
      </c>
      <c r="AC429" s="49">
        <v>0.25</v>
      </c>
      <c r="AD429" s="49">
        <v>2.29</v>
      </c>
      <c r="AE429" s="312"/>
      <c r="AF429" s="465" t="s">
        <v>1749</v>
      </c>
      <c r="AG429" s="343">
        <v>30</v>
      </c>
      <c r="AH429" s="343">
        <v>15</v>
      </c>
      <c r="AI429" s="343"/>
      <c r="AJ429" s="343"/>
      <c r="AK429" s="343"/>
      <c r="AL429" s="343"/>
      <c r="AM429" s="343"/>
      <c r="AN429" s="343"/>
      <c r="AO429" s="343"/>
      <c r="AP429" s="343"/>
      <c r="AQ429" s="343"/>
      <c r="AR429" s="343"/>
      <c r="AS429" s="343"/>
      <c r="AT429" s="343"/>
      <c r="AU429" s="343"/>
      <c r="AV429" s="343"/>
      <c r="AW429" s="343"/>
      <c r="AX429" s="343"/>
      <c r="AY429" s="343"/>
      <c r="AZ429" s="343"/>
      <c r="BA429" s="343"/>
      <c r="BB429" s="343"/>
      <c r="BC429" s="343"/>
      <c r="BD429" s="343"/>
      <c r="BE429" s="475"/>
      <c r="BF429" s="475"/>
      <c r="BG429" s="475"/>
      <c r="BH429" s="475"/>
      <c r="BI429" s="475"/>
      <c r="BJ429" s="475"/>
      <c r="BK429" s="475"/>
      <c r="BL429" s="475"/>
      <c r="BM429" s="475"/>
      <c r="BN429" s="475"/>
      <c r="BO429" s="475"/>
      <c r="BP429" s="306"/>
      <c r="BQ429" s="496"/>
      <c r="BR429" s="496"/>
      <c r="BS429" s="496"/>
      <c r="BT429" s="496"/>
      <c r="BU429" s="496"/>
      <c r="BV429" s="496"/>
    </row>
    <row r="430" spans="1:74" s="52" customFormat="1" ht="12.75">
      <c r="A430" s="45">
        <v>3291.8800292611559</v>
      </c>
      <c r="B430" s="46" t="s">
        <v>317</v>
      </c>
      <c r="C430" s="47" t="s">
        <v>315</v>
      </c>
      <c r="D430" s="48">
        <v>139.96599614548819</v>
      </c>
      <c r="E430" s="49">
        <v>39.780900000000003</v>
      </c>
      <c r="F430" s="49">
        <v>4.6600000000000003E-2</v>
      </c>
      <c r="G430" s="49">
        <v>14.50216</v>
      </c>
      <c r="H430" s="49">
        <v>0.30990000000000001</v>
      </c>
      <c r="I430" s="49">
        <v>0.1968</v>
      </c>
      <c r="J430" s="49">
        <v>45.685229999999997</v>
      </c>
      <c r="K430" s="49">
        <v>0.24349999999999999</v>
      </c>
      <c r="L430" s="49">
        <v>100.76509</v>
      </c>
      <c r="M430" s="47"/>
      <c r="N430" s="50">
        <v>0.99091183304477592</v>
      </c>
      <c r="O430" s="50">
        <v>9.1774439758269643E-4</v>
      </c>
      <c r="P430" s="50">
        <v>0.30209886706912736</v>
      </c>
      <c r="Q430" s="50">
        <v>6.2090603187881805E-3</v>
      </c>
      <c r="R430" s="50">
        <v>4.1521328786906231E-3</v>
      </c>
      <c r="S430" s="50">
        <v>1.6964644820938464</v>
      </c>
      <c r="T430" s="50">
        <v>6.4985583572475664E-3</v>
      </c>
      <c r="U430" s="50">
        <v>3.0072526781600586</v>
      </c>
      <c r="V430" s="51">
        <v>84.884198582164004</v>
      </c>
      <c r="X430" s="49">
        <v>0.26</v>
      </c>
      <c r="Y430" s="49">
        <v>40.24</v>
      </c>
      <c r="Z430" s="49">
        <v>0.6</v>
      </c>
      <c r="AA430" s="49">
        <v>6.1</v>
      </c>
      <c r="AB430" s="49">
        <v>11.02</v>
      </c>
      <c r="AC430" s="49">
        <v>0.25</v>
      </c>
      <c r="AD430" s="49">
        <v>2.31</v>
      </c>
      <c r="AE430" s="312"/>
      <c r="AF430" s="465" t="s">
        <v>1749</v>
      </c>
      <c r="AG430" s="343">
        <v>30</v>
      </c>
      <c r="AH430" s="343">
        <v>15</v>
      </c>
      <c r="AI430" s="343"/>
      <c r="AJ430" s="343"/>
      <c r="AK430" s="343"/>
      <c r="AL430" s="343"/>
      <c r="AM430" s="343"/>
      <c r="AN430" s="343"/>
      <c r="AO430" s="343"/>
      <c r="AP430" s="343"/>
      <c r="AQ430" s="343"/>
      <c r="AR430" s="343"/>
      <c r="AS430" s="343"/>
      <c r="AT430" s="343"/>
      <c r="AU430" s="343"/>
      <c r="AV430" s="343"/>
      <c r="AW430" s="343"/>
      <c r="AX430" s="343"/>
      <c r="AY430" s="343"/>
      <c r="AZ430" s="343"/>
      <c r="BA430" s="343"/>
      <c r="BB430" s="343"/>
      <c r="BC430" s="343"/>
      <c r="BD430" s="343"/>
      <c r="BE430" s="475"/>
      <c r="BF430" s="475"/>
      <c r="BG430" s="475"/>
      <c r="BH430" s="475"/>
      <c r="BI430" s="475"/>
      <c r="BJ430" s="475"/>
      <c r="BK430" s="475"/>
      <c r="BL430" s="475"/>
      <c r="BM430" s="475"/>
      <c r="BN430" s="475"/>
      <c r="BO430" s="475"/>
      <c r="BP430" s="306"/>
      <c r="BQ430" s="496"/>
      <c r="BR430" s="496"/>
      <c r="BS430" s="496"/>
      <c r="BT430" s="496"/>
      <c r="BU430" s="496"/>
      <c r="BV430" s="496"/>
    </row>
    <row r="431" spans="1:74" s="52" customFormat="1" ht="12.75">
      <c r="A431" s="38"/>
      <c r="B431" s="46"/>
      <c r="C431" s="47"/>
      <c r="D431" s="48"/>
      <c r="E431" s="49"/>
      <c r="F431" s="49"/>
      <c r="G431" s="49"/>
      <c r="H431" s="49"/>
      <c r="I431" s="49"/>
      <c r="J431" s="49"/>
      <c r="K431" s="49"/>
      <c r="L431" s="49"/>
      <c r="M431" s="47"/>
      <c r="N431" s="50"/>
      <c r="O431" s="50"/>
      <c r="P431" s="50"/>
      <c r="Q431" s="50"/>
      <c r="R431" s="50"/>
      <c r="S431" s="50"/>
      <c r="T431" s="50"/>
      <c r="U431" s="50"/>
      <c r="V431" s="51"/>
      <c r="AE431" s="312"/>
      <c r="AF431" s="312"/>
      <c r="AG431" s="312"/>
      <c r="AH431" s="312"/>
      <c r="AI431" s="312"/>
      <c r="AJ431" s="312"/>
      <c r="AK431" s="312"/>
      <c r="AL431" s="312"/>
      <c r="AM431" s="312"/>
      <c r="AN431" s="312"/>
      <c r="AO431" s="312"/>
      <c r="AP431" s="312"/>
      <c r="AQ431" s="312"/>
      <c r="AR431" s="312"/>
      <c r="AS431" s="312"/>
      <c r="AT431" s="312"/>
      <c r="AU431" s="312"/>
      <c r="AV431" s="312"/>
      <c r="AW431" s="312"/>
      <c r="AX431" s="312"/>
      <c r="AY431" s="312"/>
      <c r="AZ431" s="312"/>
      <c r="BA431" s="312"/>
      <c r="BB431" s="312"/>
      <c r="BC431" s="312"/>
      <c r="BD431" s="312"/>
      <c r="BE431" s="306"/>
      <c r="BF431" s="306"/>
      <c r="BG431" s="306"/>
      <c r="BH431" s="306"/>
      <c r="BI431" s="306"/>
      <c r="BJ431" s="306"/>
      <c r="BK431" s="306"/>
      <c r="BL431" s="306"/>
      <c r="BM431" s="306"/>
      <c r="BN431" s="306"/>
      <c r="BO431" s="306"/>
      <c r="BP431" s="306"/>
      <c r="BQ431" s="496"/>
      <c r="BR431" s="496"/>
      <c r="BS431" s="496"/>
      <c r="BT431" s="496"/>
      <c r="BU431" s="496"/>
      <c r="BV431" s="496"/>
    </row>
    <row r="432" spans="1:74" s="52" customFormat="1" ht="12.75">
      <c r="A432" s="45">
        <v>3291.8800292611559</v>
      </c>
      <c r="B432" s="46" t="s">
        <v>317</v>
      </c>
      <c r="C432" s="47" t="s">
        <v>319</v>
      </c>
      <c r="D432" s="48">
        <v>0</v>
      </c>
      <c r="E432" s="49">
        <v>39.160119999999999</v>
      </c>
      <c r="F432" s="49">
        <v>5.6599999999999998E-2</v>
      </c>
      <c r="G432" s="49">
        <v>18.160270000000001</v>
      </c>
      <c r="H432" s="49">
        <v>0.19570000000000001</v>
      </c>
      <c r="I432" s="49">
        <v>0.2273</v>
      </c>
      <c r="J432" s="49">
        <v>42.139209999999999</v>
      </c>
      <c r="K432" s="49">
        <v>0.2878</v>
      </c>
      <c r="L432" s="49">
        <v>100.227</v>
      </c>
      <c r="M432" s="47"/>
      <c r="N432" s="50">
        <v>0.99695082729952211</v>
      </c>
      <c r="O432" s="50">
        <v>1.1392566449783892E-3</v>
      </c>
      <c r="P432" s="50">
        <v>0.38664110141859648</v>
      </c>
      <c r="Q432" s="50">
        <v>4.007416132508804E-3</v>
      </c>
      <c r="R432" s="50">
        <v>4.9013407792252326E-3</v>
      </c>
      <c r="S432" s="50">
        <v>1.5992805634137865</v>
      </c>
      <c r="T432" s="50">
        <v>7.8501537219034107E-3</v>
      </c>
      <c r="U432" s="50">
        <v>3.0007706594105215</v>
      </c>
      <c r="V432" s="51">
        <v>80.53089866204617</v>
      </c>
      <c r="X432" s="49">
        <v>0.26</v>
      </c>
      <c r="Y432" s="49">
        <v>34.229999999999997</v>
      </c>
      <c r="Z432" s="49">
        <v>0.53</v>
      </c>
      <c r="AA432" s="49">
        <v>8.98</v>
      </c>
      <c r="AB432" s="49">
        <v>10.029999999999999</v>
      </c>
      <c r="AC432" s="49">
        <v>0.26</v>
      </c>
      <c r="AD432" s="49">
        <v>2.0299999999999998</v>
      </c>
      <c r="AE432" s="312"/>
      <c r="AF432" s="465" t="s">
        <v>1749</v>
      </c>
      <c r="AG432" s="343">
        <v>30</v>
      </c>
      <c r="AH432" s="343">
        <v>15</v>
      </c>
      <c r="AI432" s="343"/>
      <c r="AJ432" s="343"/>
      <c r="AK432" s="343"/>
      <c r="AL432" s="343"/>
      <c r="AM432" s="343"/>
      <c r="AN432" s="343"/>
      <c r="AO432" s="343"/>
      <c r="AP432" s="343"/>
      <c r="AQ432" s="343"/>
      <c r="AR432" s="343"/>
      <c r="AS432" s="343"/>
      <c r="AT432" s="343"/>
      <c r="AU432" s="343"/>
      <c r="AV432" s="343"/>
      <c r="AW432" s="343"/>
      <c r="AX432" s="343"/>
      <c r="AY432" s="343"/>
      <c r="AZ432" s="343"/>
      <c r="BA432" s="343"/>
      <c r="BB432" s="343"/>
      <c r="BC432" s="343"/>
      <c r="BD432" s="343"/>
      <c r="BE432" s="475"/>
      <c r="BF432" s="475"/>
      <c r="BG432" s="475"/>
      <c r="BH432" s="475"/>
      <c r="BI432" s="475"/>
      <c r="BJ432" s="475"/>
      <c r="BK432" s="475"/>
      <c r="BL432" s="475"/>
      <c r="BM432" s="475"/>
      <c r="BN432" s="475"/>
      <c r="BO432" s="475"/>
      <c r="BP432" s="306"/>
      <c r="BQ432" s="496"/>
      <c r="BR432" s="496"/>
      <c r="BS432" s="496"/>
      <c r="BT432" s="496"/>
      <c r="BU432" s="496"/>
      <c r="BV432" s="496"/>
    </row>
    <row r="433" spans="1:74" s="52" customFormat="1" ht="12.75">
      <c r="A433" s="45">
        <v>3291.8800292611559</v>
      </c>
      <c r="B433" s="46" t="s">
        <v>317</v>
      </c>
      <c r="C433" s="47" t="s">
        <v>319</v>
      </c>
      <c r="D433" s="48">
        <v>4.0003124877939129</v>
      </c>
      <c r="E433" s="49">
        <v>39.567189999999997</v>
      </c>
      <c r="F433" s="49">
        <v>7.7899999999999997E-2</v>
      </c>
      <c r="G433" s="49">
        <v>15.273870000000001</v>
      </c>
      <c r="H433" s="49">
        <v>0.2671</v>
      </c>
      <c r="I433" s="49">
        <v>0.22539999999999999</v>
      </c>
      <c r="J433" s="49">
        <v>44.315170000000002</v>
      </c>
      <c r="K433" s="49">
        <v>0.24679999999999999</v>
      </c>
      <c r="L433" s="49">
        <v>99.973429999999993</v>
      </c>
      <c r="M433" s="47"/>
      <c r="N433" s="50">
        <v>0.99649089707322414</v>
      </c>
      <c r="O433" s="50">
        <v>1.5511400097227225E-3</v>
      </c>
      <c r="P433" s="50">
        <v>0.32169418547541595</v>
      </c>
      <c r="Q433" s="50">
        <v>5.4107305597882183E-3</v>
      </c>
      <c r="R433" s="50">
        <v>4.8081474577125645E-3</v>
      </c>
      <c r="S433" s="50">
        <v>1.6637922329594479</v>
      </c>
      <c r="T433" s="50">
        <v>6.659489372019399E-3</v>
      </c>
      <c r="U433" s="50">
        <v>3.0004068229073306</v>
      </c>
      <c r="V433" s="51">
        <v>83.797714127452764</v>
      </c>
      <c r="X433" s="49">
        <v>0.26</v>
      </c>
      <c r="Y433" s="49">
        <v>24.74</v>
      </c>
      <c r="Z433" s="49">
        <v>0.57999999999999996</v>
      </c>
      <c r="AA433" s="49">
        <v>6.84</v>
      </c>
      <c r="AB433" s="49">
        <v>9.67</v>
      </c>
      <c r="AC433" s="49">
        <v>0.25</v>
      </c>
      <c r="AD433" s="49">
        <v>2.29</v>
      </c>
      <c r="AE433" s="312"/>
      <c r="AF433" s="465" t="s">
        <v>1749</v>
      </c>
      <c r="AG433" s="343">
        <v>30</v>
      </c>
      <c r="AH433" s="343">
        <v>15</v>
      </c>
      <c r="AI433" s="343"/>
      <c r="AJ433" s="343"/>
      <c r="AK433" s="343"/>
      <c r="AL433" s="343"/>
      <c r="AM433" s="343"/>
      <c r="AN433" s="343"/>
      <c r="AO433" s="343"/>
      <c r="AP433" s="343"/>
      <c r="AQ433" s="343"/>
      <c r="AR433" s="343"/>
      <c r="AS433" s="343"/>
      <c r="AT433" s="343"/>
      <c r="AU433" s="343"/>
      <c r="AV433" s="343"/>
      <c r="AW433" s="343"/>
      <c r="AX433" s="343"/>
      <c r="AY433" s="343"/>
      <c r="AZ433" s="343"/>
      <c r="BA433" s="343"/>
      <c r="BB433" s="343"/>
      <c r="BC433" s="343"/>
      <c r="BD433" s="343"/>
      <c r="BE433" s="475"/>
      <c r="BF433" s="475"/>
      <c r="BG433" s="475"/>
      <c r="BH433" s="475"/>
      <c r="BI433" s="475"/>
      <c r="BJ433" s="475"/>
      <c r="BK433" s="475"/>
      <c r="BL433" s="475"/>
      <c r="BM433" s="475"/>
      <c r="BN433" s="475"/>
      <c r="BO433" s="475"/>
      <c r="BP433" s="306"/>
      <c r="BQ433" s="496"/>
      <c r="BR433" s="496"/>
      <c r="BS433" s="496"/>
      <c r="BT433" s="496"/>
      <c r="BU433" s="496"/>
      <c r="BV433" s="496"/>
    </row>
    <row r="434" spans="1:74" s="52" customFormat="1" ht="12.75">
      <c r="A434" s="45">
        <v>3291.8800292611559</v>
      </c>
      <c r="B434" s="46" t="s">
        <v>317</v>
      </c>
      <c r="C434" s="47" t="s">
        <v>319</v>
      </c>
      <c r="D434" s="48">
        <v>8.0003124877939129</v>
      </c>
      <c r="E434" s="49">
        <v>40.004800000000003</v>
      </c>
      <c r="F434" s="49">
        <v>3.8699999999999998E-2</v>
      </c>
      <c r="G434" s="49">
        <v>13.479889999999999</v>
      </c>
      <c r="H434" s="49">
        <v>0.30990000000000001</v>
      </c>
      <c r="I434" s="49">
        <v>0.21909999999999999</v>
      </c>
      <c r="J434" s="49">
        <v>46.017670000000003</v>
      </c>
      <c r="K434" s="49">
        <v>0.24310000000000001</v>
      </c>
      <c r="L434" s="49">
        <v>100.31316</v>
      </c>
      <c r="M434" s="47"/>
      <c r="N434" s="50">
        <v>0.99594200108484443</v>
      </c>
      <c r="O434" s="50">
        <v>7.6174274125139266E-4</v>
      </c>
      <c r="P434" s="50">
        <v>0.28064950892040258</v>
      </c>
      <c r="Q434" s="50">
        <v>6.2056519342891621E-3</v>
      </c>
      <c r="R434" s="50">
        <v>4.6200860150722219E-3</v>
      </c>
      <c r="S434" s="50">
        <v>1.7078712010701278</v>
      </c>
      <c r="T434" s="50">
        <v>6.4843216666654593E-3</v>
      </c>
      <c r="U434" s="50">
        <v>3.0025345134326527</v>
      </c>
      <c r="V434" s="51">
        <v>85.886518178543938</v>
      </c>
      <c r="X434" s="49">
        <v>0.25</v>
      </c>
      <c r="Y434" s="49">
        <v>47.88</v>
      </c>
      <c r="Z434" s="49">
        <v>0.62</v>
      </c>
      <c r="AA434" s="49">
        <v>6.08</v>
      </c>
      <c r="AB434" s="49">
        <v>9.8000000000000007</v>
      </c>
      <c r="AC434" s="49">
        <v>0.25</v>
      </c>
      <c r="AD434" s="49">
        <v>2.2999999999999998</v>
      </c>
      <c r="AE434" s="312"/>
      <c r="AF434" s="465" t="s">
        <v>1749</v>
      </c>
      <c r="AG434" s="343">
        <v>30</v>
      </c>
      <c r="AH434" s="343">
        <v>15</v>
      </c>
      <c r="AI434" s="343"/>
      <c r="AJ434" s="343"/>
      <c r="AK434" s="343"/>
      <c r="AL434" s="343"/>
      <c r="AM434" s="343"/>
      <c r="AN434" s="343"/>
      <c r="AO434" s="343"/>
      <c r="AP434" s="343"/>
      <c r="AQ434" s="343"/>
      <c r="AR434" s="343"/>
      <c r="AS434" s="343"/>
      <c r="AT434" s="343"/>
      <c r="AU434" s="343"/>
      <c r="AV434" s="343"/>
      <c r="AW434" s="343"/>
      <c r="AX434" s="343"/>
      <c r="AY434" s="343"/>
      <c r="AZ434" s="343"/>
      <c r="BA434" s="343"/>
      <c r="BB434" s="343"/>
      <c r="BC434" s="343"/>
      <c r="BD434" s="343"/>
      <c r="BE434" s="475"/>
      <c r="BF434" s="475"/>
      <c r="BG434" s="475"/>
      <c r="BH434" s="475"/>
      <c r="BI434" s="475"/>
      <c r="BJ434" s="475"/>
      <c r="BK434" s="475"/>
      <c r="BL434" s="475"/>
      <c r="BM434" s="475"/>
      <c r="BN434" s="475"/>
      <c r="BO434" s="475"/>
      <c r="BP434" s="306"/>
      <c r="BQ434" s="496"/>
      <c r="BR434" s="496"/>
      <c r="BS434" s="496"/>
      <c r="BT434" s="496"/>
      <c r="BU434" s="496"/>
      <c r="BV434" s="496"/>
    </row>
    <row r="435" spans="1:74" s="52" customFormat="1" ht="12.75">
      <c r="A435" s="45">
        <v>3291.8800292611559</v>
      </c>
      <c r="B435" s="46" t="s">
        <v>317</v>
      </c>
      <c r="C435" s="47" t="s">
        <v>319</v>
      </c>
      <c r="D435" s="48">
        <v>12.000312487793913</v>
      </c>
      <c r="E435" s="49">
        <v>39.964080000000003</v>
      </c>
      <c r="F435" s="49">
        <v>9.01E-2</v>
      </c>
      <c r="G435" s="49">
        <v>12.94871</v>
      </c>
      <c r="H435" s="49">
        <v>0.34460000000000002</v>
      </c>
      <c r="I435" s="49">
        <v>0.1676</v>
      </c>
      <c r="J435" s="49">
        <v>46.279589999999999</v>
      </c>
      <c r="K435" s="49">
        <v>0.24740000000000001</v>
      </c>
      <c r="L435" s="49">
        <v>100.04208</v>
      </c>
      <c r="M435" s="47"/>
      <c r="N435" s="50">
        <v>0.99507928296619763</v>
      </c>
      <c r="O435" s="50">
        <v>1.7737322846476016E-3</v>
      </c>
      <c r="P435" s="50">
        <v>0.26963133585998106</v>
      </c>
      <c r="Q435" s="50">
        <v>6.9015562244872054E-3</v>
      </c>
      <c r="R435" s="50">
        <v>3.5346597816519835E-3</v>
      </c>
      <c r="S435" s="50">
        <v>1.7178526660154791</v>
      </c>
      <c r="T435" s="50">
        <v>6.6000193320632349E-3</v>
      </c>
      <c r="U435" s="50">
        <v>3.0013732524645076</v>
      </c>
      <c r="V435" s="51">
        <v>86.433534277229526</v>
      </c>
      <c r="X435" s="49">
        <v>0.25</v>
      </c>
      <c r="Y435" s="49">
        <v>21.93</v>
      </c>
      <c r="Z435" s="49">
        <v>0.63</v>
      </c>
      <c r="AA435" s="49">
        <v>5.45</v>
      </c>
      <c r="AB435" s="49">
        <v>12.92</v>
      </c>
      <c r="AC435" s="49">
        <v>0.24</v>
      </c>
      <c r="AD435" s="49">
        <v>2.23</v>
      </c>
      <c r="AE435" s="312"/>
      <c r="AF435" s="465" t="s">
        <v>1749</v>
      </c>
      <c r="AG435" s="343">
        <v>30</v>
      </c>
      <c r="AH435" s="343">
        <v>15</v>
      </c>
      <c r="AI435" s="343"/>
      <c r="AJ435" s="343"/>
      <c r="AK435" s="343"/>
      <c r="AL435" s="343"/>
      <c r="AM435" s="343"/>
      <c r="AN435" s="343"/>
      <c r="AO435" s="343"/>
      <c r="AP435" s="343"/>
      <c r="AQ435" s="343"/>
      <c r="AR435" s="343"/>
      <c r="AS435" s="343"/>
      <c r="AT435" s="343"/>
      <c r="AU435" s="343"/>
      <c r="AV435" s="343"/>
      <c r="AW435" s="343"/>
      <c r="AX435" s="343"/>
      <c r="AY435" s="343"/>
      <c r="AZ435" s="343"/>
      <c r="BA435" s="343"/>
      <c r="BB435" s="343"/>
      <c r="BC435" s="343"/>
      <c r="BD435" s="343"/>
      <c r="BE435" s="475"/>
      <c r="BF435" s="475"/>
      <c r="BG435" s="475"/>
      <c r="BH435" s="475"/>
      <c r="BI435" s="475"/>
      <c r="BJ435" s="475"/>
      <c r="BK435" s="475"/>
      <c r="BL435" s="475"/>
      <c r="BM435" s="475"/>
      <c r="BN435" s="475"/>
      <c r="BO435" s="475"/>
      <c r="BP435" s="306"/>
      <c r="BQ435" s="496"/>
      <c r="BR435" s="496"/>
      <c r="BS435" s="496"/>
      <c r="BT435" s="496"/>
      <c r="BU435" s="496"/>
      <c r="BV435" s="496"/>
    </row>
    <row r="436" spans="1:74" s="52" customFormat="1" ht="12.75">
      <c r="A436" s="45">
        <v>3291.8800292611559</v>
      </c>
      <c r="B436" s="46" t="s">
        <v>317</v>
      </c>
      <c r="C436" s="47" t="s">
        <v>319</v>
      </c>
      <c r="D436" s="48">
        <v>16.000312487793913</v>
      </c>
      <c r="E436" s="49">
        <v>40.157440000000001</v>
      </c>
      <c r="F436" s="49">
        <v>7.5300000000000006E-2</v>
      </c>
      <c r="G436" s="49">
        <v>12.988799999999999</v>
      </c>
      <c r="H436" s="49">
        <v>0.30430000000000001</v>
      </c>
      <c r="I436" s="49">
        <v>0.1958</v>
      </c>
      <c r="J436" s="49">
        <v>46.36018</v>
      </c>
      <c r="K436" s="49">
        <v>0.2402</v>
      </c>
      <c r="L436" s="49">
        <v>100.32201999999999</v>
      </c>
      <c r="M436" s="47"/>
      <c r="N436" s="50">
        <v>0.99685919142403012</v>
      </c>
      <c r="O436" s="50">
        <v>1.4778766576079591E-3</v>
      </c>
      <c r="P436" s="50">
        <v>0.26964527968587837</v>
      </c>
      <c r="Q436" s="50">
        <v>6.0759423312896415E-3</v>
      </c>
      <c r="R436" s="50">
        <v>4.1168612012237957E-3</v>
      </c>
      <c r="S436" s="50">
        <v>1.7156214105826368</v>
      </c>
      <c r="T436" s="50">
        <v>6.3884933780870724E-3</v>
      </c>
      <c r="U436" s="50">
        <v>3.0001850552607543</v>
      </c>
      <c r="V436" s="51">
        <v>86.417679750149446</v>
      </c>
      <c r="X436" s="49">
        <v>0.25</v>
      </c>
      <c r="Y436" s="49">
        <v>26.01</v>
      </c>
      <c r="Z436" s="49">
        <v>0.63</v>
      </c>
      <c r="AA436" s="49">
        <v>6.12</v>
      </c>
      <c r="AB436" s="49">
        <v>10.8</v>
      </c>
      <c r="AC436" s="49">
        <v>0.24</v>
      </c>
      <c r="AD436" s="49">
        <v>2.31</v>
      </c>
      <c r="AE436" s="312"/>
      <c r="AF436" s="465" t="s">
        <v>1749</v>
      </c>
      <c r="AG436" s="343">
        <v>30</v>
      </c>
      <c r="AH436" s="343">
        <v>15</v>
      </c>
      <c r="AI436" s="343"/>
      <c r="AJ436" s="343"/>
      <c r="AK436" s="343"/>
      <c r="AL436" s="343"/>
      <c r="AM436" s="343"/>
      <c r="AN436" s="343"/>
      <c r="AO436" s="343"/>
      <c r="AP436" s="343"/>
      <c r="AQ436" s="343"/>
      <c r="AR436" s="343"/>
      <c r="AS436" s="343"/>
      <c r="AT436" s="343"/>
      <c r="AU436" s="343"/>
      <c r="AV436" s="343"/>
      <c r="AW436" s="343"/>
      <c r="AX436" s="343"/>
      <c r="AY436" s="343"/>
      <c r="AZ436" s="343"/>
      <c r="BA436" s="343"/>
      <c r="BB436" s="343"/>
      <c r="BC436" s="343"/>
      <c r="BD436" s="343"/>
      <c r="BE436" s="475"/>
      <c r="BF436" s="475"/>
      <c r="BG436" s="475"/>
      <c r="BH436" s="475"/>
      <c r="BI436" s="475"/>
      <c r="BJ436" s="475"/>
      <c r="BK436" s="475"/>
      <c r="BL436" s="475"/>
      <c r="BM436" s="475"/>
      <c r="BN436" s="475"/>
      <c r="BO436" s="475"/>
      <c r="BP436" s="306"/>
      <c r="BQ436" s="496"/>
      <c r="BR436" s="496"/>
      <c r="BS436" s="496"/>
      <c r="BT436" s="496"/>
      <c r="BU436" s="496"/>
      <c r="BV436" s="496"/>
    </row>
    <row r="437" spans="1:74" s="52" customFormat="1" ht="12.75">
      <c r="A437" s="45">
        <v>3291.8800292611559</v>
      </c>
      <c r="B437" s="46" t="s">
        <v>317</v>
      </c>
      <c r="C437" s="47" t="s">
        <v>319</v>
      </c>
      <c r="D437" s="48">
        <v>20.000312487793913</v>
      </c>
      <c r="E437" s="49">
        <v>40.228679999999997</v>
      </c>
      <c r="F437" s="49">
        <v>9.2200009999999999E-2</v>
      </c>
      <c r="G437" s="49">
        <v>12.958729999999999</v>
      </c>
      <c r="H437" s="49">
        <v>0.32379999999999998</v>
      </c>
      <c r="I437" s="49">
        <v>0.18329999999999999</v>
      </c>
      <c r="J437" s="49">
        <v>46.249369999999999</v>
      </c>
      <c r="K437" s="49">
        <v>0.23230000000000001</v>
      </c>
      <c r="L437" s="49">
        <v>100.26838001</v>
      </c>
      <c r="M437" s="47"/>
      <c r="N437" s="50">
        <v>0.99869668364645969</v>
      </c>
      <c r="O437" s="50">
        <v>1.8096900909249779E-3</v>
      </c>
      <c r="P437" s="50">
        <v>0.26903963211370069</v>
      </c>
      <c r="Q437" s="50">
        <v>6.4657448411425227E-3</v>
      </c>
      <c r="R437" s="50">
        <v>3.8543045647716004E-3</v>
      </c>
      <c r="S437" s="50">
        <v>1.7116390731671733</v>
      </c>
      <c r="T437" s="50">
        <v>6.178807747517643E-3</v>
      </c>
      <c r="U437" s="50">
        <v>2.9976839361716903</v>
      </c>
      <c r="V437" s="51">
        <v>86.4167958489992</v>
      </c>
      <c r="X437" s="49">
        <v>0.25</v>
      </c>
      <c r="Y437" s="49">
        <v>21.29</v>
      </c>
      <c r="Z437" s="49">
        <v>0.63</v>
      </c>
      <c r="AA437" s="49">
        <v>5.8</v>
      </c>
      <c r="AB437" s="49">
        <v>11.64</v>
      </c>
      <c r="AC437" s="49">
        <v>0.24</v>
      </c>
      <c r="AD437" s="49">
        <v>2.4</v>
      </c>
      <c r="AE437" s="312"/>
      <c r="AF437" s="465" t="s">
        <v>1749</v>
      </c>
      <c r="AG437" s="343">
        <v>30</v>
      </c>
      <c r="AH437" s="343">
        <v>15</v>
      </c>
      <c r="AI437" s="343"/>
      <c r="AJ437" s="343"/>
      <c r="AK437" s="343"/>
      <c r="AL437" s="343"/>
      <c r="AM437" s="343"/>
      <c r="AN437" s="343"/>
      <c r="AO437" s="343"/>
      <c r="AP437" s="343"/>
      <c r="AQ437" s="343"/>
      <c r="AR437" s="343"/>
      <c r="AS437" s="343"/>
      <c r="AT437" s="343"/>
      <c r="AU437" s="343"/>
      <c r="AV437" s="343"/>
      <c r="AW437" s="343"/>
      <c r="AX437" s="343"/>
      <c r="AY437" s="343"/>
      <c r="AZ437" s="343"/>
      <c r="BA437" s="343"/>
      <c r="BB437" s="343"/>
      <c r="BC437" s="343"/>
      <c r="BD437" s="343"/>
      <c r="BE437" s="475"/>
      <c r="BF437" s="475"/>
      <c r="BG437" s="475"/>
      <c r="BH437" s="475"/>
      <c r="BI437" s="475"/>
      <c r="BJ437" s="475"/>
      <c r="BK437" s="475"/>
      <c r="BL437" s="475"/>
      <c r="BM437" s="475"/>
      <c r="BN437" s="475"/>
      <c r="BO437" s="475"/>
      <c r="BP437" s="306"/>
      <c r="BQ437" s="496"/>
      <c r="BR437" s="496"/>
      <c r="BS437" s="496"/>
      <c r="BT437" s="496"/>
      <c r="BU437" s="496"/>
      <c r="BV437" s="496"/>
    </row>
    <row r="438" spans="1:74" s="52" customFormat="1" ht="12.75">
      <c r="A438" s="45">
        <v>3291.8800292611559</v>
      </c>
      <c r="B438" s="46" t="s">
        <v>317</v>
      </c>
      <c r="C438" s="47" t="s">
        <v>319</v>
      </c>
      <c r="D438" s="48">
        <v>24.000312487793913</v>
      </c>
      <c r="E438" s="49">
        <v>39.943730000000002</v>
      </c>
      <c r="F438" s="49">
        <v>5.91E-2</v>
      </c>
      <c r="G438" s="49">
        <v>13.028890000000001</v>
      </c>
      <c r="H438" s="49">
        <v>0.31319999999999998</v>
      </c>
      <c r="I438" s="49">
        <v>0.1648</v>
      </c>
      <c r="J438" s="49">
        <v>46.219149999999999</v>
      </c>
      <c r="K438" s="49">
        <v>0.24010000000000001</v>
      </c>
      <c r="L438" s="49">
        <v>99.968969999999999</v>
      </c>
      <c r="M438" s="47"/>
      <c r="N438" s="50">
        <v>0.99564309102503645</v>
      </c>
      <c r="O438" s="50">
        <v>1.1647104255338235E-3</v>
      </c>
      <c r="P438" s="50">
        <v>0.27159294130318246</v>
      </c>
      <c r="Q438" s="50">
        <v>6.279437074209868E-3</v>
      </c>
      <c r="R438" s="50">
        <v>3.4793491622422692E-3</v>
      </c>
      <c r="S438" s="50">
        <v>1.7174557913982491</v>
      </c>
      <c r="T438" s="50">
        <v>6.412167735441501E-3</v>
      </c>
      <c r="U438" s="50">
        <v>3.0020274881238955</v>
      </c>
      <c r="V438" s="51">
        <v>86.345586368096789</v>
      </c>
      <c r="X438" s="49">
        <v>0.25</v>
      </c>
      <c r="Y438" s="49">
        <v>33.119999999999997</v>
      </c>
      <c r="Z438" s="49">
        <v>0.63</v>
      </c>
      <c r="AA438" s="49">
        <v>5.98</v>
      </c>
      <c r="AB438" s="49">
        <v>13.08</v>
      </c>
      <c r="AC438" s="49">
        <v>0.24</v>
      </c>
      <c r="AD438" s="49">
        <v>2.31</v>
      </c>
      <c r="AE438" s="312"/>
      <c r="AF438" s="465" t="s">
        <v>1749</v>
      </c>
      <c r="AG438" s="343">
        <v>30</v>
      </c>
      <c r="AH438" s="343">
        <v>15</v>
      </c>
      <c r="AI438" s="343"/>
      <c r="AJ438" s="343"/>
      <c r="AK438" s="343"/>
      <c r="AL438" s="343"/>
      <c r="AM438" s="343"/>
      <c r="AN438" s="343"/>
      <c r="AO438" s="343"/>
      <c r="AP438" s="343"/>
      <c r="AQ438" s="343"/>
      <c r="AR438" s="343"/>
      <c r="AS438" s="343"/>
      <c r="AT438" s="343"/>
      <c r="AU438" s="343"/>
      <c r="AV438" s="343"/>
      <c r="AW438" s="343"/>
      <c r="AX438" s="343"/>
      <c r="AY438" s="343"/>
      <c r="AZ438" s="343"/>
      <c r="BA438" s="343"/>
      <c r="BB438" s="343"/>
      <c r="BC438" s="343"/>
      <c r="BD438" s="343"/>
      <c r="BE438" s="475"/>
      <c r="BF438" s="475"/>
      <c r="BG438" s="475"/>
      <c r="BH438" s="475"/>
      <c r="BI438" s="475"/>
      <c r="BJ438" s="475"/>
      <c r="BK438" s="475"/>
      <c r="BL438" s="475"/>
      <c r="BM438" s="475"/>
      <c r="BN438" s="475"/>
      <c r="BO438" s="475"/>
      <c r="BP438" s="306"/>
      <c r="BQ438" s="496"/>
      <c r="BR438" s="496"/>
      <c r="BS438" s="496"/>
      <c r="BT438" s="496"/>
      <c r="BU438" s="496"/>
      <c r="BV438" s="496"/>
    </row>
    <row r="439" spans="1:74" s="52" customFormat="1" ht="12.75">
      <c r="A439" s="45">
        <v>3291.8800292611559</v>
      </c>
      <c r="B439" s="46" t="s">
        <v>317</v>
      </c>
      <c r="C439" s="47" t="s">
        <v>319</v>
      </c>
      <c r="D439" s="48">
        <v>28.000312487793913</v>
      </c>
      <c r="E439" s="49">
        <v>40.320270000000001</v>
      </c>
      <c r="F439" s="49">
        <v>3.9100000000000003E-2</v>
      </c>
      <c r="G439" s="49">
        <v>13.01887</v>
      </c>
      <c r="H439" s="49">
        <v>0.30359999999999998</v>
      </c>
      <c r="I439" s="49">
        <v>0.19339999999999999</v>
      </c>
      <c r="J439" s="49">
        <v>46.26952</v>
      </c>
      <c r="K439" s="49">
        <v>0.24079999999999999</v>
      </c>
      <c r="L439" s="49">
        <v>100.38555999999998</v>
      </c>
      <c r="M439" s="47"/>
      <c r="N439" s="50">
        <v>1.0001078006421227</v>
      </c>
      <c r="O439" s="50">
        <v>7.6678843756693355E-4</v>
      </c>
      <c r="P439" s="50">
        <v>0.27005527664302104</v>
      </c>
      <c r="Q439" s="50">
        <v>6.0571599574309977E-3</v>
      </c>
      <c r="R439" s="50">
        <v>4.0631756018863815E-3</v>
      </c>
      <c r="S439" s="50">
        <v>1.7109090468968655</v>
      </c>
      <c r="T439" s="50">
        <v>6.399374303850203E-3</v>
      </c>
      <c r="U439" s="50">
        <v>2.9983586224827437</v>
      </c>
      <c r="V439" s="51">
        <v>86.367484086717653</v>
      </c>
      <c r="X439" s="49">
        <v>0.25</v>
      </c>
      <c r="Y439" s="49">
        <v>47.84</v>
      </c>
      <c r="Z439" s="49">
        <v>0.63</v>
      </c>
      <c r="AA439" s="49">
        <v>6.13</v>
      </c>
      <c r="AB439" s="49">
        <v>11.04</v>
      </c>
      <c r="AC439" s="49">
        <v>0.24</v>
      </c>
      <c r="AD439" s="49">
        <v>2.31</v>
      </c>
      <c r="AE439" s="312"/>
      <c r="AF439" s="465" t="s">
        <v>1749</v>
      </c>
      <c r="AG439" s="343">
        <v>30</v>
      </c>
      <c r="AH439" s="343">
        <v>15</v>
      </c>
      <c r="AI439" s="343"/>
      <c r="AJ439" s="343"/>
      <c r="AK439" s="343"/>
      <c r="AL439" s="343"/>
      <c r="AM439" s="343"/>
      <c r="AN439" s="343"/>
      <c r="AO439" s="343"/>
      <c r="AP439" s="343"/>
      <c r="AQ439" s="343"/>
      <c r="AR439" s="343"/>
      <c r="AS439" s="343"/>
      <c r="AT439" s="343"/>
      <c r="AU439" s="343"/>
      <c r="AV439" s="343"/>
      <c r="AW439" s="343"/>
      <c r="AX439" s="343"/>
      <c r="AY439" s="343"/>
      <c r="AZ439" s="343"/>
      <c r="BA439" s="343"/>
      <c r="BB439" s="343"/>
      <c r="BC439" s="343"/>
      <c r="BD439" s="343"/>
      <c r="BE439" s="475"/>
      <c r="BF439" s="475"/>
      <c r="BG439" s="475"/>
      <c r="BH439" s="475"/>
      <c r="BI439" s="475"/>
      <c r="BJ439" s="475"/>
      <c r="BK439" s="475"/>
      <c r="BL439" s="475"/>
      <c r="BM439" s="475"/>
      <c r="BN439" s="475"/>
      <c r="BO439" s="475"/>
      <c r="BP439" s="306"/>
      <c r="BQ439" s="496"/>
      <c r="BR439" s="496"/>
      <c r="BS439" s="496"/>
      <c r="BT439" s="496"/>
      <c r="BU439" s="496"/>
      <c r="BV439" s="496"/>
    </row>
    <row r="440" spans="1:74" s="52" customFormat="1" ht="12.75">
      <c r="A440" s="45">
        <v>3291.8800292611559</v>
      </c>
      <c r="B440" s="46" t="s">
        <v>317</v>
      </c>
      <c r="C440" s="47" t="s">
        <v>319</v>
      </c>
      <c r="D440" s="48">
        <v>32.000312487793913</v>
      </c>
      <c r="E440" s="49">
        <v>40.157440000000001</v>
      </c>
      <c r="F440" s="49">
        <v>6.4399999999999999E-2</v>
      </c>
      <c r="G440" s="49">
        <v>12.99882</v>
      </c>
      <c r="H440" s="49">
        <v>0.2989</v>
      </c>
      <c r="I440" s="49">
        <v>0.217</v>
      </c>
      <c r="J440" s="49">
        <v>46.430700000000002</v>
      </c>
      <c r="K440" s="49">
        <v>0.2296</v>
      </c>
      <c r="L440" s="49">
        <v>100.39686</v>
      </c>
      <c r="M440" s="47"/>
      <c r="N440" s="50">
        <v>0.99630327468806168</v>
      </c>
      <c r="O440" s="50">
        <v>1.2632427693177581E-3</v>
      </c>
      <c r="P440" s="50">
        <v>0.26970280456443219</v>
      </c>
      <c r="Q440" s="50">
        <v>5.9647925795361196E-3</v>
      </c>
      <c r="R440" s="50">
        <v>4.560064774097791E-3</v>
      </c>
      <c r="S440" s="50">
        <v>1.7172728959812538</v>
      </c>
      <c r="T440" s="50">
        <v>6.1031644166040025E-3</v>
      </c>
      <c r="U440" s="50">
        <v>3.0011702397733031</v>
      </c>
      <c r="V440" s="51">
        <v>86.426466891851604</v>
      </c>
      <c r="X440" s="49">
        <v>0.25</v>
      </c>
      <c r="Y440" s="49">
        <v>30.16</v>
      </c>
      <c r="Z440" s="49">
        <v>0.63</v>
      </c>
      <c r="AA440" s="49">
        <v>6.25</v>
      </c>
      <c r="AB440" s="49">
        <v>10.19</v>
      </c>
      <c r="AC440" s="49">
        <v>0.24</v>
      </c>
      <c r="AD440" s="49">
        <v>2.41</v>
      </c>
      <c r="AE440" s="312"/>
      <c r="AF440" s="465" t="s">
        <v>1749</v>
      </c>
      <c r="AG440" s="343">
        <v>30</v>
      </c>
      <c r="AH440" s="343">
        <v>15</v>
      </c>
      <c r="AI440" s="343"/>
      <c r="AJ440" s="343"/>
      <c r="AK440" s="343"/>
      <c r="AL440" s="343"/>
      <c r="AM440" s="343"/>
      <c r="AN440" s="343"/>
      <c r="AO440" s="343"/>
      <c r="AP440" s="343"/>
      <c r="AQ440" s="343"/>
      <c r="AR440" s="343"/>
      <c r="AS440" s="343"/>
      <c r="AT440" s="343"/>
      <c r="AU440" s="343"/>
      <c r="AV440" s="343"/>
      <c r="AW440" s="343"/>
      <c r="AX440" s="343"/>
      <c r="AY440" s="343"/>
      <c r="AZ440" s="343"/>
      <c r="BA440" s="343"/>
      <c r="BB440" s="343"/>
      <c r="BC440" s="343"/>
      <c r="BD440" s="343"/>
      <c r="BE440" s="475"/>
      <c r="BF440" s="475"/>
      <c r="BG440" s="475"/>
      <c r="BH440" s="475"/>
      <c r="BI440" s="475"/>
      <c r="BJ440" s="475"/>
      <c r="BK440" s="475"/>
      <c r="BL440" s="475"/>
      <c r="BM440" s="475"/>
      <c r="BN440" s="475"/>
      <c r="BO440" s="475"/>
      <c r="BP440" s="306"/>
      <c r="BQ440" s="496"/>
      <c r="BR440" s="496"/>
      <c r="BS440" s="496"/>
      <c r="BT440" s="496"/>
      <c r="BU440" s="496"/>
      <c r="BV440" s="496"/>
    </row>
    <row r="441" spans="1:74" s="52" customFormat="1" ht="12.75">
      <c r="A441" s="45">
        <v>3291.8800292611559</v>
      </c>
      <c r="B441" s="46" t="s">
        <v>317</v>
      </c>
      <c r="C441" s="47" t="s">
        <v>319</v>
      </c>
      <c r="D441" s="48">
        <v>36.000312487793913</v>
      </c>
      <c r="E441" s="49">
        <v>40.035319999999999</v>
      </c>
      <c r="F441" s="49">
        <v>7.0099999999999996E-2</v>
      </c>
      <c r="G441" s="49">
        <v>12.99882</v>
      </c>
      <c r="H441" s="49">
        <v>0.30220000000000002</v>
      </c>
      <c r="I441" s="49">
        <v>0.19</v>
      </c>
      <c r="J441" s="49">
        <v>46.380330000000001</v>
      </c>
      <c r="K441" s="49">
        <v>0.2364</v>
      </c>
      <c r="L441" s="49">
        <v>100.21316999999999</v>
      </c>
      <c r="M441" s="47"/>
      <c r="N441" s="50">
        <v>0.99524105102045746</v>
      </c>
      <c r="O441" s="50">
        <v>1.3777753488187592E-3</v>
      </c>
      <c r="P441" s="50">
        <v>0.27023705600800596</v>
      </c>
      <c r="Q441" s="50">
        <v>6.0425928078768109E-3</v>
      </c>
      <c r="R441" s="50">
        <v>4.000592507317372E-3</v>
      </c>
      <c r="S441" s="50">
        <v>1.7188079626810409</v>
      </c>
      <c r="T441" s="50">
        <v>6.2963679083880893E-3</v>
      </c>
      <c r="U441" s="50">
        <v>3.0020033982819054</v>
      </c>
      <c r="V441" s="51">
        <v>86.413728524550166</v>
      </c>
      <c r="X441" s="49">
        <v>0.25</v>
      </c>
      <c r="Y441" s="49">
        <v>28.44</v>
      </c>
      <c r="Z441" s="49">
        <v>0.63</v>
      </c>
      <c r="AA441" s="49">
        <v>6.21</v>
      </c>
      <c r="AB441" s="49">
        <v>11.51</v>
      </c>
      <c r="AC441" s="49">
        <v>0.24</v>
      </c>
      <c r="AD441" s="49">
        <v>2.34</v>
      </c>
      <c r="AE441" s="312"/>
      <c r="AF441" s="465" t="s">
        <v>1749</v>
      </c>
      <c r="AG441" s="343">
        <v>30</v>
      </c>
      <c r="AH441" s="343">
        <v>15</v>
      </c>
      <c r="AI441" s="343"/>
      <c r="AJ441" s="343"/>
      <c r="AK441" s="343"/>
      <c r="AL441" s="343"/>
      <c r="AM441" s="343"/>
      <c r="AN441" s="343"/>
      <c r="AO441" s="343"/>
      <c r="AP441" s="343"/>
      <c r="AQ441" s="343"/>
      <c r="AR441" s="343"/>
      <c r="AS441" s="343"/>
      <c r="AT441" s="343"/>
      <c r="AU441" s="343"/>
      <c r="AV441" s="343"/>
      <c r="AW441" s="343"/>
      <c r="AX441" s="343"/>
      <c r="AY441" s="343"/>
      <c r="AZ441" s="343"/>
      <c r="BA441" s="343"/>
      <c r="BB441" s="343"/>
      <c r="BC441" s="343"/>
      <c r="BD441" s="343"/>
      <c r="BE441" s="475"/>
      <c r="BF441" s="475"/>
      <c r="BG441" s="475"/>
      <c r="BH441" s="475"/>
      <c r="BI441" s="475"/>
      <c r="BJ441" s="475"/>
      <c r="BK441" s="475"/>
      <c r="BL441" s="475"/>
      <c r="BM441" s="475"/>
      <c r="BN441" s="475"/>
      <c r="BO441" s="475"/>
      <c r="BP441" s="306"/>
      <c r="BQ441" s="496"/>
      <c r="BR441" s="496"/>
      <c r="BS441" s="496"/>
      <c r="BT441" s="496"/>
      <c r="BU441" s="496"/>
      <c r="BV441" s="496"/>
    </row>
    <row r="442" spans="1:74" s="52" customFormat="1" ht="12.75">
      <c r="A442" s="45">
        <v>3291.8800292611559</v>
      </c>
      <c r="B442" s="46" t="s">
        <v>317</v>
      </c>
      <c r="C442" s="47" t="s">
        <v>319</v>
      </c>
      <c r="D442" s="48">
        <v>40.000312487793913</v>
      </c>
      <c r="E442" s="49">
        <v>40.238860000000003</v>
      </c>
      <c r="F442" s="49">
        <v>8.3299999999999999E-2</v>
      </c>
      <c r="G442" s="49">
        <v>12.99882</v>
      </c>
      <c r="H442" s="49">
        <v>0.32440000000000002</v>
      </c>
      <c r="I442" s="49">
        <v>0.1784</v>
      </c>
      <c r="J442" s="49">
        <v>46.42062</v>
      </c>
      <c r="K442" s="49">
        <v>0.23430000000000001</v>
      </c>
      <c r="L442" s="49">
        <v>100.47870000000002</v>
      </c>
      <c r="M442" s="47"/>
      <c r="N442" s="50">
        <v>0.99717602374161285</v>
      </c>
      <c r="O442" s="50">
        <v>1.6320992900942862E-3</v>
      </c>
      <c r="P442" s="50">
        <v>0.26939286147730707</v>
      </c>
      <c r="Q442" s="50">
        <v>6.4662262655972849E-3</v>
      </c>
      <c r="R442" s="50">
        <v>3.7446113444234053E-3</v>
      </c>
      <c r="S442" s="50">
        <v>1.714927014373004</v>
      </c>
      <c r="T442" s="50">
        <v>6.2209411861590801E-3</v>
      </c>
      <c r="U442" s="50">
        <v>2.9995597776781979</v>
      </c>
      <c r="V442" s="51">
        <v>86.423919613168806</v>
      </c>
      <c r="X442" s="49">
        <v>0.25</v>
      </c>
      <c r="Y442" s="49">
        <v>23.88</v>
      </c>
      <c r="Z442" s="49">
        <v>0.63</v>
      </c>
      <c r="AA442" s="49">
        <v>5.76</v>
      </c>
      <c r="AB442" s="49">
        <v>11.71</v>
      </c>
      <c r="AC442" s="49">
        <v>0.24</v>
      </c>
      <c r="AD442" s="49">
        <v>2.36</v>
      </c>
      <c r="AE442" s="312"/>
      <c r="AF442" s="465" t="s">
        <v>1749</v>
      </c>
      <c r="AG442" s="343">
        <v>30</v>
      </c>
      <c r="AH442" s="343">
        <v>15</v>
      </c>
      <c r="AI442" s="343"/>
      <c r="AJ442" s="343"/>
      <c r="AK442" s="343"/>
      <c r="AL442" s="343"/>
      <c r="AM442" s="343"/>
      <c r="AN442" s="343"/>
      <c r="AO442" s="343"/>
      <c r="AP442" s="343"/>
      <c r="AQ442" s="343"/>
      <c r="AR442" s="343"/>
      <c r="AS442" s="343"/>
      <c r="AT442" s="343"/>
      <c r="AU442" s="343"/>
      <c r="AV442" s="343"/>
      <c r="AW442" s="343"/>
      <c r="AX442" s="343"/>
      <c r="AY442" s="343"/>
      <c r="AZ442" s="343"/>
      <c r="BA442" s="343"/>
      <c r="BB442" s="343"/>
      <c r="BC442" s="343"/>
      <c r="BD442" s="343"/>
      <c r="BE442" s="475"/>
      <c r="BF442" s="475"/>
      <c r="BG442" s="475"/>
      <c r="BH442" s="475"/>
      <c r="BI442" s="475"/>
      <c r="BJ442" s="475"/>
      <c r="BK442" s="475"/>
      <c r="BL442" s="475"/>
      <c r="BM442" s="475"/>
      <c r="BN442" s="475"/>
      <c r="BO442" s="475"/>
      <c r="BP442" s="306"/>
      <c r="BQ442" s="496"/>
      <c r="BR442" s="496"/>
      <c r="BS442" s="496"/>
      <c r="BT442" s="496"/>
      <c r="BU442" s="496"/>
      <c r="BV442" s="496"/>
    </row>
    <row r="443" spans="1:74" s="52" customFormat="1" ht="12.75">
      <c r="A443" s="45">
        <v>3291.8800292611559</v>
      </c>
      <c r="B443" s="46" t="s">
        <v>317</v>
      </c>
      <c r="C443" s="47" t="s">
        <v>319</v>
      </c>
      <c r="D443" s="48">
        <v>44.000312487793913</v>
      </c>
      <c r="E443" s="49">
        <v>40.411859999999997</v>
      </c>
      <c r="F443" s="49">
        <v>6.0100000000000001E-2</v>
      </c>
      <c r="G443" s="49">
        <v>12.84849</v>
      </c>
      <c r="H443" s="49">
        <v>0.29909999999999998</v>
      </c>
      <c r="I443" s="49">
        <v>0.19070000000000001</v>
      </c>
      <c r="J443" s="49">
        <v>46.460920000000002</v>
      </c>
      <c r="K443" s="49">
        <v>0.23480000000000001</v>
      </c>
      <c r="L443" s="49">
        <v>100.50597</v>
      </c>
      <c r="M443" s="47"/>
      <c r="N443" s="50">
        <v>1.0001252521592348</v>
      </c>
      <c r="O443" s="50">
        <v>1.175967827135906E-3</v>
      </c>
      <c r="P443" s="50">
        <v>0.2659216139651801</v>
      </c>
      <c r="Q443" s="50">
        <v>5.9539592585328887E-3</v>
      </c>
      <c r="R443" s="50">
        <v>3.9974402902054392E-3</v>
      </c>
      <c r="S443" s="50">
        <v>1.714122690837407</v>
      </c>
      <c r="T443" s="50">
        <v>6.2258878487963971E-3</v>
      </c>
      <c r="U443" s="50">
        <v>2.9975228121864927</v>
      </c>
      <c r="V443" s="51">
        <v>86.569915970052364</v>
      </c>
      <c r="X443" s="49">
        <v>0.25</v>
      </c>
      <c r="Y443" s="49">
        <v>34.15</v>
      </c>
      <c r="Z443" s="49">
        <v>0.64</v>
      </c>
      <c r="AA443" s="49">
        <v>6.3</v>
      </c>
      <c r="AB443" s="49">
        <v>11.16</v>
      </c>
      <c r="AC443" s="49">
        <v>0.24</v>
      </c>
      <c r="AD443" s="49">
        <v>2.35</v>
      </c>
      <c r="AE443" s="312"/>
      <c r="AF443" s="465" t="s">
        <v>1749</v>
      </c>
      <c r="AG443" s="343">
        <v>30</v>
      </c>
      <c r="AH443" s="343">
        <v>15</v>
      </c>
      <c r="AI443" s="343"/>
      <c r="AJ443" s="343"/>
      <c r="AK443" s="343"/>
      <c r="AL443" s="343"/>
      <c r="AM443" s="343"/>
      <c r="AN443" s="343"/>
      <c r="AO443" s="343"/>
      <c r="AP443" s="343"/>
      <c r="AQ443" s="343"/>
      <c r="AR443" s="343"/>
      <c r="AS443" s="343"/>
      <c r="AT443" s="343"/>
      <c r="AU443" s="343"/>
      <c r="AV443" s="343"/>
      <c r="AW443" s="343"/>
      <c r="AX443" s="343"/>
      <c r="AY443" s="343"/>
      <c r="AZ443" s="343"/>
      <c r="BA443" s="343"/>
      <c r="BB443" s="343"/>
      <c r="BC443" s="343"/>
      <c r="BD443" s="343"/>
      <c r="BE443" s="475"/>
      <c r="BF443" s="475"/>
      <c r="BG443" s="475"/>
      <c r="BH443" s="475"/>
      <c r="BI443" s="475"/>
      <c r="BJ443" s="475"/>
      <c r="BK443" s="475"/>
      <c r="BL443" s="475"/>
      <c r="BM443" s="475"/>
      <c r="BN443" s="475"/>
      <c r="BO443" s="475"/>
      <c r="BP443" s="306"/>
      <c r="BQ443" s="496"/>
      <c r="BR443" s="496"/>
      <c r="BS443" s="496"/>
      <c r="BT443" s="496"/>
      <c r="BU443" s="496"/>
      <c r="BV443" s="496"/>
    </row>
    <row r="444" spans="1:74" s="52" customFormat="1" ht="12.75">
      <c r="A444" s="45">
        <v>3291.8800292611559</v>
      </c>
      <c r="B444" s="46" t="s">
        <v>317</v>
      </c>
      <c r="C444" s="47" t="s">
        <v>319</v>
      </c>
      <c r="D444" s="48">
        <v>48.000312487793913</v>
      </c>
      <c r="E444" s="49">
        <v>40.37115</v>
      </c>
      <c r="F444" s="49">
        <v>7.3999999999999996E-2</v>
      </c>
      <c r="G444" s="49">
        <v>12.97878</v>
      </c>
      <c r="H444" s="49">
        <v>0.30599999999999999</v>
      </c>
      <c r="I444" s="49">
        <v>0.17949999999999999</v>
      </c>
      <c r="J444" s="49">
        <v>46.511290000000002</v>
      </c>
      <c r="K444" s="49">
        <v>0.2402</v>
      </c>
      <c r="L444" s="49">
        <v>100.66091999999999</v>
      </c>
      <c r="M444" s="47"/>
      <c r="N444" s="50">
        <v>0.99826881711079429</v>
      </c>
      <c r="O444" s="50">
        <v>1.4467167819378383E-3</v>
      </c>
      <c r="P444" s="50">
        <v>0.2683899499927408</v>
      </c>
      <c r="Q444" s="50">
        <v>6.086136708649624E-3</v>
      </c>
      <c r="R444" s="50">
        <v>3.7594695939088805E-3</v>
      </c>
      <c r="S444" s="50">
        <v>1.7145229981540846</v>
      </c>
      <c r="T444" s="50">
        <v>6.3636609832144406E-3</v>
      </c>
      <c r="U444" s="50">
        <v>2.9988377493253302</v>
      </c>
      <c r="V444" s="51">
        <v>86.464864721188576</v>
      </c>
      <c r="X444" s="49">
        <v>0.25</v>
      </c>
      <c r="Y444" s="49">
        <v>27.58</v>
      </c>
      <c r="Z444" s="49">
        <v>0.63</v>
      </c>
      <c r="AA444" s="49">
        <v>6.12</v>
      </c>
      <c r="AB444" s="49">
        <v>11.65</v>
      </c>
      <c r="AC444" s="49">
        <v>0.24</v>
      </c>
      <c r="AD444" s="49">
        <v>2.31</v>
      </c>
      <c r="AE444" s="312"/>
      <c r="AF444" s="465" t="s">
        <v>1749</v>
      </c>
      <c r="AG444" s="343">
        <v>30</v>
      </c>
      <c r="AH444" s="343">
        <v>15</v>
      </c>
      <c r="AI444" s="343"/>
      <c r="AJ444" s="343"/>
      <c r="AK444" s="343"/>
      <c r="AL444" s="343"/>
      <c r="AM444" s="343"/>
      <c r="AN444" s="343"/>
      <c r="AO444" s="343"/>
      <c r="AP444" s="343"/>
      <c r="AQ444" s="343"/>
      <c r="AR444" s="343"/>
      <c r="AS444" s="343"/>
      <c r="AT444" s="343"/>
      <c r="AU444" s="343"/>
      <c r="AV444" s="343"/>
      <c r="AW444" s="343"/>
      <c r="AX444" s="343"/>
      <c r="AY444" s="343"/>
      <c r="AZ444" s="343"/>
      <c r="BA444" s="343"/>
      <c r="BB444" s="343"/>
      <c r="BC444" s="343"/>
      <c r="BD444" s="343"/>
      <c r="BE444" s="475"/>
      <c r="BF444" s="475"/>
      <c r="BG444" s="475"/>
      <c r="BH444" s="475"/>
      <c r="BI444" s="475"/>
      <c r="BJ444" s="475"/>
      <c r="BK444" s="475"/>
      <c r="BL444" s="475"/>
      <c r="BM444" s="475"/>
      <c r="BN444" s="475"/>
      <c r="BO444" s="475"/>
      <c r="BP444" s="306"/>
      <c r="BQ444" s="496"/>
      <c r="BR444" s="496"/>
      <c r="BS444" s="496"/>
      <c r="BT444" s="496"/>
      <c r="BU444" s="496"/>
      <c r="BV444" s="496"/>
    </row>
    <row r="445" spans="1:74" s="52" customFormat="1" ht="12.75">
      <c r="A445" s="45">
        <v>3291.8800292611559</v>
      </c>
      <c r="B445" s="46" t="s">
        <v>317</v>
      </c>
      <c r="C445" s="47" t="s">
        <v>319</v>
      </c>
      <c r="D445" s="48">
        <v>52.000312487793913</v>
      </c>
      <c r="E445" s="49">
        <v>40.208320000000001</v>
      </c>
      <c r="F445" s="49">
        <v>8.3799999999999999E-2</v>
      </c>
      <c r="G445" s="49">
        <v>12.99882</v>
      </c>
      <c r="H445" s="49">
        <v>0.32</v>
      </c>
      <c r="I445" s="49">
        <v>0.1923</v>
      </c>
      <c r="J445" s="49">
        <v>47.045209999999997</v>
      </c>
      <c r="K445" s="49">
        <v>0.2301</v>
      </c>
      <c r="L445" s="49">
        <v>101.07854999999999</v>
      </c>
      <c r="M445" s="47"/>
      <c r="N445" s="50">
        <v>0.9910470687544416</v>
      </c>
      <c r="O445" s="50">
        <v>1.6330436280799592E-3</v>
      </c>
      <c r="P445" s="50">
        <v>0.26794044707095882</v>
      </c>
      <c r="Q445" s="50">
        <v>6.344132201912326E-3</v>
      </c>
      <c r="R445" s="50">
        <v>4.0146101399516831E-3</v>
      </c>
      <c r="S445" s="50">
        <v>1.72863105454007</v>
      </c>
      <c r="T445" s="50">
        <v>6.0764876539843582E-3</v>
      </c>
      <c r="U445" s="50">
        <v>3.0056868439893987</v>
      </c>
      <c r="V445" s="51">
        <v>86.579972374905765</v>
      </c>
      <c r="X445" s="49">
        <v>0.25</v>
      </c>
      <c r="Y445" s="49">
        <v>24.09</v>
      </c>
      <c r="Z445" s="49">
        <v>0.63</v>
      </c>
      <c r="AA445" s="49">
        <v>5.84</v>
      </c>
      <c r="AB445" s="49">
        <v>11.38</v>
      </c>
      <c r="AC445" s="49">
        <v>0.24</v>
      </c>
      <c r="AD445" s="49">
        <v>2.38</v>
      </c>
      <c r="AE445" s="312"/>
      <c r="AF445" s="465" t="s">
        <v>1749</v>
      </c>
      <c r="AG445" s="343">
        <v>30</v>
      </c>
      <c r="AH445" s="343">
        <v>15</v>
      </c>
      <c r="AI445" s="343"/>
      <c r="AJ445" s="343"/>
      <c r="AK445" s="343"/>
      <c r="AL445" s="343"/>
      <c r="AM445" s="343"/>
      <c r="AN445" s="343"/>
      <c r="AO445" s="343"/>
      <c r="AP445" s="343"/>
      <c r="AQ445" s="343"/>
      <c r="AR445" s="343"/>
      <c r="AS445" s="343"/>
      <c r="AT445" s="343"/>
      <c r="AU445" s="343"/>
      <c r="AV445" s="343"/>
      <c r="AW445" s="343"/>
      <c r="AX445" s="343"/>
      <c r="AY445" s="343"/>
      <c r="AZ445" s="343"/>
      <c r="BA445" s="343"/>
      <c r="BB445" s="343"/>
      <c r="BC445" s="343"/>
      <c r="BD445" s="343"/>
      <c r="BE445" s="475"/>
      <c r="BF445" s="475"/>
      <c r="BG445" s="475"/>
      <c r="BH445" s="475"/>
      <c r="BI445" s="475"/>
      <c r="BJ445" s="475"/>
      <c r="BK445" s="475"/>
      <c r="BL445" s="475"/>
      <c r="BM445" s="475"/>
      <c r="BN445" s="475"/>
      <c r="BO445" s="475"/>
      <c r="BP445" s="306"/>
      <c r="BQ445" s="496"/>
      <c r="BR445" s="496"/>
      <c r="BS445" s="496"/>
      <c r="BT445" s="496"/>
      <c r="BU445" s="496"/>
      <c r="BV445" s="496"/>
    </row>
    <row r="446" spans="1:74" s="52" customFormat="1" ht="12.75">
      <c r="A446" s="45">
        <v>3291.8800292611559</v>
      </c>
      <c r="B446" s="46" t="s">
        <v>317</v>
      </c>
      <c r="C446" s="47" t="s">
        <v>319</v>
      </c>
      <c r="D446" s="48">
        <v>56.000312487793913</v>
      </c>
      <c r="E446" s="49">
        <v>40.29992</v>
      </c>
      <c r="F446" s="49">
        <v>7.2599999999999998E-2</v>
      </c>
      <c r="G446" s="49">
        <v>12.92867</v>
      </c>
      <c r="H446" s="49">
        <v>0.3019</v>
      </c>
      <c r="I446" s="49">
        <v>0.1726</v>
      </c>
      <c r="J446" s="49">
        <v>46.541510000000002</v>
      </c>
      <c r="K446" s="49">
        <v>0.22689999999999999</v>
      </c>
      <c r="L446" s="49">
        <v>100.54410000000001</v>
      </c>
      <c r="M446" s="47"/>
      <c r="N446" s="50">
        <v>0.99753131552237084</v>
      </c>
      <c r="O446" s="50">
        <v>1.4208047165551721E-3</v>
      </c>
      <c r="P446" s="50">
        <v>0.26762840065437821</v>
      </c>
      <c r="Q446" s="50">
        <v>6.0107596145079949E-3</v>
      </c>
      <c r="R446" s="50">
        <v>3.61866920839147E-3</v>
      </c>
      <c r="S446" s="50">
        <v>1.7173996475145941</v>
      </c>
      <c r="T446" s="50">
        <v>6.0174778137208687E-3</v>
      </c>
      <c r="U446" s="50">
        <v>2.9996270750445189</v>
      </c>
      <c r="V446" s="51">
        <v>86.517651430606051</v>
      </c>
      <c r="X446" s="49">
        <v>0.25</v>
      </c>
      <c r="Y446" s="49">
        <v>26.63</v>
      </c>
      <c r="Z446" s="49">
        <v>0.63</v>
      </c>
      <c r="AA446" s="49">
        <v>6.25</v>
      </c>
      <c r="AB446" s="49">
        <v>12.4</v>
      </c>
      <c r="AC446" s="49">
        <v>0.24</v>
      </c>
      <c r="AD446" s="49">
        <v>2.4300000000000002</v>
      </c>
      <c r="AE446" s="312"/>
      <c r="AF446" s="465" t="s">
        <v>1749</v>
      </c>
      <c r="AG446" s="343">
        <v>30</v>
      </c>
      <c r="AH446" s="343">
        <v>15</v>
      </c>
      <c r="AI446" s="343"/>
      <c r="AJ446" s="343"/>
      <c r="AK446" s="343"/>
      <c r="AL446" s="343"/>
      <c r="AM446" s="343"/>
      <c r="AN446" s="343"/>
      <c r="AO446" s="343"/>
      <c r="AP446" s="343"/>
      <c r="AQ446" s="343"/>
      <c r="AR446" s="343"/>
      <c r="AS446" s="343"/>
      <c r="AT446" s="343"/>
      <c r="AU446" s="343"/>
      <c r="AV446" s="343"/>
      <c r="AW446" s="343"/>
      <c r="AX446" s="343"/>
      <c r="AY446" s="343"/>
      <c r="AZ446" s="343"/>
      <c r="BA446" s="343"/>
      <c r="BB446" s="343"/>
      <c r="BC446" s="343"/>
      <c r="BD446" s="343"/>
      <c r="BE446" s="475"/>
      <c r="BF446" s="475"/>
      <c r="BG446" s="475"/>
      <c r="BH446" s="475"/>
      <c r="BI446" s="475"/>
      <c r="BJ446" s="475"/>
      <c r="BK446" s="475"/>
      <c r="BL446" s="475"/>
      <c r="BM446" s="475"/>
      <c r="BN446" s="475"/>
      <c r="BO446" s="475"/>
      <c r="BP446" s="306"/>
      <c r="BQ446" s="496"/>
      <c r="BR446" s="496"/>
      <c r="BS446" s="496"/>
      <c r="BT446" s="496"/>
      <c r="BU446" s="496"/>
      <c r="BV446" s="496"/>
    </row>
    <row r="447" spans="1:74" s="52" customFormat="1" ht="12.75">
      <c r="A447" s="45">
        <v>3291.8800292611559</v>
      </c>
      <c r="B447" s="46" t="s">
        <v>317</v>
      </c>
      <c r="C447" s="47" t="s">
        <v>319</v>
      </c>
      <c r="D447" s="48">
        <v>60.000312487793913</v>
      </c>
      <c r="E447" s="49">
        <v>40.401690000000002</v>
      </c>
      <c r="F447" s="49">
        <v>5.8999999999999997E-2</v>
      </c>
      <c r="G447" s="49">
        <v>13.028890000000001</v>
      </c>
      <c r="H447" s="49">
        <v>0.30990000000000001</v>
      </c>
      <c r="I447" s="49">
        <v>0.18290000000000001</v>
      </c>
      <c r="J447" s="49">
        <v>46.350110000000001</v>
      </c>
      <c r="K447" s="49">
        <v>0.22309999999999999</v>
      </c>
      <c r="L447" s="49">
        <v>100.55559000000001</v>
      </c>
      <c r="M447" s="47"/>
      <c r="N447" s="50">
        <v>1.0001689169126573</v>
      </c>
      <c r="O447" s="50">
        <v>1.1547853036249155E-3</v>
      </c>
      <c r="P447" s="50">
        <v>0.26973495658182473</v>
      </c>
      <c r="Q447" s="50">
        <v>6.1707690144276912E-3</v>
      </c>
      <c r="R447" s="50">
        <v>3.8350697424104642E-3</v>
      </c>
      <c r="S447" s="50">
        <v>1.7105396134011712</v>
      </c>
      <c r="T447" s="50">
        <v>5.9174015239761889E-3</v>
      </c>
      <c r="U447" s="50">
        <v>2.9975215124800925</v>
      </c>
      <c r="V447" s="51">
        <v>86.378911254506434</v>
      </c>
      <c r="X447" s="49">
        <v>0.25</v>
      </c>
      <c r="Y447" s="49">
        <v>32.909999999999997</v>
      </c>
      <c r="Z447" s="49">
        <v>0.63</v>
      </c>
      <c r="AA447" s="49">
        <v>6.01</v>
      </c>
      <c r="AB447" s="49">
        <v>11.82</v>
      </c>
      <c r="AC447" s="49">
        <v>0.24</v>
      </c>
      <c r="AD447" s="49">
        <v>2.46</v>
      </c>
      <c r="AE447" s="312"/>
      <c r="AF447" s="465" t="s">
        <v>1749</v>
      </c>
      <c r="AG447" s="343">
        <v>30</v>
      </c>
      <c r="AH447" s="343">
        <v>15</v>
      </c>
      <c r="AI447" s="343"/>
      <c r="AJ447" s="343"/>
      <c r="AK447" s="343"/>
      <c r="AL447" s="343"/>
      <c r="AM447" s="343"/>
      <c r="AN447" s="343"/>
      <c r="AO447" s="343"/>
      <c r="AP447" s="343"/>
      <c r="AQ447" s="343"/>
      <c r="AR447" s="343"/>
      <c r="AS447" s="343"/>
      <c r="AT447" s="343"/>
      <c r="AU447" s="343"/>
      <c r="AV447" s="343"/>
      <c r="AW447" s="343"/>
      <c r="AX447" s="343"/>
      <c r="AY447" s="343"/>
      <c r="AZ447" s="343"/>
      <c r="BA447" s="343"/>
      <c r="BB447" s="343"/>
      <c r="BC447" s="343"/>
      <c r="BD447" s="343"/>
      <c r="BE447" s="475"/>
      <c r="BF447" s="475"/>
      <c r="BG447" s="475"/>
      <c r="BH447" s="475"/>
      <c r="BI447" s="475"/>
      <c r="BJ447" s="475"/>
      <c r="BK447" s="475"/>
      <c r="BL447" s="475"/>
      <c r="BM447" s="475"/>
      <c r="BN447" s="475"/>
      <c r="BO447" s="475"/>
      <c r="BP447" s="306"/>
      <c r="BQ447" s="496"/>
      <c r="BR447" s="496"/>
      <c r="BS447" s="496"/>
      <c r="BT447" s="496"/>
      <c r="BU447" s="496"/>
      <c r="BV447" s="496"/>
    </row>
    <row r="448" spans="1:74" s="52" customFormat="1" ht="12.75">
      <c r="A448" s="45">
        <v>3291.8800292611559</v>
      </c>
      <c r="B448" s="46" t="s">
        <v>317</v>
      </c>
      <c r="C448" s="47" t="s">
        <v>319</v>
      </c>
      <c r="D448" s="48">
        <v>64.000312487793906</v>
      </c>
      <c r="E448" s="49">
        <v>40.238860000000003</v>
      </c>
      <c r="F448" s="49">
        <v>5.9200000000000003E-2</v>
      </c>
      <c r="G448" s="49">
        <v>13.028890000000001</v>
      </c>
      <c r="H448" s="49">
        <v>0.309</v>
      </c>
      <c r="I448" s="49">
        <v>0.1847</v>
      </c>
      <c r="J448" s="49">
        <v>46.581809999999997</v>
      </c>
      <c r="K448" s="49">
        <v>0.22919999999999999</v>
      </c>
      <c r="L448" s="49">
        <v>100.63166</v>
      </c>
      <c r="M448" s="47"/>
      <c r="N448" s="50">
        <v>0.99596807791613629</v>
      </c>
      <c r="O448" s="50">
        <v>1.158502225530138E-3</v>
      </c>
      <c r="P448" s="50">
        <v>0.26968895601056164</v>
      </c>
      <c r="Q448" s="50">
        <v>6.1517987915678833E-3</v>
      </c>
      <c r="R448" s="50">
        <v>3.8721518952450763E-3</v>
      </c>
      <c r="S448" s="50">
        <v>1.7187972724279206</v>
      </c>
      <c r="T448" s="50">
        <v>6.0781583658420764E-3</v>
      </c>
      <c r="U448" s="50">
        <v>3.0017149176328037</v>
      </c>
      <c r="V448" s="51">
        <v>86.437474288049614</v>
      </c>
      <c r="X448" s="49">
        <v>0.25</v>
      </c>
      <c r="Y448" s="49">
        <v>32.770000000000003</v>
      </c>
      <c r="Z448" s="49">
        <v>0.63</v>
      </c>
      <c r="AA448" s="49">
        <v>6.05</v>
      </c>
      <c r="AB448" s="49">
        <v>11.89</v>
      </c>
      <c r="AC448" s="49">
        <v>0.24</v>
      </c>
      <c r="AD448" s="49">
        <v>2.41</v>
      </c>
      <c r="AE448" s="312"/>
      <c r="AF448" s="465" t="s">
        <v>1749</v>
      </c>
      <c r="AG448" s="343">
        <v>30</v>
      </c>
      <c r="AH448" s="343">
        <v>15</v>
      </c>
      <c r="AI448" s="343"/>
      <c r="AJ448" s="343"/>
      <c r="AK448" s="343"/>
      <c r="AL448" s="343"/>
      <c r="AM448" s="343"/>
      <c r="AN448" s="343"/>
      <c r="AO448" s="343"/>
      <c r="AP448" s="343"/>
      <c r="AQ448" s="343"/>
      <c r="AR448" s="343"/>
      <c r="AS448" s="343"/>
      <c r="AT448" s="343"/>
      <c r="AU448" s="343"/>
      <c r="AV448" s="343"/>
      <c r="AW448" s="343"/>
      <c r="AX448" s="343"/>
      <c r="AY448" s="343"/>
      <c r="AZ448" s="343"/>
      <c r="BA448" s="343"/>
      <c r="BB448" s="343"/>
      <c r="BC448" s="343"/>
      <c r="BD448" s="343"/>
      <c r="BE448" s="475"/>
      <c r="BF448" s="475"/>
      <c r="BG448" s="475"/>
      <c r="BH448" s="475"/>
      <c r="BI448" s="475"/>
      <c r="BJ448" s="475"/>
      <c r="BK448" s="475"/>
      <c r="BL448" s="475"/>
      <c r="BM448" s="475"/>
      <c r="BN448" s="475"/>
      <c r="BO448" s="475"/>
      <c r="BP448" s="306"/>
      <c r="BQ448" s="496"/>
      <c r="BR448" s="496"/>
      <c r="BS448" s="496"/>
      <c r="BT448" s="496"/>
      <c r="BU448" s="496"/>
      <c r="BV448" s="496"/>
    </row>
    <row r="449" spans="1:74" s="52" customFormat="1" ht="12.75">
      <c r="A449" s="45">
        <v>3291.8800292611559</v>
      </c>
      <c r="B449" s="46" t="s">
        <v>317</v>
      </c>
      <c r="C449" s="47" t="s">
        <v>319</v>
      </c>
      <c r="D449" s="48">
        <v>68.000312487793906</v>
      </c>
      <c r="E449" s="49">
        <v>40.187980000000003</v>
      </c>
      <c r="F449" s="49">
        <v>8.8900000000000007E-2</v>
      </c>
      <c r="G449" s="49">
        <v>12.988799999999999</v>
      </c>
      <c r="H449" s="49">
        <v>0.30840000000000001</v>
      </c>
      <c r="I449" s="49">
        <v>0.19209999999999999</v>
      </c>
      <c r="J449" s="49">
        <v>46.340029999999999</v>
      </c>
      <c r="K449" s="49">
        <v>0.2369</v>
      </c>
      <c r="L449" s="49">
        <v>100.34311000000001</v>
      </c>
      <c r="M449" s="47"/>
      <c r="N449" s="50">
        <v>0.99724642852424561</v>
      </c>
      <c r="O449" s="50">
        <v>1.7441486181113412E-3</v>
      </c>
      <c r="P449" s="50">
        <v>0.26954503453796219</v>
      </c>
      <c r="Q449" s="50">
        <v>6.1555175510322174E-3</v>
      </c>
      <c r="R449" s="50">
        <v>4.0375639702909137E-3</v>
      </c>
      <c r="S449" s="50">
        <v>1.7142381987031405</v>
      </c>
      <c r="T449" s="50">
        <v>6.298382334749204E-3</v>
      </c>
      <c r="U449" s="50">
        <v>2.9992652742395323</v>
      </c>
      <c r="V449" s="51">
        <v>86.412576232052345</v>
      </c>
      <c r="X449" s="49">
        <v>0.25</v>
      </c>
      <c r="Y449" s="49">
        <v>22.5</v>
      </c>
      <c r="Z449" s="49">
        <v>0.63</v>
      </c>
      <c r="AA449" s="49">
        <v>6.03</v>
      </c>
      <c r="AB449" s="49">
        <v>11.45</v>
      </c>
      <c r="AC449" s="49">
        <v>0.24</v>
      </c>
      <c r="AD449" s="49">
        <v>2.33</v>
      </c>
      <c r="AE449" s="312"/>
      <c r="AF449" s="465" t="s">
        <v>1749</v>
      </c>
      <c r="AG449" s="343">
        <v>30</v>
      </c>
      <c r="AH449" s="343">
        <v>15</v>
      </c>
      <c r="AI449" s="343"/>
      <c r="AJ449" s="343"/>
      <c r="AK449" s="343"/>
      <c r="AL449" s="343"/>
      <c r="AM449" s="343"/>
      <c r="AN449" s="343"/>
      <c r="AO449" s="343"/>
      <c r="AP449" s="343"/>
      <c r="AQ449" s="343"/>
      <c r="AR449" s="343"/>
      <c r="AS449" s="343"/>
      <c r="AT449" s="343"/>
      <c r="AU449" s="343"/>
      <c r="AV449" s="343"/>
      <c r="AW449" s="343"/>
      <c r="AX449" s="343"/>
      <c r="AY449" s="343"/>
      <c r="AZ449" s="343"/>
      <c r="BA449" s="343"/>
      <c r="BB449" s="343"/>
      <c r="BC449" s="343"/>
      <c r="BD449" s="343"/>
      <c r="BE449" s="475"/>
      <c r="BF449" s="475"/>
      <c r="BG449" s="475"/>
      <c r="BH449" s="475"/>
      <c r="BI449" s="475"/>
      <c r="BJ449" s="475"/>
      <c r="BK449" s="475"/>
      <c r="BL449" s="475"/>
      <c r="BM449" s="475"/>
      <c r="BN449" s="475"/>
      <c r="BO449" s="475"/>
      <c r="BP449" s="306"/>
      <c r="BQ449" s="496"/>
      <c r="BR449" s="496"/>
      <c r="BS449" s="496"/>
      <c r="BT449" s="496"/>
      <c r="BU449" s="496"/>
      <c r="BV449" s="496"/>
    </row>
    <row r="450" spans="1:74" s="52" customFormat="1" ht="12.75">
      <c r="A450" s="45">
        <v>3291.8800292611559</v>
      </c>
      <c r="B450" s="46" t="s">
        <v>317</v>
      </c>
      <c r="C450" s="47" t="s">
        <v>319</v>
      </c>
      <c r="D450" s="48">
        <v>72.000312487793906</v>
      </c>
      <c r="E450" s="49">
        <v>40.167619999999999</v>
      </c>
      <c r="F450" s="49">
        <v>9.9900000000000003E-2</v>
      </c>
      <c r="G450" s="49">
        <v>12.99882</v>
      </c>
      <c r="H450" s="49">
        <v>0.33239999999999997</v>
      </c>
      <c r="I450" s="49">
        <v>0.1706</v>
      </c>
      <c r="J450" s="49">
        <v>46.491140000000001</v>
      </c>
      <c r="K450" s="49">
        <v>0.22270000000000001</v>
      </c>
      <c r="L450" s="49">
        <v>100.48318</v>
      </c>
      <c r="M450" s="47"/>
      <c r="N450" s="50">
        <v>0.99547583412172091</v>
      </c>
      <c r="O450" s="50">
        <v>1.9574718495350765E-3</v>
      </c>
      <c r="P450" s="50">
        <v>0.26941051732664151</v>
      </c>
      <c r="Q450" s="50">
        <v>6.6261235492106312E-3</v>
      </c>
      <c r="R450" s="50">
        <v>3.5811242373644443E-3</v>
      </c>
      <c r="S450" s="50">
        <v>1.7176448160512323</v>
      </c>
      <c r="T450" s="50">
        <v>5.9133350435041348E-3</v>
      </c>
      <c r="U450" s="50">
        <v>3.0006092221792091</v>
      </c>
      <c r="V450" s="51">
        <v>86.441720429160881</v>
      </c>
      <c r="X450" s="49">
        <v>0.25</v>
      </c>
      <c r="Y450" s="49">
        <v>19.399999999999999</v>
      </c>
      <c r="Z450" s="49">
        <v>0.63</v>
      </c>
      <c r="AA450" s="49">
        <v>5.64</v>
      </c>
      <c r="AB450" s="49">
        <v>12.61</v>
      </c>
      <c r="AC450" s="49">
        <v>0.24</v>
      </c>
      <c r="AD450" s="49">
        <v>2.4500000000000002</v>
      </c>
      <c r="AE450" s="312"/>
      <c r="AF450" s="465" t="s">
        <v>1749</v>
      </c>
      <c r="AG450" s="343">
        <v>30</v>
      </c>
      <c r="AH450" s="343">
        <v>15</v>
      </c>
      <c r="AI450" s="343"/>
      <c r="AJ450" s="343"/>
      <c r="AK450" s="343"/>
      <c r="AL450" s="343"/>
      <c r="AM450" s="343"/>
      <c r="AN450" s="343"/>
      <c r="AO450" s="343"/>
      <c r="AP450" s="343"/>
      <c r="AQ450" s="343"/>
      <c r="AR450" s="343"/>
      <c r="AS450" s="343"/>
      <c r="AT450" s="343"/>
      <c r="AU450" s="343"/>
      <c r="AV450" s="343"/>
      <c r="AW450" s="343"/>
      <c r="AX450" s="343"/>
      <c r="AY450" s="343"/>
      <c r="AZ450" s="343"/>
      <c r="BA450" s="343"/>
      <c r="BB450" s="343"/>
      <c r="BC450" s="343"/>
      <c r="BD450" s="343"/>
      <c r="BE450" s="475"/>
      <c r="BF450" s="475"/>
      <c r="BG450" s="475"/>
      <c r="BH450" s="475"/>
      <c r="BI450" s="475"/>
      <c r="BJ450" s="475"/>
      <c r="BK450" s="475"/>
      <c r="BL450" s="475"/>
      <c r="BM450" s="475"/>
      <c r="BN450" s="475"/>
      <c r="BO450" s="475"/>
      <c r="BP450" s="306"/>
      <c r="BQ450" s="496"/>
      <c r="BR450" s="496"/>
      <c r="BS450" s="496"/>
      <c r="BT450" s="496"/>
      <c r="BU450" s="496"/>
      <c r="BV450" s="496"/>
    </row>
    <row r="451" spans="1:74" s="52" customFormat="1" ht="12.75">
      <c r="A451" s="38"/>
      <c r="B451" s="46"/>
      <c r="C451" s="47"/>
      <c r="D451" s="48"/>
      <c r="E451" s="49"/>
      <c r="F451" s="49"/>
      <c r="G451" s="49"/>
      <c r="H451" s="49"/>
      <c r="I451" s="49"/>
      <c r="J451" s="49"/>
      <c r="K451" s="49"/>
      <c r="L451" s="49"/>
      <c r="M451" s="47"/>
      <c r="N451" s="50"/>
      <c r="O451" s="50"/>
      <c r="P451" s="50"/>
      <c r="Q451" s="50"/>
      <c r="R451" s="50"/>
      <c r="S451" s="50"/>
      <c r="T451" s="50"/>
      <c r="U451" s="50"/>
      <c r="V451" s="51"/>
      <c r="AE451" s="312"/>
      <c r="AF451" s="312"/>
      <c r="AG451" s="312"/>
      <c r="AH451" s="312"/>
      <c r="AI451" s="312"/>
      <c r="AJ451" s="312"/>
      <c r="AK451" s="312"/>
      <c r="AL451" s="312"/>
      <c r="AM451" s="312"/>
      <c r="AN451" s="312"/>
      <c r="AO451" s="312"/>
      <c r="AP451" s="312"/>
      <c r="AQ451" s="312"/>
      <c r="AR451" s="312"/>
      <c r="AS451" s="312"/>
      <c r="AT451" s="312"/>
      <c r="AU451" s="312"/>
      <c r="AV451" s="312"/>
      <c r="AW451" s="312"/>
      <c r="AX451" s="312"/>
      <c r="AY451" s="312"/>
      <c r="AZ451" s="312"/>
      <c r="BA451" s="312"/>
      <c r="BB451" s="312"/>
      <c r="BC451" s="312"/>
      <c r="BD451" s="312"/>
      <c r="BE451" s="306"/>
      <c r="BF451" s="306"/>
      <c r="BG451" s="306"/>
      <c r="BH451" s="306"/>
      <c r="BI451" s="306"/>
      <c r="BJ451" s="306"/>
      <c r="BK451" s="306"/>
      <c r="BL451" s="306"/>
      <c r="BM451" s="306"/>
      <c r="BN451" s="306"/>
      <c r="BO451" s="306"/>
      <c r="BP451" s="306"/>
      <c r="BQ451" s="496"/>
      <c r="BR451" s="496"/>
      <c r="BS451" s="496"/>
      <c r="BT451" s="496"/>
      <c r="BU451" s="496"/>
      <c r="BV451" s="496"/>
    </row>
    <row r="452" spans="1:74" s="52" customFormat="1" ht="12.75">
      <c r="A452" s="45">
        <v>3291.8800292611559</v>
      </c>
      <c r="B452" s="46" t="s">
        <v>317</v>
      </c>
      <c r="C452" s="47" t="s">
        <v>311</v>
      </c>
      <c r="D452" s="48">
        <v>0</v>
      </c>
      <c r="E452" s="49">
        <v>39.200830000000003</v>
      </c>
      <c r="F452" s="49">
        <v>5.21E-2</v>
      </c>
      <c r="G452" s="49">
        <v>18.270510000000002</v>
      </c>
      <c r="H452" s="49">
        <v>0.19389999999999999</v>
      </c>
      <c r="I452" s="49">
        <v>0.1908</v>
      </c>
      <c r="J452" s="49">
        <v>42.108989999999999</v>
      </c>
      <c r="K452" s="49">
        <v>0.2717</v>
      </c>
      <c r="L452" s="49">
        <v>100.28883</v>
      </c>
      <c r="M452" s="47"/>
      <c r="N452" s="50">
        <v>0.99755375844632055</v>
      </c>
      <c r="O452" s="50">
        <v>1.0482242078822676E-3</v>
      </c>
      <c r="P452" s="50">
        <v>0.38881920786516383</v>
      </c>
      <c r="Q452" s="50">
        <v>3.9688322976953808E-3</v>
      </c>
      <c r="R452" s="50">
        <v>4.11249285470213E-3</v>
      </c>
      <c r="S452" s="50">
        <v>1.5974394930875118</v>
      </c>
      <c r="T452" s="50">
        <v>7.4077843786390695E-3</v>
      </c>
      <c r="U452" s="50">
        <v>3.0003497931379153</v>
      </c>
      <c r="V452" s="51">
        <v>80.424543505905191</v>
      </c>
      <c r="X452" s="49">
        <v>0.26</v>
      </c>
      <c r="Y452" s="49">
        <v>36.909999999999997</v>
      </c>
      <c r="Z452" s="49">
        <v>0.53</v>
      </c>
      <c r="AA452" s="49">
        <v>9.0500000000000007</v>
      </c>
      <c r="AB452" s="49">
        <v>11.46</v>
      </c>
      <c r="AC452" s="49">
        <v>0.26</v>
      </c>
      <c r="AD452" s="49">
        <v>2.13</v>
      </c>
      <c r="AE452" s="312"/>
      <c r="AF452" s="465" t="s">
        <v>1749</v>
      </c>
      <c r="AG452" s="343">
        <v>30</v>
      </c>
      <c r="AH452" s="343">
        <v>15</v>
      </c>
      <c r="AI452" s="343"/>
      <c r="AJ452" s="343"/>
      <c r="AK452" s="343"/>
      <c r="AL452" s="343"/>
      <c r="AM452" s="343"/>
      <c r="AN452" s="343"/>
      <c r="AO452" s="343"/>
      <c r="AP452" s="343"/>
      <c r="AQ452" s="343"/>
      <c r="AR452" s="343"/>
      <c r="AS452" s="343"/>
      <c r="AT452" s="343"/>
      <c r="AU452" s="343"/>
      <c r="AV452" s="343"/>
      <c r="AW452" s="343"/>
      <c r="AX452" s="343"/>
      <c r="AY452" s="343"/>
      <c r="AZ452" s="343"/>
      <c r="BA452" s="343"/>
      <c r="BB452" s="343"/>
      <c r="BC452" s="343"/>
      <c r="BD452" s="343"/>
      <c r="BE452" s="475"/>
      <c r="BF452" s="475"/>
      <c r="BG452" s="475"/>
      <c r="BH452" s="475"/>
      <c r="BI452" s="475"/>
      <c r="BJ452" s="475"/>
      <c r="BK452" s="475"/>
      <c r="BL452" s="475"/>
      <c r="BM452" s="475"/>
      <c r="BN452" s="475"/>
      <c r="BO452" s="475"/>
      <c r="BP452" s="306"/>
      <c r="BQ452" s="496"/>
      <c r="BR452" s="496"/>
      <c r="BS452" s="496"/>
      <c r="BT452" s="496"/>
      <c r="BU452" s="496"/>
      <c r="BV452" s="496"/>
    </row>
    <row r="453" spans="1:74" s="52" customFormat="1" ht="12.75">
      <c r="A453" s="45">
        <v>3291.8800292611559</v>
      </c>
      <c r="B453" s="46" t="s">
        <v>317</v>
      </c>
      <c r="C453" s="47" t="s">
        <v>311</v>
      </c>
      <c r="D453" s="48">
        <v>4.0092867402181565</v>
      </c>
      <c r="E453" s="49">
        <v>39.923380000000002</v>
      </c>
      <c r="F453" s="49">
        <v>4.3700000000000003E-2</v>
      </c>
      <c r="G453" s="49">
        <v>14.23155</v>
      </c>
      <c r="H453" s="49">
        <v>0.30530000000000002</v>
      </c>
      <c r="I453" s="49">
        <v>0.17030000000000001</v>
      </c>
      <c r="J453" s="49">
        <v>45.413229999999999</v>
      </c>
      <c r="K453" s="49">
        <v>0.2472</v>
      </c>
      <c r="L453" s="49">
        <v>100.33466</v>
      </c>
      <c r="M453" s="47"/>
      <c r="N453" s="50">
        <v>0.99679421332606244</v>
      </c>
      <c r="O453" s="50">
        <v>8.6265085613836774E-4</v>
      </c>
      <c r="P453" s="50">
        <v>0.29715729927611639</v>
      </c>
      <c r="Q453" s="50">
        <v>6.1312482719086099E-3</v>
      </c>
      <c r="R453" s="50">
        <v>3.6014599769587487E-3</v>
      </c>
      <c r="S453" s="50">
        <v>1.690320829522874</v>
      </c>
      <c r="T453" s="50">
        <v>6.6127837316024337E-3</v>
      </c>
      <c r="U453" s="50">
        <v>3.001480484961661</v>
      </c>
      <c r="V453" s="51">
        <v>85.048524812915289</v>
      </c>
      <c r="X453" s="49">
        <v>0.25</v>
      </c>
      <c r="Y453" s="49">
        <v>45.38</v>
      </c>
      <c r="Z453" s="49">
        <v>0.6</v>
      </c>
      <c r="AA453" s="49">
        <v>6.05</v>
      </c>
      <c r="AB453" s="49">
        <v>12.29</v>
      </c>
      <c r="AC453" s="49">
        <v>0.25</v>
      </c>
      <c r="AD453" s="49">
        <v>2.29</v>
      </c>
      <c r="AE453" s="312"/>
      <c r="AF453" s="465" t="s">
        <v>1749</v>
      </c>
      <c r="AG453" s="343">
        <v>30</v>
      </c>
      <c r="AH453" s="343">
        <v>15</v>
      </c>
      <c r="AI453" s="343"/>
      <c r="AJ453" s="343"/>
      <c r="AK453" s="343"/>
      <c r="AL453" s="343"/>
      <c r="AM453" s="343"/>
      <c r="AN453" s="343"/>
      <c r="AO453" s="343"/>
      <c r="AP453" s="343"/>
      <c r="AQ453" s="343"/>
      <c r="AR453" s="343"/>
      <c r="AS453" s="343"/>
      <c r="AT453" s="343"/>
      <c r="AU453" s="343"/>
      <c r="AV453" s="343"/>
      <c r="AW453" s="343"/>
      <c r="AX453" s="343"/>
      <c r="AY453" s="343"/>
      <c r="AZ453" s="343"/>
      <c r="BA453" s="343"/>
      <c r="BB453" s="343"/>
      <c r="BC453" s="343"/>
      <c r="BD453" s="343"/>
      <c r="BE453" s="475"/>
      <c r="BF453" s="475"/>
      <c r="BG453" s="475"/>
      <c r="BH453" s="475"/>
      <c r="BI453" s="475"/>
      <c r="BJ453" s="475"/>
      <c r="BK453" s="475"/>
      <c r="BL453" s="475"/>
      <c r="BM453" s="475"/>
      <c r="BN453" s="475"/>
      <c r="BO453" s="475"/>
      <c r="BP453" s="306"/>
      <c r="BQ453" s="496"/>
      <c r="BR453" s="496"/>
      <c r="BS453" s="496"/>
      <c r="BT453" s="496"/>
      <c r="BU453" s="496"/>
      <c r="BV453" s="496"/>
    </row>
    <row r="454" spans="1:74" s="52" customFormat="1" ht="12.75">
      <c r="A454" s="45">
        <v>3291.8800292611559</v>
      </c>
      <c r="B454" s="46" t="s">
        <v>317</v>
      </c>
      <c r="C454" s="47" t="s">
        <v>311</v>
      </c>
      <c r="D454" s="48">
        <v>8.0092867402181565</v>
      </c>
      <c r="E454" s="49">
        <v>39.974260000000001</v>
      </c>
      <c r="F454" s="49">
        <v>7.7600000000000002E-2</v>
      </c>
      <c r="G454" s="49">
        <v>13.399710000000001</v>
      </c>
      <c r="H454" s="49">
        <v>0.32950000000000002</v>
      </c>
      <c r="I454" s="49">
        <v>0.15809999999999999</v>
      </c>
      <c r="J454" s="49">
        <v>46.873950000000001</v>
      </c>
      <c r="K454" s="49">
        <v>0.25069999999999998</v>
      </c>
      <c r="L454" s="49">
        <v>101.06381999999999</v>
      </c>
      <c r="M454" s="47"/>
      <c r="N454" s="50">
        <v>0.98772548905694646</v>
      </c>
      <c r="O454" s="50">
        <v>1.5159782299038341E-3</v>
      </c>
      <c r="P454" s="50">
        <v>0.27688996839404068</v>
      </c>
      <c r="Q454" s="50">
        <v>6.5487006648766322E-3</v>
      </c>
      <c r="R454" s="50">
        <v>3.3088222503325753E-3</v>
      </c>
      <c r="S454" s="50">
        <v>1.726616657136002</v>
      </c>
      <c r="T454" s="50">
        <v>6.6369387511432069E-3</v>
      </c>
      <c r="U454" s="50">
        <v>3.0092425544832455</v>
      </c>
      <c r="V454" s="51">
        <v>86.179732831141138</v>
      </c>
      <c r="X454" s="49">
        <v>0.25</v>
      </c>
      <c r="Y454" s="49">
        <v>23.96</v>
      </c>
      <c r="Z454" s="49">
        <v>0.62</v>
      </c>
      <c r="AA454" s="49">
        <v>5.7</v>
      </c>
      <c r="AB454" s="49">
        <v>13.53</v>
      </c>
      <c r="AC454" s="49">
        <v>0.24</v>
      </c>
      <c r="AD454" s="49">
        <v>2.23</v>
      </c>
      <c r="AE454" s="312"/>
      <c r="AF454" s="465" t="s">
        <v>1749</v>
      </c>
      <c r="AG454" s="343">
        <v>30</v>
      </c>
      <c r="AH454" s="343">
        <v>15</v>
      </c>
      <c r="AI454" s="343"/>
      <c r="AJ454" s="343"/>
      <c r="AK454" s="343"/>
      <c r="AL454" s="343"/>
      <c r="AM454" s="343"/>
      <c r="AN454" s="343"/>
      <c r="AO454" s="343"/>
      <c r="AP454" s="343"/>
      <c r="AQ454" s="343"/>
      <c r="AR454" s="343"/>
      <c r="AS454" s="343"/>
      <c r="AT454" s="343"/>
      <c r="AU454" s="343"/>
      <c r="AV454" s="343"/>
      <c r="AW454" s="343"/>
      <c r="AX454" s="343"/>
      <c r="AY454" s="343"/>
      <c r="AZ454" s="343"/>
      <c r="BA454" s="343"/>
      <c r="BB454" s="343"/>
      <c r="BC454" s="343"/>
      <c r="BD454" s="343"/>
      <c r="BE454" s="475"/>
      <c r="BF454" s="475"/>
      <c r="BG454" s="475"/>
      <c r="BH454" s="475"/>
      <c r="BI454" s="475"/>
      <c r="BJ454" s="475"/>
      <c r="BK454" s="475"/>
      <c r="BL454" s="475"/>
      <c r="BM454" s="475"/>
      <c r="BN454" s="475"/>
      <c r="BO454" s="475"/>
      <c r="BP454" s="306"/>
      <c r="BQ454" s="496"/>
      <c r="BR454" s="496"/>
      <c r="BS454" s="496"/>
      <c r="BT454" s="496"/>
      <c r="BU454" s="496"/>
      <c r="BV454" s="496"/>
    </row>
    <row r="455" spans="1:74" s="52" customFormat="1" ht="12.75">
      <c r="A455" s="45">
        <v>3291.8800292611559</v>
      </c>
      <c r="B455" s="46" t="s">
        <v>317</v>
      </c>
      <c r="C455" s="47" t="s">
        <v>311</v>
      </c>
      <c r="D455" s="48">
        <v>12.009286740218156</v>
      </c>
      <c r="E455" s="49">
        <v>40.187980000000003</v>
      </c>
      <c r="F455" s="49">
        <v>6.13E-2</v>
      </c>
      <c r="G455" s="49">
        <v>13.209289999999999</v>
      </c>
      <c r="H455" s="49">
        <v>0.27160000000000001</v>
      </c>
      <c r="I455" s="49">
        <v>0.18720000000000001</v>
      </c>
      <c r="J455" s="49">
        <v>46.350110000000001</v>
      </c>
      <c r="K455" s="49">
        <v>0.2475</v>
      </c>
      <c r="L455" s="49">
        <v>100.51498000000001</v>
      </c>
      <c r="M455" s="47"/>
      <c r="N455" s="50">
        <v>0.99655671982223382</v>
      </c>
      <c r="O455" s="50">
        <v>1.2018263843481967E-3</v>
      </c>
      <c r="P455" s="50">
        <v>0.27393108230303076</v>
      </c>
      <c r="Q455" s="50">
        <v>5.4172577866174387E-3</v>
      </c>
      <c r="R455" s="50">
        <v>3.9318544088330762E-3</v>
      </c>
      <c r="S455" s="50">
        <v>1.71342523661108</v>
      </c>
      <c r="T455" s="50">
        <v>6.5756500929260858E-3</v>
      </c>
      <c r="U455" s="50">
        <v>3.0010396274090692</v>
      </c>
      <c r="V455" s="51">
        <v>86.216307579271628</v>
      </c>
      <c r="X455" s="49">
        <v>0.25</v>
      </c>
      <c r="Y455" s="49">
        <v>31.32</v>
      </c>
      <c r="Z455" s="49">
        <v>0.63</v>
      </c>
      <c r="AA455" s="49">
        <v>6.89</v>
      </c>
      <c r="AB455" s="49">
        <v>11.09</v>
      </c>
      <c r="AC455" s="49">
        <v>0.24</v>
      </c>
      <c r="AD455" s="49">
        <v>2.2799999999999998</v>
      </c>
      <c r="AE455" s="312"/>
      <c r="AF455" s="465" t="s">
        <v>1749</v>
      </c>
      <c r="AG455" s="343">
        <v>30</v>
      </c>
      <c r="AH455" s="343">
        <v>15</v>
      </c>
      <c r="AI455" s="343"/>
      <c r="AJ455" s="343"/>
      <c r="AK455" s="343"/>
      <c r="AL455" s="343"/>
      <c r="AM455" s="343"/>
      <c r="AN455" s="343"/>
      <c r="AO455" s="343"/>
      <c r="AP455" s="343"/>
      <c r="AQ455" s="343"/>
      <c r="AR455" s="343"/>
      <c r="AS455" s="343"/>
      <c r="AT455" s="343"/>
      <c r="AU455" s="343"/>
      <c r="AV455" s="343"/>
      <c r="AW455" s="343"/>
      <c r="AX455" s="343"/>
      <c r="AY455" s="343"/>
      <c r="AZ455" s="343"/>
      <c r="BA455" s="343"/>
      <c r="BB455" s="343"/>
      <c r="BC455" s="343"/>
      <c r="BD455" s="343"/>
      <c r="BE455" s="475"/>
      <c r="BF455" s="475"/>
      <c r="BG455" s="475"/>
      <c r="BH455" s="475"/>
      <c r="BI455" s="475"/>
      <c r="BJ455" s="475"/>
      <c r="BK455" s="475"/>
      <c r="BL455" s="475"/>
      <c r="BM455" s="475"/>
      <c r="BN455" s="475"/>
      <c r="BO455" s="475"/>
      <c r="BP455" s="306"/>
      <c r="BQ455" s="496"/>
      <c r="BR455" s="496"/>
      <c r="BS455" s="496"/>
      <c r="BT455" s="496"/>
      <c r="BU455" s="496"/>
      <c r="BV455" s="496"/>
    </row>
    <row r="456" spans="1:74" s="52" customFormat="1" ht="12.75">
      <c r="A456" s="45">
        <v>3291.8800292611559</v>
      </c>
      <c r="B456" s="46" t="s">
        <v>317</v>
      </c>
      <c r="C456" s="47" t="s">
        <v>311</v>
      </c>
      <c r="D456" s="48">
        <v>16.009286740218158</v>
      </c>
      <c r="E456" s="49">
        <v>40.055680000000002</v>
      </c>
      <c r="F456" s="49">
        <v>7.51E-2</v>
      </c>
      <c r="G456" s="49">
        <v>13.209289999999999</v>
      </c>
      <c r="H456" s="49">
        <v>0.33110000000000001</v>
      </c>
      <c r="I456" s="49">
        <v>0.18959999999999999</v>
      </c>
      <c r="J456" s="49">
        <v>46.219149999999999</v>
      </c>
      <c r="K456" s="49">
        <v>0.24110000000000001</v>
      </c>
      <c r="L456" s="49">
        <v>100.32101999999999</v>
      </c>
      <c r="M456" s="47"/>
      <c r="N456" s="50">
        <v>0.99564660393132509</v>
      </c>
      <c r="O456" s="50">
        <v>1.4758983931952756E-3</v>
      </c>
      <c r="P456" s="50">
        <v>0.27458485319476589</v>
      </c>
      <c r="Q456" s="50">
        <v>6.6197895197176197E-3</v>
      </c>
      <c r="R456" s="50">
        <v>3.9917669684217082E-3</v>
      </c>
      <c r="S456" s="50">
        <v>1.7126617863952558</v>
      </c>
      <c r="T456" s="50">
        <v>6.4209008796031935E-3</v>
      </c>
      <c r="U456" s="50">
        <v>3.0014015992822847</v>
      </c>
      <c r="V456" s="51">
        <v>86.182648508520614</v>
      </c>
      <c r="X456" s="49">
        <v>0.25</v>
      </c>
      <c r="Y456" s="49">
        <v>26.88</v>
      </c>
      <c r="Z456" s="49">
        <v>0.63</v>
      </c>
      <c r="AA456" s="49">
        <v>5.65</v>
      </c>
      <c r="AB456" s="49">
        <v>10.96</v>
      </c>
      <c r="AC456" s="49">
        <v>0.24</v>
      </c>
      <c r="AD456" s="49">
        <v>2.2999999999999998</v>
      </c>
      <c r="AE456" s="312"/>
      <c r="AF456" s="465" t="s">
        <v>1749</v>
      </c>
      <c r="AG456" s="343">
        <v>30</v>
      </c>
      <c r="AH456" s="343">
        <v>15</v>
      </c>
      <c r="AI456" s="343"/>
      <c r="AJ456" s="343"/>
      <c r="AK456" s="343"/>
      <c r="AL456" s="343"/>
      <c r="AM456" s="343"/>
      <c r="AN456" s="343"/>
      <c r="AO456" s="343"/>
      <c r="AP456" s="343"/>
      <c r="AQ456" s="343"/>
      <c r="AR456" s="343"/>
      <c r="AS456" s="343"/>
      <c r="AT456" s="343"/>
      <c r="AU456" s="343"/>
      <c r="AV456" s="343"/>
      <c r="AW456" s="343"/>
      <c r="AX456" s="343"/>
      <c r="AY456" s="343"/>
      <c r="AZ456" s="343"/>
      <c r="BA456" s="343"/>
      <c r="BB456" s="343"/>
      <c r="BC456" s="343"/>
      <c r="BD456" s="343"/>
      <c r="BE456" s="475"/>
      <c r="BF456" s="475"/>
      <c r="BG456" s="475"/>
      <c r="BH456" s="475"/>
      <c r="BI456" s="475"/>
      <c r="BJ456" s="475"/>
      <c r="BK456" s="475"/>
      <c r="BL456" s="475"/>
      <c r="BM456" s="475"/>
      <c r="BN456" s="475"/>
      <c r="BO456" s="475"/>
      <c r="BP456" s="306"/>
      <c r="BQ456" s="496"/>
      <c r="BR456" s="496"/>
      <c r="BS456" s="496"/>
      <c r="BT456" s="496"/>
      <c r="BU456" s="496"/>
      <c r="BV456" s="496"/>
    </row>
    <row r="457" spans="1:74" s="52" customFormat="1" ht="12.75">
      <c r="A457" s="45">
        <v>3291.8800292611559</v>
      </c>
      <c r="B457" s="46" t="s">
        <v>317</v>
      </c>
      <c r="C457" s="47" t="s">
        <v>311</v>
      </c>
      <c r="D457" s="48">
        <v>20.009286740218158</v>
      </c>
      <c r="E457" s="49">
        <v>40.177799999999998</v>
      </c>
      <c r="F457" s="49">
        <v>7.2400000000000006E-2</v>
      </c>
      <c r="G457" s="49">
        <v>13.14916</v>
      </c>
      <c r="H457" s="49">
        <v>0.32429999999999998</v>
      </c>
      <c r="I457" s="49">
        <v>0.16489999999999999</v>
      </c>
      <c r="J457" s="49">
        <v>46.249369999999999</v>
      </c>
      <c r="K457" s="49">
        <v>0.2429</v>
      </c>
      <c r="L457" s="49">
        <v>100.38083000000002</v>
      </c>
      <c r="M457" s="47"/>
      <c r="N457" s="50">
        <v>0.99739205763190553</v>
      </c>
      <c r="O457" s="50">
        <v>1.4209988754684169E-3</v>
      </c>
      <c r="P457" s="50">
        <v>0.27298184011119364</v>
      </c>
      <c r="Q457" s="50">
        <v>6.4754595381848338E-3</v>
      </c>
      <c r="R457" s="50">
        <v>3.4672579119558594E-3</v>
      </c>
      <c r="S457" s="50">
        <v>1.7115678486311015</v>
      </c>
      <c r="T457" s="50">
        <v>6.4604819173477695E-3</v>
      </c>
      <c r="U457" s="50">
        <v>2.9997659446171578</v>
      </c>
      <c r="V457" s="51">
        <v>86.244645742067789</v>
      </c>
      <c r="X457" s="49">
        <v>0.25</v>
      </c>
      <c r="Y457" s="49">
        <v>27.48</v>
      </c>
      <c r="Z457" s="49">
        <v>0.63</v>
      </c>
      <c r="AA457" s="49">
        <v>5.78</v>
      </c>
      <c r="AB457" s="49">
        <v>13.03</v>
      </c>
      <c r="AC457" s="49">
        <v>0.24</v>
      </c>
      <c r="AD457" s="49">
        <v>2.29</v>
      </c>
      <c r="AE457" s="312"/>
      <c r="AF457" s="465" t="s">
        <v>1749</v>
      </c>
      <c r="AG457" s="343">
        <v>30</v>
      </c>
      <c r="AH457" s="343">
        <v>15</v>
      </c>
      <c r="AI457" s="343"/>
      <c r="AJ457" s="343"/>
      <c r="AK457" s="343"/>
      <c r="AL457" s="343"/>
      <c r="AM457" s="343"/>
      <c r="AN457" s="343"/>
      <c r="AO457" s="343"/>
      <c r="AP457" s="343"/>
      <c r="AQ457" s="343"/>
      <c r="AR457" s="343"/>
      <c r="AS457" s="343"/>
      <c r="AT457" s="343"/>
      <c r="AU457" s="343"/>
      <c r="AV457" s="343"/>
      <c r="AW457" s="343"/>
      <c r="AX457" s="343"/>
      <c r="AY457" s="343"/>
      <c r="AZ457" s="343"/>
      <c r="BA457" s="343"/>
      <c r="BB457" s="343"/>
      <c r="BC457" s="343"/>
      <c r="BD457" s="343"/>
      <c r="BE457" s="475"/>
      <c r="BF457" s="475"/>
      <c r="BG457" s="475"/>
      <c r="BH457" s="475"/>
      <c r="BI457" s="475"/>
      <c r="BJ457" s="475"/>
      <c r="BK457" s="475"/>
      <c r="BL457" s="475"/>
      <c r="BM457" s="475"/>
      <c r="BN457" s="475"/>
      <c r="BO457" s="475"/>
      <c r="BP457" s="306"/>
      <c r="BQ457" s="496"/>
      <c r="BR457" s="496"/>
      <c r="BS457" s="496"/>
      <c r="BT457" s="496"/>
      <c r="BU457" s="496"/>
      <c r="BV457" s="496"/>
    </row>
    <row r="458" spans="1:74" s="52" customFormat="1" ht="12.75">
      <c r="A458" s="45">
        <v>3291.8800292611559</v>
      </c>
      <c r="B458" s="46" t="s">
        <v>317</v>
      </c>
      <c r="C458" s="47" t="s">
        <v>311</v>
      </c>
      <c r="D458" s="48">
        <v>24.009286740218158</v>
      </c>
      <c r="E458" s="49">
        <v>40.126910000000002</v>
      </c>
      <c r="F458" s="49">
        <v>6.5600000000000006E-2</v>
      </c>
      <c r="G458" s="49">
        <v>13.21931</v>
      </c>
      <c r="H458" s="49">
        <v>0.3342</v>
      </c>
      <c r="I458" s="49">
        <v>0.17860000000000001</v>
      </c>
      <c r="J458" s="49">
        <v>46.460920000000002</v>
      </c>
      <c r="K458" s="49">
        <v>0.23580000000000001</v>
      </c>
      <c r="L458" s="49">
        <v>100.62134000000002</v>
      </c>
      <c r="M458" s="47"/>
      <c r="N458" s="50">
        <v>0.99447415307525389</v>
      </c>
      <c r="O458" s="50">
        <v>1.2853962738188032E-3</v>
      </c>
      <c r="P458" s="50">
        <v>0.27398233546028106</v>
      </c>
      <c r="Q458" s="50">
        <v>6.6620535632727481E-3</v>
      </c>
      <c r="R458" s="50">
        <v>3.749082315373767E-3</v>
      </c>
      <c r="S458" s="50">
        <v>1.7165408098459216</v>
      </c>
      <c r="T458" s="50">
        <v>6.2612238431867208E-3</v>
      </c>
      <c r="U458" s="50">
        <v>3.0029550543771086</v>
      </c>
      <c r="V458" s="51">
        <v>86.235661910972937</v>
      </c>
      <c r="X458" s="49">
        <v>0.25</v>
      </c>
      <c r="Y458" s="49">
        <v>29.02</v>
      </c>
      <c r="Z458" s="49">
        <v>0.63</v>
      </c>
      <c r="AA458" s="49">
        <v>5.58</v>
      </c>
      <c r="AB458" s="49">
        <v>11.93</v>
      </c>
      <c r="AC458" s="49">
        <v>0.24</v>
      </c>
      <c r="AD458" s="49">
        <v>2.35</v>
      </c>
      <c r="AE458" s="312"/>
      <c r="AF458" s="465" t="s">
        <v>1749</v>
      </c>
      <c r="AG458" s="343">
        <v>30</v>
      </c>
      <c r="AH458" s="343">
        <v>15</v>
      </c>
      <c r="AI458" s="343"/>
      <c r="AJ458" s="343"/>
      <c r="AK458" s="343"/>
      <c r="AL458" s="343"/>
      <c r="AM458" s="343"/>
      <c r="AN458" s="343"/>
      <c r="AO458" s="343"/>
      <c r="AP458" s="343"/>
      <c r="AQ458" s="343"/>
      <c r="AR458" s="343"/>
      <c r="AS458" s="343"/>
      <c r="AT458" s="343"/>
      <c r="AU458" s="343"/>
      <c r="AV458" s="343"/>
      <c r="AW458" s="343"/>
      <c r="AX458" s="343"/>
      <c r="AY458" s="343"/>
      <c r="AZ458" s="343"/>
      <c r="BA458" s="343"/>
      <c r="BB458" s="343"/>
      <c r="BC458" s="343"/>
      <c r="BD458" s="343"/>
      <c r="BE458" s="475"/>
      <c r="BF458" s="475"/>
      <c r="BG458" s="475"/>
      <c r="BH458" s="475"/>
      <c r="BI458" s="475"/>
      <c r="BJ458" s="475"/>
      <c r="BK458" s="475"/>
      <c r="BL458" s="475"/>
      <c r="BM458" s="475"/>
      <c r="BN458" s="475"/>
      <c r="BO458" s="475"/>
      <c r="BP458" s="306"/>
      <c r="BQ458" s="496"/>
      <c r="BR458" s="496"/>
      <c r="BS458" s="496"/>
      <c r="BT458" s="496"/>
      <c r="BU458" s="496"/>
      <c r="BV458" s="496"/>
    </row>
    <row r="459" spans="1:74" s="52" customFormat="1" ht="12.75">
      <c r="A459" s="45">
        <v>3291.8800292611559</v>
      </c>
      <c r="B459" s="46" t="s">
        <v>317</v>
      </c>
      <c r="C459" s="47" t="s">
        <v>311</v>
      </c>
      <c r="D459" s="48">
        <v>28.009286740218158</v>
      </c>
      <c r="E459" s="49">
        <v>40.320270000000001</v>
      </c>
      <c r="F459" s="49">
        <v>6.6799999999999998E-2</v>
      </c>
      <c r="G459" s="49">
        <v>13.259399999999999</v>
      </c>
      <c r="H459" s="49">
        <v>0.33960000000000001</v>
      </c>
      <c r="I459" s="49">
        <v>0.20250000000000001</v>
      </c>
      <c r="J459" s="49">
        <v>46.309809999999999</v>
      </c>
      <c r="K459" s="49">
        <v>0.23050000000000001</v>
      </c>
      <c r="L459" s="49">
        <v>100.72888</v>
      </c>
      <c r="M459" s="47"/>
      <c r="N459" s="50">
        <v>0.9979261905992548</v>
      </c>
      <c r="O459" s="50">
        <v>1.3071543326392196E-3</v>
      </c>
      <c r="P459" s="50">
        <v>0.27444470459559323</v>
      </c>
      <c r="Q459" s="50">
        <v>6.7606205805782792E-3</v>
      </c>
      <c r="R459" s="50">
        <v>4.2450787966039497E-3</v>
      </c>
      <c r="S459" s="50">
        <v>1.7086634672485503</v>
      </c>
      <c r="T459" s="50">
        <v>6.1122845822474811E-3</v>
      </c>
      <c r="U459" s="50">
        <v>2.9994595007354672</v>
      </c>
      <c r="V459" s="51">
        <v>86.160880758189805</v>
      </c>
      <c r="X459" s="49">
        <v>0.25</v>
      </c>
      <c r="Y459" s="49">
        <v>29.02</v>
      </c>
      <c r="Z459" s="49">
        <v>0.63</v>
      </c>
      <c r="AA459" s="49">
        <v>5.54</v>
      </c>
      <c r="AB459" s="49">
        <v>10.56</v>
      </c>
      <c r="AC459" s="49">
        <v>0.24</v>
      </c>
      <c r="AD459" s="49">
        <v>2.4</v>
      </c>
      <c r="AE459" s="312"/>
      <c r="AF459" s="465" t="s">
        <v>1749</v>
      </c>
      <c r="AG459" s="343">
        <v>30</v>
      </c>
      <c r="AH459" s="343">
        <v>15</v>
      </c>
      <c r="AI459" s="343"/>
      <c r="AJ459" s="343"/>
      <c r="AK459" s="343"/>
      <c r="AL459" s="343"/>
      <c r="AM459" s="343"/>
      <c r="AN459" s="343"/>
      <c r="AO459" s="343"/>
      <c r="AP459" s="343"/>
      <c r="AQ459" s="343"/>
      <c r="AR459" s="343"/>
      <c r="AS459" s="343"/>
      <c r="AT459" s="343"/>
      <c r="AU459" s="343"/>
      <c r="AV459" s="343"/>
      <c r="AW459" s="343"/>
      <c r="AX459" s="343"/>
      <c r="AY459" s="343"/>
      <c r="AZ459" s="343"/>
      <c r="BA459" s="343"/>
      <c r="BB459" s="343"/>
      <c r="BC459" s="343"/>
      <c r="BD459" s="343"/>
      <c r="BE459" s="475"/>
      <c r="BF459" s="475"/>
      <c r="BG459" s="475"/>
      <c r="BH459" s="475"/>
      <c r="BI459" s="475"/>
      <c r="BJ459" s="475"/>
      <c r="BK459" s="475"/>
      <c r="BL459" s="475"/>
      <c r="BM459" s="475"/>
      <c r="BN459" s="475"/>
      <c r="BO459" s="475"/>
      <c r="BP459" s="306"/>
      <c r="BQ459" s="496"/>
      <c r="BR459" s="496"/>
      <c r="BS459" s="496"/>
      <c r="BT459" s="496"/>
      <c r="BU459" s="496"/>
      <c r="BV459" s="496"/>
    </row>
    <row r="460" spans="1:74" s="52" customFormat="1" ht="12.75">
      <c r="A460" s="45">
        <v>3291.8800292611559</v>
      </c>
      <c r="B460" s="46" t="s">
        <v>317</v>
      </c>
      <c r="C460" s="47" t="s">
        <v>311</v>
      </c>
      <c r="D460" s="48">
        <v>32.009286740218158</v>
      </c>
      <c r="E460" s="49">
        <v>40.289740000000002</v>
      </c>
      <c r="F460" s="49">
        <v>4.2900000000000001E-2</v>
      </c>
      <c r="G460" s="49">
        <v>13.23935</v>
      </c>
      <c r="H460" s="49">
        <v>0.30919999999999997</v>
      </c>
      <c r="I460" s="49">
        <v>0.17180000000000001</v>
      </c>
      <c r="J460" s="49">
        <v>46.219149999999999</v>
      </c>
      <c r="K460" s="49">
        <v>0.23219999999999999</v>
      </c>
      <c r="L460" s="49">
        <v>100.50434000000001</v>
      </c>
      <c r="M460" s="47"/>
      <c r="N460" s="50">
        <v>0.99913837157238117</v>
      </c>
      <c r="O460" s="50">
        <v>8.4113146760839651E-4</v>
      </c>
      <c r="P460" s="50">
        <v>0.27457047240331439</v>
      </c>
      <c r="Q460" s="50">
        <v>6.167576586245717E-3</v>
      </c>
      <c r="R460" s="50">
        <v>3.6086110293315479E-3</v>
      </c>
      <c r="S460" s="50">
        <v>1.7086836872654056</v>
      </c>
      <c r="T460" s="50">
        <v>6.1695151681156893E-3</v>
      </c>
      <c r="U460" s="50">
        <v>2.9991793654924028</v>
      </c>
      <c r="V460" s="51">
        <v>86.155557971995961</v>
      </c>
      <c r="X460" s="49">
        <v>0.25</v>
      </c>
      <c r="Y460" s="49">
        <v>46.31</v>
      </c>
      <c r="Z460" s="49">
        <v>0.63</v>
      </c>
      <c r="AA460" s="49">
        <v>5.99</v>
      </c>
      <c r="AB460" s="49">
        <v>12.19</v>
      </c>
      <c r="AC460" s="49">
        <v>0.24</v>
      </c>
      <c r="AD460" s="49">
        <v>2.38</v>
      </c>
      <c r="AE460" s="312"/>
      <c r="AF460" s="465" t="s">
        <v>1749</v>
      </c>
      <c r="AG460" s="343">
        <v>30</v>
      </c>
      <c r="AH460" s="343">
        <v>15</v>
      </c>
      <c r="AI460" s="343"/>
      <c r="AJ460" s="343"/>
      <c r="AK460" s="343"/>
      <c r="AL460" s="343"/>
      <c r="AM460" s="343"/>
      <c r="AN460" s="343"/>
      <c r="AO460" s="343"/>
      <c r="AP460" s="343"/>
      <c r="AQ460" s="343"/>
      <c r="AR460" s="343"/>
      <c r="AS460" s="343"/>
      <c r="AT460" s="343"/>
      <c r="AU460" s="343"/>
      <c r="AV460" s="343"/>
      <c r="AW460" s="343"/>
      <c r="AX460" s="343"/>
      <c r="AY460" s="343"/>
      <c r="AZ460" s="343"/>
      <c r="BA460" s="343"/>
      <c r="BB460" s="343"/>
      <c r="BC460" s="343"/>
      <c r="BD460" s="343"/>
      <c r="BE460" s="475"/>
      <c r="BF460" s="475"/>
      <c r="BG460" s="475"/>
      <c r="BH460" s="475"/>
      <c r="BI460" s="475"/>
      <c r="BJ460" s="475"/>
      <c r="BK460" s="475"/>
      <c r="BL460" s="475"/>
      <c r="BM460" s="475"/>
      <c r="BN460" s="475"/>
      <c r="BO460" s="475"/>
      <c r="BP460" s="306"/>
      <c r="BQ460" s="496"/>
      <c r="BR460" s="496"/>
      <c r="BS460" s="496"/>
      <c r="BT460" s="496"/>
      <c r="BU460" s="496"/>
      <c r="BV460" s="496"/>
    </row>
    <row r="461" spans="1:74" s="52" customFormat="1" ht="12.75">
      <c r="A461" s="45">
        <v>3291.8800292611559</v>
      </c>
      <c r="B461" s="46" t="s">
        <v>317</v>
      </c>
      <c r="C461" s="47" t="s">
        <v>311</v>
      </c>
      <c r="D461" s="48">
        <v>36.009286740218158</v>
      </c>
      <c r="E461" s="49">
        <v>40.198149999999998</v>
      </c>
      <c r="F461" s="49">
        <v>8.3900000000000002E-2</v>
      </c>
      <c r="G461" s="49">
        <v>13.18924</v>
      </c>
      <c r="H461" s="49">
        <v>0.33129999999999998</v>
      </c>
      <c r="I461" s="49">
        <v>0.17030000000000001</v>
      </c>
      <c r="J461" s="49">
        <v>46.42062</v>
      </c>
      <c r="K461" s="49">
        <v>0.2359</v>
      </c>
      <c r="L461" s="49">
        <v>100.62940999999999</v>
      </c>
      <c r="M461" s="47"/>
      <c r="N461" s="50">
        <v>0.99567582950481603</v>
      </c>
      <c r="O461" s="50">
        <v>1.6430443034386127E-3</v>
      </c>
      <c r="P461" s="50">
        <v>0.27320438346580861</v>
      </c>
      <c r="Q461" s="50">
        <v>6.6005059424122251E-3</v>
      </c>
      <c r="R461" s="50">
        <v>3.5728294481732637E-3</v>
      </c>
      <c r="S461" s="50">
        <v>1.7140811554795028</v>
      </c>
      <c r="T461" s="50">
        <v>6.2603337441550196E-3</v>
      </c>
      <c r="U461" s="50">
        <v>3.0010380818883062</v>
      </c>
      <c r="V461" s="51">
        <v>86.25238406299664</v>
      </c>
      <c r="X461" s="49">
        <v>0.25</v>
      </c>
      <c r="Y461" s="49">
        <v>23.14</v>
      </c>
      <c r="Z461" s="49">
        <v>0.63</v>
      </c>
      <c r="AA461" s="49">
        <v>5.61</v>
      </c>
      <c r="AB461" s="49">
        <v>12.54</v>
      </c>
      <c r="AC461" s="49">
        <v>0.24</v>
      </c>
      <c r="AD461" s="49">
        <v>2.35</v>
      </c>
      <c r="AE461" s="312"/>
      <c r="AF461" s="465" t="s">
        <v>1749</v>
      </c>
      <c r="AG461" s="343">
        <v>30</v>
      </c>
      <c r="AH461" s="343">
        <v>15</v>
      </c>
      <c r="AI461" s="343"/>
      <c r="AJ461" s="343"/>
      <c r="AK461" s="343"/>
      <c r="AL461" s="343"/>
      <c r="AM461" s="343"/>
      <c r="AN461" s="343"/>
      <c r="AO461" s="343"/>
      <c r="AP461" s="343"/>
      <c r="AQ461" s="343"/>
      <c r="AR461" s="343"/>
      <c r="AS461" s="343"/>
      <c r="AT461" s="343"/>
      <c r="AU461" s="343"/>
      <c r="AV461" s="343"/>
      <c r="AW461" s="343"/>
      <c r="AX461" s="343"/>
      <c r="AY461" s="343"/>
      <c r="AZ461" s="343"/>
      <c r="BA461" s="343"/>
      <c r="BB461" s="343"/>
      <c r="BC461" s="343"/>
      <c r="BD461" s="343"/>
      <c r="BE461" s="475"/>
      <c r="BF461" s="475"/>
      <c r="BG461" s="475"/>
      <c r="BH461" s="475"/>
      <c r="BI461" s="475"/>
      <c r="BJ461" s="475"/>
      <c r="BK461" s="475"/>
      <c r="BL461" s="475"/>
      <c r="BM461" s="475"/>
      <c r="BN461" s="475"/>
      <c r="BO461" s="475"/>
      <c r="BP461" s="306"/>
      <c r="BQ461" s="496"/>
      <c r="BR461" s="496"/>
      <c r="BS461" s="496"/>
      <c r="BT461" s="496"/>
      <c r="BU461" s="496"/>
      <c r="BV461" s="496"/>
    </row>
    <row r="462" spans="1:74" s="52" customFormat="1" ht="12.75">
      <c r="A462" s="45">
        <v>3291.8800292611559</v>
      </c>
      <c r="B462" s="46" t="s">
        <v>317</v>
      </c>
      <c r="C462" s="47" t="s">
        <v>311</v>
      </c>
      <c r="D462" s="48">
        <v>40.009286740218158</v>
      </c>
      <c r="E462" s="49">
        <v>40.055680000000002</v>
      </c>
      <c r="F462" s="49">
        <v>3.6400000000000002E-2</v>
      </c>
      <c r="G462" s="49">
        <v>13.23935</v>
      </c>
      <c r="H462" s="49">
        <v>0.30620000000000003</v>
      </c>
      <c r="I462" s="49">
        <v>0.18260000000000001</v>
      </c>
      <c r="J462" s="49">
        <v>46.410550000000001</v>
      </c>
      <c r="K462" s="49">
        <v>0.23380000000000001</v>
      </c>
      <c r="L462" s="49">
        <v>100.46458000000001</v>
      </c>
      <c r="M462" s="47"/>
      <c r="N462" s="50">
        <v>0.99450392659084941</v>
      </c>
      <c r="O462" s="50">
        <v>7.1452790126603051E-4</v>
      </c>
      <c r="P462" s="50">
        <v>0.27489386708710906</v>
      </c>
      <c r="Q462" s="50">
        <v>6.1149297492663953E-3</v>
      </c>
      <c r="R462" s="50">
        <v>3.8399794988393135E-3</v>
      </c>
      <c r="S462" s="50">
        <v>1.7177804432271875</v>
      </c>
      <c r="T462" s="50">
        <v>6.2193435521002045E-3</v>
      </c>
      <c r="U462" s="50">
        <v>3.004067017606618</v>
      </c>
      <c r="V462" s="51">
        <v>86.204776883797379</v>
      </c>
      <c r="X462" s="49">
        <v>0.25</v>
      </c>
      <c r="Y462" s="49">
        <v>52.63</v>
      </c>
      <c r="Z462" s="49">
        <v>0.63</v>
      </c>
      <c r="AA462" s="49">
        <v>6.1</v>
      </c>
      <c r="AB462" s="49">
        <v>11.55</v>
      </c>
      <c r="AC462" s="49">
        <v>0.24</v>
      </c>
      <c r="AD462" s="49">
        <v>2.36</v>
      </c>
      <c r="AE462" s="312"/>
      <c r="AF462" s="465" t="s">
        <v>1749</v>
      </c>
      <c r="AG462" s="343">
        <v>30</v>
      </c>
      <c r="AH462" s="343">
        <v>15</v>
      </c>
      <c r="AI462" s="343"/>
      <c r="AJ462" s="343"/>
      <c r="AK462" s="343"/>
      <c r="AL462" s="343"/>
      <c r="AM462" s="343"/>
      <c r="AN462" s="343"/>
      <c r="AO462" s="343"/>
      <c r="AP462" s="343"/>
      <c r="AQ462" s="343"/>
      <c r="AR462" s="343"/>
      <c r="AS462" s="343"/>
      <c r="AT462" s="343"/>
      <c r="AU462" s="343"/>
      <c r="AV462" s="343"/>
      <c r="AW462" s="343"/>
      <c r="AX462" s="343"/>
      <c r="AY462" s="343"/>
      <c r="AZ462" s="343"/>
      <c r="BA462" s="343"/>
      <c r="BB462" s="343"/>
      <c r="BC462" s="343"/>
      <c r="BD462" s="343"/>
      <c r="BE462" s="475"/>
      <c r="BF462" s="475"/>
      <c r="BG462" s="475"/>
      <c r="BH462" s="475"/>
      <c r="BI462" s="475"/>
      <c r="BJ462" s="475"/>
      <c r="BK462" s="475"/>
      <c r="BL462" s="475"/>
      <c r="BM462" s="475"/>
      <c r="BN462" s="475"/>
      <c r="BO462" s="475"/>
      <c r="BP462" s="306"/>
      <c r="BQ462" s="496"/>
      <c r="BR462" s="496"/>
      <c r="BS462" s="496"/>
      <c r="BT462" s="496"/>
      <c r="BU462" s="496"/>
      <c r="BV462" s="496"/>
    </row>
    <row r="463" spans="1:74" s="52" customFormat="1" ht="12.75">
      <c r="A463" s="45">
        <v>3291.8800292611559</v>
      </c>
      <c r="B463" s="46" t="s">
        <v>317</v>
      </c>
      <c r="C463" s="47" t="s">
        <v>311</v>
      </c>
      <c r="D463" s="48">
        <v>44.009286740218158</v>
      </c>
      <c r="E463" s="49">
        <v>40.228679999999997</v>
      </c>
      <c r="F463" s="49">
        <v>5.4199999999999998E-2</v>
      </c>
      <c r="G463" s="49">
        <v>13.13913</v>
      </c>
      <c r="H463" s="49">
        <v>0.31630000000000003</v>
      </c>
      <c r="I463" s="49">
        <v>0.1794</v>
      </c>
      <c r="J463" s="49">
        <v>46.450839999999999</v>
      </c>
      <c r="K463" s="49">
        <v>0.2364</v>
      </c>
      <c r="L463" s="49">
        <v>100.60495</v>
      </c>
      <c r="M463" s="47"/>
      <c r="N463" s="50">
        <v>0.99649412643885193</v>
      </c>
      <c r="O463" s="50">
        <v>1.0614845131123618E-3</v>
      </c>
      <c r="P463" s="50">
        <v>0.2721833558069045</v>
      </c>
      <c r="Q463" s="50">
        <v>6.3020529086984332E-3</v>
      </c>
      <c r="R463" s="50">
        <v>3.7639785393349537E-3</v>
      </c>
      <c r="S463" s="50">
        <v>1.7153039125982357</v>
      </c>
      <c r="T463" s="50">
        <v>6.2739937297855387E-3</v>
      </c>
      <c r="U463" s="50">
        <v>3.001382904534923</v>
      </c>
      <c r="V463" s="51">
        <v>86.305152232481063</v>
      </c>
      <c r="X463" s="49">
        <v>0.25</v>
      </c>
      <c r="Y463" s="49">
        <v>35.19</v>
      </c>
      <c r="Z463" s="49">
        <v>0.63</v>
      </c>
      <c r="AA463" s="49">
        <v>5.98</v>
      </c>
      <c r="AB463" s="49">
        <v>11.87</v>
      </c>
      <c r="AC463" s="49">
        <v>0.24</v>
      </c>
      <c r="AD463" s="49">
        <v>2.34</v>
      </c>
      <c r="AE463" s="312"/>
      <c r="AF463" s="465" t="s">
        <v>1749</v>
      </c>
      <c r="AG463" s="343">
        <v>30</v>
      </c>
      <c r="AH463" s="343">
        <v>15</v>
      </c>
      <c r="AI463" s="343"/>
      <c r="AJ463" s="343"/>
      <c r="AK463" s="343"/>
      <c r="AL463" s="343"/>
      <c r="AM463" s="343"/>
      <c r="AN463" s="343"/>
      <c r="AO463" s="343"/>
      <c r="AP463" s="343"/>
      <c r="AQ463" s="343"/>
      <c r="AR463" s="343"/>
      <c r="AS463" s="343"/>
      <c r="AT463" s="343"/>
      <c r="AU463" s="343"/>
      <c r="AV463" s="343"/>
      <c r="AW463" s="343"/>
      <c r="AX463" s="343"/>
      <c r="AY463" s="343"/>
      <c r="AZ463" s="343"/>
      <c r="BA463" s="343"/>
      <c r="BB463" s="343"/>
      <c r="BC463" s="343"/>
      <c r="BD463" s="343"/>
      <c r="BE463" s="475"/>
      <c r="BF463" s="475"/>
      <c r="BG463" s="475"/>
      <c r="BH463" s="475"/>
      <c r="BI463" s="475"/>
      <c r="BJ463" s="475"/>
      <c r="BK463" s="475"/>
      <c r="BL463" s="475"/>
      <c r="BM463" s="475"/>
      <c r="BN463" s="475"/>
      <c r="BO463" s="475"/>
      <c r="BP463" s="306"/>
      <c r="BQ463" s="496"/>
      <c r="BR463" s="496"/>
      <c r="BS463" s="496"/>
      <c r="BT463" s="496"/>
      <c r="BU463" s="496"/>
      <c r="BV463" s="496"/>
    </row>
    <row r="464" spans="1:74" s="52" customFormat="1" ht="12.75">
      <c r="A464" s="45">
        <v>3291.8800292611559</v>
      </c>
      <c r="B464" s="46" t="s">
        <v>317</v>
      </c>
      <c r="C464" s="47" t="s">
        <v>311</v>
      </c>
      <c r="D464" s="48">
        <v>48.009286740218158</v>
      </c>
      <c r="E464" s="49">
        <v>40.330449999999999</v>
      </c>
      <c r="F464" s="49">
        <v>6.2899999999999998E-2</v>
      </c>
      <c r="G464" s="49">
        <v>13.229329999999999</v>
      </c>
      <c r="H464" s="49">
        <v>0.32840000000000003</v>
      </c>
      <c r="I464" s="49">
        <v>0.21199999999999999</v>
      </c>
      <c r="J464" s="49">
        <v>46.440770000000001</v>
      </c>
      <c r="K464" s="49">
        <v>0.2291</v>
      </c>
      <c r="L464" s="49">
        <v>100.83295</v>
      </c>
      <c r="M464" s="47"/>
      <c r="N464" s="50">
        <v>0.99707548489544495</v>
      </c>
      <c r="O464" s="50">
        <v>1.2294787618214286E-3</v>
      </c>
      <c r="P464" s="50">
        <v>0.27351982785726847</v>
      </c>
      <c r="Q464" s="50">
        <v>6.5304335007352974E-3</v>
      </c>
      <c r="R464" s="50">
        <v>4.4393212191949005E-3</v>
      </c>
      <c r="S464" s="50">
        <v>1.7116025623353719</v>
      </c>
      <c r="T464" s="50">
        <v>6.0684490110744678E-3</v>
      </c>
      <c r="U464" s="50">
        <v>3.0004655575809114</v>
      </c>
      <c r="V464" s="51">
        <v>86.221513131453548</v>
      </c>
      <c r="X464" s="49">
        <v>0.25</v>
      </c>
      <c r="Y464" s="49">
        <v>32.25</v>
      </c>
      <c r="Z464" s="49">
        <v>0.63</v>
      </c>
      <c r="AA464" s="49">
        <v>5.66</v>
      </c>
      <c r="AB464" s="49">
        <v>10.38</v>
      </c>
      <c r="AC464" s="49">
        <v>0.24</v>
      </c>
      <c r="AD464" s="49">
        <v>2.4</v>
      </c>
      <c r="AE464" s="312"/>
      <c r="AF464" s="465" t="s">
        <v>1749</v>
      </c>
      <c r="AG464" s="343">
        <v>30</v>
      </c>
      <c r="AH464" s="343">
        <v>15</v>
      </c>
      <c r="AI464" s="343"/>
      <c r="AJ464" s="343"/>
      <c r="AK464" s="343"/>
      <c r="AL464" s="343"/>
      <c r="AM464" s="343"/>
      <c r="AN464" s="343"/>
      <c r="AO464" s="343"/>
      <c r="AP464" s="343"/>
      <c r="AQ464" s="343"/>
      <c r="AR464" s="343"/>
      <c r="AS464" s="343"/>
      <c r="AT464" s="343"/>
      <c r="AU464" s="343"/>
      <c r="AV464" s="343"/>
      <c r="AW464" s="343"/>
      <c r="AX464" s="343"/>
      <c r="AY464" s="343"/>
      <c r="AZ464" s="343"/>
      <c r="BA464" s="343"/>
      <c r="BB464" s="343"/>
      <c r="BC464" s="343"/>
      <c r="BD464" s="343"/>
      <c r="BE464" s="475"/>
      <c r="BF464" s="475"/>
      <c r="BG464" s="475"/>
      <c r="BH464" s="475"/>
      <c r="BI464" s="475"/>
      <c r="BJ464" s="475"/>
      <c r="BK464" s="475"/>
      <c r="BL464" s="475"/>
      <c r="BM464" s="475"/>
      <c r="BN464" s="475"/>
      <c r="BO464" s="475"/>
      <c r="BP464" s="306"/>
      <c r="BQ464" s="496"/>
      <c r="BR464" s="496"/>
      <c r="BS464" s="496"/>
      <c r="BT464" s="496"/>
      <c r="BU464" s="496"/>
      <c r="BV464" s="496"/>
    </row>
    <row r="465" spans="1:74" s="52" customFormat="1" ht="12.75">
      <c r="A465" s="45">
        <v>3291.8800292611559</v>
      </c>
      <c r="B465" s="46" t="s">
        <v>317</v>
      </c>
      <c r="C465" s="47" t="s">
        <v>311</v>
      </c>
      <c r="D465" s="48">
        <v>52.009286740218158</v>
      </c>
      <c r="E465" s="49">
        <v>40.187980000000003</v>
      </c>
      <c r="F465" s="49">
        <v>7.5800000000000006E-2</v>
      </c>
      <c r="G465" s="49">
        <v>13.28947</v>
      </c>
      <c r="H465" s="49">
        <v>0.33129999999999998</v>
      </c>
      <c r="I465" s="49">
        <v>0.17929999999999999</v>
      </c>
      <c r="J465" s="49">
        <v>46.178849999999997</v>
      </c>
      <c r="K465" s="49">
        <v>0.22939999999999999</v>
      </c>
      <c r="L465" s="49">
        <v>100.4721</v>
      </c>
      <c r="M465" s="47"/>
      <c r="N465" s="50">
        <v>0.99737242727241726</v>
      </c>
      <c r="O465" s="50">
        <v>1.4873247367513057E-3</v>
      </c>
      <c r="P465" s="50">
        <v>0.27581941656130643</v>
      </c>
      <c r="Q465" s="50">
        <v>6.6134261552767649E-3</v>
      </c>
      <c r="R465" s="50">
        <v>3.7690093007026089E-3</v>
      </c>
      <c r="S465" s="50">
        <v>1.7084915663385811</v>
      </c>
      <c r="T465" s="50">
        <v>6.0997528890443832E-3</v>
      </c>
      <c r="U465" s="50">
        <v>2.9996529232540796</v>
      </c>
      <c r="V465" s="51">
        <v>86.099990428001277</v>
      </c>
      <c r="X465" s="49">
        <v>0.25</v>
      </c>
      <c r="Y465" s="49">
        <v>25.58</v>
      </c>
      <c r="Z465" s="49">
        <v>0.63</v>
      </c>
      <c r="AA465" s="49">
        <v>5.67</v>
      </c>
      <c r="AB465" s="49">
        <v>11.8</v>
      </c>
      <c r="AC465" s="49">
        <v>0.24</v>
      </c>
      <c r="AD465" s="49">
        <v>2.41</v>
      </c>
      <c r="AE465" s="312"/>
      <c r="AF465" s="465" t="s">
        <v>1749</v>
      </c>
      <c r="AG465" s="343">
        <v>30</v>
      </c>
      <c r="AH465" s="343">
        <v>15</v>
      </c>
      <c r="AI465" s="343"/>
      <c r="AJ465" s="343"/>
      <c r="AK465" s="343"/>
      <c r="AL465" s="343"/>
      <c r="AM465" s="343"/>
      <c r="AN465" s="343"/>
      <c r="AO465" s="343"/>
      <c r="AP465" s="343"/>
      <c r="AQ465" s="343"/>
      <c r="AR465" s="343"/>
      <c r="AS465" s="343"/>
      <c r="AT465" s="343"/>
      <c r="AU465" s="343"/>
      <c r="AV465" s="343"/>
      <c r="AW465" s="343"/>
      <c r="AX465" s="343"/>
      <c r="AY465" s="343"/>
      <c r="AZ465" s="343"/>
      <c r="BA465" s="343"/>
      <c r="BB465" s="343"/>
      <c r="BC465" s="343"/>
      <c r="BD465" s="343"/>
      <c r="BE465" s="475"/>
      <c r="BF465" s="475"/>
      <c r="BG465" s="475"/>
      <c r="BH465" s="475"/>
      <c r="BI465" s="475"/>
      <c r="BJ465" s="475"/>
      <c r="BK465" s="475"/>
      <c r="BL465" s="475"/>
      <c r="BM465" s="475"/>
      <c r="BN465" s="475"/>
      <c r="BO465" s="475"/>
      <c r="BP465" s="306"/>
      <c r="BQ465" s="496"/>
      <c r="BR465" s="496"/>
      <c r="BS465" s="496"/>
      <c r="BT465" s="496"/>
      <c r="BU465" s="496"/>
      <c r="BV465" s="496"/>
    </row>
    <row r="466" spans="1:74" s="52" customFormat="1" ht="12.75">
      <c r="A466" s="45">
        <v>3291.8800292611559</v>
      </c>
      <c r="B466" s="46" t="s">
        <v>317</v>
      </c>
      <c r="C466" s="47" t="s">
        <v>311</v>
      </c>
      <c r="D466" s="48">
        <v>56.009286740218158</v>
      </c>
      <c r="E466" s="49">
        <v>40.035319999999999</v>
      </c>
      <c r="F466" s="49">
        <v>5.57E-2</v>
      </c>
      <c r="G466" s="49">
        <v>13.19927</v>
      </c>
      <c r="H466" s="49">
        <v>0.32619999999999999</v>
      </c>
      <c r="I466" s="49">
        <v>0.18820000000000001</v>
      </c>
      <c r="J466" s="49">
        <v>46.289659999999998</v>
      </c>
      <c r="K466" s="49">
        <v>0.2278</v>
      </c>
      <c r="L466" s="49">
        <v>100.32214999999999</v>
      </c>
      <c r="M466" s="47"/>
      <c r="N466" s="50">
        <v>0.9951985190845265</v>
      </c>
      <c r="O466" s="50">
        <v>1.0947048121575723E-3</v>
      </c>
      <c r="P466" s="50">
        <v>0.27439255504052135</v>
      </c>
      <c r="Q466" s="50">
        <v>6.522202311792809E-3</v>
      </c>
      <c r="R466" s="50">
        <v>3.962522810365931E-3</v>
      </c>
      <c r="S466" s="50">
        <v>1.7153745142972119</v>
      </c>
      <c r="T466" s="50">
        <v>6.0670529345821875E-3</v>
      </c>
      <c r="U466" s="50">
        <v>3.0026120712911584</v>
      </c>
      <c r="V466" s="51">
        <v>86.209815245768979</v>
      </c>
      <c r="X466" s="49">
        <v>0.25</v>
      </c>
      <c r="Y466" s="49">
        <v>34.200000000000003</v>
      </c>
      <c r="Z466" s="49">
        <v>0.63</v>
      </c>
      <c r="AA466" s="49">
        <v>5.77</v>
      </c>
      <c r="AB466" s="49">
        <v>11.49</v>
      </c>
      <c r="AC466" s="49">
        <v>0.24</v>
      </c>
      <c r="AD466" s="49">
        <v>2.42</v>
      </c>
      <c r="AE466" s="312"/>
      <c r="AF466" s="465" t="s">
        <v>1749</v>
      </c>
      <c r="AG466" s="343">
        <v>30</v>
      </c>
      <c r="AH466" s="343">
        <v>15</v>
      </c>
      <c r="AI466" s="343"/>
      <c r="AJ466" s="343"/>
      <c r="AK466" s="343"/>
      <c r="AL466" s="343"/>
      <c r="AM466" s="343"/>
      <c r="AN466" s="343"/>
      <c r="AO466" s="343"/>
      <c r="AP466" s="343"/>
      <c r="AQ466" s="343"/>
      <c r="AR466" s="343"/>
      <c r="AS466" s="343"/>
      <c r="AT466" s="343"/>
      <c r="AU466" s="343"/>
      <c r="AV466" s="343"/>
      <c r="AW466" s="343"/>
      <c r="AX466" s="343"/>
      <c r="AY466" s="343"/>
      <c r="AZ466" s="343"/>
      <c r="BA466" s="343"/>
      <c r="BB466" s="343"/>
      <c r="BC466" s="343"/>
      <c r="BD466" s="343"/>
      <c r="BE466" s="475"/>
      <c r="BF466" s="475"/>
      <c r="BG466" s="475"/>
      <c r="BH466" s="475"/>
      <c r="BI466" s="475"/>
      <c r="BJ466" s="475"/>
      <c r="BK466" s="475"/>
      <c r="BL466" s="475"/>
      <c r="BM466" s="475"/>
      <c r="BN466" s="475"/>
      <c r="BO466" s="475"/>
      <c r="BP466" s="306"/>
      <c r="BQ466" s="496"/>
      <c r="BR466" s="496"/>
      <c r="BS466" s="496"/>
      <c r="BT466" s="496"/>
      <c r="BU466" s="496"/>
      <c r="BV466" s="496"/>
    </row>
    <row r="467" spans="1:74" s="52" customFormat="1" ht="12.75">
      <c r="A467" s="45">
        <v>3291.8800292611559</v>
      </c>
      <c r="B467" s="46" t="s">
        <v>317</v>
      </c>
      <c r="C467" s="47" t="s">
        <v>311</v>
      </c>
      <c r="D467" s="48">
        <v>60.009286740218158</v>
      </c>
      <c r="E467" s="49">
        <v>39.84196</v>
      </c>
      <c r="F467" s="49">
        <v>6.8000000000000005E-2</v>
      </c>
      <c r="G467" s="49">
        <v>13.30951</v>
      </c>
      <c r="H467" s="49">
        <v>0.30659999999999998</v>
      </c>
      <c r="I467" s="49">
        <v>0.1477</v>
      </c>
      <c r="J467" s="49">
        <v>46.249369999999999</v>
      </c>
      <c r="K467" s="49">
        <v>0.23089999999999999</v>
      </c>
      <c r="L467" s="49">
        <v>100.15404000000001</v>
      </c>
      <c r="M467" s="47"/>
      <c r="N467" s="50">
        <v>0.9926878736272936</v>
      </c>
      <c r="O467" s="50">
        <v>1.3395420441925257E-3</v>
      </c>
      <c r="P467" s="50">
        <v>0.27732567739718211</v>
      </c>
      <c r="Q467" s="50">
        <v>6.1445214477196912E-3</v>
      </c>
      <c r="R467" s="50">
        <v>3.1170104344912667E-3</v>
      </c>
      <c r="S467" s="50">
        <v>1.7178545454689271</v>
      </c>
      <c r="T467" s="50">
        <v>6.1638718645149705E-3</v>
      </c>
      <c r="U467" s="50">
        <v>3.0046330422843215</v>
      </c>
      <c r="V467" s="51">
        <v>86.10021920732558</v>
      </c>
      <c r="X467" s="49">
        <v>0.25</v>
      </c>
      <c r="Y467" s="49">
        <v>27.69</v>
      </c>
      <c r="Z467" s="49">
        <v>0.63</v>
      </c>
      <c r="AA467" s="49">
        <v>6.07</v>
      </c>
      <c r="AB467" s="49">
        <v>14.22</v>
      </c>
      <c r="AC467" s="49">
        <v>0.24</v>
      </c>
      <c r="AD467" s="49">
        <v>2.4</v>
      </c>
      <c r="AE467" s="312"/>
      <c r="AF467" s="465" t="s">
        <v>1749</v>
      </c>
      <c r="AG467" s="343">
        <v>30</v>
      </c>
      <c r="AH467" s="343">
        <v>15</v>
      </c>
      <c r="AI467" s="343"/>
      <c r="AJ467" s="343"/>
      <c r="AK467" s="343"/>
      <c r="AL467" s="343"/>
      <c r="AM467" s="343"/>
      <c r="AN467" s="343"/>
      <c r="AO467" s="343"/>
      <c r="AP467" s="343"/>
      <c r="AQ467" s="343"/>
      <c r="AR467" s="343"/>
      <c r="AS467" s="343"/>
      <c r="AT467" s="343"/>
      <c r="AU467" s="343"/>
      <c r="AV467" s="343"/>
      <c r="AW467" s="343"/>
      <c r="AX467" s="343"/>
      <c r="AY467" s="343"/>
      <c r="AZ467" s="343"/>
      <c r="BA467" s="343"/>
      <c r="BB467" s="343"/>
      <c r="BC467" s="343"/>
      <c r="BD467" s="343"/>
      <c r="BE467" s="475"/>
      <c r="BF467" s="475"/>
      <c r="BG467" s="475"/>
      <c r="BH467" s="475"/>
      <c r="BI467" s="475"/>
      <c r="BJ467" s="475"/>
      <c r="BK467" s="475"/>
      <c r="BL467" s="475"/>
      <c r="BM467" s="475"/>
      <c r="BN467" s="475"/>
      <c r="BO467" s="475"/>
      <c r="BP467" s="306"/>
      <c r="BQ467" s="496"/>
      <c r="BR467" s="496"/>
      <c r="BS467" s="496"/>
      <c r="BT467" s="496"/>
      <c r="BU467" s="496"/>
      <c r="BV467" s="496"/>
    </row>
    <row r="468" spans="1:74" s="52" customFormat="1" ht="12.75">
      <c r="A468" s="45">
        <v>3291.8800292611559</v>
      </c>
      <c r="B468" s="46" t="s">
        <v>317</v>
      </c>
      <c r="C468" s="47" t="s">
        <v>311</v>
      </c>
      <c r="D468" s="48">
        <v>64.009286740218158</v>
      </c>
      <c r="E468" s="49">
        <v>40.198149999999998</v>
      </c>
      <c r="F468" s="49">
        <v>0.1066</v>
      </c>
      <c r="G468" s="49">
        <v>13.26942</v>
      </c>
      <c r="H468" s="49">
        <v>0.31190000000000001</v>
      </c>
      <c r="I468" s="49">
        <v>0.17749999999999999</v>
      </c>
      <c r="J468" s="49">
        <v>46.279589999999999</v>
      </c>
      <c r="K468" s="49">
        <v>0.22919999999999999</v>
      </c>
      <c r="L468" s="49">
        <v>100.57236</v>
      </c>
      <c r="M468" s="47"/>
      <c r="N468" s="50">
        <v>0.99632999497048413</v>
      </c>
      <c r="O468" s="50">
        <v>2.088958241476228E-3</v>
      </c>
      <c r="P468" s="50">
        <v>0.27504583522440701</v>
      </c>
      <c r="Q468" s="50">
        <v>6.2180814404545004E-3</v>
      </c>
      <c r="R468" s="50">
        <v>3.726329334083294E-3</v>
      </c>
      <c r="S468" s="50">
        <v>1.7099963644859344</v>
      </c>
      <c r="T468" s="50">
        <v>6.0865248497239026E-3</v>
      </c>
      <c r="U468" s="50">
        <v>2.9994920885465635</v>
      </c>
      <c r="V468" s="51">
        <v>86.144081205702236</v>
      </c>
      <c r="X468" s="49">
        <v>0.25</v>
      </c>
      <c r="Y468" s="49">
        <v>18.77</v>
      </c>
      <c r="Z468" s="49">
        <v>0.63</v>
      </c>
      <c r="AA468" s="49">
        <v>6.03</v>
      </c>
      <c r="AB468" s="49">
        <v>11.74</v>
      </c>
      <c r="AC468" s="49">
        <v>0.24</v>
      </c>
      <c r="AD468" s="49">
        <v>2.41</v>
      </c>
      <c r="AE468" s="312"/>
      <c r="AF468" s="465" t="s">
        <v>1749</v>
      </c>
      <c r="AG468" s="343">
        <v>30</v>
      </c>
      <c r="AH468" s="343">
        <v>15</v>
      </c>
      <c r="AI468" s="343"/>
      <c r="AJ468" s="343"/>
      <c r="AK468" s="343"/>
      <c r="AL468" s="343"/>
      <c r="AM468" s="343"/>
      <c r="AN468" s="343"/>
      <c r="AO468" s="343"/>
      <c r="AP468" s="343"/>
      <c r="AQ468" s="343"/>
      <c r="AR468" s="343"/>
      <c r="AS468" s="343"/>
      <c r="AT468" s="343"/>
      <c r="AU468" s="343"/>
      <c r="AV468" s="343"/>
      <c r="AW468" s="343"/>
      <c r="AX468" s="343"/>
      <c r="AY468" s="343"/>
      <c r="AZ468" s="343"/>
      <c r="BA468" s="343"/>
      <c r="BB468" s="343"/>
      <c r="BC468" s="343"/>
      <c r="BD468" s="343"/>
      <c r="BE468" s="475"/>
      <c r="BF468" s="475"/>
      <c r="BG468" s="475"/>
      <c r="BH468" s="475"/>
      <c r="BI468" s="475"/>
      <c r="BJ468" s="475"/>
      <c r="BK468" s="475"/>
      <c r="BL468" s="475"/>
      <c r="BM468" s="475"/>
      <c r="BN468" s="475"/>
      <c r="BO468" s="475"/>
      <c r="BP468" s="306"/>
      <c r="BQ468" s="496"/>
      <c r="BR468" s="496"/>
      <c r="BS468" s="496"/>
      <c r="BT468" s="496"/>
      <c r="BU468" s="496"/>
      <c r="BV468" s="496"/>
    </row>
    <row r="469" spans="1:74" s="52" customFormat="1" ht="12.75">
      <c r="A469" s="45">
        <v>3291.8800292611559</v>
      </c>
      <c r="B469" s="46" t="s">
        <v>317</v>
      </c>
      <c r="C469" s="47" t="s">
        <v>311</v>
      </c>
      <c r="D469" s="48">
        <v>68.009286740218158</v>
      </c>
      <c r="E469" s="49">
        <v>40.014969999999998</v>
      </c>
      <c r="F469" s="49">
        <v>5.6599999999999998E-2</v>
      </c>
      <c r="G469" s="49">
        <v>13.29949</v>
      </c>
      <c r="H469" s="49">
        <v>0.30890000000000001</v>
      </c>
      <c r="I469" s="49">
        <v>0.17510000000000001</v>
      </c>
      <c r="J469" s="49">
        <v>46.42062</v>
      </c>
      <c r="K469" s="49">
        <v>0.2296</v>
      </c>
      <c r="L469" s="49">
        <v>100.50528</v>
      </c>
      <c r="M469" s="47"/>
      <c r="N469" s="50">
        <v>0.99335063748405894</v>
      </c>
      <c r="O469" s="50">
        <v>1.1108922205019503E-3</v>
      </c>
      <c r="P469" s="50">
        <v>0.27610295864958861</v>
      </c>
      <c r="Q469" s="50">
        <v>6.1679647049681634E-3</v>
      </c>
      <c r="R469" s="50">
        <v>3.6817302390009222E-3</v>
      </c>
      <c r="S469" s="50">
        <v>1.7179066522391317</v>
      </c>
      <c r="T469" s="50">
        <v>6.1067425376870937E-3</v>
      </c>
      <c r="U469" s="50">
        <v>3.0044275780749379</v>
      </c>
      <c r="V469" s="51">
        <v>86.15337874291734</v>
      </c>
      <c r="X469" s="49">
        <v>0.25</v>
      </c>
      <c r="Y469" s="49">
        <v>34.42</v>
      </c>
      <c r="Z469" s="49">
        <v>0.62</v>
      </c>
      <c r="AA469" s="49">
        <v>6.08</v>
      </c>
      <c r="AB469" s="49">
        <v>12.23</v>
      </c>
      <c r="AC469" s="49">
        <v>0.24</v>
      </c>
      <c r="AD469" s="49">
        <v>2.39</v>
      </c>
      <c r="AE469" s="312"/>
      <c r="AF469" s="465" t="s">
        <v>1749</v>
      </c>
      <c r="AG469" s="343">
        <v>30</v>
      </c>
      <c r="AH469" s="343">
        <v>15</v>
      </c>
      <c r="AI469" s="343"/>
      <c r="AJ469" s="343"/>
      <c r="AK469" s="343"/>
      <c r="AL469" s="343"/>
      <c r="AM469" s="343"/>
      <c r="AN469" s="343"/>
      <c r="AO469" s="343"/>
      <c r="AP469" s="343"/>
      <c r="AQ469" s="343"/>
      <c r="AR469" s="343"/>
      <c r="AS469" s="343"/>
      <c r="AT469" s="343"/>
      <c r="AU469" s="343"/>
      <c r="AV469" s="343"/>
      <c r="AW469" s="343"/>
      <c r="AX469" s="343"/>
      <c r="AY469" s="343"/>
      <c r="AZ469" s="343"/>
      <c r="BA469" s="343"/>
      <c r="BB469" s="343"/>
      <c r="BC469" s="343"/>
      <c r="BD469" s="343"/>
      <c r="BE469" s="475"/>
      <c r="BF469" s="475"/>
      <c r="BG469" s="475"/>
      <c r="BH469" s="475"/>
      <c r="BI469" s="475"/>
      <c r="BJ469" s="475"/>
      <c r="BK469" s="475"/>
      <c r="BL469" s="475"/>
      <c r="BM469" s="475"/>
      <c r="BN469" s="475"/>
      <c r="BO469" s="475"/>
      <c r="BP469" s="306"/>
      <c r="BQ469" s="496"/>
      <c r="BR469" s="496"/>
      <c r="BS469" s="496"/>
      <c r="BT469" s="496"/>
      <c r="BU469" s="496"/>
      <c r="BV469" s="496"/>
    </row>
    <row r="470" spans="1:74" s="52" customFormat="1" ht="12.75">
      <c r="A470" s="45">
        <v>3291.8800292611559</v>
      </c>
      <c r="B470" s="46" t="s">
        <v>317</v>
      </c>
      <c r="C470" s="47" t="s">
        <v>311</v>
      </c>
      <c r="D470" s="48">
        <v>72.009286740218158</v>
      </c>
      <c r="E470" s="49">
        <v>40.289740000000002</v>
      </c>
      <c r="F470" s="49">
        <v>5.4600000000000003E-2</v>
      </c>
      <c r="G470" s="49">
        <v>13.31953</v>
      </c>
      <c r="H470" s="49">
        <v>0.316</v>
      </c>
      <c r="I470" s="49">
        <v>0.20599999999999999</v>
      </c>
      <c r="J470" s="49">
        <v>46.32996</v>
      </c>
      <c r="K470" s="49">
        <v>0.24030000000000001</v>
      </c>
      <c r="L470" s="49">
        <v>100.75613000000001</v>
      </c>
      <c r="M470" s="47"/>
      <c r="N470" s="50">
        <v>0.9972643077881328</v>
      </c>
      <c r="O470" s="50">
        <v>1.068522985347581E-3</v>
      </c>
      <c r="P470" s="50">
        <v>0.27571519765890962</v>
      </c>
      <c r="Q470" s="50">
        <v>6.2913925840451046E-3</v>
      </c>
      <c r="R470" s="50">
        <v>4.3188564644641167E-3</v>
      </c>
      <c r="S470" s="50">
        <v>1.7095676136581612</v>
      </c>
      <c r="T470" s="50">
        <v>6.3727551021119056E-3</v>
      </c>
      <c r="U470" s="50">
        <v>3.0005986462411722</v>
      </c>
      <c r="V470" s="51">
        <v>86.112044284713491</v>
      </c>
      <c r="X470" s="49">
        <v>0.25</v>
      </c>
      <c r="Y470" s="49">
        <v>35.08</v>
      </c>
      <c r="Z470" s="49">
        <v>0.62</v>
      </c>
      <c r="AA470" s="49">
        <v>5.93</v>
      </c>
      <c r="AB470" s="49">
        <v>10.52</v>
      </c>
      <c r="AC470" s="49">
        <v>0.24</v>
      </c>
      <c r="AD470" s="49">
        <v>2.31</v>
      </c>
      <c r="AE470" s="312"/>
      <c r="AF470" s="465" t="s">
        <v>1749</v>
      </c>
      <c r="AG470" s="343">
        <v>30</v>
      </c>
      <c r="AH470" s="343">
        <v>15</v>
      </c>
      <c r="AI470" s="343"/>
      <c r="AJ470" s="343"/>
      <c r="AK470" s="343"/>
      <c r="AL470" s="343"/>
      <c r="AM470" s="343"/>
      <c r="AN470" s="343"/>
      <c r="AO470" s="343"/>
      <c r="AP470" s="343"/>
      <c r="AQ470" s="343"/>
      <c r="AR470" s="343"/>
      <c r="AS470" s="343"/>
      <c r="AT470" s="343"/>
      <c r="AU470" s="343"/>
      <c r="AV470" s="343"/>
      <c r="AW470" s="343"/>
      <c r="AX470" s="343"/>
      <c r="AY470" s="343"/>
      <c r="AZ470" s="343"/>
      <c r="BA470" s="343"/>
      <c r="BB470" s="343"/>
      <c r="BC470" s="343"/>
      <c r="BD470" s="343"/>
      <c r="BE470" s="475"/>
      <c r="BF470" s="475"/>
      <c r="BG470" s="475"/>
      <c r="BH470" s="475"/>
      <c r="BI470" s="475"/>
      <c r="BJ470" s="475"/>
      <c r="BK470" s="475"/>
      <c r="BL470" s="475"/>
      <c r="BM470" s="475"/>
      <c r="BN470" s="475"/>
      <c r="BO470" s="475"/>
      <c r="BP470" s="306"/>
      <c r="BQ470" s="496"/>
      <c r="BR470" s="496"/>
      <c r="BS470" s="496"/>
      <c r="BT470" s="496"/>
      <c r="BU470" s="496"/>
      <c r="BV470" s="496"/>
    </row>
    <row r="471" spans="1:74" s="52" customFormat="1" ht="12.75">
      <c r="A471" s="45">
        <v>3291.8800292611559</v>
      </c>
      <c r="B471" s="46" t="s">
        <v>317</v>
      </c>
      <c r="C471" s="47" t="s">
        <v>311</v>
      </c>
      <c r="D471" s="48">
        <v>76.009286740218158</v>
      </c>
      <c r="E471" s="49">
        <v>40.106560000000002</v>
      </c>
      <c r="F471" s="49">
        <v>6.7400000000000002E-2</v>
      </c>
      <c r="G471" s="49">
        <v>13.29949</v>
      </c>
      <c r="H471" s="49">
        <v>0.33400000000000002</v>
      </c>
      <c r="I471" s="49">
        <v>0.1825</v>
      </c>
      <c r="J471" s="49">
        <v>46.632179999999998</v>
      </c>
      <c r="K471" s="49">
        <v>0.23810000000000001</v>
      </c>
      <c r="L471" s="49">
        <v>100.86023</v>
      </c>
      <c r="M471" s="47"/>
      <c r="N471" s="50">
        <v>0.99217763284320937</v>
      </c>
      <c r="O471" s="50">
        <v>1.3182850603565277E-3</v>
      </c>
      <c r="P471" s="50">
        <v>0.27514713818932446</v>
      </c>
      <c r="Q471" s="50">
        <v>6.6460618405374513E-3</v>
      </c>
      <c r="R471" s="50">
        <v>3.824041764681119E-3</v>
      </c>
      <c r="S471" s="50">
        <v>1.7197617407804735</v>
      </c>
      <c r="T471" s="50">
        <v>6.3108965574950422E-3</v>
      </c>
      <c r="U471" s="50">
        <v>3.0051857970360771</v>
      </c>
      <c r="V471" s="51">
        <v>86.207533532488227</v>
      </c>
      <c r="X471" s="49">
        <v>0.25</v>
      </c>
      <c r="Y471" s="49">
        <v>30.39</v>
      </c>
      <c r="Z471" s="49">
        <v>0.63</v>
      </c>
      <c r="AA471" s="49">
        <v>5.65</v>
      </c>
      <c r="AB471" s="49">
        <v>11.22</v>
      </c>
      <c r="AC471" s="49">
        <v>0.24</v>
      </c>
      <c r="AD471" s="49">
        <v>2.34</v>
      </c>
      <c r="AE471" s="312"/>
      <c r="AF471" s="465" t="s">
        <v>1749</v>
      </c>
      <c r="AG471" s="343">
        <v>30</v>
      </c>
      <c r="AH471" s="343">
        <v>15</v>
      </c>
      <c r="AI471" s="343"/>
      <c r="AJ471" s="343"/>
      <c r="AK471" s="343"/>
      <c r="AL471" s="343"/>
      <c r="AM471" s="343"/>
      <c r="AN471" s="343"/>
      <c r="AO471" s="343"/>
      <c r="AP471" s="343"/>
      <c r="AQ471" s="343"/>
      <c r="AR471" s="343"/>
      <c r="AS471" s="343"/>
      <c r="AT471" s="343"/>
      <c r="AU471" s="343"/>
      <c r="AV471" s="343"/>
      <c r="AW471" s="343"/>
      <c r="AX471" s="343"/>
      <c r="AY471" s="343"/>
      <c r="AZ471" s="343"/>
      <c r="BA471" s="343"/>
      <c r="BB471" s="343"/>
      <c r="BC471" s="343"/>
      <c r="BD471" s="343"/>
      <c r="BE471" s="475"/>
      <c r="BF471" s="475"/>
      <c r="BG471" s="475"/>
      <c r="BH471" s="475"/>
      <c r="BI471" s="475"/>
      <c r="BJ471" s="475"/>
      <c r="BK471" s="475"/>
      <c r="BL471" s="475"/>
      <c r="BM471" s="475"/>
      <c r="BN471" s="475"/>
      <c r="BO471" s="475"/>
      <c r="BP471" s="306"/>
      <c r="BQ471" s="496"/>
      <c r="BR471" s="496"/>
      <c r="BS471" s="496"/>
      <c r="BT471" s="496"/>
      <c r="BU471" s="496"/>
      <c r="BV471" s="496"/>
    </row>
    <row r="472" spans="1:74" s="52" customFormat="1" ht="12.75">
      <c r="A472" s="45">
        <v>3291.8800292611559</v>
      </c>
      <c r="B472" s="46" t="s">
        <v>317</v>
      </c>
      <c r="C472" s="47" t="s">
        <v>311</v>
      </c>
      <c r="D472" s="48">
        <v>80.009286740218158</v>
      </c>
      <c r="E472" s="49">
        <v>40.27957</v>
      </c>
      <c r="F472" s="49">
        <v>6.0100000000000001E-2</v>
      </c>
      <c r="G472" s="49">
        <v>13.29949</v>
      </c>
      <c r="H472" s="49">
        <v>0.32350000000000001</v>
      </c>
      <c r="I472" s="49">
        <v>0.18579999999999999</v>
      </c>
      <c r="J472" s="49">
        <v>46.239289999999997</v>
      </c>
      <c r="K472" s="49">
        <v>0.22670000000000001</v>
      </c>
      <c r="L472" s="49">
        <v>100.61444999999999</v>
      </c>
      <c r="M472" s="47"/>
      <c r="N472" s="50">
        <v>0.99815445150207516</v>
      </c>
      <c r="O472" s="50">
        <v>1.1775051340303067E-3</v>
      </c>
      <c r="P472" s="50">
        <v>0.27561566873997478</v>
      </c>
      <c r="Q472" s="50">
        <v>6.4480901356142725E-3</v>
      </c>
      <c r="R472" s="50">
        <v>3.8998182847205139E-3</v>
      </c>
      <c r="S472" s="50">
        <v>1.7081760356643203</v>
      </c>
      <c r="T472" s="50">
        <v>6.0189687691284679E-3</v>
      </c>
      <c r="U472" s="50">
        <v>2.999490538229864</v>
      </c>
      <c r="V472" s="51">
        <v>86.10662257896989</v>
      </c>
      <c r="X472" s="49">
        <v>0.25</v>
      </c>
      <c r="Y472" s="49">
        <v>33.29</v>
      </c>
      <c r="Z472" s="49">
        <v>0.63</v>
      </c>
      <c r="AA472" s="49">
        <v>5.75</v>
      </c>
      <c r="AB472" s="49">
        <v>11.32</v>
      </c>
      <c r="AC472" s="49">
        <v>0.24</v>
      </c>
      <c r="AD472" s="49">
        <v>2.44</v>
      </c>
      <c r="AE472" s="312"/>
      <c r="AF472" s="465" t="s">
        <v>1749</v>
      </c>
      <c r="AG472" s="343">
        <v>30</v>
      </c>
      <c r="AH472" s="343">
        <v>15</v>
      </c>
      <c r="AI472" s="343"/>
      <c r="AJ472" s="343"/>
      <c r="AK472" s="343"/>
      <c r="AL472" s="343"/>
      <c r="AM472" s="343"/>
      <c r="AN472" s="343"/>
      <c r="AO472" s="343"/>
      <c r="AP472" s="343"/>
      <c r="AQ472" s="343"/>
      <c r="AR472" s="343"/>
      <c r="AS472" s="343"/>
      <c r="AT472" s="343"/>
      <c r="AU472" s="343"/>
      <c r="AV472" s="343"/>
      <c r="AW472" s="343"/>
      <c r="AX472" s="343"/>
      <c r="AY472" s="343"/>
      <c r="AZ472" s="343"/>
      <c r="BA472" s="343"/>
      <c r="BB472" s="343"/>
      <c r="BC472" s="343"/>
      <c r="BD472" s="343"/>
      <c r="BE472" s="475"/>
      <c r="BF472" s="475"/>
      <c r="BG472" s="475"/>
      <c r="BH472" s="475"/>
      <c r="BI472" s="475"/>
      <c r="BJ472" s="475"/>
      <c r="BK472" s="475"/>
      <c r="BL472" s="475"/>
      <c r="BM472" s="475"/>
      <c r="BN472" s="475"/>
      <c r="BO472" s="475"/>
      <c r="BP472" s="306"/>
      <c r="BQ472" s="496"/>
      <c r="BR472" s="496"/>
      <c r="BS472" s="496"/>
      <c r="BT472" s="496"/>
      <c r="BU472" s="496"/>
      <c r="BV472" s="496"/>
    </row>
    <row r="473" spans="1:74" s="52" customFormat="1" ht="12.75">
      <c r="A473" s="45">
        <v>3291.8800292611559</v>
      </c>
      <c r="B473" s="46" t="s">
        <v>317</v>
      </c>
      <c r="C473" s="47" t="s">
        <v>311</v>
      </c>
      <c r="D473" s="48">
        <v>84.009286740218158</v>
      </c>
      <c r="E473" s="49">
        <v>40.187980000000003</v>
      </c>
      <c r="F473" s="49">
        <v>4.5999999999999999E-2</v>
      </c>
      <c r="G473" s="49">
        <v>13.30951</v>
      </c>
      <c r="H473" s="49">
        <v>0.31809999999999999</v>
      </c>
      <c r="I473" s="49">
        <v>0.1792</v>
      </c>
      <c r="J473" s="49">
        <v>46.350110000000001</v>
      </c>
      <c r="K473" s="49">
        <v>0.23350000000000001</v>
      </c>
      <c r="L473" s="49">
        <v>100.62440000000002</v>
      </c>
      <c r="M473" s="47"/>
      <c r="N473" s="50">
        <v>0.99616673772694397</v>
      </c>
      <c r="O473" s="50">
        <v>9.0150700508448217E-4</v>
      </c>
      <c r="P473" s="50">
        <v>0.27590140994070655</v>
      </c>
      <c r="Q473" s="50">
        <v>6.3422509249438852E-3</v>
      </c>
      <c r="R473" s="50">
        <v>3.7623535461258355E-3</v>
      </c>
      <c r="S473" s="50">
        <v>1.7127547226798556</v>
      </c>
      <c r="T473" s="50">
        <v>6.2012664392262122E-3</v>
      </c>
      <c r="U473" s="50">
        <v>3.0020302482628862</v>
      </c>
      <c r="V473" s="51">
        <v>86.126238447411424</v>
      </c>
      <c r="X473" s="49">
        <v>0.25</v>
      </c>
      <c r="Y473" s="49">
        <v>41.02</v>
      </c>
      <c r="Z473" s="49">
        <v>0.62</v>
      </c>
      <c r="AA473" s="49">
        <v>5.98</v>
      </c>
      <c r="AB473" s="49">
        <v>11.44</v>
      </c>
      <c r="AC473" s="49">
        <v>0.24</v>
      </c>
      <c r="AD473" s="49">
        <v>2.37</v>
      </c>
      <c r="AE473" s="312"/>
      <c r="AF473" s="465" t="s">
        <v>1749</v>
      </c>
      <c r="AG473" s="343">
        <v>30</v>
      </c>
      <c r="AH473" s="343">
        <v>15</v>
      </c>
      <c r="AI473" s="343"/>
      <c r="AJ473" s="343"/>
      <c r="AK473" s="343"/>
      <c r="AL473" s="343"/>
      <c r="AM473" s="343"/>
      <c r="AN473" s="343"/>
      <c r="AO473" s="343"/>
      <c r="AP473" s="343"/>
      <c r="AQ473" s="343"/>
      <c r="AR473" s="343"/>
      <c r="AS473" s="343"/>
      <c r="AT473" s="343"/>
      <c r="AU473" s="343"/>
      <c r="AV473" s="343"/>
      <c r="AW473" s="343"/>
      <c r="AX473" s="343"/>
      <c r="AY473" s="343"/>
      <c r="AZ473" s="343"/>
      <c r="BA473" s="343"/>
      <c r="BB473" s="343"/>
      <c r="BC473" s="343"/>
      <c r="BD473" s="343"/>
      <c r="BE473" s="475"/>
      <c r="BF473" s="475"/>
      <c r="BG473" s="475"/>
      <c r="BH473" s="475"/>
      <c r="BI473" s="475"/>
      <c r="BJ473" s="475"/>
      <c r="BK473" s="475"/>
      <c r="BL473" s="475"/>
      <c r="BM473" s="475"/>
      <c r="BN473" s="475"/>
      <c r="BO473" s="475"/>
      <c r="BP473" s="306"/>
      <c r="BQ473" s="496"/>
      <c r="BR473" s="496"/>
      <c r="BS473" s="496"/>
      <c r="BT473" s="496"/>
      <c r="BU473" s="496"/>
      <c r="BV473" s="496"/>
    </row>
    <row r="474" spans="1:74" s="52" customFormat="1" ht="12.75">
      <c r="A474" s="45">
        <v>3291.8800292611559</v>
      </c>
      <c r="B474" s="46" t="s">
        <v>317</v>
      </c>
      <c r="C474" s="47" t="s">
        <v>311</v>
      </c>
      <c r="D474" s="48">
        <v>88.009286740218158</v>
      </c>
      <c r="E474" s="49">
        <v>40.269390000000001</v>
      </c>
      <c r="F474" s="49">
        <v>7.1400000000000005E-2</v>
      </c>
      <c r="G474" s="49">
        <v>13.179220000000001</v>
      </c>
      <c r="H474" s="49">
        <v>0.3221</v>
      </c>
      <c r="I474" s="49">
        <v>0.20930000000000001</v>
      </c>
      <c r="J474" s="49">
        <v>46.239289999999997</v>
      </c>
      <c r="K474" s="49">
        <v>0.22739999999999999</v>
      </c>
      <c r="L474" s="49">
        <v>100.51809999999999</v>
      </c>
      <c r="M474" s="47"/>
      <c r="N474" s="50">
        <v>0.9983636455344298</v>
      </c>
      <c r="O474" s="50">
        <v>1.3995465050798542E-3</v>
      </c>
      <c r="P474" s="50">
        <v>0.27324952076572934</v>
      </c>
      <c r="Q474" s="50">
        <v>6.4231538485239109E-3</v>
      </c>
      <c r="R474" s="50">
        <v>4.3950991290816104E-3</v>
      </c>
      <c r="S474" s="50">
        <v>1.7089659496909537</v>
      </c>
      <c r="T474" s="50">
        <v>6.0403459816121951E-3</v>
      </c>
      <c r="U474" s="50">
        <v>2.9988372614554106</v>
      </c>
      <c r="V474" s="51">
        <v>86.214943590225573</v>
      </c>
      <c r="X474" s="49">
        <v>0.25</v>
      </c>
      <c r="Y474" s="49">
        <v>27.92</v>
      </c>
      <c r="Z474" s="49">
        <v>0.63</v>
      </c>
      <c r="AA474" s="49">
        <v>5.76</v>
      </c>
      <c r="AB474" s="49">
        <v>10.17</v>
      </c>
      <c r="AC474" s="49">
        <v>0.24</v>
      </c>
      <c r="AD474" s="49">
        <v>2.4300000000000002</v>
      </c>
      <c r="AE474" s="312"/>
      <c r="AF474" s="465" t="s">
        <v>1749</v>
      </c>
      <c r="AG474" s="343">
        <v>30</v>
      </c>
      <c r="AH474" s="343">
        <v>15</v>
      </c>
      <c r="AI474" s="343"/>
      <c r="AJ474" s="343"/>
      <c r="AK474" s="343"/>
      <c r="AL474" s="343"/>
      <c r="AM474" s="343"/>
      <c r="AN474" s="343"/>
      <c r="AO474" s="343"/>
      <c r="AP474" s="343"/>
      <c r="AQ474" s="343"/>
      <c r="AR474" s="343"/>
      <c r="AS474" s="343"/>
      <c r="AT474" s="343"/>
      <c r="AU474" s="343"/>
      <c r="AV474" s="343"/>
      <c r="AW474" s="343"/>
      <c r="AX474" s="343"/>
      <c r="AY474" s="343"/>
      <c r="AZ474" s="343"/>
      <c r="BA474" s="343"/>
      <c r="BB474" s="343"/>
      <c r="BC474" s="343"/>
      <c r="BD474" s="343"/>
      <c r="BE474" s="475"/>
      <c r="BF474" s="475"/>
      <c r="BG474" s="475"/>
      <c r="BH474" s="475"/>
      <c r="BI474" s="475"/>
      <c r="BJ474" s="475"/>
      <c r="BK474" s="475"/>
      <c r="BL474" s="475"/>
      <c r="BM474" s="475"/>
      <c r="BN474" s="475"/>
      <c r="BO474" s="475"/>
      <c r="BP474" s="306"/>
      <c r="BQ474" s="496"/>
      <c r="BR474" s="496"/>
      <c r="BS474" s="496"/>
      <c r="BT474" s="496"/>
      <c r="BU474" s="496"/>
      <c r="BV474" s="496"/>
    </row>
    <row r="475" spans="1:74" s="52" customFormat="1" ht="12.75">
      <c r="A475" s="38"/>
      <c r="B475" s="46"/>
      <c r="C475" s="47"/>
      <c r="D475" s="48"/>
      <c r="E475" s="49"/>
      <c r="F475" s="49"/>
      <c r="G475" s="49"/>
      <c r="H475" s="49"/>
      <c r="I475" s="49"/>
      <c r="J475" s="49"/>
      <c r="K475" s="49"/>
      <c r="L475" s="49"/>
      <c r="M475" s="47"/>
      <c r="N475" s="50"/>
      <c r="O475" s="50"/>
      <c r="P475" s="50"/>
      <c r="Q475" s="50"/>
      <c r="R475" s="50"/>
      <c r="S475" s="50"/>
      <c r="T475" s="50"/>
      <c r="U475" s="50"/>
      <c r="V475" s="51"/>
      <c r="AE475" s="312"/>
      <c r="AF475" s="312"/>
      <c r="AG475" s="312"/>
      <c r="AH475" s="312"/>
      <c r="AI475" s="312"/>
      <c r="AJ475" s="312"/>
      <c r="AK475" s="312"/>
      <c r="AL475" s="312"/>
      <c r="AM475" s="312"/>
      <c r="AN475" s="312"/>
      <c r="AO475" s="312"/>
      <c r="AP475" s="312"/>
      <c r="AQ475" s="312"/>
      <c r="AR475" s="312"/>
      <c r="AS475" s="312"/>
      <c r="AT475" s="312"/>
      <c r="AU475" s="312"/>
      <c r="AV475" s="312"/>
      <c r="AW475" s="312"/>
      <c r="AX475" s="312"/>
      <c r="AY475" s="312"/>
      <c r="AZ475" s="312"/>
      <c r="BA475" s="312"/>
      <c r="BB475" s="312"/>
      <c r="BC475" s="312"/>
      <c r="BD475" s="312"/>
      <c r="BE475" s="306"/>
      <c r="BF475" s="306"/>
      <c r="BG475" s="306"/>
      <c r="BH475" s="306"/>
      <c r="BI475" s="306"/>
      <c r="BJ475" s="306"/>
      <c r="BK475" s="306"/>
      <c r="BL475" s="306"/>
      <c r="BM475" s="306"/>
      <c r="BN475" s="306"/>
      <c r="BO475" s="306"/>
      <c r="BP475" s="306"/>
      <c r="BQ475" s="496"/>
      <c r="BR475" s="496"/>
      <c r="BS475" s="496"/>
      <c r="BT475" s="496"/>
      <c r="BU475" s="496"/>
      <c r="BV475" s="496"/>
    </row>
    <row r="476" spans="1:74" s="52" customFormat="1" ht="12.75">
      <c r="A476" s="45">
        <v>3291.8800292611559</v>
      </c>
      <c r="B476" s="46" t="s">
        <v>317</v>
      </c>
      <c r="C476" s="47" t="s">
        <v>312</v>
      </c>
      <c r="D476" s="48">
        <v>0</v>
      </c>
      <c r="E476" s="49">
        <v>39.709670000000003</v>
      </c>
      <c r="F476" s="49">
        <v>5.1200000000000002E-2</v>
      </c>
      <c r="G476" s="49">
        <v>15.80504</v>
      </c>
      <c r="H476" s="49">
        <v>0.24379999999999999</v>
      </c>
      <c r="I476" s="49">
        <v>0.19270000000000001</v>
      </c>
      <c r="J476" s="49">
        <v>44.113700000000001</v>
      </c>
      <c r="K476" s="49">
        <v>0.2676</v>
      </c>
      <c r="L476" s="49">
        <v>100.38371000000001</v>
      </c>
      <c r="M476" s="47"/>
      <c r="N476" s="50">
        <v>0.99793449169242254</v>
      </c>
      <c r="O476" s="50">
        <v>1.0173048887143479E-3</v>
      </c>
      <c r="P476" s="50">
        <v>0.33216766133553344</v>
      </c>
      <c r="Q476" s="50">
        <v>4.9281435433959552E-3</v>
      </c>
      <c r="R476" s="50">
        <v>4.1017879921692781E-3</v>
      </c>
      <c r="S476" s="50">
        <v>1.6526762514801707</v>
      </c>
      <c r="T476" s="50">
        <v>7.2052575977426371E-3</v>
      </c>
      <c r="U476" s="50">
        <v>3.0000308985301487</v>
      </c>
      <c r="V476" s="51">
        <v>83.264796834108751</v>
      </c>
      <c r="X476" s="49">
        <v>0.25</v>
      </c>
      <c r="Y476" s="49">
        <v>37</v>
      </c>
      <c r="Z476" s="49">
        <v>0.56999999999999995</v>
      </c>
      <c r="AA476" s="49">
        <v>7.33</v>
      </c>
      <c r="AB476" s="49">
        <v>11.13</v>
      </c>
      <c r="AC476" s="49">
        <v>0.25</v>
      </c>
      <c r="AD476" s="49">
        <v>2.13</v>
      </c>
      <c r="AE476" s="312"/>
      <c r="AF476" s="465" t="s">
        <v>1749</v>
      </c>
      <c r="AG476" s="343">
        <v>30</v>
      </c>
      <c r="AH476" s="343">
        <v>15</v>
      </c>
      <c r="AI476" s="343"/>
      <c r="AJ476" s="343"/>
      <c r="AK476" s="343"/>
      <c r="AL476" s="343"/>
      <c r="AM476" s="343"/>
      <c r="AN476" s="343"/>
      <c r="AO476" s="343"/>
      <c r="AP476" s="343"/>
      <c r="AQ476" s="343"/>
      <c r="AR476" s="343"/>
      <c r="AS476" s="343"/>
      <c r="AT476" s="343"/>
      <c r="AU476" s="343"/>
      <c r="AV476" s="343"/>
      <c r="AW476" s="343"/>
      <c r="AX476" s="343"/>
      <c r="AY476" s="343"/>
      <c r="AZ476" s="343"/>
      <c r="BA476" s="343"/>
      <c r="BB476" s="343"/>
      <c r="BC476" s="343"/>
      <c r="BD476" s="343"/>
      <c r="BE476" s="475"/>
      <c r="BF476" s="475"/>
      <c r="BG476" s="475"/>
      <c r="BH476" s="475"/>
      <c r="BI476" s="475"/>
      <c r="BJ476" s="475"/>
      <c r="BK476" s="475"/>
      <c r="BL476" s="475"/>
      <c r="BM476" s="475"/>
      <c r="BN476" s="475"/>
      <c r="BO476" s="475"/>
      <c r="BP476" s="306"/>
      <c r="BQ476" s="496"/>
      <c r="BR476" s="496"/>
      <c r="BS476" s="496"/>
      <c r="BT476" s="496"/>
      <c r="BU476" s="496"/>
      <c r="BV476" s="496"/>
    </row>
    <row r="477" spans="1:74" s="52" customFormat="1" ht="12.75">
      <c r="A477" s="45">
        <v>3291.8800292611559</v>
      </c>
      <c r="B477" s="46" t="s">
        <v>317</v>
      </c>
      <c r="C477" s="47" t="s">
        <v>312</v>
      </c>
      <c r="D477" s="48">
        <v>3.9971634554995461</v>
      </c>
      <c r="E477" s="49">
        <v>39.709670000000003</v>
      </c>
      <c r="F477" s="49">
        <v>7.0599999999999996E-2</v>
      </c>
      <c r="G477" s="49">
        <v>14.11129</v>
      </c>
      <c r="H477" s="49">
        <v>0.28489999999999999</v>
      </c>
      <c r="I477" s="49">
        <v>0.2218</v>
      </c>
      <c r="J477" s="49">
        <v>45.201680000000003</v>
      </c>
      <c r="K477" s="49">
        <v>0.26450000000000001</v>
      </c>
      <c r="L477" s="49">
        <v>99.864440000000002</v>
      </c>
      <c r="M477" s="47"/>
      <c r="N477" s="50">
        <v>0.99602053386274425</v>
      </c>
      <c r="O477" s="50">
        <v>1.4000776732392781E-3</v>
      </c>
      <c r="P477" s="50">
        <v>0.29600205423872933</v>
      </c>
      <c r="Q477" s="50">
        <v>5.7478887732577066E-3</v>
      </c>
      <c r="R477" s="50">
        <v>4.7121520425576031E-3</v>
      </c>
      <c r="S477" s="50">
        <v>1.6901884745965565</v>
      </c>
      <c r="T477" s="50">
        <v>7.108129603691807E-3</v>
      </c>
      <c r="U477" s="50">
        <v>3.0011793107907767</v>
      </c>
      <c r="V477" s="51">
        <v>85.096995985963815</v>
      </c>
      <c r="X477" s="49">
        <v>0.25</v>
      </c>
      <c r="Y477" s="49">
        <v>27.43</v>
      </c>
      <c r="Z477" s="49">
        <v>0.6</v>
      </c>
      <c r="AA477" s="49">
        <v>6.43</v>
      </c>
      <c r="AB477" s="49">
        <v>9.82</v>
      </c>
      <c r="AC477" s="49">
        <v>0.25</v>
      </c>
      <c r="AD477" s="49">
        <v>2.15</v>
      </c>
      <c r="AE477" s="312"/>
      <c r="AF477" s="465" t="s">
        <v>1749</v>
      </c>
      <c r="AG477" s="343">
        <v>30</v>
      </c>
      <c r="AH477" s="343">
        <v>15</v>
      </c>
      <c r="AI477" s="343"/>
      <c r="AJ477" s="343"/>
      <c r="AK477" s="343"/>
      <c r="AL477" s="343"/>
      <c r="AM477" s="343"/>
      <c r="AN477" s="343"/>
      <c r="AO477" s="343"/>
      <c r="AP477" s="343"/>
      <c r="AQ477" s="343"/>
      <c r="AR477" s="343"/>
      <c r="AS477" s="343"/>
      <c r="AT477" s="343"/>
      <c r="AU477" s="343"/>
      <c r="AV477" s="343"/>
      <c r="AW477" s="343"/>
      <c r="AX477" s="343"/>
      <c r="AY477" s="343"/>
      <c r="AZ477" s="343"/>
      <c r="BA477" s="343"/>
      <c r="BB477" s="343"/>
      <c r="BC477" s="343"/>
      <c r="BD477" s="343"/>
      <c r="BE477" s="475"/>
      <c r="BF477" s="475"/>
      <c r="BG477" s="475"/>
      <c r="BH477" s="475"/>
      <c r="BI477" s="475"/>
      <c r="BJ477" s="475"/>
      <c r="BK477" s="475"/>
      <c r="BL477" s="475"/>
      <c r="BM477" s="475"/>
      <c r="BN477" s="475"/>
      <c r="BO477" s="475"/>
      <c r="BP477" s="306"/>
      <c r="BQ477" s="496"/>
      <c r="BR477" s="496"/>
      <c r="BS477" s="496"/>
      <c r="BT477" s="496"/>
      <c r="BU477" s="496"/>
      <c r="BV477" s="496"/>
    </row>
    <row r="478" spans="1:74" s="52" customFormat="1" ht="12.75">
      <c r="A478" s="45">
        <v>3291.8800292611559</v>
      </c>
      <c r="B478" s="46" t="s">
        <v>317</v>
      </c>
      <c r="C478" s="47" t="s">
        <v>312</v>
      </c>
      <c r="D478" s="48">
        <v>7.9971634554995461</v>
      </c>
      <c r="E478" s="49">
        <v>39.63843</v>
      </c>
      <c r="F478" s="49">
        <v>6.6600000000000006E-2</v>
      </c>
      <c r="G478" s="49">
        <v>13.991020000000001</v>
      </c>
      <c r="H478" s="49">
        <v>0.27400000000000002</v>
      </c>
      <c r="I478" s="49">
        <v>0.21310000000000001</v>
      </c>
      <c r="J478" s="49">
        <v>45.332639999999998</v>
      </c>
      <c r="K478" s="49">
        <v>0.25530000000000003</v>
      </c>
      <c r="L478" s="49">
        <v>99.771090000000001</v>
      </c>
      <c r="M478" s="47"/>
      <c r="N478" s="50">
        <v>0.99475332447860398</v>
      </c>
      <c r="O478" s="50">
        <v>1.32144349944183E-3</v>
      </c>
      <c r="P478" s="50">
        <v>0.2936326374662474</v>
      </c>
      <c r="Q478" s="50">
        <v>5.5308694790932892E-3</v>
      </c>
      <c r="R478" s="50">
        <v>4.5296864799638835E-3</v>
      </c>
      <c r="S478" s="50">
        <v>1.6959713507091019</v>
      </c>
      <c r="T478" s="50">
        <v>6.8644764100600558E-3</v>
      </c>
      <c r="U478" s="50">
        <v>3.0026037885225123</v>
      </c>
      <c r="V478" s="51">
        <v>85.24165415774344</v>
      </c>
      <c r="X478" s="49">
        <v>0.25</v>
      </c>
      <c r="Y478" s="49">
        <v>29.25</v>
      </c>
      <c r="Z478" s="49">
        <v>0.61</v>
      </c>
      <c r="AA478" s="49">
        <v>6.64</v>
      </c>
      <c r="AB478" s="49">
        <v>10.31</v>
      </c>
      <c r="AC478" s="49">
        <v>0.25</v>
      </c>
      <c r="AD478" s="49">
        <v>2.2000000000000002</v>
      </c>
      <c r="AE478" s="312"/>
      <c r="AF478" s="465" t="s">
        <v>1749</v>
      </c>
      <c r="AG478" s="343">
        <v>30</v>
      </c>
      <c r="AH478" s="343">
        <v>15</v>
      </c>
      <c r="AI478" s="343"/>
      <c r="AJ478" s="343"/>
      <c r="AK478" s="343"/>
      <c r="AL478" s="343"/>
      <c r="AM478" s="343"/>
      <c r="AN478" s="343"/>
      <c r="AO478" s="343"/>
      <c r="AP478" s="343"/>
      <c r="AQ478" s="343"/>
      <c r="AR478" s="343"/>
      <c r="AS478" s="343"/>
      <c r="AT478" s="343"/>
      <c r="AU478" s="343"/>
      <c r="AV478" s="343"/>
      <c r="AW478" s="343"/>
      <c r="AX478" s="343"/>
      <c r="AY478" s="343"/>
      <c r="AZ478" s="343"/>
      <c r="BA478" s="343"/>
      <c r="BB478" s="343"/>
      <c r="BC478" s="343"/>
      <c r="BD478" s="343"/>
      <c r="BE478" s="475"/>
      <c r="BF478" s="475"/>
      <c r="BG478" s="475"/>
      <c r="BH478" s="475"/>
      <c r="BI478" s="475"/>
      <c r="BJ478" s="475"/>
      <c r="BK478" s="475"/>
      <c r="BL478" s="475"/>
      <c r="BM478" s="475"/>
      <c r="BN478" s="475"/>
      <c r="BO478" s="475"/>
      <c r="BP478" s="306"/>
      <c r="BQ478" s="496"/>
      <c r="BR478" s="496"/>
      <c r="BS478" s="496"/>
      <c r="BT478" s="496"/>
      <c r="BU478" s="496"/>
      <c r="BV478" s="496"/>
    </row>
    <row r="479" spans="1:74" s="52" customFormat="1" ht="12.75">
      <c r="A479" s="45">
        <v>3291.8800292611559</v>
      </c>
      <c r="B479" s="46" t="s">
        <v>317</v>
      </c>
      <c r="C479" s="47" t="s">
        <v>312</v>
      </c>
      <c r="D479" s="48">
        <v>11.997163455499546</v>
      </c>
      <c r="E479" s="49">
        <v>39.424720000000001</v>
      </c>
      <c r="F479" s="49">
        <v>6.1100000000000002E-2</v>
      </c>
      <c r="G479" s="49">
        <v>13.96095</v>
      </c>
      <c r="H479" s="49">
        <v>0.28610000000000002</v>
      </c>
      <c r="I479" s="49">
        <v>0.20899999999999999</v>
      </c>
      <c r="J479" s="49">
        <v>45.060639999999999</v>
      </c>
      <c r="K479" s="49">
        <v>0.25030000000000002</v>
      </c>
      <c r="L479" s="49">
        <v>99.252809999999997</v>
      </c>
      <c r="M479" s="47"/>
      <c r="N479" s="50">
        <v>0.99482140221079751</v>
      </c>
      <c r="O479" s="50">
        <v>1.2189703096129863E-3</v>
      </c>
      <c r="P479" s="50">
        <v>0.29460998913156539</v>
      </c>
      <c r="Q479" s="50">
        <v>5.8068185102176676E-3</v>
      </c>
      <c r="R479" s="50">
        <v>4.4669236319867314E-3</v>
      </c>
      <c r="S479" s="50">
        <v>1.6950495717162262</v>
      </c>
      <c r="T479" s="50">
        <v>6.766981659570361E-3</v>
      </c>
      <c r="U479" s="50">
        <v>3.0027406571699764</v>
      </c>
      <c r="V479" s="51">
        <v>85.192944816849348</v>
      </c>
      <c r="X479" s="49">
        <v>0.25</v>
      </c>
      <c r="Y479" s="49">
        <v>32.17</v>
      </c>
      <c r="Z479" s="49">
        <v>0.61</v>
      </c>
      <c r="AA479" s="49">
        <v>6.38</v>
      </c>
      <c r="AB479" s="49">
        <v>10.39</v>
      </c>
      <c r="AC479" s="49">
        <v>0.25</v>
      </c>
      <c r="AD479" s="49">
        <v>2.25</v>
      </c>
      <c r="AE479" s="312"/>
      <c r="AF479" s="465" t="s">
        <v>1749</v>
      </c>
      <c r="AG479" s="343">
        <v>30</v>
      </c>
      <c r="AH479" s="343">
        <v>15</v>
      </c>
      <c r="AI479" s="343"/>
      <c r="AJ479" s="343"/>
      <c r="AK479" s="343"/>
      <c r="AL479" s="343"/>
      <c r="AM479" s="343"/>
      <c r="AN479" s="343"/>
      <c r="AO479" s="343"/>
      <c r="AP479" s="343"/>
      <c r="AQ479" s="343"/>
      <c r="AR479" s="343"/>
      <c r="AS479" s="343"/>
      <c r="AT479" s="343"/>
      <c r="AU479" s="343"/>
      <c r="AV479" s="343"/>
      <c r="AW479" s="343"/>
      <c r="AX479" s="343"/>
      <c r="AY479" s="343"/>
      <c r="AZ479" s="343"/>
      <c r="BA479" s="343"/>
      <c r="BB479" s="343"/>
      <c r="BC479" s="343"/>
      <c r="BD479" s="343"/>
      <c r="BE479" s="475"/>
      <c r="BF479" s="475"/>
      <c r="BG479" s="475"/>
      <c r="BH479" s="475"/>
      <c r="BI479" s="475"/>
      <c r="BJ479" s="475"/>
      <c r="BK479" s="475"/>
      <c r="BL479" s="475"/>
      <c r="BM479" s="475"/>
      <c r="BN479" s="475"/>
      <c r="BO479" s="475"/>
      <c r="BP479" s="306"/>
      <c r="BQ479" s="496"/>
      <c r="BR479" s="496"/>
      <c r="BS479" s="496"/>
      <c r="BT479" s="496"/>
      <c r="BU479" s="496"/>
      <c r="BV479" s="496"/>
    </row>
    <row r="480" spans="1:74" s="52" customFormat="1" ht="12.75">
      <c r="A480" s="45">
        <v>3291.8800292611559</v>
      </c>
      <c r="B480" s="46" t="s">
        <v>317</v>
      </c>
      <c r="C480" s="47" t="s">
        <v>312</v>
      </c>
      <c r="D480" s="48">
        <v>15.997163455499546</v>
      </c>
      <c r="E480" s="49">
        <v>39.465420000000002</v>
      </c>
      <c r="F480" s="49">
        <v>0.113</v>
      </c>
      <c r="G480" s="49">
        <v>13.78055</v>
      </c>
      <c r="H480" s="49">
        <v>0.28839999999999999</v>
      </c>
      <c r="I480" s="49">
        <v>0.1774</v>
      </c>
      <c r="J480" s="49">
        <v>45.040500000000002</v>
      </c>
      <c r="K480" s="49">
        <v>0.24299999999999999</v>
      </c>
      <c r="L480" s="49">
        <v>99.108270000000005</v>
      </c>
      <c r="M480" s="47"/>
      <c r="N480" s="50">
        <v>0.99590573356778045</v>
      </c>
      <c r="O480" s="50">
        <v>2.2545265922298079E-3</v>
      </c>
      <c r="P480" s="50">
        <v>0.29081985183207443</v>
      </c>
      <c r="Q480" s="50">
        <v>5.8538373603563244E-3</v>
      </c>
      <c r="R480" s="50">
        <v>3.7917601533424294E-3</v>
      </c>
      <c r="S480" s="50">
        <v>1.6943895029077474</v>
      </c>
      <c r="T480" s="50">
        <v>6.5700008342291167E-3</v>
      </c>
      <c r="U480" s="50">
        <v>2.9995852132477601</v>
      </c>
      <c r="V480" s="51">
        <v>85.350670893338162</v>
      </c>
      <c r="X480" s="49">
        <v>0.25</v>
      </c>
      <c r="Y480" s="49">
        <v>16.61</v>
      </c>
      <c r="Z480" s="49">
        <v>0.61</v>
      </c>
      <c r="AA480" s="49">
        <v>6.31</v>
      </c>
      <c r="AB480" s="49">
        <v>12.3</v>
      </c>
      <c r="AC480" s="49">
        <v>0.25</v>
      </c>
      <c r="AD480" s="49">
        <v>2.29</v>
      </c>
      <c r="AE480" s="312"/>
      <c r="AF480" s="465" t="s">
        <v>1749</v>
      </c>
      <c r="AG480" s="343">
        <v>30</v>
      </c>
      <c r="AH480" s="343">
        <v>15</v>
      </c>
      <c r="AI480" s="343"/>
      <c r="AJ480" s="343"/>
      <c r="AK480" s="343"/>
      <c r="AL480" s="343"/>
      <c r="AM480" s="343"/>
      <c r="AN480" s="343"/>
      <c r="AO480" s="343"/>
      <c r="AP480" s="343"/>
      <c r="AQ480" s="343"/>
      <c r="AR480" s="343"/>
      <c r="AS480" s="343"/>
      <c r="AT480" s="343"/>
      <c r="AU480" s="343"/>
      <c r="AV480" s="343"/>
      <c r="AW480" s="343"/>
      <c r="AX480" s="343"/>
      <c r="AY480" s="343"/>
      <c r="AZ480" s="343"/>
      <c r="BA480" s="343"/>
      <c r="BB480" s="343"/>
      <c r="BC480" s="343"/>
      <c r="BD480" s="343"/>
      <c r="BE480" s="475"/>
      <c r="BF480" s="475"/>
      <c r="BG480" s="475"/>
      <c r="BH480" s="475"/>
      <c r="BI480" s="475"/>
      <c r="BJ480" s="475"/>
      <c r="BK480" s="475"/>
      <c r="BL480" s="475"/>
      <c r="BM480" s="475"/>
      <c r="BN480" s="475"/>
      <c r="BO480" s="475"/>
      <c r="BP480" s="306"/>
      <c r="BQ480" s="496"/>
      <c r="BR480" s="496"/>
      <c r="BS480" s="496"/>
      <c r="BT480" s="496"/>
      <c r="BU480" s="496"/>
      <c r="BV480" s="496"/>
    </row>
    <row r="481" spans="1:74" s="52" customFormat="1" ht="12.75">
      <c r="A481" s="45">
        <v>3291.8800292611559</v>
      </c>
      <c r="B481" s="46" t="s">
        <v>317</v>
      </c>
      <c r="C481" s="47" t="s">
        <v>312</v>
      </c>
      <c r="D481" s="48">
        <v>19.997163455499546</v>
      </c>
      <c r="E481" s="49">
        <v>39.40437</v>
      </c>
      <c r="F481" s="49">
        <v>6.5600000000000006E-2</v>
      </c>
      <c r="G481" s="49">
        <v>13.850709999999999</v>
      </c>
      <c r="H481" s="49">
        <v>0.30580000000000002</v>
      </c>
      <c r="I481" s="49">
        <v>0.18579999999999999</v>
      </c>
      <c r="J481" s="49">
        <v>45.100940000000001</v>
      </c>
      <c r="K481" s="49">
        <v>0.2472</v>
      </c>
      <c r="L481" s="49">
        <v>99.160420000000002</v>
      </c>
      <c r="M481" s="47"/>
      <c r="N481" s="50">
        <v>0.99474256782245074</v>
      </c>
      <c r="O481" s="50">
        <v>1.3093192983647654E-3</v>
      </c>
      <c r="P481" s="50">
        <v>0.2924114302115996</v>
      </c>
      <c r="Q481" s="50">
        <v>6.2093721308199975E-3</v>
      </c>
      <c r="R481" s="50">
        <v>3.9728097087149998E-3</v>
      </c>
      <c r="S481" s="50">
        <v>1.6973072011713703</v>
      </c>
      <c r="T481" s="50">
        <v>6.6860932374995172E-3</v>
      </c>
      <c r="U481" s="50">
        <v>3.0026387935808203</v>
      </c>
      <c r="V481" s="51">
        <v>85.303880377882535</v>
      </c>
      <c r="X481" s="49">
        <v>0.25</v>
      </c>
      <c r="Y481" s="49">
        <v>30.54</v>
      </c>
      <c r="Z481" s="49">
        <v>0.61</v>
      </c>
      <c r="AA481" s="49">
        <v>5.98</v>
      </c>
      <c r="AB481" s="49">
        <v>11.66</v>
      </c>
      <c r="AC481" s="49">
        <v>0.25</v>
      </c>
      <c r="AD481" s="49">
        <v>2.25</v>
      </c>
      <c r="AE481" s="312"/>
      <c r="AF481" s="465" t="s">
        <v>1749</v>
      </c>
      <c r="AG481" s="343">
        <v>30</v>
      </c>
      <c r="AH481" s="343">
        <v>15</v>
      </c>
      <c r="AI481" s="343"/>
      <c r="AJ481" s="343"/>
      <c r="AK481" s="343"/>
      <c r="AL481" s="343"/>
      <c r="AM481" s="343"/>
      <c r="AN481" s="343"/>
      <c r="AO481" s="343"/>
      <c r="AP481" s="343"/>
      <c r="AQ481" s="343"/>
      <c r="AR481" s="343"/>
      <c r="AS481" s="343"/>
      <c r="AT481" s="343"/>
      <c r="AU481" s="343"/>
      <c r="AV481" s="343"/>
      <c r="AW481" s="343"/>
      <c r="AX481" s="343"/>
      <c r="AY481" s="343"/>
      <c r="AZ481" s="343"/>
      <c r="BA481" s="343"/>
      <c r="BB481" s="343"/>
      <c r="BC481" s="343"/>
      <c r="BD481" s="343"/>
      <c r="BE481" s="475"/>
      <c r="BF481" s="475"/>
      <c r="BG481" s="475"/>
      <c r="BH481" s="475"/>
      <c r="BI481" s="475"/>
      <c r="BJ481" s="475"/>
      <c r="BK481" s="475"/>
      <c r="BL481" s="475"/>
      <c r="BM481" s="475"/>
      <c r="BN481" s="475"/>
      <c r="BO481" s="475"/>
      <c r="BP481" s="306"/>
      <c r="BQ481" s="496"/>
      <c r="BR481" s="496"/>
      <c r="BS481" s="496"/>
      <c r="BT481" s="496"/>
      <c r="BU481" s="496"/>
      <c r="BV481" s="496"/>
    </row>
    <row r="482" spans="1:74" s="52" customFormat="1" ht="12.75">
      <c r="A482" s="45">
        <v>3291.8800292611559</v>
      </c>
      <c r="B482" s="46" t="s">
        <v>317</v>
      </c>
      <c r="C482" s="47" t="s">
        <v>312</v>
      </c>
      <c r="D482" s="48">
        <v>23.997163455499546</v>
      </c>
      <c r="E482" s="49">
        <v>39.516309999999997</v>
      </c>
      <c r="F482" s="49">
        <v>6.6199999999999995E-2</v>
      </c>
      <c r="G482" s="49">
        <v>13.93089</v>
      </c>
      <c r="H482" s="49">
        <v>0.29980000000000001</v>
      </c>
      <c r="I482" s="49">
        <v>0.20549999999999999</v>
      </c>
      <c r="J482" s="49">
        <v>45.40316</v>
      </c>
      <c r="K482" s="49">
        <v>0.23880000000000001</v>
      </c>
      <c r="L482" s="49">
        <v>99.660659999999993</v>
      </c>
      <c r="M482" s="47"/>
      <c r="N482" s="50">
        <v>0.99289532409460313</v>
      </c>
      <c r="O482" s="50">
        <v>1.3151051733719579E-3</v>
      </c>
      <c r="P482" s="50">
        <v>0.29272643165068835</v>
      </c>
      <c r="Q482" s="50">
        <v>6.0590230211557206E-3</v>
      </c>
      <c r="R482" s="50">
        <v>4.3734548475110801E-3</v>
      </c>
      <c r="S482" s="50">
        <v>1.700676487579476</v>
      </c>
      <c r="T482" s="50">
        <v>6.4286391918472697E-3</v>
      </c>
      <c r="U482" s="50">
        <v>3.0044744655586535</v>
      </c>
      <c r="V482" s="51">
        <v>85.315240144037872</v>
      </c>
      <c r="X482" s="49">
        <v>0.25</v>
      </c>
      <c r="Y482" s="49">
        <v>30.43</v>
      </c>
      <c r="Z482" s="49">
        <v>0.61</v>
      </c>
      <c r="AA482" s="49">
        <v>6.19</v>
      </c>
      <c r="AB482" s="49">
        <v>10.31</v>
      </c>
      <c r="AC482" s="49">
        <v>0.25</v>
      </c>
      <c r="AD482" s="49">
        <v>2.3199999999999998</v>
      </c>
      <c r="AE482" s="312"/>
      <c r="AF482" s="465" t="s">
        <v>1749</v>
      </c>
      <c r="AG482" s="343">
        <v>30</v>
      </c>
      <c r="AH482" s="343">
        <v>15</v>
      </c>
      <c r="AI482" s="343"/>
      <c r="AJ482" s="343"/>
      <c r="AK482" s="343"/>
      <c r="AL482" s="343"/>
      <c r="AM482" s="343"/>
      <c r="AN482" s="343"/>
      <c r="AO482" s="343"/>
      <c r="AP482" s="343"/>
      <c r="AQ482" s="343"/>
      <c r="AR482" s="343"/>
      <c r="AS482" s="343"/>
      <c r="AT482" s="343"/>
      <c r="AU482" s="343"/>
      <c r="AV482" s="343"/>
      <c r="AW482" s="343"/>
      <c r="AX482" s="343"/>
      <c r="AY482" s="343"/>
      <c r="AZ482" s="343"/>
      <c r="BA482" s="343"/>
      <c r="BB482" s="343"/>
      <c r="BC482" s="343"/>
      <c r="BD482" s="343"/>
      <c r="BE482" s="475"/>
      <c r="BF482" s="475"/>
      <c r="BG482" s="475"/>
      <c r="BH482" s="475"/>
      <c r="BI482" s="475"/>
      <c r="BJ482" s="475"/>
      <c r="BK482" s="475"/>
      <c r="BL482" s="475"/>
      <c r="BM482" s="475"/>
      <c r="BN482" s="475"/>
      <c r="BO482" s="475"/>
      <c r="BP482" s="306"/>
      <c r="BQ482" s="496"/>
      <c r="BR482" s="496"/>
      <c r="BS482" s="496"/>
      <c r="BT482" s="496"/>
      <c r="BU482" s="496"/>
      <c r="BV482" s="496"/>
    </row>
    <row r="483" spans="1:74" s="52" customFormat="1" ht="12.75">
      <c r="A483" s="45">
        <v>3291.8800292611559</v>
      </c>
      <c r="B483" s="46" t="s">
        <v>317</v>
      </c>
      <c r="C483" s="47" t="s">
        <v>312</v>
      </c>
      <c r="D483" s="48">
        <v>27.997163455499546</v>
      </c>
      <c r="E483" s="49">
        <v>39.913200000000003</v>
      </c>
      <c r="F483" s="49">
        <v>9.0700000000000003E-2</v>
      </c>
      <c r="G483" s="49">
        <v>13.95093</v>
      </c>
      <c r="H483" s="49">
        <v>0.30940000000000001</v>
      </c>
      <c r="I483" s="49">
        <v>0.18690000000000001</v>
      </c>
      <c r="J483" s="49">
        <v>45.292340000000003</v>
      </c>
      <c r="K483" s="49">
        <v>0.2389</v>
      </c>
      <c r="L483" s="49">
        <v>99.982370000000003</v>
      </c>
      <c r="M483" s="47"/>
      <c r="N483" s="50">
        <v>0.99850525771932019</v>
      </c>
      <c r="O483" s="50">
        <v>1.7939755090520856E-3</v>
      </c>
      <c r="P483" s="50">
        <v>0.29187235438219028</v>
      </c>
      <c r="Q483" s="50">
        <v>6.2258407751991564E-3</v>
      </c>
      <c r="R483" s="50">
        <v>3.9603069537550925E-3</v>
      </c>
      <c r="S483" s="50">
        <v>1.6891457005499895</v>
      </c>
      <c r="T483" s="50">
        <v>6.403355373069586E-3</v>
      </c>
      <c r="U483" s="50">
        <v>2.9979067912625763</v>
      </c>
      <c r="V483" s="51">
        <v>85.266547487767212</v>
      </c>
      <c r="X483" s="49">
        <v>0.25</v>
      </c>
      <c r="Y483" s="49">
        <v>22.1</v>
      </c>
      <c r="Z483" s="49">
        <v>0.61</v>
      </c>
      <c r="AA483" s="49">
        <v>6.06</v>
      </c>
      <c r="AB483" s="49">
        <v>11.68</v>
      </c>
      <c r="AC483" s="49">
        <v>0.25</v>
      </c>
      <c r="AD483" s="49">
        <v>2.2999999999999998</v>
      </c>
      <c r="AE483" s="312"/>
      <c r="AF483" s="465" t="s">
        <v>1749</v>
      </c>
      <c r="AG483" s="343">
        <v>30</v>
      </c>
      <c r="AH483" s="343">
        <v>15</v>
      </c>
      <c r="AI483" s="343"/>
      <c r="AJ483" s="343"/>
      <c r="AK483" s="343"/>
      <c r="AL483" s="343"/>
      <c r="AM483" s="343"/>
      <c r="AN483" s="343"/>
      <c r="AO483" s="343"/>
      <c r="AP483" s="343"/>
      <c r="AQ483" s="343"/>
      <c r="AR483" s="343"/>
      <c r="AS483" s="343"/>
      <c r="AT483" s="343"/>
      <c r="AU483" s="343"/>
      <c r="AV483" s="343"/>
      <c r="AW483" s="343"/>
      <c r="AX483" s="343"/>
      <c r="AY483" s="343"/>
      <c r="AZ483" s="343"/>
      <c r="BA483" s="343"/>
      <c r="BB483" s="343"/>
      <c r="BC483" s="343"/>
      <c r="BD483" s="343"/>
      <c r="BE483" s="475"/>
      <c r="BF483" s="475"/>
      <c r="BG483" s="475"/>
      <c r="BH483" s="475"/>
      <c r="BI483" s="475"/>
      <c r="BJ483" s="475"/>
      <c r="BK483" s="475"/>
      <c r="BL483" s="475"/>
      <c r="BM483" s="475"/>
      <c r="BN483" s="475"/>
      <c r="BO483" s="475"/>
      <c r="BP483" s="306"/>
      <c r="BQ483" s="496"/>
      <c r="BR483" s="496"/>
      <c r="BS483" s="496"/>
      <c r="BT483" s="496"/>
      <c r="BU483" s="496"/>
      <c r="BV483" s="496"/>
    </row>
    <row r="484" spans="1:74" s="52" customFormat="1" ht="12.75">
      <c r="A484" s="45">
        <v>3291.8800292611559</v>
      </c>
      <c r="B484" s="46" t="s">
        <v>317</v>
      </c>
      <c r="C484" s="47" t="s">
        <v>312</v>
      </c>
      <c r="D484" s="48">
        <v>31.997163455499546</v>
      </c>
      <c r="E484" s="49">
        <v>39.811430000000001</v>
      </c>
      <c r="F484" s="49">
        <v>6.7699999999999996E-2</v>
      </c>
      <c r="G484" s="49">
        <v>13.870760000000001</v>
      </c>
      <c r="H484" s="49">
        <v>0.29330000000000001</v>
      </c>
      <c r="I484" s="49">
        <v>0.18629999999999999</v>
      </c>
      <c r="J484" s="49">
        <v>45.493819999999999</v>
      </c>
      <c r="K484" s="49">
        <v>0.24149999999999999</v>
      </c>
      <c r="L484" s="49">
        <v>99.964810000000014</v>
      </c>
      <c r="M484" s="47"/>
      <c r="N484" s="50">
        <v>0.99618016770358075</v>
      </c>
      <c r="O484" s="50">
        <v>1.3393503568039139E-3</v>
      </c>
      <c r="P484" s="50">
        <v>0.29025944823244587</v>
      </c>
      <c r="Q484" s="50">
        <v>5.9031805897124586E-3</v>
      </c>
      <c r="R484" s="50">
        <v>3.9484687766658888E-3</v>
      </c>
      <c r="S484" s="50">
        <v>1.6970360358808714</v>
      </c>
      <c r="T484" s="50">
        <v>6.4744800427311176E-3</v>
      </c>
      <c r="U484" s="50">
        <v>3.0011411315828114</v>
      </c>
      <c r="V484" s="51">
        <v>85.394248084755617</v>
      </c>
      <c r="X484" s="49">
        <v>0.25</v>
      </c>
      <c r="Y484" s="49">
        <v>29.73</v>
      </c>
      <c r="Z484" s="49">
        <v>0.61</v>
      </c>
      <c r="AA484" s="49">
        <v>6.31</v>
      </c>
      <c r="AB484" s="49">
        <v>11.48</v>
      </c>
      <c r="AC484" s="49">
        <v>0.25</v>
      </c>
      <c r="AD484" s="49">
        <v>2.2999999999999998</v>
      </c>
      <c r="AE484" s="312"/>
      <c r="AF484" s="465" t="s">
        <v>1749</v>
      </c>
      <c r="AG484" s="343">
        <v>30</v>
      </c>
      <c r="AH484" s="343">
        <v>15</v>
      </c>
      <c r="AI484" s="343"/>
      <c r="AJ484" s="343"/>
      <c r="AK484" s="343"/>
      <c r="AL484" s="343"/>
      <c r="AM484" s="343"/>
      <c r="AN484" s="343"/>
      <c r="AO484" s="343"/>
      <c r="AP484" s="343"/>
      <c r="AQ484" s="343"/>
      <c r="AR484" s="343"/>
      <c r="AS484" s="343"/>
      <c r="AT484" s="343"/>
      <c r="AU484" s="343"/>
      <c r="AV484" s="343"/>
      <c r="AW484" s="343"/>
      <c r="AX484" s="343"/>
      <c r="AY484" s="343"/>
      <c r="AZ484" s="343"/>
      <c r="BA484" s="343"/>
      <c r="BB484" s="343"/>
      <c r="BC484" s="343"/>
      <c r="BD484" s="343"/>
      <c r="BE484" s="475"/>
      <c r="BF484" s="475"/>
      <c r="BG484" s="475"/>
      <c r="BH484" s="475"/>
      <c r="BI484" s="475"/>
      <c r="BJ484" s="475"/>
      <c r="BK484" s="475"/>
      <c r="BL484" s="475"/>
      <c r="BM484" s="475"/>
      <c r="BN484" s="475"/>
      <c r="BO484" s="475"/>
      <c r="BP484" s="306"/>
      <c r="BQ484" s="496"/>
      <c r="BR484" s="496"/>
      <c r="BS484" s="496"/>
      <c r="BT484" s="496"/>
      <c r="BU484" s="496"/>
      <c r="BV484" s="496"/>
    </row>
    <row r="485" spans="1:74" s="52" customFormat="1" ht="12.75">
      <c r="A485" s="45">
        <v>3291.8800292611559</v>
      </c>
      <c r="B485" s="46" t="s">
        <v>317</v>
      </c>
      <c r="C485" s="47" t="s">
        <v>312</v>
      </c>
      <c r="D485" s="48">
        <v>35.997163455499546</v>
      </c>
      <c r="E485" s="49">
        <v>39.760550000000002</v>
      </c>
      <c r="F485" s="49">
        <v>9.1200000000000003E-2</v>
      </c>
      <c r="G485" s="49">
        <v>13.850709999999999</v>
      </c>
      <c r="H485" s="49">
        <v>0.29520000000000002</v>
      </c>
      <c r="I485" s="49">
        <v>0.20119999999999999</v>
      </c>
      <c r="J485" s="49">
        <v>45.614710000000002</v>
      </c>
      <c r="K485" s="49">
        <v>0.23480000000000001</v>
      </c>
      <c r="L485" s="49">
        <v>100.04837000000001</v>
      </c>
      <c r="M485" s="47"/>
      <c r="N485" s="50">
        <v>0.99413338774447524</v>
      </c>
      <c r="O485" s="50">
        <v>1.8028621863834364E-3</v>
      </c>
      <c r="P485" s="50">
        <v>0.28961450337418559</v>
      </c>
      <c r="Q485" s="50">
        <v>5.9368014134942772E-3</v>
      </c>
      <c r="R485" s="50">
        <v>4.2609456246198605E-3</v>
      </c>
      <c r="S485" s="50">
        <v>1.7002224256154352</v>
      </c>
      <c r="T485" s="50">
        <v>6.2899619241639755E-3</v>
      </c>
      <c r="U485" s="50">
        <v>3.0022608878827577</v>
      </c>
      <c r="V485" s="51">
        <v>85.445314681075743</v>
      </c>
      <c r="X485" s="49">
        <v>0.25</v>
      </c>
      <c r="Y485" s="49">
        <v>21.64</v>
      </c>
      <c r="Z485" s="49">
        <v>0.61</v>
      </c>
      <c r="AA485" s="49">
        <v>6.3</v>
      </c>
      <c r="AB485" s="49">
        <v>10.89</v>
      </c>
      <c r="AC485" s="49">
        <v>0.25</v>
      </c>
      <c r="AD485" s="49">
        <v>2.37</v>
      </c>
      <c r="AE485" s="312"/>
      <c r="AF485" s="465" t="s">
        <v>1749</v>
      </c>
      <c r="AG485" s="343">
        <v>30</v>
      </c>
      <c r="AH485" s="343">
        <v>15</v>
      </c>
      <c r="AI485" s="343"/>
      <c r="AJ485" s="343"/>
      <c r="AK485" s="343"/>
      <c r="AL485" s="343"/>
      <c r="AM485" s="343"/>
      <c r="AN485" s="343"/>
      <c r="AO485" s="343"/>
      <c r="AP485" s="343"/>
      <c r="AQ485" s="343"/>
      <c r="AR485" s="343"/>
      <c r="AS485" s="343"/>
      <c r="AT485" s="343"/>
      <c r="AU485" s="343"/>
      <c r="AV485" s="343"/>
      <c r="AW485" s="343"/>
      <c r="AX485" s="343"/>
      <c r="AY485" s="343"/>
      <c r="AZ485" s="343"/>
      <c r="BA485" s="343"/>
      <c r="BB485" s="343"/>
      <c r="BC485" s="343"/>
      <c r="BD485" s="343"/>
      <c r="BE485" s="475"/>
      <c r="BF485" s="475"/>
      <c r="BG485" s="475"/>
      <c r="BH485" s="475"/>
      <c r="BI485" s="475"/>
      <c r="BJ485" s="475"/>
      <c r="BK485" s="475"/>
      <c r="BL485" s="475"/>
      <c r="BM485" s="475"/>
      <c r="BN485" s="475"/>
      <c r="BO485" s="475"/>
      <c r="BP485" s="306"/>
      <c r="BQ485" s="496"/>
      <c r="BR485" s="496"/>
      <c r="BS485" s="496"/>
      <c r="BT485" s="496"/>
      <c r="BU485" s="496"/>
      <c r="BV485" s="496"/>
    </row>
    <row r="486" spans="1:74" s="52" customFormat="1" ht="12.75">
      <c r="A486" s="45">
        <v>3291.8800292611559</v>
      </c>
      <c r="B486" s="46" t="s">
        <v>317</v>
      </c>
      <c r="C486" s="47" t="s">
        <v>312</v>
      </c>
      <c r="D486" s="48">
        <v>39.997163455499546</v>
      </c>
      <c r="E486" s="49">
        <v>39.801259999999999</v>
      </c>
      <c r="F486" s="49">
        <v>0.1159</v>
      </c>
      <c r="G486" s="49">
        <v>13.940910000000001</v>
      </c>
      <c r="H486" s="49">
        <v>0.31580000000000003</v>
      </c>
      <c r="I486" s="49">
        <v>0.16919999999999999</v>
      </c>
      <c r="J486" s="49">
        <v>45.755740000000003</v>
      </c>
      <c r="K486" s="49">
        <v>0.23980000000000001</v>
      </c>
      <c r="L486" s="49">
        <v>100.33861000000002</v>
      </c>
      <c r="M486" s="47"/>
      <c r="N486" s="50">
        <v>0.99254239634753971</v>
      </c>
      <c r="O486" s="50">
        <v>2.285130972911453E-3</v>
      </c>
      <c r="P486" s="50">
        <v>0.29073636970136058</v>
      </c>
      <c r="Q486" s="50">
        <v>6.3344405397579078E-3</v>
      </c>
      <c r="R486" s="50">
        <v>3.5738666490210411E-3</v>
      </c>
      <c r="S486" s="50">
        <v>1.7010080733506923</v>
      </c>
      <c r="T486" s="50">
        <v>6.4070641453540314E-3</v>
      </c>
      <c r="U486" s="50">
        <v>3.0028873417066371</v>
      </c>
      <c r="V486" s="51">
        <v>85.402928035493844</v>
      </c>
      <c r="X486" s="49">
        <v>0.25</v>
      </c>
      <c r="Y486" s="49">
        <v>17.37</v>
      </c>
      <c r="Z486" s="49">
        <v>0.61</v>
      </c>
      <c r="AA486" s="49">
        <v>5.92</v>
      </c>
      <c r="AB486" s="49">
        <v>12.84</v>
      </c>
      <c r="AC486" s="49">
        <v>0.25</v>
      </c>
      <c r="AD486" s="49">
        <v>2.31</v>
      </c>
      <c r="AE486" s="312"/>
      <c r="AF486" s="465" t="s">
        <v>1749</v>
      </c>
      <c r="AG486" s="343">
        <v>30</v>
      </c>
      <c r="AH486" s="343">
        <v>15</v>
      </c>
      <c r="AI486" s="343"/>
      <c r="AJ486" s="343"/>
      <c r="AK486" s="343"/>
      <c r="AL486" s="343"/>
      <c r="AM486" s="343"/>
      <c r="AN486" s="343"/>
      <c r="AO486" s="343"/>
      <c r="AP486" s="343"/>
      <c r="AQ486" s="343"/>
      <c r="AR486" s="343"/>
      <c r="AS486" s="343"/>
      <c r="AT486" s="343"/>
      <c r="AU486" s="343"/>
      <c r="AV486" s="343"/>
      <c r="AW486" s="343"/>
      <c r="AX486" s="343"/>
      <c r="AY486" s="343"/>
      <c r="AZ486" s="343"/>
      <c r="BA486" s="343"/>
      <c r="BB486" s="343"/>
      <c r="BC486" s="343"/>
      <c r="BD486" s="343"/>
      <c r="BE486" s="475"/>
      <c r="BF486" s="475"/>
      <c r="BG486" s="475"/>
      <c r="BH486" s="475"/>
      <c r="BI486" s="475"/>
      <c r="BJ486" s="475"/>
      <c r="BK486" s="475"/>
      <c r="BL486" s="475"/>
      <c r="BM486" s="475"/>
      <c r="BN486" s="475"/>
      <c r="BO486" s="475"/>
      <c r="BP486" s="306"/>
      <c r="BQ486" s="496"/>
      <c r="BR486" s="496"/>
      <c r="BS486" s="496"/>
      <c r="BT486" s="496"/>
      <c r="BU486" s="496"/>
      <c r="BV486" s="496"/>
    </row>
    <row r="487" spans="1:74" s="52" customFormat="1" ht="12.75">
      <c r="A487" s="45">
        <v>3291.8800292611559</v>
      </c>
      <c r="B487" s="46" t="s">
        <v>317</v>
      </c>
      <c r="C487" s="47" t="s">
        <v>312</v>
      </c>
      <c r="D487" s="48">
        <v>43.997163455499546</v>
      </c>
      <c r="E487" s="49">
        <v>39.607900000000001</v>
      </c>
      <c r="F487" s="49">
        <v>4.8399999999999999E-2</v>
      </c>
      <c r="G487" s="49">
        <v>13.96095</v>
      </c>
      <c r="H487" s="49">
        <v>0.3246</v>
      </c>
      <c r="I487" s="49">
        <v>0.20599999999999999</v>
      </c>
      <c r="J487" s="49">
        <v>45.715449999999997</v>
      </c>
      <c r="K487" s="49">
        <v>0.23549999999999999</v>
      </c>
      <c r="L487" s="49">
        <v>100.0988</v>
      </c>
      <c r="M487" s="47"/>
      <c r="N487" s="50">
        <v>0.99115915414814526</v>
      </c>
      <c r="O487" s="50">
        <v>9.5759607265506926E-4</v>
      </c>
      <c r="P487" s="50">
        <v>0.29216793111266048</v>
      </c>
      <c r="Q487" s="50">
        <v>6.5336217363916611E-3</v>
      </c>
      <c r="R487" s="50">
        <v>4.3663097240910446E-3</v>
      </c>
      <c r="S487" s="50">
        <v>1.7054269600646608</v>
      </c>
      <c r="T487" s="50">
        <v>6.3140808479401518E-3</v>
      </c>
      <c r="U487" s="50">
        <v>3.0069256537065443</v>
      </c>
      <c r="V487" s="51">
        <v>85.374014901466552</v>
      </c>
      <c r="X487" s="49">
        <v>0.25</v>
      </c>
      <c r="Y487" s="49">
        <v>41.03</v>
      </c>
      <c r="Z487" s="49">
        <v>0.61</v>
      </c>
      <c r="AA487" s="49">
        <v>5.74</v>
      </c>
      <c r="AB487" s="49">
        <v>10.56</v>
      </c>
      <c r="AC487" s="49">
        <v>0.25</v>
      </c>
      <c r="AD487" s="49">
        <v>2.34</v>
      </c>
      <c r="AE487" s="312"/>
      <c r="AF487" s="465" t="s">
        <v>1749</v>
      </c>
      <c r="AG487" s="343">
        <v>30</v>
      </c>
      <c r="AH487" s="343">
        <v>15</v>
      </c>
      <c r="AI487" s="343"/>
      <c r="AJ487" s="343"/>
      <c r="AK487" s="343"/>
      <c r="AL487" s="343"/>
      <c r="AM487" s="343"/>
      <c r="AN487" s="343"/>
      <c r="AO487" s="343"/>
      <c r="AP487" s="343"/>
      <c r="AQ487" s="343"/>
      <c r="AR487" s="343"/>
      <c r="AS487" s="343"/>
      <c r="AT487" s="343"/>
      <c r="AU487" s="343"/>
      <c r="AV487" s="343"/>
      <c r="AW487" s="343"/>
      <c r="AX487" s="343"/>
      <c r="AY487" s="343"/>
      <c r="AZ487" s="343"/>
      <c r="BA487" s="343"/>
      <c r="BB487" s="343"/>
      <c r="BC487" s="343"/>
      <c r="BD487" s="343"/>
      <c r="BE487" s="475"/>
      <c r="BF487" s="475"/>
      <c r="BG487" s="475"/>
      <c r="BH487" s="475"/>
      <c r="BI487" s="475"/>
      <c r="BJ487" s="475"/>
      <c r="BK487" s="475"/>
      <c r="BL487" s="475"/>
      <c r="BM487" s="475"/>
      <c r="BN487" s="475"/>
      <c r="BO487" s="475"/>
      <c r="BP487" s="306"/>
      <c r="BQ487" s="496"/>
      <c r="BR487" s="496"/>
      <c r="BS487" s="496"/>
      <c r="BT487" s="496"/>
      <c r="BU487" s="496"/>
      <c r="BV487" s="496"/>
    </row>
    <row r="488" spans="1:74" s="52" customFormat="1" ht="12.75">
      <c r="A488" s="45">
        <v>3291.8800292611559</v>
      </c>
      <c r="B488" s="46" t="s">
        <v>317</v>
      </c>
      <c r="C488" s="47" t="s">
        <v>312</v>
      </c>
      <c r="D488" s="48">
        <v>47.997163455499546</v>
      </c>
      <c r="E488" s="49">
        <v>39.974260000000001</v>
      </c>
      <c r="F488" s="49">
        <v>7.0900000000000005E-2</v>
      </c>
      <c r="G488" s="49">
        <v>13.850709999999999</v>
      </c>
      <c r="H488" s="49">
        <v>0.29880000000000001</v>
      </c>
      <c r="I488" s="49">
        <v>0.20200000000000001</v>
      </c>
      <c r="J488" s="49">
        <v>45.473669999999998</v>
      </c>
      <c r="K488" s="49">
        <v>0.23569999999999999</v>
      </c>
      <c r="L488" s="49">
        <v>100.10603999999999</v>
      </c>
      <c r="M488" s="47"/>
      <c r="N488" s="50">
        <v>0.99839370065027055</v>
      </c>
      <c r="O488" s="50">
        <v>1.4000483998386254E-3</v>
      </c>
      <c r="P488" s="50">
        <v>0.28930066345077315</v>
      </c>
      <c r="Q488" s="50">
        <v>6.0026895768889952E-3</v>
      </c>
      <c r="R488" s="50">
        <v>4.2732520335817441E-3</v>
      </c>
      <c r="S488" s="50">
        <v>1.6931286190053205</v>
      </c>
      <c r="T488" s="50">
        <v>6.3072294333782006E-3</v>
      </c>
      <c r="U488" s="50">
        <v>2.9988062025500519</v>
      </c>
      <c r="V488" s="51">
        <v>85.406759978224827</v>
      </c>
      <c r="X488" s="49">
        <v>0.25</v>
      </c>
      <c r="Y488" s="49">
        <v>27.72</v>
      </c>
      <c r="Z488" s="49">
        <v>0.61</v>
      </c>
      <c r="AA488" s="49">
        <v>6.18</v>
      </c>
      <c r="AB488" s="49">
        <v>10.7</v>
      </c>
      <c r="AC488" s="49">
        <v>0.25</v>
      </c>
      <c r="AD488" s="49">
        <v>2.34</v>
      </c>
      <c r="AE488" s="312"/>
      <c r="AF488" s="465" t="s">
        <v>1749</v>
      </c>
      <c r="AG488" s="343">
        <v>30</v>
      </c>
      <c r="AH488" s="343">
        <v>15</v>
      </c>
      <c r="AI488" s="343"/>
      <c r="AJ488" s="343"/>
      <c r="AK488" s="343"/>
      <c r="AL488" s="343"/>
      <c r="AM488" s="343"/>
      <c r="AN488" s="343"/>
      <c r="AO488" s="343"/>
      <c r="AP488" s="343"/>
      <c r="AQ488" s="343"/>
      <c r="AR488" s="343"/>
      <c r="AS488" s="343"/>
      <c r="AT488" s="343"/>
      <c r="AU488" s="343"/>
      <c r="AV488" s="343"/>
      <c r="AW488" s="343"/>
      <c r="AX488" s="343"/>
      <c r="AY488" s="343"/>
      <c r="AZ488" s="343"/>
      <c r="BA488" s="343"/>
      <c r="BB488" s="343"/>
      <c r="BC488" s="343"/>
      <c r="BD488" s="343"/>
      <c r="BE488" s="475"/>
      <c r="BF488" s="475"/>
      <c r="BG488" s="475"/>
      <c r="BH488" s="475"/>
      <c r="BI488" s="475"/>
      <c r="BJ488" s="475"/>
      <c r="BK488" s="475"/>
      <c r="BL488" s="475"/>
      <c r="BM488" s="475"/>
      <c r="BN488" s="475"/>
      <c r="BO488" s="475"/>
      <c r="BP488" s="306"/>
      <c r="BQ488" s="496"/>
      <c r="BR488" s="496"/>
      <c r="BS488" s="496"/>
      <c r="BT488" s="496"/>
      <c r="BU488" s="496"/>
      <c r="BV488" s="496"/>
    </row>
    <row r="489" spans="1:74" s="52" customFormat="1" ht="12.75">
      <c r="A489" s="45">
        <v>3291.8800292611559</v>
      </c>
      <c r="B489" s="46" t="s">
        <v>317</v>
      </c>
      <c r="C489" s="47" t="s">
        <v>312</v>
      </c>
      <c r="D489" s="48">
        <v>51.997163455499546</v>
      </c>
      <c r="E489" s="49">
        <v>39.903019999999998</v>
      </c>
      <c r="F489" s="49">
        <v>7.2400000000000006E-2</v>
      </c>
      <c r="G489" s="49">
        <v>13.90082</v>
      </c>
      <c r="H489" s="49">
        <v>0.31219999999999998</v>
      </c>
      <c r="I489" s="49">
        <v>0.17899999999999999</v>
      </c>
      <c r="J489" s="49">
        <v>45.503889999999998</v>
      </c>
      <c r="K489" s="49">
        <v>0.2407</v>
      </c>
      <c r="L489" s="49">
        <v>100.11203</v>
      </c>
      <c r="M489" s="47"/>
      <c r="N489" s="50">
        <v>0.99695872475677461</v>
      </c>
      <c r="O489" s="50">
        <v>1.4301625246680826E-3</v>
      </c>
      <c r="P489" s="50">
        <v>0.29044762279848618</v>
      </c>
      <c r="Q489" s="50">
        <v>6.274053297194813E-3</v>
      </c>
      <c r="R489" s="50">
        <v>3.7880018526867607E-3</v>
      </c>
      <c r="S489" s="50">
        <v>1.6948391324739105</v>
      </c>
      <c r="T489" s="50">
        <v>6.4432524901679201E-3</v>
      </c>
      <c r="U489" s="50">
        <v>3.0001809501938888</v>
      </c>
      <c r="V489" s="51">
        <v>85.369991411712491</v>
      </c>
      <c r="X489" s="49">
        <v>0.25</v>
      </c>
      <c r="Y489" s="49">
        <v>26.93</v>
      </c>
      <c r="Z489" s="49">
        <v>0.61</v>
      </c>
      <c r="AA489" s="49">
        <v>5.89</v>
      </c>
      <c r="AB489" s="49">
        <v>12.15</v>
      </c>
      <c r="AC489" s="49">
        <v>0.25</v>
      </c>
      <c r="AD489" s="49">
        <v>2.31</v>
      </c>
      <c r="AE489" s="312"/>
      <c r="AF489" s="465" t="s">
        <v>1749</v>
      </c>
      <c r="AG489" s="343">
        <v>30</v>
      </c>
      <c r="AH489" s="343">
        <v>15</v>
      </c>
      <c r="AI489" s="343"/>
      <c r="AJ489" s="343"/>
      <c r="AK489" s="343"/>
      <c r="AL489" s="343"/>
      <c r="AM489" s="343"/>
      <c r="AN489" s="343"/>
      <c r="AO489" s="343"/>
      <c r="AP489" s="343"/>
      <c r="AQ489" s="343"/>
      <c r="AR489" s="343"/>
      <c r="AS489" s="343"/>
      <c r="AT489" s="343"/>
      <c r="AU489" s="343"/>
      <c r="AV489" s="343"/>
      <c r="AW489" s="343"/>
      <c r="AX489" s="343"/>
      <c r="AY489" s="343"/>
      <c r="AZ489" s="343"/>
      <c r="BA489" s="343"/>
      <c r="BB489" s="343"/>
      <c r="BC489" s="343"/>
      <c r="BD489" s="343"/>
      <c r="BE489" s="475"/>
      <c r="BF489" s="475"/>
      <c r="BG489" s="475"/>
      <c r="BH489" s="475"/>
      <c r="BI489" s="475"/>
      <c r="BJ489" s="475"/>
      <c r="BK489" s="475"/>
      <c r="BL489" s="475"/>
      <c r="BM489" s="475"/>
      <c r="BN489" s="475"/>
      <c r="BO489" s="475"/>
      <c r="BP489" s="306"/>
      <c r="BQ489" s="496"/>
      <c r="BR489" s="496"/>
      <c r="BS489" s="496"/>
      <c r="BT489" s="496"/>
      <c r="BU489" s="496"/>
      <c r="BV489" s="496"/>
    </row>
    <row r="490" spans="1:74" s="52" customFormat="1" ht="12.75">
      <c r="A490" s="45">
        <v>3291.8800292611559</v>
      </c>
      <c r="B490" s="46" t="s">
        <v>317</v>
      </c>
      <c r="C490" s="47" t="s">
        <v>312</v>
      </c>
      <c r="D490" s="48">
        <v>55.997163455499546</v>
      </c>
      <c r="E490" s="49">
        <v>39.689309999999999</v>
      </c>
      <c r="F490" s="49">
        <v>6.9500000000000006E-2</v>
      </c>
      <c r="G490" s="49">
        <v>13.86073</v>
      </c>
      <c r="H490" s="49">
        <v>0.28889999999999999</v>
      </c>
      <c r="I490" s="49">
        <v>0.2392</v>
      </c>
      <c r="J490" s="49">
        <v>45.725520000000003</v>
      </c>
      <c r="K490" s="49">
        <v>0.23980000000000001</v>
      </c>
      <c r="L490" s="49">
        <v>100.11296</v>
      </c>
      <c r="M490" s="47"/>
      <c r="N490" s="50">
        <v>0.99227714433505176</v>
      </c>
      <c r="O490" s="50">
        <v>1.3737878118708718E-3</v>
      </c>
      <c r="P490" s="50">
        <v>0.28980210598769968</v>
      </c>
      <c r="Q490" s="50">
        <v>5.8096620973499173E-3</v>
      </c>
      <c r="R490" s="50">
        <v>5.0653137827579393E-3</v>
      </c>
      <c r="S490" s="50">
        <v>1.7042238468251782</v>
      </c>
      <c r="T490" s="50">
        <v>6.4234192012977984E-3</v>
      </c>
      <c r="U490" s="50">
        <v>3.0049752800412066</v>
      </c>
      <c r="V490" s="51">
        <v>85.466482741666951</v>
      </c>
      <c r="X490" s="49">
        <v>0.25</v>
      </c>
      <c r="Y490" s="49">
        <v>27.67</v>
      </c>
      <c r="Z490" s="49">
        <v>0.61</v>
      </c>
      <c r="AA490" s="49">
        <v>6.39</v>
      </c>
      <c r="AB490" s="49">
        <v>9.1199999999999992</v>
      </c>
      <c r="AC490" s="49">
        <v>0.25</v>
      </c>
      <c r="AD490" s="49">
        <v>2.31</v>
      </c>
      <c r="AE490" s="312"/>
      <c r="AF490" s="465" t="s">
        <v>1749</v>
      </c>
      <c r="AG490" s="343">
        <v>30</v>
      </c>
      <c r="AH490" s="343">
        <v>15</v>
      </c>
      <c r="AI490" s="343"/>
      <c r="AJ490" s="343"/>
      <c r="AK490" s="343"/>
      <c r="AL490" s="343"/>
      <c r="AM490" s="343"/>
      <c r="AN490" s="343"/>
      <c r="AO490" s="343"/>
      <c r="AP490" s="343"/>
      <c r="AQ490" s="343"/>
      <c r="AR490" s="343"/>
      <c r="AS490" s="343"/>
      <c r="AT490" s="343"/>
      <c r="AU490" s="343"/>
      <c r="AV490" s="343"/>
      <c r="AW490" s="343"/>
      <c r="AX490" s="343"/>
      <c r="AY490" s="343"/>
      <c r="AZ490" s="343"/>
      <c r="BA490" s="343"/>
      <c r="BB490" s="343"/>
      <c r="BC490" s="343"/>
      <c r="BD490" s="343"/>
      <c r="BE490" s="475"/>
      <c r="BF490" s="475"/>
      <c r="BG490" s="475"/>
      <c r="BH490" s="475"/>
      <c r="BI490" s="475"/>
      <c r="BJ490" s="475"/>
      <c r="BK490" s="475"/>
      <c r="BL490" s="475"/>
      <c r="BM490" s="475"/>
      <c r="BN490" s="475"/>
      <c r="BO490" s="475"/>
      <c r="BP490" s="306"/>
      <c r="BQ490" s="496"/>
      <c r="BR490" s="496"/>
      <c r="BS490" s="496"/>
      <c r="BT490" s="496"/>
      <c r="BU490" s="496"/>
      <c r="BV490" s="496"/>
    </row>
    <row r="491" spans="1:74" s="52" customFormat="1" ht="12.75">
      <c r="A491" s="45">
        <v>3291.8800292611559</v>
      </c>
      <c r="B491" s="46" t="s">
        <v>317</v>
      </c>
      <c r="C491" s="47" t="s">
        <v>312</v>
      </c>
      <c r="D491" s="48">
        <v>59.997163455499546</v>
      </c>
      <c r="E491" s="49">
        <v>39.791080000000001</v>
      </c>
      <c r="F491" s="49">
        <v>5.5800000000000002E-2</v>
      </c>
      <c r="G491" s="49">
        <v>13.8908</v>
      </c>
      <c r="H491" s="49">
        <v>0.30890000000000001</v>
      </c>
      <c r="I491" s="49">
        <v>0.18579999999999999</v>
      </c>
      <c r="J491" s="49">
        <v>45.634860000000003</v>
      </c>
      <c r="K491" s="49">
        <v>0.2344</v>
      </c>
      <c r="L491" s="49">
        <v>100.10164</v>
      </c>
      <c r="M491" s="47"/>
      <c r="N491" s="50">
        <v>0.99465917964971462</v>
      </c>
      <c r="O491" s="50">
        <v>1.1028036180103582E-3</v>
      </c>
      <c r="P491" s="50">
        <v>0.29038342319059884</v>
      </c>
      <c r="Q491" s="50">
        <v>6.2108403943637201E-3</v>
      </c>
      <c r="R491" s="50">
        <v>3.9338701190787797E-3</v>
      </c>
      <c r="S491" s="50">
        <v>1.7005673489420261</v>
      </c>
      <c r="T491" s="50">
        <v>6.2777472004715779E-3</v>
      </c>
      <c r="U491" s="50">
        <v>3.0031352131142639</v>
      </c>
      <c r="V491" s="51">
        <v>85.414836606956783</v>
      </c>
      <c r="X491" s="49">
        <v>0.25</v>
      </c>
      <c r="Y491" s="49">
        <v>34.200000000000003</v>
      </c>
      <c r="Z491" s="49">
        <v>0.61</v>
      </c>
      <c r="AA491" s="49">
        <v>6.08</v>
      </c>
      <c r="AB491" s="49">
        <v>11.57</v>
      </c>
      <c r="AC491" s="49">
        <v>0.25</v>
      </c>
      <c r="AD491" s="49">
        <v>2.37</v>
      </c>
      <c r="AE491" s="312"/>
      <c r="AF491" s="465" t="s">
        <v>1749</v>
      </c>
      <c r="AG491" s="343">
        <v>30</v>
      </c>
      <c r="AH491" s="343">
        <v>15</v>
      </c>
      <c r="AI491" s="343"/>
      <c r="AJ491" s="343"/>
      <c r="AK491" s="343"/>
      <c r="AL491" s="343"/>
      <c r="AM491" s="343"/>
      <c r="AN491" s="343"/>
      <c r="AO491" s="343"/>
      <c r="AP491" s="343"/>
      <c r="AQ491" s="343"/>
      <c r="AR491" s="343"/>
      <c r="AS491" s="343"/>
      <c r="AT491" s="343"/>
      <c r="AU491" s="343"/>
      <c r="AV491" s="343"/>
      <c r="AW491" s="343"/>
      <c r="AX491" s="343"/>
      <c r="AY491" s="343"/>
      <c r="AZ491" s="343"/>
      <c r="BA491" s="343"/>
      <c r="BB491" s="343"/>
      <c r="BC491" s="343"/>
      <c r="BD491" s="343"/>
      <c r="BE491" s="475"/>
      <c r="BF491" s="475"/>
      <c r="BG491" s="475"/>
      <c r="BH491" s="475"/>
      <c r="BI491" s="475"/>
      <c r="BJ491" s="475"/>
      <c r="BK491" s="475"/>
      <c r="BL491" s="475"/>
      <c r="BM491" s="475"/>
      <c r="BN491" s="475"/>
      <c r="BO491" s="475"/>
      <c r="BP491" s="306"/>
      <c r="BQ491" s="496"/>
      <c r="BR491" s="496"/>
      <c r="BS491" s="496"/>
      <c r="BT491" s="496"/>
      <c r="BU491" s="496"/>
      <c r="BV491" s="496"/>
    </row>
    <row r="492" spans="1:74" s="52" customFormat="1" ht="12.75">
      <c r="A492" s="45">
        <v>3291.8800292611559</v>
      </c>
      <c r="B492" s="46" t="s">
        <v>317</v>
      </c>
      <c r="C492" s="47" t="s">
        <v>312</v>
      </c>
      <c r="D492" s="48">
        <v>63.997163455499546</v>
      </c>
      <c r="E492" s="49">
        <v>39.974260000000001</v>
      </c>
      <c r="F492" s="49">
        <v>2.5600000000000001E-2</v>
      </c>
      <c r="G492" s="49">
        <v>14.051159999999999</v>
      </c>
      <c r="H492" s="49">
        <v>0.31019999999999998</v>
      </c>
      <c r="I492" s="49">
        <v>0.1661</v>
      </c>
      <c r="J492" s="49">
        <v>45.695300000000003</v>
      </c>
      <c r="K492" s="49">
        <v>0.23649999999999999</v>
      </c>
      <c r="L492" s="49">
        <v>100.45912000000001</v>
      </c>
      <c r="M492" s="47"/>
      <c r="N492" s="50">
        <v>0.99609119124159695</v>
      </c>
      <c r="O492" s="50">
        <v>5.0435234799690669E-4</v>
      </c>
      <c r="P492" s="50">
        <v>0.2928106305006451</v>
      </c>
      <c r="Q492" s="50">
        <v>6.2173362027792634E-3</v>
      </c>
      <c r="R492" s="50">
        <v>3.5056942661996484E-3</v>
      </c>
      <c r="S492" s="50">
        <v>1.6974568576086175</v>
      </c>
      <c r="T492" s="50">
        <v>6.3140418945740358E-3</v>
      </c>
      <c r="U492" s="50">
        <v>3.0029001040624097</v>
      </c>
      <c r="V492" s="51">
        <v>85.287875511707583</v>
      </c>
      <c r="X492" s="49">
        <v>0.25</v>
      </c>
      <c r="Y492" s="49">
        <v>77.22</v>
      </c>
      <c r="Z492" s="49">
        <v>0.61</v>
      </c>
      <c r="AA492" s="49">
        <v>6.01</v>
      </c>
      <c r="AB492" s="49">
        <v>13.39</v>
      </c>
      <c r="AC492" s="49">
        <v>0.25</v>
      </c>
      <c r="AD492" s="49">
        <v>2.34</v>
      </c>
      <c r="AE492" s="312"/>
      <c r="AF492" s="465" t="s">
        <v>1749</v>
      </c>
      <c r="AG492" s="343">
        <v>30</v>
      </c>
      <c r="AH492" s="343">
        <v>15</v>
      </c>
      <c r="AI492" s="343"/>
      <c r="AJ492" s="343"/>
      <c r="AK492" s="343"/>
      <c r="AL492" s="343"/>
      <c r="AM492" s="343"/>
      <c r="AN492" s="343"/>
      <c r="AO492" s="343"/>
      <c r="AP492" s="343"/>
      <c r="AQ492" s="343"/>
      <c r="AR492" s="343"/>
      <c r="AS492" s="343"/>
      <c r="AT492" s="343"/>
      <c r="AU492" s="343"/>
      <c r="AV492" s="343"/>
      <c r="AW492" s="343"/>
      <c r="AX492" s="343"/>
      <c r="AY492" s="343"/>
      <c r="AZ492" s="343"/>
      <c r="BA492" s="343"/>
      <c r="BB492" s="343"/>
      <c r="BC492" s="343"/>
      <c r="BD492" s="343"/>
      <c r="BE492" s="475"/>
      <c r="BF492" s="475"/>
      <c r="BG492" s="475"/>
      <c r="BH492" s="475"/>
      <c r="BI492" s="475"/>
      <c r="BJ492" s="475"/>
      <c r="BK492" s="475"/>
      <c r="BL492" s="475"/>
      <c r="BM492" s="475"/>
      <c r="BN492" s="475"/>
      <c r="BO492" s="475"/>
      <c r="BP492" s="306"/>
      <c r="BQ492" s="496"/>
      <c r="BR492" s="496"/>
      <c r="BS492" s="496"/>
      <c r="BT492" s="496"/>
      <c r="BU492" s="496"/>
      <c r="BV492" s="496"/>
    </row>
    <row r="493" spans="1:74" s="52" customFormat="1" ht="12.75">
      <c r="A493" s="45">
        <v>3291.8800292611559</v>
      </c>
      <c r="B493" s="46" t="s">
        <v>317</v>
      </c>
      <c r="C493" s="47" t="s">
        <v>312</v>
      </c>
      <c r="D493" s="48">
        <v>67.997163455499546</v>
      </c>
      <c r="E493" s="49">
        <v>39.719839999999998</v>
      </c>
      <c r="F493" s="49">
        <v>7.51E-2</v>
      </c>
      <c r="G493" s="49">
        <v>13.981</v>
      </c>
      <c r="H493" s="49">
        <v>0.2949</v>
      </c>
      <c r="I493" s="49">
        <v>0.1734</v>
      </c>
      <c r="J493" s="49">
        <v>45.695300000000003</v>
      </c>
      <c r="K493" s="49">
        <v>0.23280000000000001</v>
      </c>
      <c r="L493" s="49">
        <v>100.17233999999999</v>
      </c>
      <c r="M493" s="47"/>
      <c r="N493" s="50">
        <v>0.99259705605734239</v>
      </c>
      <c r="O493" s="50">
        <v>1.4838187151559755E-3</v>
      </c>
      <c r="P493" s="50">
        <v>0.29218621468678513</v>
      </c>
      <c r="Q493" s="50">
        <v>5.9276719019132175E-3</v>
      </c>
      <c r="R493" s="50">
        <v>3.6702895294077401E-3</v>
      </c>
      <c r="S493" s="50">
        <v>1.702337126611011</v>
      </c>
      <c r="T493" s="50">
        <v>6.2331290107294204E-3</v>
      </c>
      <c r="U493" s="50">
        <v>3.0044353065123452</v>
      </c>
      <c r="V493" s="51">
        <v>85.350574313326149</v>
      </c>
      <c r="X493" s="49">
        <v>0.25</v>
      </c>
      <c r="Y493" s="49">
        <v>25.41</v>
      </c>
      <c r="Z493" s="49">
        <v>0.61</v>
      </c>
      <c r="AA493" s="49">
        <v>6.27</v>
      </c>
      <c r="AB493" s="49">
        <v>12.07</v>
      </c>
      <c r="AC493" s="49">
        <v>0.25</v>
      </c>
      <c r="AD493" s="49">
        <v>2.4</v>
      </c>
      <c r="AE493" s="312"/>
      <c r="AF493" s="465" t="s">
        <v>1749</v>
      </c>
      <c r="AG493" s="343">
        <v>30</v>
      </c>
      <c r="AH493" s="343">
        <v>15</v>
      </c>
      <c r="AI493" s="343"/>
      <c r="AJ493" s="343"/>
      <c r="AK493" s="343"/>
      <c r="AL493" s="343"/>
      <c r="AM493" s="343"/>
      <c r="AN493" s="343"/>
      <c r="AO493" s="343"/>
      <c r="AP493" s="343"/>
      <c r="AQ493" s="343"/>
      <c r="AR493" s="343"/>
      <c r="AS493" s="343"/>
      <c r="AT493" s="343"/>
      <c r="AU493" s="343"/>
      <c r="AV493" s="343"/>
      <c r="AW493" s="343"/>
      <c r="AX493" s="343"/>
      <c r="AY493" s="343"/>
      <c r="AZ493" s="343"/>
      <c r="BA493" s="343"/>
      <c r="BB493" s="343"/>
      <c r="BC493" s="343"/>
      <c r="BD493" s="343"/>
      <c r="BE493" s="475"/>
      <c r="BF493" s="475"/>
      <c r="BG493" s="475"/>
      <c r="BH493" s="475"/>
      <c r="BI493" s="475"/>
      <c r="BJ493" s="475"/>
      <c r="BK493" s="475"/>
      <c r="BL493" s="475"/>
      <c r="BM493" s="475"/>
      <c r="BN493" s="475"/>
      <c r="BO493" s="475"/>
      <c r="BP493" s="306"/>
      <c r="BQ493" s="496"/>
      <c r="BR493" s="496"/>
      <c r="BS493" s="496"/>
      <c r="BT493" s="496"/>
      <c r="BU493" s="496"/>
      <c r="BV493" s="496"/>
    </row>
    <row r="494" spans="1:74" s="52" customFormat="1" ht="12.75">
      <c r="A494" s="45">
        <v>3291.8800292611559</v>
      </c>
      <c r="B494" s="46" t="s">
        <v>317</v>
      </c>
      <c r="C494" s="47" t="s">
        <v>312</v>
      </c>
      <c r="D494" s="48">
        <v>71.997163455499546</v>
      </c>
      <c r="E494" s="49">
        <v>39.811430000000001</v>
      </c>
      <c r="F494" s="49">
        <v>6.25E-2</v>
      </c>
      <c r="G494" s="49">
        <v>14.121309999999999</v>
      </c>
      <c r="H494" s="49">
        <v>0.32619999999999999</v>
      </c>
      <c r="I494" s="49">
        <v>0.19639999999999999</v>
      </c>
      <c r="J494" s="49">
        <v>45.785960000000003</v>
      </c>
      <c r="K494" s="49">
        <v>0.23330000000000001</v>
      </c>
      <c r="L494" s="49">
        <v>100.5371</v>
      </c>
      <c r="M494" s="47"/>
      <c r="N494" s="50">
        <v>0.99209068357019903</v>
      </c>
      <c r="O494" s="50">
        <v>1.2313996513670879E-3</v>
      </c>
      <c r="P494" s="50">
        <v>0.2942893697757229</v>
      </c>
      <c r="Q494" s="50">
        <v>6.5383993536541367E-3</v>
      </c>
      <c r="R494" s="50">
        <v>4.1454417458541663E-3</v>
      </c>
      <c r="S494" s="50">
        <v>1.700922256746231</v>
      </c>
      <c r="T494" s="50">
        <v>6.2289662840387325E-3</v>
      </c>
      <c r="U494" s="50">
        <v>3.005446517127067</v>
      </c>
      <c r="V494" s="51">
        <v>85.250217778214974</v>
      </c>
      <c r="X494" s="49">
        <v>0.25</v>
      </c>
      <c r="Y494" s="49">
        <v>30.86</v>
      </c>
      <c r="Z494" s="49">
        <v>0.61</v>
      </c>
      <c r="AA494" s="49">
        <v>5.66</v>
      </c>
      <c r="AB494" s="49">
        <v>10.95</v>
      </c>
      <c r="AC494" s="49">
        <v>0.25</v>
      </c>
      <c r="AD494" s="49">
        <v>2.37</v>
      </c>
      <c r="AE494" s="312"/>
      <c r="AF494" s="465" t="s">
        <v>1749</v>
      </c>
      <c r="AG494" s="343">
        <v>30</v>
      </c>
      <c r="AH494" s="343">
        <v>15</v>
      </c>
      <c r="AI494" s="343"/>
      <c r="AJ494" s="343"/>
      <c r="AK494" s="343"/>
      <c r="AL494" s="343"/>
      <c r="AM494" s="343"/>
      <c r="AN494" s="343"/>
      <c r="AO494" s="343"/>
      <c r="AP494" s="343"/>
      <c r="AQ494" s="343"/>
      <c r="AR494" s="343"/>
      <c r="AS494" s="343"/>
      <c r="AT494" s="343"/>
      <c r="AU494" s="343"/>
      <c r="AV494" s="343"/>
      <c r="AW494" s="343"/>
      <c r="AX494" s="343"/>
      <c r="AY494" s="343"/>
      <c r="AZ494" s="343"/>
      <c r="BA494" s="343"/>
      <c r="BB494" s="343"/>
      <c r="BC494" s="343"/>
      <c r="BD494" s="343"/>
      <c r="BE494" s="475"/>
      <c r="BF494" s="475"/>
      <c r="BG494" s="475"/>
      <c r="BH494" s="475"/>
      <c r="BI494" s="475"/>
      <c r="BJ494" s="475"/>
      <c r="BK494" s="475"/>
      <c r="BL494" s="475"/>
      <c r="BM494" s="475"/>
      <c r="BN494" s="475"/>
      <c r="BO494" s="475"/>
      <c r="BP494" s="306"/>
      <c r="BQ494" s="496"/>
      <c r="BR494" s="496"/>
      <c r="BS494" s="496"/>
      <c r="BT494" s="496"/>
      <c r="BU494" s="496"/>
      <c r="BV494" s="496"/>
    </row>
    <row r="495" spans="1:74" s="52" customFormat="1" ht="12.75">
      <c r="A495" s="45">
        <v>3291.8800292611559</v>
      </c>
      <c r="B495" s="46" t="s">
        <v>317</v>
      </c>
      <c r="C495" s="47" t="s">
        <v>312</v>
      </c>
      <c r="D495" s="48">
        <v>75.997163455499546</v>
      </c>
      <c r="E495" s="49">
        <v>39.740189999999998</v>
      </c>
      <c r="F495" s="49">
        <v>5.62E-2</v>
      </c>
      <c r="G495" s="49">
        <v>14.071199999999999</v>
      </c>
      <c r="H495" s="49">
        <v>0.32200000000000001</v>
      </c>
      <c r="I495" s="49">
        <v>0.19220000000000001</v>
      </c>
      <c r="J495" s="49">
        <v>45.634860000000003</v>
      </c>
      <c r="K495" s="49">
        <v>0.2339</v>
      </c>
      <c r="L495" s="49">
        <v>100.25055</v>
      </c>
      <c r="M495" s="47"/>
      <c r="N495" s="50">
        <v>0.99298089227659792</v>
      </c>
      <c r="O495" s="50">
        <v>1.110254860227058E-3</v>
      </c>
      <c r="P495" s="50">
        <v>0.29403435899316593</v>
      </c>
      <c r="Q495" s="50">
        <v>6.4715858454536543E-3</v>
      </c>
      <c r="R495" s="50">
        <v>4.0677108599611713E-3</v>
      </c>
      <c r="S495" s="50">
        <v>1.6998720005113137</v>
      </c>
      <c r="T495" s="50">
        <v>6.2617946562289707E-3</v>
      </c>
      <c r="U495" s="50">
        <v>3.0047985980029486</v>
      </c>
      <c r="V495" s="51">
        <v>85.253351663603766</v>
      </c>
      <c r="X495" s="49">
        <v>0.25</v>
      </c>
      <c r="Y495" s="49">
        <v>33.94</v>
      </c>
      <c r="Z495" s="49">
        <v>0.61</v>
      </c>
      <c r="AA495" s="49">
        <v>5.82</v>
      </c>
      <c r="AB495" s="49">
        <v>11.27</v>
      </c>
      <c r="AC495" s="49">
        <v>0.25</v>
      </c>
      <c r="AD495" s="49">
        <v>2.36</v>
      </c>
      <c r="AE495" s="312"/>
      <c r="AF495" s="465" t="s">
        <v>1749</v>
      </c>
      <c r="AG495" s="343">
        <v>30</v>
      </c>
      <c r="AH495" s="343">
        <v>15</v>
      </c>
      <c r="AI495" s="343"/>
      <c r="AJ495" s="343"/>
      <c r="AK495" s="343"/>
      <c r="AL495" s="343"/>
      <c r="AM495" s="343"/>
      <c r="AN495" s="343"/>
      <c r="AO495" s="343"/>
      <c r="AP495" s="343"/>
      <c r="AQ495" s="343"/>
      <c r="AR495" s="343"/>
      <c r="AS495" s="343"/>
      <c r="AT495" s="343"/>
      <c r="AU495" s="343"/>
      <c r="AV495" s="343"/>
      <c r="AW495" s="343"/>
      <c r="AX495" s="343"/>
      <c r="AY495" s="343"/>
      <c r="AZ495" s="343"/>
      <c r="BA495" s="343"/>
      <c r="BB495" s="343"/>
      <c r="BC495" s="343"/>
      <c r="BD495" s="343"/>
      <c r="BE495" s="475"/>
      <c r="BF495" s="475"/>
      <c r="BG495" s="475"/>
      <c r="BH495" s="475"/>
      <c r="BI495" s="475"/>
      <c r="BJ495" s="475"/>
      <c r="BK495" s="475"/>
      <c r="BL495" s="475"/>
      <c r="BM495" s="475"/>
      <c r="BN495" s="475"/>
      <c r="BO495" s="475"/>
      <c r="BP495" s="306"/>
      <c r="BQ495" s="496"/>
      <c r="BR495" s="496"/>
      <c r="BS495" s="496"/>
      <c r="BT495" s="496"/>
      <c r="BU495" s="496"/>
      <c r="BV495" s="496"/>
    </row>
    <row r="496" spans="1:74" s="52" customFormat="1" ht="12.75">
      <c r="A496" s="45">
        <v>3291.8800292611559</v>
      </c>
      <c r="B496" s="46" t="s">
        <v>317</v>
      </c>
      <c r="C496" s="47" t="s">
        <v>312</v>
      </c>
      <c r="D496" s="48">
        <v>79.997163455499546</v>
      </c>
      <c r="E496" s="49">
        <v>39.892850000000003</v>
      </c>
      <c r="F496" s="49">
        <v>6.88E-2</v>
      </c>
      <c r="G496" s="49">
        <v>14.121309999999999</v>
      </c>
      <c r="H496" s="49">
        <v>0.32019999999999998</v>
      </c>
      <c r="I496" s="49">
        <v>0.20169999999999999</v>
      </c>
      <c r="J496" s="49">
        <v>45.695300000000003</v>
      </c>
      <c r="K496" s="49">
        <v>0.2268</v>
      </c>
      <c r="L496" s="49">
        <v>100.52696</v>
      </c>
      <c r="M496" s="47"/>
      <c r="N496" s="50">
        <v>0.99390089254117409</v>
      </c>
      <c r="O496" s="50">
        <v>1.3552264521369056E-3</v>
      </c>
      <c r="P496" s="50">
        <v>0.29422461121107168</v>
      </c>
      <c r="Q496" s="50">
        <v>6.4167221827493804E-3</v>
      </c>
      <c r="R496" s="50">
        <v>4.2563727493048105E-3</v>
      </c>
      <c r="S496" s="50">
        <v>1.6971807416291078</v>
      </c>
      <c r="T496" s="50">
        <v>6.0540877890069202E-3</v>
      </c>
      <c r="U496" s="50">
        <v>3.0033886545545516</v>
      </c>
      <c r="V496" s="51">
        <v>85.225277676820383</v>
      </c>
      <c r="X496" s="49">
        <v>0.25</v>
      </c>
      <c r="Y496" s="49">
        <v>27.74</v>
      </c>
      <c r="Z496" s="49">
        <v>0.61</v>
      </c>
      <c r="AA496" s="49">
        <v>5.88</v>
      </c>
      <c r="AB496" s="49">
        <v>10.66</v>
      </c>
      <c r="AC496" s="49">
        <v>0.25</v>
      </c>
      <c r="AD496" s="49">
        <v>2.4500000000000002</v>
      </c>
      <c r="AE496" s="312"/>
      <c r="AF496" s="465" t="s">
        <v>1749</v>
      </c>
      <c r="AG496" s="343">
        <v>30</v>
      </c>
      <c r="AH496" s="343">
        <v>15</v>
      </c>
      <c r="AI496" s="343"/>
      <c r="AJ496" s="343"/>
      <c r="AK496" s="343"/>
      <c r="AL496" s="343"/>
      <c r="AM496" s="343"/>
      <c r="AN496" s="343"/>
      <c r="AO496" s="343"/>
      <c r="AP496" s="343"/>
      <c r="AQ496" s="343"/>
      <c r="AR496" s="343"/>
      <c r="AS496" s="343"/>
      <c r="AT496" s="343"/>
      <c r="AU496" s="343"/>
      <c r="AV496" s="343"/>
      <c r="AW496" s="343"/>
      <c r="AX496" s="343"/>
      <c r="AY496" s="343"/>
      <c r="AZ496" s="343"/>
      <c r="BA496" s="343"/>
      <c r="BB496" s="343"/>
      <c r="BC496" s="343"/>
      <c r="BD496" s="343"/>
      <c r="BE496" s="475"/>
      <c r="BF496" s="475"/>
      <c r="BG496" s="475"/>
      <c r="BH496" s="475"/>
      <c r="BI496" s="475"/>
      <c r="BJ496" s="475"/>
      <c r="BK496" s="475"/>
      <c r="BL496" s="475"/>
      <c r="BM496" s="475"/>
      <c r="BN496" s="475"/>
      <c r="BO496" s="475"/>
      <c r="BP496" s="306"/>
      <c r="BQ496" s="496"/>
      <c r="BR496" s="496"/>
      <c r="BS496" s="496"/>
      <c r="BT496" s="496"/>
      <c r="BU496" s="496"/>
      <c r="BV496" s="496"/>
    </row>
    <row r="497" spans="1:74" s="52" customFormat="1" ht="12.75">
      <c r="A497" s="45">
        <v>3291.8800292611559</v>
      </c>
      <c r="B497" s="46" t="s">
        <v>317</v>
      </c>
      <c r="C497" s="47" t="s">
        <v>312</v>
      </c>
      <c r="D497" s="48">
        <v>83.997163455499546</v>
      </c>
      <c r="E497" s="49">
        <v>39.892850000000003</v>
      </c>
      <c r="F497" s="49">
        <v>5.2400000000000002E-2</v>
      </c>
      <c r="G497" s="49">
        <v>14.1614</v>
      </c>
      <c r="H497" s="49">
        <v>0.3271</v>
      </c>
      <c r="I497" s="49">
        <v>0.21390000000000001</v>
      </c>
      <c r="J497" s="49">
        <v>45.685229999999997</v>
      </c>
      <c r="K497" s="49">
        <v>0.23469999999999999</v>
      </c>
      <c r="L497" s="49">
        <v>100.56758000000001</v>
      </c>
      <c r="M497" s="47"/>
      <c r="N497" s="50">
        <v>0.9938763582783402</v>
      </c>
      <c r="O497" s="50">
        <v>1.0321528070872125E-3</v>
      </c>
      <c r="P497" s="50">
        <v>0.2950526230669091</v>
      </c>
      <c r="Q497" s="50">
        <v>6.5548345245779677E-3</v>
      </c>
      <c r="R497" s="50">
        <v>4.5137117356299338E-3</v>
      </c>
      <c r="S497" s="50">
        <v>1.6967648438362108</v>
      </c>
      <c r="T497" s="50">
        <v>6.2648118587296676E-3</v>
      </c>
      <c r="U497" s="50">
        <v>3.0040593361074852</v>
      </c>
      <c r="V497" s="51">
        <v>85.186763949527105</v>
      </c>
      <c r="X497" s="49">
        <v>0.25</v>
      </c>
      <c r="Y497" s="49">
        <v>37.35</v>
      </c>
      <c r="Z497" s="49">
        <v>0.61</v>
      </c>
      <c r="AA497" s="49">
        <v>5.76</v>
      </c>
      <c r="AB497" s="49">
        <v>10.19</v>
      </c>
      <c r="AC497" s="49">
        <v>0.25</v>
      </c>
      <c r="AD497" s="49">
        <v>2.35</v>
      </c>
      <c r="AE497" s="312"/>
      <c r="AF497" s="465" t="s">
        <v>1749</v>
      </c>
      <c r="AG497" s="343">
        <v>30</v>
      </c>
      <c r="AH497" s="343">
        <v>15</v>
      </c>
      <c r="AI497" s="343"/>
      <c r="AJ497" s="343"/>
      <c r="AK497" s="343"/>
      <c r="AL497" s="343"/>
      <c r="AM497" s="343"/>
      <c r="AN497" s="343"/>
      <c r="AO497" s="343"/>
      <c r="AP497" s="343"/>
      <c r="AQ497" s="343"/>
      <c r="AR497" s="343"/>
      <c r="AS497" s="343"/>
      <c r="AT497" s="343"/>
      <c r="AU497" s="343"/>
      <c r="AV497" s="343"/>
      <c r="AW497" s="343"/>
      <c r="AX497" s="343"/>
      <c r="AY497" s="343"/>
      <c r="AZ497" s="343"/>
      <c r="BA497" s="343"/>
      <c r="BB497" s="343"/>
      <c r="BC497" s="343"/>
      <c r="BD497" s="343"/>
      <c r="BE497" s="475"/>
      <c r="BF497" s="475"/>
      <c r="BG497" s="475"/>
      <c r="BH497" s="475"/>
      <c r="BI497" s="475"/>
      <c r="BJ497" s="475"/>
      <c r="BK497" s="475"/>
      <c r="BL497" s="475"/>
      <c r="BM497" s="475"/>
      <c r="BN497" s="475"/>
      <c r="BO497" s="475"/>
      <c r="BP497" s="306"/>
      <c r="BQ497" s="496"/>
      <c r="BR497" s="496"/>
      <c r="BS497" s="496"/>
      <c r="BT497" s="496"/>
      <c r="BU497" s="496"/>
      <c r="BV497" s="496"/>
    </row>
    <row r="498" spans="1:74" s="52" customFormat="1" ht="12.75">
      <c r="A498" s="45">
        <v>3291.8800292611559</v>
      </c>
      <c r="B498" s="46" t="s">
        <v>317</v>
      </c>
      <c r="C498" s="47" t="s">
        <v>312</v>
      </c>
      <c r="D498" s="48">
        <v>87.997163455499546</v>
      </c>
      <c r="E498" s="49">
        <v>39.82161</v>
      </c>
      <c r="F498" s="49">
        <v>4.3499999999999997E-2</v>
      </c>
      <c r="G498" s="49">
        <v>13.96095</v>
      </c>
      <c r="H498" s="49">
        <v>0.28349999999999997</v>
      </c>
      <c r="I498" s="49">
        <v>0.16930000000000001</v>
      </c>
      <c r="J498" s="49">
        <v>45.675150000000002</v>
      </c>
      <c r="K498" s="49">
        <v>0.23430000000000001</v>
      </c>
      <c r="L498" s="49">
        <v>100.18831</v>
      </c>
      <c r="M498" s="47"/>
      <c r="N498" s="50">
        <v>0.99470063941351272</v>
      </c>
      <c r="O498" s="50">
        <v>8.5908919025010186E-4</v>
      </c>
      <c r="P498" s="50">
        <v>0.29163829336276714</v>
      </c>
      <c r="Q498" s="50">
        <v>5.6960073105205081E-3</v>
      </c>
      <c r="R498" s="50">
        <v>3.5819232811323642E-3</v>
      </c>
      <c r="S498" s="50">
        <v>1.700834710209655</v>
      </c>
      <c r="T498" s="50">
        <v>6.2705194381491962E-3</v>
      </c>
      <c r="U498" s="50">
        <v>3.0035811822059868</v>
      </c>
      <c r="V498" s="51">
        <v>85.362999004760837</v>
      </c>
      <c r="X498" s="49">
        <v>0.25</v>
      </c>
      <c r="Y498" s="49">
        <v>44.67</v>
      </c>
      <c r="Z498" s="49">
        <v>0.61</v>
      </c>
      <c r="AA498" s="49">
        <v>6.53</v>
      </c>
      <c r="AB498" s="49">
        <v>12.59</v>
      </c>
      <c r="AC498" s="49">
        <v>0.25</v>
      </c>
      <c r="AD498" s="49">
        <v>2.36</v>
      </c>
      <c r="AE498" s="312"/>
      <c r="AF498" s="465" t="s">
        <v>1749</v>
      </c>
      <c r="AG498" s="343">
        <v>30</v>
      </c>
      <c r="AH498" s="343">
        <v>15</v>
      </c>
      <c r="AI498" s="343"/>
      <c r="AJ498" s="343"/>
      <c r="AK498" s="343"/>
      <c r="AL498" s="343"/>
      <c r="AM498" s="343"/>
      <c r="AN498" s="343"/>
      <c r="AO498" s="343"/>
      <c r="AP498" s="343"/>
      <c r="AQ498" s="343"/>
      <c r="AR498" s="343"/>
      <c r="AS498" s="343"/>
      <c r="AT498" s="343"/>
      <c r="AU498" s="343"/>
      <c r="AV498" s="343"/>
      <c r="AW498" s="343"/>
      <c r="AX498" s="343"/>
      <c r="AY498" s="343"/>
      <c r="AZ498" s="343"/>
      <c r="BA498" s="343"/>
      <c r="BB498" s="343"/>
      <c r="BC498" s="343"/>
      <c r="BD498" s="343"/>
      <c r="BE498" s="475"/>
      <c r="BF498" s="475"/>
      <c r="BG498" s="475"/>
      <c r="BH498" s="475"/>
      <c r="BI498" s="475"/>
      <c r="BJ498" s="475"/>
      <c r="BK498" s="475"/>
      <c r="BL498" s="475"/>
      <c r="BM498" s="475"/>
      <c r="BN498" s="475"/>
      <c r="BO498" s="475"/>
      <c r="BP498" s="306"/>
      <c r="BQ498" s="496"/>
      <c r="BR498" s="496"/>
      <c r="BS498" s="496"/>
      <c r="BT498" s="496"/>
      <c r="BU498" s="496"/>
      <c r="BV498" s="496"/>
    </row>
    <row r="499" spans="1:74" s="52" customFormat="1" ht="12.75">
      <c r="A499" s="45">
        <v>3291.8800292611559</v>
      </c>
      <c r="B499" s="46" t="s">
        <v>317</v>
      </c>
      <c r="C499" s="47" t="s">
        <v>312</v>
      </c>
      <c r="D499" s="48">
        <v>91.997163455499546</v>
      </c>
      <c r="E499" s="49">
        <v>39.923380000000002</v>
      </c>
      <c r="F499" s="49">
        <v>8.2199999999999995E-2</v>
      </c>
      <c r="G499" s="49">
        <v>13.970980000000001</v>
      </c>
      <c r="H499" s="49">
        <v>0.28360000000000002</v>
      </c>
      <c r="I499" s="49">
        <v>0.19339999999999999</v>
      </c>
      <c r="J499" s="49">
        <v>45.594560000000001</v>
      </c>
      <c r="K499" s="49">
        <v>0.2301</v>
      </c>
      <c r="L499" s="49">
        <v>100.27822</v>
      </c>
      <c r="M499" s="47"/>
      <c r="N499" s="50">
        <v>0.99600144587918582</v>
      </c>
      <c r="O499" s="50">
        <v>1.6213616595153126E-3</v>
      </c>
      <c r="P499" s="50">
        <v>0.29148454410595076</v>
      </c>
      <c r="Q499" s="50">
        <v>5.6909239931150482E-3</v>
      </c>
      <c r="R499" s="50">
        <v>4.0867199261656701E-3</v>
      </c>
      <c r="S499" s="50">
        <v>1.6957203846675617</v>
      </c>
      <c r="T499" s="50">
        <v>6.1504505702890148E-3</v>
      </c>
      <c r="U499" s="50">
        <v>3.0007558308017832</v>
      </c>
      <c r="V499" s="51">
        <v>85.331933315712291</v>
      </c>
      <c r="X499" s="49">
        <v>0.25</v>
      </c>
      <c r="Y499" s="49">
        <v>24.58</v>
      </c>
      <c r="Z499" s="49">
        <v>0.61</v>
      </c>
      <c r="AA499" s="49">
        <v>6.61</v>
      </c>
      <c r="AB499" s="49">
        <v>11</v>
      </c>
      <c r="AC499" s="49">
        <v>0.25</v>
      </c>
      <c r="AD499" s="49">
        <v>2.41</v>
      </c>
      <c r="AE499" s="312"/>
      <c r="AF499" s="465" t="s">
        <v>1749</v>
      </c>
      <c r="AG499" s="343">
        <v>30</v>
      </c>
      <c r="AH499" s="343">
        <v>15</v>
      </c>
      <c r="AI499" s="343"/>
      <c r="AJ499" s="343"/>
      <c r="AK499" s="343"/>
      <c r="AL499" s="343"/>
      <c r="AM499" s="343"/>
      <c r="AN499" s="343"/>
      <c r="AO499" s="343"/>
      <c r="AP499" s="343"/>
      <c r="AQ499" s="343"/>
      <c r="AR499" s="343"/>
      <c r="AS499" s="343"/>
      <c r="AT499" s="343"/>
      <c r="AU499" s="343"/>
      <c r="AV499" s="343"/>
      <c r="AW499" s="343"/>
      <c r="AX499" s="343"/>
      <c r="AY499" s="343"/>
      <c r="AZ499" s="343"/>
      <c r="BA499" s="343"/>
      <c r="BB499" s="343"/>
      <c r="BC499" s="343"/>
      <c r="BD499" s="343"/>
      <c r="BE499" s="475"/>
      <c r="BF499" s="475"/>
      <c r="BG499" s="475"/>
      <c r="BH499" s="475"/>
      <c r="BI499" s="475"/>
      <c r="BJ499" s="475"/>
      <c r="BK499" s="475"/>
      <c r="BL499" s="475"/>
      <c r="BM499" s="475"/>
      <c r="BN499" s="475"/>
      <c r="BO499" s="475"/>
      <c r="BP499" s="306"/>
      <c r="BQ499" s="496"/>
      <c r="BR499" s="496"/>
      <c r="BS499" s="496"/>
      <c r="BT499" s="496"/>
      <c r="BU499" s="496"/>
      <c r="BV499" s="496"/>
    </row>
    <row r="500" spans="1:74" s="52" customFormat="1" ht="13.5" thickBot="1">
      <c r="A500" s="39"/>
      <c r="B500" s="58"/>
      <c r="C500" s="59"/>
      <c r="D500" s="60"/>
      <c r="E500" s="61"/>
      <c r="F500" s="61"/>
      <c r="G500" s="61"/>
      <c r="H500" s="61"/>
      <c r="I500" s="61"/>
      <c r="J500" s="61"/>
      <c r="K500" s="61"/>
      <c r="L500" s="61"/>
      <c r="M500" s="59"/>
      <c r="N500" s="62"/>
      <c r="O500" s="62"/>
      <c r="P500" s="62"/>
      <c r="Q500" s="62"/>
      <c r="R500" s="62"/>
      <c r="S500" s="62"/>
      <c r="T500" s="62"/>
      <c r="U500" s="62"/>
      <c r="V500" s="63"/>
      <c r="W500" s="187"/>
      <c r="X500" s="187"/>
      <c r="Y500" s="187"/>
      <c r="Z500" s="187"/>
      <c r="AA500" s="187"/>
      <c r="AB500" s="187"/>
      <c r="AC500" s="187"/>
      <c r="AD500" s="187"/>
      <c r="AE500" s="320"/>
      <c r="AF500" s="320"/>
      <c r="AG500" s="320"/>
      <c r="AH500" s="320"/>
      <c r="AI500" s="306"/>
      <c r="AJ500" s="306"/>
      <c r="AK500" s="306"/>
      <c r="AL500" s="306"/>
      <c r="AM500" s="306"/>
      <c r="AN500" s="306"/>
      <c r="AO500" s="306"/>
      <c r="AP500" s="306"/>
      <c r="AQ500" s="306"/>
      <c r="AR500" s="306"/>
      <c r="AS500" s="306"/>
      <c r="AT500" s="306"/>
      <c r="AU500" s="306"/>
      <c r="AV500" s="306"/>
      <c r="AW500" s="306"/>
      <c r="AX500" s="306"/>
      <c r="AY500" s="306"/>
      <c r="AZ500" s="306"/>
      <c r="BA500" s="306"/>
      <c r="BB500" s="306"/>
      <c r="BC500" s="306"/>
      <c r="BD500" s="306"/>
      <c r="BE500" s="306"/>
      <c r="BF500" s="306"/>
      <c r="BG500" s="306"/>
      <c r="BH500" s="306"/>
      <c r="BI500" s="306"/>
      <c r="BJ500" s="306"/>
      <c r="BK500" s="306"/>
      <c r="BL500" s="306"/>
      <c r="BM500" s="306"/>
      <c r="BN500" s="306"/>
      <c r="BO500" s="306"/>
      <c r="BP500" s="306"/>
      <c r="BQ500" s="496"/>
      <c r="BR500" s="496"/>
      <c r="BS500" s="496"/>
      <c r="BT500" s="496"/>
      <c r="BU500" s="496"/>
      <c r="BV500" s="496"/>
    </row>
    <row r="501" spans="1:74" s="52" customFormat="1" ht="12.75">
      <c r="A501" s="38"/>
      <c r="B501" s="46"/>
      <c r="C501" s="47"/>
      <c r="D501" s="48"/>
      <c r="E501" s="49"/>
      <c r="F501" s="49"/>
      <c r="G501" s="49"/>
      <c r="H501" s="49"/>
      <c r="I501" s="49"/>
      <c r="J501" s="49"/>
      <c r="K501" s="49"/>
      <c r="L501" s="49"/>
      <c r="M501" s="47"/>
      <c r="N501" s="50"/>
      <c r="O501" s="50"/>
      <c r="P501" s="50"/>
      <c r="Q501" s="50"/>
      <c r="R501" s="50"/>
      <c r="S501" s="50"/>
      <c r="T501" s="50"/>
      <c r="U501" s="50"/>
      <c r="V501" s="51"/>
      <c r="AE501" s="312"/>
      <c r="AF501" s="312"/>
      <c r="AG501" s="312"/>
      <c r="AH501" s="312"/>
      <c r="AI501" s="312"/>
      <c r="AJ501" s="312"/>
      <c r="AK501" s="312"/>
      <c r="AL501" s="312"/>
      <c r="AM501" s="312"/>
      <c r="AN501" s="312"/>
      <c r="AO501" s="312"/>
      <c r="AP501" s="312"/>
      <c r="AQ501" s="312"/>
      <c r="AR501" s="312"/>
      <c r="AS501" s="312"/>
      <c r="AT501" s="312"/>
      <c r="AU501" s="312"/>
      <c r="AV501" s="312"/>
      <c r="AW501" s="312"/>
      <c r="AX501" s="312"/>
      <c r="AY501" s="312"/>
      <c r="AZ501" s="312"/>
      <c r="BA501" s="312"/>
      <c r="BB501" s="312"/>
      <c r="BC501" s="312"/>
      <c r="BD501" s="312"/>
      <c r="BE501" s="306"/>
      <c r="BF501" s="306"/>
      <c r="BG501" s="306"/>
      <c r="BH501" s="306"/>
      <c r="BI501" s="306"/>
      <c r="BJ501" s="306"/>
      <c r="BK501" s="306"/>
      <c r="BL501" s="306"/>
      <c r="BM501" s="306"/>
      <c r="BN501" s="306"/>
      <c r="BO501" s="306"/>
      <c r="BP501" s="306"/>
      <c r="BQ501" s="496"/>
      <c r="BR501" s="496"/>
      <c r="BS501" s="496"/>
      <c r="BT501" s="496"/>
      <c r="BU501" s="496"/>
      <c r="BV501" s="496"/>
    </row>
    <row r="502" spans="1:74" s="52" customFormat="1" ht="12.75">
      <c r="A502" s="64">
        <v>2996.2204340404778</v>
      </c>
      <c r="B502" s="46" t="s">
        <v>320</v>
      </c>
      <c r="C502" s="47" t="s">
        <v>321</v>
      </c>
      <c r="D502" s="48">
        <v>0</v>
      </c>
      <c r="E502" s="49">
        <v>37.816499999999998</v>
      </c>
      <c r="F502" s="49">
        <v>7.3700000000000002E-2</v>
      </c>
      <c r="G502" s="49">
        <v>19.180299999999999</v>
      </c>
      <c r="H502" s="49">
        <v>0.2336</v>
      </c>
      <c r="I502" s="49">
        <v>0.21840000000000001</v>
      </c>
      <c r="J502" s="49">
        <v>40.984400000000001</v>
      </c>
      <c r="K502" s="49">
        <v>0.2636</v>
      </c>
      <c r="L502" s="49">
        <v>98.770499999999998</v>
      </c>
      <c r="M502" s="47"/>
      <c r="N502" s="50">
        <v>0.98479575171620781</v>
      </c>
      <c r="O502" s="50">
        <v>1.517426757441173E-3</v>
      </c>
      <c r="P502" s="50">
        <v>0.4177113006323605</v>
      </c>
      <c r="Q502" s="50">
        <v>4.893071543554158E-3</v>
      </c>
      <c r="R502" s="50">
        <v>4.8172946219172501E-3</v>
      </c>
      <c r="S502" s="50">
        <v>1.5910797999475026</v>
      </c>
      <c r="T502" s="50">
        <v>7.3547495499261565E-3</v>
      </c>
      <c r="U502" s="50">
        <v>3.0121693947689097</v>
      </c>
      <c r="V502" s="51">
        <v>79.205836758646385</v>
      </c>
      <c r="X502" s="47" t="s">
        <v>1687</v>
      </c>
      <c r="Y502" s="47" t="s">
        <v>1687</v>
      </c>
      <c r="Z502" s="47" t="s">
        <v>1687</v>
      </c>
      <c r="AA502" s="47" t="s">
        <v>1687</v>
      </c>
      <c r="AB502" s="47" t="s">
        <v>1687</v>
      </c>
      <c r="AC502" s="47" t="s">
        <v>1687</v>
      </c>
      <c r="AD502" s="47" t="s">
        <v>1687</v>
      </c>
      <c r="AE502" s="312"/>
      <c r="AF502" s="465" t="s">
        <v>1755</v>
      </c>
      <c r="AG502" s="343">
        <v>40</v>
      </c>
      <c r="AH502" s="343">
        <v>15</v>
      </c>
      <c r="AI502" s="343"/>
      <c r="AJ502" s="343"/>
      <c r="AK502" s="343"/>
      <c r="AL502" s="343"/>
      <c r="AM502" s="343"/>
      <c r="AN502" s="343"/>
      <c r="AO502" s="343"/>
      <c r="AP502" s="343"/>
      <c r="AQ502" s="343"/>
      <c r="AR502" s="343"/>
      <c r="AS502" s="343"/>
      <c r="AT502" s="343"/>
      <c r="AU502" s="343"/>
      <c r="AV502" s="343"/>
      <c r="AW502" s="343"/>
      <c r="AX502" s="343"/>
      <c r="AY502" s="343"/>
      <c r="AZ502" s="343"/>
      <c r="BA502" s="343"/>
      <c r="BB502" s="343"/>
      <c r="BC502" s="343"/>
      <c r="BD502" s="343"/>
      <c r="BE502" s="475"/>
      <c r="BF502" s="475"/>
      <c r="BG502" s="475"/>
      <c r="BH502" s="475"/>
      <c r="BI502" s="475"/>
      <c r="BJ502" s="475"/>
      <c r="BK502" s="475"/>
      <c r="BL502" s="475"/>
      <c r="BM502" s="475"/>
      <c r="BN502" s="475"/>
      <c r="BO502" s="475"/>
      <c r="BP502" s="306"/>
      <c r="BQ502" s="496"/>
      <c r="BR502" s="496"/>
      <c r="BS502" s="496"/>
      <c r="BT502" s="496"/>
      <c r="BU502" s="496"/>
      <c r="BV502" s="496"/>
    </row>
    <row r="503" spans="1:74" s="52" customFormat="1" ht="12.75">
      <c r="A503" s="64">
        <v>2996.2204340404778</v>
      </c>
      <c r="B503" s="46" t="s">
        <v>320</v>
      </c>
      <c r="C503" s="47" t="s">
        <v>321</v>
      </c>
      <c r="D503" s="48">
        <v>4</v>
      </c>
      <c r="E503" s="49">
        <v>38.625</v>
      </c>
      <c r="F503" s="49">
        <v>3.2399999999999998E-2</v>
      </c>
      <c r="G503" s="49">
        <v>17.368400000000001</v>
      </c>
      <c r="H503" s="49">
        <v>0.22689999999999999</v>
      </c>
      <c r="I503" s="49">
        <v>0.214</v>
      </c>
      <c r="J503" s="49">
        <v>43.091099999999997</v>
      </c>
      <c r="K503" s="49">
        <v>0.23569999999999999</v>
      </c>
      <c r="L503" s="49">
        <v>99.793499999999995</v>
      </c>
      <c r="M503" s="47"/>
      <c r="N503" s="50">
        <v>0.98591799562167293</v>
      </c>
      <c r="O503" s="50">
        <v>6.5387197904062905E-4</v>
      </c>
      <c r="P503" s="50">
        <v>0.37075593152354486</v>
      </c>
      <c r="Q503" s="50">
        <v>4.6585492323864526E-3</v>
      </c>
      <c r="R503" s="50">
        <v>4.6267050448616587E-3</v>
      </c>
      <c r="S503" s="50">
        <v>1.6397152184460855</v>
      </c>
      <c r="T503" s="50">
        <v>6.445988572653976E-3</v>
      </c>
      <c r="U503" s="50">
        <v>3.0127742604202461</v>
      </c>
      <c r="V503" s="51">
        <v>81.558753950329233</v>
      </c>
      <c r="X503" s="47" t="s">
        <v>1687</v>
      </c>
      <c r="Y503" s="47" t="s">
        <v>1687</v>
      </c>
      <c r="Z503" s="47" t="s">
        <v>1687</v>
      </c>
      <c r="AA503" s="47" t="s">
        <v>1687</v>
      </c>
      <c r="AB503" s="47" t="s">
        <v>1687</v>
      </c>
      <c r="AC503" s="47" t="s">
        <v>1687</v>
      </c>
      <c r="AD503" s="47" t="s">
        <v>1687</v>
      </c>
      <c r="AE503" s="312"/>
      <c r="AF503" s="465" t="s">
        <v>1755</v>
      </c>
      <c r="AG503" s="343">
        <v>40</v>
      </c>
      <c r="AH503" s="343">
        <v>15</v>
      </c>
      <c r="AI503" s="343"/>
      <c r="AJ503" s="343"/>
      <c r="AK503" s="343"/>
      <c r="AL503" s="343"/>
      <c r="AM503" s="343"/>
      <c r="AN503" s="343"/>
      <c r="AO503" s="343"/>
      <c r="AP503" s="343"/>
      <c r="AQ503" s="343"/>
      <c r="AR503" s="343"/>
      <c r="AS503" s="343"/>
      <c r="AT503" s="343"/>
      <c r="AU503" s="343"/>
      <c r="AV503" s="343"/>
      <c r="AW503" s="343"/>
      <c r="AX503" s="343"/>
      <c r="AY503" s="343"/>
      <c r="AZ503" s="343"/>
      <c r="BA503" s="343"/>
      <c r="BB503" s="343"/>
      <c r="BC503" s="343"/>
      <c r="BD503" s="343"/>
      <c r="BE503" s="475"/>
      <c r="BF503" s="475"/>
      <c r="BG503" s="475"/>
      <c r="BH503" s="475"/>
      <c r="BI503" s="475"/>
      <c r="BJ503" s="475"/>
      <c r="BK503" s="475"/>
      <c r="BL503" s="475"/>
      <c r="BM503" s="475"/>
      <c r="BN503" s="475"/>
      <c r="BO503" s="475"/>
      <c r="BP503" s="306"/>
      <c r="BQ503" s="496"/>
      <c r="BR503" s="496"/>
      <c r="BS503" s="496"/>
      <c r="BT503" s="496"/>
      <c r="BU503" s="496"/>
      <c r="BV503" s="496"/>
    </row>
    <row r="504" spans="1:74" s="52" customFormat="1" ht="12.75">
      <c r="A504" s="64">
        <v>2996.2204340404778</v>
      </c>
      <c r="B504" s="46" t="s">
        <v>320</v>
      </c>
      <c r="C504" s="47" t="s">
        <v>321</v>
      </c>
      <c r="D504" s="48">
        <v>8</v>
      </c>
      <c r="E504" s="49">
        <v>38.894500000000001</v>
      </c>
      <c r="F504" s="49">
        <v>1.15E-2</v>
      </c>
      <c r="G504" s="49">
        <v>15.9229</v>
      </c>
      <c r="H504" s="49">
        <v>0.27450000000000002</v>
      </c>
      <c r="I504" s="49">
        <v>0.1953</v>
      </c>
      <c r="J504" s="49">
        <v>44.226100000000002</v>
      </c>
      <c r="K504" s="49">
        <v>0.27360000000000001</v>
      </c>
      <c r="L504" s="49">
        <v>99.798400000000001</v>
      </c>
      <c r="M504" s="47"/>
      <c r="N504" s="50">
        <v>0.98627897005812615</v>
      </c>
      <c r="O504" s="50">
        <v>2.3056046295406033E-4</v>
      </c>
      <c r="P504" s="50">
        <v>0.33766787265314963</v>
      </c>
      <c r="Q504" s="50">
        <v>5.5988369649868667E-3</v>
      </c>
      <c r="R504" s="50">
        <v>4.1946870242217157E-3</v>
      </c>
      <c r="S504" s="50">
        <v>1.6718556192120375</v>
      </c>
      <c r="T504" s="50">
        <v>7.4333626404898484E-3</v>
      </c>
      <c r="U504" s="50">
        <v>3.0132599090159662</v>
      </c>
      <c r="V504" s="51">
        <v>83.196619794688985</v>
      </c>
      <c r="X504" s="47" t="s">
        <v>1687</v>
      </c>
      <c r="Y504" s="47" t="s">
        <v>1687</v>
      </c>
      <c r="Z504" s="47" t="s">
        <v>1687</v>
      </c>
      <c r="AA504" s="47" t="s">
        <v>1687</v>
      </c>
      <c r="AB504" s="47" t="s">
        <v>1687</v>
      </c>
      <c r="AC504" s="47" t="s">
        <v>1687</v>
      </c>
      <c r="AD504" s="47" t="s">
        <v>1687</v>
      </c>
      <c r="AE504" s="312"/>
      <c r="AF504" s="465" t="s">
        <v>1755</v>
      </c>
      <c r="AG504" s="343">
        <v>40</v>
      </c>
      <c r="AH504" s="343">
        <v>15</v>
      </c>
      <c r="AI504" s="343"/>
      <c r="AJ504" s="343"/>
      <c r="AK504" s="343"/>
      <c r="AL504" s="343"/>
      <c r="AM504" s="343"/>
      <c r="AN504" s="343"/>
      <c r="AO504" s="343"/>
      <c r="AP504" s="343"/>
      <c r="AQ504" s="343"/>
      <c r="AR504" s="343"/>
      <c r="AS504" s="343"/>
      <c r="AT504" s="343"/>
      <c r="AU504" s="343"/>
      <c r="AV504" s="343"/>
      <c r="AW504" s="343"/>
      <c r="AX504" s="343"/>
      <c r="AY504" s="343"/>
      <c r="AZ504" s="343"/>
      <c r="BA504" s="343"/>
      <c r="BB504" s="343"/>
      <c r="BC504" s="343"/>
      <c r="BD504" s="343"/>
      <c r="BE504" s="475"/>
      <c r="BF504" s="475"/>
      <c r="BG504" s="475"/>
      <c r="BH504" s="475"/>
      <c r="BI504" s="475"/>
      <c r="BJ504" s="475"/>
      <c r="BK504" s="475"/>
      <c r="BL504" s="475"/>
      <c r="BM504" s="475"/>
      <c r="BN504" s="475"/>
      <c r="BO504" s="475"/>
      <c r="BP504" s="306"/>
      <c r="BQ504" s="496"/>
      <c r="BR504" s="496"/>
      <c r="BS504" s="496"/>
      <c r="BT504" s="496"/>
      <c r="BU504" s="496"/>
      <c r="BV504" s="496"/>
    </row>
    <row r="505" spans="1:74" s="52" customFormat="1" ht="12.75">
      <c r="A505" s="64">
        <v>2996.2204340404778</v>
      </c>
      <c r="B505" s="46" t="s">
        <v>320</v>
      </c>
      <c r="C505" s="47" t="s">
        <v>321</v>
      </c>
      <c r="D505" s="48">
        <v>12</v>
      </c>
      <c r="E505" s="49">
        <v>38.863399999999999</v>
      </c>
      <c r="F505" s="49">
        <v>5.7200000000000001E-2</v>
      </c>
      <c r="G505" s="49">
        <v>14.9412</v>
      </c>
      <c r="H505" s="49">
        <v>0.33119999999999999</v>
      </c>
      <c r="I505" s="49">
        <v>0.2009</v>
      </c>
      <c r="J505" s="49">
        <v>44.967700000000001</v>
      </c>
      <c r="K505" s="49">
        <v>0.25440000000000002</v>
      </c>
      <c r="L505" s="49">
        <v>99.616000000000014</v>
      </c>
      <c r="M505" s="47"/>
      <c r="N505" s="50">
        <v>0.98324301729219421</v>
      </c>
      <c r="O505" s="50">
        <v>1.1441725442187193E-3</v>
      </c>
      <c r="P505" s="50">
        <v>0.31612697198096235</v>
      </c>
      <c r="Q505" s="50">
        <v>6.7399131266600593E-3</v>
      </c>
      <c r="R505" s="50">
        <v>4.3051248857568607E-3</v>
      </c>
      <c r="S505" s="50">
        <v>1.6960134762172541</v>
      </c>
      <c r="T505" s="50">
        <v>6.8959615723220213E-3</v>
      </c>
      <c r="U505" s="50">
        <v>3.0144686376193683</v>
      </c>
      <c r="V505" s="51">
        <v>84.289020566927121</v>
      </c>
      <c r="X505" s="47" t="s">
        <v>1687</v>
      </c>
      <c r="Y505" s="47" t="s">
        <v>1687</v>
      </c>
      <c r="Z505" s="47" t="s">
        <v>1687</v>
      </c>
      <c r="AA505" s="47" t="s">
        <v>1687</v>
      </c>
      <c r="AB505" s="47" t="s">
        <v>1687</v>
      </c>
      <c r="AC505" s="47" t="s">
        <v>1687</v>
      </c>
      <c r="AD505" s="47" t="s">
        <v>1687</v>
      </c>
      <c r="AE505" s="312"/>
      <c r="AF505" s="465" t="s">
        <v>1755</v>
      </c>
      <c r="AG505" s="343">
        <v>40</v>
      </c>
      <c r="AH505" s="343">
        <v>15</v>
      </c>
      <c r="AI505" s="343"/>
      <c r="AJ505" s="343"/>
      <c r="AK505" s="343"/>
      <c r="AL505" s="343"/>
      <c r="AM505" s="343"/>
      <c r="AN505" s="343"/>
      <c r="AO505" s="343"/>
      <c r="AP505" s="343"/>
      <c r="AQ505" s="343"/>
      <c r="AR505" s="343"/>
      <c r="AS505" s="343"/>
      <c r="AT505" s="343"/>
      <c r="AU505" s="343"/>
      <c r="AV505" s="343"/>
      <c r="AW505" s="343"/>
      <c r="AX505" s="343"/>
      <c r="AY505" s="343"/>
      <c r="AZ505" s="343"/>
      <c r="BA505" s="343"/>
      <c r="BB505" s="343"/>
      <c r="BC505" s="343"/>
      <c r="BD505" s="343"/>
      <c r="BE505" s="475"/>
      <c r="BF505" s="475"/>
      <c r="BG505" s="475"/>
      <c r="BH505" s="475"/>
      <c r="BI505" s="475"/>
      <c r="BJ505" s="475"/>
      <c r="BK505" s="475"/>
      <c r="BL505" s="475"/>
      <c r="BM505" s="475"/>
      <c r="BN505" s="475"/>
      <c r="BO505" s="475"/>
      <c r="BP505" s="306"/>
      <c r="BQ505" s="496"/>
      <c r="BR505" s="496"/>
      <c r="BS505" s="496"/>
      <c r="BT505" s="496"/>
      <c r="BU505" s="496"/>
      <c r="BV505" s="496"/>
    </row>
    <row r="506" spans="1:74" s="52" customFormat="1" ht="12.75">
      <c r="A506" s="64">
        <v>2996.2204340404778</v>
      </c>
      <c r="B506" s="46" t="s">
        <v>320</v>
      </c>
      <c r="C506" s="47" t="s">
        <v>321</v>
      </c>
      <c r="D506" s="48">
        <v>16</v>
      </c>
      <c r="E506" s="49">
        <v>39.097799999999999</v>
      </c>
      <c r="F506" s="49">
        <v>2.8000000000000001E-2</v>
      </c>
      <c r="G506" s="49">
        <v>14.7226</v>
      </c>
      <c r="H506" s="49">
        <v>0.29980000000000001</v>
      </c>
      <c r="I506" s="49">
        <v>0.23449999999999999</v>
      </c>
      <c r="J506" s="49">
        <v>45.542200000000001</v>
      </c>
      <c r="K506" s="49">
        <v>0.25919999999999999</v>
      </c>
      <c r="L506" s="49">
        <v>100.1841</v>
      </c>
      <c r="M506" s="47"/>
      <c r="N506" s="50">
        <v>0.98245277831423028</v>
      </c>
      <c r="O506" s="50">
        <v>5.5627918647141754E-4</v>
      </c>
      <c r="P506" s="50">
        <v>0.30938543986317252</v>
      </c>
      <c r="Q506" s="50">
        <v>6.0594734279102291E-3</v>
      </c>
      <c r="R506" s="50">
        <v>4.9910043768441248E-3</v>
      </c>
      <c r="S506" s="50">
        <v>1.7060113500129894</v>
      </c>
      <c r="T506" s="50">
        <v>6.9783381312087311E-3</v>
      </c>
      <c r="U506" s="50">
        <v>3.0164346633128263</v>
      </c>
      <c r="V506" s="51">
        <v>84.648906785140667</v>
      </c>
      <c r="X506" s="47" t="s">
        <v>1687</v>
      </c>
      <c r="Y506" s="47" t="s">
        <v>1687</v>
      </c>
      <c r="Z506" s="47" t="s">
        <v>1687</v>
      </c>
      <c r="AA506" s="47" t="s">
        <v>1687</v>
      </c>
      <c r="AB506" s="47" t="s">
        <v>1687</v>
      </c>
      <c r="AC506" s="47" t="s">
        <v>1687</v>
      </c>
      <c r="AD506" s="47" t="s">
        <v>1687</v>
      </c>
      <c r="AE506" s="312"/>
      <c r="AF506" s="465" t="s">
        <v>1755</v>
      </c>
      <c r="AG506" s="343">
        <v>40</v>
      </c>
      <c r="AH506" s="343">
        <v>15</v>
      </c>
      <c r="AI506" s="343"/>
      <c r="AJ506" s="343"/>
      <c r="AK506" s="343"/>
      <c r="AL506" s="343"/>
      <c r="AM506" s="343"/>
      <c r="AN506" s="343"/>
      <c r="AO506" s="343"/>
      <c r="AP506" s="343"/>
      <c r="AQ506" s="343"/>
      <c r="AR506" s="343"/>
      <c r="AS506" s="343"/>
      <c r="AT506" s="343"/>
      <c r="AU506" s="343"/>
      <c r="AV506" s="343"/>
      <c r="AW506" s="343"/>
      <c r="AX506" s="343"/>
      <c r="AY506" s="343"/>
      <c r="AZ506" s="343"/>
      <c r="BA506" s="343"/>
      <c r="BB506" s="343"/>
      <c r="BC506" s="343"/>
      <c r="BD506" s="343"/>
      <c r="BE506" s="475"/>
      <c r="BF506" s="475"/>
      <c r="BG506" s="475"/>
      <c r="BH506" s="475"/>
      <c r="BI506" s="475"/>
      <c r="BJ506" s="475"/>
      <c r="BK506" s="475"/>
      <c r="BL506" s="475"/>
      <c r="BM506" s="475"/>
      <c r="BN506" s="475"/>
      <c r="BO506" s="475"/>
      <c r="BP506" s="306"/>
      <c r="BQ506" s="496"/>
      <c r="BR506" s="496"/>
      <c r="BS506" s="496"/>
      <c r="BT506" s="496"/>
      <c r="BU506" s="496"/>
      <c r="BV506" s="496"/>
    </row>
    <row r="507" spans="1:74" s="52" customFormat="1" ht="12.75">
      <c r="A507" s="64">
        <v>2996.2204340404778</v>
      </c>
      <c r="B507" s="46" t="s">
        <v>320</v>
      </c>
      <c r="C507" s="47" t="s">
        <v>321</v>
      </c>
      <c r="D507" s="48">
        <v>20</v>
      </c>
      <c r="E507" s="49">
        <v>39.113</v>
      </c>
      <c r="F507" s="49">
        <v>4.5499999999999999E-2</v>
      </c>
      <c r="G507" s="49">
        <v>14.286300000000001</v>
      </c>
      <c r="H507" s="49">
        <v>0.2742</v>
      </c>
      <c r="I507" s="49">
        <v>0.16589999999999999</v>
      </c>
      <c r="J507" s="49">
        <v>45.2136</v>
      </c>
      <c r="K507" s="49">
        <v>0.2903</v>
      </c>
      <c r="L507" s="49">
        <v>99.388800000000003</v>
      </c>
      <c r="M507" s="47"/>
      <c r="N507" s="50">
        <v>0.98797495460408646</v>
      </c>
      <c r="O507" s="50">
        <v>9.0868135925611146E-4</v>
      </c>
      <c r="P507" s="50">
        <v>0.30178702719195977</v>
      </c>
      <c r="Q507" s="50">
        <v>5.5710383762322428E-3</v>
      </c>
      <c r="R507" s="50">
        <v>3.5494162439773172E-3</v>
      </c>
      <c r="S507" s="50">
        <v>1.7025600581048261</v>
      </c>
      <c r="T507" s="50">
        <v>7.8565067970631421E-3</v>
      </c>
      <c r="U507" s="50">
        <v>3.0102076826774011</v>
      </c>
      <c r="V507" s="51">
        <v>84.943374857290564</v>
      </c>
      <c r="X507" s="47" t="s">
        <v>1687</v>
      </c>
      <c r="Y507" s="47" t="s">
        <v>1687</v>
      </c>
      <c r="Z507" s="47" t="s">
        <v>1687</v>
      </c>
      <c r="AA507" s="47" t="s">
        <v>1687</v>
      </c>
      <c r="AB507" s="47" t="s">
        <v>1687</v>
      </c>
      <c r="AC507" s="47" t="s">
        <v>1687</v>
      </c>
      <c r="AD507" s="47" t="s">
        <v>1687</v>
      </c>
      <c r="AE507" s="312"/>
      <c r="AF507" s="465" t="s">
        <v>1755</v>
      </c>
      <c r="AG507" s="343">
        <v>40</v>
      </c>
      <c r="AH507" s="343">
        <v>15</v>
      </c>
      <c r="AI507" s="343"/>
      <c r="AJ507" s="343"/>
      <c r="AK507" s="343"/>
      <c r="AL507" s="343"/>
      <c r="AM507" s="343"/>
      <c r="AN507" s="343"/>
      <c r="AO507" s="343"/>
      <c r="AP507" s="343"/>
      <c r="AQ507" s="343"/>
      <c r="AR507" s="343"/>
      <c r="AS507" s="343"/>
      <c r="AT507" s="343"/>
      <c r="AU507" s="343"/>
      <c r="AV507" s="343"/>
      <c r="AW507" s="343"/>
      <c r="AX507" s="343"/>
      <c r="AY507" s="343"/>
      <c r="AZ507" s="343"/>
      <c r="BA507" s="343"/>
      <c r="BB507" s="343"/>
      <c r="BC507" s="343"/>
      <c r="BD507" s="343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306"/>
      <c r="BQ507" s="496"/>
      <c r="BR507" s="496"/>
      <c r="BS507" s="496"/>
      <c r="BT507" s="496"/>
      <c r="BU507" s="496"/>
      <c r="BV507" s="496"/>
    </row>
    <row r="508" spans="1:74" s="52" customFormat="1" ht="12.75">
      <c r="A508" s="64">
        <v>2996.2204340404778</v>
      </c>
      <c r="B508" s="46" t="s">
        <v>320</v>
      </c>
      <c r="C508" s="47" t="s">
        <v>321</v>
      </c>
      <c r="D508" s="48">
        <v>24</v>
      </c>
      <c r="E508" s="49">
        <v>39.173200000000001</v>
      </c>
      <c r="F508" s="49">
        <v>6.9099999999999995E-2</v>
      </c>
      <c r="G508" s="49">
        <v>14.6053</v>
      </c>
      <c r="H508" s="49">
        <v>0.32919999999999999</v>
      </c>
      <c r="I508" s="49">
        <v>0.20280000000000001</v>
      </c>
      <c r="J508" s="49">
        <v>45.598100000000002</v>
      </c>
      <c r="K508" s="49">
        <v>0.26019999999999999</v>
      </c>
      <c r="L508" s="49">
        <v>100.2379</v>
      </c>
      <c r="M508" s="47"/>
      <c r="N508" s="50">
        <v>0.98291865984698346</v>
      </c>
      <c r="O508" s="50">
        <v>1.3708249251278926E-3</v>
      </c>
      <c r="P508" s="50">
        <v>0.30647496633803745</v>
      </c>
      <c r="Q508" s="50">
        <v>6.6440401603315505E-3</v>
      </c>
      <c r="R508" s="50">
        <v>4.3100491218995172E-3</v>
      </c>
      <c r="S508" s="50">
        <v>1.7056260572833593</v>
      </c>
      <c r="T508" s="50">
        <v>6.9950926270219652E-3</v>
      </c>
      <c r="U508" s="50">
        <v>3.0143396903027608</v>
      </c>
      <c r="V508" s="51">
        <v>84.768410594690664</v>
      </c>
      <c r="X508" s="47" t="s">
        <v>1687</v>
      </c>
      <c r="Y508" s="47" t="s">
        <v>1687</v>
      </c>
      <c r="Z508" s="47" t="s">
        <v>1687</v>
      </c>
      <c r="AA508" s="47" t="s">
        <v>1687</v>
      </c>
      <c r="AB508" s="47" t="s">
        <v>1687</v>
      </c>
      <c r="AC508" s="47" t="s">
        <v>1687</v>
      </c>
      <c r="AD508" s="47" t="s">
        <v>1687</v>
      </c>
      <c r="AE508" s="312"/>
      <c r="AF508" s="465" t="s">
        <v>1755</v>
      </c>
      <c r="AG508" s="343">
        <v>40</v>
      </c>
      <c r="AH508" s="343">
        <v>15</v>
      </c>
      <c r="AI508" s="343"/>
      <c r="AJ508" s="343"/>
      <c r="AK508" s="343"/>
      <c r="AL508" s="343"/>
      <c r="AM508" s="343"/>
      <c r="AN508" s="343"/>
      <c r="AO508" s="343"/>
      <c r="AP508" s="343"/>
      <c r="AQ508" s="343"/>
      <c r="AR508" s="343"/>
      <c r="AS508" s="343"/>
      <c r="AT508" s="343"/>
      <c r="AU508" s="343"/>
      <c r="AV508" s="343"/>
      <c r="AW508" s="343"/>
      <c r="AX508" s="343"/>
      <c r="AY508" s="343"/>
      <c r="AZ508" s="343"/>
      <c r="BA508" s="343"/>
      <c r="BB508" s="343"/>
      <c r="BC508" s="343"/>
      <c r="BD508" s="343"/>
      <c r="BE508" s="475"/>
      <c r="BF508" s="475"/>
      <c r="BG508" s="475"/>
      <c r="BH508" s="475"/>
      <c r="BI508" s="475"/>
      <c r="BJ508" s="475"/>
      <c r="BK508" s="475"/>
      <c r="BL508" s="475"/>
      <c r="BM508" s="475"/>
      <c r="BN508" s="475"/>
      <c r="BO508" s="475"/>
      <c r="BP508" s="306"/>
      <c r="BQ508" s="496"/>
      <c r="BR508" s="496"/>
      <c r="BS508" s="496"/>
      <c r="BT508" s="496"/>
      <c r="BU508" s="496"/>
      <c r="BV508" s="496"/>
    </row>
    <row r="509" spans="1:74" s="52" customFormat="1" ht="12.75">
      <c r="A509" s="64">
        <v>2996.2204340404778</v>
      </c>
      <c r="B509" s="46" t="s">
        <v>320</v>
      </c>
      <c r="C509" s="47" t="s">
        <v>321</v>
      </c>
      <c r="D509" s="48">
        <v>28</v>
      </c>
      <c r="E509" s="49">
        <v>39.0655</v>
      </c>
      <c r="F509" s="49">
        <v>5.74E-2</v>
      </c>
      <c r="G509" s="49">
        <v>14.6023</v>
      </c>
      <c r="H509" s="49">
        <v>0.31559999999999999</v>
      </c>
      <c r="I509" s="49">
        <v>0.21160000000000001</v>
      </c>
      <c r="J509" s="49">
        <v>45.4619</v>
      </c>
      <c r="K509" s="49">
        <v>0.2293</v>
      </c>
      <c r="L509" s="49">
        <v>99.943600000000004</v>
      </c>
      <c r="M509" s="47"/>
      <c r="N509" s="50">
        <v>0.98320938268996805</v>
      </c>
      <c r="O509" s="50">
        <v>1.1421941580908395E-3</v>
      </c>
      <c r="P509" s="50">
        <v>0.30734764359326405</v>
      </c>
      <c r="Q509" s="50">
        <v>6.389009207806118E-3</v>
      </c>
      <c r="R509" s="50">
        <v>4.5108047564032163E-3</v>
      </c>
      <c r="S509" s="50">
        <v>1.7057239798524499</v>
      </c>
      <c r="T509" s="50">
        <v>6.1832147358684758E-3</v>
      </c>
      <c r="U509" s="50">
        <v>3.0145062289938509</v>
      </c>
      <c r="V509" s="51">
        <v>84.732403953556997</v>
      </c>
      <c r="X509" s="47" t="s">
        <v>1687</v>
      </c>
      <c r="Y509" s="47" t="s">
        <v>1687</v>
      </c>
      <c r="Z509" s="47" t="s">
        <v>1687</v>
      </c>
      <c r="AA509" s="47" t="s">
        <v>1687</v>
      </c>
      <c r="AB509" s="47" t="s">
        <v>1687</v>
      </c>
      <c r="AC509" s="47" t="s">
        <v>1687</v>
      </c>
      <c r="AD509" s="47" t="s">
        <v>1687</v>
      </c>
      <c r="AE509" s="312"/>
      <c r="AF509" s="465" t="s">
        <v>1755</v>
      </c>
      <c r="AG509" s="343">
        <v>40</v>
      </c>
      <c r="AH509" s="343">
        <v>15</v>
      </c>
      <c r="AI509" s="343"/>
      <c r="AJ509" s="343"/>
      <c r="AK509" s="343"/>
      <c r="AL509" s="343"/>
      <c r="AM509" s="343"/>
      <c r="AN509" s="343"/>
      <c r="AO509" s="343"/>
      <c r="AP509" s="343"/>
      <c r="AQ509" s="343"/>
      <c r="AR509" s="343"/>
      <c r="AS509" s="343"/>
      <c r="AT509" s="343"/>
      <c r="AU509" s="343"/>
      <c r="AV509" s="343"/>
      <c r="AW509" s="343"/>
      <c r="AX509" s="343"/>
      <c r="AY509" s="343"/>
      <c r="AZ509" s="343"/>
      <c r="BA509" s="343"/>
      <c r="BB509" s="343"/>
      <c r="BC509" s="343"/>
      <c r="BD509" s="343"/>
      <c r="BE509" s="475"/>
      <c r="BF509" s="475"/>
      <c r="BG509" s="475"/>
      <c r="BH509" s="475"/>
      <c r="BI509" s="475"/>
      <c r="BJ509" s="475"/>
      <c r="BK509" s="475"/>
      <c r="BL509" s="475"/>
      <c r="BM509" s="475"/>
      <c r="BN509" s="475"/>
      <c r="BO509" s="475"/>
      <c r="BP509" s="306"/>
      <c r="BQ509" s="496"/>
      <c r="BR509" s="496"/>
      <c r="BS509" s="496"/>
      <c r="BT509" s="496"/>
      <c r="BU509" s="496"/>
      <c r="BV509" s="496"/>
    </row>
    <row r="510" spans="1:74" s="52" customFormat="1" ht="12.75">
      <c r="A510" s="64">
        <v>2996.2204340404778</v>
      </c>
      <c r="B510" s="46" t="s">
        <v>320</v>
      </c>
      <c r="C510" s="47" t="s">
        <v>321</v>
      </c>
      <c r="D510" s="48">
        <v>32</v>
      </c>
      <c r="E510" s="49">
        <v>39.084000000000003</v>
      </c>
      <c r="F510" s="49">
        <v>4.9000000000000002E-2</v>
      </c>
      <c r="G510" s="49">
        <v>14.492900000000001</v>
      </c>
      <c r="H510" s="49">
        <v>0.3327</v>
      </c>
      <c r="I510" s="49">
        <v>0.23280000000000001</v>
      </c>
      <c r="J510" s="49">
        <v>45.39</v>
      </c>
      <c r="K510" s="49">
        <v>0.29659999999999997</v>
      </c>
      <c r="L510" s="49">
        <v>99.878</v>
      </c>
      <c r="M510" s="47"/>
      <c r="N510" s="50">
        <v>0.98415665406874253</v>
      </c>
      <c r="O510" s="50">
        <v>9.7552122637475892E-4</v>
      </c>
      <c r="P510" s="50">
        <v>0.30519437025929746</v>
      </c>
      <c r="Q510" s="50">
        <v>6.7384796602639654E-3</v>
      </c>
      <c r="R510" s="50">
        <v>4.9651679544735657E-3</v>
      </c>
      <c r="S510" s="50">
        <v>1.7038601936710329</v>
      </c>
      <c r="T510" s="50">
        <v>8.0019166383225454E-3</v>
      </c>
      <c r="U510" s="50">
        <v>3.0138923034785079</v>
      </c>
      <c r="V510" s="51">
        <v>84.809055177563565</v>
      </c>
      <c r="X510" s="47" t="s">
        <v>1687</v>
      </c>
      <c r="Y510" s="47" t="s">
        <v>1687</v>
      </c>
      <c r="Z510" s="47" t="s">
        <v>1687</v>
      </c>
      <c r="AA510" s="47" t="s">
        <v>1687</v>
      </c>
      <c r="AB510" s="47" t="s">
        <v>1687</v>
      </c>
      <c r="AC510" s="47" t="s">
        <v>1687</v>
      </c>
      <c r="AD510" s="47" t="s">
        <v>1687</v>
      </c>
      <c r="AE510" s="312"/>
      <c r="AF510" s="465" t="s">
        <v>1755</v>
      </c>
      <c r="AG510" s="343">
        <v>40</v>
      </c>
      <c r="AH510" s="343">
        <v>15</v>
      </c>
      <c r="AI510" s="343"/>
      <c r="AJ510" s="343"/>
      <c r="AK510" s="343"/>
      <c r="AL510" s="343"/>
      <c r="AM510" s="343"/>
      <c r="AN510" s="343"/>
      <c r="AO510" s="343"/>
      <c r="AP510" s="343"/>
      <c r="AQ510" s="343"/>
      <c r="AR510" s="343"/>
      <c r="AS510" s="343"/>
      <c r="AT510" s="343"/>
      <c r="AU510" s="343"/>
      <c r="AV510" s="343"/>
      <c r="AW510" s="343"/>
      <c r="AX510" s="343"/>
      <c r="AY510" s="343"/>
      <c r="AZ510" s="343"/>
      <c r="BA510" s="343"/>
      <c r="BB510" s="343"/>
      <c r="BC510" s="343"/>
      <c r="BD510" s="343"/>
      <c r="BE510" s="475"/>
      <c r="BF510" s="475"/>
      <c r="BG510" s="475"/>
      <c r="BH510" s="475"/>
      <c r="BI510" s="475"/>
      <c r="BJ510" s="475"/>
      <c r="BK510" s="475"/>
      <c r="BL510" s="475"/>
      <c r="BM510" s="475"/>
      <c r="BN510" s="475"/>
      <c r="BO510" s="475"/>
      <c r="BP510" s="306"/>
      <c r="BQ510" s="496"/>
      <c r="BR510" s="496"/>
      <c r="BS510" s="496"/>
      <c r="BT510" s="496"/>
      <c r="BU510" s="496"/>
      <c r="BV510" s="496"/>
    </row>
    <row r="511" spans="1:74" s="52" customFormat="1" ht="12.75">
      <c r="A511" s="64">
        <v>2996.2204340404778</v>
      </c>
      <c r="B511" s="46" t="s">
        <v>320</v>
      </c>
      <c r="C511" s="47" t="s">
        <v>321</v>
      </c>
      <c r="D511" s="48">
        <v>36</v>
      </c>
      <c r="E511" s="49">
        <v>39.340600000000002</v>
      </c>
      <c r="F511" s="49">
        <v>5.6099999999999997E-2</v>
      </c>
      <c r="G511" s="49">
        <v>14.3429</v>
      </c>
      <c r="H511" s="49">
        <v>0.28849999999999998</v>
      </c>
      <c r="I511" s="49">
        <v>0.2082</v>
      </c>
      <c r="J511" s="49">
        <v>45.1691</v>
      </c>
      <c r="K511" s="49">
        <v>0.23880000000000001</v>
      </c>
      <c r="L511" s="49">
        <v>99.644199999999998</v>
      </c>
      <c r="M511" s="47"/>
      <c r="N511" s="50">
        <v>0.99088638516903627</v>
      </c>
      <c r="O511" s="50">
        <v>1.1171748707421904E-3</v>
      </c>
      <c r="P511" s="50">
        <v>0.30211747509031789</v>
      </c>
      <c r="Q511" s="50">
        <v>5.8448395265997344E-3</v>
      </c>
      <c r="R511" s="50">
        <v>4.4417012699379975E-3</v>
      </c>
      <c r="S511" s="50">
        <v>1.6960274024867712</v>
      </c>
      <c r="T511" s="50">
        <v>6.4442866760737877E-3</v>
      </c>
      <c r="U511" s="50">
        <v>3.0068792650894789</v>
      </c>
      <c r="V511" s="51">
        <v>84.880101614220308</v>
      </c>
      <c r="X511" s="47" t="s">
        <v>1687</v>
      </c>
      <c r="Y511" s="47" t="s">
        <v>1687</v>
      </c>
      <c r="Z511" s="47" t="s">
        <v>1687</v>
      </c>
      <c r="AA511" s="47" t="s">
        <v>1687</v>
      </c>
      <c r="AB511" s="47" t="s">
        <v>1687</v>
      </c>
      <c r="AC511" s="47" t="s">
        <v>1687</v>
      </c>
      <c r="AD511" s="47" t="s">
        <v>1687</v>
      </c>
      <c r="AE511" s="312"/>
      <c r="AF511" s="465" t="s">
        <v>1755</v>
      </c>
      <c r="AG511" s="343">
        <v>40</v>
      </c>
      <c r="AH511" s="343">
        <v>15</v>
      </c>
      <c r="AI511" s="343"/>
      <c r="AJ511" s="343"/>
      <c r="AK511" s="343"/>
      <c r="AL511" s="343"/>
      <c r="AM511" s="343"/>
      <c r="AN511" s="343"/>
      <c r="AO511" s="343"/>
      <c r="AP511" s="343"/>
      <c r="AQ511" s="343"/>
      <c r="AR511" s="343"/>
      <c r="AS511" s="343"/>
      <c r="AT511" s="343"/>
      <c r="AU511" s="343"/>
      <c r="AV511" s="343"/>
      <c r="AW511" s="343"/>
      <c r="AX511" s="343"/>
      <c r="AY511" s="343"/>
      <c r="AZ511" s="343"/>
      <c r="BA511" s="343"/>
      <c r="BB511" s="343"/>
      <c r="BC511" s="343"/>
      <c r="BD511" s="343"/>
      <c r="BE511" s="475"/>
      <c r="BF511" s="475"/>
      <c r="BG511" s="475"/>
      <c r="BH511" s="475"/>
      <c r="BI511" s="475"/>
      <c r="BJ511" s="475"/>
      <c r="BK511" s="475"/>
      <c r="BL511" s="475"/>
      <c r="BM511" s="475"/>
      <c r="BN511" s="475"/>
      <c r="BO511" s="475"/>
      <c r="BP511" s="306"/>
      <c r="BQ511" s="496"/>
      <c r="BR511" s="496"/>
      <c r="BS511" s="496"/>
      <c r="BT511" s="496"/>
      <c r="BU511" s="496"/>
      <c r="BV511" s="496"/>
    </row>
    <row r="512" spans="1:74" s="52" customFormat="1" ht="12.75">
      <c r="A512" s="64">
        <v>2996.2204340404778</v>
      </c>
      <c r="B512" s="46" t="s">
        <v>320</v>
      </c>
      <c r="C512" s="47" t="s">
        <v>321</v>
      </c>
      <c r="D512" s="48">
        <v>40</v>
      </c>
      <c r="E512" s="49">
        <v>39.050699999999999</v>
      </c>
      <c r="F512" s="49">
        <v>4.6800000000000001E-2</v>
      </c>
      <c r="G512" s="49">
        <v>14.530900000000001</v>
      </c>
      <c r="H512" s="49">
        <v>0.33350000000000002</v>
      </c>
      <c r="I512" s="49">
        <v>0.19570000000000001</v>
      </c>
      <c r="J512" s="49">
        <v>45.204700000000003</v>
      </c>
      <c r="K512" s="49">
        <v>0.2555</v>
      </c>
      <c r="L512" s="49">
        <v>99.617800000000003</v>
      </c>
      <c r="M512" s="47"/>
      <c r="N512" s="50">
        <v>0.98574503123202639</v>
      </c>
      <c r="O512" s="50">
        <v>9.340218620123899E-4</v>
      </c>
      <c r="P512" s="50">
        <v>0.30674979521984785</v>
      </c>
      <c r="Q512" s="50">
        <v>6.7713537690231194E-3</v>
      </c>
      <c r="R512" s="50">
        <v>4.1841990672992734E-3</v>
      </c>
      <c r="S512" s="50">
        <v>1.7010924240045806</v>
      </c>
      <c r="T512" s="50">
        <v>6.910099889158393E-3</v>
      </c>
      <c r="U512" s="50">
        <v>3.0123869250439479</v>
      </c>
      <c r="V512" s="51">
        <v>84.722415323135479</v>
      </c>
      <c r="X512" s="47" t="s">
        <v>1687</v>
      </c>
      <c r="Y512" s="47" t="s">
        <v>1687</v>
      </c>
      <c r="Z512" s="47" t="s">
        <v>1687</v>
      </c>
      <c r="AA512" s="47" t="s">
        <v>1687</v>
      </c>
      <c r="AB512" s="47" t="s">
        <v>1687</v>
      </c>
      <c r="AC512" s="47" t="s">
        <v>1687</v>
      </c>
      <c r="AD512" s="47" t="s">
        <v>1687</v>
      </c>
      <c r="AE512" s="312"/>
      <c r="AF512" s="465" t="s">
        <v>1755</v>
      </c>
      <c r="AG512" s="343">
        <v>40</v>
      </c>
      <c r="AH512" s="343">
        <v>15</v>
      </c>
      <c r="AI512" s="343"/>
      <c r="AJ512" s="343"/>
      <c r="AK512" s="343"/>
      <c r="AL512" s="343"/>
      <c r="AM512" s="343"/>
      <c r="AN512" s="343"/>
      <c r="AO512" s="343"/>
      <c r="AP512" s="343"/>
      <c r="AQ512" s="343"/>
      <c r="AR512" s="343"/>
      <c r="AS512" s="343"/>
      <c r="AT512" s="343"/>
      <c r="AU512" s="343"/>
      <c r="AV512" s="343"/>
      <c r="AW512" s="343"/>
      <c r="AX512" s="343"/>
      <c r="AY512" s="343"/>
      <c r="AZ512" s="343"/>
      <c r="BA512" s="343"/>
      <c r="BB512" s="343"/>
      <c r="BC512" s="343"/>
      <c r="BD512" s="343"/>
      <c r="BE512" s="475"/>
      <c r="BF512" s="475"/>
      <c r="BG512" s="475"/>
      <c r="BH512" s="475"/>
      <c r="BI512" s="475"/>
      <c r="BJ512" s="475"/>
      <c r="BK512" s="475"/>
      <c r="BL512" s="475"/>
      <c r="BM512" s="475"/>
      <c r="BN512" s="475"/>
      <c r="BO512" s="475"/>
      <c r="BP512" s="306"/>
      <c r="BQ512" s="496"/>
      <c r="BR512" s="496"/>
      <c r="BS512" s="496"/>
      <c r="BT512" s="496"/>
      <c r="BU512" s="496"/>
      <c r="BV512" s="496"/>
    </row>
    <row r="513" spans="1:74" s="52" customFormat="1" ht="12.75">
      <c r="A513" s="64">
        <v>2996.2204340404778</v>
      </c>
      <c r="B513" s="46" t="s">
        <v>320</v>
      </c>
      <c r="C513" s="47" t="s">
        <v>321</v>
      </c>
      <c r="D513" s="48">
        <v>44</v>
      </c>
      <c r="E513" s="49">
        <v>38.966500000000003</v>
      </c>
      <c r="F513" s="49">
        <v>6.5600000000000006E-2</v>
      </c>
      <c r="G513" s="49">
        <v>14.277100000000001</v>
      </c>
      <c r="H513" s="49">
        <v>0.37580000000000002</v>
      </c>
      <c r="I513" s="49">
        <v>0.21870000000000001</v>
      </c>
      <c r="J513" s="49">
        <v>45.268300000000004</v>
      </c>
      <c r="K513" s="49">
        <v>0.22839999999999999</v>
      </c>
      <c r="L513" s="49">
        <v>99.400399999999991</v>
      </c>
      <c r="M513" s="47"/>
      <c r="N513" s="50">
        <v>0.9849670338008113</v>
      </c>
      <c r="O513" s="50">
        <v>1.3110207055004222E-3</v>
      </c>
      <c r="P513" s="50">
        <v>0.30180490360100631</v>
      </c>
      <c r="Q513" s="50">
        <v>7.6406615817638012E-3</v>
      </c>
      <c r="R513" s="50">
        <v>4.6823601885522328E-3</v>
      </c>
      <c r="S513" s="50">
        <v>1.7058193134196959</v>
      </c>
      <c r="T513" s="50">
        <v>6.185631490858344E-3</v>
      </c>
      <c r="U513" s="50">
        <v>3.0124109247881883</v>
      </c>
      <c r="V513" s="51">
        <v>84.967062010793924</v>
      </c>
      <c r="X513" s="47" t="s">
        <v>1687</v>
      </c>
      <c r="Y513" s="47" t="s">
        <v>1687</v>
      </c>
      <c r="Z513" s="47" t="s">
        <v>1687</v>
      </c>
      <c r="AA513" s="47" t="s">
        <v>1687</v>
      </c>
      <c r="AB513" s="47" t="s">
        <v>1687</v>
      </c>
      <c r="AC513" s="47" t="s">
        <v>1687</v>
      </c>
      <c r="AD513" s="47" t="s">
        <v>1687</v>
      </c>
      <c r="AE513" s="312"/>
      <c r="AF513" s="465" t="s">
        <v>1755</v>
      </c>
      <c r="AG513" s="343">
        <v>40</v>
      </c>
      <c r="AH513" s="343">
        <v>15</v>
      </c>
      <c r="AI513" s="343"/>
      <c r="AJ513" s="343"/>
      <c r="AK513" s="343"/>
      <c r="AL513" s="343"/>
      <c r="AM513" s="343"/>
      <c r="AN513" s="343"/>
      <c r="AO513" s="343"/>
      <c r="AP513" s="343"/>
      <c r="AQ513" s="343"/>
      <c r="AR513" s="343"/>
      <c r="AS513" s="343"/>
      <c r="AT513" s="343"/>
      <c r="AU513" s="343"/>
      <c r="AV513" s="343"/>
      <c r="AW513" s="343"/>
      <c r="AX513" s="343"/>
      <c r="AY513" s="343"/>
      <c r="AZ513" s="343"/>
      <c r="BA513" s="343"/>
      <c r="BB513" s="343"/>
      <c r="BC513" s="343"/>
      <c r="BD513" s="343"/>
      <c r="BE513" s="475"/>
      <c r="BF513" s="475"/>
      <c r="BG513" s="475"/>
      <c r="BH513" s="475"/>
      <c r="BI513" s="475"/>
      <c r="BJ513" s="475"/>
      <c r="BK513" s="475"/>
      <c r="BL513" s="475"/>
      <c r="BM513" s="475"/>
      <c r="BN513" s="475"/>
      <c r="BO513" s="475"/>
      <c r="BP513" s="306"/>
      <c r="BQ513" s="496"/>
      <c r="BR513" s="496"/>
      <c r="BS513" s="496"/>
      <c r="BT513" s="496"/>
      <c r="BU513" s="496"/>
      <c r="BV513" s="496"/>
    </row>
    <row r="514" spans="1:74" s="52" customFormat="1" ht="12.75">
      <c r="A514" s="64">
        <v>2996.2204340404778</v>
      </c>
      <c r="B514" s="46" t="s">
        <v>320</v>
      </c>
      <c r="C514" s="47" t="s">
        <v>321</v>
      </c>
      <c r="D514" s="48">
        <v>48</v>
      </c>
      <c r="E514" s="49">
        <v>39.0717</v>
      </c>
      <c r="F514" s="49">
        <v>6.1600000000000002E-2</v>
      </c>
      <c r="G514" s="49">
        <v>14.6092</v>
      </c>
      <c r="H514" s="49">
        <v>0.32919999999999999</v>
      </c>
      <c r="I514" s="49">
        <v>0.16750000000000001</v>
      </c>
      <c r="J514" s="49">
        <v>45.385300000000001</v>
      </c>
      <c r="K514" s="49">
        <v>0.2442</v>
      </c>
      <c r="L514" s="49">
        <v>99.868700000000004</v>
      </c>
      <c r="M514" s="47"/>
      <c r="N514" s="50">
        <v>0.98396293206318153</v>
      </c>
      <c r="O514" s="50">
        <v>1.2265141347083915E-3</v>
      </c>
      <c r="P514" s="50">
        <v>0.30767971095438418</v>
      </c>
      <c r="Q514" s="50">
        <v>6.6683770660329921E-3</v>
      </c>
      <c r="R514" s="50">
        <v>3.5728680776312425E-3</v>
      </c>
      <c r="S514" s="50">
        <v>1.703884633884976</v>
      </c>
      <c r="T514" s="50">
        <v>6.5890034864865849E-3</v>
      </c>
      <c r="U514" s="50">
        <v>3.0135840396674007</v>
      </c>
      <c r="V514" s="51">
        <v>84.704455925373097</v>
      </c>
      <c r="X514" s="47" t="s">
        <v>1687</v>
      </c>
      <c r="Y514" s="47" t="s">
        <v>1687</v>
      </c>
      <c r="Z514" s="47" t="s">
        <v>1687</v>
      </c>
      <c r="AA514" s="47" t="s">
        <v>1687</v>
      </c>
      <c r="AB514" s="47" t="s">
        <v>1687</v>
      </c>
      <c r="AC514" s="47" t="s">
        <v>1687</v>
      </c>
      <c r="AD514" s="47" t="s">
        <v>1687</v>
      </c>
      <c r="AE514" s="312"/>
      <c r="AF514" s="465" t="s">
        <v>1755</v>
      </c>
      <c r="AG514" s="343">
        <v>40</v>
      </c>
      <c r="AH514" s="343">
        <v>15</v>
      </c>
      <c r="AI514" s="343"/>
      <c r="AJ514" s="343"/>
      <c r="AK514" s="343"/>
      <c r="AL514" s="343"/>
      <c r="AM514" s="343"/>
      <c r="AN514" s="343"/>
      <c r="AO514" s="343"/>
      <c r="AP514" s="343"/>
      <c r="AQ514" s="343"/>
      <c r="AR514" s="343"/>
      <c r="AS514" s="343"/>
      <c r="AT514" s="343"/>
      <c r="AU514" s="343"/>
      <c r="AV514" s="343"/>
      <c r="AW514" s="343"/>
      <c r="AX514" s="343"/>
      <c r="AY514" s="343"/>
      <c r="AZ514" s="343"/>
      <c r="BA514" s="343"/>
      <c r="BB514" s="343"/>
      <c r="BC514" s="343"/>
      <c r="BD514" s="343"/>
      <c r="BE514" s="475"/>
      <c r="BF514" s="475"/>
      <c r="BG514" s="475"/>
      <c r="BH514" s="475"/>
      <c r="BI514" s="475"/>
      <c r="BJ514" s="475"/>
      <c r="BK514" s="475"/>
      <c r="BL514" s="475"/>
      <c r="BM514" s="475"/>
      <c r="BN514" s="475"/>
      <c r="BO514" s="475"/>
      <c r="BP514" s="306"/>
      <c r="BQ514" s="496"/>
      <c r="BR514" s="496"/>
      <c r="BS514" s="496"/>
      <c r="BT514" s="496"/>
      <c r="BU514" s="496"/>
      <c r="BV514" s="496"/>
    </row>
    <row r="515" spans="1:74" s="52" customFormat="1" ht="12.75">
      <c r="A515" s="64">
        <v>2996.2204340404778</v>
      </c>
      <c r="B515" s="46" t="s">
        <v>320</v>
      </c>
      <c r="C515" s="47" t="s">
        <v>321</v>
      </c>
      <c r="D515" s="48">
        <v>52</v>
      </c>
      <c r="E515" s="49">
        <v>39.045999999999999</v>
      </c>
      <c r="F515" s="49">
        <v>3.73E-2</v>
      </c>
      <c r="G515" s="49">
        <v>14.5412</v>
      </c>
      <c r="H515" s="49">
        <v>0.3034</v>
      </c>
      <c r="I515" s="49">
        <v>0.22919999999999999</v>
      </c>
      <c r="J515" s="49">
        <v>45.2393</v>
      </c>
      <c r="K515" s="49">
        <v>0.29480000000000001</v>
      </c>
      <c r="L515" s="49">
        <v>99.691199999999995</v>
      </c>
      <c r="M515" s="47"/>
      <c r="N515" s="50">
        <v>0.98516302511173426</v>
      </c>
      <c r="O515" s="50">
        <v>7.4407343669966139E-4</v>
      </c>
      <c r="P515" s="50">
        <v>0.30682291769537218</v>
      </c>
      <c r="Q515" s="50">
        <v>6.1573100441727072E-3</v>
      </c>
      <c r="R515" s="50">
        <v>4.8981480316634919E-3</v>
      </c>
      <c r="S515" s="50">
        <v>1.7015941178386029</v>
      </c>
      <c r="T515" s="50">
        <v>7.969235856621076E-3</v>
      </c>
      <c r="U515" s="50">
        <v>3.0133488280148661</v>
      </c>
      <c r="V515" s="51">
        <v>84.72314702241124</v>
      </c>
      <c r="X515" s="47" t="s">
        <v>1687</v>
      </c>
      <c r="Y515" s="47" t="s">
        <v>1687</v>
      </c>
      <c r="Z515" s="47" t="s">
        <v>1687</v>
      </c>
      <c r="AA515" s="47" t="s">
        <v>1687</v>
      </c>
      <c r="AB515" s="47" t="s">
        <v>1687</v>
      </c>
      <c r="AC515" s="47" t="s">
        <v>1687</v>
      </c>
      <c r="AD515" s="47" t="s">
        <v>1687</v>
      </c>
      <c r="AE515" s="312"/>
      <c r="AF515" s="465" t="s">
        <v>1755</v>
      </c>
      <c r="AG515" s="343">
        <v>40</v>
      </c>
      <c r="AH515" s="343">
        <v>15</v>
      </c>
      <c r="AI515" s="343"/>
      <c r="AJ515" s="343"/>
      <c r="AK515" s="343"/>
      <c r="AL515" s="343"/>
      <c r="AM515" s="343"/>
      <c r="AN515" s="343"/>
      <c r="AO515" s="343"/>
      <c r="AP515" s="343"/>
      <c r="AQ515" s="343"/>
      <c r="AR515" s="343"/>
      <c r="AS515" s="343"/>
      <c r="AT515" s="343"/>
      <c r="AU515" s="343"/>
      <c r="AV515" s="343"/>
      <c r="AW515" s="343"/>
      <c r="AX515" s="343"/>
      <c r="AY515" s="343"/>
      <c r="AZ515" s="343"/>
      <c r="BA515" s="343"/>
      <c r="BB515" s="343"/>
      <c r="BC515" s="343"/>
      <c r="BD515" s="343"/>
      <c r="BE515" s="475"/>
      <c r="BF515" s="475"/>
      <c r="BG515" s="475"/>
      <c r="BH515" s="475"/>
      <c r="BI515" s="475"/>
      <c r="BJ515" s="475"/>
      <c r="BK515" s="475"/>
      <c r="BL515" s="475"/>
      <c r="BM515" s="475"/>
      <c r="BN515" s="475"/>
      <c r="BO515" s="475"/>
      <c r="BP515" s="306"/>
      <c r="BQ515" s="496"/>
      <c r="BR515" s="496"/>
      <c r="BS515" s="496"/>
      <c r="BT515" s="496"/>
      <c r="BU515" s="496"/>
      <c r="BV515" s="496"/>
    </row>
    <row r="516" spans="1:74" s="52" customFormat="1" ht="12.75">
      <c r="A516" s="64">
        <v>2996.2204340404778</v>
      </c>
      <c r="B516" s="46" t="s">
        <v>320</v>
      </c>
      <c r="C516" s="47" t="s">
        <v>321</v>
      </c>
      <c r="D516" s="48">
        <v>56</v>
      </c>
      <c r="E516" s="49">
        <v>39.045999999999999</v>
      </c>
      <c r="F516" s="49">
        <v>5.2699999999999997E-2</v>
      </c>
      <c r="G516" s="49">
        <v>14.3401</v>
      </c>
      <c r="H516" s="49">
        <v>0.35859999999999997</v>
      </c>
      <c r="I516" s="49">
        <v>0.1905</v>
      </c>
      <c r="J516" s="49">
        <v>45.316000000000003</v>
      </c>
      <c r="K516" s="49">
        <v>0.25090000000000001</v>
      </c>
      <c r="L516" s="49">
        <v>99.5548</v>
      </c>
      <c r="M516" s="47"/>
      <c r="N516" s="50">
        <v>0.98549076093777321</v>
      </c>
      <c r="O516" s="50">
        <v>1.0516277495553569E-3</v>
      </c>
      <c r="P516" s="50">
        <v>0.3026803176197031</v>
      </c>
      <c r="Q516" s="50">
        <v>7.2799799758337226E-3</v>
      </c>
      <c r="R516" s="50">
        <v>4.0724590533730374E-3</v>
      </c>
      <c r="S516" s="50">
        <v>1.7050460809433088</v>
      </c>
      <c r="T516" s="50">
        <v>6.784757283568572E-3</v>
      </c>
      <c r="U516" s="50">
        <v>3.0124059835631152</v>
      </c>
      <c r="V516" s="51">
        <v>84.9242248427704</v>
      </c>
      <c r="X516" s="47" t="s">
        <v>1687</v>
      </c>
      <c r="Y516" s="47" t="s">
        <v>1687</v>
      </c>
      <c r="Z516" s="47" t="s">
        <v>1687</v>
      </c>
      <c r="AA516" s="47" t="s">
        <v>1687</v>
      </c>
      <c r="AB516" s="47" t="s">
        <v>1687</v>
      </c>
      <c r="AC516" s="47" t="s">
        <v>1687</v>
      </c>
      <c r="AD516" s="47" t="s">
        <v>1687</v>
      </c>
      <c r="AE516" s="312"/>
      <c r="AF516" s="465" t="s">
        <v>1755</v>
      </c>
      <c r="AG516" s="343">
        <v>40</v>
      </c>
      <c r="AH516" s="343">
        <v>15</v>
      </c>
      <c r="AI516" s="343"/>
      <c r="AJ516" s="343"/>
      <c r="AK516" s="343"/>
      <c r="AL516" s="343"/>
      <c r="AM516" s="343"/>
      <c r="AN516" s="343"/>
      <c r="AO516" s="343"/>
      <c r="AP516" s="343"/>
      <c r="AQ516" s="343"/>
      <c r="AR516" s="343"/>
      <c r="AS516" s="343"/>
      <c r="AT516" s="343"/>
      <c r="AU516" s="343"/>
      <c r="AV516" s="343"/>
      <c r="AW516" s="343"/>
      <c r="AX516" s="343"/>
      <c r="AY516" s="343"/>
      <c r="AZ516" s="343"/>
      <c r="BA516" s="343"/>
      <c r="BB516" s="343"/>
      <c r="BC516" s="343"/>
      <c r="BD516" s="343"/>
      <c r="BE516" s="475"/>
      <c r="BF516" s="475"/>
      <c r="BG516" s="475"/>
      <c r="BH516" s="475"/>
      <c r="BI516" s="475"/>
      <c r="BJ516" s="475"/>
      <c r="BK516" s="475"/>
      <c r="BL516" s="475"/>
      <c r="BM516" s="475"/>
      <c r="BN516" s="475"/>
      <c r="BO516" s="475"/>
      <c r="BP516" s="306"/>
      <c r="BQ516" s="496"/>
      <c r="BR516" s="496"/>
      <c r="BS516" s="496"/>
      <c r="BT516" s="496"/>
      <c r="BU516" s="496"/>
      <c r="BV516" s="496"/>
    </row>
    <row r="517" spans="1:74" s="52" customFormat="1" ht="12.75">
      <c r="A517" s="64">
        <v>2996.2204340404778</v>
      </c>
      <c r="B517" s="46" t="s">
        <v>320</v>
      </c>
      <c r="C517" s="47" t="s">
        <v>321</v>
      </c>
      <c r="D517" s="48">
        <v>60</v>
      </c>
      <c r="E517" s="49">
        <v>38.944400000000002</v>
      </c>
      <c r="F517" s="49">
        <v>2.8000000000000001E-2</v>
      </c>
      <c r="G517" s="49">
        <v>14.320399999999999</v>
      </c>
      <c r="H517" s="49">
        <v>0.27200000000000002</v>
      </c>
      <c r="I517" s="49">
        <v>0.2276</v>
      </c>
      <c r="J517" s="49">
        <v>45.313099999999999</v>
      </c>
      <c r="K517" s="49">
        <v>0.22189999999999999</v>
      </c>
      <c r="L517" s="49">
        <v>99.327400000000011</v>
      </c>
      <c r="M517" s="47"/>
      <c r="N517" s="50">
        <v>0.98511374657056272</v>
      </c>
      <c r="O517" s="50">
        <v>5.5998295576414219E-4</v>
      </c>
      <c r="P517" s="50">
        <v>0.3029371289293547</v>
      </c>
      <c r="Q517" s="50">
        <v>5.534191188891222E-3</v>
      </c>
      <c r="R517" s="50">
        <v>4.8764004098957262E-3</v>
      </c>
      <c r="S517" s="50">
        <v>1.7087309359466873</v>
      </c>
      <c r="T517" s="50">
        <v>6.0139015167532664E-3</v>
      </c>
      <c r="U517" s="50">
        <v>3.013766287517909</v>
      </c>
      <c r="V517" s="51">
        <v>84.940998258178269</v>
      </c>
      <c r="X517" s="47" t="s">
        <v>1687</v>
      </c>
      <c r="Y517" s="47" t="s">
        <v>1687</v>
      </c>
      <c r="Z517" s="47" t="s">
        <v>1687</v>
      </c>
      <c r="AA517" s="47" t="s">
        <v>1687</v>
      </c>
      <c r="AB517" s="47" t="s">
        <v>1687</v>
      </c>
      <c r="AC517" s="47" t="s">
        <v>1687</v>
      </c>
      <c r="AD517" s="47" t="s">
        <v>1687</v>
      </c>
      <c r="AE517" s="312"/>
      <c r="AF517" s="465" t="s">
        <v>1755</v>
      </c>
      <c r="AG517" s="343">
        <v>40</v>
      </c>
      <c r="AH517" s="343">
        <v>15</v>
      </c>
      <c r="AI517" s="343"/>
      <c r="AJ517" s="343"/>
      <c r="AK517" s="343"/>
      <c r="AL517" s="343"/>
      <c r="AM517" s="343"/>
      <c r="AN517" s="343"/>
      <c r="AO517" s="343"/>
      <c r="AP517" s="343"/>
      <c r="AQ517" s="343"/>
      <c r="AR517" s="343"/>
      <c r="AS517" s="343"/>
      <c r="AT517" s="343"/>
      <c r="AU517" s="343"/>
      <c r="AV517" s="343"/>
      <c r="AW517" s="343"/>
      <c r="AX517" s="343"/>
      <c r="AY517" s="343"/>
      <c r="AZ517" s="343"/>
      <c r="BA517" s="343"/>
      <c r="BB517" s="343"/>
      <c r="BC517" s="343"/>
      <c r="BD517" s="343"/>
      <c r="BE517" s="475"/>
      <c r="BF517" s="475"/>
      <c r="BG517" s="475"/>
      <c r="BH517" s="475"/>
      <c r="BI517" s="475"/>
      <c r="BJ517" s="475"/>
      <c r="BK517" s="475"/>
      <c r="BL517" s="475"/>
      <c r="BM517" s="475"/>
      <c r="BN517" s="475"/>
      <c r="BO517" s="475"/>
      <c r="BP517" s="306"/>
      <c r="BQ517" s="496"/>
      <c r="BR517" s="496"/>
      <c r="BS517" s="496"/>
      <c r="BT517" s="496"/>
      <c r="BU517" s="496"/>
      <c r="BV517" s="496"/>
    </row>
    <row r="518" spans="1:74" s="52" customFormat="1" ht="12.75">
      <c r="A518" s="64">
        <v>2996.2204340404778</v>
      </c>
      <c r="B518" s="46" t="s">
        <v>320</v>
      </c>
      <c r="C518" s="47" t="s">
        <v>321</v>
      </c>
      <c r="D518" s="48">
        <v>64</v>
      </c>
      <c r="E518" s="49">
        <v>38.885100000000001</v>
      </c>
      <c r="F518" s="49">
        <v>5.33E-2</v>
      </c>
      <c r="G518" s="49">
        <v>14.3047</v>
      </c>
      <c r="H518" s="49">
        <v>0.30840000000000001</v>
      </c>
      <c r="I518" s="49">
        <v>0.21690000000000001</v>
      </c>
      <c r="J518" s="49">
        <v>45.253999999999998</v>
      </c>
      <c r="K518" s="49">
        <v>0.25919999999999999</v>
      </c>
      <c r="L518" s="49">
        <v>99.281600000000012</v>
      </c>
      <c r="M518" s="47"/>
      <c r="N518" s="50">
        <v>0.98423393874424747</v>
      </c>
      <c r="O518" s="50">
        <v>1.0666396912792332E-3</v>
      </c>
      <c r="P518" s="50">
        <v>0.30279581226590552</v>
      </c>
      <c r="Q518" s="50">
        <v>6.2787527022046203E-3</v>
      </c>
      <c r="R518" s="50">
        <v>4.6500798179087127E-3</v>
      </c>
      <c r="S518" s="50">
        <v>1.7075783285369746</v>
      </c>
      <c r="T518" s="50">
        <v>7.02923011467397E-3</v>
      </c>
      <c r="U518" s="50">
        <v>3.0136327818731941</v>
      </c>
      <c r="V518" s="51">
        <v>84.938335301856867</v>
      </c>
      <c r="X518" s="47" t="s">
        <v>1687</v>
      </c>
      <c r="Y518" s="47" t="s">
        <v>1687</v>
      </c>
      <c r="Z518" s="47" t="s">
        <v>1687</v>
      </c>
      <c r="AA518" s="47" t="s">
        <v>1687</v>
      </c>
      <c r="AB518" s="47" t="s">
        <v>1687</v>
      </c>
      <c r="AC518" s="47" t="s">
        <v>1687</v>
      </c>
      <c r="AD518" s="47" t="s">
        <v>1687</v>
      </c>
      <c r="AE518" s="312"/>
      <c r="AF518" s="465" t="s">
        <v>1755</v>
      </c>
      <c r="AG518" s="343">
        <v>40</v>
      </c>
      <c r="AH518" s="343">
        <v>15</v>
      </c>
      <c r="AI518" s="343"/>
      <c r="AJ518" s="343"/>
      <c r="AK518" s="343"/>
      <c r="AL518" s="343"/>
      <c r="AM518" s="343"/>
      <c r="AN518" s="343"/>
      <c r="AO518" s="343"/>
      <c r="AP518" s="343"/>
      <c r="AQ518" s="343"/>
      <c r="AR518" s="343"/>
      <c r="AS518" s="343"/>
      <c r="AT518" s="343"/>
      <c r="AU518" s="343"/>
      <c r="AV518" s="343"/>
      <c r="AW518" s="343"/>
      <c r="AX518" s="343"/>
      <c r="AY518" s="343"/>
      <c r="AZ518" s="343"/>
      <c r="BA518" s="343"/>
      <c r="BB518" s="343"/>
      <c r="BC518" s="343"/>
      <c r="BD518" s="343"/>
      <c r="BE518" s="475"/>
      <c r="BF518" s="475"/>
      <c r="BG518" s="475"/>
      <c r="BH518" s="475"/>
      <c r="BI518" s="475"/>
      <c r="BJ518" s="475"/>
      <c r="BK518" s="475"/>
      <c r="BL518" s="475"/>
      <c r="BM518" s="475"/>
      <c r="BN518" s="475"/>
      <c r="BO518" s="475"/>
      <c r="BP518" s="306"/>
      <c r="BQ518" s="496"/>
      <c r="BR518" s="496"/>
      <c r="BS518" s="496"/>
      <c r="BT518" s="496"/>
      <c r="BU518" s="496"/>
      <c r="BV518" s="496"/>
    </row>
    <row r="519" spans="1:74" s="52" customFormat="1" ht="12.75">
      <c r="A519" s="64">
        <v>2996.2204340404778</v>
      </c>
      <c r="B519" s="46" t="s">
        <v>320</v>
      </c>
      <c r="C519" s="47" t="s">
        <v>321</v>
      </c>
      <c r="D519" s="48">
        <v>68</v>
      </c>
      <c r="E519" s="49">
        <v>39.111600000000003</v>
      </c>
      <c r="F519" s="49">
        <v>3.8999999999999998E-3</v>
      </c>
      <c r="G519" s="49">
        <v>14.4041</v>
      </c>
      <c r="H519" s="49">
        <v>0.30130000000000001</v>
      </c>
      <c r="I519" s="49">
        <v>0.1764</v>
      </c>
      <c r="J519" s="49">
        <v>45.270299999999999</v>
      </c>
      <c r="K519" s="49">
        <v>0.25180000000000002</v>
      </c>
      <c r="L519" s="49">
        <v>99.519400000000005</v>
      </c>
      <c r="M519" s="47"/>
      <c r="N519" s="50">
        <v>0.98749676741673331</v>
      </c>
      <c r="O519" s="50">
        <v>7.7852062394426444E-5</v>
      </c>
      <c r="P519" s="50">
        <v>0.30413907568886245</v>
      </c>
      <c r="Q519" s="50">
        <v>6.1188967360947992E-3</v>
      </c>
      <c r="R519" s="50">
        <v>3.772371194580832E-3</v>
      </c>
      <c r="S519" s="50">
        <v>1.7039310541892583</v>
      </c>
      <c r="T519" s="50">
        <v>6.8115111705538602E-3</v>
      </c>
      <c r="U519" s="50">
        <v>3.012347528458478</v>
      </c>
      <c r="V519" s="51">
        <v>84.854160660846929</v>
      </c>
      <c r="X519" s="47" t="s">
        <v>1687</v>
      </c>
      <c r="Y519" s="47" t="s">
        <v>1687</v>
      </c>
      <c r="Z519" s="47" t="s">
        <v>1687</v>
      </c>
      <c r="AA519" s="47" t="s">
        <v>1687</v>
      </c>
      <c r="AB519" s="47" t="s">
        <v>1687</v>
      </c>
      <c r="AC519" s="47" t="s">
        <v>1687</v>
      </c>
      <c r="AD519" s="47" t="s">
        <v>1687</v>
      </c>
      <c r="AE519" s="312"/>
      <c r="AF519" s="465" t="s">
        <v>1755</v>
      </c>
      <c r="AG519" s="343">
        <v>40</v>
      </c>
      <c r="AH519" s="343">
        <v>15</v>
      </c>
      <c r="AI519" s="343"/>
      <c r="AJ519" s="343"/>
      <c r="AK519" s="343"/>
      <c r="AL519" s="343"/>
      <c r="AM519" s="343"/>
      <c r="AN519" s="343"/>
      <c r="AO519" s="343"/>
      <c r="AP519" s="343"/>
      <c r="AQ519" s="343"/>
      <c r="AR519" s="343"/>
      <c r="AS519" s="343"/>
      <c r="AT519" s="343"/>
      <c r="AU519" s="343"/>
      <c r="AV519" s="343"/>
      <c r="AW519" s="343"/>
      <c r="AX519" s="343"/>
      <c r="AY519" s="343"/>
      <c r="AZ519" s="343"/>
      <c r="BA519" s="343"/>
      <c r="BB519" s="343"/>
      <c r="BC519" s="343"/>
      <c r="BD519" s="343"/>
      <c r="BE519" s="475"/>
      <c r="BF519" s="475"/>
      <c r="BG519" s="475"/>
      <c r="BH519" s="475"/>
      <c r="BI519" s="475"/>
      <c r="BJ519" s="475"/>
      <c r="BK519" s="475"/>
      <c r="BL519" s="475"/>
      <c r="BM519" s="475"/>
      <c r="BN519" s="475"/>
      <c r="BO519" s="475"/>
      <c r="BP519" s="306"/>
      <c r="BQ519" s="496"/>
      <c r="BR519" s="496"/>
      <c r="BS519" s="496"/>
      <c r="BT519" s="496"/>
      <c r="BU519" s="496"/>
      <c r="BV519" s="496"/>
    </row>
    <row r="520" spans="1:74" s="52" customFormat="1" ht="12.75">
      <c r="A520" s="64">
        <v>2996.2204340404778</v>
      </c>
      <c r="B520" s="46" t="s">
        <v>320</v>
      </c>
      <c r="C520" s="47" t="s">
        <v>321</v>
      </c>
      <c r="D520" s="48">
        <v>72</v>
      </c>
      <c r="E520" s="49">
        <v>38.771599999999999</v>
      </c>
      <c r="F520" s="49">
        <v>3.6799999999999999E-2</v>
      </c>
      <c r="G520" s="49">
        <v>14.6661</v>
      </c>
      <c r="H520" s="49">
        <v>0.30909999999999999</v>
      </c>
      <c r="I520" s="49">
        <v>0.19739999999999999</v>
      </c>
      <c r="J520" s="49">
        <v>45.145200000000003</v>
      </c>
      <c r="K520" s="49">
        <v>0.27039999999999997</v>
      </c>
      <c r="L520" s="49">
        <v>99.396600000000007</v>
      </c>
      <c r="M520" s="47"/>
      <c r="N520" s="50">
        <v>0.98216936632162544</v>
      </c>
      <c r="O520" s="50">
        <v>7.3704820802462283E-4</v>
      </c>
      <c r="P520" s="50">
        <v>0.31070146197554166</v>
      </c>
      <c r="Q520" s="50">
        <v>6.2981871041255955E-3</v>
      </c>
      <c r="R520" s="50">
        <v>4.2355084104538816E-3</v>
      </c>
      <c r="S520" s="50">
        <v>1.7048759634187063</v>
      </c>
      <c r="T520" s="50">
        <v>7.3390018238481966E-3</v>
      </c>
      <c r="U520" s="50">
        <v>3.0163565372623258</v>
      </c>
      <c r="V520" s="51">
        <v>84.584989985449539</v>
      </c>
      <c r="X520" s="47" t="s">
        <v>1687</v>
      </c>
      <c r="Y520" s="47" t="s">
        <v>1687</v>
      </c>
      <c r="Z520" s="47" t="s">
        <v>1687</v>
      </c>
      <c r="AA520" s="47" t="s">
        <v>1687</v>
      </c>
      <c r="AB520" s="47" t="s">
        <v>1687</v>
      </c>
      <c r="AC520" s="47" t="s">
        <v>1687</v>
      </c>
      <c r="AD520" s="47" t="s">
        <v>1687</v>
      </c>
      <c r="AE520" s="312"/>
      <c r="AF520" s="465" t="s">
        <v>1755</v>
      </c>
      <c r="AG520" s="343">
        <v>40</v>
      </c>
      <c r="AH520" s="343">
        <v>15</v>
      </c>
      <c r="AI520" s="343"/>
      <c r="AJ520" s="343"/>
      <c r="AK520" s="343"/>
      <c r="AL520" s="343"/>
      <c r="AM520" s="343"/>
      <c r="AN520" s="343"/>
      <c r="AO520" s="343"/>
      <c r="AP520" s="343"/>
      <c r="AQ520" s="343"/>
      <c r="AR520" s="343"/>
      <c r="AS520" s="343"/>
      <c r="AT520" s="343"/>
      <c r="AU520" s="343"/>
      <c r="AV520" s="343"/>
      <c r="AW520" s="343"/>
      <c r="AX520" s="343"/>
      <c r="AY520" s="343"/>
      <c r="AZ520" s="343"/>
      <c r="BA520" s="343"/>
      <c r="BB520" s="343"/>
      <c r="BC520" s="343"/>
      <c r="BD520" s="343"/>
      <c r="BE520" s="475"/>
      <c r="BF520" s="475"/>
      <c r="BG520" s="475"/>
      <c r="BH520" s="475"/>
      <c r="BI520" s="475"/>
      <c r="BJ520" s="475"/>
      <c r="BK520" s="475"/>
      <c r="BL520" s="475"/>
      <c r="BM520" s="475"/>
      <c r="BN520" s="475"/>
      <c r="BO520" s="475"/>
      <c r="BP520" s="306"/>
      <c r="BQ520" s="496"/>
      <c r="BR520" s="496"/>
      <c r="BS520" s="496"/>
      <c r="BT520" s="496"/>
      <c r="BU520" s="496"/>
      <c r="BV520" s="496"/>
    </row>
    <row r="521" spans="1:74" s="52" customFormat="1" ht="12.75">
      <c r="A521" s="64">
        <v>2996.2204340404778</v>
      </c>
      <c r="B521" s="46" t="s">
        <v>320</v>
      </c>
      <c r="C521" s="47" t="s">
        <v>321</v>
      </c>
      <c r="D521" s="48">
        <v>76</v>
      </c>
      <c r="E521" s="49">
        <v>39.008299999999998</v>
      </c>
      <c r="F521" s="49">
        <v>5.6899999999999999E-2</v>
      </c>
      <c r="G521" s="49">
        <v>14.6053</v>
      </c>
      <c r="H521" s="49">
        <v>0.31769999999999998</v>
      </c>
      <c r="I521" s="49">
        <v>0.18509999999999999</v>
      </c>
      <c r="J521" s="49">
        <v>45.186399999999999</v>
      </c>
      <c r="K521" s="49">
        <v>0.25640000000000002</v>
      </c>
      <c r="L521" s="49">
        <v>99.616100000000003</v>
      </c>
      <c r="M521" s="47"/>
      <c r="N521" s="50">
        <v>0.98496456810095334</v>
      </c>
      <c r="O521" s="50">
        <v>1.1359292049994366E-3</v>
      </c>
      <c r="P521" s="50">
        <v>0.30841114243185241</v>
      </c>
      <c r="Q521" s="50">
        <v>6.4524506443221254E-3</v>
      </c>
      <c r="R521" s="50">
        <v>3.958728721503677E-3</v>
      </c>
      <c r="S521" s="50">
        <v>1.7009042725656418</v>
      </c>
      <c r="T521" s="50">
        <v>6.9364818197749003E-3</v>
      </c>
      <c r="U521" s="50">
        <v>3.0127635734890479</v>
      </c>
      <c r="V521" s="51">
        <v>84.650934336646344</v>
      </c>
      <c r="X521" s="47" t="s">
        <v>1687</v>
      </c>
      <c r="Y521" s="47" t="s">
        <v>1687</v>
      </c>
      <c r="Z521" s="47" t="s">
        <v>1687</v>
      </c>
      <c r="AA521" s="47" t="s">
        <v>1687</v>
      </c>
      <c r="AB521" s="47" t="s">
        <v>1687</v>
      </c>
      <c r="AC521" s="47" t="s">
        <v>1687</v>
      </c>
      <c r="AD521" s="47" t="s">
        <v>1687</v>
      </c>
      <c r="AE521" s="312"/>
      <c r="AF521" s="465" t="s">
        <v>1755</v>
      </c>
      <c r="AG521" s="343">
        <v>40</v>
      </c>
      <c r="AH521" s="343">
        <v>15</v>
      </c>
      <c r="AI521" s="343"/>
      <c r="AJ521" s="343"/>
      <c r="AK521" s="343"/>
      <c r="AL521" s="343"/>
      <c r="AM521" s="343"/>
      <c r="AN521" s="343"/>
      <c r="AO521" s="343"/>
      <c r="AP521" s="343"/>
      <c r="AQ521" s="343"/>
      <c r="AR521" s="343"/>
      <c r="AS521" s="343"/>
      <c r="AT521" s="343"/>
      <c r="AU521" s="343"/>
      <c r="AV521" s="343"/>
      <c r="AW521" s="343"/>
      <c r="AX521" s="343"/>
      <c r="AY521" s="343"/>
      <c r="AZ521" s="343"/>
      <c r="BA521" s="343"/>
      <c r="BB521" s="343"/>
      <c r="BC521" s="343"/>
      <c r="BD521" s="343"/>
      <c r="BE521" s="475"/>
      <c r="BF521" s="475"/>
      <c r="BG521" s="475"/>
      <c r="BH521" s="475"/>
      <c r="BI521" s="475"/>
      <c r="BJ521" s="475"/>
      <c r="BK521" s="475"/>
      <c r="BL521" s="475"/>
      <c r="BM521" s="475"/>
      <c r="BN521" s="475"/>
      <c r="BO521" s="475"/>
      <c r="BP521" s="306"/>
      <c r="BQ521" s="496"/>
      <c r="BR521" s="496"/>
      <c r="BS521" s="496"/>
      <c r="BT521" s="496"/>
      <c r="BU521" s="496"/>
      <c r="BV521" s="496"/>
    </row>
    <row r="522" spans="1:74" s="52" customFormat="1" ht="12.75">
      <c r="A522" s="64">
        <v>2996.2204340404778</v>
      </c>
      <c r="B522" s="46" t="s">
        <v>320</v>
      </c>
      <c r="C522" s="47" t="s">
        <v>321</v>
      </c>
      <c r="D522" s="48">
        <v>80</v>
      </c>
      <c r="E522" s="49">
        <v>39.161000000000001</v>
      </c>
      <c r="F522" s="49">
        <v>6.6799999999999998E-2</v>
      </c>
      <c r="G522" s="49">
        <v>14.4701</v>
      </c>
      <c r="H522" s="49">
        <v>0.3049</v>
      </c>
      <c r="I522" s="49">
        <v>0.20630000000000001</v>
      </c>
      <c r="J522" s="49">
        <v>45.239800000000002</v>
      </c>
      <c r="K522" s="49">
        <v>0.25640000000000002</v>
      </c>
      <c r="L522" s="49">
        <v>99.705300000000008</v>
      </c>
      <c r="M522" s="47"/>
      <c r="N522" s="50">
        <v>0.98693204195773176</v>
      </c>
      <c r="O522" s="50">
        <v>1.3310223664307242E-3</v>
      </c>
      <c r="P522" s="50">
        <v>0.30497272642426698</v>
      </c>
      <c r="Q522" s="50">
        <v>6.1806591323320557E-3</v>
      </c>
      <c r="R522" s="50">
        <v>4.4037072790058529E-3</v>
      </c>
      <c r="S522" s="50">
        <v>1.6996625200217008</v>
      </c>
      <c r="T522" s="50">
        <v>6.9232361279383241E-3</v>
      </c>
      <c r="U522" s="50">
        <v>3.0104059133094063</v>
      </c>
      <c r="V522" s="51">
        <v>84.786622555651675</v>
      </c>
      <c r="X522" s="47" t="s">
        <v>1687</v>
      </c>
      <c r="Y522" s="47" t="s">
        <v>1687</v>
      </c>
      <c r="Z522" s="47" t="s">
        <v>1687</v>
      </c>
      <c r="AA522" s="47" t="s">
        <v>1687</v>
      </c>
      <c r="AB522" s="47" t="s">
        <v>1687</v>
      </c>
      <c r="AC522" s="47" t="s">
        <v>1687</v>
      </c>
      <c r="AD522" s="47" t="s">
        <v>1687</v>
      </c>
      <c r="AE522" s="312"/>
      <c r="AF522" s="465" t="s">
        <v>1755</v>
      </c>
      <c r="AG522" s="343">
        <v>40</v>
      </c>
      <c r="AH522" s="343">
        <v>15</v>
      </c>
      <c r="AI522" s="343"/>
      <c r="AJ522" s="343"/>
      <c r="AK522" s="343"/>
      <c r="AL522" s="343"/>
      <c r="AM522" s="343"/>
      <c r="AN522" s="343"/>
      <c r="AO522" s="343"/>
      <c r="AP522" s="343"/>
      <c r="AQ522" s="343"/>
      <c r="AR522" s="343"/>
      <c r="AS522" s="343"/>
      <c r="AT522" s="343"/>
      <c r="AU522" s="343"/>
      <c r="AV522" s="343"/>
      <c r="AW522" s="343"/>
      <c r="AX522" s="343"/>
      <c r="AY522" s="343"/>
      <c r="AZ522" s="343"/>
      <c r="BA522" s="343"/>
      <c r="BB522" s="343"/>
      <c r="BC522" s="343"/>
      <c r="BD522" s="343"/>
      <c r="BE522" s="475"/>
      <c r="BF522" s="475"/>
      <c r="BG522" s="475"/>
      <c r="BH522" s="475"/>
      <c r="BI522" s="475"/>
      <c r="BJ522" s="475"/>
      <c r="BK522" s="475"/>
      <c r="BL522" s="475"/>
      <c r="BM522" s="475"/>
      <c r="BN522" s="475"/>
      <c r="BO522" s="475"/>
      <c r="BP522" s="306"/>
      <c r="BQ522" s="496"/>
      <c r="BR522" s="496"/>
      <c r="BS522" s="496"/>
      <c r="BT522" s="496"/>
      <c r="BU522" s="496"/>
      <c r="BV522" s="496"/>
    </row>
    <row r="523" spans="1:74" s="52" customFormat="1" ht="12.75">
      <c r="A523" s="64">
        <v>2996.2204340404778</v>
      </c>
      <c r="B523" s="46" t="s">
        <v>320</v>
      </c>
      <c r="C523" s="47" t="s">
        <v>321</v>
      </c>
      <c r="D523" s="48">
        <v>84</v>
      </c>
      <c r="E523" s="49">
        <v>38.983800000000002</v>
      </c>
      <c r="F523" s="49">
        <v>4.2000000000000003E-2</v>
      </c>
      <c r="G523" s="49">
        <v>14.547800000000001</v>
      </c>
      <c r="H523" s="49">
        <v>0.30909999999999999</v>
      </c>
      <c r="I523" s="49">
        <v>0.22040000000000001</v>
      </c>
      <c r="J523" s="49">
        <v>45.0214</v>
      </c>
      <c r="K523" s="49">
        <v>0.23769999999999999</v>
      </c>
      <c r="L523" s="49">
        <v>99.362200000000016</v>
      </c>
      <c r="M523" s="47"/>
      <c r="N523" s="50">
        <v>0.98668446758395911</v>
      </c>
      <c r="O523" s="50">
        <v>8.4046344054419808E-4</v>
      </c>
      <c r="P523" s="50">
        <v>0.30792676336691471</v>
      </c>
      <c r="Q523" s="50">
        <v>6.2926998719966985E-3</v>
      </c>
      <c r="R523" s="50">
        <v>4.7248872639801282E-3</v>
      </c>
      <c r="S523" s="50">
        <v>1.6987194627936297</v>
      </c>
      <c r="T523" s="50">
        <v>6.4458612139284572E-3</v>
      </c>
      <c r="U523" s="50">
        <v>3.0116346055349532</v>
      </c>
      <c r="V523" s="51">
        <v>84.654656144541619</v>
      </c>
      <c r="X523" s="47" t="s">
        <v>1687</v>
      </c>
      <c r="Y523" s="47" t="s">
        <v>1687</v>
      </c>
      <c r="Z523" s="47" t="s">
        <v>1687</v>
      </c>
      <c r="AA523" s="47" t="s">
        <v>1687</v>
      </c>
      <c r="AB523" s="47" t="s">
        <v>1687</v>
      </c>
      <c r="AC523" s="47" t="s">
        <v>1687</v>
      </c>
      <c r="AD523" s="47" t="s">
        <v>1687</v>
      </c>
      <c r="AE523" s="312"/>
      <c r="AF523" s="465" t="s">
        <v>1755</v>
      </c>
      <c r="AG523" s="343">
        <v>40</v>
      </c>
      <c r="AH523" s="343">
        <v>15</v>
      </c>
      <c r="AI523" s="343"/>
      <c r="AJ523" s="343"/>
      <c r="AK523" s="343"/>
      <c r="AL523" s="343"/>
      <c r="AM523" s="343"/>
      <c r="AN523" s="343"/>
      <c r="AO523" s="343"/>
      <c r="AP523" s="343"/>
      <c r="AQ523" s="343"/>
      <c r="AR523" s="343"/>
      <c r="AS523" s="343"/>
      <c r="AT523" s="343"/>
      <c r="AU523" s="343"/>
      <c r="AV523" s="343"/>
      <c r="AW523" s="343"/>
      <c r="AX523" s="343"/>
      <c r="AY523" s="343"/>
      <c r="AZ523" s="343"/>
      <c r="BA523" s="343"/>
      <c r="BB523" s="343"/>
      <c r="BC523" s="343"/>
      <c r="BD523" s="343"/>
      <c r="BE523" s="475"/>
      <c r="BF523" s="475"/>
      <c r="BG523" s="475"/>
      <c r="BH523" s="475"/>
      <c r="BI523" s="475"/>
      <c r="BJ523" s="475"/>
      <c r="BK523" s="475"/>
      <c r="BL523" s="475"/>
      <c r="BM523" s="475"/>
      <c r="BN523" s="475"/>
      <c r="BO523" s="475"/>
      <c r="BP523" s="306"/>
      <c r="BQ523" s="496"/>
      <c r="BR523" s="496"/>
      <c r="BS523" s="496"/>
      <c r="BT523" s="496"/>
      <c r="BU523" s="496"/>
      <c r="BV523" s="496"/>
    </row>
    <row r="524" spans="1:74" s="52" customFormat="1" ht="12.75">
      <c r="A524" s="64">
        <v>2996.2204340404778</v>
      </c>
      <c r="B524" s="46" t="s">
        <v>320</v>
      </c>
      <c r="C524" s="47" t="s">
        <v>321</v>
      </c>
      <c r="D524" s="48">
        <v>88</v>
      </c>
      <c r="E524" s="49">
        <v>39.077599999999997</v>
      </c>
      <c r="F524" s="49">
        <v>3.3700000000000001E-2</v>
      </c>
      <c r="G524" s="49">
        <v>14.6159</v>
      </c>
      <c r="H524" s="49">
        <v>0.34920000000000001</v>
      </c>
      <c r="I524" s="49">
        <v>0.20630000000000001</v>
      </c>
      <c r="J524" s="49">
        <v>45.375900000000001</v>
      </c>
      <c r="K524" s="49">
        <v>0.23769999999999999</v>
      </c>
      <c r="L524" s="49">
        <v>99.896300000000011</v>
      </c>
      <c r="M524" s="47"/>
      <c r="N524" s="50">
        <v>0.98424040260403389</v>
      </c>
      <c r="O524" s="50">
        <v>6.7108668403477565E-4</v>
      </c>
      <c r="P524" s="50">
        <v>0.30786113240402274</v>
      </c>
      <c r="Q524" s="50">
        <v>7.0744296620309779E-3</v>
      </c>
      <c r="R524" s="50">
        <v>4.4010699650887698E-3</v>
      </c>
      <c r="S524" s="50">
        <v>1.7037548422145512</v>
      </c>
      <c r="T524" s="50">
        <v>6.4144604941344507E-3</v>
      </c>
      <c r="U524" s="50">
        <v>3.0144174240278967</v>
      </c>
      <c r="V524" s="51">
        <v>84.69582980606441</v>
      </c>
      <c r="X524" s="47" t="s">
        <v>1687</v>
      </c>
      <c r="Y524" s="47" t="s">
        <v>1687</v>
      </c>
      <c r="Z524" s="47" t="s">
        <v>1687</v>
      </c>
      <c r="AA524" s="47" t="s">
        <v>1687</v>
      </c>
      <c r="AB524" s="47" t="s">
        <v>1687</v>
      </c>
      <c r="AC524" s="47" t="s">
        <v>1687</v>
      </c>
      <c r="AD524" s="47" t="s">
        <v>1687</v>
      </c>
      <c r="AE524" s="312"/>
      <c r="AF524" s="465" t="s">
        <v>1755</v>
      </c>
      <c r="AG524" s="343">
        <v>40</v>
      </c>
      <c r="AH524" s="343">
        <v>15</v>
      </c>
      <c r="AI524" s="343"/>
      <c r="AJ524" s="343"/>
      <c r="AK524" s="343"/>
      <c r="AL524" s="343"/>
      <c r="AM524" s="343"/>
      <c r="AN524" s="343"/>
      <c r="AO524" s="343"/>
      <c r="AP524" s="343"/>
      <c r="AQ524" s="343"/>
      <c r="AR524" s="343"/>
      <c r="AS524" s="343"/>
      <c r="AT524" s="343"/>
      <c r="AU524" s="343"/>
      <c r="AV524" s="343"/>
      <c r="AW524" s="343"/>
      <c r="AX524" s="343"/>
      <c r="AY524" s="343"/>
      <c r="AZ524" s="343"/>
      <c r="BA524" s="343"/>
      <c r="BB524" s="343"/>
      <c r="BC524" s="343"/>
      <c r="BD524" s="343"/>
      <c r="BE524" s="475"/>
      <c r="BF524" s="475"/>
      <c r="BG524" s="475"/>
      <c r="BH524" s="475"/>
      <c r="BI524" s="475"/>
      <c r="BJ524" s="475"/>
      <c r="BK524" s="475"/>
      <c r="BL524" s="475"/>
      <c r="BM524" s="475"/>
      <c r="BN524" s="475"/>
      <c r="BO524" s="475"/>
      <c r="BP524" s="306"/>
      <c r="BQ524" s="496"/>
      <c r="BR524" s="496"/>
      <c r="BS524" s="496"/>
      <c r="BT524" s="496"/>
      <c r="BU524" s="496"/>
      <c r="BV524" s="496"/>
    </row>
    <row r="525" spans="1:74" s="52" customFormat="1" ht="12.75">
      <c r="A525" s="64">
        <v>2996.2204340404778</v>
      </c>
      <c r="B525" s="46" t="s">
        <v>320</v>
      </c>
      <c r="C525" s="47" t="s">
        <v>321</v>
      </c>
      <c r="D525" s="48">
        <v>92</v>
      </c>
      <c r="E525" s="49">
        <v>38.921700000000001</v>
      </c>
      <c r="F525" s="49">
        <v>5.04E-2</v>
      </c>
      <c r="G525" s="49">
        <v>14.5037</v>
      </c>
      <c r="H525" s="49">
        <v>0.32269999999999999</v>
      </c>
      <c r="I525" s="49">
        <v>0.23449999999999999</v>
      </c>
      <c r="J525" s="49">
        <v>45.0505</v>
      </c>
      <c r="K525" s="49">
        <v>0.24979999999999999</v>
      </c>
      <c r="L525" s="49">
        <v>99.333299999999994</v>
      </c>
      <c r="M525" s="47"/>
      <c r="N525" s="50">
        <v>0.98549888538460351</v>
      </c>
      <c r="O525" s="50">
        <v>1.0089514947058929E-3</v>
      </c>
      <c r="P525" s="50">
        <v>0.30711366347806751</v>
      </c>
      <c r="Q525" s="50">
        <v>6.572145873249665E-3</v>
      </c>
      <c r="R525" s="50">
        <v>5.0291307040772476E-3</v>
      </c>
      <c r="S525" s="50">
        <v>1.7004837946428102</v>
      </c>
      <c r="T525" s="50">
        <v>6.7766400484706333E-3</v>
      </c>
      <c r="U525" s="50">
        <v>3.0124832116259848</v>
      </c>
      <c r="V525" s="51">
        <v>84.702428156811493</v>
      </c>
      <c r="X525" s="47" t="s">
        <v>1687</v>
      </c>
      <c r="Y525" s="47" t="s">
        <v>1687</v>
      </c>
      <c r="Z525" s="47" t="s">
        <v>1687</v>
      </c>
      <c r="AA525" s="47" t="s">
        <v>1687</v>
      </c>
      <c r="AB525" s="47" t="s">
        <v>1687</v>
      </c>
      <c r="AC525" s="47" t="s">
        <v>1687</v>
      </c>
      <c r="AD525" s="47" t="s">
        <v>1687</v>
      </c>
      <c r="AE525" s="312"/>
      <c r="AF525" s="465" t="s">
        <v>1755</v>
      </c>
      <c r="AG525" s="343">
        <v>40</v>
      </c>
      <c r="AH525" s="343">
        <v>15</v>
      </c>
      <c r="AI525" s="343"/>
      <c r="AJ525" s="343"/>
      <c r="AK525" s="343"/>
      <c r="AL525" s="343"/>
      <c r="AM525" s="343"/>
      <c r="AN525" s="343"/>
      <c r="AO525" s="343"/>
      <c r="AP525" s="343"/>
      <c r="AQ525" s="343"/>
      <c r="AR525" s="343"/>
      <c r="AS525" s="343"/>
      <c r="AT525" s="343"/>
      <c r="AU525" s="343"/>
      <c r="AV525" s="343"/>
      <c r="AW525" s="343"/>
      <c r="AX525" s="343"/>
      <c r="AY525" s="343"/>
      <c r="AZ525" s="343"/>
      <c r="BA525" s="343"/>
      <c r="BB525" s="343"/>
      <c r="BC525" s="343"/>
      <c r="BD525" s="343"/>
      <c r="BE525" s="475"/>
      <c r="BF525" s="475"/>
      <c r="BG525" s="475"/>
      <c r="BH525" s="475"/>
      <c r="BI525" s="475"/>
      <c r="BJ525" s="475"/>
      <c r="BK525" s="475"/>
      <c r="BL525" s="475"/>
      <c r="BM525" s="475"/>
      <c r="BN525" s="475"/>
      <c r="BO525" s="475"/>
      <c r="BP525" s="306"/>
      <c r="BQ525" s="496"/>
      <c r="BR525" s="496"/>
      <c r="BS525" s="496"/>
      <c r="BT525" s="496"/>
      <c r="BU525" s="496"/>
      <c r="BV525" s="496"/>
    </row>
    <row r="526" spans="1:74" s="52" customFormat="1" ht="12.75">
      <c r="A526" s="64">
        <v>2996.2204340404778</v>
      </c>
      <c r="B526" s="46" t="s">
        <v>320</v>
      </c>
      <c r="C526" s="47" t="s">
        <v>321</v>
      </c>
      <c r="D526" s="48">
        <v>96</v>
      </c>
      <c r="E526" s="49">
        <v>38.966700000000003</v>
      </c>
      <c r="F526" s="49">
        <v>3.0300000000000001E-2</v>
      </c>
      <c r="G526" s="49">
        <v>14.782999999999999</v>
      </c>
      <c r="H526" s="49">
        <v>0.30830000000000002</v>
      </c>
      <c r="I526" s="49">
        <v>0.17269999999999999</v>
      </c>
      <c r="J526" s="49">
        <v>44.9133</v>
      </c>
      <c r="K526" s="49">
        <v>0.2366</v>
      </c>
      <c r="L526" s="49">
        <v>99.410899999999998</v>
      </c>
      <c r="M526" s="47"/>
      <c r="N526" s="50">
        <v>0.98668015028648326</v>
      </c>
      <c r="O526" s="50">
        <v>6.0659776651282582E-4</v>
      </c>
      <c r="P526" s="50">
        <v>0.3130410807443752</v>
      </c>
      <c r="Q526" s="50">
        <v>6.2791402058529934E-3</v>
      </c>
      <c r="R526" s="50">
        <v>3.7039135373614003E-3</v>
      </c>
      <c r="S526" s="50">
        <v>1.6953769523203757</v>
      </c>
      <c r="T526" s="50">
        <v>6.4188193195291662E-3</v>
      </c>
      <c r="U526" s="50">
        <v>3.0121066541804908</v>
      </c>
      <c r="V526" s="51">
        <v>84.413549590236997</v>
      </c>
      <c r="X526" s="47" t="s">
        <v>1687</v>
      </c>
      <c r="Y526" s="47" t="s">
        <v>1687</v>
      </c>
      <c r="Z526" s="47" t="s">
        <v>1687</v>
      </c>
      <c r="AA526" s="47" t="s">
        <v>1687</v>
      </c>
      <c r="AB526" s="47" t="s">
        <v>1687</v>
      </c>
      <c r="AC526" s="47" t="s">
        <v>1687</v>
      </c>
      <c r="AD526" s="47" t="s">
        <v>1687</v>
      </c>
      <c r="AE526" s="312"/>
      <c r="AF526" s="465" t="s">
        <v>1755</v>
      </c>
      <c r="AG526" s="343">
        <v>40</v>
      </c>
      <c r="AH526" s="343">
        <v>15</v>
      </c>
      <c r="AI526" s="343"/>
      <c r="AJ526" s="343"/>
      <c r="AK526" s="343"/>
      <c r="AL526" s="343"/>
      <c r="AM526" s="343"/>
      <c r="AN526" s="343"/>
      <c r="AO526" s="343"/>
      <c r="AP526" s="343"/>
      <c r="AQ526" s="343"/>
      <c r="AR526" s="343"/>
      <c r="AS526" s="343"/>
      <c r="AT526" s="343"/>
      <c r="AU526" s="343"/>
      <c r="AV526" s="343"/>
      <c r="AW526" s="343"/>
      <c r="AX526" s="343"/>
      <c r="AY526" s="343"/>
      <c r="AZ526" s="343"/>
      <c r="BA526" s="343"/>
      <c r="BB526" s="343"/>
      <c r="BC526" s="343"/>
      <c r="BD526" s="343"/>
      <c r="BE526" s="475"/>
      <c r="BF526" s="475"/>
      <c r="BG526" s="475"/>
      <c r="BH526" s="475"/>
      <c r="BI526" s="475"/>
      <c r="BJ526" s="475"/>
      <c r="BK526" s="475"/>
      <c r="BL526" s="475"/>
      <c r="BM526" s="475"/>
      <c r="BN526" s="475"/>
      <c r="BO526" s="475"/>
      <c r="BP526" s="306"/>
      <c r="BQ526" s="496"/>
      <c r="BR526" s="496"/>
      <c r="BS526" s="496"/>
      <c r="BT526" s="496"/>
      <c r="BU526" s="496"/>
      <c r="BV526" s="496"/>
    </row>
    <row r="527" spans="1:74" s="52" customFormat="1" ht="12.75">
      <c r="A527" s="64">
        <v>2996.2204340404778</v>
      </c>
      <c r="B527" s="46" t="s">
        <v>320</v>
      </c>
      <c r="C527" s="47" t="s">
        <v>321</v>
      </c>
      <c r="D527" s="48">
        <v>100</v>
      </c>
      <c r="E527" s="49">
        <v>39.231299999999997</v>
      </c>
      <c r="F527" s="49">
        <v>5.8599999999999999E-2</v>
      </c>
      <c r="G527" s="49">
        <v>14.7529</v>
      </c>
      <c r="H527" s="49">
        <v>0.3463</v>
      </c>
      <c r="I527" s="49">
        <v>0.17100000000000001</v>
      </c>
      <c r="J527" s="49">
        <v>45.166699999999999</v>
      </c>
      <c r="K527" s="49">
        <v>0.26850000000000002</v>
      </c>
      <c r="L527" s="49">
        <v>99.9953</v>
      </c>
      <c r="M527" s="47"/>
      <c r="N527" s="50">
        <v>0.98705545594631017</v>
      </c>
      <c r="O527" s="50">
        <v>1.1656868170727881E-3</v>
      </c>
      <c r="P527" s="50">
        <v>0.31041467643628662</v>
      </c>
      <c r="Q527" s="50">
        <v>7.008179838760991E-3</v>
      </c>
      <c r="R527" s="50">
        <v>3.6441035017102013E-3</v>
      </c>
      <c r="S527" s="50">
        <v>1.6940871976632681</v>
      </c>
      <c r="T527" s="50">
        <v>7.2378702161354181E-3</v>
      </c>
      <c r="U527" s="50">
        <v>3.0106131704195445</v>
      </c>
      <c r="V527" s="51">
        <v>84.514123910423962</v>
      </c>
      <c r="X527" s="47" t="s">
        <v>1687</v>
      </c>
      <c r="Y527" s="47" t="s">
        <v>1687</v>
      </c>
      <c r="Z527" s="47" t="s">
        <v>1687</v>
      </c>
      <c r="AA527" s="47" t="s">
        <v>1687</v>
      </c>
      <c r="AB527" s="47" t="s">
        <v>1687</v>
      </c>
      <c r="AC527" s="47" t="s">
        <v>1687</v>
      </c>
      <c r="AD527" s="47" t="s">
        <v>1687</v>
      </c>
      <c r="AE527" s="312"/>
      <c r="AF527" s="465" t="s">
        <v>1755</v>
      </c>
      <c r="AG527" s="343">
        <v>40</v>
      </c>
      <c r="AH527" s="343">
        <v>15</v>
      </c>
      <c r="AI527" s="343"/>
      <c r="AJ527" s="343"/>
      <c r="AK527" s="343"/>
      <c r="AL527" s="343"/>
      <c r="AM527" s="343"/>
      <c r="AN527" s="343"/>
      <c r="AO527" s="343"/>
      <c r="AP527" s="343"/>
      <c r="AQ527" s="343"/>
      <c r="AR527" s="343"/>
      <c r="AS527" s="343"/>
      <c r="AT527" s="343"/>
      <c r="AU527" s="343"/>
      <c r="AV527" s="343"/>
      <c r="AW527" s="343"/>
      <c r="AX527" s="343"/>
      <c r="AY527" s="343"/>
      <c r="AZ527" s="343"/>
      <c r="BA527" s="343"/>
      <c r="BB527" s="343"/>
      <c r="BC527" s="343"/>
      <c r="BD527" s="343"/>
      <c r="BE527" s="475"/>
      <c r="BF527" s="475"/>
      <c r="BG527" s="475"/>
      <c r="BH527" s="475"/>
      <c r="BI527" s="475"/>
      <c r="BJ527" s="475"/>
      <c r="BK527" s="475"/>
      <c r="BL527" s="475"/>
      <c r="BM527" s="475"/>
      <c r="BN527" s="475"/>
      <c r="BO527" s="475"/>
      <c r="BP527" s="306"/>
      <c r="BQ527" s="496"/>
      <c r="BR527" s="496"/>
      <c r="BS527" s="496"/>
      <c r="BT527" s="496"/>
      <c r="BU527" s="496"/>
      <c r="BV527" s="496"/>
    </row>
    <row r="528" spans="1:74" s="52" customFormat="1" ht="12.75">
      <c r="A528" s="64">
        <v>2996.2204340404778</v>
      </c>
      <c r="B528" s="46" t="s">
        <v>320</v>
      </c>
      <c r="C528" s="47" t="s">
        <v>321</v>
      </c>
      <c r="D528" s="48">
        <v>104</v>
      </c>
      <c r="E528" s="49">
        <v>39.197699999999998</v>
      </c>
      <c r="F528" s="49">
        <v>4.1799999999999997E-2</v>
      </c>
      <c r="G528" s="49">
        <v>14.748200000000001</v>
      </c>
      <c r="H528" s="49">
        <v>0.28620000000000001</v>
      </c>
      <c r="I528" s="49">
        <v>0.20979999999999999</v>
      </c>
      <c r="J528" s="49">
        <v>45.152700000000003</v>
      </c>
      <c r="K528" s="49">
        <v>0.23300000000000001</v>
      </c>
      <c r="L528" s="49">
        <v>99.869400000000013</v>
      </c>
      <c r="M528" s="47"/>
      <c r="N528" s="50">
        <v>0.98736126943025071</v>
      </c>
      <c r="O528" s="50">
        <v>8.3246733162034418E-4</v>
      </c>
      <c r="P528" s="50">
        <v>0.31067801034465264</v>
      </c>
      <c r="Q528" s="50">
        <v>5.7986784198544358E-3</v>
      </c>
      <c r="R528" s="50">
        <v>4.4761715832644742E-3</v>
      </c>
      <c r="S528" s="50">
        <v>1.6955389593416847</v>
      </c>
      <c r="T528" s="50">
        <v>6.2882394551811152E-3</v>
      </c>
      <c r="U528" s="50">
        <v>3.0109737959065082</v>
      </c>
      <c r="V528" s="51">
        <v>84.514236743136237</v>
      </c>
      <c r="X528" s="47" t="s">
        <v>1687</v>
      </c>
      <c r="Y528" s="47" t="s">
        <v>1687</v>
      </c>
      <c r="Z528" s="47" t="s">
        <v>1687</v>
      </c>
      <c r="AA528" s="47" t="s">
        <v>1687</v>
      </c>
      <c r="AB528" s="47" t="s">
        <v>1687</v>
      </c>
      <c r="AC528" s="47" t="s">
        <v>1687</v>
      </c>
      <c r="AD528" s="47" t="s">
        <v>1687</v>
      </c>
      <c r="AE528" s="312"/>
      <c r="AF528" s="465" t="s">
        <v>1755</v>
      </c>
      <c r="AG528" s="343">
        <v>40</v>
      </c>
      <c r="AH528" s="343">
        <v>15</v>
      </c>
      <c r="AI528" s="343"/>
      <c r="AJ528" s="343"/>
      <c r="AK528" s="343"/>
      <c r="AL528" s="343"/>
      <c r="AM528" s="343"/>
      <c r="AN528" s="343"/>
      <c r="AO528" s="343"/>
      <c r="AP528" s="343"/>
      <c r="AQ528" s="343"/>
      <c r="AR528" s="343"/>
      <c r="AS528" s="343"/>
      <c r="AT528" s="343"/>
      <c r="AU528" s="343"/>
      <c r="AV528" s="343"/>
      <c r="AW528" s="343"/>
      <c r="AX528" s="343"/>
      <c r="AY528" s="343"/>
      <c r="AZ528" s="343"/>
      <c r="BA528" s="343"/>
      <c r="BB528" s="343"/>
      <c r="BC528" s="343"/>
      <c r="BD528" s="343"/>
      <c r="BE528" s="475"/>
      <c r="BF528" s="475"/>
      <c r="BG528" s="475"/>
      <c r="BH528" s="475"/>
      <c r="BI528" s="475"/>
      <c r="BJ528" s="475"/>
      <c r="BK528" s="475"/>
      <c r="BL528" s="475"/>
      <c r="BM528" s="475"/>
      <c r="BN528" s="475"/>
      <c r="BO528" s="475"/>
      <c r="BP528" s="306"/>
      <c r="BQ528" s="496"/>
      <c r="BR528" s="496"/>
      <c r="BS528" s="496"/>
      <c r="BT528" s="496"/>
      <c r="BU528" s="496"/>
      <c r="BV528" s="496"/>
    </row>
    <row r="529" spans="1:74" s="52" customFormat="1" ht="12.75">
      <c r="A529" s="64">
        <v>2996.2204340404778</v>
      </c>
      <c r="B529" s="46" t="s">
        <v>320</v>
      </c>
      <c r="C529" s="47" t="s">
        <v>321</v>
      </c>
      <c r="D529" s="48">
        <v>108</v>
      </c>
      <c r="E529" s="49">
        <v>39.086500000000001</v>
      </c>
      <c r="F529" s="49">
        <v>4.7399999999999998E-2</v>
      </c>
      <c r="G529" s="49">
        <v>14.6907</v>
      </c>
      <c r="H529" s="49">
        <v>0.30980000000000002</v>
      </c>
      <c r="I529" s="49">
        <v>0.22559999999999999</v>
      </c>
      <c r="J529" s="49">
        <v>45.086399999999998</v>
      </c>
      <c r="K529" s="49">
        <v>0.2301</v>
      </c>
      <c r="L529" s="49">
        <v>99.676500000000004</v>
      </c>
      <c r="M529" s="47"/>
      <c r="N529" s="50">
        <v>0.98659048619311041</v>
      </c>
      <c r="O529" s="50">
        <v>9.4594066699841899E-4</v>
      </c>
      <c r="P529" s="50">
        <v>0.31010489668967006</v>
      </c>
      <c r="Q529" s="50">
        <v>6.2897798622993644E-3</v>
      </c>
      <c r="R529" s="50">
        <v>4.8231967081587574E-3</v>
      </c>
      <c r="S529" s="50">
        <v>1.6965405529426638</v>
      </c>
      <c r="T529" s="50">
        <v>6.2227794099919548E-3</v>
      </c>
      <c r="U529" s="50">
        <v>3.0115176324728923</v>
      </c>
      <c r="V529" s="51">
        <v>84.546104208569133</v>
      </c>
      <c r="X529" s="47" t="s">
        <v>1687</v>
      </c>
      <c r="Y529" s="47" t="s">
        <v>1687</v>
      </c>
      <c r="Z529" s="47" t="s">
        <v>1687</v>
      </c>
      <c r="AA529" s="47" t="s">
        <v>1687</v>
      </c>
      <c r="AB529" s="47" t="s">
        <v>1687</v>
      </c>
      <c r="AC529" s="47" t="s">
        <v>1687</v>
      </c>
      <c r="AD529" s="47" t="s">
        <v>1687</v>
      </c>
      <c r="AE529" s="312"/>
      <c r="AF529" s="465" t="s">
        <v>1755</v>
      </c>
      <c r="AG529" s="343">
        <v>40</v>
      </c>
      <c r="AH529" s="343">
        <v>15</v>
      </c>
      <c r="AI529" s="343"/>
      <c r="AJ529" s="343"/>
      <c r="AK529" s="343"/>
      <c r="AL529" s="343"/>
      <c r="AM529" s="343"/>
      <c r="AN529" s="343"/>
      <c r="AO529" s="343"/>
      <c r="AP529" s="343"/>
      <c r="AQ529" s="343"/>
      <c r="AR529" s="343"/>
      <c r="AS529" s="343"/>
      <c r="AT529" s="343"/>
      <c r="AU529" s="343"/>
      <c r="AV529" s="343"/>
      <c r="AW529" s="343"/>
      <c r="AX529" s="343"/>
      <c r="AY529" s="343"/>
      <c r="AZ529" s="343"/>
      <c r="BA529" s="343"/>
      <c r="BB529" s="343"/>
      <c r="BC529" s="343"/>
      <c r="BD529" s="343"/>
      <c r="BE529" s="475"/>
      <c r="BF529" s="475"/>
      <c r="BG529" s="475"/>
      <c r="BH529" s="475"/>
      <c r="BI529" s="475"/>
      <c r="BJ529" s="475"/>
      <c r="BK529" s="475"/>
      <c r="BL529" s="475"/>
      <c r="BM529" s="475"/>
      <c r="BN529" s="475"/>
      <c r="BO529" s="475"/>
      <c r="BP529" s="306"/>
      <c r="BQ529" s="496"/>
      <c r="BR529" s="496"/>
      <c r="BS529" s="496"/>
      <c r="BT529" s="496"/>
      <c r="BU529" s="496"/>
      <c r="BV529" s="496"/>
    </row>
    <row r="530" spans="1:74" s="52" customFormat="1" ht="12.75">
      <c r="A530" s="64">
        <v>2996.2204340404778</v>
      </c>
      <c r="B530" s="46" t="s">
        <v>320</v>
      </c>
      <c r="C530" s="47" t="s">
        <v>321</v>
      </c>
      <c r="D530" s="48">
        <v>112</v>
      </c>
      <c r="E530" s="49">
        <v>39.062199999999997</v>
      </c>
      <c r="F530" s="49">
        <v>4.07E-2</v>
      </c>
      <c r="G530" s="49">
        <v>14.429399999999999</v>
      </c>
      <c r="H530" s="49">
        <v>0.30420000000000003</v>
      </c>
      <c r="I530" s="49">
        <v>7.5800000000000006E-2</v>
      </c>
      <c r="J530" s="49">
        <v>45.1586</v>
      </c>
      <c r="K530" s="49">
        <v>0.2303</v>
      </c>
      <c r="L530" s="49">
        <v>99.301199999999994</v>
      </c>
      <c r="M530" s="47"/>
      <c r="N530" s="50">
        <v>0.98788813173962231</v>
      </c>
      <c r="O530" s="50">
        <v>8.1380601024149031E-4</v>
      </c>
      <c r="P530" s="50">
        <v>0.3051794847191186</v>
      </c>
      <c r="Q530" s="50">
        <v>6.188055080705258E-3</v>
      </c>
      <c r="R530" s="50">
        <v>1.6237008331063635E-3</v>
      </c>
      <c r="S530" s="50">
        <v>1.7025508183000597</v>
      </c>
      <c r="T530" s="50">
        <v>6.2402595570406443E-3</v>
      </c>
      <c r="U530" s="50">
        <v>3.0104842562398941</v>
      </c>
      <c r="V530" s="51">
        <v>84.799776929192291</v>
      </c>
      <c r="X530" s="47" t="s">
        <v>1687</v>
      </c>
      <c r="Y530" s="47" t="s">
        <v>1687</v>
      </c>
      <c r="Z530" s="47" t="s">
        <v>1687</v>
      </c>
      <c r="AA530" s="47" t="s">
        <v>1687</v>
      </c>
      <c r="AB530" s="47" t="s">
        <v>1687</v>
      </c>
      <c r="AC530" s="47" t="s">
        <v>1687</v>
      </c>
      <c r="AD530" s="47" t="s">
        <v>1687</v>
      </c>
      <c r="AE530" s="312"/>
      <c r="AF530" s="465" t="s">
        <v>1755</v>
      </c>
      <c r="AG530" s="343">
        <v>40</v>
      </c>
      <c r="AH530" s="343">
        <v>15</v>
      </c>
      <c r="AI530" s="343"/>
      <c r="AJ530" s="343"/>
      <c r="AK530" s="343"/>
      <c r="AL530" s="343"/>
      <c r="AM530" s="343"/>
      <c r="AN530" s="343"/>
      <c r="AO530" s="343"/>
      <c r="AP530" s="343"/>
      <c r="AQ530" s="343"/>
      <c r="AR530" s="343"/>
      <c r="AS530" s="343"/>
      <c r="AT530" s="343"/>
      <c r="AU530" s="343"/>
      <c r="AV530" s="343"/>
      <c r="AW530" s="343"/>
      <c r="AX530" s="343"/>
      <c r="AY530" s="343"/>
      <c r="AZ530" s="343"/>
      <c r="BA530" s="343"/>
      <c r="BB530" s="343"/>
      <c r="BC530" s="343"/>
      <c r="BD530" s="343"/>
      <c r="BE530" s="475"/>
      <c r="BF530" s="475"/>
      <c r="BG530" s="475"/>
      <c r="BH530" s="475"/>
      <c r="BI530" s="475"/>
      <c r="BJ530" s="475"/>
      <c r="BK530" s="475"/>
      <c r="BL530" s="475"/>
      <c r="BM530" s="475"/>
      <c r="BN530" s="475"/>
      <c r="BO530" s="475"/>
      <c r="BP530" s="306"/>
      <c r="BQ530" s="496"/>
      <c r="BR530" s="496"/>
      <c r="BS530" s="496"/>
      <c r="BT530" s="496"/>
      <c r="BU530" s="496"/>
      <c r="BV530" s="496"/>
    </row>
    <row r="531" spans="1:74" s="52" customFormat="1" ht="12.75">
      <c r="A531" s="64">
        <v>2996.2204340404778</v>
      </c>
      <c r="B531" s="46" t="s">
        <v>320</v>
      </c>
      <c r="C531" s="47" t="s">
        <v>321</v>
      </c>
      <c r="D531" s="48">
        <v>116</v>
      </c>
      <c r="E531" s="49">
        <v>39.1511</v>
      </c>
      <c r="F531" s="49">
        <v>3.5900000000000001E-2</v>
      </c>
      <c r="G531" s="49">
        <v>14.8718</v>
      </c>
      <c r="H531" s="49">
        <v>0.36330000000000001</v>
      </c>
      <c r="I531" s="49">
        <v>0.222</v>
      </c>
      <c r="J531" s="49">
        <v>45.1785</v>
      </c>
      <c r="K531" s="49">
        <v>0.2525</v>
      </c>
      <c r="L531" s="49">
        <v>100.07509999999999</v>
      </c>
      <c r="M531" s="47"/>
      <c r="N531" s="50">
        <v>0.98539394865418795</v>
      </c>
      <c r="O531" s="50">
        <v>7.1439068965933016E-4</v>
      </c>
      <c r="P531" s="50">
        <v>0.31302963340300877</v>
      </c>
      <c r="Q531" s="50">
        <v>7.3548735857632414E-3</v>
      </c>
      <c r="R531" s="50">
        <v>4.7326527056657996E-3</v>
      </c>
      <c r="S531" s="50">
        <v>1.6951427455600072</v>
      </c>
      <c r="T531" s="50">
        <v>6.8090253682007171E-3</v>
      </c>
      <c r="U531" s="50">
        <v>3.0131772699664929</v>
      </c>
      <c r="V531" s="51">
        <v>84.412212981205741</v>
      </c>
      <c r="X531" s="47" t="s">
        <v>1687</v>
      </c>
      <c r="Y531" s="47" t="s">
        <v>1687</v>
      </c>
      <c r="Z531" s="47" t="s">
        <v>1687</v>
      </c>
      <c r="AA531" s="47" t="s">
        <v>1687</v>
      </c>
      <c r="AB531" s="47" t="s">
        <v>1687</v>
      </c>
      <c r="AC531" s="47" t="s">
        <v>1687</v>
      </c>
      <c r="AD531" s="47" t="s">
        <v>1687</v>
      </c>
      <c r="AE531" s="312"/>
      <c r="AF531" s="465" t="s">
        <v>1755</v>
      </c>
      <c r="AG531" s="343">
        <v>40</v>
      </c>
      <c r="AH531" s="343">
        <v>15</v>
      </c>
      <c r="AI531" s="343"/>
      <c r="AJ531" s="343"/>
      <c r="AK531" s="343"/>
      <c r="AL531" s="343"/>
      <c r="AM531" s="343"/>
      <c r="AN531" s="343"/>
      <c r="AO531" s="343"/>
      <c r="AP531" s="343"/>
      <c r="AQ531" s="343"/>
      <c r="AR531" s="343"/>
      <c r="AS531" s="343"/>
      <c r="AT531" s="343"/>
      <c r="AU531" s="343"/>
      <c r="AV531" s="343"/>
      <c r="AW531" s="343"/>
      <c r="AX531" s="343"/>
      <c r="AY531" s="343"/>
      <c r="AZ531" s="343"/>
      <c r="BA531" s="343"/>
      <c r="BB531" s="343"/>
      <c r="BC531" s="343"/>
      <c r="BD531" s="343"/>
      <c r="BE531" s="475"/>
      <c r="BF531" s="475"/>
      <c r="BG531" s="475"/>
      <c r="BH531" s="475"/>
      <c r="BI531" s="475"/>
      <c r="BJ531" s="475"/>
      <c r="BK531" s="475"/>
      <c r="BL531" s="475"/>
      <c r="BM531" s="475"/>
      <c r="BN531" s="475"/>
      <c r="BO531" s="475"/>
      <c r="BP531" s="306"/>
      <c r="BQ531" s="496"/>
      <c r="BR531" s="496"/>
      <c r="BS531" s="496"/>
      <c r="BT531" s="496"/>
      <c r="BU531" s="496"/>
      <c r="BV531" s="496"/>
    </row>
    <row r="532" spans="1:74" s="52" customFormat="1" ht="12.75">
      <c r="A532" s="64">
        <v>2996.2204340404778</v>
      </c>
      <c r="B532" s="46" t="s">
        <v>320</v>
      </c>
      <c r="C532" s="47" t="s">
        <v>321</v>
      </c>
      <c r="D532" s="48">
        <v>120</v>
      </c>
      <c r="E532" s="49">
        <v>39.081499999999998</v>
      </c>
      <c r="F532" s="49">
        <v>1.72E-2</v>
      </c>
      <c r="G532" s="49">
        <v>14.551299999999999</v>
      </c>
      <c r="H532" s="49">
        <v>0.3155</v>
      </c>
      <c r="I532" s="49">
        <v>0.23269999999999999</v>
      </c>
      <c r="J532" s="49">
        <v>45.049900000000001</v>
      </c>
      <c r="K532" s="49">
        <v>0.2545</v>
      </c>
      <c r="L532" s="49">
        <v>99.502599999999987</v>
      </c>
      <c r="M532" s="47"/>
      <c r="N532" s="50">
        <v>0.98780995337079835</v>
      </c>
      <c r="O532" s="50">
        <v>3.4372097551272599E-4</v>
      </c>
      <c r="P532" s="50">
        <v>0.30758132415197414</v>
      </c>
      <c r="Q532" s="50">
        <v>6.4142433068654272E-3</v>
      </c>
      <c r="R532" s="50">
        <v>4.9817771489203558E-3</v>
      </c>
      <c r="S532" s="50">
        <v>1.6974795486042222</v>
      </c>
      <c r="T532" s="50">
        <v>6.8920371198824245E-3</v>
      </c>
      <c r="U532" s="50">
        <v>3.0115026046781757</v>
      </c>
      <c r="V532" s="51">
        <v>84.659751315721067</v>
      </c>
      <c r="X532" s="47" t="s">
        <v>1687</v>
      </c>
      <c r="Y532" s="47" t="s">
        <v>1687</v>
      </c>
      <c r="Z532" s="47" t="s">
        <v>1687</v>
      </c>
      <c r="AA532" s="47" t="s">
        <v>1687</v>
      </c>
      <c r="AB532" s="47" t="s">
        <v>1687</v>
      </c>
      <c r="AC532" s="47" t="s">
        <v>1687</v>
      </c>
      <c r="AD532" s="47" t="s">
        <v>1687</v>
      </c>
      <c r="AE532" s="312"/>
      <c r="AF532" s="465" t="s">
        <v>1755</v>
      </c>
      <c r="AG532" s="343">
        <v>40</v>
      </c>
      <c r="AH532" s="343">
        <v>15</v>
      </c>
      <c r="AI532" s="343"/>
      <c r="AJ532" s="343"/>
      <c r="AK532" s="343"/>
      <c r="AL532" s="343"/>
      <c r="AM532" s="343"/>
      <c r="AN532" s="343"/>
      <c r="AO532" s="343"/>
      <c r="AP532" s="343"/>
      <c r="AQ532" s="343"/>
      <c r="AR532" s="343"/>
      <c r="AS532" s="343"/>
      <c r="AT532" s="343"/>
      <c r="AU532" s="343"/>
      <c r="AV532" s="343"/>
      <c r="AW532" s="343"/>
      <c r="AX532" s="343"/>
      <c r="AY532" s="343"/>
      <c r="AZ532" s="343"/>
      <c r="BA532" s="343"/>
      <c r="BB532" s="343"/>
      <c r="BC532" s="343"/>
      <c r="BD532" s="343"/>
      <c r="BE532" s="475"/>
      <c r="BF532" s="475"/>
      <c r="BG532" s="475"/>
      <c r="BH532" s="475"/>
      <c r="BI532" s="475"/>
      <c r="BJ532" s="475"/>
      <c r="BK532" s="475"/>
      <c r="BL532" s="475"/>
      <c r="BM532" s="475"/>
      <c r="BN532" s="475"/>
      <c r="BO532" s="475"/>
      <c r="BP532" s="306"/>
      <c r="BQ532" s="496"/>
      <c r="BR532" s="496"/>
      <c r="BS532" s="496"/>
      <c r="BT532" s="496"/>
      <c r="BU532" s="496"/>
      <c r="BV532" s="496"/>
    </row>
    <row r="533" spans="1:74" s="52" customFormat="1" ht="12.75">
      <c r="A533" s="64">
        <v>2996.2204340404778</v>
      </c>
      <c r="B533" s="46" t="s">
        <v>320</v>
      </c>
      <c r="C533" s="47" t="s">
        <v>321</v>
      </c>
      <c r="D533" s="48">
        <v>124</v>
      </c>
      <c r="E533" s="49">
        <v>39.434399999999997</v>
      </c>
      <c r="F533" s="49">
        <v>5.5599999999999997E-2</v>
      </c>
      <c r="G533" s="49">
        <v>14.808199999999999</v>
      </c>
      <c r="H533" s="49">
        <v>0.30690000000000001</v>
      </c>
      <c r="I533" s="49">
        <v>0.1956</v>
      </c>
      <c r="J533" s="49">
        <v>45.2438</v>
      </c>
      <c r="K533" s="49">
        <v>0.22450000000000001</v>
      </c>
      <c r="L533" s="49">
        <v>100.26900000000001</v>
      </c>
      <c r="M533" s="47"/>
      <c r="N533" s="50">
        <v>0.98904077875793728</v>
      </c>
      <c r="O533" s="50">
        <v>1.1025268316568056E-3</v>
      </c>
      <c r="P533" s="50">
        <v>0.3105969782457631</v>
      </c>
      <c r="Q533" s="50">
        <v>6.1912699676854683E-3</v>
      </c>
      <c r="R533" s="50">
        <v>4.1552154827392542E-3</v>
      </c>
      <c r="S533" s="50">
        <v>1.6916346812794623</v>
      </c>
      <c r="T533" s="50">
        <v>6.0327170135055092E-3</v>
      </c>
      <c r="U533" s="50">
        <v>3.0087541675787497</v>
      </c>
      <c r="V533" s="51">
        <v>84.487460441045442</v>
      </c>
      <c r="X533" s="47" t="s">
        <v>1687</v>
      </c>
      <c r="Y533" s="47" t="s">
        <v>1687</v>
      </c>
      <c r="Z533" s="47" t="s">
        <v>1687</v>
      </c>
      <c r="AA533" s="47" t="s">
        <v>1687</v>
      </c>
      <c r="AB533" s="47" t="s">
        <v>1687</v>
      </c>
      <c r="AC533" s="47" t="s">
        <v>1687</v>
      </c>
      <c r="AD533" s="47" t="s">
        <v>1687</v>
      </c>
      <c r="AE533" s="312"/>
      <c r="AF533" s="465" t="s">
        <v>1755</v>
      </c>
      <c r="AG533" s="343">
        <v>40</v>
      </c>
      <c r="AH533" s="343">
        <v>15</v>
      </c>
      <c r="AI533" s="343"/>
      <c r="AJ533" s="343"/>
      <c r="AK533" s="343"/>
      <c r="AL533" s="343"/>
      <c r="AM533" s="343"/>
      <c r="AN533" s="343"/>
      <c r="AO533" s="343"/>
      <c r="AP533" s="343"/>
      <c r="AQ533" s="343"/>
      <c r="AR533" s="343"/>
      <c r="AS533" s="343"/>
      <c r="AT533" s="343"/>
      <c r="AU533" s="343"/>
      <c r="AV533" s="343"/>
      <c r="AW533" s="343"/>
      <c r="AX533" s="343"/>
      <c r="AY533" s="343"/>
      <c r="AZ533" s="343"/>
      <c r="BA533" s="343"/>
      <c r="BB533" s="343"/>
      <c r="BC533" s="343"/>
      <c r="BD533" s="343"/>
      <c r="BE533" s="475"/>
      <c r="BF533" s="475"/>
      <c r="BG533" s="475"/>
      <c r="BH533" s="475"/>
      <c r="BI533" s="475"/>
      <c r="BJ533" s="475"/>
      <c r="BK533" s="475"/>
      <c r="BL533" s="475"/>
      <c r="BM533" s="475"/>
      <c r="BN533" s="475"/>
      <c r="BO533" s="475"/>
      <c r="BP533" s="306"/>
      <c r="BQ533" s="496"/>
      <c r="BR533" s="496"/>
      <c r="BS533" s="496"/>
      <c r="BT533" s="496"/>
      <c r="BU533" s="496"/>
      <c r="BV533" s="496"/>
    </row>
    <row r="534" spans="1:74" s="52" customFormat="1" ht="12.75">
      <c r="A534" s="64">
        <v>2996.2204340404778</v>
      </c>
      <c r="B534" s="46" t="s">
        <v>320</v>
      </c>
      <c r="C534" s="47" t="s">
        <v>321</v>
      </c>
      <c r="D534" s="48">
        <v>128</v>
      </c>
      <c r="E534" s="49">
        <v>38.983800000000002</v>
      </c>
      <c r="F534" s="49">
        <v>2.5700000000000001E-2</v>
      </c>
      <c r="G534" s="49">
        <v>14.7987</v>
      </c>
      <c r="H534" s="49">
        <v>0.30680000000000002</v>
      </c>
      <c r="I534" s="49">
        <v>0.1832</v>
      </c>
      <c r="J534" s="49">
        <v>44.923699999999997</v>
      </c>
      <c r="K534" s="49">
        <v>0.2263</v>
      </c>
      <c r="L534" s="49">
        <v>99.4482</v>
      </c>
      <c r="M534" s="47"/>
      <c r="N534" s="50">
        <v>0.98680970794013934</v>
      </c>
      <c r="O534" s="50">
        <v>5.1434885974974826E-4</v>
      </c>
      <c r="P534" s="50">
        <v>0.31327721061972125</v>
      </c>
      <c r="Q534" s="50">
        <v>6.2466689511458647E-3</v>
      </c>
      <c r="R534" s="50">
        <v>3.9279002618965416E-3</v>
      </c>
      <c r="S534" s="50">
        <v>1.6952482585657922</v>
      </c>
      <c r="T534" s="50">
        <v>6.1374991419155429E-3</v>
      </c>
      <c r="U534" s="50">
        <v>3.0121615943403603</v>
      </c>
      <c r="V534" s="51">
        <v>84.402626930752362</v>
      </c>
      <c r="X534" s="47" t="s">
        <v>1687</v>
      </c>
      <c r="Y534" s="47" t="s">
        <v>1687</v>
      </c>
      <c r="Z534" s="47" t="s">
        <v>1687</v>
      </c>
      <c r="AA534" s="47" t="s">
        <v>1687</v>
      </c>
      <c r="AB534" s="47" t="s">
        <v>1687</v>
      </c>
      <c r="AC534" s="47" t="s">
        <v>1687</v>
      </c>
      <c r="AD534" s="47" t="s">
        <v>1687</v>
      </c>
      <c r="AE534" s="312"/>
      <c r="AF534" s="465" t="s">
        <v>1755</v>
      </c>
      <c r="AG534" s="343">
        <v>40</v>
      </c>
      <c r="AH534" s="343">
        <v>15</v>
      </c>
      <c r="AI534" s="343"/>
      <c r="AJ534" s="343"/>
      <c r="AK534" s="343"/>
      <c r="AL534" s="343"/>
      <c r="AM534" s="343"/>
      <c r="AN534" s="343"/>
      <c r="AO534" s="343"/>
      <c r="AP534" s="343"/>
      <c r="AQ534" s="343"/>
      <c r="AR534" s="343"/>
      <c r="AS534" s="343"/>
      <c r="AT534" s="343"/>
      <c r="AU534" s="343"/>
      <c r="AV534" s="343"/>
      <c r="AW534" s="343"/>
      <c r="AX534" s="343"/>
      <c r="AY534" s="343"/>
      <c r="AZ534" s="343"/>
      <c r="BA534" s="343"/>
      <c r="BB534" s="343"/>
      <c r="BC534" s="343"/>
      <c r="BD534" s="343"/>
      <c r="BE534" s="475"/>
      <c r="BF534" s="475"/>
      <c r="BG534" s="475"/>
      <c r="BH534" s="475"/>
      <c r="BI534" s="475"/>
      <c r="BJ534" s="475"/>
      <c r="BK534" s="475"/>
      <c r="BL534" s="475"/>
      <c r="BM534" s="475"/>
      <c r="BN534" s="475"/>
      <c r="BO534" s="475"/>
      <c r="BP534" s="306"/>
      <c r="BQ534" s="496"/>
      <c r="BR534" s="496"/>
      <c r="BS534" s="496"/>
      <c r="BT534" s="496"/>
      <c r="BU534" s="496"/>
      <c r="BV534" s="496"/>
    </row>
    <row r="535" spans="1:74" s="52" customFormat="1" ht="12.75">
      <c r="A535" s="64">
        <v>2996.2204340404778</v>
      </c>
      <c r="B535" s="46" t="s">
        <v>320</v>
      </c>
      <c r="C535" s="47" t="s">
        <v>321</v>
      </c>
      <c r="D535" s="48">
        <v>132</v>
      </c>
      <c r="E535" s="49">
        <v>39.037799999999997</v>
      </c>
      <c r="F535" s="49">
        <v>7.4099999999999999E-2</v>
      </c>
      <c r="G535" s="49">
        <v>15.2478</v>
      </c>
      <c r="H535" s="49">
        <v>0.33100000000000002</v>
      </c>
      <c r="I535" s="49">
        <v>0.18659999999999999</v>
      </c>
      <c r="J535" s="49">
        <v>45.033299999999997</v>
      </c>
      <c r="K535" s="49">
        <v>0.17380000000000001</v>
      </c>
      <c r="L535" s="49">
        <v>100.08439999999999</v>
      </c>
      <c r="M535" s="47"/>
      <c r="N535" s="50">
        <v>0.98364581482481184</v>
      </c>
      <c r="O535" s="50">
        <v>1.476206239985332E-3</v>
      </c>
      <c r="P535" s="50">
        <v>0.32130434206219149</v>
      </c>
      <c r="Q535" s="50">
        <v>6.7084980812128527E-3</v>
      </c>
      <c r="R535" s="50">
        <v>3.9824542224375066E-3</v>
      </c>
      <c r="S535" s="50">
        <v>1.6915924266914144</v>
      </c>
      <c r="T535" s="50">
        <v>4.6920305731640941E-3</v>
      </c>
      <c r="U535" s="50">
        <v>3.0134017726952171</v>
      </c>
      <c r="V535" s="51">
        <v>84.037713853495589</v>
      </c>
      <c r="X535" s="47" t="s">
        <v>1687</v>
      </c>
      <c r="Y535" s="47" t="s">
        <v>1687</v>
      </c>
      <c r="Z535" s="47" t="s">
        <v>1687</v>
      </c>
      <c r="AA535" s="47" t="s">
        <v>1687</v>
      </c>
      <c r="AB535" s="47" t="s">
        <v>1687</v>
      </c>
      <c r="AC535" s="47" t="s">
        <v>1687</v>
      </c>
      <c r="AD535" s="47" t="s">
        <v>1687</v>
      </c>
      <c r="AE535" s="312"/>
      <c r="AF535" s="465" t="s">
        <v>1755</v>
      </c>
      <c r="AG535" s="343">
        <v>40</v>
      </c>
      <c r="AH535" s="343">
        <v>15</v>
      </c>
      <c r="AI535" s="343"/>
      <c r="AJ535" s="343"/>
      <c r="AK535" s="343"/>
      <c r="AL535" s="343"/>
      <c r="AM535" s="343"/>
      <c r="AN535" s="343"/>
      <c r="AO535" s="343"/>
      <c r="AP535" s="343"/>
      <c r="AQ535" s="343"/>
      <c r="AR535" s="343"/>
      <c r="AS535" s="343"/>
      <c r="AT535" s="343"/>
      <c r="AU535" s="343"/>
      <c r="AV535" s="343"/>
      <c r="AW535" s="343"/>
      <c r="AX535" s="343"/>
      <c r="AY535" s="343"/>
      <c r="AZ535" s="343"/>
      <c r="BA535" s="343"/>
      <c r="BB535" s="343"/>
      <c r="BC535" s="343"/>
      <c r="BD535" s="343"/>
      <c r="BE535" s="475"/>
      <c r="BF535" s="475"/>
      <c r="BG535" s="475"/>
      <c r="BH535" s="475"/>
      <c r="BI535" s="475"/>
      <c r="BJ535" s="475"/>
      <c r="BK535" s="475"/>
      <c r="BL535" s="475"/>
      <c r="BM535" s="475"/>
      <c r="BN535" s="475"/>
      <c r="BO535" s="475"/>
      <c r="BP535" s="306"/>
      <c r="BQ535" s="496"/>
      <c r="BR535" s="496"/>
      <c r="BS535" s="496"/>
      <c r="BT535" s="496"/>
      <c r="BU535" s="496"/>
      <c r="BV535" s="496"/>
    </row>
    <row r="536" spans="1:74" s="52" customFormat="1" ht="12.75">
      <c r="A536" s="64">
        <v>2996.2204340404778</v>
      </c>
      <c r="B536" s="46" t="s">
        <v>320</v>
      </c>
      <c r="C536" s="47" t="s">
        <v>321</v>
      </c>
      <c r="D536" s="48">
        <v>136</v>
      </c>
      <c r="E536" s="49">
        <v>39.031700000000001</v>
      </c>
      <c r="F536" s="49">
        <v>2.07E-2</v>
      </c>
      <c r="G536" s="49">
        <v>15.0006</v>
      </c>
      <c r="H536" s="49">
        <v>0.36830000000000002</v>
      </c>
      <c r="I536" s="49">
        <v>0.19550000000000001</v>
      </c>
      <c r="J536" s="49">
        <v>45.159100000000002</v>
      </c>
      <c r="K536" s="49">
        <v>0.2122</v>
      </c>
      <c r="L536" s="49">
        <v>99.988100000000003</v>
      </c>
      <c r="M536" s="47"/>
      <c r="N536" s="50">
        <v>0.98398407568667678</v>
      </c>
      <c r="O536" s="50">
        <v>4.1258778244999137E-4</v>
      </c>
      <c r="P536" s="50">
        <v>0.31625341763774772</v>
      </c>
      <c r="Q536" s="50">
        <v>7.46820471665111E-3</v>
      </c>
      <c r="R536" s="50">
        <v>4.1744869135252492E-3</v>
      </c>
      <c r="S536" s="50">
        <v>1.6971664056264952</v>
      </c>
      <c r="T536" s="50">
        <v>5.7315703848774043E-3</v>
      </c>
      <c r="U536" s="50">
        <v>3.0151907487484237</v>
      </c>
      <c r="V536" s="51">
        <v>84.292723555039601</v>
      </c>
      <c r="X536" s="47" t="s">
        <v>1687</v>
      </c>
      <c r="Y536" s="47" t="s">
        <v>1687</v>
      </c>
      <c r="Z536" s="47" t="s">
        <v>1687</v>
      </c>
      <c r="AA536" s="47" t="s">
        <v>1687</v>
      </c>
      <c r="AB536" s="47" t="s">
        <v>1687</v>
      </c>
      <c r="AC536" s="47" t="s">
        <v>1687</v>
      </c>
      <c r="AD536" s="47" t="s">
        <v>1687</v>
      </c>
      <c r="AE536" s="312"/>
      <c r="AF536" s="465" t="s">
        <v>1755</v>
      </c>
      <c r="AG536" s="343">
        <v>40</v>
      </c>
      <c r="AH536" s="343">
        <v>15</v>
      </c>
      <c r="AI536" s="343"/>
      <c r="AJ536" s="343"/>
      <c r="AK536" s="343"/>
      <c r="AL536" s="343"/>
      <c r="AM536" s="343"/>
      <c r="AN536" s="343"/>
      <c r="AO536" s="343"/>
      <c r="AP536" s="343"/>
      <c r="AQ536" s="343"/>
      <c r="AR536" s="343"/>
      <c r="AS536" s="343"/>
      <c r="AT536" s="343"/>
      <c r="AU536" s="343"/>
      <c r="AV536" s="343"/>
      <c r="AW536" s="343"/>
      <c r="AX536" s="343"/>
      <c r="AY536" s="343"/>
      <c r="AZ536" s="343"/>
      <c r="BA536" s="343"/>
      <c r="BB536" s="343"/>
      <c r="BC536" s="343"/>
      <c r="BD536" s="343"/>
      <c r="BE536" s="475"/>
      <c r="BF536" s="475"/>
      <c r="BG536" s="475"/>
      <c r="BH536" s="475"/>
      <c r="BI536" s="475"/>
      <c r="BJ536" s="475"/>
      <c r="BK536" s="475"/>
      <c r="BL536" s="475"/>
      <c r="BM536" s="475"/>
      <c r="BN536" s="475"/>
      <c r="BO536" s="475"/>
      <c r="BP536" s="306"/>
      <c r="BQ536" s="496"/>
      <c r="BR536" s="496"/>
      <c r="BS536" s="496"/>
      <c r="BT536" s="496"/>
      <c r="BU536" s="496"/>
      <c r="BV536" s="496"/>
    </row>
    <row r="537" spans="1:74" s="52" customFormat="1" ht="12.75">
      <c r="A537" s="64">
        <v>2996.2204340404778</v>
      </c>
      <c r="B537" s="46" t="s">
        <v>320</v>
      </c>
      <c r="C537" s="47" t="s">
        <v>321</v>
      </c>
      <c r="D537" s="48">
        <v>140</v>
      </c>
      <c r="E537" s="49">
        <v>39.15</v>
      </c>
      <c r="F537" s="49">
        <v>2.4400000000000002E-2</v>
      </c>
      <c r="G537" s="49">
        <v>14.5966</v>
      </c>
      <c r="H537" s="49">
        <v>0.34050000000000002</v>
      </c>
      <c r="I537" s="49">
        <v>0.20619999999999999</v>
      </c>
      <c r="J537" s="49">
        <v>45.115200000000002</v>
      </c>
      <c r="K537" s="49">
        <v>0.2545</v>
      </c>
      <c r="L537" s="49">
        <v>99.687399999999997</v>
      </c>
      <c r="M537" s="47"/>
      <c r="N537" s="50">
        <v>0.98775020117036794</v>
      </c>
      <c r="O537" s="50">
        <v>4.8672157958305756E-4</v>
      </c>
      <c r="P537" s="50">
        <v>0.3079803877006001</v>
      </c>
      <c r="Q537" s="50">
        <v>6.9099732963767467E-3</v>
      </c>
      <c r="R537" s="50">
        <v>4.4064592740510212E-3</v>
      </c>
      <c r="S537" s="50">
        <v>1.6968630505609759</v>
      </c>
      <c r="T537" s="50">
        <v>6.8795620885113299E-3</v>
      </c>
      <c r="U537" s="50">
        <v>3.011276355670466</v>
      </c>
      <c r="V537" s="51">
        <v>84.63818262199797</v>
      </c>
      <c r="X537" s="47" t="s">
        <v>1687</v>
      </c>
      <c r="Y537" s="47" t="s">
        <v>1687</v>
      </c>
      <c r="Z537" s="47" t="s">
        <v>1687</v>
      </c>
      <c r="AA537" s="47" t="s">
        <v>1687</v>
      </c>
      <c r="AB537" s="47" t="s">
        <v>1687</v>
      </c>
      <c r="AC537" s="47" t="s">
        <v>1687</v>
      </c>
      <c r="AD537" s="47" t="s">
        <v>1687</v>
      </c>
      <c r="AE537" s="312"/>
      <c r="AF537" s="465" t="s">
        <v>1755</v>
      </c>
      <c r="AG537" s="343">
        <v>40</v>
      </c>
      <c r="AH537" s="343">
        <v>15</v>
      </c>
      <c r="AI537" s="343"/>
      <c r="AJ537" s="343"/>
      <c r="AK537" s="343"/>
      <c r="AL537" s="343"/>
      <c r="AM537" s="343"/>
      <c r="AN537" s="343"/>
      <c r="AO537" s="343"/>
      <c r="AP537" s="343"/>
      <c r="AQ537" s="343"/>
      <c r="AR537" s="343"/>
      <c r="AS537" s="343"/>
      <c r="AT537" s="343"/>
      <c r="AU537" s="343"/>
      <c r="AV537" s="343"/>
      <c r="AW537" s="343"/>
      <c r="AX537" s="343"/>
      <c r="AY537" s="343"/>
      <c r="AZ537" s="343"/>
      <c r="BA537" s="343"/>
      <c r="BB537" s="343"/>
      <c r="BC537" s="343"/>
      <c r="BD537" s="343"/>
      <c r="BE537" s="475"/>
      <c r="BF537" s="475"/>
      <c r="BG537" s="475"/>
      <c r="BH537" s="475"/>
      <c r="BI537" s="475"/>
      <c r="BJ537" s="475"/>
      <c r="BK537" s="475"/>
      <c r="BL537" s="475"/>
      <c r="BM537" s="475"/>
      <c r="BN537" s="475"/>
      <c r="BO537" s="475"/>
      <c r="BP537" s="306"/>
      <c r="BQ537" s="496"/>
      <c r="BR537" s="496"/>
      <c r="BS537" s="496"/>
      <c r="BT537" s="496"/>
      <c r="BU537" s="496"/>
      <c r="BV537" s="496"/>
    </row>
    <row r="538" spans="1:74" s="52" customFormat="1" ht="12.75">
      <c r="A538" s="64">
        <v>2996.2204340404778</v>
      </c>
      <c r="B538" s="46" t="s">
        <v>320</v>
      </c>
      <c r="C538" s="47" t="s">
        <v>321</v>
      </c>
      <c r="D538" s="48">
        <v>144</v>
      </c>
      <c r="E538" s="49">
        <v>38.927700000000002</v>
      </c>
      <c r="F538" s="49">
        <v>3.6900000000000002E-2</v>
      </c>
      <c r="G538" s="49">
        <v>14.772600000000001</v>
      </c>
      <c r="H538" s="49">
        <v>0.33329999999999999</v>
      </c>
      <c r="I538" s="49">
        <v>0.2009</v>
      </c>
      <c r="J538" s="49">
        <v>45.055300000000003</v>
      </c>
      <c r="K538" s="49">
        <v>0.22720000000000001</v>
      </c>
      <c r="L538" s="49">
        <v>99.553899999999999</v>
      </c>
      <c r="M538" s="47"/>
      <c r="N538" s="50">
        <v>0.98460457347454844</v>
      </c>
      <c r="O538" s="50">
        <v>7.3791253070826669E-4</v>
      </c>
      <c r="P538" s="50">
        <v>0.31247554672722194</v>
      </c>
      <c r="Q538" s="50">
        <v>6.7808214696707409E-3</v>
      </c>
      <c r="R538" s="50">
        <v>4.3039654862502587E-3</v>
      </c>
      <c r="S538" s="50">
        <v>1.698859782839282</v>
      </c>
      <c r="T538" s="50">
        <v>6.1569989363530449E-3</v>
      </c>
      <c r="U538" s="50">
        <v>3.0139196014640346</v>
      </c>
      <c r="V538" s="51">
        <v>84.464273951048796</v>
      </c>
      <c r="X538" s="47" t="s">
        <v>1687</v>
      </c>
      <c r="Y538" s="47" t="s">
        <v>1687</v>
      </c>
      <c r="Z538" s="47" t="s">
        <v>1687</v>
      </c>
      <c r="AA538" s="47" t="s">
        <v>1687</v>
      </c>
      <c r="AB538" s="47" t="s">
        <v>1687</v>
      </c>
      <c r="AC538" s="47" t="s">
        <v>1687</v>
      </c>
      <c r="AD538" s="47" t="s">
        <v>1687</v>
      </c>
      <c r="AE538" s="312"/>
      <c r="AF538" s="465" t="s">
        <v>1755</v>
      </c>
      <c r="AG538" s="343">
        <v>40</v>
      </c>
      <c r="AH538" s="343">
        <v>15</v>
      </c>
      <c r="AI538" s="343"/>
      <c r="AJ538" s="343"/>
      <c r="AK538" s="343"/>
      <c r="AL538" s="343"/>
      <c r="AM538" s="343"/>
      <c r="AN538" s="343"/>
      <c r="AO538" s="343"/>
      <c r="AP538" s="343"/>
      <c r="AQ538" s="343"/>
      <c r="AR538" s="343"/>
      <c r="AS538" s="343"/>
      <c r="AT538" s="343"/>
      <c r="AU538" s="343"/>
      <c r="AV538" s="343"/>
      <c r="AW538" s="343"/>
      <c r="AX538" s="343"/>
      <c r="AY538" s="343"/>
      <c r="AZ538" s="343"/>
      <c r="BA538" s="343"/>
      <c r="BB538" s="343"/>
      <c r="BC538" s="343"/>
      <c r="BD538" s="343"/>
      <c r="BE538" s="475"/>
      <c r="BF538" s="475"/>
      <c r="BG538" s="475"/>
      <c r="BH538" s="475"/>
      <c r="BI538" s="475"/>
      <c r="BJ538" s="475"/>
      <c r="BK538" s="475"/>
      <c r="BL538" s="475"/>
      <c r="BM538" s="475"/>
      <c r="BN538" s="475"/>
      <c r="BO538" s="475"/>
      <c r="BP538" s="306"/>
      <c r="BQ538" s="496"/>
      <c r="BR538" s="496"/>
      <c r="BS538" s="496"/>
      <c r="BT538" s="496"/>
      <c r="BU538" s="496"/>
      <c r="BV538" s="496"/>
    </row>
    <row r="539" spans="1:74" s="52" customFormat="1" ht="12.75">
      <c r="A539" s="64">
        <v>2996.2204340404778</v>
      </c>
      <c r="B539" s="46" t="s">
        <v>320</v>
      </c>
      <c r="C539" s="47" t="s">
        <v>321</v>
      </c>
      <c r="D539" s="48">
        <v>148</v>
      </c>
      <c r="E539" s="49">
        <v>39.080100000000002</v>
      </c>
      <c r="F539" s="49">
        <v>5.9299999999999999E-2</v>
      </c>
      <c r="G539" s="49">
        <v>14.838100000000001</v>
      </c>
      <c r="H539" s="49">
        <v>0.31900000000000001</v>
      </c>
      <c r="I539" s="49">
        <v>0.23780000000000001</v>
      </c>
      <c r="J539" s="49">
        <v>44.9176</v>
      </c>
      <c r="K539" s="49">
        <v>0.24030000000000001</v>
      </c>
      <c r="L539" s="49">
        <v>99.692200000000014</v>
      </c>
      <c r="M539" s="47"/>
      <c r="N539" s="50">
        <v>0.98695386349307102</v>
      </c>
      <c r="O539" s="50">
        <v>1.1840534118045976E-3</v>
      </c>
      <c r="P539" s="50">
        <v>0.3133830281752743</v>
      </c>
      <c r="Q539" s="50">
        <v>6.4800112604895856E-3</v>
      </c>
      <c r="R539" s="50">
        <v>5.0867310356415259E-3</v>
      </c>
      <c r="S539" s="50">
        <v>1.691088257894414</v>
      </c>
      <c r="T539" s="50">
        <v>6.5020844126247044E-3</v>
      </c>
      <c r="U539" s="50">
        <v>3.0106780296833198</v>
      </c>
      <c r="V539" s="51">
        <v>84.365801079159013</v>
      </c>
      <c r="X539" s="47" t="s">
        <v>1687</v>
      </c>
      <c r="Y539" s="47" t="s">
        <v>1687</v>
      </c>
      <c r="Z539" s="47" t="s">
        <v>1687</v>
      </c>
      <c r="AA539" s="47" t="s">
        <v>1687</v>
      </c>
      <c r="AB539" s="47" t="s">
        <v>1687</v>
      </c>
      <c r="AC539" s="47" t="s">
        <v>1687</v>
      </c>
      <c r="AD539" s="47" t="s">
        <v>1687</v>
      </c>
      <c r="AE539" s="312"/>
      <c r="AF539" s="465" t="s">
        <v>1755</v>
      </c>
      <c r="AG539" s="343">
        <v>40</v>
      </c>
      <c r="AH539" s="343">
        <v>15</v>
      </c>
      <c r="AI539" s="343"/>
      <c r="AJ539" s="343"/>
      <c r="AK539" s="343"/>
      <c r="AL539" s="343"/>
      <c r="AM539" s="343"/>
      <c r="AN539" s="343"/>
      <c r="AO539" s="343"/>
      <c r="AP539" s="343"/>
      <c r="AQ539" s="343"/>
      <c r="AR539" s="343"/>
      <c r="AS539" s="343"/>
      <c r="AT539" s="343"/>
      <c r="AU539" s="343"/>
      <c r="AV539" s="343"/>
      <c r="AW539" s="343"/>
      <c r="AX539" s="343"/>
      <c r="AY539" s="343"/>
      <c r="AZ539" s="343"/>
      <c r="BA539" s="343"/>
      <c r="BB539" s="343"/>
      <c r="BC539" s="343"/>
      <c r="BD539" s="343"/>
      <c r="BE539" s="475"/>
      <c r="BF539" s="475"/>
      <c r="BG539" s="475"/>
      <c r="BH539" s="475"/>
      <c r="BI539" s="475"/>
      <c r="BJ539" s="475"/>
      <c r="BK539" s="475"/>
      <c r="BL539" s="475"/>
      <c r="BM539" s="475"/>
      <c r="BN539" s="475"/>
      <c r="BO539" s="475"/>
      <c r="BP539" s="306"/>
      <c r="BQ539" s="496"/>
      <c r="BR539" s="496"/>
      <c r="BS539" s="496"/>
      <c r="BT539" s="496"/>
      <c r="BU539" s="496"/>
      <c r="BV539" s="496"/>
    </row>
    <row r="540" spans="1:74" s="52" customFormat="1" ht="12.75">
      <c r="A540" s="64">
        <v>2996.2204340404778</v>
      </c>
      <c r="B540" s="46" t="s">
        <v>320</v>
      </c>
      <c r="C540" s="47" t="s">
        <v>321</v>
      </c>
      <c r="D540" s="48">
        <v>152</v>
      </c>
      <c r="E540" s="49">
        <v>39.156500000000001</v>
      </c>
      <c r="F540" s="49">
        <v>6.8900000000000003E-2</v>
      </c>
      <c r="G540" s="49">
        <v>14.6938</v>
      </c>
      <c r="H540" s="49">
        <v>0.31540000000000001</v>
      </c>
      <c r="I540" s="49">
        <v>0.2273</v>
      </c>
      <c r="J540" s="49">
        <v>45.124200000000002</v>
      </c>
      <c r="K540" s="49">
        <v>0.24129999999999999</v>
      </c>
      <c r="L540" s="49">
        <v>99.827399999999997</v>
      </c>
      <c r="M540" s="47"/>
      <c r="N540" s="50">
        <v>0.98668944663329772</v>
      </c>
      <c r="O540" s="50">
        <v>1.3726861588697686E-3</v>
      </c>
      <c r="P540" s="50">
        <v>0.30964689961577518</v>
      </c>
      <c r="Q540" s="50">
        <v>6.3926687191816446E-3</v>
      </c>
      <c r="R540" s="50">
        <v>4.8513408927080039E-3</v>
      </c>
      <c r="S540" s="50">
        <v>1.6950974815464321</v>
      </c>
      <c r="T540" s="50">
        <v>6.5146574826982539E-3</v>
      </c>
      <c r="U540" s="50">
        <v>3.0105651810489626</v>
      </c>
      <c r="V540" s="51">
        <v>84.554295174716287</v>
      </c>
      <c r="X540" s="47" t="s">
        <v>1687</v>
      </c>
      <c r="Y540" s="47" t="s">
        <v>1687</v>
      </c>
      <c r="Z540" s="47" t="s">
        <v>1687</v>
      </c>
      <c r="AA540" s="47" t="s">
        <v>1687</v>
      </c>
      <c r="AB540" s="47" t="s">
        <v>1687</v>
      </c>
      <c r="AC540" s="47" t="s">
        <v>1687</v>
      </c>
      <c r="AD540" s="47" t="s">
        <v>1687</v>
      </c>
      <c r="AE540" s="312"/>
      <c r="AF540" s="465" t="s">
        <v>1755</v>
      </c>
      <c r="AG540" s="343">
        <v>40</v>
      </c>
      <c r="AH540" s="343">
        <v>15</v>
      </c>
      <c r="AI540" s="343"/>
      <c r="AJ540" s="343"/>
      <c r="AK540" s="343"/>
      <c r="AL540" s="343"/>
      <c r="AM540" s="343"/>
      <c r="AN540" s="343"/>
      <c r="AO540" s="343"/>
      <c r="AP540" s="343"/>
      <c r="AQ540" s="343"/>
      <c r="AR540" s="343"/>
      <c r="AS540" s="343"/>
      <c r="AT540" s="343"/>
      <c r="AU540" s="343"/>
      <c r="AV540" s="343"/>
      <c r="AW540" s="343"/>
      <c r="AX540" s="343"/>
      <c r="AY540" s="343"/>
      <c r="AZ540" s="343"/>
      <c r="BA540" s="343"/>
      <c r="BB540" s="343"/>
      <c r="BC540" s="343"/>
      <c r="BD540" s="343"/>
      <c r="BE540" s="475"/>
      <c r="BF540" s="475"/>
      <c r="BG540" s="475"/>
      <c r="BH540" s="475"/>
      <c r="BI540" s="475"/>
      <c r="BJ540" s="475"/>
      <c r="BK540" s="475"/>
      <c r="BL540" s="475"/>
      <c r="BM540" s="475"/>
      <c r="BN540" s="475"/>
      <c r="BO540" s="475"/>
      <c r="BP540" s="306"/>
      <c r="BQ540" s="496"/>
      <c r="BR540" s="496"/>
      <c r="BS540" s="496"/>
      <c r="BT540" s="496"/>
      <c r="BU540" s="496"/>
      <c r="BV540" s="496"/>
    </row>
    <row r="541" spans="1:74" s="52" customFormat="1" ht="12.75">
      <c r="A541" s="64">
        <v>2996.2204340404778</v>
      </c>
      <c r="B541" s="46" t="s">
        <v>320</v>
      </c>
      <c r="C541" s="47" t="s">
        <v>321</v>
      </c>
      <c r="D541" s="48">
        <v>156</v>
      </c>
      <c r="E541" s="49">
        <v>39.063800000000001</v>
      </c>
      <c r="F541" s="49">
        <v>3.56E-2</v>
      </c>
      <c r="G541" s="49">
        <v>14.745100000000001</v>
      </c>
      <c r="H541" s="49">
        <v>0.30759999999999998</v>
      </c>
      <c r="I541" s="49">
        <v>0.19209999999999999</v>
      </c>
      <c r="J541" s="49">
        <v>44.912799999999997</v>
      </c>
      <c r="K541" s="49">
        <v>0.2273</v>
      </c>
      <c r="L541" s="49">
        <v>99.484300000000005</v>
      </c>
      <c r="M541" s="47"/>
      <c r="N541" s="50">
        <v>0.988011570252605</v>
      </c>
      <c r="O541" s="50">
        <v>7.1189010385869092E-4</v>
      </c>
      <c r="P541" s="50">
        <v>0.31188268109691297</v>
      </c>
      <c r="Q541" s="50">
        <v>6.2577436217268146E-3</v>
      </c>
      <c r="R541" s="50">
        <v>4.1152919133588843E-3</v>
      </c>
      <c r="S541" s="50">
        <v>1.6934259843747319</v>
      </c>
      <c r="T541" s="50">
        <v>6.1594881764837298E-3</v>
      </c>
      <c r="U541" s="50">
        <v>3.0105646495396781</v>
      </c>
      <c r="V541" s="51">
        <v>84.447148388322617</v>
      </c>
      <c r="X541" s="47" t="s">
        <v>1687</v>
      </c>
      <c r="Y541" s="47" t="s">
        <v>1687</v>
      </c>
      <c r="Z541" s="47" t="s">
        <v>1687</v>
      </c>
      <c r="AA541" s="47" t="s">
        <v>1687</v>
      </c>
      <c r="AB541" s="47" t="s">
        <v>1687</v>
      </c>
      <c r="AC541" s="47" t="s">
        <v>1687</v>
      </c>
      <c r="AD541" s="47" t="s">
        <v>1687</v>
      </c>
      <c r="AE541" s="312"/>
      <c r="AF541" s="465" t="s">
        <v>1755</v>
      </c>
      <c r="AG541" s="343">
        <v>40</v>
      </c>
      <c r="AH541" s="343">
        <v>15</v>
      </c>
      <c r="AI541" s="343"/>
      <c r="AJ541" s="343"/>
      <c r="AK541" s="343"/>
      <c r="AL541" s="343"/>
      <c r="AM541" s="343"/>
      <c r="AN541" s="343"/>
      <c r="AO541" s="343"/>
      <c r="AP541" s="343"/>
      <c r="AQ541" s="343"/>
      <c r="AR541" s="343"/>
      <c r="AS541" s="343"/>
      <c r="AT541" s="343"/>
      <c r="AU541" s="343"/>
      <c r="AV541" s="343"/>
      <c r="AW541" s="343"/>
      <c r="AX541" s="343"/>
      <c r="AY541" s="343"/>
      <c r="AZ541" s="343"/>
      <c r="BA541" s="343"/>
      <c r="BB541" s="343"/>
      <c r="BC541" s="343"/>
      <c r="BD541" s="343"/>
      <c r="BE541" s="475"/>
      <c r="BF541" s="475"/>
      <c r="BG541" s="475"/>
      <c r="BH541" s="475"/>
      <c r="BI541" s="475"/>
      <c r="BJ541" s="475"/>
      <c r="BK541" s="475"/>
      <c r="BL541" s="475"/>
      <c r="BM541" s="475"/>
      <c r="BN541" s="475"/>
      <c r="BO541" s="475"/>
      <c r="BP541" s="306"/>
      <c r="BQ541" s="496"/>
      <c r="BR541" s="496"/>
      <c r="BS541" s="496"/>
      <c r="BT541" s="496"/>
      <c r="BU541" s="496"/>
      <c r="BV541" s="496"/>
    </row>
    <row r="542" spans="1:74" s="52" customFormat="1" ht="12.75">
      <c r="A542" s="64">
        <v>2996.2204340404778</v>
      </c>
      <c r="B542" s="46" t="s">
        <v>320</v>
      </c>
      <c r="C542" s="47" t="s">
        <v>321</v>
      </c>
      <c r="D542" s="48">
        <v>160</v>
      </c>
      <c r="E542" s="49">
        <v>38.969900000000003</v>
      </c>
      <c r="F542" s="49">
        <v>5.5399999999999998E-2</v>
      </c>
      <c r="G542" s="49">
        <v>14.7326</v>
      </c>
      <c r="H542" s="49">
        <v>0.27179999999999999</v>
      </c>
      <c r="I542" s="49">
        <v>0.2238</v>
      </c>
      <c r="J542" s="49">
        <v>44.753</v>
      </c>
      <c r="K542" s="49">
        <v>0.22070000000000001</v>
      </c>
      <c r="L542" s="49">
        <v>99.227199999999982</v>
      </c>
      <c r="M542" s="47"/>
      <c r="N542" s="50">
        <v>0.98812664301404307</v>
      </c>
      <c r="O542" s="50">
        <v>1.1106276920523712E-3</v>
      </c>
      <c r="P542" s="50">
        <v>0.31240552770258356</v>
      </c>
      <c r="Q542" s="50">
        <v>5.5434056843063073E-3</v>
      </c>
      <c r="R542" s="50">
        <v>4.8065021339557014E-3</v>
      </c>
      <c r="S542" s="50">
        <v>1.6916636483770509</v>
      </c>
      <c r="T542" s="50">
        <v>5.9957469978608518E-3</v>
      </c>
      <c r="U542" s="50">
        <v>3.0096521016018527</v>
      </c>
      <c r="V542" s="51">
        <v>84.411439912782242</v>
      </c>
      <c r="X542" s="47" t="s">
        <v>1687</v>
      </c>
      <c r="Y542" s="47" t="s">
        <v>1687</v>
      </c>
      <c r="Z542" s="47" t="s">
        <v>1687</v>
      </c>
      <c r="AA542" s="47" t="s">
        <v>1687</v>
      </c>
      <c r="AB542" s="47" t="s">
        <v>1687</v>
      </c>
      <c r="AC542" s="47" t="s">
        <v>1687</v>
      </c>
      <c r="AD542" s="47" t="s">
        <v>1687</v>
      </c>
      <c r="AE542" s="312"/>
      <c r="AF542" s="465" t="s">
        <v>1755</v>
      </c>
      <c r="AG542" s="343">
        <v>40</v>
      </c>
      <c r="AH542" s="343">
        <v>15</v>
      </c>
      <c r="AI542" s="343"/>
      <c r="AJ542" s="343"/>
      <c r="AK542" s="343"/>
      <c r="AL542" s="343"/>
      <c r="AM542" s="343"/>
      <c r="AN542" s="343"/>
      <c r="AO542" s="343"/>
      <c r="AP542" s="343"/>
      <c r="AQ542" s="343"/>
      <c r="AR542" s="343"/>
      <c r="AS542" s="343"/>
      <c r="AT542" s="343"/>
      <c r="AU542" s="343"/>
      <c r="AV542" s="343"/>
      <c r="AW542" s="343"/>
      <c r="AX542" s="343"/>
      <c r="AY542" s="343"/>
      <c r="AZ542" s="343"/>
      <c r="BA542" s="343"/>
      <c r="BB542" s="343"/>
      <c r="BC542" s="343"/>
      <c r="BD542" s="343"/>
      <c r="BE542" s="475"/>
      <c r="BF542" s="475"/>
      <c r="BG542" s="475"/>
      <c r="BH542" s="475"/>
      <c r="BI542" s="475"/>
      <c r="BJ542" s="475"/>
      <c r="BK542" s="475"/>
      <c r="BL542" s="475"/>
      <c r="BM542" s="475"/>
      <c r="BN542" s="475"/>
      <c r="BO542" s="475"/>
      <c r="BP542" s="306"/>
      <c r="BQ542" s="496"/>
      <c r="BR542" s="496"/>
      <c r="BS542" s="496"/>
      <c r="BT542" s="496"/>
      <c r="BU542" s="496"/>
      <c r="BV542" s="496"/>
    </row>
    <row r="543" spans="1:74" s="52" customFormat="1" ht="12.75">
      <c r="A543" s="64">
        <v>2996.2204340404778</v>
      </c>
      <c r="B543" s="46" t="s">
        <v>320</v>
      </c>
      <c r="C543" s="47" t="s">
        <v>321</v>
      </c>
      <c r="D543" s="48">
        <v>164</v>
      </c>
      <c r="E543" s="49">
        <v>39.094000000000001</v>
      </c>
      <c r="F543" s="49">
        <v>3.7699999999999997E-2</v>
      </c>
      <c r="G543" s="49">
        <v>14.849399999999999</v>
      </c>
      <c r="H543" s="49">
        <v>0.35399999999999998</v>
      </c>
      <c r="I543" s="49">
        <v>0.1867</v>
      </c>
      <c r="J543" s="49">
        <v>45.006300000000003</v>
      </c>
      <c r="K543" s="49">
        <v>0.22059999999999999</v>
      </c>
      <c r="L543" s="49">
        <v>99.748699999999999</v>
      </c>
      <c r="M543" s="47"/>
      <c r="N543" s="50">
        <v>0.98679395129522729</v>
      </c>
      <c r="O543" s="50">
        <v>7.523728848401822E-4</v>
      </c>
      <c r="P543" s="50">
        <v>0.31345937994648376</v>
      </c>
      <c r="Q543" s="50">
        <v>7.1872627925028444E-3</v>
      </c>
      <c r="R543" s="50">
        <v>3.991594608060295E-3</v>
      </c>
      <c r="S543" s="50">
        <v>1.6935507925560667</v>
      </c>
      <c r="T543" s="50">
        <v>5.965948851911749E-3</v>
      </c>
      <c r="U543" s="50">
        <v>3.011701302935093</v>
      </c>
      <c r="V543" s="51">
        <v>84.381774231087746</v>
      </c>
      <c r="X543" s="47" t="s">
        <v>1687</v>
      </c>
      <c r="Y543" s="47" t="s">
        <v>1687</v>
      </c>
      <c r="Z543" s="47" t="s">
        <v>1687</v>
      </c>
      <c r="AA543" s="47" t="s">
        <v>1687</v>
      </c>
      <c r="AB543" s="47" t="s">
        <v>1687</v>
      </c>
      <c r="AC543" s="47" t="s">
        <v>1687</v>
      </c>
      <c r="AD543" s="47" t="s">
        <v>1687</v>
      </c>
      <c r="AE543" s="312"/>
      <c r="AF543" s="465" t="s">
        <v>1755</v>
      </c>
      <c r="AG543" s="343">
        <v>40</v>
      </c>
      <c r="AH543" s="343">
        <v>15</v>
      </c>
      <c r="AI543" s="343"/>
      <c r="AJ543" s="343"/>
      <c r="AK543" s="343"/>
      <c r="AL543" s="343"/>
      <c r="AM543" s="343"/>
      <c r="AN543" s="343"/>
      <c r="AO543" s="343"/>
      <c r="AP543" s="343"/>
      <c r="AQ543" s="343"/>
      <c r="AR543" s="343"/>
      <c r="AS543" s="343"/>
      <c r="AT543" s="343"/>
      <c r="AU543" s="343"/>
      <c r="AV543" s="343"/>
      <c r="AW543" s="343"/>
      <c r="AX543" s="343"/>
      <c r="AY543" s="343"/>
      <c r="AZ543" s="343"/>
      <c r="BA543" s="343"/>
      <c r="BB543" s="343"/>
      <c r="BC543" s="343"/>
      <c r="BD543" s="343"/>
      <c r="BE543" s="475"/>
      <c r="BF543" s="475"/>
      <c r="BG543" s="475"/>
      <c r="BH543" s="475"/>
      <c r="BI543" s="475"/>
      <c r="BJ543" s="475"/>
      <c r="BK543" s="475"/>
      <c r="BL543" s="475"/>
      <c r="BM543" s="475"/>
      <c r="BN543" s="475"/>
      <c r="BO543" s="475"/>
      <c r="BP543" s="306"/>
      <c r="BQ543" s="496"/>
      <c r="BR543" s="496"/>
      <c r="BS543" s="496"/>
      <c r="BT543" s="496"/>
      <c r="BU543" s="496"/>
      <c r="BV543" s="496"/>
    </row>
    <row r="544" spans="1:74" s="52" customFormat="1" ht="12.75">
      <c r="A544" s="64">
        <v>2996.2204340404778</v>
      </c>
      <c r="B544" s="46" t="s">
        <v>320</v>
      </c>
      <c r="C544" s="47" t="s">
        <v>321</v>
      </c>
      <c r="D544" s="48">
        <v>168</v>
      </c>
      <c r="E544" s="49">
        <v>39.033700000000003</v>
      </c>
      <c r="F544" s="49">
        <v>1.47E-2</v>
      </c>
      <c r="G544" s="49">
        <v>14.7509</v>
      </c>
      <c r="H544" s="49">
        <v>0.31040000000000001</v>
      </c>
      <c r="I544" s="49">
        <v>0.2326</v>
      </c>
      <c r="J544" s="49">
        <v>44.78</v>
      </c>
      <c r="K544" s="49">
        <v>0.22070000000000001</v>
      </c>
      <c r="L544" s="49">
        <v>99.342999999999989</v>
      </c>
      <c r="M544" s="47"/>
      <c r="N544" s="50">
        <v>0.98895998293027132</v>
      </c>
      <c r="O544" s="50">
        <v>2.9446368902846451E-4</v>
      </c>
      <c r="P544" s="50">
        <v>0.31254568803425464</v>
      </c>
      <c r="Q544" s="50">
        <v>6.3256419185370467E-3</v>
      </c>
      <c r="R544" s="50">
        <v>4.9915387668186765E-3</v>
      </c>
      <c r="S544" s="50">
        <v>1.6913427790453739</v>
      </c>
      <c r="T544" s="50">
        <v>5.990995307388408E-3</v>
      </c>
      <c r="U544" s="50">
        <v>3.0104510896916725</v>
      </c>
      <c r="V544" s="51">
        <v>84.403039731560312</v>
      </c>
      <c r="X544" s="47" t="s">
        <v>1687</v>
      </c>
      <c r="Y544" s="47" t="s">
        <v>1687</v>
      </c>
      <c r="Z544" s="47" t="s">
        <v>1687</v>
      </c>
      <c r="AA544" s="47" t="s">
        <v>1687</v>
      </c>
      <c r="AB544" s="47" t="s">
        <v>1687</v>
      </c>
      <c r="AC544" s="47" t="s">
        <v>1687</v>
      </c>
      <c r="AD544" s="47" t="s">
        <v>1687</v>
      </c>
      <c r="AE544" s="312"/>
      <c r="AF544" s="465" t="s">
        <v>1755</v>
      </c>
      <c r="AG544" s="343">
        <v>40</v>
      </c>
      <c r="AH544" s="343">
        <v>15</v>
      </c>
      <c r="AI544" s="343"/>
      <c r="AJ544" s="343"/>
      <c r="AK544" s="343"/>
      <c r="AL544" s="343"/>
      <c r="AM544" s="343"/>
      <c r="AN544" s="343"/>
      <c r="AO544" s="343"/>
      <c r="AP544" s="343"/>
      <c r="AQ544" s="343"/>
      <c r="AR544" s="343"/>
      <c r="AS544" s="343"/>
      <c r="AT544" s="343"/>
      <c r="AU544" s="343"/>
      <c r="AV544" s="343"/>
      <c r="AW544" s="343"/>
      <c r="AX544" s="343"/>
      <c r="AY544" s="343"/>
      <c r="AZ544" s="343"/>
      <c r="BA544" s="343"/>
      <c r="BB544" s="343"/>
      <c r="BC544" s="343"/>
      <c r="BD544" s="343"/>
      <c r="BE544" s="475"/>
      <c r="BF544" s="475"/>
      <c r="BG544" s="475"/>
      <c r="BH544" s="475"/>
      <c r="BI544" s="475"/>
      <c r="BJ544" s="475"/>
      <c r="BK544" s="475"/>
      <c r="BL544" s="475"/>
      <c r="BM544" s="475"/>
      <c r="BN544" s="475"/>
      <c r="BO544" s="475"/>
      <c r="BP544" s="306"/>
      <c r="BQ544" s="496"/>
      <c r="BR544" s="496"/>
      <c r="BS544" s="496"/>
      <c r="BT544" s="496"/>
      <c r="BU544" s="496"/>
      <c r="BV544" s="496"/>
    </row>
    <row r="545" spans="1:74" s="52" customFormat="1" ht="12.75">
      <c r="A545" s="64">
        <v>2996.2204340404778</v>
      </c>
      <c r="B545" s="46" t="s">
        <v>320</v>
      </c>
      <c r="C545" s="47" t="s">
        <v>321</v>
      </c>
      <c r="D545" s="48">
        <v>172</v>
      </c>
      <c r="E545" s="49">
        <v>39.057200000000002</v>
      </c>
      <c r="F545" s="49">
        <v>1.9400000000000001E-2</v>
      </c>
      <c r="G545" s="49">
        <v>14.5373</v>
      </c>
      <c r="H545" s="49">
        <v>0.30470000000000003</v>
      </c>
      <c r="I545" s="49">
        <v>0.17269999999999999</v>
      </c>
      <c r="J545" s="49">
        <v>44.945999999999998</v>
      </c>
      <c r="K545" s="49">
        <v>0.2152</v>
      </c>
      <c r="L545" s="49">
        <v>99.252499999999984</v>
      </c>
      <c r="M545" s="47"/>
      <c r="N545" s="50">
        <v>0.9891433133059514</v>
      </c>
      <c r="O545" s="50">
        <v>3.88450119021831E-4</v>
      </c>
      <c r="P545" s="50">
        <v>0.30789161435394652</v>
      </c>
      <c r="Q545" s="50">
        <v>6.2068958837406176E-3</v>
      </c>
      <c r="R545" s="50">
        <v>3.7045562257179299E-3</v>
      </c>
      <c r="S545" s="50">
        <v>1.6969056936748117</v>
      </c>
      <c r="T545" s="50">
        <v>5.8392628928155069E-3</v>
      </c>
      <c r="U545" s="50">
        <v>3.0100797864560054</v>
      </c>
      <c r="V545" s="51">
        <v>84.642257193736725</v>
      </c>
      <c r="X545" s="47" t="s">
        <v>1687</v>
      </c>
      <c r="Y545" s="47" t="s">
        <v>1687</v>
      </c>
      <c r="Z545" s="47" t="s">
        <v>1687</v>
      </c>
      <c r="AA545" s="47" t="s">
        <v>1687</v>
      </c>
      <c r="AB545" s="47" t="s">
        <v>1687</v>
      </c>
      <c r="AC545" s="47" t="s">
        <v>1687</v>
      </c>
      <c r="AD545" s="47" t="s">
        <v>1687</v>
      </c>
      <c r="AE545" s="312"/>
      <c r="AF545" s="465" t="s">
        <v>1755</v>
      </c>
      <c r="AG545" s="343">
        <v>40</v>
      </c>
      <c r="AH545" s="343">
        <v>15</v>
      </c>
      <c r="AI545" s="343"/>
      <c r="AJ545" s="343"/>
      <c r="AK545" s="343"/>
      <c r="AL545" s="343"/>
      <c r="AM545" s="343"/>
      <c r="AN545" s="343"/>
      <c r="AO545" s="343"/>
      <c r="AP545" s="343"/>
      <c r="AQ545" s="343"/>
      <c r="AR545" s="343"/>
      <c r="AS545" s="343"/>
      <c r="AT545" s="343"/>
      <c r="AU545" s="343"/>
      <c r="AV545" s="343"/>
      <c r="AW545" s="343"/>
      <c r="AX545" s="343"/>
      <c r="AY545" s="343"/>
      <c r="AZ545" s="343"/>
      <c r="BA545" s="343"/>
      <c r="BB545" s="343"/>
      <c r="BC545" s="343"/>
      <c r="BD545" s="343"/>
      <c r="BE545" s="475"/>
      <c r="BF545" s="475"/>
      <c r="BG545" s="475"/>
      <c r="BH545" s="475"/>
      <c r="BI545" s="475"/>
      <c r="BJ545" s="475"/>
      <c r="BK545" s="475"/>
      <c r="BL545" s="475"/>
      <c r="BM545" s="475"/>
      <c r="BN545" s="475"/>
      <c r="BO545" s="475"/>
      <c r="BP545" s="306"/>
      <c r="BQ545" s="496"/>
      <c r="BR545" s="496"/>
      <c r="BS545" s="496"/>
      <c r="BT545" s="496"/>
      <c r="BU545" s="496"/>
      <c r="BV545" s="496"/>
    </row>
    <row r="546" spans="1:74" s="52" customFormat="1" ht="12.75">
      <c r="A546" s="64">
        <v>2996.2204340404778</v>
      </c>
      <c r="B546" s="46" t="s">
        <v>320</v>
      </c>
      <c r="C546" s="47" t="s">
        <v>321</v>
      </c>
      <c r="D546" s="48">
        <v>176</v>
      </c>
      <c r="E546" s="49">
        <v>38.877499999999998</v>
      </c>
      <c r="F546" s="49">
        <v>4.99E-2</v>
      </c>
      <c r="G546" s="49">
        <v>14.6465</v>
      </c>
      <c r="H546" s="49">
        <v>0.34110000000000001</v>
      </c>
      <c r="I546" s="49">
        <v>0.2097</v>
      </c>
      <c r="J546" s="49">
        <v>44.804299999999998</v>
      </c>
      <c r="K546" s="49">
        <v>0.21510000000000001</v>
      </c>
      <c r="L546" s="49">
        <v>99.144099999999995</v>
      </c>
      <c r="M546" s="47"/>
      <c r="N546" s="50">
        <v>0.98675687097974729</v>
      </c>
      <c r="O546" s="50">
        <v>1.0013543523408222E-3</v>
      </c>
      <c r="P546" s="50">
        <v>0.31088636792491786</v>
      </c>
      <c r="Q546" s="50">
        <v>6.9636581131782933E-3</v>
      </c>
      <c r="R546" s="50">
        <v>4.5081255114379709E-3</v>
      </c>
      <c r="S546" s="50">
        <v>1.695274662745571</v>
      </c>
      <c r="T546" s="50">
        <v>5.849380688377758E-3</v>
      </c>
      <c r="U546" s="50">
        <v>3.0112404203155712</v>
      </c>
      <c r="V546" s="51">
        <v>84.503419058986751</v>
      </c>
      <c r="X546" s="47" t="s">
        <v>1687</v>
      </c>
      <c r="Y546" s="47" t="s">
        <v>1687</v>
      </c>
      <c r="Z546" s="47" t="s">
        <v>1687</v>
      </c>
      <c r="AA546" s="47" t="s">
        <v>1687</v>
      </c>
      <c r="AB546" s="47" t="s">
        <v>1687</v>
      </c>
      <c r="AC546" s="47" t="s">
        <v>1687</v>
      </c>
      <c r="AD546" s="47" t="s">
        <v>1687</v>
      </c>
      <c r="AE546" s="312"/>
      <c r="AF546" s="465" t="s">
        <v>1755</v>
      </c>
      <c r="AG546" s="343">
        <v>40</v>
      </c>
      <c r="AH546" s="343">
        <v>15</v>
      </c>
      <c r="AI546" s="343"/>
      <c r="AJ546" s="343"/>
      <c r="AK546" s="343"/>
      <c r="AL546" s="343"/>
      <c r="AM546" s="343"/>
      <c r="AN546" s="343"/>
      <c r="AO546" s="343"/>
      <c r="AP546" s="343"/>
      <c r="AQ546" s="343"/>
      <c r="AR546" s="343"/>
      <c r="AS546" s="343"/>
      <c r="AT546" s="343"/>
      <c r="AU546" s="343"/>
      <c r="AV546" s="343"/>
      <c r="AW546" s="343"/>
      <c r="AX546" s="343"/>
      <c r="AY546" s="343"/>
      <c r="AZ546" s="343"/>
      <c r="BA546" s="343"/>
      <c r="BB546" s="343"/>
      <c r="BC546" s="343"/>
      <c r="BD546" s="343"/>
      <c r="BE546" s="475"/>
      <c r="BF546" s="475"/>
      <c r="BG546" s="475"/>
      <c r="BH546" s="475"/>
      <c r="BI546" s="475"/>
      <c r="BJ546" s="475"/>
      <c r="BK546" s="475"/>
      <c r="BL546" s="475"/>
      <c r="BM546" s="475"/>
      <c r="BN546" s="475"/>
      <c r="BO546" s="475"/>
      <c r="BP546" s="306"/>
      <c r="BQ546" s="496"/>
      <c r="BR546" s="496"/>
      <c r="BS546" s="496"/>
      <c r="BT546" s="496"/>
      <c r="BU546" s="496"/>
      <c r="BV546" s="496"/>
    </row>
    <row r="547" spans="1:74" s="52" customFormat="1" ht="12.75">
      <c r="A547" s="38"/>
      <c r="B547" s="46"/>
      <c r="C547" s="47"/>
      <c r="D547" s="48"/>
      <c r="E547" s="49"/>
      <c r="F547" s="49"/>
      <c r="G547" s="49"/>
      <c r="H547" s="49"/>
      <c r="I547" s="49"/>
      <c r="J547" s="49"/>
      <c r="K547" s="49"/>
      <c r="L547" s="49"/>
      <c r="M547" s="47"/>
      <c r="N547" s="50"/>
      <c r="O547" s="50"/>
      <c r="P547" s="50"/>
      <c r="Q547" s="50"/>
      <c r="R547" s="50"/>
      <c r="S547" s="50"/>
      <c r="T547" s="50"/>
      <c r="U547" s="50"/>
      <c r="V547" s="51"/>
      <c r="AE547" s="312"/>
      <c r="AF547" s="312"/>
      <c r="AG547" s="312"/>
      <c r="AH547" s="312"/>
      <c r="AI547" s="312"/>
      <c r="AJ547" s="312"/>
      <c r="AK547" s="312"/>
      <c r="AL547" s="312"/>
      <c r="AM547" s="312"/>
      <c r="AN547" s="312"/>
      <c r="AO547" s="312"/>
      <c r="AP547" s="312"/>
      <c r="AQ547" s="312"/>
      <c r="AR547" s="312"/>
      <c r="AS547" s="312"/>
      <c r="AT547" s="312"/>
      <c r="AU547" s="312"/>
      <c r="AV547" s="312"/>
      <c r="AW547" s="312"/>
      <c r="AX547" s="312"/>
      <c r="AY547" s="312"/>
      <c r="AZ547" s="312"/>
      <c r="BA547" s="312"/>
      <c r="BB547" s="312"/>
      <c r="BC547" s="312"/>
      <c r="BD547" s="312"/>
      <c r="BE547" s="306"/>
      <c r="BF547" s="306"/>
      <c r="BG547" s="306"/>
      <c r="BH547" s="306"/>
      <c r="BI547" s="306"/>
      <c r="BJ547" s="306"/>
      <c r="BK547" s="306"/>
      <c r="BL547" s="306"/>
      <c r="BM547" s="306"/>
      <c r="BN547" s="306"/>
      <c r="BO547" s="306"/>
      <c r="BP547" s="306"/>
      <c r="BQ547" s="496"/>
      <c r="BR547" s="496"/>
      <c r="BS547" s="496"/>
      <c r="BT547" s="496"/>
      <c r="BU547" s="496"/>
      <c r="BV547" s="496"/>
    </row>
    <row r="548" spans="1:74" s="52" customFormat="1" ht="12.75">
      <c r="A548" s="64">
        <v>2996.2204340404778</v>
      </c>
      <c r="B548" s="46" t="s">
        <v>320</v>
      </c>
      <c r="C548" s="47" t="s">
        <v>322</v>
      </c>
      <c r="D548" s="48">
        <v>0</v>
      </c>
      <c r="E548" s="49">
        <v>38.605899999999998</v>
      </c>
      <c r="F548" s="49">
        <v>7.5999999999999998E-2</v>
      </c>
      <c r="G548" s="49">
        <v>15.4053</v>
      </c>
      <c r="H548" s="49">
        <v>0.29420000000000002</v>
      </c>
      <c r="I548" s="49">
        <v>0.1547</v>
      </c>
      <c r="J548" s="49">
        <v>43.894300000000001</v>
      </c>
      <c r="K548" s="49">
        <v>0.24540000000000001</v>
      </c>
      <c r="L548" s="49">
        <v>98.675799999999995</v>
      </c>
      <c r="M548" s="47"/>
      <c r="N548" s="50">
        <v>0.98772996298067706</v>
      </c>
      <c r="O548" s="50">
        <v>1.5373528394690558E-3</v>
      </c>
      <c r="P548" s="50">
        <v>0.32961783392069771</v>
      </c>
      <c r="Q548" s="50">
        <v>6.0543999633249695E-3</v>
      </c>
      <c r="R548" s="50">
        <v>3.3524368046654106E-3</v>
      </c>
      <c r="S548" s="50">
        <v>1.6741764172422424</v>
      </c>
      <c r="T548" s="50">
        <v>6.7269275893076623E-3</v>
      </c>
      <c r="U548" s="50">
        <v>3.0091953313403841</v>
      </c>
      <c r="V548" s="51">
        <v>83.550315421386316</v>
      </c>
      <c r="X548" s="47" t="s">
        <v>1687</v>
      </c>
      <c r="Y548" s="47" t="s">
        <v>1687</v>
      </c>
      <c r="Z548" s="47" t="s">
        <v>1687</v>
      </c>
      <c r="AA548" s="47" t="s">
        <v>1687</v>
      </c>
      <c r="AB548" s="47" t="s">
        <v>1687</v>
      </c>
      <c r="AC548" s="47" t="s">
        <v>1687</v>
      </c>
      <c r="AD548" s="47" t="s">
        <v>1687</v>
      </c>
      <c r="AE548" s="312"/>
      <c r="AF548" s="465" t="s">
        <v>1755</v>
      </c>
      <c r="AG548" s="343">
        <v>40</v>
      </c>
      <c r="AH548" s="343">
        <v>15</v>
      </c>
      <c r="AI548" s="343"/>
      <c r="AJ548" s="343"/>
      <c r="AK548" s="343"/>
      <c r="AL548" s="343"/>
      <c r="AM548" s="343"/>
      <c r="AN548" s="343"/>
      <c r="AO548" s="343"/>
      <c r="AP548" s="343"/>
      <c r="AQ548" s="343"/>
      <c r="AR548" s="343"/>
      <c r="AS548" s="343"/>
      <c r="AT548" s="343"/>
      <c r="AU548" s="343"/>
      <c r="AV548" s="343"/>
      <c r="AW548" s="343"/>
      <c r="AX548" s="343"/>
      <c r="AY548" s="343"/>
      <c r="AZ548" s="343"/>
      <c r="BA548" s="343"/>
      <c r="BB548" s="343"/>
      <c r="BC548" s="343"/>
      <c r="BD548" s="343"/>
      <c r="BE548" s="475"/>
      <c r="BF548" s="475"/>
      <c r="BG548" s="475"/>
      <c r="BH548" s="475"/>
      <c r="BI548" s="475"/>
      <c r="BJ548" s="475"/>
      <c r="BK548" s="475"/>
      <c r="BL548" s="475"/>
      <c r="BM548" s="475"/>
      <c r="BN548" s="475"/>
      <c r="BO548" s="475"/>
      <c r="BP548" s="306"/>
      <c r="BQ548" s="496"/>
      <c r="BR548" s="496"/>
      <c r="BS548" s="496"/>
      <c r="BT548" s="496"/>
      <c r="BU548" s="496"/>
      <c r="BV548" s="496"/>
    </row>
    <row r="549" spans="1:74" s="52" customFormat="1" ht="12.75">
      <c r="A549" s="64">
        <v>2996.2204340404778</v>
      </c>
      <c r="B549" s="46" t="s">
        <v>320</v>
      </c>
      <c r="C549" s="47" t="s">
        <v>322</v>
      </c>
      <c r="D549" s="48">
        <v>5.0999999999999996</v>
      </c>
      <c r="E549" s="49">
        <v>38.632899999999999</v>
      </c>
      <c r="F549" s="49">
        <v>5.9700000000000003E-2</v>
      </c>
      <c r="G549" s="49">
        <v>14.7844</v>
      </c>
      <c r="H549" s="49">
        <v>0.34860000000000002</v>
      </c>
      <c r="I549" s="49">
        <v>0.16889999999999999</v>
      </c>
      <c r="J549" s="49">
        <v>44.209299999999999</v>
      </c>
      <c r="K549" s="49">
        <v>0.24279999999999999</v>
      </c>
      <c r="L549" s="49">
        <v>98.446600000000004</v>
      </c>
      <c r="M549" s="47"/>
      <c r="N549" s="50">
        <v>0.98830270271879794</v>
      </c>
      <c r="O549" s="50">
        <v>1.2074868763890002E-3</v>
      </c>
      <c r="P549" s="50">
        <v>0.31629503248138219</v>
      </c>
      <c r="Q549" s="50">
        <v>7.1730514891214037E-3</v>
      </c>
      <c r="R549" s="50">
        <v>3.6597217064245351E-3</v>
      </c>
      <c r="S549" s="50">
        <v>1.6859894670391218</v>
      </c>
      <c r="T549" s="50">
        <v>6.6548612171870884E-3</v>
      </c>
      <c r="U549" s="50">
        <v>3.0092823235284238</v>
      </c>
      <c r="V549" s="51">
        <v>84.203292161671996</v>
      </c>
      <c r="X549" s="47" t="s">
        <v>1687</v>
      </c>
      <c r="Y549" s="47" t="s">
        <v>1687</v>
      </c>
      <c r="Z549" s="47" t="s">
        <v>1687</v>
      </c>
      <c r="AA549" s="47" t="s">
        <v>1687</v>
      </c>
      <c r="AB549" s="47" t="s">
        <v>1687</v>
      </c>
      <c r="AC549" s="47" t="s">
        <v>1687</v>
      </c>
      <c r="AD549" s="47" t="s">
        <v>1687</v>
      </c>
      <c r="AE549" s="312"/>
      <c r="AF549" s="465" t="s">
        <v>1755</v>
      </c>
      <c r="AG549" s="343">
        <v>40</v>
      </c>
      <c r="AH549" s="343">
        <v>15</v>
      </c>
      <c r="AI549" s="343"/>
      <c r="AJ549" s="343"/>
      <c r="AK549" s="343"/>
      <c r="AL549" s="343"/>
      <c r="AM549" s="343"/>
      <c r="AN549" s="343"/>
      <c r="AO549" s="343"/>
      <c r="AP549" s="343"/>
      <c r="AQ549" s="343"/>
      <c r="AR549" s="343"/>
      <c r="AS549" s="343"/>
      <c r="AT549" s="343"/>
      <c r="AU549" s="343"/>
      <c r="AV549" s="343"/>
      <c r="AW549" s="343"/>
      <c r="AX549" s="343"/>
      <c r="AY549" s="343"/>
      <c r="AZ549" s="343"/>
      <c r="BA549" s="343"/>
      <c r="BB549" s="343"/>
      <c r="BC549" s="343"/>
      <c r="BD549" s="343"/>
      <c r="BE549" s="475"/>
      <c r="BF549" s="475"/>
      <c r="BG549" s="475"/>
      <c r="BH549" s="475"/>
      <c r="BI549" s="475"/>
      <c r="BJ549" s="475"/>
      <c r="BK549" s="475"/>
      <c r="BL549" s="475"/>
      <c r="BM549" s="475"/>
      <c r="BN549" s="475"/>
      <c r="BO549" s="475"/>
      <c r="BP549" s="306"/>
      <c r="BQ549" s="496"/>
      <c r="BR549" s="496"/>
      <c r="BS549" s="496"/>
      <c r="BT549" s="496"/>
      <c r="BU549" s="496"/>
      <c r="BV549" s="496"/>
    </row>
    <row r="550" spans="1:74" s="52" customFormat="1" ht="12.75">
      <c r="A550" s="64">
        <v>2996.2204340404778</v>
      </c>
      <c r="B550" s="46" t="s">
        <v>320</v>
      </c>
      <c r="C550" s="47" t="s">
        <v>322</v>
      </c>
      <c r="D550" s="48">
        <v>10.050000000000001</v>
      </c>
      <c r="E550" s="49">
        <v>38.6828</v>
      </c>
      <c r="F550" s="49">
        <v>6.8599999999999994E-2</v>
      </c>
      <c r="G550" s="49">
        <v>14.6394</v>
      </c>
      <c r="H550" s="49">
        <v>0.31940000000000002</v>
      </c>
      <c r="I550" s="49">
        <v>0.28870000000000001</v>
      </c>
      <c r="J550" s="49">
        <v>44.700699999999998</v>
      </c>
      <c r="K550" s="49">
        <v>0.2092</v>
      </c>
      <c r="L550" s="49">
        <v>98.908799999999999</v>
      </c>
      <c r="M550" s="47"/>
      <c r="N550" s="50">
        <v>0.98470364204730831</v>
      </c>
      <c r="O550" s="50">
        <v>1.380661366491797E-3</v>
      </c>
      <c r="P550" s="50">
        <v>0.31164984360352593</v>
      </c>
      <c r="Q550" s="50">
        <v>6.539829802452748E-3</v>
      </c>
      <c r="R550" s="50">
        <v>6.2247249331180395E-3</v>
      </c>
      <c r="S550" s="50">
        <v>1.6963306592645779</v>
      </c>
      <c r="T550" s="50">
        <v>5.7056742022337367E-3</v>
      </c>
      <c r="U550" s="50">
        <v>3.0125350352197087</v>
      </c>
      <c r="V550" s="51">
        <v>84.479438761562662</v>
      </c>
      <c r="X550" s="47" t="s">
        <v>1687</v>
      </c>
      <c r="Y550" s="47" t="s">
        <v>1687</v>
      </c>
      <c r="Z550" s="47" t="s">
        <v>1687</v>
      </c>
      <c r="AA550" s="47" t="s">
        <v>1687</v>
      </c>
      <c r="AB550" s="47" t="s">
        <v>1687</v>
      </c>
      <c r="AC550" s="47" t="s">
        <v>1687</v>
      </c>
      <c r="AD550" s="47" t="s">
        <v>1687</v>
      </c>
      <c r="AE550" s="312"/>
      <c r="AF550" s="465" t="s">
        <v>1755</v>
      </c>
      <c r="AG550" s="343">
        <v>40</v>
      </c>
      <c r="AH550" s="343">
        <v>15</v>
      </c>
      <c r="AI550" s="343"/>
      <c r="AJ550" s="343"/>
      <c r="AK550" s="343"/>
      <c r="AL550" s="343"/>
      <c r="AM550" s="343"/>
      <c r="AN550" s="343"/>
      <c r="AO550" s="343"/>
      <c r="AP550" s="343"/>
      <c r="AQ550" s="343"/>
      <c r="AR550" s="343"/>
      <c r="AS550" s="343"/>
      <c r="AT550" s="343"/>
      <c r="AU550" s="343"/>
      <c r="AV550" s="343"/>
      <c r="AW550" s="343"/>
      <c r="AX550" s="343"/>
      <c r="AY550" s="343"/>
      <c r="AZ550" s="343"/>
      <c r="BA550" s="343"/>
      <c r="BB550" s="343"/>
      <c r="BC550" s="343"/>
      <c r="BD550" s="343"/>
      <c r="BE550" s="475"/>
      <c r="BF550" s="475"/>
      <c r="BG550" s="475"/>
      <c r="BH550" s="475"/>
      <c r="BI550" s="475"/>
      <c r="BJ550" s="475"/>
      <c r="BK550" s="475"/>
      <c r="BL550" s="475"/>
      <c r="BM550" s="475"/>
      <c r="BN550" s="475"/>
      <c r="BO550" s="475"/>
      <c r="BP550" s="306"/>
      <c r="BQ550" s="496"/>
      <c r="BR550" s="496"/>
      <c r="BS550" s="496"/>
      <c r="BT550" s="496"/>
      <c r="BU550" s="496"/>
      <c r="BV550" s="496"/>
    </row>
    <row r="551" spans="1:74" s="52" customFormat="1" ht="12.75">
      <c r="A551" s="64">
        <v>2996.2204340404778</v>
      </c>
      <c r="B551" s="46" t="s">
        <v>320</v>
      </c>
      <c r="C551" s="47" t="s">
        <v>322</v>
      </c>
      <c r="D551" s="48">
        <v>15.03</v>
      </c>
      <c r="E551" s="49">
        <v>38.837499999999999</v>
      </c>
      <c r="F551" s="49">
        <v>7.6200000000000004E-2</v>
      </c>
      <c r="G551" s="49">
        <v>14.3104</v>
      </c>
      <c r="H551" s="49">
        <v>0.38600000000000001</v>
      </c>
      <c r="I551" s="49">
        <v>0.20430000000000001</v>
      </c>
      <c r="J551" s="49">
        <v>45.218400000000003</v>
      </c>
      <c r="K551" s="49">
        <v>0.20660000000000001</v>
      </c>
      <c r="L551" s="49">
        <v>99.239400000000003</v>
      </c>
      <c r="M551" s="47"/>
      <c r="N551" s="50">
        <v>0.98361293744998146</v>
      </c>
      <c r="O551" s="50">
        <v>1.5258201732603436E-3</v>
      </c>
      <c r="P551" s="50">
        <v>0.30309636874445406</v>
      </c>
      <c r="Q551" s="50">
        <v>7.8632876520959051E-3</v>
      </c>
      <c r="R551" s="50">
        <v>4.3825519411562243E-3</v>
      </c>
      <c r="S551" s="50">
        <v>1.7072483550750632</v>
      </c>
      <c r="T551" s="50">
        <v>5.6061011674865928E-3</v>
      </c>
      <c r="U551" s="50">
        <v>3.013335422203498</v>
      </c>
      <c r="V551" s="51">
        <v>84.923164412887772</v>
      </c>
      <c r="X551" s="47" t="s">
        <v>1687</v>
      </c>
      <c r="Y551" s="47" t="s">
        <v>1687</v>
      </c>
      <c r="Z551" s="47" t="s">
        <v>1687</v>
      </c>
      <c r="AA551" s="47" t="s">
        <v>1687</v>
      </c>
      <c r="AB551" s="47" t="s">
        <v>1687</v>
      </c>
      <c r="AC551" s="47" t="s">
        <v>1687</v>
      </c>
      <c r="AD551" s="47" t="s">
        <v>1687</v>
      </c>
      <c r="AE551" s="312"/>
      <c r="AF551" s="465" t="s">
        <v>1755</v>
      </c>
      <c r="AG551" s="343">
        <v>40</v>
      </c>
      <c r="AH551" s="343">
        <v>15</v>
      </c>
      <c r="AI551" s="343"/>
      <c r="AJ551" s="343"/>
      <c r="AK551" s="343"/>
      <c r="AL551" s="343"/>
      <c r="AM551" s="343"/>
      <c r="AN551" s="343"/>
      <c r="AO551" s="343"/>
      <c r="AP551" s="343"/>
      <c r="AQ551" s="343"/>
      <c r="AR551" s="343"/>
      <c r="AS551" s="343"/>
      <c r="AT551" s="343"/>
      <c r="AU551" s="343"/>
      <c r="AV551" s="343"/>
      <c r="AW551" s="343"/>
      <c r="AX551" s="343"/>
      <c r="AY551" s="343"/>
      <c r="AZ551" s="343"/>
      <c r="BA551" s="343"/>
      <c r="BB551" s="343"/>
      <c r="BC551" s="343"/>
      <c r="BD551" s="343"/>
      <c r="BE551" s="475"/>
      <c r="BF551" s="475"/>
      <c r="BG551" s="475"/>
      <c r="BH551" s="475"/>
      <c r="BI551" s="475"/>
      <c r="BJ551" s="475"/>
      <c r="BK551" s="475"/>
      <c r="BL551" s="475"/>
      <c r="BM551" s="475"/>
      <c r="BN551" s="475"/>
      <c r="BO551" s="475"/>
      <c r="BP551" s="306"/>
      <c r="BQ551" s="496"/>
      <c r="BR551" s="496"/>
      <c r="BS551" s="496"/>
      <c r="BT551" s="496"/>
      <c r="BU551" s="496"/>
      <c r="BV551" s="496"/>
    </row>
    <row r="552" spans="1:74" s="52" customFormat="1" ht="12.75">
      <c r="A552" s="64">
        <v>2996.2204340404778</v>
      </c>
      <c r="B552" s="46" t="s">
        <v>320</v>
      </c>
      <c r="C552" s="47" t="s">
        <v>322</v>
      </c>
      <c r="D552" s="48">
        <v>20.02</v>
      </c>
      <c r="E552" s="49">
        <v>39.082799999999999</v>
      </c>
      <c r="F552" s="49">
        <v>0.1021</v>
      </c>
      <c r="G552" s="49">
        <v>13.725099999999999</v>
      </c>
      <c r="H552" s="49">
        <v>0.38190000000000002</v>
      </c>
      <c r="I552" s="49">
        <v>0.20269999999999999</v>
      </c>
      <c r="J552" s="49">
        <v>45.443199999999997</v>
      </c>
      <c r="K552" s="49">
        <v>0.23200000000000001</v>
      </c>
      <c r="L552" s="49">
        <v>99.169799999999995</v>
      </c>
      <c r="M552" s="47"/>
      <c r="N552" s="50">
        <v>0.98719878705936692</v>
      </c>
      <c r="O552" s="50">
        <v>2.039013494511121E-3</v>
      </c>
      <c r="P552" s="50">
        <v>0.28992819664988106</v>
      </c>
      <c r="Q552" s="50">
        <v>7.7591204475053049E-3</v>
      </c>
      <c r="R552" s="50">
        <v>4.336690521619356E-3</v>
      </c>
      <c r="S552" s="50">
        <v>1.7111827523413583</v>
      </c>
      <c r="T552" s="50">
        <v>6.2786254373690693E-3</v>
      </c>
      <c r="U552" s="50">
        <v>3.0087231859516108</v>
      </c>
      <c r="V552" s="51">
        <v>85.511638083034128</v>
      </c>
      <c r="X552" s="47" t="s">
        <v>1687</v>
      </c>
      <c r="Y552" s="47" t="s">
        <v>1687</v>
      </c>
      <c r="Z552" s="47" t="s">
        <v>1687</v>
      </c>
      <c r="AA552" s="47" t="s">
        <v>1687</v>
      </c>
      <c r="AB552" s="47" t="s">
        <v>1687</v>
      </c>
      <c r="AC552" s="47" t="s">
        <v>1687</v>
      </c>
      <c r="AD552" s="47" t="s">
        <v>1687</v>
      </c>
      <c r="AE552" s="312"/>
      <c r="AF552" s="465" t="s">
        <v>1755</v>
      </c>
      <c r="AG552" s="343">
        <v>40</v>
      </c>
      <c r="AH552" s="343">
        <v>15</v>
      </c>
      <c r="AI552" s="343"/>
      <c r="AJ552" s="343"/>
      <c r="AK552" s="343"/>
      <c r="AL552" s="343"/>
      <c r="AM552" s="343"/>
      <c r="AN552" s="343"/>
      <c r="AO552" s="343"/>
      <c r="AP552" s="343"/>
      <c r="AQ552" s="343"/>
      <c r="AR552" s="343"/>
      <c r="AS552" s="343"/>
      <c r="AT552" s="343"/>
      <c r="AU552" s="343"/>
      <c r="AV552" s="343"/>
      <c r="AW552" s="343"/>
      <c r="AX552" s="343"/>
      <c r="AY552" s="343"/>
      <c r="AZ552" s="343"/>
      <c r="BA552" s="343"/>
      <c r="BB552" s="343"/>
      <c r="BC552" s="343"/>
      <c r="BD552" s="343"/>
      <c r="BE552" s="475"/>
      <c r="BF552" s="475"/>
      <c r="BG552" s="475"/>
      <c r="BH552" s="475"/>
      <c r="BI552" s="475"/>
      <c r="BJ552" s="475"/>
      <c r="BK552" s="475"/>
      <c r="BL552" s="475"/>
      <c r="BM552" s="475"/>
      <c r="BN552" s="475"/>
      <c r="BO552" s="475"/>
      <c r="BP552" s="306"/>
      <c r="BQ552" s="496"/>
      <c r="BR552" s="496"/>
      <c r="BS552" s="496"/>
      <c r="BT552" s="496"/>
      <c r="BU552" s="496"/>
      <c r="BV552" s="496"/>
    </row>
    <row r="553" spans="1:74" s="52" customFormat="1" ht="12.75">
      <c r="A553" s="64">
        <v>2996.2204340404778</v>
      </c>
      <c r="B553" s="46" t="s">
        <v>320</v>
      </c>
      <c r="C553" s="47" t="s">
        <v>322</v>
      </c>
      <c r="D553" s="48">
        <v>25.01</v>
      </c>
      <c r="E553" s="49">
        <v>39.222000000000001</v>
      </c>
      <c r="F553" s="49">
        <v>9.4899999999999998E-2</v>
      </c>
      <c r="G553" s="49">
        <v>13.294</v>
      </c>
      <c r="H553" s="49">
        <v>0.3921</v>
      </c>
      <c r="I553" s="49">
        <v>0.12709999999999999</v>
      </c>
      <c r="J553" s="49">
        <v>45.987699999999997</v>
      </c>
      <c r="K553" s="49">
        <v>0.21540000000000001</v>
      </c>
      <c r="L553" s="49">
        <v>99.333199999999991</v>
      </c>
      <c r="M553" s="47"/>
      <c r="N553" s="50">
        <v>0.98673383975995843</v>
      </c>
      <c r="O553" s="50">
        <v>1.8876084577598134E-3</v>
      </c>
      <c r="P553" s="50">
        <v>0.27969323077432551</v>
      </c>
      <c r="Q553" s="50">
        <v>7.9343439280337071E-3</v>
      </c>
      <c r="R553" s="50">
        <v>2.7083299780553461E-3</v>
      </c>
      <c r="S553" s="50">
        <v>1.7247276358528498</v>
      </c>
      <c r="T553" s="50">
        <v>5.8059545735397265E-3</v>
      </c>
      <c r="U553" s="50">
        <v>3.009490943324522</v>
      </c>
      <c r="V553" s="51">
        <v>86.0461824444602</v>
      </c>
      <c r="X553" s="47" t="s">
        <v>1687</v>
      </c>
      <c r="Y553" s="47" t="s">
        <v>1687</v>
      </c>
      <c r="Z553" s="47" t="s">
        <v>1687</v>
      </c>
      <c r="AA553" s="47" t="s">
        <v>1687</v>
      </c>
      <c r="AB553" s="47" t="s">
        <v>1687</v>
      </c>
      <c r="AC553" s="47" t="s">
        <v>1687</v>
      </c>
      <c r="AD553" s="47" t="s">
        <v>1687</v>
      </c>
      <c r="AE553" s="312"/>
      <c r="AF553" s="465" t="s">
        <v>1755</v>
      </c>
      <c r="AG553" s="343">
        <v>40</v>
      </c>
      <c r="AH553" s="343">
        <v>15</v>
      </c>
      <c r="AI553" s="343"/>
      <c r="AJ553" s="343"/>
      <c r="AK553" s="343"/>
      <c r="AL553" s="343"/>
      <c r="AM553" s="343"/>
      <c r="AN553" s="343"/>
      <c r="AO553" s="343"/>
      <c r="AP553" s="343"/>
      <c r="AQ553" s="343"/>
      <c r="AR553" s="343"/>
      <c r="AS553" s="343"/>
      <c r="AT553" s="343"/>
      <c r="AU553" s="343"/>
      <c r="AV553" s="343"/>
      <c r="AW553" s="343"/>
      <c r="AX553" s="343"/>
      <c r="AY553" s="343"/>
      <c r="AZ553" s="343"/>
      <c r="BA553" s="343"/>
      <c r="BB553" s="343"/>
      <c r="BC553" s="343"/>
      <c r="BD553" s="343"/>
      <c r="BE553" s="475"/>
      <c r="BF553" s="475"/>
      <c r="BG553" s="475"/>
      <c r="BH553" s="475"/>
      <c r="BI553" s="475"/>
      <c r="BJ553" s="475"/>
      <c r="BK553" s="475"/>
      <c r="BL553" s="475"/>
      <c r="BM553" s="475"/>
      <c r="BN553" s="475"/>
      <c r="BO553" s="475"/>
      <c r="BP553" s="306"/>
      <c r="BQ553" s="496"/>
      <c r="BR553" s="496"/>
      <c r="BS553" s="496"/>
      <c r="BT553" s="496"/>
      <c r="BU553" s="496"/>
      <c r="BV553" s="496"/>
    </row>
    <row r="554" spans="1:74" s="52" customFormat="1" ht="12.75">
      <c r="A554" s="64">
        <v>2996.2204340404778</v>
      </c>
      <c r="B554" s="46" t="s">
        <v>320</v>
      </c>
      <c r="C554" s="47" t="s">
        <v>322</v>
      </c>
      <c r="D554" s="48">
        <v>30.01</v>
      </c>
      <c r="E554" s="49">
        <v>39.266500000000001</v>
      </c>
      <c r="F554" s="49">
        <v>6.1699999999999998E-2</v>
      </c>
      <c r="G554" s="49">
        <v>13.171799999999999</v>
      </c>
      <c r="H554" s="49">
        <v>0.42220000000000002</v>
      </c>
      <c r="I554" s="49">
        <v>0.19589999999999999</v>
      </c>
      <c r="J554" s="49">
        <v>45.984400000000001</v>
      </c>
      <c r="K554" s="49">
        <v>0.2014</v>
      </c>
      <c r="L554" s="49">
        <v>99.303899999999999</v>
      </c>
      <c r="M554" s="47"/>
      <c r="N554" s="50">
        <v>0.98803590377632811</v>
      </c>
      <c r="O554" s="50">
        <v>1.2274706406822636E-3</v>
      </c>
      <c r="P554" s="50">
        <v>0.27717346809926691</v>
      </c>
      <c r="Q554" s="50">
        <v>8.5450115776594237E-3</v>
      </c>
      <c r="R554" s="50">
        <v>4.1751367948616265E-3</v>
      </c>
      <c r="S554" s="50">
        <v>1.7249225664086283</v>
      </c>
      <c r="T554" s="50">
        <v>5.4295976448808219E-3</v>
      </c>
      <c r="U554" s="50">
        <v>3.0095091549423074</v>
      </c>
      <c r="V554" s="51">
        <v>86.155835518279986</v>
      </c>
      <c r="X554" s="47" t="s">
        <v>1687</v>
      </c>
      <c r="Y554" s="47" t="s">
        <v>1687</v>
      </c>
      <c r="Z554" s="47" t="s">
        <v>1687</v>
      </c>
      <c r="AA554" s="47" t="s">
        <v>1687</v>
      </c>
      <c r="AB554" s="47" t="s">
        <v>1687</v>
      </c>
      <c r="AC554" s="47" t="s">
        <v>1687</v>
      </c>
      <c r="AD554" s="47" t="s">
        <v>1687</v>
      </c>
      <c r="AE554" s="312"/>
      <c r="AF554" s="465" t="s">
        <v>1755</v>
      </c>
      <c r="AG554" s="343">
        <v>40</v>
      </c>
      <c r="AH554" s="343">
        <v>15</v>
      </c>
      <c r="AI554" s="343"/>
      <c r="AJ554" s="343"/>
      <c r="AK554" s="343"/>
      <c r="AL554" s="343"/>
      <c r="AM554" s="343"/>
      <c r="AN554" s="343"/>
      <c r="AO554" s="343"/>
      <c r="AP554" s="343"/>
      <c r="AQ554" s="343"/>
      <c r="AR554" s="343"/>
      <c r="AS554" s="343"/>
      <c r="AT554" s="343"/>
      <c r="AU554" s="343"/>
      <c r="AV554" s="343"/>
      <c r="AW554" s="343"/>
      <c r="AX554" s="343"/>
      <c r="AY554" s="343"/>
      <c r="AZ554" s="343"/>
      <c r="BA554" s="343"/>
      <c r="BB554" s="343"/>
      <c r="BC554" s="343"/>
      <c r="BD554" s="343"/>
      <c r="BE554" s="475"/>
      <c r="BF554" s="475"/>
      <c r="BG554" s="475"/>
      <c r="BH554" s="475"/>
      <c r="BI554" s="475"/>
      <c r="BJ554" s="475"/>
      <c r="BK554" s="475"/>
      <c r="BL554" s="475"/>
      <c r="BM554" s="475"/>
      <c r="BN554" s="475"/>
      <c r="BO554" s="475"/>
      <c r="BP554" s="306"/>
      <c r="BQ554" s="496"/>
      <c r="BR554" s="496"/>
      <c r="BS554" s="496"/>
      <c r="BT554" s="496"/>
      <c r="BU554" s="496"/>
      <c r="BV554" s="496"/>
    </row>
    <row r="555" spans="1:74" s="52" customFormat="1" ht="12.75">
      <c r="A555" s="64">
        <v>2996.2204340404778</v>
      </c>
      <c r="B555" s="46" t="s">
        <v>320</v>
      </c>
      <c r="C555" s="47" t="s">
        <v>322</v>
      </c>
      <c r="D555" s="48">
        <v>35</v>
      </c>
      <c r="E555" s="49">
        <v>39.286700000000003</v>
      </c>
      <c r="F555" s="49">
        <v>0.1057</v>
      </c>
      <c r="G555" s="49">
        <v>13.019600000000001</v>
      </c>
      <c r="H555" s="49">
        <v>0.3629</v>
      </c>
      <c r="I555" s="49">
        <v>0.19420000000000001</v>
      </c>
      <c r="J555" s="49">
        <v>46.315399999999997</v>
      </c>
      <c r="K555" s="49">
        <v>0.23519999999999999</v>
      </c>
      <c r="L555" s="49">
        <v>99.519700000000014</v>
      </c>
      <c r="M555" s="47"/>
      <c r="N555" s="50">
        <v>0.98545703867243828</v>
      </c>
      <c r="O555" s="50">
        <v>2.0962474517014101E-3</v>
      </c>
      <c r="P555" s="50">
        <v>0.27311514329997355</v>
      </c>
      <c r="Q555" s="50">
        <v>7.3218867273294672E-3</v>
      </c>
      <c r="R555" s="50">
        <v>4.1259799203776457E-3</v>
      </c>
      <c r="S555" s="50">
        <v>1.7319131511426502</v>
      </c>
      <c r="T555" s="50">
        <v>6.3210192096889873E-3</v>
      </c>
      <c r="U555" s="50">
        <v>3.01035046642416</v>
      </c>
      <c r="V555" s="51">
        <v>86.378489318231956</v>
      </c>
      <c r="X555" s="47" t="s">
        <v>1687</v>
      </c>
      <c r="Y555" s="47" t="s">
        <v>1687</v>
      </c>
      <c r="Z555" s="47" t="s">
        <v>1687</v>
      </c>
      <c r="AA555" s="47" t="s">
        <v>1687</v>
      </c>
      <c r="AB555" s="47" t="s">
        <v>1687</v>
      </c>
      <c r="AC555" s="47" t="s">
        <v>1687</v>
      </c>
      <c r="AD555" s="47" t="s">
        <v>1687</v>
      </c>
      <c r="AE555" s="312"/>
      <c r="AF555" s="465" t="s">
        <v>1755</v>
      </c>
      <c r="AG555" s="343">
        <v>40</v>
      </c>
      <c r="AH555" s="343">
        <v>15</v>
      </c>
      <c r="AI555" s="343"/>
      <c r="AJ555" s="343"/>
      <c r="AK555" s="343"/>
      <c r="AL555" s="343"/>
      <c r="AM555" s="343"/>
      <c r="AN555" s="343"/>
      <c r="AO555" s="343"/>
      <c r="AP555" s="343"/>
      <c r="AQ555" s="343"/>
      <c r="AR555" s="343"/>
      <c r="AS555" s="343"/>
      <c r="AT555" s="343"/>
      <c r="AU555" s="343"/>
      <c r="AV555" s="343"/>
      <c r="AW555" s="343"/>
      <c r="AX555" s="343"/>
      <c r="AY555" s="343"/>
      <c r="AZ555" s="343"/>
      <c r="BA555" s="343"/>
      <c r="BB555" s="343"/>
      <c r="BC555" s="343"/>
      <c r="BD555" s="343"/>
      <c r="BE555" s="475"/>
      <c r="BF555" s="475"/>
      <c r="BG555" s="475"/>
      <c r="BH555" s="475"/>
      <c r="BI555" s="475"/>
      <c r="BJ555" s="475"/>
      <c r="BK555" s="475"/>
      <c r="BL555" s="475"/>
      <c r="BM555" s="475"/>
      <c r="BN555" s="475"/>
      <c r="BO555" s="475"/>
      <c r="BP555" s="306"/>
      <c r="BQ555" s="496"/>
      <c r="BR555" s="496"/>
      <c r="BS555" s="496"/>
      <c r="BT555" s="496"/>
      <c r="BU555" s="496"/>
      <c r="BV555" s="496"/>
    </row>
    <row r="556" spans="1:74" s="52" customFormat="1" ht="12.75">
      <c r="A556" s="64">
        <v>2996.2204340404778</v>
      </c>
      <c r="B556" s="46" t="s">
        <v>320</v>
      </c>
      <c r="C556" s="47" t="s">
        <v>322</v>
      </c>
      <c r="D556" s="48">
        <v>40</v>
      </c>
      <c r="E556" s="49">
        <v>39.134099999999997</v>
      </c>
      <c r="F556" s="49">
        <v>0.1193</v>
      </c>
      <c r="G556" s="49">
        <v>12.7491</v>
      </c>
      <c r="H556" s="49">
        <v>0.33650000000000002</v>
      </c>
      <c r="I556" s="49">
        <v>0.1537</v>
      </c>
      <c r="J556" s="49">
        <v>46.855400000000003</v>
      </c>
      <c r="K556" s="49">
        <v>0.2006</v>
      </c>
      <c r="L556" s="49">
        <v>99.548699999999997</v>
      </c>
      <c r="M556" s="47"/>
      <c r="N556" s="50">
        <v>0.98031833915182098</v>
      </c>
      <c r="O556" s="50">
        <v>2.3628036632667221E-3</v>
      </c>
      <c r="P556" s="50">
        <v>0.26708364733513862</v>
      </c>
      <c r="Q556" s="50">
        <v>6.7801724136337836E-3</v>
      </c>
      <c r="R556" s="50">
        <v>3.2611545685931297E-3</v>
      </c>
      <c r="S556" s="50">
        <v>1.7497659946341764</v>
      </c>
      <c r="T556" s="50">
        <v>5.3839417550154639E-3</v>
      </c>
      <c r="U556" s="50">
        <v>3.0149560535216451</v>
      </c>
      <c r="V556" s="51">
        <v>86.757384299885146</v>
      </c>
      <c r="X556" s="47" t="s">
        <v>1687</v>
      </c>
      <c r="Y556" s="47" t="s">
        <v>1687</v>
      </c>
      <c r="Z556" s="47" t="s">
        <v>1687</v>
      </c>
      <c r="AA556" s="47" t="s">
        <v>1687</v>
      </c>
      <c r="AB556" s="47" t="s">
        <v>1687</v>
      </c>
      <c r="AC556" s="47" t="s">
        <v>1687</v>
      </c>
      <c r="AD556" s="47" t="s">
        <v>1687</v>
      </c>
      <c r="AE556" s="312"/>
      <c r="AF556" s="465" t="s">
        <v>1755</v>
      </c>
      <c r="AG556" s="343">
        <v>40</v>
      </c>
      <c r="AH556" s="343">
        <v>15</v>
      </c>
      <c r="AI556" s="343"/>
      <c r="AJ556" s="343"/>
      <c r="AK556" s="343"/>
      <c r="AL556" s="343"/>
      <c r="AM556" s="343"/>
      <c r="AN556" s="343"/>
      <c r="AO556" s="343"/>
      <c r="AP556" s="343"/>
      <c r="AQ556" s="343"/>
      <c r="AR556" s="343"/>
      <c r="AS556" s="343"/>
      <c r="AT556" s="343"/>
      <c r="AU556" s="343"/>
      <c r="AV556" s="343"/>
      <c r="AW556" s="343"/>
      <c r="AX556" s="343"/>
      <c r="AY556" s="343"/>
      <c r="AZ556" s="343"/>
      <c r="BA556" s="343"/>
      <c r="BB556" s="343"/>
      <c r="BC556" s="343"/>
      <c r="BD556" s="343"/>
      <c r="BE556" s="475"/>
      <c r="BF556" s="475"/>
      <c r="BG556" s="475"/>
      <c r="BH556" s="475"/>
      <c r="BI556" s="475"/>
      <c r="BJ556" s="475"/>
      <c r="BK556" s="475"/>
      <c r="BL556" s="475"/>
      <c r="BM556" s="475"/>
      <c r="BN556" s="475"/>
      <c r="BO556" s="475"/>
      <c r="BP556" s="306"/>
      <c r="BQ556" s="496"/>
      <c r="BR556" s="496"/>
      <c r="BS556" s="496"/>
      <c r="BT556" s="496"/>
      <c r="BU556" s="496"/>
      <c r="BV556" s="496"/>
    </row>
    <row r="557" spans="1:74" s="52" customFormat="1" ht="12.75">
      <c r="A557" s="64">
        <v>2996.2204340404778</v>
      </c>
      <c r="B557" s="46" t="s">
        <v>320</v>
      </c>
      <c r="C557" s="47" t="s">
        <v>322</v>
      </c>
      <c r="D557" s="48">
        <v>45</v>
      </c>
      <c r="E557" s="49">
        <v>39.237400000000001</v>
      </c>
      <c r="F557" s="49">
        <v>9.8100000000000007E-2</v>
      </c>
      <c r="G557" s="49">
        <v>12.6639</v>
      </c>
      <c r="H557" s="49">
        <v>0.37080000000000002</v>
      </c>
      <c r="I557" s="49">
        <v>0.1749</v>
      </c>
      <c r="J557" s="49">
        <v>46.639600000000002</v>
      </c>
      <c r="K557" s="49">
        <v>0.2137</v>
      </c>
      <c r="L557" s="49">
        <v>99.398400000000009</v>
      </c>
      <c r="M557" s="47"/>
      <c r="N557" s="50">
        <v>0.98399714148428008</v>
      </c>
      <c r="O557" s="50">
        <v>1.9450825487152094E-3</v>
      </c>
      <c r="P557" s="50">
        <v>0.26559327941259259</v>
      </c>
      <c r="Q557" s="50">
        <v>7.4795803639361221E-3</v>
      </c>
      <c r="R557" s="50">
        <v>3.7150884978992237E-3</v>
      </c>
      <c r="S557" s="50">
        <v>1.7436406189963203</v>
      </c>
      <c r="T557" s="50">
        <v>5.7419021145456032E-3</v>
      </c>
      <c r="U557" s="50">
        <v>3.0121126934182891</v>
      </c>
      <c r="V557" s="51">
        <v>86.781365792060726</v>
      </c>
      <c r="X557" s="47" t="s">
        <v>1687</v>
      </c>
      <c r="Y557" s="47" t="s">
        <v>1687</v>
      </c>
      <c r="Z557" s="47" t="s">
        <v>1687</v>
      </c>
      <c r="AA557" s="47" t="s">
        <v>1687</v>
      </c>
      <c r="AB557" s="47" t="s">
        <v>1687</v>
      </c>
      <c r="AC557" s="47" t="s">
        <v>1687</v>
      </c>
      <c r="AD557" s="47" t="s">
        <v>1687</v>
      </c>
      <c r="AE557" s="312"/>
      <c r="AF557" s="465" t="s">
        <v>1755</v>
      </c>
      <c r="AG557" s="343">
        <v>40</v>
      </c>
      <c r="AH557" s="343">
        <v>15</v>
      </c>
      <c r="AI557" s="343"/>
      <c r="AJ557" s="343"/>
      <c r="AK557" s="343"/>
      <c r="AL557" s="343"/>
      <c r="AM557" s="343"/>
      <c r="AN557" s="343"/>
      <c r="AO557" s="343"/>
      <c r="AP557" s="343"/>
      <c r="AQ557" s="343"/>
      <c r="AR557" s="343"/>
      <c r="AS557" s="343"/>
      <c r="AT557" s="343"/>
      <c r="AU557" s="343"/>
      <c r="AV557" s="343"/>
      <c r="AW557" s="343"/>
      <c r="AX557" s="343"/>
      <c r="AY557" s="343"/>
      <c r="AZ557" s="343"/>
      <c r="BA557" s="343"/>
      <c r="BB557" s="343"/>
      <c r="BC557" s="343"/>
      <c r="BD557" s="343"/>
      <c r="BE557" s="475"/>
      <c r="BF557" s="475"/>
      <c r="BG557" s="475"/>
      <c r="BH557" s="475"/>
      <c r="BI557" s="475"/>
      <c r="BJ557" s="475"/>
      <c r="BK557" s="475"/>
      <c r="BL557" s="475"/>
      <c r="BM557" s="475"/>
      <c r="BN557" s="475"/>
      <c r="BO557" s="475"/>
      <c r="BP557" s="306"/>
      <c r="BQ557" s="496"/>
      <c r="BR557" s="496"/>
      <c r="BS557" s="496"/>
      <c r="BT557" s="496"/>
      <c r="BU557" s="496"/>
      <c r="BV557" s="496"/>
    </row>
    <row r="558" spans="1:74" s="52" customFormat="1" ht="12.75">
      <c r="A558" s="64">
        <v>2996.2204340404778</v>
      </c>
      <c r="B558" s="46" t="s">
        <v>320</v>
      </c>
      <c r="C558" s="47" t="s">
        <v>322</v>
      </c>
      <c r="D558" s="48">
        <v>50</v>
      </c>
      <c r="E558" s="49">
        <v>39.3626</v>
      </c>
      <c r="F558" s="49">
        <v>9.5500000000000002E-2</v>
      </c>
      <c r="G558" s="49">
        <v>12.4674</v>
      </c>
      <c r="H558" s="49">
        <v>0.38890000000000002</v>
      </c>
      <c r="I558" s="49">
        <v>0.1467</v>
      </c>
      <c r="J558" s="49">
        <v>46.902700000000003</v>
      </c>
      <c r="K558" s="49">
        <v>0.22040000000000001</v>
      </c>
      <c r="L558" s="49">
        <v>99.584199999999996</v>
      </c>
      <c r="M558" s="47"/>
      <c r="N558" s="50">
        <v>0.98423685315312204</v>
      </c>
      <c r="O558" s="50">
        <v>1.8879680137547556E-3</v>
      </c>
      <c r="P558" s="50">
        <v>0.26070402301222639</v>
      </c>
      <c r="Q558" s="50">
        <v>7.8216374399293059E-3</v>
      </c>
      <c r="R558" s="50">
        <v>3.1069316452122658E-3</v>
      </c>
      <c r="S558" s="50">
        <v>1.7483252709594164</v>
      </c>
      <c r="T558" s="50">
        <v>5.9045265957076007E-3</v>
      </c>
      <c r="U558" s="50">
        <v>3.011987210819369</v>
      </c>
      <c r="V558" s="51">
        <v>87.023383691093855</v>
      </c>
      <c r="X558" s="47" t="s">
        <v>1687</v>
      </c>
      <c r="Y558" s="47" t="s">
        <v>1687</v>
      </c>
      <c r="Z558" s="47" t="s">
        <v>1687</v>
      </c>
      <c r="AA558" s="47" t="s">
        <v>1687</v>
      </c>
      <c r="AB558" s="47" t="s">
        <v>1687</v>
      </c>
      <c r="AC558" s="47" t="s">
        <v>1687</v>
      </c>
      <c r="AD558" s="47" t="s">
        <v>1687</v>
      </c>
      <c r="AE558" s="312"/>
      <c r="AF558" s="465" t="s">
        <v>1755</v>
      </c>
      <c r="AG558" s="343">
        <v>40</v>
      </c>
      <c r="AH558" s="343">
        <v>15</v>
      </c>
      <c r="AI558" s="343"/>
      <c r="AJ558" s="343"/>
      <c r="AK558" s="343"/>
      <c r="AL558" s="343"/>
      <c r="AM558" s="343"/>
      <c r="AN558" s="343"/>
      <c r="AO558" s="343"/>
      <c r="AP558" s="343"/>
      <c r="AQ558" s="343"/>
      <c r="AR558" s="343"/>
      <c r="AS558" s="343"/>
      <c r="AT558" s="343"/>
      <c r="AU558" s="343"/>
      <c r="AV558" s="343"/>
      <c r="AW558" s="343"/>
      <c r="AX558" s="343"/>
      <c r="AY558" s="343"/>
      <c r="AZ558" s="343"/>
      <c r="BA558" s="343"/>
      <c r="BB558" s="343"/>
      <c r="BC558" s="343"/>
      <c r="BD558" s="343"/>
      <c r="BE558" s="475"/>
      <c r="BF558" s="475"/>
      <c r="BG558" s="475"/>
      <c r="BH558" s="475"/>
      <c r="BI558" s="475"/>
      <c r="BJ558" s="475"/>
      <c r="BK558" s="475"/>
      <c r="BL558" s="475"/>
      <c r="BM558" s="475"/>
      <c r="BN558" s="475"/>
      <c r="BO558" s="475"/>
      <c r="BP558" s="306"/>
      <c r="BQ558" s="496"/>
      <c r="BR558" s="496"/>
      <c r="BS558" s="496"/>
      <c r="BT558" s="496"/>
      <c r="BU558" s="496"/>
      <c r="BV558" s="496"/>
    </row>
    <row r="559" spans="1:74" s="52" customFormat="1" ht="12.75">
      <c r="A559" s="64">
        <v>2996.2204340404778</v>
      </c>
      <c r="B559" s="46" t="s">
        <v>320</v>
      </c>
      <c r="C559" s="47" t="s">
        <v>322</v>
      </c>
      <c r="D559" s="48">
        <v>54.99</v>
      </c>
      <c r="E559" s="49">
        <v>39.555900000000001</v>
      </c>
      <c r="F559" s="49">
        <v>0.1028</v>
      </c>
      <c r="G559" s="49">
        <v>11.966699999999999</v>
      </c>
      <c r="H559" s="49">
        <v>0.44490000000000002</v>
      </c>
      <c r="I559" s="49">
        <v>0.1946</v>
      </c>
      <c r="J559" s="49">
        <v>46.8508</v>
      </c>
      <c r="K559" s="49">
        <v>0.22520000000000001</v>
      </c>
      <c r="L559" s="49">
        <v>99.340900000000005</v>
      </c>
      <c r="M559" s="47"/>
      <c r="N559" s="50">
        <v>0.98907902272984438</v>
      </c>
      <c r="O559" s="50">
        <v>2.0323020277689435E-3</v>
      </c>
      <c r="P559" s="50">
        <v>0.25023618961546301</v>
      </c>
      <c r="Q559" s="50">
        <v>8.9480008956300313E-3</v>
      </c>
      <c r="R559" s="50">
        <v>4.1214334914142919E-3</v>
      </c>
      <c r="S559" s="50">
        <v>1.7464062517934431</v>
      </c>
      <c r="T559" s="50">
        <v>6.0331726610538218E-3</v>
      </c>
      <c r="U559" s="50">
        <v>3.0068563732146174</v>
      </c>
      <c r="V559" s="51">
        <v>87.467150631192297</v>
      </c>
      <c r="X559" s="47" t="s">
        <v>1687</v>
      </c>
      <c r="Y559" s="47" t="s">
        <v>1687</v>
      </c>
      <c r="Z559" s="47" t="s">
        <v>1687</v>
      </c>
      <c r="AA559" s="47" t="s">
        <v>1687</v>
      </c>
      <c r="AB559" s="47" t="s">
        <v>1687</v>
      </c>
      <c r="AC559" s="47" t="s">
        <v>1687</v>
      </c>
      <c r="AD559" s="47" t="s">
        <v>1687</v>
      </c>
      <c r="AE559" s="312"/>
      <c r="AF559" s="465" t="s">
        <v>1755</v>
      </c>
      <c r="AG559" s="343">
        <v>40</v>
      </c>
      <c r="AH559" s="343">
        <v>15</v>
      </c>
      <c r="AI559" s="343"/>
      <c r="AJ559" s="343"/>
      <c r="AK559" s="343"/>
      <c r="AL559" s="343"/>
      <c r="AM559" s="343"/>
      <c r="AN559" s="343"/>
      <c r="AO559" s="343"/>
      <c r="AP559" s="343"/>
      <c r="AQ559" s="343"/>
      <c r="AR559" s="343"/>
      <c r="AS559" s="343"/>
      <c r="AT559" s="343"/>
      <c r="AU559" s="343"/>
      <c r="AV559" s="343"/>
      <c r="AW559" s="343"/>
      <c r="AX559" s="343"/>
      <c r="AY559" s="343"/>
      <c r="AZ559" s="343"/>
      <c r="BA559" s="343"/>
      <c r="BB559" s="343"/>
      <c r="BC559" s="343"/>
      <c r="BD559" s="343"/>
      <c r="BE559" s="475"/>
      <c r="BF559" s="475"/>
      <c r="BG559" s="475"/>
      <c r="BH559" s="475"/>
      <c r="BI559" s="475"/>
      <c r="BJ559" s="475"/>
      <c r="BK559" s="475"/>
      <c r="BL559" s="475"/>
      <c r="BM559" s="475"/>
      <c r="BN559" s="475"/>
      <c r="BO559" s="475"/>
      <c r="BP559" s="306"/>
      <c r="BQ559" s="496"/>
      <c r="BR559" s="496"/>
      <c r="BS559" s="496"/>
      <c r="BT559" s="496"/>
      <c r="BU559" s="496"/>
      <c r="BV559" s="496"/>
    </row>
    <row r="560" spans="1:74" s="52" customFormat="1" ht="12.75">
      <c r="A560" s="64">
        <v>2996.2204340404778</v>
      </c>
      <c r="B560" s="46" t="s">
        <v>320</v>
      </c>
      <c r="C560" s="47" t="s">
        <v>322</v>
      </c>
      <c r="D560" s="48">
        <v>59.99</v>
      </c>
      <c r="E560" s="49">
        <v>39.578499999999998</v>
      </c>
      <c r="F560" s="49">
        <v>6.0100000000000001E-2</v>
      </c>
      <c r="G560" s="49">
        <v>12.017899999999999</v>
      </c>
      <c r="H560" s="49">
        <v>0.39539999999999997</v>
      </c>
      <c r="I560" s="49">
        <v>0.17510000000000001</v>
      </c>
      <c r="J560" s="49">
        <v>46.980699999999999</v>
      </c>
      <c r="K560" s="49">
        <v>0.28439999999999999</v>
      </c>
      <c r="L560" s="49">
        <v>99.492099999999994</v>
      </c>
      <c r="M560" s="47"/>
      <c r="N560" s="50">
        <v>0.98848563232413111</v>
      </c>
      <c r="O560" s="50">
        <v>1.1867545830829536E-3</v>
      </c>
      <c r="P560" s="50">
        <v>0.25101265104295656</v>
      </c>
      <c r="Q560" s="50">
        <v>7.9431284902571585E-3</v>
      </c>
      <c r="R560" s="50">
        <v>3.704101816308359E-3</v>
      </c>
      <c r="S560" s="50">
        <v>1.7491983517085314</v>
      </c>
      <c r="T560" s="50">
        <v>7.6102385444353614E-3</v>
      </c>
      <c r="U560" s="50">
        <v>3.0091408585097028</v>
      </c>
      <c r="V560" s="51">
        <v>87.450691417172294</v>
      </c>
      <c r="X560" s="47" t="s">
        <v>1687</v>
      </c>
      <c r="Y560" s="47" t="s">
        <v>1687</v>
      </c>
      <c r="Z560" s="47" t="s">
        <v>1687</v>
      </c>
      <c r="AA560" s="47" t="s">
        <v>1687</v>
      </c>
      <c r="AB560" s="47" t="s">
        <v>1687</v>
      </c>
      <c r="AC560" s="47" t="s">
        <v>1687</v>
      </c>
      <c r="AD560" s="47" t="s">
        <v>1687</v>
      </c>
      <c r="AE560" s="312"/>
      <c r="AF560" s="465" t="s">
        <v>1755</v>
      </c>
      <c r="AG560" s="343">
        <v>40</v>
      </c>
      <c r="AH560" s="343">
        <v>15</v>
      </c>
      <c r="AI560" s="343"/>
      <c r="AJ560" s="343"/>
      <c r="AK560" s="343"/>
      <c r="AL560" s="343"/>
      <c r="AM560" s="343"/>
      <c r="AN560" s="343"/>
      <c r="AO560" s="343"/>
      <c r="AP560" s="343"/>
      <c r="AQ560" s="343"/>
      <c r="AR560" s="343"/>
      <c r="AS560" s="343"/>
      <c r="AT560" s="343"/>
      <c r="AU560" s="343"/>
      <c r="AV560" s="343"/>
      <c r="AW560" s="343"/>
      <c r="AX560" s="343"/>
      <c r="AY560" s="343"/>
      <c r="AZ560" s="343"/>
      <c r="BA560" s="343"/>
      <c r="BB560" s="343"/>
      <c r="BC560" s="343"/>
      <c r="BD560" s="343"/>
      <c r="BE560" s="475"/>
      <c r="BF560" s="475"/>
      <c r="BG560" s="475"/>
      <c r="BH560" s="475"/>
      <c r="BI560" s="475"/>
      <c r="BJ560" s="475"/>
      <c r="BK560" s="475"/>
      <c r="BL560" s="475"/>
      <c r="BM560" s="475"/>
      <c r="BN560" s="475"/>
      <c r="BO560" s="475"/>
      <c r="BP560" s="306"/>
      <c r="BQ560" s="496"/>
      <c r="BR560" s="496"/>
      <c r="BS560" s="496"/>
      <c r="BT560" s="496"/>
      <c r="BU560" s="496"/>
      <c r="BV560" s="496"/>
    </row>
    <row r="561" spans="1:74" s="52" customFormat="1" ht="12.75">
      <c r="A561" s="64">
        <v>2996.2204340404778</v>
      </c>
      <c r="B561" s="46" t="s">
        <v>320</v>
      </c>
      <c r="C561" s="47" t="s">
        <v>322</v>
      </c>
      <c r="D561" s="48">
        <v>64.989999999999995</v>
      </c>
      <c r="E561" s="49">
        <v>39.297199999999997</v>
      </c>
      <c r="F561" s="49">
        <v>5.7500000000000002E-2</v>
      </c>
      <c r="G561" s="49">
        <v>11.964600000000001</v>
      </c>
      <c r="H561" s="49">
        <v>0.42199999999999999</v>
      </c>
      <c r="I561" s="49">
        <v>0.1575</v>
      </c>
      <c r="J561" s="49">
        <v>47.201000000000001</v>
      </c>
      <c r="K561" s="49">
        <v>0.30320000000000003</v>
      </c>
      <c r="L561" s="49">
        <v>99.402999999999992</v>
      </c>
      <c r="M561" s="47"/>
      <c r="N561" s="50">
        <v>0.98304548243806</v>
      </c>
      <c r="O561" s="50">
        <v>1.1372482162623663E-3</v>
      </c>
      <c r="P561" s="50">
        <v>0.25030307353809023</v>
      </c>
      <c r="Q561" s="50">
        <v>8.4911858764956088E-3</v>
      </c>
      <c r="R561" s="50">
        <v>3.3371697783139411E-3</v>
      </c>
      <c r="S561" s="50">
        <v>1.7602394490539266</v>
      </c>
      <c r="T561" s="50">
        <v>8.1264122282667314E-3</v>
      </c>
      <c r="U561" s="50">
        <v>3.0146800211294154</v>
      </c>
      <c r="V561" s="51">
        <v>87.550471043238801</v>
      </c>
      <c r="X561" s="47" t="s">
        <v>1687</v>
      </c>
      <c r="Y561" s="47" t="s">
        <v>1687</v>
      </c>
      <c r="Z561" s="47" t="s">
        <v>1687</v>
      </c>
      <c r="AA561" s="47" t="s">
        <v>1687</v>
      </c>
      <c r="AB561" s="47" t="s">
        <v>1687</v>
      </c>
      <c r="AC561" s="47" t="s">
        <v>1687</v>
      </c>
      <c r="AD561" s="47" t="s">
        <v>1687</v>
      </c>
      <c r="AE561" s="312"/>
      <c r="AF561" s="465" t="s">
        <v>1755</v>
      </c>
      <c r="AG561" s="343">
        <v>40</v>
      </c>
      <c r="AH561" s="343">
        <v>15</v>
      </c>
      <c r="AI561" s="343"/>
      <c r="AJ561" s="343"/>
      <c r="AK561" s="343"/>
      <c r="AL561" s="343"/>
      <c r="AM561" s="343"/>
      <c r="AN561" s="343"/>
      <c r="AO561" s="343"/>
      <c r="AP561" s="343"/>
      <c r="AQ561" s="343"/>
      <c r="AR561" s="343"/>
      <c r="AS561" s="343"/>
      <c r="AT561" s="343"/>
      <c r="AU561" s="343"/>
      <c r="AV561" s="343"/>
      <c r="AW561" s="343"/>
      <c r="AX561" s="343"/>
      <c r="AY561" s="343"/>
      <c r="AZ561" s="343"/>
      <c r="BA561" s="343"/>
      <c r="BB561" s="343"/>
      <c r="BC561" s="343"/>
      <c r="BD561" s="343"/>
      <c r="BE561" s="475"/>
      <c r="BF561" s="475"/>
      <c r="BG561" s="475"/>
      <c r="BH561" s="475"/>
      <c r="BI561" s="475"/>
      <c r="BJ561" s="475"/>
      <c r="BK561" s="475"/>
      <c r="BL561" s="475"/>
      <c r="BM561" s="475"/>
      <c r="BN561" s="475"/>
      <c r="BO561" s="475"/>
      <c r="BP561" s="306"/>
      <c r="BQ561" s="496"/>
      <c r="BR561" s="496"/>
      <c r="BS561" s="496"/>
      <c r="BT561" s="496"/>
      <c r="BU561" s="496"/>
      <c r="BV561" s="496"/>
    </row>
    <row r="562" spans="1:74" s="52" customFormat="1" ht="12.75">
      <c r="A562" s="64">
        <v>2996.2204340404778</v>
      </c>
      <c r="B562" s="46" t="s">
        <v>320</v>
      </c>
      <c r="C562" s="47" t="s">
        <v>322</v>
      </c>
      <c r="D562" s="48">
        <v>69.989999999999995</v>
      </c>
      <c r="E562" s="49">
        <v>39.521799999999999</v>
      </c>
      <c r="F562" s="49">
        <v>0.1017</v>
      </c>
      <c r="G562" s="49">
        <v>12.2258</v>
      </c>
      <c r="H562" s="49">
        <v>0.3654</v>
      </c>
      <c r="I562" s="49">
        <v>0.14680000000000001</v>
      </c>
      <c r="J562" s="49">
        <v>47.002899999999997</v>
      </c>
      <c r="K562" s="49">
        <v>0.23269999999999999</v>
      </c>
      <c r="L562" s="49">
        <v>99.597099999999983</v>
      </c>
      <c r="M562" s="47"/>
      <c r="N562" s="50">
        <v>0.98652293672130964</v>
      </c>
      <c r="O562" s="50">
        <v>2.0070899623058163E-3</v>
      </c>
      <c r="P562" s="50">
        <v>0.25521356374668097</v>
      </c>
      <c r="Q562" s="50">
        <v>7.336398381721284E-3</v>
      </c>
      <c r="R562" s="50">
        <v>3.1037180777967084E-3</v>
      </c>
      <c r="S562" s="50">
        <v>1.7490558225173387</v>
      </c>
      <c r="T562" s="50">
        <v>6.2233539469252631E-3</v>
      </c>
      <c r="U562" s="50">
        <v>3.0094628833540784</v>
      </c>
      <c r="V562" s="51">
        <v>87.2665039192959</v>
      </c>
      <c r="X562" s="47" t="s">
        <v>1687</v>
      </c>
      <c r="Y562" s="47" t="s">
        <v>1687</v>
      </c>
      <c r="Z562" s="47" t="s">
        <v>1687</v>
      </c>
      <c r="AA562" s="47" t="s">
        <v>1687</v>
      </c>
      <c r="AB562" s="47" t="s">
        <v>1687</v>
      </c>
      <c r="AC562" s="47" t="s">
        <v>1687</v>
      </c>
      <c r="AD562" s="47" t="s">
        <v>1687</v>
      </c>
      <c r="AE562" s="312"/>
      <c r="AF562" s="465" t="s">
        <v>1755</v>
      </c>
      <c r="AG562" s="343">
        <v>40</v>
      </c>
      <c r="AH562" s="343">
        <v>15</v>
      </c>
      <c r="AI562" s="343"/>
      <c r="AJ562" s="343"/>
      <c r="AK562" s="343"/>
      <c r="AL562" s="343"/>
      <c r="AM562" s="343"/>
      <c r="AN562" s="343"/>
      <c r="AO562" s="343"/>
      <c r="AP562" s="343"/>
      <c r="AQ562" s="343"/>
      <c r="AR562" s="343"/>
      <c r="AS562" s="343"/>
      <c r="AT562" s="343"/>
      <c r="AU562" s="343"/>
      <c r="AV562" s="343"/>
      <c r="AW562" s="343"/>
      <c r="AX562" s="343"/>
      <c r="AY562" s="343"/>
      <c r="AZ562" s="343"/>
      <c r="BA562" s="343"/>
      <c r="BB562" s="343"/>
      <c r="BC562" s="343"/>
      <c r="BD562" s="343"/>
      <c r="BE562" s="475"/>
      <c r="BF562" s="475"/>
      <c r="BG562" s="475"/>
      <c r="BH562" s="475"/>
      <c r="BI562" s="475"/>
      <c r="BJ562" s="475"/>
      <c r="BK562" s="475"/>
      <c r="BL562" s="475"/>
      <c r="BM562" s="475"/>
      <c r="BN562" s="475"/>
      <c r="BO562" s="475"/>
      <c r="BP562" s="306"/>
      <c r="BQ562" s="496"/>
      <c r="BR562" s="496"/>
      <c r="BS562" s="496"/>
      <c r="BT562" s="496"/>
      <c r="BU562" s="496"/>
      <c r="BV562" s="496"/>
    </row>
    <row r="563" spans="1:74" s="52" customFormat="1" ht="12.75">
      <c r="A563" s="64">
        <v>2996.2204340404778</v>
      </c>
      <c r="B563" s="46" t="s">
        <v>320</v>
      </c>
      <c r="C563" s="47" t="s">
        <v>322</v>
      </c>
      <c r="D563" s="48">
        <v>74.98</v>
      </c>
      <c r="E563" s="49">
        <v>39.43</v>
      </c>
      <c r="F563" s="49">
        <v>5.3999999999999999E-2</v>
      </c>
      <c r="G563" s="49">
        <v>11.9739</v>
      </c>
      <c r="H563" s="49">
        <v>0.44280000000000003</v>
      </c>
      <c r="I563" s="49">
        <v>0.17510000000000001</v>
      </c>
      <c r="J563" s="49">
        <v>47.2988</v>
      </c>
      <c r="K563" s="49">
        <v>0.20930000000000001</v>
      </c>
      <c r="L563" s="49">
        <v>99.5839</v>
      </c>
      <c r="M563" s="47"/>
      <c r="N563" s="50">
        <v>0.98426297137751462</v>
      </c>
      <c r="O563" s="50">
        <v>1.0657455913443941E-3</v>
      </c>
      <c r="P563" s="50">
        <v>0.24996315102066749</v>
      </c>
      <c r="Q563" s="50">
        <v>8.8906983304814537E-3</v>
      </c>
      <c r="R563" s="50">
        <v>3.7021691301101114E-3</v>
      </c>
      <c r="S563" s="50">
        <v>1.7601230810282709</v>
      </c>
      <c r="T563" s="50">
        <v>5.5977209614076597E-3</v>
      </c>
      <c r="U563" s="50">
        <v>3.0136055374397968</v>
      </c>
      <c r="V563" s="51">
        <v>87.564555836697949</v>
      </c>
      <c r="X563" s="47" t="s">
        <v>1687</v>
      </c>
      <c r="Y563" s="47" t="s">
        <v>1687</v>
      </c>
      <c r="Z563" s="47" t="s">
        <v>1687</v>
      </c>
      <c r="AA563" s="47" t="s">
        <v>1687</v>
      </c>
      <c r="AB563" s="47" t="s">
        <v>1687</v>
      </c>
      <c r="AC563" s="47" t="s">
        <v>1687</v>
      </c>
      <c r="AD563" s="47" t="s">
        <v>1687</v>
      </c>
      <c r="AE563" s="312"/>
      <c r="AF563" s="465" t="s">
        <v>1755</v>
      </c>
      <c r="AG563" s="343">
        <v>40</v>
      </c>
      <c r="AH563" s="343">
        <v>15</v>
      </c>
      <c r="AI563" s="343"/>
      <c r="AJ563" s="343"/>
      <c r="AK563" s="343"/>
      <c r="AL563" s="343"/>
      <c r="AM563" s="343"/>
      <c r="AN563" s="343"/>
      <c r="AO563" s="343"/>
      <c r="AP563" s="343"/>
      <c r="AQ563" s="343"/>
      <c r="AR563" s="343"/>
      <c r="AS563" s="343"/>
      <c r="AT563" s="343"/>
      <c r="AU563" s="343"/>
      <c r="AV563" s="343"/>
      <c r="AW563" s="343"/>
      <c r="AX563" s="343"/>
      <c r="AY563" s="343"/>
      <c r="AZ563" s="343"/>
      <c r="BA563" s="343"/>
      <c r="BB563" s="343"/>
      <c r="BC563" s="343"/>
      <c r="BD563" s="343"/>
      <c r="BE563" s="475"/>
      <c r="BF563" s="475"/>
      <c r="BG563" s="475"/>
      <c r="BH563" s="475"/>
      <c r="BI563" s="475"/>
      <c r="BJ563" s="475"/>
      <c r="BK563" s="475"/>
      <c r="BL563" s="475"/>
      <c r="BM563" s="475"/>
      <c r="BN563" s="475"/>
      <c r="BO563" s="475"/>
      <c r="BP563" s="306"/>
      <c r="BQ563" s="496"/>
      <c r="BR563" s="496"/>
      <c r="BS563" s="496"/>
      <c r="BT563" s="496"/>
      <c r="BU563" s="496"/>
      <c r="BV563" s="496"/>
    </row>
    <row r="564" spans="1:74" s="52" customFormat="1" ht="12.75">
      <c r="A564" s="64">
        <v>2996.2204340404778</v>
      </c>
      <c r="B564" s="46" t="s">
        <v>320</v>
      </c>
      <c r="C564" s="47" t="s">
        <v>322</v>
      </c>
      <c r="D564" s="48">
        <v>79.98</v>
      </c>
      <c r="E564" s="49">
        <v>39.528300000000002</v>
      </c>
      <c r="F564" s="49">
        <v>7.6799999999999993E-2</v>
      </c>
      <c r="G564" s="49">
        <v>11.772399999999999</v>
      </c>
      <c r="H564" s="49">
        <v>0.4536</v>
      </c>
      <c r="I564" s="49">
        <v>0.1628</v>
      </c>
      <c r="J564" s="49">
        <v>47.226599999999998</v>
      </c>
      <c r="K564" s="49">
        <v>0.215</v>
      </c>
      <c r="L564" s="49">
        <v>99.43549999999999</v>
      </c>
      <c r="M564" s="47"/>
      <c r="N564" s="50">
        <v>0.98684664626736673</v>
      </c>
      <c r="O564" s="50">
        <v>1.5159265792629687E-3</v>
      </c>
      <c r="P564" s="50">
        <v>0.24578905318278998</v>
      </c>
      <c r="Q564" s="50">
        <v>9.1087434625178668E-3</v>
      </c>
      <c r="R564" s="50">
        <v>3.4425612213333759E-3</v>
      </c>
      <c r="S564" s="50">
        <v>1.7576676457069373</v>
      </c>
      <c r="T564" s="50">
        <v>5.7509241538990672E-3</v>
      </c>
      <c r="U564" s="50">
        <v>3.0101215005741073</v>
      </c>
      <c r="V564" s="51">
        <v>87.731751161929225</v>
      </c>
      <c r="X564" s="47" t="s">
        <v>1687</v>
      </c>
      <c r="Y564" s="47" t="s">
        <v>1687</v>
      </c>
      <c r="Z564" s="47" t="s">
        <v>1687</v>
      </c>
      <c r="AA564" s="47" t="s">
        <v>1687</v>
      </c>
      <c r="AB564" s="47" t="s">
        <v>1687</v>
      </c>
      <c r="AC564" s="47" t="s">
        <v>1687</v>
      </c>
      <c r="AD564" s="47" t="s">
        <v>1687</v>
      </c>
      <c r="AE564" s="312"/>
      <c r="AF564" s="465" t="s">
        <v>1755</v>
      </c>
      <c r="AG564" s="343">
        <v>40</v>
      </c>
      <c r="AH564" s="343">
        <v>15</v>
      </c>
      <c r="AI564" s="343"/>
      <c r="AJ564" s="343"/>
      <c r="AK564" s="343"/>
      <c r="AL564" s="343"/>
      <c r="AM564" s="343"/>
      <c r="AN564" s="343"/>
      <c r="AO564" s="343"/>
      <c r="AP564" s="343"/>
      <c r="AQ564" s="343"/>
      <c r="AR564" s="343"/>
      <c r="AS564" s="343"/>
      <c r="AT564" s="343"/>
      <c r="AU564" s="343"/>
      <c r="AV564" s="343"/>
      <c r="AW564" s="343"/>
      <c r="AX564" s="343"/>
      <c r="AY564" s="343"/>
      <c r="AZ564" s="343"/>
      <c r="BA564" s="343"/>
      <c r="BB564" s="343"/>
      <c r="BC564" s="343"/>
      <c r="BD564" s="343"/>
      <c r="BE564" s="475"/>
      <c r="BF564" s="475"/>
      <c r="BG564" s="475"/>
      <c r="BH564" s="475"/>
      <c r="BI564" s="475"/>
      <c r="BJ564" s="475"/>
      <c r="BK564" s="475"/>
      <c r="BL564" s="475"/>
      <c r="BM564" s="475"/>
      <c r="BN564" s="475"/>
      <c r="BO564" s="475"/>
      <c r="BP564" s="306"/>
      <c r="BQ564" s="496"/>
      <c r="BR564" s="496"/>
      <c r="BS564" s="496"/>
      <c r="BT564" s="496"/>
      <c r="BU564" s="496"/>
      <c r="BV564" s="496"/>
    </row>
    <row r="565" spans="1:74" s="52" customFormat="1" ht="12.75">
      <c r="A565" s="64">
        <v>2996.2204340404778</v>
      </c>
      <c r="B565" s="46" t="s">
        <v>320</v>
      </c>
      <c r="C565" s="47" t="s">
        <v>322</v>
      </c>
      <c r="D565" s="48">
        <v>84.98</v>
      </c>
      <c r="E565" s="49">
        <v>39.443899999999999</v>
      </c>
      <c r="F565" s="49">
        <v>8.7999999999999995E-2</v>
      </c>
      <c r="G565" s="49">
        <v>11.9223</v>
      </c>
      <c r="H565" s="49">
        <v>0.3468</v>
      </c>
      <c r="I565" s="49">
        <v>0.1716</v>
      </c>
      <c r="J565" s="49">
        <v>47.311999999999998</v>
      </c>
      <c r="K565" s="49">
        <v>0.214</v>
      </c>
      <c r="L565" s="49">
        <v>99.498599999999996</v>
      </c>
      <c r="M565" s="47"/>
      <c r="N565" s="50">
        <v>0.98454958705923123</v>
      </c>
      <c r="O565" s="50">
        <v>1.7366641230625876E-3</v>
      </c>
      <c r="P565" s="50">
        <v>0.2488707089966275</v>
      </c>
      <c r="Q565" s="50">
        <v>6.9627487896730114E-3</v>
      </c>
      <c r="R565" s="50">
        <v>3.6279456141919452E-3</v>
      </c>
      <c r="S565" s="50">
        <v>1.7605063586859597</v>
      </c>
      <c r="T565" s="50">
        <v>5.7230714258976164E-3</v>
      </c>
      <c r="U565" s="50">
        <v>3.0119770846946441</v>
      </c>
      <c r="V565" s="51">
        <v>87.614534225592124</v>
      </c>
      <c r="X565" s="47" t="s">
        <v>1687</v>
      </c>
      <c r="Y565" s="47" t="s">
        <v>1687</v>
      </c>
      <c r="Z565" s="47" t="s">
        <v>1687</v>
      </c>
      <c r="AA565" s="47" t="s">
        <v>1687</v>
      </c>
      <c r="AB565" s="47" t="s">
        <v>1687</v>
      </c>
      <c r="AC565" s="47" t="s">
        <v>1687</v>
      </c>
      <c r="AD565" s="47" t="s">
        <v>1687</v>
      </c>
      <c r="AE565" s="312"/>
      <c r="AF565" s="465" t="s">
        <v>1755</v>
      </c>
      <c r="AG565" s="343">
        <v>40</v>
      </c>
      <c r="AH565" s="343">
        <v>15</v>
      </c>
      <c r="AI565" s="343"/>
      <c r="AJ565" s="343"/>
      <c r="AK565" s="343"/>
      <c r="AL565" s="343"/>
      <c r="AM565" s="343"/>
      <c r="AN565" s="343"/>
      <c r="AO565" s="343"/>
      <c r="AP565" s="343"/>
      <c r="AQ565" s="343"/>
      <c r="AR565" s="343"/>
      <c r="AS565" s="343"/>
      <c r="AT565" s="343"/>
      <c r="AU565" s="343"/>
      <c r="AV565" s="343"/>
      <c r="AW565" s="343"/>
      <c r="AX565" s="343"/>
      <c r="AY565" s="343"/>
      <c r="AZ565" s="343"/>
      <c r="BA565" s="343"/>
      <c r="BB565" s="343"/>
      <c r="BC565" s="343"/>
      <c r="BD565" s="343"/>
      <c r="BE565" s="475"/>
      <c r="BF565" s="475"/>
      <c r="BG565" s="475"/>
      <c r="BH565" s="475"/>
      <c r="BI565" s="475"/>
      <c r="BJ565" s="475"/>
      <c r="BK565" s="475"/>
      <c r="BL565" s="475"/>
      <c r="BM565" s="475"/>
      <c r="BN565" s="475"/>
      <c r="BO565" s="475"/>
      <c r="BP565" s="306"/>
      <c r="BQ565" s="496"/>
      <c r="BR565" s="496"/>
      <c r="BS565" s="496"/>
      <c r="BT565" s="496"/>
      <c r="BU565" s="496"/>
      <c r="BV565" s="496"/>
    </row>
    <row r="566" spans="1:74" s="52" customFormat="1" ht="12.75">
      <c r="A566" s="64">
        <v>2996.2204340404778</v>
      </c>
      <c r="B566" s="46" t="s">
        <v>320</v>
      </c>
      <c r="C566" s="47" t="s">
        <v>322</v>
      </c>
      <c r="D566" s="48">
        <v>89.98</v>
      </c>
      <c r="E566" s="49">
        <v>39.382800000000003</v>
      </c>
      <c r="F566" s="49">
        <v>9.1600000000000001E-2</v>
      </c>
      <c r="G566" s="49">
        <v>11.864599999999999</v>
      </c>
      <c r="H566" s="49">
        <v>0.38769999999999999</v>
      </c>
      <c r="I566" s="49">
        <v>0.1699</v>
      </c>
      <c r="J566" s="49">
        <v>47.258299999999998</v>
      </c>
      <c r="K566" s="49">
        <v>0.22059999999999999</v>
      </c>
      <c r="L566" s="49">
        <v>99.375500000000002</v>
      </c>
      <c r="M566" s="47"/>
      <c r="N566" s="50">
        <v>0.98427402282825971</v>
      </c>
      <c r="O566" s="50">
        <v>1.810007281703362E-3</v>
      </c>
      <c r="P566" s="50">
        <v>0.24798106934609038</v>
      </c>
      <c r="Q566" s="50">
        <v>7.7937976620941016E-3</v>
      </c>
      <c r="R566" s="50">
        <v>3.5965702817749154E-3</v>
      </c>
      <c r="S566" s="50">
        <v>1.7607434187950812</v>
      </c>
      <c r="T566" s="50">
        <v>5.9070764133300046E-3</v>
      </c>
      <c r="U566" s="50">
        <v>3.0121059626083335</v>
      </c>
      <c r="V566" s="51">
        <v>87.654799311200392</v>
      </c>
      <c r="X566" s="47" t="s">
        <v>1687</v>
      </c>
      <c r="Y566" s="47" t="s">
        <v>1687</v>
      </c>
      <c r="Z566" s="47" t="s">
        <v>1687</v>
      </c>
      <c r="AA566" s="47" t="s">
        <v>1687</v>
      </c>
      <c r="AB566" s="47" t="s">
        <v>1687</v>
      </c>
      <c r="AC566" s="47" t="s">
        <v>1687</v>
      </c>
      <c r="AD566" s="47" t="s">
        <v>1687</v>
      </c>
      <c r="AE566" s="312"/>
      <c r="AF566" s="465" t="s">
        <v>1755</v>
      </c>
      <c r="AG566" s="343">
        <v>40</v>
      </c>
      <c r="AH566" s="343">
        <v>15</v>
      </c>
      <c r="AI566" s="343"/>
      <c r="AJ566" s="343"/>
      <c r="AK566" s="343"/>
      <c r="AL566" s="343"/>
      <c r="AM566" s="343"/>
      <c r="AN566" s="343"/>
      <c r="AO566" s="343"/>
      <c r="AP566" s="343"/>
      <c r="AQ566" s="343"/>
      <c r="AR566" s="343"/>
      <c r="AS566" s="343"/>
      <c r="AT566" s="343"/>
      <c r="AU566" s="343"/>
      <c r="AV566" s="343"/>
      <c r="AW566" s="343"/>
      <c r="AX566" s="343"/>
      <c r="AY566" s="343"/>
      <c r="AZ566" s="343"/>
      <c r="BA566" s="343"/>
      <c r="BB566" s="343"/>
      <c r="BC566" s="343"/>
      <c r="BD566" s="343"/>
      <c r="BE566" s="475"/>
      <c r="BF566" s="475"/>
      <c r="BG566" s="475"/>
      <c r="BH566" s="475"/>
      <c r="BI566" s="475"/>
      <c r="BJ566" s="475"/>
      <c r="BK566" s="475"/>
      <c r="BL566" s="475"/>
      <c r="BM566" s="475"/>
      <c r="BN566" s="475"/>
      <c r="BO566" s="475"/>
      <c r="BP566" s="306"/>
      <c r="BQ566" s="496"/>
      <c r="BR566" s="496"/>
      <c r="BS566" s="496"/>
      <c r="BT566" s="496"/>
      <c r="BU566" s="496"/>
      <c r="BV566" s="496"/>
    </row>
    <row r="567" spans="1:74" s="52" customFormat="1" ht="12.75">
      <c r="A567" s="64">
        <v>2996.2204340404778</v>
      </c>
      <c r="B567" s="46" t="s">
        <v>320</v>
      </c>
      <c r="C567" s="47" t="s">
        <v>322</v>
      </c>
      <c r="D567" s="48">
        <v>94.98</v>
      </c>
      <c r="E567" s="49">
        <v>39.493699999999997</v>
      </c>
      <c r="F567" s="49">
        <v>4.3499999999999997E-2</v>
      </c>
      <c r="G567" s="49">
        <v>11.8119</v>
      </c>
      <c r="H567" s="49">
        <v>0.42349999999999999</v>
      </c>
      <c r="I567" s="49">
        <v>0.1593</v>
      </c>
      <c r="J567" s="49">
        <v>47.2851</v>
      </c>
      <c r="K567" s="49">
        <v>0.2225</v>
      </c>
      <c r="L567" s="49">
        <v>99.439499999999995</v>
      </c>
      <c r="M567" s="47"/>
      <c r="N567" s="50">
        <v>0.98627265523574437</v>
      </c>
      <c r="O567" s="50">
        <v>8.5888267307035503E-4</v>
      </c>
      <c r="P567" s="50">
        <v>0.24668623971925979</v>
      </c>
      <c r="Q567" s="50">
        <v>8.5068049770494463E-3</v>
      </c>
      <c r="R567" s="50">
        <v>3.3695405290901153E-3</v>
      </c>
      <c r="S567" s="50">
        <v>1.760362169113856</v>
      </c>
      <c r="T567" s="50">
        <v>5.9532871700446518E-3</v>
      </c>
      <c r="U567" s="50">
        <v>3.0120095794181148</v>
      </c>
      <c r="V567" s="51">
        <v>87.70900399643665</v>
      </c>
      <c r="X567" s="47" t="s">
        <v>1687</v>
      </c>
      <c r="Y567" s="47" t="s">
        <v>1687</v>
      </c>
      <c r="Z567" s="47" t="s">
        <v>1687</v>
      </c>
      <c r="AA567" s="47" t="s">
        <v>1687</v>
      </c>
      <c r="AB567" s="47" t="s">
        <v>1687</v>
      </c>
      <c r="AC567" s="47" t="s">
        <v>1687</v>
      </c>
      <c r="AD567" s="47" t="s">
        <v>1687</v>
      </c>
      <c r="AE567" s="312"/>
      <c r="AF567" s="465" t="s">
        <v>1755</v>
      </c>
      <c r="AG567" s="343">
        <v>40</v>
      </c>
      <c r="AH567" s="343">
        <v>15</v>
      </c>
      <c r="AI567" s="343"/>
      <c r="AJ567" s="343"/>
      <c r="AK567" s="343"/>
      <c r="AL567" s="343"/>
      <c r="AM567" s="343"/>
      <c r="AN567" s="343"/>
      <c r="AO567" s="343"/>
      <c r="AP567" s="343"/>
      <c r="AQ567" s="343"/>
      <c r="AR567" s="343"/>
      <c r="AS567" s="343"/>
      <c r="AT567" s="343"/>
      <c r="AU567" s="343"/>
      <c r="AV567" s="343"/>
      <c r="AW567" s="343"/>
      <c r="AX567" s="343"/>
      <c r="AY567" s="343"/>
      <c r="AZ567" s="343"/>
      <c r="BA567" s="343"/>
      <c r="BB567" s="343"/>
      <c r="BC567" s="343"/>
      <c r="BD567" s="343"/>
      <c r="BE567" s="475"/>
      <c r="BF567" s="475"/>
      <c r="BG567" s="475"/>
      <c r="BH567" s="475"/>
      <c r="BI567" s="475"/>
      <c r="BJ567" s="475"/>
      <c r="BK567" s="475"/>
      <c r="BL567" s="475"/>
      <c r="BM567" s="475"/>
      <c r="BN567" s="475"/>
      <c r="BO567" s="475"/>
      <c r="BP567" s="306"/>
      <c r="BQ567" s="496"/>
      <c r="BR567" s="496"/>
      <c r="BS567" s="496"/>
      <c r="BT567" s="496"/>
      <c r="BU567" s="496"/>
      <c r="BV567" s="496"/>
    </row>
    <row r="568" spans="1:74" s="52" customFormat="1" ht="12.75">
      <c r="A568" s="64">
        <v>2996.2204340404778</v>
      </c>
      <c r="B568" s="46" t="s">
        <v>320</v>
      </c>
      <c r="C568" s="47" t="s">
        <v>322</v>
      </c>
      <c r="D568" s="48">
        <v>99.97</v>
      </c>
      <c r="E568" s="49">
        <v>39.256700000000002</v>
      </c>
      <c r="F568" s="49">
        <v>6.7599999999999993E-2</v>
      </c>
      <c r="G568" s="49">
        <v>11.8201</v>
      </c>
      <c r="H568" s="49">
        <v>0.37540000000000001</v>
      </c>
      <c r="I568" s="49">
        <v>0.1787</v>
      </c>
      <c r="J568" s="49">
        <v>47.303699999999999</v>
      </c>
      <c r="K568" s="49">
        <v>0.19900000000000001</v>
      </c>
      <c r="L568" s="49">
        <v>99.2012</v>
      </c>
      <c r="M568" s="47"/>
      <c r="N568" s="50">
        <v>0.98299107987473178</v>
      </c>
      <c r="O568" s="50">
        <v>1.3383136229924647E-3</v>
      </c>
      <c r="P568" s="50">
        <v>0.2475215024559658</v>
      </c>
      <c r="Q568" s="50">
        <v>7.5609079088488178E-3</v>
      </c>
      <c r="R568" s="50">
        <v>3.7900599493955783E-3</v>
      </c>
      <c r="S568" s="50">
        <v>1.7657915939111906</v>
      </c>
      <c r="T568" s="50">
        <v>5.3388351561585185E-3</v>
      </c>
      <c r="U568" s="50">
        <v>3.0143322928792835</v>
      </c>
      <c r="V568" s="51">
        <v>87.705762064400417</v>
      </c>
      <c r="X568" s="47" t="s">
        <v>1687</v>
      </c>
      <c r="Y568" s="47" t="s">
        <v>1687</v>
      </c>
      <c r="Z568" s="47" t="s">
        <v>1687</v>
      </c>
      <c r="AA568" s="47" t="s">
        <v>1687</v>
      </c>
      <c r="AB568" s="47" t="s">
        <v>1687</v>
      </c>
      <c r="AC568" s="47" t="s">
        <v>1687</v>
      </c>
      <c r="AD568" s="47" t="s">
        <v>1687</v>
      </c>
      <c r="AE568" s="312"/>
      <c r="AF568" s="465" t="s">
        <v>1755</v>
      </c>
      <c r="AG568" s="343">
        <v>40</v>
      </c>
      <c r="AH568" s="343">
        <v>15</v>
      </c>
      <c r="AI568" s="343"/>
      <c r="AJ568" s="343"/>
      <c r="AK568" s="343"/>
      <c r="AL568" s="343"/>
      <c r="AM568" s="343"/>
      <c r="AN568" s="343"/>
      <c r="AO568" s="343"/>
      <c r="AP568" s="343"/>
      <c r="AQ568" s="343"/>
      <c r="AR568" s="343"/>
      <c r="AS568" s="343"/>
      <c r="AT568" s="343"/>
      <c r="AU568" s="343"/>
      <c r="AV568" s="343"/>
      <c r="AW568" s="343"/>
      <c r="AX568" s="343"/>
      <c r="AY568" s="343"/>
      <c r="AZ568" s="343"/>
      <c r="BA568" s="343"/>
      <c r="BB568" s="343"/>
      <c r="BC568" s="343"/>
      <c r="BD568" s="343"/>
      <c r="BE568" s="475"/>
      <c r="BF568" s="475"/>
      <c r="BG568" s="475"/>
      <c r="BH568" s="475"/>
      <c r="BI568" s="475"/>
      <c r="BJ568" s="475"/>
      <c r="BK568" s="475"/>
      <c r="BL568" s="475"/>
      <c r="BM568" s="475"/>
      <c r="BN568" s="475"/>
      <c r="BO568" s="475"/>
      <c r="BP568" s="306"/>
      <c r="BQ568" s="496"/>
      <c r="BR568" s="496"/>
      <c r="BS568" s="496"/>
      <c r="BT568" s="496"/>
      <c r="BU568" s="496"/>
      <c r="BV568" s="496"/>
    </row>
    <row r="569" spans="1:74" s="52" customFormat="1" ht="12.75">
      <c r="A569" s="64">
        <v>2996.2204340404778</v>
      </c>
      <c r="B569" s="46" t="s">
        <v>320</v>
      </c>
      <c r="C569" s="47" t="s">
        <v>322</v>
      </c>
      <c r="D569" s="48">
        <v>104.97</v>
      </c>
      <c r="E569" s="49">
        <v>39.503599999999999</v>
      </c>
      <c r="F569" s="49">
        <v>8.0699999999999994E-2</v>
      </c>
      <c r="G569" s="49">
        <v>11.9803</v>
      </c>
      <c r="H569" s="49">
        <v>0.37330000000000002</v>
      </c>
      <c r="I569" s="49">
        <v>0.115</v>
      </c>
      <c r="J569" s="49">
        <v>47.2883</v>
      </c>
      <c r="K569" s="49">
        <v>0.2056</v>
      </c>
      <c r="L569" s="49">
        <v>99.546800000000005</v>
      </c>
      <c r="M569" s="47"/>
      <c r="N569" s="50">
        <v>0.98554999591273729</v>
      </c>
      <c r="O569" s="50">
        <v>1.5918089242046285E-3</v>
      </c>
      <c r="P569" s="50">
        <v>0.249957212493543</v>
      </c>
      <c r="Q569" s="50">
        <v>7.4910702131640175E-3</v>
      </c>
      <c r="R569" s="50">
        <v>2.4301079430211667E-3</v>
      </c>
      <c r="S569" s="50">
        <v>1.7587504942220675</v>
      </c>
      <c r="T569" s="50">
        <v>5.4956965301152438E-3</v>
      </c>
      <c r="U569" s="50">
        <v>3.0112663862388529</v>
      </c>
      <c r="V569" s="51">
        <v>87.556317344834497</v>
      </c>
      <c r="X569" s="47" t="s">
        <v>1687</v>
      </c>
      <c r="Y569" s="47" t="s">
        <v>1687</v>
      </c>
      <c r="Z569" s="47" t="s">
        <v>1687</v>
      </c>
      <c r="AA569" s="47" t="s">
        <v>1687</v>
      </c>
      <c r="AB569" s="47" t="s">
        <v>1687</v>
      </c>
      <c r="AC569" s="47" t="s">
        <v>1687</v>
      </c>
      <c r="AD569" s="47" t="s">
        <v>1687</v>
      </c>
      <c r="AE569" s="312"/>
      <c r="AF569" s="465" t="s">
        <v>1755</v>
      </c>
      <c r="AG569" s="343">
        <v>40</v>
      </c>
      <c r="AH569" s="343">
        <v>15</v>
      </c>
      <c r="AI569" s="343"/>
      <c r="AJ569" s="343"/>
      <c r="AK569" s="343"/>
      <c r="AL569" s="343"/>
      <c r="AM569" s="343"/>
      <c r="AN569" s="343"/>
      <c r="AO569" s="343"/>
      <c r="AP569" s="343"/>
      <c r="AQ569" s="343"/>
      <c r="AR569" s="343"/>
      <c r="AS569" s="343"/>
      <c r="AT569" s="343"/>
      <c r="AU569" s="343"/>
      <c r="AV569" s="343"/>
      <c r="AW569" s="343"/>
      <c r="AX569" s="343"/>
      <c r="AY569" s="343"/>
      <c r="AZ569" s="343"/>
      <c r="BA569" s="343"/>
      <c r="BB569" s="343"/>
      <c r="BC569" s="343"/>
      <c r="BD569" s="343"/>
      <c r="BE569" s="475"/>
      <c r="BF569" s="475"/>
      <c r="BG569" s="475"/>
      <c r="BH569" s="475"/>
      <c r="BI569" s="475"/>
      <c r="BJ569" s="475"/>
      <c r="BK569" s="475"/>
      <c r="BL569" s="475"/>
      <c r="BM569" s="475"/>
      <c r="BN569" s="475"/>
      <c r="BO569" s="475"/>
      <c r="BP569" s="306"/>
      <c r="BQ569" s="496"/>
      <c r="BR569" s="496"/>
      <c r="BS569" s="496"/>
      <c r="BT569" s="496"/>
      <c r="BU569" s="496"/>
      <c r="BV569" s="496"/>
    </row>
    <row r="570" spans="1:74" s="52" customFormat="1" ht="12.75">
      <c r="A570" s="64">
        <v>2996.2204340404778</v>
      </c>
      <c r="B570" s="46" t="s">
        <v>320</v>
      </c>
      <c r="C570" s="47" t="s">
        <v>322</v>
      </c>
      <c r="D570" s="48">
        <v>109.97</v>
      </c>
      <c r="E570" s="49">
        <v>39.447000000000003</v>
      </c>
      <c r="F570" s="49">
        <v>7.7299999999999994E-2</v>
      </c>
      <c r="G570" s="49">
        <v>11.630800000000001</v>
      </c>
      <c r="H570" s="49">
        <v>0.46079999999999999</v>
      </c>
      <c r="I570" s="49">
        <v>0.1681</v>
      </c>
      <c r="J570" s="49">
        <v>47.284999999999997</v>
      </c>
      <c r="K570" s="49">
        <v>0.2019</v>
      </c>
      <c r="L570" s="49">
        <v>99.270899999999997</v>
      </c>
      <c r="M570" s="47"/>
      <c r="N570" s="50">
        <v>0.98602640758908988</v>
      </c>
      <c r="O570" s="50">
        <v>1.5276697363290866E-3</v>
      </c>
      <c r="P570" s="50">
        <v>0.2431308945577344</v>
      </c>
      <c r="Q570" s="50">
        <v>9.2646907842393617E-3</v>
      </c>
      <c r="R570" s="50">
        <v>3.5590002529389294E-3</v>
      </c>
      <c r="S570" s="50">
        <v>1.7620024385850972</v>
      </c>
      <c r="T570" s="50">
        <v>5.4071514328229674E-3</v>
      </c>
      <c r="U570" s="50">
        <v>3.0109182529382519</v>
      </c>
      <c r="V570" s="51">
        <v>87.87457718950526</v>
      </c>
      <c r="X570" s="47" t="s">
        <v>1687</v>
      </c>
      <c r="Y570" s="47" t="s">
        <v>1687</v>
      </c>
      <c r="Z570" s="47" t="s">
        <v>1687</v>
      </c>
      <c r="AA570" s="47" t="s">
        <v>1687</v>
      </c>
      <c r="AB570" s="47" t="s">
        <v>1687</v>
      </c>
      <c r="AC570" s="47" t="s">
        <v>1687</v>
      </c>
      <c r="AD570" s="47" t="s">
        <v>1687</v>
      </c>
      <c r="AE570" s="312"/>
      <c r="AF570" s="465" t="s">
        <v>1755</v>
      </c>
      <c r="AG570" s="343">
        <v>40</v>
      </c>
      <c r="AH570" s="343">
        <v>15</v>
      </c>
      <c r="AI570" s="343"/>
      <c r="AJ570" s="343"/>
      <c r="AK570" s="343"/>
      <c r="AL570" s="343"/>
      <c r="AM570" s="343"/>
      <c r="AN570" s="343"/>
      <c r="AO570" s="343"/>
      <c r="AP570" s="343"/>
      <c r="AQ570" s="343"/>
      <c r="AR570" s="343"/>
      <c r="AS570" s="343"/>
      <c r="AT570" s="343"/>
      <c r="AU570" s="343"/>
      <c r="AV570" s="343"/>
      <c r="AW570" s="343"/>
      <c r="AX570" s="343"/>
      <c r="AY570" s="343"/>
      <c r="AZ570" s="343"/>
      <c r="BA570" s="343"/>
      <c r="BB570" s="343"/>
      <c r="BC570" s="343"/>
      <c r="BD570" s="343"/>
      <c r="BE570" s="475"/>
      <c r="BF570" s="475"/>
      <c r="BG570" s="475"/>
      <c r="BH570" s="475"/>
      <c r="BI570" s="475"/>
      <c r="BJ570" s="475"/>
      <c r="BK570" s="475"/>
      <c r="BL570" s="475"/>
      <c r="BM570" s="475"/>
      <c r="BN570" s="475"/>
      <c r="BO570" s="475"/>
      <c r="BP570" s="306"/>
      <c r="BQ570" s="496"/>
      <c r="BR570" s="496"/>
      <c r="BS570" s="496"/>
      <c r="BT570" s="496"/>
      <c r="BU570" s="496"/>
      <c r="BV570" s="496"/>
    </row>
    <row r="571" spans="1:74" s="52" customFormat="1" ht="12.75">
      <c r="A571" s="64">
        <v>2996.2204340404778</v>
      </c>
      <c r="B571" s="46" t="s">
        <v>320</v>
      </c>
      <c r="C571" s="47" t="s">
        <v>322</v>
      </c>
      <c r="D571" s="48">
        <v>114.97</v>
      </c>
      <c r="E571" s="49">
        <v>39.473399999999998</v>
      </c>
      <c r="F571" s="49">
        <v>0.1258</v>
      </c>
      <c r="G571" s="49">
        <v>11.376799999999999</v>
      </c>
      <c r="H571" s="49">
        <v>0.4365</v>
      </c>
      <c r="I571" s="49">
        <v>0.15229999999999999</v>
      </c>
      <c r="J571" s="49">
        <v>47.316099999999999</v>
      </c>
      <c r="K571" s="49">
        <v>0.22550000000000001</v>
      </c>
      <c r="L571" s="49">
        <v>99.106399999999994</v>
      </c>
      <c r="M571" s="47"/>
      <c r="N571" s="50">
        <v>0.98672244263064623</v>
      </c>
      <c r="O571" s="50">
        <v>2.4862599080123209E-3</v>
      </c>
      <c r="P571" s="50">
        <v>0.2378299738381591</v>
      </c>
      <c r="Q571" s="50">
        <v>8.7764445058908444E-3</v>
      </c>
      <c r="R571" s="50">
        <v>3.2246019571038095E-3</v>
      </c>
      <c r="S571" s="50">
        <v>1.7632259026191863</v>
      </c>
      <c r="T571" s="50">
        <v>6.0394120943301922E-3</v>
      </c>
      <c r="U571" s="50">
        <v>3.0083050375533289</v>
      </c>
      <c r="V571" s="51">
        <v>88.114775972212655</v>
      </c>
      <c r="X571" s="47" t="s">
        <v>1687</v>
      </c>
      <c r="Y571" s="47" t="s">
        <v>1687</v>
      </c>
      <c r="Z571" s="47" t="s">
        <v>1687</v>
      </c>
      <c r="AA571" s="47" t="s">
        <v>1687</v>
      </c>
      <c r="AB571" s="47" t="s">
        <v>1687</v>
      </c>
      <c r="AC571" s="47" t="s">
        <v>1687</v>
      </c>
      <c r="AD571" s="47" t="s">
        <v>1687</v>
      </c>
      <c r="AE571" s="312"/>
      <c r="AF571" s="465" t="s">
        <v>1755</v>
      </c>
      <c r="AG571" s="343">
        <v>40</v>
      </c>
      <c r="AH571" s="343">
        <v>15</v>
      </c>
      <c r="AI571" s="343"/>
      <c r="AJ571" s="343"/>
      <c r="AK571" s="343"/>
      <c r="AL571" s="343"/>
      <c r="AM571" s="343"/>
      <c r="AN571" s="343"/>
      <c r="AO571" s="343"/>
      <c r="AP571" s="343"/>
      <c r="AQ571" s="343"/>
      <c r="AR571" s="343"/>
      <c r="AS571" s="343"/>
      <c r="AT571" s="343"/>
      <c r="AU571" s="343"/>
      <c r="AV571" s="343"/>
      <c r="AW571" s="343"/>
      <c r="AX571" s="343"/>
      <c r="AY571" s="343"/>
      <c r="AZ571" s="343"/>
      <c r="BA571" s="343"/>
      <c r="BB571" s="343"/>
      <c r="BC571" s="343"/>
      <c r="BD571" s="343"/>
      <c r="BE571" s="475"/>
      <c r="BF571" s="475"/>
      <c r="BG571" s="475"/>
      <c r="BH571" s="475"/>
      <c r="BI571" s="475"/>
      <c r="BJ571" s="475"/>
      <c r="BK571" s="475"/>
      <c r="BL571" s="475"/>
      <c r="BM571" s="475"/>
      <c r="BN571" s="475"/>
      <c r="BO571" s="475"/>
      <c r="BP571" s="306"/>
      <c r="BQ571" s="496"/>
      <c r="BR571" s="496"/>
      <c r="BS571" s="496"/>
      <c r="BT571" s="496"/>
      <c r="BU571" s="496"/>
      <c r="BV571" s="496"/>
    </row>
    <row r="572" spans="1:74" s="52" customFormat="1" ht="12.75">
      <c r="A572" s="64">
        <v>2996.2204340404778</v>
      </c>
      <c r="B572" s="46" t="s">
        <v>320</v>
      </c>
      <c r="C572" s="47" t="s">
        <v>322</v>
      </c>
      <c r="D572" s="48">
        <v>119.97</v>
      </c>
      <c r="E572" s="49">
        <v>39.5411</v>
      </c>
      <c r="F572" s="49">
        <v>5.45E-2</v>
      </c>
      <c r="G572" s="49">
        <v>11.7532</v>
      </c>
      <c r="H572" s="49">
        <v>0.35120000000000001</v>
      </c>
      <c r="I572" s="49">
        <v>0.15579999999999999</v>
      </c>
      <c r="J572" s="49">
        <v>47.521099999999997</v>
      </c>
      <c r="K572" s="49">
        <v>0.20280000000000001</v>
      </c>
      <c r="L572" s="49">
        <v>99.579699999999988</v>
      </c>
      <c r="M572" s="47"/>
      <c r="N572" s="50">
        <v>0.9853561759227154</v>
      </c>
      <c r="O572" s="50">
        <v>1.0737827267104714E-3</v>
      </c>
      <c r="P572" s="50">
        <v>0.244938253348781</v>
      </c>
      <c r="Q572" s="50">
        <v>7.0395175457007332E-3</v>
      </c>
      <c r="R572" s="50">
        <v>3.2884988072373112E-3</v>
      </c>
      <c r="S572" s="50">
        <v>1.7653853839516673</v>
      </c>
      <c r="T572" s="50">
        <v>5.4146463210507489E-3</v>
      </c>
      <c r="U572" s="50">
        <v>3.0124962586238633</v>
      </c>
      <c r="V572" s="51">
        <v>87.815979039191177</v>
      </c>
      <c r="X572" s="47" t="s">
        <v>1687</v>
      </c>
      <c r="Y572" s="47" t="s">
        <v>1687</v>
      </c>
      <c r="Z572" s="47" t="s">
        <v>1687</v>
      </c>
      <c r="AA572" s="47" t="s">
        <v>1687</v>
      </c>
      <c r="AB572" s="47" t="s">
        <v>1687</v>
      </c>
      <c r="AC572" s="47" t="s">
        <v>1687</v>
      </c>
      <c r="AD572" s="47" t="s">
        <v>1687</v>
      </c>
      <c r="AE572" s="312"/>
      <c r="AF572" s="465" t="s">
        <v>1755</v>
      </c>
      <c r="AG572" s="343">
        <v>40</v>
      </c>
      <c r="AH572" s="343">
        <v>15</v>
      </c>
      <c r="AI572" s="343"/>
      <c r="AJ572" s="343"/>
      <c r="AK572" s="343"/>
      <c r="AL572" s="343"/>
      <c r="AM572" s="343"/>
      <c r="AN572" s="343"/>
      <c r="AO572" s="343"/>
      <c r="AP572" s="343"/>
      <c r="AQ572" s="343"/>
      <c r="AR572" s="343"/>
      <c r="AS572" s="343"/>
      <c r="AT572" s="343"/>
      <c r="AU572" s="343"/>
      <c r="AV572" s="343"/>
      <c r="AW572" s="343"/>
      <c r="AX572" s="343"/>
      <c r="AY572" s="343"/>
      <c r="AZ572" s="343"/>
      <c r="BA572" s="343"/>
      <c r="BB572" s="343"/>
      <c r="BC572" s="343"/>
      <c r="BD572" s="343"/>
      <c r="BE572" s="475"/>
      <c r="BF572" s="475"/>
      <c r="BG572" s="475"/>
      <c r="BH572" s="475"/>
      <c r="BI572" s="475"/>
      <c r="BJ572" s="475"/>
      <c r="BK572" s="475"/>
      <c r="BL572" s="475"/>
      <c r="BM572" s="475"/>
      <c r="BN572" s="475"/>
      <c r="BO572" s="475"/>
      <c r="BP572" s="306"/>
      <c r="BQ572" s="496"/>
      <c r="BR572" s="496"/>
      <c r="BS572" s="496"/>
      <c r="BT572" s="496"/>
      <c r="BU572" s="496"/>
      <c r="BV572" s="496"/>
    </row>
    <row r="573" spans="1:74" s="52" customFormat="1" ht="12.75">
      <c r="A573" s="64">
        <v>2996.2204340404778</v>
      </c>
      <c r="B573" s="46" t="s">
        <v>320</v>
      </c>
      <c r="C573" s="47" t="s">
        <v>322</v>
      </c>
      <c r="D573" s="48">
        <v>124.97</v>
      </c>
      <c r="E573" s="49">
        <v>39.6449</v>
      </c>
      <c r="F573" s="49">
        <v>8.09E-2</v>
      </c>
      <c r="G573" s="49">
        <v>11.562900000000001</v>
      </c>
      <c r="H573" s="49">
        <v>0.45229999999999998</v>
      </c>
      <c r="I573" s="49">
        <v>0.12570000000000001</v>
      </c>
      <c r="J573" s="49">
        <v>47.5197</v>
      </c>
      <c r="K573" s="49">
        <v>0.2273</v>
      </c>
      <c r="L573" s="49">
        <v>99.613700000000009</v>
      </c>
      <c r="M573" s="47"/>
      <c r="N573" s="50">
        <v>0.98676830712473917</v>
      </c>
      <c r="O573" s="50">
        <v>1.5920320349551915E-3</v>
      </c>
      <c r="P573" s="50">
        <v>0.24068588920292935</v>
      </c>
      <c r="Q573" s="50">
        <v>9.0552062327679296E-3</v>
      </c>
      <c r="R573" s="50">
        <v>2.6500183586094616E-3</v>
      </c>
      <c r="S573" s="50">
        <v>1.7632346083069239</v>
      </c>
      <c r="T573" s="50">
        <v>6.061567544425538E-3</v>
      </c>
      <c r="U573" s="50">
        <v>3.010047628805351</v>
      </c>
      <c r="V573" s="51">
        <v>87.989249598374059</v>
      </c>
      <c r="X573" s="47" t="s">
        <v>1687</v>
      </c>
      <c r="Y573" s="47" t="s">
        <v>1687</v>
      </c>
      <c r="Z573" s="47" t="s">
        <v>1687</v>
      </c>
      <c r="AA573" s="47" t="s">
        <v>1687</v>
      </c>
      <c r="AB573" s="47" t="s">
        <v>1687</v>
      </c>
      <c r="AC573" s="47" t="s">
        <v>1687</v>
      </c>
      <c r="AD573" s="47" t="s">
        <v>1687</v>
      </c>
      <c r="AE573" s="312"/>
      <c r="AF573" s="465" t="s">
        <v>1755</v>
      </c>
      <c r="AG573" s="343">
        <v>40</v>
      </c>
      <c r="AH573" s="343">
        <v>15</v>
      </c>
      <c r="AI573" s="343"/>
      <c r="AJ573" s="343"/>
      <c r="AK573" s="343"/>
      <c r="AL573" s="343"/>
      <c r="AM573" s="343"/>
      <c r="AN573" s="343"/>
      <c r="AO573" s="343"/>
      <c r="AP573" s="343"/>
      <c r="AQ573" s="343"/>
      <c r="AR573" s="343"/>
      <c r="AS573" s="343"/>
      <c r="AT573" s="343"/>
      <c r="AU573" s="343"/>
      <c r="AV573" s="343"/>
      <c r="AW573" s="343"/>
      <c r="AX573" s="343"/>
      <c r="AY573" s="343"/>
      <c r="AZ573" s="343"/>
      <c r="BA573" s="343"/>
      <c r="BB573" s="343"/>
      <c r="BC573" s="343"/>
      <c r="BD573" s="343"/>
      <c r="BE573" s="475"/>
      <c r="BF573" s="475"/>
      <c r="BG573" s="475"/>
      <c r="BH573" s="475"/>
      <c r="BI573" s="475"/>
      <c r="BJ573" s="475"/>
      <c r="BK573" s="475"/>
      <c r="BL573" s="475"/>
      <c r="BM573" s="475"/>
      <c r="BN573" s="475"/>
      <c r="BO573" s="475"/>
      <c r="BP573" s="306"/>
      <c r="BQ573" s="496"/>
      <c r="BR573" s="496"/>
      <c r="BS573" s="496"/>
      <c r="BT573" s="496"/>
      <c r="BU573" s="496"/>
      <c r="BV573" s="496"/>
    </row>
    <row r="574" spans="1:74" s="52" customFormat="1" ht="12.75">
      <c r="A574" s="64">
        <v>2996.2204340404778</v>
      </c>
      <c r="B574" s="46" t="s">
        <v>320</v>
      </c>
      <c r="C574" s="47" t="s">
        <v>322</v>
      </c>
      <c r="D574" s="48">
        <v>129.97</v>
      </c>
      <c r="E574" s="49">
        <v>39.463299999999997</v>
      </c>
      <c r="F574" s="49">
        <v>8.3199999999999996E-2</v>
      </c>
      <c r="G574" s="49">
        <v>11.605499999999999</v>
      </c>
      <c r="H574" s="49">
        <v>0.37119999999999997</v>
      </c>
      <c r="I574" s="49">
        <v>0.18060000000000001</v>
      </c>
      <c r="J574" s="49">
        <v>47.334299999999999</v>
      </c>
      <c r="K574" s="49">
        <v>0.26950000000000002</v>
      </c>
      <c r="L574" s="49">
        <v>99.307599999999979</v>
      </c>
      <c r="M574" s="47"/>
      <c r="N574" s="50">
        <v>0.98575700195782479</v>
      </c>
      <c r="O574" s="50">
        <v>1.6431424398499906E-3</v>
      </c>
      <c r="P574" s="50">
        <v>0.24243555991240162</v>
      </c>
      <c r="Q574" s="50">
        <v>7.4581022211663859E-3</v>
      </c>
      <c r="R574" s="50">
        <v>3.8210256829664508E-3</v>
      </c>
      <c r="S574" s="50">
        <v>1.7626292636589378</v>
      </c>
      <c r="T574" s="50">
        <v>7.2126172893277564E-3</v>
      </c>
      <c r="U574" s="50">
        <v>3.0109567131624746</v>
      </c>
      <c r="V574" s="51">
        <v>87.90884179591832</v>
      </c>
      <c r="X574" s="47" t="s">
        <v>1687</v>
      </c>
      <c r="Y574" s="47" t="s">
        <v>1687</v>
      </c>
      <c r="Z574" s="47" t="s">
        <v>1687</v>
      </c>
      <c r="AA574" s="47" t="s">
        <v>1687</v>
      </c>
      <c r="AB574" s="47" t="s">
        <v>1687</v>
      </c>
      <c r="AC574" s="47" t="s">
        <v>1687</v>
      </c>
      <c r="AD574" s="47" t="s">
        <v>1687</v>
      </c>
      <c r="AE574" s="312"/>
      <c r="AF574" s="465" t="s">
        <v>1755</v>
      </c>
      <c r="AG574" s="343">
        <v>40</v>
      </c>
      <c r="AH574" s="343">
        <v>15</v>
      </c>
      <c r="AI574" s="343"/>
      <c r="AJ574" s="343"/>
      <c r="AK574" s="343"/>
      <c r="AL574" s="343"/>
      <c r="AM574" s="343"/>
      <c r="AN574" s="343"/>
      <c r="AO574" s="343"/>
      <c r="AP574" s="343"/>
      <c r="AQ574" s="343"/>
      <c r="AR574" s="343"/>
      <c r="AS574" s="343"/>
      <c r="AT574" s="343"/>
      <c r="AU574" s="343"/>
      <c r="AV574" s="343"/>
      <c r="AW574" s="343"/>
      <c r="AX574" s="343"/>
      <c r="AY574" s="343"/>
      <c r="AZ574" s="343"/>
      <c r="BA574" s="343"/>
      <c r="BB574" s="343"/>
      <c r="BC574" s="343"/>
      <c r="BD574" s="343"/>
      <c r="BE574" s="475"/>
      <c r="BF574" s="475"/>
      <c r="BG574" s="475"/>
      <c r="BH574" s="475"/>
      <c r="BI574" s="475"/>
      <c r="BJ574" s="475"/>
      <c r="BK574" s="475"/>
      <c r="BL574" s="475"/>
      <c r="BM574" s="475"/>
      <c r="BN574" s="475"/>
      <c r="BO574" s="475"/>
      <c r="BP574" s="306"/>
      <c r="BQ574" s="496"/>
      <c r="BR574" s="496"/>
      <c r="BS574" s="496"/>
      <c r="BT574" s="496"/>
      <c r="BU574" s="496"/>
      <c r="BV574" s="496"/>
    </row>
    <row r="575" spans="1:74" s="52" customFormat="1" ht="12.75">
      <c r="A575" s="64">
        <v>2996.2204340404778</v>
      </c>
      <c r="B575" s="46" t="s">
        <v>320</v>
      </c>
      <c r="C575" s="47" t="s">
        <v>322</v>
      </c>
      <c r="D575" s="48">
        <v>134.96</v>
      </c>
      <c r="E575" s="49">
        <v>39.475700000000003</v>
      </c>
      <c r="F575" s="49">
        <v>6.6600000000000006E-2</v>
      </c>
      <c r="G575" s="49">
        <v>11.7788</v>
      </c>
      <c r="H575" s="49">
        <v>0.40629999999999999</v>
      </c>
      <c r="I575" s="49">
        <v>0.1416</v>
      </c>
      <c r="J575" s="49">
        <v>47.5336</v>
      </c>
      <c r="K575" s="49">
        <v>0.2009</v>
      </c>
      <c r="L575" s="49">
        <v>99.603500000000011</v>
      </c>
      <c r="M575" s="47"/>
      <c r="N575" s="50">
        <v>0.9839213486099655</v>
      </c>
      <c r="O575" s="50">
        <v>1.312442206052384E-3</v>
      </c>
      <c r="P575" s="50">
        <v>0.24552040148812476</v>
      </c>
      <c r="Q575" s="50">
        <v>8.1455658444080075E-3</v>
      </c>
      <c r="R575" s="50">
        <v>2.9893690685824678E-3</v>
      </c>
      <c r="S575" s="50">
        <v>1.7661996595035416</v>
      </c>
      <c r="T575" s="50">
        <v>5.3649802572550897E-3</v>
      </c>
      <c r="U575" s="50">
        <v>3.0134537669779302</v>
      </c>
      <c r="V575" s="51">
        <v>87.795498675541523</v>
      </c>
      <c r="X575" s="47" t="s">
        <v>1687</v>
      </c>
      <c r="Y575" s="47" t="s">
        <v>1687</v>
      </c>
      <c r="Z575" s="47" t="s">
        <v>1687</v>
      </c>
      <c r="AA575" s="47" t="s">
        <v>1687</v>
      </c>
      <c r="AB575" s="47" t="s">
        <v>1687</v>
      </c>
      <c r="AC575" s="47" t="s">
        <v>1687</v>
      </c>
      <c r="AD575" s="47" t="s">
        <v>1687</v>
      </c>
      <c r="AE575" s="312"/>
      <c r="AF575" s="465" t="s">
        <v>1755</v>
      </c>
      <c r="AG575" s="343">
        <v>40</v>
      </c>
      <c r="AH575" s="343">
        <v>15</v>
      </c>
      <c r="AI575" s="343"/>
      <c r="AJ575" s="343"/>
      <c r="AK575" s="343"/>
      <c r="AL575" s="343"/>
      <c r="AM575" s="343"/>
      <c r="AN575" s="343"/>
      <c r="AO575" s="343"/>
      <c r="AP575" s="343"/>
      <c r="AQ575" s="343"/>
      <c r="AR575" s="343"/>
      <c r="AS575" s="343"/>
      <c r="AT575" s="343"/>
      <c r="AU575" s="343"/>
      <c r="AV575" s="343"/>
      <c r="AW575" s="343"/>
      <c r="AX575" s="343"/>
      <c r="AY575" s="343"/>
      <c r="AZ575" s="343"/>
      <c r="BA575" s="343"/>
      <c r="BB575" s="343"/>
      <c r="BC575" s="343"/>
      <c r="BD575" s="343"/>
      <c r="BE575" s="475"/>
      <c r="BF575" s="475"/>
      <c r="BG575" s="475"/>
      <c r="BH575" s="475"/>
      <c r="BI575" s="475"/>
      <c r="BJ575" s="475"/>
      <c r="BK575" s="475"/>
      <c r="BL575" s="475"/>
      <c r="BM575" s="475"/>
      <c r="BN575" s="475"/>
      <c r="BO575" s="475"/>
      <c r="BP575" s="306"/>
      <c r="BQ575" s="496"/>
      <c r="BR575" s="496"/>
      <c r="BS575" s="496"/>
      <c r="BT575" s="496"/>
      <c r="BU575" s="496"/>
      <c r="BV575" s="496"/>
    </row>
    <row r="576" spans="1:74" s="52" customFormat="1" ht="12.75">
      <c r="A576" s="64">
        <v>2996.2204340404778</v>
      </c>
      <c r="B576" s="46" t="s">
        <v>320</v>
      </c>
      <c r="C576" s="47" t="s">
        <v>322</v>
      </c>
      <c r="D576" s="48">
        <v>139.96</v>
      </c>
      <c r="E576" s="49">
        <v>39.332099999999997</v>
      </c>
      <c r="F576" s="49">
        <v>9.35E-2</v>
      </c>
      <c r="G576" s="49">
        <v>11.724600000000001</v>
      </c>
      <c r="H576" s="49">
        <v>0.37119999999999997</v>
      </c>
      <c r="I576" s="49">
        <v>0.12570000000000001</v>
      </c>
      <c r="J576" s="49">
        <v>47.481699999999996</v>
      </c>
      <c r="K576" s="49">
        <v>0.25640000000000002</v>
      </c>
      <c r="L576" s="49">
        <v>99.385199999999998</v>
      </c>
      <c r="M576" s="47"/>
      <c r="N576" s="50">
        <v>0.9823519336091896</v>
      </c>
      <c r="O576" s="50">
        <v>1.8463200911942646E-3</v>
      </c>
      <c r="P576" s="50">
        <v>0.24489166208264274</v>
      </c>
      <c r="Q576" s="50">
        <v>7.4571319813466087E-3</v>
      </c>
      <c r="R576" s="50">
        <v>2.6591386752795902E-3</v>
      </c>
      <c r="S576" s="50">
        <v>1.7678881099290971</v>
      </c>
      <c r="T576" s="50">
        <v>6.8611298396717736E-3</v>
      </c>
      <c r="U576" s="50">
        <v>3.0139554262084216</v>
      </c>
      <c r="V576" s="51">
        <v>87.833161606255729</v>
      </c>
      <c r="X576" s="47" t="s">
        <v>1687</v>
      </c>
      <c r="Y576" s="47" t="s">
        <v>1687</v>
      </c>
      <c r="Z576" s="47" t="s">
        <v>1687</v>
      </c>
      <c r="AA576" s="47" t="s">
        <v>1687</v>
      </c>
      <c r="AB576" s="47" t="s">
        <v>1687</v>
      </c>
      <c r="AC576" s="47" t="s">
        <v>1687</v>
      </c>
      <c r="AD576" s="47" t="s">
        <v>1687</v>
      </c>
      <c r="AE576" s="312"/>
      <c r="AF576" s="465" t="s">
        <v>1755</v>
      </c>
      <c r="AG576" s="343">
        <v>40</v>
      </c>
      <c r="AH576" s="343">
        <v>15</v>
      </c>
      <c r="AI576" s="343"/>
      <c r="AJ576" s="343"/>
      <c r="AK576" s="343"/>
      <c r="AL576" s="343"/>
      <c r="AM576" s="343"/>
      <c r="AN576" s="343"/>
      <c r="AO576" s="343"/>
      <c r="AP576" s="343"/>
      <c r="AQ576" s="343"/>
      <c r="AR576" s="343"/>
      <c r="AS576" s="343"/>
      <c r="AT576" s="343"/>
      <c r="AU576" s="343"/>
      <c r="AV576" s="343"/>
      <c r="AW576" s="343"/>
      <c r="AX576" s="343"/>
      <c r="AY576" s="343"/>
      <c r="AZ576" s="343"/>
      <c r="BA576" s="343"/>
      <c r="BB576" s="343"/>
      <c r="BC576" s="343"/>
      <c r="BD576" s="343"/>
      <c r="BE576" s="475"/>
      <c r="BF576" s="475"/>
      <c r="BG576" s="475"/>
      <c r="BH576" s="475"/>
      <c r="BI576" s="475"/>
      <c r="BJ576" s="475"/>
      <c r="BK576" s="475"/>
      <c r="BL576" s="475"/>
      <c r="BM576" s="475"/>
      <c r="BN576" s="475"/>
      <c r="BO576" s="475"/>
      <c r="BP576" s="306"/>
      <c r="BQ576" s="496"/>
      <c r="BR576" s="496"/>
      <c r="BS576" s="496"/>
      <c r="BT576" s="496"/>
      <c r="BU576" s="496"/>
      <c r="BV576" s="496"/>
    </row>
    <row r="577" spans="1:74" s="52" customFormat="1" ht="12.75">
      <c r="A577" s="64">
        <v>2996.2204340404778</v>
      </c>
      <c r="B577" s="46" t="s">
        <v>320</v>
      </c>
      <c r="C577" s="47" t="s">
        <v>322</v>
      </c>
      <c r="D577" s="48">
        <v>144.96</v>
      </c>
      <c r="E577" s="49">
        <v>39.597900000000003</v>
      </c>
      <c r="F577" s="49">
        <v>0.1133</v>
      </c>
      <c r="G577" s="49">
        <v>11.611000000000001</v>
      </c>
      <c r="H577" s="49">
        <v>0.3992</v>
      </c>
      <c r="I577" s="49">
        <v>0.1381</v>
      </c>
      <c r="J577" s="49">
        <v>47.631500000000003</v>
      </c>
      <c r="K577" s="49">
        <v>0.24890000000000001</v>
      </c>
      <c r="L577" s="49">
        <v>99.73990000000002</v>
      </c>
      <c r="M577" s="47"/>
      <c r="N577" s="50">
        <v>0.98449163499001435</v>
      </c>
      <c r="O577" s="50">
        <v>2.2271281166903762E-3</v>
      </c>
      <c r="P577" s="50">
        <v>0.24141569151281567</v>
      </c>
      <c r="Q577" s="50">
        <v>7.9831502073817208E-3</v>
      </c>
      <c r="R577" s="50">
        <v>2.9081666759087112E-3</v>
      </c>
      <c r="S577" s="50">
        <v>1.7653982015334837</v>
      </c>
      <c r="T577" s="50">
        <v>6.6301357403096865E-3</v>
      </c>
      <c r="U577" s="50">
        <v>3.0110541087766038</v>
      </c>
      <c r="V577" s="51">
        <v>87.970200308592055</v>
      </c>
      <c r="X577" s="47" t="s">
        <v>1687</v>
      </c>
      <c r="Y577" s="47" t="s">
        <v>1687</v>
      </c>
      <c r="Z577" s="47" t="s">
        <v>1687</v>
      </c>
      <c r="AA577" s="47" t="s">
        <v>1687</v>
      </c>
      <c r="AB577" s="47" t="s">
        <v>1687</v>
      </c>
      <c r="AC577" s="47" t="s">
        <v>1687</v>
      </c>
      <c r="AD577" s="47" t="s">
        <v>1687</v>
      </c>
      <c r="AE577" s="312"/>
      <c r="AF577" s="465" t="s">
        <v>1755</v>
      </c>
      <c r="AG577" s="343">
        <v>40</v>
      </c>
      <c r="AH577" s="343">
        <v>15</v>
      </c>
      <c r="AI577" s="343"/>
      <c r="AJ577" s="343"/>
      <c r="AK577" s="343"/>
      <c r="AL577" s="343"/>
      <c r="AM577" s="343"/>
      <c r="AN577" s="343"/>
      <c r="AO577" s="343"/>
      <c r="AP577" s="343"/>
      <c r="AQ577" s="343"/>
      <c r="AR577" s="343"/>
      <c r="AS577" s="343"/>
      <c r="AT577" s="343"/>
      <c r="AU577" s="343"/>
      <c r="AV577" s="343"/>
      <c r="AW577" s="343"/>
      <c r="AX577" s="343"/>
      <c r="AY577" s="343"/>
      <c r="AZ577" s="343"/>
      <c r="BA577" s="343"/>
      <c r="BB577" s="343"/>
      <c r="BC577" s="343"/>
      <c r="BD577" s="343"/>
      <c r="BE577" s="475"/>
      <c r="BF577" s="475"/>
      <c r="BG577" s="475"/>
      <c r="BH577" s="475"/>
      <c r="BI577" s="475"/>
      <c r="BJ577" s="475"/>
      <c r="BK577" s="475"/>
      <c r="BL577" s="475"/>
      <c r="BM577" s="475"/>
      <c r="BN577" s="475"/>
      <c r="BO577" s="475"/>
      <c r="BP577" s="306"/>
      <c r="BQ577" s="496"/>
      <c r="BR577" s="496"/>
      <c r="BS577" s="496"/>
      <c r="BT577" s="496"/>
      <c r="BU577" s="496"/>
      <c r="BV577" s="496"/>
    </row>
    <row r="578" spans="1:74" s="52" customFormat="1" ht="12.75">
      <c r="A578" s="64">
        <v>2996.2204340404778</v>
      </c>
      <c r="B578" s="46" t="s">
        <v>320</v>
      </c>
      <c r="C578" s="47" t="s">
        <v>322</v>
      </c>
      <c r="D578" s="48">
        <v>149.96</v>
      </c>
      <c r="E578" s="49">
        <v>39.571100000000001</v>
      </c>
      <c r="F578" s="49">
        <v>0.10539999999999999</v>
      </c>
      <c r="G578" s="49">
        <v>11.746700000000001</v>
      </c>
      <c r="H578" s="49">
        <v>0.39479999999999998</v>
      </c>
      <c r="I578" s="49">
        <v>0.17699999999999999</v>
      </c>
      <c r="J578" s="49">
        <v>47.528500000000001</v>
      </c>
      <c r="K578" s="49">
        <v>0.22720000000000001</v>
      </c>
      <c r="L578" s="49">
        <v>99.750700000000009</v>
      </c>
      <c r="M578" s="47"/>
      <c r="N578" s="50">
        <v>0.9844754326533679</v>
      </c>
      <c r="O578" s="50">
        <v>2.0732075696502823E-3</v>
      </c>
      <c r="P578" s="50">
        <v>0.2443985535996159</v>
      </c>
      <c r="Q578" s="50">
        <v>7.9003766418176153E-3</v>
      </c>
      <c r="R578" s="50">
        <v>3.7298018970145946E-3</v>
      </c>
      <c r="S578" s="50">
        <v>1.762744684075652</v>
      </c>
      <c r="T578" s="50">
        <v>6.0560957702128432E-3</v>
      </c>
      <c r="U578" s="50">
        <v>3.0113781522073308</v>
      </c>
      <c r="V578" s="51">
        <v>87.823561915656526</v>
      </c>
      <c r="X578" s="47" t="s">
        <v>1687</v>
      </c>
      <c r="Y578" s="47" t="s">
        <v>1687</v>
      </c>
      <c r="Z578" s="47" t="s">
        <v>1687</v>
      </c>
      <c r="AA578" s="47" t="s">
        <v>1687</v>
      </c>
      <c r="AB578" s="47" t="s">
        <v>1687</v>
      </c>
      <c r="AC578" s="47" t="s">
        <v>1687</v>
      </c>
      <c r="AD578" s="47" t="s">
        <v>1687</v>
      </c>
      <c r="AE578" s="312"/>
      <c r="AF578" s="465" t="s">
        <v>1755</v>
      </c>
      <c r="AG578" s="343">
        <v>40</v>
      </c>
      <c r="AH578" s="343">
        <v>15</v>
      </c>
      <c r="AI578" s="343"/>
      <c r="AJ578" s="343"/>
      <c r="AK578" s="343"/>
      <c r="AL578" s="343"/>
      <c r="AM578" s="343"/>
      <c r="AN578" s="343"/>
      <c r="AO578" s="343"/>
      <c r="AP578" s="343"/>
      <c r="AQ578" s="343"/>
      <c r="AR578" s="343"/>
      <c r="AS578" s="343"/>
      <c r="AT578" s="343"/>
      <c r="AU578" s="343"/>
      <c r="AV578" s="343"/>
      <c r="AW578" s="343"/>
      <c r="AX578" s="343"/>
      <c r="AY578" s="343"/>
      <c r="AZ578" s="343"/>
      <c r="BA578" s="343"/>
      <c r="BB578" s="343"/>
      <c r="BC578" s="343"/>
      <c r="BD578" s="343"/>
      <c r="BE578" s="475"/>
      <c r="BF578" s="475"/>
      <c r="BG578" s="475"/>
      <c r="BH578" s="475"/>
      <c r="BI578" s="475"/>
      <c r="BJ578" s="475"/>
      <c r="BK578" s="475"/>
      <c r="BL578" s="475"/>
      <c r="BM578" s="475"/>
      <c r="BN578" s="475"/>
      <c r="BO578" s="475"/>
      <c r="BP578" s="306"/>
      <c r="BQ578" s="496"/>
      <c r="BR578" s="496"/>
      <c r="BS578" s="496"/>
      <c r="BT578" s="496"/>
      <c r="BU578" s="496"/>
      <c r="BV578" s="496"/>
    </row>
    <row r="579" spans="1:74" s="52" customFormat="1" ht="12.75">
      <c r="A579" s="64">
        <v>2996.2204340404778</v>
      </c>
      <c r="B579" s="46" t="s">
        <v>320</v>
      </c>
      <c r="C579" s="47" t="s">
        <v>322</v>
      </c>
      <c r="D579" s="48">
        <v>154.96</v>
      </c>
      <c r="E579" s="49">
        <v>39.475900000000003</v>
      </c>
      <c r="F579" s="49">
        <v>8.6099999999999996E-2</v>
      </c>
      <c r="G579" s="49">
        <v>11.647399999999999</v>
      </c>
      <c r="H579" s="49">
        <v>0.372</v>
      </c>
      <c r="I579" s="49">
        <v>0.18229999999999999</v>
      </c>
      <c r="J579" s="49">
        <v>47.685000000000002</v>
      </c>
      <c r="K579" s="49">
        <v>0.24229999999999999</v>
      </c>
      <c r="L579" s="49">
        <v>99.691000000000003</v>
      </c>
      <c r="M579" s="47"/>
      <c r="N579" s="50">
        <v>0.9826178401212845</v>
      </c>
      <c r="O579" s="50">
        <v>1.6944594146359416E-3</v>
      </c>
      <c r="P579" s="50">
        <v>0.24245859774921738</v>
      </c>
      <c r="Q579" s="50">
        <v>7.4479960373342582E-3</v>
      </c>
      <c r="R579" s="50">
        <v>3.8434834250560442E-3</v>
      </c>
      <c r="S579" s="50">
        <v>1.7694689132165644</v>
      </c>
      <c r="T579" s="50">
        <v>6.4619510853504841E-3</v>
      </c>
      <c r="U579" s="50">
        <v>3.0139932410494428</v>
      </c>
      <c r="V579" s="51">
        <v>87.948939689540282</v>
      </c>
      <c r="X579" s="47" t="s">
        <v>1687</v>
      </c>
      <c r="Y579" s="47" t="s">
        <v>1687</v>
      </c>
      <c r="Z579" s="47" t="s">
        <v>1687</v>
      </c>
      <c r="AA579" s="47" t="s">
        <v>1687</v>
      </c>
      <c r="AB579" s="47" t="s">
        <v>1687</v>
      </c>
      <c r="AC579" s="47" t="s">
        <v>1687</v>
      </c>
      <c r="AD579" s="47" t="s">
        <v>1687</v>
      </c>
      <c r="AE579" s="312"/>
      <c r="AF579" s="465" t="s">
        <v>1755</v>
      </c>
      <c r="AG579" s="343">
        <v>40</v>
      </c>
      <c r="AH579" s="343">
        <v>15</v>
      </c>
      <c r="AI579" s="343"/>
      <c r="AJ579" s="343"/>
      <c r="AK579" s="343"/>
      <c r="AL579" s="343"/>
      <c r="AM579" s="343"/>
      <c r="AN579" s="343"/>
      <c r="AO579" s="343"/>
      <c r="AP579" s="343"/>
      <c r="AQ579" s="343"/>
      <c r="AR579" s="343"/>
      <c r="AS579" s="343"/>
      <c r="AT579" s="343"/>
      <c r="AU579" s="343"/>
      <c r="AV579" s="343"/>
      <c r="AW579" s="343"/>
      <c r="AX579" s="343"/>
      <c r="AY579" s="343"/>
      <c r="AZ579" s="343"/>
      <c r="BA579" s="343"/>
      <c r="BB579" s="343"/>
      <c r="BC579" s="343"/>
      <c r="BD579" s="343"/>
      <c r="BE579" s="475"/>
      <c r="BF579" s="475"/>
      <c r="BG579" s="475"/>
      <c r="BH579" s="475"/>
      <c r="BI579" s="475"/>
      <c r="BJ579" s="475"/>
      <c r="BK579" s="475"/>
      <c r="BL579" s="475"/>
      <c r="BM579" s="475"/>
      <c r="BN579" s="475"/>
      <c r="BO579" s="475"/>
      <c r="BP579" s="306"/>
      <c r="BQ579" s="496"/>
      <c r="BR579" s="496"/>
      <c r="BS579" s="496"/>
      <c r="BT579" s="496"/>
      <c r="BU579" s="496"/>
      <c r="BV579" s="496"/>
    </row>
    <row r="580" spans="1:74" s="52" customFormat="1" ht="12.75">
      <c r="A580" s="64">
        <v>2996.2204340404778</v>
      </c>
      <c r="B580" s="46" t="s">
        <v>320</v>
      </c>
      <c r="C580" s="47" t="s">
        <v>322</v>
      </c>
      <c r="D580" s="48">
        <v>159.96</v>
      </c>
      <c r="E580" s="49">
        <v>39.241999999999997</v>
      </c>
      <c r="F580" s="49">
        <v>9.35E-2</v>
      </c>
      <c r="G580" s="49">
        <v>11.634600000000001</v>
      </c>
      <c r="H580" s="49">
        <v>0.4042</v>
      </c>
      <c r="I580" s="49">
        <v>0.13100000000000001</v>
      </c>
      <c r="J580" s="49">
        <v>47.515999999999998</v>
      </c>
      <c r="K580" s="49">
        <v>0.19339999999999999</v>
      </c>
      <c r="L580" s="49">
        <v>99.214699999999993</v>
      </c>
      <c r="M580" s="47"/>
      <c r="N580" s="50">
        <v>0.98157745286088338</v>
      </c>
      <c r="O580" s="50">
        <v>1.8491002889091078E-3</v>
      </c>
      <c r="P580" s="50">
        <v>0.24337776092043004</v>
      </c>
      <c r="Q580" s="50">
        <v>8.1323046949007913E-3</v>
      </c>
      <c r="R580" s="50">
        <v>2.7754312594122305E-3</v>
      </c>
      <c r="S580" s="50">
        <v>1.7718292207667261</v>
      </c>
      <c r="T580" s="50">
        <v>5.1830757700367953E-3</v>
      </c>
      <c r="U580" s="50">
        <v>3.0147243465612985</v>
      </c>
      <c r="V580" s="51">
        <v>87.922939770848203</v>
      </c>
      <c r="X580" s="47" t="s">
        <v>1687</v>
      </c>
      <c r="Y580" s="47" t="s">
        <v>1687</v>
      </c>
      <c r="Z580" s="47" t="s">
        <v>1687</v>
      </c>
      <c r="AA580" s="47" t="s">
        <v>1687</v>
      </c>
      <c r="AB580" s="47" t="s">
        <v>1687</v>
      </c>
      <c r="AC580" s="47" t="s">
        <v>1687</v>
      </c>
      <c r="AD580" s="47" t="s">
        <v>1687</v>
      </c>
      <c r="AE580" s="312"/>
      <c r="AF580" s="465" t="s">
        <v>1755</v>
      </c>
      <c r="AG580" s="343">
        <v>40</v>
      </c>
      <c r="AH580" s="343">
        <v>15</v>
      </c>
      <c r="AI580" s="343"/>
      <c r="AJ580" s="343"/>
      <c r="AK580" s="343"/>
      <c r="AL580" s="343"/>
      <c r="AM580" s="343"/>
      <c r="AN580" s="343"/>
      <c r="AO580" s="343"/>
      <c r="AP580" s="343"/>
      <c r="AQ580" s="343"/>
      <c r="AR580" s="343"/>
      <c r="AS580" s="343"/>
      <c r="AT580" s="343"/>
      <c r="AU580" s="343"/>
      <c r="AV580" s="343"/>
      <c r="AW580" s="343"/>
      <c r="AX580" s="343"/>
      <c r="AY580" s="343"/>
      <c r="AZ580" s="343"/>
      <c r="BA580" s="343"/>
      <c r="BB580" s="343"/>
      <c r="BC580" s="343"/>
      <c r="BD580" s="343"/>
      <c r="BE580" s="475"/>
      <c r="BF580" s="475"/>
      <c r="BG580" s="475"/>
      <c r="BH580" s="475"/>
      <c r="BI580" s="475"/>
      <c r="BJ580" s="475"/>
      <c r="BK580" s="475"/>
      <c r="BL580" s="475"/>
      <c r="BM580" s="475"/>
      <c r="BN580" s="475"/>
      <c r="BO580" s="475"/>
      <c r="BP580" s="306"/>
      <c r="BQ580" s="496"/>
      <c r="BR580" s="496"/>
      <c r="BS580" s="496"/>
      <c r="BT580" s="496"/>
      <c r="BU580" s="496"/>
      <c r="BV580" s="496"/>
    </row>
    <row r="581" spans="1:74" s="52" customFormat="1" ht="12.75">
      <c r="A581" s="64">
        <v>2996.2204340404778</v>
      </c>
      <c r="B581" s="46" t="s">
        <v>320</v>
      </c>
      <c r="C581" s="47" t="s">
        <v>322</v>
      </c>
      <c r="D581" s="48">
        <v>164.95</v>
      </c>
      <c r="E581" s="49">
        <v>39.491399999999999</v>
      </c>
      <c r="F581" s="49">
        <v>9.6199999999999994E-2</v>
      </c>
      <c r="G581" s="49">
        <v>11.4938</v>
      </c>
      <c r="H581" s="49">
        <v>0.39779999999999999</v>
      </c>
      <c r="I581" s="49">
        <v>0.16109999999999999</v>
      </c>
      <c r="J581" s="49">
        <v>47.530099999999997</v>
      </c>
      <c r="K581" s="49">
        <v>0.19819999999999999</v>
      </c>
      <c r="L581" s="49">
        <v>99.368600000000001</v>
      </c>
      <c r="M581" s="47"/>
      <c r="N581" s="50">
        <v>0.98514238952812516</v>
      </c>
      <c r="O581" s="50">
        <v>1.8973478682476172E-3</v>
      </c>
      <c r="P581" s="50">
        <v>0.23978173948005679</v>
      </c>
      <c r="Q581" s="50">
        <v>7.9818791446881147E-3</v>
      </c>
      <c r="R581" s="50">
        <v>3.4039075505814345E-3</v>
      </c>
      <c r="S581" s="50">
        <v>1.7675583120666716</v>
      </c>
      <c r="T581" s="50">
        <v>5.2973390970090057E-3</v>
      </c>
      <c r="U581" s="50">
        <v>3.0110629147353798</v>
      </c>
      <c r="V581" s="51">
        <v>88.054752392585584</v>
      </c>
      <c r="X581" s="47" t="s">
        <v>1687</v>
      </c>
      <c r="Y581" s="47" t="s">
        <v>1687</v>
      </c>
      <c r="Z581" s="47" t="s">
        <v>1687</v>
      </c>
      <c r="AA581" s="47" t="s">
        <v>1687</v>
      </c>
      <c r="AB581" s="47" t="s">
        <v>1687</v>
      </c>
      <c r="AC581" s="47" t="s">
        <v>1687</v>
      </c>
      <c r="AD581" s="47" t="s">
        <v>1687</v>
      </c>
      <c r="AE581" s="312"/>
      <c r="AF581" s="465" t="s">
        <v>1755</v>
      </c>
      <c r="AG581" s="343">
        <v>40</v>
      </c>
      <c r="AH581" s="343">
        <v>15</v>
      </c>
      <c r="AI581" s="343"/>
      <c r="AJ581" s="343"/>
      <c r="AK581" s="343"/>
      <c r="AL581" s="343"/>
      <c r="AM581" s="343"/>
      <c r="AN581" s="343"/>
      <c r="AO581" s="343"/>
      <c r="AP581" s="343"/>
      <c r="AQ581" s="343"/>
      <c r="AR581" s="343"/>
      <c r="AS581" s="343"/>
      <c r="AT581" s="343"/>
      <c r="AU581" s="343"/>
      <c r="AV581" s="343"/>
      <c r="AW581" s="343"/>
      <c r="AX581" s="343"/>
      <c r="AY581" s="343"/>
      <c r="AZ581" s="343"/>
      <c r="BA581" s="343"/>
      <c r="BB581" s="343"/>
      <c r="BC581" s="343"/>
      <c r="BD581" s="343"/>
      <c r="BE581" s="475"/>
      <c r="BF581" s="475"/>
      <c r="BG581" s="475"/>
      <c r="BH581" s="475"/>
      <c r="BI581" s="475"/>
      <c r="BJ581" s="475"/>
      <c r="BK581" s="475"/>
      <c r="BL581" s="475"/>
      <c r="BM581" s="475"/>
      <c r="BN581" s="475"/>
      <c r="BO581" s="475"/>
      <c r="BP581" s="306"/>
      <c r="BQ581" s="496"/>
      <c r="BR581" s="496"/>
      <c r="BS581" s="496"/>
      <c r="BT581" s="496"/>
      <c r="BU581" s="496"/>
      <c r="BV581" s="496"/>
    </row>
    <row r="582" spans="1:74" s="52" customFormat="1" ht="12.75">
      <c r="A582" s="64">
        <v>2996.2204340404778</v>
      </c>
      <c r="B582" s="46" t="s">
        <v>320</v>
      </c>
      <c r="C582" s="47" t="s">
        <v>322</v>
      </c>
      <c r="D582" s="48">
        <v>169.95</v>
      </c>
      <c r="E582" s="49">
        <v>39.510100000000001</v>
      </c>
      <c r="F582" s="49">
        <v>8.9499999999999996E-2</v>
      </c>
      <c r="G582" s="49">
        <v>11.6456</v>
      </c>
      <c r="H582" s="49">
        <v>0.372</v>
      </c>
      <c r="I582" s="49">
        <v>0.17879999999999999</v>
      </c>
      <c r="J582" s="49">
        <v>47.733199999999997</v>
      </c>
      <c r="K582" s="49">
        <v>0.22539999999999999</v>
      </c>
      <c r="L582" s="49">
        <v>99.754599999999996</v>
      </c>
      <c r="M582" s="47"/>
      <c r="N582" s="50">
        <v>0.98270018668738313</v>
      </c>
      <c r="O582" s="50">
        <v>1.759994700252909E-3</v>
      </c>
      <c r="P582" s="50">
        <v>0.24223158598433059</v>
      </c>
      <c r="Q582" s="50">
        <v>7.442172667112822E-3</v>
      </c>
      <c r="R582" s="50">
        <v>3.7667445047882475E-3</v>
      </c>
      <c r="S582" s="50">
        <v>1.7698725980504268</v>
      </c>
      <c r="T582" s="50">
        <v>6.0065413178170355E-3</v>
      </c>
      <c r="U582" s="50">
        <v>3.0137798239121114</v>
      </c>
      <c r="V582" s="51">
        <v>87.961280141140733</v>
      </c>
      <c r="X582" s="47" t="s">
        <v>1687</v>
      </c>
      <c r="Y582" s="47" t="s">
        <v>1687</v>
      </c>
      <c r="Z582" s="47" t="s">
        <v>1687</v>
      </c>
      <c r="AA582" s="47" t="s">
        <v>1687</v>
      </c>
      <c r="AB582" s="47" t="s">
        <v>1687</v>
      </c>
      <c r="AC582" s="47" t="s">
        <v>1687</v>
      </c>
      <c r="AD582" s="47" t="s">
        <v>1687</v>
      </c>
      <c r="AE582" s="312"/>
      <c r="AF582" s="465" t="s">
        <v>1755</v>
      </c>
      <c r="AG582" s="343">
        <v>40</v>
      </c>
      <c r="AH582" s="343">
        <v>15</v>
      </c>
      <c r="AI582" s="343"/>
      <c r="AJ582" s="343"/>
      <c r="AK582" s="343"/>
      <c r="AL582" s="343"/>
      <c r="AM582" s="343"/>
      <c r="AN582" s="343"/>
      <c r="AO582" s="343"/>
      <c r="AP582" s="343"/>
      <c r="AQ582" s="343"/>
      <c r="AR582" s="343"/>
      <c r="AS582" s="343"/>
      <c r="AT582" s="343"/>
      <c r="AU582" s="343"/>
      <c r="AV582" s="343"/>
      <c r="AW582" s="343"/>
      <c r="AX582" s="343"/>
      <c r="AY582" s="343"/>
      <c r="AZ582" s="343"/>
      <c r="BA582" s="343"/>
      <c r="BB582" s="343"/>
      <c r="BC582" s="343"/>
      <c r="BD582" s="343"/>
      <c r="BE582" s="475"/>
      <c r="BF582" s="475"/>
      <c r="BG582" s="475"/>
      <c r="BH582" s="475"/>
      <c r="BI582" s="475"/>
      <c r="BJ582" s="475"/>
      <c r="BK582" s="475"/>
      <c r="BL582" s="475"/>
      <c r="BM582" s="475"/>
      <c r="BN582" s="475"/>
      <c r="BO582" s="475"/>
      <c r="BP582" s="306"/>
      <c r="BQ582" s="496"/>
      <c r="BR582" s="496"/>
      <c r="BS582" s="496"/>
      <c r="BT582" s="496"/>
      <c r="BU582" s="496"/>
      <c r="BV582" s="496"/>
    </row>
    <row r="583" spans="1:74" s="52" customFormat="1" ht="12.75">
      <c r="A583" s="64">
        <v>2996.2204340404778</v>
      </c>
      <c r="B583" s="46" t="s">
        <v>320</v>
      </c>
      <c r="C583" s="47" t="s">
        <v>322</v>
      </c>
      <c r="D583" s="48">
        <v>174.95</v>
      </c>
      <c r="E583" s="49">
        <v>39.397799999999997</v>
      </c>
      <c r="F583" s="49">
        <v>0.1045</v>
      </c>
      <c r="G583" s="49">
        <v>11.7445</v>
      </c>
      <c r="H583" s="49">
        <v>0.39629999999999999</v>
      </c>
      <c r="I583" s="49">
        <v>0.16109999999999999</v>
      </c>
      <c r="J583" s="49">
        <v>47.445099999999996</v>
      </c>
      <c r="K583" s="49">
        <v>0.18310000000000001</v>
      </c>
      <c r="L583" s="49">
        <v>99.432399999999987</v>
      </c>
      <c r="M583" s="47"/>
      <c r="N583" s="50">
        <v>0.98343277254301542</v>
      </c>
      <c r="O583" s="50">
        <v>2.0623596883544608E-3</v>
      </c>
      <c r="P583" s="50">
        <v>0.245167688220295</v>
      </c>
      <c r="Q583" s="50">
        <v>7.9568408294898672E-3</v>
      </c>
      <c r="R583" s="50">
        <v>3.4060732641949822E-3</v>
      </c>
      <c r="S583" s="50">
        <v>1.7655199021508112</v>
      </c>
      <c r="T583" s="50">
        <v>4.8968713841150242E-3</v>
      </c>
      <c r="U583" s="50">
        <v>3.0124425080802761</v>
      </c>
      <c r="V583" s="51">
        <v>87.806773693020844</v>
      </c>
      <c r="X583" s="47" t="s">
        <v>1687</v>
      </c>
      <c r="Y583" s="47" t="s">
        <v>1687</v>
      </c>
      <c r="Z583" s="47" t="s">
        <v>1687</v>
      </c>
      <c r="AA583" s="47" t="s">
        <v>1687</v>
      </c>
      <c r="AB583" s="47" t="s">
        <v>1687</v>
      </c>
      <c r="AC583" s="47" t="s">
        <v>1687</v>
      </c>
      <c r="AD583" s="47" t="s">
        <v>1687</v>
      </c>
      <c r="AE583" s="312"/>
      <c r="AF583" s="465" t="s">
        <v>1755</v>
      </c>
      <c r="AG583" s="343">
        <v>40</v>
      </c>
      <c r="AH583" s="343">
        <v>15</v>
      </c>
      <c r="AI583" s="343"/>
      <c r="AJ583" s="343"/>
      <c r="AK583" s="343"/>
      <c r="AL583" s="343"/>
      <c r="AM583" s="343"/>
      <c r="AN583" s="343"/>
      <c r="AO583" s="343"/>
      <c r="AP583" s="343"/>
      <c r="AQ583" s="343"/>
      <c r="AR583" s="343"/>
      <c r="AS583" s="343"/>
      <c r="AT583" s="343"/>
      <c r="AU583" s="343"/>
      <c r="AV583" s="343"/>
      <c r="AW583" s="343"/>
      <c r="AX583" s="343"/>
      <c r="AY583" s="343"/>
      <c r="AZ583" s="343"/>
      <c r="BA583" s="343"/>
      <c r="BB583" s="343"/>
      <c r="BC583" s="343"/>
      <c r="BD583" s="343"/>
      <c r="BE583" s="475"/>
      <c r="BF583" s="475"/>
      <c r="BG583" s="475"/>
      <c r="BH583" s="475"/>
      <c r="BI583" s="475"/>
      <c r="BJ583" s="475"/>
      <c r="BK583" s="475"/>
      <c r="BL583" s="475"/>
      <c r="BM583" s="475"/>
      <c r="BN583" s="475"/>
      <c r="BO583" s="475"/>
      <c r="BP583" s="306"/>
      <c r="BQ583" s="496"/>
      <c r="BR583" s="496"/>
      <c r="BS583" s="496"/>
      <c r="BT583" s="496"/>
      <c r="BU583" s="496"/>
      <c r="BV583" s="496"/>
    </row>
    <row r="584" spans="1:74" s="52" customFormat="1" ht="12.75">
      <c r="A584" s="64">
        <v>2996.2204340404778</v>
      </c>
      <c r="B584" s="46" t="s">
        <v>320</v>
      </c>
      <c r="C584" s="47" t="s">
        <v>322</v>
      </c>
      <c r="D584" s="48">
        <v>179.95</v>
      </c>
      <c r="E584" s="49">
        <v>39.6267</v>
      </c>
      <c r="F584" s="49">
        <v>0.1231</v>
      </c>
      <c r="G584" s="49">
        <v>11.519500000000001</v>
      </c>
      <c r="H584" s="49">
        <v>0.37280000000000002</v>
      </c>
      <c r="I584" s="49">
        <v>0.1452</v>
      </c>
      <c r="J584" s="49">
        <v>47.445099999999996</v>
      </c>
      <c r="K584" s="49">
        <v>0.21609999999999999</v>
      </c>
      <c r="L584" s="49">
        <v>99.448499999999996</v>
      </c>
      <c r="M584" s="47"/>
      <c r="N584" s="50">
        <v>0.98719521282158862</v>
      </c>
      <c r="O584" s="50">
        <v>2.4246474593245938E-3</v>
      </c>
      <c r="P584" s="50">
        <v>0.23999641631285382</v>
      </c>
      <c r="Q584" s="50">
        <v>7.470246448664699E-3</v>
      </c>
      <c r="R584" s="50">
        <v>3.0638499292170497E-3</v>
      </c>
      <c r="S584" s="50">
        <v>1.7620370887902022</v>
      </c>
      <c r="T584" s="50">
        <v>5.7680304979117331E-3</v>
      </c>
      <c r="U584" s="50">
        <v>3.0079554922597627</v>
      </c>
      <c r="V584" s="51">
        <v>88.012367640145982</v>
      </c>
      <c r="X584" s="47" t="s">
        <v>1687</v>
      </c>
      <c r="Y584" s="47" t="s">
        <v>1687</v>
      </c>
      <c r="Z584" s="47" t="s">
        <v>1687</v>
      </c>
      <c r="AA584" s="47" t="s">
        <v>1687</v>
      </c>
      <c r="AB584" s="47" t="s">
        <v>1687</v>
      </c>
      <c r="AC584" s="47" t="s">
        <v>1687</v>
      </c>
      <c r="AD584" s="47" t="s">
        <v>1687</v>
      </c>
      <c r="AE584" s="312"/>
      <c r="AF584" s="465" t="s">
        <v>1755</v>
      </c>
      <c r="AG584" s="343">
        <v>40</v>
      </c>
      <c r="AH584" s="343">
        <v>15</v>
      </c>
      <c r="AI584" s="343"/>
      <c r="AJ584" s="343"/>
      <c r="AK584" s="343"/>
      <c r="AL584" s="343"/>
      <c r="AM584" s="343"/>
      <c r="AN584" s="343"/>
      <c r="AO584" s="343"/>
      <c r="AP584" s="343"/>
      <c r="AQ584" s="343"/>
      <c r="AR584" s="343"/>
      <c r="AS584" s="343"/>
      <c r="AT584" s="343"/>
      <c r="AU584" s="343"/>
      <c r="AV584" s="343"/>
      <c r="AW584" s="343"/>
      <c r="AX584" s="343"/>
      <c r="AY584" s="343"/>
      <c r="AZ584" s="343"/>
      <c r="BA584" s="343"/>
      <c r="BB584" s="343"/>
      <c r="BC584" s="343"/>
      <c r="BD584" s="343"/>
      <c r="BE584" s="475"/>
      <c r="BF584" s="475"/>
      <c r="BG584" s="475"/>
      <c r="BH584" s="475"/>
      <c r="BI584" s="475"/>
      <c r="BJ584" s="475"/>
      <c r="BK584" s="475"/>
      <c r="BL584" s="475"/>
      <c r="BM584" s="475"/>
      <c r="BN584" s="475"/>
      <c r="BO584" s="475"/>
      <c r="BP584" s="306"/>
      <c r="BQ584" s="496"/>
      <c r="BR584" s="496"/>
      <c r="BS584" s="496"/>
      <c r="BT584" s="496"/>
      <c r="BU584" s="496"/>
      <c r="BV584" s="496"/>
    </row>
    <row r="585" spans="1:74" s="52" customFormat="1" ht="12.75">
      <c r="A585" s="64">
        <v>2996.2204340404778</v>
      </c>
      <c r="B585" s="46" t="s">
        <v>320</v>
      </c>
      <c r="C585" s="47" t="s">
        <v>322</v>
      </c>
      <c r="D585" s="48">
        <v>184.95</v>
      </c>
      <c r="E585" s="49">
        <v>39.4131</v>
      </c>
      <c r="F585" s="49">
        <v>0.1198</v>
      </c>
      <c r="G585" s="49">
        <v>11.430300000000001</v>
      </c>
      <c r="H585" s="49">
        <v>0.3906</v>
      </c>
      <c r="I585" s="49">
        <v>0.1434</v>
      </c>
      <c r="J585" s="49">
        <v>47.362499999999997</v>
      </c>
      <c r="K585" s="49">
        <v>0.2273</v>
      </c>
      <c r="L585" s="49">
        <v>99.087000000000003</v>
      </c>
      <c r="M585" s="47"/>
      <c r="N585" s="50">
        <v>0.98560591173432865</v>
      </c>
      <c r="O585" s="50">
        <v>2.3686175218305427E-3</v>
      </c>
      <c r="P585" s="50">
        <v>0.23904316347651844</v>
      </c>
      <c r="Q585" s="50">
        <v>7.8566758578100578E-3</v>
      </c>
      <c r="R585" s="50">
        <v>3.037369272407196E-3</v>
      </c>
      <c r="S585" s="50">
        <v>1.7656550803711337</v>
      </c>
      <c r="T585" s="50">
        <v>6.0900349879816195E-3</v>
      </c>
      <c r="U585" s="50">
        <v>3.0096568532220105</v>
      </c>
      <c r="V585" s="51">
        <v>88.075853101077257</v>
      </c>
      <c r="X585" s="47" t="s">
        <v>1687</v>
      </c>
      <c r="Y585" s="47" t="s">
        <v>1687</v>
      </c>
      <c r="Z585" s="47" t="s">
        <v>1687</v>
      </c>
      <c r="AA585" s="47" t="s">
        <v>1687</v>
      </c>
      <c r="AB585" s="47" t="s">
        <v>1687</v>
      </c>
      <c r="AC585" s="47" t="s">
        <v>1687</v>
      </c>
      <c r="AD585" s="47" t="s">
        <v>1687</v>
      </c>
      <c r="AE585" s="312"/>
      <c r="AF585" s="465" t="s">
        <v>1755</v>
      </c>
      <c r="AG585" s="343">
        <v>40</v>
      </c>
      <c r="AH585" s="343">
        <v>15</v>
      </c>
      <c r="AI585" s="343"/>
      <c r="AJ585" s="343"/>
      <c r="AK585" s="343"/>
      <c r="AL585" s="343"/>
      <c r="AM585" s="343"/>
      <c r="AN585" s="343"/>
      <c r="AO585" s="343"/>
      <c r="AP585" s="343"/>
      <c r="AQ585" s="343"/>
      <c r="AR585" s="343"/>
      <c r="AS585" s="343"/>
      <c r="AT585" s="343"/>
      <c r="AU585" s="343"/>
      <c r="AV585" s="343"/>
      <c r="AW585" s="343"/>
      <c r="AX585" s="343"/>
      <c r="AY585" s="343"/>
      <c r="AZ585" s="343"/>
      <c r="BA585" s="343"/>
      <c r="BB585" s="343"/>
      <c r="BC585" s="343"/>
      <c r="BD585" s="343"/>
      <c r="BE585" s="475"/>
      <c r="BF585" s="475"/>
      <c r="BG585" s="475"/>
      <c r="BH585" s="475"/>
      <c r="BI585" s="475"/>
      <c r="BJ585" s="475"/>
      <c r="BK585" s="475"/>
      <c r="BL585" s="475"/>
      <c r="BM585" s="475"/>
      <c r="BN585" s="475"/>
      <c r="BO585" s="475"/>
      <c r="BP585" s="306"/>
      <c r="BQ585" s="496"/>
      <c r="BR585" s="496"/>
      <c r="BS585" s="496"/>
      <c r="BT585" s="496"/>
      <c r="BU585" s="496"/>
      <c r="BV585" s="496"/>
    </row>
    <row r="586" spans="1:74" s="52" customFormat="1" ht="12.75">
      <c r="A586" s="64">
        <v>2996.2204340404778</v>
      </c>
      <c r="B586" s="46" t="s">
        <v>320</v>
      </c>
      <c r="C586" s="47" t="s">
        <v>322</v>
      </c>
      <c r="D586" s="48">
        <v>189.95</v>
      </c>
      <c r="E586" s="49">
        <v>39.297699999999999</v>
      </c>
      <c r="F586" s="49">
        <v>7.7299999999999994E-2</v>
      </c>
      <c r="G586" s="49">
        <v>11.5471</v>
      </c>
      <c r="H586" s="49">
        <v>0.43219999999999997</v>
      </c>
      <c r="I586" s="49">
        <v>0.1593</v>
      </c>
      <c r="J586" s="49">
        <v>47.704500000000003</v>
      </c>
      <c r="K586" s="49">
        <v>0.23949999999999999</v>
      </c>
      <c r="L586" s="49">
        <v>99.457600000000014</v>
      </c>
      <c r="M586" s="47"/>
      <c r="N586" s="50">
        <v>0.9806606604898046</v>
      </c>
      <c r="O586" s="50">
        <v>1.5251288268588604E-3</v>
      </c>
      <c r="P586" s="50">
        <v>0.24097974572817882</v>
      </c>
      <c r="Q586" s="50">
        <v>8.6752155791375886E-3</v>
      </c>
      <c r="R586" s="50">
        <v>3.3670776802944193E-3</v>
      </c>
      <c r="S586" s="50">
        <v>1.7746777922974257</v>
      </c>
      <c r="T586" s="50">
        <v>6.4034612547781509E-3</v>
      </c>
      <c r="U586" s="50">
        <v>3.016289081856478</v>
      </c>
      <c r="V586" s="51">
        <v>88.044608710454568</v>
      </c>
      <c r="X586" s="47" t="s">
        <v>1687</v>
      </c>
      <c r="Y586" s="47" t="s">
        <v>1687</v>
      </c>
      <c r="Z586" s="47" t="s">
        <v>1687</v>
      </c>
      <c r="AA586" s="47" t="s">
        <v>1687</v>
      </c>
      <c r="AB586" s="47" t="s">
        <v>1687</v>
      </c>
      <c r="AC586" s="47" t="s">
        <v>1687</v>
      </c>
      <c r="AD586" s="47" t="s">
        <v>1687</v>
      </c>
      <c r="AE586" s="312"/>
      <c r="AF586" s="465" t="s">
        <v>1755</v>
      </c>
      <c r="AG586" s="343">
        <v>40</v>
      </c>
      <c r="AH586" s="343">
        <v>15</v>
      </c>
      <c r="AI586" s="343"/>
      <c r="AJ586" s="343"/>
      <c r="AK586" s="343"/>
      <c r="AL586" s="343"/>
      <c r="AM586" s="343"/>
      <c r="AN586" s="343"/>
      <c r="AO586" s="343"/>
      <c r="AP586" s="343"/>
      <c r="AQ586" s="343"/>
      <c r="AR586" s="343"/>
      <c r="AS586" s="343"/>
      <c r="AT586" s="343"/>
      <c r="AU586" s="343"/>
      <c r="AV586" s="343"/>
      <c r="AW586" s="343"/>
      <c r="AX586" s="343"/>
      <c r="AY586" s="343"/>
      <c r="AZ586" s="343"/>
      <c r="BA586" s="343"/>
      <c r="BB586" s="343"/>
      <c r="BC586" s="343"/>
      <c r="BD586" s="343"/>
      <c r="BE586" s="475"/>
      <c r="BF586" s="475"/>
      <c r="BG586" s="475"/>
      <c r="BH586" s="475"/>
      <c r="BI586" s="475"/>
      <c r="BJ586" s="475"/>
      <c r="BK586" s="475"/>
      <c r="BL586" s="475"/>
      <c r="BM586" s="475"/>
      <c r="BN586" s="475"/>
      <c r="BO586" s="475"/>
      <c r="BP586" s="306"/>
      <c r="BQ586" s="496"/>
      <c r="BR586" s="496"/>
      <c r="BS586" s="496"/>
      <c r="BT586" s="496"/>
      <c r="BU586" s="496"/>
      <c r="BV586" s="496"/>
    </row>
    <row r="587" spans="1:74" s="52" customFormat="1" ht="12.75">
      <c r="A587" s="64">
        <v>2996.2204340404778</v>
      </c>
      <c r="B587" s="46" t="s">
        <v>320</v>
      </c>
      <c r="C587" s="47" t="s">
        <v>322</v>
      </c>
      <c r="D587" s="48">
        <v>194.95</v>
      </c>
      <c r="E587" s="49">
        <v>39.458399999999997</v>
      </c>
      <c r="F587" s="49">
        <v>9.8900000000000002E-2</v>
      </c>
      <c r="G587" s="49">
        <v>11.5481</v>
      </c>
      <c r="H587" s="49">
        <v>0.3584</v>
      </c>
      <c r="I587" s="49">
        <v>0.1399</v>
      </c>
      <c r="J587" s="49">
        <v>47.465400000000002</v>
      </c>
      <c r="K587" s="49">
        <v>0.19539999999999999</v>
      </c>
      <c r="L587" s="49">
        <v>99.264499999999998</v>
      </c>
      <c r="M587" s="47"/>
      <c r="N587" s="50">
        <v>0.98532255339848063</v>
      </c>
      <c r="O587" s="50">
        <v>1.9525881946359136E-3</v>
      </c>
      <c r="P587" s="50">
        <v>0.24116011514456037</v>
      </c>
      <c r="Q587" s="50">
        <v>7.1986464755102409E-3</v>
      </c>
      <c r="R587" s="50">
        <v>2.9589825655783526E-3</v>
      </c>
      <c r="S587" s="50">
        <v>1.7669515580112127</v>
      </c>
      <c r="T587" s="50">
        <v>5.2278264222691091E-3</v>
      </c>
      <c r="U587" s="50">
        <v>3.0107722702122475</v>
      </c>
      <c r="V587" s="51">
        <v>87.990701992903894</v>
      </c>
      <c r="X587" s="47" t="s">
        <v>1687</v>
      </c>
      <c r="Y587" s="47" t="s">
        <v>1687</v>
      </c>
      <c r="Z587" s="47" t="s">
        <v>1687</v>
      </c>
      <c r="AA587" s="47" t="s">
        <v>1687</v>
      </c>
      <c r="AB587" s="47" t="s">
        <v>1687</v>
      </c>
      <c r="AC587" s="47" t="s">
        <v>1687</v>
      </c>
      <c r="AD587" s="47" t="s">
        <v>1687</v>
      </c>
      <c r="AE587" s="312"/>
      <c r="AF587" s="465" t="s">
        <v>1755</v>
      </c>
      <c r="AG587" s="343">
        <v>40</v>
      </c>
      <c r="AH587" s="343">
        <v>15</v>
      </c>
      <c r="AI587" s="343"/>
      <c r="AJ587" s="343"/>
      <c r="AK587" s="343"/>
      <c r="AL587" s="343"/>
      <c r="AM587" s="343"/>
      <c r="AN587" s="343"/>
      <c r="AO587" s="343"/>
      <c r="AP587" s="343"/>
      <c r="AQ587" s="343"/>
      <c r="AR587" s="343"/>
      <c r="AS587" s="343"/>
      <c r="AT587" s="343"/>
      <c r="AU587" s="343"/>
      <c r="AV587" s="343"/>
      <c r="AW587" s="343"/>
      <c r="AX587" s="343"/>
      <c r="AY587" s="343"/>
      <c r="AZ587" s="343"/>
      <c r="BA587" s="343"/>
      <c r="BB587" s="343"/>
      <c r="BC587" s="343"/>
      <c r="BD587" s="343"/>
      <c r="BE587" s="475"/>
      <c r="BF587" s="475"/>
      <c r="BG587" s="475"/>
      <c r="BH587" s="475"/>
      <c r="BI587" s="475"/>
      <c r="BJ587" s="475"/>
      <c r="BK587" s="475"/>
      <c r="BL587" s="475"/>
      <c r="BM587" s="475"/>
      <c r="BN587" s="475"/>
      <c r="BO587" s="475"/>
      <c r="BP587" s="306"/>
      <c r="BQ587" s="496"/>
      <c r="BR587" s="496"/>
      <c r="BS587" s="496"/>
      <c r="BT587" s="496"/>
      <c r="BU587" s="496"/>
      <c r="BV587" s="496"/>
    </row>
    <row r="588" spans="1:74" s="52" customFormat="1" ht="12.75">
      <c r="A588" s="64">
        <v>2996.2204340404778</v>
      </c>
      <c r="B588" s="46" t="s">
        <v>320</v>
      </c>
      <c r="C588" s="47" t="s">
        <v>322</v>
      </c>
      <c r="D588" s="48">
        <v>199.94</v>
      </c>
      <c r="E588" s="49">
        <v>39.208100000000002</v>
      </c>
      <c r="F588" s="49">
        <v>5.7599999999999998E-2</v>
      </c>
      <c r="G588" s="49">
        <v>11.577299999999999</v>
      </c>
      <c r="H588" s="49">
        <v>0.39129999999999998</v>
      </c>
      <c r="I588" s="49">
        <v>0.1699</v>
      </c>
      <c r="J588" s="49">
        <v>47.688600000000001</v>
      </c>
      <c r="K588" s="49">
        <v>0.216</v>
      </c>
      <c r="L588" s="49">
        <v>99.308800000000005</v>
      </c>
      <c r="M588" s="47"/>
      <c r="N588" s="50">
        <v>0.9800968634615399</v>
      </c>
      <c r="O588" s="50">
        <v>1.1383900748789086E-3</v>
      </c>
      <c r="P588" s="50">
        <v>0.24202291276640367</v>
      </c>
      <c r="Q588" s="50">
        <v>7.8676846160129731E-3</v>
      </c>
      <c r="R588" s="50">
        <v>3.5972640729285956E-3</v>
      </c>
      <c r="S588" s="50">
        <v>1.7771182249127595</v>
      </c>
      <c r="T588" s="50">
        <v>5.7850164841789144E-3</v>
      </c>
      <c r="U588" s="50">
        <v>3.0176263563887025</v>
      </c>
      <c r="V588" s="51">
        <v>88.013571302668367</v>
      </c>
      <c r="X588" s="47" t="s">
        <v>1687</v>
      </c>
      <c r="Y588" s="47" t="s">
        <v>1687</v>
      </c>
      <c r="Z588" s="47" t="s">
        <v>1687</v>
      </c>
      <c r="AA588" s="47" t="s">
        <v>1687</v>
      </c>
      <c r="AB588" s="47" t="s">
        <v>1687</v>
      </c>
      <c r="AC588" s="47" t="s">
        <v>1687</v>
      </c>
      <c r="AD588" s="47" t="s">
        <v>1687</v>
      </c>
      <c r="AE588" s="312"/>
      <c r="AF588" s="465" t="s">
        <v>1755</v>
      </c>
      <c r="AG588" s="343">
        <v>40</v>
      </c>
      <c r="AH588" s="343">
        <v>15</v>
      </c>
      <c r="AI588" s="343"/>
      <c r="AJ588" s="343"/>
      <c r="AK588" s="343"/>
      <c r="AL588" s="343"/>
      <c r="AM588" s="343"/>
      <c r="AN588" s="343"/>
      <c r="AO588" s="343"/>
      <c r="AP588" s="343"/>
      <c r="AQ588" s="343"/>
      <c r="AR588" s="343"/>
      <c r="AS588" s="343"/>
      <c r="AT588" s="343"/>
      <c r="AU588" s="343"/>
      <c r="AV588" s="343"/>
      <c r="AW588" s="343"/>
      <c r="AX588" s="343"/>
      <c r="AY588" s="343"/>
      <c r="AZ588" s="343"/>
      <c r="BA588" s="343"/>
      <c r="BB588" s="343"/>
      <c r="BC588" s="343"/>
      <c r="BD588" s="343"/>
      <c r="BE588" s="475"/>
      <c r="BF588" s="475"/>
      <c r="BG588" s="475"/>
      <c r="BH588" s="475"/>
      <c r="BI588" s="475"/>
      <c r="BJ588" s="475"/>
      <c r="BK588" s="475"/>
      <c r="BL588" s="475"/>
      <c r="BM588" s="475"/>
      <c r="BN588" s="475"/>
      <c r="BO588" s="475"/>
      <c r="BP588" s="306"/>
      <c r="BQ588" s="496"/>
      <c r="BR588" s="496"/>
      <c r="BS588" s="496"/>
      <c r="BT588" s="496"/>
      <c r="BU588" s="496"/>
      <c r="BV588" s="496"/>
    </row>
    <row r="589" spans="1:74" s="52" customFormat="1" ht="12.75">
      <c r="A589" s="64">
        <v>2996.2204340404778</v>
      </c>
      <c r="B589" s="46" t="s">
        <v>320</v>
      </c>
      <c r="C589" s="47" t="s">
        <v>322</v>
      </c>
      <c r="D589" s="48">
        <v>204.94</v>
      </c>
      <c r="E589" s="49">
        <v>39.376399999999997</v>
      </c>
      <c r="F589" s="49">
        <v>6.0400000000000002E-2</v>
      </c>
      <c r="G589" s="49">
        <v>11.701499999999999</v>
      </c>
      <c r="H589" s="49">
        <v>0.4163</v>
      </c>
      <c r="I589" s="49">
        <v>0.1734</v>
      </c>
      <c r="J589" s="49">
        <v>47.770499999999998</v>
      </c>
      <c r="K589" s="49">
        <v>0.20469999999999999</v>
      </c>
      <c r="L589" s="49">
        <v>99.70320000000001</v>
      </c>
      <c r="M589" s="47"/>
      <c r="N589" s="50">
        <v>0.98074805166776358</v>
      </c>
      <c r="O589" s="50">
        <v>1.1894160638147469E-3</v>
      </c>
      <c r="P589" s="50">
        <v>0.24373560565386274</v>
      </c>
      <c r="Q589" s="50">
        <v>8.3401094335934893E-3</v>
      </c>
      <c r="R589" s="50">
        <v>3.6581059371784785E-3</v>
      </c>
      <c r="S589" s="50">
        <v>1.7737392584447109</v>
      </c>
      <c r="T589" s="50">
        <v>5.4625690036835331E-3</v>
      </c>
      <c r="U589" s="50">
        <v>3.0168731162046076</v>
      </c>
      <c r="V589" s="51">
        <v>87.918778568635801</v>
      </c>
      <c r="X589" s="47" t="s">
        <v>1687</v>
      </c>
      <c r="Y589" s="47" t="s">
        <v>1687</v>
      </c>
      <c r="Z589" s="47" t="s">
        <v>1687</v>
      </c>
      <c r="AA589" s="47" t="s">
        <v>1687</v>
      </c>
      <c r="AB589" s="47" t="s">
        <v>1687</v>
      </c>
      <c r="AC589" s="47" t="s">
        <v>1687</v>
      </c>
      <c r="AD589" s="47" t="s">
        <v>1687</v>
      </c>
      <c r="AE589" s="312"/>
      <c r="AF589" s="465" t="s">
        <v>1755</v>
      </c>
      <c r="AG589" s="343">
        <v>40</v>
      </c>
      <c r="AH589" s="343">
        <v>15</v>
      </c>
      <c r="AI589" s="343"/>
      <c r="AJ589" s="343"/>
      <c r="AK589" s="343"/>
      <c r="AL589" s="343"/>
      <c r="AM589" s="343"/>
      <c r="AN589" s="343"/>
      <c r="AO589" s="343"/>
      <c r="AP589" s="343"/>
      <c r="AQ589" s="343"/>
      <c r="AR589" s="343"/>
      <c r="AS589" s="343"/>
      <c r="AT589" s="343"/>
      <c r="AU589" s="343"/>
      <c r="AV589" s="343"/>
      <c r="AW589" s="343"/>
      <c r="AX589" s="343"/>
      <c r="AY589" s="343"/>
      <c r="AZ589" s="343"/>
      <c r="BA589" s="343"/>
      <c r="BB589" s="343"/>
      <c r="BC589" s="343"/>
      <c r="BD589" s="343"/>
      <c r="BE589" s="475"/>
      <c r="BF589" s="475"/>
      <c r="BG589" s="475"/>
      <c r="BH589" s="475"/>
      <c r="BI589" s="475"/>
      <c r="BJ589" s="475"/>
      <c r="BK589" s="475"/>
      <c r="BL589" s="475"/>
      <c r="BM589" s="475"/>
      <c r="BN589" s="475"/>
      <c r="BO589" s="475"/>
      <c r="BP589" s="306"/>
      <c r="BQ589" s="496"/>
      <c r="BR589" s="496"/>
      <c r="BS589" s="496"/>
      <c r="BT589" s="496"/>
      <c r="BU589" s="496"/>
      <c r="BV589" s="496"/>
    </row>
    <row r="590" spans="1:74" s="52" customFormat="1" ht="12.75">
      <c r="A590" s="64">
        <v>2996.2204340404778</v>
      </c>
      <c r="B590" s="46" t="s">
        <v>320</v>
      </c>
      <c r="C590" s="47" t="s">
        <v>322</v>
      </c>
      <c r="D590" s="48">
        <v>209.94</v>
      </c>
      <c r="E590" s="49">
        <v>39.092500000000001</v>
      </c>
      <c r="F590" s="49">
        <v>8.4000000000000005E-2</v>
      </c>
      <c r="G590" s="49">
        <v>11.6099</v>
      </c>
      <c r="H590" s="49">
        <v>0.43070000000000003</v>
      </c>
      <c r="I590" s="49">
        <v>0.17169999999999999</v>
      </c>
      <c r="J590" s="49">
        <v>47.287500000000001</v>
      </c>
      <c r="K590" s="49">
        <v>0.22720000000000001</v>
      </c>
      <c r="L590" s="49">
        <v>98.903499999999994</v>
      </c>
      <c r="M590" s="47"/>
      <c r="N590" s="50">
        <v>0.98146411111403731</v>
      </c>
      <c r="O590" s="50">
        <v>1.6673841921957646E-3</v>
      </c>
      <c r="P590" s="50">
        <v>0.24376168973699816</v>
      </c>
      <c r="Q590" s="50">
        <v>8.6976062506720041E-3</v>
      </c>
      <c r="R590" s="50">
        <v>3.6512116887999551E-3</v>
      </c>
      <c r="S590" s="50">
        <v>1.7698476296620234</v>
      </c>
      <c r="T590" s="50">
        <v>6.1114878568450685E-3</v>
      </c>
      <c r="U590" s="50">
        <v>3.0152011205015712</v>
      </c>
      <c r="V590" s="51">
        <v>87.894290745051222</v>
      </c>
      <c r="X590" s="47" t="s">
        <v>1687</v>
      </c>
      <c r="Y590" s="47" t="s">
        <v>1687</v>
      </c>
      <c r="Z590" s="47" t="s">
        <v>1687</v>
      </c>
      <c r="AA590" s="47" t="s">
        <v>1687</v>
      </c>
      <c r="AB590" s="47" t="s">
        <v>1687</v>
      </c>
      <c r="AC590" s="47" t="s">
        <v>1687</v>
      </c>
      <c r="AD590" s="47" t="s">
        <v>1687</v>
      </c>
      <c r="AE590" s="312"/>
      <c r="AF590" s="465" t="s">
        <v>1755</v>
      </c>
      <c r="AG590" s="343">
        <v>40</v>
      </c>
      <c r="AH590" s="343">
        <v>15</v>
      </c>
      <c r="AI590" s="343"/>
      <c r="AJ590" s="343"/>
      <c r="AK590" s="343"/>
      <c r="AL590" s="343"/>
      <c r="AM590" s="343"/>
      <c r="AN590" s="343"/>
      <c r="AO590" s="343"/>
      <c r="AP590" s="343"/>
      <c r="AQ590" s="343"/>
      <c r="AR590" s="343"/>
      <c r="AS590" s="343"/>
      <c r="AT590" s="343"/>
      <c r="AU590" s="343"/>
      <c r="AV590" s="343"/>
      <c r="AW590" s="343"/>
      <c r="AX590" s="343"/>
      <c r="AY590" s="343"/>
      <c r="AZ590" s="343"/>
      <c r="BA590" s="343"/>
      <c r="BB590" s="343"/>
      <c r="BC590" s="343"/>
      <c r="BD590" s="343"/>
      <c r="BE590" s="475"/>
      <c r="BF590" s="475"/>
      <c r="BG590" s="475"/>
      <c r="BH590" s="475"/>
      <c r="BI590" s="475"/>
      <c r="BJ590" s="475"/>
      <c r="BK590" s="475"/>
      <c r="BL590" s="475"/>
      <c r="BM590" s="475"/>
      <c r="BN590" s="475"/>
      <c r="BO590" s="475"/>
      <c r="BP590" s="306"/>
      <c r="BQ590" s="496"/>
      <c r="BR590" s="496"/>
      <c r="BS590" s="496"/>
      <c r="BT590" s="496"/>
      <c r="BU590" s="496"/>
      <c r="BV590" s="496"/>
    </row>
    <row r="591" spans="1:74" s="52" customFormat="1" ht="12.75">
      <c r="A591" s="64">
        <v>2996.2204340404778</v>
      </c>
      <c r="B591" s="46" t="s">
        <v>320</v>
      </c>
      <c r="C591" s="47" t="s">
        <v>322</v>
      </c>
      <c r="D591" s="48">
        <v>214.94</v>
      </c>
      <c r="E591" s="49">
        <v>39.275500000000001</v>
      </c>
      <c r="F591" s="49">
        <v>0.1026</v>
      </c>
      <c r="G591" s="49">
        <v>11.6534</v>
      </c>
      <c r="H591" s="49">
        <v>0.3705</v>
      </c>
      <c r="I591" s="49">
        <v>0.1593</v>
      </c>
      <c r="J591" s="49">
        <v>47.755699999999997</v>
      </c>
      <c r="K591" s="49">
        <v>0.20469999999999999</v>
      </c>
      <c r="L591" s="49">
        <v>99.52170000000001</v>
      </c>
      <c r="M591" s="47"/>
      <c r="N591" s="50">
        <v>0.97953272354397281</v>
      </c>
      <c r="O591" s="50">
        <v>2.023112355717345E-3</v>
      </c>
      <c r="P591" s="50">
        <v>0.24305573583388126</v>
      </c>
      <c r="Q591" s="50">
        <v>7.4324043923291875E-3</v>
      </c>
      <c r="R591" s="50">
        <v>3.3651059433923943E-3</v>
      </c>
      <c r="S591" s="50">
        <v>1.775542153682161</v>
      </c>
      <c r="T591" s="50">
        <v>5.4698159931391979E-3</v>
      </c>
      <c r="U591" s="50">
        <v>3.0164210517445933</v>
      </c>
      <c r="V591" s="51">
        <v>87.959180127144904</v>
      </c>
      <c r="X591" s="47" t="s">
        <v>1687</v>
      </c>
      <c r="Y591" s="47" t="s">
        <v>1687</v>
      </c>
      <c r="Z591" s="47" t="s">
        <v>1687</v>
      </c>
      <c r="AA591" s="47" t="s">
        <v>1687</v>
      </c>
      <c r="AB591" s="47" t="s">
        <v>1687</v>
      </c>
      <c r="AC591" s="47" t="s">
        <v>1687</v>
      </c>
      <c r="AD591" s="47" t="s">
        <v>1687</v>
      </c>
      <c r="AE591" s="312"/>
      <c r="AF591" s="465" t="s">
        <v>1755</v>
      </c>
      <c r="AG591" s="343">
        <v>40</v>
      </c>
      <c r="AH591" s="343">
        <v>15</v>
      </c>
      <c r="AI591" s="343"/>
      <c r="AJ591" s="343"/>
      <c r="AK591" s="343"/>
      <c r="AL591" s="343"/>
      <c r="AM591" s="343"/>
      <c r="AN591" s="343"/>
      <c r="AO591" s="343"/>
      <c r="AP591" s="343"/>
      <c r="AQ591" s="343"/>
      <c r="AR591" s="343"/>
      <c r="AS591" s="343"/>
      <c r="AT591" s="343"/>
      <c r="AU591" s="343"/>
      <c r="AV591" s="343"/>
      <c r="AW591" s="343"/>
      <c r="AX591" s="343"/>
      <c r="AY591" s="343"/>
      <c r="AZ591" s="343"/>
      <c r="BA591" s="343"/>
      <c r="BB591" s="343"/>
      <c r="BC591" s="343"/>
      <c r="BD591" s="343"/>
      <c r="BE591" s="475"/>
      <c r="BF591" s="475"/>
      <c r="BG591" s="475"/>
      <c r="BH591" s="475"/>
      <c r="BI591" s="475"/>
      <c r="BJ591" s="475"/>
      <c r="BK591" s="475"/>
      <c r="BL591" s="475"/>
      <c r="BM591" s="475"/>
      <c r="BN591" s="475"/>
      <c r="BO591" s="475"/>
      <c r="BP591" s="306"/>
      <c r="BQ591" s="496"/>
      <c r="BR591" s="496"/>
      <c r="BS591" s="496"/>
      <c r="BT591" s="496"/>
      <c r="BU591" s="496"/>
      <c r="BV591" s="496"/>
    </row>
    <row r="592" spans="1:74" s="52" customFormat="1" ht="12.75">
      <c r="A592" s="64">
        <v>2996.2204340404778</v>
      </c>
      <c r="B592" s="46" t="s">
        <v>320</v>
      </c>
      <c r="C592" s="47" t="s">
        <v>322</v>
      </c>
      <c r="D592" s="48">
        <v>219.94</v>
      </c>
      <c r="E592" s="49">
        <v>39.695500000000003</v>
      </c>
      <c r="F592" s="49">
        <v>0.10440000000000001</v>
      </c>
      <c r="G592" s="49">
        <v>11.715</v>
      </c>
      <c r="H592" s="49">
        <v>0.4178</v>
      </c>
      <c r="I592" s="49">
        <v>9.5600000000000004E-2</v>
      </c>
      <c r="J592" s="49">
        <v>47.581099999999999</v>
      </c>
      <c r="K592" s="49">
        <v>0.23949999999999999</v>
      </c>
      <c r="L592" s="49">
        <v>99.8489</v>
      </c>
      <c r="M592" s="47"/>
      <c r="N592" s="50">
        <v>0.98596938778035981</v>
      </c>
      <c r="O592" s="50">
        <v>2.0502086822277782E-3</v>
      </c>
      <c r="P592" s="50">
        <v>0.24334388737541501</v>
      </c>
      <c r="Q592" s="50">
        <v>8.3470782078252596E-3</v>
      </c>
      <c r="R592" s="50">
        <v>2.011248744986371E-3</v>
      </c>
      <c r="S592" s="50">
        <v>1.7618347764966555</v>
      </c>
      <c r="T592" s="50">
        <v>6.3736075677140597E-3</v>
      </c>
      <c r="U592" s="50">
        <v>3.0099301948551838</v>
      </c>
      <c r="V592" s="51">
        <v>87.864229170207238</v>
      </c>
      <c r="X592" s="47" t="s">
        <v>1687</v>
      </c>
      <c r="Y592" s="47" t="s">
        <v>1687</v>
      </c>
      <c r="Z592" s="47" t="s">
        <v>1687</v>
      </c>
      <c r="AA592" s="47" t="s">
        <v>1687</v>
      </c>
      <c r="AB592" s="47" t="s">
        <v>1687</v>
      </c>
      <c r="AC592" s="47" t="s">
        <v>1687</v>
      </c>
      <c r="AD592" s="47" t="s">
        <v>1687</v>
      </c>
      <c r="AE592" s="312"/>
      <c r="AF592" s="465" t="s">
        <v>1755</v>
      </c>
      <c r="AG592" s="343">
        <v>40</v>
      </c>
      <c r="AH592" s="343">
        <v>15</v>
      </c>
      <c r="AI592" s="343"/>
      <c r="AJ592" s="343"/>
      <c r="AK592" s="343"/>
      <c r="AL592" s="343"/>
      <c r="AM592" s="343"/>
      <c r="AN592" s="343"/>
      <c r="AO592" s="343"/>
      <c r="AP592" s="343"/>
      <c r="AQ592" s="343"/>
      <c r="AR592" s="343"/>
      <c r="AS592" s="343"/>
      <c r="AT592" s="343"/>
      <c r="AU592" s="343"/>
      <c r="AV592" s="343"/>
      <c r="AW592" s="343"/>
      <c r="AX592" s="343"/>
      <c r="AY592" s="343"/>
      <c r="AZ592" s="343"/>
      <c r="BA592" s="343"/>
      <c r="BB592" s="343"/>
      <c r="BC592" s="343"/>
      <c r="BD592" s="343"/>
      <c r="BE592" s="475"/>
      <c r="BF592" s="475"/>
      <c r="BG592" s="475"/>
      <c r="BH592" s="475"/>
      <c r="BI592" s="475"/>
      <c r="BJ592" s="475"/>
      <c r="BK592" s="475"/>
      <c r="BL592" s="475"/>
      <c r="BM592" s="475"/>
      <c r="BN592" s="475"/>
      <c r="BO592" s="475"/>
      <c r="BP592" s="306"/>
      <c r="BQ592" s="496"/>
      <c r="BR592" s="496"/>
      <c r="BS592" s="496"/>
      <c r="BT592" s="496"/>
      <c r="BU592" s="496"/>
      <c r="BV592" s="496"/>
    </row>
    <row r="593" spans="1:74" s="52" customFormat="1" ht="12.75">
      <c r="A593" s="64">
        <v>2996.2204340404778</v>
      </c>
      <c r="B593" s="46" t="s">
        <v>320</v>
      </c>
      <c r="C593" s="47" t="s">
        <v>322</v>
      </c>
      <c r="D593" s="48">
        <v>224.94</v>
      </c>
      <c r="E593" s="49">
        <v>39.422199999999997</v>
      </c>
      <c r="F593" s="49">
        <v>8.7599999999999997E-2</v>
      </c>
      <c r="G593" s="49">
        <v>11.5695</v>
      </c>
      <c r="H593" s="49">
        <v>0.37559999999999999</v>
      </c>
      <c r="I593" s="49">
        <v>0.1328</v>
      </c>
      <c r="J593" s="49">
        <v>47.672600000000003</v>
      </c>
      <c r="K593" s="49">
        <v>0.24049999999999999</v>
      </c>
      <c r="L593" s="49">
        <v>99.500799999999998</v>
      </c>
      <c r="M593" s="47"/>
      <c r="N593" s="50">
        <v>0.98267806008320624</v>
      </c>
      <c r="O593" s="50">
        <v>1.7264337766672673E-3</v>
      </c>
      <c r="P593" s="50">
        <v>0.24117983146122846</v>
      </c>
      <c r="Q593" s="50">
        <v>7.5307785839210089E-3</v>
      </c>
      <c r="R593" s="50">
        <v>2.8038463915442051E-3</v>
      </c>
      <c r="S593" s="50">
        <v>1.7715270450269633</v>
      </c>
      <c r="T593" s="50">
        <v>6.4230770399285701E-3</v>
      </c>
      <c r="U593" s="50">
        <v>3.0138690723634594</v>
      </c>
      <c r="V593" s="51">
        <v>88.017140782961718</v>
      </c>
      <c r="X593" s="47" t="s">
        <v>1687</v>
      </c>
      <c r="Y593" s="47" t="s">
        <v>1687</v>
      </c>
      <c r="Z593" s="47" t="s">
        <v>1687</v>
      </c>
      <c r="AA593" s="47" t="s">
        <v>1687</v>
      </c>
      <c r="AB593" s="47" t="s">
        <v>1687</v>
      </c>
      <c r="AC593" s="47" t="s">
        <v>1687</v>
      </c>
      <c r="AD593" s="47" t="s">
        <v>1687</v>
      </c>
      <c r="AE593" s="312"/>
      <c r="AF593" s="465" t="s">
        <v>1755</v>
      </c>
      <c r="AG593" s="343">
        <v>40</v>
      </c>
      <c r="AH593" s="343">
        <v>15</v>
      </c>
      <c r="AI593" s="343"/>
      <c r="AJ593" s="343"/>
      <c r="AK593" s="343"/>
      <c r="AL593" s="343"/>
      <c r="AM593" s="343"/>
      <c r="AN593" s="343"/>
      <c r="AO593" s="343"/>
      <c r="AP593" s="343"/>
      <c r="AQ593" s="343"/>
      <c r="AR593" s="343"/>
      <c r="AS593" s="343"/>
      <c r="AT593" s="343"/>
      <c r="AU593" s="343"/>
      <c r="AV593" s="343"/>
      <c r="AW593" s="343"/>
      <c r="AX593" s="343"/>
      <c r="AY593" s="343"/>
      <c r="AZ593" s="343"/>
      <c r="BA593" s="343"/>
      <c r="BB593" s="343"/>
      <c r="BC593" s="343"/>
      <c r="BD593" s="343"/>
      <c r="BE593" s="475"/>
      <c r="BF593" s="475"/>
      <c r="BG593" s="475"/>
      <c r="BH593" s="475"/>
      <c r="BI593" s="475"/>
      <c r="BJ593" s="475"/>
      <c r="BK593" s="475"/>
      <c r="BL593" s="475"/>
      <c r="BM593" s="475"/>
      <c r="BN593" s="475"/>
      <c r="BO593" s="475"/>
      <c r="BP593" s="306"/>
      <c r="BQ593" s="496"/>
      <c r="BR593" s="496"/>
      <c r="BS593" s="496"/>
      <c r="BT593" s="496"/>
      <c r="BU593" s="496"/>
      <c r="BV593" s="496"/>
    </row>
    <row r="594" spans="1:74" s="52" customFormat="1" ht="12.75">
      <c r="A594" s="64">
        <v>2996.2204340404778</v>
      </c>
      <c r="B594" s="46" t="s">
        <v>320</v>
      </c>
      <c r="C594" s="47" t="s">
        <v>322</v>
      </c>
      <c r="D594" s="48">
        <v>229.93</v>
      </c>
      <c r="E594" s="49">
        <v>39.235500000000002</v>
      </c>
      <c r="F594" s="49">
        <v>0.12130000000000001</v>
      </c>
      <c r="G594" s="49">
        <v>11.533799999999999</v>
      </c>
      <c r="H594" s="49">
        <v>0.42430000000000001</v>
      </c>
      <c r="I594" s="49">
        <v>0.18590000000000001</v>
      </c>
      <c r="J594" s="49">
        <v>47.7896</v>
      </c>
      <c r="K594" s="49">
        <v>0.24879999999999999</v>
      </c>
      <c r="L594" s="49">
        <v>99.539200000000008</v>
      </c>
      <c r="M594" s="47"/>
      <c r="N594" s="50">
        <v>0.97836477621168827</v>
      </c>
      <c r="O594" s="50">
        <v>2.3914308807255051E-3</v>
      </c>
      <c r="P594" s="50">
        <v>0.24051935328223742</v>
      </c>
      <c r="Q594" s="50">
        <v>8.5101759875982515E-3</v>
      </c>
      <c r="R594" s="50">
        <v>3.926329527425383E-3</v>
      </c>
      <c r="S594" s="50">
        <v>1.7764932355004963</v>
      </c>
      <c r="T594" s="50">
        <v>6.6470606366891144E-3</v>
      </c>
      <c r="U594" s="50">
        <v>3.0168523620268606</v>
      </c>
      <c r="V594" s="51">
        <v>88.075465933140705</v>
      </c>
      <c r="X594" s="47" t="s">
        <v>1687</v>
      </c>
      <c r="Y594" s="47" t="s">
        <v>1687</v>
      </c>
      <c r="Z594" s="47" t="s">
        <v>1687</v>
      </c>
      <c r="AA594" s="47" t="s">
        <v>1687</v>
      </c>
      <c r="AB594" s="47" t="s">
        <v>1687</v>
      </c>
      <c r="AC594" s="47" t="s">
        <v>1687</v>
      </c>
      <c r="AD594" s="47" t="s">
        <v>1687</v>
      </c>
      <c r="AE594" s="312"/>
      <c r="AF594" s="465" t="s">
        <v>1755</v>
      </c>
      <c r="AG594" s="343">
        <v>40</v>
      </c>
      <c r="AH594" s="343">
        <v>15</v>
      </c>
      <c r="AI594" s="343"/>
      <c r="AJ594" s="343"/>
      <c r="AK594" s="343"/>
      <c r="AL594" s="343"/>
      <c r="AM594" s="343"/>
      <c r="AN594" s="343"/>
      <c r="AO594" s="343"/>
      <c r="AP594" s="343"/>
      <c r="AQ594" s="343"/>
      <c r="AR594" s="343"/>
      <c r="AS594" s="343"/>
      <c r="AT594" s="343"/>
      <c r="AU594" s="343"/>
      <c r="AV594" s="343"/>
      <c r="AW594" s="343"/>
      <c r="AX594" s="343"/>
      <c r="AY594" s="343"/>
      <c r="AZ594" s="343"/>
      <c r="BA594" s="343"/>
      <c r="BB594" s="343"/>
      <c r="BC594" s="343"/>
      <c r="BD594" s="343"/>
      <c r="BE594" s="475"/>
      <c r="BF594" s="475"/>
      <c r="BG594" s="475"/>
      <c r="BH594" s="475"/>
      <c r="BI594" s="475"/>
      <c r="BJ594" s="475"/>
      <c r="BK594" s="475"/>
      <c r="BL594" s="475"/>
      <c r="BM594" s="475"/>
      <c r="BN594" s="475"/>
      <c r="BO594" s="475"/>
      <c r="BP594" s="306"/>
      <c r="BQ594" s="496"/>
      <c r="BR594" s="496"/>
      <c r="BS594" s="496"/>
      <c r="BT594" s="496"/>
      <c r="BU594" s="496"/>
      <c r="BV594" s="496"/>
    </row>
    <row r="595" spans="1:74" s="52" customFormat="1" ht="12.75">
      <c r="A595" s="64">
        <v>2996.2204340404778</v>
      </c>
      <c r="B595" s="46" t="s">
        <v>320</v>
      </c>
      <c r="C595" s="47" t="s">
        <v>322</v>
      </c>
      <c r="D595" s="48">
        <v>234.93</v>
      </c>
      <c r="E595" s="49">
        <v>39.4756</v>
      </c>
      <c r="F595" s="49">
        <v>0.14019999999999999</v>
      </c>
      <c r="G595" s="49">
        <v>11.5907</v>
      </c>
      <c r="H595" s="49">
        <v>0.37340000000000001</v>
      </c>
      <c r="I595" s="49">
        <v>0.1275</v>
      </c>
      <c r="J595" s="49">
        <v>47.917499999999997</v>
      </c>
      <c r="K595" s="49">
        <v>0.2029</v>
      </c>
      <c r="L595" s="49">
        <v>99.827799999999996</v>
      </c>
      <c r="M595" s="47"/>
      <c r="N595" s="50">
        <v>0.98053941596541794</v>
      </c>
      <c r="O595" s="50">
        <v>2.7533393728721824E-3</v>
      </c>
      <c r="P595" s="50">
        <v>0.24076977990865089</v>
      </c>
      <c r="Q595" s="50">
        <v>7.4602696035762674E-3</v>
      </c>
      <c r="R595" s="50">
        <v>2.6824537364353888E-3</v>
      </c>
      <c r="S595" s="50">
        <v>1.7743488673850263</v>
      </c>
      <c r="T595" s="50">
        <v>5.3997793168583845E-3</v>
      </c>
      <c r="U595" s="50">
        <v>3.0139539052888371</v>
      </c>
      <c r="V595" s="51">
        <v>88.051831080417685</v>
      </c>
      <c r="X595" s="47" t="s">
        <v>1687</v>
      </c>
      <c r="Y595" s="47" t="s">
        <v>1687</v>
      </c>
      <c r="Z595" s="47" t="s">
        <v>1687</v>
      </c>
      <c r="AA595" s="47" t="s">
        <v>1687</v>
      </c>
      <c r="AB595" s="47" t="s">
        <v>1687</v>
      </c>
      <c r="AC595" s="47" t="s">
        <v>1687</v>
      </c>
      <c r="AD595" s="47" t="s">
        <v>1687</v>
      </c>
      <c r="AE595" s="312"/>
      <c r="AF595" s="465" t="s">
        <v>1755</v>
      </c>
      <c r="AG595" s="343">
        <v>40</v>
      </c>
      <c r="AH595" s="343">
        <v>15</v>
      </c>
      <c r="AI595" s="343"/>
      <c r="AJ595" s="343"/>
      <c r="AK595" s="343"/>
      <c r="AL595" s="343"/>
      <c r="AM595" s="343"/>
      <c r="AN595" s="343"/>
      <c r="AO595" s="343"/>
      <c r="AP595" s="343"/>
      <c r="AQ595" s="343"/>
      <c r="AR595" s="343"/>
      <c r="AS595" s="343"/>
      <c r="AT595" s="343"/>
      <c r="AU595" s="343"/>
      <c r="AV595" s="343"/>
      <c r="AW595" s="343"/>
      <c r="AX595" s="343"/>
      <c r="AY595" s="343"/>
      <c r="AZ595" s="343"/>
      <c r="BA595" s="343"/>
      <c r="BB595" s="343"/>
      <c r="BC595" s="343"/>
      <c r="BD595" s="343"/>
      <c r="BE595" s="475"/>
      <c r="BF595" s="475"/>
      <c r="BG595" s="475"/>
      <c r="BH595" s="475"/>
      <c r="BI595" s="475"/>
      <c r="BJ595" s="475"/>
      <c r="BK595" s="475"/>
      <c r="BL595" s="475"/>
      <c r="BM595" s="475"/>
      <c r="BN595" s="475"/>
      <c r="BO595" s="475"/>
      <c r="BP595" s="306"/>
      <c r="BQ595" s="496"/>
      <c r="BR595" s="496"/>
      <c r="BS595" s="496"/>
      <c r="BT595" s="496"/>
      <c r="BU595" s="496"/>
      <c r="BV595" s="496"/>
    </row>
    <row r="596" spans="1:74" s="52" customFormat="1" ht="12.75">
      <c r="A596" s="64">
        <v>2996.2204340404778</v>
      </c>
      <c r="B596" s="46" t="s">
        <v>320</v>
      </c>
      <c r="C596" s="47" t="s">
        <v>322</v>
      </c>
      <c r="D596" s="48">
        <v>239.93</v>
      </c>
      <c r="E596" s="49">
        <v>39.288400000000003</v>
      </c>
      <c r="F596" s="49">
        <v>0.1142</v>
      </c>
      <c r="G596" s="49">
        <v>11.801500000000001</v>
      </c>
      <c r="H596" s="49">
        <v>0.42280000000000001</v>
      </c>
      <c r="I596" s="49">
        <v>0.1699</v>
      </c>
      <c r="J596" s="49">
        <v>47.701700000000002</v>
      </c>
      <c r="K596" s="49">
        <v>0.23280000000000001</v>
      </c>
      <c r="L596" s="49">
        <v>99.731300000000005</v>
      </c>
      <c r="M596" s="47"/>
      <c r="N596" s="50">
        <v>0.97876928186542944</v>
      </c>
      <c r="O596" s="50">
        <v>2.249352433706683E-3</v>
      </c>
      <c r="P596" s="50">
        <v>0.24587206728839417</v>
      </c>
      <c r="Q596" s="50">
        <v>8.4721738520618945E-3</v>
      </c>
      <c r="R596" s="50">
        <v>3.585049084346668E-3</v>
      </c>
      <c r="S596" s="50">
        <v>1.7715702981759045</v>
      </c>
      <c r="T596" s="50">
        <v>6.2137905673136278E-3</v>
      </c>
      <c r="U596" s="50">
        <v>3.0167320132671573</v>
      </c>
      <c r="V596" s="51">
        <v>87.812684441579634</v>
      </c>
      <c r="X596" s="47" t="s">
        <v>1687</v>
      </c>
      <c r="Y596" s="47" t="s">
        <v>1687</v>
      </c>
      <c r="Z596" s="47" t="s">
        <v>1687</v>
      </c>
      <c r="AA596" s="47" t="s">
        <v>1687</v>
      </c>
      <c r="AB596" s="47" t="s">
        <v>1687</v>
      </c>
      <c r="AC596" s="47" t="s">
        <v>1687</v>
      </c>
      <c r="AD596" s="47" t="s">
        <v>1687</v>
      </c>
      <c r="AE596" s="312"/>
      <c r="AF596" s="465" t="s">
        <v>1755</v>
      </c>
      <c r="AG596" s="343">
        <v>40</v>
      </c>
      <c r="AH596" s="343">
        <v>15</v>
      </c>
      <c r="AI596" s="343"/>
      <c r="AJ596" s="343"/>
      <c r="AK596" s="343"/>
      <c r="AL596" s="343"/>
      <c r="AM596" s="343"/>
      <c r="AN596" s="343"/>
      <c r="AO596" s="343"/>
      <c r="AP596" s="343"/>
      <c r="AQ596" s="343"/>
      <c r="AR596" s="343"/>
      <c r="AS596" s="343"/>
      <c r="AT596" s="343"/>
      <c r="AU596" s="343"/>
      <c r="AV596" s="343"/>
      <c r="AW596" s="343"/>
      <c r="AX596" s="343"/>
      <c r="AY596" s="343"/>
      <c r="AZ596" s="343"/>
      <c r="BA596" s="343"/>
      <c r="BB596" s="343"/>
      <c r="BC596" s="343"/>
      <c r="BD596" s="343"/>
      <c r="BE596" s="475"/>
      <c r="BF596" s="475"/>
      <c r="BG596" s="475"/>
      <c r="BH596" s="475"/>
      <c r="BI596" s="475"/>
      <c r="BJ596" s="475"/>
      <c r="BK596" s="475"/>
      <c r="BL596" s="475"/>
      <c r="BM596" s="475"/>
      <c r="BN596" s="475"/>
      <c r="BO596" s="475"/>
      <c r="BP596" s="306"/>
      <c r="BQ596" s="496"/>
      <c r="BR596" s="496"/>
      <c r="BS596" s="496"/>
      <c r="BT596" s="496"/>
      <c r="BU596" s="496"/>
      <c r="BV596" s="496"/>
    </row>
    <row r="597" spans="1:74" s="52" customFormat="1" ht="12.75">
      <c r="A597" s="64">
        <v>2996.2204340404778</v>
      </c>
      <c r="B597" s="46" t="s">
        <v>320</v>
      </c>
      <c r="C597" s="47" t="s">
        <v>322</v>
      </c>
      <c r="D597" s="48">
        <v>244.93</v>
      </c>
      <c r="E597" s="49">
        <v>39.356299999999997</v>
      </c>
      <c r="F597" s="49">
        <v>5.67E-2</v>
      </c>
      <c r="G597" s="49">
        <v>11.620699999999999</v>
      </c>
      <c r="H597" s="49">
        <v>0.35630000000000001</v>
      </c>
      <c r="I597" s="49">
        <v>0.12039999999999999</v>
      </c>
      <c r="J597" s="49">
        <v>47.673999999999999</v>
      </c>
      <c r="K597" s="49">
        <v>0.23769999999999999</v>
      </c>
      <c r="L597" s="49">
        <v>99.422099999999986</v>
      </c>
      <c r="M597" s="47"/>
      <c r="N597" s="50">
        <v>0.98219350516526549</v>
      </c>
      <c r="O597" s="50">
        <v>1.1187711782489173E-3</v>
      </c>
      <c r="P597" s="50">
        <v>0.24253313425959663</v>
      </c>
      <c r="Q597" s="50">
        <v>7.1522471005659735E-3</v>
      </c>
      <c r="R597" s="50">
        <v>2.545042398488366E-3</v>
      </c>
      <c r="S597" s="50">
        <v>1.7736704611258021</v>
      </c>
      <c r="T597" s="50">
        <v>6.355791250269277E-3</v>
      </c>
      <c r="U597" s="50">
        <v>3.0155689524782368</v>
      </c>
      <c r="V597" s="51">
        <v>87.970801420318054</v>
      </c>
      <c r="X597" s="47" t="s">
        <v>1687</v>
      </c>
      <c r="Y597" s="47" t="s">
        <v>1687</v>
      </c>
      <c r="Z597" s="47" t="s">
        <v>1687</v>
      </c>
      <c r="AA597" s="47" t="s">
        <v>1687</v>
      </c>
      <c r="AB597" s="47" t="s">
        <v>1687</v>
      </c>
      <c r="AC597" s="47" t="s">
        <v>1687</v>
      </c>
      <c r="AD597" s="47" t="s">
        <v>1687</v>
      </c>
      <c r="AE597" s="312"/>
      <c r="AF597" s="465" t="s">
        <v>1755</v>
      </c>
      <c r="AG597" s="343">
        <v>40</v>
      </c>
      <c r="AH597" s="343">
        <v>15</v>
      </c>
      <c r="AI597" s="343"/>
      <c r="AJ597" s="343"/>
      <c r="AK597" s="343"/>
      <c r="AL597" s="343"/>
      <c r="AM597" s="343"/>
      <c r="AN597" s="343"/>
      <c r="AO597" s="343"/>
      <c r="AP597" s="343"/>
      <c r="AQ597" s="343"/>
      <c r="AR597" s="343"/>
      <c r="AS597" s="343"/>
      <c r="AT597" s="343"/>
      <c r="AU597" s="343"/>
      <c r="AV597" s="343"/>
      <c r="AW597" s="343"/>
      <c r="AX597" s="343"/>
      <c r="AY597" s="343"/>
      <c r="AZ597" s="343"/>
      <c r="BA597" s="343"/>
      <c r="BB597" s="343"/>
      <c r="BC597" s="343"/>
      <c r="BD597" s="343"/>
      <c r="BE597" s="475"/>
      <c r="BF597" s="475"/>
      <c r="BG597" s="475"/>
      <c r="BH597" s="475"/>
      <c r="BI597" s="475"/>
      <c r="BJ597" s="475"/>
      <c r="BK597" s="475"/>
      <c r="BL597" s="475"/>
      <c r="BM597" s="475"/>
      <c r="BN597" s="475"/>
      <c r="BO597" s="475"/>
      <c r="BP597" s="306"/>
      <c r="BQ597" s="496"/>
      <c r="BR597" s="496"/>
      <c r="BS597" s="496"/>
      <c r="BT597" s="496"/>
      <c r="BU597" s="496"/>
      <c r="BV597" s="496"/>
    </row>
    <row r="598" spans="1:74" s="52" customFormat="1" ht="12.75">
      <c r="A598" s="64">
        <v>2996.2204340404778</v>
      </c>
      <c r="B598" s="46" t="s">
        <v>320</v>
      </c>
      <c r="C598" s="47" t="s">
        <v>322</v>
      </c>
      <c r="D598" s="48">
        <v>249.93</v>
      </c>
      <c r="E598" s="49">
        <v>39.290100000000002</v>
      </c>
      <c r="F598" s="49">
        <v>0.1158</v>
      </c>
      <c r="G598" s="49">
        <v>11.597300000000001</v>
      </c>
      <c r="H598" s="49">
        <v>0.41349999999999998</v>
      </c>
      <c r="I598" s="49">
        <v>0.1434</v>
      </c>
      <c r="J598" s="49">
        <v>47.799300000000002</v>
      </c>
      <c r="K598" s="49">
        <v>0.21690000000000001</v>
      </c>
      <c r="L598" s="49">
        <v>99.576300000000003</v>
      </c>
      <c r="M598" s="47"/>
      <c r="N598" s="50">
        <v>0.97920827530508414</v>
      </c>
      <c r="O598" s="50">
        <v>2.2817912759016509E-3</v>
      </c>
      <c r="P598" s="50">
        <v>0.24171568152206963</v>
      </c>
      <c r="Q598" s="50">
        <v>8.2891757377260167E-3</v>
      </c>
      <c r="R598" s="50">
        <v>3.0271004416427215E-3</v>
      </c>
      <c r="S598" s="50">
        <v>1.7759143767555716</v>
      </c>
      <c r="T598" s="50">
        <v>5.7917411051167976E-3</v>
      </c>
      <c r="U598" s="50">
        <v>3.0162281421431123</v>
      </c>
      <c r="V598" s="51">
        <v>88.019821546056292</v>
      </c>
      <c r="X598" s="47" t="s">
        <v>1687</v>
      </c>
      <c r="Y598" s="47" t="s">
        <v>1687</v>
      </c>
      <c r="Z598" s="47" t="s">
        <v>1687</v>
      </c>
      <c r="AA598" s="47" t="s">
        <v>1687</v>
      </c>
      <c r="AB598" s="47" t="s">
        <v>1687</v>
      </c>
      <c r="AC598" s="47" t="s">
        <v>1687</v>
      </c>
      <c r="AD598" s="47" t="s">
        <v>1687</v>
      </c>
      <c r="AE598" s="312"/>
      <c r="AF598" s="465" t="s">
        <v>1755</v>
      </c>
      <c r="AG598" s="343">
        <v>40</v>
      </c>
      <c r="AH598" s="343">
        <v>15</v>
      </c>
      <c r="AI598" s="343"/>
      <c r="AJ598" s="343"/>
      <c r="AK598" s="343"/>
      <c r="AL598" s="343"/>
      <c r="AM598" s="343"/>
      <c r="AN598" s="343"/>
      <c r="AO598" s="343"/>
      <c r="AP598" s="343"/>
      <c r="AQ598" s="343"/>
      <c r="AR598" s="343"/>
      <c r="AS598" s="343"/>
      <c r="AT598" s="343"/>
      <c r="AU598" s="343"/>
      <c r="AV598" s="343"/>
      <c r="AW598" s="343"/>
      <c r="AX598" s="343"/>
      <c r="AY598" s="343"/>
      <c r="AZ598" s="343"/>
      <c r="BA598" s="343"/>
      <c r="BB598" s="343"/>
      <c r="BC598" s="343"/>
      <c r="BD598" s="343"/>
      <c r="BE598" s="475"/>
      <c r="BF598" s="475"/>
      <c r="BG598" s="475"/>
      <c r="BH598" s="475"/>
      <c r="BI598" s="475"/>
      <c r="BJ598" s="475"/>
      <c r="BK598" s="475"/>
      <c r="BL598" s="475"/>
      <c r="BM598" s="475"/>
      <c r="BN598" s="475"/>
      <c r="BO598" s="475"/>
      <c r="BP598" s="306"/>
      <c r="BQ598" s="496"/>
      <c r="BR598" s="496"/>
      <c r="BS598" s="496"/>
      <c r="BT598" s="496"/>
      <c r="BU598" s="496"/>
      <c r="BV598" s="496"/>
    </row>
    <row r="599" spans="1:74" s="52" customFormat="1" ht="12.75">
      <c r="A599" s="64">
        <v>2996.2204340404778</v>
      </c>
      <c r="B599" s="46" t="s">
        <v>320</v>
      </c>
      <c r="C599" s="47" t="s">
        <v>322</v>
      </c>
      <c r="D599" s="48">
        <v>254.93</v>
      </c>
      <c r="E599" s="49">
        <v>39.395400000000002</v>
      </c>
      <c r="F599" s="49">
        <v>9.7299999999999998E-2</v>
      </c>
      <c r="G599" s="49">
        <v>11.6433</v>
      </c>
      <c r="H599" s="49">
        <v>0.3548</v>
      </c>
      <c r="I599" s="49">
        <v>0.15049999999999999</v>
      </c>
      <c r="J599" s="49">
        <v>47.5565</v>
      </c>
      <c r="K599" s="49">
        <v>0.20100000000000001</v>
      </c>
      <c r="L599" s="49">
        <v>99.398799999999994</v>
      </c>
      <c r="M599" s="47"/>
      <c r="N599" s="50">
        <v>0.98314966081826893</v>
      </c>
      <c r="O599" s="50">
        <v>1.9198282352126119E-3</v>
      </c>
      <c r="P599" s="50">
        <v>0.24299995931611829</v>
      </c>
      <c r="Q599" s="50">
        <v>7.121994317675749E-3</v>
      </c>
      <c r="R599" s="50">
        <v>3.1812394428225818E-3</v>
      </c>
      <c r="S599" s="50">
        <v>1.769263627339966</v>
      </c>
      <c r="T599" s="50">
        <v>5.374373241241924E-3</v>
      </c>
      <c r="U599" s="50">
        <v>3.0130106827113061</v>
      </c>
      <c r="V599" s="51">
        <v>87.92404926832036</v>
      </c>
      <c r="X599" s="47" t="s">
        <v>1687</v>
      </c>
      <c r="Y599" s="47" t="s">
        <v>1687</v>
      </c>
      <c r="Z599" s="47" t="s">
        <v>1687</v>
      </c>
      <c r="AA599" s="47" t="s">
        <v>1687</v>
      </c>
      <c r="AB599" s="47" t="s">
        <v>1687</v>
      </c>
      <c r="AC599" s="47" t="s">
        <v>1687</v>
      </c>
      <c r="AD599" s="47" t="s">
        <v>1687</v>
      </c>
      <c r="AE599" s="312"/>
      <c r="AF599" s="465" t="s">
        <v>1755</v>
      </c>
      <c r="AG599" s="343">
        <v>40</v>
      </c>
      <c r="AH599" s="343">
        <v>15</v>
      </c>
      <c r="AI599" s="343"/>
      <c r="AJ599" s="343"/>
      <c r="AK599" s="343"/>
      <c r="AL599" s="343"/>
      <c r="AM599" s="343"/>
      <c r="AN599" s="343"/>
      <c r="AO599" s="343"/>
      <c r="AP599" s="343"/>
      <c r="AQ599" s="343"/>
      <c r="AR599" s="343"/>
      <c r="AS599" s="343"/>
      <c r="AT599" s="343"/>
      <c r="AU599" s="343"/>
      <c r="AV599" s="343"/>
      <c r="AW599" s="343"/>
      <c r="AX599" s="343"/>
      <c r="AY599" s="343"/>
      <c r="AZ599" s="343"/>
      <c r="BA599" s="343"/>
      <c r="BB599" s="343"/>
      <c r="BC599" s="343"/>
      <c r="BD599" s="343"/>
      <c r="BE599" s="475"/>
      <c r="BF599" s="475"/>
      <c r="BG599" s="475"/>
      <c r="BH599" s="475"/>
      <c r="BI599" s="475"/>
      <c r="BJ599" s="475"/>
      <c r="BK599" s="475"/>
      <c r="BL599" s="475"/>
      <c r="BM599" s="475"/>
      <c r="BN599" s="475"/>
      <c r="BO599" s="475"/>
      <c r="BP599" s="306"/>
      <c r="BQ599" s="496"/>
      <c r="BR599" s="496"/>
      <c r="BS599" s="496"/>
      <c r="BT599" s="496"/>
      <c r="BU599" s="496"/>
      <c r="BV599" s="496"/>
    </row>
    <row r="600" spans="1:74" s="52" customFormat="1" ht="12.75">
      <c r="A600" s="64">
        <v>2996.2204340404778</v>
      </c>
      <c r="B600" s="46" t="s">
        <v>320</v>
      </c>
      <c r="C600" s="47" t="s">
        <v>322</v>
      </c>
      <c r="D600" s="48">
        <v>259.92</v>
      </c>
      <c r="E600" s="49">
        <v>39.214700000000001</v>
      </c>
      <c r="F600" s="49">
        <v>9.9599999999999994E-2</v>
      </c>
      <c r="G600" s="49">
        <v>11.5457</v>
      </c>
      <c r="H600" s="49">
        <v>0.37490000000000001</v>
      </c>
      <c r="I600" s="49">
        <v>0.1363</v>
      </c>
      <c r="J600" s="49">
        <v>47.442900000000002</v>
      </c>
      <c r="K600" s="49">
        <v>0.22639999999999999</v>
      </c>
      <c r="L600" s="49">
        <v>99.040499999999994</v>
      </c>
      <c r="M600" s="47"/>
      <c r="N600" s="50">
        <v>0.98216701489744207</v>
      </c>
      <c r="O600" s="50">
        <v>1.9722919460358583E-3</v>
      </c>
      <c r="P600" s="50">
        <v>0.24183141137782593</v>
      </c>
      <c r="Q600" s="50">
        <v>7.5525877628114888E-3</v>
      </c>
      <c r="R600" s="50">
        <v>2.8914656865307912E-3</v>
      </c>
      <c r="S600" s="50">
        <v>1.7713982905195764</v>
      </c>
      <c r="T600" s="50">
        <v>6.0753390202640065E-3</v>
      </c>
      <c r="U600" s="50">
        <v>3.0138884012104867</v>
      </c>
      <c r="V600" s="51">
        <v>87.987887763134637</v>
      </c>
      <c r="X600" s="47" t="s">
        <v>1687</v>
      </c>
      <c r="Y600" s="47" t="s">
        <v>1687</v>
      </c>
      <c r="Z600" s="47" t="s">
        <v>1687</v>
      </c>
      <c r="AA600" s="47" t="s">
        <v>1687</v>
      </c>
      <c r="AB600" s="47" t="s">
        <v>1687</v>
      </c>
      <c r="AC600" s="47" t="s">
        <v>1687</v>
      </c>
      <c r="AD600" s="47" t="s">
        <v>1687</v>
      </c>
      <c r="AE600" s="312"/>
      <c r="AF600" s="465" t="s">
        <v>1755</v>
      </c>
      <c r="AG600" s="343">
        <v>40</v>
      </c>
      <c r="AH600" s="343">
        <v>15</v>
      </c>
      <c r="AI600" s="343"/>
      <c r="AJ600" s="343"/>
      <c r="AK600" s="343"/>
      <c r="AL600" s="343"/>
      <c r="AM600" s="343"/>
      <c r="AN600" s="343"/>
      <c r="AO600" s="343"/>
      <c r="AP600" s="343"/>
      <c r="AQ600" s="343"/>
      <c r="AR600" s="343"/>
      <c r="AS600" s="343"/>
      <c r="AT600" s="343"/>
      <c r="AU600" s="343"/>
      <c r="AV600" s="343"/>
      <c r="AW600" s="343"/>
      <c r="AX600" s="343"/>
      <c r="AY600" s="343"/>
      <c r="AZ600" s="343"/>
      <c r="BA600" s="343"/>
      <c r="BB600" s="343"/>
      <c r="BC600" s="343"/>
      <c r="BD600" s="343"/>
      <c r="BE600" s="475"/>
      <c r="BF600" s="475"/>
      <c r="BG600" s="475"/>
      <c r="BH600" s="475"/>
      <c r="BI600" s="475"/>
      <c r="BJ600" s="475"/>
      <c r="BK600" s="475"/>
      <c r="BL600" s="475"/>
      <c r="BM600" s="475"/>
      <c r="BN600" s="475"/>
      <c r="BO600" s="475"/>
      <c r="BP600" s="306"/>
      <c r="BQ600" s="496"/>
      <c r="BR600" s="496"/>
      <c r="BS600" s="496"/>
      <c r="BT600" s="496"/>
      <c r="BU600" s="496"/>
      <c r="BV600" s="496"/>
    </row>
    <row r="601" spans="1:74" s="52" customFormat="1" ht="12.75">
      <c r="A601" s="64">
        <v>2996.2204340404778</v>
      </c>
      <c r="B601" s="46" t="s">
        <v>320</v>
      </c>
      <c r="C601" s="47" t="s">
        <v>322</v>
      </c>
      <c r="D601" s="48">
        <v>264.92</v>
      </c>
      <c r="E601" s="49">
        <v>39.547800000000002</v>
      </c>
      <c r="F601" s="49">
        <v>9.1899999999999996E-2</v>
      </c>
      <c r="G601" s="49">
        <v>11.8483</v>
      </c>
      <c r="H601" s="49">
        <v>0.40770000000000001</v>
      </c>
      <c r="I601" s="49">
        <v>0.17519999999999999</v>
      </c>
      <c r="J601" s="49">
        <v>47.679000000000002</v>
      </c>
      <c r="K601" s="49">
        <v>0.215</v>
      </c>
      <c r="L601" s="49">
        <v>99.9649</v>
      </c>
      <c r="M601" s="47"/>
      <c r="N601" s="50">
        <v>0.98251172757487126</v>
      </c>
      <c r="O601" s="50">
        <v>1.8051210897122002E-3</v>
      </c>
      <c r="P601" s="50">
        <v>0.24616564915784203</v>
      </c>
      <c r="Q601" s="50">
        <v>8.1470431704848169E-3</v>
      </c>
      <c r="R601" s="50">
        <v>3.6866784031993889E-3</v>
      </c>
      <c r="S601" s="50">
        <v>1.7658389719415197</v>
      </c>
      <c r="T601" s="50">
        <v>5.7228389080744915E-3</v>
      </c>
      <c r="U601" s="50">
        <v>3.0138780302457042</v>
      </c>
      <c r="V601" s="51">
        <v>87.765154882033187</v>
      </c>
      <c r="X601" s="47" t="s">
        <v>1687</v>
      </c>
      <c r="Y601" s="47" t="s">
        <v>1687</v>
      </c>
      <c r="Z601" s="47" t="s">
        <v>1687</v>
      </c>
      <c r="AA601" s="47" t="s">
        <v>1687</v>
      </c>
      <c r="AB601" s="47" t="s">
        <v>1687</v>
      </c>
      <c r="AC601" s="47" t="s">
        <v>1687</v>
      </c>
      <c r="AD601" s="47" t="s">
        <v>1687</v>
      </c>
      <c r="AE601" s="312"/>
      <c r="AF601" s="465" t="s">
        <v>1755</v>
      </c>
      <c r="AG601" s="343">
        <v>40</v>
      </c>
      <c r="AH601" s="343">
        <v>15</v>
      </c>
      <c r="AI601" s="343"/>
      <c r="AJ601" s="343"/>
      <c r="AK601" s="343"/>
      <c r="AL601" s="343"/>
      <c r="AM601" s="343"/>
      <c r="AN601" s="343"/>
      <c r="AO601" s="343"/>
      <c r="AP601" s="343"/>
      <c r="AQ601" s="343"/>
      <c r="AR601" s="343"/>
      <c r="AS601" s="343"/>
      <c r="AT601" s="343"/>
      <c r="AU601" s="343"/>
      <c r="AV601" s="343"/>
      <c r="AW601" s="343"/>
      <c r="AX601" s="343"/>
      <c r="AY601" s="343"/>
      <c r="AZ601" s="343"/>
      <c r="BA601" s="343"/>
      <c r="BB601" s="343"/>
      <c r="BC601" s="343"/>
      <c r="BD601" s="343"/>
      <c r="BE601" s="475"/>
      <c r="BF601" s="475"/>
      <c r="BG601" s="475"/>
      <c r="BH601" s="475"/>
      <c r="BI601" s="475"/>
      <c r="BJ601" s="475"/>
      <c r="BK601" s="475"/>
      <c r="BL601" s="475"/>
      <c r="BM601" s="475"/>
      <c r="BN601" s="475"/>
      <c r="BO601" s="475"/>
      <c r="BP601" s="306"/>
      <c r="BQ601" s="496"/>
      <c r="BR601" s="496"/>
      <c r="BS601" s="496"/>
      <c r="BT601" s="496"/>
      <c r="BU601" s="496"/>
      <c r="BV601" s="496"/>
    </row>
    <row r="602" spans="1:74" s="52" customFormat="1" ht="12.75">
      <c r="A602" s="64">
        <v>2996.2204340404778</v>
      </c>
      <c r="B602" s="46" t="s">
        <v>320</v>
      </c>
      <c r="C602" s="47" t="s">
        <v>322</v>
      </c>
      <c r="D602" s="48">
        <v>269.92</v>
      </c>
      <c r="E602" s="49">
        <v>39.474899999999998</v>
      </c>
      <c r="F602" s="49">
        <v>8.1600000000000006E-2</v>
      </c>
      <c r="G602" s="49">
        <v>11.426500000000001</v>
      </c>
      <c r="H602" s="49">
        <v>0.41349999999999998</v>
      </c>
      <c r="I602" s="49">
        <v>0.18590000000000001</v>
      </c>
      <c r="J602" s="49">
        <v>47.511800000000001</v>
      </c>
      <c r="K602" s="49">
        <v>0.22259999999999999</v>
      </c>
      <c r="L602" s="49">
        <v>99.316800000000001</v>
      </c>
      <c r="M602" s="47"/>
      <c r="N602" s="50">
        <v>0.9852925125268972</v>
      </c>
      <c r="O602" s="50">
        <v>1.6103108450600361E-3</v>
      </c>
      <c r="P602" s="50">
        <v>0.23851371780278893</v>
      </c>
      <c r="Q602" s="50">
        <v>8.3016333854221639E-3</v>
      </c>
      <c r="R602" s="50">
        <v>3.9301513285184726E-3</v>
      </c>
      <c r="S602" s="50">
        <v>1.7678856623142061</v>
      </c>
      <c r="T602" s="50">
        <v>5.9528775800901631E-3</v>
      </c>
      <c r="U602" s="50">
        <v>3.0114868657829827</v>
      </c>
      <c r="V602" s="51">
        <v>88.112350902496743</v>
      </c>
      <c r="X602" s="47" t="s">
        <v>1687</v>
      </c>
      <c r="Y602" s="47" t="s">
        <v>1687</v>
      </c>
      <c r="Z602" s="47" t="s">
        <v>1687</v>
      </c>
      <c r="AA602" s="47" t="s">
        <v>1687</v>
      </c>
      <c r="AB602" s="47" t="s">
        <v>1687</v>
      </c>
      <c r="AC602" s="47" t="s">
        <v>1687</v>
      </c>
      <c r="AD602" s="47" t="s">
        <v>1687</v>
      </c>
      <c r="AE602" s="312"/>
      <c r="AF602" s="465" t="s">
        <v>1755</v>
      </c>
      <c r="AG602" s="343">
        <v>40</v>
      </c>
      <c r="AH602" s="343">
        <v>15</v>
      </c>
      <c r="AI602" s="343"/>
      <c r="AJ602" s="343"/>
      <c r="AK602" s="343"/>
      <c r="AL602" s="343"/>
      <c r="AM602" s="343"/>
      <c r="AN602" s="343"/>
      <c r="AO602" s="343"/>
      <c r="AP602" s="343"/>
      <c r="AQ602" s="343"/>
      <c r="AR602" s="343"/>
      <c r="AS602" s="343"/>
      <c r="AT602" s="343"/>
      <c r="AU602" s="343"/>
      <c r="AV602" s="343"/>
      <c r="AW602" s="343"/>
      <c r="AX602" s="343"/>
      <c r="AY602" s="343"/>
      <c r="AZ602" s="343"/>
      <c r="BA602" s="343"/>
      <c r="BB602" s="343"/>
      <c r="BC602" s="343"/>
      <c r="BD602" s="343"/>
      <c r="BE602" s="475"/>
      <c r="BF602" s="475"/>
      <c r="BG602" s="475"/>
      <c r="BH602" s="475"/>
      <c r="BI602" s="475"/>
      <c r="BJ602" s="475"/>
      <c r="BK602" s="475"/>
      <c r="BL602" s="475"/>
      <c r="BM602" s="475"/>
      <c r="BN602" s="475"/>
      <c r="BO602" s="475"/>
      <c r="BP602" s="306"/>
      <c r="BQ602" s="496"/>
      <c r="BR602" s="496"/>
      <c r="BS602" s="496"/>
      <c r="BT602" s="496"/>
      <c r="BU602" s="496"/>
      <c r="BV602" s="496"/>
    </row>
    <row r="603" spans="1:74" s="52" customFormat="1" ht="12.75">
      <c r="A603" s="64">
        <v>2996.2204340404778</v>
      </c>
      <c r="B603" s="46" t="s">
        <v>320</v>
      </c>
      <c r="C603" s="47" t="s">
        <v>322</v>
      </c>
      <c r="D603" s="48">
        <v>274.92</v>
      </c>
      <c r="E603" s="49">
        <v>39.493400000000001</v>
      </c>
      <c r="F603" s="49">
        <v>8.2600000000000007E-2</v>
      </c>
      <c r="G603" s="49">
        <v>11.6553</v>
      </c>
      <c r="H603" s="49">
        <v>0.39419999999999999</v>
      </c>
      <c r="I603" s="49">
        <v>0.1575</v>
      </c>
      <c r="J603" s="49">
        <v>47.720399999999998</v>
      </c>
      <c r="K603" s="49">
        <v>0.2235</v>
      </c>
      <c r="L603" s="49">
        <v>99.726900000000001</v>
      </c>
      <c r="M603" s="47"/>
      <c r="N603" s="50">
        <v>0.98266950187599633</v>
      </c>
      <c r="O603" s="50">
        <v>1.6249440650351863E-3</v>
      </c>
      <c r="P603" s="50">
        <v>0.24252828965577872</v>
      </c>
      <c r="Q603" s="50">
        <v>7.8893907384096507E-3</v>
      </c>
      <c r="R603" s="50">
        <v>3.3193209801248469E-3</v>
      </c>
      <c r="S603" s="50">
        <v>1.7700909208160334</v>
      </c>
      <c r="T603" s="50">
        <v>5.9582418625548673E-3</v>
      </c>
      <c r="U603" s="50">
        <v>3.014080609993933</v>
      </c>
      <c r="V603" s="51">
        <v>87.949618666368423</v>
      </c>
      <c r="X603" s="47" t="s">
        <v>1687</v>
      </c>
      <c r="Y603" s="47" t="s">
        <v>1687</v>
      </c>
      <c r="Z603" s="47" t="s">
        <v>1687</v>
      </c>
      <c r="AA603" s="47" t="s">
        <v>1687</v>
      </c>
      <c r="AB603" s="47" t="s">
        <v>1687</v>
      </c>
      <c r="AC603" s="47" t="s">
        <v>1687</v>
      </c>
      <c r="AD603" s="47" t="s">
        <v>1687</v>
      </c>
      <c r="AE603" s="312"/>
      <c r="AF603" s="465" t="s">
        <v>1755</v>
      </c>
      <c r="AG603" s="343">
        <v>40</v>
      </c>
      <c r="AH603" s="343">
        <v>15</v>
      </c>
      <c r="AI603" s="343"/>
      <c r="AJ603" s="343"/>
      <c r="AK603" s="343"/>
      <c r="AL603" s="343"/>
      <c r="AM603" s="343"/>
      <c r="AN603" s="343"/>
      <c r="AO603" s="343"/>
      <c r="AP603" s="343"/>
      <c r="AQ603" s="343"/>
      <c r="AR603" s="343"/>
      <c r="AS603" s="343"/>
      <c r="AT603" s="343"/>
      <c r="AU603" s="343"/>
      <c r="AV603" s="343"/>
      <c r="AW603" s="343"/>
      <c r="AX603" s="343"/>
      <c r="AY603" s="343"/>
      <c r="AZ603" s="343"/>
      <c r="BA603" s="343"/>
      <c r="BB603" s="343"/>
      <c r="BC603" s="343"/>
      <c r="BD603" s="343"/>
      <c r="BE603" s="475"/>
      <c r="BF603" s="475"/>
      <c r="BG603" s="475"/>
      <c r="BH603" s="475"/>
      <c r="BI603" s="475"/>
      <c r="BJ603" s="475"/>
      <c r="BK603" s="475"/>
      <c r="BL603" s="475"/>
      <c r="BM603" s="475"/>
      <c r="BN603" s="475"/>
      <c r="BO603" s="475"/>
      <c r="BP603" s="306"/>
      <c r="BQ603" s="496"/>
      <c r="BR603" s="496"/>
      <c r="BS603" s="496"/>
      <c r="BT603" s="496"/>
      <c r="BU603" s="496"/>
      <c r="BV603" s="496"/>
    </row>
    <row r="604" spans="1:74" s="52" customFormat="1" ht="12.75">
      <c r="A604" s="64">
        <v>2996.2204340404778</v>
      </c>
      <c r="B604" s="46" t="s">
        <v>320</v>
      </c>
      <c r="C604" s="47" t="s">
        <v>322</v>
      </c>
      <c r="D604" s="48">
        <v>279.92</v>
      </c>
      <c r="E604" s="49">
        <v>39.407499999999999</v>
      </c>
      <c r="F604" s="49">
        <v>7.4300000000000005E-2</v>
      </c>
      <c r="G604" s="49">
        <v>11.6046</v>
      </c>
      <c r="H604" s="49">
        <v>0.40350000000000003</v>
      </c>
      <c r="I604" s="49">
        <v>0.1487</v>
      </c>
      <c r="J604" s="49">
        <v>47.719200000000001</v>
      </c>
      <c r="K604" s="49">
        <v>0.25259999999999999</v>
      </c>
      <c r="L604" s="49">
        <v>99.610399999999998</v>
      </c>
      <c r="M604" s="47"/>
      <c r="N604" s="50">
        <v>0.98178087882036313</v>
      </c>
      <c r="O604" s="50">
        <v>1.4635242203656E-3</v>
      </c>
      <c r="P604" s="50">
        <v>0.24178082470906359</v>
      </c>
      <c r="Q604" s="50">
        <v>8.0858022669203951E-3</v>
      </c>
      <c r="R604" s="50">
        <v>3.1378515466228747E-3</v>
      </c>
      <c r="S604" s="50">
        <v>1.7723006023112113</v>
      </c>
      <c r="T604" s="50">
        <v>6.7425888643587633E-3</v>
      </c>
      <c r="U604" s="50">
        <v>3.0152920727389056</v>
      </c>
      <c r="V604" s="51">
        <v>87.995479156631433</v>
      </c>
      <c r="X604" s="47" t="s">
        <v>1687</v>
      </c>
      <c r="Y604" s="47" t="s">
        <v>1687</v>
      </c>
      <c r="Z604" s="47" t="s">
        <v>1687</v>
      </c>
      <c r="AA604" s="47" t="s">
        <v>1687</v>
      </c>
      <c r="AB604" s="47" t="s">
        <v>1687</v>
      </c>
      <c r="AC604" s="47" t="s">
        <v>1687</v>
      </c>
      <c r="AD604" s="47" t="s">
        <v>1687</v>
      </c>
      <c r="AE604" s="312"/>
      <c r="AF604" s="465" t="s">
        <v>1755</v>
      </c>
      <c r="AG604" s="343">
        <v>40</v>
      </c>
      <c r="AH604" s="343">
        <v>15</v>
      </c>
      <c r="AI604" s="343"/>
      <c r="AJ604" s="343"/>
      <c r="AK604" s="343"/>
      <c r="AL604" s="343"/>
      <c r="AM604" s="343"/>
      <c r="AN604" s="343"/>
      <c r="AO604" s="343"/>
      <c r="AP604" s="343"/>
      <c r="AQ604" s="343"/>
      <c r="AR604" s="343"/>
      <c r="AS604" s="343"/>
      <c r="AT604" s="343"/>
      <c r="AU604" s="343"/>
      <c r="AV604" s="343"/>
      <c r="AW604" s="343"/>
      <c r="AX604" s="343"/>
      <c r="AY604" s="343"/>
      <c r="AZ604" s="343"/>
      <c r="BA604" s="343"/>
      <c r="BB604" s="343"/>
      <c r="BC604" s="343"/>
      <c r="BD604" s="343"/>
      <c r="BE604" s="475"/>
      <c r="BF604" s="475"/>
      <c r="BG604" s="475"/>
      <c r="BH604" s="475"/>
      <c r="BI604" s="475"/>
      <c r="BJ604" s="475"/>
      <c r="BK604" s="475"/>
      <c r="BL604" s="475"/>
      <c r="BM604" s="475"/>
      <c r="BN604" s="475"/>
      <c r="BO604" s="475"/>
      <c r="BP604" s="306"/>
      <c r="BQ604" s="496"/>
      <c r="BR604" s="496"/>
      <c r="BS604" s="496"/>
      <c r="BT604" s="496"/>
      <c r="BU604" s="496"/>
      <c r="BV604" s="496"/>
    </row>
    <row r="605" spans="1:74" s="52" customFormat="1" ht="12.75">
      <c r="A605" s="38"/>
      <c r="B605" s="46"/>
      <c r="C605" s="47"/>
      <c r="D605" s="48"/>
      <c r="E605" s="49"/>
      <c r="F605" s="49"/>
      <c r="G605" s="49"/>
      <c r="H605" s="49"/>
      <c r="I605" s="49"/>
      <c r="J605" s="49"/>
      <c r="K605" s="49"/>
      <c r="L605" s="49"/>
      <c r="M605" s="47"/>
      <c r="N605" s="50"/>
      <c r="O605" s="50"/>
      <c r="P605" s="50"/>
      <c r="Q605" s="50"/>
      <c r="R605" s="50"/>
      <c r="S605" s="50"/>
      <c r="T605" s="50"/>
      <c r="U605" s="50"/>
      <c r="V605" s="51"/>
      <c r="AE605" s="312"/>
      <c r="AF605" s="312"/>
      <c r="AG605" s="312"/>
      <c r="AH605" s="312"/>
      <c r="AI605" s="312"/>
      <c r="AJ605" s="312"/>
      <c r="AK605" s="312"/>
      <c r="AL605" s="312"/>
      <c r="AM605" s="312"/>
      <c r="AN605" s="312"/>
      <c r="AO605" s="312"/>
      <c r="AP605" s="312"/>
      <c r="AQ605" s="312"/>
      <c r="AR605" s="312"/>
      <c r="AS605" s="312"/>
      <c r="AT605" s="312"/>
      <c r="AU605" s="312"/>
      <c r="AV605" s="312"/>
      <c r="AW605" s="312"/>
      <c r="AX605" s="312"/>
      <c r="AY605" s="312"/>
      <c r="AZ605" s="312"/>
      <c r="BA605" s="312"/>
      <c r="BB605" s="312"/>
      <c r="BC605" s="312"/>
      <c r="BD605" s="312"/>
      <c r="BE605" s="306"/>
      <c r="BF605" s="306"/>
      <c r="BG605" s="306"/>
      <c r="BH605" s="306"/>
      <c r="BI605" s="306"/>
      <c r="BJ605" s="306"/>
      <c r="BK605" s="306"/>
      <c r="BL605" s="306"/>
      <c r="BM605" s="306"/>
      <c r="BN605" s="306"/>
      <c r="BO605" s="306"/>
      <c r="BP605" s="306"/>
      <c r="BQ605" s="496"/>
      <c r="BR605" s="496"/>
      <c r="BS605" s="496"/>
      <c r="BT605" s="496"/>
      <c r="BU605" s="496"/>
      <c r="BV605" s="496"/>
    </row>
    <row r="606" spans="1:74" s="52" customFormat="1" ht="12.75">
      <c r="A606" s="64">
        <v>2996.2204340404778</v>
      </c>
      <c r="B606" s="46" t="s">
        <v>320</v>
      </c>
      <c r="C606" s="47" t="s">
        <v>323</v>
      </c>
      <c r="D606" s="48">
        <v>0</v>
      </c>
      <c r="E606" s="49">
        <v>39.866700000000002</v>
      </c>
      <c r="F606" s="49">
        <v>4.5999999999999999E-2</v>
      </c>
      <c r="G606" s="49">
        <v>13.5244</v>
      </c>
      <c r="H606" s="49">
        <v>0.34100000000000003</v>
      </c>
      <c r="I606" s="49">
        <v>0.19470000000000001</v>
      </c>
      <c r="J606" s="49">
        <v>46.557699999999997</v>
      </c>
      <c r="K606" s="49">
        <v>0.26750000000000002</v>
      </c>
      <c r="L606" s="49">
        <v>100.79799999999999</v>
      </c>
      <c r="M606" s="47"/>
      <c r="N606" s="50">
        <v>0.98872624176293067</v>
      </c>
      <c r="O606" s="50">
        <v>9.0198438588586253E-4</v>
      </c>
      <c r="P606" s="50">
        <v>0.28050446195110618</v>
      </c>
      <c r="Q606" s="50">
        <v>6.8024294179499355E-3</v>
      </c>
      <c r="R606" s="50">
        <v>4.089944960249281E-3</v>
      </c>
      <c r="S606" s="50">
        <v>1.721336730464456</v>
      </c>
      <c r="T606" s="50">
        <v>7.107996522719799E-3</v>
      </c>
      <c r="U606" s="50">
        <v>3.0094697894652978</v>
      </c>
      <c r="V606" s="51">
        <v>85.98767659423423</v>
      </c>
      <c r="X606" s="47" t="s">
        <v>1687</v>
      </c>
      <c r="Y606" s="47" t="s">
        <v>1687</v>
      </c>
      <c r="Z606" s="47" t="s">
        <v>1687</v>
      </c>
      <c r="AA606" s="47" t="s">
        <v>1687</v>
      </c>
      <c r="AB606" s="47" t="s">
        <v>1687</v>
      </c>
      <c r="AC606" s="47" t="s">
        <v>1687</v>
      </c>
      <c r="AD606" s="47" t="s">
        <v>1687</v>
      </c>
      <c r="AE606" s="312"/>
      <c r="AF606" s="465" t="s">
        <v>1755</v>
      </c>
      <c r="AG606" s="343">
        <v>40</v>
      </c>
      <c r="AH606" s="343">
        <v>15</v>
      </c>
      <c r="AI606" s="343"/>
      <c r="AJ606" s="343"/>
      <c r="AK606" s="343"/>
      <c r="AL606" s="343"/>
      <c r="AM606" s="343"/>
      <c r="AN606" s="343"/>
      <c r="AO606" s="343"/>
      <c r="AP606" s="343"/>
      <c r="AQ606" s="343"/>
      <c r="AR606" s="343"/>
      <c r="AS606" s="343"/>
      <c r="AT606" s="343"/>
      <c r="AU606" s="343"/>
      <c r="AV606" s="343"/>
      <c r="AW606" s="343"/>
      <c r="AX606" s="343"/>
      <c r="AY606" s="343"/>
      <c r="AZ606" s="343"/>
      <c r="BA606" s="343"/>
      <c r="BB606" s="343"/>
      <c r="BC606" s="343"/>
      <c r="BD606" s="343"/>
      <c r="BE606" s="475"/>
      <c r="BF606" s="475"/>
      <c r="BG606" s="475"/>
      <c r="BH606" s="475"/>
      <c r="BI606" s="475"/>
      <c r="BJ606" s="475"/>
      <c r="BK606" s="475"/>
      <c r="BL606" s="475"/>
      <c r="BM606" s="475"/>
      <c r="BN606" s="475"/>
      <c r="BO606" s="475"/>
      <c r="BP606" s="306"/>
      <c r="BQ606" s="496"/>
      <c r="BR606" s="496"/>
      <c r="BS606" s="496"/>
      <c r="BT606" s="496"/>
      <c r="BU606" s="496"/>
      <c r="BV606" s="496"/>
    </row>
    <row r="607" spans="1:74" s="52" customFormat="1" ht="12.75">
      <c r="A607" s="64">
        <v>2996.2204340404778</v>
      </c>
      <c r="B607" s="46" t="s">
        <v>320</v>
      </c>
      <c r="C607" s="47" t="s">
        <v>323</v>
      </c>
      <c r="D607" s="48">
        <v>5</v>
      </c>
      <c r="E607" s="49">
        <v>39.794699999999999</v>
      </c>
      <c r="F607" s="49">
        <v>6.8400000000000002E-2</v>
      </c>
      <c r="G607" s="49">
        <v>13.8147</v>
      </c>
      <c r="H607" s="49">
        <v>0.34350000000000003</v>
      </c>
      <c r="I607" s="49">
        <v>0.23169999999999999</v>
      </c>
      <c r="J607" s="49">
        <v>46.826500000000003</v>
      </c>
      <c r="K607" s="49">
        <v>0.26850000000000002</v>
      </c>
      <c r="L607" s="49">
        <v>101.348</v>
      </c>
      <c r="M607" s="47"/>
      <c r="N607" s="50">
        <v>0.98336135674699843</v>
      </c>
      <c r="O607" s="50">
        <v>1.3363475430637718E-3</v>
      </c>
      <c r="P607" s="50">
        <v>0.28548635451585602</v>
      </c>
      <c r="Q607" s="50">
        <v>6.8274501288602763E-3</v>
      </c>
      <c r="R607" s="50">
        <v>4.8495302842877386E-3</v>
      </c>
      <c r="S607" s="50">
        <v>1.7249962146173068</v>
      </c>
      <c r="T607" s="50">
        <v>7.1086943305015441E-3</v>
      </c>
      <c r="U607" s="50">
        <v>3.013965948166875</v>
      </c>
      <c r="V607" s="51">
        <v>85.800107949259868</v>
      </c>
      <c r="X607" s="47" t="s">
        <v>1687</v>
      </c>
      <c r="Y607" s="47" t="s">
        <v>1687</v>
      </c>
      <c r="Z607" s="47" t="s">
        <v>1687</v>
      </c>
      <c r="AA607" s="47" t="s">
        <v>1687</v>
      </c>
      <c r="AB607" s="47" t="s">
        <v>1687</v>
      </c>
      <c r="AC607" s="47" t="s">
        <v>1687</v>
      </c>
      <c r="AD607" s="47" t="s">
        <v>1687</v>
      </c>
      <c r="AE607" s="312"/>
      <c r="AF607" s="465" t="s">
        <v>1755</v>
      </c>
      <c r="AG607" s="343">
        <v>40</v>
      </c>
      <c r="AH607" s="343">
        <v>15</v>
      </c>
      <c r="AI607" s="343"/>
      <c r="AJ607" s="343"/>
      <c r="AK607" s="343"/>
      <c r="AL607" s="343"/>
      <c r="AM607" s="343"/>
      <c r="AN607" s="343"/>
      <c r="AO607" s="343"/>
      <c r="AP607" s="343"/>
      <c r="AQ607" s="343"/>
      <c r="AR607" s="343"/>
      <c r="AS607" s="343"/>
      <c r="AT607" s="343"/>
      <c r="AU607" s="343"/>
      <c r="AV607" s="343"/>
      <c r="AW607" s="343"/>
      <c r="AX607" s="343"/>
      <c r="AY607" s="343"/>
      <c r="AZ607" s="343"/>
      <c r="BA607" s="343"/>
      <c r="BB607" s="343"/>
      <c r="BC607" s="343"/>
      <c r="BD607" s="343"/>
      <c r="BE607" s="475"/>
      <c r="BF607" s="475"/>
      <c r="BG607" s="475"/>
      <c r="BH607" s="475"/>
      <c r="BI607" s="475"/>
      <c r="BJ607" s="475"/>
      <c r="BK607" s="475"/>
      <c r="BL607" s="475"/>
      <c r="BM607" s="475"/>
      <c r="BN607" s="475"/>
      <c r="BO607" s="475"/>
      <c r="BP607" s="306"/>
      <c r="BQ607" s="496"/>
      <c r="BR607" s="496"/>
      <c r="BS607" s="496"/>
      <c r="BT607" s="496"/>
      <c r="BU607" s="496"/>
      <c r="BV607" s="496"/>
    </row>
    <row r="608" spans="1:74" s="52" customFormat="1" ht="12.75">
      <c r="A608" s="64">
        <v>2996.2204340404778</v>
      </c>
      <c r="B608" s="46" t="s">
        <v>320</v>
      </c>
      <c r="C608" s="47" t="s">
        <v>323</v>
      </c>
      <c r="D608" s="48">
        <v>9.99</v>
      </c>
      <c r="E608" s="49">
        <v>39.578000000000003</v>
      </c>
      <c r="F608" s="49">
        <v>2.5000000000000001E-2</v>
      </c>
      <c r="G608" s="49">
        <v>14.029500000000001</v>
      </c>
      <c r="H608" s="49">
        <v>0.33110000000000001</v>
      </c>
      <c r="I608" s="49">
        <v>0.1701</v>
      </c>
      <c r="J608" s="49">
        <v>46.115900000000003</v>
      </c>
      <c r="K608" s="49">
        <v>0.26240000000000002</v>
      </c>
      <c r="L608" s="49">
        <v>100.512</v>
      </c>
      <c r="M608" s="47"/>
      <c r="N608" s="50">
        <v>0.98706004515557444</v>
      </c>
      <c r="O608" s="50">
        <v>4.9295258934345311E-4</v>
      </c>
      <c r="P608" s="50">
        <v>0.29260915896290773</v>
      </c>
      <c r="Q608" s="50">
        <v>6.6419071724011123E-3</v>
      </c>
      <c r="R608" s="50">
        <v>3.5931866817462904E-3</v>
      </c>
      <c r="S608" s="50">
        <v>1.7145452947731183</v>
      </c>
      <c r="T608" s="50">
        <v>7.0115043306466221E-3</v>
      </c>
      <c r="U608" s="50">
        <v>3.011954049665738</v>
      </c>
      <c r="V608" s="51">
        <v>85.421691967040289</v>
      </c>
      <c r="X608" s="47" t="s">
        <v>1687</v>
      </c>
      <c r="Y608" s="47" t="s">
        <v>1687</v>
      </c>
      <c r="Z608" s="47" t="s">
        <v>1687</v>
      </c>
      <c r="AA608" s="47" t="s">
        <v>1687</v>
      </c>
      <c r="AB608" s="47" t="s">
        <v>1687</v>
      </c>
      <c r="AC608" s="47" t="s">
        <v>1687</v>
      </c>
      <c r="AD608" s="47" t="s">
        <v>1687</v>
      </c>
      <c r="AE608" s="312"/>
      <c r="AF608" s="465" t="s">
        <v>1755</v>
      </c>
      <c r="AG608" s="343">
        <v>40</v>
      </c>
      <c r="AH608" s="343">
        <v>15</v>
      </c>
      <c r="AI608" s="343"/>
      <c r="AJ608" s="343"/>
      <c r="AK608" s="343"/>
      <c r="AL608" s="343"/>
      <c r="AM608" s="343"/>
      <c r="AN608" s="343"/>
      <c r="AO608" s="343"/>
      <c r="AP608" s="343"/>
      <c r="AQ608" s="343"/>
      <c r="AR608" s="343"/>
      <c r="AS608" s="343"/>
      <c r="AT608" s="343"/>
      <c r="AU608" s="343"/>
      <c r="AV608" s="343"/>
      <c r="AW608" s="343"/>
      <c r="AX608" s="343"/>
      <c r="AY608" s="343"/>
      <c r="AZ608" s="343"/>
      <c r="BA608" s="343"/>
      <c r="BB608" s="343"/>
      <c r="BC608" s="343"/>
      <c r="BD608" s="343"/>
      <c r="BE608" s="475"/>
      <c r="BF608" s="475"/>
      <c r="BG608" s="475"/>
      <c r="BH608" s="475"/>
      <c r="BI608" s="475"/>
      <c r="BJ608" s="475"/>
      <c r="BK608" s="475"/>
      <c r="BL608" s="475"/>
      <c r="BM608" s="475"/>
      <c r="BN608" s="475"/>
      <c r="BO608" s="475"/>
      <c r="BP608" s="306"/>
      <c r="BQ608" s="496"/>
      <c r="BR608" s="496"/>
      <c r="BS608" s="496"/>
      <c r="BT608" s="496"/>
      <c r="BU608" s="496"/>
      <c r="BV608" s="496"/>
    </row>
    <row r="609" spans="1:74" s="52" customFormat="1" ht="12.75">
      <c r="A609" s="64">
        <v>2996.2204340404778</v>
      </c>
      <c r="B609" s="46" t="s">
        <v>320</v>
      </c>
      <c r="C609" s="47" t="s">
        <v>323</v>
      </c>
      <c r="D609" s="48">
        <v>14.99</v>
      </c>
      <c r="E609" s="49">
        <v>39.598799999999997</v>
      </c>
      <c r="F609" s="49">
        <v>3.9699999999999999E-2</v>
      </c>
      <c r="G609" s="49">
        <v>14.141400000000001</v>
      </c>
      <c r="H609" s="49">
        <v>0.30499999999999999</v>
      </c>
      <c r="I609" s="49">
        <v>0.22259999999999999</v>
      </c>
      <c r="J609" s="49">
        <v>46.198999999999998</v>
      </c>
      <c r="K609" s="49">
        <v>0.2319</v>
      </c>
      <c r="L609" s="49">
        <v>100.73839999999998</v>
      </c>
      <c r="M609" s="47"/>
      <c r="N609" s="50">
        <v>0.98582870677745338</v>
      </c>
      <c r="O609" s="50">
        <v>7.8142150133221513E-4</v>
      </c>
      <c r="P609" s="50">
        <v>0.29442035764623525</v>
      </c>
      <c r="Q609" s="50">
        <v>6.1074956575229789E-3</v>
      </c>
      <c r="R609" s="50">
        <v>4.6938621859123689E-3</v>
      </c>
      <c r="S609" s="50">
        <v>1.7145910634386339</v>
      </c>
      <c r="T609" s="50">
        <v>6.1855430127920356E-3</v>
      </c>
      <c r="U609" s="50">
        <v>3.0126084502198816</v>
      </c>
      <c r="V609" s="51">
        <v>85.345013246004939</v>
      </c>
      <c r="X609" s="47" t="s">
        <v>1687</v>
      </c>
      <c r="Y609" s="47" t="s">
        <v>1687</v>
      </c>
      <c r="Z609" s="47" t="s">
        <v>1687</v>
      </c>
      <c r="AA609" s="47" t="s">
        <v>1687</v>
      </c>
      <c r="AB609" s="47" t="s">
        <v>1687</v>
      </c>
      <c r="AC609" s="47" t="s">
        <v>1687</v>
      </c>
      <c r="AD609" s="47" t="s">
        <v>1687</v>
      </c>
      <c r="AE609" s="312"/>
      <c r="AF609" s="465" t="s">
        <v>1755</v>
      </c>
      <c r="AG609" s="343">
        <v>40</v>
      </c>
      <c r="AH609" s="343">
        <v>15</v>
      </c>
      <c r="AI609" s="343"/>
      <c r="AJ609" s="343"/>
      <c r="AK609" s="343"/>
      <c r="AL609" s="343"/>
      <c r="AM609" s="343"/>
      <c r="AN609" s="343"/>
      <c r="AO609" s="343"/>
      <c r="AP609" s="343"/>
      <c r="AQ609" s="343"/>
      <c r="AR609" s="343"/>
      <c r="AS609" s="343"/>
      <c r="AT609" s="343"/>
      <c r="AU609" s="343"/>
      <c r="AV609" s="343"/>
      <c r="AW609" s="343"/>
      <c r="AX609" s="343"/>
      <c r="AY609" s="343"/>
      <c r="AZ609" s="343"/>
      <c r="BA609" s="343"/>
      <c r="BB609" s="343"/>
      <c r="BC609" s="343"/>
      <c r="BD609" s="343"/>
      <c r="BE609" s="475"/>
      <c r="BF609" s="475"/>
      <c r="BG609" s="475"/>
      <c r="BH609" s="475"/>
      <c r="BI609" s="475"/>
      <c r="BJ609" s="475"/>
      <c r="BK609" s="475"/>
      <c r="BL609" s="475"/>
      <c r="BM609" s="475"/>
      <c r="BN609" s="475"/>
      <c r="BO609" s="475"/>
      <c r="BP609" s="306"/>
      <c r="BQ609" s="496"/>
      <c r="BR609" s="496"/>
      <c r="BS609" s="496"/>
      <c r="BT609" s="496"/>
      <c r="BU609" s="496"/>
      <c r="BV609" s="496"/>
    </row>
    <row r="610" spans="1:74" s="52" customFormat="1" ht="12.75">
      <c r="A610" s="64">
        <v>2996.2204340404778</v>
      </c>
      <c r="B610" s="46" t="s">
        <v>320</v>
      </c>
      <c r="C610" s="47" t="s">
        <v>323</v>
      </c>
      <c r="D610" s="48">
        <v>19.989999999999998</v>
      </c>
      <c r="E610" s="49">
        <v>39.563499999999998</v>
      </c>
      <c r="F610" s="49">
        <v>1.77E-2</v>
      </c>
      <c r="G610" s="49">
        <v>14.1562</v>
      </c>
      <c r="H610" s="49">
        <v>0.32250000000000001</v>
      </c>
      <c r="I610" s="49">
        <v>0.19389999999999999</v>
      </c>
      <c r="J610" s="49">
        <v>46.0657</v>
      </c>
      <c r="K610" s="49">
        <v>0.26640000000000003</v>
      </c>
      <c r="L610" s="49">
        <v>100.5859</v>
      </c>
      <c r="M610" s="47"/>
      <c r="N610" s="50">
        <v>0.98668406519810248</v>
      </c>
      <c r="O610" s="50">
        <v>3.4900535547466869E-4</v>
      </c>
      <c r="P610" s="50">
        <v>0.29524740799192528</v>
      </c>
      <c r="Q610" s="50">
        <v>6.4692959793179799E-3</v>
      </c>
      <c r="R610" s="50">
        <v>4.0958774895476927E-3</v>
      </c>
      <c r="S610" s="50">
        <v>1.7126539886239442</v>
      </c>
      <c r="T610" s="50">
        <v>7.1182834526360411E-3</v>
      </c>
      <c r="U610" s="50">
        <v>3.0126179240909488</v>
      </c>
      <c r="V610" s="51">
        <v>85.295721767536136</v>
      </c>
      <c r="X610" s="47" t="s">
        <v>1687</v>
      </c>
      <c r="Y610" s="47" t="s">
        <v>1687</v>
      </c>
      <c r="Z610" s="47" t="s">
        <v>1687</v>
      </c>
      <c r="AA610" s="47" t="s">
        <v>1687</v>
      </c>
      <c r="AB610" s="47" t="s">
        <v>1687</v>
      </c>
      <c r="AC610" s="47" t="s">
        <v>1687</v>
      </c>
      <c r="AD610" s="47" t="s">
        <v>1687</v>
      </c>
      <c r="AE610" s="312"/>
      <c r="AF610" s="465" t="s">
        <v>1755</v>
      </c>
      <c r="AG610" s="343">
        <v>40</v>
      </c>
      <c r="AH610" s="343">
        <v>15</v>
      </c>
      <c r="AI610" s="343"/>
      <c r="AJ610" s="343"/>
      <c r="AK610" s="343"/>
      <c r="AL610" s="343"/>
      <c r="AM610" s="343"/>
      <c r="AN610" s="343"/>
      <c r="AO610" s="343"/>
      <c r="AP610" s="343"/>
      <c r="AQ610" s="343"/>
      <c r="AR610" s="343"/>
      <c r="AS610" s="343"/>
      <c r="AT610" s="343"/>
      <c r="AU610" s="343"/>
      <c r="AV610" s="343"/>
      <c r="AW610" s="343"/>
      <c r="AX610" s="343"/>
      <c r="AY610" s="343"/>
      <c r="AZ610" s="343"/>
      <c r="BA610" s="343"/>
      <c r="BB610" s="343"/>
      <c r="BC610" s="343"/>
      <c r="BD610" s="343"/>
      <c r="BE610" s="475"/>
      <c r="BF610" s="475"/>
      <c r="BG610" s="475"/>
      <c r="BH610" s="475"/>
      <c r="BI610" s="475"/>
      <c r="BJ610" s="475"/>
      <c r="BK610" s="475"/>
      <c r="BL610" s="475"/>
      <c r="BM610" s="475"/>
      <c r="BN610" s="475"/>
      <c r="BO610" s="475"/>
      <c r="BP610" s="306"/>
      <c r="BQ610" s="496"/>
      <c r="BR610" s="496"/>
      <c r="BS610" s="496"/>
      <c r="BT610" s="496"/>
      <c r="BU610" s="496"/>
      <c r="BV610" s="496"/>
    </row>
    <row r="611" spans="1:74" s="52" customFormat="1" ht="12.75">
      <c r="A611" s="64">
        <v>2996.2204340404778</v>
      </c>
      <c r="B611" s="46" t="s">
        <v>320</v>
      </c>
      <c r="C611" s="47" t="s">
        <v>323</v>
      </c>
      <c r="D611" s="48">
        <v>24.98</v>
      </c>
      <c r="E611" s="49">
        <v>39.551099999999998</v>
      </c>
      <c r="F611" s="49">
        <v>6.3899999999999998E-2</v>
      </c>
      <c r="G611" s="49">
        <v>14.168799999999999</v>
      </c>
      <c r="H611" s="49">
        <v>0.33169999999999999</v>
      </c>
      <c r="I611" s="49">
        <v>0.2044</v>
      </c>
      <c r="J611" s="49">
        <v>46.24</v>
      </c>
      <c r="K611" s="49">
        <v>0.2641</v>
      </c>
      <c r="L611" s="49">
        <v>100.824</v>
      </c>
      <c r="M611" s="47"/>
      <c r="N611" s="50">
        <v>0.9841107995562649</v>
      </c>
      <c r="O611" s="50">
        <v>1.2570764902355212E-3</v>
      </c>
      <c r="P611" s="50">
        <v>0.29483191626229832</v>
      </c>
      <c r="Q611" s="50">
        <v>6.6385739130622118E-3</v>
      </c>
      <c r="R611" s="50">
        <v>4.3077655795345808E-3</v>
      </c>
      <c r="S611" s="50">
        <v>1.7151882863437513</v>
      </c>
      <c r="T611" s="50">
        <v>7.040629318117002E-3</v>
      </c>
      <c r="U611" s="50">
        <v>3.0133750474632639</v>
      </c>
      <c r="V611" s="51">
        <v>85.331892889432652</v>
      </c>
      <c r="X611" s="47" t="s">
        <v>1687</v>
      </c>
      <c r="Y611" s="47" t="s">
        <v>1687</v>
      </c>
      <c r="Z611" s="47" t="s">
        <v>1687</v>
      </c>
      <c r="AA611" s="47" t="s">
        <v>1687</v>
      </c>
      <c r="AB611" s="47" t="s">
        <v>1687</v>
      </c>
      <c r="AC611" s="47" t="s">
        <v>1687</v>
      </c>
      <c r="AD611" s="47" t="s">
        <v>1687</v>
      </c>
      <c r="AE611" s="312"/>
      <c r="AF611" s="465" t="s">
        <v>1755</v>
      </c>
      <c r="AG611" s="343">
        <v>40</v>
      </c>
      <c r="AH611" s="343">
        <v>15</v>
      </c>
      <c r="AI611" s="343"/>
      <c r="AJ611" s="343"/>
      <c r="AK611" s="343"/>
      <c r="AL611" s="343"/>
      <c r="AM611" s="343"/>
      <c r="AN611" s="343"/>
      <c r="AO611" s="343"/>
      <c r="AP611" s="343"/>
      <c r="AQ611" s="343"/>
      <c r="AR611" s="343"/>
      <c r="AS611" s="343"/>
      <c r="AT611" s="343"/>
      <c r="AU611" s="343"/>
      <c r="AV611" s="343"/>
      <c r="AW611" s="343"/>
      <c r="AX611" s="343"/>
      <c r="AY611" s="343"/>
      <c r="AZ611" s="343"/>
      <c r="BA611" s="343"/>
      <c r="BB611" s="343"/>
      <c r="BC611" s="343"/>
      <c r="BD611" s="343"/>
      <c r="BE611" s="475"/>
      <c r="BF611" s="475"/>
      <c r="BG611" s="475"/>
      <c r="BH611" s="475"/>
      <c r="BI611" s="475"/>
      <c r="BJ611" s="475"/>
      <c r="BK611" s="475"/>
      <c r="BL611" s="475"/>
      <c r="BM611" s="475"/>
      <c r="BN611" s="475"/>
      <c r="BO611" s="475"/>
      <c r="BP611" s="306"/>
      <c r="BQ611" s="496"/>
      <c r="BR611" s="496"/>
      <c r="BS611" s="496"/>
      <c r="BT611" s="496"/>
      <c r="BU611" s="496"/>
      <c r="BV611" s="496"/>
    </row>
    <row r="612" spans="1:74" s="52" customFormat="1" ht="12.75">
      <c r="A612" s="64">
        <v>2996.2204340404778</v>
      </c>
      <c r="B612" s="46" t="s">
        <v>320</v>
      </c>
      <c r="C612" s="47" t="s">
        <v>323</v>
      </c>
      <c r="D612" s="48">
        <v>29.98</v>
      </c>
      <c r="E612" s="49">
        <v>39.336100000000002</v>
      </c>
      <c r="F612" s="49">
        <v>4.9399999999999999E-2</v>
      </c>
      <c r="G612" s="49">
        <v>14.1813</v>
      </c>
      <c r="H612" s="49">
        <v>0.309</v>
      </c>
      <c r="I612" s="49">
        <v>0.247</v>
      </c>
      <c r="J612" s="49">
        <v>45.9801</v>
      </c>
      <c r="K612" s="49">
        <v>0.27239999999999998</v>
      </c>
      <c r="L612" s="49">
        <v>100.37530000000001</v>
      </c>
      <c r="M612" s="47"/>
      <c r="N612" s="50">
        <v>0.98374646777157115</v>
      </c>
      <c r="O612" s="50">
        <v>9.7677435918988435E-4</v>
      </c>
      <c r="P612" s="50">
        <v>0.29659506808980518</v>
      </c>
      <c r="Q612" s="50">
        <v>6.2157603022869757E-3</v>
      </c>
      <c r="R612" s="50">
        <v>5.232082449037544E-3</v>
      </c>
      <c r="S612" s="50">
        <v>1.7142349435832296</v>
      </c>
      <c r="T612" s="50">
        <v>7.2988869549278686E-3</v>
      </c>
      <c r="U612" s="50">
        <v>3.0142999835100479</v>
      </c>
      <c r="V612" s="51">
        <v>85.25011729643748</v>
      </c>
      <c r="X612" s="47" t="s">
        <v>1687</v>
      </c>
      <c r="Y612" s="47" t="s">
        <v>1687</v>
      </c>
      <c r="Z612" s="47" t="s">
        <v>1687</v>
      </c>
      <c r="AA612" s="47" t="s">
        <v>1687</v>
      </c>
      <c r="AB612" s="47" t="s">
        <v>1687</v>
      </c>
      <c r="AC612" s="47" t="s">
        <v>1687</v>
      </c>
      <c r="AD612" s="47" t="s">
        <v>1687</v>
      </c>
      <c r="AE612" s="312"/>
      <c r="AF612" s="465" t="s">
        <v>1755</v>
      </c>
      <c r="AG612" s="343">
        <v>40</v>
      </c>
      <c r="AH612" s="343">
        <v>15</v>
      </c>
      <c r="AI612" s="343"/>
      <c r="AJ612" s="343"/>
      <c r="AK612" s="343"/>
      <c r="AL612" s="343"/>
      <c r="AM612" s="343"/>
      <c r="AN612" s="343"/>
      <c r="AO612" s="343"/>
      <c r="AP612" s="343"/>
      <c r="AQ612" s="343"/>
      <c r="AR612" s="343"/>
      <c r="AS612" s="343"/>
      <c r="AT612" s="343"/>
      <c r="AU612" s="343"/>
      <c r="AV612" s="343"/>
      <c r="AW612" s="343"/>
      <c r="AX612" s="343"/>
      <c r="AY612" s="343"/>
      <c r="AZ612" s="343"/>
      <c r="BA612" s="343"/>
      <c r="BB612" s="343"/>
      <c r="BC612" s="343"/>
      <c r="BD612" s="343"/>
      <c r="BE612" s="475"/>
      <c r="BF612" s="475"/>
      <c r="BG612" s="475"/>
      <c r="BH612" s="475"/>
      <c r="BI612" s="475"/>
      <c r="BJ612" s="475"/>
      <c r="BK612" s="475"/>
      <c r="BL612" s="475"/>
      <c r="BM612" s="475"/>
      <c r="BN612" s="475"/>
      <c r="BO612" s="475"/>
      <c r="BP612" s="306"/>
      <c r="BQ612" s="496"/>
      <c r="BR612" s="496"/>
      <c r="BS612" s="496"/>
      <c r="BT612" s="496"/>
      <c r="BU612" s="496"/>
      <c r="BV612" s="496"/>
    </row>
    <row r="613" spans="1:74" s="52" customFormat="1" ht="12.75">
      <c r="A613" s="64">
        <v>2996.2204340404778</v>
      </c>
      <c r="B613" s="46" t="s">
        <v>320</v>
      </c>
      <c r="C613" s="47" t="s">
        <v>323</v>
      </c>
      <c r="D613" s="48">
        <v>34.979999999999997</v>
      </c>
      <c r="E613" s="49">
        <v>39.680799999999998</v>
      </c>
      <c r="F613" s="49">
        <v>7.46E-2</v>
      </c>
      <c r="G613" s="49">
        <v>14.8796</v>
      </c>
      <c r="H613" s="49">
        <v>0.33489999999999998</v>
      </c>
      <c r="I613" s="49">
        <v>0.24440000000000001</v>
      </c>
      <c r="J613" s="49">
        <v>46.030900000000003</v>
      </c>
      <c r="K613" s="49">
        <v>0.23730000000000001</v>
      </c>
      <c r="L613" s="49">
        <v>101.48249999999999</v>
      </c>
      <c r="M613" s="47"/>
      <c r="N613" s="50">
        <v>0.98381765178393477</v>
      </c>
      <c r="O613" s="50">
        <v>1.4623402494103029E-3</v>
      </c>
      <c r="P613" s="50">
        <v>0.30851866369573655</v>
      </c>
      <c r="Q613" s="50">
        <v>6.6787199178522175E-3</v>
      </c>
      <c r="R613" s="50">
        <v>5.1324075116566817E-3</v>
      </c>
      <c r="S613" s="50">
        <v>1.701344271060693</v>
      </c>
      <c r="T613" s="50">
        <v>6.3036134979599437E-3</v>
      </c>
      <c r="U613" s="50">
        <v>3.0132576677172436</v>
      </c>
      <c r="V613" s="51">
        <v>84.649765993464371</v>
      </c>
      <c r="X613" s="47" t="s">
        <v>1687</v>
      </c>
      <c r="Y613" s="47" t="s">
        <v>1687</v>
      </c>
      <c r="Z613" s="47" t="s">
        <v>1687</v>
      </c>
      <c r="AA613" s="47" t="s">
        <v>1687</v>
      </c>
      <c r="AB613" s="47" t="s">
        <v>1687</v>
      </c>
      <c r="AC613" s="47" t="s">
        <v>1687</v>
      </c>
      <c r="AD613" s="47" t="s">
        <v>1687</v>
      </c>
      <c r="AE613" s="312"/>
      <c r="AF613" s="465" t="s">
        <v>1755</v>
      </c>
      <c r="AG613" s="343">
        <v>40</v>
      </c>
      <c r="AH613" s="343">
        <v>15</v>
      </c>
      <c r="AI613" s="343"/>
      <c r="AJ613" s="343"/>
      <c r="AK613" s="343"/>
      <c r="AL613" s="343"/>
      <c r="AM613" s="343"/>
      <c r="AN613" s="343"/>
      <c r="AO613" s="343"/>
      <c r="AP613" s="343"/>
      <c r="AQ613" s="343"/>
      <c r="AR613" s="343"/>
      <c r="AS613" s="343"/>
      <c r="AT613" s="343"/>
      <c r="AU613" s="343"/>
      <c r="AV613" s="343"/>
      <c r="AW613" s="343"/>
      <c r="AX613" s="343"/>
      <c r="AY613" s="343"/>
      <c r="AZ613" s="343"/>
      <c r="BA613" s="343"/>
      <c r="BB613" s="343"/>
      <c r="BC613" s="343"/>
      <c r="BD613" s="343"/>
      <c r="BE613" s="475"/>
      <c r="BF613" s="475"/>
      <c r="BG613" s="475"/>
      <c r="BH613" s="475"/>
      <c r="BI613" s="475"/>
      <c r="BJ613" s="475"/>
      <c r="BK613" s="475"/>
      <c r="BL613" s="475"/>
      <c r="BM613" s="475"/>
      <c r="BN613" s="475"/>
      <c r="BO613" s="475"/>
      <c r="BP613" s="306"/>
      <c r="BQ613" s="496"/>
      <c r="BR613" s="496"/>
      <c r="BS613" s="496"/>
      <c r="BT613" s="496"/>
      <c r="BU613" s="496"/>
      <c r="BV613" s="496"/>
    </row>
    <row r="614" spans="1:74" s="52" customFormat="1" ht="12.75">
      <c r="A614" s="64">
        <v>2996.2204340404778</v>
      </c>
      <c r="B614" s="46" t="s">
        <v>320</v>
      </c>
      <c r="C614" s="47" t="s">
        <v>323</v>
      </c>
      <c r="D614" s="48">
        <v>39.97</v>
      </c>
      <c r="E614" s="49">
        <v>39.597099999999998</v>
      </c>
      <c r="F614" s="49">
        <v>4.3099999999999999E-2</v>
      </c>
      <c r="G614" s="49">
        <v>14.744</v>
      </c>
      <c r="H614" s="49">
        <v>0.3296</v>
      </c>
      <c r="I614" s="49">
        <v>0.22170000000000001</v>
      </c>
      <c r="J614" s="49">
        <v>45.821599999999997</v>
      </c>
      <c r="K614" s="49">
        <v>0.26850000000000002</v>
      </c>
      <c r="L614" s="49">
        <v>101.0256</v>
      </c>
      <c r="M614" s="47"/>
      <c r="N614" s="50">
        <v>0.98576039377246194</v>
      </c>
      <c r="O614" s="50">
        <v>8.4832188250047252E-4</v>
      </c>
      <c r="P614" s="50">
        <v>0.30695824331828464</v>
      </c>
      <c r="Q614" s="50">
        <v>6.5999262100847359E-3</v>
      </c>
      <c r="R614" s="50">
        <v>4.6747610505919754E-3</v>
      </c>
      <c r="S614" s="50">
        <v>1.7005397185116724</v>
      </c>
      <c r="T614" s="50">
        <v>7.161597716941033E-3</v>
      </c>
      <c r="U614" s="50">
        <v>3.0125429624625375</v>
      </c>
      <c r="V614" s="51">
        <v>84.70941195683838</v>
      </c>
      <c r="X614" s="47" t="s">
        <v>1687</v>
      </c>
      <c r="Y614" s="47" t="s">
        <v>1687</v>
      </c>
      <c r="Z614" s="47" t="s">
        <v>1687</v>
      </c>
      <c r="AA614" s="47" t="s">
        <v>1687</v>
      </c>
      <c r="AB614" s="47" t="s">
        <v>1687</v>
      </c>
      <c r="AC614" s="47" t="s">
        <v>1687</v>
      </c>
      <c r="AD614" s="47" t="s">
        <v>1687</v>
      </c>
      <c r="AE614" s="312"/>
      <c r="AF614" s="465" t="s">
        <v>1755</v>
      </c>
      <c r="AG614" s="343">
        <v>40</v>
      </c>
      <c r="AH614" s="343">
        <v>15</v>
      </c>
      <c r="AI614" s="343"/>
      <c r="AJ614" s="343"/>
      <c r="AK614" s="343"/>
      <c r="AL614" s="343"/>
      <c r="AM614" s="343"/>
      <c r="AN614" s="343"/>
      <c r="AO614" s="343"/>
      <c r="AP614" s="343"/>
      <c r="AQ614" s="343"/>
      <c r="AR614" s="343"/>
      <c r="AS614" s="343"/>
      <c r="AT614" s="343"/>
      <c r="AU614" s="343"/>
      <c r="AV614" s="343"/>
      <c r="AW614" s="343"/>
      <c r="AX614" s="343"/>
      <c r="AY614" s="343"/>
      <c r="AZ614" s="343"/>
      <c r="BA614" s="343"/>
      <c r="BB614" s="343"/>
      <c r="BC614" s="343"/>
      <c r="BD614" s="343"/>
      <c r="BE614" s="475"/>
      <c r="BF614" s="475"/>
      <c r="BG614" s="475"/>
      <c r="BH614" s="475"/>
      <c r="BI614" s="475"/>
      <c r="BJ614" s="475"/>
      <c r="BK614" s="475"/>
      <c r="BL614" s="475"/>
      <c r="BM614" s="475"/>
      <c r="BN614" s="475"/>
      <c r="BO614" s="475"/>
      <c r="BP614" s="306"/>
      <c r="BQ614" s="496"/>
      <c r="BR614" s="496"/>
      <c r="BS614" s="496"/>
      <c r="BT614" s="496"/>
      <c r="BU614" s="496"/>
      <c r="BV614" s="496"/>
    </row>
    <row r="615" spans="1:74" s="52" customFormat="1" ht="12.75">
      <c r="A615" s="64">
        <v>2996.2204340404778</v>
      </c>
      <c r="B615" s="46" t="s">
        <v>320</v>
      </c>
      <c r="C615" s="47" t="s">
        <v>323</v>
      </c>
      <c r="D615" s="48">
        <v>44.97</v>
      </c>
      <c r="E615" s="49">
        <v>39.360999999999997</v>
      </c>
      <c r="F615" s="49">
        <v>4.7E-2</v>
      </c>
      <c r="G615" s="49">
        <v>14.5585</v>
      </c>
      <c r="H615" s="49">
        <v>0.28499999999999998</v>
      </c>
      <c r="I615" s="49">
        <v>0.17699999999999999</v>
      </c>
      <c r="J615" s="49">
        <v>45.640099999999997</v>
      </c>
      <c r="K615" s="49">
        <v>0.25990000000000002</v>
      </c>
      <c r="L615" s="49">
        <v>100.32849999999999</v>
      </c>
      <c r="M615" s="47"/>
      <c r="N615" s="50">
        <v>0.98584410092258157</v>
      </c>
      <c r="O615" s="50">
        <v>9.307121673155877E-4</v>
      </c>
      <c r="P615" s="50">
        <v>0.30494024391205143</v>
      </c>
      <c r="Q615" s="50">
        <v>5.7415727354425111E-3</v>
      </c>
      <c r="R615" s="50">
        <v>3.7549237652888239E-3</v>
      </c>
      <c r="S615" s="50">
        <v>1.7041085341866018</v>
      </c>
      <c r="T615" s="50">
        <v>6.9743870535052986E-3</v>
      </c>
      <c r="U615" s="50">
        <v>3.0122944747427867</v>
      </c>
      <c r="V615" s="51">
        <v>84.821660517339751</v>
      </c>
      <c r="X615" s="47" t="s">
        <v>1687</v>
      </c>
      <c r="Y615" s="47" t="s">
        <v>1687</v>
      </c>
      <c r="Z615" s="47" t="s">
        <v>1687</v>
      </c>
      <c r="AA615" s="47" t="s">
        <v>1687</v>
      </c>
      <c r="AB615" s="47" t="s">
        <v>1687</v>
      </c>
      <c r="AC615" s="47" t="s">
        <v>1687</v>
      </c>
      <c r="AD615" s="47" t="s">
        <v>1687</v>
      </c>
      <c r="AE615" s="312"/>
      <c r="AF615" s="465" t="s">
        <v>1755</v>
      </c>
      <c r="AG615" s="343">
        <v>40</v>
      </c>
      <c r="AH615" s="343">
        <v>15</v>
      </c>
      <c r="AI615" s="343"/>
      <c r="AJ615" s="343"/>
      <c r="AK615" s="343"/>
      <c r="AL615" s="343"/>
      <c r="AM615" s="343"/>
      <c r="AN615" s="343"/>
      <c r="AO615" s="343"/>
      <c r="AP615" s="343"/>
      <c r="AQ615" s="343"/>
      <c r="AR615" s="343"/>
      <c r="AS615" s="343"/>
      <c r="AT615" s="343"/>
      <c r="AU615" s="343"/>
      <c r="AV615" s="343"/>
      <c r="AW615" s="343"/>
      <c r="AX615" s="343"/>
      <c r="AY615" s="343"/>
      <c r="AZ615" s="343"/>
      <c r="BA615" s="343"/>
      <c r="BB615" s="343"/>
      <c r="BC615" s="343"/>
      <c r="BD615" s="343"/>
      <c r="BE615" s="475"/>
      <c r="BF615" s="475"/>
      <c r="BG615" s="475"/>
      <c r="BH615" s="475"/>
      <c r="BI615" s="475"/>
      <c r="BJ615" s="475"/>
      <c r="BK615" s="475"/>
      <c r="BL615" s="475"/>
      <c r="BM615" s="475"/>
      <c r="BN615" s="475"/>
      <c r="BO615" s="475"/>
      <c r="BP615" s="306"/>
      <c r="BQ615" s="496"/>
      <c r="BR615" s="496"/>
      <c r="BS615" s="496"/>
      <c r="BT615" s="496"/>
      <c r="BU615" s="496"/>
      <c r="BV615" s="496"/>
    </row>
    <row r="616" spans="1:74" s="52" customFormat="1" ht="12.75">
      <c r="A616" s="64">
        <v>2996.2204340404778</v>
      </c>
      <c r="B616" s="46" t="s">
        <v>320</v>
      </c>
      <c r="C616" s="47" t="s">
        <v>323</v>
      </c>
      <c r="D616" s="48">
        <v>49.97</v>
      </c>
      <c r="E616" s="49">
        <v>39.1828</v>
      </c>
      <c r="F616" s="49">
        <v>3.7699999999999997E-2</v>
      </c>
      <c r="G616" s="49">
        <v>14.823700000000001</v>
      </c>
      <c r="H616" s="49">
        <v>0.3332</v>
      </c>
      <c r="I616" s="49">
        <v>0.2354</v>
      </c>
      <c r="J616" s="49">
        <v>45.550699999999999</v>
      </c>
      <c r="K616" s="49">
        <v>0.25009999999999999</v>
      </c>
      <c r="L616" s="49">
        <v>100.4136</v>
      </c>
      <c r="M616" s="47"/>
      <c r="N616" s="50">
        <v>0.98268665177336134</v>
      </c>
      <c r="O616" s="50">
        <v>7.4754330233135758E-4</v>
      </c>
      <c r="P616" s="50">
        <v>0.31090821737344915</v>
      </c>
      <c r="Q616" s="50">
        <v>6.7215351576860411E-3</v>
      </c>
      <c r="R616" s="50">
        <v>5.0004810662597262E-3</v>
      </c>
      <c r="S616" s="50">
        <v>1.7030334978551556</v>
      </c>
      <c r="T616" s="50">
        <v>6.720335093732978E-3</v>
      </c>
      <c r="U616" s="50">
        <v>3.015818261621976</v>
      </c>
      <c r="V616" s="51">
        <v>84.562203810443563</v>
      </c>
      <c r="X616" s="47" t="s">
        <v>1687</v>
      </c>
      <c r="Y616" s="47" t="s">
        <v>1687</v>
      </c>
      <c r="Z616" s="47" t="s">
        <v>1687</v>
      </c>
      <c r="AA616" s="47" t="s">
        <v>1687</v>
      </c>
      <c r="AB616" s="47" t="s">
        <v>1687</v>
      </c>
      <c r="AC616" s="47" t="s">
        <v>1687</v>
      </c>
      <c r="AD616" s="47" t="s">
        <v>1687</v>
      </c>
      <c r="AE616" s="312"/>
      <c r="AF616" s="465" t="s">
        <v>1755</v>
      </c>
      <c r="AG616" s="343">
        <v>40</v>
      </c>
      <c r="AH616" s="343">
        <v>15</v>
      </c>
      <c r="AI616" s="343"/>
      <c r="AJ616" s="343"/>
      <c r="AK616" s="343"/>
      <c r="AL616" s="343"/>
      <c r="AM616" s="343"/>
      <c r="AN616" s="343"/>
      <c r="AO616" s="343"/>
      <c r="AP616" s="343"/>
      <c r="AQ616" s="343"/>
      <c r="AR616" s="343"/>
      <c r="AS616" s="343"/>
      <c r="AT616" s="343"/>
      <c r="AU616" s="343"/>
      <c r="AV616" s="343"/>
      <c r="AW616" s="343"/>
      <c r="AX616" s="343"/>
      <c r="AY616" s="343"/>
      <c r="AZ616" s="343"/>
      <c r="BA616" s="343"/>
      <c r="BB616" s="343"/>
      <c r="BC616" s="343"/>
      <c r="BD616" s="343"/>
      <c r="BE616" s="475"/>
      <c r="BF616" s="475"/>
      <c r="BG616" s="475"/>
      <c r="BH616" s="475"/>
      <c r="BI616" s="475"/>
      <c r="BJ616" s="475"/>
      <c r="BK616" s="475"/>
      <c r="BL616" s="475"/>
      <c r="BM616" s="475"/>
      <c r="BN616" s="475"/>
      <c r="BO616" s="475"/>
      <c r="BP616" s="306"/>
      <c r="BQ616" s="496"/>
      <c r="BR616" s="496"/>
      <c r="BS616" s="496"/>
      <c r="BT616" s="496"/>
      <c r="BU616" s="496"/>
      <c r="BV616" s="496"/>
    </row>
    <row r="617" spans="1:74" s="52" customFormat="1" ht="12.75">
      <c r="A617" s="64">
        <v>2996.2204340404778</v>
      </c>
      <c r="B617" s="46" t="s">
        <v>320</v>
      </c>
      <c r="C617" s="47" t="s">
        <v>323</v>
      </c>
      <c r="D617" s="48">
        <v>54.96</v>
      </c>
      <c r="E617" s="49">
        <v>39.3292</v>
      </c>
      <c r="F617" s="49">
        <v>2.6700000000000002E-2</v>
      </c>
      <c r="G617" s="49">
        <v>15.1577</v>
      </c>
      <c r="H617" s="49">
        <v>0.29310000000000003</v>
      </c>
      <c r="I617" s="49">
        <v>0.21060000000000001</v>
      </c>
      <c r="J617" s="49">
        <v>45.2958</v>
      </c>
      <c r="K617" s="49">
        <v>0.26600000000000001</v>
      </c>
      <c r="L617" s="49">
        <v>100.5791</v>
      </c>
      <c r="M617" s="47"/>
      <c r="N617" s="50">
        <v>0.98555616253881007</v>
      </c>
      <c r="O617" s="50">
        <v>5.2899667443816309E-4</v>
      </c>
      <c r="P617" s="50">
        <v>0.3176549056708049</v>
      </c>
      <c r="Q617" s="50">
        <v>5.9078026083754093E-3</v>
      </c>
      <c r="R617" s="50">
        <v>4.4700293168539428E-3</v>
      </c>
      <c r="S617" s="50">
        <v>1.6921261824037366</v>
      </c>
      <c r="T617" s="50">
        <v>7.141764899294566E-3</v>
      </c>
      <c r="U617" s="50">
        <v>3.0133858441123134</v>
      </c>
      <c r="V617" s="51">
        <v>84.194551956146995</v>
      </c>
      <c r="X617" s="47" t="s">
        <v>1687</v>
      </c>
      <c r="Y617" s="47" t="s">
        <v>1687</v>
      </c>
      <c r="Z617" s="47" t="s">
        <v>1687</v>
      </c>
      <c r="AA617" s="47" t="s">
        <v>1687</v>
      </c>
      <c r="AB617" s="47" t="s">
        <v>1687</v>
      </c>
      <c r="AC617" s="47" t="s">
        <v>1687</v>
      </c>
      <c r="AD617" s="47" t="s">
        <v>1687</v>
      </c>
      <c r="AE617" s="312"/>
      <c r="AF617" s="465" t="s">
        <v>1755</v>
      </c>
      <c r="AG617" s="343">
        <v>40</v>
      </c>
      <c r="AH617" s="343">
        <v>15</v>
      </c>
      <c r="AI617" s="343"/>
      <c r="AJ617" s="343"/>
      <c r="AK617" s="343"/>
      <c r="AL617" s="343"/>
      <c r="AM617" s="343"/>
      <c r="AN617" s="343"/>
      <c r="AO617" s="343"/>
      <c r="AP617" s="343"/>
      <c r="AQ617" s="343"/>
      <c r="AR617" s="343"/>
      <c r="AS617" s="343"/>
      <c r="AT617" s="343"/>
      <c r="AU617" s="343"/>
      <c r="AV617" s="343"/>
      <c r="AW617" s="343"/>
      <c r="AX617" s="343"/>
      <c r="AY617" s="343"/>
      <c r="AZ617" s="343"/>
      <c r="BA617" s="343"/>
      <c r="BB617" s="343"/>
      <c r="BC617" s="343"/>
      <c r="BD617" s="343"/>
      <c r="BE617" s="475"/>
      <c r="BF617" s="475"/>
      <c r="BG617" s="475"/>
      <c r="BH617" s="475"/>
      <c r="BI617" s="475"/>
      <c r="BJ617" s="475"/>
      <c r="BK617" s="475"/>
      <c r="BL617" s="475"/>
      <c r="BM617" s="475"/>
      <c r="BN617" s="475"/>
      <c r="BO617" s="475"/>
      <c r="BP617" s="306"/>
      <c r="BQ617" s="496"/>
      <c r="BR617" s="496"/>
      <c r="BS617" s="496"/>
      <c r="BT617" s="496"/>
      <c r="BU617" s="496"/>
      <c r="BV617" s="496"/>
    </row>
    <row r="618" spans="1:74" s="52" customFormat="1" ht="12.75">
      <c r="A618" s="64">
        <v>2996.2204340404778</v>
      </c>
      <c r="B618" s="46" t="s">
        <v>320</v>
      </c>
      <c r="C618" s="47" t="s">
        <v>323</v>
      </c>
      <c r="D618" s="48">
        <v>59.96</v>
      </c>
      <c r="E618" s="49">
        <v>39.501600000000003</v>
      </c>
      <c r="F618" s="49">
        <v>2.2499999999999999E-2</v>
      </c>
      <c r="G618" s="49">
        <v>15.109500000000001</v>
      </c>
      <c r="H618" s="49">
        <v>0.31809999999999999</v>
      </c>
      <c r="I618" s="49">
        <v>0.27500000000000002</v>
      </c>
      <c r="J618" s="49">
        <v>45.460099999999997</v>
      </c>
      <c r="K618" s="49">
        <v>0.26250000000000001</v>
      </c>
      <c r="L618" s="49">
        <v>100.94930000000001</v>
      </c>
      <c r="M618" s="47"/>
      <c r="N618" s="50">
        <v>0.98610566925723975</v>
      </c>
      <c r="O618" s="50">
        <v>4.4408561121478857E-4</v>
      </c>
      <c r="P618" s="50">
        <v>0.31543861390400102</v>
      </c>
      <c r="Q618" s="50">
        <v>6.3872855207719337E-3</v>
      </c>
      <c r="R618" s="50">
        <v>5.8146985113497378E-3</v>
      </c>
      <c r="S618" s="50">
        <v>1.6917948592427718</v>
      </c>
      <c r="T618" s="50">
        <v>7.020947472981846E-3</v>
      </c>
      <c r="U618" s="50">
        <v>3.0130061595203306</v>
      </c>
      <c r="V618" s="51">
        <v>84.284906657645436</v>
      </c>
      <c r="X618" s="47" t="s">
        <v>1687</v>
      </c>
      <c r="Y618" s="47" t="s">
        <v>1687</v>
      </c>
      <c r="Z618" s="47" t="s">
        <v>1687</v>
      </c>
      <c r="AA618" s="47" t="s">
        <v>1687</v>
      </c>
      <c r="AB618" s="47" t="s">
        <v>1687</v>
      </c>
      <c r="AC618" s="47" t="s">
        <v>1687</v>
      </c>
      <c r="AD618" s="47" t="s">
        <v>1687</v>
      </c>
      <c r="AE618" s="312"/>
      <c r="AF618" s="465" t="s">
        <v>1755</v>
      </c>
      <c r="AG618" s="343">
        <v>40</v>
      </c>
      <c r="AH618" s="343">
        <v>15</v>
      </c>
      <c r="AI618" s="343"/>
      <c r="AJ618" s="343"/>
      <c r="AK618" s="343"/>
      <c r="AL618" s="343"/>
      <c r="AM618" s="343"/>
      <c r="AN618" s="343"/>
      <c r="AO618" s="343"/>
      <c r="AP618" s="343"/>
      <c r="AQ618" s="343"/>
      <c r="AR618" s="343"/>
      <c r="AS618" s="343"/>
      <c r="AT618" s="343"/>
      <c r="AU618" s="343"/>
      <c r="AV618" s="343"/>
      <c r="AW618" s="343"/>
      <c r="AX618" s="343"/>
      <c r="AY618" s="343"/>
      <c r="AZ618" s="343"/>
      <c r="BA618" s="343"/>
      <c r="BB618" s="343"/>
      <c r="BC618" s="343"/>
      <c r="BD618" s="343"/>
      <c r="BE618" s="475"/>
      <c r="BF618" s="475"/>
      <c r="BG618" s="475"/>
      <c r="BH618" s="475"/>
      <c r="BI618" s="475"/>
      <c r="BJ618" s="475"/>
      <c r="BK618" s="475"/>
      <c r="BL618" s="475"/>
      <c r="BM618" s="475"/>
      <c r="BN618" s="475"/>
      <c r="BO618" s="475"/>
      <c r="BP618" s="306"/>
      <c r="BQ618" s="496"/>
      <c r="BR618" s="496"/>
      <c r="BS618" s="496"/>
      <c r="BT618" s="496"/>
      <c r="BU618" s="496"/>
      <c r="BV618" s="496"/>
    </row>
    <row r="619" spans="1:74" s="52" customFormat="1" ht="12.75">
      <c r="A619" s="64">
        <v>2996.2204340404778</v>
      </c>
      <c r="B619" s="46" t="s">
        <v>320</v>
      </c>
      <c r="C619" s="47" t="s">
        <v>323</v>
      </c>
      <c r="D619" s="48">
        <v>64.959999999999994</v>
      </c>
      <c r="E619" s="49">
        <v>39.557000000000002</v>
      </c>
      <c r="F619" s="49">
        <v>3.85E-2</v>
      </c>
      <c r="G619" s="49">
        <v>15.1823</v>
      </c>
      <c r="H619" s="49">
        <v>0.32969999999999999</v>
      </c>
      <c r="I619" s="49">
        <v>0.22420000000000001</v>
      </c>
      <c r="J619" s="49">
        <v>45.198999999999998</v>
      </c>
      <c r="K619" s="49">
        <v>0.26919999999999999</v>
      </c>
      <c r="L619" s="49">
        <v>100.79989999999999</v>
      </c>
      <c r="M619" s="47"/>
      <c r="N619" s="50">
        <v>0.98876060850363734</v>
      </c>
      <c r="O619" s="50">
        <v>7.6085859922524126E-4</v>
      </c>
      <c r="P619" s="50">
        <v>0.31736671135005645</v>
      </c>
      <c r="Q619" s="50">
        <v>6.6287348620070654E-3</v>
      </c>
      <c r="R619" s="50">
        <v>4.7466712757711828E-3</v>
      </c>
      <c r="S619" s="50">
        <v>1.6842446666392505</v>
      </c>
      <c r="T619" s="50">
        <v>7.2094230679645302E-3</v>
      </c>
      <c r="U619" s="50">
        <v>3.0097176742979124</v>
      </c>
      <c r="V619" s="51">
        <v>84.144439083431706</v>
      </c>
      <c r="X619" s="47" t="s">
        <v>1687</v>
      </c>
      <c r="Y619" s="47" t="s">
        <v>1687</v>
      </c>
      <c r="Z619" s="47" t="s">
        <v>1687</v>
      </c>
      <c r="AA619" s="47" t="s">
        <v>1687</v>
      </c>
      <c r="AB619" s="47" t="s">
        <v>1687</v>
      </c>
      <c r="AC619" s="47" t="s">
        <v>1687</v>
      </c>
      <c r="AD619" s="47" t="s">
        <v>1687</v>
      </c>
      <c r="AE619" s="312"/>
      <c r="AF619" s="465" t="s">
        <v>1755</v>
      </c>
      <c r="AG619" s="343">
        <v>40</v>
      </c>
      <c r="AH619" s="343">
        <v>15</v>
      </c>
      <c r="AI619" s="343"/>
      <c r="AJ619" s="343"/>
      <c r="AK619" s="343"/>
      <c r="AL619" s="343"/>
      <c r="AM619" s="343"/>
      <c r="AN619" s="343"/>
      <c r="AO619" s="343"/>
      <c r="AP619" s="343"/>
      <c r="AQ619" s="343"/>
      <c r="AR619" s="343"/>
      <c r="AS619" s="343"/>
      <c r="AT619" s="343"/>
      <c r="AU619" s="343"/>
      <c r="AV619" s="343"/>
      <c r="AW619" s="343"/>
      <c r="AX619" s="343"/>
      <c r="AY619" s="343"/>
      <c r="AZ619" s="343"/>
      <c r="BA619" s="343"/>
      <c r="BB619" s="343"/>
      <c r="BC619" s="343"/>
      <c r="BD619" s="343"/>
      <c r="BE619" s="475"/>
      <c r="BF619" s="475"/>
      <c r="BG619" s="475"/>
      <c r="BH619" s="475"/>
      <c r="BI619" s="475"/>
      <c r="BJ619" s="475"/>
      <c r="BK619" s="475"/>
      <c r="BL619" s="475"/>
      <c r="BM619" s="475"/>
      <c r="BN619" s="475"/>
      <c r="BO619" s="475"/>
      <c r="BP619" s="306"/>
      <c r="BQ619" s="496"/>
      <c r="BR619" s="496"/>
      <c r="BS619" s="496"/>
      <c r="BT619" s="496"/>
      <c r="BU619" s="496"/>
      <c r="BV619" s="496"/>
    </row>
    <row r="620" spans="1:74" s="52" customFormat="1" ht="12.75">
      <c r="A620" s="64">
        <v>2996.2204340404778</v>
      </c>
      <c r="B620" s="46" t="s">
        <v>320</v>
      </c>
      <c r="C620" s="47" t="s">
        <v>323</v>
      </c>
      <c r="D620" s="48">
        <v>69.95</v>
      </c>
      <c r="E620" s="49">
        <v>39.6402</v>
      </c>
      <c r="F620" s="49">
        <v>3.7900000000000003E-2</v>
      </c>
      <c r="G620" s="49">
        <v>15.359500000000001</v>
      </c>
      <c r="H620" s="49">
        <v>0.35439999999999999</v>
      </c>
      <c r="I620" s="49">
        <v>0.18659999999999999</v>
      </c>
      <c r="J620" s="49">
        <v>45.423099999999998</v>
      </c>
      <c r="K620" s="49">
        <v>0.25569999999999998</v>
      </c>
      <c r="L620" s="49">
        <v>101.2574</v>
      </c>
      <c r="M620" s="47"/>
      <c r="N620" s="50">
        <v>0.98701127708908531</v>
      </c>
      <c r="O620" s="50">
        <v>7.461066361063479E-4</v>
      </c>
      <c r="P620" s="50">
        <v>0.31983011189446731</v>
      </c>
      <c r="Q620" s="50">
        <v>7.0978020524036295E-3</v>
      </c>
      <c r="R620" s="50">
        <v>3.9353526541492431E-3</v>
      </c>
      <c r="S620" s="50">
        <v>1.6860544414640548</v>
      </c>
      <c r="T620" s="50">
        <v>6.8214178484355993E-3</v>
      </c>
      <c r="U620" s="50">
        <v>3.0114965096387025</v>
      </c>
      <c r="V620" s="51">
        <v>84.055407807046294</v>
      </c>
      <c r="X620" s="47" t="s">
        <v>1687</v>
      </c>
      <c r="Y620" s="47" t="s">
        <v>1687</v>
      </c>
      <c r="Z620" s="47" t="s">
        <v>1687</v>
      </c>
      <c r="AA620" s="47" t="s">
        <v>1687</v>
      </c>
      <c r="AB620" s="47" t="s">
        <v>1687</v>
      </c>
      <c r="AC620" s="47" t="s">
        <v>1687</v>
      </c>
      <c r="AD620" s="47" t="s">
        <v>1687</v>
      </c>
      <c r="AE620" s="312"/>
      <c r="AF620" s="465" t="s">
        <v>1755</v>
      </c>
      <c r="AG620" s="343">
        <v>40</v>
      </c>
      <c r="AH620" s="343">
        <v>15</v>
      </c>
      <c r="AI620" s="343"/>
      <c r="AJ620" s="343"/>
      <c r="AK620" s="343"/>
      <c r="AL620" s="343"/>
      <c r="AM620" s="343"/>
      <c r="AN620" s="343"/>
      <c r="AO620" s="343"/>
      <c r="AP620" s="343"/>
      <c r="AQ620" s="343"/>
      <c r="AR620" s="343"/>
      <c r="AS620" s="343"/>
      <c r="AT620" s="343"/>
      <c r="AU620" s="343"/>
      <c r="AV620" s="343"/>
      <c r="AW620" s="343"/>
      <c r="AX620" s="343"/>
      <c r="AY620" s="343"/>
      <c r="AZ620" s="343"/>
      <c r="BA620" s="343"/>
      <c r="BB620" s="343"/>
      <c r="BC620" s="343"/>
      <c r="BD620" s="343"/>
      <c r="BE620" s="475"/>
      <c r="BF620" s="475"/>
      <c r="BG620" s="475"/>
      <c r="BH620" s="475"/>
      <c r="BI620" s="475"/>
      <c r="BJ620" s="475"/>
      <c r="BK620" s="475"/>
      <c r="BL620" s="475"/>
      <c r="BM620" s="475"/>
      <c r="BN620" s="475"/>
      <c r="BO620" s="475"/>
      <c r="BP620" s="306"/>
      <c r="BQ620" s="496"/>
      <c r="BR620" s="496"/>
      <c r="BS620" s="496"/>
      <c r="BT620" s="496"/>
      <c r="BU620" s="496"/>
      <c r="BV620" s="496"/>
    </row>
    <row r="621" spans="1:74" s="52" customFormat="1" ht="12.75">
      <c r="A621" s="64">
        <v>2996.2204340404778</v>
      </c>
      <c r="B621" s="46" t="s">
        <v>320</v>
      </c>
      <c r="C621" s="47" t="s">
        <v>323</v>
      </c>
      <c r="D621" s="48">
        <v>74.95</v>
      </c>
      <c r="E621" s="49">
        <v>39.316299999999998</v>
      </c>
      <c r="F621" s="49">
        <v>4.0500000000000001E-2</v>
      </c>
      <c r="G621" s="49">
        <v>15.4672</v>
      </c>
      <c r="H621" s="49">
        <v>0.3458</v>
      </c>
      <c r="I621" s="49">
        <v>0.22939999999999999</v>
      </c>
      <c r="J621" s="49">
        <v>45.132399999999997</v>
      </c>
      <c r="K621" s="49">
        <v>0.25059999999999999</v>
      </c>
      <c r="L621" s="49">
        <v>100.7822</v>
      </c>
      <c r="M621" s="47"/>
      <c r="N621" s="50">
        <v>0.98483811967355839</v>
      </c>
      <c r="O621" s="50">
        <v>8.020891623783101E-4</v>
      </c>
      <c r="P621" s="50">
        <v>0.32401111247807396</v>
      </c>
      <c r="Q621" s="50">
        <v>6.9672451408168629E-3</v>
      </c>
      <c r="R621" s="50">
        <v>4.8671122538416663E-3</v>
      </c>
      <c r="S621" s="50">
        <v>1.6853464250006012</v>
      </c>
      <c r="T621" s="50">
        <v>6.7255982924150663E-3</v>
      </c>
      <c r="U621" s="50">
        <v>3.0135577020016857</v>
      </c>
      <c r="V621" s="51">
        <v>83.874890036511857</v>
      </c>
      <c r="X621" s="47" t="s">
        <v>1687</v>
      </c>
      <c r="Y621" s="47" t="s">
        <v>1687</v>
      </c>
      <c r="Z621" s="47" t="s">
        <v>1687</v>
      </c>
      <c r="AA621" s="47" t="s">
        <v>1687</v>
      </c>
      <c r="AB621" s="47" t="s">
        <v>1687</v>
      </c>
      <c r="AC621" s="47" t="s">
        <v>1687</v>
      </c>
      <c r="AD621" s="47" t="s">
        <v>1687</v>
      </c>
      <c r="AE621" s="312"/>
      <c r="AF621" s="465" t="s">
        <v>1755</v>
      </c>
      <c r="AG621" s="343">
        <v>40</v>
      </c>
      <c r="AH621" s="343">
        <v>15</v>
      </c>
      <c r="AI621" s="343"/>
      <c r="AJ621" s="343"/>
      <c r="AK621" s="343"/>
      <c r="AL621" s="343"/>
      <c r="AM621" s="343"/>
      <c r="AN621" s="343"/>
      <c r="AO621" s="343"/>
      <c r="AP621" s="343"/>
      <c r="AQ621" s="343"/>
      <c r="AR621" s="343"/>
      <c r="AS621" s="343"/>
      <c r="AT621" s="343"/>
      <c r="AU621" s="343"/>
      <c r="AV621" s="343"/>
      <c r="AW621" s="343"/>
      <c r="AX621" s="343"/>
      <c r="AY621" s="343"/>
      <c r="AZ621" s="343"/>
      <c r="BA621" s="343"/>
      <c r="BB621" s="343"/>
      <c r="BC621" s="343"/>
      <c r="BD621" s="343"/>
      <c r="BE621" s="475"/>
      <c r="BF621" s="475"/>
      <c r="BG621" s="475"/>
      <c r="BH621" s="475"/>
      <c r="BI621" s="475"/>
      <c r="BJ621" s="475"/>
      <c r="BK621" s="475"/>
      <c r="BL621" s="475"/>
      <c r="BM621" s="475"/>
      <c r="BN621" s="475"/>
      <c r="BO621" s="475"/>
      <c r="BP621" s="306"/>
      <c r="BQ621" s="496"/>
      <c r="BR621" s="496"/>
      <c r="BS621" s="496"/>
      <c r="BT621" s="496"/>
      <c r="BU621" s="496"/>
      <c r="BV621" s="496"/>
    </row>
    <row r="622" spans="1:74" s="52" customFormat="1" ht="12.75">
      <c r="A622" s="64">
        <v>2996.2204340404778</v>
      </c>
      <c r="B622" s="46" t="s">
        <v>320</v>
      </c>
      <c r="C622" s="47" t="s">
        <v>323</v>
      </c>
      <c r="D622" s="48">
        <v>79.95</v>
      </c>
      <c r="E622" s="49">
        <v>39.424399999999999</v>
      </c>
      <c r="F622" s="49">
        <v>7.6999999999999999E-2</v>
      </c>
      <c r="G622" s="49">
        <v>15.515599999999999</v>
      </c>
      <c r="H622" s="49">
        <v>0.37380000000000002</v>
      </c>
      <c r="I622" s="49">
        <v>0.17369999999999999</v>
      </c>
      <c r="J622" s="49">
        <v>45.196199999999997</v>
      </c>
      <c r="K622" s="49">
        <v>0.2631</v>
      </c>
      <c r="L622" s="49">
        <v>101.02379999999998</v>
      </c>
      <c r="M622" s="47"/>
      <c r="N622" s="50">
        <v>0.98491167943431168</v>
      </c>
      <c r="O622" s="50">
        <v>1.5208918589853461E-3</v>
      </c>
      <c r="P622" s="50">
        <v>0.32415801460125881</v>
      </c>
      <c r="Q622" s="50">
        <v>7.5113047810074973E-3</v>
      </c>
      <c r="R622" s="50">
        <v>3.6755112184606981E-3</v>
      </c>
      <c r="S622" s="50">
        <v>1.6832268970819284</v>
      </c>
      <c r="T622" s="50">
        <v>7.0422378717651442E-3</v>
      </c>
      <c r="U622" s="50">
        <v>3.0120465368477181</v>
      </c>
      <c r="V622" s="51">
        <v>83.851726058384429</v>
      </c>
      <c r="X622" s="47" t="s">
        <v>1687</v>
      </c>
      <c r="Y622" s="47" t="s">
        <v>1687</v>
      </c>
      <c r="Z622" s="47" t="s">
        <v>1687</v>
      </c>
      <c r="AA622" s="47" t="s">
        <v>1687</v>
      </c>
      <c r="AB622" s="47" t="s">
        <v>1687</v>
      </c>
      <c r="AC622" s="47" t="s">
        <v>1687</v>
      </c>
      <c r="AD622" s="47" t="s">
        <v>1687</v>
      </c>
      <c r="AE622" s="312"/>
      <c r="AF622" s="465" t="s">
        <v>1755</v>
      </c>
      <c r="AG622" s="343">
        <v>40</v>
      </c>
      <c r="AH622" s="343">
        <v>15</v>
      </c>
      <c r="AI622" s="343"/>
      <c r="AJ622" s="343"/>
      <c r="AK622" s="343"/>
      <c r="AL622" s="343"/>
      <c r="AM622" s="343"/>
      <c r="AN622" s="343"/>
      <c r="AO622" s="343"/>
      <c r="AP622" s="343"/>
      <c r="AQ622" s="343"/>
      <c r="AR622" s="343"/>
      <c r="AS622" s="343"/>
      <c r="AT622" s="343"/>
      <c r="AU622" s="343"/>
      <c r="AV622" s="343"/>
      <c r="AW622" s="343"/>
      <c r="AX622" s="343"/>
      <c r="AY622" s="343"/>
      <c r="AZ622" s="343"/>
      <c r="BA622" s="343"/>
      <c r="BB622" s="343"/>
      <c r="BC622" s="343"/>
      <c r="BD622" s="343"/>
      <c r="BE622" s="475"/>
      <c r="BF622" s="475"/>
      <c r="BG622" s="475"/>
      <c r="BH622" s="475"/>
      <c r="BI622" s="475"/>
      <c r="BJ622" s="475"/>
      <c r="BK622" s="475"/>
      <c r="BL622" s="475"/>
      <c r="BM622" s="475"/>
      <c r="BN622" s="475"/>
      <c r="BO622" s="475"/>
      <c r="BP622" s="306"/>
      <c r="BQ622" s="496"/>
      <c r="BR622" s="496"/>
      <c r="BS622" s="496"/>
      <c r="BT622" s="496"/>
      <c r="BU622" s="496"/>
      <c r="BV622" s="496"/>
    </row>
    <row r="623" spans="1:74" s="52" customFormat="1" ht="12.75">
      <c r="A623" s="64">
        <v>2996.2204340404778</v>
      </c>
      <c r="B623" s="46" t="s">
        <v>320</v>
      </c>
      <c r="C623" s="47" t="s">
        <v>323</v>
      </c>
      <c r="D623" s="48">
        <v>84.94</v>
      </c>
      <c r="E623" s="49">
        <v>39.349800000000002</v>
      </c>
      <c r="F623" s="49">
        <v>6.1899999999999997E-2</v>
      </c>
      <c r="G623" s="49">
        <v>15.579800000000001</v>
      </c>
      <c r="H623" s="49">
        <v>0.3876</v>
      </c>
      <c r="I623" s="49">
        <v>0.20380000000000001</v>
      </c>
      <c r="J623" s="49">
        <v>45.086300000000001</v>
      </c>
      <c r="K623" s="49">
        <v>0.24729999999999999</v>
      </c>
      <c r="L623" s="49">
        <v>100.9165</v>
      </c>
      <c r="M623" s="47"/>
      <c r="N623" s="50">
        <v>0.98474236801548076</v>
      </c>
      <c r="O623" s="50">
        <v>1.224746362705273E-3</v>
      </c>
      <c r="P623" s="50">
        <v>0.32606033209672836</v>
      </c>
      <c r="Q623" s="50">
        <v>7.8020324992445749E-3</v>
      </c>
      <c r="R623" s="50">
        <v>4.3198633911819924E-3</v>
      </c>
      <c r="S623" s="50">
        <v>1.6820280590450911</v>
      </c>
      <c r="T623" s="50">
        <v>6.6307378486759137E-3</v>
      </c>
      <c r="U623" s="50">
        <v>3.012808139259108</v>
      </c>
      <c r="V623" s="51">
        <v>83.762650412448878</v>
      </c>
      <c r="X623" s="47" t="s">
        <v>1687</v>
      </c>
      <c r="Y623" s="47" t="s">
        <v>1687</v>
      </c>
      <c r="Z623" s="47" t="s">
        <v>1687</v>
      </c>
      <c r="AA623" s="47" t="s">
        <v>1687</v>
      </c>
      <c r="AB623" s="47" t="s">
        <v>1687</v>
      </c>
      <c r="AC623" s="47" t="s">
        <v>1687</v>
      </c>
      <c r="AD623" s="47" t="s">
        <v>1687</v>
      </c>
      <c r="AE623" s="312"/>
      <c r="AF623" s="465" t="s">
        <v>1755</v>
      </c>
      <c r="AG623" s="343">
        <v>40</v>
      </c>
      <c r="AH623" s="343">
        <v>15</v>
      </c>
      <c r="AI623" s="343"/>
      <c r="AJ623" s="343"/>
      <c r="AK623" s="343"/>
      <c r="AL623" s="343"/>
      <c r="AM623" s="343"/>
      <c r="AN623" s="343"/>
      <c r="AO623" s="343"/>
      <c r="AP623" s="343"/>
      <c r="AQ623" s="343"/>
      <c r="AR623" s="343"/>
      <c r="AS623" s="343"/>
      <c r="AT623" s="343"/>
      <c r="AU623" s="343"/>
      <c r="AV623" s="343"/>
      <c r="AW623" s="343"/>
      <c r="AX623" s="343"/>
      <c r="AY623" s="343"/>
      <c r="AZ623" s="343"/>
      <c r="BA623" s="343"/>
      <c r="BB623" s="343"/>
      <c r="BC623" s="343"/>
      <c r="BD623" s="343"/>
      <c r="BE623" s="475"/>
      <c r="BF623" s="475"/>
      <c r="BG623" s="475"/>
      <c r="BH623" s="475"/>
      <c r="BI623" s="475"/>
      <c r="BJ623" s="475"/>
      <c r="BK623" s="475"/>
      <c r="BL623" s="475"/>
      <c r="BM623" s="475"/>
      <c r="BN623" s="475"/>
      <c r="BO623" s="475"/>
      <c r="BP623" s="306"/>
      <c r="BQ623" s="496"/>
      <c r="BR623" s="496"/>
      <c r="BS623" s="496"/>
      <c r="BT623" s="496"/>
      <c r="BU623" s="496"/>
      <c r="BV623" s="496"/>
    </row>
    <row r="624" spans="1:74" s="52" customFormat="1" ht="12.75">
      <c r="A624" s="64">
        <v>2996.2204340404778</v>
      </c>
      <c r="B624" s="46" t="s">
        <v>320</v>
      </c>
      <c r="C624" s="47" t="s">
        <v>323</v>
      </c>
      <c r="D624" s="48">
        <v>89.94</v>
      </c>
      <c r="E624" s="49">
        <v>39.500700000000002</v>
      </c>
      <c r="F624" s="49">
        <v>6.5699999999999995E-2</v>
      </c>
      <c r="G624" s="49">
        <v>15.4724</v>
      </c>
      <c r="H624" s="49">
        <v>0.38790000000000002</v>
      </c>
      <c r="I624" s="49">
        <v>0.2389</v>
      </c>
      <c r="J624" s="49">
        <v>45.160899999999998</v>
      </c>
      <c r="K624" s="49">
        <v>0.24030000000000001</v>
      </c>
      <c r="L624" s="49">
        <v>101.06680000000001</v>
      </c>
      <c r="M624" s="47"/>
      <c r="N624" s="50">
        <v>0.98633004105271516</v>
      </c>
      <c r="O624" s="50">
        <v>1.2970545858379393E-3</v>
      </c>
      <c r="P624" s="50">
        <v>0.32309567711466741</v>
      </c>
      <c r="Q624" s="50">
        <v>7.7907835910672827E-3</v>
      </c>
      <c r="R624" s="50">
        <v>5.0526516569183097E-3</v>
      </c>
      <c r="S624" s="50">
        <v>1.6810808569904145</v>
      </c>
      <c r="T624" s="50">
        <v>6.4287847839882249E-3</v>
      </c>
      <c r="U624" s="50">
        <v>3.0110758497756085</v>
      </c>
      <c r="V624" s="51">
        <v>83.878881345203538</v>
      </c>
      <c r="X624" s="47" t="s">
        <v>1687</v>
      </c>
      <c r="Y624" s="47" t="s">
        <v>1687</v>
      </c>
      <c r="Z624" s="47" t="s">
        <v>1687</v>
      </c>
      <c r="AA624" s="47" t="s">
        <v>1687</v>
      </c>
      <c r="AB624" s="47" t="s">
        <v>1687</v>
      </c>
      <c r="AC624" s="47" t="s">
        <v>1687</v>
      </c>
      <c r="AD624" s="47" t="s">
        <v>1687</v>
      </c>
      <c r="AE624" s="312"/>
      <c r="AF624" s="465" t="s">
        <v>1755</v>
      </c>
      <c r="AG624" s="343">
        <v>40</v>
      </c>
      <c r="AH624" s="343">
        <v>15</v>
      </c>
      <c r="AI624" s="343"/>
      <c r="AJ624" s="343"/>
      <c r="AK624" s="343"/>
      <c r="AL624" s="343"/>
      <c r="AM624" s="343"/>
      <c r="AN624" s="343"/>
      <c r="AO624" s="343"/>
      <c r="AP624" s="343"/>
      <c r="AQ624" s="343"/>
      <c r="AR624" s="343"/>
      <c r="AS624" s="343"/>
      <c r="AT624" s="343"/>
      <c r="AU624" s="343"/>
      <c r="AV624" s="343"/>
      <c r="AW624" s="343"/>
      <c r="AX624" s="343"/>
      <c r="AY624" s="343"/>
      <c r="AZ624" s="343"/>
      <c r="BA624" s="343"/>
      <c r="BB624" s="343"/>
      <c r="BC624" s="343"/>
      <c r="BD624" s="343"/>
      <c r="BE624" s="475"/>
      <c r="BF624" s="475"/>
      <c r="BG624" s="475"/>
      <c r="BH624" s="475"/>
      <c r="BI624" s="475"/>
      <c r="BJ624" s="475"/>
      <c r="BK624" s="475"/>
      <c r="BL624" s="475"/>
      <c r="BM624" s="475"/>
      <c r="BN624" s="475"/>
      <c r="BO624" s="475"/>
      <c r="BP624" s="306"/>
      <c r="BQ624" s="496"/>
      <c r="BR624" s="496"/>
      <c r="BS624" s="496"/>
      <c r="BT624" s="496"/>
      <c r="BU624" s="496"/>
      <c r="BV624" s="496"/>
    </row>
    <row r="625" spans="1:74" s="52" customFormat="1" ht="12.75">
      <c r="A625" s="64">
        <v>2996.2204340404778</v>
      </c>
      <c r="B625" s="46" t="s">
        <v>320</v>
      </c>
      <c r="C625" s="47" t="s">
        <v>323</v>
      </c>
      <c r="D625" s="48">
        <v>94.94</v>
      </c>
      <c r="E625" s="49">
        <v>39.731099999999998</v>
      </c>
      <c r="F625" s="49">
        <v>4.8500000000000001E-2</v>
      </c>
      <c r="G625" s="49">
        <v>15.4923</v>
      </c>
      <c r="H625" s="49">
        <v>0.31130000000000002</v>
      </c>
      <c r="I625" s="49">
        <v>0.248</v>
      </c>
      <c r="J625" s="49">
        <v>45.168900000000001</v>
      </c>
      <c r="K625" s="49">
        <v>0.25629999999999997</v>
      </c>
      <c r="L625" s="49">
        <v>101.2564</v>
      </c>
      <c r="M625" s="47"/>
      <c r="N625" s="50">
        <v>0.98953929578455779</v>
      </c>
      <c r="O625" s="50">
        <v>9.5503570789334975E-4</v>
      </c>
      <c r="P625" s="50">
        <v>0.32268170897272413</v>
      </c>
      <c r="Q625" s="50">
        <v>6.2362780327578872E-3</v>
      </c>
      <c r="R625" s="50">
        <v>5.2316643877535303E-3</v>
      </c>
      <c r="S625" s="50">
        <v>1.677067396282008</v>
      </c>
      <c r="T625" s="50">
        <v>6.8392536319614085E-3</v>
      </c>
      <c r="U625" s="50">
        <v>3.0085506327996563</v>
      </c>
      <c r="V625" s="51">
        <v>83.863890318799761</v>
      </c>
      <c r="X625" s="47" t="s">
        <v>1687</v>
      </c>
      <c r="Y625" s="47" t="s">
        <v>1687</v>
      </c>
      <c r="Z625" s="47" t="s">
        <v>1687</v>
      </c>
      <c r="AA625" s="47" t="s">
        <v>1687</v>
      </c>
      <c r="AB625" s="47" t="s">
        <v>1687</v>
      </c>
      <c r="AC625" s="47" t="s">
        <v>1687</v>
      </c>
      <c r="AD625" s="47" t="s">
        <v>1687</v>
      </c>
      <c r="AE625" s="312"/>
      <c r="AF625" s="465" t="s">
        <v>1755</v>
      </c>
      <c r="AG625" s="343">
        <v>40</v>
      </c>
      <c r="AH625" s="343">
        <v>15</v>
      </c>
      <c r="AI625" s="343"/>
      <c r="AJ625" s="343"/>
      <c r="AK625" s="343"/>
      <c r="AL625" s="343"/>
      <c r="AM625" s="343"/>
      <c r="AN625" s="343"/>
      <c r="AO625" s="343"/>
      <c r="AP625" s="343"/>
      <c r="AQ625" s="343"/>
      <c r="AR625" s="343"/>
      <c r="AS625" s="343"/>
      <c r="AT625" s="343"/>
      <c r="AU625" s="343"/>
      <c r="AV625" s="343"/>
      <c r="AW625" s="343"/>
      <c r="AX625" s="343"/>
      <c r="AY625" s="343"/>
      <c r="AZ625" s="343"/>
      <c r="BA625" s="343"/>
      <c r="BB625" s="343"/>
      <c r="BC625" s="343"/>
      <c r="BD625" s="343"/>
      <c r="BE625" s="475"/>
      <c r="BF625" s="475"/>
      <c r="BG625" s="475"/>
      <c r="BH625" s="475"/>
      <c r="BI625" s="475"/>
      <c r="BJ625" s="475"/>
      <c r="BK625" s="475"/>
      <c r="BL625" s="475"/>
      <c r="BM625" s="475"/>
      <c r="BN625" s="475"/>
      <c r="BO625" s="475"/>
      <c r="BP625" s="306"/>
      <c r="BQ625" s="496"/>
      <c r="BR625" s="496"/>
      <c r="BS625" s="496"/>
      <c r="BT625" s="496"/>
      <c r="BU625" s="496"/>
      <c r="BV625" s="496"/>
    </row>
    <row r="626" spans="1:74" s="52" customFormat="1" ht="12.75">
      <c r="A626" s="64">
        <v>2996.2204340404778</v>
      </c>
      <c r="B626" s="46" t="s">
        <v>320</v>
      </c>
      <c r="C626" s="47" t="s">
        <v>323</v>
      </c>
      <c r="D626" s="48">
        <v>99.93</v>
      </c>
      <c r="E626" s="49">
        <v>39.301099999999998</v>
      </c>
      <c r="F626" s="49">
        <v>2.23E-2</v>
      </c>
      <c r="G626" s="49">
        <v>15.552099999999999</v>
      </c>
      <c r="H626" s="49">
        <v>0.32190000000000002</v>
      </c>
      <c r="I626" s="49">
        <v>0.19539999999999999</v>
      </c>
      <c r="J626" s="49">
        <v>44.967599999999997</v>
      </c>
      <c r="K626" s="49">
        <v>0.2591</v>
      </c>
      <c r="L626" s="49">
        <v>100.6195</v>
      </c>
      <c r="M626" s="47"/>
      <c r="N626" s="50">
        <v>0.98623089087607796</v>
      </c>
      <c r="O626" s="50">
        <v>4.4243978593473454E-4</v>
      </c>
      <c r="P626" s="50">
        <v>0.32637653660851029</v>
      </c>
      <c r="Q626" s="50">
        <v>6.4973874387636637E-3</v>
      </c>
      <c r="R626" s="50">
        <v>4.1532128976116646E-3</v>
      </c>
      <c r="S626" s="50">
        <v>1.6822175135524133</v>
      </c>
      <c r="T626" s="50">
        <v>6.9662483927413815E-3</v>
      </c>
      <c r="U626" s="50">
        <v>3.0128842295520526</v>
      </c>
      <c r="V626" s="51">
        <v>83.750995549231959</v>
      </c>
      <c r="X626" s="47" t="s">
        <v>1687</v>
      </c>
      <c r="Y626" s="47" t="s">
        <v>1687</v>
      </c>
      <c r="Z626" s="47" t="s">
        <v>1687</v>
      </c>
      <c r="AA626" s="47" t="s">
        <v>1687</v>
      </c>
      <c r="AB626" s="47" t="s">
        <v>1687</v>
      </c>
      <c r="AC626" s="47" t="s">
        <v>1687</v>
      </c>
      <c r="AD626" s="47" t="s">
        <v>1687</v>
      </c>
      <c r="AE626" s="312"/>
      <c r="AF626" s="465" t="s">
        <v>1755</v>
      </c>
      <c r="AG626" s="343">
        <v>40</v>
      </c>
      <c r="AH626" s="343">
        <v>15</v>
      </c>
      <c r="AI626" s="343"/>
      <c r="AJ626" s="343"/>
      <c r="AK626" s="343"/>
      <c r="AL626" s="343"/>
      <c r="AM626" s="343"/>
      <c r="AN626" s="343"/>
      <c r="AO626" s="343"/>
      <c r="AP626" s="343"/>
      <c r="AQ626" s="343"/>
      <c r="AR626" s="343"/>
      <c r="AS626" s="343"/>
      <c r="AT626" s="343"/>
      <c r="AU626" s="343"/>
      <c r="AV626" s="343"/>
      <c r="AW626" s="343"/>
      <c r="AX626" s="343"/>
      <c r="AY626" s="343"/>
      <c r="AZ626" s="343"/>
      <c r="BA626" s="343"/>
      <c r="BB626" s="343"/>
      <c r="BC626" s="343"/>
      <c r="BD626" s="343"/>
      <c r="BE626" s="475"/>
      <c r="BF626" s="475"/>
      <c r="BG626" s="475"/>
      <c r="BH626" s="475"/>
      <c r="BI626" s="475"/>
      <c r="BJ626" s="475"/>
      <c r="BK626" s="475"/>
      <c r="BL626" s="475"/>
      <c r="BM626" s="475"/>
      <c r="BN626" s="475"/>
      <c r="BO626" s="475"/>
      <c r="BP626" s="306"/>
      <c r="BQ626" s="496"/>
      <c r="BR626" s="496"/>
      <c r="BS626" s="496"/>
      <c r="BT626" s="496"/>
      <c r="BU626" s="496"/>
      <c r="BV626" s="496"/>
    </row>
    <row r="627" spans="1:74" s="52" customFormat="1" ht="12.75">
      <c r="A627" s="64">
        <v>2996.2204340404778</v>
      </c>
      <c r="B627" s="46" t="s">
        <v>320</v>
      </c>
      <c r="C627" s="47" t="s">
        <v>323</v>
      </c>
      <c r="D627" s="48">
        <v>104.93</v>
      </c>
      <c r="E627" s="49">
        <v>39.553600000000003</v>
      </c>
      <c r="F627" s="49">
        <v>0</v>
      </c>
      <c r="G627" s="49">
        <v>15.790900000000001</v>
      </c>
      <c r="H627" s="49">
        <v>0.40100000000000002</v>
      </c>
      <c r="I627" s="49">
        <v>0.1741</v>
      </c>
      <c r="J627" s="49">
        <v>45.246000000000002</v>
      </c>
      <c r="K627" s="49">
        <v>0.2616</v>
      </c>
      <c r="L627" s="49">
        <v>101.42720000000001</v>
      </c>
      <c r="M627" s="47"/>
      <c r="N627" s="50">
        <v>0.98567176379633603</v>
      </c>
      <c r="O627" s="50">
        <v>0</v>
      </c>
      <c r="P627" s="50">
        <v>0.32908582477430309</v>
      </c>
      <c r="Q627" s="50">
        <v>8.0377512822700468E-3</v>
      </c>
      <c r="R627" s="50">
        <v>3.6747754702676108E-3</v>
      </c>
      <c r="S627" s="50">
        <v>1.6808735185343833</v>
      </c>
      <c r="T627" s="50">
        <v>6.9846023461046444E-3</v>
      </c>
      <c r="U627" s="50">
        <v>3.0143282362036645</v>
      </c>
      <c r="V627" s="51">
        <v>83.627239731497269</v>
      </c>
      <c r="X627" s="47" t="s">
        <v>1687</v>
      </c>
      <c r="Y627" s="47" t="s">
        <v>1687</v>
      </c>
      <c r="Z627" s="47" t="s">
        <v>1687</v>
      </c>
      <c r="AA627" s="47" t="s">
        <v>1687</v>
      </c>
      <c r="AB627" s="47" t="s">
        <v>1687</v>
      </c>
      <c r="AC627" s="47" t="s">
        <v>1687</v>
      </c>
      <c r="AD627" s="47" t="s">
        <v>1687</v>
      </c>
      <c r="AE627" s="312"/>
      <c r="AF627" s="465" t="s">
        <v>1755</v>
      </c>
      <c r="AG627" s="343">
        <v>40</v>
      </c>
      <c r="AH627" s="343">
        <v>15</v>
      </c>
      <c r="AI627" s="343"/>
      <c r="AJ627" s="343"/>
      <c r="AK627" s="343"/>
      <c r="AL627" s="343"/>
      <c r="AM627" s="343"/>
      <c r="AN627" s="343"/>
      <c r="AO627" s="343"/>
      <c r="AP627" s="343"/>
      <c r="AQ627" s="343"/>
      <c r="AR627" s="343"/>
      <c r="AS627" s="343"/>
      <c r="AT627" s="343"/>
      <c r="AU627" s="343"/>
      <c r="AV627" s="343"/>
      <c r="AW627" s="343"/>
      <c r="AX627" s="343"/>
      <c r="AY627" s="343"/>
      <c r="AZ627" s="343"/>
      <c r="BA627" s="343"/>
      <c r="BB627" s="343"/>
      <c r="BC627" s="343"/>
      <c r="BD627" s="343"/>
      <c r="BE627" s="475"/>
      <c r="BF627" s="475"/>
      <c r="BG627" s="475"/>
      <c r="BH627" s="475"/>
      <c r="BI627" s="475"/>
      <c r="BJ627" s="475"/>
      <c r="BK627" s="475"/>
      <c r="BL627" s="475"/>
      <c r="BM627" s="475"/>
      <c r="BN627" s="475"/>
      <c r="BO627" s="475"/>
      <c r="BP627" s="306"/>
      <c r="BQ627" s="496"/>
      <c r="BR627" s="496"/>
      <c r="BS627" s="496"/>
      <c r="BT627" s="496"/>
      <c r="BU627" s="496"/>
      <c r="BV627" s="496"/>
    </row>
    <row r="628" spans="1:74" s="52" customFormat="1" ht="12.75">
      <c r="A628" s="64">
        <v>2996.2204340404778</v>
      </c>
      <c r="B628" s="46" t="s">
        <v>320</v>
      </c>
      <c r="C628" s="47" t="s">
        <v>323</v>
      </c>
      <c r="D628" s="48">
        <v>109.93</v>
      </c>
      <c r="E628" s="49">
        <v>39.246600000000001</v>
      </c>
      <c r="F628" s="49">
        <v>3.0300000000000001E-2</v>
      </c>
      <c r="G628" s="49">
        <v>15.3215</v>
      </c>
      <c r="H628" s="49">
        <v>0.35089999999999999</v>
      </c>
      <c r="I628" s="49">
        <v>0.2208</v>
      </c>
      <c r="J628" s="49">
        <v>44.751199999999997</v>
      </c>
      <c r="K628" s="49">
        <v>0.26989999999999997</v>
      </c>
      <c r="L628" s="49">
        <v>100.19120000000001</v>
      </c>
      <c r="M628" s="47"/>
      <c r="N628" s="50">
        <v>0.98826741773500004</v>
      </c>
      <c r="O628" s="50">
        <v>6.0324048694038439E-4</v>
      </c>
      <c r="P628" s="50">
        <v>0.32264855007479842</v>
      </c>
      <c r="Q628" s="50">
        <v>7.1072190161910612E-3</v>
      </c>
      <c r="R628" s="50">
        <v>4.7093096405157377E-3</v>
      </c>
      <c r="S628" s="50">
        <v>1.6799086611872331</v>
      </c>
      <c r="T628" s="50">
        <v>7.2817031504397471E-3</v>
      </c>
      <c r="U628" s="50">
        <v>3.0105261012911191</v>
      </c>
      <c r="V628" s="51">
        <v>83.888173168772454</v>
      </c>
      <c r="X628" s="47" t="s">
        <v>1687</v>
      </c>
      <c r="Y628" s="47" t="s">
        <v>1687</v>
      </c>
      <c r="Z628" s="47" t="s">
        <v>1687</v>
      </c>
      <c r="AA628" s="47" t="s">
        <v>1687</v>
      </c>
      <c r="AB628" s="47" t="s">
        <v>1687</v>
      </c>
      <c r="AC628" s="47" t="s">
        <v>1687</v>
      </c>
      <c r="AD628" s="47" t="s">
        <v>1687</v>
      </c>
      <c r="AE628" s="312"/>
      <c r="AF628" s="465" t="s">
        <v>1755</v>
      </c>
      <c r="AG628" s="343">
        <v>40</v>
      </c>
      <c r="AH628" s="343">
        <v>15</v>
      </c>
      <c r="AI628" s="343"/>
      <c r="AJ628" s="343"/>
      <c r="AK628" s="343"/>
      <c r="AL628" s="343"/>
      <c r="AM628" s="343"/>
      <c r="AN628" s="343"/>
      <c r="AO628" s="343"/>
      <c r="AP628" s="343"/>
      <c r="AQ628" s="343"/>
      <c r="AR628" s="343"/>
      <c r="AS628" s="343"/>
      <c r="AT628" s="343"/>
      <c r="AU628" s="343"/>
      <c r="AV628" s="343"/>
      <c r="AW628" s="343"/>
      <c r="AX628" s="343"/>
      <c r="AY628" s="343"/>
      <c r="AZ628" s="343"/>
      <c r="BA628" s="343"/>
      <c r="BB628" s="343"/>
      <c r="BC628" s="343"/>
      <c r="BD628" s="343"/>
      <c r="BE628" s="475"/>
      <c r="BF628" s="475"/>
      <c r="BG628" s="475"/>
      <c r="BH628" s="475"/>
      <c r="BI628" s="475"/>
      <c r="BJ628" s="475"/>
      <c r="BK628" s="475"/>
      <c r="BL628" s="475"/>
      <c r="BM628" s="475"/>
      <c r="BN628" s="475"/>
      <c r="BO628" s="475"/>
      <c r="BP628" s="306"/>
      <c r="BQ628" s="496"/>
      <c r="BR628" s="496"/>
      <c r="BS628" s="496"/>
      <c r="BT628" s="496"/>
      <c r="BU628" s="496"/>
      <c r="BV628" s="496"/>
    </row>
    <row r="629" spans="1:74" s="52" customFormat="1" ht="12.75">
      <c r="A629" s="64">
        <v>2996.2204340404778</v>
      </c>
      <c r="B629" s="46" t="s">
        <v>320</v>
      </c>
      <c r="C629" s="47" t="s">
        <v>323</v>
      </c>
      <c r="D629" s="48">
        <v>114.92</v>
      </c>
      <c r="E629" s="49">
        <v>39.412500000000001</v>
      </c>
      <c r="F629" s="49">
        <v>6.0400000000000002E-2</v>
      </c>
      <c r="G629" s="49">
        <v>15.8201</v>
      </c>
      <c r="H629" s="49">
        <v>0.39679999999999999</v>
      </c>
      <c r="I629" s="49">
        <v>0.25</v>
      </c>
      <c r="J629" s="49">
        <v>45.108800000000002</v>
      </c>
      <c r="K629" s="49">
        <v>0.25729999999999997</v>
      </c>
      <c r="L629" s="49">
        <v>101.30590000000001</v>
      </c>
      <c r="M629" s="47"/>
      <c r="N629" s="50">
        <v>0.9837659048270232</v>
      </c>
      <c r="O629" s="50">
        <v>1.1919832062740024E-3</v>
      </c>
      <c r="P629" s="50">
        <v>0.3302349249456305</v>
      </c>
      <c r="Q629" s="50">
        <v>7.9666059974949598E-3</v>
      </c>
      <c r="R629" s="50">
        <v>5.2854690116430703E-3</v>
      </c>
      <c r="S629" s="50">
        <v>1.6785241828008624</v>
      </c>
      <c r="T629" s="50">
        <v>6.8810579715002608E-3</v>
      </c>
      <c r="U629" s="50">
        <v>3.0138501287604287</v>
      </c>
      <c r="V629" s="51">
        <v>83.560252512502529</v>
      </c>
      <c r="X629" s="47" t="s">
        <v>1687</v>
      </c>
      <c r="Y629" s="47" t="s">
        <v>1687</v>
      </c>
      <c r="Z629" s="47" t="s">
        <v>1687</v>
      </c>
      <c r="AA629" s="47" t="s">
        <v>1687</v>
      </c>
      <c r="AB629" s="47" t="s">
        <v>1687</v>
      </c>
      <c r="AC629" s="47" t="s">
        <v>1687</v>
      </c>
      <c r="AD629" s="47" t="s">
        <v>1687</v>
      </c>
      <c r="AE629" s="312"/>
      <c r="AF629" s="465" t="s">
        <v>1755</v>
      </c>
      <c r="AG629" s="343">
        <v>40</v>
      </c>
      <c r="AH629" s="343">
        <v>15</v>
      </c>
      <c r="AI629" s="343"/>
      <c r="AJ629" s="343"/>
      <c r="AK629" s="343"/>
      <c r="AL629" s="343"/>
      <c r="AM629" s="343"/>
      <c r="AN629" s="343"/>
      <c r="AO629" s="343"/>
      <c r="AP629" s="343"/>
      <c r="AQ629" s="343"/>
      <c r="AR629" s="343"/>
      <c r="AS629" s="343"/>
      <c r="AT629" s="343"/>
      <c r="AU629" s="343"/>
      <c r="AV629" s="343"/>
      <c r="AW629" s="343"/>
      <c r="AX629" s="343"/>
      <c r="AY629" s="343"/>
      <c r="AZ629" s="343"/>
      <c r="BA629" s="343"/>
      <c r="BB629" s="343"/>
      <c r="BC629" s="343"/>
      <c r="BD629" s="343"/>
      <c r="BE629" s="475"/>
      <c r="BF629" s="475"/>
      <c r="BG629" s="475"/>
      <c r="BH629" s="475"/>
      <c r="BI629" s="475"/>
      <c r="BJ629" s="475"/>
      <c r="BK629" s="475"/>
      <c r="BL629" s="475"/>
      <c r="BM629" s="475"/>
      <c r="BN629" s="475"/>
      <c r="BO629" s="475"/>
      <c r="BP629" s="306"/>
      <c r="BQ629" s="496"/>
      <c r="BR629" s="496"/>
      <c r="BS629" s="496"/>
      <c r="BT629" s="496"/>
      <c r="BU629" s="496"/>
      <c r="BV629" s="496"/>
    </row>
    <row r="630" spans="1:74" s="52" customFormat="1" ht="12.75">
      <c r="A630" s="64">
        <v>2996.2204340404778</v>
      </c>
      <c r="B630" s="46" t="s">
        <v>320</v>
      </c>
      <c r="C630" s="47" t="s">
        <v>323</v>
      </c>
      <c r="D630" s="48">
        <v>119.92</v>
      </c>
      <c r="E630" s="49">
        <v>39.344999999999999</v>
      </c>
      <c r="F630" s="49">
        <v>4.36E-2</v>
      </c>
      <c r="G630" s="49">
        <v>16.111000000000001</v>
      </c>
      <c r="H630" s="49">
        <v>0.36059999999999998</v>
      </c>
      <c r="I630" s="49">
        <v>0.2422</v>
      </c>
      <c r="J630" s="49">
        <v>45.012700000000002</v>
      </c>
      <c r="K630" s="49">
        <v>0.25629999999999997</v>
      </c>
      <c r="L630" s="49">
        <v>101.37139999999999</v>
      </c>
      <c r="M630" s="47"/>
      <c r="N630" s="50">
        <v>0.98276563723655197</v>
      </c>
      <c r="O630" s="50">
        <v>8.6103799800727875E-4</v>
      </c>
      <c r="P630" s="50">
        <v>0.33654171599157634</v>
      </c>
      <c r="Q630" s="50">
        <v>7.2448605066317041E-3</v>
      </c>
      <c r="R630" s="50">
        <v>5.1241317917662113E-3</v>
      </c>
      <c r="S630" s="50">
        <v>1.6761158106304228</v>
      </c>
      <c r="T630" s="50">
        <v>6.8590926124770819E-3</v>
      </c>
      <c r="U630" s="50">
        <v>3.015512286767434</v>
      </c>
      <c r="V630" s="51">
        <v>83.278739102900389</v>
      </c>
      <c r="X630" s="47" t="s">
        <v>1687</v>
      </c>
      <c r="Y630" s="47" t="s">
        <v>1687</v>
      </c>
      <c r="Z630" s="47" t="s">
        <v>1687</v>
      </c>
      <c r="AA630" s="47" t="s">
        <v>1687</v>
      </c>
      <c r="AB630" s="47" t="s">
        <v>1687</v>
      </c>
      <c r="AC630" s="47" t="s">
        <v>1687</v>
      </c>
      <c r="AD630" s="47" t="s">
        <v>1687</v>
      </c>
      <c r="AE630" s="312"/>
      <c r="AF630" s="465" t="s">
        <v>1755</v>
      </c>
      <c r="AG630" s="343">
        <v>40</v>
      </c>
      <c r="AH630" s="343">
        <v>15</v>
      </c>
      <c r="AI630" s="343"/>
      <c r="AJ630" s="343"/>
      <c r="AK630" s="343"/>
      <c r="AL630" s="343"/>
      <c r="AM630" s="343"/>
      <c r="AN630" s="343"/>
      <c r="AO630" s="343"/>
      <c r="AP630" s="343"/>
      <c r="AQ630" s="343"/>
      <c r="AR630" s="343"/>
      <c r="AS630" s="343"/>
      <c r="AT630" s="343"/>
      <c r="AU630" s="343"/>
      <c r="AV630" s="343"/>
      <c r="AW630" s="343"/>
      <c r="AX630" s="343"/>
      <c r="AY630" s="343"/>
      <c r="AZ630" s="343"/>
      <c r="BA630" s="343"/>
      <c r="BB630" s="343"/>
      <c r="BC630" s="343"/>
      <c r="BD630" s="343"/>
      <c r="BE630" s="475"/>
      <c r="BF630" s="475"/>
      <c r="BG630" s="475"/>
      <c r="BH630" s="475"/>
      <c r="BI630" s="475"/>
      <c r="BJ630" s="475"/>
      <c r="BK630" s="475"/>
      <c r="BL630" s="475"/>
      <c r="BM630" s="475"/>
      <c r="BN630" s="475"/>
      <c r="BO630" s="475"/>
      <c r="BP630" s="306"/>
      <c r="BQ630" s="496"/>
      <c r="BR630" s="496"/>
      <c r="BS630" s="496"/>
      <c r="BT630" s="496"/>
      <c r="BU630" s="496"/>
      <c r="BV630" s="496"/>
    </row>
    <row r="631" spans="1:74" s="52" customFormat="1" ht="12.75">
      <c r="A631" s="64">
        <v>2996.2204340404778</v>
      </c>
      <c r="B631" s="46" t="s">
        <v>320</v>
      </c>
      <c r="C631" s="47" t="s">
        <v>323</v>
      </c>
      <c r="D631" s="48">
        <v>124.92</v>
      </c>
      <c r="E631" s="49">
        <v>39.716099999999997</v>
      </c>
      <c r="F631" s="49">
        <v>4.2099999999999999E-2</v>
      </c>
      <c r="G631" s="49">
        <v>15.6364</v>
      </c>
      <c r="H631" s="49">
        <v>0.3342</v>
      </c>
      <c r="I631" s="49">
        <v>0.25590000000000002</v>
      </c>
      <c r="J631" s="49">
        <v>45.280500000000004</v>
      </c>
      <c r="K631" s="49">
        <v>0.2392</v>
      </c>
      <c r="L631" s="49">
        <v>101.50439999999999</v>
      </c>
      <c r="M631" s="47"/>
      <c r="N631" s="50">
        <v>0.98763763034821761</v>
      </c>
      <c r="O631" s="50">
        <v>8.2772971076659524E-4</v>
      </c>
      <c r="P631" s="50">
        <v>0.32517997925257763</v>
      </c>
      <c r="Q631" s="50">
        <v>6.6846915298219619E-3</v>
      </c>
      <c r="R631" s="50">
        <v>5.3899788169965764E-3</v>
      </c>
      <c r="S631" s="50">
        <v>1.6786138134412047</v>
      </c>
      <c r="T631" s="50">
        <v>6.3730871306640381E-3</v>
      </c>
      <c r="U631" s="50">
        <v>3.0107069102302493</v>
      </c>
      <c r="V631" s="51">
        <v>83.771784280486017</v>
      </c>
      <c r="X631" s="47" t="s">
        <v>1687</v>
      </c>
      <c r="Y631" s="47" t="s">
        <v>1687</v>
      </c>
      <c r="Z631" s="47" t="s">
        <v>1687</v>
      </c>
      <c r="AA631" s="47" t="s">
        <v>1687</v>
      </c>
      <c r="AB631" s="47" t="s">
        <v>1687</v>
      </c>
      <c r="AC631" s="47" t="s">
        <v>1687</v>
      </c>
      <c r="AD631" s="47" t="s">
        <v>1687</v>
      </c>
      <c r="AE631" s="312"/>
      <c r="AF631" s="465" t="s">
        <v>1755</v>
      </c>
      <c r="AG631" s="343">
        <v>40</v>
      </c>
      <c r="AH631" s="343">
        <v>15</v>
      </c>
      <c r="AI631" s="343"/>
      <c r="AJ631" s="343"/>
      <c r="AK631" s="343"/>
      <c r="AL631" s="343"/>
      <c r="AM631" s="343"/>
      <c r="AN631" s="343"/>
      <c r="AO631" s="343"/>
      <c r="AP631" s="343"/>
      <c r="AQ631" s="343"/>
      <c r="AR631" s="343"/>
      <c r="AS631" s="343"/>
      <c r="AT631" s="343"/>
      <c r="AU631" s="343"/>
      <c r="AV631" s="343"/>
      <c r="AW631" s="343"/>
      <c r="AX631" s="343"/>
      <c r="AY631" s="343"/>
      <c r="AZ631" s="343"/>
      <c r="BA631" s="343"/>
      <c r="BB631" s="343"/>
      <c r="BC631" s="343"/>
      <c r="BD631" s="343"/>
      <c r="BE631" s="475"/>
      <c r="BF631" s="475"/>
      <c r="BG631" s="475"/>
      <c r="BH631" s="475"/>
      <c r="BI631" s="475"/>
      <c r="BJ631" s="475"/>
      <c r="BK631" s="475"/>
      <c r="BL631" s="475"/>
      <c r="BM631" s="475"/>
      <c r="BN631" s="475"/>
      <c r="BO631" s="475"/>
      <c r="BP631" s="306"/>
      <c r="BQ631" s="496"/>
      <c r="BR631" s="496"/>
      <c r="BS631" s="496"/>
      <c r="BT631" s="496"/>
      <c r="BU631" s="496"/>
      <c r="BV631" s="496"/>
    </row>
    <row r="632" spans="1:74" s="52" customFormat="1" ht="12.75">
      <c r="A632" s="64">
        <v>2996.2204340404778</v>
      </c>
      <c r="B632" s="46" t="s">
        <v>320</v>
      </c>
      <c r="C632" s="47" t="s">
        <v>323</v>
      </c>
      <c r="D632" s="48">
        <v>129.91</v>
      </c>
      <c r="E632" s="49">
        <v>39.350099999999998</v>
      </c>
      <c r="F632" s="49">
        <v>6.0600000000000001E-2</v>
      </c>
      <c r="G632" s="49">
        <v>15.7363</v>
      </c>
      <c r="H632" s="49">
        <v>0.32929999999999998</v>
      </c>
      <c r="I632" s="49">
        <v>0.2452</v>
      </c>
      <c r="J632" s="49">
        <v>45.079599999999999</v>
      </c>
      <c r="K632" s="49">
        <v>0.26100000000000001</v>
      </c>
      <c r="L632" s="49">
        <v>101.06209999999999</v>
      </c>
      <c r="M632" s="47"/>
      <c r="N632" s="50">
        <v>0.98400337770270896</v>
      </c>
      <c r="O632" s="50">
        <v>1.198115779744378E-3</v>
      </c>
      <c r="P632" s="50">
        <v>0.32908597151746444</v>
      </c>
      <c r="Q632" s="50">
        <v>6.6234821757082856E-3</v>
      </c>
      <c r="R632" s="50">
        <v>5.1934619476715453E-3</v>
      </c>
      <c r="S632" s="50">
        <v>1.6805032170956253</v>
      </c>
      <c r="T632" s="50">
        <v>6.9927645188794033E-3</v>
      </c>
      <c r="U632" s="50">
        <v>3.0136003907378019</v>
      </c>
      <c r="V632" s="51">
        <v>83.624216661685878</v>
      </c>
      <c r="X632" s="47" t="s">
        <v>1687</v>
      </c>
      <c r="Y632" s="47" t="s">
        <v>1687</v>
      </c>
      <c r="Z632" s="47" t="s">
        <v>1687</v>
      </c>
      <c r="AA632" s="47" t="s">
        <v>1687</v>
      </c>
      <c r="AB632" s="47" t="s">
        <v>1687</v>
      </c>
      <c r="AC632" s="47" t="s">
        <v>1687</v>
      </c>
      <c r="AD632" s="47" t="s">
        <v>1687</v>
      </c>
      <c r="AE632" s="312"/>
      <c r="AF632" s="465" t="s">
        <v>1755</v>
      </c>
      <c r="AG632" s="343">
        <v>40</v>
      </c>
      <c r="AH632" s="343">
        <v>15</v>
      </c>
      <c r="AI632" s="343"/>
      <c r="AJ632" s="343"/>
      <c r="AK632" s="343"/>
      <c r="AL632" s="343"/>
      <c r="AM632" s="343"/>
      <c r="AN632" s="343"/>
      <c r="AO632" s="343"/>
      <c r="AP632" s="343"/>
      <c r="AQ632" s="343"/>
      <c r="AR632" s="343"/>
      <c r="AS632" s="343"/>
      <c r="AT632" s="343"/>
      <c r="AU632" s="343"/>
      <c r="AV632" s="343"/>
      <c r="AW632" s="343"/>
      <c r="AX632" s="343"/>
      <c r="AY632" s="343"/>
      <c r="AZ632" s="343"/>
      <c r="BA632" s="343"/>
      <c r="BB632" s="343"/>
      <c r="BC632" s="343"/>
      <c r="BD632" s="343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306"/>
      <c r="BQ632" s="496"/>
      <c r="BR632" s="496"/>
      <c r="BS632" s="496"/>
      <c r="BT632" s="496"/>
      <c r="BU632" s="496"/>
      <c r="BV632" s="496"/>
    </row>
    <row r="633" spans="1:74" s="52" customFormat="1" ht="12.75">
      <c r="A633" s="64">
        <v>2996.2204340404778</v>
      </c>
      <c r="B633" s="46" t="s">
        <v>320</v>
      </c>
      <c r="C633" s="47" t="s">
        <v>323</v>
      </c>
      <c r="D633" s="48">
        <v>134.91</v>
      </c>
      <c r="E633" s="49">
        <v>39.641100000000002</v>
      </c>
      <c r="F633" s="49">
        <v>2.4E-2</v>
      </c>
      <c r="G633" s="49">
        <v>15.896100000000001</v>
      </c>
      <c r="H633" s="49">
        <v>0.3306</v>
      </c>
      <c r="I633" s="49">
        <v>0.25590000000000002</v>
      </c>
      <c r="J633" s="49">
        <v>44.8872</v>
      </c>
      <c r="K633" s="49">
        <v>0.25469999999999998</v>
      </c>
      <c r="L633" s="49">
        <v>101.28959999999999</v>
      </c>
      <c r="M633" s="47"/>
      <c r="N633" s="50">
        <v>0.98914460015572536</v>
      </c>
      <c r="O633" s="50">
        <v>4.7347902436290802E-4</v>
      </c>
      <c r="P633" s="50">
        <v>0.33171160637758285</v>
      </c>
      <c r="Q633" s="50">
        <v>6.6353040580658124E-3</v>
      </c>
      <c r="R633" s="50">
        <v>5.4084162922380281E-3</v>
      </c>
      <c r="S633" s="50">
        <v>1.6697257639339016</v>
      </c>
      <c r="T633" s="50">
        <v>6.8092719536726101E-3</v>
      </c>
      <c r="U633" s="50">
        <v>3.0099084417955488</v>
      </c>
      <c r="V633" s="51">
        <v>83.426330931056896</v>
      </c>
      <c r="X633" s="47" t="s">
        <v>1687</v>
      </c>
      <c r="Y633" s="47" t="s">
        <v>1687</v>
      </c>
      <c r="Z633" s="47" t="s">
        <v>1687</v>
      </c>
      <c r="AA633" s="47" t="s">
        <v>1687</v>
      </c>
      <c r="AB633" s="47" t="s">
        <v>1687</v>
      </c>
      <c r="AC633" s="47" t="s">
        <v>1687</v>
      </c>
      <c r="AD633" s="47" t="s">
        <v>1687</v>
      </c>
      <c r="AE633" s="312"/>
      <c r="AF633" s="465" t="s">
        <v>1755</v>
      </c>
      <c r="AG633" s="343">
        <v>40</v>
      </c>
      <c r="AH633" s="343">
        <v>15</v>
      </c>
      <c r="AI633" s="343"/>
      <c r="AJ633" s="343"/>
      <c r="AK633" s="343"/>
      <c r="AL633" s="343"/>
      <c r="AM633" s="343"/>
      <c r="AN633" s="343"/>
      <c r="AO633" s="343"/>
      <c r="AP633" s="343"/>
      <c r="AQ633" s="343"/>
      <c r="AR633" s="343"/>
      <c r="AS633" s="343"/>
      <c r="AT633" s="343"/>
      <c r="AU633" s="343"/>
      <c r="AV633" s="343"/>
      <c r="AW633" s="343"/>
      <c r="AX633" s="343"/>
      <c r="AY633" s="343"/>
      <c r="AZ633" s="343"/>
      <c r="BA633" s="343"/>
      <c r="BB633" s="343"/>
      <c r="BC633" s="343"/>
      <c r="BD633" s="343"/>
      <c r="BE633" s="475"/>
      <c r="BF633" s="475"/>
      <c r="BG633" s="475"/>
      <c r="BH633" s="475"/>
      <c r="BI633" s="475"/>
      <c r="BJ633" s="475"/>
      <c r="BK633" s="475"/>
      <c r="BL633" s="475"/>
      <c r="BM633" s="475"/>
      <c r="BN633" s="475"/>
      <c r="BO633" s="475"/>
      <c r="BP633" s="306"/>
      <c r="BQ633" s="496"/>
      <c r="BR633" s="496"/>
      <c r="BS633" s="496"/>
      <c r="BT633" s="496"/>
      <c r="BU633" s="496"/>
      <c r="BV633" s="496"/>
    </row>
    <row r="634" spans="1:74" s="52" customFormat="1" ht="12.75">
      <c r="A634" s="64">
        <v>2996.2204340404778</v>
      </c>
      <c r="B634" s="46" t="s">
        <v>320</v>
      </c>
      <c r="C634" s="47" t="s">
        <v>323</v>
      </c>
      <c r="D634" s="48">
        <v>139.91</v>
      </c>
      <c r="E634" s="49">
        <v>39.411200000000001</v>
      </c>
      <c r="F634" s="49">
        <v>2.6100000000000002E-2</v>
      </c>
      <c r="G634" s="49">
        <v>15.772399999999999</v>
      </c>
      <c r="H634" s="49">
        <v>0.32500000000000001</v>
      </c>
      <c r="I634" s="49">
        <v>0.22839999999999999</v>
      </c>
      <c r="J634" s="49">
        <v>44.646900000000002</v>
      </c>
      <c r="K634" s="49">
        <v>0.25530000000000003</v>
      </c>
      <c r="L634" s="49">
        <v>100.6653</v>
      </c>
      <c r="M634" s="47"/>
      <c r="N634" s="50">
        <v>0.98923124977935639</v>
      </c>
      <c r="O634" s="50">
        <v>5.1795745836595998E-4</v>
      </c>
      <c r="P634" s="50">
        <v>0.33107923671783124</v>
      </c>
      <c r="Q634" s="50">
        <v>6.5615345817591252E-3</v>
      </c>
      <c r="R634" s="50">
        <v>4.855791242301938E-3</v>
      </c>
      <c r="S634" s="50">
        <v>1.6706213369392093</v>
      </c>
      <c r="T634" s="50">
        <v>6.865728585088487E-3</v>
      </c>
      <c r="U634" s="50">
        <v>3.0097328353039128</v>
      </c>
      <c r="V634" s="51">
        <v>83.460101821674542</v>
      </c>
      <c r="X634" s="47" t="s">
        <v>1687</v>
      </c>
      <c r="Y634" s="47" t="s">
        <v>1687</v>
      </c>
      <c r="Z634" s="47" t="s">
        <v>1687</v>
      </c>
      <c r="AA634" s="47" t="s">
        <v>1687</v>
      </c>
      <c r="AB634" s="47" t="s">
        <v>1687</v>
      </c>
      <c r="AC634" s="47" t="s">
        <v>1687</v>
      </c>
      <c r="AD634" s="47" t="s">
        <v>1687</v>
      </c>
      <c r="AE634" s="312"/>
      <c r="AF634" s="465" t="s">
        <v>1755</v>
      </c>
      <c r="AG634" s="343">
        <v>40</v>
      </c>
      <c r="AH634" s="343">
        <v>15</v>
      </c>
      <c r="AI634" s="343"/>
      <c r="AJ634" s="343"/>
      <c r="AK634" s="343"/>
      <c r="AL634" s="343"/>
      <c r="AM634" s="343"/>
      <c r="AN634" s="343"/>
      <c r="AO634" s="343"/>
      <c r="AP634" s="343"/>
      <c r="AQ634" s="343"/>
      <c r="AR634" s="343"/>
      <c r="AS634" s="343"/>
      <c r="AT634" s="343"/>
      <c r="AU634" s="343"/>
      <c r="AV634" s="343"/>
      <c r="AW634" s="343"/>
      <c r="AX634" s="343"/>
      <c r="AY634" s="343"/>
      <c r="AZ634" s="343"/>
      <c r="BA634" s="343"/>
      <c r="BB634" s="343"/>
      <c r="BC634" s="343"/>
      <c r="BD634" s="343"/>
      <c r="BE634" s="475"/>
      <c r="BF634" s="475"/>
      <c r="BG634" s="475"/>
      <c r="BH634" s="475"/>
      <c r="BI634" s="475"/>
      <c r="BJ634" s="475"/>
      <c r="BK634" s="475"/>
      <c r="BL634" s="475"/>
      <c r="BM634" s="475"/>
      <c r="BN634" s="475"/>
      <c r="BO634" s="475"/>
      <c r="BP634" s="306"/>
      <c r="BQ634" s="496"/>
      <c r="BR634" s="496"/>
      <c r="BS634" s="496"/>
      <c r="BT634" s="496"/>
      <c r="BU634" s="496"/>
      <c r="BV634" s="496"/>
    </row>
    <row r="635" spans="1:74" s="52" customFormat="1" ht="12.75">
      <c r="A635" s="64">
        <v>2996.2204340404778</v>
      </c>
      <c r="B635" s="46" t="s">
        <v>320</v>
      </c>
      <c r="C635" s="47" t="s">
        <v>323</v>
      </c>
      <c r="D635" s="48">
        <v>144.9</v>
      </c>
      <c r="E635" s="49">
        <v>39.203499999999998</v>
      </c>
      <c r="F635" s="49">
        <v>0.05</v>
      </c>
      <c r="G635" s="49">
        <v>15.7607</v>
      </c>
      <c r="H635" s="49">
        <v>0.32940000000000003</v>
      </c>
      <c r="I635" s="49">
        <v>0.30020000000000002</v>
      </c>
      <c r="J635" s="49">
        <v>44.679299999999998</v>
      </c>
      <c r="K635" s="49">
        <v>0.25900000000000001</v>
      </c>
      <c r="L635" s="49">
        <v>100.58209999999998</v>
      </c>
      <c r="M635" s="47"/>
      <c r="N635" s="50">
        <v>0.98557567319657491</v>
      </c>
      <c r="O635" s="50">
        <v>9.9382645490226447E-4</v>
      </c>
      <c r="P635" s="50">
        <v>0.33135736669566146</v>
      </c>
      <c r="Q635" s="50">
        <v>6.6608955110957924E-3</v>
      </c>
      <c r="R635" s="50">
        <v>6.392364940087319E-3</v>
      </c>
      <c r="S635" s="50">
        <v>1.6744802889066799</v>
      </c>
      <c r="T635" s="50">
        <v>6.9762581886190847E-3</v>
      </c>
      <c r="U635" s="50">
        <v>3.0124366738936206</v>
      </c>
      <c r="V635" s="51">
        <v>83.480349679837033</v>
      </c>
      <c r="X635" s="47" t="s">
        <v>1687</v>
      </c>
      <c r="Y635" s="47" t="s">
        <v>1687</v>
      </c>
      <c r="Z635" s="47" t="s">
        <v>1687</v>
      </c>
      <c r="AA635" s="47" t="s">
        <v>1687</v>
      </c>
      <c r="AB635" s="47" t="s">
        <v>1687</v>
      </c>
      <c r="AC635" s="47" t="s">
        <v>1687</v>
      </c>
      <c r="AD635" s="47" t="s">
        <v>1687</v>
      </c>
      <c r="AE635" s="312"/>
      <c r="AF635" s="465" t="s">
        <v>1755</v>
      </c>
      <c r="AG635" s="343">
        <v>40</v>
      </c>
      <c r="AH635" s="343">
        <v>15</v>
      </c>
      <c r="AI635" s="343"/>
      <c r="AJ635" s="343"/>
      <c r="AK635" s="343"/>
      <c r="AL635" s="343"/>
      <c r="AM635" s="343"/>
      <c r="AN635" s="343"/>
      <c r="AO635" s="343"/>
      <c r="AP635" s="343"/>
      <c r="AQ635" s="343"/>
      <c r="AR635" s="343"/>
      <c r="AS635" s="343"/>
      <c r="AT635" s="343"/>
      <c r="AU635" s="343"/>
      <c r="AV635" s="343"/>
      <c r="AW635" s="343"/>
      <c r="AX635" s="343"/>
      <c r="AY635" s="343"/>
      <c r="AZ635" s="343"/>
      <c r="BA635" s="343"/>
      <c r="BB635" s="343"/>
      <c r="BC635" s="343"/>
      <c r="BD635" s="343"/>
      <c r="BE635" s="475"/>
      <c r="BF635" s="475"/>
      <c r="BG635" s="475"/>
      <c r="BH635" s="475"/>
      <c r="BI635" s="475"/>
      <c r="BJ635" s="475"/>
      <c r="BK635" s="475"/>
      <c r="BL635" s="475"/>
      <c r="BM635" s="475"/>
      <c r="BN635" s="475"/>
      <c r="BO635" s="475"/>
      <c r="BP635" s="306"/>
      <c r="BQ635" s="496"/>
      <c r="BR635" s="496"/>
      <c r="BS635" s="496"/>
      <c r="BT635" s="496"/>
      <c r="BU635" s="496"/>
      <c r="BV635" s="496"/>
    </row>
    <row r="636" spans="1:74" s="52" customFormat="1" ht="12.75">
      <c r="A636" s="64">
        <v>2996.2204340404778</v>
      </c>
      <c r="B636" s="46" t="s">
        <v>320</v>
      </c>
      <c r="C636" s="47" t="s">
        <v>323</v>
      </c>
      <c r="D636" s="48">
        <v>149.9</v>
      </c>
      <c r="E636" s="49">
        <v>39.753700000000002</v>
      </c>
      <c r="F636" s="49">
        <v>5.7000000000000002E-3</v>
      </c>
      <c r="G636" s="49">
        <v>15.618399999999999</v>
      </c>
      <c r="H636" s="49">
        <v>0.35320000000000001</v>
      </c>
      <c r="I636" s="49">
        <v>0.1908</v>
      </c>
      <c r="J636" s="49">
        <v>45.1</v>
      </c>
      <c r="K636" s="49">
        <v>0.25790000000000002</v>
      </c>
      <c r="L636" s="49">
        <v>101.27970000000002</v>
      </c>
      <c r="M636" s="47"/>
      <c r="N636" s="50">
        <v>0.99051296325474647</v>
      </c>
      <c r="O636" s="50">
        <v>1.1228787897151141E-4</v>
      </c>
      <c r="P636" s="50">
        <v>0.32544315609468305</v>
      </c>
      <c r="Q636" s="50">
        <v>7.0785971188234639E-3</v>
      </c>
      <c r="R636" s="50">
        <v>4.026676288212119E-3</v>
      </c>
      <c r="S636" s="50">
        <v>1.6752039760944588</v>
      </c>
      <c r="T636" s="50">
        <v>6.8848042574149622E-3</v>
      </c>
      <c r="U636" s="50">
        <v>3.0092624609873102</v>
      </c>
      <c r="V636" s="51">
        <v>83.73310561075418</v>
      </c>
      <c r="X636" s="47" t="s">
        <v>1687</v>
      </c>
      <c r="Y636" s="47" t="s">
        <v>1687</v>
      </c>
      <c r="Z636" s="47" t="s">
        <v>1687</v>
      </c>
      <c r="AA636" s="47" t="s">
        <v>1687</v>
      </c>
      <c r="AB636" s="47" t="s">
        <v>1687</v>
      </c>
      <c r="AC636" s="47" t="s">
        <v>1687</v>
      </c>
      <c r="AD636" s="47" t="s">
        <v>1687</v>
      </c>
      <c r="AE636" s="312"/>
      <c r="AF636" s="465" t="s">
        <v>1755</v>
      </c>
      <c r="AG636" s="343">
        <v>40</v>
      </c>
      <c r="AH636" s="343">
        <v>15</v>
      </c>
      <c r="AI636" s="343"/>
      <c r="AJ636" s="343"/>
      <c r="AK636" s="343"/>
      <c r="AL636" s="343"/>
      <c r="AM636" s="343"/>
      <c r="AN636" s="343"/>
      <c r="AO636" s="343"/>
      <c r="AP636" s="343"/>
      <c r="AQ636" s="343"/>
      <c r="AR636" s="343"/>
      <c r="AS636" s="343"/>
      <c r="AT636" s="343"/>
      <c r="AU636" s="343"/>
      <c r="AV636" s="343"/>
      <c r="AW636" s="343"/>
      <c r="AX636" s="343"/>
      <c r="AY636" s="343"/>
      <c r="AZ636" s="343"/>
      <c r="BA636" s="343"/>
      <c r="BB636" s="343"/>
      <c r="BC636" s="343"/>
      <c r="BD636" s="343"/>
      <c r="BE636" s="475"/>
      <c r="BF636" s="475"/>
      <c r="BG636" s="475"/>
      <c r="BH636" s="475"/>
      <c r="BI636" s="475"/>
      <c r="BJ636" s="475"/>
      <c r="BK636" s="475"/>
      <c r="BL636" s="475"/>
      <c r="BM636" s="475"/>
      <c r="BN636" s="475"/>
      <c r="BO636" s="475"/>
      <c r="BP636" s="306"/>
      <c r="BQ636" s="496"/>
      <c r="BR636" s="496"/>
      <c r="BS636" s="496"/>
      <c r="BT636" s="496"/>
      <c r="BU636" s="496"/>
      <c r="BV636" s="496"/>
    </row>
    <row r="637" spans="1:74" s="52" customFormat="1" ht="12.75">
      <c r="A637" s="64">
        <v>2996.2204340404778</v>
      </c>
      <c r="B637" s="46" t="s">
        <v>320</v>
      </c>
      <c r="C637" s="47" t="s">
        <v>323</v>
      </c>
      <c r="D637" s="48">
        <v>154.9</v>
      </c>
      <c r="E637" s="49">
        <v>38.951999999999998</v>
      </c>
      <c r="F637" s="49">
        <v>3.7999999999999999E-2</v>
      </c>
      <c r="G637" s="49">
        <v>16.042100000000001</v>
      </c>
      <c r="H637" s="49">
        <v>0.28820000000000001</v>
      </c>
      <c r="I637" s="49">
        <v>0.23280000000000001</v>
      </c>
      <c r="J637" s="49">
        <v>44.983199999999997</v>
      </c>
      <c r="K637" s="49">
        <v>0.25240000000000001</v>
      </c>
      <c r="L637" s="49">
        <v>100.78869999999999</v>
      </c>
      <c r="M637" s="47"/>
      <c r="N637" s="50">
        <v>0.97888620871076315</v>
      </c>
      <c r="O637" s="50">
        <v>7.5502522256800037E-4</v>
      </c>
      <c r="P637" s="50">
        <v>0.33714728101719871</v>
      </c>
      <c r="Q637" s="50">
        <v>5.8255953804718149E-3</v>
      </c>
      <c r="R637" s="50">
        <v>4.9553138198643147E-3</v>
      </c>
      <c r="S637" s="50">
        <v>1.6852383780943376</v>
      </c>
      <c r="T637" s="50">
        <v>6.7959385988973463E-3</v>
      </c>
      <c r="U637" s="50">
        <v>3.0196037408441008</v>
      </c>
      <c r="V637" s="51">
        <v>83.329229046980473</v>
      </c>
      <c r="X637" s="47" t="s">
        <v>1687</v>
      </c>
      <c r="Y637" s="47" t="s">
        <v>1687</v>
      </c>
      <c r="Z637" s="47" t="s">
        <v>1687</v>
      </c>
      <c r="AA637" s="47" t="s">
        <v>1687</v>
      </c>
      <c r="AB637" s="47" t="s">
        <v>1687</v>
      </c>
      <c r="AC637" s="47" t="s">
        <v>1687</v>
      </c>
      <c r="AD637" s="47" t="s">
        <v>1687</v>
      </c>
      <c r="AE637" s="312"/>
      <c r="AF637" s="465" t="s">
        <v>1755</v>
      </c>
      <c r="AG637" s="343">
        <v>40</v>
      </c>
      <c r="AH637" s="343">
        <v>15</v>
      </c>
      <c r="AI637" s="343"/>
      <c r="AJ637" s="343"/>
      <c r="AK637" s="343"/>
      <c r="AL637" s="343"/>
      <c r="AM637" s="343"/>
      <c r="AN637" s="343"/>
      <c r="AO637" s="343"/>
      <c r="AP637" s="343"/>
      <c r="AQ637" s="343"/>
      <c r="AR637" s="343"/>
      <c r="AS637" s="343"/>
      <c r="AT637" s="343"/>
      <c r="AU637" s="343"/>
      <c r="AV637" s="343"/>
      <c r="AW637" s="343"/>
      <c r="AX637" s="343"/>
      <c r="AY637" s="343"/>
      <c r="AZ637" s="343"/>
      <c r="BA637" s="343"/>
      <c r="BB637" s="343"/>
      <c r="BC637" s="343"/>
      <c r="BD637" s="343"/>
      <c r="BE637" s="475"/>
      <c r="BF637" s="475"/>
      <c r="BG637" s="475"/>
      <c r="BH637" s="475"/>
      <c r="BI637" s="475"/>
      <c r="BJ637" s="475"/>
      <c r="BK637" s="475"/>
      <c r="BL637" s="475"/>
      <c r="BM637" s="475"/>
      <c r="BN637" s="475"/>
      <c r="BO637" s="475"/>
      <c r="BP637" s="306"/>
      <c r="BQ637" s="496"/>
      <c r="BR637" s="496"/>
      <c r="BS637" s="496"/>
      <c r="BT637" s="496"/>
      <c r="BU637" s="496"/>
      <c r="BV637" s="496"/>
    </row>
    <row r="638" spans="1:74" s="52" customFormat="1" ht="12.75">
      <c r="A638" s="64">
        <v>2996.2204340404778</v>
      </c>
      <c r="B638" s="46" t="s">
        <v>320</v>
      </c>
      <c r="C638" s="47" t="s">
        <v>323</v>
      </c>
      <c r="D638" s="48">
        <v>159.88999999999999</v>
      </c>
      <c r="E638" s="49">
        <v>39.347200000000001</v>
      </c>
      <c r="F638" s="49">
        <v>6.6799999999999998E-2</v>
      </c>
      <c r="G638" s="49">
        <v>16.166699999999999</v>
      </c>
      <c r="H638" s="49">
        <v>0.36320000000000002</v>
      </c>
      <c r="I638" s="49">
        <v>0.20760000000000001</v>
      </c>
      <c r="J638" s="49">
        <v>44.947699999999998</v>
      </c>
      <c r="K638" s="49">
        <v>0.25240000000000001</v>
      </c>
      <c r="L638" s="49">
        <v>101.35159999999999</v>
      </c>
      <c r="M638" s="47"/>
      <c r="N638" s="50">
        <v>0.98295736961245483</v>
      </c>
      <c r="O638" s="50">
        <v>1.3193886016085086E-3</v>
      </c>
      <c r="P638" s="50">
        <v>0.33775222884104</v>
      </c>
      <c r="Q638" s="50">
        <v>7.298112984228707E-3</v>
      </c>
      <c r="R638" s="50">
        <v>4.3927242204806457E-3</v>
      </c>
      <c r="S638" s="50">
        <v>1.6739283679271428</v>
      </c>
      <c r="T638" s="50">
        <v>6.7556609973724721E-3</v>
      </c>
      <c r="U638" s="50">
        <v>3.0144038531843282</v>
      </c>
      <c r="V638" s="51">
        <v>83.210444571387328</v>
      </c>
      <c r="X638" s="47" t="s">
        <v>1687</v>
      </c>
      <c r="Y638" s="47" t="s">
        <v>1687</v>
      </c>
      <c r="Z638" s="47" t="s">
        <v>1687</v>
      </c>
      <c r="AA638" s="47" t="s">
        <v>1687</v>
      </c>
      <c r="AB638" s="47" t="s">
        <v>1687</v>
      </c>
      <c r="AC638" s="47" t="s">
        <v>1687</v>
      </c>
      <c r="AD638" s="47" t="s">
        <v>1687</v>
      </c>
      <c r="AE638" s="312"/>
      <c r="AF638" s="465" t="s">
        <v>1755</v>
      </c>
      <c r="AG638" s="343">
        <v>40</v>
      </c>
      <c r="AH638" s="343">
        <v>15</v>
      </c>
      <c r="AI638" s="343"/>
      <c r="AJ638" s="343"/>
      <c r="AK638" s="343"/>
      <c r="AL638" s="343"/>
      <c r="AM638" s="343"/>
      <c r="AN638" s="343"/>
      <c r="AO638" s="343"/>
      <c r="AP638" s="343"/>
      <c r="AQ638" s="343"/>
      <c r="AR638" s="343"/>
      <c r="AS638" s="343"/>
      <c r="AT638" s="343"/>
      <c r="AU638" s="343"/>
      <c r="AV638" s="343"/>
      <c r="AW638" s="343"/>
      <c r="AX638" s="343"/>
      <c r="AY638" s="343"/>
      <c r="AZ638" s="343"/>
      <c r="BA638" s="343"/>
      <c r="BB638" s="343"/>
      <c r="BC638" s="343"/>
      <c r="BD638" s="343"/>
      <c r="BE638" s="475"/>
      <c r="BF638" s="475"/>
      <c r="BG638" s="475"/>
      <c r="BH638" s="475"/>
      <c r="BI638" s="475"/>
      <c r="BJ638" s="475"/>
      <c r="BK638" s="475"/>
      <c r="BL638" s="475"/>
      <c r="BM638" s="475"/>
      <c r="BN638" s="475"/>
      <c r="BO638" s="475"/>
      <c r="BP638" s="306"/>
      <c r="BQ638" s="496"/>
      <c r="BR638" s="496"/>
      <c r="BS638" s="496"/>
      <c r="BT638" s="496"/>
      <c r="BU638" s="496"/>
      <c r="BV638" s="496"/>
    </row>
    <row r="639" spans="1:74" s="52" customFormat="1" ht="12.75">
      <c r="A639" s="64">
        <v>2996.2204340404778</v>
      </c>
      <c r="B639" s="46" t="s">
        <v>320</v>
      </c>
      <c r="C639" s="47" t="s">
        <v>323</v>
      </c>
      <c r="D639" s="48">
        <v>164.89</v>
      </c>
      <c r="E639" s="49">
        <v>39.143500000000003</v>
      </c>
      <c r="F639" s="49">
        <v>1.61E-2</v>
      </c>
      <c r="G639" s="49">
        <v>15.712999999999999</v>
      </c>
      <c r="H639" s="49">
        <v>0.3301</v>
      </c>
      <c r="I639" s="49">
        <v>0.20530000000000001</v>
      </c>
      <c r="J639" s="49">
        <v>44.805300000000003</v>
      </c>
      <c r="K639" s="49">
        <v>0.25969999999999999</v>
      </c>
      <c r="L639" s="49">
        <v>100.473</v>
      </c>
      <c r="M639" s="47"/>
      <c r="N639" s="50">
        <v>0.9848814414645094</v>
      </c>
      <c r="O639" s="50">
        <v>3.2027688041506212E-4</v>
      </c>
      <c r="P639" s="50">
        <v>0.33062782725910383</v>
      </c>
      <c r="Q639" s="50">
        <v>6.6805730206831379E-3</v>
      </c>
      <c r="R639" s="50">
        <v>4.3752108484055759E-3</v>
      </c>
      <c r="S639" s="50">
        <v>1.6805917749563326</v>
      </c>
      <c r="T639" s="50">
        <v>7.0009003452109935E-3</v>
      </c>
      <c r="U639" s="50">
        <v>3.0144780047746607</v>
      </c>
      <c r="V639" s="51">
        <v>83.560829116079404</v>
      </c>
      <c r="X639" s="47" t="s">
        <v>1687</v>
      </c>
      <c r="Y639" s="47" t="s">
        <v>1687</v>
      </c>
      <c r="Z639" s="47" t="s">
        <v>1687</v>
      </c>
      <c r="AA639" s="47" t="s">
        <v>1687</v>
      </c>
      <c r="AB639" s="47" t="s">
        <v>1687</v>
      </c>
      <c r="AC639" s="47" t="s">
        <v>1687</v>
      </c>
      <c r="AD639" s="47" t="s">
        <v>1687</v>
      </c>
      <c r="AE639" s="312"/>
      <c r="AF639" s="465" t="s">
        <v>1755</v>
      </c>
      <c r="AG639" s="343">
        <v>40</v>
      </c>
      <c r="AH639" s="343">
        <v>15</v>
      </c>
      <c r="AI639" s="343"/>
      <c r="AJ639" s="343"/>
      <c r="AK639" s="343"/>
      <c r="AL639" s="343"/>
      <c r="AM639" s="343"/>
      <c r="AN639" s="343"/>
      <c r="AO639" s="343"/>
      <c r="AP639" s="343"/>
      <c r="AQ639" s="343"/>
      <c r="AR639" s="343"/>
      <c r="AS639" s="343"/>
      <c r="AT639" s="343"/>
      <c r="AU639" s="343"/>
      <c r="AV639" s="343"/>
      <c r="AW639" s="343"/>
      <c r="AX639" s="343"/>
      <c r="AY639" s="343"/>
      <c r="AZ639" s="343"/>
      <c r="BA639" s="343"/>
      <c r="BB639" s="343"/>
      <c r="BC639" s="343"/>
      <c r="BD639" s="343"/>
      <c r="BE639" s="475"/>
      <c r="BF639" s="475"/>
      <c r="BG639" s="475"/>
      <c r="BH639" s="475"/>
      <c r="BI639" s="475"/>
      <c r="BJ639" s="475"/>
      <c r="BK639" s="475"/>
      <c r="BL639" s="475"/>
      <c r="BM639" s="475"/>
      <c r="BN639" s="475"/>
      <c r="BO639" s="475"/>
      <c r="BP639" s="306"/>
      <c r="BQ639" s="496"/>
      <c r="BR639" s="496"/>
      <c r="BS639" s="496"/>
      <c r="BT639" s="496"/>
      <c r="BU639" s="496"/>
      <c r="BV639" s="496"/>
    </row>
    <row r="640" spans="1:74" s="52" customFormat="1" ht="12.75">
      <c r="A640" s="64">
        <v>2996.2204340404778</v>
      </c>
      <c r="B640" s="46" t="s">
        <v>320</v>
      </c>
      <c r="C640" s="47" t="s">
        <v>323</v>
      </c>
      <c r="D640" s="48">
        <v>169.89</v>
      </c>
      <c r="E640" s="49">
        <v>39.507899999999999</v>
      </c>
      <c r="F640" s="49">
        <v>8.8999999999999996E-2</v>
      </c>
      <c r="G640" s="49">
        <v>16.032900000000001</v>
      </c>
      <c r="H640" s="49">
        <v>0.35420000000000001</v>
      </c>
      <c r="I640" s="49">
        <v>0.24110000000000001</v>
      </c>
      <c r="J640" s="49">
        <v>45.094700000000003</v>
      </c>
      <c r="K640" s="49">
        <v>0.26350000000000001</v>
      </c>
      <c r="L640" s="49">
        <v>101.58330000000001</v>
      </c>
      <c r="M640" s="47"/>
      <c r="N640" s="50">
        <v>0.98381170989605826</v>
      </c>
      <c r="O640" s="50">
        <v>1.7522394883924474E-3</v>
      </c>
      <c r="P640" s="50">
        <v>0.33388439336120157</v>
      </c>
      <c r="Q640" s="50">
        <v>7.0944787282894578E-3</v>
      </c>
      <c r="R640" s="50">
        <v>5.0852345762330562E-3</v>
      </c>
      <c r="S640" s="50">
        <v>1.674025577280811</v>
      </c>
      <c r="T640" s="50">
        <v>7.0301777961712057E-3</v>
      </c>
      <c r="U640" s="50">
        <v>3.0126838111271566</v>
      </c>
      <c r="V640" s="51">
        <v>83.371545624904442</v>
      </c>
      <c r="X640" s="47" t="s">
        <v>1687</v>
      </c>
      <c r="Y640" s="47" t="s">
        <v>1687</v>
      </c>
      <c r="Z640" s="47" t="s">
        <v>1687</v>
      </c>
      <c r="AA640" s="47" t="s">
        <v>1687</v>
      </c>
      <c r="AB640" s="47" t="s">
        <v>1687</v>
      </c>
      <c r="AC640" s="47" t="s">
        <v>1687</v>
      </c>
      <c r="AD640" s="47" t="s">
        <v>1687</v>
      </c>
      <c r="AE640" s="312"/>
      <c r="AF640" s="465" t="s">
        <v>1755</v>
      </c>
      <c r="AG640" s="343">
        <v>40</v>
      </c>
      <c r="AH640" s="343">
        <v>15</v>
      </c>
      <c r="AI640" s="343"/>
      <c r="AJ640" s="343"/>
      <c r="AK640" s="343"/>
      <c r="AL640" s="343"/>
      <c r="AM640" s="343"/>
      <c r="AN640" s="343"/>
      <c r="AO640" s="343"/>
      <c r="AP640" s="343"/>
      <c r="AQ640" s="343"/>
      <c r="AR640" s="343"/>
      <c r="AS640" s="343"/>
      <c r="AT640" s="343"/>
      <c r="AU640" s="343"/>
      <c r="AV640" s="343"/>
      <c r="AW640" s="343"/>
      <c r="AX640" s="343"/>
      <c r="AY640" s="343"/>
      <c r="AZ640" s="343"/>
      <c r="BA640" s="343"/>
      <c r="BB640" s="343"/>
      <c r="BC640" s="343"/>
      <c r="BD640" s="343"/>
      <c r="BE640" s="475"/>
      <c r="BF640" s="475"/>
      <c r="BG640" s="475"/>
      <c r="BH640" s="475"/>
      <c r="BI640" s="475"/>
      <c r="BJ640" s="475"/>
      <c r="BK640" s="475"/>
      <c r="BL640" s="475"/>
      <c r="BM640" s="475"/>
      <c r="BN640" s="475"/>
      <c r="BO640" s="475"/>
      <c r="BP640" s="306"/>
      <c r="BQ640" s="496"/>
      <c r="BR640" s="496"/>
      <c r="BS640" s="496"/>
      <c r="BT640" s="496"/>
      <c r="BU640" s="496"/>
      <c r="BV640" s="496"/>
    </row>
    <row r="641" spans="1:74" s="52" customFormat="1" ht="12.75">
      <c r="A641" s="64">
        <v>2996.2204340404778</v>
      </c>
      <c r="B641" s="46" t="s">
        <v>320</v>
      </c>
      <c r="C641" s="47" t="s">
        <v>323</v>
      </c>
      <c r="D641" s="48">
        <v>174.88</v>
      </c>
      <c r="E641" s="49">
        <v>39.373800000000003</v>
      </c>
      <c r="F641" s="49">
        <v>6.4199999999999993E-2</v>
      </c>
      <c r="G641" s="49">
        <v>15.9</v>
      </c>
      <c r="H641" s="49">
        <v>0.36980000000000002</v>
      </c>
      <c r="I641" s="49">
        <v>0.1739</v>
      </c>
      <c r="J641" s="49">
        <v>44.996200000000002</v>
      </c>
      <c r="K641" s="49">
        <v>0.26029999999999998</v>
      </c>
      <c r="L641" s="49">
        <v>101.13820000000001</v>
      </c>
      <c r="M641" s="47"/>
      <c r="N641" s="50">
        <v>0.9843502213301295</v>
      </c>
      <c r="O641" s="50">
        <v>1.2689740921259965E-3</v>
      </c>
      <c r="P641" s="50">
        <v>0.33242634198750359</v>
      </c>
      <c r="Q641" s="50">
        <v>7.4362350965073614E-3</v>
      </c>
      <c r="R641" s="50">
        <v>3.6823717790466907E-3</v>
      </c>
      <c r="S641" s="50">
        <v>1.6769754173056459</v>
      </c>
      <c r="T641" s="50">
        <v>6.97226889465947E-3</v>
      </c>
      <c r="U641" s="50">
        <v>3.0131118304856184</v>
      </c>
      <c r="V641" s="51">
        <v>83.456452128097965</v>
      </c>
      <c r="X641" s="47" t="s">
        <v>1687</v>
      </c>
      <c r="Y641" s="47" t="s">
        <v>1687</v>
      </c>
      <c r="Z641" s="47" t="s">
        <v>1687</v>
      </c>
      <c r="AA641" s="47" t="s">
        <v>1687</v>
      </c>
      <c r="AB641" s="47" t="s">
        <v>1687</v>
      </c>
      <c r="AC641" s="47" t="s">
        <v>1687</v>
      </c>
      <c r="AD641" s="47" t="s">
        <v>1687</v>
      </c>
      <c r="AE641" s="312"/>
      <c r="AF641" s="465" t="s">
        <v>1755</v>
      </c>
      <c r="AG641" s="343">
        <v>40</v>
      </c>
      <c r="AH641" s="343">
        <v>15</v>
      </c>
      <c r="AI641" s="343"/>
      <c r="AJ641" s="343"/>
      <c r="AK641" s="343"/>
      <c r="AL641" s="343"/>
      <c r="AM641" s="343"/>
      <c r="AN641" s="343"/>
      <c r="AO641" s="343"/>
      <c r="AP641" s="343"/>
      <c r="AQ641" s="343"/>
      <c r="AR641" s="343"/>
      <c r="AS641" s="343"/>
      <c r="AT641" s="343"/>
      <c r="AU641" s="343"/>
      <c r="AV641" s="343"/>
      <c r="AW641" s="343"/>
      <c r="AX641" s="343"/>
      <c r="AY641" s="343"/>
      <c r="AZ641" s="343"/>
      <c r="BA641" s="343"/>
      <c r="BB641" s="343"/>
      <c r="BC641" s="343"/>
      <c r="BD641" s="343"/>
      <c r="BE641" s="475"/>
      <c r="BF641" s="475"/>
      <c r="BG641" s="475"/>
      <c r="BH641" s="475"/>
      <c r="BI641" s="475"/>
      <c r="BJ641" s="475"/>
      <c r="BK641" s="475"/>
      <c r="BL641" s="475"/>
      <c r="BM641" s="475"/>
      <c r="BN641" s="475"/>
      <c r="BO641" s="475"/>
      <c r="BP641" s="306"/>
      <c r="BQ641" s="496"/>
      <c r="BR641" s="496"/>
      <c r="BS641" s="496"/>
      <c r="BT641" s="496"/>
      <c r="BU641" s="496"/>
      <c r="BV641" s="496"/>
    </row>
    <row r="642" spans="1:74" s="52" customFormat="1" ht="12.75">
      <c r="A642" s="64">
        <v>2996.2204340404778</v>
      </c>
      <c r="B642" s="46" t="s">
        <v>320</v>
      </c>
      <c r="C642" s="47" t="s">
        <v>323</v>
      </c>
      <c r="D642" s="48">
        <v>179.88</v>
      </c>
      <c r="E642" s="49">
        <v>39.551499999999997</v>
      </c>
      <c r="F642" s="49">
        <v>3.1600000000000003E-2</v>
      </c>
      <c r="G642" s="49">
        <v>15.8515</v>
      </c>
      <c r="H642" s="49">
        <v>0.36199999999999999</v>
      </c>
      <c r="I642" s="49">
        <v>0.1966</v>
      </c>
      <c r="J642" s="49">
        <v>45.015300000000003</v>
      </c>
      <c r="K642" s="49">
        <v>0.24890000000000001</v>
      </c>
      <c r="L642" s="49">
        <v>101.2574</v>
      </c>
      <c r="M642" s="47"/>
      <c r="N642" s="50">
        <v>0.98714710913455428</v>
      </c>
      <c r="O642" s="50">
        <v>6.2356454929689514E-4</v>
      </c>
      <c r="P642" s="50">
        <v>0.33086077157893717</v>
      </c>
      <c r="Q642" s="50">
        <v>7.267271443972179E-3</v>
      </c>
      <c r="R642" s="50">
        <v>4.1561208937460955E-3</v>
      </c>
      <c r="S642" s="50">
        <v>1.6748951057779011</v>
      </c>
      <c r="T642" s="50">
        <v>6.6558183884439853E-3</v>
      </c>
      <c r="U642" s="50">
        <v>3.0116057617668517</v>
      </c>
      <c r="V642" s="51">
        <v>83.504434646606057</v>
      </c>
      <c r="X642" s="47" t="s">
        <v>1687</v>
      </c>
      <c r="Y642" s="47" t="s">
        <v>1687</v>
      </c>
      <c r="Z642" s="47" t="s">
        <v>1687</v>
      </c>
      <c r="AA642" s="47" t="s">
        <v>1687</v>
      </c>
      <c r="AB642" s="47" t="s">
        <v>1687</v>
      </c>
      <c r="AC642" s="47" t="s">
        <v>1687</v>
      </c>
      <c r="AD642" s="47" t="s">
        <v>1687</v>
      </c>
      <c r="AE642" s="312"/>
      <c r="AF642" s="465" t="s">
        <v>1755</v>
      </c>
      <c r="AG642" s="343">
        <v>40</v>
      </c>
      <c r="AH642" s="343">
        <v>15</v>
      </c>
      <c r="AI642" s="343"/>
      <c r="AJ642" s="343"/>
      <c r="AK642" s="343"/>
      <c r="AL642" s="343"/>
      <c r="AM642" s="343"/>
      <c r="AN642" s="343"/>
      <c r="AO642" s="343"/>
      <c r="AP642" s="343"/>
      <c r="AQ642" s="343"/>
      <c r="AR642" s="343"/>
      <c r="AS642" s="343"/>
      <c r="AT642" s="343"/>
      <c r="AU642" s="343"/>
      <c r="AV642" s="343"/>
      <c r="AW642" s="343"/>
      <c r="AX642" s="343"/>
      <c r="AY642" s="343"/>
      <c r="AZ642" s="343"/>
      <c r="BA642" s="343"/>
      <c r="BB642" s="343"/>
      <c r="BC642" s="343"/>
      <c r="BD642" s="343"/>
      <c r="BE642" s="475"/>
      <c r="BF642" s="475"/>
      <c r="BG642" s="475"/>
      <c r="BH642" s="475"/>
      <c r="BI642" s="475"/>
      <c r="BJ642" s="475"/>
      <c r="BK642" s="475"/>
      <c r="BL642" s="475"/>
      <c r="BM642" s="475"/>
      <c r="BN642" s="475"/>
      <c r="BO642" s="475"/>
      <c r="BP642" s="306"/>
      <c r="BQ642" s="496"/>
      <c r="BR642" s="496"/>
      <c r="BS642" s="496"/>
      <c r="BT642" s="496"/>
      <c r="BU642" s="496"/>
      <c r="BV642" s="496"/>
    </row>
    <row r="643" spans="1:74" s="52" customFormat="1" ht="12.75">
      <c r="A643" s="64">
        <v>2996.2204340404778</v>
      </c>
      <c r="B643" s="46" t="s">
        <v>320</v>
      </c>
      <c r="C643" s="47" t="s">
        <v>323</v>
      </c>
      <c r="D643" s="48">
        <v>184.88</v>
      </c>
      <c r="E643" s="49">
        <v>39.357999999999997</v>
      </c>
      <c r="F643" s="49">
        <v>3.15E-2</v>
      </c>
      <c r="G643" s="49">
        <v>15.744400000000001</v>
      </c>
      <c r="H643" s="49">
        <v>0.33429999999999999</v>
      </c>
      <c r="I643" s="49">
        <v>0.26250000000000001</v>
      </c>
      <c r="J643" s="49">
        <v>44.956899999999997</v>
      </c>
      <c r="K643" s="49">
        <v>0.25159999999999999</v>
      </c>
      <c r="L643" s="49">
        <v>100.9392</v>
      </c>
      <c r="M643" s="47"/>
      <c r="N643" s="50">
        <v>0.98556111129124946</v>
      </c>
      <c r="O643" s="50">
        <v>6.2364365195968438E-4</v>
      </c>
      <c r="P643" s="50">
        <v>0.32971039985452649</v>
      </c>
      <c r="Q643" s="50">
        <v>6.733344053400884E-3</v>
      </c>
      <c r="R643" s="50">
        <v>5.5675686937874582E-3</v>
      </c>
      <c r="S643" s="50">
        <v>1.6782452999639463</v>
      </c>
      <c r="T643" s="50">
        <v>6.7502338959610142E-3</v>
      </c>
      <c r="U643" s="50">
        <v>3.0131916014048312</v>
      </c>
      <c r="V643" s="51">
        <v>83.579797109849892</v>
      </c>
      <c r="X643" s="47" t="s">
        <v>1687</v>
      </c>
      <c r="Y643" s="47" t="s">
        <v>1687</v>
      </c>
      <c r="Z643" s="47" t="s">
        <v>1687</v>
      </c>
      <c r="AA643" s="47" t="s">
        <v>1687</v>
      </c>
      <c r="AB643" s="47" t="s">
        <v>1687</v>
      </c>
      <c r="AC643" s="47" t="s">
        <v>1687</v>
      </c>
      <c r="AD643" s="47" t="s">
        <v>1687</v>
      </c>
      <c r="AE643" s="312"/>
      <c r="AF643" s="465" t="s">
        <v>1755</v>
      </c>
      <c r="AG643" s="343">
        <v>40</v>
      </c>
      <c r="AH643" s="343">
        <v>15</v>
      </c>
      <c r="AI643" s="343"/>
      <c r="AJ643" s="343"/>
      <c r="AK643" s="343"/>
      <c r="AL643" s="343"/>
      <c r="AM643" s="343"/>
      <c r="AN643" s="343"/>
      <c r="AO643" s="343"/>
      <c r="AP643" s="343"/>
      <c r="AQ643" s="343"/>
      <c r="AR643" s="343"/>
      <c r="AS643" s="343"/>
      <c r="AT643" s="343"/>
      <c r="AU643" s="343"/>
      <c r="AV643" s="343"/>
      <c r="AW643" s="343"/>
      <c r="AX643" s="343"/>
      <c r="AY643" s="343"/>
      <c r="AZ643" s="343"/>
      <c r="BA643" s="343"/>
      <c r="BB643" s="343"/>
      <c r="BC643" s="343"/>
      <c r="BD643" s="343"/>
      <c r="BE643" s="475"/>
      <c r="BF643" s="475"/>
      <c r="BG643" s="475"/>
      <c r="BH643" s="475"/>
      <c r="BI643" s="475"/>
      <c r="BJ643" s="475"/>
      <c r="BK643" s="475"/>
      <c r="BL643" s="475"/>
      <c r="BM643" s="475"/>
      <c r="BN643" s="475"/>
      <c r="BO643" s="475"/>
      <c r="BP643" s="306"/>
      <c r="BQ643" s="496"/>
      <c r="BR643" s="496"/>
      <c r="BS643" s="496"/>
      <c r="BT643" s="496"/>
      <c r="BU643" s="496"/>
      <c r="BV643" s="496"/>
    </row>
    <row r="644" spans="1:74" s="52" customFormat="1" ht="12.75">
      <c r="A644" s="64">
        <v>2996.2204340404778</v>
      </c>
      <c r="B644" s="46" t="s">
        <v>320</v>
      </c>
      <c r="C644" s="47" t="s">
        <v>323</v>
      </c>
      <c r="D644" s="48">
        <v>189.87</v>
      </c>
      <c r="E644" s="49">
        <v>39.444800000000001</v>
      </c>
      <c r="F644" s="49">
        <v>2.1700000000000001E-2</v>
      </c>
      <c r="G644" s="49">
        <v>15.6762</v>
      </c>
      <c r="H644" s="49">
        <v>0.40350000000000003</v>
      </c>
      <c r="I644" s="49">
        <v>0.17580000000000001</v>
      </c>
      <c r="J644" s="49">
        <v>44.955300000000001</v>
      </c>
      <c r="K644" s="49">
        <v>0.25359999999999999</v>
      </c>
      <c r="L644" s="49">
        <v>100.93090000000001</v>
      </c>
      <c r="M644" s="47"/>
      <c r="N644" s="50">
        <v>0.98726924724405507</v>
      </c>
      <c r="O644" s="50">
        <v>4.2941874643326528E-4</v>
      </c>
      <c r="P644" s="50">
        <v>0.32812750823766756</v>
      </c>
      <c r="Q644" s="50">
        <v>8.1233147757891061E-3</v>
      </c>
      <c r="R644" s="50">
        <v>3.7269233495589838E-3</v>
      </c>
      <c r="S644" s="50">
        <v>1.6773948165273143</v>
      </c>
      <c r="T644" s="50">
        <v>6.8006863822598802E-3</v>
      </c>
      <c r="U644" s="50">
        <v>3.0118719152630784</v>
      </c>
      <c r="V644" s="51">
        <v>83.638800516662442</v>
      </c>
      <c r="X644" s="47" t="s">
        <v>1687</v>
      </c>
      <c r="Y644" s="47" t="s">
        <v>1687</v>
      </c>
      <c r="Z644" s="47" t="s">
        <v>1687</v>
      </c>
      <c r="AA644" s="47" t="s">
        <v>1687</v>
      </c>
      <c r="AB644" s="47" t="s">
        <v>1687</v>
      </c>
      <c r="AC644" s="47" t="s">
        <v>1687</v>
      </c>
      <c r="AD644" s="47" t="s">
        <v>1687</v>
      </c>
      <c r="AE644" s="312"/>
      <c r="AF644" s="465" t="s">
        <v>1755</v>
      </c>
      <c r="AG644" s="343">
        <v>40</v>
      </c>
      <c r="AH644" s="343">
        <v>15</v>
      </c>
      <c r="AI644" s="343"/>
      <c r="AJ644" s="343"/>
      <c r="AK644" s="343"/>
      <c r="AL644" s="343"/>
      <c r="AM644" s="343"/>
      <c r="AN644" s="343"/>
      <c r="AO644" s="343"/>
      <c r="AP644" s="343"/>
      <c r="AQ644" s="343"/>
      <c r="AR644" s="343"/>
      <c r="AS644" s="343"/>
      <c r="AT644" s="343"/>
      <c r="AU644" s="343"/>
      <c r="AV644" s="343"/>
      <c r="AW644" s="343"/>
      <c r="AX644" s="343"/>
      <c r="AY644" s="343"/>
      <c r="AZ644" s="343"/>
      <c r="BA644" s="343"/>
      <c r="BB644" s="343"/>
      <c r="BC644" s="343"/>
      <c r="BD644" s="343"/>
      <c r="BE644" s="475"/>
      <c r="BF644" s="475"/>
      <c r="BG644" s="475"/>
      <c r="BH644" s="475"/>
      <c r="BI644" s="475"/>
      <c r="BJ644" s="475"/>
      <c r="BK644" s="475"/>
      <c r="BL644" s="475"/>
      <c r="BM644" s="475"/>
      <c r="BN644" s="475"/>
      <c r="BO644" s="475"/>
      <c r="BP644" s="306"/>
      <c r="BQ644" s="496"/>
      <c r="BR644" s="496"/>
      <c r="BS644" s="496"/>
      <c r="BT644" s="496"/>
      <c r="BU644" s="496"/>
      <c r="BV644" s="496"/>
    </row>
    <row r="645" spans="1:74" s="52" customFormat="1" ht="12.75">
      <c r="A645" s="64">
        <v>2996.2204340404778</v>
      </c>
      <c r="B645" s="46" t="s">
        <v>320</v>
      </c>
      <c r="C645" s="47" t="s">
        <v>323</v>
      </c>
      <c r="D645" s="48">
        <v>194.87</v>
      </c>
      <c r="E645" s="49">
        <v>39.133600000000001</v>
      </c>
      <c r="F645" s="49">
        <v>5.0500000000000003E-2</v>
      </c>
      <c r="G645" s="49">
        <v>15.8239</v>
      </c>
      <c r="H645" s="49">
        <v>0.36070000000000002</v>
      </c>
      <c r="I645" s="49">
        <v>0.19889999999999999</v>
      </c>
      <c r="J645" s="49">
        <v>44.7821</v>
      </c>
      <c r="K645" s="49">
        <v>0.24840000000000001</v>
      </c>
      <c r="L645" s="49">
        <v>100.59810000000002</v>
      </c>
      <c r="M645" s="47"/>
      <c r="N645" s="50">
        <v>0.98384616816053894</v>
      </c>
      <c r="O645" s="50">
        <v>1.0037930630814305E-3</v>
      </c>
      <c r="P645" s="50">
        <v>0.33269549534463772</v>
      </c>
      <c r="Q645" s="50">
        <v>7.2940280917575435E-3</v>
      </c>
      <c r="R645" s="50">
        <v>4.2354340062839184E-3</v>
      </c>
      <c r="S645" s="50">
        <v>1.6783803947435854</v>
      </c>
      <c r="T645" s="50">
        <v>6.6909323034140093E-3</v>
      </c>
      <c r="U645" s="50">
        <v>3.0141462457132988</v>
      </c>
      <c r="V645" s="51">
        <v>83.456840341811116</v>
      </c>
      <c r="X645" s="47" t="s">
        <v>1687</v>
      </c>
      <c r="Y645" s="47" t="s">
        <v>1687</v>
      </c>
      <c r="Z645" s="47" t="s">
        <v>1687</v>
      </c>
      <c r="AA645" s="47" t="s">
        <v>1687</v>
      </c>
      <c r="AB645" s="47" t="s">
        <v>1687</v>
      </c>
      <c r="AC645" s="47" t="s">
        <v>1687</v>
      </c>
      <c r="AD645" s="47" t="s">
        <v>1687</v>
      </c>
      <c r="AE645" s="312"/>
      <c r="AF645" s="465" t="s">
        <v>1755</v>
      </c>
      <c r="AG645" s="343">
        <v>40</v>
      </c>
      <c r="AH645" s="343">
        <v>15</v>
      </c>
      <c r="AI645" s="343"/>
      <c r="AJ645" s="343"/>
      <c r="AK645" s="343"/>
      <c r="AL645" s="343"/>
      <c r="AM645" s="343"/>
      <c r="AN645" s="343"/>
      <c r="AO645" s="343"/>
      <c r="AP645" s="343"/>
      <c r="AQ645" s="343"/>
      <c r="AR645" s="343"/>
      <c r="AS645" s="343"/>
      <c r="AT645" s="343"/>
      <c r="AU645" s="343"/>
      <c r="AV645" s="343"/>
      <c r="AW645" s="343"/>
      <c r="AX645" s="343"/>
      <c r="AY645" s="343"/>
      <c r="AZ645" s="343"/>
      <c r="BA645" s="343"/>
      <c r="BB645" s="343"/>
      <c r="BC645" s="343"/>
      <c r="BD645" s="343"/>
      <c r="BE645" s="475"/>
      <c r="BF645" s="475"/>
      <c r="BG645" s="475"/>
      <c r="BH645" s="475"/>
      <c r="BI645" s="475"/>
      <c r="BJ645" s="475"/>
      <c r="BK645" s="475"/>
      <c r="BL645" s="475"/>
      <c r="BM645" s="475"/>
      <c r="BN645" s="475"/>
      <c r="BO645" s="475"/>
      <c r="BP645" s="306"/>
      <c r="BQ645" s="496"/>
      <c r="BR645" s="496"/>
      <c r="BS645" s="496"/>
      <c r="BT645" s="496"/>
      <c r="BU645" s="496"/>
      <c r="BV645" s="496"/>
    </row>
    <row r="646" spans="1:74" s="52" customFormat="1" ht="12.75">
      <c r="A646" s="64">
        <v>2996.2204340404778</v>
      </c>
      <c r="B646" s="46" t="s">
        <v>320</v>
      </c>
      <c r="C646" s="47" t="s">
        <v>323</v>
      </c>
      <c r="D646" s="48">
        <v>199.87</v>
      </c>
      <c r="E646" s="49">
        <v>39.377200000000002</v>
      </c>
      <c r="F646" s="49">
        <v>2.5399999999999999E-2</v>
      </c>
      <c r="G646" s="49">
        <v>15.630100000000001</v>
      </c>
      <c r="H646" s="49">
        <v>0.38069999999999998</v>
      </c>
      <c r="I646" s="49">
        <v>0.2321</v>
      </c>
      <c r="J646" s="49">
        <v>44.862299999999998</v>
      </c>
      <c r="K646" s="49">
        <v>0.26679999999999998</v>
      </c>
      <c r="L646" s="49">
        <v>100.77460000000001</v>
      </c>
      <c r="M646" s="47"/>
      <c r="N646" s="50">
        <v>0.98718411139846263</v>
      </c>
      <c r="O646" s="50">
        <v>5.0345708514227627E-4</v>
      </c>
      <c r="P646" s="50">
        <v>0.32769595152630315</v>
      </c>
      <c r="Q646" s="50">
        <v>7.6767976716760411E-3</v>
      </c>
      <c r="R646" s="50">
        <v>4.9284936921801309E-3</v>
      </c>
      <c r="S646" s="50">
        <v>1.6766538331383594</v>
      </c>
      <c r="T646" s="50">
        <v>7.166329919128695E-3</v>
      </c>
      <c r="U646" s="50">
        <v>3.0118089744312524</v>
      </c>
      <c r="V646" s="51">
        <v>83.650760259835181</v>
      </c>
      <c r="X646" s="47" t="s">
        <v>1687</v>
      </c>
      <c r="Y646" s="47" t="s">
        <v>1687</v>
      </c>
      <c r="Z646" s="47" t="s">
        <v>1687</v>
      </c>
      <c r="AA646" s="47" t="s">
        <v>1687</v>
      </c>
      <c r="AB646" s="47" t="s">
        <v>1687</v>
      </c>
      <c r="AC646" s="47" t="s">
        <v>1687</v>
      </c>
      <c r="AD646" s="47" t="s">
        <v>1687</v>
      </c>
      <c r="AE646" s="312"/>
      <c r="AF646" s="465" t="s">
        <v>1755</v>
      </c>
      <c r="AG646" s="343">
        <v>40</v>
      </c>
      <c r="AH646" s="343">
        <v>15</v>
      </c>
      <c r="AI646" s="343"/>
      <c r="AJ646" s="343"/>
      <c r="AK646" s="343"/>
      <c r="AL646" s="343"/>
      <c r="AM646" s="343"/>
      <c r="AN646" s="343"/>
      <c r="AO646" s="343"/>
      <c r="AP646" s="343"/>
      <c r="AQ646" s="343"/>
      <c r="AR646" s="343"/>
      <c r="AS646" s="343"/>
      <c r="AT646" s="343"/>
      <c r="AU646" s="343"/>
      <c r="AV646" s="343"/>
      <c r="AW646" s="343"/>
      <c r="AX646" s="343"/>
      <c r="AY646" s="343"/>
      <c r="AZ646" s="343"/>
      <c r="BA646" s="343"/>
      <c r="BB646" s="343"/>
      <c r="BC646" s="343"/>
      <c r="BD646" s="343"/>
      <c r="BE646" s="475"/>
      <c r="BF646" s="475"/>
      <c r="BG646" s="475"/>
      <c r="BH646" s="475"/>
      <c r="BI646" s="475"/>
      <c r="BJ646" s="475"/>
      <c r="BK646" s="475"/>
      <c r="BL646" s="475"/>
      <c r="BM646" s="475"/>
      <c r="BN646" s="475"/>
      <c r="BO646" s="475"/>
      <c r="BP646" s="306"/>
      <c r="BQ646" s="496"/>
      <c r="BR646" s="496"/>
      <c r="BS646" s="496"/>
      <c r="BT646" s="496"/>
      <c r="BU646" s="496"/>
      <c r="BV646" s="496"/>
    </row>
    <row r="647" spans="1:74" s="52" customFormat="1" ht="12.75">
      <c r="A647" s="64">
        <v>2996.2204340404778</v>
      </c>
      <c r="B647" s="46" t="s">
        <v>320</v>
      </c>
      <c r="C647" s="47" t="s">
        <v>323</v>
      </c>
      <c r="D647" s="48">
        <v>204.86</v>
      </c>
      <c r="E647" s="49">
        <v>39.3461</v>
      </c>
      <c r="F647" s="49">
        <v>3.9899999999999998E-2</v>
      </c>
      <c r="G647" s="49">
        <v>15.646599999999999</v>
      </c>
      <c r="H647" s="49">
        <v>0.3412</v>
      </c>
      <c r="I647" s="49">
        <v>0.2094</v>
      </c>
      <c r="J647" s="49">
        <v>44.934199999999997</v>
      </c>
      <c r="K647" s="49">
        <v>0.2631</v>
      </c>
      <c r="L647" s="49">
        <v>100.7805</v>
      </c>
      <c r="M647" s="47"/>
      <c r="N647" s="50">
        <v>0.98616824208529008</v>
      </c>
      <c r="O647" s="50">
        <v>7.9067431689037874E-4</v>
      </c>
      <c r="P647" s="50">
        <v>0.32796333604790162</v>
      </c>
      <c r="Q647" s="50">
        <v>6.8786345408641337E-3</v>
      </c>
      <c r="R647" s="50">
        <v>4.4454091375091872E-3</v>
      </c>
      <c r="S647" s="50">
        <v>1.6789388585468148</v>
      </c>
      <c r="T647" s="50">
        <v>7.0652546056590854E-3</v>
      </c>
      <c r="U647" s="50">
        <v>3.0122504092809295</v>
      </c>
      <c r="V647" s="51">
        <v>83.658230235074697</v>
      </c>
      <c r="X647" s="47" t="s">
        <v>1687</v>
      </c>
      <c r="Y647" s="47" t="s">
        <v>1687</v>
      </c>
      <c r="Z647" s="47" t="s">
        <v>1687</v>
      </c>
      <c r="AA647" s="47" t="s">
        <v>1687</v>
      </c>
      <c r="AB647" s="47" t="s">
        <v>1687</v>
      </c>
      <c r="AC647" s="47" t="s">
        <v>1687</v>
      </c>
      <c r="AD647" s="47" t="s">
        <v>1687</v>
      </c>
      <c r="AE647" s="312"/>
      <c r="AF647" s="465" t="s">
        <v>1755</v>
      </c>
      <c r="AG647" s="343">
        <v>40</v>
      </c>
      <c r="AH647" s="343">
        <v>15</v>
      </c>
      <c r="AI647" s="343"/>
      <c r="AJ647" s="343"/>
      <c r="AK647" s="343"/>
      <c r="AL647" s="343"/>
      <c r="AM647" s="343"/>
      <c r="AN647" s="343"/>
      <c r="AO647" s="343"/>
      <c r="AP647" s="343"/>
      <c r="AQ647" s="343"/>
      <c r="AR647" s="343"/>
      <c r="AS647" s="343"/>
      <c r="AT647" s="343"/>
      <c r="AU647" s="343"/>
      <c r="AV647" s="343"/>
      <c r="AW647" s="343"/>
      <c r="AX647" s="343"/>
      <c r="AY647" s="343"/>
      <c r="AZ647" s="343"/>
      <c r="BA647" s="343"/>
      <c r="BB647" s="343"/>
      <c r="BC647" s="343"/>
      <c r="BD647" s="343"/>
      <c r="BE647" s="475"/>
      <c r="BF647" s="475"/>
      <c r="BG647" s="475"/>
      <c r="BH647" s="475"/>
      <c r="BI647" s="475"/>
      <c r="BJ647" s="475"/>
      <c r="BK647" s="475"/>
      <c r="BL647" s="475"/>
      <c r="BM647" s="475"/>
      <c r="BN647" s="475"/>
      <c r="BO647" s="475"/>
      <c r="BP647" s="306"/>
      <c r="BQ647" s="496"/>
      <c r="BR647" s="496"/>
      <c r="BS647" s="496"/>
      <c r="BT647" s="496"/>
      <c r="BU647" s="496"/>
      <c r="BV647" s="496"/>
    </row>
    <row r="648" spans="1:74" s="52" customFormat="1" ht="12.75">
      <c r="A648" s="64">
        <v>2996.2204340404778</v>
      </c>
      <c r="B648" s="46" t="s">
        <v>320</v>
      </c>
      <c r="C648" s="47" t="s">
        <v>323</v>
      </c>
      <c r="D648" s="48">
        <v>209.86</v>
      </c>
      <c r="E648" s="49">
        <v>39.450099999999999</v>
      </c>
      <c r="F648" s="49">
        <v>4.1599999999999998E-2</v>
      </c>
      <c r="G648" s="49">
        <v>15.9693</v>
      </c>
      <c r="H648" s="49">
        <v>0.33550000000000002</v>
      </c>
      <c r="I648" s="49">
        <v>0.2402</v>
      </c>
      <c r="J648" s="49">
        <v>45.101300000000002</v>
      </c>
      <c r="K648" s="49">
        <v>0.2472</v>
      </c>
      <c r="L648" s="49">
        <v>101.38520000000001</v>
      </c>
      <c r="M648" s="47"/>
      <c r="N648" s="50">
        <v>0.98423904212438773</v>
      </c>
      <c r="O648" s="50">
        <v>8.2058056289441468E-4</v>
      </c>
      <c r="P648" s="50">
        <v>0.33319183750992032</v>
      </c>
      <c r="Q648" s="50">
        <v>6.7326943180785947E-3</v>
      </c>
      <c r="R648" s="50">
        <v>5.0758785498115789E-3</v>
      </c>
      <c r="S648" s="50">
        <v>1.6774519377553747</v>
      </c>
      <c r="T648" s="50">
        <v>6.6078259293561228E-3</v>
      </c>
      <c r="U648" s="50">
        <v>3.0141197967498239</v>
      </c>
      <c r="V648" s="51">
        <v>83.428599257172891</v>
      </c>
      <c r="X648" s="47" t="s">
        <v>1687</v>
      </c>
      <c r="Y648" s="47" t="s">
        <v>1687</v>
      </c>
      <c r="Z648" s="47" t="s">
        <v>1687</v>
      </c>
      <c r="AA648" s="47" t="s">
        <v>1687</v>
      </c>
      <c r="AB648" s="47" t="s">
        <v>1687</v>
      </c>
      <c r="AC648" s="47" t="s">
        <v>1687</v>
      </c>
      <c r="AD648" s="47" t="s">
        <v>1687</v>
      </c>
      <c r="AE648" s="312"/>
      <c r="AF648" s="465" t="s">
        <v>1755</v>
      </c>
      <c r="AG648" s="343">
        <v>40</v>
      </c>
      <c r="AH648" s="343">
        <v>15</v>
      </c>
      <c r="AI648" s="343"/>
      <c r="AJ648" s="343"/>
      <c r="AK648" s="343"/>
      <c r="AL648" s="343"/>
      <c r="AM648" s="343"/>
      <c r="AN648" s="343"/>
      <c r="AO648" s="343"/>
      <c r="AP648" s="343"/>
      <c r="AQ648" s="343"/>
      <c r="AR648" s="343"/>
      <c r="AS648" s="343"/>
      <c r="AT648" s="343"/>
      <c r="AU648" s="343"/>
      <c r="AV648" s="343"/>
      <c r="AW648" s="343"/>
      <c r="AX648" s="343"/>
      <c r="AY648" s="343"/>
      <c r="AZ648" s="343"/>
      <c r="BA648" s="343"/>
      <c r="BB648" s="343"/>
      <c r="BC648" s="343"/>
      <c r="BD648" s="343"/>
      <c r="BE648" s="475"/>
      <c r="BF648" s="475"/>
      <c r="BG648" s="475"/>
      <c r="BH648" s="475"/>
      <c r="BI648" s="475"/>
      <c r="BJ648" s="475"/>
      <c r="BK648" s="475"/>
      <c r="BL648" s="475"/>
      <c r="BM648" s="475"/>
      <c r="BN648" s="475"/>
      <c r="BO648" s="475"/>
      <c r="BP648" s="306"/>
      <c r="BQ648" s="496"/>
      <c r="BR648" s="496"/>
      <c r="BS648" s="496"/>
      <c r="BT648" s="496"/>
      <c r="BU648" s="496"/>
      <c r="BV648" s="496"/>
    </row>
    <row r="649" spans="1:74" s="52" customFormat="1" ht="12.75">
      <c r="A649" s="64">
        <v>2996.2204340404778</v>
      </c>
      <c r="B649" s="46" t="s">
        <v>320</v>
      </c>
      <c r="C649" s="47" t="s">
        <v>323</v>
      </c>
      <c r="D649" s="48">
        <v>214.86</v>
      </c>
      <c r="E649" s="49">
        <v>39.096899999999998</v>
      </c>
      <c r="F649" s="49">
        <v>2.0500000000000001E-2</v>
      </c>
      <c r="G649" s="49">
        <v>16.293600000000001</v>
      </c>
      <c r="H649" s="49">
        <v>0.30859999999999999</v>
      </c>
      <c r="I649" s="49">
        <v>0.22919999999999999</v>
      </c>
      <c r="J649" s="49">
        <v>44.897799999999997</v>
      </c>
      <c r="K649" s="49">
        <v>0.26179999999999998</v>
      </c>
      <c r="L649" s="49">
        <v>101.10839999999999</v>
      </c>
      <c r="M649" s="47"/>
      <c r="N649" s="50">
        <v>0.9803427475075277</v>
      </c>
      <c r="O649" s="50">
        <v>4.0641047485218113E-4</v>
      </c>
      <c r="P649" s="50">
        <v>0.34167142677571222</v>
      </c>
      <c r="Q649" s="50">
        <v>6.2240837951404648E-3</v>
      </c>
      <c r="R649" s="50">
        <v>4.8678363493343292E-3</v>
      </c>
      <c r="S649" s="50">
        <v>1.6782985656794718</v>
      </c>
      <c r="T649" s="50">
        <v>7.0333609607297438E-3</v>
      </c>
      <c r="U649" s="50">
        <v>3.0188444315427683</v>
      </c>
      <c r="V649" s="51">
        <v>83.08532166062399</v>
      </c>
      <c r="X649" s="47" t="s">
        <v>1687</v>
      </c>
      <c r="Y649" s="47" t="s">
        <v>1687</v>
      </c>
      <c r="Z649" s="47" t="s">
        <v>1687</v>
      </c>
      <c r="AA649" s="47" t="s">
        <v>1687</v>
      </c>
      <c r="AB649" s="47" t="s">
        <v>1687</v>
      </c>
      <c r="AC649" s="47" t="s">
        <v>1687</v>
      </c>
      <c r="AD649" s="47" t="s">
        <v>1687</v>
      </c>
      <c r="AE649" s="312"/>
      <c r="AF649" s="465" t="s">
        <v>1755</v>
      </c>
      <c r="AG649" s="343">
        <v>40</v>
      </c>
      <c r="AH649" s="343">
        <v>15</v>
      </c>
      <c r="AI649" s="343"/>
      <c r="AJ649" s="343"/>
      <c r="AK649" s="343"/>
      <c r="AL649" s="343"/>
      <c r="AM649" s="343"/>
      <c r="AN649" s="343"/>
      <c r="AO649" s="343"/>
      <c r="AP649" s="343"/>
      <c r="AQ649" s="343"/>
      <c r="AR649" s="343"/>
      <c r="AS649" s="343"/>
      <c r="AT649" s="343"/>
      <c r="AU649" s="343"/>
      <c r="AV649" s="343"/>
      <c r="AW649" s="343"/>
      <c r="AX649" s="343"/>
      <c r="AY649" s="343"/>
      <c r="AZ649" s="343"/>
      <c r="BA649" s="343"/>
      <c r="BB649" s="343"/>
      <c r="BC649" s="343"/>
      <c r="BD649" s="343"/>
      <c r="BE649" s="475"/>
      <c r="BF649" s="475"/>
      <c r="BG649" s="475"/>
      <c r="BH649" s="475"/>
      <c r="BI649" s="475"/>
      <c r="BJ649" s="475"/>
      <c r="BK649" s="475"/>
      <c r="BL649" s="475"/>
      <c r="BM649" s="475"/>
      <c r="BN649" s="475"/>
      <c r="BO649" s="475"/>
      <c r="BP649" s="306"/>
      <c r="BQ649" s="496"/>
      <c r="BR649" s="496"/>
      <c r="BS649" s="496"/>
      <c r="BT649" s="496"/>
      <c r="BU649" s="496"/>
      <c r="BV649" s="496"/>
    </row>
    <row r="650" spans="1:74" s="52" customFormat="1" ht="12.75">
      <c r="A650" s="64">
        <v>2996.2204340404778</v>
      </c>
      <c r="B650" s="46" t="s">
        <v>320</v>
      </c>
      <c r="C650" s="47" t="s">
        <v>323</v>
      </c>
      <c r="D650" s="48">
        <v>219.85</v>
      </c>
      <c r="E650" s="49">
        <v>39.2254</v>
      </c>
      <c r="F650" s="49">
        <v>4.02E-2</v>
      </c>
      <c r="G650" s="49">
        <v>15.882899999999999</v>
      </c>
      <c r="H650" s="49">
        <v>0.3372</v>
      </c>
      <c r="I650" s="49">
        <v>0.25919999999999999</v>
      </c>
      <c r="J650" s="49">
        <v>45.147199999999998</v>
      </c>
      <c r="K650" s="49">
        <v>0.24560000000000001</v>
      </c>
      <c r="L650" s="49">
        <v>101.1377</v>
      </c>
      <c r="M650" s="47"/>
      <c r="N650" s="50">
        <v>0.98133108101178068</v>
      </c>
      <c r="O650" s="50">
        <v>7.9515105834598865E-4</v>
      </c>
      <c r="P650" s="50">
        <v>0.33230277556348287</v>
      </c>
      <c r="Q650" s="50">
        <v>6.7854652626012412E-3</v>
      </c>
      <c r="R650" s="50">
        <v>5.49248538028951E-3</v>
      </c>
      <c r="S650" s="50">
        <v>1.6837885020419285</v>
      </c>
      <c r="T650" s="50">
        <v>6.5831565530981373E-3</v>
      </c>
      <c r="U650" s="50">
        <v>3.0170786168715269</v>
      </c>
      <c r="V650" s="51">
        <v>83.517473675191354</v>
      </c>
      <c r="X650" s="47" t="s">
        <v>1687</v>
      </c>
      <c r="Y650" s="47" t="s">
        <v>1687</v>
      </c>
      <c r="Z650" s="47" t="s">
        <v>1687</v>
      </c>
      <c r="AA650" s="47" t="s">
        <v>1687</v>
      </c>
      <c r="AB650" s="47" t="s">
        <v>1687</v>
      </c>
      <c r="AC650" s="47" t="s">
        <v>1687</v>
      </c>
      <c r="AD650" s="47" t="s">
        <v>1687</v>
      </c>
      <c r="AE650" s="312"/>
      <c r="AF650" s="465" t="s">
        <v>1755</v>
      </c>
      <c r="AG650" s="343">
        <v>40</v>
      </c>
      <c r="AH650" s="343">
        <v>15</v>
      </c>
      <c r="AI650" s="343"/>
      <c r="AJ650" s="343"/>
      <c r="AK650" s="343"/>
      <c r="AL650" s="343"/>
      <c r="AM650" s="343"/>
      <c r="AN650" s="343"/>
      <c r="AO650" s="343"/>
      <c r="AP650" s="343"/>
      <c r="AQ650" s="343"/>
      <c r="AR650" s="343"/>
      <c r="AS650" s="343"/>
      <c r="AT650" s="343"/>
      <c r="AU650" s="343"/>
      <c r="AV650" s="343"/>
      <c r="AW650" s="343"/>
      <c r="AX650" s="343"/>
      <c r="AY650" s="343"/>
      <c r="AZ650" s="343"/>
      <c r="BA650" s="343"/>
      <c r="BB650" s="343"/>
      <c r="BC650" s="343"/>
      <c r="BD650" s="343"/>
      <c r="BE650" s="475"/>
      <c r="BF650" s="475"/>
      <c r="BG650" s="475"/>
      <c r="BH650" s="475"/>
      <c r="BI650" s="475"/>
      <c r="BJ650" s="475"/>
      <c r="BK650" s="475"/>
      <c r="BL650" s="475"/>
      <c r="BM650" s="475"/>
      <c r="BN650" s="475"/>
      <c r="BO650" s="475"/>
      <c r="BP650" s="306"/>
      <c r="BQ650" s="496"/>
      <c r="BR650" s="496"/>
      <c r="BS650" s="496"/>
      <c r="BT650" s="496"/>
      <c r="BU650" s="496"/>
      <c r="BV650" s="496"/>
    </row>
    <row r="651" spans="1:74" s="52" customFormat="1" ht="12.75">
      <c r="A651" s="64">
        <v>2996.2204340404778</v>
      </c>
      <c r="B651" s="46" t="s">
        <v>320</v>
      </c>
      <c r="C651" s="47" t="s">
        <v>323</v>
      </c>
      <c r="D651" s="48">
        <v>224.85</v>
      </c>
      <c r="E651" s="49">
        <v>39.430300000000003</v>
      </c>
      <c r="F651" s="49">
        <v>3.0300000000000001E-2</v>
      </c>
      <c r="G651" s="49">
        <v>16.1143</v>
      </c>
      <c r="H651" s="49">
        <v>0.33040000000000003</v>
      </c>
      <c r="I651" s="49">
        <v>0.21310000000000001</v>
      </c>
      <c r="J651" s="49">
        <v>44.956699999999998</v>
      </c>
      <c r="K651" s="49">
        <v>0.26340000000000002</v>
      </c>
      <c r="L651" s="49">
        <v>101.3385</v>
      </c>
      <c r="M651" s="47"/>
      <c r="N651" s="50">
        <v>0.98479173972035983</v>
      </c>
      <c r="O651" s="50">
        <v>5.9831840070601527E-4</v>
      </c>
      <c r="P651" s="50">
        <v>0.33657492248542642</v>
      </c>
      <c r="Q651" s="50">
        <v>6.6374039098234076E-3</v>
      </c>
      <c r="R651" s="50">
        <v>4.5079958205252466E-3</v>
      </c>
      <c r="S651" s="50">
        <v>1.6738528887242243</v>
      </c>
      <c r="T651" s="50">
        <v>7.0483544171630955E-3</v>
      </c>
      <c r="U651" s="50">
        <v>3.0140116234782282</v>
      </c>
      <c r="V651" s="51">
        <v>83.258542256092596</v>
      </c>
      <c r="X651" s="47" t="s">
        <v>1687</v>
      </c>
      <c r="Y651" s="47" t="s">
        <v>1687</v>
      </c>
      <c r="Z651" s="47" t="s">
        <v>1687</v>
      </c>
      <c r="AA651" s="47" t="s">
        <v>1687</v>
      </c>
      <c r="AB651" s="47" t="s">
        <v>1687</v>
      </c>
      <c r="AC651" s="47" t="s">
        <v>1687</v>
      </c>
      <c r="AD651" s="47" t="s">
        <v>1687</v>
      </c>
      <c r="AE651" s="312"/>
      <c r="AF651" s="465" t="s">
        <v>1755</v>
      </c>
      <c r="AG651" s="343">
        <v>40</v>
      </c>
      <c r="AH651" s="343">
        <v>15</v>
      </c>
      <c r="AI651" s="343"/>
      <c r="AJ651" s="343"/>
      <c r="AK651" s="343"/>
      <c r="AL651" s="343"/>
      <c r="AM651" s="343"/>
      <c r="AN651" s="343"/>
      <c r="AO651" s="343"/>
      <c r="AP651" s="343"/>
      <c r="AQ651" s="343"/>
      <c r="AR651" s="343"/>
      <c r="AS651" s="343"/>
      <c r="AT651" s="343"/>
      <c r="AU651" s="343"/>
      <c r="AV651" s="343"/>
      <c r="AW651" s="343"/>
      <c r="AX651" s="343"/>
      <c r="AY651" s="343"/>
      <c r="AZ651" s="343"/>
      <c r="BA651" s="343"/>
      <c r="BB651" s="343"/>
      <c r="BC651" s="343"/>
      <c r="BD651" s="343"/>
      <c r="BE651" s="475"/>
      <c r="BF651" s="475"/>
      <c r="BG651" s="475"/>
      <c r="BH651" s="475"/>
      <c r="BI651" s="475"/>
      <c r="BJ651" s="475"/>
      <c r="BK651" s="475"/>
      <c r="BL651" s="475"/>
      <c r="BM651" s="475"/>
      <c r="BN651" s="475"/>
      <c r="BO651" s="475"/>
      <c r="BP651" s="306"/>
      <c r="BQ651" s="496"/>
      <c r="BR651" s="496"/>
      <c r="BS651" s="496"/>
      <c r="BT651" s="496"/>
      <c r="BU651" s="496"/>
      <c r="BV651" s="496"/>
    </row>
    <row r="652" spans="1:74" s="52" customFormat="1" ht="12.75">
      <c r="A652" s="64">
        <v>2996.2204340404778</v>
      </c>
      <c r="B652" s="46" t="s">
        <v>320</v>
      </c>
      <c r="C652" s="47" t="s">
        <v>323</v>
      </c>
      <c r="D652" s="48">
        <v>229.85</v>
      </c>
      <c r="E652" s="49">
        <v>39.215600000000002</v>
      </c>
      <c r="F652" s="49">
        <v>6.8500000000000005E-2</v>
      </c>
      <c r="G652" s="49">
        <v>15.6784</v>
      </c>
      <c r="H652" s="49">
        <v>0.32090000000000002</v>
      </c>
      <c r="I652" s="49">
        <v>0.1993</v>
      </c>
      <c r="J652" s="49">
        <v>44.921799999999998</v>
      </c>
      <c r="K652" s="49">
        <v>0.25309999999999999</v>
      </c>
      <c r="L652" s="49">
        <v>100.65760000000002</v>
      </c>
      <c r="M652" s="47"/>
      <c r="N652" s="50">
        <v>0.98425823714598737</v>
      </c>
      <c r="O652" s="50">
        <v>1.3593027029259557E-3</v>
      </c>
      <c r="P652" s="50">
        <v>0.32908487956094429</v>
      </c>
      <c r="Q652" s="50">
        <v>6.4783409880281966E-3</v>
      </c>
      <c r="R652" s="50">
        <v>4.236851396918556E-3</v>
      </c>
      <c r="S652" s="50">
        <v>1.6807994196262619</v>
      </c>
      <c r="T652" s="50">
        <v>6.8061260270945263E-3</v>
      </c>
      <c r="U652" s="50">
        <v>3.0130231574481607</v>
      </c>
      <c r="V652" s="51">
        <v>83.626675441266656</v>
      </c>
      <c r="X652" s="47" t="s">
        <v>1687</v>
      </c>
      <c r="Y652" s="47" t="s">
        <v>1687</v>
      </c>
      <c r="Z652" s="47" t="s">
        <v>1687</v>
      </c>
      <c r="AA652" s="47" t="s">
        <v>1687</v>
      </c>
      <c r="AB652" s="47" t="s">
        <v>1687</v>
      </c>
      <c r="AC652" s="47" t="s">
        <v>1687</v>
      </c>
      <c r="AD652" s="47" t="s">
        <v>1687</v>
      </c>
      <c r="AE652" s="312"/>
      <c r="AF652" s="465" t="s">
        <v>1755</v>
      </c>
      <c r="AG652" s="343">
        <v>40</v>
      </c>
      <c r="AH652" s="343">
        <v>15</v>
      </c>
      <c r="AI652" s="343"/>
      <c r="AJ652" s="343"/>
      <c r="AK652" s="343"/>
      <c r="AL652" s="343"/>
      <c r="AM652" s="343"/>
      <c r="AN652" s="343"/>
      <c r="AO652" s="343"/>
      <c r="AP652" s="343"/>
      <c r="AQ652" s="343"/>
      <c r="AR652" s="343"/>
      <c r="AS652" s="343"/>
      <c r="AT652" s="343"/>
      <c r="AU652" s="343"/>
      <c r="AV652" s="343"/>
      <c r="AW652" s="343"/>
      <c r="AX652" s="343"/>
      <c r="AY652" s="343"/>
      <c r="AZ652" s="343"/>
      <c r="BA652" s="343"/>
      <c r="BB652" s="343"/>
      <c r="BC652" s="343"/>
      <c r="BD652" s="343"/>
      <c r="BE652" s="475"/>
      <c r="BF652" s="475"/>
      <c r="BG652" s="475"/>
      <c r="BH652" s="475"/>
      <c r="BI652" s="475"/>
      <c r="BJ652" s="475"/>
      <c r="BK652" s="475"/>
      <c r="BL652" s="475"/>
      <c r="BM652" s="475"/>
      <c r="BN652" s="475"/>
      <c r="BO652" s="475"/>
      <c r="BP652" s="306"/>
      <c r="BQ652" s="496"/>
      <c r="BR652" s="496"/>
      <c r="BS652" s="496"/>
      <c r="BT652" s="496"/>
      <c r="BU652" s="496"/>
      <c r="BV652" s="496"/>
    </row>
    <row r="653" spans="1:74" s="52" customFormat="1" ht="12.75">
      <c r="A653" s="64">
        <v>2996.2204340404778</v>
      </c>
      <c r="B653" s="46" t="s">
        <v>320</v>
      </c>
      <c r="C653" s="47" t="s">
        <v>323</v>
      </c>
      <c r="D653" s="48">
        <v>234.84</v>
      </c>
      <c r="E653" s="49">
        <v>39.130200000000002</v>
      </c>
      <c r="F653" s="49">
        <v>6.3399999999999998E-2</v>
      </c>
      <c r="G653" s="49">
        <v>15.786</v>
      </c>
      <c r="H653" s="49">
        <v>0.36649999999999999</v>
      </c>
      <c r="I653" s="49">
        <v>0.251</v>
      </c>
      <c r="J653" s="49">
        <v>44.855200000000004</v>
      </c>
      <c r="K653" s="49">
        <v>0.25540000000000002</v>
      </c>
      <c r="L653" s="49">
        <v>100.7077</v>
      </c>
      <c r="M653" s="47"/>
      <c r="N653" s="50">
        <v>0.98278860914037625</v>
      </c>
      <c r="O653" s="50">
        <v>1.2589622834427046E-3</v>
      </c>
      <c r="P653" s="50">
        <v>0.33157069457456601</v>
      </c>
      <c r="Q653" s="50">
        <v>7.4039916096430309E-3</v>
      </c>
      <c r="R653" s="50">
        <v>5.339585035747523E-3</v>
      </c>
      <c r="S653" s="50">
        <v>1.6794589363088224</v>
      </c>
      <c r="T653" s="50">
        <v>6.8726873401403401E-3</v>
      </c>
      <c r="U653" s="50">
        <v>3.0146934662927385</v>
      </c>
      <c r="V653" s="51">
        <v>83.512391389831663</v>
      </c>
      <c r="X653" s="47" t="s">
        <v>1687</v>
      </c>
      <c r="Y653" s="47" t="s">
        <v>1687</v>
      </c>
      <c r="Z653" s="47" t="s">
        <v>1687</v>
      </c>
      <c r="AA653" s="47" t="s">
        <v>1687</v>
      </c>
      <c r="AB653" s="47" t="s">
        <v>1687</v>
      </c>
      <c r="AC653" s="47" t="s">
        <v>1687</v>
      </c>
      <c r="AD653" s="47" t="s">
        <v>1687</v>
      </c>
      <c r="AE653" s="312"/>
      <c r="AF653" s="465" t="s">
        <v>1755</v>
      </c>
      <c r="AG653" s="343">
        <v>40</v>
      </c>
      <c r="AH653" s="343">
        <v>15</v>
      </c>
      <c r="AI653" s="343"/>
      <c r="AJ653" s="343"/>
      <c r="AK653" s="343"/>
      <c r="AL653" s="343"/>
      <c r="AM653" s="343"/>
      <c r="AN653" s="343"/>
      <c r="AO653" s="343"/>
      <c r="AP653" s="343"/>
      <c r="AQ653" s="343"/>
      <c r="AR653" s="343"/>
      <c r="AS653" s="343"/>
      <c r="AT653" s="343"/>
      <c r="AU653" s="343"/>
      <c r="AV653" s="343"/>
      <c r="AW653" s="343"/>
      <c r="AX653" s="343"/>
      <c r="AY653" s="343"/>
      <c r="AZ653" s="343"/>
      <c r="BA653" s="343"/>
      <c r="BB653" s="343"/>
      <c r="BC653" s="343"/>
      <c r="BD653" s="343"/>
      <c r="BE653" s="475"/>
      <c r="BF653" s="475"/>
      <c r="BG653" s="475"/>
      <c r="BH653" s="475"/>
      <c r="BI653" s="475"/>
      <c r="BJ653" s="475"/>
      <c r="BK653" s="475"/>
      <c r="BL653" s="475"/>
      <c r="BM653" s="475"/>
      <c r="BN653" s="475"/>
      <c r="BO653" s="475"/>
      <c r="BP653" s="306"/>
      <c r="BQ653" s="496"/>
      <c r="BR653" s="496"/>
      <c r="BS653" s="496"/>
      <c r="BT653" s="496"/>
      <c r="BU653" s="496"/>
      <c r="BV653" s="496"/>
    </row>
    <row r="654" spans="1:74" s="52" customFormat="1" ht="12.75">
      <c r="A654" s="64">
        <v>2996.2204340404778</v>
      </c>
      <c r="B654" s="46" t="s">
        <v>320</v>
      </c>
      <c r="C654" s="47" t="s">
        <v>323</v>
      </c>
      <c r="D654" s="48">
        <v>239.84</v>
      </c>
      <c r="E654" s="49">
        <v>39.206899999999997</v>
      </c>
      <c r="F654" s="49">
        <v>5.0999999999999997E-2</v>
      </c>
      <c r="G654" s="49">
        <v>15.949299999999999</v>
      </c>
      <c r="H654" s="49">
        <v>0.35449999999999998</v>
      </c>
      <c r="I654" s="49">
        <v>0.25530000000000003</v>
      </c>
      <c r="J654" s="49">
        <v>44.889200000000002</v>
      </c>
      <c r="K654" s="49">
        <v>0.2636</v>
      </c>
      <c r="L654" s="49">
        <v>100.96979999999999</v>
      </c>
      <c r="M654" s="47"/>
      <c r="N654" s="50">
        <v>0.98277725952856643</v>
      </c>
      <c r="O654" s="50">
        <v>1.010737048357416E-3</v>
      </c>
      <c r="P654" s="50">
        <v>0.33434144478828826</v>
      </c>
      <c r="Q654" s="50">
        <v>7.1474763285380239E-3</v>
      </c>
      <c r="R654" s="50">
        <v>5.4203726821234026E-3</v>
      </c>
      <c r="S654" s="50">
        <v>1.6774245891100832</v>
      </c>
      <c r="T654" s="50">
        <v>7.0793868887621281E-3</v>
      </c>
      <c r="U654" s="50">
        <v>3.0152012663747185</v>
      </c>
      <c r="V654" s="51">
        <v>83.380699387770946</v>
      </c>
      <c r="X654" s="47" t="s">
        <v>1687</v>
      </c>
      <c r="Y654" s="47" t="s">
        <v>1687</v>
      </c>
      <c r="Z654" s="47" t="s">
        <v>1687</v>
      </c>
      <c r="AA654" s="47" t="s">
        <v>1687</v>
      </c>
      <c r="AB654" s="47" t="s">
        <v>1687</v>
      </c>
      <c r="AC654" s="47" t="s">
        <v>1687</v>
      </c>
      <c r="AD654" s="47" t="s">
        <v>1687</v>
      </c>
      <c r="AE654" s="312"/>
      <c r="AF654" s="465" t="s">
        <v>1755</v>
      </c>
      <c r="AG654" s="343">
        <v>40</v>
      </c>
      <c r="AH654" s="343">
        <v>15</v>
      </c>
      <c r="AI654" s="343"/>
      <c r="AJ654" s="343"/>
      <c r="AK654" s="343"/>
      <c r="AL654" s="343"/>
      <c r="AM654" s="343"/>
      <c r="AN654" s="343"/>
      <c r="AO654" s="343"/>
      <c r="AP654" s="343"/>
      <c r="AQ654" s="343"/>
      <c r="AR654" s="343"/>
      <c r="AS654" s="343"/>
      <c r="AT654" s="343"/>
      <c r="AU654" s="343"/>
      <c r="AV654" s="343"/>
      <c r="AW654" s="343"/>
      <c r="AX654" s="343"/>
      <c r="AY654" s="343"/>
      <c r="AZ654" s="343"/>
      <c r="BA654" s="343"/>
      <c r="BB654" s="343"/>
      <c r="BC654" s="343"/>
      <c r="BD654" s="343"/>
      <c r="BE654" s="475"/>
      <c r="BF654" s="475"/>
      <c r="BG654" s="475"/>
      <c r="BH654" s="475"/>
      <c r="BI654" s="475"/>
      <c r="BJ654" s="475"/>
      <c r="BK654" s="475"/>
      <c r="BL654" s="475"/>
      <c r="BM654" s="475"/>
      <c r="BN654" s="475"/>
      <c r="BO654" s="475"/>
      <c r="BP654" s="306"/>
      <c r="BQ654" s="496"/>
      <c r="BR654" s="496"/>
      <c r="BS654" s="496"/>
      <c r="BT654" s="496"/>
      <c r="BU654" s="496"/>
      <c r="BV654" s="496"/>
    </row>
    <row r="655" spans="1:74" s="52" customFormat="1" ht="12.75">
      <c r="A655" s="64">
        <v>2996.2204340404778</v>
      </c>
      <c r="B655" s="46" t="s">
        <v>320</v>
      </c>
      <c r="C655" s="47" t="s">
        <v>323</v>
      </c>
      <c r="D655" s="48">
        <v>244.84</v>
      </c>
      <c r="E655" s="49">
        <v>39.554900000000004</v>
      </c>
      <c r="F655" s="49">
        <v>4.9599999999999998E-2</v>
      </c>
      <c r="G655" s="49">
        <v>15.7661</v>
      </c>
      <c r="H655" s="49">
        <v>0.34079999999999999</v>
      </c>
      <c r="I655" s="49">
        <v>0.25090000000000001</v>
      </c>
      <c r="J655" s="49">
        <v>44.842599999999997</v>
      </c>
      <c r="K655" s="49">
        <v>0.25600000000000001</v>
      </c>
      <c r="L655" s="49">
        <v>101.0609</v>
      </c>
      <c r="M655" s="47"/>
      <c r="N655" s="50">
        <v>0.98873007615712016</v>
      </c>
      <c r="O655" s="50">
        <v>9.8024479700915953E-4</v>
      </c>
      <c r="P655" s="50">
        <v>0.32957762902420518</v>
      </c>
      <c r="Q655" s="50">
        <v>6.8520564584098817E-3</v>
      </c>
      <c r="R655" s="50">
        <v>5.3120708007402982E-3</v>
      </c>
      <c r="S655" s="50">
        <v>1.6710012897902629</v>
      </c>
      <c r="T655" s="50">
        <v>6.8560672211131777E-3</v>
      </c>
      <c r="U655" s="50">
        <v>3.0093094342488609</v>
      </c>
      <c r="V655" s="51">
        <v>83.525887135734138</v>
      </c>
      <c r="X655" s="47" t="s">
        <v>1687</v>
      </c>
      <c r="Y655" s="47" t="s">
        <v>1687</v>
      </c>
      <c r="Z655" s="47" t="s">
        <v>1687</v>
      </c>
      <c r="AA655" s="47" t="s">
        <v>1687</v>
      </c>
      <c r="AB655" s="47" t="s">
        <v>1687</v>
      </c>
      <c r="AC655" s="47" t="s">
        <v>1687</v>
      </c>
      <c r="AD655" s="47" t="s">
        <v>1687</v>
      </c>
      <c r="AE655" s="312"/>
      <c r="AF655" s="465" t="s">
        <v>1755</v>
      </c>
      <c r="AG655" s="343">
        <v>40</v>
      </c>
      <c r="AH655" s="343">
        <v>15</v>
      </c>
      <c r="AI655" s="343"/>
      <c r="AJ655" s="343"/>
      <c r="AK655" s="343"/>
      <c r="AL655" s="343"/>
      <c r="AM655" s="343"/>
      <c r="AN655" s="343"/>
      <c r="AO655" s="343"/>
      <c r="AP655" s="343"/>
      <c r="AQ655" s="343"/>
      <c r="AR655" s="343"/>
      <c r="AS655" s="343"/>
      <c r="AT655" s="343"/>
      <c r="AU655" s="343"/>
      <c r="AV655" s="343"/>
      <c r="AW655" s="343"/>
      <c r="AX655" s="343"/>
      <c r="AY655" s="343"/>
      <c r="AZ655" s="343"/>
      <c r="BA655" s="343"/>
      <c r="BB655" s="343"/>
      <c r="BC655" s="343"/>
      <c r="BD655" s="343"/>
      <c r="BE655" s="475"/>
      <c r="BF655" s="475"/>
      <c r="BG655" s="475"/>
      <c r="BH655" s="475"/>
      <c r="BI655" s="475"/>
      <c r="BJ655" s="475"/>
      <c r="BK655" s="475"/>
      <c r="BL655" s="475"/>
      <c r="BM655" s="475"/>
      <c r="BN655" s="475"/>
      <c r="BO655" s="475"/>
      <c r="BP655" s="306"/>
      <c r="BQ655" s="496"/>
      <c r="BR655" s="496"/>
      <c r="BS655" s="496"/>
      <c r="BT655" s="496"/>
      <c r="BU655" s="496"/>
      <c r="BV655" s="496"/>
    </row>
    <row r="656" spans="1:74" s="52" customFormat="1" ht="12.75">
      <c r="A656" s="64">
        <v>2996.2204340404778</v>
      </c>
      <c r="B656" s="46" t="s">
        <v>320</v>
      </c>
      <c r="C656" s="47" t="s">
        <v>323</v>
      </c>
      <c r="D656" s="48">
        <v>249.83</v>
      </c>
      <c r="E656" s="49">
        <v>39.255600000000001</v>
      </c>
      <c r="F656" s="49">
        <v>5.0900000000000001E-2</v>
      </c>
      <c r="G656" s="49">
        <v>15.7301</v>
      </c>
      <c r="H656" s="49">
        <v>0.35520000000000002</v>
      </c>
      <c r="I656" s="49">
        <v>0.18859999999999999</v>
      </c>
      <c r="J656" s="49">
        <v>44.752499999999998</v>
      </c>
      <c r="K656" s="49">
        <v>0.25800000000000001</v>
      </c>
      <c r="L656" s="49">
        <v>100.59089999999999</v>
      </c>
      <c r="M656" s="47"/>
      <c r="N656" s="50">
        <v>0.98617254247435759</v>
      </c>
      <c r="O656" s="50">
        <v>1.0109844697396078E-3</v>
      </c>
      <c r="P656" s="50">
        <v>0.33047511651272771</v>
      </c>
      <c r="Q656" s="50">
        <v>7.1774162945320002E-3</v>
      </c>
      <c r="R656" s="50">
        <v>4.0130882891089674E-3</v>
      </c>
      <c r="S656" s="50">
        <v>1.6760120378952981</v>
      </c>
      <c r="T656" s="50">
        <v>6.944302650399279E-3</v>
      </c>
      <c r="U656" s="50">
        <v>3.0118054885861629</v>
      </c>
      <c r="V656" s="51">
        <v>83.529666971118587</v>
      </c>
      <c r="X656" s="47" t="s">
        <v>1687</v>
      </c>
      <c r="Y656" s="47" t="s">
        <v>1687</v>
      </c>
      <c r="Z656" s="47" t="s">
        <v>1687</v>
      </c>
      <c r="AA656" s="47" t="s">
        <v>1687</v>
      </c>
      <c r="AB656" s="47" t="s">
        <v>1687</v>
      </c>
      <c r="AC656" s="47" t="s">
        <v>1687</v>
      </c>
      <c r="AD656" s="47" t="s">
        <v>1687</v>
      </c>
      <c r="AE656" s="312"/>
      <c r="AF656" s="465" t="s">
        <v>1755</v>
      </c>
      <c r="AG656" s="343">
        <v>40</v>
      </c>
      <c r="AH656" s="343">
        <v>15</v>
      </c>
      <c r="AI656" s="343"/>
      <c r="AJ656" s="343"/>
      <c r="AK656" s="343"/>
      <c r="AL656" s="343"/>
      <c r="AM656" s="343"/>
      <c r="AN656" s="343"/>
      <c r="AO656" s="343"/>
      <c r="AP656" s="343"/>
      <c r="AQ656" s="343"/>
      <c r="AR656" s="343"/>
      <c r="AS656" s="343"/>
      <c r="AT656" s="343"/>
      <c r="AU656" s="343"/>
      <c r="AV656" s="343"/>
      <c r="AW656" s="343"/>
      <c r="AX656" s="343"/>
      <c r="AY656" s="343"/>
      <c r="AZ656" s="343"/>
      <c r="BA656" s="343"/>
      <c r="BB656" s="343"/>
      <c r="BC656" s="343"/>
      <c r="BD656" s="343"/>
      <c r="BE656" s="475"/>
      <c r="BF656" s="475"/>
      <c r="BG656" s="475"/>
      <c r="BH656" s="475"/>
      <c r="BI656" s="475"/>
      <c r="BJ656" s="475"/>
      <c r="BK656" s="475"/>
      <c r="BL656" s="475"/>
      <c r="BM656" s="475"/>
      <c r="BN656" s="475"/>
      <c r="BO656" s="475"/>
      <c r="BP656" s="306"/>
      <c r="BQ656" s="496"/>
      <c r="BR656" s="496"/>
      <c r="BS656" s="496"/>
      <c r="BT656" s="496"/>
      <c r="BU656" s="496"/>
      <c r="BV656" s="496"/>
    </row>
    <row r="657" spans="1:74" s="52" customFormat="1" ht="12.75">
      <c r="A657" s="64">
        <v>2996.2204340404778</v>
      </c>
      <c r="B657" s="46" t="s">
        <v>320</v>
      </c>
      <c r="C657" s="47" t="s">
        <v>323</v>
      </c>
      <c r="D657" s="48">
        <v>254.83</v>
      </c>
      <c r="E657" s="49">
        <v>39.353000000000002</v>
      </c>
      <c r="F657" s="49">
        <v>5.7599999999999998E-2</v>
      </c>
      <c r="G657" s="49">
        <v>15.672700000000001</v>
      </c>
      <c r="H657" s="49">
        <v>0.37419999999999998</v>
      </c>
      <c r="I657" s="49">
        <v>0.23169999999999999</v>
      </c>
      <c r="J657" s="49">
        <v>44.883800000000001</v>
      </c>
      <c r="K657" s="49">
        <v>0.25990000000000002</v>
      </c>
      <c r="L657" s="49">
        <v>100.83290000000001</v>
      </c>
      <c r="M657" s="47"/>
      <c r="N657" s="50">
        <v>0.9860663650566972</v>
      </c>
      <c r="O657" s="50">
        <v>1.1411065496234006E-3</v>
      </c>
      <c r="P657" s="50">
        <v>0.32841887888520865</v>
      </c>
      <c r="Q657" s="50">
        <v>7.5418167394320492E-3</v>
      </c>
      <c r="R657" s="50">
        <v>4.9174513572318203E-3</v>
      </c>
      <c r="S657" s="50">
        <v>1.6765884256571602</v>
      </c>
      <c r="T657" s="50">
        <v>6.9773775987023307E-3</v>
      </c>
      <c r="U657" s="50">
        <v>3.0116514218440562</v>
      </c>
      <c r="V657" s="51">
        <v>83.620065715413034</v>
      </c>
      <c r="X657" s="47" t="s">
        <v>1687</v>
      </c>
      <c r="Y657" s="47" t="s">
        <v>1687</v>
      </c>
      <c r="Z657" s="47" t="s">
        <v>1687</v>
      </c>
      <c r="AA657" s="47" t="s">
        <v>1687</v>
      </c>
      <c r="AB657" s="47" t="s">
        <v>1687</v>
      </c>
      <c r="AC657" s="47" t="s">
        <v>1687</v>
      </c>
      <c r="AD657" s="47" t="s">
        <v>1687</v>
      </c>
      <c r="AE657" s="312"/>
      <c r="AF657" s="465" t="s">
        <v>1755</v>
      </c>
      <c r="AG657" s="343">
        <v>40</v>
      </c>
      <c r="AH657" s="343">
        <v>15</v>
      </c>
      <c r="AI657" s="343"/>
      <c r="AJ657" s="343"/>
      <c r="AK657" s="343"/>
      <c r="AL657" s="343"/>
      <c r="AM657" s="343"/>
      <c r="AN657" s="343"/>
      <c r="AO657" s="343"/>
      <c r="AP657" s="343"/>
      <c r="AQ657" s="343"/>
      <c r="AR657" s="343"/>
      <c r="AS657" s="343"/>
      <c r="AT657" s="343"/>
      <c r="AU657" s="343"/>
      <c r="AV657" s="343"/>
      <c r="AW657" s="343"/>
      <c r="AX657" s="343"/>
      <c r="AY657" s="343"/>
      <c r="AZ657" s="343"/>
      <c r="BA657" s="343"/>
      <c r="BB657" s="343"/>
      <c r="BC657" s="343"/>
      <c r="BD657" s="343"/>
      <c r="BE657" s="475"/>
      <c r="BF657" s="475"/>
      <c r="BG657" s="475"/>
      <c r="BH657" s="475"/>
      <c r="BI657" s="475"/>
      <c r="BJ657" s="475"/>
      <c r="BK657" s="475"/>
      <c r="BL657" s="475"/>
      <c r="BM657" s="475"/>
      <c r="BN657" s="475"/>
      <c r="BO657" s="475"/>
      <c r="BP657" s="306"/>
      <c r="BQ657" s="496"/>
      <c r="BR657" s="496"/>
      <c r="BS657" s="496"/>
      <c r="BT657" s="496"/>
      <c r="BU657" s="496"/>
      <c r="BV657" s="496"/>
    </row>
    <row r="658" spans="1:74" s="52" customFormat="1" ht="12.75">
      <c r="A658" s="64">
        <v>2996.2204340404778</v>
      </c>
      <c r="B658" s="46" t="s">
        <v>320</v>
      </c>
      <c r="C658" s="47" t="s">
        <v>323</v>
      </c>
      <c r="D658" s="48">
        <v>259.83</v>
      </c>
      <c r="E658" s="49">
        <v>39.567599999999999</v>
      </c>
      <c r="F658" s="49">
        <v>6.2700000000000006E-2</v>
      </c>
      <c r="G658" s="49">
        <v>16.007000000000001</v>
      </c>
      <c r="H658" s="49">
        <v>0.37819999999999998</v>
      </c>
      <c r="I658" s="49">
        <v>0.2432</v>
      </c>
      <c r="J658" s="49">
        <v>45.143700000000003</v>
      </c>
      <c r="K658" s="49">
        <v>0.2707</v>
      </c>
      <c r="L658" s="49">
        <v>101.67310000000001</v>
      </c>
      <c r="M658" s="47"/>
      <c r="N658" s="50">
        <v>0.98445746403610224</v>
      </c>
      <c r="O658" s="50">
        <v>1.2333893763231804E-3</v>
      </c>
      <c r="P658" s="50">
        <v>0.33306054349687625</v>
      </c>
      <c r="Q658" s="50">
        <v>7.5687239258794047E-3</v>
      </c>
      <c r="R658" s="50">
        <v>5.1251497248641451E-3</v>
      </c>
      <c r="S658" s="50">
        <v>1.6744143765537705</v>
      </c>
      <c r="T658" s="50">
        <v>7.2161100974352773E-3</v>
      </c>
      <c r="U658" s="50">
        <v>3.0130757572112512</v>
      </c>
      <c r="V658" s="51">
        <v>83.40898109509267</v>
      </c>
      <c r="X658" s="47" t="s">
        <v>1687</v>
      </c>
      <c r="Y658" s="47" t="s">
        <v>1687</v>
      </c>
      <c r="Z658" s="47" t="s">
        <v>1687</v>
      </c>
      <c r="AA658" s="47" t="s">
        <v>1687</v>
      </c>
      <c r="AB658" s="47" t="s">
        <v>1687</v>
      </c>
      <c r="AC658" s="47" t="s">
        <v>1687</v>
      </c>
      <c r="AD658" s="47" t="s">
        <v>1687</v>
      </c>
      <c r="AE658" s="312"/>
      <c r="AF658" s="465" t="s">
        <v>1755</v>
      </c>
      <c r="AG658" s="343">
        <v>40</v>
      </c>
      <c r="AH658" s="343">
        <v>15</v>
      </c>
      <c r="AI658" s="343"/>
      <c r="AJ658" s="343"/>
      <c r="AK658" s="343"/>
      <c r="AL658" s="343"/>
      <c r="AM658" s="343"/>
      <c r="AN658" s="343"/>
      <c r="AO658" s="343"/>
      <c r="AP658" s="343"/>
      <c r="AQ658" s="343"/>
      <c r="AR658" s="343"/>
      <c r="AS658" s="343"/>
      <c r="AT658" s="343"/>
      <c r="AU658" s="343"/>
      <c r="AV658" s="343"/>
      <c r="AW658" s="343"/>
      <c r="AX658" s="343"/>
      <c r="AY658" s="343"/>
      <c r="AZ658" s="343"/>
      <c r="BA658" s="343"/>
      <c r="BB658" s="343"/>
      <c r="BC658" s="343"/>
      <c r="BD658" s="343"/>
      <c r="BE658" s="475"/>
      <c r="BF658" s="475"/>
      <c r="BG658" s="475"/>
      <c r="BH658" s="475"/>
      <c r="BI658" s="475"/>
      <c r="BJ658" s="475"/>
      <c r="BK658" s="475"/>
      <c r="BL658" s="475"/>
      <c r="BM658" s="475"/>
      <c r="BN658" s="475"/>
      <c r="BO658" s="475"/>
      <c r="BP658" s="306"/>
      <c r="BQ658" s="496"/>
      <c r="BR658" s="496"/>
      <c r="BS658" s="496"/>
      <c r="BT658" s="496"/>
      <c r="BU658" s="496"/>
      <c r="BV658" s="496"/>
    </row>
    <row r="659" spans="1:74" s="52" customFormat="1" ht="12.75">
      <c r="A659" s="38"/>
      <c r="B659" s="46"/>
      <c r="C659" s="47"/>
      <c r="D659" s="48"/>
      <c r="E659" s="49"/>
      <c r="F659" s="49"/>
      <c r="G659" s="49"/>
      <c r="H659" s="49"/>
      <c r="I659" s="49"/>
      <c r="J659" s="49"/>
      <c r="K659" s="49"/>
      <c r="L659" s="49"/>
      <c r="M659" s="47"/>
      <c r="N659" s="50"/>
      <c r="O659" s="50"/>
      <c r="P659" s="50"/>
      <c r="Q659" s="50"/>
      <c r="R659" s="50"/>
      <c r="S659" s="50"/>
      <c r="T659" s="50"/>
      <c r="U659" s="50"/>
      <c r="V659" s="51"/>
      <c r="AE659" s="312"/>
      <c r="AF659" s="312"/>
      <c r="AG659" s="312"/>
      <c r="AH659" s="312"/>
      <c r="AI659" s="312"/>
      <c r="AJ659" s="312"/>
      <c r="AK659" s="312"/>
      <c r="AL659" s="312"/>
      <c r="AM659" s="312"/>
      <c r="AN659" s="312"/>
      <c r="AO659" s="312"/>
      <c r="AP659" s="312"/>
      <c r="AQ659" s="312"/>
      <c r="AR659" s="312"/>
      <c r="AS659" s="312"/>
      <c r="AT659" s="312"/>
      <c r="AU659" s="312"/>
      <c r="AV659" s="312"/>
      <c r="AW659" s="312"/>
      <c r="AX659" s="312"/>
      <c r="AY659" s="312"/>
      <c r="AZ659" s="312"/>
      <c r="BA659" s="312"/>
      <c r="BB659" s="312"/>
      <c r="BC659" s="312"/>
      <c r="BD659" s="312"/>
      <c r="BE659" s="306"/>
      <c r="BF659" s="306"/>
      <c r="BG659" s="306"/>
      <c r="BH659" s="306"/>
      <c r="BI659" s="306"/>
      <c r="BJ659" s="306"/>
      <c r="BK659" s="306"/>
      <c r="BL659" s="306"/>
      <c r="BM659" s="306"/>
      <c r="BN659" s="306"/>
      <c r="BO659" s="306"/>
      <c r="BP659" s="306"/>
      <c r="BQ659" s="496"/>
      <c r="BR659" s="496"/>
      <c r="BS659" s="496"/>
      <c r="BT659" s="496"/>
      <c r="BU659" s="496"/>
      <c r="BV659" s="496"/>
    </row>
    <row r="660" spans="1:74" s="52" customFormat="1" ht="12.75">
      <c r="A660" s="64">
        <v>2996.2204340404778</v>
      </c>
      <c r="B660" s="46" t="s">
        <v>320</v>
      </c>
      <c r="C660" s="47" t="s">
        <v>324</v>
      </c>
      <c r="D660" s="48">
        <v>0</v>
      </c>
      <c r="E660" s="49">
        <v>39.526600000000002</v>
      </c>
      <c r="F660" s="49">
        <v>4.9299999999999997E-2</v>
      </c>
      <c r="G660" s="49">
        <v>13.8569</v>
      </c>
      <c r="H660" s="49">
        <v>0.28510000000000002</v>
      </c>
      <c r="I660" s="49">
        <v>0.19650000000000001</v>
      </c>
      <c r="J660" s="49">
        <v>46.594099999999997</v>
      </c>
      <c r="K660" s="49">
        <v>0.24940000000000001</v>
      </c>
      <c r="L660" s="49">
        <v>100.75789999999999</v>
      </c>
      <c r="M660" s="47"/>
      <c r="N660" s="50">
        <v>0.98274629086304321</v>
      </c>
      <c r="O660" s="50">
        <v>9.6911270884643224E-4</v>
      </c>
      <c r="P660" s="50">
        <v>0.28812041483985618</v>
      </c>
      <c r="Q660" s="50">
        <v>5.7015516674775229E-3</v>
      </c>
      <c r="R660" s="50">
        <v>4.1380930159257198E-3</v>
      </c>
      <c r="S660" s="50">
        <v>1.7269963812370557</v>
      </c>
      <c r="T660" s="50">
        <v>6.6436393870589498E-3</v>
      </c>
      <c r="U660" s="50">
        <v>3.0153154837192635</v>
      </c>
      <c r="V660" s="51">
        <v>85.702048863828765</v>
      </c>
      <c r="X660" s="47" t="s">
        <v>1687</v>
      </c>
      <c r="Y660" s="47" t="s">
        <v>1687</v>
      </c>
      <c r="Z660" s="47" t="s">
        <v>1687</v>
      </c>
      <c r="AA660" s="47" t="s">
        <v>1687</v>
      </c>
      <c r="AB660" s="47" t="s">
        <v>1687</v>
      </c>
      <c r="AC660" s="47" t="s">
        <v>1687</v>
      </c>
      <c r="AD660" s="47" t="s">
        <v>1687</v>
      </c>
      <c r="AE660" s="312"/>
      <c r="AF660" s="465" t="s">
        <v>1755</v>
      </c>
      <c r="AG660" s="343">
        <v>40</v>
      </c>
      <c r="AH660" s="343">
        <v>15</v>
      </c>
      <c r="AI660" s="343"/>
      <c r="AJ660" s="343"/>
      <c r="AK660" s="343"/>
      <c r="AL660" s="343"/>
      <c r="AM660" s="343"/>
      <c r="AN660" s="343"/>
      <c r="AO660" s="343"/>
      <c r="AP660" s="343"/>
      <c r="AQ660" s="343"/>
      <c r="AR660" s="343"/>
      <c r="AS660" s="343"/>
      <c r="AT660" s="343"/>
      <c r="AU660" s="343"/>
      <c r="AV660" s="343"/>
      <c r="AW660" s="343"/>
      <c r="AX660" s="343"/>
      <c r="AY660" s="343"/>
      <c r="AZ660" s="343"/>
      <c r="BA660" s="343"/>
      <c r="BB660" s="343"/>
      <c r="BC660" s="343"/>
      <c r="BD660" s="343"/>
      <c r="BE660" s="475"/>
      <c r="BF660" s="475"/>
      <c r="BG660" s="475"/>
      <c r="BH660" s="475"/>
      <c r="BI660" s="475"/>
      <c r="BJ660" s="475"/>
      <c r="BK660" s="475"/>
      <c r="BL660" s="475"/>
      <c r="BM660" s="475"/>
      <c r="BN660" s="475"/>
      <c r="BO660" s="475"/>
      <c r="BP660" s="306"/>
      <c r="BQ660" s="496"/>
      <c r="BR660" s="496"/>
      <c r="BS660" s="496"/>
      <c r="BT660" s="496"/>
      <c r="BU660" s="496"/>
      <c r="BV660" s="496"/>
    </row>
    <row r="661" spans="1:74" s="52" customFormat="1" ht="12.75">
      <c r="A661" s="64">
        <v>2996.2204340404778</v>
      </c>
      <c r="B661" s="46" t="s">
        <v>320</v>
      </c>
      <c r="C661" s="47" t="s">
        <v>324</v>
      </c>
      <c r="D661" s="48">
        <v>5.09</v>
      </c>
      <c r="E661" s="49">
        <v>39.442599999999999</v>
      </c>
      <c r="F661" s="49">
        <v>4.5999999999999999E-2</v>
      </c>
      <c r="G661" s="49">
        <v>13.8424</v>
      </c>
      <c r="H661" s="49">
        <v>0.31080000000000002</v>
      </c>
      <c r="I661" s="49">
        <v>0.1429</v>
      </c>
      <c r="J661" s="49">
        <v>46.169199999999996</v>
      </c>
      <c r="K661" s="49">
        <v>0.26960000000000001</v>
      </c>
      <c r="L661" s="49">
        <v>100.22349999999999</v>
      </c>
      <c r="M661" s="47"/>
      <c r="N661" s="50">
        <v>0.98570921287824542</v>
      </c>
      <c r="O661" s="50">
        <v>9.0890088677124555E-4</v>
      </c>
      <c r="P661" s="50">
        <v>0.28930148917691134</v>
      </c>
      <c r="Q661" s="50">
        <v>6.2475275928843832E-3</v>
      </c>
      <c r="R661" s="50">
        <v>3.0248319275012069E-3</v>
      </c>
      <c r="S661" s="50">
        <v>1.7200622925968256</v>
      </c>
      <c r="T661" s="50">
        <v>7.2187302890733065E-3</v>
      </c>
      <c r="U661" s="50">
        <v>3.0124729853482122</v>
      </c>
      <c r="V661" s="51">
        <v>85.602333843126473</v>
      </c>
      <c r="X661" s="47" t="s">
        <v>1687</v>
      </c>
      <c r="Y661" s="47" t="s">
        <v>1687</v>
      </c>
      <c r="Z661" s="47" t="s">
        <v>1687</v>
      </c>
      <c r="AA661" s="47" t="s">
        <v>1687</v>
      </c>
      <c r="AB661" s="47" t="s">
        <v>1687</v>
      </c>
      <c r="AC661" s="47" t="s">
        <v>1687</v>
      </c>
      <c r="AD661" s="47" t="s">
        <v>1687</v>
      </c>
      <c r="AE661" s="312"/>
      <c r="AF661" s="465" t="s">
        <v>1755</v>
      </c>
      <c r="AG661" s="343">
        <v>40</v>
      </c>
      <c r="AH661" s="343">
        <v>15</v>
      </c>
      <c r="AI661" s="343"/>
      <c r="AJ661" s="343"/>
      <c r="AK661" s="343"/>
      <c r="AL661" s="343"/>
      <c r="AM661" s="343"/>
      <c r="AN661" s="343"/>
      <c r="AO661" s="343"/>
      <c r="AP661" s="343"/>
      <c r="AQ661" s="343"/>
      <c r="AR661" s="343"/>
      <c r="AS661" s="343"/>
      <c r="AT661" s="343"/>
      <c r="AU661" s="343"/>
      <c r="AV661" s="343"/>
      <c r="AW661" s="343"/>
      <c r="AX661" s="343"/>
      <c r="AY661" s="343"/>
      <c r="AZ661" s="343"/>
      <c r="BA661" s="343"/>
      <c r="BB661" s="343"/>
      <c r="BC661" s="343"/>
      <c r="BD661" s="343"/>
      <c r="BE661" s="475"/>
      <c r="BF661" s="475"/>
      <c r="BG661" s="475"/>
      <c r="BH661" s="475"/>
      <c r="BI661" s="475"/>
      <c r="BJ661" s="475"/>
      <c r="BK661" s="475"/>
      <c r="BL661" s="475"/>
      <c r="BM661" s="475"/>
      <c r="BN661" s="475"/>
      <c r="BO661" s="475"/>
      <c r="BP661" s="306"/>
      <c r="BQ661" s="496"/>
      <c r="BR661" s="496"/>
      <c r="BS661" s="496"/>
      <c r="BT661" s="496"/>
      <c r="BU661" s="496"/>
      <c r="BV661" s="496"/>
    </row>
    <row r="662" spans="1:74" s="52" customFormat="1" ht="12.75">
      <c r="A662" s="64">
        <v>2996.2204340404778</v>
      </c>
      <c r="B662" s="46" t="s">
        <v>320</v>
      </c>
      <c r="C662" s="47" t="s">
        <v>324</v>
      </c>
      <c r="D662" s="48">
        <v>10.029999999999999</v>
      </c>
      <c r="E662" s="49">
        <v>39.6004</v>
      </c>
      <c r="F662" s="49">
        <v>4.0500000000000001E-2</v>
      </c>
      <c r="G662" s="49">
        <v>14.2622</v>
      </c>
      <c r="H662" s="49">
        <v>0.34179999999999999</v>
      </c>
      <c r="I662" s="49">
        <v>0.1653</v>
      </c>
      <c r="J662" s="49">
        <v>46.288499999999999</v>
      </c>
      <c r="K662" s="49">
        <v>0.24959999999999999</v>
      </c>
      <c r="L662" s="49">
        <v>100.9483</v>
      </c>
      <c r="M662" s="47"/>
      <c r="N662" s="50">
        <v>0.98440071866388068</v>
      </c>
      <c r="O662" s="50">
        <v>7.9598115828805212E-4</v>
      </c>
      <c r="P662" s="50">
        <v>0.29649328759645888</v>
      </c>
      <c r="Q662" s="50">
        <v>6.8342096943325966E-3</v>
      </c>
      <c r="R662" s="50">
        <v>3.4804142823204069E-3</v>
      </c>
      <c r="S662" s="50">
        <v>1.7153549591680222</v>
      </c>
      <c r="T662" s="50">
        <v>6.6477484562409471E-3</v>
      </c>
      <c r="U662" s="50">
        <v>3.0140073190195436</v>
      </c>
      <c r="V662" s="51">
        <v>85.262641549963377</v>
      </c>
      <c r="X662" s="47" t="s">
        <v>1687</v>
      </c>
      <c r="Y662" s="47" t="s">
        <v>1687</v>
      </c>
      <c r="Z662" s="47" t="s">
        <v>1687</v>
      </c>
      <c r="AA662" s="47" t="s">
        <v>1687</v>
      </c>
      <c r="AB662" s="47" t="s">
        <v>1687</v>
      </c>
      <c r="AC662" s="47" t="s">
        <v>1687</v>
      </c>
      <c r="AD662" s="47" t="s">
        <v>1687</v>
      </c>
      <c r="AE662" s="312"/>
      <c r="AF662" s="465" t="s">
        <v>1755</v>
      </c>
      <c r="AG662" s="343">
        <v>40</v>
      </c>
      <c r="AH662" s="343">
        <v>15</v>
      </c>
      <c r="AI662" s="343"/>
      <c r="AJ662" s="343"/>
      <c r="AK662" s="343"/>
      <c r="AL662" s="343"/>
      <c r="AM662" s="343"/>
      <c r="AN662" s="343"/>
      <c r="AO662" s="343"/>
      <c r="AP662" s="343"/>
      <c r="AQ662" s="343"/>
      <c r="AR662" s="343"/>
      <c r="AS662" s="343"/>
      <c r="AT662" s="343"/>
      <c r="AU662" s="343"/>
      <c r="AV662" s="343"/>
      <c r="AW662" s="343"/>
      <c r="AX662" s="343"/>
      <c r="AY662" s="343"/>
      <c r="AZ662" s="343"/>
      <c r="BA662" s="343"/>
      <c r="BB662" s="343"/>
      <c r="BC662" s="343"/>
      <c r="BD662" s="343"/>
      <c r="BE662" s="475"/>
      <c r="BF662" s="475"/>
      <c r="BG662" s="475"/>
      <c r="BH662" s="475"/>
      <c r="BI662" s="475"/>
      <c r="BJ662" s="475"/>
      <c r="BK662" s="475"/>
      <c r="BL662" s="475"/>
      <c r="BM662" s="475"/>
      <c r="BN662" s="475"/>
      <c r="BO662" s="475"/>
      <c r="BP662" s="306"/>
      <c r="BQ662" s="496"/>
      <c r="BR662" s="496"/>
      <c r="BS662" s="496"/>
      <c r="BT662" s="496"/>
      <c r="BU662" s="496"/>
      <c r="BV662" s="496"/>
    </row>
    <row r="663" spans="1:74" s="52" customFormat="1" ht="12.75">
      <c r="A663" s="64">
        <v>2996.2204340404778</v>
      </c>
      <c r="B663" s="46" t="s">
        <v>320</v>
      </c>
      <c r="C663" s="47" t="s">
        <v>324</v>
      </c>
      <c r="D663" s="48">
        <v>15</v>
      </c>
      <c r="E663" s="49">
        <v>39.445500000000003</v>
      </c>
      <c r="F663" s="49">
        <v>5.9400000000000001E-2</v>
      </c>
      <c r="G663" s="49">
        <v>14.2911</v>
      </c>
      <c r="H663" s="49">
        <v>0.29849999999999999</v>
      </c>
      <c r="I663" s="49">
        <v>0.18890000000000001</v>
      </c>
      <c r="J663" s="49">
        <v>46.244300000000003</v>
      </c>
      <c r="K663" s="49">
        <v>0.2616</v>
      </c>
      <c r="L663" s="49">
        <v>100.7893</v>
      </c>
      <c r="M663" s="47"/>
      <c r="N663" s="50">
        <v>0.98243475885887011</v>
      </c>
      <c r="O663" s="50">
        <v>1.169682828132888E-3</v>
      </c>
      <c r="P663" s="50">
        <v>0.29766509169336186</v>
      </c>
      <c r="Q663" s="50">
        <v>5.9799077175920704E-3</v>
      </c>
      <c r="R663" s="50">
        <v>3.9849598610115309E-3</v>
      </c>
      <c r="S663" s="50">
        <v>1.7170107316587897</v>
      </c>
      <c r="T663" s="50">
        <v>6.9807428671060934E-3</v>
      </c>
      <c r="U663" s="50">
        <v>3.0152258754848642</v>
      </c>
      <c r="V663" s="51">
        <v>85.22516187253953</v>
      </c>
      <c r="X663" s="47" t="s">
        <v>1687</v>
      </c>
      <c r="Y663" s="47" t="s">
        <v>1687</v>
      </c>
      <c r="Z663" s="47" t="s">
        <v>1687</v>
      </c>
      <c r="AA663" s="47" t="s">
        <v>1687</v>
      </c>
      <c r="AB663" s="47" t="s">
        <v>1687</v>
      </c>
      <c r="AC663" s="47" t="s">
        <v>1687</v>
      </c>
      <c r="AD663" s="47" t="s">
        <v>1687</v>
      </c>
      <c r="AE663" s="312"/>
      <c r="AF663" s="465" t="s">
        <v>1755</v>
      </c>
      <c r="AG663" s="343">
        <v>40</v>
      </c>
      <c r="AH663" s="343">
        <v>15</v>
      </c>
      <c r="AI663" s="343"/>
      <c r="AJ663" s="343"/>
      <c r="AK663" s="343"/>
      <c r="AL663" s="343"/>
      <c r="AM663" s="343"/>
      <c r="AN663" s="343"/>
      <c r="AO663" s="343"/>
      <c r="AP663" s="343"/>
      <c r="AQ663" s="343"/>
      <c r="AR663" s="343"/>
      <c r="AS663" s="343"/>
      <c r="AT663" s="343"/>
      <c r="AU663" s="343"/>
      <c r="AV663" s="343"/>
      <c r="AW663" s="343"/>
      <c r="AX663" s="343"/>
      <c r="AY663" s="343"/>
      <c r="AZ663" s="343"/>
      <c r="BA663" s="343"/>
      <c r="BB663" s="343"/>
      <c r="BC663" s="343"/>
      <c r="BD663" s="343"/>
      <c r="BE663" s="475"/>
      <c r="BF663" s="475"/>
      <c r="BG663" s="475"/>
      <c r="BH663" s="475"/>
      <c r="BI663" s="475"/>
      <c r="BJ663" s="475"/>
      <c r="BK663" s="475"/>
      <c r="BL663" s="475"/>
      <c r="BM663" s="475"/>
      <c r="BN663" s="475"/>
      <c r="BO663" s="475"/>
      <c r="BP663" s="306"/>
      <c r="BQ663" s="496"/>
      <c r="BR663" s="496"/>
      <c r="BS663" s="496"/>
      <c r="BT663" s="496"/>
      <c r="BU663" s="496"/>
      <c r="BV663" s="496"/>
    </row>
    <row r="664" spans="1:74" s="52" customFormat="1" ht="12.75">
      <c r="A664" s="64">
        <v>2996.2204340404778</v>
      </c>
      <c r="B664" s="46" t="s">
        <v>320</v>
      </c>
      <c r="C664" s="47" t="s">
        <v>324</v>
      </c>
      <c r="D664" s="48">
        <v>19.98</v>
      </c>
      <c r="E664" s="49">
        <v>39.443199999999997</v>
      </c>
      <c r="F664" s="49">
        <v>1.2999999999999999E-2</v>
      </c>
      <c r="G664" s="49">
        <v>14.3858</v>
      </c>
      <c r="H664" s="49">
        <v>0.3367</v>
      </c>
      <c r="I664" s="49">
        <v>0.1923</v>
      </c>
      <c r="J664" s="49">
        <v>45.389800000000001</v>
      </c>
      <c r="K664" s="49">
        <v>0.26279999999999998</v>
      </c>
      <c r="L664" s="49">
        <v>100.0236</v>
      </c>
      <c r="M664" s="47"/>
      <c r="N664" s="50">
        <v>0.99023523735030483</v>
      </c>
      <c r="O664" s="50">
        <v>2.5803879326572257E-4</v>
      </c>
      <c r="P664" s="50">
        <v>0.30203428705747559</v>
      </c>
      <c r="Q664" s="50">
        <v>6.7991284128252026E-3</v>
      </c>
      <c r="R664" s="50">
        <v>4.0891332071615813E-3</v>
      </c>
      <c r="S664" s="50">
        <v>1.6987640024764208</v>
      </c>
      <c r="T664" s="50">
        <v>7.0688577657101546E-3</v>
      </c>
      <c r="U664" s="50">
        <v>3.0092486850631639</v>
      </c>
      <c r="V664" s="51">
        <v>84.904311012389101</v>
      </c>
      <c r="X664" s="47" t="s">
        <v>1687</v>
      </c>
      <c r="Y664" s="47" t="s">
        <v>1687</v>
      </c>
      <c r="Z664" s="47" t="s">
        <v>1687</v>
      </c>
      <c r="AA664" s="47" t="s">
        <v>1687</v>
      </c>
      <c r="AB664" s="47" t="s">
        <v>1687</v>
      </c>
      <c r="AC664" s="47" t="s">
        <v>1687</v>
      </c>
      <c r="AD664" s="47" t="s">
        <v>1687</v>
      </c>
      <c r="AE664" s="312"/>
      <c r="AF664" s="465" t="s">
        <v>1755</v>
      </c>
      <c r="AG664" s="343">
        <v>40</v>
      </c>
      <c r="AH664" s="343">
        <v>15</v>
      </c>
      <c r="AI664" s="343"/>
      <c r="AJ664" s="343"/>
      <c r="AK664" s="343"/>
      <c r="AL664" s="343"/>
      <c r="AM664" s="343"/>
      <c r="AN664" s="343"/>
      <c r="AO664" s="343"/>
      <c r="AP664" s="343"/>
      <c r="AQ664" s="343"/>
      <c r="AR664" s="343"/>
      <c r="AS664" s="343"/>
      <c r="AT664" s="343"/>
      <c r="AU664" s="343"/>
      <c r="AV664" s="343"/>
      <c r="AW664" s="343"/>
      <c r="AX664" s="343"/>
      <c r="AY664" s="343"/>
      <c r="AZ664" s="343"/>
      <c r="BA664" s="343"/>
      <c r="BB664" s="343"/>
      <c r="BC664" s="343"/>
      <c r="BD664" s="343"/>
      <c r="BE664" s="475"/>
      <c r="BF664" s="475"/>
      <c r="BG664" s="475"/>
      <c r="BH664" s="475"/>
      <c r="BI664" s="475"/>
      <c r="BJ664" s="475"/>
      <c r="BK664" s="475"/>
      <c r="BL664" s="475"/>
      <c r="BM664" s="475"/>
      <c r="BN664" s="475"/>
      <c r="BO664" s="475"/>
      <c r="BP664" s="306"/>
      <c r="BQ664" s="496"/>
      <c r="BR664" s="496"/>
      <c r="BS664" s="496"/>
      <c r="BT664" s="496"/>
      <c r="BU664" s="496"/>
      <c r="BV664" s="496"/>
    </row>
    <row r="665" spans="1:74" s="52" customFormat="1" ht="12.75">
      <c r="A665" s="64">
        <v>2996.2204340404778</v>
      </c>
      <c r="B665" s="46" t="s">
        <v>320</v>
      </c>
      <c r="C665" s="47" t="s">
        <v>324</v>
      </c>
      <c r="D665" s="48">
        <v>24.96</v>
      </c>
      <c r="E665" s="49">
        <v>39.448</v>
      </c>
      <c r="F665" s="49">
        <v>7.7100000000000002E-2</v>
      </c>
      <c r="G665" s="49">
        <v>14.954000000000001</v>
      </c>
      <c r="H665" s="49">
        <v>0.35930000000000001</v>
      </c>
      <c r="I665" s="49">
        <v>0.26269999999999999</v>
      </c>
      <c r="J665" s="49">
        <v>46.178100000000001</v>
      </c>
      <c r="K665" s="49">
        <v>0.24590000000000001</v>
      </c>
      <c r="L665" s="49">
        <v>101.52510000000001</v>
      </c>
      <c r="M665" s="47"/>
      <c r="N665" s="50">
        <v>0.97885678355823158</v>
      </c>
      <c r="O665" s="50">
        <v>1.5125995207540719E-3</v>
      </c>
      <c r="P665" s="50">
        <v>0.31031840592150739</v>
      </c>
      <c r="Q665" s="50">
        <v>7.1712568038394446E-3</v>
      </c>
      <c r="R665" s="50">
        <v>5.5212826104649526E-3</v>
      </c>
      <c r="S665" s="50">
        <v>1.7082002094627009</v>
      </c>
      <c r="T665" s="50">
        <v>6.5374795227622212E-3</v>
      </c>
      <c r="U665" s="50">
        <v>3.0181180174002606</v>
      </c>
      <c r="V665" s="51">
        <v>84.626428334303924</v>
      </c>
      <c r="X665" s="47" t="s">
        <v>1687</v>
      </c>
      <c r="Y665" s="47" t="s">
        <v>1687</v>
      </c>
      <c r="Z665" s="47" t="s">
        <v>1687</v>
      </c>
      <c r="AA665" s="47" t="s">
        <v>1687</v>
      </c>
      <c r="AB665" s="47" t="s">
        <v>1687</v>
      </c>
      <c r="AC665" s="47" t="s">
        <v>1687</v>
      </c>
      <c r="AD665" s="47" t="s">
        <v>1687</v>
      </c>
      <c r="AE665" s="312"/>
      <c r="AF665" s="465" t="s">
        <v>1755</v>
      </c>
      <c r="AG665" s="343">
        <v>40</v>
      </c>
      <c r="AH665" s="343">
        <v>15</v>
      </c>
      <c r="AI665" s="343"/>
      <c r="AJ665" s="343"/>
      <c r="AK665" s="343"/>
      <c r="AL665" s="343"/>
      <c r="AM665" s="343"/>
      <c r="AN665" s="343"/>
      <c r="AO665" s="343"/>
      <c r="AP665" s="343"/>
      <c r="AQ665" s="343"/>
      <c r="AR665" s="343"/>
      <c r="AS665" s="343"/>
      <c r="AT665" s="343"/>
      <c r="AU665" s="343"/>
      <c r="AV665" s="343"/>
      <c r="AW665" s="343"/>
      <c r="AX665" s="343"/>
      <c r="AY665" s="343"/>
      <c r="AZ665" s="343"/>
      <c r="BA665" s="343"/>
      <c r="BB665" s="343"/>
      <c r="BC665" s="343"/>
      <c r="BD665" s="343"/>
      <c r="BE665" s="475"/>
      <c r="BF665" s="475"/>
      <c r="BG665" s="475"/>
      <c r="BH665" s="475"/>
      <c r="BI665" s="475"/>
      <c r="BJ665" s="475"/>
      <c r="BK665" s="475"/>
      <c r="BL665" s="475"/>
      <c r="BM665" s="475"/>
      <c r="BN665" s="475"/>
      <c r="BO665" s="475"/>
      <c r="BP665" s="306"/>
      <c r="BQ665" s="496"/>
      <c r="BR665" s="496"/>
      <c r="BS665" s="496"/>
      <c r="BT665" s="496"/>
      <c r="BU665" s="496"/>
      <c r="BV665" s="496"/>
    </row>
    <row r="666" spans="1:74" s="52" customFormat="1" ht="12.75">
      <c r="A666" s="64">
        <v>2996.2204340404778</v>
      </c>
      <c r="B666" s="46" t="s">
        <v>320</v>
      </c>
      <c r="C666" s="47" t="s">
        <v>324</v>
      </c>
      <c r="D666" s="48">
        <v>29.95</v>
      </c>
      <c r="E666" s="49">
        <v>39.6218</v>
      </c>
      <c r="F666" s="49">
        <v>3.2000000000000001E-2</v>
      </c>
      <c r="G666" s="49">
        <v>14.532299999999999</v>
      </c>
      <c r="H666" s="49">
        <v>0.3538</v>
      </c>
      <c r="I666" s="49">
        <v>0.26419999999999999</v>
      </c>
      <c r="J666" s="49">
        <v>45.756399999999999</v>
      </c>
      <c r="K666" s="49">
        <v>0.2571</v>
      </c>
      <c r="L666" s="49">
        <v>100.81759999999998</v>
      </c>
      <c r="M666" s="47"/>
      <c r="N666" s="50">
        <v>0.98765334279791561</v>
      </c>
      <c r="O666" s="50">
        <v>6.3066064395041037E-4</v>
      </c>
      <c r="P666" s="50">
        <v>0.30294283496141972</v>
      </c>
      <c r="Q666" s="50">
        <v>7.0936875819736451E-3</v>
      </c>
      <c r="R666" s="50">
        <v>5.5781333089776307E-3</v>
      </c>
      <c r="S666" s="50">
        <v>1.7003202614241704</v>
      </c>
      <c r="T666" s="50">
        <v>6.8664151957764314E-3</v>
      </c>
      <c r="U666" s="50">
        <v>3.011085335914184</v>
      </c>
      <c r="V666" s="51">
        <v>84.877531288425985</v>
      </c>
      <c r="X666" s="47" t="s">
        <v>1687</v>
      </c>
      <c r="Y666" s="47" t="s">
        <v>1687</v>
      </c>
      <c r="Z666" s="47" t="s">
        <v>1687</v>
      </c>
      <c r="AA666" s="47" t="s">
        <v>1687</v>
      </c>
      <c r="AB666" s="47" t="s">
        <v>1687</v>
      </c>
      <c r="AC666" s="47" t="s">
        <v>1687</v>
      </c>
      <c r="AD666" s="47" t="s">
        <v>1687</v>
      </c>
      <c r="AE666" s="312"/>
      <c r="AF666" s="465" t="s">
        <v>1755</v>
      </c>
      <c r="AG666" s="343">
        <v>40</v>
      </c>
      <c r="AH666" s="343">
        <v>15</v>
      </c>
      <c r="AI666" s="343"/>
      <c r="AJ666" s="343"/>
      <c r="AK666" s="343"/>
      <c r="AL666" s="343"/>
      <c r="AM666" s="343"/>
      <c r="AN666" s="343"/>
      <c r="AO666" s="343"/>
      <c r="AP666" s="343"/>
      <c r="AQ666" s="343"/>
      <c r="AR666" s="343"/>
      <c r="AS666" s="343"/>
      <c r="AT666" s="343"/>
      <c r="AU666" s="343"/>
      <c r="AV666" s="343"/>
      <c r="AW666" s="343"/>
      <c r="AX666" s="343"/>
      <c r="AY666" s="343"/>
      <c r="AZ666" s="343"/>
      <c r="BA666" s="343"/>
      <c r="BB666" s="343"/>
      <c r="BC666" s="343"/>
      <c r="BD666" s="343"/>
      <c r="BE666" s="475"/>
      <c r="BF666" s="475"/>
      <c r="BG666" s="475"/>
      <c r="BH666" s="475"/>
      <c r="BI666" s="475"/>
      <c r="BJ666" s="475"/>
      <c r="BK666" s="475"/>
      <c r="BL666" s="475"/>
      <c r="BM666" s="475"/>
      <c r="BN666" s="475"/>
      <c r="BO666" s="475"/>
      <c r="BP666" s="306"/>
      <c r="BQ666" s="496"/>
      <c r="BR666" s="496"/>
      <c r="BS666" s="496"/>
      <c r="BT666" s="496"/>
      <c r="BU666" s="496"/>
      <c r="BV666" s="496"/>
    </row>
    <row r="667" spans="1:74" s="52" customFormat="1" ht="12.75">
      <c r="A667" s="64">
        <v>2996.2204340404778</v>
      </c>
      <c r="B667" s="46" t="s">
        <v>320</v>
      </c>
      <c r="C667" s="47" t="s">
        <v>324</v>
      </c>
      <c r="D667" s="48">
        <v>34.93</v>
      </c>
      <c r="E667" s="49">
        <v>39.331200000000003</v>
      </c>
      <c r="F667" s="49">
        <v>7.6700000000000004E-2</v>
      </c>
      <c r="G667" s="49">
        <v>14.709899999999999</v>
      </c>
      <c r="H667" s="49">
        <v>0.3397</v>
      </c>
      <c r="I667" s="49">
        <v>0.23630000000000001</v>
      </c>
      <c r="J667" s="49">
        <v>45.671900000000001</v>
      </c>
      <c r="K667" s="49">
        <v>0.27079999999999999</v>
      </c>
      <c r="L667" s="49">
        <v>100.6365</v>
      </c>
      <c r="M667" s="47"/>
      <c r="N667" s="50">
        <v>0.983307447053127</v>
      </c>
      <c r="O667" s="50">
        <v>1.5160827637772218E-3</v>
      </c>
      <c r="P667" s="50">
        <v>0.3075514972606358</v>
      </c>
      <c r="Q667" s="50">
        <v>6.8311145898919314E-3</v>
      </c>
      <c r="R667" s="50">
        <v>5.003819003619926E-3</v>
      </c>
      <c r="S667" s="50">
        <v>1.702196745975922</v>
      </c>
      <c r="T667" s="50">
        <v>7.2536807723447951E-3</v>
      </c>
      <c r="U667" s="50">
        <v>3.0136603874193186</v>
      </c>
      <c r="V667" s="51">
        <v>84.697013753058656</v>
      </c>
      <c r="X667" s="47" t="s">
        <v>1687</v>
      </c>
      <c r="Y667" s="47" t="s">
        <v>1687</v>
      </c>
      <c r="Z667" s="47" t="s">
        <v>1687</v>
      </c>
      <c r="AA667" s="47" t="s">
        <v>1687</v>
      </c>
      <c r="AB667" s="47" t="s">
        <v>1687</v>
      </c>
      <c r="AC667" s="47" t="s">
        <v>1687</v>
      </c>
      <c r="AD667" s="47" t="s">
        <v>1687</v>
      </c>
      <c r="AE667" s="312"/>
      <c r="AF667" s="465" t="s">
        <v>1755</v>
      </c>
      <c r="AG667" s="343">
        <v>40</v>
      </c>
      <c r="AH667" s="343">
        <v>15</v>
      </c>
      <c r="AI667" s="343"/>
      <c r="AJ667" s="343"/>
      <c r="AK667" s="343"/>
      <c r="AL667" s="343"/>
      <c r="AM667" s="343"/>
      <c r="AN667" s="343"/>
      <c r="AO667" s="343"/>
      <c r="AP667" s="343"/>
      <c r="AQ667" s="343"/>
      <c r="AR667" s="343"/>
      <c r="AS667" s="343"/>
      <c r="AT667" s="343"/>
      <c r="AU667" s="343"/>
      <c r="AV667" s="343"/>
      <c r="AW667" s="343"/>
      <c r="AX667" s="343"/>
      <c r="AY667" s="343"/>
      <c r="AZ667" s="343"/>
      <c r="BA667" s="343"/>
      <c r="BB667" s="343"/>
      <c r="BC667" s="343"/>
      <c r="BD667" s="343"/>
      <c r="BE667" s="475"/>
      <c r="BF667" s="475"/>
      <c r="BG667" s="475"/>
      <c r="BH667" s="475"/>
      <c r="BI667" s="475"/>
      <c r="BJ667" s="475"/>
      <c r="BK667" s="475"/>
      <c r="BL667" s="475"/>
      <c r="BM667" s="475"/>
      <c r="BN667" s="475"/>
      <c r="BO667" s="475"/>
      <c r="BP667" s="306"/>
      <c r="BQ667" s="496"/>
      <c r="BR667" s="496"/>
      <c r="BS667" s="496"/>
      <c r="BT667" s="496"/>
      <c r="BU667" s="496"/>
      <c r="BV667" s="496"/>
    </row>
    <row r="668" spans="1:74" s="52" customFormat="1" ht="12.75">
      <c r="A668" s="64">
        <v>2996.2204340404778</v>
      </c>
      <c r="B668" s="46" t="s">
        <v>320</v>
      </c>
      <c r="C668" s="47" t="s">
        <v>324</v>
      </c>
      <c r="D668" s="48">
        <v>39.92</v>
      </c>
      <c r="E668" s="49">
        <v>39.1967</v>
      </c>
      <c r="F668" s="49">
        <v>6.6799999999999998E-2</v>
      </c>
      <c r="G668" s="49">
        <v>14.9465</v>
      </c>
      <c r="H668" s="49">
        <v>0.35199999999999998</v>
      </c>
      <c r="I668" s="49">
        <v>0.2135</v>
      </c>
      <c r="J668" s="49">
        <v>45.658299999999997</v>
      </c>
      <c r="K668" s="49">
        <v>0.25219999999999998</v>
      </c>
      <c r="L668" s="49">
        <v>100.68599999999999</v>
      </c>
      <c r="M668" s="47"/>
      <c r="N668" s="50">
        <v>0.98082907653633244</v>
      </c>
      <c r="O668" s="50">
        <v>1.3215868373036457E-3</v>
      </c>
      <c r="P668" s="50">
        <v>0.31278025361854933</v>
      </c>
      <c r="Q668" s="50">
        <v>7.0848454815623865E-3</v>
      </c>
      <c r="R668" s="50">
        <v>4.52509233620215E-3</v>
      </c>
      <c r="S668" s="50">
        <v>1.7032253404204778</v>
      </c>
      <c r="T668" s="50">
        <v>6.7615545586318469E-3</v>
      </c>
      <c r="U668" s="50">
        <v>3.0165277497890597</v>
      </c>
      <c r="V668" s="51">
        <v>84.485149518265956</v>
      </c>
      <c r="X668" s="47" t="s">
        <v>1687</v>
      </c>
      <c r="Y668" s="47" t="s">
        <v>1687</v>
      </c>
      <c r="Z668" s="47" t="s">
        <v>1687</v>
      </c>
      <c r="AA668" s="47" t="s">
        <v>1687</v>
      </c>
      <c r="AB668" s="47" t="s">
        <v>1687</v>
      </c>
      <c r="AC668" s="47" t="s">
        <v>1687</v>
      </c>
      <c r="AD668" s="47" t="s">
        <v>1687</v>
      </c>
      <c r="AE668" s="312"/>
      <c r="AF668" s="465" t="s">
        <v>1755</v>
      </c>
      <c r="AG668" s="343">
        <v>40</v>
      </c>
      <c r="AH668" s="343">
        <v>15</v>
      </c>
      <c r="AI668" s="343"/>
      <c r="AJ668" s="343"/>
      <c r="AK668" s="343"/>
      <c r="AL668" s="343"/>
      <c r="AM668" s="343"/>
      <c r="AN668" s="343"/>
      <c r="AO668" s="343"/>
      <c r="AP668" s="343"/>
      <c r="AQ668" s="343"/>
      <c r="AR668" s="343"/>
      <c r="AS668" s="343"/>
      <c r="AT668" s="343"/>
      <c r="AU668" s="343"/>
      <c r="AV668" s="343"/>
      <c r="AW668" s="343"/>
      <c r="AX668" s="343"/>
      <c r="AY668" s="343"/>
      <c r="AZ668" s="343"/>
      <c r="BA668" s="343"/>
      <c r="BB668" s="343"/>
      <c r="BC668" s="343"/>
      <c r="BD668" s="343"/>
      <c r="BE668" s="475"/>
      <c r="BF668" s="475"/>
      <c r="BG668" s="475"/>
      <c r="BH668" s="475"/>
      <c r="BI668" s="475"/>
      <c r="BJ668" s="475"/>
      <c r="BK668" s="475"/>
      <c r="BL668" s="475"/>
      <c r="BM668" s="475"/>
      <c r="BN668" s="475"/>
      <c r="BO668" s="475"/>
      <c r="BP668" s="306"/>
      <c r="BQ668" s="496"/>
      <c r="BR668" s="496"/>
      <c r="BS668" s="496"/>
      <c r="BT668" s="496"/>
      <c r="BU668" s="496"/>
      <c r="BV668" s="496"/>
    </row>
    <row r="669" spans="1:74" s="52" customFormat="1" ht="12.75">
      <c r="A669" s="64">
        <v>2996.2204340404778</v>
      </c>
      <c r="B669" s="46" t="s">
        <v>320</v>
      </c>
      <c r="C669" s="47" t="s">
        <v>324</v>
      </c>
      <c r="D669" s="48">
        <v>44.9</v>
      </c>
      <c r="E669" s="49">
        <v>39.360199999999999</v>
      </c>
      <c r="F669" s="49">
        <v>4.0099999999999997E-2</v>
      </c>
      <c r="G669" s="49">
        <v>15.0341</v>
      </c>
      <c r="H669" s="49">
        <v>0.33360000000000001</v>
      </c>
      <c r="I669" s="49">
        <v>0.2329</v>
      </c>
      <c r="J669" s="49">
        <v>45.744199999999999</v>
      </c>
      <c r="K669" s="49">
        <v>0.24030000000000001</v>
      </c>
      <c r="L669" s="49">
        <v>100.98540000000001</v>
      </c>
      <c r="M669" s="47"/>
      <c r="N669" s="50">
        <v>0.98213180068147199</v>
      </c>
      <c r="O669" s="50">
        <v>7.9110160304780527E-4</v>
      </c>
      <c r="P669" s="50">
        <v>0.31372267217860761</v>
      </c>
      <c r="Q669" s="50">
        <v>6.6954907010301212E-3</v>
      </c>
      <c r="R669" s="50">
        <v>4.9222957548623368E-3</v>
      </c>
      <c r="S669" s="50">
        <v>1.7015983635678618</v>
      </c>
      <c r="T669" s="50">
        <v>6.4242716255510602E-3</v>
      </c>
      <c r="U669" s="50">
        <v>3.0162859961124329</v>
      </c>
      <c r="V669" s="51">
        <v>84.433116778220622</v>
      </c>
      <c r="X669" s="47" t="s">
        <v>1687</v>
      </c>
      <c r="Y669" s="47" t="s">
        <v>1687</v>
      </c>
      <c r="Z669" s="47" t="s">
        <v>1687</v>
      </c>
      <c r="AA669" s="47" t="s">
        <v>1687</v>
      </c>
      <c r="AB669" s="47" t="s">
        <v>1687</v>
      </c>
      <c r="AC669" s="47" t="s">
        <v>1687</v>
      </c>
      <c r="AD669" s="47" t="s">
        <v>1687</v>
      </c>
      <c r="AE669" s="312"/>
      <c r="AF669" s="465" t="s">
        <v>1755</v>
      </c>
      <c r="AG669" s="343">
        <v>40</v>
      </c>
      <c r="AH669" s="343">
        <v>15</v>
      </c>
      <c r="AI669" s="343"/>
      <c r="AJ669" s="343"/>
      <c r="AK669" s="343"/>
      <c r="AL669" s="343"/>
      <c r="AM669" s="343"/>
      <c r="AN669" s="343"/>
      <c r="AO669" s="343"/>
      <c r="AP669" s="343"/>
      <c r="AQ669" s="343"/>
      <c r="AR669" s="343"/>
      <c r="AS669" s="343"/>
      <c r="AT669" s="343"/>
      <c r="AU669" s="343"/>
      <c r="AV669" s="343"/>
      <c r="AW669" s="343"/>
      <c r="AX669" s="343"/>
      <c r="AY669" s="343"/>
      <c r="AZ669" s="343"/>
      <c r="BA669" s="343"/>
      <c r="BB669" s="343"/>
      <c r="BC669" s="343"/>
      <c r="BD669" s="343"/>
      <c r="BE669" s="475"/>
      <c r="BF669" s="475"/>
      <c r="BG669" s="475"/>
      <c r="BH669" s="475"/>
      <c r="BI669" s="475"/>
      <c r="BJ669" s="475"/>
      <c r="BK669" s="475"/>
      <c r="BL669" s="475"/>
      <c r="BM669" s="475"/>
      <c r="BN669" s="475"/>
      <c r="BO669" s="475"/>
      <c r="BP669" s="306"/>
      <c r="BQ669" s="496"/>
      <c r="BR669" s="496"/>
      <c r="BS669" s="496"/>
      <c r="BT669" s="496"/>
      <c r="BU669" s="496"/>
      <c r="BV669" s="496"/>
    </row>
    <row r="670" spans="1:74" s="52" customFormat="1" ht="12.75">
      <c r="A670" s="64">
        <v>2996.2204340404778</v>
      </c>
      <c r="B670" s="46" t="s">
        <v>320</v>
      </c>
      <c r="C670" s="47" t="s">
        <v>324</v>
      </c>
      <c r="D670" s="48">
        <v>49.89</v>
      </c>
      <c r="E670" s="49">
        <v>39.322200000000002</v>
      </c>
      <c r="F670" s="49">
        <v>7.4399999999999994E-2</v>
      </c>
      <c r="G670" s="49">
        <v>15.1129</v>
      </c>
      <c r="H670" s="49">
        <v>0.31430000000000002</v>
      </c>
      <c r="I670" s="49">
        <v>0.19350000000000001</v>
      </c>
      <c r="J670" s="49">
        <v>45.214100000000002</v>
      </c>
      <c r="K670" s="49">
        <v>0.26050000000000001</v>
      </c>
      <c r="L670" s="49">
        <v>100.4919</v>
      </c>
      <c r="M670" s="47"/>
      <c r="N670" s="50">
        <v>0.98577256732620888</v>
      </c>
      <c r="O670" s="50">
        <v>1.4746442815233604E-3</v>
      </c>
      <c r="P670" s="50">
        <v>0.3168419832880558</v>
      </c>
      <c r="Q670" s="50">
        <v>6.3376345670280816E-3</v>
      </c>
      <c r="R670" s="50">
        <v>4.1087113237495637E-3</v>
      </c>
      <c r="S670" s="50">
        <v>1.6897457254201718</v>
      </c>
      <c r="T670" s="50">
        <v>6.9968779040061758E-3</v>
      </c>
      <c r="U670" s="50">
        <v>3.0112781441107437</v>
      </c>
      <c r="V670" s="51">
        <v>84.209911088709504</v>
      </c>
      <c r="X670" s="47" t="s">
        <v>1687</v>
      </c>
      <c r="Y670" s="47" t="s">
        <v>1687</v>
      </c>
      <c r="Z670" s="47" t="s">
        <v>1687</v>
      </c>
      <c r="AA670" s="47" t="s">
        <v>1687</v>
      </c>
      <c r="AB670" s="47" t="s">
        <v>1687</v>
      </c>
      <c r="AC670" s="47" t="s">
        <v>1687</v>
      </c>
      <c r="AD670" s="47" t="s">
        <v>1687</v>
      </c>
      <c r="AE670" s="312"/>
      <c r="AF670" s="465" t="s">
        <v>1755</v>
      </c>
      <c r="AG670" s="343">
        <v>40</v>
      </c>
      <c r="AH670" s="343">
        <v>15</v>
      </c>
      <c r="AI670" s="343"/>
      <c r="AJ670" s="343"/>
      <c r="AK670" s="343"/>
      <c r="AL670" s="343"/>
      <c r="AM670" s="343"/>
      <c r="AN670" s="343"/>
      <c r="AO670" s="343"/>
      <c r="AP670" s="343"/>
      <c r="AQ670" s="343"/>
      <c r="AR670" s="343"/>
      <c r="AS670" s="343"/>
      <c r="AT670" s="343"/>
      <c r="AU670" s="343"/>
      <c r="AV670" s="343"/>
      <c r="AW670" s="343"/>
      <c r="AX670" s="343"/>
      <c r="AY670" s="343"/>
      <c r="AZ670" s="343"/>
      <c r="BA670" s="343"/>
      <c r="BB670" s="343"/>
      <c r="BC670" s="343"/>
      <c r="BD670" s="343"/>
      <c r="BE670" s="475"/>
      <c r="BF670" s="475"/>
      <c r="BG670" s="475"/>
      <c r="BH670" s="475"/>
      <c r="BI670" s="475"/>
      <c r="BJ670" s="475"/>
      <c r="BK670" s="475"/>
      <c r="BL670" s="475"/>
      <c r="BM670" s="475"/>
      <c r="BN670" s="475"/>
      <c r="BO670" s="475"/>
      <c r="BP670" s="306"/>
      <c r="BQ670" s="496"/>
      <c r="BR670" s="496"/>
      <c r="BS670" s="496"/>
      <c r="BT670" s="496"/>
      <c r="BU670" s="496"/>
      <c r="BV670" s="496"/>
    </row>
    <row r="671" spans="1:74" s="52" customFormat="1" ht="12.75">
      <c r="A671" s="64">
        <v>2996.2204340404778</v>
      </c>
      <c r="B671" s="46" t="s">
        <v>320</v>
      </c>
      <c r="C671" s="47" t="s">
        <v>324</v>
      </c>
      <c r="D671" s="48">
        <v>54.88</v>
      </c>
      <c r="E671" s="49">
        <v>39.426400000000001</v>
      </c>
      <c r="F671" s="49">
        <v>3.6999999999999998E-2</v>
      </c>
      <c r="G671" s="49">
        <v>15.3613</v>
      </c>
      <c r="H671" s="49">
        <v>0.3286</v>
      </c>
      <c r="I671" s="49">
        <v>0.2286</v>
      </c>
      <c r="J671" s="49">
        <v>45.445300000000003</v>
      </c>
      <c r="K671" s="49">
        <v>0.2646</v>
      </c>
      <c r="L671" s="49">
        <v>101.09180000000001</v>
      </c>
      <c r="M671" s="47"/>
      <c r="N671" s="50">
        <v>0.983958810396247</v>
      </c>
      <c r="O671" s="50">
        <v>7.3007408726361229E-4</v>
      </c>
      <c r="P671" s="50">
        <v>0.3206075607245894</v>
      </c>
      <c r="Q671" s="50">
        <v>6.5963128703431396E-3</v>
      </c>
      <c r="R671" s="50">
        <v>4.8322763211686628E-3</v>
      </c>
      <c r="S671" s="50">
        <v>1.6907808304652951</v>
      </c>
      <c r="T671" s="50">
        <v>7.0751765643188129E-3</v>
      </c>
      <c r="U671" s="50">
        <v>3.0145810414292256</v>
      </c>
      <c r="V671" s="51">
        <v>84.06038524787715</v>
      </c>
      <c r="X671" s="47" t="s">
        <v>1687</v>
      </c>
      <c r="Y671" s="47" t="s">
        <v>1687</v>
      </c>
      <c r="Z671" s="47" t="s">
        <v>1687</v>
      </c>
      <c r="AA671" s="47" t="s">
        <v>1687</v>
      </c>
      <c r="AB671" s="47" t="s">
        <v>1687</v>
      </c>
      <c r="AC671" s="47" t="s">
        <v>1687</v>
      </c>
      <c r="AD671" s="47" t="s">
        <v>1687</v>
      </c>
      <c r="AE671" s="312"/>
      <c r="AF671" s="465" t="s">
        <v>1755</v>
      </c>
      <c r="AG671" s="343">
        <v>40</v>
      </c>
      <c r="AH671" s="343">
        <v>15</v>
      </c>
      <c r="AI671" s="343"/>
      <c r="AJ671" s="343"/>
      <c r="AK671" s="343"/>
      <c r="AL671" s="343"/>
      <c r="AM671" s="343"/>
      <c r="AN671" s="343"/>
      <c r="AO671" s="343"/>
      <c r="AP671" s="343"/>
      <c r="AQ671" s="343"/>
      <c r="AR671" s="343"/>
      <c r="AS671" s="343"/>
      <c r="AT671" s="343"/>
      <c r="AU671" s="343"/>
      <c r="AV671" s="343"/>
      <c r="AW671" s="343"/>
      <c r="AX671" s="343"/>
      <c r="AY671" s="343"/>
      <c r="AZ671" s="343"/>
      <c r="BA671" s="343"/>
      <c r="BB671" s="343"/>
      <c r="BC671" s="343"/>
      <c r="BD671" s="343"/>
      <c r="BE671" s="475"/>
      <c r="BF671" s="475"/>
      <c r="BG671" s="475"/>
      <c r="BH671" s="475"/>
      <c r="BI671" s="475"/>
      <c r="BJ671" s="475"/>
      <c r="BK671" s="475"/>
      <c r="BL671" s="475"/>
      <c r="BM671" s="475"/>
      <c r="BN671" s="475"/>
      <c r="BO671" s="475"/>
      <c r="BP671" s="306"/>
      <c r="BQ671" s="496"/>
      <c r="BR671" s="496"/>
      <c r="BS671" s="496"/>
      <c r="BT671" s="496"/>
      <c r="BU671" s="496"/>
      <c r="BV671" s="496"/>
    </row>
    <row r="672" spans="1:74" s="52" customFormat="1" ht="12.75">
      <c r="A672" s="64">
        <v>2996.2204340404778</v>
      </c>
      <c r="B672" s="46" t="s">
        <v>320</v>
      </c>
      <c r="C672" s="47" t="s">
        <v>324</v>
      </c>
      <c r="D672" s="48">
        <v>59.86</v>
      </c>
      <c r="E672" s="49">
        <v>39.568899999999999</v>
      </c>
      <c r="F672" s="49">
        <v>7.7200000000000005E-2</v>
      </c>
      <c r="G672" s="49">
        <v>15.3255</v>
      </c>
      <c r="H672" s="49">
        <v>0.34089999999999998</v>
      </c>
      <c r="I672" s="49">
        <v>0.21729999999999999</v>
      </c>
      <c r="J672" s="49">
        <v>45.7104</v>
      </c>
      <c r="K672" s="49">
        <v>0.25259999999999999</v>
      </c>
      <c r="L672" s="49">
        <v>101.49279999999999</v>
      </c>
      <c r="M672" s="47"/>
      <c r="N672" s="50">
        <v>0.98301900090170669</v>
      </c>
      <c r="O672" s="50">
        <v>1.5163541724888111E-3</v>
      </c>
      <c r="P672" s="50">
        <v>0.3184040488908555</v>
      </c>
      <c r="Q672" s="50">
        <v>6.812065714363452E-3</v>
      </c>
      <c r="R672" s="50">
        <v>4.5724967006570043E-3</v>
      </c>
      <c r="S672" s="50">
        <v>1.6929007698830354</v>
      </c>
      <c r="T672" s="50">
        <v>6.7235544902086867E-3</v>
      </c>
      <c r="U672" s="50">
        <v>3.0139482907533162</v>
      </c>
      <c r="V672" s="51">
        <v>84.169279269914071</v>
      </c>
      <c r="X672" s="47" t="s">
        <v>1687</v>
      </c>
      <c r="Y672" s="47" t="s">
        <v>1687</v>
      </c>
      <c r="Z672" s="47" t="s">
        <v>1687</v>
      </c>
      <c r="AA672" s="47" t="s">
        <v>1687</v>
      </c>
      <c r="AB672" s="47" t="s">
        <v>1687</v>
      </c>
      <c r="AC672" s="47" t="s">
        <v>1687</v>
      </c>
      <c r="AD672" s="47" t="s">
        <v>1687</v>
      </c>
      <c r="AE672" s="312"/>
      <c r="AF672" s="465" t="s">
        <v>1755</v>
      </c>
      <c r="AG672" s="343">
        <v>40</v>
      </c>
      <c r="AH672" s="343">
        <v>15</v>
      </c>
      <c r="AI672" s="343"/>
      <c r="AJ672" s="343"/>
      <c r="AK672" s="343"/>
      <c r="AL672" s="343"/>
      <c r="AM672" s="343"/>
      <c r="AN672" s="343"/>
      <c r="AO672" s="343"/>
      <c r="AP672" s="343"/>
      <c r="AQ672" s="343"/>
      <c r="AR672" s="343"/>
      <c r="AS672" s="343"/>
      <c r="AT672" s="343"/>
      <c r="AU672" s="343"/>
      <c r="AV672" s="343"/>
      <c r="AW672" s="343"/>
      <c r="AX672" s="343"/>
      <c r="AY672" s="343"/>
      <c r="AZ672" s="343"/>
      <c r="BA672" s="343"/>
      <c r="BB672" s="343"/>
      <c r="BC672" s="343"/>
      <c r="BD672" s="343"/>
      <c r="BE672" s="475"/>
      <c r="BF672" s="475"/>
      <c r="BG672" s="475"/>
      <c r="BH672" s="475"/>
      <c r="BI672" s="475"/>
      <c r="BJ672" s="475"/>
      <c r="BK672" s="475"/>
      <c r="BL672" s="475"/>
      <c r="BM672" s="475"/>
      <c r="BN672" s="475"/>
      <c r="BO672" s="475"/>
      <c r="BP672" s="306"/>
      <c r="BQ672" s="496"/>
      <c r="BR672" s="496"/>
      <c r="BS672" s="496"/>
      <c r="BT672" s="496"/>
      <c r="BU672" s="496"/>
      <c r="BV672" s="496"/>
    </row>
    <row r="673" spans="1:74" s="52" customFormat="1" ht="12.75">
      <c r="A673" s="64">
        <v>2996.2204340404778</v>
      </c>
      <c r="B673" s="46" t="s">
        <v>320</v>
      </c>
      <c r="C673" s="47" t="s">
        <v>324</v>
      </c>
      <c r="D673" s="48">
        <v>64.849999999999994</v>
      </c>
      <c r="E673" s="49">
        <v>39.264000000000003</v>
      </c>
      <c r="F673" s="49">
        <v>3.6400000000000002E-2</v>
      </c>
      <c r="G673" s="49">
        <v>15.168100000000001</v>
      </c>
      <c r="H673" s="49">
        <v>0.31859999999999999</v>
      </c>
      <c r="I673" s="49">
        <v>0.1958</v>
      </c>
      <c r="J673" s="49">
        <v>45.2483</v>
      </c>
      <c r="K673" s="49">
        <v>0.28660000000000002</v>
      </c>
      <c r="L673" s="49">
        <v>100.51780000000001</v>
      </c>
      <c r="M673" s="47"/>
      <c r="N673" s="50">
        <v>0.98478269844436783</v>
      </c>
      <c r="O673" s="50">
        <v>7.2180962283656858E-4</v>
      </c>
      <c r="P673" s="50">
        <v>0.31815081938865497</v>
      </c>
      <c r="Q673" s="50">
        <v>6.4274030231265596E-3</v>
      </c>
      <c r="R673" s="50">
        <v>4.1595303316487283E-3</v>
      </c>
      <c r="S673" s="50">
        <v>1.6918298437801376</v>
      </c>
      <c r="T673" s="50">
        <v>7.7015777191868041E-3</v>
      </c>
      <c r="U673" s="50">
        <v>3.0137736823099588</v>
      </c>
      <c r="V673" s="51">
        <v>84.171448749806331</v>
      </c>
      <c r="X673" s="47" t="s">
        <v>1687</v>
      </c>
      <c r="Y673" s="47" t="s">
        <v>1687</v>
      </c>
      <c r="Z673" s="47" t="s">
        <v>1687</v>
      </c>
      <c r="AA673" s="47" t="s">
        <v>1687</v>
      </c>
      <c r="AB673" s="47" t="s">
        <v>1687</v>
      </c>
      <c r="AC673" s="47" t="s">
        <v>1687</v>
      </c>
      <c r="AD673" s="47" t="s">
        <v>1687</v>
      </c>
      <c r="AE673" s="312"/>
      <c r="AF673" s="465" t="s">
        <v>1755</v>
      </c>
      <c r="AG673" s="343">
        <v>40</v>
      </c>
      <c r="AH673" s="343">
        <v>15</v>
      </c>
      <c r="AI673" s="343"/>
      <c r="AJ673" s="343"/>
      <c r="AK673" s="343"/>
      <c r="AL673" s="343"/>
      <c r="AM673" s="343"/>
      <c r="AN673" s="343"/>
      <c r="AO673" s="343"/>
      <c r="AP673" s="343"/>
      <c r="AQ673" s="343"/>
      <c r="AR673" s="343"/>
      <c r="AS673" s="343"/>
      <c r="AT673" s="343"/>
      <c r="AU673" s="343"/>
      <c r="AV673" s="343"/>
      <c r="AW673" s="343"/>
      <c r="AX673" s="343"/>
      <c r="AY673" s="343"/>
      <c r="AZ673" s="343"/>
      <c r="BA673" s="343"/>
      <c r="BB673" s="343"/>
      <c r="BC673" s="343"/>
      <c r="BD673" s="343"/>
      <c r="BE673" s="475"/>
      <c r="BF673" s="475"/>
      <c r="BG673" s="475"/>
      <c r="BH673" s="475"/>
      <c r="BI673" s="475"/>
      <c r="BJ673" s="475"/>
      <c r="BK673" s="475"/>
      <c r="BL673" s="475"/>
      <c r="BM673" s="475"/>
      <c r="BN673" s="475"/>
      <c r="BO673" s="475"/>
      <c r="BP673" s="306"/>
      <c r="BQ673" s="496"/>
      <c r="BR673" s="496"/>
      <c r="BS673" s="496"/>
      <c r="BT673" s="496"/>
      <c r="BU673" s="496"/>
      <c r="BV673" s="496"/>
    </row>
    <row r="674" spans="1:74" s="52" customFormat="1" ht="12.75">
      <c r="A674" s="64">
        <v>2996.2204340404778</v>
      </c>
      <c r="B674" s="46" t="s">
        <v>320</v>
      </c>
      <c r="C674" s="47" t="s">
        <v>324</v>
      </c>
      <c r="D674" s="48">
        <v>69.84</v>
      </c>
      <c r="E674" s="49">
        <v>39.173299999999998</v>
      </c>
      <c r="F674" s="49">
        <v>2.8299999999999999E-2</v>
      </c>
      <c r="G674" s="49">
        <v>15.089499999999999</v>
      </c>
      <c r="H674" s="49">
        <v>0.3695</v>
      </c>
      <c r="I674" s="49">
        <v>0.24840000000000001</v>
      </c>
      <c r="J674" s="49">
        <v>45.504600000000003</v>
      </c>
      <c r="K674" s="49">
        <v>0.2485</v>
      </c>
      <c r="L674" s="49">
        <v>100.66210000000001</v>
      </c>
      <c r="M674" s="47"/>
      <c r="N674" s="50">
        <v>0.98152061583094874</v>
      </c>
      <c r="O674" s="50">
        <v>5.6062326715341484E-4</v>
      </c>
      <c r="P674" s="50">
        <v>0.31618416124530563</v>
      </c>
      <c r="Q674" s="50">
        <v>7.4467642053737014E-3</v>
      </c>
      <c r="R674" s="50">
        <v>5.2716503602042051E-3</v>
      </c>
      <c r="S674" s="50">
        <v>1.6997032863625523</v>
      </c>
      <c r="T674" s="50">
        <v>6.6710363632062663E-3</v>
      </c>
      <c r="U674" s="50">
        <v>3.0173581376347438</v>
      </c>
      <c r="V674" s="51">
        <v>84.315386177908692</v>
      </c>
      <c r="X674" s="47" t="s">
        <v>1687</v>
      </c>
      <c r="Y674" s="47" t="s">
        <v>1687</v>
      </c>
      <c r="Z674" s="47" t="s">
        <v>1687</v>
      </c>
      <c r="AA674" s="47" t="s">
        <v>1687</v>
      </c>
      <c r="AB674" s="47" t="s">
        <v>1687</v>
      </c>
      <c r="AC674" s="47" t="s">
        <v>1687</v>
      </c>
      <c r="AD674" s="47" t="s">
        <v>1687</v>
      </c>
      <c r="AE674" s="312"/>
      <c r="AF674" s="465" t="s">
        <v>1755</v>
      </c>
      <c r="AG674" s="343">
        <v>40</v>
      </c>
      <c r="AH674" s="343">
        <v>15</v>
      </c>
      <c r="AI674" s="343"/>
      <c r="AJ674" s="343"/>
      <c r="AK674" s="343"/>
      <c r="AL674" s="343"/>
      <c r="AM674" s="343"/>
      <c r="AN674" s="343"/>
      <c r="AO674" s="343"/>
      <c r="AP674" s="343"/>
      <c r="AQ674" s="343"/>
      <c r="AR674" s="343"/>
      <c r="AS674" s="343"/>
      <c r="AT674" s="343"/>
      <c r="AU674" s="343"/>
      <c r="AV674" s="343"/>
      <c r="AW674" s="343"/>
      <c r="AX674" s="343"/>
      <c r="AY674" s="343"/>
      <c r="AZ674" s="343"/>
      <c r="BA674" s="343"/>
      <c r="BB674" s="343"/>
      <c r="BC674" s="343"/>
      <c r="BD674" s="343"/>
      <c r="BE674" s="475"/>
      <c r="BF674" s="475"/>
      <c r="BG674" s="475"/>
      <c r="BH674" s="475"/>
      <c r="BI674" s="475"/>
      <c r="BJ674" s="475"/>
      <c r="BK674" s="475"/>
      <c r="BL674" s="475"/>
      <c r="BM674" s="475"/>
      <c r="BN674" s="475"/>
      <c r="BO674" s="475"/>
      <c r="BP674" s="306"/>
      <c r="BQ674" s="496"/>
      <c r="BR674" s="496"/>
      <c r="BS674" s="496"/>
      <c r="BT674" s="496"/>
      <c r="BU674" s="496"/>
      <c r="BV674" s="496"/>
    </row>
    <row r="675" spans="1:74" s="52" customFormat="1" ht="12.75">
      <c r="A675" s="64">
        <v>2996.2204340404778</v>
      </c>
      <c r="B675" s="46" t="s">
        <v>320</v>
      </c>
      <c r="C675" s="47" t="s">
        <v>324</v>
      </c>
      <c r="D675" s="48">
        <v>74.849999999999994</v>
      </c>
      <c r="E675" s="49">
        <v>39.3688</v>
      </c>
      <c r="F675" s="49">
        <v>1.5599999999999999E-2</v>
      </c>
      <c r="G675" s="49">
        <v>15.1876</v>
      </c>
      <c r="H675" s="49">
        <v>0.33860000000000001</v>
      </c>
      <c r="I675" s="49">
        <v>0.23230000000000001</v>
      </c>
      <c r="J675" s="49">
        <v>45.315600000000003</v>
      </c>
      <c r="K675" s="49">
        <v>0.24660000000000001</v>
      </c>
      <c r="L675" s="49">
        <v>100.70510000000002</v>
      </c>
      <c r="M675" s="47"/>
      <c r="N675" s="50">
        <v>0.98567420331075228</v>
      </c>
      <c r="O675" s="50">
        <v>3.0880279795052597E-4</v>
      </c>
      <c r="P675" s="50">
        <v>0.31799944187033269</v>
      </c>
      <c r="Q675" s="50">
        <v>6.8188644825773366E-3</v>
      </c>
      <c r="R675" s="50">
        <v>4.9262467604121261E-3</v>
      </c>
      <c r="S675" s="50">
        <v>1.6913656001218136</v>
      </c>
      <c r="T675" s="50">
        <v>6.6150317495083473E-3</v>
      </c>
      <c r="U675" s="50">
        <v>3.0137081910933472</v>
      </c>
      <c r="V675" s="51">
        <v>84.174132861639791</v>
      </c>
      <c r="X675" s="47" t="s">
        <v>1687</v>
      </c>
      <c r="Y675" s="47" t="s">
        <v>1687</v>
      </c>
      <c r="Z675" s="47" t="s">
        <v>1687</v>
      </c>
      <c r="AA675" s="47" t="s">
        <v>1687</v>
      </c>
      <c r="AB675" s="47" t="s">
        <v>1687</v>
      </c>
      <c r="AC675" s="47" t="s">
        <v>1687</v>
      </c>
      <c r="AD675" s="47" t="s">
        <v>1687</v>
      </c>
      <c r="AE675" s="312"/>
      <c r="AF675" s="465" t="s">
        <v>1755</v>
      </c>
      <c r="AG675" s="343">
        <v>40</v>
      </c>
      <c r="AH675" s="343">
        <v>15</v>
      </c>
      <c r="AI675" s="343"/>
      <c r="AJ675" s="343"/>
      <c r="AK675" s="343"/>
      <c r="AL675" s="343"/>
      <c r="AM675" s="343"/>
      <c r="AN675" s="343"/>
      <c r="AO675" s="343"/>
      <c r="AP675" s="343"/>
      <c r="AQ675" s="343"/>
      <c r="AR675" s="343"/>
      <c r="AS675" s="343"/>
      <c r="AT675" s="343"/>
      <c r="AU675" s="343"/>
      <c r="AV675" s="343"/>
      <c r="AW675" s="343"/>
      <c r="AX675" s="343"/>
      <c r="AY675" s="343"/>
      <c r="AZ675" s="343"/>
      <c r="BA675" s="343"/>
      <c r="BB675" s="343"/>
      <c r="BC675" s="343"/>
      <c r="BD675" s="343"/>
      <c r="BE675" s="475"/>
      <c r="BF675" s="475"/>
      <c r="BG675" s="475"/>
      <c r="BH675" s="475"/>
      <c r="BI675" s="475"/>
      <c r="BJ675" s="475"/>
      <c r="BK675" s="475"/>
      <c r="BL675" s="475"/>
      <c r="BM675" s="475"/>
      <c r="BN675" s="475"/>
      <c r="BO675" s="475"/>
      <c r="BP675" s="306"/>
      <c r="BQ675" s="496"/>
      <c r="BR675" s="496"/>
      <c r="BS675" s="496"/>
      <c r="BT675" s="496"/>
      <c r="BU675" s="496"/>
      <c r="BV675" s="496"/>
    </row>
    <row r="676" spans="1:74" s="52" customFormat="1" ht="12.75">
      <c r="A676" s="64">
        <v>2996.2204340404778</v>
      </c>
      <c r="B676" s="46" t="s">
        <v>320</v>
      </c>
      <c r="C676" s="47" t="s">
        <v>324</v>
      </c>
      <c r="D676" s="48">
        <v>79.83</v>
      </c>
      <c r="E676" s="49">
        <v>39.4069</v>
      </c>
      <c r="F676" s="49">
        <v>2.87E-2</v>
      </c>
      <c r="G676" s="49">
        <v>15.064299999999999</v>
      </c>
      <c r="H676" s="49">
        <v>0.29470000000000002</v>
      </c>
      <c r="I676" s="49">
        <v>0.2382</v>
      </c>
      <c r="J676" s="49">
        <v>45.460299999999997</v>
      </c>
      <c r="K676" s="49">
        <v>0.2525</v>
      </c>
      <c r="L676" s="49">
        <v>100.7456</v>
      </c>
      <c r="M676" s="47"/>
      <c r="N676" s="50">
        <v>0.98541993551495122</v>
      </c>
      <c r="O676" s="50">
        <v>5.6742227935126818E-4</v>
      </c>
      <c r="P676" s="50">
        <v>0.31503152977800059</v>
      </c>
      <c r="Q676" s="50">
        <v>5.9275209885785171E-3</v>
      </c>
      <c r="R676" s="50">
        <v>5.0451788746555667E-3</v>
      </c>
      <c r="S676" s="50">
        <v>1.6946886277993296</v>
      </c>
      <c r="T676" s="50">
        <v>6.7650046914788826E-3</v>
      </c>
      <c r="U676" s="50">
        <v>3.0134452199263455</v>
      </c>
      <c r="V676" s="51">
        <v>84.32460715536817</v>
      </c>
      <c r="X676" s="47" t="s">
        <v>1687</v>
      </c>
      <c r="Y676" s="47" t="s">
        <v>1687</v>
      </c>
      <c r="Z676" s="47" t="s">
        <v>1687</v>
      </c>
      <c r="AA676" s="47" t="s">
        <v>1687</v>
      </c>
      <c r="AB676" s="47" t="s">
        <v>1687</v>
      </c>
      <c r="AC676" s="47" t="s">
        <v>1687</v>
      </c>
      <c r="AD676" s="47" t="s">
        <v>1687</v>
      </c>
      <c r="AE676" s="312"/>
      <c r="AF676" s="465" t="s">
        <v>1755</v>
      </c>
      <c r="AG676" s="343">
        <v>40</v>
      </c>
      <c r="AH676" s="343">
        <v>15</v>
      </c>
      <c r="AI676" s="343"/>
      <c r="AJ676" s="343"/>
      <c r="AK676" s="343"/>
      <c r="AL676" s="343"/>
      <c r="AM676" s="343"/>
      <c r="AN676" s="343"/>
      <c r="AO676" s="343"/>
      <c r="AP676" s="343"/>
      <c r="AQ676" s="343"/>
      <c r="AR676" s="343"/>
      <c r="AS676" s="343"/>
      <c r="AT676" s="343"/>
      <c r="AU676" s="343"/>
      <c r="AV676" s="343"/>
      <c r="AW676" s="343"/>
      <c r="AX676" s="343"/>
      <c r="AY676" s="343"/>
      <c r="AZ676" s="343"/>
      <c r="BA676" s="343"/>
      <c r="BB676" s="343"/>
      <c r="BC676" s="343"/>
      <c r="BD676" s="343"/>
      <c r="BE676" s="475"/>
      <c r="BF676" s="475"/>
      <c r="BG676" s="475"/>
      <c r="BH676" s="475"/>
      <c r="BI676" s="475"/>
      <c r="BJ676" s="475"/>
      <c r="BK676" s="475"/>
      <c r="BL676" s="475"/>
      <c r="BM676" s="475"/>
      <c r="BN676" s="475"/>
      <c r="BO676" s="475"/>
      <c r="BP676" s="306"/>
      <c r="BQ676" s="496"/>
      <c r="BR676" s="496"/>
      <c r="BS676" s="496"/>
      <c r="BT676" s="496"/>
      <c r="BU676" s="496"/>
      <c r="BV676" s="496"/>
    </row>
    <row r="677" spans="1:74" s="52" customFormat="1" ht="12.75">
      <c r="A677" s="64">
        <v>2996.2204340404778</v>
      </c>
      <c r="B677" s="46" t="s">
        <v>320</v>
      </c>
      <c r="C677" s="47" t="s">
        <v>324</v>
      </c>
      <c r="D677" s="48">
        <v>84.82</v>
      </c>
      <c r="E677" s="49">
        <v>39.2089</v>
      </c>
      <c r="F677" s="49">
        <v>4.4200000000000003E-2</v>
      </c>
      <c r="G677" s="49">
        <v>15.725199999999999</v>
      </c>
      <c r="H677" s="49">
        <v>0.29730000000000001</v>
      </c>
      <c r="I677" s="49">
        <v>0.17519999999999999</v>
      </c>
      <c r="J677" s="49">
        <v>45.469099999999997</v>
      </c>
      <c r="K677" s="49">
        <v>0.25590000000000002</v>
      </c>
      <c r="L677" s="49">
        <v>101.17579999999998</v>
      </c>
      <c r="M677" s="47"/>
      <c r="N677" s="50">
        <v>0.9794953258751522</v>
      </c>
      <c r="O677" s="50">
        <v>8.7300231208602163E-4</v>
      </c>
      <c r="P677" s="50">
        <v>0.32852610233623891</v>
      </c>
      <c r="Q677" s="50">
        <v>5.9738802282574398E-3</v>
      </c>
      <c r="R677" s="50">
        <v>3.7071277346040227E-3</v>
      </c>
      <c r="S677" s="50">
        <v>1.6933339396241884</v>
      </c>
      <c r="T677" s="50">
        <v>6.8492913901489717E-3</v>
      </c>
      <c r="U677" s="50">
        <v>3.0187586695006758</v>
      </c>
      <c r="V677" s="51">
        <v>83.751293585203115</v>
      </c>
      <c r="X677" s="47" t="s">
        <v>1687</v>
      </c>
      <c r="Y677" s="47" t="s">
        <v>1687</v>
      </c>
      <c r="Z677" s="47" t="s">
        <v>1687</v>
      </c>
      <c r="AA677" s="47" t="s">
        <v>1687</v>
      </c>
      <c r="AB677" s="47" t="s">
        <v>1687</v>
      </c>
      <c r="AC677" s="47" t="s">
        <v>1687</v>
      </c>
      <c r="AD677" s="47" t="s">
        <v>1687</v>
      </c>
      <c r="AE677" s="312"/>
      <c r="AF677" s="465" t="s">
        <v>1755</v>
      </c>
      <c r="AG677" s="343">
        <v>40</v>
      </c>
      <c r="AH677" s="343">
        <v>15</v>
      </c>
      <c r="AI677" s="343"/>
      <c r="AJ677" s="343"/>
      <c r="AK677" s="343"/>
      <c r="AL677" s="343"/>
      <c r="AM677" s="343"/>
      <c r="AN677" s="343"/>
      <c r="AO677" s="343"/>
      <c r="AP677" s="343"/>
      <c r="AQ677" s="343"/>
      <c r="AR677" s="343"/>
      <c r="AS677" s="343"/>
      <c r="AT677" s="343"/>
      <c r="AU677" s="343"/>
      <c r="AV677" s="343"/>
      <c r="AW677" s="343"/>
      <c r="AX677" s="343"/>
      <c r="AY677" s="343"/>
      <c r="AZ677" s="343"/>
      <c r="BA677" s="343"/>
      <c r="BB677" s="343"/>
      <c r="BC677" s="343"/>
      <c r="BD677" s="343"/>
      <c r="BE677" s="475"/>
      <c r="BF677" s="475"/>
      <c r="BG677" s="475"/>
      <c r="BH677" s="475"/>
      <c r="BI677" s="475"/>
      <c r="BJ677" s="475"/>
      <c r="BK677" s="475"/>
      <c r="BL677" s="475"/>
      <c r="BM677" s="475"/>
      <c r="BN677" s="475"/>
      <c r="BO677" s="475"/>
      <c r="BP677" s="306"/>
      <c r="BQ677" s="496"/>
      <c r="BR677" s="496"/>
      <c r="BS677" s="496"/>
      <c r="BT677" s="496"/>
      <c r="BU677" s="496"/>
      <c r="BV677" s="496"/>
    </row>
    <row r="678" spans="1:74" s="52" customFormat="1" ht="12.75">
      <c r="A678" s="64">
        <v>2996.2204340404778</v>
      </c>
      <c r="B678" s="46" t="s">
        <v>320</v>
      </c>
      <c r="C678" s="47" t="s">
        <v>324</v>
      </c>
      <c r="D678" s="48">
        <v>89.81</v>
      </c>
      <c r="E678" s="49">
        <v>39.384900000000002</v>
      </c>
      <c r="F678" s="49">
        <v>4.6899999999999997E-2</v>
      </c>
      <c r="G678" s="49">
        <v>15.521100000000001</v>
      </c>
      <c r="H678" s="49">
        <v>0.31569999999999998</v>
      </c>
      <c r="I678" s="49">
        <v>0.21029999999999999</v>
      </c>
      <c r="J678" s="49">
        <v>45.371200000000002</v>
      </c>
      <c r="K678" s="49">
        <v>0.255</v>
      </c>
      <c r="L678" s="49">
        <v>101.10509999999999</v>
      </c>
      <c r="M678" s="47"/>
      <c r="N678" s="50">
        <v>0.98336796163742124</v>
      </c>
      <c r="O678" s="50">
        <v>9.2583706942272158E-4</v>
      </c>
      <c r="P678" s="50">
        <v>0.3240893790242137</v>
      </c>
      <c r="Q678" s="50">
        <v>6.3402266301632445E-3</v>
      </c>
      <c r="R678" s="50">
        <v>4.4474525119590699E-3</v>
      </c>
      <c r="S678" s="50">
        <v>1.6887879405624422</v>
      </c>
      <c r="T678" s="50">
        <v>6.8215667881109223E-3</v>
      </c>
      <c r="U678" s="50">
        <v>3.0147803642237334</v>
      </c>
      <c r="V678" s="51">
        <v>83.89919863120295</v>
      </c>
      <c r="X678" s="47" t="s">
        <v>1687</v>
      </c>
      <c r="Y678" s="47" t="s">
        <v>1687</v>
      </c>
      <c r="Z678" s="47" t="s">
        <v>1687</v>
      </c>
      <c r="AA678" s="47" t="s">
        <v>1687</v>
      </c>
      <c r="AB678" s="47" t="s">
        <v>1687</v>
      </c>
      <c r="AC678" s="47" t="s">
        <v>1687</v>
      </c>
      <c r="AD678" s="47" t="s">
        <v>1687</v>
      </c>
      <c r="AE678" s="312"/>
      <c r="AF678" s="465" t="s">
        <v>1755</v>
      </c>
      <c r="AG678" s="343">
        <v>40</v>
      </c>
      <c r="AH678" s="343">
        <v>15</v>
      </c>
      <c r="AI678" s="343"/>
      <c r="AJ678" s="343"/>
      <c r="AK678" s="343"/>
      <c r="AL678" s="343"/>
      <c r="AM678" s="343"/>
      <c r="AN678" s="343"/>
      <c r="AO678" s="343"/>
      <c r="AP678" s="343"/>
      <c r="AQ678" s="343"/>
      <c r="AR678" s="343"/>
      <c r="AS678" s="343"/>
      <c r="AT678" s="343"/>
      <c r="AU678" s="343"/>
      <c r="AV678" s="343"/>
      <c r="AW678" s="343"/>
      <c r="AX678" s="343"/>
      <c r="AY678" s="343"/>
      <c r="AZ678" s="343"/>
      <c r="BA678" s="343"/>
      <c r="BB678" s="343"/>
      <c r="BC678" s="343"/>
      <c r="BD678" s="343"/>
      <c r="BE678" s="475"/>
      <c r="BF678" s="475"/>
      <c r="BG678" s="475"/>
      <c r="BH678" s="475"/>
      <c r="BI678" s="475"/>
      <c r="BJ678" s="475"/>
      <c r="BK678" s="475"/>
      <c r="BL678" s="475"/>
      <c r="BM678" s="475"/>
      <c r="BN678" s="475"/>
      <c r="BO678" s="475"/>
      <c r="BP678" s="306"/>
      <c r="BQ678" s="496"/>
      <c r="BR678" s="496"/>
      <c r="BS678" s="496"/>
      <c r="BT678" s="496"/>
      <c r="BU678" s="496"/>
      <c r="BV678" s="496"/>
    </row>
    <row r="679" spans="1:74" s="52" customFormat="1" ht="12.75">
      <c r="A679" s="64">
        <v>2996.2204340404778</v>
      </c>
      <c r="B679" s="46" t="s">
        <v>320</v>
      </c>
      <c r="C679" s="47" t="s">
        <v>324</v>
      </c>
      <c r="D679" s="48">
        <v>94.79</v>
      </c>
      <c r="E679" s="49">
        <v>39.417000000000002</v>
      </c>
      <c r="F679" s="49">
        <v>0.01</v>
      </c>
      <c r="G679" s="49">
        <v>15.289099999999999</v>
      </c>
      <c r="H679" s="49">
        <v>0.35</v>
      </c>
      <c r="I679" s="49">
        <v>0.2016</v>
      </c>
      <c r="J679" s="49">
        <v>45.173900000000003</v>
      </c>
      <c r="K679" s="49">
        <v>0.25990000000000002</v>
      </c>
      <c r="L679" s="49">
        <v>100.7015</v>
      </c>
      <c r="M679" s="47"/>
      <c r="N679" s="50">
        <v>0.9871641261028844</v>
      </c>
      <c r="O679" s="50">
        <v>1.9800730475773225E-4</v>
      </c>
      <c r="P679" s="50">
        <v>0.32021650449982486</v>
      </c>
      <c r="Q679" s="50">
        <v>7.0504645606631611E-3</v>
      </c>
      <c r="R679" s="50">
        <v>4.2764368598794686E-3</v>
      </c>
      <c r="S679" s="50">
        <v>1.6865605161702959</v>
      </c>
      <c r="T679" s="50">
        <v>6.9738037892950857E-3</v>
      </c>
      <c r="U679" s="50">
        <v>3.0124398592876007</v>
      </c>
      <c r="V679" s="51">
        <v>84.043244406252199</v>
      </c>
      <c r="X679" s="47" t="s">
        <v>1687</v>
      </c>
      <c r="Y679" s="47" t="s">
        <v>1687</v>
      </c>
      <c r="Z679" s="47" t="s">
        <v>1687</v>
      </c>
      <c r="AA679" s="47" t="s">
        <v>1687</v>
      </c>
      <c r="AB679" s="47" t="s">
        <v>1687</v>
      </c>
      <c r="AC679" s="47" t="s">
        <v>1687</v>
      </c>
      <c r="AD679" s="47" t="s">
        <v>1687</v>
      </c>
      <c r="AE679" s="312"/>
      <c r="AF679" s="465" t="s">
        <v>1755</v>
      </c>
      <c r="AG679" s="343">
        <v>40</v>
      </c>
      <c r="AH679" s="343">
        <v>15</v>
      </c>
      <c r="AI679" s="343"/>
      <c r="AJ679" s="343"/>
      <c r="AK679" s="343"/>
      <c r="AL679" s="343"/>
      <c r="AM679" s="343"/>
      <c r="AN679" s="343"/>
      <c r="AO679" s="343"/>
      <c r="AP679" s="343"/>
      <c r="AQ679" s="343"/>
      <c r="AR679" s="343"/>
      <c r="AS679" s="343"/>
      <c r="AT679" s="343"/>
      <c r="AU679" s="343"/>
      <c r="AV679" s="343"/>
      <c r="AW679" s="343"/>
      <c r="AX679" s="343"/>
      <c r="AY679" s="343"/>
      <c r="AZ679" s="343"/>
      <c r="BA679" s="343"/>
      <c r="BB679" s="343"/>
      <c r="BC679" s="343"/>
      <c r="BD679" s="343"/>
      <c r="BE679" s="475"/>
      <c r="BF679" s="475"/>
      <c r="BG679" s="475"/>
      <c r="BH679" s="475"/>
      <c r="BI679" s="475"/>
      <c r="BJ679" s="475"/>
      <c r="BK679" s="475"/>
      <c r="BL679" s="475"/>
      <c r="BM679" s="475"/>
      <c r="BN679" s="475"/>
      <c r="BO679" s="475"/>
      <c r="BP679" s="306"/>
      <c r="BQ679" s="496"/>
      <c r="BR679" s="496"/>
      <c r="BS679" s="496"/>
      <c r="BT679" s="496"/>
      <c r="BU679" s="496"/>
      <c r="BV679" s="496"/>
    </row>
    <row r="680" spans="1:74" s="52" customFormat="1" ht="12.75">
      <c r="A680" s="64">
        <v>2996.2204340404778</v>
      </c>
      <c r="B680" s="46" t="s">
        <v>320</v>
      </c>
      <c r="C680" s="47" t="s">
        <v>324</v>
      </c>
      <c r="D680" s="48">
        <v>99.78</v>
      </c>
      <c r="E680" s="49">
        <v>39.590699999999998</v>
      </c>
      <c r="F680" s="49">
        <v>4.19E-2</v>
      </c>
      <c r="G680" s="49">
        <v>15.5915</v>
      </c>
      <c r="H680" s="49">
        <v>0.34079999999999999</v>
      </c>
      <c r="I680" s="49">
        <v>0.1966</v>
      </c>
      <c r="J680" s="49">
        <v>45.414099999999998</v>
      </c>
      <c r="K680" s="49">
        <v>0.24790000000000001</v>
      </c>
      <c r="L680" s="49">
        <v>101.42349999999999</v>
      </c>
      <c r="M680" s="47"/>
      <c r="N680" s="50">
        <v>0.98528649020416204</v>
      </c>
      <c r="O680" s="50">
        <v>8.244394890533557E-4</v>
      </c>
      <c r="P680" s="50">
        <v>0.32449890862874592</v>
      </c>
      <c r="Q680" s="50">
        <v>6.8220174494638139E-3</v>
      </c>
      <c r="R680" s="50">
        <v>4.1441799016213631E-3</v>
      </c>
      <c r="S680" s="50">
        <v>1.6848785637580286</v>
      </c>
      <c r="T680" s="50">
        <v>6.6100313866561903E-3</v>
      </c>
      <c r="U680" s="50">
        <v>3.0130646308177313</v>
      </c>
      <c r="V680" s="51">
        <v>83.850774028868742</v>
      </c>
      <c r="X680" s="47" t="s">
        <v>1687</v>
      </c>
      <c r="Y680" s="47" t="s">
        <v>1687</v>
      </c>
      <c r="Z680" s="47" t="s">
        <v>1687</v>
      </c>
      <c r="AA680" s="47" t="s">
        <v>1687</v>
      </c>
      <c r="AB680" s="47" t="s">
        <v>1687</v>
      </c>
      <c r="AC680" s="47" t="s">
        <v>1687</v>
      </c>
      <c r="AD680" s="47" t="s">
        <v>1687</v>
      </c>
      <c r="AE680" s="312"/>
      <c r="AF680" s="465" t="s">
        <v>1755</v>
      </c>
      <c r="AG680" s="343">
        <v>40</v>
      </c>
      <c r="AH680" s="343">
        <v>15</v>
      </c>
      <c r="AI680" s="343"/>
      <c r="AJ680" s="343"/>
      <c r="AK680" s="343"/>
      <c r="AL680" s="343"/>
      <c r="AM680" s="343"/>
      <c r="AN680" s="343"/>
      <c r="AO680" s="343"/>
      <c r="AP680" s="343"/>
      <c r="AQ680" s="343"/>
      <c r="AR680" s="343"/>
      <c r="AS680" s="343"/>
      <c r="AT680" s="343"/>
      <c r="AU680" s="343"/>
      <c r="AV680" s="343"/>
      <c r="AW680" s="343"/>
      <c r="AX680" s="343"/>
      <c r="AY680" s="343"/>
      <c r="AZ680" s="343"/>
      <c r="BA680" s="343"/>
      <c r="BB680" s="343"/>
      <c r="BC680" s="343"/>
      <c r="BD680" s="343"/>
      <c r="BE680" s="475"/>
      <c r="BF680" s="475"/>
      <c r="BG680" s="475"/>
      <c r="BH680" s="475"/>
      <c r="BI680" s="475"/>
      <c r="BJ680" s="475"/>
      <c r="BK680" s="475"/>
      <c r="BL680" s="475"/>
      <c r="BM680" s="475"/>
      <c r="BN680" s="475"/>
      <c r="BO680" s="475"/>
      <c r="BP680" s="306"/>
      <c r="BQ680" s="496"/>
      <c r="BR680" s="496"/>
      <c r="BS680" s="496"/>
      <c r="BT680" s="496"/>
      <c r="BU680" s="496"/>
      <c r="BV680" s="496"/>
    </row>
    <row r="681" spans="1:74" s="52" customFormat="1" ht="12.75">
      <c r="A681" s="64">
        <v>2996.2204340404778</v>
      </c>
      <c r="B681" s="46" t="s">
        <v>320</v>
      </c>
      <c r="C681" s="47" t="s">
        <v>324</v>
      </c>
      <c r="D681" s="48">
        <v>104.77</v>
      </c>
      <c r="E681" s="49">
        <v>39.440800000000003</v>
      </c>
      <c r="F681" s="49">
        <v>4.8899999999999999E-2</v>
      </c>
      <c r="G681" s="49">
        <v>15.3529</v>
      </c>
      <c r="H681" s="49">
        <v>0.32950000000000002</v>
      </c>
      <c r="I681" s="49">
        <v>0.20130000000000001</v>
      </c>
      <c r="J681" s="49">
        <v>45.375</v>
      </c>
      <c r="K681" s="49">
        <v>0.2581</v>
      </c>
      <c r="L681" s="49">
        <v>101.0065</v>
      </c>
      <c r="M681" s="47"/>
      <c r="N681" s="50">
        <v>0.98483533879307061</v>
      </c>
      <c r="O681" s="50">
        <v>9.6538863713454106E-4</v>
      </c>
      <c r="P681" s="50">
        <v>0.32060059480910602</v>
      </c>
      <c r="Q681" s="50">
        <v>6.6178545814484964E-3</v>
      </c>
      <c r="R681" s="50">
        <v>4.2574290843259022E-3</v>
      </c>
      <c r="S681" s="50">
        <v>1.6890522799726981</v>
      </c>
      <c r="T681" s="50">
        <v>6.9049980548762276E-3</v>
      </c>
      <c r="U681" s="50">
        <v>3.0132338839326596</v>
      </c>
      <c r="V681" s="51">
        <v>84.046966576557907</v>
      </c>
      <c r="X681" s="47" t="s">
        <v>1687</v>
      </c>
      <c r="Y681" s="47" t="s">
        <v>1687</v>
      </c>
      <c r="Z681" s="47" t="s">
        <v>1687</v>
      </c>
      <c r="AA681" s="47" t="s">
        <v>1687</v>
      </c>
      <c r="AB681" s="47" t="s">
        <v>1687</v>
      </c>
      <c r="AC681" s="47" t="s">
        <v>1687</v>
      </c>
      <c r="AD681" s="47" t="s">
        <v>1687</v>
      </c>
      <c r="AE681" s="312"/>
      <c r="AF681" s="465" t="s">
        <v>1755</v>
      </c>
      <c r="AG681" s="343">
        <v>40</v>
      </c>
      <c r="AH681" s="343">
        <v>15</v>
      </c>
      <c r="AI681" s="343"/>
      <c r="AJ681" s="343"/>
      <c r="AK681" s="343"/>
      <c r="AL681" s="343"/>
      <c r="AM681" s="343"/>
      <c r="AN681" s="343"/>
      <c r="AO681" s="343"/>
      <c r="AP681" s="343"/>
      <c r="AQ681" s="343"/>
      <c r="AR681" s="343"/>
      <c r="AS681" s="343"/>
      <c r="AT681" s="343"/>
      <c r="AU681" s="343"/>
      <c r="AV681" s="343"/>
      <c r="AW681" s="343"/>
      <c r="AX681" s="343"/>
      <c r="AY681" s="343"/>
      <c r="AZ681" s="343"/>
      <c r="BA681" s="343"/>
      <c r="BB681" s="343"/>
      <c r="BC681" s="343"/>
      <c r="BD681" s="343"/>
      <c r="BE681" s="475"/>
      <c r="BF681" s="475"/>
      <c r="BG681" s="475"/>
      <c r="BH681" s="475"/>
      <c r="BI681" s="475"/>
      <c r="BJ681" s="475"/>
      <c r="BK681" s="475"/>
      <c r="BL681" s="475"/>
      <c r="BM681" s="475"/>
      <c r="BN681" s="475"/>
      <c r="BO681" s="475"/>
      <c r="BP681" s="306"/>
      <c r="BQ681" s="496"/>
      <c r="BR681" s="496"/>
      <c r="BS681" s="496"/>
      <c r="BT681" s="496"/>
      <c r="BU681" s="496"/>
      <c r="BV681" s="496"/>
    </row>
    <row r="682" spans="1:74" s="52" customFormat="1" ht="12.75">
      <c r="A682" s="64">
        <v>2996.2204340404778</v>
      </c>
      <c r="B682" s="46" t="s">
        <v>320</v>
      </c>
      <c r="C682" s="47" t="s">
        <v>324</v>
      </c>
      <c r="D682" s="48">
        <v>109.76</v>
      </c>
      <c r="E682" s="49">
        <v>39.351300000000002</v>
      </c>
      <c r="F682" s="49">
        <v>1.9199999999999998E-2</v>
      </c>
      <c r="G682" s="49">
        <v>15.4604</v>
      </c>
      <c r="H682" s="49">
        <v>0.37</v>
      </c>
      <c r="I682" s="49">
        <v>0.23449999999999999</v>
      </c>
      <c r="J682" s="49">
        <v>45.420099999999998</v>
      </c>
      <c r="K682" s="49">
        <v>0.2472</v>
      </c>
      <c r="L682" s="49">
        <v>101.1027</v>
      </c>
      <c r="M682" s="47"/>
      <c r="N682" s="50">
        <v>0.9828661519040468</v>
      </c>
      <c r="O682" s="50">
        <v>3.7915076677148932E-4</v>
      </c>
      <c r="P682" s="50">
        <v>0.32293269346337106</v>
      </c>
      <c r="Q682" s="50">
        <v>7.4332871714234295E-3</v>
      </c>
      <c r="R682" s="50">
        <v>4.9609389333448431E-3</v>
      </c>
      <c r="S682" s="50">
        <v>1.6911881482407574</v>
      </c>
      <c r="T682" s="50">
        <v>6.6151760826953145E-3</v>
      </c>
      <c r="U682" s="50">
        <v>3.01637554656241</v>
      </c>
      <c r="V682" s="51">
        <v>83.966568103722082</v>
      </c>
      <c r="X682" s="47" t="s">
        <v>1687</v>
      </c>
      <c r="Y682" s="47" t="s">
        <v>1687</v>
      </c>
      <c r="Z682" s="47" t="s">
        <v>1687</v>
      </c>
      <c r="AA682" s="47" t="s">
        <v>1687</v>
      </c>
      <c r="AB682" s="47" t="s">
        <v>1687</v>
      </c>
      <c r="AC682" s="47" t="s">
        <v>1687</v>
      </c>
      <c r="AD682" s="47" t="s">
        <v>1687</v>
      </c>
      <c r="AE682" s="312"/>
      <c r="AF682" s="465" t="s">
        <v>1755</v>
      </c>
      <c r="AG682" s="343">
        <v>40</v>
      </c>
      <c r="AH682" s="343">
        <v>15</v>
      </c>
      <c r="AI682" s="343"/>
      <c r="AJ682" s="343"/>
      <c r="AK682" s="343"/>
      <c r="AL682" s="343"/>
      <c r="AM682" s="343"/>
      <c r="AN682" s="343"/>
      <c r="AO682" s="343"/>
      <c r="AP682" s="343"/>
      <c r="AQ682" s="343"/>
      <c r="AR682" s="343"/>
      <c r="AS682" s="343"/>
      <c r="AT682" s="343"/>
      <c r="AU682" s="343"/>
      <c r="AV682" s="343"/>
      <c r="AW682" s="343"/>
      <c r="AX682" s="343"/>
      <c r="AY682" s="343"/>
      <c r="AZ682" s="343"/>
      <c r="BA682" s="343"/>
      <c r="BB682" s="343"/>
      <c r="BC682" s="343"/>
      <c r="BD682" s="343"/>
      <c r="BE682" s="475"/>
      <c r="BF682" s="475"/>
      <c r="BG682" s="475"/>
      <c r="BH682" s="475"/>
      <c r="BI682" s="475"/>
      <c r="BJ682" s="475"/>
      <c r="BK682" s="475"/>
      <c r="BL682" s="475"/>
      <c r="BM682" s="475"/>
      <c r="BN682" s="475"/>
      <c r="BO682" s="475"/>
      <c r="BP682" s="306"/>
      <c r="BQ682" s="496"/>
      <c r="BR682" s="496"/>
      <c r="BS682" s="496"/>
      <c r="BT682" s="496"/>
      <c r="BU682" s="496"/>
      <c r="BV682" s="496"/>
    </row>
    <row r="683" spans="1:74" s="52" customFormat="1" ht="12.75">
      <c r="A683" s="64">
        <v>2996.2204340404778</v>
      </c>
      <c r="B683" s="46" t="s">
        <v>320</v>
      </c>
      <c r="C683" s="47" t="s">
        <v>324</v>
      </c>
      <c r="D683" s="48">
        <v>114.74</v>
      </c>
      <c r="E683" s="49">
        <v>39.541899999999998</v>
      </c>
      <c r="F683" s="49">
        <v>3.3099999999999997E-2</v>
      </c>
      <c r="G683" s="49">
        <v>15.0871</v>
      </c>
      <c r="H683" s="49">
        <v>0.33589999999999998</v>
      </c>
      <c r="I683" s="49">
        <v>0.22700000000000001</v>
      </c>
      <c r="J683" s="49">
        <v>45.299100000000003</v>
      </c>
      <c r="K683" s="49">
        <v>0.24610000000000001</v>
      </c>
      <c r="L683" s="49">
        <v>100.7702</v>
      </c>
      <c r="M683" s="47"/>
      <c r="N683" s="50">
        <v>0.98832628195004446</v>
      </c>
      <c r="O683" s="50">
        <v>6.5410311872364372E-4</v>
      </c>
      <c r="P683" s="50">
        <v>0.31535852374868356</v>
      </c>
      <c r="Q683" s="50">
        <v>6.752999339038895E-3</v>
      </c>
      <c r="R683" s="50">
        <v>4.8056751170181336E-3</v>
      </c>
      <c r="S683" s="50">
        <v>1.6878775240238788</v>
      </c>
      <c r="T683" s="50">
        <v>6.590404515120489E-3</v>
      </c>
      <c r="U683" s="50">
        <v>3.0103655118125081</v>
      </c>
      <c r="V683" s="51">
        <v>84.257545480007877</v>
      </c>
      <c r="X683" s="47" t="s">
        <v>1687</v>
      </c>
      <c r="Y683" s="47" t="s">
        <v>1687</v>
      </c>
      <c r="Z683" s="47" t="s">
        <v>1687</v>
      </c>
      <c r="AA683" s="47" t="s">
        <v>1687</v>
      </c>
      <c r="AB683" s="47" t="s">
        <v>1687</v>
      </c>
      <c r="AC683" s="47" t="s">
        <v>1687</v>
      </c>
      <c r="AD683" s="47" t="s">
        <v>1687</v>
      </c>
      <c r="AE683" s="312"/>
      <c r="AF683" s="465" t="s">
        <v>1755</v>
      </c>
      <c r="AG683" s="343">
        <v>40</v>
      </c>
      <c r="AH683" s="343">
        <v>15</v>
      </c>
      <c r="AI683" s="343"/>
      <c r="AJ683" s="343"/>
      <c r="AK683" s="343"/>
      <c r="AL683" s="343"/>
      <c r="AM683" s="343"/>
      <c r="AN683" s="343"/>
      <c r="AO683" s="343"/>
      <c r="AP683" s="343"/>
      <c r="AQ683" s="343"/>
      <c r="AR683" s="343"/>
      <c r="AS683" s="343"/>
      <c r="AT683" s="343"/>
      <c r="AU683" s="343"/>
      <c r="AV683" s="343"/>
      <c r="AW683" s="343"/>
      <c r="AX683" s="343"/>
      <c r="AY683" s="343"/>
      <c r="AZ683" s="343"/>
      <c r="BA683" s="343"/>
      <c r="BB683" s="343"/>
      <c r="BC683" s="343"/>
      <c r="BD683" s="343"/>
      <c r="BE683" s="475"/>
      <c r="BF683" s="475"/>
      <c r="BG683" s="475"/>
      <c r="BH683" s="475"/>
      <c r="BI683" s="475"/>
      <c r="BJ683" s="475"/>
      <c r="BK683" s="475"/>
      <c r="BL683" s="475"/>
      <c r="BM683" s="475"/>
      <c r="BN683" s="475"/>
      <c r="BO683" s="475"/>
      <c r="BP683" s="306"/>
      <c r="BQ683" s="496"/>
      <c r="BR683" s="496"/>
      <c r="BS683" s="496"/>
      <c r="BT683" s="496"/>
      <c r="BU683" s="496"/>
      <c r="BV683" s="496"/>
    </row>
    <row r="684" spans="1:74" s="52" customFormat="1" ht="12.75">
      <c r="A684" s="64">
        <v>2996.2204340404778</v>
      </c>
      <c r="B684" s="46" t="s">
        <v>320</v>
      </c>
      <c r="C684" s="47" t="s">
        <v>324</v>
      </c>
      <c r="D684" s="48">
        <v>119.73</v>
      </c>
      <c r="E684" s="49">
        <v>39.4208</v>
      </c>
      <c r="F684" s="49">
        <v>6.3200000000000006E-2</v>
      </c>
      <c r="G684" s="49">
        <v>15.192</v>
      </c>
      <c r="H684" s="49">
        <v>0.35560000000000003</v>
      </c>
      <c r="I684" s="49">
        <v>0.17</v>
      </c>
      <c r="J684" s="49">
        <v>44.981499999999997</v>
      </c>
      <c r="K684" s="49">
        <v>0.24199999999999999</v>
      </c>
      <c r="L684" s="49">
        <v>100.4251</v>
      </c>
      <c r="M684" s="47"/>
      <c r="N684" s="50">
        <v>0.98896629310220219</v>
      </c>
      <c r="O684" s="50">
        <v>1.2535698828466172E-3</v>
      </c>
      <c r="P684" s="50">
        <v>0.31873297912275839</v>
      </c>
      <c r="Q684" s="50">
        <v>7.1756574942142088E-3</v>
      </c>
      <c r="R684" s="50">
        <v>3.612357439974327E-3</v>
      </c>
      <c r="S684" s="50">
        <v>1.6822809831568979</v>
      </c>
      <c r="T684" s="50">
        <v>6.5047269332105823E-3</v>
      </c>
      <c r="U684" s="50">
        <v>3.0085265671321042</v>
      </c>
      <c r="V684" s="51">
        <v>84.071426530195637</v>
      </c>
      <c r="X684" s="47" t="s">
        <v>1687</v>
      </c>
      <c r="Y684" s="47" t="s">
        <v>1687</v>
      </c>
      <c r="Z684" s="47" t="s">
        <v>1687</v>
      </c>
      <c r="AA684" s="47" t="s">
        <v>1687</v>
      </c>
      <c r="AB684" s="47" t="s">
        <v>1687</v>
      </c>
      <c r="AC684" s="47" t="s">
        <v>1687</v>
      </c>
      <c r="AD684" s="47" t="s">
        <v>1687</v>
      </c>
      <c r="AE684" s="312"/>
      <c r="AF684" s="465" t="s">
        <v>1755</v>
      </c>
      <c r="AG684" s="343">
        <v>40</v>
      </c>
      <c r="AH684" s="343">
        <v>15</v>
      </c>
      <c r="AI684" s="343"/>
      <c r="AJ684" s="343"/>
      <c r="AK684" s="343"/>
      <c r="AL684" s="343"/>
      <c r="AM684" s="343"/>
      <c r="AN684" s="343"/>
      <c r="AO684" s="343"/>
      <c r="AP684" s="343"/>
      <c r="AQ684" s="343"/>
      <c r="AR684" s="343"/>
      <c r="AS684" s="343"/>
      <c r="AT684" s="343"/>
      <c r="AU684" s="343"/>
      <c r="AV684" s="343"/>
      <c r="AW684" s="343"/>
      <c r="AX684" s="343"/>
      <c r="AY684" s="343"/>
      <c r="AZ684" s="343"/>
      <c r="BA684" s="343"/>
      <c r="BB684" s="343"/>
      <c r="BC684" s="343"/>
      <c r="BD684" s="343"/>
      <c r="BE684" s="475"/>
      <c r="BF684" s="475"/>
      <c r="BG684" s="475"/>
      <c r="BH684" s="475"/>
      <c r="BI684" s="475"/>
      <c r="BJ684" s="475"/>
      <c r="BK684" s="475"/>
      <c r="BL684" s="475"/>
      <c r="BM684" s="475"/>
      <c r="BN684" s="475"/>
      <c r="BO684" s="475"/>
      <c r="BP684" s="306"/>
      <c r="BQ684" s="496"/>
      <c r="BR684" s="496"/>
      <c r="BS684" s="496"/>
      <c r="BT684" s="496"/>
      <c r="BU684" s="496"/>
      <c r="BV684" s="496"/>
    </row>
    <row r="685" spans="1:74" s="52" customFormat="1" ht="12.75">
      <c r="A685" s="64">
        <v>2996.2204340404778</v>
      </c>
      <c r="B685" s="46" t="s">
        <v>320</v>
      </c>
      <c r="C685" s="47" t="s">
        <v>324</v>
      </c>
      <c r="D685" s="48">
        <v>124.72</v>
      </c>
      <c r="E685" s="49">
        <v>39.141100000000002</v>
      </c>
      <c r="F685" s="49">
        <v>8.2199999999999995E-2</v>
      </c>
      <c r="G685" s="49">
        <v>15.595700000000001</v>
      </c>
      <c r="H685" s="49">
        <v>0.38030000000000003</v>
      </c>
      <c r="I685" s="49">
        <v>0.23150000000000001</v>
      </c>
      <c r="J685" s="49">
        <v>45.145800000000001</v>
      </c>
      <c r="K685" s="49">
        <v>0.25090000000000001</v>
      </c>
      <c r="L685" s="49">
        <v>100.8275</v>
      </c>
      <c r="M685" s="47"/>
      <c r="N685" s="50">
        <v>0.98102824554484813</v>
      </c>
      <c r="O685" s="50">
        <v>1.6289048545349873E-3</v>
      </c>
      <c r="P685" s="50">
        <v>0.32689580808755953</v>
      </c>
      <c r="Q685" s="50">
        <v>7.666880652354483E-3</v>
      </c>
      <c r="R685" s="50">
        <v>4.9145665408669159E-3</v>
      </c>
      <c r="S685" s="50">
        <v>1.6868419147136868</v>
      </c>
      <c r="T685" s="50">
        <v>6.7376243522311681E-3</v>
      </c>
      <c r="U685" s="50">
        <v>3.0157139447460821</v>
      </c>
      <c r="V685" s="51">
        <v>83.7667137886842</v>
      </c>
      <c r="X685" s="47" t="s">
        <v>1687</v>
      </c>
      <c r="Y685" s="47" t="s">
        <v>1687</v>
      </c>
      <c r="Z685" s="47" t="s">
        <v>1687</v>
      </c>
      <c r="AA685" s="47" t="s">
        <v>1687</v>
      </c>
      <c r="AB685" s="47" t="s">
        <v>1687</v>
      </c>
      <c r="AC685" s="47" t="s">
        <v>1687</v>
      </c>
      <c r="AD685" s="47" t="s">
        <v>1687</v>
      </c>
      <c r="AE685" s="312"/>
      <c r="AF685" s="465" t="s">
        <v>1755</v>
      </c>
      <c r="AG685" s="343">
        <v>40</v>
      </c>
      <c r="AH685" s="343">
        <v>15</v>
      </c>
      <c r="AI685" s="343"/>
      <c r="AJ685" s="343"/>
      <c r="AK685" s="343"/>
      <c r="AL685" s="343"/>
      <c r="AM685" s="343"/>
      <c r="AN685" s="343"/>
      <c r="AO685" s="343"/>
      <c r="AP685" s="343"/>
      <c r="AQ685" s="343"/>
      <c r="AR685" s="343"/>
      <c r="AS685" s="343"/>
      <c r="AT685" s="343"/>
      <c r="AU685" s="343"/>
      <c r="AV685" s="343"/>
      <c r="AW685" s="343"/>
      <c r="AX685" s="343"/>
      <c r="AY685" s="343"/>
      <c r="AZ685" s="343"/>
      <c r="BA685" s="343"/>
      <c r="BB685" s="343"/>
      <c r="BC685" s="343"/>
      <c r="BD685" s="343"/>
      <c r="BE685" s="475"/>
      <c r="BF685" s="475"/>
      <c r="BG685" s="475"/>
      <c r="BH685" s="475"/>
      <c r="BI685" s="475"/>
      <c r="BJ685" s="475"/>
      <c r="BK685" s="475"/>
      <c r="BL685" s="475"/>
      <c r="BM685" s="475"/>
      <c r="BN685" s="475"/>
      <c r="BO685" s="475"/>
      <c r="BP685" s="306"/>
      <c r="BQ685" s="496"/>
      <c r="BR685" s="496"/>
      <c r="BS685" s="496"/>
      <c r="BT685" s="496"/>
      <c r="BU685" s="496"/>
      <c r="BV685" s="496"/>
    </row>
    <row r="686" spans="1:74" s="52" customFormat="1" ht="12.75">
      <c r="A686" s="64">
        <v>2996.2204340404778</v>
      </c>
      <c r="B686" s="46" t="s">
        <v>320</v>
      </c>
      <c r="C686" s="47" t="s">
        <v>324</v>
      </c>
      <c r="D686" s="48">
        <v>129.69999999999999</v>
      </c>
      <c r="E686" s="49">
        <v>39.255600000000001</v>
      </c>
      <c r="F686" s="49">
        <v>1.1999999999999999E-3</v>
      </c>
      <c r="G686" s="49">
        <v>15.3657</v>
      </c>
      <c r="H686" s="49">
        <v>0.35770000000000002</v>
      </c>
      <c r="I686" s="49">
        <v>0.22800000000000001</v>
      </c>
      <c r="J686" s="49">
        <v>44.86</v>
      </c>
      <c r="K686" s="49">
        <v>0.24879999999999999</v>
      </c>
      <c r="L686" s="49">
        <v>100.31700000000001</v>
      </c>
      <c r="M686" s="47"/>
      <c r="N686" s="50">
        <v>0.98764164900516271</v>
      </c>
      <c r="O686" s="50">
        <v>2.3870110932770054E-5</v>
      </c>
      <c r="P686" s="50">
        <v>0.32330030922232578</v>
      </c>
      <c r="Q686" s="50">
        <v>7.2387005102004989E-3</v>
      </c>
      <c r="R686" s="50">
        <v>4.8586807353514679E-3</v>
      </c>
      <c r="S686" s="50">
        <v>1.6825407487599437</v>
      </c>
      <c r="T686" s="50">
        <v>6.7066524290547869E-3</v>
      </c>
      <c r="U686" s="50">
        <v>3.0123106107729716</v>
      </c>
      <c r="V686" s="51">
        <v>83.88205745735695</v>
      </c>
      <c r="X686" s="47" t="s">
        <v>1687</v>
      </c>
      <c r="Y686" s="47" t="s">
        <v>1687</v>
      </c>
      <c r="Z686" s="47" t="s">
        <v>1687</v>
      </c>
      <c r="AA686" s="47" t="s">
        <v>1687</v>
      </c>
      <c r="AB686" s="47" t="s">
        <v>1687</v>
      </c>
      <c r="AC686" s="47" t="s">
        <v>1687</v>
      </c>
      <c r="AD686" s="47" t="s">
        <v>1687</v>
      </c>
      <c r="AE686" s="312"/>
      <c r="AF686" s="465" t="s">
        <v>1755</v>
      </c>
      <c r="AG686" s="343">
        <v>40</v>
      </c>
      <c r="AH686" s="343">
        <v>15</v>
      </c>
      <c r="AI686" s="343"/>
      <c r="AJ686" s="343"/>
      <c r="AK686" s="343"/>
      <c r="AL686" s="343"/>
      <c r="AM686" s="343"/>
      <c r="AN686" s="343"/>
      <c r="AO686" s="343"/>
      <c r="AP686" s="343"/>
      <c r="AQ686" s="343"/>
      <c r="AR686" s="343"/>
      <c r="AS686" s="343"/>
      <c r="AT686" s="343"/>
      <c r="AU686" s="343"/>
      <c r="AV686" s="343"/>
      <c r="AW686" s="343"/>
      <c r="AX686" s="343"/>
      <c r="AY686" s="343"/>
      <c r="AZ686" s="343"/>
      <c r="BA686" s="343"/>
      <c r="BB686" s="343"/>
      <c r="BC686" s="343"/>
      <c r="BD686" s="343"/>
      <c r="BE686" s="475"/>
      <c r="BF686" s="475"/>
      <c r="BG686" s="475"/>
      <c r="BH686" s="475"/>
      <c r="BI686" s="475"/>
      <c r="BJ686" s="475"/>
      <c r="BK686" s="475"/>
      <c r="BL686" s="475"/>
      <c r="BM686" s="475"/>
      <c r="BN686" s="475"/>
      <c r="BO686" s="475"/>
      <c r="BP686" s="306"/>
      <c r="BQ686" s="496"/>
      <c r="BR686" s="496"/>
      <c r="BS686" s="496"/>
      <c r="BT686" s="496"/>
      <c r="BU686" s="496"/>
      <c r="BV686" s="496"/>
    </row>
    <row r="687" spans="1:74" s="52" customFormat="1" ht="12.75">
      <c r="A687" s="64">
        <v>2996.2204340404778</v>
      </c>
      <c r="B687" s="46" t="s">
        <v>320</v>
      </c>
      <c r="C687" s="47" t="s">
        <v>324</v>
      </c>
      <c r="D687" s="48">
        <v>134.69</v>
      </c>
      <c r="E687" s="49">
        <v>39.340000000000003</v>
      </c>
      <c r="F687" s="49">
        <v>6.3399999999999998E-2</v>
      </c>
      <c r="G687" s="49">
        <v>15.7196</v>
      </c>
      <c r="H687" s="49">
        <v>0.3458</v>
      </c>
      <c r="I687" s="49">
        <v>0.18290000000000001</v>
      </c>
      <c r="J687" s="49">
        <v>45.1053</v>
      </c>
      <c r="K687" s="49">
        <v>0.253</v>
      </c>
      <c r="L687" s="49">
        <v>101.01</v>
      </c>
      <c r="M687" s="47"/>
      <c r="N687" s="50">
        <v>0.98398013944421969</v>
      </c>
      <c r="O687" s="50">
        <v>1.2537664670769944E-3</v>
      </c>
      <c r="P687" s="50">
        <v>0.32881336528345634</v>
      </c>
      <c r="Q687" s="50">
        <v>6.9569816605142528E-3</v>
      </c>
      <c r="R687" s="50">
        <v>3.8748190113290348E-3</v>
      </c>
      <c r="S687" s="50">
        <v>1.6818532486993889</v>
      </c>
      <c r="T687" s="50">
        <v>6.7800070556414474E-3</v>
      </c>
      <c r="U687" s="50">
        <v>3.0135123276216267</v>
      </c>
      <c r="V687" s="51">
        <v>83.646549706610813</v>
      </c>
      <c r="X687" s="47" t="s">
        <v>1687</v>
      </c>
      <c r="Y687" s="47" t="s">
        <v>1687</v>
      </c>
      <c r="Z687" s="47" t="s">
        <v>1687</v>
      </c>
      <c r="AA687" s="47" t="s">
        <v>1687</v>
      </c>
      <c r="AB687" s="47" t="s">
        <v>1687</v>
      </c>
      <c r="AC687" s="47" t="s">
        <v>1687</v>
      </c>
      <c r="AD687" s="47" t="s">
        <v>1687</v>
      </c>
      <c r="AE687" s="312"/>
      <c r="AF687" s="465" t="s">
        <v>1755</v>
      </c>
      <c r="AG687" s="343">
        <v>40</v>
      </c>
      <c r="AH687" s="343">
        <v>15</v>
      </c>
      <c r="AI687" s="343"/>
      <c r="AJ687" s="343"/>
      <c r="AK687" s="343"/>
      <c r="AL687" s="343"/>
      <c r="AM687" s="343"/>
      <c r="AN687" s="343"/>
      <c r="AO687" s="343"/>
      <c r="AP687" s="343"/>
      <c r="AQ687" s="343"/>
      <c r="AR687" s="343"/>
      <c r="AS687" s="343"/>
      <c r="AT687" s="343"/>
      <c r="AU687" s="343"/>
      <c r="AV687" s="343"/>
      <c r="AW687" s="343"/>
      <c r="AX687" s="343"/>
      <c r="AY687" s="343"/>
      <c r="AZ687" s="343"/>
      <c r="BA687" s="343"/>
      <c r="BB687" s="343"/>
      <c r="BC687" s="343"/>
      <c r="BD687" s="343"/>
      <c r="BE687" s="475"/>
      <c r="BF687" s="475"/>
      <c r="BG687" s="475"/>
      <c r="BH687" s="475"/>
      <c r="BI687" s="475"/>
      <c r="BJ687" s="475"/>
      <c r="BK687" s="475"/>
      <c r="BL687" s="475"/>
      <c r="BM687" s="475"/>
      <c r="BN687" s="475"/>
      <c r="BO687" s="475"/>
      <c r="BP687" s="306"/>
      <c r="BQ687" s="496"/>
      <c r="BR687" s="496"/>
      <c r="BS687" s="496"/>
      <c r="BT687" s="496"/>
      <c r="BU687" s="496"/>
      <c r="BV687" s="496"/>
    </row>
    <row r="688" spans="1:74" s="52" customFormat="1" ht="12.75">
      <c r="A688" s="64">
        <v>2996.2204340404778</v>
      </c>
      <c r="B688" s="46" t="s">
        <v>320</v>
      </c>
      <c r="C688" s="47" t="s">
        <v>324</v>
      </c>
      <c r="D688" s="48">
        <v>139.68</v>
      </c>
      <c r="E688" s="49">
        <v>39.192799999999998</v>
      </c>
      <c r="F688" s="49">
        <v>2.7799999999999998E-2</v>
      </c>
      <c r="G688" s="49">
        <v>15.4191</v>
      </c>
      <c r="H688" s="49">
        <v>0.35149999999999998</v>
      </c>
      <c r="I688" s="49">
        <v>0.219</v>
      </c>
      <c r="J688" s="49">
        <v>44.807099999999998</v>
      </c>
      <c r="K688" s="49">
        <v>0.24360000000000001</v>
      </c>
      <c r="L688" s="49">
        <v>100.26090000000001</v>
      </c>
      <c r="M688" s="47"/>
      <c r="N688" s="50">
        <v>0.98677474190525605</v>
      </c>
      <c r="O688" s="50">
        <v>5.5339081189997494E-4</v>
      </c>
      <c r="P688" s="50">
        <v>0.32465848090222998</v>
      </c>
      <c r="Q688" s="50">
        <v>7.1183765040743995E-3</v>
      </c>
      <c r="R688" s="50">
        <v>4.6702656801807874E-3</v>
      </c>
      <c r="S688" s="50">
        <v>1.6817719907222235</v>
      </c>
      <c r="T688" s="50">
        <v>6.5712299450798343E-3</v>
      </c>
      <c r="U688" s="50">
        <v>3.0121184764709446</v>
      </c>
      <c r="V688" s="51">
        <v>83.819101359670896</v>
      </c>
      <c r="X688" s="47" t="s">
        <v>1687</v>
      </c>
      <c r="Y688" s="47" t="s">
        <v>1687</v>
      </c>
      <c r="Z688" s="47" t="s">
        <v>1687</v>
      </c>
      <c r="AA688" s="47" t="s">
        <v>1687</v>
      </c>
      <c r="AB688" s="47" t="s">
        <v>1687</v>
      </c>
      <c r="AC688" s="47" t="s">
        <v>1687</v>
      </c>
      <c r="AD688" s="47" t="s">
        <v>1687</v>
      </c>
      <c r="AE688" s="312"/>
      <c r="AF688" s="465" t="s">
        <v>1755</v>
      </c>
      <c r="AG688" s="343">
        <v>40</v>
      </c>
      <c r="AH688" s="343">
        <v>15</v>
      </c>
      <c r="AI688" s="343"/>
      <c r="AJ688" s="343"/>
      <c r="AK688" s="343"/>
      <c r="AL688" s="343"/>
      <c r="AM688" s="343"/>
      <c r="AN688" s="343"/>
      <c r="AO688" s="343"/>
      <c r="AP688" s="343"/>
      <c r="AQ688" s="343"/>
      <c r="AR688" s="343"/>
      <c r="AS688" s="343"/>
      <c r="AT688" s="343"/>
      <c r="AU688" s="343"/>
      <c r="AV688" s="343"/>
      <c r="AW688" s="343"/>
      <c r="AX688" s="343"/>
      <c r="AY688" s="343"/>
      <c r="AZ688" s="343"/>
      <c r="BA688" s="343"/>
      <c r="BB688" s="343"/>
      <c r="BC688" s="343"/>
      <c r="BD688" s="343"/>
      <c r="BE688" s="475"/>
      <c r="BF688" s="475"/>
      <c r="BG688" s="475"/>
      <c r="BH688" s="475"/>
      <c r="BI688" s="475"/>
      <c r="BJ688" s="475"/>
      <c r="BK688" s="475"/>
      <c r="BL688" s="475"/>
      <c r="BM688" s="475"/>
      <c r="BN688" s="475"/>
      <c r="BO688" s="475"/>
      <c r="BP688" s="306"/>
      <c r="BQ688" s="496"/>
      <c r="BR688" s="496"/>
      <c r="BS688" s="496"/>
      <c r="BT688" s="496"/>
      <c r="BU688" s="496"/>
      <c r="BV688" s="496"/>
    </row>
    <row r="689" spans="1:74" s="52" customFormat="1" ht="12.75">
      <c r="A689" s="64">
        <v>2996.2204340404778</v>
      </c>
      <c r="B689" s="46" t="s">
        <v>320</v>
      </c>
      <c r="C689" s="47" t="s">
        <v>324</v>
      </c>
      <c r="D689" s="48">
        <v>144.68</v>
      </c>
      <c r="E689" s="49">
        <v>39.5505</v>
      </c>
      <c r="F689" s="49">
        <v>3.0200000000000001E-2</v>
      </c>
      <c r="G689" s="49">
        <v>15.577299999999999</v>
      </c>
      <c r="H689" s="49">
        <v>0.29430000000000001</v>
      </c>
      <c r="I689" s="49">
        <v>0.2132</v>
      </c>
      <c r="J689" s="49">
        <v>45.180399999999999</v>
      </c>
      <c r="K689" s="49">
        <v>0.2555</v>
      </c>
      <c r="L689" s="49">
        <v>101.1014</v>
      </c>
      <c r="M689" s="47"/>
      <c r="N689" s="50">
        <v>0.98725661794382635</v>
      </c>
      <c r="O689" s="50">
        <v>5.9601945144662253E-4</v>
      </c>
      <c r="P689" s="50">
        <v>0.32518181698120024</v>
      </c>
      <c r="Q689" s="50">
        <v>5.9089760523294219E-3</v>
      </c>
      <c r="R689" s="50">
        <v>4.5076585881883768E-3</v>
      </c>
      <c r="S689" s="50">
        <v>1.6812670148778426</v>
      </c>
      <c r="T689" s="50">
        <v>6.8332392584468009E-3</v>
      </c>
      <c r="U689" s="50">
        <v>3.0115513431532803</v>
      </c>
      <c r="V689" s="51">
        <v>83.793166722327612</v>
      </c>
      <c r="X689" s="47" t="s">
        <v>1687</v>
      </c>
      <c r="Y689" s="47" t="s">
        <v>1687</v>
      </c>
      <c r="Z689" s="47" t="s">
        <v>1687</v>
      </c>
      <c r="AA689" s="47" t="s">
        <v>1687</v>
      </c>
      <c r="AB689" s="47" t="s">
        <v>1687</v>
      </c>
      <c r="AC689" s="47" t="s">
        <v>1687</v>
      </c>
      <c r="AD689" s="47" t="s">
        <v>1687</v>
      </c>
      <c r="AE689" s="312"/>
      <c r="AF689" s="465" t="s">
        <v>1755</v>
      </c>
      <c r="AG689" s="343">
        <v>40</v>
      </c>
      <c r="AH689" s="343">
        <v>15</v>
      </c>
      <c r="AI689" s="343"/>
      <c r="AJ689" s="343"/>
      <c r="AK689" s="343"/>
      <c r="AL689" s="343"/>
      <c r="AM689" s="343"/>
      <c r="AN689" s="343"/>
      <c r="AO689" s="343"/>
      <c r="AP689" s="343"/>
      <c r="AQ689" s="343"/>
      <c r="AR689" s="343"/>
      <c r="AS689" s="343"/>
      <c r="AT689" s="343"/>
      <c r="AU689" s="343"/>
      <c r="AV689" s="343"/>
      <c r="AW689" s="343"/>
      <c r="AX689" s="343"/>
      <c r="AY689" s="343"/>
      <c r="AZ689" s="343"/>
      <c r="BA689" s="343"/>
      <c r="BB689" s="343"/>
      <c r="BC689" s="343"/>
      <c r="BD689" s="343"/>
      <c r="BE689" s="475"/>
      <c r="BF689" s="475"/>
      <c r="BG689" s="475"/>
      <c r="BH689" s="475"/>
      <c r="BI689" s="475"/>
      <c r="BJ689" s="475"/>
      <c r="BK689" s="475"/>
      <c r="BL689" s="475"/>
      <c r="BM689" s="475"/>
      <c r="BN689" s="475"/>
      <c r="BO689" s="475"/>
      <c r="BP689" s="306"/>
      <c r="BQ689" s="496"/>
      <c r="BR689" s="496"/>
      <c r="BS689" s="496"/>
      <c r="BT689" s="496"/>
      <c r="BU689" s="496"/>
      <c r="BV689" s="496"/>
    </row>
    <row r="690" spans="1:74" s="52" customFormat="1" ht="12.75">
      <c r="A690" s="64">
        <v>2996.2204340404778</v>
      </c>
      <c r="B690" s="46" t="s">
        <v>320</v>
      </c>
      <c r="C690" s="47" t="s">
        <v>324</v>
      </c>
      <c r="D690" s="48">
        <v>149.66999999999999</v>
      </c>
      <c r="E690" s="49">
        <v>39.171900000000001</v>
      </c>
      <c r="F690" s="49">
        <v>6.4199999999999993E-2</v>
      </c>
      <c r="G690" s="49">
        <v>15.1448</v>
      </c>
      <c r="H690" s="49">
        <v>0.35589999999999999</v>
      </c>
      <c r="I690" s="49">
        <v>0.2155</v>
      </c>
      <c r="J690" s="49">
        <v>44.923200000000001</v>
      </c>
      <c r="K690" s="49">
        <v>0.23960000000000001</v>
      </c>
      <c r="L690" s="49">
        <v>100.11509999999998</v>
      </c>
      <c r="M690" s="47"/>
      <c r="N690" s="50">
        <v>0.98634470231748894</v>
      </c>
      <c r="O690" s="50">
        <v>1.2780990801967379E-3</v>
      </c>
      <c r="P690" s="50">
        <v>0.3189140226960594</v>
      </c>
      <c r="Q690" s="50">
        <v>7.208185583525208E-3</v>
      </c>
      <c r="R690" s="50">
        <v>4.5960748505719145E-3</v>
      </c>
      <c r="S690" s="50">
        <v>1.6862940567795486</v>
      </c>
      <c r="T690" s="50">
        <v>6.4639582147268575E-3</v>
      </c>
      <c r="U690" s="50">
        <v>3.0110990995221179</v>
      </c>
      <c r="V690" s="51">
        <v>84.095714257272476</v>
      </c>
      <c r="X690" s="47" t="s">
        <v>1687</v>
      </c>
      <c r="Y690" s="47" t="s">
        <v>1687</v>
      </c>
      <c r="Z690" s="47" t="s">
        <v>1687</v>
      </c>
      <c r="AA690" s="47" t="s">
        <v>1687</v>
      </c>
      <c r="AB690" s="47" t="s">
        <v>1687</v>
      </c>
      <c r="AC690" s="47" t="s">
        <v>1687</v>
      </c>
      <c r="AD690" s="47" t="s">
        <v>1687</v>
      </c>
      <c r="AE690" s="312"/>
      <c r="AF690" s="465" t="s">
        <v>1755</v>
      </c>
      <c r="AG690" s="343">
        <v>40</v>
      </c>
      <c r="AH690" s="343">
        <v>15</v>
      </c>
      <c r="AI690" s="343"/>
      <c r="AJ690" s="343"/>
      <c r="AK690" s="343"/>
      <c r="AL690" s="343"/>
      <c r="AM690" s="343"/>
      <c r="AN690" s="343"/>
      <c r="AO690" s="343"/>
      <c r="AP690" s="343"/>
      <c r="AQ690" s="343"/>
      <c r="AR690" s="343"/>
      <c r="AS690" s="343"/>
      <c r="AT690" s="343"/>
      <c r="AU690" s="343"/>
      <c r="AV690" s="343"/>
      <c r="AW690" s="343"/>
      <c r="AX690" s="343"/>
      <c r="AY690" s="343"/>
      <c r="AZ690" s="343"/>
      <c r="BA690" s="343"/>
      <c r="BB690" s="343"/>
      <c r="BC690" s="343"/>
      <c r="BD690" s="343"/>
      <c r="BE690" s="475"/>
      <c r="BF690" s="475"/>
      <c r="BG690" s="475"/>
      <c r="BH690" s="475"/>
      <c r="BI690" s="475"/>
      <c r="BJ690" s="475"/>
      <c r="BK690" s="475"/>
      <c r="BL690" s="475"/>
      <c r="BM690" s="475"/>
      <c r="BN690" s="475"/>
      <c r="BO690" s="475"/>
      <c r="BP690" s="306"/>
      <c r="BQ690" s="496"/>
      <c r="BR690" s="496"/>
      <c r="BS690" s="496"/>
      <c r="BT690" s="496"/>
      <c r="BU690" s="496"/>
      <c r="BV690" s="496"/>
    </row>
    <row r="691" spans="1:74" s="52" customFormat="1" ht="12.75">
      <c r="A691" s="64">
        <v>2996.2204340404778</v>
      </c>
      <c r="B691" s="46" t="s">
        <v>320</v>
      </c>
      <c r="C691" s="47" t="s">
        <v>324</v>
      </c>
      <c r="D691" s="48">
        <v>154.66</v>
      </c>
      <c r="E691" s="49">
        <v>39.431399999999996</v>
      </c>
      <c r="F691" s="49">
        <v>2.7099999999999999E-2</v>
      </c>
      <c r="G691" s="49">
        <v>15.662000000000001</v>
      </c>
      <c r="H691" s="49">
        <v>0.3901</v>
      </c>
      <c r="I691" s="49">
        <v>0.28499999999999998</v>
      </c>
      <c r="J691" s="49">
        <v>45.227899999999998</v>
      </c>
      <c r="K691" s="49">
        <v>0.26350000000000001</v>
      </c>
      <c r="L691" s="49">
        <v>101.28699999999998</v>
      </c>
      <c r="M691" s="47"/>
      <c r="N691" s="50">
        <v>0.98402245658370247</v>
      </c>
      <c r="O691" s="50">
        <v>5.346967184730768E-4</v>
      </c>
      <c r="P691" s="50">
        <v>0.32686319873802822</v>
      </c>
      <c r="Q691" s="50">
        <v>7.8303767024294844E-3</v>
      </c>
      <c r="R691" s="50">
        <v>6.0241171935001185E-3</v>
      </c>
      <c r="S691" s="50">
        <v>1.6825879782648947</v>
      </c>
      <c r="T691" s="50">
        <v>7.0453257783233579E-3</v>
      </c>
      <c r="U691" s="50">
        <v>3.0149081499793509</v>
      </c>
      <c r="V691" s="51">
        <v>83.733707866167634</v>
      </c>
      <c r="X691" s="47" t="s">
        <v>1687</v>
      </c>
      <c r="Y691" s="47" t="s">
        <v>1687</v>
      </c>
      <c r="Z691" s="47" t="s">
        <v>1687</v>
      </c>
      <c r="AA691" s="47" t="s">
        <v>1687</v>
      </c>
      <c r="AB691" s="47" t="s">
        <v>1687</v>
      </c>
      <c r="AC691" s="47" t="s">
        <v>1687</v>
      </c>
      <c r="AD691" s="47" t="s">
        <v>1687</v>
      </c>
      <c r="AE691" s="312"/>
      <c r="AF691" s="465" t="s">
        <v>1755</v>
      </c>
      <c r="AG691" s="343">
        <v>40</v>
      </c>
      <c r="AH691" s="343">
        <v>15</v>
      </c>
      <c r="AI691" s="343"/>
      <c r="AJ691" s="343"/>
      <c r="AK691" s="343"/>
      <c r="AL691" s="343"/>
      <c r="AM691" s="343"/>
      <c r="AN691" s="343"/>
      <c r="AO691" s="343"/>
      <c r="AP691" s="343"/>
      <c r="AQ691" s="343"/>
      <c r="AR691" s="343"/>
      <c r="AS691" s="343"/>
      <c r="AT691" s="343"/>
      <c r="AU691" s="343"/>
      <c r="AV691" s="343"/>
      <c r="AW691" s="343"/>
      <c r="AX691" s="343"/>
      <c r="AY691" s="343"/>
      <c r="AZ691" s="343"/>
      <c r="BA691" s="343"/>
      <c r="BB691" s="343"/>
      <c r="BC691" s="343"/>
      <c r="BD691" s="343"/>
      <c r="BE691" s="475"/>
      <c r="BF691" s="475"/>
      <c r="BG691" s="475"/>
      <c r="BH691" s="475"/>
      <c r="BI691" s="475"/>
      <c r="BJ691" s="475"/>
      <c r="BK691" s="475"/>
      <c r="BL691" s="475"/>
      <c r="BM691" s="475"/>
      <c r="BN691" s="475"/>
      <c r="BO691" s="475"/>
      <c r="BP691" s="306"/>
      <c r="BQ691" s="496"/>
      <c r="BR691" s="496"/>
      <c r="BS691" s="496"/>
      <c r="BT691" s="496"/>
      <c r="BU691" s="496"/>
      <c r="BV691" s="496"/>
    </row>
    <row r="692" spans="1:74" s="52" customFormat="1" ht="12.75">
      <c r="A692" s="64">
        <v>2996.2204340404778</v>
      </c>
      <c r="B692" s="46" t="s">
        <v>320</v>
      </c>
      <c r="C692" s="47" t="s">
        <v>324</v>
      </c>
      <c r="D692" s="48">
        <v>159.65</v>
      </c>
      <c r="E692" s="49">
        <v>39.429099999999998</v>
      </c>
      <c r="F692" s="49">
        <v>5.7799999999999997E-2</v>
      </c>
      <c r="G692" s="49">
        <v>15.6035</v>
      </c>
      <c r="H692" s="49">
        <v>0.30790000000000001</v>
      </c>
      <c r="I692" s="49">
        <v>0.2278</v>
      </c>
      <c r="J692" s="49">
        <v>45.292900000000003</v>
      </c>
      <c r="K692" s="49">
        <v>0.23119999999999999</v>
      </c>
      <c r="L692" s="49">
        <v>101.15020000000001</v>
      </c>
      <c r="M692" s="47"/>
      <c r="N692" s="50">
        <v>0.98416754993697386</v>
      </c>
      <c r="O692" s="50">
        <v>1.140657947464713E-3</v>
      </c>
      <c r="P692" s="50">
        <v>0.32570932803331104</v>
      </c>
      <c r="Q692" s="50">
        <v>6.1816691661891014E-3</v>
      </c>
      <c r="R692" s="50">
        <v>4.8160571984728921E-3</v>
      </c>
      <c r="S692" s="50">
        <v>1.6853528945511649</v>
      </c>
      <c r="T692" s="50">
        <v>6.1829773345203837E-3</v>
      </c>
      <c r="U692" s="50">
        <v>3.0135511341680972</v>
      </c>
      <c r="V692" s="51">
        <v>83.80411484162174</v>
      </c>
      <c r="X692" s="47" t="s">
        <v>1687</v>
      </c>
      <c r="Y692" s="47" t="s">
        <v>1687</v>
      </c>
      <c r="Z692" s="47" t="s">
        <v>1687</v>
      </c>
      <c r="AA692" s="47" t="s">
        <v>1687</v>
      </c>
      <c r="AB692" s="47" t="s">
        <v>1687</v>
      </c>
      <c r="AC692" s="47" t="s">
        <v>1687</v>
      </c>
      <c r="AD692" s="47" t="s">
        <v>1687</v>
      </c>
      <c r="AE692" s="312"/>
      <c r="AF692" s="465" t="s">
        <v>1755</v>
      </c>
      <c r="AG692" s="343">
        <v>40</v>
      </c>
      <c r="AH692" s="343">
        <v>15</v>
      </c>
      <c r="AI692" s="343"/>
      <c r="AJ692" s="343"/>
      <c r="AK692" s="343"/>
      <c r="AL692" s="343"/>
      <c r="AM692" s="343"/>
      <c r="AN692" s="343"/>
      <c r="AO692" s="343"/>
      <c r="AP692" s="343"/>
      <c r="AQ692" s="343"/>
      <c r="AR692" s="343"/>
      <c r="AS692" s="343"/>
      <c r="AT692" s="343"/>
      <c r="AU692" s="343"/>
      <c r="AV692" s="343"/>
      <c r="AW692" s="343"/>
      <c r="AX692" s="343"/>
      <c r="AY692" s="343"/>
      <c r="AZ692" s="343"/>
      <c r="BA692" s="343"/>
      <c r="BB692" s="343"/>
      <c r="BC692" s="343"/>
      <c r="BD692" s="343"/>
      <c r="BE692" s="475"/>
      <c r="BF692" s="475"/>
      <c r="BG692" s="475"/>
      <c r="BH692" s="475"/>
      <c r="BI692" s="475"/>
      <c r="BJ692" s="475"/>
      <c r="BK692" s="475"/>
      <c r="BL692" s="475"/>
      <c r="BM692" s="475"/>
      <c r="BN692" s="475"/>
      <c r="BO692" s="475"/>
      <c r="BP692" s="306"/>
      <c r="BQ692" s="496"/>
      <c r="BR692" s="496"/>
      <c r="BS692" s="496"/>
      <c r="BT692" s="496"/>
      <c r="BU692" s="496"/>
      <c r="BV692" s="496"/>
    </row>
    <row r="693" spans="1:74" s="52" customFormat="1" ht="12.75">
      <c r="A693" s="64">
        <v>2996.2204340404778</v>
      </c>
      <c r="B693" s="46" t="s">
        <v>320</v>
      </c>
      <c r="C693" s="47" t="s">
        <v>324</v>
      </c>
      <c r="D693" s="48">
        <v>164.63</v>
      </c>
      <c r="E693" s="49">
        <v>39.557699999999997</v>
      </c>
      <c r="F693" s="49">
        <v>4.7100000000000003E-2</v>
      </c>
      <c r="G693" s="49">
        <v>15.7895</v>
      </c>
      <c r="H693" s="49">
        <v>0.35539999999999999</v>
      </c>
      <c r="I693" s="49">
        <v>0.1812</v>
      </c>
      <c r="J693" s="49">
        <v>44.755000000000003</v>
      </c>
      <c r="K693" s="49">
        <v>0.24879999999999999</v>
      </c>
      <c r="L693" s="49">
        <v>100.93470000000001</v>
      </c>
      <c r="M693" s="47"/>
      <c r="N693" s="50">
        <v>0.98982908245921553</v>
      </c>
      <c r="O693" s="50">
        <v>9.3180599332249128E-4</v>
      </c>
      <c r="P693" s="50">
        <v>0.33041027839823073</v>
      </c>
      <c r="Q693" s="50">
        <v>7.1530373565055344E-3</v>
      </c>
      <c r="R693" s="50">
        <v>3.8403703662412566E-3</v>
      </c>
      <c r="S693" s="50">
        <v>1.6694725564035304</v>
      </c>
      <c r="T693" s="50">
        <v>6.6701745770931156E-3</v>
      </c>
      <c r="U693" s="50">
        <v>3.0083073055541392</v>
      </c>
      <c r="V693" s="51">
        <v>83.478518208743822</v>
      </c>
      <c r="X693" s="47" t="s">
        <v>1687</v>
      </c>
      <c r="Y693" s="47" t="s">
        <v>1687</v>
      </c>
      <c r="Z693" s="47" t="s">
        <v>1687</v>
      </c>
      <c r="AA693" s="47" t="s">
        <v>1687</v>
      </c>
      <c r="AB693" s="47" t="s">
        <v>1687</v>
      </c>
      <c r="AC693" s="47" t="s">
        <v>1687</v>
      </c>
      <c r="AD693" s="47" t="s">
        <v>1687</v>
      </c>
      <c r="AE693" s="312"/>
      <c r="AF693" s="465" t="s">
        <v>1755</v>
      </c>
      <c r="AG693" s="343">
        <v>40</v>
      </c>
      <c r="AH693" s="343">
        <v>15</v>
      </c>
      <c r="AI693" s="343"/>
      <c r="AJ693" s="343"/>
      <c r="AK693" s="343"/>
      <c r="AL693" s="343"/>
      <c r="AM693" s="343"/>
      <c r="AN693" s="343"/>
      <c r="AO693" s="343"/>
      <c r="AP693" s="343"/>
      <c r="AQ693" s="343"/>
      <c r="AR693" s="343"/>
      <c r="AS693" s="343"/>
      <c r="AT693" s="343"/>
      <c r="AU693" s="343"/>
      <c r="AV693" s="343"/>
      <c r="AW693" s="343"/>
      <c r="AX693" s="343"/>
      <c r="AY693" s="343"/>
      <c r="AZ693" s="343"/>
      <c r="BA693" s="343"/>
      <c r="BB693" s="343"/>
      <c r="BC693" s="343"/>
      <c r="BD693" s="343"/>
      <c r="BE693" s="475"/>
      <c r="BF693" s="475"/>
      <c r="BG693" s="475"/>
      <c r="BH693" s="475"/>
      <c r="BI693" s="475"/>
      <c r="BJ693" s="475"/>
      <c r="BK693" s="475"/>
      <c r="BL693" s="475"/>
      <c r="BM693" s="475"/>
      <c r="BN693" s="475"/>
      <c r="BO693" s="475"/>
      <c r="BP693" s="306"/>
      <c r="BQ693" s="496"/>
      <c r="BR693" s="496"/>
      <c r="BS693" s="496"/>
      <c r="BT693" s="496"/>
      <c r="BU693" s="496"/>
      <c r="BV693" s="496"/>
    </row>
    <row r="694" spans="1:74" s="52" customFormat="1" ht="12.75">
      <c r="A694" s="64">
        <v>2996.2204340404778</v>
      </c>
      <c r="B694" s="46" t="s">
        <v>320</v>
      </c>
      <c r="C694" s="47" t="s">
        <v>324</v>
      </c>
      <c r="D694" s="48">
        <v>169.62</v>
      </c>
      <c r="E694" s="49">
        <v>39.4726</v>
      </c>
      <c r="F694" s="49">
        <v>2.7699999999999999E-2</v>
      </c>
      <c r="G694" s="49">
        <v>15.692299999999999</v>
      </c>
      <c r="H694" s="49">
        <v>0.33789999999999998</v>
      </c>
      <c r="I694" s="49">
        <v>0.22950000000000001</v>
      </c>
      <c r="J694" s="49">
        <v>44.958799999999997</v>
      </c>
      <c r="K694" s="49">
        <v>0.25480000000000003</v>
      </c>
      <c r="L694" s="49">
        <v>100.97359999999999</v>
      </c>
      <c r="M694" s="47"/>
      <c r="N694" s="50">
        <v>0.9874551963692324</v>
      </c>
      <c r="O694" s="50">
        <v>5.4786915460185246E-4</v>
      </c>
      <c r="P694" s="50">
        <v>0.32829499529737699</v>
      </c>
      <c r="Q694" s="50">
        <v>6.7991363417788837E-3</v>
      </c>
      <c r="R694" s="50">
        <v>4.8628412835461429E-3</v>
      </c>
      <c r="S694" s="50">
        <v>1.6766596868379298</v>
      </c>
      <c r="T694" s="50">
        <v>6.8293400370978974E-3</v>
      </c>
      <c r="U694" s="50">
        <v>3.011449065321564</v>
      </c>
      <c r="V694" s="51">
        <v>83.625814676881475</v>
      </c>
      <c r="X694" s="47" t="s">
        <v>1687</v>
      </c>
      <c r="Y694" s="47" t="s">
        <v>1687</v>
      </c>
      <c r="Z694" s="47" t="s">
        <v>1687</v>
      </c>
      <c r="AA694" s="47" t="s">
        <v>1687</v>
      </c>
      <c r="AB694" s="47" t="s">
        <v>1687</v>
      </c>
      <c r="AC694" s="47" t="s">
        <v>1687</v>
      </c>
      <c r="AD694" s="47" t="s">
        <v>1687</v>
      </c>
      <c r="AE694" s="312"/>
      <c r="AF694" s="465" t="s">
        <v>1755</v>
      </c>
      <c r="AG694" s="343">
        <v>40</v>
      </c>
      <c r="AH694" s="343">
        <v>15</v>
      </c>
      <c r="AI694" s="343"/>
      <c r="AJ694" s="343"/>
      <c r="AK694" s="343"/>
      <c r="AL694" s="343"/>
      <c r="AM694" s="343"/>
      <c r="AN694" s="343"/>
      <c r="AO694" s="343"/>
      <c r="AP694" s="343"/>
      <c r="AQ694" s="343"/>
      <c r="AR694" s="343"/>
      <c r="AS694" s="343"/>
      <c r="AT694" s="343"/>
      <c r="AU694" s="343"/>
      <c r="AV694" s="343"/>
      <c r="AW694" s="343"/>
      <c r="AX694" s="343"/>
      <c r="AY694" s="343"/>
      <c r="AZ694" s="343"/>
      <c r="BA694" s="343"/>
      <c r="BB694" s="343"/>
      <c r="BC694" s="343"/>
      <c r="BD694" s="343"/>
      <c r="BE694" s="475"/>
      <c r="BF694" s="475"/>
      <c r="BG694" s="475"/>
      <c r="BH694" s="475"/>
      <c r="BI694" s="475"/>
      <c r="BJ694" s="475"/>
      <c r="BK694" s="475"/>
      <c r="BL694" s="475"/>
      <c r="BM694" s="475"/>
      <c r="BN694" s="475"/>
      <c r="BO694" s="475"/>
      <c r="BP694" s="306"/>
      <c r="BQ694" s="496"/>
      <c r="BR694" s="496"/>
      <c r="BS694" s="496"/>
      <c r="BT694" s="496"/>
      <c r="BU694" s="496"/>
      <c r="BV694" s="496"/>
    </row>
    <row r="695" spans="1:74" s="52" customFormat="1" ht="12.75">
      <c r="A695" s="64">
        <v>2996.2204340404778</v>
      </c>
      <c r="B695" s="46" t="s">
        <v>320</v>
      </c>
      <c r="C695" s="47" t="s">
        <v>324</v>
      </c>
      <c r="D695" s="48">
        <v>174.61</v>
      </c>
      <c r="E695" s="49">
        <v>39.314100000000003</v>
      </c>
      <c r="F695" s="49">
        <v>2.4500000000000001E-2</v>
      </c>
      <c r="G695" s="49">
        <v>15.742100000000001</v>
      </c>
      <c r="H695" s="49">
        <v>0.29430000000000001</v>
      </c>
      <c r="I695" s="49">
        <v>0.23830000000000001</v>
      </c>
      <c r="J695" s="49">
        <v>44.741999999999997</v>
      </c>
      <c r="K695" s="49">
        <v>0.2465</v>
      </c>
      <c r="L695" s="49">
        <v>100.6018</v>
      </c>
      <c r="M695" s="47"/>
      <c r="N695" s="50">
        <v>0.98745888273710192</v>
      </c>
      <c r="O695" s="50">
        <v>4.8653286542683151E-4</v>
      </c>
      <c r="P695" s="50">
        <v>0.33066584918762798</v>
      </c>
      <c r="Q695" s="50">
        <v>5.945725258662357E-3</v>
      </c>
      <c r="R695" s="50">
        <v>5.0696790319474478E-3</v>
      </c>
      <c r="S695" s="50">
        <v>1.6753078439529225</v>
      </c>
      <c r="T695" s="50">
        <v>6.6335384983556142E-3</v>
      </c>
      <c r="U695" s="50">
        <v>3.0115680515320444</v>
      </c>
      <c r="V695" s="51">
        <v>83.515942890061652</v>
      </c>
      <c r="X695" s="47" t="s">
        <v>1687</v>
      </c>
      <c r="Y695" s="47" t="s">
        <v>1687</v>
      </c>
      <c r="Z695" s="47" t="s">
        <v>1687</v>
      </c>
      <c r="AA695" s="47" t="s">
        <v>1687</v>
      </c>
      <c r="AB695" s="47" t="s">
        <v>1687</v>
      </c>
      <c r="AC695" s="47" t="s">
        <v>1687</v>
      </c>
      <c r="AD695" s="47" t="s">
        <v>1687</v>
      </c>
      <c r="AE695" s="312"/>
      <c r="AF695" s="465" t="s">
        <v>1755</v>
      </c>
      <c r="AG695" s="343">
        <v>40</v>
      </c>
      <c r="AH695" s="343">
        <v>15</v>
      </c>
      <c r="AI695" s="343"/>
      <c r="AJ695" s="343"/>
      <c r="AK695" s="343"/>
      <c r="AL695" s="343"/>
      <c r="AM695" s="343"/>
      <c r="AN695" s="343"/>
      <c r="AO695" s="343"/>
      <c r="AP695" s="343"/>
      <c r="AQ695" s="343"/>
      <c r="AR695" s="343"/>
      <c r="AS695" s="343"/>
      <c r="AT695" s="343"/>
      <c r="AU695" s="343"/>
      <c r="AV695" s="343"/>
      <c r="AW695" s="343"/>
      <c r="AX695" s="343"/>
      <c r="AY695" s="343"/>
      <c r="AZ695" s="343"/>
      <c r="BA695" s="343"/>
      <c r="BB695" s="343"/>
      <c r="BC695" s="343"/>
      <c r="BD695" s="343"/>
      <c r="BE695" s="475"/>
      <c r="BF695" s="475"/>
      <c r="BG695" s="475"/>
      <c r="BH695" s="475"/>
      <c r="BI695" s="475"/>
      <c r="BJ695" s="475"/>
      <c r="BK695" s="475"/>
      <c r="BL695" s="475"/>
      <c r="BM695" s="475"/>
      <c r="BN695" s="475"/>
      <c r="BO695" s="475"/>
      <c r="BP695" s="306"/>
      <c r="BQ695" s="496"/>
      <c r="BR695" s="496"/>
      <c r="BS695" s="496"/>
      <c r="BT695" s="496"/>
      <c r="BU695" s="496"/>
      <c r="BV695" s="496"/>
    </row>
    <row r="696" spans="1:74" s="52" customFormat="1" ht="12.75">
      <c r="A696" s="64">
        <v>2996.2204340404778</v>
      </c>
      <c r="B696" s="46" t="s">
        <v>320</v>
      </c>
      <c r="C696" s="47" t="s">
        <v>324</v>
      </c>
      <c r="D696" s="48">
        <v>179.59</v>
      </c>
      <c r="E696" s="49">
        <v>38.546500000000002</v>
      </c>
      <c r="F696" s="49">
        <v>4.8099999999999997E-2</v>
      </c>
      <c r="G696" s="49">
        <v>15.659599999999999</v>
      </c>
      <c r="H696" s="49">
        <v>0.3392</v>
      </c>
      <c r="I696" s="49">
        <v>0.2198</v>
      </c>
      <c r="J696" s="49">
        <v>44.759099999999997</v>
      </c>
      <c r="K696" s="49">
        <v>0.2477</v>
      </c>
      <c r="L696" s="49">
        <v>99.819999999999979</v>
      </c>
      <c r="M696" s="47"/>
      <c r="N696" s="50">
        <v>0.97739102738094252</v>
      </c>
      <c r="O696" s="50">
        <v>9.6428161984810784E-4</v>
      </c>
      <c r="P696" s="50">
        <v>0.33206267017748131</v>
      </c>
      <c r="Q696" s="50">
        <v>6.9180410278279255E-3</v>
      </c>
      <c r="R696" s="50">
        <v>4.7205958976697894E-3</v>
      </c>
      <c r="S696" s="50">
        <v>1.6918945372607346</v>
      </c>
      <c r="T696" s="50">
        <v>6.7292560148565338E-3</v>
      </c>
      <c r="U696" s="50">
        <v>3.0206804093793607</v>
      </c>
      <c r="V696" s="51">
        <v>83.593394714220111</v>
      </c>
      <c r="X696" s="47" t="s">
        <v>1687</v>
      </c>
      <c r="Y696" s="47" t="s">
        <v>1687</v>
      </c>
      <c r="Z696" s="47" t="s">
        <v>1687</v>
      </c>
      <c r="AA696" s="47" t="s">
        <v>1687</v>
      </c>
      <c r="AB696" s="47" t="s">
        <v>1687</v>
      </c>
      <c r="AC696" s="47" t="s">
        <v>1687</v>
      </c>
      <c r="AD696" s="47" t="s">
        <v>1687</v>
      </c>
      <c r="AE696" s="312"/>
      <c r="AF696" s="465" t="s">
        <v>1755</v>
      </c>
      <c r="AG696" s="343">
        <v>40</v>
      </c>
      <c r="AH696" s="343">
        <v>15</v>
      </c>
      <c r="AI696" s="343"/>
      <c r="AJ696" s="343"/>
      <c r="AK696" s="343"/>
      <c r="AL696" s="343"/>
      <c r="AM696" s="343"/>
      <c r="AN696" s="343"/>
      <c r="AO696" s="343"/>
      <c r="AP696" s="343"/>
      <c r="AQ696" s="343"/>
      <c r="AR696" s="343"/>
      <c r="AS696" s="343"/>
      <c r="AT696" s="343"/>
      <c r="AU696" s="343"/>
      <c r="AV696" s="343"/>
      <c r="AW696" s="343"/>
      <c r="AX696" s="343"/>
      <c r="AY696" s="343"/>
      <c r="AZ696" s="343"/>
      <c r="BA696" s="343"/>
      <c r="BB696" s="343"/>
      <c r="BC696" s="343"/>
      <c r="BD696" s="343"/>
      <c r="BE696" s="475"/>
      <c r="BF696" s="475"/>
      <c r="BG696" s="475"/>
      <c r="BH696" s="475"/>
      <c r="BI696" s="475"/>
      <c r="BJ696" s="475"/>
      <c r="BK696" s="475"/>
      <c r="BL696" s="475"/>
      <c r="BM696" s="475"/>
      <c r="BN696" s="475"/>
      <c r="BO696" s="475"/>
      <c r="BP696" s="306"/>
      <c r="BQ696" s="496"/>
      <c r="BR696" s="496"/>
      <c r="BS696" s="496"/>
      <c r="BT696" s="496"/>
      <c r="BU696" s="496"/>
      <c r="BV696" s="496"/>
    </row>
    <row r="697" spans="1:74" s="52" customFormat="1" ht="12.75">
      <c r="A697" s="64">
        <v>2996.2204340404778</v>
      </c>
      <c r="B697" s="46" t="s">
        <v>320</v>
      </c>
      <c r="C697" s="47" t="s">
        <v>324</v>
      </c>
      <c r="D697" s="48">
        <v>184.58</v>
      </c>
      <c r="E697" s="49">
        <v>39.3386</v>
      </c>
      <c r="F697" s="49">
        <v>7.7899999999999997E-2</v>
      </c>
      <c r="G697" s="49">
        <v>15.7742</v>
      </c>
      <c r="H697" s="49">
        <v>0.34860000000000002</v>
      </c>
      <c r="I697" s="49">
        <v>0.26069999999999999</v>
      </c>
      <c r="J697" s="49">
        <v>44.863900000000001</v>
      </c>
      <c r="K697" s="49">
        <v>0.24809999999999999</v>
      </c>
      <c r="L697" s="49">
        <v>100.91199999999999</v>
      </c>
      <c r="M697" s="47"/>
      <c r="N697" s="50">
        <v>0.9852988262440241</v>
      </c>
      <c r="O697" s="50">
        <v>1.542630586833156E-3</v>
      </c>
      <c r="P697" s="50">
        <v>0.33040940612936703</v>
      </c>
      <c r="Q697" s="50">
        <v>7.0229623568424963E-3</v>
      </c>
      <c r="R697" s="50">
        <v>5.5306456734536096E-3</v>
      </c>
      <c r="S697" s="50">
        <v>1.6751535997044333</v>
      </c>
      <c r="T697" s="50">
        <v>6.6578418873558046E-3</v>
      </c>
      <c r="U697" s="50">
        <v>3.0116159125823097</v>
      </c>
      <c r="V697" s="51">
        <v>83.525353969520324</v>
      </c>
      <c r="X697" s="47" t="s">
        <v>1687</v>
      </c>
      <c r="Y697" s="47" t="s">
        <v>1687</v>
      </c>
      <c r="Z697" s="47" t="s">
        <v>1687</v>
      </c>
      <c r="AA697" s="47" t="s">
        <v>1687</v>
      </c>
      <c r="AB697" s="47" t="s">
        <v>1687</v>
      </c>
      <c r="AC697" s="47" t="s">
        <v>1687</v>
      </c>
      <c r="AD697" s="47" t="s">
        <v>1687</v>
      </c>
      <c r="AE697" s="312"/>
      <c r="AF697" s="465" t="s">
        <v>1755</v>
      </c>
      <c r="AG697" s="343">
        <v>40</v>
      </c>
      <c r="AH697" s="343">
        <v>15</v>
      </c>
      <c r="AI697" s="343"/>
      <c r="AJ697" s="343"/>
      <c r="AK697" s="343"/>
      <c r="AL697" s="343"/>
      <c r="AM697" s="343"/>
      <c r="AN697" s="343"/>
      <c r="AO697" s="343"/>
      <c r="AP697" s="343"/>
      <c r="AQ697" s="343"/>
      <c r="AR697" s="343"/>
      <c r="AS697" s="343"/>
      <c r="AT697" s="343"/>
      <c r="AU697" s="343"/>
      <c r="AV697" s="343"/>
      <c r="AW697" s="343"/>
      <c r="AX697" s="343"/>
      <c r="AY697" s="343"/>
      <c r="AZ697" s="343"/>
      <c r="BA697" s="343"/>
      <c r="BB697" s="343"/>
      <c r="BC697" s="343"/>
      <c r="BD697" s="343"/>
      <c r="BE697" s="475"/>
      <c r="BF697" s="475"/>
      <c r="BG697" s="475"/>
      <c r="BH697" s="475"/>
      <c r="BI697" s="475"/>
      <c r="BJ697" s="475"/>
      <c r="BK697" s="475"/>
      <c r="BL697" s="475"/>
      <c r="BM697" s="475"/>
      <c r="BN697" s="475"/>
      <c r="BO697" s="475"/>
      <c r="BP697" s="306"/>
      <c r="BQ697" s="496"/>
      <c r="BR697" s="496"/>
      <c r="BS697" s="496"/>
      <c r="BT697" s="496"/>
      <c r="BU697" s="496"/>
      <c r="BV697" s="496"/>
    </row>
    <row r="698" spans="1:74" s="52" customFormat="1" ht="12.75">
      <c r="A698" s="64">
        <v>2996.2204340404778</v>
      </c>
      <c r="B698" s="46" t="s">
        <v>320</v>
      </c>
      <c r="C698" s="47" t="s">
        <v>324</v>
      </c>
      <c r="D698" s="48">
        <v>189.57</v>
      </c>
      <c r="E698" s="49">
        <v>39.513199999999998</v>
      </c>
      <c r="F698" s="49">
        <v>4.3299999999999998E-2</v>
      </c>
      <c r="G698" s="49">
        <v>15.3489</v>
      </c>
      <c r="H698" s="49">
        <v>0.38850000000000001</v>
      </c>
      <c r="I698" s="49">
        <v>0.22800000000000001</v>
      </c>
      <c r="J698" s="49">
        <v>45.036799999999999</v>
      </c>
      <c r="K698" s="49">
        <v>0.24429999999999999</v>
      </c>
      <c r="L698" s="49">
        <v>100.803</v>
      </c>
      <c r="M698" s="47"/>
      <c r="N698" s="50">
        <v>0.98862246314185886</v>
      </c>
      <c r="O698" s="50">
        <v>8.5654775835451117E-4</v>
      </c>
      <c r="P698" s="50">
        <v>0.32116005384264273</v>
      </c>
      <c r="Q698" s="50">
        <v>7.8184954353353424E-3</v>
      </c>
      <c r="R698" s="50">
        <v>4.8317989783970986E-3</v>
      </c>
      <c r="S698" s="50">
        <v>1.6798261666991245</v>
      </c>
      <c r="T698" s="50">
        <v>6.548915485719742E-3</v>
      </c>
      <c r="U698" s="50">
        <v>3.0096644413414326</v>
      </c>
      <c r="V698" s="51">
        <v>83.949911771222062</v>
      </c>
      <c r="X698" s="47" t="s">
        <v>1687</v>
      </c>
      <c r="Y698" s="47" t="s">
        <v>1687</v>
      </c>
      <c r="Z698" s="47" t="s">
        <v>1687</v>
      </c>
      <c r="AA698" s="47" t="s">
        <v>1687</v>
      </c>
      <c r="AB698" s="47" t="s">
        <v>1687</v>
      </c>
      <c r="AC698" s="47" t="s">
        <v>1687</v>
      </c>
      <c r="AD698" s="47" t="s">
        <v>1687</v>
      </c>
      <c r="AE698" s="312"/>
      <c r="AF698" s="465" t="s">
        <v>1755</v>
      </c>
      <c r="AG698" s="343">
        <v>40</v>
      </c>
      <c r="AH698" s="343">
        <v>15</v>
      </c>
      <c r="AI698" s="343"/>
      <c r="AJ698" s="343"/>
      <c r="AK698" s="343"/>
      <c r="AL698" s="343"/>
      <c r="AM698" s="343"/>
      <c r="AN698" s="343"/>
      <c r="AO698" s="343"/>
      <c r="AP698" s="343"/>
      <c r="AQ698" s="343"/>
      <c r="AR698" s="343"/>
      <c r="AS698" s="343"/>
      <c r="AT698" s="343"/>
      <c r="AU698" s="343"/>
      <c r="AV698" s="343"/>
      <c r="AW698" s="343"/>
      <c r="AX698" s="343"/>
      <c r="AY698" s="343"/>
      <c r="AZ698" s="343"/>
      <c r="BA698" s="343"/>
      <c r="BB698" s="343"/>
      <c r="BC698" s="343"/>
      <c r="BD698" s="343"/>
      <c r="BE698" s="475"/>
      <c r="BF698" s="475"/>
      <c r="BG698" s="475"/>
      <c r="BH698" s="475"/>
      <c r="BI698" s="475"/>
      <c r="BJ698" s="475"/>
      <c r="BK698" s="475"/>
      <c r="BL698" s="475"/>
      <c r="BM698" s="475"/>
      <c r="BN698" s="475"/>
      <c r="BO698" s="475"/>
      <c r="BP698" s="306"/>
      <c r="BQ698" s="496"/>
      <c r="BR698" s="496"/>
      <c r="BS698" s="496"/>
      <c r="BT698" s="496"/>
      <c r="BU698" s="496"/>
      <c r="BV698" s="496"/>
    </row>
    <row r="699" spans="1:74" s="52" customFormat="1" ht="12.75">
      <c r="A699" s="64">
        <v>2996.2204340404778</v>
      </c>
      <c r="B699" s="46" t="s">
        <v>320</v>
      </c>
      <c r="C699" s="47" t="s">
        <v>324</v>
      </c>
      <c r="D699" s="48">
        <v>194.56</v>
      </c>
      <c r="E699" s="49">
        <v>39.6173</v>
      </c>
      <c r="F699" s="49">
        <v>8.9999999999999993E-3</v>
      </c>
      <c r="G699" s="49">
        <v>15.787100000000001</v>
      </c>
      <c r="H699" s="49">
        <v>0.35370000000000001</v>
      </c>
      <c r="I699" s="49">
        <v>0.2167</v>
      </c>
      <c r="J699" s="49">
        <v>44.915999999999997</v>
      </c>
      <c r="K699" s="49">
        <v>0.23880000000000001</v>
      </c>
      <c r="L699" s="49">
        <v>101.1386</v>
      </c>
      <c r="M699" s="47"/>
      <c r="N699" s="50">
        <v>0.98955728239451712</v>
      </c>
      <c r="O699" s="50">
        <v>1.7773542195584545E-4</v>
      </c>
      <c r="P699" s="50">
        <v>0.32977248660596603</v>
      </c>
      <c r="Q699" s="50">
        <v>7.1061605821132858E-3</v>
      </c>
      <c r="R699" s="50">
        <v>4.5845922468607135E-3</v>
      </c>
      <c r="S699" s="50">
        <v>1.6724982953352314</v>
      </c>
      <c r="T699" s="50">
        <v>6.3906941749264021E-3</v>
      </c>
      <c r="U699" s="50">
        <v>3.0100872467615711</v>
      </c>
      <c r="V699" s="51">
        <v>83.530075473295767</v>
      </c>
      <c r="X699" s="47" t="s">
        <v>1687</v>
      </c>
      <c r="Y699" s="47" t="s">
        <v>1687</v>
      </c>
      <c r="Z699" s="47" t="s">
        <v>1687</v>
      </c>
      <c r="AA699" s="47" t="s">
        <v>1687</v>
      </c>
      <c r="AB699" s="47" t="s">
        <v>1687</v>
      </c>
      <c r="AC699" s="47" t="s">
        <v>1687</v>
      </c>
      <c r="AD699" s="47" t="s">
        <v>1687</v>
      </c>
      <c r="AE699" s="312"/>
      <c r="AF699" s="465" t="s">
        <v>1755</v>
      </c>
      <c r="AG699" s="343">
        <v>40</v>
      </c>
      <c r="AH699" s="343">
        <v>15</v>
      </c>
      <c r="AI699" s="343"/>
      <c r="AJ699" s="343"/>
      <c r="AK699" s="343"/>
      <c r="AL699" s="343"/>
      <c r="AM699" s="343"/>
      <c r="AN699" s="343"/>
      <c r="AO699" s="343"/>
      <c r="AP699" s="343"/>
      <c r="AQ699" s="343"/>
      <c r="AR699" s="343"/>
      <c r="AS699" s="343"/>
      <c r="AT699" s="343"/>
      <c r="AU699" s="343"/>
      <c r="AV699" s="343"/>
      <c r="AW699" s="343"/>
      <c r="AX699" s="343"/>
      <c r="AY699" s="343"/>
      <c r="AZ699" s="343"/>
      <c r="BA699" s="343"/>
      <c r="BB699" s="343"/>
      <c r="BC699" s="343"/>
      <c r="BD699" s="343"/>
      <c r="BE699" s="475"/>
      <c r="BF699" s="475"/>
      <c r="BG699" s="475"/>
      <c r="BH699" s="475"/>
      <c r="BI699" s="475"/>
      <c r="BJ699" s="475"/>
      <c r="BK699" s="475"/>
      <c r="BL699" s="475"/>
      <c r="BM699" s="475"/>
      <c r="BN699" s="475"/>
      <c r="BO699" s="475"/>
      <c r="BP699" s="306"/>
      <c r="BQ699" s="496"/>
      <c r="BR699" s="496"/>
      <c r="BS699" s="496"/>
      <c r="BT699" s="496"/>
      <c r="BU699" s="496"/>
      <c r="BV699" s="496"/>
    </row>
    <row r="700" spans="1:74" s="52" customFormat="1" ht="12.75">
      <c r="A700" s="64">
        <v>2996.2204340404778</v>
      </c>
      <c r="B700" s="46" t="s">
        <v>320</v>
      </c>
      <c r="C700" s="47" t="s">
        <v>324</v>
      </c>
      <c r="D700" s="48">
        <v>199.54</v>
      </c>
      <c r="E700" s="49">
        <v>39.393000000000001</v>
      </c>
      <c r="F700" s="49">
        <v>3.8100000000000002E-2</v>
      </c>
      <c r="G700" s="49">
        <v>15.713100000000001</v>
      </c>
      <c r="H700" s="49">
        <v>0.33189999999999997</v>
      </c>
      <c r="I700" s="49">
        <v>0.27160000000000001</v>
      </c>
      <c r="J700" s="49">
        <v>45.001100000000001</v>
      </c>
      <c r="K700" s="49">
        <v>0.25009999999999999</v>
      </c>
      <c r="L700" s="49">
        <v>100.99889999999999</v>
      </c>
      <c r="M700" s="47"/>
      <c r="N700" s="50">
        <v>0.98563823614082258</v>
      </c>
      <c r="O700" s="50">
        <v>7.5370062870686071E-4</v>
      </c>
      <c r="P700" s="50">
        <v>0.32878830041181639</v>
      </c>
      <c r="Q700" s="50">
        <v>6.6795873197953637E-3</v>
      </c>
      <c r="R700" s="50">
        <v>5.7559099601420874E-3</v>
      </c>
      <c r="S700" s="50">
        <v>1.678534075175413</v>
      </c>
      <c r="T700" s="50">
        <v>6.7045529650676342E-3</v>
      </c>
      <c r="U700" s="50">
        <v>3.0128543626017636</v>
      </c>
      <c r="V700" s="51">
        <v>83.620553210062667</v>
      </c>
      <c r="X700" s="47" t="s">
        <v>1687</v>
      </c>
      <c r="Y700" s="47" t="s">
        <v>1687</v>
      </c>
      <c r="Z700" s="47" t="s">
        <v>1687</v>
      </c>
      <c r="AA700" s="47" t="s">
        <v>1687</v>
      </c>
      <c r="AB700" s="47" t="s">
        <v>1687</v>
      </c>
      <c r="AC700" s="47" t="s">
        <v>1687</v>
      </c>
      <c r="AD700" s="47" t="s">
        <v>1687</v>
      </c>
      <c r="AE700" s="312"/>
      <c r="AF700" s="465" t="s">
        <v>1755</v>
      </c>
      <c r="AG700" s="343">
        <v>40</v>
      </c>
      <c r="AH700" s="343">
        <v>15</v>
      </c>
      <c r="AI700" s="343"/>
      <c r="AJ700" s="343"/>
      <c r="AK700" s="343"/>
      <c r="AL700" s="343"/>
      <c r="AM700" s="343"/>
      <c r="AN700" s="343"/>
      <c r="AO700" s="343"/>
      <c r="AP700" s="343"/>
      <c r="AQ700" s="343"/>
      <c r="AR700" s="343"/>
      <c r="AS700" s="343"/>
      <c r="AT700" s="343"/>
      <c r="AU700" s="343"/>
      <c r="AV700" s="343"/>
      <c r="AW700" s="343"/>
      <c r="AX700" s="343"/>
      <c r="AY700" s="343"/>
      <c r="AZ700" s="343"/>
      <c r="BA700" s="343"/>
      <c r="BB700" s="343"/>
      <c r="BC700" s="343"/>
      <c r="BD700" s="343"/>
      <c r="BE700" s="475"/>
      <c r="BF700" s="475"/>
      <c r="BG700" s="475"/>
      <c r="BH700" s="475"/>
      <c r="BI700" s="475"/>
      <c r="BJ700" s="475"/>
      <c r="BK700" s="475"/>
      <c r="BL700" s="475"/>
      <c r="BM700" s="475"/>
      <c r="BN700" s="475"/>
      <c r="BO700" s="475"/>
      <c r="BP700" s="306"/>
      <c r="BQ700" s="496"/>
      <c r="BR700" s="496"/>
      <c r="BS700" s="496"/>
      <c r="BT700" s="496"/>
      <c r="BU700" s="496"/>
      <c r="BV700" s="496"/>
    </row>
    <row r="701" spans="1:74" s="52" customFormat="1" ht="12.75">
      <c r="A701" s="64">
        <v>2996.2204340404778</v>
      </c>
      <c r="B701" s="46" t="s">
        <v>320</v>
      </c>
      <c r="C701" s="47" t="s">
        <v>324</v>
      </c>
      <c r="D701" s="48">
        <v>204.53</v>
      </c>
      <c r="E701" s="49">
        <v>39.4617</v>
      </c>
      <c r="F701" s="49">
        <v>5.0799999999999998E-2</v>
      </c>
      <c r="G701" s="49">
        <v>15.8635</v>
      </c>
      <c r="H701" s="49">
        <v>0.34</v>
      </c>
      <c r="I701" s="49">
        <v>0.21609999999999999</v>
      </c>
      <c r="J701" s="49">
        <v>44.940199999999997</v>
      </c>
      <c r="K701" s="49">
        <v>0.2472</v>
      </c>
      <c r="L701" s="49">
        <v>101.1195</v>
      </c>
      <c r="M701" s="47"/>
      <c r="N701" s="50">
        <v>0.98637667110299809</v>
      </c>
      <c r="O701" s="50">
        <v>1.0039362336680918E-3</v>
      </c>
      <c r="P701" s="50">
        <v>0.33160571635673736</v>
      </c>
      <c r="Q701" s="50">
        <v>6.8358072910077129E-3</v>
      </c>
      <c r="R701" s="50">
        <v>4.5751728637444099E-3</v>
      </c>
      <c r="S701" s="50">
        <v>1.6745979220103366</v>
      </c>
      <c r="T701" s="50">
        <v>6.6202305711735845E-3</v>
      </c>
      <c r="U701" s="50">
        <v>3.011615456429666</v>
      </c>
      <c r="V701" s="51">
        <v>83.470984200455149</v>
      </c>
      <c r="X701" s="47" t="s">
        <v>1687</v>
      </c>
      <c r="Y701" s="47" t="s">
        <v>1687</v>
      </c>
      <c r="Z701" s="47" t="s">
        <v>1687</v>
      </c>
      <c r="AA701" s="47" t="s">
        <v>1687</v>
      </c>
      <c r="AB701" s="47" t="s">
        <v>1687</v>
      </c>
      <c r="AC701" s="47" t="s">
        <v>1687</v>
      </c>
      <c r="AD701" s="47" t="s">
        <v>1687</v>
      </c>
      <c r="AE701" s="312"/>
      <c r="AF701" s="465" t="s">
        <v>1755</v>
      </c>
      <c r="AG701" s="343">
        <v>40</v>
      </c>
      <c r="AH701" s="343">
        <v>15</v>
      </c>
      <c r="AI701" s="343"/>
      <c r="AJ701" s="343"/>
      <c r="AK701" s="343"/>
      <c r="AL701" s="343"/>
      <c r="AM701" s="343"/>
      <c r="AN701" s="343"/>
      <c r="AO701" s="343"/>
      <c r="AP701" s="343"/>
      <c r="AQ701" s="343"/>
      <c r="AR701" s="343"/>
      <c r="AS701" s="343"/>
      <c r="AT701" s="343"/>
      <c r="AU701" s="343"/>
      <c r="AV701" s="343"/>
      <c r="AW701" s="343"/>
      <c r="AX701" s="343"/>
      <c r="AY701" s="343"/>
      <c r="AZ701" s="343"/>
      <c r="BA701" s="343"/>
      <c r="BB701" s="343"/>
      <c r="BC701" s="343"/>
      <c r="BD701" s="343"/>
      <c r="BE701" s="475"/>
      <c r="BF701" s="475"/>
      <c r="BG701" s="475"/>
      <c r="BH701" s="475"/>
      <c r="BI701" s="475"/>
      <c r="BJ701" s="475"/>
      <c r="BK701" s="475"/>
      <c r="BL701" s="475"/>
      <c r="BM701" s="475"/>
      <c r="BN701" s="475"/>
      <c r="BO701" s="475"/>
      <c r="BP701" s="306"/>
      <c r="BQ701" s="496"/>
      <c r="BR701" s="496"/>
      <c r="BS701" s="496"/>
      <c r="BT701" s="496"/>
      <c r="BU701" s="496"/>
      <c r="BV701" s="496"/>
    </row>
    <row r="702" spans="1:74" s="52" customFormat="1" ht="12.75">
      <c r="A702" s="64">
        <v>2996.2204340404778</v>
      </c>
      <c r="B702" s="46" t="s">
        <v>320</v>
      </c>
      <c r="C702" s="47" t="s">
        <v>324</v>
      </c>
      <c r="D702" s="48">
        <v>209.52</v>
      </c>
      <c r="E702" s="49">
        <v>39.163400000000003</v>
      </c>
      <c r="F702" s="49">
        <v>2.8799999999999999E-2</v>
      </c>
      <c r="G702" s="49">
        <v>15.876799999999999</v>
      </c>
      <c r="H702" s="49">
        <v>0.34620000000000001</v>
      </c>
      <c r="I702" s="49">
        <v>0.24660000000000001</v>
      </c>
      <c r="J702" s="49">
        <v>44.787999999999997</v>
      </c>
      <c r="K702" s="49">
        <v>0.25419999999999998</v>
      </c>
      <c r="L702" s="49">
        <v>100.70400000000001</v>
      </c>
      <c r="M702" s="47"/>
      <c r="N702" s="50">
        <v>0.98400090692019526</v>
      </c>
      <c r="O702" s="50">
        <v>5.7211457672914012E-4</v>
      </c>
      <c r="P702" s="50">
        <v>0.33360617315063618</v>
      </c>
      <c r="Q702" s="50">
        <v>6.9965842204398184E-3</v>
      </c>
      <c r="R702" s="50">
        <v>5.2480011534716256E-3</v>
      </c>
      <c r="S702" s="50">
        <v>1.6775880561098897</v>
      </c>
      <c r="T702" s="50">
        <v>6.8430277949849787E-3</v>
      </c>
      <c r="U702" s="50">
        <v>3.0148548639263466</v>
      </c>
      <c r="V702" s="51">
        <v>83.412533295041513</v>
      </c>
      <c r="X702" s="47" t="s">
        <v>1687</v>
      </c>
      <c r="Y702" s="47" t="s">
        <v>1687</v>
      </c>
      <c r="Z702" s="47" t="s">
        <v>1687</v>
      </c>
      <c r="AA702" s="47" t="s">
        <v>1687</v>
      </c>
      <c r="AB702" s="47" t="s">
        <v>1687</v>
      </c>
      <c r="AC702" s="47" t="s">
        <v>1687</v>
      </c>
      <c r="AD702" s="47" t="s">
        <v>1687</v>
      </c>
      <c r="AE702" s="312"/>
      <c r="AF702" s="465" t="s">
        <v>1755</v>
      </c>
      <c r="AG702" s="343">
        <v>40</v>
      </c>
      <c r="AH702" s="343">
        <v>15</v>
      </c>
      <c r="AI702" s="343"/>
      <c r="AJ702" s="343"/>
      <c r="AK702" s="343"/>
      <c r="AL702" s="343"/>
      <c r="AM702" s="343"/>
      <c r="AN702" s="343"/>
      <c r="AO702" s="343"/>
      <c r="AP702" s="343"/>
      <c r="AQ702" s="343"/>
      <c r="AR702" s="343"/>
      <c r="AS702" s="343"/>
      <c r="AT702" s="343"/>
      <c r="AU702" s="343"/>
      <c r="AV702" s="343"/>
      <c r="AW702" s="343"/>
      <c r="AX702" s="343"/>
      <c r="AY702" s="343"/>
      <c r="AZ702" s="343"/>
      <c r="BA702" s="343"/>
      <c r="BB702" s="343"/>
      <c r="BC702" s="343"/>
      <c r="BD702" s="343"/>
      <c r="BE702" s="475"/>
      <c r="BF702" s="475"/>
      <c r="BG702" s="475"/>
      <c r="BH702" s="475"/>
      <c r="BI702" s="475"/>
      <c r="BJ702" s="475"/>
      <c r="BK702" s="475"/>
      <c r="BL702" s="475"/>
      <c r="BM702" s="475"/>
      <c r="BN702" s="475"/>
      <c r="BO702" s="475"/>
      <c r="BP702" s="306"/>
      <c r="BQ702" s="496"/>
      <c r="BR702" s="496"/>
      <c r="BS702" s="496"/>
      <c r="BT702" s="496"/>
      <c r="BU702" s="496"/>
      <c r="BV702" s="496"/>
    </row>
    <row r="703" spans="1:74" s="52" customFormat="1" ht="12.75">
      <c r="A703" s="38"/>
      <c r="B703" s="46"/>
      <c r="C703" s="47"/>
      <c r="D703" s="48"/>
      <c r="E703" s="49"/>
      <c r="F703" s="49"/>
      <c r="G703" s="49"/>
      <c r="H703" s="49"/>
      <c r="I703" s="49"/>
      <c r="J703" s="49"/>
      <c r="K703" s="49"/>
      <c r="L703" s="49"/>
      <c r="M703" s="47"/>
      <c r="N703" s="50"/>
      <c r="O703" s="50"/>
      <c r="P703" s="50"/>
      <c r="Q703" s="50"/>
      <c r="R703" s="50"/>
      <c r="S703" s="50"/>
      <c r="T703" s="50"/>
      <c r="U703" s="50"/>
      <c r="V703" s="51"/>
      <c r="AE703" s="312"/>
      <c r="AF703" s="312"/>
      <c r="AG703" s="312"/>
      <c r="AH703" s="312"/>
      <c r="AI703" s="312"/>
      <c r="AJ703" s="312"/>
      <c r="AK703" s="312"/>
      <c r="AL703" s="312"/>
      <c r="AM703" s="312"/>
      <c r="AN703" s="312"/>
      <c r="AO703" s="312"/>
      <c r="AP703" s="312"/>
      <c r="AQ703" s="312"/>
      <c r="AR703" s="312"/>
      <c r="AS703" s="312"/>
      <c r="AT703" s="312"/>
      <c r="AU703" s="312"/>
      <c r="AV703" s="312"/>
      <c r="AW703" s="312"/>
      <c r="AX703" s="312"/>
      <c r="AY703" s="312"/>
      <c r="AZ703" s="312"/>
      <c r="BA703" s="312"/>
      <c r="BB703" s="312"/>
      <c r="BC703" s="312"/>
      <c r="BD703" s="312"/>
      <c r="BE703" s="306"/>
      <c r="BF703" s="306"/>
      <c r="BG703" s="306"/>
      <c r="BH703" s="306"/>
      <c r="BI703" s="306"/>
      <c r="BJ703" s="306"/>
      <c r="BK703" s="306"/>
      <c r="BL703" s="306"/>
      <c r="BM703" s="306"/>
      <c r="BN703" s="306"/>
      <c r="BO703" s="306"/>
      <c r="BP703" s="306"/>
      <c r="BQ703" s="496"/>
      <c r="BR703" s="496"/>
      <c r="BS703" s="496"/>
      <c r="BT703" s="496"/>
      <c r="BU703" s="496"/>
      <c r="BV703" s="496"/>
    </row>
    <row r="704" spans="1:74" s="52" customFormat="1" ht="12.75">
      <c r="A704" s="64">
        <v>2996.2204340404778</v>
      </c>
      <c r="B704" s="46" t="s">
        <v>320</v>
      </c>
      <c r="C704" s="47" t="s">
        <v>325</v>
      </c>
      <c r="D704" s="48">
        <v>0</v>
      </c>
      <c r="E704" s="49">
        <v>39.767800000000001</v>
      </c>
      <c r="F704" s="49">
        <v>7.4700000000000003E-2</v>
      </c>
      <c r="G704" s="49">
        <v>12.5656</v>
      </c>
      <c r="H704" s="49">
        <v>0.40050000000000002</v>
      </c>
      <c r="I704" s="49">
        <v>0.21329999999999999</v>
      </c>
      <c r="J704" s="49">
        <v>47.618600000000001</v>
      </c>
      <c r="K704" s="49">
        <v>0.25090000000000001</v>
      </c>
      <c r="L704" s="49">
        <v>100.8914</v>
      </c>
      <c r="M704" s="47"/>
      <c r="N704" s="50">
        <v>0.9820367270532061</v>
      </c>
      <c r="O704" s="50">
        <v>1.4584521368159204E-3</v>
      </c>
      <c r="P704" s="50">
        <v>0.25949882096199822</v>
      </c>
      <c r="Q704" s="50">
        <v>7.9550438337144588E-3</v>
      </c>
      <c r="R704" s="50">
        <v>4.4614163949035319E-3</v>
      </c>
      <c r="S704" s="50">
        <v>1.7529976450118738</v>
      </c>
      <c r="T704" s="50">
        <v>6.6382632806498013E-3</v>
      </c>
      <c r="U704" s="50">
        <v>3.0150463686731617</v>
      </c>
      <c r="V704" s="51">
        <v>87.105626004842534</v>
      </c>
      <c r="X704" s="47" t="s">
        <v>1687</v>
      </c>
      <c r="Y704" s="47" t="s">
        <v>1687</v>
      </c>
      <c r="Z704" s="47" t="s">
        <v>1687</v>
      </c>
      <c r="AA704" s="47" t="s">
        <v>1687</v>
      </c>
      <c r="AB704" s="47" t="s">
        <v>1687</v>
      </c>
      <c r="AC704" s="47" t="s">
        <v>1687</v>
      </c>
      <c r="AD704" s="47" t="s">
        <v>1687</v>
      </c>
      <c r="AE704" s="312"/>
      <c r="AF704" s="465" t="s">
        <v>1755</v>
      </c>
      <c r="AG704" s="343">
        <v>40</v>
      </c>
      <c r="AH704" s="343">
        <v>15</v>
      </c>
      <c r="AI704" s="343"/>
      <c r="AJ704" s="343"/>
      <c r="AK704" s="343"/>
      <c r="AL704" s="343"/>
      <c r="AM704" s="343"/>
      <c r="AN704" s="343"/>
      <c r="AO704" s="343"/>
      <c r="AP704" s="343"/>
      <c r="AQ704" s="343"/>
      <c r="AR704" s="343"/>
      <c r="AS704" s="343"/>
      <c r="AT704" s="343"/>
      <c r="AU704" s="343"/>
      <c r="AV704" s="343"/>
      <c r="AW704" s="343"/>
      <c r="AX704" s="343"/>
      <c r="AY704" s="343"/>
      <c r="AZ704" s="343"/>
      <c r="BA704" s="343"/>
      <c r="BB704" s="343"/>
      <c r="BC704" s="343"/>
      <c r="BD704" s="343"/>
      <c r="BE704" s="475"/>
      <c r="BF704" s="475"/>
      <c r="BG704" s="475"/>
      <c r="BH704" s="475"/>
      <c r="BI704" s="475"/>
      <c r="BJ704" s="475"/>
      <c r="BK704" s="475"/>
      <c r="BL704" s="475"/>
      <c r="BM704" s="475"/>
      <c r="BN704" s="475"/>
      <c r="BO704" s="475"/>
      <c r="BP704" s="306"/>
      <c r="BQ704" s="496"/>
      <c r="BR704" s="496"/>
      <c r="BS704" s="496"/>
      <c r="BT704" s="496"/>
      <c r="BU704" s="496"/>
      <c r="BV704" s="496"/>
    </row>
    <row r="705" spans="1:74" s="52" customFormat="1" ht="12.75">
      <c r="A705" s="64">
        <v>2996.2204340404778</v>
      </c>
      <c r="B705" s="46" t="s">
        <v>320</v>
      </c>
      <c r="C705" s="47" t="s">
        <v>325</v>
      </c>
      <c r="D705" s="48">
        <v>6</v>
      </c>
      <c r="E705" s="49">
        <v>39.848500000000001</v>
      </c>
      <c r="F705" s="49">
        <v>7.9299999999999995E-2</v>
      </c>
      <c r="G705" s="49">
        <v>12.0639</v>
      </c>
      <c r="H705" s="49">
        <v>0.41410000000000002</v>
      </c>
      <c r="I705" s="49">
        <v>0.2009</v>
      </c>
      <c r="J705" s="49">
        <v>47.914400000000001</v>
      </c>
      <c r="K705" s="49">
        <v>0.2349</v>
      </c>
      <c r="L705" s="49">
        <v>100.756</v>
      </c>
      <c r="M705" s="47"/>
      <c r="N705" s="50">
        <v>0.98295542045821183</v>
      </c>
      <c r="O705" s="50">
        <v>1.5465730790637142E-3</v>
      </c>
      <c r="P705" s="50">
        <v>0.24886599940295895</v>
      </c>
      <c r="Q705" s="50">
        <v>8.2161993253985245E-3</v>
      </c>
      <c r="R705" s="50">
        <v>4.1974692167572056E-3</v>
      </c>
      <c r="S705" s="50">
        <v>1.7619616175218347</v>
      </c>
      <c r="T705" s="50">
        <v>6.208154379436036E-3</v>
      </c>
      <c r="U705" s="50">
        <v>3.0139514333836606</v>
      </c>
      <c r="V705" s="51">
        <v>87.623702931653796</v>
      </c>
      <c r="X705" s="47" t="s">
        <v>1687</v>
      </c>
      <c r="Y705" s="47" t="s">
        <v>1687</v>
      </c>
      <c r="Z705" s="47" t="s">
        <v>1687</v>
      </c>
      <c r="AA705" s="47" t="s">
        <v>1687</v>
      </c>
      <c r="AB705" s="47" t="s">
        <v>1687</v>
      </c>
      <c r="AC705" s="47" t="s">
        <v>1687</v>
      </c>
      <c r="AD705" s="47" t="s">
        <v>1687</v>
      </c>
      <c r="AE705" s="312"/>
      <c r="AF705" s="465" t="s">
        <v>1755</v>
      </c>
      <c r="AG705" s="343">
        <v>40</v>
      </c>
      <c r="AH705" s="343">
        <v>15</v>
      </c>
      <c r="AI705" s="343"/>
      <c r="AJ705" s="343"/>
      <c r="AK705" s="343"/>
      <c r="AL705" s="343"/>
      <c r="AM705" s="343"/>
      <c r="AN705" s="343"/>
      <c r="AO705" s="343"/>
      <c r="AP705" s="343"/>
      <c r="AQ705" s="343"/>
      <c r="AR705" s="343"/>
      <c r="AS705" s="343"/>
      <c r="AT705" s="343"/>
      <c r="AU705" s="343"/>
      <c r="AV705" s="343"/>
      <c r="AW705" s="343"/>
      <c r="AX705" s="343"/>
      <c r="AY705" s="343"/>
      <c r="AZ705" s="343"/>
      <c r="BA705" s="343"/>
      <c r="BB705" s="343"/>
      <c r="BC705" s="343"/>
      <c r="BD705" s="343"/>
      <c r="BE705" s="475"/>
      <c r="BF705" s="475"/>
      <c r="BG705" s="475"/>
      <c r="BH705" s="475"/>
      <c r="BI705" s="475"/>
      <c r="BJ705" s="475"/>
      <c r="BK705" s="475"/>
      <c r="BL705" s="475"/>
      <c r="BM705" s="475"/>
      <c r="BN705" s="475"/>
      <c r="BO705" s="475"/>
      <c r="BP705" s="306"/>
      <c r="BQ705" s="496"/>
      <c r="BR705" s="496"/>
      <c r="BS705" s="496"/>
      <c r="BT705" s="496"/>
      <c r="BU705" s="496"/>
      <c r="BV705" s="496"/>
    </row>
    <row r="706" spans="1:74" s="52" customFormat="1" ht="12.75">
      <c r="A706" s="64">
        <v>2996.2204340404778</v>
      </c>
      <c r="B706" s="46" t="s">
        <v>320</v>
      </c>
      <c r="C706" s="47" t="s">
        <v>325</v>
      </c>
      <c r="D706" s="48">
        <v>12</v>
      </c>
      <c r="E706" s="49">
        <v>39.940100000000001</v>
      </c>
      <c r="F706" s="49">
        <v>9.6199999999999994E-2</v>
      </c>
      <c r="G706" s="49">
        <v>12.107900000000001</v>
      </c>
      <c r="H706" s="49">
        <v>0.47360000000000002</v>
      </c>
      <c r="I706" s="49">
        <v>0.23760000000000001</v>
      </c>
      <c r="J706" s="49">
        <v>48.047199999999997</v>
      </c>
      <c r="K706" s="49">
        <v>0.2215</v>
      </c>
      <c r="L706" s="49">
        <v>101.12410000000001</v>
      </c>
      <c r="M706" s="47"/>
      <c r="N706" s="50">
        <v>0.98204975775647096</v>
      </c>
      <c r="O706" s="50">
        <v>1.8701430690303059E-3</v>
      </c>
      <c r="P706" s="50">
        <v>0.24897122972457808</v>
      </c>
      <c r="Q706" s="50">
        <v>9.3665559366010349E-3</v>
      </c>
      <c r="R706" s="50">
        <v>4.9483056833733883E-3</v>
      </c>
      <c r="S706" s="50">
        <v>1.7611687642444469</v>
      </c>
      <c r="T706" s="50">
        <v>5.8351996909676027E-3</v>
      </c>
      <c r="U706" s="50">
        <v>3.0142099561054683</v>
      </c>
      <c r="V706" s="51">
        <v>87.61423430847799</v>
      </c>
      <c r="X706" s="47" t="s">
        <v>1687</v>
      </c>
      <c r="Y706" s="47" t="s">
        <v>1687</v>
      </c>
      <c r="Z706" s="47" t="s">
        <v>1687</v>
      </c>
      <c r="AA706" s="47" t="s">
        <v>1687</v>
      </c>
      <c r="AB706" s="47" t="s">
        <v>1687</v>
      </c>
      <c r="AC706" s="47" t="s">
        <v>1687</v>
      </c>
      <c r="AD706" s="47" t="s">
        <v>1687</v>
      </c>
      <c r="AE706" s="312"/>
      <c r="AF706" s="465" t="s">
        <v>1755</v>
      </c>
      <c r="AG706" s="343">
        <v>40</v>
      </c>
      <c r="AH706" s="343">
        <v>15</v>
      </c>
      <c r="AI706" s="343"/>
      <c r="AJ706" s="343"/>
      <c r="AK706" s="343"/>
      <c r="AL706" s="343"/>
      <c r="AM706" s="343"/>
      <c r="AN706" s="343"/>
      <c r="AO706" s="343"/>
      <c r="AP706" s="343"/>
      <c r="AQ706" s="343"/>
      <c r="AR706" s="343"/>
      <c r="AS706" s="343"/>
      <c r="AT706" s="343"/>
      <c r="AU706" s="343"/>
      <c r="AV706" s="343"/>
      <c r="AW706" s="343"/>
      <c r="AX706" s="343"/>
      <c r="AY706" s="343"/>
      <c r="AZ706" s="343"/>
      <c r="BA706" s="343"/>
      <c r="BB706" s="343"/>
      <c r="BC706" s="343"/>
      <c r="BD706" s="343"/>
      <c r="BE706" s="475"/>
      <c r="BF706" s="475"/>
      <c r="BG706" s="475"/>
      <c r="BH706" s="475"/>
      <c r="BI706" s="475"/>
      <c r="BJ706" s="475"/>
      <c r="BK706" s="475"/>
      <c r="BL706" s="475"/>
      <c r="BM706" s="475"/>
      <c r="BN706" s="475"/>
      <c r="BO706" s="475"/>
      <c r="BP706" s="306"/>
      <c r="BQ706" s="496"/>
      <c r="BR706" s="496"/>
      <c r="BS706" s="496"/>
      <c r="BT706" s="496"/>
      <c r="BU706" s="496"/>
      <c r="BV706" s="496"/>
    </row>
    <row r="707" spans="1:74" s="52" customFormat="1" ht="12.75">
      <c r="A707" s="64">
        <v>2996.2204340404778</v>
      </c>
      <c r="B707" s="46" t="s">
        <v>320</v>
      </c>
      <c r="C707" s="47" t="s">
        <v>325</v>
      </c>
      <c r="D707" s="48">
        <v>18</v>
      </c>
      <c r="E707" s="49">
        <v>39.830100000000002</v>
      </c>
      <c r="F707" s="49">
        <v>0.123</v>
      </c>
      <c r="G707" s="49">
        <v>11.946899999999999</v>
      </c>
      <c r="H707" s="49">
        <v>0.443</v>
      </c>
      <c r="I707" s="49">
        <v>0.12130000000000001</v>
      </c>
      <c r="J707" s="49">
        <v>48.321100000000001</v>
      </c>
      <c r="K707" s="49">
        <v>0.22370000000000001</v>
      </c>
      <c r="L707" s="49">
        <v>101.00909999999999</v>
      </c>
      <c r="M707" s="47"/>
      <c r="N707" s="50">
        <v>0.97936625009521361</v>
      </c>
      <c r="O707" s="50">
        <v>2.3911909781383937E-3</v>
      </c>
      <c r="P707" s="50">
        <v>0.24566594619167972</v>
      </c>
      <c r="Q707" s="50">
        <v>8.7615583087591979E-3</v>
      </c>
      <c r="R707" s="50">
        <v>2.5262729799348967E-3</v>
      </c>
      <c r="S707" s="50">
        <v>1.7712468654210014</v>
      </c>
      <c r="T707" s="50">
        <v>5.8932839737826414E-3</v>
      </c>
      <c r="U707" s="50">
        <v>3.0158513679485099</v>
      </c>
      <c r="V707" s="51">
        <v>87.819704214420142</v>
      </c>
      <c r="X707" s="47" t="s">
        <v>1687</v>
      </c>
      <c r="Y707" s="47" t="s">
        <v>1687</v>
      </c>
      <c r="Z707" s="47" t="s">
        <v>1687</v>
      </c>
      <c r="AA707" s="47" t="s">
        <v>1687</v>
      </c>
      <c r="AB707" s="47" t="s">
        <v>1687</v>
      </c>
      <c r="AC707" s="47" t="s">
        <v>1687</v>
      </c>
      <c r="AD707" s="47" t="s">
        <v>1687</v>
      </c>
      <c r="AE707" s="312"/>
      <c r="AF707" s="465" t="s">
        <v>1755</v>
      </c>
      <c r="AG707" s="343">
        <v>40</v>
      </c>
      <c r="AH707" s="343">
        <v>15</v>
      </c>
      <c r="AI707" s="343"/>
      <c r="AJ707" s="343"/>
      <c r="AK707" s="343"/>
      <c r="AL707" s="343"/>
      <c r="AM707" s="343"/>
      <c r="AN707" s="343"/>
      <c r="AO707" s="343"/>
      <c r="AP707" s="343"/>
      <c r="AQ707" s="343"/>
      <c r="AR707" s="343"/>
      <c r="AS707" s="343"/>
      <c r="AT707" s="343"/>
      <c r="AU707" s="343"/>
      <c r="AV707" s="343"/>
      <c r="AW707" s="343"/>
      <c r="AX707" s="343"/>
      <c r="AY707" s="343"/>
      <c r="AZ707" s="343"/>
      <c r="BA707" s="343"/>
      <c r="BB707" s="343"/>
      <c r="BC707" s="343"/>
      <c r="BD707" s="343"/>
      <c r="BE707" s="475"/>
      <c r="BF707" s="475"/>
      <c r="BG707" s="475"/>
      <c r="BH707" s="475"/>
      <c r="BI707" s="475"/>
      <c r="BJ707" s="475"/>
      <c r="BK707" s="475"/>
      <c r="BL707" s="475"/>
      <c r="BM707" s="475"/>
      <c r="BN707" s="475"/>
      <c r="BO707" s="475"/>
      <c r="BP707" s="306"/>
      <c r="BQ707" s="496"/>
      <c r="BR707" s="496"/>
      <c r="BS707" s="496"/>
      <c r="BT707" s="496"/>
      <c r="BU707" s="496"/>
      <c r="BV707" s="496"/>
    </row>
    <row r="708" spans="1:74" s="52" customFormat="1" ht="12.75">
      <c r="A708" s="64">
        <v>2996.2204340404778</v>
      </c>
      <c r="B708" s="46" t="s">
        <v>320</v>
      </c>
      <c r="C708" s="47" t="s">
        <v>325</v>
      </c>
      <c r="D708" s="48">
        <v>24</v>
      </c>
      <c r="E708" s="49">
        <v>40.192500000000003</v>
      </c>
      <c r="F708" s="49">
        <v>7.6399999999999996E-2</v>
      </c>
      <c r="G708" s="49">
        <v>11.7781</v>
      </c>
      <c r="H708" s="49">
        <v>0.43</v>
      </c>
      <c r="I708" s="49">
        <v>0.2157</v>
      </c>
      <c r="J708" s="49">
        <v>48.286499999999997</v>
      </c>
      <c r="K708" s="49">
        <v>0.22559999999999999</v>
      </c>
      <c r="L708" s="49">
        <v>101.20479999999999</v>
      </c>
      <c r="M708" s="47"/>
      <c r="N708" s="50">
        <v>0.98529082672129065</v>
      </c>
      <c r="O708" s="50">
        <v>1.4807719962860212E-3</v>
      </c>
      <c r="P708" s="50">
        <v>0.24146303235287322</v>
      </c>
      <c r="Q708" s="50">
        <v>8.4787487678242655E-3</v>
      </c>
      <c r="R708" s="50">
        <v>4.4787343468783132E-3</v>
      </c>
      <c r="S708" s="50">
        <v>1.7646301357218825</v>
      </c>
      <c r="T708" s="50">
        <v>5.9253793791023959E-3</v>
      </c>
      <c r="U708" s="50">
        <v>3.0117476292861372</v>
      </c>
      <c r="V708" s="51">
        <v>87.963518534654852</v>
      </c>
      <c r="X708" s="47" t="s">
        <v>1687</v>
      </c>
      <c r="Y708" s="47" t="s">
        <v>1687</v>
      </c>
      <c r="Z708" s="47" t="s">
        <v>1687</v>
      </c>
      <c r="AA708" s="47" t="s">
        <v>1687</v>
      </c>
      <c r="AB708" s="47" t="s">
        <v>1687</v>
      </c>
      <c r="AC708" s="47" t="s">
        <v>1687</v>
      </c>
      <c r="AD708" s="47" t="s">
        <v>1687</v>
      </c>
      <c r="AE708" s="312"/>
      <c r="AF708" s="465" t="s">
        <v>1755</v>
      </c>
      <c r="AG708" s="343">
        <v>40</v>
      </c>
      <c r="AH708" s="343">
        <v>15</v>
      </c>
      <c r="AI708" s="343"/>
      <c r="AJ708" s="343"/>
      <c r="AK708" s="343"/>
      <c r="AL708" s="343"/>
      <c r="AM708" s="343"/>
      <c r="AN708" s="343"/>
      <c r="AO708" s="343"/>
      <c r="AP708" s="343"/>
      <c r="AQ708" s="343"/>
      <c r="AR708" s="343"/>
      <c r="AS708" s="343"/>
      <c r="AT708" s="343"/>
      <c r="AU708" s="343"/>
      <c r="AV708" s="343"/>
      <c r="AW708" s="343"/>
      <c r="AX708" s="343"/>
      <c r="AY708" s="343"/>
      <c r="AZ708" s="343"/>
      <c r="BA708" s="343"/>
      <c r="BB708" s="343"/>
      <c r="BC708" s="343"/>
      <c r="BD708" s="343"/>
      <c r="BE708" s="475"/>
      <c r="BF708" s="475"/>
      <c r="BG708" s="475"/>
      <c r="BH708" s="475"/>
      <c r="BI708" s="475"/>
      <c r="BJ708" s="475"/>
      <c r="BK708" s="475"/>
      <c r="BL708" s="475"/>
      <c r="BM708" s="475"/>
      <c r="BN708" s="475"/>
      <c r="BO708" s="475"/>
      <c r="BP708" s="306"/>
      <c r="BQ708" s="496"/>
      <c r="BR708" s="496"/>
      <c r="BS708" s="496"/>
      <c r="BT708" s="496"/>
      <c r="BU708" s="496"/>
      <c r="BV708" s="496"/>
    </row>
    <row r="709" spans="1:74" s="52" customFormat="1" ht="12.75">
      <c r="A709" s="64">
        <v>2996.2204340404778</v>
      </c>
      <c r="B709" s="46" t="s">
        <v>320</v>
      </c>
      <c r="C709" s="47" t="s">
        <v>325</v>
      </c>
      <c r="D709" s="48">
        <v>30</v>
      </c>
      <c r="E709" s="49">
        <v>39.9983</v>
      </c>
      <c r="F709" s="49">
        <v>7.7200000000000005E-2</v>
      </c>
      <c r="G709" s="49">
        <v>11.4115</v>
      </c>
      <c r="H709" s="49">
        <v>0.4632</v>
      </c>
      <c r="I709" s="49">
        <v>0.154</v>
      </c>
      <c r="J709" s="49">
        <v>48.139400000000002</v>
      </c>
      <c r="K709" s="49">
        <v>0.22289999999999999</v>
      </c>
      <c r="L709" s="49">
        <v>100.4665</v>
      </c>
      <c r="M709" s="47"/>
      <c r="N709" s="50">
        <v>0.98621659579909338</v>
      </c>
      <c r="O709" s="50">
        <v>1.5049549107562176E-3</v>
      </c>
      <c r="P709" s="50">
        <v>0.23530410386531558</v>
      </c>
      <c r="Q709" s="50">
        <v>9.1863548252122361E-3</v>
      </c>
      <c r="R709" s="50">
        <v>3.2161569405394432E-3</v>
      </c>
      <c r="S709" s="50">
        <v>1.7694569119723278</v>
      </c>
      <c r="T709" s="50">
        <v>5.8884160661498873E-3</v>
      </c>
      <c r="U709" s="50">
        <v>3.0107734943793947</v>
      </c>
      <c r="V709" s="51">
        <v>88.262735457921934</v>
      </c>
      <c r="X709" s="47" t="s">
        <v>1687</v>
      </c>
      <c r="Y709" s="47" t="s">
        <v>1687</v>
      </c>
      <c r="Z709" s="47" t="s">
        <v>1687</v>
      </c>
      <c r="AA709" s="47" t="s">
        <v>1687</v>
      </c>
      <c r="AB709" s="47" t="s">
        <v>1687</v>
      </c>
      <c r="AC709" s="47" t="s">
        <v>1687</v>
      </c>
      <c r="AD709" s="47" t="s">
        <v>1687</v>
      </c>
      <c r="AE709" s="312"/>
      <c r="AF709" s="465" t="s">
        <v>1755</v>
      </c>
      <c r="AG709" s="343">
        <v>40</v>
      </c>
      <c r="AH709" s="343">
        <v>15</v>
      </c>
      <c r="AI709" s="343"/>
      <c r="AJ709" s="343"/>
      <c r="AK709" s="343"/>
      <c r="AL709" s="343"/>
      <c r="AM709" s="343"/>
      <c r="AN709" s="343"/>
      <c r="AO709" s="343"/>
      <c r="AP709" s="343"/>
      <c r="AQ709" s="343"/>
      <c r="AR709" s="343"/>
      <c r="AS709" s="343"/>
      <c r="AT709" s="343"/>
      <c r="AU709" s="343"/>
      <c r="AV709" s="343"/>
      <c r="AW709" s="343"/>
      <c r="AX709" s="343"/>
      <c r="AY709" s="343"/>
      <c r="AZ709" s="343"/>
      <c r="BA709" s="343"/>
      <c r="BB709" s="343"/>
      <c r="BC709" s="343"/>
      <c r="BD709" s="343"/>
      <c r="BE709" s="475"/>
      <c r="BF709" s="475"/>
      <c r="BG709" s="475"/>
      <c r="BH709" s="475"/>
      <c r="BI709" s="475"/>
      <c r="BJ709" s="475"/>
      <c r="BK709" s="475"/>
      <c r="BL709" s="475"/>
      <c r="BM709" s="475"/>
      <c r="BN709" s="475"/>
      <c r="BO709" s="475"/>
      <c r="BP709" s="306"/>
      <c r="BQ709" s="496"/>
      <c r="BR709" s="496"/>
      <c r="BS709" s="496"/>
      <c r="BT709" s="496"/>
      <c r="BU709" s="496"/>
      <c r="BV709" s="496"/>
    </row>
    <row r="710" spans="1:74" s="52" customFormat="1" ht="12.75">
      <c r="A710" s="64">
        <v>2996.2204340404778</v>
      </c>
      <c r="B710" s="46" t="s">
        <v>320</v>
      </c>
      <c r="C710" s="47" t="s">
        <v>325</v>
      </c>
      <c r="D710" s="48">
        <v>36</v>
      </c>
      <c r="E710" s="49">
        <v>40.065399999999997</v>
      </c>
      <c r="F710" s="49">
        <v>9.1399999999999995E-2</v>
      </c>
      <c r="G710" s="49">
        <v>11.4445</v>
      </c>
      <c r="H710" s="49">
        <v>0.46660000000000001</v>
      </c>
      <c r="I710" s="49">
        <v>0.16009999999999999</v>
      </c>
      <c r="J710" s="49">
        <v>48.205800000000004</v>
      </c>
      <c r="K710" s="49">
        <v>0.1961</v>
      </c>
      <c r="L710" s="49">
        <v>100.62989999999999</v>
      </c>
      <c r="M710" s="47"/>
      <c r="N710" s="50">
        <v>0.98620748278566372</v>
      </c>
      <c r="O710" s="50">
        <v>1.7787725599640643E-3</v>
      </c>
      <c r="P710" s="50">
        <v>0.23558716604389804</v>
      </c>
      <c r="Q710" s="50">
        <v>9.2382016404853363E-3</v>
      </c>
      <c r="R710" s="50">
        <v>3.3379196760977485E-3</v>
      </c>
      <c r="S710" s="50">
        <v>1.7689137207288159</v>
      </c>
      <c r="T710" s="50">
        <v>5.1717086594834372E-3</v>
      </c>
      <c r="U710" s="50">
        <v>3.0102349720944077</v>
      </c>
      <c r="V710" s="51">
        <v>88.247090954237578</v>
      </c>
      <c r="X710" s="47" t="s">
        <v>1687</v>
      </c>
      <c r="Y710" s="47" t="s">
        <v>1687</v>
      </c>
      <c r="Z710" s="47" t="s">
        <v>1687</v>
      </c>
      <c r="AA710" s="47" t="s">
        <v>1687</v>
      </c>
      <c r="AB710" s="47" t="s">
        <v>1687</v>
      </c>
      <c r="AC710" s="47" t="s">
        <v>1687</v>
      </c>
      <c r="AD710" s="47" t="s">
        <v>1687</v>
      </c>
      <c r="AE710" s="312"/>
      <c r="AF710" s="465" t="s">
        <v>1755</v>
      </c>
      <c r="AG710" s="343">
        <v>40</v>
      </c>
      <c r="AH710" s="343">
        <v>15</v>
      </c>
      <c r="AI710" s="343"/>
      <c r="AJ710" s="343"/>
      <c r="AK710" s="343"/>
      <c r="AL710" s="343"/>
      <c r="AM710" s="343"/>
      <c r="AN710" s="343"/>
      <c r="AO710" s="343"/>
      <c r="AP710" s="343"/>
      <c r="AQ710" s="343"/>
      <c r="AR710" s="343"/>
      <c r="AS710" s="343"/>
      <c r="AT710" s="343"/>
      <c r="AU710" s="343"/>
      <c r="AV710" s="343"/>
      <c r="AW710" s="343"/>
      <c r="AX710" s="343"/>
      <c r="AY710" s="343"/>
      <c r="AZ710" s="343"/>
      <c r="BA710" s="343"/>
      <c r="BB710" s="343"/>
      <c r="BC710" s="343"/>
      <c r="BD710" s="343"/>
      <c r="BE710" s="475"/>
      <c r="BF710" s="475"/>
      <c r="BG710" s="475"/>
      <c r="BH710" s="475"/>
      <c r="BI710" s="475"/>
      <c r="BJ710" s="475"/>
      <c r="BK710" s="475"/>
      <c r="BL710" s="475"/>
      <c r="BM710" s="475"/>
      <c r="BN710" s="475"/>
      <c r="BO710" s="475"/>
      <c r="BP710" s="306"/>
      <c r="BQ710" s="496"/>
      <c r="BR710" s="496"/>
      <c r="BS710" s="496"/>
      <c r="BT710" s="496"/>
      <c r="BU710" s="496"/>
      <c r="BV710" s="496"/>
    </row>
    <row r="711" spans="1:74" s="52" customFormat="1" ht="12.75">
      <c r="A711" s="64">
        <v>2996.2204340404778</v>
      </c>
      <c r="B711" s="46" t="s">
        <v>320</v>
      </c>
      <c r="C711" s="47" t="s">
        <v>325</v>
      </c>
      <c r="D711" s="48">
        <v>42</v>
      </c>
      <c r="E711" s="49">
        <v>39.988500000000002</v>
      </c>
      <c r="F711" s="49">
        <v>5.8099999999999999E-2</v>
      </c>
      <c r="G711" s="49">
        <v>11.255599999999999</v>
      </c>
      <c r="H711" s="49">
        <v>0.44729999999999998</v>
      </c>
      <c r="I711" s="49">
        <v>0.1246</v>
      </c>
      <c r="J711" s="49">
        <v>48.072800000000001</v>
      </c>
      <c r="K711" s="49">
        <v>0.2243</v>
      </c>
      <c r="L711" s="49">
        <v>100.1712</v>
      </c>
      <c r="M711" s="47"/>
      <c r="N711" s="50">
        <v>0.98798929638716804</v>
      </c>
      <c r="O711" s="50">
        <v>1.1349289476453703E-3</v>
      </c>
      <c r="P711" s="50">
        <v>0.23256361560816741</v>
      </c>
      <c r="Q711" s="50">
        <v>8.8891434842611108E-3</v>
      </c>
      <c r="R711" s="50">
        <v>2.6074795283984537E-3</v>
      </c>
      <c r="S711" s="50">
        <v>1.7706188759612937</v>
      </c>
      <c r="T711" s="50">
        <v>5.9375058006065897E-3</v>
      </c>
      <c r="U711" s="50">
        <v>3.0097408457175407</v>
      </c>
      <c r="V711" s="51">
        <v>88.390293116731584</v>
      </c>
      <c r="X711" s="47" t="s">
        <v>1687</v>
      </c>
      <c r="Y711" s="47" t="s">
        <v>1687</v>
      </c>
      <c r="Z711" s="47" t="s">
        <v>1687</v>
      </c>
      <c r="AA711" s="47" t="s">
        <v>1687</v>
      </c>
      <c r="AB711" s="47" t="s">
        <v>1687</v>
      </c>
      <c r="AC711" s="47" t="s">
        <v>1687</v>
      </c>
      <c r="AD711" s="47" t="s">
        <v>1687</v>
      </c>
      <c r="AE711" s="312"/>
      <c r="AF711" s="465" t="s">
        <v>1755</v>
      </c>
      <c r="AG711" s="343">
        <v>40</v>
      </c>
      <c r="AH711" s="343">
        <v>15</v>
      </c>
      <c r="AI711" s="343"/>
      <c r="AJ711" s="343"/>
      <c r="AK711" s="343"/>
      <c r="AL711" s="343"/>
      <c r="AM711" s="343"/>
      <c r="AN711" s="343"/>
      <c r="AO711" s="343"/>
      <c r="AP711" s="343"/>
      <c r="AQ711" s="343"/>
      <c r="AR711" s="343"/>
      <c r="AS711" s="343"/>
      <c r="AT711" s="343"/>
      <c r="AU711" s="343"/>
      <c r="AV711" s="343"/>
      <c r="AW711" s="343"/>
      <c r="AX711" s="343"/>
      <c r="AY711" s="343"/>
      <c r="AZ711" s="343"/>
      <c r="BA711" s="343"/>
      <c r="BB711" s="343"/>
      <c r="BC711" s="343"/>
      <c r="BD711" s="343"/>
      <c r="BE711" s="475"/>
      <c r="BF711" s="475"/>
      <c r="BG711" s="475"/>
      <c r="BH711" s="475"/>
      <c r="BI711" s="475"/>
      <c r="BJ711" s="475"/>
      <c r="BK711" s="475"/>
      <c r="BL711" s="475"/>
      <c r="BM711" s="475"/>
      <c r="BN711" s="475"/>
      <c r="BO711" s="475"/>
      <c r="BP711" s="306"/>
      <c r="BQ711" s="496"/>
      <c r="BR711" s="496"/>
      <c r="BS711" s="496"/>
      <c r="BT711" s="496"/>
      <c r="BU711" s="496"/>
      <c r="BV711" s="496"/>
    </row>
    <row r="712" spans="1:74" s="52" customFormat="1" ht="12.75">
      <c r="A712" s="64">
        <v>2996.2204340404778</v>
      </c>
      <c r="B712" s="46" t="s">
        <v>320</v>
      </c>
      <c r="C712" s="47" t="s">
        <v>325</v>
      </c>
      <c r="D712" s="48">
        <v>48.01</v>
      </c>
      <c r="E712" s="49">
        <v>40.176299999999998</v>
      </c>
      <c r="F712" s="49">
        <v>0.1138</v>
      </c>
      <c r="G712" s="49">
        <v>11.294</v>
      </c>
      <c r="H712" s="49">
        <v>0.44579999999999997</v>
      </c>
      <c r="I712" s="49">
        <v>0.1515</v>
      </c>
      <c r="J712" s="49">
        <v>48.752499999999998</v>
      </c>
      <c r="K712" s="49">
        <v>0.2175</v>
      </c>
      <c r="L712" s="49">
        <v>101.1514</v>
      </c>
      <c r="M712" s="47"/>
      <c r="N712" s="50">
        <v>0.9831114189688821</v>
      </c>
      <c r="O712" s="50">
        <v>2.2016611516171144E-3</v>
      </c>
      <c r="P712" s="50">
        <v>0.23111949486018735</v>
      </c>
      <c r="Q712" s="50">
        <v>8.7743864630359762E-3</v>
      </c>
      <c r="R712" s="50">
        <v>3.1400110347253158E-3</v>
      </c>
      <c r="S712" s="50">
        <v>1.7784359908578742</v>
      </c>
      <c r="T712" s="50">
        <v>5.702295391561499E-3</v>
      </c>
      <c r="U712" s="50">
        <v>3.0124852587278834</v>
      </c>
      <c r="V712" s="51">
        <v>88.498974200873931</v>
      </c>
      <c r="X712" s="47" t="s">
        <v>1687</v>
      </c>
      <c r="Y712" s="47" t="s">
        <v>1687</v>
      </c>
      <c r="Z712" s="47" t="s">
        <v>1687</v>
      </c>
      <c r="AA712" s="47" t="s">
        <v>1687</v>
      </c>
      <c r="AB712" s="47" t="s">
        <v>1687</v>
      </c>
      <c r="AC712" s="47" t="s">
        <v>1687</v>
      </c>
      <c r="AD712" s="47" t="s">
        <v>1687</v>
      </c>
      <c r="AE712" s="312"/>
      <c r="AF712" s="465" t="s">
        <v>1755</v>
      </c>
      <c r="AG712" s="343">
        <v>40</v>
      </c>
      <c r="AH712" s="343">
        <v>15</v>
      </c>
      <c r="AI712" s="343"/>
      <c r="AJ712" s="343"/>
      <c r="AK712" s="343"/>
      <c r="AL712" s="343"/>
      <c r="AM712" s="343"/>
      <c r="AN712" s="343"/>
      <c r="AO712" s="343"/>
      <c r="AP712" s="343"/>
      <c r="AQ712" s="343"/>
      <c r="AR712" s="343"/>
      <c r="AS712" s="343"/>
      <c r="AT712" s="343"/>
      <c r="AU712" s="343"/>
      <c r="AV712" s="343"/>
      <c r="AW712" s="343"/>
      <c r="AX712" s="343"/>
      <c r="AY712" s="343"/>
      <c r="AZ712" s="343"/>
      <c r="BA712" s="343"/>
      <c r="BB712" s="343"/>
      <c r="BC712" s="343"/>
      <c r="BD712" s="343"/>
      <c r="BE712" s="475"/>
      <c r="BF712" s="475"/>
      <c r="BG712" s="475"/>
      <c r="BH712" s="475"/>
      <c r="BI712" s="475"/>
      <c r="BJ712" s="475"/>
      <c r="BK712" s="475"/>
      <c r="BL712" s="475"/>
      <c r="BM712" s="475"/>
      <c r="BN712" s="475"/>
      <c r="BO712" s="475"/>
      <c r="BP712" s="306"/>
      <c r="BQ712" s="496"/>
      <c r="BR712" s="496"/>
      <c r="BS712" s="496"/>
      <c r="BT712" s="496"/>
      <c r="BU712" s="496"/>
      <c r="BV712" s="496"/>
    </row>
    <row r="713" spans="1:74" s="52" customFormat="1" ht="12.75">
      <c r="A713" s="64">
        <v>2996.2204340404778</v>
      </c>
      <c r="B713" s="46" t="s">
        <v>320</v>
      </c>
      <c r="C713" s="47" t="s">
        <v>325</v>
      </c>
      <c r="D713" s="48">
        <v>54.01</v>
      </c>
      <c r="E713" s="49">
        <v>39.888199999999998</v>
      </c>
      <c r="F713" s="49">
        <v>0.1232</v>
      </c>
      <c r="G713" s="49">
        <v>11.341900000000001</v>
      </c>
      <c r="H713" s="49">
        <v>0.4254</v>
      </c>
      <c r="I713" s="49">
        <v>0.183</v>
      </c>
      <c r="J713" s="49">
        <v>48.279800000000002</v>
      </c>
      <c r="K713" s="49">
        <v>0.21840000000000001</v>
      </c>
      <c r="L713" s="49">
        <v>100.4599</v>
      </c>
      <c r="M713" s="47"/>
      <c r="N713" s="50">
        <v>0.98332406592313526</v>
      </c>
      <c r="O713" s="50">
        <v>2.4012553883021133E-3</v>
      </c>
      <c r="P713" s="50">
        <v>0.23382666601400381</v>
      </c>
      <c r="Q713" s="50">
        <v>8.4351654901629221E-3</v>
      </c>
      <c r="R713" s="50">
        <v>3.82110576243745E-3</v>
      </c>
      <c r="S713" s="50">
        <v>1.7742966698486984</v>
      </c>
      <c r="T713" s="50">
        <v>5.7684948735208545E-3</v>
      </c>
      <c r="U713" s="50">
        <v>3.0118734233002611</v>
      </c>
      <c r="V713" s="51">
        <v>88.355960919424774</v>
      </c>
      <c r="X713" s="47" t="s">
        <v>1687</v>
      </c>
      <c r="Y713" s="47" t="s">
        <v>1687</v>
      </c>
      <c r="Z713" s="47" t="s">
        <v>1687</v>
      </c>
      <c r="AA713" s="47" t="s">
        <v>1687</v>
      </c>
      <c r="AB713" s="47" t="s">
        <v>1687</v>
      </c>
      <c r="AC713" s="47" t="s">
        <v>1687</v>
      </c>
      <c r="AD713" s="47" t="s">
        <v>1687</v>
      </c>
      <c r="AE713" s="312"/>
      <c r="AF713" s="465" t="s">
        <v>1755</v>
      </c>
      <c r="AG713" s="343">
        <v>40</v>
      </c>
      <c r="AH713" s="343">
        <v>15</v>
      </c>
      <c r="AI713" s="343"/>
      <c r="AJ713" s="343"/>
      <c r="AK713" s="343"/>
      <c r="AL713" s="343"/>
      <c r="AM713" s="343"/>
      <c r="AN713" s="343"/>
      <c r="AO713" s="343"/>
      <c r="AP713" s="343"/>
      <c r="AQ713" s="343"/>
      <c r="AR713" s="343"/>
      <c r="AS713" s="343"/>
      <c r="AT713" s="343"/>
      <c r="AU713" s="343"/>
      <c r="AV713" s="343"/>
      <c r="AW713" s="343"/>
      <c r="AX713" s="343"/>
      <c r="AY713" s="343"/>
      <c r="AZ713" s="343"/>
      <c r="BA713" s="343"/>
      <c r="BB713" s="343"/>
      <c r="BC713" s="343"/>
      <c r="BD713" s="343"/>
      <c r="BE713" s="475"/>
      <c r="BF713" s="475"/>
      <c r="BG713" s="475"/>
      <c r="BH713" s="475"/>
      <c r="BI713" s="475"/>
      <c r="BJ713" s="475"/>
      <c r="BK713" s="475"/>
      <c r="BL713" s="475"/>
      <c r="BM713" s="475"/>
      <c r="BN713" s="475"/>
      <c r="BO713" s="475"/>
      <c r="BP713" s="306"/>
      <c r="BQ713" s="496"/>
      <c r="BR713" s="496"/>
      <c r="BS713" s="496"/>
      <c r="BT713" s="496"/>
      <c r="BU713" s="496"/>
      <c r="BV713" s="496"/>
    </row>
    <row r="714" spans="1:74" s="52" customFormat="1" ht="12.75">
      <c r="A714" s="64">
        <v>2996.2204340404778</v>
      </c>
      <c r="B714" s="46" t="s">
        <v>320</v>
      </c>
      <c r="C714" s="47" t="s">
        <v>325</v>
      </c>
      <c r="D714" s="48">
        <v>60.01</v>
      </c>
      <c r="E714" s="49">
        <v>40.051900000000003</v>
      </c>
      <c r="F714" s="49">
        <v>0.12839999999999999</v>
      </c>
      <c r="G714" s="49">
        <v>11.3317</v>
      </c>
      <c r="H714" s="49">
        <v>0.45929999999999999</v>
      </c>
      <c r="I714" s="49">
        <v>0.20610000000000001</v>
      </c>
      <c r="J714" s="49">
        <v>48.575499999999998</v>
      </c>
      <c r="K714" s="49">
        <v>0.20979999999999999</v>
      </c>
      <c r="L714" s="49">
        <v>100.9627</v>
      </c>
      <c r="M714" s="47"/>
      <c r="N714" s="50">
        <v>0.9824573134716289</v>
      </c>
      <c r="O714" s="50">
        <v>2.49018151832766E-3</v>
      </c>
      <c r="P714" s="50">
        <v>0.23245646496351963</v>
      </c>
      <c r="Q714" s="50">
        <v>9.0621428646701606E-3</v>
      </c>
      <c r="R714" s="50">
        <v>4.2820752771938076E-3</v>
      </c>
      <c r="S714" s="50">
        <v>1.7763003112566165</v>
      </c>
      <c r="T714" s="50">
        <v>5.5138341397592506E-3</v>
      </c>
      <c r="U714" s="50">
        <v>3.0125623234917156</v>
      </c>
      <c r="V714" s="51">
        <v>88.427844141442975</v>
      </c>
      <c r="X714" s="47" t="s">
        <v>1687</v>
      </c>
      <c r="Y714" s="47" t="s">
        <v>1687</v>
      </c>
      <c r="Z714" s="47" t="s">
        <v>1687</v>
      </c>
      <c r="AA714" s="47" t="s">
        <v>1687</v>
      </c>
      <c r="AB714" s="47" t="s">
        <v>1687</v>
      </c>
      <c r="AC714" s="47" t="s">
        <v>1687</v>
      </c>
      <c r="AD714" s="47" t="s">
        <v>1687</v>
      </c>
      <c r="AE714" s="312"/>
      <c r="AF714" s="465" t="s">
        <v>1755</v>
      </c>
      <c r="AG714" s="343">
        <v>40</v>
      </c>
      <c r="AH714" s="343">
        <v>15</v>
      </c>
      <c r="AI714" s="343"/>
      <c r="AJ714" s="343"/>
      <c r="AK714" s="343"/>
      <c r="AL714" s="343"/>
      <c r="AM714" s="343"/>
      <c r="AN714" s="343"/>
      <c r="AO714" s="343"/>
      <c r="AP714" s="343"/>
      <c r="AQ714" s="343"/>
      <c r="AR714" s="343"/>
      <c r="AS714" s="343"/>
      <c r="AT714" s="343"/>
      <c r="AU714" s="343"/>
      <c r="AV714" s="343"/>
      <c r="AW714" s="343"/>
      <c r="AX714" s="343"/>
      <c r="AY714" s="343"/>
      <c r="AZ714" s="343"/>
      <c r="BA714" s="343"/>
      <c r="BB714" s="343"/>
      <c r="BC714" s="343"/>
      <c r="BD714" s="343"/>
      <c r="BE714" s="475"/>
      <c r="BF714" s="475"/>
      <c r="BG714" s="475"/>
      <c r="BH714" s="475"/>
      <c r="BI714" s="475"/>
      <c r="BJ714" s="475"/>
      <c r="BK714" s="475"/>
      <c r="BL714" s="475"/>
      <c r="BM714" s="475"/>
      <c r="BN714" s="475"/>
      <c r="BO714" s="475"/>
      <c r="BP714" s="306"/>
      <c r="BQ714" s="496"/>
      <c r="BR714" s="496"/>
      <c r="BS714" s="496"/>
      <c r="BT714" s="496"/>
      <c r="BU714" s="496"/>
      <c r="BV714" s="496"/>
    </row>
    <row r="715" spans="1:74" s="52" customFormat="1" ht="12.75">
      <c r="A715" s="64">
        <v>2996.2204340404778</v>
      </c>
      <c r="B715" s="46" t="s">
        <v>320</v>
      </c>
      <c r="C715" s="47" t="s">
        <v>325</v>
      </c>
      <c r="D715" s="48">
        <v>66.010000000000005</v>
      </c>
      <c r="E715" s="49">
        <v>40.273299999999999</v>
      </c>
      <c r="F715" s="49">
        <v>0.1002</v>
      </c>
      <c r="G715" s="49">
        <v>11.3909</v>
      </c>
      <c r="H715" s="49">
        <v>0.3987</v>
      </c>
      <c r="I715" s="49">
        <v>0.1381</v>
      </c>
      <c r="J715" s="49">
        <v>48.188299999999998</v>
      </c>
      <c r="K715" s="49">
        <v>0.1958</v>
      </c>
      <c r="L715" s="49">
        <v>100.6853</v>
      </c>
      <c r="M715" s="47"/>
      <c r="N715" s="50">
        <v>0.98954567527124326</v>
      </c>
      <c r="O715" s="50">
        <v>1.9465329716012484E-3</v>
      </c>
      <c r="P715" s="50">
        <v>0.23406294287431084</v>
      </c>
      <c r="Q715" s="50">
        <v>7.8796831772101113E-3</v>
      </c>
      <c r="R715" s="50">
        <v>2.8740746602751647E-3</v>
      </c>
      <c r="S715" s="50">
        <v>1.7650978211223878</v>
      </c>
      <c r="T715" s="50">
        <v>5.1545287085255666E-3</v>
      </c>
      <c r="U715" s="50">
        <v>3.0065612587855539</v>
      </c>
      <c r="V715" s="51">
        <v>88.291939943520347</v>
      </c>
      <c r="X715" s="47" t="s">
        <v>1687</v>
      </c>
      <c r="Y715" s="47" t="s">
        <v>1687</v>
      </c>
      <c r="Z715" s="47" t="s">
        <v>1687</v>
      </c>
      <c r="AA715" s="47" t="s">
        <v>1687</v>
      </c>
      <c r="AB715" s="47" t="s">
        <v>1687</v>
      </c>
      <c r="AC715" s="47" t="s">
        <v>1687</v>
      </c>
      <c r="AD715" s="47" t="s">
        <v>1687</v>
      </c>
      <c r="AE715" s="312"/>
      <c r="AF715" s="465" t="s">
        <v>1755</v>
      </c>
      <c r="AG715" s="343">
        <v>40</v>
      </c>
      <c r="AH715" s="343">
        <v>15</v>
      </c>
      <c r="AI715" s="343"/>
      <c r="AJ715" s="343"/>
      <c r="AK715" s="343"/>
      <c r="AL715" s="343"/>
      <c r="AM715" s="343"/>
      <c r="AN715" s="343"/>
      <c r="AO715" s="343"/>
      <c r="AP715" s="343"/>
      <c r="AQ715" s="343"/>
      <c r="AR715" s="343"/>
      <c r="AS715" s="343"/>
      <c r="AT715" s="343"/>
      <c r="AU715" s="343"/>
      <c r="AV715" s="343"/>
      <c r="AW715" s="343"/>
      <c r="AX715" s="343"/>
      <c r="AY715" s="343"/>
      <c r="AZ715" s="343"/>
      <c r="BA715" s="343"/>
      <c r="BB715" s="343"/>
      <c r="BC715" s="343"/>
      <c r="BD715" s="343"/>
      <c r="BE715" s="475"/>
      <c r="BF715" s="475"/>
      <c r="BG715" s="475"/>
      <c r="BH715" s="475"/>
      <c r="BI715" s="475"/>
      <c r="BJ715" s="475"/>
      <c r="BK715" s="475"/>
      <c r="BL715" s="475"/>
      <c r="BM715" s="475"/>
      <c r="BN715" s="475"/>
      <c r="BO715" s="475"/>
      <c r="BP715" s="306"/>
      <c r="BQ715" s="496"/>
      <c r="BR715" s="496"/>
      <c r="BS715" s="496"/>
      <c r="BT715" s="496"/>
      <c r="BU715" s="496"/>
      <c r="BV715" s="496"/>
    </row>
    <row r="716" spans="1:74" s="52" customFormat="1" ht="12.75">
      <c r="A716" s="64">
        <v>2996.2204340404778</v>
      </c>
      <c r="B716" s="46" t="s">
        <v>320</v>
      </c>
      <c r="C716" s="47" t="s">
        <v>325</v>
      </c>
      <c r="D716" s="48">
        <v>72.010000000000005</v>
      </c>
      <c r="E716" s="49">
        <v>40.124899999999997</v>
      </c>
      <c r="F716" s="49">
        <v>0.13320000000000001</v>
      </c>
      <c r="G716" s="49">
        <v>11.268599999999999</v>
      </c>
      <c r="H716" s="49">
        <v>0.44569999999999999</v>
      </c>
      <c r="I716" s="49">
        <v>0.1817</v>
      </c>
      <c r="J716" s="49">
        <v>48.424700000000001</v>
      </c>
      <c r="K716" s="49">
        <v>0.20069999999999999</v>
      </c>
      <c r="L716" s="49">
        <v>100.7795</v>
      </c>
      <c r="M716" s="47"/>
      <c r="N716" s="50">
        <v>0.98522401125670411</v>
      </c>
      <c r="O716" s="50">
        <v>2.5858341368482809E-3</v>
      </c>
      <c r="P716" s="50">
        <v>0.23139127636052043</v>
      </c>
      <c r="Q716" s="50">
        <v>8.8025307538261693E-3</v>
      </c>
      <c r="R716" s="50">
        <v>3.7788677330768397E-3</v>
      </c>
      <c r="S716" s="50">
        <v>1.7725418960056698</v>
      </c>
      <c r="T716" s="50">
        <v>5.2799042229534935E-3</v>
      </c>
      <c r="U716" s="50">
        <v>3.0096043204695992</v>
      </c>
      <c r="V716" s="51">
        <v>88.45314406930548</v>
      </c>
      <c r="X716" s="47" t="s">
        <v>1687</v>
      </c>
      <c r="Y716" s="47" t="s">
        <v>1687</v>
      </c>
      <c r="Z716" s="47" t="s">
        <v>1687</v>
      </c>
      <c r="AA716" s="47" t="s">
        <v>1687</v>
      </c>
      <c r="AB716" s="47" t="s">
        <v>1687</v>
      </c>
      <c r="AC716" s="47" t="s">
        <v>1687</v>
      </c>
      <c r="AD716" s="47" t="s">
        <v>1687</v>
      </c>
      <c r="AE716" s="312"/>
      <c r="AF716" s="465" t="s">
        <v>1755</v>
      </c>
      <c r="AG716" s="343">
        <v>40</v>
      </c>
      <c r="AH716" s="343">
        <v>15</v>
      </c>
      <c r="AI716" s="343"/>
      <c r="AJ716" s="343"/>
      <c r="AK716" s="343"/>
      <c r="AL716" s="343"/>
      <c r="AM716" s="343"/>
      <c r="AN716" s="343"/>
      <c r="AO716" s="343"/>
      <c r="AP716" s="343"/>
      <c r="AQ716" s="343"/>
      <c r="AR716" s="343"/>
      <c r="AS716" s="343"/>
      <c r="AT716" s="343"/>
      <c r="AU716" s="343"/>
      <c r="AV716" s="343"/>
      <c r="AW716" s="343"/>
      <c r="AX716" s="343"/>
      <c r="AY716" s="343"/>
      <c r="AZ716" s="343"/>
      <c r="BA716" s="343"/>
      <c r="BB716" s="343"/>
      <c r="BC716" s="343"/>
      <c r="BD716" s="343"/>
      <c r="BE716" s="475"/>
      <c r="BF716" s="475"/>
      <c r="BG716" s="475"/>
      <c r="BH716" s="475"/>
      <c r="BI716" s="475"/>
      <c r="BJ716" s="475"/>
      <c r="BK716" s="475"/>
      <c r="BL716" s="475"/>
      <c r="BM716" s="475"/>
      <c r="BN716" s="475"/>
      <c r="BO716" s="475"/>
      <c r="BP716" s="306"/>
      <c r="BQ716" s="496"/>
      <c r="BR716" s="496"/>
      <c r="BS716" s="496"/>
      <c r="BT716" s="496"/>
      <c r="BU716" s="496"/>
      <c r="BV716" s="496"/>
    </row>
    <row r="717" spans="1:74" s="52" customFormat="1" ht="12.75">
      <c r="A717" s="64">
        <v>2996.2204340404778</v>
      </c>
      <c r="B717" s="46" t="s">
        <v>320</v>
      </c>
      <c r="C717" s="47" t="s">
        <v>325</v>
      </c>
      <c r="D717" s="48">
        <v>78.010000000000005</v>
      </c>
      <c r="E717" s="49">
        <v>40.077599999999997</v>
      </c>
      <c r="F717" s="49">
        <v>0.16800000000000001</v>
      </c>
      <c r="G717" s="49">
        <v>11.340999999999999</v>
      </c>
      <c r="H717" s="49">
        <v>0.4214</v>
      </c>
      <c r="I717" s="49">
        <v>0.15279999999999999</v>
      </c>
      <c r="J717" s="49">
        <v>48.575600000000001</v>
      </c>
      <c r="K717" s="49">
        <v>0.2092</v>
      </c>
      <c r="L717" s="49">
        <v>100.9456</v>
      </c>
      <c r="M717" s="47"/>
      <c r="N717" s="50">
        <v>0.98262384952916271</v>
      </c>
      <c r="O717" s="50">
        <v>3.256644036817941E-3</v>
      </c>
      <c r="P717" s="50">
        <v>0.23253746774516673</v>
      </c>
      <c r="Q717" s="50">
        <v>8.31043999482786E-3</v>
      </c>
      <c r="R717" s="50">
        <v>3.173179850275445E-3</v>
      </c>
      <c r="S717" s="50">
        <v>1.7754658102202807</v>
      </c>
      <c r="T717" s="50">
        <v>5.4954710206704515E-3</v>
      </c>
      <c r="U717" s="50">
        <v>3.010862862397202</v>
      </c>
      <c r="V717" s="51">
        <v>88.419467722145413</v>
      </c>
      <c r="X717" s="47" t="s">
        <v>1687</v>
      </c>
      <c r="Y717" s="47" t="s">
        <v>1687</v>
      </c>
      <c r="Z717" s="47" t="s">
        <v>1687</v>
      </c>
      <c r="AA717" s="47" t="s">
        <v>1687</v>
      </c>
      <c r="AB717" s="47" t="s">
        <v>1687</v>
      </c>
      <c r="AC717" s="47" t="s">
        <v>1687</v>
      </c>
      <c r="AD717" s="47" t="s">
        <v>1687</v>
      </c>
      <c r="AE717" s="312"/>
      <c r="AF717" s="465" t="s">
        <v>1755</v>
      </c>
      <c r="AG717" s="343">
        <v>40</v>
      </c>
      <c r="AH717" s="343">
        <v>15</v>
      </c>
      <c r="AI717" s="343"/>
      <c r="AJ717" s="343"/>
      <c r="AK717" s="343"/>
      <c r="AL717" s="343"/>
      <c r="AM717" s="343"/>
      <c r="AN717" s="343"/>
      <c r="AO717" s="343"/>
      <c r="AP717" s="343"/>
      <c r="AQ717" s="343"/>
      <c r="AR717" s="343"/>
      <c r="AS717" s="343"/>
      <c r="AT717" s="343"/>
      <c r="AU717" s="343"/>
      <c r="AV717" s="343"/>
      <c r="AW717" s="343"/>
      <c r="AX717" s="343"/>
      <c r="AY717" s="343"/>
      <c r="AZ717" s="343"/>
      <c r="BA717" s="343"/>
      <c r="BB717" s="343"/>
      <c r="BC717" s="343"/>
      <c r="BD717" s="343"/>
      <c r="BE717" s="475"/>
      <c r="BF717" s="475"/>
      <c r="BG717" s="475"/>
      <c r="BH717" s="475"/>
      <c r="BI717" s="475"/>
      <c r="BJ717" s="475"/>
      <c r="BK717" s="475"/>
      <c r="BL717" s="475"/>
      <c r="BM717" s="475"/>
      <c r="BN717" s="475"/>
      <c r="BO717" s="475"/>
      <c r="BP717" s="306"/>
      <c r="BQ717" s="496"/>
      <c r="BR717" s="496"/>
      <c r="BS717" s="496"/>
      <c r="BT717" s="496"/>
      <c r="BU717" s="496"/>
      <c r="BV717" s="496"/>
    </row>
    <row r="718" spans="1:74" s="52" customFormat="1" ht="12.75">
      <c r="A718" s="64">
        <v>2996.2204340404778</v>
      </c>
      <c r="B718" s="46" t="s">
        <v>320</v>
      </c>
      <c r="C718" s="47" t="s">
        <v>325</v>
      </c>
      <c r="D718" s="48">
        <v>84.01</v>
      </c>
      <c r="E718" s="49">
        <v>39.822400000000002</v>
      </c>
      <c r="F718" s="49">
        <v>0.13039999999999999</v>
      </c>
      <c r="G718" s="49">
        <v>11.434900000000001</v>
      </c>
      <c r="H718" s="49">
        <v>0.45450000000000002</v>
      </c>
      <c r="I718" s="49">
        <v>0.15629999999999999</v>
      </c>
      <c r="J718" s="49">
        <v>48.420099999999998</v>
      </c>
      <c r="K718" s="49">
        <v>0.19980000000000001</v>
      </c>
      <c r="L718" s="49">
        <v>100.61839999999999</v>
      </c>
      <c r="M718" s="47"/>
      <c r="N718" s="50">
        <v>0.98077552219008535</v>
      </c>
      <c r="O718" s="50">
        <v>2.5391899731662445E-3</v>
      </c>
      <c r="P718" s="50">
        <v>0.23552149694839813</v>
      </c>
      <c r="Q718" s="50">
        <v>9.0036782711486671E-3</v>
      </c>
      <c r="R718" s="50">
        <v>3.260520275777069E-3</v>
      </c>
      <c r="S718" s="50">
        <v>1.7777734484131864</v>
      </c>
      <c r="T718" s="50">
        <v>5.2722417918208784E-3</v>
      </c>
      <c r="U718" s="50">
        <v>3.0141460978635832</v>
      </c>
      <c r="V718" s="51">
        <v>88.301689353017323</v>
      </c>
      <c r="X718" s="47" t="s">
        <v>1687</v>
      </c>
      <c r="Y718" s="47" t="s">
        <v>1687</v>
      </c>
      <c r="Z718" s="47" t="s">
        <v>1687</v>
      </c>
      <c r="AA718" s="47" t="s">
        <v>1687</v>
      </c>
      <c r="AB718" s="47" t="s">
        <v>1687</v>
      </c>
      <c r="AC718" s="47" t="s">
        <v>1687</v>
      </c>
      <c r="AD718" s="47" t="s">
        <v>1687</v>
      </c>
      <c r="AE718" s="312"/>
      <c r="AF718" s="465" t="s">
        <v>1755</v>
      </c>
      <c r="AG718" s="343">
        <v>40</v>
      </c>
      <c r="AH718" s="343">
        <v>15</v>
      </c>
      <c r="AI718" s="343"/>
      <c r="AJ718" s="343"/>
      <c r="AK718" s="343"/>
      <c r="AL718" s="343"/>
      <c r="AM718" s="343"/>
      <c r="AN718" s="343"/>
      <c r="AO718" s="343"/>
      <c r="AP718" s="343"/>
      <c r="AQ718" s="343"/>
      <c r="AR718" s="343"/>
      <c r="AS718" s="343"/>
      <c r="AT718" s="343"/>
      <c r="AU718" s="343"/>
      <c r="AV718" s="343"/>
      <c r="AW718" s="343"/>
      <c r="AX718" s="343"/>
      <c r="AY718" s="343"/>
      <c r="AZ718" s="343"/>
      <c r="BA718" s="343"/>
      <c r="BB718" s="343"/>
      <c r="BC718" s="343"/>
      <c r="BD718" s="343"/>
      <c r="BE718" s="475"/>
      <c r="BF718" s="475"/>
      <c r="BG718" s="475"/>
      <c r="BH718" s="475"/>
      <c r="BI718" s="475"/>
      <c r="BJ718" s="475"/>
      <c r="BK718" s="475"/>
      <c r="BL718" s="475"/>
      <c r="BM718" s="475"/>
      <c r="BN718" s="475"/>
      <c r="BO718" s="475"/>
      <c r="BP718" s="306"/>
      <c r="BQ718" s="496"/>
      <c r="BR718" s="496"/>
      <c r="BS718" s="496"/>
      <c r="BT718" s="496"/>
      <c r="BU718" s="496"/>
      <c r="BV718" s="496"/>
    </row>
    <row r="719" spans="1:74" s="52" customFormat="1" ht="12.75">
      <c r="A719" s="64">
        <v>2996.2204340404778</v>
      </c>
      <c r="B719" s="46" t="s">
        <v>320</v>
      </c>
      <c r="C719" s="47" t="s">
        <v>325</v>
      </c>
      <c r="D719" s="48">
        <v>90.01</v>
      </c>
      <c r="E719" s="49">
        <v>39.884900000000002</v>
      </c>
      <c r="F719" s="49">
        <v>0.16569999999999999</v>
      </c>
      <c r="G719" s="49">
        <v>11.3759</v>
      </c>
      <c r="H719" s="49">
        <v>0.40260000000000001</v>
      </c>
      <c r="I719" s="49">
        <v>0.18149999999999999</v>
      </c>
      <c r="J719" s="49">
        <v>48.415300000000002</v>
      </c>
      <c r="K719" s="49">
        <v>0.2147</v>
      </c>
      <c r="L719" s="49">
        <v>100.64060000000001</v>
      </c>
      <c r="M719" s="47"/>
      <c r="N719" s="50">
        <v>0.9814217271387532</v>
      </c>
      <c r="O719" s="50">
        <v>3.2236292245596586E-3</v>
      </c>
      <c r="P719" s="50">
        <v>0.23409326586356435</v>
      </c>
      <c r="Q719" s="50">
        <v>7.9682843533377592E-3</v>
      </c>
      <c r="R719" s="50">
        <v>3.7827664576650889E-3</v>
      </c>
      <c r="S719" s="50">
        <v>1.7759810752215754</v>
      </c>
      <c r="T719" s="50">
        <v>5.6602661526718723E-3</v>
      </c>
      <c r="U719" s="50">
        <v>3.0121310144121272</v>
      </c>
      <c r="V719" s="51">
        <v>88.35399959699059</v>
      </c>
      <c r="X719" s="47" t="s">
        <v>1687</v>
      </c>
      <c r="Y719" s="47" t="s">
        <v>1687</v>
      </c>
      <c r="Z719" s="47" t="s">
        <v>1687</v>
      </c>
      <c r="AA719" s="47" t="s">
        <v>1687</v>
      </c>
      <c r="AB719" s="47" t="s">
        <v>1687</v>
      </c>
      <c r="AC719" s="47" t="s">
        <v>1687</v>
      </c>
      <c r="AD719" s="47" t="s">
        <v>1687</v>
      </c>
      <c r="AE719" s="312"/>
      <c r="AF719" s="465" t="s">
        <v>1755</v>
      </c>
      <c r="AG719" s="343">
        <v>40</v>
      </c>
      <c r="AH719" s="343">
        <v>15</v>
      </c>
      <c r="AI719" s="343"/>
      <c r="AJ719" s="343"/>
      <c r="AK719" s="343"/>
      <c r="AL719" s="343"/>
      <c r="AM719" s="343"/>
      <c r="AN719" s="343"/>
      <c r="AO719" s="343"/>
      <c r="AP719" s="343"/>
      <c r="AQ719" s="343"/>
      <c r="AR719" s="343"/>
      <c r="AS719" s="343"/>
      <c r="AT719" s="343"/>
      <c r="AU719" s="343"/>
      <c r="AV719" s="343"/>
      <c r="AW719" s="343"/>
      <c r="AX719" s="343"/>
      <c r="AY719" s="343"/>
      <c r="AZ719" s="343"/>
      <c r="BA719" s="343"/>
      <c r="BB719" s="343"/>
      <c r="BC719" s="343"/>
      <c r="BD719" s="343"/>
      <c r="BE719" s="475"/>
      <c r="BF719" s="475"/>
      <c r="BG719" s="475"/>
      <c r="BH719" s="475"/>
      <c r="BI719" s="475"/>
      <c r="BJ719" s="475"/>
      <c r="BK719" s="475"/>
      <c r="BL719" s="475"/>
      <c r="BM719" s="475"/>
      <c r="BN719" s="475"/>
      <c r="BO719" s="475"/>
      <c r="BP719" s="306"/>
      <c r="BQ719" s="496"/>
      <c r="BR719" s="496"/>
      <c r="BS719" s="496"/>
      <c r="BT719" s="496"/>
      <c r="BU719" s="496"/>
      <c r="BV719" s="496"/>
    </row>
    <row r="720" spans="1:74" s="52" customFormat="1" ht="12.75">
      <c r="A720" s="64">
        <v>2996.2204340404778</v>
      </c>
      <c r="B720" s="46" t="s">
        <v>320</v>
      </c>
      <c r="C720" s="47" t="s">
        <v>325</v>
      </c>
      <c r="D720" s="48">
        <v>96.01</v>
      </c>
      <c r="E720" s="49">
        <v>40.063400000000001</v>
      </c>
      <c r="F720" s="49">
        <v>0.2094</v>
      </c>
      <c r="G720" s="49">
        <v>11.4847</v>
      </c>
      <c r="H720" s="49">
        <v>0.3871</v>
      </c>
      <c r="I720" s="49">
        <v>0.19259999999999999</v>
      </c>
      <c r="J720" s="49">
        <v>48.324599999999997</v>
      </c>
      <c r="K720" s="49">
        <v>0.22259999999999999</v>
      </c>
      <c r="L720" s="49">
        <v>100.8844</v>
      </c>
      <c r="M720" s="47"/>
      <c r="N720" s="50">
        <v>0.98326248936595995</v>
      </c>
      <c r="O720" s="50">
        <v>4.0632520279415699E-3</v>
      </c>
      <c r="P720" s="50">
        <v>0.23572048041692698</v>
      </c>
      <c r="Q720" s="50">
        <v>7.6416779710907316E-3</v>
      </c>
      <c r="R720" s="50">
        <v>4.0037199344381703E-3</v>
      </c>
      <c r="S720" s="50">
        <v>1.7680660370992103</v>
      </c>
      <c r="T720" s="50">
        <v>5.8533497625894229E-3</v>
      </c>
      <c r="U720" s="50">
        <v>3.0086110065781573</v>
      </c>
      <c r="V720" s="51">
        <v>88.236247806022647</v>
      </c>
      <c r="X720" s="47" t="s">
        <v>1687</v>
      </c>
      <c r="Y720" s="47" t="s">
        <v>1687</v>
      </c>
      <c r="Z720" s="47" t="s">
        <v>1687</v>
      </c>
      <c r="AA720" s="47" t="s">
        <v>1687</v>
      </c>
      <c r="AB720" s="47" t="s">
        <v>1687</v>
      </c>
      <c r="AC720" s="47" t="s">
        <v>1687</v>
      </c>
      <c r="AD720" s="47" t="s">
        <v>1687</v>
      </c>
      <c r="AE720" s="312"/>
      <c r="AF720" s="465" t="s">
        <v>1755</v>
      </c>
      <c r="AG720" s="343">
        <v>40</v>
      </c>
      <c r="AH720" s="343">
        <v>15</v>
      </c>
      <c r="AI720" s="343"/>
      <c r="AJ720" s="343"/>
      <c r="AK720" s="343"/>
      <c r="AL720" s="343"/>
      <c r="AM720" s="343"/>
      <c r="AN720" s="343"/>
      <c r="AO720" s="343"/>
      <c r="AP720" s="343"/>
      <c r="AQ720" s="343"/>
      <c r="AR720" s="343"/>
      <c r="AS720" s="343"/>
      <c r="AT720" s="343"/>
      <c r="AU720" s="343"/>
      <c r="AV720" s="343"/>
      <c r="AW720" s="343"/>
      <c r="AX720" s="343"/>
      <c r="AY720" s="343"/>
      <c r="AZ720" s="343"/>
      <c r="BA720" s="343"/>
      <c r="BB720" s="343"/>
      <c r="BC720" s="343"/>
      <c r="BD720" s="343"/>
      <c r="BE720" s="475"/>
      <c r="BF720" s="475"/>
      <c r="BG720" s="475"/>
      <c r="BH720" s="475"/>
      <c r="BI720" s="475"/>
      <c r="BJ720" s="475"/>
      <c r="BK720" s="475"/>
      <c r="BL720" s="475"/>
      <c r="BM720" s="475"/>
      <c r="BN720" s="475"/>
      <c r="BO720" s="475"/>
      <c r="BP720" s="306"/>
      <c r="BQ720" s="496"/>
      <c r="BR720" s="496"/>
      <c r="BS720" s="496"/>
      <c r="BT720" s="496"/>
      <c r="BU720" s="496"/>
      <c r="BV720" s="496"/>
    </row>
    <row r="721" spans="1:74" s="52" customFormat="1" ht="12.75">
      <c r="A721" s="64">
        <v>2996.2204340404778</v>
      </c>
      <c r="B721" s="46" t="s">
        <v>320</v>
      </c>
      <c r="C721" s="47" t="s">
        <v>325</v>
      </c>
      <c r="D721" s="48">
        <v>102.01</v>
      </c>
      <c r="E721" s="49">
        <v>40.056100000000001</v>
      </c>
      <c r="F721" s="49">
        <v>0.2802</v>
      </c>
      <c r="G721" s="49">
        <v>11.344799999999999</v>
      </c>
      <c r="H721" s="49">
        <v>0.41820000000000002</v>
      </c>
      <c r="I721" s="49">
        <v>0.19009999999999999</v>
      </c>
      <c r="J721" s="49">
        <v>48.627299999999998</v>
      </c>
      <c r="K721" s="49">
        <v>0.20080000000000001</v>
      </c>
      <c r="L721" s="49">
        <v>101.11749999999999</v>
      </c>
      <c r="M721" s="47"/>
      <c r="N721" s="50">
        <v>0.98015378687356525</v>
      </c>
      <c r="O721" s="50">
        <v>5.4208714124613835E-3</v>
      </c>
      <c r="P721" s="50">
        <v>0.23215519027072881</v>
      </c>
      <c r="Q721" s="50">
        <v>8.2310166544733096E-3</v>
      </c>
      <c r="R721" s="50">
        <v>3.9399745419980946E-3</v>
      </c>
      <c r="S721" s="50">
        <v>1.7738392543668631</v>
      </c>
      <c r="T721" s="50">
        <v>5.2643761814221588E-3</v>
      </c>
      <c r="U721" s="50">
        <v>3.009004470301512</v>
      </c>
      <c r="V721" s="51">
        <v>88.4269275574853</v>
      </c>
      <c r="X721" s="47" t="s">
        <v>1687</v>
      </c>
      <c r="Y721" s="47" t="s">
        <v>1687</v>
      </c>
      <c r="Z721" s="47" t="s">
        <v>1687</v>
      </c>
      <c r="AA721" s="47" t="s">
        <v>1687</v>
      </c>
      <c r="AB721" s="47" t="s">
        <v>1687</v>
      </c>
      <c r="AC721" s="47" t="s">
        <v>1687</v>
      </c>
      <c r="AD721" s="47" t="s">
        <v>1687</v>
      </c>
      <c r="AE721" s="312"/>
      <c r="AF721" s="465" t="s">
        <v>1755</v>
      </c>
      <c r="AG721" s="343">
        <v>40</v>
      </c>
      <c r="AH721" s="343">
        <v>15</v>
      </c>
      <c r="AI721" s="343"/>
      <c r="AJ721" s="343"/>
      <c r="AK721" s="343"/>
      <c r="AL721" s="343"/>
      <c r="AM721" s="343"/>
      <c r="AN721" s="343"/>
      <c r="AO721" s="343"/>
      <c r="AP721" s="343"/>
      <c r="AQ721" s="343"/>
      <c r="AR721" s="343"/>
      <c r="AS721" s="343"/>
      <c r="AT721" s="343"/>
      <c r="AU721" s="343"/>
      <c r="AV721" s="343"/>
      <c r="AW721" s="343"/>
      <c r="AX721" s="343"/>
      <c r="AY721" s="343"/>
      <c r="AZ721" s="343"/>
      <c r="BA721" s="343"/>
      <c r="BB721" s="343"/>
      <c r="BC721" s="343"/>
      <c r="BD721" s="343"/>
      <c r="BE721" s="475"/>
      <c r="BF721" s="475"/>
      <c r="BG721" s="475"/>
      <c r="BH721" s="475"/>
      <c r="BI721" s="475"/>
      <c r="BJ721" s="475"/>
      <c r="BK721" s="475"/>
      <c r="BL721" s="475"/>
      <c r="BM721" s="475"/>
      <c r="BN721" s="475"/>
      <c r="BO721" s="475"/>
      <c r="BP721" s="306"/>
      <c r="BQ721" s="496"/>
      <c r="BR721" s="496"/>
      <c r="BS721" s="496"/>
      <c r="BT721" s="496"/>
      <c r="BU721" s="496"/>
      <c r="BV721" s="496"/>
    </row>
    <row r="722" spans="1:74" s="52" customFormat="1" ht="12.75">
      <c r="A722" s="64">
        <v>2996.2204340404778</v>
      </c>
      <c r="B722" s="46" t="s">
        <v>320</v>
      </c>
      <c r="C722" s="47" t="s">
        <v>325</v>
      </c>
      <c r="D722" s="48">
        <v>108.01</v>
      </c>
      <c r="E722" s="49">
        <v>40.0137</v>
      </c>
      <c r="F722" s="49">
        <v>0.4</v>
      </c>
      <c r="G722" s="49">
        <v>11.117000000000001</v>
      </c>
      <c r="H722" s="49">
        <v>0.43230000000000002</v>
      </c>
      <c r="I722" s="49">
        <v>0.14499999999999999</v>
      </c>
      <c r="J722" s="49">
        <v>48.444200000000002</v>
      </c>
      <c r="K722" s="49">
        <v>0.20069999999999999</v>
      </c>
      <c r="L722" s="49">
        <v>100.7529</v>
      </c>
      <c r="M722" s="47"/>
      <c r="N722" s="50">
        <v>0.9808628321931725</v>
      </c>
      <c r="O722" s="50">
        <v>7.7523785780857475E-3</v>
      </c>
      <c r="P722" s="50">
        <v>0.22789939175630322</v>
      </c>
      <c r="Q722" s="50">
        <v>8.5237105678332425E-3</v>
      </c>
      <c r="R722" s="50">
        <v>3.0106017370782265E-3</v>
      </c>
      <c r="S722" s="50">
        <v>1.7703123553902542</v>
      </c>
      <c r="T722" s="50">
        <v>5.2711404279286358E-3</v>
      </c>
      <c r="U722" s="50">
        <v>3.0036324106506553</v>
      </c>
      <c r="V722" s="51">
        <v>88.594832750746093</v>
      </c>
      <c r="X722" s="47" t="s">
        <v>1687</v>
      </c>
      <c r="Y722" s="47" t="s">
        <v>1687</v>
      </c>
      <c r="Z722" s="47" t="s">
        <v>1687</v>
      </c>
      <c r="AA722" s="47" t="s">
        <v>1687</v>
      </c>
      <c r="AB722" s="47" t="s">
        <v>1687</v>
      </c>
      <c r="AC722" s="47" t="s">
        <v>1687</v>
      </c>
      <c r="AD722" s="47" t="s">
        <v>1687</v>
      </c>
      <c r="AE722" s="312"/>
      <c r="AF722" s="465" t="s">
        <v>1755</v>
      </c>
      <c r="AG722" s="343">
        <v>40</v>
      </c>
      <c r="AH722" s="343">
        <v>15</v>
      </c>
      <c r="AI722" s="343"/>
      <c r="AJ722" s="343"/>
      <c r="AK722" s="343"/>
      <c r="AL722" s="343"/>
      <c r="AM722" s="343"/>
      <c r="AN722" s="343"/>
      <c r="AO722" s="343"/>
      <c r="AP722" s="343"/>
      <c r="AQ722" s="343"/>
      <c r="AR722" s="343"/>
      <c r="AS722" s="343"/>
      <c r="AT722" s="343"/>
      <c r="AU722" s="343"/>
      <c r="AV722" s="343"/>
      <c r="AW722" s="343"/>
      <c r="AX722" s="343"/>
      <c r="AY722" s="343"/>
      <c r="AZ722" s="343"/>
      <c r="BA722" s="343"/>
      <c r="BB722" s="343"/>
      <c r="BC722" s="343"/>
      <c r="BD722" s="343"/>
      <c r="BE722" s="475"/>
      <c r="BF722" s="475"/>
      <c r="BG722" s="475"/>
      <c r="BH722" s="475"/>
      <c r="BI722" s="475"/>
      <c r="BJ722" s="475"/>
      <c r="BK722" s="475"/>
      <c r="BL722" s="475"/>
      <c r="BM722" s="475"/>
      <c r="BN722" s="475"/>
      <c r="BO722" s="475"/>
      <c r="BP722" s="306"/>
      <c r="BQ722" s="496"/>
      <c r="BR722" s="496"/>
      <c r="BS722" s="496"/>
      <c r="BT722" s="496"/>
      <c r="BU722" s="496"/>
      <c r="BV722" s="496"/>
    </row>
    <row r="723" spans="1:74" s="52" customFormat="1" ht="12.75">
      <c r="A723" s="64">
        <v>2996.2204340404778</v>
      </c>
      <c r="B723" s="46" t="s">
        <v>320</v>
      </c>
      <c r="C723" s="47" t="s">
        <v>325</v>
      </c>
      <c r="D723" s="48">
        <v>114.01</v>
      </c>
      <c r="E723" s="49">
        <v>40.161799999999999</v>
      </c>
      <c r="F723" s="49">
        <v>0.29559999999999997</v>
      </c>
      <c r="G723" s="49">
        <v>11.128399999999999</v>
      </c>
      <c r="H723" s="49">
        <v>0.43469999999999998</v>
      </c>
      <c r="I723" s="49">
        <v>0.184</v>
      </c>
      <c r="J723" s="49">
        <v>48.481099999999998</v>
      </c>
      <c r="K723" s="49">
        <v>0.20349999999999999</v>
      </c>
      <c r="L723" s="49">
        <v>100.8891</v>
      </c>
      <c r="M723" s="47"/>
      <c r="N723" s="50">
        <v>0.98358257181076314</v>
      </c>
      <c r="O723" s="50">
        <v>5.7237084057970011E-3</v>
      </c>
      <c r="P723" s="50">
        <v>0.22792206831676409</v>
      </c>
      <c r="Q723" s="50">
        <v>8.5631034025774079E-3</v>
      </c>
      <c r="R723" s="50">
        <v>3.8168159461229763E-3</v>
      </c>
      <c r="S723" s="50">
        <v>1.7700220083439431</v>
      </c>
      <c r="T723" s="50">
        <v>5.3397351516757223E-3</v>
      </c>
      <c r="U723" s="50">
        <v>3.0049700113776439</v>
      </c>
      <c r="V723" s="51">
        <v>88.592169771953536</v>
      </c>
      <c r="X723" s="47" t="s">
        <v>1687</v>
      </c>
      <c r="Y723" s="47" t="s">
        <v>1687</v>
      </c>
      <c r="Z723" s="47" t="s">
        <v>1687</v>
      </c>
      <c r="AA723" s="47" t="s">
        <v>1687</v>
      </c>
      <c r="AB723" s="47" t="s">
        <v>1687</v>
      </c>
      <c r="AC723" s="47" t="s">
        <v>1687</v>
      </c>
      <c r="AD723" s="47" t="s">
        <v>1687</v>
      </c>
      <c r="AE723" s="312"/>
      <c r="AF723" s="465" t="s">
        <v>1755</v>
      </c>
      <c r="AG723" s="343">
        <v>40</v>
      </c>
      <c r="AH723" s="343">
        <v>15</v>
      </c>
      <c r="AI723" s="343"/>
      <c r="AJ723" s="343"/>
      <c r="AK723" s="343"/>
      <c r="AL723" s="343"/>
      <c r="AM723" s="343"/>
      <c r="AN723" s="343"/>
      <c r="AO723" s="343"/>
      <c r="AP723" s="343"/>
      <c r="AQ723" s="343"/>
      <c r="AR723" s="343"/>
      <c r="AS723" s="343"/>
      <c r="AT723" s="343"/>
      <c r="AU723" s="343"/>
      <c r="AV723" s="343"/>
      <c r="AW723" s="343"/>
      <c r="AX723" s="343"/>
      <c r="AY723" s="343"/>
      <c r="AZ723" s="343"/>
      <c r="BA723" s="343"/>
      <c r="BB723" s="343"/>
      <c r="BC723" s="343"/>
      <c r="BD723" s="343"/>
      <c r="BE723" s="475"/>
      <c r="BF723" s="475"/>
      <c r="BG723" s="475"/>
      <c r="BH723" s="475"/>
      <c r="BI723" s="475"/>
      <c r="BJ723" s="475"/>
      <c r="BK723" s="475"/>
      <c r="BL723" s="475"/>
      <c r="BM723" s="475"/>
      <c r="BN723" s="475"/>
      <c r="BO723" s="475"/>
      <c r="BP723" s="306"/>
      <c r="BQ723" s="496"/>
      <c r="BR723" s="496"/>
      <c r="BS723" s="496"/>
      <c r="BT723" s="496"/>
      <c r="BU723" s="496"/>
      <c r="BV723" s="496"/>
    </row>
    <row r="724" spans="1:74" s="52" customFormat="1" ht="12.75">
      <c r="A724" s="64">
        <v>2996.2204340404778</v>
      </c>
      <c r="B724" s="46" t="s">
        <v>320</v>
      </c>
      <c r="C724" s="47" t="s">
        <v>325</v>
      </c>
      <c r="D724" s="48">
        <v>120.01</v>
      </c>
      <c r="E724" s="49">
        <v>40.0961</v>
      </c>
      <c r="F724" s="49">
        <v>0.20930000000000001</v>
      </c>
      <c r="G724" s="49">
        <v>11.3421</v>
      </c>
      <c r="H724" s="49">
        <v>0.4501</v>
      </c>
      <c r="I724" s="49">
        <v>0.1452</v>
      </c>
      <c r="J724" s="49">
        <v>48.3125</v>
      </c>
      <c r="K724" s="49">
        <v>0.20419999999999999</v>
      </c>
      <c r="L724" s="49">
        <v>100.7595</v>
      </c>
      <c r="M724" s="47"/>
      <c r="N724" s="50">
        <v>0.98455627053624706</v>
      </c>
      <c r="O724" s="50">
        <v>4.0633389709545083E-3</v>
      </c>
      <c r="P724" s="50">
        <v>0.23290986093381461</v>
      </c>
      <c r="Q724" s="50">
        <v>8.8897861814325324E-3</v>
      </c>
      <c r="R724" s="50">
        <v>3.0198875081645623E-3</v>
      </c>
      <c r="S724" s="50">
        <v>1.7685057120578103</v>
      </c>
      <c r="T724" s="50">
        <v>5.3721953334206537E-3</v>
      </c>
      <c r="U724" s="50">
        <v>3.0073170515218441</v>
      </c>
      <c r="V724" s="51">
        <v>88.362743646204791</v>
      </c>
      <c r="X724" s="47" t="s">
        <v>1687</v>
      </c>
      <c r="Y724" s="47" t="s">
        <v>1687</v>
      </c>
      <c r="Z724" s="47" t="s">
        <v>1687</v>
      </c>
      <c r="AA724" s="47" t="s">
        <v>1687</v>
      </c>
      <c r="AB724" s="47" t="s">
        <v>1687</v>
      </c>
      <c r="AC724" s="47" t="s">
        <v>1687</v>
      </c>
      <c r="AD724" s="47" t="s">
        <v>1687</v>
      </c>
      <c r="AE724" s="312"/>
      <c r="AF724" s="465" t="s">
        <v>1755</v>
      </c>
      <c r="AG724" s="343">
        <v>40</v>
      </c>
      <c r="AH724" s="343">
        <v>15</v>
      </c>
      <c r="AI724" s="343"/>
      <c r="AJ724" s="343"/>
      <c r="AK724" s="343"/>
      <c r="AL724" s="343"/>
      <c r="AM724" s="343"/>
      <c r="AN724" s="343"/>
      <c r="AO724" s="343"/>
      <c r="AP724" s="343"/>
      <c r="AQ724" s="343"/>
      <c r="AR724" s="343"/>
      <c r="AS724" s="343"/>
      <c r="AT724" s="343"/>
      <c r="AU724" s="343"/>
      <c r="AV724" s="343"/>
      <c r="AW724" s="343"/>
      <c r="AX724" s="343"/>
      <c r="AY724" s="343"/>
      <c r="AZ724" s="343"/>
      <c r="BA724" s="343"/>
      <c r="BB724" s="343"/>
      <c r="BC724" s="343"/>
      <c r="BD724" s="343"/>
      <c r="BE724" s="475"/>
      <c r="BF724" s="475"/>
      <c r="BG724" s="475"/>
      <c r="BH724" s="475"/>
      <c r="BI724" s="475"/>
      <c r="BJ724" s="475"/>
      <c r="BK724" s="475"/>
      <c r="BL724" s="475"/>
      <c r="BM724" s="475"/>
      <c r="BN724" s="475"/>
      <c r="BO724" s="475"/>
      <c r="BP724" s="306"/>
      <c r="BQ724" s="496"/>
      <c r="BR724" s="496"/>
      <c r="BS724" s="496"/>
      <c r="BT724" s="496"/>
      <c r="BU724" s="496"/>
      <c r="BV724" s="496"/>
    </row>
    <row r="725" spans="1:74" s="52" customFormat="1" ht="12.75">
      <c r="A725" s="64">
        <v>2996.2204340404778</v>
      </c>
      <c r="B725" s="46" t="s">
        <v>320</v>
      </c>
      <c r="C725" s="47" t="s">
        <v>325</v>
      </c>
      <c r="D725" s="48">
        <v>126.01</v>
      </c>
      <c r="E725" s="49">
        <v>40.139000000000003</v>
      </c>
      <c r="F725" s="49">
        <v>0.1638</v>
      </c>
      <c r="G725" s="49">
        <v>11.3323</v>
      </c>
      <c r="H725" s="49">
        <v>0.46150000000000002</v>
      </c>
      <c r="I725" s="49">
        <v>0.1583</v>
      </c>
      <c r="J725" s="49">
        <v>48.246000000000002</v>
      </c>
      <c r="K725" s="49">
        <v>0.2261</v>
      </c>
      <c r="L725" s="49">
        <v>100.727</v>
      </c>
      <c r="M725" s="47"/>
      <c r="N725" s="50">
        <v>0.9861286104177841</v>
      </c>
      <c r="O725" s="50">
        <v>3.1816787185558375E-3</v>
      </c>
      <c r="P725" s="50">
        <v>0.23283114166305485</v>
      </c>
      <c r="Q725" s="50">
        <v>9.1197431789687752E-3</v>
      </c>
      <c r="R725" s="50">
        <v>3.2940763777845349E-3</v>
      </c>
      <c r="S725" s="50">
        <v>1.7670012984738768</v>
      </c>
      <c r="T725" s="50">
        <v>5.9514833150793641E-3</v>
      </c>
      <c r="U725" s="50">
        <v>3.0075080321451044</v>
      </c>
      <c r="V725" s="51">
        <v>88.357467506272044</v>
      </c>
      <c r="X725" s="47" t="s">
        <v>1687</v>
      </c>
      <c r="Y725" s="47" t="s">
        <v>1687</v>
      </c>
      <c r="Z725" s="47" t="s">
        <v>1687</v>
      </c>
      <c r="AA725" s="47" t="s">
        <v>1687</v>
      </c>
      <c r="AB725" s="47" t="s">
        <v>1687</v>
      </c>
      <c r="AC725" s="47" t="s">
        <v>1687</v>
      </c>
      <c r="AD725" s="47" t="s">
        <v>1687</v>
      </c>
      <c r="AE725" s="312"/>
      <c r="AF725" s="465" t="s">
        <v>1755</v>
      </c>
      <c r="AG725" s="343">
        <v>40</v>
      </c>
      <c r="AH725" s="343">
        <v>15</v>
      </c>
      <c r="AI725" s="343"/>
      <c r="AJ725" s="343"/>
      <c r="AK725" s="343"/>
      <c r="AL725" s="343"/>
      <c r="AM725" s="343"/>
      <c r="AN725" s="343"/>
      <c r="AO725" s="343"/>
      <c r="AP725" s="343"/>
      <c r="AQ725" s="343"/>
      <c r="AR725" s="343"/>
      <c r="AS725" s="343"/>
      <c r="AT725" s="343"/>
      <c r="AU725" s="343"/>
      <c r="AV725" s="343"/>
      <c r="AW725" s="343"/>
      <c r="AX725" s="343"/>
      <c r="AY725" s="343"/>
      <c r="AZ725" s="343"/>
      <c r="BA725" s="343"/>
      <c r="BB725" s="343"/>
      <c r="BC725" s="343"/>
      <c r="BD725" s="343"/>
      <c r="BE725" s="475"/>
      <c r="BF725" s="475"/>
      <c r="BG725" s="475"/>
      <c r="BH725" s="475"/>
      <c r="BI725" s="475"/>
      <c r="BJ725" s="475"/>
      <c r="BK725" s="475"/>
      <c r="BL725" s="475"/>
      <c r="BM725" s="475"/>
      <c r="BN725" s="475"/>
      <c r="BO725" s="475"/>
      <c r="BP725" s="306"/>
      <c r="BQ725" s="496"/>
      <c r="BR725" s="496"/>
      <c r="BS725" s="496"/>
      <c r="BT725" s="496"/>
      <c r="BU725" s="496"/>
      <c r="BV725" s="496"/>
    </row>
    <row r="726" spans="1:74" s="52" customFormat="1" ht="12.75">
      <c r="A726" s="64">
        <v>2996.2204340404778</v>
      </c>
      <c r="B726" s="46" t="s">
        <v>320</v>
      </c>
      <c r="C726" s="47" t="s">
        <v>325</v>
      </c>
      <c r="D726" s="48">
        <v>132.01</v>
      </c>
      <c r="E726" s="49">
        <v>40.129199999999997</v>
      </c>
      <c r="F726" s="49">
        <v>0.16470000000000001</v>
      </c>
      <c r="G726" s="49">
        <v>11.3719</v>
      </c>
      <c r="H726" s="49">
        <v>0.45710000000000001</v>
      </c>
      <c r="I726" s="49">
        <v>0.15229999999999999</v>
      </c>
      <c r="J726" s="49">
        <v>48.344900000000003</v>
      </c>
      <c r="K726" s="49">
        <v>0.19320000000000001</v>
      </c>
      <c r="L726" s="49">
        <v>100.81330000000001</v>
      </c>
      <c r="M726" s="47"/>
      <c r="N726" s="50">
        <v>0.98516647816091796</v>
      </c>
      <c r="O726" s="50">
        <v>3.1968196658841443E-3</v>
      </c>
      <c r="P726" s="50">
        <v>0.23347379897420131</v>
      </c>
      <c r="Q726" s="50">
        <v>9.0261851476210967E-3</v>
      </c>
      <c r="R726" s="50">
        <v>3.166903037113577E-3</v>
      </c>
      <c r="S726" s="50">
        <v>1.7693279405281301</v>
      </c>
      <c r="T726" s="50">
        <v>5.0817569934457898E-3</v>
      </c>
      <c r="U726" s="50">
        <v>3.008439882507314</v>
      </c>
      <c r="V726" s="51">
        <v>88.342640493600896</v>
      </c>
      <c r="X726" s="47" t="s">
        <v>1687</v>
      </c>
      <c r="Y726" s="47" t="s">
        <v>1687</v>
      </c>
      <c r="Z726" s="47" t="s">
        <v>1687</v>
      </c>
      <c r="AA726" s="47" t="s">
        <v>1687</v>
      </c>
      <c r="AB726" s="47" t="s">
        <v>1687</v>
      </c>
      <c r="AC726" s="47" t="s">
        <v>1687</v>
      </c>
      <c r="AD726" s="47" t="s">
        <v>1687</v>
      </c>
      <c r="AE726" s="312"/>
      <c r="AF726" s="465" t="s">
        <v>1755</v>
      </c>
      <c r="AG726" s="343">
        <v>40</v>
      </c>
      <c r="AH726" s="343">
        <v>15</v>
      </c>
      <c r="AI726" s="343"/>
      <c r="AJ726" s="343"/>
      <c r="AK726" s="343"/>
      <c r="AL726" s="343"/>
      <c r="AM726" s="343"/>
      <c r="AN726" s="343"/>
      <c r="AO726" s="343"/>
      <c r="AP726" s="343"/>
      <c r="AQ726" s="343"/>
      <c r="AR726" s="343"/>
      <c r="AS726" s="343"/>
      <c r="AT726" s="343"/>
      <c r="AU726" s="343"/>
      <c r="AV726" s="343"/>
      <c r="AW726" s="343"/>
      <c r="AX726" s="343"/>
      <c r="AY726" s="343"/>
      <c r="AZ726" s="343"/>
      <c r="BA726" s="343"/>
      <c r="BB726" s="343"/>
      <c r="BC726" s="343"/>
      <c r="BD726" s="343"/>
      <c r="BE726" s="475"/>
      <c r="BF726" s="475"/>
      <c r="BG726" s="475"/>
      <c r="BH726" s="475"/>
      <c r="BI726" s="475"/>
      <c r="BJ726" s="475"/>
      <c r="BK726" s="475"/>
      <c r="BL726" s="475"/>
      <c r="BM726" s="475"/>
      <c r="BN726" s="475"/>
      <c r="BO726" s="475"/>
      <c r="BP726" s="306"/>
      <c r="BQ726" s="496"/>
      <c r="BR726" s="496"/>
      <c r="BS726" s="496"/>
      <c r="BT726" s="496"/>
      <c r="BU726" s="496"/>
      <c r="BV726" s="496"/>
    </row>
    <row r="727" spans="1:74" s="52" customFormat="1" ht="12.75">
      <c r="A727" s="64">
        <v>2996.2204340404778</v>
      </c>
      <c r="B727" s="46" t="s">
        <v>320</v>
      </c>
      <c r="C727" s="47" t="s">
        <v>325</v>
      </c>
      <c r="D727" s="48">
        <v>138.01</v>
      </c>
      <c r="E727" s="49">
        <v>40.306899999999999</v>
      </c>
      <c r="F727" s="49">
        <v>0.12870000000000001</v>
      </c>
      <c r="G727" s="49">
        <v>11.246</v>
      </c>
      <c r="H727" s="49">
        <v>0.41410000000000002</v>
      </c>
      <c r="I727" s="49">
        <v>0.15459999999999999</v>
      </c>
      <c r="J727" s="49">
        <v>48.478200000000001</v>
      </c>
      <c r="K727" s="49">
        <v>0.2107</v>
      </c>
      <c r="L727" s="49">
        <v>100.9392</v>
      </c>
      <c r="M727" s="47"/>
      <c r="N727" s="50">
        <v>0.98741063172323307</v>
      </c>
      <c r="O727" s="50">
        <v>2.4927134851794649E-3</v>
      </c>
      <c r="P727" s="50">
        <v>0.23039469470414348</v>
      </c>
      <c r="Q727" s="50">
        <v>8.1595747259983961E-3</v>
      </c>
      <c r="R727" s="50">
        <v>3.2078468803554807E-3</v>
      </c>
      <c r="S727" s="50">
        <v>1.7704082830169714</v>
      </c>
      <c r="T727" s="50">
        <v>5.5301967705263591E-3</v>
      </c>
      <c r="U727" s="50">
        <v>3.0076039413064075</v>
      </c>
      <c r="V727" s="51">
        <v>88.484888453806704</v>
      </c>
      <c r="X727" s="47" t="s">
        <v>1687</v>
      </c>
      <c r="Y727" s="47" t="s">
        <v>1687</v>
      </c>
      <c r="Z727" s="47" t="s">
        <v>1687</v>
      </c>
      <c r="AA727" s="47" t="s">
        <v>1687</v>
      </c>
      <c r="AB727" s="47" t="s">
        <v>1687</v>
      </c>
      <c r="AC727" s="47" t="s">
        <v>1687</v>
      </c>
      <c r="AD727" s="47" t="s">
        <v>1687</v>
      </c>
      <c r="AE727" s="312"/>
      <c r="AF727" s="465" t="s">
        <v>1755</v>
      </c>
      <c r="AG727" s="343">
        <v>40</v>
      </c>
      <c r="AH727" s="343">
        <v>15</v>
      </c>
      <c r="AI727" s="343"/>
      <c r="AJ727" s="343"/>
      <c r="AK727" s="343"/>
      <c r="AL727" s="343"/>
      <c r="AM727" s="343"/>
      <c r="AN727" s="343"/>
      <c r="AO727" s="343"/>
      <c r="AP727" s="343"/>
      <c r="AQ727" s="343"/>
      <c r="AR727" s="343"/>
      <c r="AS727" s="343"/>
      <c r="AT727" s="343"/>
      <c r="AU727" s="343"/>
      <c r="AV727" s="343"/>
      <c r="AW727" s="343"/>
      <c r="AX727" s="343"/>
      <c r="AY727" s="343"/>
      <c r="AZ727" s="343"/>
      <c r="BA727" s="343"/>
      <c r="BB727" s="343"/>
      <c r="BC727" s="343"/>
      <c r="BD727" s="343"/>
      <c r="BE727" s="475"/>
      <c r="BF727" s="475"/>
      <c r="BG727" s="475"/>
      <c r="BH727" s="475"/>
      <c r="BI727" s="475"/>
      <c r="BJ727" s="475"/>
      <c r="BK727" s="475"/>
      <c r="BL727" s="475"/>
      <c r="BM727" s="475"/>
      <c r="BN727" s="475"/>
      <c r="BO727" s="475"/>
      <c r="BP727" s="306"/>
      <c r="BQ727" s="496"/>
      <c r="BR727" s="496"/>
      <c r="BS727" s="496"/>
      <c r="BT727" s="496"/>
      <c r="BU727" s="496"/>
      <c r="BV727" s="496"/>
    </row>
    <row r="728" spans="1:74" s="52" customFormat="1" ht="12.75">
      <c r="A728" s="64">
        <v>2996.2204340404778</v>
      </c>
      <c r="B728" s="46" t="s">
        <v>320</v>
      </c>
      <c r="C728" s="47" t="s">
        <v>325</v>
      </c>
      <c r="D728" s="48">
        <v>144.01</v>
      </c>
      <c r="E728" s="49">
        <v>40.296500000000002</v>
      </c>
      <c r="F728" s="49">
        <v>0.121</v>
      </c>
      <c r="G728" s="49">
        <v>11.214499999999999</v>
      </c>
      <c r="H728" s="49">
        <v>0.43890000000000001</v>
      </c>
      <c r="I728" s="49">
        <v>0.1769</v>
      </c>
      <c r="J728" s="49">
        <v>48.314900000000002</v>
      </c>
      <c r="K728" s="49">
        <v>0.20630000000000001</v>
      </c>
      <c r="L728" s="49">
        <v>100.76900000000001</v>
      </c>
      <c r="M728" s="47"/>
      <c r="N728" s="50">
        <v>0.98881956342160693</v>
      </c>
      <c r="O728" s="50">
        <v>2.3475265294809239E-3</v>
      </c>
      <c r="P728" s="50">
        <v>0.23013656832946469</v>
      </c>
      <c r="Q728" s="50">
        <v>8.6628181303223008E-3</v>
      </c>
      <c r="R728" s="50">
        <v>3.6767431815137941E-3</v>
      </c>
      <c r="S728" s="50">
        <v>1.7674183273068631</v>
      </c>
      <c r="T728" s="50">
        <v>5.4238366201797431E-3</v>
      </c>
      <c r="U728" s="50">
        <v>3.0064853835194318</v>
      </c>
      <c r="V728" s="51">
        <v>88.47908666579329</v>
      </c>
      <c r="X728" s="47" t="s">
        <v>1687</v>
      </c>
      <c r="Y728" s="47" t="s">
        <v>1687</v>
      </c>
      <c r="Z728" s="47" t="s">
        <v>1687</v>
      </c>
      <c r="AA728" s="47" t="s">
        <v>1687</v>
      </c>
      <c r="AB728" s="47" t="s">
        <v>1687</v>
      </c>
      <c r="AC728" s="47" t="s">
        <v>1687</v>
      </c>
      <c r="AD728" s="47" t="s">
        <v>1687</v>
      </c>
      <c r="AE728" s="312"/>
      <c r="AF728" s="465" t="s">
        <v>1755</v>
      </c>
      <c r="AG728" s="343">
        <v>40</v>
      </c>
      <c r="AH728" s="343">
        <v>15</v>
      </c>
      <c r="AI728" s="343"/>
      <c r="AJ728" s="343"/>
      <c r="AK728" s="343"/>
      <c r="AL728" s="343"/>
      <c r="AM728" s="343"/>
      <c r="AN728" s="343"/>
      <c r="AO728" s="343"/>
      <c r="AP728" s="343"/>
      <c r="AQ728" s="343"/>
      <c r="AR728" s="343"/>
      <c r="AS728" s="343"/>
      <c r="AT728" s="343"/>
      <c r="AU728" s="343"/>
      <c r="AV728" s="343"/>
      <c r="AW728" s="343"/>
      <c r="AX728" s="343"/>
      <c r="AY728" s="343"/>
      <c r="AZ728" s="343"/>
      <c r="BA728" s="343"/>
      <c r="BB728" s="343"/>
      <c r="BC728" s="343"/>
      <c r="BD728" s="343"/>
      <c r="BE728" s="475"/>
      <c r="BF728" s="475"/>
      <c r="BG728" s="475"/>
      <c r="BH728" s="475"/>
      <c r="BI728" s="475"/>
      <c r="BJ728" s="475"/>
      <c r="BK728" s="475"/>
      <c r="BL728" s="475"/>
      <c r="BM728" s="475"/>
      <c r="BN728" s="475"/>
      <c r="BO728" s="475"/>
      <c r="BP728" s="306"/>
      <c r="BQ728" s="496"/>
      <c r="BR728" s="496"/>
      <c r="BS728" s="496"/>
      <c r="BT728" s="496"/>
      <c r="BU728" s="496"/>
      <c r="BV728" s="496"/>
    </row>
    <row r="729" spans="1:74" s="52" customFormat="1" ht="12.75">
      <c r="A729" s="64">
        <v>2996.2204340404778</v>
      </c>
      <c r="B729" s="46" t="s">
        <v>320</v>
      </c>
      <c r="C729" s="47" t="s">
        <v>325</v>
      </c>
      <c r="D729" s="48">
        <v>150.01</v>
      </c>
      <c r="E729" s="49">
        <v>40.094900000000003</v>
      </c>
      <c r="F729" s="49">
        <v>0.1421</v>
      </c>
      <c r="G729" s="49">
        <v>11.383599999999999</v>
      </c>
      <c r="H729" s="49">
        <v>0.43819999999999998</v>
      </c>
      <c r="I729" s="49">
        <v>0.11219999999999999</v>
      </c>
      <c r="J729" s="49">
        <v>48.4086</v>
      </c>
      <c r="K729" s="49">
        <v>0.21160000000000001</v>
      </c>
      <c r="L729" s="49">
        <v>100.7912</v>
      </c>
      <c r="M729" s="47"/>
      <c r="N729" s="50">
        <v>0.9846079059002335</v>
      </c>
      <c r="O729" s="50">
        <v>2.7589490283962026E-3</v>
      </c>
      <c r="P729" s="50">
        <v>0.23378131919424572</v>
      </c>
      <c r="Q729" s="50">
        <v>8.6554658971171559E-3</v>
      </c>
      <c r="R729" s="50">
        <v>2.3337416663117895E-3</v>
      </c>
      <c r="S729" s="50">
        <v>1.7721694775600507</v>
      </c>
      <c r="T729" s="50">
        <v>5.5673367966192168E-3</v>
      </c>
      <c r="U729" s="50">
        <v>3.0098741960429747</v>
      </c>
      <c r="V729" s="51">
        <v>88.345610491916702</v>
      </c>
      <c r="X729" s="47" t="s">
        <v>1687</v>
      </c>
      <c r="Y729" s="47" t="s">
        <v>1687</v>
      </c>
      <c r="Z729" s="47" t="s">
        <v>1687</v>
      </c>
      <c r="AA729" s="47" t="s">
        <v>1687</v>
      </c>
      <c r="AB729" s="47" t="s">
        <v>1687</v>
      </c>
      <c r="AC729" s="47" t="s">
        <v>1687</v>
      </c>
      <c r="AD729" s="47" t="s">
        <v>1687</v>
      </c>
      <c r="AE729" s="312"/>
      <c r="AF729" s="465" t="s">
        <v>1755</v>
      </c>
      <c r="AG729" s="343">
        <v>40</v>
      </c>
      <c r="AH729" s="343">
        <v>15</v>
      </c>
      <c r="AI729" s="343"/>
      <c r="AJ729" s="343"/>
      <c r="AK729" s="343"/>
      <c r="AL729" s="343"/>
      <c r="AM729" s="343"/>
      <c r="AN729" s="343"/>
      <c r="AO729" s="343"/>
      <c r="AP729" s="343"/>
      <c r="AQ729" s="343"/>
      <c r="AR729" s="343"/>
      <c r="AS729" s="343"/>
      <c r="AT729" s="343"/>
      <c r="AU729" s="343"/>
      <c r="AV729" s="343"/>
      <c r="AW729" s="343"/>
      <c r="AX729" s="343"/>
      <c r="AY729" s="343"/>
      <c r="AZ729" s="343"/>
      <c r="BA729" s="343"/>
      <c r="BB729" s="343"/>
      <c r="BC729" s="343"/>
      <c r="BD729" s="343"/>
      <c r="BE729" s="475"/>
      <c r="BF729" s="475"/>
      <c r="BG729" s="475"/>
      <c r="BH729" s="475"/>
      <c r="BI729" s="475"/>
      <c r="BJ729" s="475"/>
      <c r="BK729" s="475"/>
      <c r="BL729" s="475"/>
      <c r="BM729" s="475"/>
      <c r="BN729" s="475"/>
      <c r="BO729" s="475"/>
      <c r="BP729" s="306"/>
      <c r="BQ729" s="496"/>
      <c r="BR729" s="496"/>
      <c r="BS729" s="496"/>
      <c r="BT729" s="496"/>
      <c r="BU729" s="496"/>
      <c r="BV729" s="496"/>
    </row>
    <row r="730" spans="1:74" s="52" customFormat="1" ht="12.75">
      <c r="A730" s="64">
        <v>2996.2204340404778</v>
      </c>
      <c r="B730" s="46" t="s">
        <v>320</v>
      </c>
      <c r="C730" s="47" t="s">
        <v>325</v>
      </c>
      <c r="D730" s="48">
        <v>156.02000000000001</v>
      </c>
      <c r="E730" s="49">
        <v>39.950899999999997</v>
      </c>
      <c r="F730" s="49">
        <v>0.12720000000000001</v>
      </c>
      <c r="G730" s="49">
        <v>11.2973</v>
      </c>
      <c r="H730" s="49">
        <v>0.40439999999999998</v>
      </c>
      <c r="I730" s="49">
        <v>0.1787</v>
      </c>
      <c r="J730" s="49">
        <v>48.6113</v>
      </c>
      <c r="K730" s="49">
        <v>0.22189999999999999</v>
      </c>
      <c r="L730" s="49">
        <v>100.79170000000001</v>
      </c>
      <c r="M730" s="47"/>
      <c r="N730" s="50">
        <v>0.98139200167968377</v>
      </c>
      <c r="O730" s="50">
        <v>2.4704636785436414E-3</v>
      </c>
      <c r="P730" s="50">
        <v>0.23208474890309269</v>
      </c>
      <c r="Q730" s="50">
        <v>7.9904453601212736E-3</v>
      </c>
      <c r="R730" s="50">
        <v>3.7181442821290923E-3</v>
      </c>
      <c r="S730" s="50">
        <v>1.7801710243431808</v>
      </c>
      <c r="T730" s="50">
        <v>5.8402427164771899E-3</v>
      </c>
      <c r="U730" s="50">
        <v>3.0136670709632281</v>
      </c>
      <c r="V730" s="51">
        <v>88.466438909568552</v>
      </c>
      <c r="X730" s="47" t="s">
        <v>1687</v>
      </c>
      <c r="Y730" s="47" t="s">
        <v>1687</v>
      </c>
      <c r="Z730" s="47" t="s">
        <v>1687</v>
      </c>
      <c r="AA730" s="47" t="s">
        <v>1687</v>
      </c>
      <c r="AB730" s="47" t="s">
        <v>1687</v>
      </c>
      <c r="AC730" s="47" t="s">
        <v>1687</v>
      </c>
      <c r="AD730" s="47" t="s">
        <v>1687</v>
      </c>
      <c r="AE730" s="312"/>
      <c r="AF730" s="465" t="s">
        <v>1755</v>
      </c>
      <c r="AG730" s="343">
        <v>40</v>
      </c>
      <c r="AH730" s="343">
        <v>15</v>
      </c>
      <c r="AI730" s="343"/>
      <c r="AJ730" s="343"/>
      <c r="AK730" s="343"/>
      <c r="AL730" s="343"/>
      <c r="AM730" s="343"/>
      <c r="AN730" s="343"/>
      <c r="AO730" s="343"/>
      <c r="AP730" s="343"/>
      <c r="AQ730" s="343"/>
      <c r="AR730" s="343"/>
      <c r="AS730" s="343"/>
      <c r="AT730" s="343"/>
      <c r="AU730" s="343"/>
      <c r="AV730" s="343"/>
      <c r="AW730" s="343"/>
      <c r="AX730" s="343"/>
      <c r="AY730" s="343"/>
      <c r="AZ730" s="343"/>
      <c r="BA730" s="343"/>
      <c r="BB730" s="343"/>
      <c r="BC730" s="343"/>
      <c r="BD730" s="343"/>
      <c r="BE730" s="475"/>
      <c r="BF730" s="475"/>
      <c r="BG730" s="475"/>
      <c r="BH730" s="475"/>
      <c r="BI730" s="475"/>
      <c r="BJ730" s="475"/>
      <c r="BK730" s="475"/>
      <c r="BL730" s="475"/>
      <c r="BM730" s="475"/>
      <c r="BN730" s="475"/>
      <c r="BO730" s="475"/>
      <c r="BP730" s="306"/>
      <c r="BQ730" s="496"/>
      <c r="BR730" s="496"/>
      <c r="BS730" s="496"/>
      <c r="BT730" s="496"/>
      <c r="BU730" s="496"/>
      <c r="BV730" s="496"/>
    </row>
    <row r="731" spans="1:74" s="52" customFormat="1" ht="12.75">
      <c r="A731" s="64">
        <v>2996.2204340404778</v>
      </c>
      <c r="B731" s="46" t="s">
        <v>320</v>
      </c>
      <c r="C731" s="47" t="s">
        <v>325</v>
      </c>
      <c r="D731" s="48">
        <v>162.02000000000001</v>
      </c>
      <c r="E731" s="49">
        <v>40.216900000000003</v>
      </c>
      <c r="F731" s="49">
        <v>0.14979999999999999</v>
      </c>
      <c r="G731" s="49">
        <v>11.224299999999999</v>
      </c>
      <c r="H731" s="49">
        <v>0.4042</v>
      </c>
      <c r="I731" s="49">
        <v>0.1565</v>
      </c>
      <c r="J731" s="49">
        <v>48.448500000000003</v>
      </c>
      <c r="K731" s="49">
        <v>0.2147</v>
      </c>
      <c r="L731" s="49">
        <v>100.81489999999999</v>
      </c>
      <c r="M731" s="47"/>
      <c r="N731" s="50">
        <v>0.98638049428937458</v>
      </c>
      <c r="O731" s="50">
        <v>2.9048459958646005E-3</v>
      </c>
      <c r="P731" s="50">
        <v>0.23022429096298894</v>
      </c>
      <c r="Q731" s="50">
        <v>7.9739973279107697E-3</v>
      </c>
      <c r="R731" s="50">
        <v>3.2511422003631781E-3</v>
      </c>
      <c r="S731" s="50">
        <v>1.7714331404493899</v>
      </c>
      <c r="T731" s="50">
        <v>5.6419024930036178E-3</v>
      </c>
      <c r="U731" s="50">
        <v>3.0078098137188958</v>
      </c>
      <c r="V731" s="51">
        <v>88.498317077136335</v>
      </c>
      <c r="X731" s="47" t="s">
        <v>1687</v>
      </c>
      <c r="Y731" s="47" t="s">
        <v>1687</v>
      </c>
      <c r="Z731" s="47" t="s">
        <v>1687</v>
      </c>
      <c r="AA731" s="47" t="s">
        <v>1687</v>
      </c>
      <c r="AB731" s="47" t="s">
        <v>1687</v>
      </c>
      <c r="AC731" s="47" t="s">
        <v>1687</v>
      </c>
      <c r="AD731" s="47" t="s">
        <v>1687</v>
      </c>
      <c r="AE731" s="312"/>
      <c r="AF731" s="465" t="s">
        <v>1755</v>
      </c>
      <c r="AG731" s="343">
        <v>40</v>
      </c>
      <c r="AH731" s="343">
        <v>15</v>
      </c>
      <c r="AI731" s="343"/>
      <c r="AJ731" s="343"/>
      <c r="AK731" s="343"/>
      <c r="AL731" s="343"/>
      <c r="AM731" s="343"/>
      <c r="AN731" s="343"/>
      <c r="AO731" s="343"/>
      <c r="AP731" s="343"/>
      <c r="AQ731" s="343"/>
      <c r="AR731" s="343"/>
      <c r="AS731" s="343"/>
      <c r="AT731" s="343"/>
      <c r="AU731" s="343"/>
      <c r="AV731" s="343"/>
      <c r="AW731" s="343"/>
      <c r="AX731" s="343"/>
      <c r="AY731" s="343"/>
      <c r="AZ731" s="343"/>
      <c r="BA731" s="343"/>
      <c r="BB731" s="343"/>
      <c r="BC731" s="343"/>
      <c r="BD731" s="343"/>
      <c r="BE731" s="475"/>
      <c r="BF731" s="475"/>
      <c r="BG731" s="475"/>
      <c r="BH731" s="475"/>
      <c r="BI731" s="475"/>
      <c r="BJ731" s="475"/>
      <c r="BK731" s="475"/>
      <c r="BL731" s="475"/>
      <c r="BM731" s="475"/>
      <c r="BN731" s="475"/>
      <c r="BO731" s="475"/>
      <c r="BP731" s="306"/>
      <c r="BQ731" s="496"/>
      <c r="BR731" s="496"/>
      <c r="BS731" s="496"/>
      <c r="BT731" s="496"/>
      <c r="BU731" s="496"/>
      <c r="BV731" s="496"/>
    </row>
    <row r="732" spans="1:74" s="52" customFormat="1" ht="12.75">
      <c r="A732" s="64">
        <v>2996.2204340404778</v>
      </c>
      <c r="B732" s="46" t="s">
        <v>320</v>
      </c>
      <c r="C732" s="47" t="s">
        <v>325</v>
      </c>
      <c r="D732" s="48">
        <v>168.02</v>
      </c>
      <c r="E732" s="49">
        <v>39.9056</v>
      </c>
      <c r="F732" s="49">
        <v>0.1123</v>
      </c>
      <c r="G732" s="49">
        <v>11.300800000000001</v>
      </c>
      <c r="H732" s="49">
        <v>0.40129999999999999</v>
      </c>
      <c r="I732" s="49">
        <v>0.1963</v>
      </c>
      <c r="J732" s="49">
        <v>48.167999999999999</v>
      </c>
      <c r="K732" s="49">
        <v>0.20369999999999999</v>
      </c>
      <c r="L732" s="49">
        <v>100.288</v>
      </c>
      <c r="M732" s="47"/>
      <c r="N732" s="50">
        <v>0.98506410476739881</v>
      </c>
      <c r="O732" s="50">
        <v>2.1917237824367877E-3</v>
      </c>
      <c r="P732" s="50">
        <v>0.23328984350661625</v>
      </c>
      <c r="Q732" s="50">
        <v>7.9678968092942899E-3</v>
      </c>
      <c r="R732" s="50">
        <v>4.1042772250975412E-3</v>
      </c>
      <c r="S732" s="50">
        <v>1.7725472002943854</v>
      </c>
      <c r="T732" s="50">
        <v>5.3874012824987084E-3</v>
      </c>
      <c r="U732" s="50">
        <v>3.0105524476677274</v>
      </c>
      <c r="V732" s="51">
        <v>88.36945183420589</v>
      </c>
      <c r="X732" s="47" t="s">
        <v>1687</v>
      </c>
      <c r="Y732" s="47" t="s">
        <v>1687</v>
      </c>
      <c r="Z732" s="47" t="s">
        <v>1687</v>
      </c>
      <c r="AA732" s="47" t="s">
        <v>1687</v>
      </c>
      <c r="AB732" s="47" t="s">
        <v>1687</v>
      </c>
      <c r="AC732" s="47" t="s">
        <v>1687</v>
      </c>
      <c r="AD732" s="47" t="s">
        <v>1687</v>
      </c>
      <c r="AE732" s="312"/>
      <c r="AF732" s="465" t="s">
        <v>1755</v>
      </c>
      <c r="AG732" s="343">
        <v>40</v>
      </c>
      <c r="AH732" s="343">
        <v>15</v>
      </c>
      <c r="AI732" s="343"/>
      <c r="AJ732" s="343"/>
      <c r="AK732" s="343"/>
      <c r="AL732" s="343"/>
      <c r="AM732" s="343"/>
      <c r="AN732" s="343"/>
      <c r="AO732" s="343"/>
      <c r="AP732" s="343"/>
      <c r="AQ732" s="343"/>
      <c r="AR732" s="343"/>
      <c r="AS732" s="343"/>
      <c r="AT732" s="343"/>
      <c r="AU732" s="343"/>
      <c r="AV732" s="343"/>
      <c r="AW732" s="343"/>
      <c r="AX732" s="343"/>
      <c r="AY732" s="343"/>
      <c r="AZ732" s="343"/>
      <c r="BA732" s="343"/>
      <c r="BB732" s="343"/>
      <c r="BC732" s="343"/>
      <c r="BD732" s="343"/>
      <c r="BE732" s="475"/>
      <c r="BF732" s="475"/>
      <c r="BG732" s="475"/>
      <c r="BH732" s="475"/>
      <c r="BI732" s="475"/>
      <c r="BJ732" s="475"/>
      <c r="BK732" s="475"/>
      <c r="BL732" s="475"/>
      <c r="BM732" s="475"/>
      <c r="BN732" s="475"/>
      <c r="BO732" s="475"/>
      <c r="BP732" s="306"/>
      <c r="BQ732" s="496"/>
      <c r="BR732" s="496"/>
      <c r="BS732" s="496"/>
      <c r="BT732" s="496"/>
      <c r="BU732" s="496"/>
      <c r="BV732" s="496"/>
    </row>
    <row r="733" spans="1:74" s="52" customFormat="1" ht="12.75">
      <c r="A733" s="64">
        <v>2996.2204340404778</v>
      </c>
      <c r="B733" s="46" t="s">
        <v>320</v>
      </c>
      <c r="C733" s="47" t="s">
        <v>325</v>
      </c>
      <c r="D733" s="48">
        <v>174.02</v>
      </c>
      <c r="E733" s="49">
        <v>40.087499999999999</v>
      </c>
      <c r="F733" s="49">
        <v>0.12959999999999999</v>
      </c>
      <c r="G733" s="49">
        <v>11.212400000000001</v>
      </c>
      <c r="H733" s="49">
        <v>0.43140000000000001</v>
      </c>
      <c r="I733" s="49">
        <v>0.13070000000000001</v>
      </c>
      <c r="J733" s="49">
        <v>48.555</v>
      </c>
      <c r="K733" s="49">
        <v>0.20780000000000001</v>
      </c>
      <c r="L733" s="49">
        <v>100.7544</v>
      </c>
      <c r="M733" s="47"/>
      <c r="N733" s="50">
        <v>0.98420410134384784</v>
      </c>
      <c r="O733" s="50">
        <v>2.5156870499390156E-3</v>
      </c>
      <c r="P733" s="50">
        <v>0.23021349294148188</v>
      </c>
      <c r="Q733" s="50">
        <v>8.5192277896613284E-3</v>
      </c>
      <c r="R733" s="50">
        <v>2.717925350226723E-3</v>
      </c>
      <c r="S733" s="50">
        <v>1.7771279672301192</v>
      </c>
      <c r="T733" s="50">
        <v>5.4661228509979391E-3</v>
      </c>
      <c r="U733" s="50">
        <v>3.010764524556274</v>
      </c>
      <c r="V733" s="51">
        <v>88.531423402085181</v>
      </c>
      <c r="X733" s="47" t="s">
        <v>1687</v>
      </c>
      <c r="Y733" s="47" t="s">
        <v>1687</v>
      </c>
      <c r="Z733" s="47" t="s">
        <v>1687</v>
      </c>
      <c r="AA733" s="47" t="s">
        <v>1687</v>
      </c>
      <c r="AB733" s="47" t="s">
        <v>1687</v>
      </c>
      <c r="AC733" s="47" t="s">
        <v>1687</v>
      </c>
      <c r="AD733" s="47" t="s">
        <v>1687</v>
      </c>
      <c r="AE733" s="312"/>
      <c r="AF733" s="465" t="s">
        <v>1755</v>
      </c>
      <c r="AG733" s="343">
        <v>40</v>
      </c>
      <c r="AH733" s="343">
        <v>15</v>
      </c>
      <c r="AI733" s="343"/>
      <c r="AJ733" s="343"/>
      <c r="AK733" s="343"/>
      <c r="AL733" s="343"/>
      <c r="AM733" s="343"/>
      <c r="AN733" s="343"/>
      <c r="AO733" s="343"/>
      <c r="AP733" s="343"/>
      <c r="AQ733" s="343"/>
      <c r="AR733" s="343"/>
      <c r="AS733" s="343"/>
      <c r="AT733" s="343"/>
      <c r="AU733" s="343"/>
      <c r="AV733" s="343"/>
      <c r="AW733" s="343"/>
      <c r="AX733" s="343"/>
      <c r="AY733" s="343"/>
      <c r="AZ733" s="343"/>
      <c r="BA733" s="343"/>
      <c r="BB733" s="343"/>
      <c r="BC733" s="343"/>
      <c r="BD733" s="343"/>
      <c r="BE733" s="475"/>
      <c r="BF733" s="475"/>
      <c r="BG733" s="475"/>
      <c r="BH733" s="475"/>
      <c r="BI733" s="475"/>
      <c r="BJ733" s="475"/>
      <c r="BK733" s="475"/>
      <c r="BL733" s="475"/>
      <c r="BM733" s="475"/>
      <c r="BN733" s="475"/>
      <c r="BO733" s="475"/>
      <c r="BP733" s="306"/>
      <c r="BQ733" s="496"/>
      <c r="BR733" s="496"/>
      <c r="BS733" s="496"/>
      <c r="BT733" s="496"/>
      <c r="BU733" s="496"/>
      <c r="BV733" s="496"/>
    </row>
    <row r="734" spans="1:74" s="52" customFormat="1" ht="12.75">
      <c r="A734" s="64">
        <v>2996.2204340404778</v>
      </c>
      <c r="B734" s="46" t="s">
        <v>320</v>
      </c>
      <c r="C734" s="47" t="s">
        <v>325</v>
      </c>
      <c r="D734" s="48">
        <v>180.02</v>
      </c>
      <c r="E734" s="49">
        <v>39.993400000000001</v>
      </c>
      <c r="F734" s="49">
        <v>0.10299999999999999</v>
      </c>
      <c r="G734" s="49">
        <v>11.3207</v>
      </c>
      <c r="H734" s="49">
        <v>0.38900000000000001</v>
      </c>
      <c r="I734" s="49">
        <v>0.1709</v>
      </c>
      <c r="J734" s="49">
        <v>48.257100000000001</v>
      </c>
      <c r="K734" s="49">
        <v>0.20799999999999999</v>
      </c>
      <c r="L734" s="49">
        <v>100.44210000000001</v>
      </c>
      <c r="M734" s="47"/>
      <c r="N734" s="50">
        <v>0.98555151170119837</v>
      </c>
      <c r="O734" s="50">
        <v>2.0067979160726195E-3</v>
      </c>
      <c r="P734" s="50">
        <v>0.23330297526505919</v>
      </c>
      <c r="Q734" s="50">
        <v>7.7105346881775417E-3</v>
      </c>
      <c r="R734" s="50">
        <v>3.5671289039000795E-3</v>
      </c>
      <c r="S734" s="50">
        <v>1.7728041784977491</v>
      </c>
      <c r="T734" s="50">
        <v>5.4917654944994431E-3</v>
      </c>
      <c r="U734" s="50">
        <v>3.0104348924666566</v>
      </c>
      <c r="V734" s="51">
        <v>88.370363226736998</v>
      </c>
      <c r="X734" s="47" t="s">
        <v>1687</v>
      </c>
      <c r="Y734" s="47" t="s">
        <v>1687</v>
      </c>
      <c r="Z734" s="47" t="s">
        <v>1687</v>
      </c>
      <c r="AA734" s="47" t="s">
        <v>1687</v>
      </c>
      <c r="AB734" s="47" t="s">
        <v>1687</v>
      </c>
      <c r="AC734" s="47" t="s">
        <v>1687</v>
      </c>
      <c r="AD734" s="47" t="s">
        <v>1687</v>
      </c>
      <c r="AE734" s="312"/>
      <c r="AF734" s="465" t="s">
        <v>1755</v>
      </c>
      <c r="AG734" s="343">
        <v>40</v>
      </c>
      <c r="AH734" s="343">
        <v>15</v>
      </c>
      <c r="AI734" s="343"/>
      <c r="AJ734" s="343"/>
      <c r="AK734" s="343"/>
      <c r="AL734" s="343"/>
      <c r="AM734" s="343"/>
      <c r="AN734" s="343"/>
      <c r="AO734" s="343"/>
      <c r="AP734" s="343"/>
      <c r="AQ734" s="343"/>
      <c r="AR734" s="343"/>
      <c r="AS734" s="343"/>
      <c r="AT734" s="343"/>
      <c r="AU734" s="343"/>
      <c r="AV734" s="343"/>
      <c r="AW734" s="343"/>
      <c r="AX734" s="343"/>
      <c r="AY734" s="343"/>
      <c r="AZ734" s="343"/>
      <c r="BA734" s="343"/>
      <c r="BB734" s="343"/>
      <c r="BC734" s="343"/>
      <c r="BD734" s="343"/>
      <c r="BE734" s="475"/>
      <c r="BF734" s="475"/>
      <c r="BG734" s="475"/>
      <c r="BH734" s="475"/>
      <c r="BI734" s="475"/>
      <c r="BJ734" s="475"/>
      <c r="BK734" s="475"/>
      <c r="BL734" s="475"/>
      <c r="BM734" s="475"/>
      <c r="BN734" s="475"/>
      <c r="BO734" s="475"/>
      <c r="BP734" s="306"/>
      <c r="BQ734" s="496"/>
      <c r="BR734" s="496"/>
      <c r="BS734" s="496"/>
      <c r="BT734" s="496"/>
      <c r="BU734" s="496"/>
      <c r="BV734" s="496"/>
    </row>
    <row r="735" spans="1:74" s="52" customFormat="1" ht="12.75">
      <c r="A735" s="64">
        <v>2996.2204340404778</v>
      </c>
      <c r="B735" s="46" t="s">
        <v>320</v>
      </c>
      <c r="C735" s="47" t="s">
        <v>325</v>
      </c>
      <c r="D735" s="48">
        <v>186.02</v>
      </c>
      <c r="E735" s="49">
        <v>40.1462</v>
      </c>
      <c r="F735" s="49">
        <v>0.12280000000000001</v>
      </c>
      <c r="G735" s="49">
        <v>11.2881</v>
      </c>
      <c r="H735" s="49">
        <v>0.41339999999999999</v>
      </c>
      <c r="I735" s="49">
        <v>0.15459999999999999</v>
      </c>
      <c r="J735" s="49">
        <v>48.445900000000002</v>
      </c>
      <c r="K735" s="49">
        <v>0.21759999999999999</v>
      </c>
      <c r="L735" s="49">
        <v>100.7886</v>
      </c>
      <c r="M735" s="47"/>
      <c r="N735" s="50">
        <v>0.98553516997449098</v>
      </c>
      <c r="O735" s="50">
        <v>2.3834248619269832E-3</v>
      </c>
      <c r="P735" s="50">
        <v>0.23174187981780889</v>
      </c>
      <c r="Q735" s="50">
        <v>8.1628543612746584E-3</v>
      </c>
      <c r="R735" s="50">
        <v>3.2145701838682409E-3</v>
      </c>
      <c r="S735" s="50">
        <v>1.7729368112701875</v>
      </c>
      <c r="T735" s="50">
        <v>5.7232698320977193E-3</v>
      </c>
      <c r="U735" s="50">
        <v>3.009697980301655</v>
      </c>
      <c r="V735" s="51">
        <v>88.43994896299138</v>
      </c>
      <c r="X735" s="47" t="s">
        <v>1687</v>
      </c>
      <c r="Y735" s="47" t="s">
        <v>1687</v>
      </c>
      <c r="Z735" s="47" t="s">
        <v>1687</v>
      </c>
      <c r="AA735" s="47" t="s">
        <v>1687</v>
      </c>
      <c r="AB735" s="47" t="s">
        <v>1687</v>
      </c>
      <c r="AC735" s="47" t="s">
        <v>1687</v>
      </c>
      <c r="AD735" s="47" t="s">
        <v>1687</v>
      </c>
      <c r="AE735" s="312"/>
      <c r="AF735" s="465" t="s">
        <v>1755</v>
      </c>
      <c r="AG735" s="343">
        <v>40</v>
      </c>
      <c r="AH735" s="343">
        <v>15</v>
      </c>
      <c r="AI735" s="343"/>
      <c r="AJ735" s="343"/>
      <c r="AK735" s="343"/>
      <c r="AL735" s="343"/>
      <c r="AM735" s="343"/>
      <c r="AN735" s="343"/>
      <c r="AO735" s="343"/>
      <c r="AP735" s="343"/>
      <c r="AQ735" s="343"/>
      <c r="AR735" s="343"/>
      <c r="AS735" s="343"/>
      <c r="AT735" s="343"/>
      <c r="AU735" s="343"/>
      <c r="AV735" s="343"/>
      <c r="AW735" s="343"/>
      <c r="AX735" s="343"/>
      <c r="AY735" s="343"/>
      <c r="AZ735" s="343"/>
      <c r="BA735" s="343"/>
      <c r="BB735" s="343"/>
      <c r="BC735" s="343"/>
      <c r="BD735" s="343"/>
      <c r="BE735" s="475"/>
      <c r="BF735" s="475"/>
      <c r="BG735" s="475"/>
      <c r="BH735" s="475"/>
      <c r="BI735" s="475"/>
      <c r="BJ735" s="475"/>
      <c r="BK735" s="475"/>
      <c r="BL735" s="475"/>
      <c r="BM735" s="475"/>
      <c r="BN735" s="475"/>
      <c r="BO735" s="475"/>
      <c r="BP735" s="306"/>
      <c r="BQ735" s="496"/>
      <c r="BR735" s="496"/>
      <c r="BS735" s="496"/>
      <c r="BT735" s="496"/>
      <c r="BU735" s="496"/>
      <c r="BV735" s="496"/>
    </row>
    <row r="736" spans="1:74" s="52" customFormat="1" ht="12.75">
      <c r="A736" s="64">
        <v>2996.2204340404778</v>
      </c>
      <c r="B736" s="46" t="s">
        <v>320</v>
      </c>
      <c r="C736" s="47" t="s">
        <v>325</v>
      </c>
      <c r="D736" s="48">
        <v>192.02</v>
      </c>
      <c r="E736" s="49">
        <v>40.1432</v>
      </c>
      <c r="F736" s="49">
        <v>0.1123</v>
      </c>
      <c r="G736" s="49">
        <v>11.3406</v>
      </c>
      <c r="H736" s="49">
        <v>0.42220000000000002</v>
      </c>
      <c r="I736" s="49">
        <v>0.19</v>
      </c>
      <c r="J736" s="49">
        <v>48.538899999999998</v>
      </c>
      <c r="K736" s="49">
        <v>0.19789999999999999</v>
      </c>
      <c r="L736" s="49">
        <v>100.9451</v>
      </c>
      <c r="M736" s="47"/>
      <c r="N736" s="50">
        <v>0.98444895245634789</v>
      </c>
      <c r="O736" s="50">
        <v>2.1773907988422961E-3</v>
      </c>
      <c r="P736" s="50">
        <v>0.23258046717582623</v>
      </c>
      <c r="Q736" s="50">
        <v>8.3280501813841196E-3</v>
      </c>
      <c r="R736" s="50">
        <v>3.9465767423797456E-3</v>
      </c>
      <c r="S736" s="50">
        <v>1.7745150523692337</v>
      </c>
      <c r="T736" s="50">
        <v>5.1997762219533018E-3</v>
      </c>
      <c r="U736" s="50">
        <v>3.011196265945967</v>
      </c>
      <c r="V736" s="51">
        <v>88.412087770065668</v>
      </c>
      <c r="X736" s="47" t="s">
        <v>1687</v>
      </c>
      <c r="Y736" s="47" t="s">
        <v>1687</v>
      </c>
      <c r="Z736" s="47" t="s">
        <v>1687</v>
      </c>
      <c r="AA736" s="47" t="s">
        <v>1687</v>
      </c>
      <c r="AB736" s="47" t="s">
        <v>1687</v>
      </c>
      <c r="AC736" s="47" t="s">
        <v>1687</v>
      </c>
      <c r="AD736" s="47" t="s">
        <v>1687</v>
      </c>
      <c r="AE736" s="312"/>
      <c r="AF736" s="465" t="s">
        <v>1755</v>
      </c>
      <c r="AG736" s="343">
        <v>40</v>
      </c>
      <c r="AH736" s="343">
        <v>15</v>
      </c>
      <c r="AI736" s="343"/>
      <c r="AJ736" s="343"/>
      <c r="AK736" s="343"/>
      <c r="AL736" s="343"/>
      <c r="AM736" s="343"/>
      <c r="AN736" s="343"/>
      <c r="AO736" s="343"/>
      <c r="AP736" s="343"/>
      <c r="AQ736" s="343"/>
      <c r="AR736" s="343"/>
      <c r="AS736" s="343"/>
      <c r="AT736" s="343"/>
      <c r="AU736" s="343"/>
      <c r="AV736" s="343"/>
      <c r="AW736" s="343"/>
      <c r="AX736" s="343"/>
      <c r="AY736" s="343"/>
      <c r="AZ736" s="343"/>
      <c r="BA736" s="343"/>
      <c r="BB736" s="343"/>
      <c r="BC736" s="343"/>
      <c r="BD736" s="343"/>
      <c r="BE736" s="475"/>
      <c r="BF736" s="475"/>
      <c r="BG736" s="475"/>
      <c r="BH736" s="475"/>
      <c r="BI736" s="475"/>
      <c r="BJ736" s="475"/>
      <c r="BK736" s="475"/>
      <c r="BL736" s="475"/>
      <c r="BM736" s="475"/>
      <c r="BN736" s="475"/>
      <c r="BO736" s="475"/>
      <c r="BP736" s="306"/>
      <c r="BQ736" s="496"/>
      <c r="BR736" s="496"/>
      <c r="BS736" s="496"/>
      <c r="BT736" s="496"/>
      <c r="BU736" s="496"/>
      <c r="BV736" s="496"/>
    </row>
    <row r="737" spans="1:74" s="52" customFormat="1" ht="12.75">
      <c r="A737" s="64">
        <v>2996.2204340404778</v>
      </c>
      <c r="B737" s="46" t="s">
        <v>320</v>
      </c>
      <c r="C737" s="47" t="s">
        <v>325</v>
      </c>
      <c r="D737" s="48">
        <v>198.02</v>
      </c>
      <c r="E737" s="49">
        <v>40.051900000000003</v>
      </c>
      <c r="F737" s="49">
        <v>8.5599999999999996E-2</v>
      </c>
      <c r="G737" s="49">
        <v>11.1762</v>
      </c>
      <c r="H737" s="49">
        <v>0.44180000000000003</v>
      </c>
      <c r="I737" s="49">
        <v>9.2100000000000001E-2</v>
      </c>
      <c r="J737" s="49">
        <v>48.4148</v>
      </c>
      <c r="K737" s="49">
        <v>0.22220000000000001</v>
      </c>
      <c r="L737" s="49">
        <v>100.48460000000001</v>
      </c>
      <c r="M737" s="47"/>
      <c r="N737" s="50">
        <v>0.98589425520818164</v>
      </c>
      <c r="O737" s="50">
        <v>1.6659286326782641E-3</v>
      </c>
      <c r="P737" s="50">
        <v>0.23006861167241566</v>
      </c>
      <c r="Q737" s="50">
        <v>8.7473563009528091E-3</v>
      </c>
      <c r="R737" s="50">
        <v>1.9202270455771166E-3</v>
      </c>
      <c r="S737" s="50">
        <v>1.7766173562072571</v>
      </c>
      <c r="T737" s="50">
        <v>5.8601524593992083E-3</v>
      </c>
      <c r="U737" s="50">
        <v>3.0107738875264616</v>
      </c>
      <c r="V737" s="51">
        <v>88.534897071338307</v>
      </c>
      <c r="X737" s="47" t="s">
        <v>1687</v>
      </c>
      <c r="Y737" s="47" t="s">
        <v>1687</v>
      </c>
      <c r="Z737" s="47" t="s">
        <v>1687</v>
      </c>
      <c r="AA737" s="47" t="s">
        <v>1687</v>
      </c>
      <c r="AB737" s="47" t="s">
        <v>1687</v>
      </c>
      <c r="AC737" s="47" t="s">
        <v>1687</v>
      </c>
      <c r="AD737" s="47" t="s">
        <v>1687</v>
      </c>
      <c r="AE737" s="312"/>
      <c r="AF737" s="465" t="s">
        <v>1755</v>
      </c>
      <c r="AG737" s="343">
        <v>40</v>
      </c>
      <c r="AH737" s="343">
        <v>15</v>
      </c>
      <c r="AI737" s="343"/>
      <c r="AJ737" s="343"/>
      <c r="AK737" s="343"/>
      <c r="AL737" s="343"/>
      <c r="AM737" s="343"/>
      <c r="AN737" s="343"/>
      <c r="AO737" s="343"/>
      <c r="AP737" s="343"/>
      <c r="AQ737" s="343"/>
      <c r="AR737" s="343"/>
      <c r="AS737" s="343"/>
      <c r="AT737" s="343"/>
      <c r="AU737" s="343"/>
      <c r="AV737" s="343"/>
      <c r="AW737" s="343"/>
      <c r="AX737" s="343"/>
      <c r="AY737" s="343"/>
      <c r="AZ737" s="343"/>
      <c r="BA737" s="343"/>
      <c r="BB737" s="343"/>
      <c r="BC737" s="343"/>
      <c r="BD737" s="343"/>
      <c r="BE737" s="475"/>
      <c r="BF737" s="475"/>
      <c r="BG737" s="475"/>
      <c r="BH737" s="475"/>
      <c r="BI737" s="475"/>
      <c r="BJ737" s="475"/>
      <c r="BK737" s="475"/>
      <c r="BL737" s="475"/>
      <c r="BM737" s="475"/>
      <c r="BN737" s="475"/>
      <c r="BO737" s="475"/>
      <c r="BP737" s="306"/>
      <c r="BQ737" s="496"/>
      <c r="BR737" s="496"/>
      <c r="BS737" s="496"/>
      <c r="BT737" s="496"/>
      <c r="BU737" s="496"/>
      <c r="BV737" s="496"/>
    </row>
    <row r="738" spans="1:74" s="52" customFormat="1" ht="12.75">
      <c r="A738" s="64">
        <v>2996.2204340404778</v>
      </c>
      <c r="B738" s="46" t="s">
        <v>320</v>
      </c>
      <c r="C738" s="47" t="s">
        <v>325</v>
      </c>
      <c r="D738" s="48">
        <v>204.02</v>
      </c>
      <c r="E738" s="49">
        <v>39.965899999999998</v>
      </c>
      <c r="F738" s="49">
        <v>0.14000000000000001</v>
      </c>
      <c r="G738" s="49">
        <v>11.6266</v>
      </c>
      <c r="H738" s="49">
        <v>0.41199999999999998</v>
      </c>
      <c r="I738" s="49">
        <v>0.16250000000000001</v>
      </c>
      <c r="J738" s="49">
        <v>48.654800000000002</v>
      </c>
      <c r="K738" s="49">
        <v>0.2041</v>
      </c>
      <c r="L738" s="49">
        <v>101.16590000000001</v>
      </c>
      <c r="M738" s="47"/>
      <c r="N738" s="50">
        <v>0.97951120145799919</v>
      </c>
      <c r="O738" s="50">
        <v>2.7128342522766357E-3</v>
      </c>
      <c r="P738" s="50">
        <v>0.23830246504465161</v>
      </c>
      <c r="Q738" s="50">
        <v>8.1219613389032289E-3</v>
      </c>
      <c r="R738" s="50">
        <v>3.3733306631060899E-3</v>
      </c>
      <c r="S738" s="50">
        <v>1.7776818843429663</v>
      </c>
      <c r="T738" s="50">
        <v>5.359452937545044E-3</v>
      </c>
      <c r="U738" s="50">
        <v>3.0150631300374484</v>
      </c>
      <c r="V738" s="51">
        <v>88.179349451941974</v>
      </c>
      <c r="X738" s="47" t="s">
        <v>1687</v>
      </c>
      <c r="Y738" s="47" t="s">
        <v>1687</v>
      </c>
      <c r="Z738" s="47" t="s">
        <v>1687</v>
      </c>
      <c r="AA738" s="47" t="s">
        <v>1687</v>
      </c>
      <c r="AB738" s="47" t="s">
        <v>1687</v>
      </c>
      <c r="AC738" s="47" t="s">
        <v>1687</v>
      </c>
      <c r="AD738" s="47" t="s">
        <v>1687</v>
      </c>
      <c r="AE738" s="312"/>
      <c r="AF738" s="465" t="s">
        <v>1755</v>
      </c>
      <c r="AG738" s="343">
        <v>40</v>
      </c>
      <c r="AH738" s="343">
        <v>15</v>
      </c>
      <c r="AI738" s="343"/>
      <c r="AJ738" s="343"/>
      <c r="AK738" s="343"/>
      <c r="AL738" s="343"/>
      <c r="AM738" s="343"/>
      <c r="AN738" s="343"/>
      <c r="AO738" s="343"/>
      <c r="AP738" s="343"/>
      <c r="AQ738" s="343"/>
      <c r="AR738" s="343"/>
      <c r="AS738" s="343"/>
      <c r="AT738" s="343"/>
      <c r="AU738" s="343"/>
      <c r="AV738" s="343"/>
      <c r="AW738" s="343"/>
      <c r="AX738" s="343"/>
      <c r="AY738" s="343"/>
      <c r="AZ738" s="343"/>
      <c r="BA738" s="343"/>
      <c r="BB738" s="343"/>
      <c r="BC738" s="343"/>
      <c r="BD738" s="343"/>
      <c r="BE738" s="475"/>
      <c r="BF738" s="475"/>
      <c r="BG738" s="475"/>
      <c r="BH738" s="475"/>
      <c r="BI738" s="475"/>
      <c r="BJ738" s="475"/>
      <c r="BK738" s="475"/>
      <c r="BL738" s="475"/>
      <c r="BM738" s="475"/>
      <c r="BN738" s="475"/>
      <c r="BO738" s="475"/>
      <c r="BP738" s="306"/>
      <c r="BQ738" s="496"/>
      <c r="BR738" s="496"/>
      <c r="BS738" s="496"/>
      <c r="BT738" s="496"/>
      <c r="BU738" s="496"/>
      <c r="BV738" s="496"/>
    </row>
    <row r="739" spans="1:74" s="52" customFormat="1" ht="12.75">
      <c r="A739" s="64">
        <v>2996.2204340404778</v>
      </c>
      <c r="B739" s="46" t="s">
        <v>320</v>
      </c>
      <c r="C739" s="47" t="s">
        <v>325</v>
      </c>
      <c r="D739" s="48">
        <v>210.02</v>
      </c>
      <c r="E739" s="49">
        <v>40.040300000000002</v>
      </c>
      <c r="F739" s="49">
        <v>0.13539999999999999</v>
      </c>
      <c r="G739" s="49">
        <v>11.283899999999999</v>
      </c>
      <c r="H739" s="49">
        <v>0.45429999999999998</v>
      </c>
      <c r="I739" s="49">
        <v>0.17460000000000001</v>
      </c>
      <c r="J739" s="49">
        <v>48.519199999999998</v>
      </c>
      <c r="K739" s="49">
        <v>0.20849999999999999</v>
      </c>
      <c r="L739" s="49">
        <v>100.81619999999999</v>
      </c>
      <c r="M739" s="47"/>
      <c r="N739" s="50">
        <v>0.98315307847059208</v>
      </c>
      <c r="O739" s="50">
        <v>2.6285600322985482E-3</v>
      </c>
      <c r="P739" s="50">
        <v>0.23170694084198362</v>
      </c>
      <c r="Q739" s="50">
        <v>8.9724376665075312E-3</v>
      </c>
      <c r="R739" s="50">
        <v>3.6312303472248193E-3</v>
      </c>
      <c r="S739" s="50">
        <v>1.7760124164973412</v>
      </c>
      <c r="T739" s="50">
        <v>5.4851376088634113E-3</v>
      </c>
      <c r="U739" s="50">
        <v>3.0115898014648113</v>
      </c>
      <c r="V739" s="51">
        <v>88.45919675003546</v>
      </c>
      <c r="X739" s="47" t="s">
        <v>1687</v>
      </c>
      <c r="Y739" s="47" t="s">
        <v>1687</v>
      </c>
      <c r="Z739" s="47" t="s">
        <v>1687</v>
      </c>
      <c r="AA739" s="47" t="s">
        <v>1687</v>
      </c>
      <c r="AB739" s="47" t="s">
        <v>1687</v>
      </c>
      <c r="AC739" s="47" t="s">
        <v>1687</v>
      </c>
      <c r="AD739" s="47" t="s">
        <v>1687</v>
      </c>
      <c r="AE739" s="312"/>
      <c r="AF739" s="465" t="s">
        <v>1755</v>
      </c>
      <c r="AG739" s="343">
        <v>40</v>
      </c>
      <c r="AH739" s="343">
        <v>15</v>
      </c>
      <c r="AI739" s="343"/>
      <c r="AJ739" s="343"/>
      <c r="AK739" s="343"/>
      <c r="AL739" s="343"/>
      <c r="AM739" s="343"/>
      <c r="AN739" s="343"/>
      <c r="AO739" s="343"/>
      <c r="AP739" s="343"/>
      <c r="AQ739" s="343"/>
      <c r="AR739" s="343"/>
      <c r="AS739" s="343"/>
      <c r="AT739" s="343"/>
      <c r="AU739" s="343"/>
      <c r="AV739" s="343"/>
      <c r="AW739" s="343"/>
      <c r="AX739" s="343"/>
      <c r="AY739" s="343"/>
      <c r="AZ739" s="343"/>
      <c r="BA739" s="343"/>
      <c r="BB739" s="343"/>
      <c r="BC739" s="343"/>
      <c r="BD739" s="343"/>
      <c r="BE739" s="475"/>
      <c r="BF739" s="475"/>
      <c r="BG739" s="475"/>
      <c r="BH739" s="475"/>
      <c r="BI739" s="475"/>
      <c r="BJ739" s="475"/>
      <c r="BK739" s="475"/>
      <c r="BL739" s="475"/>
      <c r="BM739" s="475"/>
      <c r="BN739" s="475"/>
      <c r="BO739" s="475"/>
      <c r="BP739" s="306"/>
      <c r="BQ739" s="496"/>
      <c r="BR739" s="496"/>
      <c r="BS739" s="496"/>
      <c r="BT739" s="496"/>
      <c r="BU739" s="496"/>
      <c r="BV739" s="496"/>
    </row>
    <row r="740" spans="1:74" s="52" customFormat="1" ht="12.75">
      <c r="A740" s="64">
        <v>2996.2204340404778</v>
      </c>
      <c r="B740" s="46" t="s">
        <v>320</v>
      </c>
      <c r="C740" s="47" t="s">
        <v>325</v>
      </c>
      <c r="D740" s="48">
        <v>216.02</v>
      </c>
      <c r="E740" s="49">
        <v>40.1751</v>
      </c>
      <c r="F740" s="49">
        <v>0.1074</v>
      </c>
      <c r="G740" s="49">
        <v>11.2308</v>
      </c>
      <c r="H740" s="49">
        <v>0.40510000000000002</v>
      </c>
      <c r="I740" s="49">
        <v>9.1999999999999998E-2</v>
      </c>
      <c r="J740" s="49">
        <v>48.490400000000001</v>
      </c>
      <c r="K740" s="49">
        <v>0.1978</v>
      </c>
      <c r="L740" s="49">
        <v>100.6986</v>
      </c>
      <c r="M740" s="47"/>
      <c r="N740" s="50">
        <v>0.98649418479602169</v>
      </c>
      <c r="O740" s="50">
        <v>2.0850537715558907E-3</v>
      </c>
      <c r="P740" s="50">
        <v>0.23062386725416839</v>
      </c>
      <c r="Q740" s="50">
        <v>8.0009894662485259E-3</v>
      </c>
      <c r="R740" s="50">
        <v>1.9134236151106335E-3</v>
      </c>
      <c r="S740" s="50">
        <v>1.7750143779615997</v>
      </c>
      <c r="T740" s="50">
        <v>5.2038107961618792E-3</v>
      </c>
      <c r="U740" s="50">
        <v>3.0093357076608664</v>
      </c>
      <c r="V740" s="51">
        <v>88.501223099215593</v>
      </c>
      <c r="X740" s="47" t="s">
        <v>1687</v>
      </c>
      <c r="Y740" s="47" t="s">
        <v>1687</v>
      </c>
      <c r="Z740" s="47" t="s">
        <v>1687</v>
      </c>
      <c r="AA740" s="47" t="s">
        <v>1687</v>
      </c>
      <c r="AB740" s="47" t="s">
        <v>1687</v>
      </c>
      <c r="AC740" s="47" t="s">
        <v>1687</v>
      </c>
      <c r="AD740" s="47" t="s">
        <v>1687</v>
      </c>
      <c r="AE740" s="312"/>
      <c r="AF740" s="465" t="s">
        <v>1755</v>
      </c>
      <c r="AG740" s="343">
        <v>40</v>
      </c>
      <c r="AH740" s="343">
        <v>15</v>
      </c>
      <c r="AI740" s="343"/>
      <c r="AJ740" s="343"/>
      <c r="AK740" s="343"/>
      <c r="AL740" s="343"/>
      <c r="AM740" s="343"/>
      <c r="AN740" s="343"/>
      <c r="AO740" s="343"/>
      <c r="AP740" s="343"/>
      <c r="AQ740" s="343"/>
      <c r="AR740" s="343"/>
      <c r="AS740" s="343"/>
      <c r="AT740" s="343"/>
      <c r="AU740" s="343"/>
      <c r="AV740" s="343"/>
      <c r="AW740" s="343"/>
      <c r="AX740" s="343"/>
      <c r="AY740" s="343"/>
      <c r="AZ740" s="343"/>
      <c r="BA740" s="343"/>
      <c r="BB740" s="343"/>
      <c r="BC740" s="343"/>
      <c r="BD740" s="343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306"/>
      <c r="BQ740" s="496"/>
      <c r="BR740" s="496"/>
      <c r="BS740" s="496"/>
      <c r="BT740" s="496"/>
      <c r="BU740" s="496"/>
      <c r="BV740" s="496"/>
    </row>
    <row r="741" spans="1:74" s="52" customFormat="1" ht="12.75">
      <c r="A741" s="64">
        <v>2996.2204340404778</v>
      </c>
      <c r="B741" s="46" t="s">
        <v>320</v>
      </c>
      <c r="C741" s="47" t="s">
        <v>325</v>
      </c>
      <c r="D741" s="48">
        <v>222.02</v>
      </c>
      <c r="E741" s="49">
        <v>40.320500000000003</v>
      </c>
      <c r="F741" s="49">
        <v>8.5599999999999996E-2</v>
      </c>
      <c r="G741" s="49">
        <v>11.399800000000001</v>
      </c>
      <c r="H741" s="49">
        <v>0.3911</v>
      </c>
      <c r="I741" s="49">
        <v>0.16650000000000001</v>
      </c>
      <c r="J741" s="49">
        <v>48.518700000000003</v>
      </c>
      <c r="K741" s="49">
        <v>0.19650000000000001</v>
      </c>
      <c r="L741" s="49">
        <v>101.07870000000001</v>
      </c>
      <c r="M741" s="47"/>
      <c r="N741" s="50">
        <v>0.98719764689732603</v>
      </c>
      <c r="O741" s="50">
        <v>1.6570185955981905E-3</v>
      </c>
      <c r="P741" s="50">
        <v>0.23341643330095041</v>
      </c>
      <c r="Q741" s="50">
        <v>7.7021134404912893E-3</v>
      </c>
      <c r="R741" s="50">
        <v>3.4528537175686287E-3</v>
      </c>
      <c r="S741" s="50">
        <v>1.7709076091867106</v>
      </c>
      <c r="T741" s="50">
        <v>5.1546407728317641E-3</v>
      </c>
      <c r="U741" s="50">
        <v>3.0094883159114771</v>
      </c>
      <c r="V741" s="51">
        <v>88.354356463676098</v>
      </c>
      <c r="X741" s="47" t="s">
        <v>1687</v>
      </c>
      <c r="Y741" s="47" t="s">
        <v>1687</v>
      </c>
      <c r="Z741" s="47" t="s">
        <v>1687</v>
      </c>
      <c r="AA741" s="47" t="s">
        <v>1687</v>
      </c>
      <c r="AB741" s="47" t="s">
        <v>1687</v>
      </c>
      <c r="AC741" s="47" t="s">
        <v>1687</v>
      </c>
      <c r="AD741" s="47" t="s">
        <v>1687</v>
      </c>
      <c r="AE741" s="312"/>
      <c r="AF741" s="465" t="s">
        <v>1755</v>
      </c>
      <c r="AG741" s="343">
        <v>40</v>
      </c>
      <c r="AH741" s="343">
        <v>15</v>
      </c>
      <c r="AI741" s="343"/>
      <c r="AJ741" s="343"/>
      <c r="AK741" s="343"/>
      <c r="AL741" s="343"/>
      <c r="AM741" s="343"/>
      <c r="AN741" s="343"/>
      <c r="AO741" s="343"/>
      <c r="AP741" s="343"/>
      <c r="AQ741" s="343"/>
      <c r="AR741" s="343"/>
      <c r="AS741" s="343"/>
      <c r="AT741" s="343"/>
      <c r="AU741" s="343"/>
      <c r="AV741" s="343"/>
      <c r="AW741" s="343"/>
      <c r="AX741" s="343"/>
      <c r="AY741" s="343"/>
      <c r="AZ741" s="343"/>
      <c r="BA741" s="343"/>
      <c r="BB741" s="343"/>
      <c r="BC741" s="343"/>
      <c r="BD741" s="343"/>
      <c r="BE741" s="475"/>
      <c r="BF741" s="475"/>
      <c r="BG741" s="475"/>
      <c r="BH741" s="475"/>
      <c r="BI741" s="475"/>
      <c r="BJ741" s="475"/>
      <c r="BK741" s="475"/>
      <c r="BL741" s="475"/>
      <c r="BM741" s="475"/>
      <c r="BN741" s="475"/>
      <c r="BO741" s="475"/>
      <c r="BP741" s="306"/>
      <c r="BQ741" s="496"/>
      <c r="BR741" s="496"/>
      <c r="BS741" s="496"/>
      <c r="BT741" s="496"/>
      <c r="BU741" s="496"/>
      <c r="BV741" s="496"/>
    </row>
    <row r="742" spans="1:74" s="52" customFormat="1" ht="12.75">
      <c r="A742" s="64">
        <v>2996.2204340404778</v>
      </c>
      <c r="B742" s="46" t="s">
        <v>320</v>
      </c>
      <c r="C742" s="47" t="s">
        <v>325</v>
      </c>
      <c r="D742" s="48">
        <v>228.02</v>
      </c>
      <c r="E742" s="49">
        <v>39.788400000000003</v>
      </c>
      <c r="F742" s="49">
        <v>0.1061</v>
      </c>
      <c r="G742" s="49">
        <v>11.4123</v>
      </c>
      <c r="H742" s="49">
        <v>0.44180000000000003</v>
      </c>
      <c r="I742" s="49">
        <v>0.13200000000000001</v>
      </c>
      <c r="J742" s="49">
        <v>48.4131</v>
      </c>
      <c r="K742" s="49">
        <v>0.2074</v>
      </c>
      <c r="L742" s="49">
        <v>100.50110000000001</v>
      </c>
      <c r="M742" s="47"/>
      <c r="N742" s="50">
        <v>0.98101106150401896</v>
      </c>
      <c r="O742" s="50">
        <v>2.0682747403105652E-3</v>
      </c>
      <c r="P742" s="50">
        <v>0.23531336950475018</v>
      </c>
      <c r="Q742" s="50">
        <v>8.7616728460849173E-3</v>
      </c>
      <c r="R742" s="50">
        <v>2.7566212485031581E-3</v>
      </c>
      <c r="S742" s="50">
        <v>1.7794626095904671</v>
      </c>
      <c r="T742" s="50">
        <v>5.4787795812249844E-3</v>
      </c>
      <c r="U742" s="50">
        <v>3.0148523890153598</v>
      </c>
      <c r="V742" s="51">
        <v>88.320618671936771</v>
      </c>
      <c r="X742" s="47" t="s">
        <v>1687</v>
      </c>
      <c r="Y742" s="47" t="s">
        <v>1687</v>
      </c>
      <c r="Z742" s="47" t="s">
        <v>1687</v>
      </c>
      <c r="AA742" s="47" t="s">
        <v>1687</v>
      </c>
      <c r="AB742" s="47" t="s">
        <v>1687</v>
      </c>
      <c r="AC742" s="47" t="s">
        <v>1687</v>
      </c>
      <c r="AD742" s="47" t="s">
        <v>1687</v>
      </c>
      <c r="AE742" s="312"/>
      <c r="AF742" s="465" t="s">
        <v>1755</v>
      </c>
      <c r="AG742" s="343">
        <v>40</v>
      </c>
      <c r="AH742" s="343">
        <v>15</v>
      </c>
      <c r="AI742" s="343"/>
      <c r="AJ742" s="343"/>
      <c r="AK742" s="343"/>
      <c r="AL742" s="343"/>
      <c r="AM742" s="343"/>
      <c r="AN742" s="343"/>
      <c r="AO742" s="343"/>
      <c r="AP742" s="343"/>
      <c r="AQ742" s="343"/>
      <c r="AR742" s="343"/>
      <c r="AS742" s="343"/>
      <c r="AT742" s="343"/>
      <c r="AU742" s="343"/>
      <c r="AV742" s="343"/>
      <c r="AW742" s="343"/>
      <c r="AX742" s="343"/>
      <c r="AY742" s="343"/>
      <c r="AZ742" s="343"/>
      <c r="BA742" s="343"/>
      <c r="BB742" s="343"/>
      <c r="BC742" s="343"/>
      <c r="BD742" s="343"/>
      <c r="BE742" s="475"/>
      <c r="BF742" s="475"/>
      <c r="BG742" s="475"/>
      <c r="BH742" s="475"/>
      <c r="BI742" s="475"/>
      <c r="BJ742" s="475"/>
      <c r="BK742" s="475"/>
      <c r="BL742" s="475"/>
      <c r="BM742" s="475"/>
      <c r="BN742" s="475"/>
      <c r="BO742" s="475"/>
      <c r="BP742" s="306"/>
      <c r="BQ742" s="496"/>
      <c r="BR742" s="496"/>
      <c r="BS742" s="496"/>
      <c r="BT742" s="496"/>
      <c r="BU742" s="496"/>
      <c r="BV742" s="496"/>
    </row>
    <row r="743" spans="1:74" s="52" customFormat="1" ht="12.75">
      <c r="A743" s="64">
        <v>2996.2204340404778</v>
      </c>
      <c r="B743" s="46" t="s">
        <v>320</v>
      </c>
      <c r="C743" s="47" t="s">
        <v>325</v>
      </c>
      <c r="D743" s="48">
        <v>234.02</v>
      </c>
      <c r="E743" s="49">
        <v>40.130400000000002</v>
      </c>
      <c r="F743" s="49">
        <v>9.1499999999999998E-2</v>
      </c>
      <c r="G743" s="49">
        <v>11.5143</v>
      </c>
      <c r="H743" s="49">
        <v>0.43719999999999998</v>
      </c>
      <c r="I743" s="49">
        <v>0.16719999999999999</v>
      </c>
      <c r="J743" s="49">
        <v>48.408200000000001</v>
      </c>
      <c r="K743" s="49">
        <v>0.20449999999999999</v>
      </c>
      <c r="L743" s="49">
        <v>100.9533</v>
      </c>
      <c r="M743" s="47"/>
      <c r="N743" s="50">
        <v>0.98488795745957858</v>
      </c>
      <c r="O743" s="50">
        <v>1.7754557295311803E-3</v>
      </c>
      <c r="P743" s="50">
        <v>0.23632348000576153</v>
      </c>
      <c r="Q743" s="50">
        <v>8.6305283661400386E-3</v>
      </c>
      <c r="R743" s="50">
        <v>3.4756445155312917E-3</v>
      </c>
      <c r="S743" s="50">
        <v>1.7710907646090603</v>
      </c>
      <c r="T743" s="50">
        <v>5.3773003957561707E-3</v>
      </c>
      <c r="U743" s="50">
        <v>3.011561131081359</v>
      </c>
      <c r="V743" s="51">
        <v>88.227468214907148</v>
      </c>
      <c r="X743" s="47" t="s">
        <v>1687</v>
      </c>
      <c r="Y743" s="47" t="s">
        <v>1687</v>
      </c>
      <c r="Z743" s="47" t="s">
        <v>1687</v>
      </c>
      <c r="AA743" s="47" t="s">
        <v>1687</v>
      </c>
      <c r="AB743" s="47" t="s">
        <v>1687</v>
      </c>
      <c r="AC743" s="47" t="s">
        <v>1687</v>
      </c>
      <c r="AD743" s="47" t="s">
        <v>1687</v>
      </c>
      <c r="AE743" s="312"/>
      <c r="AF743" s="465" t="s">
        <v>1755</v>
      </c>
      <c r="AG743" s="343">
        <v>40</v>
      </c>
      <c r="AH743" s="343">
        <v>15</v>
      </c>
      <c r="AI743" s="343"/>
      <c r="AJ743" s="343"/>
      <c r="AK743" s="343"/>
      <c r="AL743" s="343"/>
      <c r="AM743" s="343"/>
      <c r="AN743" s="343"/>
      <c r="AO743" s="343"/>
      <c r="AP743" s="343"/>
      <c r="AQ743" s="343"/>
      <c r="AR743" s="343"/>
      <c r="AS743" s="343"/>
      <c r="AT743" s="343"/>
      <c r="AU743" s="343"/>
      <c r="AV743" s="343"/>
      <c r="AW743" s="343"/>
      <c r="AX743" s="343"/>
      <c r="AY743" s="343"/>
      <c r="AZ743" s="343"/>
      <c r="BA743" s="343"/>
      <c r="BB743" s="343"/>
      <c r="BC743" s="343"/>
      <c r="BD743" s="343"/>
      <c r="BE743" s="475"/>
      <c r="BF743" s="475"/>
      <c r="BG743" s="475"/>
      <c r="BH743" s="475"/>
      <c r="BI743" s="475"/>
      <c r="BJ743" s="475"/>
      <c r="BK743" s="475"/>
      <c r="BL743" s="475"/>
      <c r="BM743" s="475"/>
      <c r="BN743" s="475"/>
      <c r="BO743" s="475"/>
      <c r="BP743" s="306"/>
      <c r="BQ743" s="496"/>
      <c r="BR743" s="496"/>
      <c r="BS743" s="496"/>
      <c r="BT743" s="496"/>
      <c r="BU743" s="496"/>
      <c r="BV743" s="496"/>
    </row>
    <row r="744" spans="1:74" s="52" customFormat="1" ht="12.75">
      <c r="A744" s="64">
        <v>2996.2204340404778</v>
      </c>
      <c r="B744" s="46" t="s">
        <v>320</v>
      </c>
      <c r="C744" s="47" t="s">
        <v>325</v>
      </c>
      <c r="D744" s="48">
        <v>240.02</v>
      </c>
      <c r="E744" s="49">
        <v>40.1496</v>
      </c>
      <c r="F744" s="49">
        <v>0.1201</v>
      </c>
      <c r="G744" s="49">
        <v>11.2158</v>
      </c>
      <c r="H744" s="49">
        <v>0.46920000000000001</v>
      </c>
      <c r="I744" s="49">
        <v>0.2006</v>
      </c>
      <c r="J744" s="49">
        <v>48.448900000000002</v>
      </c>
      <c r="K744" s="49">
        <v>0.21609999999999999</v>
      </c>
      <c r="L744" s="49">
        <v>100.8203</v>
      </c>
      <c r="M744" s="47"/>
      <c r="N744" s="50">
        <v>0.98545750561337653</v>
      </c>
      <c r="O744" s="50">
        <v>2.330639492107405E-3</v>
      </c>
      <c r="P744" s="50">
        <v>0.23021993612862554</v>
      </c>
      <c r="Q744" s="50">
        <v>9.2631473942078706E-3</v>
      </c>
      <c r="R744" s="50">
        <v>4.1703580816973623E-3</v>
      </c>
      <c r="S744" s="50">
        <v>1.7727567407428859</v>
      </c>
      <c r="T744" s="50">
        <v>5.6828879495078718E-3</v>
      </c>
      <c r="U744" s="50">
        <v>3.0098812154024088</v>
      </c>
      <c r="V744" s="51">
        <v>88.506109991844212</v>
      </c>
      <c r="X744" s="47" t="s">
        <v>1687</v>
      </c>
      <c r="Y744" s="47" t="s">
        <v>1687</v>
      </c>
      <c r="Z744" s="47" t="s">
        <v>1687</v>
      </c>
      <c r="AA744" s="47" t="s">
        <v>1687</v>
      </c>
      <c r="AB744" s="47" t="s">
        <v>1687</v>
      </c>
      <c r="AC744" s="47" t="s">
        <v>1687</v>
      </c>
      <c r="AD744" s="47" t="s">
        <v>1687</v>
      </c>
      <c r="AE744" s="312"/>
      <c r="AF744" s="465" t="s">
        <v>1755</v>
      </c>
      <c r="AG744" s="343">
        <v>40</v>
      </c>
      <c r="AH744" s="343">
        <v>15</v>
      </c>
      <c r="AI744" s="343"/>
      <c r="AJ744" s="343"/>
      <c r="AK744" s="343"/>
      <c r="AL744" s="343"/>
      <c r="AM744" s="343"/>
      <c r="AN744" s="343"/>
      <c r="AO744" s="343"/>
      <c r="AP744" s="343"/>
      <c r="AQ744" s="343"/>
      <c r="AR744" s="343"/>
      <c r="AS744" s="343"/>
      <c r="AT744" s="343"/>
      <c r="AU744" s="343"/>
      <c r="AV744" s="343"/>
      <c r="AW744" s="343"/>
      <c r="AX744" s="343"/>
      <c r="AY744" s="343"/>
      <c r="AZ744" s="343"/>
      <c r="BA744" s="343"/>
      <c r="BB744" s="343"/>
      <c r="BC744" s="343"/>
      <c r="BD744" s="343"/>
      <c r="BE744" s="475"/>
      <c r="BF744" s="475"/>
      <c r="BG744" s="475"/>
      <c r="BH744" s="475"/>
      <c r="BI744" s="475"/>
      <c r="BJ744" s="475"/>
      <c r="BK744" s="475"/>
      <c r="BL744" s="475"/>
      <c r="BM744" s="475"/>
      <c r="BN744" s="475"/>
      <c r="BO744" s="475"/>
      <c r="BP744" s="306"/>
      <c r="BQ744" s="496"/>
      <c r="BR744" s="496"/>
      <c r="BS744" s="496"/>
      <c r="BT744" s="496"/>
      <c r="BU744" s="496"/>
      <c r="BV744" s="496"/>
    </row>
    <row r="745" spans="1:74" s="52" customFormat="1" ht="12.75">
      <c r="A745" s="64">
        <v>2996.2204340404778</v>
      </c>
      <c r="B745" s="46" t="s">
        <v>320</v>
      </c>
      <c r="C745" s="47" t="s">
        <v>325</v>
      </c>
      <c r="D745" s="48">
        <v>246.02</v>
      </c>
      <c r="E745" s="49">
        <v>40.375900000000001</v>
      </c>
      <c r="F745" s="49">
        <v>8.4000000000000005E-2</v>
      </c>
      <c r="G745" s="49">
        <v>11.505800000000001</v>
      </c>
      <c r="H745" s="49">
        <v>0.4259</v>
      </c>
      <c r="I745" s="49">
        <v>0.13719999999999999</v>
      </c>
      <c r="J745" s="49">
        <v>48.802500000000002</v>
      </c>
      <c r="K745" s="49">
        <v>0.2225</v>
      </c>
      <c r="L745" s="49">
        <v>101.5538</v>
      </c>
      <c r="M745" s="47"/>
      <c r="N745" s="50">
        <v>0.98463799645310934</v>
      </c>
      <c r="O745" s="50">
        <v>1.619604877123316E-3</v>
      </c>
      <c r="P745" s="50">
        <v>0.23465358268135009</v>
      </c>
      <c r="Q745" s="50">
        <v>8.3542199891234268E-3</v>
      </c>
      <c r="R745" s="50">
        <v>2.8339633231911662E-3</v>
      </c>
      <c r="S745" s="50">
        <v>1.7742098680952325</v>
      </c>
      <c r="T745" s="50">
        <v>5.8135583735140304E-3</v>
      </c>
      <c r="U745" s="50">
        <v>3.0121227937926434</v>
      </c>
      <c r="V745" s="51">
        <v>88.319087462582985</v>
      </c>
      <c r="X745" s="47" t="s">
        <v>1687</v>
      </c>
      <c r="Y745" s="47" t="s">
        <v>1687</v>
      </c>
      <c r="Z745" s="47" t="s">
        <v>1687</v>
      </c>
      <c r="AA745" s="47" t="s">
        <v>1687</v>
      </c>
      <c r="AB745" s="47" t="s">
        <v>1687</v>
      </c>
      <c r="AC745" s="47" t="s">
        <v>1687</v>
      </c>
      <c r="AD745" s="47" t="s">
        <v>1687</v>
      </c>
      <c r="AE745" s="312"/>
      <c r="AF745" s="465" t="s">
        <v>1755</v>
      </c>
      <c r="AG745" s="343">
        <v>40</v>
      </c>
      <c r="AH745" s="343">
        <v>15</v>
      </c>
      <c r="AI745" s="343"/>
      <c r="AJ745" s="343"/>
      <c r="AK745" s="343"/>
      <c r="AL745" s="343"/>
      <c r="AM745" s="343"/>
      <c r="AN745" s="343"/>
      <c r="AO745" s="343"/>
      <c r="AP745" s="343"/>
      <c r="AQ745" s="343"/>
      <c r="AR745" s="343"/>
      <c r="AS745" s="343"/>
      <c r="AT745" s="343"/>
      <c r="AU745" s="343"/>
      <c r="AV745" s="343"/>
      <c r="AW745" s="343"/>
      <c r="AX745" s="343"/>
      <c r="AY745" s="343"/>
      <c r="AZ745" s="343"/>
      <c r="BA745" s="343"/>
      <c r="BB745" s="343"/>
      <c r="BC745" s="343"/>
      <c r="BD745" s="343"/>
      <c r="BE745" s="475"/>
      <c r="BF745" s="475"/>
      <c r="BG745" s="475"/>
      <c r="BH745" s="475"/>
      <c r="BI745" s="475"/>
      <c r="BJ745" s="475"/>
      <c r="BK745" s="475"/>
      <c r="BL745" s="475"/>
      <c r="BM745" s="475"/>
      <c r="BN745" s="475"/>
      <c r="BO745" s="475"/>
      <c r="BP745" s="306"/>
      <c r="BQ745" s="496"/>
      <c r="BR745" s="496"/>
      <c r="BS745" s="496"/>
      <c r="BT745" s="496"/>
      <c r="BU745" s="496"/>
      <c r="BV745" s="496"/>
    </row>
    <row r="746" spans="1:74" s="52" customFormat="1" ht="12.75">
      <c r="A746" s="64">
        <v>2996.2204340404778</v>
      </c>
      <c r="B746" s="46" t="s">
        <v>320</v>
      </c>
      <c r="C746" s="47" t="s">
        <v>325</v>
      </c>
      <c r="D746" s="48">
        <v>252.02</v>
      </c>
      <c r="E746" s="49">
        <v>40.186799999999998</v>
      </c>
      <c r="F746" s="49">
        <v>0.1099</v>
      </c>
      <c r="G746" s="49">
        <v>11.3566</v>
      </c>
      <c r="H746" s="49">
        <v>0.3866</v>
      </c>
      <c r="I746" s="49">
        <v>0.17499999999999999</v>
      </c>
      <c r="J746" s="49">
        <v>48.475200000000001</v>
      </c>
      <c r="K746" s="49">
        <v>0.21360000000000001</v>
      </c>
      <c r="L746" s="49">
        <v>100.9037</v>
      </c>
      <c r="M746" s="47"/>
      <c r="N746" s="50">
        <v>0.98566678411718556</v>
      </c>
      <c r="O746" s="50">
        <v>2.1311783887211339E-3</v>
      </c>
      <c r="P746" s="50">
        <v>0.23294372686985429</v>
      </c>
      <c r="Q746" s="50">
        <v>7.6269770245610867E-3</v>
      </c>
      <c r="R746" s="50">
        <v>3.635553030813025E-3</v>
      </c>
      <c r="S746" s="50">
        <v>1.7724535033246303</v>
      </c>
      <c r="T746" s="50">
        <v>5.6131363496067493E-3</v>
      </c>
      <c r="U746" s="50">
        <v>3.010070859105372</v>
      </c>
      <c r="V746" s="51">
        <v>88.384160336789563</v>
      </c>
      <c r="X746" s="47" t="s">
        <v>1687</v>
      </c>
      <c r="Y746" s="47" t="s">
        <v>1687</v>
      </c>
      <c r="Z746" s="47" t="s">
        <v>1687</v>
      </c>
      <c r="AA746" s="47" t="s">
        <v>1687</v>
      </c>
      <c r="AB746" s="47" t="s">
        <v>1687</v>
      </c>
      <c r="AC746" s="47" t="s">
        <v>1687</v>
      </c>
      <c r="AD746" s="47" t="s">
        <v>1687</v>
      </c>
      <c r="AE746" s="312"/>
      <c r="AF746" s="465" t="s">
        <v>1755</v>
      </c>
      <c r="AG746" s="343">
        <v>40</v>
      </c>
      <c r="AH746" s="343">
        <v>15</v>
      </c>
      <c r="AI746" s="343"/>
      <c r="AJ746" s="343"/>
      <c r="AK746" s="343"/>
      <c r="AL746" s="343"/>
      <c r="AM746" s="343"/>
      <c r="AN746" s="343"/>
      <c r="AO746" s="343"/>
      <c r="AP746" s="343"/>
      <c r="AQ746" s="343"/>
      <c r="AR746" s="343"/>
      <c r="AS746" s="343"/>
      <c r="AT746" s="343"/>
      <c r="AU746" s="343"/>
      <c r="AV746" s="343"/>
      <c r="AW746" s="343"/>
      <c r="AX746" s="343"/>
      <c r="AY746" s="343"/>
      <c r="AZ746" s="343"/>
      <c r="BA746" s="343"/>
      <c r="BB746" s="343"/>
      <c r="BC746" s="343"/>
      <c r="BD746" s="343"/>
      <c r="BE746" s="475"/>
      <c r="BF746" s="475"/>
      <c r="BG746" s="475"/>
      <c r="BH746" s="475"/>
      <c r="BI746" s="475"/>
      <c r="BJ746" s="475"/>
      <c r="BK746" s="475"/>
      <c r="BL746" s="475"/>
      <c r="BM746" s="475"/>
      <c r="BN746" s="475"/>
      <c r="BO746" s="475"/>
      <c r="BP746" s="306"/>
      <c r="BQ746" s="496"/>
      <c r="BR746" s="496"/>
      <c r="BS746" s="496"/>
      <c r="BT746" s="496"/>
      <c r="BU746" s="496"/>
      <c r="BV746" s="496"/>
    </row>
    <row r="747" spans="1:74" s="52" customFormat="1" ht="12.75">
      <c r="A747" s="64">
        <v>2996.2204340404778</v>
      </c>
      <c r="B747" s="46" t="s">
        <v>320</v>
      </c>
      <c r="C747" s="47" t="s">
        <v>325</v>
      </c>
      <c r="D747" s="48">
        <v>258.02</v>
      </c>
      <c r="E747" s="49">
        <v>40.0717</v>
      </c>
      <c r="F747" s="49">
        <v>0.1012</v>
      </c>
      <c r="G747" s="49">
        <v>11.2774</v>
      </c>
      <c r="H747" s="49">
        <v>0.40339999999999998</v>
      </c>
      <c r="I747" s="49">
        <v>0.15279999999999999</v>
      </c>
      <c r="J747" s="49">
        <v>48.604199999999999</v>
      </c>
      <c r="K747" s="49">
        <v>0.21510000000000001</v>
      </c>
      <c r="L747" s="49">
        <v>100.8258</v>
      </c>
      <c r="M747" s="47"/>
      <c r="N747" s="50">
        <v>0.9836184033698685</v>
      </c>
      <c r="O747" s="50">
        <v>1.9640150255017656E-3</v>
      </c>
      <c r="P747" s="50">
        <v>0.23150152550905484</v>
      </c>
      <c r="Q747" s="50">
        <v>7.9646861072277843E-3</v>
      </c>
      <c r="R747" s="50">
        <v>3.1768592349960775E-3</v>
      </c>
      <c r="S747" s="50">
        <v>1.7785710674650934</v>
      </c>
      <c r="T747" s="50">
        <v>5.6570098673857866E-3</v>
      </c>
      <c r="U747" s="50">
        <v>3.0124535665791283</v>
      </c>
      <c r="V747" s="51">
        <v>88.48292711824304</v>
      </c>
      <c r="X747" s="47" t="s">
        <v>1687</v>
      </c>
      <c r="Y747" s="47" t="s">
        <v>1687</v>
      </c>
      <c r="Z747" s="47" t="s">
        <v>1687</v>
      </c>
      <c r="AA747" s="47" t="s">
        <v>1687</v>
      </c>
      <c r="AB747" s="47" t="s">
        <v>1687</v>
      </c>
      <c r="AC747" s="47" t="s">
        <v>1687</v>
      </c>
      <c r="AD747" s="47" t="s">
        <v>1687</v>
      </c>
      <c r="AE747" s="312"/>
      <c r="AF747" s="465" t="s">
        <v>1755</v>
      </c>
      <c r="AG747" s="343">
        <v>40</v>
      </c>
      <c r="AH747" s="343">
        <v>15</v>
      </c>
      <c r="AI747" s="343"/>
      <c r="AJ747" s="343"/>
      <c r="AK747" s="343"/>
      <c r="AL747" s="343"/>
      <c r="AM747" s="343"/>
      <c r="AN747" s="343"/>
      <c r="AO747" s="343"/>
      <c r="AP747" s="343"/>
      <c r="AQ747" s="343"/>
      <c r="AR747" s="343"/>
      <c r="AS747" s="343"/>
      <c r="AT747" s="343"/>
      <c r="AU747" s="343"/>
      <c r="AV747" s="343"/>
      <c r="AW747" s="343"/>
      <c r="AX747" s="343"/>
      <c r="AY747" s="343"/>
      <c r="AZ747" s="343"/>
      <c r="BA747" s="343"/>
      <c r="BB747" s="343"/>
      <c r="BC747" s="343"/>
      <c r="BD747" s="343"/>
      <c r="BE747" s="475"/>
      <c r="BF747" s="475"/>
      <c r="BG747" s="475"/>
      <c r="BH747" s="475"/>
      <c r="BI747" s="475"/>
      <c r="BJ747" s="475"/>
      <c r="BK747" s="475"/>
      <c r="BL747" s="475"/>
      <c r="BM747" s="475"/>
      <c r="BN747" s="475"/>
      <c r="BO747" s="475"/>
      <c r="BP747" s="306"/>
      <c r="BQ747" s="496"/>
      <c r="BR747" s="496"/>
      <c r="BS747" s="496"/>
      <c r="BT747" s="496"/>
      <c r="BU747" s="496"/>
      <c r="BV747" s="496"/>
    </row>
    <row r="748" spans="1:74" s="52" customFormat="1" ht="12.75">
      <c r="A748" s="64">
        <v>2996.2204340404778</v>
      </c>
      <c r="B748" s="46" t="s">
        <v>320</v>
      </c>
      <c r="C748" s="47" t="s">
        <v>325</v>
      </c>
      <c r="D748" s="48">
        <v>264.02999999999997</v>
      </c>
      <c r="E748" s="49">
        <v>40.041200000000003</v>
      </c>
      <c r="F748" s="49">
        <v>9.0999999999999998E-2</v>
      </c>
      <c r="G748" s="49">
        <v>11.3736</v>
      </c>
      <c r="H748" s="49">
        <v>0.44319999999999998</v>
      </c>
      <c r="I748" s="49">
        <v>0.1668</v>
      </c>
      <c r="J748" s="49">
        <v>48.356000000000002</v>
      </c>
      <c r="K748" s="49">
        <v>0.21129999999999999</v>
      </c>
      <c r="L748" s="49">
        <v>100.6831</v>
      </c>
      <c r="M748" s="47"/>
      <c r="N748" s="50">
        <v>0.98489414647159135</v>
      </c>
      <c r="O748" s="50">
        <v>1.769698485681669E-3</v>
      </c>
      <c r="P748" s="50">
        <v>0.23395720065500422</v>
      </c>
      <c r="Q748" s="50">
        <v>8.7685163474554607E-3</v>
      </c>
      <c r="R748" s="50">
        <v>3.4750756026932935E-3</v>
      </c>
      <c r="S748" s="50">
        <v>1.7731333011413533</v>
      </c>
      <c r="T748" s="50">
        <v>5.5685178532666156E-3</v>
      </c>
      <c r="U748" s="50">
        <v>3.0115664565570461</v>
      </c>
      <c r="V748" s="51">
        <v>88.343465307338604</v>
      </c>
      <c r="X748" s="47" t="s">
        <v>1687</v>
      </c>
      <c r="Y748" s="47" t="s">
        <v>1687</v>
      </c>
      <c r="Z748" s="47" t="s">
        <v>1687</v>
      </c>
      <c r="AA748" s="47" t="s">
        <v>1687</v>
      </c>
      <c r="AB748" s="47" t="s">
        <v>1687</v>
      </c>
      <c r="AC748" s="47" t="s">
        <v>1687</v>
      </c>
      <c r="AD748" s="47" t="s">
        <v>1687</v>
      </c>
      <c r="AE748" s="312"/>
      <c r="AF748" s="465" t="s">
        <v>1755</v>
      </c>
      <c r="AG748" s="343">
        <v>40</v>
      </c>
      <c r="AH748" s="343">
        <v>15</v>
      </c>
      <c r="AI748" s="343"/>
      <c r="AJ748" s="343"/>
      <c r="AK748" s="343"/>
      <c r="AL748" s="343"/>
      <c r="AM748" s="343"/>
      <c r="AN748" s="343"/>
      <c r="AO748" s="343"/>
      <c r="AP748" s="343"/>
      <c r="AQ748" s="343"/>
      <c r="AR748" s="343"/>
      <c r="AS748" s="343"/>
      <c r="AT748" s="343"/>
      <c r="AU748" s="343"/>
      <c r="AV748" s="343"/>
      <c r="AW748" s="343"/>
      <c r="AX748" s="343"/>
      <c r="AY748" s="343"/>
      <c r="AZ748" s="343"/>
      <c r="BA748" s="343"/>
      <c r="BB748" s="343"/>
      <c r="BC748" s="343"/>
      <c r="BD748" s="343"/>
      <c r="BE748" s="475"/>
      <c r="BF748" s="475"/>
      <c r="BG748" s="475"/>
      <c r="BH748" s="475"/>
      <c r="BI748" s="475"/>
      <c r="BJ748" s="475"/>
      <c r="BK748" s="475"/>
      <c r="BL748" s="475"/>
      <c r="BM748" s="475"/>
      <c r="BN748" s="475"/>
      <c r="BO748" s="475"/>
      <c r="BP748" s="306"/>
      <c r="BQ748" s="496"/>
      <c r="BR748" s="496"/>
      <c r="BS748" s="496"/>
      <c r="BT748" s="496"/>
      <c r="BU748" s="496"/>
      <c r="BV748" s="496"/>
    </row>
    <row r="749" spans="1:74" s="52" customFormat="1" ht="12.75">
      <c r="A749" s="64">
        <v>2996.2204340404778</v>
      </c>
      <c r="B749" s="46" t="s">
        <v>320</v>
      </c>
      <c r="C749" s="47" t="s">
        <v>325</v>
      </c>
      <c r="D749" s="48">
        <v>270.02999999999997</v>
      </c>
      <c r="E749" s="49">
        <v>40.221899999999998</v>
      </c>
      <c r="F749" s="49">
        <v>0.126</v>
      </c>
      <c r="G749" s="49">
        <v>11.459899999999999</v>
      </c>
      <c r="H749" s="49">
        <v>0.42820000000000003</v>
      </c>
      <c r="I749" s="49">
        <v>0.18640000000000001</v>
      </c>
      <c r="J749" s="49">
        <v>48.723300000000002</v>
      </c>
      <c r="K749" s="49">
        <v>0.20830000000000001</v>
      </c>
      <c r="L749" s="49">
        <v>101.35399999999998</v>
      </c>
      <c r="M749" s="47"/>
      <c r="N749" s="50">
        <v>0.9828990409441476</v>
      </c>
      <c r="O749" s="50">
        <v>2.4344019631048156E-3</v>
      </c>
      <c r="P749" s="50">
        <v>0.23419798348865931</v>
      </c>
      <c r="Q749" s="50">
        <v>8.4166038171150492E-3</v>
      </c>
      <c r="R749" s="50">
        <v>3.8581399451578882E-3</v>
      </c>
      <c r="S749" s="50">
        <v>1.774972259825679</v>
      </c>
      <c r="T749" s="50">
        <v>5.4537251457794211E-3</v>
      </c>
      <c r="U749" s="50">
        <v>3.0122321551296429</v>
      </c>
      <c r="V749" s="51">
        <v>88.343547080294954</v>
      </c>
      <c r="X749" s="47" t="s">
        <v>1687</v>
      </c>
      <c r="Y749" s="47" t="s">
        <v>1687</v>
      </c>
      <c r="Z749" s="47" t="s">
        <v>1687</v>
      </c>
      <c r="AA749" s="47" t="s">
        <v>1687</v>
      </c>
      <c r="AB749" s="47" t="s">
        <v>1687</v>
      </c>
      <c r="AC749" s="47" t="s">
        <v>1687</v>
      </c>
      <c r="AD749" s="47" t="s">
        <v>1687</v>
      </c>
      <c r="AE749" s="312"/>
      <c r="AF749" s="465" t="s">
        <v>1755</v>
      </c>
      <c r="AG749" s="343">
        <v>40</v>
      </c>
      <c r="AH749" s="343">
        <v>15</v>
      </c>
      <c r="AI749" s="343"/>
      <c r="AJ749" s="343"/>
      <c r="AK749" s="343"/>
      <c r="AL749" s="343"/>
      <c r="AM749" s="343"/>
      <c r="AN749" s="343"/>
      <c r="AO749" s="343"/>
      <c r="AP749" s="343"/>
      <c r="AQ749" s="343"/>
      <c r="AR749" s="343"/>
      <c r="AS749" s="343"/>
      <c r="AT749" s="343"/>
      <c r="AU749" s="343"/>
      <c r="AV749" s="343"/>
      <c r="AW749" s="343"/>
      <c r="AX749" s="343"/>
      <c r="AY749" s="343"/>
      <c r="AZ749" s="343"/>
      <c r="BA749" s="343"/>
      <c r="BB749" s="343"/>
      <c r="BC749" s="343"/>
      <c r="BD749" s="343"/>
      <c r="BE749" s="475"/>
      <c r="BF749" s="475"/>
      <c r="BG749" s="475"/>
      <c r="BH749" s="475"/>
      <c r="BI749" s="475"/>
      <c r="BJ749" s="475"/>
      <c r="BK749" s="475"/>
      <c r="BL749" s="475"/>
      <c r="BM749" s="475"/>
      <c r="BN749" s="475"/>
      <c r="BO749" s="475"/>
      <c r="BP749" s="306"/>
      <c r="BQ749" s="496"/>
      <c r="BR749" s="496"/>
      <c r="BS749" s="496"/>
      <c r="BT749" s="496"/>
      <c r="BU749" s="496"/>
      <c r="BV749" s="496"/>
    </row>
    <row r="750" spans="1:74" s="52" customFormat="1" ht="12.75">
      <c r="A750" s="64">
        <v>2996.2204340404778</v>
      </c>
      <c r="B750" s="46" t="s">
        <v>320</v>
      </c>
      <c r="C750" s="47" t="s">
        <v>325</v>
      </c>
      <c r="D750" s="48">
        <v>276.02999999999997</v>
      </c>
      <c r="E750" s="49">
        <v>40.006300000000003</v>
      </c>
      <c r="F750" s="49">
        <v>0.1071</v>
      </c>
      <c r="G750" s="49">
        <v>11.2925</v>
      </c>
      <c r="H750" s="49">
        <v>0.44890000000000002</v>
      </c>
      <c r="I750" s="49">
        <v>0.14899999999999999</v>
      </c>
      <c r="J750" s="49">
        <v>48.565399999999997</v>
      </c>
      <c r="K750" s="49">
        <v>0.20910000000000001</v>
      </c>
      <c r="L750" s="49">
        <v>100.7783</v>
      </c>
      <c r="M750" s="47"/>
      <c r="N750" s="50">
        <v>0.98282769599037978</v>
      </c>
      <c r="O750" s="50">
        <v>2.0802421169469282E-3</v>
      </c>
      <c r="P750" s="50">
        <v>0.23200379679552563</v>
      </c>
      <c r="Q750" s="50">
        <v>8.8703855506958827E-3</v>
      </c>
      <c r="R750" s="50">
        <v>3.100423404773451E-3</v>
      </c>
      <c r="S750" s="50">
        <v>1.7786255008143788</v>
      </c>
      <c r="T750" s="50">
        <v>5.5037751030259765E-3</v>
      </c>
      <c r="U750" s="50">
        <v>3.0130118197757265</v>
      </c>
      <c r="V750" s="51">
        <v>88.461135174379706</v>
      </c>
      <c r="X750" s="47" t="s">
        <v>1687</v>
      </c>
      <c r="Y750" s="47" t="s">
        <v>1687</v>
      </c>
      <c r="Z750" s="47" t="s">
        <v>1687</v>
      </c>
      <c r="AA750" s="47" t="s">
        <v>1687</v>
      </c>
      <c r="AB750" s="47" t="s">
        <v>1687</v>
      </c>
      <c r="AC750" s="47" t="s">
        <v>1687</v>
      </c>
      <c r="AD750" s="47" t="s">
        <v>1687</v>
      </c>
      <c r="AE750" s="312"/>
      <c r="AF750" s="465" t="s">
        <v>1755</v>
      </c>
      <c r="AG750" s="343">
        <v>40</v>
      </c>
      <c r="AH750" s="343">
        <v>15</v>
      </c>
      <c r="AI750" s="343"/>
      <c r="AJ750" s="343"/>
      <c r="AK750" s="343"/>
      <c r="AL750" s="343"/>
      <c r="AM750" s="343"/>
      <c r="AN750" s="343"/>
      <c r="AO750" s="343"/>
      <c r="AP750" s="343"/>
      <c r="AQ750" s="343"/>
      <c r="AR750" s="343"/>
      <c r="AS750" s="343"/>
      <c r="AT750" s="343"/>
      <c r="AU750" s="343"/>
      <c r="AV750" s="343"/>
      <c r="AW750" s="343"/>
      <c r="AX750" s="343"/>
      <c r="AY750" s="343"/>
      <c r="AZ750" s="343"/>
      <c r="BA750" s="343"/>
      <c r="BB750" s="343"/>
      <c r="BC750" s="343"/>
      <c r="BD750" s="343"/>
      <c r="BE750" s="475"/>
      <c r="BF750" s="475"/>
      <c r="BG750" s="475"/>
      <c r="BH750" s="475"/>
      <c r="BI750" s="475"/>
      <c r="BJ750" s="475"/>
      <c r="BK750" s="475"/>
      <c r="BL750" s="475"/>
      <c r="BM750" s="475"/>
      <c r="BN750" s="475"/>
      <c r="BO750" s="475"/>
      <c r="BP750" s="306"/>
      <c r="BQ750" s="496"/>
      <c r="BR750" s="496"/>
      <c r="BS750" s="496"/>
      <c r="BT750" s="496"/>
      <c r="BU750" s="496"/>
      <c r="BV750" s="496"/>
    </row>
    <row r="751" spans="1:74" s="52" customFormat="1" ht="12.75">
      <c r="A751" s="64">
        <v>2996.2204340404778</v>
      </c>
      <c r="B751" s="46" t="s">
        <v>320</v>
      </c>
      <c r="C751" s="47" t="s">
        <v>325</v>
      </c>
      <c r="D751" s="48">
        <v>282.02999999999997</v>
      </c>
      <c r="E751" s="49">
        <v>40.097799999999999</v>
      </c>
      <c r="F751" s="49">
        <v>0.109</v>
      </c>
      <c r="G751" s="49">
        <v>11.555</v>
      </c>
      <c r="H751" s="49">
        <v>0.42559999999999998</v>
      </c>
      <c r="I751" s="49">
        <v>6.9800000000000001E-2</v>
      </c>
      <c r="J751" s="49">
        <v>48.550400000000003</v>
      </c>
      <c r="K751" s="49">
        <v>0.22359999999999999</v>
      </c>
      <c r="L751" s="49">
        <v>101.03120000000001</v>
      </c>
      <c r="M751" s="47"/>
      <c r="N751" s="50">
        <v>0.98317719899258382</v>
      </c>
      <c r="O751" s="50">
        <v>2.1130665048294285E-3</v>
      </c>
      <c r="P751" s="50">
        <v>0.23693935217277709</v>
      </c>
      <c r="Q751" s="50">
        <v>8.3937641965264563E-3</v>
      </c>
      <c r="R751" s="50">
        <v>1.4496141337244123E-3</v>
      </c>
      <c r="S751" s="50">
        <v>1.7746495806007099</v>
      </c>
      <c r="T751" s="50">
        <v>5.8740913966059882E-3</v>
      </c>
      <c r="U751" s="50">
        <v>3.0125966679977565</v>
      </c>
      <c r="V751" s="51">
        <v>88.221283766654253</v>
      </c>
      <c r="X751" s="47" t="s">
        <v>1687</v>
      </c>
      <c r="Y751" s="47" t="s">
        <v>1687</v>
      </c>
      <c r="Z751" s="47" t="s">
        <v>1687</v>
      </c>
      <c r="AA751" s="47" t="s">
        <v>1687</v>
      </c>
      <c r="AB751" s="47" t="s">
        <v>1687</v>
      </c>
      <c r="AC751" s="47" t="s">
        <v>1687</v>
      </c>
      <c r="AD751" s="47" t="s">
        <v>1687</v>
      </c>
      <c r="AE751" s="312"/>
      <c r="AF751" s="465" t="s">
        <v>1755</v>
      </c>
      <c r="AG751" s="343">
        <v>40</v>
      </c>
      <c r="AH751" s="343">
        <v>15</v>
      </c>
      <c r="AI751" s="343"/>
      <c r="AJ751" s="343"/>
      <c r="AK751" s="343"/>
      <c r="AL751" s="343"/>
      <c r="AM751" s="343"/>
      <c r="AN751" s="343"/>
      <c r="AO751" s="343"/>
      <c r="AP751" s="343"/>
      <c r="AQ751" s="343"/>
      <c r="AR751" s="343"/>
      <c r="AS751" s="343"/>
      <c r="AT751" s="343"/>
      <c r="AU751" s="343"/>
      <c r="AV751" s="343"/>
      <c r="AW751" s="343"/>
      <c r="AX751" s="343"/>
      <c r="AY751" s="343"/>
      <c r="AZ751" s="343"/>
      <c r="BA751" s="343"/>
      <c r="BB751" s="343"/>
      <c r="BC751" s="343"/>
      <c r="BD751" s="343"/>
      <c r="BE751" s="475"/>
      <c r="BF751" s="475"/>
      <c r="BG751" s="475"/>
      <c r="BH751" s="475"/>
      <c r="BI751" s="475"/>
      <c r="BJ751" s="475"/>
      <c r="BK751" s="475"/>
      <c r="BL751" s="475"/>
      <c r="BM751" s="475"/>
      <c r="BN751" s="475"/>
      <c r="BO751" s="475"/>
      <c r="BP751" s="306"/>
      <c r="BQ751" s="496"/>
      <c r="BR751" s="496"/>
      <c r="BS751" s="496"/>
      <c r="BT751" s="496"/>
      <c r="BU751" s="496"/>
      <c r="BV751" s="496"/>
    </row>
    <row r="752" spans="1:74" s="52" customFormat="1" ht="12.75">
      <c r="A752" s="38"/>
      <c r="B752" s="46"/>
      <c r="C752" s="47"/>
      <c r="D752" s="48"/>
      <c r="E752" s="49"/>
      <c r="F752" s="49"/>
      <c r="G752" s="49"/>
      <c r="H752" s="49"/>
      <c r="I752" s="49"/>
      <c r="J752" s="49"/>
      <c r="K752" s="49"/>
      <c r="L752" s="49"/>
      <c r="M752" s="47"/>
      <c r="N752" s="50"/>
      <c r="O752" s="50"/>
      <c r="P752" s="50"/>
      <c r="Q752" s="50"/>
      <c r="R752" s="50"/>
      <c r="S752" s="50"/>
      <c r="T752" s="50"/>
      <c r="U752" s="50"/>
      <c r="V752" s="51"/>
      <c r="AE752" s="312"/>
      <c r="AF752" s="312"/>
      <c r="AG752" s="312"/>
      <c r="AH752" s="312"/>
      <c r="AI752" s="312"/>
      <c r="AJ752" s="312"/>
      <c r="AK752" s="312"/>
      <c r="AL752" s="312"/>
      <c r="AM752" s="312"/>
      <c r="AN752" s="312"/>
      <c r="AO752" s="312"/>
      <c r="AP752" s="312"/>
      <c r="AQ752" s="312"/>
      <c r="AR752" s="312"/>
      <c r="AS752" s="312"/>
      <c r="AT752" s="312"/>
      <c r="AU752" s="312"/>
      <c r="AV752" s="312"/>
      <c r="AW752" s="312"/>
      <c r="AX752" s="312"/>
      <c r="AY752" s="312"/>
      <c r="AZ752" s="312"/>
      <c r="BA752" s="312"/>
      <c r="BB752" s="312"/>
      <c r="BC752" s="312"/>
      <c r="BD752" s="312"/>
      <c r="BE752" s="306"/>
      <c r="BF752" s="306"/>
      <c r="BG752" s="306"/>
      <c r="BH752" s="306"/>
      <c r="BI752" s="306"/>
      <c r="BJ752" s="306"/>
      <c r="BK752" s="306"/>
      <c r="BL752" s="306"/>
      <c r="BM752" s="306"/>
      <c r="BN752" s="306"/>
      <c r="BO752" s="306"/>
      <c r="BP752" s="306"/>
      <c r="BQ752" s="496"/>
      <c r="BR752" s="496"/>
      <c r="BS752" s="496"/>
      <c r="BT752" s="496"/>
      <c r="BU752" s="496"/>
      <c r="BV752" s="496"/>
    </row>
    <row r="753" spans="1:74" s="52" customFormat="1" ht="12.75">
      <c r="A753" s="64">
        <v>2996.2204340404778</v>
      </c>
      <c r="B753" s="46" t="s">
        <v>320</v>
      </c>
      <c r="C753" s="47" t="s">
        <v>326</v>
      </c>
      <c r="D753" s="48">
        <v>0</v>
      </c>
      <c r="E753" s="49">
        <v>39.631300000000003</v>
      </c>
      <c r="F753" s="49">
        <v>4.3799999999999999E-2</v>
      </c>
      <c r="G753" s="49">
        <v>12.6533</v>
      </c>
      <c r="H753" s="49">
        <v>0.33539999999999998</v>
      </c>
      <c r="I753" s="49">
        <v>0.17860000000000001</v>
      </c>
      <c r="J753" s="49">
        <v>46.927399999999999</v>
      </c>
      <c r="K753" s="49">
        <v>0.248</v>
      </c>
      <c r="L753" s="49">
        <v>100.01780000000001</v>
      </c>
      <c r="M753" s="47"/>
      <c r="N753" s="50">
        <v>0.98712592939414623</v>
      </c>
      <c r="O753" s="50">
        <v>8.6254898218260888E-4</v>
      </c>
      <c r="P753" s="50">
        <v>0.26356882496872758</v>
      </c>
      <c r="Q753" s="50">
        <v>6.7195655073440923E-3</v>
      </c>
      <c r="R753" s="50">
        <v>3.7679179343570153E-3</v>
      </c>
      <c r="S753" s="50">
        <v>1.742485929737237</v>
      </c>
      <c r="T753" s="50">
        <v>6.6182561174941814E-3</v>
      </c>
      <c r="U753" s="50">
        <v>3.0111489726414891</v>
      </c>
      <c r="V753" s="51">
        <v>86.8613344500978</v>
      </c>
      <c r="X753" s="47" t="s">
        <v>1687</v>
      </c>
      <c r="Y753" s="47" t="s">
        <v>1687</v>
      </c>
      <c r="Z753" s="47" t="s">
        <v>1687</v>
      </c>
      <c r="AA753" s="47" t="s">
        <v>1687</v>
      </c>
      <c r="AB753" s="47" t="s">
        <v>1687</v>
      </c>
      <c r="AC753" s="47" t="s">
        <v>1687</v>
      </c>
      <c r="AD753" s="47" t="s">
        <v>1687</v>
      </c>
      <c r="AE753" s="312"/>
      <c r="AF753" s="465" t="s">
        <v>1755</v>
      </c>
      <c r="AG753" s="343">
        <v>40</v>
      </c>
      <c r="AH753" s="343">
        <v>15</v>
      </c>
      <c r="AI753" s="343"/>
      <c r="AJ753" s="343"/>
      <c r="AK753" s="343"/>
      <c r="AL753" s="343"/>
      <c r="AM753" s="343"/>
      <c r="AN753" s="343"/>
      <c r="AO753" s="343"/>
      <c r="AP753" s="343"/>
      <c r="AQ753" s="343"/>
      <c r="AR753" s="343"/>
      <c r="AS753" s="343"/>
      <c r="AT753" s="343"/>
      <c r="AU753" s="343"/>
      <c r="AV753" s="343"/>
      <c r="AW753" s="343"/>
      <c r="AX753" s="343"/>
      <c r="AY753" s="343"/>
      <c r="AZ753" s="343"/>
      <c r="BA753" s="343"/>
      <c r="BB753" s="343"/>
      <c r="BC753" s="343"/>
      <c r="BD753" s="343"/>
      <c r="BE753" s="475"/>
      <c r="BF753" s="475"/>
      <c r="BG753" s="475"/>
      <c r="BH753" s="475"/>
      <c r="BI753" s="475"/>
      <c r="BJ753" s="475"/>
      <c r="BK753" s="475"/>
      <c r="BL753" s="475"/>
      <c r="BM753" s="475"/>
      <c r="BN753" s="475"/>
      <c r="BO753" s="475"/>
      <c r="BP753" s="306"/>
      <c r="BQ753" s="496"/>
      <c r="BR753" s="496"/>
      <c r="BS753" s="496"/>
      <c r="BT753" s="496"/>
      <c r="BU753" s="496"/>
      <c r="BV753" s="496"/>
    </row>
    <row r="754" spans="1:74" s="52" customFormat="1" ht="12.75">
      <c r="A754" s="64">
        <v>2996.2204340404778</v>
      </c>
      <c r="B754" s="46" t="s">
        <v>320</v>
      </c>
      <c r="C754" s="47" t="s">
        <v>326</v>
      </c>
      <c r="D754" s="48">
        <v>4.99</v>
      </c>
      <c r="E754" s="49">
        <v>39.792499999999997</v>
      </c>
      <c r="F754" s="49">
        <v>6.6199999999999995E-2</v>
      </c>
      <c r="G754" s="49">
        <v>12.6966</v>
      </c>
      <c r="H754" s="49">
        <v>0.34620000000000001</v>
      </c>
      <c r="I754" s="49">
        <v>0.1741</v>
      </c>
      <c r="J754" s="49">
        <v>47.028599999999997</v>
      </c>
      <c r="K754" s="49">
        <v>0.2462</v>
      </c>
      <c r="L754" s="49">
        <v>100.35040000000001</v>
      </c>
      <c r="M754" s="47"/>
      <c r="N754" s="50">
        <v>0.98766283661386989</v>
      </c>
      <c r="O754" s="50">
        <v>1.2990949429342678E-3</v>
      </c>
      <c r="P754" s="50">
        <v>0.26354265647369052</v>
      </c>
      <c r="Q754" s="50">
        <v>6.9115975750956484E-3</v>
      </c>
      <c r="R754" s="50">
        <v>3.6600919667983574E-3</v>
      </c>
      <c r="S754" s="50">
        <v>1.7401155324703488</v>
      </c>
      <c r="T754" s="50">
        <v>6.547163457524788E-3</v>
      </c>
      <c r="U754" s="50">
        <v>3.0097389735002622</v>
      </c>
      <c r="V754" s="51">
        <v>86.846925392370352</v>
      </c>
      <c r="X754" s="47" t="s">
        <v>1687</v>
      </c>
      <c r="Y754" s="47" t="s">
        <v>1687</v>
      </c>
      <c r="Z754" s="47" t="s">
        <v>1687</v>
      </c>
      <c r="AA754" s="47" t="s">
        <v>1687</v>
      </c>
      <c r="AB754" s="47" t="s">
        <v>1687</v>
      </c>
      <c r="AC754" s="47" t="s">
        <v>1687</v>
      </c>
      <c r="AD754" s="47" t="s">
        <v>1687</v>
      </c>
      <c r="AE754" s="312"/>
      <c r="AF754" s="465" t="s">
        <v>1755</v>
      </c>
      <c r="AG754" s="343">
        <v>40</v>
      </c>
      <c r="AH754" s="343">
        <v>15</v>
      </c>
      <c r="AI754" s="343"/>
      <c r="AJ754" s="343"/>
      <c r="AK754" s="343"/>
      <c r="AL754" s="343"/>
      <c r="AM754" s="343"/>
      <c r="AN754" s="343"/>
      <c r="AO754" s="343"/>
      <c r="AP754" s="343"/>
      <c r="AQ754" s="343"/>
      <c r="AR754" s="343"/>
      <c r="AS754" s="343"/>
      <c r="AT754" s="343"/>
      <c r="AU754" s="343"/>
      <c r="AV754" s="343"/>
      <c r="AW754" s="343"/>
      <c r="AX754" s="343"/>
      <c r="AY754" s="343"/>
      <c r="AZ754" s="343"/>
      <c r="BA754" s="343"/>
      <c r="BB754" s="343"/>
      <c r="BC754" s="343"/>
      <c r="BD754" s="343"/>
      <c r="BE754" s="475"/>
      <c r="BF754" s="475"/>
      <c r="BG754" s="475"/>
      <c r="BH754" s="475"/>
      <c r="BI754" s="475"/>
      <c r="BJ754" s="475"/>
      <c r="BK754" s="475"/>
      <c r="BL754" s="475"/>
      <c r="BM754" s="475"/>
      <c r="BN754" s="475"/>
      <c r="BO754" s="475"/>
      <c r="BP754" s="306"/>
      <c r="BQ754" s="496"/>
      <c r="BR754" s="496"/>
      <c r="BS754" s="496"/>
      <c r="BT754" s="496"/>
      <c r="BU754" s="496"/>
      <c r="BV754" s="496"/>
    </row>
    <row r="755" spans="1:74" s="52" customFormat="1" ht="12.75">
      <c r="A755" s="64">
        <v>2996.2204340404778</v>
      </c>
      <c r="B755" s="46" t="s">
        <v>320</v>
      </c>
      <c r="C755" s="47" t="s">
        <v>326</v>
      </c>
      <c r="D755" s="48">
        <v>9.99</v>
      </c>
      <c r="E755" s="49">
        <v>39.427599999999998</v>
      </c>
      <c r="F755" s="49">
        <v>0.1066</v>
      </c>
      <c r="G755" s="49">
        <v>12.6846</v>
      </c>
      <c r="H755" s="49">
        <v>0.4088</v>
      </c>
      <c r="I755" s="49">
        <v>0.18740000000000001</v>
      </c>
      <c r="J755" s="49">
        <v>47.088000000000001</v>
      </c>
      <c r="K755" s="49">
        <v>0.23250000000000001</v>
      </c>
      <c r="L755" s="49">
        <v>100.13549999999999</v>
      </c>
      <c r="M755" s="47"/>
      <c r="N755" s="50">
        <v>0.98170357720471024</v>
      </c>
      <c r="O755" s="50">
        <v>2.0985177711598671E-3</v>
      </c>
      <c r="P755" s="50">
        <v>0.26412700219680008</v>
      </c>
      <c r="Q755" s="50">
        <v>8.1871889055027264E-3</v>
      </c>
      <c r="R755" s="50">
        <v>3.9521676354962922E-3</v>
      </c>
      <c r="S755" s="50">
        <v>1.747828521181064</v>
      </c>
      <c r="T755" s="50">
        <v>6.202412358236307E-3</v>
      </c>
      <c r="U755" s="50">
        <v>3.01409938725297</v>
      </c>
      <c r="V755" s="51">
        <v>86.872125197213194</v>
      </c>
      <c r="X755" s="47" t="s">
        <v>1687</v>
      </c>
      <c r="Y755" s="47" t="s">
        <v>1687</v>
      </c>
      <c r="Z755" s="47" t="s">
        <v>1687</v>
      </c>
      <c r="AA755" s="47" t="s">
        <v>1687</v>
      </c>
      <c r="AB755" s="47" t="s">
        <v>1687</v>
      </c>
      <c r="AC755" s="47" t="s">
        <v>1687</v>
      </c>
      <c r="AD755" s="47" t="s">
        <v>1687</v>
      </c>
      <c r="AE755" s="312"/>
      <c r="AF755" s="465" t="s">
        <v>1755</v>
      </c>
      <c r="AG755" s="343">
        <v>40</v>
      </c>
      <c r="AH755" s="343">
        <v>15</v>
      </c>
      <c r="AI755" s="343"/>
      <c r="AJ755" s="343"/>
      <c r="AK755" s="343"/>
      <c r="AL755" s="343"/>
      <c r="AM755" s="343"/>
      <c r="AN755" s="343"/>
      <c r="AO755" s="343"/>
      <c r="AP755" s="343"/>
      <c r="AQ755" s="343"/>
      <c r="AR755" s="343"/>
      <c r="AS755" s="343"/>
      <c r="AT755" s="343"/>
      <c r="AU755" s="343"/>
      <c r="AV755" s="343"/>
      <c r="AW755" s="343"/>
      <c r="AX755" s="343"/>
      <c r="AY755" s="343"/>
      <c r="AZ755" s="343"/>
      <c r="BA755" s="343"/>
      <c r="BB755" s="343"/>
      <c r="BC755" s="343"/>
      <c r="BD755" s="343"/>
      <c r="BE755" s="475"/>
      <c r="BF755" s="475"/>
      <c r="BG755" s="475"/>
      <c r="BH755" s="475"/>
      <c r="BI755" s="475"/>
      <c r="BJ755" s="475"/>
      <c r="BK755" s="475"/>
      <c r="BL755" s="475"/>
      <c r="BM755" s="475"/>
      <c r="BN755" s="475"/>
      <c r="BO755" s="475"/>
      <c r="BP755" s="306"/>
      <c r="BQ755" s="496"/>
      <c r="BR755" s="496"/>
      <c r="BS755" s="496"/>
      <c r="BT755" s="496"/>
      <c r="BU755" s="496"/>
      <c r="BV755" s="496"/>
    </row>
    <row r="756" spans="1:74" s="52" customFormat="1" ht="12.75">
      <c r="A756" s="64">
        <v>2996.2204340404778</v>
      </c>
      <c r="B756" s="46" t="s">
        <v>320</v>
      </c>
      <c r="C756" s="47" t="s">
        <v>326</v>
      </c>
      <c r="D756" s="48">
        <v>14.98</v>
      </c>
      <c r="E756" s="49">
        <v>39.551400000000001</v>
      </c>
      <c r="F756" s="49">
        <v>9.5899999999999999E-2</v>
      </c>
      <c r="G756" s="49">
        <v>12.4748</v>
      </c>
      <c r="H756" s="49">
        <v>0.43390000000000001</v>
      </c>
      <c r="I756" s="49">
        <v>0.23280000000000001</v>
      </c>
      <c r="J756" s="49">
        <v>46.899900000000002</v>
      </c>
      <c r="K756" s="49">
        <v>0.22989999999999999</v>
      </c>
      <c r="L756" s="49">
        <v>99.918600000000012</v>
      </c>
      <c r="M756" s="47"/>
      <c r="N756" s="50">
        <v>0.98587710947296125</v>
      </c>
      <c r="O756" s="50">
        <v>1.8899701477613905E-3</v>
      </c>
      <c r="P756" s="50">
        <v>0.2600461975944191</v>
      </c>
      <c r="Q756" s="50">
        <v>8.6995034522010881E-3</v>
      </c>
      <c r="R756" s="50">
        <v>4.9150692087046605E-3</v>
      </c>
      <c r="S756" s="50">
        <v>1.7427752534686547</v>
      </c>
      <c r="T756" s="50">
        <v>6.1398468868146113E-3</v>
      </c>
      <c r="U756" s="50">
        <v>3.0103429502315167</v>
      </c>
      <c r="V756" s="51">
        <v>87.016006970746702</v>
      </c>
      <c r="X756" s="47" t="s">
        <v>1687</v>
      </c>
      <c r="Y756" s="47" t="s">
        <v>1687</v>
      </c>
      <c r="Z756" s="47" t="s">
        <v>1687</v>
      </c>
      <c r="AA756" s="47" t="s">
        <v>1687</v>
      </c>
      <c r="AB756" s="47" t="s">
        <v>1687</v>
      </c>
      <c r="AC756" s="47" t="s">
        <v>1687</v>
      </c>
      <c r="AD756" s="47" t="s">
        <v>1687</v>
      </c>
      <c r="AE756" s="312"/>
      <c r="AF756" s="465" t="s">
        <v>1755</v>
      </c>
      <c r="AG756" s="343">
        <v>40</v>
      </c>
      <c r="AH756" s="343">
        <v>15</v>
      </c>
      <c r="AI756" s="343"/>
      <c r="AJ756" s="343"/>
      <c r="AK756" s="343"/>
      <c r="AL756" s="343"/>
      <c r="AM756" s="343"/>
      <c r="AN756" s="343"/>
      <c r="AO756" s="343"/>
      <c r="AP756" s="343"/>
      <c r="AQ756" s="343"/>
      <c r="AR756" s="343"/>
      <c r="AS756" s="343"/>
      <c r="AT756" s="343"/>
      <c r="AU756" s="343"/>
      <c r="AV756" s="343"/>
      <c r="AW756" s="343"/>
      <c r="AX756" s="343"/>
      <c r="AY756" s="343"/>
      <c r="AZ756" s="343"/>
      <c r="BA756" s="343"/>
      <c r="BB756" s="343"/>
      <c r="BC756" s="343"/>
      <c r="BD756" s="343"/>
      <c r="BE756" s="475"/>
      <c r="BF756" s="475"/>
      <c r="BG756" s="475"/>
      <c r="BH756" s="475"/>
      <c r="BI756" s="475"/>
      <c r="BJ756" s="475"/>
      <c r="BK756" s="475"/>
      <c r="BL756" s="475"/>
      <c r="BM756" s="475"/>
      <c r="BN756" s="475"/>
      <c r="BO756" s="475"/>
      <c r="BP756" s="306"/>
      <c r="BQ756" s="496"/>
      <c r="BR756" s="496"/>
      <c r="BS756" s="496"/>
      <c r="BT756" s="496"/>
      <c r="BU756" s="496"/>
      <c r="BV756" s="496"/>
    </row>
    <row r="757" spans="1:74" s="52" customFormat="1" ht="12.75">
      <c r="A757" s="64">
        <v>2996.2204340404778</v>
      </c>
      <c r="B757" s="46" t="s">
        <v>320</v>
      </c>
      <c r="C757" s="47" t="s">
        <v>326</v>
      </c>
      <c r="D757" s="48">
        <v>19.97</v>
      </c>
      <c r="E757" s="49">
        <v>40.037799999999997</v>
      </c>
      <c r="F757" s="49">
        <v>9.8100000000000007E-2</v>
      </c>
      <c r="G757" s="49">
        <v>12.0023</v>
      </c>
      <c r="H757" s="49">
        <v>0.40739999999999998</v>
      </c>
      <c r="I757" s="49">
        <v>0.1474</v>
      </c>
      <c r="J757" s="49">
        <v>47.747300000000003</v>
      </c>
      <c r="K757" s="49">
        <v>0.2223</v>
      </c>
      <c r="L757" s="49">
        <v>100.66260000000001</v>
      </c>
      <c r="M757" s="47"/>
      <c r="N757" s="50">
        <v>0.98726959039377027</v>
      </c>
      <c r="O757" s="50">
        <v>1.9125375771014094E-3</v>
      </c>
      <c r="P757" s="50">
        <v>0.24750616797785813</v>
      </c>
      <c r="Q757" s="50">
        <v>8.0803555594732637E-3</v>
      </c>
      <c r="R757" s="50">
        <v>3.0785681865699282E-3</v>
      </c>
      <c r="S757" s="50">
        <v>1.7551850787356995</v>
      </c>
      <c r="T757" s="50">
        <v>5.8730360215540536E-3</v>
      </c>
      <c r="U757" s="50">
        <v>3.0089053344520265</v>
      </c>
      <c r="V757" s="51">
        <v>87.641321727249817</v>
      </c>
      <c r="X757" s="47" t="s">
        <v>1687</v>
      </c>
      <c r="Y757" s="47" t="s">
        <v>1687</v>
      </c>
      <c r="Z757" s="47" t="s">
        <v>1687</v>
      </c>
      <c r="AA757" s="47" t="s">
        <v>1687</v>
      </c>
      <c r="AB757" s="47" t="s">
        <v>1687</v>
      </c>
      <c r="AC757" s="47" t="s">
        <v>1687</v>
      </c>
      <c r="AD757" s="47" t="s">
        <v>1687</v>
      </c>
      <c r="AE757" s="312"/>
      <c r="AF757" s="465" t="s">
        <v>1755</v>
      </c>
      <c r="AG757" s="343">
        <v>40</v>
      </c>
      <c r="AH757" s="343">
        <v>15</v>
      </c>
      <c r="AI757" s="343"/>
      <c r="AJ757" s="343"/>
      <c r="AK757" s="343"/>
      <c r="AL757" s="343"/>
      <c r="AM757" s="343"/>
      <c r="AN757" s="343"/>
      <c r="AO757" s="343"/>
      <c r="AP757" s="343"/>
      <c r="AQ757" s="343"/>
      <c r="AR757" s="343"/>
      <c r="AS757" s="343"/>
      <c r="AT757" s="343"/>
      <c r="AU757" s="343"/>
      <c r="AV757" s="343"/>
      <c r="AW757" s="343"/>
      <c r="AX757" s="343"/>
      <c r="AY757" s="343"/>
      <c r="AZ757" s="343"/>
      <c r="BA757" s="343"/>
      <c r="BB757" s="343"/>
      <c r="BC757" s="343"/>
      <c r="BD757" s="343"/>
      <c r="BE757" s="475"/>
      <c r="BF757" s="475"/>
      <c r="BG757" s="475"/>
      <c r="BH757" s="475"/>
      <c r="BI757" s="475"/>
      <c r="BJ757" s="475"/>
      <c r="BK757" s="475"/>
      <c r="BL757" s="475"/>
      <c r="BM757" s="475"/>
      <c r="BN757" s="475"/>
      <c r="BO757" s="475"/>
      <c r="BP757" s="306"/>
      <c r="BQ757" s="496"/>
      <c r="BR757" s="496"/>
      <c r="BS757" s="496"/>
      <c r="BT757" s="496"/>
      <c r="BU757" s="496"/>
      <c r="BV757" s="496"/>
    </row>
    <row r="758" spans="1:74" s="52" customFormat="1" ht="12.75">
      <c r="A758" s="64">
        <v>2996.2204340404778</v>
      </c>
      <c r="B758" s="46" t="s">
        <v>320</v>
      </c>
      <c r="C758" s="47" t="s">
        <v>326</v>
      </c>
      <c r="D758" s="48">
        <v>24.96</v>
      </c>
      <c r="E758" s="49">
        <v>39.798099999999998</v>
      </c>
      <c r="F758" s="49">
        <v>7.9899999999999999E-2</v>
      </c>
      <c r="G758" s="49">
        <v>11.9796</v>
      </c>
      <c r="H758" s="49">
        <v>0.37819999999999998</v>
      </c>
      <c r="I758" s="49">
        <v>0.14829999999999999</v>
      </c>
      <c r="J758" s="49">
        <v>47.1098</v>
      </c>
      <c r="K758" s="49">
        <v>0.2205</v>
      </c>
      <c r="L758" s="49">
        <v>99.714399999999998</v>
      </c>
      <c r="M758" s="47"/>
      <c r="N758" s="50">
        <v>0.99062031396995365</v>
      </c>
      <c r="O758" s="50">
        <v>1.5724146627829234E-3</v>
      </c>
      <c r="P758" s="50">
        <v>0.24936942378082233</v>
      </c>
      <c r="Q758" s="50">
        <v>7.5719948076542172E-3</v>
      </c>
      <c r="R758" s="50">
        <v>3.126596092910596E-3</v>
      </c>
      <c r="S758" s="50">
        <v>1.7480936556693476</v>
      </c>
      <c r="T758" s="50">
        <v>5.8804577210093594E-3</v>
      </c>
      <c r="U758" s="50">
        <v>3.0062348567044808</v>
      </c>
      <c r="V758" s="51">
        <v>87.515692963423135</v>
      </c>
      <c r="X758" s="47" t="s">
        <v>1687</v>
      </c>
      <c r="Y758" s="47" t="s">
        <v>1687</v>
      </c>
      <c r="Z758" s="47" t="s">
        <v>1687</v>
      </c>
      <c r="AA758" s="47" t="s">
        <v>1687</v>
      </c>
      <c r="AB758" s="47" t="s">
        <v>1687</v>
      </c>
      <c r="AC758" s="47" t="s">
        <v>1687</v>
      </c>
      <c r="AD758" s="47" t="s">
        <v>1687</v>
      </c>
      <c r="AE758" s="312"/>
      <c r="AF758" s="465" t="s">
        <v>1755</v>
      </c>
      <c r="AG758" s="343">
        <v>40</v>
      </c>
      <c r="AH758" s="343">
        <v>15</v>
      </c>
      <c r="AI758" s="343"/>
      <c r="AJ758" s="343"/>
      <c r="AK758" s="343"/>
      <c r="AL758" s="343"/>
      <c r="AM758" s="343"/>
      <c r="AN758" s="343"/>
      <c r="AO758" s="343"/>
      <c r="AP758" s="343"/>
      <c r="AQ758" s="343"/>
      <c r="AR758" s="343"/>
      <c r="AS758" s="343"/>
      <c r="AT758" s="343"/>
      <c r="AU758" s="343"/>
      <c r="AV758" s="343"/>
      <c r="AW758" s="343"/>
      <c r="AX758" s="343"/>
      <c r="AY758" s="343"/>
      <c r="AZ758" s="343"/>
      <c r="BA758" s="343"/>
      <c r="BB758" s="343"/>
      <c r="BC758" s="343"/>
      <c r="BD758" s="343"/>
      <c r="BE758" s="475"/>
      <c r="BF758" s="475"/>
      <c r="BG758" s="475"/>
      <c r="BH758" s="475"/>
      <c r="BI758" s="475"/>
      <c r="BJ758" s="475"/>
      <c r="BK758" s="475"/>
      <c r="BL758" s="475"/>
      <c r="BM758" s="475"/>
      <c r="BN758" s="475"/>
      <c r="BO758" s="475"/>
      <c r="BP758" s="306"/>
      <c r="BQ758" s="496"/>
      <c r="BR758" s="496"/>
      <c r="BS758" s="496"/>
      <c r="BT758" s="496"/>
      <c r="BU758" s="496"/>
      <c r="BV758" s="496"/>
    </row>
    <row r="759" spans="1:74" s="52" customFormat="1" ht="12.75">
      <c r="A759" s="64">
        <v>2996.2204340404778</v>
      </c>
      <c r="B759" s="46" t="s">
        <v>320</v>
      </c>
      <c r="C759" s="47" t="s">
        <v>326</v>
      </c>
      <c r="D759" s="48">
        <v>29.95</v>
      </c>
      <c r="E759" s="49">
        <v>39.7851</v>
      </c>
      <c r="F759" s="49">
        <v>0.1125</v>
      </c>
      <c r="G759" s="49">
        <v>11.8322</v>
      </c>
      <c r="H759" s="49">
        <v>0.41860000000000003</v>
      </c>
      <c r="I759" s="49">
        <v>0.21929999999999999</v>
      </c>
      <c r="J759" s="49">
        <v>47.6462</v>
      </c>
      <c r="K759" s="49">
        <v>0.21690000000000001</v>
      </c>
      <c r="L759" s="49">
        <v>100.23079999999999</v>
      </c>
      <c r="M759" s="47"/>
      <c r="N759" s="50">
        <v>0.98529070667363938</v>
      </c>
      <c r="O759" s="50">
        <v>2.2027837804837109E-3</v>
      </c>
      <c r="P759" s="50">
        <v>0.24505604973226575</v>
      </c>
      <c r="Q759" s="50">
        <v>8.338483023468948E-3</v>
      </c>
      <c r="R759" s="50">
        <v>4.6001109168489294E-3</v>
      </c>
      <c r="S759" s="50">
        <v>1.7590603822097735</v>
      </c>
      <c r="T759" s="50">
        <v>5.7552094289130447E-3</v>
      </c>
      <c r="U759" s="50">
        <v>3.0103037257653931</v>
      </c>
      <c r="V759" s="51">
        <v>87.772364627797586</v>
      </c>
      <c r="X759" s="47" t="s">
        <v>1687</v>
      </c>
      <c r="Y759" s="47" t="s">
        <v>1687</v>
      </c>
      <c r="Z759" s="47" t="s">
        <v>1687</v>
      </c>
      <c r="AA759" s="47" t="s">
        <v>1687</v>
      </c>
      <c r="AB759" s="47" t="s">
        <v>1687</v>
      </c>
      <c r="AC759" s="47" t="s">
        <v>1687</v>
      </c>
      <c r="AD759" s="47" t="s">
        <v>1687</v>
      </c>
      <c r="AE759" s="312"/>
      <c r="AF759" s="465" t="s">
        <v>1755</v>
      </c>
      <c r="AG759" s="343">
        <v>40</v>
      </c>
      <c r="AH759" s="343">
        <v>15</v>
      </c>
      <c r="AI759" s="343"/>
      <c r="AJ759" s="343"/>
      <c r="AK759" s="343"/>
      <c r="AL759" s="343"/>
      <c r="AM759" s="343"/>
      <c r="AN759" s="343"/>
      <c r="AO759" s="343"/>
      <c r="AP759" s="343"/>
      <c r="AQ759" s="343"/>
      <c r="AR759" s="343"/>
      <c r="AS759" s="343"/>
      <c r="AT759" s="343"/>
      <c r="AU759" s="343"/>
      <c r="AV759" s="343"/>
      <c r="AW759" s="343"/>
      <c r="AX759" s="343"/>
      <c r="AY759" s="343"/>
      <c r="AZ759" s="343"/>
      <c r="BA759" s="343"/>
      <c r="BB759" s="343"/>
      <c r="BC759" s="343"/>
      <c r="BD759" s="343"/>
      <c r="BE759" s="475"/>
      <c r="BF759" s="475"/>
      <c r="BG759" s="475"/>
      <c r="BH759" s="475"/>
      <c r="BI759" s="475"/>
      <c r="BJ759" s="475"/>
      <c r="BK759" s="475"/>
      <c r="BL759" s="475"/>
      <c r="BM759" s="475"/>
      <c r="BN759" s="475"/>
      <c r="BO759" s="475"/>
      <c r="BP759" s="306"/>
      <c r="BQ759" s="496"/>
      <c r="BR759" s="496"/>
      <c r="BS759" s="496"/>
      <c r="BT759" s="496"/>
      <c r="BU759" s="496"/>
      <c r="BV759" s="496"/>
    </row>
    <row r="760" spans="1:74" s="52" customFormat="1" ht="12.75">
      <c r="A760" s="64">
        <v>2996.2204340404778</v>
      </c>
      <c r="B760" s="46" t="s">
        <v>320</v>
      </c>
      <c r="C760" s="47" t="s">
        <v>326</v>
      </c>
      <c r="D760" s="48">
        <v>34.950000000000003</v>
      </c>
      <c r="E760" s="49">
        <v>39.737099999999998</v>
      </c>
      <c r="F760" s="49">
        <v>8.6499999999999994E-2</v>
      </c>
      <c r="G760" s="49">
        <v>11.938700000000001</v>
      </c>
      <c r="H760" s="49">
        <v>0.37580000000000002</v>
      </c>
      <c r="I760" s="49">
        <v>0.16259999999999999</v>
      </c>
      <c r="J760" s="49">
        <v>47.640300000000003</v>
      </c>
      <c r="K760" s="49">
        <v>0.21909999999999999</v>
      </c>
      <c r="L760" s="49">
        <v>100.1601</v>
      </c>
      <c r="M760" s="47"/>
      <c r="N760" s="50">
        <v>0.9850625054275669</v>
      </c>
      <c r="O760" s="50">
        <v>1.6953491077226666E-3</v>
      </c>
      <c r="P760" s="50">
        <v>0.24750310561768946</v>
      </c>
      <c r="Q760" s="50">
        <v>7.493216618927984E-3</v>
      </c>
      <c r="R760" s="50">
        <v>3.4140816236635208E-3</v>
      </c>
      <c r="S760" s="50">
        <v>1.7605592795296514</v>
      </c>
      <c r="T760" s="50">
        <v>5.8192584317652736E-3</v>
      </c>
      <c r="U760" s="50">
        <v>3.0115467963569871</v>
      </c>
      <c r="V760" s="51">
        <v>87.674531057981596</v>
      </c>
      <c r="X760" s="47" t="s">
        <v>1687</v>
      </c>
      <c r="Y760" s="47" t="s">
        <v>1687</v>
      </c>
      <c r="Z760" s="47" t="s">
        <v>1687</v>
      </c>
      <c r="AA760" s="47" t="s">
        <v>1687</v>
      </c>
      <c r="AB760" s="47" t="s">
        <v>1687</v>
      </c>
      <c r="AC760" s="47" t="s">
        <v>1687</v>
      </c>
      <c r="AD760" s="47" t="s">
        <v>1687</v>
      </c>
      <c r="AE760" s="312"/>
      <c r="AF760" s="465" t="s">
        <v>1755</v>
      </c>
      <c r="AG760" s="343">
        <v>40</v>
      </c>
      <c r="AH760" s="343">
        <v>15</v>
      </c>
      <c r="AI760" s="343"/>
      <c r="AJ760" s="343"/>
      <c r="AK760" s="343"/>
      <c r="AL760" s="343"/>
      <c r="AM760" s="343"/>
      <c r="AN760" s="343"/>
      <c r="AO760" s="343"/>
      <c r="AP760" s="343"/>
      <c r="AQ760" s="343"/>
      <c r="AR760" s="343"/>
      <c r="AS760" s="343"/>
      <c r="AT760" s="343"/>
      <c r="AU760" s="343"/>
      <c r="AV760" s="343"/>
      <c r="AW760" s="343"/>
      <c r="AX760" s="343"/>
      <c r="AY760" s="343"/>
      <c r="AZ760" s="343"/>
      <c r="BA760" s="343"/>
      <c r="BB760" s="343"/>
      <c r="BC760" s="343"/>
      <c r="BD760" s="343"/>
      <c r="BE760" s="475"/>
      <c r="BF760" s="475"/>
      <c r="BG760" s="475"/>
      <c r="BH760" s="475"/>
      <c r="BI760" s="475"/>
      <c r="BJ760" s="475"/>
      <c r="BK760" s="475"/>
      <c r="BL760" s="475"/>
      <c r="BM760" s="475"/>
      <c r="BN760" s="475"/>
      <c r="BO760" s="475"/>
      <c r="BP760" s="306"/>
      <c r="BQ760" s="496"/>
      <c r="BR760" s="496"/>
      <c r="BS760" s="496"/>
      <c r="BT760" s="496"/>
      <c r="BU760" s="496"/>
      <c r="BV760" s="496"/>
    </row>
    <row r="761" spans="1:74" s="52" customFormat="1" ht="12.75">
      <c r="A761" s="64">
        <v>2996.2204340404778</v>
      </c>
      <c r="B761" s="46" t="s">
        <v>320</v>
      </c>
      <c r="C761" s="47" t="s">
        <v>326</v>
      </c>
      <c r="D761" s="48">
        <v>39.94</v>
      </c>
      <c r="E761" s="49">
        <v>39.840200000000003</v>
      </c>
      <c r="F761" s="49">
        <v>0.1022</v>
      </c>
      <c r="G761" s="49">
        <v>11.936</v>
      </c>
      <c r="H761" s="49">
        <v>0.43070000000000003</v>
      </c>
      <c r="I761" s="49">
        <v>0.10299999999999999</v>
      </c>
      <c r="J761" s="49">
        <v>47.584699999999998</v>
      </c>
      <c r="K761" s="49">
        <v>0.2142</v>
      </c>
      <c r="L761" s="49">
        <v>100.21100000000001</v>
      </c>
      <c r="M761" s="47"/>
      <c r="N761" s="50">
        <v>0.98672108693846339</v>
      </c>
      <c r="O761" s="50">
        <v>2.0012401640684191E-3</v>
      </c>
      <c r="P761" s="50">
        <v>0.24722233482468045</v>
      </c>
      <c r="Q761" s="50">
        <v>8.5800864504470675E-3</v>
      </c>
      <c r="R761" s="50">
        <v>2.1607069232261571E-3</v>
      </c>
      <c r="S761" s="50">
        <v>1.7569070305135068</v>
      </c>
      <c r="T761" s="50">
        <v>5.6839469190079796E-3</v>
      </c>
      <c r="U761" s="50">
        <v>3.0092764327334005</v>
      </c>
      <c r="V761" s="51">
        <v>87.664352456461188</v>
      </c>
      <c r="X761" s="47" t="s">
        <v>1687</v>
      </c>
      <c r="Y761" s="47" t="s">
        <v>1687</v>
      </c>
      <c r="Z761" s="47" t="s">
        <v>1687</v>
      </c>
      <c r="AA761" s="47" t="s">
        <v>1687</v>
      </c>
      <c r="AB761" s="47" t="s">
        <v>1687</v>
      </c>
      <c r="AC761" s="47" t="s">
        <v>1687</v>
      </c>
      <c r="AD761" s="47" t="s">
        <v>1687</v>
      </c>
      <c r="AE761" s="312"/>
      <c r="AF761" s="465" t="s">
        <v>1755</v>
      </c>
      <c r="AG761" s="343">
        <v>40</v>
      </c>
      <c r="AH761" s="343">
        <v>15</v>
      </c>
      <c r="AI761" s="343"/>
      <c r="AJ761" s="343"/>
      <c r="AK761" s="343"/>
      <c r="AL761" s="343"/>
      <c r="AM761" s="343"/>
      <c r="AN761" s="343"/>
      <c r="AO761" s="343"/>
      <c r="AP761" s="343"/>
      <c r="AQ761" s="343"/>
      <c r="AR761" s="343"/>
      <c r="AS761" s="343"/>
      <c r="AT761" s="343"/>
      <c r="AU761" s="343"/>
      <c r="AV761" s="343"/>
      <c r="AW761" s="343"/>
      <c r="AX761" s="343"/>
      <c r="AY761" s="343"/>
      <c r="AZ761" s="343"/>
      <c r="BA761" s="343"/>
      <c r="BB761" s="343"/>
      <c r="BC761" s="343"/>
      <c r="BD761" s="343"/>
      <c r="BE761" s="475"/>
      <c r="BF761" s="475"/>
      <c r="BG761" s="475"/>
      <c r="BH761" s="475"/>
      <c r="BI761" s="475"/>
      <c r="BJ761" s="475"/>
      <c r="BK761" s="475"/>
      <c r="BL761" s="475"/>
      <c r="BM761" s="475"/>
      <c r="BN761" s="475"/>
      <c r="BO761" s="475"/>
      <c r="BP761" s="306"/>
      <c r="BQ761" s="496"/>
      <c r="BR761" s="496"/>
      <c r="BS761" s="496"/>
      <c r="BT761" s="496"/>
      <c r="BU761" s="496"/>
      <c r="BV761" s="496"/>
    </row>
    <row r="762" spans="1:74" s="52" customFormat="1" ht="12.75">
      <c r="A762" s="64">
        <v>2996.2204340404778</v>
      </c>
      <c r="B762" s="46" t="s">
        <v>320</v>
      </c>
      <c r="C762" s="47" t="s">
        <v>326</v>
      </c>
      <c r="D762" s="48">
        <v>44.93</v>
      </c>
      <c r="E762" s="49">
        <v>39.8217</v>
      </c>
      <c r="F762" s="49">
        <v>0.10299999999999999</v>
      </c>
      <c r="G762" s="49">
        <v>11.4719</v>
      </c>
      <c r="H762" s="49">
        <v>0.47570000000000001</v>
      </c>
      <c r="I762" s="49">
        <v>0.15179999999999999</v>
      </c>
      <c r="J762" s="49">
        <v>47.592399999999998</v>
      </c>
      <c r="K762" s="49">
        <v>0.22140000000000001</v>
      </c>
      <c r="L762" s="49">
        <v>99.837900000000005</v>
      </c>
      <c r="M762" s="47"/>
      <c r="N762" s="50">
        <v>0.98826077802004375</v>
      </c>
      <c r="O762" s="50">
        <v>2.0209911094002438E-3</v>
      </c>
      <c r="P762" s="50">
        <v>0.23809107168970031</v>
      </c>
      <c r="Q762" s="50">
        <v>9.4957398297765491E-3</v>
      </c>
      <c r="R762" s="50">
        <v>3.1908711987744011E-3</v>
      </c>
      <c r="S762" s="50">
        <v>1.7607508829161742</v>
      </c>
      <c r="T762" s="50">
        <v>5.8869049972864965E-3</v>
      </c>
      <c r="U762" s="50">
        <v>3.0076972397611561</v>
      </c>
      <c r="V762" s="51">
        <v>88.088549415271487</v>
      </c>
      <c r="X762" s="47" t="s">
        <v>1687</v>
      </c>
      <c r="Y762" s="47" t="s">
        <v>1687</v>
      </c>
      <c r="Z762" s="47" t="s">
        <v>1687</v>
      </c>
      <c r="AA762" s="47" t="s">
        <v>1687</v>
      </c>
      <c r="AB762" s="47" t="s">
        <v>1687</v>
      </c>
      <c r="AC762" s="47" t="s">
        <v>1687</v>
      </c>
      <c r="AD762" s="47" t="s">
        <v>1687</v>
      </c>
      <c r="AE762" s="312"/>
      <c r="AF762" s="465" t="s">
        <v>1755</v>
      </c>
      <c r="AG762" s="343">
        <v>40</v>
      </c>
      <c r="AH762" s="343">
        <v>15</v>
      </c>
      <c r="AI762" s="343"/>
      <c r="AJ762" s="343"/>
      <c r="AK762" s="343"/>
      <c r="AL762" s="343"/>
      <c r="AM762" s="343"/>
      <c r="AN762" s="343"/>
      <c r="AO762" s="343"/>
      <c r="AP762" s="343"/>
      <c r="AQ762" s="343"/>
      <c r="AR762" s="343"/>
      <c r="AS762" s="343"/>
      <c r="AT762" s="343"/>
      <c r="AU762" s="343"/>
      <c r="AV762" s="343"/>
      <c r="AW762" s="343"/>
      <c r="AX762" s="343"/>
      <c r="AY762" s="343"/>
      <c r="AZ762" s="343"/>
      <c r="BA762" s="343"/>
      <c r="BB762" s="343"/>
      <c r="BC762" s="343"/>
      <c r="BD762" s="343"/>
      <c r="BE762" s="475"/>
      <c r="BF762" s="475"/>
      <c r="BG762" s="475"/>
      <c r="BH762" s="475"/>
      <c r="BI762" s="475"/>
      <c r="BJ762" s="475"/>
      <c r="BK762" s="475"/>
      <c r="BL762" s="475"/>
      <c r="BM762" s="475"/>
      <c r="BN762" s="475"/>
      <c r="BO762" s="475"/>
      <c r="BP762" s="306"/>
      <c r="BQ762" s="496"/>
      <c r="BR762" s="496"/>
      <c r="BS762" s="496"/>
      <c r="BT762" s="496"/>
      <c r="BU762" s="496"/>
      <c r="BV762" s="496"/>
    </row>
    <row r="763" spans="1:74" s="52" customFormat="1" ht="12.75">
      <c r="A763" s="64">
        <v>2996.2204340404778</v>
      </c>
      <c r="B763" s="46" t="s">
        <v>320</v>
      </c>
      <c r="C763" s="47" t="s">
        <v>326</v>
      </c>
      <c r="D763" s="48">
        <v>49.92</v>
      </c>
      <c r="E763" s="49">
        <v>40.082599999999999</v>
      </c>
      <c r="F763" s="49">
        <v>0.11260000000000001</v>
      </c>
      <c r="G763" s="49">
        <v>11.5968</v>
      </c>
      <c r="H763" s="49">
        <v>0.43159999999999998</v>
      </c>
      <c r="I763" s="49">
        <v>0.1472</v>
      </c>
      <c r="J763" s="49">
        <v>48.032400000000003</v>
      </c>
      <c r="K763" s="49">
        <v>0.21870000000000001</v>
      </c>
      <c r="L763" s="49">
        <v>100.6219</v>
      </c>
      <c r="M763" s="47"/>
      <c r="N763" s="50">
        <v>0.98700325282114643</v>
      </c>
      <c r="O763" s="50">
        <v>2.1921814818944979E-3</v>
      </c>
      <c r="P763" s="50">
        <v>0.23881239305680702</v>
      </c>
      <c r="Q763" s="50">
        <v>8.5484628291227806E-3</v>
      </c>
      <c r="R763" s="50">
        <v>3.070126345454388E-3</v>
      </c>
      <c r="S763" s="50">
        <v>1.7632160564756005</v>
      </c>
      <c r="T763" s="50">
        <v>5.7699112050382849E-3</v>
      </c>
      <c r="U763" s="50">
        <v>3.0086123842150645</v>
      </c>
      <c r="V763" s="51">
        <v>88.071478549039412</v>
      </c>
      <c r="X763" s="47" t="s">
        <v>1687</v>
      </c>
      <c r="Y763" s="47" t="s">
        <v>1687</v>
      </c>
      <c r="Z763" s="47" t="s">
        <v>1687</v>
      </c>
      <c r="AA763" s="47" t="s">
        <v>1687</v>
      </c>
      <c r="AB763" s="47" t="s">
        <v>1687</v>
      </c>
      <c r="AC763" s="47" t="s">
        <v>1687</v>
      </c>
      <c r="AD763" s="47" t="s">
        <v>1687</v>
      </c>
      <c r="AE763" s="312"/>
      <c r="AF763" s="465" t="s">
        <v>1755</v>
      </c>
      <c r="AG763" s="343">
        <v>40</v>
      </c>
      <c r="AH763" s="343">
        <v>15</v>
      </c>
      <c r="AI763" s="343"/>
      <c r="AJ763" s="343"/>
      <c r="AK763" s="343"/>
      <c r="AL763" s="343"/>
      <c r="AM763" s="343"/>
      <c r="AN763" s="343"/>
      <c r="AO763" s="343"/>
      <c r="AP763" s="343"/>
      <c r="AQ763" s="343"/>
      <c r="AR763" s="343"/>
      <c r="AS763" s="343"/>
      <c r="AT763" s="343"/>
      <c r="AU763" s="343"/>
      <c r="AV763" s="343"/>
      <c r="AW763" s="343"/>
      <c r="AX763" s="343"/>
      <c r="AY763" s="343"/>
      <c r="AZ763" s="343"/>
      <c r="BA763" s="343"/>
      <c r="BB763" s="343"/>
      <c r="BC763" s="343"/>
      <c r="BD763" s="343"/>
      <c r="BE763" s="475"/>
      <c r="BF763" s="475"/>
      <c r="BG763" s="475"/>
      <c r="BH763" s="475"/>
      <c r="BI763" s="475"/>
      <c r="BJ763" s="475"/>
      <c r="BK763" s="475"/>
      <c r="BL763" s="475"/>
      <c r="BM763" s="475"/>
      <c r="BN763" s="475"/>
      <c r="BO763" s="475"/>
      <c r="BP763" s="306"/>
      <c r="BQ763" s="496"/>
      <c r="BR763" s="496"/>
      <c r="BS763" s="496"/>
      <c r="BT763" s="496"/>
      <c r="BU763" s="496"/>
      <c r="BV763" s="496"/>
    </row>
    <row r="764" spans="1:74" s="52" customFormat="1" ht="12.75">
      <c r="A764" s="64">
        <v>2996.2204340404778</v>
      </c>
      <c r="B764" s="46" t="s">
        <v>320</v>
      </c>
      <c r="C764" s="47" t="s">
        <v>326</v>
      </c>
      <c r="D764" s="48">
        <v>54.92</v>
      </c>
      <c r="E764" s="49">
        <v>39.7774</v>
      </c>
      <c r="F764" s="49">
        <v>0.10580000000000001</v>
      </c>
      <c r="G764" s="49">
        <v>11.612</v>
      </c>
      <c r="H764" s="49">
        <v>0.44990000000000002</v>
      </c>
      <c r="I764" s="49">
        <v>0.14149999999999999</v>
      </c>
      <c r="J764" s="49">
        <v>48.027700000000003</v>
      </c>
      <c r="K764" s="49">
        <v>0.2049</v>
      </c>
      <c r="L764" s="49">
        <v>100.31920000000001</v>
      </c>
      <c r="M764" s="47"/>
      <c r="N764" s="50">
        <v>0.98327547022346906</v>
      </c>
      <c r="O764" s="50">
        <v>2.0677588825414196E-3</v>
      </c>
      <c r="P764" s="50">
        <v>0.24005006810557949</v>
      </c>
      <c r="Q764" s="50">
        <v>8.9453780177890692E-3</v>
      </c>
      <c r="R764" s="50">
        <v>2.9626543889959638E-3</v>
      </c>
      <c r="S764" s="50">
        <v>1.7698609498457141</v>
      </c>
      <c r="T764" s="50">
        <v>5.4267325473591668E-3</v>
      </c>
      <c r="U764" s="50">
        <v>3.0125890120114485</v>
      </c>
      <c r="V764" s="51">
        <v>88.056681815184874</v>
      </c>
      <c r="X764" s="47" t="s">
        <v>1687</v>
      </c>
      <c r="Y764" s="47" t="s">
        <v>1687</v>
      </c>
      <c r="Z764" s="47" t="s">
        <v>1687</v>
      </c>
      <c r="AA764" s="47" t="s">
        <v>1687</v>
      </c>
      <c r="AB764" s="47" t="s">
        <v>1687</v>
      </c>
      <c r="AC764" s="47" t="s">
        <v>1687</v>
      </c>
      <c r="AD764" s="47" t="s">
        <v>1687</v>
      </c>
      <c r="AE764" s="312"/>
      <c r="AF764" s="465" t="s">
        <v>1755</v>
      </c>
      <c r="AG764" s="343">
        <v>40</v>
      </c>
      <c r="AH764" s="343">
        <v>15</v>
      </c>
      <c r="AI764" s="343"/>
      <c r="AJ764" s="343"/>
      <c r="AK764" s="343"/>
      <c r="AL764" s="343"/>
      <c r="AM764" s="343"/>
      <c r="AN764" s="343"/>
      <c r="AO764" s="343"/>
      <c r="AP764" s="343"/>
      <c r="AQ764" s="343"/>
      <c r="AR764" s="343"/>
      <c r="AS764" s="343"/>
      <c r="AT764" s="343"/>
      <c r="AU764" s="343"/>
      <c r="AV764" s="343"/>
      <c r="AW764" s="343"/>
      <c r="AX764" s="343"/>
      <c r="AY764" s="343"/>
      <c r="AZ764" s="343"/>
      <c r="BA764" s="343"/>
      <c r="BB764" s="343"/>
      <c r="BC764" s="343"/>
      <c r="BD764" s="343"/>
      <c r="BE764" s="475"/>
      <c r="BF764" s="475"/>
      <c r="BG764" s="475"/>
      <c r="BH764" s="475"/>
      <c r="BI764" s="475"/>
      <c r="BJ764" s="475"/>
      <c r="BK764" s="475"/>
      <c r="BL764" s="475"/>
      <c r="BM764" s="475"/>
      <c r="BN764" s="475"/>
      <c r="BO764" s="475"/>
      <c r="BP764" s="306"/>
      <c r="BQ764" s="496"/>
      <c r="BR764" s="496"/>
      <c r="BS764" s="496"/>
      <c r="BT764" s="496"/>
      <c r="BU764" s="496"/>
      <c r="BV764" s="496"/>
    </row>
    <row r="765" spans="1:74" s="52" customFormat="1" ht="12.75">
      <c r="A765" s="64">
        <v>2996.2204340404778</v>
      </c>
      <c r="B765" s="46" t="s">
        <v>320</v>
      </c>
      <c r="C765" s="47" t="s">
        <v>326</v>
      </c>
      <c r="D765" s="48">
        <v>59.91</v>
      </c>
      <c r="E765" s="49">
        <v>39.79</v>
      </c>
      <c r="F765" s="49">
        <v>0.1043</v>
      </c>
      <c r="G765" s="49">
        <v>11.3727</v>
      </c>
      <c r="H765" s="49">
        <v>0.43269999999999997</v>
      </c>
      <c r="I765" s="49">
        <v>0.1699</v>
      </c>
      <c r="J765" s="49">
        <v>47.736800000000002</v>
      </c>
      <c r="K765" s="49">
        <v>0.20749999999999999</v>
      </c>
      <c r="L765" s="49">
        <v>99.813900000000004</v>
      </c>
      <c r="M765" s="47"/>
      <c r="N765" s="50">
        <v>0.98724229355517967</v>
      </c>
      <c r="O765" s="50">
        <v>2.0460184075994114E-3</v>
      </c>
      <c r="P765" s="50">
        <v>0.23597684494307952</v>
      </c>
      <c r="Q765" s="50">
        <v>8.6353630448927909E-3</v>
      </c>
      <c r="R765" s="50">
        <v>3.5704991272458588E-3</v>
      </c>
      <c r="S765" s="50">
        <v>1.7656786339873296</v>
      </c>
      <c r="T765" s="50">
        <v>5.5160165642944301E-3</v>
      </c>
      <c r="U765" s="50">
        <v>3.0086656696296212</v>
      </c>
      <c r="V765" s="51">
        <v>88.210916042895931</v>
      </c>
      <c r="X765" s="47" t="s">
        <v>1687</v>
      </c>
      <c r="Y765" s="47" t="s">
        <v>1687</v>
      </c>
      <c r="Z765" s="47" t="s">
        <v>1687</v>
      </c>
      <c r="AA765" s="47" t="s">
        <v>1687</v>
      </c>
      <c r="AB765" s="47" t="s">
        <v>1687</v>
      </c>
      <c r="AC765" s="47" t="s">
        <v>1687</v>
      </c>
      <c r="AD765" s="47" t="s">
        <v>1687</v>
      </c>
      <c r="AE765" s="312"/>
      <c r="AF765" s="465" t="s">
        <v>1755</v>
      </c>
      <c r="AG765" s="343">
        <v>40</v>
      </c>
      <c r="AH765" s="343">
        <v>15</v>
      </c>
      <c r="AI765" s="343"/>
      <c r="AJ765" s="343"/>
      <c r="AK765" s="343"/>
      <c r="AL765" s="343"/>
      <c r="AM765" s="343"/>
      <c r="AN765" s="343"/>
      <c r="AO765" s="343"/>
      <c r="AP765" s="343"/>
      <c r="AQ765" s="343"/>
      <c r="AR765" s="343"/>
      <c r="AS765" s="343"/>
      <c r="AT765" s="343"/>
      <c r="AU765" s="343"/>
      <c r="AV765" s="343"/>
      <c r="AW765" s="343"/>
      <c r="AX765" s="343"/>
      <c r="AY765" s="343"/>
      <c r="AZ765" s="343"/>
      <c r="BA765" s="343"/>
      <c r="BB765" s="343"/>
      <c r="BC765" s="343"/>
      <c r="BD765" s="343"/>
      <c r="BE765" s="475"/>
      <c r="BF765" s="475"/>
      <c r="BG765" s="475"/>
      <c r="BH765" s="475"/>
      <c r="BI765" s="475"/>
      <c r="BJ765" s="475"/>
      <c r="BK765" s="475"/>
      <c r="BL765" s="475"/>
      <c r="BM765" s="475"/>
      <c r="BN765" s="475"/>
      <c r="BO765" s="475"/>
      <c r="BP765" s="306"/>
      <c r="BQ765" s="496"/>
      <c r="BR765" s="496"/>
      <c r="BS765" s="496"/>
      <c r="BT765" s="496"/>
      <c r="BU765" s="496"/>
      <c r="BV765" s="496"/>
    </row>
    <row r="766" spans="1:74" s="52" customFormat="1" ht="12.75">
      <c r="A766" s="64">
        <v>2996.2204340404778</v>
      </c>
      <c r="B766" s="46" t="s">
        <v>320</v>
      </c>
      <c r="C766" s="47" t="s">
        <v>326</v>
      </c>
      <c r="D766" s="48">
        <v>64.900000000000006</v>
      </c>
      <c r="E766" s="49">
        <v>39.912100000000002</v>
      </c>
      <c r="F766" s="49">
        <v>9.3100000000000002E-2</v>
      </c>
      <c r="G766" s="49">
        <v>11.574299999999999</v>
      </c>
      <c r="H766" s="49">
        <v>0.44119999999999998</v>
      </c>
      <c r="I766" s="49">
        <v>0.12470000000000001</v>
      </c>
      <c r="J766" s="49">
        <v>47.730600000000003</v>
      </c>
      <c r="K766" s="49">
        <v>0.2167</v>
      </c>
      <c r="L766" s="49">
        <v>100.09270000000001</v>
      </c>
      <c r="M766" s="47"/>
      <c r="N766" s="50">
        <v>0.98809353553959722</v>
      </c>
      <c r="O766" s="50">
        <v>1.8222945444034951E-3</v>
      </c>
      <c r="P766" s="50">
        <v>0.23963166637903191</v>
      </c>
      <c r="Q766" s="50">
        <v>8.7856293071212031E-3</v>
      </c>
      <c r="R766" s="50">
        <v>2.6148433220915092E-3</v>
      </c>
      <c r="S766" s="50">
        <v>1.7615659952427194</v>
      </c>
      <c r="T766" s="50">
        <v>5.7479110366318135E-3</v>
      </c>
      <c r="U766" s="50">
        <v>3.0082618753715966</v>
      </c>
      <c r="V766" s="51">
        <v>88.025587328298343</v>
      </c>
      <c r="X766" s="47" t="s">
        <v>1687</v>
      </c>
      <c r="Y766" s="47" t="s">
        <v>1687</v>
      </c>
      <c r="Z766" s="47" t="s">
        <v>1687</v>
      </c>
      <c r="AA766" s="47" t="s">
        <v>1687</v>
      </c>
      <c r="AB766" s="47" t="s">
        <v>1687</v>
      </c>
      <c r="AC766" s="47" t="s">
        <v>1687</v>
      </c>
      <c r="AD766" s="47" t="s">
        <v>1687</v>
      </c>
      <c r="AE766" s="312"/>
      <c r="AF766" s="465" t="s">
        <v>1755</v>
      </c>
      <c r="AG766" s="343">
        <v>40</v>
      </c>
      <c r="AH766" s="343">
        <v>15</v>
      </c>
      <c r="AI766" s="343"/>
      <c r="AJ766" s="343"/>
      <c r="AK766" s="343"/>
      <c r="AL766" s="343"/>
      <c r="AM766" s="343"/>
      <c r="AN766" s="343"/>
      <c r="AO766" s="343"/>
      <c r="AP766" s="343"/>
      <c r="AQ766" s="343"/>
      <c r="AR766" s="343"/>
      <c r="AS766" s="343"/>
      <c r="AT766" s="343"/>
      <c r="AU766" s="343"/>
      <c r="AV766" s="343"/>
      <c r="AW766" s="343"/>
      <c r="AX766" s="343"/>
      <c r="AY766" s="343"/>
      <c r="AZ766" s="343"/>
      <c r="BA766" s="343"/>
      <c r="BB766" s="343"/>
      <c r="BC766" s="343"/>
      <c r="BD766" s="343"/>
      <c r="BE766" s="475"/>
      <c r="BF766" s="475"/>
      <c r="BG766" s="475"/>
      <c r="BH766" s="475"/>
      <c r="BI766" s="475"/>
      <c r="BJ766" s="475"/>
      <c r="BK766" s="475"/>
      <c r="BL766" s="475"/>
      <c r="BM766" s="475"/>
      <c r="BN766" s="475"/>
      <c r="BO766" s="475"/>
      <c r="BP766" s="306"/>
      <c r="BQ766" s="496"/>
      <c r="BR766" s="496"/>
      <c r="BS766" s="496"/>
      <c r="BT766" s="496"/>
      <c r="BU766" s="496"/>
      <c r="BV766" s="496"/>
    </row>
    <row r="767" spans="1:74" s="52" customFormat="1" ht="12.75">
      <c r="A767" s="64">
        <v>2996.2204340404778</v>
      </c>
      <c r="B767" s="46" t="s">
        <v>320</v>
      </c>
      <c r="C767" s="47" t="s">
        <v>326</v>
      </c>
      <c r="D767" s="48">
        <v>69.900000000000006</v>
      </c>
      <c r="E767" s="49">
        <v>39.9495</v>
      </c>
      <c r="F767" s="49">
        <v>7.4499999999999997E-2</v>
      </c>
      <c r="G767" s="49">
        <v>11.325100000000001</v>
      </c>
      <c r="H767" s="49">
        <v>0.41670000000000001</v>
      </c>
      <c r="I767" s="49">
        <v>0.18509999999999999</v>
      </c>
      <c r="J767" s="49">
        <v>48.1541</v>
      </c>
      <c r="K767" s="49">
        <v>0.18940000000000001</v>
      </c>
      <c r="L767" s="49">
        <v>100.2944</v>
      </c>
      <c r="M767" s="47"/>
      <c r="N767" s="50">
        <v>0.98623710697211708</v>
      </c>
      <c r="O767" s="50">
        <v>1.4541247901185177E-3</v>
      </c>
      <c r="P767" s="50">
        <v>0.23381266397228637</v>
      </c>
      <c r="Q767" s="50">
        <v>8.2744166094397449E-3</v>
      </c>
      <c r="R767" s="50">
        <v>3.8704561238401785E-3</v>
      </c>
      <c r="S767" s="50">
        <v>1.772196222351456</v>
      </c>
      <c r="T767" s="50">
        <v>5.0096526283884392E-3</v>
      </c>
      <c r="U767" s="50">
        <v>3.010854643447646</v>
      </c>
      <c r="V767" s="51">
        <v>88.344385432869302</v>
      </c>
      <c r="X767" s="47" t="s">
        <v>1687</v>
      </c>
      <c r="Y767" s="47" t="s">
        <v>1687</v>
      </c>
      <c r="Z767" s="47" t="s">
        <v>1687</v>
      </c>
      <c r="AA767" s="47" t="s">
        <v>1687</v>
      </c>
      <c r="AB767" s="47" t="s">
        <v>1687</v>
      </c>
      <c r="AC767" s="47" t="s">
        <v>1687</v>
      </c>
      <c r="AD767" s="47" t="s">
        <v>1687</v>
      </c>
      <c r="AE767" s="312"/>
      <c r="AF767" s="465" t="s">
        <v>1755</v>
      </c>
      <c r="AG767" s="343">
        <v>40</v>
      </c>
      <c r="AH767" s="343">
        <v>15</v>
      </c>
      <c r="AI767" s="343"/>
      <c r="AJ767" s="343"/>
      <c r="AK767" s="343"/>
      <c r="AL767" s="343"/>
      <c r="AM767" s="343"/>
      <c r="AN767" s="343"/>
      <c r="AO767" s="343"/>
      <c r="AP767" s="343"/>
      <c r="AQ767" s="343"/>
      <c r="AR767" s="343"/>
      <c r="AS767" s="343"/>
      <c r="AT767" s="343"/>
      <c r="AU767" s="343"/>
      <c r="AV767" s="343"/>
      <c r="AW767" s="343"/>
      <c r="AX767" s="343"/>
      <c r="AY767" s="343"/>
      <c r="AZ767" s="343"/>
      <c r="BA767" s="343"/>
      <c r="BB767" s="343"/>
      <c r="BC767" s="343"/>
      <c r="BD767" s="343"/>
      <c r="BE767" s="475"/>
      <c r="BF767" s="475"/>
      <c r="BG767" s="475"/>
      <c r="BH767" s="475"/>
      <c r="BI767" s="475"/>
      <c r="BJ767" s="475"/>
      <c r="BK767" s="475"/>
      <c r="BL767" s="475"/>
      <c r="BM767" s="475"/>
      <c r="BN767" s="475"/>
      <c r="BO767" s="475"/>
      <c r="BP767" s="306"/>
      <c r="BQ767" s="496"/>
      <c r="BR767" s="496"/>
      <c r="BS767" s="496"/>
      <c r="BT767" s="496"/>
      <c r="BU767" s="496"/>
      <c r="BV767" s="496"/>
    </row>
    <row r="768" spans="1:74" s="52" customFormat="1" ht="12.75">
      <c r="A768" s="64">
        <v>2996.2204340404778</v>
      </c>
      <c r="B768" s="46" t="s">
        <v>320</v>
      </c>
      <c r="C768" s="47" t="s">
        <v>326</v>
      </c>
      <c r="D768" s="48">
        <v>74.89</v>
      </c>
      <c r="E768" s="49">
        <v>39.745600000000003</v>
      </c>
      <c r="F768" s="49">
        <v>0.12590000000000001</v>
      </c>
      <c r="G768" s="49">
        <v>11.2791</v>
      </c>
      <c r="H768" s="49">
        <v>0.43259999999999998</v>
      </c>
      <c r="I768" s="49">
        <v>0.15720000000000001</v>
      </c>
      <c r="J768" s="49">
        <v>47.713700000000003</v>
      </c>
      <c r="K768" s="49">
        <v>0.20699999999999999</v>
      </c>
      <c r="L768" s="49">
        <v>99.661100000000005</v>
      </c>
      <c r="M768" s="47"/>
      <c r="N768" s="50">
        <v>0.98713047406999133</v>
      </c>
      <c r="O768" s="50">
        <v>2.4722173334626699E-3</v>
      </c>
      <c r="P768" s="50">
        <v>0.23426960377435629</v>
      </c>
      <c r="Q768" s="50">
        <v>8.6420327817851392E-3</v>
      </c>
      <c r="R768" s="50">
        <v>3.3069207165644398E-3</v>
      </c>
      <c r="S768" s="50">
        <v>1.7665955944679514</v>
      </c>
      <c r="T768" s="50">
        <v>5.5082481189722568E-3</v>
      </c>
      <c r="U768" s="50">
        <v>3.0079250912630835</v>
      </c>
      <c r="V768" s="51">
        <v>88.291584861381267</v>
      </c>
      <c r="X768" s="47" t="s">
        <v>1687</v>
      </c>
      <c r="Y768" s="47" t="s">
        <v>1687</v>
      </c>
      <c r="Z768" s="47" t="s">
        <v>1687</v>
      </c>
      <c r="AA768" s="47" t="s">
        <v>1687</v>
      </c>
      <c r="AB768" s="47" t="s">
        <v>1687</v>
      </c>
      <c r="AC768" s="47" t="s">
        <v>1687</v>
      </c>
      <c r="AD768" s="47" t="s">
        <v>1687</v>
      </c>
      <c r="AE768" s="312"/>
      <c r="AF768" s="465" t="s">
        <v>1755</v>
      </c>
      <c r="AG768" s="343">
        <v>40</v>
      </c>
      <c r="AH768" s="343">
        <v>15</v>
      </c>
      <c r="AI768" s="343"/>
      <c r="AJ768" s="343"/>
      <c r="AK768" s="343"/>
      <c r="AL768" s="343"/>
      <c r="AM768" s="343"/>
      <c r="AN768" s="343"/>
      <c r="AO768" s="343"/>
      <c r="AP768" s="343"/>
      <c r="AQ768" s="343"/>
      <c r="AR768" s="343"/>
      <c r="AS768" s="343"/>
      <c r="AT768" s="343"/>
      <c r="AU768" s="343"/>
      <c r="AV768" s="343"/>
      <c r="AW768" s="343"/>
      <c r="AX768" s="343"/>
      <c r="AY768" s="343"/>
      <c r="AZ768" s="343"/>
      <c r="BA768" s="343"/>
      <c r="BB768" s="343"/>
      <c r="BC768" s="343"/>
      <c r="BD768" s="343"/>
      <c r="BE768" s="475"/>
      <c r="BF768" s="475"/>
      <c r="BG768" s="475"/>
      <c r="BH768" s="475"/>
      <c r="BI768" s="475"/>
      <c r="BJ768" s="475"/>
      <c r="BK768" s="475"/>
      <c r="BL768" s="475"/>
      <c r="BM768" s="475"/>
      <c r="BN768" s="475"/>
      <c r="BO768" s="475"/>
      <c r="BP768" s="306"/>
      <c r="BQ768" s="496"/>
      <c r="BR768" s="496"/>
      <c r="BS768" s="496"/>
      <c r="BT768" s="496"/>
      <c r="BU768" s="496"/>
      <c r="BV768" s="496"/>
    </row>
    <row r="769" spans="1:74" s="52" customFormat="1" ht="12.75">
      <c r="A769" s="64">
        <v>2996.2204340404778</v>
      </c>
      <c r="B769" s="46" t="s">
        <v>320</v>
      </c>
      <c r="C769" s="47" t="s">
        <v>326</v>
      </c>
      <c r="D769" s="48">
        <v>79.89</v>
      </c>
      <c r="E769" s="49">
        <v>40.051299999999998</v>
      </c>
      <c r="F769" s="49">
        <v>0.12720000000000001</v>
      </c>
      <c r="G769" s="49">
        <v>11.308400000000001</v>
      </c>
      <c r="H769" s="49">
        <v>0.46529999999999999</v>
      </c>
      <c r="I769" s="49">
        <v>0.1573</v>
      </c>
      <c r="J769" s="49">
        <v>47.827100000000002</v>
      </c>
      <c r="K769" s="49">
        <v>0.20119999999999999</v>
      </c>
      <c r="L769" s="49">
        <v>100.1378</v>
      </c>
      <c r="M769" s="47"/>
      <c r="N769" s="50">
        <v>0.98963380066615025</v>
      </c>
      <c r="O769" s="50">
        <v>2.4849658760997041E-3</v>
      </c>
      <c r="P769" s="50">
        <v>0.23367651060644662</v>
      </c>
      <c r="Q769" s="50">
        <v>9.2477237484494129E-3</v>
      </c>
      <c r="R769" s="50">
        <v>3.2920950426838847E-3</v>
      </c>
      <c r="S769" s="50">
        <v>1.7617346520743065</v>
      </c>
      <c r="T769" s="50">
        <v>5.3265195675135102E-3</v>
      </c>
      <c r="U769" s="50">
        <v>3.0053962675816499</v>
      </c>
      <c r="V769" s="51">
        <v>88.289305233087305</v>
      </c>
      <c r="X769" s="47" t="s">
        <v>1687</v>
      </c>
      <c r="Y769" s="47" t="s">
        <v>1687</v>
      </c>
      <c r="Z769" s="47" t="s">
        <v>1687</v>
      </c>
      <c r="AA769" s="47" t="s">
        <v>1687</v>
      </c>
      <c r="AB769" s="47" t="s">
        <v>1687</v>
      </c>
      <c r="AC769" s="47" t="s">
        <v>1687</v>
      </c>
      <c r="AD769" s="47" t="s">
        <v>1687</v>
      </c>
      <c r="AE769" s="312"/>
      <c r="AF769" s="465" t="s">
        <v>1755</v>
      </c>
      <c r="AG769" s="343">
        <v>40</v>
      </c>
      <c r="AH769" s="343">
        <v>15</v>
      </c>
      <c r="AI769" s="343"/>
      <c r="AJ769" s="343"/>
      <c r="AK769" s="343"/>
      <c r="AL769" s="343"/>
      <c r="AM769" s="343"/>
      <c r="AN769" s="343"/>
      <c r="AO769" s="343"/>
      <c r="AP769" s="343"/>
      <c r="AQ769" s="343"/>
      <c r="AR769" s="343"/>
      <c r="AS769" s="343"/>
      <c r="AT769" s="343"/>
      <c r="AU769" s="343"/>
      <c r="AV769" s="343"/>
      <c r="AW769" s="343"/>
      <c r="AX769" s="343"/>
      <c r="AY769" s="343"/>
      <c r="AZ769" s="343"/>
      <c r="BA769" s="343"/>
      <c r="BB769" s="343"/>
      <c r="BC769" s="343"/>
      <c r="BD769" s="343"/>
      <c r="BE769" s="475"/>
      <c r="BF769" s="475"/>
      <c r="BG769" s="475"/>
      <c r="BH769" s="475"/>
      <c r="BI769" s="475"/>
      <c r="BJ769" s="475"/>
      <c r="BK769" s="475"/>
      <c r="BL769" s="475"/>
      <c r="BM769" s="475"/>
      <c r="BN769" s="475"/>
      <c r="BO769" s="475"/>
      <c r="BP769" s="306"/>
      <c r="BQ769" s="496"/>
      <c r="BR769" s="496"/>
      <c r="BS769" s="496"/>
      <c r="BT769" s="496"/>
      <c r="BU769" s="496"/>
      <c r="BV769" s="496"/>
    </row>
    <row r="770" spans="1:74" s="52" customFormat="1" ht="12.75">
      <c r="A770" s="64">
        <v>2996.2204340404778</v>
      </c>
      <c r="B770" s="46" t="s">
        <v>320</v>
      </c>
      <c r="C770" s="47" t="s">
        <v>326</v>
      </c>
      <c r="D770" s="48">
        <v>84.88</v>
      </c>
      <c r="E770" s="49">
        <v>39.936700000000002</v>
      </c>
      <c r="F770" s="49">
        <v>7.6399999999999996E-2</v>
      </c>
      <c r="G770" s="49">
        <v>11.3927</v>
      </c>
      <c r="H770" s="49">
        <v>0.4541</v>
      </c>
      <c r="I770" s="49">
        <v>0.15240000000000001</v>
      </c>
      <c r="J770" s="49">
        <v>48.088999999999999</v>
      </c>
      <c r="K770" s="49">
        <v>0.2331</v>
      </c>
      <c r="L770" s="49">
        <v>100.33439999999999</v>
      </c>
      <c r="M770" s="47"/>
      <c r="N770" s="50">
        <v>0.98599658611793839</v>
      </c>
      <c r="O770" s="50">
        <v>1.4913240065689397E-3</v>
      </c>
      <c r="P770" s="50">
        <v>0.23522630723578419</v>
      </c>
      <c r="Q770" s="50">
        <v>9.0177591043139708E-3</v>
      </c>
      <c r="R770" s="50">
        <v>3.186940399159276E-3</v>
      </c>
      <c r="S770" s="50">
        <v>1.7699358541743335</v>
      </c>
      <c r="T770" s="50">
        <v>6.1659948308252343E-3</v>
      </c>
      <c r="U770" s="50">
        <v>3.0110207658689232</v>
      </c>
      <c r="V770" s="51">
        <v>88.268963390454033</v>
      </c>
      <c r="X770" s="47" t="s">
        <v>1687</v>
      </c>
      <c r="Y770" s="47" t="s">
        <v>1687</v>
      </c>
      <c r="Z770" s="47" t="s">
        <v>1687</v>
      </c>
      <c r="AA770" s="47" t="s">
        <v>1687</v>
      </c>
      <c r="AB770" s="47" t="s">
        <v>1687</v>
      </c>
      <c r="AC770" s="47" t="s">
        <v>1687</v>
      </c>
      <c r="AD770" s="47" t="s">
        <v>1687</v>
      </c>
      <c r="AE770" s="312"/>
      <c r="AF770" s="465" t="s">
        <v>1755</v>
      </c>
      <c r="AG770" s="343">
        <v>40</v>
      </c>
      <c r="AH770" s="343">
        <v>15</v>
      </c>
      <c r="AI770" s="343"/>
      <c r="AJ770" s="343"/>
      <c r="AK770" s="343"/>
      <c r="AL770" s="343"/>
      <c r="AM770" s="343"/>
      <c r="AN770" s="343"/>
      <c r="AO770" s="343"/>
      <c r="AP770" s="343"/>
      <c r="AQ770" s="343"/>
      <c r="AR770" s="343"/>
      <c r="AS770" s="343"/>
      <c r="AT770" s="343"/>
      <c r="AU770" s="343"/>
      <c r="AV770" s="343"/>
      <c r="AW770" s="343"/>
      <c r="AX770" s="343"/>
      <c r="AY770" s="343"/>
      <c r="AZ770" s="343"/>
      <c r="BA770" s="343"/>
      <c r="BB770" s="343"/>
      <c r="BC770" s="343"/>
      <c r="BD770" s="343"/>
      <c r="BE770" s="475"/>
      <c r="BF770" s="475"/>
      <c r="BG770" s="475"/>
      <c r="BH770" s="475"/>
      <c r="BI770" s="475"/>
      <c r="BJ770" s="475"/>
      <c r="BK770" s="475"/>
      <c r="BL770" s="475"/>
      <c r="BM770" s="475"/>
      <c r="BN770" s="475"/>
      <c r="BO770" s="475"/>
      <c r="BP770" s="306"/>
      <c r="BQ770" s="496"/>
      <c r="BR770" s="496"/>
      <c r="BS770" s="496"/>
      <c r="BT770" s="496"/>
      <c r="BU770" s="496"/>
      <c r="BV770" s="496"/>
    </row>
    <row r="771" spans="1:74" s="52" customFormat="1" ht="12.75">
      <c r="A771" s="64">
        <v>2996.2204340404778</v>
      </c>
      <c r="B771" s="46" t="s">
        <v>320</v>
      </c>
      <c r="C771" s="47" t="s">
        <v>326</v>
      </c>
      <c r="D771" s="48">
        <v>89.87</v>
      </c>
      <c r="E771" s="49">
        <v>40.145699999999998</v>
      </c>
      <c r="F771" s="49">
        <v>0.14030000000000001</v>
      </c>
      <c r="G771" s="49">
        <v>11.0722</v>
      </c>
      <c r="H771" s="49">
        <v>0.36</v>
      </c>
      <c r="I771" s="49">
        <v>0.17230000000000001</v>
      </c>
      <c r="J771" s="49">
        <v>48.120699999999999</v>
      </c>
      <c r="K771" s="49">
        <v>0.21890000000000001</v>
      </c>
      <c r="L771" s="49">
        <v>100.23010000000001</v>
      </c>
      <c r="M771" s="47"/>
      <c r="N771" s="50">
        <v>0.98947864152385701</v>
      </c>
      <c r="O771" s="50">
        <v>2.7340123709611746E-3</v>
      </c>
      <c r="P771" s="50">
        <v>0.22822189399432938</v>
      </c>
      <c r="Q771" s="50">
        <v>7.1369685405138824E-3</v>
      </c>
      <c r="R771" s="50">
        <v>3.5969831711216028E-3</v>
      </c>
      <c r="S771" s="50">
        <v>1.7681042623548335</v>
      </c>
      <c r="T771" s="50">
        <v>5.7805717786043338E-3</v>
      </c>
      <c r="U771" s="50">
        <v>3.0050533337342205</v>
      </c>
      <c r="V771" s="51">
        <v>88.567905436269157</v>
      </c>
      <c r="X771" s="47" t="s">
        <v>1687</v>
      </c>
      <c r="Y771" s="47" t="s">
        <v>1687</v>
      </c>
      <c r="Z771" s="47" t="s">
        <v>1687</v>
      </c>
      <c r="AA771" s="47" t="s">
        <v>1687</v>
      </c>
      <c r="AB771" s="47" t="s">
        <v>1687</v>
      </c>
      <c r="AC771" s="47" t="s">
        <v>1687</v>
      </c>
      <c r="AD771" s="47" t="s">
        <v>1687</v>
      </c>
      <c r="AE771" s="312"/>
      <c r="AF771" s="465" t="s">
        <v>1755</v>
      </c>
      <c r="AG771" s="343">
        <v>40</v>
      </c>
      <c r="AH771" s="343">
        <v>15</v>
      </c>
      <c r="AI771" s="343"/>
      <c r="AJ771" s="343"/>
      <c r="AK771" s="343"/>
      <c r="AL771" s="343"/>
      <c r="AM771" s="343"/>
      <c r="AN771" s="343"/>
      <c r="AO771" s="343"/>
      <c r="AP771" s="343"/>
      <c r="AQ771" s="343"/>
      <c r="AR771" s="343"/>
      <c r="AS771" s="343"/>
      <c r="AT771" s="343"/>
      <c r="AU771" s="343"/>
      <c r="AV771" s="343"/>
      <c r="AW771" s="343"/>
      <c r="AX771" s="343"/>
      <c r="AY771" s="343"/>
      <c r="AZ771" s="343"/>
      <c r="BA771" s="343"/>
      <c r="BB771" s="343"/>
      <c r="BC771" s="343"/>
      <c r="BD771" s="343"/>
      <c r="BE771" s="475"/>
      <c r="BF771" s="475"/>
      <c r="BG771" s="475"/>
      <c r="BH771" s="475"/>
      <c r="BI771" s="475"/>
      <c r="BJ771" s="475"/>
      <c r="BK771" s="475"/>
      <c r="BL771" s="475"/>
      <c r="BM771" s="475"/>
      <c r="BN771" s="475"/>
      <c r="BO771" s="475"/>
      <c r="BP771" s="306"/>
      <c r="BQ771" s="496"/>
      <c r="BR771" s="496"/>
      <c r="BS771" s="496"/>
      <c r="BT771" s="496"/>
      <c r="BU771" s="496"/>
      <c r="BV771" s="496"/>
    </row>
    <row r="772" spans="1:74" s="52" customFormat="1" ht="12.75">
      <c r="A772" s="64">
        <v>2996.2204340404778</v>
      </c>
      <c r="B772" s="46" t="s">
        <v>320</v>
      </c>
      <c r="C772" s="47" t="s">
        <v>326</v>
      </c>
      <c r="D772" s="48">
        <v>94.86</v>
      </c>
      <c r="E772" s="49">
        <v>40.0154</v>
      </c>
      <c r="F772" s="49">
        <v>8.6099999999999996E-2</v>
      </c>
      <c r="G772" s="49">
        <v>11.1562</v>
      </c>
      <c r="H772" s="49">
        <v>0.40400000000000003</v>
      </c>
      <c r="I772" s="49">
        <v>0.14729999999999999</v>
      </c>
      <c r="J772" s="49">
        <v>48.103400000000001</v>
      </c>
      <c r="K772" s="49">
        <v>0.21360000000000001</v>
      </c>
      <c r="L772" s="49">
        <v>100.126</v>
      </c>
      <c r="M772" s="47"/>
      <c r="N772" s="50">
        <v>0.98831426560664593</v>
      </c>
      <c r="O772" s="50">
        <v>1.6813048591422708E-3</v>
      </c>
      <c r="P772" s="50">
        <v>0.23043061927999103</v>
      </c>
      <c r="Q772" s="50">
        <v>8.0258891860808292E-3</v>
      </c>
      <c r="R772" s="50">
        <v>3.0814589576639126E-3</v>
      </c>
      <c r="S772" s="50">
        <v>1.7711372660509093</v>
      </c>
      <c r="T772" s="50">
        <v>5.6523207346364634E-3</v>
      </c>
      <c r="U772" s="50">
        <v>3.0083231246750701</v>
      </c>
      <c r="V772" s="51">
        <v>88.487494180498601</v>
      </c>
      <c r="X772" s="47" t="s">
        <v>1687</v>
      </c>
      <c r="Y772" s="47" t="s">
        <v>1687</v>
      </c>
      <c r="Z772" s="47" t="s">
        <v>1687</v>
      </c>
      <c r="AA772" s="47" t="s">
        <v>1687</v>
      </c>
      <c r="AB772" s="47" t="s">
        <v>1687</v>
      </c>
      <c r="AC772" s="47" t="s">
        <v>1687</v>
      </c>
      <c r="AD772" s="47" t="s">
        <v>1687</v>
      </c>
      <c r="AE772" s="312"/>
      <c r="AF772" s="465" t="s">
        <v>1755</v>
      </c>
      <c r="AG772" s="343">
        <v>40</v>
      </c>
      <c r="AH772" s="343">
        <v>15</v>
      </c>
      <c r="AI772" s="343"/>
      <c r="AJ772" s="343"/>
      <c r="AK772" s="343"/>
      <c r="AL772" s="343"/>
      <c r="AM772" s="343"/>
      <c r="AN772" s="343"/>
      <c r="AO772" s="343"/>
      <c r="AP772" s="343"/>
      <c r="AQ772" s="343"/>
      <c r="AR772" s="343"/>
      <c r="AS772" s="343"/>
      <c r="AT772" s="343"/>
      <c r="AU772" s="343"/>
      <c r="AV772" s="343"/>
      <c r="AW772" s="343"/>
      <c r="AX772" s="343"/>
      <c r="AY772" s="343"/>
      <c r="AZ772" s="343"/>
      <c r="BA772" s="343"/>
      <c r="BB772" s="343"/>
      <c r="BC772" s="343"/>
      <c r="BD772" s="343"/>
      <c r="BE772" s="475"/>
      <c r="BF772" s="475"/>
      <c r="BG772" s="475"/>
      <c r="BH772" s="475"/>
      <c r="BI772" s="475"/>
      <c r="BJ772" s="475"/>
      <c r="BK772" s="475"/>
      <c r="BL772" s="475"/>
      <c r="BM772" s="475"/>
      <c r="BN772" s="475"/>
      <c r="BO772" s="475"/>
      <c r="BP772" s="306"/>
      <c r="BQ772" s="496"/>
      <c r="BR772" s="496"/>
      <c r="BS772" s="496"/>
      <c r="BT772" s="496"/>
      <c r="BU772" s="496"/>
      <c r="BV772" s="496"/>
    </row>
    <row r="773" spans="1:74" s="52" customFormat="1" ht="12.75">
      <c r="A773" s="64">
        <v>2996.2204340404778</v>
      </c>
      <c r="B773" s="46" t="s">
        <v>320</v>
      </c>
      <c r="C773" s="47" t="s">
        <v>326</v>
      </c>
      <c r="D773" s="48">
        <v>99.85</v>
      </c>
      <c r="E773" s="49">
        <v>40.3108</v>
      </c>
      <c r="F773" s="49">
        <v>8.14E-2</v>
      </c>
      <c r="G773" s="49">
        <v>11.356</v>
      </c>
      <c r="H773" s="49">
        <v>0.4032</v>
      </c>
      <c r="I773" s="49">
        <v>0.15989999999999999</v>
      </c>
      <c r="J773" s="49">
        <v>48.262900000000002</v>
      </c>
      <c r="K773" s="49">
        <v>0.22320000000000001</v>
      </c>
      <c r="L773" s="49">
        <v>100.79740000000001</v>
      </c>
      <c r="M773" s="47"/>
      <c r="N773" s="50">
        <v>0.98947105198297902</v>
      </c>
      <c r="O773" s="50">
        <v>1.5797250168595035E-3</v>
      </c>
      <c r="P773" s="50">
        <v>0.23311115366138441</v>
      </c>
      <c r="Q773" s="50">
        <v>7.9606053043411798E-3</v>
      </c>
      <c r="R773" s="50">
        <v>3.3244199418223023E-3</v>
      </c>
      <c r="S773" s="50">
        <v>1.7660526040836599</v>
      </c>
      <c r="T773" s="50">
        <v>5.8699379922561986E-3</v>
      </c>
      <c r="U773" s="50">
        <v>3.0073694979833023</v>
      </c>
      <c r="V773" s="51">
        <v>88.339566843472497</v>
      </c>
      <c r="X773" s="47" t="s">
        <v>1687</v>
      </c>
      <c r="Y773" s="47" t="s">
        <v>1687</v>
      </c>
      <c r="Z773" s="47" t="s">
        <v>1687</v>
      </c>
      <c r="AA773" s="47" t="s">
        <v>1687</v>
      </c>
      <c r="AB773" s="47" t="s">
        <v>1687</v>
      </c>
      <c r="AC773" s="47" t="s">
        <v>1687</v>
      </c>
      <c r="AD773" s="47" t="s">
        <v>1687</v>
      </c>
      <c r="AE773" s="312"/>
      <c r="AF773" s="465" t="s">
        <v>1755</v>
      </c>
      <c r="AG773" s="343">
        <v>40</v>
      </c>
      <c r="AH773" s="343">
        <v>15</v>
      </c>
      <c r="AI773" s="343"/>
      <c r="AJ773" s="343"/>
      <c r="AK773" s="343"/>
      <c r="AL773" s="343"/>
      <c r="AM773" s="343"/>
      <c r="AN773" s="343"/>
      <c r="AO773" s="343"/>
      <c r="AP773" s="343"/>
      <c r="AQ773" s="343"/>
      <c r="AR773" s="343"/>
      <c r="AS773" s="343"/>
      <c r="AT773" s="343"/>
      <c r="AU773" s="343"/>
      <c r="AV773" s="343"/>
      <c r="AW773" s="343"/>
      <c r="AX773" s="343"/>
      <c r="AY773" s="343"/>
      <c r="AZ773" s="343"/>
      <c r="BA773" s="343"/>
      <c r="BB773" s="343"/>
      <c r="BC773" s="343"/>
      <c r="BD773" s="343"/>
      <c r="BE773" s="475"/>
      <c r="BF773" s="475"/>
      <c r="BG773" s="475"/>
      <c r="BH773" s="475"/>
      <c r="BI773" s="475"/>
      <c r="BJ773" s="475"/>
      <c r="BK773" s="475"/>
      <c r="BL773" s="475"/>
      <c r="BM773" s="475"/>
      <c r="BN773" s="475"/>
      <c r="BO773" s="475"/>
      <c r="BP773" s="306"/>
      <c r="BQ773" s="496"/>
      <c r="BR773" s="496"/>
      <c r="BS773" s="496"/>
      <c r="BT773" s="496"/>
      <c r="BU773" s="496"/>
      <c r="BV773" s="496"/>
    </row>
    <row r="774" spans="1:74" s="52" customFormat="1" ht="12.75">
      <c r="A774" s="64">
        <v>2996.2204340404778</v>
      </c>
      <c r="B774" s="46" t="s">
        <v>320</v>
      </c>
      <c r="C774" s="47" t="s">
        <v>326</v>
      </c>
      <c r="D774" s="48">
        <v>104.85</v>
      </c>
      <c r="E774" s="49">
        <v>40.216299999999997</v>
      </c>
      <c r="F774" s="49">
        <v>0.11</v>
      </c>
      <c r="G774" s="49">
        <v>10.932600000000001</v>
      </c>
      <c r="H774" s="49">
        <v>0.45679999999999998</v>
      </c>
      <c r="I774" s="49">
        <v>0.13650000000000001</v>
      </c>
      <c r="J774" s="49">
        <v>48.054699999999997</v>
      </c>
      <c r="K774" s="49">
        <v>0.22620000000000001</v>
      </c>
      <c r="L774" s="49">
        <v>100.1331</v>
      </c>
      <c r="M774" s="47"/>
      <c r="N774" s="50">
        <v>0.99177145323367677</v>
      </c>
      <c r="O774" s="50">
        <v>2.1447545205469532E-3</v>
      </c>
      <c r="P774" s="50">
        <v>0.22547009310255481</v>
      </c>
      <c r="Q774" s="50">
        <v>9.0610698700982657E-3</v>
      </c>
      <c r="R774" s="50">
        <v>2.8512013123341558E-3</v>
      </c>
      <c r="S774" s="50">
        <v>1.7666637893192609</v>
      </c>
      <c r="T774" s="50">
        <v>5.9766763667571492E-3</v>
      </c>
      <c r="U774" s="50">
        <v>3.0039390377252291</v>
      </c>
      <c r="V774" s="51">
        <v>88.681980910416854</v>
      </c>
      <c r="X774" s="47" t="s">
        <v>1687</v>
      </c>
      <c r="Y774" s="47" t="s">
        <v>1687</v>
      </c>
      <c r="Z774" s="47" t="s">
        <v>1687</v>
      </c>
      <c r="AA774" s="47" t="s">
        <v>1687</v>
      </c>
      <c r="AB774" s="47" t="s">
        <v>1687</v>
      </c>
      <c r="AC774" s="47" t="s">
        <v>1687</v>
      </c>
      <c r="AD774" s="47" t="s">
        <v>1687</v>
      </c>
      <c r="AE774" s="312"/>
      <c r="AF774" s="465" t="s">
        <v>1755</v>
      </c>
      <c r="AG774" s="343">
        <v>40</v>
      </c>
      <c r="AH774" s="343">
        <v>15</v>
      </c>
      <c r="AI774" s="343"/>
      <c r="AJ774" s="343"/>
      <c r="AK774" s="343"/>
      <c r="AL774" s="343"/>
      <c r="AM774" s="343"/>
      <c r="AN774" s="343"/>
      <c r="AO774" s="343"/>
      <c r="AP774" s="343"/>
      <c r="AQ774" s="343"/>
      <c r="AR774" s="343"/>
      <c r="AS774" s="343"/>
      <c r="AT774" s="343"/>
      <c r="AU774" s="343"/>
      <c r="AV774" s="343"/>
      <c r="AW774" s="343"/>
      <c r="AX774" s="343"/>
      <c r="AY774" s="343"/>
      <c r="AZ774" s="343"/>
      <c r="BA774" s="343"/>
      <c r="BB774" s="343"/>
      <c r="BC774" s="343"/>
      <c r="BD774" s="343"/>
      <c r="BE774" s="475"/>
      <c r="BF774" s="475"/>
      <c r="BG774" s="475"/>
      <c r="BH774" s="475"/>
      <c r="BI774" s="475"/>
      <c r="BJ774" s="475"/>
      <c r="BK774" s="475"/>
      <c r="BL774" s="475"/>
      <c r="BM774" s="475"/>
      <c r="BN774" s="475"/>
      <c r="BO774" s="475"/>
      <c r="BP774" s="306"/>
      <c r="BQ774" s="496"/>
      <c r="BR774" s="496"/>
      <c r="BS774" s="496"/>
      <c r="BT774" s="496"/>
      <c r="BU774" s="496"/>
      <c r="BV774" s="496"/>
    </row>
    <row r="775" spans="1:74" s="52" customFormat="1" ht="12.75">
      <c r="A775" s="64">
        <v>2996.2204340404778</v>
      </c>
      <c r="B775" s="46" t="s">
        <v>320</v>
      </c>
      <c r="C775" s="47" t="s">
        <v>326</v>
      </c>
      <c r="D775" s="48">
        <v>109.84</v>
      </c>
      <c r="E775" s="49">
        <v>39.985199999999999</v>
      </c>
      <c r="F775" s="49">
        <v>9.8299999999999998E-2</v>
      </c>
      <c r="G775" s="49">
        <v>11.192600000000001</v>
      </c>
      <c r="H775" s="49">
        <v>0.39539999999999997</v>
      </c>
      <c r="I775" s="49">
        <v>0.17019999999999999</v>
      </c>
      <c r="J775" s="49">
        <v>48.157299999999999</v>
      </c>
      <c r="K775" s="49">
        <v>0.22800000000000001</v>
      </c>
      <c r="L775" s="49">
        <v>100.22699999999999</v>
      </c>
      <c r="M775" s="47"/>
      <c r="N775" s="50">
        <v>0.98691489194077153</v>
      </c>
      <c r="O775" s="50">
        <v>1.9182683553169242E-3</v>
      </c>
      <c r="P775" s="50">
        <v>0.23102948334991644</v>
      </c>
      <c r="Q775" s="50">
        <v>7.8498432931679817E-3</v>
      </c>
      <c r="R775" s="50">
        <v>3.5581620602557931E-3</v>
      </c>
      <c r="S775" s="50">
        <v>1.7719485386275071</v>
      </c>
      <c r="T775" s="50">
        <v>6.0293837216592559E-3</v>
      </c>
      <c r="U775" s="50">
        <v>3.009248571348595</v>
      </c>
      <c r="V775" s="51">
        <v>88.46570053116038</v>
      </c>
      <c r="X775" s="47" t="s">
        <v>1687</v>
      </c>
      <c r="Y775" s="47" t="s">
        <v>1687</v>
      </c>
      <c r="Z775" s="47" t="s">
        <v>1687</v>
      </c>
      <c r="AA775" s="47" t="s">
        <v>1687</v>
      </c>
      <c r="AB775" s="47" t="s">
        <v>1687</v>
      </c>
      <c r="AC775" s="47" t="s">
        <v>1687</v>
      </c>
      <c r="AD775" s="47" t="s">
        <v>1687</v>
      </c>
      <c r="AE775" s="312"/>
      <c r="AF775" s="465" t="s">
        <v>1755</v>
      </c>
      <c r="AG775" s="343">
        <v>40</v>
      </c>
      <c r="AH775" s="343">
        <v>15</v>
      </c>
      <c r="AI775" s="343"/>
      <c r="AJ775" s="343"/>
      <c r="AK775" s="343"/>
      <c r="AL775" s="343"/>
      <c r="AM775" s="343"/>
      <c r="AN775" s="343"/>
      <c r="AO775" s="343"/>
      <c r="AP775" s="343"/>
      <c r="AQ775" s="343"/>
      <c r="AR775" s="343"/>
      <c r="AS775" s="343"/>
      <c r="AT775" s="343"/>
      <c r="AU775" s="343"/>
      <c r="AV775" s="343"/>
      <c r="AW775" s="343"/>
      <c r="AX775" s="343"/>
      <c r="AY775" s="343"/>
      <c r="AZ775" s="343"/>
      <c r="BA775" s="343"/>
      <c r="BB775" s="343"/>
      <c r="BC775" s="343"/>
      <c r="BD775" s="343"/>
      <c r="BE775" s="475"/>
      <c r="BF775" s="475"/>
      <c r="BG775" s="475"/>
      <c r="BH775" s="475"/>
      <c r="BI775" s="475"/>
      <c r="BJ775" s="475"/>
      <c r="BK775" s="475"/>
      <c r="BL775" s="475"/>
      <c r="BM775" s="475"/>
      <c r="BN775" s="475"/>
      <c r="BO775" s="475"/>
      <c r="BP775" s="306"/>
      <c r="BQ775" s="496"/>
      <c r="BR775" s="496"/>
      <c r="BS775" s="496"/>
      <c r="BT775" s="496"/>
      <c r="BU775" s="496"/>
      <c r="BV775" s="496"/>
    </row>
    <row r="776" spans="1:74" s="52" customFormat="1" ht="12.75">
      <c r="A776" s="64">
        <v>2996.2204340404778</v>
      </c>
      <c r="B776" s="46" t="s">
        <v>320</v>
      </c>
      <c r="C776" s="47" t="s">
        <v>326</v>
      </c>
      <c r="D776" s="48">
        <v>114.83</v>
      </c>
      <c r="E776" s="49">
        <v>39.734499999999997</v>
      </c>
      <c r="F776" s="49">
        <v>8.1199999999999994E-2</v>
      </c>
      <c r="G776" s="49">
        <v>11.232799999999999</v>
      </c>
      <c r="H776" s="49">
        <v>0.40310000000000001</v>
      </c>
      <c r="I776" s="49">
        <v>0.18140000000000001</v>
      </c>
      <c r="J776" s="49">
        <v>48.133299999999998</v>
      </c>
      <c r="K776" s="49">
        <v>0.2064</v>
      </c>
      <c r="L776" s="49">
        <v>99.972700000000003</v>
      </c>
      <c r="M776" s="47"/>
      <c r="N776" s="50">
        <v>0.9840764523422455</v>
      </c>
      <c r="O776" s="50">
        <v>1.5899831860274449E-3</v>
      </c>
      <c r="P776" s="50">
        <v>0.23265109865286218</v>
      </c>
      <c r="Q776" s="50">
        <v>8.0300412814780335E-3</v>
      </c>
      <c r="R776" s="50">
        <v>3.8052580147286937E-3</v>
      </c>
      <c r="S776" s="50">
        <v>1.7771139283117223</v>
      </c>
      <c r="T776" s="50">
        <v>5.4768194966356492E-3</v>
      </c>
      <c r="U776" s="50">
        <v>3.0127435812857</v>
      </c>
      <c r="V776" s="51">
        <v>88.423965213274556</v>
      </c>
      <c r="X776" s="47" t="s">
        <v>1687</v>
      </c>
      <c r="Y776" s="47" t="s">
        <v>1687</v>
      </c>
      <c r="Z776" s="47" t="s">
        <v>1687</v>
      </c>
      <c r="AA776" s="47" t="s">
        <v>1687</v>
      </c>
      <c r="AB776" s="47" t="s">
        <v>1687</v>
      </c>
      <c r="AC776" s="47" t="s">
        <v>1687</v>
      </c>
      <c r="AD776" s="47" t="s">
        <v>1687</v>
      </c>
      <c r="AE776" s="312"/>
      <c r="AF776" s="465" t="s">
        <v>1755</v>
      </c>
      <c r="AG776" s="343">
        <v>40</v>
      </c>
      <c r="AH776" s="343">
        <v>15</v>
      </c>
      <c r="AI776" s="343"/>
      <c r="AJ776" s="343"/>
      <c r="AK776" s="343"/>
      <c r="AL776" s="343"/>
      <c r="AM776" s="343"/>
      <c r="AN776" s="343"/>
      <c r="AO776" s="343"/>
      <c r="AP776" s="343"/>
      <c r="AQ776" s="343"/>
      <c r="AR776" s="343"/>
      <c r="AS776" s="343"/>
      <c r="AT776" s="343"/>
      <c r="AU776" s="343"/>
      <c r="AV776" s="343"/>
      <c r="AW776" s="343"/>
      <c r="AX776" s="343"/>
      <c r="AY776" s="343"/>
      <c r="AZ776" s="343"/>
      <c r="BA776" s="343"/>
      <c r="BB776" s="343"/>
      <c r="BC776" s="343"/>
      <c r="BD776" s="343"/>
      <c r="BE776" s="475"/>
      <c r="BF776" s="475"/>
      <c r="BG776" s="475"/>
      <c r="BH776" s="475"/>
      <c r="BI776" s="475"/>
      <c r="BJ776" s="475"/>
      <c r="BK776" s="475"/>
      <c r="BL776" s="475"/>
      <c r="BM776" s="475"/>
      <c r="BN776" s="475"/>
      <c r="BO776" s="475"/>
      <c r="BP776" s="306"/>
      <c r="BQ776" s="496"/>
      <c r="BR776" s="496"/>
      <c r="BS776" s="496"/>
      <c r="BT776" s="496"/>
      <c r="BU776" s="496"/>
      <c r="BV776" s="496"/>
    </row>
    <row r="777" spans="1:74" s="52" customFormat="1" ht="12.75">
      <c r="A777" s="64">
        <v>2996.2204340404778</v>
      </c>
      <c r="B777" s="46" t="s">
        <v>320</v>
      </c>
      <c r="C777" s="47" t="s">
        <v>326</v>
      </c>
      <c r="D777" s="48">
        <v>119.82</v>
      </c>
      <c r="E777" s="49">
        <v>40.043100000000003</v>
      </c>
      <c r="F777" s="49">
        <v>0.1158</v>
      </c>
      <c r="G777" s="49">
        <v>11.209300000000001</v>
      </c>
      <c r="H777" s="49">
        <v>0.42780000000000001</v>
      </c>
      <c r="I777" s="49">
        <v>0.1469</v>
      </c>
      <c r="J777" s="49">
        <v>48.210999999999999</v>
      </c>
      <c r="K777" s="49">
        <v>0.20979999999999999</v>
      </c>
      <c r="L777" s="49">
        <v>100.36369999999999</v>
      </c>
      <c r="M777" s="47"/>
      <c r="N777" s="50">
        <v>0.98689370953338451</v>
      </c>
      <c r="O777" s="50">
        <v>2.2564549305767469E-3</v>
      </c>
      <c r="P777" s="50">
        <v>0.23103468004082009</v>
      </c>
      <c r="Q777" s="50">
        <v>8.4806152733039545E-3</v>
      </c>
      <c r="R777" s="50">
        <v>3.0665512276241941E-3</v>
      </c>
      <c r="S777" s="50">
        <v>1.7713214199146301</v>
      </c>
      <c r="T777" s="50">
        <v>5.5399496851226745E-3</v>
      </c>
      <c r="U777" s="50">
        <v>3.0085933806054626</v>
      </c>
      <c r="V777" s="51">
        <v>88.461858505289811</v>
      </c>
      <c r="X777" s="47" t="s">
        <v>1687</v>
      </c>
      <c r="Y777" s="47" t="s">
        <v>1687</v>
      </c>
      <c r="Z777" s="47" t="s">
        <v>1687</v>
      </c>
      <c r="AA777" s="47" t="s">
        <v>1687</v>
      </c>
      <c r="AB777" s="47" t="s">
        <v>1687</v>
      </c>
      <c r="AC777" s="47" t="s">
        <v>1687</v>
      </c>
      <c r="AD777" s="47" t="s">
        <v>1687</v>
      </c>
      <c r="AE777" s="312"/>
      <c r="AF777" s="465" t="s">
        <v>1755</v>
      </c>
      <c r="AG777" s="343">
        <v>40</v>
      </c>
      <c r="AH777" s="343">
        <v>15</v>
      </c>
      <c r="AI777" s="343"/>
      <c r="AJ777" s="343"/>
      <c r="AK777" s="343"/>
      <c r="AL777" s="343"/>
      <c r="AM777" s="343"/>
      <c r="AN777" s="343"/>
      <c r="AO777" s="343"/>
      <c r="AP777" s="343"/>
      <c r="AQ777" s="343"/>
      <c r="AR777" s="343"/>
      <c r="AS777" s="343"/>
      <c r="AT777" s="343"/>
      <c r="AU777" s="343"/>
      <c r="AV777" s="343"/>
      <c r="AW777" s="343"/>
      <c r="AX777" s="343"/>
      <c r="AY777" s="343"/>
      <c r="AZ777" s="343"/>
      <c r="BA777" s="343"/>
      <c r="BB777" s="343"/>
      <c r="BC777" s="343"/>
      <c r="BD777" s="343"/>
      <c r="BE777" s="475"/>
      <c r="BF777" s="475"/>
      <c r="BG777" s="475"/>
      <c r="BH777" s="475"/>
      <c r="BI777" s="475"/>
      <c r="BJ777" s="475"/>
      <c r="BK777" s="475"/>
      <c r="BL777" s="475"/>
      <c r="BM777" s="475"/>
      <c r="BN777" s="475"/>
      <c r="BO777" s="475"/>
      <c r="BP777" s="306"/>
      <c r="BQ777" s="496"/>
      <c r="BR777" s="496"/>
      <c r="BS777" s="496"/>
      <c r="BT777" s="496"/>
      <c r="BU777" s="496"/>
      <c r="BV777" s="496"/>
    </row>
    <row r="778" spans="1:74" s="52" customFormat="1" ht="12.75">
      <c r="A778" s="64">
        <v>2996.2204340404778</v>
      </c>
      <c r="B778" s="46" t="s">
        <v>320</v>
      </c>
      <c r="C778" s="47" t="s">
        <v>326</v>
      </c>
      <c r="D778" s="48">
        <v>124.82</v>
      </c>
      <c r="E778" s="49">
        <v>39.857799999999997</v>
      </c>
      <c r="F778" s="49">
        <v>9.5299999999999996E-2</v>
      </c>
      <c r="G778" s="49">
        <v>11.404199999999999</v>
      </c>
      <c r="H778" s="49">
        <v>0.35799999999999998</v>
      </c>
      <c r="I778" s="49">
        <v>0.12180000000000001</v>
      </c>
      <c r="J778" s="49">
        <v>48.205399999999997</v>
      </c>
      <c r="K778" s="49">
        <v>0.2356</v>
      </c>
      <c r="L778" s="49">
        <v>100.27809999999999</v>
      </c>
      <c r="M778" s="47"/>
      <c r="N778" s="50">
        <v>0.98423310004348707</v>
      </c>
      <c r="O778" s="50">
        <v>1.8605997509329702E-3</v>
      </c>
      <c r="P778" s="50">
        <v>0.23550789022872101</v>
      </c>
      <c r="Q778" s="50">
        <v>7.1106869939897366E-3</v>
      </c>
      <c r="R778" s="50">
        <v>2.5475203992640716E-3</v>
      </c>
      <c r="S778" s="50">
        <v>1.7745526095403468</v>
      </c>
      <c r="T778" s="50">
        <v>6.2332934979056924E-3</v>
      </c>
      <c r="U778" s="50">
        <v>3.0120457004546477</v>
      </c>
      <c r="V778" s="51">
        <v>88.283542199064257</v>
      </c>
      <c r="X778" s="47" t="s">
        <v>1687</v>
      </c>
      <c r="Y778" s="47" t="s">
        <v>1687</v>
      </c>
      <c r="Z778" s="47" t="s">
        <v>1687</v>
      </c>
      <c r="AA778" s="47" t="s">
        <v>1687</v>
      </c>
      <c r="AB778" s="47" t="s">
        <v>1687</v>
      </c>
      <c r="AC778" s="47" t="s">
        <v>1687</v>
      </c>
      <c r="AD778" s="47" t="s">
        <v>1687</v>
      </c>
      <c r="AE778" s="312"/>
      <c r="AF778" s="465" t="s">
        <v>1755</v>
      </c>
      <c r="AG778" s="343">
        <v>40</v>
      </c>
      <c r="AH778" s="343">
        <v>15</v>
      </c>
      <c r="AI778" s="343"/>
      <c r="AJ778" s="343"/>
      <c r="AK778" s="343"/>
      <c r="AL778" s="343"/>
      <c r="AM778" s="343"/>
      <c r="AN778" s="343"/>
      <c r="AO778" s="343"/>
      <c r="AP778" s="343"/>
      <c r="AQ778" s="343"/>
      <c r="AR778" s="343"/>
      <c r="AS778" s="343"/>
      <c r="AT778" s="343"/>
      <c r="AU778" s="343"/>
      <c r="AV778" s="343"/>
      <c r="AW778" s="343"/>
      <c r="AX778" s="343"/>
      <c r="AY778" s="343"/>
      <c r="AZ778" s="343"/>
      <c r="BA778" s="343"/>
      <c r="BB778" s="343"/>
      <c r="BC778" s="343"/>
      <c r="BD778" s="343"/>
      <c r="BE778" s="475"/>
      <c r="BF778" s="475"/>
      <c r="BG778" s="475"/>
      <c r="BH778" s="475"/>
      <c r="BI778" s="475"/>
      <c r="BJ778" s="475"/>
      <c r="BK778" s="475"/>
      <c r="BL778" s="475"/>
      <c r="BM778" s="475"/>
      <c r="BN778" s="475"/>
      <c r="BO778" s="475"/>
      <c r="BP778" s="306"/>
      <c r="BQ778" s="496"/>
      <c r="BR778" s="496"/>
      <c r="BS778" s="496"/>
      <c r="BT778" s="496"/>
      <c r="BU778" s="496"/>
      <c r="BV778" s="496"/>
    </row>
    <row r="779" spans="1:74" s="52" customFormat="1" ht="12.75">
      <c r="A779" s="64">
        <v>2996.2204340404778</v>
      </c>
      <c r="B779" s="46" t="s">
        <v>320</v>
      </c>
      <c r="C779" s="47" t="s">
        <v>326</v>
      </c>
      <c r="D779" s="48">
        <v>129.81</v>
      </c>
      <c r="E779" s="49">
        <v>40.070700000000002</v>
      </c>
      <c r="F779" s="49">
        <v>0.1217</v>
      </c>
      <c r="G779" s="49">
        <v>11.159599999999999</v>
      </c>
      <c r="H779" s="49">
        <v>0.41699999999999998</v>
      </c>
      <c r="I779" s="49">
        <v>0.14369999999999999</v>
      </c>
      <c r="J779" s="49">
        <v>48.173000000000002</v>
      </c>
      <c r="K779" s="49">
        <v>0.2185</v>
      </c>
      <c r="L779" s="49">
        <v>100.30420000000001</v>
      </c>
      <c r="M779" s="47"/>
      <c r="N779" s="50">
        <v>0.9877631750556779</v>
      </c>
      <c r="O779" s="50">
        <v>2.3718755330773135E-3</v>
      </c>
      <c r="P779" s="50">
        <v>0.23005438948633578</v>
      </c>
      <c r="Q779" s="50">
        <v>8.2681024484517387E-3</v>
      </c>
      <c r="R779" s="50">
        <v>3.0003257496293515E-3</v>
      </c>
      <c r="S779" s="50">
        <v>1.7702644193241344</v>
      </c>
      <c r="T779" s="50">
        <v>5.7707862808613307E-3</v>
      </c>
      <c r="U779" s="50">
        <v>3.0074930738781678</v>
      </c>
      <c r="V779" s="51">
        <v>88.499113817604794</v>
      </c>
      <c r="X779" s="47" t="s">
        <v>1687</v>
      </c>
      <c r="Y779" s="47" t="s">
        <v>1687</v>
      </c>
      <c r="Z779" s="47" t="s">
        <v>1687</v>
      </c>
      <c r="AA779" s="47" t="s">
        <v>1687</v>
      </c>
      <c r="AB779" s="47" t="s">
        <v>1687</v>
      </c>
      <c r="AC779" s="47" t="s">
        <v>1687</v>
      </c>
      <c r="AD779" s="47" t="s">
        <v>1687</v>
      </c>
      <c r="AE779" s="312"/>
      <c r="AF779" s="465" t="s">
        <v>1755</v>
      </c>
      <c r="AG779" s="343">
        <v>40</v>
      </c>
      <c r="AH779" s="343">
        <v>15</v>
      </c>
      <c r="AI779" s="343"/>
      <c r="AJ779" s="343"/>
      <c r="AK779" s="343"/>
      <c r="AL779" s="343"/>
      <c r="AM779" s="343"/>
      <c r="AN779" s="343"/>
      <c r="AO779" s="343"/>
      <c r="AP779" s="343"/>
      <c r="AQ779" s="343"/>
      <c r="AR779" s="343"/>
      <c r="AS779" s="343"/>
      <c r="AT779" s="343"/>
      <c r="AU779" s="343"/>
      <c r="AV779" s="343"/>
      <c r="AW779" s="343"/>
      <c r="AX779" s="343"/>
      <c r="AY779" s="343"/>
      <c r="AZ779" s="343"/>
      <c r="BA779" s="343"/>
      <c r="BB779" s="343"/>
      <c r="BC779" s="343"/>
      <c r="BD779" s="343"/>
      <c r="BE779" s="475"/>
      <c r="BF779" s="475"/>
      <c r="BG779" s="475"/>
      <c r="BH779" s="475"/>
      <c r="BI779" s="475"/>
      <c r="BJ779" s="475"/>
      <c r="BK779" s="475"/>
      <c r="BL779" s="475"/>
      <c r="BM779" s="475"/>
      <c r="BN779" s="475"/>
      <c r="BO779" s="475"/>
      <c r="BP779" s="306"/>
      <c r="BQ779" s="496"/>
      <c r="BR779" s="496"/>
      <c r="BS779" s="496"/>
      <c r="BT779" s="496"/>
      <c r="BU779" s="496"/>
      <c r="BV779" s="496"/>
    </row>
    <row r="780" spans="1:74" s="52" customFormat="1" ht="12.75">
      <c r="A780" s="64">
        <v>2996.2204340404778</v>
      </c>
      <c r="B780" s="46" t="s">
        <v>320</v>
      </c>
      <c r="C780" s="47" t="s">
        <v>326</v>
      </c>
      <c r="D780" s="48">
        <v>134.81</v>
      </c>
      <c r="E780" s="49">
        <v>40.022199999999998</v>
      </c>
      <c r="F780" s="49">
        <v>0.12590000000000001</v>
      </c>
      <c r="G780" s="49">
        <v>11.253399999999999</v>
      </c>
      <c r="H780" s="49">
        <v>0.4677</v>
      </c>
      <c r="I780" s="49">
        <v>0.21049999999999999</v>
      </c>
      <c r="J780" s="49">
        <v>48.324199999999998</v>
      </c>
      <c r="K780" s="49">
        <v>0.2087</v>
      </c>
      <c r="L780" s="49">
        <v>100.61259999999999</v>
      </c>
      <c r="M780" s="47"/>
      <c r="N780" s="50">
        <v>0.98472480858077349</v>
      </c>
      <c r="O780" s="50">
        <v>2.4491482070305359E-3</v>
      </c>
      <c r="P780" s="50">
        <v>0.23155473787665234</v>
      </c>
      <c r="Q780" s="50">
        <v>9.2560391700049014E-3</v>
      </c>
      <c r="R780" s="50">
        <v>4.3868396577906562E-3</v>
      </c>
      <c r="S780" s="50">
        <v>1.7725036580880633</v>
      </c>
      <c r="T780" s="50">
        <v>5.5016634248499091E-3</v>
      </c>
      <c r="U780" s="50">
        <v>3.010376895005165</v>
      </c>
      <c r="V780" s="51">
        <v>88.445709050050596</v>
      </c>
      <c r="X780" s="47" t="s">
        <v>1687</v>
      </c>
      <c r="Y780" s="47" t="s">
        <v>1687</v>
      </c>
      <c r="Z780" s="47" t="s">
        <v>1687</v>
      </c>
      <c r="AA780" s="47" t="s">
        <v>1687</v>
      </c>
      <c r="AB780" s="47" t="s">
        <v>1687</v>
      </c>
      <c r="AC780" s="47" t="s">
        <v>1687</v>
      </c>
      <c r="AD780" s="47" t="s">
        <v>1687</v>
      </c>
      <c r="AE780" s="312"/>
      <c r="AF780" s="465" t="s">
        <v>1755</v>
      </c>
      <c r="AG780" s="343">
        <v>40</v>
      </c>
      <c r="AH780" s="343">
        <v>15</v>
      </c>
      <c r="AI780" s="343"/>
      <c r="AJ780" s="343"/>
      <c r="AK780" s="343"/>
      <c r="AL780" s="343"/>
      <c r="AM780" s="343"/>
      <c r="AN780" s="343"/>
      <c r="AO780" s="343"/>
      <c r="AP780" s="343"/>
      <c r="AQ780" s="343"/>
      <c r="AR780" s="343"/>
      <c r="AS780" s="343"/>
      <c r="AT780" s="343"/>
      <c r="AU780" s="343"/>
      <c r="AV780" s="343"/>
      <c r="AW780" s="343"/>
      <c r="AX780" s="343"/>
      <c r="AY780" s="343"/>
      <c r="AZ780" s="343"/>
      <c r="BA780" s="343"/>
      <c r="BB780" s="343"/>
      <c r="BC780" s="343"/>
      <c r="BD780" s="343"/>
      <c r="BE780" s="475"/>
      <c r="BF780" s="475"/>
      <c r="BG780" s="475"/>
      <c r="BH780" s="475"/>
      <c r="BI780" s="475"/>
      <c r="BJ780" s="475"/>
      <c r="BK780" s="475"/>
      <c r="BL780" s="475"/>
      <c r="BM780" s="475"/>
      <c r="BN780" s="475"/>
      <c r="BO780" s="475"/>
      <c r="BP780" s="306"/>
      <c r="BQ780" s="496"/>
      <c r="BR780" s="496"/>
      <c r="BS780" s="496"/>
      <c r="BT780" s="496"/>
      <c r="BU780" s="496"/>
      <c r="BV780" s="496"/>
    </row>
    <row r="781" spans="1:74" s="52" customFormat="1" ht="12.75">
      <c r="A781" s="64">
        <v>2996.2204340404778</v>
      </c>
      <c r="B781" s="46" t="s">
        <v>320</v>
      </c>
      <c r="C781" s="47" t="s">
        <v>326</v>
      </c>
      <c r="D781" s="48">
        <v>139.80000000000001</v>
      </c>
      <c r="E781" s="49">
        <v>40.040500000000002</v>
      </c>
      <c r="F781" s="49">
        <v>0.1012</v>
      </c>
      <c r="G781" s="49">
        <v>11.416700000000001</v>
      </c>
      <c r="H781" s="49">
        <v>0.46239999999999998</v>
      </c>
      <c r="I781" s="49">
        <v>0.16500000000000001</v>
      </c>
      <c r="J781" s="49">
        <v>48.365600000000001</v>
      </c>
      <c r="K781" s="49">
        <v>0.218</v>
      </c>
      <c r="L781" s="49">
        <v>100.7694</v>
      </c>
      <c r="M781" s="47"/>
      <c r="N781" s="50">
        <v>0.98430648040820479</v>
      </c>
      <c r="O781" s="50">
        <v>1.9669203785908779E-3</v>
      </c>
      <c r="P781" s="50">
        <v>0.23470775288861206</v>
      </c>
      <c r="Q781" s="50">
        <v>9.1430810608649476E-3</v>
      </c>
      <c r="R781" s="50">
        <v>3.4355837175756286E-3</v>
      </c>
      <c r="S781" s="50">
        <v>1.7724581009363629</v>
      </c>
      <c r="T781" s="50">
        <v>5.7417594444023222E-3</v>
      </c>
      <c r="U781" s="50">
        <v>3.0117596788346139</v>
      </c>
      <c r="V781" s="51">
        <v>88.306509278177543</v>
      </c>
      <c r="X781" s="47" t="s">
        <v>1687</v>
      </c>
      <c r="Y781" s="47" t="s">
        <v>1687</v>
      </c>
      <c r="Z781" s="47" t="s">
        <v>1687</v>
      </c>
      <c r="AA781" s="47" t="s">
        <v>1687</v>
      </c>
      <c r="AB781" s="47" t="s">
        <v>1687</v>
      </c>
      <c r="AC781" s="47" t="s">
        <v>1687</v>
      </c>
      <c r="AD781" s="47" t="s">
        <v>1687</v>
      </c>
      <c r="AE781" s="312"/>
      <c r="AF781" s="465" t="s">
        <v>1755</v>
      </c>
      <c r="AG781" s="343">
        <v>40</v>
      </c>
      <c r="AH781" s="343">
        <v>15</v>
      </c>
      <c r="AI781" s="343"/>
      <c r="AJ781" s="343"/>
      <c r="AK781" s="343"/>
      <c r="AL781" s="343"/>
      <c r="AM781" s="343"/>
      <c r="AN781" s="343"/>
      <c r="AO781" s="343"/>
      <c r="AP781" s="343"/>
      <c r="AQ781" s="343"/>
      <c r="AR781" s="343"/>
      <c r="AS781" s="343"/>
      <c r="AT781" s="343"/>
      <c r="AU781" s="343"/>
      <c r="AV781" s="343"/>
      <c r="AW781" s="343"/>
      <c r="AX781" s="343"/>
      <c r="AY781" s="343"/>
      <c r="AZ781" s="343"/>
      <c r="BA781" s="343"/>
      <c r="BB781" s="343"/>
      <c r="BC781" s="343"/>
      <c r="BD781" s="343"/>
      <c r="BE781" s="475"/>
      <c r="BF781" s="475"/>
      <c r="BG781" s="475"/>
      <c r="BH781" s="475"/>
      <c r="BI781" s="475"/>
      <c r="BJ781" s="475"/>
      <c r="BK781" s="475"/>
      <c r="BL781" s="475"/>
      <c r="BM781" s="475"/>
      <c r="BN781" s="475"/>
      <c r="BO781" s="475"/>
      <c r="BP781" s="306"/>
      <c r="BQ781" s="496"/>
      <c r="BR781" s="496"/>
      <c r="BS781" s="496"/>
      <c r="BT781" s="496"/>
      <c r="BU781" s="496"/>
      <c r="BV781" s="496"/>
    </row>
    <row r="782" spans="1:74" s="52" customFormat="1" ht="12.75">
      <c r="A782" s="64">
        <v>2996.2204340404778</v>
      </c>
      <c r="B782" s="46" t="s">
        <v>320</v>
      </c>
      <c r="C782" s="47" t="s">
        <v>326</v>
      </c>
      <c r="D782" s="48">
        <v>144.80000000000001</v>
      </c>
      <c r="E782" s="49">
        <v>40.104300000000002</v>
      </c>
      <c r="F782" s="49">
        <v>9.3299999999999994E-2</v>
      </c>
      <c r="G782" s="49">
        <v>11.0297</v>
      </c>
      <c r="H782" s="49">
        <v>0.43669999999999998</v>
      </c>
      <c r="I782" s="49">
        <v>0.12709999999999999</v>
      </c>
      <c r="J782" s="49">
        <v>48.226399999999998</v>
      </c>
      <c r="K782" s="49">
        <v>0.2185</v>
      </c>
      <c r="L782" s="49">
        <v>100.236</v>
      </c>
      <c r="M782" s="47"/>
      <c r="N782" s="50">
        <v>0.98875841274344622</v>
      </c>
      <c r="O782" s="50">
        <v>1.8186800805343327E-3</v>
      </c>
      <c r="P782" s="50">
        <v>0.22741491549657958</v>
      </c>
      <c r="Q782" s="50">
        <v>8.6601683703587083E-3</v>
      </c>
      <c r="R782" s="50">
        <v>2.65418103147667E-3</v>
      </c>
      <c r="S782" s="50">
        <v>1.7725261083628072</v>
      </c>
      <c r="T782" s="50">
        <v>5.7717610102827888E-3</v>
      </c>
      <c r="U782" s="50">
        <v>3.0076042270954857</v>
      </c>
      <c r="V782" s="51">
        <v>88.62891891393248</v>
      </c>
      <c r="X782" s="47" t="s">
        <v>1687</v>
      </c>
      <c r="Y782" s="47" t="s">
        <v>1687</v>
      </c>
      <c r="Z782" s="47" t="s">
        <v>1687</v>
      </c>
      <c r="AA782" s="47" t="s">
        <v>1687</v>
      </c>
      <c r="AB782" s="47" t="s">
        <v>1687</v>
      </c>
      <c r="AC782" s="47" t="s">
        <v>1687</v>
      </c>
      <c r="AD782" s="47" t="s">
        <v>1687</v>
      </c>
      <c r="AE782" s="312"/>
      <c r="AF782" s="465" t="s">
        <v>1755</v>
      </c>
      <c r="AG782" s="343">
        <v>40</v>
      </c>
      <c r="AH782" s="343">
        <v>15</v>
      </c>
      <c r="AI782" s="343"/>
      <c r="AJ782" s="343"/>
      <c r="AK782" s="343"/>
      <c r="AL782" s="343"/>
      <c r="AM782" s="343"/>
      <c r="AN782" s="343"/>
      <c r="AO782" s="343"/>
      <c r="AP782" s="343"/>
      <c r="AQ782" s="343"/>
      <c r="AR782" s="343"/>
      <c r="AS782" s="343"/>
      <c r="AT782" s="343"/>
      <c r="AU782" s="343"/>
      <c r="AV782" s="343"/>
      <c r="AW782" s="343"/>
      <c r="AX782" s="343"/>
      <c r="AY782" s="343"/>
      <c r="AZ782" s="343"/>
      <c r="BA782" s="343"/>
      <c r="BB782" s="343"/>
      <c r="BC782" s="343"/>
      <c r="BD782" s="343"/>
      <c r="BE782" s="475"/>
      <c r="BF782" s="475"/>
      <c r="BG782" s="475"/>
      <c r="BH782" s="475"/>
      <c r="BI782" s="475"/>
      <c r="BJ782" s="475"/>
      <c r="BK782" s="475"/>
      <c r="BL782" s="475"/>
      <c r="BM782" s="475"/>
      <c r="BN782" s="475"/>
      <c r="BO782" s="475"/>
      <c r="BP782" s="306"/>
      <c r="BQ782" s="496"/>
      <c r="BR782" s="496"/>
      <c r="BS782" s="496"/>
      <c r="BT782" s="496"/>
      <c r="BU782" s="496"/>
      <c r="BV782" s="496"/>
    </row>
    <row r="783" spans="1:74" s="52" customFormat="1" ht="12.75">
      <c r="A783" s="64">
        <v>2996.2204340404778</v>
      </c>
      <c r="B783" s="46" t="s">
        <v>320</v>
      </c>
      <c r="C783" s="47" t="s">
        <v>326</v>
      </c>
      <c r="D783" s="48">
        <v>149.79</v>
      </c>
      <c r="E783" s="49">
        <v>39.906799999999997</v>
      </c>
      <c r="F783" s="49">
        <v>8.0100000000000005E-2</v>
      </c>
      <c r="G783" s="49">
        <v>11.254799999999999</v>
      </c>
      <c r="H783" s="49">
        <v>0.44240000000000002</v>
      </c>
      <c r="I783" s="49">
        <v>0.14680000000000001</v>
      </c>
      <c r="J783" s="49">
        <v>47.921799999999998</v>
      </c>
      <c r="K783" s="49">
        <v>0.2339</v>
      </c>
      <c r="L783" s="49">
        <v>99.986599999999996</v>
      </c>
      <c r="M783" s="47"/>
      <c r="N783" s="50">
        <v>0.98787356360767153</v>
      </c>
      <c r="O783" s="50">
        <v>1.567697948933935E-3</v>
      </c>
      <c r="P783" s="50">
        <v>0.23299587641744243</v>
      </c>
      <c r="Q783" s="50">
        <v>8.8087334728947017E-3</v>
      </c>
      <c r="R783" s="50">
        <v>3.0779832618607231E-3</v>
      </c>
      <c r="S783" s="50">
        <v>1.7684636066270392</v>
      </c>
      <c r="T783" s="50">
        <v>6.203579158618442E-3</v>
      </c>
      <c r="U783" s="50">
        <v>3.0089910404944615</v>
      </c>
      <c r="V783" s="51">
        <v>88.358701318148832</v>
      </c>
      <c r="X783" s="47" t="s">
        <v>1687</v>
      </c>
      <c r="Y783" s="47" t="s">
        <v>1687</v>
      </c>
      <c r="Z783" s="47" t="s">
        <v>1687</v>
      </c>
      <c r="AA783" s="47" t="s">
        <v>1687</v>
      </c>
      <c r="AB783" s="47" t="s">
        <v>1687</v>
      </c>
      <c r="AC783" s="47" t="s">
        <v>1687</v>
      </c>
      <c r="AD783" s="47" t="s">
        <v>1687</v>
      </c>
      <c r="AE783" s="312"/>
      <c r="AF783" s="465" t="s">
        <v>1755</v>
      </c>
      <c r="AG783" s="343">
        <v>40</v>
      </c>
      <c r="AH783" s="343">
        <v>15</v>
      </c>
      <c r="AI783" s="343"/>
      <c r="AJ783" s="343"/>
      <c r="AK783" s="343"/>
      <c r="AL783" s="343"/>
      <c r="AM783" s="343"/>
      <c r="AN783" s="343"/>
      <c r="AO783" s="343"/>
      <c r="AP783" s="343"/>
      <c r="AQ783" s="343"/>
      <c r="AR783" s="343"/>
      <c r="AS783" s="343"/>
      <c r="AT783" s="343"/>
      <c r="AU783" s="343"/>
      <c r="AV783" s="343"/>
      <c r="AW783" s="343"/>
      <c r="AX783" s="343"/>
      <c r="AY783" s="343"/>
      <c r="AZ783" s="343"/>
      <c r="BA783" s="343"/>
      <c r="BB783" s="343"/>
      <c r="BC783" s="343"/>
      <c r="BD783" s="343"/>
      <c r="BE783" s="475"/>
      <c r="BF783" s="475"/>
      <c r="BG783" s="475"/>
      <c r="BH783" s="475"/>
      <c r="BI783" s="475"/>
      <c r="BJ783" s="475"/>
      <c r="BK783" s="475"/>
      <c r="BL783" s="475"/>
      <c r="BM783" s="475"/>
      <c r="BN783" s="475"/>
      <c r="BO783" s="475"/>
      <c r="BP783" s="306"/>
      <c r="BQ783" s="496"/>
      <c r="BR783" s="496"/>
      <c r="BS783" s="496"/>
      <c r="BT783" s="496"/>
      <c r="BU783" s="496"/>
      <c r="BV783" s="496"/>
    </row>
    <row r="784" spans="1:74" s="52" customFormat="1" ht="12.75">
      <c r="A784" s="64">
        <v>2996.2204340404778</v>
      </c>
      <c r="B784" s="46" t="s">
        <v>320</v>
      </c>
      <c r="C784" s="47" t="s">
        <v>326</v>
      </c>
      <c r="D784" s="48">
        <v>154.78</v>
      </c>
      <c r="E784" s="49">
        <v>40.072600000000001</v>
      </c>
      <c r="F784" s="49">
        <v>7.1099999999999997E-2</v>
      </c>
      <c r="G784" s="49">
        <v>11.4163</v>
      </c>
      <c r="H784" s="49">
        <v>0.41699999999999998</v>
      </c>
      <c r="I784" s="49">
        <v>0.22189999999999999</v>
      </c>
      <c r="J784" s="49">
        <v>48.210500000000003</v>
      </c>
      <c r="K784" s="49">
        <v>0.22850000000000001</v>
      </c>
      <c r="L784" s="49">
        <v>100.6379</v>
      </c>
      <c r="M784" s="47"/>
      <c r="N784" s="50">
        <v>0.98640391167771035</v>
      </c>
      <c r="O784" s="50">
        <v>1.3837329424202058E-3</v>
      </c>
      <c r="P784" s="50">
        <v>0.23501123850920697</v>
      </c>
      <c r="Q784" s="50">
        <v>8.2563332080943692E-3</v>
      </c>
      <c r="R784" s="50">
        <v>4.6264759184826438E-3</v>
      </c>
      <c r="S784" s="50">
        <v>1.7691206250679687</v>
      </c>
      <c r="T784" s="50">
        <v>6.0263051135650246E-3</v>
      </c>
      <c r="U784" s="50">
        <v>3.0108286224374483</v>
      </c>
      <c r="V784" s="51">
        <v>88.273663885083124</v>
      </c>
      <c r="X784" s="47" t="s">
        <v>1687</v>
      </c>
      <c r="Y784" s="47" t="s">
        <v>1687</v>
      </c>
      <c r="Z784" s="47" t="s">
        <v>1687</v>
      </c>
      <c r="AA784" s="47" t="s">
        <v>1687</v>
      </c>
      <c r="AB784" s="47" t="s">
        <v>1687</v>
      </c>
      <c r="AC784" s="47" t="s">
        <v>1687</v>
      </c>
      <c r="AD784" s="47" t="s">
        <v>1687</v>
      </c>
      <c r="AE784" s="312"/>
      <c r="AF784" s="465" t="s">
        <v>1755</v>
      </c>
      <c r="AG784" s="343">
        <v>40</v>
      </c>
      <c r="AH784" s="343">
        <v>15</v>
      </c>
      <c r="AI784" s="343"/>
      <c r="AJ784" s="343"/>
      <c r="AK784" s="343"/>
      <c r="AL784" s="343"/>
      <c r="AM784" s="343"/>
      <c r="AN784" s="343"/>
      <c r="AO784" s="343"/>
      <c r="AP784" s="343"/>
      <c r="AQ784" s="343"/>
      <c r="AR784" s="343"/>
      <c r="AS784" s="343"/>
      <c r="AT784" s="343"/>
      <c r="AU784" s="343"/>
      <c r="AV784" s="343"/>
      <c r="AW784" s="343"/>
      <c r="AX784" s="343"/>
      <c r="AY784" s="343"/>
      <c r="AZ784" s="343"/>
      <c r="BA784" s="343"/>
      <c r="BB784" s="343"/>
      <c r="BC784" s="343"/>
      <c r="BD784" s="343"/>
      <c r="BE784" s="475"/>
      <c r="BF784" s="475"/>
      <c r="BG784" s="475"/>
      <c r="BH784" s="475"/>
      <c r="BI784" s="475"/>
      <c r="BJ784" s="475"/>
      <c r="BK784" s="475"/>
      <c r="BL784" s="475"/>
      <c r="BM784" s="475"/>
      <c r="BN784" s="475"/>
      <c r="BO784" s="475"/>
      <c r="BP784" s="306"/>
      <c r="BQ784" s="496"/>
      <c r="BR784" s="496"/>
      <c r="BS784" s="496"/>
      <c r="BT784" s="496"/>
      <c r="BU784" s="496"/>
      <c r="BV784" s="496"/>
    </row>
    <row r="785" spans="1:74" s="52" customFormat="1" ht="12.75">
      <c r="A785" s="64">
        <v>2996.2204340404778</v>
      </c>
      <c r="B785" s="46" t="s">
        <v>320</v>
      </c>
      <c r="C785" s="47" t="s">
        <v>326</v>
      </c>
      <c r="D785" s="48">
        <v>159.77000000000001</v>
      </c>
      <c r="E785" s="49">
        <v>40.172499999999999</v>
      </c>
      <c r="F785" s="49">
        <v>6.4899999999999999E-2</v>
      </c>
      <c r="G785" s="49">
        <v>11.1358</v>
      </c>
      <c r="H785" s="49">
        <v>0.34889999999999999</v>
      </c>
      <c r="I785" s="49">
        <v>0.13250000000000001</v>
      </c>
      <c r="J785" s="49">
        <v>48.037100000000002</v>
      </c>
      <c r="K785" s="49">
        <v>0.21940000000000001</v>
      </c>
      <c r="L785" s="49">
        <v>100.11109999999999</v>
      </c>
      <c r="M785" s="47"/>
      <c r="N785" s="50">
        <v>0.99159816618827545</v>
      </c>
      <c r="O785" s="50">
        <v>1.2665634972616421E-3</v>
      </c>
      <c r="P785" s="50">
        <v>0.22987104592263996</v>
      </c>
      <c r="Q785" s="50">
        <v>6.9271041496450384E-3</v>
      </c>
      <c r="R785" s="50">
        <v>2.7701830844199167E-3</v>
      </c>
      <c r="S785" s="50">
        <v>1.7676333313286408</v>
      </c>
      <c r="T785" s="50">
        <v>5.8023126463187646E-3</v>
      </c>
      <c r="U785" s="50">
        <v>3.0058687068172016</v>
      </c>
      <c r="V785" s="51">
        <v>88.492088000379752</v>
      </c>
      <c r="X785" s="47" t="s">
        <v>1687</v>
      </c>
      <c r="Y785" s="47" t="s">
        <v>1687</v>
      </c>
      <c r="Z785" s="47" t="s">
        <v>1687</v>
      </c>
      <c r="AA785" s="47" t="s">
        <v>1687</v>
      </c>
      <c r="AB785" s="47" t="s">
        <v>1687</v>
      </c>
      <c r="AC785" s="47" t="s">
        <v>1687</v>
      </c>
      <c r="AD785" s="47" t="s">
        <v>1687</v>
      </c>
      <c r="AE785" s="312"/>
      <c r="AF785" s="465" t="s">
        <v>1755</v>
      </c>
      <c r="AG785" s="343">
        <v>40</v>
      </c>
      <c r="AH785" s="343">
        <v>15</v>
      </c>
      <c r="AI785" s="343"/>
      <c r="AJ785" s="343"/>
      <c r="AK785" s="343"/>
      <c r="AL785" s="343"/>
      <c r="AM785" s="343"/>
      <c r="AN785" s="343"/>
      <c r="AO785" s="343"/>
      <c r="AP785" s="343"/>
      <c r="AQ785" s="343"/>
      <c r="AR785" s="343"/>
      <c r="AS785" s="343"/>
      <c r="AT785" s="343"/>
      <c r="AU785" s="343"/>
      <c r="AV785" s="343"/>
      <c r="AW785" s="343"/>
      <c r="AX785" s="343"/>
      <c r="AY785" s="343"/>
      <c r="AZ785" s="343"/>
      <c r="BA785" s="343"/>
      <c r="BB785" s="343"/>
      <c r="BC785" s="343"/>
      <c r="BD785" s="343"/>
      <c r="BE785" s="475"/>
      <c r="BF785" s="475"/>
      <c r="BG785" s="475"/>
      <c r="BH785" s="475"/>
      <c r="BI785" s="475"/>
      <c r="BJ785" s="475"/>
      <c r="BK785" s="475"/>
      <c r="BL785" s="475"/>
      <c r="BM785" s="475"/>
      <c r="BN785" s="475"/>
      <c r="BO785" s="475"/>
      <c r="BP785" s="306"/>
      <c r="BQ785" s="496"/>
      <c r="BR785" s="496"/>
      <c r="BS785" s="496"/>
      <c r="BT785" s="496"/>
      <c r="BU785" s="496"/>
      <c r="BV785" s="496"/>
    </row>
    <row r="786" spans="1:74" s="52" customFormat="1" ht="12.75">
      <c r="A786" s="64">
        <v>2996.2204340404778</v>
      </c>
      <c r="B786" s="46" t="s">
        <v>320</v>
      </c>
      <c r="C786" s="47" t="s">
        <v>326</v>
      </c>
      <c r="D786" s="48">
        <v>164.76</v>
      </c>
      <c r="E786" s="49">
        <v>40.064500000000002</v>
      </c>
      <c r="F786" s="49">
        <v>0.1193</v>
      </c>
      <c r="G786" s="49">
        <v>11.164899999999999</v>
      </c>
      <c r="H786" s="49">
        <v>0.40039999999999998</v>
      </c>
      <c r="I786" s="49">
        <v>0.19120000000000001</v>
      </c>
      <c r="J786" s="49">
        <v>48.541800000000002</v>
      </c>
      <c r="K786" s="49">
        <v>0.20669999999999999</v>
      </c>
      <c r="L786" s="49">
        <v>100.6888</v>
      </c>
      <c r="M786" s="47"/>
      <c r="N786" s="50">
        <v>0.9842719562176977</v>
      </c>
      <c r="O786" s="50">
        <v>2.3172412075882945E-3</v>
      </c>
      <c r="P786" s="50">
        <v>0.22938563426305958</v>
      </c>
      <c r="Q786" s="50">
        <v>7.9121287451017555E-3</v>
      </c>
      <c r="R786" s="50">
        <v>3.9785883939218421E-3</v>
      </c>
      <c r="S786" s="50">
        <v>1.7777873284656638</v>
      </c>
      <c r="T786" s="50">
        <v>5.4406840740924192E-3</v>
      </c>
      <c r="U786" s="50">
        <v>3.0110935613671255</v>
      </c>
      <c r="V786" s="51">
        <v>88.571705651554169</v>
      </c>
      <c r="X786" s="47" t="s">
        <v>1687</v>
      </c>
      <c r="Y786" s="47" t="s">
        <v>1687</v>
      </c>
      <c r="Z786" s="47" t="s">
        <v>1687</v>
      </c>
      <c r="AA786" s="47" t="s">
        <v>1687</v>
      </c>
      <c r="AB786" s="47" t="s">
        <v>1687</v>
      </c>
      <c r="AC786" s="47" t="s">
        <v>1687</v>
      </c>
      <c r="AD786" s="47" t="s">
        <v>1687</v>
      </c>
      <c r="AE786" s="312"/>
      <c r="AF786" s="465" t="s">
        <v>1755</v>
      </c>
      <c r="AG786" s="343">
        <v>40</v>
      </c>
      <c r="AH786" s="343">
        <v>15</v>
      </c>
      <c r="AI786" s="343"/>
      <c r="AJ786" s="343"/>
      <c r="AK786" s="343"/>
      <c r="AL786" s="343"/>
      <c r="AM786" s="343"/>
      <c r="AN786" s="343"/>
      <c r="AO786" s="343"/>
      <c r="AP786" s="343"/>
      <c r="AQ786" s="343"/>
      <c r="AR786" s="343"/>
      <c r="AS786" s="343"/>
      <c r="AT786" s="343"/>
      <c r="AU786" s="343"/>
      <c r="AV786" s="343"/>
      <c r="AW786" s="343"/>
      <c r="AX786" s="343"/>
      <c r="AY786" s="343"/>
      <c r="AZ786" s="343"/>
      <c r="BA786" s="343"/>
      <c r="BB786" s="343"/>
      <c r="BC786" s="343"/>
      <c r="BD786" s="343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306"/>
      <c r="BQ786" s="496"/>
      <c r="BR786" s="496"/>
      <c r="BS786" s="496"/>
      <c r="BT786" s="496"/>
      <c r="BU786" s="496"/>
      <c r="BV786" s="496"/>
    </row>
    <row r="787" spans="1:74" s="52" customFormat="1" ht="12.75">
      <c r="A787" s="64">
        <v>2996.2204340404778</v>
      </c>
      <c r="B787" s="46" t="s">
        <v>320</v>
      </c>
      <c r="C787" s="47" t="s">
        <v>326</v>
      </c>
      <c r="D787" s="48">
        <v>169.76</v>
      </c>
      <c r="E787" s="49">
        <v>39.835099999999997</v>
      </c>
      <c r="F787" s="49">
        <v>0.1216</v>
      </c>
      <c r="G787" s="49">
        <v>11.1455</v>
      </c>
      <c r="H787" s="49">
        <v>0.42030000000000001</v>
      </c>
      <c r="I787" s="49">
        <v>0.1905</v>
      </c>
      <c r="J787" s="49">
        <v>48.233400000000003</v>
      </c>
      <c r="K787" s="49">
        <v>0.22409999999999999</v>
      </c>
      <c r="L787" s="49">
        <v>100.1705</v>
      </c>
      <c r="M787" s="47"/>
      <c r="N787" s="50">
        <v>0.98404705307191853</v>
      </c>
      <c r="O787" s="50">
        <v>2.374974458342291E-3</v>
      </c>
      <c r="P787" s="50">
        <v>0.23025310931654647</v>
      </c>
      <c r="Q787" s="50">
        <v>8.3512836707515404E-3</v>
      </c>
      <c r="R787" s="50">
        <v>3.9859392252483798E-3</v>
      </c>
      <c r="S787" s="50">
        <v>1.7762593441885552</v>
      </c>
      <c r="T787" s="50">
        <v>5.9312940800348175E-3</v>
      </c>
      <c r="U787" s="50">
        <v>3.0112029980113975</v>
      </c>
      <c r="V787" s="51">
        <v>88.524710678255403</v>
      </c>
      <c r="X787" s="47" t="s">
        <v>1687</v>
      </c>
      <c r="Y787" s="47" t="s">
        <v>1687</v>
      </c>
      <c r="Z787" s="47" t="s">
        <v>1687</v>
      </c>
      <c r="AA787" s="47" t="s">
        <v>1687</v>
      </c>
      <c r="AB787" s="47" t="s">
        <v>1687</v>
      </c>
      <c r="AC787" s="47" t="s">
        <v>1687</v>
      </c>
      <c r="AD787" s="47" t="s">
        <v>1687</v>
      </c>
      <c r="AE787" s="312"/>
      <c r="AF787" s="465" t="s">
        <v>1755</v>
      </c>
      <c r="AG787" s="343">
        <v>40</v>
      </c>
      <c r="AH787" s="343">
        <v>15</v>
      </c>
      <c r="AI787" s="343"/>
      <c r="AJ787" s="343"/>
      <c r="AK787" s="343"/>
      <c r="AL787" s="343"/>
      <c r="AM787" s="343"/>
      <c r="AN787" s="343"/>
      <c r="AO787" s="343"/>
      <c r="AP787" s="343"/>
      <c r="AQ787" s="343"/>
      <c r="AR787" s="343"/>
      <c r="AS787" s="343"/>
      <c r="AT787" s="343"/>
      <c r="AU787" s="343"/>
      <c r="AV787" s="343"/>
      <c r="AW787" s="343"/>
      <c r="AX787" s="343"/>
      <c r="AY787" s="343"/>
      <c r="AZ787" s="343"/>
      <c r="BA787" s="343"/>
      <c r="BB787" s="343"/>
      <c r="BC787" s="343"/>
      <c r="BD787" s="343"/>
      <c r="BE787" s="475"/>
      <c r="BF787" s="475"/>
      <c r="BG787" s="475"/>
      <c r="BH787" s="475"/>
      <c r="BI787" s="475"/>
      <c r="BJ787" s="475"/>
      <c r="BK787" s="475"/>
      <c r="BL787" s="475"/>
      <c r="BM787" s="475"/>
      <c r="BN787" s="475"/>
      <c r="BO787" s="475"/>
      <c r="BP787" s="306"/>
      <c r="BQ787" s="496"/>
      <c r="BR787" s="496"/>
      <c r="BS787" s="496"/>
      <c r="BT787" s="496"/>
      <c r="BU787" s="496"/>
      <c r="BV787" s="496"/>
    </row>
    <row r="788" spans="1:74" s="52" customFormat="1" ht="12.75">
      <c r="A788" s="64">
        <v>2996.2204340404778</v>
      </c>
      <c r="B788" s="46" t="s">
        <v>320</v>
      </c>
      <c r="C788" s="47" t="s">
        <v>326</v>
      </c>
      <c r="D788" s="48">
        <v>174.75</v>
      </c>
      <c r="E788" s="49">
        <v>40.136200000000002</v>
      </c>
      <c r="F788" s="49">
        <v>0.1041</v>
      </c>
      <c r="G788" s="49">
        <v>11.182700000000001</v>
      </c>
      <c r="H788" s="49">
        <v>0.40889999999999999</v>
      </c>
      <c r="I788" s="49">
        <v>0.17630000000000001</v>
      </c>
      <c r="J788" s="49">
        <v>48.297400000000003</v>
      </c>
      <c r="K788" s="49">
        <v>0.2185</v>
      </c>
      <c r="L788" s="49">
        <v>100.5241</v>
      </c>
      <c r="M788" s="47"/>
      <c r="N788" s="50">
        <v>0.98746016329411956</v>
      </c>
      <c r="O788" s="50">
        <v>2.0249274910220925E-3</v>
      </c>
      <c r="P788" s="50">
        <v>0.23008377811361072</v>
      </c>
      <c r="Q788" s="50">
        <v>8.091784998452943E-3</v>
      </c>
      <c r="R788" s="50">
        <v>3.6738496870420785E-3</v>
      </c>
      <c r="S788" s="50">
        <v>1.7713958768440627</v>
      </c>
      <c r="T788" s="50">
        <v>5.7596012955266869E-3</v>
      </c>
      <c r="U788" s="50">
        <v>3.0084899817238369</v>
      </c>
      <c r="V788" s="51">
        <v>88.504315917291862</v>
      </c>
      <c r="X788" s="47" t="s">
        <v>1687</v>
      </c>
      <c r="Y788" s="47" t="s">
        <v>1687</v>
      </c>
      <c r="Z788" s="47" t="s">
        <v>1687</v>
      </c>
      <c r="AA788" s="47" t="s">
        <v>1687</v>
      </c>
      <c r="AB788" s="47" t="s">
        <v>1687</v>
      </c>
      <c r="AC788" s="47" t="s">
        <v>1687</v>
      </c>
      <c r="AD788" s="47" t="s">
        <v>1687</v>
      </c>
      <c r="AE788" s="312"/>
      <c r="AF788" s="465" t="s">
        <v>1755</v>
      </c>
      <c r="AG788" s="343">
        <v>40</v>
      </c>
      <c r="AH788" s="343">
        <v>15</v>
      </c>
      <c r="AI788" s="343"/>
      <c r="AJ788" s="343"/>
      <c r="AK788" s="343"/>
      <c r="AL788" s="343"/>
      <c r="AM788" s="343"/>
      <c r="AN788" s="343"/>
      <c r="AO788" s="343"/>
      <c r="AP788" s="343"/>
      <c r="AQ788" s="343"/>
      <c r="AR788" s="343"/>
      <c r="AS788" s="343"/>
      <c r="AT788" s="343"/>
      <c r="AU788" s="343"/>
      <c r="AV788" s="343"/>
      <c r="AW788" s="343"/>
      <c r="AX788" s="343"/>
      <c r="AY788" s="343"/>
      <c r="AZ788" s="343"/>
      <c r="BA788" s="343"/>
      <c r="BB788" s="343"/>
      <c r="BC788" s="343"/>
      <c r="BD788" s="343"/>
      <c r="BE788" s="475"/>
      <c r="BF788" s="475"/>
      <c r="BG788" s="475"/>
      <c r="BH788" s="475"/>
      <c r="BI788" s="475"/>
      <c r="BJ788" s="475"/>
      <c r="BK788" s="475"/>
      <c r="BL788" s="475"/>
      <c r="BM788" s="475"/>
      <c r="BN788" s="475"/>
      <c r="BO788" s="475"/>
      <c r="BP788" s="306"/>
      <c r="BQ788" s="496"/>
      <c r="BR788" s="496"/>
      <c r="BS788" s="496"/>
      <c r="BT788" s="496"/>
      <c r="BU788" s="496"/>
      <c r="BV788" s="496"/>
    </row>
    <row r="789" spans="1:74" s="52" customFormat="1" ht="12.75">
      <c r="A789" s="64">
        <v>2996.2204340404778</v>
      </c>
      <c r="B789" s="46" t="s">
        <v>320</v>
      </c>
      <c r="C789" s="47" t="s">
        <v>326</v>
      </c>
      <c r="D789" s="48">
        <v>179.74</v>
      </c>
      <c r="E789" s="49">
        <v>40.121400000000001</v>
      </c>
      <c r="F789" s="49">
        <v>0.1124</v>
      </c>
      <c r="G789" s="49">
        <v>11.456099999999999</v>
      </c>
      <c r="H789" s="49">
        <v>0.40849999999999997</v>
      </c>
      <c r="I789" s="49">
        <v>0.11459999999999999</v>
      </c>
      <c r="J789" s="49">
        <v>48.376399999999997</v>
      </c>
      <c r="K789" s="49">
        <v>0.21</v>
      </c>
      <c r="L789" s="49">
        <v>100.79939999999999</v>
      </c>
      <c r="M789" s="47"/>
      <c r="N789" s="50">
        <v>0.98543040442869168</v>
      </c>
      <c r="O789" s="50">
        <v>2.1826877207522773E-3</v>
      </c>
      <c r="P789" s="50">
        <v>0.23531123807634019</v>
      </c>
      <c r="Q789" s="50">
        <v>8.0702285128425762E-3</v>
      </c>
      <c r="R789" s="50">
        <v>2.384076768397849E-3</v>
      </c>
      <c r="S789" s="50">
        <v>1.771299381790294</v>
      </c>
      <c r="T789" s="50">
        <v>5.5262028324845917E-3</v>
      </c>
      <c r="U789" s="50">
        <v>3.0102042201298032</v>
      </c>
      <c r="V789" s="51">
        <v>88.273198808646796</v>
      </c>
      <c r="X789" s="47" t="s">
        <v>1687</v>
      </c>
      <c r="Y789" s="47" t="s">
        <v>1687</v>
      </c>
      <c r="Z789" s="47" t="s">
        <v>1687</v>
      </c>
      <c r="AA789" s="47" t="s">
        <v>1687</v>
      </c>
      <c r="AB789" s="47" t="s">
        <v>1687</v>
      </c>
      <c r="AC789" s="47" t="s">
        <v>1687</v>
      </c>
      <c r="AD789" s="47" t="s">
        <v>1687</v>
      </c>
      <c r="AE789" s="312"/>
      <c r="AF789" s="465" t="s">
        <v>1755</v>
      </c>
      <c r="AG789" s="343">
        <v>40</v>
      </c>
      <c r="AH789" s="343">
        <v>15</v>
      </c>
      <c r="AI789" s="343"/>
      <c r="AJ789" s="343"/>
      <c r="AK789" s="343"/>
      <c r="AL789" s="343"/>
      <c r="AM789" s="343"/>
      <c r="AN789" s="343"/>
      <c r="AO789" s="343"/>
      <c r="AP789" s="343"/>
      <c r="AQ789" s="343"/>
      <c r="AR789" s="343"/>
      <c r="AS789" s="343"/>
      <c r="AT789" s="343"/>
      <c r="AU789" s="343"/>
      <c r="AV789" s="343"/>
      <c r="AW789" s="343"/>
      <c r="AX789" s="343"/>
      <c r="AY789" s="343"/>
      <c r="AZ789" s="343"/>
      <c r="BA789" s="343"/>
      <c r="BB789" s="343"/>
      <c r="BC789" s="343"/>
      <c r="BD789" s="343"/>
      <c r="BE789" s="475"/>
      <c r="BF789" s="475"/>
      <c r="BG789" s="475"/>
      <c r="BH789" s="475"/>
      <c r="BI789" s="475"/>
      <c r="BJ789" s="475"/>
      <c r="BK789" s="475"/>
      <c r="BL789" s="475"/>
      <c r="BM789" s="475"/>
      <c r="BN789" s="475"/>
      <c r="BO789" s="475"/>
      <c r="BP789" s="306"/>
      <c r="BQ789" s="496"/>
      <c r="BR789" s="496"/>
      <c r="BS789" s="496"/>
      <c r="BT789" s="496"/>
      <c r="BU789" s="496"/>
      <c r="BV789" s="496"/>
    </row>
    <row r="790" spans="1:74" s="52" customFormat="1" ht="12.75">
      <c r="A790" s="64">
        <v>2996.2204340404778</v>
      </c>
      <c r="B790" s="46" t="s">
        <v>320</v>
      </c>
      <c r="C790" s="47" t="s">
        <v>326</v>
      </c>
      <c r="D790" s="48">
        <v>184.73</v>
      </c>
      <c r="E790" s="49">
        <v>39.928899999999999</v>
      </c>
      <c r="F790" s="49">
        <v>0.12479999999999999</v>
      </c>
      <c r="G790" s="49">
        <v>11.190300000000001</v>
      </c>
      <c r="H790" s="49">
        <v>0.42070000000000002</v>
      </c>
      <c r="I790" s="49">
        <v>0.2082</v>
      </c>
      <c r="J790" s="49">
        <v>48.0914</v>
      </c>
      <c r="K790" s="49">
        <v>0.19900000000000001</v>
      </c>
      <c r="L790" s="49">
        <v>100.16329999999999</v>
      </c>
      <c r="M790" s="47"/>
      <c r="N790" s="50">
        <v>0.98630700754993939</v>
      </c>
      <c r="O790" s="50">
        <v>2.437332464215204E-3</v>
      </c>
      <c r="P790" s="50">
        <v>0.23116522190539357</v>
      </c>
      <c r="Q790" s="50">
        <v>8.3587469383468276E-3</v>
      </c>
      <c r="R790" s="50">
        <v>4.3560337618025547E-3</v>
      </c>
      <c r="S790" s="50">
        <v>1.770927322305458</v>
      </c>
      <c r="T790" s="50">
        <v>5.2666625964739172E-3</v>
      </c>
      <c r="U790" s="50">
        <v>3.0088183275216296</v>
      </c>
      <c r="V790" s="51">
        <v>88.453819351467089</v>
      </c>
      <c r="X790" s="47" t="s">
        <v>1687</v>
      </c>
      <c r="Y790" s="47" t="s">
        <v>1687</v>
      </c>
      <c r="Z790" s="47" t="s">
        <v>1687</v>
      </c>
      <c r="AA790" s="47" t="s">
        <v>1687</v>
      </c>
      <c r="AB790" s="47" t="s">
        <v>1687</v>
      </c>
      <c r="AC790" s="47" t="s">
        <v>1687</v>
      </c>
      <c r="AD790" s="47" t="s">
        <v>1687</v>
      </c>
      <c r="AE790" s="312"/>
      <c r="AF790" s="465" t="s">
        <v>1755</v>
      </c>
      <c r="AG790" s="343">
        <v>40</v>
      </c>
      <c r="AH790" s="343">
        <v>15</v>
      </c>
      <c r="AI790" s="343"/>
      <c r="AJ790" s="343"/>
      <c r="AK790" s="343"/>
      <c r="AL790" s="343"/>
      <c r="AM790" s="343"/>
      <c r="AN790" s="343"/>
      <c r="AO790" s="343"/>
      <c r="AP790" s="343"/>
      <c r="AQ790" s="343"/>
      <c r="AR790" s="343"/>
      <c r="AS790" s="343"/>
      <c r="AT790" s="343"/>
      <c r="AU790" s="343"/>
      <c r="AV790" s="343"/>
      <c r="AW790" s="343"/>
      <c r="AX790" s="343"/>
      <c r="AY790" s="343"/>
      <c r="AZ790" s="343"/>
      <c r="BA790" s="343"/>
      <c r="BB790" s="343"/>
      <c r="BC790" s="343"/>
      <c r="BD790" s="343"/>
      <c r="BE790" s="475"/>
      <c r="BF790" s="475"/>
      <c r="BG790" s="475"/>
      <c r="BH790" s="475"/>
      <c r="BI790" s="475"/>
      <c r="BJ790" s="475"/>
      <c r="BK790" s="475"/>
      <c r="BL790" s="475"/>
      <c r="BM790" s="475"/>
      <c r="BN790" s="475"/>
      <c r="BO790" s="475"/>
      <c r="BP790" s="306"/>
      <c r="BQ790" s="496"/>
      <c r="BR790" s="496"/>
      <c r="BS790" s="496"/>
      <c r="BT790" s="496"/>
      <c r="BU790" s="496"/>
      <c r="BV790" s="496"/>
    </row>
    <row r="791" spans="1:74" s="52" customFormat="1" ht="12.75">
      <c r="A791" s="64">
        <v>2996.2204340404778</v>
      </c>
      <c r="B791" s="46" t="s">
        <v>320</v>
      </c>
      <c r="C791" s="47" t="s">
        <v>326</v>
      </c>
      <c r="D791" s="48">
        <v>189.73</v>
      </c>
      <c r="E791" s="49">
        <v>39.941400000000002</v>
      </c>
      <c r="F791" s="49">
        <v>7.0499999999999993E-2</v>
      </c>
      <c r="G791" s="49">
        <v>11.606299999999999</v>
      </c>
      <c r="H791" s="49">
        <v>0.40889999999999999</v>
      </c>
      <c r="I791" s="49">
        <v>0.1358</v>
      </c>
      <c r="J791" s="49">
        <v>48.113300000000002</v>
      </c>
      <c r="K791" s="49">
        <v>0.2266</v>
      </c>
      <c r="L791" s="49">
        <v>100.50280000000002</v>
      </c>
      <c r="M791" s="47"/>
      <c r="N791" s="50">
        <v>0.98518298379337088</v>
      </c>
      <c r="O791" s="50">
        <v>1.3748589674915576E-3</v>
      </c>
      <c r="P791" s="50">
        <v>0.23941061632597599</v>
      </c>
      <c r="Q791" s="50">
        <v>8.1124983517728722E-3</v>
      </c>
      <c r="R791" s="50">
        <v>2.8371292929260192E-3</v>
      </c>
      <c r="S791" s="50">
        <v>1.7691608064391933</v>
      </c>
      <c r="T791" s="50">
        <v>5.9884051009152107E-3</v>
      </c>
      <c r="U791" s="50">
        <v>3.0120672982716461</v>
      </c>
      <c r="V791" s="51">
        <v>88.080552495545149</v>
      </c>
      <c r="X791" s="47" t="s">
        <v>1687</v>
      </c>
      <c r="Y791" s="47" t="s">
        <v>1687</v>
      </c>
      <c r="Z791" s="47" t="s">
        <v>1687</v>
      </c>
      <c r="AA791" s="47" t="s">
        <v>1687</v>
      </c>
      <c r="AB791" s="47" t="s">
        <v>1687</v>
      </c>
      <c r="AC791" s="47" t="s">
        <v>1687</v>
      </c>
      <c r="AD791" s="47" t="s">
        <v>1687</v>
      </c>
      <c r="AE791" s="312"/>
      <c r="AF791" s="465" t="s">
        <v>1755</v>
      </c>
      <c r="AG791" s="343">
        <v>40</v>
      </c>
      <c r="AH791" s="343">
        <v>15</v>
      </c>
      <c r="AI791" s="343"/>
      <c r="AJ791" s="343"/>
      <c r="AK791" s="343"/>
      <c r="AL791" s="343"/>
      <c r="AM791" s="343"/>
      <c r="AN791" s="343"/>
      <c r="AO791" s="343"/>
      <c r="AP791" s="343"/>
      <c r="AQ791" s="343"/>
      <c r="AR791" s="343"/>
      <c r="AS791" s="343"/>
      <c r="AT791" s="343"/>
      <c r="AU791" s="343"/>
      <c r="AV791" s="343"/>
      <c r="AW791" s="343"/>
      <c r="AX791" s="343"/>
      <c r="AY791" s="343"/>
      <c r="AZ791" s="343"/>
      <c r="BA791" s="343"/>
      <c r="BB791" s="343"/>
      <c r="BC791" s="343"/>
      <c r="BD791" s="343"/>
      <c r="BE791" s="475"/>
      <c r="BF791" s="475"/>
      <c r="BG791" s="475"/>
      <c r="BH791" s="475"/>
      <c r="BI791" s="475"/>
      <c r="BJ791" s="475"/>
      <c r="BK791" s="475"/>
      <c r="BL791" s="475"/>
      <c r="BM791" s="475"/>
      <c r="BN791" s="475"/>
      <c r="BO791" s="475"/>
      <c r="BP791" s="306"/>
      <c r="BQ791" s="496"/>
      <c r="BR791" s="496"/>
      <c r="BS791" s="496"/>
      <c r="BT791" s="496"/>
      <c r="BU791" s="496"/>
      <c r="BV791" s="496"/>
    </row>
    <row r="792" spans="1:74" s="52" customFormat="1" ht="12.75">
      <c r="A792" s="64">
        <v>2996.2204340404778</v>
      </c>
      <c r="B792" s="46" t="s">
        <v>320</v>
      </c>
      <c r="C792" s="47" t="s">
        <v>326</v>
      </c>
      <c r="D792" s="48">
        <v>194.72</v>
      </c>
      <c r="E792" s="49">
        <v>40.016100000000002</v>
      </c>
      <c r="F792" s="49">
        <v>0.13830000000000001</v>
      </c>
      <c r="G792" s="49">
        <v>11.467499999999999</v>
      </c>
      <c r="H792" s="49">
        <v>0.42620000000000002</v>
      </c>
      <c r="I792" s="49">
        <v>0.19639999999999999</v>
      </c>
      <c r="J792" s="49">
        <v>48.373800000000003</v>
      </c>
      <c r="K792" s="49">
        <v>0.2104</v>
      </c>
      <c r="L792" s="49">
        <v>100.82870000000001</v>
      </c>
      <c r="M792" s="47"/>
      <c r="N792" s="50">
        <v>0.98320367941704956</v>
      </c>
      <c r="O792" s="50">
        <v>2.686620539272763E-3</v>
      </c>
      <c r="P792" s="50">
        <v>0.23563157071485405</v>
      </c>
      <c r="Q792" s="50">
        <v>8.4229858906785804E-3</v>
      </c>
      <c r="R792" s="50">
        <v>4.0872947565098175E-3</v>
      </c>
      <c r="S792" s="50">
        <v>1.7718521736541502</v>
      </c>
      <c r="T792" s="50">
        <v>5.5387545318905888E-3</v>
      </c>
      <c r="U792" s="50">
        <v>3.0114230795044055</v>
      </c>
      <c r="V792" s="51">
        <v>88.262342279193987</v>
      </c>
      <c r="X792" s="47" t="s">
        <v>1687</v>
      </c>
      <c r="Y792" s="47" t="s">
        <v>1687</v>
      </c>
      <c r="Z792" s="47" t="s">
        <v>1687</v>
      </c>
      <c r="AA792" s="47" t="s">
        <v>1687</v>
      </c>
      <c r="AB792" s="47" t="s">
        <v>1687</v>
      </c>
      <c r="AC792" s="47" t="s">
        <v>1687</v>
      </c>
      <c r="AD792" s="47" t="s">
        <v>1687</v>
      </c>
      <c r="AE792" s="312"/>
      <c r="AF792" s="465" t="s">
        <v>1755</v>
      </c>
      <c r="AG792" s="343">
        <v>40</v>
      </c>
      <c r="AH792" s="343">
        <v>15</v>
      </c>
      <c r="AI792" s="343"/>
      <c r="AJ792" s="343"/>
      <c r="AK792" s="343"/>
      <c r="AL792" s="343"/>
      <c r="AM792" s="343"/>
      <c r="AN792" s="343"/>
      <c r="AO792" s="343"/>
      <c r="AP792" s="343"/>
      <c r="AQ792" s="343"/>
      <c r="AR792" s="343"/>
      <c r="AS792" s="343"/>
      <c r="AT792" s="343"/>
      <c r="AU792" s="343"/>
      <c r="AV792" s="343"/>
      <c r="AW792" s="343"/>
      <c r="AX792" s="343"/>
      <c r="AY792" s="343"/>
      <c r="AZ792" s="343"/>
      <c r="BA792" s="343"/>
      <c r="BB792" s="343"/>
      <c r="BC792" s="343"/>
      <c r="BD792" s="343"/>
      <c r="BE792" s="475"/>
      <c r="BF792" s="475"/>
      <c r="BG792" s="475"/>
      <c r="BH792" s="475"/>
      <c r="BI792" s="475"/>
      <c r="BJ792" s="475"/>
      <c r="BK792" s="475"/>
      <c r="BL792" s="475"/>
      <c r="BM792" s="475"/>
      <c r="BN792" s="475"/>
      <c r="BO792" s="475"/>
      <c r="BP792" s="306"/>
      <c r="BQ792" s="496"/>
      <c r="BR792" s="496"/>
      <c r="BS792" s="496"/>
      <c r="BT792" s="496"/>
      <c r="BU792" s="496"/>
      <c r="BV792" s="496"/>
    </row>
    <row r="793" spans="1:74" s="52" customFormat="1" ht="12.75">
      <c r="A793" s="38"/>
      <c r="B793" s="46"/>
      <c r="C793" s="47"/>
      <c r="D793" s="48"/>
      <c r="E793" s="49"/>
      <c r="F793" s="49"/>
      <c r="G793" s="49"/>
      <c r="H793" s="49"/>
      <c r="I793" s="49"/>
      <c r="J793" s="49"/>
      <c r="K793" s="49"/>
      <c r="L793" s="49"/>
      <c r="M793" s="47"/>
      <c r="N793" s="50"/>
      <c r="O793" s="50"/>
      <c r="P793" s="50"/>
      <c r="Q793" s="50"/>
      <c r="R793" s="50"/>
      <c r="S793" s="50"/>
      <c r="T793" s="50"/>
      <c r="U793" s="50"/>
      <c r="V793" s="51"/>
      <c r="AE793" s="312"/>
      <c r="AF793" s="312"/>
      <c r="AG793" s="312"/>
      <c r="AH793" s="312"/>
      <c r="AI793" s="312"/>
      <c r="AJ793" s="312"/>
      <c r="AK793" s="312"/>
      <c r="AL793" s="312"/>
      <c r="AM793" s="312"/>
      <c r="AN793" s="312"/>
      <c r="AO793" s="312"/>
      <c r="AP793" s="312"/>
      <c r="AQ793" s="312"/>
      <c r="AR793" s="312"/>
      <c r="AS793" s="312"/>
      <c r="AT793" s="312"/>
      <c r="AU793" s="312"/>
      <c r="AV793" s="312"/>
      <c r="AW793" s="312"/>
      <c r="AX793" s="312"/>
      <c r="AY793" s="312"/>
      <c r="AZ793" s="312"/>
      <c r="BA793" s="312"/>
      <c r="BB793" s="312"/>
      <c r="BC793" s="312"/>
      <c r="BD793" s="312"/>
      <c r="BE793" s="306"/>
      <c r="BF793" s="306"/>
      <c r="BG793" s="306"/>
      <c r="BH793" s="306"/>
      <c r="BI793" s="306"/>
      <c r="BJ793" s="306"/>
      <c r="BK793" s="306"/>
      <c r="BL793" s="306"/>
      <c r="BM793" s="306"/>
      <c r="BN793" s="306"/>
      <c r="BO793" s="306"/>
      <c r="BP793" s="306"/>
      <c r="BQ793" s="496"/>
      <c r="BR793" s="496"/>
      <c r="BS793" s="496"/>
      <c r="BT793" s="496"/>
      <c r="BU793" s="496"/>
      <c r="BV793" s="496"/>
    </row>
    <row r="794" spans="1:74" s="52" customFormat="1" ht="12.75">
      <c r="A794" s="64">
        <v>2996.2204340404778</v>
      </c>
      <c r="B794" s="46" t="s">
        <v>320</v>
      </c>
      <c r="C794" s="47" t="s">
        <v>327</v>
      </c>
      <c r="D794" s="48">
        <v>0</v>
      </c>
      <c r="E794" s="49">
        <v>39.3748</v>
      </c>
      <c r="F794" s="49">
        <v>6.6100000000000006E-2</v>
      </c>
      <c r="G794" s="49">
        <v>14.7288</v>
      </c>
      <c r="H794" s="49">
        <v>0.31530000000000002</v>
      </c>
      <c r="I794" s="49">
        <v>0.21310000000000001</v>
      </c>
      <c r="J794" s="49">
        <v>45.357399999999998</v>
      </c>
      <c r="K794" s="49">
        <v>0.27629999999999999</v>
      </c>
      <c r="L794" s="49">
        <v>100.3318</v>
      </c>
      <c r="M794" s="47"/>
      <c r="N794" s="50">
        <v>0.98701539309127273</v>
      </c>
      <c r="O794" s="50">
        <v>1.3100336145769271E-3</v>
      </c>
      <c r="P794" s="50">
        <v>0.3087656106240057</v>
      </c>
      <c r="Q794" s="50">
        <v>6.3573105670665644E-3</v>
      </c>
      <c r="R794" s="50">
        <v>4.5245433532636872E-3</v>
      </c>
      <c r="S794" s="50">
        <v>1.6949709617091513</v>
      </c>
      <c r="T794" s="50">
        <v>7.4206867202363629E-3</v>
      </c>
      <c r="U794" s="50">
        <v>3.0103645396795735</v>
      </c>
      <c r="V794" s="51">
        <v>84.590508808027693</v>
      </c>
      <c r="X794" s="47" t="s">
        <v>1687</v>
      </c>
      <c r="Y794" s="47" t="s">
        <v>1687</v>
      </c>
      <c r="Z794" s="47" t="s">
        <v>1687</v>
      </c>
      <c r="AA794" s="47" t="s">
        <v>1687</v>
      </c>
      <c r="AB794" s="47" t="s">
        <v>1687</v>
      </c>
      <c r="AC794" s="47" t="s">
        <v>1687</v>
      </c>
      <c r="AD794" s="47" t="s">
        <v>1687</v>
      </c>
      <c r="AE794" s="312"/>
      <c r="AF794" s="465" t="s">
        <v>1755</v>
      </c>
      <c r="AG794" s="343">
        <v>40</v>
      </c>
      <c r="AH794" s="343">
        <v>15</v>
      </c>
      <c r="AI794" s="343"/>
      <c r="AJ794" s="343"/>
      <c r="AK794" s="343"/>
      <c r="AL794" s="343"/>
      <c r="AM794" s="343"/>
      <c r="AN794" s="343"/>
      <c r="AO794" s="343"/>
      <c r="AP794" s="343"/>
      <c r="AQ794" s="343"/>
      <c r="AR794" s="343"/>
      <c r="AS794" s="343"/>
      <c r="AT794" s="343"/>
      <c r="AU794" s="343"/>
      <c r="AV794" s="343"/>
      <c r="AW794" s="343"/>
      <c r="AX794" s="343"/>
      <c r="AY794" s="343"/>
      <c r="AZ794" s="343"/>
      <c r="BA794" s="343"/>
      <c r="BB794" s="343"/>
      <c r="BC794" s="343"/>
      <c r="BD794" s="343"/>
      <c r="BE794" s="475"/>
      <c r="BF794" s="475"/>
      <c r="BG794" s="475"/>
      <c r="BH794" s="475"/>
      <c r="BI794" s="475"/>
      <c r="BJ794" s="475"/>
      <c r="BK794" s="475"/>
      <c r="BL794" s="475"/>
      <c r="BM794" s="475"/>
      <c r="BN794" s="475"/>
      <c r="BO794" s="475"/>
      <c r="BP794" s="306"/>
      <c r="BQ794" s="496"/>
      <c r="BR794" s="496"/>
      <c r="BS794" s="496"/>
      <c r="BT794" s="496"/>
      <c r="BU794" s="496"/>
      <c r="BV794" s="496"/>
    </row>
    <row r="795" spans="1:74" s="52" customFormat="1" ht="12.75">
      <c r="A795" s="64">
        <v>2996.2204340404778</v>
      </c>
      <c r="B795" s="46" t="s">
        <v>320</v>
      </c>
      <c r="C795" s="47" t="s">
        <v>327</v>
      </c>
      <c r="D795" s="48">
        <v>4</v>
      </c>
      <c r="E795" s="49">
        <v>39.635899999999999</v>
      </c>
      <c r="F795" s="49">
        <v>0.04</v>
      </c>
      <c r="G795" s="49">
        <v>13.6471</v>
      </c>
      <c r="H795" s="49">
        <v>0.34279999999999999</v>
      </c>
      <c r="I795" s="49">
        <v>0.17580000000000001</v>
      </c>
      <c r="J795" s="49">
        <v>46.2014</v>
      </c>
      <c r="K795" s="49">
        <v>0.28239999999999998</v>
      </c>
      <c r="L795" s="49">
        <v>100.3254</v>
      </c>
      <c r="M795" s="47"/>
      <c r="N795" s="50">
        <v>0.98853665823460435</v>
      </c>
      <c r="O795" s="50">
        <v>7.8875016190302306E-4</v>
      </c>
      <c r="P795" s="50">
        <v>0.28464294421017394</v>
      </c>
      <c r="Q795" s="50">
        <v>6.8768374774781068E-3</v>
      </c>
      <c r="R795" s="50">
        <v>3.7137157966000462E-3</v>
      </c>
      <c r="S795" s="50">
        <v>1.7177807688606226</v>
      </c>
      <c r="T795" s="50">
        <v>7.5461667002069402E-3</v>
      </c>
      <c r="U795" s="50">
        <v>3.009885841441589</v>
      </c>
      <c r="V795" s="51">
        <v>85.785079234121611</v>
      </c>
      <c r="X795" s="47" t="s">
        <v>1687</v>
      </c>
      <c r="Y795" s="47" t="s">
        <v>1687</v>
      </c>
      <c r="Z795" s="47" t="s">
        <v>1687</v>
      </c>
      <c r="AA795" s="47" t="s">
        <v>1687</v>
      </c>
      <c r="AB795" s="47" t="s">
        <v>1687</v>
      </c>
      <c r="AC795" s="47" t="s">
        <v>1687</v>
      </c>
      <c r="AD795" s="47" t="s">
        <v>1687</v>
      </c>
      <c r="AE795" s="312"/>
      <c r="AF795" s="465" t="s">
        <v>1755</v>
      </c>
      <c r="AG795" s="343">
        <v>40</v>
      </c>
      <c r="AH795" s="343">
        <v>15</v>
      </c>
      <c r="AI795" s="343"/>
      <c r="AJ795" s="343"/>
      <c r="AK795" s="343"/>
      <c r="AL795" s="343"/>
      <c r="AM795" s="343"/>
      <c r="AN795" s="343"/>
      <c r="AO795" s="343"/>
      <c r="AP795" s="343"/>
      <c r="AQ795" s="343"/>
      <c r="AR795" s="343"/>
      <c r="AS795" s="343"/>
      <c r="AT795" s="343"/>
      <c r="AU795" s="343"/>
      <c r="AV795" s="343"/>
      <c r="AW795" s="343"/>
      <c r="AX795" s="343"/>
      <c r="AY795" s="343"/>
      <c r="AZ795" s="343"/>
      <c r="BA795" s="343"/>
      <c r="BB795" s="343"/>
      <c r="BC795" s="343"/>
      <c r="BD795" s="343"/>
      <c r="BE795" s="475"/>
      <c r="BF795" s="475"/>
      <c r="BG795" s="475"/>
      <c r="BH795" s="475"/>
      <c r="BI795" s="475"/>
      <c r="BJ795" s="475"/>
      <c r="BK795" s="475"/>
      <c r="BL795" s="475"/>
      <c r="BM795" s="475"/>
      <c r="BN795" s="475"/>
      <c r="BO795" s="475"/>
      <c r="BP795" s="306"/>
      <c r="BQ795" s="496"/>
      <c r="BR795" s="496"/>
      <c r="BS795" s="496"/>
      <c r="BT795" s="496"/>
      <c r="BU795" s="496"/>
      <c r="BV795" s="496"/>
    </row>
    <row r="796" spans="1:74" s="52" customFormat="1" ht="12.75">
      <c r="A796" s="64">
        <v>2996.2204340404778</v>
      </c>
      <c r="B796" s="46" t="s">
        <v>320</v>
      </c>
      <c r="C796" s="47" t="s">
        <v>327</v>
      </c>
      <c r="D796" s="48">
        <v>8</v>
      </c>
      <c r="E796" s="49">
        <v>39.710500000000003</v>
      </c>
      <c r="F796" s="49">
        <v>7.5800000000000006E-2</v>
      </c>
      <c r="G796" s="49">
        <v>13.717599999999999</v>
      </c>
      <c r="H796" s="49">
        <v>0.31559999999999999</v>
      </c>
      <c r="I796" s="49">
        <v>0.21759999999999999</v>
      </c>
      <c r="J796" s="49">
        <v>45.962800000000001</v>
      </c>
      <c r="K796" s="49">
        <v>0.25900000000000001</v>
      </c>
      <c r="L796" s="49">
        <v>100.2589</v>
      </c>
      <c r="M796" s="47"/>
      <c r="N796" s="50">
        <v>0.99085543265384912</v>
      </c>
      <c r="O796" s="50">
        <v>1.4953730871712409E-3</v>
      </c>
      <c r="P796" s="50">
        <v>0.28624576391225404</v>
      </c>
      <c r="Q796" s="50">
        <v>6.3341132852200001E-3</v>
      </c>
      <c r="R796" s="50">
        <v>4.5988534444432721E-3</v>
      </c>
      <c r="S796" s="50">
        <v>1.7097002004198463</v>
      </c>
      <c r="T796" s="50">
        <v>6.9240843690249508E-3</v>
      </c>
      <c r="U796" s="50">
        <v>3.0061538211718086</v>
      </c>
      <c r="V796" s="51">
        <v>85.658641615178198</v>
      </c>
      <c r="X796" s="47" t="s">
        <v>1687</v>
      </c>
      <c r="Y796" s="47" t="s">
        <v>1687</v>
      </c>
      <c r="Z796" s="47" t="s">
        <v>1687</v>
      </c>
      <c r="AA796" s="47" t="s">
        <v>1687</v>
      </c>
      <c r="AB796" s="47" t="s">
        <v>1687</v>
      </c>
      <c r="AC796" s="47" t="s">
        <v>1687</v>
      </c>
      <c r="AD796" s="47" t="s">
        <v>1687</v>
      </c>
      <c r="AE796" s="312"/>
      <c r="AF796" s="465" t="s">
        <v>1755</v>
      </c>
      <c r="AG796" s="343">
        <v>40</v>
      </c>
      <c r="AH796" s="343">
        <v>15</v>
      </c>
      <c r="AI796" s="343"/>
      <c r="AJ796" s="343"/>
      <c r="AK796" s="343"/>
      <c r="AL796" s="343"/>
      <c r="AM796" s="343"/>
      <c r="AN796" s="343"/>
      <c r="AO796" s="343"/>
      <c r="AP796" s="343"/>
      <c r="AQ796" s="343"/>
      <c r="AR796" s="343"/>
      <c r="AS796" s="343"/>
      <c r="AT796" s="343"/>
      <c r="AU796" s="343"/>
      <c r="AV796" s="343"/>
      <c r="AW796" s="343"/>
      <c r="AX796" s="343"/>
      <c r="AY796" s="343"/>
      <c r="AZ796" s="343"/>
      <c r="BA796" s="343"/>
      <c r="BB796" s="343"/>
      <c r="BC796" s="343"/>
      <c r="BD796" s="343"/>
      <c r="BE796" s="475"/>
      <c r="BF796" s="475"/>
      <c r="BG796" s="475"/>
      <c r="BH796" s="475"/>
      <c r="BI796" s="475"/>
      <c r="BJ796" s="475"/>
      <c r="BK796" s="475"/>
      <c r="BL796" s="475"/>
      <c r="BM796" s="475"/>
      <c r="BN796" s="475"/>
      <c r="BO796" s="475"/>
      <c r="BP796" s="306"/>
      <c r="BQ796" s="496"/>
      <c r="BR796" s="496"/>
      <c r="BS796" s="496"/>
      <c r="BT796" s="496"/>
      <c r="BU796" s="496"/>
      <c r="BV796" s="496"/>
    </row>
    <row r="797" spans="1:74" s="52" customFormat="1" ht="12.75">
      <c r="A797" s="64">
        <v>2996.2204340404778</v>
      </c>
      <c r="B797" s="46" t="s">
        <v>320</v>
      </c>
      <c r="C797" s="47" t="s">
        <v>327</v>
      </c>
      <c r="D797" s="48">
        <v>12</v>
      </c>
      <c r="E797" s="49">
        <v>39.558399999999999</v>
      </c>
      <c r="F797" s="49">
        <v>8.0399999999999999E-2</v>
      </c>
      <c r="G797" s="49">
        <v>13.7651</v>
      </c>
      <c r="H797" s="49">
        <v>0.37540000000000001</v>
      </c>
      <c r="I797" s="49">
        <v>0.17810000000000001</v>
      </c>
      <c r="J797" s="49">
        <v>46.2209</v>
      </c>
      <c r="K797" s="49">
        <v>0.25969999999999999</v>
      </c>
      <c r="L797" s="49">
        <v>100.43799999999999</v>
      </c>
      <c r="M797" s="47"/>
      <c r="N797" s="50">
        <v>0.98615844439663369</v>
      </c>
      <c r="O797" s="50">
        <v>1.5846722182495945E-3</v>
      </c>
      <c r="P797" s="50">
        <v>0.28697452460631589</v>
      </c>
      <c r="Q797" s="50">
        <v>7.5274198680499909E-3</v>
      </c>
      <c r="R797" s="50">
        <v>3.7606043062221382E-3</v>
      </c>
      <c r="S797" s="50">
        <v>1.7177300907032784</v>
      </c>
      <c r="T797" s="50">
        <v>6.9364550681175275E-3</v>
      </c>
      <c r="U797" s="50">
        <v>3.0106722111668671</v>
      </c>
      <c r="V797" s="51">
        <v>85.684947178016188</v>
      </c>
      <c r="X797" s="47" t="s">
        <v>1687</v>
      </c>
      <c r="Y797" s="47" t="s">
        <v>1687</v>
      </c>
      <c r="Z797" s="47" t="s">
        <v>1687</v>
      </c>
      <c r="AA797" s="47" t="s">
        <v>1687</v>
      </c>
      <c r="AB797" s="47" t="s">
        <v>1687</v>
      </c>
      <c r="AC797" s="47" t="s">
        <v>1687</v>
      </c>
      <c r="AD797" s="47" t="s">
        <v>1687</v>
      </c>
      <c r="AE797" s="312"/>
      <c r="AF797" s="465" t="s">
        <v>1755</v>
      </c>
      <c r="AG797" s="343">
        <v>40</v>
      </c>
      <c r="AH797" s="343">
        <v>15</v>
      </c>
      <c r="AI797" s="343"/>
      <c r="AJ797" s="343"/>
      <c r="AK797" s="343"/>
      <c r="AL797" s="343"/>
      <c r="AM797" s="343"/>
      <c r="AN797" s="343"/>
      <c r="AO797" s="343"/>
      <c r="AP797" s="343"/>
      <c r="AQ797" s="343"/>
      <c r="AR797" s="343"/>
      <c r="AS797" s="343"/>
      <c r="AT797" s="343"/>
      <c r="AU797" s="343"/>
      <c r="AV797" s="343"/>
      <c r="AW797" s="343"/>
      <c r="AX797" s="343"/>
      <c r="AY797" s="343"/>
      <c r="AZ797" s="343"/>
      <c r="BA797" s="343"/>
      <c r="BB797" s="343"/>
      <c r="BC797" s="343"/>
      <c r="BD797" s="343"/>
      <c r="BE797" s="475"/>
      <c r="BF797" s="475"/>
      <c r="BG797" s="475"/>
      <c r="BH797" s="475"/>
      <c r="BI797" s="475"/>
      <c r="BJ797" s="475"/>
      <c r="BK797" s="475"/>
      <c r="BL797" s="475"/>
      <c r="BM797" s="475"/>
      <c r="BN797" s="475"/>
      <c r="BO797" s="475"/>
      <c r="BP797" s="306"/>
      <c r="BQ797" s="496"/>
      <c r="BR797" s="496"/>
      <c r="BS797" s="496"/>
      <c r="BT797" s="496"/>
      <c r="BU797" s="496"/>
      <c r="BV797" s="496"/>
    </row>
    <row r="798" spans="1:74" s="52" customFormat="1" ht="12.75">
      <c r="A798" s="64">
        <v>2996.2204340404778</v>
      </c>
      <c r="B798" s="46" t="s">
        <v>320</v>
      </c>
      <c r="C798" s="47" t="s">
        <v>327</v>
      </c>
      <c r="D798" s="48">
        <v>16</v>
      </c>
      <c r="E798" s="49">
        <v>39.688899999999997</v>
      </c>
      <c r="F798" s="49">
        <v>5.8999999999999997E-2</v>
      </c>
      <c r="G798" s="49">
        <v>14.0426</v>
      </c>
      <c r="H798" s="49">
        <v>0.32719999999999999</v>
      </c>
      <c r="I798" s="49">
        <v>0.20649999999999999</v>
      </c>
      <c r="J798" s="49">
        <v>46.045200000000001</v>
      </c>
      <c r="K798" s="49">
        <v>0.26400000000000001</v>
      </c>
      <c r="L798" s="49">
        <v>100.63339999999998</v>
      </c>
      <c r="M798" s="47"/>
      <c r="N798" s="50">
        <v>0.98836283710566819</v>
      </c>
      <c r="O798" s="50">
        <v>1.1616485956089985E-3</v>
      </c>
      <c r="P798" s="50">
        <v>0.29244948725948017</v>
      </c>
      <c r="Q798" s="50">
        <v>6.553971256631091E-3</v>
      </c>
      <c r="R798" s="50">
        <v>4.3556516613038948E-3</v>
      </c>
      <c r="S798" s="50">
        <v>1.7093864389577154</v>
      </c>
      <c r="T798" s="50">
        <v>7.0438308667062632E-3</v>
      </c>
      <c r="U798" s="50">
        <v>3.0093138657031142</v>
      </c>
      <c r="V798" s="51">
        <v>85.39093621862844</v>
      </c>
      <c r="X798" s="47" t="s">
        <v>1687</v>
      </c>
      <c r="Y798" s="47" t="s">
        <v>1687</v>
      </c>
      <c r="Z798" s="47" t="s">
        <v>1687</v>
      </c>
      <c r="AA798" s="47" t="s">
        <v>1687</v>
      </c>
      <c r="AB798" s="47" t="s">
        <v>1687</v>
      </c>
      <c r="AC798" s="47" t="s">
        <v>1687</v>
      </c>
      <c r="AD798" s="47" t="s">
        <v>1687</v>
      </c>
      <c r="AE798" s="312"/>
      <c r="AF798" s="465" t="s">
        <v>1755</v>
      </c>
      <c r="AG798" s="343">
        <v>40</v>
      </c>
      <c r="AH798" s="343">
        <v>15</v>
      </c>
      <c r="AI798" s="343"/>
      <c r="AJ798" s="343"/>
      <c r="AK798" s="343"/>
      <c r="AL798" s="343"/>
      <c r="AM798" s="343"/>
      <c r="AN798" s="343"/>
      <c r="AO798" s="343"/>
      <c r="AP798" s="343"/>
      <c r="AQ798" s="343"/>
      <c r="AR798" s="343"/>
      <c r="AS798" s="343"/>
      <c r="AT798" s="343"/>
      <c r="AU798" s="343"/>
      <c r="AV798" s="343"/>
      <c r="AW798" s="343"/>
      <c r="AX798" s="343"/>
      <c r="AY798" s="343"/>
      <c r="AZ798" s="343"/>
      <c r="BA798" s="343"/>
      <c r="BB798" s="343"/>
      <c r="BC798" s="343"/>
      <c r="BD798" s="343"/>
      <c r="BE798" s="475"/>
      <c r="BF798" s="475"/>
      <c r="BG798" s="475"/>
      <c r="BH798" s="475"/>
      <c r="BI798" s="475"/>
      <c r="BJ798" s="475"/>
      <c r="BK798" s="475"/>
      <c r="BL798" s="475"/>
      <c r="BM798" s="475"/>
      <c r="BN798" s="475"/>
      <c r="BO798" s="475"/>
      <c r="BP798" s="306"/>
      <c r="BQ798" s="496"/>
      <c r="BR798" s="496"/>
      <c r="BS798" s="496"/>
      <c r="BT798" s="496"/>
      <c r="BU798" s="496"/>
      <c r="BV798" s="496"/>
    </row>
    <row r="799" spans="1:74" s="52" customFormat="1" ht="12.75">
      <c r="A799" s="64">
        <v>2996.2204340404778</v>
      </c>
      <c r="B799" s="46" t="s">
        <v>320</v>
      </c>
      <c r="C799" s="47" t="s">
        <v>327</v>
      </c>
      <c r="D799" s="48">
        <v>20.010000000000002</v>
      </c>
      <c r="E799" s="49">
        <v>39.572099999999999</v>
      </c>
      <c r="F799" s="49">
        <v>9.06E-2</v>
      </c>
      <c r="G799" s="49">
        <v>14.083399999999999</v>
      </c>
      <c r="H799" s="49">
        <v>0.34399999999999997</v>
      </c>
      <c r="I799" s="49">
        <v>0.25090000000000001</v>
      </c>
      <c r="J799" s="49">
        <v>45.8078</v>
      </c>
      <c r="K799" s="49">
        <v>0.26850000000000002</v>
      </c>
      <c r="L799" s="49">
        <v>100.4173</v>
      </c>
      <c r="M799" s="47"/>
      <c r="N799" s="50">
        <v>0.98805308132621117</v>
      </c>
      <c r="O799" s="50">
        <v>1.7885240801784824E-3</v>
      </c>
      <c r="P799" s="50">
        <v>0.29407268537387327</v>
      </c>
      <c r="Q799" s="50">
        <v>6.9086551312667341E-3</v>
      </c>
      <c r="R799" s="50">
        <v>5.3061262560262718E-3</v>
      </c>
      <c r="S799" s="50">
        <v>1.7050580092199596</v>
      </c>
      <c r="T799" s="50">
        <v>7.1827891259161683E-3</v>
      </c>
      <c r="U799" s="50">
        <v>3.0083698705134316</v>
      </c>
      <c r="V799" s="51">
        <v>85.28997197786407</v>
      </c>
      <c r="X799" s="47" t="s">
        <v>1687</v>
      </c>
      <c r="Y799" s="47" t="s">
        <v>1687</v>
      </c>
      <c r="Z799" s="47" t="s">
        <v>1687</v>
      </c>
      <c r="AA799" s="47" t="s">
        <v>1687</v>
      </c>
      <c r="AB799" s="47" t="s">
        <v>1687</v>
      </c>
      <c r="AC799" s="47" t="s">
        <v>1687</v>
      </c>
      <c r="AD799" s="47" t="s">
        <v>1687</v>
      </c>
      <c r="AE799" s="312"/>
      <c r="AF799" s="465" t="s">
        <v>1755</v>
      </c>
      <c r="AG799" s="343">
        <v>40</v>
      </c>
      <c r="AH799" s="343">
        <v>15</v>
      </c>
      <c r="AI799" s="343"/>
      <c r="AJ799" s="343"/>
      <c r="AK799" s="343"/>
      <c r="AL799" s="343"/>
      <c r="AM799" s="343"/>
      <c r="AN799" s="343"/>
      <c r="AO799" s="343"/>
      <c r="AP799" s="343"/>
      <c r="AQ799" s="343"/>
      <c r="AR799" s="343"/>
      <c r="AS799" s="343"/>
      <c r="AT799" s="343"/>
      <c r="AU799" s="343"/>
      <c r="AV799" s="343"/>
      <c r="AW799" s="343"/>
      <c r="AX799" s="343"/>
      <c r="AY799" s="343"/>
      <c r="AZ799" s="343"/>
      <c r="BA799" s="343"/>
      <c r="BB799" s="343"/>
      <c r="BC799" s="343"/>
      <c r="BD799" s="343"/>
      <c r="BE799" s="475"/>
      <c r="BF799" s="475"/>
      <c r="BG799" s="475"/>
      <c r="BH799" s="475"/>
      <c r="BI799" s="475"/>
      <c r="BJ799" s="475"/>
      <c r="BK799" s="475"/>
      <c r="BL799" s="475"/>
      <c r="BM799" s="475"/>
      <c r="BN799" s="475"/>
      <c r="BO799" s="475"/>
      <c r="BP799" s="306"/>
      <c r="BQ799" s="496"/>
      <c r="BR799" s="496"/>
      <c r="BS799" s="496"/>
      <c r="BT799" s="496"/>
      <c r="BU799" s="496"/>
      <c r="BV799" s="496"/>
    </row>
    <row r="800" spans="1:74" s="52" customFormat="1" ht="12.75">
      <c r="A800" s="64">
        <v>2996.2204340404778</v>
      </c>
      <c r="B800" s="46" t="s">
        <v>320</v>
      </c>
      <c r="C800" s="47" t="s">
        <v>327</v>
      </c>
      <c r="D800" s="48">
        <v>24.01</v>
      </c>
      <c r="E800" s="49">
        <v>39.312600000000003</v>
      </c>
      <c r="F800" s="49">
        <v>2.76E-2</v>
      </c>
      <c r="G800" s="49">
        <v>14.1145</v>
      </c>
      <c r="H800" s="49">
        <v>0.34050000000000002</v>
      </c>
      <c r="I800" s="49">
        <v>0.24729999999999999</v>
      </c>
      <c r="J800" s="49">
        <v>45.657800000000002</v>
      </c>
      <c r="K800" s="49">
        <v>0.25819999999999999</v>
      </c>
      <c r="L800" s="49">
        <v>99.958500000000001</v>
      </c>
      <c r="M800" s="47"/>
      <c r="N800" s="50">
        <v>0.98701358011010809</v>
      </c>
      <c r="O800" s="50">
        <v>5.4786790272621231E-4</v>
      </c>
      <c r="P800" s="50">
        <v>0.29635540515357861</v>
      </c>
      <c r="Q800" s="50">
        <v>6.8762612611960438E-3</v>
      </c>
      <c r="R800" s="50">
        <v>5.2589763304832027E-3</v>
      </c>
      <c r="S800" s="50">
        <v>1.7088930656541803</v>
      </c>
      <c r="T800" s="50">
        <v>6.9455276721674059E-3</v>
      </c>
      <c r="U800" s="50">
        <v>3.0118906840844399</v>
      </c>
      <c r="V800" s="51">
        <v>85.221013282498603</v>
      </c>
      <c r="X800" s="47" t="s">
        <v>1687</v>
      </c>
      <c r="Y800" s="47" t="s">
        <v>1687</v>
      </c>
      <c r="Z800" s="47" t="s">
        <v>1687</v>
      </c>
      <c r="AA800" s="47" t="s">
        <v>1687</v>
      </c>
      <c r="AB800" s="47" t="s">
        <v>1687</v>
      </c>
      <c r="AC800" s="47" t="s">
        <v>1687</v>
      </c>
      <c r="AD800" s="47" t="s">
        <v>1687</v>
      </c>
      <c r="AE800" s="312"/>
      <c r="AF800" s="465" t="s">
        <v>1755</v>
      </c>
      <c r="AG800" s="343">
        <v>40</v>
      </c>
      <c r="AH800" s="343">
        <v>15</v>
      </c>
      <c r="AI800" s="343"/>
      <c r="AJ800" s="343"/>
      <c r="AK800" s="343"/>
      <c r="AL800" s="343"/>
      <c r="AM800" s="343"/>
      <c r="AN800" s="343"/>
      <c r="AO800" s="343"/>
      <c r="AP800" s="343"/>
      <c r="AQ800" s="343"/>
      <c r="AR800" s="343"/>
      <c r="AS800" s="343"/>
      <c r="AT800" s="343"/>
      <c r="AU800" s="343"/>
      <c r="AV800" s="343"/>
      <c r="AW800" s="343"/>
      <c r="AX800" s="343"/>
      <c r="AY800" s="343"/>
      <c r="AZ800" s="343"/>
      <c r="BA800" s="343"/>
      <c r="BB800" s="343"/>
      <c r="BC800" s="343"/>
      <c r="BD800" s="343"/>
      <c r="BE800" s="475"/>
      <c r="BF800" s="475"/>
      <c r="BG800" s="475"/>
      <c r="BH800" s="475"/>
      <c r="BI800" s="475"/>
      <c r="BJ800" s="475"/>
      <c r="BK800" s="475"/>
      <c r="BL800" s="475"/>
      <c r="BM800" s="475"/>
      <c r="BN800" s="475"/>
      <c r="BO800" s="475"/>
      <c r="BP800" s="306"/>
      <c r="BQ800" s="496"/>
      <c r="BR800" s="496"/>
      <c r="BS800" s="496"/>
      <c r="BT800" s="496"/>
      <c r="BU800" s="496"/>
      <c r="BV800" s="496"/>
    </row>
    <row r="801" spans="1:74" s="52" customFormat="1" ht="12.75">
      <c r="A801" s="64">
        <v>2996.2204340404778</v>
      </c>
      <c r="B801" s="46" t="s">
        <v>320</v>
      </c>
      <c r="C801" s="47" t="s">
        <v>327</v>
      </c>
      <c r="D801" s="48">
        <v>28.01</v>
      </c>
      <c r="E801" s="49">
        <v>39.512999999999998</v>
      </c>
      <c r="F801" s="49">
        <v>5.7799999999999997E-2</v>
      </c>
      <c r="G801" s="49">
        <v>14.5185</v>
      </c>
      <c r="H801" s="49">
        <v>0.3392</v>
      </c>
      <c r="I801" s="49">
        <v>0.26090000000000002</v>
      </c>
      <c r="J801" s="49">
        <v>45.823099999999997</v>
      </c>
      <c r="K801" s="49">
        <v>0.25719999999999998</v>
      </c>
      <c r="L801" s="49">
        <v>100.76969999999999</v>
      </c>
      <c r="M801" s="47"/>
      <c r="N801" s="50">
        <v>0.98545064510826452</v>
      </c>
      <c r="O801" s="50">
        <v>1.1397198890926198E-3</v>
      </c>
      <c r="P801" s="50">
        <v>0.30281167575275619</v>
      </c>
      <c r="Q801" s="50">
        <v>6.8044747938580275E-3</v>
      </c>
      <c r="R801" s="50">
        <v>5.5113081230898928E-3</v>
      </c>
      <c r="S801" s="50">
        <v>1.7036794531884321</v>
      </c>
      <c r="T801" s="50">
        <v>6.8726382580570197E-3</v>
      </c>
      <c r="U801" s="50">
        <v>3.0122699151135506</v>
      </c>
      <c r="V801" s="51">
        <v>84.908396982918731</v>
      </c>
      <c r="X801" s="47" t="s">
        <v>1687</v>
      </c>
      <c r="Y801" s="47" t="s">
        <v>1687</v>
      </c>
      <c r="Z801" s="47" t="s">
        <v>1687</v>
      </c>
      <c r="AA801" s="47" t="s">
        <v>1687</v>
      </c>
      <c r="AB801" s="47" t="s">
        <v>1687</v>
      </c>
      <c r="AC801" s="47" t="s">
        <v>1687</v>
      </c>
      <c r="AD801" s="47" t="s">
        <v>1687</v>
      </c>
      <c r="AE801" s="312"/>
      <c r="AF801" s="465" t="s">
        <v>1755</v>
      </c>
      <c r="AG801" s="343">
        <v>40</v>
      </c>
      <c r="AH801" s="343">
        <v>15</v>
      </c>
      <c r="AI801" s="343"/>
      <c r="AJ801" s="343"/>
      <c r="AK801" s="343"/>
      <c r="AL801" s="343"/>
      <c r="AM801" s="343"/>
      <c r="AN801" s="343"/>
      <c r="AO801" s="343"/>
      <c r="AP801" s="343"/>
      <c r="AQ801" s="343"/>
      <c r="AR801" s="343"/>
      <c r="AS801" s="343"/>
      <c r="AT801" s="343"/>
      <c r="AU801" s="343"/>
      <c r="AV801" s="343"/>
      <c r="AW801" s="343"/>
      <c r="AX801" s="343"/>
      <c r="AY801" s="343"/>
      <c r="AZ801" s="343"/>
      <c r="BA801" s="343"/>
      <c r="BB801" s="343"/>
      <c r="BC801" s="343"/>
      <c r="BD801" s="343"/>
      <c r="BE801" s="475"/>
      <c r="BF801" s="475"/>
      <c r="BG801" s="475"/>
      <c r="BH801" s="475"/>
      <c r="BI801" s="475"/>
      <c r="BJ801" s="475"/>
      <c r="BK801" s="475"/>
      <c r="BL801" s="475"/>
      <c r="BM801" s="475"/>
      <c r="BN801" s="475"/>
      <c r="BO801" s="475"/>
      <c r="BP801" s="306"/>
      <c r="BQ801" s="496"/>
      <c r="BR801" s="496"/>
      <c r="BS801" s="496"/>
      <c r="BT801" s="496"/>
      <c r="BU801" s="496"/>
      <c r="BV801" s="496"/>
    </row>
    <row r="802" spans="1:74" s="52" customFormat="1" ht="12.75">
      <c r="A802" s="64">
        <v>2996.2204340404778</v>
      </c>
      <c r="B802" s="46" t="s">
        <v>320</v>
      </c>
      <c r="C802" s="47" t="s">
        <v>327</v>
      </c>
      <c r="D802" s="48">
        <v>32.01</v>
      </c>
      <c r="E802" s="49">
        <v>39.418999999999997</v>
      </c>
      <c r="F802" s="49">
        <v>3.9300000000000002E-2</v>
      </c>
      <c r="G802" s="49">
        <v>14.488300000000001</v>
      </c>
      <c r="H802" s="49">
        <v>0.40200000000000002</v>
      </c>
      <c r="I802" s="49">
        <v>0.22969999999999999</v>
      </c>
      <c r="J802" s="49">
        <v>45.595300000000002</v>
      </c>
      <c r="K802" s="49">
        <v>0.24610000000000001</v>
      </c>
      <c r="L802" s="49">
        <v>100.41969999999999</v>
      </c>
      <c r="M802" s="47"/>
      <c r="N802" s="50">
        <v>0.98670241100014167</v>
      </c>
      <c r="O802" s="50">
        <v>7.7776528021282129E-4</v>
      </c>
      <c r="P802" s="50">
        <v>0.30328715051308219</v>
      </c>
      <c r="Q802" s="50">
        <v>8.0937639105927231E-3</v>
      </c>
      <c r="R802" s="50">
        <v>4.8699816087623797E-3</v>
      </c>
      <c r="S802" s="50">
        <v>1.7014108962760217</v>
      </c>
      <c r="T802" s="50">
        <v>6.6000898506193648E-3</v>
      </c>
      <c r="U802" s="50">
        <v>3.0117420584394328</v>
      </c>
      <c r="V802" s="51">
        <v>84.871180425458434</v>
      </c>
      <c r="X802" s="47" t="s">
        <v>1687</v>
      </c>
      <c r="Y802" s="47" t="s">
        <v>1687</v>
      </c>
      <c r="Z802" s="47" t="s">
        <v>1687</v>
      </c>
      <c r="AA802" s="47" t="s">
        <v>1687</v>
      </c>
      <c r="AB802" s="47" t="s">
        <v>1687</v>
      </c>
      <c r="AC802" s="47" t="s">
        <v>1687</v>
      </c>
      <c r="AD802" s="47" t="s">
        <v>1687</v>
      </c>
      <c r="AE802" s="312"/>
      <c r="AF802" s="465" t="s">
        <v>1755</v>
      </c>
      <c r="AG802" s="343">
        <v>40</v>
      </c>
      <c r="AH802" s="343">
        <v>15</v>
      </c>
      <c r="AI802" s="343"/>
      <c r="AJ802" s="343"/>
      <c r="AK802" s="343"/>
      <c r="AL802" s="343"/>
      <c r="AM802" s="343"/>
      <c r="AN802" s="343"/>
      <c r="AO802" s="343"/>
      <c r="AP802" s="343"/>
      <c r="AQ802" s="343"/>
      <c r="AR802" s="343"/>
      <c r="AS802" s="343"/>
      <c r="AT802" s="343"/>
      <c r="AU802" s="343"/>
      <c r="AV802" s="343"/>
      <c r="AW802" s="343"/>
      <c r="AX802" s="343"/>
      <c r="AY802" s="343"/>
      <c r="AZ802" s="343"/>
      <c r="BA802" s="343"/>
      <c r="BB802" s="343"/>
      <c r="BC802" s="343"/>
      <c r="BD802" s="343"/>
      <c r="BE802" s="475"/>
      <c r="BF802" s="475"/>
      <c r="BG802" s="475"/>
      <c r="BH802" s="475"/>
      <c r="BI802" s="475"/>
      <c r="BJ802" s="475"/>
      <c r="BK802" s="475"/>
      <c r="BL802" s="475"/>
      <c r="BM802" s="475"/>
      <c r="BN802" s="475"/>
      <c r="BO802" s="475"/>
      <c r="BP802" s="306"/>
      <c r="BQ802" s="496"/>
      <c r="BR802" s="496"/>
      <c r="BS802" s="496"/>
      <c r="BT802" s="496"/>
      <c r="BU802" s="496"/>
      <c r="BV802" s="496"/>
    </row>
    <row r="803" spans="1:74" s="52" customFormat="1" ht="12.75">
      <c r="A803" s="64">
        <v>2996.2204340404778</v>
      </c>
      <c r="B803" s="46" t="s">
        <v>320</v>
      </c>
      <c r="C803" s="47" t="s">
        <v>327</v>
      </c>
      <c r="D803" s="48">
        <v>36.01</v>
      </c>
      <c r="E803" s="49">
        <v>39.427999999999997</v>
      </c>
      <c r="F803" s="49">
        <v>5.57E-2</v>
      </c>
      <c r="G803" s="49">
        <v>14.487299999999999</v>
      </c>
      <c r="H803" s="49">
        <v>0.3115</v>
      </c>
      <c r="I803" s="49">
        <v>0.23680000000000001</v>
      </c>
      <c r="J803" s="49">
        <v>45.408099999999997</v>
      </c>
      <c r="K803" s="49">
        <v>0.2485</v>
      </c>
      <c r="L803" s="49">
        <v>100.17590000000001</v>
      </c>
      <c r="M803" s="47"/>
      <c r="N803" s="50">
        <v>0.98870472717199065</v>
      </c>
      <c r="O803" s="50">
        <v>1.1043137329146925E-3</v>
      </c>
      <c r="P803" s="50">
        <v>0.3038122704077949</v>
      </c>
      <c r="Q803" s="50">
        <v>6.2829529296222833E-3</v>
      </c>
      <c r="R803" s="50">
        <v>5.0295519694557606E-3</v>
      </c>
      <c r="S803" s="50">
        <v>1.6974763745026022</v>
      </c>
      <c r="T803" s="50">
        <v>6.6764546477987088E-3</v>
      </c>
      <c r="U803" s="50">
        <v>3.0090866453621792</v>
      </c>
      <c r="V803" s="51">
        <v>84.819167830665549</v>
      </c>
      <c r="X803" s="47" t="s">
        <v>1687</v>
      </c>
      <c r="Y803" s="47" t="s">
        <v>1687</v>
      </c>
      <c r="Z803" s="47" t="s">
        <v>1687</v>
      </c>
      <c r="AA803" s="47" t="s">
        <v>1687</v>
      </c>
      <c r="AB803" s="47" t="s">
        <v>1687</v>
      </c>
      <c r="AC803" s="47" t="s">
        <v>1687</v>
      </c>
      <c r="AD803" s="47" t="s">
        <v>1687</v>
      </c>
      <c r="AE803" s="312"/>
      <c r="AF803" s="465" t="s">
        <v>1755</v>
      </c>
      <c r="AG803" s="343">
        <v>40</v>
      </c>
      <c r="AH803" s="343">
        <v>15</v>
      </c>
      <c r="AI803" s="343"/>
      <c r="AJ803" s="343"/>
      <c r="AK803" s="343"/>
      <c r="AL803" s="343"/>
      <c r="AM803" s="343"/>
      <c r="AN803" s="343"/>
      <c r="AO803" s="343"/>
      <c r="AP803" s="343"/>
      <c r="AQ803" s="343"/>
      <c r="AR803" s="343"/>
      <c r="AS803" s="343"/>
      <c r="AT803" s="343"/>
      <c r="AU803" s="343"/>
      <c r="AV803" s="343"/>
      <c r="AW803" s="343"/>
      <c r="AX803" s="343"/>
      <c r="AY803" s="343"/>
      <c r="AZ803" s="343"/>
      <c r="BA803" s="343"/>
      <c r="BB803" s="343"/>
      <c r="BC803" s="343"/>
      <c r="BD803" s="343"/>
      <c r="BE803" s="475"/>
      <c r="BF803" s="475"/>
      <c r="BG803" s="475"/>
      <c r="BH803" s="475"/>
      <c r="BI803" s="475"/>
      <c r="BJ803" s="475"/>
      <c r="BK803" s="475"/>
      <c r="BL803" s="475"/>
      <c r="BM803" s="475"/>
      <c r="BN803" s="475"/>
      <c r="BO803" s="475"/>
      <c r="BP803" s="306"/>
      <c r="BQ803" s="496"/>
      <c r="BR803" s="496"/>
      <c r="BS803" s="496"/>
      <c r="BT803" s="496"/>
      <c r="BU803" s="496"/>
      <c r="BV803" s="496"/>
    </row>
    <row r="804" spans="1:74" s="52" customFormat="1" ht="12.75">
      <c r="A804" s="64">
        <v>2996.2204340404778</v>
      </c>
      <c r="B804" s="46" t="s">
        <v>320</v>
      </c>
      <c r="C804" s="47" t="s">
        <v>327</v>
      </c>
      <c r="D804" s="48">
        <v>40.01</v>
      </c>
      <c r="E804" s="49">
        <v>39.548400000000001</v>
      </c>
      <c r="F804" s="49">
        <v>4.8500000000000001E-2</v>
      </c>
      <c r="G804" s="49">
        <v>14.695</v>
      </c>
      <c r="H804" s="49">
        <v>0.3795</v>
      </c>
      <c r="I804" s="49">
        <v>0.25519999999999998</v>
      </c>
      <c r="J804" s="49">
        <v>45.624200000000002</v>
      </c>
      <c r="K804" s="49">
        <v>0.25969999999999999</v>
      </c>
      <c r="L804" s="49">
        <v>100.8105</v>
      </c>
      <c r="M804" s="47"/>
      <c r="N804" s="50">
        <v>0.98676357837223982</v>
      </c>
      <c r="O804" s="50">
        <v>9.5675633573594784E-4</v>
      </c>
      <c r="P804" s="50">
        <v>0.30662656483840445</v>
      </c>
      <c r="Q804" s="50">
        <v>7.6162267575458483E-3</v>
      </c>
      <c r="R804" s="50">
        <v>5.3932506247785774E-3</v>
      </c>
      <c r="S804" s="50">
        <v>1.6970240655679161</v>
      </c>
      <c r="T804" s="50">
        <v>6.9424664596679292E-3</v>
      </c>
      <c r="U804" s="50">
        <v>3.0113229089562887</v>
      </c>
      <c r="V804" s="51">
        <v>84.696605277127404</v>
      </c>
      <c r="X804" s="47" t="s">
        <v>1687</v>
      </c>
      <c r="Y804" s="47" t="s">
        <v>1687</v>
      </c>
      <c r="Z804" s="47" t="s">
        <v>1687</v>
      </c>
      <c r="AA804" s="47" t="s">
        <v>1687</v>
      </c>
      <c r="AB804" s="47" t="s">
        <v>1687</v>
      </c>
      <c r="AC804" s="47" t="s">
        <v>1687</v>
      </c>
      <c r="AD804" s="47" t="s">
        <v>1687</v>
      </c>
      <c r="AE804" s="312"/>
      <c r="AF804" s="465" t="s">
        <v>1755</v>
      </c>
      <c r="AG804" s="343">
        <v>40</v>
      </c>
      <c r="AH804" s="343">
        <v>15</v>
      </c>
      <c r="AI804" s="343"/>
      <c r="AJ804" s="343"/>
      <c r="AK804" s="343"/>
      <c r="AL804" s="343"/>
      <c r="AM804" s="343"/>
      <c r="AN804" s="343"/>
      <c r="AO804" s="343"/>
      <c r="AP804" s="343"/>
      <c r="AQ804" s="343"/>
      <c r="AR804" s="343"/>
      <c r="AS804" s="343"/>
      <c r="AT804" s="343"/>
      <c r="AU804" s="343"/>
      <c r="AV804" s="343"/>
      <c r="AW804" s="343"/>
      <c r="AX804" s="343"/>
      <c r="AY804" s="343"/>
      <c r="AZ804" s="343"/>
      <c r="BA804" s="343"/>
      <c r="BB804" s="343"/>
      <c r="BC804" s="343"/>
      <c r="BD804" s="343"/>
      <c r="BE804" s="475"/>
      <c r="BF804" s="475"/>
      <c r="BG804" s="475"/>
      <c r="BH804" s="475"/>
      <c r="BI804" s="475"/>
      <c r="BJ804" s="475"/>
      <c r="BK804" s="475"/>
      <c r="BL804" s="475"/>
      <c r="BM804" s="475"/>
      <c r="BN804" s="475"/>
      <c r="BO804" s="475"/>
      <c r="BP804" s="306"/>
      <c r="BQ804" s="496"/>
      <c r="BR804" s="496"/>
      <c r="BS804" s="496"/>
      <c r="BT804" s="496"/>
      <c r="BU804" s="496"/>
      <c r="BV804" s="496"/>
    </row>
    <row r="805" spans="1:74" s="52" customFormat="1" ht="12.75">
      <c r="A805" s="64">
        <v>2996.2204340404778</v>
      </c>
      <c r="B805" s="46" t="s">
        <v>320</v>
      </c>
      <c r="C805" s="47" t="s">
        <v>327</v>
      </c>
      <c r="D805" s="48">
        <v>44.01</v>
      </c>
      <c r="E805" s="49">
        <v>39.480200000000004</v>
      </c>
      <c r="F805" s="49">
        <v>5.5100000000000003E-2</v>
      </c>
      <c r="G805" s="49">
        <v>14.608700000000001</v>
      </c>
      <c r="H805" s="49">
        <v>0.3805</v>
      </c>
      <c r="I805" s="49">
        <v>0.249</v>
      </c>
      <c r="J805" s="49">
        <v>45.463900000000002</v>
      </c>
      <c r="K805" s="49">
        <v>0.2472</v>
      </c>
      <c r="L805" s="49">
        <v>100.48460000000001</v>
      </c>
      <c r="M805" s="47"/>
      <c r="N805" s="50">
        <v>0.98783305863244342</v>
      </c>
      <c r="O805" s="50">
        <v>1.0900118664718063E-3</v>
      </c>
      <c r="P805" s="50">
        <v>0.30568334471653413</v>
      </c>
      <c r="Q805" s="50">
        <v>7.6577778866571385E-3</v>
      </c>
      <c r="R805" s="50">
        <v>5.2770267822993518E-3</v>
      </c>
      <c r="S805" s="50">
        <v>1.6958187991423483</v>
      </c>
      <c r="T805" s="50">
        <v>6.6268986078590972E-3</v>
      </c>
      <c r="U805" s="50">
        <v>3.0099869176346132</v>
      </c>
      <c r="V805" s="51">
        <v>84.727303657682882</v>
      </c>
      <c r="X805" s="47" t="s">
        <v>1687</v>
      </c>
      <c r="Y805" s="47" t="s">
        <v>1687</v>
      </c>
      <c r="Z805" s="47" t="s">
        <v>1687</v>
      </c>
      <c r="AA805" s="47" t="s">
        <v>1687</v>
      </c>
      <c r="AB805" s="47" t="s">
        <v>1687</v>
      </c>
      <c r="AC805" s="47" t="s">
        <v>1687</v>
      </c>
      <c r="AD805" s="47" t="s">
        <v>1687</v>
      </c>
      <c r="AE805" s="312"/>
      <c r="AF805" s="465" t="s">
        <v>1755</v>
      </c>
      <c r="AG805" s="343">
        <v>40</v>
      </c>
      <c r="AH805" s="343">
        <v>15</v>
      </c>
      <c r="AI805" s="343"/>
      <c r="AJ805" s="343"/>
      <c r="AK805" s="343"/>
      <c r="AL805" s="343"/>
      <c r="AM805" s="343"/>
      <c r="AN805" s="343"/>
      <c r="AO805" s="343"/>
      <c r="AP805" s="343"/>
      <c r="AQ805" s="343"/>
      <c r="AR805" s="343"/>
      <c r="AS805" s="343"/>
      <c r="AT805" s="343"/>
      <c r="AU805" s="343"/>
      <c r="AV805" s="343"/>
      <c r="AW805" s="343"/>
      <c r="AX805" s="343"/>
      <c r="AY805" s="343"/>
      <c r="AZ805" s="343"/>
      <c r="BA805" s="343"/>
      <c r="BB805" s="343"/>
      <c r="BC805" s="343"/>
      <c r="BD805" s="343"/>
      <c r="BE805" s="475"/>
      <c r="BF805" s="475"/>
      <c r="BG805" s="475"/>
      <c r="BH805" s="475"/>
      <c r="BI805" s="475"/>
      <c r="BJ805" s="475"/>
      <c r="BK805" s="475"/>
      <c r="BL805" s="475"/>
      <c r="BM805" s="475"/>
      <c r="BN805" s="475"/>
      <c r="BO805" s="475"/>
      <c r="BP805" s="306"/>
      <c r="BQ805" s="496"/>
      <c r="BR805" s="496"/>
      <c r="BS805" s="496"/>
      <c r="BT805" s="496"/>
      <c r="BU805" s="496"/>
      <c r="BV805" s="496"/>
    </row>
    <row r="806" spans="1:74" s="52" customFormat="1" ht="12.75">
      <c r="A806" s="64">
        <v>2996.2204340404778</v>
      </c>
      <c r="B806" s="46" t="s">
        <v>320</v>
      </c>
      <c r="C806" s="47" t="s">
        <v>327</v>
      </c>
      <c r="D806" s="48">
        <v>48.01</v>
      </c>
      <c r="E806" s="49">
        <v>39.370899999999999</v>
      </c>
      <c r="F806" s="49">
        <v>4.1700000000000001E-2</v>
      </c>
      <c r="G806" s="49">
        <v>14.805</v>
      </c>
      <c r="H806" s="49">
        <v>0.31919999999999998</v>
      </c>
      <c r="I806" s="49">
        <v>0.18110000000000001</v>
      </c>
      <c r="J806" s="49">
        <v>45.214700000000001</v>
      </c>
      <c r="K806" s="49">
        <v>0.24640000000000001</v>
      </c>
      <c r="L806" s="49">
        <v>100.179</v>
      </c>
      <c r="M806" s="47"/>
      <c r="N806" s="50">
        <v>0.98859460270296895</v>
      </c>
      <c r="O806" s="50">
        <v>8.2785516451098096E-4</v>
      </c>
      <c r="P806" s="50">
        <v>0.31089039032853205</v>
      </c>
      <c r="Q806" s="50">
        <v>6.4468812022403787E-3</v>
      </c>
      <c r="R806" s="50">
        <v>3.8516523599900249E-3</v>
      </c>
      <c r="S806" s="50">
        <v>1.6925094086315311</v>
      </c>
      <c r="T806" s="50">
        <v>6.6288965782350141E-3</v>
      </c>
      <c r="U806" s="50">
        <v>3.0097496869680085</v>
      </c>
      <c r="V806" s="51">
        <v>84.481859762094857</v>
      </c>
      <c r="X806" s="47" t="s">
        <v>1687</v>
      </c>
      <c r="Y806" s="47" t="s">
        <v>1687</v>
      </c>
      <c r="Z806" s="47" t="s">
        <v>1687</v>
      </c>
      <c r="AA806" s="47" t="s">
        <v>1687</v>
      </c>
      <c r="AB806" s="47" t="s">
        <v>1687</v>
      </c>
      <c r="AC806" s="47" t="s">
        <v>1687</v>
      </c>
      <c r="AD806" s="47" t="s">
        <v>1687</v>
      </c>
      <c r="AE806" s="312"/>
      <c r="AF806" s="465" t="s">
        <v>1755</v>
      </c>
      <c r="AG806" s="343">
        <v>40</v>
      </c>
      <c r="AH806" s="343">
        <v>15</v>
      </c>
      <c r="AI806" s="343"/>
      <c r="AJ806" s="343"/>
      <c r="AK806" s="343"/>
      <c r="AL806" s="343"/>
      <c r="AM806" s="343"/>
      <c r="AN806" s="343"/>
      <c r="AO806" s="343"/>
      <c r="AP806" s="343"/>
      <c r="AQ806" s="343"/>
      <c r="AR806" s="343"/>
      <c r="AS806" s="343"/>
      <c r="AT806" s="343"/>
      <c r="AU806" s="343"/>
      <c r="AV806" s="343"/>
      <c r="AW806" s="343"/>
      <c r="AX806" s="343"/>
      <c r="AY806" s="343"/>
      <c r="AZ806" s="343"/>
      <c r="BA806" s="343"/>
      <c r="BB806" s="343"/>
      <c r="BC806" s="343"/>
      <c r="BD806" s="343"/>
      <c r="BE806" s="475"/>
      <c r="BF806" s="475"/>
      <c r="BG806" s="475"/>
      <c r="BH806" s="475"/>
      <c r="BI806" s="475"/>
      <c r="BJ806" s="475"/>
      <c r="BK806" s="475"/>
      <c r="BL806" s="475"/>
      <c r="BM806" s="475"/>
      <c r="BN806" s="475"/>
      <c r="BO806" s="475"/>
      <c r="BP806" s="306"/>
      <c r="BQ806" s="496"/>
      <c r="BR806" s="496"/>
      <c r="BS806" s="496"/>
      <c r="BT806" s="496"/>
      <c r="BU806" s="496"/>
      <c r="BV806" s="496"/>
    </row>
    <row r="807" spans="1:74" s="52" customFormat="1" ht="12.75">
      <c r="A807" s="64">
        <v>2996.2204340404778</v>
      </c>
      <c r="B807" s="46" t="s">
        <v>320</v>
      </c>
      <c r="C807" s="47" t="s">
        <v>327</v>
      </c>
      <c r="D807" s="48">
        <v>52.01</v>
      </c>
      <c r="E807" s="49">
        <v>39.614800000000002</v>
      </c>
      <c r="F807" s="49">
        <v>3.15E-2</v>
      </c>
      <c r="G807" s="49">
        <v>15.1073</v>
      </c>
      <c r="H807" s="49">
        <v>0.36380000000000001</v>
      </c>
      <c r="I807" s="49">
        <v>0.2356</v>
      </c>
      <c r="J807" s="49">
        <v>45.585900000000002</v>
      </c>
      <c r="K807" s="49">
        <v>0.24729999999999999</v>
      </c>
      <c r="L807" s="49">
        <v>101.1862</v>
      </c>
      <c r="M807" s="47"/>
      <c r="N807" s="50">
        <v>0.98634280578936406</v>
      </c>
      <c r="O807" s="50">
        <v>6.200923626884416E-4</v>
      </c>
      <c r="P807" s="50">
        <v>0.31456707282831942</v>
      </c>
      <c r="Q807" s="50">
        <v>7.2857958946877539E-3</v>
      </c>
      <c r="R807" s="50">
        <v>4.9685702989937684E-3</v>
      </c>
      <c r="S807" s="50">
        <v>1.6920355858282505</v>
      </c>
      <c r="T807" s="50">
        <v>6.5970864829545742E-3</v>
      </c>
      <c r="U807" s="50">
        <v>3.0124170094852585</v>
      </c>
      <c r="V807" s="51">
        <v>84.323399978004431</v>
      </c>
      <c r="X807" s="47" t="s">
        <v>1687</v>
      </c>
      <c r="Y807" s="47" t="s">
        <v>1687</v>
      </c>
      <c r="Z807" s="47" t="s">
        <v>1687</v>
      </c>
      <c r="AA807" s="47" t="s">
        <v>1687</v>
      </c>
      <c r="AB807" s="47" t="s">
        <v>1687</v>
      </c>
      <c r="AC807" s="47" t="s">
        <v>1687</v>
      </c>
      <c r="AD807" s="47" t="s">
        <v>1687</v>
      </c>
      <c r="AE807" s="312"/>
      <c r="AF807" s="465" t="s">
        <v>1755</v>
      </c>
      <c r="AG807" s="343">
        <v>40</v>
      </c>
      <c r="AH807" s="343">
        <v>15</v>
      </c>
      <c r="AI807" s="343"/>
      <c r="AJ807" s="343"/>
      <c r="AK807" s="343"/>
      <c r="AL807" s="343"/>
      <c r="AM807" s="343"/>
      <c r="AN807" s="343"/>
      <c r="AO807" s="343"/>
      <c r="AP807" s="343"/>
      <c r="AQ807" s="343"/>
      <c r="AR807" s="343"/>
      <c r="AS807" s="343"/>
      <c r="AT807" s="343"/>
      <c r="AU807" s="343"/>
      <c r="AV807" s="343"/>
      <c r="AW807" s="343"/>
      <c r="AX807" s="343"/>
      <c r="AY807" s="343"/>
      <c r="AZ807" s="343"/>
      <c r="BA807" s="343"/>
      <c r="BB807" s="343"/>
      <c r="BC807" s="343"/>
      <c r="BD807" s="343"/>
      <c r="BE807" s="475"/>
      <c r="BF807" s="475"/>
      <c r="BG807" s="475"/>
      <c r="BH807" s="475"/>
      <c r="BI807" s="475"/>
      <c r="BJ807" s="475"/>
      <c r="BK807" s="475"/>
      <c r="BL807" s="475"/>
      <c r="BM807" s="475"/>
      <c r="BN807" s="475"/>
      <c r="BO807" s="475"/>
      <c r="BP807" s="306"/>
      <c r="BQ807" s="496"/>
      <c r="BR807" s="496"/>
      <c r="BS807" s="496"/>
      <c r="BT807" s="496"/>
      <c r="BU807" s="496"/>
      <c r="BV807" s="496"/>
    </row>
    <row r="808" spans="1:74" s="52" customFormat="1" ht="12.75">
      <c r="A808" s="64">
        <v>2996.2204340404778</v>
      </c>
      <c r="B808" s="46" t="s">
        <v>320</v>
      </c>
      <c r="C808" s="47" t="s">
        <v>327</v>
      </c>
      <c r="D808" s="48">
        <v>56.01</v>
      </c>
      <c r="E808" s="49">
        <v>39.534799999999997</v>
      </c>
      <c r="F808" s="49">
        <v>4.9099999999999998E-2</v>
      </c>
      <c r="G808" s="49">
        <v>14.7377</v>
      </c>
      <c r="H808" s="49">
        <v>0.33079999999999998</v>
      </c>
      <c r="I808" s="49">
        <v>0.19969999999999999</v>
      </c>
      <c r="J808" s="49">
        <v>45.281100000000002</v>
      </c>
      <c r="K808" s="49">
        <v>0.26269999999999999</v>
      </c>
      <c r="L808" s="49">
        <v>100.3959</v>
      </c>
      <c r="M808" s="47"/>
      <c r="N808" s="50">
        <v>0.99003393377184712</v>
      </c>
      <c r="O808" s="50">
        <v>9.7213692976943599E-4</v>
      </c>
      <c r="P808" s="50">
        <v>0.30864286390273532</v>
      </c>
      <c r="Q808" s="50">
        <v>6.6631551772076093E-3</v>
      </c>
      <c r="R808" s="50">
        <v>4.2357891974330562E-3</v>
      </c>
      <c r="S808" s="50">
        <v>1.6904255505216268</v>
      </c>
      <c r="T808" s="50">
        <v>7.0483628679943429E-3</v>
      </c>
      <c r="U808" s="50">
        <v>3.0080217923686137</v>
      </c>
      <c r="V808" s="51">
        <v>84.560665274099179</v>
      </c>
      <c r="X808" s="47" t="s">
        <v>1687</v>
      </c>
      <c r="Y808" s="47" t="s">
        <v>1687</v>
      </c>
      <c r="Z808" s="47" t="s">
        <v>1687</v>
      </c>
      <c r="AA808" s="47" t="s">
        <v>1687</v>
      </c>
      <c r="AB808" s="47" t="s">
        <v>1687</v>
      </c>
      <c r="AC808" s="47" t="s">
        <v>1687</v>
      </c>
      <c r="AD808" s="47" t="s">
        <v>1687</v>
      </c>
      <c r="AE808" s="312"/>
      <c r="AF808" s="465" t="s">
        <v>1755</v>
      </c>
      <c r="AG808" s="343">
        <v>40</v>
      </c>
      <c r="AH808" s="343">
        <v>15</v>
      </c>
      <c r="AI808" s="343"/>
      <c r="AJ808" s="343"/>
      <c r="AK808" s="343"/>
      <c r="AL808" s="343"/>
      <c r="AM808" s="343"/>
      <c r="AN808" s="343"/>
      <c r="AO808" s="343"/>
      <c r="AP808" s="343"/>
      <c r="AQ808" s="343"/>
      <c r="AR808" s="343"/>
      <c r="AS808" s="343"/>
      <c r="AT808" s="343"/>
      <c r="AU808" s="343"/>
      <c r="AV808" s="343"/>
      <c r="AW808" s="343"/>
      <c r="AX808" s="343"/>
      <c r="AY808" s="343"/>
      <c r="AZ808" s="343"/>
      <c r="BA808" s="343"/>
      <c r="BB808" s="343"/>
      <c r="BC808" s="343"/>
      <c r="BD808" s="343"/>
      <c r="BE808" s="475"/>
      <c r="BF808" s="475"/>
      <c r="BG808" s="475"/>
      <c r="BH808" s="475"/>
      <c r="BI808" s="475"/>
      <c r="BJ808" s="475"/>
      <c r="BK808" s="475"/>
      <c r="BL808" s="475"/>
      <c r="BM808" s="475"/>
      <c r="BN808" s="475"/>
      <c r="BO808" s="475"/>
      <c r="BP808" s="306"/>
      <c r="BQ808" s="496"/>
      <c r="BR808" s="496"/>
      <c r="BS808" s="496"/>
      <c r="BT808" s="496"/>
      <c r="BU808" s="496"/>
      <c r="BV808" s="496"/>
    </row>
    <row r="809" spans="1:74" s="52" customFormat="1" ht="12.75">
      <c r="A809" s="64">
        <v>2996.2204340404778</v>
      </c>
      <c r="B809" s="46" t="s">
        <v>320</v>
      </c>
      <c r="C809" s="47" t="s">
        <v>327</v>
      </c>
      <c r="D809" s="48">
        <v>60.02</v>
      </c>
      <c r="E809" s="49">
        <v>39.160899999999998</v>
      </c>
      <c r="F809" s="49">
        <v>3.5900000000000001E-2</v>
      </c>
      <c r="G809" s="49">
        <v>15.2188</v>
      </c>
      <c r="H809" s="49">
        <v>0.3281</v>
      </c>
      <c r="I809" s="49">
        <v>0.15579999999999999</v>
      </c>
      <c r="J809" s="49">
        <v>45.107599999999998</v>
      </c>
      <c r="K809" s="49">
        <v>0.25750000000000001</v>
      </c>
      <c r="L809" s="49">
        <v>100.26459999999999</v>
      </c>
      <c r="M809" s="47"/>
      <c r="N809" s="50">
        <v>0.98486554810343663</v>
      </c>
      <c r="O809" s="50">
        <v>7.1382892981666703E-4</v>
      </c>
      <c r="P809" s="50">
        <v>0.32008158210531967</v>
      </c>
      <c r="Q809" s="50">
        <v>6.6370395261773924E-3</v>
      </c>
      <c r="R809" s="50">
        <v>3.3187724316089454E-3</v>
      </c>
      <c r="S809" s="50">
        <v>1.6911516256768442</v>
      </c>
      <c r="T809" s="50">
        <v>6.9383972637264302E-3</v>
      </c>
      <c r="U809" s="50">
        <v>3.01370679403693</v>
      </c>
      <c r="V809" s="51">
        <v>84.08530741900978</v>
      </c>
      <c r="X809" s="47" t="s">
        <v>1687</v>
      </c>
      <c r="Y809" s="47" t="s">
        <v>1687</v>
      </c>
      <c r="Z809" s="47" t="s">
        <v>1687</v>
      </c>
      <c r="AA809" s="47" t="s">
        <v>1687</v>
      </c>
      <c r="AB809" s="47" t="s">
        <v>1687</v>
      </c>
      <c r="AC809" s="47" t="s">
        <v>1687</v>
      </c>
      <c r="AD809" s="47" t="s">
        <v>1687</v>
      </c>
      <c r="AE809" s="312"/>
      <c r="AF809" s="465" t="s">
        <v>1755</v>
      </c>
      <c r="AG809" s="343">
        <v>40</v>
      </c>
      <c r="AH809" s="343">
        <v>15</v>
      </c>
      <c r="AI809" s="343"/>
      <c r="AJ809" s="343"/>
      <c r="AK809" s="343"/>
      <c r="AL809" s="343"/>
      <c r="AM809" s="343"/>
      <c r="AN809" s="343"/>
      <c r="AO809" s="343"/>
      <c r="AP809" s="343"/>
      <c r="AQ809" s="343"/>
      <c r="AR809" s="343"/>
      <c r="AS809" s="343"/>
      <c r="AT809" s="343"/>
      <c r="AU809" s="343"/>
      <c r="AV809" s="343"/>
      <c r="AW809" s="343"/>
      <c r="AX809" s="343"/>
      <c r="AY809" s="343"/>
      <c r="AZ809" s="343"/>
      <c r="BA809" s="343"/>
      <c r="BB809" s="343"/>
      <c r="BC809" s="343"/>
      <c r="BD809" s="343"/>
      <c r="BE809" s="475"/>
      <c r="BF809" s="475"/>
      <c r="BG809" s="475"/>
      <c r="BH809" s="475"/>
      <c r="BI809" s="475"/>
      <c r="BJ809" s="475"/>
      <c r="BK809" s="475"/>
      <c r="BL809" s="475"/>
      <c r="BM809" s="475"/>
      <c r="BN809" s="475"/>
      <c r="BO809" s="475"/>
      <c r="BP809" s="306"/>
      <c r="BQ809" s="496"/>
      <c r="BR809" s="496"/>
      <c r="BS809" s="496"/>
      <c r="BT809" s="496"/>
      <c r="BU809" s="496"/>
      <c r="BV809" s="496"/>
    </row>
    <row r="810" spans="1:74" s="52" customFormat="1" ht="12.75">
      <c r="A810" s="64">
        <v>2996.2204340404778</v>
      </c>
      <c r="B810" s="46" t="s">
        <v>320</v>
      </c>
      <c r="C810" s="47" t="s">
        <v>327</v>
      </c>
      <c r="D810" s="48">
        <v>64.02</v>
      </c>
      <c r="E810" s="49">
        <v>39.161099999999998</v>
      </c>
      <c r="F810" s="49">
        <v>3.1399999999999997E-2</v>
      </c>
      <c r="G810" s="49">
        <v>15.5228</v>
      </c>
      <c r="H810" s="49">
        <v>0.34100000000000003</v>
      </c>
      <c r="I810" s="49">
        <v>0.19489999999999999</v>
      </c>
      <c r="J810" s="49">
        <v>45.043300000000002</v>
      </c>
      <c r="K810" s="49">
        <v>0.22270000000000001</v>
      </c>
      <c r="L810" s="49">
        <v>100.5172</v>
      </c>
      <c r="M810" s="47"/>
      <c r="N810" s="50">
        <v>0.98391598440209449</v>
      </c>
      <c r="O810" s="50">
        <v>6.2374660805947246E-4</v>
      </c>
      <c r="P810" s="50">
        <v>0.32615886696673124</v>
      </c>
      <c r="Q810" s="50">
        <v>6.8913039454754112E-3</v>
      </c>
      <c r="R810" s="50">
        <v>4.1476367334891814E-3</v>
      </c>
      <c r="S810" s="50">
        <v>1.6871040967677084</v>
      </c>
      <c r="T810" s="50">
        <v>5.9948869582281015E-3</v>
      </c>
      <c r="U810" s="50">
        <v>3.0148365223817866</v>
      </c>
      <c r="V810" s="51">
        <v>83.799490039704835</v>
      </c>
      <c r="X810" s="47" t="s">
        <v>1687</v>
      </c>
      <c r="Y810" s="47" t="s">
        <v>1687</v>
      </c>
      <c r="Z810" s="47" t="s">
        <v>1687</v>
      </c>
      <c r="AA810" s="47" t="s">
        <v>1687</v>
      </c>
      <c r="AB810" s="47" t="s">
        <v>1687</v>
      </c>
      <c r="AC810" s="47" t="s">
        <v>1687</v>
      </c>
      <c r="AD810" s="47" t="s">
        <v>1687</v>
      </c>
      <c r="AE810" s="312"/>
      <c r="AF810" s="465" t="s">
        <v>1755</v>
      </c>
      <c r="AG810" s="343">
        <v>40</v>
      </c>
      <c r="AH810" s="343">
        <v>15</v>
      </c>
      <c r="AI810" s="343"/>
      <c r="AJ810" s="343"/>
      <c r="AK810" s="343"/>
      <c r="AL810" s="343"/>
      <c r="AM810" s="343"/>
      <c r="AN810" s="343"/>
      <c r="AO810" s="343"/>
      <c r="AP810" s="343"/>
      <c r="AQ810" s="343"/>
      <c r="AR810" s="343"/>
      <c r="AS810" s="343"/>
      <c r="AT810" s="343"/>
      <c r="AU810" s="343"/>
      <c r="AV810" s="343"/>
      <c r="AW810" s="343"/>
      <c r="AX810" s="343"/>
      <c r="AY810" s="343"/>
      <c r="AZ810" s="343"/>
      <c r="BA810" s="343"/>
      <c r="BB810" s="343"/>
      <c r="BC810" s="343"/>
      <c r="BD810" s="343"/>
      <c r="BE810" s="475"/>
      <c r="BF810" s="475"/>
      <c r="BG810" s="475"/>
      <c r="BH810" s="475"/>
      <c r="BI810" s="475"/>
      <c r="BJ810" s="475"/>
      <c r="BK810" s="475"/>
      <c r="BL810" s="475"/>
      <c r="BM810" s="475"/>
      <c r="BN810" s="475"/>
      <c r="BO810" s="475"/>
      <c r="BP810" s="306"/>
      <c r="BQ810" s="496"/>
      <c r="BR810" s="496"/>
      <c r="BS810" s="496"/>
      <c r="BT810" s="496"/>
      <c r="BU810" s="496"/>
      <c r="BV810" s="496"/>
    </row>
    <row r="811" spans="1:74" s="52" customFormat="1" ht="12.75">
      <c r="A811" s="64">
        <v>2996.2204340404778</v>
      </c>
      <c r="B811" s="46" t="s">
        <v>320</v>
      </c>
      <c r="C811" s="47" t="s">
        <v>327</v>
      </c>
      <c r="D811" s="48">
        <v>68.02</v>
      </c>
      <c r="E811" s="49">
        <v>39.325600000000001</v>
      </c>
      <c r="F811" s="49">
        <v>7.0499999999999993E-2</v>
      </c>
      <c r="G811" s="49">
        <v>15.344799999999999</v>
      </c>
      <c r="H811" s="49">
        <v>0.33879999999999999</v>
      </c>
      <c r="I811" s="49">
        <v>0.2253</v>
      </c>
      <c r="J811" s="49">
        <v>45.116999999999997</v>
      </c>
      <c r="K811" s="49">
        <v>0.2472</v>
      </c>
      <c r="L811" s="49">
        <v>100.6692</v>
      </c>
      <c r="M811" s="47"/>
      <c r="N811" s="50">
        <v>0.98536917042082128</v>
      </c>
      <c r="O811" s="50">
        <v>1.3966517980312575E-3</v>
      </c>
      <c r="P811" s="50">
        <v>0.32154431763617025</v>
      </c>
      <c r="Q811" s="50">
        <v>6.8282734804053112E-3</v>
      </c>
      <c r="R811" s="50">
        <v>4.7815702826435984E-3</v>
      </c>
      <c r="S811" s="50">
        <v>1.6852811855795313</v>
      </c>
      <c r="T811" s="50">
        <v>6.6363567855128305E-3</v>
      </c>
      <c r="U811" s="50">
        <v>3.011837525983116</v>
      </c>
      <c r="V811" s="51">
        <v>83.977465050103589</v>
      </c>
      <c r="X811" s="47" t="s">
        <v>1687</v>
      </c>
      <c r="Y811" s="47" t="s">
        <v>1687</v>
      </c>
      <c r="Z811" s="47" t="s">
        <v>1687</v>
      </c>
      <c r="AA811" s="47" t="s">
        <v>1687</v>
      </c>
      <c r="AB811" s="47" t="s">
        <v>1687</v>
      </c>
      <c r="AC811" s="47" t="s">
        <v>1687</v>
      </c>
      <c r="AD811" s="47" t="s">
        <v>1687</v>
      </c>
      <c r="AE811" s="312"/>
      <c r="AF811" s="465" t="s">
        <v>1755</v>
      </c>
      <c r="AG811" s="343">
        <v>40</v>
      </c>
      <c r="AH811" s="343">
        <v>15</v>
      </c>
      <c r="AI811" s="343"/>
      <c r="AJ811" s="343"/>
      <c r="AK811" s="343"/>
      <c r="AL811" s="343"/>
      <c r="AM811" s="343"/>
      <c r="AN811" s="343"/>
      <c r="AO811" s="343"/>
      <c r="AP811" s="343"/>
      <c r="AQ811" s="343"/>
      <c r="AR811" s="343"/>
      <c r="AS811" s="343"/>
      <c r="AT811" s="343"/>
      <c r="AU811" s="343"/>
      <c r="AV811" s="343"/>
      <c r="AW811" s="343"/>
      <c r="AX811" s="343"/>
      <c r="AY811" s="343"/>
      <c r="AZ811" s="343"/>
      <c r="BA811" s="343"/>
      <c r="BB811" s="343"/>
      <c r="BC811" s="343"/>
      <c r="BD811" s="343"/>
      <c r="BE811" s="475"/>
      <c r="BF811" s="475"/>
      <c r="BG811" s="475"/>
      <c r="BH811" s="475"/>
      <c r="BI811" s="475"/>
      <c r="BJ811" s="475"/>
      <c r="BK811" s="475"/>
      <c r="BL811" s="475"/>
      <c r="BM811" s="475"/>
      <c r="BN811" s="475"/>
      <c r="BO811" s="475"/>
      <c r="BP811" s="306"/>
      <c r="BQ811" s="496"/>
      <c r="BR811" s="496"/>
      <c r="BS811" s="496"/>
      <c r="BT811" s="496"/>
      <c r="BU811" s="496"/>
      <c r="BV811" s="496"/>
    </row>
    <row r="812" spans="1:74" s="52" customFormat="1" ht="12.75">
      <c r="A812" s="64">
        <v>2996.2204340404778</v>
      </c>
      <c r="B812" s="46" t="s">
        <v>320</v>
      </c>
      <c r="C812" s="47" t="s">
        <v>327</v>
      </c>
      <c r="D812" s="48">
        <v>72.03</v>
      </c>
      <c r="E812" s="49">
        <v>39.557400000000001</v>
      </c>
      <c r="F812" s="49">
        <v>7.3899999999999993E-2</v>
      </c>
      <c r="G812" s="49">
        <v>15.213900000000001</v>
      </c>
      <c r="H812" s="49">
        <v>0.39419999999999999</v>
      </c>
      <c r="I812" s="49">
        <v>0.27889999999999998</v>
      </c>
      <c r="J812" s="49">
        <v>45.215400000000002</v>
      </c>
      <c r="K812" s="49">
        <v>0.26129999999999998</v>
      </c>
      <c r="L812" s="49">
        <v>100.995</v>
      </c>
      <c r="M812" s="47"/>
      <c r="N812" s="50">
        <v>0.98737994097537474</v>
      </c>
      <c r="O812" s="50">
        <v>1.4583991908535205E-3</v>
      </c>
      <c r="P812" s="50">
        <v>0.31757997675071364</v>
      </c>
      <c r="Q812" s="50">
        <v>7.9143831886246477E-3</v>
      </c>
      <c r="R812" s="50">
        <v>5.8964526408945275E-3</v>
      </c>
      <c r="S812" s="50">
        <v>1.6824860962773549</v>
      </c>
      <c r="T812" s="50">
        <v>6.9880116191022986E-3</v>
      </c>
      <c r="U812" s="50">
        <v>3.0097032606429184</v>
      </c>
      <c r="V812" s="51">
        <v>84.121525731902324</v>
      </c>
      <c r="X812" s="47" t="s">
        <v>1687</v>
      </c>
      <c r="Y812" s="47" t="s">
        <v>1687</v>
      </c>
      <c r="Z812" s="47" t="s">
        <v>1687</v>
      </c>
      <c r="AA812" s="47" t="s">
        <v>1687</v>
      </c>
      <c r="AB812" s="47" t="s">
        <v>1687</v>
      </c>
      <c r="AC812" s="47" t="s">
        <v>1687</v>
      </c>
      <c r="AD812" s="47" t="s">
        <v>1687</v>
      </c>
      <c r="AE812" s="312"/>
      <c r="AF812" s="465" t="s">
        <v>1755</v>
      </c>
      <c r="AG812" s="343">
        <v>40</v>
      </c>
      <c r="AH812" s="343">
        <v>15</v>
      </c>
      <c r="AI812" s="343"/>
      <c r="AJ812" s="343"/>
      <c r="AK812" s="343"/>
      <c r="AL812" s="343"/>
      <c r="AM812" s="343"/>
      <c r="AN812" s="343"/>
      <c r="AO812" s="343"/>
      <c r="AP812" s="343"/>
      <c r="AQ812" s="343"/>
      <c r="AR812" s="343"/>
      <c r="AS812" s="343"/>
      <c r="AT812" s="343"/>
      <c r="AU812" s="343"/>
      <c r="AV812" s="343"/>
      <c r="AW812" s="343"/>
      <c r="AX812" s="343"/>
      <c r="AY812" s="343"/>
      <c r="AZ812" s="343"/>
      <c r="BA812" s="343"/>
      <c r="BB812" s="343"/>
      <c r="BC812" s="343"/>
      <c r="BD812" s="343"/>
      <c r="BE812" s="475"/>
      <c r="BF812" s="475"/>
      <c r="BG812" s="475"/>
      <c r="BH812" s="475"/>
      <c r="BI812" s="475"/>
      <c r="BJ812" s="475"/>
      <c r="BK812" s="475"/>
      <c r="BL812" s="475"/>
      <c r="BM812" s="475"/>
      <c r="BN812" s="475"/>
      <c r="BO812" s="475"/>
      <c r="BP812" s="306"/>
      <c r="BQ812" s="496"/>
      <c r="BR812" s="496"/>
      <c r="BS812" s="496"/>
      <c r="BT812" s="496"/>
      <c r="BU812" s="496"/>
      <c r="BV812" s="496"/>
    </row>
    <row r="813" spans="1:74" s="52" customFormat="1" ht="12.75">
      <c r="A813" s="64">
        <v>2996.2204340404778</v>
      </c>
      <c r="B813" s="46" t="s">
        <v>320</v>
      </c>
      <c r="C813" s="47" t="s">
        <v>327</v>
      </c>
      <c r="D813" s="48">
        <v>76.03</v>
      </c>
      <c r="E813" s="49">
        <v>39.267099999999999</v>
      </c>
      <c r="F813" s="49">
        <v>6.3E-2</v>
      </c>
      <c r="G813" s="49">
        <v>15.484500000000001</v>
      </c>
      <c r="H813" s="49">
        <v>0.33879999999999999</v>
      </c>
      <c r="I813" s="49">
        <v>0.24679999999999999</v>
      </c>
      <c r="J813" s="49">
        <v>44.807499999999997</v>
      </c>
      <c r="K813" s="49">
        <v>0.248</v>
      </c>
      <c r="L813" s="49">
        <v>100.45569999999999</v>
      </c>
      <c r="M813" s="47"/>
      <c r="N813" s="50">
        <v>0.98674843869084028</v>
      </c>
      <c r="O813" s="50">
        <v>1.2516807812858377E-3</v>
      </c>
      <c r="P813" s="50">
        <v>0.32540992881466768</v>
      </c>
      <c r="Q813" s="50">
        <v>6.8480183200456098E-3</v>
      </c>
      <c r="R813" s="50">
        <v>5.2530134653083517E-3</v>
      </c>
      <c r="S813" s="50">
        <v>1.6785600340153399</v>
      </c>
      <c r="T813" s="50">
        <v>6.6770856591003673E-3</v>
      </c>
      <c r="U813" s="50">
        <v>3.0107481997465881</v>
      </c>
      <c r="V813" s="51">
        <v>83.761736211099532</v>
      </c>
      <c r="X813" s="47" t="s">
        <v>1687</v>
      </c>
      <c r="Y813" s="47" t="s">
        <v>1687</v>
      </c>
      <c r="Z813" s="47" t="s">
        <v>1687</v>
      </c>
      <c r="AA813" s="47" t="s">
        <v>1687</v>
      </c>
      <c r="AB813" s="47" t="s">
        <v>1687</v>
      </c>
      <c r="AC813" s="47" t="s">
        <v>1687</v>
      </c>
      <c r="AD813" s="47" t="s">
        <v>1687</v>
      </c>
      <c r="AE813" s="312"/>
      <c r="AF813" s="465" t="s">
        <v>1755</v>
      </c>
      <c r="AG813" s="343">
        <v>40</v>
      </c>
      <c r="AH813" s="343">
        <v>15</v>
      </c>
      <c r="AI813" s="343"/>
      <c r="AJ813" s="343"/>
      <c r="AK813" s="343"/>
      <c r="AL813" s="343"/>
      <c r="AM813" s="343"/>
      <c r="AN813" s="343"/>
      <c r="AO813" s="343"/>
      <c r="AP813" s="343"/>
      <c r="AQ813" s="343"/>
      <c r="AR813" s="343"/>
      <c r="AS813" s="343"/>
      <c r="AT813" s="343"/>
      <c r="AU813" s="343"/>
      <c r="AV813" s="343"/>
      <c r="AW813" s="343"/>
      <c r="AX813" s="343"/>
      <c r="AY813" s="343"/>
      <c r="AZ813" s="343"/>
      <c r="BA813" s="343"/>
      <c r="BB813" s="343"/>
      <c r="BC813" s="343"/>
      <c r="BD813" s="343"/>
      <c r="BE813" s="475"/>
      <c r="BF813" s="475"/>
      <c r="BG813" s="475"/>
      <c r="BH813" s="475"/>
      <c r="BI813" s="475"/>
      <c r="BJ813" s="475"/>
      <c r="BK813" s="475"/>
      <c r="BL813" s="475"/>
      <c r="BM813" s="475"/>
      <c r="BN813" s="475"/>
      <c r="BO813" s="475"/>
      <c r="BP813" s="306"/>
      <c r="BQ813" s="496"/>
      <c r="BR813" s="496"/>
      <c r="BS813" s="496"/>
      <c r="BT813" s="496"/>
      <c r="BU813" s="496"/>
      <c r="BV813" s="496"/>
    </row>
    <row r="814" spans="1:74" s="52" customFormat="1" ht="12.75">
      <c r="A814" s="64">
        <v>2996.2204340404778</v>
      </c>
      <c r="B814" s="46" t="s">
        <v>320</v>
      </c>
      <c r="C814" s="47" t="s">
        <v>327</v>
      </c>
      <c r="D814" s="48">
        <v>80.03</v>
      </c>
      <c r="E814" s="49">
        <v>39.444499999999998</v>
      </c>
      <c r="F814" s="49">
        <v>2.1899999999999999E-2</v>
      </c>
      <c r="G814" s="49">
        <v>15.4422</v>
      </c>
      <c r="H814" s="49">
        <v>0.33939999999999998</v>
      </c>
      <c r="I814" s="49">
        <v>0.24590000000000001</v>
      </c>
      <c r="J814" s="49">
        <v>44.923400000000001</v>
      </c>
      <c r="K814" s="49">
        <v>0.25140000000000001</v>
      </c>
      <c r="L814" s="49">
        <v>100.6687</v>
      </c>
      <c r="M814" s="47"/>
      <c r="N814" s="50">
        <v>0.98873365679632963</v>
      </c>
      <c r="O814" s="50">
        <v>4.3402264824348575E-4</v>
      </c>
      <c r="P814" s="50">
        <v>0.32371142649053042</v>
      </c>
      <c r="Q814" s="50">
        <v>6.8430323483226283E-3</v>
      </c>
      <c r="R814" s="50">
        <v>5.2208008913618032E-3</v>
      </c>
      <c r="S814" s="50">
        <v>1.6787036175886776</v>
      </c>
      <c r="T814" s="50">
        <v>6.7517411437171444E-3</v>
      </c>
      <c r="U814" s="50">
        <v>3.0103982979071824</v>
      </c>
      <c r="V814" s="51">
        <v>83.833949537700065</v>
      </c>
      <c r="X814" s="47" t="s">
        <v>1687</v>
      </c>
      <c r="Y814" s="47" t="s">
        <v>1687</v>
      </c>
      <c r="Z814" s="47" t="s">
        <v>1687</v>
      </c>
      <c r="AA814" s="47" t="s">
        <v>1687</v>
      </c>
      <c r="AB814" s="47" t="s">
        <v>1687</v>
      </c>
      <c r="AC814" s="47" t="s">
        <v>1687</v>
      </c>
      <c r="AD814" s="47" t="s">
        <v>1687</v>
      </c>
      <c r="AE814" s="312"/>
      <c r="AF814" s="465" t="s">
        <v>1755</v>
      </c>
      <c r="AG814" s="343">
        <v>40</v>
      </c>
      <c r="AH814" s="343">
        <v>15</v>
      </c>
      <c r="AI814" s="343"/>
      <c r="AJ814" s="343"/>
      <c r="AK814" s="343"/>
      <c r="AL814" s="343"/>
      <c r="AM814" s="343"/>
      <c r="AN814" s="343"/>
      <c r="AO814" s="343"/>
      <c r="AP814" s="343"/>
      <c r="AQ814" s="343"/>
      <c r="AR814" s="343"/>
      <c r="AS814" s="343"/>
      <c r="AT814" s="343"/>
      <c r="AU814" s="343"/>
      <c r="AV814" s="343"/>
      <c r="AW814" s="343"/>
      <c r="AX814" s="343"/>
      <c r="AY814" s="343"/>
      <c r="AZ814" s="343"/>
      <c r="BA814" s="343"/>
      <c r="BB814" s="343"/>
      <c r="BC814" s="343"/>
      <c r="BD814" s="343"/>
      <c r="BE814" s="475"/>
      <c r="BF814" s="475"/>
      <c r="BG814" s="475"/>
      <c r="BH814" s="475"/>
      <c r="BI814" s="475"/>
      <c r="BJ814" s="475"/>
      <c r="BK814" s="475"/>
      <c r="BL814" s="475"/>
      <c r="BM814" s="475"/>
      <c r="BN814" s="475"/>
      <c r="BO814" s="475"/>
      <c r="BP814" s="306"/>
      <c r="BQ814" s="496"/>
      <c r="BR814" s="496"/>
      <c r="BS814" s="496"/>
      <c r="BT814" s="496"/>
      <c r="BU814" s="496"/>
      <c r="BV814" s="496"/>
    </row>
    <row r="815" spans="1:74" s="52" customFormat="1" ht="12.75">
      <c r="A815" s="64">
        <v>2996.2204340404778</v>
      </c>
      <c r="B815" s="46" t="s">
        <v>320</v>
      </c>
      <c r="C815" s="47" t="s">
        <v>327</v>
      </c>
      <c r="D815" s="48">
        <v>84.03</v>
      </c>
      <c r="E815" s="49">
        <v>39.392099999999999</v>
      </c>
      <c r="F815" s="49">
        <v>3.1099999999999999E-2</v>
      </c>
      <c r="G815" s="49">
        <v>15.3337</v>
      </c>
      <c r="H815" s="49">
        <v>0.30409999999999998</v>
      </c>
      <c r="I815" s="49">
        <v>0.26729999999999998</v>
      </c>
      <c r="J815" s="49">
        <v>44.834699999999998</v>
      </c>
      <c r="K815" s="49">
        <v>0.24629999999999999</v>
      </c>
      <c r="L815" s="49">
        <v>100.4093</v>
      </c>
      <c r="M815" s="47"/>
      <c r="N815" s="50">
        <v>0.98941466946621526</v>
      </c>
      <c r="O815" s="50">
        <v>6.1759676922611422E-4</v>
      </c>
      <c r="P815" s="50">
        <v>0.32208623703053302</v>
      </c>
      <c r="Q815" s="50">
        <v>6.1436932545584416E-3</v>
      </c>
      <c r="R815" s="50">
        <v>5.6866160876548385E-3</v>
      </c>
      <c r="S815" s="50">
        <v>1.6787731905282135</v>
      </c>
      <c r="T815" s="50">
        <v>6.6281338589306961E-3</v>
      </c>
      <c r="U815" s="50">
        <v>3.0093501369953315</v>
      </c>
      <c r="V815" s="51">
        <v>83.90260542073608</v>
      </c>
      <c r="X815" s="47" t="s">
        <v>1687</v>
      </c>
      <c r="Y815" s="47" t="s">
        <v>1687</v>
      </c>
      <c r="Z815" s="47" t="s">
        <v>1687</v>
      </c>
      <c r="AA815" s="47" t="s">
        <v>1687</v>
      </c>
      <c r="AB815" s="47" t="s">
        <v>1687</v>
      </c>
      <c r="AC815" s="47" t="s">
        <v>1687</v>
      </c>
      <c r="AD815" s="47" t="s">
        <v>1687</v>
      </c>
      <c r="AE815" s="312"/>
      <c r="AF815" s="465" t="s">
        <v>1755</v>
      </c>
      <c r="AG815" s="343">
        <v>40</v>
      </c>
      <c r="AH815" s="343">
        <v>15</v>
      </c>
      <c r="AI815" s="343"/>
      <c r="AJ815" s="343"/>
      <c r="AK815" s="343"/>
      <c r="AL815" s="343"/>
      <c r="AM815" s="343"/>
      <c r="AN815" s="343"/>
      <c r="AO815" s="343"/>
      <c r="AP815" s="343"/>
      <c r="AQ815" s="343"/>
      <c r="AR815" s="343"/>
      <c r="AS815" s="343"/>
      <c r="AT815" s="343"/>
      <c r="AU815" s="343"/>
      <c r="AV815" s="343"/>
      <c r="AW815" s="343"/>
      <c r="AX815" s="343"/>
      <c r="AY815" s="343"/>
      <c r="AZ815" s="343"/>
      <c r="BA815" s="343"/>
      <c r="BB815" s="343"/>
      <c r="BC815" s="343"/>
      <c r="BD815" s="343"/>
      <c r="BE815" s="475"/>
      <c r="BF815" s="475"/>
      <c r="BG815" s="475"/>
      <c r="BH815" s="475"/>
      <c r="BI815" s="475"/>
      <c r="BJ815" s="475"/>
      <c r="BK815" s="475"/>
      <c r="BL815" s="475"/>
      <c r="BM815" s="475"/>
      <c r="BN815" s="475"/>
      <c r="BO815" s="475"/>
      <c r="BP815" s="306"/>
      <c r="BQ815" s="496"/>
      <c r="BR815" s="496"/>
      <c r="BS815" s="496"/>
      <c r="BT815" s="496"/>
      <c r="BU815" s="496"/>
      <c r="BV815" s="496"/>
    </row>
    <row r="816" spans="1:74" s="52" customFormat="1" ht="12.75">
      <c r="A816" s="64">
        <v>2996.2204340404778</v>
      </c>
      <c r="B816" s="46" t="s">
        <v>320</v>
      </c>
      <c r="C816" s="47" t="s">
        <v>327</v>
      </c>
      <c r="D816" s="48">
        <v>88.03</v>
      </c>
      <c r="E816" s="49">
        <v>39.2483</v>
      </c>
      <c r="F816" s="49">
        <v>5.1799999999999999E-2</v>
      </c>
      <c r="G816" s="49">
        <v>15.2941</v>
      </c>
      <c r="H816" s="49">
        <v>0.32190000000000002</v>
      </c>
      <c r="I816" s="49">
        <v>0.23830000000000001</v>
      </c>
      <c r="J816" s="49">
        <v>44.755499999999998</v>
      </c>
      <c r="K816" s="49">
        <v>0.26869999999999999</v>
      </c>
      <c r="L816" s="49">
        <v>100.17859999999999</v>
      </c>
      <c r="M816" s="47"/>
      <c r="N816" s="50">
        <v>0.98813541132183713</v>
      </c>
      <c r="O816" s="50">
        <v>1.0311000015599207E-3</v>
      </c>
      <c r="P816" s="50">
        <v>0.32201457726267141</v>
      </c>
      <c r="Q816" s="50">
        <v>6.5186923019687013E-3</v>
      </c>
      <c r="R816" s="50">
        <v>5.0816575433670448E-3</v>
      </c>
      <c r="S816" s="50">
        <v>1.6797729044830592</v>
      </c>
      <c r="T816" s="50">
        <v>7.2480457605801135E-3</v>
      </c>
      <c r="U816" s="50">
        <v>3.0098023886750429</v>
      </c>
      <c r="V816" s="51">
        <v>83.913648166994875</v>
      </c>
      <c r="X816" s="47" t="s">
        <v>1687</v>
      </c>
      <c r="Y816" s="47" t="s">
        <v>1687</v>
      </c>
      <c r="Z816" s="47" t="s">
        <v>1687</v>
      </c>
      <c r="AA816" s="47" t="s">
        <v>1687</v>
      </c>
      <c r="AB816" s="47" t="s">
        <v>1687</v>
      </c>
      <c r="AC816" s="47" t="s">
        <v>1687</v>
      </c>
      <c r="AD816" s="47" t="s">
        <v>1687</v>
      </c>
      <c r="AE816" s="312"/>
      <c r="AF816" s="465" t="s">
        <v>1755</v>
      </c>
      <c r="AG816" s="343">
        <v>40</v>
      </c>
      <c r="AH816" s="343">
        <v>15</v>
      </c>
      <c r="AI816" s="343"/>
      <c r="AJ816" s="343"/>
      <c r="AK816" s="343"/>
      <c r="AL816" s="343"/>
      <c r="AM816" s="343"/>
      <c r="AN816" s="343"/>
      <c r="AO816" s="343"/>
      <c r="AP816" s="343"/>
      <c r="AQ816" s="343"/>
      <c r="AR816" s="343"/>
      <c r="AS816" s="343"/>
      <c r="AT816" s="343"/>
      <c r="AU816" s="343"/>
      <c r="AV816" s="343"/>
      <c r="AW816" s="343"/>
      <c r="AX816" s="343"/>
      <c r="AY816" s="343"/>
      <c r="AZ816" s="343"/>
      <c r="BA816" s="343"/>
      <c r="BB816" s="343"/>
      <c r="BC816" s="343"/>
      <c r="BD816" s="343"/>
      <c r="BE816" s="475"/>
      <c r="BF816" s="475"/>
      <c r="BG816" s="475"/>
      <c r="BH816" s="475"/>
      <c r="BI816" s="475"/>
      <c r="BJ816" s="475"/>
      <c r="BK816" s="475"/>
      <c r="BL816" s="475"/>
      <c r="BM816" s="475"/>
      <c r="BN816" s="475"/>
      <c r="BO816" s="475"/>
      <c r="BP816" s="306"/>
      <c r="BQ816" s="496"/>
      <c r="BR816" s="496"/>
      <c r="BS816" s="496"/>
      <c r="BT816" s="496"/>
      <c r="BU816" s="496"/>
      <c r="BV816" s="496"/>
    </row>
    <row r="817" spans="1:74" s="52" customFormat="1" ht="12.75">
      <c r="A817" s="64">
        <v>2996.2204340404778</v>
      </c>
      <c r="B817" s="46" t="s">
        <v>320</v>
      </c>
      <c r="C817" s="47" t="s">
        <v>327</v>
      </c>
      <c r="D817" s="48">
        <v>92.03</v>
      </c>
      <c r="E817" s="49">
        <v>39.356499999999997</v>
      </c>
      <c r="F817" s="49">
        <v>5.0299999999999997E-2</v>
      </c>
      <c r="G817" s="49">
        <v>15.747299999999999</v>
      </c>
      <c r="H817" s="49">
        <v>0.32100000000000001</v>
      </c>
      <c r="I817" s="49">
        <v>0.27500000000000002</v>
      </c>
      <c r="J817" s="49">
        <v>45.194899999999997</v>
      </c>
      <c r="K817" s="49">
        <v>0.24890000000000001</v>
      </c>
      <c r="L817" s="49">
        <v>101.1939</v>
      </c>
      <c r="M817" s="47"/>
      <c r="N817" s="50">
        <v>0.98308756000801401</v>
      </c>
      <c r="O817" s="50">
        <v>9.9338850744861264E-4</v>
      </c>
      <c r="P817" s="50">
        <v>0.32895601086125559</v>
      </c>
      <c r="Q817" s="50">
        <v>6.4494793414132372E-3</v>
      </c>
      <c r="R817" s="50">
        <v>5.8182739280489967E-3</v>
      </c>
      <c r="S817" s="50">
        <v>1.6829596613410791</v>
      </c>
      <c r="T817" s="50">
        <v>6.6612889898288877E-3</v>
      </c>
      <c r="U817" s="50">
        <v>3.0149256629770882</v>
      </c>
      <c r="V817" s="51">
        <v>83.649612386528844</v>
      </c>
      <c r="X817" s="47" t="s">
        <v>1687</v>
      </c>
      <c r="Y817" s="47" t="s">
        <v>1687</v>
      </c>
      <c r="Z817" s="47" t="s">
        <v>1687</v>
      </c>
      <c r="AA817" s="47" t="s">
        <v>1687</v>
      </c>
      <c r="AB817" s="47" t="s">
        <v>1687</v>
      </c>
      <c r="AC817" s="47" t="s">
        <v>1687</v>
      </c>
      <c r="AD817" s="47" t="s">
        <v>1687</v>
      </c>
      <c r="AE817" s="312"/>
      <c r="AF817" s="465" t="s">
        <v>1755</v>
      </c>
      <c r="AG817" s="343">
        <v>40</v>
      </c>
      <c r="AH817" s="343">
        <v>15</v>
      </c>
      <c r="AI817" s="343"/>
      <c r="AJ817" s="343"/>
      <c r="AK817" s="343"/>
      <c r="AL817" s="343"/>
      <c r="AM817" s="343"/>
      <c r="AN817" s="343"/>
      <c r="AO817" s="343"/>
      <c r="AP817" s="343"/>
      <c r="AQ817" s="343"/>
      <c r="AR817" s="343"/>
      <c r="AS817" s="343"/>
      <c r="AT817" s="343"/>
      <c r="AU817" s="343"/>
      <c r="AV817" s="343"/>
      <c r="AW817" s="343"/>
      <c r="AX817" s="343"/>
      <c r="AY817" s="343"/>
      <c r="AZ817" s="343"/>
      <c r="BA817" s="343"/>
      <c r="BB817" s="343"/>
      <c r="BC817" s="343"/>
      <c r="BD817" s="343"/>
      <c r="BE817" s="475"/>
      <c r="BF817" s="475"/>
      <c r="BG817" s="475"/>
      <c r="BH817" s="475"/>
      <c r="BI817" s="475"/>
      <c r="BJ817" s="475"/>
      <c r="BK817" s="475"/>
      <c r="BL817" s="475"/>
      <c r="BM817" s="475"/>
      <c r="BN817" s="475"/>
      <c r="BO817" s="475"/>
      <c r="BP817" s="306"/>
      <c r="BQ817" s="496"/>
      <c r="BR817" s="496"/>
      <c r="BS817" s="496"/>
      <c r="BT817" s="496"/>
      <c r="BU817" s="496"/>
      <c r="BV817" s="496"/>
    </row>
    <row r="818" spans="1:74" s="52" customFormat="1" ht="12.75">
      <c r="A818" s="64">
        <v>2996.2204340404778</v>
      </c>
      <c r="B818" s="46" t="s">
        <v>320</v>
      </c>
      <c r="C818" s="47" t="s">
        <v>327</v>
      </c>
      <c r="D818" s="48">
        <v>96.03</v>
      </c>
      <c r="E818" s="49">
        <v>39.503999999999998</v>
      </c>
      <c r="F818" s="49">
        <v>2.81E-2</v>
      </c>
      <c r="G818" s="49">
        <v>15.780099999999999</v>
      </c>
      <c r="H818" s="49">
        <v>0.3594</v>
      </c>
      <c r="I818" s="49">
        <v>0.21199999999999999</v>
      </c>
      <c r="J818" s="49">
        <v>45.122700000000002</v>
      </c>
      <c r="K818" s="49">
        <v>0.25159999999999999</v>
      </c>
      <c r="L818" s="49">
        <v>101.25790000000001</v>
      </c>
      <c r="M818" s="47"/>
      <c r="N818" s="50">
        <v>0.9858942763588131</v>
      </c>
      <c r="O818" s="50">
        <v>5.5446100483979926E-4</v>
      </c>
      <c r="P818" s="50">
        <v>0.32934799036402657</v>
      </c>
      <c r="Q818" s="50">
        <v>7.2145830626751204E-3</v>
      </c>
      <c r="R818" s="50">
        <v>4.4813707262175723E-3</v>
      </c>
      <c r="S818" s="50">
        <v>1.6787765604676246</v>
      </c>
      <c r="T818" s="50">
        <v>6.7275596473106228E-3</v>
      </c>
      <c r="U818" s="50">
        <v>3.0129968016315072</v>
      </c>
      <c r="V818" s="51">
        <v>83.599224947096573</v>
      </c>
      <c r="X818" s="47" t="s">
        <v>1687</v>
      </c>
      <c r="Y818" s="47" t="s">
        <v>1687</v>
      </c>
      <c r="Z818" s="47" t="s">
        <v>1687</v>
      </c>
      <c r="AA818" s="47" t="s">
        <v>1687</v>
      </c>
      <c r="AB818" s="47" t="s">
        <v>1687</v>
      </c>
      <c r="AC818" s="47" t="s">
        <v>1687</v>
      </c>
      <c r="AD818" s="47" t="s">
        <v>1687</v>
      </c>
      <c r="AE818" s="312"/>
      <c r="AF818" s="465" t="s">
        <v>1755</v>
      </c>
      <c r="AG818" s="343">
        <v>40</v>
      </c>
      <c r="AH818" s="343">
        <v>15</v>
      </c>
      <c r="AI818" s="343"/>
      <c r="AJ818" s="343"/>
      <c r="AK818" s="343"/>
      <c r="AL818" s="343"/>
      <c r="AM818" s="343"/>
      <c r="AN818" s="343"/>
      <c r="AO818" s="343"/>
      <c r="AP818" s="343"/>
      <c r="AQ818" s="343"/>
      <c r="AR818" s="343"/>
      <c r="AS818" s="343"/>
      <c r="AT818" s="343"/>
      <c r="AU818" s="343"/>
      <c r="AV818" s="343"/>
      <c r="AW818" s="343"/>
      <c r="AX818" s="343"/>
      <c r="AY818" s="343"/>
      <c r="AZ818" s="343"/>
      <c r="BA818" s="343"/>
      <c r="BB818" s="343"/>
      <c r="BC818" s="343"/>
      <c r="BD818" s="343"/>
      <c r="BE818" s="475"/>
      <c r="BF818" s="475"/>
      <c r="BG818" s="475"/>
      <c r="BH818" s="475"/>
      <c r="BI818" s="475"/>
      <c r="BJ818" s="475"/>
      <c r="BK818" s="475"/>
      <c r="BL818" s="475"/>
      <c r="BM818" s="475"/>
      <c r="BN818" s="475"/>
      <c r="BO818" s="475"/>
      <c r="BP818" s="306"/>
      <c r="BQ818" s="496"/>
      <c r="BR818" s="496"/>
      <c r="BS818" s="496"/>
      <c r="BT818" s="496"/>
      <c r="BU818" s="496"/>
      <c r="BV818" s="496"/>
    </row>
    <row r="819" spans="1:74" s="52" customFormat="1" ht="12.75">
      <c r="A819" s="64">
        <v>2996.2204340404778</v>
      </c>
      <c r="B819" s="46" t="s">
        <v>320</v>
      </c>
      <c r="C819" s="47" t="s">
        <v>327</v>
      </c>
      <c r="D819" s="48">
        <v>100.03</v>
      </c>
      <c r="E819" s="49">
        <v>39.511200000000002</v>
      </c>
      <c r="F819" s="49">
        <v>9.2399999999999996E-2</v>
      </c>
      <c r="G819" s="49">
        <v>15.713699999999999</v>
      </c>
      <c r="H819" s="49">
        <v>0.313</v>
      </c>
      <c r="I819" s="49">
        <v>0.21909999999999999</v>
      </c>
      <c r="J819" s="49">
        <v>44.848799999999997</v>
      </c>
      <c r="K819" s="49">
        <v>0.2487</v>
      </c>
      <c r="L819" s="49">
        <v>100.9469</v>
      </c>
      <c r="M819" s="47"/>
      <c r="N819" s="50">
        <v>0.98811676729521636</v>
      </c>
      <c r="O819" s="50">
        <v>1.8269869080304738E-3</v>
      </c>
      <c r="P819" s="50">
        <v>0.32864157290394963</v>
      </c>
      <c r="Q819" s="50">
        <v>6.2961675820075126E-3</v>
      </c>
      <c r="R819" s="50">
        <v>4.6410491288486518E-3</v>
      </c>
      <c r="S819" s="50">
        <v>1.6720429223198847</v>
      </c>
      <c r="T819" s="50">
        <v>6.6637927507858215E-3</v>
      </c>
      <c r="U819" s="50">
        <v>3.0082292588887234</v>
      </c>
      <c r="V819" s="51">
        <v>83.573543270390488</v>
      </c>
      <c r="X819" s="47" t="s">
        <v>1687</v>
      </c>
      <c r="Y819" s="47" t="s">
        <v>1687</v>
      </c>
      <c r="Z819" s="47" t="s">
        <v>1687</v>
      </c>
      <c r="AA819" s="47" t="s">
        <v>1687</v>
      </c>
      <c r="AB819" s="47" t="s">
        <v>1687</v>
      </c>
      <c r="AC819" s="47" t="s">
        <v>1687</v>
      </c>
      <c r="AD819" s="47" t="s">
        <v>1687</v>
      </c>
      <c r="AE819" s="312"/>
      <c r="AF819" s="465" t="s">
        <v>1755</v>
      </c>
      <c r="AG819" s="343">
        <v>40</v>
      </c>
      <c r="AH819" s="343">
        <v>15</v>
      </c>
      <c r="AI819" s="343"/>
      <c r="AJ819" s="343"/>
      <c r="AK819" s="343"/>
      <c r="AL819" s="343"/>
      <c r="AM819" s="343"/>
      <c r="AN819" s="343"/>
      <c r="AO819" s="343"/>
      <c r="AP819" s="343"/>
      <c r="AQ819" s="343"/>
      <c r="AR819" s="343"/>
      <c r="AS819" s="343"/>
      <c r="AT819" s="343"/>
      <c r="AU819" s="343"/>
      <c r="AV819" s="343"/>
      <c r="AW819" s="343"/>
      <c r="AX819" s="343"/>
      <c r="AY819" s="343"/>
      <c r="AZ819" s="343"/>
      <c r="BA819" s="343"/>
      <c r="BB819" s="343"/>
      <c r="BC819" s="343"/>
      <c r="BD819" s="343"/>
      <c r="BE819" s="475"/>
      <c r="BF819" s="475"/>
      <c r="BG819" s="475"/>
      <c r="BH819" s="475"/>
      <c r="BI819" s="475"/>
      <c r="BJ819" s="475"/>
      <c r="BK819" s="475"/>
      <c r="BL819" s="475"/>
      <c r="BM819" s="475"/>
      <c r="BN819" s="475"/>
      <c r="BO819" s="475"/>
      <c r="BP819" s="306"/>
      <c r="BQ819" s="496"/>
      <c r="BR819" s="496"/>
      <c r="BS819" s="496"/>
      <c r="BT819" s="496"/>
      <c r="BU819" s="496"/>
      <c r="BV819" s="496"/>
    </row>
    <row r="820" spans="1:74" s="52" customFormat="1" ht="12.75">
      <c r="A820" s="64">
        <v>2996.2204340404778</v>
      </c>
      <c r="B820" s="46" t="s">
        <v>320</v>
      </c>
      <c r="C820" s="47" t="s">
        <v>327</v>
      </c>
      <c r="D820" s="48">
        <v>104.03</v>
      </c>
      <c r="E820" s="49">
        <v>39.2376</v>
      </c>
      <c r="F820" s="49">
        <v>6.8099999999999994E-2</v>
      </c>
      <c r="G820" s="49">
        <v>15.2483</v>
      </c>
      <c r="H820" s="49">
        <v>0.34820000000000001</v>
      </c>
      <c r="I820" s="49">
        <v>0.20050000000000001</v>
      </c>
      <c r="J820" s="49">
        <v>44.696800000000003</v>
      </c>
      <c r="K820" s="49">
        <v>0.25609999999999999</v>
      </c>
      <c r="L820" s="49">
        <v>100.0556</v>
      </c>
      <c r="M820" s="47"/>
      <c r="N820" s="50">
        <v>0.98869311665897841</v>
      </c>
      <c r="O820" s="50">
        <v>1.3566930556045409E-3</v>
      </c>
      <c r="P820" s="50">
        <v>0.32131906672469873</v>
      </c>
      <c r="Q820" s="50">
        <v>7.0571887674534687E-3</v>
      </c>
      <c r="R820" s="50">
        <v>4.2791665616040272E-3</v>
      </c>
      <c r="S820" s="50">
        <v>1.6789743144033673</v>
      </c>
      <c r="T820" s="50">
        <v>6.9139510581056407E-3</v>
      </c>
      <c r="U820" s="50">
        <v>3.0085934972298118</v>
      </c>
      <c r="V820" s="51">
        <v>83.936403041863244</v>
      </c>
      <c r="X820" s="47" t="s">
        <v>1687</v>
      </c>
      <c r="Y820" s="47" t="s">
        <v>1687</v>
      </c>
      <c r="Z820" s="47" t="s">
        <v>1687</v>
      </c>
      <c r="AA820" s="47" t="s">
        <v>1687</v>
      </c>
      <c r="AB820" s="47" t="s">
        <v>1687</v>
      </c>
      <c r="AC820" s="47" t="s">
        <v>1687</v>
      </c>
      <c r="AD820" s="47" t="s">
        <v>1687</v>
      </c>
      <c r="AE820" s="312"/>
      <c r="AF820" s="465" t="s">
        <v>1755</v>
      </c>
      <c r="AG820" s="343">
        <v>40</v>
      </c>
      <c r="AH820" s="343">
        <v>15</v>
      </c>
      <c r="AI820" s="343"/>
      <c r="AJ820" s="343"/>
      <c r="AK820" s="343"/>
      <c r="AL820" s="343"/>
      <c r="AM820" s="343"/>
      <c r="AN820" s="343"/>
      <c r="AO820" s="343"/>
      <c r="AP820" s="343"/>
      <c r="AQ820" s="343"/>
      <c r="AR820" s="343"/>
      <c r="AS820" s="343"/>
      <c r="AT820" s="343"/>
      <c r="AU820" s="343"/>
      <c r="AV820" s="343"/>
      <c r="AW820" s="343"/>
      <c r="AX820" s="343"/>
      <c r="AY820" s="343"/>
      <c r="AZ820" s="343"/>
      <c r="BA820" s="343"/>
      <c r="BB820" s="343"/>
      <c r="BC820" s="343"/>
      <c r="BD820" s="343"/>
      <c r="BE820" s="475"/>
      <c r="BF820" s="475"/>
      <c r="BG820" s="475"/>
      <c r="BH820" s="475"/>
      <c r="BI820" s="475"/>
      <c r="BJ820" s="475"/>
      <c r="BK820" s="475"/>
      <c r="BL820" s="475"/>
      <c r="BM820" s="475"/>
      <c r="BN820" s="475"/>
      <c r="BO820" s="475"/>
      <c r="BP820" s="306"/>
      <c r="BQ820" s="496"/>
      <c r="BR820" s="496"/>
      <c r="BS820" s="496"/>
      <c r="BT820" s="496"/>
      <c r="BU820" s="496"/>
      <c r="BV820" s="496"/>
    </row>
    <row r="821" spans="1:74" s="52" customFormat="1" ht="12.75">
      <c r="A821" s="64">
        <v>2996.2204340404778</v>
      </c>
      <c r="B821" s="46" t="s">
        <v>320</v>
      </c>
      <c r="C821" s="47" t="s">
        <v>327</v>
      </c>
      <c r="D821" s="48">
        <v>108.03</v>
      </c>
      <c r="E821" s="49">
        <v>39.225000000000001</v>
      </c>
      <c r="F821" s="49">
        <v>5.0999999999999997E-2</v>
      </c>
      <c r="G821" s="49">
        <v>15.269500000000001</v>
      </c>
      <c r="H821" s="49">
        <v>0.3342</v>
      </c>
      <c r="I821" s="49">
        <v>0.2094</v>
      </c>
      <c r="J821" s="49">
        <v>44.547800000000002</v>
      </c>
      <c r="K821" s="49">
        <v>0.2586</v>
      </c>
      <c r="L821" s="49">
        <v>99.895500000000013</v>
      </c>
      <c r="M821" s="47"/>
      <c r="N821" s="50">
        <v>0.99006704103845011</v>
      </c>
      <c r="O821" s="50">
        <v>1.0177643680732442E-3</v>
      </c>
      <c r="P821" s="50">
        <v>0.32231644275232291</v>
      </c>
      <c r="Q821" s="50">
        <v>6.7850333855720077E-3</v>
      </c>
      <c r="R821" s="50">
        <v>4.476762630304016E-3</v>
      </c>
      <c r="S821" s="50">
        <v>1.6762409949105055</v>
      </c>
      <c r="T821" s="50">
        <v>6.9933911401750459E-3</v>
      </c>
      <c r="U821" s="50">
        <v>3.0078974302254027</v>
      </c>
      <c r="V821" s="51">
        <v>83.872545433107533</v>
      </c>
      <c r="X821" s="47" t="s">
        <v>1687</v>
      </c>
      <c r="Y821" s="47" t="s">
        <v>1687</v>
      </c>
      <c r="Z821" s="47" t="s">
        <v>1687</v>
      </c>
      <c r="AA821" s="47" t="s">
        <v>1687</v>
      </c>
      <c r="AB821" s="47" t="s">
        <v>1687</v>
      </c>
      <c r="AC821" s="47" t="s">
        <v>1687</v>
      </c>
      <c r="AD821" s="47" t="s">
        <v>1687</v>
      </c>
      <c r="AE821" s="312"/>
      <c r="AF821" s="465" t="s">
        <v>1755</v>
      </c>
      <c r="AG821" s="343">
        <v>40</v>
      </c>
      <c r="AH821" s="343">
        <v>15</v>
      </c>
      <c r="AI821" s="343"/>
      <c r="AJ821" s="343"/>
      <c r="AK821" s="343"/>
      <c r="AL821" s="343"/>
      <c r="AM821" s="343"/>
      <c r="AN821" s="343"/>
      <c r="AO821" s="343"/>
      <c r="AP821" s="343"/>
      <c r="AQ821" s="343"/>
      <c r="AR821" s="343"/>
      <c r="AS821" s="343"/>
      <c r="AT821" s="343"/>
      <c r="AU821" s="343"/>
      <c r="AV821" s="343"/>
      <c r="AW821" s="343"/>
      <c r="AX821" s="343"/>
      <c r="AY821" s="343"/>
      <c r="AZ821" s="343"/>
      <c r="BA821" s="343"/>
      <c r="BB821" s="343"/>
      <c r="BC821" s="343"/>
      <c r="BD821" s="343"/>
      <c r="BE821" s="475"/>
      <c r="BF821" s="475"/>
      <c r="BG821" s="475"/>
      <c r="BH821" s="475"/>
      <c r="BI821" s="475"/>
      <c r="BJ821" s="475"/>
      <c r="BK821" s="475"/>
      <c r="BL821" s="475"/>
      <c r="BM821" s="475"/>
      <c r="BN821" s="475"/>
      <c r="BO821" s="475"/>
      <c r="BP821" s="306"/>
      <c r="BQ821" s="496"/>
      <c r="BR821" s="496"/>
      <c r="BS821" s="496"/>
      <c r="BT821" s="496"/>
      <c r="BU821" s="496"/>
      <c r="BV821" s="496"/>
    </row>
    <row r="822" spans="1:74" s="52" customFormat="1" ht="12.75">
      <c r="A822" s="64">
        <v>2996.2204340404778</v>
      </c>
      <c r="B822" s="46" t="s">
        <v>320</v>
      </c>
      <c r="C822" s="47" t="s">
        <v>327</v>
      </c>
      <c r="D822" s="48">
        <v>112.03</v>
      </c>
      <c r="E822" s="49">
        <v>39.534599999999998</v>
      </c>
      <c r="F822" s="49">
        <v>4.8599999999999997E-2</v>
      </c>
      <c r="G822" s="49">
        <v>15.8195</v>
      </c>
      <c r="H822" s="49">
        <v>0.32669999999999999</v>
      </c>
      <c r="I822" s="49">
        <v>0.20100000000000001</v>
      </c>
      <c r="J822" s="49">
        <v>44.966999999999999</v>
      </c>
      <c r="K822" s="49">
        <v>0.2366</v>
      </c>
      <c r="L822" s="49">
        <v>101.134</v>
      </c>
      <c r="M822" s="47"/>
      <c r="N822" s="50">
        <v>0.98752688554189649</v>
      </c>
      <c r="O822" s="50">
        <v>9.5980556446363142E-4</v>
      </c>
      <c r="P822" s="50">
        <v>0.33046108613047598</v>
      </c>
      <c r="Q822" s="50">
        <v>6.5639400510493339E-3</v>
      </c>
      <c r="R822" s="50">
        <v>4.2525886500467602E-3</v>
      </c>
      <c r="S822" s="50">
        <v>1.6744571527667964</v>
      </c>
      <c r="T822" s="50">
        <v>6.3320446244479441E-3</v>
      </c>
      <c r="U822" s="50">
        <v>3.0105535033291768</v>
      </c>
      <c r="V822" s="51">
        <v>83.517478183437859</v>
      </c>
      <c r="X822" s="47" t="s">
        <v>1687</v>
      </c>
      <c r="Y822" s="47" t="s">
        <v>1687</v>
      </c>
      <c r="Z822" s="47" t="s">
        <v>1687</v>
      </c>
      <c r="AA822" s="47" t="s">
        <v>1687</v>
      </c>
      <c r="AB822" s="47" t="s">
        <v>1687</v>
      </c>
      <c r="AC822" s="47" t="s">
        <v>1687</v>
      </c>
      <c r="AD822" s="47" t="s">
        <v>1687</v>
      </c>
      <c r="AE822" s="312"/>
      <c r="AF822" s="465" t="s">
        <v>1755</v>
      </c>
      <c r="AG822" s="343">
        <v>40</v>
      </c>
      <c r="AH822" s="343">
        <v>15</v>
      </c>
      <c r="AI822" s="343"/>
      <c r="AJ822" s="343"/>
      <c r="AK822" s="343"/>
      <c r="AL822" s="343"/>
      <c r="AM822" s="343"/>
      <c r="AN822" s="343"/>
      <c r="AO822" s="343"/>
      <c r="AP822" s="343"/>
      <c r="AQ822" s="343"/>
      <c r="AR822" s="343"/>
      <c r="AS822" s="343"/>
      <c r="AT822" s="343"/>
      <c r="AU822" s="343"/>
      <c r="AV822" s="343"/>
      <c r="AW822" s="343"/>
      <c r="AX822" s="343"/>
      <c r="AY822" s="343"/>
      <c r="AZ822" s="343"/>
      <c r="BA822" s="343"/>
      <c r="BB822" s="343"/>
      <c r="BC822" s="343"/>
      <c r="BD822" s="343"/>
      <c r="BE822" s="475"/>
      <c r="BF822" s="475"/>
      <c r="BG822" s="475"/>
      <c r="BH822" s="475"/>
      <c r="BI822" s="475"/>
      <c r="BJ822" s="475"/>
      <c r="BK822" s="475"/>
      <c r="BL822" s="475"/>
      <c r="BM822" s="475"/>
      <c r="BN822" s="475"/>
      <c r="BO822" s="475"/>
      <c r="BP822" s="306"/>
      <c r="BQ822" s="496"/>
      <c r="BR822" s="496"/>
      <c r="BS822" s="496"/>
      <c r="BT822" s="496"/>
      <c r="BU822" s="496"/>
      <c r="BV822" s="496"/>
    </row>
    <row r="823" spans="1:74" s="52" customFormat="1" ht="12.75">
      <c r="A823" s="64">
        <v>2996.2204340404778</v>
      </c>
      <c r="B823" s="46" t="s">
        <v>320</v>
      </c>
      <c r="C823" s="47" t="s">
        <v>327</v>
      </c>
      <c r="D823" s="48">
        <v>116.03</v>
      </c>
      <c r="E823" s="49">
        <v>39.436799999999998</v>
      </c>
      <c r="F823" s="49">
        <v>3.6200000000000003E-2</v>
      </c>
      <c r="G823" s="49">
        <v>15.731199999999999</v>
      </c>
      <c r="H823" s="49">
        <v>0.3861</v>
      </c>
      <c r="I823" s="49">
        <v>0.216</v>
      </c>
      <c r="J823" s="49">
        <v>44.907600000000002</v>
      </c>
      <c r="K823" s="49">
        <v>0.26040000000000002</v>
      </c>
      <c r="L823" s="49">
        <v>100.9743</v>
      </c>
      <c r="M823" s="47"/>
      <c r="N823" s="50">
        <v>0.9869416825075249</v>
      </c>
      <c r="O823" s="50">
        <v>7.1626513019236795E-4</v>
      </c>
      <c r="P823" s="50">
        <v>0.32923626782069343</v>
      </c>
      <c r="Q823" s="50">
        <v>7.7720129829067994E-3</v>
      </c>
      <c r="R823" s="50">
        <v>4.5785642589146859E-3</v>
      </c>
      <c r="S823" s="50">
        <v>1.675398856170446</v>
      </c>
      <c r="T823" s="50">
        <v>6.9821383614118377E-3</v>
      </c>
      <c r="U823" s="50">
        <v>3.0116257872320902</v>
      </c>
      <c r="V823" s="51">
        <v>83.576249668558205</v>
      </c>
      <c r="X823" s="47" t="s">
        <v>1687</v>
      </c>
      <c r="Y823" s="47" t="s">
        <v>1687</v>
      </c>
      <c r="Z823" s="47" t="s">
        <v>1687</v>
      </c>
      <c r="AA823" s="47" t="s">
        <v>1687</v>
      </c>
      <c r="AB823" s="47" t="s">
        <v>1687</v>
      </c>
      <c r="AC823" s="47" t="s">
        <v>1687</v>
      </c>
      <c r="AD823" s="47" t="s">
        <v>1687</v>
      </c>
      <c r="AE823" s="312"/>
      <c r="AF823" s="465" t="s">
        <v>1755</v>
      </c>
      <c r="AG823" s="343">
        <v>40</v>
      </c>
      <c r="AH823" s="343">
        <v>15</v>
      </c>
      <c r="AI823" s="343"/>
      <c r="AJ823" s="343"/>
      <c r="AK823" s="343"/>
      <c r="AL823" s="343"/>
      <c r="AM823" s="343"/>
      <c r="AN823" s="343"/>
      <c r="AO823" s="343"/>
      <c r="AP823" s="343"/>
      <c r="AQ823" s="343"/>
      <c r="AR823" s="343"/>
      <c r="AS823" s="343"/>
      <c r="AT823" s="343"/>
      <c r="AU823" s="343"/>
      <c r="AV823" s="343"/>
      <c r="AW823" s="343"/>
      <c r="AX823" s="343"/>
      <c r="AY823" s="343"/>
      <c r="AZ823" s="343"/>
      <c r="BA823" s="343"/>
      <c r="BB823" s="343"/>
      <c r="BC823" s="343"/>
      <c r="BD823" s="343"/>
      <c r="BE823" s="475"/>
      <c r="BF823" s="475"/>
      <c r="BG823" s="475"/>
      <c r="BH823" s="475"/>
      <c r="BI823" s="475"/>
      <c r="BJ823" s="475"/>
      <c r="BK823" s="475"/>
      <c r="BL823" s="475"/>
      <c r="BM823" s="475"/>
      <c r="BN823" s="475"/>
      <c r="BO823" s="475"/>
      <c r="BP823" s="306"/>
      <c r="BQ823" s="496"/>
      <c r="BR823" s="496"/>
      <c r="BS823" s="496"/>
      <c r="BT823" s="496"/>
      <c r="BU823" s="496"/>
      <c r="BV823" s="496"/>
    </row>
    <row r="824" spans="1:74" s="52" customFormat="1" ht="12.75">
      <c r="A824" s="64">
        <v>2996.2204340404778</v>
      </c>
      <c r="B824" s="46" t="s">
        <v>320</v>
      </c>
      <c r="C824" s="47" t="s">
        <v>327</v>
      </c>
      <c r="D824" s="48">
        <v>120.04</v>
      </c>
      <c r="E824" s="49">
        <v>39.344799999999999</v>
      </c>
      <c r="F824" s="49">
        <v>2.0400000000000001E-2</v>
      </c>
      <c r="G824" s="49">
        <v>15.7117</v>
      </c>
      <c r="H824" s="49">
        <v>0.3221</v>
      </c>
      <c r="I824" s="49">
        <v>0.1953</v>
      </c>
      <c r="J824" s="49">
        <v>44.649500000000003</v>
      </c>
      <c r="K824" s="49">
        <v>0.2321</v>
      </c>
      <c r="L824" s="49">
        <v>100.47590000000001</v>
      </c>
      <c r="M824" s="47"/>
      <c r="N824" s="50">
        <v>0.98910653634209533</v>
      </c>
      <c r="O824" s="50">
        <v>4.0547241366457805E-4</v>
      </c>
      <c r="P824" s="50">
        <v>0.33032002436917729</v>
      </c>
      <c r="Q824" s="50">
        <v>6.5131390039301308E-3</v>
      </c>
      <c r="R824" s="50">
        <v>4.1585670899761647E-3</v>
      </c>
      <c r="S824" s="50">
        <v>1.6733272179705621</v>
      </c>
      <c r="T824" s="50">
        <v>6.251561641169863E-3</v>
      </c>
      <c r="U824" s="50">
        <v>3.0100825188305755</v>
      </c>
      <c r="V824" s="51">
        <v>83.514062885468334</v>
      </c>
      <c r="X824" s="47" t="s">
        <v>1687</v>
      </c>
      <c r="Y824" s="47" t="s">
        <v>1687</v>
      </c>
      <c r="Z824" s="47" t="s">
        <v>1687</v>
      </c>
      <c r="AA824" s="47" t="s">
        <v>1687</v>
      </c>
      <c r="AB824" s="47" t="s">
        <v>1687</v>
      </c>
      <c r="AC824" s="47" t="s">
        <v>1687</v>
      </c>
      <c r="AD824" s="47" t="s">
        <v>1687</v>
      </c>
      <c r="AE824" s="312"/>
      <c r="AF824" s="465" t="s">
        <v>1755</v>
      </c>
      <c r="AG824" s="343">
        <v>40</v>
      </c>
      <c r="AH824" s="343">
        <v>15</v>
      </c>
      <c r="AI824" s="343"/>
      <c r="AJ824" s="343"/>
      <c r="AK824" s="343"/>
      <c r="AL824" s="343"/>
      <c r="AM824" s="343"/>
      <c r="AN824" s="343"/>
      <c r="AO824" s="343"/>
      <c r="AP824" s="343"/>
      <c r="AQ824" s="343"/>
      <c r="AR824" s="343"/>
      <c r="AS824" s="343"/>
      <c r="AT824" s="343"/>
      <c r="AU824" s="343"/>
      <c r="AV824" s="343"/>
      <c r="AW824" s="343"/>
      <c r="AX824" s="343"/>
      <c r="AY824" s="343"/>
      <c r="AZ824" s="343"/>
      <c r="BA824" s="343"/>
      <c r="BB824" s="343"/>
      <c r="BC824" s="343"/>
      <c r="BD824" s="343"/>
      <c r="BE824" s="475"/>
      <c r="BF824" s="475"/>
      <c r="BG824" s="475"/>
      <c r="BH824" s="475"/>
      <c r="BI824" s="475"/>
      <c r="BJ824" s="475"/>
      <c r="BK824" s="475"/>
      <c r="BL824" s="475"/>
      <c r="BM824" s="475"/>
      <c r="BN824" s="475"/>
      <c r="BO824" s="475"/>
      <c r="BP824" s="306"/>
      <c r="BQ824" s="496"/>
      <c r="BR824" s="496"/>
      <c r="BS824" s="496"/>
      <c r="BT824" s="496"/>
      <c r="BU824" s="496"/>
      <c r="BV824" s="496"/>
    </row>
    <row r="825" spans="1:74" s="52" customFormat="1" ht="12.75">
      <c r="A825" s="64">
        <v>2996.2204340404778</v>
      </c>
      <c r="B825" s="46" t="s">
        <v>320</v>
      </c>
      <c r="C825" s="47" t="s">
        <v>327</v>
      </c>
      <c r="D825" s="48">
        <v>124.04</v>
      </c>
      <c r="E825" s="49">
        <v>39.3765</v>
      </c>
      <c r="F825" s="49">
        <v>2.5600000000000001E-2</v>
      </c>
      <c r="G825" s="49">
        <v>15.3879</v>
      </c>
      <c r="H825" s="49">
        <v>0.36840000000000001</v>
      </c>
      <c r="I825" s="49">
        <v>0.22009999999999999</v>
      </c>
      <c r="J825" s="49">
        <v>44.684600000000003</v>
      </c>
      <c r="K825" s="49">
        <v>0.24529999999999999</v>
      </c>
      <c r="L825" s="49">
        <v>100.30840000000001</v>
      </c>
      <c r="M825" s="47"/>
      <c r="N825" s="50">
        <v>0.99034126896376096</v>
      </c>
      <c r="O825" s="50">
        <v>5.0905317023900712E-4</v>
      </c>
      <c r="P825" s="50">
        <v>0.32365559231542823</v>
      </c>
      <c r="Q825" s="50">
        <v>7.4526595088944755E-3</v>
      </c>
      <c r="R825" s="50">
        <v>4.6887118969377202E-3</v>
      </c>
      <c r="S825" s="50">
        <v>1.6753833159759524</v>
      </c>
      <c r="T825" s="50">
        <v>6.6100228645489204E-3</v>
      </c>
      <c r="U825" s="50">
        <v>3.0086406246957615</v>
      </c>
      <c r="V825" s="51">
        <v>83.809440077779001</v>
      </c>
      <c r="X825" s="47" t="s">
        <v>1687</v>
      </c>
      <c r="Y825" s="47" t="s">
        <v>1687</v>
      </c>
      <c r="Z825" s="47" t="s">
        <v>1687</v>
      </c>
      <c r="AA825" s="47" t="s">
        <v>1687</v>
      </c>
      <c r="AB825" s="47" t="s">
        <v>1687</v>
      </c>
      <c r="AC825" s="47" t="s">
        <v>1687</v>
      </c>
      <c r="AD825" s="47" t="s">
        <v>1687</v>
      </c>
      <c r="AE825" s="312"/>
      <c r="AF825" s="465" t="s">
        <v>1755</v>
      </c>
      <c r="AG825" s="343">
        <v>40</v>
      </c>
      <c r="AH825" s="343">
        <v>15</v>
      </c>
      <c r="AI825" s="343"/>
      <c r="AJ825" s="343"/>
      <c r="AK825" s="343"/>
      <c r="AL825" s="343"/>
      <c r="AM825" s="343"/>
      <c r="AN825" s="343"/>
      <c r="AO825" s="343"/>
      <c r="AP825" s="343"/>
      <c r="AQ825" s="343"/>
      <c r="AR825" s="343"/>
      <c r="AS825" s="343"/>
      <c r="AT825" s="343"/>
      <c r="AU825" s="343"/>
      <c r="AV825" s="343"/>
      <c r="AW825" s="343"/>
      <c r="AX825" s="343"/>
      <c r="AY825" s="343"/>
      <c r="AZ825" s="343"/>
      <c r="BA825" s="343"/>
      <c r="BB825" s="343"/>
      <c r="BC825" s="343"/>
      <c r="BD825" s="343"/>
      <c r="BE825" s="475"/>
      <c r="BF825" s="475"/>
      <c r="BG825" s="475"/>
      <c r="BH825" s="475"/>
      <c r="BI825" s="475"/>
      <c r="BJ825" s="475"/>
      <c r="BK825" s="475"/>
      <c r="BL825" s="475"/>
      <c r="BM825" s="475"/>
      <c r="BN825" s="475"/>
      <c r="BO825" s="475"/>
      <c r="BP825" s="306"/>
      <c r="BQ825" s="496"/>
      <c r="BR825" s="496"/>
      <c r="BS825" s="496"/>
      <c r="BT825" s="496"/>
      <c r="BU825" s="496"/>
      <c r="BV825" s="496"/>
    </row>
    <row r="826" spans="1:74" s="52" customFormat="1" ht="12.75">
      <c r="A826" s="64">
        <v>2996.2204340404778</v>
      </c>
      <c r="B826" s="46" t="s">
        <v>320</v>
      </c>
      <c r="C826" s="47" t="s">
        <v>327</v>
      </c>
      <c r="D826" s="48">
        <v>128.04</v>
      </c>
      <c r="E826" s="49">
        <v>39.364800000000002</v>
      </c>
      <c r="F826" s="49">
        <v>4.8800000000000003E-2</v>
      </c>
      <c r="G826" s="49">
        <v>15.612500000000001</v>
      </c>
      <c r="H826" s="49">
        <v>0.31740000000000002</v>
      </c>
      <c r="I826" s="49">
        <v>0.22289999999999999</v>
      </c>
      <c r="J826" s="49">
        <v>44.8917</v>
      </c>
      <c r="K826" s="49">
        <v>0.2576</v>
      </c>
      <c r="L826" s="49">
        <v>100.7157</v>
      </c>
      <c r="M826" s="47"/>
      <c r="N826" s="50">
        <v>0.98692738270801261</v>
      </c>
      <c r="O826" s="50">
        <v>9.6732494339803795E-4</v>
      </c>
      <c r="P826" s="50">
        <v>0.32734491197957727</v>
      </c>
      <c r="Q826" s="50">
        <v>6.4007072512842845E-3</v>
      </c>
      <c r="R826" s="50">
        <v>4.7333972840737882E-3</v>
      </c>
      <c r="S826" s="50">
        <v>1.6778446485653387</v>
      </c>
      <c r="T826" s="50">
        <v>6.9195946735068582E-3</v>
      </c>
      <c r="U826" s="50">
        <v>3.0111379674051912</v>
      </c>
      <c r="V826" s="51">
        <v>83.675113893440553</v>
      </c>
      <c r="X826" s="47" t="s">
        <v>1687</v>
      </c>
      <c r="Y826" s="47" t="s">
        <v>1687</v>
      </c>
      <c r="Z826" s="47" t="s">
        <v>1687</v>
      </c>
      <c r="AA826" s="47" t="s">
        <v>1687</v>
      </c>
      <c r="AB826" s="47" t="s">
        <v>1687</v>
      </c>
      <c r="AC826" s="47" t="s">
        <v>1687</v>
      </c>
      <c r="AD826" s="47" t="s">
        <v>1687</v>
      </c>
      <c r="AE826" s="312"/>
      <c r="AF826" s="465" t="s">
        <v>1755</v>
      </c>
      <c r="AG826" s="343">
        <v>40</v>
      </c>
      <c r="AH826" s="343">
        <v>15</v>
      </c>
      <c r="AI826" s="343"/>
      <c r="AJ826" s="343"/>
      <c r="AK826" s="343"/>
      <c r="AL826" s="343"/>
      <c r="AM826" s="343"/>
      <c r="AN826" s="343"/>
      <c r="AO826" s="343"/>
      <c r="AP826" s="343"/>
      <c r="AQ826" s="343"/>
      <c r="AR826" s="343"/>
      <c r="AS826" s="343"/>
      <c r="AT826" s="343"/>
      <c r="AU826" s="343"/>
      <c r="AV826" s="343"/>
      <c r="AW826" s="343"/>
      <c r="AX826" s="343"/>
      <c r="AY826" s="343"/>
      <c r="AZ826" s="343"/>
      <c r="BA826" s="343"/>
      <c r="BB826" s="343"/>
      <c r="BC826" s="343"/>
      <c r="BD826" s="343"/>
      <c r="BE826" s="475"/>
      <c r="BF826" s="475"/>
      <c r="BG826" s="475"/>
      <c r="BH826" s="475"/>
      <c r="BI826" s="475"/>
      <c r="BJ826" s="475"/>
      <c r="BK826" s="475"/>
      <c r="BL826" s="475"/>
      <c r="BM826" s="475"/>
      <c r="BN826" s="475"/>
      <c r="BO826" s="475"/>
      <c r="BP826" s="306"/>
      <c r="BQ826" s="496"/>
      <c r="BR826" s="496"/>
      <c r="BS826" s="496"/>
      <c r="BT826" s="496"/>
      <c r="BU826" s="496"/>
      <c r="BV826" s="496"/>
    </row>
    <row r="827" spans="1:74" s="52" customFormat="1" ht="12.75">
      <c r="A827" s="64">
        <v>2996.2204340404778</v>
      </c>
      <c r="B827" s="46" t="s">
        <v>320</v>
      </c>
      <c r="C827" s="47" t="s">
        <v>327</v>
      </c>
      <c r="D827" s="48">
        <v>132.05000000000001</v>
      </c>
      <c r="E827" s="49">
        <v>39.237900000000003</v>
      </c>
      <c r="F827" s="49">
        <v>2.7799999999999998E-2</v>
      </c>
      <c r="G827" s="49">
        <v>15.8233</v>
      </c>
      <c r="H827" s="49">
        <v>0.36530000000000001</v>
      </c>
      <c r="I827" s="49">
        <v>0.20380000000000001</v>
      </c>
      <c r="J827" s="49">
        <v>44.770400000000002</v>
      </c>
      <c r="K827" s="49">
        <v>0.24429999999999999</v>
      </c>
      <c r="L827" s="49">
        <v>100.6728</v>
      </c>
      <c r="M827" s="47"/>
      <c r="N827" s="50">
        <v>0.98559940740459617</v>
      </c>
      <c r="O827" s="50">
        <v>5.5209636614288475E-4</v>
      </c>
      <c r="P827" s="50">
        <v>0.332389834913219</v>
      </c>
      <c r="Q827" s="50">
        <v>7.38054176680624E-3</v>
      </c>
      <c r="R827" s="50">
        <v>4.3359533054307085E-3</v>
      </c>
      <c r="S827" s="50">
        <v>1.6764638683608568</v>
      </c>
      <c r="T827" s="50">
        <v>6.5746977460661915E-3</v>
      </c>
      <c r="U827" s="50">
        <v>3.0132963998631181</v>
      </c>
      <c r="V827" s="51">
        <v>83.453756021581754</v>
      </c>
      <c r="X827" s="47" t="s">
        <v>1687</v>
      </c>
      <c r="Y827" s="47" t="s">
        <v>1687</v>
      </c>
      <c r="Z827" s="47" t="s">
        <v>1687</v>
      </c>
      <c r="AA827" s="47" t="s">
        <v>1687</v>
      </c>
      <c r="AB827" s="47" t="s">
        <v>1687</v>
      </c>
      <c r="AC827" s="47" t="s">
        <v>1687</v>
      </c>
      <c r="AD827" s="47" t="s">
        <v>1687</v>
      </c>
      <c r="AE827" s="312"/>
      <c r="AF827" s="465" t="s">
        <v>1755</v>
      </c>
      <c r="AG827" s="343">
        <v>40</v>
      </c>
      <c r="AH827" s="343">
        <v>15</v>
      </c>
      <c r="AI827" s="343"/>
      <c r="AJ827" s="343"/>
      <c r="AK827" s="343"/>
      <c r="AL827" s="343"/>
      <c r="AM827" s="343"/>
      <c r="AN827" s="343"/>
      <c r="AO827" s="343"/>
      <c r="AP827" s="343"/>
      <c r="AQ827" s="343"/>
      <c r="AR827" s="343"/>
      <c r="AS827" s="343"/>
      <c r="AT827" s="343"/>
      <c r="AU827" s="343"/>
      <c r="AV827" s="343"/>
      <c r="AW827" s="343"/>
      <c r="AX827" s="343"/>
      <c r="AY827" s="343"/>
      <c r="AZ827" s="343"/>
      <c r="BA827" s="343"/>
      <c r="BB827" s="343"/>
      <c r="BC827" s="343"/>
      <c r="BD827" s="343"/>
      <c r="BE827" s="475"/>
      <c r="BF827" s="475"/>
      <c r="BG827" s="475"/>
      <c r="BH827" s="475"/>
      <c r="BI827" s="475"/>
      <c r="BJ827" s="475"/>
      <c r="BK827" s="475"/>
      <c r="BL827" s="475"/>
      <c r="BM827" s="475"/>
      <c r="BN827" s="475"/>
      <c r="BO827" s="475"/>
      <c r="BP827" s="306"/>
      <c r="BQ827" s="496"/>
      <c r="BR827" s="496"/>
      <c r="BS827" s="496"/>
      <c r="BT827" s="496"/>
      <c r="BU827" s="496"/>
      <c r="BV827" s="496"/>
    </row>
    <row r="828" spans="1:74" s="52" customFormat="1" ht="12.75">
      <c r="A828" s="38"/>
      <c r="B828" s="46"/>
      <c r="C828" s="47"/>
      <c r="D828" s="48"/>
      <c r="E828" s="49"/>
      <c r="F828" s="49"/>
      <c r="G828" s="49"/>
      <c r="H828" s="49"/>
      <c r="I828" s="49"/>
      <c r="J828" s="49"/>
      <c r="K828" s="49"/>
      <c r="L828" s="49"/>
      <c r="M828" s="47"/>
      <c r="N828" s="50"/>
      <c r="O828" s="50"/>
      <c r="P828" s="50"/>
      <c r="Q828" s="50"/>
      <c r="R828" s="50"/>
      <c r="S828" s="50"/>
      <c r="T828" s="50"/>
      <c r="U828" s="50"/>
      <c r="V828" s="51"/>
      <c r="AE828" s="312"/>
      <c r="AF828" s="312"/>
      <c r="AG828" s="312"/>
      <c r="AH828" s="312"/>
      <c r="AI828" s="312"/>
      <c r="AJ828" s="312"/>
      <c r="AK828" s="312"/>
      <c r="AL828" s="312"/>
      <c r="AM828" s="312"/>
      <c r="AN828" s="312"/>
      <c r="AO828" s="312"/>
      <c r="AP828" s="312"/>
      <c r="AQ828" s="312"/>
      <c r="AR828" s="312"/>
      <c r="AS828" s="312"/>
      <c r="AT828" s="312"/>
      <c r="AU828" s="312"/>
      <c r="AV828" s="312"/>
      <c r="AW828" s="312"/>
      <c r="AX828" s="312"/>
      <c r="AY828" s="312"/>
      <c r="AZ828" s="312"/>
      <c r="BA828" s="312"/>
      <c r="BB828" s="312"/>
      <c r="BC828" s="312"/>
      <c r="BD828" s="312"/>
      <c r="BE828" s="306"/>
      <c r="BF828" s="306"/>
      <c r="BG828" s="306"/>
      <c r="BH828" s="306"/>
      <c r="BI828" s="306"/>
      <c r="BJ828" s="306"/>
      <c r="BK828" s="306"/>
      <c r="BL828" s="306"/>
      <c r="BM828" s="306"/>
      <c r="BN828" s="306"/>
      <c r="BO828" s="306"/>
      <c r="BP828" s="306"/>
      <c r="BQ828" s="496"/>
      <c r="BR828" s="496"/>
      <c r="BS828" s="496"/>
      <c r="BT828" s="496"/>
      <c r="BU828" s="496"/>
      <c r="BV828" s="496"/>
    </row>
    <row r="829" spans="1:74" s="52" customFormat="1" ht="12.75">
      <c r="A829" s="64">
        <v>2996.2204340404778</v>
      </c>
      <c r="B829" s="46" t="s">
        <v>320</v>
      </c>
      <c r="C829" s="47" t="s">
        <v>306</v>
      </c>
      <c r="D829" s="48">
        <v>0</v>
      </c>
      <c r="E829" s="49">
        <v>39.994610000000002</v>
      </c>
      <c r="F829" s="49">
        <v>8.14E-2</v>
      </c>
      <c r="G829" s="49">
        <v>12.97878</v>
      </c>
      <c r="H829" s="49">
        <v>0.33989999999999998</v>
      </c>
      <c r="I829" s="49">
        <v>0.1923</v>
      </c>
      <c r="J829" s="49">
        <v>46.722839999999998</v>
      </c>
      <c r="K829" s="49">
        <v>0.24540000000000001</v>
      </c>
      <c r="L829" s="49">
        <v>100.55523000000001</v>
      </c>
      <c r="M829" s="47"/>
      <c r="N829" s="50">
        <v>0.99126498829900722</v>
      </c>
      <c r="O829" s="50">
        <v>1.5951007558292476E-3</v>
      </c>
      <c r="P829" s="50">
        <v>0.26901603399523605</v>
      </c>
      <c r="Q829" s="50">
        <v>6.7761554088678674E-3</v>
      </c>
      <c r="R829" s="50">
        <v>4.036949571308031E-3</v>
      </c>
      <c r="S829" s="50">
        <v>1.7263389905222701</v>
      </c>
      <c r="T829" s="50">
        <v>6.5165916368154497E-3</v>
      </c>
      <c r="U829" s="50">
        <v>3.0055448101893338</v>
      </c>
      <c r="V829" s="51">
        <v>86.517886256342464</v>
      </c>
      <c r="X829" s="49">
        <v>0.26</v>
      </c>
      <c r="Y829" s="49">
        <v>24.24</v>
      </c>
      <c r="Z829" s="49">
        <v>0.64</v>
      </c>
      <c r="AA829" s="49">
        <v>5.57</v>
      </c>
      <c r="AB829" s="49">
        <v>11.61</v>
      </c>
      <c r="AC829" s="49">
        <v>0.25</v>
      </c>
      <c r="AD829" s="49">
        <v>2.2999999999999998</v>
      </c>
      <c r="AE829" s="312"/>
      <c r="AF829" s="465" t="s">
        <v>1749</v>
      </c>
      <c r="AG829" s="343">
        <v>30</v>
      </c>
      <c r="AH829" s="343">
        <v>15</v>
      </c>
      <c r="AI829" s="343"/>
      <c r="AJ829" s="343"/>
      <c r="AK829" s="343"/>
      <c r="AL829" s="343"/>
      <c r="AM829" s="343"/>
      <c r="AN829" s="343"/>
      <c r="AO829" s="343"/>
      <c r="AP829" s="343"/>
      <c r="AQ829" s="343"/>
      <c r="AR829" s="343"/>
      <c r="AS829" s="343"/>
      <c r="AT829" s="343"/>
      <c r="AU829" s="343"/>
      <c r="AV829" s="343"/>
      <c r="AW829" s="343"/>
      <c r="AX829" s="343"/>
      <c r="AY829" s="343"/>
      <c r="AZ829" s="343"/>
      <c r="BA829" s="343"/>
      <c r="BB829" s="343"/>
      <c r="BC829" s="343"/>
      <c r="BD829" s="343"/>
      <c r="BE829" s="475"/>
      <c r="BF829" s="475"/>
      <c r="BG829" s="475"/>
      <c r="BH829" s="475"/>
      <c r="BI829" s="475"/>
      <c r="BJ829" s="475"/>
      <c r="BK829" s="475"/>
      <c r="BL829" s="475"/>
      <c r="BM829" s="475"/>
      <c r="BN829" s="475"/>
      <c r="BO829" s="475"/>
      <c r="BP829" s="306"/>
      <c r="BQ829" s="496"/>
      <c r="BR829" s="496"/>
      <c r="BS829" s="496"/>
      <c r="BT829" s="496"/>
      <c r="BU829" s="496"/>
      <c r="BV829" s="496"/>
    </row>
    <row r="830" spans="1:74" s="52" customFormat="1" ht="12.75">
      <c r="A830" s="64">
        <v>2996.2204340404778</v>
      </c>
      <c r="B830" s="46" t="s">
        <v>320</v>
      </c>
      <c r="C830" s="47" t="s">
        <v>306</v>
      </c>
      <c r="D830" s="48">
        <v>7.0044628630609793</v>
      </c>
      <c r="E830" s="49">
        <v>39.95391</v>
      </c>
      <c r="F830" s="49">
        <v>6.6199999999999995E-2</v>
      </c>
      <c r="G830" s="49">
        <v>12.788349999999999</v>
      </c>
      <c r="H830" s="49">
        <v>0.33560000000000001</v>
      </c>
      <c r="I830" s="49">
        <v>0.15690000000000001</v>
      </c>
      <c r="J830" s="49">
        <v>46.692619999999998</v>
      </c>
      <c r="K830" s="49">
        <v>0.2374</v>
      </c>
      <c r="L830" s="49">
        <v>100.23098</v>
      </c>
      <c r="M830" s="47"/>
      <c r="N830" s="50">
        <v>0.99249333974299569</v>
      </c>
      <c r="O830" s="50">
        <v>1.3001747230198301E-3</v>
      </c>
      <c r="P830" s="50">
        <v>0.26566774037293639</v>
      </c>
      <c r="Q830" s="50">
        <v>6.7055461929142234E-3</v>
      </c>
      <c r="R830" s="50">
        <v>3.3012392262778737E-3</v>
      </c>
      <c r="S830" s="50">
        <v>1.7291198769577949</v>
      </c>
      <c r="T830" s="50">
        <v>6.3183935950256315E-3</v>
      </c>
      <c r="U830" s="50">
        <v>3.0049063108109646</v>
      </c>
      <c r="V830" s="51">
        <v>86.681903473592243</v>
      </c>
      <c r="X830" s="49">
        <v>0.26</v>
      </c>
      <c r="Y830" s="49">
        <v>29.94</v>
      </c>
      <c r="Z830" s="49">
        <v>0.64</v>
      </c>
      <c r="AA830" s="49">
        <v>5.65</v>
      </c>
      <c r="AB830" s="49">
        <v>13.61</v>
      </c>
      <c r="AC830" s="49">
        <v>0.24</v>
      </c>
      <c r="AD830" s="49">
        <v>2.35</v>
      </c>
      <c r="AE830" s="312"/>
      <c r="AF830" s="465" t="s">
        <v>1749</v>
      </c>
      <c r="AG830" s="343">
        <v>30</v>
      </c>
      <c r="AH830" s="343">
        <v>15</v>
      </c>
      <c r="AI830" s="343"/>
      <c r="AJ830" s="343"/>
      <c r="AK830" s="343"/>
      <c r="AL830" s="343"/>
      <c r="AM830" s="343"/>
      <c r="AN830" s="343"/>
      <c r="AO830" s="343"/>
      <c r="AP830" s="343"/>
      <c r="AQ830" s="343"/>
      <c r="AR830" s="343"/>
      <c r="AS830" s="343"/>
      <c r="AT830" s="343"/>
      <c r="AU830" s="343"/>
      <c r="AV830" s="343"/>
      <c r="AW830" s="343"/>
      <c r="AX830" s="343"/>
      <c r="AY830" s="343"/>
      <c r="AZ830" s="343"/>
      <c r="BA830" s="343"/>
      <c r="BB830" s="343"/>
      <c r="BC830" s="343"/>
      <c r="BD830" s="343"/>
      <c r="BE830" s="475"/>
      <c r="BF830" s="475"/>
      <c r="BG830" s="475"/>
      <c r="BH830" s="475"/>
      <c r="BI830" s="475"/>
      <c r="BJ830" s="475"/>
      <c r="BK830" s="475"/>
      <c r="BL830" s="475"/>
      <c r="BM830" s="475"/>
      <c r="BN830" s="475"/>
      <c r="BO830" s="475"/>
      <c r="BP830" s="306"/>
      <c r="BQ830" s="496"/>
      <c r="BR830" s="496"/>
      <c r="BS830" s="496"/>
      <c r="BT830" s="496"/>
      <c r="BU830" s="496"/>
      <c r="BV830" s="496"/>
    </row>
    <row r="831" spans="1:74" s="52" customFormat="1" ht="12.75">
      <c r="A831" s="64">
        <v>2996.2204340404778</v>
      </c>
      <c r="B831" s="46" t="s">
        <v>320</v>
      </c>
      <c r="C831" s="47" t="s">
        <v>306</v>
      </c>
      <c r="D831" s="48">
        <v>14.004462863060979</v>
      </c>
      <c r="E831" s="49">
        <v>39.93356</v>
      </c>
      <c r="F831" s="49">
        <v>5.96E-2</v>
      </c>
      <c r="G831" s="49">
        <v>12.65807</v>
      </c>
      <c r="H831" s="49">
        <v>0.35439999999999999</v>
      </c>
      <c r="I831" s="49">
        <v>0.2147</v>
      </c>
      <c r="J831" s="49">
        <v>46.884030000000003</v>
      </c>
      <c r="K831" s="49">
        <v>0.22700000000000001</v>
      </c>
      <c r="L831" s="49">
        <v>100.33136000000002</v>
      </c>
      <c r="M831" s="47"/>
      <c r="N831" s="50">
        <v>0.99092335053822123</v>
      </c>
      <c r="O831" s="50">
        <v>1.1692939666348684E-3</v>
      </c>
      <c r="P831" s="50">
        <v>0.26267910084916468</v>
      </c>
      <c r="Q831" s="50">
        <v>7.0735860258114742E-3</v>
      </c>
      <c r="R831" s="50">
        <v>4.5125270436576145E-3</v>
      </c>
      <c r="S831" s="50">
        <v>1.7343450882635614</v>
      </c>
      <c r="T831" s="50">
        <v>6.0351148414574309E-3</v>
      </c>
      <c r="U831" s="50">
        <v>3.0067380615285089</v>
      </c>
      <c r="V831" s="51">
        <v>86.846473754237678</v>
      </c>
      <c r="X831" s="49">
        <v>0.26</v>
      </c>
      <c r="Y831" s="49">
        <v>33.369999999999997</v>
      </c>
      <c r="Z831" s="49">
        <v>0.65</v>
      </c>
      <c r="AA831" s="49">
        <v>5.31</v>
      </c>
      <c r="AB831" s="49">
        <v>10.02</v>
      </c>
      <c r="AC831" s="49">
        <v>0.24</v>
      </c>
      <c r="AD831" s="49">
        <v>2.4300000000000002</v>
      </c>
      <c r="AE831" s="312"/>
      <c r="AF831" s="465" t="s">
        <v>1749</v>
      </c>
      <c r="AG831" s="343">
        <v>30</v>
      </c>
      <c r="AH831" s="343">
        <v>15</v>
      </c>
      <c r="AI831" s="343"/>
      <c r="AJ831" s="343"/>
      <c r="AK831" s="343"/>
      <c r="AL831" s="343"/>
      <c r="AM831" s="343"/>
      <c r="AN831" s="343"/>
      <c r="AO831" s="343"/>
      <c r="AP831" s="343"/>
      <c r="AQ831" s="343"/>
      <c r="AR831" s="343"/>
      <c r="AS831" s="343"/>
      <c r="AT831" s="343"/>
      <c r="AU831" s="343"/>
      <c r="AV831" s="343"/>
      <c r="AW831" s="343"/>
      <c r="AX831" s="343"/>
      <c r="AY831" s="343"/>
      <c r="AZ831" s="343"/>
      <c r="BA831" s="343"/>
      <c r="BB831" s="343"/>
      <c r="BC831" s="343"/>
      <c r="BD831" s="343"/>
      <c r="BE831" s="475"/>
      <c r="BF831" s="475"/>
      <c r="BG831" s="475"/>
      <c r="BH831" s="475"/>
      <c r="BI831" s="475"/>
      <c r="BJ831" s="475"/>
      <c r="BK831" s="475"/>
      <c r="BL831" s="475"/>
      <c r="BM831" s="475"/>
      <c r="BN831" s="475"/>
      <c r="BO831" s="475"/>
      <c r="BP831" s="306"/>
      <c r="BQ831" s="496"/>
      <c r="BR831" s="496"/>
      <c r="BS831" s="496"/>
      <c r="BT831" s="496"/>
      <c r="BU831" s="496"/>
      <c r="BV831" s="496"/>
    </row>
    <row r="832" spans="1:74" s="52" customFormat="1" ht="12.75">
      <c r="A832" s="64">
        <v>2996.2204340404778</v>
      </c>
      <c r="B832" s="46" t="s">
        <v>320</v>
      </c>
      <c r="C832" s="47" t="s">
        <v>306</v>
      </c>
      <c r="D832" s="48">
        <v>21.004462863060979</v>
      </c>
      <c r="E832" s="49">
        <v>40.249029999999998</v>
      </c>
      <c r="F832" s="49">
        <v>7.5899999999999995E-2</v>
      </c>
      <c r="G832" s="49">
        <v>12.617979999999999</v>
      </c>
      <c r="H832" s="49">
        <v>0.39300000000000002</v>
      </c>
      <c r="I832" s="49">
        <v>0.17510000000000001</v>
      </c>
      <c r="J832" s="49">
        <v>47.105649999999997</v>
      </c>
      <c r="K832" s="49">
        <v>0.22209999999999999</v>
      </c>
      <c r="L832" s="49">
        <v>100.83875999999999</v>
      </c>
      <c r="M832" s="47"/>
      <c r="N832" s="50">
        <v>0.99284660459499152</v>
      </c>
      <c r="O832" s="50">
        <v>1.4802801911525513E-3</v>
      </c>
      <c r="P832" s="50">
        <v>0.26029903932089266</v>
      </c>
      <c r="Q832" s="50">
        <v>7.79763997197479E-3</v>
      </c>
      <c r="R832" s="50">
        <v>3.6584626187086901E-3</v>
      </c>
      <c r="S832" s="50">
        <v>1.7322408780500809</v>
      </c>
      <c r="T832" s="50">
        <v>5.8699302749023342E-3</v>
      </c>
      <c r="U832" s="50">
        <v>3.0041928350227032</v>
      </c>
      <c r="V832" s="51">
        <v>86.936319967715363</v>
      </c>
      <c r="X832" s="49">
        <v>0.26</v>
      </c>
      <c r="Y832" s="49">
        <v>26.16</v>
      </c>
      <c r="Z832" s="49">
        <v>0.65</v>
      </c>
      <c r="AA832" s="49">
        <v>4.88</v>
      </c>
      <c r="AB832" s="49">
        <v>12.25</v>
      </c>
      <c r="AC832" s="49">
        <v>0.24</v>
      </c>
      <c r="AD832" s="49">
        <v>2.48</v>
      </c>
      <c r="AE832" s="312"/>
      <c r="AF832" s="465" t="s">
        <v>1749</v>
      </c>
      <c r="AG832" s="343">
        <v>30</v>
      </c>
      <c r="AH832" s="343">
        <v>15</v>
      </c>
      <c r="AI832" s="343"/>
      <c r="AJ832" s="343"/>
      <c r="AK832" s="343"/>
      <c r="AL832" s="343"/>
      <c r="AM832" s="343"/>
      <c r="AN832" s="343"/>
      <c r="AO832" s="343"/>
      <c r="AP832" s="343"/>
      <c r="AQ832" s="343"/>
      <c r="AR832" s="343"/>
      <c r="AS832" s="343"/>
      <c r="AT832" s="343"/>
      <c r="AU832" s="343"/>
      <c r="AV832" s="343"/>
      <c r="AW832" s="343"/>
      <c r="AX832" s="343"/>
      <c r="AY832" s="343"/>
      <c r="AZ832" s="343"/>
      <c r="BA832" s="343"/>
      <c r="BB832" s="343"/>
      <c r="BC832" s="343"/>
      <c r="BD832" s="343"/>
      <c r="BE832" s="475"/>
      <c r="BF832" s="475"/>
      <c r="BG832" s="475"/>
      <c r="BH832" s="475"/>
      <c r="BI832" s="475"/>
      <c r="BJ832" s="475"/>
      <c r="BK832" s="475"/>
      <c r="BL832" s="475"/>
      <c r="BM832" s="475"/>
      <c r="BN832" s="475"/>
      <c r="BO832" s="475"/>
      <c r="BP832" s="306"/>
      <c r="BQ832" s="496"/>
      <c r="BR832" s="496"/>
      <c r="BS832" s="496"/>
      <c r="BT832" s="496"/>
      <c r="BU832" s="496"/>
      <c r="BV832" s="496"/>
    </row>
    <row r="833" spans="1:74" s="52" customFormat="1" ht="12.75">
      <c r="A833" s="64">
        <v>2996.2204340404778</v>
      </c>
      <c r="B833" s="46" t="s">
        <v>320</v>
      </c>
      <c r="C833" s="47" t="s">
        <v>306</v>
      </c>
      <c r="D833" s="48">
        <v>28.004462863060979</v>
      </c>
      <c r="E833" s="49">
        <v>40.106560000000002</v>
      </c>
      <c r="F833" s="49">
        <v>8.7800000000000003E-2</v>
      </c>
      <c r="G833" s="49">
        <v>12.32733</v>
      </c>
      <c r="H833" s="49">
        <v>0.32700000000000001</v>
      </c>
      <c r="I833" s="49">
        <v>0.16619999999999999</v>
      </c>
      <c r="J833" s="49">
        <v>47.135869999999997</v>
      </c>
      <c r="K833" s="49">
        <v>0.21629999999999999</v>
      </c>
      <c r="L833" s="49">
        <v>100.36706000000001</v>
      </c>
      <c r="M833" s="47"/>
      <c r="N833" s="50">
        <v>0.99252463873257291</v>
      </c>
      <c r="O833" s="50">
        <v>1.7178918294043725E-3</v>
      </c>
      <c r="P833" s="50">
        <v>0.2551237555159353</v>
      </c>
      <c r="Q833" s="50">
        <v>6.5090488092034776E-3</v>
      </c>
      <c r="R833" s="50">
        <v>3.483715187034019E-3</v>
      </c>
      <c r="S833" s="50">
        <v>1.738945440011517</v>
      </c>
      <c r="T833" s="50">
        <v>5.7350875229516887E-3</v>
      </c>
      <c r="U833" s="50">
        <v>3.0040395776086188</v>
      </c>
      <c r="V833" s="51">
        <v>87.205872489873528</v>
      </c>
      <c r="X833" s="49">
        <v>0.26</v>
      </c>
      <c r="Y833" s="49">
        <v>22.57</v>
      </c>
      <c r="Z833" s="49">
        <v>0.66</v>
      </c>
      <c r="AA833" s="49">
        <v>5.81</v>
      </c>
      <c r="AB833" s="49">
        <v>12.9</v>
      </c>
      <c r="AC833" s="49">
        <v>0.24</v>
      </c>
      <c r="AD833" s="49">
        <v>2.52</v>
      </c>
      <c r="AE833" s="312"/>
      <c r="AF833" s="465" t="s">
        <v>1749</v>
      </c>
      <c r="AG833" s="343">
        <v>30</v>
      </c>
      <c r="AH833" s="343">
        <v>15</v>
      </c>
      <c r="AI833" s="343"/>
      <c r="AJ833" s="343"/>
      <c r="AK833" s="343"/>
      <c r="AL833" s="343"/>
      <c r="AM833" s="343"/>
      <c r="AN833" s="343"/>
      <c r="AO833" s="343"/>
      <c r="AP833" s="343"/>
      <c r="AQ833" s="343"/>
      <c r="AR833" s="343"/>
      <c r="AS833" s="343"/>
      <c r="AT833" s="343"/>
      <c r="AU833" s="343"/>
      <c r="AV833" s="343"/>
      <c r="AW833" s="343"/>
      <c r="AX833" s="343"/>
      <c r="AY833" s="343"/>
      <c r="AZ833" s="343"/>
      <c r="BA833" s="343"/>
      <c r="BB833" s="343"/>
      <c r="BC833" s="343"/>
      <c r="BD833" s="343"/>
      <c r="BE833" s="475"/>
      <c r="BF833" s="475"/>
      <c r="BG833" s="475"/>
      <c r="BH833" s="475"/>
      <c r="BI833" s="475"/>
      <c r="BJ833" s="475"/>
      <c r="BK833" s="475"/>
      <c r="BL833" s="475"/>
      <c r="BM833" s="475"/>
      <c r="BN833" s="475"/>
      <c r="BO833" s="475"/>
      <c r="BP833" s="306"/>
      <c r="BQ833" s="496"/>
      <c r="BR833" s="496"/>
      <c r="BS833" s="496"/>
      <c r="BT833" s="496"/>
      <c r="BU833" s="496"/>
      <c r="BV833" s="496"/>
    </row>
    <row r="834" spans="1:74" s="52" customFormat="1" ht="12.75">
      <c r="A834" s="64">
        <v>2996.2204340404778</v>
      </c>
      <c r="B834" s="46" t="s">
        <v>320</v>
      </c>
      <c r="C834" s="47" t="s">
        <v>306</v>
      </c>
      <c r="D834" s="48">
        <v>35.004462863060979</v>
      </c>
      <c r="E834" s="49">
        <v>40.157440000000001</v>
      </c>
      <c r="F834" s="49">
        <v>8.0199999999999994E-2</v>
      </c>
      <c r="G834" s="49">
        <v>12.467639999999999</v>
      </c>
      <c r="H834" s="49">
        <v>0.35809999999999997</v>
      </c>
      <c r="I834" s="49">
        <v>0.1555</v>
      </c>
      <c r="J834" s="49">
        <v>47.407870000000003</v>
      </c>
      <c r="K834" s="49">
        <v>0.2205</v>
      </c>
      <c r="L834" s="49">
        <v>100.84725000000002</v>
      </c>
      <c r="M834" s="47"/>
      <c r="N834" s="50">
        <v>0.9899435851852777</v>
      </c>
      <c r="O834" s="50">
        <v>1.5631268028499699E-3</v>
      </c>
      <c r="P834" s="50">
        <v>0.25703050782244047</v>
      </c>
      <c r="Q834" s="50">
        <v>7.1005606284909196E-3</v>
      </c>
      <c r="R834" s="50">
        <v>3.2468375442452229E-3</v>
      </c>
      <c r="S834" s="50">
        <v>1.7422216866924387</v>
      </c>
      <c r="T834" s="50">
        <v>5.8238565332794168E-3</v>
      </c>
      <c r="U834" s="50">
        <v>3.0069301612090222</v>
      </c>
      <c r="V834" s="51">
        <v>87.14366759093096</v>
      </c>
      <c r="X834" s="49">
        <v>0.26</v>
      </c>
      <c r="Y834" s="49">
        <v>24.9</v>
      </c>
      <c r="Z834" s="49">
        <v>0.65</v>
      </c>
      <c r="AA834" s="49">
        <v>5.44</v>
      </c>
      <c r="AB834" s="49">
        <v>13.55</v>
      </c>
      <c r="AC834" s="49">
        <v>0.24</v>
      </c>
      <c r="AD834" s="49">
        <v>2.4900000000000002</v>
      </c>
      <c r="AE834" s="312"/>
      <c r="AF834" s="465" t="s">
        <v>1749</v>
      </c>
      <c r="AG834" s="343">
        <v>30</v>
      </c>
      <c r="AH834" s="343">
        <v>15</v>
      </c>
      <c r="AI834" s="343"/>
      <c r="AJ834" s="343"/>
      <c r="AK834" s="343"/>
      <c r="AL834" s="343"/>
      <c r="AM834" s="343"/>
      <c r="AN834" s="343"/>
      <c r="AO834" s="343"/>
      <c r="AP834" s="343"/>
      <c r="AQ834" s="343"/>
      <c r="AR834" s="343"/>
      <c r="AS834" s="343"/>
      <c r="AT834" s="343"/>
      <c r="AU834" s="343"/>
      <c r="AV834" s="343"/>
      <c r="AW834" s="343"/>
      <c r="AX834" s="343"/>
      <c r="AY834" s="343"/>
      <c r="AZ834" s="343"/>
      <c r="BA834" s="343"/>
      <c r="BB834" s="343"/>
      <c r="BC834" s="343"/>
      <c r="BD834" s="343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306"/>
      <c r="BQ834" s="496"/>
      <c r="BR834" s="496"/>
      <c r="BS834" s="496"/>
      <c r="BT834" s="496"/>
      <c r="BU834" s="496"/>
      <c r="BV834" s="496"/>
    </row>
    <row r="835" spans="1:74" s="52" customFormat="1" ht="12.75">
      <c r="A835" s="64">
        <v>2996.2204340404778</v>
      </c>
      <c r="B835" s="46" t="s">
        <v>320</v>
      </c>
      <c r="C835" s="47" t="s">
        <v>306</v>
      </c>
      <c r="D835" s="48">
        <v>42.004462863060979</v>
      </c>
      <c r="E835" s="49">
        <v>40.09639</v>
      </c>
      <c r="F835" s="49">
        <v>8.5900000000000004E-2</v>
      </c>
      <c r="G835" s="49">
        <v>12.22711</v>
      </c>
      <c r="H835" s="49">
        <v>0.36919999999999997</v>
      </c>
      <c r="I835" s="49">
        <v>0.17100000000000001</v>
      </c>
      <c r="J835" s="49">
        <v>47.407870000000003</v>
      </c>
      <c r="K835" s="49">
        <v>0.2056</v>
      </c>
      <c r="L835" s="49">
        <v>100.56307000000001</v>
      </c>
      <c r="M835" s="47"/>
      <c r="N835" s="50">
        <v>0.99029173923229086</v>
      </c>
      <c r="O835" s="50">
        <v>1.6773606931705268E-3</v>
      </c>
      <c r="P835" s="50">
        <v>0.25254437285124615</v>
      </c>
      <c r="Q835" s="50">
        <v>7.3343810158951993E-3</v>
      </c>
      <c r="R835" s="50">
        <v>3.5771712561284475E-3</v>
      </c>
      <c r="S835" s="50">
        <v>1.7454880165134965</v>
      </c>
      <c r="T835" s="50">
        <v>5.440497819140429E-3</v>
      </c>
      <c r="U835" s="50">
        <v>3.0063535393813683</v>
      </c>
      <c r="V835" s="51">
        <v>87.360346399012059</v>
      </c>
      <c r="X835" s="49">
        <v>0.26</v>
      </c>
      <c r="Y835" s="49">
        <v>23.69</v>
      </c>
      <c r="Z835" s="49">
        <v>0.66</v>
      </c>
      <c r="AA835" s="49">
        <v>5.29</v>
      </c>
      <c r="AB835" s="49">
        <v>12.54</v>
      </c>
      <c r="AC835" s="49">
        <v>0.24</v>
      </c>
      <c r="AD835" s="49">
        <v>2.64</v>
      </c>
      <c r="AE835" s="312"/>
      <c r="AF835" s="465" t="s">
        <v>1749</v>
      </c>
      <c r="AG835" s="343">
        <v>30</v>
      </c>
      <c r="AH835" s="343">
        <v>15</v>
      </c>
      <c r="AI835" s="343"/>
      <c r="AJ835" s="343"/>
      <c r="AK835" s="343"/>
      <c r="AL835" s="343"/>
      <c r="AM835" s="343"/>
      <c r="AN835" s="343"/>
      <c r="AO835" s="343"/>
      <c r="AP835" s="343"/>
      <c r="AQ835" s="343"/>
      <c r="AR835" s="343"/>
      <c r="AS835" s="343"/>
      <c r="AT835" s="343"/>
      <c r="AU835" s="343"/>
      <c r="AV835" s="343"/>
      <c r="AW835" s="343"/>
      <c r="AX835" s="343"/>
      <c r="AY835" s="343"/>
      <c r="AZ835" s="343"/>
      <c r="BA835" s="343"/>
      <c r="BB835" s="343"/>
      <c r="BC835" s="343"/>
      <c r="BD835" s="343"/>
      <c r="BE835" s="475"/>
      <c r="BF835" s="475"/>
      <c r="BG835" s="475"/>
      <c r="BH835" s="475"/>
      <c r="BI835" s="475"/>
      <c r="BJ835" s="475"/>
      <c r="BK835" s="475"/>
      <c r="BL835" s="475"/>
      <c r="BM835" s="475"/>
      <c r="BN835" s="475"/>
      <c r="BO835" s="475"/>
      <c r="BP835" s="306"/>
      <c r="BQ835" s="496"/>
      <c r="BR835" s="496"/>
      <c r="BS835" s="496"/>
      <c r="BT835" s="496"/>
      <c r="BU835" s="496"/>
      <c r="BV835" s="496"/>
    </row>
    <row r="836" spans="1:74" s="52" customFormat="1" ht="12.75">
      <c r="A836" s="64">
        <v>2996.2204340404778</v>
      </c>
      <c r="B836" s="46" t="s">
        <v>320</v>
      </c>
      <c r="C836" s="47" t="s">
        <v>306</v>
      </c>
      <c r="D836" s="48">
        <v>49.004462863060979</v>
      </c>
      <c r="E836" s="49">
        <v>40.228679999999997</v>
      </c>
      <c r="F836" s="49">
        <v>7.7700000000000005E-2</v>
      </c>
      <c r="G836" s="49">
        <v>12.166980000000001</v>
      </c>
      <c r="H836" s="49">
        <v>0.35570000000000002</v>
      </c>
      <c r="I836" s="49">
        <v>0.16930000000000001</v>
      </c>
      <c r="J836" s="49">
        <v>47.528759999999998</v>
      </c>
      <c r="K836" s="49">
        <v>0.20319999999999999</v>
      </c>
      <c r="L836" s="49">
        <v>100.73031999999999</v>
      </c>
      <c r="M836" s="47"/>
      <c r="N836" s="50">
        <v>0.99135424645686721</v>
      </c>
      <c r="O836" s="50">
        <v>1.5138732759062174E-3</v>
      </c>
      <c r="P836" s="50">
        <v>0.25074476625390263</v>
      </c>
      <c r="Q836" s="50">
        <v>7.0505150868756059E-3</v>
      </c>
      <c r="R836" s="50">
        <v>3.533749711212673E-3</v>
      </c>
      <c r="S836" s="50">
        <v>1.7460557979793536</v>
      </c>
      <c r="T836" s="50">
        <v>5.3650582272030236E-3</v>
      </c>
      <c r="U836" s="50">
        <v>3.005618006991321</v>
      </c>
      <c r="V836" s="51">
        <v>87.442673507547553</v>
      </c>
      <c r="X836" s="49">
        <v>0.26</v>
      </c>
      <c r="Y836" s="49">
        <v>26.28</v>
      </c>
      <c r="Z836" s="49">
        <v>0.66</v>
      </c>
      <c r="AA836" s="49">
        <v>5.39</v>
      </c>
      <c r="AB836" s="49">
        <v>12.45</v>
      </c>
      <c r="AC836" s="49">
        <v>0.24</v>
      </c>
      <c r="AD836" s="49">
        <v>2.68</v>
      </c>
      <c r="AE836" s="312"/>
      <c r="AF836" s="465" t="s">
        <v>1749</v>
      </c>
      <c r="AG836" s="343">
        <v>30</v>
      </c>
      <c r="AH836" s="343">
        <v>15</v>
      </c>
      <c r="AI836" s="343"/>
      <c r="AJ836" s="343"/>
      <c r="AK836" s="343"/>
      <c r="AL836" s="343"/>
      <c r="AM836" s="343"/>
      <c r="AN836" s="343"/>
      <c r="AO836" s="343"/>
      <c r="AP836" s="343"/>
      <c r="AQ836" s="343"/>
      <c r="AR836" s="343"/>
      <c r="AS836" s="343"/>
      <c r="AT836" s="343"/>
      <c r="AU836" s="343"/>
      <c r="AV836" s="343"/>
      <c r="AW836" s="343"/>
      <c r="AX836" s="343"/>
      <c r="AY836" s="343"/>
      <c r="AZ836" s="343"/>
      <c r="BA836" s="343"/>
      <c r="BB836" s="343"/>
      <c r="BC836" s="343"/>
      <c r="BD836" s="343"/>
      <c r="BE836" s="475"/>
      <c r="BF836" s="475"/>
      <c r="BG836" s="475"/>
      <c r="BH836" s="475"/>
      <c r="BI836" s="475"/>
      <c r="BJ836" s="475"/>
      <c r="BK836" s="475"/>
      <c r="BL836" s="475"/>
      <c r="BM836" s="475"/>
      <c r="BN836" s="475"/>
      <c r="BO836" s="475"/>
      <c r="BP836" s="306"/>
      <c r="BQ836" s="496"/>
      <c r="BR836" s="496"/>
      <c r="BS836" s="496"/>
      <c r="BT836" s="496"/>
      <c r="BU836" s="496"/>
      <c r="BV836" s="496"/>
    </row>
    <row r="837" spans="1:74" s="52" customFormat="1" ht="12.75">
      <c r="A837" s="64">
        <v>2996.2204340404778</v>
      </c>
      <c r="B837" s="46" t="s">
        <v>320</v>
      </c>
      <c r="C837" s="47" t="s">
        <v>306</v>
      </c>
      <c r="D837" s="48">
        <v>56.004462863060979</v>
      </c>
      <c r="E837" s="49">
        <v>40.340620000000001</v>
      </c>
      <c r="F837" s="49">
        <v>4.8599999999999997E-2</v>
      </c>
      <c r="G837" s="49">
        <v>11.966530000000001</v>
      </c>
      <c r="H837" s="49">
        <v>0.38469999999999999</v>
      </c>
      <c r="I837" s="49">
        <v>0.15970000000000001</v>
      </c>
      <c r="J837" s="49">
        <v>47.34742</v>
      </c>
      <c r="K837" s="49">
        <v>0.2011</v>
      </c>
      <c r="L837" s="49">
        <v>100.44866999999999</v>
      </c>
      <c r="M837" s="47"/>
      <c r="N837" s="50">
        <v>0.99577016611869873</v>
      </c>
      <c r="O837" s="50">
        <v>9.4848010581922212E-4</v>
      </c>
      <c r="P837" s="50">
        <v>0.2470249213456118</v>
      </c>
      <c r="Q837" s="50">
        <v>7.6380521708246394E-3</v>
      </c>
      <c r="R837" s="50">
        <v>3.338929099445559E-3</v>
      </c>
      <c r="S837" s="50">
        <v>1.742293860389533</v>
      </c>
      <c r="T837" s="50">
        <v>5.3184644397297849E-3</v>
      </c>
      <c r="U837" s="50">
        <v>3.0023328736696628</v>
      </c>
      <c r="V837" s="51">
        <v>87.582436580116678</v>
      </c>
      <c r="X837" s="49">
        <v>0.25</v>
      </c>
      <c r="Y837" s="49">
        <v>41.33</v>
      </c>
      <c r="Z837" s="49">
        <v>0.67</v>
      </c>
      <c r="AA837" s="49">
        <v>5.05</v>
      </c>
      <c r="AB837" s="49">
        <v>13.07</v>
      </c>
      <c r="AC837" s="49">
        <v>0.24</v>
      </c>
      <c r="AD837" s="49">
        <v>2.69</v>
      </c>
      <c r="AE837" s="312"/>
      <c r="AF837" s="465" t="s">
        <v>1749</v>
      </c>
      <c r="AG837" s="343">
        <v>30</v>
      </c>
      <c r="AH837" s="343">
        <v>15</v>
      </c>
      <c r="AI837" s="343"/>
      <c r="AJ837" s="343"/>
      <c r="AK837" s="343"/>
      <c r="AL837" s="343"/>
      <c r="AM837" s="343"/>
      <c r="AN837" s="343"/>
      <c r="AO837" s="343"/>
      <c r="AP837" s="343"/>
      <c r="AQ837" s="343"/>
      <c r="AR837" s="343"/>
      <c r="AS837" s="343"/>
      <c r="AT837" s="343"/>
      <c r="AU837" s="343"/>
      <c r="AV837" s="343"/>
      <c r="AW837" s="343"/>
      <c r="AX837" s="343"/>
      <c r="AY837" s="343"/>
      <c r="AZ837" s="343"/>
      <c r="BA837" s="343"/>
      <c r="BB837" s="343"/>
      <c r="BC837" s="343"/>
      <c r="BD837" s="343"/>
      <c r="BE837" s="475"/>
      <c r="BF837" s="475"/>
      <c r="BG837" s="475"/>
      <c r="BH837" s="475"/>
      <c r="BI837" s="475"/>
      <c r="BJ837" s="475"/>
      <c r="BK837" s="475"/>
      <c r="BL837" s="475"/>
      <c r="BM837" s="475"/>
      <c r="BN837" s="475"/>
      <c r="BO837" s="475"/>
      <c r="BP837" s="306"/>
      <c r="BQ837" s="496"/>
      <c r="BR837" s="496"/>
      <c r="BS837" s="496"/>
      <c r="BT837" s="496"/>
      <c r="BU837" s="496"/>
      <c r="BV837" s="496"/>
    </row>
    <row r="838" spans="1:74" s="52" customFormat="1" ht="12.75">
      <c r="A838" s="64">
        <v>2996.2204340404778</v>
      </c>
      <c r="B838" s="46" t="s">
        <v>320</v>
      </c>
      <c r="C838" s="47" t="s">
        <v>306</v>
      </c>
      <c r="D838" s="48">
        <v>63.004462863060979</v>
      </c>
      <c r="E838" s="49">
        <v>40.238860000000003</v>
      </c>
      <c r="F838" s="49">
        <v>9.3600000000000003E-2</v>
      </c>
      <c r="G838" s="49">
        <v>12.076779999999999</v>
      </c>
      <c r="H838" s="49">
        <v>0.39340000000000003</v>
      </c>
      <c r="I838" s="49">
        <v>0.14849999999999999</v>
      </c>
      <c r="J838" s="49">
        <v>47.68994</v>
      </c>
      <c r="K838" s="49">
        <v>0.20649999999999999</v>
      </c>
      <c r="L838" s="49">
        <v>100.84758000000001</v>
      </c>
      <c r="M838" s="47"/>
      <c r="N838" s="50">
        <v>0.99014620848128365</v>
      </c>
      <c r="O838" s="50">
        <v>1.8209789449076025E-3</v>
      </c>
      <c r="P838" s="50">
        <v>0.24851969355599166</v>
      </c>
      <c r="Q838" s="50">
        <v>7.7863139077022584E-3</v>
      </c>
      <c r="R838" s="50">
        <v>3.0950370580887536E-3</v>
      </c>
      <c r="S838" s="50">
        <v>1.7493994356185179</v>
      </c>
      <c r="T838" s="50">
        <v>5.444166062409426E-3</v>
      </c>
      <c r="U838" s="50">
        <v>3.006211833628901</v>
      </c>
      <c r="V838" s="51">
        <v>87.56107342249264</v>
      </c>
      <c r="X838" s="49">
        <v>0.26</v>
      </c>
      <c r="Y838" s="49">
        <v>21.43</v>
      </c>
      <c r="Z838" s="49">
        <v>0.66</v>
      </c>
      <c r="AA838" s="49">
        <v>4.95</v>
      </c>
      <c r="AB838" s="49">
        <v>13.9</v>
      </c>
      <c r="AC838" s="49">
        <v>0.24</v>
      </c>
      <c r="AD838" s="49">
        <v>2.61</v>
      </c>
      <c r="AE838" s="312"/>
      <c r="AF838" s="465" t="s">
        <v>1749</v>
      </c>
      <c r="AG838" s="343">
        <v>30</v>
      </c>
      <c r="AH838" s="343">
        <v>15</v>
      </c>
      <c r="AI838" s="343"/>
      <c r="AJ838" s="343"/>
      <c r="AK838" s="343"/>
      <c r="AL838" s="343"/>
      <c r="AM838" s="343"/>
      <c r="AN838" s="343"/>
      <c r="AO838" s="343"/>
      <c r="AP838" s="343"/>
      <c r="AQ838" s="343"/>
      <c r="AR838" s="343"/>
      <c r="AS838" s="343"/>
      <c r="AT838" s="343"/>
      <c r="AU838" s="343"/>
      <c r="AV838" s="343"/>
      <c r="AW838" s="343"/>
      <c r="AX838" s="343"/>
      <c r="AY838" s="343"/>
      <c r="AZ838" s="343"/>
      <c r="BA838" s="343"/>
      <c r="BB838" s="343"/>
      <c r="BC838" s="343"/>
      <c r="BD838" s="343"/>
      <c r="BE838" s="475"/>
      <c r="BF838" s="475"/>
      <c r="BG838" s="475"/>
      <c r="BH838" s="475"/>
      <c r="BI838" s="475"/>
      <c r="BJ838" s="475"/>
      <c r="BK838" s="475"/>
      <c r="BL838" s="475"/>
      <c r="BM838" s="475"/>
      <c r="BN838" s="475"/>
      <c r="BO838" s="475"/>
      <c r="BP838" s="306"/>
      <c r="BQ838" s="496"/>
      <c r="BR838" s="496"/>
      <c r="BS838" s="496"/>
      <c r="BT838" s="496"/>
      <c r="BU838" s="496"/>
      <c r="BV838" s="496"/>
    </row>
    <row r="839" spans="1:74" s="52" customFormat="1" ht="12.75">
      <c r="A839" s="64">
        <v>2996.2204340404778</v>
      </c>
      <c r="B839" s="46" t="s">
        <v>320</v>
      </c>
      <c r="C839" s="47" t="s">
        <v>306</v>
      </c>
      <c r="D839" s="48">
        <v>70.004462863060979</v>
      </c>
      <c r="E839" s="49">
        <v>40.126910000000002</v>
      </c>
      <c r="F839" s="49">
        <v>4.3099999999999999E-2</v>
      </c>
      <c r="G839" s="49">
        <v>11.726000000000001</v>
      </c>
      <c r="H839" s="49">
        <v>0.40500000000000003</v>
      </c>
      <c r="I839" s="49">
        <v>0.15229999999999999</v>
      </c>
      <c r="J839" s="49">
        <v>47.518680000000003</v>
      </c>
      <c r="K839" s="49">
        <v>0.20730000000000001</v>
      </c>
      <c r="L839" s="49">
        <v>100.17929000000001</v>
      </c>
      <c r="M839" s="47"/>
      <c r="N839" s="50">
        <v>0.99275926910044343</v>
      </c>
      <c r="O839" s="50">
        <v>8.4306472458007273E-4</v>
      </c>
      <c r="P839" s="50">
        <v>0.24261302711486513</v>
      </c>
      <c r="Q839" s="50">
        <v>8.0594823466618812E-3</v>
      </c>
      <c r="R839" s="50">
        <v>3.1914928464254889E-3</v>
      </c>
      <c r="S839" s="50">
        <v>1.7525932971319165</v>
      </c>
      <c r="T839" s="50">
        <v>5.4949681855040195E-3</v>
      </c>
      <c r="U839" s="50">
        <v>3.0055546014503962</v>
      </c>
      <c r="V839" s="51">
        <v>87.840203583634135</v>
      </c>
      <c r="X839" s="49">
        <v>0.26</v>
      </c>
      <c r="Y839" s="49">
        <v>48.09</v>
      </c>
      <c r="Z839" s="49">
        <v>0.67</v>
      </c>
      <c r="AA839" s="49">
        <v>4.8</v>
      </c>
      <c r="AB839" s="49">
        <v>13.41</v>
      </c>
      <c r="AC839" s="49">
        <v>0.24</v>
      </c>
      <c r="AD839" s="49">
        <v>2.59</v>
      </c>
      <c r="AE839" s="312"/>
      <c r="AF839" s="465" t="s">
        <v>1749</v>
      </c>
      <c r="AG839" s="343">
        <v>30</v>
      </c>
      <c r="AH839" s="343">
        <v>15</v>
      </c>
      <c r="AI839" s="343"/>
      <c r="AJ839" s="343"/>
      <c r="AK839" s="343"/>
      <c r="AL839" s="343"/>
      <c r="AM839" s="343"/>
      <c r="AN839" s="343"/>
      <c r="AO839" s="343"/>
      <c r="AP839" s="343"/>
      <c r="AQ839" s="343"/>
      <c r="AR839" s="343"/>
      <c r="AS839" s="343"/>
      <c r="AT839" s="343"/>
      <c r="AU839" s="343"/>
      <c r="AV839" s="343"/>
      <c r="AW839" s="343"/>
      <c r="AX839" s="343"/>
      <c r="AY839" s="343"/>
      <c r="AZ839" s="343"/>
      <c r="BA839" s="343"/>
      <c r="BB839" s="343"/>
      <c r="BC839" s="343"/>
      <c r="BD839" s="343"/>
      <c r="BE839" s="475"/>
      <c r="BF839" s="475"/>
      <c r="BG839" s="475"/>
      <c r="BH839" s="475"/>
      <c r="BI839" s="475"/>
      <c r="BJ839" s="475"/>
      <c r="BK839" s="475"/>
      <c r="BL839" s="475"/>
      <c r="BM839" s="475"/>
      <c r="BN839" s="475"/>
      <c r="BO839" s="475"/>
      <c r="BP839" s="306"/>
      <c r="BQ839" s="496"/>
      <c r="BR839" s="496"/>
      <c r="BS839" s="496"/>
      <c r="BT839" s="496"/>
      <c r="BU839" s="496"/>
      <c r="BV839" s="496"/>
    </row>
    <row r="840" spans="1:74" s="52" customFormat="1" ht="12.75">
      <c r="A840" s="64">
        <v>2996.2204340404778</v>
      </c>
      <c r="B840" s="46" t="s">
        <v>320</v>
      </c>
      <c r="C840" s="47" t="s">
        <v>306</v>
      </c>
      <c r="D840" s="48">
        <v>77.004462863060979</v>
      </c>
      <c r="E840" s="49">
        <v>40.330449999999999</v>
      </c>
      <c r="F840" s="49">
        <v>0.1066</v>
      </c>
      <c r="G840" s="49">
        <v>11.806179999999999</v>
      </c>
      <c r="H840" s="49">
        <v>0.3997</v>
      </c>
      <c r="I840" s="49">
        <v>0.14449999999999999</v>
      </c>
      <c r="J840" s="49">
        <v>47.790680000000002</v>
      </c>
      <c r="K840" s="49">
        <v>0.2011</v>
      </c>
      <c r="L840" s="49">
        <v>100.77921000000001</v>
      </c>
      <c r="M840" s="47"/>
      <c r="N840" s="50">
        <v>0.99158384163724067</v>
      </c>
      <c r="O840" s="50">
        <v>2.0721872301879144E-3</v>
      </c>
      <c r="P840" s="50">
        <v>0.24275141360501382</v>
      </c>
      <c r="Q840" s="50">
        <v>7.9045001845832585E-3</v>
      </c>
      <c r="R840" s="50">
        <v>3.0091924229400956E-3</v>
      </c>
      <c r="S840" s="50">
        <v>1.7516532082753065</v>
      </c>
      <c r="T840" s="50">
        <v>5.297440547111512E-3</v>
      </c>
      <c r="U840" s="50">
        <v>3.0042717839023831</v>
      </c>
      <c r="V840" s="51">
        <v>87.828376902970263</v>
      </c>
      <c r="X840" s="49">
        <v>0.25</v>
      </c>
      <c r="Y840" s="49">
        <v>20.12</v>
      </c>
      <c r="Z840" s="49">
        <v>0.67</v>
      </c>
      <c r="AA840" s="49">
        <v>4.87</v>
      </c>
      <c r="AB840" s="49">
        <v>14.69</v>
      </c>
      <c r="AC840" s="49">
        <v>0.24</v>
      </c>
      <c r="AD840" s="49">
        <v>2.7</v>
      </c>
      <c r="AE840" s="312"/>
      <c r="AF840" s="465" t="s">
        <v>1749</v>
      </c>
      <c r="AG840" s="343">
        <v>30</v>
      </c>
      <c r="AH840" s="343">
        <v>15</v>
      </c>
      <c r="AI840" s="343"/>
      <c r="AJ840" s="343"/>
      <c r="AK840" s="343"/>
      <c r="AL840" s="343"/>
      <c r="AM840" s="343"/>
      <c r="AN840" s="343"/>
      <c r="AO840" s="343"/>
      <c r="AP840" s="343"/>
      <c r="AQ840" s="343"/>
      <c r="AR840" s="343"/>
      <c r="AS840" s="343"/>
      <c r="AT840" s="343"/>
      <c r="AU840" s="343"/>
      <c r="AV840" s="343"/>
      <c r="AW840" s="343"/>
      <c r="AX840" s="343"/>
      <c r="AY840" s="343"/>
      <c r="AZ840" s="343"/>
      <c r="BA840" s="343"/>
      <c r="BB840" s="343"/>
      <c r="BC840" s="343"/>
      <c r="BD840" s="343"/>
      <c r="BE840" s="475"/>
      <c r="BF840" s="475"/>
      <c r="BG840" s="475"/>
      <c r="BH840" s="475"/>
      <c r="BI840" s="475"/>
      <c r="BJ840" s="475"/>
      <c r="BK840" s="475"/>
      <c r="BL840" s="475"/>
      <c r="BM840" s="475"/>
      <c r="BN840" s="475"/>
      <c r="BO840" s="475"/>
      <c r="BP840" s="306"/>
      <c r="BQ840" s="496"/>
      <c r="BR840" s="496"/>
      <c r="BS840" s="496"/>
      <c r="BT840" s="496"/>
      <c r="BU840" s="496"/>
      <c r="BV840" s="496"/>
    </row>
    <row r="841" spans="1:74" s="52" customFormat="1" ht="12.75">
      <c r="A841" s="64">
        <v>2996.2204340404778</v>
      </c>
      <c r="B841" s="46" t="s">
        <v>320</v>
      </c>
      <c r="C841" s="47" t="s">
        <v>306</v>
      </c>
      <c r="D841" s="48">
        <v>84.004462863060979</v>
      </c>
      <c r="E841" s="49">
        <v>40.37115</v>
      </c>
      <c r="F841" s="49">
        <v>0.11169999999999999</v>
      </c>
      <c r="G841" s="49">
        <v>11.68591</v>
      </c>
      <c r="H841" s="49">
        <v>0.41670000000000001</v>
      </c>
      <c r="I841" s="49">
        <v>0.1217</v>
      </c>
      <c r="J841" s="49">
        <v>47.7806</v>
      </c>
      <c r="K841" s="49">
        <v>0.2036</v>
      </c>
      <c r="L841" s="49">
        <v>100.69135999999999</v>
      </c>
      <c r="M841" s="47"/>
      <c r="N841" s="50">
        <v>0.99273748703393172</v>
      </c>
      <c r="O841" s="50">
        <v>2.1716602850580494E-3</v>
      </c>
      <c r="P841" s="50">
        <v>0.2403155271760973</v>
      </c>
      <c r="Q841" s="50">
        <v>8.2419636306902411E-3</v>
      </c>
      <c r="R841" s="50">
        <v>2.5347761864757158E-3</v>
      </c>
      <c r="S841" s="50">
        <v>1.7515536551535411</v>
      </c>
      <c r="T841" s="50">
        <v>5.3641229301576825E-3</v>
      </c>
      <c r="U841" s="50">
        <v>3.002919192395952</v>
      </c>
      <c r="V841" s="51">
        <v>87.935175195841396</v>
      </c>
      <c r="X841" s="49">
        <v>0.25</v>
      </c>
      <c r="Y841" s="49">
        <v>18.37</v>
      </c>
      <c r="Z841" s="49">
        <v>0.67</v>
      </c>
      <c r="AA841" s="49">
        <v>4.67</v>
      </c>
      <c r="AB841" s="49">
        <v>16.920000000000002</v>
      </c>
      <c r="AC841" s="49">
        <v>0.24</v>
      </c>
      <c r="AD841" s="49">
        <v>2.63</v>
      </c>
      <c r="AE841" s="312"/>
      <c r="AF841" s="465" t="s">
        <v>1749</v>
      </c>
      <c r="AG841" s="343">
        <v>30</v>
      </c>
      <c r="AH841" s="343">
        <v>15</v>
      </c>
      <c r="AI841" s="343"/>
      <c r="AJ841" s="343"/>
      <c r="AK841" s="343"/>
      <c r="AL841" s="343"/>
      <c r="AM841" s="343"/>
      <c r="AN841" s="343"/>
      <c r="AO841" s="343"/>
      <c r="AP841" s="343"/>
      <c r="AQ841" s="343"/>
      <c r="AR841" s="343"/>
      <c r="AS841" s="343"/>
      <c r="AT841" s="343"/>
      <c r="AU841" s="343"/>
      <c r="AV841" s="343"/>
      <c r="AW841" s="343"/>
      <c r="AX841" s="343"/>
      <c r="AY841" s="343"/>
      <c r="AZ841" s="343"/>
      <c r="BA841" s="343"/>
      <c r="BB841" s="343"/>
      <c r="BC841" s="343"/>
      <c r="BD841" s="343"/>
      <c r="BE841" s="475"/>
      <c r="BF841" s="475"/>
      <c r="BG841" s="475"/>
      <c r="BH841" s="475"/>
      <c r="BI841" s="475"/>
      <c r="BJ841" s="475"/>
      <c r="BK841" s="475"/>
      <c r="BL841" s="475"/>
      <c r="BM841" s="475"/>
      <c r="BN841" s="475"/>
      <c r="BO841" s="475"/>
      <c r="BP841" s="306"/>
      <c r="BQ841" s="496"/>
      <c r="BR841" s="496"/>
      <c r="BS841" s="496"/>
      <c r="BT841" s="496"/>
      <c r="BU841" s="496"/>
      <c r="BV841" s="496"/>
    </row>
    <row r="842" spans="1:74" s="52" customFormat="1" ht="12.75">
      <c r="A842" s="64">
        <v>2996.2204340404778</v>
      </c>
      <c r="B842" s="46" t="s">
        <v>320</v>
      </c>
      <c r="C842" s="47" t="s">
        <v>306</v>
      </c>
      <c r="D842" s="48">
        <v>91.004462863060979</v>
      </c>
      <c r="E842" s="49">
        <v>40.238860000000003</v>
      </c>
      <c r="F842" s="49">
        <v>0.1023</v>
      </c>
      <c r="G842" s="49">
        <v>11.605729999999999</v>
      </c>
      <c r="H842" s="49">
        <v>0.38500000000000001</v>
      </c>
      <c r="I842" s="49">
        <v>0.13150000000000001</v>
      </c>
      <c r="J842" s="49">
        <v>47.951860000000003</v>
      </c>
      <c r="K842" s="49">
        <v>0.2041</v>
      </c>
      <c r="L842" s="49">
        <v>100.61935000000001</v>
      </c>
      <c r="M842" s="47"/>
      <c r="N842" s="50">
        <v>0.99018619449618717</v>
      </c>
      <c r="O842" s="50">
        <v>1.9903169768637013E-3</v>
      </c>
      <c r="P842" s="50">
        <v>0.23883592651357605</v>
      </c>
      <c r="Q842" s="50">
        <v>7.6203658227709456E-3</v>
      </c>
      <c r="R842" s="50">
        <v>2.7408337326613351E-3</v>
      </c>
      <c r="S842" s="50">
        <v>1.7590784242446509</v>
      </c>
      <c r="T842" s="50">
        <v>5.3811097633758203E-3</v>
      </c>
      <c r="U842" s="50">
        <v>3.0058331715500861</v>
      </c>
      <c r="V842" s="51">
        <v>88.045737475035622</v>
      </c>
      <c r="X842" s="49">
        <v>0.25</v>
      </c>
      <c r="Y842" s="49">
        <v>20.29</v>
      </c>
      <c r="Z842" s="49">
        <v>0.68</v>
      </c>
      <c r="AA842" s="49">
        <v>5.0599999999999996</v>
      </c>
      <c r="AB842" s="49">
        <v>15.63</v>
      </c>
      <c r="AC842" s="49">
        <v>0.24</v>
      </c>
      <c r="AD842" s="49">
        <v>2.64</v>
      </c>
      <c r="AE842" s="312"/>
      <c r="AF842" s="465" t="s">
        <v>1749</v>
      </c>
      <c r="AG842" s="343">
        <v>30</v>
      </c>
      <c r="AH842" s="343">
        <v>15</v>
      </c>
      <c r="AI842" s="343"/>
      <c r="AJ842" s="343"/>
      <c r="AK842" s="343"/>
      <c r="AL842" s="343"/>
      <c r="AM842" s="343"/>
      <c r="AN842" s="343"/>
      <c r="AO842" s="343"/>
      <c r="AP842" s="343"/>
      <c r="AQ842" s="343"/>
      <c r="AR842" s="343"/>
      <c r="AS842" s="343"/>
      <c r="AT842" s="343"/>
      <c r="AU842" s="343"/>
      <c r="AV842" s="343"/>
      <c r="AW842" s="343"/>
      <c r="AX842" s="343"/>
      <c r="AY842" s="343"/>
      <c r="AZ842" s="343"/>
      <c r="BA842" s="343"/>
      <c r="BB842" s="343"/>
      <c r="BC842" s="343"/>
      <c r="BD842" s="343"/>
      <c r="BE842" s="475"/>
      <c r="BF842" s="475"/>
      <c r="BG842" s="475"/>
      <c r="BH842" s="475"/>
      <c r="BI842" s="475"/>
      <c r="BJ842" s="475"/>
      <c r="BK842" s="475"/>
      <c r="BL842" s="475"/>
      <c r="BM842" s="475"/>
      <c r="BN842" s="475"/>
      <c r="BO842" s="475"/>
      <c r="BP842" s="306"/>
      <c r="BQ842" s="496"/>
      <c r="BR842" s="496"/>
      <c r="BS842" s="496"/>
      <c r="BT842" s="496"/>
      <c r="BU842" s="496"/>
      <c r="BV842" s="496"/>
    </row>
    <row r="843" spans="1:74" s="52" customFormat="1" ht="12.75">
      <c r="A843" s="64">
        <v>2996.2204340404778</v>
      </c>
      <c r="B843" s="46" t="s">
        <v>320</v>
      </c>
      <c r="C843" s="47" t="s">
        <v>306</v>
      </c>
      <c r="D843" s="48">
        <v>98.004462863060979</v>
      </c>
      <c r="E843" s="49">
        <v>40.27957</v>
      </c>
      <c r="F843" s="49">
        <v>8.7099999999999997E-2</v>
      </c>
      <c r="G843" s="49">
        <v>11.59571</v>
      </c>
      <c r="H843" s="49">
        <v>0.39779999999999999</v>
      </c>
      <c r="I843" s="49">
        <v>0.1527</v>
      </c>
      <c r="J843" s="49">
        <v>48.002229999999997</v>
      </c>
      <c r="K843" s="49">
        <v>0.20119999999999999</v>
      </c>
      <c r="L843" s="49">
        <v>100.71630999999999</v>
      </c>
      <c r="M843" s="47"/>
      <c r="N843" s="50">
        <v>0.99035193772133689</v>
      </c>
      <c r="O843" s="50">
        <v>1.6931611701285095E-3</v>
      </c>
      <c r="P843" s="50">
        <v>0.23842844669412874</v>
      </c>
      <c r="Q843" s="50">
        <v>7.8670770051640863E-3</v>
      </c>
      <c r="R843" s="50">
        <v>3.1800174731431677E-3</v>
      </c>
      <c r="S843" s="50">
        <v>1.7594409231100145</v>
      </c>
      <c r="T843" s="50">
        <v>5.3001767644901996E-3</v>
      </c>
      <c r="U843" s="50">
        <v>3.006261739938406</v>
      </c>
      <c r="V843" s="51">
        <v>88.065864050085395</v>
      </c>
      <c r="X843" s="49">
        <v>0.25</v>
      </c>
      <c r="Y843" s="49">
        <v>23.59</v>
      </c>
      <c r="Z843" s="49">
        <v>0.68</v>
      </c>
      <c r="AA843" s="49">
        <v>4.9400000000000004</v>
      </c>
      <c r="AB843" s="49">
        <v>13.58</v>
      </c>
      <c r="AC843" s="49">
        <v>0.24</v>
      </c>
      <c r="AD843" s="49">
        <v>2.69</v>
      </c>
      <c r="AE843" s="312"/>
      <c r="AF843" s="465" t="s">
        <v>1749</v>
      </c>
      <c r="AG843" s="343">
        <v>30</v>
      </c>
      <c r="AH843" s="343">
        <v>15</v>
      </c>
      <c r="AI843" s="343"/>
      <c r="AJ843" s="343"/>
      <c r="AK843" s="343"/>
      <c r="AL843" s="343"/>
      <c r="AM843" s="343"/>
      <c r="AN843" s="343"/>
      <c r="AO843" s="343"/>
      <c r="AP843" s="343"/>
      <c r="AQ843" s="343"/>
      <c r="AR843" s="343"/>
      <c r="AS843" s="343"/>
      <c r="AT843" s="343"/>
      <c r="AU843" s="343"/>
      <c r="AV843" s="343"/>
      <c r="AW843" s="343"/>
      <c r="AX843" s="343"/>
      <c r="AY843" s="343"/>
      <c r="AZ843" s="343"/>
      <c r="BA843" s="343"/>
      <c r="BB843" s="343"/>
      <c r="BC843" s="343"/>
      <c r="BD843" s="343"/>
      <c r="BE843" s="475"/>
      <c r="BF843" s="475"/>
      <c r="BG843" s="475"/>
      <c r="BH843" s="475"/>
      <c r="BI843" s="475"/>
      <c r="BJ843" s="475"/>
      <c r="BK843" s="475"/>
      <c r="BL843" s="475"/>
      <c r="BM843" s="475"/>
      <c r="BN843" s="475"/>
      <c r="BO843" s="475"/>
      <c r="BP843" s="306"/>
      <c r="BQ843" s="496"/>
      <c r="BR843" s="496"/>
      <c r="BS843" s="496"/>
      <c r="BT843" s="496"/>
      <c r="BU843" s="496"/>
      <c r="BV843" s="496"/>
    </row>
    <row r="844" spans="1:74" s="52" customFormat="1" ht="12.75">
      <c r="A844" s="64">
        <v>2996.2204340404778</v>
      </c>
      <c r="B844" s="46" t="s">
        <v>320</v>
      </c>
      <c r="C844" s="47" t="s">
        <v>306</v>
      </c>
      <c r="D844" s="48">
        <v>105.00446286306098</v>
      </c>
      <c r="E844" s="49">
        <v>40.320270000000001</v>
      </c>
      <c r="F844" s="49">
        <v>8.7300000000000003E-2</v>
      </c>
      <c r="G844" s="49">
        <v>11.555619999999999</v>
      </c>
      <c r="H844" s="49">
        <v>0.4244</v>
      </c>
      <c r="I844" s="49">
        <v>0.1691</v>
      </c>
      <c r="J844" s="49">
        <v>48.082819999999998</v>
      </c>
      <c r="K844" s="49">
        <v>0.2089</v>
      </c>
      <c r="L844" s="49">
        <v>100.84841</v>
      </c>
      <c r="M844" s="47"/>
      <c r="N844" s="50">
        <v>0.99006231848574577</v>
      </c>
      <c r="O844" s="50">
        <v>1.6948402090075367E-3</v>
      </c>
      <c r="P844" s="50">
        <v>0.23729486807804667</v>
      </c>
      <c r="Q844" s="50">
        <v>8.3822067307789717E-3</v>
      </c>
      <c r="R844" s="50">
        <v>3.5169682434770364E-3</v>
      </c>
      <c r="S844" s="50">
        <v>1.7601009453426069</v>
      </c>
      <c r="T844" s="50">
        <v>5.4958540065766339E-3</v>
      </c>
      <c r="U844" s="50">
        <v>3.0065480010962395</v>
      </c>
      <c r="V844" s="51">
        <v>88.119787451057789</v>
      </c>
      <c r="X844" s="49">
        <v>0.25</v>
      </c>
      <c r="Y844" s="49">
        <v>23.58</v>
      </c>
      <c r="Z844" s="49">
        <v>0.68</v>
      </c>
      <c r="AA844" s="49">
        <v>4.59</v>
      </c>
      <c r="AB844" s="49">
        <v>12.29</v>
      </c>
      <c r="AC844" s="49">
        <v>0.24</v>
      </c>
      <c r="AD844" s="49">
        <v>2.58</v>
      </c>
      <c r="AE844" s="312"/>
      <c r="AF844" s="465" t="s">
        <v>1749</v>
      </c>
      <c r="AG844" s="343">
        <v>30</v>
      </c>
      <c r="AH844" s="343">
        <v>15</v>
      </c>
      <c r="AI844" s="343"/>
      <c r="AJ844" s="343"/>
      <c r="AK844" s="343"/>
      <c r="AL844" s="343"/>
      <c r="AM844" s="343"/>
      <c r="AN844" s="343"/>
      <c r="AO844" s="343"/>
      <c r="AP844" s="343"/>
      <c r="AQ844" s="343"/>
      <c r="AR844" s="343"/>
      <c r="AS844" s="343"/>
      <c r="AT844" s="343"/>
      <c r="AU844" s="343"/>
      <c r="AV844" s="343"/>
      <c r="AW844" s="343"/>
      <c r="AX844" s="343"/>
      <c r="AY844" s="343"/>
      <c r="AZ844" s="343"/>
      <c r="BA844" s="343"/>
      <c r="BB844" s="343"/>
      <c r="BC844" s="343"/>
      <c r="BD844" s="343"/>
      <c r="BE844" s="475"/>
      <c r="BF844" s="475"/>
      <c r="BG844" s="475"/>
      <c r="BH844" s="475"/>
      <c r="BI844" s="475"/>
      <c r="BJ844" s="475"/>
      <c r="BK844" s="475"/>
      <c r="BL844" s="475"/>
      <c r="BM844" s="475"/>
      <c r="BN844" s="475"/>
      <c r="BO844" s="475"/>
      <c r="BP844" s="306"/>
      <c r="BQ844" s="496"/>
      <c r="BR844" s="496"/>
      <c r="BS844" s="496"/>
      <c r="BT844" s="496"/>
      <c r="BU844" s="496"/>
      <c r="BV844" s="496"/>
    </row>
    <row r="845" spans="1:74" s="52" customFormat="1" ht="12.75">
      <c r="A845" s="64">
        <v>2996.2204340404778</v>
      </c>
      <c r="B845" s="46" t="s">
        <v>320</v>
      </c>
      <c r="C845" s="47" t="s">
        <v>306</v>
      </c>
      <c r="D845" s="48">
        <v>112.00446286306098</v>
      </c>
      <c r="E845" s="49">
        <v>40.177799999999998</v>
      </c>
      <c r="F845" s="49">
        <v>7.7299999999999994E-2</v>
      </c>
      <c r="G845" s="49">
        <v>11.455399999999999</v>
      </c>
      <c r="H845" s="49">
        <v>0.4153</v>
      </c>
      <c r="I845" s="49">
        <v>0.18790000000000001</v>
      </c>
      <c r="J845" s="49">
        <v>48.052599999999998</v>
      </c>
      <c r="K845" s="49">
        <v>0.20649999999999999</v>
      </c>
      <c r="L845" s="49">
        <v>100.5728</v>
      </c>
      <c r="M845" s="47"/>
      <c r="N845" s="50">
        <v>0.9891841290946809</v>
      </c>
      <c r="O845" s="50">
        <v>1.5046860552500505E-3</v>
      </c>
      <c r="P845" s="50">
        <v>0.23586159965223233</v>
      </c>
      <c r="Q845" s="50">
        <v>8.2242596041474884E-3</v>
      </c>
      <c r="R845" s="50">
        <v>3.9183525305510232E-3</v>
      </c>
      <c r="S845" s="50">
        <v>1.7636663299370292</v>
      </c>
      <c r="T845" s="50">
        <v>5.4471419209278686E-3</v>
      </c>
      <c r="U845" s="50">
        <v>3.0078064987948188</v>
      </c>
      <c r="V845" s="51">
        <v>88.204135778154267</v>
      </c>
      <c r="X845" s="49">
        <v>0.26</v>
      </c>
      <c r="Y845" s="49">
        <v>27.55</v>
      </c>
      <c r="Z845" s="49">
        <v>0.68</v>
      </c>
      <c r="AA845" s="49">
        <v>4.7</v>
      </c>
      <c r="AB845" s="49">
        <v>10.89</v>
      </c>
      <c r="AC845" s="49">
        <v>0.24</v>
      </c>
      <c r="AD845" s="49">
        <v>2.61</v>
      </c>
      <c r="AE845" s="312"/>
      <c r="AF845" s="465" t="s">
        <v>1749</v>
      </c>
      <c r="AG845" s="343">
        <v>30</v>
      </c>
      <c r="AH845" s="343">
        <v>15</v>
      </c>
      <c r="AI845" s="343"/>
      <c r="AJ845" s="343"/>
      <c r="AK845" s="343"/>
      <c r="AL845" s="343"/>
      <c r="AM845" s="343"/>
      <c r="AN845" s="343"/>
      <c r="AO845" s="343"/>
      <c r="AP845" s="343"/>
      <c r="AQ845" s="343"/>
      <c r="AR845" s="343"/>
      <c r="AS845" s="343"/>
      <c r="AT845" s="343"/>
      <c r="AU845" s="343"/>
      <c r="AV845" s="343"/>
      <c r="AW845" s="343"/>
      <c r="AX845" s="343"/>
      <c r="AY845" s="343"/>
      <c r="AZ845" s="343"/>
      <c r="BA845" s="343"/>
      <c r="BB845" s="343"/>
      <c r="BC845" s="343"/>
      <c r="BD845" s="343"/>
      <c r="BE845" s="475"/>
      <c r="BF845" s="475"/>
      <c r="BG845" s="475"/>
      <c r="BH845" s="475"/>
      <c r="BI845" s="475"/>
      <c r="BJ845" s="475"/>
      <c r="BK845" s="475"/>
      <c r="BL845" s="475"/>
      <c r="BM845" s="475"/>
      <c r="BN845" s="475"/>
      <c r="BO845" s="475"/>
      <c r="BP845" s="306"/>
      <c r="BQ845" s="496"/>
      <c r="BR845" s="496"/>
      <c r="BS845" s="496"/>
      <c r="BT845" s="496"/>
      <c r="BU845" s="496"/>
      <c r="BV845" s="496"/>
    </row>
    <row r="846" spans="1:74" s="52" customFormat="1" ht="12.75">
      <c r="A846" s="64">
        <v>2996.2204340404778</v>
      </c>
      <c r="B846" s="46" t="s">
        <v>320</v>
      </c>
      <c r="C846" s="47" t="s">
        <v>306</v>
      </c>
      <c r="D846" s="48">
        <v>119.00446286306098</v>
      </c>
      <c r="E846" s="49">
        <v>40.208320000000001</v>
      </c>
      <c r="F846" s="49">
        <v>8.8900000000000007E-2</v>
      </c>
      <c r="G846" s="49">
        <v>11.375220000000001</v>
      </c>
      <c r="H846" s="49">
        <v>0.40129999999999999</v>
      </c>
      <c r="I846" s="49">
        <v>0.1484</v>
      </c>
      <c r="J846" s="49">
        <v>48.21378</v>
      </c>
      <c r="K846" s="49">
        <v>0.2074</v>
      </c>
      <c r="L846" s="49">
        <v>100.64332000000002</v>
      </c>
      <c r="M846" s="47"/>
      <c r="N846" s="50">
        <v>0.9886088496965475</v>
      </c>
      <c r="O846" s="50">
        <v>1.7281671367170789E-3</v>
      </c>
      <c r="P846" s="50">
        <v>0.23389684568356714</v>
      </c>
      <c r="Q846" s="50">
        <v>7.9363647283530563E-3</v>
      </c>
      <c r="R846" s="50">
        <v>3.0904961460823488E-3</v>
      </c>
      <c r="S846" s="50">
        <v>1.7672105420877864</v>
      </c>
      <c r="T846" s="50">
        <v>5.4635505509647376E-3</v>
      </c>
      <c r="U846" s="50">
        <v>3.0079348160300179</v>
      </c>
      <c r="V846" s="51">
        <v>88.31162949510373</v>
      </c>
      <c r="X846" s="49">
        <v>0.26</v>
      </c>
      <c r="Y846" s="49">
        <v>22.65</v>
      </c>
      <c r="Z846" s="49">
        <v>0.68</v>
      </c>
      <c r="AA846" s="49">
        <v>4.87</v>
      </c>
      <c r="AB846" s="49">
        <v>14.35</v>
      </c>
      <c r="AC846" s="49">
        <v>0.24</v>
      </c>
      <c r="AD846" s="49">
        <v>2.6</v>
      </c>
      <c r="AE846" s="312"/>
      <c r="AF846" s="465" t="s">
        <v>1749</v>
      </c>
      <c r="AG846" s="343">
        <v>30</v>
      </c>
      <c r="AH846" s="343">
        <v>15</v>
      </c>
      <c r="AI846" s="343"/>
      <c r="AJ846" s="343"/>
      <c r="AK846" s="343"/>
      <c r="AL846" s="343"/>
      <c r="AM846" s="343"/>
      <c r="AN846" s="343"/>
      <c r="AO846" s="343"/>
      <c r="AP846" s="343"/>
      <c r="AQ846" s="343"/>
      <c r="AR846" s="343"/>
      <c r="AS846" s="343"/>
      <c r="AT846" s="343"/>
      <c r="AU846" s="343"/>
      <c r="AV846" s="343"/>
      <c r="AW846" s="343"/>
      <c r="AX846" s="343"/>
      <c r="AY846" s="343"/>
      <c r="AZ846" s="343"/>
      <c r="BA846" s="343"/>
      <c r="BB846" s="343"/>
      <c r="BC846" s="343"/>
      <c r="BD846" s="343"/>
      <c r="BE846" s="475"/>
      <c r="BF846" s="475"/>
      <c r="BG846" s="475"/>
      <c r="BH846" s="475"/>
      <c r="BI846" s="475"/>
      <c r="BJ846" s="475"/>
      <c r="BK846" s="475"/>
      <c r="BL846" s="475"/>
      <c r="BM846" s="475"/>
      <c r="BN846" s="475"/>
      <c r="BO846" s="475"/>
      <c r="BP846" s="306"/>
      <c r="BQ846" s="496"/>
      <c r="BR846" s="496"/>
      <c r="BS846" s="496"/>
      <c r="BT846" s="496"/>
      <c r="BU846" s="496"/>
      <c r="BV846" s="496"/>
    </row>
    <row r="847" spans="1:74" s="52" customFormat="1" ht="12.75">
      <c r="A847" s="64">
        <v>2996.2204340404778</v>
      </c>
      <c r="B847" s="46" t="s">
        <v>320</v>
      </c>
      <c r="C847" s="47" t="s">
        <v>306</v>
      </c>
      <c r="D847" s="48">
        <v>126.00446286306098</v>
      </c>
      <c r="E847" s="49">
        <v>40.289740000000002</v>
      </c>
      <c r="F847" s="49">
        <v>8.7499999999999994E-2</v>
      </c>
      <c r="G847" s="49">
        <v>11.335129999999999</v>
      </c>
      <c r="H847" s="49">
        <v>0.38990000000000002</v>
      </c>
      <c r="I847" s="49">
        <v>0.1638</v>
      </c>
      <c r="J847" s="49">
        <v>48.18356</v>
      </c>
      <c r="K847" s="49">
        <v>0.2026</v>
      </c>
      <c r="L847" s="49">
        <v>100.65223</v>
      </c>
      <c r="M847" s="47"/>
      <c r="N847" s="50">
        <v>0.9901258382228304</v>
      </c>
      <c r="O847" s="50">
        <v>1.7001192988424514E-3</v>
      </c>
      <c r="P847" s="50">
        <v>0.23295842879102055</v>
      </c>
      <c r="Q847" s="50">
        <v>7.7071366059696684E-3</v>
      </c>
      <c r="R847" s="50">
        <v>3.409538241190245E-3</v>
      </c>
      <c r="S847" s="50">
        <v>1.7652383706399251</v>
      </c>
      <c r="T847" s="50">
        <v>5.3344913797067932E-3</v>
      </c>
      <c r="U847" s="50">
        <v>3.006473923179485</v>
      </c>
      <c r="V847" s="51">
        <v>88.341567314222331</v>
      </c>
      <c r="X847" s="49">
        <v>0.25</v>
      </c>
      <c r="Y847" s="49">
        <v>23.49</v>
      </c>
      <c r="Z847" s="49">
        <v>0.68</v>
      </c>
      <c r="AA847" s="49">
        <v>5</v>
      </c>
      <c r="AB847" s="49">
        <v>13.03</v>
      </c>
      <c r="AC847" s="49">
        <v>0.24</v>
      </c>
      <c r="AD847" s="49">
        <v>2.66</v>
      </c>
      <c r="AE847" s="312"/>
      <c r="AF847" s="465" t="s">
        <v>1749</v>
      </c>
      <c r="AG847" s="343">
        <v>30</v>
      </c>
      <c r="AH847" s="343">
        <v>15</v>
      </c>
      <c r="AI847" s="343"/>
      <c r="AJ847" s="343"/>
      <c r="AK847" s="343"/>
      <c r="AL847" s="343"/>
      <c r="AM847" s="343"/>
      <c r="AN847" s="343"/>
      <c r="AO847" s="343"/>
      <c r="AP847" s="343"/>
      <c r="AQ847" s="343"/>
      <c r="AR847" s="343"/>
      <c r="AS847" s="343"/>
      <c r="AT847" s="343"/>
      <c r="AU847" s="343"/>
      <c r="AV847" s="343"/>
      <c r="AW847" s="343"/>
      <c r="AX847" s="343"/>
      <c r="AY847" s="343"/>
      <c r="AZ847" s="343"/>
      <c r="BA847" s="343"/>
      <c r="BB847" s="343"/>
      <c r="BC847" s="343"/>
      <c r="BD847" s="343"/>
      <c r="BE847" s="475"/>
      <c r="BF847" s="475"/>
      <c r="BG847" s="475"/>
      <c r="BH847" s="475"/>
      <c r="BI847" s="475"/>
      <c r="BJ847" s="475"/>
      <c r="BK847" s="475"/>
      <c r="BL847" s="475"/>
      <c r="BM847" s="475"/>
      <c r="BN847" s="475"/>
      <c r="BO847" s="475"/>
      <c r="BP847" s="306"/>
      <c r="BQ847" s="496"/>
      <c r="BR847" s="496"/>
      <c r="BS847" s="496"/>
      <c r="BT847" s="496"/>
      <c r="BU847" s="496"/>
      <c r="BV847" s="496"/>
    </row>
    <row r="848" spans="1:74" s="52" customFormat="1" ht="12.75">
      <c r="A848" s="64">
        <v>2996.2204340404778</v>
      </c>
      <c r="B848" s="46" t="s">
        <v>320</v>
      </c>
      <c r="C848" s="47" t="s">
        <v>306</v>
      </c>
      <c r="D848" s="48">
        <v>133.00446286306098</v>
      </c>
      <c r="E848" s="49">
        <v>40.076030000000003</v>
      </c>
      <c r="F848" s="49">
        <v>7.2900000000000006E-2</v>
      </c>
      <c r="G848" s="49">
        <v>11.24493</v>
      </c>
      <c r="H848" s="49">
        <v>0.40079999999999999</v>
      </c>
      <c r="I848" s="49">
        <v>0.1552</v>
      </c>
      <c r="J848" s="49">
        <v>48.143259999999998</v>
      </c>
      <c r="K848" s="49">
        <v>0.20610000000000001</v>
      </c>
      <c r="L848" s="49">
        <v>100.29922000000001</v>
      </c>
      <c r="M848" s="47"/>
      <c r="N848" s="50">
        <v>0.98847106341129698</v>
      </c>
      <c r="O848" s="50">
        <v>1.4216156984751499E-3</v>
      </c>
      <c r="P848" s="50">
        <v>0.23194873991873427</v>
      </c>
      <c r="Q848" s="50">
        <v>7.9515331244811253E-3</v>
      </c>
      <c r="R848" s="50">
        <v>3.2423263320885739E-3</v>
      </c>
      <c r="S848" s="50">
        <v>1.7702039593321148</v>
      </c>
      <c r="T848" s="50">
        <v>5.4464673745620567E-3</v>
      </c>
      <c r="U848" s="50">
        <v>3.0086857051917528</v>
      </c>
      <c r="V848" s="51">
        <v>88.415032479514522</v>
      </c>
      <c r="X848" s="49">
        <v>0.26</v>
      </c>
      <c r="Y848" s="49">
        <v>28.34</v>
      </c>
      <c r="Z848" s="49">
        <v>0.69</v>
      </c>
      <c r="AA848" s="49">
        <v>4.88</v>
      </c>
      <c r="AB848" s="49">
        <v>13.43</v>
      </c>
      <c r="AC848" s="49">
        <v>0.24</v>
      </c>
      <c r="AD848" s="49">
        <v>2.63</v>
      </c>
      <c r="AE848" s="312"/>
      <c r="AF848" s="465" t="s">
        <v>1749</v>
      </c>
      <c r="AG848" s="343">
        <v>30</v>
      </c>
      <c r="AH848" s="343">
        <v>15</v>
      </c>
      <c r="AI848" s="343"/>
      <c r="AJ848" s="343"/>
      <c r="AK848" s="343"/>
      <c r="AL848" s="343"/>
      <c r="AM848" s="343"/>
      <c r="AN848" s="343"/>
      <c r="AO848" s="343"/>
      <c r="AP848" s="343"/>
      <c r="AQ848" s="343"/>
      <c r="AR848" s="343"/>
      <c r="AS848" s="343"/>
      <c r="AT848" s="343"/>
      <c r="AU848" s="343"/>
      <c r="AV848" s="343"/>
      <c r="AW848" s="343"/>
      <c r="AX848" s="343"/>
      <c r="AY848" s="343"/>
      <c r="AZ848" s="343"/>
      <c r="BA848" s="343"/>
      <c r="BB848" s="343"/>
      <c r="BC848" s="343"/>
      <c r="BD848" s="343"/>
      <c r="BE848" s="475"/>
      <c r="BF848" s="475"/>
      <c r="BG848" s="475"/>
      <c r="BH848" s="475"/>
      <c r="BI848" s="475"/>
      <c r="BJ848" s="475"/>
      <c r="BK848" s="475"/>
      <c r="BL848" s="475"/>
      <c r="BM848" s="475"/>
      <c r="BN848" s="475"/>
      <c r="BO848" s="475"/>
      <c r="BP848" s="306"/>
      <c r="BQ848" s="496"/>
      <c r="BR848" s="496"/>
      <c r="BS848" s="496"/>
      <c r="BT848" s="496"/>
      <c r="BU848" s="496"/>
      <c r="BV848" s="496"/>
    </row>
    <row r="849" spans="1:74" s="52" customFormat="1" ht="12.75">
      <c r="A849" s="64">
        <v>2996.2204340404778</v>
      </c>
      <c r="B849" s="46" t="s">
        <v>320</v>
      </c>
      <c r="C849" s="47" t="s">
        <v>306</v>
      </c>
      <c r="D849" s="48">
        <v>140.00446286306098</v>
      </c>
      <c r="E849" s="49">
        <v>40.076030000000003</v>
      </c>
      <c r="F849" s="49">
        <v>0.123</v>
      </c>
      <c r="G849" s="49">
        <v>11.31509</v>
      </c>
      <c r="H849" s="49">
        <v>0.4335</v>
      </c>
      <c r="I849" s="49">
        <v>0.14130000000000001</v>
      </c>
      <c r="J849" s="49">
        <v>48.15334</v>
      </c>
      <c r="K849" s="49">
        <v>0.2097</v>
      </c>
      <c r="L849" s="49">
        <v>100.45196</v>
      </c>
      <c r="M849" s="47"/>
      <c r="N849" s="50">
        <v>0.98718715343970376</v>
      </c>
      <c r="O849" s="50">
        <v>2.3954953302706087E-3</v>
      </c>
      <c r="P849" s="50">
        <v>0.23309277314178203</v>
      </c>
      <c r="Q849" s="50">
        <v>8.5891027127991508E-3</v>
      </c>
      <c r="R849" s="50">
        <v>2.9481033424624396E-3</v>
      </c>
      <c r="S849" s="50">
        <v>1.7682748236593258</v>
      </c>
      <c r="T849" s="50">
        <v>5.5344042734113011E-3</v>
      </c>
      <c r="U849" s="50">
        <v>3.0080218558997549</v>
      </c>
      <c r="V849" s="51">
        <v>88.353325320428567</v>
      </c>
      <c r="X849" s="49">
        <v>0.26</v>
      </c>
      <c r="Y849" s="49">
        <v>16.63</v>
      </c>
      <c r="Z849" s="49">
        <v>0.69</v>
      </c>
      <c r="AA849" s="49">
        <v>4.53</v>
      </c>
      <c r="AB849" s="49">
        <v>14.49</v>
      </c>
      <c r="AC849" s="49">
        <v>0.24</v>
      </c>
      <c r="AD849" s="49">
        <v>2.58</v>
      </c>
      <c r="AE849" s="312"/>
      <c r="AF849" s="465" t="s">
        <v>1749</v>
      </c>
      <c r="AG849" s="343">
        <v>30</v>
      </c>
      <c r="AH849" s="343">
        <v>15</v>
      </c>
      <c r="AI849" s="343"/>
      <c r="AJ849" s="343"/>
      <c r="AK849" s="343"/>
      <c r="AL849" s="343"/>
      <c r="AM849" s="343"/>
      <c r="AN849" s="343"/>
      <c r="AO849" s="343"/>
      <c r="AP849" s="343"/>
      <c r="AQ849" s="343"/>
      <c r="AR849" s="343"/>
      <c r="AS849" s="343"/>
      <c r="AT849" s="343"/>
      <c r="AU849" s="343"/>
      <c r="AV849" s="343"/>
      <c r="AW849" s="343"/>
      <c r="AX849" s="343"/>
      <c r="AY849" s="343"/>
      <c r="AZ849" s="343"/>
      <c r="BA849" s="343"/>
      <c r="BB849" s="343"/>
      <c r="BC849" s="343"/>
      <c r="BD849" s="343"/>
      <c r="BE849" s="475"/>
      <c r="BF849" s="475"/>
      <c r="BG849" s="475"/>
      <c r="BH849" s="475"/>
      <c r="BI849" s="475"/>
      <c r="BJ849" s="475"/>
      <c r="BK849" s="475"/>
      <c r="BL849" s="475"/>
      <c r="BM849" s="475"/>
      <c r="BN849" s="475"/>
      <c r="BO849" s="475"/>
      <c r="BP849" s="306"/>
      <c r="BQ849" s="496"/>
      <c r="BR849" s="496"/>
      <c r="BS849" s="496"/>
      <c r="BT849" s="496"/>
      <c r="BU849" s="496"/>
      <c r="BV849" s="496"/>
    </row>
    <row r="850" spans="1:74" s="52" customFormat="1" ht="12.75">
      <c r="A850" s="64">
        <v>2996.2204340404778</v>
      </c>
      <c r="B850" s="46" t="s">
        <v>320</v>
      </c>
      <c r="C850" s="47" t="s">
        <v>306</v>
      </c>
      <c r="D850" s="48">
        <v>147.00446286306098</v>
      </c>
      <c r="E850" s="49">
        <v>40.259210000000003</v>
      </c>
      <c r="F850" s="49">
        <v>9.5000000000000001E-2</v>
      </c>
      <c r="G850" s="49">
        <v>11.34516</v>
      </c>
      <c r="H850" s="49">
        <v>0.40899999999999997</v>
      </c>
      <c r="I850" s="49">
        <v>0.17660000000000001</v>
      </c>
      <c r="J850" s="49">
        <v>48.354819999999997</v>
      </c>
      <c r="K850" s="49">
        <v>0.21060000000000001</v>
      </c>
      <c r="L850" s="49">
        <v>100.85039</v>
      </c>
      <c r="M850" s="47"/>
      <c r="N850" s="50">
        <v>0.98782674419187966</v>
      </c>
      <c r="O850" s="50">
        <v>1.8429542392761602E-3</v>
      </c>
      <c r="P850" s="50">
        <v>0.23279955752384704</v>
      </c>
      <c r="Q850" s="50">
        <v>8.0720293404835664E-3</v>
      </c>
      <c r="R850" s="50">
        <v>3.670218921834788E-3</v>
      </c>
      <c r="S850" s="50">
        <v>1.7687393910265556</v>
      </c>
      <c r="T850" s="50">
        <v>5.5364520856914399E-3</v>
      </c>
      <c r="U850" s="50">
        <v>3.0084873473295679</v>
      </c>
      <c r="V850" s="51">
        <v>88.368971900724176</v>
      </c>
      <c r="X850" s="49">
        <v>0.26</v>
      </c>
      <c r="Y850" s="49">
        <v>21.05</v>
      </c>
      <c r="Z850" s="49">
        <v>0.69</v>
      </c>
      <c r="AA850" s="49">
        <v>4.8</v>
      </c>
      <c r="AB850" s="49">
        <v>12.03</v>
      </c>
      <c r="AC850" s="49">
        <v>0.24</v>
      </c>
      <c r="AD850" s="49">
        <v>2.58</v>
      </c>
      <c r="AE850" s="312"/>
      <c r="AF850" s="465" t="s">
        <v>1749</v>
      </c>
      <c r="AG850" s="343">
        <v>30</v>
      </c>
      <c r="AH850" s="343">
        <v>15</v>
      </c>
      <c r="AI850" s="343"/>
      <c r="AJ850" s="343"/>
      <c r="AK850" s="343"/>
      <c r="AL850" s="343"/>
      <c r="AM850" s="343"/>
      <c r="AN850" s="343"/>
      <c r="AO850" s="343"/>
      <c r="AP850" s="343"/>
      <c r="AQ850" s="343"/>
      <c r="AR850" s="343"/>
      <c r="AS850" s="343"/>
      <c r="AT850" s="343"/>
      <c r="AU850" s="343"/>
      <c r="AV850" s="343"/>
      <c r="AW850" s="343"/>
      <c r="AX850" s="343"/>
      <c r="AY850" s="343"/>
      <c r="AZ850" s="343"/>
      <c r="BA850" s="343"/>
      <c r="BB850" s="343"/>
      <c r="BC850" s="343"/>
      <c r="BD850" s="343"/>
      <c r="BE850" s="475"/>
      <c r="BF850" s="475"/>
      <c r="BG850" s="475"/>
      <c r="BH850" s="475"/>
      <c r="BI850" s="475"/>
      <c r="BJ850" s="475"/>
      <c r="BK850" s="475"/>
      <c r="BL850" s="475"/>
      <c r="BM850" s="475"/>
      <c r="BN850" s="475"/>
      <c r="BO850" s="475"/>
      <c r="BP850" s="306"/>
      <c r="BQ850" s="496"/>
      <c r="BR850" s="496"/>
      <c r="BS850" s="496"/>
      <c r="BT850" s="496"/>
      <c r="BU850" s="496"/>
      <c r="BV850" s="496"/>
    </row>
    <row r="851" spans="1:74" s="52" customFormat="1" ht="12.75">
      <c r="A851" s="64">
        <v>2996.2204340404778</v>
      </c>
      <c r="B851" s="46" t="s">
        <v>320</v>
      </c>
      <c r="C851" s="47" t="s">
        <v>306</v>
      </c>
      <c r="D851" s="48">
        <v>154.00446286306098</v>
      </c>
      <c r="E851" s="49">
        <v>40.116729999999997</v>
      </c>
      <c r="F851" s="49">
        <v>0.10580000000000001</v>
      </c>
      <c r="G851" s="49">
        <v>11.14471</v>
      </c>
      <c r="H851" s="49">
        <v>0.41189999999999999</v>
      </c>
      <c r="I851" s="49">
        <v>0.1663</v>
      </c>
      <c r="J851" s="49">
        <v>47.961930000000002</v>
      </c>
      <c r="K851" s="49">
        <v>0.20369999999999999</v>
      </c>
      <c r="L851" s="49">
        <v>100.11107</v>
      </c>
      <c r="M851" s="47"/>
      <c r="N851" s="50">
        <v>0.99056789319803029</v>
      </c>
      <c r="O851" s="50">
        <v>2.0654743426579058E-3</v>
      </c>
      <c r="P851" s="50">
        <v>0.23013543167085007</v>
      </c>
      <c r="Q851" s="50">
        <v>8.1807742071406328E-3</v>
      </c>
      <c r="R851" s="50">
        <v>3.4780571207250286E-3</v>
      </c>
      <c r="S851" s="50">
        <v>1.7654845373225181</v>
      </c>
      <c r="T851" s="50">
        <v>5.3889902547318473E-3</v>
      </c>
      <c r="U851" s="50">
        <v>3.0053011581166542</v>
      </c>
      <c r="V851" s="51">
        <v>88.467973098759117</v>
      </c>
      <c r="X851" s="49">
        <v>0.26</v>
      </c>
      <c r="Y851" s="49">
        <v>18.95</v>
      </c>
      <c r="Z851" s="49">
        <v>0.69</v>
      </c>
      <c r="AA851" s="49">
        <v>4.75</v>
      </c>
      <c r="AB851" s="49">
        <v>12.32</v>
      </c>
      <c r="AC851" s="49">
        <v>0.24</v>
      </c>
      <c r="AD851" s="49">
        <v>2.65</v>
      </c>
      <c r="AE851" s="312"/>
      <c r="AF851" s="465" t="s">
        <v>1749</v>
      </c>
      <c r="AG851" s="343">
        <v>30</v>
      </c>
      <c r="AH851" s="343">
        <v>15</v>
      </c>
      <c r="AI851" s="343"/>
      <c r="AJ851" s="343"/>
      <c r="AK851" s="343"/>
      <c r="AL851" s="343"/>
      <c r="AM851" s="343"/>
      <c r="AN851" s="343"/>
      <c r="AO851" s="343"/>
      <c r="AP851" s="343"/>
      <c r="AQ851" s="343"/>
      <c r="AR851" s="343"/>
      <c r="AS851" s="343"/>
      <c r="AT851" s="343"/>
      <c r="AU851" s="343"/>
      <c r="AV851" s="343"/>
      <c r="AW851" s="343"/>
      <c r="AX851" s="343"/>
      <c r="AY851" s="343"/>
      <c r="AZ851" s="343"/>
      <c r="BA851" s="343"/>
      <c r="BB851" s="343"/>
      <c r="BC851" s="343"/>
      <c r="BD851" s="343"/>
      <c r="BE851" s="475"/>
      <c r="BF851" s="475"/>
      <c r="BG851" s="475"/>
      <c r="BH851" s="475"/>
      <c r="BI851" s="475"/>
      <c r="BJ851" s="475"/>
      <c r="BK851" s="475"/>
      <c r="BL851" s="475"/>
      <c r="BM851" s="475"/>
      <c r="BN851" s="475"/>
      <c r="BO851" s="475"/>
      <c r="BP851" s="306"/>
      <c r="BQ851" s="496"/>
      <c r="BR851" s="496"/>
      <c r="BS851" s="496"/>
      <c r="BT851" s="496"/>
      <c r="BU851" s="496"/>
      <c r="BV851" s="496"/>
    </row>
    <row r="852" spans="1:74" s="52" customFormat="1" ht="12.75">
      <c r="A852" s="64">
        <v>2996.2204340404778</v>
      </c>
      <c r="B852" s="46" t="s">
        <v>320</v>
      </c>
      <c r="C852" s="47" t="s">
        <v>306</v>
      </c>
      <c r="D852" s="48">
        <v>161.00446286306098</v>
      </c>
      <c r="E852" s="49">
        <v>40.493279999999999</v>
      </c>
      <c r="F852" s="49">
        <v>8.2500000000000004E-2</v>
      </c>
      <c r="G852" s="49">
        <v>11.22489</v>
      </c>
      <c r="H852" s="49">
        <v>0.42920000000000003</v>
      </c>
      <c r="I852" s="49">
        <v>0.16350000000000001</v>
      </c>
      <c r="J852" s="49">
        <v>48.15334</v>
      </c>
      <c r="K852" s="49">
        <v>0.20930000000000001</v>
      </c>
      <c r="L852" s="49">
        <v>100.75601</v>
      </c>
      <c r="M852" s="47"/>
      <c r="N852" s="50">
        <v>0.99331832488697169</v>
      </c>
      <c r="O852" s="50">
        <v>1.6000547910916545E-3</v>
      </c>
      <c r="P852" s="50">
        <v>0.23027329678246575</v>
      </c>
      <c r="Q852" s="50">
        <v>8.4685507917100378E-3</v>
      </c>
      <c r="R852" s="50">
        <v>3.397105130115834E-3</v>
      </c>
      <c r="S852" s="50">
        <v>1.7609233506696875</v>
      </c>
      <c r="T852" s="50">
        <v>5.5008824788024312E-3</v>
      </c>
      <c r="U852" s="50">
        <v>3.0034815655308451</v>
      </c>
      <c r="V852" s="51">
        <v>88.435431674861789</v>
      </c>
      <c r="X852" s="49">
        <v>0.25</v>
      </c>
      <c r="Y852" s="49">
        <v>24.34</v>
      </c>
      <c r="Z852" s="49">
        <v>0.69</v>
      </c>
      <c r="AA852" s="49">
        <v>4.6100000000000003</v>
      </c>
      <c r="AB852" s="49">
        <v>12.97</v>
      </c>
      <c r="AC852" s="49">
        <v>0.24</v>
      </c>
      <c r="AD852" s="49">
        <v>2.59</v>
      </c>
      <c r="AE852" s="312"/>
      <c r="AF852" s="465" t="s">
        <v>1749</v>
      </c>
      <c r="AG852" s="343">
        <v>30</v>
      </c>
      <c r="AH852" s="343">
        <v>15</v>
      </c>
      <c r="AI852" s="343"/>
      <c r="AJ852" s="343"/>
      <c r="AK852" s="343"/>
      <c r="AL852" s="343"/>
      <c r="AM852" s="343"/>
      <c r="AN852" s="343"/>
      <c r="AO852" s="343"/>
      <c r="AP852" s="343"/>
      <c r="AQ852" s="343"/>
      <c r="AR852" s="343"/>
      <c r="AS852" s="343"/>
      <c r="AT852" s="343"/>
      <c r="AU852" s="343"/>
      <c r="AV852" s="343"/>
      <c r="AW852" s="343"/>
      <c r="AX852" s="343"/>
      <c r="AY852" s="343"/>
      <c r="AZ852" s="343"/>
      <c r="BA852" s="343"/>
      <c r="BB852" s="343"/>
      <c r="BC852" s="343"/>
      <c r="BD852" s="343"/>
      <c r="BE852" s="475"/>
      <c r="BF852" s="475"/>
      <c r="BG852" s="475"/>
      <c r="BH852" s="475"/>
      <c r="BI852" s="475"/>
      <c r="BJ852" s="475"/>
      <c r="BK852" s="475"/>
      <c r="BL852" s="475"/>
      <c r="BM852" s="475"/>
      <c r="BN852" s="475"/>
      <c r="BO852" s="475"/>
      <c r="BP852" s="306"/>
      <c r="BQ852" s="496"/>
      <c r="BR852" s="496"/>
      <c r="BS852" s="496"/>
      <c r="BT852" s="496"/>
      <c r="BU852" s="496"/>
      <c r="BV852" s="496"/>
    </row>
    <row r="853" spans="1:74" s="52" customFormat="1" ht="12.75">
      <c r="A853" s="64">
        <v>2996.2204340404778</v>
      </c>
      <c r="B853" s="46" t="s">
        <v>320</v>
      </c>
      <c r="C853" s="47" t="s">
        <v>306</v>
      </c>
      <c r="D853" s="48">
        <v>168.00446286306098</v>
      </c>
      <c r="E853" s="49">
        <v>40.259210000000003</v>
      </c>
      <c r="F853" s="49">
        <v>9.4600009999999998E-2</v>
      </c>
      <c r="G853" s="49">
        <v>11.204840000000001</v>
      </c>
      <c r="H853" s="49">
        <v>0.38740000000000002</v>
      </c>
      <c r="I853" s="49">
        <v>0.13880000000000001</v>
      </c>
      <c r="J853" s="49">
        <v>48.052599999999998</v>
      </c>
      <c r="K853" s="49">
        <v>0.20480000000000001</v>
      </c>
      <c r="L853" s="49">
        <v>100.34225001000001</v>
      </c>
      <c r="M853" s="47"/>
      <c r="N853" s="50">
        <v>0.99162508306080255</v>
      </c>
      <c r="O853" s="50">
        <v>1.8422512187370055E-3</v>
      </c>
      <c r="P853" s="50">
        <v>0.2308043068245702</v>
      </c>
      <c r="Q853" s="50">
        <v>7.6751304184843848E-3</v>
      </c>
      <c r="R853" s="50">
        <v>2.895725966039838E-3</v>
      </c>
      <c r="S853" s="50">
        <v>1.7644432386368178</v>
      </c>
      <c r="T853" s="50">
        <v>5.4046783762716185E-3</v>
      </c>
      <c r="U853" s="50">
        <v>3.0046904145017233</v>
      </c>
      <c r="V853" s="51">
        <v>88.432297167858536</v>
      </c>
      <c r="X853" s="49">
        <v>0.26</v>
      </c>
      <c r="Y853" s="49">
        <v>20.98</v>
      </c>
      <c r="Z853" s="49">
        <v>0.69</v>
      </c>
      <c r="AA853" s="49">
        <v>5.04</v>
      </c>
      <c r="AB853" s="49">
        <v>14.91</v>
      </c>
      <c r="AC853" s="49">
        <v>0.24</v>
      </c>
      <c r="AD853" s="49">
        <v>2.63</v>
      </c>
      <c r="AE853" s="312"/>
      <c r="AF853" s="465" t="s">
        <v>1749</v>
      </c>
      <c r="AG853" s="343">
        <v>30</v>
      </c>
      <c r="AH853" s="343">
        <v>15</v>
      </c>
      <c r="AI853" s="343"/>
      <c r="AJ853" s="343"/>
      <c r="AK853" s="343"/>
      <c r="AL853" s="343"/>
      <c r="AM853" s="343"/>
      <c r="AN853" s="343"/>
      <c r="AO853" s="343"/>
      <c r="AP853" s="343"/>
      <c r="AQ853" s="343"/>
      <c r="AR853" s="343"/>
      <c r="AS853" s="343"/>
      <c r="AT853" s="343"/>
      <c r="AU853" s="343"/>
      <c r="AV853" s="343"/>
      <c r="AW853" s="343"/>
      <c r="AX853" s="343"/>
      <c r="AY853" s="343"/>
      <c r="AZ853" s="343"/>
      <c r="BA853" s="343"/>
      <c r="BB853" s="343"/>
      <c r="BC853" s="343"/>
      <c r="BD853" s="343"/>
      <c r="BE853" s="475"/>
      <c r="BF853" s="475"/>
      <c r="BG853" s="475"/>
      <c r="BH853" s="475"/>
      <c r="BI853" s="475"/>
      <c r="BJ853" s="475"/>
      <c r="BK853" s="475"/>
      <c r="BL853" s="475"/>
      <c r="BM853" s="475"/>
      <c r="BN853" s="475"/>
      <c r="BO853" s="475"/>
      <c r="BP853" s="306"/>
      <c r="BQ853" s="496"/>
      <c r="BR853" s="496"/>
      <c r="BS853" s="496"/>
      <c r="BT853" s="496"/>
      <c r="BU853" s="496"/>
      <c r="BV853" s="496"/>
    </row>
    <row r="854" spans="1:74" s="52" customFormat="1" ht="12.75">
      <c r="A854" s="64">
        <v>2996.2204340404778</v>
      </c>
      <c r="B854" s="46" t="s">
        <v>320</v>
      </c>
      <c r="C854" s="47" t="s">
        <v>306</v>
      </c>
      <c r="D854" s="48">
        <v>175.00446286306098</v>
      </c>
      <c r="E854" s="49">
        <v>40.218510000000002</v>
      </c>
      <c r="F854" s="49">
        <v>9.3100000000000002E-2</v>
      </c>
      <c r="G854" s="49">
        <v>11.12467</v>
      </c>
      <c r="H854" s="49">
        <v>0.40350000000000003</v>
      </c>
      <c r="I854" s="49">
        <v>0.1361</v>
      </c>
      <c r="J854" s="49">
        <v>48.193629999999999</v>
      </c>
      <c r="K854" s="49">
        <v>0.20230000000000001</v>
      </c>
      <c r="L854" s="49">
        <v>100.37181</v>
      </c>
      <c r="M854" s="47"/>
      <c r="N854" s="50">
        <v>0.99021880021637432</v>
      </c>
      <c r="O854" s="50">
        <v>1.8123008186090941E-3</v>
      </c>
      <c r="P854" s="50">
        <v>0.22905950696842461</v>
      </c>
      <c r="Q854" s="50">
        <v>7.9908434427171885E-3</v>
      </c>
      <c r="R854" s="50">
        <v>2.8382395989090818E-3</v>
      </c>
      <c r="S854" s="50">
        <v>1.7689003799817371</v>
      </c>
      <c r="T854" s="50">
        <v>5.336527119636429E-3</v>
      </c>
      <c r="U854" s="50">
        <v>3.0061565981464078</v>
      </c>
      <c r="V854" s="51">
        <v>88.535330040180199</v>
      </c>
      <c r="X854" s="49">
        <v>0.26</v>
      </c>
      <c r="Y854" s="49">
        <v>21.22</v>
      </c>
      <c r="Z854" s="49">
        <v>0.69</v>
      </c>
      <c r="AA854" s="49">
        <v>4.82</v>
      </c>
      <c r="AB854" s="49">
        <v>15.16</v>
      </c>
      <c r="AC854" s="49">
        <v>0.24</v>
      </c>
      <c r="AD854" s="49">
        <v>2.65</v>
      </c>
      <c r="AE854" s="312"/>
      <c r="AF854" s="465" t="s">
        <v>1749</v>
      </c>
      <c r="AG854" s="343">
        <v>30</v>
      </c>
      <c r="AH854" s="343">
        <v>15</v>
      </c>
      <c r="AI854" s="343"/>
      <c r="AJ854" s="343"/>
      <c r="AK854" s="343"/>
      <c r="AL854" s="343"/>
      <c r="AM854" s="343"/>
      <c r="AN854" s="343"/>
      <c r="AO854" s="343"/>
      <c r="AP854" s="343"/>
      <c r="AQ854" s="343"/>
      <c r="AR854" s="343"/>
      <c r="AS854" s="343"/>
      <c r="AT854" s="343"/>
      <c r="AU854" s="343"/>
      <c r="AV854" s="343"/>
      <c r="AW854" s="343"/>
      <c r="AX854" s="343"/>
      <c r="AY854" s="343"/>
      <c r="AZ854" s="343"/>
      <c r="BA854" s="343"/>
      <c r="BB854" s="343"/>
      <c r="BC854" s="343"/>
      <c r="BD854" s="343"/>
      <c r="BE854" s="475"/>
      <c r="BF854" s="475"/>
      <c r="BG854" s="475"/>
      <c r="BH854" s="475"/>
      <c r="BI854" s="475"/>
      <c r="BJ854" s="475"/>
      <c r="BK854" s="475"/>
      <c r="BL854" s="475"/>
      <c r="BM854" s="475"/>
      <c r="BN854" s="475"/>
      <c r="BO854" s="475"/>
      <c r="BP854" s="306"/>
      <c r="BQ854" s="496"/>
      <c r="BR854" s="496"/>
      <c r="BS854" s="496"/>
      <c r="BT854" s="496"/>
      <c r="BU854" s="496"/>
      <c r="BV854" s="496"/>
    </row>
    <row r="855" spans="1:74" s="52" customFormat="1" ht="12.75">
      <c r="A855" s="64">
        <v>2996.2204340404778</v>
      </c>
      <c r="B855" s="46" t="s">
        <v>320</v>
      </c>
      <c r="C855" s="47" t="s">
        <v>306</v>
      </c>
      <c r="D855" s="48">
        <v>182.00446286306098</v>
      </c>
      <c r="E855" s="49">
        <v>40.493279999999999</v>
      </c>
      <c r="F855" s="49">
        <v>8.2600000000000007E-2</v>
      </c>
      <c r="G855" s="49">
        <v>11.204840000000001</v>
      </c>
      <c r="H855" s="49">
        <v>0.41449999999999998</v>
      </c>
      <c r="I855" s="49">
        <v>0.1326</v>
      </c>
      <c r="J855" s="49">
        <v>48.294370000000001</v>
      </c>
      <c r="K855" s="49">
        <v>0.20649999999999999</v>
      </c>
      <c r="L855" s="49">
        <v>100.82868999999999</v>
      </c>
      <c r="M855" s="47"/>
      <c r="N855" s="50">
        <v>0.99238890764132626</v>
      </c>
      <c r="O855" s="50">
        <v>1.6004953149531252E-3</v>
      </c>
      <c r="P855" s="50">
        <v>0.22964690578947369</v>
      </c>
      <c r="Q855" s="50">
        <v>8.1708525260193454E-3</v>
      </c>
      <c r="R855" s="50">
        <v>2.7525055802441389E-3</v>
      </c>
      <c r="S855" s="50">
        <v>1.7644282209484017</v>
      </c>
      <c r="T855" s="50">
        <v>5.4222139283495461E-3</v>
      </c>
      <c r="U855" s="50">
        <v>3.0044101017287681</v>
      </c>
      <c r="V855" s="51">
        <v>88.483537921404448</v>
      </c>
      <c r="X855" s="49">
        <v>0.25</v>
      </c>
      <c r="Y855" s="49">
        <v>24.69</v>
      </c>
      <c r="Z855" s="49">
        <v>0.69</v>
      </c>
      <c r="AA855" s="49">
        <v>4.78</v>
      </c>
      <c r="AB855" s="49">
        <v>15.55</v>
      </c>
      <c r="AC855" s="49">
        <v>0.24</v>
      </c>
      <c r="AD855" s="49">
        <v>2.61</v>
      </c>
      <c r="AE855" s="312"/>
      <c r="AF855" s="465" t="s">
        <v>1749</v>
      </c>
      <c r="AG855" s="343">
        <v>30</v>
      </c>
      <c r="AH855" s="343">
        <v>15</v>
      </c>
      <c r="AI855" s="343"/>
      <c r="AJ855" s="343"/>
      <c r="AK855" s="343"/>
      <c r="AL855" s="343"/>
      <c r="AM855" s="343"/>
      <c r="AN855" s="343"/>
      <c r="AO855" s="343"/>
      <c r="AP855" s="343"/>
      <c r="AQ855" s="343"/>
      <c r="AR855" s="343"/>
      <c r="AS855" s="343"/>
      <c r="AT855" s="343"/>
      <c r="AU855" s="343"/>
      <c r="AV855" s="343"/>
      <c r="AW855" s="343"/>
      <c r="AX855" s="343"/>
      <c r="AY855" s="343"/>
      <c r="AZ855" s="343"/>
      <c r="BA855" s="343"/>
      <c r="BB855" s="343"/>
      <c r="BC855" s="343"/>
      <c r="BD855" s="343"/>
      <c r="BE855" s="475"/>
      <c r="BF855" s="475"/>
      <c r="BG855" s="475"/>
      <c r="BH855" s="475"/>
      <c r="BI855" s="475"/>
      <c r="BJ855" s="475"/>
      <c r="BK855" s="475"/>
      <c r="BL855" s="475"/>
      <c r="BM855" s="475"/>
      <c r="BN855" s="475"/>
      <c r="BO855" s="475"/>
      <c r="BP855" s="306"/>
      <c r="BQ855" s="496"/>
      <c r="BR855" s="496"/>
      <c r="BS855" s="496"/>
      <c r="BT855" s="496"/>
      <c r="BU855" s="496"/>
      <c r="BV855" s="496"/>
    </row>
    <row r="856" spans="1:74" s="52" customFormat="1" ht="12.75">
      <c r="A856" s="64">
        <v>2996.2204340404778</v>
      </c>
      <c r="B856" s="46" t="s">
        <v>320</v>
      </c>
      <c r="C856" s="47" t="s">
        <v>306</v>
      </c>
      <c r="D856" s="48">
        <v>189.00446286306098</v>
      </c>
      <c r="E856" s="49">
        <v>40.157440000000001</v>
      </c>
      <c r="F856" s="49">
        <v>0.14480000000000001</v>
      </c>
      <c r="G856" s="49">
        <v>11.24493</v>
      </c>
      <c r="H856" s="49">
        <v>0.39090000000000003</v>
      </c>
      <c r="I856" s="49">
        <v>0.17419999999999999</v>
      </c>
      <c r="J856" s="49">
        <v>48.757770000000001</v>
      </c>
      <c r="K856" s="49">
        <v>0.2177</v>
      </c>
      <c r="L856" s="49">
        <v>101.08773999999998</v>
      </c>
      <c r="M856" s="47"/>
      <c r="N856" s="50">
        <v>0.98278271736991885</v>
      </c>
      <c r="O856" s="50">
        <v>2.8017892743549327E-3</v>
      </c>
      <c r="P856" s="50">
        <v>0.23014642958513448</v>
      </c>
      <c r="Q856" s="50">
        <v>7.6948658753799113E-3</v>
      </c>
      <c r="R856" s="50">
        <v>3.6109824807629993E-3</v>
      </c>
      <c r="S856" s="50">
        <v>1.7788686092622918</v>
      </c>
      <c r="T856" s="50">
        <v>5.70831023352808E-3</v>
      </c>
      <c r="U856" s="50">
        <v>3.0116137040813711</v>
      </c>
      <c r="V856" s="51">
        <v>88.544315242300542</v>
      </c>
      <c r="X856" s="49">
        <v>0.25</v>
      </c>
      <c r="Y856" s="49">
        <v>14.05</v>
      </c>
      <c r="Z856" s="49">
        <v>0.69</v>
      </c>
      <c r="AA856" s="49">
        <v>4.9800000000000004</v>
      </c>
      <c r="AB856" s="49">
        <v>12.16</v>
      </c>
      <c r="AC856" s="49">
        <v>0.24</v>
      </c>
      <c r="AD856" s="49">
        <v>2.4900000000000002</v>
      </c>
      <c r="AE856" s="312"/>
      <c r="AF856" s="465" t="s">
        <v>1749</v>
      </c>
      <c r="AG856" s="343">
        <v>30</v>
      </c>
      <c r="AH856" s="343">
        <v>15</v>
      </c>
      <c r="AI856" s="343"/>
      <c r="AJ856" s="343"/>
      <c r="AK856" s="343"/>
      <c r="AL856" s="343"/>
      <c r="AM856" s="343"/>
      <c r="AN856" s="343"/>
      <c r="AO856" s="343"/>
      <c r="AP856" s="343"/>
      <c r="AQ856" s="343"/>
      <c r="AR856" s="343"/>
      <c r="AS856" s="343"/>
      <c r="AT856" s="343"/>
      <c r="AU856" s="343"/>
      <c r="AV856" s="343"/>
      <c r="AW856" s="343"/>
      <c r="AX856" s="343"/>
      <c r="AY856" s="343"/>
      <c r="AZ856" s="343"/>
      <c r="BA856" s="343"/>
      <c r="BB856" s="343"/>
      <c r="BC856" s="343"/>
      <c r="BD856" s="343"/>
      <c r="BE856" s="475"/>
      <c r="BF856" s="475"/>
      <c r="BG856" s="475"/>
      <c r="BH856" s="475"/>
      <c r="BI856" s="475"/>
      <c r="BJ856" s="475"/>
      <c r="BK856" s="475"/>
      <c r="BL856" s="475"/>
      <c r="BM856" s="475"/>
      <c r="BN856" s="475"/>
      <c r="BO856" s="475"/>
      <c r="BP856" s="306"/>
      <c r="BQ856" s="496"/>
      <c r="BR856" s="496"/>
      <c r="BS856" s="496"/>
      <c r="BT856" s="496"/>
      <c r="BU856" s="496"/>
      <c r="BV856" s="496"/>
    </row>
    <row r="857" spans="1:74" s="52" customFormat="1" ht="12.75">
      <c r="A857" s="64">
        <v>2996.2204340404778</v>
      </c>
      <c r="B857" s="46" t="s">
        <v>320</v>
      </c>
      <c r="C857" s="47" t="s">
        <v>306</v>
      </c>
      <c r="D857" s="48">
        <v>196.00446286306098</v>
      </c>
      <c r="E857" s="49">
        <v>40.360979999999998</v>
      </c>
      <c r="F857" s="49">
        <v>8.0799999999999997E-2</v>
      </c>
      <c r="G857" s="49">
        <v>11.19482</v>
      </c>
      <c r="H857" s="49">
        <v>0.40620000000000001</v>
      </c>
      <c r="I857" s="49">
        <v>0.17649999999999999</v>
      </c>
      <c r="J857" s="49">
        <v>48.385039999999996</v>
      </c>
      <c r="K857" s="49">
        <v>0.2152</v>
      </c>
      <c r="L857" s="49">
        <v>100.81953999999999</v>
      </c>
      <c r="M857" s="47"/>
      <c r="N857" s="50">
        <v>0.98976664510717394</v>
      </c>
      <c r="O857" s="50">
        <v>1.5665991522773415E-3</v>
      </c>
      <c r="P857" s="50">
        <v>0.22958537558654887</v>
      </c>
      <c r="Q857" s="50">
        <v>8.0122579520108608E-3</v>
      </c>
      <c r="R857" s="50">
        <v>3.6660768137605562E-3</v>
      </c>
      <c r="S857" s="50">
        <v>1.7688490038050011</v>
      </c>
      <c r="T857" s="50">
        <v>5.6541981714990867E-3</v>
      </c>
      <c r="U857" s="50">
        <v>3.0071001565882716</v>
      </c>
      <c r="V857" s="51">
        <v>88.511738090872456</v>
      </c>
      <c r="X857" s="49">
        <v>0.25</v>
      </c>
      <c r="Y857" s="49">
        <v>25.7</v>
      </c>
      <c r="Z857" s="49">
        <v>0.69</v>
      </c>
      <c r="AA857" s="49">
        <v>4.7699999999999996</v>
      </c>
      <c r="AB857" s="49">
        <v>12.02</v>
      </c>
      <c r="AC857" s="49">
        <v>0.24</v>
      </c>
      <c r="AD857" s="49">
        <v>2.5499999999999998</v>
      </c>
      <c r="AE857" s="312"/>
      <c r="AF857" s="465" t="s">
        <v>1749</v>
      </c>
      <c r="AG857" s="343">
        <v>30</v>
      </c>
      <c r="AH857" s="343">
        <v>15</v>
      </c>
      <c r="AI857" s="343"/>
      <c r="AJ857" s="343"/>
      <c r="AK857" s="343"/>
      <c r="AL857" s="343"/>
      <c r="AM857" s="343"/>
      <c r="AN857" s="343"/>
      <c r="AO857" s="343"/>
      <c r="AP857" s="343"/>
      <c r="AQ857" s="343"/>
      <c r="AR857" s="343"/>
      <c r="AS857" s="343"/>
      <c r="AT857" s="343"/>
      <c r="AU857" s="343"/>
      <c r="AV857" s="343"/>
      <c r="AW857" s="343"/>
      <c r="AX857" s="343"/>
      <c r="AY857" s="343"/>
      <c r="AZ857" s="343"/>
      <c r="BA857" s="343"/>
      <c r="BB857" s="343"/>
      <c r="BC857" s="343"/>
      <c r="BD857" s="343"/>
      <c r="BE857" s="475"/>
      <c r="BF857" s="475"/>
      <c r="BG857" s="475"/>
      <c r="BH857" s="475"/>
      <c r="BI857" s="475"/>
      <c r="BJ857" s="475"/>
      <c r="BK857" s="475"/>
      <c r="BL857" s="475"/>
      <c r="BM857" s="475"/>
      <c r="BN857" s="475"/>
      <c r="BO857" s="475"/>
      <c r="BP857" s="306"/>
      <c r="BQ857" s="496"/>
      <c r="BR857" s="496"/>
      <c r="BS857" s="496"/>
      <c r="BT857" s="496"/>
      <c r="BU857" s="496"/>
      <c r="BV857" s="496"/>
    </row>
    <row r="858" spans="1:74" s="52" customFormat="1" ht="12.75">
      <c r="A858" s="64">
        <v>2996.2204340404778</v>
      </c>
      <c r="B858" s="46" t="s">
        <v>320</v>
      </c>
      <c r="C858" s="47" t="s">
        <v>306</v>
      </c>
      <c r="D858" s="48">
        <v>203.00446286306098</v>
      </c>
      <c r="E858" s="49">
        <v>40.37115</v>
      </c>
      <c r="F858" s="49">
        <v>9.6799999999999997E-2</v>
      </c>
      <c r="G858" s="49">
        <v>11.22489</v>
      </c>
      <c r="H858" s="49">
        <v>0.41099999999999998</v>
      </c>
      <c r="I858" s="49">
        <v>0.1454</v>
      </c>
      <c r="J858" s="49">
        <v>48.395110000000003</v>
      </c>
      <c r="K858" s="49">
        <v>0.2079</v>
      </c>
      <c r="L858" s="49">
        <v>100.85225</v>
      </c>
      <c r="M858" s="47"/>
      <c r="N858" s="50">
        <v>0.98960259490220948</v>
      </c>
      <c r="O858" s="50">
        <v>1.8760330152913904E-3</v>
      </c>
      <c r="P858" s="50">
        <v>0.23010592020874091</v>
      </c>
      <c r="Q858" s="50">
        <v>8.1035519180091952E-3</v>
      </c>
      <c r="R858" s="50">
        <v>3.018838294105449E-3</v>
      </c>
      <c r="S858" s="50">
        <v>1.7684782850800265</v>
      </c>
      <c r="T858" s="50">
        <v>5.4601156488247975E-3</v>
      </c>
      <c r="U858" s="50">
        <v>3.0066453390672079</v>
      </c>
      <c r="V858" s="51">
        <v>88.48655365133871</v>
      </c>
      <c r="X858" s="49">
        <v>0.25</v>
      </c>
      <c r="Y858" s="49">
        <v>21.34</v>
      </c>
      <c r="Z858" s="49">
        <v>0.69</v>
      </c>
      <c r="AA858" s="49">
        <v>4.78</v>
      </c>
      <c r="AB858" s="49">
        <v>13.89</v>
      </c>
      <c r="AC858" s="49">
        <v>0.24</v>
      </c>
      <c r="AD858" s="49">
        <v>2.63</v>
      </c>
      <c r="AE858" s="312"/>
      <c r="AF858" s="465" t="s">
        <v>1749</v>
      </c>
      <c r="AG858" s="343">
        <v>30</v>
      </c>
      <c r="AH858" s="343">
        <v>15</v>
      </c>
      <c r="AI858" s="343"/>
      <c r="AJ858" s="343"/>
      <c r="AK858" s="343"/>
      <c r="AL858" s="343"/>
      <c r="AM858" s="343"/>
      <c r="AN858" s="343"/>
      <c r="AO858" s="343"/>
      <c r="AP858" s="343"/>
      <c r="AQ858" s="343"/>
      <c r="AR858" s="343"/>
      <c r="AS858" s="343"/>
      <c r="AT858" s="343"/>
      <c r="AU858" s="343"/>
      <c r="AV858" s="343"/>
      <c r="AW858" s="343"/>
      <c r="AX858" s="343"/>
      <c r="AY858" s="343"/>
      <c r="AZ858" s="343"/>
      <c r="BA858" s="343"/>
      <c r="BB858" s="343"/>
      <c r="BC858" s="343"/>
      <c r="BD858" s="343"/>
      <c r="BE858" s="475"/>
      <c r="BF858" s="475"/>
      <c r="BG858" s="475"/>
      <c r="BH858" s="475"/>
      <c r="BI858" s="475"/>
      <c r="BJ858" s="475"/>
      <c r="BK858" s="475"/>
      <c r="BL858" s="475"/>
      <c r="BM858" s="475"/>
      <c r="BN858" s="475"/>
      <c r="BO858" s="475"/>
      <c r="BP858" s="306"/>
      <c r="BQ858" s="496"/>
      <c r="BR858" s="496"/>
      <c r="BS858" s="496"/>
      <c r="BT858" s="496"/>
      <c r="BU858" s="496"/>
      <c r="BV858" s="496"/>
    </row>
    <row r="859" spans="1:74" s="52" customFormat="1" ht="12.75">
      <c r="A859" s="64">
        <v>2996.2204340404778</v>
      </c>
      <c r="B859" s="46" t="s">
        <v>320</v>
      </c>
      <c r="C859" s="47" t="s">
        <v>306</v>
      </c>
      <c r="D859" s="48">
        <v>210.00446286306098</v>
      </c>
      <c r="E859" s="49">
        <v>40.249029999999998</v>
      </c>
      <c r="F859" s="49">
        <v>7.5300000000000006E-2</v>
      </c>
      <c r="G859" s="49">
        <v>11.0946</v>
      </c>
      <c r="H859" s="49">
        <v>0.40949999999999998</v>
      </c>
      <c r="I859" s="49">
        <v>0.16350000000000001</v>
      </c>
      <c r="J859" s="49">
        <v>48.18356</v>
      </c>
      <c r="K859" s="49">
        <v>0.20649999999999999</v>
      </c>
      <c r="L859" s="49">
        <v>100.38199</v>
      </c>
      <c r="M859" s="47"/>
      <c r="N859" s="50">
        <v>0.99090195164874428</v>
      </c>
      <c r="O859" s="50">
        <v>1.4657019198067555E-3</v>
      </c>
      <c r="P859" s="50">
        <v>0.22842461859021845</v>
      </c>
      <c r="Q859" s="50">
        <v>8.1091076147921798E-3</v>
      </c>
      <c r="R859" s="50">
        <v>3.4094063183399649E-3</v>
      </c>
      <c r="S859" s="50">
        <v>1.7684089136851449</v>
      </c>
      <c r="T859" s="50">
        <v>5.4469447345953242E-3</v>
      </c>
      <c r="U859" s="50">
        <v>3.0061666445116417</v>
      </c>
      <c r="V859" s="51">
        <v>88.560657916740212</v>
      </c>
      <c r="X859" s="49">
        <v>0.25</v>
      </c>
      <c r="Y859" s="49">
        <v>26.77</v>
      </c>
      <c r="Z859" s="49">
        <v>0.69</v>
      </c>
      <c r="AA859" s="49">
        <v>4.8</v>
      </c>
      <c r="AB859" s="49">
        <v>12.67</v>
      </c>
      <c r="AC859" s="49">
        <v>0.24</v>
      </c>
      <c r="AD859" s="49">
        <v>2.62</v>
      </c>
      <c r="AE859" s="312"/>
      <c r="AF859" s="465" t="s">
        <v>1749</v>
      </c>
      <c r="AG859" s="343">
        <v>30</v>
      </c>
      <c r="AH859" s="343">
        <v>15</v>
      </c>
      <c r="AI859" s="343"/>
      <c r="AJ859" s="343"/>
      <c r="AK859" s="343"/>
      <c r="AL859" s="343"/>
      <c r="AM859" s="343"/>
      <c r="AN859" s="343"/>
      <c r="AO859" s="343"/>
      <c r="AP859" s="343"/>
      <c r="AQ859" s="343"/>
      <c r="AR859" s="343"/>
      <c r="AS859" s="343"/>
      <c r="AT859" s="343"/>
      <c r="AU859" s="343"/>
      <c r="AV859" s="343"/>
      <c r="AW859" s="343"/>
      <c r="AX859" s="343"/>
      <c r="AY859" s="343"/>
      <c r="AZ859" s="343"/>
      <c r="BA859" s="343"/>
      <c r="BB859" s="343"/>
      <c r="BC859" s="343"/>
      <c r="BD859" s="343"/>
      <c r="BE859" s="475"/>
      <c r="BF859" s="475"/>
      <c r="BG859" s="475"/>
      <c r="BH859" s="475"/>
      <c r="BI859" s="475"/>
      <c r="BJ859" s="475"/>
      <c r="BK859" s="475"/>
      <c r="BL859" s="475"/>
      <c r="BM859" s="475"/>
      <c r="BN859" s="475"/>
      <c r="BO859" s="475"/>
      <c r="BP859" s="306"/>
      <c r="BQ859" s="496"/>
      <c r="BR859" s="496"/>
      <c r="BS859" s="496"/>
      <c r="BT859" s="496"/>
      <c r="BU859" s="496"/>
      <c r="BV859" s="496"/>
    </row>
    <row r="860" spans="1:74" s="52" customFormat="1" ht="12.75">
      <c r="A860" s="64">
        <v>2996.2204340404778</v>
      </c>
      <c r="B860" s="46" t="s">
        <v>320</v>
      </c>
      <c r="C860" s="47" t="s">
        <v>306</v>
      </c>
      <c r="D860" s="48">
        <v>217.00446286306098</v>
      </c>
      <c r="E860" s="49">
        <v>40.228679999999997</v>
      </c>
      <c r="F860" s="49">
        <v>9.0999999999999998E-2</v>
      </c>
      <c r="G860" s="49">
        <v>11.054510000000001</v>
      </c>
      <c r="H860" s="49">
        <v>0.39410000000000001</v>
      </c>
      <c r="I860" s="49">
        <v>0.1588</v>
      </c>
      <c r="J860" s="49">
        <v>48.324599999999997</v>
      </c>
      <c r="K860" s="49">
        <v>0.20499999999999999</v>
      </c>
      <c r="L860" s="49">
        <v>100.45668999999999</v>
      </c>
      <c r="M860" s="47"/>
      <c r="N860" s="50">
        <v>0.98945522024240173</v>
      </c>
      <c r="O860" s="50">
        <v>1.7696083910984993E-3</v>
      </c>
      <c r="P860" s="50">
        <v>0.2273818797659275</v>
      </c>
      <c r="Q860" s="50">
        <v>7.7966975761574516E-3</v>
      </c>
      <c r="R860" s="50">
        <v>3.3082368805172333E-3</v>
      </c>
      <c r="S860" s="50">
        <v>1.7718917050492595</v>
      </c>
      <c r="T860" s="50">
        <v>5.4022150700389912E-3</v>
      </c>
      <c r="U860" s="50">
        <v>3.0070055629754009</v>
      </c>
      <c r="V860" s="51">
        <v>88.626775170095257</v>
      </c>
      <c r="X860" s="49">
        <v>0.25</v>
      </c>
      <c r="Y860" s="49">
        <v>21.89</v>
      </c>
      <c r="Z860" s="49">
        <v>0.69</v>
      </c>
      <c r="AA860" s="49">
        <v>4.96</v>
      </c>
      <c r="AB860" s="49">
        <v>12.85</v>
      </c>
      <c r="AC860" s="49">
        <v>0.24</v>
      </c>
      <c r="AD860" s="49">
        <v>2.63</v>
      </c>
      <c r="AE860" s="312"/>
      <c r="AF860" s="465" t="s">
        <v>1749</v>
      </c>
      <c r="AG860" s="343">
        <v>30</v>
      </c>
      <c r="AH860" s="343">
        <v>15</v>
      </c>
      <c r="AI860" s="343"/>
      <c r="AJ860" s="343"/>
      <c r="AK860" s="343"/>
      <c r="AL860" s="343"/>
      <c r="AM860" s="343"/>
      <c r="AN860" s="343"/>
      <c r="AO860" s="343"/>
      <c r="AP860" s="343"/>
      <c r="AQ860" s="343"/>
      <c r="AR860" s="343"/>
      <c r="AS860" s="343"/>
      <c r="AT860" s="343"/>
      <c r="AU860" s="343"/>
      <c r="AV860" s="343"/>
      <c r="AW860" s="343"/>
      <c r="AX860" s="343"/>
      <c r="AY860" s="343"/>
      <c r="AZ860" s="343"/>
      <c r="BA860" s="343"/>
      <c r="BB860" s="343"/>
      <c r="BC860" s="343"/>
      <c r="BD860" s="343"/>
      <c r="BE860" s="475"/>
      <c r="BF860" s="475"/>
      <c r="BG860" s="475"/>
      <c r="BH860" s="475"/>
      <c r="BI860" s="475"/>
      <c r="BJ860" s="475"/>
      <c r="BK860" s="475"/>
      <c r="BL860" s="475"/>
      <c r="BM860" s="475"/>
      <c r="BN860" s="475"/>
      <c r="BO860" s="475"/>
      <c r="BP860" s="306"/>
      <c r="BQ860" s="496"/>
      <c r="BR860" s="496"/>
      <c r="BS860" s="496"/>
      <c r="BT860" s="496"/>
      <c r="BU860" s="496"/>
      <c r="BV860" s="496"/>
    </row>
    <row r="861" spans="1:74" s="52" customFormat="1" ht="12.75">
      <c r="A861" s="64">
        <v>2996.2204340404778</v>
      </c>
      <c r="B861" s="46" t="s">
        <v>320</v>
      </c>
      <c r="C861" s="47" t="s">
        <v>306</v>
      </c>
      <c r="D861" s="48">
        <v>224.00446286306098</v>
      </c>
      <c r="E861" s="49">
        <v>40.238860000000003</v>
      </c>
      <c r="F861" s="49">
        <v>8.4400000000000003E-2</v>
      </c>
      <c r="G861" s="49">
        <v>11.16475</v>
      </c>
      <c r="H861" s="49">
        <v>0.4219</v>
      </c>
      <c r="I861" s="49">
        <v>0.1426</v>
      </c>
      <c r="J861" s="49">
        <v>48.284300000000002</v>
      </c>
      <c r="K861" s="49">
        <v>0.21329999999999999</v>
      </c>
      <c r="L861" s="49">
        <v>100.55011000000002</v>
      </c>
      <c r="M861" s="47"/>
      <c r="N861" s="50">
        <v>0.98937494723293895</v>
      </c>
      <c r="O861" s="50">
        <v>1.6407148256320917E-3</v>
      </c>
      <c r="P861" s="50">
        <v>0.22957269767707666</v>
      </c>
      <c r="Q861" s="50">
        <v>8.3438917000556966E-3</v>
      </c>
      <c r="R861" s="50">
        <v>2.969754201877956E-3</v>
      </c>
      <c r="S861" s="50">
        <v>1.7698225565186922</v>
      </c>
      <c r="T861" s="50">
        <v>5.6190609595232503E-3</v>
      </c>
      <c r="U861" s="50">
        <v>3.0073436231157973</v>
      </c>
      <c r="V861" s="51">
        <v>88.517893238202205</v>
      </c>
      <c r="X861" s="49">
        <v>0.25</v>
      </c>
      <c r="Y861" s="49">
        <v>24.68</v>
      </c>
      <c r="Z861" s="49">
        <v>0.69</v>
      </c>
      <c r="AA861" s="49">
        <v>4.6399999999999997</v>
      </c>
      <c r="AB861" s="49">
        <v>14.82</v>
      </c>
      <c r="AC861" s="49">
        <v>0.24</v>
      </c>
      <c r="AD861" s="49">
        <v>2.5499999999999998</v>
      </c>
      <c r="AE861" s="312"/>
      <c r="AF861" s="465" t="s">
        <v>1749</v>
      </c>
      <c r="AG861" s="343">
        <v>30</v>
      </c>
      <c r="AH861" s="343">
        <v>15</v>
      </c>
      <c r="AI861" s="343"/>
      <c r="AJ861" s="343"/>
      <c r="AK861" s="343"/>
      <c r="AL861" s="343"/>
      <c r="AM861" s="343"/>
      <c r="AN861" s="343"/>
      <c r="AO861" s="343"/>
      <c r="AP861" s="343"/>
      <c r="AQ861" s="343"/>
      <c r="AR861" s="343"/>
      <c r="AS861" s="343"/>
      <c r="AT861" s="343"/>
      <c r="AU861" s="343"/>
      <c r="AV861" s="343"/>
      <c r="AW861" s="343"/>
      <c r="AX861" s="343"/>
      <c r="AY861" s="343"/>
      <c r="AZ861" s="343"/>
      <c r="BA861" s="343"/>
      <c r="BB861" s="343"/>
      <c r="BC861" s="343"/>
      <c r="BD861" s="343"/>
      <c r="BE861" s="475"/>
      <c r="BF861" s="475"/>
      <c r="BG861" s="475"/>
      <c r="BH861" s="475"/>
      <c r="BI861" s="475"/>
      <c r="BJ861" s="475"/>
      <c r="BK861" s="475"/>
      <c r="BL861" s="475"/>
      <c r="BM861" s="475"/>
      <c r="BN861" s="475"/>
      <c r="BO861" s="475"/>
      <c r="BP861" s="306"/>
      <c r="BQ861" s="496"/>
      <c r="BR861" s="496"/>
      <c r="BS861" s="496"/>
      <c r="BT861" s="496"/>
      <c r="BU861" s="496"/>
      <c r="BV861" s="496"/>
    </row>
    <row r="862" spans="1:74" s="52" customFormat="1" ht="12.75">
      <c r="A862" s="64">
        <v>2996.2204340404778</v>
      </c>
      <c r="B862" s="46" t="s">
        <v>320</v>
      </c>
      <c r="C862" s="47" t="s">
        <v>306</v>
      </c>
      <c r="D862" s="48">
        <v>231.00446286306098</v>
      </c>
      <c r="E862" s="49">
        <v>40.29992</v>
      </c>
      <c r="F862" s="49">
        <v>9.0399999999999994E-2</v>
      </c>
      <c r="G862" s="49">
        <v>11.11464</v>
      </c>
      <c r="H862" s="49">
        <v>0.41860000000000003</v>
      </c>
      <c r="I862" s="49">
        <v>0.1623</v>
      </c>
      <c r="J862" s="49">
        <v>48.374969999999998</v>
      </c>
      <c r="K862" s="49">
        <v>0.2054</v>
      </c>
      <c r="L862" s="49">
        <v>100.66623</v>
      </c>
      <c r="M862" s="47"/>
      <c r="N862" s="50">
        <v>0.98944589571703845</v>
      </c>
      <c r="O862" s="50">
        <v>1.7548165145322159E-3</v>
      </c>
      <c r="P862" s="50">
        <v>0.22821241244355389</v>
      </c>
      <c r="Q862" s="50">
        <v>8.2666772809456418E-3</v>
      </c>
      <c r="R862" s="50">
        <v>3.375142599011588E-3</v>
      </c>
      <c r="S862" s="50">
        <v>1.7705863900151353</v>
      </c>
      <c r="T862" s="50">
        <v>5.4031366836800399E-3</v>
      </c>
      <c r="U862" s="50">
        <v>3.0070444712538973</v>
      </c>
      <c r="V862" s="51">
        <v>88.582522054604311</v>
      </c>
      <c r="X862" s="49">
        <v>0.25</v>
      </c>
      <c r="Y862" s="49">
        <v>22.55</v>
      </c>
      <c r="Z862" s="49">
        <v>0.69</v>
      </c>
      <c r="AA862" s="49">
        <v>4.68</v>
      </c>
      <c r="AB862" s="49">
        <v>12.68</v>
      </c>
      <c r="AC862" s="49">
        <v>0.24</v>
      </c>
      <c r="AD862" s="49">
        <v>2.64</v>
      </c>
      <c r="AE862" s="312"/>
      <c r="AF862" s="465" t="s">
        <v>1749</v>
      </c>
      <c r="AG862" s="343">
        <v>30</v>
      </c>
      <c r="AH862" s="343">
        <v>15</v>
      </c>
      <c r="AI862" s="343"/>
      <c r="AJ862" s="343"/>
      <c r="AK862" s="343"/>
      <c r="AL862" s="343"/>
      <c r="AM862" s="343"/>
      <c r="AN862" s="343"/>
      <c r="AO862" s="343"/>
      <c r="AP862" s="343"/>
      <c r="AQ862" s="343"/>
      <c r="AR862" s="343"/>
      <c r="AS862" s="343"/>
      <c r="AT862" s="343"/>
      <c r="AU862" s="343"/>
      <c r="AV862" s="343"/>
      <c r="AW862" s="343"/>
      <c r="AX862" s="343"/>
      <c r="AY862" s="343"/>
      <c r="AZ862" s="343"/>
      <c r="BA862" s="343"/>
      <c r="BB862" s="343"/>
      <c r="BC862" s="343"/>
      <c r="BD862" s="343"/>
      <c r="BE862" s="475"/>
      <c r="BF862" s="475"/>
      <c r="BG862" s="475"/>
      <c r="BH862" s="475"/>
      <c r="BI862" s="475"/>
      <c r="BJ862" s="475"/>
      <c r="BK862" s="475"/>
      <c r="BL862" s="475"/>
      <c r="BM862" s="475"/>
      <c r="BN862" s="475"/>
      <c r="BO862" s="475"/>
      <c r="BP862" s="306"/>
      <c r="BQ862" s="496"/>
      <c r="BR862" s="496"/>
      <c r="BS862" s="496"/>
      <c r="BT862" s="496"/>
      <c r="BU862" s="496"/>
      <c r="BV862" s="496"/>
    </row>
    <row r="863" spans="1:74" s="52" customFormat="1" ht="12.75">
      <c r="A863" s="64">
        <v>2996.2204340404778</v>
      </c>
      <c r="B863" s="46" t="s">
        <v>320</v>
      </c>
      <c r="C863" s="47" t="s">
        <v>306</v>
      </c>
      <c r="D863" s="48">
        <v>238.00446286306098</v>
      </c>
      <c r="E863" s="49">
        <v>40.3508</v>
      </c>
      <c r="F863" s="49">
        <v>8.5099999999999995E-2</v>
      </c>
      <c r="G863" s="49">
        <v>11.19482</v>
      </c>
      <c r="H863" s="49">
        <v>0.41749999999999998</v>
      </c>
      <c r="I863" s="49">
        <v>0.15870000000000001</v>
      </c>
      <c r="J863" s="49">
        <v>48.344740000000002</v>
      </c>
      <c r="K863" s="49">
        <v>0.21790000000000001</v>
      </c>
      <c r="L863" s="49">
        <v>100.76956</v>
      </c>
      <c r="M863" s="47"/>
      <c r="N863" s="50">
        <v>0.98996207500959943</v>
      </c>
      <c r="O863" s="50">
        <v>1.6507122831053355E-3</v>
      </c>
      <c r="P863" s="50">
        <v>0.2296886402730203</v>
      </c>
      <c r="Q863" s="50">
        <v>8.2388534905998238E-3</v>
      </c>
      <c r="R863" s="50">
        <v>3.2978361457412365E-3</v>
      </c>
      <c r="S863" s="50">
        <v>1.7681706697348913</v>
      </c>
      <c r="T863" s="50">
        <v>5.7277134872325388E-3</v>
      </c>
      <c r="U863" s="50">
        <v>3.0067365004241897</v>
      </c>
      <c r="V863" s="51">
        <v>88.503262510906694</v>
      </c>
      <c r="X863" s="49">
        <v>0.25</v>
      </c>
      <c r="Y863" s="49">
        <v>24.4</v>
      </c>
      <c r="Z863" s="49">
        <v>0.69</v>
      </c>
      <c r="AA863" s="49">
        <v>4.68</v>
      </c>
      <c r="AB863" s="49">
        <v>13.28</v>
      </c>
      <c r="AC863" s="49">
        <v>0.24</v>
      </c>
      <c r="AD863" s="49">
        <v>2.5099999999999998</v>
      </c>
      <c r="AE863" s="312"/>
      <c r="AF863" s="465" t="s">
        <v>1749</v>
      </c>
      <c r="AG863" s="343">
        <v>30</v>
      </c>
      <c r="AH863" s="343">
        <v>15</v>
      </c>
      <c r="AI863" s="343"/>
      <c r="AJ863" s="343"/>
      <c r="AK863" s="343"/>
      <c r="AL863" s="343"/>
      <c r="AM863" s="343"/>
      <c r="AN863" s="343"/>
      <c r="AO863" s="343"/>
      <c r="AP863" s="343"/>
      <c r="AQ863" s="343"/>
      <c r="AR863" s="343"/>
      <c r="AS863" s="343"/>
      <c r="AT863" s="343"/>
      <c r="AU863" s="343"/>
      <c r="AV863" s="343"/>
      <c r="AW863" s="343"/>
      <c r="AX863" s="343"/>
      <c r="AY863" s="343"/>
      <c r="AZ863" s="343"/>
      <c r="BA863" s="343"/>
      <c r="BB863" s="343"/>
      <c r="BC863" s="343"/>
      <c r="BD863" s="343"/>
      <c r="BE863" s="475"/>
      <c r="BF863" s="475"/>
      <c r="BG863" s="475"/>
      <c r="BH863" s="475"/>
      <c r="BI863" s="475"/>
      <c r="BJ863" s="475"/>
      <c r="BK863" s="475"/>
      <c r="BL863" s="475"/>
      <c r="BM863" s="475"/>
      <c r="BN863" s="475"/>
      <c r="BO863" s="475"/>
      <c r="BP863" s="306"/>
      <c r="BQ863" s="496"/>
      <c r="BR863" s="496"/>
      <c r="BS863" s="496"/>
      <c r="BT863" s="496"/>
      <c r="BU863" s="496"/>
      <c r="BV863" s="496"/>
    </row>
    <row r="864" spans="1:74" s="52" customFormat="1" ht="12.75">
      <c r="A864" s="64">
        <v>2996.2204340404778</v>
      </c>
      <c r="B864" s="46" t="s">
        <v>320</v>
      </c>
      <c r="C864" s="47" t="s">
        <v>306</v>
      </c>
      <c r="D864" s="48">
        <v>245.00446286306098</v>
      </c>
      <c r="E864" s="49">
        <v>40.177799999999998</v>
      </c>
      <c r="F864" s="49">
        <v>9.5000000000000001E-2</v>
      </c>
      <c r="G864" s="49">
        <v>11.16475</v>
      </c>
      <c r="H864" s="49">
        <v>0.41699999999999998</v>
      </c>
      <c r="I864" s="49">
        <v>0.1658</v>
      </c>
      <c r="J864" s="49">
        <v>48.314520000000002</v>
      </c>
      <c r="K864" s="49">
        <v>0.217</v>
      </c>
      <c r="L864" s="49">
        <v>100.55186999999999</v>
      </c>
      <c r="M864" s="47"/>
      <c r="N864" s="50">
        <v>0.98806952512901003</v>
      </c>
      <c r="O864" s="50">
        <v>1.8471423788369217E-3</v>
      </c>
      <c r="P864" s="50">
        <v>0.22961822154910011</v>
      </c>
      <c r="Q864" s="50">
        <v>8.2486200486746736E-3</v>
      </c>
      <c r="R864" s="50">
        <v>3.4535966747608108E-3</v>
      </c>
      <c r="S864" s="50">
        <v>1.7712814189766355</v>
      </c>
      <c r="T864" s="50">
        <v>5.7176653562978456E-3</v>
      </c>
      <c r="U864" s="50">
        <v>3.0082361901133159</v>
      </c>
      <c r="V864" s="51">
        <v>88.524250947000624</v>
      </c>
      <c r="X864" s="49">
        <v>0.26</v>
      </c>
      <c r="Y864" s="49">
        <v>21.68</v>
      </c>
      <c r="Z864" s="49">
        <v>0.69</v>
      </c>
      <c r="AA864" s="49">
        <v>4.6500000000000004</v>
      </c>
      <c r="AB864" s="49">
        <v>12.4</v>
      </c>
      <c r="AC864" s="49">
        <v>0.24</v>
      </c>
      <c r="AD864" s="49">
        <v>2.5099999999999998</v>
      </c>
      <c r="AE864" s="312"/>
      <c r="AF864" s="465" t="s">
        <v>1749</v>
      </c>
      <c r="AG864" s="343">
        <v>30</v>
      </c>
      <c r="AH864" s="343">
        <v>15</v>
      </c>
      <c r="AI864" s="343"/>
      <c r="AJ864" s="343"/>
      <c r="AK864" s="343"/>
      <c r="AL864" s="343"/>
      <c r="AM864" s="343"/>
      <c r="AN864" s="343"/>
      <c r="AO864" s="343"/>
      <c r="AP864" s="343"/>
      <c r="AQ864" s="343"/>
      <c r="AR864" s="343"/>
      <c r="AS864" s="343"/>
      <c r="AT864" s="343"/>
      <c r="AU864" s="343"/>
      <c r="AV864" s="343"/>
      <c r="AW864" s="343"/>
      <c r="AX864" s="343"/>
      <c r="AY864" s="343"/>
      <c r="AZ864" s="343"/>
      <c r="BA864" s="343"/>
      <c r="BB864" s="343"/>
      <c r="BC864" s="343"/>
      <c r="BD864" s="343"/>
      <c r="BE864" s="475"/>
      <c r="BF864" s="475"/>
      <c r="BG864" s="475"/>
      <c r="BH864" s="475"/>
      <c r="BI864" s="475"/>
      <c r="BJ864" s="475"/>
      <c r="BK864" s="475"/>
      <c r="BL864" s="475"/>
      <c r="BM864" s="475"/>
      <c r="BN864" s="475"/>
      <c r="BO864" s="475"/>
      <c r="BP864" s="306"/>
      <c r="BQ864" s="496"/>
      <c r="BR864" s="496"/>
      <c r="BS864" s="496"/>
      <c r="BT864" s="496"/>
      <c r="BU864" s="496"/>
      <c r="BV864" s="496"/>
    </row>
    <row r="865" spans="1:74" s="52" customFormat="1" ht="12.75">
      <c r="A865" s="64">
        <v>2996.2204340404778</v>
      </c>
      <c r="B865" s="46" t="s">
        <v>320</v>
      </c>
      <c r="C865" s="47" t="s">
        <v>306</v>
      </c>
      <c r="D865" s="48">
        <v>252.00446286306098</v>
      </c>
      <c r="E865" s="49">
        <v>40.37115</v>
      </c>
      <c r="F865" s="49">
        <v>8.5400000000000004E-2</v>
      </c>
      <c r="G865" s="49">
        <v>11.0946</v>
      </c>
      <c r="H865" s="49">
        <v>0.43919999999999998</v>
      </c>
      <c r="I865" s="49">
        <v>0.15129999999999999</v>
      </c>
      <c r="J865" s="49">
        <v>48.435409999999997</v>
      </c>
      <c r="K865" s="49">
        <v>0.2122</v>
      </c>
      <c r="L865" s="49">
        <v>100.78925999999998</v>
      </c>
      <c r="M865" s="47"/>
      <c r="N865" s="50">
        <v>0.98986728690088965</v>
      </c>
      <c r="O865" s="50">
        <v>1.6555379361591015E-3</v>
      </c>
      <c r="P865" s="50">
        <v>0.22749585814165788</v>
      </c>
      <c r="Q865" s="50">
        <v>8.6618782488583068E-3</v>
      </c>
      <c r="R865" s="50">
        <v>3.1421760815987421E-3</v>
      </c>
      <c r="S865" s="50">
        <v>1.7704243619440836</v>
      </c>
      <c r="T865" s="50">
        <v>5.5745379735447275E-3</v>
      </c>
      <c r="U865" s="50">
        <v>3.0068216372267922</v>
      </c>
      <c r="V865" s="51">
        <v>88.613366246831674</v>
      </c>
      <c r="X865" s="49">
        <v>0.25</v>
      </c>
      <c r="Y865" s="49">
        <v>23.94</v>
      </c>
      <c r="Z865" s="49">
        <v>0.69</v>
      </c>
      <c r="AA865" s="49">
        <v>4.49</v>
      </c>
      <c r="AB865" s="49">
        <v>13.65</v>
      </c>
      <c r="AC865" s="49">
        <v>0.24</v>
      </c>
      <c r="AD865" s="49">
        <v>2.5499999999999998</v>
      </c>
      <c r="AE865" s="312"/>
      <c r="AF865" s="465" t="s">
        <v>1749</v>
      </c>
      <c r="AG865" s="343">
        <v>30</v>
      </c>
      <c r="AH865" s="343">
        <v>15</v>
      </c>
      <c r="AI865" s="343"/>
      <c r="AJ865" s="343"/>
      <c r="AK865" s="343"/>
      <c r="AL865" s="343"/>
      <c r="AM865" s="343"/>
      <c r="AN865" s="343"/>
      <c r="AO865" s="343"/>
      <c r="AP865" s="343"/>
      <c r="AQ865" s="343"/>
      <c r="AR865" s="343"/>
      <c r="AS865" s="343"/>
      <c r="AT865" s="343"/>
      <c r="AU865" s="343"/>
      <c r="AV865" s="343"/>
      <c r="AW865" s="343"/>
      <c r="AX865" s="343"/>
      <c r="AY865" s="343"/>
      <c r="AZ865" s="343"/>
      <c r="BA865" s="343"/>
      <c r="BB865" s="343"/>
      <c r="BC865" s="343"/>
      <c r="BD865" s="343"/>
      <c r="BE865" s="475"/>
      <c r="BF865" s="475"/>
      <c r="BG865" s="475"/>
      <c r="BH865" s="475"/>
      <c r="BI865" s="475"/>
      <c r="BJ865" s="475"/>
      <c r="BK865" s="475"/>
      <c r="BL865" s="475"/>
      <c r="BM865" s="475"/>
      <c r="BN865" s="475"/>
      <c r="BO865" s="475"/>
      <c r="BP865" s="306"/>
      <c r="BQ865" s="496"/>
      <c r="BR865" s="496"/>
      <c r="BS865" s="496"/>
      <c r="BT865" s="496"/>
      <c r="BU865" s="496"/>
      <c r="BV865" s="496"/>
    </row>
    <row r="866" spans="1:74" s="52" customFormat="1" ht="12.75">
      <c r="A866" s="64">
        <v>2996.2204340404778</v>
      </c>
      <c r="B866" s="46" t="s">
        <v>320</v>
      </c>
      <c r="C866" s="47" t="s">
        <v>306</v>
      </c>
      <c r="D866" s="48">
        <v>259.00446286306101</v>
      </c>
      <c r="E866" s="49">
        <v>40.310099999999998</v>
      </c>
      <c r="F866" s="49">
        <v>0.10539999999999999</v>
      </c>
      <c r="G866" s="49">
        <v>11.12467</v>
      </c>
      <c r="H866" s="49">
        <v>0.4002</v>
      </c>
      <c r="I866" s="49">
        <v>0.14879999999999999</v>
      </c>
      <c r="J866" s="49">
        <v>48.405189999999997</v>
      </c>
      <c r="K866" s="49">
        <v>0.2132</v>
      </c>
      <c r="L866" s="49">
        <v>100.70756</v>
      </c>
      <c r="M866" s="47"/>
      <c r="N866" s="50">
        <v>0.98914030756122284</v>
      </c>
      <c r="O866" s="50">
        <v>2.0448433815146005E-3</v>
      </c>
      <c r="P866" s="50">
        <v>0.2282901404321343</v>
      </c>
      <c r="Q866" s="50">
        <v>7.8988706305357127E-3</v>
      </c>
      <c r="R866" s="50">
        <v>3.0926636843362351E-3</v>
      </c>
      <c r="S866" s="50">
        <v>1.7706980089130677</v>
      </c>
      <c r="T866" s="50">
        <v>5.6051710729373167E-3</v>
      </c>
      <c r="U866" s="50">
        <v>3.0067700056757483</v>
      </c>
      <c r="V866" s="51">
        <v>88.579715167050182</v>
      </c>
      <c r="X866" s="49">
        <v>0.25</v>
      </c>
      <c r="Y866" s="49">
        <v>19.29</v>
      </c>
      <c r="Z866" s="49">
        <v>0.69</v>
      </c>
      <c r="AA866" s="49">
        <v>4.8899999999999997</v>
      </c>
      <c r="AB866" s="49">
        <v>14.09</v>
      </c>
      <c r="AC866" s="49">
        <v>0.24</v>
      </c>
      <c r="AD866" s="49">
        <v>2.56</v>
      </c>
      <c r="AE866" s="312"/>
      <c r="AF866" s="465" t="s">
        <v>1749</v>
      </c>
      <c r="AG866" s="343">
        <v>30</v>
      </c>
      <c r="AH866" s="343">
        <v>15</v>
      </c>
      <c r="AI866" s="343"/>
      <c r="AJ866" s="343"/>
      <c r="AK866" s="343"/>
      <c r="AL866" s="343"/>
      <c r="AM866" s="343"/>
      <c r="AN866" s="343"/>
      <c r="AO866" s="343"/>
      <c r="AP866" s="343"/>
      <c r="AQ866" s="343"/>
      <c r="AR866" s="343"/>
      <c r="AS866" s="343"/>
      <c r="AT866" s="343"/>
      <c r="AU866" s="343"/>
      <c r="AV866" s="343"/>
      <c r="AW866" s="343"/>
      <c r="AX866" s="343"/>
      <c r="AY866" s="343"/>
      <c r="AZ866" s="343"/>
      <c r="BA866" s="343"/>
      <c r="BB866" s="343"/>
      <c r="BC866" s="343"/>
      <c r="BD866" s="343"/>
      <c r="BE866" s="475"/>
      <c r="BF866" s="475"/>
      <c r="BG866" s="475"/>
      <c r="BH866" s="475"/>
      <c r="BI866" s="475"/>
      <c r="BJ866" s="475"/>
      <c r="BK866" s="475"/>
      <c r="BL866" s="475"/>
      <c r="BM866" s="475"/>
      <c r="BN866" s="475"/>
      <c r="BO866" s="475"/>
      <c r="BP866" s="306"/>
      <c r="BQ866" s="496"/>
      <c r="BR866" s="496"/>
      <c r="BS866" s="496"/>
      <c r="BT866" s="496"/>
      <c r="BU866" s="496"/>
      <c r="BV866" s="496"/>
    </row>
    <row r="867" spans="1:74" s="52" customFormat="1" ht="12.75">
      <c r="A867" s="64">
        <v>2996.2204340404778</v>
      </c>
      <c r="B867" s="46" t="s">
        <v>320</v>
      </c>
      <c r="C867" s="47" t="s">
        <v>306</v>
      </c>
      <c r="D867" s="48">
        <v>266.00446286306101</v>
      </c>
      <c r="E867" s="49">
        <v>40.289740000000002</v>
      </c>
      <c r="F867" s="49">
        <v>0.10920000000000001</v>
      </c>
      <c r="G867" s="49">
        <v>11.16475</v>
      </c>
      <c r="H867" s="49">
        <v>0.42470000000000002</v>
      </c>
      <c r="I867" s="49">
        <v>0.15</v>
      </c>
      <c r="J867" s="49">
        <v>48.223849999999999</v>
      </c>
      <c r="K867" s="49">
        <v>0.21110000000000001</v>
      </c>
      <c r="L867" s="49">
        <v>100.57334</v>
      </c>
      <c r="M867" s="47"/>
      <c r="N867" s="50">
        <v>0.99015956434420727</v>
      </c>
      <c r="O867" s="50">
        <v>2.1218211569410837E-3</v>
      </c>
      <c r="P867" s="50">
        <v>0.22946461237464194</v>
      </c>
      <c r="Q867" s="50">
        <v>8.3953126712249162E-3</v>
      </c>
      <c r="R867" s="50">
        <v>3.122394119458687E-3</v>
      </c>
      <c r="S867" s="50">
        <v>1.7667746015660046</v>
      </c>
      <c r="T867" s="50">
        <v>5.5584871094323737E-3</v>
      </c>
      <c r="U867" s="50">
        <v>3.005596793341911</v>
      </c>
      <c r="V867" s="51">
        <v>88.505154554014055</v>
      </c>
      <c r="X867" s="49">
        <v>0.25</v>
      </c>
      <c r="Y867" s="49">
        <v>18.89</v>
      </c>
      <c r="Z867" s="49">
        <v>0.69</v>
      </c>
      <c r="AA867" s="49">
        <v>4.62</v>
      </c>
      <c r="AB867" s="49">
        <v>13.82</v>
      </c>
      <c r="AC867" s="49">
        <v>0.24</v>
      </c>
      <c r="AD867" s="49">
        <v>2.59</v>
      </c>
      <c r="AE867" s="312"/>
      <c r="AF867" s="465" t="s">
        <v>1749</v>
      </c>
      <c r="AG867" s="343">
        <v>30</v>
      </c>
      <c r="AH867" s="343">
        <v>15</v>
      </c>
      <c r="AI867" s="343"/>
      <c r="AJ867" s="343"/>
      <c r="AK867" s="343"/>
      <c r="AL867" s="343"/>
      <c r="AM867" s="343"/>
      <c r="AN867" s="343"/>
      <c r="AO867" s="343"/>
      <c r="AP867" s="343"/>
      <c r="AQ867" s="343"/>
      <c r="AR867" s="343"/>
      <c r="AS867" s="343"/>
      <c r="AT867" s="343"/>
      <c r="AU867" s="343"/>
      <c r="AV867" s="343"/>
      <c r="AW867" s="343"/>
      <c r="AX867" s="343"/>
      <c r="AY867" s="343"/>
      <c r="AZ867" s="343"/>
      <c r="BA867" s="343"/>
      <c r="BB867" s="343"/>
      <c r="BC867" s="343"/>
      <c r="BD867" s="343"/>
      <c r="BE867" s="475"/>
      <c r="BF867" s="475"/>
      <c r="BG867" s="475"/>
      <c r="BH867" s="475"/>
      <c r="BI867" s="475"/>
      <c r="BJ867" s="475"/>
      <c r="BK867" s="475"/>
      <c r="BL867" s="475"/>
      <c r="BM867" s="475"/>
      <c r="BN867" s="475"/>
      <c r="BO867" s="475"/>
      <c r="BP867" s="306"/>
      <c r="BQ867" s="496"/>
      <c r="BR867" s="496"/>
      <c r="BS867" s="496"/>
      <c r="BT867" s="496"/>
      <c r="BU867" s="496"/>
      <c r="BV867" s="496"/>
    </row>
    <row r="868" spans="1:74" s="52" customFormat="1" ht="12.75">
      <c r="A868" s="64">
        <v>2996.2204340404778</v>
      </c>
      <c r="B868" s="46" t="s">
        <v>320</v>
      </c>
      <c r="C868" s="47" t="s">
        <v>306</v>
      </c>
      <c r="D868" s="48">
        <v>273.00446286306101</v>
      </c>
      <c r="E868" s="49">
        <v>40.269390000000001</v>
      </c>
      <c r="F868" s="49">
        <v>9.3100000000000002E-2</v>
      </c>
      <c r="G868" s="49">
        <v>11.104620000000001</v>
      </c>
      <c r="H868" s="49">
        <v>0.38579999999999998</v>
      </c>
      <c r="I868" s="49">
        <v>0.1321</v>
      </c>
      <c r="J868" s="49">
        <v>48.223849999999999</v>
      </c>
      <c r="K868" s="49">
        <v>0.21160000000000001</v>
      </c>
      <c r="L868" s="49">
        <v>100.42046000000002</v>
      </c>
      <c r="M868" s="47"/>
      <c r="N868" s="50">
        <v>0.99072520815836551</v>
      </c>
      <c r="O868" s="50">
        <v>1.8109366513562068E-3</v>
      </c>
      <c r="P868" s="50">
        <v>0.22847456440918529</v>
      </c>
      <c r="Q868" s="50">
        <v>7.634564667981336E-3</v>
      </c>
      <c r="R868" s="50">
        <v>2.752749670052308E-3</v>
      </c>
      <c r="S868" s="50">
        <v>1.7686772422255663</v>
      </c>
      <c r="T868" s="50">
        <v>5.5776527564150632E-3</v>
      </c>
      <c r="U868" s="50">
        <v>3.0056529185389218</v>
      </c>
      <c r="V868" s="51">
        <v>88.559980085130817</v>
      </c>
      <c r="X868" s="49">
        <v>0.25</v>
      </c>
      <c r="Y868" s="49">
        <v>21.68</v>
      </c>
      <c r="Z868" s="49">
        <v>0.69</v>
      </c>
      <c r="AA868" s="49">
        <v>5.01</v>
      </c>
      <c r="AB868" s="49">
        <v>15.18</v>
      </c>
      <c r="AC868" s="49">
        <v>0.24</v>
      </c>
      <c r="AD868" s="49">
        <v>2.56</v>
      </c>
      <c r="AE868" s="312"/>
      <c r="AF868" s="465" t="s">
        <v>1749</v>
      </c>
      <c r="AG868" s="343">
        <v>30</v>
      </c>
      <c r="AH868" s="343">
        <v>15</v>
      </c>
      <c r="AI868" s="343"/>
      <c r="AJ868" s="343"/>
      <c r="AK868" s="343"/>
      <c r="AL868" s="343"/>
      <c r="AM868" s="343"/>
      <c r="AN868" s="343"/>
      <c r="AO868" s="343"/>
      <c r="AP868" s="343"/>
      <c r="AQ868" s="343"/>
      <c r="AR868" s="343"/>
      <c r="AS868" s="343"/>
      <c r="AT868" s="343"/>
      <c r="AU868" s="343"/>
      <c r="AV868" s="343"/>
      <c r="AW868" s="343"/>
      <c r="AX868" s="343"/>
      <c r="AY868" s="343"/>
      <c r="AZ868" s="343"/>
      <c r="BA868" s="343"/>
      <c r="BB868" s="343"/>
      <c r="BC868" s="343"/>
      <c r="BD868" s="343"/>
      <c r="BE868" s="475"/>
      <c r="BF868" s="475"/>
      <c r="BG868" s="475"/>
      <c r="BH868" s="475"/>
      <c r="BI868" s="475"/>
      <c r="BJ868" s="475"/>
      <c r="BK868" s="475"/>
      <c r="BL868" s="475"/>
      <c r="BM868" s="475"/>
      <c r="BN868" s="475"/>
      <c r="BO868" s="475"/>
      <c r="BP868" s="306"/>
      <c r="BQ868" s="496"/>
      <c r="BR868" s="496"/>
      <c r="BS868" s="496"/>
      <c r="BT868" s="496"/>
      <c r="BU868" s="496"/>
      <c r="BV868" s="496"/>
    </row>
    <row r="869" spans="1:74" s="52" customFormat="1" ht="12.75">
      <c r="A869" s="38"/>
      <c r="B869" s="46"/>
      <c r="C869" s="47"/>
      <c r="D869" s="48"/>
      <c r="E869" s="49"/>
      <c r="F869" s="49"/>
      <c r="G869" s="49"/>
      <c r="H869" s="49"/>
      <c r="I869" s="49"/>
      <c r="J869" s="49"/>
      <c r="K869" s="49"/>
      <c r="L869" s="49"/>
      <c r="M869" s="47"/>
      <c r="N869" s="50"/>
      <c r="O869" s="50"/>
      <c r="P869" s="50"/>
      <c r="Q869" s="50"/>
      <c r="R869" s="50"/>
      <c r="S869" s="50"/>
      <c r="T869" s="50"/>
      <c r="U869" s="50"/>
      <c r="V869" s="51"/>
      <c r="AE869" s="312"/>
      <c r="AF869" s="312"/>
      <c r="AG869" s="312"/>
      <c r="AH869" s="312"/>
      <c r="AI869" s="312"/>
      <c r="AJ869" s="312"/>
      <c r="AK869" s="312"/>
      <c r="AL869" s="312"/>
      <c r="AM869" s="312"/>
      <c r="AN869" s="312"/>
      <c r="AO869" s="312"/>
      <c r="AP869" s="312"/>
      <c r="AQ869" s="312"/>
      <c r="AR869" s="312"/>
      <c r="AS869" s="312"/>
      <c r="AT869" s="312"/>
      <c r="AU869" s="312"/>
      <c r="AV869" s="312"/>
      <c r="AW869" s="312"/>
      <c r="AX869" s="312"/>
      <c r="AY869" s="312"/>
      <c r="AZ869" s="312"/>
      <c r="BA869" s="312"/>
      <c r="BB869" s="312"/>
      <c r="BC869" s="312"/>
      <c r="BD869" s="312"/>
      <c r="BE869" s="306"/>
      <c r="BF869" s="306"/>
      <c r="BG869" s="306"/>
      <c r="BH869" s="306"/>
      <c r="BI869" s="306"/>
      <c r="BJ869" s="306"/>
      <c r="BK869" s="306"/>
      <c r="BL869" s="306"/>
      <c r="BM869" s="306"/>
      <c r="BN869" s="306"/>
      <c r="BO869" s="306"/>
      <c r="BP869" s="306"/>
      <c r="BQ869" s="496"/>
      <c r="BR869" s="496"/>
      <c r="BS869" s="496"/>
      <c r="BT869" s="496"/>
      <c r="BU869" s="496"/>
      <c r="BV869" s="496"/>
    </row>
    <row r="870" spans="1:74" s="52" customFormat="1" ht="12.75">
      <c r="A870" s="64">
        <v>2996.2204340404778</v>
      </c>
      <c r="B870" s="46" t="s">
        <v>320</v>
      </c>
      <c r="C870" s="47" t="s">
        <v>307</v>
      </c>
      <c r="D870" s="48">
        <v>0</v>
      </c>
      <c r="E870" s="49">
        <v>39.139769999999999</v>
      </c>
      <c r="F870" s="49">
        <v>5.5500000000000001E-2</v>
      </c>
      <c r="G870" s="49">
        <v>13.45984</v>
      </c>
      <c r="H870" s="49">
        <v>0.3196</v>
      </c>
      <c r="I870" s="49">
        <v>0.17219999999999999</v>
      </c>
      <c r="J870" s="49">
        <v>46.430700000000002</v>
      </c>
      <c r="K870" s="49">
        <v>0.24429999999999999</v>
      </c>
      <c r="L870" s="49">
        <v>99.821909999999988</v>
      </c>
      <c r="M870" s="47"/>
      <c r="N870" s="50">
        <v>0.98125822718259714</v>
      </c>
      <c r="O870" s="50">
        <v>1.1001032304028232E-3</v>
      </c>
      <c r="P870" s="50">
        <v>0.28220254961626173</v>
      </c>
      <c r="Q870" s="50">
        <v>6.4448929012055631E-3</v>
      </c>
      <c r="R870" s="50">
        <v>3.6566545023630601E-3</v>
      </c>
      <c r="S870" s="50">
        <v>1.7353169888815922</v>
      </c>
      <c r="T870" s="50">
        <v>6.562150042174475E-3</v>
      </c>
      <c r="U870" s="50">
        <v>3.0165415663565969</v>
      </c>
      <c r="V870" s="51">
        <v>86.01240066173655</v>
      </c>
      <c r="X870" s="49">
        <v>0.26</v>
      </c>
      <c r="Y870" s="49">
        <v>35.01</v>
      </c>
      <c r="Z870" s="49">
        <v>0.62</v>
      </c>
      <c r="AA870" s="49">
        <v>5.83</v>
      </c>
      <c r="AB870" s="49">
        <v>12.14</v>
      </c>
      <c r="AC870" s="49">
        <v>0.25</v>
      </c>
      <c r="AD870" s="49">
        <v>2.29</v>
      </c>
      <c r="AE870" s="312"/>
      <c r="AF870" s="465" t="s">
        <v>1749</v>
      </c>
      <c r="AG870" s="343">
        <v>30</v>
      </c>
      <c r="AH870" s="343">
        <v>15</v>
      </c>
      <c r="AI870" s="343"/>
      <c r="AJ870" s="343"/>
      <c r="AK870" s="343"/>
      <c r="AL870" s="343"/>
      <c r="AM870" s="343"/>
      <c r="AN870" s="343"/>
      <c r="AO870" s="343"/>
      <c r="AP870" s="343"/>
      <c r="AQ870" s="343"/>
      <c r="AR870" s="343"/>
      <c r="AS870" s="343"/>
      <c r="AT870" s="343"/>
      <c r="AU870" s="343"/>
      <c r="AV870" s="343"/>
      <c r="AW870" s="343"/>
      <c r="AX870" s="343"/>
      <c r="AY870" s="343"/>
      <c r="AZ870" s="343"/>
      <c r="BA870" s="343"/>
      <c r="BB870" s="343"/>
      <c r="BC870" s="343"/>
      <c r="BD870" s="343"/>
      <c r="BE870" s="475"/>
      <c r="BF870" s="475"/>
      <c r="BG870" s="475"/>
      <c r="BH870" s="475"/>
      <c r="BI870" s="475"/>
      <c r="BJ870" s="475"/>
      <c r="BK870" s="475"/>
      <c r="BL870" s="475"/>
      <c r="BM870" s="475"/>
      <c r="BN870" s="475"/>
      <c r="BO870" s="475"/>
      <c r="BP870" s="306"/>
      <c r="BQ870" s="496"/>
      <c r="BR870" s="496"/>
      <c r="BS870" s="496"/>
      <c r="BT870" s="496"/>
      <c r="BU870" s="496"/>
      <c r="BV870" s="496"/>
    </row>
    <row r="871" spans="1:74" s="52" customFormat="1" ht="12.75">
      <c r="A871" s="64">
        <v>2996.2204340404778</v>
      </c>
      <c r="B871" s="46" t="s">
        <v>320</v>
      </c>
      <c r="C871" s="47" t="s">
        <v>307</v>
      </c>
      <c r="D871" s="48">
        <v>7.9949030442967164</v>
      </c>
      <c r="E871" s="49">
        <v>39.526490000000003</v>
      </c>
      <c r="F871" s="49">
        <v>4.0399999999999998E-2</v>
      </c>
      <c r="G871" s="49">
        <v>13.800599999999999</v>
      </c>
      <c r="H871" s="49">
        <v>0.32779999999999998</v>
      </c>
      <c r="I871" s="49">
        <v>0.2049</v>
      </c>
      <c r="J871" s="49">
        <v>46.289659999999998</v>
      </c>
      <c r="K871" s="49">
        <v>0.24879999999999999</v>
      </c>
      <c r="L871" s="49">
        <v>100.43865000000001</v>
      </c>
      <c r="M871" s="47"/>
      <c r="N871" s="50">
        <v>0.98569326207426233</v>
      </c>
      <c r="O871" s="50">
        <v>7.965450036439641E-4</v>
      </c>
      <c r="P871" s="50">
        <v>0.28781107395135713</v>
      </c>
      <c r="Q871" s="50">
        <v>6.5751608155936499E-3</v>
      </c>
      <c r="R871" s="50">
        <v>4.3279400394203929E-3</v>
      </c>
      <c r="S871" s="50">
        <v>1.7208621168216123</v>
      </c>
      <c r="T871" s="50">
        <v>6.6475492125601405E-3</v>
      </c>
      <c r="U871" s="50">
        <v>3.0127136479184502</v>
      </c>
      <c r="V871" s="51">
        <v>85.671582850139856</v>
      </c>
      <c r="X871" s="49">
        <v>0.26</v>
      </c>
      <c r="Y871" s="49">
        <v>47.11</v>
      </c>
      <c r="Z871" s="49">
        <v>0.62</v>
      </c>
      <c r="AA871" s="49">
        <v>5.8</v>
      </c>
      <c r="AB871" s="49">
        <v>10.48</v>
      </c>
      <c r="AC871" s="49">
        <v>0.25</v>
      </c>
      <c r="AD871" s="49">
        <v>2.2599999999999998</v>
      </c>
      <c r="AE871" s="312"/>
      <c r="AF871" s="465" t="s">
        <v>1749</v>
      </c>
      <c r="AG871" s="343">
        <v>30</v>
      </c>
      <c r="AH871" s="343">
        <v>15</v>
      </c>
      <c r="AI871" s="343"/>
      <c r="AJ871" s="343"/>
      <c r="AK871" s="343"/>
      <c r="AL871" s="343"/>
      <c r="AM871" s="343"/>
      <c r="AN871" s="343"/>
      <c r="AO871" s="343"/>
      <c r="AP871" s="343"/>
      <c r="AQ871" s="343"/>
      <c r="AR871" s="343"/>
      <c r="AS871" s="343"/>
      <c r="AT871" s="343"/>
      <c r="AU871" s="343"/>
      <c r="AV871" s="343"/>
      <c r="AW871" s="343"/>
      <c r="AX871" s="343"/>
      <c r="AY871" s="343"/>
      <c r="AZ871" s="343"/>
      <c r="BA871" s="343"/>
      <c r="BB871" s="343"/>
      <c r="BC871" s="343"/>
      <c r="BD871" s="343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306"/>
      <c r="BQ871" s="496"/>
      <c r="BR871" s="496"/>
      <c r="BS871" s="496"/>
      <c r="BT871" s="496"/>
      <c r="BU871" s="496"/>
      <c r="BV871" s="496"/>
    </row>
    <row r="872" spans="1:74" s="52" customFormat="1" ht="12.75">
      <c r="A872" s="64">
        <v>2996.2204340404778</v>
      </c>
      <c r="B872" s="46" t="s">
        <v>320</v>
      </c>
      <c r="C872" s="47" t="s">
        <v>307</v>
      </c>
      <c r="D872" s="48">
        <v>15.994903044296716</v>
      </c>
      <c r="E872" s="49">
        <v>39.414540000000002</v>
      </c>
      <c r="F872" s="49">
        <v>7.4399999999999994E-2</v>
      </c>
      <c r="G872" s="49">
        <v>13.940910000000001</v>
      </c>
      <c r="H872" s="49">
        <v>0.34849999999999998</v>
      </c>
      <c r="I872" s="49">
        <v>0.2137</v>
      </c>
      <c r="J872" s="49">
        <v>45.947150000000001</v>
      </c>
      <c r="K872" s="49">
        <v>0.25440000000000002</v>
      </c>
      <c r="L872" s="49">
        <v>100.1936</v>
      </c>
      <c r="M872" s="47"/>
      <c r="N872" s="50">
        <v>0.9860145255678554</v>
      </c>
      <c r="O872" s="50">
        <v>1.4715506032864729E-3</v>
      </c>
      <c r="P872" s="50">
        <v>0.29165805010822521</v>
      </c>
      <c r="Q872" s="50">
        <v>7.0125105122509912E-3</v>
      </c>
      <c r="R872" s="50">
        <v>4.5281114949481446E-3</v>
      </c>
      <c r="S872" s="50">
        <v>1.7135389246004804</v>
      </c>
      <c r="T872" s="50">
        <v>6.8187003385249047E-3</v>
      </c>
      <c r="U872" s="50">
        <v>3.0110423732255716</v>
      </c>
      <c r="V872" s="51">
        <v>85.454892771788963</v>
      </c>
      <c r="X872" s="49">
        <v>0.26</v>
      </c>
      <c r="Y872" s="49">
        <v>24.96</v>
      </c>
      <c r="Z872" s="49">
        <v>0.61</v>
      </c>
      <c r="AA872" s="49">
        <v>5.5</v>
      </c>
      <c r="AB872" s="49">
        <v>10.37</v>
      </c>
      <c r="AC872" s="49">
        <v>0.25</v>
      </c>
      <c r="AD872" s="49">
        <v>2.2200000000000002</v>
      </c>
      <c r="AE872" s="312"/>
      <c r="AF872" s="465" t="s">
        <v>1749</v>
      </c>
      <c r="AG872" s="343">
        <v>30</v>
      </c>
      <c r="AH872" s="343">
        <v>15</v>
      </c>
      <c r="AI872" s="343"/>
      <c r="AJ872" s="343"/>
      <c r="AK872" s="343"/>
      <c r="AL872" s="343"/>
      <c r="AM872" s="343"/>
      <c r="AN872" s="343"/>
      <c r="AO872" s="343"/>
      <c r="AP872" s="343"/>
      <c r="AQ872" s="343"/>
      <c r="AR872" s="343"/>
      <c r="AS872" s="343"/>
      <c r="AT872" s="343"/>
      <c r="AU872" s="343"/>
      <c r="AV872" s="343"/>
      <c r="AW872" s="343"/>
      <c r="AX872" s="343"/>
      <c r="AY872" s="343"/>
      <c r="AZ872" s="343"/>
      <c r="BA872" s="343"/>
      <c r="BB872" s="343"/>
      <c r="BC872" s="343"/>
      <c r="BD872" s="343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306"/>
      <c r="BQ872" s="496"/>
      <c r="BR872" s="496"/>
      <c r="BS872" s="496"/>
      <c r="BT872" s="496"/>
      <c r="BU872" s="496"/>
      <c r="BV872" s="496"/>
    </row>
    <row r="873" spans="1:74" s="52" customFormat="1" ht="12.75">
      <c r="A873" s="64">
        <v>2996.2204340404778</v>
      </c>
      <c r="B873" s="46" t="s">
        <v>320</v>
      </c>
      <c r="C873" s="47" t="s">
        <v>307</v>
      </c>
      <c r="D873" s="48">
        <v>23.994903044296716</v>
      </c>
      <c r="E873" s="49">
        <v>39.485779999999998</v>
      </c>
      <c r="F873" s="49">
        <v>5.1499999999999997E-2</v>
      </c>
      <c r="G873" s="49">
        <v>14.32175</v>
      </c>
      <c r="H873" s="49">
        <v>0.34960000000000002</v>
      </c>
      <c r="I873" s="49">
        <v>0.20100000000000001</v>
      </c>
      <c r="J873" s="49">
        <v>45.665080000000003</v>
      </c>
      <c r="K873" s="49">
        <v>0.2576</v>
      </c>
      <c r="L873" s="49">
        <v>100.33231000000001</v>
      </c>
      <c r="M873" s="47"/>
      <c r="N873" s="50">
        <v>0.98792205132134914</v>
      </c>
      <c r="O873" s="50">
        <v>1.0187429164973064E-3</v>
      </c>
      <c r="P873" s="50">
        <v>0.29966363295676873</v>
      </c>
      <c r="Q873" s="50">
        <v>7.0355373714679915E-3</v>
      </c>
      <c r="R873" s="50">
        <v>4.2595503341547047E-3</v>
      </c>
      <c r="S873" s="50">
        <v>1.7032356016304593</v>
      </c>
      <c r="T873" s="50">
        <v>6.9053463149591704E-3</v>
      </c>
      <c r="U873" s="50">
        <v>3.0100404628456561</v>
      </c>
      <c r="V873" s="51">
        <v>85.038506791454964</v>
      </c>
      <c r="X873" s="49">
        <v>0.26</v>
      </c>
      <c r="Y873" s="49">
        <v>36.950000000000003</v>
      </c>
      <c r="Z873" s="49">
        <v>0.6</v>
      </c>
      <c r="AA873" s="49">
        <v>5.43</v>
      </c>
      <c r="AB873" s="49">
        <v>10.93</v>
      </c>
      <c r="AC873" s="49">
        <v>0.25</v>
      </c>
      <c r="AD873" s="49">
        <v>2.2000000000000002</v>
      </c>
      <c r="AE873" s="312"/>
      <c r="AF873" s="465" t="s">
        <v>1749</v>
      </c>
      <c r="AG873" s="343">
        <v>30</v>
      </c>
      <c r="AH873" s="343">
        <v>15</v>
      </c>
      <c r="AI873" s="343"/>
      <c r="AJ873" s="343"/>
      <c r="AK873" s="343"/>
      <c r="AL873" s="343"/>
      <c r="AM873" s="343"/>
      <c r="AN873" s="343"/>
      <c r="AO873" s="343"/>
      <c r="AP873" s="343"/>
      <c r="AQ873" s="343"/>
      <c r="AR873" s="343"/>
      <c r="AS873" s="343"/>
      <c r="AT873" s="343"/>
      <c r="AU873" s="343"/>
      <c r="AV873" s="343"/>
      <c r="AW873" s="343"/>
      <c r="AX873" s="343"/>
      <c r="AY873" s="343"/>
      <c r="AZ873" s="343"/>
      <c r="BA873" s="343"/>
      <c r="BB873" s="343"/>
      <c r="BC873" s="343"/>
      <c r="BD873" s="343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306"/>
      <c r="BQ873" s="496"/>
      <c r="BR873" s="496"/>
      <c r="BS873" s="496"/>
      <c r="BT873" s="496"/>
      <c r="BU873" s="496"/>
      <c r="BV873" s="496"/>
    </row>
    <row r="874" spans="1:74" s="52" customFormat="1" ht="12.75">
      <c r="A874" s="64">
        <v>2996.2204340404778</v>
      </c>
      <c r="B874" s="46" t="s">
        <v>320</v>
      </c>
      <c r="C874" s="47" t="s">
        <v>307</v>
      </c>
      <c r="D874" s="48">
        <v>31.994903044296716</v>
      </c>
      <c r="E874" s="49">
        <v>39.465420000000002</v>
      </c>
      <c r="F874" s="49">
        <v>3.4500000000000003E-2</v>
      </c>
      <c r="G874" s="49">
        <v>14.442019999999999</v>
      </c>
      <c r="H874" s="49">
        <v>0.3155</v>
      </c>
      <c r="I874" s="49">
        <v>0.20610000000000001</v>
      </c>
      <c r="J874" s="49">
        <v>45.655009999999997</v>
      </c>
      <c r="K874" s="49">
        <v>0.249</v>
      </c>
      <c r="L874" s="49">
        <v>100.36754999999999</v>
      </c>
      <c r="M874" s="47"/>
      <c r="N874" s="50">
        <v>0.98758435749464357</v>
      </c>
      <c r="O874" s="50">
        <v>6.8257752383121221E-4</v>
      </c>
      <c r="P874" s="50">
        <v>0.3022326711813525</v>
      </c>
      <c r="Q874" s="50">
        <v>6.3503948504647538E-3</v>
      </c>
      <c r="R874" s="50">
        <v>4.3683879900425094E-3</v>
      </c>
      <c r="S874" s="50">
        <v>1.7031561270096645</v>
      </c>
      <c r="T874" s="50">
        <v>6.6759714076956161E-3</v>
      </c>
      <c r="U874" s="50">
        <v>3.0110504874576947</v>
      </c>
      <c r="V874" s="51">
        <v>84.928973800293264</v>
      </c>
      <c r="X874" s="49">
        <v>0.26</v>
      </c>
      <c r="Y874" s="49">
        <v>55.29</v>
      </c>
      <c r="Z874" s="49">
        <v>0.6</v>
      </c>
      <c r="AA874" s="49">
        <v>6.03</v>
      </c>
      <c r="AB874" s="49">
        <v>10.73</v>
      </c>
      <c r="AC874" s="49">
        <v>0.25</v>
      </c>
      <c r="AD874" s="49">
        <v>2.2799999999999998</v>
      </c>
      <c r="AE874" s="312"/>
      <c r="AF874" s="465" t="s">
        <v>1749</v>
      </c>
      <c r="AG874" s="343">
        <v>30</v>
      </c>
      <c r="AH874" s="343">
        <v>15</v>
      </c>
      <c r="AI874" s="343"/>
      <c r="AJ874" s="343"/>
      <c r="AK874" s="343"/>
      <c r="AL874" s="343"/>
      <c r="AM874" s="343"/>
      <c r="AN874" s="343"/>
      <c r="AO874" s="343"/>
      <c r="AP874" s="343"/>
      <c r="AQ874" s="343"/>
      <c r="AR874" s="343"/>
      <c r="AS874" s="343"/>
      <c r="AT874" s="343"/>
      <c r="AU874" s="343"/>
      <c r="AV874" s="343"/>
      <c r="AW874" s="343"/>
      <c r="AX874" s="343"/>
      <c r="AY874" s="343"/>
      <c r="AZ874" s="343"/>
      <c r="BA874" s="343"/>
      <c r="BB874" s="343"/>
      <c r="BC874" s="343"/>
      <c r="BD874" s="343"/>
      <c r="BE874" s="475"/>
      <c r="BF874" s="475"/>
      <c r="BG874" s="475"/>
      <c r="BH874" s="475"/>
      <c r="BI874" s="475"/>
      <c r="BJ874" s="475"/>
      <c r="BK874" s="475"/>
      <c r="BL874" s="475"/>
      <c r="BM874" s="475"/>
      <c r="BN874" s="475"/>
      <c r="BO874" s="475"/>
      <c r="BP874" s="306"/>
      <c r="BQ874" s="496"/>
      <c r="BR874" s="496"/>
      <c r="BS874" s="496"/>
      <c r="BT874" s="496"/>
      <c r="BU874" s="496"/>
      <c r="BV874" s="496"/>
    </row>
    <row r="875" spans="1:74" s="52" customFormat="1" ht="12.75">
      <c r="A875" s="64">
        <v>2996.2204340404778</v>
      </c>
      <c r="B875" s="46" t="s">
        <v>320</v>
      </c>
      <c r="C875" s="47" t="s">
        <v>307</v>
      </c>
      <c r="D875" s="48">
        <v>39.99490304429672</v>
      </c>
      <c r="E875" s="49">
        <v>39.4756</v>
      </c>
      <c r="F875" s="49">
        <v>5.3400000000000003E-2</v>
      </c>
      <c r="G875" s="49">
        <v>14.67253</v>
      </c>
      <c r="H875" s="49">
        <v>0.3019</v>
      </c>
      <c r="I875" s="49">
        <v>0.18459999999999999</v>
      </c>
      <c r="J875" s="49">
        <v>45.362859999999998</v>
      </c>
      <c r="K875" s="49">
        <v>0.25829999999999997</v>
      </c>
      <c r="L875" s="49">
        <v>100.30919000000002</v>
      </c>
      <c r="M875" s="47"/>
      <c r="N875" s="50">
        <v>0.9890565034215828</v>
      </c>
      <c r="O875" s="50">
        <v>1.057813329725561E-3</v>
      </c>
      <c r="P875" s="50">
        <v>0.30743503901106628</v>
      </c>
      <c r="Q875" s="50">
        <v>6.0841423784125685E-3</v>
      </c>
      <c r="R875" s="50">
        <v>3.9175071624971093E-3</v>
      </c>
      <c r="S875" s="50">
        <v>1.6943430150217631</v>
      </c>
      <c r="T875" s="50">
        <v>6.933849593918965E-3</v>
      </c>
      <c r="U875" s="50">
        <v>3.0088278699189663</v>
      </c>
      <c r="V875" s="51">
        <v>84.641901813655082</v>
      </c>
      <c r="X875" s="49">
        <v>0.26</v>
      </c>
      <c r="Y875" s="49">
        <v>36.35</v>
      </c>
      <c r="Z875" s="49">
        <v>0.6</v>
      </c>
      <c r="AA875" s="49">
        <v>6.26</v>
      </c>
      <c r="AB875" s="49">
        <v>11.65</v>
      </c>
      <c r="AC875" s="49">
        <v>0.25</v>
      </c>
      <c r="AD875" s="49">
        <v>2.2000000000000002</v>
      </c>
      <c r="AE875" s="312"/>
      <c r="AF875" s="465" t="s">
        <v>1749</v>
      </c>
      <c r="AG875" s="343">
        <v>30</v>
      </c>
      <c r="AH875" s="343">
        <v>15</v>
      </c>
      <c r="AI875" s="343"/>
      <c r="AJ875" s="343"/>
      <c r="AK875" s="343"/>
      <c r="AL875" s="343"/>
      <c r="AM875" s="343"/>
      <c r="AN875" s="343"/>
      <c r="AO875" s="343"/>
      <c r="AP875" s="343"/>
      <c r="AQ875" s="343"/>
      <c r="AR875" s="343"/>
      <c r="AS875" s="343"/>
      <c r="AT875" s="343"/>
      <c r="AU875" s="343"/>
      <c r="AV875" s="343"/>
      <c r="AW875" s="343"/>
      <c r="AX875" s="343"/>
      <c r="AY875" s="343"/>
      <c r="AZ875" s="343"/>
      <c r="BA875" s="343"/>
      <c r="BB875" s="343"/>
      <c r="BC875" s="343"/>
      <c r="BD875" s="343"/>
      <c r="BE875" s="475"/>
      <c r="BF875" s="475"/>
      <c r="BG875" s="475"/>
      <c r="BH875" s="475"/>
      <c r="BI875" s="475"/>
      <c r="BJ875" s="475"/>
      <c r="BK875" s="475"/>
      <c r="BL875" s="475"/>
      <c r="BM875" s="475"/>
      <c r="BN875" s="475"/>
      <c r="BO875" s="475"/>
      <c r="BP875" s="306"/>
      <c r="BQ875" s="496"/>
      <c r="BR875" s="496"/>
      <c r="BS875" s="496"/>
      <c r="BT875" s="496"/>
      <c r="BU875" s="496"/>
      <c r="BV875" s="496"/>
    </row>
    <row r="876" spans="1:74" s="52" customFormat="1" ht="12.75">
      <c r="A876" s="64">
        <v>2996.2204340404778</v>
      </c>
      <c r="B876" s="46" t="s">
        <v>320</v>
      </c>
      <c r="C876" s="47" t="s">
        <v>307</v>
      </c>
      <c r="D876" s="48">
        <v>47.99490304429672</v>
      </c>
      <c r="E876" s="49">
        <v>39.10924</v>
      </c>
      <c r="F876" s="49">
        <v>1.77E-2</v>
      </c>
      <c r="G876" s="49">
        <v>14.903040000000001</v>
      </c>
      <c r="H876" s="49">
        <v>0.35</v>
      </c>
      <c r="I876" s="49">
        <v>0.18640000000000001</v>
      </c>
      <c r="J876" s="49">
        <v>44.949829999999999</v>
      </c>
      <c r="K876" s="49">
        <v>0.24909999999999999</v>
      </c>
      <c r="L876" s="49">
        <v>99.765309999999999</v>
      </c>
      <c r="M876" s="47"/>
      <c r="N876" s="50">
        <v>0.98736068618288686</v>
      </c>
      <c r="O876" s="50">
        <v>3.5330121894208493E-4</v>
      </c>
      <c r="P876" s="50">
        <v>0.31464969529068743</v>
      </c>
      <c r="Q876" s="50">
        <v>7.1073612661157765E-3</v>
      </c>
      <c r="R876" s="50">
        <v>3.9859156290722878E-3</v>
      </c>
      <c r="S876" s="50">
        <v>1.6917378010858881</v>
      </c>
      <c r="T876" s="50">
        <v>6.7379507056360569E-3</v>
      </c>
      <c r="U876" s="50">
        <v>3.0119327113792291</v>
      </c>
      <c r="V876" s="51">
        <v>84.317600869277371</v>
      </c>
      <c r="X876" s="49">
        <v>0.26</v>
      </c>
      <c r="Y876" s="49">
        <v>105.08</v>
      </c>
      <c r="Z876" s="49">
        <v>0.59</v>
      </c>
      <c r="AA876" s="49">
        <v>5.41</v>
      </c>
      <c r="AB876" s="49">
        <v>11.7</v>
      </c>
      <c r="AC876" s="49">
        <v>0.25</v>
      </c>
      <c r="AD876" s="49">
        <v>2.2599999999999998</v>
      </c>
      <c r="AE876" s="312"/>
      <c r="AF876" s="465" t="s">
        <v>1749</v>
      </c>
      <c r="AG876" s="343">
        <v>30</v>
      </c>
      <c r="AH876" s="343">
        <v>15</v>
      </c>
      <c r="AI876" s="343"/>
      <c r="AJ876" s="343"/>
      <c r="AK876" s="343"/>
      <c r="AL876" s="343"/>
      <c r="AM876" s="343"/>
      <c r="AN876" s="343"/>
      <c r="AO876" s="343"/>
      <c r="AP876" s="343"/>
      <c r="AQ876" s="343"/>
      <c r="AR876" s="343"/>
      <c r="AS876" s="343"/>
      <c r="AT876" s="343"/>
      <c r="AU876" s="343"/>
      <c r="AV876" s="343"/>
      <c r="AW876" s="343"/>
      <c r="AX876" s="343"/>
      <c r="AY876" s="343"/>
      <c r="AZ876" s="343"/>
      <c r="BA876" s="343"/>
      <c r="BB876" s="343"/>
      <c r="BC876" s="343"/>
      <c r="BD876" s="343"/>
      <c r="BE876" s="475"/>
      <c r="BF876" s="475"/>
      <c r="BG876" s="475"/>
      <c r="BH876" s="475"/>
      <c r="BI876" s="475"/>
      <c r="BJ876" s="475"/>
      <c r="BK876" s="475"/>
      <c r="BL876" s="475"/>
      <c r="BM876" s="475"/>
      <c r="BN876" s="475"/>
      <c r="BO876" s="475"/>
      <c r="BP876" s="306"/>
      <c r="BQ876" s="496"/>
      <c r="BR876" s="496"/>
      <c r="BS876" s="496"/>
      <c r="BT876" s="496"/>
      <c r="BU876" s="496"/>
      <c r="BV876" s="496"/>
    </row>
    <row r="877" spans="1:74" s="52" customFormat="1" ht="12.75">
      <c r="A877" s="64">
        <v>2996.2204340404778</v>
      </c>
      <c r="B877" s="46" t="s">
        <v>320</v>
      </c>
      <c r="C877" s="47" t="s">
        <v>307</v>
      </c>
      <c r="D877" s="48">
        <v>55.99490304429672</v>
      </c>
      <c r="E877" s="49">
        <v>39.160119999999999</v>
      </c>
      <c r="F877" s="49">
        <v>3.27E-2</v>
      </c>
      <c r="G877" s="49">
        <v>15.0634</v>
      </c>
      <c r="H877" s="49">
        <v>0.31280000000000002</v>
      </c>
      <c r="I877" s="49">
        <v>0.18629999999999999</v>
      </c>
      <c r="J877" s="49">
        <v>44.849089999999997</v>
      </c>
      <c r="K877" s="49">
        <v>0.25030000000000002</v>
      </c>
      <c r="L877" s="49">
        <v>99.854709999999997</v>
      </c>
      <c r="M877" s="47"/>
      <c r="N877" s="50">
        <v>0.98806807736457647</v>
      </c>
      <c r="O877" s="50">
        <v>6.5232800272522378E-4</v>
      </c>
      <c r="P877" s="50">
        <v>0.31784973743964556</v>
      </c>
      <c r="Q877" s="50">
        <v>6.3482422491281309E-3</v>
      </c>
      <c r="R877" s="50">
        <v>3.9814516714142519E-3</v>
      </c>
      <c r="S877" s="50">
        <v>1.6869609725112238</v>
      </c>
      <c r="T877" s="50">
        <v>6.766457391259484E-3</v>
      </c>
      <c r="U877" s="50">
        <v>3.0106272666299727</v>
      </c>
      <c r="V877" s="51">
        <v>84.14564847134946</v>
      </c>
      <c r="X877" s="49">
        <v>0.26</v>
      </c>
      <c r="Y877" s="49">
        <v>57.62</v>
      </c>
      <c r="Z877" s="49">
        <v>0.59</v>
      </c>
      <c r="AA877" s="49">
        <v>6.05</v>
      </c>
      <c r="AB877" s="49">
        <v>11.72</v>
      </c>
      <c r="AC877" s="49">
        <v>0.25</v>
      </c>
      <c r="AD877" s="49">
        <v>2.25</v>
      </c>
      <c r="AE877" s="312"/>
      <c r="AF877" s="465" t="s">
        <v>1749</v>
      </c>
      <c r="AG877" s="343">
        <v>30</v>
      </c>
      <c r="AH877" s="343">
        <v>15</v>
      </c>
      <c r="AI877" s="343"/>
      <c r="AJ877" s="343"/>
      <c r="AK877" s="343"/>
      <c r="AL877" s="343"/>
      <c r="AM877" s="343"/>
      <c r="AN877" s="343"/>
      <c r="AO877" s="343"/>
      <c r="AP877" s="343"/>
      <c r="AQ877" s="343"/>
      <c r="AR877" s="343"/>
      <c r="AS877" s="343"/>
      <c r="AT877" s="343"/>
      <c r="AU877" s="343"/>
      <c r="AV877" s="343"/>
      <c r="AW877" s="343"/>
      <c r="AX877" s="343"/>
      <c r="AY877" s="343"/>
      <c r="AZ877" s="343"/>
      <c r="BA877" s="343"/>
      <c r="BB877" s="343"/>
      <c r="BC877" s="343"/>
      <c r="BD877" s="343"/>
      <c r="BE877" s="475"/>
      <c r="BF877" s="475"/>
      <c r="BG877" s="475"/>
      <c r="BH877" s="475"/>
      <c r="BI877" s="475"/>
      <c r="BJ877" s="475"/>
      <c r="BK877" s="475"/>
      <c r="BL877" s="475"/>
      <c r="BM877" s="475"/>
      <c r="BN877" s="475"/>
      <c r="BO877" s="475"/>
      <c r="BP877" s="306"/>
      <c r="BQ877" s="496"/>
      <c r="BR877" s="496"/>
      <c r="BS877" s="496"/>
      <c r="BT877" s="496"/>
      <c r="BU877" s="496"/>
      <c r="BV877" s="496"/>
    </row>
    <row r="878" spans="1:74" s="52" customFormat="1" ht="12.75">
      <c r="A878" s="64">
        <v>2996.2204340404778</v>
      </c>
      <c r="B878" s="46" t="s">
        <v>320</v>
      </c>
      <c r="C878" s="47" t="s">
        <v>307</v>
      </c>
      <c r="D878" s="48">
        <v>63.99490304429672</v>
      </c>
      <c r="E878" s="49">
        <v>39.10924</v>
      </c>
      <c r="F878" s="49">
        <v>2.9600000000000001E-2</v>
      </c>
      <c r="G878" s="49">
        <v>15.354039999999999</v>
      </c>
      <c r="H878" s="49">
        <v>0.34150000000000003</v>
      </c>
      <c r="I878" s="49">
        <v>0.1988</v>
      </c>
      <c r="J878" s="49">
        <v>44.738280000000003</v>
      </c>
      <c r="K878" s="49">
        <v>0.2475</v>
      </c>
      <c r="L878" s="49">
        <v>100.01896000000001</v>
      </c>
      <c r="M878" s="47"/>
      <c r="N878" s="50">
        <v>0.98678786672219732</v>
      </c>
      <c r="O878" s="50">
        <v>5.904886448496328E-4</v>
      </c>
      <c r="P878" s="50">
        <v>0.32398364419092207</v>
      </c>
      <c r="Q878" s="50">
        <v>6.9307307084332335E-3</v>
      </c>
      <c r="R878" s="50">
        <v>4.2486068371861644E-3</v>
      </c>
      <c r="S878" s="50">
        <v>1.6827990307952787</v>
      </c>
      <c r="T878" s="50">
        <v>6.690788089236668E-3</v>
      </c>
      <c r="U878" s="50">
        <v>3.0120311559881041</v>
      </c>
      <c r="V878" s="51">
        <v>83.855569004593406</v>
      </c>
      <c r="X878" s="49">
        <v>0.26</v>
      </c>
      <c r="Y878" s="49">
        <v>61.6</v>
      </c>
      <c r="Z878" s="49">
        <v>0.57999999999999996</v>
      </c>
      <c r="AA878" s="49">
        <v>5.56</v>
      </c>
      <c r="AB878" s="49">
        <v>10.99</v>
      </c>
      <c r="AC878" s="49">
        <v>0.25</v>
      </c>
      <c r="AD878" s="49">
        <v>2.2999999999999998</v>
      </c>
      <c r="AE878" s="312"/>
      <c r="AF878" s="465" t="s">
        <v>1749</v>
      </c>
      <c r="AG878" s="343">
        <v>30</v>
      </c>
      <c r="AH878" s="343">
        <v>15</v>
      </c>
      <c r="AI878" s="343"/>
      <c r="AJ878" s="343"/>
      <c r="AK878" s="343"/>
      <c r="AL878" s="343"/>
      <c r="AM878" s="343"/>
      <c r="AN878" s="343"/>
      <c r="AO878" s="343"/>
      <c r="AP878" s="343"/>
      <c r="AQ878" s="343"/>
      <c r="AR878" s="343"/>
      <c r="AS878" s="343"/>
      <c r="AT878" s="343"/>
      <c r="AU878" s="343"/>
      <c r="AV878" s="343"/>
      <c r="AW878" s="343"/>
      <c r="AX878" s="343"/>
      <c r="AY878" s="343"/>
      <c r="AZ878" s="343"/>
      <c r="BA878" s="343"/>
      <c r="BB878" s="343"/>
      <c r="BC878" s="343"/>
      <c r="BD878" s="343"/>
      <c r="BE878" s="475"/>
      <c r="BF878" s="475"/>
      <c r="BG878" s="475"/>
      <c r="BH878" s="475"/>
      <c r="BI878" s="475"/>
      <c r="BJ878" s="475"/>
      <c r="BK878" s="475"/>
      <c r="BL878" s="475"/>
      <c r="BM878" s="475"/>
      <c r="BN878" s="475"/>
      <c r="BO878" s="475"/>
      <c r="BP878" s="306"/>
      <c r="BQ878" s="496"/>
      <c r="BR878" s="496"/>
      <c r="BS878" s="496"/>
      <c r="BT878" s="496"/>
      <c r="BU878" s="496"/>
      <c r="BV878" s="496"/>
    </row>
    <row r="879" spans="1:74" s="52" customFormat="1" ht="12.75">
      <c r="A879" s="64">
        <v>2996.2204340404778</v>
      </c>
      <c r="B879" s="46" t="s">
        <v>320</v>
      </c>
      <c r="C879" s="47" t="s">
        <v>307</v>
      </c>
      <c r="D879" s="48">
        <v>71.99490304429672</v>
      </c>
      <c r="E879" s="49">
        <v>39.017650000000003</v>
      </c>
      <c r="F879" s="49">
        <v>3.8199999999999998E-2</v>
      </c>
      <c r="G879" s="49">
        <v>15.48433</v>
      </c>
      <c r="H879" s="49">
        <v>0.34339999999999998</v>
      </c>
      <c r="I879" s="49">
        <v>0.186</v>
      </c>
      <c r="J879" s="49">
        <v>44.486429999999999</v>
      </c>
      <c r="K879" s="49">
        <v>0.2482</v>
      </c>
      <c r="L879" s="49">
        <v>99.804210000000012</v>
      </c>
      <c r="M879" s="47"/>
      <c r="N879" s="50">
        <v>0.98720337325193575</v>
      </c>
      <c r="O879" s="50">
        <v>7.6415999860666843E-4</v>
      </c>
      <c r="P879" s="50">
        <v>0.32763774967447917</v>
      </c>
      <c r="Q879" s="50">
        <v>6.9885922975351589E-3</v>
      </c>
      <c r="R879" s="50">
        <v>3.9860634311943872E-3</v>
      </c>
      <c r="S879" s="50">
        <v>1.6779600743067662</v>
      </c>
      <c r="T879" s="50">
        <v>6.7282937903331234E-3</v>
      </c>
      <c r="U879" s="50">
        <v>3.0112683067508508</v>
      </c>
      <c r="V879" s="51">
        <v>83.663836001572022</v>
      </c>
      <c r="X879" s="49">
        <v>0.26</v>
      </c>
      <c r="Y879" s="49">
        <v>48.78</v>
      </c>
      <c r="Z879" s="49">
        <v>0.57999999999999996</v>
      </c>
      <c r="AA879" s="49">
        <v>5.48</v>
      </c>
      <c r="AB879" s="49">
        <v>11.74</v>
      </c>
      <c r="AC879" s="49">
        <v>0.25</v>
      </c>
      <c r="AD879" s="49">
        <v>2.2599999999999998</v>
      </c>
      <c r="AE879" s="312"/>
      <c r="AF879" s="465" t="s">
        <v>1749</v>
      </c>
      <c r="AG879" s="343">
        <v>30</v>
      </c>
      <c r="AH879" s="343">
        <v>15</v>
      </c>
      <c r="AI879" s="343"/>
      <c r="AJ879" s="343"/>
      <c r="AK879" s="343"/>
      <c r="AL879" s="343"/>
      <c r="AM879" s="343"/>
      <c r="AN879" s="343"/>
      <c r="AO879" s="343"/>
      <c r="AP879" s="343"/>
      <c r="AQ879" s="343"/>
      <c r="AR879" s="343"/>
      <c r="AS879" s="343"/>
      <c r="AT879" s="343"/>
      <c r="AU879" s="343"/>
      <c r="AV879" s="343"/>
      <c r="AW879" s="343"/>
      <c r="AX879" s="343"/>
      <c r="AY879" s="343"/>
      <c r="AZ879" s="343"/>
      <c r="BA879" s="343"/>
      <c r="BB879" s="343"/>
      <c r="BC879" s="343"/>
      <c r="BD879" s="343"/>
      <c r="BE879" s="475"/>
      <c r="BF879" s="475"/>
      <c r="BG879" s="475"/>
      <c r="BH879" s="475"/>
      <c r="BI879" s="475"/>
      <c r="BJ879" s="475"/>
      <c r="BK879" s="475"/>
      <c r="BL879" s="475"/>
      <c r="BM879" s="475"/>
      <c r="BN879" s="475"/>
      <c r="BO879" s="475"/>
      <c r="BP879" s="306"/>
      <c r="BQ879" s="496"/>
      <c r="BR879" s="496"/>
      <c r="BS879" s="496"/>
      <c r="BT879" s="496"/>
      <c r="BU879" s="496"/>
      <c r="BV879" s="496"/>
    </row>
    <row r="880" spans="1:74" s="52" customFormat="1" ht="12.75">
      <c r="A880" s="64">
        <v>2996.2204340404778</v>
      </c>
      <c r="B880" s="46" t="s">
        <v>320</v>
      </c>
      <c r="C880" s="47" t="s">
        <v>307</v>
      </c>
      <c r="D880" s="48">
        <v>79.99490304429672</v>
      </c>
      <c r="E880" s="49">
        <v>39.261890000000001</v>
      </c>
      <c r="F880" s="49">
        <v>4.6699999999999998E-2</v>
      </c>
      <c r="G880" s="49">
        <v>15.75493</v>
      </c>
      <c r="H880" s="49">
        <v>0.32979999999999998</v>
      </c>
      <c r="I880" s="49">
        <v>0.18260000000000001</v>
      </c>
      <c r="J880" s="49">
        <v>44.425980000000003</v>
      </c>
      <c r="K880" s="49">
        <v>0.25840000000000002</v>
      </c>
      <c r="L880" s="49">
        <v>100.2603</v>
      </c>
      <c r="M880" s="47"/>
      <c r="N880" s="50">
        <v>0.98936571710428955</v>
      </c>
      <c r="O880" s="50">
        <v>9.3041767292491469E-4</v>
      </c>
      <c r="P880" s="50">
        <v>0.33201532288773467</v>
      </c>
      <c r="Q880" s="50">
        <v>6.684673488905446E-3</v>
      </c>
      <c r="R880" s="50">
        <v>3.8973747562155618E-3</v>
      </c>
      <c r="S880" s="50">
        <v>1.668903470335775</v>
      </c>
      <c r="T880" s="50">
        <v>6.9764713040157645E-3</v>
      </c>
      <c r="U880" s="50">
        <v>3.0087734475498609</v>
      </c>
      <c r="V880" s="51">
        <v>83.406856689428508</v>
      </c>
      <c r="X880" s="49">
        <v>0.26</v>
      </c>
      <c r="Y880" s="49">
        <v>38.94</v>
      </c>
      <c r="Z880" s="49">
        <v>0.56999999999999995</v>
      </c>
      <c r="AA880" s="49">
        <v>5.7</v>
      </c>
      <c r="AB880" s="49">
        <v>11.8</v>
      </c>
      <c r="AC880" s="49">
        <v>0.25</v>
      </c>
      <c r="AD880" s="49">
        <v>2.19</v>
      </c>
      <c r="AE880" s="312"/>
      <c r="AF880" s="465" t="s">
        <v>1749</v>
      </c>
      <c r="AG880" s="343">
        <v>30</v>
      </c>
      <c r="AH880" s="343">
        <v>15</v>
      </c>
      <c r="AI880" s="343"/>
      <c r="AJ880" s="343"/>
      <c r="AK880" s="343"/>
      <c r="AL880" s="343"/>
      <c r="AM880" s="343"/>
      <c r="AN880" s="343"/>
      <c r="AO880" s="343"/>
      <c r="AP880" s="343"/>
      <c r="AQ880" s="343"/>
      <c r="AR880" s="343"/>
      <c r="AS880" s="343"/>
      <c r="AT880" s="343"/>
      <c r="AU880" s="343"/>
      <c r="AV880" s="343"/>
      <c r="AW880" s="343"/>
      <c r="AX880" s="343"/>
      <c r="AY880" s="343"/>
      <c r="AZ880" s="343"/>
      <c r="BA880" s="343"/>
      <c r="BB880" s="343"/>
      <c r="BC880" s="343"/>
      <c r="BD880" s="343"/>
      <c r="BE880" s="475"/>
      <c r="BF880" s="475"/>
      <c r="BG880" s="475"/>
      <c r="BH880" s="475"/>
      <c r="BI880" s="475"/>
      <c r="BJ880" s="475"/>
      <c r="BK880" s="475"/>
      <c r="BL880" s="475"/>
      <c r="BM880" s="475"/>
      <c r="BN880" s="475"/>
      <c r="BO880" s="475"/>
      <c r="BP880" s="306"/>
      <c r="BQ880" s="496"/>
      <c r="BR880" s="496"/>
      <c r="BS880" s="496"/>
      <c r="BT880" s="496"/>
      <c r="BU880" s="496"/>
      <c r="BV880" s="496"/>
    </row>
    <row r="881" spans="1:74" s="52" customFormat="1" ht="12.75">
      <c r="A881" s="64">
        <v>2996.2204340404778</v>
      </c>
      <c r="B881" s="46" t="s">
        <v>320</v>
      </c>
      <c r="C881" s="47" t="s">
        <v>307</v>
      </c>
      <c r="D881" s="48">
        <v>87.99490304429672</v>
      </c>
      <c r="E881" s="49">
        <v>38.987119999999997</v>
      </c>
      <c r="F881" s="49">
        <v>5.0599999999999999E-2</v>
      </c>
      <c r="G881" s="49">
        <v>15.85515</v>
      </c>
      <c r="H881" s="49">
        <v>0.3392</v>
      </c>
      <c r="I881" s="49">
        <v>0.2185</v>
      </c>
      <c r="J881" s="49">
        <v>44.47636</v>
      </c>
      <c r="K881" s="49">
        <v>0.24979999999999999</v>
      </c>
      <c r="L881" s="49">
        <v>100.17672999999999</v>
      </c>
      <c r="M881" s="47"/>
      <c r="N881" s="50">
        <v>0.98462902221062476</v>
      </c>
      <c r="O881" s="50">
        <v>1.0103629439835338E-3</v>
      </c>
      <c r="P881" s="50">
        <v>0.33487122193691693</v>
      </c>
      <c r="Q881" s="50">
        <v>6.8905075631400421E-3</v>
      </c>
      <c r="R881" s="50">
        <v>4.673999464579583E-3</v>
      </c>
      <c r="S881" s="50">
        <v>1.674515840319349</v>
      </c>
      <c r="T881" s="50">
        <v>6.7592974628138749E-3</v>
      </c>
      <c r="U881" s="50">
        <v>3.0133502519014077</v>
      </c>
      <c r="V881" s="51">
        <v>83.334658203636366</v>
      </c>
      <c r="X881" s="49">
        <v>0.26</v>
      </c>
      <c r="Y881" s="49">
        <v>37.799999999999997</v>
      </c>
      <c r="Z881" s="49">
        <v>0.56999999999999995</v>
      </c>
      <c r="AA881" s="49">
        <v>5.64</v>
      </c>
      <c r="AB881" s="49">
        <v>10.220000000000001</v>
      </c>
      <c r="AC881" s="49">
        <v>0.25</v>
      </c>
      <c r="AD881" s="49">
        <v>2.2599999999999998</v>
      </c>
      <c r="AE881" s="312"/>
      <c r="AF881" s="465" t="s">
        <v>1749</v>
      </c>
      <c r="AG881" s="343">
        <v>30</v>
      </c>
      <c r="AH881" s="343">
        <v>15</v>
      </c>
      <c r="AI881" s="343"/>
      <c r="AJ881" s="343"/>
      <c r="AK881" s="343"/>
      <c r="AL881" s="343"/>
      <c r="AM881" s="343"/>
      <c r="AN881" s="343"/>
      <c r="AO881" s="343"/>
      <c r="AP881" s="343"/>
      <c r="AQ881" s="343"/>
      <c r="AR881" s="343"/>
      <c r="AS881" s="343"/>
      <c r="AT881" s="343"/>
      <c r="AU881" s="343"/>
      <c r="AV881" s="343"/>
      <c r="AW881" s="343"/>
      <c r="AX881" s="343"/>
      <c r="AY881" s="343"/>
      <c r="AZ881" s="343"/>
      <c r="BA881" s="343"/>
      <c r="BB881" s="343"/>
      <c r="BC881" s="343"/>
      <c r="BD881" s="343"/>
      <c r="BE881" s="475"/>
      <c r="BF881" s="475"/>
      <c r="BG881" s="475"/>
      <c r="BH881" s="475"/>
      <c r="BI881" s="475"/>
      <c r="BJ881" s="475"/>
      <c r="BK881" s="475"/>
      <c r="BL881" s="475"/>
      <c r="BM881" s="475"/>
      <c r="BN881" s="475"/>
      <c r="BO881" s="475"/>
      <c r="BP881" s="306"/>
      <c r="BQ881" s="496"/>
      <c r="BR881" s="496"/>
      <c r="BS881" s="496"/>
      <c r="BT881" s="496"/>
      <c r="BU881" s="496"/>
      <c r="BV881" s="496"/>
    </row>
    <row r="882" spans="1:74" s="52" customFormat="1" ht="12.75">
      <c r="A882" s="64">
        <v>2996.2204340404778</v>
      </c>
      <c r="B882" s="46" t="s">
        <v>320</v>
      </c>
      <c r="C882" s="47" t="s">
        <v>307</v>
      </c>
      <c r="D882" s="48">
        <v>95.99490304429672</v>
      </c>
      <c r="E882" s="49">
        <v>39.088889999999999</v>
      </c>
      <c r="F882" s="49">
        <v>3.2500000000000001E-2</v>
      </c>
      <c r="G882" s="49">
        <v>16.02553</v>
      </c>
      <c r="H882" s="49">
        <v>0.33589999999999998</v>
      </c>
      <c r="I882" s="49">
        <v>0.21909999999999999</v>
      </c>
      <c r="J882" s="49">
        <v>44.47636</v>
      </c>
      <c r="K882" s="49">
        <v>0.24199999999999999</v>
      </c>
      <c r="L882" s="49">
        <v>100.42028000000001</v>
      </c>
      <c r="M882" s="47"/>
      <c r="N882" s="50">
        <v>0.98537888706712229</v>
      </c>
      <c r="O882" s="50">
        <v>6.4775189288504488E-4</v>
      </c>
      <c r="P882" s="50">
        <v>0.33784563350991553</v>
      </c>
      <c r="Q882" s="50">
        <v>6.810889133290767E-3</v>
      </c>
      <c r="R882" s="50">
        <v>4.6781918877597303E-3</v>
      </c>
      <c r="S882" s="50">
        <v>1.6714280918434814</v>
      </c>
      <c r="T882" s="50">
        <v>6.5361638126530831E-3</v>
      </c>
      <c r="U882" s="50">
        <v>3.0133256091471075</v>
      </c>
      <c r="V882" s="51">
        <v>83.185683998804379</v>
      </c>
      <c r="X882" s="49">
        <v>0.26</v>
      </c>
      <c r="Y882" s="49">
        <v>58.6</v>
      </c>
      <c r="Z882" s="49">
        <v>0.56999999999999995</v>
      </c>
      <c r="AA882" s="49">
        <v>5.62</v>
      </c>
      <c r="AB882" s="49">
        <v>10.08</v>
      </c>
      <c r="AC882" s="49">
        <v>0.25</v>
      </c>
      <c r="AD882" s="49">
        <v>2.3199999999999998</v>
      </c>
      <c r="AE882" s="312"/>
      <c r="AF882" s="465" t="s">
        <v>1749</v>
      </c>
      <c r="AG882" s="343">
        <v>30</v>
      </c>
      <c r="AH882" s="343">
        <v>15</v>
      </c>
      <c r="AI882" s="343"/>
      <c r="AJ882" s="343"/>
      <c r="AK882" s="343"/>
      <c r="AL882" s="343"/>
      <c r="AM882" s="343"/>
      <c r="AN882" s="343"/>
      <c r="AO882" s="343"/>
      <c r="AP882" s="343"/>
      <c r="AQ882" s="343"/>
      <c r="AR882" s="343"/>
      <c r="AS882" s="343"/>
      <c r="AT882" s="343"/>
      <c r="AU882" s="343"/>
      <c r="AV882" s="343"/>
      <c r="AW882" s="343"/>
      <c r="AX882" s="343"/>
      <c r="AY882" s="343"/>
      <c r="AZ882" s="343"/>
      <c r="BA882" s="343"/>
      <c r="BB882" s="343"/>
      <c r="BC882" s="343"/>
      <c r="BD882" s="343"/>
      <c r="BE882" s="475"/>
      <c r="BF882" s="475"/>
      <c r="BG882" s="475"/>
      <c r="BH882" s="475"/>
      <c r="BI882" s="475"/>
      <c r="BJ882" s="475"/>
      <c r="BK882" s="475"/>
      <c r="BL882" s="475"/>
      <c r="BM882" s="475"/>
      <c r="BN882" s="475"/>
      <c r="BO882" s="475"/>
      <c r="BP882" s="306"/>
      <c r="BQ882" s="496"/>
      <c r="BR882" s="496"/>
      <c r="BS882" s="496"/>
      <c r="BT882" s="496"/>
      <c r="BU882" s="496"/>
      <c r="BV882" s="496"/>
    </row>
    <row r="883" spans="1:74" s="52" customFormat="1" ht="12.75">
      <c r="A883" s="64">
        <v>2996.2204340404778</v>
      </c>
      <c r="B883" s="46" t="s">
        <v>320</v>
      </c>
      <c r="C883" s="47" t="s">
        <v>307</v>
      </c>
      <c r="D883" s="48">
        <v>103.99490304429672</v>
      </c>
      <c r="E883" s="49">
        <v>38.976939999999999</v>
      </c>
      <c r="F883" s="49">
        <v>2.4899999999999999E-2</v>
      </c>
      <c r="G883" s="49">
        <v>16.095690000000001</v>
      </c>
      <c r="H883" s="49">
        <v>0.34039999999999998</v>
      </c>
      <c r="I883" s="49">
        <v>0.20430000000000001</v>
      </c>
      <c r="J883" s="49">
        <v>44.254730000000002</v>
      </c>
      <c r="K883" s="49">
        <v>0.25619999999999998</v>
      </c>
      <c r="L883" s="49">
        <v>100.15316000000001</v>
      </c>
      <c r="M883" s="47"/>
      <c r="N883" s="50">
        <v>0.98570849932334437</v>
      </c>
      <c r="O883" s="50">
        <v>4.9786950131829185E-4</v>
      </c>
      <c r="P883" s="50">
        <v>0.34041316995487131</v>
      </c>
      <c r="Q883" s="50">
        <v>6.9242733553411756E-3</v>
      </c>
      <c r="R883" s="50">
        <v>4.376176872439231E-3</v>
      </c>
      <c r="S883" s="50">
        <v>1.6684338857678656</v>
      </c>
      <c r="T883" s="50">
        <v>6.9418868988396004E-3</v>
      </c>
      <c r="U883" s="50">
        <v>3.0132957616740197</v>
      </c>
      <c r="V883" s="51">
        <v>83.054301272706965</v>
      </c>
      <c r="X883" s="49">
        <v>0.26</v>
      </c>
      <c r="Y883" s="49">
        <v>76.760000000000005</v>
      </c>
      <c r="Z883" s="49">
        <v>0.56999999999999995</v>
      </c>
      <c r="AA883" s="49">
        <v>5.65</v>
      </c>
      <c r="AB883" s="49">
        <v>10.72</v>
      </c>
      <c r="AC883" s="49">
        <v>0.25</v>
      </c>
      <c r="AD883" s="49">
        <v>2.2000000000000002</v>
      </c>
      <c r="AE883" s="312"/>
      <c r="AF883" s="465" t="s">
        <v>1749</v>
      </c>
      <c r="AG883" s="343">
        <v>30</v>
      </c>
      <c r="AH883" s="343">
        <v>15</v>
      </c>
      <c r="AI883" s="343"/>
      <c r="AJ883" s="343"/>
      <c r="AK883" s="343"/>
      <c r="AL883" s="343"/>
      <c r="AM883" s="343"/>
      <c r="AN883" s="343"/>
      <c r="AO883" s="343"/>
      <c r="AP883" s="343"/>
      <c r="AQ883" s="343"/>
      <c r="AR883" s="343"/>
      <c r="AS883" s="343"/>
      <c r="AT883" s="343"/>
      <c r="AU883" s="343"/>
      <c r="AV883" s="343"/>
      <c r="AW883" s="343"/>
      <c r="AX883" s="343"/>
      <c r="AY883" s="343"/>
      <c r="AZ883" s="343"/>
      <c r="BA883" s="343"/>
      <c r="BB883" s="343"/>
      <c r="BC883" s="343"/>
      <c r="BD883" s="343"/>
      <c r="BE883" s="475"/>
      <c r="BF883" s="475"/>
      <c r="BG883" s="475"/>
      <c r="BH883" s="475"/>
      <c r="BI883" s="475"/>
      <c r="BJ883" s="475"/>
      <c r="BK883" s="475"/>
      <c r="BL883" s="475"/>
      <c r="BM883" s="475"/>
      <c r="BN883" s="475"/>
      <c r="BO883" s="475"/>
      <c r="BP883" s="306"/>
      <c r="BQ883" s="496"/>
      <c r="BR883" s="496"/>
      <c r="BS883" s="496"/>
      <c r="BT883" s="496"/>
      <c r="BU883" s="496"/>
      <c r="BV883" s="496"/>
    </row>
    <row r="884" spans="1:74" s="52" customFormat="1" ht="12.75">
      <c r="A884" s="64">
        <v>2996.2204340404778</v>
      </c>
      <c r="B884" s="46" t="s">
        <v>320</v>
      </c>
      <c r="C884" s="47" t="s">
        <v>307</v>
      </c>
      <c r="D884" s="48">
        <v>111.99490304429672</v>
      </c>
      <c r="E884" s="49">
        <v>38.834470000000003</v>
      </c>
      <c r="F884" s="49">
        <v>6.2199999999999998E-2</v>
      </c>
      <c r="G884" s="49">
        <v>16.185890000000001</v>
      </c>
      <c r="H884" s="49">
        <v>0.34739999999999999</v>
      </c>
      <c r="I884" s="49">
        <v>0.23530000000000001</v>
      </c>
      <c r="J884" s="49">
        <v>44.859169999999999</v>
      </c>
      <c r="K884" s="49">
        <v>0.24929999999999999</v>
      </c>
      <c r="L884" s="49">
        <v>100.77373</v>
      </c>
      <c r="M884" s="47"/>
      <c r="N884" s="50">
        <v>0.97713521550884841</v>
      </c>
      <c r="O884" s="50">
        <v>1.2373799729757807E-3</v>
      </c>
      <c r="P884" s="50">
        <v>0.34058840716861749</v>
      </c>
      <c r="Q884" s="50">
        <v>7.0309011069556396E-3</v>
      </c>
      <c r="R884" s="50">
        <v>5.0146999130676511E-3</v>
      </c>
      <c r="S884" s="50">
        <v>1.6826626791048802</v>
      </c>
      <c r="T884" s="50">
        <v>6.7207417698553007E-3</v>
      </c>
      <c r="U884" s="50">
        <v>3.0203900245452004</v>
      </c>
      <c r="V884" s="51">
        <v>83.166280770622166</v>
      </c>
      <c r="X884" s="49">
        <v>0.26</v>
      </c>
      <c r="Y884" s="49">
        <v>31.13</v>
      </c>
      <c r="Z884" s="49">
        <v>0.56999999999999995</v>
      </c>
      <c r="AA884" s="49">
        <v>5.49</v>
      </c>
      <c r="AB884" s="49">
        <v>9.3800000000000008</v>
      </c>
      <c r="AC884" s="49">
        <v>0.25</v>
      </c>
      <c r="AD884" s="49">
        <v>2.2599999999999998</v>
      </c>
      <c r="AE884" s="312"/>
      <c r="AF884" s="465" t="s">
        <v>1749</v>
      </c>
      <c r="AG884" s="343">
        <v>30</v>
      </c>
      <c r="AH884" s="343">
        <v>15</v>
      </c>
      <c r="AI884" s="343"/>
      <c r="AJ884" s="343"/>
      <c r="AK884" s="343"/>
      <c r="AL884" s="343"/>
      <c r="AM884" s="343"/>
      <c r="AN884" s="343"/>
      <c r="AO884" s="343"/>
      <c r="AP884" s="343"/>
      <c r="AQ884" s="343"/>
      <c r="AR884" s="343"/>
      <c r="AS884" s="343"/>
      <c r="AT884" s="343"/>
      <c r="AU884" s="343"/>
      <c r="AV884" s="343"/>
      <c r="AW884" s="343"/>
      <c r="AX884" s="343"/>
      <c r="AY884" s="343"/>
      <c r="AZ884" s="343"/>
      <c r="BA884" s="343"/>
      <c r="BB884" s="343"/>
      <c r="BC884" s="343"/>
      <c r="BD884" s="343"/>
      <c r="BE884" s="475"/>
      <c r="BF884" s="475"/>
      <c r="BG884" s="475"/>
      <c r="BH884" s="475"/>
      <c r="BI884" s="475"/>
      <c r="BJ884" s="475"/>
      <c r="BK884" s="475"/>
      <c r="BL884" s="475"/>
      <c r="BM884" s="475"/>
      <c r="BN884" s="475"/>
      <c r="BO884" s="475"/>
      <c r="BP884" s="306"/>
      <c r="BQ884" s="496"/>
      <c r="BR884" s="496"/>
      <c r="BS884" s="496"/>
      <c r="BT884" s="496"/>
      <c r="BU884" s="496"/>
      <c r="BV884" s="496"/>
    </row>
    <row r="885" spans="1:74" s="52" customFormat="1" ht="12.75">
      <c r="A885" s="64">
        <v>2996.2204340404778</v>
      </c>
      <c r="B885" s="46" t="s">
        <v>320</v>
      </c>
      <c r="C885" s="47" t="s">
        <v>307</v>
      </c>
      <c r="D885" s="48">
        <v>119.99490304429672</v>
      </c>
      <c r="E885" s="49">
        <v>38.814109999999999</v>
      </c>
      <c r="F885" s="49">
        <v>5.33E-2</v>
      </c>
      <c r="G885" s="49">
        <v>16.17587</v>
      </c>
      <c r="H885" s="49">
        <v>0.315</v>
      </c>
      <c r="I885" s="49">
        <v>0.21199999999999999</v>
      </c>
      <c r="J885" s="49">
        <v>44.12377</v>
      </c>
      <c r="K885" s="49">
        <v>0.25979999999999998</v>
      </c>
      <c r="L885" s="49">
        <v>99.953850000000003</v>
      </c>
      <c r="M885" s="47"/>
      <c r="N885" s="50">
        <v>0.98405762748477543</v>
      </c>
      <c r="O885" s="50">
        <v>1.0683991250717221E-3</v>
      </c>
      <c r="P885" s="50">
        <v>0.34296874289775681</v>
      </c>
      <c r="Q885" s="50">
        <v>6.4237014123130791E-3</v>
      </c>
      <c r="R885" s="50">
        <v>4.5525266811876387E-3</v>
      </c>
      <c r="S885" s="50">
        <v>1.6676774535518384</v>
      </c>
      <c r="T885" s="50">
        <v>7.0571231121378019E-3</v>
      </c>
      <c r="U885" s="50">
        <v>3.0138055742650813</v>
      </c>
      <c r="V885" s="51">
        <v>82.94236233588127</v>
      </c>
      <c r="X885" s="49">
        <v>0.26</v>
      </c>
      <c r="Y885" s="49">
        <v>34.299999999999997</v>
      </c>
      <c r="Z885" s="49">
        <v>0.56999999999999995</v>
      </c>
      <c r="AA885" s="49">
        <v>5.98</v>
      </c>
      <c r="AB885" s="49">
        <v>10.47</v>
      </c>
      <c r="AC885" s="49">
        <v>0.25</v>
      </c>
      <c r="AD885" s="49">
        <v>2.1800000000000002</v>
      </c>
      <c r="AE885" s="312"/>
      <c r="AF885" s="465" t="s">
        <v>1749</v>
      </c>
      <c r="AG885" s="343">
        <v>30</v>
      </c>
      <c r="AH885" s="343">
        <v>15</v>
      </c>
      <c r="AI885" s="343"/>
      <c r="AJ885" s="343"/>
      <c r="AK885" s="343"/>
      <c r="AL885" s="343"/>
      <c r="AM885" s="343"/>
      <c r="AN885" s="343"/>
      <c r="AO885" s="343"/>
      <c r="AP885" s="343"/>
      <c r="AQ885" s="343"/>
      <c r="AR885" s="343"/>
      <c r="AS885" s="343"/>
      <c r="AT885" s="343"/>
      <c r="AU885" s="343"/>
      <c r="AV885" s="343"/>
      <c r="AW885" s="343"/>
      <c r="AX885" s="343"/>
      <c r="AY885" s="343"/>
      <c r="AZ885" s="343"/>
      <c r="BA885" s="343"/>
      <c r="BB885" s="343"/>
      <c r="BC885" s="343"/>
      <c r="BD885" s="343"/>
      <c r="BE885" s="475"/>
      <c r="BF885" s="475"/>
      <c r="BG885" s="475"/>
      <c r="BH885" s="475"/>
      <c r="BI885" s="475"/>
      <c r="BJ885" s="475"/>
      <c r="BK885" s="475"/>
      <c r="BL885" s="475"/>
      <c r="BM885" s="475"/>
      <c r="BN885" s="475"/>
      <c r="BO885" s="475"/>
      <c r="BP885" s="306"/>
      <c r="BQ885" s="496"/>
      <c r="BR885" s="496"/>
      <c r="BS885" s="496"/>
      <c r="BT885" s="496"/>
      <c r="BU885" s="496"/>
      <c r="BV885" s="496"/>
    </row>
    <row r="886" spans="1:74" s="52" customFormat="1" ht="12.75">
      <c r="A886" s="64">
        <v>2996.2204340404778</v>
      </c>
      <c r="B886" s="46" t="s">
        <v>320</v>
      </c>
      <c r="C886" s="47" t="s">
        <v>307</v>
      </c>
      <c r="D886" s="48">
        <v>127.99490304429672</v>
      </c>
      <c r="E886" s="49">
        <v>39.048180000000002</v>
      </c>
      <c r="F886" s="49">
        <v>5.9499999999999997E-2</v>
      </c>
      <c r="G886" s="49">
        <v>16.256039999999999</v>
      </c>
      <c r="H886" s="49">
        <v>0.33810000000000001</v>
      </c>
      <c r="I886" s="49">
        <v>0.21240000000000001</v>
      </c>
      <c r="J886" s="49">
        <v>44.12377</v>
      </c>
      <c r="K886" s="49">
        <v>0.25059999999999999</v>
      </c>
      <c r="L886" s="49">
        <v>100.28859000000001</v>
      </c>
      <c r="M886" s="47"/>
      <c r="N886" s="50">
        <v>0.98649706549365668</v>
      </c>
      <c r="O886" s="50">
        <v>1.1884676968538441E-3</v>
      </c>
      <c r="P886" s="50">
        <v>0.34345176640881714</v>
      </c>
      <c r="Q886" s="50">
        <v>6.8704322957177499E-3</v>
      </c>
      <c r="R886" s="50">
        <v>4.5450142868428264E-3</v>
      </c>
      <c r="S886" s="50">
        <v>1.6617900670978112</v>
      </c>
      <c r="T886" s="50">
        <v>6.7831858329367809E-3</v>
      </c>
      <c r="U886" s="50">
        <v>3.011125999112636</v>
      </c>
      <c r="V886" s="51">
        <v>82.872301950323248</v>
      </c>
      <c r="X886" s="49">
        <v>0.26</v>
      </c>
      <c r="Y886" s="49">
        <v>31.58</v>
      </c>
      <c r="Z886" s="49">
        <v>0.56000000000000005</v>
      </c>
      <c r="AA886" s="49">
        <v>5.66</v>
      </c>
      <c r="AB886" s="49">
        <v>10.41</v>
      </c>
      <c r="AC886" s="49">
        <v>0.25</v>
      </c>
      <c r="AD886" s="49">
        <v>2.25</v>
      </c>
      <c r="AE886" s="312"/>
      <c r="AF886" s="465" t="s">
        <v>1749</v>
      </c>
      <c r="AG886" s="343">
        <v>30</v>
      </c>
      <c r="AH886" s="343">
        <v>15</v>
      </c>
      <c r="AI886" s="343"/>
      <c r="AJ886" s="343"/>
      <c r="AK886" s="343"/>
      <c r="AL886" s="343"/>
      <c r="AM886" s="343"/>
      <c r="AN886" s="343"/>
      <c r="AO886" s="343"/>
      <c r="AP886" s="343"/>
      <c r="AQ886" s="343"/>
      <c r="AR886" s="343"/>
      <c r="AS886" s="343"/>
      <c r="AT886" s="343"/>
      <c r="AU886" s="343"/>
      <c r="AV886" s="343"/>
      <c r="AW886" s="343"/>
      <c r="AX886" s="343"/>
      <c r="AY886" s="343"/>
      <c r="AZ886" s="343"/>
      <c r="BA886" s="343"/>
      <c r="BB886" s="343"/>
      <c r="BC886" s="343"/>
      <c r="BD886" s="343"/>
      <c r="BE886" s="475"/>
      <c r="BF886" s="475"/>
      <c r="BG886" s="475"/>
      <c r="BH886" s="475"/>
      <c r="BI886" s="475"/>
      <c r="BJ886" s="475"/>
      <c r="BK886" s="475"/>
      <c r="BL886" s="475"/>
      <c r="BM886" s="475"/>
      <c r="BN886" s="475"/>
      <c r="BO886" s="475"/>
      <c r="BP886" s="306"/>
      <c r="BQ886" s="496"/>
      <c r="BR886" s="496"/>
      <c r="BS886" s="496"/>
      <c r="BT886" s="496"/>
      <c r="BU886" s="496"/>
      <c r="BV886" s="496"/>
    </row>
    <row r="887" spans="1:74" s="52" customFormat="1" ht="12.75">
      <c r="A887" s="64">
        <v>2996.2204340404778</v>
      </c>
      <c r="B887" s="46" t="s">
        <v>320</v>
      </c>
      <c r="C887" s="47" t="s">
        <v>307</v>
      </c>
      <c r="D887" s="48">
        <v>135.99490304429673</v>
      </c>
      <c r="E887" s="49">
        <v>38.87518</v>
      </c>
      <c r="F887" s="49">
        <v>3.3099999999999997E-2</v>
      </c>
      <c r="G887" s="49">
        <v>16.3262</v>
      </c>
      <c r="H887" s="49">
        <v>0.33579999999999999</v>
      </c>
      <c r="I887" s="49">
        <v>0.1925</v>
      </c>
      <c r="J887" s="49">
        <v>44.012949999999996</v>
      </c>
      <c r="K887" s="49">
        <v>0.25419999999999998</v>
      </c>
      <c r="L887" s="49">
        <v>100.02992999999999</v>
      </c>
      <c r="M887" s="47"/>
      <c r="N887" s="50">
        <v>0.98542509467949424</v>
      </c>
      <c r="O887" s="50">
        <v>6.6336814631461603E-4</v>
      </c>
      <c r="P887" s="50">
        <v>0.34609259821861288</v>
      </c>
      <c r="Q887" s="50">
        <v>6.8466131365290499E-3</v>
      </c>
      <c r="R887" s="50">
        <v>4.1330216277489524E-3</v>
      </c>
      <c r="S887" s="50">
        <v>1.663183733674432</v>
      </c>
      <c r="T887" s="50">
        <v>6.9037395447445601E-3</v>
      </c>
      <c r="U887" s="50">
        <v>3.0132481690278761</v>
      </c>
      <c r="V887" s="51">
        <v>82.775261285612174</v>
      </c>
      <c r="X887" s="49">
        <v>0.26</v>
      </c>
      <c r="Y887" s="49">
        <v>57.64</v>
      </c>
      <c r="Z887" s="49">
        <v>0.56000000000000005</v>
      </c>
      <c r="AA887" s="49">
        <v>5.68</v>
      </c>
      <c r="AB887" s="49">
        <v>11.43</v>
      </c>
      <c r="AC887" s="49">
        <v>0.25</v>
      </c>
      <c r="AD887" s="49">
        <v>2.2200000000000002</v>
      </c>
      <c r="AE887" s="312"/>
      <c r="AF887" s="465" t="s">
        <v>1749</v>
      </c>
      <c r="AG887" s="343">
        <v>30</v>
      </c>
      <c r="AH887" s="343">
        <v>15</v>
      </c>
      <c r="AI887" s="343"/>
      <c r="AJ887" s="343"/>
      <c r="AK887" s="343"/>
      <c r="AL887" s="343"/>
      <c r="AM887" s="343"/>
      <c r="AN887" s="343"/>
      <c r="AO887" s="343"/>
      <c r="AP887" s="343"/>
      <c r="AQ887" s="343"/>
      <c r="AR887" s="343"/>
      <c r="AS887" s="343"/>
      <c r="AT887" s="343"/>
      <c r="AU887" s="343"/>
      <c r="AV887" s="343"/>
      <c r="AW887" s="343"/>
      <c r="AX887" s="343"/>
      <c r="AY887" s="343"/>
      <c r="AZ887" s="343"/>
      <c r="BA887" s="343"/>
      <c r="BB887" s="343"/>
      <c r="BC887" s="343"/>
      <c r="BD887" s="343"/>
      <c r="BE887" s="475"/>
      <c r="BF887" s="475"/>
      <c r="BG887" s="475"/>
      <c r="BH887" s="475"/>
      <c r="BI887" s="475"/>
      <c r="BJ887" s="475"/>
      <c r="BK887" s="475"/>
      <c r="BL887" s="475"/>
      <c r="BM887" s="475"/>
      <c r="BN887" s="475"/>
      <c r="BO887" s="475"/>
      <c r="BP887" s="306"/>
      <c r="BQ887" s="496"/>
      <c r="BR887" s="496"/>
      <c r="BS887" s="496"/>
      <c r="BT887" s="496"/>
      <c r="BU887" s="496"/>
      <c r="BV887" s="496"/>
    </row>
    <row r="888" spans="1:74" s="52" customFormat="1" ht="12.75">
      <c r="A888" s="64">
        <v>2996.2204340404778</v>
      </c>
      <c r="B888" s="46" t="s">
        <v>320</v>
      </c>
      <c r="C888" s="47" t="s">
        <v>307</v>
      </c>
      <c r="D888" s="48">
        <v>143.99490304429673</v>
      </c>
      <c r="E888" s="49">
        <v>38.702170000000002</v>
      </c>
      <c r="F888" s="49">
        <v>2.8799999999999999E-2</v>
      </c>
      <c r="G888" s="49">
        <v>16.446470000000001</v>
      </c>
      <c r="H888" s="49">
        <v>0.30480000000000002</v>
      </c>
      <c r="I888" s="49">
        <v>0.18729999999999999</v>
      </c>
      <c r="J888" s="49">
        <v>43.992809999999999</v>
      </c>
      <c r="K888" s="49">
        <v>0.25140000000000001</v>
      </c>
      <c r="L888" s="49">
        <v>99.913750000000007</v>
      </c>
      <c r="M888" s="47"/>
      <c r="N888" s="50">
        <v>0.98302055720238191</v>
      </c>
      <c r="O888" s="50">
        <v>5.7835592166455762E-4</v>
      </c>
      <c r="P888" s="50">
        <v>0.34934616087387005</v>
      </c>
      <c r="Q888" s="50">
        <v>6.2271042839882901E-3</v>
      </c>
      <c r="R888" s="50">
        <v>4.0294966622353426E-3</v>
      </c>
      <c r="S888" s="50">
        <v>1.6657795737594827</v>
      </c>
      <c r="T888" s="50">
        <v>6.8414822506657983E-3</v>
      </c>
      <c r="U888" s="50">
        <v>3.0158227309542887</v>
      </c>
      <c r="V888" s="51">
        <v>82.6638033116364</v>
      </c>
      <c r="X888" s="49">
        <v>0.26</v>
      </c>
      <c r="Y888" s="49">
        <v>66.11</v>
      </c>
      <c r="Z888" s="49">
        <v>0.56000000000000005</v>
      </c>
      <c r="AA888" s="49">
        <v>6.19</v>
      </c>
      <c r="AB888" s="49">
        <v>11.91</v>
      </c>
      <c r="AC888" s="49">
        <v>0.25</v>
      </c>
      <c r="AD888" s="49">
        <v>2.2400000000000002</v>
      </c>
      <c r="AE888" s="312"/>
      <c r="AF888" s="465" t="s">
        <v>1749</v>
      </c>
      <c r="AG888" s="343">
        <v>30</v>
      </c>
      <c r="AH888" s="343">
        <v>15</v>
      </c>
      <c r="AI888" s="343"/>
      <c r="AJ888" s="343"/>
      <c r="AK888" s="343"/>
      <c r="AL888" s="343"/>
      <c r="AM888" s="343"/>
      <c r="AN888" s="343"/>
      <c r="AO888" s="343"/>
      <c r="AP888" s="343"/>
      <c r="AQ888" s="343"/>
      <c r="AR888" s="343"/>
      <c r="AS888" s="343"/>
      <c r="AT888" s="343"/>
      <c r="AU888" s="343"/>
      <c r="AV888" s="343"/>
      <c r="AW888" s="343"/>
      <c r="AX888" s="343"/>
      <c r="AY888" s="343"/>
      <c r="AZ888" s="343"/>
      <c r="BA888" s="343"/>
      <c r="BB888" s="343"/>
      <c r="BC888" s="343"/>
      <c r="BD888" s="343"/>
      <c r="BE888" s="475"/>
      <c r="BF888" s="475"/>
      <c r="BG888" s="475"/>
      <c r="BH888" s="475"/>
      <c r="BI888" s="475"/>
      <c r="BJ888" s="475"/>
      <c r="BK888" s="475"/>
      <c r="BL888" s="475"/>
      <c r="BM888" s="475"/>
      <c r="BN888" s="475"/>
      <c r="BO888" s="475"/>
      <c r="BP888" s="306"/>
      <c r="BQ888" s="496"/>
      <c r="BR888" s="496"/>
      <c r="BS888" s="496"/>
      <c r="BT888" s="496"/>
      <c r="BU888" s="496"/>
      <c r="BV888" s="496"/>
    </row>
    <row r="889" spans="1:74" s="52" customFormat="1" ht="12.75">
      <c r="A889" s="64">
        <v>2996.2204340404778</v>
      </c>
      <c r="B889" s="46" t="s">
        <v>320</v>
      </c>
      <c r="C889" s="47" t="s">
        <v>307</v>
      </c>
      <c r="D889" s="48">
        <v>151.99490304429673</v>
      </c>
      <c r="E889" s="49">
        <v>38.620750000000001</v>
      </c>
      <c r="F889" s="49">
        <v>3.61E-2</v>
      </c>
      <c r="G889" s="49">
        <v>16.22598</v>
      </c>
      <c r="H889" s="49">
        <v>0.32590000000000002</v>
      </c>
      <c r="I889" s="49">
        <v>0.2429</v>
      </c>
      <c r="J889" s="49">
        <v>43.841700000000003</v>
      </c>
      <c r="K889" s="49">
        <v>0.24840000000000001</v>
      </c>
      <c r="L889" s="49">
        <v>99.541730000000001</v>
      </c>
      <c r="M889" s="47"/>
      <c r="N889" s="50">
        <v>0.9840414164809016</v>
      </c>
      <c r="O889" s="50">
        <v>7.2723586883906809E-4</v>
      </c>
      <c r="P889" s="50">
        <v>0.34574794257570851</v>
      </c>
      <c r="Q889" s="50">
        <v>6.6791458479611276E-3</v>
      </c>
      <c r="R889" s="50">
        <v>5.2421075646343481E-3</v>
      </c>
      <c r="S889" s="50">
        <v>1.6652851358974956</v>
      </c>
      <c r="T889" s="50">
        <v>6.7811275458802382E-3</v>
      </c>
      <c r="U889" s="50">
        <v>3.0145041117814206</v>
      </c>
      <c r="V889" s="51">
        <v>82.80744626845204</v>
      </c>
      <c r="X889" s="49">
        <v>0.26</v>
      </c>
      <c r="Y889" s="49">
        <v>51.99</v>
      </c>
      <c r="Z889" s="49">
        <v>0.56000000000000005</v>
      </c>
      <c r="AA889" s="49">
        <v>5.77</v>
      </c>
      <c r="AB889" s="49">
        <v>9.07</v>
      </c>
      <c r="AC889" s="49">
        <v>0.25</v>
      </c>
      <c r="AD889" s="49">
        <v>2.25</v>
      </c>
      <c r="AE889" s="312"/>
      <c r="AF889" s="465" t="s">
        <v>1749</v>
      </c>
      <c r="AG889" s="343">
        <v>30</v>
      </c>
      <c r="AH889" s="343">
        <v>15</v>
      </c>
      <c r="AI889" s="343"/>
      <c r="AJ889" s="343"/>
      <c r="AK889" s="343"/>
      <c r="AL889" s="343"/>
      <c r="AM889" s="343"/>
      <c r="AN889" s="343"/>
      <c r="AO889" s="343"/>
      <c r="AP889" s="343"/>
      <c r="AQ889" s="343"/>
      <c r="AR889" s="343"/>
      <c r="AS889" s="343"/>
      <c r="AT889" s="343"/>
      <c r="AU889" s="343"/>
      <c r="AV889" s="343"/>
      <c r="AW889" s="343"/>
      <c r="AX889" s="343"/>
      <c r="AY889" s="343"/>
      <c r="AZ889" s="343"/>
      <c r="BA889" s="343"/>
      <c r="BB889" s="343"/>
      <c r="BC889" s="343"/>
      <c r="BD889" s="343"/>
      <c r="BE889" s="475"/>
      <c r="BF889" s="475"/>
      <c r="BG889" s="475"/>
      <c r="BH889" s="475"/>
      <c r="BI889" s="475"/>
      <c r="BJ889" s="475"/>
      <c r="BK889" s="475"/>
      <c r="BL889" s="475"/>
      <c r="BM889" s="475"/>
      <c r="BN889" s="475"/>
      <c r="BO889" s="475"/>
      <c r="BP889" s="306"/>
      <c r="BQ889" s="496"/>
      <c r="BR889" s="496"/>
      <c r="BS889" s="496"/>
      <c r="BT889" s="496"/>
      <c r="BU889" s="496"/>
      <c r="BV889" s="496"/>
    </row>
    <row r="890" spans="1:74" s="52" customFormat="1" ht="12.75">
      <c r="A890" s="64">
        <v>2996.2204340404778</v>
      </c>
      <c r="B890" s="46" t="s">
        <v>320</v>
      </c>
      <c r="C890" s="47" t="s">
        <v>307</v>
      </c>
      <c r="D890" s="48">
        <v>159.99490304429673</v>
      </c>
      <c r="E890" s="49">
        <v>38.457929999999998</v>
      </c>
      <c r="F890" s="49">
        <v>4.65E-2</v>
      </c>
      <c r="G890" s="49">
        <v>16.22598</v>
      </c>
      <c r="H890" s="49">
        <v>0.30659999999999998</v>
      </c>
      <c r="I890" s="49">
        <v>0.1983</v>
      </c>
      <c r="J890" s="49">
        <v>44.828949999999999</v>
      </c>
      <c r="K890" s="49">
        <v>0.255</v>
      </c>
      <c r="L890" s="49">
        <v>100.31926</v>
      </c>
      <c r="M890" s="47"/>
      <c r="N890" s="50">
        <v>0.97292348456140165</v>
      </c>
      <c r="O890" s="50">
        <v>9.3008180817148929E-4</v>
      </c>
      <c r="P890" s="50">
        <v>0.34328886147500837</v>
      </c>
      <c r="Q890" s="50">
        <v>6.2389114962547905E-3</v>
      </c>
      <c r="R890" s="50">
        <v>4.2491419079752415E-3</v>
      </c>
      <c r="S890" s="50">
        <v>1.6906740793749568</v>
      </c>
      <c r="T890" s="50">
        <v>6.911791198487025E-3</v>
      </c>
      <c r="U890" s="50">
        <v>3.0252163518222552</v>
      </c>
      <c r="V890" s="51">
        <v>83.122167342363042</v>
      </c>
      <c r="X890" s="49">
        <v>0.26</v>
      </c>
      <c r="Y890" s="49">
        <v>39.97</v>
      </c>
      <c r="Z890" s="49">
        <v>0.56000000000000005</v>
      </c>
      <c r="AA890" s="49">
        <v>6.07</v>
      </c>
      <c r="AB890" s="49">
        <v>10.63</v>
      </c>
      <c r="AC890" s="49">
        <v>0.25</v>
      </c>
      <c r="AD890" s="49">
        <v>2.2000000000000002</v>
      </c>
      <c r="AE890" s="312"/>
      <c r="AF890" s="465" t="s">
        <v>1749</v>
      </c>
      <c r="AG890" s="343">
        <v>30</v>
      </c>
      <c r="AH890" s="343">
        <v>15</v>
      </c>
      <c r="AI890" s="343"/>
      <c r="AJ890" s="343"/>
      <c r="AK890" s="343"/>
      <c r="AL890" s="343"/>
      <c r="AM890" s="343"/>
      <c r="AN890" s="343"/>
      <c r="AO890" s="343"/>
      <c r="AP890" s="343"/>
      <c r="AQ890" s="343"/>
      <c r="AR890" s="343"/>
      <c r="AS890" s="343"/>
      <c r="AT890" s="343"/>
      <c r="AU890" s="343"/>
      <c r="AV890" s="343"/>
      <c r="AW890" s="343"/>
      <c r="AX890" s="343"/>
      <c r="AY890" s="343"/>
      <c r="AZ890" s="343"/>
      <c r="BA890" s="343"/>
      <c r="BB890" s="343"/>
      <c r="BC890" s="343"/>
      <c r="BD890" s="343"/>
      <c r="BE890" s="475"/>
      <c r="BF890" s="475"/>
      <c r="BG890" s="475"/>
      <c r="BH890" s="475"/>
      <c r="BI890" s="475"/>
      <c r="BJ890" s="475"/>
      <c r="BK890" s="475"/>
      <c r="BL890" s="475"/>
      <c r="BM890" s="475"/>
      <c r="BN890" s="475"/>
      <c r="BO890" s="475"/>
      <c r="BP890" s="306"/>
      <c r="BQ890" s="496"/>
      <c r="BR890" s="496"/>
      <c r="BS890" s="496"/>
      <c r="BT890" s="496"/>
      <c r="BU890" s="496"/>
      <c r="BV890" s="496"/>
    </row>
    <row r="891" spans="1:74" s="52" customFormat="1" ht="12.75">
      <c r="A891" s="64">
        <v>2996.2204340404778</v>
      </c>
      <c r="B891" s="46" t="s">
        <v>320</v>
      </c>
      <c r="C891" s="47" t="s">
        <v>307</v>
      </c>
      <c r="D891" s="48">
        <v>167.99490304429673</v>
      </c>
      <c r="E891" s="49">
        <v>38.661459999999998</v>
      </c>
      <c r="F891" s="49">
        <v>5.1400000000000001E-2</v>
      </c>
      <c r="G891" s="49">
        <v>16.37631</v>
      </c>
      <c r="H891" s="49">
        <v>0.34250000000000003</v>
      </c>
      <c r="I891" s="49">
        <v>0.2422</v>
      </c>
      <c r="J891" s="49">
        <v>43.710740000000001</v>
      </c>
      <c r="K891" s="49">
        <v>0.24279999999999999</v>
      </c>
      <c r="L891" s="49">
        <v>99.627409999999998</v>
      </c>
      <c r="M891" s="47"/>
      <c r="N891" s="50">
        <v>0.98473395617937765</v>
      </c>
      <c r="O891" s="50">
        <v>1.0350925844897941E-3</v>
      </c>
      <c r="P891" s="50">
        <v>0.34882910047318227</v>
      </c>
      <c r="Q891" s="50">
        <v>7.016897481302054E-3</v>
      </c>
      <c r="R891" s="50">
        <v>5.2251714020258482E-3</v>
      </c>
      <c r="S891" s="50">
        <v>1.6597297082484244</v>
      </c>
      <c r="T891" s="50">
        <v>6.6259322828405402E-3</v>
      </c>
      <c r="U891" s="50">
        <v>3.0131958586516423</v>
      </c>
      <c r="V891" s="51">
        <v>82.632865965462926</v>
      </c>
      <c r="X891" s="49">
        <v>0.26</v>
      </c>
      <c r="Y891" s="49">
        <v>37.299999999999997</v>
      </c>
      <c r="Z891" s="49">
        <v>0.56000000000000005</v>
      </c>
      <c r="AA891" s="49">
        <v>5.49</v>
      </c>
      <c r="AB891" s="49">
        <v>9.25</v>
      </c>
      <c r="AC891" s="49">
        <v>0.25</v>
      </c>
      <c r="AD891" s="49">
        <v>2.29</v>
      </c>
      <c r="AE891" s="312"/>
      <c r="AF891" s="465" t="s">
        <v>1749</v>
      </c>
      <c r="AG891" s="343">
        <v>30</v>
      </c>
      <c r="AH891" s="343">
        <v>15</v>
      </c>
      <c r="AI891" s="343"/>
      <c r="AJ891" s="343"/>
      <c r="AK891" s="343"/>
      <c r="AL891" s="343"/>
      <c r="AM891" s="343"/>
      <c r="AN891" s="343"/>
      <c r="AO891" s="343"/>
      <c r="AP891" s="343"/>
      <c r="AQ891" s="343"/>
      <c r="AR891" s="343"/>
      <c r="AS891" s="343"/>
      <c r="AT891" s="343"/>
      <c r="AU891" s="343"/>
      <c r="AV891" s="343"/>
      <c r="AW891" s="343"/>
      <c r="AX891" s="343"/>
      <c r="AY891" s="343"/>
      <c r="AZ891" s="343"/>
      <c r="BA891" s="343"/>
      <c r="BB891" s="343"/>
      <c r="BC891" s="343"/>
      <c r="BD891" s="343"/>
      <c r="BE891" s="475"/>
      <c r="BF891" s="475"/>
      <c r="BG891" s="475"/>
      <c r="BH891" s="475"/>
      <c r="BI891" s="475"/>
      <c r="BJ891" s="475"/>
      <c r="BK891" s="475"/>
      <c r="BL891" s="475"/>
      <c r="BM891" s="475"/>
      <c r="BN891" s="475"/>
      <c r="BO891" s="475"/>
      <c r="BP891" s="306"/>
      <c r="BQ891" s="496"/>
      <c r="BR891" s="496"/>
      <c r="BS891" s="496"/>
      <c r="BT891" s="496"/>
      <c r="BU891" s="496"/>
      <c r="BV891" s="496"/>
    </row>
    <row r="892" spans="1:74" s="52" customFormat="1" ht="12.75">
      <c r="A892" s="64">
        <v>2996.2204340404778</v>
      </c>
      <c r="B892" s="46" t="s">
        <v>320</v>
      </c>
      <c r="C892" s="47" t="s">
        <v>307</v>
      </c>
      <c r="D892" s="48">
        <v>175.99490304429673</v>
      </c>
      <c r="E892" s="49">
        <v>38.641109999999998</v>
      </c>
      <c r="F892" s="49">
        <v>4.5900000000000003E-2</v>
      </c>
      <c r="G892" s="49">
        <v>16.346240000000002</v>
      </c>
      <c r="H892" s="49">
        <v>0.33889999999999998</v>
      </c>
      <c r="I892" s="49">
        <v>0.22800000000000001</v>
      </c>
      <c r="J892" s="49">
        <v>43.640219999999999</v>
      </c>
      <c r="K892" s="49">
        <v>0.2485</v>
      </c>
      <c r="L892" s="49">
        <v>99.48887000000002</v>
      </c>
      <c r="M892" s="47"/>
      <c r="N892" s="50">
        <v>0.98542565608097332</v>
      </c>
      <c r="O892" s="50">
        <v>9.2547005778586709E-4</v>
      </c>
      <c r="P892" s="50">
        <v>0.3486166592877521</v>
      </c>
      <c r="Q892" s="50">
        <v>6.9516793683880177E-3</v>
      </c>
      <c r="R892" s="50">
        <v>4.9248709855971955E-3</v>
      </c>
      <c r="S892" s="50">
        <v>1.6590892472236987</v>
      </c>
      <c r="T892" s="50">
        <v>6.7898207992600169E-3</v>
      </c>
      <c r="U892" s="50">
        <v>3.0127234038034549</v>
      </c>
      <c r="V892" s="51">
        <v>82.6360694483635</v>
      </c>
      <c r="X892" s="49">
        <v>0.26</v>
      </c>
      <c r="Y892" s="49">
        <v>40.020000000000003</v>
      </c>
      <c r="Z892" s="49">
        <v>0.56000000000000005</v>
      </c>
      <c r="AA892" s="49">
        <v>5.55</v>
      </c>
      <c r="AB892" s="49">
        <v>9.7799999999999994</v>
      </c>
      <c r="AC892" s="49">
        <v>0.26</v>
      </c>
      <c r="AD892" s="49">
        <v>2.27</v>
      </c>
      <c r="AE892" s="312"/>
      <c r="AF892" s="465" t="s">
        <v>1749</v>
      </c>
      <c r="AG892" s="343">
        <v>30</v>
      </c>
      <c r="AH892" s="343">
        <v>15</v>
      </c>
      <c r="AI892" s="343"/>
      <c r="AJ892" s="343"/>
      <c r="AK892" s="343"/>
      <c r="AL892" s="343"/>
      <c r="AM892" s="343"/>
      <c r="AN892" s="343"/>
      <c r="AO892" s="343"/>
      <c r="AP892" s="343"/>
      <c r="AQ892" s="343"/>
      <c r="AR892" s="343"/>
      <c r="AS892" s="343"/>
      <c r="AT892" s="343"/>
      <c r="AU892" s="343"/>
      <c r="AV892" s="343"/>
      <c r="AW892" s="343"/>
      <c r="AX892" s="343"/>
      <c r="AY892" s="343"/>
      <c r="AZ892" s="343"/>
      <c r="BA892" s="343"/>
      <c r="BB892" s="343"/>
      <c r="BC892" s="343"/>
      <c r="BD892" s="343"/>
      <c r="BE892" s="475"/>
      <c r="BF892" s="475"/>
      <c r="BG892" s="475"/>
      <c r="BH892" s="475"/>
      <c r="BI892" s="475"/>
      <c r="BJ892" s="475"/>
      <c r="BK892" s="475"/>
      <c r="BL892" s="475"/>
      <c r="BM892" s="475"/>
      <c r="BN892" s="475"/>
      <c r="BO892" s="475"/>
      <c r="BP892" s="306"/>
      <c r="BQ892" s="496"/>
      <c r="BR892" s="496"/>
      <c r="BS892" s="496"/>
      <c r="BT892" s="496"/>
      <c r="BU892" s="496"/>
      <c r="BV892" s="496"/>
    </row>
    <row r="893" spans="1:74" s="52" customFormat="1" ht="12.75">
      <c r="A893" s="64">
        <v>2996.2204340404778</v>
      </c>
      <c r="B893" s="46" t="s">
        <v>320</v>
      </c>
      <c r="C893" s="47" t="s">
        <v>307</v>
      </c>
      <c r="D893" s="48">
        <v>183.99490304429673</v>
      </c>
      <c r="E893" s="49">
        <v>38.753059999999998</v>
      </c>
      <c r="F893" s="49">
        <v>4.3799999999999999E-2</v>
      </c>
      <c r="G893" s="49">
        <v>16.366289999999999</v>
      </c>
      <c r="H893" s="49">
        <v>0.33229999999999998</v>
      </c>
      <c r="I893" s="49">
        <v>0.221</v>
      </c>
      <c r="J893" s="49">
        <v>43.761110000000002</v>
      </c>
      <c r="K893" s="49">
        <v>0.25169999999999998</v>
      </c>
      <c r="L893" s="49">
        <v>99.729259999999982</v>
      </c>
      <c r="M893" s="47"/>
      <c r="N893" s="50">
        <v>0.98571595529367717</v>
      </c>
      <c r="O893" s="50">
        <v>8.8083651737272395E-4</v>
      </c>
      <c r="P893" s="50">
        <v>0.34813847445913332</v>
      </c>
      <c r="Q893" s="50">
        <v>6.7986082860190472E-3</v>
      </c>
      <c r="R893" s="50">
        <v>4.7612808375556252E-3</v>
      </c>
      <c r="S893" s="50">
        <v>1.6593678080729419</v>
      </c>
      <c r="T893" s="50">
        <v>6.8594082048769045E-3</v>
      </c>
      <c r="U893" s="50">
        <v>3.0125223716715768</v>
      </c>
      <c r="V893" s="51">
        <v>82.658162642458834</v>
      </c>
      <c r="X893" s="49">
        <v>0.26</v>
      </c>
      <c r="Y893" s="49">
        <v>42.51</v>
      </c>
      <c r="Z893" s="49">
        <v>0.56000000000000005</v>
      </c>
      <c r="AA893" s="49">
        <v>5.65</v>
      </c>
      <c r="AB893" s="49">
        <v>10.08</v>
      </c>
      <c r="AC893" s="49">
        <v>0.26</v>
      </c>
      <c r="AD893" s="49">
        <v>2.2200000000000002</v>
      </c>
      <c r="AE893" s="312"/>
      <c r="AF893" s="465" t="s">
        <v>1749</v>
      </c>
      <c r="AG893" s="343">
        <v>30</v>
      </c>
      <c r="AH893" s="343">
        <v>15</v>
      </c>
      <c r="AI893" s="343"/>
      <c r="AJ893" s="343"/>
      <c r="AK893" s="343"/>
      <c r="AL893" s="343"/>
      <c r="AM893" s="343"/>
      <c r="AN893" s="343"/>
      <c r="AO893" s="343"/>
      <c r="AP893" s="343"/>
      <c r="AQ893" s="343"/>
      <c r="AR893" s="343"/>
      <c r="AS893" s="343"/>
      <c r="AT893" s="343"/>
      <c r="AU893" s="343"/>
      <c r="AV893" s="343"/>
      <c r="AW893" s="343"/>
      <c r="AX893" s="343"/>
      <c r="AY893" s="343"/>
      <c r="AZ893" s="343"/>
      <c r="BA893" s="343"/>
      <c r="BB893" s="343"/>
      <c r="BC893" s="343"/>
      <c r="BD893" s="343"/>
      <c r="BE893" s="475"/>
      <c r="BF893" s="475"/>
      <c r="BG893" s="475"/>
      <c r="BH893" s="475"/>
      <c r="BI893" s="475"/>
      <c r="BJ893" s="475"/>
      <c r="BK893" s="475"/>
      <c r="BL893" s="475"/>
      <c r="BM893" s="475"/>
      <c r="BN893" s="475"/>
      <c r="BO893" s="475"/>
      <c r="BP893" s="306"/>
      <c r="BQ893" s="496"/>
      <c r="BR893" s="496"/>
      <c r="BS893" s="496"/>
      <c r="BT893" s="496"/>
      <c r="BU893" s="496"/>
      <c r="BV893" s="496"/>
    </row>
    <row r="894" spans="1:74" s="52" customFormat="1" ht="12.75">
      <c r="A894" s="64">
        <v>2996.2204340404778</v>
      </c>
      <c r="B894" s="46" t="s">
        <v>320</v>
      </c>
      <c r="C894" s="47" t="s">
        <v>307</v>
      </c>
      <c r="D894" s="48">
        <v>191.99490304429673</v>
      </c>
      <c r="E894" s="49">
        <v>38.824289999999998</v>
      </c>
      <c r="F894" s="49">
        <v>3.3300000000000003E-2</v>
      </c>
      <c r="G894" s="49">
        <v>16.536660000000001</v>
      </c>
      <c r="H894" s="49">
        <v>0.33329999999999999</v>
      </c>
      <c r="I894" s="49">
        <v>0.2137</v>
      </c>
      <c r="J894" s="49">
        <v>43.801400000000001</v>
      </c>
      <c r="K894" s="49">
        <v>0.25459999999999999</v>
      </c>
      <c r="L894" s="49">
        <v>99.997249999999994</v>
      </c>
      <c r="M894" s="47"/>
      <c r="N894" s="50">
        <v>0.98553594864172744</v>
      </c>
      <c r="O894" s="50">
        <v>6.6832636889240904E-4</v>
      </c>
      <c r="P894" s="50">
        <v>0.35105304084230637</v>
      </c>
      <c r="Q894" s="50">
        <v>6.8053137735056913E-3</v>
      </c>
      <c r="R894" s="50">
        <v>4.5947216777819247E-3</v>
      </c>
      <c r="S894" s="50">
        <v>1.6575456019218449</v>
      </c>
      <c r="T894" s="50">
        <v>6.9244453944286412E-3</v>
      </c>
      <c r="U894" s="50">
        <v>3.0131273986204876</v>
      </c>
      <c r="V894" s="51">
        <v>82.522489392943058</v>
      </c>
      <c r="X894" s="49">
        <v>0.26</v>
      </c>
      <c r="Y894" s="49">
        <v>57.05</v>
      </c>
      <c r="Z894" s="49">
        <v>0.56000000000000005</v>
      </c>
      <c r="AA894" s="49">
        <v>5.65</v>
      </c>
      <c r="AB894" s="49">
        <v>10.33</v>
      </c>
      <c r="AC894" s="49">
        <v>0.26</v>
      </c>
      <c r="AD894" s="49">
        <v>2.2200000000000002</v>
      </c>
      <c r="AE894" s="312"/>
      <c r="AF894" s="465" t="s">
        <v>1749</v>
      </c>
      <c r="AG894" s="343">
        <v>30</v>
      </c>
      <c r="AH894" s="343">
        <v>15</v>
      </c>
      <c r="AI894" s="343"/>
      <c r="AJ894" s="343"/>
      <c r="AK894" s="343"/>
      <c r="AL894" s="343"/>
      <c r="AM894" s="343"/>
      <c r="AN894" s="343"/>
      <c r="AO894" s="343"/>
      <c r="AP894" s="343"/>
      <c r="AQ894" s="343"/>
      <c r="AR894" s="343"/>
      <c r="AS894" s="343"/>
      <c r="AT894" s="343"/>
      <c r="AU894" s="343"/>
      <c r="AV894" s="343"/>
      <c r="AW894" s="343"/>
      <c r="AX894" s="343"/>
      <c r="AY894" s="343"/>
      <c r="AZ894" s="343"/>
      <c r="BA894" s="343"/>
      <c r="BB894" s="343"/>
      <c r="BC894" s="343"/>
      <c r="BD894" s="343"/>
      <c r="BE894" s="475"/>
      <c r="BF894" s="475"/>
      <c r="BG894" s="475"/>
      <c r="BH894" s="475"/>
      <c r="BI894" s="475"/>
      <c r="BJ894" s="475"/>
      <c r="BK894" s="475"/>
      <c r="BL894" s="475"/>
      <c r="BM894" s="475"/>
      <c r="BN894" s="475"/>
      <c r="BO894" s="475"/>
      <c r="BP894" s="306"/>
      <c r="BQ894" s="496"/>
      <c r="BR894" s="496"/>
      <c r="BS894" s="496"/>
      <c r="BT894" s="496"/>
      <c r="BU894" s="496"/>
      <c r="BV894" s="496"/>
    </row>
    <row r="895" spans="1:74" s="52" customFormat="1" ht="12.75">
      <c r="A895" s="64">
        <v>2996.2204340404778</v>
      </c>
      <c r="B895" s="46" t="s">
        <v>320</v>
      </c>
      <c r="C895" s="47" t="s">
        <v>307</v>
      </c>
      <c r="D895" s="48">
        <v>199.99490304429673</v>
      </c>
      <c r="E895" s="49">
        <v>38.895530000000001</v>
      </c>
      <c r="F895" s="49">
        <v>4.9000000000000002E-2</v>
      </c>
      <c r="G895" s="49">
        <v>16.606819999999999</v>
      </c>
      <c r="H895" s="49">
        <v>0.35099999999999998</v>
      </c>
      <c r="I895" s="49">
        <v>0.2344</v>
      </c>
      <c r="J895" s="49">
        <v>43.841700000000003</v>
      </c>
      <c r="K895" s="49">
        <v>0.246</v>
      </c>
      <c r="L895" s="49">
        <v>100.22445</v>
      </c>
      <c r="M895" s="47"/>
      <c r="N895" s="50">
        <v>0.98533693950693657</v>
      </c>
      <c r="O895" s="50">
        <v>9.8142375538170829E-4</v>
      </c>
      <c r="P895" s="50">
        <v>0.35182568605115244</v>
      </c>
      <c r="Q895" s="50">
        <v>7.1521411962944936E-3</v>
      </c>
      <c r="R895" s="50">
        <v>5.0295417476746871E-3</v>
      </c>
      <c r="S895" s="50">
        <v>1.6556975353172003</v>
      </c>
      <c r="T895" s="50">
        <v>6.6769454076598522E-3</v>
      </c>
      <c r="U895" s="50">
        <v>3.0127002129823</v>
      </c>
      <c r="V895" s="51">
        <v>82.474639281564876</v>
      </c>
      <c r="X895" s="49">
        <v>0.26</v>
      </c>
      <c r="Y895" s="49">
        <v>39.35</v>
      </c>
      <c r="Z895" s="49">
        <v>0.56000000000000005</v>
      </c>
      <c r="AA895" s="49">
        <v>5.42</v>
      </c>
      <c r="AB895" s="49">
        <v>9.5399999999999991</v>
      </c>
      <c r="AC895" s="49">
        <v>0.26</v>
      </c>
      <c r="AD895" s="49">
        <v>2.2799999999999998</v>
      </c>
      <c r="AE895" s="312"/>
      <c r="AF895" s="465" t="s">
        <v>1749</v>
      </c>
      <c r="AG895" s="343">
        <v>30</v>
      </c>
      <c r="AH895" s="343">
        <v>15</v>
      </c>
      <c r="AI895" s="343"/>
      <c r="AJ895" s="343"/>
      <c r="AK895" s="343"/>
      <c r="AL895" s="343"/>
      <c r="AM895" s="343"/>
      <c r="AN895" s="343"/>
      <c r="AO895" s="343"/>
      <c r="AP895" s="343"/>
      <c r="AQ895" s="343"/>
      <c r="AR895" s="343"/>
      <c r="AS895" s="343"/>
      <c r="AT895" s="343"/>
      <c r="AU895" s="343"/>
      <c r="AV895" s="343"/>
      <c r="AW895" s="343"/>
      <c r="AX895" s="343"/>
      <c r="AY895" s="343"/>
      <c r="AZ895" s="343"/>
      <c r="BA895" s="343"/>
      <c r="BB895" s="343"/>
      <c r="BC895" s="343"/>
      <c r="BD895" s="343"/>
      <c r="BE895" s="475"/>
      <c r="BF895" s="475"/>
      <c r="BG895" s="475"/>
      <c r="BH895" s="475"/>
      <c r="BI895" s="475"/>
      <c r="BJ895" s="475"/>
      <c r="BK895" s="475"/>
      <c r="BL895" s="475"/>
      <c r="BM895" s="475"/>
      <c r="BN895" s="475"/>
      <c r="BO895" s="475"/>
      <c r="BP895" s="306"/>
      <c r="BQ895" s="496"/>
      <c r="BR895" s="496"/>
      <c r="BS895" s="496"/>
      <c r="BT895" s="496"/>
      <c r="BU895" s="496"/>
      <c r="BV895" s="496"/>
    </row>
    <row r="896" spans="1:74" s="52" customFormat="1" ht="12.75">
      <c r="A896" s="64">
        <v>2996.2204340404778</v>
      </c>
      <c r="B896" s="46" t="s">
        <v>320</v>
      </c>
      <c r="C896" s="47" t="s">
        <v>307</v>
      </c>
      <c r="D896" s="48">
        <v>207.99490304429673</v>
      </c>
      <c r="E896" s="49">
        <v>38.854819999999997</v>
      </c>
      <c r="F896" s="49">
        <v>2.5100000000000001E-2</v>
      </c>
      <c r="G896" s="49">
        <v>16.556709999999999</v>
      </c>
      <c r="H896" s="49">
        <v>0.33989999999999998</v>
      </c>
      <c r="I896" s="49">
        <v>0.20419999999999999</v>
      </c>
      <c r="J896" s="49">
        <v>43.861849999999997</v>
      </c>
      <c r="K896" s="49">
        <v>0.249</v>
      </c>
      <c r="L896" s="49">
        <v>100.09157999999999</v>
      </c>
      <c r="M896" s="47"/>
      <c r="N896" s="50">
        <v>0.98543693924544851</v>
      </c>
      <c r="O896" s="50">
        <v>5.0330711866475178E-4</v>
      </c>
      <c r="P896" s="50">
        <v>0.35116722232070741</v>
      </c>
      <c r="Q896" s="50">
        <v>6.9339226622460188E-3</v>
      </c>
      <c r="R896" s="50">
        <v>4.3865735281224507E-3</v>
      </c>
      <c r="S896" s="50">
        <v>1.6583623423996783</v>
      </c>
      <c r="T896" s="50">
        <v>6.7661392423553068E-3</v>
      </c>
      <c r="U896" s="50">
        <v>3.0135564465172227</v>
      </c>
      <c r="V896" s="51">
        <v>82.524903913540072</v>
      </c>
      <c r="X896" s="49">
        <v>0.26</v>
      </c>
      <c r="Y896" s="49">
        <v>73.92</v>
      </c>
      <c r="Z896" s="49">
        <v>0.56000000000000005</v>
      </c>
      <c r="AA896" s="49">
        <v>5.65</v>
      </c>
      <c r="AB896" s="49">
        <v>10.72</v>
      </c>
      <c r="AC896" s="49">
        <v>0.26</v>
      </c>
      <c r="AD896" s="49">
        <v>2.25</v>
      </c>
      <c r="AE896" s="312"/>
      <c r="AF896" s="465" t="s">
        <v>1749</v>
      </c>
      <c r="AG896" s="343">
        <v>30</v>
      </c>
      <c r="AH896" s="343">
        <v>15</v>
      </c>
      <c r="AI896" s="343"/>
      <c r="AJ896" s="343"/>
      <c r="AK896" s="343"/>
      <c r="AL896" s="343"/>
      <c r="AM896" s="343"/>
      <c r="AN896" s="343"/>
      <c r="AO896" s="343"/>
      <c r="AP896" s="343"/>
      <c r="AQ896" s="343"/>
      <c r="AR896" s="343"/>
      <c r="AS896" s="343"/>
      <c r="AT896" s="343"/>
      <c r="AU896" s="343"/>
      <c r="AV896" s="343"/>
      <c r="AW896" s="343"/>
      <c r="AX896" s="343"/>
      <c r="AY896" s="343"/>
      <c r="AZ896" s="343"/>
      <c r="BA896" s="343"/>
      <c r="BB896" s="343"/>
      <c r="BC896" s="343"/>
      <c r="BD896" s="343"/>
      <c r="BE896" s="475"/>
      <c r="BF896" s="475"/>
      <c r="BG896" s="475"/>
      <c r="BH896" s="475"/>
      <c r="BI896" s="475"/>
      <c r="BJ896" s="475"/>
      <c r="BK896" s="475"/>
      <c r="BL896" s="475"/>
      <c r="BM896" s="475"/>
      <c r="BN896" s="475"/>
      <c r="BO896" s="475"/>
      <c r="BP896" s="306"/>
      <c r="BQ896" s="496"/>
      <c r="BR896" s="496"/>
      <c r="BS896" s="496"/>
      <c r="BT896" s="496"/>
      <c r="BU896" s="496"/>
      <c r="BV896" s="496"/>
    </row>
    <row r="897" spans="1:74" s="52" customFormat="1" ht="12.75">
      <c r="A897" s="64">
        <v>2996.2204340404778</v>
      </c>
      <c r="B897" s="46" t="s">
        <v>320</v>
      </c>
      <c r="C897" s="47" t="s">
        <v>307</v>
      </c>
      <c r="D897" s="48">
        <v>215.99490304429673</v>
      </c>
      <c r="E897" s="49">
        <v>39.007469999999998</v>
      </c>
      <c r="F897" s="49">
        <v>6.4600000000000005E-2</v>
      </c>
      <c r="G897" s="49">
        <v>16.586780000000001</v>
      </c>
      <c r="H897" s="49">
        <v>0.34820000000000001</v>
      </c>
      <c r="I897" s="49">
        <v>0.21079999999999999</v>
      </c>
      <c r="J897" s="49">
        <v>43.982729999999997</v>
      </c>
      <c r="K897" s="49">
        <v>0.24629999999999999</v>
      </c>
      <c r="L897" s="49">
        <v>100.44688000000001</v>
      </c>
      <c r="M897" s="47"/>
      <c r="N897" s="50">
        <v>0.98547371912883619</v>
      </c>
      <c r="O897" s="50">
        <v>1.2903430791610935E-3</v>
      </c>
      <c r="P897" s="50">
        <v>0.35044134794297616</v>
      </c>
      <c r="Q897" s="50">
        <v>7.0757083378625374E-3</v>
      </c>
      <c r="R897" s="50">
        <v>4.5108003919687393E-3</v>
      </c>
      <c r="S897" s="50">
        <v>1.6564868467223217</v>
      </c>
      <c r="T897" s="50">
        <v>6.6668291097152837E-3</v>
      </c>
      <c r="U897" s="50">
        <v>3.0119455947128415</v>
      </c>
      <c r="V897" s="51">
        <v>82.538421211356777</v>
      </c>
      <c r="X897" s="49">
        <v>0.26</v>
      </c>
      <c r="Y897" s="49">
        <v>30.04</v>
      </c>
      <c r="Z897" s="49">
        <v>0.56000000000000005</v>
      </c>
      <c r="AA897" s="49">
        <v>5.44</v>
      </c>
      <c r="AB897" s="49">
        <v>10.49</v>
      </c>
      <c r="AC897" s="49">
        <v>0.26</v>
      </c>
      <c r="AD897" s="49">
        <v>2.29</v>
      </c>
      <c r="AE897" s="312"/>
      <c r="AF897" s="465" t="s">
        <v>1749</v>
      </c>
      <c r="AG897" s="343">
        <v>30</v>
      </c>
      <c r="AH897" s="343">
        <v>15</v>
      </c>
      <c r="AI897" s="343"/>
      <c r="AJ897" s="343"/>
      <c r="AK897" s="343"/>
      <c r="AL897" s="343"/>
      <c r="AM897" s="343"/>
      <c r="AN897" s="343"/>
      <c r="AO897" s="343"/>
      <c r="AP897" s="343"/>
      <c r="AQ897" s="343"/>
      <c r="AR897" s="343"/>
      <c r="AS897" s="343"/>
      <c r="AT897" s="343"/>
      <c r="AU897" s="343"/>
      <c r="AV897" s="343"/>
      <c r="AW897" s="343"/>
      <c r="AX897" s="343"/>
      <c r="AY897" s="343"/>
      <c r="AZ897" s="343"/>
      <c r="BA897" s="343"/>
      <c r="BB897" s="343"/>
      <c r="BC897" s="343"/>
      <c r="BD897" s="343"/>
      <c r="BE897" s="475"/>
      <c r="BF897" s="475"/>
      <c r="BG897" s="475"/>
      <c r="BH897" s="475"/>
      <c r="BI897" s="475"/>
      <c r="BJ897" s="475"/>
      <c r="BK897" s="475"/>
      <c r="BL897" s="475"/>
      <c r="BM897" s="475"/>
      <c r="BN897" s="475"/>
      <c r="BO897" s="475"/>
      <c r="BP897" s="306"/>
      <c r="BQ897" s="496"/>
      <c r="BR897" s="496"/>
      <c r="BS897" s="496"/>
      <c r="BT897" s="496"/>
      <c r="BU897" s="496"/>
      <c r="BV897" s="496"/>
    </row>
    <row r="898" spans="1:74" s="52" customFormat="1" ht="12.75">
      <c r="A898" s="64">
        <v>2996.2204340404778</v>
      </c>
      <c r="B898" s="46" t="s">
        <v>320</v>
      </c>
      <c r="C898" s="47" t="s">
        <v>307</v>
      </c>
      <c r="D898" s="48">
        <v>223.99490304429673</v>
      </c>
      <c r="E898" s="49">
        <v>39.241540000000001</v>
      </c>
      <c r="F898" s="49">
        <v>5.6099999999999997E-2</v>
      </c>
      <c r="G898" s="49">
        <v>16.646909999999998</v>
      </c>
      <c r="H898" s="49">
        <v>0.31690000000000002</v>
      </c>
      <c r="I898" s="49">
        <v>0.22070000000000001</v>
      </c>
      <c r="J898" s="49">
        <v>43.861849999999997</v>
      </c>
      <c r="K898" s="49">
        <v>0.246</v>
      </c>
      <c r="L898" s="49">
        <v>100.58999999999999</v>
      </c>
      <c r="M898" s="47"/>
      <c r="N898" s="50">
        <v>0.98950636920668678</v>
      </c>
      <c r="O898" s="50">
        <v>1.1184352020584274E-3</v>
      </c>
      <c r="P898" s="50">
        <v>0.35104450316948438</v>
      </c>
      <c r="Q898" s="50">
        <v>6.4274496467259393E-3</v>
      </c>
      <c r="R898" s="50">
        <v>4.7136857287412293E-3</v>
      </c>
      <c r="S898" s="50">
        <v>1.6488002413935028</v>
      </c>
      <c r="T898" s="50">
        <v>6.6460760419960819E-3</v>
      </c>
      <c r="U898" s="50">
        <v>3.0082567603891959</v>
      </c>
      <c r="V898" s="51">
        <v>82.446412196552998</v>
      </c>
      <c r="X898" s="49">
        <v>0.26</v>
      </c>
      <c r="Y898" s="49">
        <v>33.93</v>
      </c>
      <c r="Z898" s="49">
        <v>0.56000000000000005</v>
      </c>
      <c r="AA898" s="49">
        <v>5.96</v>
      </c>
      <c r="AB898" s="49">
        <v>10.220000000000001</v>
      </c>
      <c r="AC898" s="49">
        <v>0.26</v>
      </c>
      <c r="AD898" s="49">
        <v>2.2999999999999998</v>
      </c>
      <c r="AE898" s="312"/>
      <c r="AF898" s="465" t="s">
        <v>1749</v>
      </c>
      <c r="AG898" s="343">
        <v>30</v>
      </c>
      <c r="AH898" s="343">
        <v>15</v>
      </c>
      <c r="AI898" s="343"/>
      <c r="AJ898" s="343"/>
      <c r="AK898" s="343"/>
      <c r="AL898" s="343"/>
      <c r="AM898" s="343"/>
      <c r="AN898" s="343"/>
      <c r="AO898" s="343"/>
      <c r="AP898" s="343"/>
      <c r="AQ898" s="343"/>
      <c r="AR898" s="343"/>
      <c r="AS898" s="343"/>
      <c r="AT898" s="343"/>
      <c r="AU898" s="343"/>
      <c r="AV898" s="343"/>
      <c r="AW898" s="343"/>
      <c r="AX898" s="343"/>
      <c r="AY898" s="343"/>
      <c r="AZ898" s="343"/>
      <c r="BA898" s="343"/>
      <c r="BB898" s="343"/>
      <c r="BC898" s="343"/>
      <c r="BD898" s="343"/>
      <c r="BE898" s="475"/>
      <c r="BF898" s="475"/>
      <c r="BG898" s="475"/>
      <c r="BH898" s="475"/>
      <c r="BI898" s="475"/>
      <c r="BJ898" s="475"/>
      <c r="BK898" s="475"/>
      <c r="BL898" s="475"/>
      <c r="BM898" s="475"/>
      <c r="BN898" s="475"/>
      <c r="BO898" s="475"/>
      <c r="BP898" s="306"/>
      <c r="BQ898" s="496"/>
      <c r="BR898" s="496"/>
      <c r="BS898" s="496"/>
      <c r="BT898" s="496"/>
      <c r="BU898" s="496"/>
      <c r="BV898" s="496"/>
    </row>
    <row r="899" spans="1:74" s="52" customFormat="1" ht="12.75">
      <c r="A899" s="64">
        <v>2996.2204340404778</v>
      </c>
      <c r="B899" s="46" t="s">
        <v>320</v>
      </c>
      <c r="C899" s="47" t="s">
        <v>307</v>
      </c>
      <c r="D899" s="48">
        <v>231.99490304429673</v>
      </c>
      <c r="E899" s="49">
        <v>39.251710000000003</v>
      </c>
      <c r="F899" s="49">
        <v>4.0800000000000003E-2</v>
      </c>
      <c r="G899" s="49">
        <v>16.757149999999999</v>
      </c>
      <c r="H899" s="49">
        <v>0.35820000000000002</v>
      </c>
      <c r="I899" s="49">
        <v>0.25409999999999999</v>
      </c>
      <c r="J899" s="49">
        <v>43.922289999999997</v>
      </c>
      <c r="K899" s="49">
        <v>0.24790000000000001</v>
      </c>
      <c r="L899" s="49">
        <v>100.83215</v>
      </c>
      <c r="M899" s="47"/>
      <c r="N899" s="50">
        <v>0.98833051575609732</v>
      </c>
      <c r="O899" s="50">
        <v>8.1223032773386039E-4</v>
      </c>
      <c r="P899" s="50">
        <v>0.35285784268171344</v>
      </c>
      <c r="Q899" s="50">
        <v>7.2545937475367922E-3</v>
      </c>
      <c r="R899" s="50">
        <v>5.419185629259333E-3</v>
      </c>
      <c r="S899" s="50">
        <v>1.6486829398237974</v>
      </c>
      <c r="T899" s="50">
        <v>6.6877156222964283E-3</v>
      </c>
      <c r="U899" s="50">
        <v>3.0100450235884346</v>
      </c>
      <c r="V899" s="51">
        <v>82.370689332644559</v>
      </c>
      <c r="X899" s="49">
        <v>0.26</v>
      </c>
      <c r="Y899" s="49">
        <v>46.15</v>
      </c>
      <c r="Z899" s="49">
        <v>0.56000000000000005</v>
      </c>
      <c r="AA899" s="49">
        <v>5.28</v>
      </c>
      <c r="AB899" s="49">
        <v>8.7899999999999991</v>
      </c>
      <c r="AC899" s="49">
        <v>0.26</v>
      </c>
      <c r="AD899" s="49">
        <v>2.2799999999999998</v>
      </c>
      <c r="AE899" s="312"/>
      <c r="AF899" s="465" t="s">
        <v>1749</v>
      </c>
      <c r="AG899" s="343">
        <v>30</v>
      </c>
      <c r="AH899" s="343">
        <v>15</v>
      </c>
      <c r="AI899" s="343"/>
      <c r="AJ899" s="343"/>
      <c r="AK899" s="343"/>
      <c r="AL899" s="343"/>
      <c r="AM899" s="343"/>
      <c r="AN899" s="343"/>
      <c r="AO899" s="343"/>
      <c r="AP899" s="343"/>
      <c r="AQ899" s="343"/>
      <c r="AR899" s="343"/>
      <c r="AS899" s="343"/>
      <c r="AT899" s="343"/>
      <c r="AU899" s="343"/>
      <c r="AV899" s="343"/>
      <c r="AW899" s="343"/>
      <c r="AX899" s="343"/>
      <c r="AY899" s="343"/>
      <c r="AZ899" s="343"/>
      <c r="BA899" s="343"/>
      <c r="BB899" s="343"/>
      <c r="BC899" s="343"/>
      <c r="BD899" s="343"/>
      <c r="BE899" s="475"/>
      <c r="BF899" s="475"/>
      <c r="BG899" s="475"/>
      <c r="BH899" s="475"/>
      <c r="BI899" s="475"/>
      <c r="BJ899" s="475"/>
      <c r="BK899" s="475"/>
      <c r="BL899" s="475"/>
      <c r="BM899" s="475"/>
      <c r="BN899" s="475"/>
      <c r="BO899" s="475"/>
      <c r="BP899" s="306"/>
      <c r="BQ899" s="496"/>
      <c r="BR899" s="496"/>
      <c r="BS899" s="496"/>
      <c r="BT899" s="496"/>
      <c r="BU899" s="496"/>
      <c r="BV899" s="496"/>
    </row>
    <row r="900" spans="1:74" s="52" customFormat="1" ht="12.75">
      <c r="A900" s="64">
        <v>2996.2204340404778</v>
      </c>
      <c r="B900" s="46" t="s">
        <v>320</v>
      </c>
      <c r="C900" s="47" t="s">
        <v>307</v>
      </c>
      <c r="D900" s="48">
        <v>239.99490304429673</v>
      </c>
      <c r="E900" s="49">
        <v>38.793759999999999</v>
      </c>
      <c r="F900" s="49">
        <v>3.39E-2</v>
      </c>
      <c r="G900" s="49">
        <v>16.646909999999998</v>
      </c>
      <c r="H900" s="49">
        <v>0.35060000000000002</v>
      </c>
      <c r="I900" s="49">
        <v>0.20569999999999999</v>
      </c>
      <c r="J900" s="49">
        <v>44.375619999999998</v>
      </c>
      <c r="K900" s="49">
        <v>0.24690000000000001</v>
      </c>
      <c r="L900" s="49">
        <v>100.65338999999999</v>
      </c>
      <c r="M900" s="47"/>
      <c r="N900" s="50">
        <v>0.97924579101938203</v>
      </c>
      <c r="O900" s="50">
        <v>6.7655787285662026E-4</v>
      </c>
      <c r="P900" s="50">
        <v>0.35141432775844911</v>
      </c>
      <c r="Q900" s="50">
        <v>7.1184533455344746E-3</v>
      </c>
      <c r="R900" s="50">
        <v>4.3979457690804455E-3</v>
      </c>
      <c r="S900" s="50">
        <v>1.6698705992734952</v>
      </c>
      <c r="T900" s="50">
        <v>6.6774181961066544E-3</v>
      </c>
      <c r="U900" s="50">
        <v>3.019401093234904</v>
      </c>
      <c r="V900" s="51">
        <v>82.614310181669154</v>
      </c>
      <c r="X900" s="49">
        <v>0.26</v>
      </c>
      <c r="Y900" s="49">
        <v>55.37</v>
      </c>
      <c r="Z900" s="49">
        <v>0.56000000000000005</v>
      </c>
      <c r="AA900" s="49">
        <v>5.42</v>
      </c>
      <c r="AB900" s="49">
        <v>10.75</v>
      </c>
      <c r="AC900" s="49">
        <v>0.25</v>
      </c>
      <c r="AD900" s="49">
        <v>2.2799999999999998</v>
      </c>
      <c r="AE900" s="312"/>
      <c r="AF900" s="465" t="s">
        <v>1749</v>
      </c>
      <c r="AG900" s="343">
        <v>30</v>
      </c>
      <c r="AH900" s="343">
        <v>15</v>
      </c>
      <c r="AI900" s="343"/>
      <c r="AJ900" s="343"/>
      <c r="AK900" s="343"/>
      <c r="AL900" s="343"/>
      <c r="AM900" s="343"/>
      <c r="AN900" s="343"/>
      <c r="AO900" s="343"/>
      <c r="AP900" s="343"/>
      <c r="AQ900" s="343"/>
      <c r="AR900" s="343"/>
      <c r="AS900" s="343"/>
      <c r="AT900" s="343"/>
      <c r="AU900" s="343"/>
      <c r="AV900" s="343"/>
      <c r="AW900" s="343"/>
      <c r="AX900" s="343"/>
      <c r="AY900" s="343"/>
      <c r="AZ900" s="343"/>
      <c r="BA900" s="343"/>
      <c r="BB900" s="343"/>
      <c r="BC900" s="343"/>
      <c r="BD900" s="343"/>
      <c r="BE900" s="475"/>
      <c r="BF900" s="475"/>
      <c r="BG900" s="475"/>
      <c r="BH900" s="475"/>
      <c r="BI900" s="475"/>
      <c r="BJ900" s="475"/>
      <c r="BK900" s="475"/>
      <c r="BL900" s="475"/>
      <c r="BM900" s="475"/>
      <c r="BN900" s="475"/>
      <c r="BO900" s="475"/>
      <c r="BP900" s="306"/>
      <c r="BQ900" s="496"/>
      <c r="BR900" s="496"/>
      <c r="BS900" s="496"/>
      <c r="BT900" s="496"/>
      <c r="BU900" s="496"/>
      <c r="BV900" s="496"/>
    </row>
    <row r="901" spans="1:74" s="52" customFormat="1" ht="12.75">
      <c r="A901" s="64">
        <v>2996.2204340404778</v>
      </c>
      <c r="B901" s="46" t="s">
        <v>320</v>
      </c>
      <c r="C901" s="47" t="s">
        <v>307</v>
      </c>
      <c r="D901" s="48">
        <v>247.99490304429673</v>
      </c>
      <c r="E901" s="49">
        <v>39.139769999999999</v>
      </c>
      <c r="F901" s="49">
        <v>4.4499999999999998E-2</v>
      </c>
      <c r="G901" s="49">
        <v>16.807269999999999</v>
      </c>
      <c r="H901" s="49">
        <v>0.34329999999999999</v>
      </c>
      <c r="I901" s="49">
        <v>0.22670000000000001</v>
      </c>
      <c r="J901" s="49">
        <v>44.04318</v>
      </c>
      <c r="K901" s="49">
        <v>0.245</v>
      </c>
      <c r="L901" s="49">
        <v>100.84972</v>
      </c>
      <c r="M901" s="47"/>
      <c r="N901" s="50">
        <v>0.98570597494106116</v>
      </c>
      <c r="O901" s="50">
        <v>8.8606288594217299E-4</v>
      </c>
      <c r="P901" s="50">
        <v>0.35398290634743573</v>
      </c>
      <c r="Q901" s="50">
        <v>6.9541942190096259E-3</v>
      </c>
      <c r="R901" s="50">
        <v>4.8357782676877971E-3</v>
      </c>
      <c r="S901" s="50">
        <v>1.653546200386407</v>
      </c>
      <c r="T901" s="50">
        <v>6.6107822395111652E-3</v>
      </c>
      <c r="U901" s="50">
        <v>3.0125218992870546</v>
      </c>
      <c r="V901" s="51">
        <v>82.367234170599417</v>
      </c>
      <c r="X901" s="49">
        <v>0.26</v>
      </c>
      <c r="Y901" s="49">
        <v>43.46</v>
      </c>
      <c r="Z901" s="49">
        <v>0.56000000000000005</v>
      </c>
      <c r="AA901" s="49">
        <v>5.5</v>
      </c>
      <c r="AB901" s="49">
        <v>9.8800000000000008</v>
      </c>
      <c r="AC901" s="49">
        <v>0.25</v>
      </c>
      <c r="AD901" s="49">
        <v>2.29</v>
      </c>
      <c r="AE901" s="312"/>
      <c r="AF901" s="465" t="s">
        <v>1749</v>
      </c>
      <c r="AG901" s="343">
        <v>30</v>
      </c>
      <c r="AH901" s="343">
        <v>15</v>
      </c>
      <c r="AI901" s="343"/>
      <c r="AJ901" s="343"/>
      <c r="AK901" s="343"/>
      <c r="AL901" s="343"/>
      <c r="AM901" s="343"/>
      <c r="AN901" s="343"/>
      <c r="AO901" s="343"/>
      <c r="AP901" s="343"/>
      <c r="AQ901" s="343"/>
      <c r="AR901" s="343"/>
      <c r="AS901" s="343"/>
      <c r="AT901" s="343"/>
      <c r="AU901" s="343"/>
      <c r="AV901" s="343"/>
      <c r="AW901" s="343"/>
      <c r="AX901" s="343"/>
      <c r="AY901" s="343"/>
      <c r="AZ901" s="343"/>
      <c r="BA901" s="343"/>
      <c r="BB901" s="343"/>
      <c r="BC901" s="343"/>
      <c r="BD901" s="343"/>
      <c r="BE901" s="475"/>
      <c r="BF901" s="475"/>
      <c r="BG901" s="475"/>
      <c r="BH901" s="475"/>
      <c r="BI901" s="475"/>
      <c r="BJ901" s="475"/>
      <c r="BK901" s="475"/>
      <c r="BL901" s="475"/>
      <c r="BM901" s="475"/>
      <c r="BN901" s="475"/>
      <c r="BO901" s="475"/>
      <c r="BP901" s="306"/>
      <c r="BQ901" s="496"/>
      <c r="BR901" s="496"/>
      <c r="BS901" s="496"/>
      <c r="BT901" s="496"/>
      <c r="BU901" s="496"/>
      <c r="BV901" s="496"/>
    </row>
    <row r="902" spans="1:74" s="52" customFormat="1" ht="12.75">
      <c r="A902" s="64">
        <v>2996.2204340404778</v>
      </c>
      <c r="B902" s="46" t="s">
        <v>320</v>
      </c>
      <c r="C902" s="47" t="s">
        <v>307</v>
      </c>
      <c r="D902" s="48">
        <v>255.99490304429673</v>
      </c>
      <c r="E902" s="49">
        <v>39.078710000000001</v>
      </c>
      <c r="F902" s="49">
        <v>3.2399999999999998E-2</v>
      </c>
      <c r="G902" s="49">
        <v>16.687000000000001</v>
      </c>
      <c r="H902" s="49">
        <v>0.30199999999999999</v>
      </c>
      <c r="I902" s="49">
        <v>0.20380000000000001</v>
      </c>
      <c r="J902" s="49">
        <v>44.023029999999999</v>
      </c>
      <c r="K902" s="49">
        <v>0.2455</v>
      </c>
      <c r="L902" s="49">
        <v>100.57244000000001</v>
      </c>
      <c r="M902" s="47"/>
      <c r="N902" s="50">
        <v>0.98623918878306605</v>
      </c>
      <c r="O902" s="50">
        <v>6.464909677691503E-4</v>
      </c>
      <c r="P902" s="50">
        <v>0.35218941270613924</v>
      </c>
      <c r="Q902" s="50">
        <v>6.1304572987395346E-3</v>
      </c>
      <c r="R902" s="50">
        <v>4.3564421896536802E-3</v>
      </c>
      <c r="S902" s="50">
        <v>1.6562676243845202</v>
      </c>
      <c r="T902" s="50">
        <v>6.6382129515082655E-3</v>
      </c>
      <c r="U902" s="50">
        <v>3.012467829281396</v>
      </c>
      <c r="V902" s="51">
        <v>82.464677799814851</v>
      </c>
      <c r="X902" s="49">
        <v>0.26</v>
      </c>
      <c r="Y902" s="49">
        <v>58.98</v>
      </c>
      <c r="Z902" s="49">
        <v>0.56000000000000005</v>
      </c>
      <c r="AA902" s="49">
        <v>6.29</v>
      </c>
      <c r="AB902" s="49">
        <v>11.18</v>
      </c>
      <c r="AC902" s="49">
        <v>0.26</v>
      </c>
      <c r="AD902" s="49">
        <v>2.29</v>
      </c>
      <c r="AE902" s="312"/>
      <c r="AF902" s="465" t="s">
        <v>1749</v>
      </c>
      <c r="AG902" s="343">
        <v>30</v>
      </c>
      <c r="AH902" s="343">
        <v>15</v>
      </c>
      <c r="AI902" s="343"/>
      <c r="AJ902" s="343"/>
      <c r="AK902" s="343"/>
      <c r="AL902" s="343"/>
      <c r="AM902" s="343"/>
      <c r="AN902" s="343"/>
      <c r="AO902" s="343"/>
      <c r="AP902" s="343"/>
      <c r="AQ902" s="343"/>
      <c r="AR902" s="343"/>
      <c r="AS902" s="343"/>
      <c r="AT902" s="343"/>
      <c r="AU902" s="343"/>
      <c r="AV902" s="343"/>
      <c r="AW902" s="343"/>
      <c r="AX902" s="343"/>
      <c r="AY902" s="343"/>
      <c r="AZ902" s="343"/>
      <c r="BA902" s="343"/>
      <c r="BB902" s="343"/>
      <c r="BC902" s="343"/>
      <c r="BD902" s="343"/>
      <c r="BE902" s="475"/>
      <c r="BF902" s="475"/>
      <c r="BG902" s="475"/>
      <c r="BH902" s="475"/>
      <c r="BI902" s="475"/>
      <c r="BJ902" s="475"/>
      <c r="BK902" s="475"/>
      <c r="BL902" s="475"/>
      <c r="BM902" s="475"/>
      <c r="BN902" s="475"/>
      <c r="BO902" s="475"/>
      <c r="BP902" s="306"/>
      <c r="BQ902" s="496"/>
      <c r="BR902" s="496"/>
      <c r="BS902" s="496"/>
      <c r="BT902" s="496"/>
      <c r="BU902" s="496"/>
      <c r="BV902" s="496"/>
    </row>
    <row r="903" spans="1:74" s="52" customFormat="1" ht="12.75">
      <c r="A903" s="64">
        <v>2996.2204340404778</v>
      </c>
      <c r="B903" s="46" t="s">
        <v>320</v>
      </c>
      <c r="C903" s="47" t="s">
        <v>307</v>
      </c>
      <c r="D903" s="48">
        <v>263.99490304429673</v>
      </c>
      <c r="E903" s="49">
        <v>39.333129999999997</v>
      </c>
      <c r="F903" s="49">
        <v>3.78E-2</v>
      </c>
      <c r="G903" s="49">
        <v>16.656929999999999</v>
      </c>
      <c r="H903" s="49">
        <v>0.35039999999999999</v>
      </c>
      <c r="I903" s="49">
        <v>0.2346</v>
      </c>
      <c r="J903" s="49">
        <v>44.103619999999999</v>
      </c>
      <c r="K903" s="49">
        <v>0.24129999999999999</v>
      </c>
      <c r="L903" s="49">
        <v>100.95777999999999</v>
      </c>
      <c r="M903" s="47"/>
      <c r="N903" s="50">
        <v>0.98843703837197583</v>
      </c>
      <c r="O903" s="50">
        <v>7.5103074855967613E-4</v>
      </c>
      <c r="P903" s="50">
        <v>0.35005916934805309</v>
      </c>
      <c r="Q903" s="50">
        <v>7.082694230960777E-3</v>
      </c>
      <c r="R903" s="50">
        <v>4.9934907563677919E-3</v>
      </c>
      <c r="S903" s="50">
        <v>1.652240587289401</v>
      </c>
      <c r="T903" s="50">
        <v>6.4968893855863862E-3</v>
      </c>
      <c r="U903" s="50">
        <v>3.0100609001309047</v>
      </c>
      <c r="V903" s="51">
        <v>82.517144688869053</v>
      </c>
      <c r="X903" s="49">
        <v>0.26</v>
      </c>
      <c r="Y903" s="49">
        <v>49.33</v>
      </c>
      <c r="Z903" s="49">
        <v>0.56000000000000005</v>
      </c>
      <c r="AA903" s="49">
        <v>5.42</v>
      </c>
      <c r="AB903" s="49">
        <v>9.77</v>
      </c>
      <c r="AC903" s="49">
        <v>0.25</v>
      </c>
      <c r="AD903" s="49">
        <v>2.33</v>
      </c>
      <c r="AE903" s="312"/>
      <c r="AF903" s="465" t="s">
        <v>1749</v>
      </c>
      <c r="AG903" s="343">
        <v>30</v>
      </c>
      <c r="AH903" s="343">
        <v>15</v>
      </c>
      <c r="AI903" s="343"/>
      <c r="AJ903" s="343"/>
      <c r="AK903" s="343"/>
      <c r="AL903" s="343"/>
      <c r="AM903" s="343"/>
      <c r="AN903" s="343"/>
      <c r="AO903" s="343"/>
      <c r="AP903" s="343"/>
      <c r="AQ903" s="343"/>
      <c r="AR903" s="343"/>
      <c r="AS903" s="343"/>
      <c r="AT903" s="343"/>
      <c r="AU903" s="343"/>
      <c r="AV903" s="343"/>
      <c r="AW903" s="343"/>
      <c r="AX903" s="343"/>
      <c r="AY903" s="343"/>
      <c r="AZ903" s="343"/>
      <c r="BA903" s="343"/>
      <c r="BB903" s="343"/>
      <c r="BC903" s="343"/>
      <c r="BD903" s="343"/>
      <c r="BE903" s="475"/>
      <c r="BF903" s="475"/>
      <c r="BG903" s="475"/>
      <c r="BH903" s="475"/>
      <c r="BI903" s="475"/>
      <c r="BJ903" s="475"/>
      <c r="BK903" s="475"/>
      <c r="BL903" s="475"/>
      <c r="BM903" s="475"/>
      <c r="BN903" s="475"/>
      <c r="BO903" s="475"/>
      <c r="BP903" s="306"/>
      <c r="BQ903" s="496"/>
      <c r="BR903" s="496"/>
      <c r="BS903" s="496"/>
      <c r="BT903" s="496"/>
      <c r="BU903" s="496"/>
      <c r="BV903" s="496"/>
    </row>
    <row r="904" spans="1:74" s="52" customFormat="1" ht="12.75">
      <c r="A904" s="64">
        <v>2996.2204340404778</v>
      </c>
      <c r="B904" s="46" t="s">
        <v>320</v>
      </c>
      <c r="C904" s="47" t="s">
        <v>307</v>
      </c>
      <c r="D904" s="48">
        <v>271.99490304429673</v>
      </c>
      <c r="E904" s="49">
        <v>39.190649999999998</v>
      </c>
      <c r="F904" s="49">
        <v>5.4199999999999998E-2</v>
      </c>
      <c r="G904" s="49">
        <v>16.787220000000001</v>
      </c>
      <c r="H904" s="49">
        <v>0.34260000000000002</v>
      </c>
      <c r="I904" s="49">
        <v>0.18340000000000001</v>
      </c>
      <c r="J904" s="49">
        <v>44.04318</v>
      </c>
      <c r="K904" s="49">
        <v>0.246</v>
      </c>
      <c r="L904" s="49">
        <v>100.84724999999999</v>
      </c>
      <c r="M904" s="47"/>
      <c r="N904" s="50">
        <v>0.98654117203655722</v>
      </c>
      <c r="O904" s="50">
        <v>1.0787168179196356E-3</v>
      </c>
      <c r="P904" s="50">
        <v>0.353400796605081</v>
      </c>
      <c r="Q904" s="50">
        <v>6.93687708285445E-3</v>
      </c>
      <c r="R904" s="50">
        <v>3.910369696685915E-3</v>
      </c>
      <c r="S904" s="50">
        <v>1.6527986977346336</v>
      </c>
      <c r="T904" s="50">
        <v>6.6347643538717657E-3</v>
      </c>
      <c r="U904" s="50">
        <v>3.0113013943276039</v>
      </c>
      <c r="V904" s="51">
        <v>82.384563568968844</v>
      </c>
      <c r="X904" s="49">
        <v>0.26</v>
      </c>
      <c r="Y904" s="49">
        <v>34.380000000000003</v>
      </c>
      <c r="Z904" s="49">
        <v>0.56000000000000005</v>
      </c>
      <c r="AA904" s="49">
        <v>5.47</v>
      </c>
      <c r="AB904" s="49">
        <v>12.06</v>
      </c>
      <c r="AC904" s="49">
        <v>0.26</v>
      </c>
      <c r="AD904" s="49">
        <v>2.2999999999999998</v>
      </c>
      <c r="AE904" s="312"/>
      <c r="AF904" s="465" t="s">
        <v>1749</v>
      </c>
      <c r="AG904" s="343">
        <v>30</v>
      </c>
      <c r="AH904" s="343">
        <v>15</v>
      </c>
      <c r="AI904" s="343"/>
      <c r="AJ904" s="343"/>
      <c r="AK904" s="343"/>
      <c r="AL904" s="343"/>
      <c r="AM904" s="343"/>
      <c r="AN904" s="343"/>
      <c r="AO904" s="343"/>
      <c r="AP904" s="343"/>
      <c r="AQ904" s="343"/>
      <c r="AR904" s="343"/>
      <c r="AS904" s="343"/>
      <c r="AT904" s="343"/>
      <c r="AU904" s="343"/>
      <c r="AV904" s="343"/>
      <c r="AW904" s="343"/>
      <c r="AX904" s="343"/>
      <c r="AY904" s="343"/>
      <c r="AZ904" s="343"/>
      <c r="BA904" s="343"/>
      <c r="BB904" s="343"/>
      <c r="BC904" s="343"/>
      <c r="BD904" s="343"/>
      <c r="BE904" s="475"/>
      <c r="BF904" s="475"/>
      <c r="BG904" s="475"/>
      <c r="BH904" s="475"/>
      <c r="BI904" s="475"/>
      <c r="BJ904" s="475"/>
      <c r="BK904" s="475"/>
      <c r="BL904" s="475"/>
      <c r="BM904" s="475"/>
      <c r="BN904" s="475"/>
      <c r="BO904" s="475"/>
      <c r="BP904" s="306"/>
      <c r="BQ904" s="496"/>
      <c r="BR904" s="496"/>
      <c r="BS904" s="496"/>
      <c r="BT904" s="496"/>
      <c r="BU904" s="496"/>
      <c r="BV904" s="496"/>
    </row>
    <row r="905" spans="1:74" s="52" customFormat="1" ht="12.75">
      <c r="A905" s="64">
        <v>2996.2204340404778</v>
      </c>
      <c r="B905" s="46" t="s">
        <v>320</v>
      </c>
      <c r="C905" s="47" t="s">
        <v>307</v>
      </c>
      <c r="D905" s="48">
        <v>279.99490304429673</v>
      </c>
      <c r="E905" s="49">
        <v>39.088889999999999</v>
      </c>
      <c r="F905" s="49">
        <v>6.8400000000000002E-2</v>
      </c>
      <c r="G905" s="49">
        <v>16.81729</v>
      </c>
      <c r="H905" s="49">
        <v>0.34649999999999997</v>
      </c>
      <c r="I905" s="49">
        <v>0.2258</v>
      </c>
      <c r="J905" s="49">
        <v>44.04318</v>
      </c>
      <c r="K905" s="49">
        <v>0.24440000000000001</v>
      </c>
      <c r="L905" s="49">
        <v>100.83445999999999</v>
      </c>
      <c r="M905" s="47"/>
      <c r="N905" s="50">
        <v>0.98464482196298986</v>
      </c>
      <c r="O905" s="50">
        <v>1.3622530224107559E-3</v>
      </c>
      <c r="P905" s="50">
        <v>0.35427317594774355</v>
      </c>
      <c r="Q905" s="50">
        <v>7.0205865011196324E-3</v>
      </c>
      <c r="R905" s="50">
        <v>4.8176577058043945E-3</v>
      </c>
      <c r="S905" s="50">
        <v>1.6539161090317238</v>
      </c>
      <c r="T905" s="50">
        <v>6.5960678203965542E-3</v>
      </c>
      <c r="U905" s="50">
        <v>3.0126306719921887</v>
      </c>
      <c r="V905" s="51">
        <v>82.358576524753943</v>
      </c>
      <c r="X905" s="49">
        <v>0.26</v>
      </c>
      <c r="Y905" s="49">
        <v>27.62</v>
      </c>
      <c r="Z905" s="49">
        <v>0.56000000000000005</v>
      </c>
      <c r="AA905" s="49">
        <v>5.48</v>
      </c>
      <c r="AB905" s="49">
        <v>9.8800000000000008</v>
      </c>
      <c r="AC905" s="49">
        <v>0.26</v>
      </c>
      <c r="AD905" s="49">
        <v>2.2999999999999998</v>
      </c>
      <c r="AE905" s="312"/>
      <c r="AF905" s="465" t="s">
        <v>1749</v>
      </c>
      <c r="AG905" s="343">
        <v>30</v>
      </c>
      <c r="AH905" s="343">
        <v>15</v>
      </c>
      <c r="AI905" s="343"/>
      <c r="AJ905" s="343"/>
      <c r="AK905" s="343"/>
      <c r="AL905" s="343"/>
      <c r="AM905" s="343"/>
      <c r="AN905" s="343"/>
      <c r="AO905" s="343"/>
      <c r="AP905" s="343"/>
      <c r="AQ905" s="343"/>
      <c r="AR905" s="343"/>
      <c r="AS905" s="343"/>
      <c r="AT905" s="343"/>
      <c r="AU905" s="343"/>
      <c r="AV905" s="343"/>
      <c r="AW905" s="343"/>
      <c r="AX905" s="343"/>
      <c r="AY905" s="343"/>
      <c r="AZ905" s="343"/>
      <c r="BA905" s="343"/>
      <c r="BB905" s="343"/>
      <c r="BC905" s="343"/>
      <c r="BD905" s="343"/>
      <c r="BE905" s="475"/>
      <c r="BF905" s="475"/>
      <c r="BG905" s="475"/>
      <c r="BH905" s="475"/>
      <c r="BI905" s="475"/>
      <c r="BJ905" s="475"/>
      <c r="BK905" s="475"/>
      <c r="BL905" s="475"/>
      <c r="BM905" s="475"/>
      <c r="BN905" s="475"/>
      <c r="BO905" s="475"/>
      <c r="BP905" s="306"/>
      <c r="BQ905" s="496"/>
      <c r="BR905" s="496"/>
      <c r="BS905" s="496"/>
      <c r="BT905" s="496"/>
      <c r="BU905" s="496"/>
      <c r="BV905" s="496"/>
    </row>
    <row r="906" spans="1:74" s="52" customFormat="1" ht="12.75">
      <c r="A906" s="38"/>
      <c r="B906" s="46"/>
      <c r="C906" s="47"/>
      <c r="D906" s="48"/>
      <c r="E906" s="49"/>
      <c r="F906" s="49"/>
      <c r="G906" s="49"/>
      <c r="H906" s="49"/>
      <c r="I906" s="49"/>
      <c r="J906" s="49"/>
      <c r="K906" s="49"/>
      <c r="L906" s="49"/>
      <c r="M906" s="47"/>
      <c r="N906" s="50"/>
      <c r="O906" s="50"/>
      <c r="P906" s="50"/>
      <c r="Q906" s="50"/>
      <c r="R906" s="50"/>
      <c r="S906" s="50"/>
      <c r="T906" s="50"/>
      <c r="U906" s="50"/>
      <c r="V906" s="51"/>
      <c r="AE906" s="312"/>
      <c r="AF906" s="312"/>
      <c r="AG906" s="312"/>
      <c r="AH906" s="312"/>
      <c r="AI906" s="312"/>
      <c r="AJ906" s="312"/>
      <c r="AK906" s="312"/>
      <c r="AL906" s="312"/>
      <c r="AM906" s="312"/>
      <c r="AN906" s="312"/>
      <c r="AO906" s="312"/>
      <c r="AP906" s="312"/>
      <c r="AQ906" s="312"/>
      <c r="AR906" s="312"/>
      <c r="AS906" s="312"/>
      <c r="AT906" s="312"/>
      <c r="AU906" s="312"/>
      <c r="AV906" s="312"/>
      <c r="AW906" s="312"/>
      <c r="AX906" s="312"/>
      <c r="AY906" s="312"/>
      <c r="AZ906" s="312"/>
      <c r="BA906" s="312"/>
      <c r="BB906" s="312"/>
      <c r="BC906" s="312"/>
      <c r="BD906" s="312"/>
      <c r="BE906" s="306"/>
      <c r="BF906" s="306"/>
      <c r="BG906" s="306"/>
      <c r="BH906" s="306"/>
      <c r="BI906" s="306"/>
      <c r="BJ906" s="306"/>
      <c r="BK906" s="306"/>
      <c r="BL906" s="306"/>
      <c r="BM906" s="306"/>
      <c r="BN906" s="306"/>
      <c r="BO906" s="306"/>
      <c r="BP906" s="306"/>
      <c r="BQ906" s="496"/>
      <c r="BR906" s="496"/>
      <c r="BS906" s="496"/>
      <c r="BT906" s="496"/>
      <c r="BU906" s="496"/>
      <c r="BV906" s="496"/>
    </row>
    <row r="907" spans="1:74" s="52" customFormat="1" ht="12.75">
      <c r="A907" s="64">
        <v>2996.2204340404778</v>
      </c>
      <c r="B907" s="46" t="s">
        <v>320</v>
      </c>
      <c r="C907" s="47" t="s">
        <v>328</v>
      </c>
      <c r="D907" s="48">
        <v>0</v>
      </c>
      <c r="E907" s="49">
        <v>39.455249999999999</v>
      </c>
      <c r="F907" s="49">
        <v>6.0199999999999997E-2</v>
      </c>
      <c r="G907" s="49">
        <v>13.600149999999999</v>
      </c>
      <c r="H907" s="49">
        <v>0.31990000000000002</v>
      </c>
      <c r="I907" s="49">
        <v>0.1988</v>
      </c>
      <c r="J907" s="49">
        <v>46.249369999999999</v>
      </c>
      <c r="K907" s="49">
        <v>0.25530000000000003</v>
      </c>
      <c r="L907" s="49">
        <v>100.13897</v>
      </c>
      <c r="M907" s="47"/>
      <c r="N907" s="50">
        <v>0.98593140791563627</v>
      </c>
      <c r="O907" s="50">
        <v>1.1893613148478137E-3</v>
      </c>
      <c r="P907" s="50">
        <v>0.28421146587283197</v>
      </c>
      <c r="Q907" s="50">
        <v>6.4298380545664124E-3</v>
      </c>
      <c r="R907" s="50">
        <v>4.2076927676471297E-3</v>
      </c>
      <c r="S907" s="50">
        <v>1.7228849170989382</v>
      </c>
      <c r="T907" s="50">
        <v>6.8351864302002669E-3</v>
      </c>
      <c r="U907" s="50">
        <v>3.0116898694546683</v>
      </c>
      <c r="V907" s="51">
        <v>85.8396702677517</v>
      </c>
      <c r="X907" s="49">
        <v>0.26</v>
      </c>
      <c r="Y907" s="49">
        <v>33.74</v>
      </c>
      <c r="Z907" s="49">
        <v>0.62</v>
      </c>
      <c r="AA907" s="49">
        <v>5.8</v>
      </c>
      <c r="AB907" s="49">
        <v>10.91</v>
      </c>
      <c r="AC907" s="49">
        <v>0.25</v>
      </c>
      <c r="AD907" s="49">
        <v>2.23</v>
      </c>
      <c r="AE907" s="312"/>
      <c r="AF907" s="465" t="s">
        <v>1749</v>
      </c>
      <c r="AG907" s="343">
        <v>30</v>
      </c>
      <c r="AH907" s="343">
        <v>15</v>
      </c>
      <c r="AI907" s="343"/>
      <c r="AJ907" s="343"/>
      <c r="AK907" s="343"/>
      <c r="AL907" s="343"/>
      <c r="AM907" s="343"/>
      <c r="AN907" s="343"/>
      <c r="AO907" s="343"/>
      <c r="AP907" s="343"/>
      <c r="AQ907" s="343"/>
      <c r="AR907" s="343"/>
      <c r="AS907" s="343"/>
      <c r="AT907" s="343"/>
      <c r="AU907" s="343"/>
      <c r="AV907" s="343"/>
      <c r="AW907" s="343"/>
      <c r="AX907" s="343"/>
      <c r="AY907" s="343"/>
      <c r="AZ907" s="343"/>
      <c r="BA907" s="343"/>
      <c r="BB907" s="343"/>
      <c r="BC907" s="343"/>
      <c r="BD907" s="343"/>
      <c r="BE907" s="475"/>
      <c r="BF907" s="475"/>
      <c r="BG907" s="475"/>
      <c r="BH907" s="475"/>
      <c r="BI907" s="475"/>
      <c r="BJ907" s="475"/>
      <c r="BK907" s="475"/>
      <c r="BL907" s="475"/>
      <c r="BM907" s="475"/>
      <c r="BN907" s="475"/>
      <c r="BO907" s="475"/>
      <c r="BP907" s="306"/>
      <c r="BQ907" s="496"/>
      <c r="BR907" s="496"/>
      <c r="BS907" s="496"/>
      <c r="BT907" s="496"/>
      <c r="BU907" s="496"/>
      <c r="BV907" s="496"/>
    </row>
    <row r="908" spans="1:74" s="52" customFormat="1" ht="12.75">
      <c r="A908" s="64">
        <v>2996.2204340404778</v>
      </c>
      <c r="B908" s="46" t="s">
        <v>320</v>
      </c>
      <c r="C908" s="47" t="s">
        <v>328</v>
      </c>
      <c r="D908" s="48">
        <v>6.0000867146005739</v>
      </c>
      <c r="E908" s="49">
        <v>39.58755</v>
      </c>
      <c r="F908" s="49">
        <v>4.8300009999999997E-2</v>
      </c>
      <c r="G908" s="49">
        <v>13.550039999999999</v>
      </c>
      <c r="H908" s="49">
        <v>0.30349999999999999</v>
      </c>
      <c r="I908" s="49">
        <v>0.2046</v>
      </c>
      <c r="J908" s="49">
        <v>46.319879999999998</v>
      </c>
      <c r="K908" s="49">
        <v>0.25819999999999999</v>
      </c>
      <c r="L908" s="49">
        <v>100.27207000999999</v>
      </c>
      <c r="M908" s="47"/>
      <c r="N908" s="50">
        <v>0.98742131058808502</v>
      </c>
      <c r="O908" s="50">
        <v>9.5250333903023363E-4</v>
      </c>
      <c r="P908" s="50">
        <v>0.28264443713754817</v>
      </c>
      <c r="Q908" s="50">
        <v>6.0890067970144658E-3</v>
      </c>
      <c r="R908" s="50">
        <v>4.3225023658821473E-3</v>
      </c>
      <c r="S908" s="50">
        <v>1.7223437848256085</v>
      </c>
      <c r="T908" s="50">
        <v>6.9001376806860429E-3</v>
      </c>
      <c r="U908" s="50">
        <v>3.0106736827338545</v>
      </c>
      <c r="V908" s="51">
        <v>85.902937780811456</v>
      </c>
      <c r="X908" s="49">
        <v>0.26</v>
      </c>
      <c r="Y908" s="49">
        <v>39.18</v>
      </c>
      <c r="Z908" s="49">
        <v>0.62</v>
      </c>
      <c r="AA908" s="49">
        <v>6.22</v>
      </c>
      <c r="AB908" s="49">
        <v>10.8</v>
      </c>
      <c r="AC908" s="49">
        <v>0.25</v>
      </c>
      <c r="AD908" s="49">
        <v>2.1800000000000002</v>
      </c>
      <c r="AE908" s="312"/>
      <c r="AF908" s="465" t="s">
        <v>1749</v>
      </c>
      <c r="AG908" s="343">
        <v>30</v>
      </c>
      <c r="AH908" s="343">
        <v>15</v>
      </c>
      <c r="AI908" s="343"/>
      <c r="AJ908" s="343"/>
      <c r="AK908" s="343"/>
      <c r="AL908" s="343"/>
      <c r="AM908" s="343"/>
      <c r="AN908" s="343"/>
      <c r="AO908" s="343"/>
      <c r="AP908" s="343"/>
      <c r="AQ908" s="343"/>
      <c r="AR908" s="343"/>
      <c r="AS908" s="343"/>
      <c r="AT908" s="343"/>
      <c r="AU908" s="343"/>
      <c r="AV908" s="343"/>
      <c r="AW908" s="343"/>
      <c r="AX908" s="343"/>
      <c r="AY908" s="343"/>
      <c r="AZ908" s="343"/>
      <c r="BA908" s="343"/>
      <c r="BB908" s="343"/>
      <c r="BC908" s="343"/>
      <c r="BD908" s="343"/>
      <c r="BE908" s="475"/>
      <c r="BF908" s="475"/>
      <c r="BG908" s="475"/>
      <c r="BH908" s="475"/>
      <c r="BI908" s="475"/>
      <c r="BJ908" s="475"/>
      <c r="BK908" s="475"/>
      <c r="BL908" s="475"/>
      <c r="BM908" s="475"/>
      <c r="BN908" s="475"/>
      <c r="BO908" s="475"/>
      <c r="BP908" s="306"/>
      <c r="BQ908" s="496"/>
      <c r="BR908" s="496"/>
      <c r="BS908" s="496"/>
      <c r="BT908" s="496"/>
      <c r="BU908" s="496"/>
      <c r="BV908" s="496"/>
    </row>
    <row r="909" spans="1:74" s="52" customFormat="1" ht="12.75">
      <c r="A909" s="64">
        <v>2996.2204340404778</v>
      </c>
      <c r="B909" s="46" t="s">
        <v>320</v>
      </c>
      <c r="C909" s="47" t="s">
        <v>328</v>
      </c>
      <c r="D909" s="48">
        <v>12.000086714600574</v>
      </c>
      <c r="E909" s="49">
        <v>39.668959999999998</v>
      </c>
      <c r="F909" s="49">
        <v>3.9899999999999998E-2</v>
      </c>
      <c r="G909" s="49">
        <v>13.981</v>
      </c>
      <c r="H909" s="49">
        <v>0.33110000000000001</v>
      </c>
      <c r="I909" s="49">
        <v>0.18429999999999999</v>
      </c>
      <c r="J909" s="49">
        <v>46.188920000000003</v>
      </c>
      <c r="K909" s="49">
        <v>0.25359999999999999</v>
      </c>
      <c r="L909" s="49">
        <v>100.64778000000001</v>
      </c>
      <c r="M909" s="47"/>
      <c r="N909" s="50">
        <v>0.9875542886841604</v>
      </c>
      <c r="O909" s="50">
        <v>7.8534136941604414E-4</v>
      </c>
      <c r="P909" s="50">
        <v>0.29107465699122681</v>
      </c>
      <c r="Q909" s="50">
        <v>6.6299955630532226E-3</v>
      </c>
      <c r="R909" s="50">
        <v>3.8861650269125239E-3</v>
      </c>
      <c r="S909" s="50">
        <v>1.7141803712667663</v>
      </c>
      <c r="T909" s="50">
        <v>6.764209675471403E-3</v>
      </c>
      <c r="U909" s="50">
        <v>3.0108750285770061</v>
      </c>
      <c r="V909" s="51">
        <v>85.484407075937384</v>
      </c>
      <c r="X909" s="49">
        <v>0.26</v>
      </c>
      <c r="Y909" s="49">
        <v>48.11</v>
      </c>
      <c r="Z909" s="49">
        <v>0.61</v>
      </c>
      <c r="AA909" s="49">
        <v>5.55</v>
      </c>
      <c r="AB909" s="49">
        <v>11.76</v>
      </c>
      <c r="AC909" s="49">
        <v>0.25</v>
      </c>
      <c r="AD909" s="49">
        <v>2.2400000000000002</v>
      </c>
      <c r="AE909" s="312"/>
      <c r="AF909" s="465" t="s">
        <v>1749</v>
      </c>
      <c r="AG909" s="343">
        <v>30</v>
      </c>
      <c r="AH909" s="343">
        <v>15</v>
      </c>
      <c r="AI909" s="343"/>
      <c r="AJ909" s="343"/>
      <c r="AK909" s="343"/>
      <c r="AL909" s="343"/>
      <c r="AM909" s="343"/>
      <c r="AN909" s="343"/>
      <c r="AO909" s="343"/>
      <c r="AP909" s="343"/>
      <c r="AQ909" s="343"/>
      <c r="AR909" s="343"/>
      <c r="AS909" s="343"/>
      <c r="AT909" s="343"/>
      <c r="AU909" s="343"/>
      <c r="AV909" s="343"/>
      <c r="AW909" s="343"/>
      <c r="AX909" s="343"/>
      <c r="AY909" s="343"/>
      <c r="AZ909" s="343"/>
      <c r="BA909" s="343"/>
      <c r="BB909" s="343"/>
      <c r="BC909" s="343"/>
      <c r="BD909" s="343"/>
      <c r="BE909" s="475"/>
      <c r="BF909" s="475"/>
      <c r="BG909" s="475"/>
      <c r="BH909" s="475"/>
      <c r="BI909" s="475"/>
      <c r="BJ909" s="475"/>
      <c r="BK909" s="475"/>
      <c r="BL909" s="475"/>
      <c r="BM909" s="475"/>
      <c r="BN909" s="475"/>
      <c r="BO909" s="475"/>
      <c r="BP909" s="306"/>
      <c r="BQ909" s="496"/>
      <c r="BR909" s="496"/>
      <c r="BS909" s="496"/>
      <c r="BT909" s="496"/>
      <c r="BU909" s="496"/>
      <c r="BV909" s="496"/>
    </row>
    <row r="910" spans="1:74" s="52" customFormat="1" ht="12.75">
      <c r="A910" s="64">
        <v>2996.2204340404778</v>
      </c>
      <c r="B910" s="46" t="s">
        <v>320</v>
      </c>
      <c r="C910" s="47" t="s">
        <v>328</v>
      </c>
      <c r="D910" s="48">
        <v>18.000086714600574</v>
      </c>
      <c r="E910" s="49">
        <v>39.506129999999999</v>
      </c>
      <c r="F910" s="49">
        <v>4.2900000000000001E-2</v>
      </c>
      <c r="G910" s="49">
        <v>14.442019999999999</v>
      </c>
      <c r="H910" s="49">
        <v>0.32029999999999997</v>
      </c>
      <c r="I910" s="49">
        <v>0.17879999999999999</v>
      </c>
      <c r="J910" s="49">
        <v>45.765819999999998</v>
      </c>
      <c r="K910" s="49">
        <v>0.25230000000000002</v>
      </c>
      <c r="L910" s="49">
        <v>100.50827000000001</v>
      </c>
      <c r="M910" s="47"/>
      <c r="N910" s="50">
        <v>0.98705433683191501</v>
      </c>
      <c r="O910" s="50">
        <v>8.4744062536706855E-4</v>
      </c>
      <c r="P910" s="50">
        <v>0.30175919230215931</v>
      </c>
      <c r="Q910" s="50">
        <v>6.4369095054960636E-3</v>
      </c>
      <c r="R910" s="50">
        <v>3.7838144046894819E-3</v>
      </c>
      <c r="S910" s="50">
        <v>1.7046152373213126</v>
      </c>
      <c r="T910" s="50">
        <v>6.7538509264110673E-3</v>
      </c>
      <c r="U910" s="50">
        <v>3.0112507819173504</v>
      </c>
      <c r="V910" s="51">
        <v>84.959976171606741</v>
      </c>
      <c r="X910" s="49">
        <v>0.26</v>
      </c>
      <c r="Y910" s="49">
        <v>46.43</v>
      </c>
      <c r="Z910" s="49">
        <v>0.6</v>
      </c>
      <c r="AA910" s="49">
        <v>5.87</v>
      </c>
      <c r="AB910" s="49">
        <v>12</v>
      </c>
      <c r="AC910" s="49">
        <v>0.25</v>
      </c>
      <c r="AD910" s="49">
        <v>2.2599999999999998</v>
      </c>
      <c r="AE910" s="312"/>
      <c r="AF910" s="465" t="s">
        <v>1749</v>
      </c>
      <c r="AG910" s="343">
        <v>30</v>
      </c>
      <c r="AH910" s="343">
        <v>15</v>
      </c>
      <c r="AI910" s="343"/>
      <c r="AJ910" s="343"/>
      <c r="AK910" s="343"/>
      <c r="AL910" s="343"/>
      <c r="AM910" s="343"/>
      <c r="AN910" s="343"/>
      <c r="AO910" s="343"/>
      <c r="AP910" s="343"/>
      <c r="AQ910" s="343"/>
      <c r="AR910" s="343"/>
      <c r="AS910" s="343"/>
      <c r="AT910" s="343"/>
      <c r="AU910" s="343"/>
      <c r="AV910" s="343"/>
      <c r="AW910" s="343"/>
      <c r="AX910" s="343"/>
      <c r="AY910" s="343"/>
      <c r="AZ910" s="343"/>
      <c r="BA910" s="343"/>
      <c r="BB910" s="343"/>
      <c r="BC910" s="343"/>
      <c r="BD910" s="343"/>
      <c r="BE910" s="475"/>
      <c r="BF910" s="475"/>
      <c r="BG910" s="475"/>
      <c r="BH910" s="475"/>
      <c r="BI910" s="475"/>
      <c r="BJ910" s="475"/>
      <c r="BK910" s="475"/>
      <c r="BL910" s="475"/>
      <c r="BM910" s="475"/>
      <c r="BN910" s="475"/>
      <c r="BO910" s="475"/>
      <c r="BP910" s="306"/>
      <c r="BQ910" s="496"/>
      <c r="BR910" s="496"/>
      <c r="BS910" s="496"/>
      <c r="BT910" s="496"/>
      <c r="BU910" s="496"/>
      <c r="BV910" s="496"/>
    </row>
    <row r="911" spans="1:74" s="52" customFormat="1" ht="12.75">
      <c r="A911" s="64">
        <v>2996.2204340404778</v>
      </c>
      <c r="B911" s="46" t="s">
        <v>320</v>
      </c>
      <c r="C911" s="47" t="s">
        <v>328</v>
      </c>
      <c r="D911" s="48">
        <v>24.000086714600574</v>
      </c>
      <c r="E911" s="49">
        <v>39.231360000000002</v>
      </c>
      <c r="F911" s="49">
        <v>4.7E-2</v>
      </c>
      <c r="G911" s="49">
        <v>14.532220000000001</v>
      </c>
      <c r="H911" s="49">
        <v>0.33079999999999998</v>
      </c>
      <c r="I911" s="49">
        <v>0.17610000000000001</v>
      </c>
      <c r="J911" s="49">
        <v>45.493819999999999</v>
      </c>
      <c r="K911" s="49">
        <v>0.25990000000000002</v>
      </c>
      <c r="L911" s="49">
        <v>100.07119999999999</v>
      </c>
      <c r="M911" s="47"/>
      <c r="N911" s="50">
        <v>0.98545558349183127</v>
      </c>
      <c r="O911" s="50">
        <v>9.3341970277961044E-4</v>
      </c>
      <c r="P911" s="50">
        <v>0.30527528737470994</v>
      </c>
      <c r="Q911" s="50">
        <v>6.6836405319547695E-3</v>
      </c>
      <c r="R911" s="50">
        <v>3.7466988411520232E-3</v>
      </c>
      <c r="S911" s="50">
        <v>1.7035882709120675</v>
      </c>
      <c r="T911" s="50">
        <v>6.994676248113822E-3</v>
      </c>
      <c r="U911" s="50">
        <v>3.0126775771026089</v>
      </c>
      <c r="V911" s="51">
        <v>84.803582796083049</v>
      </c>
      <c r="X911" s="49">
        <v>0.26</v>
      </c>
      <c r="Y911" s="49">
        <v>39.119999999999997</v>
      </c>
      <c r="Z911" s="49">
        <v>0.6</v>
      </c>
      <c r="AA911" s="49">
        <v>5.73</v>
      </c>
      <c r="AB911" s="49">
        <v>12.15</v>
      </c>
      <c r="AC911" s="49">
        <v>0.25</v>
      </c>
      <c r="AD911" s="49">
        <v>2.1800000000000002</v>
      </c>
      <c r="AE911" s="312"/>
      <c r="AF911" s="465" t="s">
        <v>1749</v>
      </c>
      <c r="AG911" s="343">
        <v>30</v>
      </c>
      <c r="AH911" s="343">
        <v>15</v>
      </c>
      <c r="AI911" s="343"/>
      <c r="AJ911" s="343"/>
      <c r="AK911" s="343"/>
      <c r="AL911" s="343"/>
      <c r="AM911" s="343"/>
      <c r="AN911" s="343"/>
      <c r="AO911" s="343"/>
      <c r="AP911" s="343"/>
      <c r="AQ911" s="343"/>
      <c r="AR911" s="343"/>
      <c r="AS911" s="343"/>
      <c r="AT911" s="343"/>
      <c r="AU911" s="343"/>
      <c r="AV911" s="343"/>
      <c r="AW911" s="343"/>
      <c r="AX911" s="343"/>
      <c r="AY911" s="343"/>
      <c r="AZ911" s="343"/>
      <c r="BA911" s="343"/>
      <c r="BB911" s="343"/>
      <c r="BC911" s="343"/>
      <c r="BD911" s="343"/>
      <c r="BE911" s="475"/>
      <c r="BF911" s="475"/>
      <c r="BG911" s="475"/>
      <c r="BH911" s="475"/>
      <c r="BI911" s="475"/>
      <c r="BJ911" s="475"/>
      <c r="BK911" s="475"/>
      <c r="BL911" s="475"/>
      <c r="BM911" s="475"/>
      <c r="BN911" s="475"/>
      <c r="BO911" s="475"/>
      <c r="BP911" s="306"/>
      <c r="BQ911" s="496"/>
      <c r="BR911" s="496"/>
      <c r="BS911" s="496"/>
      <c r="BT911" s="496"/>
      <c r="BU911" s="496"/>
      <c r="BV911" s="496"/>
    </row>
    <row r="912" spans="1:74" s="52" customFormat="1" ht="12.75">
      <c r="A912" s="64">
        <v>2996.2204340404778</v>
      </c>
      <c r="B912" s="46" t="s">
        <v>320</v>
      </c>
      <c r="C912" s="47" t="s">
        <v>328</v>
      </c>
      <c r="D912" s="48">
        <v>30.000086714600574</v>
      </c>
      <c r="E912" s="49">
        <v>39.577370000000002</v>
      </c>
      <c r="F912" s="49">
        <v>1.55E-2</v>
      </c>
      <c r="G912" s="49">
        <v>15.08344</v>
      </c>
      <c r="H912" s="49">
        <v>0.3342</v>
      </c>
      <c r="I912" s="49">
        <v>0.20979999999999999</v>
      </c>
      <c r="J912" s="49">
        <v>45.393090000000001</v>
      </c>
      <c r="K912" s="49">
        <v>0.25190000000000001</v>
      </c>
      <c r="L912" s="49">
        <v>100.86530000000002</v>
      </c>
      <c r="M912" s="47"/>
      <c r="N912" s="50">
        <v>0.98824624332575661</v>
      </c>
      <c r="O912" s="50">
        <v>3.060027675212256E-4</v>
      </c>
      <c r="P912" s="50">
        <v>0.31497394876972901</v>
      </c>
      <c r="Q912" s="50">
        <v>6.7122570391704795E-3</v>
      </c>
      <c r="R912" s="50">
        <v>4.4372046981608314E-3</v>
      </c>
      <c r="S912" s="50">
        <v>1.6897269610956271</v>
      </c>
      <c r="T912" s="50">
        <v>6.7391334432359232E-3</v>
      </c>
      <c r="U912" s="50">
        <v>3.0111417511392014</v>
      </c>
      <c r="V912" s="51">
        <v>84.288232363256427</v>
      </c>
      <c r="X912" s="49">
        <v>0.26</v>
      </c>
      <c r="Y912" s="49">
        <v>118.1</v>
      </c>
      <c r="Z912" s="49">
        <v>0.59</v>
      </c>
      <c r="AA912" s="49">
        <v>5.76</v>
      </c>
      <c r="AB912" s="49">
        <v>10.51</v>
      </c>
      <c r="AC912" s="49">
        <v>0.25</v>
      </c>
      <c r="AD912" s="49">
        <v>2.25</v>
      </c>
      <c r="AE912" s="312"/>
      <c r="AF912" s="465" t="s">
        <v>1749</v>
      </c>
      <c r="AG912" s="343">
        <v>30</v>
      </c>
      <c r="AH912" s="343">
        <v>15</v>
      </c>
      <c r="AI912" s="343"/>
      <c r="AJ912" s="343"/>
      <c r="AK912" s="343"/>
      <c r="AL912" s="343"/>
      <c r="AM912" s="343"/>
      <c r="AN912" s="343"/>
      <c r="AO912" s="343"/>
      <c r="AP912" s="343"/>
      <c r="AQ912" s="343"/>
      <c r="AR912" s="343"/>
      <c r="AS912" s="343"/>
      <c r="AT912" s="343"/>
      <c r="AU912" s="343"/>
      <c r="AV912" s="343"/>
      <c r="AW912" s="343"/>
      <c r="AX912" s="343"/>
      <c r="AY912" s="343"/>
      <c r="AZ912" s="343"/>
      <c r="BA912" s="343"/>
      <c r="BB912" s="343"/>
      <c r="BC912" s="343"/>
      <c r="BD912" s="343"/>
      <c r="BE912" s="475"/>
      <c r="BF912" s="475"/>
      <c r="BG912" s="475"/>
      <c r="BH912" s="475"/>
      <c r="BI912" s="475"/>
      <c r="BJ912" s="475"/>
      <c r="BK912" s="475"/>
      <c r="BL912" s="475"/>
      <c r="BM912" s="475"/>
      <c r="BN912" s="475"/>
      <c r="BO912" s="475"/>
      <c r="BP912" s="306"/>
      <c r="BQ912" s="496"/>
      <c r="BR912" s="496"/>
      <c r="BS912" s="496"/>
      <c r="BT912" s="496"/>
      <c r="BU912" s="496"/>
      <c r="BV912" s="496"/>
    </row>
    <row r="913" spans="1:74" s="52" customFormat="1" ht="12.75">
      <c r="A913" s="64">
        <v>2996.2204340404778</v>
      </c>
      <c r="B913" s="46" t="s">
        <v>320</v>
      </c>
      <c r="C913" s="47" t="s">
        <v>328</v>
      </c>
      <c r="D913" s="48">
        <v>36.00008671460057</v>
      </c>
      <c r="E913" s="49">
        <v>39.05836</v>
      </c>
      <c r="F913" s="49">
        <v>2.47E-2</v>
      </c>
      <c r="G913" s="49">
        <v>15.233779999999999</v>
      </c>
      <c r="H913" s="49">
        <v>0.34060000000000001</v>
      </c>
      <c r="I913" s="49">
        <v>0.17710000000000001</v>
      </c>
      <c r="J913" s="49">
        <v>45.171460000000003</v>
      </c>
      <c r="K913" s="49">
        <v>0.25869999999999999</v>
      </c>
      <c r="L913" s="49">
        <v>100.2647</v>
      </c>
      <c r="M913" s="47"/>
      <c r="N913" s="50">
        <v>0.98287094587229884</v>
      </c>
      <c r="O913" s="50">
        <v>4.9142230162151112E-4</v>
      </c>
      <c r="P913" s="50">
        <v>0.32058719138697495</v>
      </c>
      <c r="Q913" s="50">
        <v>6.8939960357158551E-3</v>
      </c>
      <c r="R913" s="50">
        <v>3.7747378312568921E-3</v>
      </c>
      <c r="S913" s="50">
        <v>1.6945530388371877</v>
      </c>
      <c r="T913" s="50">
        <v>6.9748772594021499E-3</v>
      </c>
      <c r="U913" s="50">
        <v>3.0161462095244578</v>
      </c>
      <c r="V913" s="51">
        <v>84.091072840557942</v>
      </c>
      <c r="X913" s="49">
        <v>0.26</v>
      </c>
      <c r="Y913" s="49">
        <v>77.42</v>
      </c>
      <c r="Z913" s="49">
        <v>0.59</v>
      </c>
      <c r="AA913" s="49">
        <v>5.6</v>
      </c>
      <c r="AB913" s="49">
        <v>12.15</v>
      </c>
      <c r="AC913" s="49">
        <v>0.25</v>
      </c>
      <c r="AD913" s="49">
        <v>2.21</v>
      </c>
      <c r="AE913" s="312"/>
      <c r="AF913" s="465" t="s">
        <v>1749</v>
      </c>
      <c r="AG913" s="343">
        <v>30</v>
      </c>
      <c r="AH913" s="343">
        <v>15</v>
      </c>
      <c r="AI913" s="343"/>
      <c r="AJ913" s="343"/>
      <c r="AK913" s="343"/>
      <c r="AL913" s="343"/>
      <c r="AM913" s="343"/>
      <c r="AN913" s="343"/>
      <c r="AO913" s="343"/>
      <c r="AP913" s="343"/>
      <c r="AQ913" s="343"/>
      <c r="AR913" s="343"/>
      <c r="AS913" s="343"/>
      <c r="AT913" s="343"/>
      <c r="AU913" s="343"/>
      <c r="AV913" s="343"/>
      <c r="AW913" s="343"/>
      <c r="AX913" s="343"/>
      <c r="AY913" s="343"/>
      <c r="AZ913" s="343"/>
      <c r="BA913" s="343"/>
      <c r="BB913" s="343"/>
      <c r="BC913" s="343"/>
      <c r="BD913" s="343"/>
      <c r="BE913" s="475"/>
      <c r="BF913" s="475"/>
      <c r="BG913" s="475"/>
      <c r="BH913" s="475"/>
      <c r="BI913" s="475"/>
      <c r="BJ913" s="475"/>
      <c r="BK913" s="475"/>
      <c r="BL913" s="475"/>
      <c r="BM913" s="475"/>
      <c r="BN913" s="475"/>
      <c r="BO913" s="475"/>
      <c r="BP913" s="306"/>
      <c r="BQ913" s="496"/>
      <c r="BR913" s="496"/>
      <c r="BS913" s="496"/>
      <c r="BT913" s="496"/>
      <c r="BU913" s="496"/>
      <c r="BV913" s="496"/>
    </row>
    <row r="914" spans="1:74" s="52" customFormat="1" ht="12.75">
      <c r="A914" s="64">
        <v>2996.2204340404778</v>
      </c>
      <c r="B914" s="46" t="s">
        <v>320</v>
      </c>
      <c r="C914" s="47" t="s">
        <v>328</v>
      </c>
      <c r="D914" s="48">
        <v>42.00008671460057</v>
      </c>
      <c r="E914" s="49">
        <v>39.322949999999999</v>
      </c>
      <c r="F914" s="49">
        <v>3.6900000000000002E-2</v>
      </c>
      <c r="G914" s="49">
        <v>15.444240000000001</v>
      </c>
      <c r="H914" s="49">
        <v>0.34660000000000002</v>
      </c>
      <c r="I914" s="49">
        <v>0.2019</v>
      </c>
      <c r="J914" s="49">
        <v>45.060639999999999</v>
      </c>
      <c r="K914" s="49">
        <v>0.2515</v>
      </c>
      <c r="L914" s="49">
        <v>100.66472999999999</v>
      </c>
      <c r="M914" s="47"/>
      <c r="N914" s="50">
        <v>0.98588819447550657</v>
      </c>
      <c r="O914" s="50">
        <v>7.3144783087445678E-4</v>
      </c>
      <c r="P914" s="50">
        <v>0.32382032995167265</v>
      </c>
      <c r="Q914" s="50">
        <v>6.9896274111819938E-3</v>
      </c>
      <c r="R914" s="50">
        <v>4.2874950661359289E-3</v>
      </c>
      <c r="S914" s="50">
        <v>1.6841760084723627</v>
      </c>
      <c r="T914" s="50">
        <v>6.7558066550105194E-3</v>
      </c>
      <c r="U914" s="50">
        <v>3.0126489098627447</v>
      </c>
      <c r="V914" s="51">
        <v>83.873460137590627</v>
      </c>
      <c r="X914" s="49">
        <v>0.26</v>
      </c>
      <c r="Y914" s="49">
        <v>51.16</v>
      </c>
      <c r="Z914" s="49">
        <v>0.57999999999999996</v>
      </c>
      <c r="AA914" s="49">
        <v>5.49</v>
      </c>
      <c r="AB914" s="49">
        <v>10.88</v>
      </c>
      <c r="AC914" s="49">
        <v>0.25</v>
      </c>
      <c r="AD914" s="49">
        <v>2.2400000000000002</v>
      </c>
      <c r="AE914" s="312"/>
      <c r="AF914" s="465" t="s">
        <v>1749</v>
      </c>
      <c r="AG914" s="343">
        <v>30</v>
      </c>
      <c r="AH914" s="343">
        <v>15</v>
      </c>
      <c r="AI914" s="343"/>
      <c r="AJ914" s="343"/>
      <c r="AK914" s="343"/>
      <c r="AL914" s="343"/>
      <c r="AM914" s="343"/>
      <c r="AN914" s="343"/>
      <c r="AO914" s="343"/>
      <c r="AP914" s="343"/>
      <c r="AQ914" s="343"/>
      <c r="AR914" s="343"/>
      <c r="AS914" s="343"/>
      <c r="AT914" s="343"/>
      <c r="AU914" s="343"/>
      <c r="AV914" s="343"/>
      <c r="AW914" s="343"/>
      <c r="AX914" s="343"/>
      <c r="AY914" s="343"/>
      <c r="AZ914" s="343"/>
      <c r="BA914" s="343"/>
      <c r="BB914" s="343"/>
      <c r="BC914" s="343"/>
      <c r="BD914" s="343"/>
      <c r="BE914" s="475"/>
      <c r="BF914" s="475"/>
      <c r="BG914" s="475"/>
      <c r="BH914" s="475"/>
      <c r="BI914" s="475"/>
      <c r="BJ914" s="475"/>
      <c r="BK914" s="475"/>
      <c r="BL914" s="475"/>
      <c r="BM914" s="475"/>
      <c r="BN914" s="475"/>
      <c r="BO914" s="475"/>
      <c r="BP914" s="306"/>
      <c r="BQ914" s="496"/>
      <c r="BR914" s="496"/>
      <c r="BS914" s="496"/>
      <c r="BT914" s="496"/>
      <c r="BU914" s="496"/>
      <c r="BV914" s="496"/>
    </row>
    <row r="915" spans="1:74" s="52" customFormat="1" ht="12.75">
      <c r="A915" s="64">
        <v>2996.2204340404778</v>
      </c>
      <c r="B915" s="46" t="s">
        <v>320</v>
      </c>
      <c r="C915" s="47" t="s">
        <v>328</v>
      </c>
      <c r="D915" s="48">
        <v>48.00008671460057</v>
      </c>
      <c r="E915" s="49">
        <v>39.302599999999998</v>
      </c>
      <c r="F915" s="49">
        <v>3.56E-2</v>
      </c>
      <c r="G915" s="49">
        <v>15.61462</v>
      </c>
      <c r="H915" s="49">
        <v>0.3236</v>
      </c>
      <c r="I915" s="49">
        <v>0.20399999999999999</v>
      </c>
      <c r="J915" s="49">
        <v>44.808799999999998</v>
      </c>
      <c r="K915" s="49">
        <v>0.25509999999999999</v>
      </c>
      <c r="L915" s="49">
        <v>100.54432</v>
      </c>
      <c r="M915" s="47"/>
      <c r="N915" s="50">
        <v>0.98716984722980761</v>
      </c>
      <c r="O915" s="50">
        <v>7.0696190650739875E-4</v>
      </c>
      <c r="P915" s="50">
        <v>0.32798804469481052</v>
      </c>
      <c r="Q915" s="50">
        <v>6.5376701568210949E-3</v>
      </c>
      <c r="R915" s="50">
        <v>4.3399677947450633E-3</v>
      </c>
      <c r="S915" s="50">
        <v>1.6778087661864765</v>
      </c>
      <c r="T915" s="50">
        <v>6.8649709880095203E-3</v>
      </c>
      <c r="U915" s="50">
        <v>3.0114162289571773</v>
      </c>
      <c r="V915" s="51">
        <v>83.64799251272602</v>
      </c>
      <c r="X915" s="49">
        <v>0.26</v>
      </c>
      <c r="Y915" s="49">
        <v>53.24</v>
      </c>
      <c r="Z915" s="49">
        <v>0.57999999999999996</v>
      </c>
      <c r="AA915" s="49">
        <v>5.92</v>
      </c>
      <c r="AB915" s="49">
        <v>10.77</v>
      </c>
      <c r="AC915" s="49">
        <v>0.25</v>
      </c>
      <c r="AD915" s="49">
        <v>2.2200000000000002</v>
      </c>
      <c r="AE915" s="312"/>
      <c r="AF915" s="465" t="s">
        <v>1749</v>
      </c>
      <c r="AG915" s="343">
        <v>30</v>
      </c>
      <c r="AH915" s="343">
        <v>15</v>
      </c>
      <c r="AI915" s="343"/>
      <c r="AJ915" s="343"/>
      <c r="AK915" s="343"/>
      <c r="AL915" s="343"/>
      <c r="AM915" s="343"/>
      <c r="AN915" s="343"/>
      <c r="AO915" s="343"/>
      <c r="AP915" s="343"/>
      <c r="AQ915" s="343"/>
      <c r="AR915" s="343"/>
      <c r="AS915" s="343"/>
      <c r="AT915" s="343"/>
      <c r="AU915" s="343"/>
      <c r="AV915" s="343"/>
      <c r="AW915" s="343"/>
      <c r="AX915" s="343"/>
      <c r="AY915" s="343"/>
      <c r="AZ915" s="343"/>
      <c r="BA915" s="343"/>
      <c r="BB915" s="343"/>
      <c r="BC915" s="343"/>
      <c r="BD915" s="343"/>
      <c r="BE915" s="475"/>
      <c r="BF915" s="475"/>
      <c r="BG915" s="475"/>
      <c r="BH915" s="475"/>
      <c r="BI915" s="475"/>
      <c r="BJ915" s="475"/>
      <c r="BK915" s="475"/>
      <c r="BL915" s="475"/>
      <c r="BM915" s="475"/>
      <c r="BN915" s="475"/>
      <c r="BO915" s="475"/>
      <c r="BP915" s="306"/>
      <c r="BQ915" s="496"/>
      <c r="BR915" s="496"/>
      <c r="BS915" s="496"/>
      <c r="BT915" s="496"/>
      <c r="BU915" s="496"/>
      <c r="BV915" s="496"/>
    </row>
    <row r="916" spans="1:74" s="52" customFormat="1" ht="12.75">
      <c r="A916" s="64">
        <v>2996.2204340404778</v>
      </c>
      <c r="B916" s="46" t="s">
        <v>320</v>
      </c>
      <c r="C916" s="47" t="s">
        <v>328</v>
      </c>
      <c r="D916" s="48">
        <v>54.00008671460057</v>
      </c>
      <c r="E916" s="49">
        <v>39.12959</v>
      </c>
      <c r="F916" s="49">
        <v>3.1800000000000002E-2</v>
      </c>
      <c r="G916" s="49">
        <v>15.83511</v>
      </c>
      <c r="H916" s="49">
        <v>0.31409999999999999</v>
      </c>
      <c r="I916" s="49">
        <v>0.20119999999999999</v>
      </c>
      <c r="J916" s="49">
        <v>44.768500000000003</v>
      </c>
      <c r="K916" s="49">
        <v>0.25740000000000002</v>
      </c>
      <c r="L916" s="49">
        <v>100.53770000000002</v>
      </c>
      <c r="M916" s="47"/>
      <c r="N916" s="50">
        <v>0.98429697697967755</v>
      </c>
      <c r="O916" s="50">
        <v>6.3244591085749992E-4</v>
      </c>
      <c r="P916" s="50">
        <v>0.33311787121777026</v>
      </c>
      <c r="Q916" s="50">
        <v>6.3552506346691009E-3</v>
      </c>
      <c r="R916" s="50">
        <v>4.2868133004830417E-3</v>
      </c>
      <c r="S916" s="50">
        <v>1.6788115279739249</v>
      </c>
      <c r="T916" s="50">
        <v>6.9372451812254321E-3</v>
      </c>
      <c r="U916" s="50">
        <v>3.0144381311986077</v>
      </c>
      <c r="V916" s="51">
        <v>83.442864776885202</v>
      </c>
      <c r="X916" s="49">
        <v>0.26</v>
      </c>
      <c r="Y916" s="49">
        <v>57.52</v>
      </c>
      <c r="Z916" s="49">
        <v>0.56999999999999995</v>
      </c>
      <c r="AA916" s="49">
        <v>6.09</v>
      </c>
      <c r="AB916" s="49">
        <v>11.06</v>
      </c>
      <c r="AC916" s="49">
        <v>0.25</v>
      </c>
      <c r="AD916" s="49">
        <v>2.21</v>
      </c>
      <c r="AE916" s="312"/>
      <c r="AF916" s="465" t="s">
        <v>1749</v>
      </c>
      <c r="AG916" s="343">
        <v>30</v>
      </c>
      <c r="AH916" s="343">
        <v>15</v>
      </c>
      <c r="AI916" s="343"/>
      <c r="AJ916" s="343"/>
      <c r="AK916" s="343"/>
      <c r="AL916" s="343"/>
      <c r="AM916" s="343"/>
      <c r="AN916" s="343"/>
      <c r="AO916" s="343"/>
      <c r="AP916" s="343"/>
      <c r="AQ916" s="343"/>
      <c r="AR916" s="343"/>
      <c r="AS916" s="343"/>
      <c r="AT916" s="343"/>
      <c r="AU916" s="343"/>
      <c r="AV916" s="343"/>
      <c r="AW916" s="343"/>
      <c r="AX916" s="343"/>
      <c r="AY916" s="343"/>
      <c r="AZ916" s="343"/>
      <c r="BA916" s="343"/>
      <c r="BB916" s="343"/>
      <c r="BC916" s="343"/>
      <c r="BD916" s="343"/>
      <c r="BE916" s="475"/>
      <c r="BF916" s="475"/>
      <c r="BG916" s="475"/>
      <c r="BH916" s="475"/>
      <c r="BI916" s="475"/>
      <c r="BJ916" s="475"/>
      <c r="BK916" s="475"/>
      <c r="BL916" s="475"/>
      <c r="BM916" s="475"/>
      <c r="BN916" s="475"/>
      <c r="BO916" s="475"/>
      <c r="BP916" s="306"/>
      <c r="BQ916" s="496"/>
      <c r="BR916" s="496"/>
      <c r="BS916" s="496"/>
      <c r="BT916" s="496"/>
      <c r="BU916" s="496"/>
      <c r="BV916" s="496"/>
    </row>
    <row r="917" spans="1:74" s="52" customFormat="1" ht="12.75">
      <c r="A917" s="64">
        <v>2996.2204340404778</v>
      </c>
      <c r="B917" s="46" t="s">
        <v>320</v>
      </c>
      <c r="C917" s="47" t="s">
        <v>328</v>
      </c>
      <c r="D917" s="48">
        <v>60.00008671460057</v>
      </c>
      <c r="E917" s="49">
        <v>39.272069999999999</v>
      </c>
      <c r="F917" s="49">
        <v>5.5399999999999998E-2</v>
      </c>
      <c r="G917" s="49">
        <v>15.865180000000001</v>
      </c>
      <c r="H917" s="49">
        <v>0.33639999999999998</v>
      </c>
      <c r="I917" s="49">
        <v>0.22339999999999999</v>
      </c>
      <c r="J917" s="49">
        <v>44.667760000000001</v>
      </c>
      <c r="K917" s="49">
        <v>0.25</v>
      </c>
      <c r="L917" s="49">
        <v>100.67021</v>
      </c>
      <c r="M917" s="47"/>
      <c r="N917" s="50">
        <v>0.98636307001645929</v>
      </c>
      <c r="O917" s="50">
        <v>1.1001152633509312E-3</v>
      </c>
      <c r="P917" s="50">
        <v>0.3332376078918351</v>
      </c>
      <c r="Q917" s="50">
        <v>6.7959924854000759E-3</v>
      </c>
      <c r="R917" s="50">
        <v>4.7524977341091854E-3</v>
      </c>
      <c r="S917" s="50">
        <v>1.6724599631544861</v>
      </c>
      <c r="T917" s="50">
        <v>6.7274529111985637E-3</v>
      </c>
      <c r="U917" s="50">
        <v>3.0114366994568389</v>
      </c>
      <c r="V917" s="51">
        <v>83.385450892379893</v>
      </c>
      <c r="X917" s="49">
        <v>0.26</v>
      </c>
      <c r="Y917" s="49">
        <v>34.1</v>
      </c>
      <c r="Z917" s="49">
        <v>0.56999999999999995</v>
      </c>
      <c r="AA917" s="49">
        <v>5.74</v>
      </c>
      <c r="AB917" s="49">
        <v>10.3</v>
      </c>
      <c r="AC917" s="49">
        <v>0.25</v>
      </c>
      <c r="AD917" s="49">
        <v>2.27</v>
      </c>
      <c r="AE917" s="312"/>
      <c r="AF917" s="465" t="s">
        <v>1749</v>
      </c>
      <c r="AG917" s="343">
        <v>30</v>
      </c>
      <c r="AH917" s="343">
        <v>15</v>
      </c>
      <c r="AI917" s="343"/>
      <c r="AJ917" s="343"/>
      <c r="AK917" s="343"/>
      <c r="AL917" s="343"/>
      <c r="AM917" s="343"/>
      <c r="AN917" s="343"/>
      <c r="AO917" s="343"/>
      <c r="AP917" s="343"/>
      <c r="AQ917" s="343"/>
      <c r="AR917" s="343"/>
      <c r="AS917" s="343"/>
      <c r="AT917" s="343"/>
      <c r="AU917" s="343"/>
      <c r="AV917" s="343"/>
      <c r="AW917" s="343"/>
      <c r="AX917" s="343"/>
      <c r="AY917" s="343"/>
      <c r="AZ917" s="343"/>
      <c r="BA917" s="343"/>
      <c r="BB917" s="343"/>
      <c r="BC917" s="343"/>
      <c r="BD917" s="343"/>
      <c r="BE917" s="475"/>
      <c r="BF917" s="475"/>
      <c r="BG917" s="475"/>
      <c r="BH917" s="475"/>
      <c r="BI917" s="475"/>
      <c r="BJ917" s="475"/>
      <c r="BK917" s="475"/>
      <c r="BL917" s="475"/>
      <c r="BM917" s="475"/>
      <c r="BN917" s="475"/>
      <c r="BO917" s="475"/>
      <c r="BP917" s="306"/>
      <c r="BQ917" s="496"/>
      <c r="BR917" s="496"/>
      <c r="BS917" s="496"/>
      <c r="BT917" s="496"/>
      <c r="BU917" s="496"/>
      <c r="BV917" s="496"/>
    </row>
    <row r="918" spans="1:74" s="52" customFormat="1" ht="12.75">
      <c r="A918" s="64">
        <v>2996.2204340404778</v>
      </c>
      <c r="B918" s="46" t="s">
        <v>320</v>
      </c>
      <c r="C918" s="47" t="s">
        <v>328</v>
      </c>
      <c r="D918" s="48">
        <v>66.00008671460057</v>
      </c>
      <c r="E918" s="49">
        <v>39.007469999999998</v>
      </c>
      <c r="F918" s="49">
        <v>5.8099999999999999E-2</v>
      </c>
      <c r="G918" s="49">
        <v>16.085660000000001</v>
      </c>
      <c r="H918" s="49">
        <v>0.32390000000000002</v>
      </c>
      <c r="I918" s="49">
        <v>0.21299999999999999</v>
      </c>
      <c r="J918" s="49">
        <v>44.607320000000001</v>
      </c>
      <c r="K918" s="49">
        <v>0.25380000000000003</v>
      </c>
      <c r="L918" s="49">
        <v>100.54925</v>
      </c>
      <c r="M918" s="47"/>
      <c r="N918" s="50">
        <v>0.98245201790587</v>
      </c>
      <c r="O918" s="50">
        <v>1.1569513929490561E-3</v>
      </c>
      <c r="P918" s="50">
        <v>0.33881173552376698</v>
      </c>
      <c r="Q918" s="50">
        <v>6.5617307560016398E-3</v>
      </c>
      <c r="R918" s="50">
        <v>4.5439015008807773E-3</v>
      </c>
      <c r="S918" s="50">
        <v>1.67485896829606</v>
      </c>
      <c r="T918" s="50">
        <v>6.8487739327036338E-3</v>
      </c>
      <c r="U918" s="50">
        <v>3.015234079308232</v>
      </c>
      <c r="V918" s="51">
        <v>83.174421970729426</v>
      </c>
      <c r="X918" s="49">
        <v>0.26</v>
      </c>
      <c r="Y918" s="49">
        <v>32.119999999999997</v>
      </c>
      <c r="Z918" s="49">
        <v>0.56999999999999995</v>
      </c>
      <c r="AA918" s="49">
        <v>5.89</v>
      </c>
      <c r="AB918" s="49">
        <v>10.32</v>
      </c>
      <c r="AC918" s="49">
        <v>0.25</v>
      </c>
      <c r="AD918" s="49">
        <v>2.25</v>
      </c>
      <c r="AE918" s="312"/>
      <c r="AF918" s="465" t="s">
        <v>1749</v>
      </c>
      <c r="AG918" s="343">
        <v>30</v>
      </c>
      <c r="AH918" s="343">
        <v>15</v>
      </c>
      <c r="AI918" s="343"/>
      <c r="AJ918" s="343"/>
      <c r="AK918" s="343"/>
      <c r="AL918" s="343"/>
      <c r="AM918" s="343"/>
      <c r="AN918" s="343"/>
      <c r="AO918" s="343"/>
      <c r="AP918" s="343"/>
      <c r="AQ918" s="343"/>
      <c r="AR918" s="343"/>
      <c r="AS918" s="343"/>
      <c r="AT918" s="343"/>
      <c r="AU918" s="343"/>
      <c r="AV918" s="343"/>
      <c r="AW918" s="343"/>
      <c r="AX918" s="343"/>
      <c r="AY918" s="343"/>
      <c r="AZ918" s="343"/>
      <c r="BA918" s="343"/>
      <c r="BB918" s="343"/>
      <c r="BC918" s="343"/>
      <c r="BD918" s="343"/>
      <c r="BE918" s="475"/>
      <c r="BF918" s="475"/>
      <c r="BG918" s="475"/>
      <c r="BH918" s="475"/>
      <c r="BI918" s="475"/>
      <c r="BJ918" s="475"/>
      <c r="BK918" s="475"/>
      <c r="BL918" s="475"/>
      <c r="BM918" s="475"/>
      <c r="BN918" s="475"/>
      <c r="BO918" s="475"/>
      <c r="BP918" s="306"/>
      <c r="BQ918" s="496"/>
      <c r="BR918" s="496"/>
      <c r="BS918" s="496"/>
      <c r="BT918" s="496"/>
      <c r="BU918" s="496"/>
      <c r="BV918" s="496"/>
    </row>
    <row r="919" spans="1:74" s="52" customFormat="1" ht="12.75">
      <c r="A919" s="64">
        <v>2996.2204340404778</v>
      </c>
      <c r="B919" s="46" t="s">
        <v>320</v>
      </c>
      <c r="C919" s="47" t="s">
        <v>328</v>
      </c>
      <c r="D919" s="48">
        <v>72.00008671460057</v>
      </c>
      <c r="E919" s="49">
        <v>39.221179999999997</v>
      </c>
      <c r="F919" s="49">
        <v>5.5599999999999997E-2</v>
      </c>
      <c r="G919" s="49">
        <v>16.145800000000001</v>
      </c>
      <c r="H919" s="49">
        <v>0.3468</v>
      </c>
      <c r="I919" s="49">
        <v>0.2361</v>
      </c>
      <c r="J919" s="49">
        <v>44.405839999999998</v>
      </c>
      <c r="K919" s="49">
        <v>0.24779999999999999</v>
      </c>
      <c r="L919" s="49">
        <v>100.65911999999999</v>
      </c>
      <c r="M919" s="47"/>
      <c r="N919" s="50">
        <v>0.98657363933968634</v>
      </c>
      <c r="O919" s="50">
        <v>1.1057553727013402E-3</v>
      </c>
      <c r="P919" s="50">
        <v>0.33964436534943748</v>
      </c>
      <c r="Q919" s="50">
        <v>7.0166826181288439E-3</v>
      </c>
      <c r="R919" s="50">
        <v>5.0302616769310219E-3</v>
      </c>
      <c r="S919" s="50">
        <v>1.6651658166991468</v>
      </c>
      <c r="T919" s="50">
        <v>6.6783288588796235E-3</v>
      </c>
      <c r="U919" s="50">
        <v>3.0112148499149116</v>
      </c>
      <c r="V919" s="51">
        <v>83.05852751593784</v>
      </c>
      <c r="X919" s="49">
        <v>0.26</v>
      </c>
      <c r="Y919" s="49">
        <v>34.950000000000003</v>
      </c>
      <c r="Z919" s="49">
        <v>0.56999999999999995</v>
      </c>
      <c r="AA919" s="49">
        <v>5.51</v>
      </c>
      <c r="AB919" s="49">
        <v>9.39</v>
      </c>
      <c r="AC919" s="49">
        <v>0.25</v>
      </c>
      <c r="AD919" s="49">
        <v>2.2999999999999998</v>
      </c>
      <c r="AE919" s="312"/>
      <c r="AF919" s="465" t="s">
        <v>1749</v>
      </c>
      <c r="AG919" s="343">
        <v>30</v>
      </c>
      <c r="AH919" s="343">
        <v>15</v>
      </c>
      <c r="AI919" s="343"/>
      <c r="AJ919" s="343"/>
      <c r="AK919" s="343"/>
      <c r="AL919" s="343"/>
      <c r="AM919" s="343"/>
      <c r="AN919" s="343"/>
      <c r="AO919" s="343"/>
      <c r="AP919" s="343"/>
      <c r="AQ919" s="343"/>
      <c r="AR919" s="343"/>
      <c r="AS919" s="343"/>
      <c r="AT919" s="343"/>
      <c r="AU919" s="343"/>
      <c r="AV919" s="343"/>
      <c r="AW919" s="343"/>
      <c r="AX919" s="343"/>
      <c r="AY919" s="343"/>
      <c r="AZ919" s="343"/>
      <c r="BA919" s="343"/>
      <c r="BB919" s="343"/>
      <c r="BC919" s="343"/>
      <c r="BD919" s="343"/>
      <c r="BE919" s="475"/>
      <c r="BF919" s="475"/>
      <c r="BG919" s="475"/>
      <c r="BH919" s="475"/>
      <c r="BI919" s="475"/>
      <c r="BJ919" s="475"/>
      <c r="BK919" s="475"/>
      <c r="BL919" s="475"/>
      <c r="BM919" s="475"/>
      <c r="BN919" s="475"/>
      <c r="BO919" s="475"/>
      <c r="BP919" s="306"/>
      <c r="BQ919" s="496"/>
      <c r="BR919" s="496"/>
      <c r="BS919" s="496"/>
      <c r="BT919" s="496"/>
      <c r="BU919" s="496"/>
      <c r="BV919" s="496"/>
    </row>
    <row r="920" spans="1:74" s="52" customFormat="1" ht="12.75">
      <c r="A920" s="64">
        <v>2996.2204340404778</v>
      </c>
      <c r="B920" s="46" t="s">
        <v>320</v>
      </c>
      <c r="C920" s="47" t="s">
        <v>328</v>
      </c>
      <c r="D920" s="48">
        <v>78.00008671460057</v>
      </c>
      <c r="E920" s="49">
        <v>39.251710000000003</v>
      </c>
      <c r="F920" s="49">
        <v>5.3900000000000003E-2</v>
      </c>
      <c r="G920" s="49">
        <v>16.316179999999999</v>
      </c>
      <c r="H920" s="49">
        <v>0.34660000000000002</v>
      </c>
      <c r="I920" s="49">
        <v>0.2145</v>
      </c>
      <c r="J920" s="49">
        <v>44.456209999999999</v>
      </c>
      <c r="K920" s="49">
        <v>0.2477</v>
      </c>
      <c r="L920" s="49">
        <v>100.88680000000001</v>
      </c>
      <c r="M920" s="47"/>
      <c r="N920" s="50">
        <v>0.98575441093973237</v>
      </c>
      <c r="O920" s="50">
        <v>1.0702231175766066E-3</v>
      </c>
      <c r="P920" s="50">
        <v>0.34267674214145283</v>
      </c>
      <c r="Q920" s="50">
        <v>7.0013630515401168E-3</v>
      </c>
      <c r="R920" s="50">
        <v>4.5627133288765323E-3</v>
      </c>
      <c r="S920" s="50">
        <v>1.6643747877299022</v>
      </c>
      <c r="T920" s="50">
        <v>6.6649025160339468E-3</v>
      </c>
      <c r="U920" s="50">
        <v>3.0121051428251153</v>
      </c>
      <c r="V920" s="51">
        <v>82.926360532287021</v>
      </c>
      <c r="X920" s="49">
        <v>0.26</v>
      </c>
      <c r="Y920" s="49">
        <v>34.36</v>
      </c>
      <c r="Z920" s="49">
        <v>0.56000000000000005</v>
      </c>
      <c r="AA920" s="49">
        <v>5.53</v>
      </c>
      <c r="AB920" s="49">
        <v>10.38</v>
      </c>
      <c r="AC920" s="49">
        <v>0.25</v>
      </c>
      <c r="AD920" s="49">
        <v>2.29</v>
      </c>
      <c r="AE920" s="312"/>
      <c r="AF920" s="465" t="s">
        <v>1749</v>
      </c>
      <c r="AG920" s="343">
        <v>30</v>
      </c>
      <c r="AH920" s="343">
        <v>15</v>
      </c>
      <c r="AI920" s="343"/>
      <c r="AJ920" s="343"/>
      <c r="AK920" s="343"/>
      <c r="AL920" s="343"/>
      <c r="AM920" s="343"/>
      <c r="AN920" s="343"/>
      <c r="AO920" s="343"/>
      <c r="AP920" s="343"/>
      <c r="AQ920" s="343"/>
      <c r="AR920" s="343"/>
      <c r="AS920" s="343"/>
      <c r="AT920" s="343"/>
      <c r="AU920" s="343"/>
      <c r="AV920" s="343"/>
      <c r="AW920" s="343"/>
      <c r="AX920" s="343"/>
      <c r="AY920" s="343"/>
      <c r="AZ920" s="343"/>
      <c r="BA920" s="343"/>
      <c r="BB920" s="343"/>
      <c r="BC920" s="343"/>
      <c r="BD920" s="343"/>
      <c r="BE920" s="475"/>
      <c r="BF920" s="475"/>
      <c r="BG920" s="475"/>
      <c r="BH920" s="475"/>
      <c r="BI920" s="475"/>
      <c r="BJ920" s="475"/>
      <c r="BK920" s="475"/>
      <c r="BL920" s="475"/>
      <c r="BM920" s="475"/>
      <c r="BN920" s="475"/>
      <c r="BO920" s="475"/>
      <c r="BP920" s="306"/>
      <c r="BQ920" s="496"/>
      <c r="BR920" s="496"/>
      <c r="BS920" s="496"/>
      <c r="BT920" s="496"/>
      <c r="BU920" s="496"/>
      <c r="BV920" s="496"/>
    </row>
    <row r="921" spans="1:74" s="52" customFormat="1" ht="12.75">
      <c r="A921" s="64">
        <v>2996.2204340404778</v>
      </c>
      <c r="B921" s="46" t="s">
        <v>320</v>
      </c>
      <c r="C921" s="47" t="s">
        <v>328</v>
      </c>
      <c r="D921" s="48">
        <v>84.00008671460057</v>
      </c>
      <c r="E921" s="49">
        <v>39.200830000000003</v>
      </c>
      <c r="F921" s="49">
        <v>1.8599999999999998E-2</v>
      </c>
      <c r="G921" s="49">
        <v>16.3262</v>
      </c>
      <c r="H921" s="49">
        <v>0.36899999999999999</v>
      </c>
      <c r="I921" s="49">
        <v>0.2079</v>
      </c>
      <c r="J921" s="49">
        <v>44.556950000000001</v>
      </c>
      <c r="K921" s="49">
        <v>0.25719999999999998</v>
      </c>
      <c r="L921" s="49">
        <v>100.93668000000001</v>
      </c>
      <c r="M921" s="47"/>
      <c r="N921" s="50">
        <v>0.98450335142853396</v>
      </c>
      <c r="O921" s="50">
        <v>3.6932635149053748E-4</v>
      </c>
      <c r="P921" s="50">
        <v>0.34289649261596422</v>
      </c>
      <c r="Q921" s="50">
        <v>7.45404817074901E-3</v>
      </c>
      <c r="R921" s="50">
        <v>4.4224421947883421E-3</v>
      </c>
      <c r="S921" s="50">
        <v>1.6681916267502845</v>
      </c>
      <c r="T921" s="50">
        <v>6.920708356674448E-3</v>
      </c>
      <c r="U921" s="50">
        <v>3.0147579958684849</v>
      </c>
      <c r="V921" s="51">
        <v>82.949703232098017</v>
      </c>
      <c r="X921" s="49">
        <v>0.26</v>
      </c>
      <c r="Y921" s="49">
        <v>100.1</v>
      </c>
      <c r="Z921" s="49">
        <v>0.56000000000000005</v>
      </c>
      <c r="AA921" s="49">
        <v>5.15</v>
      </c>
      <c r="AB921" s="49">
        <v>10.47</v>
      </c>
      <c r="AC921" s="49">
        <v>0.25</v>
      </c>
      <c r="AD921" s="49">
        <v>2.2200000000000002</v>
      </c>
      <c r="AE921" s="312"/>
      <c r="AF921" s="465" t="s">
        <v>1749</v>
      </c>
      <c r="AG921" s="343">
        <v>30</v>
      </c>
      <c r="AH921" s="343">
        <v>15</v>
      </c>
      <c r="AI921" s="343"/>
      <c r="AJ921" s="343"/>
      <c r="AK921" s="343"/>
      <c r="AL921" s="343"/>
      <c r="AM921" s="343"/>
      <c r="AN921" s="343"/>
      <c r="AO921" s="343"/>
      <c r="AP921" s="343"/>
      <c r="AQ921" s="343"/>
      <c r="AR921" s="343"/>
      <c r="AS921" s="343"/>
      <c r="AT921" s="343"/>
      <c r="AU921" s="343"/>
      <c r="AV921" s="343"/>
      <c r="AW921" s="343"/>
      <c r="AX921" s="343"/>
      <c r="AY921" s="343"/>
      <c r="AZ921" s="343"/>
      <c r="BA921" s="343"/>
      <c r="BB921" s="343"/>
      <c r="BC921" s="343"/>
      <c r="BD921" s="343"/>
      <c r="BE921" s="475"/>
      <c r="BF921" s="475"/>
      <c r="BG921" s="475"/>
      <c r="BH921" s="475"/>
      <c r="BI921" s="475"/>
      <c r="BJ921" s="475"/>
      <c r="BK921" s="475"/>
      <c r="BL921" s="475"/>
      <c r="BM921" s="475"/>
      <c r="BN921" s="475"/>
      <c r="BO921" s="475"/>
      <c r="BP921" s="306"/>
      <c r="BQ921" s="496"/>
      <c r="BR921" s="496"/>
      <c r="BS921" s="496"/>
      <c r="BT921" s="496"/>
      <c r="BU921" s="496"/>
      <c r="BV921" s="496"/>
    </row>
    <row r="922" spans="1:74" s="52" customFormat="1" ht="12.75">
      <c r="A922" s="64">
        <v>2996.2204340404778</v>
      </c>
      <c r="B922" s="46" t="s">
        <v>320</v>
      </c>
      <c r="C922" s="47" t="s">
        <v>328</v>
      </c>
      <c r="D922" s="48">
        <v>90.00008671460057</v>
      </c>
      <c r="E922" s="49">
        <v>39.037999999999997</v>
      </c>
      <c r="F922" s="49">
        <v>4.2799999999999998E-2</v>
      </c>
      <c r="G922" s="49">
        <v>16.105709999999998</v>
      </c>
      <c r="H922" s="49">
        <v>0.3236</v>
      </c>
      <c r="I922" s="49">
        <v>0.2084</v>
      </c>
      <c r="J922" s="49">
        <v>44.345390000000002</v>
      </c>
      <c r="K922" s="49">
        <v>0.25019999999999998</v>
      </c>
      <c r="L922" s="49">
        <v>100.3141</v>
      </c>
      <c r="M922" s="47"/>
      <c r="N922" s="50">
        <v>0.98543567055104087</v>
      </c>
      <c r="O922" s="50">
        <v>8.5420066079012363E-4</v>
      </c>
      <c r="P922" s="50">
        <v>0.33999817655902603</v>
      </c>
      <c r="Q922" s="50">
        <v>6.5704198866665718E-3</v>
      </c>
      <c r="R922" s="50">
        <v>4.4557844426922266E-3</v>
      </c>
      <c r="S922" s="50">
        <v>1.6687748397050173</v>
      </c>
      <c r="T922" s="50">
        <v>6.7668363221461804E-3</v>
      </c>
      <c r="U922" s="50">
        <v>3.012855928127379</v>
      </c>
      <c r="V922" s="51">
        <v>83.074335735982686</v>
      </c>
      <c r="X922" s="49">
        <v>0.26</v>
      </c>
      <c r="Y922" s="49">
        <v>44.55</v>
      </c>
      <c r="Z922" s="49">
        <v>0.56999999999999995</v>
      </c>
      <c r="AA922" s="49">
        <v>5.81</v>
      </c>
      <c r="AB922" s="49">
        <v>10.81</v>
      </c>
      <c r="AC922" s="49">
        <v>0.25</v>
      </c>
      <c r="AD922" s="49">
        <v>2.25</v>
      </c>
      <c r="AE922" s="312"/>
      <c r="AF922" s="465" t="s">
        <v>1749</v>
      </c>
      <c r="AG922" s="343">
        <v>30</v>
      </c>
      <c r="AH922" s="343">
        <v>15</v>
      </c>
      <c r="AI922" s="343"/>
      <c r="AJ922" s="343"/>
      <c r="AK922" s="343"/>
      <c r="AL922" s="343"/>
      <c r="AM922" s="343"/>
      <c r="AN922" s="343"/>
      <c r="AO922" s="343"/>
      <c r="AP922" s="343"/>
      <c r="AQ922" s="343"/>
      <c r="AR922" s="343"/>
      <c r="AS922" s="343"/>
      <c r="AT922" s="343"/>
      <c r="AU922" s="343"/>
      <c r="AV922" s="343"/>
      <c r="AW922" s="343"/>
      <c r="AX922" s="343"/>
      <c r="AY922" s="343"/>
      <c r="AZ922" s="343"/>
      <c r="BA922" s="343"/>
      <c r="BB922" s="343"/>
      <c r="BC922" s="343"/>
      <c r="BD922" s="343"/>
      <c r="BE922" s="475"/>
      <c r="BF922" s="475"/>
      <c r="BG922" s="475"/>
      <c r="BH922" s="475"/>
      <c r="BI922" s="475"/>
      <c r="BJ922" s="475"/>
      <c r="BK922" s="475"/>
      <c r="BL922" s="475"/>
      <c r="BM922" s="475"/>
      <c r="BN922" s="475"/>
      <c r="BO922" s="475"/>
      <c r="BP922" s="306"/>
      <c r="BQ922" s="496"/>
      <c r="BR922" s="496"/>
      <c r="BS922" s="496"/>
      <c r="BT922" s="496"/>
      <c r="BU922" s="496"/>
      <c r="BV922" s="496"/>
    </row>
    <row r="923" spans="1:74" s="52" customFormat="1" ht="12.75">
      <c r="A923" s="64">
        <v>2996.2204340404778</v>
      </c>
      <c r="B923" s="46" t="s">
        <v>320</v>
      </c>
      <c r="C923" s="47" t="s">
        <v>328</v>
      </c>
      <c r="D923" s="48">
        <v>96.00008671460057</v>
      </c>
      <c r="E923" s="49">
        <v>39.139769999999999</v>
      </c>
      <c r="F923" s="49">
        <v>6.0299999999999999E-2</v>
      </c>
      <c r="G923" s="49">
        <v>16.17587</v>
      </c>
      <c r="H923" s="49">
        <v>0.34370000000000001</v>
      </c>
      <c r="I923" s="49">
        <v>0.2122</v>
      </c>
      <c r="J923" s="49">
        <v>44.254730000000002</v>
      </c>
      <c r="K923" s="49">
        <v>0.26150000000000001</v>
      </c>
      <c r="L923" s="49">
        <v>100.44807</v>
      </c>
      <c r="M923" s="47"/>
      <c r="N923" s="50">
        <v>0.98675882179645025</v>
      </c>
      <c r="O923" s="50">
        <v>1.2019474369633152E-3</v>
      </c>
      <c r="P923" s="50">
        <v>0.34104869376178493</v>
      </c>
      <c r="Q923" s="50">
        <v>6.9697335099663501E-3</v>
      </c>
      <c r="R923" s="50">
        <v>4.5313109678144156E-3</v>
      </c>
      <c r="S923" s="50">
        <v>1.6632632410563379</v>
      </c>
      <c r="T923" s="50">
        <v>7.0635348003059038E-3</v>
      </c>
      <c r="U923" s="50">
        <v>3.0108372833296233</v>
      </c>
      <c r="V923" s="51">
        <v>82.984250712814685</v>
      </c>
      <c r="X923" s="49">
        <v>0.26</v>
      </c>
      <c r="Y923" s="49">
        <v>32.36</v>
      </c>
      <c r="Z923" s="49">
        <v>0.56999999999999995</v>
      </c>
      <c r="AA923" s="49">
        <v>5.6</v>
      </c>
      <c r="AB923" s="49">
        <v>10.55</v>
      </c>
      <c r="AC923" s="49">
        <v>0.25</v>
      </c>
      <c r="AD923" s="49">
        <v>2.1800000000000002</v>
      </c>
      <c r="AE923" s="312"/>
      <c r="AF923" s="465" t="s">
        <v>1749</v>
      </c>
      <c r="AG923" s="343">
        <v>30</v>
      </c>
      <c r="AH923" s="343">
        <v>15</v>
      </c>
      <c r="AI923" s="343"/>
      <c r="AJ923" s="343"/>
      <c r="AK923" s="343"/>
      <c r="AL923" s="343"/>
      <c r="AM923" s="343"/>
      <c r="AN923" s="343"/>
      <c r="AO923" s="343"/>
      <c r="AP923" s="343"/>
      <c r="AQ923" s="343"/>
      <c r="AR923" s="343"/>
      <c r="AS923" s="343"/>
      <c r="AT923" s="343"/>
      <c r="AU923" s="343"/>
      <c r="AV923" s="343"/>
      <c r="AW923" s="343"/>
      <c r="AX923" s="343"/>
      <c r="AY923" s="343"/>
      <c r="AZ923" s="343"/>
      <c r="BA923" s="343"/>
      <c r="BB923" s="343"/>
      <c r="BC923" s="343"/>
      <c r="BD923" s="343"/>
      <c r="BE923" s="475"/>
      <c r="BF923" s="475"/>
      <c r="BG923" s="475"/>
      <c r="BH923" s="475"/>
      <c r="BI923" s="475"/>
      <c r="BJ923" s="475"/>
      <c r="BK923" s="475"/>
      <c r="BL923" s="475"/>
      <c r="BM923" s="475"/>
      <c r="BN923" s="475"/>
      <c r="BO923" s="475"/>
      <c r="BP923" s="306"/>
      <c r="BQ923" s="496"/>
      <c r="BR923" s="496"/>
      <c r="BS923" s="496"/>
      <c r="BT923" s="496"/>
      <c r="BU923" s="496"/>
      <c r="BV923" s="496"/>
    </row>
    <row r="924" spans="1:74" s="52" customFormat="1" ht="12.75">
      <c r="A924" s="64">
        <v>2996.2204340404778</v>
      </c>
      <c r="B924" s="46" t="s">
        <v>320</v>
      </c>
      <c r="C924" s="47" t="s">
        <v>328</v>
      </c>
      <c r="D924" s="48">
        <v>102.00008671460057</v>
      </c>
      <c r="E924" s="49">
        <v>39.099060000000001</v>
      </c>
      <c r="F924" s="49">
        <v>5.45E-2</v>
      </c>
      <c r="G924" s="49">
        <v>16.185890000000001</v>
      </c>
      <c r="H924" s="49">
        <v>0.309</v>
      </c>
      <c r="I924" s="49">
        <v>0.19620000000000001</v>
      </c>
      <c r="J924" s="49">
        <v>44.274880000000003</v>
      </c>
      <c r="K924" s="49">
        <v>0.25290000000000001</v>
      </c>
      <c r="L924" s="49">
        <v>100.37242999999999</v>
      </c>
      <c r="M924" s="47"/>
      <c r="N924" s="50">
        <v>0.98640041105950482</v>
      </c>
      <c r="O924" s="50">
        <v>1.0870733412259438E-3</v>
      </c>
      <c r="P924" s="50">
        <v>0.34149119217493806</v>
      </c>
      <c r="Q924" s="50">
        <v>6.2703141487974604E-3</v>
      </c>
      <c r="R924" s="50">
        <v>4.1924864766072481E-3</v>
      </c>
      <c r="S924" s="50">
        <v>1.6651481011965956</v>
      </c>
      <c r="T924" s="50">
        <v>6.8358638603738383E-3</v>
      </c>
      <c r="U924" s="50">
        <v>3.0114254422580431</v>
      </c>
      <c r="V924" s="51">
        <v>82.981934356464819</v>
      </c>
      <c r="X924" s="49">
        <v>0.26</v>
      </c>
      <c r="Y924" s="49">
        <v>35.76</v>
      </c>
      <c r="Z924" s="49">
        <v>0.56999999999999995</v>
      </c>
      <c r="AA924" s="49">
        <v>6.12</v>
      </c>
      <c r="AB924" s="49">
        <v>11.18</v>
      </c>
      <c r="AC924" s="49">
        <v>0.25</v>
      </c>
      <c r="AD924" s="49">
        <v>2.25</v>
      </c>
      <c r="AE924" s="312"/>
      <c r="AF924" s="465" t="s">
        <v>1749</v>
      </c>
      <c r="AG924" s="343">
        <v>30</v>
      </c>
      <c r="AH924" s="343">
        <v>15</v>
      </c>
      <c r="AI924" s="343"/>
      <c r="AJ924" s="343"/>
      <c r="AK924" s="343"/>
      <c r="AL924" s="343"/>
      <c r="AM924" s="343"/>
      <c r="AN924" s="343"/>
      <c r="AO924" s="343"/>
      <c r="AP924" s="343"/>
      <c r="AQ924" s="343"/>
      <c r="AR924" s="343"/>
      <c r="AS924" s="343"/>
      <c r="AT924" s="343"/>
      <c r="AU924" s="343"/>
      <c r="AV924" s="343"/>
      <c r="AW924" s="343"/>
      <c r="AX924" s="343"/>
      <c r="AY924" s="343"/>
      <c r="AZ924" s="343"/>
      <c r="BA924" s="343"/>
      <c r="BB924" s="343"/>
      <c r="BC924" s="343"/>
      <c r="BD924" s="343"/>
      <c r="BE924" s="475"/>
      <c r="BF924" s="475"/>
      <c r="BG924" s="475"/>
      <c r="BH924" s="475"/>
      <c r="BI924" s="475"/>
      <c r="BJ924" s="475"/>
      <c r="BK924" s="475"/>
      <c r="BL924" s="475"/>
      <c r="BM924" s="475"/>
      <c r="BN924" s="475"/>
      <c r="BO924" s="475"/>
      <c r="BP924" s="306"/>
      <c r="BQ924" s="496"/>
      <c r="BR924" s="496"/>
      <c r="BS924" s="496"/>
      <c r="BT924" s="496"/>
      <c r="BU924" s="496"/>
      <c r="BV924" s="496"/>
    </row>
    <row r="925" spans="1:74" s="52" customFormat="1" ht="12.75">
      <c r="A925" s="64">
        <v>2996.2204340404778</v>
      </c>
      <c r="B925" s="46" t="s">
        <v>320</v>
      </c>
      <c r="C925" s="47" t="s">
        <v>328</v>
      </c>
      <c r="D925" s="48">
        <v>108.00008671460057</v>
      </c>
      <c r="E925" s="49">
        <v>39.353479999999998</v>
      </c>
      <c r="F925" s="49">
        <v>0.05</v>
      </c>
      <c r="G925" s="49">
        <v>16.256039999999999</v>
      </c>
      <c r="H925" s="49">
        <v>0.32990000000000003</v>
      </c>
      <c r="I925" s="49">
        <v>0.22559999999999999</v>
      </c>
      <c r="J925" s="49">
        <v>44.355469999999997</v>
      </c>
      <c r="K925" s="49">
        <v>0.24679999999999999</v>
      </c>
      <c r="L925" s="49">
        <v>100.81728999999999</v>
      </c>
      <c r="M925" s="47"/>
      <c r="N925" s="50">
        <v>0.98837960203324082</v>
      </c>
      <c r="O925" s="50">
        <v>9.9285551062071038E-4</v>
      </c>
      <c r="P925" s="50">
        <v>0.34143763097541074</v>
      </c>
      <c r="Q925" s="50">
        <v>6.6644887492068811E-3</v>
      </c>
      <c r="R925" s="50">
        <v>4.7991626139956617E-3</v>
      </c>
      <c r="S925" s="50">
        <v>1.6607197948532886</v>
      </c>
      <c r="T925" s="50">
        <v>6.6411522097541828E-3</v>
      </c>
      <c r="U925" s="50">
        <v>3.0096346869455175</v>
      </c>
      <c r="V925" s="51">
        <v>82.946514266524844</v>
      </c>
      <c r="X925" s="49">
        <v>0.26</v>
      </c>
      <c r="Y925" s="49">
        <v>37.26</v>
      </c>
      <c r="Z925" s="49">
        <v>0.56999999999999995</v>
      </c>
      <c r="AA925" s="49">
        <v>5.73</v>
      </c>
      <c r="AB925" s="49">
        <v>9.85</v>
      </c>
      <c r="AC925" s="49">
        <v>0.25</v>
      </c>
      <c r="AD925" s="49">
        <v>2.2799999999999998</v>
      </c>
      <c r="AE925" s="312"/>
      <c r="AF925" s="465" t="s">
        <v>1749</v>
      </c>
      <c r="AG925" s="343">
        <v>30</v>
      </c>
      <c r="AH925" s="343">
        <v>15</v>
      </c>
      <c r="AI925" s="343"/>
      <c r="AJ925" s="343"/>
      <c r="AK925" s="343"/>
      <c r="AL925" s="343"/>
      <c r="AM925" s="343"/>
      <c r="AN925" s="343"/>
      <c r="AO925" s="343"/>
      <c r="AP925" s="343"/>
      <c r="AQ925" s="343"/>
      <c r="AR925" s="343"/>
      <c r="AS925" s="343"/>
      <c r="AT925" s="343"/>
      <c r="AU925" s="343"/>
      <c r="AV925" s="343"/>
      <c r="AW925" s="343"/>
      <c r="AX925" s="343"/>
      <c r="AY925" s="343"/>
      <c r="AZ925" s="343"/>
      <c r="BA925" s="343"/>
      <c r="BB925" s="343"/>
      <c r="BC925" s="343"/>
      <c r="BD925" s="343"/>
      <c r="BE925" s="475"/>
      <c r="BF925" s="475"/>
      <c r="BG925" s="475"/>
      <c r="BH925" s="475"/>
      <c r="BI925" s="475"/>
      <c r="BJ925" s="475"/>
      <c r="BK925" s="475"/>
      <c r="BL925" s="475"/>
      <c r="BM925" s="475"/>
      <c r="BN925" s="475"/>
      <c r="BO925" s="475"/>
      <c r="BP925" s="306"/>
      <c r="BQ925" s="496"/>
      <c r="BR925" s="496"/>
      <c r="BS925" s="496"/>
      <c r="BT925" s="496"/>
      <c r="BU925" s="496"/>
      <c r="BV925" s="496"/>
    </row>
    <row r="926" spans="1:74" s="52" customFormat="1" ht="12.75">
      <c r="A926" s="64">
        <v>2996.2204340404778</v>
      </c>
      <c r="B926" s="46" t="s">
        <v>320</v>
      </c>
      <c r="C926" s="47" t="s">
        <v>328</v>
      </c>
      <c r="D926" s="48">
        <v>114.00008671460057</v>
      </c>
      <c r="E926" s="49">
        <v>38.956580000000002</v>
      </c>
      <c r="F926" s="49">
        <v>5.2900000000000003E-2</v>
      </c>
      <c r="G926" s="49">
        <v>16.13578</v>
      </c>
      <c r="H926" s="49">
        <v>0.29360000000000003</v>
      </c>
      <c r="I926" s="49">
        <v>0.19409999999999999</v>
      </c>
      <c r="J926" s="49">
        <v>44.415909999999997</v>
      </c>
      <c r="K926" s="49">
        <v>0.255</v>
      </c>
      <c r="L926" s="49">
        <v>100.30386999999999</v>
      </c>
      <c r="M926" s="47"/>
      <c r="N926" s="50">
        <v>0.98362686978614233</v>
      </c>
      <c r="O926" s="50">
        <v>1.0560406793757196E-3</v>
      </c>
      <c r="P926" s="50">
        <v>0.34071834589972971</v>
      </c>
      <c r="Q926" s="50">
        <v>5.9627898613749952E-3</v>
      </c>
      <c r="R926" s="50">
        <v>4.1510774395306631E-3</v>
      </c>
      <c r="S926" s="50">
        <v>1.6718475408264191</v>
      </c>
      <c r="T926" s="50">
        <v>6.8983843625337509E-3</v>
      </c>
      <c r="U926" s="50">
        <v>3.0142610488551065</v>
      </c>
      <c r="V926" s="51">
        <v>83.07045010814636</v>
      </c>
      <c r="X926" s="49">
        <v>0.26</v>
      </c>
      <c r="Y926" s="49">
        <v>36.130000000000003</v>
      </c>
      <c r="Z926" s="49">
        <v>0.56999999999999995</v>
      </c>
      <c r="AA926" s="49">
        <v>6.45</v>
      </c>
      <c r="AB926" s="49">
        <v>11.04</v>
      </c>
      <c r="AC926" s="49">
        <v>0.25</v>
      </c>
      <c r="AD926" s="49">
        <v>2.2400000000000002</v>
      </c>
      <c r="AE926" s="312"/>
      <c r="AF926" s="465" t="s">
        <v>1749</v>
      </c>
      <c r="AG926" s="343">
        <v>30</v>
      </c>
      <c r="AH926" s="343">
        <v>15</v>
      </c>
      <c r="AI926" s="343"/>
      <c r="AJ926" s="343"/>
      <c r="AK926" s="343"/>
      <c r="AL926" s="343"/>
      <c r="AM926" s="343"/>
      <c r="AN926" s="343"/>
      <c r="AO926" s="343"/>
      <c r="AP926" s="343"/>
      <c r="AQ926" s="343"/>
      <c r="AR926" s="343"/>
      <c r="AS926" s="343"/>
      <c r="AT926" s="343"/>
      <c r="AU926" s="343"/>
      <c r="AV926" s="343"/>
      <c r="AW926" s="343"/>
      <c r="AX926" s="343"/>
      <c r="AY926" s="343"/>
      <c r="AZ926" s="343"/>
      <c r="BA926" s="343"/>
      <c r="BB926" s="343"/>
      <c r="BC926" s="343"/>
      <c r="BD926" s="343"/>
      <c r="BE926" s="475"/>
      <c r="BF926" s="475"/>
      <c r="BG926" s="475"/>
      <c r="BH926" s="475"/>
      <c r="BI926" s="475"/>
      <c r="BJ926" s="475"/>
      <c r="BK926" s="475"/>
      <c r="BL926" s="475"/>
      <c r="BM926" s="475"/>
      <c r="BN926" s="475"/>
      <c r="BO926" s="475"/>
      <c r="BP926" s="306"/>
      <c r="BQ926" s="496"/>
      <c r="BR926" s="496"/>
      <c r="BS926" s="496"/>
      <c r="BT926" s="496"/>
      <c r="BU926" s="496"/>
      <c r="BV926" s="496"/>
    </row>
    <row r="927" spans="1:74" s="52" customFormat="1" ht="12.75">
      <c r="A927" s="64">
        <v>2996.2204340404778</v>
      </c>
      <c r="B927" s="46" t="s">
        <v>320</v>
      </c>
      <c r="C927" s="47" t="s">
        <v>328</v>
      </c>
      <c r="D927" s="48">
        <v>120.00008671460057</v>
      </c>
      <c r="E927" s="49">
        <v>39.119419999999998</v>
      </c>
      <c r="F927" s="49">
        <v>3.2399999999999998E-2</v>
      </c>
      <c r="G927" s="49">
        <v>16.185890000000001</v>
      </c>
      <c r="H927" s="49">
        <v>0.33289999999999997</v>
      </c>
      <c r="I927" s="49">
        <v>0.1928</v>
      </c>
      <c r="J927" s="49">
        <v>44.456209999999999</v>
      </c>
      <c r="K927" s="49">
        <v>0.25530000000000003</v>
      </c>
      <c r="L927" s="49">
        <v>100.57492000000001</v>
      </c>
      <c r="M927" s="47"/>
      <c r="N927" s="50">
        <v>0.98518954363739886</v>
      </c>
      <c r="O927" s="50">
        <v>6.4513085247578164E-4</v>
      </c>
      <c r="P927" s="50">
        <v>0.34089447713242893</v>
      </c>
      <c r="Q927" s="50">
        <v>6.7434955334232261E-3</v>
      </c>
      <c r="R927" s="50">
        <v>4.1126348885952993E-3</v>
      </c>
      <c r="S927" s="50">
        <v>1.6690462351832873</v>
      </c>
      <c r="T927" s="50">
        <v>6.888677430040316E-3</v>
      </c>
      <c r="U927" s="50">
        <v>3.0135201946576498</v>
      </c>
      <c r="V927" s="51">
        <v>83.039575493763024</v>
      </c>
      <c r="X927" s="49">
        <v>0.26</v>
      </c>
      <c r="Y927" s="49">
        <v>58.58</v>
      </c>
      <c r="Z927" s="49">
        <v>0.56999999999999995</v>
      </c>
      <c r="AA927" s="49">
        <v>5.71</v>
      </c>
      <c r="AB927" s="49">
        <v>11.39</v>
      </c>
      <c r="AC927" s="49">
        <v>0.25</v>
      </c>
      <c r="AD927" s="49">
        <v>2.23</v>
      </c>
      <c r="AE927" s="312"/>
      <c r="AF927" s="465" t="s">
        <v>1749</v>
      </c>
      <c r="AG927" s="343">
        <v>30</v>
      </c>
      <c r="AH927" s="343">
        <v>15</v>
      </c>
      <c r="AI927" s="343"/>
      <c r="AJ927" s="343"/>
      <c r="AK927" s="343"/>
      <c r="AL927" s="343"/>
      <c r="AM927" s="343"/>
      <c r="AN927" s="343"/>
      <c r="AO927" s="343"/>
      <c r="AP927" s="343"/>
      <c r="AQ927" s="343"/>
      <c r="AR927" s="343"/>
      <c r="AS927" s="343"/>
      <c r="AT927" s="343"/>
      <c r="AU927" s="343"/>
      <c r="AV927" s="343"/>
      <c r="AW927" s="343"/>
      <c r="AX927" s="343"/>
      <c r="AY927" s="343"/>
      <c r="AZ927" s="343"/>
      <c r="BA927" s="343"/>
      <c r="BB927" s="343"/>
      <c r="BC927" s="343"/>
      <c r="BD927" s="343"/>
      <c r="BE927" s="475"/>
      <c r="BF927" s="475"/>
      <c r="BG927" s="475"/>
      <c r="BH927" s="475"/>
      <c r="BI927" s="475"/>
      <c r="BJ927" s="475"/>
      <c r="BK927" s="475"/>
      <c r="BL927" s="475"/>
      <c r="BM927" s="475"/>
      <c r="BN927" s="475"/>
      <c r="BO927" s="475"/>
      <c r="BP927" s="306"/>
      <c r="BQ927" s="496"/>
      <c r="BR927" s="496"/>
      <c r="BS927" s="496"/>
      <c r="BT927" s="496"/>
      <c r="BU927" s="496"/>
      <c r="BV927" s="496"/>
    </row>
    <row r="928" spans="1:74" s="52" customFormat="1" ht="12.75">
      <c r="A928" s="64">
        <v>2996.2204340404778</v>
      </c>
      <c r="B928" s="46" t="s">
        <v>320</v>
      </c>
      <c r="C928" s="47" t="s">
        <v>328</v>
      </c>
      <c r="D928" s="48">
        <v>126.00008671460057</v>
      </c>
      <c r="E928" s="49">
        <v>39.139769999999999</v>
      </c>
      <c r="F928" s="49">
        <v>2.64E-2</v>
      </c>
      <c r="G928" s="49">
        <v>16.195910000000001</v>
      </c>
      <c r="H928" s="49">
        <v>0.3342</v>
      </c>
      <c r="I928" s="49">
        <v>0.19070000000000001</v>
      </c>
      <c r="J928" s="49">
        <v>44.456209999999999</v>
      </c>
      <c r="K928" s="49">
        <v>0.25019999999999998</v>
      </c>
      <c r="L928" s="49">
        <v>100.59339000000001</v>
      </c>
      <c r="M928" s="47"/>
      <c r="N928" s="50">
        <v>0.9855242650950351</v>
      </c>
      <c r="O928" s="50">
        <v>5.2556737039171394E-4</v>
      </c>
      <c r="P928" s="50">
        <v>0.34104399046875528</v>
      </c>
      <c r="Q928" s="50">
        <v>6.7686084287637048E-3</v>
      </c>
      <c r="R928" s="50">
        <v>4.067105937152822E-3</v>
      </c>
      <c r="S928" s="50">
        <v>1.6687452146737385</v>
      </c>
      <c r="T928" s="50">
        <v>6.7498481903443541E-3</v>
      </c>
      <c r="U928" s="50">
        <v>3.0134246001641816</v>
      </c>
      <c r="V928" s="51">
        <v>83.030857684173142</v>
      </c>
      <c r="X928" s="49">
        <v>0.26</v>
      </c>
      <c r="Y928" s="49">
        <v>71.66</v>
      </c>
      <c r="Z928" s="49">
        <v>0.56999999999999995</v>
      </c>
      <c r="AA928" s="49">
        <v>5.72</v>
      </c>
      <c r="AB928" s="49">
        <v>11.3</v>
      </c>
      <c r="AC928" s="49">
        <v>0.25</v>
      </c>
      <c r="AD928" s="49">
        <v>2.2599999999999998</v>
      </c>
      <c r="AE928" s="312"/>
      <c r="AF928" s="465" t="s">
        <v>1749</v>
      </c>
      <c r="AG928" s="343">
        <v>30</v>
      </c>
      <c r="AH928" s="343">
        <v>15</v>
      </c>
      <c r="AI928" s="343"/>
      <c r="AJ928" s="343"/>
      <c r="AK928" s="343"/>
      <c r="AL928" s="343"/>
      <c r="AM928" s="343"/>
      <c r="AN928" s="343"/>
      <c r="AO928" s="343"/>
      <c r="AP928" s="343"/>
      <c r="AQ928" s="343"/>
      <c r="AR928" s="343"/>
      <c r="AS928" s="343"/>
      <c r="AT928" s="343"/>
      <c r="AU928" s="343"/>
      <c r="AV928" s="343"/>
      <c r="AW928" s="343"/>
      <c r="AX928" s="343"/>
      <c r="AY928" s="343"/>
      <c r="AZ928" s="343"/>
      <c r="BA928" s="343"/>
      <c r="BB928" s="343"/>
      <c r="BC928" s="343"/>
      <c r="BD928" s="343"/>
      <c r="BE928" s="475"/>
      <c r="BF928" s="475"/>
      <c r="BG928" s="475"/>
      <c r="BH928" s="475"/>
      <c r="BI928" s="475"/>
      <c r="BJ928" s="475"/>
      <c r="BK928" s="475"/>
      <c r="BL928" s="475"/>
      <c r="BM928" s="475"/>
      <c r="BN928" s="475"/>
      <c r="BO928" s="475"/>
      <c r="BP928" s="306"/>
      <c r="BQ928" s="496"/>
      <c r="BR928" s="496"/>
      <c r="BS928" s="496"/>
      <c r="BT928" s="496"/>
      <c r="BU928" s="496"/>
      <c r="BV928" s="496"/>
    </row>
    <row r="929" spans="1:74" s="52" customFormat="1" ht="12.75">
      <c r="A929" s="64">
        <v>2996.2204340404778</v>
      </c>
      <c r="B929" s="46" t="s">
        <v>320</v>
      </c>
      <c r="C929" s="47" t="s">
        <v>328</v>
      </c>
      <c r="D929" s="48">
        <v>132.00008671460057</v>
      </c>
      <c r="E929" s="49">
        <v>39.251710000000003</v>
      </c>
      <c r="F929" s="49">
        <v>1.9599999999999999E-2</v>
      </c>
      <c r="G929" s="49">
        <v>16.286110000000001</v>
      </c>
      <c r="H929" s="49">
        <v>0.32840000000000003</v>
      </c>
      <c r="I929" s="49">
        <v>0.21829999999999999</v>
      </c>
      <c r="J929" s="49">
        <v>44.415909999999997</v>
      </c>
      <c r="K929" s="49">
        <v>0.25559999999999999</v>
      </c>
      <c r="L929" s="49">
        <v>100.77562999999999</v>
      </c>
      <c r="M929" s="47"/>
      <c r="N929" s="50">
        <v>0.98680479265830534</v>
      </c>
      <c r="O929" s="50">
        <v>3.8958672940989179E-4</v>
      </c>
      <c r="P929" s="50">
        <v>0.34240967414265239</v>
      </c>
      <c r="Q929" s="50">
        <v>6.6407894268270401E-3</v>
      </c>
      <c r="R929" s="50">
        <v>4.648492595236732E-3</v>
      </c>
      <c r="S929" s="50">
        <v>1.6646379009181833</v>
      </c>
      <c r="T929" s="50">
        <v>6.884797412259982E-3</v>
      </c>
      <c r="U929" s="50">
        <v>3.0124160338828752</v>
      </c>
      <c r="V929" s="51">
        <v>82.939633399956961</v>
      </c>
      <c r="X929" s="49">
        <v>0.26</v>
      </c>
      <c r="Y929" s="49">
        <v>94.46</v>
      </c>
      <c r="Z929" s="49">
        <v>0.56999999999999995</v>
      </c>
      <c r="AA929" s="49">
        <v>5.84</v>
      </c>
      <c r="AB929" s="49">
        <v>10.08</v>
      </c>
      <c r="AC929" s="49">
        <v>0.25</v>
      </c>
      <c r="AD929" s="49">
        <v>2.23</v>
      </c>
      <c r="AE929" s="312"/>
      <c r="AF929" s="465" t="s">
        <v>1749</v>
      </c>
      <c r="AG929" s="343">
        <v>30</v>
      </c>
      <c r="AH929" s="343">
        <v>15</v>
      </c>
      <c r="AI929" s="343"/>
      <c r="AJ929" s="343"/>
      <c r="AK929" s="343"/>
      <c r="AL929" s="343"/>
      <c r="AM929" s="343"/>
      <c r="AN929" s="343"/>
      <c r="AO929" s="343"/>
      <c r="AP929" s="343"/>
      <c r="AQ929" s="343"/>
      <c r="AR929" s="343"/>
      <c r="AS929" s="343"/>
      <c r="AT929" s="343"/>
      <c r="AU929" s="343"/>
      <c r="AV929" s="343"/>
      <c r="AW929" s="343"/>
      <c r="AX929" s="343"/>
      <c r="AY929" s="343"/>
      <c r="AZ929" s="343"/>
      <c r="BA929" s="343"/>
      <c r="BB929" s="343"/>
      <c r="BC929" s="343"/>
      <c r="BD929" s="343"/>
      <c r="BE929" s="475"/>
      <c r="BF929" s="475"/>
      <c r="BG929" s="475"/>
      <c r="BH929" s="475"/>
      <c r="BI929" s="475"/>
      <c r="BJ929" s="475"/>
      <c r="BK929" s="475"/>
      <c r="BL929" s="475"/>
      <c r="BM929" s="475"/>
      <c r="BN929" s="475"/>
      <c r="BO929" s="475"/>
      <c r="BP929" s="306"/>
      <c r="BQ929" s="496"/>
      <c r="BR929" s="496"/>
      <c r="BS929" s="496"/>
      <c r="BT929" s="496"/>
      <c r="BU929" s="496"/>
      <c r="BV929" s="496"/>
    </row>
    <row r="930" spans="1:74" s="52" customFormat="1" ht="12.75">
      <c r="A930" s="64">
        <v>2996.2204340404778</v>
      </c>
      <c r="B930" s="46" t="s">
        <v>320</v>
      </c>
      <c r="C930" s="47" t="s">
        <v>328</v>
      </c>
      <c r="D930" s="48">
        <v>138.00008671460057</v>
      </c>
      <c r="E930" s="49">
        <v>39.017650000000003</v>
      </c>
      <c r="F930" s="49">
        <v>5.4100000000000002E-2</v>
      </c>
      <c r="G930" s="49">
        <v>16.105709999999998</v>
      </c>
      <c r="H930" s="49">
        <v>0.31709999999999999</v>
      </c>
      <c r="I930" s="49">
        <v>0.21179999999999999</v>
      </c>
      <c r="J930" s="49">
        <v>44.446129999999997</v>
      </c>
      <c r="K930" s="49">
        <v>0.24990000000000001</v>
      </c>
      <c r="L930" s="49">
        <v>100.40239</v>
      </c>
      <c r="M930" s="47"/>
      <c r="N930" s="50">
        <v>0.98409219728418029</v>
      </c>
      <c r="O930" s="50">
        <v>1.0788159527979229E-3</v>
      </c>
      <c r="P930" s="50">
        <v>0.33971173439662306</v>
      </c>
      <c r="Q930" s="50">
        <v>6.4330187041194125E-3</v>
      </c>
      <c r="R930" s="50">
        <v>4.5246644222326077E-3</v>
      </c>
      <c r="S930" s="50">
        <v>1.6711567115392769</v>
      </c>
      <c r="T930" s="50">
        <v>6.7530285109937919E-3</v>
      </c>
      <c r="U930" s="50">
        <v>3.0137501708102241</v>
      </c>
      <c r="V930" s="51">
        <v>83.1062178590945</v>
      </c>
      <c r="X930" s="49">
        <v>0.26</v>
      </c>
      <c r="Y930" s="49">
        <v>34.549999999999997</v>
      </c>
      <c r="Z930" s="49">
        <v>0.56999999999999995</v>
      </c>
      <c r="AA930" s="49">
        <v>6.09</v>
      </c>
      <c r="AB930" s="49">
        <v>10.61</v>
      </c>
      <c r="AC930" s="49">
        <v>0.25</v>
      </c>
      <c r="AD930" s="49">
        <v>2.27</v>
      </c>
      <c r="AE930" s="312"/>
      <c r="AF930" s="465" t="s">
        <v>1749</v>
      </c>
      <c r="AG930" s="343">
        <v>30</v>
      </c>
      <c r="AH930" s="343">
        <v>15</v>
      </c>
      <c r="AI930" s="343"/>
      <c r="AJ930" s="343"/>
      <c r="AK930" s="343"/>
      <c r="AL930" s="343"/>
      <c r="AM930" s="343"/>
      <c r="AN930" s="343"/>
      <c r="AO930" s="343"/>
      <c r="AP930" s="343"/>
      <c r="AQ930" s="343"/>
      <c r="AR930" s="343"/>
      <c r="AS930" s="343"/>
      <c r="AT930" s="343"/>
      <c r="AU930" s="343"/>
      <c r="AV930" s="343"/>
      <c r="AW930" s="343"/>
      <c r="AX930" s="343"/>
      <c r="AY930" s="343"/>
      <c r="AZ930" s="343"/>
      <c r="BA930" s="343"/>
      <c r="BB930" s="343"/>
      <c r="BC930" s="343"/>
      <c r="BD930" s="343"/>
      <c r="BE930" s="475"/>
      <c r="BF930" s="475"/>
      <c r="BG930" s="475"/>
      <c r="BH930" s="475"/>
      <c r="BI930" s="475"/>
      <c r="BJ930" s="475"/>
      <c r="BK930" s="475"/>
      <c r="BL930" s="475"/>
      <c r="BM930" s="475"/>
      <c r="BN930" s="475"/>
      <c r="BO930" s="475"/>
      <c r="BP930" s="306"/>
      <c r="BQ930" s="496"/>
      <c r="BR930" s="496"/>
      <c r="BS930" s="496"/>
      <c r="BT930" s="496"/>
      <c r="BU930" s="496"/>
      <c r="BV930" s="496"/>
    </row>
    <row r="931" spans="1:74" s="52" customFormat="1" ht="12.75">
      <c r="A931" s="64">
        <v>2996.2204340404778</v>
      </c>
      <c r="B931" s="46" t="s">
        <v>320</v>
      </c>
      <c r="C931" s="47" t="s">
        <v>328</v>
      </c>
      <c r="D931" s="48">
        <v>144.00008671460057</v>
      </c>
      <c r="E931" s="49">
        <v>39.272069999999999</v>
      </c>
      <c r="F931" s="49">
        <v>5.3999999999999999E-2</v>
      </c>
      <c r="G931" s="49">
        <v>16.145800000000001</v>
      </c>
      <c r="H931" s="49">
        <v>0.33389999999999997</v>
      </c>
      <c r="I931" s="49">
        <v>0.21340000000000001</v>
      </c>
      <c r="J931" s="49">
        <v>44.174140000000001</v>
      </c>
      <c r="K931" s="49">
        <v>0.24990000000000001</v>
      </c>
      <c r="L931" s="49">
        <v>100.44320999999999</v>
      </c>
      <c r="M931" s="47"/>
      <c r="N931" s="50">
        <v>0.98956364618724835</v>
      </c>
      <c r="O931" s="50">
        <v>1.0757939902513894E-3</v>
      </c>
      <c r="P931" s="50">
        <v>0.34023226900909409</v>
      </c>
      <c r="Q931" s="50">
        <v>6.7673751202002724E-3</v>
      </c>
      <c r="R931" s="50">
        <v>4.5544935698520646E-3</v>
      </c>
      <c r="S931" s="50">
        <v>1.6593446053456975</v>
      </c>
      <c r="T931" s="50">
        <v>6.7465826099051759E-3</v>
      </c>
      <c r="U931" s="50">
        <v>3.0082847658322489</v>
      </c>
      <c r="V931" s="51">
        <v>82.984786763005673</v>
      </c>
      <c r="X931" s="49">
        <v>0.26</v>
      </c>
      <c r="Y931" s="49">
        <v>35.369999999999997</v>
      </c>
      <c r="Z931" s="49">
        <v>0.56999999999999995</v>
      </c>
      <c r="AA931" s="49">
        <v>5.71</v>
      </c>
      <c r="AB931" s="49">
        <v>10.5</v>
      </c>
      <c r="AC931" s="49">
        <v>0.25</v>
      </c>
      <c r="AD931" s="49">
        <v>2.2799999999999998</v>
      </c>
      <c r="AE931" s="312"/>
      <c r="AF931" s="465" t="s">
        <v>1749</v>
      </c>
      <c r="AG931" s="343">
        <v>30</v>
      </c>
      <c r="AH931" s="343">
        <v>15</v>
      </c>
      <c r="AI931" s="343"/>
      <c r="AJ931" s="343"/>
      <c r="AK931" s="343"/>
      <c r="AL931" s="343"/>
      <c r="AM931" s="343"/>
      <c r="AN931" s="343"/>
      <c r="AO931" s="343"/>
      <c r="AP931" s="343"/>
      <c r="AQ931" s="343"/>
      <c r="AR931" s="343"/>
      <c r="AS931" s="343"/>
      <c r="AT931" s="343"/>
      <c r="AU931" s="343"/>
      <c r="AV931" s="343"/>
      <c r="AW931" s="343"/>
      <c r="AX931" s="343"/>
      <c r="AY931" s="343"/>
      <c r="AZ931" s="343"/>
      <c r="BA931" s="343"/>
      <c r="BB931" s="343"/>
      <c r="BC931" s="343"/>
      <c r="BD931" s="343"/>
      <c r="BE931" s="475"/>
      <c r="BF931" s="475"/>
      <c r="BG931" s="475"/>
      <c r="BH931" s="475"/>
      <c r="BI931" s="475"/>
      <c r="BJ931" s="475"/>
      <c r="BK931" s="475"/>
      <c r="BL931" s="475"/>
      <c r="BM931" s="475"/>
      <c r="BN931" s="475"/>
      <c r="BO931" s="475"/>
      <c r="BP931" s="306"/>
      <c r="BQ931" s="496"/>
      <c r="BR931" s="496"/>
      <c r="BS931" s="496"/>
      <c r="BT931" s="496"/>
      <c r="BU931" s="496"/>
      <c r="BV931" s="496"/>
    </row>
    <row r="932" spans="1:74" s="52" customFormat="1" ht="12.75">
      <c r="A932" s="64">
        <v>2996.2204340404778</v>
      </c>
      <c r="B932" s="46" t="s">
        <v>320</v>
      </c>
      <c r="C932" s="47" t="s">
        <v>328</v>
      </c>
      <c r="D932" s="48">
        <v>150.00008671460057</v>
      </c>
      <c r="E932" s="49">
        <v>39.05836</v>
      </c>
      <c r="F932" s="49">
        <v>7.1199999999999999E-2</v>
      </c>
      <c r="G932" s="49">
        <v>16.13578</v>
      </c>
      <c r="H932" s="49">
        <v>0.34989999999999999</v>
      </c>
      <c r="I932" s="49">
        <v>0.23580000000000001</v>
      </c>
      <c r="J932" s="49">
        <v>44.365540000000003</v>
      </c>
      <c r="K932" s="49">
        <v>0.25209999999999999</v>
      </c>
      <c r="L932" s="49">
        <v>100.46867999999999</v>
      </c>
      <c r="M932" s="47"/>
      <c r="N932" s="50">
        <v>0.98464678322727572</v>
      </c>
      <c r="O932" s="50">
        <v>1.4191289874853964E-3</v>
      </c>
      <c r="P932" s="50">
        <v>0.34018285401448983</v>
      </c>
      <c r="Q932" s="50">
        <v>7.0950309995958779E-3</v>
      </c>
      <c r="R932" s="50">
        <v>5.0349597421822379E-3</v>
      </c>
      <c r="S932" s="50">
        <v>1.6673269882628396</v>
      </c>
      <c r="T932" s="50">
        <v>6.809213563884883E-3</v>
      </c>
      <c r="U932" s="50">
        <v>3.0125149587977536</v>
      </c>
      <c r="V932" s="51">
        <v>83.05448636662301</v>
      </c>
      <c r="X932" s="49">
        <v>0.26</v>
      </c>
      <c r="Y932" s="49">
        <v>27.13</v>
      </c>
      <c r="Z932" s="49">
        <v>0.56999999999999995</v>
      </c>
      <c r="AA932" s="49">
        <v>5.46</v>
      </c>
      <c r="AB932" s="49">
        <v>9.49</v>
      </c>
      <c r="AC932" s="49">
        <v>0.25</v>
      </c>
      <c r="AD932" s="49">
        <v>2.25</v>
      </c>
      <c r="AE932" s="312"/>
      <c r="AF932" s="465" t="s">
        <v>1749</v>
      </c>
      <c r="AG932" s="343">
        <v>30</v>
      </c>
      <c r="AH932" s="343">
        <v>15</v>
      </c>
      <c r="AI932" s="343"/>
      <c r="AJ932" s="343"/>
      <c r="AK932" s="343"/>
      <c r="AL932" s="343"/>
      <c r="AM932" s="343"/>
      <c r="AN932" s="343"/>
      <c r="AO932" s="343"/>
      <c r="AP932" s="343"/>
      <c r="AQ932" s="343"/>
      <c r="AR932" s="343"/>
      <c r="AS932" s="343"/>
      <c r="AT932" s="343"/>
      <c r="AU932" s="343"/>
      <c r="AV932" s="343"/>
      <c r="AW932" s="343"/>
      <c r="AX932" s="343"/>
      <c r="AY932" s="343"/>
      <c r="AZ932" s="343"/>
      <c r="BA932" s="343"/>
      <c r="BB932" s="343"/>
      <c r="BC932" s="343"/>
      <c r="BD932" s="343"/>
      <c r="BE932" s="475"/>
      <c r="BF932" s="475"/>
      <c r="BG932" s="475"/>
      <c r="BH932" s="475"/>
      <c r="BI932" s="475"/>
      <c r="BJ932" s="475"/>
      <c r="BK932" s="475"/>
      <c r="BL932" s="475"/>
      <c r="BM932" s="475"/>
      <c r="BN932" s="475"/>
      <c r="BO932" s="475"/>
      <c r="BP932" s="306"/>
      <c r="BQ932" s="496"/>
      <c r="BR932" s="496"/>
      <c r="BS932" s="496"/>
      <c r="BT932" s="496"/>
      <c r="BU932" s="496"/>
      <c r="BV932" s="496"/>
    </row>
    <row r="933" spans="1:74" s="52" customFormat="1" ht="12.75">
      <c r="A933" s="64">
        <v>2996.2204340404778</v>
      </c>
      <c r="B933" s="46" t="s">
        <v>320</v>
      </c>
      <c r="C933" s="47" t="s">
        <v>328</v>
      </c>
      <c r="D933" s="48">
        <v>156.00008671460057</v>
      </c>
      <c r="E933" s="49">
        <v>39.160119999999999</v>
      </c>
      <c r="F933" s="49">
        <v>2.35E-2</v>
      </c>
      <c r="G933" s="49">
        <v>16.005490000000002</v>
      </c>
      <c r="H933" s="49">
        <v>0.3538</v>
      </c>
      <c r="I933" s="49">
        <v>0.1966</v>
      </c>
      <c r="J933" s="49">
        <v>44.375619999999998</v>
      </c>
      <c r="K933" s="49">
        <v>0.25030000000000002</v>
      </c>
      <c r="L933" s="49">
        <v>100.36542999999999</v>
      </c>
      <c r="M933" s="47"/>
      <c r="N933" s="50">
        <v>0.98743333135187394</v>
      </c>
      <c r="O933" s="50">
        <v>4.6849725038780279E-4</v>
      </c>
      <c r="P933" s="50">
        <v>0.33751162614810243</v>
      </c>
      <c r="Q933" s="50">
        <v>7.175720098936301E-3</v>
      </c>
      <c r="R933" s="50">
        <v>4.198875732900135E-3</v>
      </c>
      <c r="S933" s="50">
        <v>1.6680795130219952</v>
      </c>
      <c r="T933" s="50">
        <v>6.7621105431549689E-3</v>
      </c>
      <c r="U933" s="50">
        <v>3.0116296741473509</v>
      </c>
      <c r="V933" s="51">
        <v>83.171464035897031</v>
      </c>
      <c r="X933" s="49">
        <v>0.26</v>
      </c>
      <c r="Y933" s="49">
        <v>80.37</v>
      </c>
      <c r="Z933" s="49">
        <v>0.56999999999999995</v>
      </c>
      <c r="AA933" s="49">
        <v>5.34</v>
      </c>
      <c r="AB933" s="49">
        <v>11.39</v>
      </c>
      <c r="AC933" s="49">
        <v>0.25</v>
      </c>
      <c r="AD933" s="49">
        <v>2.2599999999999998</v>
      </c>
      <c r="AE933" s="312"/>
      <c r="AF933" s="465" t="s">
        <v>1749</v>
      </c>
      <c r="AG933" s="343">
        <v>30</v>
      </c>
      <c r="AH933" s="343">
        <v>15</v>
      </c>
      <c r="AI933" s="343"/>
      <c r="AJ933" s="343"/>
      <c r="AK933" s="343"/>
      <c r="AL933" s="343"/>
      <c r="AM933" s="343"/>
      <c r="AN933" s="343"/>
      <c r="AO933" s="343"/>
      <c r="AP933" s="343"/>
      <c r="AQ933" s="343"/>
      <c r="AR933" s="343"/>
      <c r="AS933" s="343"/>
      <c r="AT933" s="343"/>
      <c r="AU933" s="343"/>
      <c r="AV933" s="343"/>
      <c r="AW933" s="343"/>
      <c r="AX933" s="343"/>
      <c r="AY933" s="343"/>
      <c r="AZ933" s="343"/>
      <c r="BA933" s="343"/>
      <c r="BB933" s="343"/>
      <c r="BC933" s="343"/>
      <c r="BD933" s="343"/>
      <c r="BE933" s="475"/>
      <c r="BF933" s="475"/>
      <c r="BG933" s="475"/>
      <c r="BH933" s="475"/>
      <c r="BI933" s="475"/>
      <c r="BJ933" s="475"/>
      <c r="BK933" s="475"/>
      <c r="BL933" s="475"/>
      <c r="BM933" s="475"/>
      <c r="BN933" s="475"/>
      <c r="BO933" s="475"/>
      <c r="BP933" s="306"/>
      <c r="BQ933" s="496"/>
      <c r="BR933" s="496"/>
      <c r="BS933" s="496"/>
      <c r="BT933" s="496"/>
      <c r="BU933" s="496"/>
      <c r="BV933" s="496"/>
    </row>
    <row r="934" spans="1:74" s="52" customFormat="1" ht="12.75">
      <c r="A934" s="64">
        <v>2996.2204340404778</v>
      </c>
      <c r="B934" s="46" t="s">
        <v>320</v>
      </c>
      <c r="C934" s="47" t="s">
        <v>328</v>
      </c>
      <c r="D934" s="48">
        <v>162.00008671460057</v>
      </c>
      <c r="E934" s="49">
        <v>39.088889999999999</v>
      </c>
      <c r="F934" s="49">
        <v>5.1799999999999999E-2</v>
      </c>
      <c r="G934" s="49">
        <v>16.07564</v>
      </c>
      <c r="H934" s="49">
        <v>0.32679999999999998</v>
      </c>
      <c r="I934" s="49">
        <v>0.2044</v>
      </c>
      <c r="J934" s="49">
        <v>44.516649999999998</v>
      </c>
      <c r="K934" s="49">
        <v>0.26200000000000001</v>
      </c>
      <c r="L934" s="49">
        <v>100.52618</v>
      </c>
      <c r="M934" s="47"/>
      <c r="N934" s="50">
        <v>0.98445195327384549</v>
      </c>
      <c r="O934" s="50">
        <v>1.0314456812828793E-3</v>
      </c>
      <c r="P934" s="50">
        <v>0.33858323720078304</v>
      </c>
      <c r="Q934" s="50">
        <v>6.6201392897761941E-3</v>
      </c>
      <c r="R934" s="50">
        <v>4.3602141268500377E-3</v>
      </c>
      <c r="S934" s="50">
        <v>1.6713684797793487</v>
      </c>
      <c r="T934" s="50">
        <v>7.0696860117029133E-3</v>
      </c>
      <c r="U934" s="50">
        <v>3.0134851553635893</v>
      </c>
      <c r="V934" s="51">
        <v>83.154658177088436</v>
      </c>
      <c r="X934" s="49">
        <v>0.26</v>
      </c>
      <c r="Y934" s="49">
        <v>36.520000000000003</v>
      </c>
      <c r="Z934" s="49">
        <v>0.56999999999999995</v>
      </c>
      <c r="AA934" s="49">
        <v>5.85</v>
      </c>
      <c r="AB934" s="49">
        <v>10.92</v>
      </c>
      <c r="AC934" s="49">
        <v>0.25</v>
      </c>
      <c r="AD934" s="49">
        <v>2.17</v>
      </c>
      <c r="AE934" s="312"/>
      <c r="AF934" s="465" t="s">
        <v>1749</v>
      </c>
      <c r="AG934" s="343">
        <v>30</v>
      </c>
      <c r="AH934" s="343">
        <v>15</v>
      </c>
      <c r="AI934" s="343"/>
      <c r="AJ934" s="343"/>
      <c r="AK934" s="343"/>
      <c r="AL934" s="343"/>
      <c r="AM934" s="343"/>
      <c r="AN934" s="343"/>
      <c r="AO934" s="343"/>
      <c r="AP934" s="343"/>
      <c r="AQ934" s="343"/>
      <c r="AR934" s="343"/>
      <c r="AS934" s="343"/>
      <c r="AT934" s="343"/>
      <c r="AU934" s="343"/>
      <c r="AV934" s="343"/>
      <c r="AW934" s="343"/>
      <c r="AX934" s="343"/>
      <c r="AY934" s="343"/>
      <c r="AZ934" s="343"/>
      <c r="BA934" s="343"/>
      <c r="BB934" s="343"/>
      <c r="BC934" s="343"/>
      <c r="BD934" s="343"/>
      <c r="BE934" s="475"/>
      <c r="BF934" s="475"/>
      <c r="BG934" s="475"/>
      <c r="BH934" s="475"/>
      <c r="BI934" s="475"/>
      <c r="BJ934" s="475"/>
      <c r="BK934" s="475"/>
      <c r="BL934" s="475"/>
      <c r="BM934" s="475"/>
      <c r="BN934" s="475"/>
      <c r="BO934" s="475"/>
      <c r="BP934" s="306"/>
      <c r="BQ934" s="496"/>
      <c r="BR934" s="496"/>
      <c r="BS934" s="496"/>
      <c r="BT934" s="496"/>
      <c r="BU934" s="496"/>
      <c r="BV934" s="496"/>
    </row>
    <row r="935" spans="1:74" s="52" customFormat="1" ht="12.75">
      <c r="A935" s="64">
        <v>2996.2204340404778</v>
      </c>
      <c r="B935" s="46" t="s">
        <v>320</v>
      </c>
      <c r="C935" s="47" t="s">
        <v>328</v>
      </c>
      <c r="D935" s="48">
        <v>168.00008671460057</v>
      </c>
      <c r="E935" s="49">
        <v>39.170299999999997</v>
      </c>
      <c r="F935" s="49">
        <v>7.7000000000000002E-3</v>
      </c>
      <c r="G935" s="49">
        <v>16.13578</v>
      </c>
      <c r="H935" s="49">
        <v>0.33950000000000002</v>
      </c>
      <c r="I935" s="49">
        <v>0.22359999999999999</v>
      </c>
      <c r="J935" s="49">
        <v>44.466279999999998</v>
      </c>
      <c r="K935" s="49">
        <v>0.2472</v>
      </c>
      <c r="L935" s="49">
        <v>100.59035999999999</v>
      </c>
      <c r="M935" s="47"/>
      <c r="N935" s="50">
        <v>0.98622876441272267</v>
      </c>
      <c r="O935" s="50">
        <v>1.5328049968693205E-4</v>
      </c>
      <c r="P935" s="50">
        <v>0.33975567943585316</v>
      </c>
      <c r="Q935" s="50">
        <v>6.8755024043673819E-3</v>
      </c>
      <c r="R935" s="50">
        <v>4.768461776437991E-3</v>
      </c>
      <c r="S935" s="50">
        <v>1.6690145056262107</v>
      </c>
      <c r="T935" s="50">
        <v>6.6684804326246992E-3</v>
      </c>
      <c r="U935" s="50">
        <v>3.0134646745879037</v>
      </c>
      <c r="V935" s="51">
        <v>83.086383800277503</v>
      </c>
      <c r="X935" s="49">
        <v>0.26</v>
      </c>
      <c r="Y935" s="49">
        <v>253.27</v>
      </c>
      <c r="Z935" s="49">
        <v>0.56999999999999995</v>
      </c>
      <c r="AA935" s="49">
        <v>5.62</v>
      </c>
      <c r="AB935" s="49">
        <v>9.8699999999999992</v>
      </c>
      <c r="AC935" s="49">
        <v>0.25</v>
      </c>
      <c r="AD935" s="49">
        <v>2.29</v>
      </c>
      <c r="AE935" s="312"/>
      <c r="AF935" s="465" t="s">
        <v>1749</v>
      </c>
      <c r="AG935" s="343">
        <v>30</v>
      </c>
      <c r="AH935" s="343">
        <v>15</v>
      </c>
      <c r="AI935" s="343"/>
      <c r="AJ935" s="343"/>
      <c r="AK935" s="343"/>
      <c r="AL935" s="343"/>
      <c r="AM935" s="343"/>
      <c r="AN935" s="343"/>
      <c r="AO935" s="343"/>
      <c r="AP935" s="343"/>
      <c r="AQ935" s="343"/>
      <c r="AR935" s="343"/>
      <c r="AS935" s="343"/>
      <c r="AT935" s="343"/>
      <c r="AU935" s="343"/>
      <c r="AV935" s="343"/>
      <c r="AW935" s="343"/>
      <c r="AX935" s="343"/>
      <c r="AY935" s="343"/>
      <c r="AZ935" s="343"/>
      <c r="BA935" s="343"/>
      <c r="BB935" s="343"/>
      <c r="BC935" s="343"/>
      <c r="BD935" s="343"/>
      <c r="BE935" s="475"/>
      <c r="BF935" s="475"/>
      <c r="BG935" s="475"/>
      <c r="BH935" s="475"/>
      <c r="BI935" s="475"/>
      <c r="BJ935" s="475"/>
      <c r="BK935" s="475"/>
      <c r="BL935" s="475"/>
      <c r="BM935" s="475"/>
      <c r="BN935" s="475"/>
      <c r="BO935" s="475"/>
      <c r="BP935" s="306"/>
      <c r="BQ935" s="496"/>
      <c r="BR935" s="496"/>
      <c r="BS935" s="496"/>
      <c r="BT935" s="496"/>
      <c r="BU935" s="496"/>
      <c r="BV935" s="496"/>
    </row>
    <row r="936" spans="1:74" s="52" customFormat="1" ht="12.75">
      <c r="A936" s="38"/>
      <c r="B936" s="46"/>
      <c r="C936" s="47"/>
      <c r="D936" s="48"/>
      <c r="E936" s="49"/>
      <c r="F936" s="49"/>
      <c r="G936" s="49"/>
      <c r="H936" s="49"/>
      <c r="I936" s="49"/>
      <c r="J936" s="49"/>
      <c r="K936" s="49"/>
      <c r="L936" s="49"/>
      <c r="M936" s="47"/>
      <c r="N936" s="50"/>
      <c r="O936" s="50"/>
      <c r="P936" s="50"/>
      <c r="Q936" s="50"/>
      <c r="R936" s="50"/>
      <c r="S936" s="50"/>
      <c r="T936" s="50"/>
      <c r="U936" s="50"/>
      <c r="V936" s="51"/>
      <c r="AE936" s="312"/>
      <c r="AF936" s="312"/>
      <c r="AG936" s="312"/>
      <c r="AH936" s="312"/>
      <c r="AI936" s="312"/>
      <c r="AJ936" s="312"/>
      <c r="AK936" s="312"/>
      <c r="AL936" s="312"/>
      <c r="AM936" s="312"/>
      <c r="AN936" s="312"/>
      <c r="AO936" s="312"/>
      <c r="AP936" s="312"/>
      <c r="AQ936" s="312"/>
      <c r="AR936" s="312"/>
      <c r="AS936" s="312"/>
      <c r="AT936" s="312"/>
      <c r="AU936" s="312"/>
      <c r="AV936" s="312"/>
      <c r="AW936" s="312"/>
      <c r="AX936" s="312"/>
      <c r="AY936" s="312"/>
      <c r="AZ936" s="312"/>
      <c r="BA936" s="312"/>
      <c r="BB936" s="312"/>
      <c r="BC936" s="312"/>
      <c r="BD936" s="312"/>
      <c r="BE936" s="306"/>
      <c r="BF936" s="306"/>
      <c r="BG936" s="306"/>
      <c r="BH936" s="306"/>
      <c r="BI936" s="306"/>
      <c r="BJ936" s="306"/>
      <c r="BK936" s="306"/>
      <c r="BL936" s="306"/>
      <c r="BM936" s="306"/>
      <c r="BN936" s="306"/>
      <c r="BO936" s="306"/>
      <c r="BP936" s="306"/>
      <c r="BQ936" s="496"/>
      <c r="BR936" s="496"/>
      <c r="BS936" s="496"/>
      <c r="BT936" s="496"/>
      <c r="BU936" s="496"/>
      <c r="BV936" s="496"/>
    </row>
    <row r="937" spans="1:74" s="52" customFormat="1" ht="12.75">
      <c r="A937" s="64">
        <v>2996.2204340404778</v>
      </c>
      <c r="B937" s="46" t="s">
        <v>320</v>
      </c>
      <c r="C937" s="47" t="s">
        <v>329</v>
      </c>
      <c r="D937" s="48">
        <v>0</v>
      </c>
      <c r="E937" s="49">
        <v>38.844639999999998</v>
      </c>
      <c r="F937" s="49">
        <v>4.2299999999999997E-2</v>
      </c>
      <c r="G937" s="49">
        <v>17.739329999999999</v>
      </c>
      <c r="H937" s="49">
        <v>0.2041</v>
      </c>
      <c r="I937" s="49">
        <v>0.22109999999999999</v>
      </c>
      <c r="J937" s="49">
        <v>43.237259999999999</v>
      </c>
      <c r="K937" s="49">
        <v>0.29420000000000002</v>
      </c>
      <c r="L937" s="49">
        <v>100.58292999999999</v>
      </c>
      <c r="M937" s="47"/>
      <c r="N937" s="50">
        <v>0.98497987770165407</v>
      </c>
      <c r="O937" s="50">
        <v>8.4803160838695275E-4</v>
      </c>
      <c r="P937" s="50">
        <v>0.37617459692531324</v>
      </c>
      <c r="Q937" s="50">
        <v>4.1627770783705578E-3</v>
      </c>
      <c r="R937" s="50">
        <v>4.7486563222771793E-3</v>
      </c>
      <c r="S937" s="50">
        <v>1.6344173631125893</v>
      </c>
      <c r="T937" s="50">
        <v>7.9927563329806068E-3</v>
      </c>
      <c r="U937" s="50">
        <v>3.013324059081572</v>
      </c>
      <c r="V937" s="51">
        <v>81.290356054232802</v>
      </c>
      <c r="X937" s="49">
        <v>0.26</v>
      </c>
      <c r="Y937" s="49">
        <v>45.58</v>
      </c>
      <c r="Z937" s="49">
        <v>0.54</v>
      </c>
      <c r="AA937" s="49">
        <v>8.75</v>
      </c>
      <c r="AB937" s="49">
        <v>10.24</v>
      </c>
      <c r="AC937" s="49">
        <v>0.26</v>
      </c>
      <c r="AD937" s="49">
        <v>2</v>
      </c>
      <c r="AE937" s="312"/>
      <c r="AF937" s="465" t="s">
        <v>1749</v>
      </c>
      <c r="AG937" s="343">
        <v>30</v>
      </c>
      <c r="AH937" s="343">
        <v>15</v>
      </c>
      <c r="AI937" s="343"/>
      <c r="AJ937" s="343"/>
      <c r="AK937" s="343"/>
      <c r="AL937" s="343"/>
      <c r="AM937" s="343"/>
      <c r="AN937" s="343"/>
      <c r="AO937" s="343"/>
      <c r="AP937" s="343"/>
      <c r="AQ937" s="343"/>
      <c r="AR937" s="343"/>
      <c r="AS937" s="343"/>
      <c r="AT937" s="343"/>
      <c r="AU937" s="343"/>
      <c r="AV937" s="343"/>
      <c r="AW937" s="343"/>
      <c r="AX937" s="343"/>
      <c r="AY937" s="343"/>
      <c r="AZ937" s="343"/>
      <c r="BA937" s="343"/>
      <c r="BB937" s="343"/>
      <c r="BC937" s="343"/>
      <c r="BD937" s="343"/>
      <c r="BE937" s="475"/>
      <c r="BF937" s="475"/>
      <c r="BG937" s="475"/>
      <c r="BH937" s="475"/>
      <c r="BI937" s="475"/>
      <c r="BJ937" s="475"/>
      <c r="BK937" s="475"/>
      <c r="BL937" s="475"/>
      <c r="BM937" s="475"/>
      <c r="BN937" s="475"/>
      <c r="BO937" s="475"/>
      <c r="BP937" s="306"/>
      <c r="BQ937" s="496"/>
      <c r="BR937" s="496"/>
      <c r="BS937" s="496"/>
      <c r="BT937" s="496"/>
      <c r="BU937" s="496"/>
      <c r="BV937" s="496"/>
    </row>
    <row r="938" spans="1:74" s="52" customFormat="1" ht="12.75">
      <c r="A938" s="64">
        <v>2996.2204340404778</v>
      </c>
      <c r="B938" s="46" t="s">
        <v>320</v>
      </c>
      <c r="C938" s="47" t="s">
        <v>329</v>
      </c>
      <c r="D938" s="48">
        <v>4.0264748850575645</v>
      </c>
      <c r="E938" s="49">
        <v>39.10924</v>
      </c>
      <c r="F938" s="49">
        <v>5.3100000000000001E-2</v>
      </c>
      <c r="G938" s="49">
        <v>14.9732</v>
      </c>
      <c r="H938" s="49">
        <v>0.29659999999999997</v>
      </c>
      <c r="I938" s="49">
        <v>0.19750000000000001</v>
      </c>
      <c r="J938" s="49">
        <v>46.138550000000002</v>
      </c>
      <c r="K938" s="49">
        <v>0.26669999999999999</v>
      </c>
      <c r="L938" s="49">
        <v>101.03489</v>
      </c>
      <c r="M938" s="47"/>
      <c r="N938" s="50">
        <v>0.97566033029250765</v>
      </c>
      <c r="O938" s="50">
        <v>1.0473436570531986E-3</v>
      </c>
      <c r="P938" s="50">
        <v>0.3123847974597157</v>
      </c>
      <c r="Q938" s="50">
        <v>5.9516078757280867E-3</v>
      </c>
      <c r="R938" s="50">
        <v>4.1732279742512108E-3</v>
      </c>
      <c r="S938" s="50">
        <v>1.7158991459182764</v>
      </c>
      <c r="T938" s="50">
        <v>7.1285292158539196E-3</v>
      </c>
      <c r="U938" s="50">
        <v>3.0222449823933863</v>
      </c>
      <c r="V938" s="51">
        <v>84.598566759866145</v>
      </c>
      <c r="X938" s="49">
        <v>0.26</v>
      </c>
      <c r="Y938" s="49">
        <v>36.229999999999997</v>
      </c>
      <c r="Z938" s="49">
        <v>0.59</v>
      </c>
      <c r="AA938" s="49">
        <v>6.29</v>
      </c>
      <c r="AB938" s="49">
        <v>11.01</v>
      </c>
      <c r="AC938" s="49">
        <v>0.25</v>
      </c>
      <c r="AD938" s="49">
        <v>2.13</v>
      </c>
      <c r="AE938" s="312"/>
      <c r="AF938" s="465" t="s">
        <v>1749</v>
      </c>
      <c r="AG938" s="343">
        <v>30</v>
      </c>
      <c r="AH938" s="343">
        <v>15</v>
      </c>
      <c r="AI938" s="343"/>
      <c r="AJ938" s="343"/>
      <c r="AK938" s="343"/>
      <c r="AL938" s="343"/>
      <c r="AM938" s="343"/>
      <c r="AN938" s="343"/>
      <c r="AO938" s="343"/>
      <c r="AP938" s="343"/>
      <c r="AQ938" s="343"/>
      <c r="AR938" s="343"/>
      <c r="AS938" s="343"/>
      <c r="AT938" s="343"/>
      <c r="AU938" s="343"/>
      <c r="AV938" s="343"/>
      <c r="AW938" s="343"/>
      <c r="AX938" s="343"/>
      <c r="AY938" s="343"/>
      <c r="AZ938" s="343"/>
      <c r="BA938" s="343"/>
      <c r="BB938" s="343"/>
      <c r="BC938" s="343"/>
      <c r="BD938" s="343"/>
      <c r="BE938" s="475"/>
      <c r="BF938" s="475"/>
      <c r="BG938" s="475"/>
      <c r="BH938" s="475"/>
      <c r="BI938" s="475"/>
      <c r="BJ938" s="475"/>
      <c r="BK938" s="475"/>
      <c r="BL938" s="475"/>
      <c r="BM938" s="475"/>
      <c r="BN938" s="475"/>
      <c r="BO938" s="475"/>
      <c r="BP938" s="306"/>
      <c r="BQ938" s="496"/>
      <c r="BR938" s="496"/>
      <c r="BS938" s="496"/>
      <c r="BT938" s="496"/>
      <c r="BU938" s="496"/>
      <c r="BV938" s="496"/>
    </row>
    <row r="939" spans="1:74" s="52" customFormat="1" ht="12.75">
      <c r="A939" s="64">
        <v>2996.2204340404778</v>
      </c>
      <c r="B939" s="46" t="s">
        <v>320</v>
      </c>
      <c r="C939" s="47" t="s">
        <v>329</v>
      </c>
      <c r="D939" s="48">
        <v>8.0524748850575634</v>
      </c>
      <c r="E939" s="49">
        <v>39.394190000000002</v>
      </c>
      <c r="F939" s="49">
        <v>8.1199999999999994E-2</v>
      </c>
      <c r="G939" s="49">
        <v>13.59013</v>
      </c>
      <c r="H939" s="49">
        <v>0.29470000000000002</v>
      </c>
      <c r="I939" s="49">
        <v>0.1852</v>
      </c>
      <c r="J939" s="49">
        <v>46.42062</v>
      </c>
      <c r="K939" s="49">
        <v>0.25650000000000001</v>
      </c>
      <c r="L939" s="49">
        <v>100.22254000000001</v>
      </c>
      <c r="M939" s="47"/>
      <c r="N939" s="50">
        <v>0.98352022314650989</v>
      </c>
      <c r="O939" s="50">
        <v>1.6028119193595646E-3</v>
      </c>
      <c r="P939" s="50">
        <v>0.2837466378574619</v>
      </c>
      <c r="Q939" s="50">
        <v>5.9180025416721016E-3</v>
      </c>
      <c r="R939" s="50">
        <v>3.916317025776943E-3</v>
      </c>
      <c r="S939" s="50">
        <v>1.7277090228159699</v>
      </c>
      <c r="T939" s="50">
        <v>6.8611377080208345E-3</v>
      </c>
      <c r="U939" s="50">
        <v>3.0132741530147711</v>
      </c>
      <c r="V939" s="51">
        <v>85.893467929466368</v>
      </c>
      <c r="X939" s="49">
        <v>0.26</v>
      </c>
      <c r="Y939" s="49">
        <v>23.82</v>
      </c>
      <c r="Z939" s="49">
        <v>0.62</v>
      </c>
      <c r="AA939" s="49">
        <v>6.26</v>
      </c>
      <c r="AB939" s="49">
        <v>11.64</v>
      </c>
      <c r="AC939" s="49">
        <v>0.25</v>
      </c>
      <c r="AD939" s="49">
        <v>2.21</v>
      </c>
      <c r="AE939" s="312"/>
      <c r="AF939" s="465" t="s">
        <v>1749</v>
      </c>
      <c r="AG939" s="343">
        <v>30</v>
      </c>
      <c r="AH939" s="343">
        <v>15</v>
      </c>
      <c r="AI939" s="343"/>
      <c r="AJ939" s="343"/>
      <c r="AK939" s="343"/>
      <c r="AL939" s="343"/>
      <c r="AM939" s="343"/>
      <c r="AN939" s="343"/>
      <c r="AO939" s="343"/>
      <c r="AP939" s="343"/>
      <c r="AQ939" s="343"/>
      <c r="AR939" s="343"/>
      <c r="AS939" s="343"/>
      <c r="AT939" s="343"/>
      <c r="AU939" s="343"/>
      <c r="AV939" s="343"/>
      <c r="AW939" s="343"/>
      <c r="AX939" s="343"/>
      <c r="AY939" s="343"/>
      <c r="AZ939" s="343"/>
      <c r="BA939" s="343"/>
      <c r="BB939" s="343"/>
      <c r="BC939" s="343"/>
      <c r="BD939" s="343"/>
      <c r="BE939" s="475"/>
      <c r="BF939" s="475"/>
      <c r="BG939" s="475"/>
      <c r="BH939" s="475"/>
      <c r="BI939" s="475"/>
      <c r="BJ939" s="475"/>
      <c r="BK939" s="475"/>
      <c r="BL939" s="475"/>
      <c r="BM939" s="475"/>
      <c r="BN939" s="475"/>
      <c r="BO939" s="475"/>
      <c r="BP939" s="306"/>
      <c r="BQ939" s="496"/>
      <c r="BR939" s="496"/>
      <c r="BS939" s="496"/>
      <c r="BT939" s="496"/>
      <c r="BU939" s="496"/>
      <c r="BV939" s="496"/>
    </row>
    <row r="940" spans="1:74" s="52" customFormat="1" ht="12.75">
      <c r="A940" s="64">
        <v>2996.2204340404778</v>
      </c>
      <c r="B940" s="46" t="s">
        <v>320</v>
      </c>
      <c r="C940" s="47" t="s">
        <v>329</v>
      </c>
      <c r="D940" s="48">
        <v>12.078474885057563</v>
      </c>
      <c r="E940" s="49">
        <v>39.190649999999998</v>
      </c>
      <c r="F940" s="49">
        <v>8.1100000000000005E-2</v>
      </c>
      <c r="G940" s="49">
        <v>13.26942</v>
      </c>
      <c r="H940" s="49">
        <v>0.29770000000000002</v>
      </c>
      <c r="I940" s="49">
        <v>0.1923</v>
      </c>
      <c r="J940" s="49">
        <v>46.662399999999998</v>
      </c>
      <c r="K940" s="49">
        <v>0.25419999999999998</v>
      </c>
      <c r="L940" s="49">
        <v>99.947769999999991</v>
      </c>
      <c r="M940" s="47"/>
      <c r="N940" s="50">
        <v>0.98033007430282382</v>
      </c>
      <c r="O940" s="50">
        <v>1.603932652399612E-3</v>
      </c>
      <c r="P940" s="50">
        <v>0.27758615030537853</v>
      </c>
      <c r="Q940" s="50">
        <v>5.9898036546084856E-3</v>
      </c>
      <c r="R940" s="50">
        <v>4.074317627491668E-3</v>
      </c>
      <c r="S940" s="50">
        <v>1.7400650224262251</v>
      </c>
      <c r="T940" s="50">
        <v>6.8127594234497976E-3</v>
      </c>
      <c r="U940" s="50">
        <v>3.0164620603923775</v>
      </c>
      <c r="V940" s="51">
        <v>86.242113896746204</v>
      </c>
      <c r="X940" s="49">
        <v>0.26</v>
      </c>
      <c r="Y940" s="49">
        <v>24.2</v>
      </c>
      <c r="Z940" s="49">
        <v>0.63</v>
      </c>
      <c r="AA940" s="49">
        <v>6.31</v>
      </c>
      <c r="AB940" s="49">
        <v>11.28</v>
      </c>
      <c r="AC940" s="49">
        <v>0.24</v>
      </c>
      <c r="AD940" s="49">
        <v>2.21</v>
      </c>
      <c r="AE940" s="312"/>
      <c r="AF940" s="465" t="s">
        <v>1749</v>
      </c>
      <c r="AG940" s="343">
        <v>30</v>
      </c>
      <c r="AH940" s="343">
        <v>15</v>
      </c>
      <c r="AI940" s="343"/>
      <c r="AJ940" s="343"/>
      <c r="AK940" s="343"/>
      <c r="AL940" s="343"/>
      <c r="AM940" s="343"/>
      <c r="AN940" s="343"/>
      <c r="AO940" s="343"/>
      <c r="AP940" s="343"/>
      <c r="AQ940" s="343"/>
      <c r="AR940" s="343"/>
      <c r="AS940" s="343"/>
      <c r="AT940" s="343"/>
      <c r="AU940" s="343"/>
      <c r="AV940" s="343"/>
      <c r="AW940" s="343"/>
      <c r="AX940" s="343"/>
      <c r="AY940" s="343"/>
      <c r="AZ940" s="343"/>
      <c r="BA940" s="343"/>
      <c r="BB940" s="343"/>
      <c r="BC940" s="343"/>
      <c r="BD940" s="343"/>
      <c r="BE940" s="475"/>
      <c r="BF940" s="475"/>
      <c r="BG940" s="475"/>
      <c r="BH940" s="475"/>
      <c r="BI940" s="475"/>
      <c r="BJ940" s="475"/>
      <c r="BK940" s="475"/>
      <c r="BL940" s="475"/>
      <c r="BM940" s="475"/>
      <c r="BN940" s="475"/>
      <c r="BO940" s="475"/>
      <c r="BP940" s="306"/>
      <c r="BQ940" s="496"/>
      <c r="BR940" s="496"/>
      <c r="BS940" s="496"/>
      <c r="BT940" s="496"/>
      <c r="BU940" s="496"/>
      <c r="BV940" s="496"/>
    </row>
    <row r="941" spans="1:74" s="52" customFormat="1" ht="12.75">
      <c r="A941" s="64">
        <v>2996.2204340404778</v>
      </c>
      <c r="B941" s="46" t="s">
        <v>320</v>
      </c>
      <c r="C941" s="47" t="s">
        <v>329</v>
      </c>
      <c r="D941" s="48">
        <v>16.104474885057563</v>
      </c>
      <c r="E941" s="49">
        <v>39.750369999999997</v>
      </c>
      <c r="F941" s="49">
        <v>6.1400000000000003E-2</v>
      </c>
      <c r="G941" s="49">
        <v>13.09904</v>
      </c>
      <c r="H941" s="49">
        <v>0.32500000000000001</v>
      </c>
      <c r="I941" s="49">
        <v>0.15390000000000001</v>
      </c>
      <c r="J941" s="49">
        <v>46.591880000000003</v>
      </c>
      <c r="K941" s="49">
        <v>0.24979999999999999</v>
      </c>
      <c r="L941" s="49">
        <v>100.23139</v>
      </c>
      <c r="M941" s="47"/>
      <c r="N941" s="50">
        <v>0.98932093556029399</v>
      </c>
      <c r="O941" s="50">
        <v>1.2082027231937464E-3</v>
      </c>
      <c r="P941" s="50">
        <v>0.27264120113217494</v>
      </c>
      <c r="Q941" s="50">
        <v>6.5061380998862883E-3</v>
      </c>
      <c r="R941" s="50">
        <v>3.2442953427441698E-3</v>
      </c>
      <c r="S941" s="50">
        <v>1.7286807838038967</v>
      </c>
      <c r="T941" s="50">
        <v>6.6611023311280732E-3</v>
      </c>
      <c r="U941" s="50">
        <v>3.0082626589933184</v>
      </c>
      <c r="V941" s="51">
        <v>86.376944680349183</v>
      </c>
      <c r="X941" s="49">
        <v>0.26</v>
      </c>
      <c r="Y941" s="49">
        <v>31.04</v>
      </c>
      <c r="Z941" s="49">
        <v>0.63</v>
      </c>
      <c r="AA941" s="49">
        <v>5.79</v>
      </c>
      <c r="AB941" s="49">
        <v>13.85</v>
      </c>
      <c r="AC941" s="49">
        <v>0.24</v>
      </c>
      <c r="AD941" s="49">
        <v>2.2599999999999998</v>
      </c>
      <c r="AE941" s="312"/>
      <c r="AF941" s="465" t="s">
        <v>1749</v>
      </c>
      <c r="AG941" s="343">
        <v>30</v>
      </c>
      <c r="AH941" s="343">
        <v>15</v>
      </c>
      <c r="AI941" s="343"/>
      <c r="AJ941" s="343"/>
      <c r="AK941" s="343"/>
      <c r="AL941" s="343"/>
      <c r="AM941" s="343"/>
      <c r="AN941" s="343"/>
      <c r="AO941" s="343"/>
      <c r="AP941" s="343"/>
      <c r="AQ941" s="343"/>
      <c r="AR941" s="343"/>
      <c r="AS941" s="343"/>
      <c r="AT941" s="343"/>
      <c r="AU941" s="343"/>
      <c r="AV941" s="343"/>
      <c r="AW941" s="343"/>
      <c r="AX941" s="343"/>
      <c r="AY941" s="343"/>
      <c r="AZ941" s="343"/>
      <c r="BA941" s="343"/>
      <c r="BB941" s="343"/>
      <c r="BC941" s="343"/>
      <c r="BD941" s="343"/>
      <c r="BE941" s="475"/>
      <c r="BF941" s="475"/>
      <c r="BG941" s="475"/>
      <c r="BH941" s="475"/>
      <c r="BI941" s="475"/>
      <c r="BJ941" s="475"/>
      <c r="BK941" s="475"/>
      <c r="BL941" s="475"/>
      <c r="BM941" s="475"/>
      <c r="BN941" s="475"/>
      <c r="BO941" s="475"/>
      <c r="BP941" s="306"/>
      <c r="BQ941" s="496"/>
      <c r="BR941" s="496"/>
      <c r="BS941" s="496"/>
      <c r="BT941" s="496"/>
      <c r="BU941" s="496"/>
      <c r="BV941" s="496"/>
    </row>
    <row r="942" spans="1:74" s="52" customFormat="1" ht="12.75">
      <c r="A942" s="64">
        <v>2996.2204340404778</v>
      </c>
      <c r="B942" s="46" t="s">
        <v>320</v>
      </c>
      <c r="C942" s="47" t="s">
        <v>329</v>
      </c>
      <c r="D942" s="48">
        <v>20.130474885057563</v>
      </c>
      <c r="E942" s="49">
        <v>39.597720000000002</v>
      </c>
      <c r="F942" s="49">
        <v>2.7199999999999998E-2</v>
      </c>
      <c r="G942" s="49">
        <v>13.11909</v>
      </c>
      <c r="H942" s="49">
        <v>0.33110000000000001</v>
      </c>
      <c r="I942" s="49">
        <v>0.21110000000000001</v>
      </c>
      <c r="J942" s="49">
        <v>47.538829999999997</v>
      </c>
      <c r="K942" s="49">
        <v>0.23949999999999999</v>
      </c>
      <c r="L942" s="49">
        <v>101.06454000000001</v>
      </c>
      <c r="M942" s="47"/>
      <c r="N942" s="50">
        <v>0.97891707956654328</v>
      </c>
      <c r="O942" s="50">
        <v>5.316429321842427E-4</v>
      </c>
      <c r="P942" s="50">
        <v>0.27122856795484251</v>
      </c>
      <c r="Q942" s="50">
        <v>6.5838328826518366E-3</v>
      </c>
      <c r="R942" s="50">
        <v>4.4202791623829049E-3</v>
      </c>
      <c r="S942" s="50">
        <v>1.7519945867854216</v>
      </c>
      <c r="T942" s="50">
        <v>6.3436452850612378E-3</v>
      </c>
      <c r="U942" s="50">
        <v>3.0200196345690875</v>
      </c>
      <c r="V942" s="51">
        <v>86.594233694915289</v>
      </c>
      <c r="X942" s="49">
        <v>0.26</v>
      </c>
      <c r="Y942" s="49">
        <v>71.12</v>
      </c>
      <c r="Z942" s="49">
        <v>0.63</v>
      </c>
      <c r="AA942" s="49">
        <v>5.73</v>
      </c>
      <c r="AB942" s="49">
        <v>10.09</v>
      </c>
      <c r="AC942" s="49">
        <v>0.24</v>
      </c>
      <c r="AD942" s="49">
        <v>2.33</v>
      </c>
      <c r="AE942" s="312"/>
      <c r="AF942" s="465" t="s">
        <v>1749</v>
      </c>
      <c r="AG942" s="343">
        <v>30</v>
      </c>
      <c r="AH942" s="343">
        <v>15</v>
      </c>
      <c r="AI942" s="343"/>
      <c r="AJ942" s="343"/>
      <c r="AK942" s="343"/>
      <c r="AL942" s="343"/>
      <c r="AM942" s="343"/>
      <c r="AN942" s="343"/>
      <c r="AO942" s="343"/>
      <c r="AP942" s="343"/>
      <c r="AQ942" s="343"/>
      <c r="AR942" s="343"/>
      <c r="AS942" s="343"/>
      <c r="AT942" s="343"/>
      <c r="AU942" s="343"/>
      <c r="AV942" s="343"/>
      <c r="AW942" s="343"/>
      <c r="AX942" s="343"/>
      <c r="AY942" s="343"/>
      <c r="AZ942" s="343"/>
      <c r="BA942" s="343"/>
      <c r="BB942" s="343"/>
      <c r="BC942" s="343"/>
      <c r="BD942" s="343"/>
      <c r="BE942" s="475"/>
      <c r="BF942" s="475"/>
      <c r="BG942" s="475"/>
      <c r="BH942" s="475"/>
      <c r="BI942" s="475"/>
      <c r="BJ942" s="475"/>
      <c r="BK942" s="475"/>
      <c r="BL942" s="475"/>
      <c r="BM942" s="475"/>
      <c r="BN942" s="475"/>
      <c r="BO942" s="475"/>
      <c r="BP942" s="306"/>
      <c r="BQ942" s="496"/>
      <c r="BR942" s="496"/>
      <c r="BS942" s="496"/>
      <c r="BT942" s="496"/>
      <c r="BU942" s="496"/>
      <c r="BV942" s="496"/>
    </row>
    <row r="943" spans="1:74" s="52" customFormat="1" ht="12.75">
      <c r="A943" s="64">
        <v>2996.2204340404778</v>
      </c>
      <c r="B943" s="46" t="s">
        <v>320</v>
      </c>
      <c r="C943" s="47" t="s">
        <v>329</v>
      </c>
      <c r="D943" s="48">
        <v>24.156474885057563</v>
      </c>
      <c r="E943" s="49">
        <v>39.628250000000001</v>
      </c>
      <c r="F943" s="49">
        <v>5.04E-2</v>
      </c>
      <c r="G943" s="49">
        <v>13.03891</v>
      </c>
      <c r="H943" s="49">
        <v>0.34100000000000003</v>
      </c>
      <c r="I943" s="49">
        <v>0.1908</v>
      </c>
      <c r="J943" s="49">
        <v>46.833660000000002</v>
      </c>
      <c r="K943" s="49">
        <v>0.24709999999999999</v>
      </c>
      <c r="L943" s="49">
        <v>100.33012000000001</v>
      </c>
      <c r="M943" s="47"/>
      <c r="N943" s="50">
        <v>0.98578443405272131</v>
      </c>
      <c r="O943" s="50">
        <v>9.9124957371820558E-4</v>
      </c>
      <c r="P943" s="50">
        <v>0.27125287110366564</v>
      </c>
      <c r="Q943" s="50">
        <v>6.8229994053118047E-3</v>
      </c>
      <c r="R943" s="50">
        <v>4.0201399457455624E-3</v>
      </c>
      <c r="S943" s="50">
        <v>1.7367755891393746</v>
      </c>
      <c r="T943" s="50">
        <v>6.5857835793051052E-3</v>
      </c>
      <c r="U943" s="50">
        <v>3.0122330667998423</v>
      </c>
      <c r="V943" s="51">
        <v>86.49158234187405</v>
      </c>
      <c r="X943" s="49">
        <v>0.26</v>
      </c>
      <c r="Y943" s="49">
        <v>39.130000000000003</v>
      </c>
      <c r="Z943" s="49">
        <v>0.63</v>
      </c>
      <c r="AA943" s="49">
        <v>5.52</v>
      </c>
      <c r="AB943" s="49">
        <v>11.06</v>
      </c>
      <c r="AC943" s="49">
        <v>0.24</v>
      </c>
      <c r="AD943" s="49">
        <v>2.2799999999999998</v>
      </c>
      <c r="AE943" s="312"/>
      <c r="AF943" s="465" t="s">
        <v>1749</v>
      </c>
      <c r="AG943" s="343">
        <v>30</v>
      </c>
      <c r="AH943" s="343">
        <v>15</v>
      </c>
      <c r="AI943" s="343"/>
      <c r="AJ943" s="343"/>
      <c r="AK943" s="343"/>
      <c r="AL943" s="343"/>
      <c r="AM943" s="343"/>
      <c r="AN943" s="343"/>
      <c r="AO943" s="343"/>
      <c r="AP943" s="343"/>
      <c r="AQ943" s="343"/>
      <c r="AR943" s="343"/>
      <c r="AS943" s="343"/>
      <c r="AT943" s="343"/>
      <c r="AU943" s="343"/>
      <c r="AV943" s="343"/>
      <c r="AW943" s="343"/>
      <c r="AX943" s="343"/>
      <c r="AY943" s="343"/>
      <c r="AZ943" s="343"/>
      <c r="BA943" s="343"/>
      <c r="BB943" s="343"/>
      <c r="BC943" s="343"/>
      <c r="BD943" s="343"/>
      <c r="BE943" s="475"/>
      <c r="BF943" s="475"/>
      <c r="BG943" s="475"/>
      <c r="BH943" s="475"/>
      <c r="BI943" s="475"/>
      <c r="BJ943" s="475"/>
      <c r="BK943" s="475"/>
      <c r="BL943" s="475"/>
      <c r="BM943" s="475"/>
      <c r="BN943" s="475"/>
      <c r="BO943" s="475"/>
      <c r="BP943" s="306"/>
      <c r="BQ943" s="496"/>
      <c r="BR943" s="496"/>
      <c r="BS943" s="496"/>
      <c r="BT943" s="496"/>
      <c r="BU943" s="496"/>
      <c r="BV943" s="496"/>
    </row>
    <row r="944" spans="1:74" s="52" customFormat="1" ht="12.75">
      <c r="A944" s="64">
        <v>2996.2204340404778</v>
      </c>
      <c r="B944" s="46" t="s">
        <v>320</v>
      </c>
      <c r="C944" s="47" t="s">
        <v>329</v>
      </c>
      <c r="D944" s="48">
        <v>28.182474885057562</v>
      </c>
      <c r="E944" s="49">
        <v>39.4756</v>
      </c>
      <c r="F944" s="49">
        <v>5.6599999999999998E-2</v>
      </c>
      <c r="G944" s="49">
        <v>13.129110000000001</v>
      </c>
      <c r="H944" s="49">
        <v>0.32300000000000001</v>
      </c>
      <c r="I944" s="49">
        <v>0.21229999999999999</v>
      </c>
      <c r="J944" s="49">
        <v>46.843730000000001</v>
      </c>
      <c r="K944" s="49">
        <v>0.24179999999999999</v>
      </c>
      <c r="L944" s="49">
        <v>100.28214</v>
      </c>
      <c r="M944" s="47"/>
      <c r="N944" s="50">
        <v>0.98322287721264501</v>
      </c>
      <c r="O944" s="50">
        <v>1.1145898441028935E-3</v>
      </c>
      <c r="P944" s="50">
        <v>0.2734730386815456</v>
      </c>
      <c r="Q944" s="50">
        <v>6.4709739277406817E-3</v>
      </c>
      <c r="R944" s="50">
        <v>4.4787721466613764E-3</v>
      </c>
      <c r="S944" s="50">
        <v>1.7393350551009261</v>
      </c>
      <c r="T944" s="50">
        <v>6.452636185527434E-3</v>
      </c>
      <c r="U944" s="50">
        <v>3.0145479430991489</v>
      </c>
      <c r="V944" s="51">
        <v>86.413357561195284</v>
      </c>
      <c r="X944" s="49">
        <v>0.26</v>
      </c>
      <c r="Y944" s="49">
        <v>34.19</v>
      </c>
      <c r="Z944" s="49">
        <v>0.63</v>
      </c>
      <c r="AA944" s="49">
        <v>5.79</v>
      </c>
      <c r="AB944" s="49">
        <v>10.11</v>
      </c>
      <c r="AC944" s="49">
        <v>0.24</v>
      </c>
      <c r="AD944" s="49">
        <v>2.2999999999999998</v>
      </c>
      <c r="AE944" s="312"/>
      <c r="AF944" s="465" t="s">
        <v>1749</v>
      </c>
      <c r="AG944" s="343">
        <v>30</v>
      </c>
      <c r="AH944" s="343">
        <v>15</v>
      </c>
      <c r="AI944" s="343"/>
      <c r="AJ944" s="343"/>
      <c r="AK944" s="343"/>
      <c r="AL944" s="343"/>
      <c r="AM944" s="343"/>
      <c r="AN944" s="343"/>
      <c r="AO944" s="343"/>
      <c r="AP944" s="343"/>
      <c r="AQ944" s="343"/>
      <c r="AR944" s="343"/>
      <c r="AS944" s="343"/>
      <c r="AT944" s="343"/>
      <c r="AU944" s="343"/>
      <c r="AV944" s="343"/>
      <c r="AW944" s="343"/>
      <c r="AX944" s="343"/>
      <c r="AY944" s="343"/>
      <c r="AZ944" s="343"/>
      <c r="BA944" s="343"/>
      <c r="BB944" s="343"/>
      <c r="BC944" s="343"/>
      <c r="BD944" s="343"/>
      <c r="BE944" s="475"/>
      <c r="BF944" s="475"/>
      <c r="BG944" s="475"/>
      <c r="BH944" s="475"/>
      <c r="BI944" s="475"/>
      <c r="BJ944" s="475"/>
      <c r="BK944" s="475"/>
      <c r="BL944" s="475"/>
      <c r="BM944" s="475"/>
      <c r="BN944" s="475"/>
      <c r="BO944" s="475"/>
      <c r="BP944" s="306"/>
      <c r="BQ944" s="496"/>
      <c r="BR944" s="496"/>
      <c r="BS944" s="496"/>
      <c r="BT944" s="496"/>
      <c r="BU944" s="496"/>
      <c r="BV944" s="496"/>
    </row>
    <row r="945" spans="1:74" s="52" customFormat="1" ht="12.75">
      <c r="A945" s="64">
        <v>2996.2204340404778</v>
      </c>
      <c r="B945" s="46" t="s">
        <v>320</v>
      </c>
      <c r="C945" s="47" t="s">
        <v>329</v>
      </c>
      <c r="D945" s="48">
        <v>32.208474885057562</v>
      </c>
      <c r="E945" s="49">
        <v>39.526490000000003</v>
      </c>
      <c r="F945" s="49">
        <v>5.4699999999999999E-2</v>
      </c>
      <c r="G945" s="49">
        <v>13.109069999999999</v>
      </c>
      <c r="H945" s="49">
        <v>0.32400000000000001</v>
      </c>
      <c r="I945" s="49">
        <v>0.16489999999999999</v>
      </c>
      <c r="J945" s="49">
        <v>46.813510000000001</v>
      </c>
      <c r="K945" s="49">
        <v>0.24360000000000001</v>
      </c>
      <c r="L945" s="49">
        <v>100.23627</v>
      </c>
      <c r="M945" s="47"/>
      <c r="N945" s="50">
        <v>0.98450236482301556</v>
      </c>
      <c r="O945" s="50">
        <v>1.0771873754908475E-3</v>
      </c>
      <c r="P945" s="50">
        <v>0.27305893373599044</v>
      </c>
      <c r="Q945" s="50">
        <v>6.4910867917441373E-3</v>
      </c>
      <c r="R945" s="50">
        <v>3.4788436316838867E-3</v>
      </c>
      <c r="S945" s="50">
        <v>1.7382340943635706</v>
      </c>
      <c r="T945" s="50">
        <v>6.5007497045073293E-3</v>
      </c>
      <c r="U945" s="50">
        <v>3.0133432604260029</v>
      </c>
      <c r="V945" s="51">
        <v>86.42371201405696</v>
      </c>
      <c r="X945" s="49">
        <v>0.26</v>
      </c>
      <c r="Y945" s="49">
        <v>35.869999999999997</v>
      </c>
      <c r="Z945" s="49">
        <v>0.63</v>
      </c>
      <c r="AA945" s="49">
        <v>5.73</v>
      </c>
      <c r="AB945" s="49">
        <v>12.99</v>
      </c>
      <c r="AC945" s="49">
        <v>0.24</v>
      </c>
      <c r="AD945" s="49">
        <v>2.29</v>
      </c>
      <c r="AE945" s="312"/>
      <c r="AF945" s="465" t="s">
        <v>1749</v>
      </c>
      <c r="AG945" s="343">
        <v>30</v>
      </c>
      <c r="AH945" s="343">
        <v>15</v>
      </c>
      <c r="AI945" s="343"/>
      <c r="AJ945" s="343"/>
      <c r="AK945" s="343"/>
      <c r="AL945" s="343"/>
      <c r="AM945" s="343"/>
      <c r="AN945" s="343"/>
      <c r="AO945" s="343"/>
      <c r="AP945" s="343"/>
      <c r="AQ945" s="343"/>
      <c r="AR945" s="343"/>
      <c r="AS945" s="343"/>
      <c r="AT945" s="343"/>
      <c r="AU945" s="343"/>
      <c r="AV945" s="343"/>
      <c r="AW945" s="343"/>
      <c r="AX945" s="343"/>
      <c r="AY945" s="343"/>
      <c r="AZ945" s="343"/>
      <c r="BA945" s="343"/>
      <c r="BB945" s="343"/>
      <c r="BC945" s="343"/>
      <c r="BD945" s="343"/>
      <c r="BE945" s="475"/>
      <c r="BF945" s="475"/>
      <c r="BG945" s="475"/>
      <c r="BH945" s="475"/>
      <c r="BI945" s="475"/>
      <c r="BJ945" s="475"/>
      <c r="BK945" s="475"/>
      <c r="BL945" s="475"/>
      <c r="BM945" s="475"/>
      <c r="BN945" s="475"/>
      <c r="BO945" s="475"/>
      <c r="BP945" s="306"/>
      <c r="BQ945" s="496"/>
      <c r="BR945" s="496"/>
      <c r="BS945" s="496"/>
      <c r="BT945" s="496"/>
      <c r="BU945" s="496"/>
      <c r="BV945" s="496"/>
    </row>
    <row r="946" spans="1:74" s="52" customFormat="1" ht="12.75">
      <c r="A946" s="64">
        <v>2996.2204340404778</v>
      </c>
      <c r="B946" s="46" t="s">
        <v>320</v>
      </c>
      <c r="C946" s="47" t="s">
        <v>329</v>
      </c>
      <c r="D946" s="48">
        <v>36.234474885057566</v>
      </c>
      <c r="E946" s="49">
        <v>39.730020000000003</v>
      </c>
      <c r="F946" s="49">
        <v>6.0900000000000003E-2</v>
      </c>
      <c r="G946" s="49">
        <v>12.99882</v>
      </c>
      <c r="H946" s="49">
        <v>0.33179999999999998</v>
      </c>
      <c r="I946" s="49">
        <v>0.188</v>
      </c>
      <c r="J946" s="49">
        <v>46.712760000000003</v>
      </c>
      <c r="K946" s="49">
        <v>0.23949999999999999</v>
      </c>
      <c r="L946" s="49">
        <v>100.26180000000001</v>
      </c>
      <c r="M946" s="47"/>
      <c r="N946" s="50">
        <v>0.98833589357260743</v>
      </c>
      <c r="O946" s="50">
        <v>1.197783957364009E-3</v>
      </c>
      <c r="P946" s="50">
        <v>0.27042429631166248</v>
      </c>
      <c r="Q946" s="50">
        <v>6.6390518188565182E-3</v>
      </c>
      <c r="R946" s="50">
        <v>3.961223736889505E-3</v>
      </c>
      <c r="S946" s="50">
        <v>1.7323269348230519</v>
      </c>
      <c r="T946" s="50">
        <v>6.3833542922327596E-3</v>
      </c>
      <c r="U946" s="50">
        <v>3.0092685385126647</v>
      </c>
      <c r="V946" s="51">
        <v>86.497359626714783</v>
      </c>
      <c r="X946" s="49">
        <v>0.26</v>
      </c>
      <c r="Y946" s="49">
        <v>32.24</v>
      </c>
      <c r="Z946" s="49">
        <v>0.64</v>
      </c>
      <c r="AA946" s="49">
        <v>5.66</v>
      </c>
      <c r="AB946" s="49">
        <v>11.52</v>
      </c>
      <c r="AC946" s="49">
        <v>0.24</v>
      </c>
      <c r="AD946" s="49">
        <v>2.33</v>
      </c>
      <c r="AE946" s="312"/>
      <c r="AF946" s="465" t="s">
        <v>1749</v>
      </c>
      <c r="AG946" s="343">
        <v>30</v>
      </c>
      <c r="AH946" s="343">
        <v>15</v>
      </c>
      <c r="AI946" s="343"/>
      <c r="AJ946" s="343"/>
      <c r="AK946" s="343"/>
      <c r="AL946" s="343"/>
      <c r="AM946" s="343"/>
      <c r="AN946" s="343"/>
      <c r="AO946" s="343"/>
      <c r="AP946" s="343"/>
      <c r="AQ946" s="343"/>
      <c r="AR946" s="343"/>
      <c r="AS946" s="343"/>
      <c r="AT946" s="343"/>
      <c r="AU946" s="343"/>
      <c r="AV946" s="343"/>
      <c r="AW946" s="343"/>
      <c r="AX946" s="343"/>
      <c r="AY946" s="343"/>
      <c r="AZ946" s="343"/>
      <c r="BA946" s="343"/>
      <c r="BB946" s="343"/>
      <c r="BC946" s="343"/>
      <c r="BD946" s="343"/>
      <c r="BE946" s="475"/>
      <c r="BF946" s="475"/>
      <c r="BG946" s="475"/>
      <c r="BH946" s="475"/>
      <c r="BI946" s="475"/>
      <c r="BJ946" s="475"/>
      <c r="BK946" s="475"/>
      <c r="BL946" s="475"/>
      <c r="BM946" s="475"/>
      <c r="BN946" s="475"/>
      <c r="BO946" s="475"/>
      <c r="BP946" s="306"/>
      <c r="BQ946" s="496"/>
      <c r="BR946" s="496"/>
      <c r="BS946" s="496"/>
      <c r="BT946" s="496"/>
      <c r="BU946" s="496"/>
      <c r="BV946" s="496"/>
    </row>
    <row r="947" spans="1:74" s="52" customFormat="1" ht="12.75">
      <c r="A947" s="64">
        <v>2996.2204340404778</v>
      </c>
      <c r="B947" s="46" t="s">
        <v>320</v>
      </c>
      <c r="C947" s="47" t="s">
        <v>329</v>
      </c>
      <c r="D947" s="48">
        <v>40.260474885057562</v>
      </c>
      <c r="E947" s="49">
        <v>39.811430000000001</v>
      </c>
      <c r="F947" s="49">
        <v>4.9399999999999999E-2</v>
      </c>
      <c r="G947" s="49">
        <v>13.13913</v>
      </c>
      <c r="H947" s="49">
        <v>0.32400000000000001</v>
      </c>
      <c r="I947" s="49">
        <v>0.19489999999999999</v>
      </c>
      <c r="J947" s="49">
        <v>47.004910000000002</v>
      </c>
      <c r="K947" s="49">
        <v>0.23810000000000001</v>
      </c>
      <c r="L947" s="49">
        <v>100.76187</v>
      </c>
      <c r="M947" s="47"/>
      <c r="N947" s="50">
        <v>0.98615093090053596</v>
      </c>
      <c r="O947" s="50">
        <v>9.6747104386755772E-4</v>
      </c>
      <c r="P947" s="50">
        <v>0.27218125686692557</v>
      </c>
      <c r="Q947" s="50">
        <v>6.4554201599431559E-3</v>
      </c>
      <c r="R947" s="50">
        <v>4.0891513944803989E-3</v>
      </c>
      <c r="S947" s="50">
        <v>1.7357508340937695</v>
      </c>
      <c r="T947" s="50">
        <v>6.3190625522069593E-3</v>
      </c>
      <c r="U947" s="50">
        <v>3.0119141270117287</v>
      </c>
      <c r="V947" s="51">
        <v>86.444698100487031</v>
      </c>
      <c r="X947" s="49">
        <v>0.26</v>
      </c>
      <c r="Y947" s="49">
        <v>38.81</v>
      </c>
      <c r="Z947" s="49">
        <v>0.63</v>
      </c>
      <c r="AA947" s="49">
        <v>5.89</v>
      </c>
      <c r="AB947" s="49">
        <v>10.86</v>
      </c>
      <c r="AC947" s="49">
        <v>0.24</v>
      </c>
      <c r="AD947" s="49">
        <v>2.33</v>
      </c>
      <c r="AE947" s="312"/>
      <c r="AF947" s="465" t="s">
        <v>1749</v>
      </c>
      <c r="AG947" s="343">
        <v>30</v>
      </c>
      <c r="AH947" s="343">
        <v>15</v>
      </c>
      <c r="AI947" s="343"/>
      <c r="AJ947" s="343"/>
      <c r="AK947" s="343"/>
      <c r="AL947" s="343"/>
      <c r="AM947" s="343"/>
      <c r="AN947" s="343"/>
      <c r="AO947" s="343"/>
      <c r="AP947" s="343"/>
      <c r="AQ947" s="343"/>
      <c r="AR947" s="343"/>
      <c r="AS947" s="343"/>
      <c r="AT947" s="343"/>
      <c r="AU947" s="343"/>
      <c r="AV947" s="343"/>
      <c r="AW947" s="343"/>
      <c r="AX947" s="343"/>
      <c r="AY947" s="343"/>
      <c r="AZ947" s="343"/>
      <c r="BA947" s="343"/>
      <c r="BB947" s="343"/>
      <c r="BC947" s="343"/>
      <c r="BD947" s="343"/>
      <c r="BE947" s="475"/>
      <c r="BF947" s="475"/>
      <c r="BG947" s="475"/>
      <c r="BH947" s="475"/>
      <c r="BI947" s="475"/>
      <c r="BJ947" s="475"/>
      <c r="BK947" s="475"/>
      <c r="BL947" s="475"/>
      <c r="BM947" s="475"/>
      <c r="BN947" s="475"/>
      <c r="BO947" s="475"/>
      <c r="BP947" s="306"/>
      <c r="BQ947" s="496"/>
      <c r="BR947" s="496"/>
      <c r="BS947" s="496"/>
      <c r="BT947" s="496"/>
      <c r="BU947" s="496"/>
      <c r="BV947" s="496"/>
    </row>
    <row r="948" spans="1:74" s="52" customFormat="1" ht="12.75">
      <c r="A948" s="64">
        <v>2996.2204340404778</v>
      </c>
      <c r="B948" s="46" t="s">
        <v>320</v>
      </c>
      <c r="C948" s="47" t="s">
        <v>329</v>
      </c>
      <c r="D948" s="48">
        <v>44.286474885057558</v>
      </c>
      <c r="E948" s="49">
        <v>39.384010000000004</v>
      </c>
      <c r="F948" s="49">
        <v>8.5199999999999998E-2</v>
      </c>
      <c r="G948" s="49">
        <v>12.958729999999999</v>
      </c>
      <c r="H948" s="49">
        <v>0.34100000000000003</v>
      </c>
      <c r="I948" s="49">
        <v>0.20519999999999999</v>
      </c>
      <c r="J948" s="49">
        <v>47.055280000000003</v>
      </c>
      <c r="K948" s="49">
        <v>0.2321</v>
      </c>
      <c r="L948" s="49">
        <v>100.26152000000002</v>
      </c>
      <c r="M948" s="47"/>
      <c r="N948" s="50">
        <v>0.98060206762731583</v>
      </c>
      <c r="O948" s="50">
        <v>1.6772116926906506E-3</v>
      </c>
      <c r="P948" s="50">
        <v>0.26983066698163832</v>
      </c>
      <c r="Q948" s="50">
        <v>6.8292206202763628E-3</v>
      </c>
      <c r="R948" s="50">
        <v>4.3274889466182369E-3</v>
      </c>
      <c r="S948" s="50">
        <v>1.7465852136569227</v>
      </c>
      <c r="T948" s="50">
        <v>6.1916394618413391E-3</v>
      </c>
      <c r="U948" s="50">
        <v>3.0160435089873037</v>
      </c>
      <c r="V948" s="51">
        <v>86.618302822719883</v>
      </c>
      <c r="X948" s="49">
        <v>0.26</v>
      </c>
      <c r="Y948" s="49">
        <v>22.9</v>
      </c>
      <c r="Z948" s="49">
        <v>0.64</v>
      </c>
      <c r="AA948" s="49">
        <v>5.54</v>
      </c>
      <c r="AB948" s="49">
        <v>10.54</v>
      </c>
      <c r="AC948" s="49">
        <v>0.24</v>
      </c>
      <c r="AD948" s="49">
        <v>2.39</v>
      </c>
      <c r="AE948" s="312"/>
      <c r="AF948" s="465" t="s">
        <v>1749</v>
      </c>
      <c r="AG948" s="343">
        <v>30</v>
      </c>
      <c r="AH948" s="343">
        <v>15</v>
      </c>
      <c r="AI948" s="343"/>
      <c r="AJ948" s="343"/>
      <c r="AK948" s="343"/>
      <c r="AL948" s="343"/>
      <c r="AM948" s="343"/>
      <c r="AN948" s="343"/>
      <c r="AO948" s="343"/>
      <c r="AP948" s="343"/>
      <c r="AQ948" s="343"/>
      <c r="AR948" s="343"/>
      <c r="AS948" s="343"/>
      <c r="AT948" s="343"/>
      <c r="AU948" s="343"/>
      <c r="AV948" s="343"/>
      <c r="AW948" s="343"/>
      <c r="AX948" s="343"/>
      <c r="AY948" s="343"/>
      <c r="AZ948" s="343"/>
      <c r="BA948" s="343"/>
      <c r="BB948" s="343"/>
      <c r="BC948" s="343"/>
      <c r="BD948" s="343"/>
      <c r="BE948" s="475"/>
      <c r="BF948" s="475"/>
      <c r="BG948" s="475"/>
      <c r="BH948" s="475"/>
      <c r="BI948" s="475"/>
      <c r="BJ948" s="475"/>
      <c r="BK948" s="475"/>
      <c r="BL948" s="475"/>
      <c r="BM948" s="475"/>
      <c r="BN948" s="475"/>
      <c r="BO948" s="475"/>
      <c r="BP948" s="306"/>
      <c r="BQ948" s="496"/>
      <c r="BR948" s="496"/>
      <c r="BS948" s="496"/>
      <c r="BT948" s="496"/>
      <c r="BU948" s="496"/>
      <c r="BV948" s="496"/>
    </row>
    <row r="949" spans="1:74" s="52" customFormat="1" ht="12.75">
      <c r="A949" s="64">
        <v>2996.2204340404778</v>
      </c>
      <c r="B949" s="46" t="s">
        <v>320</v>
      </c>
      <c r="C949" s="47" t="s">
        <v>329</v>
      </c>
      <c r="D949" s="48">
        <v>48.312474885057554</v>
      </c>
      <c r="E949" s="49">
        <v>39.63843</v>
      </c>
      <c r="F949" s="49">
        <v>8.0799999999999997E-2</v>
      </c>
      <c r="G949" s="49">
        <v>13.058949999999999</v>
      </c>
      <c r="H949" s="49">
        <v>0.3453</v>
      </c>
      <c r="I949" s="49">
        <v>0.16919999999999999</v>
      </c>
      <c r="J949" s="49">
        <v>46.944470000000003</v>
      </c>
      <c r="K949" s="49">
        <v>0.23480000000000001</v>
      </c>
      <c r="L949" s="49">
        <v>100.47195000000002</v>
      </c>
      <c r="M949" s="47"/>
      <c r="N949" s="50">
        <v>0.9845290184940394</v>
      </c>
      <c r="O949" s="50">
        <v>1.5867147265232577E-3</v>
      </c>
      <c r="P949" s="50">
        <v>0.27125411153946799</v>
      </c>
      <c r="Q949" s="50">
        <v>6.8984663056740518E-3</v>
      </c>
      <c r="R949" s="50">
        <v>3.5595752186034241E-3</v>
      </c>
      <c r="S949" s="50">
        <v>1.7382212802570656</v>
      </c>
      <c r="T949" s="50">
        <v>6.2483855115404163E-3</v>
      </c>
      <c r="U949" s="50">
        <v>3.0122975520529138</v>
      </c>
      <c r="V949" s="51">
        <v>86.501247407814319</v>
      </c>
      <c r="X949" s="49">
        <v>0.26</v>
      </c>
      <c r="Y949" s="49">
        <v>25.13</v>
      </c>
      <c r="Z949" s="49">
        <v>0.63</v>
      </c>
      <c r="AA949" s="49">
        <v>5.45</v>
      </c>
      <c r="AB949" s="49">
        <v>12.64</v>
      </c>
      <c r="AC949" s="49">
        <v>0.24</v>
      </c>
      <c r="AD949" s="49">
        <v>2.38</v>
      </c>
      <c r="AE949" s="312"/>
      <c r="AF949" s="465" t="s">
        <v>1749</v>
      </c>
      <c r="AG949" s="343">
        <v>30</v>
      </c>
      <c r="AH949" s="343">
        <v>15</v>
      </c>
      <c r="AI949" s="343"/>
      <c r="AJ949" s="343"/>
      <c r="AK949" s="343"/>
      <c r="AL949" s="343"/>
      <c r="AM949" s="343"/>
      <c r="AN949" s="343"/>
      <c r="AO949" s="343"/>
      <c r="AP949" s="343"/>
      <c r="AQ949" s="343"/>
      <c r="AR949" s="343"/>
      <c r="AS949" s="343"/>
      <c r="AT949" s="343"/>
      <c r="AU949" s="343"/>
      <c r="AV949" s="343"/>
      <c r="AW949" s="343"/>
      <c r="AX949" s="343"/>
      <c r="AY949" s="343"/>
      <c r="AZ949" s="343"/>
      <c r="BA949" s="343"/>
      <c r="BB949" s="343"/>
      <c r="BC949" s="343"/>
      <c r="BD949" s="343"/>
      <c r="BE949" s="475"/>
      <c r="BF949" s="475"/>
      <c r="BG949" s="475"/>
      <c r="BH949" s="475"/>
      <c r="BI949" s="475"/>
      <c r="BJ949" s="475"/>
      <c r="BK949" s="475"/>
      <c r="BL949" s="475"/>
      <c r="BM949" s="475"/>
      <c r="BN949" s="475"/>
      <c r="BO949" s="475"/>
      <c r="BP949" s="306"/>
      <c r="BQ949" s="496"/>
      <c r="BR949" s="496"/>
      <c r="BS949" s="496"/>
      <c r="BT949" s="496"/>
      <c r="BU949" s="496"/>
      <c r="BV949" s="496"/>
    </row>
    <row r="950" spans="1:74" s="52" customFormat="1" ht="12.75">
      <c r="A950" s="64">
        <v>2996.2204340404778</v>
      </c>
      <c r="B950" s="46" t="s">
        <v>320</v>
      </c>
      <c r="C950" s="47" t="s">
        <v>329</v>
      </c>
      <c r="D950" s="48">
        <v>52.338474885057551</v>
      </c>
      <c r="E950" s="49">
        <v>39.384010000000004</v>
      </c>
      <c r="F950" s="49">
        <v>0.1075</v>
      </c>
      <c r="G950" s="49">
        <v>12.92867</v>
      </c>
      <c r="H950" s="49">
        <v>0.30840000000000001</v>
      </c>
      <c r="I950" s="49">
        <v>0.18110000000000001</v>
      </c>
      <c r="J950" s="49">
        <v>47.679859999999998</v>
      </c>
      <c r="K950" s="49">
        <v>0.24060000000000001</v>
      </c>
      <c r="L950" s="49">
        <v>100.83014</v>
      </c>
      <c r="M950" s="47"/>
      <c r="N950" s="50">
        <v>0.97501046527379465</v>
      </c>
      <c r="O950" s="50">
        <v>2.1041331737551975E-3</v>
      </c>
      <c r="P950" s="50">
        <v>0.26766968545192282</v>
      </c>
      <c r="Q950" s="50">
        <v>6.1411203138279887E-3</v>
      </c>
      <c r="R950" s="50">
        <v>3.7974628483193897E-3</v>
      </c>
      <c r="S950" s="50">
        <v>1.7596766097666638</v>
      </c>
      <c r="T950" s="50">
        <v>6.3817915504112352E-3</v>
      </c>
      <c r="U950" s="50">
        <v>3.0207812683786952</v>
      </c>
      <c r="V950" s="51">
        <v>86.797041724780286</v>
      </c>
      <c r="X950" s="49">
        <v>0.26</v>
      </c>
      <c r="Y950" s="49">
        <v>19.03</v>
      </c>
      <c r="Z950" s="49">
        <v>0.64</v>
      </c>
      <c r="AA950" s="49">
        <v>6.07</v>
      </c>
      <c r="AB950" s="49">
        <v>11.99</v>
      </c>
      <c r="AC950" s="49">
        <v>0.24</v>
      </c>
      <c r="AD950" s="49">
        <v>2.3199999999999998</v>
      </c>
      <c r="AE950" s="312"/>
      <c r="AF950" s="465" t="s">
        <v>1749</v>
      </c>
      <c r="AG950" s="343">
        <v>30</v>
      </c>
      <c r="AH950" s="343">
        <v>15</v>
      </c>
      <c r="AI950" s="343"/>
      <c r="AJ950" s="343"/>
      <c r="AK950" s="343"/>
      <c r="AL950" s="343"/>
      <c r="AM950" s="343"/>
      <c r="AN950" s="343"/>
      <c r="AO950" s="343"/>
      <c r="AP950" s="343"/>
      <c r="AQ950" s="343"/>
      <c r="AR950" s="343"/>
      <c r="AS950" s="343"/>
      <c r="AT950" s="343"/>
      <c r="AU950" s="343"/>
      <c r="AV950" s="343"/>
      <c r="AW950" s="343"/>
      <c r="AX950" s="343"/>
      <c r="AY950" s="343"/>
      <c r="AZ950" s="343"/>
      <c r="BA950" s="343"/>
      <c r="BB950" s="343"/>
      <c r="BC950" s="343"/>
      <c r="BD950" s="343"/>
      <c r="BE950" s="475"/>
      <c r="BF950" s="475"/>
      <c r="BG950" s="475"/>
      <c r="BH950" s="475"/>
      <c r="BI950" s="475"/>
      <c r="BJ950" s="475"/>
      <c r="BK950" s="475"/>
      <c r="BL950" s="475"/>
      <c r="BM950" s="475"/>
      <c r="BN950" s="475"/>
      <c r="BO950" s="475"/>
      <c r="BP950" s="306"/>
      <c r="BQ950" s="496"/>
      <c r="BR950" s="496"/>
      <c r="BS950" s="496"/>
      <c r="BT950" s="496"/>
      <c r="BU950" s="496"/>
      <c r="BV950" s="496"/>
    </row>
    <row r="951" spans="1:74" s="52" customFormat="1" ht="12.75">
      <c r="A951" s="64">
        <v>2996.2204340404778</v>
      </c>
      <c r="B951" s="46" t="s">
        <v>320</v>
      </c>
      <c r="C951" s="47" t="s">
        <v>329</v>
      </c>
      <c r="D951" s="48">
        <v>56.364474885057547</v>
      </c>
      <c r="E951" s="49">
        <v>39.567189999999997</v>
      </c>
      <c r="F951" s="49">
        <v>6.13E-2</v>
      </c>
      <c r="G951" s="49">
        <v>13.04893</v>
      </c>
      <c r="H951" s="49">
        <v>0.32500000000000001</v>
      </c>
      <c r="I951" s="49">
        <v>0.18129999999999999</v>
      </c>
      <c r="J951" s="49">
        <v>46.904170000000001</v>
      </c>
      <c r="K951" s="49">
        <v>0.2344</v>
      </c>
      <c r="L951" s="49">
        <v>100.32229</v>
      </c>
      <c r="M951" s="47"/>
      <c r="N951" s="50">
        <v>0.98437139993035039</v>
      </c>
      <c r="O951" s="50">
        <v>1.2057566568610724E-3</v>
      </c>
      <c r="P951" s="50">
        <v>0.27149052298425025</v>
      </c>
      <c r="Q951" s="50">
        <v>6.5035582149945261E-3</v>
      </c>
      <c r="R951" s="50">
        <v>3.8203866785259583E-3</v>
      </c>
      <c r="S951" s="50">
        <v>1.7395774908819734</v>
      </c>
      <c r="T951" s="50">
        <v>6.2479714089719481E-3</v>
      </c>
      <c r="U951" s="50">
        <v>3.0132170867559278</v>
      </c>
      <c r="V951" s="51">
        <v>86.500181937540887</v>
      </c>
      <c r="X951" s="49">
        <v>0.26</v>
      </c>
      <c r="Y951" s="49">
        <v>31.86</v>
      </c>
      <c r="Z951" s="49">
        <v>0.63</v>
      </c>
      <c r="AA951" s="49">
        <v>5.83</v>
      </c>
      <c r="AB951" s="49">
        <v>11.91</v>
      </c>
      <c r="AC951" s="49">
        <v>0.24</v>
      </c>
      <c r="AD951" s="49">
        <v>2.36</v>
      </c>
      <c r="AE951" s="312"/>
      <c r="AF951" s="465" t="s">
        <v>1749</v>
      </c>
      <c r="AG951" s="343">
        <v>30</v>
      </c>
      <c r="AH951" s="343">
        <v>15</v>
      </c>
      <c r="AI951" s="343"/>
      <c r="AJ951" s="343"/>
      <c r="AK951" s="343"/>
      <c r="AL951" s="343"/>
      <c r="AM951" s="343"/>
      <c r="AN951" s="343"/>
      <c r="AO951" s="343"/>
      <c r="AP951" s="343"/>
      <c r="AQ951" s="343"/>
      <c r="AR951" s="343"/>
      <c r="AS951" s="343"/>
      <c r="AT951" s="343"/>
      <c r="AU951" s="343"/>
      <c r="AV951" s="343"/>
      <c r="AW951" s="343"/>
      <c r="AX951" s="343"/>
      <c r="AY951" s="343"/>
      <c r="AZ951" s="343"/>
      <c r="BA951" s="343"/>
      <c r="BB951" s="343"/>
      <c r="BC951" s="343"/>
      <c r="BD951" s="343"/>
      <c r="BE951" s="475"/>
      <c r="BF951" s="475"/>
      <c r="BG951" s="475"/>
      <c r="BH951" s="475"/>
      <c r="BI951" s="475"/>
      <c r="BJ951" s="475"/>
      <c r="BK951" s="475"/>
      <c r="BL951" s="475"/>
      <c r="BM951" s="475"/>
      <c r="BN951" s="475"/>
      <c r="BO951" s="475"/>
      <c r="BP951" s="306"/>
      <c r="BQ951" s="496"/>
      <c r="BR951" s="496"/>
      <c r="BS951" s="496"/>
      <c r="BT951" s="496"/>
      <c r="BU951" s="496"/>
      <c r="BV951" s="496"/>
    </row>
    <row r="952" spans="1:74" s="52" customFormat="1" ht="12.75">
      <c r="A952" s="64">
        <v>2996.2204340404778</v>
      </c>
      <c r="B952" s="46" t="s">
        <v>320</v>
      </c>
      <c r="C952" s="47" t="s">
        <v>329</v>
      </c>
      <c r="D952" s="48">
        <v>60.390474885057543</v>
      </c>
      <c r="E952" s="49">
        <v>39.434890000000003</v>
      </c>
      <c r="F952" s="49">
        <v>0.10539999999999999</v>
      </c>
      <c r="G952" s="49">
        <v>13.06898</v>
      </c>
      <c r="H952" s="49">
        <v>0.33029999999999998</v>
      </c>
      <c r="I952" s="49">
        <v>0.1658</v>
      </c>
      <c r="J952" s="49">
        <v>46.93439</v>
      </c>
      <c r="K952" s="49">
        <v>0.23860000000000001</v>
      </c>
      <c r="L952" s="49">
        <v>100.27836000000001</v>
      </c>
      <c r="M952" s="47"/>
      <c r="N952" s="50">
        <v>0.98170610856701968</v>
      </c>
      <c r="O952" s="50">
        <v>2.0745164624982747E-3</v>
      </c>
      <c r="P952" s="50">
        <v>0.27208120790028301</v>
      </c>
      <c r="Q952" s="50">
        <v>6.6138345375224838E-3</v>
      </c>
      <c r="R952" s="50">
        <v>3.4959975938674984E-3</v>
      </c>
      <c r="S952" s="50">
        <v>1.7418092113910681</v>
      </c>
      <c r="T952" s="50">
        <v>6.3639820557253104E-3</v>
      </c>
      <c r="U952" s="50">
        <v>3.0141448585079846</v>
      </c>
      <c r="V952" s="51">
        <v>86.489770977905394</v>
      </c>
      <c r="X952" s="49">
        <v>0.26</v>
      </c>
      <c r="Y952" s="49">
        <v>19.37</v>
      </c>
      <c r="Z952" s="49">
        <v>0.63</v>
      </c>
      <c r="AA952" s="49">
        <v>5.7</v>
      </c>
      <c r="AB952" s="49">
        <v>12.84</v>
      </c>
      <c r="AC952" s="49">
        <v>0.24</v>
      </c>
      <c r="AD952" s="49">
        <v>2.34</v>
      </c>
      <c r="AE952" s="312"/>
      <c r="AF952" s="465" t="s">
        <v>1749</v>
      </c>
      <c r="AG952" s="343">
        <v>30</v>
      </c>
      <c r="AH952" s="343">
        <v>15</v>
      </c>
      <c r="AI952" s="343"/>
      <c r="AJ952" s="343"/>
      <c r="AK952" s="343"/>
      <c r="AL952" s="343"/>
      <c r="AM952" s="343"/>
      <c r="AN952" s="343"/>
      <c r="AO952" s="343"/>
      <c r="AP952" s="343"/>
      <c r="AQ952" s="343"/>
      <c r="AR952" s="343"/>
      <c r="AS952" s="343"/>
      <c r="AT952" s="343"/>
      <c r="AU952" s="343"/>
      <c r="AV952" s="343"/>
      <c r="AW952" s="343"/>
      <c r="AX952" s="343"/>
      <c r="AY952" s="343"/>
      <c r="AZ952" s="343"/>
      <c r="BA952" s="343"/>
      <c r="BB952" s="343"/>
      <c r="BC952" s="343"/>
      <c r="BD952" s="343"/>
      <c r="BE952" s="475"/>
      <c r="BF952" s="475"/>
      <c r="BG952" s="475"/>
      <c r="BH952" s="475"/>
      <c r="BI952" s="475"/>
      <c r="BJ952" s="475"/>
      <c r="BK952" s="475"/>
      <c r="BL952" s="475"/>
      <c r="BM952" s="475"/>
      <c r="BN952" s="475"/>
      <c r="BO952" s="475"/>
      <c r="BP952" s="306"/>
      <c r="BQ952" s="496"/>
      <c r="BR952" s="496"/>
      <c r="BS952" s="496"/>
      <c r="BT952" s="496"/>
      <c r="BU952" s="496"/>
      <c r="BV952" s="496"/>
    </row>
    <row r="953" spans="1:74" s="52" customFormat="1" ht="12.75">
      <c r="A953" s="64">
        <v>2996.2204340404778</v>
      </c>
      <c r="B953" s="46" t="s">
        <v>320</v>
      </c>
      <c r="C953" s="47" t="s">
        <v>329</v>
      </c>
      <c r="D953" s="48">
        <v>64.416474885057539</v>
      </c>
      <c r="E953" s="49">
        <v>39.4756</v>
      </c>
      <c r="F953" s="49">
        <v>0.114</v>
      </c>
      <c r="G953" s="49">
        <v>12.938689999999999</v>
      </c>
      <c r="H953" s="49">
        <v>0.32140000000000002</v>
      </c>
      <c r="I953" s="49">
        <v>0.18240000000000001</v>
      </c>
      <c r="J953" s="49">
        <v>47.065350000000002</v>
      </c>
      <c r="K953" s="49">
        <v>0.2339</v>
      </c>
      <c r="L953" s="49">
        <v>100.33134000000001</v>
      </c>
      <c r="M953" s="47"/>
      <c r="N953" s="50">
        <v>0.98155915930237503</v>
      </c>
      <c r="O953" s="50">
        <v>2.241134941310439E-3</v>
      </c>
      <c r="P953" s="50">
        <v>0.26905064775020737</v>
      </c>
      <c r="Q953" s="50">
        <v>6.4280242294921111E-3</v>
      </c>
      <c r="R953" s="50">
        <v>3.8414776741945642E-3</v>
      </c>
      <c r="S953" s="50">
        <v>1.7446068706917528</v>
      </c>
      <c r="T953" s="50">
        <v>6.2312562256721486E-3</v>
      </c>
      <c r="U953" s="50">
        <v>3.0139585708150047</v>
      </c>
      <c r="V953" s="51">
        <v>86.638708653973012</v>
      </c>
      <c r="X953" s="49">
        <v>0.26</v>
      </c>
      <c r="Y953" s="49">
        <v>18.149999999999999</v>
      </c>
      <c r="Z953" s="49">
        <v>0.64</v>
      </c>
      <c r="AA953" s="49">
        <v>5.91</v>
      </c>
      <c r="AB953" s="49">
        <v>11.74</v>
      </c>
      <c r="AC953" s="49">
        <v>0.24</v>
      </c>
      <c r="AD953" s="49">
        <v>2.38</v>
      </c>
      <c r="AE953" s="312"/>
      <c r="AF953" s="465" t="s">
        <v>1749</v>
      </c>
      <c r="AG953" s="343">
        <v>30</v>
      </c>
      <c r="AH953" s="343">
        <v>15</v>
      </c>
      <c r="AI953" s="343"/>
      <c r="AJ953" s="343"/>
      <c r="AK953" s="343"/>
      <c r="AL953" s="343"/>
      <c r="AM953" s="343"/>
      <c r="AN953" s="343"/>
      <c r="AO953" s="343"/>
      <c r="AP953" s="343"/>
      <c r="AQ953" s="343"/>
      <c r="AR953" s="343"/>
      <c r="AS953" s="343"/>
      <c r="AT953" s="343"/>
      <c r="AU953" s="343"/>
      <c r="AV953" s="343"/>
      <c r="AW953" s="343"/>
      <c r="AX953" s="343"/>
      <c r="AY953" s="343"/>
      <c r="AZ953" s="343"/>
      <c r="BA953" s="343"/>
      <c r="BB953" s="343"/>
      <c r="BC953" s="343"/>
      <c r="BD953" s="343"/>
      <c r="BE953" s="475"/>
      <c r="BF953" s="475"/>
      <c r="BG953" s="475"/>
      <c r="BH953" s="475"/>
      <c r="BI953" s="475"/>
      <c r="BJ953" s="475"/>
      <c r="BK953" s="475"/>
      <c r="BL953" s="475"/>
      <c r="BM953" s="475"/>
      <c r="BN953" s="475"/>
      <c r="BO953" s="475"/>
      <c r="BP953" s="306"/>
      <c r="BQ953" s="496"/>
      <c r="BR953" s="496"/>
      <c r="BS953" s="496"/>
      <c r="BT953" s="496"/>
      <c r="BU953" s="496"/>
      <c r="BV953" s="496"/>
    </row>
    <row r="954" spans="1:74" s="52" customFormat="1" ht="12.75">
      <c r="A954" s="64">
        <v>2996.2204340404778</v>
      </c>
      <c r="B954" s="46" t="s">
        <v>320</v>
      </c>
      <c r="C954" s="47" t="s">
        <v>329</v>
      </c>
      <c r="D954" s="48">
        <v>68.442474885057536</v>
      </c>
      <c r="E954" s="49">
        <v>39.577370000000002</v>
      </c>
      <c r="F954" s="49">
        <v>0.13220000000000001</v>
      </c>
      <c r="G954" s="49">
        <v>12.858510000000001</v>
      </c>
      <c r="H954" s="49">
        <v>0.33889999999999998</v>
      </c>
      <c r="I954" s="49">
        <v>0.1842</v>
      </c>
      <c r="J954" s="49">
        <v>46.843730000000001</v>
      </c>
      <c r="K954" s="49">
        <v>0.23369999999999999</v>
      </c>
      <c r="L954" s="49">
        <v>100.16861</v>
      </c>
      <c r="M954" s="47"/>
      <c r="N954" s="50">
        <v>0.98491829238241613</v>
      </c>
      <c r="O954" s="50">
        <v>2.60111852805457E-3</v>
      </c>
      <c r="P954" s="50">
        <v>0.26760850593987134</v>
      </c>
      <c r="Q954" s="50">
        <v>6.7837328029446845E-3</v>
      </c>
      <c r="R954" s="50">
        <v>3.8826535268613274E-3</v>
      </c>
      <c r="S954" s="50">
        <v>1.7378539969173061</v>
      </c>
      <c r="T954" s="50">
        <v>6.2311704640204925E-3</v>
      </c>
      <c r="U954" s="50">
        <v>3.0098794705614744</v>
      </c>
      <c r="V954" s="51">
        <v>86.65602046617127</v>
      </c>
      <c r="X954" s="49">
        <v>0.26</v>
      </c>
      <c r="Y954" s="49">
        <v>16</v>
      </c>
      <c r="Z954" s="49">
        <v>0.64</v>
      </c>
      <c r="AA954" s="49">
        <v>5.51</v>
      </c>
      <c r="AB954" s="49">
        <v>11.92</v>
      </c>
      <c r="AC954" s="49">
        <v>0.24</v>
      </c>
      <c r="AD954" s="49">
        <v>2.37</v>
      </c>
      <c r="AE954" s="312"/>
      <c r="AF954" s="465" t="s">
        <v>1749</v>
      </c>
      <c r="AG954" s="343">
        <v>30</v>
      </c>
      <c r="AH954" s="343">
        <v>15</v>
      </c>
      <c r="AI954" s="343"/>
      <c r="AJ954" s="343"/>
      <c r="AK954" s="343"/>
      <c r="AL954" s="343"/>
      <c r="AM954" s="343"/>
      <c r="AN954" s="343"/>
      <c r="AO954" s="343"/>
      <c r="AP954" s="343"/>
      <c r="AQ954" s="343"/>
      <c r="AR954" s="343"/>
      <c r="AS954" s="343"/>
      <c r="AT954" s="343"/>
      <c r="AU954" s="343"/>
      <c r="AV954" s="343"/>
      <c r="AW954" s="343"/>
      <c r="AX954" s="343"/>
      <c r="AY954" s="343"/>
      <c r="AZ954" s="343"/>
      <c r="BA954" s="343"/>
      <c r="BB954" s="343"/>
      <c r="BC954" s="343"/>
      <c r="BD954" s="343"/>
      <c r="BE954" s="475"/>
      <c r="BF954" s="475"/>
      <c r="BG954" s="475"/>
      <c r="BH954" s="475"/>
      <c r="BI954" s="475"/>
      <c r="BJ954" s="475"/>
      <c r="BK954" s="475"/>
      <c r="BL954" s="475"/>
      <c r="BM954" s="475"/>
      <c r="BN954" s="475"/>
      <c r="BO954" s="475"/>
      <c r="BP954" s="306"/>
      <c r="BQ954" s="496"/>
      <c r="BR954" s="496"/>
      <c r="BS954" s="496"/>
      <c r="BT954" s="496"/>
      <c r="BU954" s="496"/>
      <c r="BV954" s="496"/>
    </row>
    <row r="955" spans="1:74" s="52" customFormat="1" ht="12.75">
      <c r="A955" s="64">
        <v>2996.2204340404778</v>
      </c>
      <c r="B955" s="46" t="s">
        <v>320</v>
      </c>
      <c r="C955" s="47" t="s">
        <v>329</v>
      </c>
      <c r="D955" s="48">
        <v>72.468474885057532</v>
      </c>
      <c r="E955" s="49">
        <v>39.495959999999997</v>
      </c>
      <c r="F955" s="49">
        <v>9.2700000000000005E-2</v>
      </c>
      <c r="G955" s="49">
        <v>12.91864</v>
      </c>
      <c r="H955" s="49">
        <v>0.33389999999999997</v>
      </c>
      <c r="I955" s="49">
        <v>0.17699999999999999</v>
      </c>
      <c r="J955" s="49">
        <v>46.843730000000001</v>
      </c>
      <c r="K955" s="49">
        <v>0.23760000000000001</v>
      </c>
      <c r="L955" s="49">
        <v>100.09953</v>
      </c>
      <c r="M955" s="47"/>
      <c r="N955" s="50">
        <v>0.98419144830383565</v>
      </c>
      <c r="O955" s="50">
        <v>1.826341812156312E-3</v>
      </c>
      <c r="P955" s="50">
        <v>0.26921527816607455</v>
      </c>
      <c r="Q955" s="50">
        <v>6.6924821907927432E-3</v>
      </c>
      <c r="R955" s="50">
        <v>3.7358197893898617E-3</v>
      </c>
      <c r="S955" s="50">
        <v>1.7401509678327505</v>
      </c>
      <c r="T955" s="50">
        <v>6.343529976851483E-3</v>
      </c>
      <c r="U955" s="50">
        <v>3.0121558680718512</v>
      </c>
      <c r="V955" s="51">
        <v>86.601980664194372</v>
      </c>
      <c r="X955" s="49">
        <v>0.26</v>
      </c>
      <c r="Y955" s="49">
        <v>21.64</v>
      </c>
      <c r="Z955" s="49">
        <v>0.64</v>
      </c>
      <c r="AA955" s="49">
        <v>5.7</v>
      </c>
      <c r="AB955" s="49">
        <v>12.15</v>
      </c>
      <c r="AC955" s="49">
        <v>0.24</v>
      </c>
      <c r="AD955" s="49">
        <v>2.3199999999999998</v>
      </c>
      <c r="AE955" s="312"/>
      <c r="AF955" s="465" t="s">
        <v>1749</v>
      </c>
      <c r="AG955" s="343">
        <v>30</v>
      </c>
      <c r="AH955" s="343">
        <v>15</v>
      </c>
      <c r="AI955" s="343"/>
      <c r="AJ955" s="343"/>
      <c r="AK955" s="343"/>
      <c r="AL955" s="343"/>
      <c r="AM955" s="343"/>
      <c r="AN955" s="343"/>
      <c r="AO955" s="343"/>
      <c r="AP955" s="343"/>
      <c r="AQ955" s="343"/>
      <c r="AR955" s="343"/>
      <c r="AS955" s="343"/>
      <c r="AT955" s="343"/>
      <c r="AU955" s="343"/>
      <c r="AV955" s="343"/>
      <c r="AW955" s="343"/>
      <c r="AX955" s="343"/>
      <c r="AY955" s="343"/>
      <c r="AZ955" s="343"/>
      <c r="BA955" s="343"/>
      <c r="BB955" s="343"/>
      <c r="BC955" s="343"/>
      <c r="BD955" s="343"/>
      <c r="BE955" s="475"/>
      <c r="BF955" s="475"/>
      <c r="BG955" s="475"/>
      <c r="BH955" s="475"/>
      <c r="BI955" s="475"/>
      <c r="BJ955" s="475"/>
      <c r="BK955" s="475"/>
      <c r="BL955" s="475"/>
      <c r="BM955" s="475"/>
      <c r="BN955" s="475"/>
      <c r="BO955" s="475"/>
      <c r="BP955" s="306"/>
      <c r="BQ955" s="496"/>
      <c r="BR955" s="496"/>
      <c r="BS955" s="496"/>
      <c r="BT955" s="496"/>
      <c r="BU955" s="496"/>
      <c r="BV955" s="496"/>
    </row>
    <row r="956" spans="1:74" s="52" customFormat="1" ht="12.75">
      <c r="A956" s="64">
        <v>2996.2204340404778</v>
      </c>
      <c r="B956" s="46" t="s">
        <v>320</v>
      </c>
      <c r="C956" s="47" t="s">
        <v>329</v>
      </c>
      <c r="D956" s="48">
        <v>76.494474885057528</v>
      </c>
      <c r="E956" s="49">
        <v>39.668959999999998</v>
      </c>
      <c r="F956" s="49">
        <v>0.1082</v>
      </c>
      <c r="G956" s="49">
        <v>12.99882</v>
      </c>
      <c r="H956" s="49">
        <v>0.33629999999999999</v>
      </c>
      <c r="I956" s="49">
        <v>0.1943</v>
      </c>
      <c r="J956" s="49">
        <v>47.004910000000002</v>
      </c>
      <c r="K956" s="49">
        <v>0.2319</v>
      </c>
      <c r="L956" s="49">
        <v>100.54338999999999</v>
      </c>
      <c r="M956" s="47"/>
      <c r="N956" s="50">
        <v>0.98420695068451025</v>
      </c>
      <c r="O956" s="50">
        <v>2.1224540114702863E-3</v>
      </c>
      <c r="P956" s="50">
        <v>0.26970906099066899</v>
      </c>
      <c r="Q956" s="50">
        <v>6.7112956765311626E-3</v>
      </c>
      <c r="R956" s="50">
        <v>4.0831388896530657E-3</v>
      </c>
      <c r="S956" s="50">
        <v>1.7385507956557389</v>
      </c>
      <c r="T956" s="50">
        <v>6.1644453839763934E-3</v>
      </c>
      <c r="U956" s="50">
        <v>3.0115481412925491</v>
      </c>
      <c r="V956" s="51">
        <v>86.57001183895315</v>
      </c>
      <c r="X956" s="49">
        <v>0.26</v>
      </c>
      <c r="Y956" s="49">
        <v>18.989999999999998</v>
      </c>
      <c r="Z956" s="49">
        <v>0.64</v>
      </c>
      <c r="AA956" s="49">
        <v>5.56</v>
      </c>
      <c r="AB956" s="49">
        <v>11.41</v>
      </c>
      <c r="AC956" s="49">
        <v>0.24</v>
      </c>
      <c r="AD956" s="49">
        <v>2.4</v>
      </c>
      <c r="AE956" s="312"/>
      <c r="AF956" s="465" t="s">
        <v>1749</v>
      </c>
      <c r="AG956" s="343">
        <v>30</v>
      </c>
      <c r="AH956" s="343">
        <v>15</v>
      </c>
      <c r="AI956" s="343"/>
      <c r="AJ956" s="343"/>
      <c r="AK956" s="343"/>
      <c r="AL956" s="343"/>
      <c r="AM956" s="343"/>
      <c r="AN956" s="343"/>
      <c r="AO956" s="343"/>
      <c r="AP956" s="343"/>
      <c r="AQ956" s="343"/>
      <c r="AR956" s="343"/>
      <c r="AS956" s="343"/>
      <c r="AT956" s="343"/>
      <c r="AU956" s="343"/>
      <c r="AV956" s="343"/>
      <c r="AW956" s="343"/>
      <c r="AX956" s="343"/>
      <c r="AY956" s="343"/>
      <c r="AZ956" s="343"/>
      <c r="BA956" s="343"/>
      <c r="BB956" s="343"/>
      <c r="BC956" s="343"/>
      <c r="BD956" s="343"/>
      <c r="BE956" s="475"/>
      <c r="BF956" s="475"/>
      <c r="BG956" s="475"/>
      <c r="BH956" s="475"/>
      <c r="BI956" s="475"/>
      <c r="BJ956" s="475"/>
      <c r="BK956" s="475"/>
      <c r="BL956" s="475"/>
      <c r="BM956" s="475"/>
      <c r="BN956" s="475"/>
      <c r="BO956" s="475"/>
      <c r="BP956" s="306"/>
      <c r="BQ956" s="496"/>
      <c r="BR956" s="496"/>
      <c r="BS956" s="496"/>
      <c r="BT956" s="496"/>
      <c r="BU956" s="496"/>
      <c r="BV956" s="496"/>
    </row>
    <row r="957" spans="1:74" s="52" customFormat="1" ht="12.75">
      <c r="A957" s="38"/>
      <c r="B957" s="46"/>
      <c r="C957" s="47"/>
      <c r="D957" s="48"/>
      <c r="E957" s="49"/>
      <c r="F957" s="49"/>
      <c r="G957" s="49"/>
      <c r="H957" s="49"/>
      <c r="I957" s="49"/>
      <c r="J957" s="49"/>
      <c r="K957" s="49"/>
      <c r="L957" s="49"/>
      <c r="M957" s="47"/>
      <c r="N957" s="50"/>
      <c r="O957" s="50"/>
      <c r="P957" s="50"/>
      <c r="Q957" s="50"/>
      <c r="R957" s="50"/>
      <c r="S957" s="50"/>
      <c r="T957" s="50"/>
      <c r="U957" s="50"/>
      <c r="V957" s="51"/>
      <c r="AE957" s="312"/>
      <c r="AF957" s="312"/>
      <c r="AG957" s="312"/>
      <c r="AH957" s="312"/>
      <c r="AI957" s="312"/>
      <c r="AJ957" s="312"/>
      <c r="AK957" s="312"/>
      <c r="AL957" s="312"/>
      <c r="AM957" s="312"/>
      <c r="AN957" s="312"/>
      <c r="AO957" s="312"/>
      <c r="AP957" s="312"/>
      <c r="AQ957" s="312"/>
      <c r="AR957" s="312"/>
      <c r="AS957" s="312"/>
      <c r="AT957" s="312"/>
      <c r="AU957" s="312"/>
      <c r="AV957" s="312"/>
      <c r="AW957" s="312"/>
      <c r="AX957" s="312"/>
      <c r="AY957" s="312"/>
      <c r="AZ957" s="312"/>
      <c r="BA957" s="312"/>
      <c r="BB957" s="312"/>
      <c r="BC957" s="312"/>
      <c r="BD957" s="312"/>
      <c r="BE957" s="306"/>
      <c r="BF957" s="306"/>
      <c r="BG957" s="306"/>
      <c r="BH957" s="306"/>
      <c r="BI957" s="306"/>
      <c r="BJ957" s="306"/>
      <c r="BK957" s="306"/>
      <c r="BL957" s="306"/>
      <c r="BM957" s="306"/>
      <c r="BN957" s="306"/>
      <c r="BO957" s="306"/>
      <c r="BP957" s="306"/>
      <c r="BQ957" s="496"/>
      <c r="BR957" s="496"/>
      <c r="BS957" s="496"/>
      <c r="BT957" s="496"/>
      <c r="BU957" s="496"/>
      <c r="BV957" s="496"/>
    </row>
    <row r="958" spans="1:74" s="52" customFormat="1" ht="12.75">
      <c r="A958" s="64">
        <v>2996.2204340404778</v>
      </c>
      <c r="B958" s="46" t="s">
        <v>320</v>
      </c>
      <c r="C958" s="47" t="s">
        <v>315</v>
      </c>
      <c r="D958" s="48">
        <v>0</v>
      </c>
      <c r="E958" s="49">
        <v>39.780900000000003</v>
      </c>
      <c r="F958" s="49">
        <v>3.5999999999999997E-2</v>
      </c>
      <c r="G958" s="49">
        <v>13.46987</v>
      </c>
      <c r="H958" s="49">
        <v>0.28149999999999997</v>
      </c>
      <c r="I958" s="49">
        <v>0.2087</v>
      </c>
      <c r="J958" s="49">
        <v>46.450839999999999</v>
      </c>
      <c r="K958" s="49">
        <v>0.2515</v>
      </c>
      <c r="L958" s="49">
        <v>100.47931</v>
      </c>
      <c r="M958" s="47"/>
      <c r="N958" s="50">
        <v>0.98937945142687056</v>
      </c>
      <c r="O958" s="50">
        <v>7.078906851857253E-4</v>
      </c>
      <c r="P958" s="50">
        <v>0.2801610008065018</v>
      </c>
      <c r="Q958" s="50">
        <v>5.6313247532580194E-3</v>
      </c>
      <c r="R958" s="50">
        <v>4.3963926197277984E-3</v>
      </c>
      <c r="S958" s="50">
        <v>1.7222270233322401</v>
      </c>
      <c r="T958" s="50">
        <v>6.7016835789741698E-3</v>
      </c>
      <c r="U958" s="50">
        <v>3.0092047672027586</v>
      </c>
      <c r="V958" s="51">
        <v>86.008655793524156</v>
      </c>
      <c r="X958" s="49">
        <v>0.26</v>
      </c>
      <c r="Y958" s="49">
        <v>54.66</v>
      </c>
      <c r="Z958" s="49">
        <v>0.62</v>
      </c>
      <c r="AA958" s="49">
        <v>6.68</v>
      </c>
      <c r="AB958" s="49">
        <v>10.6</v>
      </c>
      <c r="AC958" s="49">
        <v>0.25</v>
      </c>
      <c r="AD958" s="49">
        <v>2.25</v>
      </c>
      <c r="AE958" s="312"/>
      <c r="AF958" s="465" t="s">
        <v>1749</v>
      </c>
      <c r="AG958" s="343">
        <v>30</v>
      </c>
      <c r="AH958" s="343">
        <v>15</v>
      </c>
      <c r="AI958" s="343"/>
      <c r="AJ958" s="343"/>
      <c r="AK958" s="343"/>
      <c r="AL958" s="343"/>
      <c r="AM958" s="343"/>
      <c r="AN958" s="343"/>
      <c r="AO958" s="343"/>
      <c r="AP958" s="343"/>
      <c r="AQ958" s="343"/>
      <c r="AR958" s="343"/>
      <c r="AS958" s="343"/>
      <c r="AT958" s="343"/>
      <c r="AU958" s="343"/>
      <c r="AV958" s="343"/>
      <c r="AW958" s="343"/>
      <c r="AX958" s="343"/>
      <c r="AY958" s="343"/>
      <c r="AZ958" s="343"/>
      <c r="BA958" s="343"/>
      <c r="BB958" s="343"/>
      <c r="BC958" s="343"/>
      <c r="BD958" s="343"/>
      <c r="BE958" s="475"/>
      <c r="BF958" s="475"/>
      <c r="BG958" s="475"/>
      <c r="BH958" s="475"/>
      <c r="BI958" s="475"/>
      <c r="BJ958" s="475"/>
      <c r="BK958" s="475"/>
      <c r="BL958" s="475"/>
      <c r="BM958" s="475"/>
      <c r="BN958" s="475"/>
      <c r="BO958" s="475"/>
      <c r="BP958" s="306"/>
      <c r="BQ958" s="496"/>
      <c r="BR958" s="496"/>
      <c r="BS958" s="496"/>
      <c r="BT958" s="496"/>
      <c r="BU958" s="496"/>
      <c r="BV958" s="496"/>
    </row>
    <row r="959" spans="1:74" s="52" customFormat="1" ht="12.75">
      <c r="A959" s="64">
        <v>2996.2204340404778</v>
      </c>
      <c r="B959" s="46" t="s">
        <v>320</v>
      </c>
      <c r="C959" s="47" t="s">
        <v>315</v>
      </c>
      <c r="D959" s="48">
        <v>6.9986947636728249</v>
      </c>
      <c r="E959" s="49">
        <v>39.719839999999998</v>
      </c>
      <c r="F959" s="49">
        <v>3.56E-2</v>
      </c>
      <c r="G959" s="49">
        <v>13.700379999999999</v>
      </c>
      <c r="H959" s="49">
        <v>0.35099999999999998</v>
      </c>
      <c r="I959" s="49">
        <v>0.17419999999999999</v>
      </c>
      <c r="J959" s="49">
        <v>46.82358</v>
      </c>
      <c r="K959" s="49">
        <v>0.26140000000000002</v>
      </c>
      <c r="L959" s="49">
        <v>101.06599999999999</v>
      </c>
      <c r="M959" s="47"/>
      <c r="N959" s="50">
        <v>0.98380736466354535</v>
      </c>
      <c r="O959" s="50">
        <v>6.9715282564107258E-4</v>
      </c>
      <c r="P959" s="50">
        <v>0.28378614337608016</v>
      </c>
      <c r="Q959" s="50">
        <v>6.992839940555314E-3</v>
      </c>
      <c r="R959" s="50">
        <v>3.6545715483019704E-3</v>
      </c>
      <c r="S959" s="50">
        <v>1.7289233513297608</v>
      </c>
      <c r="T959" s="50">
        <v>6.9369060012881576E-3</v>
      </c>
      <c r="U959" s="50">
        <v>3.0147983296851728</v>
      </c>
      <c r="V959" s="51">
        <v>85.900292907518889</v>
      </c>
      <c r="X959" s="49">
        <v>0.26</v>
      </c>
      <c r="Y959" s="49">
        <v>51.78</v>
      </c>
      <c r="Z959" s="49">
        <v>0.62</v>
      </c>
      <c r="AA959" s="49">
        <v>5.36</v>
      </c>
      <c r="AB959" s="49">
        <v>12.03</v>
      </c>
      <c r="AC959" s="49">
        <v>0.25</v>
      </c>
      <c r="AD959" s="49">
        <v>2.16</v>
      </c>
      <c r="AE959" s="312"/>
      <c r="AF959" s="465" t="s">
        <v>1749</v>
      </c>
      <c r="AG959" s="343">
        <v>30</v>
      </c>
      <c r="AH959" s="343">
        <v>15</v>
      </c>
      <c r="AI959" s="343"/>
      <c r="AJ959" s="343"/>
      <c r="AK959" s="343"/>
      <c r="AL959" s="343"/>
      <c r="AM959" s="343"/>
      <c r="AN959" s="343"/>
      <c r="AO959" s="343"/>
      <c r="AP959" s="343"/>
      <c r="AQ959" s="343"/>
      <c r="AR959" s="343"/>
      <c r="AS959" s="343"/>
      <c r="AT959" s="343"/>
      <c r="AU959" s="343"/>
      <c r="AV959" s="343"/>
      <c r="AW959" s="343"/>
      <c r="AX959" s="343"/>
      <c r="AY959" s="343"/>
      <c r="AZ959" s="343"/>
      <c r="BA959" s="343"/>
      <c r="BB959" s="343"/>
      <c r="BC959" s="343"/>
      <c r="BD959" s="343"/>
      <c r="BE959" s="475"/>
      <c r="BF959" s="475"/>
      <c r="BG959" s="475"/>
      <c r="BH959" s="475"/>
      <c r="BI959" s="475"/>
      <c r="BJ959" s="475"/>
      <c r="BK959" s="475"/>
      <c r="BL959" s="475"/>
      <c r="BM959" s="475"/>
      <c r="BN959" s="475"/>
      <c r="BO959" s="475"/>
      <c r="BP959" s="306"/>
      <c r="BQ959" s="496"/>
      <c r="BR959" s="496"/>
      <c r="BS959" s="496"/>
      <c r="BT959" s="496"/>
      <c r="BU959" s="496"/>
      <c r="BV959" s="496"/>
    </row>
    <row r="960" spans="1:74" s="52" customFormat="1" ht="12.75">
      <c r="A960" s="64">
        <v>2996.2204340404778</v>
      </c>
      <c r="B960" s="46" t="s">
        <v>320</v>
      </c>
      <c r="C960" s="47" t="s">
        <v>315</v>
      </c>
      <c r="D960" s="48">
        <v>13.998694763672825</v>
      </c>
      <c r="E960" s="49">
        <v>39.892850000000003</v>
      </c>
      <c r="F960" s="49">
        <v>3.44E-2</v>
      </c>
      <c r="G960" s="49">
        <v>13.940910000000001</v>
      </c>
      <c r="H960" s="49">
        <v>0.31280000000000002</v>
      </c>
      <c r="I960" s="49">
        <v>0.2089</v>
      </c>
      <c r="J960" s="49">
        <v>46.198999999999998</v>
      </c>
      <c r="K960" s="49">
        <v>0.25040000000000001</v>
      </c>
      <c r="L960" s="49">
        <v>100.83926000000001</v>
      </c>
      <c r="M960" s="47"/>
      <c r="N960" s="50">
        <v>0.99054539630033434</v>
      </c>
      <c r="O960" s="50">
        <v>6.7532554462065516E-4</v>
      </c>
      <c r="P960" s="50">
        <v>0.28948524807931875</v>
      </c>
      <c r="Q960" s="50">
        <v>6.2472654049325668E-3</v>
      </c>
      <c r="R960" s="50">
        <v>4.3934278537143554E-3</v>
      </c>
      <c r="S960" s="50">
        <v>1.7100958007837657</v>
      </c>
      <c r="T960" s="50">
        <v>6.6614886437379181E-3</v>
      </c>
      <c r="U960" s="50">
        <v>3.0081039526104241</v>
      </c>
      <c r="V960" s="51">
        <v>85.522704956425088</v>
      </c>
      <c r="X960" s="49">
        <v>0.26</v>
      </c>
      <c r="Y960" s="49">
        <v>52.99</v>
      </c>
      <c r="Z960" s="49">
        <v>0.61</v>
      </c>
      <c r="AA960" s="49">
        <v>5.98</v>
      </c>
      <c r="AB960" s="49">
        <v>10.93</v>
      </c>
      <c r="AC960" s="49">
        <v>0.25</v>
      </c>
      <c r="AD960" s="49">
        <v>2.2599999999999998</v>
      </c>
      <c r="AE960" s="312"/>
      <c r="AF960" s="465" t="s">
        <v>1749</v>
      </c>
      <c r="AG960" s="343">
        <v>30</v>
      </c>
      <c r="AH960" s="343">
        <v>15</v>
      </c>
      <c r="AI960" s="343"/>
      <c r="AJ960" s="343"/>
      <c r="AK960" s="343"/>
      <c r="AL960" s="343"/>
      <c r="AM960" s="343"/>
      <c r="AN960" s="343"/>
      <c r="AO960" s="343"/>
      <c r="AP960" s="343"/>
      <c r="AQ960" s="343"/>
      <c r="AR960" s="343"/>
      <c r="AS960" s="343"/>
      <c r="AT960" s="343"/>
      <c r="AU960" s="343"/>
      <c r="AV960" s="343"/>
      <c r="AW960" s="343"/>
      <c r="AX960" s="343"/>
      <c r="AY960" s="343"/>
      <c r="AZ960" s="343"/>
      <c r="BA960" s="343"/>
      <c r="BB960" s="343"/>
      <c r="BC960" s="343"/>
      <c r="BD960" s="343"/>
      <c r="BE960" s="475"/>
      <c r="BF960" s="475"/>
      <c r="BG960" s="475"/>
      <c r="BH960" s="475"/>
      <c r="BI960" s="475"/>
      <c r="BJ960" s="475"/>
      <c r="BK960" s="475"/>
      <c r="BL960" s="475"/>
      <c r="BM960" s="475"/>
      <c r="BN960" s="475"/>
      <c r="BO960" s="475"/>
      <c r="BP960" s="306"/>
      <c r="BQ960" s="496"/>
      <c r="BR960" s="496"/>
      <c r="BS960" s="496"/>
      <c r="BT960" s="496"/>
      <c r="BU960" s="496"/>
      <c r="BV960" s="496"/>
    </row>
    <row r="961" spans="1:74" s="52" customFormat="1" ht="12.75">
      <c r="A961" s="64">
        <v>2996.2204340404778</v>
      </c>
      <c r="B961" s="46" t="s">
        <v>320</v>
      </c>
      <c r="C961" s="47" t="s">
        <v>315</v>
      </c>
      <c r="D961" s="48">
        <v>20.998694763672823</v>
      </c>
      <c r="E961" s="49">
        <v>39.872489999999999</v>
      </c>
      <c r="F961" s="49">
        <v>7.6999999999999999E-2</v>
      </c>
      <c r="G961" s="49">
        <v>14.27164</v>
      </c>
      <c r="H961" s="49">
        <v>0.30640000000000001</v>
      </c>
      <c r="I961" s="49">
        <v>0.17960000000000001</v>
      </c>
      <c r="J961" s="49">
        <v>45.876629999999999</v>
      </c>
      <c r="K961" s="49">
        <v>0.24809999999999999</v>
      </c>
      <c r="L961" s="49">
        <v>100.83185999999999</v>
      </c>
      <c r="M961" s="47"/>
      <c r="N961" s="50">
        <v>0.99112328525851945</v>
      </c>
      <c r="O961" s="50">
        <v>1.5132840754007349E-3</v>
      </c>
      <c r="P961" s="50">
        <v>0.29667721797439295</v>
      </c>
      <c r="Q961" s="50">
        <v>6.1261408120686636E-3</v>
      </c>
      <c r="R961" s="50">
        <v>3.7813457852618024E-3</v>
      </c>
      <c r="S961" s="50">
        <v>1.7000213489259792</v>
      </c>
      <c r="T961" s="50">
        <v>6.6075237590562039E-3</v>
      </c>
      <c r="U961" s="50">
        <v>3.0058501465906793</v>
      </c>
      <c r="V961" s="51">
        <v>85.141612114494194</v>
      </c>
      <c r="X961" s="49">
        <v>0.26</v>
      </c>
      <c r="Y961" s="49">
        <v>25.53</v>
      </c>
      <c r="Z961" s="49">
        <v>0.6</v>
      </c>
      <c r="AA961" s="49">
        <v>6.03</v>
      </c>
      <c r="AB961" s="49">
        <v>12.19</v>
      </c>
      <c r="AC961" s="49">
        <v>0.25</v>
      </c>
      <c r="AD961" s="49">
        <v>2.2799999999999998</v>
      </c>
      <c r="AE961" s="312"/>
      <c r="AF961" s="465" t="s">
        <v>1749</v>
      </c>
      <c r="AG961" s="343">
        <v>30</v>
      </c>
      <c r="AH961" s="343">
        <v>15</v>
      </c>
      <c r="AI961" s="343"/>
      <c r="AJ961" s="343"/>
      <c r="AK961" s="343"/>
      <c r="AL961" s="343"/>
      <c r="AM961" s="343"/>
      <c r="AN961" s="343"/>
      <c r="AO961" s="343"/>
      <c r="AP961" s="343"/>
      <c r="AQ961" s="343"/>
      <c r="AR961" s="343"/>
      <c r="AS961" s="343"/>
      <c r="AT961" s="343"/>
      <c r="AU961" s="343"/>
      <c r="AV961" s="343"/>
      <c r="AW961" s="343"/>
      <c r="AX961" s="343"/>
      <c r="AY961" s="343"/>
      <c r="AZ961" s="343"/>
      <c r="BA961" s="343"/>
      <c r="BB961" s="343"/>
      <c r="BC961" s="343"/>
      <c r="BD961" s="343"/>
      <c r="BE961" s="475"/>
      <c r="BF961" s="475"/>
      <c r="BG961" s="475"/>
      <c r="BH961" s="475"/>
      <c r="BI961" s="475"/>
      <c r="BJ961" s="475"/>
      <c r="BK961" s="475"/>
      <c r="BL961" s="475"/>
      <c r="BM961" s="475"/>
      <c r="BN961" s="475"/>
      <c r="BO961" s="475"/>
      <c r="BP961" s="306"/>
      <c r="BQ961" s="496"/>
      <c r="BR961" s="496"/>
      <c r="BS961" s="496"/>
      <c r="BT961" s="496"/>
      <c r="BU961" s="496"/>
      <c r="BV961" s="496"/>
    </row>
    <row r="962" spans="1:74" s="52" customFormat="1" ht="12.75">
      <c r="A962" s="64">
        <v>2996.2204340404778</v>
      </c>
      <c r="B962" s="46" t="s">
        <v>320</v>
      </c>
      <c r="C962" s="47" t="s">
        <v>315</v>
      </c>
      <c r="D962" s="48">
        <v>27.998694763672823</v>
      </c>
      <c r="E962" s="49">
        <v>39.730020000000003</v>
      </c>
      <c r="F962" s="49">
        <v>2.5999999999999999E-2</v>
      </c>
      <c r="G962" s="49">
        <v>14.1614</v>
      </c>
      <c r="H962" s="49">
        <v>0.31869999999999998</v>
      </c>
      <c r="I962" s="49">
        <v>0.2127</v>
      </c>
      <c r="J962" s="49">
        <v>45.574420000000003</v>
      </c>
      <c r="K962" s="49">
        <v>0.25180000000000002</v>
      </c>
      <c r="L962" s="49">
        <v>100.27504000000002</v>
      </c>
      <c r="M962" s="47"/>
      <c r="N962" s="50">
        <v>0.99317813856057069</v>
      </c>
      <c r="O962" s="50">
        <v>5.1387457526470826E-4</v>
      </c>
      <c r="P962" s="50">
        <v>0.29605373995130146</v>
      </c>
      <c r="Q962" s="50">
        <v>6.4081744145656717E-3</v>
      </c>
      <c r="R962" s="50">
        <v>4.5036185255051984E-3</v>
      </c>
      <c r="S962" s="50">
        <v>1.6983925013608574</v>
      </c>
      <c r="T962" s="50">
        <v>6.7440649008351184E-3</v>
      </c>
      <c r="U962" s="50">
        <v>3.0057941122889007</v>
      </c>
      <c r="V962" s="51">
        <v>85.156093264437857</v>
      </c>
      <c r="X962" s="49">
        <v>0.26</v>
      </c>
      <c r="Y962" s="49">
        <v>72.62</v>
      </c>
      <c r="Z962" s="49">
        <v>0.61</v>
      </c>
      <c r="AA962" s="49">
        <v>5.97</v>
      </c>
      <c r="AB962" s="49">
        <v>10.220000000000001</v>
      </c>
      <c r="AC962" s="49">
        <v>0.25</v>
      </c>
      <c r="AD962" s="49">
        <v>2.2599999999999998</v>
      </c>
      <c r="AE962" s="312"/>
      <c r="AF962" s="465" t="s">
        <v>1749</v>
      </c>
      <c r="AG962" s="343">
        <v>30</v>
      </c>
      <c r="AH962" s="343">
        <v>15</v>
      </c>
      <c r="AI962" s="343"/>
      <c r="AJ962" s="343"/>
      <c r="AK962" s="343"/>
      <c r="AL962" s="343"/>
      <c r="AM962" s="343"/>
      <c r="AN962" s="343"/>
      <c r="AO962" s="343"/>
      <c r="AP962" s="343"/>
      <c r="AQ962" s="343"/>
      <c r="AR962" s="343"/>
      <c r="AS962" s="343"/>
      <c r="AT962" s="343"/>
      <c r="AU962" s="343"/>
      <c r="AV962" s="343"/>
      <c r="AW962" s="343"/>
      <c r="AX962" s="343"/>
      <c r="AY962" s="343"/>
      <c r="AZ962" s="343"/>
      <c r="BA962" s="343"/>
      <c r="BB962" s="343"/>
      <c r="BC962" s="343"/>
      <c r="BD962" s="343"/>
      <c r="BE962" s="475"/>
      <c r="BF962" s="475"/>
      <c r="BG962" s="475"/>
      <c r="BH962" s="475"/>
      <c r="BI962" s="475"/>
      <c r="BJ962" s="475"/>
      <c r="BK962" s="475"/>
      <c r="BL962" s="475"/>
      <c r="BM962" s="475"/>
      <c r="BN962" s="475"/>
      <c r="BO962" s="475"/>
      <c r="BP962" s="306"/>
      <c r="BQ962" s="496"/>
      <c r="BR962" s="496"/>
      <c r="BS962" s="496"/>
      <c r="BT962" s="496"/>
      <c r="BU962" s="496"/>
      <c r="BV962" s="496"/>
    </row>
    <row r="963" spans="1:74" s="52" customFormat="1" ht="12.75">
      <c r="A963" s="64">
        <v>2996.2204340404778</v>
      </c>
      <c r="B963" s="46" t="s">
        <v>320</v>
      </c>
      <c r="C963" s="47" t="s">
        <v>315</v>
      </c>
      <c r="D963" s="48">
        <v>34.998694763672823</v>
      </c>
      <c r="E963" s="49">
        <v>39.63843</v>
      </c>
      <c r="F963" s="49">
        <v>4.8500000000000001E-2</v>
      </c>
      <c r="G963" s="49">
        <v>14.462070000000001</v>
      </c>
      <c r="H963" s="49">
        <v>0.32190000000000002</v>
      </c>
      <c r="I963" s="49">
        <v>0.19</v>
      </c>
      <c r="J963" s="49">
        <v>45.665080000000003</v>
      </c>
      <c r="K963" s="49">
        <v>0.24660000000000001</v>
      </c>
      <c r="L963" s="49">
        <v>100.57258</v>
      </c>
      <c r="M963" s="47"/>
      <c r="N963" s="50">
        <v>0.98943812817235832</v>
      </c>
      <c r="O963" s="50">
        <v>9.5717060102168286E-4</v>
      </c>
      <c r="P963" s="50">
        <v>0.30189689800537683</v>
      </c>
      <c r="Q963" s="50">
        <v>6.4630433131659488E-3</v>
      </c>
      <c r="R963" s="50">
        <v>4.0170897747026351E-3</v>
      </c>
      <c r="S963" s="50">
        <v>1.6992800774937293</v>
      </c>
      <c r="T963" s="50">
        <v>6.5951232652436695E-3</v>
      </c>
      <c r="U963" s="50">
        <v>3.0086475306255989</v>
      </c>
      <c r="V963" s="51">
        <v>84.914033006497007</v>
      </c>
      <c r="X963" s="49">
        <v>0.26</v>
      </c>
      <c r="Y963" s="49">
        <v>39.450000000000003</v>
      </c>
      <c r="Z963" s="49">
        <v>0.6</v>
      </c>
      <c r="AA963" s="49">
        <v>5.78</v>
      </c>
      <c r="AB963" s="49">
        <v>11.39</v>
      </c>
      <c r="AC963" s="49">
        <v>0.25</v>
      </c>
      <c r="AD963" s="49">
        <v>2.29</v>
      </c>
      <c r="AE963" s="312"/>
      <c r="AF963" s="465" t="s">
        <v>1749</v>
      </c>
      <c r="AG963" s="343">
        <v>30</v>
      </c>
      <c r="AH963" s="343">
        <v>15</v>
      </c>
      <c r="AI963" s="343"/>
      <c r="AJ963" s="343"/>
      <c r="AK963" s="343"/>
      <c r="AL963" s="343"/>
      <c r="AM963" s="343"/>
      <c r="AN963" s="343"/>
      <c r="AO963" s="343"/>
      <c r="AP963" s="343"/>
      <c r="AQ963" s="343"/>
      <c r="AR963" s="343"/>
      <c r="AS963" s="343"/>
      <c r="AT963" s="343"/>
      <c r="AU963" s="343"/>
      <c r="AV963" s="343"/>
      <c r="AW963" s="343"/>
      <c r="AX963" s="343"/>
      <c r="AY963" s="343"/>
      <c r="AZ963" s="343"/>
      <c r="BA963" s="343"/>
      <c r="BB963" s="343"/>
      <c r="BC963" s="343"/>
      <c r="BD963" s="343"/>
      <c r="BE963" s="475"/>
      <c r="BF963" s="475"/>
      <c r="BG963" s="475"/>
      <c r="BH963" s="475"/>
      <c r="BI963" s="475"/>
      <c r="BJ963" s="475"/>
      <c r="BK963" s="475"/>
      <c r="BL963" s="475"/>
      <c r="BM963" s="475"/>
      <c r="BN963" s="475"/>
      <c r="BO963" s="475"/>
      <c r="BP963" s="306"/>
      <c r="BQ963" s="496"/>
      <c r="BR963" s="496"/>
      <c r="BS963" s="496"/>
      <c r="BT963" s="496"/>
      <c r="BU963" s="496"/>
      <c r="BV963" s="496"/>
    </row>
    <row r="964" spans="1:74" s="52" customFormat="1" ht="12.75">
      <c r="A964" s="64">
        <v>2996.2204340404778</v>
      </c>
      <c r="B964" s="46" t="s">
        <v>320</v>
      </c>
      <c r="C964" s="47" t="s">
        <v>315</v>
      </c>
      <c r="D964" s="48">
        <v>41.998694763672823</v>
      </c>
      <c r="E964" s="49">
        <v>39.862319999999997</v>
      </c>
      <c r="F964" s="49">
        <v>4.4999999999999998E-2</v>
      </c>
      <c r="G964" s="49">
        <v>14.74269</v>
      </c>
      <c r="H964" s="49">
        <v>0.32740000000000002</v>
      </c>
      <c r="I964" s="49">
        <v>0.2026</v>
      </c>
      <c r="J964" s="49">
        <v>45.40316</v>
      </c>
      <c r="K964" s="49">
        <v>0.24690000000000001</v>
      </c>
      <c r="L964" s="49">
        <v>100.83006999999999</v>
      </c>
      <c r="M964" s="47"/>
      <c r="N964" s="50">
        <v>0.99317292778588051</v>
      </c>
      <c r="O964" s="50">
        <v>8.8644180740360791E-4</v>
      </c>
      <c r="P964" s="50">
        <v>0.30718148057174821</v>
      </c>
      <c r="Q964" s="50">
        <v>6.5612240661774134E-3</v>
      </c>
      <c r="R964" s="50">
        <v>4.2755056234050218E-3</v>
      </c>
      <c r="S964" s="50">
        <v>1.6863857646420377</v>
      </c>
      <c r="T964" s="50">
        <v>6.5908441026596995E-3</v>
      </c>
      <c r="U964" s="50">
        <v>3.0050541885993125</v>
      </c>
      <c r="V964" s="51">
        <v>84.591365989321986</v>
      </c>
      <c r="X964" s="49">
        <v>0.26</v>
      </c>
      <c r="Y964" s="49">
        <v>42.43</v>
      </c>
      <c r="Z964" s="49">
        <v>0.6</v>
      </c>
      <c r="AA964" s="49">
        <v>5.73</v>
      </c>
      <c r="AB964" s="49">
        <v>10.63</v>
      </c>
      <c r="AC964" s="49">
        <v>0.25</v>
      </c>
      <c r="AD964" s="49">
        <v>2.2799999999999998</v>
      </c>
      <c r="AE964" s="312"/>
      <c r="AF964" s="465" t="s">
        <v>1749</v>
      </c>
      <c r="AG964" s="343">
        <v>30</v>
      </c>
      <c r="AH964" s="343">
        <v>15</v>
      </c>
      <c r="AI964" s="343"/>
      <c r="AJ964" s="343"/>
      <c r="AK964" s="343"/>
      <c r="AL964" s="343"/>
      <c r="AM964" s="343"/>
      <c r="AN964" s="343"/>
      <c r="AO964" s="343"/>
      <c r="AP964" s="343"/>
      <c r="AQ964" s="343"/>
      <c r="AR964" s="343"/>
      <c r="AS964" s="343"/>
      <c r="AT964" s="343"/>
      <c r="AU964" s="343"/>
      <c r="AV964" s="343"/>
      <c r="AW964" s="343"/>
      <c r="AX964" s="343"/>
      <c r="AY964" s="343"/>
      <c r="AZ964" s="343"/>
      <c r="BA964" s="343"/>
      <c r="BB964" s="343"/>
      <c r="BC964" s="343"/>
      <c r="BD964" s="343"/>
      <c r="BE964" s="475"/>
      <c r="BF964" s="475"/>
      <c r="BG964" s="475"/>
      <c r="BH964" s="475"/>
      <c r="BI964" s="475"/>
      <c r="BJ964" s="475"/>
      <c r="BK964" s="475"/>
      <c r="BL964" s="475"/>
      <c r="BM964" s="475"/>
      <c r="BN964" s="475"/>
      <c r="BO964" s="475"/>
      <c r="BP964" s="306"/>
      <c r="BQ964" s="496"/>
      <c r="BR964" s="496"/>
      <c r="BS964" s="496"/>
      <c r="BT964" s="496"/>
      <c r="BU964" s="496"/>
      <c r="BV964" s="496"/>
    </row>
    <row r="965" spans="1:74" s="52" customFormat="1" ht="12.75">
      <c r="A965" s="64">
        <v>2996.2204340404778</v>
      </c>
      <c r="B965" s="46" t="s">
        <v>320</v>
      </c>
      <c r="C965" s="47" t="s">
        <v>315</v>
      </c>
      <c r="D965" s="48">
        <v>48.998694763672823</v>
      </c>
      <c r="E965" s="49">
        <v>39.780900000000003</v>
      </c>
      <c r="F965" s="49">
        <v>2.87E-2</v>
      </c>
      <c r="G965" s="49">
        <v>14.86295</v>
      </c>
      <c r="H965" s="49">
        <v>0.32890000000000003</v>
      </c>
      <c r="I965" s="49">
        <v>0.17979999999999999</v>
      </c>
      <c r="J965" s="49">
        <v>45.292340000000003</v>
      </c>
      <c r="K965" s="49">
        <v>0.24990000000000001</v>
      </c>
      <c r="L965" s="49">
        <v>100.72349</v>
      </c>
      <c r="M965" s="47"/>
      <c r="N965" s="50">
        <v>0.99288233687255223</v>
      </c>
      <c r="O965" s="50">
        <v>5.6634424567139554E-4</v>
      </c>
      <c r="P965" s="50">
        <v>0.31023028458335794</v>
      </c>
      <c r="Q965" s="50">
        <v>6.6028426259746196E-3</v>
      </c>
      <c r="R965" s="50">
        <v>3.8010064542665892E-3</v>
      </c>
      <c r="S965" s="50">
        <v>1.6852195349629511</v>
      </c>
      <c r="T965" s="50">
        <v>6.6826248913310592E-3</v>
      </c>
      <c r="U965" s="50">
        <v>3.0059849746361049</v>
      </c>
      <c r="V965" s="51">
        <v>84.453115205177511</v>
      </c>
      <c r="X965" s="49">
        <v>0.26</v>
      </c>
      <c r="Y965" s="49">
        <v>70.900000000000006</v>
      </c>
      <c r="Z965" s="49">
        <v>0.59</v>
      </c>
      <c r="AA965" s="49">
        <v>5.72</v>
      </c>
      <c r="AB965" s="49">
        <v>12.16</v>
      </c>
      <c r="AC965" s="49">
        <v>0.25</v>
      </c>
      <c r="AD965" s="49">
        <v>2.27</v>
      </c>
      <c r="AE965" s="312"/>
      <c r="AF965" s="465" t="s">
        <v>1749</v>
      </c>
      <c r="AG965" s="343">
        <v>30</v>
      </c>
      <c r="AH965" s="343">
        <v>15</v>
      </c>
      <c r="AI965" s="343"/>
      <c r="AJ965" s="343"/>
      <c r="AK965" s="343"/>
      <c r="AL965" s="343"/>
      <c r="AM965" s="343"/>
      <c r="AN965" s="343"/>
      <c r="AO965" s="343"/>
      <c r="AP965" s="343"/>
      <c r="AQ965" s="343"/>
      <c r="AR965" s="343"/>
      <c r="AS965" s="343"/>
      <c r="AT965" s="343"/>
      <c r="AU965" s="343"/>
      <c r="AV965" s="343"/>
      <c r="AW965" s="343"/>
      <c r="AX965" s="343"/>
      <c r="AY965" s="343"/>
      <c r="AZ965" s="343"/>
      <c r="BA965" s="343"/>
      <c r="BB965" s="343"/>
      <c r="BC965" s="343"/>
      <c r="BD965" s="343"/>
      <c r="BE965" s="475"/>
      <c r="BF965" s="475"/>
      <c r="BG965" s="475"/>
      <c r="BH965" s="475"/>
      <c r="BI965" s="475"/>
      <c r="BJ965" s="475"/>
      <c r="BK965" s="475"/>
      <c r="BL965" s="475"/>
      <c r="BM965" s="475"/>
      <c r="BN965" s="475"/>
      <c r="BO965" s="475"/>
      <c r="BP965" s="306"/>
      <c r="BQ965" s="496"/>
      <c r="BR965" s="496"/>
      <c r="BS965" s="496"/>
      <c r="BT965" s="496"/>
      <c r="BU965" s="496"/>
      <c r="BV965" s="496"/>
    </row>
    <row r="966" spans="1:74" s="52" customFormat="1" ht="12.75">
      <c r="A966" s="64">
        <v>2996.2204340404778</v>
      </c>
      <c r="B966" s="46" t="s">
        <v>320</v>
      </c>
      <c r="C966" s="47" t="s">
        <v>315</v>
      </c>
      <c r="D966" s="48">
        <v>55.998694763672823</v>
      </c>
      <c r="E966" s="49">
        <v>39.730020000000003</v>
      </c>
      <c r="F966" s="49">
        <v>4.1300000000000003E-2</v>
      </c>
      <c r="G966" s="49">
        <v>14.913069999999999</v>
      </c>
      <c r="H966" s="49">
        <v>0.3296</v>
      </c>
      <c r="I966" s="49">
        <v>0.19889999999999999</v>
      </c>
      <c r="J966" s="49">
        <v>45.131160000000001</v>
      </c>
      <c r="K966" s="49">
        <v>0.25480000000000003</v>
      </c>
      <c r="L966" s="49">
        <v>100.59885000000001</v>
      </c>
      <c r="M966" s="47"/>
      <c r="N966" s="50">
        <v>0.99315082680036293</v>
      </c>
      <c r="O966" s="50">
        <v>8.1624755150114486E-4</v>
      </c>
      <c r="P966" s="50">
        <v>0.31175934131267646</v>
      </c>
      <c r="Q966" s="50">
        <v>6.6271609811924415E-3</v>
      </c>
      <c r="R966" s="50">
        <v>4.2113074359733148E-3</v>
      </c>
      <c r="S966" s="50">
        <v>1.681827566524162</v>
      </c>
      <c r="T966" s="50">
        <v>6.8242274907662128E-3</v>
      </c>
      <c r="U966" s="50">
        <v>3.0052166780966343</v>
      </c>
      <c r="V966" s="51">
        <v>84.361888609563849</v>
      </c>
      <c r="X966" s="49">
        <v>0.26</v>
      </c>
      <c r="Y966" s="49">
        <v>46.99</v>
      </c>
      <c r="Z966" s="49">
        <v>0.59</v>
      </c>
      <c r="AA966" s="49">
        <v>5.68</v>
      </c>
      <c r="AB966" s="49">
        <v>11.3</v>
      </c>
      <c r="AC966" s="49">
        <v>0.25</v>
      </c>
      <c r="AD966" s="49">
        <v>2.2200000000000002</v>
      </c>
      <c r="AE966" s="312"/>
      <c r="AF966" s="465" t="s">
        <v>1749</v>
      </c>
      <c r="AG966" s="343">
        <v>30</v>
      </c>
      <c r="AH966" s="343">
        <v>15</v>
      </c>
      <c r="AI966" s="343"/>
      <c r="AJ966" s="343"/>
      <c r="AK966" s="343"/>
      <c r="AL966" s="343"/>
      <c r="AM966" s="343"/>
      <c r="AN966" s="343"/>
      <c r="AO966" s="343"/>
      <c r="AP966" s="343"/>
      <c r="AQ966" s="343"/>
      <c r="AR966" s="343"/>
      <c r="AS966" s="343"/>
      <c r="AT966" s="343"/>
      <c r="AU966" s="343"/>
      <c r="AV966" s="343"/>
      <c r="AW966" s="343"/>
      <c r="AX966" s="343"/>
      <c r="AY966" s="343"/>
      <c r="AZ966" s="343"/>
      <c r="BA966" s="343"/>
      <c r="BB966" s="343"/>
      <c r="BC966" s="343"/>
      <c r="BD966" s="343"/>
      <c r="BE966" s="475"/>
      <c r="BF966" s="475"/>
      <c r="BG966" s="475"/>
      <c r="BH966" s="475"/>
      <c r="BI966" s="475"/>
      <c r="BJ966" s="475"/>
      <c r="BK966" s="475"/>
      <c r="BL966" s="475"/>
      <c r="BM966" s="475"/>
      <c r="BN966" s="475"/>
      <c r="BO966" s="475"/>
      <c r="BP966" s="306"/>
      <c r="BQ966" s="496"/>
      <c r="BR966" s="496"/>
      <c r="BS966" s="496"/>
      <c r="BT966" s="496"/>
      <c r="BU966" s="496"/>
      <c r="BV966" s="496"/>
    </row>
    <row r="967" spans="1:74" s="52" customFormat="1" ht="12.75">
      <c r="A967" s="64">
        <v>2996.2204340404778</v>
      </c>
      <c r="B967" s="46" t="s">
        <v>320</v>
      </c>
      <c r="C967" s="47" t="s">
        <v>315</v>
      </c>
      <c r="D967" s="48">
        <v>62.998694763672823</v>
      </c>
      <c r="E967" s="49">
        <v>39.852139999999999</v>
      </c>
      <c r="F967" s="49">
        <v>5.74E-2</v>
      </c>
      <c r="G967" s="49">
        <v>14.82287</v>
      </c>
      <c r="H967" s="49">
        <v>0.31219999999999998</v>
      </c>
      <c r="I967" s="49">
        <v>0.20880000000000001</v>
      </c>
      <c r="J967" s="49">
        <v>45.151310000000002</v>
      </c>
      <c r="K967" s="49">
        <v>0.25069999999999998</v>
      </c>
      <c r="L967" s="49">
        <v>100.65541999999999</v>
      </c>
      <c r="M967" s="47"/>
      <c r="N967" s="50">
        <v>0.9947921131373616</v>
      </c>
      <c r="O967" s="50">
        <v>1.132838482583505E-3</v>
      </c>
      <c r="P967" s="50">
        <v>0.30943467580752765</v>
      </c>
      <c r="Q967" s="50">
        <v>6.2684111904955132E-3</v>
      </c>
      <c r="R967" s="50">
        <v>4.4146565252799041E-3</v>
      </c>
      <c r="S967" s="50">
        <v>1.6801946091562812</v>
      </c>
      <c r="T967" s="50">
        <v>6.7049055979423585E-3</v>
      </c>
      <c r="U967" s="50">
        <v>3.0029422098974718</v>
      </c>
      <c r="V967" s="51">
        <v>84.447621567192783</v>
      </c>
      <c r="X967" s="49">
        <v>0.26</v>
      </c>
      <c r="Y967" s="49">
        <v>33.36</v>
      </c>
      <c r="Z967" s="49">
        <v>0.59</v>
      </c>
      <c r="AA967" s="49">
        <v>6.02</v>
      </c>
      <c r="AB967" s="49">
        <v>10.45</v>
      </c>
      <c r="AC967" s="49">
        <v>0.25</v>
      </c>
      <c r="AD967" s="49">
        <v>2.27</v>
      </c>
      <c r="AE967" s="312"/>
      <c r="AF967" s="465" t="s">
        <v>1749</v>
      </c>
      <c r="AG967" s="343">
        <v>30</v>
      </c>
      <c r="AH967" s="343">
        <v>15</v>
      </c>
      <c r="AI967" s="343"/>
      <c r="AJ967" s="343"/>
      <c r="AK967" s="343"/>
      <c r="AL967" s="343"/>
      <c r="AM967" s="343"/>
      <c r="AN967" s="343"/>
      <c r="AO967" s="343"/>
      <c r="AP967" s="343"/>
      <c r="AQ967" s="343"/>
      <c r="AR967" s="343"/>
      <c r="AS967" s="343"/>
      <c r="AT967" s="343"/>
      <c r="AU967" s="343"/>
      <c r="AV967" s="343"/>
      <c r="AW967" s="343"/>
      <c r="AX967" s="343"/>
      <c r="AY967" s="343"/>
      <c r="AZ967" s="343"/>
      <c r="BA967" s="343"/>
      <c r="BB967" s="343"/>
      <c r="BC967" s="343"/>
      <c r="BD967" s="343"/>
      <c r="BE967" s="475"/>
      <c r="BF967" s="475"/>
      <c r="BG967" s="475"/>
      <c r="BH967" s="475"/>
      <c r="BI967" s="475"/>
      <c r="BJ967" s="475"/>
      <c r="BK967" s="475"/>
      <c r="BL967" s="475"/>
      <c r="BM967" s="475"/>
      <c r="BN967" s="475"/>
      <c r="BO967" s="475"/>
      <c r="BP967" s="306"/>
      <c r="BQ967" s="496"/>
      <c r="BR967" s="496"/>
      <c r="BS967" s="496"/>
      <c r="BT967" s="496"/>
      <c r="BU967" s="496"/>
      <c r="BV967" s="496"/>
    </row>
    <row r="968" spans="1:74" s="52" customFormat="1" ht="12.75">
      <c r="A968" s="64">
        <v>2996.2204340404778</v>
      </c>
      <c r="B968" s="46" t="s">
        <v>320</v>
      </c>
      <c r="C968" s="47" t="s">
        <v>315</v>
      </c>
      <c r="D968" s="48">
        <v>69.99869476367283</v>
      </c>
      <c r="E968" s="49">
        <v>39.63843</v>
      </c>
      <c r="F968" s="49">
        <v>3.7699999999999997E-2</v>
      </c>
      <c r="G968" s="49">
        <v>15.0634</v>
      </c>
      <c r="H968" s="49">
        <v>0.31490000000000001</v>
      </c>
      <c r="I968" s="49">
        <v>0.21410000000000001</v>
      </c>
      <c r="J968" s="49">
        <v>44.959899999999998</v>
      </c>
      <c r="K968" s="49">
        <v>0.25600000000000001</v>
      </c>
      <c r="L968" s="49">
        <v>100.48443</v>
      </c>
      <c r="M968" s="47"/>
      <c r="N968" s="50">
        <v>0.99284040614287616</v>
      </c>
      <c r="O968" s="50">
        <v>7.4658586669926912E-4</v>
      </c>
      <c r="P968" s="50">
        <v>0.31553097661309898</v>
      </c>
      <c r="Q968" s="50">
        <v>6.3442392428874079E-3</v>
      </c>
      <c r="R968" s="50">
        <v>4.5421911363778562E-3</v>
      </c>
      <c r="S968" s="50">
        <v>1.6787919618290996</v>
      </c>
      <c r="T968" s="50">
        <v>6.8700612926854369E-3</v>
      </c>
      <c r="U968" s="50">
        <v>3.0056664221237246</v>
      </c>
      <c r="V968" s="51">
        <v>84.178541472347206</v>
      </c>
      <c r="X968" s="49">
        <v>0.26</v>
      </c>
      <c r="Y968" s="49">
        <v>50.79</v>
      </c>
      <c r="Z968" s="49">
        <v>0.59</v>
      </c>
      <c r="AA968" s="49">
        <v>6.03</v>
      </c>
      <c r="AB968" s="49">
        <v>10.07</v>
      </c>
      <c r="AC968" s="49">
        <v>0.25</v>
      </c>
      <c r="AD968" s="49">
        <v>2.21</v>
      </c>
      <c r="AE968" s="312"/>
      <c r="AF968" s="465" t="s">
        <v>1749</v>
      </c>
      <c r="AG968" s="343">
        <v>30</v>
      </c>
      <c r="AH968" s="343">
        <v>15</v>
      </c>
      <c r="AI968" s="343"/>
      <c r="AJ968" s="343"/>
      <c r="AK968" s="343"/>
      <c r="AL968" s="343"/>
      <c r="AM968" s="343"/>
      <c r="AN968" s="343"/>
      <c r="AO968" s="343"/>
      <c r="AP968" s="343"/>
      <c r="AQ968" s="343"/>
      <c r="AR968" s="343"/>
      <c r="AS968" s="343"/>
      <c r="AT968" s="343"/>
      <c r="AU968" s="343"/>
      <c r="AV968" s="343"/>
      <c r="AW968" s="343"/>
      <c r="AX968" s="343"/>
      <c r="AY968" s="343"/>
      <c r="AZ968" s="343"/>
      <c r="BA968" s="343"/>
      <c r="BB968" s="343"/>
      <c r="BC968" s="343"/>
      <c r="BD968" s="343"/>
      <c r="BE968" s="475"/>
      <c r="BF968" s="475"/>
      <c r="BG968" s="475"/>
      <c r="BH968" s="475"/>
      <c r="BI968" s="475"/>
      <c r="BJ968" s="475"/>
      <c r="BK968" s="475"/>
      <c r="BL968" s="475"/>
      <c r="BM968" s="475"/>
      <c r="BN968" s="475"/>
      <c r="BO968" s="475"/>
      <c r="BP968" s="306"/>
      <c r="BQ968" s="496"/>
      <c r="BR968" s="496"/>
      <c r="BS968" s="496"/>
      <c r="BT968" s="496"/>
      <c r="BU968" s="496"/>
      <c r="BV968" s="496"/>
    </row>
    <row r="969" spans="1:74" s="52" customFormat="1" ht="12.75">
      <c r="A969" s="64">
        <v>2996.2204340404778</v>
      </c>
      <c r="B969" s="46" t="s">
        <v>320</v>
      </c>
      <c r="C969" s="47" t="s">
        <v>315</v>
      </c>
      <c r="D969" s="48">
        <v>76.99869476367283</v>
      </c>
      <c r="E969" s="49">
        <v>41.643239999999999</v>
      </c>
      <c r="F969" s="49">
        <v>3.1399999999999997E-2</v>
      </c>
      <c r="G969" s="49">
        <v>15.11351</v>
      </c>
      <c r="H969" s="49">
        <v>0.34250000000000003</v>
      </c>
      <c r="I969" s="49">
        <v>0.19889999999999999</v>
      </c>
      <c r="J969" s="49">
        <v>41.756399999999999</v>
      </c>
      <c r="K969" s="49">
        <v>0.31530000000000002</v>
      </c>
      <c r="L969" s="49">
        <v>99.40124999999999</v>
      </c>
      <c r="M969" s="47"/>
      <c r="N969" s="50">
        <v>1.0474253106382994</v>
      </c>
      <c r="O969" s="50">
        <v>6.2442979216176904E-4</v>
      </c>
      <c r="P969" s="50">
        <v>0.31790684871236286</v>
      </c>
      <c r="Q969" s="50">
        <v>6.9291987852800876E-3</v>
      </c>
      <c r="R969" s="50">
        <v>4.2373962188113259E-3</v>
      </c>
      <c r="S969" s="50">
        <v>1.5657057522139879</v>
      </c>
      <c r="T969" s="50">
        <v>8.4968934164739683E-3</v>
      </c>
      <c r="U969" s="50">
        <v>2.9513258297773768</v>
      </c>
      <c r="V969" s="51">
        <v>83.122492992666423</v>
      </c>
      <c r="X969" s="49">
        <v>0.25</v>
      </c>
      <c r="Y969" s="49">
        <v>59.39</v>
      </c>
      <c r="Z969" s="49">
        <v>0.59</v>
      </c>
      <c r="AA969" s="49">
        <v>5.45</v>
      </c>
      <c r="AB969" s="49">
        <v>10.75</v>
      </c>
      <c r="AC969" s="49">
        <v>0.26</v>
      </c>
      <c r="AD969" s="49">
        <v>1.89</v>
      </c>
      <c r="AE969" s="312"/>
      <c r="AF969" s="465" t="s">
        <v>1749</v>
      </c>
      <c r="AG969" s="343">
        <v>30</v>
      </c>
      <c r="AH969" s="343">
        <v>15</v>
      </c>
      <c r="AI969" s="343"/>
      <c r="AJ969" s="343"/>
      <c r="AK969" s="343"/>
      <c r="AL969" s="343"/>
      <c r="AM969" s="343"/>
      <c r="AN969" s="343"/>
      <c r="AO969" s="343"/>
      <c r="AP969" s="343"/>
      <c r="AQ969" s="343"/>
      <c r="AR969" s="343"/>
      <c r="AS969" s="343"/>
      <c r="AT969" s="343"/>
      <c r="AU969" s="343"/>
      <c r="AV969" s="343"/>
      <c r="AW969" s="343"/>
      <c r="AX969" s="343"/>
      <c r="AY969" s="343"/>
      <c r="AZ969" s="343"/>
      <c r="BA969" s="343"/>
      <c r="BB969" s="343"/>
      <c r="BC969" s="343"/>
      <c r="BD969" s="343"/>
      <c r="BE969" s="475"/>
      <c r="BF969" s="475"/>
      <c r="BG969" s="475"/>
      <c r="BH969" s="475"/>
      <c r="BI969" s="475"/>
      <c r="BJ969" s="475"/>
      <c r="BK969" s="475"/>
      <c r="BL969" s="475"/>
      <c r="BM969" s="475"/>
      <c r="BN969" s="475"/>
      <c r="BO969" s="475"/>
      <c r="BP969" s="306"/>
      <c r="BQ969" s="496"/>
      <c r="BR969" s="496"/>
      <c r="BS969" s="496"/>
      <c r="BT969" s="496"/>
      <c r="BU969" s="496"/>
      <c r="BV969" s="496"/>
    </row>
    <row r="970" spans="1:74" s="52" customFormat="1" ht="12.75">
      <c r="A970" s="64">
        <v>2996.2204340404778</v>
      </c>
      <c r="B970" s="46" t="s">
        <v>320</v>
      </c>
      <c r="C970" s="47" t="s">
        <v>315</v>
      </c>
      <c r="D970" s="48">
        <v>83.99869476367283</v>
      </c>
      <c r="E970" s="49">
        <v>39.546840000000003</v>
      </c>
      <c r="F970" s="49">
        <v>4.2299999999999997E-2</v>
      </c>
      <c r="G970" s="49">
        <v>15.19369</v>
      </c>
      <c r="H970" s="49">
        <v>0.30480000000000002</v>
      </c>
      <c r="I970" s="49">
        <v>0.19220000000000001</v>
      </c>
      <c r="J970" s="49">
        <v>45.05057</v>
      </c>
      <c r="K970" s="49">
        <v>0.2472</v>
      </c>
      <c r="L970" s="49">
        <v>100.5776</v>
      </c>
      <c r="M970" s="47"/>
      <c r="N970" s="50">
        <v>0.99032457762220938</v>
      </c>
      <c r="O970" s="50">
        <v>8.3749370820668603E-4</v>
      </c>
      <c r="P970" s="50">
        <v>0.31818890037410014</v>
      </c>
      <c r="Q970" s="50">
        <v>6.1393815627418177E-3</v>
      </c>
      <c r="R970" s="50">
        <v>4.0766637644614953E-3</v>
      </c>
      <c r="S970" s="50">
        <v>1.6818010000033041</v>
      </c>
      <c r="T970" s="50">
        <v>6.6324179263534139E-3</v>
      </c>
      <c r="U970" s="50">
        <v>3.0080004349613767</v>
      </c>
      <c r="V970" s="51">
        <v>84.090474641194092</v>
      </c>
      <c r="X970" s="49">
        <v>0.26</v>
      </c>
      <c r="Y970" s="49">
        <v>44.68</v>
      </c>
      <c r="Z970" s="49">
        <v>0.59</v>
      </c>
      <c r="AA970" s="49">
        <v>6.2</v>
      </c>
      <c r="AB970" s="49">
        <v>11.67</v>
      </c>
      <c r="AC970" s="49">
        <v>0.25</v>
      </c>
      <c r="AD970" s="49">
        <v>2.2599999999999998</v>
      </c>
      <c r="AE970" s="312"/>
      <c r="AF970" s="465" t="s">
        <v>1749</v>
      </c>
      <c r="AG970" s="343">
        <v>30</v>
      </c>
      <c r="AH970" s="343">
        <v>15</v>
      </c>
      <c r="AI970" s="343"/>
      <c r="AJ970" s="343"/>
      <c r="AK970" s="343"/>
      <c r="AL970" s="343"/>
      <c r="AM970" s="343"/>
      <c r="AN970" s="343"/>
      <c r="AO970" s="343"/>
      <c r="AP970" s="343"/>
      <c r="AQ970" s="343"/>
      <c r="AR970" s="343"/>
      <c r="AS970" s="343"/>
      <c r="AT970" s="343"/>
      <c r="AU970" s="343"/>
      <c r="AV970" s="343"/>
      <c r="AW970" s="343"/>
      <c r="AX970" s="343"/>
      <c r="AY970" s="343"/>
      <c r="AZ970" s="343"/>
      <c r="BA970" s="343"/>
      <c r="BB970" s="343"/>
      <c r="BC970" s="343"/>
      <c r="BD970" s="343"/>
      <c r="BE970" s="475"/>
      <c r="BF970" s="475"/>
      <c r="BG970" s="475"/>
      <c r="BH970" s="475"/>
      <c r="BI970" s="475"/>
      <c r="BJ970" s="475"/>
      <c r="BK970" s="475"/>
      <c r="BL970" s="475"/>
      <c r="BM970" s="475"/>
      <c r="BN970" s="475"/>
      <c r="BO970" s="475"/>
      <c r="BP970" s="306"/>
      <c r="BQ970" s="496"/>
      <c r="BR970" s="496"/>
      <c r="BS970" s="496"/>
      <c r="BT970" s="496"/>
      <c r="BU970" s="496"/>
      <c r="BV970" s="496"/>
    </row>
    <row r="971" spans="1:74" s="52" customFormat="1" ht="12.75">
      <c r="A971" s="64">
        <v>2996.2204340404778</v>
      </c>
      <c r="B971" s="46" t="s">
        <v>320</v>
      </c>
      <c r="C971" s="47" t="s">
        <v>315</v>
      </c>
      <c r="D971" s="48">
        <v>90.99869476367283</v>
      </c>
      <c r="E971" s="49">
        <v>39.577370000000002</v>
      </c>
      <c r="F971" s="49">
        <v>4.1599999999999998E-2</v>
      </c>
      <c r="G971" s="49">
        <v>15.253819999999999</v>
      </c>
      <c r="H971" s="49">
        <v>0.30940000000000001</v>
      </c>
      <c r="I971" s="49">
        <v>0.20039999999999999</v>
      </c>
      <c r="J971" s="49">
        <v>44.697980000000001</v>
      </c>
      <c r="K971" s="49">
        <v>0.24779999999999999</v>
      </c>
      <c r="L971" s="49">
        <v>100.32836999999999</v>
      </c>
      <c r="M971" s="47"/>
      <c r="N971" s="50">
        <v>0.99360622471702909</v>
      </c>
      <c r="O971" s="50">
        <v>8.2572630157224638E-4</v>
      </c>
      <c r="P971" s="50">
        <v>0.32025947238733898</v>
      </c>
      <c r="Q971" s="50">
        <v>6.2478640979821707E-3</v>
      </c>
      <c r="R971" s="50">
        <v>4.2613855508745312E-3</v>
      </c>
      <c r="S971" s="50">
        <v>1.6728762480149997</v>
      </c>
      <c r="T971" s="50">
        <v>6.6654016100300105E-3</v>
      </c>
      <c r="U971" s="50">
        <v>3.0047423226798267</v>
      </c>
      <c r="V971" s="51">
        <v>83.931878340794029</v>
      </c>
      <c r="X971" s="49">
        <v>0.26</v>
      </c>
      <c r="Y971" s="49">
        <v>43.85</v>
      </c>
      <c r="Z971" s="49">
        <v>0.57999999999999996</v>
      </c>
      <c r="AA971" s="49">
        <v>6</v>
      </c>
      <c r="AB971" s="49">
        <v>11.1</v>
      </c>
      <c r="AC971" s="49">
        <v>0.25</v>
      </c>
      <c r="AD971" s="49">
        <v>2.29</v>
      </c>
      <c r="AE971" s="312"/>
      <c r="AF971" s="465" t="s">
        <v>1749</v>
      </c>
      <c r="AG971" s="343">
        <v>30</v>
      </c>
      <c r="AH971" s="343">
        <v>15</v>
      </c>
      <c r="AI971" s="343"/>
      <c r="AJ971" s="343"/>
      <c r="AK971" s="343"/>
      <c r="AL971" s="343"/>
      <c r="AM971" s="343"/>
      <c r="AN971" s="343"/>
      <c r="AO971" s="343"/>
      <c r="AP971" s="343"/>
      <c r="AQ971" s="343"/>
      <c r="AR971" s="343"/>
      <c r="AS971" s="343"/>
      <c r="AT971" s="343"/>
      <c r="AU971" s="343"/>
      <c r="AV971" s="343"/>
      <c r="AW971" s="343"/>
      <c r="AX971" s="343"/>
      <c r="AY971" s="343"/>
      <c r="AZ971" s="343"/>
      <c r="BA971" s="343"/>
      <c r="BB971" s="343"/>
      <c r="BC971" s="343"/>
      <c r="BD971" s="343"/>
      <c r="BE971" s="475"/>
      <c r="BF971" s="475"/>
      <c r="BG971" s="475"/>
      <c r="BH971" s="475"/>
      <c r="BI971" s="475"/>
      <c r="BJ971" s="475"/>
      <c r="BK971" s="475"/>
      <c r="BL971" s="475"/>
      <c r="BM971" s="475"/>
      <c r="BN971" s="475"/>
      <c r="BO971" s="475"/>
      <c r="BP971" s="306"/>
      <c r="BQ971" s="496"/>
      <c r="BR971" s="496"/>
      <c r="BS971" s="496"/>
      <c r="BT971" s="496"/>
      <c r="BU971" s="496"/>
      <c r="BV971" s="496"/>
    </row>
    <row r="972" spans="1:74" s="52" customFormat="1" ht="12.75">
      <c r="A972" s="64">
        <v>2996.2204340404778</v>
      </c>
      <c r="B972" s="46" t="s">
        <v>320</v>
      </c>
      <c r="C972" s="47" t="s">
        <v>315</v>
      </c>
      <c r="D972" s="48">
        <v>97.99869476367283</v>
      </c>
      <c r="E972" s="49">
        <v>39.618079999999999</v>
      </c>
      <c r="F972" s="49">
        <v>5.5E-2</v>
      </c>
      <c r="G972" s="49">
        <v>15.394130000000001</v>
      </c>
      <c r="H972" s="49">
        <v>0.32419999999999999</v>
      </c>
      <c r="I972" s="49">
        <v>0.20449999999999999</v>
      </c>
      <c r="J972" s="49">
        <v>44.798720000000003</v>
      </c>
      <c r="K972" s="49">
        <v>0.249</v>
      </c>
      <c r="L972" s="49">
        <v>100.64363</v>
      </c>
      <c r="M972" s="47"/>
      <c r="N972" s="50">
        <v>0.99215370527438218</v>
      </c>
      <c r="O972" s="50">
        <v>1.0889893652064042E-3</v>
      </c>
      <c r="P972" s="50">
        <v>0.32240122090942297</v>
      </c>
      <c r="Q972" s="50">
        <v>6.5304398989861319E-3</v>
      </c>
      <c r="R972" s="50">
        <v>4.3377506703719893E-3</v>
      </c>
      <c r="S972" s="50">
        <v>1.6724751936192885</v>
      </c>
      <c r="T972" s="50">
        <v>6.6810162575470112E-3</v>
      </c>
      <c r="U972" s="50">
        <v>3.0056683159952051</v>
      </c>
      <c r="V972" s="51">
        <v>83.83853663508323</v>
      </c>
      <c r="X972" s="49">
        <v>0.26</v>
      </c>
      <c r="Y972" s="49">
        <v>33.909999999999997</v>
      </c>
      <c r="Z972" s="49">
        <v>0.57999999999999996</v>
      </c>
      <c r="AA972" s="49">
        <v>5.8</v>
      </c>
      <c r="AB972" s="49">
        <v>10.75</v>
      </c>
      <c r="AC972" s="49">
        <v>0.25</v>
      </c>
      <c r="AD972" s="49">
        <v>2.27</v>
      </c>
      <c r="AE972" s="312"/>
      <c r="AF972" s="465" t="s">
        <v>1749</v>
      </c>
      <c r="AG972" s="343">
        <v>30</v>
      </c>
      <c r="AH972" s="343">
        <v>15</v>
      </c>
      <c r="AI972" s="343"/>
      <c r="AJ972" s="343"/>
      <c r="AK972" s="343"/>
      <c r="AL972" s="343"/>
      <c r="AM972" s="343"/>
      <c r="AN972" s="343"/>
      <c r="AO972" s="343"/>
      <c r="AP972" s="343"/>
      <c r="AQ972" s="343"/>
      <c r="AR972" s="343"/>
      <c r="AS972" s="343"/>
      <c r="AT972" s="343"/>
      <c r="AU972" s="343"/>
      <c r="AV972" s="343"/>
      <c r="AW972" s="343"/>
      <c r="AX972" s="343"/>
      <c r="AY972" s="343"/>
      <c r="AZ972" s="343"/>
      <c r="BA972" s="343"/>
      <c r="BB972" s="343"/>
      <c r="BC972" s="343"/>
      <c r="BD972" s="343"/>
      <c r="BE972" s="475"/>
      <c r="BF972" s="475"/>
      <c r="BG972" s="475"/>
      <c r="BH972" s="475"/>
      <c r="BI972" s="475"/>
      <c r="BJ972" s="475"/>
      <c r="BK972" s="475"/>
      <c r="BL972" s="475"/>
      <c r="BM972" s="475"/>
      <c r="BN972" s="475"/>
      <c r="BO972" s="475"/>
      <c r="BP972" s="306"/>
      <c r="BQ972" s="496"/>
      <c r="BR972" s="496"/>
      <c r="BS972" s="496"/>
      <c r="BT972" s="496"/>
      <c r="BU972" s="496"/>
      <c r="BV972" s="496"/>
    </row>
    <row r="973" spans="1:74" s="52" customFormat="1" ht="12.75">
      <c r="A973" s="64">
        <v>2996.2204340404778</v>
      </c>
      <c r="B973" s="46" t="s">
        <v>320</v>
      </c>
      <c r="C973" s="47" t="s">
        <v>315</v>
      </c>
      <c r="D973" s="48">
        <v>104.99869476367283</v>
      </c>
      <c r="E973" s="49">
        <v>39.903019999999998</v>
      </c>
      <c r="F973" s="49">
        <v>2.63E-2</v>
      </c>
      <c r="G973" s="49">
        <v>15.43422</v>
      </c>
      <c r="H973" s="49">
        <v>0.34639999999999999</v>
      </c>
      <c r="I973" s="49">
        <v>0.21829999999999999</v>
      </c>
      <c r="J973" s="49">
        <v>44.657690000000002</v>
      </c>
      <c r="K973" s="49">
        <v>0.247</v>
      </c>
      <c r="L973" s="49">
        <v>100.83293</v>
      </c>
      <c r="M973" s="47"/>
      <c r="N973" s="50">
        <v>0.99708900017467395</v>
      </c>
      <c r="O973" s="50">
        <v>5.1958825182016073E-4</v>
      </c>
      <c r="P973" s="50">
        <v>0.32252905175082669</v>
      </c>
      <c r="Q973" s="50">
        <v>6.9622551492608837E-3</v>
      </c>
      <c r="R973" s="50">
        <v>4.620272963816615E-3</v>
      </c>
      <c r="S973" s="50">
        <v>1.6635388950449701</v>
      </c>
      <c r="T973" s="50">
        <v>6.612759986317389E-3</v>
      </c>
      <c r="U973" s="50">
        <v>3.0018718233216859</v>
      </c>
      <c r="V973" s="51">
        <v>83.760422080665691</v>
      </c>
      <c r="X973" s="49">
        <v>0.26</v>
      </c>
      <c r="Y973" s="49">
        <v>71.91</v>
      </c>
      <c r="Z973" s="49">
        <v>0.57999999999999996</v>
      </c>
      <c r="AA973" s="49">
        <v>5.48</v>
      </c>
      <c r="AB973" s="49">
        <v>10.24</v>
      </c>
      <c r="AC973" s="49">
        <v>0.25</v>
      </c>
      <c r="AD973" s="49">
        <v>2.29</v>
      </c>
      <c r="AE973" s="312"/>
      <c r="AF973" s="465" t="s">
        <v>1749</v>
      </c>
      <c r="AG973" s="343">
        <v>30</v>
      </c>
      <c r="AH973" s="343">
        <v>15</v>
      </c>
      <c r="AI973" s="343"/>
      <c r="AJ973" s="343"/>
      <c r="AK973" s="343"/>
      <c r="AL973" s="343"/>
      <c r="AM973" s="343"/>
      <c r="AN973" s="343"/>
      <c r="AO973" s="343"/>
      <c r="AP973" s="343"/>
      <c r="AQ973" s="343"/>
      <c r="AR973" s="343"/>
      <c r="AS973" s="343"/>
      <c r="AT973" s="343"/>
      <c r="AU973" s="343"/>
      <c r="AV973" s="343"/>
      <c r="AW973" s="343"/>
      <c r="AX973" s="343"/>
      <c r="AY973" s="343"/>
      <c r="AZ973" s="343"/>
      <c r="BA973" s="343"/>
      <c r="BB973" s="343"/>
      <c r="BC973" s="343"/>
      <c r="BD973" s="343"/>
      <c r="BE973" s="475"/>
      <c r="BF973" s="475"/>
      <c r="BG973" s="475"/>
      <c r="BH973" s="475"/>
      <c r="BI973" s="475"/>
      <c r="BJ973" s="475"/>
      <c r="BK973" s="475"/>
      <c r="BL973" s="475"/>
      <c r="BM973" s="475"/>
      <c r="BN973" s="475"/>
      <c r="BO973" s="475"/>
      <c r="BP973" s="306"/>
      <c r="BQ973" s="496"/>
      <c r="BR973" s="496"/>
      <c r="BS973" s="496"/>
      <c r="BT973" s="496"/>
      <c r="BU973" s="496"/>
      <c r="BV973" s="496"/>
    </row>
    <row r="974" spans="1:74" s="52" customFormat="1" ht="12.75">
      <c r="A974" s="64">
        <v>2996.2204340404778</v>
      </c>
      <c r="B974" s="46" t="s">
        <v>320</v>
      </c>
      <c r="C974" s="47" t="s">
        <v>315</v>
      </c>
      <c r="D974" s="48">
        <v>111.99869476367283</v>
      </c>
      <c r="E974" s="49">
        <v>39.58755</v>
      </c>
      <c r="F974" s="49">
        <v>3.4700000000000002E-2</v>
      </c>
      <c r="G974" s="49">
        <v>15.38411</v>
      </c>
      <c r="H974" s="49">
        <v>0.34239999999999998</v>
      </c>
      <c r="I974" s="49">
        <v>0.2301</v>
      </c>
      <c r="J974" s="49">
        <v>44.607320000000001</v>
      </c>
      <c r="K974" s="49">
        <v>0.2417</v>
      </c>
      <c r="L974" s="49">
        <v>100.42788</v>
      </c>
      <c r="M974" s="47"/>
      <c r="N974" s="50">
        <v>0.99371856549005466</v>
      </c>
      <c r="O974" s="50">
        <v>6.8866762799017214E-4</v>
      </c>
      <c r="P974" s="50">
        <v>0.32294840905016731</v>
      </c>
      <c r="Q974" s="50">
        <v>6.9132526253068288E-3</v>
      </c>
      <c r="R974" s="50">
        <v>4.8922330445431948E-3</v>
      </c>
      <c r="S974" s="50">
        <v>1.6692425864572187</v>
      </c>
      <c r="T974" s="50">
        <v>6.5003849586839982E-3</v>
      </c>
      <c r="U974" s="50">
        <v>3.0049040992539644</v>
      </c>
      <c r="V974" s="51">
        <v>83.78928477347543</v>
      </c>
      <c r="X974" s="49">
        <v>0.26</v>
      </c>
      <c r="Y974" s="49">
        <v>55.99</v>
      </c>
      <c r="Z974" s="49">
        <v>0.57999999999999996</v>
      </c>
      <c r="AA974" s="49">
        <v>5.51</v>
      </c>
      <c r="AB974" s="49">
        <v>9.76</v>
      </c>
      <c r="AC974" s="49">
        <v>0.25</v>
      </c>
      <c r="AD974" s="49">
        <v>2.33</v>
      </c>
      <c r="AE974" s="312"/>
      <c r="AF974" s="465" t="s">
        <v>1749</v>
      </c>
      <c r="AG974" s="343">
        <v>30</v>
      </c>
      <c r="AH974" s="343">
        <v>15</v>
      </c>
      <c r="AI974" s="343"/>
      <c r="AJ974" s="343"/>
      <c r="AK974" s="343"/>
      <c r="AL974" s="343"/>
      <c r="AM974" s="343"/>
      <c r="AN974" s="343"/>
      <c r="AO974" s="343"/>
      <c r="AP974" s="343"/>
      <c r="AQ974" s="343"/>
      <c r="AR974" s="343"/>
      <c r="AS974" s="343"/>
      <c r="AT974" s="343"/>
      <c r="AU974" s="343"/>
      <c r="AV974" s="343"/>
      <c r="AW974" s="343"/>
      <c r="AX974" s="343"/>
      <c r="AY974" s="343"/>
      <c r="AZ974" s="343"/>
      <c r="BA974" s="343"/>
      <c r="BB974" s="343"/>
      <c r="BC974" s="343"/>
      <c r="BD974" s="343"/>
      <c r="BE974" s="475"/>
      <c r="BF974" s="475"/>
      <c r="BG974" s="475"/>
      <c r="BH974" s="475"/>
      <c r="BI974" s="475"/>
      <c r="BJ974" s="475"/>
      <c r="BK974" s="475"/>
      <c r="BL974" s="475"/>
      <c r="BM974" s="475"/>
      <c r="BN974" s="475"/>
      <c r="BO974" s="475"/>
      <c r="BP974" s="306"/>
      <c r="BQ974" s="496"/>
      <c r="BR974" s="496"/>
      <c r="BS974" s="496"/>
      <c r="BT974" s="496"/>
      <c r="BU974" s="496"/>
      <c r="BV974" s="496"/>
    </row>
    <row r="975" spans="1:74" s="52" customFormat="1" ht="12.75">
      <c r="A975" s="64">
        <v>2996.2204340404778</v>
      </c>
      <c r="B975" s="46" t="s">
        <v>320</v>
      </c>
      <c r="C975" s="47" t="s">
        <v>315</v>
      </c>
      <c r="D975" s="48">
        <v>118.99869476367283</v>
      </c>
      <c r="E975" s="49">
        <v>39.689309999999999</v>
      </c>
      <c r="F975" s="49">
        <v>5.7000000000000002E-2</v>
      </c>
      <c r="G975" s="49">
        <v>15.474309999999999</v>
      </c>
      <c r="H975" s="49">
        <v>0.31640000000000001</v>
      </c>
      <c r="I975" s="49">
        <v>0.22570000000000001</v>
      </c>
      <c r="J975" s="49">
        <v>44.577100000000002</v>
      </c>
      <c r="K975" s="49">
        <v>0.2429</v>
      </c>
      <c r="L975" s="49">
        <v>100.58272000000001</v>
      </c>
      <c r="M975" s="47"/>
      <c r="N975" s="50">
        <v>0.99462859005371007</v>
      </c>
      <c r="O975" s="50">
        <v>1.1293736756178478E-3</v>
      </c>
      <c r="P975" s="50">
        <v>0.32430577087226276</v>
      </c>
      <c r="Q975" s="50">
        <v>6.3777539014041457E-3</v>
      </c>
      <c r="R975" s="50">
        <v>4.7907630158072626E-3</v>
      </c>
      <c r="S975" s="50">
        <v>1.6653585348537809</v>
      </c>
      <c r="T975" s="50">
        <v>6.521876222470426E-3</v>
      </c>
      <c r="U975" s="50">
        <v>3.0031126625950533</v>
      </c>
      <c r="V975" s="51">
        <v>83.700478018380025</v>
      </c>
      <c r="X975" s="49">
        <v>0.26</v>
      </c>
      <c r="Y975" s="49">
        <v>34.119999999999997</v>
      </c>
      <c r="Z975" s="49">
        <v>0.57999999999999996</v>
      </c>
      <c r="AA975" s="49">
        <v>6.01</v>
      </c>
      <c r="AB975" s="49">
        <v>9.9499999999999993</v>
      </c>
      <c r="AC975" s="49">
        <v>0.25</v>
      </c>
      <c r="AD975" s="49">
        <v>2.31</v>
      </c>
      <c r="AE975" s="312"/>
      <c r="AF975" s="465" t="s">
        <v>1749</v>
      </c>
      <c r="AG975" s="343">
        <v>30</v>
      </c>
      <c r="AH975" s="343">
        <v>15</v>
      </c>
      <c r="AI975" s="343"/>
      <c r="AJ975" s="343"/>
      <c r="AK975" s="343"/>
      <c r="AL975" s="343"/>
      <c r="AM975" s="343"/>
      <c r="AN975" s="343"/>
      <c r="AO975" s="343"/>
      <c r="AP975" s="343"/>
      <c r="AQ975" s="343"/>
      <c r="AR975" s="343"/>
      <c r="AS975" s="343"/>
      <c r="AT975" s="343"/>
      <c r="AU975" s="343"/>
      <c r="AV975" s="343"/>
      <c r="AW975" s="343"/>
      <c r="AX975" s="343"/>
      <c r="AY975" s="343"/>
      <c r="AZ975" s="343"/>
      <c r="BA975" s="343"/>
      <c r="BB975" s="343"/>
      <c r="BC975" s="343"/>
      <c r="BD975" s="343"/>
      <c r="BE975" s="475"/>
      <c r="BF975" s="475"/>
      <c r="BG975" s="475"/>
      <c r="BH975" s="475"/>
      <c r="BI975" s="475"/>
      <c r="BJ975" s="475"/>
      <c r="BK975" s="475"/>
      <c r="BL975" s="475"/>
      <c r="BM975" s="475"/>
      <c r="BN975" s="475"/>
      <c r="BO975" s="475"/>
      <c r="BP975" s="306"/>
      <c r="BQ975" s="496"/>
      <c r="BR975" s="496"/>
      <c r="BS975" s="496"/>
      <c r="BT975" s="496"/>
      <c r="BU975" s="496"/>
      <c r="BV975" s="496"/>
    </row>
    <row r="976" spans="1:74" s="52" customFormat="1" ht="12.75">
      <c r="A976" s="64">
        <v>2996.2204340404778</v>
      </c>
      <c r="B976" s="46" t="s">
        <v>320</v>
      </c>
      <c r="C976" s="47" t="s">
        <v>315</v>
      </c>
      <c r="D976" s="48">
        <v>125.99869476367283</v>
      </c>
      <c r="E976" s="49">
        <v>39.506129999999999</v>
      </c>
      <c r="F976" s="49">
        <v>4.19E-2</v>
      </c>
      <c r="G976" s="49">
        <v>15.714840000000001</v>
      </c>
      <c r="H976" s="49">
        <v>0.31309999999999999</v>
      </c>
      <c r="I976" s="49">
        <v>0.20330000000000001</v>
      </c>
      <c r="J976" s="49">
        <v>44.47636</v>
      </c>
      <c r="K976" s="49">
        <v>0.2407</v>
      </c>
      <c r="L976" s="49">
        <v>100.49633</v>
      </c>
      <c r="M976" s="47"/>
      <c r="N976" s="50">
        <v>0.99237068053575495</v>
      </c>
      <c r="O976" s="50">
        <v>8.3214474344793618E-4</v>
      </c>
      <c r="P976" s="50">
        <v>0.33012270402667065</v>
      </c>
      <c r="Q976" s="50">
        <v>6.3261050014938027E-3</v>
      </c>
      <c r="R976" s="50">
        <v>4.325462527519656E-3</v>
      </c>
      <c r="S976" s="50">
        <v>1.6655098998767714</v>
      </c>
      <c r="T976" s="50">
        <v>6.4780332656907283E-3</v>
      </c>
      <c r="U976" s="50">
        <v>3.0059650299773488</v>
      </c>
      <c r="V976" s="51">
        <v>83.457741501068227</v>
      </c>
      <c r="X976" s="49">
        <v>0.26</v>
      </c>
      <c r="Y976" s="49">
        <v>44.23</v>
      </c>
      <c r="Z976" s="49">
        <v>0.57999999999999996</v>
      </c>
      <c r="AA976" s="49">
        <v>6.11</v>
      </c>
      <c r="AB976" s="49">
        <v>10.92</v>
      </c>
      <c r="AC976" s="49">
        <v>0.25</v>
      </c>
      <c r="AD976" s="49">
        <v>2.33</v>
      </c>
      <c r="AE976" s="312"/>
      <c r="AF976" s="465" t="s">
        <v>1749</v>
      </c>
      <c r="AG976" s="343">
        <v>30</v>
      </c>
      <c r="AH976" s="343">
        <v>15</v>
      </c>
      <c r="AI976" s="343"/>
      <c r="AJ976" s="343"/>
      <c r="AK976" s="343"/>
      <c r="AL976" s="343"/>
      <c r="AM976" s="343"/>
      <c r="AN976" s="343"/>
      <c r="AO976" s="343"/>
      <c r="AP976" s="343"/>
      <c r="AQ976" s="343"/>
      <c r="AR976" s="343"/>
      <c r="AS976" s="343"/>
      <c r="AT976" s="343"/>
      <c r="AU976" s="343"/>
      <c r="AV976" s="343"/>
      <c r="AW976" s="343"/>
      <c r="AX976" s="343"/>
      <c r="AY976" s="343"/>
      <c r="AZ976" s="343"/>
      <c r="BA976" s="343"/>
      <c r="BB976" s="343"/>
      <c r="BC976" s="343"/>
      <c r="BD976" s="343"/>
      <c r="BE976" s="475"/>
      <c r="BF976" s="475"/>
      <c r="BG976" s="475"/>
      <c r="BH976" s="475"/>
      <c r="BI976" s="475"/>
      <c r="BJ976" s="475"/>
      <c r="BK976" s="475"/>
      <c r="BL976" s="475"/>
      <c r="BM976" s="475"/>
      <c r="BN976" s="475"/>
      <c r="BO976" s="475"/>
      <c r="BP976" s="306"/>
      <c r="BQ976" s="496"/>
      <c r="BR976" s="496"/>
      <c r="BS976" s="496"/>
      <c r="BT976" s="496"/>
      <c r="BU976" s="496"/>
      <c r="BV976" s="496"/>
    </row>
    <row r="977" spans="1:74" s="52" customFormat="1" ht="12.75">
      <c r="A977" s="64">
        <v>2996.2204340404778</v>
      </c>
      <c r="B977" s="46" t="s">
        <v>320</v>
      </c>
      <c r="C977" s="47" t="s">
        <v>315</v>
      </c>
      <c r="D977" s="48">
        <v>132.99869476367283</v>
      </c>
      <c r="E977" s="49">
        <v>39.557009999999998</v>
      </c>
      <c r="F977" s="49">
        <v>5.7000000000000002E-2</v>
      </c>
      <c r="G977" s="49">
        <v>15.774979999999999</v>
      </c>
      <c r="H977" s="49">
        <v>0.29570000000000002</v>
      </c>
      <c r="I977" s="49">
        <v>0.20630000000000001</v>
      </c>
      <c r="J977" s="49">
        <v>44.556950000000001</v>
      </c>
      <c r="K977" s="49">
        <v>0.2382</v>
      </c>
      <c r="L977" s="49">
        <v>100.68613999999999</v>
      </c>
      <c r="M977" s="47"/>
      <c r="N977" s="50">
        <v>0.99181834813725134</v>
      </c>
      <c r="O977" s="50">
        <v>1.1299492855569512E-3</v>
      </c>
      <c r="P977" s="50">
        <v>0.33077562024793955</v>
      </c>
      <c r="Q977" s="50">
        <v>5.9635367246098159E-3</v>
      </c>
      <c r="R977" s="50">
        <v>4.3812057437338341E-3</v>
      </c>
      <c r="S977" s="50">
        <v>1.6654541524488304</v>
      </c>
      <c r="T977" s="50">
        <v>6.3989407037125991E-3</v>
      </c>
      <c r="U977" s="50">
        <v>3.0059217532916347</v>
      </c>
      <c r="V977" s="51">
        <v>83.429982621635574</v>
      </c>
      <c r="X977" s="49">
        <v>0.26</v>
      </c>
      <c r="Y977" s="49">
        <v>34.08</v>
      </c>
      <c r="Z977" s="49">
        <v>0.56999999999999995</v>
      </c>
      <c r="AA977" s="49">
        <v>6.36</v>
      </c>
      <c r="AB977" s="49">
        <v>10.63</v>
      </c>
      <c r="AC977" s="49">
        <v>0.25</v>
      </c>
      <c r="AD977" s="49">
        <v>2.37</v>
      </c>
      <c r="AE977" s="312"/>
      <c r="AF977" s="465" t="s">
        <v>1749</v>
      </c>
      <c r="AG977" s="343">
        <v>30</v>
      </c>
      <c r="AH977" s="343">
        <v>15</v>
      </c>
      <c r="AI977" s="343"/>
      <c r="AJ977" s="343"/>
      <c r="AK977" s="343"/>
      <c r="AL977" s="343"/>
      <c r="AM977" s="343"/>
      <c r="AN977" s="343"/>
      <c r="AO977" s="343"/>
      <c r="AP977" s="343"/>
      <c r="AQ977" s="343"/>
      <c r="AR977" s="343"/>
      <c r="AS977" s="343"/>
      <c r="AT977" s="343"/>
      <c r="AU977" s="343"/>
      <c r="AV977" s="343"/>
      <c r="AW977" s="343"/>
      <c r="AX977" s="343"/>
      <c r="AY977" s="343"/>
      <c r="AZ977" s="343"/>
      <c r="BA977" s="343"/>
      <c r="BB977" s="343"/>
      <c r="BC977" s="343"/>
      <c r="BD977" s="343"/>
      <c r="BE977" s="475"/>
      <c r="BF977" s="475"/>
      <c r="BG977" s="475"/>
      <c r="BH977" s="475"/>
      <c r="BI977" s="475"/>
      <c r="BJ977" s="475"/>
      <c r="BK977" s="475"/>
      <c r="BL977" s="475"/>
      <c r="BM977" s="475"/>
      <c r="BN977" s="475"/>
      <c r="BO977" s="475"/>
      <c r="BP977" s="306"/>
      <c r="BQ977" s="496"/>
      <c r="BR977" s="496"/>
      <c r="BS977" s="496"/>
      <c r="BT977" s="496"/>
      <c r="BU977" s="496"/>
      <c r="BV977" s="496"/>
    </row>
    <row r="978" spans="1:74" s="52" customFormat="1" ht="12.75">
      <c r="A978" s="64">
        <v>2996.2204340404778</v>
      </c>
      <c r="B978" s="46" t="s">
        <v>320</v>
      </c>
      <c r="C978" s="47" t="s">
        <v>315</v>
      </c>
      <c r="D978" s="48">
        <v>139.99869476367283</v>
      </c>
      <c r="E978" s="49">
        <v>39.58755</v>
      </c>
      <c r="F978" s="49">
        <v>7.0699999999999999E-2</v>
      </c>
      <c r="G978" s="49">
        <v>15.624639999999999</v>
      </c>
      <c r="H978" s="49">
        <v>0.31519999999999998</v>
      </c>
      <c r="I978" s="49">
        <v>0.2359</v>
      </c>
      <c r="J978" s="49">
        <v>44.415909999999997</v>
      </c>
      <c r="K978" s="49">
        <v>0.2485</v>
      </c>
      <c r="L978" s="49">
        <v>100.4984</v>
      </c>
      <c r="M978" s="47"/>
      <c r="N978" s="50">
        <v>0.99377148757081935</v>
      </c>
      <c r="O978" s="50">
        <v>1.4032102103556851E-3</v>
      </c>
      <c r="P978" s="50">
        <v>0.32801516371802847</v>
      </c>
      <c r="Q978" s="50">
        <v>6.3644079342720025E-3</v>
      </c>
      <c r="R978" s="50">
        <v>5.0158158951594169E-3</v>
      </c>
      <c r="S978" s="50">
        <v>1.6621683836344694</v>
      </c>
      <c r="T978" s="50">
        <v>6.6836230453651809E-3</v>
      </c>
      <c r="U978" s="50">
        <v>3.0034220920084698</v>
      </c>
      <c r="V978" s="51">
        <v>83.518346126698688</v>
      </c>
      <c r="X978" s="49">
        <v>0.26</v>
      </c>
      <c r="Y978" s="49">
        <v>27.63</v>
      </c>
      <c r="Z978" s="49">
        <v>0.57999999999999996</v>
      </c>
      <c r="AA978" s="49">
        <v>6.01</v>
      </c>
      <c r="AB978" s="49">
        <v>9.08</v>
      </c>
      <c r="AC978" s="49">
        <v>0.25</v>
      </c>
      <c r="AD978" s="49">
        <v>2.29</v>
      </c>
      <c r="AE978" s="312"/>
      <c r="AF978" s="465" t="s">
        <v>1749</v>
      </c>
      <c r="AG978" s="343">
        <v>30</v>
      </c>
      <c r="AH978" s="343">
        <v>15</v>
      </c>
      <c r="AI978" s="343"/>
      <c r="AJ978" s="343"/>
      <c r="AK978" s="343"/>
      <c r="AL978" s="343"/>
      <c r="AM978" s="343"/>
      <c r="AN978" s="343"/>
      <c r="AO978" s="343"/>
      <c r="AP978" s="343"/>
      <c r="AQ978" s="343"/>
      <c r="AR978" s="343"/>
      <c r="AS978" s="343"/>
      <c r="AT978" s="343"/>
      <c r="AU978" s="343"/>
      <c r="AV978" s="343"/>
      <c r="AW978" s="343"/>
      <c r="AX978" s="343"/>
      <c r="AY978" s="343"/>
      <c r="AZ978" s="343"/>
      <c r="BA978" s="343"/>
      <c r="BB978" s="343"/>
      <c r="BC978" s="343"/>
      <c r="BD978" s="343"/>
      <c r="BE978" s="475"/>
      <c r="BF978" s="475"/>
      <c r="BG978" s="475"/>
      <c r="BH978" s="475"/>
      <c r="BI978" s="475"/>
      <c r="BJ978" s="475"/>
      <c r="BK978" s="475"/>
      <c r="BL978" s="475"/>
      <c r="BM978" s="475"/>
      <c r="BN978" s="475"/>
      <c r="BO978" s="475"/>
      <c r="BP978" s="306"/>
      <c r="BQ978" s="496"/>
      <c r="BR978" s="496"/>
      <c r="BS978" s="496"/>
      <c r="BT978" s="496"/>
      <c r="BU978" s="496"/>
      <c r="BV978" s="496"/>
    </row>
    <row r="979" spans="1:74" s="52" customFormat="1" ht="12.75">
      <c r="A979" s="64">
        <v>2996.2204340404778</v>
      </c>
      <c r="B979" s="46" t="s">
        <v>320</v>
      </c>
      <c r="C979" s="47" t="s">
        <v>315</v>
      </c>
      <c r="D979" s="48">
        <v>146.99869476367283</v>
      </c>
      <c r="E979" s="49">
        <v>39.485779999999998</v>
      </c>
      <c r="F979" s="49">
        <v>3.6400000000000002E-2</v>
      </c>
      <c r="G979" s="49">
        <v>15.70482</v>
      </c>
      <c r="H979" s="49">
        <v>0.35849999999999999</v>
      </c>
      <c r="I979" s="49">
        <v>0.22320000000000001</v>
      </c>
      <c r="J979" s="49">
        <v>44.395760000000003</v>
      </c>
      <c r="K979" s="49">
        <v>0.2424</v>
      </c>
      <c r="L979" s="49">
        <v>100.44686</v>
      </c>
      <c r="M979" s="47"/>
      <c r="N979" s="50">
        <v>0.99265171960619736</v>
      </c>
      <c r="O979" s="50">
        <v>7.234907393096515E-4</v>
      </c>
      <c r="P979" s="50">
        <v>0.33017572104139647</v>
      </c>
      <c r="Q979" s="50">
        <v>7.2491857854278313E-3</v>
      </c>
      <c r="R979" s="50">
        <v>4.7526530053202893E-3</v>
      </c>
      <c r="S979" s="50">
        <v>1.6638195321628859</v>
      </c>
      <c r="T979" s="50">
        <v>6.5289965746455165E-3</v>
      </c>
      <c r="U979" s="50">
        <v>3.005901298915183</v>
      </c>
      <c r="V979" s="51">
        <v>83.441499145456064</v>
      </c>
      <c r="X979" s="49">
        <v>0.26</v>
      </c>
      <c r="Y979" s="49">
        <v>52.35</v>
      </c>
      <c r="Z979" s="49">
        <v>0.57999999999999996</v>
      </c>
      <c r="AA979" s="49">
        <v>5.25</v>
      </c>
      <c r="AB979" s="49">
        <v>10.07</v>
      </c>
      <c r="AC979" s="49">
        <v>0.25</v>
      </c>
      <c r="AD979" s="49">
        <v>2.33</v>
      </c>
      <c r="AE979" s="312"/>
      <c r="AF979" s="465" t="s">
        <v>1749</v>
      </c>
      <c r="AG979" s="343">
        <v>30</v>
      </c>
      <c r="AH979" s="343">
        <v>15</v>
      </c>
      <c r="AI979" s="343"/>
      <c r="AJ979" s="343"/>
      <c r="AK979" s="343"/>
      <c r="AL979" s="343"/>
      <c r="AM979" s="343"/>
      <c r="AN979" s="343"/>
      <c r="AO979" s="343"/>
      <c r="AP979" s="343"/>
      <c r="AQ979" s="343"/>
      <c r="AR979" s="343"/>
      <c r="AS979" s="343"/>
      <c r="AT979" s="343"/>
      <c r="AU979" s="343"/>
      <c r="AV979" s="343"/>
      <c r="AW979" s="343"/>
      <c r="AX979" s="343"/>
      <c r="AY979" s="343"/>
      <c r="AZ979" s="343"/>
      <c r="BA979" s="343"/>
      <c r="BB979" s="343"/>
      <c r="BC979" s="343"/>
      <c r="BD979" s="343"/>
      <c r="BE979" s="475"/>
      <c r="BF979" s="475"/>
      <c r="BG979" s="475"/>
      <c r="BH979" s="475"/>
      <c r="BI979" s="475"/>
      <c r="BJ979" s="475"/>
      <c r="BK979" s="475"/>
      <c r="BL979" s="475"/>
      <c r="BM979" s="475"/>
      <c r="BN979" s="475"/>
      <c r="BO979" s="475"/>
      <c r="BP979" s="306"/>
      <c r="BQ979" s="496"/>
      <c r="BR979" s="496"/>
      <c r="BS979" s="496"/>
      <c r="BT979" s="496"/>
      <c r="BU979" s="496"/>
      <c r="BV979" s="496"/>
    </row>
    <row r="980" spans="1:74" s="52" customFormat="1" ht="12.75">
      <c r="A980" s="64">
        <v>2996.2204340404778</v>
      </c>
      <c r="B980" s="46" t="s">
        <v>320</v>
      </c>
      <c r="C980" s="47" t="s">
        <v>315</v>
      </c>
      <c r="D980" s="48">
        <v>153.99869476367283</v>
      </c>
      <c r="E980" s="49">
        <v>39.618079999999999</v>
      </c>
      <c r="F980" s="49">
        <v>4.3999999999999997E-2</v>
      </c>
      <c r="G980" s="49">
        <v>15.774979999999999</v>
      </c>
      <c r="H980" s="49">
        <v>0.32190000000000002</v>
      </c>
      <c r="I980" s="49">
        <v>0.24</v>
      </c>
      <c r="J980" s="49">
        <v>44.446129999999997</v>
      </c>
      <c r="K980" s="49">
        <v>0.24829999999999999</v>
      </c>
      <c r="L980" s="49">
        <v>100.69338999999999</v>
      </c>
      <c r="M980" s="47"/>
      <c r="N980" s="50">
        <v>0.99343339291298061</v>
      </c>
      <c r="O980" s="50">
        <v>8.7231516179156238E-4</v>
      </c>
      <c r="P980" s="50">
        <v>0.33080353423703096</v>
      </c>
      <c r="Q980" s="50">
        <v>6.4924736929570254E-3</v>
      </c>
      <c r="R980" s="50">
        <v>5.097324833536916E-3</v>
      </c>
      <c r="S980" s="50">
        <v>1.6614521086389213</v>
      </c>
      <c r="T980" s="50">
        <v>6.6708272862180135E-3</v>
      </c>
      <c r="U980" s="50">
        <v>3.0048219767634361</v>
      </c>
      <c r="V980" s="51">
        <v>83.395527806888552</v>
      </c>
      <c r="X980" s="49">
        <v>0.26</v>
      </c>
      <c r="Y980" s="49">
        <v>42.15</v>
      </c>
      <c r="Z980" s="49">
        <v>0.56999999999999995</v>
      </c>
      <c r="AA980" s="49">
        <v>5.9</v>
      </c>
      <c r="AB980" s="49">
        <v>9.48</v>
      </c>
      <c r="AC980" s="49">
        <v>0.25</v>
      </c>
      <c r="AD980" s="49">
        <v>2.2599999999999998</v>
      </c>
      <c r="AE980" s="312"/>
      <c r="AF980" s="465" t="s">
        <v>1749</v>
      </c>
      <c r="AG980" s="343">
        <v>30</v>
      </c>
      <c r="AH980" s="343">
        <v>15</v>
      </c>
      <c r="AI980" s="343"/>
      <c r="AJ980" s="343"/>
      <c r="AK980" s="343"/>
      <c r="AL980" s="343"/>
      <c r="AM980" s="343"/>
      <c r="AN980" s="343"/>
      <c r="AO980" s="343"/>
      <c r="AP980" s="343"/>
      <c r="AQ980" s="343"/>
      <c r="AR980" s="343"/>
      <c r="AS980" s="343"/>
      <c r="AT980" s="343"/>
      <c r="AU980" s="343"/>
      <c r="AV980" s="343"/>
      <c r="AW980" s="343"/>
      <c r="AX980" s="343"/>
      <c r="AY980" s="343"/>
      <c r="AZ980" s="343"/>
      <c r="BA980" s="343"/>
      <c r="BB980" s="343"/>
      <c r="BC980" s="343"/>
      <c r="BD980" s="343"/>
      <c r="BE980" s="475"/>
      <c r="BF980" s="475"/>
      <c r="BG980" s="475"/>
      <c r="BH980" s="475"/>
      <c r="BI980" s="475"/>
      <c r="BJ980" s="475"/>
      <c r="BK980" s="475"/>
      <c r="BL980" s="475"/>
      <c r="BM980" s="475"/>
      <c r="BN980" s="475"/>
      <c r="BO980" s="475"/>
      <c r="BP980" s="306"/>
      <c r="BQ980" s="496"/>
      <c r="BR980" s="496"/>
      <c r="BS980" s="496"/>
      <c r="BT980" s="496"/>
      <c r="BU980" s="496"/>
      <c r="BV980" s="496"/>
    </row>
    <row r="981" spans="1:74" s="52" customFormat="1" ht="12.75">
      <c r="A981" s="64">
        <v>2996.2204340404778</v>
      </c>
      <c r="B981" s="46" t="s">
        <v>320</v>
      </c>
      <c r="C981" s="47" t="s">
        <v>315</v>
      </c>
      <c r="D981" s="48">
        <v>160.99869476367283</v>
      </c>
      <c r="E981" s="49">
        <v>39.414540000000002</v>
      </c>
      <c r="F981" s="49">
        <v>2.2700000000000001E-2</v>
      </c>
      <c r="G981" s="49">
        <v>15.965400000000001</v>
      </c>
      <c r="H981" s="49">
        <v>0.32250000000000001</v>
      </c>
      <c r="I981" s="49">
        <v>0.20569999999999999</v>
      </c>
      <c r="J981" s="49">
        <v>44.496499999999997</v>
      </c>
      <c r="K981" s="49">
        <v>0.24809999999999999</v>
      </c>
      <c r="L981" s="49">
        <v>100.67543999999999</v>
      </c>
      <c r="M981" s="47"/>
      <c r="N981" s="50">
        <v>0.98989365984566047</v>
      </c>
      <c r="O981" s="50">
        <v>4.5074752688371552E-4</v>
      </c>
      <c r="P981" s="50">
        <v>0.33532650173008133</v>
      </c>
      <c r="Q981" s="50">
        <v>6.5148690637186956E-3</v>
      </c>
      <c r="R981" s="50">
        <v>4.3757460681277281E-3</v>
      </c>
      <c r="S981" s="50">
        <v>1.6659673183446848</v>
      </c>
      <c r="T981" s="50">
        <v>6.6760025214152603E-3</v>
      </c>
      <c r="U981" s="50">
        <v>3.0092048451005717</v>
      </c>
      <c r="V981" s="51">
        <v>83.244514205437653</v>
      </c>
      <c r="X981" s="49">
        <v>0.26</v>
      </c>
      <c r="Y981" s="49">
        <v>83.92</v>
      </c>
      <c r="Z981" s="49">
        <v>0.56999999999999995</v>
      </c>
      <c r="AA981" s="49">
        <v>5.84</v>
      </c>
      <c r="AB981" s="49">
        <v>10.67</v>
      </c>
      <c r="AC981" s="49">
        <v>0.25</v>
      </c>
      <c r="AD981" s="49">
        <v>2.2799999999999998</v>
      </c>
      <c r="AE981" s="312"/>
      <c r="AF981" s="465" t="s">
        <v>1749</v>
      </c>
      <c r="AG981" s="343">
        <v>30</v>
      </c>
      <c r="AH981" s="343">
        <v>15</v>
      </c>
      <c r="AI981" s="343"/>
      <c r="AJ981" s="343"/>
      <c r="AK981" s="343"/>
      <c r="AL981" s="343"/>
      <c r="AM981" s="343"/>
      <c r="AN981" s="343"/>
      <c r="AO981" s="343"/>
      <c r="AP981" s="343"/>
      <c r="AQ981" s="343"/>
      <c r="AR981" s="343"/>
      <c r="AS981" s="343"/>
      <c r="AT981" s="343"/>
      <c r="AU981" s="343"/>
      <c r="AV981" s="343"/>
      <c r="AW981" s="343"/>
      <c r="AX981" s="343"/>
      <c r="AY981" s="343"/>
      <c r="AZ981" s="343"/>
      <c r="BA981" s="343"/>
      <c r="BB981" s="343"/>
      <c r="BC981" s="343"/>
      <c r="BD981" s="343"/>
      <c r="BE981" s="475"/>
      <c r="BF981" s="475"/>
      <c r="BG981" s="475"/>
      <c r="BH981" s="475"/>
      <c r="BI981" s="475"/>
      <c r="BJ981" s="475"/>
      <c r="BK981" s="475"/>
      <c r="BL981" s="475"/>
      <c r="BM981" s="475"/>
      <c r="BN981" s="475"/>
      <c r="BO981" s="475"/>
      <c r="BP981" s="306"/>
      <c r="BQ981" s="496"/>
      <c r="BR981" s="496"/>
      <c r="BS981" s="496"/>
      <c r="BT981" s="496"/>
      <c r="BU981" s="496"/>
      <c r="BV981" s="496"/>
    </row>
    <row r="982" spans="1:74" s="52" customFormat="1" ht="12.75">
      <c r="A982" s="64">
        <v>2996.2204340404778</v>
      </c>
      <c r="B982" s="46" t="s">
        <v>320</v>
      </c>
      <c r="C982" s="47" t="s">
        <v>315</v>
      </c>
      <c r="D982" s="48">
        <v>167.99869476367283</v>
      </c>
      <c r="E982" s="49">
        <v>39.567189999999997</v>
      </c>
      <c r="F982" s="49">
        <v>2.9399999999999999E-2</v>
      </c>
      <c r="G982" s="49">
        <v>15.865180000000001</v>
      </c>
      <c r="H982" s="49">
        <v>0.33150000000000002</v>
      </c>
      <c r="I982" s="49">
        <v>0.18329999999999999</v>
      </c>
      <c r="J982" s="49">
        <v>44.18421</v>
      </c>
      <c r="K982" s="49">
        <v>0.24329999999999999</v>
      </c>
      <c r="L982" s="49">
        <v>100.40408000000001</v>
      </c>
      <c r="M982" s="47"/>
      <c r="N982" s="50">
        <v>0.99525875089165605</v>
      </c>
      <c r="O982" s="50">
        <v>5.8468714012642985E-4</v>
      </c>
      <c r="P982" s="50">
        <v>0.33373503006299193</v>
      </c>
      <c r="Q982" s="50">
        <v>6.7069986901101475E-3</v>
      </c>
      <c r="R982" s="50">
        <v>3.9052514344038304E-3</v>
      </c>
      <c r="S982" s="50">
        <v>1.6568242265256685</v>
      </c>
      <c r="T982" s="50">
        <v>6.5569300831347654E-3</v>
      </c>
      <c r="U982" s="50">
        <v>3.0035718748280917</v>
      </c>
      <c r="V982" s="51">
        <v>83.234107251098195</v>
      </c>
      <c r="X982" s="49">
        <v>0.26</v>
      </c>
      <c r="Y982" s="49">
        <v>62.24</v>
      </c>
      <c r="Z982" s="49">
        <v>0.56999999999999995</v>
      </c>
      <c r="AA982" s="49">
        <v>5.74</v>
      </c>
      <c r="AB982" s="49">
        <v>12.02</v>
      </c>
      <c r="AC982" s="49">
        <v>0.25</v>
      </c>
      <c r="AD982" s="49">
        <v>2.31</v>
      </c>
      <c r="AE982" s="312"/>
      <c r="AF982" s="465" t="s">
        <v>1749</v>
      </c>
      <c r="AG982" s="343">
        <v>30</v>
      </c>
      <c r="AH982" s="343">
        <v>15</v>
      </c>
      <c r="AI982" s="343"/>
      <c r="AJ982" s="343"/>
      <c r="AK982" s="343"/>
      <c r="AL982" s="343"/>
      <c r="AM982" s="343"/>
      <c r="AN982" s="343"/>
      <c r="AO982" s="343"/>
      <c r="AP982" s="343"/>
      <c r="AQ982" s="343"/>
      <c r="AR982" s="343"/>
      <c r="AS982" s="343"/>
      <c r="AT982" s="343"/>
      <c r="AU982" s="343"/>
      <c r="AV982" s="343"/>
      <c r="AW982" s="343"/>
      <c r="AX982" s="343"/>
      <c r="AY982" s="343"/>
      <c r="AZ982" s="343"/>
      <c r="BA982" s="343"/>
      <c r="BB982" s="343"/>
      <c r="BC982" s="343"/>
      <c r="BD982" s="343"/>
      <c r="BE982" s="475"/>
      <c r="BF982" s="475"/>
      <c r="BG982" s="475"/>
      <c r="BH982" s="475"/>
      <c r="BI982" s="475"/>
      <c r="BJ982" s="475"/>
      <c r="BK982" s="475"/>
      <c r="BL982" s="475"/>
      <c r="BM982" s="475"/>
      <c r="BN982" s="475"/>
      <c r="BO982" s="475"/>
      <c r="BP982" s="306"/>
      <c r="BQ982" s="496"/>
      <c r="BR982" s="496"/>
      <c r="BS982" s="496"/>
      <c r="BT982" s="496"/>
      <c r="BU982" s="496"/>
      <c r="BV982" s="496"/>
    </row>
    <row r="983" spans="1:74" s="52" customFormat="1" ht="12.75">
      <c r="A983" s="64">
        <v>2996.2204340404778</v>
      </c>
      <c r="B983" s="46" t="s">
        <v>320</v>
      </c>
      <c r="C983" s="47" t="s">
        <v>315</v>
      </c>
      <c r="D983" s="48">
        <v>174.99869476367283</v>
      </c>
      <c r="E983" s="49">
        <v>39.506129999999999</v>
      </c>
      <c r="F983" s="49">
        <v>6.0400000000000002E-2</v>
      </c>
      <c r="G983" s="49">
        <v>15.83511</v>
      </c>
      <c r="H983" s="49">
        <v>0.34150000000000003</v>
      </c>
      <c r="I983" s="49">
        <v>0.22789999999999999</v>
      </c>
      <c r="J983" s="49">
        <v>44.466279999999998</v>
      </c>
      <c r="K983" s="49">
        <v>0.24199999999999999</v>
      </c>
      <c r="L983" s="49">
        <v>100.67932</v>
      </c>
      <c r="M983" s="47"/>
      <c r="N983" s="50">
        <v>0.99128435790381297</v>
      </c>
      <c r="O983" s="50">
        <v>1.1982463600915146E-3</v>
      </c>
      <c r="P983" s="50">
        <v>0.33228508148993247</v>
      </c>
      <c r="Q983" s="50">
        <v>6.8923665353758856E-3</v>
      </c>
      <c r="R983" s="50">
        <v>4.8435504663024431E-3</v>
      </c>
      <c r="S983" s="50">
        <v>1.6633096556901481</v>
      </c>
      <c r="T983" s="50">
        <v>6.5058909303397734E-3</v>
      </c>
      <c r="U983" s="50">
        <v>3.0063191493760035</v>
      </c>
      <c r="V983" s="51">
        <v>83.349070064221792</v>
      </c>
      <c r="X983" s="49">
        <v>0.26</v>
      </c>
      <c r="Y983" s="49">
        <v>32.11</v>
      </c>
      <c r="Z983" s="49">
        <v>0.56999999999999995</v>
      </c>
      <c r="AA983" s="49">
        <v>5.57</v>
      </c>
      <c r="AB983" s="49">
        <v>9.94</v>
      </c>
      <c r="AC983" s="49">
        <v>0.25</v>
      </c>
      <c r="AD983" s="49">
        <v>2.33</v>
      </c>
      <c r="AE983" s="312"/>
      <c r="AF983" s="465" t="s">
        <v>1749</v>
      </c>
      <c r="AG983" s="343">
        <v>30</v>
      </c>
      <c r="AH983" s="343">
        <v>15</v>
      </c>
      <c r="AI983" s="343"/>
      <c r="AJ983" s="343"/>
      <c r="AK983" s="343"/>
      <c r="AL983" s="343"/>
      <c r="AM983" s="343"/>
      <c r="AN983" s="343"/>
      <c r="AO983" s="343"/>
      <c r="AP983" s="343"/>
      <c r="AQ983" s="343"/>
      <c r="AR983" s="343"/>
      <c r="AS983" s="343"/>
      <c r="AT983" s="343"/>
      <c r="AU983" s="343"/>
      <c r="AV983" s="343"/>
      <c r="AW983" s="343"/>
      <c r="AX983" s="343"/>
      <c r="AY983" s="343"/>
      <c r="AZ983" s="343"/>
      <c r="BA983" s="343"/>
      <c r="BB983" s="343"/>
      <c r="BC983" s="343"/>
      <c r="BD983" s="343"/>
      <c r="BE983" s="475"/>
      <c r="BF983" s="475"/>
      <c r="BG983" s="475"/>
      <c r="BH983" s="475"/>
      <c r="BI983" s="475"/>
      <c r="BJ983" s="475"/>
      <c r="BK983" s="475"/>
      <c r="BL983" s="475"/>
      <c r="BM983" s="475"/>
      <c r="BN983" s="475"/>
      <c r="BO983" s="475"/>
      <c r="BP983" s="306"/>
      <c r="BQ983" s="496"/>
      <c r="BR983" s="496"/>
      <c r="BS983" s="496"/>
      <c r="BT983" s="496"/>
      <c r="BU983" s="496"/>
      <c r="BV983" s="496"/>
    </row>
    <row r="984" spans="1:74" s="52" customFormat="1" ht="12.75">
      <c r="A984" s="64">
        <v>2996.2204340404778</v>
      </c>
      <c r="B984" s="46" t="s">
        <v>320</v>
      </c>
      <c r="C984" s="47" t="s">
        <v>315</v>
      </c>
      <c r="D984" s="48">
        <v>181.99869476367283</v>
      </c>
      <c r="E984" s="49">
        <v>39.495959999999997</v>
      </c>
      <c r="F984" s="49">
        <v>1.66E-2</v>
      </c>
      <c r="G984" s="49">
        <v>16.085660000000001</v>
      </c>
      <c r="H984" s="49">
        <v>0.33410000000000001</v>
      </c>
      <c r="I984" s="49">
        <v>0.20219999999999999</v>
      </c>
      <c r="J984" s="49">
        <v>44.496499999999997</v>
      </c>
      <c r="K984" s="49">
        <v>0.24329999999999999</v>
      </c>
      <c r="L984" s="49">
        <v>100.87432</v>
      </c>
      <c r="M984" s="47"/>
      <c r="N984" s="50">
        <v>0.99038289456852779</v>
      </c>
      <c r="O984" s="50">
        <v>3.2910460525138009E-4</v>
      </c>
      <c r="P984" s="50">
        <v>0.33732251937094099</v>
      </c>
      <c r="Q984" s="50">
        <v>6.7386177944516743E-3</v>
      </c>
      <c r="R984" s="50">
        <v>4.2945468699164763E-3</v>
      </c>
      <c r="S984" s="50">
        <v>1.66335463855024</v>
      </c>
      <c r="T984" s="50">
        <v>6.5365744616410872E-3</v>
      </c>
      <c r="U984" s="50">
        <v>3.0089588962209697</v>
      </c>
      <c r="V984" s="51">
        <v>83.139582614046603</v>
      </c>
      <c r="X984" s="49">
        <v>0.26</v>
      </c>
      <c r="Y984" s="49">
        <v>113.11</v>
      </c>
      <c r="Z984" s="49">
        <v>0.56999999999999995</v>
      </c>
      <c r="AA984" s="49">
        <v>5.72</v>
      </c>
      <c r="AB984" s="49">
        <v>10.96</v>
      </c>
      <c r="AC984" s="49">
        <v>0.25</v>
      </c>
      <c r="AD984" s="49">
        <v>2.29</v>
      </c>
      <c r="AE984" s="312"/>
      <c r="AF984" s="465" t="s">
        <v>1749</v>
      </c>
      <c r="AG984" s="343">
        <v>30</v>
      </c>
      <c r="AH984" s="343">
        <v>15</v>
      </c>
      <c r="AI984" s="343"/>
      <c r="AJ984" s="343"/>
      <c r="AK984" s="343"/>
      <c r="AL984" s="343"/>
      <c r="AM984" s="343"/>
      <c r="AN984" s="343"/>
      <c r="AO984" s="343"/>
      <c r="AP984" s="343"/>
      <c r="AQ984" s="343"/>
      <c r="AR984" s="343"/>
      <c r="AS984" s="343"/>
      <c r="AT984" s="343"/>
      <c r="AU984" s="343"/>
      <c r="AV984" s="343"/>
      <c r="AW984" s="343"/>
      <c r="AX984" s="343"/>
      <c r="AY984" s="343"/>
      <c r="AZ984" s="343"/>
      <c r="BA984" s="343"/>
      <c r="BB984" s="343"/>
      <c r="BC984" s="343"/>
      <c r="BD984" s="343"/>
      <c r="BE984" s="475"/>
      <c r="BF984" s="475"/>
      <c r="BG984" s="475"/>
      <c r="BH984" s="475"/>
      <c r="BI984" s="475"/>
      <c r="BJ984" s="475"/>
      <c r="BK984" s="475"/>
      <c r="BL984" s="475"/>
      <c r="BM984" s="475"/>
      <c r="BN984" s="475"/>
      <c r="BO984" s="475"/>
      <c r="BP984" s="306"/>
      <c r="BQ984" s="496"/>
      <c r="BR984" s="496"/>
      <c r="BS984" s="496"/>
      <c r="BT984" s="496"/>
      <c r="BU984" s="496"/>
      <c r="BV984" s="496"/>
    </row>
    <row r="985" spans="1:74" s="52" customFormat="1" ht="12.75">
      <c r="A985" s="64">
        <v>2996.2204340404778</v>
      </c>
      <c r="B985" s="46" t="s">
        <v>320</v>
      </c>
      <c r="C985" s="47" t="s">
        <v>315</v>
      </c>
      <c r="D985" s="48">
        <v>188.99869476367283</v>
      </c>
      <c r="E985" s="49">
        <v>39.31277</v>
      </c>
      <c r="F985" s="49">
        <v>2.92E-2</v>
      </c>
      <c r="G985" s="49">
        <v>15.93533</v>
      </c>
      <c r="H985" s="49">
        <v>0.29430000000000001</v>
      </c>
      <c r="I985" s="49">
        <v>0.2366</v>
      </c>
      <c r="J985" s="49">
        <v>44.365540000000003</v>
      </c>
      <c r="K985" s="49">
        <v>0.2324</v>
      </c>
      <c r="L985" s="49">
        <v>100.40614000000001</v>
      </c>
      <c r="M985" s="47"/>
      <c r="N985" s="50">
        <v>0.98995968816790325</v>
      </c>
      <c r="O985" s="50">
        <v>5.8135596268454176E-4</v>
      </c>
      <c r="P985" s="50">
        <v>0.33558374803587465</v>
      </c>
      <c r="Q985" s="50">
        <v>5.9609848648632582E-3</v>
      </c>
      <c r="R985" s="50">
        <v>5.0464310542346295E-3</v>
      </c>
      <c r="S985" s="50">
        <v>1.6654752460757567</v>
      </c>
      <c r="T985" s="50">
        <v>6.270145745410691E-3</v>
      </c>
      <c r="U985" s="50">
        <v>3.0088775999067274</v>
      </c>
      <c r="V985" s="51">
        <v>83.229692426691457</v>
      </c>
      <c r="X985" s="49">
        <v>0.26</v>
      </c>
      <c r="Y985" s="49">
        <v>64.209999999999994</v>
      </c>
      <c r="Z985" s="49">
        <v>0.56999999999999995</v>
      </c>
      <c r="AA985" s="49">
        <v>6.45</v>
      </c>
      <c r="AB985" s="49">
        <v>9.5</v>
      </c>
      <c r="AC985" s="49">
        <v>0.25</v>
      </c>
      <c r="AD985" s="49">
        <v>2.4</v>
      </c>
      <c r="AE985" s="312"/>
      <c r="AF985" s="465" t="s">
        <v>1749</v>
      </c>
      <c r="AG985" s="343">
        <v>30</v>
      </c>
      <c r="AH985" s="343">
        <v>15</v>
      </c>
      <c r="AI985" s="343"/>
      <c r="AJ985" s="343"/>
      <c r="AK985" s="343"/>
      <c r="AL985" s="343"/>
      <c r="AM985" s="343"/>
      <c r="AN985" s="343"/>
      <c r="AO985" s="343"/>
      <c r="AP985" s="343"/>
      <c r="AQ985" s="343"/>
      <c r="AR985" s="343"/>
      <c r="AS985" s="343"/>
      <c r="AT985" s="343"/>
      <c r="AU985" s="343"/>
      <c r="AV985" s="343"/>
      <c r="AW985" s="343"/>
      <c r="AX985" s="343"/>
      <c r="AY985" s="343"/>
      <c r="AZ985" s="343"/>
      <c r="BA985" s="343"/>
      <c r="BB985" s="343"/>
      <c r="BC985" s="343"/>
      <c r="BD985" s="343"/>
      <c r="BE985" s="475"/>
      <c r="BF985" s="475"/>
      <c r="BG985" s="475"/>
      <c r="BH985" s="475"/>
      <c r="BI985" s="475"/>
      <c r="BJ985" s="475"/>
      <c r="BK985" s="475"/>
      <c r="BL985" s="475"/>
      <c r="BM985" s="475"/>
      <c r="BN985" s="475"/>
      <c r="BO985" s="475"/>
      <c r="BP985" s="306"/>
      <c r="BQ985" s="496"/>
      <c r="BR985" s="496"/>
      <c r="BS985" s="496"/>
      <c r="BT985" s="496"/>
      <c r="BU985" s="496"/>
      <c r="BV985" s="496"/>
    </row>
    <row r="986" spans="1:74" s="52" customFormat="1" ht="12.75">
      <c r="A986" s="64">
        <v>2996.2204340404778</v>
      </c>
      <c r="B986" s="46" t="s">
        <v>320</v>
      </c>
      <c r="C986" s="47" t="s">
        <v>315</v>
      </c>
      <c r="D986" s="48">
        <v>195.99869476367283</v>
      </c>
      <c r="E986" s="49">
        <v>39.302599999999998</v>
      </c>
      <c r="F986" s="49">
        <v>3.7199999999999997E-2</v>
      </c>
      <c r="G986" s="49">
        <v>15.99546</v>
      </c>
      <c r="H986" s="49">
        <v>0.31659999999999999</v>
      </c>
      <c r="I986" s="49">
        <v>0.24160000000000001</v>
      </c>
      <c r="J986" s="49">
        <v>44.274880000000003</v>
      </c>
      <c r="K986" s="49">
        <v>0.24249999999999999</v>
      </c>
      <c r="L986" s="49">
        <v>100.41084000000001</v>
      </c>
      <c r="M986" s="47"/>
      <c r="N986" s="50">
        <v>0.99003540659704781</v>
      </c>
      <c r="O986" s="50">
        <v>7.4087987872348412E-4</v>
      </c>
      <c r="P986" s="50">
        <v>0.33696296679688015</v>
      </c>
      <c r="Q986" s="50">
        <v>6.4148166544348191E-3</v>
      </c>
      <c r="R986" s="50">
        <v>5.1548034953540819E-3</v>
      </c>
      <c r="S986" s="50">
        <v>1.6626291232126114</v>
      </c>
      <c r="T986" s="50">
        <v>6.5448370104535724E-3</v>
      </c>
      <c r="U986" s="50">
        <v>3.0084828336455054</v>
      </c>
      <c r="V986" s="51">
        <v>83.148414695155111</v>
      </c>
      <c r="X986" s="49">
        <v>0.26</v>
      </c>
      <c r="Y986" s="49">
        <v>50.58</v>
      </c>
      <c r="Z986" s="49">
        <v>0.56999999999999995</v>
      </c>
      <c r="AA986" s="49">
        <v>6.02</v>
      </c>
      <c r="AB986" s="49">
        <v>9.2899999999999991</v>
      </c>
      <c r="AC986" s="49">
        <v>0.25</v>
      </c>
      <c r="AD986" s="49">
        <v>2.3199999999999998</v>
      </c>
      <c r="AE986" s="312"/>
      <c r="AF986" s="465" t="s">
        <v>1749</v>
      </c>
      <c r="AG986" s="343">
        <v>30</v>
      </c>
      <c r="AH986" s="343">
        <v>15</v>
      </c>
      <c r="AI986" s="343"/>
      <c r="AJ986" s="343"/>
      <c r="AK986" s="343"/>
      <c r="AL986" s="343"/>
      <c r="AM986" s="343"/>
      <c r="AN986" s="343"/>
      <c r="AO986" s="343"/>
      <c r="AP986" s="343"/>
      <c r="AQ986" s="343"/>
      <c r="AR986" s="343"/>
      <c r="AS986" s="343"/>
      <c r="AT986" s="343"/>
      <c r="AU986" s="343"/>
      <c r="AV986" s="343"/>
      <c r="AW986" s="343"/>
      <c r="AX986" s="343"/>
      <c r="AY986" s="343"/>
      <c r="AZ986" s="343"/>
      <c r="BA986" s="343"/>
      <c r="BB986" s="343"/>
      <c r="BC986" s="343"/>
      <c r="BD986" s="343"/>
      <c r="BE986" s="475"/>
      <c r="BF986" s="475"/>
      <c r="BG986" s="475"/>
      <c r="BH986" s="475"/>
      <c r="BI986" s="475"/>
      <c r="BJ986" s="475"/>
      <c r="BK986" s="475"/>
      <c r="BL986" s="475"/>
      <c r="BM986" s="475"/>
      <c r="BN986" s="475"/>
      <c r="BO986" s="475"/>
      <c r="BP986" s="306"/>
      <c r="BQ986" s="496"/>
      <c r="BR986" s="496"/>
      <c r="BS986" s="496"/>
      <c r="BT986" s="496"/>
      <c r="BU986" s="496"/>
      <c r="BV986" s="496"/>
    </row>
    <row r="987" spans="1:74" s="52" customFormat="1" ht="12.75">
      <c r="A987" s="64">
        <v>2996.2204340404778</v>
      </c>
      <c r="B987" s="46" t="s">
        <v>320</v>
      </c>
      <c r="C987" s="47" t="s">
        <v>315</v>
      </c>
      <c r="D987" s="48">
        <v>202.99869476367283</v>
      </c>
      <c r="E987" s="49">
        <v>39.210999999999999</v>
      </c>
      <c r="F987" s="49">
        <v>6.2700000000000006E-2</v>
      </c>
      <c r="G987" s="49">
        <v>15.99546</v>
      </c>
      <c r="H987" s="49">
        <v>0.33279999999999998</v>
      </c>
      <c r="I987" s="49">
        <v>0.22750000000000001</v>
      </c>
      <c r="J987" s="49">
        <v>44.567019999999999</v>
      </c>
      <c r="K987" s="49">
        <v>0.2329</v>
      </c>
      <c r="L987" s="49">
        <v>100.62938</v>
      </c>
      <c r="M987" s="47"/>
      <c r="N987" s="50">
        <v>0.98584315451919846</v>
      </c>
      <c r="O987" s="50">
        <v>1.2463581639255417E-3</v>
      </c>
      <c r="P987" s="50">
        <v>0.33631995402859105</v>
      </c>
      <c r="Q987" s="50">
        <v>6.7301867751660208E-3</v>
      </c>
      <c r="R987" s="50">
        <v>4.8447017606338925E-3</v>
      </c>
      <c r="S987" s="50">
        <v>1.6704060263009843</v>
      </c>
      <c r="T987" s="50">
        <v>6.2737476044509993E-3</v>
      </c>
      <c r="U987" s="50">
        <v>3.0116641291529502</v>
      </c>
      <c r="V987" s="51">
        <v>83.240364786957343</v>
      </c>
      <c r="X987" s="49">
        <v>0.26</v>
      </c>
      <c r="Y987" s="49">
        <v>31.26</v>
      </c>
      <c r="Z987" s="49">
        <v>0.56999999999999995</v>
      </c>
      <c r="AA987" s="49">
        <v>5.63</v>
      </c>
      <c r="AB987" s="49">
        <v>10</v>
      </c>
      <c r="AC987" s="49">
        <v>0.25</v>
      </c>
      <c r="AD987" s="49">
        <v>2.39</v>
      </c>
      <c r="AE987" s="312"/>
      <c r="AF987" s="465" t="s">
        <v>1749</v>
      </c>
      <c r="AG987" s="343">
        <v>30</v>
      </c>
      <c r="AH987" s="343">
        <v>15</v>
      </c>
      <c r="AI987" s="343"/>
      <c r="AJ987" s="343"/>
      <c r="AK987" s="343"/>
      <c r="AL987" s="343"/>
      <c r="AM987" s="343"/>
      <c r="AN987" s="343"/>
      <c r="AO987" s="343"/>
      <c r="AP987" s="343"/>
      <c r="AQ987" s="343"/>
      <c r="AR987" s="343"/>
      <c r="AS987" s="343"/>
      <c r="AT987" s="343"/>
      <c r="AU987" s="343"/>
      <c r="AV987" s="343"/>
      <c r="AW987" s="343"/>
      <c r="AX987" s="343"/>
      <c r="AY987" s="343"/>
      <c r="AZ987" s="343"/>
      <c r="BA987" s="343"/>
      <c r="BB987" s="343"/>
      <c r="BC987" s="343"/>
      <c r="BD987" s="343"/>
      <c r="BE987" s="475"/>
      <c r="BF987" s="475"/>
      <c r="BG987" s="475"/>
      <c r="BH987" s="475"/>
      <c r="BI987" s="475"/>
      <c r="BJ987" s="475"/>
      <c r="BK987" s="475"/>
      <c r="BL987" s="475"/>
      <c r="BM987" s="475"/>
      <c r="BN987" s="475"/>
      <c r="BO987" s="475"/>
      <c r="BP987" s="306"/>
      <c r="BQ987" s="496"/>
      <c r="BR987" s="496"/>
      <c r="BS987" s="496"/>
      <c r="BT987" s="496"/>
      <c r="BU987" s="496"/>
      <c r="BV987" s="496"/>
    </row>
    <row r="988" spans="1:74" s="52" customFormat="1" ht="12.75">
      <c r="A988" s="64">
        <v>2996.2204340404778</v>
      </c>
      <c r="B988" s="46" t="s">
        <v>320</v>
      </c>
      <c r="C988" s="47" t="s">
        <v>315</v>
      </c>
      <c r="D988" s="48">
        <v>209.99869476367283</v>
      </c>
      <c r="E988" s="49">
        <v>39.557009999999998</v>
      </c>
      <c r="F988" s="49">
        <v>3.3599999999999998E-2</v>
      </c>
      <c r="G988" s="49">
        <v>16.07564</v>
      </c>
      <c r="H988" s="49">
        <v>0.32829999999999998</v>
      </c>
      <c r="I988" s="49">
        <v>0.22170000000000001</v>
      </c>
      <c r="J988" s="49">
        <v>44.214440000000003</v>
      </c>
      <c r="K988" s="49">
        <v>0.2389</v>
      </c>
      <c r="L988" s="49">
        <v>100.66959</v>
      </c>
      <c r="M988" s="47"/>
      <c r="N988" s="50">
        <v>0.99352878945007639</v>
      </c>
      <c r="O988" s="50">
        <v>6.6722404926326307E-4</v>
      </c>
      <c r="P988" s="50">
        <v>0.337661282022999</v>
      </c>
      <c r="Q988" s="50">
        <v>6.6324162421742281E-3</v>
      </c>
      <c r="R988" s="50">
        <v>4.7163761159508648E-3</v>
      </c>
      <c r="S988" s="50">
        <v>1.6555018615265527</v>
      </c>
      <c r="T988" s="50">
        <v>6.4288130443807831E-3</v>
      </c>
      <c r="U988" s="50">
        <v>3.0051367624513974</v>
      </c>
      <c r="V988" s="51">
        <v>83.059024389660834</v>
      </c>
      <c r="X988" s="49">
        <v>0.26</v>
      </c>
      <c r="Y988" s="49">
        <v>55.36</v>
      </c>
      <c r="Z988" s="49">
        <v>0.56999999999999995</v>
      </c>
      <c r="AA988" s="49">
        <v>5.7</v>
      </c>
      <c r="AB988" s="49">
        <v>10.210000000000001</v>
      </c>
      <c r="AC988" s="49">
        <v>0.25</v>
      </c>
      <c r="AD988" s="49">
        <v>2.34</v>
      </c>
      <c r="AE988" s="312"/>
      <c r="AF988" s="465" t="s">
        <v>1749</v>
      </c>
      <c r="AG988" s="343">
        <v>30</v>
      </c>
      <c r="AH988" s="343">
        <v>15</v>
      </c>
      <c r="AI988" s="343"/>
      <c r="AJ988" s="343"/>
      <c r="AK988" s="343"/>
      <c r="AL988" s="343"/>
      <c r="AM988" s="343"/>
      <c r="AN988" s="343"/>
      <c r="AO988" s="343"/>
      <c r="AP988" s="343"/>
      <c r="AQ988" s="343"/>
      <c r="AR988" s="343"/>
      <c r="AS988" s="343"/>
      <c r="AT988" s="343"/>
      <c r="AU988" s="343"/>
      <c r="AV988" s="343"/>
      <c r="AW988" s="343"/>
      <c r="AX988" s="343"/>
      <c r="AY988" s="343"/>
      <c r="AZ988" s="343"/>
      <c r="BA988" s="343"/>
      <c r="BB988" s="343"/>
      <c r="BC988" s="343"/>
      <c r="BD988" s="343"/>
      <c r="BE988" s="475"/>
      <c r="BF988" s="475"/>
      <c r="BG988" s="475"/>
      <c r="BH988" s="475"/>
      <c r="BI988" s="475"/>
      <c r="BJ988" s="475"/>
      <c r="BK988" s="475"/>
      <c r="BL988" s="475"/>
      <c r="BM988" s="475"/>
      <c r="BN988" s="475"/>
      <c r="BO988" s="475"/>
      <c r="BP988" s="306"/>
      <c r="BQ988" s="496"/>
      <c r="BR988" s="496"/>
      <c r="BS988" s="496"/>
      <c r="BT988" s="496"/>
      <c r="BU988" s="496"/>
      <c r="BV988" s="496"/>
    </row>
    <row r="989" spans="1:74" s="52" customFormat="1" ht="12.75">
      <c r="A989" s="64">
        <v>2996.2204340404778</v>
      </c>
      <c r="B989" s="46" t="s">
        <v>320</v>
      </c>
      <c r="C989" s="47" t="s">
        <v>315</v>
      </c>
      <c r="D989" s="48">
        <v>216.99869476367283</v>
      </c>
      <c r="E989" s="49">
        <v>39.384010000000004</v>
      </c>
      <c r="F989" s="49">
        <v>4.0500000000000001E-2</v>
      </c>
      <c r="G989" s="49">
        <v>16.015509999999999</v>
      </c>
      <c r="H989" s="49">
        <v>0.34429999999999999</v>
      </c>
      <c r="I989" s="49">
        <v>0.19070000000000001</v>
      </c>
      <c r="J989" s="49">
        <v>44.254730000000002</v>
      </c>
      <c r="K989" s="49">
        <v>0.2356</v>
      </c>
      <c r="L989" s="49">
        <v>100.46535</v>
      </c>
      <c r="M989" s="47"/>
      <c r="N989" s="50">
        <v>0.99127989126309168</v>
      </c>
      <c r="O989" s="50">
        <v>8.0594759112204313E-4</v>
      </c>
      <c r="P989" s="50">
        <v>0.33711116020231374</v>
      </c>
      <c r="Q989" s="50">
        <v>6.9703932166277904E-3</v>
      </c>
      <c r="R989" s="50">
        <v>4.0654890490100437E-3</v>
      </c>
      <c r="S989" s="50">
        <v>1.6605218869082794</v>
      </c>
      <c r="T989" s="50">
        <v>6.3534453242189903E-3</v>
      </c>
      <c r="U989" s="50">
        <v>3.0071082135546638</v>
      </c>
      <c r="V989" s="51">
        <v>83.124470197871602</v>
      </c>
      <c r="X989" s="49">
        <v>0.26</v>
      </c>
      <c r="Y989" s="49">
        <v>47.49</v>
      </c>
      <c r="Z989" s="49">
        <v>0.56999999999999995</v>
      </c>
      <c r="AA989" s="49">
        <v>5.54</v>
      </c>
      <c r="AB989" s="49">
        <v>12.08</v>
      </c>
      <c r="AC989" s="49">
        <v>0.25</v>
      </c>
      <c r="AD989" s="49">
        <v>2.38</v>
      </c>
      <c r="AE989" s="312"/>
      <c r="AF989" s="465" t="s">
        <v>1749</v>
      </c>
      <c r="AG989" s="343">
        <v>30</v>
      </c>
      <c r="AH989" s="343">
        <v>15</v>
      </c>
      <c r="AI989" s="343"/>
      <c r="AJ989" s="343"/>
      <c r="AK989" s="343"/>
      <c r="AL989" s="343"/>
      <c r="AM989" s="343"/>
      <c r="AN989" s="343"/>
      <c r="AO989" s="343"/>
      <c r="AP989" s="343"/>
      <c r="AQ989" s="343"/>
      <c r="AR989" s="343"/>
      <c r="AS989" s="343"/>
      <c r="AT989" s="343"/>
      <c r="AU989" s="343"/>
      <c r="AV989" s="343"/>
      <c r="AW989" s="343"/>
      <c r="AX989" s="343"/>
      <c r="AY989" s="343"/>
      <c r="AZ989" s="343"/>
      <c r="BA989" s="343"/>
      <c r="BB989" s="343"/>
      <c r="BC989" s="343"/>
      <c r="BD989" s="343"/>
      <c r="BE989" s="475"/>
      <c r="BF989" s="475"/>
      <c r="BG989" s="475"/>
      <c r="BH989" s="475"/>
      <c r="BI989" s="475"/>
      <c r="BJ989" s="475"/>
      <c r="BK989" s="475"/>
      <c r="BL989" s="475"/>
      <c r="BM989" s="475"/>
      <c r="BN989" s="475"/>
      <c r="BO989" s="475"/>
      <c r="BP989" s="306"/>
      <c r="BQ989" s="496"/>
      <c r="BR989" s="496"/>
      <c r="BS989" s="496"/>
      <c r="BT989" s="496"/>
      <c r="BU989" s="496"/>
      <c r="BV989" s="496"/>
    </row>
    <row r="990" spans="1:74" s="52" customFormat="1" ht="12.75">
      <c r="A990" s="64">
        <v>2996.2204340404778</v>
      </c>
      <c r="B990" s="46" t="s">
        <v>320</v>
      </c>
      <c r="C990" s="47" t="s">
        <v>315</v>
      </c>
      <c r="D990" s="48">
        <v>223.99869476367283</v>
      </c>
      <c r="E990" s="49">
        <v>39.40437</v>
      </c>
      <c r="F990" s="49">
        <v>2.4899999999999999E-2</v>
      </c>
      <c r="G990" s="49">
        <v>16.215959999999999</v>
      </c>
      <c r="H990" s="49">
        <v>0.33979999999999999</v>
      </c>
      <c r="I990" s="49">
        <v>0.23569999999999999</v>
      </c>
      <c r="J990" s="49">
        <v>44.325249999999997</v>
      </c>
      <c r="K990" s="49">
        <v>0.24360000000000001</v>
      </c>
      <c r="L990" s="49">
        <v>100.78957999999999</v>
      </c>
      <c r="M990" s="47"/>
      <c r="N990" s="50">
        <v>0.98980212626834385</v>
      </c>
      <c r="O990" s="50">
        <v>4.9451418783067207E-4</v>
      </c>
      <c r="P990" s="50">
        <v>0.34064549708341252</v>
      </c>
      <c r="Q990" s="50">
        <v>6.8654856062705851E-3</v>
      </c>
      <c r="R990" s="50">
        <v>5.0147503320946279E-3</v>
      </c>
      <c r="S990" s="50">
        <v>1.6598304721712678</v>
      </c>
      <c r="T990" s="50">
        <v>6.5559997067745936E-3</v>
      </c>
      <c r="U990" s="50">
        <v>3.0092088453559951</v>
      </c>
      <c r="V990" s="51">
        <v>82.971777600991274</v>
      </c>
      <c r="X990" s="49">
        <v>0.26</v>
      </c>
      <c r="Y990" s="49">
        <v>73.680000000000007</v>
      </c>
      <c r="Z990" s="49">
        <v>0.56999999999999995</v>
      </c>
      <c r="AA990" s="49">
        <v>5.58</v>
      </c>
      <c r="AB990" s="49">
        <v>9.4600000000000009</v>
      </c>
      <c r="AC990" s="49">
        <v>0.25</v>
      </c>
      <c r="AD990" s="49">
        <v>2.31</v>
      </c>
      <c r="AE990" s="312"/>
      <c r="AF990" s="465" t="s">
        <v>1749</v>
      </c>
      <c r="AG990" s="343">
        <v>30</v>
      </c>
      <c r="AH990" s="343">
        <v>15</v>
      </c>
      <c r="AI990" s="343"/>
      <c r="AJ990" s="343"/>
      <c r="AK990" s="343"/>
      <c r="AL990" s="343"/>
      <c r="AM990" s="343"/>
      <c r="AN990" s="343"/>
      <c r="AO990" s="343"/>
      <c r="AP990" s="343"/>
      <c r="AQ990" s="343"/>
      <c r="AR990" s="343"/>
      <c r="AS990" s="343"/>
      <c r="AT990" s="343"/>
      <c r="AU990" s="343"/>
      <c r="AV990" s="343"/>
      <c r="AW990" s="343"/>
      <c r="AX990" s="343"/>
      <c r="AY990" s="343"/>
      <c r="AZ990" s="343"/>
      <c r="BA990" s="343"/>
      <c r="BB990" s="343"/>
      <c r="BC990" s="343"/>
      <c r="BD990" s="343"/>
      <c r="BE990" s="475"/>
      <c r="BF990" s="475"/>
      <c r="BG990" s="475"/>
      <c r="BH990" s="475"/>
      <c r="BI990" s="475"/>
      <c r="BJ990" s="475"/>
      <c r="BK990" s="475"/>
      <c r="BL990" s="475"/>
      <c r="BM990" s="475"/>
      <c r="BN990" s="475"/>
      <c r="BO990" s="475"/>
      <c r="BP990" s="306"/>
      <c r="BQ990" s="496"/>
      <c r="BR990" s="496"/>
      <c r="BS990" s="496"/>
      <c r="BT990" s="496"/>
      <c r="BU990" s="496"/>
      <c r="BV990" s="496"/>
    </row>
    <row r="991" spans="1:74" s="52" customFormat="1" ht="12.75">
      <c r="A991" s="64">
        <v>2996.2204340404778</v>
      </c>
      <c r="B991" s="46" t="s">
        <v>320</v>
      </c>
      <c r="C991" s="47" t="s">
        <v>315</v>
      </c>
      <c r="D991" s="48">
        <v>230.99869476367283</v>
      </c>
      <c r="E991" s="49">
        <v>39.322949999999999</v>
      </c>
      <c r="F991" s="49">
        <v>6.4500000000000002E-2</v>
      </c>
      <c r="G991" s="49">
        <v>15.965400000000001</v>
      </c>
      <c r="H991" s="49">
        <v>0.3422</v>
      </c>
      <c r="I991" s="49">
        <v>0.2155</v>
      </c>
      <c r="J991" s="49">
        <v>44.15399</v>
      </c>
      <c r="K991" s="49">
        <v>0.252</v>
      </c>
      <c r="L991" s="49">
        <v>100.31653999999999</v>
      </c>
      <c r="M991" s="47"/>
      <c r="N991" s="50">
        <v>0.99111751455243235</v>
      </c>
      <c r="O991" s="50">
        <v>1.2853286541374314E-3</v>
      </c>
      <c r="P991" s="50">
        <v>0.33652308200438547</v>
      </c>
      <c r="Q991" s="50">
        <v>6.9374993808263251E-3</v>
      </c>
      <c r="R991" s="50">
        <v>4.6005745593555676E-3</v>
      </c>
      <c r="S991" s="50">
        <v>1.6590426861083143</v>
      </c>
      <c r="T991" s="50">
        <v>6.8051428798414793E-3</v>
      </c>
      <c r="U991" s="50">
        <v>3.0063118281392929</v>
      </c>
      <c r="V991" s="51">
        <v>83.136457470772768</v>
      </c>
      <c r="X991" s="49">
        <v>0.26</v>
      </c>
      <c r="Y991" s="49">
        <v>29.3</v>
      </c>
      <c r="Z991" s="49">
        <v>0.56999999999999995</v>
      </c>
      <c r="AA991" s="49">
        <v>5.59</v>
      </c>
      <c r="AB991" s="49">
        <v>10.63</v>
      </c>
      <c r="AC991" s="49">
        <v>0.25</v>
      </c>
      <c r="AD991" s="49">
        <v>2.2400000000000002</v>
      </c>
      <c r="AE991" s="312"/>
      <c r="AF991" s="465" t="s">
        <v>1749</v>
      </c>
      <c r="AG991" s="343">
        <v>30</v>
      </c>
      <c r="AH991" s="343">
        <v>15</v>
      </c>
      <c r="AI991" s="343"/>
      <c r="AJ991" s="343"/>
      <c r="AK991" s="343"/>
      <c r="AL991" s="343"/>
      <c r="AM991" s="343"/>
      <c r="AN991" s="343"/>
      <c r="AO991" s="343"/>
      <c r="AP991" s="343"/>
      <c r="AQ991" s="343"/>
      <c r="AR991" s="343"/>
      <c r="AS991" s="343"/>
      <c r="AT991" s="343"/>
      <c r="AU991" s="343"/>
      <c r="AV991" s="343"/>
      <c r="AW991" s="343"/>
      <c r="AX991" s="343"/>
      <c r="AY991" s="343"/>
      <c r="AZ991" s="343"/>
      <c r="BA991" s="343"/>
      <c r="BB991" s="343"/>
      <c r="BC991" s="343"/>
      <c r="BD991" s="343"/>
      <c r="BE991" s="475"/>
      <c r="BF991" s="475"/>
      <c r="BG991" s="475"/>
      <c r="BH991" s="475"/>
      <c r="BI991" s="475"/>
      <c r="BJ991" s="475"/>
      <c r="BK991" s="475"/>
      <c r="BL991" s="475"/>
      <c r="BM991" s="475"/>
      <c r="BN991" s="475"/>
      <c r="BO991" s="475"/>
      <c r="BP991" s="306"/>
      <c r="BQ991" s="496"/>
      <c r="BR991" s="496"/>
      <c r="BS991" s="496"/>
      <c r="BT991" s="496"/>
      <c r="BU991" s="496"/>
      <c r="BV991" s="496"/>
    </row>
    <row r="992" spans="1:74" s="52" customFormat="1" ht="12.75">
      <c r="A992" s="64">
        <v>2996.2204340404778</v>
      </c>
      <c r="B992" s="46" t="s">
        <v>320</v>
      </c>
      <c r="C992" s="47" t="s">
        <v>315</v>
      </c>
      <c r="D992" s="48">
        <v>237.99869476367283</v>
      </c>
      <c r="E992" s="49">
        <v>39.495959999999997</v>
      </c>
      <c r="F992" s="49">
        <v>2.47E-2</v>
      </c>
      <c r="G992" s="49">
        <v>15.99546</v>
      </c>
      <c r="H992" s="49">
        <v>0.33460000000000001</v>
      </c>
      <c r="I992" s="49">
        <v>0.21790000000000001</v>
      </c>
      <c r="J992" s="49">
        <v>44.143920000000001</v>
      </c>
      <c r="K992" s="49">
        <v>0.2399</v>
      </c>
      <c r="L992" s="49">
        <v>100.45244000000001</v>
      </c>
      <c r="M992" s="47"/>
      <c r="N992" s="50">
        <v>0.99394559628686907</v>
      </c>
      <c r="O992" s="50">
        <v>4.9145335911572737E-4</v>
      </c>
      <c r="P992" s="50">
        <v>0.33663763543919101</v>
      </c>
      <c r="Q992" s="50">
        <v>6.7729796156755506E-3</v>
      </c>
      <c r="R992" s="50">
        <v>4.6446491007393368E-3</v>
      </c>
      <c r="S992" s="50">
        <v>1.6561107687980956</v>
      </c>
      <c r="T992" s="50">
        <v>6.4684143952138578E-3</v>
      </c>
      <c r="U992" s="50">
        <v>3.0050714969949004</v>
      </c>
      <c r="V992" s="51">
        <v>83.10686714271705</v>
      </c>
      <c r="X992" s="49">
        <v>0.26</v>
      </c>
      <c r="Y992" s="49">
        <v>75.55</v>
      </c>
      <c r="Z992" s="49">
        <v>0.56999999999999995</v>
      </c>
      <c r="AA992" s="49">
        <v>5.68</v>
      </c>
      <c r="AB992" s="49">
        <v>10.119999999999999</v>
      </c>
      <c r="AC992" s="49">
        <v>0.25</v>
      </c>
      <c r="AD992" s="49">
        <v>2.35</v>
      </c>
      <c r="AE992" s="312"/>
      <c r="AF992" s="465" t="s">
        <v>1749</v>
      </c>
      <c r="AG992" s="343">
        <v>30</v>
      </c>
      <c r="AH992" s="343">
        <v>15</v>
      </c>
      <c r="AI992" s="343"/>
      <c r="AJ992" s="343"/>
      <c r="AK992" s="343"/>
      <c r="AL992" s="343"/>
      <c r="AM992" s="343"/>
      <c r="AN992" s="343"/>
      <c r="AO992" s="343"/>
      <c r="AP992" s="343"/>
      <c r="AQ992" s="343"/>
      <c r="AR992" s="343"/>
      <c r="AS992" s="343"/>
      <c r="AT992" s="343"/>
      <c r="AU992" s="343"/>
      <c r="AV992" s="343"/>
      <c r="AW992" s="343"/>
      <c r="AX992" s="343"/>
      <c r="AY992" s="343"/>
      <c r="AZ992" s="343"/>
      <c r="BA992" s="343"/>
      <c r="BB992" s="343"/>
      <c r="BC992" s="343"/>
      <c r="BD992" s="343"/>
      <c r="BE992" s="475"/>
      <c r="BF992" s="475"/>
      <c r="BG992" s="475"/>
      <c r="BH992" s="475"/>
      <c r="BI992" s="475"/>
      <c r="BJ992" s="475"/>
      <c r="BK992" s="475"/>
      <c r="BL992" s="475"/>
      <c r="BM992" s="475"/>
      <c r="BN992" s="475"/>
      <c r="BO992" s="475"/>
      <c r="BP992" s="306"/>
      <c r="BQ992" s="496"/>
      <c r="BR992" s="496"/>
      <c r="BS992" s="496"/>
      <c r="BT992" s="496"/>
      <c r="BU992" s="496"/>
      <c r="BV992" s="496"/>
    </row>
    <row r="993" spans="1:74" s="52" customFormat="1" ht="12.75">
      <c r="A993" s="64">
        <v>2996.2204340404778</v>
      </c>
      <c r="B993" s="46" t="s">
        <v>320</v>
      </c>
      <c r="C993" s="47" t="s">
        <v>315</v>
      </c>
      <c r="D993" s="48">
        <v>244.99869476367283</v>
      </c>
      <c r="E993" s="49">
        <v>39.4756</v>
      </c>
      <c r="F993" s="49">
        <v>5.4100000000000002E-2</v>
      </c>
      <c r="G993" s="49">
        <v>16.115729999999999</v>
      </c>
      <c r="H993" s="49">
        <v>0.30880000000000002</v>
      </c>
      <c r="I993" s="49">
        <v>0.1956</v>
      </c>
      <c r="J993" s="49">
        <v>44.164070000000002</v>
      </c>
      <c r="K993" s="49">
        <v>0.24809999999999999</v>
      </c>
      <c r="L993" s="49">
        <v>100.56199999999998</v>
      </c>
      <c r="M993" s="47"/>
      <c r="N993" s="50">
        <v>0.99262899222781098</v>
      </c>
      <c r="O993" s="50">
        <v>1.0755507221321937E-3</v>
      </c>
      <c r="P993" s="50">
        <v>0.33889424412497804</v>
      </c>
      <c r="Q993" s="50">
        <v>6.2456752666578842E-3</v>
      </c>
      <c r="R993" s="50">
        <v>4.1659380333222635E-3</v>
      </c>
      <c r="S993" s="50">
        <v>1.6555254107385984</v>
      </c>
      <c r="T993" s="50">
        <v>6.6840952144246865E-3</v>
      </c>
      <c r="U993" s="50">
        <v>3.0052199063279246</v>
      </c>
      <c r="V993" s="51">
        <v>83.007876837828334</v>
      </c>
      <c r="X993" s="49">
        <v>0.26</v>
      </c>
      <c r="Y993" s="49">
        <v>34.090000000000003</v>
      </c>
      <c r="Z993" s="49">
        <v>0.56999999999999995</v>
      </c>
      <c r="AA993" s="49">
        <v>6.15</v>
      </c>
      <c r="AB993" s="49">
        <v>10.89</v>
      </c>
      <c r="AC993" s="49">
        <v>0.25</v>
      </c>
      <c r="AD993" s="49">
        <v>2.27</v>
      </c>
      <c r="AE993" s="312"/>
      <c r="AF993" s="465" t="s">
        <v>1749</v>
      </c>
      <c r="AG993" s="343">
        <v>30</v>
      </c>
      <c r="AH993" s="343">
        <v>15</v>
      </c>
      <c r="AI993" s="343"/>
      <c r="AJ993" s="343"/>
      <c r="AK993" s="343"/>
      <c r="AL993" s="343"/>
      <c r="AM993" s="343"/>
      <c r="AN993" s="343"/>
      <c r="AO993" s="343"/>
      <c r="AP993" s="343"/>
      <c r="AQ993" s="343"/>
      <c r="AR993" s="343"/>
      <c r="AS993" s="343"/>
      <c r="AT993" s="343"/>
      <c r="AU993" s="343"/>
      <c r="AV993" s="343"/>
      <c r="AW993" s="343"/>
      <c r="AX993" s="343"/>
      <c r="AY993" s="343"/>
      <c r="AZ993" s="343"/>
      <c r="BA993" s="343"/>
      <c r="BB993" s="343"/>
      <c r="BC993" s="343"/>
      <c r="BD993" s="343"/>
      <c r="BE993" s="475"/>
      <c r="BF993" s="475"/>
      <c r="BG993" s="475"/>
      <c r="BH993" s="475"/>
      <c r="BI993" s="475"/>
      <c r="BJ993" s="475"/>
      <c r="BK993" s="475"/>
      <c r="BL993" s="475"/>
      <c r="BM993" s="475"/>
      <c r="BN993" s="475"/>
      <c r="BO993" s="475"/>
      <c r="BP993" s="306"/>
      <c r="BQ993" s="496"/>
      <c r="BR993" s="496"/>
      <c r="BS993" s="496"/>
      <c r="BT993" s="496"/>
      <c r="BU993" s="496"/>
      <c r="BV993" s="496"/>
    </row>
    <row r="994" spans="1:74" s="52" customFormat="1" ht="12.75">
      <c r="A994" s="64">
        <v>2996.2204340404778</v>
      </c>
      <c r="B994" s="46" t="s">
        <v>320</v>
      </c>
      <c r="C994" s="47" t="s">
        <v>315</v>
      </c>
      <c r="D994" s="48">
        <v>251.99869476367283</v>
      </c>
      <c r="E994" s="49">
        <v>39.363660000000003</v>
      </c>
      <c r="F994" s="49">
        <v>0.04</v>
      </c>
      <c r="G994" s="49">
        <v>16.045580000000001</v>
      </c>
      <c r="H994" s="49">
        <v>0.31</v>
      </c>
      <c r="I994" s="49">
        <v>0.18740000000000001</v>
      </c>
      <c r="J994" s="49">
        <v>44.204360000000001</v>
      </c>
      <c r="K994" s="49">
        <v>0.2359</v>
      </c>
      <c r="L994" s="49">
        <v>100.38690000000001</v>
      </c>
      <c r="M994" s="47"/>
      <c r="N994" s="50">
        <v>0.99152818099549256</v>
      </c>
      <c r="O994" s="50">
        <v>7.966086108572042E-4</v>
      </c>
      <c r="P994" s="50">
        <v>0.33800334975997642</v>
      </c>
      <c r="Q994" s="50">
        <v>6.2808030664623267E-3</v>
      </c>
      <c r="R994" s="50">
        <v>3.9982036927804091E-3</v>
      </c>
      <c r="S994" s="50">
        <v>1.6599050372348476</v>
      </c>
      <c r="T994" s="50">
        <v>6.3664184223765413E-3</v>
      </c>
      <c r="U994" s="50">
        <v>3.0068786017827929</v>
      </c>
      <c r="V994" s="51">
        <v>83.082139703693429</v>
      </c>
      <c r="X994" s="49">
        <v>0.26</v>
      </c>
      <c r="Y994" s="49">
        <v>47.5</v>
      </c>
      <c r="Z994" s="49">
        <v>0.56999999999999995</v>
      </c>
      <c r="AA994" s="49">
        <v>6.14</v>
      </c>
      <c r="AB994" s="49">
        <v>11.68</v>
      </c>
      <c r="AC994" s="49">
        <v>0.25</v>
      </c>
      <c r="AD994" s="49">
        <v>2.37</v>
      </c>
      <c r="AE994" s="312"/>
      <c r="AF994" s="465" t="s">
        <v>1749</v>
      </c>
      <c r="AG994" s="343">
        <v>30</v>
      </c>
      <c r="AH994" s="343">
        <v>15</v>
      </c>
      <c r="AI994" s="343"/>
      <c r="AJ994" s="343"/>
      <c r="AK994" s="343"/>
      <c r="AL994" s="343"/>
      <c r="AM994" s="343"/>
      <c r="AN994" s="343"/>
      <c r="AO994" s="343"/>
      <c r="AP994" s="343"/>
      <c r="AQ994" s="343"/>
      <c r="AR994" s="343"/>
      <c r="AS994" s="343"/>
      <c r="AT994" s="343"/>
      <c r="AU994" s="343"/>
      <c r="AV994" s="343"/>
      <c r="AW994" s="343"/>
      <c r="AX994" s="343"/>
      <c r="AY994" s="343"/>
      <c r="AZ994" s="343"/>
      <c r="BA994" s="343"/>
      <c r="BB994" s="343"/>
      <c r="BC994" s="343"/>
      <c r="BD994" s="343"/>
      <c r="BE994" s="475"/>
      <c r="BF994" s="475"/>
      <c r="BG994" s="475"/>
      <c r="BH994" s="475"/>
      <c r="BI994" s="475"/>
      <c r="BJ994" s="475"/>
      <c r="BK994" s="475"/>
      <c r="BL994" s="475"/>
      <c r="BM994" s="475"/>
      <c r="BN994" s="475"/>
      <c r="BO994" s="475"/>
      <c r="BP994" s="306"/>
      <c r="BQ994" s="496"/>
      <c r="BR994" s="496"/>
      <c r="BS994" s="496"/>
      <c r="BT994" s="496"/>
      <c r="BU994" s="496"/>
      <c r="BV994" s="496"/>
    </row>
    <row r="995" spans="1:74" s="52" customFormat="1" ht="12.75">
      <c r="A995" s="64">
        <v>2996.2204340404778</v>
      </c>
      <c r="B995" s="46" t="s">
        <v>320</v>
      </c>
      <c r="C995" s="47" t="s">
        <v>315</v>
      </c>
      <c r="D995" s="48">
        <v>258.9986947636728</v>
      </c>
      <c r="E995" s="49">
        <v>39.333129999999997</v>
      </c>
      <c r="F995" s="49">
        <v>3.2300000000000002E-2</v>
      </c>
      <c r="G995" s="49">
        <v>16.17587</v>
      </c>
      <c r="H995" s="49">
        <v>0.3276</v>
      </c>
      <c r="I995" s="49">
        <v>0.21210000000000001</v>
      </c>
      <c r="J995" s="49">
        <v>44.214440000000003</v>
      </c>
      <c r="K995" s="49">
        <v>0.23860000000000001</v>
      </c>
      <c r="L995" s="49">
        <v>100.53403999999999</v>
      </c>
      <c r="M995" s="47"/>
      <c r="N995" s="50">
        <v>0.99024387710144801</v>
      </c>
      <c r="O995" s="50">
        <v>6.4292689801751781E-4</v>
      </c>
      <c r="P995" s="50">
        <v>0.34057071431610619</v>
      </c>
      <c r="Q995" s="50">
        <v>6.6339385404719361E-3</v>
      </c>
      <c r="R995" s="50">
        <v>4.5228279359077247E-3</v>
      </c>
      <c r="S995" s="50">
        <v>1.6594200478913499</v>
      </c>
      <c r="T995" s="50">
        <v>6.4359364192157565E-3</v>
      </c>
      <c r="U995" s="50">
        <v>3.0084702691025171</v>
      </c>
      <c r="V995" s="51">
        <v>82.971385630791261</v>
      </c>
      <c r="X995" s="49">
        <v>0.26</v>
      </c>
      <c r="Y995" s="49">
        <v>58.51</v>
      </c>
      <c r="Z995" s="49">
        <v>0.56999999999999995</v>
      </c>
      <c r="AA995" s="49">
        <v>5.76</v>
      </c>
      <c r="AB995" s="49">
        <v>10.31</v>
      </c>
      <c r="AC995" s="49">
        <v>0.25</v>
      </c>
      <c r="AD995" s="49">
        <v>2.35</v>
      </c>
      <c r="AE995" s="312"/>
      <c r="AF995" s="465" t="s">
        <v>1749</v>
      </c>
      <c r="AG995" s="343">
        <v>30</v>
      </c>
      <c r="AH995" s="343">
        <v>15</v>
      </c>
      <c r="AI995" s="343"/>
      <c r="AJ995" s="343"/>
      <c r="AK995" s="343"/>
      <c r="AL995" s="343"/>
      <c r="AM995" s="343"/>
      <c r="AN995" s="343"/>
      <c r="AO995" s="343"/>
      <c r="AP995" s="343"/>
      <c r="AQ995" s="343"/>
      <c r="AR995" s="343"/>
      <c r="AS995" s="343"/>
      <c r="AT995" s="343"/>
      <c r="AU995" s="343"/>
      <c r="AV995" s="343"/>
      <c r="AW995" s="343"/>
      <c r="AX995" s="343"/>
      <c r="AY995" s="343"/>
      <c r="AZ995" s="343"/>
      <c r="BA995" s="343"/>
      <c r="BB995" s="343"/>
      <c r="BC995" s="343"/>
      <c r="BD995" s="343"/>
      <c r="BE995" s="475"/>
      <c r="BF995" s="475"/>
      <c r="BG995" s="475"/>
      <c r="BH995" s="475"/>
      <c r="BI995" s="475"/>
      <c r="BJ995" s="475"/>
      <c r="BK995" s="475"/>
      <c r="BL995" s="475"/>
      <c r="BM995" s="475"/>
      <c r="BN995" s="475"/>
      <c r="BO995" s="475"/>
      <c r="BP995" s="306"/>
      <c r="BQ995" s="496"/>
      <c r="BR995" s="496"/>
      <c r="BS995" s="496"/>
      <c r="BT995" s="496"/>
      <c r="BU995" s="496"/>
      <c r="BV995" s="496"/>
    </row>
    <row r="996" spans="1:74" s="52" customFormat="1" ht="12.75">
      <c r="A996" s="64">
        <v>2996.2204340404778</v>
      </c>
      <c r="B996" s="46" t="s">
        <v>320</v>
      </c>
      <c r="C996" s="47" t="s">
        <v>315</v>
      </c>
      <c r="D996" s="48">
        <v>265.9986947636728</v>
      </c>
      <c r="E996" s="49">
        <v>39.322949999999999</v>
      </c>
      <c r="F996" s="49">
        <v>5.1200000000000002E-2</v>
      </c>
      <c r="G996" s="49">
        <v>16.115729999999999</v>
      </c>
      <c r="H996" s="49">
        <v>0.32269999999999999</v>
      </c>
      <c r="I996" s="49">
        <v>0.20680000000000001</v>
      </c>
      <c r="J996" s="49">
        <v>44.164070000000002</v>
      </c>
      <c r="K996" s="49">
        <v>0.2487</v>
      </c>
      <c r="L996" s="49">
        <v>100.43214999999999</v>
      </c>
      <c r="M996" s="47"/>
      <c r="N996" s="50">
        <v>0.99060186691169649</v>
      </c>
      <c r="O996" s="50">
        <v>1.0197610667335866E-3</v>
      </c>
      <c r="P996" s="50">
        <v>0.33951504791835996</v>
      </c>
      <c r="Q996" s="50">
        <v>6.538767703105873E-3</v>
      </c>
      <c r="R996" s="50">
        <v>4.4125468010996465E-3</v>
      </c>
      <c r="S996" s="50">
        <v>1.6585580867808849</v>
      </c>
      <c r="T996" s="50">
        <v>6.7125337729560513E-3</v>
      </c>
      <c r="U996" s="50">
        <v>3.007358610954836</v>
      </c>
      <c r="V996" s="51">
        <v>83.007876837828334</v>
      </c>
      <c r="X996" s="49">
        <v>0.26</v>
      </c>
      <c r="Y996" s="49">
        <v>37.1</v>
      </c>
      <c r="Z996" s="49">
        <v>0.56999999999999995</v>
      </c>
      <c r="AA996" s="49">
        <v>5.87</v>
      </c>
      <c r="AB996" s="49">
        <v>10.66</v>
      </c>
      <c r="AC996" s="49">
        <v>0.25</v>
      </c>
      <c r="AD996" s="49">
        <v>2.2799999999999998</v>
      </c>
      <c r="AE996" s="312"/>
      <c r="AF996" s="465" t="s">
        <v>1749</v>
      </c>
      <c r="AG996" s="343">
        <v>30</v>
      </c>
      <c r="AH996" s="343">
        <v>15</v>
      </c>
      <c r="AI996" s="343"/>
      <c r="AJ996" s="343"/>
      <c r="AK996" s="343"/>
      <c r="AL996" s="343"/>
      <c r="AM996" s="343"/>
      <c r="AN996" s="343"/>
      <c r="AO996" s="343"/>
      <c r="AP996" s="343"/>
      <c r="AQ996" s="343"/>
      <c r="AR996" s="343"/>
      <c r="AS996" s="343"/>
      <c r="AT996" s="343"/>
      <c r="AU996" s="343"/>
      <c r="AV996" s="343"/>
      <c r="AW996" s="343"/>
      <c r="AX996" s="343"/>
      <c r="AY996" s="343"/>
      <c r="AZ996" s="343"/>
      <c r="BA996" s="343"/>
      <c r="BB996" s="343"/>
      <c r="BC996" s="343"/>
      <c r="BD996" s="343"/>
      <c r="BE996" s="475"/>
      <c r="BF996" s="475"/>
      <c r="BG996" s="475"/>
      <c r="BH996" s="475"/>
      <c r="BI996" s="475"/>
      <c r="BJ996" s="475"/>
      <c r="BK996" s="475"/>
      <c r="BL996" s="475"/>
      <c r="BM996" s="475"/>
      <c r="BN996" s="475"/>
      <c r="BO996" s="475"/>
      <c r="BP996" s="306"/>
      <c r="BQ996" s="496"/>
      <c r="BR996" s="496"/>
      <c r="BS996" s="496"/>
      <c r="BT996" s="496"/>
      <c r="BU996" s="496"/>
      <c r="BV996" s="496"/>
    </row>
    <row r="997" spans="1:74" s="52" customFormat="1" ht="12.75">
      <c r="A997" s="64">
        <v>2996.2204340404778</v>
      </c>
      <c r="B997" s="46" t="s">
        <v>320</v>
      </c>
      <c r="C997" s="47" t="s">
        <v>315</v>
      </c>
      <c r="D997" s="48">
        <v>272.9986947636728</v>
      </c>
      <c r="E997" s="49">
        <v>39.546840000000003</v>
      </c>
      <c r="F997" s="49">
        <v>4.1200000000000001E-2</v>
      </c>
      <c r="G997" s="49">
        <v>16.17587</v>
      </c>
      <c r="H997" s="49">
        <v>0.29930000000000001</v>
      </c>
      <c r="I997" s="49">
        <v>0.22370000000000001</v>
      </c>
      <c r="J997" s="49">
        <v>44.164070000000002</v>
      </c>
      <c r="K997" s="49">
        <v>0.2432</v>
      </c>
      <c r="L997" s="49">
        <v>100.69418000000002</v>
      </c>
      <c r="M997" s="47"/>
      <c r="N997" s="50">
        <v>0.99333951522103536</v>
      </c>
      <c r="O997" s="50">
        <v>8.1819826909906499E-4</v>
      </c>
      <c r="P997" s="50">
        <v>0.33978919714394923</v>
      </c>
      <c r="Q997" s="50">
        <v>6.0469521851695181E-3</v>
      </c>
      <c r="R997" s="50">
        <v>4.7592404667068273E-3</v>
      </c>
      <c r="S997" s="50">
        <v>1.6537260227439372</v>
      </c>
      <c r="T997" s="50">
        <v>6.544962210869169E-3</v>
      </c>
      <c r="U997" s="50">
        <v>3.0050240882407664</v>
      </c>
      <c r="V997" s="51">
        <v>82.955274494314693</v>
      </c>
      <c r="X997" s="49">
        <v>0.26</v>
      </c>
      <c r="Y997" s="49">
        <v>46.87</v>
      </c>
      <c r="Z997" s="49">
        <v>0.56999999999999995</v>
      </c>
      <c r="AA997" s="49">
        <v>6.38</v>
      </c>
      <c r="AB997" s="49">
        <v>10.17</v>
      </c>
      <c r="AC997" s="49">
        <v>0.25</v>
      </c>
      <c r="AD997" s="49">
        <v>2.2999999999999998</v>
      </c>
      <c r="AE997" s="312"/>
      <c r="AF997" s="465" t="s">
        <v>1749</v>
      </c>
      <c r="AG997" s="343">
        <v>30</v>
      </c>
      <c r="AH997" s="343">
        <v>15</v>
      </c>
      <c r="AI997" s="343"/>
      <c r="AJ997" s="343"/>
      <c r="AK997" s="343"/>
      <c r="AL997" s="343"/>
      <c r="AM997" s="343"/>
      <c r="AN997" s="343"/>
      <c r="AO997" s="343"/>
      <c r="AP997" s="343"/>
      <c r="AQ997" s="343"/>
      <c r="AR997" s="343"/>
      <c r="AS997" s="343"/>
      <c r="AT997" s="343"/>
      <c r="AU997" s="343"/>
      <c r="AV997" s="343"/>
      <c r="AW997" s="343"/>
      <c r="AX997" s="343"/>
      <c r="AY997" s="343"/>
      <c r="AZ997" s="343"/>
      <c r="BA997" s="343"/>
      <c r="BB997" s="343"/>
      <c r="BC997" s="343"/>
      <c r="BD997" s="343"/>
      <c r="BE997" s="475"/>
      <c r="BF997" s="475"/>
      <c r="BG997" s="475"/>
      <c r="BH997" s="475"/>
      <c r="BI997" s="475"/>
      <c r="BJ997" s="475"/>
      <c r="BK997" s="475"/>
      <c r="BL997" s="475"/>
      <c r="BM997" s="475"/>
      <c r="BN997" s="475"/>
      <c r="BO997" s="475"/>
      <c r="BP997" s="306"/>
      <c r="BQ997" s="496"/>
      <c r="BR997" s="496"/>
      <c r="BS997" s="496"/>
      <c r="BT997" s="496"/>
      <c r="BU997" s="496"/>
      <c r="BV997" s="496"/>
    </row>
    <row r="998" spans="1:74" s="52" customFormat="1" ht="12.75">
      <c r="A998" s="64">
        <v>2996.2204340404778</v>
      </c>
      <c r="B998" s="46" t="s">
        <v>320</v>
      </c>
      <c r="C998" s="47" t="s">
        <v>315</v>
      </c>
      <c r="D998" s="48">
        <v>279.9986947636728</v>
      </c>
      <c r="E998" s="49">
        <v>39.31277</v>
      </c>
      <c r="F998" s="49">
        <v>2.64E-2</v>
      </c>
      <c r="G998" s="49">
        <v>16.195910000000001</v>
      </c>
      <c r="H998" s="49">
        <v>0.34010000000000001</v>
      </c>
      <c r="I998" s="49">
        <v>0.21249999999999999</v>
      </c>
      <c r="J998" s="49">
        <v>44.415909999999997</v>
      </c>
      <c r="K998" s="49">
        <v>0.2455</v>
      </c>
      <c r="L998" s="49">
        <v>100.74909000000001</v>
      </c>
      <c r="M998" s="47"/>
      <c r="N998" s="50">
        <v>0.98798906926108832</v>
      </c>
      <c r="O998" s="50">
        <v>5.2456321950243351E-4</v>
      </c>
      <c r="P998" s="50">
        <v>0.34039239060619586</v>
      </c>
      <c r="Q998" s="50">
        <v>6.8749416819437721E-3</v>
      </c>
      <c r="R998" s="50">
        <v>4.5233809826393211E-3</v>
      </c>
      <c r="S998" s="50">
        <v>1.6640470600952566</v>
      </c>
      <c r="T998" s="50">
        <v>6.6103984532803542E-3</v>
      </c>
      <c r="U998" s="50">
        <v>3.0109618042999067</v>
      </c>
      <c r="V998" s="51">
        <v>83.018075677612714</v>
      </c>
      <c r="X998" s="49">
        <v>0.26</v>
      </c>
      <c r="Y998" s="49">
        <v>70.41</v>
      </c>
      <c r="Z998" s="49">
        <v>0.56999999999999995</v>
      </c>
      <c r="AA998" s="49">
        <v>5.61</v>
      </c>
      <c r="AB998" s="49">
        <v>10.36</v>
      </c>
      <c r="AC998" s="49">
        <v>0.25</v>
      </c>
      <c r="AD998" s="49">
        <v>2.29</v>
      </c>
      <c r="AE998" s="312"/>
      <c r="AF998" s="465" t="s">
        <v>1749</v>
      </c>
      <c r="AG998" s="343">
        <v>30</v>
      </c>
      <c r="AH998" s="343">
        <v>15</v>
      </c>
      <c r="AI998" s="343"/>
      <c r="AJ998" s="343"/>
      <c r="AK998" s="343"/>
      <c r="AL998" s="343"/>
      <c r="AM998" s="343"/>
      <c r="AN998" s="343"/>
      <c r="AO998" s="343"/>
      <c r="AP998" s="343"/>
      <c r="AQ998" s="343"/>
      <c r="AR998" s="343"/>
      <c r="AS998" s="343"/>
      <c r="AT998" s="343"/>
      <c r="AU998" s="343"/>
      <c r="AV998" s="343"/>
      <c r="AW998" s="343"/>
      <c r="AX998" s="343"/>
      <c r="AY998" s="343"/>
      <c r="AZ998" s="343"/>
      <c r="BA998" s="343"/>
      <c r="BB998" s="343"/>
      <c r="BC998" s="343"/>
      <c r="BD998" s="343"/>
      <c r="BE998" s="475"/>
      <c r="BF998" s="475"/>
      <c r="BG998" s="475"/>
      <c r="BH998" s="475"/>
      <c r="BI998" s="475"/>
      <c r="BJ998" s="475"/>
      <c r="BK998" s="475"/>
      <c r="BL998" s="475"/>
      <c r="BM998" s="475"/>
      <c r="BN998" s="475"/>
      <c r="BO998" s="475"/>
      <c r="BP998" s="306"/>
      <c r="BQ998" s="496"/>
      <c r="BR998" s="496"/>
      <c r="BS998" s="496"/>
      <c r="BT998" s="496"/>
      <c r="BU998" s="496"/>
      <c r="BV998" s="496"/>
    </row>
    <row r="999" spans="1:74" s="52" customFormat="1" ht="12.75">
      <c r="A999" s="64">
        <v>2996.2204340404778</v>
      </c>
      <c r="B999" s="46" t="s">
        <v>320</v>
      </c>
      <c r="C999" s="47" t="s">
        <v>315</v>
      </c>
      <c r="D999" s="48">
        <v>286.9986947636728</v>
      </c>
      <c r="E999" s="49">
        <v>39.495959999999997</v>
      </c>
      <c r="F999" s="49">
        <v>5.5800000000000002E-2</v>
      </c>
      <c r="G999" s="49">
        <v>16.215959999999999</v>
      </c>
      <c r="H999" s="49">
        <v>0.35759999999999997</v>
      </c>
      <c r="I999" s="49">
        <v>0.22739999999999999</v>
      </c>
      <c r="J999" s="49">
        <v>44.335320000000003</v>
      </c>
      <c r="K999" s="49">
        <v>0.23949999999999999</v>
      </c>
      <c r="L999" s="49">
        <v>100.92754000000001</v>
      </c>
      <c r="M999" s="47"/>
      <c r="N999" s="50">
        <v>0.99039629870127444</v>
      </c>
      <c r="O999" s="50">
        <v>1.1062822600778777E-3</v>
      </c>
      <c r="P999" s="50">
        <v>0.34005956323324582</v>
      </c>
      <c r="Q999" s="50">
        <v>7.2126978068996891E-3</v>
      </c>
      <c r="R999" s="50">
        <v>4.8298376633964498E-3</v>
      </c>
      <c r="S999" s="50">
        <v>1.6573518875632056</v>
      </c>
      <c r="T999" s="50">
        <v>6.4345695504692997E-3</v>
      </c>
      <c r="U999" s="50">
        <v>3.0073911367785691</v>
      </c>
      <c r="V999" s="51">
        <v>82.974986796153104</v>
      </c>
      <c r="X999" s="49">
        <v>0.26</v>
      </c>
      <c r="Y999" s="49">
        <v>33.68</v>
      </c>
      <c r="Z999" s="49">
        <v>0.56999999999999995</v>
      </c>
      <c r="AA999" s="49">
        <v>5.25</v>
      </c>
      <c r="AB999" s="49">
        <v>9.6300000000000008</v>
      </c>
      <c r="AC999" s="49">
        <v>0.25</v>
      </c>
      <c r="AD999" s="49">
        <v>2.34</v>
      </c>
      <c r="AE999" s="312"/>
      <c r="AF999" s="465" t="s">
        <v>1749</v>
      </c>
      <c r="AG999" s="343">
        <v>30</v>
      </c>
      <c r="AH999" s="343">
        <v>15</v>
      </c>
      <c r="AI999" s="343"/>
      <c r="AJ999" s="343"/>
      <c r="AK999" s="343"/>
      <c r="AL999" s="343"/>
      <c r="AM999" s="343"/>
      <c r="AN999" s="343"/>
      <c r="AO999" s="343"/>
      <c r="AP999" s="343"/>
      <c r="AQ999" s="343"/>
      <c r="AR999" s="343"/>
      <c r="AS999" s="343"/>
      <c r="AT999" s="343"/>
      <c r="AU999" s="343"/>
      <c r="AV999" s="343"/>
      <c r="AW999" s="343"/>
      <c r="AX999" s="343"/>
      <c r="AY999" s="343"/>
      <c r="AZ999" s="343"/>
      <c r="BA999" s="343"/>
      <c r="BB999" s="343"/>
      <c r="BC999" s="343"/>
      <c r="BD999" s="343"/>
      <c r="BE999" s="475"/>
      <c r="BF999" s="475"/>
      <c r="BG999" s="475"/>
      <c r="BH999" s="475"/>
      <c r="BI999" s="475"/>
      <c r="BJ999" s="475"/>
      <c r="BK999" s="475"/>
      <c r="BL999" s="475"/>
      <c r="BM999" s="475"/>
      <c r="BN999" s="475"/>
      <c r="BO999" s="475"/>
      <c r="BP999" s="306"/>
      <c r="BQ999" s="496"/>
      <c r="BR999" s="496"/>
      <c r="BS999" s="496"/>
      <c r="BT999" s="496"/>
      <c r="BU999" s="496"/>
      <c r="BV999" s="496"/>
    </row>
    <row r="1000" spans="1:74" s="52" customFormat="1" ht="12.75">
      <c r="A1000" s="64">
        <v>2996.2204340404778</v>
      </c>
      <c r="B1000" s="46" t="s">
        <v>320</v>
      </c>
      <c r="C1000" s="47" t="s">
        <v>315</v>
      </c>
      <c r="D1000" s="48">
        <v>293.9986947636728</v>
      </c>
      <c r="E1000" s="49">
        <v>39.465420000000002</v>
      </c>
      <c r="F1000" s="49">
        <v>6.5000000000000002E-2</v>
      </c>
      <c r="G1000" s="49">
        <v>16.105709999999998</v>
      </c>
      <c r="H1000" s="49">
        <v>0.33929999999999999</v>
      </c>
      <c r="I1000" s="49">
        <v>0.2215</v>
      </c>
      <c r="J1000" s="49">
        <v>44.436059999999998</v>
      </c>
      <c r="K1000" s="49">
        <v>0.24479999999999999</v>
      </c>
      <c r="L1000" s="49">
        <v>100.87778999999999</v>
      </c>
      <c r="M1000" s="47"/>
      <c r="N1000" s="50">
        <v>0.98960143639514353</v>
      </c>
      <c r="O1000" s="50">
        <v>1.2886422305925305E-3</v>
      </c>
      <c r="P1000" s="50">
        <v>0.33773763419545361</v>
      </c>
      <c r="Q1000" s="50">
        <v>6.8433907746206077E-3</v>
      </c>
      <c r="R1000" s="50">
        <v>4.7043871794979555E-3</v>
      </c>
      <c r="S1000" s="50">
        <v>1.6610690184480219</v>
      </c>
      <c r="T1000" s="50">
        <v>6.5767699203408223E-3</v>
      </c>
      <c r="U1000" s="50">
        <v>3.0078212791436707</v>
      </c>
      <c r="V1000" s="51">
        <v>83.103036316754981</v>
      </c>
      <c r="X1000" s="49">
        <v>0.26</v>
      </c>
      <c r="Y1000" s="49">
        <v>29.37</v>
      </c>
      <c r="Z1000" s="49">
        <v>0.56999999999999995</v>
      </c>
      <c r="AA1000" s="49">
        <v>5.55</v>
      </c>
      <c r="AB1000" s="49">
        <v>10.029999999999999</v>
      </c>
      <c r="AC1000" s="49">
        <v>0.25</v>
      </c>
      <c r="AD1000" s="49">
        <v>2.29</v>
      </c>
      <c r="AE1000" s="312"/>
      <c r="AF1000" s="465" t="s">
        <v>1749</v>
      </c>
      <c r="AG1000" s="343">
        <v>30</v>
      </c>
      <c r="AH1000" s="343">
        <v>15</v>
      </c>
      <c r="AI1000" s="343"/>
      <c r="AJ1000" s="343"/>
      <c r="AK1000" s="343"/>
      <c r="AL1000" s="343"/>
      <c r="AM1000" s="343"/>
      <c r="AN1000" s="343"/>
      <c r="AO1000" s="343"/>
      <c r="AP1000" s="343"/>
      <c r="AQ1000" s="343"/>
      <c r="AR1000" s="343"/>
      <c r="AS1000" s="343"/>
      <c r="AT1000" s="343"/>
      <c r="AU1000" s="343"/>
      <c r="AV1000" s="343"/>
      <c r="AW1000" s="343"/>
      <c r="AX1000" s="343"/>
      <c r="AY1000" s="343"/>
      <c r="AZ1000" s="343"/>
      <c r="BA1000" s="343"/>
      <c r="BB1000" s="343"/>
      <c r="BC1000" s="343"/>
      <c r="BD1000" s="343"/>
      <c r="BE1000" s="475"/>
      <c r="BF1000" s="475"/>
      <c r="BG1000" s="475"/>
      <c r="BH1000" s="475"/>
      <c r="BI1000" s="475"/>
      <c r="BJ1000" s="475"/>
      <c r="BK1000" s="475"/>
      <c r="BL1000" s="475"/>
      <c r="BM1000" s="475"/>
      <c r="BN1000" s="475"/>
      <c r="BO1000" s="475"/>
      <c r="BP1000" s="306"/>
      <c r="BQ1000" s="496"/>
      <c r="BR1000" s="496"/>
      <c r="BS1000" s="496"/>
      <c r="BT1000" s="496"/>
      <c r="BU1000" s="496"/>
      <c r="BV1000" s="496"/>
    </row>
    <row r="1001" spans="1:74" s="52" customFormat="1" ht="12.75">
      <c r="A1001" s="64">
        <v>2996.2204340404778</v>
      </c>
      <c r="B1001" s="46" t="s">
        <v>320</v>
      </c>
      <c r="C1001" s="47" t="s">
        <v>315</v>
      </c>
      <c r="D1001" s="48">
        <v>300.9986947636728</v>
      </c>
      <c r="E1001" s="49">
        <v>39.516309999999997</v>
      </c>
      <c r="F1001" s="49">
        <v>4.8599999999999997E-2</v>
      </c>
      <c r="G1001" s="49">
        <v>16.215959999999999</v>
      </c>
      <c r="H1001" s="49">
        <v>0.3402</v>
      </c>
      <c r="I1001" s="49">
        <v>0.23089999999999999</v>
      </c>
      <c r="J1001" s="49">
        <v>44.295029999999997</v>
      </c>
      <c r="K1001" s="49">
        <v>0.24329999999999999</v>
      </c>
      <c r="L1001" s="49">
        <v>100.8903</v>
      </c>
      <c r="M1001" s="47"/>
      <c r="N1001" s="50">
        <v>0.99117626749546572</v>
      </c>
      <c r="O1001" s="50">
        <v>9.6379838762010363E-4</v>
      </c>
      <c r="P1001" s="50">
        <v>0.34015211017878971</v>
      </c>
      <c r="Q1001" s="50">
        <v>6.8636118085178693E-3</v>
      </c>
      <c r="R1001" s="50">
        <v>4.9055102017609448E-3</v>
      </c>
      <c r="S1001" s="50">
        <v>1.6562963957798507</v>
      </c>
      <c r="T1001" s="50">
        <v>6.5384418772884648E-3</v>
      </c>
      <c r="U1001" s="50">
        <v>3.0068961357292938</v>
      </c>
      <c r="V1001" s="51">
        <v>82.962139561147467</v>
      </c>
      <c r="X1001" s="49">
        <v>0.26</v>
      </c>
      <c r="Y1001" s="49">
        <v>39.54</v>
      </c>
      <c r="Z1001" s="49">
        <v>0.56999999999999995</v>
      </c>
      <c r="AA1001" s="49">
        <v>5.55</v>
      </c>
      <c r="AB1001" s="49">
        <v>9.73</v>
      </c>
      <c r="AC1001" s="49">
        <v>0.25</v>
      </c>
      <c r="AD1001" s="49">
        <v>2.2999999999999998</v>
      </c>
      <c r="AE1001" s="312"/>
      <c r="AF1001" s="465" t="s">
        <v>1749</v>
      </c>
      <c r="AG1001" s="343">
        <v>30</v>
      </c>
      <c r="AH1001" s="343">
        <v>15</v>
      </c>
      <c r="AI1001" s="343"/>
      <c r="AJ1001" s="343"/>
      <c r="AK1001" s="343"/>
      <c r="AL1001" s="343"/>
      <c r="AM1001" s="343"/>
      <c r="AN1001" s="343"/>
      <c r="AO1001" s="343"/>
      <c r="AP1001" s="343"/>
      <c r="AQ1001" s="343"/>
      <c r="AR1001" s="343"/>
      <c r="AS1001" s="343"/>
      <c r="AT1001" s="343"/>
      <c r="AU1001" s="343"/>
      <c r="AV1001" s="343"/>
      <c r="AW1001" s="343"/>
      <c r="AX1001" s="343"/>
      <c r="AY1001" s="343"/>
      <c r="AZ1001" s="343"/>
      <c r="BA1001" s="343"/>
      <c r="BB1001" s="343"/>
      <c r="BC1001" s="343"/>
      <c r="BD1001" s="343"/>
      <c r="BE1001" s="475"/>
      <c r="BF1001" s="475"/>
      <c r="BG1001" s="475"/>
      <c r="BH1001" s="475"/>
      <c r="BI1001" s="475"/>
      <c r="BJ1001" s="475"/>
      <c r="BK1001" s="475"/>
      <c r="BL1001" s="475"/>
      <c r="BM1001" s="475"/>
      <c r="BN1001" s="475"/>
      <c r="BO1001" s="475"/>
      <c r="BP1001" s="306"/>
      <c r="BQ1001" s="496"/>
      <c r="BR1001" s="496"/>
      <c r="BS1001" s="496"/>
      <c r="BT1001" s="496"/>
      <c r="BU1001" s="496"/>
      <c r="BV1001" s="496"/>
    </row>
    <row r="1002" spans="1:74" s="52" customFormat="1" ht="12.75">
      <c r="A1002" s="64">
        <v>2996.2204340404778</v>
      </c>
      <c r="B1002" s="46" t="s">
        <v>320</v>
      </c>
      <c r="C1002" s="47" t="s">
        <v>315</v>
      </c>
      <c r="D1002" s="48">
        <v>307.9986947636728</v>
      </c>
      <c r="E1002" s="49">
        <v>39.506129999999999</v>
      </c>
      <c r="F1002" s="49">
        <v>3.5900000000000001E-2</v>
      </c>
      <c r="G1002" s="49">
        <v>16.236000000000001</v>
      </c>
      <c r="H1002" s="49">
        <v>0.30930000000000002</v>
      </c>
      <c r="I1002" s="49">
        <v>0.21179999999999999</v>
      </c>
      <c r="J1002" s="49">
        <v>44.234580000000001</v>
      </c>
      <c r="K1002" s="49">
        <v>0.2379</v>
      </c>
      <c r="L1002" s="49">
        <v>100.77161</v>
      </c>
      <c r="M1002" s="47"/>
      <c r="N1002" s="50">
        <v>0.99198248900680064</v>
      </c>
      <c r="O1002" s="50">
        <v>7.1270430313475372E-4</v>
      </c>
      <c r="P1002" s="50">
        <v>0.34093732863638321</v>
      </c>
      <c r="Q1002" s="50">
        <v>6.2468823921550841E-3</v>
      </c>
      <c r="R1002" s="50">
        <v>4.5045479299558756E-3</v>
      </c>
      <c r="S1002" s="50">
        <v>1.6558079786883317</v>
      </c>
      <c r="T1002" s="50">
        <v>6.4001714301679053E-3</v>
      </c>
      <c r="U1002" s="50">
        <v>3.0065921023869295</v>
      </c>
      <c r="V1002" s="51">
        <v>82.925347194471243</v>
      </c>
      <c r="X1002" s="49">
        <v>0.26</v>
      </c>
      <c r="Y1002" s="49">
        <v>52.98</v>
      </c>
      <c r="Z1002" s="49">
        <v>0.56999999999999995</v>
      </c>
      <c r="AA1002" s="49">
        <v>6.08</v>
      </c>
      <c r="AB1002" s="49">
        <v>10.83</v>
      </c>
      <c r="AC1002" s="49">
        <v>0.25</v>
      </c>
      <c r="AD1002" s="49">
        <v>2.36</v>
      </c>
      <c r="AE1002" s="312"/>
      <c r="AF1002" s="465" t="s">
        <v>1749</v>
      </c>
      <c r="AG1002" s="343">
        <v>30</v>
      </c>
      <c r="AH1002" s="343">
        <v>15</v>
      </c>
      <c r="AI1002" s="343"/>
      <c r="AJ1002" s="343"/>
      <c r="AK1002" s="343"/>
      <c r="AL1002" s="343"/>
      <c r="AM1002" s="343"/>
      <c r="AN1002" s="343"/>
      <c r="AO1002" s="343"/>
      <c r="AP1002" s="343"/>
      <c r="AQ1002" s="343"/>
      <c r="AR1002" s="343"/>
      <c r="AS1002" s="343"/>
      <c r="AT1002" s="343"/>
      <c r="AU1002" s="343"/>
      <c r="AV1002" s="343"/>
      <c r="AW1002" s="343"/>
      <c r="AX1002" s="343"/>
      <c r="AY1002" s="343"/>
      <c r="AZ1002" s="343"/>
      <c r="BA1002" s="343"/>
      <c r="BB1002" s="343"/>
      <c r="BC1002" s="343"/>
      <c r="BD1002" s="343"/>
      <c r="BE1002" s="475"/>
      <c r="BF1002" s="475"/>
      <c r="BG1002" s="475"/>
      <c r="BH1002" s="475"/>
      <c r="BI1002" s="475"/>
      <c r="BJ1002" s="475"/>
      <c r="BK1002" s="475"/>
      <c r="BL1002" s="475"/>
      <c r="BM1002" s="475"/>
      <c r="BN1002" s="475"/>
      <c r="BO1002" s="475"/>
      <c r="BP1002" s="306"/>
      <c r="BQ1002" s="496"/>
      <c r="BR1002" s="496"/>
      <c r="BS1002" s="496"/>
      <c r="BT1002" s="496"/>
      <c r="BU1002" s="496"/>
      <c r="BV1002" s="496"/>
    </row>
    <row r="1003" spans="1:74" s="52" customFormat="1" ht="12.75">
      <c r="A1003" s="38"/>
      <c r="B1003" s="46"/>
      <c r="C1003" s="47"/>
      <c r="D1003" s="48"/>
      <c r="E1003" s="49"/>
      <c r="F1003" s="49"/>
      <c r="G1003" s="49"/>
      <c r="H1003" s="49"/>
      <c r="I1003" s="49"/>
      <c r="J1003" s="49"/>
      <c r="K1003" s="49"/>
      <c r="L1003" s="49"/>
      <c r="M1003" s="47"/>
      <c r="N1003" s="50"/>
      <c r="O1003" s="50"/>
      <c r="P1003" s="50"/>
      <c r="Q1003" s="50"/>
      <c r="R1003" s="50"/>
      <c r="S1003" s="50"/>
      <c r="T1003" s="50"/>
      <c r="U1003" s="50"/>
      <c r="V1003" s="51"/>
      <c r="AE1003" s="312"/>
      <c r="AF1003" s="312"/>
      <c r="AG1003" s="312"/>
      <c r="AH1003" s="312"/>
      <c r="AI1003" s="312"/>
      <c r="AJ1003" s="312"/>
      <c r="AK1003" s="312"/>
      <c r="AL1003" s="312"/>
      <c r="AM1003" s="312"/>
      <c r="AN1003" s="312"/>
      <c r="AO1003" s="312"/>
      <c r="AP1003" s="312"/>
      <c r="AQ1003" s="312"/>
      <c r="AR1003" s="312"/>
      <c r="AS1003" s="312"/>
      <c r="AT1003" s="312"/>
      <c r="AU1003" s="312"/>
      <c r="AV1003" s="312"/>
      <c r="AW1003" s="312"/>
      <c r="AX1003" s="312"/>
      <c r="AY1003" s="312"/>
      <c r="AZ1003" s="312"/>
      <c r="BA1003" s="312"/>
      <c r="BB1003" s="312"/>
      <c r="BC1003" s="312"/>
      <c r="BD1003" s="312"/>
      <c r="BE1003" s="306"/>
      <c r="BF1003" s="306"/>
      <c r="BG1003" s="306"/>
      <c r="BH1003" s="306"/>
      <c r="BI1003" s="306"/>
      <c r="BJ1003" s="306"/>
      <c r="BK1003" s="306"/>
      <c r="BL1003" s="306"/>
      <c r="BM1003" s="306"/>
      <c r="BN1003" s="306"/>
      <c r="BO1003" s="306"/>
      <c r="BP1003" s="306"/>
      <c r="BQ1003" s="496"/>
      <c r="BR1003" s="496"/>
      <c r="BS1003" s="496"/>
      <c r="BT1003" s="496"/>
      <c r="BU1003" s="496"/>
      <c r="BV1003" s="496"/>
    </row>
    <row r="1004" spans="1:74" s="52" customFormat="1" ht="12.75">
      <c r="A1004" s="64">
        <v>2996.2204340404778</v>
      </c>
      <c r="B1004" s="265" t="s">
        <v>320</v>
      </c>
      <c r="C1004" s="343" t="s">
        <v>330</v>
      </c>
      <c r="D1004" s="311">
        <v>0</v>
      </c>
      <c r="E1004" s="49">
        <v>38.824289999999998</v>
      </c>
      <c r="F1004" s="49">
        <v>5.2900000000000003E-2</v>
      </c>
      <c r="G1004" s="49">
        <v>17.178090000000001</v>
      </c>
      <c r="H1004" s="49">
        <v>0.217</v>
      </c>
      <c r="I1004" s="49">
        <v>0.1943</v>
      </c>
      <c r="J1004" s="49">
        <v>43.418590000000002</v>
      </c>
      <c r="K1004" s="49">
        <v>0.30109999999999998</v>
      </c>
      <c r="L1004" s="49">
        <v>100.18626999999999</v>
      </c>
      <c r="M1004" s="47"/>
      <c r="N1004" s="50">
        <v>0.98583578538282546</v>
      </c>
      <c r="O1004" s="50">
        <v>1.062018650431982E-3</v>
      </c>
      <c r="P1004" s="50">
        <v>0.3647807603801087</v>
      </c>
      <c r="Q1004" s="50">
        <v>4.4320503214548028E-3</v>
      </c>
      <c r="R1004" s="50">
        <v>4.1788770759856979E-3</v>
      </c>
      <c r="S1004" s="50">
        <v>1.6435590718846886</v>
      </c>
      <c r="T1004" s="50">
        <v>8.191613620814768E-3</v>
      </c>
      <c r="U1004" s="50">
        <v>3.0120401773163099</v>
      </c>
      <c r="V1004" s="51">
        <v>81.83670141279093</v>
      </c>
      <c r="X1004" s="49">
        <v>0.26</v>
      </c>
      <c r="Y1004" s="49">
        <v>37.43</v>
      </c>
      <c r="Z1004" s="49">
        <v>0.55000000000000004</v>
      </c>
      <c r="AA1004" s="49">
        <v>8.14</v>
      </c>
      <c r="AB1004" s="49">
        <v>11.45</v>
      </c>
      <c r="AC1004" s="49">
        <v>0.26</v>
      </c>
      <c r="AD1004" s="49">
        <v>1.96</v>
      </c>
      <c r="AE1004" s="312"/>
      <c r="AF1004" s="465" t="s">
        <v>1749</v>
      </c>
      <c r="AG1004" s="343">
        <v>30</v>
      </c>
      <c r="AH1004" s="343">
        <v>15</v>
      </c>
      <c r="AI1004" s="343"/>
      <c r="AJ1004" s="343"/>
      <c r="AK1004" s="343"/>
      <c r="AL1004" s="343"/>
      <c r="AM1004" s="343"/>
      <c r="AN1004" s="343"/>
      <c r="AO1004" s="343"/>
      <c r="AP1004" s="343"/>
      <c r="AQ1004" s="343"/>
      <c r="AR1004" s="343"/>
      <c r="AS1004" s="343"/>
      <c r="AT1004" s="343"/>
      <c r="AU1004" s="343"/>
      <c r="AV1004" s="343"/>
      <c r="AW1004" s="343"/>
      <c r="AX1004" s="343"/>
      <c r="AY1004" s="343"/>
      <c r="AZ1004" s="343"/>
      <c r="BA1004" s="343"/>
      <c r="BB1004" s="343"/>
      <c r="BC1004" s="343"/>
      <c r="BD1004" s="343"/>
      <c r="BE1004" s="475"/>
      <c r="BF1004" s="475"/>
      <c r="BG1004" s="475"/>
      <c r="BH1004" s="475"/>
      <c r="BI1004" s="475"/>
      <c r="BJ1004" s="475"/>
      <c r="BK1004" s="475"/>
      <c r="BL1004" s="475"/>
      <c r="BM1004" s="475"/>
      <c r="BN1004" s="475"/>
      <c r="BO1004" s="475"/>
      <c r="BP1004" s="306"/>
      <c r="BQ1004" s="496"/>
      <c r="BR1004" s="496"/>
      <c r="BS1004" s="496"/>
      <c r="BT1004" s="496"/>
      <c r="BU1004" s="496"/>
      <c r="BV1004" s="496"/>
    </row>
    <row r="1005" spans="1:74" s="52" customFormat="1" ht="12.75">
      <c r="A1005" s="64">
        <v>2996.2204340404778</v>
      </c>
      <c r="B1005" s="265" t="s">
        <v>320</v>
      </c>
      <c r="C1005" s="343" t="s">
        <v>330</v>
      </c>
      <c r="D1005" s="311">
        <v>3.9519685671264693</v>
      </c>
      <c r="E1005" s="49">
        <v>39.709670000000003</v>
      </c>
      <c r="F1005" s="49">
        <v>8.9300000000000004E-2</v>
      </c>
      <c r="G1005" s="49">
        <v>13.45984</v>
      </c>
      <c r="H1005" s="49">
        <v>0.29260000000000003</v>
      </c>
      <c r="I1005" s="49">
        <v>0.17119999999999999</v>
      </c>
      <c r="J1005" s="49">
        <v>46.370249999999999</v>
      </c>
      <c r="K1005" s="49">
        <v>0.26750000000000002</v>
      </c>
      <c r="L1005" s="49">
        <v>100.36036</v>
      </c>
      <c r="M1005" s="47"/>
      <c r="N1005" s="50">
        <v>0.98853145155249145</v>
      </c>
      <c r="O1005" s="50">
        <v>1.7576042237287294E-3</v>
      </c>
      <c r="P1005" s="50">
        <v>0.28021417767060242</v>
      </c>
      <c r="Q1005" s="50">
        <v>5.8588506553767707E-3</v>
      </c>
      <c r="R1005" s="50">
        <v>3.6098047592569974E-3</v>
      </c>
      <c r="S1005" s="50">
        <v>1.7208467522749824</v>
      </c>
      <c r="T1005" s="50">
        <v>7.1346988636122781E-3</v>
      </c>
      <c r="U1005" s="50">
        <v>3.0079533400000509</v>
      </c>
      <c r="V1005" s="51">
        <v>85.99671936635022</v>
      </c>
      <c r="X1005" s="49">
        <v>0.26</v>
      </c>
      <c r="Y1005" s="49">
        <v>22.37</v>
      </c>
      <c r="Z1005" s="49">
        <v>0.62</v>
      </c>
      <c r="AA1005" s="49">
        <v>6.38</v>
      </c>
      <c r="AB1005" s="49">
        <v>12.43</v>
      </c>
      <c r="AC1005" s="49">
        <v>0.25</v>
      </c>
      <c r="AD1005" s="49">
        <v>2.15</v>
      </c>
      <c r="AE1005" s="312"/>
      <c r="AF1005" s="465" t="s">
        <v>1749</v>
      </c>
      <c r="AG1005" s="343">
        <v>30</v>
      </c>
      <c r="AH1005" s="343">
        <v>15</v>
      </c>
      <c r="AI1005" s="343"/>
      <c r="AJ1005" s="343"/>
      <c r="AK1005" s="343"/>
      <c r="AL1005" s="343"/>
      <c r="AM1005" s="343"/>
      <c r="AN1005" s="343"/>
      <c r="AO1005" s="343"/>
      <c r="AP1005" s="343"/>
      <c r="AQ1005" s="343"/>
      <c r="AR1005" s="343"/>
      <c r="AS1005" s="343"/>
      <c r="AT1005" s="343"/>
      <c r="AU1005" s="343"/>
      <c r="AV1005" s="343"/>
      <c r="AW1005" s="343"/>
      <c r="AX1005" s="343"/>
      <c r="AY1005" s="343"/>
      <c r="AZ1005" s="343"/>
      <c r="BA1005" s="343"/>
      <c r="BB1005" s="343"/>
      <c r="BC1005" s="343"/>
      <c r="BD1005" s="343"/>
      <c r="BE1005" s="475"/>
      <c r="BF1005" s="475"/>
      <c r="BG1005" s="475"/>
      <c r="BH1005" s="475"/>
      <c r="BI1005" s="475"/>
      <c r="BJ1005" s="475"/>
      <c r="BK1005" s="475"/>
      <c r="BL1005" s="475"/>
      <c r="BM1005" s="475"/>
      <c r="BN1005" s="475"/>
      <c r="BO1005" s="475"/>
      <c r="BP1005" s="306"/>
      <c r="BQ1005" s="496"/>
      <c r="BR1005" s="496"/>
      <c r="BS1005" s="496"/>
      <c r="BT1005" s="496"/>
      <c r="BU1005" s="496"/>
      <c r="BV1005" s="496"/>
    </row>
    <row r="1006" spans="1:74" s="52" customFormat="1" ht="12.75">
      <c r="A1006" s="64">
        <v>2996.2204340404778</v>
      </c>
      <c r="B1006" s="265" t="s">
        <v>320</v>
      </c>
      <c r="C1006" s="343" t="s">
        <v>330</v>
      </c>
      <c r="D1006" s="311">
        <v>7.9019685671264694</v>
      </c>
      <c r="E1006" s="49">
        <v>39.689309999999999</v>
      </c>
      <c r="F1006" s="49">
        <v>5.2400000000000002E-2</v>
      </c>
      <c r="G1006" s="49">
        <v>12.94871</v>
      </c>
      <c r="H1006" s="49">
        <v>0.34820000000000001</v>
      </c>
      <c r="I1006" s="49">
        <v>0.16769999999999999</v>
      </c>
      <c r="J1006" s="49">
        <v>46.924320000000002</v>
      </c>
      <c r="K1006" s="49">
        <v>0.26400000000000001</v>
      </c>
      <c r="L1006" s="49">
        <v>100.39464</v>
      </c>
      <c r="M1006" s="47"/>
      <c r="N1006" s="50">
        <v>0.9861325208133378</v>
      </c>
      <c r="O1006" s="50">
        <v>1.0293627176855206E-3</v>
      </c>
      <c r="P1006" s="50">
        <v>0.26905696006458141</v>
      </c>
      <c r="Q1006" s="50">
        <v>6.9588005909808166E-3</v>
      </c>
      <c r="R1006" s="50">
        <v>3.5292346489313791E-3</v>
      </c>
      <c r="S1006" s="50">
        <v>1.7380740115920963</v>
      </c>
      <c r="T1006" s="50">
        <v>7.0278633236779998E-3</v>
      </c>
      <c r="U1006" s="50">
        <v>3.0118087537512914</v>
      </c>
      <c r="V1006" s="51">
        <v>86.59494752141147</v>
      </c>
      <c r="X1006" s="49">
        <v>0.26</v>
      </c>
      <c r="Y1006" s="49">
        <v>38.700000000000003</v>
      </c>
      <c r="Z1006" s="49">
        <v>0.64</v>
      </c>
      <c r="AA1006" s="49">
        <v>5.43</v>
      </c>
      <c r="AB1006" s="49">
        <v>13.04</v>
      </c>
      <c r="AC1006" s="49">
        <v>0.24</v>
      </c>
      <c r="AD1006" s="49">
        <v>2.15</v>
      </c>
      <c r="AE1006" s="312"/>
      <c r="AF1006" s="465" t="s">
        <v>1749</v>
      </c>
      <c r="AG1006" s="343">
        <v>30</v>
      </c>
      <c r="AH1006" s="343">
        <v>15</v>
      </c>
      <c r="AI1006" s="343"/>
      <c r="AJ1006" s="343"/>
      <c r="AK1006" s="343"/>
      <c r="AL1006" s="343"/>
      <c r="AM1006" s="343"/>
      <c r="AN1006" s="343"/>
      <c r="AO1006" s="343"/>
      <c r="AP1006" s="343"/>
      <c r="AQ1006" s="343"/>
      <c r="AR1006" s="343"/>
      <c r="AS1006" s="343"/>
      <c r="AT1006" s="343"/>
      <c r="AU1006" s="343"/>
      <c r="AV1006" s="343"/>
      <c r="AW1006" s="343"/>
      <c r="AX1006" s="343"/>
      <c r="AY1006" s="343"/>
      <c r="AZ1006" s="343"/>
      <c r="BA1006" s="343"/>
      <c r="BB1006" s="343"/>
      <c r="BC1006" s="343"/>
      <c r="BD1006" s="343"/>
      <c r="BE1006" s="475"/>
      <c r="BF1006" s="475"/>
      <c r="BG1006" s="475"/>
      <c r="BH1006" s="475"/>
      <c r="BI1006" s="475"/>
      <c r="BJ1006" s="475"/>
      <c r="BK1006" s="475"/>
      <c r="BL1006" s="475"/>
      <c r="BM1006" s="475"/>
      <c r="BN1006" s="475"/>
      <c r="BO1006" s="475"/>
      <c r="BP1006" s="306"/>
      <c r="BQ1006" s="496"/>
      <c r="BR1006" s="496"/>
      <c r="BS1006" s="496"/>
      <c r="BT1006" s="496"/>
      <c r="BU1006" s="496"/>
      <c r="BV1006" s="496"/>
    </row>
    <row r="1007" spans="1:74" s="52" customFormat="1" ht="12.75">
      <c r="A1007" s="64">
        <v>2996.2204340404778</v>
      </c>
      <c r="B1007" s="265" t="s">
        <v>320</v>
      </c>
      <c r="C1007" s="343" t="s">
        <v>330</v>
      </c>
      <c r="D1007" s="311">
        <v>11.85196856712647</v>
      </c>
      <c r="E1007" s="49">
        <v>39.760550000000002</v>
      </c>
      <c r="F1007" s="49">
        <v>4.5199999999999997E-2</v>
      </c>
      <c r="G1007" s="49">
        <v>12.908620000000001</v>
      </c>
      <c r="H1007" s="49">
        <v>0.31509999999999999</v>
      </c>
      <c r="I1007" s="49">
        <v>0.19259999999999999</v>
      </c>
      <c r="J1007" s="49">
        <v>46.873950000000001</v>
      </c>
      <c r="K1007" s="49">
        <v>0.2545</v>
      </c>
      <c r="L1007" s="49">
        <v>100.35052</v>
      </c>
      <c r="M1007" s="47"/>
      <c r="N1007" s="50">
        <v>0.98789598169560444</v>
      </c>
      <c r="O1007" s="50">
        <v>8.8791764296093244E-4</v>
      </c>
      <c r="P1007" s="50">
        <v>0.26822215409930739</v>
      </c>
      <c r="Q1007" s="50">
        <v>6.2972528438553013E-3</v>
      </c>
      <c r="R1007" s="50">
        <v>4.0532263530596675E-3</v>
      </c>
      <c r="S1007" s="50">
        <v>1.7361967288476354</v>
      </c>
      <c r="T1007" s="50">
        <v>6.7749215360506472E-3</v>
      </c>
      <c r="U1007" s="50">
        <v>3.010328183018474</v>
      </c>
      <c r="V1007" s="51">
        <v>86.618458028844685</v>
      </c>
      <c r="X1007" s="49">
        <v>0.26</v>
      </c>
      <c r="Y1007" s="49">
        <v>42.66</v>
      </c>
      <c r="Z1007" s="49">
        <v>0.64</v>
      </c>
      <c r="AA1007" s="49">
        <v>5.94</v>
      </c>
      <c r="AB1007" s="49">
        <v>11.03</v>
      </c>
      <c r="AC1007" s="49">
        <v>0.24</v>
      </c>
      <c r="AD1007" s="49">
        <v>2.23</v>
      </c>
      <c r="AE1007" s="312"/>
      <c r="AF1007" s="465" t="s">
        <v>1749</v>
      </c>
      <c r="AG1007" s="343">
        <v>30</v>
      </c>
      <c r="AH1007" s="343">
        <v>15</v>
      </c>
      <c r="AI1007" s="343"/>
      <c r="AJ1007" s="343"/>
      <c r="AK1007" s="343"/>
      <c r="AL1007" s="343"/>
      <c r="AM1007" s="343"/>
      <c r="AN1007" s="343"/>
      <c r="AO1007" s="343"/>
      <c r="AP1007" s="343"/>
      <c r="AQ1007" s="343"/>
      <c r="AR1007" s="343"/>
      <c r="AS1007" s="343"/>
      <c r="AT1007" s="343"/>
      <c r="AU1007" s="343"/>
      <c r="AV1007" s="343"/>
      <c r="AW1007" s="343"/>
      <c r="AX1007" s="343"/>
      <c r="AY1007" s="343"/>
      <c r="AZ1007" s="343"/>
      <c r="BA1007" s="343"/>
      <c r="BB1007" s="343"/>
      <c r="BC1007" s="343"/>
      <c r="BD1007" s="343"/>
      <c r="BE1007" s="475"/>
      <c r="BF1007" s="475"/>
      <c r="BG1007" s="475"/>
      <c r="BH1007" s="475"/>
      <c r="BI1007" s="475"/>
      <c r="BJ1007" s="475"/>
      <c r="BK1007" s="475"/>
      <c r="BL1007" s="475"/>
      <c r="BM1007" s="475"/>
      <c r="BN1007" s="475"/>
      <c r="BO1007" s="475"/>
      <c r="BP1007" s="306"/>
      <c r="BQ1007" s="496"/>
      <c r="BR1007" s="496"/>
      <c r="BS1007" s="496"/>
      <c r="BT1007" s="496"/>
      <c r="BU1007" s="496"/>
      <c r="BV1007" s="496"/>
    </row>
    <row r="1008" spans="1:74" s="52" customFormat="1" ht="12.75">
      <c r="A1008" s="64">
        <v>2996.2204340404778</v>
      </c>
      <c r="B1008" s="265" t="s">
        <v>320</v>
      </c>
      <c r="C1008" s="343" t="s">
        <v>330</v>
      </c>
      <c r="D1008" s="311">
        <v>15.801968567126469</v>
      </c>
      <c r="E1008" s="49">
        <v>39.780900000000003</v>
      </c>
      <c r="F1008" s="49">
        <v>7.7499999999999999E-2</v>
      </c>
      <c r="G1008" s="49">
        <v>12.8986</v>
      </c>
      <c r="H1008" s="49">
        <v>0.31119999999999998</v>
      </c>
      <c r="I1008" s="49">
        <v>0.1656</v>
      </c>
      <c r="J1008" s="49">
        <v>46.601950000000002</v>
      </c>
      <c r="K1008" s="49">
        <v>0.25090000000000001</v>
      </c>
      <c r="L1008" s="49">
        <v>100.08665000000001</v>
      </c>
      <c r="M1008" s="47"/>
      <c r="N1008" s="50">
        <v>0.99040971109560749</v>
      </c>
      <c r="O1008" s="50">
        <v>1.5255182348923159E-3</v>
      </c>
      <c r="P1008" s="50">
        <v>0.26855847040095238</v>
      </c>
      <c r="Q1008" s="50">
        <v>6.2319472177544142E-3</v>
      </c>
      <c r="R1008" s="50">
        <v>3.4920974723182483E-3</v>
      </c>
      <c r="S1008" s="50">
        <v>1.7296288506039859</v>
      </c>
      <c r="T1008" s="50">
        <v>6.692657409096912E-3</v>
      </c>
      <c r="U1008" s="50">
        <v>3.0065392524346075</v>
      </c>
      <c r="V1008" s="51">
        <v>86.559895182104967</v>
      </c>
      <c r="X1008" s="49">
        <v>0.26</v>
      </c>
      <c r="Y1008" s="49">
        <v>25.49</v>
      </c>
      <c r="Z1008" s="49">
        <v>0.64</v>
      </c>
      <c r="AA1008" s="49">
        <v>6.03</v>
      </c>
      <c r="AB1008" s="49">
        <v>12.78</v>
      </c>
      <c r="AC1008" s="49">
        <v>0.24</v>
      </c>
      <c r="AD1008" s="49">
        <v>2.2400000000000002</v>
      </c>
      <c r="AE1008" s="312"/>
      <c r="AF1008" s="465" t="s">
        <v>1749</v>
      </c>
      <c r="AG1008" s="343">
        <v>30</v>
      </c>
      <c r="AH1008" s="343">
        <v>15</v>
      </c>
      <c r="AI1008" s="343"/>
      <c r="AJ1008" s="343"/>
      <c r="AK1008" s="343"/>
      <c r="AL1008" s="343"/>
      <c r="AM1008" s="343"/>
      <c r="AN1008" s="343"/>
      <c r="AO1008" s="343"/>
      <c r="AP1008" s="343"/>
      <c r="AQ1008" s="343"/>
      <c r="AR1008" s="343"/>
      <c r="AS1008" s="343"/>
      <c r="AT1008" s="343"/>
      <c r="AU1008" s="343"/>
      <c r="AV1008" s="343"/>
      <c r="AW1008" s="343"/>
      <c r="AX1008" s="343"/>
      <c r="AY1008" s="343"/>
      <c r="AZ1008" s="343"/>
      <c r="BA1008" s="343"/>
      <c r="BB1008" s="343"/>
      <c r="BC1008" s="343"/>
      <c r="BD1008" s="343"/>
      <c r="BE1008" s="475"/>
      <c r="BF1008" s="475"/>
      <c r="BG1008" s="475"/>
      <c r="BH1008" s="475"/>
      <c r="BI1008" s="475"/>
      <c r="BJ1008" s="475"/>
      <c r="BK1008" s="475"/>
      <c r="BL1008" s="475"/>
      <c r="BM1008" s="475"/>
      <c r="BN1008" s="475"/>
      <c r="BO1008" s="475"/>
      <c r="BP1008" s="306"/>
      <c r="BQ1008" s="496"/>
      <c r="BR1008" s="496"/>
      <c r="BS1008" s="496"/>
      <c r="BT1008" s="496"/>
      <c r="BU1008" s="496"/>
      <c r="BV1008" s="496"/>
    </row>
    <row r="1009" spans="1:74" s="52" customFormat="1" ht="12.75">
      <c r="A1009" s="64">
        <v>2996.2204340404778</v>
      </c>
      <c r="B1009" s="265" t="s">
        <v>320</v>
      </c>
      <c r="C1009" s="343" t="s">
        <v>330</v>
      </c>
      <c r="D1009" s="311">
        <v>19.751968567126468</v>
      </c>
      <c r="E1009" s="49">
        <v>39.750369999999997</v>
      </c>
      <c r="F1009" s="49">
        <v>8.4199999999999997E-2</v>
      </c>
      <c r="G1009" s="49">
        <v>12.958729999999999</v>
      </c>
      <c r="H1009" s="49">
        <v>0.31359999999999999</v>
      </c>
      <c r="I1009" s="49">
        <v>0.18609999999999999</v>
      </c>
      <c r="J1009" s="49">
        <v>46.843730000000001</v>
      </c>
      <c r="K1009" s="49">
        <v>0.24679999999999999</v>
      </c>
      <c r="L1009" s="49">
        <v>100.38352999999999</v>
      </c>
      <c r="M1009" s="47"/>
      <c r="N1009" s="50">
        <v>0.98731164955571638</v>
      </c>
      <c r="O1009" s="50">
        <v>1.6534862680021483E-3</v>
      </c>
      <c r="P1009" s="50">
        <v>0.26917301633933233</v>
      </c>
      <c r="Q1009" s="50">
        <v>6.2651724905053866E-3</v>
      </c>
      <c r="R1009" s="50">
        <v>3.9151210853690986E-3</v>
      </c>
      <c r="S1009" s="50">
        <v>1.734495193123373</v>
      </c>
      <c r="T1009" s="50">
        <v>6.567739045981495E-3</v>
      </c>
      <c r="U1009" s="50">
        <v>3.0093813779082796</v>
      </c>
      <c r="V1009" s="51">
        <v>86.565988566963767</v>
      </c>
      <c r="X1009" s="49">
        <v>0.26</v>
      </c>
      <c r="Y1009" s="49">
        <v>23.29</v>
      </c>
      <c r="Z1009" s="49">
        <v>0.64</v>
      </c>
      <c r="AA1009" s="49">
        <v>5.94</v>
      </c>
      <c r="AB1009" s="49">
        <v>11.52</v>
      </c>
      <c r="AC1009" s="49">
        <v>0.24</v>
      </c>
      <c r="AD1009" s="49">
        <v>2.2799999999999998</v>
      </c>
      <c r="AE1009" s="312"/>
      <c r="AF1009" s="465" t="s">
        <v>1749</v>
      </c>
      <c r="AG1009" s="343">
        <v>30</v>
      </c>
      <c r="AH1009" s="343">
        <v>15</v>
      </c>
      <c r="AI1009" s="343"/>
      <c r="AJ1009" s="343"/>
      <c r="AK1009" s="343"/>
      <c r="AL1009" s="343"/>
      <c r="AM1009" s="343"/>
      <c r="AN1009" s="343"/>
      <c r="AO1009" s="343"/>
      <c r="AP1009" s="343"/>
      <c r="AQ1009" s="343"/>
      <c r="AR1009" s="343"/>
      <c r="AS1009" s="343"/>
      <c r="AT1009" s="343"/>
      <c r="AU1009" s="343"/>
      <c r="AV1009" s="343"/>
      <c r="AW1009" s="343"/>
      <c r="AX1009" s="343"/>
      <c r="AY1009" s="343"/>
      <c r="AZ1009" s="343"/>
      <c r="BA1009" s="343"/>
      <c r="BB1009" s="343"/>
      <c r="BC1009" s="343"/>
      <c r="BD1009" s="343"/>
      <c r="BE1009" s="475"/>
      <c r="BF1009" s="475"/>
      <c r="BG1009" s="475"/>
      <c r="BH1009" s="475"/>
      <c r="BI1009" s="475"/>
      <c r="BJ1009" s="475"/>
      <c r="BK1009" s="475"/>
      <c r="BL1009" s="475"/>
      <c r="BM1009" s="475"/>
      <c r="BN1009" s="475"/>
      <c r="BO1009" s="475"/>
      <c r="BP1009" s="306"/>
      <c r="BQ1009" s="496"/>
      <c r="BR1009" s="496"/>
      <c r="BS1009" s="496"/>
      <c r="BT1009" s="496"/>
      <c r="BU1009" s="496"/>
      <c r="BV1009" s="496"/>
    </row>
    <row r="1010" spans="1:74" s="52" customFormat="1" ht="12.75">
      <c r="A1010" s="64">
        <v>2996.2204340404778</v>
      </c>
      <c r="B1010" s="265" t="s">
        <v>320</v>
      </c>
      <c r="C1010" s="343" t="s">
        <v>330</v>
      </c>
      <c r="D1010" s="311">
        <v>23.701968567126467</v>
      </c>
      <c r="E1010" s="49">
        <v>39.58755</v>
      </c>
      <c r="F1010" s="49">
        <v>7.4999999999999997E-2</v>
      </c>
      <c r="G1010" s="49">
        <v>13.08902</v>
      </c>
      <c r="H1010" s="49">
        <v>0.31090000000000001</v>
      </c>
      <c r="I1010" s="49">
        <v>0.1827</v>
      </c>
      <c r="J1010" s="49">
        <v>46.873950000000001</v>
      </c>
      <c r="K1010" s="49">
        <v>0.2432</v>
      </c>
      <c r="L1010" s="49">
        <v>100.36232</v>
      </c>
      <c r="M1010" s="47"/>
      <c r="N1010" s="50">
        <v>0.98450462858944143</v>
      </c>
      <c r="O1010" s="50">
        <v>1.4746732956814749E-3</v>
      </c>
      <c r="P1010" s="50">
        <v>0.27222139970273967</v>
      </c>
      <c r="Q1010" s="50">
        <v>6.2190457518417888E-3</v>
      </c>
      <c r="R1010" s="50">
        <v>3.8484285155497519E-3</v>
      </c>
      <c r="S1010" s="50">
        <v>1.7377977691437663</v>
      </c>
      <c r="T1010" s="50">
        <v>6.4800798201756415E-3</v>
      </c>
      <c r="U1010" s="50">
        <v>3.0125460248191964</v>
      </c>
      <c r="V1010" s="51">
        <v>86.456775939158831</v>
      </c>
      <c r="X1010" s="49">
        <v>0.26</v>
      </c>
      <c r="Y1010" s="49">
        <v>25.94</v>
      </c>
      <c r="Z1010" s="49">
        <v>0.63</v>
      </c>
      <c r="AA1010" s="49">
        <v>6.07</v>
      </c>
      <c r="AB1010" s="49">
        <v>11.67</v>
      </c>
      <c r="AC1010" s="49">
        <v>0.24</v>
      </c>
      <c r="AD1010" s="49">
        <v>2.3199999999999998</v>
      </c>
      <c r="AE1010" s="312"/>
      <c r="AF1010" s="465" t="s">
        <v>1749</v>
      </c>
      <c r="AG1010" s="343">
        <v>30</v>
      </c>
      <c r="AH1010" s="343">
        <v>15</v>
      </c>
      <c r="AI1010" s="343"/>
      <c r="AJ1010" s="343"/>
      <c r="AK1010" s="343"/>
      <c r="AL1010" s="343"/>
      <c r="AM1010" s="343"/>
      <c r="AN1010" s="343"/>
      <c r="AO1010" s="343"/>
      <c r="AP1010" s="343"/>
      <c r="AQ1010" s="343"/>
      <c r="AR1010" s="343"/>
      <c r="AS1010" s="343"/>
      <c r="AT1010" s="343"/>
      <c r="AU1010" s="343"/>
      <c r="AV1010" s="343"/>
      <c r="AW1010" s="343"/>
      <c r="AX1010" s="343"/>
      <c r="AY1010" s="343"/>
      <c r="AZ1010" s="343"/>
      <c r="BA1010" s="343"/>
      <c r="BB1010" s="343"/>
      <c r="BC1010" s="343"/>
      <c r="BD1010" s="343"/>
      <c r="BE1010" s="475"/>
      <c r="BF1010" s="475"/>
      <c r="BG1010" s="475"/>
      <c r="BH1010" s="475"/>
      <c r="BI1010" s="475"/>
      <c r="BJ1010" s="475"/>
      <c r="BK1010" s="475"/>
      <c r="BL1010" s="475"/>
      <c r="BM1010" s="475"/>
      <c r="BN1010" s="475"/>
      <c r="BO1010" s="475"/>
      <c r="BP1010" s="306"/>
      <c r="BQ1010" s="496"/>
      <c r="BR1010" s="496"/>
      <c r="BS1010" s="496"/>
      <c r="BT1010" s="496"/>
      <c r="BU1010" s="496"/>
      <c r="BV1010" s="496"/>
    </row>
    <row r="1011" spans="1:74" s="52" customFormat="1" ht="12.75">
      <c r="A1011" s="64">
        <v>2996.2204340404778</v>
      </c>
      <c r="B1011" s="265" t="s">
        <v>320</v>
      </c>
      <c r="C1011" s="343" t="s">
        <v>330</v>
      </c>
      <c r="D1011" s="311">
        <v>27.651968567126467</v>
      </c>
      <c r="E1011" s="49">
        <v>39.65878</v>
      </c>
      <c r="F1011" s="49">
        <v>9.0499999999999997E-2</v>
      </c>
      <c r="G1011" s="49">
        <v>13.008839999999999</v>
      </c>
      <c r="H1011" s="49">
        <v>0.30020000000000002</v>
      </c>
      <c r="I1011" s="49">
        <v>0.18149999999999999</v>
      </c>
      <c r="J1011" s="49">
        <v>46.551580000000001</v>
      </c>
      <c r="K1011" s="49">
        <v>0.24660000000000001</v>
      </c>
      <c r="L1011" s="49">
        <v>100.038</v>
      </c>
      <c r="M1011" s="47"/>
      <c r="N1011" s="50">
        <v>0.98857712065928571</v>
      </c>
      <c r="O1011" s="50">
        <v>1.7835907000632049E-3</v>
      </c>
      <c r="P1011" s="50">
        <v>0.27118506700924649</v>
      </c>
      <c r="Q1011" s="50">
        <v>6.0190199836723203E-3</v>
      </c>
      <c r="R1011" s="50">
        <v>3.8320712339030704E-3</v>
      </c>
      <c r="S1011" s="50">
        <v>1.7298728253476072</v>
      </c>
      <c r="T1011" s="50">
        <v>6.5860030068097906E-3</v>
      </c>
      <c r="U1011" s="50">
        <v>3.0078556979405877</v>
      </c>
      <c r="V1011" s="51">
        <v>86.447914973122366</v>
      </c>
      <c r="X1011" s="49">
        <v>0.26</v>
      </c>
      <c r="Y1011" s="49">
        <v>21.77</v>
      </c>
      <c r="Z1011" s="49">
        <v>0.64</v>
      </c>
      <c r="AA1011" s="49">
        <v>6.17</v>
      </c>
      <c r="AB1011" s="49">
        <v>11.73</v>
      </c>
      <c r="AC1011" s="49">
        <v>0.24</v>
      </c>
      <c r="AD1011" s="49">
        <v>2.27</v>
      </c>
      <c r="AE1011" s="312"/>
      <c r="AF1011" s="465" t="s">
        <v>1749</v>
      </c>
      <c r="AG1011" s="343">
        <v>30</v>
      </c>
      <c r="AH1011" s="343">
        <v>15</v>
      </c>
      <c r="AI1011" s="343"/>
      <c r="AJ1011" s="343"/>
      <c r="AK1011" s="343"/>
      <c r="AL1011" s="343"/>
      <c r="AM1011" s="343"/>
      <c r="AN1011" s="343"/>
      <c r="AO1011" s="343"/>
      <c r="AP1011" s="343"/>
      <c r="AQ1011" s="343"/>
      <c r="AR1011" s="343"/>
      <c r="AS1011" s="343"/>
      <c r="AT1011" s="343"/>
      <c r="AU1011" s="343"/>
      <c r="AV1011" s="343"/>
      <c r="AW1011" s="343"/>
      <c r="AX1011" s="343"/>
      <c r="AY1011" s="343"/>
      <c r="AZ1011" s="343"/>
      <c r="BA1011" s="343"/>
      <c r="BB1011" s="343"/>
      <c r="BC1011" s="343"/>
      <c r="BD1011" s="343"/>
      <c r="BE1011" s="475"/>
      <c r="BF1011" s="475"/>
      <c r="BG1011" s="475"/>
      <c r="BH1011" s="475"/>
      <c r="BI1011" s="475"/>
      <c r="BJ1011" s="475"/>
      <c r="BK1011" s="475"/>
      <c r="BL1011" s="475"/>
      <c r="BM1011" s="475"/>
      <c r="BN1011" s="475"/>
      <c r="BO1011" s="475"/>
      <c r="BP1011" s="306"/>
      <c r="BQ1011" s="496"/>
      <c r="BR1011" s="496"/>
      <c r="BS1011" s="496"/>
      <c r="BT1011" s="496"/>
      <c r="BU1011" s="496"/>
      <c r="BV1011" s="496"/>
    </row>
    <row r="1012" spans="1:74" s="52" customFormat="1" ht="12.75">
      <c r="A1012" s="64">
        <v>2996.2204340404778</v>
      </c>
      <c r="B1012" s="265" t="s">
        <v>320</v>
      </c>
      <c r="C1012" s="343" t="s">
        <v>330</v>
      </c>
      <c r="D1012" s="311">
        <v>31.601968567126466</v>
      </c>
      <c r="E1012" s="49">
        <v>39.760550000000002</v>
      </c>
      <c r="F1012" s="49">
        <v>9.0700000000000003E-2</v>
      </c>
      <c r="G1012" s="49">
        <v>12.938689999999999</v>
      </c>
      <c r="H1012" s="49">
        <v>0.33479999999999999</v>
      </c>
      <c r="I1012" s="49">
        <v>0.21460000000000001</v>
      </c>
      <c r="J1012" s="49">
        <v>46.732909999999997</v>
      </c>
      <c r="K1012" s="49">
        <v>0.23649999999999999</v>
      </c>
      <c r="L1012" s="49">
        <v>100.30875</v>
      </c>
      <c r="M1012" s="47"/>
      <c r="N1012" s="50">
        <v>0.98827654622871719</v>
      </c>
      <c r="O1012" s="50">
        <v>1.782414915147296E-3</v>
      </c>
      <c r="P1012" s="50">
        <v>0.26895053170957955</v>
      </c>
      <c r="Q1012" s="50">
        <v>6.6935335915837349E-3</v>
      </c>
      <c r="R1012" s="50">
        <v>4.5179514782938569E-3</v>
      </c>
      <c r="S1012" s="50">
        <v>1.7316394684889205</v>
      </c>
      <c r="T1012" s="50">
        <v>6.2981775287457888E-3</v>
      </c>
      <c r="U1012" s="50">
        <v>3.0081586239409877</v>
      </c>
      <c r="V1012" s="51">
        <v>86.556439266271738</v>
      </c>
      <c r="X1012" s="49">
        <v>0.26</v>
      </c>
      <c r="Y1012" s="49">
        <v>22.08</v>
      </c>
      <c r="Z1012" s="49">
        <v>0.64</v>
      </c>
      <c r="AA1012" s="49">
        <v>5.54</v>
      </c>
      <c r="AB1012" s="49">
        <v>9.83</v>
      </c>
      <c r="AC1012" s="49">
        <v>0.24</v>
      </c>
      <c r="AD1012" s="49">
        <v>2.35</v>
      </c>
      <c r="AE1012" s="312"/>
      <c r="AF1012" s="465" t="s">
        <v>1749</v>
      </c>
      <c r="AG1012" s="343">
        <v>30</v>
      </c>
      <c r="AH1012" s="343">
        <v>15</v>
      </c>
      <c r="AI1012" s="343"/>
      <c r="AJ1012" s="343"/>
      <c r="AK1012" s="343"/>
      <c r="AL1012" s="343"/>
      <c r="AM1012" s="343"/>
      <c r="AN1012" s="343"/>
      <c r="AO1012" s="343"/>
      <c r="AP1012" s="343"/>
      <c r="AQ1012" s="343"/>
      <c r="AR1012" s="343"/>
      <c r="AS1012" s="343"/>
      <c r="AT1012" s="343"/>
      <c r="AU1012" s="343"/>
      <c r="AV1012" s="343"/>
      <c r="AW1012" s="343"/>
      <c r="AX1012" s="343"/>
      <c r="AY1012" s="343"/>
      <c r="AZ1012" s="343"/>
      <c r="BA1012" s="343"/>
      <c r="BB1012" s="343"/>
      <c r="BC1012" s="343"/>
      <c r="BD1012" s="343"/>
      <c r="BE1012" s="475"/>
      <c r="BF1012" s="475"/>
      <c r="BG1012" s="475"/>
      <c r="BH1012" s="475"/>
      <c r="BI1012" s="475"/>
      <c r="BJ1012" s="475"/>
      <c r="BK1012" s="475"/>
      <c r="BL1012" s="475"/>
      <c r="BM1012" s="475"/>
      <c r="BN1012" s="475"/>
      <c r="BO1012" s="475"/>
      <c r="BP1012" s="306"/>
      <c r="BQ1012" s="496"/>
      <c r="BR1012" s="496"/>
      <c r="BS1012" s="496"/>
      <c r="BT1012" s="496"/>
      <c r="BU1012" s="496"/>
      <c r="BV1012" s="496"/>
    </row>
    <row r="1013" spans="1:74" s="52" customFormat="1" ht="12.75">
      <c r="A1013" s="64">
        <v>2996.2204340404778</v>
      </c>
      <c r="B1013" s="265" t="s">
        <v>320</v>
      </c>
      <c r="C1013" s="343" t="s">
        <v>330</v>
      </c>
      <c r="D1013" s="311">
        <v>35.551968567126465</v>
      </c>
      <c r="E1013" s="49">
        <v>39.58755</v>
      </c>
      <c r="F1013" s="49">
        <v>8.6800000000000002E-2</v>
      </c>
      <c r="G1013" s="49">
        <v>12.91864</v>
      </c>
      <c r="H1013" s="49">
        <v>0.33479999999999999</v>
      </c>
      <c r="I1013" s="49">
        <v>0.187</v>
      </c>
      <c r="J1013" s="49">
        <v>46.622100000000003</v>
      </c>
      <c r="K1013" s="49">
        <v>0.23369999999999999</v>
      </c>
      <c r="L1013" s="49">
        <v>99.970590000000001</v>
      </c>
      <c r="M1013" s="47"/>
      <c r="N1013" s="50">
        <v>0.98743459031513803</v>
      </c>
      <c r="O1013" s="50">
        <v>1.7117677976907634E-3</v>
      </c>
      <c r="P1013" s="50">
        <v>0.26947749515409325</v>
      </c>
      <c r="Q1013" s="50">
        <v>6.7170573066025994E-3</v>
      </c>
      <c r="R1013" s="50">
        <v>3.950727337584831E-3</v>
      </c>
      <c r="S1013" s="50">
        <v>1.7336047525875178</v>
      </c>
      <c r="T1013" s="50">
        <v>6.2454835908528523E-3</v>
      </c>
      <c r="U1013" s="50">
        <v>3.00914187408948</v>
      </c>
      <c r="V1013" s="51">
        <v>86.546858200260232</v>
      </c>
      <c r="X1013" s="49">
        <v>0.26</v>
      </c>
      <c r="Y1013" s="49">
        <v>22.84</v>
      </c>
      <c r="Z1013" s="49">
        <v>0.64</v>
      </c>
      <c r="AA1013" s="49">
        <v>5.65</v>
      </c>
      <c r="AB1013" s="49">
        <v>11.61</v>
      </c>
      <c r="AC1013" s="49">
        <v>0.24</v>
      </c>
      <c r="AD1013" s="49">
        <v>2.37</v>
      </c>
      <c r="AE1013" s="312"/>
      <c r="AF1013" s="465" t="s">
        <v>1749</v>
      </c>
      <c r="AG1013" s="343">
        <v>30</v>
      </c>
      <c r="AH1013" s="343">
        <v>15</v>
      </c>
      <c r="AI1013" s="343"/>
      <c r="AJ1013" s="343"/>
      <c r="AK1013" s="343"/>
      <c r="AL1013" s="343"/>
      <c r="AM1013" s="343"/>
      <c r="AN1013" s="343"/>
      <c r="AO1013" s="343"/>
      <c r="AP1013" s="343"/>
      <c r="AQ1013" s="343"/>
      <c r="AR1013" s="343"/>
      <c r="AS1013" s="343"/>
      <c r="AT1013" s="343"/>
      <c r="AU1013" s="343"/>
      <c r="AV1013" s="343"/>
      <c r="AW1013" s="343"/>
      <c r="AX1013" s="343"/>
      <c r="AY1013" s="343"/>
      <c r="AZ1013" s="343"/>
      <c r="BA1013" s="343"/>
      <c r="BB1013" s="343"/>
      <c r="BC1013" s="343"/>
      <c r="BD1013" s="343"/>
      <c r="BE1013" s="475"/>
      <c r="BF1013" s="475"/>
      <c r="BG1013" s="475"/>
      <c r="BH1013" s="475"/>
      <c r="BI1013" s="475"/>
      <c r="BJ1013" s="475"/>
      <c r="BK1013" s="475"/>
      <c r="BL1013" s="475"/>
      <c r="BM1013" s="475"/>
      <c r="BN1013" s="475"/>
      <c r="BO1013" s="475"/>
      <c r="BP1013" s="306"/>
      <c r="BQ1013" s="496"/>
      <c r="BR1013" s="496"/>
      <c r="BS1013" s="496"/>
      <c r="BT1013" s="496"/>
      <c r="BU1013" s="496"/>
      <c r="BV1013" s="496"/>
    </row>
    <row r="1014" spans="1:74" s="52" customFormat="1" ht="12.75">
      <c r="A1014" s="64">
        <v>2996.2204340404778</v>
      </c>
      <c r="B1014" s="265" t="s">
        <v>320</v>
      </c>
      <c r="C1014" s="343" t="s">
        <v>330</v>
      </c>
      <c r="D1014" s="311">
        <v>39.501968567126468</v>
      </c>
      <c r="E1014" s="49">
        <v>39.913200000000003</v>
      </c>
      <c r="F1014" s="49">
        <v>7.1099999999999997E-2</v>
      </c>
      <c r="G1014" s="49">
        <v>12.94871</v>
      </c>
      <c r="H1014" s="49">
        <v>0.34939999999999999</v>
      </c>
      <c r="I1014" s="49">
        <v>0.183</v>
      </c>
      <c r="J1014" s="49">
        <v>46.662399999999998</v>
      </c>
      <c r="K1014" s="49">
        <v>0.2329</v>
      </c>
      <c r="L1014" s="49">
        <v>100.36071000000001</v>
      </c>
      <c r="M1014" s="47"/>
      <c r="N1014" s="50">
        <v>0.99118879021277084</v>
      </c>
      <c r="O1014" s="50">
        <v>1.395998170942394E-3</v>
      </c>
      <c r="P1014" s="50">
        <v>0.26891952283424836</v>
      </c>
      <c r="Q1014" s="50">
        <v>6.9792157907183905E-3</v>
      </c>
      <c r="R1014" s="50">
        <v>3.8492548214618533E-3</v>
      </c>
      <c r="S1014" s="50">
        <v>1.727489638894673</v>
      </c>
      <c r="T1014" s="50">
        <v>6.1967927205292279E-3</v>
      </c>
      <c r="U1014" s="50">
        <v>3.0060192134453443</v>
      </c>
      <c r="V1014" s="51">
        <v>86.529839273961258</v>
      </c>
      <c r="X1014" s="49">
        <v>0.26</v>
      </c>
      <c r="Y1014" s="49">
        <v>29.03</v>
      </c>
      <c r="Z1014" s="49">
        <v>0.64</v>
      </c>
      <c r="AA1014" s="49">
        <v>5.36</v>
      </c>
      <c r="AB1014" s="49">
        <v>11.9</v>
      </c>
      <c r="AC1014" s="49">
        <v>0.24</v>
      </c>
      <c r="AD1014" s="49">
        <v>2.38</v>
      </c>
      <c r="AE1014" s="312"/>
      <c r="AF1014" s="465" t="s">
        <v>1749</v>
      </c>
      <c r="AG1014" s="343">
        <v>30</v>
      </c>
      <c r="AH1014" s="343">
        <v>15</v>
      </c>
      <c r="AI1014" s="343"/>
      <c r="AJ1014" s="343"/>
      <c r="AK1014" s="343"/>
      <c r="AL1014" s="343"/>
      <c r="AM1014" s="343"/>
      <c r="AN1014" s="343"/>
      <c r="AO1014" s="343"/>
      <c r="AP1014" s="343"/>
      <c r="AQ1014" s="343"/>
      <c r="AR1014" s="343"/>
      <c r="AS1014" s="343"/>
      <c r="AT1014" s="343"/>
      <c r="AU1014" s="343"/>
      <c r="AV1014" s="343"/>
      <c r="AW1014" s="343"/>
      <c r="AX1014" s="343"/>
      <c r="AY1014" s="343"/>
      <c r="AZ1014" s="343"/>
      <c r="BA1014" s="343"/>
      <c r="BB1014" s="343"/>
      <c r="BC1014" s="343"/>
      <c r="BD1014" s="343"/>
      <c r="BE1014" s="475"/>
      <c r="BF1014" s="475"/>
      <c r="BG1014" s="475"/>
      <c r="BH1014" s="475"/>
      <c r="BI1014" s="475"/>
      <c r="BJ1014" s="475"/>
      <c r="BK1014" s="475"/>
      <c r="BL1014" s="475"/>
      <c r="BM1014" s="475"/>
      <c r="BN1014" s="475"/>
      <c r="BO1014" s="475"/>
      <c r="BP1014" s="306"/>
      <c r="BQ1014" s="496"/>
      <c r="BR1014" s="496"/>
      <c r="BS1014" s="496"/>
      <c r="BT1014" s="496"/>
      <c r="BU1014" s="496"/>
      <c r="BV1014" s="496"/>
    </row>
    <row r="1015" spans="1:74" s="52" customFormat="1" ht="12.75">
      <c r="A1015" s="64">
        <v>2996.2204340404778</v>
      </c>
      <c r="B1015" s="265" t="s">
        <v>320</v>
      </c>
      <c r="C1015" s="343" t="s">
        <v>330</v>
      </c>
      <c r="D1015" s="311">
        <v>43.451968567126471</v>
      </c>
      <c r="E1015" s="49">
        <v>39.679139999999997</v>
      </c>
      <c r="F1015" s="49">
        <v>5.2400000000000002E-2</v>
      </c>
      <c r="G1015" s="49">
        <v>12.92867</v>
      </c>
      <c r="H1015" s="49">
        <v>0.30430000000000001</v>
      </c>
      <c r="I1015" s="49">
        <v>0.188</v>
      </c>
      <c r="J1015" s="49">
        <v>46.581809999999997</v>
      </c>
      <c r="K1015" s="49">
        <v>0.23519999999999999</v>
      </c>
      <c r="L1015" s="49">
        <v>99.969520000000003</v>
      </c>
      <c r="M1015" s="47"/>
      <c r="N1015" s="50">
        <v>0.98954737770951484</v>
      </c>
      <c r="O1015" s="50">
        <v>1.0331920209070071E-3</v>
      </c>
      <c r="P1015" s="50">
        <v>0.2696399176921655</v>
      </c>
      <c r="Q1015" s="50">
        <v>6.1040795701245805E-3</v>
      </c>
      <c r="R1015" s="50">
        <v>3.9711649802291159E-3</v>
      </c>
      <c r="S1015" s="50">
        <v>1.7318060268845767</v>
      </c>
      <c r="T1015" s="50">
        <v>6.2844793911535635E-3</v>
      </c>
      <c r="U1015" s="50">
        <v>3.0083862382486712</v>
      </c>
      <c r="V1015" s="51">
        <v>86.527744183009261</v>
      </c>
      <c r="X1015" s="49">
        <v>0.26</v>
      </c>
      <c r="Y1015" s="49">
        <v>38.54</v>
      </c>
      <c r="Z1015" s="49">
        <v>0.64</v>
      </c>
      <c r="AA1015" s="49">
        <v>6.22</v>
      </c>
      <c r="AB1015" s="49">
        <v>11.42</v>
      </c>
      <c r="AC1015" s="49">
        <v>0.24</v>
      </c>
      <c r="AD1015" s="49">
        <v>2.36</v>
      </c>
      <c r="AE1015" s="312"/>
      <c r="AF1015" s="465" t="s">
        <v>1749</v>
      </c>
      <c r="AG1015" s="343">
        <v>30</v>
      </c>
      <c r="AH1015" s="343">
        <v>15</v>
      </c>
      <c r="AI1015" s="343"/>
      <c r="AJ1015" s="343"/>
      <c r="AK1015" s="343"/>
      <c r="AL1015" s="343"/>
      <c r="AM1015" s="343"/>
      <c r="AN1015" s="343"/>
      <c r="AO1015" s="343"/>
      <c r="AP1015" s="343"/>
      <c r="AQ1015" s="343"/>
      <c r="AR1015" s="343"/>
      <c r="AS1015" s="343"/>
      <c r="AT1015" s="343"/>
      <c r="AU1015" s="343"/>
      <c r="AV1015" s="343"/>
      <c r="AW1015" s="343"/>
      <c r="AX1015" s="343"/>
      <c r="AY1015" s="343"/>
      <c r="AZ1015" s="343"/>
      <c r="BA1015" s="343"/>
      <c r="BB1015" s="343"/>
      <c r="BC1015" s="343"/>
      <c r="BD1015" s="343"/>
      <c r="BE1015" s="475"/>
      <c r="BF1015" s="475"/>
      <c r="BG1015" s="475"/>
      <c r="BH1015" s="475"/>
      <c r="BI1015" s="475"/>
      <c r="BJ1015" s="475"/>
      <c r="BK1015" s="475"/>
      <c r="BL1015" s="475"/>
      <c r="BM1015" s="475"/>
      <c r="BN1015" s="475"/>
      <c r="BO1015" s="475"/>
      <c r="BP1015" s="306"/>
      <c r="BQ1015" s="496"/>
      <c r="BR1015" s="496"/>
      <c r="BS1015" s="496"/>
      <c r="BT1015" s="496"/>
      <c r="BU1015" s="496"/>
      <c r="BV1015" s="496"/>
    </row>
    <row r="1016" spans="1:74" s="52" customFormat="1" ht="12.75">
      <c r="A1016" s="64">
        <v>2996.2204340404778</v>
      </c>
      <c r="B1016" s="265" t="s">
        <v>320</v>
      </c>
      <c r="C1016" s="343" t="s">
        <v>330</v>
      </c>
      <c r="D1016" s="311">
        <v>47.401968567126474</v>
      </c>
      <c r="E1016" s="49">
        <v>39.852139999999999</v>
      </c>
      <c r="F1016" s="49">
        <v>9.0300000000000005E-2</v>
      </c>
      <c r="G1016" s="49">
        <v>12.87856</v>
      </c>
      <c r="H1016" s="49">
        <v>0.3054</v>
      </c>
      <c r="I1016" s="49">
        <v>0.20780000000000001</v>
      </c>
      <c r="J1016" s="49">
        <v>46.642249999999997</v>
      </c>
      <c r="K1016" s="49">
        <v>0.23469999999999999</v>
      </c>
      <c r="L1016" s="49">
        <v>100.21115</v>
      </c>
      <c r="M1016" s="47"/>
      <c r="N1016" s="50">
        <v>0.99076574794826611</v>
      </c>
      <c r="O1016" s="50">
        <v>1.7749351992511399E-3</v>
      </c>
      <c r="P1016" s="50">
        <v>0.2677581115689226</v>
      </c>
      <c r="Q1016" s="50">
        <v>6.1070610548118404E-3</v>
      </c>
      <c r="R1016" s="50">
        <v>4.3757310350623435E-3</v>
      </c>
      <c r="S1016" s="50">
        <v>1.7286512108066017</v>
      </c>
      <c r="T1016" s="50">
        <v>6.2515840403162661E-3</v>
      </c>
      <c r="U1016" s="50">
        <v>3.0056843816532322</v>
      </c>
      <c r="V1016" s="51">
        <v>86.588015364989488</v>
      </c>
      <c r="X1016" s="49">
        <v>0.26</v>
      </c>
      <c r="Y1016" s="49">
        <v>22.68</v>
      </c>
      <c r="Z1016" s="49">
        <v>0.64</v>
      </c>
      <c r="AA1016" s="49">
        <v>6.13</v>
      </c>
      <c r="AB1016" s="49">
        <v>10.18</v>
      </c>
      <c r="AC1016" s="49">
        <v>0.24</v>
      </c>
      <c r="AD1016" s="49">
        <v>2.35</v>
      </c>
      <c r="AE1016" s="312"/>
      <c r="AF1016" s="465" t="s">
        <v>1749</v>
      </c>
      <c r="AG1016" s="343">
        <v>30</v>
      </c>
      <c r="AH1016" s="343">
        <v>15</v>
      </c>
      <c r="AI1016" s="343"/>
      <c r="AJ1016" s="343"/>
      <c r="AK1016" s="343"/>
      <c r="AL1016" s="343"/>
      <c r="AM1016" s="343"/>
      <c r="AN1016" s="343"/>
      <c r="AO1016" s="343"/>
      <c r="AP1016" s="343"/>
      <c r="AQ1016" s="343"/>
      <c r="AR1016" s="343"/>
      <c r="AS1016" s="343"/>
      <c r="AT1016" s="343"/>
      <c r="AU1016" s="343"/>
      <c r="AV1016" s="343"/>
      <c r="AW1016" s="343"/>
      <c r="AX1016" s="343"/>
      <c r="AY1016" s="343"/>
      <c r="AZ1016" s="343"/>
      <c r="BA1016" s="343"/>
      <c r="BB1016" s="343"/>
      <c r="BC1016" s="343"/>
      <c r="BD1016" s="343"/>
      <c r="BE1016" s="475"/>
      <c r="BF1016" s="475"/>
      <c r="BG1016" s="475"/>
      <c r="BH1016" s="475"/>
      <c r="BI1016" s="475"/>
      <c r="BJ1016" s="475"/>
      <c r="BK1016" s="475"/>
      <c r="BL1016" s="475"/>
      <c r="BM1016" s="475"/>
      <c r="BN1016" s="475"/>
      <c r="BO1016" s="475"/>
      <c r="BP1016" s="306"/>
      <c r="BQ1016" s="496"/>
      <c r="BR1016" s="496"/>
      <c r="BS1016" s="496"/>
      <c r="BT1016" s="496"/>
      <c r="BU1016" s="496"/>
      <c r="BV1016" s="496"/>
    </row>
    <row r="1017" spans="1:74" s="52" customFormat="1" ht="12.75">
      <c r="A1017" s="38"/>
      <c r="B1017" s="46"/>
      <c r="C1017" s="47"/>
      <c r="D1017" s="48"/>
      <c r="E1017" s="49"/>
      <c r="F1017" s="49"/>
      <c r="G1017" s="49"/>
      <c r="H1017" s="49"/>
      <c r="I1017" s="49"/>
      <c r="J1017" s="49"/>
      <c r="K1017" s="49"/>
      <c r="L1017" s="49"/>
      <c r="M1017" s="47"/>
      <c r="N1017" s="50"/>
      <c r="O1017" s="50"/>
      <c r="P1017" s="50"/>
      <c r="Q1017" s="50"/>
      <c r="R1017" s="50"/>
      <c r="S1017" s="50"/>
      <c r="T1017" s="50"/>
      <c r="U1017" s="50"/>
      <c r="V1017" s="51"/>
      <c r="AE1017" s="312"/>
      <c r="AF1017" s="312"/>
      <c r="AG1017" s="312"/>
      <c r="AH1017" s="312"/>
      <c r="AI1017" s="312"/>
      <c r="AJ1017" s="312"/>
      <c r="AK1017" s="312"/>
      <c r="AL1017" s="312"/>
      <c r="AM1017" s="312"/>
      <c r="AN1017" s="312"/>
      <c r="AO1017" s="312"/>
      <c r="AP1017" s="312"/>
      <c r="AQ1017" s="312"/>
      <c r="AR1017" s="312"/>
      <c r="AS1017" s="312"/>
      <c r="AT1017" s="312"/>
      <c r="AU1017" s="312"/>
      <c r="AV1017" s="312"/>
      <c r="AW1017" s="312"/>
      <c r="AX1017" s="312"/>
      <c r="AY1017" s="312"/>
      <c r="AZ1017" s="312"/>
      <c r="BA1017" s="312"/>
      <c r="BB1017" s="312"/>
      <c r="BC1017" s="312"/>
      <c r="BD1017" s="312"/>
      <c r="BE1017" s="306"/>
      <c r="BF1017" s="306"/>
      <c r="BG1017" s="306"/>
      <c r="BH1017" s="306"/>
      <c r="BI1017" s="306"/>
      <c r="BJ1017" s="306"/>
      <c r="BK1017" s="306"/>
      <c r="BL1017" s="306"/>
      <c r="BM1017" s="306"/>
      <c r="BN1017" s="306"/>
      <c r="BO1017" s="306"/>
      <c r="BP1017" s="306"/>
      <c r="BQ1017" s="496"/>
      <c r="BR1017" s="496"/>
      <c r="BS1017" s="496"/>
      <c r="BT1017" s="496"/>
      <c r="BU1017" s="496"/>
      <c r="BV1017" s="496"/>
    </row>
    <row r="1018" spans="1:74" s="52" customFormat="1" ht="12.75">
      <c r="A1018" s="64">
        <v>2996.2204340404778</v>
      </c>
      <c r="B1018" s="46" t="s">
        <v>320</v>
      </c>
      <c r="C1018" s="47" t="s">
        <v>331</v>
      </c>
      <c r="D1018" s="48">
        <v>0</v>
      </c>
      <c r="E1018" s="49">
        <v>39.363660000000003</v>
      </c>
      <c r="F1018" s="49">
        <v>3.85E-2</v>
      </c>
      <c r="G1018" s="49">
        <v>19.393000000000001</v>
      </c>
      <c r="H1018" s="49">
        <v>0.19070000000000001</v>
      </c>
      <c r="I1018" s="49">
        <v>0.2341</v>
      </c>
      <c r="J1018" s="49">
        <v>40.144570000000002</v>
      </c>
      <c r="K1018" s="49">
        <v>0.84860000000000002</v>
      </c>
      <c r="L1018" s="49">
        <v>100.21313000000001</v>
      </c>
      <c r="M1018" s="47"/>
      <c r="N1018" s="50">
        <v>1.0083958369298505</v>
      </c>
      <c r="O1018" s="50">
        <v>7.7977932590650467E-4</v>
      </c>
      <c r="P1018" s="50">
        <v>0.41546702823125059</v>
      </c>
      <c r="Q1018" s="50">
        <v>3.9294354376784224E-3</v>
      </c>
      <c r="R1018" s="50">
        <v>5.0795205890993246E-3</v>
      </c>
      <c r="S1018" s="50">
        <v>1.533101568879528</v>
      </c>
      <c r="T1018" s="50">
        <v>2.3291435025022976E-2</v>
      </c>
      <c r="U1018" s="50">
        <v>2.9900446044183364</v>
      </c>
      <c r="V1018" s="51">
        <v>78.678347334177488</v>
      </c>
      <c r="X1018" s="49">
        <v>0.25</v>
      </c>
      <c r="Y1018" s="49">
        <v>50.09</v>
      </c>
      <c r="Z1018" s="49">
        <v>0.51</v>
      </c>
      <c r="AA1018" s="49">
        <v>9.2200000000000006</v>
      </c>
      <c r="AB1018" s="49">
        <v>9.64</v>
      </c>
      <c r="AC1018" s="49">
        <v>0.27</v>
      </c>
      <c r="AD1018" s="49">
        <v>0.97</v>
      </c>
      <c r="AE1018" s="312"/>
      <c r="AF1018" s="465" t="s">
        <v>1749</v>
      </c>
      <c r="AG1018" s="343">
        <v>30</v>
      </c>
      <c r="AH1018" s="343">
        <v>15</v>
      </c>
      <c r="AI1018" s="343"/>
      <c r="AJ1018" s="343"/>
      <c r="AK1018" s="343"/>
      <c r="AL1018" s="343"/>
      <c r="AM1018" s="343"/>
      <c r="AN1018" s="343"/>
      <c r="AO1018" s="343"/>
      <c r="AP1018" s="343"/>
      <c r="AQ1018" s="343"/>
      <c r="AR1018" s="343"/>
      <c r="AS1018" s="343"/>
      <c r="AT1018" s="343"/>
      <c r="AU1018" s="343"/>
      <c r="AV1018" s="343"/>
      <c r="AW1018" s="343"/>
      <c r="AX1018" s="343"/>
      <c r="AY1018" s="343"/>
      <c r="AZ1018" s="343"/>
      <c r="BA1018" s="343"/>
      <c r="BB1018" s="343"/>
      <c r="BC1018" s="343"/>
      <c r="BD1018" s="343"/>
      <c r="BE1018" s="475"/>
      <c r="BF1018" s="475"/>
      <c r="BG1018" s="475"/>
      <c r="BH1018" s="475"/>
      <c r="BI1018" s="475"/>
      <c r="BJ1018" s="475"/>
      <c r="BK1018" s="475"/>
      <c r="BL1018" s="475"/>
      <c r="BM1018" s="475"/>
      <c r="BN1018" s="475"/>
      <c r="BO1018" s="475"/>
      <c r="BP1018" s="306"/>
      <c r="BQ1018" s="496"/>
      <c r="BR1018" s="496"/>
      <c r="BS1018" s="496"/>
      <c r="BT1018" s="496"/>
      <c r="BU1018" s="496"/>
      <c r="BV1018" s="496"/>
    </row>
    <row r="1019" spans="1:74" s="52" customFormat="1" ht="12.75">
      <c r="A1019" s="64">
        <v>2996.2204340404778</v>
      </c>
      <c r="B1019" s="46" t="s">
        <v>320</v>
      </c>
      <c r="C1019" s="47" t="s">
        <v>331</v>
      </c>
      <c r="D1019" s="48">
        <v>5.0210974650056173</v>
      </c>
      <c r="E1019" s="49">
        <v>38.793759999999999</v>
      </c>
      <c r="F1019" s="49">
        <v>3.7100000000000001E-2</v>
      </c>
      <c r="G1019" s="49">
        <v>18.721509999999999</v>
      </c>
      <c r="H1019" s="49">
        <v>0.21379999999999999</v>
      </c>
      <c r="I1019" s="49">
        <v>0.25540000000000002</v>
      </c>
      <c r="J1019" s="49">
        <v>41.887360000000001</v>
      </c>
      <c r="K1019" s="49">
        <v>0.28489999999999999</v>
      </c>
      <c r="L1019" s="49">
        <v>100.19382999999999</v>
      </c>
      <c r="M1019" s="47"/>
      <c r="N1019" s="50">
        <v>0.99172546263541195</v>
      </c>
      <c r="O1019" s="50">
        <v>7.4985780099145333E-4</v>
      </c>
      <c r="P1019" s="50">
        <v>0.40024549969976192</v>
      </c>
      <c r="Q1019" s="50">
        <v>4.3962378646573066E-3</v>
      </c>
      <c r="R1019" s="50">
        <v>5.5301412152490969E-3</v>
      </c>
      <c r="S1019" s="50">
        <v>1.5963242977125416</v>
      </c>
      <c r="T1019" s="50">
        <v>7.8033248339921526E-3</v>
      </c>
      <c r="U1019" s="50">
        <v>3.0067748217626056</v>
      </c>
      <c r="V1019" s="51">
        <v>79.953342967598289</v>
      </c>
      <c r="X1019" s="49">
        <v>0.26</v>
      </c>
      <c r="Y1019" s="49">
        <v>49.1</v>
      </c>
      <c r="Z1019" s="49">
        <v>0.52</v>
      </c>
      <c r="AA1019" s="49">
        <v>8.26</v>
      </c>
      <c r="AB1019" s="49">
        <v>8.86</v>
      </c>
      <c r="AC1019" s="49">
        <v>0.26</v>
      </c>
      <c r="AD1019" s="49">
        <v>2.06</v>
      </c>
      <c r="AE1019" s="312"/>
      <c r="AF1019" s="465" t="s">
        <v>1749</v>
      </c>
      <c r="AG1019" s="343">
        <v>30</v>
      </c>
      <c r="AH1019" s="343">
        <v>15</v>
      </c>
      <c r="AI1019" s="343"/>
      <c r="AJ1019" s="343"/>
      <c r="AK1019" s="343"/>
      <c r="AL1019" s="343"/>
      <c r="AM1019" s="343"/>
      <c r="AN1019" s="343"/>
      <c r="AO1019" s="343"/>
      <c r="AP1019" s="343"/>
      <c r="AQ1019" s="343"/>
      <c r="AR1019" s="343"/>
      <c r="AS1019" s="343"/>
      <c r="AT1019" s="343"/>
      <c r="AU1019" s="343"/>
      <c r="AV1019" s="343"/>
      <c r="AW1019" s="343"/>
      <c r="AX1019" s="343"/>
      <c r="AY1019" s="343"/>
      <c r="AZ1019" s="343"/>
      <c r="BA1019" s="343"/>
      <c r="BB1019" s="343"/>
      <c r="BC1019" s="343"/>
      <c r="BD1019" s="343"/>
      <c r="BE1019" s="475"/>
      <c r="BF1019" s="475"/>
      <c r="BG1019" s="475"/>
      <c r="BH1019" s="475"/>
      <c r="BI1019" s="475"/>
      <c r="BJ1019" s="475"/>
      <c r="BK1019" s="475"/>
      <c r="BL1019" s="475"/>
      <c r="BM1019" s="475"/>
      <c r="BN1019" s="475"/>
      <c r="BO1019" s="475"/>
      <c r="BP1019" s="306"/>
      <c r="BQ1019" s="496"/>
      <c r="BR1019" s="496"/>
      <c r="BS1019" s="496"/>
      <c r="BT1019" s="496"/>
      <c r="BU1019" s="496"/>
      <c r="BV1019" s="496"/>
    </row>
    <row r="1020" spans="1:74" s="52" customFormat="1" ht="12.75">
      <c r="A1020" s="64">
        <v>2996.2204340404778</v>
      </c>
      <c r="B1020" s="46" t="s">
        <v>320</v>
      </c>
      <c r="C1020" s="47" t="s">
        <v>331</v>
      </c>
      <c r="D1020" s="48">
        <v>10.041097465005617</v>
      </c>
      <c r="E1020" s="49">
        <v>39.027819999999998</v>
      </c>
      <c r="F1020" s="49">
        <v>0.05</v>
      </c>
      <c r="G1020" s="49">
        <v>17.55893</v>
      </c>
      <c r="H1020" s="49">
        <v>0.2215</v>
      </c>
      <c r="I1020" s="49">
        <v>0.21840000000000001</v>
      </c>
      <c r="J1020" s="49">
        <v>42.935049999999997</v>
      </c>
      <c r="K1020" s="49">
        <v>0.25640000000000002</v>
      </c>
      <c r="L1020" s="49">
        <v>100.26809999999999</v>
      </c>
      <c r="M1020" s="47"/>
      <c r="N1020" s="50">
        <v>0.99116764784267175</v>
      </c>
      <c r="O1020" s="50">
        <v>1.0039642401876033E-3</v>
      </c>
      <c r="P1020" s="50">
        <v>0.372929609326969</v>
      </c>
      <c r="Q1020" s="50">
        <v>4.5247068562076871E-3</v>
      </c>
      <c r="R1020" s="50">
        <v>4.6979803719782894E-3</v>
      </c>
      <c r="S1020" s="50">
        <v>1.6255238400283363</v>
      </c>
      <c r="T1020" s="50">
        <v>6.9766750106024355E-3</v>
      </c>
      <c r="U1020" s="50">
        <v>3.006824423676953</v>
      </c>
      <c r="V1020" s="51">
        <v>81.339089512078715</v>
      </c>
      <c r="X1020" s="49">
        <v>0.26</v>
      </c>
      <c r="Y1020" s="49">
        <v>38.53</v>
      </c>
      <c r="Z1020" s="49">
        <v>0.54</v>
      </c>
      <c r="AA1020" s="49">
        <v>8.1199999999999992</v>
      </c>
      <c r="AB1020" s="49">
        <v>10.26</v>
      </c>
      <c r="AC1020" s="49">
        <v>0.26</v>
      </c>
      <c r="AD1020" s="49">
        <v>2.2200000000000002</v>
      </c>
      <c r="AE1020" s="312"/>
      <c r="AF1020" s="465" t="s">
        <v>1749</v>
      </c>
      <c r="AG1020" s="343">
        <v>30</v>
      </c>
      <c r="AH1020" s="343">
        <v>15</v>
      </c>
      <c r="AI1020" s="343"/>
      <c r="AJ1020" s="343"/>
      <c r="AK1020" s="343"/>
      <c r="AL1020" s="343"/>
      <c r="AM1020" s="343"/>
      <c r="AN1020" s="343"/>
      <c r="AO1020" s="343"/>
      <c r="AP1020" s="343"/>
      <c r="AQ1020" s="343"/>
      <c r="AR1020" s="343"/>
      <c r="AS1020" s="343"/>
      <c r="AT1020" s="343"/>
      <c r="AU1020" s="343"/>
      <c r="AV1020" s="343"/>
      <c r="AW1020" s="343"/>
      <c r="AX1020" s="343"/>
      <c r="AY1020" s="343"/>
      <c r="AZ1020" s="343"/>
      <c r="BA1020" s="343"/>
      <c r="BB1020" s="343"/>
      <c r="BC1020" s="343"/>
      <c r="BD1020" s="343"/>
      <c r="BE1020" s="475"/>
      <c r="BF1020" s="475"/>
      <c r="BG1020" s="475"/>
      <c r="BH1020" s="475"/>
      <c r="BI1020" s="475"/>
      <c r="BJ1020" s="475"/>
      <c r="BK1020" s="475"/>
      <c r="BL1020" s="475"/>
      <c r="BM1020" s="475"/>
      <c r="BN1020" s="475"/>
      <c r="BO1020" s="475"/>
      <c r="BP1020" s="306"/>
      <c r="BQ1020" s="496"/>
      <c r="BR1020" s="496"/>
      <c r="BS1020" s="496"/>
      <c r="BT1020" s="496"/>
      <c r="BU1020" s="496"/>
      <c r="BV1020" s="496"/>
    </row>
    <row r="1021" spans="1:74" s="52" customFormat="1" ht="12.75">
      <c r="A1021" s="64">
        <v>2996.2204340404778</v>
      </c>
      <c r="B1021" s="46" t="s">
        <v>320</v>
      </c>
      <c r="C1021" s="47" t="s">
        <v>331</v>
      </c>
      <c r="D1021" s="48">
        <v>15.061097465005616</v>
      </c>
      <c r="E1021" s="49">
        <v>39.261890000000001</v>
      </c>
      <c r="F1021" s="49">
        <v>4.8999999999999998E-3</v>
      </c>
      <c r="G1021" s="49">
        <v>15.825089999999999</v>
      </c>
      <c r="H1021" s="49">
        <v>0.24049999999999999</v>
      </c>
      <c r="I1021" s="49">
        <v>0.19889999999999999</v>
      </c>
      <c r="J1021" s="49">
        <v>44.295029999999997</v>
      </c>
      <c r="K1021" s="49">
        <v>0.24360000000000001</v>
      </c>
      <c r="L1021" s="49">
        <v>100.06991000000001</v>
      </c>
      <c r="M1021" s="47"/>
      <c r="N1021" s="50">
        <v>0.99129894676281705</v>
      </c>
      <c r="O1021" s="50">
        <v>9.7814882571171401E-5</v>
      </c>
      <c r="P1021" s="50">
        <v>0.3341455066400057</v>
      </c>
      <c r="Q1021" s="50">
        <v>4.8841884905654375E-3</v>
      </c>
      <c r="R1021" s="50">
        <v>4.2535737302160362E-3</v>
      </c>
      <c r="S1021" s="50">
        <v>1.6672356515321523</v>
      </c>
      <c r="T1021" s="50">
        <v>6.5897414337135786E-3</v>
      </c>
      <c r="U1021" s="50">
        <v>3.008505423472041</v>
      </c>
      <c r="V1021" s="51">
        <v>83.304254400737065</v>
      </c>
      <c r="X1021" s="49">
        <v>0.26</v>
      </c>
      <c r="Y1021" s="49">
        <v>382.07</v>
      </c>
      <c r="Z1021" s="49">
        <v>0.56999999999999995</v>
      </c>
      <c r="AA1021" s="49">
        <v>7.53</v>
      </c>
      <c r="AB1021" s="49">
        <v>10.74</v>
      </c>
      <c r="AC1021" s="49">
        <v>0.25</v>
      </c>
      <c r="AD1021" s="49">
        <v>2.29</v>
      </c>
      <c r="AE1021" s="312"/>
      <c r="AF1021" s="465" t="s">
        <v>1749</v>
      </c>
      <c r="AG1021" s="343">
        <v>30</v>
      </c>
      <c r="AH1021" s="343">
        <v>15</v>
      </c>
      <c r="AI1021" s="343"/>
      <c r="AJ1021" s="343"/>
      <c r="AK1021" s="343"/>
      <c r="AL1021" s="343"/>
      <c r="AM1021" s="343"/>
      <c r="AN1021" s="343"/>
      <c r="AO1021" s="343"/>
      <c r="AP1021" s="343"/>
      <c r="AQ1021" s="343"/>
      <c r="AR1021" s="343"/>
      <c r="AS1021" s="343"/>
      <c r="AT1021" s="343"/>
      <c r="AU1021" s="343"/>
      <c r="AV1021" s="343"/>
      <c r="AW1021" s="343"/>
      <c r="AX1021" s="343"/>
      <c r="AY1021" s="343"/>
      <c r="AZ1021" s="343"/>
      <c r="BA1021" s="343"/>
      <c r="BB1021" s="343"/>
      <c r="BC1021" s="343"/>
      <c r="BD1021" s="343"/>
      <c r="BE1021" s="475"/>
      <c r="BF1021" s="475"/>
      <c r="BG1021" s="475"/>
      <c r="BH1021" s="475"/>
      <c r="BI1021" s="475"/>
      <c r="BJ1021" s="475"/>
      <c r="BK1021" s="475"/>
      <c r="BL1021" s="475"/>
      <c r="BM1021" s="475"/>
      <c r="BN1021" s="475"/>
      <c r="BO1021" s="475"/>
      <c r="BP1021" s="306"/>
      <c r="BQ1021" s="496"/>
      <c r="BR1021" s="496"/>
      <c r="BS1021" s="496"/>
      <c r="BT1021" s="496"/>
      <c r="BU1021" s="496"/>
      <c r="BV1021" s="496"/>
    </row>
    <row r="1022" spans="1:74" s="52" customFormat="1" ht="12.75">
      <c r="A1022" s="64">
        <v>2996.2204340404778</v>
      </c>
      <c r="B1022" s="46" t="s">
        <v>320</v>
      </c>
      <c r="C1022" s="47" t="s">
        <v>331</v>
      </c>
      <c r="D1022" s="48">
        <v>20.081097465005616</v>
      </c>
      <c r="E1022" s="49">
        <v>39.63843</v>
      </c>
      <c r="F1022" s="49">
        <v>7.3599999999999999E-2</v>
      </c>
      <c r="G1022" s="49">
        <v>14.62242</v>
      </c>
      <c r="H1022" s="49">
        <v>0.29199999999999998</v>
      </c>
      <c r="I1022" s="49">
        <v>0.18010000000000001</v>
      </c>
      <c r="J1022" s="49">
        <v>45.272190000000002</v>
      </c>
      <c r="K1022" s="49">
        <v>0.2465</v>
      </c>
      <c r="L1022" s="49">
        <v>100.32524000000001</v>
      </c>
      <c r="M1022" s="47"/>
      <c r="N1022" s="50">
        <v>0.99206687165706164</v>
      </c>
      <c r="O1022" s="50">
        <v>1.4563901471687354E-3</v>
      </c>
      <c r="P1022" s="50">
        <v>0.30605519156650191</v>
      </c>
      <c r="Q1022" s="50">
        <v>5.878293232417924E-3</v>
      </c>
      <c r="R1022" s="50">
        <v>3.8178947765469006E-3</v>
      </c>
      <c r="S1022" s="50">
        <v>1.6891357429785874</v>
      </c>
      <c r="T1022" s="50">
        <v>6.6099636903163362E-3</v>
      </c>
      <c r="U1022" s="50">
        <v>3.0050203480486011</v>
      </c>
      <c r="V1022" s="51">
        <v>84.660355745036327</v>
      </c>
      <c r="X1022" s="49">
        <v>0.25</v>
      </c>
      <c r="Y1022" s="49">
        <v>26.5</v>
      </c>
      <c r="Z1022" s="49">
        <v>0.59</v>
      </c>
      <c r="AA1022" s="49">
        <v>6.27</v>
      </c>
      <c r="AB1022" s="49">
        <v>11.64</v>
      </c>
      <c r="AC1022" s="49">
        <v>0.25</v>
      </c>
      <c r="AD1022" s="49">
        <v>2.25</v>
      </c>
      <c r="AE1022" s="312"/>
      <c r="AF1022" s="465" t="s">
        <v>1749</v>
      </c>
      <c r="AG1022" s="343">
        <v>30</v>
      </c>
      <c r="AH1022" s="343">
        <v>15</v>
      </c>
      <c r="AI1022" s="343"/>
      <c r="AJ1022" s="343"/>
      <c r="AK1022" s="343"/>
      <c r="AL1022" s="343"/>
      <c r="AM1022" s="343"/>
      <c r="AN1022" s="343"/>
      <c r="AO1022" s="343"/>
      <c r="AP1022" s="343"/>
      <c r="AQ1022" s="343"/>
      <c r="AR1022" s="343"/>
      <c r="AS1022" s="343"/>
      <c r="AT1022" s="343"/>
      <c r="AU1022" s="343"/>
      <c r="AV1022" s="343"/>
      <c r="AW1022" s="343"/>
      <c r="AX1022" s="343"/>
      <c r="AY1022" s="343"/>
      <c r="AZ1022" s="343"/>
      <c r="BA1022" s="343"/>
      <c r="BB1022" s="343"/>
      <c r="BC1022" s="343"/>
      <c r="BD1022" s="343"/>
      <c r="BE1022" s="475"/>
      <c r="BF1022" s="475"/>
      <c r="BG1022" s="475"/>
      <c r="BH1022" s="475"/>
      <c r="BI1022" s="475"/>
      <c r="BJ1022" s="475"/>
      <c r="BK1022" s="475"/>
      <c r="BL1022" s="475"/>
      <c r="BM1022" s="475"/>
      <c r="BN1022" s="475"/>
      <c r="BO1022" s="475"/>
      <c r="BP1022" s="306"/>
      <c r="BQ1022" s="496"/>
      <c r="BR1022" s="496"/>
      <c r="BS1022" s="496"/>
      <c r="BT1022" s="496"/>
      <c r="BU1022" s="496"/>
      <c r="BV1022" s="496"/>
    </row>
    <row r="1023" spans="1:74" s="52" customFormat="1" ht="12.75">
      <c r="A1023" s="64">
        <v>2996.2204340404778</v>
      </c>
      <c r="B1023" s="46" t="s">
        <v>320</v>
      </c>
      <c r="C1023" s="47" t="s">
        <v>331</v>
      </c>
      <c r="D1023" s="48">
        <v>25.101097465005616</v>
      </c>
      <c r="E1023" s="49">
        <v>39.709670000000003</v>
      </c>
      <c r="F1023" s="49">
        <v>4.2799999999999998E-2</v>
      </c>
      <c r="G1023" s="49">
        <v>13.81062</v>
      </c>
      <c r="H1023" s="49">
        <v>0.30030000000000001</v>
      </c>
      <c r="I1023" s="49">
        <v>0.17610000000000001</v>
      </c>
      <c r="J1023" s="49">
        <v>45.775889999999997</v>
      </c>
      <c r="K1023" s="49">
        <v>0.24210000000000001</v>
      </c>
      <c r="L1023" s="49">
        <v>100.05748</v>
      </c>
      <c r="M1023" s="47"/>
      <c r="N1023" s="50">
        <v>0.99298004658740513</v>
      </c>
      <c r="O1023" s="50">
        <v>8.4618130834586283E-4</v>
      </c>
      <c r="P1023" s="50">
        <v>0.28881078935330723</v>
      </c>
      <c r="Q1023" s="50">
        <v>6.0400908128583619E-3</v>
      </c>
      <c r="R1023" s="50">
        <v>3.7298325861655898E-3</v>
      </c>
      <c r="S1023" s="50">
        <v>1.7064343553883876</v>
      </c>
      <c r="T1023" s="50">
        <v>6.4862947594331536E-3</v>
      </c>
      <c r="U1023" s="50">
        <v>3.0053275907959027</v>
      </c>
      <c r="V1023" s="51">
        <v>85.52504738004528</v>
      </c>
      <c r="X1023" s="49">
        <v>0.25</v>
      </c>
      <c r="Y1023" s="49">
        <v>43.7</v>
      </c>
      <c r="Z1023" s="49">
        <v>0.61</v>
      </c>
      <c r="AA1023" s="49">
        <v>6.19</v>
      </c>
      <c r="AB1023" s="49">
        <v>12.09</v>
      </c>
      <c r="AC1023" s="49">
        <v>0.25</v>
      </c>
      <c r="AD1023" s="49">
        <v>2.29</v>
      </c>
      <c r="AE1023" s="312"/>
      <c r="AF1023" s="465" t="s">
        <v>1749</v>
      </c>
      <c r="AG1023" s="343">
        <v>30</v>
      </c>
      <c r="AH1023" s="343">
        <v>15</v>
      </c>
      <c r="AI1023" s="343"/>
      <c r="AJ1023" s="343"/>
      <c r="AK1023" s="343"/>
      <c r="AL1023" s="343"/>
      <c r="AM1023" s="343"/>
      <c r="AN1023" s="343"/>
      <c r="AO1023" s="343"/>
      <c r="AP1023" s="343"/>
      <c r="AQ1023" s="343"/>
      <c r="AR1023" s="343"/>
      <c r="AS1023" s="343"/>
      <c r="AT1023" s="343"/>
      <c r="AU1023" s="343"/>
      <c r="AV1023" s="343"/>
      <c r="AW1023" s="343"/>
      <c r="AX1023" s="343"/>
      <c r="AY1023" s="343"/>
      <c r="AZ1023" s="343"/>
      <c r="BA1023" s="343"/>
      <c r="BB1023" s="343"/>
      <c r="BC1023" s="343"/>
      <c r="BD1023" s="343"/>
      <c r="BE1023" s="475"/>
      <c r="BF1023" s="475"/>
      <c r="BG1023" s="475"/>
      <c r="BH1023" s="475"/>
      <c r="BI1023" s="475"/>
      <c r="BJ1023" s="475"/>
      <c r="BK1023" s="475"/>
      <c r="BL1023" s="475"/>
      <c r="BM1023" s="475"/>
      <c r="BN1023" s="475"/>
      <c r="BO1023" s="475"/>
      <c r="BP1023" s="306"/>
      <c r="BQ1023" s="496"/>
      <c r="BR1023" s="496"/>
      <c r="BS1023" s="496"/>
      <c r="BT1023" s="496"/>
      <c r="BU1023" s="496"/>
      <c r="BV1023" s="496"/>
    </row>
    <row r="1024" spans="1:74" s="52" customFormat="1" ht="12.75">
      <c r="A1024" s="64">
        <v>2996.2204340404778</v>
      </c>
      <c r="B1024" s="46" t="s">
        <v>320</v>
      </c>
      <c r="C1024" s="47" t="s">
        <v>331</v>
      </c>
      <c r="D1024" s="48">
        <v>30.121097465005615</v>
      </c>
      <c r="E1024" s="49">
        <v>39.699489999999997</v>
      </c>
      <c r="F1024" s="49">
        <v>4.9299999999999997E-2</v>
      </c>
      <c r="G1024" s="49">
        <v>13.61018</v>
      </c>
      <c r="H1024" s="49">
        <v>0.31059999999999999</v>
      </c>
      <c r="I1024" s="49">
        <v>0.1991</v>
      </c>
      <c r="J1024" s="49">
        <v>46.108330000000002</v>
      </c>
      <c r="K1024" s="49">
        <v>0.247</v>
      </c>
      <c r="L1024" s="49">
        <v>100.224</v>
      </c>
      <c r="M1024" s="47"/>
      <c r="N1024" s="50">
        <v>0.99052082010113862</v>
      </c>
      <c r="O1024" s="50">
        <v>9.7252553975047317E-4</v>
      </c>
      <c r="P1024" s="50">
        <v>0.28398705491486276</v>
      </c>
      <c r="Q1024" s="50">
        <v>6.2333860497223925E-3</v>
      </c>
      <c r="R1024" s="50">
        <v>4.2076119529622967E-3</v>
      </c>
      <c r="S1024" s="50">
        <v>1.7150098521291077</v>
      </c>
      <c r="T1024" s="50">
        <v>6.6028781318162762E-3</v>
      </c>
      <c r="U1024" s="50">
        <v>3.0075341288193602</v>
      </c>
      <c r="V1024" s="51">
        <v>85.793522045273676</v>
      </c>
      <c r="X1024" s="49">
        <v>0.26</v>
      </c>
      <c r="Y1024" s="49">
        <v>39.18</v>
      </c>
      <c r="Z1024" s="49">
        <v>0.62</v>
      </c>
      <c r="AA1024" s="49">
        <v>5.94</v>
      </c>
      <c r="AB1024" s="49">
        <v>10.48</v>
      </c>
      <c r="AC1024" s="49">
        <v>0.25</v>
      </c>
      <c r="AD1024" s="49">
        <v>2.27</v>
      </c>
      <c r="AE1024" s="312"/>
      <c r="AF1024" s="465" t="s">
        <v>1749</v>
      </c>
      <c r="AG1024" s="343">
        <v>30</v>
      </c>
      <c r="AH1024" s="343">
        <v>15</v>
      </c>
      <c r="AI1024" s="343"/>
      <c r="AJ1024" s="343"/>
      <c r="AK1024" s="343"/>
      <c r="AL1024" s="343"/>
      <c r="AM1024" s="343"/>
      <c r="AN1024" s="343"/>
      <c r="AO1024" s="343"/>
      <c r="AP1024" s="343"/>
      <c r="AQ1024" s="343"/>
      <c r="AR1024" s="343"/>
      <c r="AS1024" s="343"/>
      <c r="AT1024" s="343"/>
      <c r="AU1024" s="343"/>
      <c r="AV1024" s="343"/>
      <c r="AW1024" s="343"/>
      <c r="AX1024" s="343"/>
      <c r="AY1024" s="343"/>
      <c r="AZ1024" s="343"/>
      <c r="BA1024" s="343"/>
      <c r="BB1024" s="343"/>
      <c r="BC1024" s="343"/>
      <c r="BD1024" s="343"/>
      <c r="BE1024" s="475"/>
      <c r="BF1024" s="475"/>
      <c r="BG1024" s="475"/>
      <c r="BH1024" s="475"/>
      <c r="BI1024" s="475"/>
      <c r="BJ1024" s="475"/>
      <c r="BK1024" s="475"/>
      <c r="BL1024" s="475"/>
      <c r="BM1024" s="475"/>
      <c r="BN1024" s="475"/>
      <c r="BO1024" s="475"/>
      <c r="BP1024" s="306"/>
      <c r="BQ1024" s="496"/>
      <c r="BR1024" s="496"/>
      <c r="BS1024" s="496"/>
      <c r="BT1024" s="496"/>
      <c r="BU1024" s="496"/>
      <c r="BV1024" s="496"/>
    </row>
    <row r="1025" spans="1:74" s="52" customFormat="1" ht="12.75">
      <c r="A1025" s="64">
        <v>2996.2204340404778</v>
      </c>
      <c r="B1025" s="46" t="s">
        <v>320</v>
      </c>
      <c r="C1025" s="47" t="s">
        <v>331</v>
      </c>
      <c r="D1025" s="48">
        <v>35.141097465005615</v>
      </c>
      <c r="E1025" s="49">
        <v>39.892850000000003</v>
      </c>
      <c r="F1025" s="49">
        <v>3.7100000000000001E-2</v>
      </c>
      <c r="G1025" s="49">
        <v>13.399710000000001</v>
      </c>
      <c r="H1025" s="49">
        <v>0.32269999999999999</v>
      </c>
      <c r="I1025" s="49">
        <v>0.1865</v>
      </c>
      <c r="J1025" s="49">
        <v>46.209069999999997</v>
      </c>
      <c r="K1025" s="49">
        <v>0.2427</v>
      </c>
      <c r="L1025" s="49">
        <v>100.29063000000001</v>
      </c>
      <c r="M1025" s="47"/>
      <c r="N1025" s="50">
        <v>0.99332286674651049</v>
      </c>
      <c r="O1025" s="50">
        <v>7.3037297280961928E-4</v>
      </c>
      <c r="P1025" s="50">
        <v>0.27902734235156174</v>
      </c>
      <c r="Q1025" s="50">
        <v>6.4630605847733422E-3</v>
      </c>
      <c r="R1025" s="50">
        <v>3.93332601556526E-3</v>
      </c>
      <c r="S1025" s="50">
        <v>1.7152646717865196</v>
      </c>
      <c r="T1025" s="50">
        <v>6.474746850130551E-3</v>
      </c>
      <c r="U1025" s="50">
        <v>3.0052163873078706</v>
      </c>
      <c r="V1025" s="51">
        <v>86.008701816310719</v>
      </c>
      <c r="X1025" s="49">
        <v>0.25</v>
      </c>
      <c r="Y1025" s="49">
        <v>50.54</v>
      </c>
      <c r="Z1025" s="49">
        <v>0.62</v>
      </c>
      <c r="AA1025" s="49">
        <v>5.76</v>
      </c>
      <c r="AB1025" s="49">
        <v>11.41</v>
      </c>
      <c r="AC1025" s="49">
        <v>0.25</v>
      </c>
      <c r="AD1025" s="49">
        <v>2.29</v>
      </c>
      <c r="AE1025" s="312"/>
      <c r="AF1025" s="465" t="s">
        <v>1749</v>
      </c>
      <c r="AG1025" s="343">
        <v>30</v>
      </c>
      <c r="AH1025" s="343">
        <v>15</v>
      </c>
      <c r="AI1025" s="343"/>
      <c r="AJ1025" s="343"/>
      <c r="AK1025" s="343"/>
      <c r="AL1025" s="343"/>
      <c r="AM1025" s="343"/>
      <c r="AN1025" s="343"/>
      <c r="AO1025" s="343"/>
      <c r="AP1025" s="343"/>
      <c r="AQ1025" s="343"/>
      <c r="AR1025" s="343"/>
      <c r="AS1025" s="343"/>
      <c r="AT1025" s="343"/>
      <c r="AU1025" s="343"/>
      <c r="AV1025" s="343"/>
      <c r="AW1025" s="343"/>
      <c r="AX1025" s="343"/>
      <c r="AY1025" s="343"/>
      <c r="AZ1025" s="343"/>
      <c r="BA1025" s="343"/>
      <c r="BB1025" s="343"/>
      <c r="BC1025" s="343"/>
      <c r="BD1025" s="343"/>
      <c r="BE1025" s="475"/>
      <c r="BF1025" s="475"/>
      <c r="BG1025" s="475"/>
      <c r="BH1025" s="475"/>
      <c r="BI1025" s="475"/>
      <c r="BJ1025" s="475"/>
      <c r="BK1025" s="475"/>
      <c r="BL1025" s="475"/>
      <c r="BM1025" s="475"/>
      <c r="BN1025" s="475"/>
      <c r="BO1025" s="475"/>
      <c r="BP1025" s="306"/>
      <c r="BQ1025" s="496"/>
      <c r="BR1025" s="496"/>
      <c r="BS1025" s="496"/>
      <c r="BT1025" s="496"/>
      <c r="BU1025" s="496"/>
      <c r="BV1025" s="496"/>
    </row>
    <row r="1026" spans="1:74" s="52" customFormat="1" ht="12.75">
      <c r="A1026" s="64">
        <v>2996.2204340404778</v>
      </c>
      <c r="B1026" s="46" t="s">
        <v>320</v>
      </c>
      <c r="C1026" s="47" t="s">
        <v>331</v>
      </c>
      <c r="D1026" s="48">
        <v>40.161097465005611</v>
      </c>
      <c r="E1026" s="49">
        <v>39.689309999999999</v>
      </c>
      <c r="F1026" s="49">
        <v>5.21E-2</v>
      </c>
      <c r="G1026" s="49">
        <v>13.61018</v>
      </c>
      <c r="H1026" s="49">
        <v>0.3382</v>
      </c>
      <c r="I1026" s="49">
        <v>0.1928</v>
      </c>
      <c r="J1026" s="49">
        <v>46.078110000000002</v>
      </c>
      <c r="K1026" s="49">
        <v>0.2455</v>
      </c>
      <c r="L1026" s="49">
        <v>100.20620000000001</v>
      </c>
      <c r="M1026" s="47"/>
      <c r="N1026" s="50">
        <v>0.99053567160958078</v>
      </c>
      <c r="O1026" s="50">
        <v>1.0280392823491153E-3</v>
      </c>
      <c r="P1026" s="50">
        <v>0.2840641544811438</v>
      </c>
      <c r="Q1026" s="50">
        <v>6.7891290983803348E-3</v>
      </c>
      <c r="R1026" s="50">
        <v>4.0755792289384743E-3</v>
      </c>
      <c r="S1026" s="50">
        <v>1.7143511147164818</v>
      </c>
      <c r="T1026" s="50">
        <v>6.5645614088472226E-3</v>
      </c>
      <c r="U1026" s="50">
        <v>3.0074082498257217</v>
      </c>
      <c r="V1026" s="51">
        <v>85.785529221101427</v>
      </c>
      <c r="X1026" s="49">
        <v>0.25</v>
      </c>
      <c r="Y1026" s="49">
        <v>37.340000000000003</v>
      </c>
      <c r="Z1026" s="49">
        <v>0.62</v>
      </c>
      <c r="AA1026" s="49">
        <v>5.61</v>
      </c>
      <c r="AB1026" s="49">
        <v>11.05</v>
      </c>
      <c r="AC1026" s="49">
        <v>0.25</v>
      </c>
      <c r="AD1026" s="49">
        <v>2.27</v>
      </c>
      <c r="AE1026" s="312"/>
      <c r="AF1026" s="465" t="s">
        <v>1749</v>
      </c>
      <c r="AG1026" s="343">
        <v>30</v>
      </c>
      <c r="AH1026" s="343">
        <v>15</v>
      </c>
      <c r="AI1026" s="343"/>
      <c r="AJ1026" s="343"/>
      <c r="AK1026" s="343"/>
      <c r="AL1026" s="343"/>
      <c r="AM1026" s="343"/>
      <c r="AN1026" s="343"/>
      <c r="AO1026" s="343"/>
      <c r="AP1026" s="343"/>
      <c r="AQ1026" s="343"/>
      <c r="AR1026" s="343"/>
      <c r="AS1026" s="343"/>
      <c r="AT1026" s="343"/>
      <c r="AU1026" s="343"/>
      <c r="AV1026" s="343"/>
      <c r="AW1026" s="343"/>
      <c r="AX1026" s="343"/>
      <c r="AY1026" s="343"/>
      <c r="AZ1026" s="343"/>
      <c r="BA1026" s="343"/>
      <c r="BB1026" s="343"/>
      <c r="BC1026" s="343"/>
      <c r="BD1026" s="343"/>
      <c r="BE1026" s="475"/>
      <c r="BF1026" s="475"/>
      <c r="BG1026" s="475"/>
      <c r="BH1026" s="475"/>
      <c r="BI1026" s="475"/>
      <c r="BJ1026" s="475"/>
      <c r="BK1026" s="475"/>
      <c r="BL1026" s="475"/>
      <c r="BM1026" s="475"/>
      <c r="BN1026" s="475"/>
      <c r="BO1026" s="475"/>
      <c r="BP1026" s="306"/>
      <c r="BQ1026" s="496"/>
      <c r="BR1026" s="496"/>
      <c r="BS1026" s="496"/>
      <c r="BT1026" s="496"/>
      <c r="BU1026" s="496"/>
      <c r="BV1026" s="496"/>
    </row>
    <row r="1027" spans="1:74" s="52" customFormat="1" ht="12.75">
      <c r="A1027" s="64">
        <v>2996.2204340404778</v>
      </c>
      <c r="B1027" s="46" t="s">
        <v>320</v>
      </c>
      <c r="C1027" s="47" t="s">
        <v>331</v>
      </c>
      <c r="D1027" s="48">
        <v>45.181097465005607</v>
      </c>
      <c r="E1027" s="49">
        <v>39.58755</v>
      </c>
      <c r="F1027" s="49">
        <v>6.1699999999999998E-2</v>
      </c>
      <c r="G1027" s="49">
        <v>13.479889999999999</v>
      </c>
      <c r="H1027" s="49">
        <v>0.32379999999999998</v>
      </c>
      <c r="I1027" s="49">
        <v>0.17419999999999999</v>
      </c>
      <c r="J1027" s="49">
        <v>45.765819999999998</v>
      </c>
      <c r="K1027" s="49">
        <v>0.23649999999999999</v>
      </c>
      <c r="L1027" s="49">
        <v>99.629459999999995</v>
      </c>
      <c r="M1027" s="47"/>
      <c r="N1027" s="50">
        <v>0.99290397606185044</v>
      </c>
      <c r="O1027" s="50">
        <v>1.2235147350351078E-3</v>
      </c>
      <c r="P1027" s="50">
        <v>0.28274241762351127</v>
      </c>
      <c r="Q1027" s="50">
        <v>6.5323487328315206E-3</v>
      </c>
      <c r="R1027" s="50">
        <v>3.7006883660437935E-3</v>
      </c>
      <c r="S1027" s="50">
        <v>1.711190729027448</v>
      </c>
      <c r="T1027" s="50">
        <v>6.3553199213596872E-3</v>
      </c>
      <c r="U1027" s="50">
        <v>3.0046489944680799</v>
      </c>
      <c r="V1027" s="51">
        <v>85.819864718212358</v>
      </c>
      <c r="X1027" s="49">
        <v>0.25</v>
      </c>
      <c r="Y1027" s="49">
        <v>32.21</v>
      </c>
      <c r="Z1027" s="49">
        <v>0.62</v>
      </c>
      <c r="AA1027" s="49">
        <v>5.73</v>
      </c>
      <c r="AB1027" s="49">
        <v>12.31</v>
      </c>
      <c r="AC1027" s="49">
        <v>0.25</v>
      </c>
      <c r="AD1027" s="49">
        <v>2.34</v>
      </c>
      <c r="AE1027" s="312"/>
      <c r="AF1027" s="465" t="s">
        <v>1749</v>
      </c>
      <c r="AG1027" s="343">
        <v>30</v>
      </c>
      <c r="AH1027" s="343">
        <v>15</v>
      </c>
      <c r="AI1027" s="343"/>
      <c r="AJ1027" s="343"/>
      <c r="AK1027" s="343"/>
      <c r="AL1027" s="343"/>
      <c r="AM1027" s="343"/>
      <c r="AN1027" s="343"/>
      <c r="AO1027" s="343"/>
      <c r="AP1027" s="343"/>
      <c r="AQ1027" s="343"/>
      <c r="AR1027" s="343"/>
      <c r="AS1027" s="343"/>
      <c r="AT1027" s="343"/>
      <c r="AU1027" s="343"/>
      <c r="AV1027" s="343"/>
      <c r="AW1027" s="343"/>
      <c r="AX1027" s="343"/>
      <c r="AY1027" s="343"/>
      <c r="AZ1027" s="343"/>
      <c r="BA1027" s="343"/>
      <c r="BB1027" s="343"/>
      <c r="BC1027" s="343"/>
      <c r="BD1027" s="343"/>
      <c r="BE1027" s="475"/>
      <c r="BF1027" s="475"/>
      <c r="BG1027" s="475"/>
      <c r="BH1027" s="475"/>
      <c r="BI1027" s="475"/>
      <c r="BJ1027" s="475"/>
      <c r="BK1027" s="475"/>
      <c r="BL1027" s="475"/>
      <c r="BM1027" s="475"/>
      <c r="BN1027" s="475"/>
      <c r="BO1027" s="475"/>
      <c r="BP1027" s="306"/>
      <c r="BQ1027" s="496"/>
      <c r="BR1027" s="496"/>
      <c r="BS1027" s="496"/>
      <c r="BT1027" s="496"/>
      <c r="BU1027" s="496"/>
      <c r="BV1027" s="496"/>
    </row>
    <row r="1028" spans="1:74" s="52" customFormat="1" ht="12.75">
      <c r="A1028" s="64">
        <v>2996.2204340404778</v>
      </c>
      <c r="B1028" s="46" t="s">
        <v>320</v>
      </c>
      <c r="C1028" s="47" t="s">
        <v>331</v>
      </c>
      <c r="D1028" s="48">
        <v>50.201097465005603</v>
      </c>
      <c r="E1028" s="49">
        <v>39.567189999999997</v>
      </c>
      <c r="F1028" s="49">
        <v>5.3499999999999999E-2</v>
      </c>
      <c r="G1028" s="49">
        <v>13.449820000000001</v>
      </c>
      <c r="H1028" s="49">
        <v>0.32250000000000001</v>
      </c>
      <c r="I1028" s="49">
        <v>0.17150000000000001</v>
      </c>
      <c r="J1028" s="49">
        <v>45.614710000000002</v>
      </c>
      <c r="K1028" s="49">
        <v>0.24640000000000001</v>
      </c>
      <c r="L1028" s="49">
        <v>99.425619999999995</v>
      </c>
      <c r="M1028" s="47"/>
      <c r="N1028" s="50">
        <v>0.99428430754036912</v>
      </c>
      <c r="O1028" s="50">
        <v>1.0629297774885796E-3</v>
      </c>
      <c r="P1028" s="50">
        <v>0.28264925356336212</v>
      </c>
      <c r="Q1028" s="50">
        <v>6.5185197852967794E-3</v>
      </c>
      <c r="R1028" s="50">
        <v>3.6502721108527289E-3</v>
      </c>
      <c r="S1028" s="50">
        <v>1.7087905766991998</v>
      </c>
      <c r="T1028" s="50">
        <v>6.6339734280843879E-3</v>
      </c>
      <c r="U1028" s="50">
        <v>3.0035898329046531</v>
      </c>
      <c r="V1028" s="51">
        <v>85.806789174941017</v>
      </c>
      <c r="X1028" s="49">
        <v>0.25</v>
      </c>
      <c r="Y1028" s="49">
        <v>35.42</v>
      </c>
      <c r="Z1028" s="49">
        <v>0.62</v>
      </c>
      <c r="AA1028" s="49">
        <v>5.74</v>
      </c>
      <c r="AB1028" s="49">
        <v>12.25</v>
      </c>
      <c r="AC1028" s="49">
        <v>0.25</v>
      </c>
      <c r="AD1028" s="49">
        <v>2.25</v>
      </c>
      <c r="AE1028" s="312"/>
      <c r="AF1028" s="465" t="s">
        <v>1749</v>
      </c>
      <c r="AG1028" s="343">
        <v>30</v>
      </c>
      <c r="AH1028" s="343">
        <v>15</v>
      </c>
      <c r="AI1028" s="343"/>
      <c r="AJ1028" s="343"/>
      <c r="AK1028" s="343"/>
      <c r="AL1028" s="343"/>
      <c r="AM1028" s="343"/>
      <c r="AN1028" s="343"/>
      <c r="AO1028" s="343"/>
      <c r="AP1028" s="343"/>
      <c r="AQ1028" s="343"/>
      <c r="AR1028" s="343"/>
      <c r="AS1028" s="343"/>
      <c r="AT1028" s="343"/>
      <c r="AU1028" s="343"/>
      <c r="AV1028" s="343"/>
      <c r="AW1028" s="343"/>
      <c r="AX1028" s="343"/>
      <c r="AY1028" s="343"/>
      <c r="AZ1028" s="343"/>
      <c r="BA1028" s="343"/>
      <c r="BB1028" s="343"/>
      <c r="BC1028" s="343"/>
      <c r="BD1028" s="343"/>
      <c r="BE1028" s="475"/>
      <c r="BF1028" s="475"/>
      <c r="BG1028" s="475"/>
      <c r="BH1028" s="475"/>
      <c r="BI1028" s="475"/>
      <c r="BJ1028" s="475"/>
      <c r="BK1028" s="475"/>
      <c r="BL1028" s="475"/>
      <c r="BM1028" s="475"/>
      <c r="BN1028" s="475"/>
      <c r="BO1028" s="475"/>
      <c r="BP1028" s="306"/>
      <c r="BQ1028" s="496"/>
      <c r="BR1028" s="496"/>
      <c r="BS1028" s="496"/>
      <c r="BT1028" s="496"/>
      <c r="BU1028" s="496"/>
      <c r="BV1028" s="496"/>
    </row>
    <row r="1029" spans="1:74" s="52" customFormat="1" ht="12.75">
      <c r="A1029" s="64">
        <v>2996.2204340404778</v>
      </c>
      <c r="B1029" s="46" t="s">
        <v>320</v>
      </c>
      <c r="C1029" s="47" t="s">
        <v>331</v>
      </c>
      <c r="D1029" s="48">
        <v>55.221097465005599</v>
      </c>
      <c r="E1029" s="49">
        <v>39.333129999999997</v>
      </c>
      <c r="F1029" s="49">
        <v>0.05</v>
      </c>
      <c r="G1029" s="49">
        <v>13.620200000000001</v>
      </c>
      <c r="H1029" s="49">
        <v>0.32619999999999999</v>
      </c>
      <c r="I1029" s="49">
        <v>0.20799999999999999</v>
      </c>
      <c r="J1029" s="49">
        <v>45.51397</v>
      </c>
      <c r="K1029" s="49">
        <v>0.25180000000000002</v>
      </c>
      <c r="L1029" s="49">
        <v>99.303299999999993</v>
      </c>
      <c r="M1029" s="47"/>
      <c r="N1029" s="50">
        <v>0.99117002252826192</v>
      </c>
      <c r="O1029" s="50">
        <v>9.9617369702897896E-4</v>
      </c>
      <c r="P1029" s="50">
        <v>0.28703121534061238</v>
      </c>
      <c r="Q1029" s="50">
        <v>6.611766384648594E-3</v>
      </c>
      <c r="R1029" s="50">
        <v>4.4395476863832292E-3</v>
      </c>
      <c r="S1029" s="50">
        <v>1.7097905621951883</v>
      </c>
      <c r="T1029" s="50">
        <v>6.7983422455565844E-3</v>
      </c>
      <c r="U1029" s="50">
        <v>3.0068376300776802</v>
      </c>
      <c r="V1029" s="51">
        <v>85.625596707242124</v>
      </c>
      <c r="X1029" s="49">
        <v>0.26</v>
      </c>
      <c r="Y1029" s="49">
        <v>38.35</v>
      </c>
      <c r="Z1029" s="49">
        <v>0.61</v>
      </c>
      <c r="AA1029" s="49">
        <v>5.72</v>
      </c>
      <c r="AB1029" s="49">
        <v>10.33</v>
      </c>
      <c r="AC1029" s="49">
        <v>0.25</v>
      </c>
      <c r="AD1029" s="49">
        <v>2.2200000000000002</v>
      </c>
      <c r="AE1029" s="312"/>
      <c r="AF1029" s="465" t="s">
        <v>1749</v>
      </c>
      <c r="AG1029" s="343">
        <v>30</v>
      </c>
      <c r="AH1029" s="343">
        <v>15</v>
      </c>
      <c r="AI1029" s="343"/>
      <c r="AJ1029" s="343"/>
      <c r="AK1029" s="343"/>
      <c r="AL1029" s="343"/>
      <c r="AM1029" s="343"/>
      <c r="AN1029" s="343"/>
      <c r="AO1029" s="343"/>
      <c r="AP1029" s="343"/>
      <c r="AQ1029" s="343"/>
      <c r="AR1029" s="343"/>
      <c r="AS1029" s="343"/>
      <c r="AT1029" s="343"/>
      <c r="AU1029" s="343"/>
      <c r="AV1029" s="343"/>
      <c r="AW1029" s="343"/>
      <c r="AX1029" s="343"/>
      <c r="AY1029" s="343"/>
      <c r="AZ1029" s="343"/>
      <c r="BA1029" s="343"/>
      <c r="BB1029" s="343"/>
      <c r="BC1029" s="343"/>
      <c r="BD1029" s="343"/>
      <c r="BE1029" s="475"/>
      <c r="BF1029" s="475"/>
      <c r="BG1029" s="475"/>
      <c r="BH1029" s="475"/>
      <c r="BI1029" s="475"/>
      <c r="BJ1029" s="475"/>
      <c r="BK1029" s="475"/>
      <c r="BL1029" s="475"/>
      <c r="BM1029" s="475"/>
      <c r="BN1029" s="475"/>
      <c r="BO1029" s="475"/>
      <c r="BP1029" s="306"/>
      <c r="BQ1029" s="496"/>
      <c r="BR1029" s="496"/>
      <c r="BS1029" s="496"/>
      <c r="BT1029" s="496"/>
      <c r="BU1029" s="496"/>
      <c r="BV1029" s="496"/>
    </row>
    <row r="1030" spans="1:74" s="52" customFormat="1" ht="12.75">
      <c r="A1030" s="64">
        <v>2996.2204340404778</v>
      </c>
      <c r="B1030" s="46" t="s">
        <v>320</v>
      </c>
      <c r="C1030" s="47" t="s">
        <v>331</v>
      </c>
      <c r="D1030" s="48">
        <v>60.241097465005595</v>
      </c>
      <c r="E1030" s="49">
        <v>39.58755</v>
      </c>
      <c r="F1030" s="49">
        <v>4.7199999999999999E-2</v>
      </c>
      <c r="G1030" s="49">
        <v>13.66029</v>
      </c>
      <c r="H1030" s="49">
        <v>0.29370000000000002</v>
      </c>
      <c r="I1030" s="49">
        <v>0.1774</v>
      </c>
      <c r="J1030" s="49">
        <v>45.665080000000003</v>
      </c>
      <c r="K1030" s="49">
        <v>0.25269999999999998</v>
      </c>
      <c r="L1030" s="49">
        <v>99.683920000000001</v>
      </c>
      <c r="M1030" s="47"/>
      <c r="N1030" s="50">
        <v>0.99313967364139188</v>
      </c>
      <c r="O1030" s="50">
        <v>9.3620104184983675E-4</v>
      </c>
      <c r="P1030" s="50">
        <v>0.28659434691457591</v>
      </c>
      <c r="Q1030" s="50">
        <v>5.9265171474879273E-3</v>
      </c>
      <c r="R1030" s="50">
        <v>3.7695634784912172E-3</v>
      </c>
      <c r="S1030" s="50">
        <v>1.7078293574542085</v>
      </c>
      <c r="T1030" s="50">
        <v>6.7922645969029629E-3</v>
      </c>
      <c r="U1030" s="50">
        <v>3.004987924274908</v>
      </c>
      <c r="V1030" s="51">
        <v>85.630217576797179</v>
      </c>
      <c r="X1030" s="49">
        <v>0.25</v>
      </c>
      <c r="Y1030" s="49">
        <v>39.29</v>
      </c>
      <c r="Z1030" s="49">
        <v>0.61</v>
      </c>
      <c r="AA1030" s="49">
        <v>6.27</v>
      </c>
      <c r="AB1030" s="49">
        <v>11.95</v>
      </c>
      <c r="AC1030" s="49">
        <v>0.25</v>
      </c>
      <c r="AD1030" s="49">
        <v>2.2000000000000002</v>
      </c>
      <c r="AE1030" s="312"/>
      <c r="AF1030" s="465" t="s">
        <v>1749</v>
      </c>
      <c r="AG1030" s="343">
        <v>30</v>
      </c>
      <c r="AH1030" s="343">
        <v>15</v>
      </c>
      <c r="AI1030" s="343"/>
      <c r="AJ1030" s="343"/>
      <c r="AK1030" s="343"/>
      <c r="AL1030" s="343"/>
      <c r="AM1030" s="343"/>
      <c r="AN1030" s="343"/>
      <c r="AO1030" s="343"/>
      <c r="AP1030" s="343"/>
      <c r="AQ1030" s="343"/>
      <c r="AR1030" s="343"/>
      <c r="AS1030" s="343"/>
      <c r="AT1030" s="343"/>
      <c r="AU1030" s="343"/>
      <c r="AV1030" s="343"/>
      <c r="AW1030" s="343"/>
      <c r="AX1030" s="343"/>
      <c r="AY1030" s="343"/>
      <c r="AZ1030" s="343"/>
      <c r="BA1030" s="343"/>
      <c r="BB1030" s="343"/>
      <c r="BC1030" s="343"/>
      <c r="BD1030" s="343"/>
      <c r="BE1030" s="475"/>
      <c r="BF1030" s="475"/>
      <c r="BG1030" s="475"/>
      <c r="BH1030" s="475"/>
      <c r="BI1030" s="475"/>
      <c r="BJ1030" s="475"/>
      <c r="BK1030" s="475"/>
      <c r="BL1030" s="475"/>
      <c r="BM1030" s="475"/>
      <c r="BN1030" s="475"/>
      <c r="BO1030" s="475"/>
      <c r="BP1030" s="306"/>
      <c r="BQ1030" s="496"/>
      <c r="BR1030" s="496"/>
      <c r="BS1030" s="496"/>
      <c r="BT1030" s="496"/>
      <c r="BU1030" s="496"/>
      <c r="BV1030" s="496"/>
    </row>
    <row r="1031" spans="1:74" s="52" customFormat="1" ht="12.75">
      <c r="A1031" s="64">
        <v>2996.2204340404778</v>
      </c>
      <c r="B1031" s="46" t="s">
        <v>320</v>
      </c>
      <c r="C1031" s="47" t="s">
        <v>331</v>
      </c>
      <c r="D1031" s="48">
        <v>65.261097465005591</v>
      </c>
      <c r="E1031" s="49">
        <v>39.536659999999998</v>
      </c>
      <c r="F1031" s="49">
        <v>6.4899999999999999E-2</v>
      </c>
      <c r="G1031" s="49">
        <v>13.770530000000001</v>
      </c>
      <c r="H1031" s="49">
        <v>0.31109999999999999</v>
      </c>
      <c r="I1031" s="49">
        <v>0.19059999999999999</v>
      </c>
      <c r="J1031" s="49">
        <v>45.483750000000001</v>
      </c>
      <c r="K1031" s="49">
        <v>0.24390000000000001</v>
      </c>
      <c r="L1031" s="49">
        <v>99.601439999999997</v>
      </c>
      <c r="M1031" s="47"/>
      <c r="N1031" s="50">
        <v>0.99324702744421467</v>
      </c>
      <c r="O1031" s="50">
        <v>1.2890726907710446E-3</v>
      </c>
      <c r="P1031" s="50">
        <v>0.28931033337742484</v>
      </c>
      <c r="Q1031" s="50">
        <v>6.2863882471753518E-3</v>
      </c>
      <c r="R1031" s="50">
        <v>4.0557010160007737E-3</v>
      </c>
      <c r="S1031" s="50">
        <v>1.7034214251270383</v>
      </c>
      <c r="T1031" s="50">
        <v>6.5648792716171906E-3</v>
      </c>
      <c r="U1031" s="50">
        <v>3.0041748271742419</v>
      </c>
      <c r="V1031" s="51">
        <v>85.481722156395449</v>
      </c>
      <c r="X1031" s="49">
        <v>0.26</v>
      </c>
      <c r="Y1031" s="49">
        <v>29.58</v>
      </c>
      <c r="Z1031" s="49">
        <v>0.61</v>
      </c>
      <c r="AA1031" s="49">
        <v>6.03</v>
      </c>
      <c r="AB1031" s="49">
        <v>11.21</v>
      </c>
      <c r="AC1031" s="49">
        <v>0.25</v>
      </c>
      <c r="AD1031" s="49">
        <v>2.2799999999999998</v>
      </c>
      <c r="AE1031" s="312"/>
      <c r="AF1031" s="465" t="s">
        <v>1749</v>
      </c>
      <c r="AG1031" s="343">
        <v>30</v>
      </c>
      <c r="AH1031" s="343">
        <v>15</v>
      </c>
      <c r="AI1031" s="343"/>
      <c r="AJ1031" s="343"/>
      <c r="AK1031" s="343"/>
      <c r="AL1031" s="343"/>
      <c r="AM1031" s="343"/>
      <c r="AN1031" s="343"/>
      <c r="AO1031" s="343"/>
      <c r="AP1031" s="343"/>
      <c r="AQ1031" s="343"/>
      <c r="AR1031" s="343"/>
      <c r="AS1031" s="343"/>
      <c r="AT1031" s="343"/>
      <c r="AU1031" s="343"/>
      <c r="AV1031" s="343"/>
      <c r="AW1031" s="343"/>
      <c r="AX1031" s="343"/>
      <c r="AY1031" s="343"/>
      <c r="AZ1031" s="343"/>
      <c r="BA1031" s="343"/>
      <c r="BB1031" s="343"/>
      <c r="BC1031" s="343"/>
      <c r="BD1031" s="343"/>
      <c r="BE1031" s="475"/>
      <c r="BF1031" s="475"/>
      <c r="BG1031" s="475"/>
      <c r="BH1031" s="475"/>
      <c r="BI1031" s="475"/>
      <c r="BJ1031" s="475"/>
      <c r="BK1031" s="475"/>
      <c r="BL1031" s="475"/>
      <c r="BM1031" s="475"/>
      <c r="BN1031" s="475"/>
      <c r="BO1031" s="475"/>
      <c r="BP1031" s="306"/>
      <c r="BQ1031" s="496"/>
      <c r="BR1031" s="496"/>
      <c r="BS1031" s="496"/>
      <c r="BT1031" s="496"/>
      <c r="BU1031" s="496"/>
      <c r="BV1031" s="496"/>
    </row>
    <row r="1032" spans="1:74" s="52" customFormat="1" ht="12.75">
      <c r="A1032" s="64">
        <v>2996.2204340404778</v>
      </c>
      <c r="B1032" s="46" t="s">
        <v>320</v>
      </c>
      <c r="C1032" s="47" t="s">
        <v>331</v>
      </c>
      <c r="D1032" s="48">
        <v>70.281097465005587</v>
      </c>
      <c r="E1032" s="49">
        <v>39.597720000000002</v>
      </c>
      <c r="F1032" s="49">
        <v>7.2800000000000004E-2</v>
      </c>
      <c r="G1032" s="49">
        <v>13.850709999999999</v>
      </c>
      <c r="H1032" s="49">
        <v>0.34300000000000003</v>
      </c>
      <c r="I1032" s="49">
        <v>0.1883</v>
      </c>
      <c r="J1032" s="49">
        <v>45.604640000000003</v>
      </c>
      <c r="K1032" s="49">
        <v>0.24709999999999999</v>
      </c>
      <c r="L1032" s="49">
        <v>99.904270000000011</v>
      </c>
      <c r="M1032" s="47"/>
      <c r="N1032" s="50">
        <v>0.9921932328724502</v>
      </c>
      <c r="O1032" s="50">
        <v>1.4422245190532086E-3</v>
      </c>
      <c r="P1032" s="50">
        <v>0.29023789166085806</v>
      </c>
      <c r="Q1032" s="50">
        <v>6.9129607760817207E-3</v>
      </c>
      <c r="R1032" s="50">
        <v>3.9963373274542096E-3</v>
      </c>
      <c r="S1032" s="50">
        <v>1.7035059610676775</v>
      </c>
      <c r="T1032" s="50">
        <v>6.6337098658688989E-3</v>
      </c>
      <c r="U1032" s="50">
        <v>3.0049223180894442</v>
      </c>
      <c r="V1032" s="51">
        <v>85.442568699903276</v>
      </c>
      <c r="X1032" s="49">
        <v>0.25</v>
      </c>
      <c r="Y1032" s="49">
        <v>26.13</v>
      </c>
      <c r="Z1032" s="49">
        <v>0.61</v>
      </c>
      <c r="AA1032" s="49">
        <v>5.44</v>
      </c>
      <c r="AB1032" s="49">
        <v>11.37</v>
      </c>
      <c r="AC1032" s="49">
        <v>0.25</v>
      </c>
      <c r="AD1032" s="49">
        <v>2.27</v>
      </c>
      <c r="AE1032" s="312"/>
      <c r="AF1032" s="465" t="s">
        <v>1749</v>
      </c>
      <c r="AG1032" s="343">
        <v>30</v>
      </c>
      <c r="AH1032" s="343">
        <v>15</v>
      </c>
      <c r="AI1032" s="343"/>
      <c r="AJ1032" s="343"/>
      <c r="AK1032" s="343"/>
      <c r="AL1032" s="343"/>
      <c r="AM1032" s="343"/>
      <c r="AN1032" s="343"/>
      <c r="AO1032" s="343"/>
      <c r="AP1032" s="343"/>
      <c r="AQ1032" s="343"/>
      <c r="AR1032" s="343"/>
      <c r="AS1032" s="343"/>
      <c r="AT1032" s="343"/>
      <c r="AU1032" s="343"/>
      <c r="AV1032" s="343"/>
      <c r="AW1032" s="343"/>
      <c r="AX1032" s="343"/>
      <c r="AY1032" s="343"/>
      <c r="AZ1032" s="343"/>
      <c r="BA1032" s="343"/>
      <c r="BB1032" s="343"/>
      <c r="BC1032" s="343"/>
      <c r="BD1032" s="343"/>
      <c r="BE1032" s="475"/>
      <c r="BF1032" s="475"/>
      <c r="BG1032" s="475"/>
      <c r="BH1032" s="475"/>
      <c r="BI1032" s="475"/>
      <c r="BJ1032" s="475"/>
      <c r="BK1032" s="475"/>
      <c r="BL1032" s="475"/>
      <c r="BM1032" s="475"/>
      <c r="BN1032" s="475"/>
      <c r="BO1032" s="475"/>
      <c r="BP1032" s="306"/>
      <c r="BQ1032" s="496"/>
      <c r="BR1032" s="496"/>
      <c r="BS1032" s="496"/>
      <c r="BT1032" s="496"/>
      <c r="BU1032" s="496"/>
      <c r="BV1032" s="496"/>
    </row>
    <row r="1033" spans="1:74" s="52" customFormat="1" ht="12.75">
      <c r="A1033" s="64">
        <v>2996.2204340404778</v>
      </c>
      <c r="B1033" s="46" t="s">
        <v>320</v>
      </c>
      <c r="C1033" s="47" t="s">
        <v>331</v>
      </c>
      <c r="D1033" s="48">
        <v>75.301097465005583</v>
      </c>
      <c r="E1033" s="49">
        <v>39.536659999999998</v>
      </c>
      <c r="F1033" s="49">
        <v>3.9199999999999999E-2</v>
      </c>
      <c r="G1033" s="49">
        <v>13.93089</v>
      </c>
      <c r="H1033" s="49">
        <v>0.308</v>
      </c>
      <c r="I1033" s="49">
        <v>0.17319999999999999</v>
      </c>
      <c r="J1033" s="49">
        <v>45.634860000000003</v>
      </c>
      <c r="K1033" s="49">
        <v>0.2485</v>
      </c>
      <c r="L1033" s="49">
        <v>99.871310000000008</v>
      </c>
      <c r="M1033" s="47"/>
      <c r="N1033" s="50">
        <v>0.99146540182128018</v>
      </c>
      <c r="O1033" s="50">
        <v>7.7721123117767898E-4</v>
      </c>
      <c r="P1033" s="50">
        <v>0.2921544076109665</v>
      </c>
      <c r="Q1033" s="50">
        <v>6.2125828662152119E-3</v>
      </c>
      <c r="R1033" s="50">
        <v>3.6788426488082466E-3</v>
      </c>
      <c r="S1033" s="50">
        <v>1.7060150331745467</v>
      </c>
      <c r="T1033" s="50">
        <v>6.6766963633695976E-3</v>
      </c>
      <c r="U1033" s="50">
        <v>3.0069801757163641</v>
      </c>
      <c r="V1033" s="51">
        <v>85.378897222243779</v>
      </c>
      <c r="X1033" s="49">
        <v>0.26</v>
      </c>
      <c r="Y1033" s="49">
        <v>49.95</v>
      </c>
      <c r="Z1033" s="49">
        <v>0.61</v>
      </c>
      <c r="AA1033" s="49">
        <v>6.04</v>
      </c>
      <c r="AB1033" s="49">
        <v>12.03</v>
      </c>
      <c r="AC1033" s="49">
        <v>0.25</v>
      </c>
      <c r="AD1033" s="49">
        <v>2.25</v>
      </c>
      <c r="AE1033" s="312"/>
      <c r="AF1033" s="465" t="s">
        <v>1749</v>
      </c>
      <c r="AG1033" s="343">
        <v>30</v>
      </c>
      <c r="AH1033" s="343">
        <v>15</v>
      </c>
      <c r="AI1033" s="343"/>
      <c r="AJ1033" s="343"/>
      <c r="AK1033" s="343"/>
      <c r="AL1033" s="343"/>
      <c r="AM1033" s="343"/>
      <c r="AN1033" s="343"/>
      <c r="AO1033" s="343"/>
      <c r="AP1033" s="343"/>
      <c r="AQ1033" s="343"/>
      <c r="AR1033" s="343"/>
      <c r="AS1033" s="343"/>
      <c r="AT1033" s="343"/>
      <c r="AU1033" s="343"/>
      <c r="AV1033" s="343"/>
      <c r="AW1033" s="343"/>
      <c r="AX1033" s="343"/>
      <c r="AY1033" s="343"/>
      <c r="AZ1033" s="343"/>
      <c r="BA1033" s="343"/>
      <c r="BB1033" s="343"/>
      <c r="BC1033" s="343"/>
      <c r="BD1033" s="343"/>
      <c r="BE1033" s="475"/>
      <c r="BF1033" s="475"/>
      <c r="BG1033" s="475"/>
      <c r="BH1033" s="475"/>
      <c r="BI1033" s="475"/>
      <c r="BJ1033" s="475"/>
      <c r="BK1033" s="475"/>
      <c r="BL1033" s="475"/>
      <c r="BM1033" s="475"/>
      <c r="BN1033" s="475"/>
      <c r="BO1033" s="475"/>
      <c r="BP1033" s="306"/>
      <c r="BQ1033" s="496"/>
      <c r="BR1033" s="496"/>
      <c r="BS1033" s="496"/>
      <c r="BT1033" s="496"/>
      <c r="BU1033" s="496"/>
      <c r="BV1033" s="496"/>
    </row>
    <row r="1034" spans="1:74" s="52" customFormat="1" ht="12.75">
      <c r="A1034" s="64">
        <v>2996.2204340404778</v>
      </c>
      <c r="B1034" s="46" t="s">
        <v>320</v>
      </c>
      <c r="C1034" s="47" t="s">
        <v>331</v>
      </c>
      <c r="D1034" s="48">
        <v>80.321097465005579</v>
      </c>
      <c r="E1034" s="49">
        <v>39.852139999999999</v>
      </c>
      <c r="F1034" s="49">
        <v>7.4800000000000005E-2</v>
      </c>
      <c r="G1034" s="49">
        <v>13.970980000000001</v>
      </c>
      <c r="H1034" s="49">
        <v>0.31069999999999998</v>
      </c>
      <c r="I1034" s="49">
        <v>0.18099999999999999</v>
      </c>
      <c r="J1034" s="49">
        <v>45.54419</v>
      </c>
      <c r="K1034" s="49">
        <v>0.248</v>
      </c>
      <c r="L1034" s="49">
        <v>100.18181</v>
      </c>
      <c r="M1034" s="47"/>
      <c r="N1034" s="50">
        <v>0.99549479621820169</v>
      </c>
      <c r="O1034" s="50">
        <v>1.4772852437284572E-3</v>
      </c>
      <c r="P1034" s="50">
        <v>0.29185706569804676</v>
      </c>
      <c r="Q1034" s="50">
        <v>6.2427003962783343E-3</v>
      </c>
      <c r="R1034" s="50">
        <v>3.8295845374427349E-3</v>
      </c>
      <c r="S1034" s="50">
        <v>1.6960118213111495</v>
      </c>
      <c r="T1034" s="50">
        <v>6.6373798894949574E-3</v>
      </c>
      <c r="U1034" s="50">
        <v>3.0015506332943427</v>
      </c>
      <c r="V1034" s="51">
        <v>85.318092777378595</v>
      </c>
      <c r="X1034" s="49">
        <v>0.25</v>
      </c>
      <c r="Y1034" s="49">
        <v>26.09</v>
      </c>
      <c r="Z1034" s="49">
        <v>0.61</v>
      </c>
      <c r="AA1034" s="49">
        <v>5.99</v>
      </c>
      <c r="AB1034" s="49">
        <v>11.8</v>
      </c>
      <c r="AC1034" s="49">
        <v>0.25</v>
      </c>
      <c r="AD1034" s="49">
        <v>2.2599999999999998</v>
      </c>
      <c r="AE1034" s="312"/>
      <c r="AF1034" s="465" t="s">
        <v>1749</v>
      </c>
      <c r="AG1034" s="343">
        <v>30</v>
      </c>
      <c r="AH1034" s="343">
        <v>15</v>
      </c>
      <c r="AI1034" s="343"/>
      <c r="AJ1034" s="343"/>
      <c r="AK1034" s="343"/>
      <c r="AL1034" s="343"/>
      <c r="AM1034" s="343"/>
      <c r="AN1034" s="343"/>
      <c r="AO1034" s="343"/>
      <c r="AP1034" s="343"/>
      <c r="AQ1034" s="343"/>
      <c r="AR1034" s="343"/>
      <c r="AS1034" s="343"/>
      <c r="AT1034" s="343"/>
      <c r="AU1034" s="343"/>
      <c r="AV1034" s="343"/>
      <c r="AW1034" s="343"/>
      <c r="AX1034" s="343"/>
      <c r="AY1034" s="343"/>
      <c r="AZ1034" s="343"/>
      <c r="BA1034" s="343"/>
      <c r="BB1034" s="343"/>
      <c r="BC1034" s="343"/>
      <c r="BD1034" s="343"/>
      <c r="BE1034" s="475"/>
      <c r="BF1034" s="475"/>
      <c r="BG1034" s="475"/>
      <c r="BH1034" s="475"/>
      <c r="BI1034" s="475"/>
      <c r="BJ1034" s="475"/>
      <c r="BK1034" s="475"/>
      <c r="BL1034" s="475"/>
      <c r="BM1034" s="475"/>
      <c r="BN1034" s="475"/>
      <c r="BO1034" s="475"/>
      <c r="BP1034" s="306"/>
      <c r="BQ1034" s="496"/>
      <c r="BR1034" s="496"/>
      <c r="BS1034" s="496"/>
      <c r="BT1034" s="496"/>
      <c r="BU1034" s="496"/>
      <c r="BV1034" s="496"/>
    </row>
    <row r="1035" spans="1:74" s="52" customFormat="1" ht="12.75">
      <c r="A1035" s="64">
        <v>2996.2204340404778</v>
      </c>
      <c r="B1035" s="46" t="s">
        <v>320</v>
      </c>
      <c r="C1035" s="47" t="s">
        <v>331</v>
      </c>
      <c r="D1035" s="48">
        <v>85.341097465005575</v>
      </c>
      <c r="E1035" s="49">
        <v>39.923380000000002</v>
      </c>
      <c r="F1035" s="49">
        <v>6.4699999999999994E-2</v>
      </c>
      <c r="G1035" s="49">
        <v>14.171419999999999</v>
      </c>
      <c r="H1035" s="49">
        <v>0.32100000000000001</v>
      </c>
      <c r="I1035" s="49">
        <v>0.16309999999999999</v>
      </c>
      <c r="J1035" s="49">
        <v>45.796039999999998</v>
      </c>
      <c r="K1035" s="49">
        <v>0.25640000000000002</v>
      </c>
      <c r="L1035" s="49">
        <v>100.69604</v>
      </c>
      <c r="M1035" s="47"/>
      <c r="N1035" s="50">
        <v>0.99315781966133598</v>
      </c>
      <c r="O1035" s="50">
        <v>1.272537706130129E-3</v>
      </c>
      <c r="P1035" s="50">
        <v>0.29482229825784378</v>
      </c>
      <c r="Q1035" s="50">
        <v>6.4230290861916036E-3</v>
      </c>
      <c r="R1035" s="50">
        <v>3.4366132813509059E-3</v>
      </c>
      <c r="S1035" s="50">
        <v>1.6983509382049389</v>
      </c>
      <c r="T1035" s="50">
        <v>6.8338687286118418E-3</v>
      </c>
      <c r="U1035" s="50">
        <v>3.0042971049264029</v>
      </c>
      <c r="V1035" s="51">
        <v>85.208395694643428</v>
      </c>
      <c r="X1035" s="49">
        <v>0.25</v>
      </c>
      <c r="Y1035" s="49">
        <v>29.47</v>
      </c>
      <c r="Z1035" s="49">
        <v>0.61</v>
      </c>
      <c r="AA1035" s="49">
        <v>5.84</v>
      </c>
      <c r="AB1035" s="49">
        <v>13.08</v>
      </c>
      <c r="AC1035" s="49">
        <v>0.25</v>
      </c>
      <c r="AD1035" s="49">
        <v>2.2200000000000002</v>
      </c>
      <c r="AE1035" s="312"/>
      <c r="AF1035" s="465" t="s">
        <v>1749</v>
      </c>
      <c r="AG1035" s="343">
        <v>30</v>
      </c>
      <c r="AH1035" s="343">
        <v>15</v>
      </c>
      <c r="AI1035" s="343"/>
      <c r="AJ1035" s="343"/>
      <c r="AK1035" s="343"/>
      <c r="AL1035" s="343"/>
      <c r="AM1035" s="343"/>
      <c r="AN1035" s="343"/>
      <c r="AO1035" s="343"/>
      <c r="AP1035" s="343"/>
      <c r="AQ1035" s="343"/>
      <c r="AR1035" s="343"/>
      <c r="AS1035" s="343"/>
      <c r="AT1035" s="343"/>
      <c r="AU1035" s="343"/>
      <c r="AV1035" s="343"/>
      <c r="AW1035" s="343"/>
      <c r="AX1035" s="343"/>
      <c r="AY1035" s="343"/>
      <c r="AZ1035" s="343"/>
      <c r="BA1035" s="343"/>
      <c r="BB1035" s="343"/>
      <c r="BC1035" s="343"/>
      <c r="BD1035" s="343"/>
      <c r="BE1035" s="475"/>
      <c r="BF1035" s="475"/>
      <c r="BG1035" s="475"/>
      <c r="BH1035" s="475"/>
      <c r="BI1035" s="475"/>
      <c r="BJ1035" s="475"/>
      <c r="BK1035" s="475"/>
      <c r="BL1035" s="475"/>
      <c r="BM1035" s="475"/>
      <c r="BN1035" s="475"/>
      <c r="BO1035" s="475"/>
      <c r="BP1035" s="306"/>
      <c r="BQ1035" s="496"/>
      <c r="BR1035" s="496"/>
      <c r="BS1035" s="496"/>
      <c r="BT1035" s="496"/>
      <c r="BU1035" s="496"/>
      <c r="BV1035" s="496"/>
    </row>
    <row r="1036" spans="1:74" s="52" customFormat="1" ht="12.75">
      <c r="A1036" s="64">
        <v>2996.2204340404778</v>
      </c>
      <c r="B1036" s="46" t="s">
        <v>320</v>
      </c>
      <c r="C1036" s="47" t="s">
        <v>331</v>
      </c>
      <c r="D1036" s="48">
        <v>90.361097465005571</v>
      </c>
      <c r="E1036" s="49">
        <v>39.923380000000002</v>
      </c>
      <c r="F1036" s="49">
        <v>5.3900000000000003E-2</v>
      </c>
      <c r="G1036" s="49">
        <v>14.28167</v>
      </c>
      <c r="H1036" s="49">
        <v>0.32669999999999999</v>
      </c>
      <c r="I1036" s="49">
        <v>0.19</v>
      </c>
      <c r="J1036" s="49">
        <v>45.765819999999998</v>
      </c>
      <c r="K1036" s="49">
        <v>0.23549999999999999</v>
      </c>
      <c r="L1036" s="49">
        <v>100.77697000000001</v>
      </c>
      <c r="M1036" s="47"/>
      <c r="N1036" s="50">
        <v>0.99299410491944129</v>
      </c>
      <c r="O1036" s="50">
        <v>1.0599455307674032E-3</v>
      </c>
      <c r="P1036" s="50">
        <v>0.297066962482186</v>
      </c>
      <c r="Q1036" s="50">
        <v>6.5360052838035788E-3</v>
      </c>
      <c r="R1036" s="50">
        <v>4.0027522280160956E-3</v>
      </c>
      <c r="S1036" s="50">
        <v>1.6969504504554271</v>
      </c>
      <c r="T1036" s="50">
        <v>6.2757831193828032E-3</v>
      </c>
      <c r="U1036" s="50">
        <v>3.0048860040190242</v>
      </c>
      <c r="V1036" s="51">
        <v>85.102087847641059</v>
      </c>
      <c r="X1036" s="49">
        <v>0.25</v>
      </c>
      <c r="Y1036" s="49">
        <v>35.590000000000003</v>
      </c>
      <c r="Z1036" s="49">
        <v>0.6</v>
      </c>
      <c r="AA1036" s="49">
        <v>5.82</v>
      </c>
      <c r="AB1036" s="49">
        <v>11.28</v>
      </c>
      <c r="AC1036" s="49">
        <v>0.25</v>
      </c>
      <c r="AD1036" s="49">
        <v>2.37</v>
      </c>
      <c r="AE1036" s="312"/>
      <c r="AF1036" s="465" t="s">
        <v>1749</v>
      </c>
      <c r="AG1036" s="343">
        <v>30</v>
      </c>
      <c r="AH1036" s="343">
        <v>15</v>
      </c>
      <c r="AI1036" s="343"/>
      <c r="AJ1036" s="343"/>
      <c r="AK1036" s="343"/>
      <c r="AL1036" s="343"/>
      <c r="AM1036" s="343"/>
      <c r="AN1036" s="343"/>
      <c r="AO1036" s="343"/>
      <c r="AP1036" s="343"/>
      <c r="AQ1036" s="343"/>
      <c r="AR1036" s="343"/>
      <c r="AS1036" s="343"/>
      <c r="AT1036" s="343"/>
      <c r="AU1036" s="343"/>
      <c r="AV1036" s="343"/>
      <c r="AW1036" s="343"/>
      <c r="AX1036" s="343"/>
      <c r="AY1036" s="343"/>
      <c r="AZ1036" s="343"/>
      <c r="BA1036" s="343"/>
      <c r="BB1036" s="343"/>
      <c r="BC1036" s="343"/>
      <c r="BD1036" s="343"/>
      <c r="BE1036" s="475"/>
      <c r="BF1036" s="475"/>
      <c r="BG1036" s="475"/>
      <c r="BH1036" s="475"/>
      <c r="BI1036" s="475"/>
      <c r="BJ1036" s="475"/>
      <c r="BK1036" s="475"/>
      <c r="BL1036" s="475"/>
      <c r="BM1036" s="475"/>
      <c r="BN1036" s="475"/>
      <c r="BO1036" s="475"/>
      <c r="BP1036" s="306"/>
      <c r="BQ1036" s="496"/>
      <c r="BR1036" s="496"/>
      <c r="BS1036" s="496"/>
      <c r="BT1036" s="496"/>
      <c r="BU1036" s="496"/>
      <c r="BV1036" s="496"/>
    </row>
    <row r="1037" spans="1:74" s="52" customFormat="1" ht="12.75">
      <c r="A1037" s="64">
        <v>2996.2204340404778</v>
      </c>
      <c r="B1037" s="46" t="s">
        <v>320</v>
      </c>
      <c r="C1037" s="47" t="s">
        <v>331</v>
      </c>
      <c r="D1037" s="48">
        <v>95.381097465005567</v>
      </c>
      <c r="E1037" s="49">
        <v>39.607900000000001</v>
      </c>
      <c r="F1037" s="49">
        <v>6.7000000000000004E-2</v>
      </c>
      <c r="G1037" s="49">
        <v>14.2516</v>
      </c>
      <c r="H1037" s="49">
        <v>0.31900000000000001</v>
      </c>
      <c r="I1037" s="49">
        <v>0.2203</v>
      </c>
      <c r="J1037" s="49">
        <v>46.340029999999999</v>
      </c>
      <c r="K1037" s="49">
        <v>0.25769999999999998</v>
      </c>
      <c r="L1037" s="49">
        <v>101.06353000000001</v>
      </c>
      <c r="M1037" s="47"/>
      <c r="N1037" s="50">
        <v>0.9834703091594128</v>
      </c>
      <c r="O1037" s="50">
        <v>1.3153146401955883E-3</v>
      </c>
      <c r="P1037" s="50">
        <v>0.29593685547311283</v>
      </c>
      <c r="Q1037" s="50">
        <v>6.3710939852076884E-3</v>
      </c>
      <c r="R1037" s="50">
        <v>4.6331853313198793E-3</v>
      </c>
      <c r="S1037" s="50">
        <v>1.7153166077480109</v>
      </c>
      <c r="T1037" s="50">
        <v>6.8556952229360457E-3</v>
      </c>
      <c r="U1037" s="50">
        <v>3.0138990615601955</v>
      </c>
      <c r="V1037" s="51">
        <v>85.285949240870167</v>
      </c>
      <c r="X1037" s="49">
        <v>0.25</v>
      </c>
      <c r="Y1037" s="49">
        <v>27.21</v>
      </c>
      <c r="Z1037" s="49">
        <v>0.6</v>
      </c>
      <c r="AA1037" s="49">
        <v>5.91</v>
      </c>
      <c r="AB1037" s="49">
        <v>9.64</v>
      </c>
      <c r="AC1037" s="49">
        <v>0.25</v>
      </c>
      <c r="AD1037" s="49">
        <v>2.1800000000000002</v>
      </c>
      <c r="AE1037" s="312"/>
      <c r="AF1037" s="465" t="s">
        <v>1749</v>
      </c>
      <c r="AG1037" s="343">
        <v>30</v>
      </c>
      <c r="AH1037" s="343">
        <v>15</v>
      </c>
      <c r="AI1037" s="343"/>
      <c r="AJ1037" s="343"/>
      <c r="AK1037" s="343"/>
      <c r="AL1037" s="343"/>
      <c r="AM1037" s="343"/>
      <c r="AN1037" s="343"/>
      <c r="AO1037" s="343"/>
      <c r="AP1037" s="343"/>
      <c r="AQ1037" s="343"/>
      <c r="AR1037" s="343"/>
      <c r="AS1037" s="343"/>
      <c r="AT1037" s="343"/>
      <c r="AU1037" s="343"/>
      <c r="AV1037" s="343"/>
      <c r="AW1037" s="343"/>
      <c r="AX1037" s="343"/>
      <c r="AY1037" s="343"/>
      <c r="AZ1037" s="343"/>
      <c r="BA1037" s="343"/>
      <c r="BB1037" s="343"/>
      <c r="BC1037" s="343"/>
      <c r="BD1037" s="343"/>
      <c r="BE1037" s="475"/>
      <c r="BF1037" s="475"/>
      <c r="BG1037" s="475"/>
      <c r="BH1037" s="475"/>
      <c r="BI1037" s="475"/>
      <c r="BJ1037" s="475"/>
      <c r="BK1037" s="475"/>
      <c r="BL1037" s="475"/>
      <c r="BM1037" s="475"/>
      <c r="BN1037" s="475"/>
      <c r="BO1037" s="475"/>
      <c r="BP1037" s="306"/>
      <c r="BQ1037" s="496"/>
      <c r="BR1037" s="496"/>
      <c r="BS1037" s="496"/>
      <c r="BT1037" s="496"/>
      <c r="BU1037" s="496"/>
      <c r="BV1037" s="496"/>
    </row>
    <row r="1038" spans="1:74" s="52" customFormat="1" ht="12.75">
      <c r="A1038" s="64">
        <v>2996.2204340404778</v>
      </c>
      <c r="B1038" s="46" t="s">
        <v>320</v>
      </c>
      <c r="C1038" s="47" t="s">
        <v>331</v>
      </c>
      <c r="D1038" s="48">
        <v>100.40109746500556</v>
      </c>
      <c r="E1038" s="49">
        <v>39.65878</v>
      </c>
      <c r="F1038" s="49">
        <v>4.24E-2</v>
      </c>
      <c r="G1038" s="49">
        <v>14.432</v>
      </c>
      <c r="H1038" s="49">
        <v>0.34210000000000002</v>
      </c>
      <c r="I1038" s="49">
        <v>0.217</v>
      </c>
      <c r="J1038" s="49">
        <v>45.655009999999997</v>
      </c>
      <c r="K1038" s="49">
        <v>0.25240000000000001</v>
      </c>
      <c r="L1038" s="49">
        <v>100.59969</v>
      </c>
      <c r="M1038" s="47"/>
      <c r="N1038" s="50">
        <v>0.98975213515349658</v>
      </c>
      <c r="O1038" s="50">
        <v>8.3662024340720221E-4</v>
      </c>
      <c r="P1038" s="50">
        <v>0.30121015625734637</v>
      </c>
      <c r="Q1038" s="50">
        <v>6.8672690654653507E-3</v>
      </c>
      <c r="R1038" s="50">
        <v>4.5870404538336917E-3</v>
      </c>
      <c r="S1038" s="50">
        <v>1.6985724860600273</v>
      </c>
      <c r="T1038" s="50">
        <v>6.7489171261126985E-3</v>
      </c>
      <c r="U1038" s="50">
        <v>3.0085746243596896</v>
      </c>
      <c r="V1038" s="51">
        <v>84.937855250693644</v>
      </c>
      <c r="X1038" s="49">
        <v>0.26</v>
      </c>
      <c r="Y1038" s="49">
        <v>45.36</v>
      </c>
      <c r="Z1038" s="49">
        <v>0.6</v>
      </c>
      <c r="AA1038" s="49">
        <v>5.5</v>
      </c>
      <c r="AB1038" s="49">
        <v>9.86</v>
      </c>
      <c r="AC1038" s="49">
        <v>0.25</v>
      </c>
      <c r="AD1038" s="49">
        <v>2.2400000000000002</v>
      </c>
      <c r="AE1038" s="312"/>
      <c r="AF1038" s="465" t="s">
        <v>1749</v>
      </c>
      <c r="AG1038" s="343">
        <v>30</v>
      </c>
      <c r="AH1038" s="343">
        <v>15</v>
      </c>
      <c r="AI1038" s="343"/>
      <c r="AJ1038" s="343"/>
      <c r="AK1038" s="343"/>
      <c r="AL1038" s="343"/>
      <c r="AM1038" s="343"/>
      <c r="AN1038" s="343"/>
      <c r="AO1038" s="343"/>
      <c r="AP1038" s="343"/>
      <c r="AQ1038" s="343"/>
      <c r="AR1038" s="343"/>
      <c r="AS1038" s="343"/>
      <c r="AT1038" s="343"/>
      <c r="AU1038" s="343"/>
      <c r="AV1038" s="343"/>
      <c r="AW1038" s="343"/>
      <c r="AX1038" s="343"/>
      <c r="AY1038" s="343"/>
      <c r="AZ1038" s="343"/>
      <c r="BA1038" s="343"/>
      <c r="BB1038" s="343"/>
      <c r="BC1038" s="343"/>
      <c r="BD1038" s="343"/>
      <c r="BE1038" s="475"/>
      <c r="BF1038" s="475"/>
      <c r="BG1038" s="475"/>
      <c r="BH1038" s="475"/>
      <c r="BI1038" s="475"/>
      <c r="BJ1038" s="475"/>
      <c r="BK1038" s="475"/>
      <c r="BL1038" s="475"/>
      <c r="BM1038" s="475"/>
      <c r="BN1038" s="475"/>
      <c r="BO1038" s="475"/>
      <c r="BP1038" s="306"/>
      <c r="BQ1038" s="496"/>
      <c r="BR1038" s="496"/>
      <c r="BS1038" s="496"/>
      <c r="BT1038" s="496"/>
      <c r="BU1038" s="496"/>
      <c r="BV1038" s="496"/>
    </row>
    <row r="1039" spans="1:74" s="52" customFormat="1" ht="12.75">
      <c r="A1039" s="64">
        <v>2996.2204340404778</v>
      </c>
      <c r="B1039" s="46" t="s">
        <v>320</v>
      </c>
      <c r="C1039" s="47" t="s">
        <v>331</v>
      </c>
      <c r="D1039" s="48">
        <v>105.42109746500556</v>
      </c>
      <c r="E1039" s="49">
        <v>39.65878</v>
      </c>
      <c r="F1039" s="49">
        <v>6.7100000000000007E-2</v>
      </c>
      <c r="G1039" s="49">
        <v>14.38189</v>
      </c>
      <c r="H1039" s="49">
        <v>0.3407</v>
      </c>
      <c r="I1039" s="49">
        <v>0.18410000000000001</v>
      </c>
      <c r="J1039" s="49">
        <v>45.493819999999999</v>
      </c>
      <c r="K1039" s="49">
        <v>0.25779999999999997</v>
      </c>
      <c r="L1039" s="49">
        <v>100.38419</v>
      </c>
      <c r="M1039" s="47"/>
      <c r="N1039" s="50">
        <v>0.99127867862479035</v>
      </c>
      <c r="O1039" s="50">
        <v>1.3260330549449719E-3</v>
      </c>
      <c r="P1039" s="50">
        <v>0.30062726905134896</v>
      </c>
      <c r="Q1039" s="50">
        <v>6.8497140371571452E-3</v>
      </c>
      <c r="R1039" s="50">
        <v>3.8975881180907303E-3</v>
      </c>
      <c r="S1039" s="50">
        <v>1.695186032903538</v>
      </c>
      <c r="T1039" s="50">
        <v>6.9039394754495526E-3</v>
      </c>
      <c r="U1039" s="50">
        <v>3.0060692552653201</v>
      </c>
      <c r="V1039" s="51">
        <v>84.937104650175115</v>
      </c>
      <c r="X1039" s="49">
        <v>0.26</v>
      </c>
      <c r="Y1039" s="49">
        <v>29.08</v>
      </c>
      <c r="Z1039" s="49">
        <v>0.6</v>
      </c>
      <c r="AA1039" s="49">
        <v>5.55</v>
      </c>
      <c r="AB1039" s="49">
        <v>11.76</v>
      </c>
      <c r="AC1039" s="49">
        <v>0.25</v>
      </c>
      <c r="AD1039" s="49">
        <v>2.19</v>
      </c>
      <c r="AE1039" s="312"/>
      <c r="AF1039" s="465" t="s">
        <v>1749</v>
      </c>
      <c r="AG1039" s="343">
        <v>30</v>
      </c>
      <c r="AH1039" s="343">
        <v>15</v>
      </c>
      <c r="AI1039" s="343"/>
      <c r="AJ1039" s="343"/>
      <c r="AK1039" s="343"/>
      <c r="AL1039" s="343"/>
      <c r="AM1039" s="343"/>
      <c r="AN1039" s="343"/>
      <c r="AO1039" s="343"/>
      <c r="AP1039" s="343"/>
      <c r="AQ1039" s="343"/>
      <c r="AR1039" s="343"/>
      <c r="AS1039" s="343"/>
      <c r="AT1039" s="343"/>
      <c r="AU1039" s="343"/>
      <c r="AV1039" s="343"/>
      <c r="AW1039" s="343"/>
      <c r="AX1039" s="343"/>
      <c r="AY1039" s="343"/>
      <c r="AZ1039" s="343"/>
      <c r="BA1039" s="343"/>
      <c r="BB1039" s="343"/>
      <c r="BC1039" s="343"/>
      <c r="BD1039" s="343"/>
      <c r="BE1039" s="475"/>
      <c r="BF1039" s="475"/>
      <c r="BG1039" s="475"/>
      <c r="BH1039" s="475"/>
      <c r="BI1039" s="475"/>
      <c r="BJ1039" s="475"/>
      <c r="BK1039" s="475"/>
      <c r="BL1039" s="475"/>
      <c r="BM1039" s="475"/>
      <c r="BN1039" s="475"/>
      <c r="BO1039" s="475"/>
      <c r="BP1039" s="306"/>
      <c r="BQ1039" s="496"/>
      <c r="BR1039" s="496"/>
      <c r="BS1039" s="496"/>
      <c r="BT1039" s="496"/>
      <c r="BU1039" s="496"/>
      <c r="BV1039" s="496"/>
    </row>
    <row r="1040" spans="1:74" s="52" customFormat="1" ht="12.75">
      <c r="A1040" s="64">
        <v>2996.2204340404778</v>
      </c>
      <c r="B1040" s="46" t="s">
        <v>320</v>
      </c>
      <c r="C1040" s="47" t="s">
        <v>331</v>
      </c>
      <c r="D1040" s="48">
        <v>110.44109746500556</v>
      </c>
      <c r="E1040" s="49">
        <v>39.648609999999998</v>
      </c>
      <c r="F1040" s="49">
        <v>5.4900009999999999E-2</v>
      </c>
      <c r="G1040" s="49">
        <v>14.391909999999999</v>
      </c>
      <c r="H1040" s="49">
        <v>0.31969999999999998</v>
      </c>
      <c r="I1040" s="49">
        <v>0.1888</v>
      </c>
      <c r="J1040" s="49">
        <v>45.51397</v>
      </c>
      <c r="K1040" s="49">
        <v>0.2487</v>
      </c>
      <c r="L1040" s="49">
        <v>100.36659001</v>
      </c>
      <c r="M1040" s="47"/>
      <c r="N1040" s="50">
        <v>0.991232094243091</v>
      </c>
      <c r="O1040" s="50">
        <v>1.085163624423912E-3</v>
      </c>
      <c r="P1040" s="50">
        <v>0.30089974333746822</v>
      </c>
      <c r="Q1040" s="50">
        <v>6.4288592471365546E-3</v>
      </c>
      <c r="R1040" s="50">
        <v>3.9979293761611837E-3</v>
      </c>
      <c r="S1040" s="50">
        <v>1.6962921538621443</v>
      </c>
      <c r="T1040" s="50">
        <v>6.6616348176361615E-3</v>
      </c>
      <c r="U1040" s="50">
        <v>3.0065975785080612</v>
      </c>
      <c r="V1040" s="51">
        <v>84.933859197036668</v>
      </c>
      <c r="X1040" s="49">
        <v>0.26</v>
      </c>
      <c r="Y1040" s="49">
        <v>35.44</v>
      </c>
      <c r="Z1040" s="49">
        <v>0.6</v>
      </c>
      <c r="AA1040" s="49">
        <v>5.93</v>
      </c>
      <c r="AB1040" s="49">
        <v>11.52</v>
      </c>
      <c r="AC1040" s="49">
        <v>0.25</v>
      </c>
      <c r="AD1040" s="49">
        <v>2.2799999999999998</v>
      </c>
      <c r="AE1040" s="312"/>
      <c r="AF1040" s="465" t="s">
        <v>1749</v>
      </c>
      <c r="AG1040" s="343">
        <v>30</v>
      </c>
      <c r="AH1040" s="343">
        <v>15</v>
      </c>
      <c r="AI1040" s="343"/>
      <c r="AJ1040" s="343"/>
      <c r="AK1040" s="343"/>
      <c r="AL1040" s="343"/>
      <c r="AM1040" s="343"/>
      <c r="AN1040" s="343"/>
      <c r="AO1040" s="343"/>
      <c r="AP1040" s="343"/>
      <c r="AQ1040" s="343"/>
      <c r="AR1040" s="343"/>
      <c r="AS1040" s="343"/>
      <c r="AT1040" s="343"/>
      <c r="AU1040" s="343"/>
      <c r="AV1040" s="343"/>
      <c r="AW1040" s="343"/>
      <c r="AX1040" s="343"/>
      <c r="AY1040" s="343"/>
      <c r="AZ1040" s="343"/>
      <c r="BA1040" s="343"/>
      <c r="BB1040" s="343"/>
      <c r="BC1040" s="343"/>
      <c r="BD1040" s="343"/>
      <c r="BE1040" s="475"/>
      <c r="BF1040" s="475"/>
      <c r="BG1040" s="475"/>
      <c r="BH1040" s="475"/>
      <c r="BI1040" s="475"/>
      <c r="BJ1040" s="475"/>
      <c r="BK1040" s="475"/>
      <c r="BL1040" s="475"/>
      <c r="BM1040" s="475"/>
      <c r="BN1040" s="475"/>
      <c r="BO1040" s="475"/>
      <c r="BP1040" s="306"/>
      <c r="BQ1040" s="496"/>
      <c r="BR1040" s="496"/>
      <c r="BS1040" s="496"/>
      <c r="BT1040" s="496"/>
      <c r="BU1040" s="496"/>
      <c r="BV1040" s="496"/>
    </row>
    <row r="1041" spans="1:74" s="52" customFormat="1" ht="12.75">
      <c r="A1041" s="64">
        <v>2996.2204340404778</v>
      </c>
      <c r="B1041" s="46" t="s">
        <v>320</v>
      </c>
      <c r="C1041" s="47" t="s">
        <v>331</v>
      </c>
      <c r="D1041" s="48">
        <v>115.46109746500555</v>
      </c>
      <c r="E1041" s="49">
        <v>39.699489999999997</v>
      </c>
      <c r="F1041" s="49">
        <v>4.4499999999999998E-2</v>
      </c>
      <c r="G1041" s="49">
        <v>14.411949999999999</v>
      </c>
      <c r="H1041" s="49">
        <v>0.32319999999999999</v>
      </c>
      <c r="I1041" s="49">
        <v>0.19</v>
      </c>
      <c r="J1041" s="49">
        <v>45.524039999999999</v>
      </c>
      <c r="K1041" s="49">
        <v>0.2586</v>
      </c>
      <c r="L1041" s="49">
        <v>100.45177999999999</v>
      </c>
      <c r="M1041" s="47"/>
      <c r="N1041" s="50">
        <v>0.99173983080058847</v>
      </c>
      <c r="O1041" s="50">
        <v>8.7891778867372052E-4</v>
      </c>
      <c r="P1041" s="50">
        <v>0.30108669817583161</v>
      </c>
      <c r="Q1041" s="50">
        <v>6.4942360899268572E-3</v>
      </c>
      <c r="R1041" s="50">
        <v>4.0202417418602849E-3</v>
      </c>
      <c r="S1041" s="50">
        <v>1.6953609285786619</v>
      </c>
      <c r="T1041" s="50">
        <v>6.9214804465206267E-3</v>
      </c>
      <c r="U1041" s="50">
        <v>3.0065023336220635</v>
      </c>
      <c r="V1041" s="51">
        <v>84.918878204419002</v>
      </c>
      <c r="X1041" s="49">
        <v>0.26</v>
      </c>
      <c r="Y1041" s="49">
        <v>43.41</v>
      </c>
      <c r="Z1041" s="49">
        <v>0.6</v>
      </c>
      <c r="AA1041" s="49">
        <v>5.83</v>
      </c>
      <c r="AB1041" s="49">
        <v>11.53</v>
      </c>
      <c r="AC1041" s="49">
        <v>0.25</v>
      </c>
      <c r="AD1041" s="49">
        <v>2.2000000000000002</v>
      </c>
      <c r="AE1041" s="312"/>
      <c r="AF1041" s="465" t="s">
        <v>1749</v>
      </c>
      <c r="AG1041" s="343">
        <v>30</v>
      </c>
      <c r="AH1041" s="343">
        <v>15</v>
      </c>
      <c r="AI1041" s="343"/>
      <c r="AJ1041" s="343"/>
      <c r="AK1041" s="343"/>
      <c r="AL1041" s="343"/>
      <c r="AM1041" s="343"/>
      <c r="AN1041" s="343"/>
      <c r="AO1041" s="343"/>
      <c r="AP1041" s="343"/>
      <c r="AQ1041" s="343"/>
      <c r="AR1041" s="343"/>
      <c r="AS1041" s="343"/>
      <c r="AT1041" s="343"/>
      <c r="AU1041" s="343"/>
      <c r="AV1041" s="343"/>
      <c r="AW1041" s="343"/>
      <c r="AX1041" s="343"/>
      <c r="AY1041" s="343"/>
      <c r="AZ1041" s="343"/>
      <c r="BA1041" s="343"/>
      <c r="BB1041" s="343"/>
      <c r="BC1041" s="343"/>
      <c r="BD1041" s="343"/>
      <c r="BE1041" s="475"/>
      <c r="BF1041" s="475"/>
      <c r="BG1041" s="475"/>
      <c r="BH1041" s="475"/>
      <c r="BI1041" s="475"/>
      <c r="BJ1041" s="475"/>
      <c r="BK1041" s="475"/>
      <c r="BL1041" s="475"/>
      <c r="BM1041" s="475"/>
      <c r="BN1041" s="475"/>
      <c r="BO1041" s="475"/>
      <c r="BP1041" s="306"/>
      <c r="BQ1041" s="496"/>
      <c r="BR1041" s="496"/>
      <c r="BS1041" s="496"/>
      <c r="BT1041" s="496"/>
      <c r="BU1041" s="496"/>
      <c r="BV1041" s="496"/>
    </row>
    <row r="1042" spans="1:74" s="52" customFormat="1" ht="12.75">
      <c r="A1042" s="64">
        <v>2996.2204340404778</v>
      </c>
      <c r="B1042" s="46" t="s">
        <v>320</v>
      </c>
      <c r="C1042" s="47" t="s">
        <v>331</v>
      </c>
      <c r="D1042" s="48">
        <v>120.48109746500555</v>
      </c>
      <c r="E1042" s="49">
        <v>39.760550000000002</v>
      </c>
      <c r="F1042" s="49">
        <v>3.6400000000000002E-2</v>
      </c>
      <c r="G1042" s="49">
        <v>14.532220000000001</v>
      </c>
      <c r="H1042" s="49">
        <v>0.3216</v>
      </c>
      <c r="I1042" s="49">
        <v>0.2072</v>
      </c>
      <c r="J1042" s="49">
        <v>45.493819999999999</v>
      </c>
      <c r="K1042" s="49">
        <v>0.25679999999999997</v>
      </c>
      <c r="L1042" s="49">
        <v>100.60858999999999</v>
      </c>
      <c r="M1042" s="47"/>
      <c r="N1042" s="50">
        <v>0.99221304940785926</v>
      </c>
      <c r="O1042" s="50">
        <v>7.1817345692698422E-4</v>
      </c>
      <c r="P1042" s="50">
        <v>0.30327772188157354</v>
      </c>
      <c r="Q1042" s="50">
        <v>6.4552413392901511E-3</v>
      </c>
      <c r="R1042" s="50">
        <v>4.3795354040885425E-3</v>
      </c>
      <c r="S1042" s="50">
        <v>1.6924408597549083</v>
      </c>
      <c r="T1042" s="50">
        <v>6.8660224336398326E-3</v>
      </c>
      <c r="U1042" s="50">
        <v>3.0063506036782868</v>
      </c>
      <c r="V1042" s="51">
        <v>84.803582796083063</v>
      </c>
      <c r="X1042" s="49">
        <v>0.25</v>
      </c>
      <c r="Y1042" s="49">
        <v>52.73</v>
      </c>
      <c r="Z1042" s="49">
        <v>0.6</v>
      </c>
      <c r="AA1042" s="49">
        <v>5.89</v>
      </c>
      <c r="AB1042" s="49">
        <v>10.48</v>
      </c>
      <c r="AC1042" s="49">
        <v>0.25</v>
      </c>
      <c r="AD1042" s="49">
        <v>2.2200000000000002</v>
      </c>
      <c r="AE1042" s="312"/>
      <c r="AF1042" s="465" t="s">
        <v>1749</v>
      </c>
      <c r="AG1042" s="343">
        <v>30</v>
      </c>
      <c r="AH1042" s="343">
        <v>15</v>
      </c>
      <c r="AI1042" s="343"/>
      <c r="AJ1042" s="343"/>
      <c r="AK1042" s="343"/>
      <c r="AL1042" s="343"/>
      <c r="AM1042" s="343"/>
      <c r="AN1042" s="343"/>
      <c r="AO1042" s="343"/>
      <c r="AP1042" s="343"/>
      <c r="AQ1042" s="343"/>
      <c r="AR1042" s="343"/>
      <c r="AS1042" s="343"/>
      <c r="AT1042" s="343"/>
      <c r="AU1042" s="343"/>
      <c r="AV1042" s="343"/>
      <c r="AW1042" s="343"/>
      <c r="AX1042" s="343"/>
      <c r="AY1042" s="343"/>
      <c r="AZ1042" s="343"/>
      <c r="BA1042" s="343"/>
      <c r="BB1042" s="343"/>
      <c r="BC1042" s="343"/>
      <c r="BD1042" s="343"/>
      <c r="BE1042" s="475"/>
      <c r="BF1042" s="475"/>
      <c r="BG1042" s="475"/>
      <c r="BH1042" s="475"/>
      <c r="BI1042" s="475"/>
      <c r="BJ1042" s="475"/>
      <c r="BK1042" s="475"/>
      <c r="BL1042" s="475"/>
      <c r="BM1042" s="475"/>
      <c r="BN1042" s="475"/>
      <c r="BO1042" s="475"/>
      <c r="BP1042" s="306"/>
      <c r="BQ1042" s="496"/>
      <c r="BR1042" s="496"/>
      <c r="BS1042" s="496"/>
      <c r="BT1042" s="496"/>
      <c r="BU1042" s="496"/>
      <c r="BV1042" s="496"/>
    </row>
    <row r="1043" spans="1:74" s="52" customFormat="1" ht="12.75">
      <c r="A1043" s="64">
        <v>2996.2204340404778</v>
      </c>
      <c r="B1043" s="46" t="s">
        <v>320</v>
      </c>
      <c r="C1043" s="47" t="s">
        <v>331</v>
      </c>
      <c r="D1043" s="48">
        <v>125.50109746500554</v>
      </c>
      <c r="E1043" s="49">
        <v>39.434890000000003</v>
      </c>
      <c r="F1043" s="49">
        <v>6.9500000000000006E-2</v>
      </c>
      <c r="G1043" s="49">
        <v>14.512180000000001</v>
      </c>
      <c r="H1043" s="49">
        <v>0.3266</v>
      </c>
      <c r="I1043" s="49">
        <v>0.18310000000000001</v>
      </c>
      <c r="J1043" s="49">
        <v>45.383009999999999</v>
      </c>
      <c r="K1043" s="49">
        <v>0.25490000000000002</v>
      </c>
      <c r="L1043" s="49">
        <v>100.16418</v>
      </c>
      <c r="M1043" s="47"/>
      <c r="N1043" s="50">
        <v>0.98885621162925963</v>
      </c>
      <c r="O1043" s="50">
        <v>1.3778842371247242E-3</v>
      </c>
      <c r="P1043" s="50">
        <v>0.30432747500866209</v>
      </c>
      <c r="Q1043" s="50">
        <v>6.587377999406274E-3</v>
      </c>
      <c r="R1043" s="50">
        <v>3.8888983881632355E-3</v>
      </c>
      <c r="S1043" s="50">
        <v>1.6965019165002002</v>
      </c>
      <c r="T1043" s="50">
        <v>6.8482561336745979E-3</v>
      </c>
      <c r="U1043" s="50">
        <v>3.0083880198964907</v>
      </c>
      <c r="V1043" s="51">
        <v>84.789933799444881</v>
      </c>
      <c r="X1043" s="49">
        <v>0.26</v>
      </c>
      <c r="Y1043" s="49">
        <v>28.24</v>
      </c>
      <c r="Z1043" s="49">
        <v>0.6</v>
      </c>
      <c r="AA1043" s="49">
        <v>5.77</v>
      </c>
      <c r="AB1043" s="49">
        <v>12.22</v>
      </c>
      <c r="AC1043" s="49">
        <v>0.25</v>
      </c>
      <c r="AD1043" s="49">
        <v>2.21</v>
      </c>
      <c r="AE1043" s="312"/>
      <c r="AF1043" s="465" t="s">
        <v>1749</v>
      </c>
      <c r="AG1043" s="343">
        <v>30</v>
      </c>
      <c r="AH1043" s="343">
        <v>15</v>
      </c>
      <c r="AI1043" s="343"/>
      <c r="AJ1043" s="343"/>
      <c r="AK1043" s="343"/>
      <c r="AL1043" s="343"/>
      <c r="AM1043" s="343"/>
      <c r="AN1043" s="343"/>
      <c r="AO1043" s="343"/>
      <c r="AP1043" s="343"/>
      <c r="AQ1043" s="343"/>
      <c r="AR1043" s="343"/>
      <c r="AS1043" s="343"/>
      <c r="AT1043" s="343"/>
      <c r="AU1043" s="343"/>
      <c r="AV1043" s="343"/>
      <c r="AW1043" s="343"/>
      <c r="AX1043" s="343"/>
      <c r="AY1043" s="343"/>
      <c r="AZ1043" s="343"/>
      <c r="BA1043" s="343"/>
      <c r="BB1043" s="343"/>
      <c r="BC1043" s="343"/>
      <c r="BD1043" s="343"/>
      <c r="BE1043" s="475"/>
      <c r="BF1043" s="475"/>
      <c r="BG1043" s="475"/>
      <c r="BH1043" s="475"/>
      <c r="BI1043" s="475"/>
      <c r="BJ1043" s="475"/>
      <c r="BK1043" s="475"/>
      <c r="BL1043" s="475"/>
      <c r="BM1043" s="475"/>
      <c r="BN1043" s="475"/>
      <c r="BO1043" s="475"/>
      <c r="BP1043" s="306"/>
      <c r="BQ1043" s="496"/>
      <c r="BR1043" s="496"/>
      <c r="BS1043" s="496"/>
      <c r="BT1043" s="496"/>
      <c r="BU1043" s="496"/>
      <c r="BV1043" s="496"/>
    </row>
    <row r="1044" spans="1:74" s="52" customFormat="1" ht="12.75">
      <c r="A1044" s="64">
        <v>2996.2204340404778</v>
      </c>
      <c r="B1044" s="46" t="s">
        <v>320</v>
      </c>
      <c r="C1044" s="47" t="s">
        <v>331</v>
      </c>
      <c r="D1044" s="48">
        <v>130.52109746500554</v>
      </c>
      <c r="E1044" s="49">
        <v>39.679139999999997</v>
      </c>
      <c r="F1044" s="49">
        <v>2.8500000000000001E-2</v>
      </c>
      <c r="G1044" s="49">
        <v>14.532220000000001</v>
      </c>
      <c r="H1044" s="49">
        <v>0.32750000000000001</v>
      </c>
      <c r="I1044" s="49">
        <v>0.21129999999999999</v>
      </c>
      <c r="J1044" s="49">
        <v>45.43338</v>
      </c>
      <c r="K1044" s="49">
        <v>0.25</v>
      </c>
      <c r="L1044" s="49">
        <v>100.46204</v>
      </c>
      <c r="M1044" s="47"/>
      <c r="N1044" s="50">
        <v>0.99185671090240179</v>
      </c>
      <c r="O1044" s="50">
        <v>5.6325747041963148E-4</v>
      </c>
      <c r="P1044" s="50">
        <v>0.30379081800734525</v>
      </c>
      <c r="Q1044" s="50">
        <v>6.5847892863692276E-3</v>
      </c>
      <c r="R1044" s="50">
        <v>4.4737521657160773E-3</v>
      </c>
      <c r="S1044" s="50">
        <v>1.6930519258644054</v>
      </c>
      <c r="T1044" s="50">
        <v>6.6955204601018593E-3</v>
      </c>
      <c r="U1044" s="50">
        <v>3.0070167741567593</v>
      </c>
      <c r="V1044" s="51">
        <v>84.786442550888395</v>
      </c>
      <c r="X1044" s="49">
        <v>0.26</v>
      </c>
      <c r="Y1044" s="49">
        <v>68.25</v>
      </c>
      <c r="Z1044" s="49">
        <v>0.6</v>
      </c>
      <c r="AA1044" s="49">
        <v>5.78</v>
      </c>
      <c r="AB1044" s="49">
        <v>10.36</v>
      </c>
      <c r="AC1044" s="49">
        <v>0.25</v>
      </c>
      <c r="AD1044" s="49">
        <v>2.25</v>
      </c>
      <c r="AE1044" s="312"/>
      <c r="AF1044" s="465" t="s">
        <v>1749</v>
      </c>
      <c r="AG1044" s="343">
        <v>30</v>
      </c>
      <c r="AH1044" s="343">
        <v>15</v>
      </c>
      <c r="AI1044" s="343"/>
      <c r="AJ1044" s="343"/>
      <c r="AK1044" s="343"/>
      <c r="AL1044" s="343"/>
      <c r="AM1044" s="343"/>
      <c r="AN1044" s="343"/>
      <c r="AO1044" s="343"/>
      <c r="AP1044" s="343"/>
      <c r="AQ1044" s="343"/>
      <c r="AR1044" s="343"/>
      <c r="AS1044" s="343"/>
      <c r="AT1044" s="343"/>
      <c r="AU1044" s="343"/>
      <c r="AV1044" s="343"/>
      <c r="AW1044" s="343"/>
      <c r="AX1044" s="343"/>
      <c r="AY1044" s="343"/>
      <c r="AZ1044" s="343"/>
      <c r="BA1044" s="343"/>
      <c r="BB1044" s="343"/>
      <c r="BC1044" s="343"/>
      <c r="BD1044" s="343"/>
      <c r="BE1044" s="475"/>
      <c r="BF1044" s="475"/>
      <c r="BG1044" s="475"/>
      <c r="BH1044" s="475"/>
      <c r="BI1044" s="475"/>
      <c r="BJ1044" s="475"/>
      <c r="BK1044" s="475"/>
      <c r="BL1044" s="475"/>
      <c r="BM1044" s="475"/>
      <c r="BN1044" s="475"/>
      <c r="BO1044" s="475"/>
      <c r="BP1044" s="306"/>
      <c r="BQ1044" s="496"/>
      <c r="BR1044" s="496"/>
      <c r="BS1044" s="496"/>
      <c r="BT1044" s="496"/>
      <c r="BU1044" s="496"/>
      <c r="BV1044" s="496"/>
    </row>
    <row r="1045" spans="1:74" s="52" customFormat="1" ht="12.75">
      <c r="A1045" s="64">
        <v>2996.2204340404778</v>
      </c>
      <c r="B1045" s="46" t="s">
        <v>320</v>
      </c>
      <c r="C1045" s="47" t="s">
        <v>331</v>
      </c>
      <c r="D1045" s="48">
        <v>135.54109746500555</v>
      </c>
      <c r="E1045" s="49">
        <v>39.780900000000003</v>
      </c>
      <c r="F1045" s="49">
        <v>5.1999999999999998E-2</v>
      </c>
      <c r="G1045" s="49">
        <v>14.67253</v>
      </c>
      <c r="H1045" s="49">
        <v>0.37709999999999999</v>
      </c>
      <c r="I1045" s="49">
        <v>0.18429999999999999</v>
      </c>
      <c r="J1045" s="49">
        <v>45.352789999999999</v>
      </c>
      <c r="K1045" s="49">
        <v>0.25230000000000002</v>
      </c>
      <c r="L1045" s="49">
        <v>100.67192000000001</v>
      </c>
      <c r="M1045" s="47"/>
      <c r="N1045" s="50">
        <v>0.99268853434746773</v>
      </c>
      <c r="O1045" s="50">
        <v>1.0259286548691758E-3</v>
      </c>
      <c r="P1045" s="50">
        <v>0.30619592146487401</v>
      </c>
      <c r="Q1045" s="50">
        <v>7.5690055940052471E-3</v>
      </c>
      <c r="R1045" s="50">
        <v>3.8953768223898865E-3</v>
      </c>
      <c r="S1045" s="50">
        <v>1.6871393546183575</v>
      </c>
      <c r="T1045" s="50">
        <v>6.7454868408306648E-3</v>
      </c>
      <c r="U1045" s="50">
        <v>3.005259608342794</v>
      </c>
      <c r="V1045" s="51">
        <v>84.639015566587062</v>
      </c>
      <c r="X1045" s="49">
        <v>0.26</v>
      </c>
      <c r="Y1045" s="49">
        <v>35.76</v>
      </c>
      <c r="Z1045" s="49">
        <v>0.6</v>
      </c>
      <c r="AA1045" s="49">
        <v>5.04</v>
      </c>
      <c r="AB1045" s="49">
        <v>11.61</v>
      </c>
      <c r="AC1045" s="49">
        <v>0.25</v>
      </c>
      <c r="AD1045" s="49">
        <v>2.2400000000000002</v>
      </c>
      <c r="AE1045" s="312"/>
      <c r="AF1045" s="465" t="s">
        <v>1749</v>
      </c>
      <c r="AG1045" s="343">
        <v>30</v>
      </c>
      <c r="AH1045" s="343">
        <v>15</v>
      </c>
      <c r="AI1045" s="343"/>
      <c r="AJ1045" s="343"/>
      <c r="AK1045" s="343"/>
      <c r="AL1045" s="343"/>
      <c r="AM1045" s="343"/>
      <c r="AN1045" s="343"/>
      <c r="AO1045" s="343"/>
      <c r="AP1045" s="343"/>
      <c r="AQ1045" s="343"/>
      <c r="AR1045" s="343"/>
      <c r="AS1045" s="343"/>
      <c r="AT1045" s="343"/>
      <c r="AU1045" s="343"/>
      <c r="AV1045" s="343"/>
      <c r="AW1045" s="343"/>
      <c r="AX1045" s="343"/>
      <c r="AY1045" s="343"/>
      <c r="AZ1045" s="343"/>
      <c r="BA1045" s="343"/>
      <c r="BB1045" s="343"/>
      <c r="BC1045" s="343"/>
      <c r="BD1045" s="343"/>
      <c r="BE1045" s="475"/>
      <c r="BF1045" s="475"/>
      <c r="BG1045" s="475"/>
      <c r="BH1045" s="475"/>
      <c r="BI1045" s="475"/>
      <c r="BJ1045" s="475"/>
      <c r="BK1045" s="475"/>
      <c r="BL1045" s="475"/>
      <c r="BM1045" s="475"/>
      <c r="BN1045" s="475"/>
      <c r="BO1045" s="475"/>
      <c r="BP1045" s="306"/>
      <c r="BQ1045" s="496"/>
      <c r="BR1045" s="496"/>
      <c r="BS1045" s="496"/>
      <c r="BT1045" s="496"/>
      <c r="BU1045" s="496"/>
      <c r="BV1045" s="496"/>
    </row>
    <row r="1046" spans="1:74" s="52" customFormat="1" ht="12.75">
      <c r="A1046" s="64">
        <v>2996.2204340404778</v>
      </c>
      <c r="B1046" s="46" t="s">
        <v>320</v>
      </c>
      <c r="C1046" s="47" t="s">
        <v>331</v>
      </c>
      <c r="D1046" s="48">
        <v>140.56109746500556</v>
      </c>
      <c r="E1046" s="49">
        <v>39.679139999999997</v>
      </c>
      <c r="F1046" s="49">
        <v>7.8299999999999995E-2</v>
      </c>
      <c r="G1046" s="49">
        <v>14.7026</v>
      </c>
      <c r="H1046" s="49">
        <v>0.33329999999999999</v>
      </c>
      <c r="I1046" s="49">
        <v>0.2104</v>
      </c>
      <c r="J1046" s="49">
        <v>45.241970000000002</v>
      </c>
      <c r="K1046" s="49">
        <v>0.25</v>
      </c>
      <c r="L1046" s="49">
        <v>100.49571</v>
      </c>
      <c r="M1046" s="47"/>
      <c r="N1046" s="50">
        <v>0.99198587951185302</v>
      </c>
      <c r="O1046" s="50">
        <v>1.5476773135360672E-3</v>
      </c>
      <c r="P1046" s="50">
        <v>0.30739257670609493</v>
      </c>
      <c r="Q1046" s="50">
        <v>6.7022781199873715E-3</v>
      </c>
      <c r="R1046" s="50">
        <v>4.4552770344774735E-3</v>
      </c>
      <c r="S1046" s="50">
        <v>1.686138684763403</v>
      </c>
      <c r="T1046" s="50">
        <v>6.6963924117233765E-3</v>
      </c>
      <c r="U1046" s="50">
        <v>3.0049187658610754</v>
      </c>
      <c r="V1046" s="51">
        <v>84.580498803941211</v>
      </c>
      <c r="X1046" s="49">
        <v>0.26</v>
      </c>
      <c r="Y1046" s="49">
        <v>24.66</v>
      </c>
      <c r="Z1046" s="49">
        <v>0.59</v>
      </c>
      <c r="AA1046" s="49">
        <v>5.72</v>
      </c>
      <c r="AB1046" s="49">
        <v>10.029999999999999</v>
      </c>
      <c r="AC1046" s="49">
        <v>0.25</v>
      </c>
      <c r="AD1046" s="49">
        <v>2.25</v>
      </c>
      <c r="AE1046" s="312"/>
      <c r="AF1046" s="465" t="s">
        <v>1749</v>
      </c>
      <c r="AG1046" s="343">
        <v>30</v>
      </c>
      <c r="AH1046" s="343">
        <v>15</v>
      </c>
      <c r="AI1046" s="343"/>
      <c r="AJ1046" s="343"/>
      <c r="AK1046" s="343"/>
      <c r="AL1046" s="343"/>
      <c r="AM1046" s="343"/>
      <c r="AN1046" s="343"/>
      <c r="AO1046" s="343"/>
      <c r="AP1046" s="343"/>
      <c r="AQ1046" s="343"/>
      <c r="AR1046" s="343"/>
      <c r="AS1046" s="343"/>
      <c r="AT1046" s="343"/>
      <c r="AU1046" s="343"/>
      <c r="AV1046" s="343"/>
      <c r="AW1046" s="343"/>
      <c r="AX1046" s="343"/>
      <c r="AY1046" s="343"/>
      <c r="AZ1046" s="343"/>
      <c r="BA1046" s="343"/>
      <c r="BB1046" s="343"/>
      <c r="BC1046" s="343"/>
      <c r="BD1046" s="343"/>
      <c r="BE1046" s="475"/>
      <c r="BF1046" s="475"/>
      <c r="BG1046" s="475"/>
      <c r="BH1046" s="475"/>
      <c r="BI1046" s="475"/>
      <c r="BJ1046" s="475"/>
      <c r="BK1046" s="475"/>
      <c r="BL1046" s="475"/>
      <c r="BM1046" s="475"/>
      <c r="BN1046" s="475"/>
      <c r="BO1046" s="475"/>
      <c r="BP1046" s="306"/>
      <c r="BQ1046" s="496"/>
      <c r="BR1046" s="496"/>
      <c r="BS1046" s="496"/>
      <c r="BT1046" s="496"/>
      <c r="BU1046" s="496"/>
      <c r="BV1046" s="496"/>
    </row>
    <row r="1047" spans="1:74" s="52" customFormat="1" ht="12.75">
      <c r="A1047" s="64">
        <v>2996.2204340404778</v>
      </c>
      <c r="B1047" s="46" t="s">
        <v>320</v>
      </c>
      <c r="C1047" s="47" t="s">
        <v>331</v>
      </c>
      <c r="D1047" s="48">
        <v>145.58109746500557</v>
      </c>
      <c r="E1047" s="49">
        <v>39.597720000000002</v>
      </c>
      <c r="F1047" s="49">
        <v>4.2900000000000001E-2</v>
      </c>
      <c r="G1047" s="49">
        <v>14.852930000000001</v>
      </c>
      <c r="H1047" s="49">
        <v>0.34239999999999998</v>
      </c>
      <c r="I1047" s="49">
        <v>0.22189999999999999</v>
      </c>
      <c r="J1047" s="49">
        <v>45.292340000000003</v>
      </c>
      <c r="K1047" s="49">
        <v>0.25540000000000002</v>
      </c>
      <c r="L1047" s="49">
        <v>100.60558999999999</v>
      </c>
      <c r="M1047" s="47"/>
      <c r="N1047" s="50">
        <v>0.99009362347485563</v>
      </c>
      <c r="O1047" s="50">
        <v>8.4808384482783629E-4</v>
      </c>
      <c r="P1047" s="50">
        <v>0.31058051906303041</v>
      </c>
      <c r="Q1047" s="50">
        <v>6.8862650024987451E-3</v>
      </c>
      <c r="R1047" s="50">
        <v>4.6994726302231225E-3</v>
      </c>
      <c r="S1047" s="50">
        <v>1.6882602203427213</v>
      </c>
      <c r="T1047" s="50">
        <v>6.8420244773316806E-3</v>
      </c>
      <c r="U1047" s="50">
        <v>3.0082102088354885</v>
      </c>
      <c r="V1047" s="51">
        <v>84.46196773258859</v>
      </c>
      <c r="X1047" s="49">
        <v>0.26</v>
      </c>
      <c r="Y1047" s="49">
        <v>46.4</v>
      </c>
      <c r="Z1047" s="49">
        <v>0.59</v>
      </c>
      <c r="AA1047" s="49">
        <v>5.49</v>
      </c>
      <c r="AB1047" s="49">
        <v>9.98</v>
      </c>
      <c r="AC1047" s="49">
        <v>0.25</v>
      </c>
      <c r="AD1047" s="49">
        <v>2.21</v>
      </c>
      <c r="AE1047" s="312"/>
      <c r="AF1047" s="465" t="s">
        <v>1749</v>
      </c>
      <c r="AG1047" s="343">
        <v>30</v>
      </c>
      <c r="AH1047" s="343">
        <v>15</v>
      </c>
      <c r="AI1047" s="343"/>
      <c r="AJ1047" s="343"/>
      <c r="AK1047" s="343"/>
      <c r="AL1047" s="343"/>
      <c r="AM1047" s="343"/>
      <c r="AN1047" s="343"/>
      <c r="AO1047" s="343"/>
      <c r="AP1047" s="343"/>
      <c r="AQ1047" s="343"/>
      <c r="AR1047" s="343"/>
      <c r="AS1047" s="343"/>
      <c r="AT1047" s="343"/>
      <c r="AU1047" s="343"/>
      <c r="AV1047" s="343"/>
      <c r="AW1047" s="343"/>
      <c r="AX1047" s="343"/>
      <c r="AY1047" s="343"/>
      <c r="AZ1047" s="343"/>
      <c r="BA1047" s="343"/>
      <c r="BB1047" s="343"/>
      <c r="BC1047" s="343"/>
      <c r="BD1047" s="343"/>
      <c r="BE1047" s="475"/>
      <c r="BF1047" s="475"/>
      <c r="BG1047" s="475"/>
      <c r="BH1047" s="475"/>
      <c r="BI1047" s="475"/>
      <c r="BJ1047" s="475"/>
      <c r="BK1047" s="475"/>
      <c r="BL1047" s="475"/>
      <c r="BM1047" s="475"/>
      <c r="BN1047" s="475"/>
      <c r="BO1047" s="475"/>
      <c r="BP1047" s="306"/>
      <c r="BQ1047" s="496"/>
      <c r="BR1047" s="496"/>
      <c r="BS1047" s="496"/>
      <c r="BT1047" s="496"/>
      <c r="BU1047" s="496"/>
      <c r="BV1047" s="496"/>
    </row>
    <row r="1048" spans="1:74" s="52" customFormat="1" ht="12.75">
      <c r="A1048" s="64">
        <v>2996.2204340404778</v>
      </c>
      <c r="B1048" s="46" t="s">
        <v>320</v>
      </c>
      <c r="C1048" s="47" t="s">
        <v>331</v>
      </c>
      <c r="D1048" s="48">
        <v>150.60109746500558</v>
      </c>
      <c r="E1048" s="49">
        <v>39.679139999999997</v>
      </c>
      <c r="F1048" s="49">
        <v>5.62E-2</v>
      </c>
      <c r="G1048" s="49">
        <v>14.852930000000001</v>
      </c>
      <c r="H1048" s="49">
        <v>0.33889999999999998</v>
      </c>
      <c r="I1048" s="49">
        <v>0.21460000000000001</v>
      </c>
      <c r="J1048" s="49">
        <v>45.201680000000003</v>
      </c>
      <c r="K1048" s="49">
        <v>0.2455</v>
      </c>
      <c r="L1048" s="49">
        <v>100.58895</v>
      </c>
      <c r="M1048" s="47"/>
      <c r="N1048" s="50">
        <v>0.99188372865139363</v>
      </c>
      <c r="O1048" s="50">
        <v>1.1107344599309481E-3</v>
      </c>
      <c r="P1048" s="50">
        <v>0.31050360264605764</v>
      </c>
      <c r="Q1048" s="50">
        <v>6.814185882643725E-3</v>
      </c>
      <c r="R1048" s="50">
        <v>4.5437452275414051E-3</v>
      </c>
      <c r="S1048" s="50">
        <v>1.6844636253691638</v>
      </c>
      <c r="T1048" s="50">
        <v>6.5751801920138015E-3</v>
      </c>
      <c r="U1048" s="50">
        <v>3.0058948024287453</v>
      </c>
      <c r="V1048" s="51">
        <v>84.435653965354845</v>
      </c>
      <c r="X1048" s="49">
        <v>0.26</v>
      </c>
      <c r="Y1048" s="49">
        <v>34.520000000000003</v>
      </c>
      <c r="Z1048" s="49">
        <v>0.59</v>
      </c>
      <c r="AA1048" s="49">
        <v>5.62</v>
      </c>
      <c r="AB1048" s="49">
        <v>10.31</v>
      </c>
      <c r="AC1048" s="49">
        <v>0.25</v>
      </c>
      <c r="AD1048" s="49">
        <v>2.31</v>
      </c>
      <c r="AE1048" s="312"/>
      <c r="AF1048" s="465" t="s">
        <v>1749</v>
      </c>
      <c r="AG1048" s="343">
        <v>30</v>
      </c>
      <c r="AH1048" s="343">
        <v>15</v>
      </c>
      <c r="AI1048" s="343"/>
      <c r="AJ1048" s="343"/>
      <c r="AK1048" s="343"/>
      <c r="AL1048" s="343"/>
      <c r="AM1048" s="343"/>
      <c r="AN1048" s="343"/>
      <c r="AO1048" s="343"/>
      <c r="AP1048" s="343"/>
      <c r="AQ1048" s="343"/>
      <c r="AR1048" s="343"/>
      <c r="AS1048" s="343"/>
      <c r="AT1048" s="343"/>
      <c r="AU1048" s="343"/>
      <c r="AV1048" s="343"/>
      <c r="AW1048" s="343"/>
      <c r="AX1048" s="343"/>
      <c r="AY1048" s="343"/>
      <c r="AZ1048" s="343"/>
      <c r="BA1048" s="343"/>
      <c r="BB1048" s="343"/>
      <c r="BC1048" s="343"/>
      <c r="BD1048" s="343"/>
      <c r="BE1048" s="475"/>
      <c r="BF1048" s="475"/>
      <c r="BG1048" s="475"/>
      <c r="BH1048" s="475"/>
      <c r="BI1048" s="475"/>
      <c r="BJ1048" s="475"/>
      <c r="BK1048" s="475"/>
      <c r="BL1048" s="475"/>
      <c r="BM1048" s="475"/>
      <c r="BN1048" s="475"/>
      <c r="BO1048" s="475"/>
      <c r="BP1048" s="306"/>
      <c r="BQ1048" s="496"/>
      <c r="BR1048" s="496"/>
      <c r="BS1048" s="496"/>
      <c r="BT1048" s="496"/>
      <c r="BU1048" s="496"/>
      <c r="BV1048" s="496"/>
    </row>
    <row r="1049" spans="1:74" s="52" customFormat="1" ht="12.75">
      <c r="A1049" s="64">
        <v>2996.2204340404778</v>
      </c>
      <c r="B1049" s="46" t="s">
        <v>320</v>
      </c>
      <c r="C1049" s="47" t="s">
        <v>331</v>
      </c>
      <c r="D1049" s="48">
        <v>155.62109746500559</v>
      </c>
      <c r="E1049" s="49">
        <v>39.679139999999997</v>
      </c>
      <c r="F1049" s="49">
        <v>7.0599999999999996E-2</v>
      </c>
      <c r="G1049" s="49">
        <v>14.802820000000001</v>
      </c>
      <c r="H1049" s="49">
        <v>0.34089999999999998</v>
      </c>
      <c r="I1049" s="49">
        <v>0.2046</v>
      </c>
      <c r="J1049" s="49">
        <v>45.151310000000002</v>
      </c>
      <c r="K1049" s="49">
        <v>0.24640000000000001</v>
      </c>
      <c r="L1049" s="49">
        <v>100.49576999999999</v>
      </c>
      <c r="M1049" s="47"/>
      <c r="N1049" s="50">
        <v>0.99243409129804583</v>
      </c>
      <c r="O1049" s="50">
        <v>1.3961096846719825E-3</v>
      </c>
      <c r="P1049" s="50">
        <v>0.30962774929861558</v>
      </c>
      <c r="Q1049" s="50">
        <v>6.8582027054855544E-3</v>
      </c>
      <c r="R1049" s="50">
        <v>4.334418010101127E-3</v>
      </c>
      <c r="S1049" s="50">
        <v>1.6835201718941275</v>
      </c>
      <c r="T1049" s="50">
        <v>6.6029464415625879E-3</v>
      </c>
      <c r="U1049" s="50">
        <v>3.0047736893326098</v>
      </c>
      <c r="V1049" s="51">
        <v>84.465390350289326</v>
      </c>
      <c r="X1049" s="49">
        <v>0.26</v>
      </c>
      <c r="Y1049" s="49">
        <v>27.32</v>
      </c>
      <c r="Z1049" s="49">
        <v>0.59</v>
      </c>
      <c r="AA1049" s="49">
        <v>5.54</v>
      </c>
      <c r="AB1049" s="49">
        <v>10.83</v>
      </c>
      <c r="AC1049" s="49">
        <v>0.25</v>
      </c>
      <c r="AD1049" s="49">
        <v>2.29</v>
      </c>
      <c r="AE1049" s="312"/>
      <c r="AF1049" s="465" t="s">
        <v>1749</v>
      </c>
      <c r="AG1049" s="343">
        <v>30</v>
      </c>
      <c r="AH1049" s="343">
        <v>15</v>
      </c>
      <c r="AI1049" s="343"/>
      <c r="AJ1049" s="343"/>
      <c r="AK1049" s="343"/>
      <c r="AL1049" s="343"/>
      <c r="AM1049" s="343"/>
      <c r="AN1049" s="343"/>
      <c r="AO1049" s="343"/>
      <c r="AP1049" s="343"/>
      <c r="AQ1049" s="343"/>
      <c r="AR1049" s="343"/>
      <c r="AS1049" s="343"/>
      <c r="AT1049" s="343"/>
      <c r="AU1049" s="343"/>
      <c r="AV1049" s="343"/>
      <c r="AW1049" s="343"/>
      <c r="AX1049" s="343"/>
      <c r="AY1049" s="343"/>
      <c r="AZ1049" s="343"/>
      <c r="BA1049" s="343"/>
      <c r="BB1049" s="343"/>
      <c r="BC1049" s="343"/>
      <c r="BD1049" s="343"/>
      <c r="BE1049" s="475"/>
      <c r="BF1049" s="475"/>
      <c r="BG1049" s="475"/>
      <c r="BH1049" s="475"/>
      <c r="BI1049" s="475"/>
      <c r="BJ1049" s="475"/>
      <c r="BK1049" s="475"/>
      <c r="BL1049" s="475"/>
      <c r="BM1049" s="475"/>
      <c r="BN1049" s="475"/>
      <c r="BO1049" s="475"/>
      <c r="BP1049" s="306"/>
      <c r="BQ1049" s="496"/>
      <c r="BR1049" s="496"/>
      <c r="BS1049" s="496"/>
      <c r="BT1049" s="496"/>
      <c r="BU1049" s="496"/>
      <c r="BV1049" s="496"/>
    </row>
    <row r="1050" spans="1:74" s="52" customFormat="1" ht="12.75">
      <c r="A1050" s="64">
        <v>2996.2204340404778</v>
      </c>
      <c r="B1050" s="46" t="s">
        <v>320</v>
      </c>
      <c r="C1050" s="47" t="s">
        <v>331</v>
      </c>
      <c r="D1050" s="48">
        <v>160.6410974650056</v>
      </c>
      <c r="E1050" s="49">
        <v>39.272069999999999</v>
      </c>
      <c r="F1050" s="49">
        <v>5.6599999999999998E-2</v>
      </c>
      <c r="G1050" s="49">
        <v>14.832890000000001</v>
      </c>
      <c r="H1050" s="49">
        <v>0.32800000000000001</v>
      </c>
      <c r="I1050" s="49">
        <v>0.17019999999999999</v>
      </c>
      <c r="J1050" s="49">
        <v>45.131160000000001</v>
      </c>
      <c r="K1050" s="49">
        <v>0.2596</v>
      </c>
      <c r="L1050" s="49">
        <v>100.05052000000001</v>
      </c>
      <c r="M1050" s="47"/>
      <c r="N1050" s="50">
        <v>0.98767259317387701</v>
      </c>
      <c r="O1050" s="50">
        <v>1.1254366549040735E-3</v>
      </c>
      <c r="P1050" s="50">
        <v>0.31196866868042872</v>
      </c>
      <c r="Q1050" s="50">
        <v>6.6350919483303171E-3</v>
      </c>
      <c r="R1050" s="50">
        <v>3.6255550561156476E-3</v>
      </c>
      <c r="S1050" s="50">
        <v>1.6920541263736244</v>
      </c>
      <c r="T1050" s="50">
        <v>6.9950616290350683E-3</v>
      </c>
      <c r="U1050" s="50">
        <v>3.0100765335163153</v>
      </c>
      <c r="V1050" s="51">
        <v>84.432878236197197</v>
      </c>
      <c r="X1050" s="49">
        <v>0.26</v>
      </c>
      <c r="Y1050" s="49">
        <v>34.090000000000003</v>
      </c>
      <c r="Z1050" s="49">
        <v>0.59</v>
      </c>
      <c r="AA1050" s="49">
        <v>5.79</v>
      </c>
      <c r="AB1050" s="49">
        <v>13.05</v>
      </c>
      <c r="AC1050" s="49">
        <v>0.25</v>
      </c>
      <c r="AD1050" s="49">
        <v>2.1800000000000002</v>
      </c>
      <c r="AE1050" s="312"/>
      <c r="AF1050" s="465" t="s">
        <v>1749</v>
      </c>
      <c r="AG1050" s="343">
        <v>30</v>
      </c>
      <c r="AH1050" s="343">
        <v>15</v>
      </c>
      <c r="AI1050" s="343"/>
      <c r="AJ1050" s="343"/>
      <c r="AK1050" s="343"/>
      <c r="AL1050" s="343"/>
      <c r="AM1050" s="343"/>
      <c r="AN1050" s="343"/>
      <c r="AO1050" s="343"/>
      <c r="AP1050" s="343"/>
      <c r="AQ1050" s="343"/>
      <c r="AR1050" s="343"/>
      <c r="AS1050" s="343"/>
      <c r="AT1050" s="343"/>
      <c r="AU1050" s="343"/>
      <c r="AV1050" s="343"/>
      <c r="AW1050" s="343"/>
      <c r="AX1050" s="343"/>
      <c r="AY1050" s="343"/>
      <c r="AZ1050" s="343"/>
      <c r="BA1050" s="343"/>
      <c r="BB1050" s="343"/>
      <c r="BC1050" s="343"/>
      <c r="BD1050" s="343"/>
      <c r="BE1050" s="475"/>
      <c r="BF1050" s="475"/>
      <c r="BG1050" s="475"/>
      <c r="BH1050" s="475"/>
      <c r="BI1050" s="475"/>
      <c r="BJ1050" s="475"/>
      <c r="BK1050" s="475"/>
      <c r="BL1050" s="475"/>
      <c r="BM1050" s="475"/>
      <c r="BN1050" s="475"/>
      <c r="BO1050" s="475"/>
      <c r="BP1050" s="306"/>
      <c r="BQ1050" s="496"/>
      <c r="BR1050" s="496"/>
      <c r="BS1050" s="496"/>
      <c r="BT1050" s="496"/>
      <c r="BU1050" s="496"/>
      <c r="BV1050" s="496"/>
    </row>
    <row r="1051" spans="1:74" s="52" customFormat="1" ht="12.75">
      <c r="A1051" s="64">
        <v>2996.2204340404778</v>
      </c>
      <c r="B1051" s="46" t="s">
        <v>320</v>
      </c>
      <c r="C1051" s="47" t="s">
        <v>331</v>
      </c>
      <c r="D1051" s="48">
        <v>165.66109746500561</v>
      </c>
      <c r="E1051" s="49">
        <v>39.577370000000002</v>
      </c>
      <c r="F1051" s="49">
        <v>2.9100000000000001E-2</v>
      </c>
      <c r="G1051" s="49">
        <v>14.882999999999999</v>
      </c>
      <c r="H1051" s="49">
        <v>0.32590000000000002</v>
      </c>
      <c r="I1051" s="49">
        <v>0.22620000000000001</v>
      </c>
      <c r="J1051" s="49">
        <v>45.040500000000002</v>
      </c>
      <c r="K1051" s="49">
        <v>0.24829999999999999</v>
      </c>
      <c r="L1051" s="49">
        <v>100.33036999999999</v>
      </c>
      <c r="M1051" s="47"/>
      <c r="N1051" s="50">
        <v>0.9923200177517173</v>
      </c>
      <c r="O1051" s="50">
        <v>5.7686371878043821E-4</v>
      </c>
      <c r="P1051" s="50">
        <v>0.31206947982679167</v>
      </c>
      <c r="Q1051" s="50">
        <v>6.5725375220494269E-3</v>
      </c>
      <c r="R1051" s="50">
        <v>4.8037805687045319E-3</v>
      </c>
      <c r="S1051" s="50">
        <v>1.6835133703196581</v>
      </c>
      <c r="T1051" s="50">
        <v>6.6702051030206357E-3</v>
      </c>
      <c r="U1051" s="50">
        <v>3.0065262548107219</v>
      </c>
      <c r="V1051" s="51">
        <v>84.361988288088867</v>
      </c>
      <c r="X1051" s="49">
        <v>0.26</v>
      </c>
      <c r="Y1051" s="49">
        <v>67.39</v>
      </c>
      <c r="Z1051" s="49">
        <v>0.59</v>
      </c>
      <c r="AA1051" s="49">
        <v>5.76</v>
      </c>
      <c r="AB1051" s="49">
        <v>9.83</v>
      </c>
      <c r="AC1051" s="49">
        <v>0.25</v>
      </c>
      <c r="AD1051" s="49">
        <v>2.2799999999999998</v>
      </c>
      <c r="AE1051" s="312"/>
      <c r="AF1051" s="465" t="s">
        <v>1749</v>
      </c>
      <c r="AG1051" s="343">
        <v>30</v>
      </c>
      <c r="AH1051" s="343">
        <v>15</v>
      </c>
      <c r="AI1051" s="343"/>
      <c r="AJ1051" s="343"/>
      <c r="AK1051" s="343"/>
      <c r="AL1051" s="343"/>
      <c r="AM1051" s="343"/>
      <c r="AN1051" s="343"/>
      <c r="AO1051" s="343"/>
      <c r="AP1051" s="343"/>
      <c r="AQ1051" s="343"/>
      <c r="AR1051" s="343"/>
      <c r="AS1051" s="343"/>
      <c r="AT1051" s="343"/>
      <c r="AU1051" s="343"/>
      <c r="AV1051" s="343"/>
      <c r="AW1051" s="343"/>
      <c r="AX1051" s="343"/>
      <c r="AY1051" s="343"/>
      <c r="AZ1051" s="343"/>
      <c r="BA1051" s="343"/>
      <c r="BB1051" s="343"/>
      <c r="BC1051" s="343"/>
      <c r="BD1051" s="343"/>
      <c r="BE1051" s="475"/>
      <c r="BF1051" s="475"/>
      <c r="BG1051" s="475"/>
      <c r="BH1051" s="475"/>
      <c r="BI1051" s="475"/>
      <c r="BJ1051" s="475"/>
      <c r="BK1051" s="475"/>
      <c r="BL1051" s="475"/>
      <c r="BM1051" s="475"/>
      <c r="BN1051" s="475"/>
      <c r="BO1051" s="475"/>
      <c r="BP1051" s="306"/>
      <c r="BQ1051" s="496"/>
      <c r="BR1051" s="496"/>
      <c r="BS1051" s="496"/>
      <c r="BT1051" s="496"/>
      <c r="BU1051" s="496"/>
      <c r="BV1051" s="496"/>
    </row>
    <row r="1052" spans="1:74" s="52" customFormat="1" ht="12.75">
      <c r="A1052" s="64">
        <v>2996.2204340404778</v>
      </c>
      <c r="B1052" s="46" t="s">
        <v>320</v>
      </c>
      <c r="C1052" s="47" t="s">
        <v>331</v>
      </c>
      <c r="D1052" s="48">
        <v>170.68109746500562</v>
      </c>
      <c r="E1052" s="49">
        <v>39.719839999999998</v>
      </c>
      <c r="F1052" s="49">
        <v>6.4600000000000005E-2</v>
      </c>
      <c r="G1052" s="49">
        <v>14.903040000000001</v>
      </c>
      <c r="H1052" s="49">
        <v>0.30549999999999999</v>
      </c>
      <c r="I1052" s="49">
        <v>0.24210000000000001</v>
      </c>
      <c r="J1052" s="49">
        <v>45.151310000000002</v>
      </c>
      <c r="K1052" s="49">
        <v>0.25750000000000001</v>
      </c>
      <c r="L1052" s="49">
        <v>100.64389</v>
      </c>
      <c r="M1052" s="47"/>
      <c r="N1052" s="50">
        <v>0.99242093837400569</v>
      </c>
      <c r="O1052" s="50">
        <v>1.2761342395061666E-3</v>
      </c>
      <c r="P1052" s="50">
        <v>0.31140048833222866</v>
      </c>
      <c r="Q1052" s="50">
        <v>6.1396488816970653E-3</v>
      </c>
      <c r="R1052" s="50">
        <v>5.1235261463230628E-3</v>
      </c>
      <c r="S1052" s="50">
        <v>1.6817728186090393</v>
      </c>
      <c r="T1052" s="50">
        <v>6.8932385641823392E-3</v>
      </c>
      <c r="U1052" s="50">
        <v>3.0050267931469827</v>
      </c>
      <c r="V1052" s="51">
        <v>84.376647667928822</v>
      </c>
      <c r="X1052" s="49">
        <v>0.26</v>
      </c>
      <c r="Y1052" s="49">
        <v>29.82</v>
      </c>
      <c r="Z1052" s="49">
        <v>0.59</v>
      </c>
      <c r="AA1052" s="49">
        <v>6.11</v>
      </c>
      <c r="AB1052" s="49">
        <v>8.9700000000000006</v>
      </c>
      <c r="AC1052" s="49">
        <v>0.25</v>
      </c>
      <c r="AD1052" s="49">
        <v>2.21</v>
      </c>
      <c r="AE1052" s="312"/>
      <c r="AF1052" s="465" t="s">
        <v>1749</v>
      </c>
      <c r="AG1052" s="343">
        <v>30</v>
      </c>
      <c r="AH1052" s="343">
        <v>15</v>
      </c>
      <c r="AI1052" s="343"/>
      <c r="AJ1052" s="343"/>
      <c r="AK1052" s="343"/>
      <c r="AL1052" s="343"/>
      <c r="AM1052" s="343"/>
      <c r="AN1052" s="343"/>
      <c r="AO1052" s="343"/>
      <c r="AP1052" s="343"/>
      <c r="AQ1052" s="343"/>
      <c r="AR1052" s="343"/>
      <c r="AS1052" s="343"/>
      <c r="AT1052" s="343"/>
      <c r="AU1052" s="343"/>
      <c r="AV1052" s="343"/>
      <c r="AW1052" s="343"/>
      <c r="AX1052" s="343"/>
      <c r="AY1052" s="343"/>
      <c r="AZ1052" s="343"/>
      <c r="BA1052" s="343"/>
      <c r="BB1052" s="343"/>
      <c r="BC1052" s="343"/>
      <c r="BD1052" s="343"/>
      <c r="BE1052" s="475"/>
      <c r="BF1052" s="475"/>
      <c r="BG1052" s="475"/>
      <c r="BH1052" s="475"/>
      <c r="BI1052" s="475"/>
      <c r="BJ1052" s="475"/>
      <c r="BK1052" s="475"/>
      <c r="BL1052" s="475"/>
      <c r="BM1052" s="475"/>
      <c r="BN1052" s="475"/>
      <c r="BO1052" s="475"/>
      <c r="BP1052" s="306"/>
      <c r="BQ1052" s="496"/>
      <c r="BR1052" s="496"/>
      <c r="BS1052" s="496"/>
      <c r="BT1052" s="496"/>
      <c r="BU1052" s="496"/>
      <c r="BV1052" s="496"/>
    </row>
    <row r="1053" spans="1:74" s="52" customFormat="1" ht="12.75">
      <c r="A1053" s="38"/>
      <c r="B1053" s="46"/>
      <c r="C1053" s="47"/>
      <c r="D1053" s="48"/>
      <c r="E1053" s="49"/>
      <c r="F1053" s="49"/>
      <c r="G1053" s="49"/>
      <c r="H1053" s="49"/>
      <c r="I1053" s="49"/>
      <c r="J1053" s="49"/>
      <c r="K1053" s="49"/>
      <c r="L1053" s="49"/>
      <c r="M1053" s="47"/>
      <c r="N1053" s="50"/>
      <c r="O1053" s="50"/>
      <c r="P1053" s="50"/>
      <c r="Q1053" s="50"/>
      <c r="R1053" s="50"/>
      <c r="S1053" s="50"/>
      <c r="T1053" s="50"/>
      <c r="U1053" s="50"/>
      <c r="V1053" s="51"/>
      <c r="AE1053" s="312"/>
      <c r="AF1053" s="312"/>
      <c r="AG1053" s="312"/>
      <c r="AH1053" s="312"/>
      <c r="AI1053" s="312"/>
      <c r="AJ1053" s="312"/>
      <c r="AK1053" s="312"/>
      <c r="AL1053" s="312"/>
      <c r="AM1053" s="312"/>
      <c r="AN1053" s="312"/>
      <c r="AO1053" s="312"/>
      <c r="AP1053" s="312"/>
      <c r="AQ1053" s="312"/>
      <c r="AR1053" s="312"/>
      <c r="AS1053" s="312"/>
      <c r="AT1053" s="312"/>
      <c r="AU1053" s="312"/>
      <c r="AV1053" s="312"/>
      <c r="AW1053" s="312"/>
      <c r="AX1053" s="312"/>
      <c r="AY1053" s="312"/>
      <c r="AZ1053" s="312"/>
      <c r="BA1053" s="312"/>
      <c r="BB1053" s="312"/>
      <c r="BC1053" s="312"/>
      <c r="BD1053" s="312"/>
      <c r="BE1053" s="306"/>
      <c r="BF1053" s="306"/>
      <c r="BG1053" s="306"/>
      <c r="BH1053" s="306"/>
      <c r="BI1053" s="306"/>
      <c r="BJ1053" s="306"/>
      <c r="BK1053" s="306"/>
      <c r="BL1053" s="306"/>
      <c r="BM1053" s="306"/>
      <c r="BN1053" s="306"/>
      <c r="BO1053" s="306"/>
      <c r="BP1053" s="306"/>
      <c r="BQ1053" s="496"/>
      <c r="BR1053" s="496"/>
      <c r="BS1053" s="496"/>
      <c r="BT1053" s="496"/>
      <c r="BU1053" s="496"/>
      <c r="BV1053" s="496"/>
    </row>
    <row r="1054" spans="1:74" s="52" customFormat="1" ht="12.75">
      <c r="A1054" s="64">
        <v>2996.2204340404778</v>
      </c>
      <c r="B1054" s="46" t="s">
        <v>320</v>
      </c>
      <c r="C1054" s="47" t="s">
        <v>332</v>
      </c>
      <c r="D1054" s="48">
        <v>0</v>
      </c>
      <c r="E1054" s="49">
        <v>39.782600000000002</v>
      </c>
      <c r="F1054" s="49">
        <v>4.9983E-2</v>
      </c>
      <c r="G1054" s="49">
        <v>13.3</v>
      </c>
      <c r="H1054" s="49">
        <v>0.32137100000000002</v>
      </c>
      <c r="I1054" s="49">
        <v>0.16822899999999999</v>
      </c>
      <c r="J1054" s="49">
        <v>45.548099999999998</v>
      </c>
      <c r="K1054" s="49">
        <v>0.25648799999999999</v>
      </c>
      <c r="L1054" s="49">
        <v>99.463016999999994</v>
      </c>
      <c r="M1054" s="47"/>
      <c r="N1054" s="50">
        <v>0.99760928839073781</v>
      </c>
      <c r="O1054" s="50">
        <v>9.9098037758804636E-4</v>
      </c>
      <c r="P1054" s="50">
        <v>0.27891698110180535</v>
      </c>
      <c r="Q1054" s="50">
        <v>6.4821324009680286E-3</v>
      </c>
      <c r="R1054" s="50">
        <v>3.5731720115363902E-3</v>
      </c>
      <c r="S1054" s="50">
        <v>1.7027313492026035</v>
      </c>
      <c r="T1054" s="50">
        <v>6.8911550167926614E-3</v>
      </c>
      <c r="U1054" s="50">
        <v>2.9982662892860499</v>
      </c>
      <c r="V1054" s="51">
        <v>85.925001079330769</v>
      </c>
      <c r="X1054" s="49">
        <v>0.21143400000000001</v>
      </c>
      <c r="Y1054" s="49">
        <v>32.846600000000002</v>
      </c>
      <c r="Z1054" s="49">
        <v>0.50171900000000003</v>
      </c>
      <c r="AA1054" s="49">
        <v>6.6743800000000002</v>
      </c>
      <c r="AB1054" s="49">
        <v>7.9756900000000002</v>
      </c>
      <c r="AC1054" s="49">
        <v>0.1731</v>
      </c>
      <c r="AD1054" s="49">
        <v>4.73515</v>
      </c>
      <c r="AE1054" s="312"/>
      <c r="AF1054" s="312" t="s">
        <v>430</v>
      </c>
      <c r="AG1054" s="343">
        <v>30</v>
      </c>
      <c r="AH1054" s="343">
        <v>15</v>
      </c>
      <c r="AI1054" s="343"/>
      <c r="AJ1054" s="343"/>
      <c r="AK1054" s="343"/>
      <c r="AL1054" s="343"/>
      <c r="AM1054" s="343"/>
      <c r="AN1054" s="343"/>
      <c r="AO1054" s="343"/>
      <c r="AP1054" s="343"/>
      <c r="AQ1054" s="343"/>
      <c r="AR1054" s="343"/>
      <c r="AS1054" s="343"/>
      <c r="AT1054" s="343"/>
      <c r="AU1054" s="343"/>
      <c r="AV1054" s="343"/>
      <c r="AW1054" s="343"/>
      <c r="AX1054" s="343"/>
      <c r="AY1054" s="343"/>
      <c r="AZ1054" s="343"/>
      <c r="BA1054" s="343"/>
      <c r="BB1054" s="343"/>
      <c r="BC1054" s="343"/>
      <c r="BD1054" s="343"/>
      <c r="BE1054" s="475"/>
      <c r="BF1054" s="475"/>
      <c r="BG1054" s="475"/>
      <c r="BH1054" s="475"/>
      <c r="BI1054" s="475"/>
      <c r="BJ1054" s="475"/>
      <c r="BK1054" s="475"/>
      <c r="BL1054" s="475"/>
      <c r="BM1054" s="475"/>
      <c r="BN1054" s="475"/>
      <c r="BO1054" s="475"/>
      <c r="BP1054" s="306"/>
      <c r="BQ1054" s="496"/>
      <c r="BR1054" s="496"/>
      <c r="BS1054" s="496"/>
      <c r="BT1054" s="496"/>
      <c r="BU1054" s="496"/>
      <c r="BV1054" s="496"/>
    </row>
    <row r="1055" spans="1:74" s="52" customFormat="1" ht="12.75">
      <c r="A1055" s="64">
        <v>2996.2204340404778</v>
      </c>
      <c r="B1055" s="46" t="s">
        <v>320</v>
      </c>
      <c r="C1055" s="47" t="s">
        <v>332</v>
      </c>
      <c r="D1055" s="48">
        <v>6.1540740740740736</v>
      </c>
      <c r="E1055" s="49">
        <v>40.020299999999999</v>
      </c>
      <c r="F1055" s="49">
        <v>8.0293000000000003E-2</v>
      </c>
      <c r="G1055" s="49">
        <v>12.5814</v>
      </c>
      <c r="H1055" s="49">
        <v>0.34275099999999997</v>
      </c>
      <c r="I1055" s="49">
        <v>0.165661</v>
      </c>
      <c r="J1055" s="49">
        <v>46.216900000000003</v>
      </c>
      <c r="K1055" s="49">
        <v>0.22169800000000001</v>
      </c>
      <c r="L1055" s="49">
        <v>99.674154000000001</v>
      </c>
      <c r="M1055" s="47"/>
      <c r="N1055" s="50">
        <v>0.99761232187448601</v>
      </c>
      <c r="O1055" s="50">
        <v>1.5824666445297703E-3</v>
      </c>
      <c r="P1055" s="50">
        <v>0.26228075723466626</v>
      </c>
      <c r="Q1055" s="50">
        <v>6.8723312997934381E-3</v>
      </c>
      <c r="R1055" s="50">
        <v>3.4977396696801891E-3</v>
      </c>
      <c r="S1055" s="50">
        <v>1.7174765741387845</v>
      </c>
      <c r="T1055" s="50">
        <v>5.9210794351515642E-3</v>
      </c>
      <c r="U1055" s="50">
        <v>2.9965697618102132</v>
      </c>
      <c r="V1055" s="51">
        <v>86.751873420127225</v>
      </c>
      <c r="X1055" s="49">
        <v>0.210897</v>
      </c>
      <c r="Y1055" s="49">
        <v>20.683800000000002</v>
      </c>
      <c r="Z1055" s="49">
        <v>0.51676200000000005</v>
      </c>
      <c r="AA1055" s="49">
        <v>6.5101500000000003</v>
      </c>
      <c r="AB1055" s="49">
        <v>8.0361799999999999</v>
      </c>
      <c r="AC1055" s="49">
        <v>0.171435</v>
      </c>
      <c r="AD1055" s="49">
        <v>5.4595500000000001</v>
      </c>
      <c r="AE1055" s="312"/>
      <c r="AF1055" s="312" t="s">
        <v>430</v>
      </c>
      <c r="AG1055" s="343">
        <v>30</v>
      </c>
      <c r="AH1055" s="343">
        <v>15</v>
      </c>
      <c r="AI1055" s="343"/>
      <c r="AJ1055" s="343"/>
      <c r="AK1055" s="343"/>
      <c r="AL1055" s="343"/>
      <c r="AM1055" s="343"/>
      <c r="AN1055" s="343"/>
      <c r="AO1055" s="343"/>
      <c r="AP1055" s="343"/>
      <c r="AQ1055" s="343"/>
      <c r="AR1055" s="343"/>
      <c r="AS1055" s="343"/>
      <c r="AT1055" s="343"/>
      <c r="AU1055" s="343"/>
      <c r="AV1055" s="343"/>
      <c r="AW1055" s="343"/>
      <c r="AX1055" s="343"/>
      <c r="AY1055" s="343"/>
      <c r="AZ1055" s="343"/>
      <c r="BA1055" s="343"/>
      <c r="BB1055" s="343"/>
      <c r="BC1055" s="343"/>
      <c r="BD1055" s="343"/>
      <c r="BE1055" s="475"/>
      <c r="BF1055" s="475"/>
      <c r="BG1055" s="475"/>
      <c r="BH1055" s="475"/>
      <c r="BI1055" s="475"/>
      <c r="BJ1055" s="475"/>
      <c r="BK1055" s="475"/>
      <c r="BL1055" s="475"/>
      <c r="BM1055" s="475"/>
      <c r="BN1055" s="475"/>
      <c r="BO1055" s="475"/>
      <c r="BP1055" s="306"/>
      <c r="BQ1055" s="496"/>
      <c r="BR1055" s="496"/>
      <c r="BS1055" s="496"/>
      <c r="BT1055" s="496"/>
      <c r="BU1055" s="496"/>
      <c r="BV1055" s="496"/>
    </row>
    <row r="1056" spans="1:74" s="52" customFormat="1" ht="12.75">
      <c r="A1056" s="64">
        <v>2996.2204340404778</v>
      </c>
      <c r="B1056" s="46" t="s">
        <v>320</v>
      </c>
      <c r="C1056" s="47" t="s">
        <v>332</v>
      </c>
      <c r="D1056" s="48">
        <v>12.304074074074073</v>
      </c>
      <c r="E1056" s="49">
        <v>40.067799999999998</v>
      </c>
      <c r="F1056" s="49">
        <v>6.0514999999999999E-2</v>
      </c>
      <c r="G1056" s="49">
        <v>12.4887</v>
      </c>
      <c r="H1056" s="49">
        <v>0.36934800000000001</v>
      </c>
      <c r="I1056" s="49">
        <v>0.165517</v>
      </c>
      <c r="J1056" s="49">
        <v>46.2789</v>
      </c>
      <c r="K1056" s="49">
        <v>0.228544</v>
      </c>
      <c r="L1056" s="49">
        <v>99.699667000000005</v>
      </c>
      <c r="M1056" s="47"/>
      <c r="N1056" s="50">
        <v>0.99833227022361404</v>
      </c>
      <c r="O1056" s="50">
        <v>1.1921147593024711E-3</v>
      </c>
      <c r="P1056" s="50">
        <v>0.26022729026943225</v>
      </c>
      <c r="Q1056" s="50">
        <v>7.4021734310747659E-3</v>
      </c>
      <c r="R1056" s="50">
        <v>3.4930753786775555E-3</v>
      </c>
      <c r="S1056" s="50">
        <v>1.7189814315762244</v>
      </c>
      <c r="T1056" s="50">
        <v>6.1010851160065074E-3</v>
      </c>
      <c r="U1056" s="50">
        <v>2.9969141272554811</v>
      </c>
      <c r="V1056" s="51">
        <v>86.851953136768486</v>
      </c>
      <c r="X1056" s="49">
        <v>0.210733</v>
      </c>
      <c r="Y1056" s="49">
        <v>27.163399999999999</v>
      </c>
      <c r="Z1056" s="49">
        <v>0.51836899999999997</v>
      </c>
      <c r="AA1056" s="49">
        <v>6.0662799999999999</v>
      </c>
      <c r="AB1056" s="49">
        <v>8.0207300000000004</v>
      </c>
      <c r="AC1056" s="49">
        <v>0.17125199999999999</v>
      </c>
      <c r="AD1056" s="49">
        <v>5.3635200000000003</v>
      </c>
      <c r="AE1056" s="312"/>
      <c r="AF1056" s="312" t="s">
        <v>430</v>
      </c>
      <c r="AG1056" s="343">
        <v>30</v>
      </c>
      <c r="AH1056" s="343">
        <v>15</v>
      </c>
      <c r="AI1056" s="343"/>
      <c r="AJ1056" s="343"/>
      <c r="AK1056" s="343"/>
      <c r="AL1056" s="343"/>
      <c r="AM1056" s="343"/>
      <c r="AN1056" s="343"/>
      <c r="AO1056" s="343"/>
      <c r="AP1056" s="343"/>
      <c r="AQ1056" s="343"/>
      <c r="AR1056" s="343"/>
      <c r="AS1056" s="343"/>
      <c r="AT1056" s="343"/>
      <c r="AU1056" s="343"/>
      <c r="AV1056" s="343"/>
      <c r="AW1056" s="343"/>
      <c r="AX1056" s="343"/>
      <c r="AY1056" s="343"/>
      <c r="AZ1056" s="343"/>
      <c r="BA1056" s="343"/>
      <c r="BB1056" s="343"/>
      <c r="BC1056" s="343"/>
      <c r="BD1056" s="343"/>
      <c r="BE1056" s="475"/>
      <c r="BF1056" s="475"/>
      <c r="BG1056" s="475"/>
      <c r="BH1056" s="475"/>
      <c r="BI1056" s="475"/>
      <c r="BJ1056" s="475"/>
      <c r="BK1056" s="475"/>
      <c r="BL1056" s="475"/>
      <c r="BM1056" s="475"/>
      <c r="BN1056" s="475"/>
      <c r="BO1056" s="475"/>
      <c r="BP1056" s="306"/>
      <c r="BQ1056" s="496"/>
      <c r="BR1056" s="496"/>
      <c r="BS1056" s="496"/>
      <c r="BT1056" s="496"/>
      <c r="BU1056" s="496"/>
      <c r="BV1056" s="496"/>
    </row>
    <row r="1057" spans="1:74" s="52" customFormat="1" ht="12.75">
      <c r="A1057" s="64">
        <v>2996.2204340404778</v>
      </c>
      <c r="B1057" s="46" t="s">
        <v>320</v>
      </c>
      <c r="C1057" s="47" t="s">
        <v>332</v>
      </c>
      <c r="D1057" s="48">
        <v>18.454074074074072</v>
      </c>
      <c r="E1057" s="49">
        <v>39.834000000000003</v>
      </c>
      <c r="F1057" s="49">
        <v>9.4129000000000004E-2</v>
      </c>
      <c r="G1057" s="49">
        <v>12.116899999999999</v>
      </c>
      <c r="H1057" s="49">
        <v>0.38717499999999999</v>
      </c>
      <c r="I1057" s="49">
        <v>0.19365599999999999</v>
      </c>
      <c r="J1057" s="49">
        <v>46.508299999999998</v>
      </c>
      <c r="K1057" s="49">
        <v>0.21418400000000001</v>
      </c>
      <c r="L1057" s="49">
        <v>99.380177000000003</v>
      </c>
      <c r="M1057" s="47"/>
      <c r="N1057" s="50">
        <v>0.99476314528085952</v>
      </c>
      <c r="O1057" s="50">
        <v>1.858508825445943E-3</v>
      </c>
      <c r="P1057" s="50">
        <v>0.25305404601016179</v>
      </c>
      <c r="Q1057" s="50">
        <v>7.7770871773524906E-3</v>
      </c>
      <c r="R1057" s="50">
        <v>4.09621236490841E-3</v>
      </c>
      <c r="S1057" s="50">
        <v>1.7314293637859504</v>
      </c>
      <c r="T1057" s="50">
        <v>5.7307365033005975E-3</v>
      </c>
      <c r="U1057" s="50">
        <v>2.9996460123214028</v>
      </c>
      <c r="V1057" s="51">
        <v>87.248366765829459</v>
      </c>
      <c r="X1057" s="49">
        <v>0.21138799999999999</v>
      </c>
      <c r="Y1057" s="49">
        <v>17.517099999999999</v>
      </c>
      <c r="Z1057" s="49">
        <v>0.52673099999999995</v>
      </c>
      <c r="AA1057" s="49">
        <v>5.7740299999999998</v>
      </c>
      <c r="AB1057" s="49">
        <v>6.7377599999999997</v>
      </c>
      <c r="AC1057" s="49">
        <v>0.170654</v>
      </c>
      <c r="AD1057" s="49">
        <v>5.5332400000000002</v>
      </c>
      <c r="AE1057" s="312"/>
      <c r="AF1057" s="312" t="s">
        <v>430</v>
      </c>
      <c r="AG1057" s="343">
        <v>30</v>
      </c>
      <c r="AH1057" s="343">
        <v>15</v>
      </c>
      <c r="AI1057" s="343"/>
      <c r="AJ1057" s="343"/>
      <c r="AK1057" s="343"/>
      <c r="AL1057" s="343"/>
      <c r="AM1057" s="343"/>
      <c r="AN1057" s="343"/>
      <c r="AO1057" s="343"/>
      <c r="AP1057" s="343"/>
      <c r="AQ1057" s="343"/>
      <c r="AR1057" s="343"/>
      <c r="AS1057" s="343"/>
      <c r="AT1057" s="343"/>
      <c r="AU1057" s="343"/>
      <c r="AV1057" s="343"/>
      <c r="AW1057" s="343"/>
      <c r="AX1057" s="343"/>
      <c r="AY1057" s="343"/>
      <c r="AZ1057" s="343"/>
      <c r="BA1057" s="343"/>
      <c r="BB1057" s="343"/>
      <c r="BC1057" s="343"/>
      <c r="BD1057" s="343"/>
      <c r="BE1057" s="475"/>
      <c r="BF1057" s="475"/>
      <c r="BG1057" s="475"/>
      <c r="BH1057" s="475"/>
      <c r="BI1057" s="475"/>
      <c r="BJ1057" s="475"/>
      <c r="BK1057" s="475"/>
      <c r="BL1057" s="475"/>
      <c r="BM1057" s="475"/>
      <c r="BN1057" s="475"/>
      <c r="BO1057" s="475"/>
      <c r="BP1057" s="306"/>
      <c r="BQ1057" s="496"/>
      <c r="BR1057" s="496"/>
      <c r="BS1057" s="496"/>
      <c r="BT1057" s="496"/>
      <c r="BU1057" s="496"/>
      <c r="BV1057" s="496"/>
    </row>
    <row r="1058" spans="1:74" s="52" customFormat="1" ht="12.75">
      <c r="A1058" s="64">
        <v>2996.2204340404778</v>
      </c>
      <c r="B1058" s="46" t="s">
        <v>320</v>
      </c>
      <c r="C1058" s="47" t="s">
        <v>332</v>
      </c>
      <c r="D1058" s="48">
        <v>24.60407407407407</v>
      </c>
      <c r="E1058" s="49">
        <v>40.006799999999998</v>
      </c>
      <c r="F1058" s="49">
        <v>8.8947999999999999E-2</v>
      </c>
      <c r="G1058" s="49">
        <v>12.0886</v>
      </c>
      <c r="H1058" s="49">
        <v>0.411076</v>
      </c>
      <c r="I1058" s="49">
        <v>0.158749</v>
      </c>
      <c r="J1058" s="49">
        <v>46.587600000000002</v>
      </c>
      <c r="K1058" s="49">
        <v>0.19219</v>
      </c>
      <c r="L1058" s="49">
        <v>99.567726000000008</v>
      </c>
      <c r="M1058" s="47"/>
      <c r="N1058" s="50">
        <v>0.99658483906002904</v>
      </c>
      <c r="O1058" s="50">
        <v>1.7518304195716428E-3</v>
      </c>
      <c r="P1058" s="50">
        <v>0.25183289749761234</v>
      </c>
      <c r="Q1058" s="50">
        <v>8.2365715459639787E-3</v>
      </c>
      <c r="R1058" s="50">
        <v>3.3494785302596967E-3</v>
      </c>
      <c r="S1058" s="50">
        <v>1.7300527471402494</v>
      </c>
      <c r="T1058" s="50">
        <v>5.1294274918855564E-3</v>
      </c>
      <c r="U1058" s="50">
        <v>2.9979290278239903</v>
      </c>
      <c r="V1058" s="51">
        <v>87.293267995609895</v>
      </c>
      <c r="X1058" s="49">
        <v>0.21102000000000001</v>
      </c>
      <c r="Y1058" s="49">
        <v>19.307500000000001</v>
      </c>
      <c r="Z1058" s="49">
        <v>0.52701500000000001</v>
      </c>
      <c r="AA1058" s="49">
        <v>5.5665500000000003</v>
      </c>
      <c r="AB1058" s="49">
        <v>8.2246699999999997</v>
      </c>
      <c r="AC1058" s="49">
        <v>0.17049500000000001</v>
      </c>
      <c r="AD1058" s="49">
        <v>5.9989499999999998</v>
      </c>
      <c r="AE1058" s="312"/>
      <c r="AF1058" s="312" t="s">
        <v>430</v>
      </c>
      <c r="AG1058" s="343">
        <v>30</v>
      </c>
      <c r="AH1058" s="343">
        <v>15</v>
      </c>
      <c r="AI1058" s="343"/>
      <c r="AJ1058" s="343"/>
      <c r="AK1058" s="343"/>
      <c r="AL1058" s="343"/>
      <c r="AM1058" s="343"/>
      <c r="AN1058" s="343"/>
      <c r="AO1058" s="343"/>
      <c r="AP1058" s="343"/>
      <c r="AQ1058" s="343"/>
      <c r="AR1058" s="343"/>
      <c r="AS1058" s="343"/>
      <c r="AT1058" s="343"/>
      <c r="AU1058" s="343"/>
      <c r="AV1058" s="343"/>
      <c r="AW1058" s="343"/>
      <c r="AX1058" s="343"/>
      <c r="AY1058" s="343"/>
      <c r="AZ1058" s="343"/>
      <c r="BA1058" s="343"/>
      <c r="BB1058" s="343"/>
      <c r="BC1058" s="343"/>
      <c r="BD1058" s="343"/>
      <c r="BE1058" s="475"/>
      <c r="BF1058" s="475"/>
      <c r="BG1058" s="475"/>
      <c r="BH1058" s="475"/>
      <c r="BI1058" s="475"/>
      <c r="BJ1058" s="475"/>
      <c r="BK1058" s="475"/>
      <c r="BL1058" s="475"/>
      <c r="BM1058" s="475"/>
      <c r="BN1058" s="475"/>
      <c r="BO1058" s="475"/>
      <c r="BP1058" s="306"/>
      <c r="BQ1058" s="496"/>
      <c r="BR1058" s="496"/>
      <c r="BS1058" s="496"/>
      <c r="BT1058" s="496"/>
      <c r="BU1058" s="496"/>
      <c r="BV1058" s="496"/>
    </row>
    <row r="1059" spans="1:74" s="52" customFormat="1" ht="12.75">
      <c r="A1059" s="64">
        <v>2996.2204340404778</v>
      </c>
      <c r="B1059" s="46" t="s">
        <v>320</v>
      </c>
      <c r="C1059" s="47" t="s">
        <v>332</v>
      </c>
      <c r="D1059" s="48">
        <v>30.754074074074069</v>
      </c>
      <c r="E1059" s="49">
        <v>39.873399999999997</v>
      </c>
      <c r="F1059" s="49">
        <v>7.8399999999999997E-2</v>
      </c>
      <c r="G1059" s="49">
        <v>11.909800000000001</v>
      </c>
      <c r="H1059" s="49">
        <v>0.39170199999999999</v>
      </c>
      <c r="I1059" s="49">
        <v>0.16509199999999999</v>
      </c>
      <c r="J1059" s="49">
        <v>46.4754</v>
      </c>
      <c r="K1059" s="49">
        <v>0.216335</v>
      </c>
      <c r="L1059" s="49">
        <v>99.156604000000002</v>
      </c>
      <c r="M1059" s="47"/>
      <c r="N1059" s="50">
        <v>0.99666316814941802</v>
      </c>
      <c r="O1059" s="50">
        <v>1.5493752614737953E-3</v>
      </c>
      <c r="P1059" s="50">
        <v>0.24895772238910371</v>
      </c>
      <c r="Q1059" s="50">
        <v>7.8752585535105269E-3</v>
      </c>
      <c r="R1059" s="50">
        <v>3.4952392421159768E-3</v>
      </c>
      <c r="S1059" s="50">
        <v>1.7317963561543808</v>
      </c>
      <c r="T1059" s="50">
        <v>5.7936142418740016E-3</v>
      </c>
      <c r="U1059" s="50">
        <v>2.9974998497704624</v>
      </c>
      <c r="V1059" s="51">
        <v>87.431164469838123</v>
      </c>
      <c r="X1059" s="49">
        <v>0.211365</v>
      </c>
      <c r="Y1059" s="49">
        <v>21.93</v>
      </c>
      <c r="Z1059" s="49">
        <v>0.531613</v>
      </c>
      <c r="AA1059" s="49">
        <v>5.7149400000000004</v>
      </c>
      <c r="AB1059" s="49">
        <v>7.9945700000000004</v>
      </c>
      <c r="AC1059" s="49">
        <v>0.17066500000000001</v>
      </c>
      <c r="AD1059" s="49">
        <v>5.4036099999999996</v>
      </c>
      <c r="AE1059" s="312"/>
      <c r="AF1059" s="312" t="s">
        <v>430</v>
      </c>
      <c r="AG1059" s="343">
        <v>30</v>
      </c>
      <c r="AH1059" s="343">
        <v>15</v>
      </c>
      <c r="AI1059" s="343"/>
      <c r="AJ1059" s="343"/>
      <c r="AK1059" s="343"/>
      <c r="AL1059" s="343"/>
      <c r="AM1059" s="343"/>
      <c r="AN1059" s="343"/>
      <c r="AO1059" s="343"/>
      <c r="AP1059" s="343"/>
      <c r="AQ1059" s="343"/>
      <c r="AR1059" s="343"/>
      <c r="AS1059" s="343"/>
      <c r="AT1059" s="343"/>
      <c r="AU1059" s="343"/>
      <c r="AV1059" s="343"/>
      <c r="AW1059" s="343"/>
      <c r="AX1059" s="343"/>
      <c r="AY1059" s="343"/>
      <c r="AZ1059" s="343"/>
      <c r="BA1059" s="343"/>
      <c r="BB1059" s="343"/>
      <c r="BC1059" s="343"/>
      <c r="BD1059" s="343"/>
      <c r="BE1059" s="475"/>
      <c r="BF1059" s="475"/>
      <c r="BG1059" s="475"/>
      <c r="BH1059" s="475"/>
      <c r="BI1059" s="475"/>
      <c r="BJ1059" s="475"/>
      <c r="BK1059" s="475"/>
      <c r="BL1059" s="475"/>
      <c r="BM1059" s="475"/>
      <c r="BN1059" s="475"/>
      <c r="BO1059" s="475"/>
      <c r="BP1059" s="306"/>
      <c r="BQ1059" s="496"/>
      <c r="BR1059" s="496"/>
      <c r="BS1059" s="496"/>
      <c r="BT1059" s="496"/>
      <c r="BU1059" s="496"/>
      <c r="BV1059" s="496"/>
    </row>
    <row r="1060" spans="1:74" s="52" customFormat="1" ht="12.75">
      <c r="A1060" s="64">
        <v>2996.2204340404778</v>
      </c>
      <c r="B1060" s="46" t="s">
        <v>320</v>
      </c>
      <c r="C1060" s="47" t="s">
        <v>332</v>
      </c>
      <c r="D1060" s="48">
        <v>36.904074074074067</v>
      </c>
      <c r="E1060" s="49">
        <v>40.0779</v>
      </c>
      <c r="F1060" s="49">
        <v>0.111191</v>
      </c>
      <c r="G1060" s="49">
        <v>11.5825</v>
      </c>
      <c r="H1060" s="49">
        <v>0.348524</v>
      </c>
      <c r="I1060" s="49">
        <v>0.15376600000000001</v>
      </c>
      <c r="J1060" s="49">
        <v>46.647599999999997</v>
      </c>
      <c r="K1060" s="49">
        <v>0.22870399999999999</v>
      </c>
      <c r="L1060" s="49">
        <v>99.186945999999978</v>
      </c>
      <c r="M1060" s="47"/>
      <c r="N1060" s="50">
        <v>0.99924991557707743</v>
      </c>
      <c r="O1060" s="50">
        <v>2.1918670805838921E-3</v>
      </c>
      <c r="P1060" s="50">
        <v>0.24150574471922506</v>
      </c>
      <c r="Q1060" s="50">
        <v>6.9894941396921101E-3</v>
      </c>
      <c r="R1060" s="50">
        <v>3.2472462139889941E-3</v>
      </c>
      <c r="S1060" s="50">
        <v>1.7338319949729986</v>
      </c>
      <c r="T1060" s="50">
        <v>6.1094282789063729E-3</v>
      </c>
      <c r="U1060" s="50">
        <v>2.9942059107422332</v>
      </c>
      <c r="V1060" s="51">
        <v>87.773951772072451</v>
      </c>
      <c r="X1060" s="49">
        <v>0.21080299999999999</v>
      </c>
      <c r="Y1060" s="49">
        <v>15.2234</v>
      </c>
      <c r="Z1060" s="49">
        <v>0.53904099999999999</v>
      </c>
      <c r="AA1060" s="49">
        <v>6.4960899999999997</v>
      </c>
      <c r="AB1060" s="49">
        <v>8.6209799999999994</v>
      </c>
      <c r="AC1060" s="49">
        <v>0.170126</v>
      </c>
      <c r="AD1060" s="49">
        <v>5.2214999999999998</v>
      </c>
      <c r="AE1060" s="312"/>
      <c r="AF1060" s="312" t="s">
        <v>430</v>
      </c>
      <c r="AG1060" s="343">
        <v>30</v>
      </c>
      <c r="AH1060" s="343">
        <v>15</v>
      </c>
      <c r="AI1060" s="343"/>
      <c r="AJ1060" s="343"/>
      <c r="AK1060" s="343"/>
      <c r="AL1060" s="343"/>
      <c r="AM1060" s="343"/>
      <c r="AN1060" s="343"/>
      <c r="AO1060" s="343"/>
      <c r="AP1060" s="343"/>
      <c r="AQ1060" s="343"/>
      <c r="AR1060" s="343"/>
      <c r="AS1060" s="343"/>
      <c r="AT1060" s="343"/>
      <c r="AU1060" s="343"/>
      <c r="AV1060" s="343"/>
      <c r="AW1060" s="343"/>
      <c r="AX1060" s="343"/>
      <c r="AY1060" s="343"/>
      <c r="AZ1060" s="343"/>
      <c r="BA1060" s="343"/>
      <c r="BB1060" s="343"/>
      <c r="BC1060" s="343"/>
      <c r="BD1060" s="343"/>
      <c r="BE1060" s="475"/>
      <c r="BF1060" s="475"/>
      <c r="BG1060" s="475"/>
      <c r="BH1060" s="475"/>
      <c r="BI1060" s="475"/>
      <c r="BJ1060" s="475"/>
      <c r="BK1060" s="475"/>
      <c r="BL1060" s="475"/>
      <c r="BM1060" s="475"/>
      <c r="BN1060" s="475"/>
      <c r="BO1060" s="475"/>
      <c r="BP1060" s="306"/>
      <c r="BQ1060" s="496"/>
      <c r="BR1060" s="496"/>
      <c r="BS1060" s="496"/>
      <c r="BT1060" s="496"/>
      <c r="BU1060" s="496"/>
      <c r="BV1060" s="496"/>
    </row>
    <row r="1061" spans="1:74" s="52" customFormat="1" ht="12.75">
      <c r="A1061" s="64">
        <v>2996.2204340404778</v>
      </c>
      <c r="B1061" s="46" t="s">
        <v>320</v>
      </c>
      <c r="C1061" s="47" t="s">
        <v>332</v>
      </c>
      <c r="D1061" s="48">
        <v>43.054074074074066</v>
      </c>
      <c r="E1061" s="49">
        <v>40.031100000000002</v>
      </c>
      <c r="F1061" s="49">
        <v>7.6280000000000001E-2</v>
      </c>
      <c r="G1061" s="49">
        <v>11.665100000000001</v>
      </c>
      <c r="H1061" s="49">
        <v>0.42545500000000003</v>
      </c>
      <c r="I1061" s="49">
        <v>0.150473</v>
      </c>
      <c r="J1061" s="49">
        <v>46.783700000000003</v>
      </c>
      <c r="K1061" s="49">
        <v>0.20238100000000001</v>
      </c>
      <c r="L1061" s="49">
        <v>99.404053000000005</v>
      </c>
      <c r="M1061" s="47"/>
      <c r="N1061" s="50">
        <v>0.99657710518086595</v>
      </c>
      <c r="O1061" s="50">
        <v>1.5014106116951658E-3</v>
      </c>
      <c r="P1061" s="50">
        <v>0.24286103515668631</v>
      </c>
      <c r="Q1061" s="50">
        <v>8.5194371998243302E-3</v>
      </c>
      <c r="R1061" s="50">
        <v>3.172909613010201E-3</v>
      </c>
      <c r="S1061" s="50">
        <v>1.7362669289147279</v>
      </c>
      <c r="T1061" s="50">
        <v>5.3980980232561215E-3</v>
      </c>
      <c r="U1061" s="50">
        <v>2.9963379743319583</v>
      </c>
      <c r="V1061" s="51">
        <v>87.728886683149156</v>
      </c>
      <c r="X1061" s="49">
        <v>0.21096699999999999</v>
      </c>
      <c r="Y1061" s="49">
        <v>22.334499999999998</v>
      </c>
      <c r="Z1061" s="49">
        <v>0.53792899999999999</v>
      </c>
      <c r="AA1061" s="49">
        <v>5.4419599999999999</v>
      </c>
      <c r="AB1061" s="49">
        <v>8.7849900000000005</v>
      </c>
      <c r="AC1061" s="49">
        <v>0.16985600000000001</v>
      </c>
      <c r="AD1061" s="49">
        <v>5.7292100000000001</v>
      </c>
      <c r="AE1061" s="312"/>
      <c r="AF1061" s="312" t="s">
        <v>430</v>
      </c>
      <c r="AG1061" s="343">
        <v>30</v>
      </c>
      <c r="AH1061" s="343">
        <v>15</v>
      </c>
      <c r="AI1061" s="343"/>
      <c r="AJ1061" s="343"/>
      <c r="AK1061" s="343"/>
      <c r="AL1061" s="343"/>
      <c r="AM1061" s="343"/>
      <c r="AN1061" s="343"/>
      <c r="AO1061" s="343"/>
      <c r="AP1061" s="343"/>
      <c r="AQ1061" s="343"/>
      <c r="AR1061" s="343"/>
      <c r="AS1061" s="343"/>
      <c r="AT1061" s="343"/>
      <c r="AU1061" s="343"/>
      <c r="AV1061" s="343"/>
      <c r="AW1061" s="343"/>
      <c r="AX1061" s="343"/>
      <c r="AY1061" s="343"/>
      <c r="AZ1061" s="343"/>
      <c r="BA1061" s="343"/>
      <c r="BB1061" s="343"/>
      <c r="BC1061" s="343"/>
      <c r="BD1061" s="343"/>
      <c r="BE1061" s="475"/>
      <c r="BF1061" s="475"/>
      <c r="BG1061" s="475"/>
      <c r="BH1061" s="475"/>
      <c r="BI1061" s="475"/>
      <c r="BJ1061" s="475"/>
      <c r="BK1061" s="475"/>
      <c r="BL1061" s="475"/>
      <c r="BM1061" s="475"/>
      <c r="BN1061" s="475"/>
      <c r="BO1061" s="475"/>
      <c r="BP1061" s="306"/>
      <c r="BQ1061" s="496"/>
      <c r="BR1061" s="496"/>
      <c r="BS1061" s="496"/>
      <c r="BT1061" s="496"/>
      <c r="BU1061" s="496"/>
      <c r="BV1061" s="496"/>
    </row>
    <row r="1062" spans="1:74" s="52" customFormat="1" ht="12.75">
      <c r="A1062" s="64">
        <v>2996.2204340404778</v>
      </c>
      <c r="B1062" s="46" t="s">
        <v>320</v>
      </c>
      <c r="C1062" s="47" t="s">
        <v>332</v>
      </c>
      <c r="D1062" s="48">
        <v>49.204074074074065</v>
      </c>
      <c r="E1062" s="49">
        <v>40.071800000000003</v>
      </c>
      <c r="F1062" s="49">
        <v>9.5841999999999997E-2</v>
      </c>
      <c r="G1062" s="49">
        <v>11.6335</v>
      </c>
      <c r="H1062" s="49">
        <v>0.41350399999999998</v>
      </c>
      <c r="I1062" s="49">
        <v>0.16503899999999999</v>
      </c>
      <c r="J1062" s="49">
        <v>46.952599999999997</v>
      </c>
      <c r="K1062" s="49">
        <v>0.204403</v>
      </c>
      <c r="L1062" s="49">
        <v>99.577982000000006</v>
      </c>
      <c r="M1062" s="47"/>
      <c r="N1062" s="50">
        <v>0.99599042836464402</v>
      </c>
      <c r="O1062" s="50">
        <v>1.8834218159865565E-3</v>
      </c>
      <c r="P1062" s="50">
        <v>0.24181470202914088</v>
      </c>
      <c r="Q1062" s="50">
        <v>8.2668474031224095E-3</v>
      </c>
      <c r="R1062" s="50">
        <v>3.474470562212147E-3</v>
      </c>
      <c r="S1062" s="50">
        <v>1.7397406278053622</v>
      </c>
      <c r="T1062" s="50">
        <v>5.4432869178506031E-3</v>
      </c>
      <c r="U1062" s="50">
        <v>2.9978234326000068</v>
      </c>
      <c r="V1062" s="51">
        <v>87.796722181391885</v>
      </c>
      <c r="X1062" s="49">
        <v>0.21090700000000001</v>
      </c>
      <c r="Y1062" s="49">
        <v>18.258900000000001</v>
      </c>
      <c r="Z1062" s="49">
        <v>0.53888499999999995</v>
      </c>
      <c r="AA1062" s="49">
        <v>5.5734700000000004</v>
      </c>
      <c r="AB1062" s="49">
        <v>8.1357900000000001</v>
      </c>
      <c r="AC1062" s="49">
        <v>0.16960700000000001</v>
      </c>
      <c r="AD1062" s="49">
        <v>5.5963200000000004</v>
      </c>
      <c r="AE1062" s="312"/>
      <c r="AF1062" s="312" t="s">
        <v>430</v>
      </c>
      <c r="AG1062" s="343">
        <v>30</v>
      </c>
      <c r="AH1062" s="343">
        <v>15</v>
      </c>
      <c r="AI1062" s="343"/>
      <c r="AJ1062" s="343"/>
      <c r="AK1062" s="343"/>
      <c r="AL1062" s="343"/>
      <c r="AM1062" s="343"/>
      <c r="AN1062" s="343"/>
      <c r="AO1062" s="343"/>
      <c r="AP1062" s="343"/>
      <c r="AQ1062" s="343"/>
      <c r="AR1062" s="343"/>
      <c r="AS1062" s="343"/>
      <c r="AT1062" s="343"/>
      <c r="AU1062" s="343"/>
      <c r="AV1062" s="343"/>
      <c r="AW1062" s="343"/>
      <c r="AX1062" s="343"/>
      <c r="AY1062" s="343"/>
      <c r="AZ1062" s="343"/>
      <c r="BA1062" s="343"/>
      <c r="BB1062" s="343"/>
      <c r="BC1062" s="343"/>
      <c r="BD1062" s="343"/>
      <c r="BE1062" s="475"/>
      <c r="BF1062" s="475"/>
      <c r="BG1062" s="475"/>
      <c r="BH1062" s="475"/>
      <c r="BI1062" s="475"/>
      <c r="BJ1062" s="475"/>
      <c r="BK1062" s="475"/>
      <c r="BL1062" s="475"/>
      <c r="BM1062" s="475"/>
      <c r="BN1062" s="475"/>
      <c r="BO1062" s="475"/>
      <c r="BP1062" s="306"/>
      <c r="BQ1062" s="496"/>
      <c r="BR1062" s="496"/>
      <c r="BS1062" s="496"/>
      <c r="BT1062" s="496"/>
      <c r="BU1062" s="496"/>
      <c r="BV1062" s="496"/>
    </row>
    <row r="1063" spans="1:74" s="52" customFormat="1" ht="12.75">
      <c r="A1063" s="64">
        <v>2996.2204340404778</v>
      </c>
      <c r="B1063" s="46" t="s">
        <v>320</v>
      </c>
      <c r="C1063" s="47" t="s">
        <v>332</v>
      </c>
      <c r="D1063" s="48">
        <v>55.354074074074063</v>
      </c>
      <c r="E1063" s="49">
        <v>39.878100000000003</v>
      </c>
      <c r="F1063" s="49">
        <v>8.1189999999999998E-2</v>
      </c>
      <c r="G1063" s="49">
        <v>11.408799999999999</v>
      </c>
      <c r="H1063" s="49">
        <v>0.38549600000000001</v>
      </c>
      <c r="I1063" s="49">
        <v>0.13367100000000001</v>
      </c>
      <c r="J1063" s="49">
        <v>47.000300000000003</v>
      </c>
      <c r="K1063" s="49">
        <v>0.19662099999999999</v>
      </c>
      <c r="L1063" s="49">
        <v>99.138544999999993</v>
      </c>
      <c r="M1063" s="47"/>
      <c r="N1063" s="50">
        <v>0.99457608363210737</v>
      </c>
      <c r="O1063" s="50">
        <v>1.6009637925637934E-3</v>
      </c>
      <c r="P1063" s="50">
        <v>0.23795756404268936</v>
      </c>
      <c r="Q1063" s="50">
        <v>7.7333438717677918E-3</v>
      </c>
      <c r="R1063" s="50">
        <v>2.8237515987443902E-3</v>
      </c>
      <c r="S1063" s="50">
        <v>1.747482073019804</v>
      </c>
      <c r="T1063" s="50">
        <v>5.2540124984537806E-3</v>
      </c>
      <c r="U1063" s="50">
        <v>2.9990258578983413</v>
      </c>
      <c r="V1063" s="51">
        <v>88.014867860966376</v>
      </c>
      <c r="X1063" s="49">
        <v>0.211455</v>
      </c>
      <c r="Y1063" s="49">
        <v>21.4937</v>
      </c>
      <c r="Z1063" s="49">
        <v>0.54420199999999996</v>
      </c>
      <c r="AA1063" s="49">
        <v>5.9425800000000004</v>
      </c>
      <c r="AB1063" s="49">
        <v>9.6429100000000005</v>
      </c>
      <c r="AC1063" s="49">
        <v>0.169345</v>
      </c>
      <c r="AD1063" s="49">
        <v>5.8774499999999996</v>
      </c>
      <c r="AE1063" s="312"/>
      <c r="AF1063" s="312" t="s">
        <v>430</v>
      </c>
      <c r="AG1063" s="343">
        <v>30</v>
      </c>
      <c r="AH1063" s="343">
        <v>15</v>
      </c>
      <c r="AI1063" s="343"/>
      <c r="AJ1063" s="343"/>
      <c r="AK1063" s="343"/>
      <c r="AL1063" s="343"/>
      <c r="AM1063" s="343"/>
      <c r="AN1063" s="343"/>
      <c r="AO1063" s="343"/>
      <c r="AP1063" s="343"/>
      <c r="AQ1063" s="343"/>
      <c r="AR1063" s="343"/>
      <c r="AS1063" s="343"/>
      <c r="AT1063" s="343"/>
      <c r="AU1063" s="343"/>
      <c r="AV1063" s="343"/>
      <c r="AW1063" s="343"/>
      <c r="AX1063" s="343"/>
      <c r="AY1063" s="343"/>
      <c r="AZ1063" s="343"/>
      <c r="BA1063" s="343"/>
      <c r="BB1063" s="343"/>
      <c r="BC1063" s="343"/>
      <c r="BD1063" s="343"/>
      <c r="BE1063" s="475"/>
      <c r="BF1063" s="475"/>
      <c r="BG1063" s="475"/>
      <c r="BH1063" s="475"/>
      <c r="BI1063" s="475"/>
      <c r="BJ1063" s="475"/>
      <c r="BK1063" s="475"/>
      <c r="BL1063" s="475"/>
      <c r="BM1063" s="475"/>
      <c r="BN1063" s="475"/>
      <c r="BO1063" s="475"/>
      <c r="BP1063" s="306"/>
      <c r="BQ1063" s="496"/>
      <c r="BR1063" s="496"/>
      <c r="BS1063" s="496"/>
      <c r="BT1063" s="496"/>
      <c r="BU1063" s="496"/>
      <c r="BV1063" s="496"/>
    </row>
    <row r="1064" spans="1:74" s="52" customFormat="1" ht="12.75">
      <c r="A1064" s="64">
        <v>2996.2204340404778</v>
      </c>
      <c r="B1064" s="46" t="s">
        <v>320</v>
      </c>
      <c r="C1064" s="47" t="s">
        <v>332</v>
      </c>
      <c r="D1064" s="48">
        <v>61.504074074074062</v>
      </c>
      <c r="E1064" s="49">
        <v>39.9574</v>
      </c>
      <c r="F1064" s="49">
        <v>0.104995</v>
      </c>
      <c r="G1064" s="49">
        <v>11.546900000000001</v>
      </c>
      <c r="H1064" s="49">
        <v>0.399148</v>
      </c>
      <c r="I1064" s="49">
        <v>0.16745399999999999</v>
      </c>
      <c r="J1064" s="49">
        <v>47.2149</v>
      </c>
      <c r="K1064" s="49">
        <v>0.22126399999999999</v>
      </c>
      <c r="L1064" s="49">
        <v>99.675991999999994</v>
      </c>
      <c r="M1064" s="47"/>
      <c r="N1064" s="50">
        <v>0.99191357768399624</v>
      </c>
      <c r="O1064" s="50">
        <v>2.0607278800558525E-3</v>
      </c>
      <c r="P1064" s="50">
        <v>0.23971654660723846</v>
      </c>
      <c r="Q1064" s="50">
        <v>7.969929206180797E-3</v>
      </c>
      <c r="R1064" s="50">
        <v>3.5209339582741011E-3</v>
      </c>
      <c r="S1064" s="50">
        <v>1.7472869512417346</v>
      </c>
      <c r="T1064" s="50">
        <v>5.8849803977715984E-3</v>
      </c>
      <c r="U1064" s="50">
        <v>3.0002240868354648</v>
      </c>
      <c r="V1064" s="51">
        <v>87.935776315102459</v>
      </c>
      <c r="X1064" s="49">
        <v>0.21129800000000001</v>
      </c>
      <c r="Y1064" s="49">
        <v>16.3765</v>
      </c>
      <c r="Z1064" s="49">
        <v>0.54049599999999998</v>
      </c>
      <c r="AA1064" s="49">
        <v>5.8023100000000003</v>
      </c>
      <c r="AB1064" s="49">
        <v>7.6577599999999997</v>
      </c>
      <c r="AC1064" s="49">
        <v>0.169048</v>
      </c>
      <c r="AD1064" s="49">
        <v>5.2015900000000004</v>
      </c>
      <c r="AE1064" s="312"/>
      <c r="AF1064" s="312" t="s">
        <v>430</v>
      </c>
      <c r="AG1064" s="343">
        <v>30</v>
      </c>
      <c r="AH1064" s="343">
        <v>15</v>
      </c>
      <c r="AI1064" s="343"/>
      <c r="AJ1064" s="343"/>
      <c r="AK1064" s="343"/>
      <c r="AL1064" s="343"/>
      <c r="AM1064" s="343"/>
      <c r="AN1064" s="343"/>
      <c r="AO1064" s="343"/>
      <c r="AP1064" s="343"/>
      <c r="AQ1064" s="343"/>
      <c r="AR1064" s="343"/>
      <c r="AS1064" s="343"/>
      <c r="AT1064" s="343"/>
      <c r="AU1064" s="343"/>
      <c r="AV1064" s="343"/>
      <c r="AW1064" s="343"/>
      <c r="AX1064" s="343"/>
      <c r="AY1064" s="343"/>
      <c r="AZ1064" s="343"/>
      <c r="BA1064" s="343"/>
      <c r="BB1064" s="343"/>
      <c r="BC1064" s="343"/>
      <c r="BD1064" s="343"/>
      <c r="BE1064" s="475"/>
      <c r="BF1064" s="475"/>
      <c r="BG1064" s="475"/>
      <c r="BH1064" s="475"/>
      <c r="BI1064" s="475"/>
      <c r="BJ1064" s="475"/>
      <c r="BK1064" s="475"/>
      <c r="BL1064" s="475"/>
      <c r="BM1064" s="475"/>
      <c r="BN1064" s="475"/>
      <c r="BO1064" s="475"/>
      <c r="BP1064" s="306"/>
      <c r="BQ1064" s="496"/>
      <c r="BR1064" s="496"/>
      <c r="BS1064" s="496"/>
      <c r="BT1064" s="496"/>
      <c r="BU1064" s="496"/>
      <c r="BV1064" s="496"/>
    </row>
    <row r="1065" spans="1:74" s="52" customFormat="1" ht="12.75">
      <c r="A1065" s="64">
        <v>2996.2204340404778</v>
      </c>
      <c r="B1065" s="46" t="s">
        <v>320</v>
      </c>
      <c r="C1065" s="47" t="s">
        <v>332</v>
      </c>
      <c r="D1065" s="48">
        <v>67.65407407407406</v>
      </c>
      <c r="E1065" s="49">
        <v>40.0336</v>
      </c>
      <c r="F1065" s="49">
        <v>9.1037000000000007E-2</v>
      </c>
      <c r="G1065" s="49">
        <v>11.2782</v>
      </c>
      <c r="H1065" s="49">
        <v>0.42318600000000001</v>
      </c>
      <c r="I1065" s="49">
        <v>0.158584</v>
      </c>
      <c r="J1065" s="49">
        <v>47.245100000000001</v>
      </c>
      <c r="K1065" s="49">
        <v>0.20450599999999999</v>
      </c>
      <c r="L1065" s="49">
        <v>99.486059999999995</v>
      </c>
      <c r="M1065" s="47"/>
      <c r="N1065" s="50">
        <v>0.99447948825933496</v>
      </c>
      <c r="O1065" s="50">
        <v>1.7879877425038607E-3</v>
      </c>
      <c r="P1065" s="50">
        <v>0.23429713077813005</v>
      </c>
      <c r="Q1065" s="50">
        <v>8.4556377417887747E-3</v>
      </c>
      <c r="R1065" s="50">
        <v>3.3366933176893231E-3</v>
      </c>
      <c r="S1065" s="50">
        <v>1.7495908651620291</v>
      </c>
      <c r="T1065" s="50">
        <v>5.4429567845357884E-3</v>
      </c>
      <c r="U1065" s="50">
        <v>2.9989086852758935</v>
      </c>
      <c r="V1065" s="51">
        <v>88.190002093989321</v>
      </c>
      <c r="X1065" s="49">
        <v>0.21105099999999999</v>
      </c>
      <c r="Y1065" s="49">
        <v>19.6266</v>
      </c>
      <c r="Z1065" s="49">
        <v>0.54766700000000001</v>
      </c>
      <c r="AA1065" s="49">
        <v>5.3776700000000002</v>
      </c>
      <c r="AB1065" s="49">
        <v>8.0715400000000006</v>
      </c>
      <c r="AC1065" s="49">
        <v>0.168851</v>
      </c>
      <c r="AD1065" s="49">
        <v>5.6461100000000002</v>
      </c>
      <c r="AE1065" s="312"/>
      <c r="AF1065" s="312" t="s">
        <v>430</v>
      </c>
      <c r="AG1065" s="343">
        <v>30</v>
      </c>
      <c r="AH1065" s="343">
        <v>15</v>
      </c>
      <c r="AI1065" s="343"/>
      <c r="AJ1065" s="343"/>
      <c r="AK1065" s="343"/>
      <c r="AL1065" s="343"/>
      <c r="AM1065" s="343"/>
      <c r="AN1065" s="343"/>
      <c r="AO1065" s="343"/>
      <c r="AP1065" s="343"/>
      <c r="AQ1065" s="343"/>
      <c r="AR1065" s="343"/>
      <c r="AS1065" s="343"/>
      <c r="AT1065" s="343"/>
      <c r="AU1065" s="343"/>
      <c r="AV1065" s="343"/>
      <c r="AW1065" s="343"/>
      <c r="AX1065" s="343"/>
      <c r="AY1065" s="343"/>
      <c r="AZ1065" s="343"/>
      <c r="BA1065" s="343"/>
      <c r="BB1065" s="343"/>
      <c r="BC1065" s="343"/>
      <c r="BD1065" s="343"/>
      <c r="BE1065" s="475"/>
      <c r="BF1065" s="475"/>
      <c r="BG1065" s="475"/>
      <c r="BH1065" s="475"/>
      <c r="BI1065" s="475"/>
      <c r="BJ1065" s="475"/>
      <c r="BK1065" s="475"/>
      <c r="BL1065" s="475"/>
      <c r="BM1065" s="475"/>
      <c r="BN1065" s="475"/>
      <c r="BO1065" s="475"/>
      <c r="BP1065" s="306"/>
      <c r="BQ1065" s="496"/>
      <c r="BR1065" s="496"/>
      <c r="BS1065" s="496"/>
      <c r="BT1065" s="496"/>
      <c r="BU1065" s="496"/>
      <c r="BV1065" s="496"/>
    </row>
    <row r="1066" spans="1:74" s="52" customFormat="1" ht="12.75">
      <c r="A1066" s="64">
        <v>2996.2204340404778</v>
      </c>
      <c r="B1066" s="46" t="s">
        <v>320</v>
      </c>
      <c r="C1066" s="47" t="s">
        <v>332</v>
      </c>
      <c r="D1066" s="48">
        <v>73.804074074074066</v>
      </c>
      <c r="E1066" s="49">
        <v>40.033499999999997</v>
      </c>
      <c r="F1066" s="49">
        <v>7.7804999999999999E-2</v>
      </c>
      <c r="G1066" s="49">
        <v>11.3917</v>
      </c>
      <c r="H1066" s="49">
        <v>0.41344199999999998</v>
      </c>
      <c r="I1066" s="49">
        <v>0.16356499999999999</v>
      </c>
      <c r="J1066" s="49">
        <v>47.137799999999999</v>
      </c>
      <c r="K1066" s="49">
        <v>0.19956399999999999</v>
      </c>
      <c r="L1066" s="49">
        <v>99.47793999999999</v>
      </c>
      <c r="M1066" s="47"/>
      <c r="N1066" s="50">
        <v>0.99493867468351804</v>
      </c>
      <c r="O1066" s="50">
        <v>1.5288176016706124E-3</v>
      </c>
      <c r="P1066" s="50">
        <v>0.23676488148441355</v>
      </c>
      <c r="Q1066" s="50">
        <v>8.2647788536473615E-3</v>
      </c>
      <c r="R1066" s="50">
        <v>3.443093918852893E-3</v>
      </c>
      <c r="S1066" s="50">
        <v>1.7464276839002624</v>
      </c>
      <c r="T1066" s="50">
        <v>5.3138904859835563E-3</v>
      </c>
      <c r="U1066" s="50">
        <v>2.9984557773232794</v>
      </c>
      <c r="V1066" s="51">
        <v>88.061427537749537</v>
      </c>
      <c r="X1066" s="49">
        <v>0.21107200000000001</v>
      </c>
      <c r="Y1066" s="49">
        <v>21.001200000000001</v>
      </c>
      <c r="Z1066" s="49">
        <v>0.54515800000000003</v>
      </c>
      <c r="AA1066" s="49">
        <v>5.5988899999999999</v>
      </c>
      <c r="AB1066" s="49">
        <v>8.1278699999999997</v>
      </c>
      <c r="AC1066" s="49">
        <v>0.169097</v>
      </c>
      <c r="AD1066" s="49">
        <v>5.78979</v>
      </c>
      <c r="AE1066" s="312"/>
      <c r="AF1066" s="312" t="s">
        <v>430</v>
      </c>
      <c r="AG1066" s="343">
        <v>30</v>
      </c>
      <c r="AH1066" s="343">
        <v>15</v>
      </c>
      <c r="AI1066" s="343"/>
      <c r="AJ1066" s="343"/>
      <c r="AK1066" s="343"/>
      <c r="AL1066" s="343"/>
      <c r="AM1066" s="343"/>
      <c r="AN1066" s="343"/>
      <c r="AO1066" s="343"/>
      <c r="AP1066" s="343"/>
      <c r="AQ1066" s="343"/>
      <c r="AR1066" s="343"/>
      <c r="AS1066" s="343"/>
      <c r="AT1066" s="343"/>
      <c r="AU1066" s="343"/>
      <c r="AV1066" s="343"/>
      <c r="AW1066" s="343"/>
      <c r="AX1066" s="343"/>
      <c r="AY1066" s="343"/>
      <c r="AZ1066" s="343"/>
      <c r="BA1066" s="343"/>
      <c r="BB1066" s="343"/>
      <c r="BC1066" s="343"/>
      <c r="BD1066" s="343"/>
      <c r="BE1066" s="475"/>
      <c r="BF1066" s="475"/>
      <c r="BG1066" s="475"/>
      <c r="BH1066" s="475"/>
      <c r="BI1066" s="475"/>
      <c r="BJ1066" s="475"/>
      <c r="BK1066" s="475"/>
      <c r="BL1066" s="475"/>
      <c r="BM1066" s="475"/>
      <c r="BN1066" s="475"/>
      <c r="BO1066" s="475"/>
      <c r="BP1066" s="306"/>
      <c r="BQ1066" s="496"/>
      <c r="BR1066" s="496"/>
      <c r="BS1066" s="496"/>
      <c r="BT1066" s="496"/>
      <c r="BU1066" s="496"/>
      <c r="BV1066" s="496"/>
    </row>
    <row r="1067" spans="1:74" s="52" customFormat="1" ht="12.75">
      <c r="A1067" s="64">
        <v>2996.2204340404778</v>
      </c>
      <c r="B1067" s="46" t="s">
        <v>320</v>
      </c>
      <c r="C1067" s="47" t="s">
        <v>332</v>
      </c>
      <c r="D1067" s="48">
        <v>79.954074074074072</v>
      </c>
      <c r="E1067" s="49">
        <v>40.051900000000003</v>
      </c>
      <c r="F1067" s="49">
        <v>6.9596000000000005E-2</v>
      </c>
      <c r="G1067" s="49">
        <v>11.3789</v>
      </c>
      <c r="H1067" s="49">
        <v>0.39738200000000001</v>
      </c>
      <c r="I1067" s="49">
        <v>0.170825</v>
      </c>
      <c r="J1067" s="49">
        <v>47.3842</v>
      </c>
      <c r="K1067" s="49">
        <v>0.19079599999999999</v>
      </c>
      <c r="L1067" s="49">
        <v>99.687284000000005</v>
      </c>
      <c r="M1067" s="47"/>
      <c r="N1067" s="50">
        <v>0.99355571516194796</v>
      </c>
      <c r="O1067" s="50">
        <v>1.3649878862603078E-3</v>
      </c>
      <c r="P1067" s="50">
        <v>0.23606161689271848</v>
      </c>
      <c r="Q1067" s="50">
        <v>7.9290505441428627E-3</v>
      </c>
      <c r="R1067" s="50">
        <v>3.5892711759920553E-3</v>
      </c>
      <c r="S1067" s="50">
        <v>1.7523110554627652</v>
      </c>
      <c r="T1067" s="50">
        <v>5.0710280838609234E-3</v>
      </c>
      <c r="U1067" s="50">
        <v>3.0011599198269692</v>
      </c>
      <c r="V1067" s="51">
        <v>88.127898749831786</v>
      </c>
      <c r="X1067" s="49">
        <v>0.21104700000000001</v>
      </c>
      <c r="Y1067" s="49">
        <v>24.246400000000001</v>
      </c>
      <c r="Z1067" s="49">
        <v>0.54477399999999998</v>
      </c>
      <c r="AA1067" s="49">
        <v>5.7215100000000003</v>
      </c>
      <c r="AB1067" s="49">
        <v>7.6872800000000003</v>
      </c>
      <c r="AC1067" s="49">
        <v>0.168653</v>
      </c>
      <c r="AD1067" s="49">
        <v>6.11144</v>
      </c>
      <c r="AE1067" s="312"/>
      <c r="AF1067" s="312" t="s">
        <v>430</v>
      </c>
      <c r="AG1067" s="343">
        <v>30</v>
      </c>
      <c r="AH1067" s="343">
        <v>15</v>
      </c>
      <c r="AI1067" s="343"/>
      <c r="AJ1067" s="343"/>
      <c r="AK1067" s="343"/>
      <c r="AL1067" s="343"/>
      <c r="AM1067" s="343"/>
      <c r="AN1067" s="343"/>
      <c r="AO1067" s="343"/>
      <c r="AP1067" s="343"/>
      <c r="AQ1067" s="343"/>
      <c r="AR1067" s="343"/>
      <c r="AS1067" s="343"/>
      <c r="AT1067" s="343"/>
      <c r="AU1067" s="343"/>
      <c r="AV1067" s="343"/>
      <c r="AW1067" s="343"/>
      <c r="AX1067" s="343"/>
      <c r="AY1067" s="343"/>
      <c r="AZ1067" s="343"/>
      <c r="BA1067" s="343"/>
      <c r="BB1067" s="343"/>
      <c r="BC1067" s="343"/>
      <c r="BD1067" s="343"/>
      <c r="BE1067" s="475"/>
      <c r="BF1067" s="475"/>
      <c r="BG1067" s="475"/>
      <c r="BH1067" s="475"/>
      <c r="BI1067" s="475"/>
      <c r="BJ1067" s="475"/>
      <c r="BK1067" s="475"/>
      <c r="BL1067" s="475"/>
      <c r="BM1067" s="475"/>
      <c r="BN1067" s="475"/>
      <c r="BO1067" s="475"/>
      <c r="BP1067" s="306"/>
      <c r="BQ1067" s="496"/>
      <c r="BR1067" s="496"/>
      <c r="BS1067" s="496"/>
      <c r="BT1067" s="496"/>
      <c r="BU1067" s="496"/>
      <c r="BV1067" s="496"/>
    </row>
    <row r="1068" spans="1:74" s="52" customFormat="1" ht="12.75">
      <c r="A1068" s="64">
        <v>2996.2204340404778</v>
      </c>
      <c r="B1068" s="46" t="s">
        <v>320</v>
      </c>
      <c r="C1068" s="47" t="s">
        <v>332</v>
      </c>
      <c r="D1068" s="48">
        <v>86.104074074074077</v>
      </c>
      <c r="E1068" s="49">
        <v>40.006100000000004</v>
      </c>
      <c r="F1068" s="49">
        <v>9.3299999999999994E-2</v>
      </c>
      <c r="G1068" s="49">
        <v>11.2895</v>
      </c>
      <c r="H1068" s="49">
        <v>0.37457499999999999</v>
      </c>
      <c r="I1068" s="49">
        <v>0.14443400000000001</v>
      </c>
      <c r="J1068" s="49">
        <v>47.303899999999999</v>
      </c>
      <c r="K1068" s="49">
        <v>0.213176</v>
      </c>
      <c r="L1068" s="49">
        <v>99.476706000000007</v>
      </c>
      <c r="M1068" s="47"/>
      <c r="N1068" s="50">
        <v>0.99376406217697799</v>
      </c>
      <c r="O1068" s="50">
        <v>1.8323740377329204E-3</v>
      </c>
      <c r="P1068" s="50">
        <v>0.23452425923906456</v>
      </c>
      <c r="Q1068" s="50">
        <v>7.4841029258406761E-3</v>
      </c>
      <c r="R1068" s="50">
        <v>3.038870890948518E-3</v>
      </c>
      <c r="S1068" s="50">
        <v>1.7517114326320997</v>
      </c>
      <c r="T1068" s="50">
        <v>5.6735257114121163E-3</v>
      </c>
      <c r="U1068" s="50">
        <v>2.9995428149919032</v>
      </c>
      <c r="V1068" s="51">
        <v>88.192526184134408</v>
      </c>
      <c r="X1068" s="49">
        <v>0.21105199999999999</v>
      </c>
      <c r="Y1068" s="49">
        <v>18.5839</v>
      </c>
      <c r="Z1068" s="49">
        <v>0.54703599999999997</v>
      </c>
      <c r="AA1068" s="49">
        <v>5.9984500000000001</v>
      </c>
      <c r="AB1068" s="49">
        <v>9.24376</v>
      </c>
      <c r="AC1068" s="49">
        <v>0.168734</v>
      </c>
      <c r="AD1068" s="49">
        <v>5.5012299999999996</v>
      </c>
      <c r="AE1068" s="312"/>
      <c r="AF1068" s="312" t="s">
        <v>430</v>
      </c>
      <c r="AG1068" s="343">
        <v>30</v>
      </c>
      <c r="AH1068" s="343">
        <v>15</v>
      </c>
      <c r="AI1068" s="343"/>
      <c r="AJ1068" s="343"/>
      <c r="AK1068" s="343"/>
      <c r="AL1068" s="343"/>
      <c r="AM1068" s="343"/>
      <c r="AN1068" s="343"/>
      <c r="AO1068" s="343"/>
      <c r="AP1068" s="343"/>
      <c r="AQ1068" s="343"/>
      <c r="AR1068" s="343"/>
      <c r="AS1068" s="343"/>
      <c r="AT1068" s="343"/>
      <c r="AU1068" s="343"/>
      <c r="AV1068" s="343"/>
      <c r="AW1068" s="343"/>
      <c r="AX1068" s="343"/>
      <c r="AY1068" s="343"/>
      <c r="AZ1068" s="343"/>
      <c r="BA1068" s="343"/>
      <c r="BB1068" s="343"/>
      <c r="BC1068" s="343"/>
      <c r="BD1068" s="343"/>
      <c r="BE1068" s="475"/>
      <c r="BF1068" s="475"/>
      <c r="BG1068" s="475"/>
      <c r="BH1068" s="475"/>
      <c r="BI1068" s="475"/>
      <c r="BJ1068" s="475"/>
      <c r="BK1068" s="475"/>
      <c r="BL1068" s="475"/>
      <c r="BM1068" s="475"/>
      <c r="BN1068" s="475"/>
      <c r="BO1068" s="475"/>
      <c r="BP1068" s="306"/>
      <c r="BQ1068" s="496"/>
      <c r="BR1068" s="496"/>
      <c r="BS1068" s="496"/>
      <c r="BT1068" s="496"/>
      <c r="BU1068" s="496"/>
      <c r="BV1068" s="496"/>
    </row>
    <row r="1069" spans="1:74" s="52" customFormat="1" ht="12.75">
      <c r="A1069" s="64">
        <v>2996.2204340404778</v>
      </c>
      <c r="B1069" s="46" t="s">
        <v>320</v>
      </c>
      <c r="C1069" s="47" t="s">
        <v>332</v>
      </c>
      <c r="D1069" s="48">
        <v>92.254074074074083</v>
      </c>
      <c r="E1069" s="49">
        <v>39.769799999999996</v>
      </c>
      <c r="F1069" s="49">
        <v>9.7309000000000007E-2</v>
      </c>
      <c r="G1069" s="49">
        <v>11.1722</v>
      </c>
      <c r="H1069" s="49">
        <v>0.38475700000000002</v>
      </c>
      <c r="I1069" s="49">
        <v>0.161608</v>
      </c>
      <c r="J1069" s="49">
        <v>47.141399999999997</v>
      </c>
      <c r="K1069" s="49">
        <v>0.53676400000000002</v>
      </c>
      <c r="L1069" s="49">
        <v>99.318528000000001</v>
      </c>
      <c r="M1069" s="47"/>
      <c r="N1069" s="50">
        <v>0.99049931335149355</v>
      </c>
      <c r="O1069" s="50">
        <v>1.9161486452848736E-3</v>
      </c>
      <c r="P1069" s="50">
        <v>0.23269950932301256</v>
      </c>
      <c r="Q1069" s="50">
        <v>7.7078134333555285E-3</v>
      </c>
      <c r="R1069" s="50">
        <v>3.4091755626948069E-3</v>
      </c>
      <c r="S1069" s="50">
        <v>1.75029718141042</v>
      </c>
      <c r="T1069" s="50">
        <v>1.4323257510148636E-2</v>
      </c>
      <c r="U1069" s="50">
        <v>3.002457729276919</v>
      </c>
      <c r="V1069" s="51">
        <v>88.26525982567594</v>
      </c>
      <c r="X1069" s="49">
        <v>0.211699</v>
      </c>
      <c r="Y1069" s="49">
        <v>16.9894</v>
      </c>
      <c r="Z1069" s="49">
        <v>0.55083700000000002</v>
      </c>
      <c r="AA1069" s="49">
        <v>6.0149699999999999</v>
      </c>
      <c r="AB1069" s="49">
        <v>7.9082100000000004</v>
      </c>
      <c r="AC1069" s="49">
        <v>0.16899</v>
      </c>
      <c r="AD1069" s="49">
        <v>2.87724</v>
      </c>
      <c r="AE1069" s="312"/>
      <c r="AF1069" s="312" t="s">
        <v>430</v>
      </c>
      <c r="AG1069" s="343">
        <v>30</v>
      </c>
      <c r="AH1069" s="343">
        <v>15</v>
      </c>
      <c r="AI1069" s="343"/>
      <c r="AJ1069" s="343"/>
      <c r="AK1069" s="343"/>
      <c r="AL1069" s="343"/>
      <c r="AM1069" s="343"/>
      <c r="AN1069" s="343"/>
      <c r="AO1069" s="343"/>
      <c r="AP1069" s="343"/>
      <c r="AQ1069" s="343"/>
      <c r="AR1069" s="343"/>
      <c r="AS1069" s="343"/>
      <c r="AT1069" s="343"/>
      <c r="AU1069" s="343"/>
      <c r="AV1069" s="343"/>
      <c r="AW1069" s="343"/>
      <c r="AX1069" s="343"/>
      <c r="AY1069" s="343"/>
      <c r="AZ1069" s="343"/>
      <c r="BA1069" s="343"/>
      <c r="BB1069" s="343"/>
      <c r="BC1069" s="343"/>
      <c r="BD1069" s="343"/>
      <c r="BE1069" s="475"/>
      <c r="BF1069" s="475"/>
      <c r="BG1069" s="475"/>
      <c r="BH1069" s="475"/>
      <c r="BI1069" s="475"/>
      <c r="BJ1069" s="475"/>
      <c r="BK1069" s="475"/>
      <c r="BL1069" s="475"/>
      <c r="BM1069" s="475"/>
      <c r="BN1069" s="475"/>
      <c r="BO1069" s="475"/>
      <c r="BP1069" s="306"/>
      <c r="BQ1069" s="496"/>
      <c r="BR1069" s="496"/>
      <c r="BS1069" s="496"/>
      <c r="BT1069" s="496"/>
      <c r="BU1069" s="496"/>
      <c r="BV1069" s="496"/>
    </row>
    <row r="1070" spans="1:74" s="52" customFormat="1" ht="12.75">
      <c r="A1070" s="64">
        <v>2996.2204340404778</v>
      </c>
      <c r="B1070" s="46" t="s">
        <v>320</v>
      </c>
      <c r="C1070" s="47" t="s">
        <v>332</v>
      </c>
      <c r="D1070" s="48">
        <v>98.404074074074089</v>
      </c>
      <c r="E1070" s="49">
        <v>40.041499999999999</v>
      </c>
      <c r="F1070" s="49">
        <v>8.8089000000000001E-2</v>
      </c>
      <c r="G1070" s="49">
        <v>11.2986</v>
      </c>
      <c r="H1070" s="49">
        <v>0.43718800000000002</v>
      </c>
      <c r="I1070" s="49">
        <v>0.139596</v>
      </c>
      <c r="J1070" s="49">
        <v>47.291600000000003</v>
      </c>
      <c r="K1070" s="49">
        <v>0.20660000000000001</v>
      </c>
      <c r="L1070" s="49">
        <v>99.557693999999984</v>
      </c>
      <c r="M1070" s="47"/>
      <c r="N1070" s="50">
        <v>0.99404564901463954</v>
      </c>
      <c r="O1070" s="50">
        <v>1.7289924042404076E-3</v>
      </c>
      <c r="P1070" s="50">
        <v>0.23457224169340887</v>
      </c>
      <c r="Q1070" s="50">
        <v>8.7298768182642334E-3</v>
      </c>
      <c r="R1070" s="50">
        <v>2.9353149318050663E-3</v>
      </c>
      <c r="S1070" s="50">
        <v>1.750203482294826</v>
      </c>
      <c r="T1070" s="50">
        <v>5.4952057157397925E-3</v>
      </c>
      <c r="U1070" s="50">
        <v>2.9993059639742428</v>
      </c>
      <c r="V1070" s="51">
        <v>88.181423278290794</v>
      </c>
      <c r="X1070" s="49">
        <v>0.21102799999999999</v>
      </c>
      <c r="Y1070" s="49">
        <v>19.589700000000001</v>
      </c>
      <c r="Z1070" s="49">
        <v>0.54729899999999998</v>
      </c>
      <c r="AA1070" s="49">
        <v>5.2200300000000004</v>
      </c>
      <c r="AB1070" s="49">
        <v>9.2487399999999997</v>
      </c>
      <c r="AC1070" s="49">
        <v>0.16879</v>
      </c>
      <c r="AD1070" s="49">
        <v>5.5321499999999997</v>
      </c>
      <c r="AE1070" s="312"/>
      <c r="AF1070" s="312" t="s">
        <v>430</v>
      </c>
      <c r="AG1070" s="343">
        <v>30</v>
      </c>
      <c r="AH1070" s="343">
        <v>15</v>
      </c>
      <c r="AI1070" s="343"/>
      <c r="AJ1070" s="343"/>
      <c r="AK1070" s="343"/>
      <c r="AL1070" s="343"/>
      <c r="AM1070" s="343"/>
      <c r="AN1070" s="343"/>
      <c r="AO1070" s="343"/>
      <c r="AP1070" s="343"/>
      <c r="AQ1070" s="343"/>
      <c r="AR1070" s="343"/>
      <c r="AS1070" s="343"/>
      <c r="AT1070" s="343"/>
      <c r="AU1070" s="343"/>
      <c r="AV1070" s="343"/>
      <c r="AW1070" s="343"/>
      <c r="AX1070" s="343"/>
      <c r="AY1070" s="343"/>
      <c r="AZ1070" s="343"/>
      <c r="BA1070" s="343"/>
      <c r="BB1070" s="343"/>
      <c r="BC1070" s="343"/>
      <c r="BD1070" s="343"/>
      <c r="BE1070" s="475"/>
      <c r="BF1070" s="475"/>
      <c r="BG1070" s="475"/>
      <c r="BH1070" s="475"/>
      <c r="BI1070" s="475"/>
      <c r="BJ1070" s="475"/>
      <c r="BK1070" s="475"/>
      <c r="BL1070" s="475"/>
      <c r="BM1070" s="475"/>
      <c r="BN1070" s="475"/>
      <c r="BO1070" s="475"/>
      <c r="BP1070" s="306"/>
      <c r="BQ1070" s="496"/>
      <c r="BR1070" s="496"/>
      <c r="BS1070" s="496"/>
      <c r="BT1070" s="496"/>
      <c r="BU1070" s="496"/>
      <c r="BV1070" s="496"/>
    </row>
    <row r="1071" spans="1:74" s="52" customFormat="1" ht="12.75">
      <c r="A1071" s="64">
        <v>2996.2204340404778</v>
      </c>
      <c r="B1071" s="46" t="s">
        <v>320</v>
      </c>
      <c r="C1071" s="47" t="s">
        <v>332</v>
      </c>
      <c r="D1071" s="48">
        <v>104.55407407407409</v>
      </c>
      <c r="E1071" s="49">
        <v>39.973399999999998</v>
      </c>
      <c r="F1071" s="49">
        <v>8.0837999999999993E-2</v>
      </c>
      <c r="G1071" s="49">
        <v>11.109400000000001</v>
      </c>
      <c r="H1071" s="49">
        <v>0.39660099999999998</v>
      </c>
      <c r="I1071" s="49">
        <v>0.13945399999999999</v>
      </c>
      <c r="J1071" s="49">
        <v>47.116700000000002</v>
      </c>
      <c r="K1071" s="49">
        <v>0.18907099999999999</v>
      </c>
      <c r="L1071" s="49">
        <v>99.046391999999997</v>
      </c>
      <c r="M1071" s="47"/>
      <c r="N1071" s="50">
        <v>0.99651094866566825</v>
      </c>
      <c r="O1071" s="50">
        <v>1.5933161582543378E-3</v>
      </c>
      <c r="P1071" s="50">
        <v>0.2316101475796809</v>
      </c>
      <c r="Q1071" s="50">
        <v>7.9525916439948056E-3</v>
      </c>
      <c r="R1071" s="50">
        <v>2.9446094413059362E-3</v>
      </c>
      <c r="S1071" s="50">
        <v>1.7510332631134262</v>
      </c>
      <c r="T1071" s="50">
        <v>5.0500253000483096E-3</v>
      </c>
      <c r="U1071" s="50">
        <v>2.9978974076075269</v>
      </c>
      <c r="V1071" s="51">
        <v>88.31811377020577</v>
      </c>
      <c r="X1071" s="49">
        <v>0.21115200000000001</v>
      </c>
      <c r="Y1071" s="49">
        <v>20.968900000000001</v>
      </c>
      <c r="Z1071" s="49">
        <v>0.55094900000000002</v>
      </c>
      <c r="AA1071" s="49">
        <v>5.6990100000000004</v>
      </c>
      <c r="AB1071" s="49">
        <v>9.2074700000000007</v>
      </c>
      <c r="AC1071" s="49">
        <v>0.16894500000000001</v>
      </c>
      <c r="AD1071" s="49">
        <v>6.0747999999999998</v>
      </c>
      <c r="AE1071" s="312"/>
      <c r="AF1071" s="312" t="s">
        <v>430</v>
      </c>
      <c r="AG1071" s="343">
        <v>30</v>
      </c>
      <c r="AH1071" s="343">
        <v>15</v>
      </c>
      <c r="AI1071" s="343"/>
      <c r="AJ1071" s="343"/>
      <c r="AK1071" s="343"/>
      <c r="AL1071" s="343"/>
      <c r="AM1071" s="343"/>
      <c r="AN1071" s="343"/>
      <c r="AO1071" s="343"/>
      <c r="AP1071" s="343"/>
      <c r="AQ1071" s="343"/>
      <c r="AR1071" s="343"/>
      <c r="AS1071" s="343"/>
      <c r="AT1071" s="343"/>
      <c r="AU1071" s="343"/>
      <c r="AV1071" s="343"/>
      <c r="AW1071" s="343"/>
      <c r="AX1071" s="343"/>
      <c r="AY1071" s="343"/>
      <c r="AZ1071" s="343"/>
      <c r="BA1071" s="343"/>
      <c r="BB1071" s="343"/>
      <c r="BC1071" s="343"/>
      <c r="BD1071" s="343"/>
      <c r="BE1071" s="475"/>
      <c r="BF1071" s="475"/>
      <c r="BG1071" s="475"/>
      <c r="BH1071" s="475"/>
      <c r="BI1071" s="475"/>
      <c r="BJ1071" s="475"/>
      <c r="BK1071" s="475"/>
      <c r="BL1071" s="475"/>
      <c r="BM1071" s="475"/>
      <c r="BN1071" s="475"/>
      <c r="BO1071" s="475"/>
      <c r="BP1071" s="306"/>
      <c r="BQ1071" s="496"/>
      <c r="BR1071" s="496"/>
      <c r="BS1071" s="496"/>
      <c r="BT1071" s="496"/>
      <c r="BU1071" s="496"/>
      <c r="BV1071" s="496"/>
    </row>
    <row r="1072" spans="1:74" s="52" customFormat="1" ht="12.75">
      <c r="A1072" s="64">
        <v>2996.2204340404778</v>
      </c>
      <c r="B1072" s="46" t="s">
        <v>320</v>
      </c>
      <c r="C1072" s="47" t="s">
        <v>332</v>
      </c>
      <c r="D1072" s="48">
        <v>110.7040740740741</v>
      </c>
      <c r="E1072" s="49">
        <v>40.162700000000001</v>
      </c>
      <c r="F1072" s="49">
        <v>0.101261</v>
      </c>
      <c r="G1072" s="49">
        <v>11.170999999999999</v>
      </c>
      <c r="H1072" s="49">
        <v>0.38090099999999999</v>
      </c>
      <c r="I1072" s="49">
        <v>0.16679099999999999</v>
      </c>
      <c r="J1072" s="49">
        <v>47.383099999999999</v>
      </c>
      <c r="K1072" s="49">
        <v>0.189169</v>
      </c>
      <c r="L1072" s="49">
        <v>99.594296000000014</v>
      </c>
      <c r="M1072" s="47"/>
      <c r="N1072" s="50">
        <v>0.99576368368375756</v>
      </c>
      <c r="O1072" s="50">
        <v>1.9849565694786092E-3</v>
      </c>
      <c r="P1072" s="50">
        <v>0.23162286421573006</v>
      </c>
      <c r="Q1072" s="50">
        <v>7.596077501781393E-3</v>
      </c>
      <c r="R1072" s="50">
        <v>3.5026095999446897E-3</v>
      </c>
      <c r="S1072" s="50">
        <v>1.7513195597083093</v>
      </c>
      <c r="T1072" s="50">
        <v>5.0250570582291926E-3</v>
      </c>
      <c r="U1072" s="50">
        <v>2.9979653399505821</v>
      </c>
      <c r="V1072" s="51">
        <v>88.319234011980427</v>
      </c>
      <c r="X1072" s="49">
        <v>0.21060200000000001</v>
      </c>
      <c r="Y1072" s="49">
        <v>16.7453</v>
      </c>
      <c r="Z1072" s="49">
        <v>0.54949499999999996</v>
      </c>
      <c r="AA1072" s="49">
        <v>5.9073599999999997</v>
      </c>
      <c r="AB1072" s="49">
        <v>7.8030299999999997</v>
      </c>
      <c r="AC1072" s="49">
        <v>0.168464</v>
      </c>
      <c r="AD1072" s="49">
        <v>6.0149600000000003</v>
      </c>
      <c r="AE1072" s="312"/>
      <c r="AF1072" s="312" t="s">
        <v>430</v>
      </c>
      <c r="AG1072" s="343">
        <v>30</v>
      </c>
      <c r="AH1072" s="343">
        <v>15</v>
      </c>
      <c r="AI1072" s="343"/>
      <c r="AJ1072" s="343"/>
      <c r="AK1072" s="343"/>
      <c r="AL1072" s="343"/>
      <c r="AM1072" s="343"/>
      <c r="AN1072" s="343"/>
      <c r="AO1072" s="343"/>
      <c r="AP1072" s="343"/>
      <c r="AQ1072" s="343"/>
      <c r="AR1072" s="343"/>
      <c r="AS1072" s="343"/>
      <c r="AT1072" s="343"/>
      <c r="AU1072" s="343"/>
      <c r="AV1072" s="343"/>
      <c r="AW1072" s="343"/>
      <c r="AX1072" s="343"/>
      <c r="AY1072" s="343"/>
      <c r="AZ1072" s="343"/>
      <c r="BA1072" s="343"/>
      <c r="BB1072" s="343"/>
      <c r="BC1072" s="343"/>
      <c r="BD1072" s="343"/>
      <c r="BE1072" s="475"/>
      <c r="BF1072" s="475"/>
      <c r="BG1072" s="475"/>
      <c r="BH1072" s="475"/>
      <c r="BI1072" s="475"/>
      <c r="BJ1072" s="475"/>
      <c r="BK1072" s="475"/>
      <c r="BL1072" s="475"/>
      <c r="BM1072" s="475"/>
      <c r="BN1072" s="475"/>
      <c r="BO1072" s="475"/>
      <c r="BP1072" s="306"/>
      <c r="BQ1072" s="496"/>
      <c r="BR1072" s="496"/>
      <c r="BS1072" s="496"/>
      <c r="BT1072" s="496"/>
      <c r="BU1072" s="496"/>
      <c r="BV1072" s="496"/>
    </row>
    <row r="1073" spans="1:74" s="52" customFormat="1" ht="12.75">
      <c r="A1073" s="64">
        <v>2996.2204340404778</v>
      </c>
      <c r="B1073" s="46" t="s">
        <v>320</v>
      </c>
      <c r="C1073" s="47" t="s">
        <v>332</v>
      </c>
      <c r="D1073" s="48">
        <v>116.85407407407411</v>
      </c>
      <c r="E1073" s="49">
        <v>39.9619</v>
      </c>
      <c r="F1073" s="49">
        <v>9.8812999999999998E-2</v>
      </c>
      <c r="G1073" s="49">
        <v>11.1915</v>
      </c>
      <c r="H1073" s="49">
        <v>0.37688700000000003</v>
      </c>
      <c r="I1073" s="49">
        <v>0.13136500000000001</v>
      </c>
      <c r="J1073" s="49">
        <v>47.381799999999998</v>
      </c>
      <c r="K1073" s="49">
        <v>0.211975</v>
      </c>
      <c r="L1073" s="49">
        <v>99.392684000000003</v>
      </c>
      <c r="M1073" s="47"/>
      <c r="N1073" s="50">
        <v>0.99327425287612003</v>
      </c>
      <c r="O1073" s="50">
        <v>1.9418360044389541E-3</v>
      </c>
      <c r="P1073" s="50">
        <v>0.2326308686857064</v>
      </c>
      <c r="Q1073" s="50">
        <v>7.5349105205957173E-3</v>
      </c>
      <c r="R1073" s="50">
        <v>2.7655942192226783E-3</v>
      </c>
      <c r="S1073" s="50">
        <v>1.7556710590000926</v>
      </c>
      <c r="T1073" s="50">
        <v>5.6450181259342872E-3</v>
      </c>
      <c r="U1073" s="50">
        <v>3.0005897179930749</v>
      </c>
      <c r="V1073" s="51">
        <v>88.300022977070327</v>
      </c>
      <c r="X1073" s="49">
        <v>0.21121699999999999</v>
      </c>
      <c r="Y1073" s="49">
        <v>17.172499999999999</v>
      </c>
      <c r="Z1073" s="49">
        <v>0.54927899999999996</v>
      </c>
      <c r="AA1073" s="49">
        <v>5.9680499999999999</v>
      </c>
      <c r="AB1073" s="49">
        <v>9.8078400000000006</v>
      </c>
      <c r="AC1073" s="49">
        <v>0.16845599999999999</v>
      </c>
      <c r="AD1073" s="49">
        <v>5.4163100000000002</v>
      </c>
      <c r="AE1073" s="312"/>
      <c r="AF1073" s="312" t="s">
        <v>430</v>
      </c>
      <c r="AG1073" s="343">
        <v>30</v>
      </c>
      <c r="AH1073" s="343">
        <v>15</v>
      </c>
      <c r="AI1073" s="343"/>
      <c r="AJ1073" s="343"/>
      <c r="AK1073" s="343"/>
      <c r="AL1073" s="343"/>
      <c r="AM1073" s="343"/>
      <c r="AN1073" s="343"/>
      <c r="AO1073" s="343"/>
      <c r="AP1073" s="343"/>
      <c r="AQ1073" s="343"/>
      <c r="AR1073" s="343"/>
      <c r="AS1073" s="343"/>
      <c r="AT1073" s="343"/>
      <c r="AU1073" s="343"/>
      <c r="AV1073" s="343"/>
      <c r="AW1073" s="343"/>
      <c r="AX1073" s="343"/>
      <c r="AY1073" s="343"/>
      <c r="AZ1073" s="343"/>
      <c r="BA1073" s="343"/>
      <c r="BB1073" s="343"/>
      <c r="BC1073" s="343"/>
      <c r="BD1073" s="343"/>
      <c r="BE1073" s="475"/>
      <c r="BF1073" s="475"/>
      <c r="BG1073" s="475"/>
      <c r="BH1073" s="475"/>
      <c r="BI1073" s="475"/>
      <c r="BJ1073" s="475"/>
      <c r="BK1073" s="475"/>
      <c r="BL1073" s="475"/>
      <c r="BM1073" s="475"/>
      <c r="BN1073" s="475"/>
      <c r="BO1073" s="475"/>
      <c r="BP1073" s="306"/>
      <c r="BQ1073" s="496"/>
      <c r="BR1073" s="496"/>
      <c r="BS1073" s="496"/>
      <c r="BT1073" s="496"/>
      <c r="BU1073" s="496"/>
      <c r="BV1073" s="496"/>
    </row>
    <row r="1074" spans="1:74" s="52" customFormat="1" ht="12.75">
      <c r="A1074" s="64">
        <v>2996.2204340404778</v>
      </c>
      <c r="B1074" s="46" t="s">
        <v>320</v>
      </c>
      <c r="C1074" s="47" t="s">
        <v>332</v>
      </c>
      <c r="D1074" s="48">
        <v>123.00407407407411</v>
      </c>
      <c r="E1074" s="49">
        <v>40.1111</v>
      </c>
      <c r="F1074" s="49">
        <v>0.118516</v>
      </c>
      <c r="G1074" s="49">
        <v>11.214700000000001</v>
      </c>
      <c r="H1074" s="49">
        <v>0.38470100000000002</v>
      </c>
      <c r="I1074" s="49">
        <v>0.142489</v>
      </c>
      <c r="J1074" s="49">
        <v>47.280900000000003</v>
      </c>
      <c r="K1074" s="49">
        <v>0.203596</v>
      </c>
      <c r="L1074" s="49">
        <v>99.49002200000001</v>
      </c>
      <c r="M1074" s="47"/>
      <c r="N1074" s="50">
        <v>0.99571304236966651</v>
      </c>
      <c r="O1074" s="50">
        <v>2.3260659502516144E-3</v>
      </c>
      <c r="P1074" s="50">
        <v>0.23281624375135707</v>
      </c>
      <c r="Q1074" s="50">
        <v>7.6813372136977399E-3</v>
      </c>
      <c r="R1074" s="50">
        <v>2.9959647650709843E-3</v>
      </c>
      <c r="S1074" s="50">
        <v>1.7497012577057376</v>
      </c>
      <c r="T1074" s="50">
        <v>5.4149757038284008E-3</v>
      </c>
      <c r="U1074" s="50">
        <v>2.9976442002163504</v>
      </c>
      <c r="V1074" s="51">
        <v>88.256535259827785</v>
      </c>
      <c r="X1074" s="49">
        <v>0.21080599999999999</v>
      </c>
      <c r="Y1074" s="49">
        <v>15.005100000000001</v>
      </c>
      <c r="Z1074" s="49">
        <v>0.54822899999999997</v>
      </c>
      <c r="AA1074" s="49">
        <v>5.9109400000000001</v>
      </c>
      <c r="AB1074" s="49">
        <v>9.2306299999999997</v>
      </c>
      <c r="AC1074" s="49">
        <v>0.168713</v>
      </c>
      <c r="AD1074" s="49">
        <v>5.7661800000000003</v>
      </c>
      <c r="AE1074" s="312"/>
      <c r="AF1074" s="312" t="s">
        <v>430</v>
      </c>
      <c r="AG1074" s="343">
        <v>30</v>
      </c>
      <c r="AH1074" s="343">
        <v>15</v>
      </c>
      <c r="AI1074" s="343"/>
      <c r="AJ1074" s="343"/>
      <c r="AK1074" s="343"/>
      <c r="AL1074" s="343"/>
      <c r="AM1074" s="343"/>
      <c r="AN1074" s="343"/>
      <c r="AO1074" s="343"/>
      <c r="AP1074" s="343"/>
      <c r="AQ1074" s="343"/>
      <c r="AR1074" s="343"/>
      <c r="AS1074" s="343"/>
      <c r="AT1074" s="343"/>
      <c r="AU1074" s="343"/>
      <c r="AV1074" s="343"/>
      <c r="AW1074" s="343"/>
      <c r="AX1074" s="343"/>
      <c r="AY1074" s="343"/>
      <c r="AZ1074" s="343"/>
      <c r="BA1074" s="343"/>
      <c r="BB1074" s="343"/>
      <c r="BC1074" s="343"/>
      <c r="BD1074" s="343"/>
      <c r="BE1074" s="475"/>
      <c r="BF1074" s="475"/>
      <c r="BG1074" s="475"/>
      <c r="BH1074" s="475"/>
      <c r="BI1074" s="475"/>
      <c r="BJ1074" s="475"/>
      <c r="BK1074" s="475"/>
      <c r="BL1074" s="475"/>
      <c r="BM1074" s="475"/>
      <c r="BN1074" s="475"/>
      <c r="BO1074" s="475"/>
      <c r="BP1074" s="306"/>
      <c r="BQ1074" s="496"/>
      <c r="BR1074" s="496"/>
      <c r="BS1074" s="496"/>
      <c r="BT1074" s="496"/>
      <c r="BU1074" s="496"/>
      <c r="BV1074" s="496"/>
    </row>
    <row r="1075" spans="1:74" s="52" customFormat="1" ht="12.75">
      <c r="A1075" s="64">
        <v>2996.2204340404778</v>
      </c>
      <c r="B1075" s="46" t="s">
        <v>320</v>
      </c>
      <c r="C1075" s="47" t="s">
        <v>332</v>
      </c>
      <c r="D1075" s="48">
        <v>129.15407407407412</v>
      </c>
      <c r="E1075" s="49">
        <v>40.139000000000003</v>
      </c>
      <c r="F1075" s="49">
        <v>8.9331999999999995E-2</v>
      </c>
      <c r="G1075" s="49">
        <v>11.3215</v>
      </c>
      <c r="H1075" s="49">
        <v>0.37528899999999998</v>
      </c>
      <c r="I1075" s="49">
        <v>0.16658999999999999</v>
      </c>
      <c r="J1075" s="49">
        <v>47.514899999999997</v>
      </c>
      <c r="K1075" s="49">
        <v>0.196578</v>
      </c>
      <c r="L1075" s="49">
        <v>99.843081999999995</v>
      </c>
      <c r="M1075" s="47"/>
      <c r="N1075" s="50">
        <v>0.99362567695020088</v>
      </c>
      <c r="O1075" s="50">
        <v>1.7483916739858732E-3</v>
      </c>
      <c r="P1075" s="50">
        <v>0.234377664457427</v>
      </c>
      <c r="Q1075" s="50">
        <v>7.4725010518056616E-3</v>
      </c>
      <c r="R1075" s="50">
        <v>3.4929383847172725E-3</v>
      </c>
      <c r="S1075" s="50">
        <v>1.7534549907138199</v>
      </c>
      <c r="T1075" s="50">
        <v>5.2137333629496008E-3</v>
      </c>
      <c r="U1075" s="50">
        <v>3.000549777630547</v>
      </c>
      <c r="V1075" s="51">
        <v>88.20938654731799</v>
      </c>
      <c r="X1075" s="49">
        <v>0.210757</v>
      </c>
      <c r="Y1075" s="49">
        <v>18.5152</v>
      </c>
      <c r="Z1075" s="49">
        <v>0.54615100000000005</v>
      </c>
      <c r="AA1075" s="49">
        <v>6.0603800000000003</v>
      </c>
      <c r="AB1075" s="49">
        <v>7.9033800000000003</v>
      </c>
      <c r="AC1075" s="49">
        <v>0.168323</v>
      </c>
      <c r="AD1075" s="49">
        <v>5.9117499999999996</v>
      </c>
      <c r="AE1075" s="312"/>
      <c r="AF1075" s="312" t="s">
        <v>430</v>
      </c>
      <c r="AG1075" s="343">
        <v>30</v>
      </c>
      <c r="AH1075" s="343">
        <v>15</v>
      </c>
      <c r="AI1075" s="343"/>
      <c r="AJ1075" s="343"/>
      <c r="AK1075" s="343"/>
      <c r="AL1075" s="343"/>
      <c r="AM1075" s="343"/>
      <c r="AN1075" s="343"/>
      <c r="AO1075" s="343"/>
      <c r="AP1075" s="343"/>
      <c r="AQ1075" s="343"/>
      <c r="AR1075" s="343"/>
      <c r="AS1075" s="343"/>
      <c r="AT1075" s="343"/>
      <c r="AU1075" s="343"/>
      <c r="AV1075" s="343"/>
      <c r="AW1075" s="343"/>
      <c r="AX1075" s="343"/>
      <c r="AY1075" s="343"/>
      <c r="AZ1075" s="343"/>
      <c r="BA1075" s="343"/>
      <c r="BB1075" s="343"/>
      <c r="BC1075" s="343"/>
      <c r="BD1075" s="343"/>
      <c r="BE1075" s="475"/>
      <c r="BF1075" s="475"/>
      <c r="BG1075" s="475"/>
      <c r="BH1075" s="475"/>
      <c r="BI1075" s="475"/>
      <c r="BJ1075" s="475"/>
      <c r="BK1075" s="475"/>
      <c r="BL1075" s="475"/>
      <c r="BM1075" s="475"/>
      <c r="BN1075" s="475"/>
      <c r="BO1075" s="475"/>
      <c r="BP1075" s="306"/>
      <c r="BQ1075" s="496"/>
      <c r="BR1075" s="496"/>
      <c r="BS1075" s="496"/>
      <c r="BT1075" s="496"/>
      <c r="BU1075" s="496"/>
      <c r="BV1075" s="496"/>
    </row>
    <row r="1076" spans="1:74" s="52" customFormat="1" ht="12.75">
      <c r="A1076" s="64">
        <v>2996.2204340404778</v>
      </c>
      <c r="B1076" s="46" t="s">
        <v>320</v>
      </c>
      <c r="C1076" s="47" t="s">
        <v>332</v>
      </c>
      <c r="D1076" s="48">
        <v>135.30407407407412</v>
      </c>
      <c r="E1076" s="49">
        <v>40.096800000000002</v>
      </c>
      <c r="F1076" s="49">
        <v>8.6443000000000006E-2</v>
      </c>
      <c r="G1076" s="49">
        <v>11.3033</v>
      </c>
      <c r="H1076" s="49">
        <v>0.39740700000000001</v>
      </c>
      <c r="I1076" s="49">
        <v>0.170654</v>
      </c>
      <c r="J1076" s="49">
        <v>47.496299999999998</v>
      </c>
      <c r="K1076" s="49">
        <v>0.20855199999999999</v>
      </c>
      <c r="L1076" s="49">
        <v>99.811146000000008</v>
      </c>
      <c r="M1076" s="47"/>
      <c r="N1076" s="50">
        <v>0.99294007207594615</v>
      </c>
      <c r="O1076" s="50">
        <v>1.6924606079133766E-3</v>
      </c>
      <c r="P1076" s="50">
        <v>0.23408553176806929</v>
      </c>
      <c r="Q1076" s="50">
        <v>7.9157620098865983E-3</v>
      </c>
      <c r="R1076" s="50">
        <v>3.5794436927552532E-3</v>
      </c>
      <c r="S1076" s="50">
        <v>1.7534026078898308</v>
      </c>
      <c r="T1076" s="50">
        <v>5.5333141804527969E-3</v>
      </c>
      <c r="U1076" s="50">
        <v>3.0006577970526456</v>
      </c>
      <c r="V1076" s="51">
        <v>88.22204132456551</v>
      </c>
      <c r="X1076" s="49">
        <v>0.21090600000000001</v>
      </c>
      <c r="Y1076" s="49">
        <v>19.870100000000001</v>
      </c>
      <c r="Z1076" s="49">
        <v>0.54597799999999996</v>
      </c>
      <c r="AA1076" s="49">
        <v>5.7323000000000004</v>
      </c>
      <c r="AB1076" s="49">
        <v>7.70235</v>
      </c>
      <c r="AC1076" s="49">
        <v>0.16838</v>
      </c>
      <c r="AD1076" s="49">
        <v>5.5854999999999997</v>
      </c>
      <c r="AE1076" s="312"/>
      <c r="AF1076" s="312" t="s">
        <v>430</v>
      </c>
      <c r="AG1076" s="343">
        <v>30</v>
      </c>
      <c r="AH1076" s="343">
        <v>15</v>
      </c>
      <c r="AI1076" s="343"/>
      <c r="AJ1076" s="343"/>
      <c r="AK1076" s="343"/>
      <c r="AL1076" s="343"/>
      <c r="AM1076" s="343"/>
      <c r="AN1076" s="343"/>
      <c r="AO1076" s="343"/>
      <c r="AP1076" s="343"/>
      <c r="AQ1076" s="343"/>
      <c r="AR1076" s="343"/>
      <c r="AS1076" s="343"/>
      <c r="AT1076" s="343"/>
      <c r="AU1076" s="343"/>
      <c r="AV1076" s="343"/>
      <c r="AW1076" s="343"/>
      <c r="AX1076" s="343"/>
      <c r="AY1076" s="343"/>
      <c r="AZ1076" s="343"/>
      <c r="BA1076" s="343"/>
      <c r="BB1076" s="343"/>
      <c r="BC1076" s="343"/>
      <c r="BD1076" s="343"/>
      <c r="BE1076" s="475"/>
      <c r="BF1076" s="475"/>
      <c r="BG1076" s="475"/>
      <c r="BH1076" s="475"/>
      <c r="BI1076" s="475"/>
      <c r="BJ1076" s="475"/>
      <c r="BK1076" s="475"/>
      <c r="BL1076" s="475"/>
      <c r="BM1076" s="475"/>
      <c r="BN1076" s="475"/>
      <c r="BO1076" s="475"/>
      <c r="BP1076" s="306"/>
      <c r="BQ1076" s="496"/>
      <c r="BR1076" s="496"/>
      <c r="BS1076" s="496"/>
      <c r="BT1076" s="496"/>
      <c r="BU1076" s="496"/>
      <c r="BV1076" s="496"/>
    </row>
    <row r="1077" spans="1:74" s="52" customFormat="1" ht="12.75">
      <c r="A1077" s="64">
        <v>2996.2204340404778</v>
      </c>
      <c r="B1077" s="46" t="s">
        <v>320</v>
      </c>
      <c r="C1077" s="47" t="s">
        <v>332</v>
      </c>
      <c r="D1077" s="48">
        <v>141.45407407407413</v>
      </c>
      <c r="E1077" s="49">
        <v>40.1404</v>
      </c>
      <c r="F1077" s="49">
        <v>8.4931999999999994E-2</v>
      </c>
      <c r="G1077" s="49">
        <v>11.2094</v>
      </c>
      <c r="H1077" s="49">
        <v>0.39471600000000001</v>
      </c>
      <c r="I1077" s="49">
        <v>0.16372100000000001</v>
      </c>
      <c r="J1077" s="49">
        <v>47.342399999999998</v>
      </c>
      <c r="K1077" s="49">
        <v>0.23586099999999999</v>
      </c>
      <c r="L1077" s="49">
        <v>99.619180999999998</v>
      </c>
      <c r="M1077" s="47"/>
      <c r="N1077" s="50">
        <v>0.9953572247211091</v>
      </c>
      <c r="O1077" s="50">
        <v>1.6651142722393583E-3</v>
      </c>
      <c r="P1077" s="50">
        <v>0.23245325832769803</v>
      </c>
      <c r="Q1077" s="50">
        <v>7.8727398492062645E-3</v>
      </c>
      <c r="R1077" s="50">
        <v>3.438645496641361E-3</v>
      </c>
      <c r="S1077" s="50">
        <v>1.7500727123883353</v>
      </c>
      <c r="T1077" s="50">
        <v>6.2662982280644458E-3</v>
      </c>
      <c r="U1077" s="50">
        <v>2.9985215111003338</v>
      </c>
      <c r="V1077" s="51">
        <v>88.27489466663873</v>
      </c>
      <c r="X1077" s="49">
        <v>0.210814</v>
      </c>
      <c r="Y1077" s="49">
        <v>20.116099999999999</v>
      </c>
      <c r="Z1077" s="49">
        <v>0.54872100000000001</v>
      </c>
      <c r="AA1077" s="49">
        <v>5.7497299999999996</v>
      </c>
      <c r="AB1077" s="49">
        <v>7.9786900000000003</v>
      </c>
      <c r="AC1077" s="49">
        <v>0.16863400000000001</v>
      </c>
      <c r="AD1077" s="49">
        <v>5.0287899999999999</v>
      </c>
      <c r="AE1077" s="312"/>
      <c r="AF1077" s="312" t="s">
        <v>430</v>
      </c>
      <c r="AG1077" s="343">
        <v>30</v>
      </c>
      <c r="AH1077" s="343">
        <v>15</v>
      </c>
      <c r="AI1077" s="343"/>
      <c r="AJ1077" s="343"/>
      <c r="AK1077" s="343"/>
      <c r="AL1077" s="343"/>
      <c r="AM1077" s="343"/>
      <c r="AN1077" s="343"/>
      <c r="AO1077" s="343"/>
      <c r="AP1077" s="343"/>
      <c r="AQ1077" s="343"/>
      <c r="AR1077" s="343"/>
      <c r="AS1077" s="343"/>
      <c r="AT1077" s="343"/>
      <c r="AU1077" s="343"/>
      <c r="AV1077" s="343"/>
      <c r="AW1077" s="343"/>
      <c r="AX1077" s="343"/>
      <c r="AY1077" s="343"/>
      <c r="AZ1077" s="343"/>
      <c r="BA1077" s="343"/>
      <c r="BB1077" s="343"/>
      <c r="BC1077" s="343"/>
      <c r="BD1077" s="343"/>
      <c r="BE1077" s="475"/>
      <c r="BF1077" s="475"/>
      <c r="BG1077" s="475"/>
      <c r="BH1077" s="475"/>
      <c r="BI1077" s="475"/>
      <c r="BJ1077" s="475"/>
      <c r="BK1077" s="475"/>
      <c r="BL1077" s="475"/>
      <c r="BM1077" s="475"/>
      <c r="BN1077" s="475"/>
      <c r="BO1077" s="475"/>
      <c r="BP1077" s="306"/>
      <c r="BQ1077" s="496"/>
      <c r="BR1077" s="496"/>
      <c r="BS1077" s="496"/>
      <c r="BT1077" s="496"/>
      <c r="BU1077" s="496"/>
      <c r="BV1077" s="496"/>
    </row>
    <row r="1078" spans="1:74" s="52" customFormat="1" ht="12.75">
      <c r="A1078" s="64">
        <v>2996.2204340404778</v>
      </c>
      <c r="B1078" s="46" t="s">
        <v>320</v>
      </c>
      <c r="C1078" s="47" t="s">
        <v>332</v>
      </c>
      <c r="D1078" s="48">
        <v>147.60407407407413</v>
      </c>
      <c r="E1078" s="49">
        <v>40.282800000000002</v>
      </c>
      <c r="F1078" s="49">
        <v>8.7238999999999997E-2</v>
      </c>
      <c r="G1078" s="49">
        <v>11.250999999999999</v>
      </c>
      <c r="H1078" s="49">
        <v>0.35930899999999999</v>
      </c>
      <c r="I1078" s="49">
        <v>0.137241</v>
      </c>
      <c r="J1078" s="49">
        <v>47.4071</v>
      </c>
      <c r="K1078" s="49">
        <v>0.20891100000000001</v>
      </c>
      <c r="L1078" s="49">
        <v>99.774998000000011</v>
      </c>
      <c r="M1078" s="47"/>
      <c r="N1078" s="50">
        <v>0.99691518994771011</v>
      </c>
      <c r="O1078" s="50">
        <v>1.7069651599836467E-3</v>
      </c>
      <c r="P1078" s="50">
        <v>0.23285506120413862</v>
      </c>
      <c r="Q1078" s="50">
        <v>7.15237952428618E-3</v>
      </c>
      <c r="R1078" s="50">
        <v>2.8767901055418948E-3</v>
      </c>
      <c r="S1078" s="50">
        <v>1.7490027734764393</v>
      </c>
      <c r="T1078" s="50">
        <v>5.5393335721527935E-3</v>
      </c>
      <c r="U1078" s="50">
        <v>2.9972559552376095</v>
      </c>
      <c r="V1078" s="51">
        <v>88.250667775992682</v>
      </c>
      <c r="X1078" s="49">
        <v>0.21038699999999999</v>
      </c>
      <c r="Y1078" s="49">
        <v>20.071300000000001</v>
      </c>
      <c r="Z1078" s="49">
        <v>0.548292</v>
      </c>
      <c r="AA1078" s="49">
        <v>6.3540799999999997</v>
      </c>
      <c r="AB1078" s="49">
        <v>9.5451300000000003</v>
      </c>
      <c r="AC1078" s="49">
        <v>0.168512</v>
      </c>
      <c r="AD1078" s="49">
        <v>5.6322200000000002</v>
      </c>
      <c r="AE1078" s="312"/>
      <c r="AF1078" s="312" t="s">
        <v>430</v>
      </c>
      <c r="AG1078" s="343">
        <v>30</v>
      </c>
      <c r="AH1078" s="343">
        <v>15</v>
      </c>
      <c r="AI1078" s="343"/>
      <c r="AJ1078" s="343"/>
      <c r="AK1078" s="343"/>
      <c r="AL1078" s="343"/>
      <c r="AM1078" s="343"/>
      <c r="AN1078" s="343"/>
      <c r="AO1078" s="343"/>
      <c r="AP1078" s="343"/>
      <c r="AQ1078" s="343"/>
      <c r="AR1078" s="343"/>
      <c r="AS1078" s="343"/>
      <c r="AT1078" s="343"/>
      <c r="AU1078" s="343"/>
      <c r="AV1078" s="343"/>
      <c r="AW1078" s="343"/>
      <c r="AX1078" s="343"/>
      <c r="AY1078" s="343"/>
      <c r="AZ1078" s="343"/>
      <c r="BA1078" s="343"/>
      <c r="BB1078" s="343"/>
      <c r="BC1078" s="343"/>
      <c r="BD1078" s="343"/>
      <c r="BE1078" s="475"/>
      <c r="BF1078" s="475"/>
      <c r="BG1078" s="475"/>
      <c r="BH1078" s="475"/>
      <c r="BI1078" s="475"/>
      <c r="BJ1078" s="475"/>
      <c r="BK1078" s="475"/>
      <c r="BL1078" s="475"/>
      <c r="BM1078" s="475"/>
      <c r="BN1078" s="475"/>
      <c r="BO1078" s="475"/>
      <c r="BP1078" s="306"/>
      <c r="BQ1078" s="496"/>
      <c r="BR1078" s="496"/>
      <c r="BS1078" s="496"/>
      <c r="BT1078" s="496"/>
      <c r="BU1078" s="496"/>
      <c r="BV1078" s="496"/>
    </row>
    <row r="1079" spans="1:74" s="52" customFormat="1" ht="12.75">
      <c r="A1079" s="64">
        <v>2996.2204340404778</v>
      </c>
      <c r="B1079" s="46" t="s">
        <v>320</v>
      </c>
      <c r="C1079" s="47" t="s">
        <v>332</v>
      </c>
      <c r="D1079" s="48">
        <v>153.75407407407414</v>
      </c>
      <c r="E1079" s="49">
        <v>40.045900000000003</v>
      </c>
      <c r="F1079" s="49">
        <v>8.4248000000000003E-2</v>
      </c>
      <c r="G1079" s="49">
        <v>11.178599999999999</v>
      </c>
      <c r="H1079" s="49">
        <v>0.37243599999999999</v>
      </c>
      <c r="I1079" s="49">
        <v>0.17277400000000001</v>
      </c>
      <c r="J1079" s="49">
        <v>47.216099999999997</v>
      </c>
      <c r="K1079" s="49">
        <v>0.21294399999999999</v>
      </c>
      <c r="L1079" s="49">
        <v>99.327490999999995</v>
      </c>
      <c r="M1079" s="47"/>
      <c r="N1079" s="50">
        <v>0.99579804123892246</v>
      </c>
      <c r="O1079" s="50">
        <v>1.6563351713643872E-3</v>
      </c>
      <c r="P1079" s="50">
        <v>0.23246448867128849</v>
      </c>
      <c r="Q1079" s="50">
        <v>7.4491849155343117E-3</v>
      </c>
      <c r="R1079" s="50">
        <v>3.6389604572713953E-3</v>
      </c>
      <c r="S1079" s="50">
        <v>1.7502974765437169</v>
      </c>
      <c r="T1079" s="50">
        <v>5.6733067271356715E-3</v>
      </c>
      <c r="U1079" s="50">
        <v>2.998281625289605</v>
      </c>
      <c r="V1079" s="51">
        <v>88.275723826178961</v>
      </c>
      <c r="X1079" s="49">
        <v>0.21102899999999999</v>
      </c>
      <c r="Y1079" s="49">
        <v>19.751100000000001</v>
      </c>
      <c r="Z1079" s="49">
        <v>0.54957900000000004</v>
      </c>
      <c r="AA1079" s="49">
        <v>6.0156299999999998</v>
      </c>
      <c r="AB1079" s="49">
        <v>7.6117299999999997</v>
      </c>
      <c r="AC1079" s="49">
        <v>0.168854</v>
      </c>
      <c r="AD1079" s="49">
        <v>5.4071600000000002</v>
      </c>
      <c r="AE1079" s="312"/>
      <c r="AF1079" s="312" t="s">
        <v>430</v>
      </c>
      <c r="AG1079" s="343">
        <v>30</v>
      </c>
      <c r="AH1079" s="343">
        <v>15</v>
      </c>
      <c r="AI1079" s="343"/>
      <c r="AJ1079" s="343"/>
      <c r="AK1079" s="343"/>
      <c r="AL1079" s="343"/>
      <c r="AM1079" s="343"/>
      <c r="AN1079" s="343"/>
      <c r="AO1079" s="343"/>
      <c r="AP1079" s="343"/>
      <c r="AQ1079" s="343"/>
      <c r="AR1079" s="343"/>
      <c r="AS1079" s="343"/>
      <c r="AT1079" s="343"/>
      <c r="AU1079" s="343"/>
      <c r="AV1079" s="343"/>
      <c r="AW1079" s="343"/>
      <c r="AX1079" s="343"/>
      <c r="AY1079" s="343"/>
      <c r="AZ1079" s="343"/>
      <c r="BA1079" s="343"/>
      <c r="BB1079" s="343"/>
      <c r="BC1079" s="343"/>
      <c r="BD1079" s="343"/>
      <c r="BE1079" s="475"/>
      <c r="BF1079" s="475"/>
      <c r="BG1079" s="475"/>
      <c r="BH1079" s="475"/>
      <c r="BI1079" s="475"/>
      <c r="BJ1079" s="475"/>
      <c r="BK1079" s="475"/>
      <c r="BL1079" s="475"/>
      <c r="BM1079" s="475"/>
      <c r="BN1079" s="475"/>
      <c r="BO1079" s="475"/>
      <c r="BP1079" s="306"/>
      <c r="BQ1079" s="496"/>
      <c r="BR1079" s="496"/>
      <c r="BS1079" s="496"/>
      <c r="BT1079" s="496"/>
      <c r="BU1079" s="496"/>
      <c r="BV1079" s="496"/>
    </row>
    <row r="1080" spans="1:74" s="52" customFormat="1" ht="12.75">
      <c r="A1080" s="64">
        <v>2996.2204340404778</v>
      </c>
      <c r="B1080" s="46" t="s">
        <v>320</v>
      </c>
      <c r="C1080" s="47" t="s">
        <v>332</v>
      </c>
      <c r="D1080" s="48">
        <v>159.90407407407415</v>
      </c>
      <c r="E1080" s="49">
        <v>40.304699999999997</v>
      </c>
      <c r="F1080" s="49">
        <v>0.140045</v>
      </c>
      <c r="G1080" s="49">
        <v>11.345800000000001</v>
      </c>
      <c r="H1080" s="49">
        <v>0.39535599999999999</v>
      </c>
      <c r="I1080" s="49">
        <v>0.16358800000000001</v>
      </c>
      <c r="J1080" s="49">
        <v>47.386099999999999</v>
      </c>
      <c r="K1080" s="49">
        <v>0.197128</v>
      </c>
      <c r="L1080" s="49">
        <v>99.975995999999995</v>
      </c>
      <c r="M1080" s="47"/>
      <c r="N1080" s="50">
        <v>0.99584069715647949</v>
      </c>
      <c r="O1080" s="50">
        <v>2.7357549942815325E-3</v>
      </c>
      <c r="P1080" s="50">
        <v>0.23443653588071103</v>
      </c>
      <c r="Q1080" s="50">
        <v>7.8571746043022139E-3</v>
      </c>
      <c r="R1080" s="50">
        <v>3.4235081005238419E-3</v>
      </c>
      <c r="S1080" s="50">
        <v>1.7453948488705462</v>
      </c>
      <c r="T1080" s="50">
        <v>5.2184333490046652E-3</v>
      </c>
      <c r="U1080" s="50">
        <v>2.9961672329222186</v>
      </c>
      <c r="V1080" s="51">
        <v>88.158762524609386</v>
      </c>
      <c r="X1080" s="49">
        <v>0.210338</v>
      </c>
      <c r="Y1080" s="49">
        <v>11.9376</v>
      </c>
      <c r="Z1080" s="49">
        <v>0.54487300000000005</v>
      </c>
      <c r="AA1080" s="49">
        <v>5.7261199999999999</v>
      </c>
      <c r="AB1080" s="49">
        <v>8.1629299999999994</v>
      </c>
      <c r="AC1080" s="49">
        <v>0.16863700000000001</v>
      </c>
      <c r="AD1080" s="49">
        <v>5.7935400000000001</v>
      </c>
      <c r="AE1080" s="312"/>
      <c r="AF1080" s="312" t="s">
        <v>430</v>
      </c>
      <c r="AG1080" s="343">
        <v>30</v>
      </c>
      <c r="AH1080" s="343">
        <v>15</v>
      </c>
      <c r="AI1080" s="343"/>
      <c r="AJ1080" s="343"/>
      <c r="AK1080" s="343"/>
      <c r="AL1080" s="343"/>
      <c r="AM1080" s="343"/>
      <c r="AN1080" s="343"/>
      <c r="AO1080" s="343"/>
      <c r="AP1080" s="343"/>
      <c r="AQ1080" s="343"/>
      <c r="AR1080" s="343"/>
      <c r="AS1080" s="343"/>
      <c r="AT1080" s="343"/>
      <c r="AU1080" s="343"/>
      <c r="AV1080" s="343"/>
      <c r="AW1080" s="343"/>
      <c r="AX1080" s="343"/>
      <c r="AY1080" s="343"/>
      <c r="AZ1080" s="343"/>
      <c r="BA1080" s="343"/>
      <c r="BB1080" s="343"/>
      <c r="BC1080" s="343"/>
      <c r="BD1080" s="343"/>
      <c r="BE1080" s="475"/>
      <c r="BF1080" s="475"/>
      <c r="BG1080" s="475"/>
      <c r="BH1080" s="475"/>
      <c r="BI1080" s="475"/>
      <c r="BJ1080" s="475"/>
      <c r="BK1080" s="475"/>
      <c r="BL1080" s="475"/>
      <c r="BM1080" s="475"/>
      <c r="BN1080" s="475"/>
      <c r="BO1080" s="475"/>
      <c r="BP1080" s="306"/>
      <c r="BQ1080" s="496"/>
      <c r="BR1080" s="496"/>
      <c r="BS1080" s="496"/>
      <c r="BT1080" s="496"/>
      <c r="BU1080" s="496"/>
      <c r="BV1080" s="496"/>
    </row>
    <row r="1081" spans="1:74" s="52" customFormat="1" ht="12.75">
      <c r="A1081" s="38"/>
      <c r="B1081" s="46"/>
      <c r="C1081" s="47"/>
      <c r="D1081" s="48"/>
      <c r="E1081" s="49"/>
      <c r="F1081" s="49"/>
      <c r="G1081" s="49"/>
      <c r="H1081" s="49"/>
      <c r="I1081" s="49"/>
      <c r="J1081" s="49"/>
      <c r="K1081" s="49"/>
      <c r="L1081" s="49"/>
      <c r="M1081" s="47"/>
      <c r="N1081" s="50"/>
      <c r="O1081" s="50"/>
      <c r="P1081" s="50"/>
      <c r="Q1081" s="50"/>
      <c r="R1081" s="50"/>
      <c r="S1081" s="50"/>
      <c r="T1081" s="50"/>
      <c r="U1081" s="50"/>
      <c r="V1081" s="51"/>
      <c r="AE1081" s="312"/>
      <c r="AF1081" s="312"/>
      <c r="AG1081" s="312"/>
      <c r="AH1081" s="312"/>
      <c r="AI1081" s="312"/>
      <c r="AJ1081" s="312"/>
      <c r="AK1081" s="312"/>
      <c r="AL1081" s="312"/>
      <c r="AM1081" s="312"/>
      <c r="AN1081" s="312"/>
      <c r="AO1081" s="312"/>
      <c r="AP1081" s="312"/>
      <c r="AQ1081" s="312"/>
      <c r="AR1081" s="312"/>
      <c r="AS1081" s="312"/>
      <c r="AT1081" s="312"/>
      <c r="AU1081" s="312"/>
      <c r="AV1081" s="312"/>
      <c r="AW1081" s="312"/>
      <c r="AX1081" s="312"/>
      <c r="AY1081" s="312"/>
      <c r="AZ1081" s="312"/>
      <c r="BA1081" s="312"/>
      <c r="BB1081" s="312"/>
      <c r="BC1081" s="312"/>
      <c r="BD1081" s="312"/>
      <c r="BE1081" s="306"/>
      <c r="BF1081" s="306"/>
      <c r="BG1081" s="306"/>
      <c r="BH1081" s="306"/>
      <c r="BI1081" s="306"/>
      <c r="BJ1081" s="306"/>
      <c r="BK1081" s="306"/>
      <c r="BL1081" s="306"/>
      <c r="BM1081" s="306"/>
      <c r="BN1081" s="306"/>
      <c r="BO1081" s="306"/>
      <c r="BP1081" s="306"/>
      <c r="BQ1081" s="496"/>
      <c r="BR1081" s="496"/>
      <c r="BS1081" s="496"/>
      <c r="BT1081" s="496"/>
      <c r="BU1081" s="496"/>
      <c r="BV1081" s="496"/>
    </row>
    <row r="1082" spans="1:74" s="52" customFormat="1" ht="12.75">
      <c r="A1082" s="64">
        <v>2996.2204340404778</v>
      </c>
      <c r="B1082" s="46" t="s">
        <v>320</v>
      </c>
      <c r="C1082" s="47" t="s">
        <v>333</v>
      </c>
      <c r="D1082" s="48">
        <v>0</v>
      </c>
      <c r="E1082" s="49">
        <v>38.774099999999997</v>
      </c>
      <c r="F1082" s="49">
        <v>3.5143000000000001E-2</v>
      </c>
      <c r="G1082" s="49">
        <v>17.538399999999999</v>
      </c>
      <c r="H1082" s="49">
        <v>0.18470800000000001</v>
      </c>
      <c r="I1082" s="49">
        <v>0.216062</v>
      </c>
      <c r="J1082" s="49">
        <v>42.167200000000001</v>
      </c>
      <c r="K1082" s="49">
        <v>0.29982700000000001</v>
      </c>
      <c r="L1082" s="49">
        <v>99.256997999999996</v>
      </c>
      <c r="M1082" s="47"/>
      <c r="N1082" s="50">
        <v>0.99446422791807776</v>
      </c>
      <c r="O1082" s="50">
        <v>7.1262603896264415E-4</v>
      </c>
      <c r="P1082" s="50">
        <v>0.37617800982075422</v>
      </c>
      <c r="Q1082" s="50">
        <v>3.8104567608503431E-3</v>
      </c>
      <c r="R1082" s="50">
        <v>4.6936593924460455E-3</v>
      </c>
      <c r="S1082" s="50">
        <v>1.6122439242768913</v>
      </c>
      <c r="T1082" s="50">
        <v>8.2390251089868825E-3</v>
      </c>
      <c r="U1082" s="50">
        <v>3.0015981262126457</v>
      </c>
      <c r="V1082" s="51">
        <v>81.081580153084289</v>
      </c>
      <c r="X1082" s="49">
        <v>0.214031</v>
      </c>
      <c r="Y1082" s="49">
        <v>46.430300000000003</v>
      </c>
      <c r="Z1082" s="49">
        <v>0.43445400000000001</v>
      </c>
      <c r="AA1082" s="49">
        <v>11.577999999999999</v>
      </c>
      <c r="AB1082" s="49">
        <v>6.3862399999999999</v>
      </c>
      <c r="AC1082" s="49">
        <v>0.182556</v>
      </c>
      <c r="AD1082" s="49">
        <v>4.2530900000000003</v>
      </c>
      <c r="AE1082" s="312"/>
      <c r="AF1082" s="312" t="s">
        <v>430</v>
      </c>
      <c r="AG1082" s="343">
        <v>30</v>
      </c>
      <c r="AH1082" s="343">
        <v>15</v>
      </c>
      <c r="AI1082" s="343"/>
      <c r="AJ1082" s="343"/>
      <c r="AK1082" s="343"/>
      <c r="AL1082" s="343"/>
      <c r="AM1082" s="343"/>
      <c r="AN1082" s="343"/>
      <c r="AO1082" s="343"/>
      <c r="AP1082" s="343"/>
      <c r="AQ1082" s="343"/>
      <c r="AR1082" s="343"/>
      <c r="AS1082" s="343"/>
      <c r="AT1082" s="343"/>
      <c r="AU1082" s="343"/>
      <c r="AV1082" s="343"/>
      <c r="AW1082" s="343"/>
      <c r="AX1082" s="343"/>
      <c r="AY1082" s="343"/>
      <c r="AZ1082" s="343"/>
      <c r="BA1082" s="343"/>
      <c r="BB1082" s="343"/>
      <c r="BC1082" s="343"/>
      <c r="BD1082" s="343"/>
      <c r="BE1082" s="475"/>
      <c r="BF1082" s="475"/>
      <c r="BG1082" s="475"/>
      <c r="BH1082" s="475"/>
      <c r="BI1082" s="475"/>
      <c r="BJ1082" s="475"/>
      <c r="BK1082" s="475"/>
      <c r="BL1082" s="475"/>
      <c r="BM1082" s="475"/>
      <c r="BN1082" s="475"/>
      <c r="BO1082" s="475"/>
      <c r="BP1082" s="306"/>
      <c r="BQ1082" s="496"/>
      <c r="BR1082" s="496"/>
      <c r="BS1082" s="496"/>
      <c r="BT1082" s="496"/>
      <c r="BU1082" s="496"/>
      <c r="BV1082" s="496"/>
    </row>
    <row r="1083" spans="1:74" s="52" customFormat="1" ht="12.75">
      <c r="A1083" s="64">
        <v>2996.2204340404778</v>
      </c>
      <c r="B1083" s="46" t="s">
        <v>320</v>
      </c>
      <c r="C1083" s="47" t="s">
        <v>333</v>
      </c>
      <c r="D1083" s="48">
        <v>5.0289163842720601</v>
      </c>
      <c r="E1083" s="49">
        <v>39.311399999999999</v>
      </c>
      <c r="F1083" s="49">
        <v>7.0347999999999994E-2</v>
      </c>
      <c r="G1083" s="49">
        <v>13.888500000000001</v>
      </c>
      <c r="H1083" s="49">
        <v>0.32935199999999998</v>
      </c>
      <c r="I1083" s="49">
        <v>0.180782</v>
      </c>
      <c r="J1083" s="49">
        <v>45.194800000000001</v>
      </c>
      <c r="K1083" s="49">
        <v>0.23599500000000001</v>
      </c>
      <c r="L1083" s="49">
        <v>99.243330000000014</v>
      </c>
      <c r="M1083" s="47"/>
      <c r="N1083" s="50">
        <v>0.99168698186179638</v>
      </c>
      <c r="O1083" s="50">
        <v>1.4030827054250584E-3</v>
      </c>
      <c r="P1083" s="50">
        <v>0.29299987742941114</v>
      </c>
      <c r="Q1083" s="50">
        <v>6.6828282367120727E-3</v>
      </c>
      <c r="R1083" s="50">
        <v>3.8627537911559112E-3</v>
      </c>
      <c r="S1083" s="50">
        <v>1.6996250210092101</v>
      </c>
      <c r="T1083" s="50">
        <v>6.3784704912989406E-3</v>
      </c>
      <c r="U1083" s="50">
        <v>3.0035949612591244</v>
      </c>
      <c r="V1083" s="51">
        <v>85.295783583804479</v>
      </c>
      <c r="X1083" s="49">
        <v>0.21286099999999999</v>
      </c>
      <c r="Y1083" s="49">
        <v>23.593299999999999</v>
      </c>
      <c r="Z1083" s="49">
        <v>0.49072300000000002</v>
      </c>
      <c r="AA1083" s="49">
        <v>6.7301299999999999</v>
      </c>
      <c r="AB1083" s="49">
        <v>7.4131600000000004</v>
      </c>
      <c r="AC1083" s="49">
        <v>0.17418500000000001</v>
      </c>
      <c r="AD1083" s="49">
        <v>5.1078200000000002</v>
      </c>
      <c r="AE1083" s="312"/>
      <c r="AF1083" s="312" t="s">
        <v>430</v>
      </c>
      <c r="AG1083" s="343">
        <v>30</v>
      </c>
      <c r="AH1083" s="343">
        <v>15</v>
      </c>
      <c r="AI1083" s="343"/>
      <c r="AJ1083" s="343"/>
      <c r="AK1083" s="343"/>
      <c r="AL1083" s="343"/>
      <c r="AM1083" s="343"/>
      <c r="AN1083" s="343"/>
      <c r="AO1083" s="343"/>
      <c r="AP1083" s="343"/>
      <c r="AQ1083" s="343"/>
      <c r="AR1083" s="343"/>
      <c r="AS1083" s="343"/>
      <c r="AT1083" s="343"/>
      <c r="AU1083" s="343"/>
      <c r="AV1083" s="343"/>
      <c r="AW1083" s="343"/>
      <c r="AX1083" s="343"/>
      <c r="AY1083" s="343"/>
      <c r="AZ1083" s="343"/>
      <c r="BA1083" s="343"/>
      <c r="BB1083" s="343"/>
      <c r="BC1083" s="343"/>
      <c r="BD1083" s="343"/>
      <c r="BE1083" s="475"/>
      <c r="BF1083" s="475"/>
      <c r="BG1083" s="475"/>
      <c r="BH1083" s="475"/>
      <c r="BI1083" s="475"/>
      <c r="BJ1083" s="475"/>
      <c r="BK1083" s="475"/>
      <c r="BL1083" s="475"/>
      <c r="BM1083" s="475"/>
      <c r="BN1083" s="475"/>
      <c r="BO1083" s="475"/>
      <c r="BP1083" s="306"/>
      <c r="BQ1083" s="496"/>
      <c r="BR1083" s="496"/>
      <c r="BS1083" s="496"/>
      <c r="BT1083" s="496"/>
      <c r="BU1083" s="496"/>
      <c r="BV1083" s="496"/>
    </row>
    <row r="1084" spans="1:74" s="52" customFormat="1" ht="12.75">
      <c r="A1084" s="64">
        <v>2996.2204340404778</v>
      </c>
      <c r="B1084" s="46" t="s">
        <v>320</v>
      </c>
      <c r="C1084" s="47" t="s">
        <v>333</v>
      </c>
      <c r="D1084" s="48">
        <v>10.02891638427206</v>
      </c>
      <c r="E1084" s="49">
        <v>39.554299999999998</v>
      </c>
      <c r="F1084" s="49">
        <v>5.0166000000000002E-2</v>
      </c>
      <c r="G1084" s="49">
        <v>12.9413</v>
      </c>
      <c r="H1084" s="49">
        <v>0.28549099999999999</v>
      </c>
      <c r="I1084" s="49">
        <v>0.165658</v>
      </c>
      <c r="J1084" s="49">
        <v>45.978700000000003</v>
      </c>
      <c r="K1084" s="49">
        <v>0.255911</v>
      </c>
      <c r="L1084" s="49">
        <v>99.272886</v>
      </c>
      <c r="M1084" s="47"/>
      <c r="N1084" s="50">
        <v>0.99267961255116699</v>
      </c>
      <c r="O1084" s="50">
        <v>9.9540607808542366E-4</v>
      </c>
      <c r="P1084" s="50">
        <v>0.27161221571345096</v>
      </c>
      <c r="Q1084" s="50">
        <v>5.7630410571935138E-3</v>
      </c>
      <c r="R1084" s="50">
        <v>3.5213853443461923E-3</v>
      </c>
      <c r="S1084" s="50">
        <v>1.7202066919844792</v>
      </c>
      <c r="T1084" s="50">
        <v>6.8811654599020651E-3</v>
      </c>
      <c r="U1084" s="50">
        <v>3.0028828705566366</v>
      </c>
      <c r="V1084" s="51">
        <v>86.363608927311063</v>
      </c>
      <c r="X1084" s="49">
        <v>0.212252</v>
      </c>
      <c r="Y1084" s="49">
        <v>33.422499999999999</v>
      </c>
      <c r="Z1084" s="49">
        <v>0.50905800000000001</v>
      </c>
      <c r="AA1084" s="49">
        <v>7.7313999999999998</v>
      </c>
      <c r="AB1084" s="49">
        <v>8.0416399999999992</v>
      </c>
      <c r="AC1084" s="49">
        <v>0.172074</v>
      </c>
      <c r="AD1084" s="49">
        <v>4.7472300000000001</v>
      </c>
      <c r="AE1084" s="312"/>
      <c r="AF1084" s="312" t="s">
        <v>430</v>
      </c>
      <c r="AG1084" s="343">
        <v>30</v>
      </c>
      <c r="AH1084" s="343">
        <v>15</v>
      </c>
      <c r="AI1084" s="343"/>
      <c r="AJ1084" s="343"/>
      <c r="AK1084" s="343"/>
      <c r="AL1084" s="343"/>
      <c r="AM1084" s="343"/>
      <c r="AN1084" s="343"/>
      <c r="AO1084" s="343"/>
      <c r="AP1084" s="343"/>
      <c r="AQ1084" s="343"/>
      <c r="AR1084" s="343"/>
      <c r="AS1084" s="343"/>
      <c r="AT1084" s="343"/>
      <c r="AU1084" s="343"/>
      <c r="AV1084" s="343"/>
      <c r="AW1084" s="343"/>
      <c r="AX1084" s="343"/>
      <c r="AY1084" s="343"/>
      <c r="AZ1084" s="343"/>
      <c r="BA1084" s="343"/>
      <c r="BB1084" s="343"/>
      <c r="BC1084" s="343"/>
      <c r="BD1084" s="343"/>
      <c r="BE1084" s="475"/>
      <c r="BF1084" s="475"/>
      <c r="BG1084" s="475"/>
      <c r="BH1084" s="475"/>
      <c r="BI1084" s="475"/>
      <c r="BJ1084" s="475"/>
      <c r="BK1084" s="475"/>
      <c r="BL1084" s="475"/>
      <c r="BM1084" s="475"/>
      <c r="BN1084" s="475"/>
      <c r="BO1084" s="475"/>
      <c r="BP1084" s="306"/>
      <c r="BQ1084" s="496"/>
      <c r="BR1084" s="496"/>
      <c r="BS1084" s="496"/>
      <c r="BT1084" s="496"/>
      <c r="BU1084" s="496"/>
      <c r="BV1084" s="496"/>
    </row>
    <row r="1085" spans="1:74" s="52" customFormat="1" ht="12.75">
      <c r="A1085" s="64">
        <v>2996.2204340404778</v>
      </c>
      <c r="B1085" s="46" t="s">
        <v>320</v>
      </c>
      <c r="C1085" s="47" t="s">
        <v>333</v>
      </c>
      <c r="D1085" s="48">
        <v>15.02891638427206</v>
      </c>
      <c r="E1085" s="49">
        <v>39.678600000000003</v>
      </c>
      <c r="F1085" s="49">
        <v>5.8028999999999997E-2</v>
      </c>
      <c r="G1085" s="49">
        <v>12.613200000000001</v>
      </c>
      <c r="H1085" s="49">
        <v>0.37151800000000001</v>
      </c>
      <c r="I1085" s="49">
        <v>0.17175399999999999</v>
      </c>
      <c r="J1085" s="49">
        <v>46.075499999999998</v>
      </c>
      <c r="K1085" s="49">
        <v>0.232825</v>
      </c>
      <c r="L1085" s="49">
        <v>99.241038000000003</v>
      </c>
      <c r="M1085" s="47"/>
      <c r="N1085" s="50">
        <v>0.99467196198746888</v>
      </c>
      <c r="O1085" s="50">
        <v>1.1501223350647947E-3</v>
      </c>
      <c r="P1085" s="50">
        <v>0.26442639973418747</v>
      </c>
      <c r="Q1085" s="50">
        <v>7.4911292151050206E-3</v>
      </c>
      <c r="R1085" s="50">
        <v>3.6468351763085951E-3</v>
      </c>
      <c r="S1085" s="50">
        <v>1.7218770522105276</v>
      </c>
      <c r="T1085" s="50">
        <v>6.2533220385741894E-3</v>
      </c>
      <c r="U1085" s="50">
        <v>3.000687146245625</v>
      </c>
      <c r="V1085" s="51">
        <v>86.687512450562508</v>
      </c>
      <c r="X1085" s="49">
        <v>0.21189</v>
      </c>
      <c r="Y1085" s="49">
        <v>27.853400000000001</v>
      </c>
      <c r="Z1085" s="49">
        <v>0.51616399999999996</v>
      </c>
      <c r="AA1085" s="49">
        <v>6.0078300000000002</v>
      </c>
      <c r="AB1085" s="49">
        <v>7.5026299999999999</v>
      </c>
      <c r="AC1085" s="49">
        <v>0.171737</v>
      </c>
      <c r="AD1085" s="49">
        <v>5.2081200000000001</v>
      </c>
      <c r="AE1085" s="312"/>
      <c r="AF1085" s="312" t="s">
        <v>430</v>
      </c>
      <c r="AG1085" s="343">
        <v>30</v>
      </c>
      <c r="AH1085" s="343">
        <v>15</v>
      </c>
      <c r="AI1085" s="343"/>
      <c r="AJ1085" s="343"/>
      <c r="AK1085" s="343"/>
      <c r="AL1085" s="343"/>
      <c r="AM1085" s="343"/>
      <c r="AN1085" s="343"/>
      <c r="AO1085" s="343"/>
      <c r="AP1085" s="343"/>
      <c r="AQ1085" s="343"/>
      <c r="AR1085" s="343"/>
      <c r="AS1085" s="343"/>
      <c r="AT1085" s="343"/>
      <c r="AU1085" s="343"/>
      <c r="AV1085" s="343"/>
      <c r="AW1085" s="343"/>
      <c r="AX1085" s="343"/>
      <c r="AY1085" s="343"/>
      <c r="AZ1085" s="343"/>
      <c r="BA1085" s="343"/>
      <c r="BB1085" s="343"/>
      <c r="BC1085" s="343"/>
      <c r="BD1085" s="343"/>
      <c r="BE1085" s="475"/>
      <c r="BF1085" s="475"/>
      <c r="BG1085" s="475"/>
      <c r="BH1085" s="475"/>
      <c r="BI1085" s="475"/>
      <c r="BJ1085" s="475"/>
      <c r="BK1085" s="475"/>
      <c r="BL1085" s="475"/>
      <c r="BM1085" s="475"/>
      <c r="BN1085" s="475"/>
      <c r="BO1085" s="475"/>
      <c r="BP1085" s="306"/>
      <c r="BQ1085" s="496"/>
      <c r="BR1085" s="496"/>
      <c r="BS1085" s="496"/>
      <c r="BT1085" s="496"/>
      <c r="BU1085" s="496"/>
      <c r="BV1085" s="496"/>
    </row>
    <row r="1086" spans="1:74" s="52" customFormat="1" ht="12.75">
      <c r="A1086" s="64">
        <v>2996.2204340404778</v>
      </c>
      <c r="B1086" s="46" t="s">
        <v>320</v>
      </c>
      <c r="C1086" s="47" t="s">
        <v>333</v>
      </c>
      <c r="D1086" s="48">
        <v>20.028916384272058</v>
      </c>
      <c r="E1086" s="49">
        <v>39.733600000000003</v>
      </c>
      <c r="F1086" s="49">
        <v>8.5785E-2</v>
      </c>
      <c r="G1086" s="49">
        <v>12.484400000000001</v>
      </c>
      <c r="H1086" s="49">
        <v>0.35284900000000002</v>
      </c>
      <c r="I1086" s="49">
        <v>0.18229200000000001</v>
      </c>
      <c r="J1086" s="49">
        <v>46.306800000000003</v>
      </c>
      <c r="K1086" s="49">
        <v>0.216973</v>
      </c>
      <c r="L1086" s="49">
        <v>99.407298999999995</v>
      </c>
      <c r="M1086" s="47"/>
      <c r="N1086" s="50">
        <v>0.99351348290824193</v>
      </c>
      <c r="O1086" s="50">
        <v>1.695909295195469E-3</v>
      </c>
      <c r="P1086" s="50">
        <v>0.26105951021662355</v>
      </c>
      <c r="Q1086" s="50">
        <v>7.0965723240890522E-3</v>
      </c>
      <c r="R1086" s="50">
        <v>3.8607279425587242E-3</v>
      </c>
      <c r="S1086" s="50">
        <v>1.7261127711766411</v>
      </c>
      <c r="T1086" s="50">
        <v>5.8127171594992161E-3</v>
      </c>
      <c r="U1086" s="50">
        <v>3.0004660268490215</v>
      </c>
      <c r="V1086" s="51">
        <v>86.862764106512842</v>
      </c>
      <c r="X1086" s="49">
        <v>0.21176700000000001</v>
      </c>
      <c r="Y1086" s="49">
        <v>19.452300000000001</v>
      </c>
      <c r="Z1086" s="49">
        <v>0.51892099999999997</v>
      </c>
      <c r="AA1086" s="49">
        <v>6.2540100000000001</v>
      </c>
      <c r="AB1086" s="49">
        <v>7.3228999999999997</v>
      </c>
      <c r="AC1086" s="49">
        <v>0.17128399999999999</v>
      </c>
      <c r="AD1086" s="49">
        <v>5.4224800000000002</v>
      </c>
      <c r="AE1086" s="312"/>
      <c r="AF1086" s="312" t="s">
        <v>430</v>
      </c>
      <c r="AG1086" s="343">
        <v>30</v>
      </c>
      <c r="AH1086" s="343">
        <v>15</v>
      </c>
      <c r="AI1086" s="343"/>
      <c r="AJ1086" s="343"/>
      <c r="AK1086" s="343"/>
      <c r="AL1086" s="343"/>
      <c r="AM1086" s="343"/>
      <c r="AN1086" s="343"/>
      <c r="AO1086" s="343"/>
      <c r="AP1086" s="343"/>
      <c r="AQ1086" s="343"/>
      <c r="AR1086" s="343"/>
      <c r="AS1086" s="343"/>
      <c r="AT1086" s="343"/>
      <c r="AU1086" s="343"/>
      <c r="AV1086" s="343"/>
      <c r="AW1086" s="343"/>
      <c r="AX1086" s="343"/>
      <c r="AY1086" s="343"/>
      <c r="AZ1086" s="343"/>
      <c r="BA1086" s="343"/>
      <c r="BB1086" s="343"/>
      <c r="BC1086" s="343"/>
      <c r="BD1086" s="343"/>
      <c r="BE1086" s="475"/>
      <c r="BF1086" s="475"/>
      <c r="BG1086" s="475"/>
      <c r="BH1086" s="475"/>
      <c r="BI1086" s="475"/>
      <c r="BJ1086" s="475"/>
      <c r="BK1086" s="475"/>
      <c r="BL1086" s="475"/>
      <c r="BM1086" s="475"/>
      <c r="BN1086" s="475"/>
      <c r="BO1086" s="475"/>
      <c r="BP1086" s="306"/>
      <c r="BQ1086" s="496"/>
      <c r="BR1086" s="496"/>
      <c r="BS1086" s="496"/>
      <c r="BT1086" s="496"/>
      <c r="BU1086" s="496"/>
      <c r="BV1086" s="496"/>
    </row>
    <row r="1087" spans="1:74" s="52" customFormat="1" ht="12.75">
      <c r="A1087" s="64">
        <v>2996.2204340404778</v>
      </c>
      <c r="B1087" s="46" t="s">
        <v>320</v>
      </c>
      <c r="C1087" s="47" t="s">
        <v>333</v>
      </c>
      <c r="D1087" s="48">
        <v>25.028916384272058</v>
      </c>
      <c r="E1087" s="49">
        <v>39.723300000000002</v>
      </c>
      <c r="F1087" s="49">
        <v>5.0043999999999998E-2</v>
      </c>
      <c r="G1087" s="49">
        <v>12.500999999999999</v>
      </c>
      <c r="H1087" s="49">
        <v>0.363039</v>
      </c>
      <c r="I1087" s="49">
        <v>0.16664000000000001</v>
      </c>
      <c r="J1087" s="49">
        <v>46.661099999999998</v>
      </c>
      <c r="K1087" s="49">
        <v>0.21279300000000001</v>
      </c>
      <c r="L1087" s="49">
        <v>99.726490000000013</v>
      </c>
      <c r="M1087" s="47"/>
      <c r="N1087" s="50">
        <v>0.99052410985746953</v>
      </c>
      <c r="O1087" s="50">
        <v>9.866137443299834E-4</v>
      </c>
      <c r="P1087" s="50">
        <v>0.26068766372278596</v>
      </c>
      <c r="Q1087" s="50">
        <v>7.2814337997150706E-3</v>
      </c>
      <c r="R1087" s="50">
        <v>3.5195304497826229E-3</v>
      </c>
      <c r="S1087" s="50">
        <v>1.7345357247270112</v>
      </c>
      <c r="T1087" s="50">
        <v>5.6850555888487428E-3</v>
      </c>
      <c r="U1087" s="50">
        <v>3.0046476421445858</v>
      </c>
      <c r="V1087" s="51">
        <v>86.934412195051053</v>
      </c>
      <c r="X1087" s="49">
        <v>0.21187300000000001</v>
      </c>
      <c r="Y1087" s="49">
        <v>33.887700000000002</v>
      </c>
      <c r="Z1087" s="49">
        <v>0.51795999999999998</v>
      </c>
      <c r="AA1087" s="49">
        <v>6.2433300000000003</v>
      </c>
      <c r="AB1087" s="49">
        <v>7.8957800000000002</v>
      </c>
      <c r="AC1087" s="49">
        <v>0.17056199999999999</v>
      </c>
      <c r="AD1087" s="49">
        <v>5.4867100000000004</v>
      </c>
      <c r="AE1087" s="312"/>
      <c r="AF1087" s="312" t="s">
        <v>430</v>
      </c>
      <c r="AG1087" s="343">
        <v>30</v>
      </c>
      <c r="AH1087" s="343">
        <v>15</v>
      </c>
      <c r="AI1087" s="343"/>
      <c r="AJ1087" s="343"/>
      <c r="AK1087" s="343"/>
      <c r="AL1087" s="343"/>
      <c r="AM1087" s="343"/>
      <c r="AN1087" s="343"/>
      <c r="AO1087" s="343"/>
      <c r="AP1087" s="343"/>
      <c r="AQ1087" s="343"/>
      <c r="AR1087" s="343"/>
      <c r="AS1087" s="343"/>
      <c r="AT1087" s="343"/>
      <c r="AU1087" s="343"/>
      <c r="AV1087" s="343"/>
      <c r="AW1087" s="343"/>
      <c r="AX1087" s="343"/>
      <c r="AY1087" s="343"/>
      <c r="AZ1087" s="343"/>
      <c r="BA1087" s="343"/>
      <c r="BB1087" s="343"/>
      <c r="BC1087" s="343"/>
      <c r="BD1087" s="343"/>
      <c r="BE1087" s="475"/>
      <c r="BF1087" s="475"/>
      <c r="BG1087" s="475"/>
      <c r="BH1087" s="475"/>
      <c r="BI1087" s="475"/>
      <c r="BJ1087" s="475"/>
      <c r="BK1087" s="475"/>
      <c r="BL1087" s="475"/>
      <c r="BM1087" s="475"/>
      <c r="BN1087" s="475"/>
      <c r="BO1087" s="475"/>
      <c r="BP1087" s="306"/>
      <c r="BQ1087" s="496"/>
      <c r="BR1087" s="496"/>
      <c r="BS1087" s="496"/>
      <c r="BT1087" s="496"/>
      <c r="BU1087" s="496"/>
      <c r="BV1087" s="496"/>
    </row>
    <row r="1088" spans="1:74" s="52" customFormat="1" ht="12.75">
      <c r="A1088" s="64">
        <v>2996.2204340404778</v>
      </c>
      <c r="B1088" s="46" t="s">
        <v>320</v>
      </c>
      <c r="C1088" s="47" t="s">
        <v>333</v>
      </c>
      <c r="D1088" s="48">
        <v>30.028916384272058</v>
      </c>
      <c r="E1088" s="49">
        <v>39.597499999999997</v>
      </c>
      <c r="F1088" s="49">
        <v>6.1732000000000002E-2</v>
      </c>
      <c r="G1088" s="49">
        <v>12.3063</v>
      </c>
      <c r="H1088" s="49">
        <v>0.37933099999999997</v>
      </c>
      <c r="I1088" s="49">
        <v>0.152977</v>
      </c>
      <c r="J1088" s="49">
        <v>46.526499999999999</v>
      </c>
      <c r="K1088" s="49">
        <v>0.19574</v>
      </c>
      <c r="L1088" s="49">
        <v>99.252992000000006</v>
      </c>
      <c r="M1088" s="47"/>
      <c r="N1088" s="50">
        <v>0.9914632140450973</v>
      </c>
      <c r="O1088" s="50">
        <v>1.2220658283683375E-3</v>
      </c>
      <c r="P1088" s="50">
        <v>0.25768689344417828</v>
      </c>
      <c r="Q1088" s="50">
        <v>7.6396078477378674E-3</v>
      </c>
      <c r="R1088" s="50">
        <v>3.2442978362628135E-3</v>
      </c>
      <c r="S1088" s="50">
        <v>1.7366718587173156</v>
      </c>
      <c r="T1088" s="50">
        <v>5.2510489806444583E-3</v>
      </c>
      <c r="U1088" s="50">
        <v>3.0041502092324586</v>
      </c>
      <c r="V1088" s="51">
        <v>87.079210640267391</v>
      </c>
      <c r="X1088" s="49">
        <v>0.21218500000000001</v>
      </c>
      <c r="Y1088" s="49">
        <v>26.083600000000001</v>
      </c>
      <c r="Z1088" s="49">
        <v>0.52216099999999999</v>
      </c>
      <c r="AA1088" s="49">
        <v>5.9007500000000004</v>
      </c>
      <c r="AB1088" s="49">
        <v>8.3659800000000004</v>
      </c>
      <c r="AC1088" s="49">
        <v>0.170709</v>
      </c>
      <c r="AD1088" s="49">
        <v>5.9152699999999996</v>
      </c>
      <c r="AE1088" s="312"/>
      <c r="AF1088" s="312" t="s">
        <v>430</v>
      </c>
      <c r="AG1088" s="343">
        <v>30</v>
      </c>
      <c r="AH1088" s="343">
        <v>15</v>
      </c>
      <c r="AI1088" s="343"/>
      <c r="AJ1088" s="343"/>
      <c r="AK1088" s="343"/>
      <c r="AL1088" s="343"/>
      <c r="AM1088" s="343"/>
      <c r="AN1088" s="343"/>
      <c r="AO1088" s="343"/>
      <c r="AP1088" s="343"/>
      <c r="AQ1088" s="343"/>
      <c r="AR1088" s="343"/>
      <c r="AS1088" s="343"/>
      <c r="AT1088" s="343"/>
      <c r="AU1088" s="343"/>
      <c r="AV1088" s="343"/>
      <c r="AW1088" s="343"/>
      <c r="AX1088" s="343"/>
      <c r="AY1088" s="343"/>
      <c r="AZ1088" s="343"/>
      <c r="BA1088" s="343"/>
      <c r="BB1088" s="343"/>
      <c r="BC1088" s="343"/>
      <c r="BD1088" s="343"/>
      <c r="BE1088" s="475"/>
      <c r="BF1088" s="475"/>
      <c r="BG1088" s="475"/>
      <c r="BH1088" s="475"/>
      <c r="BI1088" s="475"/>
      <c r="BJ1088" s="475"/>
      <c r="BK1088" s="475"/>
      <c r="BL1088" s="475"/>
      <c r="BM1088" s="475"/>
      <c r="BN1088" s="475"/>
      <c r="BO1088" s="475"/>
      <c r="BP1088" s="306"/>
      <c r="BQ1088" s="496"/>
      <c r="BR1088" s="496"/>
      <c r="BS1088" s="496"/>
      <c r="BT1088" s="496"/>
      <c r="BU1088" s="496"/>
      <c r="BV1088" s="496"/>
    </row>
    <row r="1089" spans="1:74" s="52" customFormat="1" ht="12.75">
      <c r="A1089" s="64">
        <v>2996.2204340404778</v>
      </c>
      <c r="B1089" s="46" t="s">
        <v>320</v>
      </c>
      <c r="C1089" s="47" t="s">
        <v>333</v>
      </c>
      <c r="D1089" s="48">
        <v>35.028916384272058</v>
      </c>
      <c r="E1089" s="49">
        <v>39.720100000000002</v>
      </c>
      <c r="F1089" s="49">
        <v>7.4632000000000004E-2</v>
      </c>
      <c r="G1089" s="49">
        <v>12.1195</v>
      </c>
      <c r="H1089" s="49">
        <v>0.36833300000000002</v>
      </c>
      <c r="I1089" s="49">
        <v>0.13542199999999999</v>
      </c>
      <c r="J1089" s="49">
        <v>46.706699999999998</v>
      </c>
      <c r="K1089" s="49">
        <v>0.194049</v>
      </c>
      <c r="L1089" s="49">
        <v>99.36455500000001</v>
      </c>
      <c r="M1089" s="47"/>
      <c r="N1089" s="50">
        <v>0.99199744234603227</v>
      </c>
      <c r="O1089" s="50">
        <v>1.4736716009739917E-3</v>
      </c>
      <c r="P1089" s="50">
        <v>0.25312842461600171</v>
      </c>
      <c r="Q1089" s="50">
        <v>7.3991995813918335E-3</v>
      </c>
      <c r="R1089" s="50">
        <v>2.8646738383773587E-3</v>
      </c>
      <c r="S1089" s="50">
        <v>1.738953418350319</v>
      </c>
      <c r="T1089" s="50">
        <v>5.1924135633008477E-3</v>
      </c>
      <c r="U1089" s="50">
        <v>3.0023579007482715</v>
      </c>
      <c r="V1089" s="51">
        <v>87.293271834701358</v>
      </c>
      <c r="X1089" s="49">
        <v>0.21185999999999999</v>
      </c>
      <c r="Y1089" s="49">
        <v>22.877700000000001</v>
      </c>
      <c r="Z1089" s="49">
        <v>0.52707099999999996</v>
      </c>
      <c r="AA1089" s="49">
        <v>6.1376499999999998</v>
      </c>
      <c r="AB1089" s="49">
        <v>9.9091900000000006</v>
      </c>
      <c r="AC1089" s="49">
        <v>0.170263</v>
      </c>
      <c r="AD1089" s="49">
        <v>5.7835000000000001</v>
      </c>
      <c r="AE1089" s="312"/>
      <c r="AF1089" s="312" t="s">
        <v>430</v>
      </c>
      <c r="AG1089" s="343">
        <v>30</v>
      </c>
      <c r="AH1089" s="343">
        <v>15</v>
      </c>
      <c r="AI1089" s="343"/>
      <c r="AJ1089" s="343"/>
      <c r="AK1089" s="343"/>
      <c r="AL1089" s="343"/>
      <c r="AM1089" s="343"/>
      <c r="AN1089" s="343"/>
      <c r="AO1089" s="343"/>
      <c r="AP1089" s="343"/>
      <c r="AQ1089" s="343"/>
      <c r="AR1089" s="343"/>
      <c r="AS1089" s="343"/>
      <c r="AT1089" s="343"/>
      <c r="AU1089" s="343"/>
      <c r="AV1089" s="343"/>
      <c r="AW1089" s="343"/>
      <c r="AX1089" s="343"/>
      <c r="AY1089" s="343"/>
      <c r="AZ1089" s="343"/>
      <c r="BA1089" s="343"/>
      <c r="BB1089" s="343"/>
      <c r="BC1089" s="343"/>
      <c r="BD1089" s="343"/>
      <c r="BE1089" s="475"/>
      <c r="BF1089" s="475"/>
      <c r="BG1089" s="475"/>
      <c r="BH1089" s="475"/>
      <c r="BI1089" s="475"/>
      <c r="BJ1089" s="475"/>
      <c r="BK1089" s="475"/>
      <c r="BL1089" s="475"/>
      <c r="BM1089" s="475"/>
      <c r="BN1089" s="475"/>
      <c r="BO1089" s="475"/>
      <c r="BP1089" s="306"/>
      <c r="BQ1089" s="496"/>
      <c r="BR1089" s="496"/>
      <c r="BS1089" s="496"/>
      <c r="BT1089" s="496"/>
      <c r="BU1089" s="496"/>
      <c r="BV1089" s="496"/>
    </row>
    <row r="1090" spans="1:74" s="52" customFormat="1" ht="12.75">
      <c r="A1090" s="64">
        <v>2996.2204340404778</v>
      </c>
      <c r="B1090" s="46" t="s">
        <v>320</v>
      </c>
      <c r="C1090" s="47" t="s">
        <v>333</v>
      </c>
      <c r="D1090" s="48">
        <v>40.028916384272058</v>
      </c>
      <c r="E1090" s="49">
        <v>39.7089</v>
      </c>
      <c r="F1090" s="49">
        <v>8.8881000000000002E-2</v>
      </c>
      <c r="G1090" s="49">
        <v>12.026</v>
      </c>
      <c r="H1090" s="49">
        <v>0.41716599999999998</v>
      </c>
      <c r="I1090" s="49">
        <v>0.165072</v>
      </c>
      <c r="J1090" s="49">
        <v>46.795400000000001</v>
      </c>
      <c r="K1090" s="49">
        <v>0.21407000000000001</v>
      </c>
      <c r="L1090" s="49">
        <v>99.46456400000001</v>
      </c>
      <c r="M1090" s="47"/>
      <c r="N1090" s="50">
        <v>0.99071075714808254</v>
      </c>
      <c r="O1090" s="50">
        <v>1.7532480691572784E-3</v>
      </c>
      <c r="P1090" s="50">
        <v>0.25092054117394585</v>
      </c>
      <c r="Q1090" s="50">
        <v>8.3716645811130561E-3</v>
      </c>
      <c r="R1090" s="50">
        <v>3.4883349115126046E-3</v>
      </c>
      <c r="S1090" s="50">
        <v>1.7404867902853882</v>
      </c>
      <c r="T1090" s="50">
        <v>5.7223244541216075E-3</v>
      </c>
      <c r="U1090" s="50">
        <v>3.0028966893200821</v>
      </c>
      <c r="V1090" s="51">
        <v>87.399838435360806</v>
      </c>
      <c r="X1090" s="49">
        <v>0.21179200000000001</v>
      </c>
      <c r="Y1090" s="49">
        <v>18.603000000000002</v>
      </c>
      <c r="Z1090" s="49">
        <v>0.52782600000000002</v>
      </c>
      <c r="AA1090" s="49">
        <v>5.3567799999999997</v>
      </c>
      <c r="AB1090" s="49">
        <v>7.93649</v>
      </c>
      <c r="AC1090" s="49">
        <v>0.16999300000000001</v>
      </c>
      <c r="AD1090" s="49">
        <v>5.3187300000000004</v>
      </c>
      <c r="AE1090" s="312"/>
      <c r="AF1090" s="312" t="s">
        <v>430</v>
      </c>
      <c r="AG1090" s="343">
        <v>30</v>
      </c>
      <c r="AH1090" s="343">
        <v>15</v>
      </c>
      <c r="AI1090" s="343"/>
      <c r="AJ1090" s="343"/>
      <c r="AK1090" s="343"/>
      <c r="AL1090" s="343"/>
      <c r="AM1090" s="343"/>
      <c r="AN1090" s="343"/>
      <c r="AO1090" s="343"/>
      <c r="AP1090" s="343"/>
      <c r="AQ1090" s="343"/>
      <c r="AR1090" s="343"/>
      <c r="AS1090" s="343"/>
      <c r="AT1090" s="343"/>
      <c r="AU1090" s="343"/>
      <c r="AV1090" s="343"/>
      <c r="AW1090" s="343"/>
      <c r="AX1090" s="343"/>
      <c r="AY1090" s="343"/>
      <c r="AZ1090" s="343"/>
      <c r="BA1090" s="343"/>
      <c r="BB1090" s="343"/>
      <c r="BC1090" s="343"/>
      <c r="BD1090" s="343"/>
      <c r="BE1090" s="475"/>
      <c r="BF1090" s="475"/>
      <c r="BG1090" s="475"/>
      <c r="BH1090" s="475"/>
      <c r="BI1090" s="475"/>
      <c r="BJ1090" s="475"/>
      <c r="BK1090" s="475"/>
      <c r="BL1090" s="475"/>
      <c r="BM1090" s="475"/>
      <c r="BN1090" s="475"/>
      <c r="BO1090" s="475"/>
      <c r="BP1090" s="306"/>
      <c r="BQ1090" s="496"/>
      <c r="BR1090" s="496"/>
      <c r="BS1090" s="496"/>
      <c r="BT1090" s="496"/>
      <c r="BU1090" s="496"/>
      <c r="BV1090" s="496"/>
    </row>
    <row r="1091" spans="1:74" s="52" customFormat="1" ht="12.75">
      <c r="A1091" s="64">
        <v>2996.2204340404778</v>
      </c>
      <c r="B1091" s="46" t="s">
        <v>320</v>
      </c>
      <c r="C1091" s="47" t="s">
        <v>333</v>
      </c>
      <c r="D1091" s="48">
        <v>45.028916384272058</v>
      </c>
      <c r="E1091" s="49">
        <v>39.709899999999998</v>
      </c>
      <c r="F1091" s="49">
        <v>9.5031000000000004E-2</v>
      </c>
      <c r="G1091" s="49">
        <v>11.9856</v>
      </c>
      <c r="H1091" s="49">
        <v>0.38308599999999998</v>
      </c>
      <c r="I1091" s="49">
        <v>0.16684199999999999</v>
      </c>
      <c r="J1091" s="49">
        <v>46.908700000000003</v>
      </c>
      <c r="K1091" s="49">
        <v>0.199521</v>
      </c>
      <c r="L1091" s="49">
        <v>99.504662999999994</v>
      </c>
      <c r="M1091" s="47"/>
      <c r="N1091" s="50">
        <v>0.98990446229954698</v>
      </c>
      <c r="O1091" s="50">
        <v>1.8729888972403358E-3</v>
      </c>
      <c r="P1091" s="50">
        <v>0.24986778233993262</v>
      </c>
      <c r="Q1091" s="50">
        <v>7.6812988433647188E-3</v>
      </c>
      <c r="R1091" s="50">
        <v>3.5227807545388443E-3</v>
      </c>
      <c r="S1091" s="50">
        <v>1.7432369850739398</v>
      </c>
      <c r="T1091" s="50">
        <v>5.3289389991705172E-3</v>
      </c>
      <c r="U1091" s="50">
        <v>3.0030600114404802</v>
      </c>
      <c r="V1091" s="51">
        <v>87.463389460246717</v>
      </c>
      <c r="X1091" s="49">
        <v>0.21187500000000001</v>
      </c>
      <c r="Y1091" s="49">
        <v>18.027999999999999</v>
      </c>
      <c r="Z1091" s="49">
        <v>0.52974900000000003</v>
      </c>
      <c r="AA1091" s="49">
        <v>5.9532999999999996</v>
      </c>
      <c r="AB1091" s="49">
        <v>7.9168200000000004</v>
      </c>
      <c r="AC1091" s="49">
        <v>0.16975699999999999</v>
      </c>
      <c r="AD1091" s="49">
        <v>5.7071899999999998</v>
      </c>
      <c r="AE1091" s="312"/>
      <c r="AF1091" s="312" t="s">
        <v>430</v>
      </c>
      <c r="AG1091" s="343">
        <v>30</v>
      </c>
      <c r="AH1091" s="343">
        <v>15</v>
      </c>
      <c r="AI1091" s="343"/>
      <c r="AJ1091" s="343"/>
      <c r="AK1091" s="343"/>
      <c r="AL1091" s="343"/>
      <c r="AM1091" s="343"/>
      <c r="AN1091" s="343"/>
      <c r="AO1091" s="343"/>
      <c r="AP1091" s="343"/>
      <c r="AQ1091" s="343"/>
      <c r="AR1091" s="343"/>
      <c r="AS1091" s="343"/>
      <c r="AT1091" s="343"/>
      <c r="AU1091" s="343"/>
      <c r="AV1091" s="343"/>
      <c r="AW1091" s="343"/>
      <c r="AX1091" s="343"/>
      <c r="AY1091" s="343"/>
      <c r="AZ1091" s="343"/>
      <c r="BA1091" s="343"/>
      <c r="BB1091" s="343"/>
      <c r="BC1091" s="343"/>
      <c r="BD1091" s="343"/>
      <c r="BE1091" s="475"/>
      <c r="BF1091" s="475"/>
      <c r="BG1091" s="475"/>
      <c r="BH1091" s="475"/>
      <c r="BI1091" s="475"/>
      <c r="BJ1091" s="475"/>
      <c r="BK1091" s="475"/>
      <c r="BL1091" s="475"/>
      <c r="BM1091" s="475"/>
      <c r="BN1091" s="475"/>
      <c r="BO1091" s="475"/>
      <c r="BP1091" s="306"/>
      <c r="BQ1091" s="496"/>
      <c r="BR1091" s="496"/>
      <c r="BS1091" s="496"/>
      <c r="BT1091" s="496"/>
      <c r="BU1091" s="496"/>
      <c r="BV1091" s="496"/>
    </row>
    <row r="1092" spans="1:74" s="52" customFormat="1" ht="12.75">
      <c r="A1092" s="64">
        <v>2996.2204340404778</v>
      </c>
      <c r="B1092" s="46" t="s">
        <v>320</v>
      </c>
      <c r="C1092" s="47" t="s">
        <v>333</v>
      </c>
      <c r="D1092" s="48">
        <v>50.028916384272058</v>
      </c>
      <c r="E1092" s="49">
        <v>39.754899999999999</v>
      </c>
      <c r="F1092" s="49">
        <v>0.13143199999999999</v>
      </c>
      <c r="G1092" s="49">
        <v>11.8186</v>
      </c>
      <c r="H1092" s="49">
        <v>0.38256299999999999</v>
      </c>
      <c r="I1092" s="49">
        <v>0.146754</v>
      </c>
      <c r="J1092" s="49">
        <v>46.817599999999999</v>
      </c>
      <c r="K1092" s="49">
        <v>0.21211099999999999</v>
      </c>
      <c r="L1092" s="49">
        <v>99.317056999999977</v>
      </c>
      <c r="M1092" s="47"/>
      <c r="N1092" s="50">
        <v>0.99172636760398403</v>
      </c>
      <c r="O1092" s="50">
        <v>2.5922550340432829E-3</v>
      </c>
      <c r="P1092" s="50">
        <v>0.24656034161015983</v>
      </c>
      <c r="Q1092" s="50">
        <v>7.6762312874739252E-3</v>
      </c>
      <c r="R1092" s="50">
        <v>3.1008223202976144E-3</v>
      </c>
      <c r="S1092" s="50">
        <v>1.7410806432750876</v>
      </c>
      <c r="T1092" s="50">
        <v>5.6692033329780473E-3</v>
      </c>
      <c r="U1092" s="50">
        <v>2.999966950418659</v>
      </c>
      <c r="V1092" s="51">
        <v>87.59532815608577</v>
      </c>
      <c r="X1092" s="49">
        <v>0.21162700000000001</v>
      </c>
      <c r="Y1092" s="49">
        <v>13.521100000000001</v>
      </c>
      <c r="Z1092" s="49">
        <v>0.53323100000000001</v>
      </c>
      <c r="AA1092" s="49">
        <v>6.01424</v>
      </c>
      <c r="AB1092" s="49">
        <v>8.95411</v>
      </c>
      <c r="AC1092" s="49">
        <v>0.169821</v>
      </c>
      <c r="AD1092" s="49">
        <v>5.4259000000000004</v>
      </c>
      <c r="AE1092" s="312"/>
      <c r="AF1092" s="312" t="s">
        <v>430</v>
      </c>
      <c r="AG1092" s="343">
        <v>30</v>
      </c>
      <c r="AH1092" s="343">
        <v>15</v>
      </c>
      <c r="AI1092" s="343"/>
      <c r="AJ1092" s="343"/>
      <c r="AK1092" s="343"/>
      <c r="AL1092" s="343"/>
      <c r="AM1092" s="343"/>
      <c r="AN1092" s="343"/>
      <c r="AO1092" s="343"/>
      <c r="AP1092" s="343"/>
      <c r="AQ1092" s="343"/>
      <c r="AR1092" s="343"/>
      <c r="AS1092" s="343"/>
      <c r="AT1092" s="343"/>
      <c r="AU1092" s="343"/>
      <c r="AV1092" s="343"/>
      <c r="AW1092" s="343"/>
      <c r="AX1092" s="343"/>
      <c r="AY1092" s="343"/>
      <c r="AZ1092" s="343"/>
      <c r="BA1092" s="343"/>
      <c r="BB1092" s="343"/>
      <c r="BC1092" s="343"/>
      <c r="BD1092" s="343"/>
      <c r="BE1092" s="475"/>
      <c r="BF1092" s="475"/>
      <c r="BG1092" s="475"/>
      <c r="BH1092" s="475"/>
      <c r="BI1092" s="475"/>
      <c r="BJ1092" s="475"/>
      <c r="BK1092" s="475"/>
      <c r="BL1092" s="475"/>
      <c r="BM1092" s="475"/>
      <c r="BN1092" s="475"/>
      <c r="BO1092" s="475"/>
      <c r="BP1092" s="306"/>
      <c r="BQ1092" s="496"/>
      <c r="BR1092" s="496"/>
      <c r="BS1092" s="496"/>
      <c r="BT1092" s="496"/>
      <c r="BU1092" s="496"/>
      <c r="BV1092" s="496"/>
    </row>
    <row r="1093" spans="1:74" s="52" customFormat="1" ht="12.75">
      <c r="A1093" s="64">
        <v>2996.2204340404778</v>
      </c>
      <c r="B1093" s="46" t="s">
        <v>320</v>
      </c>
      <c r="C1093" s="47" t="s">
        <v>333</v>
      </c>
      <c r="D1093" s="48">
        <v>55.028916384272058</v>
      </c>
      <c r="E1093" s="49">
        <v>39.894199999999998</v>
      </c>
      <c r="F1093" s="49">
        <v>9.9991999999999998E-2</v>
      </c>
      <c r="G1093" s="49">
        <v>11.6808</v>
      </c>
      <c r="H1093" s="49">
        <v>0.402036</v>
      </c>
      <c r="I1093" s="49">
        <v>0.15781400000000001</v>
      </c>
      <c r="J1093" s="49">
        <v>46.960999999999999</v>
      </c>
      <c r="K1093" s="49">
        <v>0.21229700000000001</v>
      </c>
      <c r="L1093" s="49">
        <v>99.451484000000008</v>
      </c>
      <c r="M1093" s="47"/>
      <c r="N1093" s="50">
        <v>0.99338420661118298</v>
      </c>
      <c r="O1093" s="50">
        <v>1.9685577533336499E-3</v>
      </c>
      <c r="P1093" s="50">
        <v>0.24324060360298547</v>
      </c>
      <c r="Q1093" s="50">
        <v>8.052232871650921E-3</v>
      </c>
      <c r="R1093" s="50">
        <v>3.3284248625981552E-3</v>
      </c>
      <c r="S1093" s="50">
        <v>1.7432247060059043</v>
      </c>
      <c r="T1093" s="50">
        <v>5.6638141618995646E-3</v>
      </c>
      <c r="U1093" s="50">
        <v>3.000134589873753</v>
      </c>
      <c r="V1093" s="51">
        <v>87.755104384335993</v>
      </c>
      <c r="X1093" s="49">
        <v>0.211225</v>
      </c>
      <c r="Y1093" s="49">
        <v>16.607399999999998</v>
      </c>
      <c r="Z1093" s="49">
        <v>0.53691</v>
      </c>
      <c r="AA1093" s="49">
        <v>5.6555799999999996</v>
      </c>
      <c r="AB1093" s="49">
        <v>8.46509</v>
      </c>
      <c r="AC1093" s="49">
        <v>0.169489</v>
      </c>
      <c r="AD1093" s="49">
        <v>5.4761699999999998</v>
      </c>
      <c r="AE1093" s="312"/>
      <c r="AF1093" s="312" t="s">
        <v>430</v>
      </c>
      <c r="AG1093" s="343">
        <v>30</v>
      </c>
      <c r="AH1093" s="343">
        <v>15</v>
      </c>
      <c r="AI1093" s="343"/>
      <c r="AJ1093" s="343"/>
      <c r="AK1093" s="343"/>
      <c r="AL1093" s="343"/>
      <c r="AM1093" s="343"/>
      <c r="AN1093" s="343"/>
      <c r="AO1093" s="343"/>
      <c r="AP1093" s="343"/>
      <c r="AQ1093" s="343"/>
      <c r="AR1093" s="343"/>
      <c r="AS1093" s="343"/>
      <c r="AT1093" s="343"/>
      <c r="AU1093" s="343"/>
      <c r="AV1093" s="343"/>
      <c r="AW1093" s="343"/>
      <c r="AX1093" s="343"/>
      <c r="AY1093" s="343"/>
      <c r="AZ1093" s="343"/>
      <c r="BA1093" s="343"/>
      <c r="BB1093" s="343"/>
      <c r="BC1093" s="343"/>
      <c r="BD1093" s="343"/>
      <c r="BE1093" s="475"/>
      <c r="BF1093" s="475"/>
      <c r="BG1093" s="475"/>
      <c r="BH1093" s="475"/>
      <c r="BI1093" s="475"/>
      <c r="BJ1093" s="475"/>
      <c r="BK1093" s="475"/>
      <c r="BL1093" s="475"/>
      <c r="BM1093" s="475"/>
      <c r="BN1093" s="475"/>
      <c r="BO1093" s="475"/>
      <c r="BP1093" s="306"/>
      <c r="BQ1093" s="496"/>
      <c r="BR1093" s="496"/>
      <c r="BS1093" s="496"/>
      <c r="BT1093" s="496"/>
      <c r="BU1093" s="496"/>
      <c r="BV1093" s="496"/>
    </row>
    <row r="1094" spans="1:74" s="52" customFormat="1" ht="12.75">
      <c r="A1094" s="64">
        <v>2996.2204340404778</v>
      </c>
      <c r="B1094" s="46" t="s">
        <v>320</v>
      </c>
      <c r="C1094" s="47" t="s">
        <v>333</v>
      </c>
      <c r="D1094" s="48">
        <v>60.028916384272058</v>
      </c>
      <c r="E1094" s="49">
        <v>39.944499999999998</v>
      </c>
      <c r="F1094" s="49">
        <v>9.9464999999999998E-2</v>
      </c>
      <c r="G1094" s="49">
        <v>11.625400000000001</v>
      </c>
      <c r="H1094" s="49">
        <v>0.40842800000000001</v>
      </c>
      <c r="I1094" s="49">
        <v>0.14546100000000001</v>
      </c>
      <c r="J1094" s="49">
        <v>47.051400000000001</v>
      </c>
      <c r="K1094" s="49">
        <v>0.20502300000000001</v>
      </c>
      <c r="L1094" s="49">
        <v>99.526146999999995</v>
      </c>
      <c r="M1094" s="47"/>
      <c r="N1094" s="50">
        <v>0.9934881088544637</v>
      </c>
      <c r="O1094" s="50">
        <v>1.9559213446322834E-3</v>
      </c>
      <c r="P1094" s="50">
        <v>0.24180739747213942</v>
      </c>
      <c r="Q1094" s="50">
        <v>8.1708094812850685E-3</v>
      </c>
      <c r="R1094" s="50">
        <v>3.0643473518673836E-3</v>
      </c>
      <c r="S1094" s="50">
        <v>1.7445634920095825</v>
      </c>
      <c r="T1094" s="50">
        <v>5.4634366989099832E-3</v>
      </c>
      <c r="U1094" s="50">
        <v>2.9998756916273446</v>
      </c>
      <c r="V1094" s="51">
        <v>87.826674325899361</v>
      </c>
      <c r="X1094" s="49">
        <v>0.21123700000000001</v>
      </c>
      <c r="Y1094" s="49">
        <v>17.066600000000001</v>
      </c>
      <c r="Z1094" s="49">
        <v>0.53798100000000004</v>
      </c>
      <c r="AA1094" s="49">
        <v>5.6441400000000002</v>
      </c>
      <c r="AB1094" s="49">
        <v>8.7560199999999995</v>
      </c>
      <c r="AC1094" s="49">
        <v>0.16935700000000001</v>
      </c>
      <c r="AD1094" s="49">
        <v>5.7227800000000002</v>
      </c>
      <c r="AE1094" s="312"/>
      <c r="AF1094" s="312" t="s">
        <v>430</v>
      </c>
      <c r="AG1094" s="343">
        <v>30</v>
      </c>
      <c r="AH1094" s="343">
        <v>15</v>
      </c>
      <c r="AI1094" s="343"/>
      <c r="AJ1094" s="343"/>
      <c r="AK1094" s="343"/>
      <c r="AL1094" s="343"/>
      <c r="AM1094" s="343"/>
      <c r="AN1094" s="343"/>
      <c r="AO1094" s="343"/>
      <c r="AP1094" s="343"/>
      <c r="AQ1094" s="343"/>
      <c r="AR1094" s="343"/>
      <c r="AS1094" s="343"/>
      <c r="AT1094" s="343"/>
      <c r="AU1094" s="343"/>
      <c r="AV1094" s="343"/>
      <c r="AW1094" s="343"/>
      <c r="AX1094" s="343"/>
      <c r="AY1094" s="343"/>
      <c r="AZ1094" s="343"/>
      <c r="BA1094" s="343"/>
      <c r="BB1094" s="343"/>
      <c r="BC1094" s="343"/>
      <c r="BD1094" s="343"/>
      <c r="BE1094" s="475"/>
      <c r="BF1094" s="475"/>
      <c r="BG1094" s="475"/>
      <c r="BH1094" s="475"/>
      <c r="BI1094" s="475"/>
      <c r="BJ1094" s="475"/>
      <c r="BK1094" s="475"/>
      <c r="BL1094" s="475"/>
      <c r="BM1094" s="475"/>
      <c r="BN1094" s="475"/>
      <c r="BO1094" s="475"/>
      <c r="BP1094" s="306"/>
      <c r="BQ1094" s="496"/>
      <c r="BR1094" s="496"/>
      <c r="BS1094" s="496"/>
      <c r="BT1094" s="496"/>
      <c r="BU1094" s="496"/>
      <c r="BV1094" s="496"/>
    </row>
    <row r="1095" spans="1:74" s="52" customFormat="1" ht="12.75">
      <c r="A1095" s="38"/>
      <c r="B1095" s="46"/>
      <c r="C1095" s="47"/>
      <c r="D1095" s="48"/>
      <c r="E1095" s="49"/>
      <c r="F1095" s="49"/>
      <c r="G1095" s="49"/>
      <c r="H1095" s="49"/>
      <c r="I1095" s="49"/>
      <c r="J1095" s="49"/>
      <c r="K1095" s="49"/>
      <c r="L1095" s="49"/>
      <c r="M1095" s="47"/>
      <c r="N1095" s="50"/>
      <c r="O1095" s="50"/>
      <c r="P1095" s="50"/>
      <c r="Q1095" s="50"/>
      <c r="R1095" s="50"/>
      <c r="S1095" s="50"/>
      <c r="T1095" s="50"/>
      <c r="U1095" s="50"/>
      <c r="V1095" s="51"/>
      <c r="AE1095" s="312"/>
      <c r="AF1095" s="312"/>
      <c r="AG1095" s="312"/>
      <c r="AH1095" s="312"/>
      <c r="AI1095" s="312"/>
      <c r="AJ1095" s="312"/>
      <c r="AK1095" s="312"/>
      <c r="AL1095" s="312"/>
      <c r="AM1095" s="312"/>
      <c r="AN1095" s="312"/>
      <c r="AO1095" s="312"/>
      <c r="AP1095" s="312"/>
      <c r="AQ1095" s="312"/>
      <c r="AR1095" s="312"/>
      <c r="AS1095" s="312"/>
      <c r="AT1095" s="312"/>
      <c r="AU1095" s="312"/>
      <c r="AV1095" s="312"/>
      <c r="AW1095" s="312"/>
      <c r="AX1095" s="312"/>
      <c r="AY1095" s="312"/>
      <c r="AZ1095" s="312"/>
      <c r="BA1095" s="312"/>
      <c r="BB1095" s="312"/>
      <c r="BC1095" s="312"/>
      <c r="BD1095" s="312"/>
      <c r="BE1095" s="306"/>
      <c r="BF1095" s="306"/>
      <c r="BG1095" s="306"/>
      <c r="BH1095" s="306"/>
      <c r="BI1095" s="306"/>
      <c r="BJ1095" s="306"/>
      <c r="BK1095" s="306"/>
      <c r="BL1095" s="306"/>
      <c r="BM1095" s="306"/>
      <c r="BN1095" s="306"/>
      <c r="BO1095" s="306"/>
      <c r="BP1095" s="306"/>
      <c r="BQ1095" s="496"/>
      <c r="BR1095" s="496"/>
      <c r="BS1095" s="496"/>
      <c r="BT1095" s="496"/>
      <c r="BU1095" s="496"/>
      <c r="BV1095" s="496"/>
    </row>
    <row r="1096" spans="1:74" s="52" customFormat="1" ht="12.75">
      <c r="A1096" s="64">
        <v>2996.2204340404778</v>
      </c>
      <c r="B1096" s="46" t="s">
        <v>320</v>
      </c>
      <c r="C1096" s="47" t="s">
        <v>334</v>
      </c>
      <c r="D1096" s="48">
        <v>0</v>
      </c>
      <c r="E1096" s="49">
        <v>38.747799999999998</v>
      </c>
      <c r="F1096" s="49">
        <v>5.1173000000000003E-2</v>
      </c>
      <c r="G1096" s="49">
        <v>18.061399999999999</v>
      </c>
      <c r="H1096" s="49">
        <v>0.218838</v>
      </c>
      <c r="I1096" s="49">
        <v>0.217421</v>
      </c>
      <c r="J1096" s="49">
        <v>41.6691</v>
      </c>
      <c r="K1096" s="49">
        <v>0.27837699999999999</v>
      </c>
      <c r="L1096" s="49">
        <v>99.267510999999999</v>
      </c>
      <c r="M1096" s="47"/>
      <c r="N1096" s="50">
        <v>0.99620625500670701</v>
      </c>
      <c r="O1096" s="50">
        <v>1.0402039724930817E-3</v>
      </c>
      <c r="P1096" s="50">
        <v>0.3883377587165957</v>
      </c>
      <c r="Q1096" s="50">
        <v>4.5255237066064219E-3</v>
      </c>
      <c r="R1096" s="50">
        <v>4.7346670378886849E-3</v>
      </c>
      <c r="S1096" s="50">
        <v>1.5970734161042477</v>
      </c>
      <c r="T1096" s="50">
        <v>7.6681961338197135E-3</v>
      </c>
      <c r="U1096" s="50">
        <v>3.0002951261350082</v>
      </c>
      <c r="V1096" s="51">
        <v>80.440436538207862</v>
      </c>
      <c r="X1096" s="49">
        <v>0.21406500000000001</v>
      </c>
      <c r="Y1096" s="49">
        <v>31.402999999999999</v>
      </c>
      <c r="Z1096" s="49">
        <v>0.42779</v>
      </c>
      <c r="AA1096" s="49">
        <v>9.59436</v>
      </c>
      <c r="AB1096" s="49">
        <v>6.5820600000000002</v>
      </c>
      <c r="AC1096" s="49">
        <v>0.183943</v>
      </c>
      <c r="AD1096" s="49">
        <v>4.5429000000000004</v>
      </c>
      <c r="AE1096" s="312"/>
      <c r="AF1096" s="312" t="s">
        <v>430</v>
      </c>
      <c r="AG1096" s="343">
        <v>30</v>
      </c>
      <c r="AH1096" s="343">
        <v>15</v>
      </c>
      <c r="AI1096" s="343"/>
      <c r="AJ1096" s="343"/>
      <c r="AK1096" s="343"/>
      <c r="AL1096" s="343"/>
      <c r="AM1096" s="343"/>
      <c r="AN1096" s="343"/>
      <c r="AO1096" s="343"/>
      <c r="AP1096" s="343"/>
      <c r="AQ1096" s="343"/>
      <c r="AR1096" s="343"/>
      <c r="AS1096" s="343"/>
      <c r="AT1096" s="343"/>
      <c r="AU1096" s="343"/>
      <c r="AV1096" s="343"/>
      <c r="AW1096" s="343"/>
      <c r="AX1096" s="343"/>
      <c r="AY1096" s="343"/>
      <c r="AZ1096" s="343"/>
      <c r="BA1096" s="343"/>
      <c r="BB1096" s="343"/>
      <c r="BC1096" s="343"/>
      <c r="BD1096" s="343"/>
      <c r="BE1096" s="475"/>
      <c r="BF1096" s="475"/>
      <c r="BG1096" s="475"/>
      <c r="BH1096" s="475"/>
      <c r="BI1096" s="475"/>
      <c r="BJ1096" s="475"/>
      <c r="BK1096" s="475"/>
      <c r="BL1096" s="475"/>
      <c r="BM1096" s="475"/>
      <c r="BN1096" s="475"/>
      <c r="BO1096" s="475"/>
      <c r="BP1096" s="306"/>
      <c r="BQ1096" s="496"/>
      <c r="BR1096" s="496"/>
      <c r="BS1096" s="496"/>
      <c r="BT1096" s="496"/>
      <c r="BU1096" s="496"/>
      <c r="BV1096" s="496"/>
    </row>
    <row r="1097" spans="1:74" s="52" customFormat="1" ht="12.75">
      <c r="A1097" s="64">
        <v>2996.2204340404778</v>
      </c>
      <c r="B1097" s="46" t="s">
        <v>320</v>
      </c>
      <c r="C1097" s="47" t="s">
        <v>334</v>
      </c>
      <c r="D1097" s="48">
        <v>4.9999999999999787</v>
      </c>
      <c r="E1097" s="49">
        <v>38.938600000000001</v>
      </c>
      <c r="F1097" s="49">
        <v>3.3505E-2</v>
      </c>
      <c r="G1097" s="49">
        <v>16.860199999999999</v>
      </c>
      <c r="H1097" s="49">
        <v>0.30076999999999998</v>
      </c>
      <c r="I1097" s="49">
        <v>0.208231</v>
      </c>
      <c r="J1097" s="49">
        <v>42.802900000000001</v>
      </c>
      <c r="K1097" s="49">
        <v>0.244675</v>
      </c>
      <c r="L1097" s="49">
        <v>99.407612999999998</v>
      </c>
      <c r="M1097" s="47"/>
      <c r="N1097" s="50">
        <v>0.99452211490131426</v>
      </c>
      <c r="O1097" s="50">
        <v>6.7657999011535089E-4</v>
      </c>
      <c r="P1097" s="50">
        <v>0.3601246324728789</v>
      </c>
      <c r="Q1097" s="50">
        <v>6.1789192586467383E-3</v>
      </c>
      <c r="R1097" s="50">
        <v>4.5046933875226187E-3</v>
      </c>
      <c r="S1097" s="50">
        <v>1.6297307204954257</v>
      </c>
      <c r="T1097" s="50">
        <v>6.6954744402756743E-3</v>
      </c>
      <c r="U1097" s="50">
        <v>3.002996998336938</v>
      </c>
      <c r="V1097" s="51">
        <v>81.90196930969509</v>
      </c>
      <c r="X1097" s="49">
        <v>0.213619</v>
      </c>
      <c r="Y1097" s="49">
        <v>46.3553</v>
      </c>
      <c r="Z1097" s="49">
        <v>0.44354500000000002</v>
      </c>
      <c r="AA1097" s="49">
        <v>7.1578400000000002</v>
      </c>
      <c r="AB1097" s="49">
        <v>6.7228599999999998</v>
      </c>
      <c r="AC1097" s="49">
        <v>0.180752</v>
      </c>
      <c r="AD1097" s="49">
        <v>4.9669800000000004</v>
      </c>
      <c r="AE1097" s="312"/>
      <c r="AF1097" s="312" t="s">
        <v>430</v>
      </c>
      <c r="AG1097" s="343">
        <v>30</v>
      </c>
      <c r="AH1097" s="343">
        <v>15</v>
      </c>
      <c r="AI1097" s="343"/>
      <c r="AJ1097" s="343"/>
      <c r="AK1097" s="343"/>
      <c r="AL1097" s="343"/>
      <c r="AM1097" s="343"/>
      <c r="AN1097" s="343"/>
      <c r="AO1097" s="343"/>
      <c r="AP1097" s="343"/>
      <c r="AQ1097" s="343"/>
      <c r="AR1097" s="343"/>
      <c r="AS1097" s="343"/>
      <c r="AT1097" s="343"/>
      <c r="AU1097" s="343"/>
      <c r="AV1097" s="343"/>
      <c r="AW1097" s="343"/>
      <c r="AX1097" s="343"/>
      <c r="AY1097" s="343"/>
      <c r="AZ1097" s="343"/>
      <c r="BA1097" s="343"/>
      <c r="BB1097" s="343"/>
      <c r="BC1097" s="343"/>
      <c r="BD1097" s="343"/>
      <c r="BE1097" s="475"/>
      <c r="BF1097" s="475"/>
      <c r="BG1097" s="475"/>
      <c r="BH1097" s="475"/>
      <c r="BI1097" s="475"/>
      <c r="BJ1097" s="475"/>
      <c r="BK1097" s="475"/>
      <c r="BL1097" s="475"/>
      <c r="BM1097" s="475"/>
      <c r="BN1097" s="475"/>
      <c r="BO1097" s="475"/>
      <c r="BP1097" s="306"/>
      <c r="BQ1097" s="496"/>
      <c r="BR1097" s="496"/>
      <c r="BS1097" s="496"/>
      <c r="BT1097" s="496"/>
      <c r="BU1097" s="496"/>
      <c r="BV1097" s="496"/>
    </row>
    <row r="1098" spans="1:74" s="52" customFormat="1" ht="12.75">
      <c r="A1098" s="64">
        <v>2996.2204340404778</v>
      </c>
      <c r="B1098" s="46" t="s">
        <v>320</v>
      </c>
      <c r="C1098" s="47" t="s">
        <v>334</v>
      </c>
      <c r="D1098" s="48">
        <v>9.9999999999999787</v>
      </c>
      <c r="E1098" s="49">
        <v>39.126399999999997</v>
      </c>
      <c r="F1098" s="49">
        <v>3.8261999999999997E-2</v>
      </c>
      <c r="G1098" s="49">
        <v>16.518000000000001</v>
      </c>
      <c r="H1098" s="49">
        <v>0.27060800000000002</v>
      </c>
      <c r="I1098" s="49">
        <v>0.23067699999999999</v>
      </c>
      <c r="J1098" s="49">
        <v>42.941800000000001</v>
      </c>
      <c r="K1098" s="49">
        <v>0.251969</v>
      </c>
      <c r="L1098" s="49">
        <v>99.401547000000008</v>
      </c>
      <c r="M1098" s="47"/>
      <c r="N1098" s="50">
        <v>0.9972277990496633</v>
      </c>
      <c r="O1098" s="50">
        <v>7.710234171722796E-4</v>
      </c>
      <c r="P1098" s="50">
        <v>0.35207723249725192</v>
      </c>
      <c r="Q1098" s="50">
        <v>5.5476494404498363E-3</v>
      </c>
      <c r="R1098" s="50">
        <v>4.9798300313375014E-3</v>
      </c>
      <c r="S1098" s="50">
        <v>1.6315984213998451</v>
      </c>
      <c r="T1098" s="50">
        <v>6.8806464958683904E-3</v>
      </c>
      <c r="U1098" s="50">
        <v>2.9997984529263895</v>
      </c>
      <c r="V1098" s="51">
        <v>82.251270170828249</v>
      </c>
      <c r="X1098" s="49">
        <v>0.21304899999999999</v>
      </c>
      <c r="Y1098" s="49">
        <v>41.555799999999998</v>
      </c>
      <c r="Z1098" s="49">
        <v>0.44849899999999998</v>
      </c>
      <c r="AA1098" s="49">
        <v>8.1012699999999995</v>
      </c>
      <c r="AB1098" s="49">
        <v>6.0574700000000004</v>
      </c>
      <c r="AC1098" s="49">
        <v>0.180256</v>
      </c>
      <c r="AD1098" s="49">
        <v>4.8483999999999998</v>
      </c>
      <c r="AE1098" s="312"/>
      <c r="AF1098" s="312" t="s">
        <v>430</v>
      </c>
      <c r="AG1098" s="343">
        <v>30</v>
      </c>
      <c r="AH1098" s="343">
        <v>15</v>
      </c>
      <c r="AI1098" s="343"/>
      <c r="AJ1098" s="343"/>
      <c r="AK1098" s="343"/>
      <c r="AL1098" s="343"/>
      <c r="AM1098" s="343"/>
      <c r="AN1098" s="343"/>
      <c r="AO1098" s="343"/>
      <c r="AP1098" s="343"/>
      <c r="AQ1098" s="343"/>
      <c r="AR1098" s="343"/>
      <c r="AS1098" s="343"/>
      <c r="AT1098" s="343"/>
      <c r="AU1098" s="343"/>
      <c r="AV1098" s="343"/>
      <c r="AW1098" s="343"/>
      <c r="AX1098" s="343"/>
      <c r="AY1098" s="343"/>
      <c r="AZ1098" s="343"/>
      <c r="BA1098" s="343"/>
      <c r="BB1098" s="343"/>
      <c r="BC1098" s="343"/>
      <c r="BD1098" s="343"/>
      <c r="BE1098" s="475"/>
      <c r="BF1098" s="475"/>
      <c r="BG1098" s="475"/>
      <c r="BH1098" s="475"/>
      <c r="BI1098" s="475"/>
      <c r="BJ1098" s="475"/>
      <c r="BK1098" s="475"/>
      <c r="BL1098" s="475"/>
      <c r="BM1098" s="475"/>
      <c r="BN1098" s="475"/>
      <c r="BO1098" s="475"/>
      <c r="BP1098" s="306"/>
      <c r="BQ1098" s="496"/>
      <c r="BR1098" s="496"/>
      <c r="BS1098" s="496"/>
      <c r="BT1098" s="496"/>
      <c r="BU1098" s="496"/>
      <c r="BV1098" s="496"/>
    </row>
    <row r="1099" spans="1:74" s="52" customFormat="1" ht="12.75">
      <c r="A1099" s="64">
        <v>2996.2204340404778</v>
      </c>
      <c r="B1099" s="46" t="s">
        <v>320</v>
      </c>
      <c r="C1099" s="47" t="s">
        <v>334</v>
      </c>
      <c r="D1099" s="48">
        <v>14.999999999999979</v>
      </c>
      <c r="E1099" s="49">
        <v>39.1175</v>
      </c>
      <c r="F1099" s="49">
        <v>-0.15235000000000001</v>
      </c>
      <c r="G1099" s="49">
        <v>16.719200000000001</v>
      </c>
      <c r="H1099" s="49">
        <v>0.29231000000000001</v>
      </c>
      <c r="I1099" s="49">
        <v>0.196294</v>
      </c>
      <c r="J1099" s="49">
        <v>42.911999999999999</v>
      </c>
      <c r="K1099" s="49">
        <v>0.25150800000000001</v>
      </c>
      <c r="L1099" s="49">
        <v>99.366541000000012</v>
      </c>
      <c r="M1099" s="47"/>
      <c r="N1099" s="50">
        <v>0.99914098754061298</v>
      </c>
      <c r="O1099" s="50">
        <v>-3.076617866131556E-3</v>
      </c>
      <c r="P1099" s="50">
        <v>0.35713068850533503</v>
      </c>
      <c r="Q1099" s="50">
        <v>6.0054181112733787E-3</v>
      </c>
      <c r="R1099" s="50">
        <v>4.2466693557090271E-3</v>
      </c>
      <c r="S1099" s="50">
        <v>1.6339658887175561</v>
      </c>
      <c r="T1099" s="50">
        <v>6.8827997655134905E-3</v>
      </c>
      <c r="U1099" s="50">
        <v>3.005201305483796</v>
      </c>
      <c r="V1099" s="51">
        <v>82.063617978619206</v>
      </c>
      <c r="X1099" s="49">
        <v>0.21310000000000001</v>
      </c>
      <c r="Y1099" s="49">
        <v>0</v>
      </c>
      <c r="Z1099" s="49">
        <v>0.445436</v>
      </c>
      <c r="AA1099" s="49">
        <v>7.49939</v>
      </c>
      <c r="AB1099" s="49">
        <v>7.0414500000000002</v>
      </c>
      <c r="AC1099" s="49">
        <v>0.18034900000000001</v>
      </c>
      <c r="AD1099" s="49">
        <v>4.8282699999999998</v>
      </c>
      <c r="AE1099" s="312"/>
      <c r="AF1099" s="312" t="s">
        <v>430</v>
      </c>
      <c r="AG1099" s="343">
        <v>30</v>
      </c>
      <c r="AH1099" s="343">
        <v>15</v>
      </c>
      <c r="AI1099" s="343"/>
      <c r="AJ1099" s="343"/>
      <c r="AK1099" s="343"/>
      <c r="AL1099" s="343"/>
      <c r="AM1099" s="343"/>
      <c r="AN1099" s="343"/>
      <c r="AO1099" s="343"/>
      <c r="AP1099" s="343"/>
      <c r="AQ1099" s="343"/>
      <c r="AR1099" s="343"/>
      <c r="AS1099" s="343"/>
      <c r="AT1099" s="343"/>
      <c r="AU1099" s="343"/>
      <c r="AV1099" s="343"/>
      <c r="AW1099" s="343"/>
      <c r="AX1099" s="343"/>
      <c r="AY1099" s="343"/>
      <c r="AZ1099" s="343"/>
      <c r="BA1099" s="343"/>
      <c r="BB1099" s="343"/>
      <c r="BC1099" s="343"/>
      <c r="BD1099" s="343"/>
      <c r="BE1099" s="475"/>
      <c r="BF1099" s="475"/>
      <c r="BG1099" s="475"/>
      <c r="BH1099" s="475"/>
      <c r="BI1099" s="475"/>
      <c r="BJ1099" s="475"/>
      <c r="BK1099" s="475"/>
      <c r="BL1099" s="475"/>
      <c r="BM1099" s="475"/>
      <c r="BN1099" s="475"/>
      <c r="BO1099" s="475"/>
      <c r="BP1099" s="306"/>
      <c r="BQ1099" s="496"/>
      <c r="BR1099" s="496"/>
      <c r="BS1099" s="496"/>
      <c r="BT1099" s="496"/>
      <c r="BU1099" s="496"/>
      <c r="BV1099" s="496"/>
    </row>
    <row r="1100" spans="1:74" s="52" customFormat="1" ht="12.75">
      <c r="A1100" s="64">
        <v>2996.2204340404778</v>
      </c>
      <c r="B1100" s="46" t="s">
        <v>320</v>
      </c>
      <c r="C1100" s="47" t="s">
        <v>334</v>
      </c>
      <c r="D1100" s="48">
        <v>19.999999999999979</v>
      </c>
      <c r="E1100" s="49">
        <v>38.813299999999998</v>
      </c>
      <c r="F1100" s="49">
        <v>1.8362E-2</v>
      </c>
      <c r="G1100" s="49">
        <v>16.717700000000001</v>
      </c>
      <c r="H1100" s="49">
        <v>0.29922399999999999</v>
      </c>
      <c r="I1100" s="49">
        <v>0.22442200000000001</v>
      </c>
      <c r="J1100" s="49">
        <v>42.898000000000003</v>
      </c>
      <c r="K1100" s="49">
        <v>0.22553200000000001</v>
      </c>
      <c r="L1100" s="49">
        <v>99.224168000000006</v>
      </c>
      <c r="M1100" s="47"/>
      <c r="N1100" s="50">
        <v>0.99284653056957639</v>
      </c>
      <c r="O1100" s="50">
        <v>3.7136156351014866E-4</v>
      </c>
      <c r="P1100" s="50">
        <v>0.35763010895167535</v>
      </c>
      <c r="Q1100" s="50">
        <v>6.1566132136779781E-3</v>
      </c>
      <c r="R1100" s="50">
        <v>4.8624228215339597E-3</v>
      </c>
      <c r="S1100" s="50">
        <v>1.6358638071161062</v>
      </c>
      <c r="T1100" s="50">
        <v>6.1811228051338847E-3</v>
      </c>
      <c r="U1100" s="50">
        <v>3.0047448934619432</v>
      </c>
      <c r="V1100" s="51">
        <v>82.060135420071418</v>
      </c>
      <c r="X1100" s="49">
        <v>0.21399199999999999</v>
      </c>
      <c r="Y1100" s="49">
        <v>87.355999999999995</v>
      </c>
      <c r="Z1100" s="49">
        <v>0.44528400000000001</v>
      </c>
      <c r="AA1100" s="49">
        <v>7.3058300000000003</v>
      </c>
      <c r="AB1100" s="49">
        <v>6.2317400000000003</v>
      </c>
      <c r="AC1100" s="49">
        <v>0.180533</v>
      </c>
      <c r="AD1100" s="49">
        <v>5.3938600000000001</v>
      </c>
      <c r="AE1100" s="312"/>
      <c r="AF1100" s="312" t="s">
        <v>430</v>
      </c>
      <c r="AG1100" s="343">
        <v>30</v>
      </c>
      <c r="AH1100" s="343">
        <v>15</v>
      </c>
      <c r="AI1100" s="343"/>
      <c r="AJ1100" s="343"/>
      <c r="AK1100" s="343"/>
      <c r="AL1100" s="343"/>
      <c r="AM1100" s="343"/>
      <c r="AN1100" s="343"/>
      <c r="AO1100" s="343"/>
      <c r="AP1100" s="343"/>
      <c r="AQ1100" s="343"/>
      <c r="AR1100" s="343"/>
      <c r="AS1100" s="343"/>
      <c r="AT1100" s="343"/>
      <c r="AU1100" s="343"/>
      <c r="AV1100" s="343"/>
      <c r="AW1100" s="343"/>
      <c r="AX1100" s="343"/>
      <c r="AY1100" s="343"/>
      <c r="AZ1100" s="343"/>
      <c r="BA1100" s="343"/>
      <c r="BB1100" s="343"/>
      <c r="BC1100" s="343"/>
      <c r="BD1100" s="343"/>
      <c r="BE1100" s="475"/>
      <c r="BF1100" s="475"/>
      <c r="BG1100" s="475"/>
      <c r="BH1100" s="475"/>
      <c r="BI1100" s="475"/>
      <c r="BJ1100" s="475"/>
      <c r="BK1100" s="475"/>
      <c r="BL1100" s="475"/>
      <c r="BM1100" s="475"/>
      <c r="BN1100" s="475"/>
      <c r="BO1100" s="475"/>
      <c r="BP1100" s="306"/>
      <c r="BQ1100" s="496"/>
      <c r="BR1100" s="496"/>
      <c r="BS1100" s="496"/>
      <c r="BT1100" s="496"/>
      <c r="BU1100" s="496"/>
      <c r="BV1100" s="496"/>
    </row>
    <row r="1101" spans="1:74" s="52" customFormat="1" ht="12.75">
      <c r="A1101" s="64">
        <v>2996.2204340404778</v>
      </c>
      <c r="B1101" s="46" t="s">
        <v>320</v>
      </c>
      <c r="C1101" s="47" t="s">
        <v>334</v>
      </c>
      <c r="D1101" s="48">
        <v>24.999999999999979</v>
      </c>
      <c r="E1101" s="49">
        <v>39.045499999999997</v>
      </c>
      <c r="F1101" s="49">
        <v>6.3849000000000003E-2</v>
      </c>
      <c r="G1101" s="49">
        <v>16.632000000000001</v>
      </c>
      <c r="H1101" s="49">
        <v>0.25098900000000002</v>
      </c>
      <c r="I1101" s="49">
        <v>0.19847600000000001</v>
      </c>
      <c r="J1101" s="49">
        <v>42.811399999999999</v>
      </c>
      <c r="K1101" s="49">
        <v>0.24605199999999999</v>
      </c>
      <c r="L1101" s="49">
        <v>99.278207999999992</v>
      </c>
      <c r="M1101" s="47"/>
      <c r="N1101" s="50">
        <v>0.99661345539854751</v>
      </c>
      <c r="O1101" s="50">
        <v>1.2885025208952581E-3</v>
      </c>
      <c r="P1101" s="50">
        <v>0.35502278627040335</v>
      </c>
      <c r="Q1101" s="50">
        <v>5.1529311336383837E-3</v>
      </c>
      <c r="R1101" s="50">
        <v>4.2909108917212014E-3</v>
      </c>
      <c r="S1101" s="50">
        <v>1.6290099368457038</v>
      </c>
      <c r="T1101" s="50">
        <v>6.7288415963245715E-3</v>
      </c>
      <c r="U1101" s="50">
        <v>2.9990080896247102</v>
      </c>
      <c r="V1101" s="51">
        <v>82.10600147195116</v>
      </c>
      <c r="X1101" s="49">
        <v>0.21318999999999999</v>
      </c>
      <c r="Y1101" s="49">
        <v>24.7319</v>
      </c>
      <c r="Z1101" s="49">
        <v>0.44689400000000001</v>
      </c>
      <c r="AA1101" s="49">
        <v>8.7124699999999997</v>
      </c>
      <c r="AB1101" s="49">
        <v>6.9349999999999996</v>
      </c>
      <c r="AC1101" s="49">
        <v>0.18056900000000001</v>
      </c>
      <c r="AD1101" s="49">
        <v>5.0083900000000003</v>
      </c>
      <c r="AE1101" s="312"/>
      <c r="AF1101" s="312" t="s">
        <v>430</v>
      </c>
      <c r="AG1101" s="343">
        <v>30</v>
      </c>
      <c r="AH1101" s="343">
        <v>15</v>
      </c>
      <c r="AI1101" s="343"/>
      <c r="AJ1101" s="343"/>
      <c r="AK1101" s="343"/>
      <c r="AL1101" s="343"/>
      <c r="AM1101" s="343"/>
      <c r="AN1101" s="343"/>
      <c r="AO1101" s="343"/>
      <c r="AP1101" s="343"/>
      <c r="AQ1101" s="343"/>
      <c r="AR1101" s="343"/>
      <c r="AS1101" s="343"/>
      <c r="AT1101" s="343"/>
      <c r="AU1101" s="343"/>
      <c r="AV1101" s="343"/>
      <c r="AW1101" s="343"/>
      <c r="AX1101" s="343"/>
      <c r="AY1101" s="343"/>
      <c r="AZ1101" s="343"/>
      <c r="BA1101" s="343"/>
      <c r="BB1101" s="343"/>
      <c r="BC1101" s="343"/>
      <c r="BD1101" s="343"/>
      <c r="BE1101" s="475"/>
      <c r="BF1101" s="475"/>
      <c r="BG1101" s="475"/>
      <c r="BH1101" s="475"/>
      <c r="BI1101" s="475"/>
      <c r="BJ1101" s="475"/>
      <c r="BK1101" s="475"/>
      <c r="BL1101" s="475"/>
      <c r="BM1101" s="475"/>
      <c r="BN1101" s="475"/>
      <c r="BO1101" s="475"/>
      <c r="BP1101" s="306"/>
      <c r="BQ1101" s="496"/>
      <c r="BR1101" s="496"/>
      <c r="BS1101" s="496"/>
      <c r="BT1101" s="496"/>
      <c r="BU1101" s="496"/>
      <c r="BV1101" s="496"/>
    </row>
    <row r="1102" spans="1:74" s="52" customFormat="1" ht="12.75">
      <c r="A1102" s="64">
        <v>2996.2204340404778</v>
      </c>
      <c r="B1102" s="46" t="s">
        <v>320</v>
      </c>
      <c r="C1102" s="47" t="s">
        <v>334</v>
      </c>
      <c r="D1102" s="48">
        <v>29.999999999999979</v>
      </c>
      <c r="E1102" s="49">
        <v>39.0747</v>
      </c>
      <c r="F1102" s="49">
        <v>2.3073E-2</v>
      </c>
      <c r="G1102" s="49">
        <v>16.718499999999999</v>
      </c>
      <c r="H1102" s="49">
        <v>0.29890899999999998</v>
      </c>
      <c r="I1102" s="49">
        <v>0.21655199999999999</v>
      </c>
      <c r="J1102" s="49">
        <v>42.985900000000001</v>
      </c>
      <c r="K1102" s="49">
        <v>0.22996800000000001</v>
      </c>
      <c r="L1102" s="49">
        <v>99.580146999999997</v>
      </c>
      <c r="M1102" s="47"/>
      <c r="N1102" s="50">
        <v>0.99519969665927854</v>
      </c>
      <c r="O1102" s="50">
        <v>4.6461589538196327E-4</v>
      </c>
      <c r="P1102" s="50">
        <v>0.35609664844652261</v>
      </c>
      <c r="Q1102" s="50">
        <v>6.1234681969590619E-3</v>
      </c>
      <c r="R1102" s="50">
        <v>4.6715663438226017E-3</v>
      </c>
      <c r="S1102" s="50">
        <v>1.6321089720570197</v>
      </c>
      <c r="T1102" s="50">
        <v>6.2753743508124522E-3</v>
      </c>
      <c r="U1102" s="50">
        <v>3.0019172518165171</v>
      </c>
      <c r="V1102" s="51">
        <v>82.089546233334971</v>
      </c>
      <c r="X1102" s="49">
        <v>0.21321599999999999</v>
      </c>
      <c r="Y1102" s="49">
        <v>68.672399999999996</v>
      </c>
      <c r="Z1102" s="49">
        <v>0.44574000000000003</v>
      </c>
      <c r="AA1102" s="49">
        <v>7.3411499999999998</v>
      </c>
      <c r="AB1102" s="49">
        <v>6.6070700000000002</v>
      </c>
      <c r="AC1102" s="49">
        <v>0.18026</v>
      </c>
      <c r="AD1102" s="49">
        <v>5.2955699999999997</v>
      </c>
      <c r="AE1102" s="312"/>
      <c r="AF1102" s="312" t="s">
        <v>430</v>
      </c>
      <c r="AG1102" s="343">
        <v>30</v>
      </c>
      <c r="AH1102" s="343">
        <v>15</v>
      </c>
      <c r="AI1102" s="343"/>
      <c r="AJ1102" s="343"/>
      <c r="AK1102" s="343"/>
      <c r="AL1102" s="343"/>
      <c r="AM1102" s="343"/>
      <c r="AN1102" s="343"/>
      <c r="AO1102" s="343"/>
      <c r="AP1102" s="343"/>
      <c r="AQ1102" s="343"/>
      <c r="AR1102" s="343"/>
      <c r="AS1102" s="343"/>
      <c r="AT1102" s="343"/>
      <c r="AU1102" s="343"/>
      <c r="AV1102" s="343"/>
      <c r="AW1102" s="343"/>
      <c r="AX1102" s="343"/>
      <c r="AY1102" s="343"/>
      <c r="AZ1102" s="343"/>
      <c r="BA1102" s="343"/>
      <c r="BB1102" s="343"/>
      <c r="BC1102" s="343"/>
      <c r="BD1102" s="343"/>
      <c r="BE1102" s="475"/>
      <c r="BF1102" s="475"/>
      <c r="BG1102" s="475"/>
      <c r="BH1102" s="475"/>
      <c r="BI1102" s="475"/>
      <c r="BJ1102" s="475"/>
      <c r="BK1102" s="475"/>
      <c r="BL1102" s="475"/>
      <c r="BM1102" s="475"/>
      <c r="BN1102" s="475"/>
      <c r="BO1102" s="475"/>
      <c r="BP1102" s="306"/>
      <c r="BQ1102" s="496"/>
      <c r="BR1102" s="496"/>
      <c r="BS1102" s="496"/>
      <c r="BT1102" s="496"/>
      <c r="BU1102" s="496"/>
      <c r="BV1102" s="496"/>
    </row>
    <row r="1103" spans="1:74" s="52" customFormat="1" ht="12.75">
      <c r="A1103" s="64">
        <v>2996.2204340404778</v>
      </c>
      <c r="B1103" s="46" t="s">
        <v>320</v>
      </c>
      <c r="C1103" s="47" t="s">
        <v>334</v>
      </c>
      <c r="D1103" s="48">
        <v>34.999999999999979</v>
      </c>
      <c r="E1103" s="49">
        <v>38.795900000000003</v>
      </c>
      <c r="F1103" s="49">
        <v>2.3428000000000001E-2</v>
      </c>
      <c r="G1103" s="49">
        <v>16.710599999999999</v>
      </c>
      <c r="H1103" s="49">
        <v>0.30261500000000002</v>
      </c>
      <c r="I1103" s="49">
        <v>0.33373599999999998</v>
      </c>
      <c r="J1103" s="49">
        <v>42.862400000000001</v>
      </c>
      <c r="K1103" s="49">
        <v>0.25068099999999999</v>
      </c>
      <c r="L1103" s="49">
        <v>99.316538000000008</v>
      </c>
      <c r="M1103" s="47"/>
      <c r="N1103" s="50">
        <v>0.99193053247552021</v>
      </c>
      <c r="O1103" s="50">
        <v>4.7359385385371843E-4</v>
      </c>
      <c r="P1103" s="50">
        <v>0.35730859637240525</v>
      </c>
      <c r="Q1103" s="50">
        <v>6.2234294531279708E-3</v>
      </c>
      <c r="R1103" s="50">
        <v>7.2274354707998366E-3</v>
      </c>
      <c r="S1103" s="50">
        <v>1.6337306531633564</v>
      </c>
      <c r="T1103" s="50">
        <v>6.86711773219815E-3</v>
      </c>
      <c r="U1103" s="50">
        <v>3.0048816656197648</v>
      </c>
      <c r="V1103" s="51">
        <v>82.054166111706905</v>
      </c>
      <c r="X1103" s="49">
        <v>0.214032</v>
      </c>
      <c r="Y1103" s="49">
        <v>68.9221</v>
      </c>
      <c r="Z1103" s="49">
        <v>0.44572600000000001</v>
      </c>
      <c r="AA1103" s="49">
        <v>7.2689700000000004</v>
      </c>
      <c r="AB1103" s="49">
        <v>3.84043</v>
      </c>
      <c r="AC1103" s="49">
        <v>0.180588</v>
      </c>
      <c r="AD1103" s="49">
        <v>4.9188099999999997</v>
      </c>
      <c r="AE1103" s="312"/>
      <c r="AF1103" s="312" t="s">
        <v>430</v>
      </c>
      <c r="AG1103" s="343">
        <v>30</v>
      </c>
      <c r="AH1103" s="343">
        <v>15</v>
      </c>
      <c r="AI1103" s="343"/>
      <c r="AJ1103" s="343"/>
      <c r="AK1103" s="343"/>
      <c r="AL1103" s="343"/>
      <c r="AM1103" s="343"/>
      <c r="AN1103" s="343"/>
      <c r="AO1103" s="343"/>
      <c r="AP1103" s="343"/>
      <c r="AQ1103" s="343"/>
      <c r="AR1103" s="343"/>
      <c r="AS1103" s="343"/>
      <c r="AT1103" s="343"/>
      <c r="AU1103" s="343"/>
      <c r="AV1103" s="343"/>
      <c r="AW1103" s="343"/>
      <c r="AX1103" s="343"/>
      <c r="AY1103" s="343"/>
      <c r="AZ1103" s="343"/>
      <c r="BA1103" s="343"/>
      <c r="BB1103" s="343"/>
      <c r="BC1103" s="343"/>
      <c r="BD1103" s="343"/>
      <c r="BE1103" s="475"/>
      <c r="BF1103" s="475"/>
      <c r="BG1103" s="475"/>
      <c r="BH1103" s="475"/>
      <c r="BI1103" s="475"/>
      <c r="BJ1103" s="475"/>
      <c r="BK1103" s="475"/>
      <c r="BL1103" s="475"/>
      <c r="BM1103" s="475"/>
      <c r="BN1103" s="475"/>
      <c r="BO1103" s="475"/>
      <c r="BP1103" s="306"/>
      <c r="BQ1103" s="496"/>
      <c r="BR1103" s="496"/>
      <c r="BS1103" s="496"/>
      <c r="BT1103" s="496"/>
      <c r="BU1103" s="496"/>
      <c r="BV1103" s="496"/>
    </row>
    <row r="1104" spans="1:74" s="52" customFormat="1" ht="12.75">
      <c r="A1104" s="64">
        <v>2996.2204340404778</v>
      </c>
      <c r="B1104" s="46" t="s">
        <v>320</v>
      </c>
      <c r="C1104" s="47" t="s">
        <v>334</v>
      </c>
      <c r="D1104" s="48">
        <v>39.999999999999979</v>
      </c>
      <c r="E1104" s="49">
        <v>38.920699999999997</v>
      </c>
      <c r="F1104" s="49">
        <v>4.6982999999999997E-2</v>
      </c>
      <c r="G1104" s="49">
        <v>16.561499999999999</v>
      </c>
      <c r="H1104" s="49">
        <v>0.29785699999999998</v>
      </c>
      <c r="I1104" s="49">
        <v>0.23649400000000001</v>
      </c>
      <c r="J1104" s="49">
        <v>42.953899999999997</v>
      </c>
      <c r="K1104" s="49">
        <v>0.23658199999999999</v>
      </c>
      <c r="L1104" s="49">
        <v>99.283289999999994</v>
      </c>
      <c r="M1104" s="47"/>
      <c r="N1104" s="50">
        <v>0.99392739085618675</v>
      </c>
      <c r="O1104" s="50">
        <v>9.4861541118605426E-4</v>
      </c>
      <c r="P1104" s="50">
        <v>0.35369561817711043</v>
      </c>
      <c r="Q1104" s="50">
        <v>6.1182288835433035E-3</v>
      </c>
      <c r="R1104" s="50">
        <v>5.1154033397289925E-3</v>
      </c>
      <c r="S1104" s="50">
        <v>1.6352537880897622</v>
      </c>
      <c r="T1104" s="50">
        <v>6.4731155997131747E-3</v>
      </c>
      <c r="U1104" s="50">
        <v>3.0024132330119677</v>
      </c>
      <c r="V1104" s="51">
        <v>82.216962529933141</v>
      </c>
      <c r="X1104" s="49">
        <v>0.213671</v>
      </c>
      <c r="Y1104" s="49">
        <v>32.493299999999998</v>
      </c>
      <c r="Z1104" s="49">
        <v>0.44773200000000002</v>
      </c>
      <c r="AA1104" s="49">
        <v>7.3538300000000003</v>
      </c>
      <c r="AB1104" s="49">
        <v>5.9921300000000004</v>
      </c>
      <c r="AC1104" s="49">
        <v>0.18021400000000001</v>
      </c>
      <c r="AD1104" s="49">
        <v>5.0499700000000001</v>
      </c>
      <c r="AE1104" s="312"/>
      <c r="AF1104" s="312" t="s">
        <v>430</v>
      </c>
      <c r="AG1104" s="343">
        <v>30</v>
      </c>
      <c r="AH1104" s="343">
        <v>15</v>
      </c>
      <c r="AI1104" s="343"/>
      <c r="AJ1104" s="343"/>
      <c r="AK1104" s="343"/>
      <c r="AL1104" s="343"/>
      <c r="AM1104" s="343"/>
      <c r="AN1104" s="343"/>
      <c r="AO1104" s="343"/>
      <c r="AP1104" s="343"/>
      <c r="AQ1104" s="343"/>
      <c r="AR1104" s="343"/>
      <c r="AS1104" s="343"/>
      <c r="AT1104" s="343"/>
      <c r="AU1104" s="343"/>
      <c r="AV1104" s="343"/>
      <c r="AW1104" s="343"/>
      <c r="AX1104" s="343"/>
      <c r="AY1104" s="343"/>
      <c r="AZ1104" s="343"/>
      <c r="BA1104" s="343"/>
      <c r="BB1104" s="343"/>
      <c r="BC1104" s="343"/>
      <c r="BD1104" s="343"/>
      <c r="BE1104" s="475"/>
      <c r="BF1104" s="475"/>
      <c r="BG1104" s="475"/>
      <c r="BH1104" s="475"/>
      <c r="BI1104" s="475"/>
      <c r="BJ1104" s="475"/>
      <c r="BK1104" s="475"/>
      <c r="BL1104" s="475"/>
      <c r="BM1104" s="475"/>
      <c r="BN1104" s="475"/>
      <c r="BO1104" s="475"/>
      <c r="BP1104" s="306"/>
      <c r="BQ1104" s="496"/>
      <c r="BR1104" s="496"/>
      <c r="BS1104" s="496"/>
      <c r="BT1104" s="496"/>
      <c r="BU1104" s="496"/>
      <c r="BV1104" s="496"/>
    </row>
    <row r="1105" spans="1:74" s="52" customFormat="1" ht="12.75">
      <c r="A1105" s="64">
        <v>2996.2204340404778</v>
      </c>
      <c r="B1105" s="46" t="s">
        <v>320</v>
      </c>
      <c r="C1105" s="47" t="s">
        <v>334</v>
      </c>
      <c r="D1105" s="48">
        <v>44.999999999999979</v>
      </c>
      <c r="E1105" s="49">
        <v>39.0105</v>
      </c>
      <c r="F1105" s="49">
        <v>4.2661999999999999E-2</v>
      </c>
      <c r="G1105" s="49">
        <v>16.804600000000001</v>
      </c>
      <c r="H1105" s="49">
        <v>0.29607299999999998</v>
      </c>
      <c r="I1105" s="49">
        <v>0.23250199999999999</v>
      </c>
      <c r="J1105" s="49">
        <v>42.9375</v>
      </c>
      <c r="K1105" s="49">
        <v>0.23813899999999999</v>
      </c>
      <c r="L1105" s="49">
        <v>99.583014000000006</v>
      </c>
      <c r="M1105" s="47"/>
      <c r="N1105" s="50">
        <v>0.99421526938557281</v>
      </c>
      <c r="O1105" s="50">
        <v>8.5963786832468267E-4</v>
      </c>
      <c r="P1105" s="50">
        <v>0.35816495163682383</v>
      </c>
      <c r="Q1105" s="50">
        <v>6.0693419808119688E-3</v>
      </c>
      <c r="R1105" s="50">
        <v>5.0189323793710106E-3</v>
      </c>
      <c r="S1105" s="50">
        <v>1.6313389744798272</v>
      </c>
      <c r="T1105" s="50">
        <v>6.5026006808780934E-3</v>
      </c>
      <c r="U1105" s="50">
        <v>3.0028016239003326</v>
      </c>
      <c r="V1105" s="51">
        <v>81.99727344414282</v>
      </c>
      <c r="X1105" s="49">
        <v>0.21330399999999999</v>
      </c>
      <c r="Y1105" s="49">
        <v>36.889499999999998</v>
      </c>
      <c r="Z1105" s="49">
        <v>0.44374999999999998</v>
      </c>
      <c r="AA1105" s="49">
        <v>7.46753</v>
      </c>
      <c r="AB1105" s="49">
        <v>6.2006899999999998</v>
      </c>
      <c r="AC1105" s="49">
        <v>0.18034500000000001</v>
      </c>
      <c r="AD1105" s="49">
        <v>5.1419199999999998</v>
      </c>
      <c r="AE1105" s="312"/>
      <c r="AF1105" s="312" t="s">
        <v>430</v>
      </c>
      <c r="AG1105" s="343">
        <v>30</v>
      </c>
      <c r="AH1105" s="343">
        <v>15</v>
      </c>
      <c r="AI1105" s="343"/>
      <c r="AJ1105" s="343"/>
      <c r="AK1105" s="343"/>
      <c r="AL1105" s="343"/>
      <c r="AM1105" s="343"/>
      <c r="AN1105" s="343"/>
      <c r="AO1105" s="343"/>
      <c r="AP1105" s="343"/>
      <c r="AQ1105" s="343"/>
      <c r="AR1105" s="343"/>
      <c r="AS1105" s="343"/>
      <c r="AT1105" s="343"/>
      <c r="AU1105" s="343"/>
      <c r="AV1105" s="343"/>
      <c r="AW1105" s="343"/>
      <c r="AX1105" s="343"/>
      <c r="AY1105" s="343"/>
      <c r="AZ1105" s="343"/>
      <c r="BA1105" s="343"/>
      <c r="BB1105" s="343"/>
      <c r="BC1105" s="343"/>
      <c r="BD1105" s="343"/>
      <c r="BE1105" s="475"/>
      <c r="BF1105" s="475"/>
      <c r="BG1105" s="475"/>
      <c r="BH1105" s="475"/>
      <c r="BI1105" s="475"/>
      <c r="BJ1105" s="475"/>
      <c r="BK1105" s="475"/>
      <c r="BL1105" s="475"/>
      <c r="BM1105" s="475"/>
      <c r="BN1105" s="475"/>
      <c r="BO1105" s="475"/>
      <c r="BP1105" s="306"/>
      <c r="BQ1105" s="496"/>
      <c r="BR1105" s="496"/>
      <c r="BS1105" s="496"/>
      <c r="BT1105" s="496"/>
      <c r="BU1105" s="496"/>
      <c r="BV1105" s="496"/>
    </row>
    <row r="1106" spans="1:74" s="52" customFormat="1" ht="12.75">
      <c r="A1106" s="64">
        <v>2996.2204340404778</v>
      </c>
      <c r="B1106" s="46" t="s">
        <v>320</v>
      </c>
      <c r="C1106" s="47" t="s">
        <v>334</v>
      </c>
      <c r="D1106" s="48">
        <v>49.999999999999979</v>
      </c>
      <c r="E1106" s="49">
        <v>38.963099999999997</v>
      </c>
      <c r="F1106" s="49">
        <v>1.0813E-2</v>
      </c>
      <c r="G1106" s="49">
        <v>16.566600000000001</v>
      </c>
      <c r="H1106" s="49">
        <v>0.28510099999999999</v>
      </c>
      <c r="I1106" s="49">
        <v>0.22183900000000001</v>
      </c>
      <c r="J1106" s="49">
        <v>42.751100000000001</v>
      </c>
      <c r="K1106" s="49">
        <v>0.24683099999999999</v>
      </c>
      <c r="L1106" s="49">
        <v>99.079080999999988</v>
      </c>
      <c r="M1106" s="47"/>
      <c r="N1106" s="50">
        <v>0.99688836252067947</v>
      </c>
      <c r="O1106" s="50">
        <v>2.1873316701063859E-4</v>
      </c>
      <c r="P1106" s="50">
        <v>0.35447238178670937</v>
      </c>
      <c r="Q1106" s="50">
        <v>5.8672643529007352E-3</v>
      </c>
      <c r="R1106" s="50">
        <v>4.8074708672466411E-3</v>
      </c>
      <c r="S1106" s="50">
        <v>1.6306053479061415</v>
      </c>
      <c r="T1106" s="50">
        <v>6.7662863495598557E-3</v>
      </c>
      <c r="U1106" s="50">
        <v>3.000641955015265</v>
      </c>
      <c r="V1106" s="51">
        <v>82.14314852841774</v>
      </c>
      <c r="X1106" s="49">
        <v>0.21329699999999999</v>
      </c>
      <c r="Y1106" s="49">
        <v>146.50800000000001</v>
      </c>
      <c r="Z1106" s="49">
        <v>0.44720199999999999</v>
      </c>
      <c r="AA1106" s="49">
        <v>7.9075899999999999</v>
      </c>
      <c r="AB1106" s="49">
        <v>6.34049</v>
      </c>
      <c r="AC1106" s="49">
        <v>0.18055099999999999</v>
      </c>
      <c r="AD1106" s="49">
        <v>4.8816300000000004</v>
      </c>
      <c r="AE1106" s="312"/>
      <c r="AF1106" s="312" t="s">
        <v>430</v>
      </c>
      <c r="AG1106" s="343">
        <v>30</v>
      </c>
      <c r="AH1106" s="343">
        <v>15</v>
      </c>
      <c r="AI1106" s="343"/>
      <c r="AJ1106" s="343"/>
      <c r="AK1106" s="343"/>
      <c r="AL1106" s="343"/>
      <c r="AM1106" s="343"/>
      <c r="AN1106" s="343"/>
      <c r="AO1106" s="343"/>
      <c r="AP1106" s="343"/>
      <c r="AQ1106" s="343"/>
      <c r="AR1106" s="343"/>
      <c r="AS1106" s="343"/>
      <c r="AT1106" s="343"/>
      <c r="AU1106" s="343"/>
      <c r="AV1106" s="343"/>
      <c r="AW1106" s="343"/>
      <c r="AX1106" s="343"/>
      <c r="AY1106" s="343"/>
      <c r="AZ1106" s="343"/>
      <c r="BA1106" s="343"/>
      <c r="BB1106" s="343"/>
      <c r="BC1106" s="343"/>
      <c r="BD1106" s="343"/>
      <c r="BE1106" s="475"/>
      <c r="BF1106" s="475"/>
      <c r="BG1106" s="475"/>
      <c r="BH1106" s="475"/>
      <c r="BI1106" s="475"/>
      <c r="BJ1106" s="475"/>
      <c r="BK1106" s="475"/>
      <c r="BL1106" s="475"/>
      <c r="BM1106" s="475"/>
      <c r="BN1106" s="475"/>
      <c r="BO1106" s="475"/>
      <c r="BP1106" s="306"/>
      <c r="BQ1106" s="496"/>
      <c r="BR1106" s="496"/>
      <c r="BS1106" s="496"/>
      <c r="BT1106" s="496"/>
      <c r="BU1106" s="496"/>
      <c r="BV1106" s="496"/>
    </row>
    <row r="1107" spans="1:74" s="52" customFormat="1" ht="12.75">
      <c r="A1107" s="64">
        <v>2996.2204340404778</v>
      </c>
      <c r="B1107" s="46" t="s">
        <v>320</v>
      </c>
      <c r="C1107" s="47" t="s">
        <v>334</v>
      </c>
      <c r="D1107" s="48">
        <v>54.999999999999979</v>
      </c>
      <c r="E1107" s="49">
        <v>39.0062</v>
      </c>
      <c r="F1107" s="49">
        <v>2.5099E-2</v>
      </c>
      <c r="G1107" s="49">
        <v>16.697299999999998</v>
      </c>
      <c r="H1107" s="49">
        <v>0.27687099999999998</v>
      </c>
      <c r="I1107" s="49">
        <v>0.230014</v>
      </c>
      <c r="J1107" s="49">
        <v>42.993400000000001</v>
      </c>
      <c r="K1107" s="49">
        <v>0.24718000000000001</v>
      </c>
      <c r="L1107" s="49">
        <v>99.501998999999998</v>
      </c>
      <c r="M1107" s="47"/>
      <c r="N1107" s="50">
        <v>0.99440478871486782</v>
      </c>
      <c r="O1107" s="50">
        <v>5.0589617694449859E-4</v>
      </c>
      <c r="P1107" s="50">
        <v>0.35598508964899822</v>
      </c>
      <c r="Q1107" s="50">
        <v>5.6774187211052866E-3</v>
      </c>
      <c r="R1107" s="50">
        <v>4.9667188146288784E-3</v>
      </c>
      <c r="S1107" s="50">
        <v>1.6339542815384194</v>
      </c>
      <c r="T1107" s="50">
        <v>6.7515041537941963E-3</v>
      </c>
      <c r="U1107" s="50">
        <v>3.0030249381562535</v>
      </c>
      <c r="V1107" s="51">
        <v>82.110757000773432</v>
      </c>
      <c r="X1107" s="49">
        <v>0.213284</v>
      </c>
      <c r="Y1107" s="49">
        <v>63.119500000000002</v>
      </c>
      <c r="Z1107" s="49">
        <v>0.44553100000000001</v>
      </c>
      <c r="AA1107" s="49">
        <v>7.9863600000000003</v>
      </c>
      <c r="AB1107" s="49">
        <v>6.1588599999999998</v>
      </c>
      <c r="AC1107" s="49">
        <v>0.180086</v>
      </c>
      <c r="AD1107" s="49">
        <v>4.8861400000000001</v>
      </c>
      <c r="AE1107" s="312"/>
      <c r="AF1107" s="312" t="s">
        <v>430</v>
      </c>
      <c r="AG1107" s="343">
        <v>30</v>
      </c>
      <c r="AH1107" s="343">
        <v>15</v>
      </c>
      <c r="AI1107" s="343"/>
      <c r="AJ1107" s="343"/>
      <c r="AK1107" s="343"/>
      <c r="AL1107" s="343"/>
      <c r="AM1107" s="343"/>
      <c r="AN1107" s="343"/>
      <c r="AO1107" s="343"/>
      <c r="AP1107" s="343"/>
      <c r="AQ1107" s="343"/>
      <c r="AR1107" s="343"/>
      <c r="AS1107" s="343"/>
      <c r="AT1107" s="343"/>
      <c r="AU1107" s="343"/>
      <c r="AV1107" s="343"/>
      <c r="AW1107" s="343"/>
      <c r="AX1107" s="343"/>
      <c r="AY1107" s="343"/>
      <c r="AZ1107" s="343"/>
      <c r="BA1107" s="343"/>
      <c r="BB1107" s="343"/>
      <c r="BC1107" s="343"/>
      <c r="BD1107" s="343"/>
      <c r="BE1107" s="475"/>
      <c r="BF1107" s="475"/>
      <c r="BG1107" s="475"/>
      <c r="BH1107" s="475"/>
      <c r="BI1107" s="475"/>
      <c r="BJ1107" s="475"/>
      <c r="BK1107" s="475"/>
      <c r="BL1107" s="475"/>
      <c r="BM1107" s="475"/>
      <c r="BN1107" s="475"/>
      <c r="BO1107" s="475"/>
      <c r="BP1107" s="306"/>
      <c r="BQ1107" s="496"/>
      <c r="BR1107" s="496"/>
      <c r="BS1107" s="496"/>
      <c r="BT1107" s="496"/>
      <c r="BU1107" s="496"/>
      <c r="BV1107" s="496"/>
    </row>
    <row r="1108" spans="1:74" s="52" customFormat="1" ht="12.75">
      <c r="A1108" s="64">
        <v>2996.2204340404778</v>
      </c>
      <c r="B1108" s="46" t="s">
        <v>320</v>
      </c>
      <c r="C1108" s="47" t="s">
        <v>334</v>
      </c>
      <c r="D1108" s="48">
        <v>59.999999999999979</v>
      </c>
      <c r="E1108" s="49">
        <v>38.972099999999998</v>
      </c>
      <c r="F1108" s="49">
        <v>4.6440000000000002E-2</v>
      </c>
      <c r="G1108" s="49">
        <v>16.6417</v>
      </c>
      <c r="H1108" s="49">
        <v>0.26563700000000001</v>
      </c>
      <c r="I1108" s="49">
        <v>0.21795100000000001</v>
      </c>
      <c r="J1108" s="49">
        <v>42.805999999999997</v>
      </c>
      <c r="K1108" s="49">
        <v>0.22884699999999999</v>
      </c>
      <c r="L1108" s="49">
        <v>99.206695999999994</v>
      </c>
      <c r="M1108" s="47"/>
      <c r="N1108" s="50">
        <v>0.99591551144618784</v>
      </c>
      <c r="O1108" s="50">
        <v>9.3828832927186554E-4</v>
      </c>
      <c r="P1108" s="50">
        <v>0.3556496380626108</v>
      </c>
      <c r="Q1108" s="50">
        <v>5.4601069251097182E-3</v>
      </c>
      <c r="R1108" s="50">
        <v>4.7175150413300429E-3</v>
      </c>
      <c r="S1108" s="50">
        <v>1.630729324859129</v>
      </c>
      <c r="T1108" s="50">
        <v>6.2657283093753369E-3</v>
      </c>
      <c r="U1108" s="50">
        <v>3.0005200459470993</v>
      </c>
      <c r="V1108" s="51">
        <v>82.095579710555825</v>
      </c>
      <c r="X1108" s="49">
        <v>0.213363</v>
      </c>
      <c r="Y1108" s="49">
        <v>34.193399999999997</v>
      </c>
      <c r="Z1108" s="49">
        <v>0.44622699999999998</v>
      </c>
      <c r="AA1108" s="49">
        <v>8.2008600000000005</v>
      </c>
      <c r="AB1108" s="49">
        <v>6.4574699999999998</v>
      </c>
      <c r="AC1108" s="49">
        <v>0.18055299999999999</v>
      </c>
      <c r="AD1108" s="49">
        <v>5.2575099999999999</v>
      </c>
      <c r="AE1108" s="312"/>
      <c r="AF1108" s="312" t="s">
        <v>430</v>
      </c>
      <c r="AG1108" s="343">
        <v>30</v>
      </c>
      <c r="AH1108" s="343">
        <v>15</v>
      </c>
      <c r="AI1108" s="343"/>
      <c r="AJ1108" s="343"/>
      <c r="AK1108" s="343"/>
      <c r="AL1108" s="343"/>
      <c r="AM1108" s="343"/>
      <c r="AN1108" s="343"/>
      <c r="AO1108" s="343"/>
      <c r="AP1108" s="343"/>
      <c r="AQ1108" s="343"/>
      <c r="AR1108" s="343"/>
      <c r="AS1108" s="343"/>
      <c r="AT1108" s="343"/>
      <c r="AU1108" s="343"/>
      <c r="AV1108" s="343"/>
      <c r="AW1108" s="343"/>
      <c r="AX1108" s="343"/>
      <c r="AY1108" s="343"/>
      <c r="AZ1108" s="343"/>
      <c r="BA1108" s="343"/>
      <c r="BB1108" s="343"/>
      <c r="BC1108" s="343"/>
      <c r="BD1108" s="343"/>
      <c r="BE1108" s="475"/>
      <c r="BF1108" s="475"/>
      <c r="BG1108" s="475"/>
      <c r="BH1108" s="475"/>
      <c r="BI1108" s="475"/>
      <c r="BJ1108" s="475"/>
      <c r="BK1108" s="475"/>
      <c r="BL1108" s="475"/>
      <c r="BM1108" s="475"/>
      <c r="BN1108" s="475"/>
      <c r="BO1108" s="475"/>
      <c r="BP1108" s="306"/>
      <c r="BQ1108" s="496"/>
      <c r="BR1108" s="496"/>
      <c r="BS1108" s="496"/>
      <c r="BT1108" s="496"/>
      <c r="BU1108" s="496"/>
      <c r="BV1108" s="496"/>
    </row>
    <row r="1109" spans="1:74" s="52" customFormat="1" ht="12.75">
      <c r="A1109" s="64">
        <v>2996.2204340404778</v>
      </c>
      <c r="B1109" s="46" t="s">
        <v>320</v>
      </c>
      <c r="C1109" s="47" t="s">
        <v>334</v>
      </c>
      <c r="D1109" s="48">
        <v>64.999999999999972</v>
      </c>
      <c r="E1109" s="49">
        <v>38.948</v>
      </c>
      <c r="F1109" s="49">
        <v>8.1810000000000008E-3</v>
      </c>
      <c r="G1109" s="49">
        <v>16.566400000000002</v>
      </c>
      <c r="H1109" s="49">
        <v>0.31063600000000002</v>
      </c>
      <c r="I1109" s="49">
        <v>0.21249599999999999</v>
      </c>
      <c r="J1109" s="49">
        <v>42.842199999999998</v>
      </c>
      <c r="K1109" s="49">
        <v>0.217473</v>
      </c>
      <c r="L1109" s="49">
        <v>99.143403000000006</v>
      </c>
      <c r="M1109" s="47"/>
      <c r="N1109" s="50">
        <v>0.99589276433135276</v>
      </c>
      <c r="O1109" s="50">
        <v>1.6538999093812582E-4</v>
      </c>
      <c r="P1109" s="50">
        <v>0.35425138183977645</v>
      </c>
      <c r="Q1109" s="50">
        <v>6.3888559078832318E-3</v>
      </c>
      <c r="R1109" s="50">
        <v>4.602183322251663E-3</v>
      </c>
      <c r="S1109" s="50">
        <v>1.6330809979953982</v>
      </c>
      <c r="T1109" s="50">
        <v>5.9578615759494392E-3</v>
      </c>
      <c r="U1109" s="50">
        <v>3.0014851085379566</v>
      </c>
      <c r="V1109" s="51">
        <v>82.174527752164067</v>
      </c>
      <c r="X1109" s="49">
        <v>0.213452</v>
      </c>
      <c r="Y1109" s="49">
        <v>193.32499999999999</v>
      </c>
      <c r="Z1109" s="49">
        <v>0.44761200000000001</v>
      </c>
      <c r="AA1109" s="49">
        <v>7.0991499999999998</v>
      </c>
      <c r="AB1109" s="49">
        <v>6.6081799999999999</v>
      </c>
      <c r="AC1109" s="49">
        <v>0.18046999999999999</v>
      </c>
      <c r="AD1109" s="49">
        <v>5.4702500000000001</v>
      </c>
      <c r="AE1109" s="312"/>
      <c r="AF1109" s="312" t="s">
        <v>430</v>
      </c>
      <c r="AG1109" s="343">
        <v>30</v>
      </c>
      <c r="AH1109" s="343">
        <v>15</v>
      </c>
      <c r="AI1109" s="343"/>
      <c r="AJ1109" s="343"/>
      <c r="AK1109" s="343"/>
      <c r="AL1109" s="343"/>
      <c r="AM1109" s="343"/>
      <c r="AN1109" s="343"/>
      <c r="AO1109" s="343"/>
      <c r="AP1109" s="343"/>
      <c r="AQ1109" s="343"/>
      <c r="AR1109" s="343"/>
      <c r="AS1109" s="343"/>
      <c r="AT1109" s="343"/>
      <c r="AU1109" s="343"/>
      <c r="AV1109" s="343"/>
      <c r="AW1109" s="343"/>
      <c r="AX1109" s="343"/>
      <c r="AY1109" s="343"/>
      <c r="AZ1109" s="343"/>
      <c r="BA1109" s="343"/>
      <c r="BB1109" s="343"/>
      <c r="BC1109" s="343"/>
      <c r="BD1109" s="343"/>
      <c r="BE1109" s="475"/>
      <c r="BF1109" s="475"/>
      <c r="BG1109" s="475"/>
      <c r="BH1109" s="475"/>
      <c r="BI1109" s="475"/>
      <c r="BJ1109" s="475"/>
      <c r="BK1109" s="475"/>
      <c r="BL1109" s="475"/>
      <c r="BM1109" s="475"/>
      <c r="BN1109" s="475"/>
      <c r="BO1109" s="475"/>
      <c r="BP1109" s="306"/>
      <c r="BQ1109" s="496"/>
      <c r="BR1109" s="496"/>
      <c r="BS1109" s="496"/>
      <c r="BT1109" s="496"/>
      <c r="BU1109" s="496"/>
      <c r="BV1109" s="496"/>
    </row>
    <row r="1110" spans="1:74" s="52" customFormat="1" ht="12.75">
      <c r="A1110" s="64">
        <v>2996.2204340404778</v>
      </c>
      <c r="B1110" s="46" t="s">
        <v>320</v>
      </c>
      <c r="C1110" s="47" t="s">
        <v>334</v>
      </c>
      <c r="D1110" s="48">
        <v>69.999999999999972</v>
      </c>
      <c r="E1110" s="49">
        <v>38.970100000000002</v>
      </c>
      <c r="F1110" s="49">
        <v>3.6220000000000002E-2</v>
      </c>
      <c r="G1110" s="49">
        <v>16.5685</v>
      </c>
      <c r="H1110" s="49">
        <v>0.27615800000000001</v>
      </c>
      <c r="I1110" s="49">
        <v>0.22248000000000001</v>
      </c>
      <c r="J1110" s="49">
        <v>42.688200000000002</v>
      </c>
      <c r="K1110" s="49">
        <v>0.222248</v>
      </c>
      <c r="L1110" s="49">
        <v>99.021550000000005</v>
      </c>
      <c r="M1110" s="47"/>
      <c r="N1110" s="50">
        <v>0.99730317277292657</v>
      </c>
      <c r="O1110" s="50">
        <v>7.328575080376501E-4</v>
      </c>
      <c r="P1110" s="50">
        <v>0.35459684451535051</v>
      </c>
      <c r="Q1110" s="50">
        <v>5.6845645400075149E-3</v>
      </c>
      <c r="R1110" s="50">
        <v>4.822501768109326E-3</v>
      </c>
      <c r="S1110" s="50">
        <v>1.6285911432852891</v>
      </c>
      <c r="T1110" s="50">
        <v>6.0938419952304857E-3</v>
      </c>
      <c r="U1110" s="50">
        <v>2.9989603216603</v>
      </c>
      <c r="V1110" s="51">
        <v>82.119857184663601</v>
      </c>
      <c r="X1110" s="49">
        <v>0.21342800000000001</v>
      </c>
      <c r="Y1110" s="49">
        <v>43.969200000000001</v>
      </c>
      <c r="Z1110" s="49">
        <v>0.44753599999999999</v>
      </c>
      <c r="AA1110" s="49">
        <v>7.97682</v>
      </c>
      <c r="AB1110" s="49">
        <v>6.2711899999999998</v>
      </c>
      <c r="AC1110" s="49">
        <v>0.18080599999999999</v>
      </c>
      <c r="AD1110" s="49">
        <v>5.4136499999999996</v>
      </c>
      <c r="AE1110" s="312"/>
      <c r="AF1110" s="312" t="s">
        <v>430</v>
      </c>
      <c r="AG1110" s="343">
        <v>30</v>
      </c>
      <c r="AH1110" s="343">
        <v>15</v>
      </c>
      <c r="AI1110" s="343"/>
      <c r="AJ1110" s="343"/>
      <c r="AK1110" s="343"/>
      <c r="AL1110" s="343"/>
      <c r="AM1110" s="343"/>
      <c r="AN1110" s="343"/>
      <c r="AO1110" s="343"/>
      <c r="AP1110" s="343"/>
      <c r="AQ1110" s="343"/>
      <c r="AR1110" s="343"/>
      <c r="AS1110" s="343"/>
      <c r="AT1110" s="343"/>
      <c r="AU1110" s="343"/>
      <c r="AV1110" s="343"/>
      <c r="AW1110" s="343"/>
      <c r="AX1110" s="343"/>
      <c r="AY1110" s="343"/>
      <c r="AZ1110" s="343"/>
      <c r="BA1110" s="343"/>
      <c r="BB1110" s="343"/>
      <c r="BC1110" s="343"/>
      <c r="BD1110" s="343"/>
      <c r="BE1110" s="475"/>
      <c r="BF1110" s="475"/>
      <c r="BG1110" s="475"/>
      <c r="BH1110" s="475"/>
      <c r="BI1110" s="475"/>
      <c r="BJ1110" s="475"/>
      <c r="BK1110" s="475"/>
      <c r="BL1110" s="475"/>
      <c r="BM1110" s="475"/>
      <c r="BN1110" s="475"/>
      <c r="BO1110" s="475"/>
      <c r="BP1110" s="306"/>
      <c r="BQ1110" s="496"/>
      <c r="BR1110" s="496"/>
      <c r="BS1110" s="496"/>
      <c r="BT1110" s="496"/>
      <c r="BU1110" s="496"/>
      <c r="BV1110" s="496"/>
    </row>
    <row r="1111" spans="1:74" s="52" customFormat="1" ht="12.75">
      <c r="A1111" s="64">
        <v>2996.2204340404778</v>
      </c>
      <c r="B1111" s="46" t="s">
        <v>320</v>
      </c>
      <c r="C1111" s="47" t="s">
        <v>334</v>
      </c>
      <c r="D1111" s="48">
        <v>74.999999999999972</v>
      </c>
      <c r="E1111" s="49">
        <v>38.8767</v>
      </c>
      <c r="F1111" s="49">
        <v>2.894E-2</v>
      </c>
      <c r="G1111" s="49">
        <v>16.6479</v>
      </c>
      <c r="H1111" s="49">
        <v>0.25256600000000001</v>
      </c>
      <c r="I1111" s="49">
        <v>0.20187099999999999</v>
      </c>
      <c r="J1111" s="49">
        <v>42.798999999999999</v>
      </c>
      <c r="K1111" s="49">
        <v>0.22475800000000001</v>
      </c>
      <c r="L1111" s="49">
        <v>99.080629999999999</v>
      </c>
      <c r="M1111" s="47"/>
      <c r="N1111" s="50">
        <v>0.99469942998140548</v>
      </c>
      <c r="O1111" s="50">
        <v>5.8543194627298247E-4</v>
      </c>
      <c r="P1111" s="50">
        <v>0.35621969569499778</v>
      </c>
      <c r="Q1111" s="50">
        <v>5.1978202214835595E-3</v>
      </c>
      <c r="R1111" s="50">
        <v>4.3748397491045598E-3</v>
      </c>
      <c r="S1111" s="50">
        <v>1.6324678732592761</v>
      </c>
      <c r="T1111" s="50">
        <v>6.1613415194274775E-3</v>
      </c>
      <c r="U1111" s="50">
        <v>3.0011808569566618</v>
      </c>
      <c r="V1111" s="51">
        <v>82.087699382446914</v>
      </c>
      <c r="X1111" s="49">
        <v>0.21362999999999999</v>
      </c>
      <c r="Y1111" s="49">
        <v>54.898699999999998</v>
      </c>
      <c r="Z1111" s="49">
        <v>0.446135</v>
      </c>
      <c r="AA1111" s="49">
        <v>8.6836500000000001</v>
      </c>
      <c r="AB1111" s="49">
        <v>6.8043300000000002</v>
      </c>
      <c r="AC1111" s="49">
        <v>0.18046000000000001</v>
      </c>
      <c r="AD1111" s="49">
        <v>5.2681699999999996</v>
      </c>
      <c r="AE1111" s="312"/>
      <c r="AF1111" s="312" t="s">
        <v>430</v>
      </c>
      <c r="AG1111" s="343">
        <v>30</v>
      </c>
      <c r="AH1111" s="343">
        <v>15</v>
      </c>
      <c r="AI1111" s="343"/>
      <c r="AJ1111" s="343"/>
      <c r="AK1111" s="343"/>
      <c r="AL1111" s="343"/>
      <c r="AM1111" s="343"/>
      <c r="AN1111" s="343"/>
      <c r="AO1111" s="343"/>
      <c r="AP1111" s="343"/>
      <c r="AQ1111" s="343"/>
      <c r="AR1111" s="343"/>
      <c r="AS1111" s="343"/>
      <c r="AT1111" s="343"/>
      <c r="AU1111" s="343"/>
      <c r="AV1111" s="343"/>
      <c r="AW1111" s="343"/>
      <c r="AX1111" s="343"/>
      <c r="AY1111" s="343"/>
      <c r="AZ1111" s="343"/>
      <c r="BA1111" s="343"/>
      <c r="BB1111" s="343"/>
      <c r="BC1111" s="343"/>
      <c r="BD1111" s="343"/>
      <c r="BE1111" s="475"/>
      <c r="BF1111" s="475"/>
      <c r="BG1111" s="475"/>
      <c r="BH1111" s="475"/>
      <c r="BI1111" s="475"/>
      <c r="BJ1111" s="475"/>
      <c r="BK1111" s="475"/>
      <c r="BL1111" s="475"/>
      <c r="BM1111" s="475"/>
      <c r="BN1111" s="475"/>
      <c r="BO1111" s="475"/>
      <c r="BP1111" s="306"/>
      <c r="BQ1111" s="496"/>
      <c r="BR1111" s="496"/>
      <c r="BS1111" s="496"/>
      <c r="BT1111" s="496"/>
      <c r="BU1111" s="496"/>
      <c r="BV1111" s="496"/>
    </row>
    <row r="1112" spans="1:74" s="52" customFormat="1" ht="12.75">
      <c r="A1112" s="64">
        <v>2996.2204340404778</v>
      </c>
      <c r="B1112" s="46" t="s">
        <v>320</v>
      </c>
      <c r="C1112" s="47" t="s">
        <v>334</v>
      </c>
      <c r="D1112" s="48">
        <v>79.999999999999972</v>
      </c>
      <c r="E1112" s="49">
        <v>38.879899999999999</v>
      </c>
      <c r="F1112" s="49">
        <v>1.8921E-2</v>
      </c>
      <c r="G1112" s="49">
        <v>16.694400000000002</v>
      </c>
      <c r="H1112" s="49">
        <v>0.31022300000000003</v>
      </c>
      <c r="I1112" s="49">
        <v>0.22581499999999999</v>
      </c>
      <c r="J1112" s="49">
        <v>42.907899999999998</v>
      </c>
      <c r="K1112" s="49">
        <v>0.23297200000000001</v>
      </c>
      <c r="L1112" s="49">
        <v>99.299205000000001</v>
      </c>
      <c r="M1112" s="47"/>
      <c r="N1112" s="50">
        <v>0.99357858138494715</v>
      </c>
      <c r="O1112" s="50">
        <v>3.822932081391895E-4</v>
      </c>
      <c r="P1112" s="50">
        <v>0.35678278452448081</v>
      </c>
      <c r="Q1112" s="50">
        <v>6.376685049937143E-3</v>
      </c>
      <c r="R1112" s="50">
        <v>4.8878245438650067E-3</v>
      </c>
      <c r="S1112" s="50">
        <v>1.6346428791915546</v>
      </c>
      <c r="T1112" s="50">
        <v>6.3787922373851535E-3</v>
      </c>
      <c r="U1112" s="50">
        <v>3.0039055041597975</v>
      </c>
      <c r="V1112" s="51">
        <v>82.084052092674256</v>
      </c>
      <c r="X1112" s="49">
        <v>0.21373700000000001</v>
      </c>
      <c r="Y1112" s="49">
        <v>84.492500000000007</v>
      </c>
      <c r="Z1112" s="49">
        <v>0.44577</v>
      </c>
      <c r="AA1112" s="49">
        <v>7.1682699999999997</v>
      </c>
      <c r="AB1112" s="49">
        <v>6.1483100000000004</v>
      </c>
      <c r="AC1112" s="49">
        <v>0.18035000000000001</v>
      </c>
      <c r="AD1112" s="49">
        <v>5.1815800000000003</v>
      </c>
      <c r="AE1112" s="312"/>
      <c r="AF1112" s="312" t="s">
        <v>430</v>
      </c>
      <c r="AG1112" s="343">
        <v>30</v>
      </c>
      <c r="AH1112" s="343">
        <v>15</v>
      </c>
      <c r="AI1112" s="343"/>
      <c r="AJ1112" s="343"/>
      <c r="AK1112" s="343"/>
      <c r="AL1112" s="343"/>
      <c r="AM1112" s="343"/>
      <c r="AN1112" s="343"/>
      <c r="AO1112" s="343"/>
      <c r="AP1112" s="343"/>
      <c r="AQ1112" s="343"/>
      <c r="AR1112" s="343"/>
      <c r="AS1112" s="343"/>
      <c r="AT1112" s="343"/>
      <c r="AU1112" s="343"/>
      <c r="AV1112" s="343"/>
      <c r="AW1112" s="343"/>
      <c r="AX1112" s="343"/>
      <c r="AY1112" s="343"/>
      <c r="AZ1112" s="343"/>
      <c r="BA1112" s="343"/>
      <c r="BB1112" s="343"/>
      <c r="BC1112" s="343"/>
      <c r="BD1112" s="343"/>
      <c r="BE1112" s="475"/>
      <c r="BF1112" s="475"/>
      <c r="BG1112" s="475"/>
      <c r="BH1112" s="475"/>
      <c r="BI1112" s="475"/>
      <c r="BJ1112" s="475"/>
      <c r="BK1112" s="475"/>
      <c r="BL1112" s="475"/>
      <c r="BM1112" s="475"/>
      <c r="BN1112" s="475"/>
      <c r="BO1112" s="475"/>
      <c r="BP1112" s="306"/>
      <c r="BQ1112" s="496"/>
      <c r="BR1112" s="496"/>
      <c r="BS1112" s="496"/>
      <c r="BT1112" s="496"/>
      <c r="BU1112" s="496"/>
      <c r="BV1112" s="496"/>
    </row>
    <row r="1113" spans="1:74" s="52" customFormat="1" ht="12.75">
      <c r="A1113" s="64">
        <v>2996.2204340404778</v>
      </c>
      <c r="B1113" s="46" t="s">
        <v>320</v>
      </c>
      <c r="C1113" s="47" t="s">
        <v>334</v>
      </c>
      <c r="D1113" s="48">
        <v>84.999999999999972</v>
      </c>
      <c r="E1113" s="49">
        <v>38.725499999999997</v>
      </c>
      <c r="F1113" s="49">
        <v>3.8558000000000002E-2</v>
      </c>
      <c r="G1113" s="49">
        <v>16.6523</v>
      </c>
      <c r="H1113" s="49">
        <v>0.31211100000000003</v>
      </c>
      <c r="I1113" s="49">
        <v>0.215307</v>
      </c>
      <c r="J1113" s="49">
        <v>42.978900000000003</v>
      </c>
      <c r="K1113" s="49">
        <v>0.22983200000000001</v>
      </c>
      <c r="L1113" s="49">
        <v>99.183827000000008</v>
      </c>
      <c r="M1113" s="47"/>
      <c r="N1113" s="50">
        <v>0.99086347485296278</v>
      </c>
      <c r="O1113" s="50">
        <v>7.8002172730785304E-4</v>
      </c>
      <c r="P1113" s="50">
        <v>0.35632558457393465</v>
      </c>
      <c r="Q1113" s="50">
        <v>6.423470789101343E-3</v>
      </c>
      <c r="R1113" s="50">
        <v>4.6661712650106378E-3</v>
      </c>
      <c r="S1113" s="50">
        <v>1.6393837559205819</v>
      </c>
      <c r="T1113" s="50">
        <v>6.3006438258680674E-3</v>
      </c>
      <c r="U1113" s="50">
        <v>3.0056875758673187</v>
      </c>
      <c r="V1113" s="51">
        <v>82.145416802747405</v>
      </c>
      <c r="X1113" s="49">
        <v>0.21424599999999999</v>
      </c>
      <c r="Y1113" s="49">
        <v>42.214799999999997</v>
      </c>
      <c r="Z1113" s="49">
        <v>0.445913</v>
      </c>
      <c r="AA1113" s="49">
        <v>7.0867199999999997</v>
      </c>
      <c r="AB1113" s="49">
        <v>6.5075399999999997</v>
      </c>
      <c r="AC1113" s="49">
        <v>0.180203</v>
      </c>
      <c r="AD1113" s="49">
        <v>5.2472300000000001</v>
      </c>
      <c r="AE1113" s="312"/>
      <c r="AF1113" s="312" t="s">
        <v>430</v>
      </c>
      <c r="AG1113" s="343">
        <v>30</v>
      </c>
      <c r="AH1113" s="343">
        <v>15</v>
      </c>
      <c r="AI1113" s="343"/>
      <c r="AJ1113" s="343"/>
      <c r="AK1113" s="343"/>
      <c r="AL1113" s="343"/>
      <c r="AM1113" s="343"/>
      <c r="AN1113" s="343"/>
      <c r="AO1113" s="343"/>
      <c r="AP1113" s="343"/>
      <c r="AQ1113" s="343"/>
      <c r="AR1113" s="343"/>
      <c r="AS1113" s="343"/>
      <c r="AT1113" s="343"/>
      <c r="AU1113" s="343"/>
      <c r="AV1113" s="343"/>
      <c r="AW1113" s="343"/>
      <c r="AX1113" s="343"/>
      <c r="AY1113" s="343"/>
      <c r="AZ1113" s="343"/>
      <c r="BA1113" s="343"/>
      <c r="BB1113" s="343"/>
      <c r="BC1113" s="343"/>
      <c r="BD1113" s="343"/>
      <c r="BE1113" s="475"/>
      <c r="BF1113" s="475"/>
      <c r="BG1113" s="475"/>
      <c r="BH1113" s="475"/>
      <c r="BI1113" s="475"/>
      <c r="BJ1113" s="475"/>
      <c r="BK1113" s="475"/>
      <c r="BL1113" s="475"/>
      <c r="BM1113" s="475"/>
      <c r="BN1113" s="475"/>
      <c r="BO1113" s="475"/>
      <c r="BP1113" s="306"/>
      <c r="BQ1113" s="496"/>
      <c r="BR1113" s="496"/>
      <c r="BS1113" s="496"/>
      <c r="BT1113" s="496"/>
      <c r="BU1113" s="496"/>
      <c r="BV1113" s="496"/>
    </row>
    <row r="1114" spans="1:74" s="52" customFormat="1" ht="12.75">
      <c r="A1114" s="64">
        <v>2996.2204340404778</v>
      </c>
      <c r="B1114" s="46" t="s">
        <v>320</v>
      </c>
      <c r="C1114" s="47" t="s">
        <v>334</v>
      </c>
      <c r="D1114" s="48">
        <v>89.999999999999972</v>
      </c>
      <c r="E1114" s="49">
        <v>38.9193</v>
      </c>
      <c r="F1114" s="49">
        <v>3.0825999999999999E-2</v>
      </c>
      <c r="G1114" s="49">
        <v>16.513300000000001</v>
      </c>
      <c r="H1114" s="49">
        <v>0.26298100000000002</v>
      </c>
      <c r="I1114" s="49">
        <v>0.21326300000000001</v>
      </c>
      <c r="J1114" s="49">
        <v>42.992100000000001</v>
      </c>
      <c r="K1114" s="49">
        <v>0.27080900000000002</v>
      </c>
      <c r="L1114" s="49">
        <v>99.223444999999998</v>
      </c>
      <c r="M1114" s="47"/>
      <c r="N1114" s="50">
        <v>0.99430597579441349</v>
      </c>
      <c r="O1114" s="50">
        <v>6.2265519830365438E-4</v>
      </c>
      <c r="P1114" s="50">
        <v>0.35281325579534289</v>
      </c>
      <c r="Q1114" s="50">
        <v>5.4040989685314594E-3</v>
      </c>
      <c r="R1114" s="50">
        <v>4.6148361127914869E-3</v>
      </c>
      <c r="S1114" s="50">
        <v>1.6373903777100076</v>
      </c>
      <c r="T1114" s="50">
        <v>7.4126888356954935E-3</v>
      </c>
      <c r="U1114" s="50">
        <v>3.0031921635463839</v>
      </c>
      <c r="V1114" s="51">
        <v>82.272504689686855</v>
      </c>
      <c r="X1114" s="49">
        <v>0.21359400000000001</v>
      </c>
      <c r="Y1114" s="49">
        <v>53.091500000000003</v>
      </c>
      <c r="Z1114" s="49">
        <v>0.44813199999999997</v>
      </c>
      <c r="AA1114" s="49">
        <v>8.3999100000000002</v>
      </c>
      <c r="AB1114" s="49">
        <v>6.5228299999999999</v>
      </c>
      <c r="AC1114" s="49">
        <v>0.18007400000000001</v>
      </c>
      <c r="AD1114" s="49">
        <v>4.4703499999999998</v>
      </c>
      <c r="AE1114" s="312"/>
      <c r="AF1114" s="312" t="s">
        <v>430</v>
      </c>
      <c r="AG1114" s="343">
        <v>30</v>
      </c>
      <c r="AH1114" s="343">
        <v>15</v>
      </c>
      <c r="AI1114" s="343"/>
      <c r="AJ1114" s="343"/>
      <c r="AK1114" s="343"/>
      <c r="AL1114" s="343"/>
      <c r="AM1114" s="343"/>
      <c r="AN1114" s="343"/>
      <c r="AO1114" s="343"/>
      <c r="AP1114" s="343"/>
      <c r="AQ1114" s="343"/>
      <c r="AR1114" s="343"/>
      <c r="AS1114" s="343"/>
      <c r="AT1114" s="343"/>
      <c r="AU1114" s="343"/>
      <c r="AV1114" s="343"/>
      <c r="AW1114" s="343"/>
      <c r="AX1114" s="343"/>
      <c r="AY1114" s="343"/>
      <c r="AZ1114" s="343"/>
      <c r="BA1114" s="343"/>
      <c r="BB1114" s="343"/>
      <c r="BC1114" s="343"/>
      <c r="BD1114" s="343"/>
      <c r="BE1114" s="475"/>
      <c r="BF1114" s="475"/>
      <c r="BG1114" s="475"/>
      <c r="BH1114" s="475"/>
      <c r="BI1114" s="475"/>
      <c r="BJ1114" s="475"/>
      <c r="BK1114" s="475"/>
      <c r="BL1114" s="475"/>
      <c r="BM1114" s="475"/>
      <c r="BN1114" s="475"/>
      <c r="BO1114" s="475"/>
      <c r="BP1114" s="306"/>
      <c r="BQ1114" s="496"/>
      <c r="BR1114" s="496"/>
      <c r="BS1114" s="496"/>
      <c r="BT1114" s="496"/>
      <c r="BU1114" s="496"/>
      <c r="BV1114" s="496"/>
    </row>
    <row r="1115" spans="1:74" s="52" customFormat="1" ht="12.75">
      <c r="A1115" s="64">
        <v>2996.2204340404778</v>
      </c>
      <c r="B1115" s="46" t="s">
        <v>320</v>
      </c>
      <c r="C1115" s="47" t="s">
        <v>334</v>
      </c>
      <c r="D1115" s="48">
        <v>94.999999999999972</v>
      </c>
      <c r="E1115" s="49">
        <v>38.869999999999997</v>
      </c>
      <c r="F1115" s="49">
        <v>3.916E-2</v>
      </c>
      <c r="G1115" s="49">
        <v>16.429300000000001</v>
      </c>
      <c r="H1115" s="49">
        <v>0.31551499999999999</v>
      </c>
      <c r="I1115" s="49">
        <v>0.22612599999999999</v>
      </c>
      <c r="J1115" s="49">
        <v>42.9983</v>
      </c>
      <c r="K1115" s="49">
        <v>0.23710200000000001</v>
      </c>
      <c r="L1115" s="49">
        <v>99.151102999999992</v>
      </c>
      <c r="M1115" s="47"/>
      <c r="N1115" s="50">
        <v>0.99349512722360489</v>
      </c>
      <c r="O1115" s="50">
        <v>7.9135126137459778E-4</v>
      </c>
      <c r="P1115" s="50">
        <v>0.3511771538121351</v>
      </c>
      <c r="Q1115" s="50">
        <v>6.4865699250793397E-3</v>
      </c>
      <c r="R1115" s="50">
        <v>4.8953916239030202E-3</v>
      </c>
      <c r="S1115" s="50">
        <v>1.6383663961725223</v>
      </c>
      <c r="T1115" s="50">
        <v>6.4929800062085092E-3</v>
      </c>
      <c r="U1115" s="50">
        <v>3.0027773701011005</v>
      </c>
      <c r="V1115" s="51">
        <v>82.348858168254552</v>
      </c>
      <c r="X1115" s="49">
        <v>0.213805</v>
      </c>
      <c r="Y1115" s="49">
        <v>42.670400000000001</v>
      </c>
      <c r="Z1115" s="49">
        <v>0.44911699999999999</v>
      </c>
      <c r="AA1115" s="49">
        <v>6.9439599999999997</v>
      </c>
      <c r="AB1115" s="49">
        <v>6.1764599999999996</v>
      </c>
      <c r="AC1115" s="49">
        <v>0.17999100000000001</v>
      </c>
      <c r="AD1115" s="49">
        <v>5.1515899999999997</v>
      </c>
      <c r="AE1115" s="312"/>
      <c r="AF1115" s="312" t="s">
        <v>430</v>
      </c>
      <c r="AG1115" s="343">
        <v>30</v>
      </c>
      <c r="AH1115" s="343">
        <v>15</v>
      </c>
      <c r="AI1115" s="343"/>
      <c r="AJ1115" s="343"/>
      <c r="AK1115" s="343"/>
      <c r="AL1115" s="343"/>
      <c r="AM1115" s="343"/>
      <c r="AN1115" s="343"/>
      <c r="AO1115" s="343"/>
      <c r="AP1115" s="343"/>
      <c r="AQ1115" s="343"/>
      <c r="AR1115" s="343"/>
      <c r="AS1115" s="343"/>
      <c r="AT1115" s="343"/>
      <c r="AU1115" s="343"/>
      <c r="AV1115" s="343"/>
      <c r="AW1115" s="343"/>
      <c r="AX1115" s="343"/>
      <c r="AY1115" s="343"/>
      <c r="AZ1115" s="343"/>
      <c r="BA1115" s="343"/>
      <c r="BB1115" s="343"/>
      <c r="BC1115" s="343"/>
      <c r="BD1115" s="343"/>
      <c r="BE1115" s="475"/>
      <c r="BF1115" s="475"/>
      <c r="BG1115" s="475"/>
      <c r="BH1115" s="475"/>
      <c r="BI1115" s="475"/>
      <c r="BJ1115" s="475"/>
      <c r="BK1115" s="475"/>
      <c r="BL1115" s="475"/>
      <c r="BM1115" s="475"/>
      <c r="BN1115" s="475"/>
      <c r="BO1115" s="475"/>
      <c r="BP1115" s="306"/>
      <c r="BQ1115" s="496"/>
      <c r="BR1115" s="496"/>
      <c r="BS1115" s="496"/>
      <c r="BT1115" s="496"/>
      <c r="BU1115" s="496"/>
      <c r="BV1115" s="496"/>
    </row>
    <row r="1116" spans="1:74" s="52" customFormat="1" ht="12.75">
      <c r="A1116" s="64">
        <v>2996.2204340404778</v>
      </c>
      <c r="B1116" s="46" t="s">
        <v>320</v>
      </c>
      <c r="C1116" s="47" t="s">
        <v>334</v>
      </c>
      <c r="D1116" s="48">
        <v>99.999999999999972</v>
      </c>
      <c r="E1116" s="49">
        <v>38.773000000000003</v>
      </c>
      <c r="F1116" s="49">
        <v>3.2738000000000003E-2</v>
      </c>
      <c r="G1116" s="49">
        <v>16.5443</v>
      </c>
      <c r="H1116" s="49">
        <v>0.254886</v>
      </c>
      <c r="I1116" s="49">
        <v>0.22201499999999999</v>
      </c>
      <c r="J1116" s="49">
        <v>43.116399999999999</v>
      </c>
      <c r="K1116" s="49">
        <v>0.231238</v>
      </c>
      <c r="L1116" s="49">
        <v>99.210028000000008</v>
      </c>
      <c r="M1116" s="47"/>
      <c r="N1116" s="50">
        <v>0.99099090392921829</v>
      </c>
      <c r="O1116" s="50">
        <v>6.6155784295061069E-4</v>
      </c>
      <c r="P1116" s="50">
        <v>0.35362637869898655</v>
      </c>
      <c r="Q1116" s="50">
        <v>5.2399861282556555E-3</v>
      </c>
      <c r="R1116" s="50">
        <v>4.8062717221652581E-3</v>
      </c>
      <c r="S1116" s="50">
        <v>1.6428249914394606</v>
      </c>
      <c r="T1116" s="50">
        <v>6.3322363280831689E-3</v>
      </c>
      <c r="U1116" s="50">
        <v>3.0055502108543739</v>
      </c>
      <c r="V1116" s="51">
        <v>82.287253073714297</v>
      </c>
      <c r="X1116" s="49">
        <v>0.214059</v>
      </c>
      <c r="Y1116" s="49">
        <v>49.072200000000002</v>
      </c>
      <c r="Z1116" s="49">
        <v>0.44766800000000001</v>
      </c>
      <c r="AA1116" s="49">
        <v>8.5386199999999999</v>
      </c>
      <c r="AB1116" s="49">
        <v>6.2852699999999997</v>
      </c>
      <c r="AC1116" s="49">
        <v>0.17976700000000001</v>
      </c>
      <c r="AD1116" s="49">
        <v>5.1914600000000002</v>
      </c>
      <c r="AE1116" s="312"/>
      <c r="AF1116" s="312" t="s">
        <v>430</v>
      </c>
      <c r="AG1116" s="343">
        <v>30</v>
      </c>
      <c r="AH1116" s="343">
        <v>15</v>
      </c>
      <c r="AI1116" s="343"/>
      <c r="AJ1116" s="343"/>
      <c r="AK1116" s="343"/>
      <c r="AL1116" s="343"/>
      <c r="AM1116" s="343"/>
      <c r="AN1116" s="343"/>
      <c r="AO1116" s="343"/>
      <c r="AP1116" s="343"/>
      <c r="AQ1116" s="343"/>
      <c r="AR1116" s="343"/>
      <c r="AS1116" s="343"/>
      <c r="AT1116" s="343"/>
      <c r="AU1116" s="343"/>
      <c r="AV1116" s="343"/>
      <c r="AW1116" s="343"/>
      <c r="AX1116" s="343"/>
      <c r="AY1116" s="343"/>
      <c r="AZ1116" s="343"/>
      <c r="BA1116" s="343"/>
      <c r="BB1116" s="343"/>
      <c r="BC1116" s="343"/>
      <c r="BD1116" s="343"/>
      <c r="BE1116" s="475"/>
      <c r="BF1116" s="475"/>
      <c r="BG1116" s="475"/>
      <c r="BH1116" s="475"/>
      <c r="BI1116" s="475"/>
      <c r="BJ1116" s="475"/>
      <c r="BK1116" s="475"/>
      <c r="BL1116" s="475"/>
      <c r="BM1116" s="475"/>
      <c r="BN1116" s="475"/>
      <c r="BO1116" s="475"/>
      <c r="BP1116" s="306"/>
      <c r="BQ1116" s="496"/>
      <c r="BR1116" s="496"/>
      <c r="BS1116" s="496"/>
      <c r="BT1116" s="496"/>
      <c r="BU1116" s="496"/>
      <c r="BV1116" s="496"/>
    </row>
    <row r="1117" spans="1:74" s="52" customFormat="1" ht="12.75">
      <c r="A1117" s="38"/>
      <c r="B1117" s="46"/>
      <c r="C1117" s="47"/>
      <c r="D1117" s="48"/>
      <c r="E1117" s="49"/>
      <c r="F1117" s="49"/>
      <c r="G1117" s="49"/>
      <c r="H1117" s="49"/>
      <c r="I1117" s="49"/>
      <c r="J1117" s="49"/>
      <c r="K1117" s="49"/>
      <c r="L1117" s="49"/>
      <c r="M1117" s="47"/>
      <c r="N1117" s="50"/>
      <c r="O1117" s="50"/>
      <c r="P1117" s="50"/>
      <c r="Q1117" s="50"/>
      <c r="R1117" s="50"/>
      <c r="S1117" s="50"/>
      <c r="T1117" s="50"/>
      <c r="U1117" s="50"/>
      <c r="V1117" s="51"/>
      <c r="AE1117" s="312"/>
      <c r="AF1117" s="312"/>
      <c r="AG1117" s="312"/>
      <c r="AH1117" s="312"/>
      <c r="AI1117" s="312"/>
      <c r="AJ1117" s="312"/>
      <c r="AK1117" s="312"/>
      <c r="AL1117" s="312"/>
      <c r="AM1117" s="312"/>
      <c r="AN1117" s="312"/>
      <c r="AO1117" s="312"/>
      <c r="AP1117" s="312"/>
      <c r="AQ1117" s="312"/>
      <c r="AR1117" s="312"/>
      <c r="AS1117" s="312"/>
      <c r="AT1117" s="312"/>
      <c r="AU1117" s="312"/>
      <c r="AV1117" s="312"/>
      <c r="AW1117" s="312"/>
      <c r="AX1117" s="312"/>
      <c r="AY1117" s="312"/>
      <c r="AZ1117" s="312"/>
      <c r="BA1117" s="312"/>
      <c r="BB1117" s="312"/>
      <c r="BC1117" s="312"/>
      <c r="BD1117" s="312"/>
      <c r="BE1117" s="306"/>
      <c r="BF1117" s="306"/>
      <c r="BG1117" s="306"/>
      <c r="BH1117" s="306"/>
      <c r="BI1117" s="306"/>
      <c r="BJ1117" s="306"/>
      <c r="BK1117" s="306"/>
      <c r="BL1117" s="306"/>
      <c r="BM1117" s="306"/>
      <c r="BN1117" s="306"/>
      <c r="BO1117" s="306"/>
      <c r="BP1117" s="306"/>
      <c r="BQ1117" s="496"/>
      <c r="BR1117" s="496"/>
      <c r="BS1117" s="496"/>
      <c r="BT1117" s="496"/>
      <c r="BU1117" s="496"/>
      <c r="BV1117" s="496"/>
    </row>
    <row r="1118" spans="1:74" s="52" customFormat="1" ht="12.75">
      <c r="A1118" s="64">
        <v>2996.2204340404778</v>
      </c>
      <c r="B1118" s="46" t="s">
        <v>320</v>
      </c>
      <c r="C1118" s="47" t="s">
        <v>335</v>
      </c>
      <c r="D1118" s="48">
        <v>0</v>
      </c>
      <c r="E1118" s="49">
        <v>39.2316</v>
      </c>
      <c r="F1118" s="49">
        <v>8.0786999999999998E-2</v>
      </c>
      <c r="G1118" s="49">
        <v>14.222300000000001</v>
      </c>
      <c r="H1118" s="49">
        <v>0.31718000000000002</v>
      </c>
      <c r="I1118" s="49">
        <v>0.18556900000000001</v>
      </c>
      <c r="J1118" s="49">
        <v>44.781300000000002</v>
      </c>
      <c r="K1118" s="49">
        <v>0.25936700000000001</v>
      </c>
      <c r="L1118" s="49">
        <v>99.129336999999992</v>
      </c>
      <c r="M1118" s="47"/>
      <c r="N1118" s="50">
        <v>0.99208490979793074</v>
      </c>
      <c r="O1118" s="50">
        <v>1.6152126951625219E-3</v>
      </c>
      <c r="P1118" s="50">
        <v>0.30077286490191485</v>
      </c>
      <c r="Q1118" s="50">
        <v>6.4515268705967639E-3</v>
      </c>
      <c r="R1118" s="50">
        <v>3.9746966605400686E-3</v>
      </c>
      <c r="S1118" s="50">
        <v>1.6881773372300177</v>
      </c>
      <c r="T1118" s="50">
        <v>7.027246526115141E-3</v>
      </c>
      <c r="U1118" s="50">
        <v>3.0016307513920997</v>
      </c>
      <c r="V1118" s="51">
        <v>84.87780817340122</v>
      </c>
      <c r="X1118" s="49">
        <v>0.21290899999999999</v>
      </c>
      <c r="Y1118" s="49">
        <v>20.356000000000002</v>
      </c>
      <c r="Z1118" s="49">
        <v>0.48441600000000001</v>
      </c>
      <c r="AA1118" s="49">
        <v>7.02095</v>
      </c>
      <c r="AB1118" s="49">
        <v>7.3580300000000003</v>
      </c>
      <c r="AC1118" s="49">
        <v>0.17508799999999999</v>
      </c>
      <c r="AD1118" s="49">
        <v>4.7336200000000002</v>
      </c>
      <c r="AE1118" s="312"/>
      <c r="AF1118" s="312" t="s">
        <v>430</v>
      </c>
      <c r="AG1118" s="343">
        <v>30</v>
      </c>
      <c r="AH1118" s="343">
        <v>15</v>
      </c>
      <c r="AI1118" s="343"/>
      <c r="AJ1118" s="343"/>
      <c r="AK1118" s="343"/>
      <c r="AL1118" s="343"/>
      <c r="AM1118" s="343"/>
      <c r="AN1118" s="343"/>
      <c r="AO1118" s="343"/>
      <c r="AP1118" s="343"/>
      <c r="AQ1118" s="343"/>
      <c r="AR1118" s="343"/>
      <c r="AS1118" s="343"/>
      <c r="AT1118" s="343"/>
      <c r="AU1118" s="343"/>
      <c r="AV1118" s="343"/>
      <c r="AW1118" s="343"/>
      <c r="AX1118" s="343"/>
      <c r="AY1118" s="343"/>
      <c r="AZ1118" s="343"/>
      <c r="BA1118" s="343"/>
      <c r="BB1118" s="343"/>
      <c r="BC1118" s="343"/>
      <c r="BD1118" s="343"/>
      <c r="BE1118" s="475"/>
      <c r="BF1118" s="475"/>
      <c r="BG1118" s="475"/>
      <c r="BH1118" s="475"/>
      <c r="BI1118" s="475"/>
      <c r="BJ1118" s="475"/>
      <c r="BK1118" s="475"/>
      <c r="BL1118" s="475"/>
      <c r="BM1118" s="475"/>
      <c r="BN1118" s="475"/>
      <c r="BO1118" s="475"/>
      <c r="BP1118" s="306"/>
      <c r="BQ1118" s="496"/>
      <c r="BR1118" s="496"/>
      <c r="BS1118" s="496"/>
      <c r="BT1118" s="496"/>
      <c r="BU1118" s="496"/>
      <c r="BV1118" s="496"/>
    </row>
    <row r="1119" spans="1:74" s="52" customFormat="1" ht="12.75">
      <c r="A1119" s="64">
        <v>2996.2204340404778</v>
      </c>
      <c r="B1119" s="46" t="s">
        <v>320</v>
      </c>
      <c r="C1119" s="47" t="s">
        <v>335</v>
      </c>
      <c r="D1119" s="48">
        <v>4.4736816114353735</v>
      </c>
      <c r="E1119" s="49">
        <v>39.341000000000001</v>
      </c>
      <c r="F1119" s="49">
        <v>8.6448999999999998E-2</v>
      </c>
      <c r="G1119" s="49">
        <v>13.1774</v>
      </c>
      <c r="H1119" s="49">
        <v>0.329015</v>
      </c>
      <c r="I1119" s="49">
        <v>0.18407999999999999</v>
      </c>
      <c r="J1119" s="49">
        <v>45.752600000000001</v>
      </c>
      <c r="K1119" s="49">
        <v>0.23886499999999999</v>
      </c>
      <c r="L1119" s="49">
        <v>99.143174000000016</v>
      </c>
      <c r="M1119" s="47"/>
      <c r="N1119" s="50">
        <v>0.99027562812787784</v>
      </c>
      <c r="O1119" s="50">
        <v>1.7204659613206247E-3</v>
      </c>
      <c r="P1119" s="50">
        <v>0.27739358851779283</v>
      </c>
      <c r="Q1119" s="50">
        <v>6.6614732192072377E-3</v>
      </c>
      <c r="R1119" s="50">
        <v>3.924669051013384E-3</v>
      </c>
      <c r="S1119" s="50">
        <v>1.7168605447088696</v>
      </c>
      <c r="T1119" s="50">
        <v>6.4420020996459378E-3</v>
      </c>
      <c r="U1119" s="50">
        <v>3.0042800611069786</v>
      </c>
      <c r="V1119" s="51">
        <v>86.090359102379011</v>
      </c>
      <c r="X1119" s="49">
        <v>0.21277599999999999</v>
      </c>
      <c r="Y1119" s="49">
        <v>18.831900000000001</v>
      </c>
      <c r="Z1119" s="49">
        <v>0.50439500000000004</v>
      </c>
      <c r="AA1119" s="49">
        <v>6.7047699999999999</v>
      </c>
      <c r="AB1119" s="49">
        <v>7.2797599999999996</v>
      </c>
      <c r="AC1119" s="49">
        <v>0.17258999999999999</v>
      </c>
      <c r="AD1119" s="49">
        <v>5.0101199999999997</v>
      </c>
      <c r="AE1119" s="312"/>
      <c r="AF1119" s="312" t="s">
        <v>430</v>
      </c>
      <c r="AG1119" s="343">
        <v>30</v>
      </c>
      <c r="AH1119" s="343">
        <v>15</v>
      </c>
      <c r="AI1119" s="343"/>
      <c r="AJ1119" s="343"/>
      <c r="AK1119" s="343"/>
      <c r="AL1119" s="343"/>
      <c r="AM1119" s="343"/>
      <c r="AN1119" s="343"/>
      <c r="AO1119" s="343"/>
      <c r="AP1119" s="343"/>
      <c r="AQ1119" s="343"/>
      <c r="AR1119" s="343"/>
      <c r="AS1119" s="343"/>
      <c r="AT1119" s="343"/>
      <c r="AU1119" s="343"/>
      <c r="AV1119" s="343"/>
      <c r="AW1119" s="343"/>
      <c r="AX1119" s="343"/>
      <c r="AY1119" s="343"/>
      <c r="AZ1119" s="343"/>
      <c r="BA1119" s="343"/>
      <c r="BB1119" s="343"/>
      <c r="BC1119" s="343"/>
      <c r="BD1119" s="343"/>
      <c r="BE1119" s="475"/>
      <c r="BF1119" s="475"/>
      <c r="BG1119" s="475"/>
      <c r="BH1119" s="475"/>
      <c r="BI1119" s="475"/>
      <c r="BJ1119" s="475"/>
      <c r="BK1119" s="475"/>
      <c r="BL1119" s="475"/>
      <c r="BM1119" s="475"/>
      <c r="BN1119" s="475"/>
      <c r="BO1119" s="475"/>
      <c r="BP1119" s="306"/>
      <c r="BQ1119" s="496"/>
      <c r="BR1119" s="496"/>
      <c r="BS1119" s="496"/>
      <c r="BT1119" s="496"/>
      <c r="BU1119" s="496"/>
      <c r="BV1119" s="496"/>
    </row>
    <row r="1120" spans="1:74" s="52" customFormat="1" ht="12.75">
      <c r="A1120" s="64">
        <v>2996.2204340404778</v>
      </c>
      <c r="B1120" s="46" t="s">
        <v>320</v>
      </c>
      <c r="C1120" s="47" t="s">
        <v>335</v>
      </c>
      <c r="D1120" s="48">
        <v>8.9736816114353744</v>
      </c>
      <c r="E1120" s="49">
        <v>39.577100000000002</v>
      </c>
      <c r="F1120" s="49">
        <v>6.0536E-2</v>
      </c>
      <c r="G1120" s="49">
        <v>13.035500000000001</v>
      </c>
      <c r="H1120" s="49">
        <v>0.32612000000000002</v>
      </c>
      <c r="I1120" s="49">
        <v>0.170738</v>
      </c>
      <c r="J1120" s="49">
        <v>45.617199999999997</v>
      </c>
      <c r="K1120" s="49">
        <v>0.247256</v>
      </c>
      <c r="L1120" s="49">
        <v>99.070577999999983</v>
      </c>
      <c r="M1120" s="47"/>
      <c r="N1120" s="50">
        <v>0.99563010632923288</v>
      </c>
      <c r="O1120" s="50">
        <v>1.2040463023833647E-3</v>
      </c>
      <c r="P1120" s="50">
        <v>0.27424438239314863</v>
      </c>
      <c r="Q1120" s="50">
        <v>6.5989582140964188E-3</v>
      </c>
      <c r="R1120" s="50">
        <v>3.6380610393321189E-3</v>
      </c>
      <c r="S1120" s="50">
        <v>1.7107684108591663</v>
      </c>
      <c r="T1120" s="50">
        <v>6.6643613786598671E-3</v>
      </c>
      <c r="U1120" s="50">
        <v>2.9998194846993465</v>
      </c>
      <c r="V1120" s="51">
        <v>86.184251138058571</v>
      </c>
      <c r="X1120" s="49">
        <v>0.21195600000000001</v>
      </c>
      <c r="Y1120" s="49">
        <v>26.845800000000001</v>
      </c>
      <c r="Z1120" s="49">
        <v>0.50679099999999999</v>
      </c>
      <c r="AA1120" s="49">
        <v>6.7998000000000003</v>
      </c>
      <c r="AB1120" s="49">
        <v>7.8003799999999996</v>
      </c>
      <c r="AC1120" s="49">
        <v>0.172761</v>
      </c>
      <c r="AD1120" s="49">
        <v>4.8576300000000003</v>
      </c>
      <c r="AE1120" s="312"/>
      <c r="AF1120" s="312" t="s">
        <v>430</v>
      </c>
      <c r="AG1120" s="343">
        <v>30</v>
      </c>
      <c r="AH1120" s="343">
        <v>15</v>
      </c>
      <c r="AI1120" s="343"/>
      <c r="AJ1120" s="343"/>
      <c r="AK1120" s="343"/>
      <c r="AL1120" s="343"/>
      <c r="AM1120" s="343"/>
      <c r="AN1120" s="343"/>
      <c r="AO1120" s="343"/>
      <c r="AP1120" s="343"/>
      <c r="AQ1120" s="343"/>
      <c r="AR1120" s="343"/>
      <c r="AS1120" s="343"/>
      <c r="AT1120" s="343"/>
      <c r="AU1120" s="343"/>
      <c r="AV1120" s="343"/>
      <c r="AW1120" s="343"/>
      <c r="AX1120" s="343"/>
      <c r="AY1120" s="343"/>
      <c r="AZ1120" s="343"/>
      <c r="BA1120" s="343"/>
      <c r="BB1120" s="343"/>
      <c r="BC1120" s="343"/>
      <c r="BD1120" s="343"/>
      <c r="BE1120" s="475"/>
      <c r="BF1120" s="475"/>
      <c r="BG1120" s="475"/>
      <c r="BH1120" s="475"/>
      <c r="BI1120" s="475"/>
      <c r="BJ1120" s="475"/>
      <c r="BK1120" s="475"/>
      <c r="BL1120" s="475"/>
      <c r="BM1120" s="475"/>
      <c r="BN1120" s="475"/>
      <c r="BO1120" s="475"/>
      <c r="BP1120" s="306"/>
      <c r="BQ1120" s="496"/>
      <c r="BR1120" s="496"/>
      <c r="BS1120" s="496"/>
      <c r="BT1120" s="496"/>
      <c r="BU1120" s="496"/>
      <c r="BV1120" s="496"/>
    </row>
    <row r="1121" spans="1:74" s="52" customFormat="1" ht="12.75">
      <c r="A1121" s="64">
        <v>2996.2204340404778</v>
      </c>
      <c r="B1121" s="46" t="s">
        <v>320</v>
      </c>
      <c r="C1121" s="47" t="s">
        <v>335</v>
      </c>
      <c r="D1121" s="48">
        <v>13.473681611435374</v>
      </c>
      <c r="E1121" s="49">
        <v>39.441400000000002</v>
      </c>
      <c r="F1121" s="49">
        <v>7.3178999999999994E-2</v>
      </c>
      <c r="G1121" s="49">
        <v>13.1943</v>
      </c>
      <c r="H1121" s="49">
        <v>0.31442700000000001</v>
      </c>
      <c r="I1121" s="49">
        <v>0.19323299999999999</v>
      </c>
      <c r="J1121" s="49">
        <v>45.800600000000003</v>
      </c>
      <c r="K1121" s="49">
        <v>0.23880000000000001</v>
      </c>
      <c r="L1121" s="49">
        <v>99.294002000000006</v>
      </c>
      <c r="M1121" s="47"/>
      <c r="N1121" s="50">
        <v>0.99114277085321167</v>
      </c>
      <c r="O1121" s="50">
        <v>1.4539376442640039E-3</v>
      </c>
      <c r="P1121" s="50">
        <v>0.27728491532572741</v>
      </c>
      <c r="Q1121" s="50">
        <v>6.3554692235819549E-3</v>
      </c>
      <c r="R1121" s="50">
        <v>4.1129263364894971E-3</v>
      </c>
      <c r="S1121" s="50">
        <v>1.7157879305610193</v>
      </c>
      <c r="T1121" s="50">
        <v>6.4294802333375823E-3</v>
      </c>
      <c r="U1121" s="50">
        <v>3.0036947380711747</v>
      </c>
      <c r="V1121" s="51">
        <v>86.087567451536913</v>
      </c>
      <c r="X1121" s="49">
        <v>0.212502</v>
      </c>
      <c r="Y1121" s="49">
        <v>22.482600000000001</v>
      </c>
      <c r="Z1121" s="49">
        <v>0.50373199999999996</v>
      </c>
      <c r="AA1121" s="49">
        <v>6.9296199999999999</v>
      </c>
      <c r="AB1121" s="49">
        <v>6.9937800000000001</v>
      </c>
      <c r="AC1121" s="49">
        <v>0.17257600000000001</v>
      </c>
      <c r="AD1121" s="49">
        <v>5.0019099999999996</v>
      </c>
      <c r="AE1121" s="312"/>
      <c r="AF1121" s="312" t="s">
        <v>430</v>
      </c>
      <c r="AG1121" s="343">
        <v>30</v>
      </c>
      <c r="AH1121" s="343">
        <v>15</v>
      </c>
      <c r="AI1121" s="343"/>
      <c r="AJ1121" s="343"/>
      <c r="AK1121" s="343"/>
      <c r="AL1121" s="343"/>
      <c r="AM1121" s="343"/>
      <c r="AN1121" s="343"/>
      <c r="AO1121" s="343"/>
      <c r="AP1121" s="343"/>
      <c r="AQ1121" s="343"/>
      <c r="AR1121" s="343"/>
      <c r="AS1121" s="343"/>
      <c r="AT1121" s="343"/>
      <c r="AU1121" s="343"/>
      <c r="AV1121" s="343"/>
      <c r="AW1121" s="343"/>
      <c r="AX1121" s="343"/>
      <c r="AY1121" s="343"/>
      <c r="AZ1121" s="343"/>
      <c r="BA1121" s="343"/>
      <c r="BB1121" s="343"/>
      <c r="BC1121" s="343"/>
      <c r="BD1121" s="343"/>
      <c r="BE1121" s="475"/>
      <c r="BF1121" s="475"/>
      <c r="BG1121" s="475"/>
      <c r="BH1121" s="475"/>
      <c r="BI1121" s="475"/>
      <c r="BJ1121" s="475"/>
      <c r="BK1121" s="475"/>
      <c r="BL1121" s="475"/>
      <c r="BM1121" s="475"/>
      <c r="BN1121" s="475"/>
      <c r="BO1121" s="475"/>
      <c r="BP1121" s="306"/>
      <c r="BQ1121" s="496"/>
      <c r="BR1121" s="496"/>
      <c r="BS1121" s="496"/>
      <c r="BT1121" s="496"/>
      <c r="BU1121" s="496"/>
      <c r="BV1121" s="496"/>
    </row>
    <row r="1122" spans="1:74" s="52" customFormat="1" ht="12.75">
      <c r="A1122" s="64">
        <v>2996.2204340404778</v>
      </c>
      <c r="B1122" s="46" t="s">
        <v>320</v>
      </c>
      <c r="C1122" s="47" t="s">
        <v>335</v>
      </c>
      <c r="D1122" s="48">
        <v>17.973681611435374</v>
      </c>
      <c r="E1122" s="49">
        <v>39.462800000000001</v>
      </c>
      <c r="F1122" s="49">
        <v>7.2858999999999993E-2</v>
      </c>
      <c r="G1122" s="49">
        <v>13.083500000000001</v>
      </c>
      <c r="H1122" s="49">
        <v>0.296593</v>
      </c>
      <c r="I1122" s="49">
        <v>0.17172999999999999</v>
      </c>
      <c r="J1122" s="49">
        <v>45.795299999999997</v>
      </c>
      <c r="K1122" s="49">
        <v>0.22651099999999999</v>
      </c>
      <c r="L1122" s="49">
        <v>99.168261999999999</v>
      </c>
      <c r="M1122" s="47"/>
      <c r="N1122" s="50">
        <v>0.99186952303703546</v>
      </c>
      <c r="O1122" s="50">
        <v>1.4478556685649947E-3</v>
      </c>
      <c r="P1122" s="50">
        <v>0.27500879445968401</v>
      </c>
      <c r="Q1122" s="50">
        <v>5.9961355049987456E-3</v>
      </c>
      <c r="R1122" s="50">
        <v>3.6559357829247787E-3</v>
      </c>
      <c r="S1122" s="50">
        <v>1.7159163146879068</v>
      </c>
      <c r="T1122" s="50">
        <v>6.0997718923114681E-3</v>
      </c>
      <c r="U1122" s="50">
        <v>3.0017411425642284</v>
      </c>
      <c r="V1122" s="51">
        <v>86.18688401707746</v>
      </c>
      <c r="X1122" s="49">
        <v>0.21233099999999999</v>
      </c>
      <c r="Y1122" s="49">
        <v>22.964600000000001</v>
      </c>
      <c r="Z1122" s="49">
        <v>0.50588299999999997</v>
      </c>
      <c r="AA1122" s="49">
        <v>7.4957399999999996</v>
      </c>
      <c r="AB1122" s="49">
        <v>7.7350300000000001</v>
      </c>
      <c r="AC1122" s="49">
        <v>0.172407</v>
      </c>
      <c r="AD1122" s="49">
        <v>5.3318500000000002</v>
      </c>
      <c r="AE1122" s="312"/>
      <c r="AF1122" s="312" t="s">
        <v>430</v>
      </c>
      <c r="AG1122" s="343">
        <v>30</v>
      </c>
      <c r="AH1122" s="343">
        <v>15</v>
      </c>
      <c r="AI1122" s="343"/>
      <c r="AJ1122" s="343"/>
      <c r="AK1122" s="343"/>
      <c r="AL1122" s="343"/>
      <c r="AM1122" s="343"/>
      <c r="AN1122" s="343"/>
      <c r="AO1122" s="343"/>
      <c r="AP1122" s="343"/>
      <c r="AQ1122" s="343"/>
      <c r="AR1122" s="343"/>
      <c r="AS1122" s="343"/>
      <c r="AT1122" s="343"/>
      <c r="AU1122" s="343"/>
      <c r="AV1122" s="343"/>
      <c r="AW1122" s="343"/>
      <c r="AX1122" s="343"/>
      <c r="AY1122" s="343"/>
      <c r="AZ1122" s="343"/>
      <c r="BA1122" s="343"/>
      <c r="BB1122" s="343"/>
      <c r="BC1122" s="343"/>
      <c r="BD1122" s="343"/>
      <c r="BE1122" s="475"/>
      <c r="BF1122" s="475"/>
      <c r="BG1122" s="475"/>
      <c r="BH1122" s="475"/>
      <c r="BI1122" s="475"/>
      <c r="BJ1122" s="475"/>
      <c r="BK1122" s="475"/>
      <c r="BL1122" s="475"/>
      <c r="BM1122" s="475"/>
      <c r="BN1122" s="475"/>
      <c r="BO1122" s="475"/>
      <c r="BP1122" s="306"/>
      <c r="BQ1122" s="496"/>
      <c r="BR1122" s="496"/>
      <c r="BS1122" s="496"/>
      <c r="BT1122" s="496"/>
      <c r="BU1122" s="496"/>
      <c r="BV1122" s="496"/>
    </row>
    <row r="1123" spans="1:74" s="52" customFormat="1" ht="12.75">
      <c r="A1123" s="64">
        <v>2996.2204340404778</v>
      </c>
      <c r="B1123" s="46" t="s">
        <v>320</v>
      </c>
      <c r="C1123" s="47" t="s">
        <v>335</v>
      </c>
      <c r="D1123" s="48">
        <v>22.473681611435374</v>
      </c>
      <c r="E1123" s="49">
        <v>39.518000000000001</v>
      </c>
      <c r="F1123" s="49">
        <v>8.0612000000000003E-2</v>
      </c>
      <c r="G1123" s="49">
        <v>13.1501</v>
      </c>
      <c r="H1123" s="49">
        <v>0.337644</v>
      </c>
      <c r="I1123" s="49">
        <v>0.18953999999999999</v>
      </c>
      <c r="J1123" s="49">
        <v>45.766599999999997</v>
      </c>
      <c r="K1123" s="49">
        <v>0.23545099999999999</v>
      </c>
      <c r="L1123" s="49">
        <v>99.312691999999998</v>
      </c>
      <c r="M1123" s="47"/>
      <c r="N1123" s="50">
        <v>0.99254759940154902</v>
      </c>
      <c r="O1123" s="50">
        <v>1.6007794400006636E-3</v>
      </c>
      <c r="P1123" s="50">
        <v>0.27621129615484491</v>
      </c>
      <c r="Q1123" s="50">
        <v>6.821176943658286E-3</v>
      </c>
      <c r="R1123" s="50">
        <v>4.0322086962186173E-3</v>
      </c>
      <c r="S1123" s="50">
        <v>1.7136162894568754</v>
      </c>
      <c r="T1123" s="50">
        <v>6.3359913135555973E-3</v>
      </c>
      <c r="U1123" s="50">
        <v>3.0021938415106182</v>
      </c>
      <c r="V1123" s="51">
        <v>86.118832699269717</v>
      </c>
      <c r="X1123" s="49">
        <v>0.21226</v>
      </c>
      <c r="Y1123" s="49">
        <v>21.133500000000002</v>
      </c>
      <c r="Z1123" s="49">
        <v>0.50493100000000002</v>
      </c>
      <c r="AA1123" s="49">
        <v>6.5606799999999996</v>
      </c>
      <c r="AB1123" s="49">
        <v>7.0338599999999998</v>
      </c>
      <c r="AC1123" s="49">
        <v>0.172569</v>
      </c>
      <c r="AD1123" s="49">
        <v>5.0572100000000004</v>
      </c>
      <c r="AE1123" s="312"/>
      <c r="AF1123" s="312" t="s">
        <v>430</v>
      </c>
      <c r="AG1123" s="343">
        <v>30</v>
      </c>
      <c r="AH1123" s="343">
        <v>15</v>
      </c>
      <c r="AI1123" s="343"/>
      <c r="AJ1123" s="343"/>
      <c r="AK1123" s="343"/>
      <c r="AL1123" s="343"/>
      <c r="AM1123" s="343"/>
      <c r="AN1123" s="343"/>
      <c r="AO1123" s="343"/>
      <c r="AP1123" s="343"/>
      <c r="AQ1123" s="343"/>
      <c r="AR1123" s="343"/>
      <c r="AS1123" s="343"/>
      <c r="AT1123" s="343"/>
      <c r="AU1123" s="343"/>
      <c r="AV1123" s="343"/>
      <c r="AW1123" s="343"/>
      <c r="AX1123" s="343"/>
      <c r="AY1123" s="343"/>
      <c r="AZ1123" s="343"/>
      <c r="BA1123" s="343"/>
      <c r="BB1123" s="343"/>
      <c r="BC1123" s="343"/>
      <c r="BD1123" s="343"/>
      <c r="BE1123" s="475"/>
      <c r="BF1123" s="475"/>
      <c r="BG1123" s="475"/>
      <c r="BH1123" s="475"/>
      <c r="BI1123" s="475"/>
      <c r="BJ1123" s="475"/>
      <c r="BK1123" s="475"/>
      <c r="BL1123" s="475"/>
      <c r="BM1123" s="475"/>
      <c r="BN1123" s="475"/>
      <c r="BO1123" s="475"/>
      <c r="BP1123" s="306"/>
      <c r="BQ1123" s="496"/>
      <c r="BR1123" s="496"/>
      <c r="BS1123" s="496"/>
      <c r="BT1123" s="496"/>
      <c r="BU1123" s="496"/>
      <c r="BV1123" s="496"/>
    </row>
    <row r="1124" spans="1:74" s="52" customFormat="1" ht="12.75">
      <c r="A1124" s="64">
        <v>2996.2204340404778</v>
      </c>
      <c r="B1124" s="46" t="s">
        <v>320</v>
      </c>
      <c r="C1124" s="47" t="s">
        <v>335</v>
      </c>
      <c r="D1124" s="48">
        <v>26.973681611435374</v>
      </c>
      <c r="E1124" s="49">
        <v>39.411499999999997</v>
      </c>
      <c r="F1124" s="49">
        <v>2.8802000000000001E-2</v>
      </c>
      <c r="G1124" s="49">
        <v>13.216100000000001</v>
      </c>
      <c r="H1124" s="49">
        <v>0.335009</v>
      </c>
      <c r="I1124" s="49">
        <v>0.18000099999999999</v>
      </c>
      <c r="J1124" s="49">
        <v>45.803100000000001</v>
      </c>
      <c r="K1124" s="49">
        <v>0.24725</v>
      </c>
      <c r="L1124" s="49">
        <v>99.258317999999989</v>
      </c>
      <c r="M1124" s="47"/>
      <c r="N1124" s="50">
        <v>0.99122602034003182</v>
      </c>
      <c r="O1124" s="50">
        <v>5.7272717572872073E-4</v>
      </c>
      <c r="P1124" s="50">
        <v>0.27797711273703157</v>
      </c>
      <c r="Q1124" s="50">
        <v>6.7771967905965822E-3</v>
      </c>
      <c r="R1124" s="50">
        <v>3.8345145205482215E-3</v>
      </c>
      <c r="S1124" s="50">
        <v>1.7173275918439874</v>
      </c>
      <c r="T1124" s="50">
        <v>6.6625990316572861E-3</v>
      </c>
      <c r="U1124" s="50">
        <v>3.0054613500625575</v>
      </c>
      <c r="V1124" s="51">
        <v>86.068437963443671</v>
      </c>
      <c r="X1124" s="49">
        <v>0.21240800000000001</v>
      </c>
      <c r="Y1124" s="49">
        <v>56.914499999999997</v>
      </c>
      <c r="Z1124" s="49">
        <v>0.50373699999999999</v>
      </c>
      <c r="AA1124" s="49">
        <v>6.6057600000000001</v>
      </c>
      <c r="AB1124" s="49">
        <v>7.2844899999999999</v>
      </c>
      <c r="AC1124" s="49">
        <v>0.17244599999999999</v>
      </c>
      <c r="AD1124" s="49">
        <v>4.9371999999999998</v>
      </c>
      <c r="AE1124" s="312"/>
      <c r="AF1124" s="312" t="s">
        <v>430</v>
      </c>
      <c r="AG1124" s="343">
        <v>30</v>
      </c>
      <c r="AH1124" s="343">
        <v>15</v>
      </c>
      <c r="AI1124" s="343"/>
      <c r="AJ1124" s="343"/>
      <c r="AK1124" s="343"/>
      <c r="AL1124" s="343"/>
      <c r="AM1124" s="343"/>
      <c r="AN1124" s="343"/>
      <c r="AO1124" s="343"/>
      <c r="AP1124" s="343"/>
      <c r="AQ1124" s="343"/>
      <c r="AR1124" s="343"/>
      <c r="AS1124" s="343"/>
      <c r="AT1124" s="343"/>
      <c r="AU1124" s="343"/>
      <c r="AV1124" s="343"/>
      <c r="AW1124" s="343"/>
      <c r="AX1124" s="343"/>
      <c r="AY1124" s="343"/>
      <c r="AZ1124" s="343"/>
      <c r="BA1124" s="343"/>
      <c r="BB1124" s="343"/>
      <c r="BC1124" s="343"/>
      <c r="BD1124" s="343"/>
      <c r="BE1124" s="475"/>
      <c r="BF1124" s="475"/>
      <c r="BG1124" s="475"/>
      <c r="BH1124" s="475"/>
      <c r="BI1124" s="475"/>
      <c r="BJ1124" s="475"/>
      <c r="BK1124" s="475"/>
      <c r="BL1124" s="475"/>
      <c r="BM1124" s="475"/>
      <c r="BN1124" s="475"/>
      <c r="BO1124" s="475"/>
      <c r="BP1124" s="306"/>
      <c r="BQ1124" s="496"/>
      <c r="BR1124" s="496"/>
      <c r="BS1124" s="496"/>
      <c r="BT1124" s="496"/>
      <c r="BU1124" s="496"/>
      <c r="BV1124" s="496"/>
    </row>
    <row r="1125" spans="1:74" s="52" customFormat="1" ht="12.75">
      <c r="A1125" s="64">
        <v>2996.2204340404778</v>
      </c>
      <c r="B1125" s="46" t="s">
        <v>320</v>
      </c>
      <c r="C1125" s="47" t="s">
        <v>335</v>
      </c>
      <c r="D1125" s="48">
        <v>31.473681611435374</v>
      </c>
      <c r="E1125" s="49">
        <v>39.370800000000003</v>
      </c>
      <c r="F1125" s="49">
        <v>7.9147999999999996E-2</v>
      </c>
      <c r="G1125" s="49">
        <v>13.1035</v>
      </c>
      <c r="H1125" s="49">
        <v>0.31864399999999998</v>
      </c>
      <c r="I1125" s="49">
        <v>0.19411900000000001</v>
      </c>
      <c r="J1125" s="49">
        <v>45.777799999999999</v>
      </c>
      <c r="K1125" s="49">
        <v>0.23561699999999999</v>
      </c>
      <c r="L1125" s="49">
        <v>99.104918000000012</v>
      </c>
      <c r="M1125" s="47"/>
      <c r="N1125" s="50">
        <v>0.99112076674177607</v>
      </c>
      <c r="O1125" s="50">
        <v>1.5753160452314792E-3</v>
      </c>
      <c r="P1125" s="50">
        <v>0.27586439016021447</v>
      </c>
      <c r="Q1125" s="50">
        <v>6.4521131347805658E-3</v>
      </c>
      <c r="R1125" s="50">
        <v>4.1391019245485177E-3</v>
      </c>
      <c r="S1125" s="50">
        <v>1.7179708844993642</v>
      </c>
      <c r="T1125" s="50">
        <v>6.3550153781141141E-3</v>
      </c>
      <c r="U1125" s="50">
        <v>3.0042279256452731</v>
      </c>
      <c r="V1125" s="51">
        <v>86.164133333065109</v>
      </c>
      <c r="X1125" s="49">
        <v>0.21265100000000001</v>
      </c>
      <c r="Y1125" s="49">
        <v>21.129799999999999</v>
      </c>
      <c r="Z1125" s="49">
        <v>0.50522400000000001</v>
      </c>
      <c r="AA1125" s="49">
        <v>6.8948299999999998</v>
      </c>
      <c r="AB1125" s="49">
        <v>7.0255700000000001</v>
      </c>
      <c r="AC1125" s="49">
        <v>0.17246900000000001</v>
      </c>
      <c r="AD1125" s="49">
        <v>4.98421</v>
      </c>
      <c r="AE1125" s="312"/>
      <c r="AF1125" s="312" t="s">
        <v>430</v>
      </c>
      <c r="AG1125" s="343">
        <v>30</v>
      </c>
      <c r="AH1125" s="343">
        <v>15</v>
      </c>
      <c r="AI1125" s="343"/>
      <c r="AJ1125" s="343"/>
      <c r="AK1125" s="343"/>
      <c r="AL1125" s="343"/>
      <c r="AM1125" s="343"/>
      <c r="AN1125" s="343"/>
      <c r="AO1125" s="343"/>
      <c r="AP1125" s="343"/>
      <c r="AQ1125" s="343"/>
      <c r="AR1125" s="343"/>
      <c r="AS1125" s="343"/>
      <c r="AT1125" s="343"/>
      <c r="AU1125" s="343"/>
      <c r="AV1125" s="343"/>
      <c r="AW1125" s="343"/>
      <c r="AX1125" s="343"/>
      <c r="AY1125" s="343"/>
      <c r="AZ1125" s="343"/>
      <c r="BA1125" s="343"/>
      <c r="BB1125" s="343"/>
      <c r="BC1125" s="343"/>
      <c r="BD1125" s="343"/>
      <c r="BE1125" s="475"/>
      <c r="BF1125" s="475"/>
      <c r="BG1125" s="475"/>
      <c r="BH1125" s="475"/>
      <c r="BI1125" s="475"/>
      <c r="BJ1125" s="475"/>
      <c r="BK1125" s="475"/>
      <c r="BL1125" s="475"/>
      <c r="BM1125" s="475"/>
      <c r="BN1125" s="475"/>
      <c r="BO1125" s="475"/>
      <c r="BP1125" s="306"/>
      <c r="BQ1125" s="496"/>
      <c r="BR1125" s="496"/>
      <c r="BS1125" s="496"/>
      <c r="BT1125" s="496"/>
      <c r="BU1125" s="496"/>
      <c r="BV1125" s="496"/>
    </row>
    <row r="1126" spans="1:74" s="52" customFormat="1" ht="12.75">
      <c r="A1126" s="64">
        <v>2996.2204340404778</v>
      </c>
      <c r="B1126" s="46" t="s">
        <v>320</v>
      </c>
      <c r="C1126" s="47" t="s">
        <v>335</v>
      </c>
      <c r="D1126" s="48">
        <v>35.973681611435374</v>
      </c>
      <c r="E1126" s="49">
        <v>39.457999999999998</v>
      </c>
      <c r="F1126" s="49">
        <v>4.4048999999999998E-2</v>
      </c>
      <c r="G1126" s="49">
        <v>13.180400000000001</v>
      </c>
      <c r="H1126" s="49">
        <v>0.33359100000000003</v>
      </c>
      <c r="I1126" s="49">
        <v>0.20083599999999999</v>
      </c>
      <c r="J1126" s="49">
        <v>45.822000000000003</v>
      </c>
      <c r="K1126" s="49">
        <v>0.24712400000000001</v>
      </c>
      <c r="L1126" s="49">
        <v>99.315633000000005</v>
      </c>
      <c r="M1126" s="47"/>
      <c r="N1126" s="50">
        <v>0.99165118199822211</v>
      </c>
      <c r="O1126" s="50">
        <v>8.752564784046857E-4</v>
      </c>
      <c r="P1126" s="50">
        <v>0.27701829368761743</v>
      </c>
      <c r="Q1126" s="50">
        <v>6.7434490882968866E-3</v>
      </c>
      <c r="R1126" s="50">
        <v>4.2751481343997659E-3</v>
      </c>
      <c r="S1126" s="50">
        <v>1.7167476119296516</v>
      </c>
      <c r="T1126" s="50">
        <v>6.6542090064850594E-3</v>
      </c>
      <c r="U1126" s="50">
        <v>3.0048428685637076</v>
      </c>
      <c r="V1126" s="51">
        <v>86.105776364861015</v>
      </c>
      <c r="X1126" s="49">
        <v>0.21233299999999999</v>
      </c>
      <c r="Y1126" s="49">
        <v>36.315899999999999</v>
      </c>
      <c r="Z1126" s="49">
        <v>0.50346800000000003</v>
      </c>
      <c r="AA1126" s="49">
        <v>6.47119</v>
      </c>
      <c r="AB1126" s="49">
        <v>6.7567000000000004</v>
      </c>
      <c r="AC1126" s="49">
        <v>0.17244100000000001</v>
      </c>
      <c r="AD1126" s="49">
        <v>4.8565500000000004</v>
      </c>
      <c r="AE1126" s="312"/>
      <c r="AF1126" s="312" t="s">
        <v>430</v>
      </c>
      <c r="AG1126" s="343">
        <v>30</v>
      </c>
      <c r="AH1126" s="343">
        <v>15</v>
      </c>
      <c r="AI1126" s="343"/>
      <c r="AJ1126" s="343"/>
      <c r="AK1126" s="343"/>
      <c r="AL1126" s="343"/>
      <c r="AM1126" s="343"/>
      <c r="AN1126" s="343"/>
      <c r="AO1126" s="343"/>
      <c r="AP1126" s="343"/>
      <c r="AQ1126" s="343"/>
      <c r="AR1126" s="343"/>
      <c r="AS1126" s="343"/>
      <c r="AT1126" s="343"/>
      <c r="AU1126" s="343"/>
      <c r="AV1126" s="343"/>
      <c r="AW1126" s="343"/>
      <c r="AX1126" s="343"/>
      <c r="AY1126" s="343"/>
      <c r="AZ1126" s="343"/>
      <c r="BA1126" s="343"/>
      <c r="BB1126" s="343"/>
      <c r="BC1126" s="343"/>
      <c r="BD1126" s="343"/>
      <c r="BE1126" s="475"/>
      <c r="BF1126" s="475"/>
      <c r="BG1126" s="475"/>
      <c r="BH1126" s="475"/>
      <c r="BI1126" s="475"/>
      <c r="BJ1126" s="475"/>
      <c r="BK1126" s="475"/>
      <c r="BL1126" s="475"/>
      <c r="BM1126" s="475"/>
      <c r="BN1126" s="475"/>
      <c r="BO1126" s="475"/>
      <c r="BP1126" s="306"/>
      <c r="BQ1126" s="496"/>
      <c r="BR1126" s="496"/>
      <c r="BS1126" s="496"/>
      <c r="BT1126" s="496"/>
      <c r="BU1126" s="496"/>
      <c r="BV1126" s="496"/>
    </row>
    <row r="1127" spans="1:74" s="52" customFormat="1" ht="12.75">
      <c r="A1127" s="64">
        <v>2996.2204340404778</v>
      </c>
      <c r="B1127" s="46" t="s">
        <v>320</v>
      </c>
      <c r="C1127" s="47" t="s">
        <v>335</v>
      </c>
      <c r="D1127" s="48">
        <v>40.473681611435374</v>
      </c>
      <c r="E1127" s="49">
        <v>39.510199999999998</v>
      </c>
      <c r="F1127" s="49">
        <v>6.2922000000000006E-2</v>
      </c>
      <c r="G1127" s="49">
        <v>13.144500000000001</v>
      </c>
      <c r="H1127" s="49">
        <v>0.336509</v>
      </c>
      <c r="I1127" s="49">
        <v>0.188386</v>
      </c>
      <c r="J1127" s="49">
        <v>45.845500000000001</v>
      </c>
      <c r="K1127" s="49">
        <v>0.225383</v>
      </c>
      <c r="L1127" s="49">
        <v>99.350458000000003</v>
      </c>
      <c r="M1127" s="47"/>
      <c r="N1127" s="50">
        <v>0.99203475835399968</v>
      </c>
      <c r="O1127" s="50">
        <v>1.2490953578936318E-3</v>
      </c>
      <c r="P1127" s="50">
        <v>0.27600549317956652</v>
      </c>
      <c r="Q1127" s="50">
        <v>6.7960761626447404E-3</v>
      </c>
      <c r="R1127" s="50">
        <v>4.0063789464269695E-3</v>
      </c>
      <c r="S1127" s="50">
        <v>1.7160222714604845</v>
      </c>
      <c r="T1127" s="50">
        <v>6.0631241872535404E-3</v>
      </c>
      <c r="U1127" s="50">
        <v>3.0032738154089169</v>
      </c>
      <c r="V1127" s="51">
        <v>86.144495670247878</v>
      </c>
      <c r="X1127" s="49">
        <v>0.212316</v>
      </c>
      <c r="Y1127" s="49">
        <v>26.148199999999999</v>
      </c>
      <c r="Z1127" s="49">
        <v>0.50465000000000004</v>
      </c>
      <c r="AA1127" s="49">
        <v>6.6710500000000001</v>
      </c>
      <c r="AB1127" s="49">
        <v>7.0389799999999996</v>
      </c>
      <c r="AC1127" s="49">
        <v>0.172371</v>
      </c>
      <c r="AD1127" s="49">
        <v>5.2234600000000002</v>
      </c>
      <c r="AE1127" s="312"/>
      <c r="AF1127" s="312" t="s">
        <v>430</v>
      </c>
      <c r="AG1127" s="343">
        <v>30</v>
      </c>
      <c r="AH1127" s="343">
        <v>15</v>
      </c>
      <c r="AI1127" s="343"/>
      <c r="AJ1127" s="343"/>
      <c r="AK1127" s="343"/>
      <c r="AL1127" s="343"/>
      <c r="AM1127" s="343"/>
      <c r="AN1127" s="343"/>
      <c r="AO1127" s="343"/>
      <c r="AP1127" s="343"/>
      <c r="AQ1127" s="343"/>
      <c r="AR1127" s="343"/>
      <c r="AS1127" s="343"/>
      <c r="AT1127" s="343"/>
      <c r="AU1127" s="343"/>
      <c r="AV1127" s="343"/>
      <c r="AW1127" s="343"/>
      <c r="AX1127" s="343"/>
      <c r="AY1127" s="343"/>
      <c r="AZ1127" s="343"/>
      <c r="BA1127" s="343"/>
      <c r="BB1127" s="343"/>
      <c r="BC1127" s="343"/>
      <c r="BD1127" s="343"/>
      <c r="BE1127" s="475"/>
      <c r="BF1127" s="475"/>
      <c r="BG1127" s="475"/>
      <c r="BH1127" s="475"/>
      <c r="BI1127" s="475"/>
      <c r="BJ1127" s="475"/>
      <c r="BK1127" s="475"/>
      <c r="BL1127" s="475"/>
      <c r="BM1127" s="475"/>
      <c r="BN1127" s="475"/>
      <c r="BO1127" s="475"/>
      <c r="BP1127" s="306"/>
      <c r="BQ1127" s="496"/>
      <c r="BR1127" s="496"/>
      <c r="BS1127" s="496"/>
      <c r="BT1127" s="496"/>
      <c r="BU1127" s="496"/>
      <c r="BV1127" s="496"/>
    </row>
    <row r="1128" spans="1:74" s="52" customFormat="1" ht="12.75">
      <c r="A1128" s="64">
        <v>2996.2204340404778</v>
      </c>
      <c r="B1128" s="46" t="s">
        <v>320</v>
      </c>
      <c r="C1128" s="47" t="s">
        <v>335</v>
      </c>
      <c r="D1128" s="48">
        <v>44.973681611435374</v>
      </c>
      <c r="E1128" s="49">
        <v>39.655799999999999</v>
      </c>
      <c r="F1128" s="49">
        <v>0.10666</v>
      </c>
      <c r="G1128" s="49">
        <v>13.077400000000001</v>
      </c>
      <c r="H1128" s="49">
        <v>0.34184500000000001</v>
      </c>
      <c r="I1128" s="49">
        <v>0.189886</v>
      </c>
      <c r="J1128" s="49">
        <v>45.895800000000001</v>
      </c>
      <c r="K1128" s="49">
        <v>0.220586</v>
      </c>
      <c r="L1128" s="49">
        <v>99.519387999999992</v>
      </c>
      <c r="M1128" s="47"/>
      <c r="N1128" s="50">
        <v>0.99323241787215355</v>
      </c>
      <c r="O1128" s="50">
        <v>2.1121325269783105E-3</v>
      </c>
      <c r="P1128" s="50">
        <v>0.27391863078630463</v>
      </c>
      <c r="Q1128" s="50">
        <v>6.8867972094644719E-3</v>
      </c>
      <c r="R1128" s="50">
        <v>4.0283097328507201E-3</v>
      </c>
      <c r="S1128" s="50">
        <v>1.7136639484765939</v>
      </c>
      <c r="T1128" s="50">
        <v>5.9194282840881966E-3</v>
      </c>
      <c r="U1128" s="50">
        <v>3.0006888822835855</v>
      </c>
      <c r="V1128" s="51">
        <v>86.218503138224918</v>
      </c>
      <c r="X1128" s="49">
        <v>0.211872</v>
      </c>
      <c r="Y1128" s="49">
        <v>16.3765</v>
      </c>
      <c r="Z1128" s="49">
        <v>0.50629400000000002</v>
      </c>
      <c r="AA1128" s="49">
        <v>6.5532000000000004</v>
      </c>
      <c r="AB1128" s="49">
        <v>7.0739900000000002</v>
      </c>
      <c r="AC1128" s="49">
        <v>0.17227999999999999</v>
      </c>
      <c r="AD1128" s="49">
        <v>5.3989099999999999</v>
      </c>
      <c r="AE1128" s="312"/>
      <c r="AF1128" s="312" t="s">
        <v>430</v>
      </c>
      <c r="AG1128" s="343">
        <v>30</v>
      </c>
      <c r="AH1128" s="343">
        <v>15</v>
      </c>
      <c r="AI1128" s="343"/>
      <c r="AJ1128" s="343"/>
      <c r="AK1128" s="343"/>
      <c r="AL1128" s="343"/>
      <c r="AM1128" s="343"/>
      <c r="AN1128" s="343"/>
      <c r="AO1128" s="343"/>
      <c r="AP1128" s="343"/>
      <c r="AQ1128" s="343"/>
      <c r="AR1128" s="343"/>
      <c r="AS1128" s="343"/>
      <c r="AT1128" s="343"/>
      <c r="AU1128" s="343"/>
      <c r="AV1128" s="343"/>
      <c r="AW1128" s="343"/>
      <c r="AX1128" s="343"/>
      <c r="AY1128" s="343"/>
      <c r="AZ1128" s="343"/>
      <c r="BA1128" s="343"/>
      <c r="BB1128" s="343"/>
      <c r="BC1128" s="343"/>
      <c r="BD1128" s="343"/>
      <c r="BE1128" s="475"/>
      <c r="BF1128" s="475"/>
      <c r="BG1128" s="475"/>
      <c r="BH1128" s="475"/>
      <c r="BI1128" s="475"/>
      <c r="BJ1128" s="475"/>
      <c r="BK1128" s="475"/>
      <c r="BL1128" s="475"/>
      <c r="BM1128" s="475"/>
      <c r="BN1128" s="475"/>
      <c r="BO1128" s="475"/>
      <c r="BP1128" s="306"/>
      <c r="BQ1128" s="496"/>
      <c r="BR1128" s="496"/>
      <c r="BS1128" s="496"/>
      <c r="BT1128" s="496"/>
      <c r="BU1128" s="496"/>
      <c r="BV1128" s="496"/>
    </row>
    <row r="1129" spans="1:74" s="52" customFormat="1" ht="12.75">
      <c r="A1129" s="64">
        <v>2996.2204340404778</v>
      </c>
      <c r="B1129" s="46" t="s">
        <v>320</v>
      </c>
      <c r="C1129" s="47" t="s">
        <v>335</v>
      </c>
      <c r="D1129" s="48">
        <v>49.473681611435374</v>
      </c>
      <c r="E1129" s="49">
        <v>39.234499999999997</v>
      </c>
      <c r="F1129" s="49">
        <v>9.0603000000000003E-2</v>
      </c>
      <c r="G1129" s="49">
        <v>13.148300000000001</v>
      </c>
      <c r="H1129" s="49">
        <v>0.31482900000000003</v>
      </c>
      <c r="I1129" s="49">
        <v>0.18842900000000001</v>
      </c>
      <c r="J1129" s="49">
        <v>45.820300000000003</v>
      </c>
      <c r="K1129" s="49">
        <v>0.23269799999999999</v>
      </c>
      <c r="L1129" s="49">
        <v>99.056018999999992</v>
      </c>
      <c r="M1129" s="47"/>
      <c r="N1129" s="50">
        <v>0.98863428776536988</v>
      </c>
      <c r="O1129" s="50">
        <v>1.8050346339074223E-3</v>
      </c>
      <c r="P1129" s="50">
        <v>0.27707232234244983</v>
      </c>
      <c r="Q1129" s="50">
        <v>6.3809621494207887E-3</v>
      </c>
      <c r="R1129" s="50">
        <v>4.0216199694315955E-3</v>
      </c>
      <c r="S1129" s="50">
        <v>1.7212106319675005</v>
      </c>
      <c r="T1129" s="50">
        <v>6.2822880333579722E-3</v>
      </c>
      <c r="U1129" s="50">
        <v>3.0061899788965643</v>
      </c>
      <c r="V1129" s="51">
        <v>86.134480017214145</v>
      </c>
      <c r="X1129" s="49">
        <v>0.21307699999999999</v>
      </c>
      <c r="Y1129" s="49">
        <v>18.878</v>
      </c>
      <c r="Z1129" s="49">
        <v>0.50539100000000003</v>
      </c>
      <c r="AA1129" s="49">
        <v>6.96896</v>
      </c>
      <c r="AB1129" s="49">
        <v>7.1223299999999998</v>
      </c>
      <c r="AC1129" s="49">
        <v>0.172454</v>
      </c>
      <c r="AD1129" s="49">
        <v>5.0692899999999996</v>
      </c>
      <c r="AE1129" s="312"/>
      <c r="AF1129" s="312" t="s">
        <v>430</v>
      </c>
      <c r="AG1129" s="343">
        <v>30</v>
      </c>
      <c r="AH1129" s="343">
        <v>15</v>
      </c>
      <c r="AI1129" s="343"/>
      <c r="AJ1129" s="343"/>
      <c r="AK1129" s="343"/>
      <c r="AL1129" s="343"/>
      <c r="AM1129" s="343"/>
      <c r="AN1129" s="343"/>
      <c r="AO1129" s="343"/>
      <c r="AP1129" s="343"/>
      <c r="AQ1129" s="343"/>
      <c r="AR1129" s="343"/>
      <c r="AS1129" s="343"/>
      <c r="AT1129" s="343"/>
      <c r="AU1129" s="343"/>
      <c r="AV1129" s="343"/>
      <c r="AW1129" s="343"/>
      <c r="AX1129" s="343"/>
      <c r="AY1129" s="343"/>
      <c r="AZ1129" s="343"/>
      <c r="BA1129" s="343"/>
      <c r="BB1129" s="343"/>
      <c r="BC1129" s="343"/>
      <c r="BD1129" s="343"/>
      <c r="BE1129" s="475"/>
      <c r="BF1129" s="475"/>
      <c r="BG1129" s="475"/>
      <c r="BH1129" s="475"/>
      <c r="BI1129" s="475"/>
      <c r="BJ1129" s="475"/>
      <c r="BK1129" s="475"/>
      <c r="BL1129" s="475"/>
      <c r="BM1129" s="475"/>
      <c r="BN1129" s="475"/>
      <c r="BO1129" s="475"/>
      <c r="BP1129" s="306"/>
      <c r="BQ1129" s="496"/>
      <c r="BR1129" s="496"/>
      <c r="BS1129" s="496"/>
      <c r="BT1129" s="496"/>
      <c r="BU1129" s="496"/>
      <c r="BV1129" s="496"/>
    </row>
    <row r="1130" spans="1:74" s="52" customFormat="1" ht="12.75">
      <c r="A1130" s="38"/>
      <c r="B1130" s="46"/>
      <c r="C1130" s="47"/>
      <c r="D1130" s="48"/>
      <c r="E1130" s="49"/>
      <c r="F1130" s="49"/>
      <c r="G1130" s="49"/>
      <c r="H1130" s="49"/>
      <c r="I1130" s="49"/>
      <c r="J1130" s="49"/>
      <c r="K1130" s="49"/>
      <c r="L1130" s="49"/>
      <c r="M1130" s="47"/>
      <c r="N1130" s="50"/>
      <c r="O1130" s="50"/>
      <c r="P1130" s="50"/>
      <c r="Q1130" s="50"/>
      <c r="R1130" s="50"/>
      <c r="S1130" s="50"/>
      <c r="T1130" s="50"/>
      <c r="U1130" s="50"/>
      <c r="V1130" s="51"/>
      <c r="AE1130" s="312"/>
      <c r="AF1130" s="312"/>
      <c r="AG1130" s="312"/>
      <c r="AH1130" s="312"/>
      <c r="AI1130" s="312"/>
      <c r="AJ1130" s="312"/>
      <c r="AK1130" s="312"/>
      <c r="AL1130" s="312"/>
      <c r="AM1130" s="312"/>
      <c r="AN1130" s="312"/>
      <c r="AO1130" s="312"/>
      <c r="AP1130" s="312"/>
      <c r="AQ1130" s="312"/>
      <c r="AR1130" s="312"/>
      <c r="AS1130" s="312"/>
      <c r="AT1130" s="312"/>
      <c r="AU1130" s="312"/>
      <c r="AV1130" s="312"/>
      <c r="AW1130" s="312"/>
      <c r="AX1130" s="312"/>
      <c r="AY1130" s="312"/>
      <c r="AZ1130" s="312"/>
      <c r="BA1130" s="312"/>
      <c r="BB1130" s="312"/>
      <c r="BC1130" s="312"/>
      <c r="BD1130" s="312"/>
      <c r="BE1130" s="306"/>
      <c r="BF1130" s="306"/>
      <c r="BG1130" s="306"/>
      <c r="BH1130" s="306"/>
      <c r="BI1130" s="306"/>
      <c r="BJ1130" s="306"/>
      <c r="BK1130" s="306"/>
      <c r="BL1130" s="306"/>
      <c r="BM1130" s="306"/>
      <c r="BN1130" s="306"/>
      <c r="BO1130" s="306"/>
      <c r="BP1130" s="306"/>
      <c r="BQ1130" s="496"/>
      <c r="BR1130" s="496"/>
      <c r="BS1130" s="496"/>
      <c r="BT1130" s="496"/>
      <c r="BU1130" s="496"/>
      <c r="BV1130" s="496"/>
    </row>
    <row r="1131" spans="1:74" s="52" customFormat="1" ht="12.75">
      <c r="A1131" s="474">
        <v>2996.2204340404778</v>
      </c>
      <c r="B1131" s="265" t="s">
        <v>320</v>
      </c>
      <c r="C1131" s="343" t="s">
        <v>336</v>
      </c>
      <c r="D1131" s="311">
        <v>0</v>
      </c>
      <c r="E1131" s="49">
        <v>39.156199999999998</v>
      </c>
      <c r="F1131" s="49">
        <v>6.0283999999999997E-2</v>
      </c>
      <c r="G1131" s="49">
        <v>15.8369</v>
      </c>
      <c r="H1131" s="49">
        <v>0.27512399999999998</v>
      </c>
      <c r="I1131" s="49">
        <v>0.22214300000000001</v>
      </c>
      <c r="J1131" s="49">
        <v>43.645000000000003</v>
      </c>
      <c r="K1131" s="49">
        <v>0.241733</v>
      </c>
      <c r="L1131" s="49">
        <v>99.483702000000008</v>
      </c>
      <c r="M1131" s="49"/>
      <c r="N1131" s="50">
        <v>0.99383640927002193</v>
      </c>
      <c r="O1131" s="50">
        <v>1.2097394440654914E-3</v>
      </c>
      <c r="P1131" s="50">
        <v>0.33615574157428002</v>
      </c>
      <c r="Q1131" s="50">
        <v>5.6167712158462129E-3</v>
      </c>
      <c r="R1131" s="50">
        <v>4.7756527089518851E-3</v>
      </c>
      <c r="S1131" s="50">
        <v>1.6514194997730309</v>
      </c>
      <c r="T1131" s="50">
        <v>6.5736708432992622E-3</v>
      </c>
      <c r="U1131" s="50">
        <v>3.0009730271669457</v>
      </c>
      <c r="V1131" s="51">
        <v>83.087143843348983</v>
      </c>
      <c r="X1131" s="49">
        <v>0.21306</v>
      </c>
      <c r="Y1131" s="49">
        <v>26.2121</v>
      </c>
      <c r="Z1131" s="49">
        <v>0.457866</v>
      </c>
      <c r="AA1131" s="49">
        <v>7.73576</v>
      </c>
      <c r="AB1131" s="49">
        <v>6.2888799999999998</v>
      </c>
      <c r="AC1131" s="49">
        <v>0.17826500000000001</v>
      </c>
      <c r="AD1131" s="49">
        <v>4.9870999999999999</v>
      </c>
      <c r="AE1131" s="312"/>
      <c r="AF1131" s="312" t="s">
        <v>430</v>
      </c>
      <c r="AG1131" s="343">
        <v>30</v>
      </c>
      <c r="AH1131" s="343">
        <v>15</v>
      </c>
      <c r="AI1131" s="343"/>
      <c r="AJ1131" s="343"/>
      <c r="AK1131" s="343"/>
      <c r="AL1131" s="343"/>
      <c r="AM1131" s="343"/>
      <c r="AN1131" s="343"/>
      <c r="AO1131" s="343"/>
      <c r="AP1131" s="343"/>
      <c r="AQ1131" s="343"/>
      <c r="AR1131" s="343"/>
      <c r="AS1131" s="343"/>
      <c r="AT1131" s="343"/>
      <c r="AU1131" s="343"/>
      <c r="AV1131" s="343"/>
      <c r="AW1131" s="343"/>
      <c r="AX1131" s="343"/>
      <c r="AY1131" s="343"/>
      <c r="AZ1131" s="343"/>
      <c r="BA1131" s="343"/>
      <c r="BB1131" s="343"/>
      <c r="BC1131" s="343"/>
      <c r="BD1131" s="343"/>
      <c r="BE1131" s="475"/>
      <c r="BF1131" s="475"/>
      <c r="BG1131" s="475"/>
      <c r="BH1131" s="475"/>
      <c r="BI1131" s="475"/>
      <c r="BJ1131" s="475"/>
      <c r="BK1131" s="475"/>
      <c r="BL1131" s="475"/>
      <c r="BM1131" s="475"/>
      <c r="BN1131" s="475"/>
      <c r="BO1131" s="475"/>
      <c r="BP1131" s="306"/>
      <c r="BQ1131" s="496"/>
      <c r="BR1131" s="496"/>
      <c r="BS1131" s="496"/>
      <c r="BT1131" s="496"/>
      <c r="BU1131" s="496"/>
      <c r="BV1131" s="496"/>
    </row>
    <row r="1132" spans="1:74" s="52" customFormat="1" ht="12.75">
      <c r="A1132" s="474">
        <v>2996.2204340404778</v>
      </c>
      <c r="B1132" s="265" t="s">
        <v>320</v>
      </c>
      <c r="C1132" s="343" t="s">
        <v>336</v>
      </c>
      <c r="D1132" s="311">
        <v>5.4444444444444446</v>
      </c>
      <c r="E1132" s="49">
        <v>39.562600000000003</v>
      </c>
      <c r="F1132" s="49">
        <v>6.5825999999999996E-2</v>
      </c>
      <c r="G1132" s="49">
        <v>12.9001</v>
      </c>
      <c r="H1132" s="49">
        <v>0.335872</v>
      </c>
      <c r="I1132" s="49">
        <v>0.153888</v>
      </c>
      <c r="J1132" s="49">
        <v>45.7607</v>
      </c>
      <c r="K1132" s="49">
        <v>0.26772699999999999</v>
      </c>
      <c r="L1132" s="49">
        <v>99.090964999999997</v>
      </c>
      <c r="M1132" s="49"/>
      <c r="N1132" s="50">
        <v>0.994461853616597</v>
      </c>
      <c r="O1132" s="50">
        <v>1.3082061430704959E-3</v>
      </c>
      <c r="P1132" s="50">
        <v>0.27117670196987326</v>
      </c>
      <c r="Q1132" s="50">
        <v>6.7908008820049444E-3</v>
      </c>
      <c r="R1132" s="50">
        <v>3.2763764698513784E-3</v>
      </c>
      <c r="S1132" s="50">
        <v>1.7147645967669041</v>
      </c>
      <c r="T1132" s="50">
        <v>7.2102964774002545E-3</v>
      </c>
      <c r="U1132" s="50">
        <v>3.0002997995828884</v>
      </c>
      <c r="V1132" s="51">
        <v>86.345180386632578</v>
      </c>
      <c r="X1132" s="49">
        <v>0.21215600000000001</v>
      </c>
      <c r="Y1132" s="49">
        <v>23.946899999999999</v>
      </c>
      <c r="Z1132" s="49">
        <v>0.51005199999999995</v>
      </c>
      <c r="AA1132" s="49">
        <v>6.63809</v>
      </c>
      <c r="AB1132" s="49">
        <v>8.5195600000000002</v>
      </c>
      <c r="AC1132" s="49">
        <v>0.17243900000000001</v>
      </c>
      <c r="AD1132" s="49">
        <v>4.5750700000000002</v>
      </c>
      <c r="AE1132" s="312"/>
      <c r="AF1132" s="312" t="s">
        <v>430</v>
      </c>
      <c r="AG1132" s="343">
        <v>30</v>
      </c>
      <c r="AH1132" s="343">
        <v>15</v>
      </c>
      <c r="AI1132" s="343"/>
      <c r="AJ1132" s="343"/>
      <c r="AK1132" s="343"/>
      <c r="AL1132" s="343"/>
      <c r="AM1132" s="343"/>
      <c r="AN1132" s="343"/>
      <c r="AO1132" s="343"/>
      <c r="AP1132" s="343"/>
      <c r="AQ1132" s="343"/>
      <c r="AR1132" s="343"/>
      <c r="AS1132" s="343"/>
      <c r="AT1132" s="343"/>
      <c r="AU1132" s="343"/>
      <c r="AV1132" s="343"/>
      <c r="AW1132" s="343"/>
      <c r="AX1132" s="343"/>
      <c r="AY1132" s="343"/>
      <c r="AZ1132" s="343"/>
      <c r="BA1132" s="343"/>
      <c r="BB1132" s="343"/>
      <c r="BC1132" s="343"/>
      <c r="BD1132" s="343"/>
      <c r="BE1132" s="475"/>
      <c r="BF1132" s="475"/>
      <c r="BG1132" s="475"/>
      <c r="BH1132" s="475"/>
      <c r="BI1132" s="475"/>
      <c r="BJ1132" s="475"/>
      <c r="BK1132" s="475"/>
      <c r="BL1132" s="475"/>
      <c r="BM1132" s="475"/>
      <c r="BN1132" s="475"/>
      <c r="BO1132" s="475"/>
      <c r="BP1132" s="306"/>
      <c r="BQ1132" s="496"/>
      <c r="BR1132" s="496"/>
      <c r="BS1132" s="496"/>
      <c r="BT1132" s="496"/>
      <c r="BU1132" s="496"/>
      <c r="BV1132" s="496"/>
    </row>
    <row r="1133" spans="1:74" s="52" customFormat="1" ht="12.75">
      <c r="A1133" s="474">
        <v>2996.2204340404778</v>
      </c>
      <c r="B1133" s="265" t="s">
        <v>320</v>
      </c>
      <c r="C1133" s="343" t="s">
        <v>336</v>
      </c>
      <c r="D1133" s="311">
        <v>10.844444444444445</v>
      </c>
      <c r="E1133" s="49">
        <v>39.622399999999999</v>
      </c>
      <c r="F1133" s="49">
        <v>6.5181000000000003E-2</v>
      </c>
      <c r="G1133" s="49">
        <v>12.9657</v>
      </c>
      <c r="H1133" s="49">
        <v>0.373164</v>
      </c>
      <c r="I1133" s="49">
        <v>0.16272200000000001</v>
      </c>
      <c r="J1133" s="49">
        <v>46.040199999999999</v>
      </c>
      <c r="K1133" s="49">
        <v>0.25035499999999999</v>
      </c>
      <c r="L1133" s="49">
        <v>99.51235100000001</v>
      </c>
      <c r="M1133" s="49"/>
      <c r="N1133" s="50">
        <v>0.99242660912072378</v>
      </c>
      <c r="O1133" s="50">
        <v>1.2907854350914462E-3</v>
      </c>
      <c r="P1133" s="50">
        <v>0.27158737960233115</v>
      </c>
      <c r="Q1133" s="50">
        <v>7.5179815266656668E-3</v>
      </c>
      <c r="R1133" s="50">
        <v>3.4521498154865072E-3</v>
      </c>
      <c r="S1133" s="50">
        <v>1.7191088229570812</v>
      </c>
      <c r="T1133" s="50">
        <v>6.718487894751113E-3</v>
      </c>
      <c r="U1133" s="50">
        <v>3.0030654175711184</v>
      </c>
      <c r="V1133" s="51">
        <v>86.357165937567231</v>
      </c>
      <c r="X1133" s="49">
        <v>0.21202799999999999</v>
      </c>
      <c r="Y1133" s="49">
        <v>25.9299</v>
      </c>
      <c r="Z1133" s="49">
        <v>0.50872200000000001</v>
      </c>
      <c r="AA1133" s="49">
        <v>5.8560600000000003</v>
      </c>
      <c r="AB1133" s="49">
        <v>7.9444100000000004</v>
      </c>
      <c r="AC1133" s="49">
        <v>0.17197399999999999</v>
      </c>
      <c r="AD1133" s="49">
        <v>4.9002999999999997</v>
      </c>
      <c r="AE1133" s="312"/>
      <c r="AF1133" s="312" t="s">
        <v>430</v>
      </c>
      <c r="AG1133" s="343">
        <v>30</v>
      </c>
      <c r="AH1133" s="343">
        <v>15</v>
      </c>
      <c r="AI1133" s="343"/>
      <c r="AJ1133" s="343"/>
      <c r="AK1133" s="343"/>
      <c r="AL1133" s="343"/>
      <c r="AM1133" s="343"/>
      <c r="AN1133" s="343"/>
      <c r="AO1133" s="343"/>
      <c r="AP1133" s="343"/>
      <c r="AQ1133" s="343"/>
      <c r="AR1133" s="343"/>
      <c r="AS1133" s="343"/>
      <c r="AT1133" s="343"/>
      <c r="AU1133" s="343"/>
      <c r="AV1133" s="343"/>
      <c r="AW1133" s="343"/>
      <c r="AX1133" s="343"/>
      <c r="AY1133" s="343"/>
      <c r="AZ1133" s="343"/>
      <c r="BA1133" s="343"/>
      <c r="BB1133" s="343"/>
      <c r="BC1133" s="343"/>
      <c r="BD1133" s="343"/>
      <c r="BE1133" s="475"/>
      <c r="BF1133" s="475"/>
      <c r="BG1133" s="475"/>
      <c r="BH1133" s="475"/>
      <c r="BI1133" s="475"/>
      <c r="BJ1133" s="475"/>
      <c r="BK1133" s="475"/>
      <c r="BL1133" s="475"/>
      <c r="BM1133" s="475"/>
      <c r="BN1133" s="475"/>
      <c r="BO1133" s="475"/>
      <c r="BP1133" s="306"/>
      <c r="BQ1133" s="496"/>
      <c r="BR1133" s="496"/>
      <c r="BS1133" s="496"/>
      <c r="BT1133" s="496"/>
      <c r="BU1133" s="496"/>
      <c r="BV1133" s="496"/>
    </row>
    <row r="1134" spans="1:74" s="52" customFormat="1" ht="12.75">
      <c r="A1134" s="474">
        <v>2996.2204340404778</v>
      </c>
      <c r="B1134" s="265" t="s">
        <v>320</v>
      </c>
      <c r="C1134" s="343" t="s">
        <v>336</v>
      </c>
      <c r="D1134" s="311">
        <v>16.244444444444447</v>
      </c>
      <c r="E1134" s="49">
        <v>39.626300000000001</v>
      </c>
      <c r="F1134" s="49">
        <v>3.0342999999999998E-2</v>
      </c>
      <c r="G1134" s="49">
        <v>12.741</v>
      </c>
      <c r="H1134" s="49">
        <v>0.30498799999999998</v>
      </c>
      <c r="I1134" s="49">
        <v>0.184998</v>
      </c>
      <c r="J1134" s="49">
        <v>45.940600000000003</v>
      </c>
      <c r="K1134" s="49">
        <v>0.28721099999999999</v>
      </c>
      <c r="L1134" s="49">
        <v>99.169119000000009</v>
      </c>
      <c r="M1134" s="49"/>
      <c r="N1134" s="50">
        <v>0.99459995349311547</v>
      </c>
      <c r="O1134" s="50">
        <v>6.0214189306425259E-4</v>
      </c>
      <c r="P1134" s="50">
        <v>0.26743880385745278</v>
      </c>
      <c r="Q1134" s="50">
        <v>6.1573176053752038E-3</v>
      </c>
      <c r="R1134" s="50">
        <v>3.9329432874074038E-3</v>
      </c>
      <c r="S1134" s="50">
        <v>1.7189772141122202</v>
      </c>
      <c r="T1134" s="50">
        <v>7.7236685431167898E-3</v>
      </c>
      <c r="U1134" s="50">
        <v>3.0010199494347538</v>
      </c>
      <c r="V1134" s="51">
        <v>86.536616628232608</v>
      </c>
      <c r="X1134" s="49">
        <v>0.21193400000000001</v>
      </c>
      <c r="Y1134" s="49">
        <v>55.0261</v>
      </c>
      <c r="Z1134" s="49">
        <v>0.51316700000000004</v>
      </c>
      <c r="AA1134" s="49">
        <v>7.24437</v>
      </c>
      <c r="AB1134" s="49">
        <v>7.3204399999999996</v>
      </c>
      <c r="AC1134" s="49">
        <v>0.17203299999999999</v>
      </c>
      <c r="AD1134" s="49">
        <v>4.4280499999999998</v>
      </c>
      <c r="AE1134" s="312"/>
      <c r="AF1134" s="312" t="s">
        <v>430</v>
      </c>
      <c r="AG1134" s="343">
        <v>30</v>
      </c>
      <c r="AH1134" s="343">
        <v>15</v>
      </c>
      <c r="AI1134" s="343"/>
      <c r="AJ1134" s="343"/>
      <c r="AK1134" s="343"/>
      <c r="AL1134" s="343"/>
      <c r="AM1134" s="343"/>
      <c r="AN1134" s="343"/>
      <c r="AO1134" s="343"/>
      <c r="AP1134" s="343"/>
      <c r="AQ1134" s="343"/>
      <c r="AR1134" s="343"/>
      <c r="AS1134" s="343"/>
      <c r="AT1134" s="343"/>
      <c r="AU1134" s="343"/>
      <c r="AV1134" s="343"/>
      <c r="AW1134" s="343"/>
      <c r="AX1134" s="343"/>
      <c r="AY1134" s="343"/>
      <c r="AZ1134" s="343"/>
      <c r="BA1134" s="343"/>
      <c r="BB1134" s="343"/>
      <c r="BC1134" s="343"/>
      <c r="BD1134" s="343"/>
      <c r="BE1134" s="475"/>
      <c r="BF1134" s="475"/>
      <c r="BG1134" s="475"/>
      <c r="BH1134" s="475"/>
      <c r="BI1134" s="475"/>
      <c r="BJ1134" s="475"/>
      <c r="BK1134" s="475"/>
      <c r="BL1134" s="475"/>
      <c r="BM1134" s="475"/>
      <c r="BN1134" s="475"/>
      <c r="BO1134" s="475"/>
      <c r="BP1134" s="306"/>
      <c r="BQ1134" s="496"/>
      <c r="BR1134" s="496"/>
      <c r="BS1134" s="496"/>
      <c r="BT1134" s="496"/>
      <c r="BU1134" s="496"/>
      <c r="BV1134" s="496"/>
    </row>
    <row r="1135" spans="1:74" s="52" customFormat="1" ht="12.75">
      <c r="A1135" s="474">
        <v>2996.2204340404778</v>
      </c>
      <c r="B1135" s="265" t="s">
        <v>320</v>
      </c>
      <c r="C1135" s="343" t="s">
        <v>336</v>
      </c>
      <c r="D1135" s="311">
        <v>21.644444444444446</v>
      </c>
      <c r="E1135" s="49">
        <v>39.355400000000003</v>
      </c>
      <c r="F1135" s="49">
        <v>6.0588000000000003E-2</v>
      </c>
      <c r="G1135" s="49">
        <v>12.879899999999999</v>
      </c>
      <c r="H1135" s="49">
        <v>0.33818799999999999</v>
      </c>
      <c r="I1135" s="49">
        <v>0.170566</v>
      </c>
      <c r="J1135" s="49">
        <v>45.5685</v>
      </c>
      <c r="K1135" s="49">
        <v>0.28248800000000002</v>
      </c>
      <c r="L1135" s="49">
        <v>98.704539000000011</v>
      </c>
      <c r="M1135" s="49"/>
      <c r="N1135" s="50">
        <v>0.99351136043197064</v>
      </c>
      <c r="O1135" s="50">
        <v>1.2092902140598241E-3</v>
      </c>
      <c r="P1135" s="50">
        <v>0.27191739550272964</v>
      </c>
      <c r="Q1135" s="50">
        <v>6.8670560531803653E-3</v>
      </c>
      <c r="R1135" s="50">
        <v>3.6470919317636314E-3</v>
      </c>
      <c r="S1135" s="50">
        <v>1.7149117860805643</v>
      </c>
      <c r="T1135" s="50">
        <v>7.6405770202741139E-3</v>
      </c>
      <c r="U1135" s="50">
        <v>3.0011597245363313</v>
      </c>
      <c r="V1135" s="51">
        <v>86.314002329780564</v>
      </c>
      <c r="X1135" s="49">
        <v>0.212674</v>
      </c>
      <c r="Y1135" s="49">
        <v>27.524999999999999</v>
      </c>
      <c r="Z1135" s="49">
        <v>0.51049500000000003</v>
      </c>
      <c r="AA1135" s="49">
        <v>6.5367100000000002</v>
      </c>
      <c r="AB1135" s="49">
        <v>7.8032300000000001</v>
      </c>
      <c r="AC1135" s="49">
        <v>0.172822</v>
      </c>
      <c r="AD1135" s="49">
        <v>4.4077799999999998</v>
      </c>
      <c r="AE1135" s="312"/>
      <c r="AF1135" s="312" t="s">
        <v>430</v>
      </c>
      <c r="AG1135" s="343">
        <v>30</v>
      </c>
      <c r="AH1135" s="343">
        <v>15</v>
      </c>
      <c r="AI1135" s="343"/>
      <c r="AJ1135" s="343"/>
      <c r="AK1135" s="343"/>
      <c r="AL1135" s="343"/>
      <c r="AM1135" s="343"/>
      <c r="AN1135" s="343"/>
      <c r="AO1135" s="343"/>
      <c r="AP1135" s="343"/>
      <c r="AQ1135" s="343"/>
      <c r="AR1135" s="343"/>
      <c r="AS1135" s="343"/>
      <c r="AT1135" s="343"/>
      <c r="AU1135" s="343"/>
      <c r="AV1135" s="343"/>
      <c r="AW1135" s="343"/>
      <c r="AX1135" s="343"/>
      <c r="AY1135" s="343"/>
      <c r="AZ1135" s="343"/>
      <c r="BA1135" s="343"/>
      <c r="BB1135" s="343"/>
      <c r="BC1135" s="343"/>
      <c r="BD1135" s="343"/>
      <c r="BE1135" s="475"/>
      <c r="BF1135" s="475"/>
      <c r="BG1135" s="475"/>
      <c r="BH1135" s="475"/>
      <c r="BI1135" s="475"/>
      <c r="BJ1135" s="475"/>
      <c r="BK1135" s="475"/>
      <c r="BL1135" s="475"/>
      <c r="BM1135" s="475"/>
      <c r="BN1135" s="475"/>
      <c r="BO1135" s="475"/>
      <c r="BP1135" s="306"/>
      <c r="BQ1135" s="496"/>
      <c r="BR1135" s="496"/>
      <c r="BS1135" s="496"/>
      <c r="BT1135" s="496"/>
      <c r="BU1135" s="496"/>
      <c r="BV1135" s="496"/>
    </row>
    <row r="1136" spans="1:74" s="52" customFormat="1" ht="12.75">
      <c r="A1136" s="474">
        <v>2996.2204340404778</v>
      </c>
      <c r="B1136" s="265" t="s">
        <v>320</v>
      </c>
      <c r="C1136" s="343" t="s">
        <v>336</v>
      </c>
      <c r="D1136" s="311">
        <v>27.044444444444444</v>
      </c>
      <c r="E1136" s="49">
        <v>39.682099999999998</v>
      </c>
      <c r="F1136" s="49">
        <v>5.6329999999999998E-2</v>
      </c>
      <c r="G1136" s="49">
        <v>13.007099999999999</v>
      </c>
      <c r="H1136" s="49">
        <v>0.33499200000000001</v>
      </c>
      <c r="I1136" s="49">
        <v>0.19551499999999999</v>
      </c>
      <c r="J1136" s="49">
        <v>45.875700000000002</v>
      </c>
      <c r="K1136" s="49">
        <v>0.23519100000000001</v>
      </c>
      <c r="L1136" s="49">
        <v>99.417190000000005</v>
      </c>
      <c r="M1136" s="49"/>
      <c r="N1136" s="50">
        <v>0.9947924202484606</v>
      </c>
      <c r="O1136" s="50">
        <v>1.1164852414865501E-3</v>
      </c>
      <c r="P1136" s="50">
        <v>0.27269319069524517</v>
      </c>
      <c r="Q1136" s="50">
        <v>6.7548568281324941E-3</v>
      </c>
      <c r="R1136" s="50">
        <v>4.1514866130836119E-3</v>
      </c>
      <c r="S1136" s="50">
        <v>1.7144667618839853</v>
      </c>
      <c r="T1136" s="50">
        <v>6.3170769394915709E-3</v>
      </c>
      <c r="U1136" s="50">
        <v>3.0011863887227785</v>
      </c>
      <c r="V1136" s="51">
        <v>86.277240020799354</v>
      </c>
      <c r="X1136" s="49">
        <v>0.21179999999999999</v>
      </c>
      <c r="Y1136" s="49">
        <v>29.4953</v>
      </c>
      <c r="Z1136" s="49">
        <v>0.50718799999999997</v>
      </c>
      <c r="AA1136" s="49">
        <v>6.6219200000000003</v>
      </c>
      <c r="AB1136" s="49">
        <v>6.9342600000000001</v>
      </c>
      <c r="AC1136" s="49">
        <v>0.17227600000000001</v>
      </c>
      <c r="AD1136" s="49">
        <v>5.1965300000000001</v>
      </c>
      <c r="AE1136" s="312"/>
      <c r="AF1136" s="312" t="s">
        <v>430</v>
      </c>
      <c r="AG1136" s="343">
        <v>30</v>
      </c>
      <c r="AH1136" s="343">
        <v>15</v>
      </c>
      <c r="AI1136" s="343"/>
      <c r="AJ1136" s="343"/>
      <c r="AK1136" s="343"/>
      <c r="AL1136" s="343"/>
      <c r="AM1136" s="343"/>
      <c r="AN1136" s="343"/>
      <c r="AO1136" s="343"/>
      <c r="AP1136" s="343"/>
      <c r="AQ1136" s="343"/>
      <c r="AR1136" s="343"/>
      <c r="AS1136" s="343"/>
      <c r="AT1136" s="343"/>
      <c r="AU1136" s="343"/>
      <c r="AV1136" s="343"/>
      <c r="AW1136" s="343"/>
      <c r="AX1136" s="343"/>
      <c r="AY1136" s="343"/>
      <c r="AZ1136" s="343"/>
      <c r="BA1136" s="343"/>
      <c r="BB1136" s="343"/>
      <c r="BC1136" s="343"/>
      <c r="BD1136" s="343"/>
      <c r="BE1136" s="475"/>
      <c r="BF1136" s="475"/>
      <c r="BG1136" s="475"/>
      <c r="BH1136" s="475"/>
      <c r="BI1136" s="475"/>
      <c r="BJ1136" s="475"/>
      <c r="BK1136" s="475"/>
      <c r="BL1136" s="475"/>
      <c r="BM1136" s="475"/>
      <c r="BN1136" s="475"/>
      <c r="BO1136" s="475"/>
      <c r="BP1136" s="306"/>
      <c r="BQ1136" s="496"/>
      <c r="BR1136" s="496"/>
      <c r="BS1136" s="496"/>
      <c r="BT1136" s="496"/>
      <c r="BU1136" s="496"/>
      <c r="BV1136" s="496"/>
    </row>
    <row r="1137" spans="1:74" s="52" customFormat="1" ht="12.75">
      <c r="A1137" s="474">
        <v>2996.2204340404778</v>
      </c>
      <c r="B1137" s="265" t="s">
        <v>320</v>
      </c>
      <c r="C1137" s="343" t="s">
        <v>336</v>
      </c>
      <c r="D1137" s="311">
        <v>32.444444444444443</v>
      </c>
      <c r="E1137" s="49">
        <v>39.620100000000001</v>
      </c>
      <c r="F1137" s="49">
        <v>4.9918999999999998E-2</v>
      </c>
      <c r="G1137" s="49">
        <v>12.935700000000001</v>
      </c>
      <c r="H1137" s="49">
        <v>0.29115799999999997</v>
      </c>
      <c r="I1137" s="49">
        <v>0.17719599999999999</v>
      </c>
      <c r="J1137" s="49">
        <v>45.825800000000001</v>
      </c>
      <c r="K1137" s="49">
        <v>0.23556299999999999</v>
      </c>
      <c r="L1137" s="49">
        <v>99.166485000000009</v>
      </c>
      <c r="M1137" s="49"/>
      <c r="N1137" s="50">
        <v>0.9952397248949767</v>
      </c>
      <c r="O1137" s="50">
        <v>9.9141030096690664E-4</v>
      </c>
      <c r="P1137" s="50">
        <v>0.27174281138223477</v>
      </c>
      <c r="Q1137" s="50">
        <v>5.8828090931535015E-3</v>
      </c>
      <c r="R1137" s="50">
        <v>3.7700906119009538E-3</v>
      </c>
      <c r="S1137" s="50">
        <v>1.7160531550924587</v>
      </c>
      <c r="T1137" s="50">
        <v>6.3398190024031627E-3</v>
      </c>
      <c r="U1137" s="50">
        <v>3.0009390317530933</v>
      </c>
      <c r="V1137" s="51">
        <v>86.329441453482588</v>
      </c>
      <c r="X1137" s="49">
        <v>0.211979</v>
      </c>
      <c r="Y1137" s="49">
        <v>33.6342</v>
      </c>
      <c r="Z1137" s="49">
        <v>0.50951599999999997</v>
      </c>
      <c r="AA1137" s="49">
        <v>7.56454</v>
      </c>
      <c r="AB1137" s="49">
        <v>7.5705400000000003</v>
      </c>
      <c r="AC1137" s="49">
        <v>0.17230699999999999</v>
      </c>
      <c r="AD1137" s="49">
        <v>5.10954</v>
      </c>
      <c r="AE1137" s="312"/>
      <c r="AF1137" s="312" t="s">
        <v>430</v>
      </c>
      <c r="AG1137" s="343">
        <v>30</v>
      </c>
      <c r="AH1137" s="343">
        <v>15</v>
      </c>
      <c r="AI1137" s="343"/>
      <c r="AJ1137" s="343"/>
      <c r="AK1137" s="343"/>
      <c r="AL1137" s="343"/>
      <c r="AM1137" s="343"/>
      <c r="AN1137" s="343"/>
      <c r="AO1137" s="343"/>
      <c r="AP1137" s="343"/>
      <c r="AQ1137" s="343"/>
      <c r="AR1137" s="343"/>
      <c r="AS1137" s="343"/>
      <c r="AT1137" s="343"/>
      <c r="AU1137" s="343"/>
      <c r="AV1137" s="343"/>
      <c r="AW1137" s="343"/>
      <c r="AX1137" s="343"/>
      <c r="AY1137" s="343"/>
      <c r="AZ1137" s="343"/>
      <c r="BA1137" s="343"/>
      <c r="BB1137" s="343"/>
      <c r="BC1137" s="343"/>
      <c r="BD1137" s="343"/>
      <c r="BE1137" s="475"/>
      <c r="BF1137" s="475"/>
      <c r="BG1137" s="475"/>
      <c r="BH1137" s="475"/>
      <c r="BI1137" s="475"/>
      <c r="BJ1137" s="475"/>
      <c r="BK1137" s="475"/>
      <c r="BL1137" s="475"/>
      <c r="BM1137" s="475"/>
      <c r="BN1137" s="475"/>
      <c r="BO1137" s="475"/>
      <c r="BP1137" s="306"/>
      <c r="BQ1137" s="496"/>
      <c r="BR1137" s="496"/>
      <c r="BS1137" s="496"/>
      <c r="BT1137" s="496"/>
      <c r="BU1137" s="496"/>
      <c r="BV1137" s="496"/>
    </row>
    <row r="1138" spans="1:74" s="52" customFormat="1" ht="12.75">
      <c r="A1138" s="474">
        <v>2996.2204340404778</v>
      </c>
      <c r="B1138" s="265" t="s">
        <v>320</v>
      </c>
      <c r="C1138" s="343" t="s">
        <v>336</v>
      </c>
      <c r="D1138" s="311">
        <v>37.844444444444441</v>
      </c>
      <c r="E1138" s="49">
        <v>39.638500000000001</v>
      </c>
      <c r="F1138" s="49">
        <v>4.9701000000000002E-2</v>
      </c>
      <c r="G1138" s="49">
        <v>12.8795</v>
      </c>
      <c r="H1138" s="49">
        <v>0.28493400000000002</v>
      </c>
      <c r="I1138" s="49">
        <v>0.17036200000000001</v>
      </c>
      <c r="J1138" s="49">
        <v>45.677199999999999</v>
      </c>
      <c r="K1138" s="49">
        <v>0.23056699999999999</v>
      </c>
      <c r="L1138" s="49">
        <v>98.95796399999999</v>
      </c>
      <c r="M1138" s="49"/>
      <c r="N1138" s="50">
        <v>0.99734288629204182</v>
      </c>
      <c r="O1138" s="50">
        <v>9.8870749143990301E-4</v>
      </c>
      <c r="P1138" s="50">
        <v>0.27100810549158144</v>
      </c>
      <c r="Q1138" s="50">
        <v>5.7665418747041911E-3</v>
      </c>
      <c r="R1138" s="50">
        <v>3.6306614332701523E-3</v>
      </c>
      <c r="S1138" s="50">
        <v>1.7133074457748412</v>
      </c>
      <c r="T1138" s="50">
        <v>6.2155859894613844E-3</v>
      </c>
      <c r="U1138" s="50">
        <v>2.9990665224732531</v>
      </c>
      <c r="V1138" s="51">
        <v>86.342489463501934</v>
      </c>
      <c r="X1138" s="49">
        <v>0.21185300000000001</v>
      </c>
      <c r="Y1138" s="49">
        <v>32.3889</v>
      </c>
      <c r="Z1138" s="49">
        <v>0.51000999999999996</v>
      </c>
      <c r="AA1138" s="49">
        <v>7.7157600000000004</v>
      </c>
      <c r="AB1138" s="49">
        <v>7.7630600000000003</v>
      </c>
      <c r="AC1138" s="49">
        <v>0.17257500000000001</v>
      </c>
      <c r="AD1138" s="49">
        <v>5.1285699999999999</v>
      </c>
      <c r="AE1138" s="312"/>
      <c r="AF1138" s="312" t="s">
        <v>430</v>
      </c>
      <c r="AG1138" s="343">
        <v>30</v>
      </c>
      <c r="AH1138" s="343">
        <v>15</v>
      </c>
      <c r="AI1138" s="343"/>
      <c r="AJ1138" s="343"/>
      <c r="AK1138" s="343"/>
      <c r="AL1138" s="343"/>
      <c r="AM1138" s="343"/>
      <c r="AN1138" s="343"/>
      <c r="AO1138" s="343"/>
      <c r="AP1138" s="343"/>
      <c r="AQ1138" s="343"/>
      <c r="AR1138" s="343"/>
      <c r="AS1138" s="343"/>
      <c r="AT1138" s="343"/>
      <c r="AU1138" s="343"/>
      <c r="AV1138" s="343"/>
      <c r="AW1138" s="343"/>
      <c r="AX1138" s="343"/>
      <c r="AY1138" s="343"/>
      <c r="AZ1138" s="343"/>
      <c r="BA1138" s="343"/>
      <c r="BB1138" s="343"/>
      <c r="BC1138" s="343"/>
      <c r="BD1138" s="343"/>
      <c r="BE1138" s="475"/>
      <c r="BF1138" s="475"/>
      <c r="BG1138" s="475"/>
      <c r="BH1138" s="475"/>
      <c r="BI1138" s="475"/>
      <c r="BJ1138" s="475"/>
      <c r="BK1138" s="475"/>
      <c r="BL1138" s="475"/>
      <c r="BM1138" s="475"/>
      <c r="BN1138" s="475"/>
      <c r="BO1138" s="475"/>
      <c r="BP1138" s="306"/>
      <c r="BQ1138" s="496"/>
      <c r="BR1138" s="496"/>
      <c r="BS1138" s="496"/>
      <c r="BT1138" s="496"/>
      <c r="BU1138" s="496"/>
      <c r="BV1138" s="496"/>
    </row>
    <row r="1139" spans="1:74" s="52" customFormat="1" ht="12.75">
      <c r="A1139" s="474">
        <v>2996.2204340404778</v>
      </c>
      <c r="B1139" s="265" t="s">
        <v>320</v>
      </c>
      <c r="C1139" s="343" t="s">
        <v>336</v>
      </c>
      <c r="D1139" s="311">
        <v>43.24444444444444</v>
      </c>
      <c r="E1139" s="49">
        <v>39.633600000000001</v>
      </c>
      <c r="F1139" s="49">
        <v>7.5486999999999999E-2</v>
      </c>
      <c r="G1139" s="49">
        <v>12.9298</v>
      </c>
      <c r="H1139" s="49">
        <v>0.35780200000000001</v>
      </c>
      <c r="I1139" s="49">
        <v>0.185197</v>
      </c>
      <c r="J1139" s="49">
        <v>45.822200000000002</v>
      </c>
      <c r="K1139" s="49">
        <v>0.244392</v>
      </c>
      <c r="L1139" s="49">
        <v>99.285949000000016</v>
      </c>
      <c r="M1139" s="49"/>
      <c r="N1139" s="50">
        <v>0.99451778695649373</v>
      </c>
      <c r="O1139" s="50">
        <v>1.4976026986713955E-3</v>
      </c>
      <c r="P1139" s="50">
        <v>0.27132938730270872</v>
      </c>
      <c r="Q1139" s="50">
        <v>7.2216375744858083E-3</v>
      </c>
      <c r="R1139" s="50">
        <v>3.9361235272581492E-3</v>
      </c>
      <c r="S1139" s="50">
        <v>1.7140895807668617</v>
      </c>
      <c r="T1139" s="50">
        <v>6.5704280798975518E-3</v>
      </c>
      <c r="U1139" s="50">
        <v>3.0002707004863058</v>
      </c>
      <c r="V1139" s="51">
        <v>86.333897697848471</v>
      </c>
      <c r="X1139" s="49">
        <v>0.21188299999999999</v>
      </c>
      <c r="Y1139" s="49">
        <v>21.997199999999999</v>
      </c>
      <c r="Z1139" s="49">
        <v>0.50936999999999999</v>
      </c>
      <c r="AA1139" s="49">
        <v>6.1105499999999999</v>
      </c>
      <c r="AB1139" s="49">
        <v>7.3000999999999996</v>
      </c>
      <c r="AC1139" s="49">
        <v>0.17237</v>
      </c>
      <c r="AD1139" s="49">
        <v>4.8284500000000001</v>
      </c>
      <c r="AE1139" s="312"/>
      <c r="AF1139" s="312" t="s">
        <v>430</v>
      </c>
      <c r="AG1139" s="343">
        <v>30</v>
      </c>
      <c r="AH1139" s="343">
        <v>15</v>
      </c>
      <c r="AI1139" s="343"/>
      <c r="AJ1139" s="343"/>
      <c r="AK1139" s="343"/>
      <c r="AL1139" s="343"/>
      <c r="AM1139" s="343"/>
      <c r="AN1139" s="343"/>
      <c r="AO1139" s="343"/>
      <c r="AP1139" s="343"/>
      <c r="AQ1139" s="343"/>
      <c r="AR1139" s="343"/>
      <c r="AS1139" s="343"/>
      <c r="AT1139" s="343"/>
      <c r="AU1139" s="343"/>
      <c r="AV1139" s="343"/>
      <c r="AW1139" s="343"/>
      <c r="AX1139" s="343"/>
      <c r="AY1139" s="343"/>
      <c r="AZ1139" s="343"/>
      <c r="BA1139" s="343"/>
      <c r="BB1139" s="343"/>
      <c r="BC1139" s="343"/>
      <c r="BD1139" s="343"/>
      <c r="BE1139" s="475"/>
      <c r="BF1139" s="475"/>
      <c r="BG1139" s="475"/>
      <c r="BH1139" s="475"/>
      <c r="BI1139" s="475"/>
      <c r="BJ1139" s="475"/>
      <c r="BK1139" s="475"/>
      <c r="BL1139" s="475"/>
      <c r="BM1139" s="475"/>
      <c r="BN1139" s="475"/>
      <c r="BO1139" s="475"/>
      <c r="BP1139" s="306"/>
      <c r="BQ1139" s="496"/>
      <c r="BR1139" s="496"/>
      <c r="BS1139" s="496"/>
      <c r="BT1139" s="496"/>
      <c r="BU1139" s="496"/>
      <c r="BV1139" s="496"/>
    </row>
    <row r="1140" spans="1:74" s="52" customFormat="1" ht="12.75">
      <c r="A1140" s="38"/>
      <c r="B1140" s="46"/>
      <c r="C1140" s="47"/>
      <c r="D1140" s="48"/>
      <c r="E1140" s="49"/>
      <c r="F1140" s="49"/>
      <c r="G1140" s="49"/>
      <c r="H1140" s="49"/>
      <c r="I1140" s="49"/>
      <c r="J1140" s="49"/>
      <c r="K1140" s="49"/>
      <c r="L1140" s="49"/>
      <c r="N1140" s="50"/>
      <c r="O1140" s="50"/>
      <c r="P1140" s="50"/>
      <c r="Q1140" s="50"/>
      <c r="R1140" s="50"/>
      <c r="S1140" s="50"/>
      <c r="T1140" s="50"/>
      <c r="U1140" s="50"/>
      <c r="V1140" s="51"/>
      <c r="AE1140" s="312"/>
      <c r="AF1140" s="312"/>
      <c r="AG1140" s="312"/>
      <c r="AH1140" s="312"/>
      <c r="AI1140" s="312"/>
      <c r="AJ1140" s="312"/>
      <c r="AK1140" s="312"/>
      <c r="AL1140" s="312"/>
      <c r="AM1140" s="312"/>
      <c r="AN1140" s="312"/>
      <c r="AO1140" s="312"/>
      <c r="AP1140" s="312"/>
      <c r="AQ1140" s="312"/>
      <c r="AR1140" s="312"/>
      <c r="AS1140" s="312"/>
      <c r="AT1140" s="312"/>
      <c r="AU1140" s="312"/>
      <c r="AV1140" s="312"/>
      <c r="AW1140" s="312"/>
      <c r="AX1140" s="312"/>
      <c r="AY1140" s="312"/>
      <c r="AZ1140" s="312"/>
      <c r="BA1140" s="312"/>
      <c r="BB1140" s="312"/>
      <c r="BC1140" s="312"/>
      <c r="BD1140" s="312"/>
      <c r="BE1140" s="306"/>
      <c r="BF1140" s="306"/>
      <c r="BG1140" s="306"/>
      <c r="BH1140" s="306"/>
      <c r="BI1140" s="306"/>
      <c r="BJ1140" s="306"/>
      <c r="BK1140" s="306"/>
      <c r="BL1140" s="306"/>
      <c r="BM1140" s="306"/>
      <c r="BN1140" s="306"/>
      <c r="BO1140" s="306"/>
      <c r="BP1140" s="306"/>
      <c r="BQ1140" s="496"/>
      <c r="BR1140" s="496"/>
      <c r="BS1140" s="496"/>
      <c r="BT1140" s="496"/>
      <c r="BU1140" s="496"/>
      <c r="BV1140" s="496"/>
    </row>
    <row r="1141" spans="1:74" s="52" customFormat="1" ht="12.75">
      <c r="A1141" s="64">
        <v>2996.2204340404778</v>
      </c>
      <c r="B1141" s="46" t="s">
        <v>320</v>
      </c>
      <c r="C1141" s="47" t="s">
        <v>337</v>
      </c>
      <c r="D1141" s="48">
        <v>0</v>
      </c>
      <c r="E1141" s="49">
        <v>38.503700000000002</v>
      </c>
      <c r="F1141" s="49">
        <v>3.5764999999999998E-2</v>
      </c>
      <c r="G1141" s="49">
        <v>17.651499999999999</v>
      </c>
      <c r="H1141" s="49">
        <v>0.25534000000000001</v>
      </c>
      <c r="I1141" s="49">
        <v>0.238098</v>
      </c>
      <c r="J1141" s="49">
        <v>41.350900000000003</v>
      </c>
      <c r="K1141" s="49">
        <v>0.28817100000000001</v>
      </c>
      <c r="L1141" s="49">
        <v>98.38633200000001</v>
      </c>
      <c r="M1141" s="47"/>
      <c r="N1141" s="50">
        <v>0.99727002797867181</v>
      </c>
      <c r="O1141" s="50">
        <v>7.3239259810176885E-4</v>
      </c>
      <c r="P1141" s="50">
        <v>0.38233839531080871</v>
      </c>
      <c r="Q1141" s="50">
        <v>5.3195273785267734E-3</v>
      </c>
      <c r="R1141" s="50">
        <v>5.2233820062139343E-3</v>
      </c>
      <c r="S1141" s="50">
        <v>1.5966282675045984</v>
      </c>
      <c r="T1141" s="50">
        <v>7.9968366172724122E-3</v>
      </c>
      <c r="U1141" s="50">
        <v>2.9974276152045038</v>
      </c>
      <c r="V1141" s="51">
        <v>80.679897115251592</v>
      </c>
      <c r="X1141" s="49">
        <v>0.21463299999999999</v>
      </c>
      <c r="Y1141" s="49">
        <v>44.6021</v>
      </c>
      <c r="Z1141" s="49">
        <v>0.43310100000000001</v>
      </c>
      <c r="AA1141" s="49">
        <v>8.2340400000000002</v>
      </c>
      <c r="AB1141" s="49">
        <v>5.9332599999999998</v>
      </c>
      <c r="AC1141" s="49">
        <v>0.18449199999999999</v>
      </c>
      <c r="AD1141" s="49">
        <v>4.4253200000000001</v>
      </c>
      <c r="AE1141" s="312"/>
      <c r="AF1141" s="312" t="s">
        <v>430</v>
      </c>
      <c r="AG1141" s="343">
        <v>30</v>
      </c>
      <c r="AH1141" s="343">
        <v>15</v>
      </c>
      <c r="AI1141" s="343"/>
      <c r="AJ1141" s="343"/>
      <c r="AK1141" s="343"/>
      <c r="AL1141" s="343"/>
      <c r="AM1141" s="343"/>
      <c r="AN1141" s="343"/>
      <c r="AO1141" s="343"/>
      <c r="AP1141" s="343"/>
      <c r="AQ1141" s="343"/>
      <c r="AR1141" s="343"/>
      <c r="AS1141" s="343"/>
      <c r="AT1141" s="343"/>
      <c r="AU1141" s="343"/>
      <c r="AV1141" s="343"/>
      <c r="AW1141" s="343"/>
      <c r="AX1141" s="343"/>
      <c r="AY1141" s="343"/>
      <c r="AZ1141" s="343"/>
      <c r="BA1141" s="343"/>
      <c r="BB1141" s="343"/>
      <c r="BC1141" s="343"/>
      <c r="BD1141" s="343"/>
      <c r="BE1141" s="475"/>
      <c r="BF1141" s="475"/>
      <c r="BG1141" s="475"/>
      <c r="BH1141" s="475"/>
      <c r="BI1141" s="475"/>
      <c r="BJ1141" s="475"/>
      <c r="BK1141" s="475"/>
      <c r="BL1141" s="475"/>
      <c r="BM1141" s="475"/>
      <c r="BN1141" s="475"/>
      <c r="BO1141" s="475"/>
      <c r="BP1141" s="306"/>
      <c r="BQ1141" s="496"/>
      <c r="BR1141" s="496"/>
      <c r="BS1141" s="496"/>
      <c r="BT1141" s="496"/>
      <c r="BU1141" s="496"/>
      <c r="BV1141" s="496"/>
    </row>
    <row r="1142" spans="1:74" s="52" customFormat="1" ht="12.75">
      <c r="A1142" s="64">
        <v>2996.2204340404778</v>
      </c>
      <c r="B1142" s="46" t="s">
        <v>320</v>
      </c>
      <c r="C1142" s="47" t="s">
        <v>337</v>
      </c>
      <c r="D1142" s="48">
        <v>5.5142857142857142</v>
      </c>
      <c r="E1142" s="49">
        <v>39.248600000000003</v>
      </c>
      <c r="F1142" s="49">
        <v>4.7836999999999998E-2</v>
      </c>
      <c r="G1142" s="49">
        <v>13.438599999999999</v>
      </c>
      <c r="H1142" s="49">
        <v>0.30568099999999998</v>
      </c>
      <c r="I1142" s="49">
        <v>0.15551200000000001</v>
      </c>
      <c r="J1142" s="49">
        <v>45.2744</v>
      </c>
      <c r="K1142" s="49">
        <v>0.25170500000000001</v>
      </c>
      <c r="L1142" s="49">
        <v>98.755565000000004</v>
      </c>
      <c r="M1142" s="47"/>
      <c r="N1142" s="50">
        <v>0.99296070487868571</v>
      </c>
      <c r="O1142" s="50">
        <v>9.5685745124286055E-4</v>
      </c>
      <c r="P1142" s="50">
        <v>0.28432687612843144</v>
      </c>
      <c r="Q1142" s="50">
        <v>6.2204274610718853E-3</v>
      </c>
      <c r="R1142" s="50">
        <v>3.3324031639240361E-3</v>
      </c>
      <c r="S1142" s="50">
        <v>1.707533139861245</v>
      </c>
      <c r="T1142" s="50">
        <v>6.8227173893197855E-3</v>
      </c>
      <c r="U1142" s="50">
        <v>3.0031439442955565</v>
      </c>
      <c r="V1142" s="51">
        <v>85.725559334190422</v>
      </c>
      <c r="X1142" s="49">
        <v>0.212978</v>
      </c>
      <c r="Y1142" s="49">
        <v>33.510899999999999</v>
      </c>
      <c r="Z1142" s="49">
        <v>0.49914700000000001</v>
      </c>
      <c r="AA1142" s="49">
        <v>7.2561600000000004</v>
      </c>
      <c r="AB1142" s="49">
        <v>8.42788</v>
      </c>
      <c r="AC1142" s="49">
        <v>0.17374400000000001</v>
      </c>
      <c r="AD1142" s="49">
        <v>4.8864099999999997</v>
      </c>
      <c r="AE1142" s="312"/>
      <c r="AF1142" s="312" t="s">
        <v>430</v>
      </c>
      <c r="AG1142" s="343">
        <v>30</v>
      </c>
      <c r="AH1142" s="343">
        <v>15</v>
      </c>
      <c r="AI1142" s="343"/>
      <c r="AJ1142" s="343"/>
      <c r="AK1142" s="343"/>
      <c r="AL1142" s="343"/>
      <c r="AM1142" s="343"/>
      <c r="AN1142" s="343"/>
      <c r="AO1142" s="343"/>
      <c r="AP1142" s="343"/>
      <c r="AQ1142" s="343"/>
      <c r="AR1142" s="343"/>
      <c r="AS1142" s="343"/>
      <c r="AT1142" s="343"/>
      <c r="AU1142" s="343"/>
      <c r="AV1142" s="343"/>
      <c r="AW1142" s="343"/>
      <c r="AX1142" s="343"/>
      <c r="AY1142" s="343"/>
      <c r="AZ1142" s="343"/>
      <c r="BA1142" s="343"/>
      <c r="BB1142" s="343"/>
      <c r="BC1142" s="343"/>
      <c r="BD1142" s="343"/>
      <c r="BE1142" s="475"/>
      <c r="BF1142" s="475"/>
      <c r="BG1142" s="475"/>
      <c r="BH1142" s="475"/>
      <c r="BI1142" s="475"/>
      <c r="BJ1142" s="475"/>
      <c r="BK1142" s="475"/>
      <c r="BL1142" s="475"/>
      <c r="BM1142" s="475"/>
      <c r="BN1142" s="475"/>
      <c r="BO1142" s="475"/>
      <c r="BP1142" s="306"/>
      <c r="BQ1142" s="496"/>
      <c r="BR1142" s="496"/>
      <c r="BS1142" s="496"/>
      <c r="BT1142" s="496"/>
      <c r="BU1142" s="496"/>
      <c r="BV1142" s="496"/>
    </row>
    <row r="1143" spans="1:74" s="52" customFormat="1" ht="12.75">
      <c r="A1143" s="64">
        <v>2996.2204340404778</v>
      </c>
      <c r="B1143" s="46" t="s">
        <v>320</v>
      </c>
      <c r="C1143" s="47" t="s">
        <v>337</v>
      </c>
      <c r="D1143" s="48">
        <v>11.014285714285714</v>
      </c>
      <c r="E1143" s="49">
        <v>39.582900000000002</v>
      </c>
      <c r="F1143" s="49">
        <v>4.9700000000000001E-2</v>
      </c>
      <c r="G1143" s="49">
        <v>12.7445</v>
      </c>
      <c r="H1143" s="49">
        <v>0.37296099999999999</v>
      </c>
      <c r="I1143" s="49">
        <v>0.18609800000000001</v>
      </c>
      <c r="J1143" s="49">
        <v>45.858199999999997</v>
      </c>
      <c r="K1143" s="49">
        <v>0.22042200000000001</v>
      </c>
      <c r="L1143" s="49">
        <v>99.055791999999997</v>
      </c>
      <c r="M1143" s="47"/>
      <c r="N1143" s="50">
        <v>0.99489368760155472</v>
      </c>
      <c r="O1143" s="50">
        <v>9.8764500125751633E-4</v>
      </c>
      <c r="P1143" s="50">
        <v>0.26788467031242408</v>
      </c>
      <c r="Q1143" s="50">
        <v>7.5400873867678296E-3</v>
      </c>
      <c r="R1143" s="50">
        <v>3.9618361571437562E-3</v>
      </c>
      <c r="S1143" s="50">
        <v>1.7182826930514223</v>
      </c>
      <c r="T1143" s="50">
        <v>5.9358327046708089E-3</v>
      </c>
      <c r="U1143" s="50">
        <v>3.0007013089421379</v>
      </c>
      <c r="V1143" s="51">
        <v>86.512482520167652</v>
      </c>
      <c r="X1143" s="49">
        <v>0.21207799999999999</v>
      </c>
      <c r="Y1143" s="49">
        <v>34.408099999999997</v>
      </c>
      <c r="Z1143" s="49">
        <v>0.51267700000000005</v>
      </c>
      <c r="AA1143" s="49">
        <v>6.0072200000000002</v>
      </c>
      <c r="AB1143" s="49">
        <v>7.2480700000000002</v>
      </c>
      <c r="AC1143" s="49">
        <v>0.172156</v>
      </c>
      <c r="AD1143" s="49">
        <v>5.4385500000000002</v>
      </c>
      <c r="AE1143" s="312"/>
      <c r="AF1143" s="312" t="s">
        <v>430</v>
      </c>
      <c r="AG1143" s="343">
        <v>30</v>
      </c>
      <c r="AH1143" s="343">
        <v>15</v>
      </c>
      <c r="AI1143" s="343"/>
      <c r="AJ1143" s="343"/>
      <c r="AK1143" s="343"/>
      <c r="AL1143" s="343"/>
      <c r="AM1143" s="343"/>
      <c r="AN1143" s="343"/>
      <c r="AO1143" s="343"/>
      <c r="AP1143" s="343"/>
      <c r="AQ1143" s="343"/>
      <c r="AR1143" s="343"/>
      <c r="AS1143" s="343"/>
      <c r="AT1143" s="343"/>
      <c r="AU1143" s="343"/>
      <c r="AV1143" s="343"/>
      <c r="AW1143" s="343"/>
      <c r="AX1143" s="343"/>
      <c r="AY1143" s="343"/>
      <c r="AZ1143" s="343"/>
      <c r="BA1143" s="343"/>
      <c r="BB1143" s="343"/>
      <c r="BC1143" s="343"/>
      <c r="BD1143" s="343"/>
      <c r="BE1143" s="475"/>
      <c r="BF1143" s="475"/>
      <c r="BG1143" s="475"/>
      <c r="BH1143" s="475"/>
      <c r="BI1143" s="475"/>
      <c r="BJ1143" s="475"/>
      <c r="BK1143" s="475"/>
      <c r="BL1143" s="475"/>
      <c r="BM1143" s="475"/>
      <c r="BN1143" s="475"/>
      <c r="BO1143" s="475"/>
      <c r="BP1143" s="306"/>
      <c r="BQ1143" s="496"/>
      <c r="BR1143" s="496"/>
      <c r="BS1143" s="496"/>
      <c r="BT1143" s="496"/>
      <c r="BU1143" s="496"/>
      <c r="BV1143" s="496"/>
    </row>
    <row r="1144" spans="1:74" s="52" customFormat="1" ht="12.75">
      <c r="A1144" s="64">
        <v>2996.2204340404778</v>
      </c>
      <c r="B1144" s="46" t="s">
        <v>320</v>
      </c>
      <c r="C1144" s="47" t="s">
        <v>337</v>
      </c>
      <c r="D1144" s="48">
        <v>16.514285714285712</v>
      </c>
      <c r="E1144" s="49">
        <v>39.453800000000001</v>
      </c>
      <c r="F1144" s="49">
        <v>0.103626</v>
      </c>
      <c r="G1144" s="49">
        <v>12.6821</v>
      </c>
      <c r="H1144" s="49">
        <v>0.36592799999999998</v>
      </c>
      <c r="I1144" s="49">
        <v>0.174152</v>
      </c>
      <c r="J1144" s="49">
        <v>45.969000000000001</v>
      </c>
      <c r="K1144" s="49">
        <v>0.22168099999999999</v>
      </c>
      <c r="L1144" s="49">
        <v>99.020060000000001</v>
      </c>
      <c r="M1144" s="47"/>
      <c r="N1144" s="50">
        <v>0.99165348827785815</v>
      </c>
      <c r="O1144" s="50">
        <v>2.0592793040679204E-3</v>
      </c>
      <c r="P1144" s="50">
        <v>0.26657429697841761</v>
      </c>
      <c r="Q1144" s="50">
        <v>7.397937187383935E-3</v>
      </c>
      <c r="R1144" s="50">
        <v>3.7075354372477741E-3</v>
      </c>
      <c r="S1144" s="50">
        <v>1.7224423977255834</v>
      </c>
      <c r="T1144" s="50">
        <v>5.9697648499588314E-3</v>
      </c>
      <c r="U1144" s="50">
        <v>3.001279117545014</v>
      </c>
      <c r="V1144" s="51">
        <v>86.597684288512809</v>
      </c>
      <c r="X1144" s="49">
        <v>0.21238299999999999</v>
      </c>
      <c r="Y1144" s="49">
        <v>16.374199999999998</v>
      </c>
      <c r="Z1144" s="49">
        <v>0.51439400000000002</v>
      </c>
      <c r="AA1144" s="49">
        <v>6.1798599999999997</v>
      </c>
      <c r="AB1144" s="49">
        <v>7.7993100000000002</v>
      </c>
      <c r="AC1144" s="49">
        <v>0.171905</v>
      </c>
      <c r="AD1144" s="49">
        <v>5.3783500000000002</v>
      </c>
      <c r="AE1144" s="312"/>
      <c r="AF1144" s="312" t="s">
        <v>430</v>
      </c>
      <c r="AG1144" s="343">
        <v>30</v>
      </c>
      <c r="AH1144" s="343">
        <v>15</v>
      </c>
      <c r="AI1144" s="343"/>
      <c r="AJ1144" s="343"/>
      <c r="AK1144" s="343"/>
      <c r="AL1144" s="343"/>
      <c r="AM1144" s="343"/>
      <c r="AN1144" s="343"/>
      <c r="AO1144" s="343"/>
      <c r="AP1144" s="343"/>
      <c r="AQ1144" s="343"/>
      <c r="AR1144" s="343"/>
      <c r="AS1144" s="343"/>
      <c r="AT1144" s="343"/>
      <c r="AU1144" s="343"/>
      <c r="AV1144" s="343"/>
      <c r="AW1144" s="343"/>
      <c r="AX1144" s="343"/>
      <c r="AY1144" s="343"/>
      <c r="AZ1144" s="343"/>
      <c r="BA1144" s="343"/>
      <c r="BB1144" s="343"/>
      <c r="BC1144" s="343"/>
      <c r="BD1144" s="343"/>
      <c r="BE1144" s="475"/>
      <c r="BF1144" s="475"/>
      <c r="BG1144" s="475"/>
      <c r="BH1144" s="475"/>
      <c r="BI1144" s="475"/>
      <c r="BJ1144" s="475"/>
      <c r="BK1144" s="475"/>
      <c r="BL1144" s="475"/>
      <c r="BM1144" s="475"/>
      <c r="BN1144" s="475"/>
      <c r="BO1144" s="475"/>
      <c r="BP1144" s="306"/>
      <c r="BQ1144" s="496"/>
      <c r="BR1144" s="496"/>
      <c r="BS1144" s="496"/>
      <c r="BT1144" s="496"/>
      <c r="BU1144" s="496"/>
      <c r="BV1144" s="496"/>
    </row>
    <row r="1145" spans="1:74" s="52" customFormat="1" ht="12.75">
      <c r="A1145" s="64">
        <v>2996.2204340404778</v>
      </c>
      <c r="B1145" s="46" t="s">
        <v>320</v>
      </c>
      <c r="C1145" s="47" t="s">
        <v>337</v>
      </c>
      <c r="D1145" s="48">
        <v>22.014285714285712</v>
      </c>
      <c r="E1145" s="49">
        <v>39.600200000000001</v>
      </c>
      <c r="F1145" s="49">
        <v>7.9195000000000002E-2</v>
      </c>
      <c r="G1145" s="49">
        <v>12.4329</v>
      </c>
      <c r="H1145" s="49">
        <v>0.40804800000000002</v>
      </c>
      <c r="I1145" s="49">
        <v>0.18509600000000001</v>
      </c>
      <c r="J1145" s="49">
        <v>46.073399999999999</v>
      </c>
      <c r="K1145" s="49">
        <v>0.208342</v>
      </c>
      <c r="L1145" s="49">
        <v>99.030042000000009</v>
      </c>
      <c r="M1145" s="47"/>
      <c r="N1145" s="50">
        <v>0.99416810372497399</v>
      </c>
      <c r="O1145" s="50">
        <v>1.571938765780197E-3</v>
      </c>
      <c r="P1145" s="50">
        <v>0.26103027483063146</v>
      </c>
      <c r="Q1145" s="50">
        <v>8.2398174846637917E-3</v>
      </c>
      <c r="R1145" s="50">
        <v>3.9359105413406649E-3</v>
      </c>
      <c r="S1145" s="50">
        <v>1.7243334534619268</v>
      </c>
      <c r="T1145" s="50">
        <v>5.6039844615423861E-3</v>
      </c>
      <c r="U1145" s="50">
        <v>3.0001516617617279</v>
      </c>
      <c r="V1145" s="51">
        <v>86.852269379620367</v>
      </c>
      <c r="X1145" s="49">
        <v>0.21207300000000001</v>
      </c>
      <c r="Y1145" s="49">
        <v>21.0747</v>
      </c>
      <c r="Z1145" s="49">
        <v>0.520204</v>
      </c>
      <c r="AA1145" s="49">
        <v>5.61883</v>
      </c>
      <c r="AB1145" s="49">
        <v>7.0718800000000002</v>
      </c>
      <c r="AC1145" s="49">
        <v>0.17169300000000001</v>
      </c>
      <c r="AD1145" s="49">
        <v>5.4256200000000003</v>
      </c>
      <c r="AE1145" s="312"/>
      <c r="AF1145" s="312" t="s">
        <v>430</v>
      </c>
      <c r="AG1145" s="343">
        <v>30</v>
      </c>
      <c r="AH1145" s="343">
        <v>15</v>
      </c>
      <c r="AI1145" s="343"/>
      <c r="AJ1145" s="343"/>
      <c r="AK1145" s="343"/>
      <c r="AL1145" s="343"/>
      <c r="AM1145" s="343"/>
      <c r="AN1145" s="343"/>
      <c r="AO1145" s="343"/>
      <c r="AP1145" s="343"/>
      <c r="AQ1145" s="343"/>
      <c r="AR1145" s="343"/>
      <c r="AS1145" s="343"/>
      <c r="AT1145" s="343"/>
      <c r="AU1145" s="343"/>
      <c r="AV1145" s="343"/>
      <c r="AW1145" s="343"/>
      <c r="AX1145" s="343"/>
      <c r="AY1145" s="343"/>
      <c r="AZ1145" s="343"/>
      <c r="BA1145" s="343"/>
      <c r="BB1145" s="343"/>
      <c r="BC1145" s="343"/>
      <c r="BD1145" s="343"/>
      <c r="BE1145" s="475"/>
      <c r="BF1145" s="475"/>
      <c r="BG1145" s="475"/>
      <c r="BH1145" s="475"/>
      <c r="BI1145" s="475"/>
      <c r="BJ1145" s="475"/>
      <c r="BK1145" s="475"/>
      <c r="BL1145" s="475"/>
      <c r="BM1145" s="475"/>
      <c r="BN1145" s="475"/>
      <c r="BO1145" s="475"/>
      <c r="BP1145" s="306"/>
      <c r="BQ1145" s="496"/>
      <c r="BR1145" s="496"/>
      <c r="BS1145" s="496"/>
      <c r="BT1145" s="496"/>
      <c r="BU1145" s="496"/>
      <c r="BV1145" s="496"/>
    </row>
    <row r="1146" spans="1:74" s="52" customFormat="1" ht="12.75">
      <c r="A1146" s="64">
        <v>2996.2204340404778</v>
      </c>
      <c r="B1146" s="46" t="s">
        <v>320</v>
      </c>
      <c r="C1146" s="47" t="s">
        <v>337</v>
      </c>
      <c r="D1146" s="48">
        <v>27.514285714285712</v>
      </c>
      <c r="E1146" s="49">
        <v>39.462000000000003</v>
      </c>
      <c r="F1146" s="49">
        <v>8.5990999999999998E-2</v>
      </c>
      <c r="G1146" s="49">
        <v>12.262</v>
      </c>
      <c r="H1146" s="49">
        <v>0.40509800000000001</v>
      </c>
      <c r="I1146" s="49">
        <v>0.17535300000000001</v>
      </c>
      <c r="J1146" s="49">
        <v>46.2194</v>
      </c>
      <c r="K1146" s="49">
        <v>0.21154700000000001</v>
      </c>
      <c r="L1146" s="49">
        <v>98.853947000000005</v>
      </c>
      <c r="M1146" s="47"/>
      <c r="N1146" s="50">
        <v>0.99212558823385888</v>
      </c>
      <c r="O1146" s="50">
        <v>1.7092908707014021E-3</v>
      </c>
      <c r="P1146" s="50">
        <v>0.25781303079151013</v>
      </c>
      <c r="Q1146" s="50">
        <v>8.1920303005132682E-3</v>
      </c>
      <c r="R1146" s="50">
        <v>3.7341047621801283E-3</v>
      </c>
      <c r="S1146" s="50">
        <v>1.7322892387245747</v>
      </c>
      <c r="T1146" s="50">
        <v>5.698388788914651E-3</v>
      </c>
      <c r="U1146" s="50">
        <v>3.0025263916564144</v>
      </c>
      <c r="V1146" s="51">
        <v>87.045237084514255</v>
      </c>
      <c r="X1146" s="49">
        <v>0.21244499999999999</v>
      </c>
      <c r="Y1146" s="49">
        <v>19.580200000000001</v>
      </c>
      <c r="Z1146" s="49">
        <v>0.52346700000000002</v>
      </c>
      <c r="AA1146" s="49">
        <v>5.6343300000000003</v>
      </c>
      <c r="AB1146" s="49">
        <v>7.5234100000000002</v>
      </c>
      <c r="AC1146" s="49">
        <v>0.17130400000000001</v>
      </c>
      <c r="AD1146" s="49">
        <v>5.5586099999999998</v>
      </c>
      <c r="AE1146" s="312"/>
      <c r="AF1146" s="312" t="s">
        <v>430</v>
      </c>
      <c r="AG1146" s="343">
        <v>30</v>
      </c>
      <c r="AH1146" s="343">
        <v>15</v>
      </c>
      <c r="AI1146" s="343"/>
      <c r="AJ1146" s="343"/>
      <c r="AK1146" s="343"/>
      <c r="AL1146" s="343"/>
      <c r="AM1146" s="343"/>
      <c r="AN1146" s="343"/>
      <c r="AO1146" s="343"/>
      <c r="AP1146" s="343"/>
      <c r="AQ1146" s="343"/>
      <c r="AR1146" s="343"/>
      <c r="AS1146" s="343"/>
      <c r="AT1146" s="343"/>
      <c r="AU1146" s="343"/>
      <c r="AV1146" s="343"/>
      <c r="AW1146" s="343"/>
      <c r="AX1146" s="343"/>
      <c r="AY1146" s="343"/>
      <c r="AZ1146" s="343"/>
      <c r="BA1146" s="343"/>
      <c r="BB1146" s="343"/>
      <c r="BC1146" s="343"/>
      <c r="BD1146" s="343"/>
      <c r="BE1146" s="475"/>
      <c r="BF1146" s="475"/>
      <c r="BG1146" s="475"/>
      <c r="BH1146" s="475"/>
      <c r="BI1146" s="475"/>
      <c r="BJ1146" s="475"/>
      <c r="BK1146" s="475"/>
      <c r="BL1146" s="475"/>
      <c r="BM1146" s="475"/>
      <c r="BN1146" s="475"/>
      <c r="BO1146" s="475"/>
      <c r="BP1146" s="306"/>
      <c r="BQ1146" s="496"/>
      <c r="BR1146" s="496"/>
      <c r="BS1146" s="496"/>
      <c r="BT1146" s="496"/>
      <c r="BU1146" s="496"/>
      <c r="BV1146" s="496"/>
    </row>
    <row r="1147" spans="1:74" s="52" customFormat="1" ht="12.75">
      <c r="A1147" s="64">
        <v>2996.2204340404778</v>
      </c>
      <c r="B1147" s="46" t="s">
        <v>320</v>
      </c>
      <c r="C1147" s="47" t="s">
        <v>337</v>
      </c>
      <c r="D1147" s="48">
        <v>33.014285714285712</v>
      </c>
      <c r="E1147" s="49">
        <v>39.451599999999999</v>
      </c>
      <c r="F1147" s="49">
        <v>0.104827</v>
      </c>
      <c r="G1147" s="49">
        <v>12.2277</v>
      </c>
      <c r="H1147" s="49">
        <v>0.41176400000000002</v>
      </c>
      <c r="I1147" s="49">
        <v>0.17154800000000001</v>
      </c>
      <c r="J1147" s="49">
        <v>46.447800000000001</v>
      </c>
      <c r="K1147" s="49">
        <v>0.20941699999999999</v>
      </c>
      <c r="L1147" s="49">
        <v>99.075147999999999</v>
      </c>
      <c r="M1147" s="47"/>
      <c r="N1147" s="50">
        <v>0.98938321781464356</v>
      </c>
      <c r="O1147" s="50">
        <v>2.0784926374250766E-3</v>
      </c>
      <c r="P1147" s="50">
        <v>0.25644880951394022</v>
      </c>
      <c r="Q1147" s="50">
        <v>8.3060049353310354E-3</v>
      </c>
      <c r="R1147" s="50">
        <v>3.6439408333189902E-3</v>
      </c>
      <c r="S1147" s="50">
        <v>1.7364953005638188</v>
      </c>
      <c r="T1147" s="50">
        <v>5.6269039200178171E-3</v>
      </c>
      <c r="U1147" s="50">
        <v>3.003475045782499</v>
      </c>
      <c r="V1147" s="51">
        <v>87.132162501840853</v>
      </c>
      <c r="X1147" s="49">
        <v>0.21249199999999999</v>
      </c>
      <c r="Y1147" s="49">
        <v>16.816700000000001</v>
      </c>
      <c r="Z1147" s="49">
        <v>0.52379600000000004</v>
      </c>
      <c r="AA1147" s="49">
        <v>5.6062000000000003</v>
      </c>
      <c r="AB1147" s="49">
        <v>7.7262599999999999</v>
      </c>
      <c r="AC1147" s="49">
        <v>0.17078299999999999</v>
      </c>
      <c r="AD1147" s="49">
        <v>5.4874000000000001</v>
      </c>
      <c r="AE1147" s="312"/>
      <c r="AF1147" s="312" t="s">
        <v>430</v>
      </c>
      <c r="AG1147" s="343">
        <v>30</v>
      </c>
      <c r="AH1147" s="343">
        <v>15</v>
      </c>
      <c r="AI1147" s="343"/>
      <c r="AJ1147" s="343"/>
      <c r="AK1147" s="343"/>
      <c r="AL1147" s="343"/>
      <c r="AM1147" s="343"/>
      <c r="AN1147" s="343"/>
      <c r="AO1147" s="343"/>
      <c r="AP1147" s="343"/>
      <c r="AQ1147" s="343"/>
      <c r="AR1147" s="343"/>
      <c r="AS1147" s="343"/>
      <c r="AT1147" s="343"/>
      <c r="AU1147" s="343"/>
      <c r="AV1147" s="343"/>
      <c r="AW1147" s="343"/>
      <c r="AX1147" s="343"/>
      <c r="AY1147" s="343"/>
      <c r="AZ1147" s="343"/>
      <c r="BA1147" s="343"/>
      <c r="BB1147" s="343"/>
      <c r="BC1147" s="343"/>
      <c r="BD1147" s="343"/>
      <c r="BE1147" s="475"/>
      <c r="BF1147" s="475"/>
      <c r="BG1147" s="475"/>
      <c r="BH1147" s="475"/>
      <c r="BI1147" s="475"/>
      <c r="BJ1147" s="475"/>
      <c r="BK1147" s="475"/>
      <c r="BL1147" s="475"/>
      <c r="BM1147" s="475"/>
      <c r="BN1147" s="475"/>
      <c r="BO1147" s="475"/>
      <c r="BP1147" s="306"/>
      <c r="BQ1147" s="496"/>
      <c r="BR1147" s="496"/>
      <c r="BS1147" s="496"/>
      <c r="BT1147" s="496"/>
      <c r="BU1147" s="496"/>
      <c r="BV1147" s="496"/>
    </row>
    <row r="1148" spans="1:74" s="52" customFormat="1" ht="12.75">
      <c r="A1148" s="38"/>
      <c r="B1148" s="46"/>
      <c r="C1148" s="47"/>
      <c r="D1148" s="48"/>
      <c r="E1148" s="49"/>
      <c r="F1148" s="49"/>
      <c r="G1148" s="49"/>
      <c r="H1148" s="49"/>
      <c r="I1148" s="49"/>
      <c r="J1148" s="49"/>
      <c r="K1148" s="49"/>
      <c r="L1148" s="49"/>
      <c r="M1148" s="47"/>
      <c r="N1148" s="50"/>
      <c r="O1148" s="50"/>
      <c r="P1148" s="50"/>
      <c r="Q1148" s="50"/>
      <c r="R1148" s="50"/>
      <c r="S1148" s="50"/>
      <c r="T1148" s="50"/>
      <c r="U1148" s="50"/>
      <c r="V1148" s="51"/>
      <c r="AE1148" s="312"/>
      <c r="AF1148" s="312"/>
      <c r="AG1148" s="312"/>
      <c r="AH1148" s="312"/>
      <c r="AI1148" s="312"/>
      <c r="AJ1148" s="312"/>
      <c r="AK1148" s="312"/>
      <c r="AL1148" s="312"/>
      <c r="AM1148" s="312"/>
      <c r="AN1148" s="312"/>
      <c r="AO1148" s="312"/>
      <c r="AP1148" s="312"/>
      <c r="AQ1148" s="312"/>
      <c r="AR1148" s="312"/>
      <c r="AS1148" s="312"/>
      <c r="AT1148" s="312"/>
      <c r="AU1148" s="312"/>
      <c r="AV1148" s="312"/>
      <c r="AW1148" s="312"/>
      <c r="AX1148" s="312"/>
      <c r="AY1148" s="312"/>
      <c r="AZ1148" s="312"/>
      <c r="BA1148" s="312"/>
      <c r="BB1148" s="312"/>
      <c r="BC1148" s="312"/>
      <c r="BD1148" s="312"/>
      <c r="BE1148" s="306"/>
      <c r="BF1148" s="306"/>
      <c r="BG1148" s="306"/>
      <c r="BH1148" s="306"/>
      <c r="BI1148" s="306"/>
      <c r="BJ1148" s="306"/>
      <c r="BK1148" s="306"/>
      <c r="BL1148" s="306"/>
      <c r="BM1148" s="306"/>
      <c r="BN1148" s="306"/>
      <c r="BO1148" s="306"/>
      <c r="BP1148" s="306"/>
      <c r="BQ1148" s="496"/>
      <c r="BR1148" s="496"/>
      <c r="BS1148" s="496"/>
      <c r="BT1148" s="496"/>
      <c r="BU1148" s="496"/>
      <c r="BV1148" s="496"/>
    </row>
    <row r="1149" spans="1:74" s="52" customFormat="1" ht="12.75">
      <c r="A1149" s="64">
        <v>2996.2204340404778</v>
      </c>
      <c r="B1149" s="46" t="s">
        <v>320</v>
      </c>
      <c r="C1149" s="47" t="s">
        <v>338</v>
      </c>
      <c r="D1149" s="48">
        <v>0</v>
      </c>
      <c r="E1149" s="49">
        <v>38.3996</v>
      </c>
      <c r="F1149" s="49">
        <v>2.3699999999999999E-2</v>
      </c>
      <c r="G1149" s="49">
        <v>19.577999999999999</v>
      </c>
      <c r="H1149" s="49">
        <v>0.20619999999999999</v>
      </c>
      <c r="I1149" s="49">
        <v>0.28089999999999998</v>
      </c>
      <c r="J1149" s="49">
        <v>40.935600000000001</v>
      </c>
      <c r="K1149" s="49">
        <v>0.25019999999999998</v>
      </c>
      <c r="L1149" s="49">
        <v>99.674200000000013</v>
      </c>
      <c r="M1149" s="47"/>
      <c r="N1149" s="50">
        <v>0.99143469631612202</v>
      </c>
      <c r="O1149" s="50">
        <v>4.8379477545693831E-4</v>
      </c>
      <c r="P1149" s="50">
        <v>0.4227286971928611</v>
      </c>
      <c r="Q1149" s="50">
        <v>4.2822297696455975E-3</v>
      </c>
      <c r="R1149" s="50">
        <v>6.1429204516779776E-3</v>
      </c>
      <c r="S1149" s="50">
        <v>1.5756041602212156</v>
      </c>
      <c r="T1149" s="50">
        <v>6.9212154059849927E-3</v>
      </c>
      <c r="U1149" s="50">
        <v>3.007597714132964</v>
      </c>
      <c r="V1149" s="51">
        <v>78.84593171630631</v>
      </c>
      <c r="X1149" s="47" t="s">
        <v>1687</v>
      </c>
      <c r="Y1149" s="47" t="s">
        <v>1687</v>
      </c>
      <c r="Z1149" s="47" t="s">
        <v>1687</v>
      </c>
      <c r="AA1149" s="47" t="s">
        <v>1687</v>
      </c>
      <c r="AB1149" s="47" t="s">
        <v>1687</v>
      </c>
      <c r="AC1149" s="47" t="s">
        <v>1687</v>
      </c>
      <c r="AD1149" s="47" t="s">
        <v>1687</v>
      </c>
      <c r="AE1149" s="312"/>
      <c r="AF1149" s="465" t="s">
        <v>1755</v>
      </c>
      <c r="AG1149" s="343">
        <v>40</v>
      </c>
      <c r="AH1149" s="343">
        <v>15</v>
      </c>
      <c r="AI1149" s="343"/>
      <c r="AJ1149" s="343"/>
      <c r="AK1149" s="343"/>
      <c r="AL1149" s="343"/>
      <c r="AM1149" s="343"/>
      <c r="AN1149" s="343"/>
      <c r="AO1149" s="343"/>
      <c r="AP1149" s="343"/>
      <c r="AQ1149" s="343"/>
      <c r="AR1149" s="343"/>
      <c r="AS1149" s="343"/>
      <c r="AT1149" s="343"/>
      <c r="AU1149" s="343"/>
      <c r="AV1149" s="343"/>
      <c r="AW1149" s="343"/>
      <c r="AX1149" s="343"/>
      <c r="AY1149" s="343"/>
      <c r="AZ1149" s="343"/>
      <c r="BA1149" s="343"/>
      <c r="BB1149" s="343"/>
      <c r="BC1149" s="343"/>
      <c r="BD1149" s="343"/>
      <c r="BE1149" s="475"/>
      <c r="BF1149" s="475"/>
      <c r="BG1149" s="475"/>
      <c r="BH1149" s="475"/>
      <c r="BI1149" s="475"/>
      <c r="BJ1149" s="475"/>
      <c r="BK1149" s="475"/>
      <c r="BL1149" s="475"/>
      <c r="BM1149" s="475"/>
      <c r="BN1149" s="475"/>
      <c r="BO1149" s="475"/>
      <c r="BP1149" s="306"/>
      <c r="BQ1149" s="496"/>
      <c r="BR1149" s="496"/>
      <c r="BS1149" s="496"/>
      <c r="BT1149" s="496"/>
      <c r="BU1149" s="496"/>
      <c r="BV1149" s="496"/>
    </row>
    <row r="1150" spans="1:74" s="52" customFormat="1" ht="12.75">
      <c r="A1150" s="64">
        <v>2996.2204340404778</v>
      </c>
      <c r="B1150" s="46" t="s">
        <v>320</v>
      </c>
      <c r="C1150" s="47" t="s">
        <v>338</v>
      </c>
      <c r="D1150" s="48">
        <v>5.01</v>
      </c>
      <c r="E1150" s="49">
        <v>38.596299999999999</v>
      </c>
      <c r="F1150" s="49">
        <v>3.5499999999999997E-2</v>
      </c>
      <c r="G1150" s="49">
        <v>16.8125</v>
      </c>
      <c r="H1150" s="49">
        <v>0.30099999999999999</v>
      </c>
      <c r="I1150" s="49">
        <v>0.19289999999999999</v>
      </c>
      <c r="J1150" s="49">
        <v>43.224699999999999</v>
      </c>
      <c r="K1150" s="49">
        <v>0.27189999999999998</v>
      </c>
      <c r="L1150" s="49">
        <v>99.43480000000001</v>
      </c>
      <c r="M1150" s="47"/>
      <c r="N1150" s="50">
        <v>0.98666666448924234</v>
      </c>
      <c r="O1150" s="50">
        <v>7.1751097779533415E-4</v>
      </c>
      <c r="P1150" s="50">
        <v>0.3594289658418196</v>
      </c>
      <c r="Q1150" s="50">
        <v>6.1892093071867407E-3</v>
      </c>
      <c r="R1150" s="50">
        <v>4.1767910426715035E-3</v>
      </c>
      <c r="S1150" s="50">
        <v>1.6472719955651751</v>
      </c>
      <c r="T1150" s="50">
        <v>7.4471763312767133E-3</v>
      </c>
      <c r="U1150" s="50">
        <v>3.0118983135551671</v>
      </c>
      <c r="V1150" s="51">
        <v>82.088563629839157</v>
      </c>
      <c r="X1150" s="47" t="s">
        <v>1687</v>
      </c>
      <c r="Y1150" s="47" t="s">
        <v>1687</v>
      </c>
      <c r="Z1150" s="47" t="s">
        <v>1687</v>
      </c>
      <c r="AA1150" s="47" t="s">
        <v>1687</v>
      </c>
      <c r="AB1150" s="47" t="s">
        <v>1687</v>
      </c>
      <c r="AC1150" s="47" t="s">
        <v>1687</v>
      </c>
      <c r="AD1150" s="47" t="s">
        <v>1687</v>
      </c>
      <c r="AE1150" s="312"/>
      <c r="AF1150" s="465" t="s">
        <v>1755</v>
      </c>
      <c r="AG1150" s="343">
        <v>40</v>
      </c>
      <c r="AH1150" s="343">
        <v>15</v>
      </c>
      <c r="AI1150" s="343"/>
      <c r="AJ1150" s="343"/>
      <c r="AK1150" s="343"/>
      <c r="AL1150" s="343"/>
      <c r="AM1150" s="343"/>
      <c r="AN1150" s="343"/>
      <c r="AO1150" s="343"/>
      <c r="AP1150" s="343"/>
      <c r="AQ1150" s="343"/>
      <c r="AR1150" s="343"/>
      <c r="AS1150" s="343"/>
      <c r="AT1150" s="343"/>
      <c r="AU1150" s="343"/>
      <c r="AV1150" s="343"/>
      <c r="AW1150" s="343"/>
      <c r="AX1150" s="343"/>
      <c r="AY1150" s="343"/>
      <c r="AZ1150" s="343"/>
      <c r="BA1150" s="343"/>
      <c r="BB1150" s="343"/>
      <c r="BC1150" s="343"/>
      <c r="BD1150" s="343"/>
      <c r="BE1150" s="475"/>
      <c r="BF1150" s="475"/>
      <c r="BG1150" s="475"/>
      <c r="BH1150" s="475"/>
      <c r="BI1150" s="475"/>
      <c r="BJ1150" s="475"/>
      <c r="BK1150" s="475"/>
      <c r="BL1150" s="475"/>
      <c r="BM1150" s="475"/>
      <c r="BN1150" s="475"/>
      <c r="BO1150" s="475"/>
      <c r="BP1150" s="306"/>
      <c r="BQ1150" s="496"/>
      <c r="BR1150" s="496"/>
      <c r="BS1150" s="496"/>
      <c r="BT1150" s="496"/>
      <c r="BU1150" s="496"/>
      <c r="BV1150" s="496"/>
    </row>
    <row r="1151" spans="1:74" s="52" customFormat="1" ht="12.75">
      <c r="A1151" s="64">
        <v>2996.2204340404778</v>
      </c>
      <c r="B1151" s="46" t="s">
        <v>320</v>
      </c>
      <c r="C1151" s="47" t="s">
        <v>338</v>
      </c>
      <c r="D1151" s="48">
        <v>10.02</v>
      </c>
      <c r="E1151" s="49">
        <v>38.712400000000002</v>
      </c>
      <c r="F1151" s="49">
        <v>9.4999999999999998E-3</v>
      </c>
      <c r="G1151" s="49">
        <v>17.0458</v>
      </c>
      <c r="H1151" s="49">
        <v>0.2994</v>
      </c>
      <c r="I1151" s="49">
        <v>0.2331</v>
      </c>
      <c r="J1151" s="49">
        <v>42.962299999999999</v>
      </c>
      <c r="K1151" s="49">
        <v>0.27360000000000001</v>
      </c>
      <c r="L1151" s="49">
        <v>99.536100000000005</v>
      </c>
      <c r="M1151" s="47"/>
      <c r="N1151" s="50">
        <v>0.98957741708564884</v>
      </c>
      <c r="O1151" s="50">
        <v>1.9199888191241931E-4</v>
      </c>
      <c r="P1151" s="50">
        <v>0.36439554755372</v>
      </c>
      <c r="Q1151" s="50">
        <v>6.1559540247251411E-3</v>
      </c>
      <c r="R1151" s="50">
        <v>5.0469347743736757E-3</v>
      </c>
      <c r="S1151" s="50">
        <v>1.6371774276619799</v>
      </c>
      <c r="T1151" s="50">
        <v>7.493305168166705E-3</v>
      </c>
      <c r="U1151" s="50">
        <v>3.0100385851505265</v>
      </c>
      <c r="V1151" s="51">
        <v>81.794540990220412</v>
      </c>
      <c r="X1151" s="47" t="s">
        <v>1687</v>
      </c>
      <c r="Y1151" s="47" t="s">
        <v>1687</v>
      </c>
      <c r="Z1151" s="47" t="s">
        <v>1687</v>
      </c>
      <c r="AA1151" s="47" t="s">
        <v>1687</v>
      </c>
      <c r="AB1151" s="47" t="s">
        <v>1687</v>
      </c>
      <c r="AC1151" s="47" t="s">
        <v>1687</v>
      </c>
      <c r="AD1151" s="47" t="s">
        <v>1687</v>
      </c>
      <c r="AE1151" s="312"/>
      <c r="AF1151" s="465" t="s">
        <v>1755</v>
      </c>
      <c r="AG1151" s="343">
        <v>40</v>
      </c>
      <c r="AH1151" s="343">
        <v>15</v>
      </c>
      <c r="AI1151" s="343"/>
      <c r="AJ1151" s="343"/>
      <c r="AK1151" s="343"/>
      <c r="AL1151" s="343"/>
      <c r="AM1151" s="343"/>
      <c r="AN1151" s="343"/>
      <c r="AO1151" s="343"/>
      <c r="AP1151" s="343"/>
      <c r="AQ1151" s="343"/>
      <c r="AR1151" s="343"/>
      <c r="AS1151" s="343"/>
      <c r="AT1151" s="343"/>
      <c r="AU1151" s="343"/>
      <c r="AV1151" s="343"/>
      <c r="AW1151" s="343"/>
      <c r="AX1151" s="343"/>
      <c r="AY1151" s="343"/>
      <c r="AZ1151" s="343"/>
      <c r="BA1151" s="343"/>
      <c r="BB1151" s="343"/>
      <c r="BC1151" s="343"/>
      <c r="BD1151" s="343"/>
      <c r="BE1151" s="475"/>
      <c r="BF1151" s="475"/>
      <c r="BG1151" s="475"/>
      <c r="BH1151" s="475"/>
      <c r="BI1151" s="475"/>
      <c r="BJ1151" s="475"/>
      <c r="BK1151" s="475"/>
      <c r="BL1151" s="475"/>
      <c r="BM1151" s="475"/>
      <c r="BN1151" s="475"/>
      <c r="BO1151" s="475"/>
      <c r="BP1151" s="306"/>
      <c r="BQ1151" s="496"/>
      <c r="BR1151" s="496"/>
      <c r="BS1151" s="496"/>
      <c r="BT1151" s="496"/>
      <c r="BU1151" s="496"/>
      <c r="BV1151" s="496"/>
    </row>
    <row r="1152" spans="1:74" s="52" customFormat="1" ht="12.75">
      <c r="A1152" s="64">
        <v>2996.2204340404778</v>
      </c>
      <c r="B1152" s="46" t="s">
        <v>320</v>
      </c>
      <c r="C1152" s="47" t="s">
        <v>338</v>
      </c>
      <c r="D1152" s="48">
        <v>15.03</v>
      </c>
      <c r="E1152" s="49">
        <v>38.819000000000003</v>
      </c>
      <c r="F1152" s="49">
        <v>1.9300000000000001E-2</v>
      </c>
      <c r="G1152" s="49">
        <v>17.1172</v>
      </c>
      <c r="H1152" s="49">
        <v>0.2545</v>
      </c>
      <c r="I1152" s="49">
        <v>0.21740000000000001</v>
      </c>
      <c r="J1152" s="49">
        <v>43.281700000000001</v>
      </c>
      <c r="K1152" s="49">
        <v>0.24479999999999999</v>
      </c>
      <c r="L1152" s="49">
        <v>99.953900000000004</v>
      </c>
      <c r="M1152" s="47"/>
      <c r="N1152" s="50">
        <v>0.98793322097601111</v>
      </c>
      <c r="O1152" s="50">
        <v>3.8834343714298216E-4</v>
      </c>
      <c r="P1152" s="50">
        <v>0.36431073208471521</v>
      </c>
      <c r="Q1152" s="50">
        <v>5.2097265096095972E-3</v>
      </c>
      <c r="R1152" s="50">
        <v>4.6862831443411565E-3</v>
      </c>
      <c r="S1152" s="50">
        <v>1.6420867700599531</v>
      </c>
      <c r="T1152" s="50">
        <v>6.675015937929709E-3</v>
      </c>
      <c r="U1152" s="50">
        <v>3.0112900921497028</v>
      </c>
      <c r="V1152" s="51">
        <v>81.842544575773346</v>
      </c>
      <c r="X1152" s="47" t="s">
        <v>1687</v>
      </c>
      <c r="Y1152" s="47" t="s">
        <v>1687</v>
      </c>
      <c r="Z1152" s="47" t="s">
        <v>1687</v>
      </c>
      <c r="AA1152" s="47" t="s">
        <v>1687</v>
      </c>
      <c r="AB1152" s="47" t="s">
        <v>1687</v>
      </c>
      <c r="AC1152" s="47" t="s">
        <v>1687</v>
      </c>
      <c r="AD1152" s="47" t="s">
        <v>1687</v>
      </c>
      <c r="AE1152" s="312"/>
      <c r="AF1152" s="465" t="s">
        <v>1755</v>
      </c>
      <c r="AG1152" s="343">
        <v>40</v>
      </c>
      <c r="AH1152" s="343">
        <v>15</v>
      </c>
      <c r="AI1152" s="343"/>
      <c r="AJ1152" s="343"/>
      <c r="AK1152" s="343"/>
      <c r="AL1152" s="343"/>
      <c r="AM1152" s="343"/>
      <c r="AN1152" s="343"/>
      <c r="AO1152" s="343"/>
      <c r="AP1152" s="343"/>
      <c r="AQ1152" s="343"/>
      <c r="AR1152" s="343"/>
      <c r="AS1152" s="343"/>
      <c r="AT1152" s="343"/>
      <c r="AU1152" s="343"/>
      <c r="AV1152" s="343"/>
      <c r="AW1152" s="343"/>
      <c r="AX1152" s="343"/>
      <c r="AY1152" s="343"/>
      <c r="AZ1152" s="343"/>
      <c r="BA1152" s="343"/>
      <c r="BB1152" s="343"/>
      <c r="BC1152" s="343"/>
      <c r="BD1152" s="343"/>
      <c r="BE1152" s="475"/>
      <c r="BF1152" s="475"/>
      <c r="BG1152" s="475"/>
      <c r="BH1152" s="475"/>
      <c r="BI1152" s="475"/>
      <c r="BJ1152" s="475"/>
      <c r="BK1152" s="475"/>
      <c r="BL1152" s="475"/>
      <c r="BM1152" s="475"/>
      <c r="BN1152" s="475"/>
      <c r="BO1152" s="475"/>
      <c r="BP1152" s="306"/>
      <c r="BQ1152" s="496"/>
      <c r="BR1152" s="496"/>
      <c r="BS1152" s="496"/>
      <c r="BT1152" s="496"/>
      <c r="BU1152" s="496"/>
      <c r="BV1152" s="496"/>
    </row>
    <row r="1153" spans="1:74" s="52" customFormat="1" ht="12.75">
      <c r="A1153" s="64">
        <v>2996.2204340404778</v>
      </c>
      <c r="B1153" s="46" t="s">
        <v>320</v>
      </c>
      <c r="C1153" s="47" t="s">
        <v>338</v>
      </c>
      <c r="D1153" s="48">
        <v>20.05</v>
      </c>
      <c r="E1153" s="49">
        <v>38.667700000000004</v>
      </c>
      <c r="F1153" s="49">
        <v>6.1999999999999998E-3</v>
      </c>
      <c r="G1153" s="49">
        <v>17.084800000000001</v>
      </c>
      <c r="H1153" s="49">
        <v>0.28449999999999998</v>
      </c>
      <c r="I1153" s="49">
        <v>0.28920000000000001</v>
      </c>
      <c r="J1153" s="49">
        <v>43.148800000000001</v>
      </c>
      <c r="K1153" s="49">
        <v>0.24479999999999999</v>
      </c>
      <c r="L1153" s="49">
        <v>99.725999999999999</v>
      </c>
      <c r="M1153" s="47"/>
      <c r="N1153" s="50">
        <v>0.98705909509715184</v>
      </c>
      <c r="O1153" s="50">
        <v>1.2513013659919904E-4</v>
      </c>
      <c r="P1153" s="50">
        <v>0.36472094737605687</v>
      </c>
      <c r="Q1153" s="50">
        <v>5.8414542170631837E-3</v>
      </c>
      <c r="R1153" s="50">
        <v>6.252861971184462E-3</v>
      </c>
      <c r="S1153" s="50">
        <v>1.6419959508954953</v>
      </c>
      <c r="T1153" s="50">
        <v>6.6952049360984511E-3</v>
      </c>
      <c r="U1153" s="50">
        <v>3.0126906446296493</v>
      </c>
      <c r="V1153" s="51">
        <v>81.824992469530585</v>
      </c>
      <c r="X1153" s="47" t="s">
        <v>1687</v>
      </c>
      <c r="Y1153" s="47" t="s">
        <v>1687</v>
      </c>
      <c r="Z1153" s="47" t="s">
        <v>1687</v>
      </c>
      <c r="AA1153" s="47" t="s">
        <v>1687</v>
      </c>
      <c r="AB1153" s="47" t="s">
        <v>1687</v>
      </c>
      <c r="AC1153" s="47" t="s">
        <v>1687</v>
      </c>
      <c r="AD1153" s="47" t="s">
        <v>1687</v>
      </c>
      <c r="AE1153" s="312"/>
      <c r="AF1153" s="465" t="s">
        <v>1755</v>
      </c>
      <c r="AG1153" s="343">
        <v>40</v>
      </c>
      <c r="AH1153" s="343">
        <v>15</v>
      </c>
      <c r="AI1153" s="343"/>
      <c r="AJ1153" s="343"/>
      <c r="AK1153" s="343"/>
      <c r="AL1153" s="343"/>
      <c r="AM1153" s="343"/>
      <c r="AN1153" s="343"/>
      <c r="AO1153" s="343"/>
      <c r="AP1153" s="343"/>
      <c r="AQ1153" s="343"/>
      <c r="AR1153" s="343"/>
      <c r="AS1153" s="343"/>
      <c r="AT1153" s="343"/>
      <c r="AU1153" s="343"/>
      <c r="AV1153" s="343"/>
      <c r="AW1153" s="343"/>
      <c r="AX1153" s="343"/>
      <c r="AY1153" s="343"/>
      <c r="AZ1153" s="343"/>
      <c r="BA1153" s="343"/>
      <c r="BB1153" s="343"/>
      <c r="BC1153" s="343"/>
      <c r="BD1153" s="343"/>
      <c r="BE1153" s="475"/>
      <c r="BF1153" s="475"/>
      <c r="BG1153" s="475"/>
      <c r="BH1153" s="475"/>
      <c r="BI1153" s="475"/>
      <c r="BJ1153" s="475"/>
      <c r="BK1153" s="475"/>
      <c r="BL1153" s="475"/>
      <c r="BM1153" s="475"/>
      <c r="BN1153" s="475"/>
      <c r="BO1153" s="475"/>
      <c r="BP1153" s="306"/>
      <c r="BQ1153" s="496"/>
      <c r="BR1153" s="496"/>
      <c r="BS1153" s="496"/>
      <c r="BT1153" s="496"/>
      <c r="BU1153" s="496"/>
      <c r="BV1153" s="496"/>
    </row>
    <row r="1154" spans="1:74" s="52" customFormat="1" ht="12.75">
      <c r="A1154" s="64">
        <v>2996.2204340404778</v>
      </c>
      <c r="B1154" s="46" t="s">
        <v>320</v>
      </c>
      <c r="C1154" s="47" t="s">
        <v>338</v>
      </c>
      <c r="D1154" s="48">
        <v>25.06</v>
      </c>
      <c r="E1154" s="49">
        <v>38.812600000000003</v>
      </c>
      <c r="F1154" s="49">
        <v>2.4500000000000001E-2</v>
      </c>
      <c r="G1154" s="49">
        <v>17.0748</v>
      </c>
      <c r="H1154" s="49">
        <v>0.2717</v>
      </c>
      <c r="I1154" s="49">
        <v>0.22789999999999999</v>
      </c>
      <c r="J1154" s="49">
        <v>43.072600000000001</v>
      </c>
      <c r="K1154" s="49">
        <v>0.23369999999999999</v>
      </c>
      <c r="L1154" s="49">
        <v>99.717800000000011</v>
      </c>
      <c r="M1154" s="47"/>
      <c r="N1154" s="50">
        <v>0.98989159722200137</v>
      </c>
      <c r="O1154" s="50">
        <v>4.9403350183000144E-4</v>
      </c>
      <c r="P1154" s="50">
        <v>0.36418874548680241</v>
      </c>
      <c r="Q1154" s="50">
        <v>5.573762149916498E-3</v>
      </c>
      <c r="R1154" s="50">
        <v>4.9231715096803245E-3</v>
      </c>
      <c r="S1154" s="50">
        <v>1.6376629913944964</v>
      </c>
      <c r="T1154" s="50">
        <v>6.3860345096118975E-3</v>
      </c>
      <c r="U1154" s="50">
        <v>3.0091203357743392</v>
      </c>
      <c r="V1154" s="51">
        <v>81.807406673674294</v>
      </c>
      <c r="X1154" s="47" t="s">
        <v>1687</v>
      </c>
      <c r="Y1154" s="47" t="s">
        <v>1687</v>
      </c>
      <c r="Z1154" s="47" t="s">
        <v>1687</v>
      </c>
      <c r="AA1154" s="47" t="s">
        <v>1687</v>
      </c>
      <c r="AB1154" s="47" t="s">
        <v>1687</v>
      </c>
      <c r="AC1154" s="47" t="s">
        <v>1687</v>
      </c>
      <c r="AD1154" s="47" t="s">
        <v>1687</v>
      </c>
      <c r="AE1154" s="312"/>
      <c r="AF1154" s="465" t="s">
        <v>1755</v>
      </c>
      <c r="AG1154" s="343">
        <v>40</v>
      </c>
      <c r="AH1154" s="343">
        <v>15</v>
      </c>
      <c r="AI1154" s="343"/>
      <c r="AJ1154" s="343"/>
      <c r="AK1154" s="343"/>
      <c r="AL1154" s="343"/>
      <c r="AM1154" s="343"/>
      <c r="AN1154" s="343"/>
      <c r="AO1154" s="343"/>
      <c r="AP1154" s="343"/>
      <c r="AQ1154" s="343"/>
      <c r="AR1154" s="343"/>
      <c r="AS1154" s="343"/>
      <c r="AT1154" s="343"/>
      <c r="AU1154" s="343"/>
      <c r="AV1154" s="343"/>
      <c r="AW1154" s="343"/>
      <c r="AX1154" s="343"/>
      <c r="AY1154" s="343"/>
      <c r="AZ1154" s="343"/>
      <c r="BA1154" s="343"/>
      <c r="BB1154" s="343"/>
      <c r="BC1154" s="343"/>
      <c r="BD1154" s="343"/>
      <c r="BE1154" s="475"/>
      <c r="BF1154" s="475"/>
      <c r="BG1154" s="475"/>
      <c r="BH1154" s="475"/>
      <c r="BI1154" s="475"/>
      <c r="BJ1154" s="475"/>
      <c r="BK1154" s="475"/>
      <c r="BL1154" s="475"/>
      <c r="BM1154" s="475"/>
      <c r="BN1154" s="475"/>
      <c r="BO1154" s="475"/>
      <c r="BP1154" s="306"/>
      <c r="BQ1154" s="496"/>
      <c r="BR1154" s="496"/>
      <c r="BS1154" s="496"/>
      <c r="BT1154" s="496"/>
      <c r="BU1154" s="496"/>
      <c r="BV1154" s="496"/>
    </row>
    <row r="1155" spans="1:74" s="52" customFormat="1" ht="12.75">
      <c r="A1155" s="64">
        <v>2996.2204340404778</v>
      </c>
      <c r="B1155" s="46" t="s">
        <v>320</v>
      </c>
      <c r="C1155" s="47" t="s">
        <v>338</v>
      </c>
      <c r="D1155" s="48">
        <v>30.07</v>
      </c>
      <c r="E1155" s="49">
        <v>38.691299999999998</v>
      </c>
      <c r="F1155" s="49">
        <v>1.0200000000000001E-2</v>
      </c>
      <c r="G1155" s="49">
        <v>16.658000000000001</v>
      </c>
      <c r="H1155" s="49">
        <v>0.2782</v>
      </c>
      <c r="I1155" s="49">
        <v>0.20699999999999999</v>
      </c>
      <c r="J1155" s="49">
        <v>42.957599999999999</v>
      </c>
      <c r="K1155" s="49">
        <v>0.26919999999999999</v>
      </c>
      <c r="L1155" s="49">
        <v>99.0715</v>
      </c>
      <c r="M1155" s="47"/>
      <c r="N1155" s="50">
        <v>0.99167269452222362</v>
      </c>
      <c r="O1155" s="50">
        <v>2.0669530888377174E-4</v>
      </c>
      <c r="P1155" s="50">
        <v>0.35705398541683947</v>
      </c>
      <c r="Q1155" s="50">
        <v>5.7352988318096548E-3</v>
      </c>
      <c r="R1155" s="50">
        <v>4.4937728695945717E-3</v>
      </c>
      <c r="S1155" s="50">
        <v>1.6413590291369307</v>
      </c>
      <c r="T1155" s="50">
        <v>7.3924387737268095E-3</v>
      </c>
      <c r="U1155" s="50">
        <v>3.0079139148600085</v>
      </c>
      <c r="V1155" s="51">
        <v>82.133123492664666</v>
      </c>
      <c r="X1155" s="47" t="s">
        <v>1687</v>
      </c>
      <c r="Y1155" s="47" t="s">
        <v>1687</v>
      </c>
      <c r="Z1155" s="47" t="s">
        <v>1687</v>
      </c>
      <c r="AA1155" s="47" t="s">
        <v>1687</v>
      </c>
      <c r="AB1155" s="47" t="s">
        <v>1687</v>
      </c>
      <c r="AC1155" s="47" t="s">
        <v>1687</v>
      </c>
      <c r="AD1155" s="47" t="s">
        <v>1687</v>
      </c>
      <c r="AE1155" s="312"/>
      <c r="AF1155" s="465" t="s">
        <v>1755</v>
      </c>
      <c r="AG1155" s="343">
        <v>40</v>
      </c>
      <c r="AH1155" s="343">
        <v>15</v>
      </c>
      <c r="AI1155" s="343"/>
      <c r="AJ1155" s="343"/>
      <c r="AK1155" s="343"/>
      <c r="AL1155" s="343"/>
      <c r="AM1155" s="343"/>
      <c r="AN1155" s="343"/>
      <c r="AO1155" s="343"/>
      <c r="AP1155" s="343"/>
      <c r="AQ1155" s="343"/>
      <c r="AR1155" s="343"/>
      <c r="AS1155" s="343"/>
      <c r="AT1155" s="343"/>
      <c r="AU1155" s="343"/>
      <c r="AV1155" s="343"/>
      <c r="AW1155" s="343"/>
      <c r="AX1155" s="343"/>
      <c r="AY1155" s="343"/>
      <c r="AZ1155" s="343"/>
      <c r="BA1155" s="343"/>
      <c r="BB1155" s="343"/>
      <c r="BC1155" s="343"/>
      <c r="BD1155" s="343"/>
      <c r="BE1155" s="475"/>
      <c r="BF1155" s="475"/>
      <c r="BG1155" s="475"/>
      <c r="BH1155" s="475"/>
      <c r="BI1155" s="475"/>
      <c r="BJ1155" s="475"/>
      <c r="BK1155" s="475"/>
      <c r="BL1155" s="475"/>
      <c r="BM1155" s="475"/>
      <c r="BN1155" s="475"/>
      <c r="BO1155" s="475"/>
      <c r="BP1155" s="306"/>
      <c r="BQ1155" s="496"/>
      <c r="BR1155" s="496"/>
      <c r="BS1155" s="496"/>
      <c r="BT1155" s="496"/>
      <c r="BU1155" s="496"/>
      <c r="BV1155" s="496"/>
    </row>
    <row r="1156" spans="1:74" s="52" customFormat="1" ht="12.75">
      <c r="A1156" s="64">
        <v>2996.2204340404778</v>
      </c>
      <c r="B1156" s="46" t="s">
        <v>320</v>
      </c>
      <c r="C1156" s="47" t="s">
        <v>338</v>
      </c>
      <c r="D1156" s="48">
        <v>35.08</v>
      </c>
      <c r="E1156" s="49">
        <v>38.665999999999997</v>
      </c>
      <c r="F1156" s="49">
        <v>2.4500000000000001E-2</v>
      </c>
      <c r="G1156" s="49">
        <v>17.0779</v>
      </c>
      <c r="H1156" s="49">
        <v>0.24959999999999999</v>
      </c>
      <c r="I1156" s="49">
        <v>0.21390000000000001</v>
      </c>
      <c r="J1156" s="49">
        <v>43.3065</v>
      </c>
      <c r="K1156" s="49">
        <v>0.27550000000000002</v>
      </c>
      <c r="L1156" s="49">
        <v>99.81389999999999</v>
      </c>
      <c r="M1156" s="47"/>
      <c r="N1156" s="50">
        <v>0.98569239471380055</v>
      </c>
      <c r="O1156" s="50">
        <v>4.938029254580715E-4</v>
      </c>
      <c r="P1156" s="50">
        <v>0.36408485963849008</v>
      </c>
      <c r="Q1156" s="50">
        <v>5.1180041355628082E-3</v>
      </c>
      <c r="R1156" s="50">
        <v>4.6185822576838183E-3</v>
      </c>
      <c r="S1156" s="50">
        <v>1.6457876173020054</v>
      </c>
      <c r="T1156" s="50">
        <v>7.5247384622822173E-3</v>
      </c>
      <c r="U1156" s="50">
        <v>3.0133199994352826</v>
      </c>
      <c r="V1156" s="51">
        <v>81.885176108649745</v>
      </c>
      <c r="X1156" s="47" t="s">
        <v>1687</v>
      </c>
      <c r="Y1156" s="47" t="s">
        <v>1687</v>
      </c>
      <c r="Z1156" s="47" t="s">
        <v>1687</v>
      </c>
      <c r="AA1156" s="47" t="s">
        <v>1687</v>
      </c>
      <c r="AB1156" s="47" t="s">
        <v>1687</v>
      </c>
      <c r="AC1156" s="47" t="s">
        <v>1687</v>
      </c>
      <c r="AD1156" s="47" t="s">
        <v>1687</v>
      </c>
      <c r="AE1156" s="312"/>
      <c r="AF1156" s="465" t="s">
        <v>1755</v>
      </c>
      <c r="AG1156" s="343">
        <v>40</v>
      </c>
      <c r="AH1156" s="343">
        <v>15</v>
      </c>
      <c r="AI1156" s="343"/>
      <c r="AJ1156" s="343"/>
      <c r="AK1156" s="343"/>
      <c r="AL1156" s="343"/>
      <c r="AM1156" s="343"/>
      <c r="AN1156" s="343"/>
      <c r="AO1156" s="343"/>
      <c r="AP1156" s="343"/>
      <c r="AQ1156" s="343"/>
      <c r="AR1156" s="343"/>
      <c r="AS1156" s="343"/>
      <c r="AT1156" s="343"/>
      <c r="AU1156" s="343"/>
      <c r="AV1156" s="343"/>
      <c r="AW1156" s="343"/>
      <c r="AX1156" s="343"/>
      <c r="AY1156" s="343"/>
      <c r="AZ1156" s="343"/>
      <c r="BA1156" s="343"/>
      <c r="BB1156" s="343"/>
      <c r="BC1156" s="343"/>
      <c r="BD1156" s="343"/>
      <c r="BE1156" s="475"/>
      <c r="BF1156" s="475"/>
      <c r="BG1156" s="475"/>
      <c r="BH1156" s="475"/>
      <c r="BI1156" s="475"/>
      <c r="BJ1156" s="475"/>
      <c r="BK1156" s="475"/>
      <c r="BL1156" s="475"/>
      <c r="BM1156" s="475"/>
      <c r="BN1156" s="475"/>
      <c r="BO1156" s="475"/>
      <c r="BP1156" s="306"/>
      <c r="BQ1156" s="496"/>
      <c r="BR1156" s="496"/>
      <c r="BS1156" s="496"/>
      <c r="BT1156" s="496"/>
      <c r="BU1156" s="496"/>
      <c r="BV1156" s="496"/>
    </row>
    <row r="1157" spans="1:74" s="52" customFormat="1" ht="12.75">
      <c r="A1157" s="64">
        <v>2996.2204340404778</v>
      </c>
      <c r="B1157" s="46" t="s">
        <v>320</v>
      </c>
      <c r="C1157" s="47" t="s">
        <v>338</v>
      </c>
      <c r="D1157" s="48">
        <v>40.090000000000003</v>
      </c>
      <c r="E1157" s="49">
        <v>38.698599999999999</v>
      </c>
      <c r="F1157" s="49">
        <v>3.3799999999999997E-2</v>
      </c>
      <c r="G1157" s="49">
        <v>16.97</v>
      </c>
      <c r="H1157" s="49">
        <v>0.25319999999999998</v>
      </c>
      <c r="I1157" s="49">
        <v>0.23499999999999999</v>
      </c>
      <c r="J1157" s="49">
        <v>43.040100000000002</v>
      </c>
      <c r="K1157" s="49">
        <v>0.26529999999999998</v>
      </c>
      <c r="L1157" s="49">
        <v>99.495999999999995</v>
      </c>
      <c r="M1157" s="47"/>
      <c r="N1157" s="50">
        <v>0.98898333075068112</v>
      </c>
      <c r="O1157" s="50">
        <v>6.829451625518458E-4</v>
      </c>
      <c r="P1157" s="50">
        <v>0.36268663669677459</v>
      </c>
      <c r="Q1157" s="50">
        <v>5.2047672299821886E-3</v>
      </c>
      <c r="R1157" s="50">
        <v>5.0868311176124762E-3</v>
      </c>
      <c r="S1157" s="50">
        <v>1.6397420542094632</v>
      </c>
      <c r="T1157" s="50">
        <v>7.2642137571497546E-3</v>
      </c>
      <c r="U1157" s="50">
        <v>3.0096507789242155</v>
      </c>
      <c r="V1157" s="51">
        <v>81.887662799486066</v>
      </c>
      <c r="X1157" s="47" t="s">
        <v>1687</v>
      </c>
      <c r="Y1157" s="47" t="s">
        <v>1687</v>
      </c>
      <c r="Z1157" s="47" t="s">
        <v>1687</v>
      </c>
      <c r="AA1157" s="47" t="s">
        <v>1687</v>
      </c>
      <c r="AB1157" s="47" t="s">
        <v>1687</v>
      </c>
      <c r="AC1157" s="47" t="s">
        <v>1687</v>
      </c>
      <c r="AD1157" s="47" t="s">
        <v>1687</v>
      </c>
      <c r="AE1157" s="312"/>
      <c r="AF1157" s="465" t="s">
        <v>1755</v>
      </c>
      <c r="AG1157" s="343">
        <v>40</v>
      </c>
      <c r="AH1157" s="343">
        <v>15</v>
      </c>
      <c r="AI1157" s="343"/>
      <c r="AJ1157" s="343"/>
      <c r="AK1157" s="343"/>
      <c r="AL1157" s="343"/>
      <c r="AM1157" s="343"/>
      <c r="AN1157" s="343"/>
      <c r="AO1157" s="343"/>
      <c r="AP1157" s="343"/>
      <c r="AQ1157" s="343"/>
      <c r="AR1157" s="343"/>
      <c r="AS1157" s="343"/>
      <c r="AT1157" s="343"/>
      <c r="AU1157" s="343"/>
      <c r="AV1157" s="343"/>
      <c r="AW1157" s="343"/>
      <c r="AX1157" s="343"/>
      <c r="AY1157" s="343"/>
      <c r="AZ1157" s="343"/>
      <c r="BA1157" s="343"/>
      <c r="BB1157" s="343"/>
      <c r="BC1157" s="343"/>
      <c r="BD1157" s="343"/>
      <c r="BE1157" s="475"/>
      <c r="BF1157" s="475"/>
      <c r="BG1157" s="475"/>
      <c r="BH1157" s="475"/>
      <c r="BI1157" s="475"/>
      <c r="BJ1157" s="475"/>
      <c r="BK1157" s="475"/>
      <c r="BL1157" s="475"/>
      <c r="BM1157" s="475"/>
      <c r="BN1157" s="475"/>
      <c r="BO1157" s="475"/>
      <c r="BP1157" s="306"/>
      <c r="BQ1157" s="496"/>
      <c r="BR1157" s="496"/>
      <c r="BS1157" s="496"/>
      <c r="BT1157" s="496"/>
      <c r="BU1157" s="496"/>
      <c r="BV1157" s="496"/>
    </row>
    <row r="1158" spans="1:74" s="52" customFormat="1" ht="12.75">
      <c r="A1158" s="64">
        <v>2996.2204340404778</v>
      </c>
      <c r="B1158" s="46" t="s">
        <v>320</v>
      </c>
      <c r="C1158" s="47" t="s">
        <v>338</v>
      </c>
      <c r="D1158" s="48">
        <v>45.1</v>
      </c>
      <c r="E1158" s="49">
        <v>38.550899999999999</v>
      </c>
      <c r="F1158" s="49">
        <v>1.72E-2</v>
      </c>
      <c r="G1158" s="49">
        <v>17.300699999999999</v>
      </c>
      <c r="H1158" s="49">
        <v>0.28370000000000001</v>
      </c>
      <c r="I1158" s="49">
        <v>0.25059999999999999</v>
      </c>
      <c r="J1158" s="49">
        <v>43.105400000000003</v>
      </c>
      <c r="K1158" s="49">
        <v>0.23069999999999999</v>
      </c>
      <c r="L1158" s="49">
        <v>99.739199999999997</v>
      </c>
      <c r="M1158" s="47"/>
      <c r="N1158" s="50">
        <v>0.98495818973184079</v>
      </c>
      <c r="O1158" s="50">
        <v>3.4744585596310123E-4</v>
      </c>
      <c r="P1158" s="50">
        <v>0.36966041230567825</v>
      </c>
      <c r="Q1158" s="50">
        <v>5.8302409348792968E-3</v>
      </c>
      <c r="R1158" s="50">
        <v>5.4231308099182149E-3</v>
      </c>
      <c r="S1158" s="50">
        <v>1.6418122784567053</v>
      </c>
      <c r="T1158" s="50">
        <v>6.3152204612476875E-3</v>
      </c>
      <c r="U1158" s="50">
        <v>3.014346918556233</v>
      </c>
      <c r="V1158" s="51">
        <v>81.62239964761487</v>
      </c>
      <c r="X1158" s="47" t="s">
        <v>1687</v>
      </c>
      <c r="Y1158" s="47" t="s">
        <v>1687</v>
      </c>
      <c r="Z1158" s="47" t="s">
        <v>1687</v>
      </c>
      <c r="AA1158" s="47" t="s">
        <v>1687</v>
      </c>
      <c r="AB1158" s="47" t="s">
        <v>1687</v>
      </c>
      <c r="AC1158" s="47" t="s">
        <v>1687</v>
      </c>
      <c r="AD1158" s="47" t="s">
        <v>1687</v>
      </c>
      <c r="AE1158" s="312"/>
      <c r="AF1158" s="465" t="s">
        <v>1755</v>
      </c>
      <c r="AG1158" s="343">
        <v>40</v>
      </c>
      <c r="AH1158" s="343">
        <v>15</v>
      </c>
      <c r="AI1158" s="343"/>
      <c r="AJ1158" s="343"/>
      <c r="AK1158" s="343"/>
      <c r="AL1158" s="343"/>
      <c r="AM1158" s="343"/>
      <c r="AN1158" s="343"/>
      <c r="AO1158" s="343"/>
      <c r="AP1158" s="343"/>
      <c r="AQ1158" s="343"/>
      <c r="AR1158" s="343"/>
      <c r="AS1158" s="343"/>
      <c r="AT1158" s="343"/>
      <c r="AU1158" s="343"/>
      <c r="AV1158" s="343"/>
      <c r="AW1158" s="343"/>
      <c r="AX1158" s="343"/>
      <c r="AY1158" s="343"/>
      <c r="AZ1158" s="343"/>
      <c r="BA1158" s="343"/>
      <c r="BB1158" s="343"/>
      <c r="BC1158" s="343"/>
      <c r="BD1158" s="343"/>
      <c r="BE1158" s="475"/>
      <c r="BF1158" s="475"/>
      <c r="BG1158" s="475"/>
      <c r="BH1158" s="475"/>
      <c r="BI1158" s="475"/>
      <c r="BJ1158" s="475"/>
      <c r="BK1158" s="475"/>
      <c r="BL1158" s="475"/>
      <c r="BM1158" s="475"/>
      <c r="BN1158" s="475"/>
      <c r="BO1158" s="475"/>
      <c r="BP1158" s="306"/>
      <c r="BQ1158" s="496"/>
      <c r="BR1158" s="496"/>
      <c r="BS1158" s="496"/>
      <c r="BT1158" s="496"/>
      <c r="BU1158" s="496"/>
      <c r="BV1158" s="496"/>
    </row>
    <row r="1159" spans="1:74" s="52" customFormat="1" ht="12.75">
      <c r="A1159" s="64">
        <v>2996.2204340404778</v>
      </c>
      <c r="B1159" s="46" t="s">
        <v>320</v>
      </c>
      <c r="C1159" s="47" t="s">
        <v>338</v>
      </c>
      <c r="D1159" s="48">
        <v>50.11</v>
      </c>
      <c r="E1159" s="49">
        <v>38.5593</v>
      </c>
      <c r="F1159" s="49">
        <v>2.2700000000000001E-2</v>
      </c>
      <c r="G1159" s="49">
        <v>16.9422</v>
      </c>
      <c r="H1159" s="49">
        <v>0.29520000000000002</v>
      </c>
      <c r="I1159" s="49">
        <v>0.24890000000000001</v>
      </c>
      <c r="J1159" s="49">
        <v>42.887900000000002</v>
      </c>
      <c r="K1159" s="49">
        <v>0.2271</v>
      </c>
      <c r="L1159" s="49">
        <v>99.183299999999988</v>
      </c>
      <c r="M1159" s="47"/>
      <c r="N1159" s="50">
        <v>0.9889011284114565</v>
      </c>
      <c r="O1159" s="50">
        <v>4.602830725834994E-4</v>
      </c>
      <c r="P1159" s="50">
        <v>0.36337038538190208</v>
      </c>
      <c r="Q1159" s="50">
        <v>6.0895328386696614E-3</v>
      </c>
      <c r="R1159" s="50">
        <v>5.4067260744969509E-3</v>
      </c>
      <c r="S1159" s="50">
        <v>1.6397100496096833</v>
      </c>
      <c r="T1159" s="50">
        <v>6.2402000545842074E-3</v>
      </c>
      <c r="U1159" s="50">
        <v>3.0101783054433757</v>
      </c>
      <c r="V1159" s="51">
        <v>81.859421167806062</v>
      </c>
      <c r="X1159" s="47" t="s">
        <v>1687</v>
      </c>
      <c r="Y1159" s="47" t="s">
        <v>1687</v>
      </c>
      <c r="Z1159" s="47" t="s">
        <v>1687</v>
      </c>
      <c r="AA1159" s="47" t="s">
        <v>1687</v>
      </c>
      <c r="AB1159" s="47" t="s">
        <v>1687</v>
      </c>
      <c r="AC1159" s="47" t="s">
        <v>1687</v>
      </c>
      <c r="AD1159" s="47" t="s">
        <v>1687</v>
      </c>
      <c r="AE1159" s="312"/>
      <c r="AF1159" s="465" t="s">
        <v>1755</v>
      </c>
      <c r="AG1159" s="343">
        <v>40</v>
      </c>
      <c r="AH1159" s="343">
        <v>15</v>
      </c>
      <c r="AI1159" s="343"/>
      <c r="AJ1159" s="343"/>
      <c r="AK1159" s="343"/>
      <c r="AL1159" s="343"/>
      <c r="AM1159" s="343"/>
      <c r="AN1159" s="343"/>
      <c r="AO1159" s="343"/>
      <c r="AP1159" s="343"/>
      <c r="AQ1159" s="343"/>
      <c r="AR1159" s="343"/>
      <c r="AS1159" s="343"/>
      <c r="AT1159" s="343"/>
      <c r="AU1159" s="343"/>
      <c r="AV1159" s="343"/>
      <c r="AW1159" s="343"/>
      <c r="AX1159" s="343"/>
      <c r="AY1159" s="343"/>
      <c r="AZ1159" s="343"/>
      <c r="BA1159" s="343"/>
      <c r="BB1159" s="343"/>
      <c r="BC1159" s="343"/>
      <c r="BD1159" s="343"/>
      <c r="BE1159" s="475"/>
      <c r="BF1159" s="475"/>
      <c r="BG1159" s="475"/>
      <c r="BH1159" s="475"/>
      <c r="BI1159" s="475"/>
      <c r="BJ1159" s="475"/>
      <c r="BK1159" s="475"/>
      <c r="BL1159" s="475"/>
      <c r="BM1159" s="475"/>
      <c r="BN1159" s="475"/>
      <c r="BO1159" s="475"/>
      <c r="BP1159" s="306"/>
      <c r="BQ1159" s="496"/>
      <c r="BR1159" s="496"/>
      <c r="BS1159" s="496"/>
      <c r="BT1159" s="496"/>
      <c r="BU1159" s="496"/>
      <c r="BV1159" s="496"/>
    </row>
    <row r="1160" spans="1:74" s="52" customFormat="1" ht="12.75">
      <c r="A1160" s="64">
        <v>2996.2204340404778</v>
      </c>
      <c r="B1160" s="46" t="s">
        <v>320</v>
      </c>
      <c r="C1160" s="47" t="s">
        <v>338</v>
      </c>
      <c r="D1160" s="48">
        <v>55.12</v>
      </c>
      <c r="E1160" s="49">
        <v>38.599600000000002</v>
      </c>
      <c r="F1160" s="49">
        <v>7.2099999999999997E-2</v>
      </c>
      <c r="G1160" s="49">
        <v>17.050799999999999</v>
      </c>
      <c r="H1160" s="49">
        <v>0.30299999999999999</v>
      </c>
      <c r="I1160" s="49">
        <v>0.21909999999999999</v>
      </c>
      <c r="J1160" s="49">
        <v>42.918500000000002</v>
      </c>
      <c r="K1160" s="49">
        <v>0.2094</v>
      </c>
      <c r="L1160" s="49">
        <v>99.372499999999988</v>
      </c>
      <c r="M1160" s="47"/>
      <c r="N1160" s="50">
        <v>0.98805774484708075</v>
      </c>
      <c r="O1160" s="50">
        <v>1.4591844816350152E-3</v>
      </c>
      <c r="P1160" s="50">
        <v>0.36500622973941232</v>
      </c>
      <c r="Q1160" s="50">
        <v>6.238584234867393E-3</v>
      </c>
      <c r="R1160" s="50">
        <v>4.7503722067289492E-3</v>
      </c>
      <c r="S1160" s="50">
        <v>1.6377688363877607</v>
      </c>
      <c r="T1160" s="50">
        <v>5.7429342921644878E-3</v>
      </c>
      <c r="U1160" s="50">
        <v>3.0090238861896501</v>
      </c>
      <c r="V1160" s="51">
        <v>81.774976335947912</v>
      </c>
      <c r="X1160" s="47" t="s">
        <v>1687</v>
      </c>
      <c r="Y1160" s="47" t="s">
        <v>1687</v>
      </c>
      <c r="Z1160" s="47" t="s">
        <v>1687</v>
      </c>
      <c r="AA1160" s="47" t="s">
        <v>1687</v>
      </c>
      <c r="AB1160" s="47" t="s">
        <v>1687</v>
      </c>
      <c r="AC1160" s="47" t="s">
        <v>1687</v>
      </c>
      <c r="AD1160" s="47" t="s">
        <v>1687</v>
      </c>
      <c r="AE1160" s="312"/>
      <c r="AF1160" s="465" t="s">
        <v>1755</v>
      </c>
      <c r="AG1160" s="343">
        <v>40</v>
      </c>
      <c r="AH1160" s="343">
        <v>15</v>
      </c>
      <c r="AI1160" s="343"/>
      <c r="AJ1160" s="343"/>
      <c r="AK1160" s="343"/>
      <c r="AL1160" s="343"/>
      <c r="AM1160" s="343"/>
      <c r="AN1160" s="343"/>
      <c r="AO1160" s="343"/>
      <c r="AP1160" s="343"/>
      <c r="AQ1160" s="343"/>
      <c r="AR1160" s="343"/>
      <c r="AS1160" s="343"/>
      <c r="AT1160" s="343"/>
      <c r="AU1160" s="343"/>
      <c r="AV1160" s="343"/>
      <c r="AW1160" s="343"/>
      <c r="AX1160" s="343"/>
      <c r="AY1160" s="343"/>
      <c r="AZ1160" s="343"/>
      <c r="BA1160" s="343"/>
      <c r="BB1160" s="343"/>
      <c r="BC1160" s="343"/>
      <c r="BD1160" s="343"/>
      <c r="BE1160" s="475"/>
      <c r="BF1160" s="475"/>
      <c r="BG1160" s="475"/>
      <c r="BH1160" s="475"/>
      <c r="BI1160" s="475"/>
      <c r="BJ1160" s="475"/>
      <c r="BK1160" s="475"/>
      <c r="BL1160" s="475"/>
      <c r="BM1160" s="475"/>
      <c r="BN1160" s="475"/>
      <c r="BO1160" s="475"/>
      <c r="BP1160" s="306"/>
      <c r="BQ1160" s="496"/>
      <c r="BR1160" s="496"/>
      <c r="BS1160" s="496"/>
      <c r="BT1160" s="496"/>
      <c r="BU1160" s="496"/>
      <c r="BV1160" s="496"/>
    </row>
    <row r="1161" spans="1:74" s="52" customFormat="1" ht="12.75">
      <c r="A1161" s="64">
        <v>2996.2204340404778</v>
      </c>
      <c r="B1161" s="46" t="s">
        <v>320</v>
      </c>
      <c r="C1161" s="47" t="s">
        <v>338</v>
      </c>
      <c r="D1161" s="48">
        <v>60.13</v>
      </c>
      <c r="E1161" s="49">
        <v>38.641300000000001</v>
      </c>
      <c r="F1161" s="49">
        <v>5.4000000000000003E-3</v>
      </c>
      <c r="G1161" s="49">
        <v>16.953399999999998</v>
      </c>
      <c r="H1161" s="49">
        <v>0.27810000000000001</v>
      </c>
      <c r="I1161" s="49">
        <v>0.19289999999999999</v>
      </c>
      <c r="J1161" s="49">
        <v>43.047400000000003</v>
      </c>
      <c r="K1161" s="49">
        <v>0.25690000000000002</v>
      </c>
      <c r="L1161" s="49">
        <v>99.375400000000013</v>
      </c>
      <c r="M1161" s="47"/>
      <c r="N1161" s="50">
        <v>0.98884311710180128</v>
      </c>
      <c r="O1161" s="50">
        <v>1.0925588543081688E-4</v>
      </c>
      <c r="P1161" s="50">
        <v>0.36281770262415297</v>
      </c>
      <c r="Q1161" s="50">
        <v>5.7242757619676834E-3</v>
      </c>
      <c r="R1161" s="50">
        <v>4.1811296350451497E-3</v>
      </c>
      <c r="S1161" s="50">
        <v>1.6422192457930029</v>
      </c>
      <c r="T1161" s="50">
        <v>7.0436443259362224E-3</v>
      </c>
      <c r="U1161" s="50">
        <v>3.0109383711273372</v>
      </c>
      <c r="V1161" s="51">
        <v>81.904687446753854</v>
      </c>
      <c r="X1161" s="47" t="s">
        <v>1687</v>
      </c>
      <c r="Y1161" s="47" t="s">
        <v>1687</v>
      </c>
      <c r="Z1161" s="47" t="s">
        <v>1687</v>
      </c>
      <c r="AA1161" s="47" t="s">
        <v>1687</v>
      </c>
      <c r="AB1161" s="47" t="s">
        <v>1687</v>
      </c>
      <c r="AC1161" s="47" t="s">
        <v>1687</v>
      </c>
      <c r="AD1161" s="47" t="s">
        <v>1687</v>
      </c>
      <c r="AE1161" s="312"/>
      <c r="AF1161" s="465" t="s">
        <v>1755</v>
      </c>
      <c r="AG1161" s="343">
        <v>40</v>
      </c>
      <c r="AH1161" s="343">
        <v>15</v>
      </c>
      <c r="AI1161" s="343"/>
      <c r="AJ1161" s="343"/>
      <c r="AK1161" s="343"/>
      <c r="AL1161" s="343"/>
      <c r="AM1161" s="343"/>
      <c r="AN1161" s="343"/>
      <c r="AO1161" s="343"/>
      <c r="AP1161" s="343"/>
      <c r="AQ1161" s="343"/>
      <c r="AR1161" s="343"/>
      <c r="AS1161" s="343"/>
      <c r="AT1161" s="343"/>
      <c r="AU1161" s="343"/>
      <c r="AV1161" s="343"/>
      <c r="AW1161" s="343"/>
      <c r="AX1161" s="343"/>
      <c r="AY1161" s="343"/>
      <c r="AZ1161" s="343"/>
      <c r="BA1161" s="343"/>
      <c r="BB1161" s="343"/>
      <c r="BC1161" s="343"/>
      <c r="BD1161" s="343"/>
      <c r="BE1161" s="475"/>
      <c r="BF1161" s="475"/>
      <c r="BG1161" s="475"/>
      <c r="BH1161" s="475"/>
      <c r="BI1161" s="475"/>
      <c r="BJ1161" s="475"/>
      <c r="BK1161" s="475"/>
      <c r="BL1161" s="475"/>
      <c r="BM1161" s="475"/>
      <c r="BN1161" s="475"/>
      <c r="BO1161" s="475"/>
      <c r="BP1161" s="306"/>
      <c r="BQ1161" s="496"/>
      <c r="BR1161" s="496"/>
      <c r="BS1161" s="496"/>
      <c r="BT1161" s="496"/>
      <c r="BU1161" s="496"/>
      <c r="BV1161" s="496"/>
    </row>
    <row r="1162" spans="1:74" s="52" customFormat="1" ht="12.75">
      <c r="A1162" s="64">
        <v>2996.2204340404778</v>
      </c>
      <c r="B1162" s="46" t="s">
        <v>320</v>
      </c>
      <c r="C1162" s="47" t="s">
        <v>338</v>
      </c>
      <c r="D1162" s="48">
        <v>65.14</v>
      </c>
      <c r="E1162" s="49">
        <v>38.598399999999998</v>
      </c>
      <c r="F1162" s="49">
        <v>3.5900000000000001E-2</v>
      </c>
      <c r="G1162" s="49">
        <v>17.143999999999998</v>
      </c>
      <c r="H1162" s="49">
        <v>0.3322</v>
      </c>
      <c r="I1162" s="49">
        <v>0.21029999999999999</v>
      </c>
      <c r="J1162" s="49">
        <v>43.121899999999997</v>
      </c>
      <c r="K1162" s="49">
        <v>0.22800000000000001</v>
      </c>
      <c r="L1162" s="49">
        <v>99.670699999999982</v>
      </c>
      <c r="M1162" s="47"/>
      <c r="N1162" s="50">
        <v>0.98595207098481752</v>
      </c>
      <c r="O1162" s="50">
        <v>7.2503064733074542E-4</v>
      </c>
      <c r="P1162" s="50">
        <v>0.36623062080611152</v>
      </c>
      <c r="Q1162" s="50">
        <v>6.8254300726267921E-3</v>
      </c>
      <c r="R1162" s="50">
        <v>4.5500012191794859E-3</v>
      </c>
      <c r="S1162" s="50">
        <v>1.6420747943667893</v>
      </c>
      <c r="T1162" s="50">
        <v>6.2399196236656799E-3</v>
      </c>
      <c r="U1162" s="50">
        <v>3.0125978677205207</v>
      </c>
      <c r="V1162" s="51">
        <v>81.764196917500129</v>
      </c>
      <c r="X1162" s="47" t="s">
        <v>1687</v>
      </c>
      <c r="Y1162" s="47" t="s">
        <v>1687</v>
      </c>
      <c r="Z1162" s="47" t="s">
        <v>1687</v>
      </c>
      <c r="AA1162" s="47" t="s">
        <v>1687</v>
      </c>
      <c r="AB1162" s="47" t="s">
        <v>1687</v>
      </c>
      <c r="AC1162" s="47" t="s">
        <v>1687</v>
      </c>
      <c r="AD1162" s="47" t="s">
        <v>1687</v>
      </c>
      <c r="AE1162" s="312"/>
      <c r="AF1162" s="465" t="s">
        <v>1755</v>
      </c>
      <c r="AG1162" s="343">
        <v>40</v>
      </c>
      <c r="AH1162" s="343">
        <v>15</v>
      </c>
      <c r="AI1162" s="343"/>
      <c r="AJ1162" s="343"/>
      <c r="AK1162" s="343"/>
      <c r="AL1162" s="343"/>
      <c r="AM1162" s="343"/>
      <c r="AN1162" s="343"/>
      <c r="AO1162" s="343"/>
      <c r="AP1162" s="343"/>
      <c r="AQ1162" s="343"/>
      <c r="AR1162" s="343"/>
      <c r="AS1162" s="343"/>
      <c r="AT1162" s="343"/>
      <c r="AU1162" s="343"/>
      <c r="AV1162" s="343"/>
      <c r="AW1162" s="343"/>
      <c r="AX1162" s="343"/>
      <c r="AY1162" s="343"/>
      <c r="AZ1162" s="343"/>
      <c r="BA1162" s="343"/>
      <c r="BB1162" s="343"/>
      <c r="BC1162" s="343"/>
      <c r="BD1162" s="343"/>
      <c r="BE1162" s="475"/>
      <c r="BF1162" s="475"/>
      <c r="BG1162" s="475"/>
      <c r="BH1162" s="475"/>
      <c r="BI1162" s="475"/>
      <c r="BJ1162" s="475"/>
      <c r="BK1162" s="475"/>
      <c r="BL1162" s="475"/>
      <c r="BM1162" s="475"/>
      <c r="BN1162" s="475"/>
      <c r="BO1162" s="475"/>
      <c r="BP1162" s="306"/>
      <c r="BQ1162" s="496"/>
      <c r="BR1162" s="496"/>
      <c r="BS1162" s="496"/>
      <c r="BT1162" s="496"/>
      <c r="BU1162" s="496"/>
      <c r="BV1162" s="496"/>
    </row>
    <row r="1163" spans="1:74" s="52" customFormat="1" ht="12.75">
      <c r="A1163" s="64">
        <v>2996.2204340404778</v>
      </c>
      <c r="B1163" s="46" t="s">
        <v>320</v>
      </c>
      <c r="C1163" s="47" t="s">
        <v>338</v>
      </c>
      <c r="D1163" s="48">
        <v>70.16</v>
      </c>
      <c r="E1163" s="49">
        <v>38.518999999999998</v>
      </c>
      <c r="F1163" s="49">
        <v>1.78E-2</v>
      </c>
      <c r="G1163" s="49">
        <v>17.133400000000002</v>
      </c>
      <c r="H1163" s="49">
        <v>0.30719999999999997</v>
      </c>
      <c r="I1163" s="49">
        <v>0.25940000000000002</v>
      </c>
      <c r="J1163" s="49">
        <v>43.293599999999998</v>
      </c>
      <c r="K1163" s="49">
        <v>0.28939999999999999</v>
      </c>
      <c r="L1163" s="49">
        <v>99.819800000000001</v>
      </c>
      <c r="M1163" s="47"/>
      <c r="N1163" s="50">
        <v>0.9830912268339429</v>
      </c>
      <c r="O1163" s="50">
        <v>3.5918172680356815E-4</v>
      </c>
      <c r="P1163" s="50">
        <v>0.36569444623926256</v>
      </c>
      <c r="Q1163" s="50">
        <v>6.3064349500502456E-3</v>
      </c>
      <c r="R1163" s="50">
        <v>5.6075677274394081E-3</v>
      </c>
      <c r="S1163" s="50">
        <v>1.6472179359041563</v>
      </c>
      <c r="T1163" s="50">
        <v>7.9136163307947927E-3</v>
      </c>
      <c r="U1163" s="50">
        <v>3.0161904097124497</v>
      </c>
      <c r="V1163" s="51">
        <v>81.832570086838146</v>
      </c>
      <c r="X1163" s="47" t="s">
        <v>1687</v>
      </c>
      <c r="Y1163" s="47" t="s">
        <v>1687</v>
      </c>
      <c r="Z1163" s="47" t="s">
        <v>1687</v>
      </c>
      <c r="AA1163" s="47" t="s">
        <v>1687</v>
      </c>
      <c r="AB1163" s="47" t="s">
        <v>1687</v>
      </c>
      <c r="AC1163" s="47" t="s">
        <v>1687</v>
      </c>
      <c r="AD1163" s="47" t="s">
        <v>1687</v>
      </c>
      <c r="AE1163" s="312"/>
      <c r="AF1163" s="465" t="s">
        <v>1755</v>
      </c>
      <c r="AG1163" s="343">
        <v>40</v>
      </c>
      <c r="AH1163" s="343">
        <v>15</v>
      </c>
      <c r="AI1163" s="343"/>
      <c r="AJ1163" s="343"/>
      <c r="AK1163" s="343"/>
      <c r="AL1163" s="343"/>
      <c r="AM1163" s="343"/>
      <c r="AN1163" s="343"/>
      <c r="AO1163" s="343"/>
      <c r="AP1163" s="343"/>
      <c r="AQ1163" s="343"/>
      <c r="AR1163" s="343"/>
      <c r="AS1163" s="343"/>
      <c r="AT1163" s="343"/>
      <c r="AU1163" s="343"/>
      <c r="AV1163" s="343"/>
      <c r="AW1163" s="343"/>
      <c r="AX1163" s="343"/>
      <c r="AY1163" s="343"/>
      <c r="AZ1163" s="343"/>
      <c r="BA1163" s="343"/>
      <c r="BB1163" s="343"/>
      <c r="BC1163" s="343"/>
      <c r="BD1163" s="343"/>
      <c r="BE1163" s="475"/>
      <c r="BF1163" s="475"/>
      <c r="BG1163" s="475"/>
      <c r="BH1163" s="475"/>
      <c r="BI1163" s="475"/>
      <c r="BJ1163" s="475"/>
      <c r="BK1163" s="475"/>
      <c r="BL1163" s="475"/>
      <c r="BM1163" s="475"/>
      <c r="BN1163" s="475"/>
      <c r="BO1163" s="475"/>
      <c r="BP1163" s="306"/>
      <c r="BQ1163" s="496"/>
      <c r="BR1163" s="496"/>
      <c r="BS1163" s="496"/>
      <c r="BT1163" s="496"/>
      <c r="BU1163" s="496"/>
      <c r="BV1163" s="496"/>
    </row>
    <row r="1164" spans="1:74" s="52" customFormat="1" ht="12.75">
      <c r="A1164" s="64">
        <v>2996.2204340404778</v>
      </c>
      <c r="B1164" s="46" t="s">
        <v>320</v>
      </c>
      <c r="C1164" s="47" t="s">
        <v>338</v>
      </c>
      <c r="D1164" s="48">
        <v>75.17</v>
      </c>
      <c r="E1164" s="49">
        <v>38.666800000000002</v>
      </c>
      <c r="F1164" s="49">
        <v>0</v>
      </c>
      <c r="G1164" s="49">
        <v>17.023099999999999</v>
      </c>
      <c r="H1164" s="49">
        <v>0.27310000000000001</v>
      </c>
      <c r="I1164" s="49">
        <v>0.25590000000000002</v>
      </c>
      <c r="J1164" s="49">
        <v>43.024500000000003</v>
      </c>
      <c r="K1164" s="49">
        <v>0.26429999999999998</v>
      </c>
      <c r="L1164" s="49">
        <v>99.507700000000014</v>
      </c>
      <c r="M1164" s="47"/>
      <c r="N1164" s="50">
        <v>0.98873906914720699</v>
      </c>
      <c r="O1164" s="50">
        <v>0</v>
      </c>
      <c r="P1164" s="50">
        <v>0.36403078111216541</v>
      </c>
      <c r="Q1164" s="50">
        <v>5.6170599066966012E-3</v>
      </c>
      <c r="R1164" s="50">
        <v>5.5424207035421353E-3</v>
      </c>
      <c r="S1164" s="50">
        <v>1.6400906045466375</v>
      </c>
      <c r="T1164" s="50">
        <v>7.2409954365450892E-3</v>
      </c>
      <c r="U1164" s="50">
        <v>3.011260930852794</v>
      </c>
      <c r="V1164" s="51">
        <v>81.835891592339877</v>
      </c>
      <c r="X1164" s="47" t="s">
        <v>1687</v>
      </c>
      <c r="Y1164" s="47" t="s">
        <v>1687</v>
      </c>
      <c r="Z1164" s="47" t="s">
        <v>1687</v>
      </c>
      <c r="AA1164" s="47" t="s">
        <v>1687</v>
      </c>
      <c r="AB1164" s="47" t="s">
        <v>1687</v>
      </c>
      <c r="AC1164" s="47" t="s">
        <v>1687</v>
      </c>
      <c r="AD1164" s="47" t="s">
        <v>1687</v>
      </c>
      <c r="AE1164" s="312"/>
      <c r="AF1164" s="465" t="s">
        <v>1755</v>
      </c>
      <c r="AG1164" s="343">
        <v>40</v>
      </c>
      <c r="AH1164" s="343">
        <v>15</v>
      </c>
      <c r="AI1164" s="343"/>
      <c r="AJ1164" s="343"/>
      <c r="AK1164" s="343"/>
      <c r="AL1164" s="343"/>
      <c r="AM1164" s="343"/>
      <c r="AN1164" s="343"/>
      <c r="AO1164" s="343"/>
      <c r="AP1164" s="343"/>
      <c r="AQ1164" s="343"/>
      <c r="AR1164" s="343"/>
      <c r="AS1164" s="343"/>
      <c r="AT1164" s="343"/>
      <c r="AU1164" s="343"/>
      <c r="AV1164" s="343"/>
      <c r="AW1164" s="343"/>
      <c r="AX1164" s="343"/>
      <c r="AY1164" s="343"/>
      <c r="AZ1164" s="343"/>
      <c r="BA1164" s="343"/>
      <c r="BB1164" s="343"/>
      <c r="BC1164" s="343"/>
      <c r="BD1164" s="343"/>
      <c r="BE1164" s="475"/>
      <c r="BF1164" s="475"/>
      <c r="BG1164" s="475"/>
      <c r="BH1164" s="475"/>
      <c r="BI1164" s="475"/>
      <c r="BJ1164" s="475"/>
      <c r="BK1164" s="475"/>
      <c r="BL1164" s="475"/>
      <c r="BM1164" s="475"/>
      <c r="BN1164" s="475"/>
      <c r="BO1164" s="475"/>
      <c r="BP1164" s="306"/>
      <c r="BQ1164" s="496"/>
      <c r="BR1164" s="496"/>
      <c r="BS1164" s="496"/>
      <c r="BT1164" s="496"/>
      <c r="BU1164" s="496"/>
      <c r="BV1164" s="496"/>
    </row>
    <row r="1165" spans="1:74" s="52" customFormat="1" ht="12.75">
      <c r="A1165" s="64">
        <v>2996.2204340404778</v>
      </c>
      <c r="B1165" s="46" t="s">
        <v>320</v>
      </c>
      <c r="C1165" s="47" t="s">
        <v>338</v>
      </c>
      <c r="D1165" s="48">
        <v>80.180000000000007</v>
      </c>
      <c r="E1165" s="49">
        <v>38.663699999999999</v>
      </c>
      <c r="F1165" s="49">
        <v>5.4699999999999999E-2</v>
      </c>
      <c r="G1165" s="49">
        <v>17.047799999999999</v>
      </c>
      <c r="H1165" s="49">
        <v>0.29730000000000001</v>
      </c>
      <c r="I1165" s="49">
        <v>0.25059999999999999</v>
      </c>
      <c r="J1165" s="49">
        <v>43.1205</v>
      </c>
      <c r="K1165" s="49">
        <v>0.2717</v>
      </c>
      <c r="L1165" s="49">
        <v>99.706299999999985</v>
      </c>
      <c r="M1165" s="47"/>
      <c r="N1165" s="50">
        <v>0.98670304813997523</v>
      </c>
      <c r="O1165" s="50">
        <v>1.1036866739920653E-3</v>
      </c>
      <c r="P1165" s="50">
        <v>0.36383744496424536</v>
      </c>
      <c r="Q1165" s="50">
        <v>6.1026977218854896E-3</v>
      </c>
      <c r="R1165" s="50">
        <v>5.4168880896318184E-3</v>
      </c>
      <c r="S1165" s="50">
        <v>1.6404968131788031</v>
      </c>
      <c r="T1165" s="50">
        <v>7.4289997435072024E-3</v>
      </c>
      <c r="U1165" s="50">
        <v>3.0110895785120402</v>
      </c>
      <c r="V1165" s="51">
        <v>81.847466634565777</v>
      </c>
      <c r="X1165" s="47" t="s">
        <v>1687</v>
      </c>
      <c r="Y1165" s="47" t="s">
        <v>1687</v>
      </c>
      <c r="Z1165" s="47" t="s">
        <v>1687</v>
      </c>
      <c r="AA1165" s="47" t="s">
        <v>1687</v>
      </c>
      <c r="AB1165" s="47" t="s">
        <v>1687</v>
      </c>
      <c r="AC1165" s="47" t="s">
        <v>1687</v>
      </c>
      <c r="AD1165" s="47" t="s">
        <v>1687</v>
      </c>
      <c r="AE1165" s="312"/>
      <c r="AF1165" s="465" t="s">
        <v>1755</v>
      </c>
      <c r="AG1165" s="343">
        <v>40</v>
      </c>
      <c r="AH1165" s="343">
        <v>15</v>
      </c>
      <c r="AI1165" s="343"/>
      <c r="AJ1165" s="343"/>
      <c r="AK1165" s="343"/>
      <c r="AL1165" s="343"/>
      <c r="AM1165" s="343"/>
      <c r="AN1165" s="343"/>
      <c r="AO1165" s="343"/>
      <c r="AP1165" s="343"/>
      <c r="AQ1165" s="343"/>
      <c r="AR1165" s="343"/>
      <c r="AS1165" s="343"/>
      <c r="AT1165" s="343"/>
      <c r="AU1165" s="343"/>
      <c r="AV1165" s="343"/>
      <c r="AW1165" s="343"/>
      <c r="AX1165" s="343"/>
      <c r="AY1165" s="343"/>
      <c r="AZ1165" s="343"/>
      <c r="BA1165" s="343"/>
      <c r="BB1165" s="343"/>
      <c r="BC1165" s="343"/>
      <c r="BD1165" s="343"/>
      <c r="BE1165" s="475"/>
      <c r="BF1165" s="475"/>
      <c r="BG1165" s="475"/>
      <c r="BH1165" s="475"/>
      <c r="BI1165" s="475"/>
      <c r="BJ1165" s="475"/>
      <c r="BK1165" s="475"/>
      <c r="BL1165" s="475"/>
      <c r="BM1165" s="475"/>
      <c r="BN1165" s="475"/>
      <c r="BO1165" s="475"/>
      <c r="BP1165" s="306"/>
      <c r="BQ1165" s="496"/>
      <c r="BR1165" s="496"/>
      <c r="BS1165" s="496"/>
      <c r="BT1165" s="496"/>
      <c r="BU1165" s="496"/>
      <c r="BV1165" s="496"/>
    </row>
    <row r="1166" spans="1:74" s="52" customFormat="1" ht="12.75">
      <c r="A1166" s="64">
        <v>2996.2204340404778</v>
      </c>
      <c r="B1166" s="46" t="s">
        <v>320</v>
      </c>
      <c r="C1166" s="47" t="s">
        <v>338</v>
      </c>
      <c r="D1166" s="48">
        <v>85.19</v>
      </c>
      <c r="E1166" s="49">
        <v>38.653599999999997</v>
      </c>
      <c r="F1166" s="49">
        <v>3.78E-2</v>
      </c>
      <c r="G1166" s="49">
        <v>17.232500000000002</v>
      </c>
      <c r="H1166" s="49">
        <v>0.31080000000000002</v>
      </c>
      <c r="I1166" s="49">
        <v>0.2278</v>
      </c>
      <c r="J1166" s="49">
        <v>43.295000000000002</v>
      </c>
      <c r="K1166" s="49">
        <v>0.24379999999999999</v>
      </c>
      <c r="L1166" s="49">
        <v>100.00129999999999</v>
      </c>
      <c r="M1166" s="47"/>
      <c r="N1166" s="50">
        <v>0.9844607211160511</v>
      </c>
      <c r="O1166" s="50">
        <v>7.6115947822525483E-4</v>
      </c>
      <c r="P1166" s="50">
        <v>0.36703943357815522</v>
      </c>
      <c r="Q1166" s="50">
        <v>6.3669779723234858E-3</v>
      </c>
      <c r="R1166" s="50">
        <v>4.9141442859103775E-3</v>
      </c>
      <c r="S1166" s="50">
        <v>1.6438217950968887</v>
      </c>
      <c r="T1166" s="50">
        <v>6.6527283999446817E-3</v>
      </c>
      <c r="U1166" s="50">
        <v>3.0140169599274991</v>
      </c>
      <c r="V1166" s="51">
        <v>81.747152496445636</v>
      </c>
      <c r="X1166" s="47" t="s">
        <v>1687</v>
      </c>
      <c r="Y1166" s="47" t="s">
        <v>1687</v>
      </c>
      <c r="Z1166" s="47" t="s">
        <v>1687</v>
      </c>
      <c r="AA1166" s="47" t="s">
        <v>1687</v>
      </c>
      <c r="AB1166" s="47" t="s">
        <v>1687</v>
      </c>
      <c r="AC1166" s="47" t="s">
        <v>1687</v>
      </c>
      <c r="AD1166" s="47" t="s">
        <v>1687</v>
      </c>
      <c r="AE1166" s="312"/>
      <c r="AF1166" s="465" t="s">
        <v>1755</v>
      </c>
      <c r="AG1166" s="343">
        <v>40</v>
      </c>
      <c r="AH1166" s="343">
        <v>15</v>
      </c>
      <c r="AI1166" s="343"/>
      <c r="AJ1166" s="343"/>
      <c r="AK1166" s="343"/>
      <c r="AL1166" s="343"/>
      <c r="AM1166" s="343"/>
      <c r="AN1166" s="343"/>
      <c r="AO1166" s="343"/>
      <c r="AP1166" s="343"/>
      <c r="AQ1166" s="343"/>
      <c r="AR1166" s="343"/>
      <c r="AS1166" s="343"/>
      <c r="AT1166" s="343"/>
      <c r="AU1166" s="343"/>
      <c r="AV1166" s="343"/>
      <c r="AW1166" s="343"/>
      <c r="AX1166" s="343"/>
      <c r="AY1166" s="343"/>
      <c r="AZ1166" s="343"/>
      <c r="BA1166" s="343"/>
      <c r="BB1166" s="343"/>
      <c r="BC1166" s="343"/>
      <c r="BD1166" s="343"/>
      <c r="BE1166" s="475"/>
      <c r="BF1166" s="475"/>
      <c r="BG1166" s="475"/>
      <c r="BH1166" s="475"/>
      <c r="BI1166" s="475"/>
      <c r="BJ1166" s="475"/>
      <c r="BK1166" s="475"/>
      <c r="BL1166" s="475"/>
      <c r="BM1166" s="475"/>
      <c r="BN1166" s="475"/>
      <c r="BO1166" s="475"/>
      <c r="BP1166" s="306"/>
      <c r="BQ1166" s="496"/>
      <c r="BR1166" s="496"/>
      <c r="BS1166" s="496"/>
      <c r="BT1166" s="496"/>
      <c r="BU1166" s="496"/>
      <c r="BV1166" s="496"/>
    </row>
    <row r="1167" spans="1:74" s="52" customFormat="1" ht="12.75">
      <c r="A1167" s="64">
        <v>2996.2204340404778</v>
      </c>
      <c r="B1167" s="46" t="s">
        <v>320</v>
      </c>
      <c r="C1167" s="47" t="s">
        <v>338</v>
      </c>
      <c r="D1167" s="48">
        <v>90.2</v>
      </c>
      <c r="E1167" s="49">
        <v>38.6937</v>
      </c>
      <c r="F1167" s="49">
        <v>2.4899999999999999E-2</v>
      </c>
      <c r="G1167" s="49">
        <v>17.238600000000002</v>
      </c>
      <c r="H1167" s="49">
        <v>0.26869999999999999</v>
      </c>
      <c r="I1167" s="49">
        <v>0.28739999999999999</v>
      </c>
      <c r="J1167" s="49">
        <v>43.048400000000001</v>
      </c>
      <c r="K1167" s="49">
        <v>0.27350000000000002</v>
      </c>
      <c r="L1167" s="49">
        <v>99.8352</v>
      </c>
      <c r="M1167" s="47"/>
      <c r="N1167" s="50">
        <v>0.9871443606063568</v>
      </c>
      <c r="O1167" s="50">
        <v>5.0224447831880546E-4</v>
      </c>
      <c r="P1167" s="50">
        <v>0.36778871135530078</v>
      </c>
      <c r="Q1167" s="50">
        <v>5.5138121680028242E-3</v>
      </c>
      <c r="R1167" s="50">
        <v>6.2103047416905378E-3</v>
      </c>
      <c r="S1167" s="50">
        <v>1.6372159564619091</v>
      </c>
      <c r="T1167" s="50">
        <v>7.4757606254266832E-3</v>
      </c>
      <c r="U1167" s="50">
        <v>3.0118511504370056</v>
      </c>
      <c r="V1167" s="51">
        <v>81.656466079168695</v>
      </c>
      <c r="X1167" s="47" t="s">
        <v>1687</v>
      </c>
      <c r="Y1167" s="47" t="s">
        <v>1687</v>
      </c>
      <c r="Z1167" s="47" t="s">
        <v>1687</v>
      </c>
      <c r="AA1167" s="47" t="s">
        <v>1687</v>
      </c>
      <c r="AB1167" s="47" t="s">
        <v>1687</v>
      </c>
      <c r="AC1167" s="47" t="s">
        <v>1687</v>
      </c>
      <c r="AD1167" s="47" t="s">
        <v>1687</v>
      </c>
      <c r="AE1167" s="312"/>
      <c r="AF1167" s="465" t="s">
        <v>1755</v>
      </c>
      <c r="AG1167" s="343">
        <v>40</v>
      </c>
      <c r="AH1167" s="343">
        <v>15</v>
      </c>
      <c r="AI1167" s="343"/>
      <c r="AJ1167" s="343"/>
      <c r="AK1167" s="343"/>
      <c r="AL1167" s="343"/>
      <c r="AM1167" s="343"/>
      <c r="AN1167" s="343"/>
      <c r="AO1167" s="343"/>
      <c r="AP1167" s="343"/>
      <c r="AQ1167" s="343"/>
      <c r="AR1167" s="343"/>
      <c r="AS1167" s="343"/>
      <c r="AT1167" s="343"/>
      <c r="AU1167" s="343"/>
      <c r="AV1167" s="343"/>
      <c r="AW1167" s="343"/>
      <c r="AX1167" s="343"/>
      <c r="AY1167" s="343"/>
      <c r="AZ1167" s="343"/>
      <c r="BA1167" s="343"/>
      <c r="BB1167" s="343"/>
      <c r="BC1167" s="343"/>
      <c r="BD1167" s="343"/>
      <c r="BE1167" s="475"/>
      <c r="BF1167" s="475"/>
      <c r="BG1167" s="475"/>
      <c r="BH1167" s="475"/>
      <c r="BI1167" s="475"/>
      <c r="BJ1167" s="475"/>
      <c r="BK1167" s="475"/>
      <c r="BL1167" s="475"/>
      <c r="BM1167" s="475"/>
      <c r="BN1167" s="475"/>
      <c r="BO1167" s="475"/>
      <c r="BP1167" s="306"/>
      <c r="BQ1167" s="496"/>
      <c r="BR1167" s="496"/>
      <c r="BS1167" s="496"/>
      <c r="BT1167" s="496"/>
      <c r="BU1167" s="496"/>
      <c r="BV1167" s="496"/>
    </row>
    <row r="1168" spans="1:74" s="52" customFormat="1" ht="12.75">
      <c r="A1168" s="64">
        <v>2996.2204340404778</v>
      </c>
      <c r="B1168" s="46" t="s">
        <v>320</v>
      </c>
      <c r="C1168" s="47" t="s">
        <v>338</v>
      </c>
      <c r="D1168" s="48">
        <v>95.21</v>
      </c>
      <c r="E1168" s="49">
        <v>38.593800000000002</v>
      </c>
      <c r="F1168" s="49">
        <v>4.3400000000000001E-2</v>
      </c>
      <c r="G1168" s="49">
        <v>16.930900000000001</v>
      </c>
      <c r="H1168" s="49">
        <v>0.29659999999999997</v>
      </c>
      <c r="I1168" s="49">
        <v>0.25600000000000001</v>
      </c>
      <c r="J1168" s="49">
        <v>43.005099999999999</v>
      </c>
      <c r="K1168" s="49">
        <v>0.2671</v>
      </c>
      <c r="L1168" s="49">
        <v>99.392899999999997</v>
      </c>
      <c r="M1168" s="47"/>
      <c r="N1168" s="50">
        <v>0.98767489571409472</v>
      </c>
      <c r="O1168" s="50">
        <v>8.781356684605979E-4</v>
      </c>
      <c r="P1168" s="50">
        <v>0.36235354284524918</v>
      </c>
      <c r="Q1168" s="50">
        <v>6.1053633082682668E-3</v>
      </c>
      <c r="R1168" s="50">
        <v>5.5490952281646534E-3</v>
      </c>
      <c r="S1168" s="50">
        <v>1.6406841429717396</v>
      </c>
      <c r="T1168" s="50">
        <v>7.3236572130067059E-3</v>
      </c>
      <c r="U1168" s="50">
        <v>3.0105688329489837</v>
      </c>
      <c r="V1168" s="51">
        <v>81.90979903119225</v>
      </c>
      <c r="X1168" s="47" t="s">
        <v>1687</v>
      </c>
      <c r="Y1168" s="47" t="s">
        <v>1687</v>
      </c>
      <c r="Z1168" s="47" t="s">
        <v>1687</v>
      </c>
      <c r="AA1168" s="47" t="s">
        <v>1687</v>
      </c>
      <c r="AB1168" s="47" t="s">
        <v>1687</v>
      </c>
      <c r="AC1168" s="47" t="s">
        <v>1687</v>
      </c>
      <c r="AD1168" s="47" t="s">
        <v>1687</v>
      </c>
      <c r="AE1168" s="312"/>
      <c r="AF1168" s="465" t="s">
        <v>1755</v>
      </c>
      <c r="AG1168" s="343">
        <v>40</v>
      </c>
      <c r="AH1168" s="343">
        <v>15</v>
      </c>
      <c r="AI1168" s="343"/>
      <c r="AJ1168" s="343"/>
      <c r="AK1168" s="343"/>
      <c r="AL1168" s="343"/>
      <c r="AM1168" s="343"/>
      <c r="AN1168" s="343"/>
      <c r="AO1168" s="343"/>
      <c r="AP1168" s="343"/>
      <c r="AQ1168" s="343"/>
      <c r="AR1168" s="343"/>
      <c r="AS1168" s="343"/>
      <c r="AT1168" s="343"/>
      <c r="AU1168" s="343"/>
      <c r="AV1168" s="343"/>
      <c r="AW1168" s="343"/>
      <c r="AX1168" s="343"/>
      <c r="AY1168" s="343"/>
      <c r="AZ1168" s="343"/>
      <c r="BA1168" s="343"/>
      <c r="BB1168" s="343"/>
      <c r="BC1168" s="343"/>
      <c r="BD1168" s="343"/>
      <c r="BE1168" s="475"/>
      <c r="BF1168" s="475"/>
      <c r="BG1168" s="475"/>
      <c r="BH1168" s="475"/>
      <c r="BI1168" s="475"/>
      <c r="BJ1168" s="475"/>
      <c r="BK1168" s="475"/>
      <c r="BL1168" s="475"/>
      <c r="BM1168" s="475"/>
      <c r="BN1168" s="475"/>
      <c r="BO1168" s="475"/>
      <c r="BP1168" s="306"/>
      <c r="BQ1168" s="496"/>
      <c r="BR1168" s="496"/>
      <c r="BS1168" s="496"/>
      <c r="BT1168" s="496"/>
      <c r="BU1168" s="496"/>
      <c r="BV1168" s="496"/>
    </row>
    <row r="1169" spans="1:74" s="52" customFormat="1" ht="12.75">
      <c r="A1169" s="64">
        <v>2996.2204340404778</v>
      </c>
      <c r="B1169" s="46" t="s">
        <v>320</v>
      </c>
      <c r="C1169" s="47" t="s">
        <v>338</v>
      </c>
      <c r="D1169" s="48">
        <v>100.22</v>
      </c>
      <c r="E1169" s="49">
        <v>38.614699999999999</v>
      </c>
      <c r="F1169" s="49">
        <v>3.44E-2</v>
      </c>
      <c r="G1169" s="49">
        <v>17.1996</v>
      </c>
      <c r="H1169" s="49">
        <v>0.31219999999999998</v>
      </c>
      <c r="I1169" s="49">
        <v>0.2155</v>
      </c>
      <c r="J1169" s="49">
        <v>43.1462</v>
      </c>
      <c r="K1169" s="49">
        <v>0.21210000000000001</v>
      </c>
      <c r="L1169" s="49">
        <v>99.734699999999989</v>
      </c>
      <c r="M1169" s="47"/>
      <c r="N1169" s="50">
        <v>0.98584560547443456</v>
      </c>
      <c r="O1169" s="50">
        <v>6.943686383093688E-4</v>
      </c>
      <c r="P1169" s="50">
        <v>0.36722359734177418</v>
      </c>
      <c r="Q1169" s="50">
        <v>6.411107082939794E-3</v>
      </c>
      <c r="R1169" s="50">
        <v>4.6600358037866543E-3</v>
      </c>
      <c r="S1169" s="50">
        <v>1.6421292524247333</v>
      </c>
      <c r="T1169" s="50">
        <v>5.8016904829692835E-3</v>
      </c>
      <c r="U1169" s="50">
        <v>3.0127656572489476</v>
      </c>
      <c r="V1169" s="51">
        <v>81.724285140638855</v>
      </c>
      <c r="X1169" s="47" t="s">
        <v>1687</v>
      </c>
      <c r="Y1169" s="47" t="s">
        <v>1687</v>
      </c>
      <c r="Z1169" s="47" t="s">
        <v>1687</v>
      </c>
      <c r="AA1169" s="47" t="s">
        <v>1687</v>
      </c>
      <c r="AB1169" s="47" t="s">
        <v>1687</v>
      </c>
      <c r="AC1169" s="47" t="s">
        <v>1687</v>
      </c>
      <c r="AD1169" s="47" t="s">
        <v>1687</v>
      </c>
      <c r="AE1169" s="312"/>
      <c r="AF1169" s="465" t="s">
        <v>1755</v>
      </c>
      <c r="AG1169" s="343">
        <v>40</v>
      </c>
      <c r="AH1169" s="343">
        <v>15</v>
      </c>
      <c r="AI1169" s="343"/>
      <c r="AJ1169" s="343"/>
      <c r="AK1169" s="343"/>
      <c r="AL1169" s="343"/>
      <c r="AM1169" s="343"/>
      <c r="AN1169" s="343"/>
      <c r="AO1169" s="343"/>
      <c r="AP1169" s="343"/>
      <c r="AQ1169" s="343"/>
      <c r="AR1169" s="343"/>
      <c r="AS1169" s="343"/>
      <c r="AT1169" s="343"/>
      <c r="AU1169" s="343"/>
      <c r="AV1169" s="343"/>
      <c r="AW1169" s="343"/>
      <c r="AX1169" s="343"/>
      <c r="AY1169" s="343"/>
      <c r="AZ1169" s="343"/>
      <c r="BA1169" s="343"/>
      <c r="BB1169" s="343"/>
      <c r="BC1169" s="343"/>
      <c r="BD1169" s="343"/>
      <c r="BE1169" s="475"/>
      <c r="BF1169" s="475"/>
      <c r="BG1169" s="475"/>
      <c r="BH1169" s="475"/>
      <c r="BI1169" s="475"/>
      <c r="BJ1169" s="475"/>
      <c r="BK1169" s="475"/>
      <c r="BL1169" s="475"/>
      <c r="BM1169" s="475"/>
      <c r="BN1169" s="475"/>
      <c r="BO1169" s="475"/>
      <c r="BP1169" s="306"/>
      <c r="BQ1169" s="496"/>
      <c r="BR1169" s="496"/>
      <c r="BS1169" s="496"/>
      <c r="BT1169" s="496"/>
      <c r="BU1169" s="496"/>
      <c r="BV1169" s="496"/>
    </row>
    <row r="1170" spans="1:74" s="52" customFormat="1" ht="12.75">
      <c r="A1170" s="64">
        <v>2996.2204340404778</v>
      </c>
      <c r="B1170" s="46" t="s">
        <v>320</v>
      </c>
      <c r="C1170" s="47" t="s">
        <v>338</v>
      </c>
      <c r="D1170" s="48">
        <v>105.23</v>
      </c>
      <c r="E1170" s="49">
        <v>38.548200000000001</v>
      </c>
      <c r="F1170" s="49">
        <v>3.9899999999999998E-2</v>
      </c>
      <c r="G1170" s="49">
        <v>17.151599999999998</v>
      </c>
      <c r="H1170" s="49">
        <v>0.32150000000000001</v>
      </c>
      <c r="I1170" s="49">
        <v>0.24709999999999999</v>
      </c>
      <c r="J1170" s="49">
        <v>43.084400000000002</v>
      </c>
      <c r="K1170" s="49">
        <v>0.23719999999999999</v>
      </c>
      <c r="L1170" s="49">
        <v>99.629900000000006</v>
      </c>
      <c r="M1170" s="47"/>
      <c r="N1170" s="50">
        <v>0.98534960067352184</v>
      </c>
      <c r="O1170" s="50">
        <v>8.0637035294172418E-4</v>
      </c>
      <c r="P1170" s="50">
        <v>0.36664593565570341</v>
      </c>
      <c r="Q1170" s="50">
        <v>6.6101468984238812E-3</v>
      </c>
      <c r="R1170" s="50">
        <v>5.3498884412792845E-3</v>
      </c>
      <c r="S1170" s="50">
        <v>1.6417795287695076</v>
      </c>
      <c r="T1170" s="50">
        <v>6.4961878292172405E-3</v>
      </c>
      <c r="U1170" s="50">
        <v>3.0130376586205951</v>
      </c>
      <c r="V1170" s="51">
        <v>81.744608293908811</v>
      </c>
      <c r="X1170" s="47" t="s">
        <v>1687</v>
      </c>
      <c r="Y1170" s="47" t="s">
        <v>1687</v>
      </c>
      <c r="Z1170" s="47" t="s">
        <v>1687</v>
      </c>
      <c r="AA1170" s="47" t="s">
        <v>1687</v>
      </c>
      <c r="AB1170" s="47" t="s">
        <v>1687</v>
      </c>
      <c r="AC1170" s="47" t="s">
        <v>1687</v>
      </c>
      <c r="AD1170" s="47" t="s">
        <v>1687</v>
      </c>
      <c r="AE1170" s="312"/>
      <c r="AF1170" s="465" t="s">
        <v>1755</v>
      </c>
      <c r="AG1170" s="343">
        <v>40</v>
      </c>
      <c r="AH1170" s="343">
        <v>15</v>
      </c>
      <c r="AI1170" s="343"/>
      <c r="AJ1170" s="343"/>
      <c r="AK1170" s="343"/>
      <c r="AL1170" s="343"/>
      <c r="AM1170" s="343"/>
      <c r="AN1170" s="343"/>
      <c r="AO1170" s="343"/>
      <c r="AP1170" s="343"/>
      <c r="AQ1170" s="343"/>
      <c r="AR1170" s="343"/>
      <c r="AS1170" s="343"/>
      <c r="AT1170" s="343"/>
      <c r="AU1170" s="343"/>
      <c r="AV1170" s="343"/>
      <c r="AW1170" s="343"/>
      <c r="AX1170" s="343"/>
      <c r="AY1170" s="343"/>
      <c r="AZ1170" s="343"/>
      <c r="BA1170" s="343"/>
      <c r="BB1170" s="343"/>
      <c r="BC1170" s="343"/>
      <c r="BD1170" s="343"/>
      <c r="BE1170" s="475"/>
      <c r="BF1170" s="475"/>
      <c r="BG1170" s="475"/>
      <c r="BH1170" s="475"/>
      <c r="BI1170" s="475"/>
      <c r="BJ1170" s="475"/>
      <c r="BK1170" s="475"/>
      <c r="BL1170" s="475"/>
      <c r="BM1170" s="475"/>
      <c r="BN1170" s="475"/>
      <c r="BO1170" s="475"/>
      <c r="BP1170" s="306"/>
      <c r="BQ1170" s="496"/>
      <c r="BR1170" s="496"/>
      <c r="BS1170" s="496"/>
      <c r="BT1170" s="496"/>
      <c r="BU1170" s="496"/>
      <c r="BV1170" s="496"/>
    </row>
    <row r="1171" spans="1:74" s="52" customFormat="1" ht="12.75">
      <c r="A1171" s="64">
        <v>2996.2204340404778</v>
      </c>
      <c r="B1171" s="46" t="s">
        <v>320</v>
      </c>
      <c r="C1171" s="47" t="s">
        <v>338</v>
      </c>
      <c r="D1171" s="48">
        <v>110.25</v>
      </c>
      <c r="E1171" s="49">
        <v>38.8279</v>
      </c>
      <c r="F1171" s="49">
        <v>4.0500000000000001E-2</v>
      </c>
      <c r="G1171" s="49">
        <v>17.0063</v>
      </c>
      <c r="H1171" s="49">
        <v>0.29870000000000002</v>
      </c>
      <c r="I1171" s="49">
        <v>0.2384</v>
      </c>
      <c r="J1171" s="49">
        <v>43.038800000000002</v>
      </c>
      <c r="K1171" s="49">
        <v>0.25130000000000002</v>
      </c>
      <c r="L1171" s="49">
        <v>99.701900000000009</v>
      </c>
      <c r="M1171" s="47"/>
      <c r="N1171" s="50">
        <v>0.99021650061162902</v>
      </c>
      <c r="O1171" s="50">
        <v>8.1661376240429854E-4</v>
      </c>
      <c r="P1171" s="50">
        <v>0.36270378403987408</v>
      </c>
      <c r="Q1171" s="50">
        <v>6.1272467697251233E-3</v>
      </c>
      <c r="R1171" s="50">
        <v>5.1496563313894366E-3</v>
      </c>
      <c r="S1171" s="50">
        <v>1.6362699550405844</v>
      </c>
      <c r="T1171" s="50">
        <v>6.8665153079553853E-3</v>
      </c>
      <c r="U1171" s="50">
        <v>3.008150271863562</v>
      </c>
      <c r="V1171" s="51">
        <v>81.855500302534224</v>
      </c>
      <c r="X1171" s="47" t="s">
        <v>1687</v>
      </c>
      <c r="Y1171" s="47" t="s">
        <v>1687</v>
      </c>
      <c r="Z1171" s="47" t="s">
        <v>1687</v>
      </c>
      <c r="AA1171" s="47" t="s">
        <v>1687</v>
      </c>
      <c r="AB1171" s="47" t="s">
        <v>1687</v>
      </c>
      <c r="AC1171" s="47" t="s">
        <v>1687</v>
      </c>
      <c r="AD1171" s="47" t="s">
        <v>1687</v>
      </c>
      <c r="AE1171" s="312"/>
      <c r="AF1171" s="465" t="s">
        <v>1755</v>
      </c>
      <c r="AG1171" s="343">
        <v>40</v>
      </c>
      <c r="AH1171" s="343">
        <v>15</v>
      </c>
      <c r="AI1171" s="343"/>
      <c r="AJ1171" s="343"/>
      <c r="AK1171" s="343"/>
      <c r="AL1171" s="343"/>
      <c r="AM1171" s="343"/>
      <c r="AN1171" s="343"/>
      <c r="AO1171" s="343"/>
      <c r="AP1171" s="343"/>
      <c r="AQ1171" s="343"/>
      <c r="AR1171" s="343"/>
      <c r="AS1171" s="343"/>
      <c r="AT1171" s="343"/>
      <c r="AU1171" s="343"/>
      <c r="AV1171" s="343"/>
      <c r="AW1171" s="343"/>
      <c r="AX1171" s="343"/>
      <c r="AY1171" s="343"/>
      <c r="AZ1171" s="343"/>
      <c r="BA1171" s="343"/>
      <c r="BB1171" s="343"/>
      <c r="BC1171" s="343"/>
      <c r="BD1171" s="343"/>
      <c r="BE1171" s="475"/>
      <c r="BF1171" s="475"/>
      <c r="BG1171" s="475"/>
      <c r="BH1171" s="475"/>
      <c r="BI1171" s="475"/>
      <c r="BJ1171" s="475"/>
      <c r="BK1171" s="475"/>
      <c r="BL1171" s="475"/>
      <c r="BM1171" s="475"/>
      <c r="BN1171" s="475"/>
      <c r="BO1171" s="475"/>
      <c r="BP1171" s="306"/>
      <c r="BQ1171" s="496"/>
      <c r="BR1171" s="496"/>
      <c r="BS1171" s="496"/>
      <c r="BT1171" s="496"/>
      <c r="BU1171" s="496"/>
      <c r="BV1171" s="496"/>
    </row>
    <row r="1172" spans="1:74" s="52" customFormat="1" ht="12.75">
      <c r="A1172" s="64">
        <v>2996.2204340404778</v>
      </c>
      <c r="B1172" s="46" t="s">
        <v>320</v>
      </c>
      <c r="C1172" s="47" t="s">
        <v>338</v>
      </c>
      <c r="D1172" s="48">
        <v>115.26</v>
      </c>
      <c r="E1172" s="49">
        <v>38.700099999999999</v>
      </c>
      <c r="F1172" s="49">
        <v>4.9200000000000001E-2</v>
      </c>
      <c r="G1172" s="49">
        <v>16.7135</v>
      </c>
      <c r="H1172" s="49">
        <v>0.29449999999999998</v>
      </c>
      <c r="I1172" s="49">
        <v>0.2087</v>
      </c>
      <c r="J1172" s="49">
        <v>42.953699999999998</v>
      </c>
      <c r="K1172" s="49">
        <v>0.25509999999999999</v>
      </c>
      <c r="L1172" s="49">
        <v>99.174800000000005</v>
      </c>
      <c r="M1172" s="47"/>
      <c r="N1172" s="50">
        <v>0.99094486605483878</v>
      </c>
      <c r="O1172" s="50">
        <v>9.9604262138207854E-4</v>
      </c>
      <c r="P1172" s="50">
        <v>0.35789926332786393</v>
      </c>
      <c r="Q1172" s="50">
        <v>6.0654998492681959E-3</v>
      </c>
      <c r="R1172" s="50">
        <v>4.5263235307363746E-3</v>
      </c>
      <c r="S1172" s="50">
        <v>1.6396325445536184</v>
      </c>
      <c r="T1172" s="50">
        <v>6.9985087646892421E-3</v>
      </c>
      <c r="U1172" s="50">
        <v>3.0070630487023973</v>
      </c>
      <c r="V1172" s="51">
        <v>82.08292544250196</v>
      </c>
      <c r="X1172" s="47" t="s">
        <v>1687</v>
      </c>
      <c r="Y1172" s="47" t="s">
        <v>1687</v>
      </c>
      <c r="Z1172" s="47" t="s">
        <v>1687</v>
      </c>
      <c r="AA1172" s="47" t="s">
        <v>1687</v>
      </c>
      <c r="AB1172" s="47" t="s">
        <v>1687</v>
      </c>
      <c r="AC1172" s="47" t="s">
        <v>1687</v>
      </c>
      <c r="AD1172" s="47" t="s">
        <v>1687</v>
      </c>
      <c r="AE1172" s="312"/>
      <c r="AF1172" s="465" t="s">
        <v>1755</v>
      </c>
      <c r="AG1172" s="343">
        <v>40</v>
      </c>
      <c r="AH1172" s="343">
        <v>15</v>
      </c>
      <c r="AI1172" s="343"/>
      <c r="AJ1172" s="343"/>
      <c r="AK1172" s="343"/>
      <c r="AL1172" s="343"/>
      <c r="AM1172" s="343"/>
      <c r="AN1172" s="343"/>
      <c r="AO1172" s="343"/>
      <c r="AP1172" s="343"/>
      <c r="AQ1172" s="343"/>
      <c r="AR1172" s="343"/>
      <c r="AS1172" s="343"/>
      <c r="AT1172" s="343"/>
      <c r="AU1172" s="343"/>
      <c r="AV1172" s="343"/>
      <c r="AW1172" s="343"/>
      <c r="AX1172" s="343"/>
      <c r="AY1172" s="343"/>
      <c r="AZ1172" s="343"/>
      <c r="BA1172" s="343"/>
      <c r="BB1172" s="343"/>
      <c r="BC1172" s="343"/>
      <c r="BD1172" s="343"/>
      <c r="BE1172" s="475"/>
      <c r="BF1172" s="475"/>
      <c r="BG1172" s="475"/>
      <c r="BH1172" s="475"/>
      <c r="BI1172" s="475"/>
      <c r="BJ1172" s="475"/>
      <c r="BK1172" s="475"/>
      <c r="BL1172" s="475"/>
      <c r="BM1172" s="475"/>
      <c r="BN1172" s="475"/>
      <c r="BO1172" s="475"/>
      <c r="BP1172" s="306"/>
      <c r="BQ1172" s="496"/>
      <c r="BR1172" s="496"/>
      <c r="BS1172" s="496"/>
      <c r="BT1172" s="496"/>
      <c r="BU1172" s="496"/>
      <c r="BV1172" s="496"/>
    </row>
    <row r="1173" spans="1:74" s="52" customFormat="1" ht="12.75">
      <c r="A1173" s="64">
        <v>2996.2204340404778</v>
      </c>
      <c r="B1173" s="46" t="s">
        <v>320</v>
      </c>
      <c r="C1173" s="47" t="s">
        <v>338</v>
      </c>
      <c r="D1173" s="48">
        <v>120.27</v>
      </c>
      <c r="E1173" s="49">
        <v>38.543399999999998</v>
      </c>
      <c r="F1173" s="49">
        <v>6.2600000000000003E-2</v>
      </c>
      <c r="G1173" s="49">
        <v>16.946899999999999</v>
      </c>
      <c r="H1173" s="49">
        <v>0.2346</v>
      </c>
      <c r="I1173" s="49">
        <v>0.19989999999999999</v>
      </c>
      <c r="J1173" s="49">
        <v>42.9773</v>
      </c>
      <c r="K1173" s="49">
        <v>0.24010000000000001</v>
      </c>
      <c r="L1173" s="49">
        <v>99.204799999999992</v>
      </c>
      <c r="M1173" s="47"/>
      <c r="N1173" s="50">
        <v>0.98770983028803405</v>
      </c>
      <c r="O1173" s="50">
        <v>1.268320763619441E-3</v>
      </c>
      <c r="P1173" s="50">
        <v>0.3631830862459155</v>
      </c>
      <c r="Q1173" s="50">
        <v>4.8356098573387931E-3</v>
      </c>
      <c r="R1173" s="50">
        <v>4.3388824810899548E-3</v>
      </c>
      <c r="S1173" s="50">
        <v>1.6418256169659751</v>
      </c>
      <c r="T1173" s="50">
        <v>6.5921815827535181E-3</v>
      </c>
      <c r="U1173" s="50">
        <v>3.0097535281847265</v>
      </c>
      <c r="V1173" s="51">
        <v>81.886208989311598</v>
      </c>
      <c r="X1173" s="47" t="s">
        <v>1687</v>
      </c>
      <c r="Y1173" s="47" t="s">
        <v>1687</v>
      </c>
      <c r="Z1173" s="47" t="s">
        <v>1687</v>
      </c>
      <c r="AA1173" s="47" t="s">
        <v>1687</v>
      </c>
      <c r="AB1173" s="47" t="s">
        <v>1687</v>
      </c>
      <c r="AC1173" s="47" t="s">
        <v>1687</v>
      </c>
      <c r="AD1173" s="47" t="s">
        <v>1687</v>
      </c>
      <c r="AE1173" s="312"/>
      <c r="AF1173" s="465" t="s">
        <v>1755</v>
      </c>
      <c r="AG1173" s="343">
        <v>40</v>
      </c>
      <c r="AH1173" s="343">
        <v>15</v>
      </c>
      <c r="AI1173" s="343"/>
      <c r="AJ1173" s="343"/>
      <c r="AK1173" s="343"/>
      <c r="AL1173" s="343"/>
      <c r="AM1173" s="343"/>
      <c r="AN1173" s="343"/>
      <c r="AO1173" s="343"/>
      <c r="AP1173" s="343"/>
      <c r="AQ1173" s="343"/>
      <c r="AR1173" s="343"/>
      <c r="AS1173" s="343"/>
      <c r="AT1173" s="343"/>
      <c r="AU1173" s="343"/>
      <c r="AV1173" s="343"/>
      <c r="AW1173" s="343"/>
      <c r="AX1173" s="343"/>
      <c r="AY1173" s="343"/>
      <c r="AZ1173" s="343"/>
      <c r="BA1173" s="343"/>
      <c r="BB1173" s="343"/>
      <c r="BC1173" s="343"/>
      <c r="BD1173" s="343"/>
      <c r="BE1173" s="475"/>
      <c r="BF1173" s="475"/>
      <c r="BG1173" s="475"/>
      <c r="BH1173" s="475"/>
      <c r="BI1173" s="475"/>
      <c r="BJ1173" s="475"/>
      <c r="BK1173" s="475"/>
      <c r="BL1173" s="475"/>
      <c r="BM1173" s="475"/>
      <c r="BN1173" s="475"/>
      <c r="BO1173" s="475"/>
      <c r="BP1173" s="306"/>
      <c r="BQ1173" s="496"/>
      <c r="BR1173" s="496"/>
      <c r="BS1173" s="496"/>
      <c r="BT1173" s="496"/>
      <c r="BU1173" s="496"/>
      <c r="BV1173" s="496"/>
    </row>
    <row r="1174" spans="1:74" s="52" customFormat="1" ht="12.75">
      <c r="A1174" s="64">
        <v>2996.2204340404778</v>
      </c>
      <c r="B1174" s="46" t="s">
        <v>320</v>
      </c>
      <c r="C1174" s="47" t="s">
        <v>338</v>
      </c>
      <c r="D1174" s="48">
        <v>125.28</v>
      </c>
      <c r="E1174" s="49">
        <v>38.663499999999999</v>
      </c>
      <c r="F1174" s="49">
        <v>1.7600000000000001E-2</v>
      </c>
      <c r="G1174" s="49">
        <v>16.923200000000001</v>
      </c>
      <c r="H1174" s="49">
        <v>0.29299999999999998</v>
      </c>
      <c r="I1174" s="49">
        <v>0.26290000000000002</v>
      </c>
      <c r="J1174" s="49">
        <v>42.970199999999998</v>
      </c>
      <c r="K1174" s="49">
        <v>0.25779999999999997</v>
      </c>
      <c r="L1174" s="49">
        <v>99.388200000000012</v>
      </c>
      <c r="M1174" s="47"/>
      <c r="N1174" s="50">
        <v>0.98937809427208789</v>
      </c>
      <c r="O1174" s="50">
        <v>3.5608133336021845E-4</v>
      </c>
      <c r="P1174" s="50">
        <v>0.36215926963657546</v>
      </c>
      <c r="Q1174" s="50">
        <v>6.0307682169643785E-3</v>
      </c>
      <c r="R1174" s="50">
        <v>5.6981968717361269E-3</v>
      </c>
      <c r="S1174" s="50">
        <v>1.6392192490085908</v>
      </c>
      <c r="T1174" s="50">
        <v>7.0680837218768866E-3</v>
      </c>
      <c r="U1174" s="50">
        <v>3.0099097430611916</v>
      </c>
      <c r="V1174" s="51">
        <v>81.904509004036925</v>
      </c>
      <c r="X1174" s="47" t="s">
        <v>1687</v>
      </c>
      <c r="Y1174" s="47" t="s">
        <v>1687</v>
      </c>
      <c r="Z1174" s="47" t="s">
        <v>1687</v>
      </c>
      <c r="AA1174" s="47" t="s">
        <v>1687</v>
      </c>
      <c r="AB1174" s="47" t="s">
        <v>1687</v>
      </c>
      <c r="AC1174" s="47" t="s">
        <v>1687</v>
      </c>
      <c r="AD1174" s="47" t="s">
        <v>1687</v>
      </c>
      <c r="AE1174" s="312"/>
      <c r="AF1174" s="465" t="s">
        <v>1755</v>
      </c>
      <c r="AG1174" s="343">
        <v>40</v>
      </c>
      <c r="AH1174" s="343">
        <v>15</v>
      </c>
      <c r="AI1174" s="343"/>
      <c r="AJ1174" s="343"/>
      <c r="AK1174" s="343"/>
      <c r="AL1174" s="343"/>
      <c r="AM1174" s="343"/>
      <c r="AN1174" s="343"/>
      <c r="AO1174" s="343"/>
      <c r="AP1174" s="343"/>
      <c r="AQ1174" s="343"/>
      <c r="AR1174" s="343"/>
      <c r="AS1174" s="343"/>
      <c r="AT1174" s="343"/>
      <c r="AU1174" s="343"/>
      <c r="AV1174" s="343"/>
      <c r="AW1174" s="343"/>
      <c r="AX1174" s="343"/>
      <c r="AY1174" s="343"/>
      <c r="AZ1174" s="343"/>
      <c r="BA1174" s="343"/>
      <c r="BB1174" s="343"/>
      <c r="BC1174" s="343"/>
      <c r="BD1174" s="343"/>
      <c r="BE1174" s="475"/>
      <c r="BF1174" s="475"/>
      <c r="BG1174" s="475"/>
      <c r="BH1174" s="475"/>
      <c r="BI1174" s="475"/>
      <c r="BJ1174" s="475"/>
      <c r="BK1174" s="475"/>
      <c r="BL1174" s="475"/>
      <c r="BM1174" s="475"/>
      <c r="BN1174" s="475"/>
      <c r="BO1174" s="475"/>
      <c r="BP1174" s="306"/>
      <c r="BQ1174" s="496"/>
      <c r="BR1174" s="496"/>
      <c r="BS1174" s="496"/>
      <c r="BT1174" s="496"/>
      <c r="BU1174" s="496"/>
      <c r="BV1174" s="496"/>
    </row>
    <row r="1175" spans="1:74" s="52" customFormat="1" ht="12.75">
      <c r="A1175" s="64">
        <v>2996.2204340404778</v>
      </c>
      <c r="B1175" s="46" t="s">
        <v>320</v>
      </c>
      <c r="C1175" s="47" t="s">
        <v>338</v>
      </c>
      <c r="D1175" s="48">
        <v>130.29</v>
      </c>
      <c r="E1175" s="49">
        <v>38.653500000000001</v>
      </c>
      <c r="F1175" s="49">
        <v>3.2199999999999999E-2</v>
      </c>
      <c r="G1175" s="49">
        <v>16.913499999999999</v>
      </c>
      <c r="H1175" s="49">
        <v>0.24390000000000001</v>
      </c>
      <c r="I1175" s="49">
        <v>0.1736</v>
      </c>
      <c r="J1175" s="49">
        <v>43.018799999999999</v>
      </c>
      <c r="K1175" s="49">
        <v>0.2374</v>
      </c>
      <c r="L1175" s="49">
        <v>99.272900000000007</v>
      </c>
      <c r="M1175" s="47"/>
      <c r="N1175" s="50">
        <v>0.98948946725471865</v>
      </c>
      <c r="O1175" s="50">
        <v>6.5170887887807337E-4</v>
      </c>
      <c r="P1175" s="50">
        <v>0.36208608308228191</v>
      </c>
      <c r="Q1175" s="50">
        <v>5.0220154422974004E-3</v>
      </c>
      <c r="R1175" s="50">
        <v>3.7640710384037055E-3</v>
      </c>
      <c r="S1175" s="50">
        <v>1.6416825741229455</v>
      </c>
      <c r="T1175" s="50">
        <v>6.5111951679997703E-3</v>
      </c>
      <c r="U1175" s="50">
        <v>3.0092071149875248</v>
      </c>
      <c r="V1175" s="51">
        <v>81.929746142086856</v>
      </c>
      <c r="X1175" s="47" t="s">
        <v>1687</v>
      </c>
      <c r="Y1175" s="47" t="s">
        <v>1687</v>
      </c>
      <c r="Z1175" s="47" t="s">
        <v>1687</v>
      </c>
      <c r="AA1175" s="47" t="s">
        <v>1687</v>
      </c>
      <c r="AB1175" s="47" t="s">
        <v>1687</v>
      </c>
      <c r="AC1175" s="47" t="s">
        <v>1687</v>
      </c>
      <c r="AD1175" s="47" t="s">
        <v>1687</v>
      </c>
      <c r="AE1175" s="312"/>
      <c r="AF1175" s="465" t="s">
        <v>1755</v>
      </c>
      <c r="AG1175" s="343">
        <v>40</v>
      </c>
      <c r="AH1175" s="343">
        <v>15</v>
      </c>
      <c r="AI1175" s="343"/>
      <c r="AJ1175" s="343"/>
      <c r="AK1175" s="343"/>
      <c r="AL1175" s="343"/>
      <c r="AM1175" s="343"/>
      <c r="AN1175" s="343"/>
      <c r="AO1175" s="343"/>
      <c r="AP1175" s="343"/>
      <c r="AQ1175" s="343"/>
      <c r="AR1175" s="343"/>
      <c r="AS1175" s="343"/>
      <c r="AT1175" s="343"/>
      <c r="AU1175" s="343"/>
      <c r="AV1175" s="343"/>
      <c r="AW1175" s="343"/>
      <c r="AX1175" s="343"/>
      <c r="AY1175" s="343"/>
      <c r="AZ1175" s="343"/>
      <c r="BA1175" s="343"/>
      <c r="BB1175" s="343"/>
      <c r="BC1175" s="343"/>
      <c r="BD1175" s="343"/>
      <c r="BE1175" s="475"/>
      <c r="BF1175" s="475"/>
      <c r="BG1175" s="475"/>
      <c r="BH1175" s="475"/>
      <c r="BI1175" s="475"/>
      <c r="BJ1175" s="475"/>
      <c r="BK1175" s="475"/>
      <c r="BL1175" s="475"/>
      <c r="BM1175" s="475"/>
      <c r="BN1175" s="475"/>
      <c r="BO1175" s="475"/>
      <c r="BP1175" s="306"/>
      <c r="BQ1175" s="496"/>
      <c r="BR1175" s="496"/>
      <c r="BS1175" s="496"/>
      <c r="BT1175" s="496"/>
      <c r="BU1175" s="496"/>
      <c r="BV1175" s="496"/>
    </row>
    <row r="1176" spans="1:74" s="52" customFormat="1" ht="12.75">
      <c r="A1176" s="64">
        <v>2996.2204340404778</v>
      </c>
      <c r="B1176" s="46" t="s">
        <v>320</v>
      </c>
      <c r="C1176" s="47" t="s">
        <v>338</v>
      </c>
      <c r="D1176" s="48">
        <v>135.30000000000001</v>
      </c>
      <c r="E1176" s="49">
        <v>38.766800000000003</v>
      </c>
      <c r="F1176" s="49">
        <v>2.8899999999999999E-2</v>
      </c>
      <c r="G1176" s="49">
        <v>17.219000000000001</v>
      </c>
      <c r="H1176" s="49">
        <v>0.28370000000000001</v>
      </c>
      <c r="I1176" s="49">
        <v>0.2366</v>
      </c>
      <c r="J1176" s="49">
        <v>43.194000000000003</v>
      </c>
      <c r="K1176" s="49">
        <v>0.25119999999999998</v>
      </c>
      <c r="L1176" s="49">
        <v>99.980200000000011</v>
      </c>
      <c r="M1176" s="47"/>
      <c r="N1176" s="50">
        <v>0.98711112956377378</v>
      </c>
      <c r="O1176" s="50">
        <v>5.8180754995530335E-4</v>
      </c>
      <c r="P1176" s="50">
        <v>0.36666547154552298</v>
      </c>
      <c r="Q1176" s="50">
        <v>5.8104440419424206E-3</v>
      </c>
      <c r="R1176" s="50">
        <v>5.1027768240044331E-3</v>
      </c>
      <c r="S1176" s="50">
        <v>1.6396005840651602</v>
      </c>
      <c r="T1176" s="50">
        <v>6.8530417459570061E-3</v>
      </c>
      <c r="U1176" s="50">
        <v>3.0117252553363163</v>
      </c>
      <c r="V1176" s="51">
        <v>81.723985683747486</v>
      </c>
      <c r="X1176" s="47" t="s">
        <v>1687</v>
      </c>
      <c r="Y1176" s="47" t="s">
        <v>1687</v>
      </c>
      <c r="Z1176" s="47" t="s">
        <v>1687</v>
      </c>
      <c r="AA1176" s="47" t="s">
        <v>1687</v>
      </c>
      <c r="AB1176" s="47" t="s">
        <v>1687</v>
      </c>
      <c r="AC1176" s="47" t="s">
        <v>1687</v>
      </c>
      <c r="AD1176" s="47" t="s">
        <v>1687</v>
      </c>
      <c r="AE1176" s="312"/>
      <c r="AF1176" s="465" t="s">
        <v>1755</v>
      </c>
      <c r="AG1176" s="343">
        <v>40</v>
      </c>
      <c r="AH1176" s="343">
        <v>15</v>
      </c>
      <c r="AI1176" s="343"/>
      <c r="AJ1176" s="343"/>
      <c r="AK1176" s="343"/>
      <c r="AL1176" s="343"/>
      <c r="AM1176" s="343"/>
      <c r="AN1176" s="343"/>
      <c r="AO1176" s="343"/>
      <c r="AP1176" s="343"/>
      <c r="AQ1176" s="343"/>
      <c r="AR1176" s="343"/>
      <c r="AS1176" s="343"/>
      <c r="AT1176" s="343"/>
      <c r="AU1176" s="343"/>
      <c r="AV1176" s="343"/>
      <c r="AW1176" s="343"/>
      <c r="AX1176" s="343"/>
      <c r="AY1176" s="343"/>
      <c r="AZ1176" s="343"/>
      <c r="BA1176" s="343"/>
      <c r="BB1176" s="343"/>
      <c r="BC1176" s="343"/>
      <c r="BD1176" s="343"/>
      <c r="BE1176" s="475"/>
      <c r="BF1176" s="475"/>
      <c r="BG1176" s="475"/>
      <c r="BH1176" s="475"/>
      <c r="BI1176" s="475"/>
      <c r="BJ1176" s="475"/>
      <c r="BK1176" s="475"/>
      <c r="BL1176" s="475"/>
      <c r="BM1176" s="475"/>
      <c r="BN1176" s="475"/>
      <c r="BO1176" s="475"/>
      <c r="BP1176" s="306"/>
      <c r="BQ1176" s="496"/>
      <c r="BR1176" s="496"/>
      <c r="BS1176" s="496"/>
      <c r="BT1176" s="496"/>
      <c r="BU1176" s="496"/>
      <c r="BV1176" s="496"/>
    </row>
    <row r="1177" spans="1:74" s="52" customFormat="1" ht="12.75">
      <c r="A1177" s="64">
        <v>2996.2204340404778</v>
      </c>
      <c r="B1177" s="46" t="s">
        <v>320</v>
      </c>
      <c r="C1177" s="47" t="s">
        <v>338</v>
      </c>
      <c r="D1177" s="48">
        <v>140.31</v>
      </c>
      <c r="E1177" s="49">
        <v>38.629199999999997</v>
      </c>
      <c r="F1177" s="49">
        <v>1.32E-2</v>
      </c>
      <c r="G1177" s="49">
        <v>17.170999999999999</v>
      </c>
      <c r="H1177" s="49">
        <v>0.30499999999999999</v>
      </c>
      <c r="I1177" s="49">
        <v>0.2681</v>
      </c>
      <c r="J1177" s="49">
        <v>42.873100000000001</v>
      </c>
      <c r="K1177" s="49">
        <v>0.2382</v>
      </c>
      <c r="L1177" s="49">
        <v>99.497799999999998</v>
      </c>
      <c r="M1177" s="47"/>
      <c r="N1177" s="50">
        <v>0.98864900952667389</v>
      </c>
      <c r="O1177" s="50">
        <v>2.6710115607475425E-4</v>
      </c>
      <c r="P1177" s="50">
        <v>0.36751748315447769</v>
      </c>
      <c r="Q1177" s="50">
        <v>6.2787060793549933E-3</v>
      </c>
      <c r="R1177" s="50">
        <v>5.8117774386813592E-3</v>
      </c>
      <c r="S1177" s="50">
        <v>1.6357610168722729</v>
      </c>
      <c r="T1177" s="50">
        <v>6.531693933640656E-3</v>
      </c>
      <c r="U1177" s="50">
        <v>3.010816788161176</v>
      </c>
      <c r="V1177" s="51">
        <v>81.654199196488648</v>
      </c>
      <c r="X1177" s="47" t="s">
        <v>1687</v>
      </c>
      <c r="Y1177" s="47" t="s">
        <v>1687</v>
      </c>
      <c r="Z1177" s="47" t="s">
        <v>1687</v>
      </c>
      <c r="AA1177" s="47" t="s">
        <v>1687</v>
      </c>
      <c r="AB1177" s="47" t="s">
        <v>1687</v>
      </c>
      <c r="AC1177" s="47" t="s">
        <v>1687</v>
      </c>
      <c r="AD1177" s="47" t="s">
        <v>1687</v>
      </c>
      <c r="AE1177" s="312"/>
      <c r="AF1177" s="465" t="s">
        <v>1755</v>
      </c>
      <c r="AG1177" s="343">
        <v>40</v>
      </c>
      <c r="AH1177" s="343">
        <v>15</v>
      </c>
      <c r="AI1177" s="343"/>
      <c r="AJ1177" s="343"/>
      <c r="AK1177" s="343"/>
      <c r="AL1177" s="343"/>
      <c r="AM1177" s="343"/>
      <c r="AN1177" s="343"/>
      <c r="AO1177" s="343"/>
      <c r="AP1177" s="343"/>
      <c r="AQ1177" s="343"/>
      <c r="AR1177" s="343"/>
      <c r="AS1177" s="343"/>
      <c r="AT1177" s="343"/>
      <c r="AU1177" s="343"/>
      <c r="AV1177" s="343"/>
      <c r="AW1177" s="343"/>
      <c r="AX1177" s="343"/>
      <c r="AY1177" s="343"/>
      <c r="AZ1177" s="343"/>
      <c r="BA1177" s="343"/>
      <c r="BB1177" s="343"/>
      <c r="BC1177" s="343"/>
      <c r="BD1177" s="343"/>
      <c r="BE1177" s="475"/>
      <c r="BF1177" s="475"/>
      <c r="BG1177" s="475"/>
      <c r="BH1177" s="475"/>
      <c r="BI1177" s="475"/>
      <c r="BJ1177" s="475"/>
      <c r="BK1177" s="475"/>
      <c r="BL1177" s="475"/>
      <c r="BM1177" s="475"/>
      <c r="BN1177" s="475"/>
      <c r="BO1177" s="475"/>
      <c r="BP1177" s="306"/>
      <c r="BQ1177" s="496"/>
      <c r="BR1177" s="496"/>
      <c r="BS1177" s="496"/>
      <c r="BT1177" s="496"/>
      <c r="BU1177" s="496"/>
      <c r="BV1177" s="496"/>
    </row>
    <row r="1178" spans="1:74" s="52" customFormat="1" ht="12.75">
      <c r="A1178" s="64">
        <v>2996.2204340404778</v>
      </c>
      <c r="B1178" s="46" t="s">
        <v>320</v>
      </c>
      <c r="C1178" s="47" t="s">
        <v>338</v>
      </c>
      <c r="D1178" s="48">
        <v>145.32</v>
      </c>
      <c r="E1178" s="49">
        <v>38.708100000000002</v>
      </c>
      <c r="F1178" s="49">
        <v>0</v>
      </c>
      <c r="G1178" s="49">
        <v>16.918700000000001</v>
      </c>
      <c r="H1178" s="49">
        <v>0.29449999999999998</v>
      </c>
      <c r="I1178" s="49">
        <v>0.20860000000000001</v>
      </c>
      <c r="J1178" s="49">
        <v>43.196199999999997</v>
      </c>
      <c r="K1178" s="49">
        <v>0.2727</v>
      </c>
      <c r="L1178" s="49">
        <v>99.598799999999997</v>
      </c>
      <c r="M1178" s="47"/>
      <c r="N1178" s="50">
        <v>0.98829524835509308</v>
      </c>
      <c r="O1178" s="50">
        <v>0</v>
      </c>
      <c r="P1178" s="50">
        <v>0.36124998407195424</v>
      </c>
      <c r="Q1178" s="50">
        <v>6.0480315004854453E-3</v>
      </c>
      <c r="R1178" s="50">
        <v>4.5111253638797054E-3</v>
      </c>
      <c r="S1178" s="50">
        <v>1.6441405545494747</v>
      </c>
      <c r="T1178" s="50">
        <v>7.4598078040192832E-3</v>
      </c>
      <c r="U1178" s="50">
        <v>3.0117047516449063</v>
      </c>
      <c r="V1178" s="51">
        <v>81.986053234284768</v>
      </c>
      <c r="X1178" s="47" t="s">
        <v>1687</v>
      </c>
      <c r="Y1178" s="47" t="s">
        <v>1687</v>
      </c>
      <c r="Z1178" s="47" t="s">
        <v>1687</v>
      </c>
      <c r="AA1178" s="47" t="s">
        <v>1687</v>
      </c>
      <c r="AB1178" s="47" t="s">
        <v>1687</v>
      </c>
      <c r="AC1178" s="47" t="s">
        <v>1687</v>
      </c>
      <c r="AD1178" s="47" t="s">
        <v>1687</v>
      </c>
      <c r="AE1178" s="312"/>
      <c r="AF1178" s="465" t="s">
        <v>1755</v>
      </c>
      <c r="AG1178" s="343">
        <v>40</v>
      </c>
      <c r="AH1178" s="343">
        <v>15</v>
      </c>
      <c r="AI1178" s="343"/>
      <c r="AJ1178" s="343"/>
      <c r="AK1178" s="343"/>
      <c r="AL1178" s="343"/>
      <c r="AM1178" s="343"/>
      <c r="AN1178" s="343"/>
      <c r="AO1178" s="343"/>
      <c r="AP1178" s="343"/>
      <c r="AQ1178" s="343"/>
      <c r="AR1178" s="343"/>
      <c r="AS1178" s="343"/>
      <c r="AT1178" s="343"/>
      <c r="AU1178" s="343"/>
      <c r="AV1178" s="343"/>
      <c r="AW1178" s="343"/>
      <c r="AX1178" s="343"/>
      <c r="AY1178" s="343"/>
      <c r="AZ1178" s="343"/>
      <c r="BA1178" s="343"/>
      <c r="BB1178" s="343"/>
      <c r="BC1178" s="343"/>
      <c r="BD1178" s="343"/>
      <c r="BE1178" s="475"/>
      <c r="BF1178" s="475"/>
      <c r="BG1178" s="475"/>
      <c r="BH1178" s="475"/>
      <c r="BI1178" s="475"/>
      <c r="BJ1178" s="475"/>
      <c r="BK1178" s="475"/>
      <c r="BL1178" s="475"/>
      <c r="BM1178" s="475"/>
      <c r="BN1178" s="475"/>
      <c r="BO1178" s="475"/>
      <c r="BP1178" s="306"/>
      <c r="BQ1178" s="496"/>
      <c r="BR1178" s="496"/>
      <c r="BS1178" s="496"/>
      <c r="BT1178" s="496"/>
      <c r="BU1178" s="496"/>
      <c r="BV1178" s="496"/>
    </row>
    <row r="1179" spans="1:74" s="52" customFormat="1" ht="12.75">
      <c r="A1179" s="64">
        <v>2996.2204340404778</v>
      </c>
      <c r="B1179" s="46" t="s">
        <v>320</v>
      </c>
      <c r="C1179" s="47" t="s">
        <v>338</v>
      </c>
      <c r="D1179" s="48">
        <v>150.34</v>
      </c>
      <c r="E1179" s="49">
        <v>38.717100000000002</v>
      </c>
      <c r="F1179" s="49">
        <v>8.0199999999999994E-2</v>
      </c>
      <c r="G1179" s="49">
        <v>17.115600000000001</v>
      </c>
      <c r="H1179" s="49">
        <v>0.2616</v>
      </c>
      <c r="I1179" s="49">
        <v>0.2366</v>
      </c>
      <c r="J1179" s="49">
        <v>42.956400000000002</v>
      </c>
      <c r="K1179" s="49">
        <v>0.2661</v>
      </c>
      <c r="L1179" s="49">
        <v>99.633600000000001</v>
      </c>
      <c r="M1179" s="47"/>
      <c r="N1179" s="50">
        <v>0.98848977559846118</v>
      </c>
      <c r="O1179" s="50">
        <v>1.6188967258304891E-3</v>
      </c>
      <c r="P1179" s="50">
        <v>0.36544117922306107</v>
      </c>
      <c r="Q1179" s="50">
        <v>5.3721854145183491E-3</v>
      </c>
      <c r="R1179" s="50">
        <v>5.1164630358020271E-3</v>
      </c>
      <c r="S1179" s="50">
        <v>1.634954928203445</v>
      </c>
      <c r="T1179" s="50">
        <v>7.2790027487597666E-3</v>
      </c>
      <c r="U1179" s="50">
        <v>3.0082724309498783</v>
      </c>
      <c r="V1179" s="51">
        <v>81.731559171388398</v>
      </c>
      <c r="X1179" s="47" t="s">
        <v>1687</v>
      </c>
      <c r="Y1179" s="47" t="s">
        <v>1687</v>
      </c>
      <c r="Z1179" s="47" t="s">
        <v>1687</v>
      </c>
      <c r="AA1179" s="47" t="s">
        <v>1687</v>
      </c>
      <c r="AB1179" s="47" t="s">
        <v>1687</v>
      </c>
      <c r="AC1179" s="47" t="s">
        <v>1687</v>
      </c>
      <c r="AD1179" s="47" t="s">
        <v>1687</v>
      </c>
      <c r="AE1179" s="312"/>
      <c r="AF1179" s="465" t="s">
        <v>1755</v>
      </c>
      <c r="AG1179" s="343">
        <v>40</v>
      </c>
      <c r="AH1179" s="343">
        <v>15</v>
      </c>
      <c r="AI1179" s="343"/>
      <c r="AJ1179" s="343"/>
      <c r="AK1179" s="343"/>
      <c r="AL1179" s="343"/>
      <c r="AM1179" s="343"/>
      <c r="AN1179" s="343"/>
      <c r="AO1179" s="343"/>
      <c r="AP1179" s="343"/>
      <c r="AQ1179" s="343"/>
      <c r="AR1179" s="343"/>
      <c r="AS1179" s="343"/>
      <c r="AT1179" s="343"/>
      <c r="AU1179" s="343"/>
      <c r="AV1179" s="343"/>
      <c r="AW1179" s="343"/>
      <c r="AX1179" s="343"/>
      <c r="AY1179" s="343"/>
      <c r="AZ1179" s="343"/>
      <c r="BA1179" s="343"/>
      <c r="BB1179" s="343"/>
      <c r="BC1179" s="343"/>
      <c r="BD1179" s="343"/>
      <c r="BE1179" s="475"/>
      <c r="BF1179" s="475"/>
      <c r="BG1179" s="475"/>
      <c r="BH1179" s="475"/>
      <c r="BI1179" s="475"/>
      <c r="BJ1179" s="475"/>
      <c r="BK1179" s="475"/>
      <c r="BL1179" s="475"/>
      <c r="BM1179" s="475"/>
      <c r="BN1179" s="475"/>
      <c r="BO1179" s="475"/>
      <c r="BP1179" s="306"/>
      <c r="BQ1179" s="496"/>
      <c r="BR1179" s="496"/>
      <c r="BS1179" s="496"/>
      <c r="BT1179" s="496"/>
      <c r="BU1179" s="496"/>
      <c r="BV1179" s="496"/>
    </row>
    <row r="1180" spans="1:74" s="52" customFormat="1" ht="12.75">
      <c r="A1180" s="64">
        <v>2996.2204340404778</v>
      </c>
      <c r="B1180" s="46" t="s">
        <v>320</v>
      </c>
      <c r="C1180" s="47" t="s">
        <v>338</v>
      </c>
      <c r="D1180" s="48">
        <v>155.35</v>
      </c>
      <c r="E1180" s="49">
        <v>38.595999999999997</v>
      </c>
      <c r="F1180" s="49">
        <v>4.4200000000000003E-2</v>
      </c>
      <c r="G1180" s="49">
        <v>16.925999999999998</v>
      </c>
      <c r="H1180" s="49">
        <v>0.31290000000000001</v>
      </c>
      <c r="I1180" s="49">
        <v>0.25590000000000002</v>
      </c>
      <c r="J1180" s="49">
        <v>43.088299999999997</v>
      </c>
      <c r="K1180" s="49">
        <v>0.24379999999999999</v>
      </c>
      <c r="L1180" s="49">
        <v>99.467099999999988</v>
      </c>
      <c r="M1180" s="47"/>
      <c r="N1180" s="50">
        <v>0.98700946028607384</v>
      </c>
      <c r="O1180" s="50">
        <v>8.9366901812515246E-4</v>
      </c>
      <c r="P1180" s="50">
        <v>0.36198397779608843</v>
      </c>
      <c r="Q1180" s="50">
        <v>6.4361843221926365E-3</v>
      </c>
      <c r="R1180" s="50">
        <v>5.5428744636408242E-3</v>
      </c>
      <c r="S1180" s="50">
        <v>1.6426571295573822</v>
      </c>
      <c r="T1180" s="50">
        <v>6.6799062341726667E-3</v>
      </c>
      <c r="U1180" s="50">
        <v>3.011203201677676</v>
      </c>
      <c r="V1180" s="51">
        <v>81.942704034739663</v>
      </c>
      <c r="X1180" s="47" t="s">
        <v>1687</v>
      </c>
      <c r="Y1180" s="47" t="s">
        <v>1687</v>
      </c>
      <c r="Z1180" s="47" t="s">
        <v>1687</v>
      </c>
      <c r="AA1180" s="47" t="s">
        <v>1687</v>
      </c>
      <c r="AB1180" s="47" t="s">
        <v>1687</v>
      </c>
      <c r="AC1180" s="47" t="s">
        <v>1687</v>
      </c>
      <c r="AD1180" s="47" t="s">
        <v>1687</v>
      </c>
      <c r="AE1180" s="312"/>
      <c r="AF1180" s="465" t="s">
        <v>1755</v>
      </c>
      <c r="AG1180" s="343">
        <v>40</v>
      </c>
      <c r="AH1180" s="343">
        <v>15</v>
      </c>
      <c r="AI1180" s="343"/>
      <c r="AJ1180" s="343"/>
      <c r="AK1180" s="343"/>
      <c r="AL1180" s="343"/>
      <c r="AM1180" s="343"/>
      <c r="AN1180" s="343"/>
      <c r="AO1180" s="343"/>
      <c r="AP1180" s="343"/>
      <c r="AQ1180" s="343"/>
      <c r="AR1180" s="343"/>
      <c r="AS1180" s="343"/>
      <c r="AT1180" s="343"/>
      <c r="AU1180" s="343"/>
      <c r="AV1180" s="343"/>
      <c r="AW1180" s="343"/>
      <c r="AX1180" s="343"/>
      <c r="AY1180" s="343"/>
      <c r="AZ1180" s="343"/>
      <c r="BA1180" s="343"/>
      <c r="BB1180" s="343"/>
      <c r="BC1180" s="343"/>
      <c r="BD1180" s="343"/>
      <c r="BE1180" s="475"/>
      <c r="BF1180" s="475"/>
      <c r="BG1180" s="475"/>
      <c r="BH1180" s="475"/>
      <c r="BI1180" s="475"/>
      <c r="BJ1180" s="475"/>
      <c r="BK1180" s="475"/>
      <c r="BL1180" s="475"/>
      <c r="BM1180" s="475"/>
      <c r="BN1180" s="475"/>
      <c r="BO1180" s="475"/>
      <c r="BP1180" s="306"/>
      <c r="BQ1180" s="496"/>
      <c r="BR1180" s="496"/>
      <c r="BS1180" s="496"/>
      <c r="BT1180" s="496"/>
      <c r="BU1180" s="496"/>
      <c r="BV1180" s="496"/>
    </row>
    <row r="1181" spans="1:74" s="52" customFormat="1" ht="12.75">
      <c r="A1181" s="64">
        <v>2996.2204340404778</v>
      </c>
      <c r="B1181" s="46" t="s">
        <v>320</v>
      </c>
      <c r="C1181" s="47" t="s">
        <v>338</v>
      </c>
      <c r="D1181" s="48">
        <v>160.36000000000001</v>
      </c>
      <c r="E1181" s="49">
        <v>38.523400000000002</v>
      </c>
      <c r="F1181" s="49">
        <v>2.0500000000000001E-2</v>
      </c>
      <c r="G1181" s="49">
        <v>17.241900000000001</v>
      </c>
      <c r="H1181" s="49">
        <v>0.28999999999999998</v>
      </c>
      <c r="I1181" s="49">
        <v>0.27150000000000002</v>
      </c>
      <c r="J1181" s="49">
        <v>43.064500000000002</v>
      </c>
      <c r="K1181" s="49">
        <v>0.2697</v>
      </c>
      <c r="L1181" s="49">
        <v>99.6815</v>
      </c>
      <c r="M1181" s="47"/>
      <c r="N1181" s="50">
        <v>0.98483911175507577</v>
      </c>
      <c r="O1181" s="50">
        <v>4.1435249070652039E-4</v>
      </c>
      <c r="P1181" s="50">
        <v>0.3686224604524494</v>
      </c>
      <c r="Q1181" s="50">
        <v>5.9632438359497148E-3</v>
      </c>
      <c r="R1181" s="50">
        <v>5.8789024080127331E-3</v>
      </c>
      <c r="S1181" s="50">
        <v>1.6412269222829576</v>
      </c>
      <c r="T1181" s="50">
        <v>7.387190038359936E-3</v>
      </c>
      <c r="U1181" s="50">
        <v>3.0143321832635115</v>
      </c>
      <c r="V1181" s="51">
        <v>81.659199758006054</v>
      </c>
      <c r="X1181" s="47" t="s">
        <v>1687</v>
      </c>
      <c r="Y1181" s="47" t="s">
        <v>1687</v>
      </c>
      <c r="Z1181" s="47" t="s">
        <v>1687</v>
      </c>
      <c r="AA1181" s="47" t="s">
        <v>1687</v>
      </c>
      <c r="AB1181" s="47" t="s">
        <v>1687</v>
      </c>
      <c r="AC1181" s="47" t="s">
        <v>1687</v>
      </c>
      <c r="AD1181" s="47" t="s">
        <v>1687</v>
      </c>
      <c r="AE1181" s="312"/>
      <c r="AF1181" s="465" t="s">
        <v>1755</v>
      </c>
      <c r="AG1181" s="343">
        <v>40</v>
      </c>
      <c r="AH1181" s="343">
        <v>15</v>
      </c>
      <c r="AI1181" s="343"/>
      <c r="AJ1181" s="343"/>
      <c r="AK1181" s="343"/>
      <c r="AL1181" s="343"/>
      <c r="AM1181" s="343"/>
      <c r="AN1181" s="343"/>
      <c r="AO1181" s="343"/>
      <c r="AP1181" s="343"/>
      <c r="AQ1181" s="343"/>
      <c r="AR1181" s="343"/>
      <c r="AS1181" s="343"/>
      <c r="AT1181" s="343"/>
      <c r="AU1181" s="343"/>
      <c r="AV1181" s="343"/>
      <c r="AW1181" s="343"/>
      <c r="AX1181" s="343"/>
      <c r="AY1181" s="343"/>
      <c r="AZ1181" s="343"/>
      <c r="BA1181" s="343"/>
      <c r="BB1181" s="343"/>
      <c r="BC1181" s="343"/>
      <c r="BD1181" s="343"/>
      <c r="BE1181" s="475"/>
      <c r="BF1181" s="475"/>
      <c r="BG1181" s="475"/>
      <c r="BH1181" s="475"/>
      <c r="BI1181" s="475"/>
      <c r="BJ1181" s="475"/>
      <c r="BK1181" s="475"/>
      <c r="BL1181" s="475"/>
      <c r="BM1181" s="475"/>
      <c r="BN1181" s="475"/>
      <c r="BO1181" s="475"/>
      <c r="BP1181" s="306"/>
      <c r="BQ1181" s="496"/>
      <c r="BR1181" s="496"/>
      <c r="BS1181" s="496"/>
      <c r="BT1181" s="496"/>
      <c r="BU1181" s="496"/>
      <c r="BV1181" s="496"/>
    </row>
    <row r="1182" spans="1:74" s="52" customFormat="1" ht="12.75">
      <c r="A1182" s="64">
        <v>2996.2204340404778</v>
      </c>
      <c r="B1182" s="46" t="s">
        <v>320</v>
      </c>
      <c r="C1182" s="47" t="s">
        <v>338</v>
      </c>
      <c r="D1182" s="48">
        <v>165.37</v>
      </c>
      <c r="E1182" s="49">
        <v>38.631799999999998</v>
      </c>
      <c r="F1182" s="49">
        <v>2.47E-2</v>
      </c>
      <c r="G1182" s="49">
        <v>17.111499999999999</v>
      </c>
      <c r="H1182" s="49">
        <v>0.23880000000000001</v>
      </c>
      <c r="I1182" s="49">
        <v>0.18229999999999999</v>
      </c>
      <c r="J1182" s="49">
        <v>43.054699999999997</v>
      </c>
      <c r="K1182" s="49">
        <v>0.2001</v>
      </c>
      <c r="L1182" s="49">
        <v>99.443899999999999</v>
      </c>
      <c r="M1182" s="47"/>
      <c r="N1182" s="50">
        <v>0.98816739049121316</v>
      </c>
      <c r="O1182" s="50">
        <v>4.9952582113292252E-4</v>
      </c>
      <c r="P1182" s="50">
        <v>0.36604092965532009</v>
      </c>
      <c r="Q1182" s="50">
        <v>4.9131925981592576E-3</v>
      </c>
      <c r="R1182" s="50">
        <v>3.9496442687822582E-3</v>
      </c>
      <c r="S1182" s="50">
        <v>1.6417789651396451</v>
      </c>
      <c r="T1182" s="50">
        <v>5.4839098922687601E-3</v>
      </c>
      <c r="U1182" s="50">
        <v>3.0108335578665213</v>
      </c>
      <c r="V1182" s="51">
        <v>81.769234849986404</v>
      </c>
      <c r="X1182" s="47" t="s">
        <v>1687</v>
      </c>
      <c r="Y1182" s="47" t="s">
        <v>1687</v>
      </c>
      <c r="Z1182" s="47" t="s">
        <v>1687</v>
      </c>
      <c r="AA1182" s="47" t="s">
        <v>1687</v>
      </c>
      <c r="AB1182" s="47" t="s">
        <v>1687</v>
      </c>
      <c r="AC1182" s="47" t="s">
        <v>1687</v>
      </c>
      <c r="AD1182" s="47" t="s">
        <v>1687</v>
      </c>
      <c r="AE1182" s="312"/>
      <c r="AF1182" s="465" t="s">
        <v>1755</v>
      </c>
      <c r="AG1182" s="343">
        <v>40</v>
      </c>
      <c r="AH1182" s="343">
        <v>15</v>
      </c>
      <c r="AI1182" s="343"/>
      <c r="AJ1182" s="343"/>
      <c r="AK1182" s="343"/>
      <c r="AL1182" s="343"/>
      <c r="AM1182" s="343"/>
      <c r="AN1182" s="343"/>
      <c r="AO1182" s="343"/>
      <c r="AP1182" s="343"/>
      <c r="AQ1182" s="343"/>
      <c r="AR1182" s="343"/>
      <c r="AS1182" s="343"/>
      <c r="AT1182" s="343"/>
      <c r="AU1182" s="343"/>
      <c r="AV1182" s="343"/>
      <c r="AW1182" s="343"/>
      <c r="AX1182" s="343"/>
      <c r="AY1182" s="343"/>
      <c r="AZ1182" s="343"/>
      <c r="BA1182" s="343"/>
      <c r="BB1182" s="343"/>
      <c r="BC1182" s="343"/>
      <c r="BD1182" s="343"/>
      <c r="BE1182" s="475"/>
      <c r="BF1182" s="475"/>
      <c r="BG1182" s="475"/>
      <c r="BH1182" s="475"/>
      <c r="BI1182" s="475"/>
      <c r="BJ1182" s="475"/>
      <c r="BK1182" s="475"/>
      <c r="BL1182" s="475"/>
      <c r="BM1182" s="475"/>
      <c r="BN1182" s="475"/>
      <c r="BO1182" s="475"/>
      <c r="BP1182" s="306"/>
      <c r="BQ1182" s="496"/>
      <c r="BR1182" s="496"/>
      <c r="BS1182" s="496"/>
      <c r="BT1182" s="496"/>
      <c r="BU1182" s="496"/>
      <c r="BV1182" s="496"/>
    </row>
    <row r="1183" spans="1:74" s="52" customFormat="1" ht="12.75">
      <c r="A1183" s="64">
        <v>2996.2204340404778</v>
      </c>
      <c r="B1183" s="46" t="s">
        <v>320</v>
      </c>
      <c r="C1183" s="47" t="s">
        <v>338</v>
      </c>
      <c r="D1183" s="48">
        <v>170.38</v>
      </c>
      <c r="E1183" s="49">
        <v>38.7288</v>
      </c>
      <c r="F1183" s="49">
        <v>3.39E-2</v>
      </c>
      <c r="G1183" s="49">
        <v>17.232199999999999</v>
      </c>
      <c r="H1183" s="49">
        <v>0.28860000000000002</v>
      </c>
      <c r="I1183" s="49">
        <v>0.2155</v>
      </c>
      <c r="J1183" s="49">
        <v>43.148899999999998</v>
      </c>
      <c r="K1183" s="49">
        <v>0.22509999999999999</v>
      </c>
      <c r="L1183" s="49">
        <v>99.87299999999999</v>
      </c>
      <c r="M1183" s="47"/>
      <c r="N1183" s="50">
        <v>0.98716298943703618</v>
      </c>
      <c r="O1183" s="50">
        <v>6.8317180916453604E-4</v>
      </c>
      <c r="P1183" s="50">
        <v>0.36732589401159399</v>
      </c>
      <c r="Q1183" s="50">
        <v>5.9169110830264958E-3</v>
      </c>
      <c r="R1183" s="50">
        <v>4.65251559461084E-3</v>
      </c>
      <c r="S1183" s="50">
        <v>1.6395818346437874</v>
      </c>
      <c r="T1183" s="50">
        <v>6.1473503654155348E-3</v>
      </c>
      <c r="U1183" s="50">
        <v>3.0114706669446352</v>
      </c>
      <c r="V1183" s="51">
        <v>81.696921648824343</v>
      </c>
      <c r="X1183" s="47" t="s">
        <v>1687</v>
      </c>
      <c r="Y1183" s="47" t="s">
        <v>1687</v>
      </c>
      <c r="Z1183" s="47" t="s">
        <v>1687</v>
      </c>
      <c r="AA1183" s="47" t="s">
        <v>1687</v>
      </c>
      <c r="AB1183" s="47" t="s">
        <v>1687</v>
      </c>
      <c r="AC1183" s="47" t="s">
        <v>1687</v>
      </c>
      <c r="AD1183" s="47" t="s">
        <v>1687</v>
      </c>
      <c r="AE1183" s="312"/>
      <c r="AF1183" s="465" t="s">
        <v>1755</v>
      </c>
      <c r="AG1183" s="343">
        <v>40</v>
      </c>
      <c r="AH1183" s="343">
        <v>15</v>
      </c>
      <c r="AI1183" s="343"/>
      <c r="AJ1183" s="343"/>
      <c r="AK1183" s="343"/>
      <c r="AL1183" s="343"/>
      <c r="AM1183" s="343"/>
      <c r="AN1183" s="343"/>
      <c r="AO1183" s="343"/>
      <c r="AP1183" s="343"/>
      <c r="AQ1183" s="343"/>
      <c r="AR1183" s="343"/>
      <c r="AS1183" s="343"/>
      <c r="AT1183" s="343"/>
      <c r="AU1183" s="343"/>
      <c r="AV1183" s="343"/>
      <c r="AW1183" s="343"/>
      <c r="AX1183" s="343"/>
      <c r="AY1183" s="343"/>
      <c r="AZ1183" s="343"/>
      <c r="BA1183" s="343"/>
      <c r="BB1183" s="343"/>
      <c r="BC1183" s="343"/>
      <c r="BD1183" s="343"/>
      <c r="BE1183" s="475"/>
      <c r="BF1183" s="475"/>
      <c r="BG1183" s="475"/>
      <c r="BH1183" s="475"/>
      <c r="BI1183" s="475"/>
      <c r="BJ1183" s="475"/>
      <c r="BK1183" s="475"/>
      <c r="BL1183" s="475"/>
      <c r="BM1183" s="475"/>
      <c r="BN1183" s="475"/>
      <c r="BO1183" s="475"/>
      <c r="BP1183" s="306"/>
      <c r="BQ1183" s="496"/>
      <c r="BR1183" s="496"/>
      <c r="BS1183" s="496"/>
      <c r="BT1183" s="496"/>
      <c r="BU1183" s="496"/>
      <c r="BV1183" s="496"/>
    </row>
    <row r="1184" spans="1:74" s="52" customFormat="1" ht="12.75">
      <c r="A1184" s="64">
        <v>2996.2204340404778</v>
      </c>
      <c r="B1184" s="46" t="s">
        <v>320</v>
      </c>
      <c r="C1184" s="47" t="s">
        <v>338</v>
      </c>
      <c r="D1184" s="48">
        <v>175.39</v>
      </c>
      <c r="E1184" s="49">
        <v>38.588799999999999</v>
      </c>
      <c r="F1184" s="49">
        <v>3.1600000000000003E-2</v>
      </c>
      <c r="G1184" s="49">
        <v>17.145299999999999</v>
      </c>
      <c r="H1184" s="49">
        <v>0.2994</v>
      </c>
      <c r="I1184" s="49">
        <v>0.20849999999999999</v>
      </c>
      <c r="J1184" s="49">
        <v>43.184600000000003</v>
      </c>
      <c r="K1184" s="49">
        <v>0.24379999999999999</v>
      </c>
      <c r="L1184" s="49">
        <v>99.701999999999998</v>
      </c>
      <c r="M1184" s="47"/>
      <c r="N1184" s="50">
        <v>0.98536592188300542</v>
      </c>
      <c r="O1184" s="50">
        <v>6.3796780504390179E-4</v>
      </c>
      <c r="P1184" s="50">
        <v>0.36613171304750475</v>
      </c>
      <c r="Q1184" s="50">
        <v>6.1493888119798883E-3</v>
      </c>
      <c r="R1184" s="50">
        <v>4.5094965968558035E-3</v>
      </c>
      <c r="S1184" s="50">
        <v>1.6438936270277442</v>
      </c>
      <c r="T1184" s="50">
        <v>6.6700273347729119E-3</v>
      </c>
      <c r="U1184" s="50">
        <v>3.0133581425069065</v>
      </c>
      <c r="V1184" s="51">
        <v>81.784721528247104</v>
      </c>
      <c r="X1184" s="47" t="s">
        <v>1687</v>
      </c>
      <c r="Y1184" s="47" t="s">
        <v>1687</v>
      </c>
      <c r="Z1184" s="47" t="s">
        <v>1687</v>
      </c>
      <c r="AA1184" s="47" t="s">
        <v>1687</v>
      </c>
      <c r="AB1184" s="47" t="s">
        <v>1687</v>
      </c>
      <c r="AC1184" s="47" t="s">
        <v>1687</v>
      </c>
      <c r="AD1184" s="47" t="s">
        <v>1687</v>
      </c>
      <c r="AE1184" s="312"/>
      <c r="AF1184" s="465" t="s">
        <v>1755</v>
      </c>
      <c r="AG1184" s="343">
        <v>40</v>
      </c>
      <c r="AH1184" s="343">
        <v>15</v>
      </c>
      <c r="AI1184" s="343"/>
      <c r="AJ1184" s="343"/>
      <c r="AK1184" s="343"/>
      <c r="AL1184" s="343"/>
      <c r="AM1184" s="343"/>
      <c r="AN1184" s="343"/>
      <c r="AO1184" s="343"/>
      <c r="AP1184" s="343"/>
      <c r="AQ1184" s="343"/>
      <c r="AR1184" s="343"/>
      <c r="AS1184" s="343"/>
      <c r="AT1184" s="343"/>
      <c r="AU1184" s="343"/>
      <c r="AV1184" s="343"/>
      <c r="AW1184" s="343"/>
      <c r="AX1184" s="343"/>
      <c r="AY1184" s="343"/>
      <c r="AZ1184" s="343"/>
      <c r="BA1184" s="343"/>
      <c r="BB1184" s="343"/>
      <c r="BC1184" s="343"/>
      <c r="BD1184" s="343"/>
      <c r="BE1184" s="475"/>
      <c r="BF1184" s="475"/>
      <c r="BG1184" s="475"/>
      <c r="BH1184" s="475"/>
      <c r="BI1184" s="475"/>
      <c r="BJ1184" s="475"/>
      <c r="BK1184" s="475"/>
      <c r="BL1184" s="475"/>
      <c r="BM1184" s="475"/>
      <c r="BN1184" s="475"/>
      <c r="BO1184" s="475"/>
      <c r="BP1184" s="306"/>
      <c r="BQ1184" s="496"/>
      <c r="BR1184" s="496"/>
      <c r="BS1184" s="496"/>
      <c r="BT1184" s="496"/>
      <c r="BU1184" s="496"/>
      <c r="BV1184" s="496"/>
    </row>
    <row r="1185" spans="1:74" s="52" customFormat="1" ht="12.75">
      <c r="A1185" s="64">
        <v>2996.2204340404778</v>
      </c>
      <c r="B1185" s="46" t="s">
        <v>320</v>
      </c>
      <c r="C1185" s="47" t="s">
        <v>338</v>
      </c>
      <c r="D1185" s="48">
        <v>180.4</v>
      </c>
      <c r="E1185" s="49">
        <v>38.753900000000002</v>
      </c>
      <c r="F1185" s="49">
        <v>3.5900000000000001E-2</v>
      </c>
      <c r="G1185" s="49">
        <v>17.210699999999999</v>
      </c>
      <c r="H1185" s="49">
        <v>0.29299999999999998</v>
      </c>
      <c r="I1185" s="49">
        <v>0.24010000000000001</v>
      </c>
      <c r="J1185" s="49">
        <v>43.160499999999999</v>
      </c>
      <c r="K1185" s="49">
        <v>0.22239999999999999</v>
      </c>
      <c r="L1185" s="49">
        <v>99.916499999999985</v>
      </c>
      <c r="M1185" s="47"/>
      <c r="N1185" s="50">
        <v>0.98732625247839767</v>
      </c>
      <c r="O1185" s="50">
        <v>7.2312792699685336E-4</v>
      </c>
      <c r="P1185" s="50">
        <v>0.36669061851651358</v>
      </c>
      <c r="Q1185" s="50">
        <v>6.0042225781698644E-3</v>
      </c>
      <c r="R1185" s="50">
        <v>5.1811142583900495E-3</v>
      </c>
      <c r="S1185" s="50">
        <v>1.6392314708750582</v>
      </c>
      <c r="T1185" s="50">
        <v>6.0706850340825893E-3</v>
      </c>
      <c r="U1185" s="50">
        <v>3.0112274916676083</v>
      </c>
      <c r="V1185" s="51">
        <v>81.719598161076291</v>
      </c>
      <c r="X1185" s="47" t="s">
        <v>1687</v>
      </c>
      <c r="Y1185" s="47" t="s">
        <v>1687</v>
      </c>
      <c r="Z1185" s="47" t="s">
        <v>1687</v>
      </c>
      <c r="AA1185" s="47" t="s">
        <v>1687</v>
      </c>
      <c r="AB1185" s="47" t="s">
        <v>1687</v>
      </c>
      <c r="AC1185" s="47" t="s">
        <v>1687</v>
      </c>
      <c r="AD1185" s="47" t="s">
        <v>1687</v>
      </c>
      <c r="AE1185" s="312"/>
      <c r="AF1185" s="465" t="s">
        <v>1755</v>
      </c>
      <c r="AG1185" s="343">
        <v>40</v>
      </c>
      <c r="AH1185" s="343">
        <v>15</v>
      </c>
      <c r="AI1185" s="343"/>
      <c r="AJ1185" s="343"/>
      <c r="AK1185" s="343"/>
      <c r="AL1185" s="343"/>
      <c r="AM1185" s="343"/>
      <c r="AN1185" s="343"/>
      <c r="AO1185" s="343"/>
      <c r="AP1185" s="343"/>
      <c r="AQ1185" s="343"/>
      <c r="AR1185" s="343"/>
      <c r="AS1185" s="343"/>
      <c r="AT1185" s="343"/>
      <c r="AU1185" s="343"/>
      <c r="AV1185" s="343"/>
      <c r="AW1185" s="343"/>
      <c r="AX1185" s="343"/>
      <c r="AY1185" s="343"/>
      <c r="AZ1185" s="343"/>
      <c r="BA1185" s="343"/>
      <c r="BB1185" s="343"/>
      <c r="BC1185" s="343"/>
      <c r="BD1185" s="343"/>
      <c r="BE1185" s="475"/>
      <c r="BF1185" s="475"/>
      <c r="BG1185" s="475"/>
      <c r="BH1185" s="475"/>
      <c r="BI1185" s="475"/>
      <c r="BJ1185" s="475"/>
      <c r="BK1185" s="475"/>
      <c r="BL1185" s="475"/>
      <c r="BM1185" s="475"/>
      <c r="BN1185" s="475"/>
      <c r="BO1185" s="475"/>
      <c r="BP1185" s="306"/>
      <c r="BQ1185" s="496"/>
      <c r="BR1185" s="496"/>
      <c r="BS1185" s="496"/>
      <c r="BT1185" s="496"/>
      <c r="BU1185" s="496"/>
      <c r="BV1185" s="496"/>
    </row>
    <row r="1186" spans="1:74" s="52" customFormat="1" ht="12.75">
      <c r="A1186" s="64">
        <v>2996.2204340404778</v>
      </c>
      <c r="B1186" s="46" t="s">
        <v>320</v>
      </c>
      <c r="C1186" s="47" t="s">
        <v>338</v>
      </c>
      <c r="D1186" s="48">
        <v>185.41</v>
      </c>
      <c r="E1186" s="49">
        <v>38.5792</v>
      </c>
      <c r="F1186" s="49">
        <v>1.8200000000000001E-2</v>
      </c>
      <c r="G1186" s="49">
        <v>17.0884</v>
      </c>
      <c r="H1186" s="49">
        <v>0.30080000000000001</v>
      </c>
      <c r="I1186" s="49">
        <v>0.21909999999999999</v>
      </c>
      <c r="J1186" s="49">
        <v>42.965499999999999</v>
      </c>
      <c r="K1186" s="49">
        <v>0.27079999999999999</v>
      </c>
      <c r="L1186" s="49">
        <v>99.441999999999993</v>
      </c>
      <c r="M1186" s="47"/>
      <c r="N1186" s="50">
        <v>0.98755527053042302</v>
      </c>
      <c r="O1186" s="50">
        <v>3.6834518451824759E-4</v>
      </c>
      <c r="P1186" s="50">
        <v>0.36581843615201803</v>
      </c>
      <c r="Q1186" s="50">
        <v>6.1934112383240742E-3</v>
      </c>
      <c r="R1186" s="50">
        <v>4.7504670522669811E-3</v>
      </c>
      <c r="S1186" s="50">
        <v>1.6395950905234811</v>
      </c>
      <c r="T1186" s="50">
        <v>7.4270184195086774E-3</v>
      </c>
      <c r="U1186" s="50">
        <v>3.0117080391005402</v>
      </c>
      <c r="V1186" s="51">
        <v>81.758453741036718</v>
      </c>
      <c r="X1186" s="47" t="s">
        <v>1687</v>
      </c>
      <c r="Y1186" s="47" t="s">
        <v>1687</v>
      </c>
      <c r="Z1186" s="47" t="s">
        <v>1687</v>
      </c>
      <c r="AA1186" s="47" t="s">
        <v>1687</v>
      </c>
      <c r="AB1186" s="47" t="s">
        <v>1687</v>
      </c>
      <c r="AC1186" s="47" t="s">
        <v>1687</v>
      </c>
      <c r="AD1186" s="47" t="s">
        <v>1687</v>
      </c>
      <c r="AE1186" s="312"/>
      <c r="AF1186" s="465" t="s">
        <v>1755</v>
      </c>
      <c r="AG1186" s="343">
        <v>40</v>
      </c>
      <c r="AH1186" s="343">
        <v>15</v>
      </c>
      <c r="AI1186" s="343"/>
      <c r="AJ1186" s="343"/>
      <c r="AK1186" s="343"/>
      <c r="AL1186" s="343"/>
      <c r="AM1186" s="343"/>
      <c r="AN1186" s="343"/>
      <c r="AO1186" s="343"/>
      <c r="AP1186" s="343"/>
      <c r="AQ1186" s="343"/>
      <c r="AR1186" s="343"/>
      <c r="AS1186" s="343"/>
      <c r="AT1186" s="343"/>
      <c r="AU1186" s="343"/>
      <c r="AV1186" s="343"/>
      <c r="AW1186" s="343"/>
      <c r="AX1186" s="343"/>
      <c r="AY1186" s="343"/>
      <c r="AZ1186" s="343"/>
      <c r="BA1186" s="343"/>
      <c r="BB1186" s="343"/>
      <c r="BC1186" s="343"/>
      <c r="BD1186" s="343"/>
      <c r="BE1186" s="475"/>
      <c r="BF1186" s="475"/>
      <c r="BG1186" s="475"/>
      <c r="BH1186" s="475"/>
      <c r="BI1186" s="475"/>
      <c r="BJ1186" s="475"/>
      <c r="BK1186" s="475"/>
      <c r="BL1186" s="475"/>
      <c r="BM1186" s="475"/>
      <c r="BN1186" s="475"/>
      <c r="BO1186" s="475"/>
      <c r="BP1186" s="306"/>
      <c r="BQ1186" s="496"/>
      <c r="BR1186" s="496"/>
      <c r="BS1186" s="496"/>
      <c r="BT1186" s="496"/>
      <c r="BU1186" s="496"/>
      <c r="BV1186" s="496"/>
    </row>
    <row r="1187" spans="1:74" s="52" customFormat="1" ht="12.75">
      <c r="A1187" s="38"/>
      <c r="B1187" s="46"/>
      <c r="C1187" s="47"/>
      <c r="D1187" s="48"/>
      <c r="E1187" s="49"/>
      <c r="F1187" s="49"/>
      <c r="G1187" s="49"/>
      <c r="H1187" s="49"/>
      <c r="I1187" s="49"/>
      <c r="J1187" s="49"/>
      <c r="K1187" s="49"/>
      <c r="L1187" s="49"/>
      <c r="M1187" s="47"/>
      <c r="N1187" s="50"/>
      <c r="O1187" s="50"/>
      <c r="P1187" s="50"/>
      <c r="Q1187" s="50"/>
      <c r="R1187" s="50"/>
      <c r="S1187" s="50"/>
      <c r="T1187" s="50"/>
      <c r="U1187" s="50"/>
      <c r="V1187" s="51"/>
      <c r="AE1187" s="312"/>
      <c r="AF1187" s="312"/>
      <c r="AG1187" s="312"/>
      <c r="AH1187" s="312"/>
      <c r="AI1187" s="312"/>
      <c r="AJ1187" s="312"/>
      <c r="AK1187" s="312"/>
      <c r="AL1187" s="312"/>
      <c r="AM1187" s="312"/>
      <c r="AN1187" s="312"/>
      <c r="AO1187" s="312"/>
      <c r="AP1187" s="312"/>
      <c r="AQ1187" s="312"/>
      <c r="AR1187" s="312"/>
      <c r="AS1187" s="312"/>
      <c r="AT1187" s="312"/>
      <c r="AU1187" s="312"/>
      <c r="AV1187" s="312"/>
      <c r="AW1187" s="312"/>
      <c r="AX1187" s="312"/>
      <c r="AY1187" s="312"/>
      <c r="AZ1187" s="312"/>
      <c r="BA1187" s="312"/>
      <c r="BB1187" s="312"/>
      <c r="BC1187" s="312"/>
      <c r="BD1187" s="312"/>
      <c r="BE1187" s="306"/>
      <c r="BF1187" s="306"/>
      <c r="BG1187" s="306"/>
      <c r="BH1187" s="306"/>
      <c r="BI1187" s="306"/>
      <c r="BJ1187" s="306"/>
      <c r="BK1187" s="306"/>
      <c r="BL1187" s="306"/>
      <c r="BM1187" s="306"/>
      <c r="BN1187" s="306"/>
      <c r="BO1187" s="306"/>
      <c r="BP1187" s="306"/>
      <c r="BQ1187" s="496"/>
      <c r="BR1187" s="496"/>
      <c r="BS1187" s="496"/>
      <c r="BT1187" s="496"/>
      <c r="BU1187" s="496"/>
      <c r="BV1187" s="496"/>
    </row>
    <row r="1188" spans="1:74" s="52" customFormat="1" ht="12.75">
      <c r="A1188" s="64">
        <v>2996.2204340404778</v>
      </c>
      <c r="B1188" s="46" t="s">
        <v>320</v>
      </c>
      <c r="C1188" s="47" t="s">
        <v>339</v>
      </c>
      <c r="D1188" s="48">
        <v>0</v>
      </c>
      <c r="E1188" s="49">
        <v>39.400199999999998</v>
      </c>
      <c r="F1188" s="49">
        <v>6.0900000000000003E-2</v>
      </c>
      <c r="G1188" s="49">
        <v>14.2371</v>
      </c>
      <c r="H1188" s="49">
        <v>0.3407</v>
      </c>
      <c r="I1188" s="49">
        <v>0.17499999999999999</v>
      </c>
      <c r="J1188" s="49">
        <v>46.143000000000001</v>
      </c>
      <c r="K1188" s="49">
        <v>0.27250000000000002</v>
      </c>
      <c r="L1188" s="49">
        <v>100.62939999999999</v>
      </c>
      <c r="M1188" s="47"/>
      <c r="N1188" s="50">
        <v>0.98283254988387936</v>
      </c>
      <c r="O1188" s="50">
        <v>1.2010851916937704E-3</v>
      </c>
      <c r="P1188" s="50">
        <v>0.29700149427278044</v>
      </c>
      <c r="Q1188" s="50">
        <v>6.8359225061212425E-3</v>
      </c>
      <c r="R1188" s="50">
        <v>3.6974719904121732E-3</v>
      </c>
      <c r="S1188" s="50">
        <v>1.7159138405918757</v>
      </c>
      <c r="T1188" s="50">
        <v>7.2829152959707722E-3</v>
      </c>
      <c r="U1188" s="50">
        <v>3.0147652797327331</v>
      </c>
      <c r="V1188" s="51">
        <v>85.245206833661982</v>
      </c>
      <c r="X1188" s="47" t="s">
        <v>1687</v>
      </c>
      <c r="Y1188" s="47" t="s">
        <v>1687</v>
      </c>
      <c r="Z1188" s="47" t="s">
        <v>1687</v>
      </c>
      <c r="AA1188" s="47" t="s">
        <v>1687</v>
      </c>
      <c r="AB1188" s="47" t="s">
        <v>1687</v>
      </c>
      <c r="AC1188" s="47" t="s">
        <v>1687</v>
      </c>
      <c r="AD1188" s="47" t="s">
        <v>1687</v>
      </c>
      <c r="AE1188" s="312"/>
      <c r="AF1188" s="465" t="s">
        <v>1755</v>
      </c>
      <c r="AG1188" s="343">
        <v>40</v>
      </c>
      <c r="AH1188" s="343">
        <v>15</v>
      </c>
      <c r="AI1188" s="343"/>
      <c r="AJ1188" s="343"/>
      <c r="AK1188" s="343"/>
      <c r="AL1188" s="343"/>
      <c r="AM1188" s="343"/>
      <c r="AN1188" s="343"/>
      <c r="AO1188" s="343"/>
      <c r="AP1188" s="343"/>
      <c r="AQ1188" s="343"/>
      <c r="AR1188" s="343"/>
      <c r="AS1188" s="343"/>
      <c r="AT1188" s="343"/>
      <c r="AU1188" s="343"/>
      <c r="AV1188" s="343"/>
      <c r="AW1188" s="343"/>
      <c r="AX1188" s="343"/>
      <c r="AY1188" s="343"/>
      <c r="AZ1188" s="343"/>
      <c r="BA1188" s="343"/>
      <c r="BB1188" s="343"/>
      <c r="BC1188" s="343"/>
      <c r="BD1188" s="343"/>
      <c r="BE1188" s="475"/>
      <c r="BF1188" s="475"/>
      <c r="BG1188" s="475"/>
      <c r="BH1188" s="475"/>
      <c r="BI1188" s="475"/>
      <c r="BJ1188" s="475"/>
      <c r="BK1188" s="475"/>
      <c r="BL1188" s="475"/>
      <c r="BM1188" s="475"/>
      <c r="BN1188" s="475"/>
      <c r="BO1188" s="475"/>
      <c r="BP1188" s="306"/>
      <c r="BQ1188" s="496"/>
      <c r="BR1188" s="496"/>
      <c r="BS1188" s="496"/>
      <c r="BT1188" s="496"/>
      <c r="BU1188" s="496"/>
      <c r="BV1188" s="496"/>
    </row>
    <row r="1189" spans="1:74" s="52" customFormat="1" ht="12.75">
      <c r="A1189" s="64">
        <v>2996.2204340404778</v>
      </c>
      <c r="B1189" s="46" t="s">
        <v>320</v>
      </c>
      <c r="C1189" s="47" t="s">
        <v>339</v>
      </c>
      <c r="D1189" s="48">
        <v>5</v>
      </c>
      <c r="E1189" s="49">
        <v>39.551299999999998</v>
      </c>
      <c r="F1189" s="49">
        <v>4.9200000000000001E-2</v>
      </c>
      <c r="G1189" s="49">
        <v>14.060499999999999</v>
      </c>
      <c r="H1189" s="49">
        <v>0.30399999999999999</v>
      </c>
      <c r="I1189" s="49">
        <v>0.17730000000000001</v>
      </c>
      <c r="J1189" s="49">
        <v>46.575600000000001</v>
      </c>
      <c r="K1189" s="49">
        <v>0.25409999999999999</v>
      </c>
      <c r="L1189" s="49">
        <v>100.97199999999999</v>
      </c>
      <c r="M1189" s="47"/>
      <c r="N1189" s="50">
        <v>0.9821649045185965</v>
      </c>
      <c r="O1189" s="50">
        <v>9.6597117392879968E-4</v>
      </c>
      <c r="P1189" s="50">
        <v>0.291998356807667</v>
      </c>
      <c r="Q1189" s="50">
        <v>6.0721308924299479E-3</v>
      </c>
      <c r="R1189" s="50">
        <v>3.7292210208649938E-3</v>
      </c>
      <c r="S1189" s="50">
        <v>1.724211957508927</v>
      </c>
      <c r="T1189" s="50">
        <v>6.7606112111318218E-3</v>
      </c>
      <c r="U1189" s="50">
        <v>3.0159031531335461</v>
      </c>
      <c r="V1189" s="51">
        <v>85.517465378772172</v>
      </c>
      <c r="X1189" s="47" t="s">
        <v>1687</v>
      </c>
      <c r="Y1189" s="47" t="s">
        <v>1687</v>
      </c>
      <c r="Z1189" s="47" t="s">
        <v>1687</v>
      </c>
      <c r="AA1189" s="47" t="s">
        <v>1687</v>
      </c>
      <c r="AB1189" s="47" t="s">
        <v>1687</v>
      </c>
      <c r="AC1189" s="47" t="s">
        <v>1687</v>
      </c>
      <c r="AD1189" s="47" t="s">
        <v>1687</v>
      </c>
      <c r="AE1189" s="312"/>
      <c r="AF1189" s="465" t="s">
        <v>1755</v>
      </c>
      <c r="AG1189" s="343">
        <v>40</v>
      </c>
      <c r="AH1189" s="343">
        <v>15</v>
      </c>
      <c r="AI1189" s="343"/>
      <c r="AJ1189" s="343"/>
      <c r="AK1189" s="343"/>
      <c r="AL1189" s="343"/>
      <c r="AM1189" s="343"/>
      <c r="AN1189" s="343"/>
      <c r="AO1189" s="343"/>
      <c r="AP1189" s="343"/>
      <c r="AQ1189" s="343"/>
      <c r="AR1189" s="343"/>
      <c r="AS1189" s="343"/>
      <c r="AT1189" s="343"/>
      <c r="AU1189" s="343"/>
      <c r="AV1189" s="343"/>
      <c r="AW1189" s="343"/>
      <c r="AX1189" s="343"/>
      <c r="AY1189" s="343"/>
      <c r="AZ1189" s="343"/>
      <c r="BA1189" s="343"/>
      <c r="BB1189" s="343"/>
      <c r="BC1189" s="343"/>
      <c r="BD1189" s="343"/>
      <c r="BE1189" s="475"/>
      <c r="BF1189" s="475"/>
      <c r="BG1189" s="475"/>
      <c r="BH1189" s="475"/>
      <c r="BI1189" s="475"/>
      <c r="BJ1189" s="475"/>
      <c r="BK1189" s="475"/>
      <c r="BL1189" s="475"/>
      <c r="BM1189" s="475"/>
      <c r="BN1189" s="475"/>
      <c r="BO1189" s="475"/>
      <c r="BP1189" s="306"/>
      <c r="BQ1189" s="496"/>
      <c r="BR1189" s="496"/>
      <c r="BS1189" s="496"/>
      <c r="BT1189" s="496"/>
      <c r="BU1189" s="496"/>
      <c r="BV1189" s="496"/>
    </row>
    <row r="1190" spans="1:74" s="52" customFormat="1" ht="12.75">
      <c r="A1190" s="64">
        <v>2996.2204340404778</v>
      </c>
      <c r="B1190" s="46" t="s">
        <v>320</v>
      </c>
      <c r="C1190" s="47" t="s">
        <v>339</v>
      </c>
      <c r="D1190" s="48">
        <v>9.99</v>
      </c>
      <c r="E1190" s="49">
        <v>39.594900000000003</v>
      </c>
      <c r="F1190" s="49">
        <v>3.1099999999999999E-2</v>
      </c>
      <c r="G1190" s="49">
        <v>14.009600000000001</v>
      </c>
      <c r="H1190" s="49">
        <v>0.29310000000000003</v>
      </c>
      <c r="I1190" s="49">
        <v>0.22420000000000001</v>
      </c>
      <c r="J1190" s="49">
        <v>46.414000000000001</v>
      </c>
      <c r="K1190" s="49">
        <v>0.25469999999999998</v>
      </c>
      <c r="L1190" s="49">
        <v>100.8216</v>
      </c>
      <c r="M1190" s="47"/>
      <c r="N1190" s="50">
        <v>0.98451650576547278</v>
      </c>
      <c r="O1190" s="50">
        <v>6.1139172342516165E-4</v>
      </c>
      <c r="P1190" s="50">
        <v>0.29131676644978088</v>
      </c>
      <c r="Q1190" s="50">
        <v>5.8619682519909649E-3</v>
      </c>
      <c r="R1190" s="50">
        <v>4.7217729368807526E-3</v>
      </c>
      <c r="S1190" s="50">
        <v>1.7204469855114033</v>
      </c>
      <c r="T1190" s="50">
        <v>6.7853201487235327E-3</v>
      </c>
      <c r="U1190" s="50">
        <v>3.0142607107876769</v>
      </c>
      <c r="V1190" s="51">
        <v>85.51933515226186</v>
      </c>
      <c r="X1190" s="47" t="s">
        <v>1687</v>
      </c>
      <c r="Y1190" s="47" t="s">
        <v>1687</v>
      </c>
      <c r="Z1190" s="47" t="s">
        <v>1687</v>
      </c>
      <c r="AA1190" s="47" t="s">
        <v>1687</v>
      </c>
      <c r="AB1190" s="47" t="s">
        <v>1687</v>
      </c>
      <c r="AC1190" s="47" t="s">
        <v>1687</v>
      </c>
      <c r="AD1190" s="47" t="s">
        <v>1687</v>
      </c>
      <c r="AE1190" s="312"/>
      <c r="AF1190" s="465" t="s">
        <v>1755</v>
      </c>
      <c r="AG1190" s="343">
        <v>40</v>
      </c>
      <c r="AH1190" s="343">
        <v>15</v>
      </c>
      <c r="AI1190" s="343"/>
      <c r="AJ1190" s="343"/>
      <c r="AK1190" s="343"/>
      <c r="AL1190" s="343"/>
      <c r="AM1190" s="343"/>
      <c r="AN1190" s="343"/>
      <c r="AO1190" s="343"/>
      <c r="AP1190" s="343"/>
      <c r="AQ1190" s="343"/>
      <c r="AR1190" s="343"/>
      <c r="AS1190" s="343"/>
      <c r="AT1190" s="343"/>
      <c r="AU1190" s="343"/>
      <c r="AV1190" s="343"/>
      <c r="AW1190" s="343"/>
      <c r="AX1190" s="343"/>
      <c r="AY1190" s="343"/>
      <c r="AZ1190" s="343"/>
      <c r="BA1190" s="343"/>
      <c r="BB1190" s="343"/>
      <c r="BC1190" s="343"/>
      <c r="BD1190" s="343"/>
      <c r="BE1190" s="475"/>
      <c r="BF1190" s="475"/>
      <c r="BG1190" s="475"/>
      <c r="BH1190" s="475"/>
      <c r="BI1190" s="475"/>
      <c r="BJ1190" s="475"/>
      <c r="BK1190" s="475"/>
      <c r="BL1190" s="475"/>
      <c r="BM1190" s="475"/>
      <c r="BN1190" s="475"/>
      <c r="BO1190" s="475"/>
      <c r="BP1190" s="306"/>
      <c r="BQ1190" s="496"/>
      <c r="BR1190" s="496"/>
      <c r="BS1190" s="496"/>
      <c r="BT1190" s="496"/>
      <c r="BU1190" s="496"/>
      <c r="BV1190" s="496"/>
    </row>
    <row r="1191" spans="1:74" s="52" customFormat="1" ht="12.75">
      <c r="A1191" s="64">
        <v>2996.2204340404778</v>
      </c>
      <c r="B1191" s="46" t="s">
        <v>320</v>
      </c>
      <c r="C1191" s="47" t="s">
        <v>339</v>
      </c>
      <c r="D1191" s="48">
        <v>14.99</v>
      </c>
      <c r="E1191" s="49">
        <v>39.630699999999997</v>
      </c>
      <c r="F1191" s="49">
        <v>1.95E-2</v>
      </c>
      <c r="G1191" s="49">
        <v>14.079700000000001</v>
      </c>
      <c r="H1191" s="49">
        <v>0.35339999999999999</v>
      </c>
      <c r="I1191" s="49">
        <v>0.22650000000000001</v>
      </c>
      <c r="J1191" s="49">
        <v>46.1601</v>
      </c>
      <c r="K1191" s="49">
        <v>0.26479999999999998</v>
      </c>
      <c r="L1191" s="49">
        <v>100.73469999999999</v>
      </c>
      <c r="M1191" s="47"/>
      <c r="N1191" s="50">
        <v>0.98672247362670773</v>
      </c>
      <c r="O1191" s="50">
        <v>3.8386039235404376E-4</v>
      </c>
      <c r="P1191" s="50">
        <v>0.29316537238227519</v>
      </c>
      <c r="Q1191" s="50">
        <v>7.077399548202753E-3</v>
      </c>
      <c r="R1191" s="50">
        <v>4.7765818273475622E-3</v>
      </c>
      <c r="S1191" s="50">
        <v>1.7133203095121361</v>
      </c>
      <c r="T1191" s="50">
        <v>7.0638082995605886E-3</v>
      </c>
      <c r="U1191" s="50">
        <v>3.0125098055885839</v>
      </c>
      <c r="V1191" s="51">
        <v>85.389112166228614</v>
      </c>
      <c r="X1191" s="47" t="s">
        <v>1687</v>
      </c>
      <c r="Y1191" s="47" t="s">
        <v>1687</v>
      </c>
      <c r="Z1191" s="47" t="s">
        <v>1687</v>
      </c>
      <c r="AA1191" s="47" t="s">
        <v>1687</v>
      </c>
      <c r="AB1191" s="47" t="s">
        <v>1687</v>
      </c>
      <c r="AC1191" s="47" t="s">
        <v>1687</v>
      </c>
      <c r="AD1191" s="47" t="s">
        <v>1687</v>
      </c>
      <c r="AE1191" s="312"/>
      <c r="AF1191" s="465" t="s">
        <v>1755</v>
      </c>
      <c r="AG1191" s="343">
        <v>40</v>
      </c>
      <c r="AH1191" s="343">
        <v>15</v>
      </c>
      <c r="AI1191" s="343"/>
      <c r="AJ1191" s="343"/>
      <c r="AK1191" s="343"/>
      <c r="AL1191" s="343"/>
      <c r="AM1191" s="343"/>
      <c r="AN1191" s="343"/>
      <c r="AO1191" s="343"/>
      <c r="AP1191" s="343"/>
      <c r="AQ1191" s="343"/>
      <c r="AR1191" s="343"/>
      <c r="AS1191" s="343"/>
      <c r="AT1191" s="343"/>
      <c r="AU1191" s="343"/>
      <c r="AV1191" s="343"/>
      <c r="AW1191" s="343"/>
      <c r="AX1191" s="343"/>
      <c r="AY1191" s="343"/>
      <c r="AZ1191" s="343"/>
      <c r="BA1191" s="343"/>
      <c r="BB1191" s="343"/>
      <c r="BC1191" s="343"/>
      <c r="BD1191" s="343"/>
      <c r="BE1191" s="475"/>
      <c r="BF1191" s="475"/>
      <c r="BG1191" s="475"/>
      <c r="BH1191" s="475"/>
      <c r="BI1191" s="475"/>
      <c r="BJ1191" s="475"/>
      <c r="BK1191" s="475"/>
      <c r="BL1191" s="475"/>
      <c r="BM1191" s="475"/>
      <c r="BN1191" s="475"/>
      <c r="BO1191" s="475"/>
      <c r="BP1191" s="306"/>
      <c r="BQ1191" s="496"/>
      <c r="BR1191" s="496"/>
      <c r="BS1191" s="496"/>
      <c r="BT1191" s="496"/>
      <c r="BU1191" s="496"/>
      <c r="BV1191" s="496"/>
    </row>
    <row r="1192" spans="1:74" s="52" customFormat="1" ht="12.75">
      <c r="A1192" s="64">
        <v>2996.2204340404778</v>
      </c>
      <c r="B1192" s="46" t="s">
        <v>320</v>
      </c>
      <c r="C1192" s="47" t="s">
        <v>339</v>
      </c>
      <c r="D1192" s="48">
        <v>19.98</v>
      </c>
      <c r="E1192" s="49">
        <v>39.586799999999997</v>
      </c>
      <c r="F1192" s="49">
        <v>6.6500000000000004E-2</v>
      </c>
      <c r="G1192" s="49">
        <v>14.0595</v>
      </c>
      <c r="H1192" s="49">
        <v>0.33650000000000002</v>
      </c>
      <c r="I1192" s="49">
        <v>0.19769999999999999</v>
      </c>
      <c r="J1192" s="49">
        <v>46.393500000000003</v>
      </c>
      <c r="K1192" s="49">
        <v>0.25309999999999999</v>
      </c>
      <c r="L1192" s="49">
        <v>100.89360000000001</v>
      </c>
      <c r="M1192" s="47"/>
      <c r="N1192" s="50">
        <v>0.98376665761469539</v>
      </c>
      <c r="O1192" s="50">
        <v>1.3065882927413481E-3</v>
      </c>
      <c r="P1192" s="50">
        <v>0.29219149617008178</v>
      </c>
      <c r="Q1192" s="50">
        <v>6.7262137283748543E-3</v>
      </c>
      <c r="R1192" s="50">
        <v>4.1613487161688044E-3</v>
      </c>
      <c r="S1192" s="50">
        <v>1.7187289227501548</v>
      </c>
      <c r="T1192" s="50">
        <v>6.7389385276050177E-3</v>
      </c>
      <c r="U1192" s="50">
        <v>3.0136201657998218</v>
      </c>
      <c r="V1192" s="51">
        <v>85.46976332723429</v>
      </c>
      <c r="X1192" s="47" t="s">
        <v>1687</v>
      </c>
      <c r="Y1192" s="47" t="s">
        <v>1687</v>
      </c>
      <c r="Z1192" s="47" t="s">
        <v>1687</v>
      </c>
      <c r="AA1192" s="47" t="s">
        <v>1687</v>
      </c>
      <c r="AB1192" s="47" t="s">
        <v>1687</v>
      </c>
      <c r="AC1192" s="47" t="s">
        <v>1687</v>
      </c>
      <c r="AD1192" s="47" t="s">
        <v>1687</v>
      </c>
      <c r="AE1192" s="312"/>
      <c r="AF1192" s="465" t="s">
        <v>1755</v>
      </c>
      <c r="AG1192" s="343">
        <v>40</v>
      </c>
      <c r="AH1192" s="343">
        <v>15</v>
      </c>
      <c r="AI1192" s="343"/>
      <c r="AJ1192" s="343"/>
      <c r="AK1192" s="343"/>
      <c r="AL1192" s="343"/>
      <c r="AM1192" s="343"/>
      <c r="AN1192" s="343"/>
      <c r="AO1192" s="343"/>
      <c r="AP1192" s="343"/>
      <c r="AQ1192" s="343"/>
      <c r="AR1192" s="343"/>
      <c r="AS1192" s="343"/>
      <c r="AT1192" s="343"/>
      <c r="AU1192" s="343"/>
      <c r="AV1192" s="343"/>
      <c r="AW1192" s="343"/>
      <c r="AX1192" s="343"/>
      <c r="AY1192" s="343"/>
      <c r="AZ1192" s="343"/>
      <c r="BA1192" s="343"/>
      <c r="BB1192" s="343"/>
      <c r="BC1192" s="343"/>
      <c r="BD1192" s="343"/>
      <c r="BE1192" s="475"/>
      <c r="BF1192" s="475"/>
      <c r="BG1192" s="475"/>
      <c r="BH1192" s="475"/>
      <c r="BI1192" s="475"/>
      <c r="BJ1192" s="475"/>
      <c r="BK1192" s="475"/>
      <c r="BL1192" s="475"/>
      <c r="BM1192" s="475"/>
      <c r="BN1192" s="475"/>
      <c r="BO1192" s="475"/>
      <c r="BP1192" s="306"/>
      <c r="BQ1192" s="496"/>
      <c r="BR1192" s="496"/>
      <c r="BS1192" s="496"/>
      <c r="BT1192" s="496"/>
      <c r="BU1192" s="496"/>
      <c r="BV1192" s="496"/>
    </row>
    <row r="1193" spans="1:74" s="52" customFormat="1" ht="12.75">
      <c r="A1193" s="64">
        <v>2996.2204340404778</v>
      </c>
      <c r="B1193" s="46" t="s">
        <v>320</v>
      </c>
      <c r="C1193" s="47" t="s">
        <v>339</v>
      </c>
      <c r="D1193" s="48">
        <v>24.98</v>
      </c>
      <c r="E1193" s="49">
        <v>39.383499999999998</v>
      </c>
      <c r="F1193" s="49">
        <v>4.0500000000000001E-2</v>
      </c>
      <c r="G1193" s="49">
        <v>14.5816</v>
      </c>
      <c r="H1193" s="49">
        <v>0.33739999999999998</v>
      </c>
      <c r="I1193" s="49">
        <v>0.16739999999999999</v>
      </c>
      <c r="J1193" s="49">
        <v>46.088799999999999</v>
      </c>
      <c r="K1193" s="49">
        <v>0.25590000000000002</v>
      </c>
      <c r="L1193" s="49">
        <v>100.85509999999999</v>
      </c>
      <c r="M1193" s="47"/>
      <c r="N1193" s="50">
        <v>0.98181203019884833</v>
      </c>
      <c r="O1193" s="50">
        <v>7.9826020331170587E-4</v>
      </c>
      <c r="P1193" s="50">
        <v>0.30400114172324577</v>
      </c>
      <c r="Q1193" s="50">
        <v>6.7655484848247434E-3</v>
      </c>
      <c r="R1193" s="50">
        <v>3.5347217561352137E-3</v>
      </c>
      <c r="S1193" s="50">
        <v>1.7128446926598628</v>
      </c>
      <c r="T1193" s="50">
        <v>6.8350543682996938E-3</v>
      </c>
      <c r="U1193" s="50">
        <v>3.0165914493945287</v>
      </c>
      <c r="V1193" s="51">
        <v>84.926902367020517</v>
      </c>
      <c r="X1193" s="47" t="s">
        <v>1687</v>
      </c>
      <c r="Y1193" s="47" t="s">
        <v>1687</v>
      </c>
      <c r="Z1193" s="47" t="s">
        <v>1687</v>
      </c>
      <c r="AA1193" s="47" t="s">
        <v>1687</v>
      </c>
      <c r="AB1193" s="47" t="s">
        <v>1687</v>
      </c>
      <c r="AC1193" s="47" t="s">
        <v>1687</v>
      </c>
      <c r="AD1193" s="47" t="s">
        <v>1687</v>
      </c>
      <c r="AE1193" s="312"/>
      <c r="AF1193" s="465" t="s">
        <v>1755</v>
      </c>
      <c r="AG1193" s="343">
        <v>40</v>
      </c>
      <c r="AH1193" s="343">
        <v>15</v>
      </c>
      <c r="AI1193" s="343"/>
      <c r="AJ1193" s="343"/>
      <c r="AK1193" s="343"/>
      <c r="AL1193" s="343"/>
      <c r="AM1193" s="343"/>
      <c r="AN1193" s="343"/>
      <c r="AO1193" s="343"/>
      <c r="AP1193" s="343"/>
      <c r="AQ1193" s="343"/>
      <c r="AR1193" s="343"/>
      <c r="AS1193" s="343"/>
      <c r="AT1193" s="343"/>
      <c r="AU1193" s="343"/>
      <c r="AV1193" s="343"/>
      <c r="AW1193" s="343"/>
      <c r="AX1193" s="343"/>
      <c r="AY1193" s="343"/>
      <c r="AZ1193" s="343"/>
      <c r="BA1193" s="343"/>
      <c r="BB1193" s="343"/>
      <c r="BC1193" s="343"/>
      <c r="BD1193" s="343"/>
      <c r="BE1193" s="475"/>
      <c r="BF1193" s="475"/>
      <c r="BG1193" s="475"/>
      <c r="BH1193" s="475"/>
      <c r="BI1193" s="475"/>
      <c r="BJ1193" s="475"/>
      <c r="BK1193" s="475"/>
      <c r="BL1193" s="475"/>
      <c r="BM1193" s="475"/>
      <c r="BN1193" s="475"/>
      <c r="BO1193" s="475"/>
      <c r="BP1193" s="306"/>
      <c r="BQ1193" s="496"/>
      <c r="BR1193" s="496"/>
      <c r="BS1193" s="496"/>
      <c r="BT1193" s="496"/>
      <c r="BU1193" s="496"/>
      <c r="BV1193" s="496"/>
    </row>
    <row r="1194" spans="1:74" s="52" customFormat="1" ht="12.75">
      <c r="A1194" s="64">
        <v>2996.2204340404778</v>
      </c>
      <c r="B1194" s="46" t="s">
        <v>320</v>
      </c>
      <c r="C1194" s="47" t="s">
        <v>339</v>
      </c>
      <c r="D1194" s="48">
        <v>29.97</v>
      </c>
      <c r="E1194" s="49">
        <v>39.365400000000001</v>
      </c>
      <c r="F1194" s="49">
        <v>4.2299999999999997E-2</v>
      </c>
      <c r="G1194" s="49">
        <v>14.5801</v>
      </c>
      <c r="H1194" s="49">
        <v>0.32900000000000001</v>
      </c>
      <c r="I1194" s="49">
        <v>0.20019999999999999</v>
      </c>
      <c r="J1194" s="49">
        <v>45.939599999999999</v>
      </c>
      <c r="K1194" s="49">
        <v>0.25650000000000001</v>
      </c>
      <c r="L1194" s="49">
        <v>100.71310000000001</v>
      </c>
      <c r="M1194" s="47"/>
      <c r="N1194" s="50">
        <v>0.98279371462488319</v>
      </c>
      <c r="O1194" s="50">
        <v>8.3495579640892434E-4</v>
      </c>
      <c r="P1194" s="50">
        <v>0.30441370314318239</v>
      </c>
      <c r="Q1194" s="50">
        <v>6.6067441967514089E-3</v>
      </c>
      <c r="R1194" s="50">
        <v>4.2334800149815121E-3</v>
      </c>
      <c r="S1194" s="50">
        <v>1.709792692289438</v>
      </c>
      <c r="T1194" s="50">
        <v>6.8610837166541818E-3</v>
      </c>
      <c r="U1194" s="50">
        <v>3.0155363737822998</v>
      </c>
      <c r="V1194" s="51">
        <v>84.886667829400906</v>
      </c>
      <c r="X1194" s="47" t="s">
        <v>1687</v>
      </c>
      <c r="Y1194" s="47" t="s">
        <v>1687</v>
      </c>
      <c r="Z1194" s="47" t="s">
        <v>1687</v>
      </c>
      <c r="AA1194" s="47" t="s">
        <v>1687</v>
      </c>
      <c r="AB1194" s="47" t="s">
        <v>1687</v>
      </c>
      <c r="AC1194" s="47" t="s">
        <v>1687</v>
      </c>
      <c r="AD1194" s="47" t="s">
        <v>1687</v>
      </c>
      <c r="AE1194" s="312"/>
      <c r="AF1194" s="465" t="s">
        <v>1755</v>
      </c>
      <c r="AG1194" s="343">
        <v>40</v>
      </c>
      <c r="AH1194" s="343">
        <v>15</v>
      </c>
      <c r="AI1194" s="343"/>
      <c r="AJ1194" s="343"/>
      <c r="AK1194" s="343"/>
      <c r="AL1194" s="343"/>
      <c r="AM1194" s="343"/>
      <c r="AN1194" s="343"/>
      <c r="AO1194" s="343"/>
      <c r="AP1194" s="343"/>
      <c r="AQ1194" s="343"/>
      <c r="AR1194" s="343"/>
      <c r="AS1194" s="343"/>
      <c r="AT1194" s="343"/>
      <c r="AU1194" s="343"/>
      <c r="AV1194" s="343"/>
      <c r="AW1194" s="343"/>
      <c r="AX1194" s="343"/>
      <c r="AY1194" s="343"/>
      <c r="AZ1194" s="343"/>
      <c r="BA1194" s="343"/>
      <c r="BB1194" s="343"/>
      <c r="BC1194" s="343"/>
      <c r="BD1194" s="343"/>
      <c r="BE1194" s="475"/>
      <c r="BF1194" s="475"/>
      <c r="BG1194" s="475"/>
      <c r="BH1194" s="475"/>
      <c r="BI1194" s="475"/>
      <c r="BJ1194" s="475"/>
      <c r="BK1194" s="475"/>
      <c r="BL1194" s="475"/>
      <c r="BM1194" s="475"/>
      <c r="BN1194" s="475"/>
      <c r="BO1194" s="475"/>
      <c r="BP1194" s="306"/>
      <c r="BQ1194" s="496"/>
      <c r="BR1194" s="496"/>
      <c r="BS1194" s="496"/>
      <c r="BT1194" s="496"/>
      <c r="BU1194" s="496"/>
      <c r="BV1194" s="496"/>
    </row>
    <row r="1195" spans="1:74" s="52" customFormat="1" ht="12.75">
      <c r="A1195" s="64">
        <v>2996.2204340404778</v>
      </c>
      <c r="B1195" s="46" t="s">
        <v>320</v>
      </c>
      <c r="C1195" s="47" t="s">
        <v>339</v>
      </c>
      <c r="D1195" s="48">
        <v>34.97</v>
      </c>
      <c r="E1195" s="49">
        <v>39.477699999999999</v>
      </c>
      <c r="F1195" s="49">
        <v>3.9899999999999998E-2</v>
      </c>
      <c r="G1195" s="49">
        <v>14.652699999999999</v>
      </c>
      <c r="H1195" s="49">
        <v>0.36580000000000001</v>
      </c>
      <c r="I1195" s="49">
        <v>0.20849999999999999</v>
      </c>
      <c r="J1195" s="49">
        <v>46.168999999999997</v>
      </c>
      <c r="K1195" s="49">
        <v>0.26119999999999999</v>
      </c>
      <c r="L1195" s="49">
        <v>101.1748</v>
      </c>
      <c r="M1195" s="47"/>
      <c r="N1195" s="50">
        <v>0.98153405345458944</v>
      </c>
      <c r="O1195" s="50">
        <v>7.8433544190334773E-4</v>
      </c>
      <c r="P1195" s="50">
        <v>0.30466823820063244</v>
      </c>
      <c r="Q1195" s="50">
        <v>7.315451287736625E-3</v>
      </c>
      <c r="R1195" s="50">
        <v>4.3908169067446365E-3</v>
      </c>
      <c r="S1195" s="50">
        <v>1.7112463815732737</v>
      </c>
      <c r="T1195" s="50">
        <v>6.9579987967232394E-3</v>
      </c>
      <c r="U1195" s="50">
        <v>3.0168972756616039</v>
      </c>
      <c r="V1195" s="51">
        <v>84.886848122823665</v>
      </c>
      <c r="X1195" s="47" t="s">
        <v>1687</v>
      </c>
      <c r="Y1195" s="47" t="s">
        <v>1687</v>
      </c>
      <c r="Z1195" s="47" t="s">
        <v>1687</v>
      </c>
      <c r="AA1195" s="47" t="s">
        <v>1687</v>
      </c>
      <c r="AB1195" s="47" t="s">
        <v>1687</v>
      </c>
      <c r="AC1195" s="47" t="s">
        <v>1687</v>
      </c>
      <c r="AD1195" s="47" t="s">
        <v>1687</v>
      </c>
      <c r="AE1195" s="312"/>
      <c r="AF1195" s="465" t="s">
        <v>1755</v>
      </c>
      <c r="AG1195" s="343">
        <v>40</v>
      </c>
      <c r="AH1195" s="343">
        <v>15</v>
      </c>
      <c r="AI1195" s="343"/>
      <c r="AJ1195" s="343"/>
      <c r="AK1195" s="343"/>
      <c r="AL1195" s="343"/>
      <c r="AM1195" s="343"/>
      <c r="AN1195" s="343"/>
      <c r="AO1195" s="343"/>
      <c r="AP1195" s="343"/>
      <c r="AQ1195" s="343"/>
      <c r="AR1195" s="343"/>
      <c r="AS1195" s="343"/>
      <c r="AT1195" s="343"/>
      <c r="AU1195" s="343"/>
      <c r="AV1195" s="343"/>
      <c r="AW1195" s="343"/>
      <c r="AX1195" s="343"/>
      <c r="AY1195" s="343"/>
      <c r="AZ1195" s="343"/>
      <c r="BA1195" s="343"/>
      <c r="BB1195" s="343"/>
      <c r="BC1195" s="343"/>
      <c r="BD1195" s="343"/>
      <c r="BE1195" s="475"/>
      <c r="BF1195" s="475"/>
      <c r="BG1195" s="475"/>
      <c r="BH1195" s="475"/>
      <c r="BI1195" s="475"/>
      <c r="BJ1195" s="475"/>
      <c r="BK1195" s="475"/>
      <c r="BL1195" s="475"/>
      <c r="BM1195" s="475"/>
      <c r="BN1195" s="475"/>
      <c r="BO1195" s="475"/>
      <c r="BP1195" s="306"/>
      <c r="BQ1195" s="496"/>
      <c r="BR1195" s="496"/>
      <c r="BS1195" s="496"/>
      <c r="BT1195" s="496"/>
      <c r="BU1195" s="496"/>
      <c r="BV1195" s="496"/>
    </row>
    <row r="1196" spans="1:74" s="52" customFormat="1" ht="12.75">
      <c r="A1196" s="64">
        <v>2996.2204340404778</v>
      </c>
      <c r="B1196" s="46" t="s">
        <v>320</v>
      </c>
      <c r="C1196" s="47" t="s">
        <v>339</v>
      </c>
      <c r="D1196" s="48">
        <v>39.96</v>
      </c>
      <c r="E1196" s="49">
        <v>39.299799999999998</v>
      </c>
      <c r="F1196" s="49">
        <v>8.3099999999999993E-2</v>
      </c>
      <c r="G1196" s="49">
        <v>15.0113</v>
      </c>
      <c r="H1196" s="49">
        <v>0.3367</v>
      </c>
      <c r="I1196" s="49">
        <v>0.1636</v>
      </c>
      <c r="J1196" s="49">
        <v>45.732900000000001</v>
      </c>
      <c r="K1196" s="49">
        <v>0.25090000000000001</v>
      </c>
      <c r="L1196" s="49">
        <v>100.8783</v>
      </c>
      <c r="M1196" s="47"/>
      <c r="N1196" s="50">
        <v>0.98123413577442598</v>
      </c>
      <c r="O1196" s="50">
        <v>1.6404339431004371E-3</v>
      </c>
      <c r="P1196" s="50">
        <v>0.31344157901195829</v>
      </c>
      <c r="Q1196" s="50">
        <v>6.7619089222404625E-3</v>
      </c>
      <c r="R1196" s="50">
        <v>3.4598028066059184E-3</v>
      </c>
      <c r="S1196" s="50">
        <v>1.7022353109982649</v>
      </c>
      <c r="T1196" s="50">
        <v>6.7118248827768489E-3</v>
      </c>
      <c r="U1196" s="50">
        <v>3.0154849963393731</v>
      </c>
      <c r="V1196" s="51">
        <v>84.449810355747601</v>
      </c>
      <c r="X1196" s="47" t="s">
        <v>1687</v>
      </c>
      <c r="Y1196" s="47" t="s">
        <v>1687</v>
      </c>
      <c r="Z1196" s="47" t="s">
        <v>1687</v>
      </c>
      <c r="AA1196" s="47" t="s">
        <v>1687</v>
      </c>
      <c r="AB1196" s="47" t="s">
        <v>1687</v>
      </c>
      <c r="AC1196" s="47" t="s">
        <v>1687</v>
      </c>
      <c r="AD1196" s="47" t="s">
        <v>1687</v>
      </c>
      <c r="AE1196" s="312"/>
      <c r="AF1196" s="465" t="s">
        <v>1755</v>
      </c>
      <c r="AG1196" s="343">
        <v>40</v>
      </c>
      <c r="AH1196" s="343">
        <v>15</v>
      </c>
      <c r="AI1196" s="343"/>
      <c r="AJ1196" s="343"/>
      <c r="AK1196" s="343"/>
      <c r="AL1196" s="343"/>
      <c r="AM1196" s="343"/>
      <c r="AN1196" s="343"/>
      <c r="AO1196" s="343"/>
      <c r="AP1196" s="343"/>
      <c r="AQ1196" s="343"/>
      <c r="AR1196" s="343"/>
      <c r="AS1196" s="343"/>
      <c r="AT1196" s="343"/>
      <c r="AU1196" s="343"/>
      <c r="AV1196" s="343"/>
      <c r="AW1196" s="343"/>
      <c r="AX1196" s="343"/>
      <c r="AY1196" s="343"/>
      <c r="AZ1196" s="343"/>
      <c r="BA1196" s="343"/>
      <c r="BB1196" s="343"/>
      <c r="BC1196" s="343"/>
      <c r="BD1196" s="343"/>
      <c r="BE1196" s="475"/>
      <c r="BF1196" s="475"/>
      <c r="BG1196" s="475"/>
      <c r="BH1196" s="475"/>
      <c r="BI1196" s="475"/>
      <c r="BJ1196" s="475"/>
      <c r="BK1196" s="475"/>
      <c r="BL1196" s="475"/>
      <c r="BM1196" s="475"/>
      <c r="BN1196" s="475"/>
      <c r="BO1196" s="475"/>
      <c r="BP1196" s="306"/>
      <c r="BQ1196" s="496"/>
      <c r="BR1196" s="496"/>
      <c r="BS1196" s="496"/>
      <c r="BT1196" s="496"/>
      <c r="BU1196" s="496"/>
      <c r="BV1196" s="496"/>
    </row>
    <row r="1197" spans="1:74" s="52" customFormat="1" ht="12.75">
      <c r="A1197" s="64">
        <v>2996.2204340404778</v>
      </c>
      <c r="B1197" s="46" t="s">
        <v>320</v>
      </c>
      <c r="C1197" s="47" t="s">
        <v>339</v>
      </c>
      <c r="D1197" s="48">
        <v>44.96</v>
      </c>
      <c r="E1197" s="49">
        <v>39.374400000000001</v>
      </c>
      <c r="F1197" s="49">
        <v>3.0499999999999999E-2</v>
      </c>
      <c r="G1197" s="49">
        <v>14.822699999999999</v>
      </c>
      <c r="H1197" s="49">
        <v>0.30080000000000001</v>
      </c>
      <c r="I1197" s="49">
        <v>0.19309999999999999</v>
      </c>
      <c r="J1197" s="49">
        <v>45.954799999999999</v>
      </c>
      <c r="K1197" s="49">
        <v>0.26219999999999999</v>
      </c>
      <c r="L1197" s="49">
        <v>100.9385</v>
      </c>
      <c r="M1197" s="47"/>
      <c r="N1197" s="50">
        <v>0.98183589455198395</v>
      </c>
      <c r="O1197" s="50">
        <v>6.0131247057510406E-4</v>
      </c>
      <c r="P1197" s="50">
        <v>0.30910659366245485</v>
      </c>
      <c r="Q1197" s="50">
        <v>6.0331855281856939E-3</v>
      </c>
      <c r="R1197" s="50">
        <v>4.0784295926791806E-3</v>
      </c>
      <c r="S1197" s="50">
        <v>1.7083009493487855</v>
      </c>
      <c r="T1197" s="50">
        <v>7.0051153522013125E-3</v>
      </c>
      <c r="U1197" s="50">
        <v>3.0169614805068661</v>
      </c>
      <c r="V1197" s="51">
        <v>84.678029249307087</v>
      </c>
      <c r="X1197" s="47" t="s">
        <v>1687</v>
      </c>
      <c r="Y1197" s="47" t="s">
        <v>1687</v>
      </c>
      <c r="Z1197" s="47" t="s">
        <v>1687</v>
      </c>
      <c r="AA1197" s="47" t="s">
        <v>1687</v>
      </c>
      <c r="AB1197" s="47" t="s">
        <v>1687</v>
      </c>
      <c r="AC1197" s="47" t="s">
        <v>1687</v>
      </c>
      <c r="AD1197" s="47" t="s">
        <v>1687</v>
      </c>
      <c r="AE1197" s="312"/>
      <c r="AF1197" s="465" t="s">
        <v>1755</v>
      </c>
      <c r="AG1197" s="343">
        <v>40</v>
      </c>
      <c r="AH1197" s="343">
        <v>15</v>
      </c>
      <c r="AI1197" s="343"/>
      <c r="AJ1197" s="343"/>
      <c r="AK1197" s="343"/>
      <c r="AL1197" s="343"/>
      <c r="AM1197" s="343"/>
      <c r="AN1197" s="343"/>
      <c r="AO1197" s="343"/>
      <c r="AP1197" s="343"/>
      <c r="AQ1197" s="343"/>
      <c r="AR1197" s="343"/>
      <c r="AS1197" s="343"/>
      <c r="AT1197" s="343"/>
      <c r="AU1197" s="343"/>
      <c r="AV1197" s="343"/>
      <c r="AW1197" s="343"/>
      <c r="AX1197" s="343"/>
      <c r="AY1197" s="343"/>
      <c r="AZ1197" s="343"/>
      <c r="BA1197" s="343"/>
      <c r="BB1197" s="343"/>
      <c r="BC1197" s="343"/>
      <c r="BD1197" s="343"/>
      <c r="BE1197" s="475"/>
      <c r="BF1197" s="475"/>
      <c r="BG1197" s="475"/>
      <c r="BH1197" s="475"/>
      <c r="BI1197" s="475"/>
      <c r="BJ1197" s="475"/>
      <c r="BK1197" s="475"/>
      <c r="BL1197" s="475"/>
      <c r="BM1197" s="475"/>
      <c r="BN1197" s="475"/>
      <c r="BO1197" s="475"/>
      <c r="BP1197" s="306"/>
      <c r="BQ1197" s="496"/>
      <c r="BR1197" s="496"/>
      <c r="BS1197" s="496"/>
      <c r="BT1197" s="496"/>
      <c r="BU1197" s="496"/>
      <c r="BV1197" s="496"/>
    </row>
    <row r="1198" spans="1:74" s="52" customFormat="1" ht="12.75">
      <c r="A1198" s="64">
        <v>2996.2204340404778</v>
      </c>
      <c r="B1198" s="46" t="s">
        <v>320</v>
      </c>
      <c r="C1198" s="47" t="s">
        <v>339</v>
      </c>
      <c r="D1198" s="48">
        <v>49.95</v>
      </c>
      <c r="E1198" s="49">
        <v>39.449800000000003</v>
      </c>
      <c r="F1198" s="49">
        <v>1.7999999999999999E-2</v>
      </c>
      <c r="G1198" s="49">
        <v>14.839</v>
      </c>
      <c r="H1198" s="49">
        <v>0.3508</v>
      </c>
      <c r="I1198" s="49">
        <v>0.22969999999999999</v>
      </c>
      <c r="J1198" s="49">
        <v>45.6676</v>
      </c>
      <c r="K1198" s="49">
        <v>0.24879999999999999</v>
      </c>
      <c r="L1198" s="49">
        <v>100.80370000000001</v>
      </c>
      <c r="M1198" s="47"/>
      <c r="N1198" s="50">
        <v>0.98516855105981471</v>
      </c>
      <c r="O1198" s="50">
        <v>3.553969153457152E-4</v>
      </c>
      <c r="P1198" s="50">
        <v>0.30990341550964101</v>
      </c>
      <c r="Q1198" s="50">
        <v>7.0464311194700343E-3</v>
      </c>
      <c r="R1198" s="50">
        <v>4.8586147948622375E-3</v>
      </c>
      <c r="S1198" s="50">
        <v>1.700131319279659</v>
      </c>
      <c r="T1198" s="50">
        <v>6.6569264307012538E-3</v>
      </c>
      <c r="U1198" s="50">
        <v>3.0141206551094935</v>
      </c>
      <c r="V1198" s="51">
        <v>84.582186061469898</v>
      </c>
      <c r="X1198" s="47" t="s">
        <v>1687</v>
      </c>
      <c r="Y1198" s="47" t="s">
        <v>1687</v>
      </c>
      <c r="Z1198" s="47" t="s">
        <v>1687</v>
      </c>
      <c r="AA1198" s="47" t="s">
        <v>1687</v>
      </c>
      <c r="AB1198" s="47" t="s">
        <v>1687</v>
      </c>
      <c r="AC1198" s="47" t="s">
        <v>1687</v>
      </c>
      <c r="AD1198" s="47" t="s">
        <v>1687</v>
      </c>
      <c r="AE1198" s="312"/>
      <c r="AF1198" s="465" t="s">
        <v>1755</v>
      </c>
      <c r="AG1198" s="343">
        <v>40</v>
      </c>
      <c r="AH1198" s="343">
        <v>15</v>
      </c>
      <c r="AI1198" s="343"/>
      <c r="AJ1198" s="343"/>
      <c r="AK1198" s="343"/>
      <c r="AL1198" s="343"/>
      <c r="AM1198" s="343"/>
      <c r="AN1198" s="343"/>
      <c r="AO1198" s="343"/>
      <c r="AP1198" s="343"/>
      <c r="AQ1198" s="343"/>
      <c r="AR1198" s="343"/>
      <c r="AS1198" s="343"/>
      <c r="AT1198" s="343"/>
      <c r="AU1198" s="343"/>
      <c r="AV1198" s="343"/>
      <c r="AW1198" s="343"/>
      <c r="AX1198" s="343"/>
      <c r="AY1198" s="343"/>
      <c r="AZ1198" s="343"/>
      <c r="BA1198" s="343"/>
      <c r="BB1198" s="343"/>
      <c r="BC1198" s="343"/>
      <c r="BD1198" s="343"/>
      <c r="BE1198" s="475"/>
      <c r="BF1198" s="475"/>
      <c r="BG1198" s="475"/>
      <c r="BH1198" s="475"/>
      <c r="BI1198" s="475"/>
      <c r="BJ1198" s="475"/>
      <c r="BK1198" s="475"/>
      <c r="BL1198" s="475"/>
      <c r="BM1198" s="475"/>
      <c r="BN1198" s="475"/>
      <c r="BO1198" s="475"/>
      <c r="BP1198" s="306"/>
      <c r="BQ1198" s="496"/>
      <c r="BR1198" s="496"/>
      <c r="BS1198" s="496"/>
      <c r="BT1198" s="496"/>
      <c r="BU1198" s="496"/>
      <c r="BV1198" s="496"/>
    </row>
    <row r="1199" spans="1:74" s="52" customFormat="1" ht="12.75">
      <c r="A1199" s="64">
        <v>2996.2204340404778</v>
      </c>
      <c r="B1199" s="46" t="s">
        <v>320</v>
      </c>
      <c r="C1199" s="47" t="s">
        <v>339</v>
      </c>
      <c r="D1199" s="48">
        <v>54.95</v>
      </c>
      <c r="E1199" s="49">
        <v>39.934800000000003</v>
      </c>
      <c r="F1199" s="49">
        <v>2.1399999999999999E-2</v>
      </c>
      <c r="G1199" s="49">
        <v>14.9427</v>
      </c>
      <c r="H1199" s="49">
        <v>0.36520000000000002</v>
      </c>
      <c r="I1199" s="49">
        <v>0.2515</v>
      </c>
      <c r="J1199" s="49">
        <v>46.137300000000003</v>
      </c>
      <c r="K1199" s="49">
        <v>0.26490000000000002</v>
      </c>
      <c r="L1199" s="49">
        <v>101.91780000000001</v>
      </c>
      <c r="M1199" s="47"/>
      <c r="N1199" s="50">
        <v>0.98612284326500987</v>
      </c>
      <c r="O1199" s="50">
        <v>4.1780024843582195E-4</v>
      </c>
      <c r="P1199" s="50">
        <v>0.30857772781470694</v>
      </c>
      <c r="Q1199" s="50">
        <v>7.2536094199491478E-3</v>
      </c>
      <c r="R1199" s="50">
        <v>5.2602118353621595E-3</v>
      </c>
      <c r="S1199" s="50">
        <v>1.6984009599384911</v>
      </c>
      <c r="T1199" s="50">
        <v>7.0084037161636465E-3</v>
      </c>
      <c r="U1199" s="50">
        <v>3.0130415562381185</v>
      </c>
      <c r="V1199" s="51">
        <v>84.624763097999903</v>
      </c>
      <c r="X1199" s="47" t="s">
        <v>1687</v>
      </c>
      <c r="Y1199" s="47" t="s">
        <v>1687</v>
      </c>
      <c r="Z1199" s="47" t="s">
        <v>1687</v>
      </c>
      <c r="AA1199" s="47" t="s">
        <v>1687</v>
      </c>
      <c r="AB1199" s="47" t="s">
        <v>1687</v>
      </c>
      <c r="AC1199" s="47" t="s">
        <v>1687</v>
      </c>
      <c r="AD1199" s="47" t="s">
        <v>1687</v>
      </c>
      <c r="AE1199" s="312"/>
      <c r="AF1199" s="465" t="s">
        <v>1755</v>
      </c>
      <c r="AG1199" s="343">
        <v>40</v>
      </c>
      <c r="AH1199" s="343">
        <v>15</v>
      </c>
      <c r="AI1199" s="343"/>
      <c r="AJ1199" s="343"/>
      <c r="AK1199" s="343"/>
      <c r="AL1199" s="343"/>
      <c r="AM1199" s="343"/>
      <c r="AN1199" s="343"/>
      <c r="AO1199" s="343"/>
      <c r="AP1199" s="343"/>
      <c r="AQ1199" s="343"/>
      <c r="AR1199" s="343"/>
      <c r="AS1199" s="343"/>
      <c r="AT1199" s="343"/>
      <c r="AU1199" s="343"/>
      <c r="AV1199" s="343"/>
      <c r="AW1199" s="343"/>
      <c r="AX1199" s="343"/>
      <c r="AY1199" s="343"/>
      <c r="AZ1199" s="343"/>
      <c r="BA1199" s="343"/>
      <c r="BB1199" s="343"/>
      <c r="BC1199" s="343"/>
      <c r="BD1199" s="343"/>
      <c r="BE1199" s="475"/>
      <c r="BF1199" s="475"/>
      <c r="BG1199" s="475"/>
      <c r="BH1199" s="475"/>
      <c r="BI1199" s="475"/>
      <c r="BJ1199" s="475"/>
      <c r="BK1199" s="475"/>
      <c r="BL1199" s="475"/>
      <c r="BM1199" s="475"/>
      <c r="BN1199" s="475"/>
      <c r="BO1199" s="475"/>
      <c r="BP1199" s="306"/>
      <c r="BQ1199" s="496"/>
      <c r="BR1199" s="496"/>
      <c r="BS1199" s="496"/>
      <c r="BT1199" s="496"/>
      <c r="BU1199" s="496"/>
      <c r="BV1199" s="496"/>
    </row>
    <row r="1200" spans="1:74" s="52" customFormat="1" ht="12.75">
      <c r="A1200" s="64">
        <v>2996.2204340404778</v>
      </c>
      <c r="B1200" s="46" t="s">
        <v>320</v>
      </c>
      <c r="C1200" s="47" t="s">
        <v>339</v>
      </c>
      <c r="D1200" s="48">
        <v>59.94</v>
      </c>
      <c r="E1200" s="49">
        <v>39.524700000000003</v>
      </c>
      <c r="F1200" s="49">
        <v>4.9299999999999997E-2</v>
      </c>
      <c r="G1200" s="49">
        <v>14.9566</v>
      </c>
      <c r="H1200" s="49">
        <v>0.34949999999999998</v>
      </c>
      <c r="I1200" s="49">
        <v>0.2316</v>
      </c>
      <c r="J1200" s="49">
        <v>45.383699999999997</v>
      </c>
      <c r="K1200" s="49">
        <v>0.2407</v>
      </c>
      <c r="L1200" s="49">
        <v>100.73610000000001</v>
      </c>
      <c r="M1200" s="47"/>
      <c r="N1200" s="50">
        <v>0.98771086936257213</v>
      </c>
      <c r="O1200" s="50">
        <v>9.7405523579700392E-4</v>
      </c>
      <c r="P1200" s="50">
        <v>0.31257203758303576</v>
      </c>
      <c r="Q1200" s="50">
        <v>7.0250969686220972E-3</v>
      </c>
      <c r="R1200" s="50">
        <v>4.9021381373703802E-3</v>
      </c>
      <c r="S1200" s="50">
        <v>1.6907122373977002</v>
      </c>
      <c r="T1200" s="50">
        <v>6.4445854807365583E-3</v>
      </c>
      <c r="U1200" s="50">
        <v>3.0103410201658338</v>
      </c>
      <c r="V1200" s="51">
        <v>84.397020358678674</v>
      </c>
      <c r="X1200" s="47" t="s">
        <v>1687</v>
      </c>
      <c r="Y1200" s="47" t="s">
        <v>1687</v>
      </c>
      <c r="Z1200" s="47" t="s">
        <v>1687</v>
      </c>
      <c r="AA1200" s="47" t="s">
        <v>1687</v>
      </c>
      <c r="AB1200" s="47" t="s">
        <v>1687</v>
      </c>
      <c r="AC1200" s="47" t="s">
        <v>1687</v>
      </c>
      <c r="AD1200" s="47" t="s">
        <v>1687</v>
      </c>
      <c r="AE1200" s="312"/>
      <c r="AF1200" s="465" t="s">
        <v>1755</v>
      </c>
      <c r="AG1200" s="343">
        <v>40</v>
      </c>
      <c r="AH1200" s="343">
        <v>15</v>
      </c>
      <c r="AI1200" s="343"/>
      <c r="AJ1200" s="343"/>
      <c r="AK1200" s="343"/>
      <c r="AL1200" s="343"/>
      <c r="AM1200" s="343"/>
      <c r="AN1200" s="343"/>
      <c r="AO1200" s="343"/>
      <c r="AP1200" s="343"/>
      <c r="AQ1200" s="343"/>
      <c r="AR1200" s="343"/>
      <c r="AS1200" s="343"/>
      <c r="AT1200" s="343"/>
      <c r="AU1200" s="343"/>
      <c r="AV1200" s="343"/>
      <c r="AW1200" s="343"/>
      <c r="AX1200" s="343"/>
      <c r="AY1200" s="343"/>
      <c r="AZ1200" s="343"/>
      <c r="BA1200" s="343"/>
      <c r="BB1200" s="343"/>
      <c r="BC1200" s="343"/>
      <c r="BD1200" s="343"/>
      <c r="BE1200" s="475"/>
      <c r="BF1200" s="475"/>
      <c r="BG1200" s="475"/>
      <c r="BH1200" s="475"/>
      <c r="BI1200" s="475"/>
      <c r="BJ1200" s="475"/>
      <c r="BK1200" s="475"/>
      <c r="BL1200" s="475"/>
      <c r="BM1200" s="475"/>
      <c r="BN1200" s="475"/>
      <c r="BO1200" s="475"/>
      <c r="BP1200" s="306"/>
      <c r="BQ1200" s="496"/>
      <c r="BR1200" s="496"/>
      <c r="BS1200" s="496"/>
      <c r="BT1200" s="496"/>
      <c r="BU1200" s="496"/>
      <c r="BV1200" s="496"/>
    </row>
    <row r="1201" spans="1:74" s="52" customFormat="1" ht="12.75">
      <c r="A1201" s="64">
        <v>2996.2204340404778</v>
      </c>
      <c r="B1201" s="46" t="s">
        <v>320</v>
      </c>
      <c r="C1201" s="47" t="s">
        <v>339</v>
      </c>
      <c r="D1201" s="48">
        <v>64.94</v>
      </c>
      <c r="E1201" s="49">
        <v>39.179099999999998</v>
      </c>
      <c r="F1201" s="49">
        <v>5.5E-2</v>
      </c>
      <c r="G1201" s="49">
        <v>15.1416</v>
      </c>
      <c r="H1201" s="49">
        <v>0.35489999999999999</v>
      </c>
      <c r="I1201" s="49">
        <v>0.23630000000000001</v>
      </c>
      <c r="J1201" s="49">
        <v>45.365900000000003</v>
      </c>
      <c r="K1201" s="49">
        <v>0.24779999999999999</v>
      </c>
      <c r="L1201" s="49">
        <v>100.58059999999999</v>
      </c>
      <c r="M1201" s="47"/>
      <c r="N1201" s="50">
        <v>0.98234903255232175</v>
      </c>
      <c r="O1201" s="50">
        <v>1.0903086834916629E-3</v>
      </c>
      <c r="P1201" s="50">
        <v>0.31749663699750014</v>
      </c>
      <c r="Q1201" s="50">
        <v>7.1574983751620368E-3</v>
      </c>
      <c r="R1201" s="50">
        <v>5.0183486104072601E-3</v>
      </c>
      <c r="S1201" s="50">
        <v>1.695701651182431</v>
      </c>
      <c r="T1201" s="50">
        <v>6.6568736793812533E-3</v>
      </c>
      <c r="U1201" s="50">
        <v>3.0154703500806952</v>
      </c>
      <c r="V1201" s="51">
        <v>84.229241656839534</v>
      </c>
      <c r="X1201" s="47" t="s">
        <v>1687</v>
      </c>
      <c r="Y1201" s="47" t="s">
        <v>1687</v>
      </c>
      <c r="Z1201" s="47" t="s">
        <v>1687</v>
      </c>
      <c r="AA1201" s="47" t="s">
        <v>1687</v>
      </c>
      <c r="AB1201" s="47" t="s">
        <v>1687</v>
      </c>
      <c r="AC1201" s="47" t="s">
        <v>1687</v>
      </c>
      <c r="AD1201" s="47" t="s">
        <v>1687</v>
      </c>
      <c r="AE1201" s="312"/>
      <c r="AF1201" s="465" t="s">
        <v>1755</v>
      </c>
      <c r="AG1201" s="343">
        <v>40</v>
      </c>
      <c r="AH1201" s="343">
        <v>15</v>
      </c>
      <c r="AI1201" s="343"/>
      <c r="AJ1201" s="343"/>
      <c r="AK1201" s="343"/>
      <c r="AL1201" s="343"/>
      <c r="AM1201" s="343"/>
      <c r="AN1201" s="343"/>
      <c r="AO1201" s="343"/>
      <c r="AP1201" s="343"/>
      <c r="AQ1201" s="343"/>
      <c r="AR1201" s="343"/>
      <c r="AS1201" s="343"/>
      <c r="AT1201" s="343"/>
      <c r="AU1201" s="343"/>
      <c r="AV1201" s="343"/>
      <c r="AW1201" s="343"/>
      <c r="AX1201" s="343"/>
      <c r="AY1201" s="343"/>
      <c r="AZ1201" s="343"/>
      <c r="BA1201" s="343"/>
      <c r="BB1201" s="343"/>
      <c r="BC1201" s="343"/>
      <c r="BD1201" s="343"/>
      <c r="BE1201" s="475"/>
      <c r="BF1201" s="475"/>
      <c r="BG1201" s="475"/>
      <c r="BH1201" s="475"/>
      <c r="BI1201" s="475"/>
      <c r="BJ1201" s="475"/>
      <c r="BK1201" s="475"/>
      <c r="BL1201" s="475"/>
      <c r="BM1201" s="475"/>
      <c r="BN1201" s="475"/>
      <c r="BO1201" s="475"/>
      <c r="BP1201" s="306"/>
      <c r="BQ1201" s="496"/>
      <c r="BR1201" s="496"/>
      <c r="BS1201" s="496"/>
      <c r="BT1201" s="496"/>
      <c r="BU1201" s="496"/>
      <c r="BV1201" s="496"/>
    </row>
    <row r="1202" spans="1:74" s="52" customFormat="1" ht="12.75">
      <c r="A1202" s="64">
        <v>2996.2204340404778</v>
      </c>
      <c r="B1202" s="46" t="s">
        <v>320</v>
      </c>
      <c r="C1202" s="47" t="s">
        <v>339</v>
      </c>
      <c r="D1202" s="48">
        <v>69.930000000000007</v>
      </c>
      <c r="E1202" s="49">
        <v>39.1693</v>
      </c>
      <c r="F1202" s="49">
        <v>2.69E-2</v>
      </c>
      <c r="G1202" s="49">
        <v>15.279199999999999</v>
      </c>
      <c r="H1202" s="49">
        <v>0.29749999999999999</v>
      </c>
      <c r="I1202" s="49">
        <v>0.2472</v>
      </c>
      <c r="J1202" s="49">
        <v>45.1524</v>
      </c>
      <c r="K1202" s="49">
        <v>0.25950000000000001</v>
      </c>
      <c r="L1202" s="49">
        <v>100.43199999999999</v>
      </c>
      <c r="M1202" s="47"/>
      <c r="N1202" s="50">
        <v>0.98403926901319605</v>
      </c>
      <c r="O1202" s="50">
        <v>5.343112451803336E-4</v>
      </c>
      <c r="P1202" s="50">
        <v>0.32101345003907017</v>
      </c>
      <c r="Q1202" s="50">
        <v>6.0117025177230943E-3</v>
      </c>
      <c r="R1202" s="50">
        <v>5.2601826571603751E-3</v>
      </c>
      <c r="S1202" s="50">
        <v>1.6910482699252458</v>
      </c>
      <c r="T1202" s="50">
        <v>6.9849230988666923E-3</v>
      </c>
      <c r="U1202" s="50">
        <v>3.0148921084964426</v>
      </c>
      <c r="V1202" s="51">
        <v>84.045546572758056</v>
      </c>
      <c r="X1202" s="47" t="s">
        <v>1687</v>
      </c>
      <c r="Y1202" s="47" t="s">
        <v>1687</v>
      </c>
      <c r="Z1202" s="47" t="s">
        <v>1687</v>
      </c>
      <c r="AA1202" s="47" t="s">
        <v>1687</v>
      </c>
      <c r="AB1202" s="47" t="s">
        <v>1687</v>
      </c>
      <c r="AC1202" s="47" t="s">
        <v>1687</v>
      </c>
      <c r="AD1202" s="47" t="s">
        <v>1687</v>
      </c>
      <c r="AE1202" s="312"/>
      <c r="AF1202" s="465" t="s">
        <v>1755</v>
      </c>
      <c r="AG1202" s="343">
        <v>40</v>
      </c>
      <c r="AH1202" s="343">
        <v>15</v>
      </c>
      <c r="AI1202" s="343"/>
      <c r="AJ1202" s="343"/>
      <c r="AK1202" s="343"/>
      <c r="AL1202" s="343"/>
      <c r="AM1202" s="343"/>
      <c r="AN1202" s="343"/>
      <c r="AO1202" s="343"/>
      <c r="AP1202" s="343"/>
      <c r="AQ1202" s="343"/>
      <c r="AR1202" s="343"/>
      <c r="AS1202" s="343"/>
      <c r="AT1202" s="343"/>
      <c r="AU1202" s="343"/>
      <c r="AV1202" s="343"/>
      <c r="AW1202" s="343"/>
      <c r="AX1202" s="343"/>
      <c r="AY1202" s="343"/>
      <c r="AZ1202" s="343"/>
      <c r="BA1202" s="343"/>
      <c r="BB1202" s="343"/>
      <c r="BC1202" s="343"/>
      <c r="BD1202" s="343"/>
      <c r="BE1202" s="475"/>
      <c r="BF1202" s="475"/>
      <c r="BG1202" s="475"/>
      <c r="BH1202" s="475"/>
      <c r="BI1202" s="475"/>
      <c r="BJ1202" s="475"/>
      <c r="BK1202" s="475"/>
      <c r="BL1202" s="475"/>
      <c r="BM1202" s="475"/>
      <c r="BN1202" s="475"/>
      <c r="BO1202" s="475"/>
      <c r="BP1202" s="306"/>
      <c r="BQ1202" s="496"/>
      <c r="BR1202" s="496"/>
      <c r="BS1202" s="496"/>
      <c r="BT1202" s="496"/>
      <c r="BU1202" s="496"/>
      <c r="BV1202" s="496"/>
    </row>
    <row r="1203" spans="1:74" s="52" customFormat="1" ht="12.75">
      <c r="A1203" s="64">
        <v>2996.2204340404778</v>
      </c>
      <c r="B1203" s="46" t="s">
        <v>320</v>
      </c>
      <c r="C1203" s="47" t="s">
        <v>339</v>
      </c>
      <c r="D1203" s="48">
        <v>74.930000000000007</v>
      </c>
      <c r="E1203" s="49">
        <v>39.116700000000002</v>
      </c>
      <c r="F1203" s="49">
        <v>5.9700000000000003E-2</v>
      </c>
      <c r="G1203" s="49">
        <v>15.087</v>
      </c>
      <c r="H1203" s="49">
        <v>0.34370000000000001</v>
      </c>
      <c r="I1203" s="49">
        <v>0.22919999999999999</v>
      </c>
      <c r="J1203" s="49">
        <v>45.512900000000002</v>
      </c>
      <c r="K1203" s="49">
        <v>0.25669999999999998</v>
      </c>
      <c r="L1203" s="49">
        <v>100.60589999999999</v>
      </c>
      <c r="M1203" s="47"/>
      <c r="N1203" s="50">
        <v>0.98045048575326266</v>
      </c>
      <c r="O1203" s="50">
        <v>1.1830775217308467E-3</v>
      </c>
      <c r="P1203" s="50">
        <v>0.31624403389501893</v>
      </c>
      <c r="Q1203" s="50">
        <v>6.9292603827697226E-3</v>
      </c>
      <c r="R1203" s="50">
        <v>4.865907056644983E-3</v>
      </c>
      <c r="S1203" s="50">
        <v>1.7006169804204461</v>
      </c>
      <c r="T1203" s="50">
        <v>6.8936141734026648E-3</v>
      </c>
      <c r="U1203" s="50">
        <v>3.0171833592032762</v>
      </c>
      <c r="V1203" s="51">
        <v>84.319988752306074</v>
      </c>
      <c r="X1203" s="47" t="s">
        <v>1687</v>
      </c>
      <c r="Y1203" s="47" t="s">
        <v>1687</v>
      </c>
      <c r="Z1203" s="47" t="s">
        <v>1687</v>
      </c>
      <c r="AA1203" s="47" t="s">
        <v>1687</v>
      </c>
      <c r="AB1203" s="47" t="s">
        <v>1687</v>
      </c>
      <c r="AC1203" s="47" t="s">
        <v>1687</v>
      </c>
      <c r="AD1203" s="47" t="s">
        <v>1687</v>
      </c>
      <c r="AE1203" s="312"/>
      <c r="AF1203" s="465" t="s">
        <v>1755</v>
      </c>
      <c r="AG1203" s="343">
        <v>40</v>
      </c>
      <c r="AH1203" s="343">
        <v>15</v>
      </c>
      <c r="AI1203" s="343"/>
      <c r="AJ1203" s="343"/>
      <c r="AK1203" s="343"/>
      <c r="AL1203" s="343"/>
      <c r="AM1203" s="343"/>
      <c r="AN1203" s="343"/>
      <c r="AO1203" s="343"/>
      <c r="AP1203" s="343"/>
      <c r="AQ1203" s="343"/>
      <c r="AR1203" s="343"/>
      <c r="AS1203" s="343"/>
      <c r="AT1203" s="343"/>
      <c r="AU1203" s="343"/>
      <c r="AV1203" s="343"/>
      <c r="AW1203" s="343"/>
      <c r="AX1203" s="343"/>
      <c r="AY1203" s="343"/>
      <c r="AZ1203" s="343"/>
      <c r="BA1203" s="343"/>
      <c r="BB1203" s="343"/>
      <c r="BC1203" s="343"/>
      <c r="BD1203" s="343"/>
      <c r="BE1203" s="475"/>
      <c r="BF1203" s="475"/>
      <c r="BG1203" s="475"/>
      <c r="BH1203" s="475"/>
      <c r="BI1203" s="475"/>
      <c r="BJ1203" s="475"/>
      <c r="BK1203" s="475"/>
      <c r="BL1203" s="475"/>
      <c r="BM1203" s="475"/>
      <c r="BN1203" s="475"/>
      <c r="BO1203" s="475"/>
      <c r="BP1203" s="306"/>
      <c r="BQ1203" s="496"/>
      <c r="BR1203" s="496"/>
      <c r="BS1203" s="496"/>
      <c r="BT1203" s="496"/>
      <c r="BU1203" s="496"/>
      <c r="BV1203" s="496"/>
    </row>
    <row r="1204" spans="1:74" s="52" customFormat="1" ht="12.75">
      <c r="A1204" s="64">
        <v>2996.2204340404778</v>
      </c>
      <c r="B1204" s="46" t="s">
        <v>320</v>
      </c>
      <c r="C1204" s="47" t="s">
        <v>339</v>
      </c>
      <c r="D1204" s="48">
        <v>79.92</v>
      </c>
      <c r="E1204" s="49">
        <v>39.160200000000003</v>
      </c>
      <c r="F1204" s="49">
        <v>5.0599999999999999E-2</v>
      </c>
      <c r="G1204" s="49">
        <v>15.433299999999999</v>
      </c>
      <c r="H1204" s="49">
        <v>0.39040000000000002</v>
      </c>
      <c r="I1204" s="49">
        <v>0.23150000000000001</v>
      </c>
      <c r="J1204" s="49">
        <v>45.279400000000003</v>
      </c>
      <c r="K1204" s="49">
        <v>0.26350000000000001</v>
      </c>
      <c r="L1204" s="49">
        <v>100.80889999999999</v>
      </c>
      <c r="M1204" s="47"/>
      <c r="N1204" s="50">
        <v>0.98121047109461246</v>
      </c>
      <c r="O1204" s="50">
        <v>1.0024049553464943E-3</v>
      </c>
      <c r="P1204" s="50">
        <v>0.32339407984458318</v>
      </c>
      <c r="Q1204" s="50">
        <v>7.86811999054245E-3</v>
      </c>
      <c r="R1204" s="50">
        <v>4.9130819429227439E-3</v>
      </c>
      <c r="S1204" s="50">
        <v>1.6913227161575304</v>
      </c>
      <c r="T1204" s="50">
        <v>7.073845009157329E-3</v>
      </c>
      <c r="U1204" s="50">
        <v>3.0167847189946952</v>
      </c>
      <c r="V1204" s="51">
        <v>83.948409995573201</v>
      </c>
      <c r="X1204" s="47" t="s">
        <v>1687</v>
      </c>
      <c r="Y1204" s="47" t="s">
        <v>1687</v>
      </c>
      <c r="Z1204" s="47" t="s">
        <v>1687</v>
      </c>
      <c r="AA1204" s="47" t="s">
        <v>1687</v>
      </c>
      <c r="AB1204" s="47" t="s">
        <v>1687</v>
      </c>
      <c r="AC1204" s="47" t="s">
        <v>1687</v>
      </c>
      <c r="AD1204" s="47" t="s">
        <v>1687</v>
      </c>
      <c r="AE1204" s="312"/>
      <c r="AF1204" s="465" t="s">
        <v>1755</v>
      </c>
      <c r="AG1204" s="343">
        <v>40</v>
      </c>
      <c r="AH1204" s="343">
        <v>15</v>
      </c>
      <c r="AI1204" s="343"/>
      <c r="AJ1204" s="343"/>
      <c r="AK1204" s="343"/>
      <c r="AL1204" s="343"/>
      <c r="AM1204" s="343"/>
      <c r="AN1204" s="343"/>
      <c r="AO1204" s="343"/>
      <c r="AP1204" s="343"/>
      <c r="AQ1204" s="343"/>
      <c r="AR1204" s="343"/>
      <c r="AS1204" s="343"/>
      <c r="AT1204" s="343"/>
      <c r="AU1204" s="343"/>
      <c r="AV1204" s="343"/>
      <c r="AW1204" s="343"/>
      <c r="AX1204" s="343"/>
      <c r="AY1204" s="343"/>
      <c r="AZ1204" s="343"/>
      <c r="BA1204" s="343"/>
      <c r="BB1204" s="343"/>
      <c r="BC1204" s="343"/>
      <c r="BD1204" s="343"/>
      <c r="BE1204" s="475"/>
      <c r="BF1204" s="475"/>
      <c r="BG1204" s="475"/>
      <c r="BH1204" s="475"/>
      <c r="BI1204" s="475"/>
      <c r="BJ1204" s="475"/>
      <c r="BK1204" s="475"/>
      <c r="BL1204" s="475"/>
      <c r="BM1204" s="475"/>
      <c r="BN1204" s="475"/>
      <c r="BO1204" s="475"/>
      <c r="BP1204" s="306"/>
      <c r="BQ1204" s="496"/>
      <c r="BR1204" s="496"/>
      <c r="BS1204" s="496"/>
      <c r="BT1204" s="496"/>
      <c r="BU1204" s="496"/>
      <c r="BV1204" s="496"/>
    </row>
    <row r="1205" spans="1:74" s="52" customFormat="1" ht="12.75">
      <c r="A1205" s="64">
        <v>2996.2204340404778</v>
      </c>
      <c r="B1205" s="46" t="s">
        <v>320</v>
      </c>
      <c r="C1205" s="47" t="s">
        <v>339</v>
      </c>
      <c r="D1205" s="48">
        <v>84.92</v>
      </c>
      <c r="E1205" s="49">
        <v>39.693800000000003</v>
      </c>
      <c r="F1205" s="49">
        <v>4.7100000000000003E-2</v>
      </c>
      <c r="G1205" s="49">
        <v>15.5557</v>
      </c>
      <c r="H1205" s="49">
        <v>0.3579</v>
      </c>
      <c r="I1205" s="49">
        <v>0.1825</v>
      </c>
      <c r="J1205" s="49">
        <v>45.466799999999999</v>
      </c>
      <c r="K1205" s="49">
        <v>0.27150000000000002</v>
      </c>
      <c r="L1205" s="49">
        <v>101.5753</v>
      </c>
      <c r="M1205" s="47"/>
      <c r="N1205" s="50">
        <v>0.98604709831781812</v>
      </c>
      <c r="O1205" s="50">
        <v>9.250629867129024E-4</v>
      </c>
      <c r="P1205" s="50">
        <v>0.32316218453220075</v>
      </c>
      <c r="Q1205" s="50">
        <v>7.1512271492919837E-3</v>
      </c>
      <c r="R1205" s="50">
        <v>3.8399325006767239E-3</v>
      </c>
      <c r="S1205" s="50">
        <v>1.6837511952415267</v>
      </c>
      <c r="T1205" s="50">
        <v>7.2260749805284985E-3</v>
      </c>
      <c r="U1205" s="50">
        <v>3.012102775708756</v>
      </c>
      <c r="V1205" s="51">
        <v>83.897551942743235</v>
      </c>
      <c r="X1205" s="47" t="s">
        <v>1687</v>
      </c>
      <c r="Y1205" s="47" t="s">
        <v>1687</v>
      </c>
      <c r="Z1205" s="47" t="s">
        <v>1687</v>
      </c>
      <c r="AA1205" s="47" t="s">
        <v>1687</v>
      </c>
      <c r="AB1205" s="47" t="s">
        <v>1687</v>
      </c>
      <c r="AC1205" s="47" t="s">
        <v>1687</v>
      </c>
      <c r="AD1205" s="47" t="s">
        <v>1687</v>
      </c>
      <c r="AE1205" s="312"/>
      <c r="AF1205" s="465" t="s">
        <v>1755</v>
      </c>
      <c r="AG1205" s="343">
        <v>40</v>
      </c>
      <c r="AH1205" s="343">
        <v>15</v>
      </c>
      <c r="AI1205" s="343"/>
      <c r="AJ1205" s="343"/>
      <c r="AK1205" s="343"/>
      <c r="AL1205" s="343"/>
      <c r="AM1205" s="343"/>
      <c r="AN1205" s="343"/>
      <c r="AO1205" s="343"/>
      <c r="AP1205" s="343"/>
      <c r="AQ1205" s="343"/>
      <c r="AR1205" s="343"/>
      <c r="AS1205" s="343"/>
      <c r="AT1205" s="343"/>
      <c r="AU1205" s="343"/>
      <c r="AV1205" s="343"/>
      <c r="AW1205" s="343"/>
      <c r="AX1205" s="343"/>
      <c r="AY1205" s="343"/>
      <c r="AZ1205" s="343"/>
      <c r="BA1205" s="343"/>
      <c r="BB1205" s="343"/>
      <c r="BC1205" s="343"/>
      <c r="BD1205" s="343"/>
      <c r="BE1205" s="475"/>
      <c r="BF1205" s="475"/>
      <c r="BG1205" s="475"/>
      <c r="BH1205" s="475"/>
      <c r="BI1205" s="475"/>
      <c r="BJ1205" s="475"/>
      <c r="BK1205" s="475"/>
      <c r="BL1205" s="475"/>
      <c r="BM1205" s="475"/>
      <c r="BN1205" s="475"/>
      <c r="BO1205" s="475"/>
      <c r="BP1205" s="306"/>
      <c r="BQ1205" s="496"/>
      <c r="BR1205" s="496"/>
      <c r="BS1205" s="496"/>
      <c r="BT1205" s="496"/>
      <c r="BU1205" s="496"/>
      <c r="BV1205" s="496"/>
    </row>
    <row r="1206" spans="1:74" s="52" customFormat="1" ht="12.75">
      <c r="A1206" s="64">
        <v>2996.2204340404778</v>
      </c>
      <c r="B1206" s="46" t="s">
        <v>320</v>
      </c>
      <c r="C1206" s="47" t="s">
        <v>339</v>
      </c>
      <c r="D1206" s="48">
        <v>89.91</v>
      </c>
      <c r="E1206" s="49">
        <v>39.325499999999998</v>
      </c>
      <c r="F1206" s="49">
        <v>3.6999999999999998E-2</v>
      </c>
      <c r="G1206" s="49">
        <v>15.315799999999999</v>
      </c>
      <c r="H1206" s="49">
        <v>0.3755</v>
      </c>
      <c r="I1206" s="49">
        <v>0.222</v>
      </c>
      <c r="J1206" s="49">
        <v>45.137</v>
      </c>
      <c r="K1206" s="49">
        <v>0.2596</v>
      </c>
      <c r="L1206" s="49">
        <v>100.67240000000001</v>
      </c>
      <c r="M1206" s="47"/>
      <c r="N1206" s="50">
        <v>0.98557710455603509</v>
      </c>
      <c r="O1206" s="50">
        <v>7.331511026313724E-4</v>
      </c>
      <c r="P1206" s="50">
        <v>0.32100517473503415</v>
      </c>
      <c r="Q1206" s="50">
        <v>7.5695521725030026E-3</v>
      </c>
      <c r="R1206" s="50">
        <v>4.7125401855366627E-3</v>
      </c>
      <c r="S1206" s="50">
        <v>1.6863883336306824</v>
      </c>
      <c r="T1206" s="50">
        <v>6.970736856279418E-3</v>
      </c>
      <c r="U1206" s="50">
        <v>3.0129565932387021</v>
      </c>
      <c r="V1206" s="51">
        <v>84.00885658953959</v>
      </c>
      <c r="X1206" s="47" t="s">
        <v>1687</v>
      </c>
      <c r="Y1206" s="47" t="s">
        <v>1687</v>
      </c>
      <c r="Z1206" s="47" t="s">
        <v>1687</v>
      </c>
      <c r="AA1206" s="47" t="s">
        <v>1687</v>
      </c>
      <c r="AB1206" s="47" t="s">
        <v>1687</v>
      </c>
      <c r="AC1206" s="47" t="s">
        <v>1687</v>
      </c>
      <c r="AD1206" s="47" t="s">
        <v>1687</v>
      </c>
      <c r="AE1206" s="312"/>
      <c r="AF1206" s="465" t="s">
        <v>1755</v>
      </c>
      <c r="AG1206" s="343">
        <v>40</v>
      </c>
      <c r="AH1206" s="343">
        <v>15</v>
      </c>
      <c r="AI1206" s="343"/>
      <c r="AJ1206" s="343"/>
      <c r="AK1206" s="343"/>
      <c r="AL1206" s="343"/>
      <c r="AM1206" s="343"/>
      <c r="AN1206" s="343"/>
      <c r="AO1206" s="343"/>
      <c r="AP1206" s="343"/>
      <c r="AQ1206" s="343"/>
      <c r="AR1206" s="343"/>
      <c r="AS1206" s="343"/>
      <c r="AT1206" s="343"/>
      <c r="AU1206" s="343"/>
      <c r="AV1206" s="343"/>
      <c r="AW1206" s="343"/>
      <c r="AX1206" s="343"/>
      <c r="AY1206" s="343"/>
      <c r="AZ1206" s="343"/>
      <c r="BA1206" s="343"/>
      <c r="BB1206" s="343"/>
      <c r="BC1206" s="343"/>
      <c r="BD1206" s="343"/>
      <c r="BE1206" s="475"/>
      <c r="BF1206" s="475"/>
      <c r="BG1206" s="475"/>
      <c r="BH1206" s="475"/>
      <c r="BI1206" s="475"/>
      <c r="BJ1206" s="475"/>
      <c r="BK1206" s="475"/>
      <c r="BL1206" s="475"/>
      <c r="BM1206" s="475"/>
      <c r="BN1206" s="475"/>
      <c r="BO1206" s="475"/>
      <c r="BP1206" s="306"/>
      <c r="BQ1206" s="496"/>
      <c r="BR1206" s="496"/>
      <c r="BS1206" s="496"/>
      <c r="BT1206" s="496"/>
      <c r="BU1206" s="496"/>
      <c r="BV1206" s="496"/>
    </row>
    <row r="1207" spans="1:74" s="52" customFormat="1" ht="12.75">
      <c r="A1207" s="64">
        <v>2996.2204340404778</v>
      </c>
      <c r="B1207" s="46" t="s">
        <v>320</v>
      </c>
      <c r="C1207" s="47" t="s">
        <v>339</v>
      </c>
      <c r="D1207" s="48">
        <v>94.91</v>
      </c>
      <c r="E1207" s="49">
        <v>39.329300000000003</v>
      </c>
      <c r="F1207" s="49">
        <v>2.7300000000000001E-2</v>
      </c>
      <c r="G1207" s="49">
        <v>15.3384</v>
      </c>
      <c r="H1207" s="49">
        <v>0.37230000000000002</v>
      </c>
      <c r="I1207" s="49">
        <v>0.2024</v>
      </c>
      <c r="J1207" s="49">
        <v>45.210299999999997</v>
      </c>
      <c r="K1207" s="49">
        <v>0.24679999999999999</v>
      </c>
      <c r="L1207" s="49">
        <v>100.72679999999998</v>
      </c>
      <c r="M1207" s="47"/>
      <c r="N1207" s="50">
        <v>0.98517929205408306</v>
      </c>
      <c r="O1207" s="50">
        <v>5.4067603467603041E-4</v>
      </c>
      <c r="P1207" s="50">
        <v>0.32131804149471066</v>
      </c>
      <c r="Q1207" s="50">
        <v>7.5012905335728793E-3</v>
      </c>
      <c r="R1207" s="50">
        <v>4.2943289156305289E-3</v>
      </c>
      <c r="S1207" s="50">
        <v>1.6882820084422785</v>
      </c>
      <c r="T1207" s="50">
        <v>6.6237184016139502E-3</v>
      </c>
      <c r="U1207" s="50">
        <v>3.0137393558765657</v>
      </c>
      <c r="V1207" s="51">
        <v>84.010846262429908</v>
      </c>
      <c r="X1207" s="47" t="s">
        <v>1687</v>
      </c>
      <c r="Y1207" s="47" t="s">
        <v>1687</v>
      </c>
      <c r="Z1207" s="47" t="s">
        <v>1687</v>
      </c>
      <c r="AA1207" s="47" t="s">
        <v>1687</v>
      </c>
      <c r="AB1207" s="47" t="s">
        <v>1687</v>
      </c>
      <c r="AC1207" s="47" t="s">
        <v>1687</v>
      </c>
      <c r="AD1207" s="47" t="s">
        <v>1687</v>
      </c>
      <c r="AE1207" s="312"/>
      <c r="AF1207" s="465" t="s">
        <v>1755</v>
      </c>
      <c r="AG1207" s="343">
        <v>40</v>
      </c>
      <c r="AH1207" s="343">
        <v>15</v>
      </c>
      <c r="AI1207" s="343"/>
      <c r="AJ1207" s="343"/>
      <c r="AK1207" s="343"/>
      <c r="AL1207" s="343"/>
      <c r="AM1207" s="343"/>
      <c r="AN1207" s="343"/>
      <c r="AO1207" s="343"/>
      <c r="AP1207" s="343"/>
      <c r="AQ1207" s="343"/>
      <c r="AR1207" s="343"/>
      <c r="AS1207" s="343"/>
      <c r="AT1207" s="343"/>
      <c r="AU1207" s="343"/>
      <c r="AV1207" s="343"/>
      <c r="AW1207" s="343"/>
      <c r="AX1207" s="343"/>
      <c r="AY1207" s="343"/>
      <c r="AZ1207" s="343"/>
      <c r="BA1207" s="343"/>
      <c r="BB1207" s="343"/>
      <c r="BC1207" s="343"/>
      <c r="BD1207" s="343"/>
      <c r="BE1207" s="475"/>
      <c r="BF1207" s="475"/>
      <c r="BG1207" s="475"/>
      <c r="BH1207" s="475"/>
      <c r="BI1207" s="475"/>
      <c r="BJ1207" s="475"/>
      <c r="BK1207" s="475"/>
      <c r="BL1207" s="475"/>
      <c r="BM1207" s="475"/>
      <c r="BN1207" s="475"/>
      <c r="BO1207" s="475"/>
      <c r="BP1207" s="306"/>
      <c r="BQ1207" s="496"/>
      <c r="BR1207" s="496"/>
      <c r="BS1207" s="496"/>
      <c r="BT1207" s="496"/>
      <c r="BU1207" s="496"/>
      <c r="BV1207" s="496"/>
    </row>
    <row r="1208" spans="1:74" s="52" customFormat="1" ht="12.75">
      <c r="A1208" s="64">
        <v>2996.2204340404778</v>
      </c>
      <c r="B1208" s="46" t="s">
        <v>320</v>
      </c>
      <c r="C1208" s="47" t="s">
        <v>339</v>
      </c>
      <c r="D1208" s="48">
        <v>99.9</v>
      </c>
      <c r="E1208" s="49">
        <v>39.0197</v>
      </c>
      <c r="F1208" s="49">
        <v>3.8199999999999998E-2</v>
      </c>
      <c r="G1208" s="49">
        <v>15.5494</v>
      </c>
      <c r="H1208" s="49">
        <v>0.33160000000000001</v>
      </c>
      <c r="I1208" s="49">
        <v>0.17230000000000001</v>
      </c>
      <c r="J1208" s="49">
        <v>45.134999999999998</v>
      </c>
      <c r="K1208" s="49">
        <v>0.26190000000000002</v>
      </c>
      <c r="L1208" s="49">
        <v>100.5081</v>
      </c>
      <c r="M1208" s="47"/>
      <c r="N1208" s="50">
        <v>0.98093281439620539</v>
      </c>
      <c r="O1208" s="50">
        <v>7.592662837043922E-4</v>
      </c>
      <c r="P1208" s="50">
        <v>0.32690756185806541</v>
      </c>
      <c r="Q1208" s="50">
        <v>6.7052311070015386E-3</v>
      </c>
      <c r="R1208" s="50">
        <v>3.6688195662975486E-3</v>
      </c>
      <c r="S1208" s="50">
        <v>1.6915207482248729</v>
      </c>
      <c r="T1208" s="50">
        <v>7.0542116002387393E-3</v>
      </c>
      <c r="U1208" s="50">
        <v>3.0175486530363855</v>
      </c>
      <c r="V1208" s="51">
        <v>83.803855691826257</v>
      </c>
      <c r="X1208" s="47" t="s">
        <v>1687</v>
      </c>
      <c r="Y1208" s="47" t="s">
        <v>1687</v>
      </c>
      <c r="Z1208" s="47" t="s">
        <v>1687</v>
      </c>
      <c r="AA1208" s="47" t="s">
        <v>1687</v>
      </c>
      <c r="AB1208" s="47" t="s">
        <v>1687</v>
      </c>
      <c r="AC1208" s="47" t="s">
        <v>1687</v>
      </c>
      <c r="AD1208" s="47" t="s">
        <v>1687</v>
      </c>
      <c r="AE1208" s="312"/>
      <c r="AF1208" s="465" t="s">
        <v>1755</v>
      </c>
      <c r="AG1208" s="343">
        <v>40</v>
      </c>
      <c r="AH1208" s="343">
        <v>15</v>
      </c>
      <c r="AI1208" s="343"/>
      <c r="AJ1208" s="343"/>
      <c r="AK1208" s="343"/>
      <c r="AL1208" s="343"/>
      <c r="AM1208" s="343"/>
      <c r="AN1208" s="343"/>
      <c r="AO1208" s="343"/>
      <c r="AP1208" s="343"/>
      <c r="AQ1208" s="343"/>
      <c r="AR1208" s="343"/>
      <c r="AS1208" s="343"/>
      <c r="AT1208" s="343"/>
      <c r="AU1208" s="343"/>
      <c r="AV1208" s="343"/>
      <c r="AW1208" s="343"/>
      <c r="AX1208" s="343"/>
      <c r="AY1208" s="343"/>
      <c r="AZ1208" s="343"/>
      <c r="BA1208" s="343"/>
      <c r="BB1208" s="343"/>
      <c r="BC1208" s="343"/>
      <c r="BD1208" s="343"/>
      <c r="BE1208" s="475"/>
      <c r="BF1208" s="475"/>
      <c r="BG1208" s="475"/>
      <c r="BH1208" s="475"/>
      <c r="BI1208" s="475"/>
      <c r="BJ1208" s="475"/>
      <c r="BK1208" s="475"/>
      <c r="BL1208" s="475"/>
      <c r="BM1208" s="475"/>
      <c r="BN1208" s="475"/>
      <c r="BO1208" s="475"/>
      <c r="BP1208" s="306"/>
      <c r="BQ1208" s="496"/>
      <c r="BR1208" s="496"/>
      <c r="BS1208" s="496"/>
      <c r="BT1208" s="496"/>
      <c r="BU1208" s="496"/>
      <c r="BV1208" s="496"/>
    </row>
    <row r="1209" spans="1:74" s="52" customFormat="1" ht="12.75">
      <c r="A1209" s="64">
        <v>2996.2204340404778</v>
      </c>
      <c r="B1209" s="46" t="s">
        <v>320</v>
      </c>
      <c r="C1209" s="47" t="s">
        <v>339</v>
      </c>
      <c r="D1209" s="48">
        <v>104.9</v>
      </c>
      <c r="E1209" s="49">
        <v>39.089399999999998</v>
      </c>
      <c r="F1209" s="49">
        <v>3.3099999999999997E-2</v>
      </c>
      <c r="G1209" s="49">
        <v>15.4087</v>
      </c>
      <c r="H1209" s="49">
        <v>0.317</v>
      </c>
      <c r="I1209" s="49">
        <v>0.26500000000000001</v>
      </c>
      <c r="J1209" s="49">
        <v>44.993000000000002</v>
      </c>
      <c r="K1209" s="49">
        <v>0.25690000000000002</v>
      </c>
      <c r="L1209" s="49">
        <v>100.3631</v>
      </c>
      <c r="M1209" s="47"/>
      <c r="N1209" s="50">
        <v>0.98355436107529159</v>
      </c>
      <c r="O1209" s="50">
        <v>6.5848027933912943E-4</v>
      </c>
      <c r="P1209" s="50">
        <v>0.32423609318641211</v>
      </c>
      <c r="Q1209" s="50">
        <v>6.4156774076259615E-3</v>
      </c>
      <c r="R1209" s="50">
        <v>5.6476916493793279E-3</v>
      </c>
      <c r="S1209" s="50">
        <v>1.6876907155845327</v>
      </c>
      <c r="T1209" s="50">
        <v>6.9256591834495436E-3</v>
      </c>
      <c r="U1209" s="50">
        <v>3.0151286783660303</v>
      </c>
      <c r="V1209" s="51">
        <v>83.88429977805788</v>
      </c>
      <c r="X1209" s="47" t="s">
        <v>1687</v>
      </c>
      <c r="Y1209" s="47" t="s">
        <v>1687</v>
      </c>
      <c r="Z1209" s="47" t="s">
        <v>1687</v>
      </c>
      <c r="AA1209" s="47" t="s">
        <v>1687</v>
      </c>
      <c r="AB1209" s="47" t="s">
        <v>1687</v>
      </c>
      <c r="AC1209" s="47" t="s">
        <v>1687</v>
      </c>
      <c r="AD1209" s="47" t="s">
        <v>1687</v>
      </c>
      <c r="AE1209" s="312"/>
      <c r="AF1209" s="465" t="s">
        <v>1755</v>
      </c>
      <c r="AG1209" s="343">
        <v>40</v>
      </c>
      <c r="AH1209" s="343">
        <v>15</v>
      </c>
      <c r="AI1209" s="343"/>
      <c r="AJ1209" s="343"/>
      <c r="AK1209" s="343"/>
      <c r="AL1209" s="343"/>
      <c r="AM1209" s="343"/>
      <c r="AN1209" s="343"/>
      <c r="AO1209" s="343"/>
      <c r="AP1209" s="343"/>
      <c r="AQ1209" s="343"/>
      <c r="AR1209" s="343"/>
      <c r="AS1209" s="343"/>
      <c r="AT1209" s="343"/>
      <c r="AU1209" s="343"/>
      <c r="AV1209" s="343"/>
      <c r="AW1209" s="343"/>
      <c r="AX1209" s="343"/>
      <c r="AY1209" s="343"/>
      <c r="AZ1209" s="343"/>
      <c r="BA1209" s="343"/>
      <c r="BB1209" s="343"/>
      <c r="BC1209" s="343"/>
      <c r="BD1209" s="343"/>
      <c r="BE1209" s="475"/>
      <c r="BF1209" s="475"/>
      <c r="BG1209" s="475"/>
      <c r="BH1209" s="475"/>
      <c r="BI1209" s="475"/>
      <c r="BJ1209" s="475"/>
      <c r="BK1209" s="475"/>
      <c r="BL1209" s="475"/>
      <c r="BM1209" s="475"/>
      <c r="BN1209" s="475"/>
      <c r="BO1209" s="475"/>
      <c r="BP1209" s="306"/>
      <c r="BQ1209" s="496"/>
      <c r="BR1209" s="496"/>
      <c r="BS1209" s="496"/>
      <c r="BT1209" s="496"/>
      <c r="BU1209" s="496"/>
      <c r="BV1209" s="496"/>
    </row>
    <row r="1210" spans="1:74" s="52" customFormat="1" ht="12.75">
      <c r="A1210" s="64">
        <v>2996.2204340404778</v>
      </c>
      <c r="B1210" s="46" t="s">
        <v>320</v>
      </c>
      <c r="C1210" s="47" t="s">
        <v>339</v>
      </c>
      <c r="D1210" s="48">
        <v>109.89</v>
      </c>
      <c r="E1210" s="49">
        <v>39.294600000000003</v>
      </c>
      <c r="F1210" s="49">
        <v>5.8599999999999999E-2</v>
      </c>
      <c r="G1210" s="49">
        <v>15.761100000000001</v>
      </c>
      <c r="H1210" s="49">
        <v>0.36930000000000002</v>
      </c>
      <c r="I1210" s="49">
        <v>0.2203</v>
      </c>
      <c r="J1210" s="49">
        <v>45.106000000000002</v>
      </c>
      <c r="K1210" s="49">
        <v>0.25640000000000002</v>
      </c>
      <c r="L1210" s="49">
        <v>101.0663</v>
      </c>
      <c r="M1210" s="47"/>
      <c r="N1210" s="50">
        <v>0.98291964747330096</v>
      </c>
      <c r="O1210" s="50">
        <v>1.1589325883332271E-3</v>
      </c>
      <c r="P1210" s="50">
        <v>0.32970661646190069</v>
      </c>
      <c r="Q1210" s="50">
        <v>7.4303341354348797E-3</v>
      </c>
      <c r="R1210" s="50">
        <v>4.667511325008083E-3</v>
      </c>
      <c r="S1210" s="50">
        <v>1.6820077988275159</v>
      </c>
      <c r="T1210" s="50">
        <v>6.8716465385389881E-3</v>
      </c>
      <c r="U1210" s="50">
        <v>3.0147624873500329</v>
      </c>
      <c r="V1210" s="51">
        <v>83.610664915652691</v>
      </c>
      <c r="X1210" s="47" t="s">
        <v>1687</v>
      </c>
      <c r="Y1210" s="47" t="s">
        <v>1687</v>
      </c>
      <c r="Z1210" s="47" t="s">
        <v>1687</v>
      </c>
      <c r="AA1210" s="47" t="s">
        <v>1687</v>
      </c>
      <c r="AB1210" s="47" t="s">
        <v>1687</v>
      </c>
      <c r="AC1210" s="47" t="s">
        <v>1687</v>
      </c>
      <c r="AD1210" s="47" t="s">
        <v>1687</v>
      </c>
      <c r="AE1210" s="312"/>
      <c r="AF1210" s="465" t="s">
        <v>1755</v>
      </c>
      <c r="AG1210" s="343">
        <v>40</v>
      </c>
      <c r="AH1210" s="343">
        <v>15</v>
      </c>
      <c r="AI1210" s="343"/>
      <c r="AJ1210" s="343"/>
      <c r="AK1210" s="343"/>
      <c r="AL1210" s="343"/>
      <c r="AM1210" s="343"/>
      <c r="AN1210" s="343"/>
      <c r="AO1210" s="343"/>
      <c r="AP1210" s="343"/>
      <c r="AQ1210" s="343"/>
      <c r="AR1210" s="343"/>
      <c r="AS1210" s="343"/>
      <c r="AT1210" s="343"/>
      <c r="AU1210" s="343"/>
      <c r="AV1210" s="343"/>
      <c r="AW1210" s="343"/>
      <c r="AX1210" s="343"/>
      <c r="AY1210" s="343"/>
      <c r="AZ1210" s="343"/>
      <c r="BA1210" s="343"/>
      <c r="BB1210" s="343"/>
      <c r="BC1210" s="343"/>
      <c r="BD1210" s="343"/>
      <c r="BE1210" s="475"/>
      <c r="BF1210" s="475"/>
      <c r="BG1210" s="475"/>
      <c r="BH1210" s="475"/>
      <c r="BI1210" s="475"/>
      <c r="BJ1210" s="475"/>
      <c r="BK1210" s="475"/>
      <c r="BL1210" s="475"/>
      <c r="BM1210" s="475"/>
      <c r="BN1210" s="475"/>
      <c r="BO1210" s="475"/>
      <c r="BP1210" s="306"/>
      <c r="BQ1210" s="496"/>
      <c r="BR1210" s="496"/>
      <c r="BS1210" s="496"/>
      <c r="BT1210" s="496"/>
      <c r="BU1210" s="496"/>
      <c r="BV1210" s="496"/>
    </row>
    <row r="1211" spans="1:74" s="52" customFormat="1" ht="12.75">
      <c r="A1211" s="64">
        <v>2996.2204340404778</v>
      </c>
      <c r="B1211" s="46" t="s">
        <v>320</v>
      </c>
      <c r="C1211" s="47" t="s">
        <v>339</v>
      </c>
      <c r="D1211" s="48">
        <v>114.89</v>
      </c>
      <c r="E1211" s="49">
        <v>39.194400000000002</v>
      </c>
      <c r="F1211" s="49">
        <v>1.6400000000000001E-2</v>
      </c>
      <c r="G1211" s="49">
        <v>15.6761</v>
      </c>
      <c r="H1211" s="49">
        <v>0.34770000000000001</v>
      </c>
      <c r="I1211" s="49">
        <v>0.17949999999999999</v>
      </c>
      <c r="J1211" s="49">
        <v>44.869</v>
      </c>
      <c r="K1211" s="49">
        <v>0.2369</v>
      </c>
      <c r="L1211" s="49">
        <v>100.52</v>
      </c>
      <c r="M1211" s="47"/>
      <c r="N1211" s="50">
        <v>0.98532857064908297</v>
      </c>
      <c r="O1211" s="50">
        <v>3.2596901368487328E-4</v>
      </c>
      <c r="P1211" s="50">
        <v>0.32957258206934104</v>
      </c>
      <c r="Q1211" s="50">
        <v>7.0308144777910739E-3</v>
      </c>
      <c r="R1211" s="50">
        <v>3.8221457801329182E-3</v>
      </c>
      <c r="S1211" s="50">
        <v>1.6815585412904326</v>
      </c>
      <c r="T1211" s="50">
        <v>6.3808680430816394E-3</v>
      </c>
      <c r="U1211" s="50">
        <v>3.014019491323547</v>
      </c>
      <c r="V1211" s="51">
        <v>83.612576114939699</v>
      </c>
      <c r="X1211" s="47" t="s">
        <v>1687</v>
      </c>
      <c r="Y1211" s="47" t="s">
        <v>1687</v>
      </c>
      <c r="Z1211" s="47" t="s">
        <v>1687</v>
      </c>
      <c r="AA1211" s="47" t="s">
        <v>1687</v>
      </c>
      <c r="AB1211" s="47" t="s">
        <v>1687</v>
      </c>
      <c r="AC1211" s="47" t="s">
        <v>1687</v>
      </c>
      <c r="AD1211" s="47" t="s">
        <v>1687</v>
      </c>
      <c r="AE1211" s="312"/>
      <c r="AF1211" s="465" t="s">
        <v>1755</v>
      </c>
      <c r="AG1211" s="343">
        <v>40</v>
      </c>
      <c r="AH1211" s="343">
        <v>15</v>
      </c>
      <c r="AI1211" s="343"/>
      <c r="AJ1211" s="343"/>
      <c r="AK1211" s="343"/>
      <c r="AL1211" s="343"/>
      <c r="AM1211" s="343"/>
      <c r="AN1211" s="343"/>
      <c r="AO1211" s="343"/>
      <c r="AP1211" s="343"/>
      <c r="AQ1211" s="343"/>
      <c r="AR1211" s="343"/>
      <c r="AS1211" s="343"/>
      <c r="AT1211" s="343"/>
      <c r="AU1211" s="343"/>
      <c r="AV1211" s="343"/>
      <c r="AW1211" s="343"/>
      <c r="AX1211" s="343"/>
      <c r="AY1211" s="343"/>
      <c r="AZ1211" s="343"/>
      <c r="BA1211" s="343"/>
      <c r="BB1211" s="343"/>
      <c r="BC1211" s="343"/>
      <c r="BD1211" s="343"/>
      <c r="BE1211" s="475"/>
      <c r="BF1211" s="475"/>
      <c r="BG1211" s="475"/>
      <c r="BH1211" s="475"/>
      <c r="BI1211" s="475"/>
      <c r="BJ1211" s="475"/>
      <c r="BK1211" s="475"/>
      <c r="BL1211" s="475"/>
      <c r="BM1211" s="475"/>
      <c r="BN1211" s="475"/>
      <c r="BO1211" s="475"/>
      <c r="BP1211" s="306"/>
      <c r="BQ1211" s="496"/>
      <c r="BR1211" s="496"/>
      <c r="BS1211" s="496"/>
      <c r="BT1211" s="496"/>
      <c r="BU1211" s="496"/>
      <c r="BV1211" s="496"/>
    </row>
    <row r="1212" spans="1:74" s="52" customFormat="1" ht="12.75">
      <c r="A1212" s="38"/>
      <c r="B1212" s="46"/>
      <c r="C1212" s="47"/>
      <c r="D1212" s="48"/>
      <c r="E1212" s="49"/>
      <c r="F1212" s="49"/>
      <c r="G1212" s="49"/>
      <c r="H1212" s="49"/>
      <c r="I1212" s="49"/>
      <c r="J1212" s="49"/>
      <c r="K1212" s="49"/>
      <c r="L1212" s="49"/>
      <c r="M1212" s="47"/>
      <c r="N1212" s="50"/>
      <c r="O1212" s="50"/>
      <c r="P1212" s="50"/>
      <c r="Q1212" s="50"/>
      <c r="R1212" s="50"/>
      <c r="S1212" s="50"/>
      <c r="T1212" s="50"/>
      <c r="U1212" s="50"/>
      <c r="V1212" s="51"/>
      <c r="AE1212" s="312"/>
      <c r="AF1212" s="312"/>
      <c r="AG1212" s="312"/>
      <c r="AH1212" s="312"/>
      <c r="AI1212" s="312"/>
      <c r="AJ1212" s="312"/>
      <c r="AK1212" s="312"/>
      <c r="AL1212" s="312"/>
      <c r="AM1212" s="312"/>
      <c r="AN1212" s="312"/>
      <c r="AO1212" s="312"/>
      <c r="AP1212" s="312"/>
      <c r="AQ1212" s="312"/>
      <c r="AR1212" s="312"/>
      <c r="AS1212" s="312"/>
      <c r="AT1212" s="312"/>
      <c r="AU1212" s="312"/>
      <c r="AV1212" s="312"/>
      <c r="AW1212" s="312"/>
      <c r="AX1212" s="312"/>
      <c r="AY1212" s="312"/>
      <c r="AZ1212" s="312"/>
      <c r="BA1212" s="312"/>
      <c r="BB1212" s="312"/>
      <c r="BC1212" s="312"/>
      <c r="BD1212" s="312"/>
      <c r="BE1212" s="306"/>
      <c r="BF1212" s="306"/>
      <c r="BG1212" s="306"/>
      <c r="BH1212" s="306"/>
      <c r="BI1212" s="306"/>
      <c r="BJ1212" s="306"/>
      <c r="BK1212" s="306"/>
      <c r="BL1212" s="306"/>
      <c r="BM1212" s="306"/>
      <c r="BN1212" s="306"/>
      <c r="BO1212" s="306"/>
      <c r="BP1212" s="306"/>
      <c r="BQ1212" s="496"/>
      <c r="BR1212" s="496"/>
      <c r="BS1212" s="496"/>
      <c r="BT1212" s="496"/>
      <c r="BU1212" s="496"/>
      <c r="BV1212" s="496"/>
    </row>
    <row r="1213" spans="1:74" s="52" customFormat="1" ht="12.75">
      <c r="A1213" s="64">
        <v>2996.2204340404778</v>
      </c>
      <c r="B1213" s="46" t="s">
        <v>320</v>
      </c>
      <c r="C1213" s="47" t="s">
        <v>340</v>
      </c>
      <c r="D1213" s="48">
        <v>0</v>
      </c>
      <c r="E1213" s="49">
        <v>39.321399999999997</v>
      </c>
      <c r="F1213" s="49">
        <v>3.4000000000000002E-2</v>
      </c>
      <c r="G1213" s="49">
        <v>15.603999999999999</v>
      </c>
      <c r="H1213" s="49">
        <v>0.29720000000000002</v>
      </c>
      <c r="I1213" s="49">
        <v>0.2268</v>
      </c>
      <c r="J1213" s="49">
        <v>44.6995</v>
      </c>
      <c r="K1213" s="49">
        <v>0.27300000000000002</v>
      </c>
      <c r="L1213" s="49">
        <v>100.45589999999999</v>
      </c>
      <c r="M1213" s="47"/>
      <c r="N1213" s="50">
        <v>0.98839154417466102</v>
      </c>
      <c r="O1213" s="50">
        <v>6.7570071944945487E-4</v>
      </c>
      <c r="P1213" s="50">
        <v>0.32801370136653346</v>
      </c>
      <c r="Q1213" s="50">
        <v>6.0088691478996864E-3</v>
      </c>
      <c r="R1213" s="50">
        <v>4.8286845955161231E-3</v>
      </c>
      <c r="S1213" s="50">
        <v>1.6749863030669212</v>
      </c>
      <c r="T1213" s="50">
        <v>7.3522513154588584E-3</v>
      </c>
      <c r="U1213" s="50">
        <v>3.0102570543864395</v>
      </c>
      <c r="V1213" s="51">
        <v>83.62387914925084</v>
      </c>
      <c r="X1213" s="47" t="s">
        <v>1687</v>
      </c>
      <c r="Y1213" s="47" t="s">
        <v>1687</v>
      </c>
      <c r="Z1213" s="47" t="s">
        <v>1687</v>
      </c>
      <c r="AA1213" s="47" t="s">
        <v>1687</v>
      </c>
      <c r="AB1213" s="47" t="s">
        <v>1687</v>
      </c>
      <c r="AC1213" s="47" t="s">
        <v>1687</v>
      </c>
      <c r="AD1213" s="47" t="s">
        <v>1687</v>
      </c>
      <c r="AE1213" s="312"/>
      <c r="AF1213" s="465" t="s">
        <v>1755</v>
      </c>
      <c r="AG1213" s="343">
        <v>40</v>
      </c>
      <c r="AH1213" s="343">
        <v>15</v>
      </c>
      <c r="AI1213" s="343"/>
      <c r="AJ1213" s="343"/>
      <c r="AK1213" s="343"/>
      <c r="AL1213" s="343"/>
      <c r="AM1213" s="343"/>
      <c r="AN1213" s="343"/>
      <c r="AO1213" s="343"/>
      <c r="AP1213" s="343"/>
      <c r="AQ1213" s="343"/>
      <c r="AR1213" s="343"/>
      <c r="AS1213" s="343"/>
      <c r="AT1213" s="343"/>
      <c r="AU1213" s="343"/>
      <c r="AV1213" s="343"/>
      <c r="AW1213" s="343"/>
      <c r="AX1213" s="343"/>
      <c r="AY1213" s="343"/>
      <c r="AZ1213" s="343"/>
      <c r="BA1213" s="343"/>
      <c r="BB1213" s="343"/>
      <c r="BC1213" s="343"/>
      <c r="BD1213" s="343"/>
      <c r="BE1213" s="475"/>
      <c r="BF1213" s="475"/>
      <c r="BG1213" s="475"/>
      <c r="BH1213" s="475"/>
      <c r="BI1213" s="475"/>
      <c r="BJ1213" s="475"/>
      <c r="BK1213" s="475"/>
      <c r="BL1213" s="475"/>
      <c r="BM1213" s="475"/>
      <c r="BN1213" s="475"/>
      <c r="BO1213" s="475"/>
      <c r="BP1213" s="306"/>
      <c r="BQ1213" s="496"/>
      <c r="BR1213" s="496"/>
      <c r="BS1213" s="496"/>
      <c r="BT1213" s="496"/>
      <c r="BU1213" s="496"/>
      <c r="BV1213" s="496"/>
    </row>
    <row r="1214" spans="1:74" s="52" customFormat="1" ht="12.75">
      <c r="A1214" s="64">
        <v>2996.2204340404778</v>
      </c>
      <c r="B1214" s="46" t="s">
        <v>320</v>
      </c>
      <c r="C1214" s="47" t="s">
        <v>340</v>
      </c>
      <c r="D1214" s="48">
        <v>4.99</v>
      </c>
      <c r="E1214" s="49">
        <v>40.379300000000001</v>
      </c>
      <c r="F1214" s="49">
        <v>4.1300000000000003E-2</v>
      </c>
      <c r="G1214" s="49">
        <v>15.2219</v>
      </c>
      <c r="H1214" s="49">
        <v>0.29980000000000001</v>
      </c>
      <c r="I1214" s="49">
        <v>0.1719</v>
      </c>
      <c r="J1214" s="49">
        <v>46.089799999999997</v>
      </c>
      <c r="K1214" s="49">
        <v>0.2823</v>
      </c>
      <c r="L1214" s="49">
        <v>102.4863</v>
      </c>
      <c r="M1214" s="47"/>
      <c r="N1214" s="50">
        <v>0.99099658194038931</v>
      </c>
      <c r="O1214" s="50">
        <v>8.0138062332555228E-4</v>
      </c>
      <c r="P1214" s="50">
        <v>0.31241956918307645</v>
      </c>
      <c r="Q1214" s="50">
        <v>5.9181898327543654E-3</v>
      </c>
      <c r="R1214" s="50">
        <v>3.5733453125415707E-3</v>
      </c>
      <c r="S1214" s="50">
        <v>1.6862685482895281</v>
      </c>
      <c r="T1214" s="50">
        <v>7.4230416313437794E-3</v>
      </c>
      <c r="U1214" s="50">
        <v>3.0074006568129592</v>
      </c>
      <c r="V1214" s="51">
        <v>84.368768371018305</v>
      </c>
      <c r="X1214" s="47" t="s">
        <v>1687</v>
      </c>
      <c r="Y1214" s="47" t="s">
        <v>1687</v>
      </c>
      <c r="Z1214" s="47" t="s">
        <v>1687</v>
      </c>
      <c r="AA1214" s="47" t="s">
        <v>1687</v>
      </c>
      <c r="AB1214" s="47" t="s">
        <v>1687</v>
      </c>
      <c r="AC1214" s="47" t="s">
        <v>1687</v>
      </c>
      <c r="AD1214" s="47" t="s">
        <v>1687</v>
      </c>
      <c r="AE1214" s="312"/>
      <c r="AF1214" s="465" t="s">
        <v>1755</v>
      </c>
      <c r="AG1214" s="343">
        <v>40</v>
      </c>
      <c r="AH1214" s="343">
        <v>15</v>
      </c>
      <c r="AI1214" s="343"/>
      <c r="AJ1214" s="343"/>
      <c r="AK1214" s="343"/>
      <c r="AL1214" s="343"/>
      <c r="AM1214" s="343"/>
      <c r="AN1214" s="343"/>
      <c r="AO1214" s="343"/>
      <c r="AP1214" s="343"/>
      <c r="AQ1214" s="343"/>
      <c r="AR1214" s="343"/>
      <c r="AS1214" s="343"/>
      <c r="AT1214" s="343"/>
      <c r="AU1214" s="343"/>
      <c r="AV1214" s="343"/>
      <c r="AW1214" s="343"/>
      <c r="AX1214" s="343"/>
      <c r="AY1214" s="343"/>
      <c r="AZ1214" s="343"/>
      <c r="BA1214" s="343"/>
      <c r="BB1214" s="343"/>
      <c r="BC1214" s="343"/>
      <c r="BD1214" s="343"/>
      <c r="BE1214" s="475"/>
      <c r="BF1214" s="475"/>
      <c r="BG1214" s="475"/>
      <c r="BH1214" s="475"/>
      <c r="BI1214" s="475"/>
      <c r="BJ1214" s="475"/>
      <c r="BK1214" s="475"/>
      <c r="BL1214" s="475"/>
      <c r="BM1214" s="475"/>
      <c r="BN1214" s="475"/>
      <c r="BO1214" s="475"/>
      <c r="BP1214" s="306"/>
      <c r="BQ1214" s="496"/>
      <c r="BR1214" s="496"/>
      <c r="BS1214" s="496"/>
      <c r="BT1214" s="496"/>
      <c r="BU1214" s="496"/>
      <c r="BV1214" s="496"/>
    </row>
    <row r="1215" spans="1:74" s="52" customFormat="1" ht="12.75">
      <c r="A1215" s="64">
        <v>2996.2204340404778</v>
      </c>
      <c r="B1215" s="46" t="s">
        <v>320</v>
      </c>
      <c r="C1215" s="47" t="s">
        <v>340</v>
      </c>
      <c r="D1215" s="48">
        <v>9.99</v>
      </c>
      <c r="E1215" s="49">
        <v>39.664400000000001</v>
      </c>
      <c r="F1215" s="49">
        <v>1.7100000000000001E-2</v>
      </c>
      <c r="G1215" s="49">
        <v>14.3553</v>
      </c>
      <c r="H1215" s="49">
        <v>0.35320000000000001</v>
      </c>
      <c r="I1215" s="49">
        <v>0.1847</v>
      </c>
      <c r="J1215" s="49">
        <v>46.141599999999997</v>
      </c>
      <c r="K1215" s="49">
        <v>0.2752</v>
      </c>
      <c r="L1215" s="49">
        <v>100.99149999999999</v>
      </c>
      <c r="M1215" s="47"/>
      <c r="N1215" s="50">
        <v>0.98608729764005232</v>
      </c>
      <c r="O1215" s="50">
        <v>3.3611353444049216E-4</v>
      </c>
      <c r="P1215" s="50">
        <v>0.29845766862779533</v>
      </c>
      <c r="Q1215" s="50">
        <v>7.0628350340219996E-3</v>
      </c>
      <c r="R1215" s="50">
        <v>3.8892611904702674E-3</v>
      </c>
      <c r="S1215" s="50">
        <v>1.7100770194616011</v>
      </c>
      <c r="T1215" s="50">
        <v>7.3302798026854219E-3</v>
      </c>
      <c r="U1215" s="50">
        <v>3.0132404752910671</v>
      </c>
      <c r="V1215" s="51">
        <v>85.140527052002241</v>
      </c>
      <c r="X1215" s="47" t="s">
        <v>1687</v>
      </c>
      <c r="Y1215" s="47" t="s">
        <v>1687</v>
      </c>
      <c r="Z1215" s="47" t="s">
        <v>1687</v>
      </c>
      <c r="AA1215" s="47" t="s">
        <v>1687</v>
      </c>
      <c r="AB1215" s="47" t="s">
        <v>1687</v>
      </c>
      <c r="AC1215" s="47" t="s">
        <v>1687</v>
      </c>
      <c r="AD1215" s="47" t="s">
        <v>1687</v>
      </c>
      <c r="AE1215" s="312"/>
      <c r="AF1215" s="465" t="s">
        <v>1755</v>
      </c>
      <c r="AG1215" s="343">
        <v>40</v>
      </c>
      <c r="AH1215" s="343">
        <v>15</v>
      </c>
      <c r="AI1215" s="343"/>
      <c r="AJ1215" s="343"/>
      <c r="AK1215" s="343"/>
      <c r="AL1215" s="343"/>
      <c r="AM1215" s="343"/>
      <c r="AN1215" s="343"/>
      <c r="AO1215" s="343"/>
      <c r="AP1215" s="343"/>
      <c r="AQ1215" s="343"/>
      <c r="AR1215" s="343"/>
      <c r="AS1215" s="343"/>
      <c r="AT1215" s="343"/>
      <c r="AU1215" s="343"/>
      <c r="AV1215" s="343"/>
      <c r="AW1215" s="343"/>
      <c r="AX1215" s="343"/>
      <c r="AY1215" s="343"/>
      <c r="AZ1215" s="343"/>
      <c r="BA1215" s="343"/>
      <c r="BB1215" s="343"/>
      <c r="BC1215" s="343"/>
      <c r="BD1215" s="343"/>
      <c r="BE1215" s="475"/>
      <c r="BF1215" s="475"/>
      <c r="BG1215" s="475"/>
      <c r="BH1215" s="475"/>
      <c r="BI1215" s="475"/>
      <c r="BJ1215" s="475"/>
      <c r="BK1215" s="475"/>
      <c r="BL1215" s="475"/>
      <c r="BM1215" s="475"/>
      <c r="BN1215" s="475"/>
      <c r="BO1215" s="475"/>
      <c r="BP1215" s="306"/>
      <c r="BQ1215" s="496"/>
      <c r="BR1215" s="496"/>
      <c r="BS1215" s="496"/>
      <c r="BT1215" s="496"/>
      <c r="BU1215" s="496"/>
      <c r="BV1215" s="496"/>
    </row>
    <row r="1216" spans="1:74" s="52" customFormat="1" ht="12.75">
      <c r="A1216" s="64">
        <v>2996.2204340404778</v>
      </c>
      <c r="B1216" s="46" t="s">
        <v>320</v>
      </c>
      <c r="C1216" s="47" t="s">
        <v>340</v>
      </c>
      <c r="D1216" s="48">
        <v>14.98</v>
      </c>
      <c r="E1216" s="49">
        <v>39.5623</v>
      </c>
      <c r="F1216" s="49">
        <v>4.7600000000000003E-2</v>
      </c>
      <c r="G1216" s="49">
        <v>14.314</v>
      </c>
      <c r="H1216" s="49">
        <v>0.34670000000000001</v>
      </c>
      <c r="I1216" s="49">
        <v>0.20050000000000001</v>
      </c>
      <c r="J1216" s="49">
        <v>45.940100000000001</v>
      </c>
      <c r="K1216" s="49">
        <v>0.27960000000000002</v>
      </c>
      <c r="L1216" s="49">
        <v>100.69080000000001</v>
      </c>
      <c r="M1216" s="47"/>
      <c r="N1216" s="50">
        <v>0.98633162601266455</v>
      </c>
      <c r="O1216" s="50">
        <v>9.3826128063410408E-4</v>
      </c>
      <c r="P1216" s="50">
        <v>0.29844096369847911</v>
      </c>
      <c r="Q1216" s="50">
        <v>6.9524705971879142E-3</v>
      </c>
      <c r="R1216" s="50">
        <v>4.2339092297531567E-3</v>
      </c>
      <c r="S1216" s="50">
        <v>1.7074260714926228</v>
      </c>
      <c r="T1216" s="50">
        <v>7.4685491147251579E-3</v>
      </c>
      <c r="U1216" s="50">
        <v>3.0117918514260666</v>
      </c>
      <c r="V1216" s="51">
        <v>85.121597869519491</v>
      </c>
      <c r="X1216" s="47" t="s">
        <v>1687</v>
      </c>
      <c r="Y1216" s="47" t="s">
        <v>1687</v>
      </c>
      <c r="Z1216" s="47" t="s">
        <v>1687</v>
      </c>
      <c r="AA1216" s="47" t="s">
        <v>1687</v>
      </c>
      <c r="AB1216" s="47" t="s">
        <v>1687</v>
      </c>
      <c r="AC1216" s="47" t="s">
        <v>1687</v>
      </c>
      <c r="AD1216" s="47" t="s">
        <v>1687</v>
      </c>
      <c r="AE1216" s="312"/>
      <c r="AF1216" s="465" t="s">
        <v>1755</v>
      </c>
      <c r="AG1216" s="343">
        <v>40</v>
      </c>
      <c r="AH1216" s="343">
        <v>15</v>
      </c>
      <c r="AI1216" s="343"/>
      <c r="AJ1216" s="343"/>
      <c r="AK1216" s="343"/>
      <c r="AL1216" s="343"/>
      <c r="AM1216" s="343"/>
      <c r="AN1216" s="343"/>
      <c r="AO1216" s="343"/>
      <c r="AP1216" s="343"/>
      <c r="AQ1216" s="343"/>
      <c r="AR1216" s="343"/>
      <c r="AS1216" s="343"/>
      <c r="AT1216" s="343"/>
      <c r="AU1216" s="343"/>
      <c r="AV1216" s="343"/>
      <c r="AW1216" s="343"/>
      <c r="AX1216" s="343"/>
      <c r="AY1216" s="343"/>
      <c r="AZ1216" s="343"/>
      <c r="BA1216" s="343"/>
      <c r="BB1216" s="343"/>
      <c r="BC1216" s="343"/>
      <c r="BD1216" s="343"/>
      <c r="BE1216" s="475"/>
      <c r="BF1216" s="475"/>
      <c r="BG1216" s="475"/>
      <c r="BH1216" s="475"/>
      <c r="BI1216" s="475"/>
      <c r="BJ1216" s="475"/>
      <c r="BK1216" s="475"/>
      <c r="BL1216" s="475"/>
      <c r="BM1216" s="475"/>
      <c r="BN1216" s="475"/>
      <c r="BO1216" s="475"/>
      <c r="BP1216" s="306"/>
      <c r="BQ1216" s="496"/>
      <c r="BR1216" s="496"/>
      <c r="BS1216" s="496"/>
      <c r="BT1216" s="496"/>
      <c r="BU1216" s="496"/>
      <c r="BV1216" s="496"/>
    </row>
    <row r="1217" spans="1:74" s="52" customFormat="1" ht="12.75">
      <c r="A1217" s="64">
        <v>2996.2204340404778</v>
      </c>
      <c r="B1217" s="46" t="s">
        <v>320</v>
      </c>
      <c r="C1217" s="47" t="s">
        <v>340</v>
      </c>
      <c r="D1217" s="48">
        <v>19.98</v>
      </c>
      <c r="E1217" s="49">
        <v>39.6629</v>
      </c>
      <c r="F1217" s="49">
        <v>3.85E-2</v>
      </c>
      <c r="G1217" s="49">
        <v>14.303800000000001</v>
      </c>
      <c r="H1217" s="49">
        <v>0.30270000000000002</v>
      </c>
      <c r="I1217" s="49">
        <v>0.2041</v>
      </c>
      <c r="J1217" s="49">
        <v>45.953499999999998</v>
      </c>
      <c r="K1217" s="49">
        <v>0.26090000000000002</v>
      </c>
      <c r="L1217" s="49">
        <v>100.7264</v>
      </c>
      <c r="M1217" s="47"/>
      <c r="N1217" s="50">
        <v>0.98798569202697928</v>
      </c>
      <c r="O1217" s="50">
        <v>7.582323938457098E-4</v>
      </c>
      <c r="P1217" s="50">
        <v>0.29797073572421173</v>
      </c>
      <c r="Q1217" s="50">
        <v>6.0648840670692299E-3</v>
      </c>
      <c r="R1217" s="50">
        <v>4.3062073129640846E-3</v>
      </c>
      <c r="S1217" s="50">
        <v>1.7064490672646282</v>
      </c>
      <c r="T1217" s="50">
        <v>6.9630243956310999E-3</v>
      </c>
      <c r="U1217" s="50">
        <v>3.0104978431853295</v>
      </c>
      <c r="V1217" s="51">
        <v>85.134314913477709</v>
      </c>
      <c r="X1217" s="47" t="s">
        <v>1687</v>
      </c>
      <c r="Y1217" s="47" t="s">
        <v>1687</v>
      </c>
      <c r="Z1217" s="47" t="s">
        <v>1687</v>
      </c>
      <c r="AA1217" s="47" t="s">
        <v>1687</v>
      </c>
      <c r="AB1217" s="47" t="s">
        <v>1687</v>
      </c>
      <c r="AC1217" s="47" t="s">
        <v>1687</v>
      </c>
      <c r="AD1217" s="47" t="s">
        <v>1687</v>
      </c>
      <c r="AE1217" s="312"/>
      <c r="AF1217" s="465" t="s">
        <v>1755</v>
      </c>
      <c r="AG1217" s="343">
        <v>40</v>
      </c>
      <c r="AH1217" s="343">
        <v>15</v>
      </c>
      <c r="AI1217" s="343"/>
      <c r="AJ1217" s="343"/>
      <c r="AK1217" s="343"/>
      <c r="AL1217" s="343"/>
      <c r="AM1217" s="343"/>
      <c r="AN1217" s="343"/>
      <c r="AO1217" s="343"/>
      <c r="AP1217" s="343"/>
      <c r="AQ1217" s="343"/>
      <c r="AR1217" s="343"/>
      <c r="AS1217" s="343"/>
      <c r="AT1217" s="343"/>
      <c r="AU1217" s="343"/>
      <c r="AV1217" s="343"/>
      <c r="AW1217" s="343"/>
      <c r="AX1217" s="343"/>
      <c r="AY1217" s="343"/>
      <c r="AZ1217" s="343"/>
      <c r="BA1217" s="343"/>
      <c r="BB1217" s="343"/>
      <c r="BC1217" s="343"/>
      <c r="BD1217" s="343"/>
      <c r="BE1217" s="475"/>
      <c r="BF1217" s="475"/>
      <c r="BG1217" s="475"/>
      <c r="BH1217" s="475"/>
      <c r="BI1217" s="475"/>
      <c r="BJ1217" s="475"/>
      <c r="BK1217" s="475"/>
      <c r="BL1217" s="475"/>
      <c r="BM1217" s="475"/>
      <c r="BN1217" s="475"/>
      <c r="BO1217" s="475"/>
      <c r="BP1217" s="306"/>
      <c r="BQ1217" s="496"/>
      <c r="BR1217" s="496"/>
      <c r="BS1217" s="496"/>
      <c r="BT1217" s="496"/>
      <c r="BU1217" s="496"/>
      <c r="BV1217" s="496"/>
    </row>
    <row r="1218" spans="1:74" s="52" customFormat="1" ht="12.75">
      <c r="A1218" s="64">
        <v>2996.2204340404778</v>
      </c>
      <c r="B1218" s="46" t="s">
        <v>320</v>
      </c>
      <c r="C1218" s="47" t="s">
        <v>340</v>
      </c>
      <c r="D1218" s="48">
        <v>24.97</v>
      </c>
      <c r="E1218" s="49">
        <v>39.827399999999997</v>
      </c>
      <c r="F1218" s="49">
        <v>6.4100000000000004E-2</v>
      </c>
      <c r="G1218" s="49">
        <v>14.632400000000001</v>
      </c>
      <c r="H1218" s="49">
        <v>0.27589999999999998</v>
      </c>
      <c r="I1218" s="49">
        <v>0.21709999999999999</v>
      </c>
      <c r="J1218" s="49">
        <v>46.356000000000002</v>
      </c>
      <c r="K1218" s="49">
        <v>0.26500000000000001</v>
      </c>
      <c r="L1218" s="49">
        <v>101.6379</v>
      </c>
      <c r="M1218" s="47"/>
      <c r="N1218" s="50">
        <v>0.98436923048121983</v>
      </c>
      <c r="O1218" s="50">
        <v>1.2525916686211031E-3</v>
      </c>
      <c r="P1218" s="50">
        <v>0.30244585223423814</v>
      </c>
      <c r="Q1218" s="50">
        <v>5.4849372954742298E-3</v>
      </c>
      <c r="R1218" s="50">
        <v>4.5448717950268332E-3</v>
      </c>
      <c r="S1218" s="50">
        <v>1.7080106483663124</v>
      </c>
      <c r="T1218" s="50">
        <v>7.0174543406458711E-3</v>
      </c>
      <c r="U1218" s="50">
        <v>3.0131255861815385</v>
      </c>
      <c r="V1218" s="51">
        <v>84.956359307257145</v>
      </c>
      <c r="X1218" s="47" t="s">
        <v>1687</v>
      </c>
      <c r="Y1218" s="47" t="s">
        <v>1687</v>
      </c>
      <c r="Z1218" s="47" t="s">
        <v>1687</v>
      </c>
      <c r="AA1218" s="47" t="s">
        <v>1687</v>
      </c>
      <c r="AB1218" s="47" t="s">
        <v>1687</v>
      </c>
      <c r="AC1218" s="47" t="s">
        <v>1687</v>
      </c>
      <c r="AD1218" s="47" t="s">
        <v>1687</v>
      </c>
      <c r="AE1218" s="312"/>
      <c r="AF1218" s="465" t="s">
        <v>1755</v>
      </c>
      <c r="AG1218" s="343">
        <v>40</v>
      </c>
      <c r="AH1218" s="343">
        <v>15</v>
      </c>
      <c r="AI1218" s="343"/>
      <c r="AJ1218" s="343"/>
      <c r="AK1218" s="343"/>
      <c r="AL1218" s="343"/>
      <c r="AM1218" s="343"/>
      <c r="AN1218" s="343"/>
      <c r="AO1218" s="343"/>
      <c r="AP1218" s="343"/>
      <c r="AQ1218" s="343"/>
      <c r="AR1218" s="343"/>
      <c r="AS1218" s="343"/>
      <c r="AT1218" s="343"/>
      <c r="AU1218" s="343"/>
      <c r="AV1218" s="343"/>
      <c r="AW1218" s="343"/>
      <c r="AX1218" s="343"/>
      <c r="AY1218" s="343"/>
      <c r="AZ1218" s="343"/>
      <c r="BA1218" s="343"/>
      <c r="BB1218" s="343"/>
      <c r="BC1218" s="343"/>
      <c r="BD1218" s="343"/>
      <c r="BE1218" s="475"/>
      <c r="BF1218" s="475"/>
      <c r="BG1218" s="475"/>
      <c r="BH1218" s="475"/>
      <c r="BI1218" s="475"/>
      <c r="BJ1218" s="475"/>
      <c r="BK1218" s="475"/>
      <c r="BL1218" s="475"/>
      <c r="BM1218" s="475"/>
      <c r="BN1218" s="475"/>
      <c r="BO1218" s="475"/>
      <c r="BP1218" s="306"/>
      <c r="BQ1218" s="496"/>
      <c r="BR1218" s="496"/>
      <c r="BS1218" s="496"/>
      <c r="BT1218" s="496"/>
      <c r="BU1218" s="496"/>
      <c r="BV1218" s="496"/>
    </row>
    <row r="1219" spans="1:74" s="52" customFormat="1" ht="12.75">
      <c r="A1219" s="64">
        <v>2996.2204340404778</v>
      </c>
      <c r="B1219" s="46" t="s">
        <v>320</v>
      </c>
      <c r="C1219" s="47" t="s">
        <v>340</v>
      </c>
      <c r="D1219" s="48">
        <v>29.96</v>
      </c>
      <c r="E1219" s="49">
        <v>39.7502</v>
      </c>
      <c r="F1219" s="49">
        <v>3.1399999999999997E-2</v>
      </c>
      <c r="G1219" s="49">
        <v>14.984500000000001</v>
      </c>
      <c r="H1219" s="49">
        <v>0.35489999999999999</v>
      </c>
      <c r="I1219" s="49">
        <v>0.18659999999999999</v>
      </c>
      <c r="J1219" s="49">
        <v>46.456600000000002</v>
      </c>
      <c r="K1219" s="49">
        <v>0.26219999999999999</v>
      </c>
      <c r="L1219" s="49">
        <v>102.0264</v>
      </c>
      <c r="M1219" s="47"/>
      <c r="N1219" s="50">
        <v>0.980962943468909</v>
      </c>
      <c r="O1219" s="50">
        <v>6.1265833589775566E-4</v>
      </c>
      <c r="P1219" s="50">
        <v>0.30925129995452877</v>
      </c>
      <c r="Q1219" s="50">
        <v>7.0447109041470975E-3</v>
      </c>
      <c r="R1219" s="50">
        <v>3.9004136033641708E-3</v>
      </c>
      <c r="S1219" s="50">
        <v>1.7091069942559025</v>
      </c>
      <c r="T1219" s="50">
        <v>6.9327193365467787E-3</v>
      </c>
      <c r="U1219" s="50">
        <v>3.0178117398592961</v>
      </c>
      <c r="V1219" s="51">
        <v>84.678077185720596</v>
      </c>
      <c r="X1219" s="47" t="s">
        <v>1687</v>
      </c>
      <c r="Y1219" s="47" t="s">
        <v>1687</v>
      </c>
      <c r="Z1219" s="47" t="s">
        <v>1687</v>
      </c>
      <c r="AA1219" s="47" t="s">
        <v>1687</v>
      </c>
      <c r="AB1219" s="47" t="s">
        <v>1687</v>
      </c>
      <c r="AC1219" s="47" t="s">
        <v>1687</v>
      </c>
      <c r="AD1219" s="47" t="s">
        <v>1687</v>
      </c>
      <c r="AE1219" s="312"/>
      <c r="AF1219" s="465" t="s">
        <v>1755</v>
      </c>
      <c r="AG1219" s="343">
        <v>40</v>
      </c>
      <c r="AH1219" s="343">
        <v>15</v>
      </c>
      <c r="AI1219" s="343"/>
      <c r="AJ1219" s="343"/>
      <c r="AK1219" s="343"/>
      <c r="AL1219" s="343"/>
      <c r="AM1219" s="343"/>
      <c r="AN1219" s="343"/>
      <c r="AO1219" s="343"/>
      <c r="AP1219" s="343"/>
      <c r="AQ1219" s="343"/>
      <c r="AR1219" s="343"/>
      <c r="AS1219" s="343"/>
      <c r="AT1219" s="343"/>
      <c r="AU1219" s="343"/>
      <c r="AV1219" s="343"/>
      <c r="AW1219" s="343"/>
      <c r="AX1219" s="343"/>
      <c r="AY1219" s="343"/>
      <c r="AZ1219" s="343"/>
      <c r="BA1219" s="343"/>
      <c r="BB1219" s="343"/>
      <c r="BC1219" s="343"/>
      <c r="BD1219" s="343"/>
      <c r="BE1219" s="475"/>
      <c r="BF1219" s="475"/>
      <c r="BG1219" s="475"/>
      <c r="BH1219" s="475"/>
      <c r="BI1219" s="475"/>
      <c r="BJ1219" s="475"/>
      <c r="BK1219" s="475"/>
      <c r="BL1219" s="475"/>
      <c r="BM1219" s="475"/>
      <c r="BN1219" s="475"/>
      <c r="BO1219" s="475"/>
      <c r="BP1219" s="306"/>
      <c r="BQ1219" s="496"/>
      <c r="BR1219" s="496"/>
      <c r="BS1219" s="496"/>
      <c r="BT1219" s="496"/>
      <c r="BU1219" s="496"/>
      <c r="BV1219" s="496"/>
    </row>
    <row r="1220" spans="1:74" s="52" customFormat="1" ht="12.75">
      <c r="A1220" s="64">
        <v>2996.2204340404778</v>
      </c>
      <c r="B1220" s="46" t="s">
        <v>320</v>
      </c>
      <c r="C1220" s="47" t="s">
        <v>340</v>
      </c>
      <c r="D1220" s="48">
        <v>34.96</v>
      </c>
      <c r="E1220" s="49">
        <v>39.520899999999997</v>
      </c>
      <c r="F1220" s="49">
        <v>3.8300000000000001E-2</v>
      </c>
      <c r="G1220" s="49">
        <v>14.4084</v>
      </c>
      <c r="H1220" s="49">
        <v>0.35210000000000002</v>
      </c>
      <c r="I1220" s="49">
        <v>0.193</v>
      </c>
      <c r="J1220" s="49">
        <v>45.881</v>
      </c>
      <c r="K1220" s="49">
        <v>0.26790000000000003</v>
      </c>
      <c r="L1220" s="49">
        <v>100.66159999999999</v>
      </c>
      <c r="M1220" s="47"/>
      <c r="N1220" s="50">
        <v>0.98608962870061079</v>
      </c>
      <c r="O1220" s="50">
        <v>7.5555094657409614E-4</v>
      </c>
      <c r="P1220" s="50">
        <v>0.30065007440943509</v>
      </c>
      <c r="Q1220" s="50">
        <v>7.0664205828698829E-3</v>
      </c>
      <c r="R1220" s="50">
        <v>4.0788019025794339E-3</v>
      </c>
      <c r="S1220" s="50">
        <v>1.7065970301777773</v>
      </c>
      <c r="T1220" s="50">
        <v>7.1617626863948016E-3</v>
      </c>
      <c r="U1220" s="50">
        <v>3.0123992694062416</v>
      </c>
      <c r="V1220" s="51">
        <v>85.021770676746684</v>
      </c>
      <c r="X1220" s="47" t="s">
        <v>1687</v>
      </c>
      <c r="Y1220" s="47" t="s">
        <v>1687</v>
      </c>
      <c r="Z1220" s="47" t="s">
        <v>1687</v>
      </c>
      <c r="AA1220" s="47" t="s">
        <v>1687</v>
      </c>
      <c r="AB1220" s="47" t="s">
        <v>1687</v>
      </c>
      <c r="AC1220" s="47" t="s">
        <v>1687</v>
      </c>
      <c r="AD1220" s="47" t="s">
        <v>1687</v>
      </c>
      <c r="AE1220" s="312"/>
      <c r="AF1220" s="465" t="s">
        <v>1755</v>
      </c>
      <c r="AG1220" s="343">
        <v>40</v>
      </c>
      <c r="AH1220" s="343">
        <v>15</v>
      </c>
      <c r="AI1220" s="343"/>
      <c r="AJ1220" s="343"/>
      <c r="AK1220" s="343"/>
      <c r="AL1220" s="343"/>
      <c r="AM1220" s="343"/>
      <c r="AN1220" s="343"/>
      <c r="AO1220" s="343"/>
      <c r="AP1220" s="343"/>
      <c r="AQ1220" s="343"/>
      <c r="AR1220" s="343"/>
      <c r="AS1220" s="343"/>
      <c r="AT1220" s="343"/>
      <c r="AU1220" s="343"/>
      <c r="AV1220" s="343"/>
      <c r="AW1220" s="343"/>
      <c r="AX1220" s="343"/>
      <c r="AY1220" s="343"/>
      <c r="AZ1220" s="343"/>
      <c r="BA1220" s="343"/>
      <c r="BB1220" s="343"/>
      <c r="BC1220" s="343"/>
      <c r="BD1220" s="343"/>
      <c r="BE1220" s="475"/>
      <c r="BF1220" s="475"/>
      <c r="BG1220" s="475"/>
      <c r="BH1220" s="475"/>
      <c r="BI1220" s="475"/>
      <c r="BJ1220" s="475"/>
      <c r="BK1220" s="475"/>
      <c r="BL1220" s="475"/>
      <c r="BM1220" s="475"/>
      <c r="BN1220" s="475"/>
      <c r="BO1220" s="475"/>
      <c r="BP1220" s="306"/>
      <c r="BQ1220" s="496"/>
      <c r="BR1220" s="496"/>
      <c r="BS1220" s="496"/>
      <c r="BT1220" s="496"/>
      <c r="BU1220" s="496"/>
      <c r="BV1220" s="496"/>
    </row>
    <row r="1221" spans="1:74" s="52" customFormat="1" ht="12.75">
      <c r="A1221" s="64">
        <v>2996.2204340404778</v>
      </c>
      <c r="B1221" s="46" t="s">
        <v>320</v>
      </c>
      <c r="C1221" s="47" t="s">
        <v>340</v>
      </c>
      <c r="D1221" s="48">
        <v>39.950000000000003</v>
      </c>
      <c r="E1221" s="49">
        <v>39.235199999999999</v>
      </c>
      <c r="F1221" s="49">
        <v>3.1899999999999998E-2</v>
      </c>
      <c r="G1221" s="49">
        <v>14.4619</v>
      </c>
      <c r="H1221" s="49">
        <v>0.33250000000000002</v>
      </c>
      <c r="I1221" s="49">
        <v>0.23219999999999999</v>
      </c>
      <c r="J1221" s="49">
        <v>45.989100000000001</v>
      </c>
      <c r="K1221" s="49">
        <v>0.25040000000000001</v>
      </c>
      <c r="L1221" s="49">
        <v>100.53320000000001</v>
      </c>
      <c r="M1221" s="47"/>
      <c r="N1221" s="50">
        <v>0.98129936860733125</v>
      </c>
      <c r="O1221" s="50">
        <v>6.3080009023155665E-4</v>
      </c>
      <c r="P1221" s="50">
        <v>0.30248719652410988</v>
      </c>
      <c r="Q1221" s="50">
        <v>6.6889999188238323E-3</v>
      </c>
      <c r="R1221" s="50">
        <v>4.9189635373101948E-3</v>
      </c>
      <c r="S1221" s="50">
        <v>1.7147037782331231</v>
      </c>
      <c r="T1221" s="50">
        <v>6.7099243012752894E-3</v>
      </c>
      <c r="U1221" s="50">
        <v>3.0174390312122048</v>
      </c>
      <c r="V1221" s="51">
        <v>85.004533516688284</v>
      </c>
      <c r="X1221" s="47" t="s">
        <v>1687</v>
      </c>
      <c r="Y1221" s="47" t="s">
        <v>1687</v>
      </c>
      <c r="Z1221" s="47" t="s">
        <v>1687</v>
      </c>
      <c r="AA1221" s="47" t="s">
        <v>1687</v>
      </c>
      <c r="AB1221" s="47" t="s">
        <v>1687</v>
      </c>
      <c r="AC1221" s="47" t="s">
        <v>1687</v>
      </c>
      <c r="AD1221" s="47" t="s">
        <v>1687</v>
      </c>
      <c r="AE1221" s="312"/>
      <c r="AF1221" s="465" t="s">
        <v>1755</v>
      </c>
      <c r="AG1221" s="343">
        <v>40</v>
      </c>
      <c r="AH1221" s="343">
        <v>15</v>
      </c>
      <c r="AI1221" s="343"/>
      <c r="AJ1221" s="343"/>
      <c r="AK1221" s="343"/>
      <c r="AL1221" s="343"/>
      <c r="AM1221" s="343"/>
      <c r="AN1221" s="343"/>
      <c r="AO1221" s="343"/>
      <c r="AP1221" s="343"/>
      <c r="AQ1221" s="343"/>
      <c r="AR1221" s="343"/>
      <c r="AS1221" s="343"/>
      <c r="AT1221" s="343"/>
      <c r="AU1221" s="343"/>
      <c r="AV1221" s="343"/>
      <c r="AW1221" s="343"/>
      <c r="AX1221" s="343"/>
      <c r="AY1221" s="343"/>
      <c r="AZ1221" s="343"/>
      <c r="BA1221" s="343"/>
      <c r="BB1221" s="343"/>
      <c r="BC1221" s="343"/>
      <c r="BD1221" s="343"/>
      <c r="BE1221" s="475"/>
      <c r="BF1221" s="475"/>
      <c r="BG1221" s="475"/>
      <c r="BH1221" s="475"/>
      <c r="BI1221" s="475"/>
      <c r="BJ1221" s="475"/>
      <c r="BK1221" s="475"/>
      <c r="BL1221" s="475"/>
      <c r="BM1221" s="475"/>
      <c r="BN1221" s="475"/>
      <c r="BO1221" s="475"/>
      <c r="BP1221" s="306"/>
      <c r="BQ1221" s="496"/>
      <c r="BR1221" s="496"/>
      <c r="BS1221" s="496"/>
      <c r="BT1221" s="496"/>
      <c r="BU1221" s="496"/>
      <c r="BV1221" s="496"/>
    </row>
    <row r="1222" spans="1:74" s="52" customFormat="1" ht="12.75">
      <c r="A1222" s="64">
        <v>2996.2204340404778</v>
      </c>
      <c r="B1222" s="46" t="s">
        <v>320</v>
      </c>
      <c r="C1222" s="47" t="s">
        <v>340</v>
      </c>
      <c r="D1222" s="48">
        <v>44.94</v>
      </c>
      <c r="E1222" s="49">
        <v>39.313699999999997</v>
      </c>
      <c r="F1222" s="49">
        <v>3.0099999999999998E-2</v>
      </c>
      <c r="G1222" s="49">
        <v>14.6882</v>
      </c>
      <c r="H1222" s="49">
        <v>0.35339999999999999</v>
      </c>
      <c r="I1222" s="49">
        <v>0.22950000000000001</v>
      </c>
      <c r="J1222" s="49">
        <v>46.028199999999998</v>
      </c>
      <c r="K1222" s="49">
        <v>0.25979999999999998</v>
      </c>
      <c r="L1222" s="49">
        <v>100.9029</v>
      </c>
      <c r="M1222" s="47"/>
      <c r="N1222" s="50">
        <v>0.9806575397993631</v>
      </c>
      <c r="O1222" s="50">
        <v>5.9362934743407265E-4</v>
      </c>
      <c r="P1222" s="50">
        <v>0.30640653519512739</v>
      </c>
      <c r="Q1222" s="50">
        <v>7.0906147546687254E-3</v>
      </c>
      <c r="R1222" s="50">
        <v>4.8488849712499957E-3</v>
      </c>
      <c r="S1222" s="50">
        <v>1.7116146284287566</v>
      </c>
      <c r="T1222" s="50">
        <v>6.9433690091686255E-3</v>
      </c>
      <c r="U1222" s="50">
        <v>3.0181552015057687</v>
      </c>
      <c r="V1222" s="51">
        <v>84.816485539482926</v>
      </c>
      <c r="X1222" s="47" t="s">
        <v>1687</v>
      </c>
      <c r="Y1222" s="47" t="s">
        <v>1687</v>
      </c>
      <c r="Z1222" s="47" t="s">
        <v>1687</v>
      </c>
      <c r="AA1222" s="47" t="s">
        <v>1687</v>
      </c>
      <c r="AB1222" s="47" t="s">
        <v>1687</v>
      </c>
      <c r="AC1222" s="47" t="s">
        <v>1687</v>
      </c>
      <c r="AD1222" s="47" t="s">
        <v>1687</v>
      </c>
      <c r="AE1222" s="312"/>
      <c r="AF1222" s="465" t="s">
        <v>1755</v>
      </c>
      <c r="AG1222" s="343">
        <v>40</v>
      </c>
      <c r="AH1222" s="343">
        <v>15</v>
      </c>
      <c r="AI1222" s="343"/>
      <c r="AJ1222" s="343"/>
      <c r="AK1222" s="343"/>
      <c r="AL1222" s="343"/>
      <c r="AM1222" s="343"/>
      <c r="AN1222" s="343"/>
      <c r="AO1222" s="343"/>
      <c r="AP1222" s="343"/>
      <c r="AQ1222" s="343"/>
      <c r="AR1222" s="343"/>
      <c r="AS1222" s="343"/>
      <c r="AT1222" s="343"/>
      <c r="AU1222" s="343"/>
      <c r="AV1222" s="343"/>
      <c r="AW1222" s="343"/>
      <c r="AX1222" s="343"/>
      <c r="AY1222" s="343"/>
      <c r="AZ1222" s="343"/>
      <c r="BA1222" s="343"/>
      <c r="BB1222" s="343"/>
      <c r="BC1222" s="343"/>
      <c r="BD1222" s="343"/>
      <c r="BE1222" s="475"/>
      <c r="BF1222" s="475"/>
      <c r="BG1222" s="475"/>
      <c r="BH1222" s="475"/>
      <c r="BI1222" s="475"/>
      <c r="BJ1222" s="475"/>
      <c r="BK1222" s="475"/>
      <c r="BL1222" s="475"/>
      <c r="BM1222" s="475"/>
      <c r="BN1222" s="475"/>
      <c r="BO1222" s="475"/>
      <c r="BP1222" s="306"/>
      <c r="BQ1222" s="496"/>
      <c r="BR1222" s="496"/>
      <c r="BS1222" s="496"/>
      <c r="BT1222" s="496"/>
      <c r="BU1222" s="496"/>
      <c r="BV1222" s="496"/>
    </row>
    <row r="1223" spans="1:74" s="52" customFormat="1" ht="12.75">
      <c r="A1223" s="64">
        <v>2996.2204340404778</v>
      </c>
      <c r="B1223" s="46" t="s">
        <v>320</v>
      </c>
      <c r="C1223" s="47" t="s">
        <v>340</v>
      </c>
      <c r="D1223" s="48">
        <v>49.94</v>
      </c>
      <c r="E1223" s="49">
        <v>39.535499999999999</v>
      </c>
      <c r="F1223" s="49">
        <v>6.3500000000000001E-2</v>
      </c>
      <c r="G1223" s="49">
        <v>14.813599999999999</v>
      </c>
      <c r="H1223" s="49">
        <v>0.33090000000000003</v>
      </c>
      <c r="I1223" s="49">
        <v>0.1633</v>
      </c>
      <c r="J1223" s="49">
        <v>45.923400000000001</v>
      </c>
      <c r="K1223" s="49">
        <v>0.25619999999999998</v>
      </c>
      <c r="L1223" s="49">
        <v>101.0864</v>
      </c>
      <c r="M1223" s="47"/>
      <c r="N1223" s="50">
        <v>0.98377652402609939</v>
      </c>
      <c r="O1223" s="50">
        <v>1.2492758926594097E-3</v>
      </c>
      <c r="P1223" s="50">
        <v>0.30826614162849147</v>
      </c>
      <c r="Q1223" s="50">
        <v>6.6229256351384505E-3</v>
      </c>
      <c r="R1223" s="50">
        <v>3.4417644390258278E-3</v>
      </c>
      <c r="S1223" s="50">
        <v>1.7035378948554247</v>
      </c>
      <c r="T1223" s="50">
        <v>6.8303977117426685E-3</v>
      </c>
      <c r="U1223" s="50">
        <v>3.013724924188582</v>
      </c>
      <c r="V1223" s="51">
        <v>84.677128784011373</v>
      </c>
      <c r="X1223" s="47" t="s">
        <v>1687</v>
      </c>
      <c r="Y1223" s="47" t="s">
        <v>1687</v>
      </c>
      <c r="Z1223" s="47" t="s">
        <v>1687</v>
      </c>
      <c r="AA1223" s="47" t="s">
        <v>1687</v>
      </c>
      <c r="AB1223" s="47" t="s">
        <v>1687</v>
      </c>
      <c r="AC1223" s="47" t="s">
        <v>1687</v>
      </c>
      <c r="AD1223" s="47" t="s">
        <v>1687</v>
      </c>
      <c r="AE1223" s="312"/>
      <c r="AF1223" s="465" t="s">
        <v>1755</v>
      </c>
      <c r="AG1223" s="343">
        <v>40</v>
      </c>
      <c r="AH1223" s="343">
        <v>15</v>
      </c>
      <c r="AI1223" s="343"/>
      <c r="AJ1223" s="343"/>
      <c r="AK1223" s="343"/>
      <c r="AL1223" s="343"/>
      <c r="AM1223" s="343"/>
      <c r="AN1223" s="343"/>
      <c r="AO1223" s="343"/>
      <c r="AP1223" s="343"/>
      <c r="AQ1223" s="343"/>
      <c r="AR1223" s="343"/>
      <c r="AS1223" s="343"/>
      <c r="AT1223" s="343"/>
      <c r="AU1223" s="343"/>
      <c r="AV1223" s="343"/>
      <c r="AW1223" s="343"/>
      <c r="AX1223" s="343"/>
      <c r="AY1223" s="343"/>
      <c r="AZ1223" s="343"/>
      <c r="BA1223" s="343"/>
      <c r="BB1223" s="343"/>
      <c r="BC1223" s="343"/>
      <c r="BD1223" s="343"/>
      <c r="BE1223" s="475"/>
      <c r="BF1223" s="475"/>
      <c r="BG1223" s="475"/>
      <c r="BH1223" s="475"/>
      <c r="BI1223" s="475"/>
      <c r="BJ1223" s="475"/>
      <c r="BK1223" s="475"/>
      <c r="BL1223" s="475"/>
      <c r="BM1223" s="475"/>
      <c r="BN1223" s="475"/>
      <c r="BO1223" s="475"/>
      <c r="BP1223" s="306"/>
      <c r="BQ1223" s="496"/>
      <c r="BR1223" s="496"/>
      <c r="BS1223" s="496"/>
      <c r="BT1223" s="496"/>
      <c r="BU1223" s="496"/>
      <c r="BV1223" s="496"/>
    </row>
    <row r="1224" spans="1:74" s="52" customFormat="1" ht="12.75">
      <c r="A1224" s="64">
        <v>2996.2204340404778</v>
      </c>
      <c r="B1224" s="46" t="s">
        <v>320</v>
      </c>
      <c r="C1224" s="47" t="s">
        <v>340</v>
      </c>
      <c r="D1224" s="48">
        <v>54.93</v>
      </c>
      <c r="E1224" s="49">
        <v>39.396999999999998</v>
      </c>
      <c r="F1224" s="49">
        <v>5.0599999999999999E-2</v>
      </c>
      <c r="G1224" s="49">
        <v>14.6595</v>
      </c>
      <c r="H1224" s="49">
        <v>0.30740000000000001</v>
      </c>
      <c r="I1224" s="49">
        <v>0.224</v>
      </c>
      <c r="J1224" s="49">
        <v>45.791899999999998</v>
      </c>
      <c r="K1224" s="49">
        <v>0.26450000000000001</v>
      </c>
      <c r="L1224" s="49">
        <v>100.69489999999999</v>
      </c>
      <c r="M1224" s="47"/>
      <c r="N1224" s="50">
        <v>0.98394829975274523</v>
      </c>
      <c r="O1224" s="50">
        <v>9.9916004537765435E-4</v>
      </c>
      <c r="P1224" s="50">
        <v>0.30618525957634884</v>
      </c>
      <c r="Q1224" s="50">
        <v>6.1752832491812843E-3</v>
      </c>
      <c r="R1224" s="50">
        <v>4.7385218189100057E-3</v>
      </c>
      <c r="S1224" s="50">
        <v>1.704929150815399</v>
      </c>
      <c r="T1224" s="50">
        <v>7.0777048985376312E-3</v>
      </c>
      <c r="U1224" s="50">
        <v>3.0140533801564997</v>
      </c>
      <c r="V1224" s="51">
        <v>84.775343561050491</v>
      </c>
      <c r="X1224" s="47" t="s">
        <v>1687</v>
      </c>
      <c r="Y1224" s="47" t="s">
        <v>1687</v>
      </c>
      <c r="Z1224" s="47" t="s">
        <v>1687</v>
      </c>
      <c r="AA1224" s="47" t="s">
        <v>1687</v>
      </c>
      <c r="AB1224" s="47" t="s">
        <v>1687</v>
      </c>
      <c r="AC1224" s="47" t="s">
        <v>1687</v>
      </c>
      <c r="AD1224" s="47" t="s">
        <v>1687</v>
      </c>
      <c r="AE1224" s="312"/>
      <c r="AF1224" s="465" t="s">
        <v>1755</v>
      </c>
      <c r="AG1224" s="343">
        <v>40</v>
      </c>
      <c r="AH1224" s="343">
        <v>15</v>
      </c>
      <c r="AI1224" s="343"/>
      <c r="AJ1224" s="343"/>
      <c r="AK1224" s="343"/>
      <c r="AL1224" s="343"/>
      <c r="AM1224" s="343"/>
      <c r="AN1224" s="343"/>
      <c r="AO1224" s="343"/>
      <c r="AP1224" s="343"/>
      <c r="AQ1224" s="343"/>
      <c r="AR1224" s="343"/>
      <c r="AS1224" s="343"/>
      <c r="AT1224" s="343"/>
      <c r="AU1224" s="343"/>
      <c r="AV1224" s="343"/>
      <c r="AW1224" s="343"/>
      <c r="AX1224" s="343"/>
      <c r="AY1224" s="343"/>
      <c r="AZ1224" s="343"/>
      <c r="BA1224" s="343"/>
      <c r="BB1224" s="343"/>
      <c r="BC1224" s="343"/>
      <c r="BD1224" s="343"/>
      <c r="BE1224" s="475"/>
      <c r="BF1224" s="475"/>
      <c r="BG1224" s="475"/>
      <c r="BH1224" s="475"/>
      <c r="BI1224" s="475"/>
      <c r="BJ1224" s="475"/>
      <c r="BK1224" s="475"/>
      <c r="BL1224" s="475"/>
      <c r="BM1224" s="475"/>
      <c r="BN1224" s="475"/>
      <c r="BO1224" s="475"/>
      <c r="BP1224" s="306"/>
      <c r="BQ1224" s="496"/>
      <c r="BR1224" s="496"/>
      <c r="BS1224" s="496"/>
      <c r="BT1224" s="496"/>
      <c r="BU1224" s="496"/>
      <c r="BV1224" s="496"/>
    </row>
    <row r="1225" spans="1:74" s="52" customFormat="1" ht="12.75">
      <c r="A1225" s="64">
        <v>2996.2204340404778</v>
      </c>
      <c r="B1225" s="46" t="s">
        <v>320</v>
      </c>
      <c r="C1225" s="47" t="s">
        <v>340</v>
      </c>
      <c r="D1225" s="48">
        <v>59.93</v>
      </c>
      <c r="E1225" s="49">
        <v>39.421700000000001</v>
      </c>
      <c r="F1225" s="49">
        <v>4.6399999999999997E-2</v>
      </c>
      <c r="G1225" s="49">
        <v>14.7727</v>
      </c>
      <c r="H1225" s="49">
        <v>0.29360000000000003</v>
      </c>
      <c r="I1225" s="49">
        <v>0.25190000000000001</v>
      </c>
      <c r="J1225" s="49">
        <v>45.7941</v>
      </c>
      <c r="K1225" s="49">
        <v>0.26490000000000002</v>
      </c>
      <c r="L1225" s="49">
        <v>100.84529999999999</v>
      </c>
      <c r="M1225" s="47"/>
      <c r="N1225" s="50">
        <v>0.98364181564101394</v>
      </c>
      <c r="O1225" s="50">
        <v>9.1536653248984858E-4</v>
      </c>
      <c r="P1225" s="50">
        <v>0.30826023598026142</v>
      </c>
      <c r="Q1225" s="50">
        <v>5.8925269539097718E-3</v>
      </c>
      <c r="R1225" s="50">
        <v>5.3237241077362298E-3</v>
      </c>
      <c r="S1225" s="50">
        <v>1.7034120215010331</v>
      </c>
      <c r="T1225" s="50">
        <v>7.0817605775617158E-3</v>
      </c>
      <c r="U1225" s="50">
        <v>3.0145274512940063</v>
      </c>
      <c r="V1225" s="51">
        <v>84.676418594835269</v>
      </c>
      <c r="X1225" s="47" t="s">
        <v>1687</v>
      </c>
      <c r="Y1225" s="47" t="s">
        <v>1687</v>
      </c>
      <c r="Z1225" s="47" t="s">
        <v>1687</v>
      </c>
      <c r="AA1225" s="47" t="s">
        <v>1687</v>
      </c>
      <c r="AB1225" s="47" t="s">
        <v>1687</v>
      </c>
      <c r="AC1225" s="47" t="s">
        <v>1687</v>
      </c>
      <c r="AD1225" s="47" t="s">
        <v>1687</v>
      </c>
      <c r="AE1225" s="312"/>
      <c r="AF1225" s="465" t="s">
        <v>1755</v>
      </c>
      <c r="AG1225" s="343">
        <v>40</v>
      </c>
      <c r="AH1225" s="343">
        <v>15</v>
      </c>
      <c r="AI1225" s="343"/>
      <c r="AJ1225" s="343"/>
      <c r="AK1225" s="343"/>
      <c r="AL1225" s="343"/>
      <c r="AM1225" s="343"/>
      <c r="AN1225" s="343"/>
      <c r="AO1225" s="343"/>
      <c r="AP1225" s="343"/>
      <c r="AQ1225" s="343"/>
      <c r="AR1225" s="343"/>
      <c r="AS1225" s="343"/>
      <c r="AT1225" s="343"/>
      <c r="AU1225" s="343"/>
      <c r="AV1225" s="343"/>
      <c r="AW1225" s="343"/>
      <c r="AX1225" s="343"/>
      <c r="AY1225" s="343"/>
      <c r="AZ1225" s="343"/>
      <c r="BA1225" s="343"/>
      <c r="BB1225" s="343"/>
      <c r="BC1225" s="343"/>
      <c r="BD1225" s="343"/>
      <c r="BE1225" s="475"/>
      <c r="BF1225" s="475"/>
      <c r="BG1225" s="475"/>
      <c r="BH1225" s="475"/>
      <c r="BI1225" s="475"/>
      <c r="BJ1225" s="475"/>
      <c r="BK1225" s="475"/>
      <c r="BL1225" s="475"/>
      <c r="BM1225" s="475"/>
      <c r="BN1225" s="475"/>
      <c r="BO1225" s="475"/>
      <c r="BP1225" s="306"/>
      <c r="BQ1225" s="496"/>
      <c r="BR1225" s="496"/>
      <c r="BS1225" s="496"/>
      <c r="BT1225" s="496"/>
      <c r="BU1225" s="496"/>
      <c r="BV1225" s="496"/>
    </row>
    <row r="1226" spans="1:74" s="52" customFormat="1" ht="12.75">
      <c r="A1226" s="64">
        <v>2996.2204340404778</v>
      </c>
      <c r="B1226" s="46" t="s">
        <v>320</v>
      </c>
      <c r="C1226" s="47" t="s">
        <v>340</v>
      </c>
      <c r="D1226" s="48">
        <v>64.92</v>
      </c>
      <c r="E1226" s="49">
        <v>39.4238</v>
      </c>
      <c r="F1226" s="49">
        <v>3.1300000000000001E-2</v>
      </c>
      <c r="G1226" s="49">
        <v>15.0892</v>
      </c>
      <c r="H1226" s="49">
        <v>0.37530000000000002</v>
      </c>
      <c r="I1226" s="49">
        <v>0.25359999999999999</v>
      </c>
      <c r="J1226" s="49">
        <v>46.025399999999998</v>
      </c>
      <c r="K1226" s="49">
        <v>0.25169999999999998</v>
      </c>
      <c r="L1226" s="49">
        <v>101.4503</v>
      </c>
      <c r="M1226" s="47"/>
      <c r="N1226" s="50">
        <v>0.97983806977258414</v>
      </c>
      <c r="O1226" s="50">
        <v>6.1505730196645002E-4</v>
      </c>
      <c r="P1226" s="50">
        <v>0.31363031565418353</v>
      </c>
      <c r="Q1226" s="50">
        <v>7.5027121228409812E-3</v>
      </c>
      <c r="R1226" s="50">
        <v>5.3386421946263595E-3</v>
      </c>
      <c r="S1226" s="50">
        <v>1.7053045206367161</v>
      </c>
      <c r="T1226" s="50">
        <v>6.702497940565111E-3</v>
      </c>
      <c r="U1226" s="50">
        <v>3.0189318156234828</v>
      </c>
      <c r="V1226" s="51">
        <v>84.465555300914446</v>
      </c>
      <c r="X1226" s="47" t="s">
        <v>1687</v>
      </c>
      <c r="Y1226" s="47" t="s">
        <v>1687</v>
      </c>
      <c r="Z1226" s="47" t="s">
        <v>1687</v>
      </c>
      <c r="AA1226" s="47" t="s">
        <v>1687</v>
      </c>
      <c r="AB1226" s="47" t="s">
        <v>1687</v>
      </c>
      <c r="AC1226" s="47" t="s">
        <v>1687</v>
      </c>
      <c r="AD1226" s="47" t="s">
        <v>1687</v>
      </c>
      <c r="AE1226" s="312"/>
      <c r="AF1226" s="465" t="s">
        <v>1755</v>
      </c>
      <c r="AG1226" s="343">
        <v>40</v>
      </c>
      <c r="AH1226" s="343">
        <v>15</v>
      </c>
      <c r="AI1226" s="343"/>
      <c r="AJ1226" s="343"/>
      <c r="AK1226" s="343"/>
      <c r="AL1226" s="343"/>
      <c r="AM1226" s="343"/>
      <c r="AN1226" s="343"/>
      <c r="AO1226" s="343"/>
      <c r="AP1226" s="343"/>
      <c r="AQ1226" s="343"/>
      <c r="AR1226" s="343"/>
      <c r="AS1226" s="343"/>
      <c r="AT1226" s="343"/>
      <c r="AU1226" s="343"/>
      <c r="AV1226" s="343"/>
      <c r="AW1226" s="343"/>
      <c r="AX1226" s="343"/>
      <c r="AY1226" s="343"/>
      <c r="AZ1226" s="343"/>
      <c r="BA1226" s="343"/>
      <c r="BB1226" s="343"/>
      <c r="BC1226" s="343"/>
      <c r="BD1226" s="343"/>
      <c r="BE1226" s="475"/>
      <c r="BF1226" s="475"/>
      <c r="BG1226" s="475"/>
      <c r="BH1226" s="475"/>
      <c r="BI1226" s="475"/>
      <c r="BJ1226" s="475"/>
      <c r="BK1226" s="475"/>
      <c r="BL1226" s="475"/>
      <c r="BM1226" s="475"/>
      <c r="BN1226" s="475"/>
      <c r="BO1226" s="475"/>
      <c r="BP1226" s="306"/>
      <c r="BQ1226" s="496"/>
      <c r="BR1226" s="496"/>
      <c r="BS1226" s="496"/>
      <c r="BT1226" s="496"/>
      <c r="BU1226" s="496"/>
      <c r="BV1226" s="496"/>
    </row>
    <row r="1227" spans="1:74" s="52" customFormat="1" ht="12.75">
      <c r="A1227" s="64">
        <v>2996.2204340404778</v>
      </c>
      <c r="B1227" s="46" t="s">
        <v>320</v>
      </c>
      <c r="C1227" s="47" t="s">
        <v>340</v>
      </c>
      <c r="D1227" s="48">
        <v>69.91</v>
      </c>
      <c r="E1227" s="49">
        <v>39.416400000000003</v>
      </c>
      <c r="F1227" s="49">
        <v>4.0599999999999997E-2</v>
      </c>
      <c r="G1227" s="49">
        <v>15.1859</v>
      </c>
      <c r="H1227" s="49">
        <v>0.33810000000000001</v>
      </c>
      <c r="I1227" s="49">
        <v>0.24260000000000001</v>
      </c>
      <c r="J1227" s="49">
        <v>45.7</v>
      </c>
      <c r="K1227" s="49">
        <v>0.26629999999999998</v>
      </c>
      <c r="L1227" s="49">
        <v>101.18989999999999</v>
      </c>
      <c r="M1227" s="47"/>
      <c r="N1227" s="50">
        <v>0.98222085338994047</v>
      </c>
      <c r="O1227" s="50">
        <v>7.9989621623882472E-4</v>
      </c>
      <c r="P1227" s="50">
        <v>0.31646721380283305</v>
      </c>
      <c r="Q1227" s="50">
        <v>6.7767467622460269E-3</v>
      </c>
      <c r="R1227" s="50">
        <v>5.1204570723560961E-3</v>
      </c>
      <c r="S1227" s="50">
        <v>1.6976843276123039</v>
      </c>
      <c r="T1227" s="50">
        <v>7.109859321663861E-3</v>
      </c>
      <c r="U1227" s="50">
        <v>3.0161793541775821</v>
      </c>
      <c r="V1227" s="51">
        <v>84.28781512733228</v>
      </c>
      <c r="X1227" s="47" t="s">
        <v>1687</v>
      </c>
      <c r="Y1227" s="47" t="s">
        <v>1687</v>
      </c>
      <c r="Z1227" s="47" t="s">
        <v>1687</v>
      </c>
      <c r="AA1227" s="47" t="s">
        <v>1687</v>
      </c>
      <c r="AB1227" s="47" t="s">
        <v>1687</v>
      </c>
      <c r="AC1227" s="47" t="s">
        <v>1687</v>
      </c>
      <c r="AD1227" s="47" t="s">
        <v>1687</v>
      </c>
      <c r="AE1227" s="312"/>
      <c r="AF1227" s="465" t="s">
        <v>1755</v>
      </c>
      <c r="AG1227" s="343">
        <v>40</v>
      </c>
      <c r="AH1227" s="343">
        <v>15</v>
      </c>
      <c r="AI1227" s="343"/>
      <c r="AJ1227" s="343"/>
      <c r="AK1227" s="343"/>
      <c r="AL1227" s="343"/>
      <c r="AM1227" s="343"/>
      <c r="AN1227" s="343"/>
      <c r="AO1227" s="343"/>
      <c r="AP1227" s="343"/>
      <c r="AQ1227" s="343"/>
      <c r="AR1227" s="343"/>
      <c r="AS1227" s="343"/>
      <c r="AT1227" s="343"/>
      <c r="AU1227" s="343"/>
      <c r="AV1227" s="343"/>
      <c r="AW1227" s="343"/>
      <c r="AX1227" s="343"/>
      <c r="AY1227" s="343"/>
      <c r="AZ1227" s="343"/>
      <c r="BA1227" s="343"/>
      <c r="BB1227" s="343"/>
      <c r="BC1227" s="343"/>
      <c r="BD1227" s="343"/>
      <c r="BE1227" s="475"/>
      <c r="BF1227" s="475"/>
      <c r="BG1227" s="475"/>
      <c r="BH1227" s="475"/>
      <c r="BI1227" s="475"/>
      <c r="BJ1227" s="475"/>
      <c r="BK1227" s="475"/>
      <c r="BL1227" s="475"/>
      <c r="BM1227" s="475"/>
      <c r="BN1227" s="475"/>
      <c r="BO1227" s="475"/>
      <c r="BP1227" s="306"/>
      <c r="BQ1227" s="496"/>
      <c r="BR1227" s="496"/>
      <c r="BS1227" s="496"/>
      <c r="BT1227" s="496"/>
      <c r="BU1227" s="496"/>
      <c r="BV1227" s="496"/>
    </row>
    <row r="1228" spans="1:74" s="52" customFormat="1" ht="12.75">
      <c r="A1228" s="64">
        <v>2996.2204340404778</v>
      </c>
      <c r="B1228" s="46" t="s">
        <v>320</v>
      </c>
      <c r="C1228" s="47" t="s">
        <v>340</v>
      </c>
      <c r="D1228" s="48">
        <v>74.91</v>
      </c>
      <c r="E1228" s="49">
        <v>39.660400000000003</v>
      </c>
      <c r="F1228" s="49">
        <v>5.1400000000000001E-2</v>
      </c>
      <c r="G1228" s="49">
        <v>14.6936</v>
      </c>
      <c r="H1228" s="49">
        <v>0.32919999999999999</v>
      </c>
      <c r="I1228" s="49">
        <v>0.21360000000000001</v>
      </c>
      <c r="J1228" s="49">
        <v>45.836300000000001</v>
      </c>
      <c r="K1228" s="49">
        <v>0.27279999999999999</v>
      </c>
      <c r="L1228" s="49">
        <v>101.05730000000001</v>
      </c>
      <c r="M1228" s="47"/>
      <c r="N1228" s="50">
        <v>0.98657806609560461</v>
      </c>
      <c r="O1228" s="50">
        <v>1.0109109479880072E-3</v>
      </c>
      <c r="P1228" s="50">
        <v>0.30567405119293506</v>
      </c>
      <c r="Q1228" s="50">
        <v>6.5868547206384938E-3</v>
      </c>
      <c r="R1228" s="50">
        <v>4.5005060869812092E-3</v>
      </c>
      <c r="S1228" s="50">
        <v>1.699779020387481</v>
      </c>
      <c r="T1228" s="50">
        <v>7.2707025767909461E-3</v>
      </c>
      <c r="U1228" s="50">
        <v>3.0114001120084191</v>
      </c>
      <c r="V1228" s="51">
        <v>84.757855692327638</v>
      </c>
      <c r="X1228" s="47" t="s">
        <v>1687</v>
      </c>
      <c r="Y1228" s="47" t="s">
        <v>1687</v>
      </c>
      <c r="Z1228" s="47" t="s">
        <v>1687</v>
      </c>
      <c r="AA1228" s="47" t="s">
        <v>1687</v>
      </c>
      <c r="AB1228" s="47" t="s">
        <v>1687</v>
      </c>
      <c r="AC1228" s="47" t="s">
        <v>1687</v>
      </c>
      <c r="AD1228" s="47" t="s">
        <v>1687</v>
      </c>
      <c r="AE1228" s="312"/>
      <c r="AF1228" s="465" t="s">
        <v>1755</v>
      </c>
      <c r="AG1228" s="343">
        <v>40</v>
      </c>
      <c r="AH1228" s="343">
        <v>15</v>
      </c>
      <c r="AI1228" s="343"/>
      <c r="AJ1228" s="343"/>
      <c r="AK1228" s="343"/>
      <c r="AL1228" s="343"/>
      <c r="AM1228" s="343"/>
      <c r="AN1228" s="343"/>
      <c r="AO1228" s="343"/>
      <c r="AP1228" s="343"/>
      <c r="AQ1228" s="343"/>
      <c r="AR1228" s="343"/>
      <c r="AS1228" s="343"/>
      <c r="AT1228" s="343"/>
      <c r="AU1228" s="343"/>
      <c r="AV1228" s="343"/>
      <c r="AW1228" s="343"/>
      <c r="AX1228" s="343"/>
      <c r="AY1228" s="343"/>
      <c r="AZ1228" s="343"/>
      <c r="BA1228" s="343"/>
      <c r="BB1228" s="343"/>
      <c r="BC1228" s="343"/>
      <c r="BD1228" s="343"/>
      <c r="BE1228" s="475"/>
      <c r="BF1228" s="475"/>
      <c r="BG1228" s="475"/>
      <c r="BH1228" s="475"/>
      <c r="BI1228" s="475"/>
      <c r="BJ1228" s="475"/>
      <c r="BK1228" s="475"/>
      <c r="BL1228" s="475"/>
      <c r="BM1228" s="475"/>
      <c r="BN1228" s="475"/>
      <c r="BO1228" s="475"/>
      <c r="BP1228" s="306"/>
      <c r="BQ1228" s="496"/>
      <c r="BR1228" s="496"/>
      <c r="BS1228" s="496"/>
      <c r="BT1228" s="496"/>
      <c r="BU1228" s="496"/>
      <c r="BV1228" s="496"/>
    </row>
    <row r="1229" spans="1:74" s="52" customFormat="1" ht="12.75">
      <c r="A1229" s="64">
        <v>2996.2204340404778</v>
      </c>
      <c r="B1229" s="46" t="s">
        <v>320</v>
      </c>
      <c r="C1229" s="47" t="s">
        <v>340</v>
      </c>
      <c r="D1229" s="48">
        <v>79.91</v>
      </c>
      <c r="E1229" s="49">
        <v>39.442599999999999</v>
      </c>
      <c r="F1229" s="49">
        <v>4.8899999999999999E-2</v>
      </c>
      <c r="G1229" s="49">
        <v>15.3208</v>
      </c>
      <c r="H1229" s="49">
        <v>0.32469999999999999</v>
      </c>
      <c r="I1229" s="49">
        <v>0.15049999999999999</v>
      </c>
      <c r="J1229" s="49">
        <v>45.804699999999997</v>
      </c>
      <c r="K1229" s="49">
        <v>0.2487</v>
      </c>
      <c r="L1229" s="49">
        <v>101.34089999999999</v>
      </c>
      <c r="M1229" s="47"/>
      <c r="N1229" s="50">
        <v>0.98144704401404681</v>
      </c>
      <c r="O1229" s="50">
        <v>9.6202334327630094E-4</v>
      </c>
      <c r="P1229" s="50">
        <v>0.31881501973673959</v>
      </c>
      <c r="Q1229" s="50">
        <v>6.4987153825957966E-3</v>
      </c>
      <c r="R1229" s="50">
        <v>3.1719298590537101E-3</v>
      </c>
      <c r="S1229" s="50">
        <v>1.6991038526974707</v>
      </c>
      <c r="T1229" s="50">
        <v>6.6303242662181308E-3</v>
      </c>
      <c r="U1229" s="50">
        <v>3.0166289092994014</v>
      </c>
      <c r="V1229" s="51">
        <v>84.200800929516376</v>
      </c>
      <c r="X1229" s="47" t="s">
        <v>1687</v>
      </c>
      <c r="Y1229" s="47" t="s">
        <v>1687</v>
      </c>
      <c r="Z1229" s="47" t="s">
        <v>1687</v>
      </c>
      <c r="AA1229" s="47" t="s">
        <v>1687</v>
      </c>
      <c r="AB1229" s="47" t="s">
        <v>1687</v>
      </c>
      <c r="AC1229" s="47" t="s">
        <v>1687</v>
      </c>
      <c r="AD1229" s="47" t="s">
        <v>1687</v>
      </c>
      <c r="AE1229" s="312"/>
      <c r="AF1229" s="465" t="s">
        <v>1755</v>
      </c>
      <c r="AG1229" s="343">
        <v>40</v>
      </c>
      <c r="AH1229" s="343">
        <v>15</v>
      </c>
      <c r="AI1229" s="343"/>
      <c r="AJ1229" s="343"/>
      <c r="AK1229" s="343"/>
      <c r="AL1229" s="343"/>
      <c r="AM1229" s="343"/>
      <c r="AN1229" s="343"/>
      <c r="AO1229" s="343"/>
      <c r="AP1229" s="343"/>
      <c r="AQ1229" s="343"/>
      <c r="AR1229" s="343"/>
      <c r="AS1229" s="343"/>
      <c r="AT1229" s="343"/>
      <c r="AU1229" s="343"/>
      <c r="AV1229" s="343"/>
      <c r="AW1229" s="343"/>
      <c r="AX1229" s="343"/>
      <c r="AY1229" s="343"/>
      <c r="AZ1229" s="343"/>
      <c r="BA1229" s="343"/>
      <c r="BB1229" s="343"/>
      <c r="BC1229" s="343"/>
      <c r="BD1229" s="343"/>
      <c r="BE1229" s="475"/>
      <c r="BF1229" s="475"/>
      <c r="BG1229" s="475"/>
      <c r="BH1229" s="475"/>
      <c r="BI1229" s="475"/>
      <c r="BJ1229" s="475"/>
      <c r="BK1229" s="475"/>
      <c r="BL1229" s="475"/>
      <c r="BM1229" s="475"/>
      <c r="BN1229" s="475"/>
      <c r="BO1229" s="475"/>
      <c r="BP1229" s="306"/>
      <c r="BQ1229" s="496"/>
      <c r="BR1229" s="496"/>
      <c r="BS1229" s="496"/>
      <c r="BT1229" s="496"/>
      <c r="BU1229" s="496"/>
      <c r="BV1229" s="496"/>
    </row>
    <row r="1230" spans="1:74" s="52" customFormat="1" ht="12.75">
      <c r="A1230" s="64">
        <v>2996.2204340404778</v>
      </c>
      <c r="B1230" s="46" t="s">
        <v>320</v>
      </c>
      <c r="C1230" s="47" t="s">
        <v>340</v>
      </c>
      <c r="D1230" s="48">
        <v>84.9</v>
      </c>
      <c r="E1230" s="49">
        <v>39.467100000000002</v>
      </c>
      <c r="F1230" s="49">
        <v>3.6700000000000003E-2</v>
      </c>
      <c r="G1230" s="49">
        <v>14.967499999999999</v>
      </c>
      <c r="H1230" s="49">
        <v>0.33650000000000002</v>
      </c>
      <c r="I1230" s="49">
        <v>0.1452</v>
      </c>
      <c r="J1230" s="49">
        <v>45.549900000000001</v>
      </c>
      <c r="K1230" s="49">
        <v>0.26550000000000001</v>
      </c>
      <c r="L1230" s="49">
        <v>100.76840000000001</v>
      </c>
      <c r="M1230" s="47"/>
      <c r="N1230" s="50">
        <v>0.9859343635380734</v>
      </c>
      <c r="O1230" s="50">
        <v>7.2486022066650354E-4</v>
      </c>
      <c r="P1230" s="50">
        <v>0.31269292027599344</v>
      </c>
      <c r="Q1230" s="50">
        <v>6.7614797009412139E-3</v>
      </c>
      <c r="R1230" s="50">
        <v>3.0723107693736706E-3</v>
      </c>
      <c r="S1230" s="50">
        <v>1.6963238218626651</v>
      </c>
      <c r="T1230" s="50">
        <v>7.1061596528801726E-3</v>
      </c>
      <c r="U1230" s="50">
        <v>3.0126159160205934</v>
      </c>
      <c r="V1230" s="51">
        <v>84.435524417625189</v>
      </c>
      <c r="X1230" s="47" t="s">
        <v>1687</v>
      </c>
      <c r="Y1230" s="47" t="s">
        <v>1687</v>
      </c>
      <c r="Z1230" s="47" t="s">
        <v>1687</v>
      </c>
      <c r="AA1230" s="47" t="s">
        <v>1687</v>
      </c>
      <c r="AB1230" s="47" t="s">
        <v>1687</v>
      </c>
      <c r="AC1230" s="47" t="s">
        <v>1687</v>
      </c>
      <c r="AD1230" s="47" t="s">
        <v>1687</v>
      </c>
      <c r="AE1230" s="312"/>
      <c r="AF1230" s="465" t="s">
        <v>1755</v>
      </c>
      <c r="AG1230" s="343">
        <v>40</v>
      </c>
      <c r="AH1230" s="343">
        <v>15</v>
      </c>
      <c r="AI1230" s="343"/>
      <c r="AJ1230" s="343"/>
      <c r="AK1230" s="343"/>
      <c r="AL1230" s="343"/>
      <c r="AM1230" s="343"/>
      <c r="AN1230" s="343"/>
      <c r="AO1230" s="343"/>
      <c r="AP1230" s="343"/>
      <c r="AQ1230" s="343"/>
      <c r="AR1230" s="343"/>
      <c r="AS1230" s="343"/>
      <c r="AT1230" s="343"/>
      <c r="AU1230" s="343"/>
      <c r="AV1230" s="343"/>
      <c r="AW1230" s="343"/>
      <c r="AX1230" s="343"/>
      <c r="AY1230" s="343"/>
      <c r="AZ1230" s="343"/>
      <c r="BA1230" s="343"/>
      <c r="BB1230" s="343"/>
      <c r="BC1230" s="343"/>
      <c r="BD1230" s="343"/>
      <c r="BE1230" s="475"/>
      <c r="BF1230" s="475"/>
      <c r="BG1230" s="475"/>
      <c r="BH1230" s="475"/>
      <c r="BI1230" s="475"/>
      <c r="BJ1230" s="475"/>
      <c r="BK1230" s="475"/>
      <c r="BL1230" s="475"/>
      <c r="BM1230" s="475"/>
      <c r="BN1230" s="475"/>
      <c r="BO1230" s="475"/>
      <c r="BP1230" s="306"/>
      <c r="BQ1230" s="496"/>
      <c r="BR1230" s="496"/>
      <c r="BS1230" s="496"/>
      <c r="BT1230" s="496"/>
      <c r="BU1230" s="496"/>
      <c r="BV1230" s="496"/>
    </row>
    <row r="1231" spans="1:74" s="52" customFormat="1" ht="12.75">
      <c r="A1231" s="64">
        <v>2996.2204340404778</v>
      </c>
      <c r="B1231" s="46" t="s">
        <v>320</v>
      </c>
      <c r="C1231" s="47" t="s">
        <v>340</v>
      </c>
      <c r="D1231" s="48">
        <v>89.89</v>
      </c>
      <c r="E1231" s="49">
        <v>39.306600000000003</v>
      </c>
      <c r="F1231" s="49">
        <v>5.4399999999999997E-2</v>
      </c>
      <c r="G1231" s="49">
        <v>14.6839</v>
      </c>
      <c r="H1231" s="49">
        <v>0.34039999999999998</v>
      </c>
      <c r="I1231" s="49">
        <v>0.23680000000000001</v>
      </c>
      <c r="J1231" s="49">
        <v>45.524000000000001</v>
      </c>
      <c r="K1231" s="49">
        <v>0.28949999999999998</v>
      </c>
      <c r="L1231" s="49">
        <v>100.43560000000002</v>
      </c>
      <c r="M1231" s="47"/>
      <c r="N1231" s="50">
        <v>0.98468215088780975</v>
      </c>
      <c r="O1231" s="50">
        <v>1.0774692910732379E-3</v>
      </c>
      <c r="P1231" s="50">
        <v>0.30762951349188017</v>
      </c>
      <c r="Q1231" s="50">
        <v>6.8590509714165629E-3</v>
      </c>
      <c r="R1231" s="50">
        <v>5.0245598502266431E-3</v>
      </c>
      <c r="S1231" s="50">
        <v>1.7001198836547535</v>
      </c>
      <c r="T1231" s="50">
        <v>7.770282382883794E-3</v>
      </c>
      <c r="U1231" s="50">
        <v>3.0131629105300433</v>
      </c>
      <c r="V1231" s="51">
        <v>84.677892872034917</v>
      </c>
      <c r="X1231" s="47" t="s">
        <v>1687</v>
      </c>
      <c r="Y1231" s="47" t="s">
        <v>1687</v>
      </c>
      <c r="Z1231" s="47" t="s">
        <v>1687</v>
      </c>
      <c r="AA1231" s="47" t="s">
        <v>1687</v>
      </c>
      <c r="AB1231" s="47" t="s">
        <v>1687</v>
      </c>
      <c r="AC1231" s="47" t="s">
        <v>1687</v>
      </c>
      <c r="AD1231" s="47" t="s">
        <v>1687</v>
      </c>
      <c r="AE1231" s="312"/>
      <c r="AF1231" s="465" t="s">
        <v>1755</v>
      </c>
      <c r="AG1231" s="343">
        <v>40</v>
      </c>
      <c r="AH1231" s="343">
        <v>15</v>
      </c>
      <c r="AI1231" s="343"/>
      <c r="AJ1231" s="343"/>
      <c r="AK1231" s="343"/>
      <c r="AL1231" s="343"/>
      <c r="AM1231" s="343"/>
      <c r="AN1231" s="343"/>
      <c r="AO1231" s="343"/>
      <c r="AP1231" s="343"/>
      <c r="AQ1231" s="343"/>
      <c r="AR1231" s="343"/>
      <c r="AS1231" s="343"/>
      <c r="AT1231" s="343"/>
      <c r="AU1231" s="343"/>
      <c r="AV1231" s="343"/>
      <c r="AW1231" s="343"/>
      <c r="AX1231" s="343"/>
      <c r="AY1231" s="343"/>
      <c r="AZ1231" s="343"/>
      <c r="BA1231" s="343"/>
      <c r="BB1231" s="343"/>
      <c r="BC1231" s="343"/>
      <c r="BD1231" s="343"/>
      <c r="BE1231" s="475"/>
      <c r="BF1231" s="475"/>
      <c r="BG1231" s="475"/>
      <c r="BH1231" s="475"/>
      <c r="BI1231" s="475"/>
      <c r="BJ1231" s="475"/>
      <c r="BK1231" s="475"/>
      <c r="BL1231" s="475"/>
      <c r="BM1231" s="475"/>
      <c r="BN1231" s="475"/>
      <c r="BO1231" s="475"/>
      <c r="BP1231" s="306"/>
      <c r="BQ1231" s="496"/>
      <c r="BR1231" s="496"/>
      <c r="BS1231" s="496"/>
      <c r="BT1231" s="496"/>
      <c r="BU1231" s="496"/>
      <c r="BV1231" s="496"/>
    </row>
    <row r="1232" spans="1:74" s="52" customFormat="1" ht="12.75">
      <c r="A1232" s="64">
        <v>2996.2204340404778</v>
      </c>
      <c r="B1232" s="46" t="s">
        <v>320</v>
      </c>
      <c r="C1232" s="47" t="s">
        <v>340</v>
      </c>
      <c r="D1232" s="48">
        <v>94.89</v>
      </c>
      <c r="E1232" s="49">
        <v>39.5319</v>
      </c>
      <c r="F1232" s="49">
        <v>5.0900000000000001E-2</v>
      </c>
      <c r="G1232" s="49">
        <v>14.9194</v>
      </c>
      <c r="H1232" s="49">
        <v>0.33279999999999998</v>
      </c>
      <c r="I1232" s="49">
        <v>0.20399999999999999</v>
      </c>
      <c r="J1232" s="49">
        <v>45.604100000000003</v>
      </c>
      <c r="K1232" s="49">
        <v>0.27329999999999999</v>
      </c>
      <c r="L1232" s="49">
        <v>100.91640000000001</v>
      </c>
      <c r="M1232" s="47"/>
      <c r="N1232" s="50">
        <v>0.98595808139265217</v>
      </c>
      <c r="O1232" s="50">
        <v>1.0037000836384544E-3</v>
      </c>
      <c r="P1232" s="50">
        <v>0.31118461322614471</v>
      </c>
      <c r="Q1232" s="50">
        <v>6.6763327354873465E-3</v>
      </c>
      <c r="R1232" s="50">
        <v>4.3094978620173922E-3</v>
      </c>
      <c r="S1232" s="50">
        <v>1.6955991797765111</v>
      </c>
      <c r="T1232" s="50">
        <v>7.3031133636198668E-3</v>
      </c>
      <c r="U1232" s="50">
        <v>3.0120345184400708</v>
      </c>
      <c r="V1232" s="51">
        <v>84.493366235505917</v>
      </c>
      <c r="X1232" s="47" t="s">
        <v>1687</v>
      </c>
      <c r="Y1232" s="47" t="s">
        <v>1687</v>
      </c>
      <c r="Z1232" s="47" t="s">
        <v>1687</v>
      </c>
      <c r="AA1232" s="47" t="s">
        <v>1687</v>
      </c>
      <c r="AB1232" s="47" t="s">
        <v>1687</v>
      </c>
      <c r="AC1232" s="47" t="s">
        <v>1687</v>
      </c>
      <c r="AD1232" s="47" t="s">
        <v>1687</v>
      </c>
      <c r="AE1232" s="312"/>
      <c r="AF1232" s="465" t="s">
        <v>1755</v>
      </c>
      <c r="AG1232" s="343">
        <v>40</v>
      </c>
      <c r="AH1232" s="343">
        <v>15</v>
      </c>
      <c r="AI1232" s="343"/>
      <c r="AJ1232" s="343"/>
      <c r="AK1232" s="343"/>
      <c r="AL1232" s="343"/>
      <c r="AM1232" s="343"/>
      <c r="AN1232" s="343"/>
      <c r="AO1232" s="343"/>
      <c r="AP1232" s="343"/>
      <c r="AQ1232" s="343"/>
      <c r="AR1232" s="343"/>
      <c r="AS1232" s="343"/>
      <c r="AT1232" s="343"/>
      <c r="AU1232" s="343"/>
      <c r="AV1232" s="343"/>
      <c r="AW1232" s="343"/>
      <c r="AX1232" s="343"/>
      <c r="AY1232" s="343"/>
      <c r="AZ1232" s="343"/>
      <c r="BA1232" s="343"/>
      <c r="BB1232" s="343"/>
      <c r="BC1232" s="343"/>
      <c r="BD1232" s="343"/>
      <c r="BE1232" s="475"/>
      <c r="BF1232" s="475"/>
      <c r="BG1232" s="475"/>
      <c r="BH1232" s="475"/>
      <c r="BI1232" s="475"/>
      <c r="BJ1232" s="475"/>
      <c r="BK1232" s="475"/>
      <c r="BL1232" s="475"/>
      <c r="BM1232" s="475"/>
      <c r="BN1232" s="475"/>
      <c r="BO1232" s="475"/>
      <c r="BP1232" s="306"/>
      <c r="BQ1232" s="496"/>
      <c r="BR1232" s="496"/>
      <c r="BS1232" s="496"/>
      <c r="BT1232" s="496"/>
      <c r="BU1232" s="496"/>
      <c r="BV1232" s="496"/>
    </row>
    <row r="1233" spans="1:74" s="52" customFormat="1" ht="12.75">
      <c r="A1233" s="64">
        <v>2996.2204340404778</v>
      </c>
      <c r="B1233" s="46" t="s">
        <v>320</v>
      </c>
      <c r="C1233" s="47" t="s">
        <v>340</v>
      </c>
      <c r="D1233" s="48">
        <v>99.88</v>
      </c>
      <c r="E1233" s="49">
        <v>39.234999999999999</v>
      </c>
      <c r="F1233" s="49">
        <v>4.9700000000000001E-2</v>
      </c>
      <c r="G1233" s="49">
        <v>14.964700000000001</v>
      </c>
      <c r="H1233" s="49">
        <v>0.3523</v>
      </c>
      <c r="I1233" s="49">
        <v>0.16719999999999999</v>
      </c>
      <c r="J1233" s="49">
        <v>45.594799999999999</v>
      </c>
      <c r="K1233" s="49">
        <v>0.27960000000000002</v>
      </c>
      <c r="L1233" s="49">
        <v>100.6433</v>
      </c>
      <c r="M1233" s="47"/>
      <c r="N1233" s="50">
        <v>0.98211322237958121</v>
      </c>
      <c r="O1233" s="50">
        <v>9.8360268349827087E-4</v>
      </c>
      <c r="P1233" s="50">
        <v>0.31326502497896991</v>
      </c>
      <c r="Q1233" s="50">
        <v>7.0932364431935107E-3</v>
      </c>
      <c r="R1233" s="50">
        <v>3.5449483628498184E-3</v>
      </c>
      <c r="S1233" s="50">
        <v>1.7014208937539068</v>
      </c>
      <c r="T1233" s="50">
        <v>7.4986436514228169E-3</v>
      </c>
      <c r="U1233" s="50">
        <v>3.0159195722534222</v>
      </c>
      <c r="V1233" s="51">
        <v>84.450924977130143</v>
      </c>
      <c r="X1233" s="47" t="s">
        <v>1687</v>
      </c>
      <c r="Y1233" s="47" t="s">
        <v>1687</v>
      </c>
      <c r="Z1233" s="47" t="s">
        <v>1687</v>
      </c>
      <c r="AA1233" s="47" t="s">
        <v>1687</v>
      </c>
      <c r="AB1233" s="47" t="s">
        <v>1687</v>
      </c>
      <c r="AC1233" s="47" t="s">
        <v>1687</v>
      </c>
      <c r="AD1233" s="47" t="s">
        <v>1687</v>
      </c>
      <c r="AE1233" s="312"/>
      <c r="AF1233" s="465" t="s">
        <v>1755</v>
      </c>
      <c r="AG1233" s="343">
        <v>40</v>
      </c>
      <c r="AH1233" s="343">
        <v>15</v>
      </c>
      <c r="AI1233" s="343"/>
      <c r="AJ1233" s="343"/>
      <c r="AK1233" s="343"/>
      <c r="AL1233" s="343"/>
      <c r="AM1233" s="343"/>
      <c r="AN1233" s="343"/>
      <c r="AO1233" s="343"/>
      <c r="AP1233" s="343"/>
      <c r="AQ1233" s="343"/>
      <c r="AR1233" s="343"/>
      <c r="AS1233" s="343"/>
      <c r="AT1233" s="343"/>
      <c r="AU1233" s="343"/>
      <c r="AV1233" s="343"/>
      <c r="AW1233" s="343"/>
      <c r="AX1233" s="343"/>
      <c r="AY1233" s="343"/>
      <c r="AZ1233" s="343"/>
      <c r="BA1233" s="343"/>
      <c r="BB1233" s="343"/>
      <c r="BC1233" s="343"/>
      <c r="BD1233" s="343"/>
      <c r="BE1233" s="475"/>
      <c r="BF1233" s="475"/>
      <c r="BG1233" s="475"/>
      <c r="BH1233" s="475"/>
      <c r="BI1233" s="475"/>
      <c r="BJ1233" s="475"/>
      <c r="BK1233" s="475"/>
      <c r="BL1233" s="475"/>
      <c r="BM1233" s="475"/>
      <c r="BN1233" s="475"/>
      <c r="BO1233" s="475"/>
      <c r="BP1233" s="306"/>
      <c r="BQ1233" s="496"/>
      <c r="BR1233" s="496"/>
      <c r="BS1233" s="496"/>
      <c r="BT1233" s="496"/>
      <c r="BU1233" s="496"/>
      <c r="BV1233" s="496"/>
    </row>
    <row r="1234" spans="1:74" s="52" customFormat="1" ht="12.75">
      <c r="A1234" s="64">
        <v>2996.2204340404778</v>
      </c>
      <c r="B1234" s="46" t="s">
        <v>320</v>
      </c>
      <c r="C1234" s="47" t="s">
        <v>340</v>
      </c>
      <c r="D1234" s="48">
        <v>104.87</v>
      </c>
      <c r="E1234" s="49">
        <v>39.273299999999999</v>
      </c>
      <c r="F1234" s="49">
        <v>4.8099999999999997E-2</v>
      </c>
      <c r="G1234" s="49">
        <v>15.180999999999999</v>
      </c>
      <c r="H1234" s="49">
        <v>0.3145</v>
      </c>
      <c r="I1234" s="49">
        <v>0.20599999999999999</v>
      </c>
      <c r="J1234" s="49">
        <v>45.763500000000001</v>
      </c>
      <c r="K1234" s="49">
        <v>0.25080000000000002</v>
      </c>
      <c r="L1234" s="49">
        <v>101.0372</v>
      </c>
      <c r="M1234" s="47"/>
      <c r="N1234" s="50">
        <v>0.98014747516855805</v>
      </c>
      <c r="O1234" s="50">
        <v>9.4910556944982974E-4</v>
      </c>
      <c r="P1234" s="50">
        <v>0.31684758750206538</v>
      </c>
      <c r="Q1234" s="50">
        <v>6.3133311915966623E-3</v>
      </c>
      <c r="R1234" s="50">
        <v>4.3545871838102587E-3</v>
      </c>
      <c r="S1234" s="50">
        <v>1.7026359852494184</v>
      </c>
      <c r="T1234" s="50">
        <v>6.7062418276430365E-3</v>
      </c>
      <c r="U1234" s="50">
        <v>3.0179543136925413</v>
      </c>
      <c r="V1234" s="51">
        <v>84.310464725871952</v>
      </c>
      <c r="X1234" s="47" t="s">
        <v>1687</v>
      </c>
      <c r="Y1234" s="47" t="s">
        <v>1687</v>
      </c>
      <c r="Z1234" s="47" t="s">
        <v>1687</v>
      </c>
      <c r="AA1234" s="47" t="s">
        <v>1687</v>
      </c>
      <c r="AB1234" s="47" t="s">
        <v>1687</v>
      </c>
      <c r="AC1234" s="47" t="s">
        <v>1687</v>
      </c>
      <c r="AD1234" s="47" t="s">
        <v>1687</v>
      </c>
      <c r="AE1234" s="312"/>
      <c r="AF1234" s="465" t="s">
        <v>1755</v>
      </c>
      <c r="AG1234" s="343">
        <v>40</v>
      </c>
      <c r="AH1234" s="343">
        <v>15</v>
      </c>
      <c r="AI1234" s="343"/>
      <c r="AJ1234" s="343"/>
      <c r="AK1234" s="343"/>
      <c r="AL1234" s="343"/>
      <c r="AM1234" s="343"/>
      <c r="AN1234" s="343"/>
      <c r="AO1234" s="343"/>
      <c r="AP1234" s="343"/>
      <c r="AQ1234" s="343"/>
      <c r="AR1234" s="343"/>
      <c r="AS1234" s="343"/>
      <c r="AT1234" s="343"/>
      <c r="AU1234" s="343"/>
      <c r="AV1234" s="343"/>
      <c r="AW1234" s="343"/>
      <c r="AX1234" s="343"/>
      <c r="AY1234" s="343"/>
      <c r="AZ1234" s="343"/>
      <c r="BA1234" s="343"/>
      <c r="BB1234" s="343"/>
      <c r="BC1234" s="343"/>
      <c r="BD1234" s="343"/>
      <c r="BE1234" s="475"/>
      <c r="BF1234" s="475"/>
      <c r="BG1234" s="475"/>
      <c r="BH1234" s="475"/>
      <c r="BI1234" s="475"/>
      <c r="BJ1234" s="475"/>
      <c r="BK1234" s="475"/>
      <c r="BL1234" s="475"/>
      <c r="BM1234" s="475"/>
      <c r="BN1234" s="475"/>
      <c r="BO1234" s="475"/>
      <c r="BP1234" s="306"/>
      <c r="BQ1234" s="496"/>
      <c r="BR1234" s="496"/>
      <c r="BS1234" s="496"/>
      <c r="BT1234" s="496"/>
      <c r="BU1234" s="496"/>
      <c r="BV1234" s="496"/>
    </row>
    <row r="1235" spans="1:74" s="52" customFormat="1" ht="12.75">
      <c r="A1235" s="64">
        <v>2996.2204340404778</v>
      </c>
      <c r="B1235" s="46" t="s">
        <v>320</v>
      </c>
      <c r="C1235" s="47" t="s">
        <v>340</v>
      </c>
      <c r="D1235" s="48">
        <v>109.87</v>
      </c>
      <c r="E1235" s="49">
        <v>39.375599999999999</v>
      </c>
      <c r="F1235" s="49">
        <v>6.0100000000000001E-2</v>
      </c>
      <c r="G1235" s="49">
        <v>15.0481</v>
      </c>
      <c r="H1235" s="49">
        <v>0.34749999999999998</v>
      </c>
      <c r="I1235" s="49">
        <v>0.2092</v>
      </c>
      <c r="J1235" s="49">
        <v>45.586500000000001</v>
      </c>
      <c r="K1235" s="49">
        <v>0.26750000000000002</v>
      </c>
      <c r="L1235" s="49">
        <v>100.89449999999999</v>
      </c>
      <c r="M1235" s="47"/>
      <c r="N1235" s="50">
        <v>0.98328217089410386</v>
      </c>
      <c r="O1235" s="50">
        <v>1.1865905000165728E-3</v>
      </c>
      <c r="P1235" s="50">
        <v>0.31425966451240533</v>
      </c>
      <c r="Q1235" s="50">
        <v>6.9799077249511282E-3</v>
      </c>
      <c r="R1235" s="50">
        <v>4.4248484352247767E-3</v>
      </c>
      <c r="S1235" s="50">
        <v>1.6970544430247112</v>
      </c>
      <c r="T1235" s="50">
        <v>7.1570230144507516E-3</v>
      </c>
      <c r="U1235" s="50">
        <v>3.0143446481058631</v>
      </c>
      <c r="V1235" s="51">
        <v>84.375405943071669</v>
      </c>
      <c r="X1235" s="47" t="s">
        <v>1687</v>
      </c>
      <c r="Y1235" s="47" t="s">
        <v>1687</v>
      </c>
      <c r="Z1235" s="47" t="s">
        <v>1687</v>
      </c>
      <c r="AA1235" s="47" t="s">
        <v>1687</v>
      </c>
      <c r="AB1235" s="47" t="s">
        <v>1687</v>
      </c>
      <c r="AC1235" s="47" t="s">
        <v>1687</v>
      </c>
      <c r="AD1235" s="47" t="s">
        <v>1687</v>
      </c>
      <c r="AE1235" s="312"/>
      <c r="AF1235" s="465" t="s">
        <v>1755</v>
      </c>
      <c r="AG1235" s="343">
        <v>40</v>
      </c>
      <c r="AH1235" s="343">
        <v>15</v>
      </c>
      <c r="AI1235" s="343"/>
      <c r="AJ1235" s="343"/>
      <c r="AK1235" s="343"/>
      <c r="AL1235" s="343"/>
      <c r="AM1235" s="343"/>
      <c r="AN1235" s="343"/>
      <c r="AO1235" s="343"/>
      <c r="AP1235" s="343"/>
      <c r="AQ1235" s="343"/>
      <c r="AR1235" s="343"/>
      <c r="AS1235" s="343"/>
      <c r="AT1235" s="343"/>
      <c r="AU1235" s="343"/>
      <c r="AV1235" s="343"/>
      <c r="AW1235" s="343"/>
      <c r="AX1235" s="343"/>
      <c r="AY1235" s="343"/>
      <c r="AZ1235" s="343"/>
      <c r="BA1235" s="343"/>
      <c r="BB1235" s="343"/>
      <c r="BC1235" s="343"/>
      <c r="BD1235" s="343"/>
      <c r="BE1235" s="475"/>
      <c r="BF1235" s="475"/>
      <c r="BG1235" s="475"/>
      <c r="BH1235" s="475"/>
      <c r="BI1235" s="475"/>
      <c r="BJ1235" s="475"/>
      <c r="BK1235" s="475"/>
      <c r="BL1235" s="475"/>
      <c r="BM1235" s="475"/>
      <c r="BN1235" s="475"/>
      <c r="BO1235" s="475"/>
      <c r="BP1235" s="306"/>
      <c r="BQ1235" s="496"/>
      <c r="BR1235" s="496"/>
      <c r="BS1235" s="496"/>
      <c r="BT1235" s="496"/>
      <c r="BU1235" s="496"/>
      <c r="BV1235" s="496"/>
    </row>
    <row r="1236" spans="1:74" s="52" customFormat="1" ht="12.75">
      <c r="A1236" s="64">
        <v>2996.2204340404778</v>
      </c>
      <c r="B1236" s="46" t="s">
        <v>320</v>
      </c>
      <c r="C1236" s="47" t="s">
        <v>340</v>
      </c>
      <c r="D1236" s="48">
        <v>114.86</v>
      </c>
      <c r="E1236" s="49">
        <v>39.314900000000002</v>
      </c>
      <c r="F1236" s="49">
        <v>6.3700000000000007E-2</v>
      </c>
      <c r="G1236" s="49">
        <v>15.3919</v>
      </c>
      <c r="H1236" s="49">
        <v>0.35210000000000002</v>
      </c>
      <c r="I1236" s="49">
        <v>0.27589999999999998</v>
      </c>
      <c r="J1236" s="49">
        <v>45.529600000000002</v>
      </c>
      <c r="K1236" s="49">
        <v>0.2757</v>
      </c>
      <c r="L1236" s="49">
        <v>101.2038</v>
      </c>
      <c r="M1236" s="47"/>
      <c r="N1236" s="50">
        <v>0.98079396792053086</v>
      </c>
      <c r="O1236" s="50">
        <v>1.2564217857148226E-3</v>
      </c>
      <c r="P1236" s="50">
        <v>0.32112109641436454</v>
      </c>
      <c r="Q1236" s="50">
        <v>7.0652987167484464E-3</v>
      </c>
      <c r="R1236" s="50">
        <v>5.8298589923544445E-3</v>
      </c>
      <c r="S1236" s="50">
        <v>1.6932574349321206</v>
      </c>
      <c r="T1236" s="50">
        <v>7.369109746205616E-3</v>
      </c>
      <c r="U1236" s="50">
        <v>3.0166931885080395</v>
      </c>
      <c r="V1236" s="51">
        <v>84.058552480713971</v>
      </c>
      <c r="X1236" s="47" t="s">
        <v>1687</v>
      </c>
      <c r="Y1236" s="47" t="s">
        <v>1687</v>
      </c>
      <c r="Z1236" s="47" t="s">
        <v>1687</v>
      </c>
      <c r="AA1236" s="47" t="s">
        <v>1687</v>
      </c>
      <c r="AB1236" s="47" t="s">
        <v>1687</v>
      </c>
      <c r="AC1236" s="47" t="s">
        <v>1687</v>
      </c>
      <c r="AD1236" s="47" t="s">
        <v>1687</v>
      </c>
      <c r="AE1236" s="312"/>
      <c r="AF1236" s="465" t="s">
        <v>1755</v>
      </c>
      <c r="AG1236" s="343">
        <v>40</v>
      </c>
      <c r="AH1236" s="343">
        <v>15</v>
      </c>
      <c r="AI1236" s="343"/>
      <c r="AJ1236" s="343"/>
      <c r="AK1236" s="343"/>
      <c r="AL1236" s="343"/>
      <c r="AM1236" s="343"/>
      <c r="AN1236" s="343"/>
      <c r="AO1236" s="343"/>
      <c r="AP1236" s="343"/>
      <c r="AQ1236" s="343"/>
      <c r="AR1236" s="343"/>
      <c r="AS1236" s="343"/>
      <c r="AT1236" s="343"/>
      <c r="AU1236" s="343"/>
      <c r="AV1236" s="343"/>
      <c r="AW1236" s="343"/>
      <c r="AX1236" s="343"/>
      <c r="AY1236" s="343"/>
      <c r="AZ1236" s="343"/>
      <c r="BA1236" s="343"/>
      <c r="BB1236" s="343"/>
      <c r="BC1236" s="343"/>
      <c r="BD1236" s="343"/>
      <c r="BE1236" s="475"/>
      <c r="BF1236" s="475"/>
      <c r="BG1236" s="475"/>
      <c r="BH1236" s="475"/>
      <c r="BI1236" s="475"/>
      <c r="BJ1236" s="475"/>
      <c r="BK1236" s="475"/>
      <c r="BL1236" s="475"/>
      <c r="BM1236" s="475"/>
      <c r="BN1236" s="475"/>
      <c r="BO1236" s="475"/>
      <c r="BP1236" s="306"/>
      <c r="BQ1236" s="496"/>
      <c r="BR1236" s="496"/>
      <c r="BS1236" s="496"/>
      <c r="BT1236" s="496"/>
      <c r="BU1236" s="496"/>
      <c r="BV1236" s="496"/>
    </row>
    <row r="1237" spans="1:74" s="52" customFormat="1" ht="12.75">
      <c r="A1237" s="64">
        <v>2996.2204340404778</v>
      </c>
      <c r="B1237" s="46" t="s">
        <v>320</v>
      </c>
      <c r="C1237" s="47" t="s">
        <v>340</v>
      </c>
      <c r="D1237" s="48">
        <v>119.85</v>
      </c>
      <c r="E1237" s="49">
        <v>39.194499999999998</v>
      </c>
      <c r="F1237" s="49">
        <v>4.87E-2</v>
      </c>
      <c r="G1237" s="49">
        <v>15.1775</v>
      </c>
      <c r="H1237" s="49">
        <v>0.2949</v>
      </c>
      <c r="I1237" s="49">
        <v>0.23280000000000001</v>
      </c>
      <c r="J1237" s="49">
        <v>45.409500000000001</v>
      </c>
      <c r="K1237" s="49">
        <v>0.2651</v>
      </c>
      <c r="L1237" s="49">
        <v>100.623</v>
      </c>
      <c r="M1237" s="47"/>
      <c r="N1237" s="50">
        <v>0.98225375661674008</v>
      </c>
      <c r="O1237" s="50">
        <v>9.6494585774458547E-4</v>
      </c>
      <c r="P1237" s="50">
        <v>0.3180935078417112</v>
      </c>
      <c r="Q1237" s="50">
        <v>5.9445260534958799E-3</v>
      </c>
      <c r="R1237" s="50">
        <v>4.9415965494221748E-3</v>
      </c>
      <c r="S1237" s="50">
        <v>1.6964998882617577</v>
      </c>
      <c r="T1237" s="50">
        <v>7.1181304868989902E-3</v>
      </c>
      <c r="U1237" s="50">
        <v>3.0158163516677705</v>
      </c>
      <c r="V1237" s="51">
        <v>84.210535562314831</v>
      </c>
      <c r="X1237" s="47" t="s">
        <v>1687</v>
      </c>
      <c r="Y1237" s="47" t="s">
        <v>1687</v>
      </c>
      <c r="Z1237" s="47" t="s">
        <v>1687</v>
      </c>
      <c r="AA1237" s="47" t="s">
        <v>1687</v>
      </c>
      <c r="AB1237" s="47" t="s">
        <v>1687</v>
      </c>
      <c r="AC1237" s="47" t="s">
        <v>1687</v>
      </c>
      <c r="AD1237" s="47" t="s">
        <v>1687</v>
      </c>
      <c r="AE1237" s="312"/>
      <c r="AF1237" s="465" t="s">
        <v>1755</v>
      </c>
      <c r="AG1237" s="343">
        <v>40</v>
      </c>
      <c r="AH1237" s="343">
        <v>15</v>
      </c>
      <c r="AI1237" s="343"/>
      <c r="AJ1237" s="343"/>
      <c r="AK1237" s="343"/>
      <c r="AL1237" s="343"/>
      <c r="AM1237" s="343"/>
      <c r="AN1237" s="343"/>
      <c r="AO1237" s="343"/>
      <c r="AP1237" s="343"/>
      <c r="AQ1237" s="343"/>
      <c r="AR1237" s="343"/>
      <c r="AS1237" s="343"/>
      <c r="AT1237" s="343"/>
      <c r="AU1237" s="343"/>
      <c r="AV1237" s="343"/>
      <c r="AW1237" s="343"/>
      <c r="AX1237" s="343"/>
      <c r="AY1237" s="343"/>
      <c r="AZ1237" s="343"/>
      <c r="BA1237" s="343"/>
      <c r="BB1237" s="343"/>
      <c r="BC1237" s="343"/>
      <c r="BD1237" s="343"/>
      <c r="BE1237" s="475"/>
      <c r="BF1237" s="475"/>
      <c r="BG1237" s="475"/>
      <c r="BH1237" s="475"/>
      <c r="BI1237" s="475"/>
      <c r="BJ1237" s="475"/>
      <c r="BK1237" s="475"/>
      <c r="BL1237" s="475"/>
      <c r="BM1237" s="475"/>
      <c r="BN1237" s="475"/>
      <c r="BO1237" s="475"/>
      <c r="BP1237" s="306"/>
      <c r="BQ1237" s="496"/>
      <c r="BR1237" s="496"/>
      <c r="BS1237" s="496"/>
      <c r="BT1237" s="496"/>
      <c r="BU1237" s="496"/>
      <c r="BV1237" s="496"/>
    </row>
    <row r="1238" spans="1:74" s="52" customFormat="1" ht="12.75">
      <c r="A1238" s="64">
        <v>2996.2204340404778</v>
      </c>
      <c r="B1238" s="46" t="s">
        <v>320</v>
      </c>
      <c r="C1238" s="47" t="s">
        <v>340</v>
      </c>
      <c r="D1238" s="48">
        <v>124.85</v>
      </c>
      <c r="E1238" s="49">
        <v>39.372399999999999</v>
      </c>
      <c r="F1238" s="49">
        <v>5.4699999999999999E-2</v>
      </c>
      <c r="G1238" s="49">
        <v>15.4436</v>
      </c>
      <c r="H1238" s="49">
        <v>0.31809999999999999</v>
      </c>
      <c r="I1238" s="49">
        <v>0.24160000000000001</v>
      </c>
      <c r="J1238" s="49">
        <v>45.182699999999997</v>
      </c>
      <c r="K1238" s="49">
        <v>0.27510000000000001</v>
      </c>
      <c r="L1238" s="49">
        <v>100.8882</v>
      </c>
      <c r="M1238" s="47"/>
      <c r="N1238" s="50">
        <v>0.98491462733880064</v>
      </c>
      <c r="O1238" s="50">
        <v>1.0818559554359318E-3</v>
      </c>
      <c r="P1238" s="50">
        <v>0.32308086526038293</v>
      </c>
      <c r="Q1238" s="50">
        <v>6.4005052807845761E-3</v>
      </c>
      <c r="R1238" s="50">
        <v>5.1190499575723769E-3</v>
      </c>
      <c r="S1238" s="50">
        <v>1.6849515752560058</v>
      </c>
      <c r="T1238" s="50">
        <v>7.3731817013454144E-3</v>
      </c>
      <c r="U1238" s="50">
        <v>3.0129216607503277</v>
      </c>
      <c r="V1238" s="51">
        <v>83.91057540996205</v>
      </c>
      <c r="X1238" s="47" t="s">
        <v>1687</v>
      </c>
      <c r="Y1238" s="47" t="s">
        <v>1687</v>
      </c>
      <c r="Z1238" s="47" t="s">
        <v>1687</v>
      </c>
      <c r="AA1238" s="47" t="s">
        <v>1687</v>
      </c>
      <c r="AB1238" s="47" t="s">
        <v>1687</v>
      </c>
      <c r="AC1238" s="47" t="s">
        <v>1687</v>
      </c>
      <c r="AD1238" s="47" t="s">
        <v>1687</v>
      </c>
      <c r="AE1238" s="312"/>
      <c r="AF1238" s="465" t="s">
        <v>1755</v>
      </c>
      <c r="AG1238" s="343">
        <v>40</v>
      </c>
      <c r="AH1238" s="343">
        <v>15</v>
      </c>
      <c r="AI1238" s="343"/>
      <c r="AJ1238" s="343"/>
      <c r="AK1238" s="343"/>
      <c r="AL1238" s="343"/>
      <c r="AM1238" s="343"/>
      <c r="AN1238" s="343"/>
      <c r="AO1238" s="343"/>
      <c r="AP1238" s="343"/>
      <c r="AQ1238" s="343"/>
      <c r="AR1238" s="343"/>
      <c r="AS1238" s="343"/>
      <c r="AT1238" s="343"/>
      <c r="AU1238" s="343"/>
      <c r="AV1238" s="343"/>
      <c r="AW1238" s="343"/>
      <c r="AX1238" s="343"/>
      <c r="AY1238" s="343"/>
      <c r="AZ1238" s="343"/>
      <c r="BA1238" s="343"/>
      <c r="BB1238" s="343"/>
      <c r="BC1238" s="343"/>
      <c r="BD1238" s="343"/>
      <c r="BE1238" s="475"/>
      <c r="BF1238" s="475"/>
      <c r="BG1238" s="475"/>
      <c r="BH1238" s="475"/>
      <c r="BI1238" s="475"/>
      <c r="BJ1238" s="475"/>
      <c r="BK1238" s="475"/>
      <c r="BL1238" s="475"/>
      <c r="BM1238" s="475"/>
      <c r="BN1238" s="475"/>
      <c r="BO1238" s="475"/>
      <c r="BP1238" s="306"/>
      <c r="BQ1238" s="496"/>
      <c r="BR1238" s="496"/>
      <c r="BS1238" s="496"/>
      <c r="BT1238" s="496"/>
      <c r="BU1238" s="496"/>
      <c r="BV1238" s="496"/>
    </row>
    <row r="1239" spans="1:74" s="52" customFormat="1" ht="12.75">
      <c r="A1239" s="64">
        <v>2996.2204340404778</v>
      </c>
      <c r="B1239" s="46" t="s">
        <v>320</v>
      </c>
      <c r="C1239" s="47" t="s">
        <v>340</v>
      </c>
      <c r="D1239" s="48">
        <v>129.84</v>
      </c>
      <c r="E1239" s="49">
        <v>39.623199999999997</v>
      </c>
      <c r="F1239" s="49">
        <v>4.5400000000000003E-2</v>
      </c>
      <c r="G1239" s="49">
        <v>15.120100000000001</v>
      </c>
      <c r="H1239" s="49">
        <v>0.3175</v>
      </c>
      <c r="I1239" s="49">
        <v>0.2079</v>
      </c>
      <c r="J1239" s="49">
        <v>45.356000000000002</v>
      </c>
      <c r="K1239" s="49">
        <v>0.26400000000000001</v>
      </c>
      <c r="L1239" s="49">
        <v>100.9341</v>
      </c>
      <c r="M1239" s="47"/>
      <c r="N1239" s="50">
        <v>0.98855217179737231</v>
      </c>
      <c r="O1239" s="50">
        <v>8.955324264888245E-4</v>
      </c>
      <c r="P1239" s="50">
        <v>0.31547191746702025</v>
      </c>
      <c r="Q1239" s="50">
        <v>6.3714410607650339E-3</v>
      </c>
      <c r="R1239" s="50">
        <v>4.3932940935662692E-3</v>
      </c>
      <c r="S1239" s="50">
        <v>1.6869155445430624</v>
      </c>
      <c r="T1239" s="50">
        <v>7.0568619613754638E-3</v>
      </c>
      <c r="U1239" s="50">
        <v>3.0096567633496507</v>
      </c>
      <c r="V1239" s="51">
        <v>84.245211106628886</v>
      </c>
      <c r="X1239" s="47" t="s">
        <v>1687</v>
      </c>
      <c r="Y1239" s="47" t="s">
        <v>1687</v>
      </c>
      <c r="Z1239" s="47" t="s">
        <v>1687</v>
      </c>
      <c r="AA1239" s="47" t="s">
        <v>1687</v>
      </c>
      <c r="AB1239" s="47" t="s">
        <v>1687</v>
      </c>
      <c r="AC1239" s="47" t="s">
        <v>1687</v>
      </c>
      <c r="AD1239" s="47" t="s">
        <v>1687</v>
      </c>
      <c r="AE1239" s="312"/>
      <c r="AF1239" s="465" t="s">
        <v>1755</v>
      </c>
      <c r="AG1239" s="343">
        <v>40</v>
      </c>
      <c r="AH1239" s="343">
        <v>15</v>
      </c>
      <c r="AI1239" s="343"/>
      <c r="AJ1239" s="343"/>
      <c r="AK1239" s="343"/>
      <c r="AL1239" s="343"/>
      <c r="AM1239" s="343"/>
      <c r="AN1239" s="343"/>
      <c r="AO1239" s="343"/>
      <c r="AP1239" s="343"/>
      <c r="AQ1239" s="343"/>
      <c r="AR1239" s="343"/>
      <c r="AS1239" s="343"/>
      <c r="AT1239" s="343"/>
      <c r="AU1239" s="343"/>
      <c r="AV1239" s="343"/>
      <c r="AW1239" s="343"/>
      <c r="AX1239" s="343"/>
      <c r="AY1239" s="343"/>
      <c r="AZ1239" s="343"/>
      <c r="BA1239" s="343"/>
      <c r="BB1239" s="343"/>
      <c r="BC1239" s="343"/>
      <c r="BD1239" s="343"/>
      <c r="BE1239" s="475"/>
      <c r="BF1239" s="475"/>
      <c r="BG1239" s="475"/>
      <c r="BH1239" s="475"/>
      <c r="BI1239" s="475"/>
      <c r="BJ1239" s="475"/>
      <c r="BK1239" s="475"/>
      <c r="BL1239" s="475"/>
      <c r="BM1239" s="475"/>
      <c r="BN1239" s="475"/>
      <c r="BO1239" s="475"/>
      <c r="BP1239" s="306"/>
      <c r="BQ1239" s="496"/>
      <c r="BR1239" s="496"/>
      <c r="BS1239" s="496"/>
      <c r="BT1239" s="496"/>
      <c r="BU1239" s="496"/>
      <c r="BV1239" s="496"/>
    </row>
    <row r="1240" spans="1:74" s="52" customFormat="1" ht="12.75">
      <c r="A1240" s="64">
        <v>2996.2204340404778</v>
      </c>
      <c r="B1240" s="46" t="s">
        <v>320</v>
      </c>
      <c r="C1240" s="47" t="s">
        <v>340</v>
      </c>
      <c r="D1240" s="48">
        <v>134.83000000000001</v>
      </c>
      <c r="E1240" s="49">
        <v>39.188699999999997</v>
      </c>
      <c r="F1240" s="49">
        <v>5.9299999999999999E-2</v>
      </c>
      <c r="G1240" s="49">
        <v>15.262499999999999</v>
      </c>
      <c r="H1240" s="49">
        <v>0.3594</v>
      </c>
      <c r="I1240" s="49">
        <v>0.20899999999999999</v>
      </c>
      <c r="J1240" s="49">
        <v>45.170699999999997</v>
      </c>
      <c r="K1240" s="49">
        <v>0.26600000000000001</v>
      </c>
      <c r="L1240" s="49">
        <v>100.51559999999999</v>
      </c>
      <c r="M1240" s="47"/>
      <c r="N1240" s="50">
        <v>0.98357924701511135</v>
      </c>
      <c r="O1240" s="50">
        <v>1.1767348300356416E-3</v>
      </c>
      <c r="P1240" s="50">
        <v>0.3203540145796745</v>
      </c>
      <c r="Q1240" s="50">
        <v>7.2555521001215571E-3</v>
      </c>
      <c r="R1240" s="50">
        <v>4.4430430900041663E-3</v>
      </c>
      <c r="S1240" s="50">
        <v>1.6901056989750558</v>
      </c>
      <c r="T1240" s="50">
        <v>7.1529927348140832E-3</v>
      </c>
      <c r="U1240" s="50">
        <v>3.0140672833248172</v>
      </c>
      <c r="V1240" s="51">
        <v>84.065633724475347</v>
      </c>
      <c r="X1240" s="47" t="s">
        <v>1687</v>
      </c>
      <c r="Y1240" s="47" t="s">
        <v>1687</v>
      </c>
      <c r="Z1240" s="47" t="s">
        <v>1687</v>
      </c>
      <c r="AA1240" s="47" t="s">
        <v>1687</v>
      </c>
      <c r="AB1240" s="47" t="s">
        <v>1687</v>
      </c>
      <c r="AC1240" s="47" t="s">
        <v>1687</v>
      </c>
      <c r="AD1240" s="47" t="s">
        <v>1687</v>
      </c>
      <c r="AE1240" s="312"/>
      <c r="AF1240" s="465" t="s">
        <v>1755</v>
      </c>
      <c r="AG1240" s="343">
        <v>40</v>
      </c>
      <c r="AH1240" s="343">
        <v>15</v>
      </c>
      <c r="AI1240" s="343"/>
      <c r="AJ1240" s="343"/>
      <c r="AK1240" s="343"/>
      <c r="AL1240" s="343"/>
      <c r="AM1240" s="343"/>
      <c r="AN1240" s="343"/>
      <c r="AO1240" s="343"/>
      <c r="AP1240" s="343"/>
      <c r="AQ1240" s="343"/>
      <c r="AR1240" s="343"/>
      <c r="AS1240" s="343"/>
      <c r="AT1240" s="343"/>
      <c r="AU1240" s="343"/>
      <c r="AV1240" s="343"/>
      <c r="AW1240" s="343"/>
      <c r="AX1240" s="343"/>
      <c r="AY1240" s="343"/>
      <c r="AZ1240" s="343"/>
      <c r="BA1240" s="343"/>
      <c r="BB1240" s="343"/>
      <c r="BC1240" s="343"/>
      <c r="BD1240" s="343"/>
      <c r="BE1240" s="475"/>
      <c r="BF1240" s="475"/>
      <c r="BG1240" s="475"/>
      <c r="BH1240" s="475"/>
      <c r="BI1240" s="475"/>
      <c r="BJ1240" s="475"/>
      <c r="BK1240" s="475"/>
      <c r="BL1240" s="475"/>
      <c r="BM1240" s="475"/>
      <c r="BN1240" s="475"/>
      <c r="BO1240" s="475"/>
      <c r="BP1240" s="306"/>
      <c r="BQ1240" s="496"/>
      <c r="BR1240" s="496"/>
      <c r="BS1240" s="496"/>
      <c r="BT1240" s="496"/>
      <c r="BU1240" s="496"/>
      <c r="BV1240" s="496"/>
    </row>
    <row r="1241" spans="1:74" s="52" customFormat="1" ht="12.75">
      <c r="A1241" s="64">
        <v>2996.2204340404778</v>
      </c>
      <c r="B1241" s="46" t="s">
        <v>320</v>
      </c>
      <c r="C1241" s="47" t="s">
        <v>340</v>
      </c>
      <c r="D1241" s="48">
        <v>139.83000000000001</v>
      </c>
      <c r="E1241" s="49">
        <v>39.367800000000003</v>
      </c>
      <c r="F1241" s="49">
        <v>5.7799999999999997E-2</v>
      </c>
      <c r="G1241" s="49">
        <v>15.4834</v>
      </c>
      <c r="H1241" s="49">
        <v>0.29720000000000002</v>
      </c>
      <c r="I1241" s="49">
        <v>0.25729999999999997</v>
      </c>
      <c r="J1241" s="49">
        <v>45.511200000000002</v>
      </c>
      <c r="K1241" s="49">
        <v>0.25259999999999999</v>
      </c>
      <c r="L1241" s="49">
        <v>101.22730000000001</v>
      </c>
      <c r="M1241" s="47"/>
      <c r="N1241" s="50">
        <v>0.98176934907891589</v>
      </c>
      <c r="O1241" s="50">
        <v>1.1396502157676037E-3</v>
      </c>
      <c r="P1241" s="50">
        <v>0.32291680819487323</v>
      </c>
      <c r="Q1241" s="50">
        <v>5.9615751243023108E-3</v>
      </c>
      <c r="R1241" s="50">
        <v>5.4349286749392671E-3</v>
      </c>
      <c r="S1241" s="50">
        <v>1.6919797301138795</v>
      </c>
      <c r="T1241" s="50">
        <v>6.7493090868708371E-3</v>
      </c>
      <c r="U1241" s="50">
        <v>3.0159513504895488</v>
      </c>
      <c r="V1241" s="51">
        <v>83.973529059416606</v>
      </c>
      <c r="X1241" s="47" t="s">
        <v>1687</v>
      </c>
      <c r="Y1241" s="47" t="s">
        <v>1687</v>
      </c>
      <c r="Z1241" s="47" t="s">
        <v>1687</v>
      </c>
      <c r="AA1241" s="47" t="s">
        <v>1687</v>
      </c>
      <c r="AB1241" s="47" t="s">
        <v>1687</v>
      </c>
      <c r="AC1241" s="47" t="s">
        <v>1687</v>
      </c>
      <c r="AD1241" s="47" t="s">
        <v>1687</v>
      </c>
      <c r="AE1241" s="312"/>
      <c r="AF1241" s="465" t="s">
        <v>1755</v>
      </c>
      <c r="AG1241" s="343">
        <v>40</v>
      </c>
      <c r="AH1241" s="343">
        <v>15</v>
      </c>
      <c r="AI1241" s="343"/>
      <c r="AJ1241" s="343"/>
      <c r="AK1241" s="343"/>
      <c r="AL1241" s="343"/>
      <c r="AM1241" s="343"/>
      <c r="AN1241" s="343"/>
      <c r="AO1241" s="343"/>
      <c r="AP1241" s="343"/>
      <c r="AQ1241" s="343"/>
      <c r="AR1241" s="343"/>
      <c r="AS1241" s="343"/>
      <c r="AT1241" s="343"/>
      <c r="AU1241" s="343"/>
      <c r="AV1241" s="343"/>
      <c r="AW1241" s="343"/>
      <c r="AX1241" s="343"/>
      <c r="AY1241" s="343"/>
      <c r="AZ1241" s="343"/>
      <c r="BA1241" s="343"/>
      <c r="BB1241" s="343"/>
      <c r="BC1241" s="343"/>
      <c r="BD1241" s="343"/>
      <c r="BE1241" s="475"/>
      <c r="BF1241" s="475"/>
      <c r="BG1241" s="475"/>
      <c r="BH1241" s="475"/>
      <c r="BI1241" s="475"/>
      <c r="BJ1241" s="475"/>
      <c r="BK1241" s="475"/>
      <c r="BL1241" s="475"/>
      <c r="BM1241" s="475"/>
      <c r="BN1241" s="475"/>
      <c r="BO1241" s="475"/>
      <c r="BP1241" s="306"/>
      <c r="BQ1241" s="496"/>
      <c r="BR1241" s="496"/>
      <c r="BS1241" s="496"/>
      <c r="BT1241" s="496"/>
      <c r="BU1241" s="496"/>
      <c r="BV1241" s="496"/>
    </row>
    <row r="1242" spans="1:74" s="52" customFormat="1" ht="12.75">
      <c r="A1242" s="64">
        <v>2996.2204340404778</v>
      </c>
      <c r="B1242" s="46" t="s">
        <v>320</v>
      </c>
      <c r="C1242" s="47" t="s">
        <v>340</v>
      </c>
      <c r="D1242" s="48">
        <v>144.82</v>
      </c>
      <c r="E1242" s="49">
        <v>39.154400000000003</v>
      </c>
      <c r="F1242" s="49">
        <v>4.5900000000000003E-2</v>
      </c>
      <c r="G1242" s="49">
        <v>15.602499999999999</v>
      </c>
      <c r="H1242" s="49">
        <v>0.30120000000000002</v>
      </c>
      <c r="I1242" s="49">
        <v>0.1832</v>
      </c>
      <c r="J1242" s="49">
        <v>45.418500000000002</v>
      </c>
      <c r="K1242" s="49">
        <v>0.27200000000000002</v>
      </c>
      <c r="L1242" s="49">
        <v>100.97770000000001</v>
      </c>
      <c r="M1242" s="47"/>
      <c r="N1242" s="50">
        <v>0.97969927582473204</v>
      </c>
      <c r="O1242" s="50">
        <v>9.0803024495982705E-4</v>
      </c>
      <c r="P1242" s="50">
        <v>0.32648437315498968</v>
      </c>
      <c r="Q1242" s="50">
        <v>6.0619321863660518E-3</v>
      </c>
      <c r="R1242" s="50">
        <v>3.8826069028668111E-3</v>
      </c>
      <c r="S1242" s="50">
        <v>1.6941565779259513</v>
      </c>
      <c r="T1242" s="50">
        <v>7.2918674454826851E-3</v>
      </c>
      <c r="U1242" s="50">
        <v>3.018484663685348</v>
      </c>
      <c r="V1242" s="51">
        <v>83.842534074134406</v>
      </c>
      <c r="X1242" s="47" t="s">
        <v>1687</v>
      </c>
      <c r="Y1242" s="47" t="s">
        <v>1687</v>
      </c>
      <c r="Z1242" s="47" t="s">
        <v>1687</v>
      </c>
      <c r="AA1242" s="47" t="s">
        <v>1687</v>
      </c>
      <c r="AB1242" s="47" t="s">
        <v>1687</v>
      </c>
      <c r="AC1242" s="47" t="s">
        <v>1687</v>
      </c>
      <c r="AD1242" s="47" t="s">
        <v>1687</v>
      </c>
      <c r="AE1242" s="312"/>
      <c r="AF1242" s="465" t="s">
        <v>1755</v>
      </c>
      <c r="AG1242" s="343">
        <v>40</v>
      </c>
      <c r="AH1242" s="343">
        <v>15</v>
      </c>
      <c r="AI1242" s="343"/>
      <c r="AJ1242" s="343"/>
      <c r="AK1242" s="343"/>
      <c r="AL1242" s="343"/>
      <c r="AM1242" s="343"/>
      <c r="AN1242" s="343"/>
      <c r="AO1242" s="343"/>
      <c r="AP1242" s="343"/>
      <c r="AQ1242" s="343"/>
      <c r="AR1242" s="343"/>
      <c r="AS1242" s="343"/>
      <c r="AT1242" s="343"/>
      <c r="AU1242" s="343"/>
      <c r="AV1242" s="343"/>
      <c r="AW1242" s="343"/>
      <c r="AX1242" s="343"/>
      <c r="AY1242" s="343"/>
      <c r="AZ1242" s="343"/>
      <c r="BA1242" s="343"/>
      <c r="BB1242" s="343"/>
      <c r="BC1242" s="343"/>
      <c r="BD1242" s="343"/>
      <c r="BE1242" s="475"/>
      <c r="BF1242" s="475"/>
      <c r="BG1242" s="475"/>
      <c r="BH1242" s="475"/>
      <c r="BI1242" s="475"/>
      <c r="BJ1242" s="475"/>
      <c r="BK1242" s="475"/>
      <c r="BL1242" s="475"/>
      <c r="BM1242" s="475"/>
      <c r="BN1242" s="475"/>
      <c r="BO1242" s="475"/>
      <c r="BP1242" s="306"/>
      <c r="BQ1242" s="496"/>
      <c r="BR1242" s="496"/>
      <c r="BS1242" s="496"/>
      <c r="BT1242" s="496"/>
      <c r="BU1242" s="496"/>
      <c r="BV1242" s="496"/>
    </row>
    <row r="1243" spans="1:74" s="52" customFormat="1" ht="12.75">
      <c r="A1243" s="64">
        <v>2996.2204340404778</v>
      </c>
      <c r="B1243" s="46" t="s">
        <v>320</v>
      </c>
      <c r="C1243" s="47" t="s">
        <v>340</v>
      </c>
      <c r="D1243" s="48">
        <v>149.82</v>
      </c>
      <c r="E1243" s="49">
        <v>39.493299999999998</v>
      </c>
      <c r="F1243" s="49">
        <v>4.8899999999999999E-2</v>
      </c>
      <c r="G1243" s="49">
        <v>15.650700000000001</v>
      </c>
      <c r="H1243" s="49">
        <v>0.37119999999999997</v>
      </c>
      <c r="I1243" s="49">
        <v>0.20180000000000001</v>
      </c>
      <c r="J1243" s="49">
        <v>45.376100000000001</v>
      </c>
      <c r="K1243" s="49">
        <v>0.27079999999999999</v>
      </c>
      <c r="L1243" s="49">
        <v>101.41279999999999</v>
      </c>
      <c r="M1243" s="47"/>
      <c r="N1243" s="50">
        <v>0.98367003391305396</v>
      </c>
      <c r="O1243" s="50">
        <v>9.6296453187283393E-4</v>
      </c>
      <c r="P1243" s="50">
        <v>0.32599863225726505</v>
      </c>
      <c r="Q1243" s="50">
        <v>7.4366591591239917E-3</v>
      </c>
      <c r="R1243" s="50">
        <v>4.2572868991207257E-3</v>
      </c>
      <c r="S1243" s="50">
        <v>1.6848518884181705</v>
      </c>
      <c r="T1243" s="50">
        <v>7.2265718445930684E-3</v>
      </c>
      <c r="U1243" s="50">
        <v>3.0144040370232004</v>
      </c>
      <c r="V1243" s="51">
        <v>83.788022585201233</v>
      </c>
      <c r="X1243" s="47" t="s">
        <v>1687</v>
      </c>
      <c r="Y1243" s="47" t="s">
        <v>1687</v>
      </c>
      <c r="Z1243" s="47" t="s">
        <v>1687</v>
      </c>
      <c r="AA1243" s="47" t="s">
        <v>1687</v>
      </c>
      <c r="AB1243" s="47" t="s">
        <v>1687</v>
      </c>
      <c r="AC1243" s="47" t="s">
        <v>1687</v>
      </c>
      <c r="AD1243" s="47" t="s">
        <v>1687</v>
      </c>
      <c r="AE1243" s="312"/>
      <c r="AF1243" s="465" t="s">
        <v>1755</v>
      </c>
      <c r="AG1243" s="343">
        <v>40</v>
      </c>
      <c r="AH1243" s="343">
        <v>15</v>
      </c>
      <c r="AI1243" s="343"/>
      <c r="AJ1243" s="343"/>
      <c r="AK1243" s="343"/>
      <c r="AL1243" s="343"/>
      <c r="AM1243" s="343"/>
      <c r="AN1243" s="343"/>
      <c r="AO1243" s="343"/>
      <c r="AP1243" s="343"/>
      <c r="AQ1243" s="343"/>
      <c r="AR1243" s="343"/>
      <c r="AS1243" s="343"/>
      <c r="AT1243" s="343"/>
      <c r="AU1243" s="343"/>
      <c r="AV1243" s="343"/>
      <c r="AW1243" s="343"/>
      <c r="AX1243" s="343"/>
      <c r="AY1243" s="343"/>
      <c r="AZ1243" s="343"/>
      <c r="BA1243" s="343"/>
      <c r="BB1243" s="343"/>
      <c r="BC1243" s="343"/>
      <c r="BD1243" s="343"/>
      <c r="BE1243" s="475"/>
      <c r="BF1243" s="475"/>
      <c r="BG1243" s="475"/>
      <c r="BH1243" s="475"/>
      <c r="BI1243" s="475"/>
      <c r="BJ1243" s="475"/>
      <c r="BK1243" s="475"/>
      <c r="BL1243" s="475"/>
      <c r="BM1243" s="475"/>
      <c r="BN1243" s="475"/>
      <c r="BO1243" s="475"/>
      <c r="BP1243" s="306"/>
      <c r="BQ1243" s="496"/>
      <c r="BR1243" s="496"/>
      <c r="BS1243" s="496"/>
      <c r="BT1243" s="496"/>
      <c r="BU1243" s="496"/>
      <c r="BV1243" s="496"/>
    </row>
    <row r="1244" spans="1:74" s="52" customFormat="1" ht="12.75">
      <c r="A1244" s="64">
        <v>2996.2204340404778</v>
      </c>
      <c r="B1244" s="46" t="s">
        <v>320</v>
      </c>
      <c r="C1244" s="47" t="s">
        <v>340</v>
      </c>
      <c r="D1244" s="48">
        <v>154.82</v>
      </c>
      <c r="E1244" s="49">
        <v>39.173699999999997</v>
      </c>
      <c r="F1244" s="49">
        <v>7.3700000000000002E-2</v>
      </c>
      <c r="G1244" s="49">
        <v>15.5098</v>
      </c>
      <c r="H1244" s="49">
        <v>0.29580000000000001</v>
      </c>
      <c r="I1244" s="49">
        <v>0.27200000000000002</v>
      </c>
      <c r="J1244" s="49">
        <v>45.353700000000003</v>
      </c>
      <c r="K1244" s="49">
        <v>0.29849999999999999</v>
      </c>
      <c r="L1244" s="49">
        <v>100.9772</v>
      </c>
      <c r="M1244" s="47"/>
      <c r="N1244" s="50">
        <v>0.98000026486022096</v>
      </c>
      <c r="O1244" s="50">
        <v>1.4577213108439874E-3</v>
      </c>
      <c r="P1244" s="50">
        <v>0.32448437698924248</v>
      </c>
      <c r="Q1244" s="50">
        <v>5.9521471863660394E-3</v>
      </c>
      <c r="R1244" s="50">
        <v>5.7634992799801095E-3</v>
      </c>
      <c r="S1244" s="50">
        <v>1.6914254797846997</v>
      </c>
      <c r="T1244" s="50">
        <v>8.0008031067376039E-3</v>
      </c>
      <c r="U1244" s="50">
        <v>3.0170842925180912</v>
      </c>
      <c r="V1244" s="51">
        <v>83.903825069414836</v>
      </c>
      <c r="X1244" s="47" t="s">
        <v>1687</v>
      </c>
      <c r="Y1244" s="47" t="s">
        <v>1687</v>
      </c>
      <c r="Z1244" s="47" t="s">
        <v>1687</v>
      </c>
      <c r="AA1244" s="47" t="s">
        <v>1687</v>
      </c>
      <c r="AB1244" s="47" t="s">
        <v>1687</v>
      </c>
      <c r="AC1244" s="47" t="s">
        <v>1687</v>
      </c>
      <c r="AD1244" s="47" t="s">
        <v>1687</v>
      </c>
      <c r="AE1244" s="312"/>
      <c r="AF1244" s="465" t="s">
        <v>1755</v>
      </c>
      <c r="AG1244" s="343">
        <v>40</v>
      </c>
      <c r="AH1244" s="343">
        <v>15</v>
      </c>
      <c r="AI1244" s="343"/>
      <c r="AJ1244" s="343"/>
      <c r="AK1244" s="343"/>
      <c r="AL1244" s="343"/>
      <c r="AM1244" s="343"/>
      <c r="AN1244" s="343"/>
      <c r="AO1244" s="343"/>
      <c r="AP1244" s="343"/>
      <c r="AQ1244" s="343"/>
      <c r="AR1244" s="343"/>
      <c r="AS1244" s="343"/>
      <c r="AT1244" s="343"/>
      <c r="AU1244" s="343"/>
      <c r="AV1244" s="343"/>
      <c r="AW1244" s="343"/>
      <c r="AX1244" s="343"/>
      <c r="AY1244" s="343"/>
      <c r="AZ1244" s="343"/>
      <c r="BA1244" s="343"/>
      <c r="BB1244" s="343"/>
      <c r="BC1244" s="343"/>
      <c r="BD1244" s="343"/>
      <c r="BE1244" s="475"/>
      <c r="BF1244" s="475"/>
      <c r="BG1244" s="475"/>
      <c r="BH1244" s="475"/>
      <c r="BI1244" s="475"/>
      <c r="BJ1244" s="475"/>
      <c r="BK1244" s="475"/>
      <c r="BL1244" s="475"/>
      <c r="BM1244" s="475"/>
      <c r="BN1244" s="475"/>
      <c r="BO1244" s="475"/>
      <c r="BP1244" s="306"/>
      <c r="BQ1244" s="496"/>
      <c r="BR1244" s="496"/>
      <c r="BS1244" s="496"/>
      <c r="BT1244" s="496"/>
      <c r="BU1244" s="496"/>
      <c r="BV1244" s="496"/>
    </row>
    <row r="1245" spans="1:74" s="52" customFormat="1" ht="12.75">
      <c r="A1245" s="38"/>
      <c r="B1245" s="46"/>
      <c r="C1245" s="47"/>
      <c r="D1245" s="48"/>
      <c r="E1245" s="49"/>
      <c r="F1245" s="49"/>
      <c r="G1245" s="49"/>
      <c r="H1245" s="49"/>
      <c r="I1245" s="49"/>
      <c r="J1245" s="49"/>
      <c r="K1245" s="49"/>
      <c r="L1245" s="49"/>
      <c r="M1245" s="47"/>
      <c r="N1245" s="50"/>
      <c r="O1245" s="50"/>
      <c r="P1245" s="50"/>
      <c r="Q1245" s="50"/>
      <c r="R1245" s="50"/>
      <c r="S1245" s="50"/>
      <c r="T1245" s="50"/>
      <c r="U1245" s="50"/>
      <c r="V1245" s="51"/>
      <c r="AE1245" s="312"/>
      <c r="AF1245" s="312"/>
      <c r="AG1245" s="312"/>
      <c r="AH1245" s="312"/>
      <c r="AI1245" s="312"/>
      <c r="AJ1245" s="312"/>
      <c r="AK1245" s="312"/>
      <c r="AL1245" s="312"/>
      <c r="AM1245" s="312"/>
      <c r="AN1245" s="312"/>
      <c r="AO1245" s="312"/>
      <c r="AP1245" s="312"/>
      <c r="AQ1245" s="312"/>
      <c r="AR1245" s="312"/>
      <c r="AS1245" s="312"/>
      <c r="AT1245" s="312"/>
      <c r="AU1245" s="312"/>
      <c r="AV1245" s="312"/>
      <c r="AW1245" s="312"/>
      <c r="AX1245" s="312"/>
      <c r="AY1245" s="312"/>
      <c r="AZ1245" s="312"/>
      <c r="BA1245" s="312"/>
      <c r="BB1245" s="312"/>
      <c r="BC1245" s="312"/>
      <c r="BD1245" s="312"/>
      <c r="BE1245" s="306"/>
      <c r="BF1245" s="306"/>
      <c r="BG1245" s="306"/>
      <c r="BH1245" s="306"/>
      <c r="BI1245" s="306"/>
      <c r="BJ1245" s="306"/>
      <c r="BK1245" s="306"/>
      <c r="BL1245" s="306"/>
      <c r="BM1245" s="306"/>
      <c r="BN1245" s="306"/>
      <c r="BO1245" s="306"/>
      <c r="BP1245" s="306"/>
      <c r="BQ1245" s="496"/>
      <c r="BR1245" s="496"/>
      <c r="BS1245" s="496"/>
      <c r="BT1245" s="496"/>
      <c r="BU1245" s="496"/>
      <c r="BV1245" s="496"/>
    </row>
    <row r="1246" spans="1:74" s="52" customFormat="1" ht="12.75">
      <c r="A1246" s="64">
        <v>2996.2204340404778</v>
      </c>
      <c r="B1246" s="46" t="s">
        <v>320</v>
      </c>
      <c r="C1246" s="47" t="s">
        <v>341</v>
      </c>
      <c r="D1246" s="48">
        <v>0</v>
      </c>
      <c r="E1246" s="49">
        <v>38.2455</v>
      </c>
      <c r="F1246" s="49">
        <v>6.0900000000000003E-2</v>
      </c>
      <c r="G1246" s="49">
        <v>17.043199999999999</v>
      </c>
      <c r="H1246" s="49">
        <v>0.30330000000000001</v>
      </c>
      <c r="I1246" s="49">
        <v>0.2016</v>
      </c>
      <c r="J1246" s="49">
        <v>43.676400000000001</v>
      </c>
      <c r="K1246" s="49">
        <v>0.26519999999999999</v>
      </c>
      <c r="L1246" s="49">
        <v>99.796099999999996</v>
      </c>
      <c r="M1246" s="47"/>
      <c r="N1246" s="50">
        <v>0.97628258564567161</v>
      </c>
      <c r="O1246" s="50">
        <v>1.229101949096992E-3</v>
      </c>
      <c r="P1246" s="50">
        <v>0.36383320664999586</v>
      </c>
      <c r="Q1246" s="50">
        <v>6.2274679683112996E-3</v>
      </c>
      <c r="R1246" s="50">
        <v>4.3588454099135285E-3</v>
      </c>
      <c r="S1246" s="50">
        <v>1.6620748577129434</v>
      </c>
      <c r="T1246" s="50">
        <v>7.2531451202017191E-3</v>
      </c>
      <c r="U1246" s="50">
        <v>3.021259210456134</v>
      </c>
      <c r="V1246" s="51">
        <v>82.040981372745279</v>
      </c>
      <c r="X1246" s="47" t="s">
        <v>1687</v>
      </c>
      <c r="Y1246" s="47" t="s">
        <v>1687</v>
      </c>
      <c r="Z1246" s="47" t="s">
        <v>1687</v>
      </c>
      <c r="AA1246" s="47" t="s">
        <v>1687</v>
      </c>
      <c r="AB1246" s="47" t="s">
        <v>1687</v>
      </c>
      <c r="AC1246" s="47" t="s">
        <v>1687</v>
      </c>
      <c r="AD1246" s="47" t="s">
        <v>1687</v>
      </c>
      <c r="AE1246" s="312"/>
      <c r="AF1246" s="465" t="s">
        <v>1755</v>
      </c>
      <c r="AG1246" s="343">
        <v>40</v>
      </c>
      <c r="AH1246" s="343">
        <v>15</v>
      </c>
      <c r="AI1246" s="343"/>
      <c r="AJ1246" s="343"/>
      <c r="AK1246" s="343"/>
      <c r="AL1246" s="343"/>
      <c r="AM1246" s="343"/>
      <c r="AN1246" s="343"/>
      <c r="AO1246" s="343"/>
      <c r="AP1246" s="343"/>
      <c r="AQ1246" s="343"/>
      <c r="AR1246" s="343"/>
      <c r="AS1246" s="343"/>
      <c r="AT1246" s="343"/>
      <c r="AU1246" s="343"/>
      <c r="AV1246" s="343"/>
      <c r="AW1246" s="343"/>
      <c r="AX1246" s="343"/>
      <c r="AY1246" s="343"/>
      <c r="AZ1246" s="343"/>
      <c r="BA1246" s="343"/>
      <c r="BB1246" s="343"/>
      <c r="BC1246" s="343"/>
      <c r="BD1246" s="343"/>
      <c r="BE1246" s="475"/>
      <c r="BF1246" s="475"/>
      <c r="BG1246" s="475"/>
      <c r="BH1246" s="475"/>
      <c r="BI1246" s="475"/>
      <c r="BJ1246" s="475"/>
      <c r="BK1246" s="475"/>
      <c r="BL1246" s="475"/>
      <c r="BM1246" s="475"/>
      <c r="BN1246" s="475"/>
      <c r="BO1246" s="475"/>
      <c r="BP1246" s="306"/>
      <c r="BQ1246" s="496"/>
      <c r="BR1246" s="496"/>
      <c r="BS1246" s="496"/>
      <c r="BT1246" s="496"/>
      <c r="BU1246" s="496"/>
      <c r="BV1246" s="496"/>
    </row>
    <row r="1247" spans="1:74" s="52" customFormat="1" ht="12.75">
      <c r="A1247" s="64">
        <v>2996.2204340404778</v>
      </c>
      <c r="B1247" s="46" t="s">
        <v>320</v>
      </c>
      <c r="C1247" s="47" t="s">
        <v>341</v>
      </c>
      <c r="D1247" s="48">
        <v>5.01</v>
      </c>
      <c r="E1247" s="49">
        <v>38.646299999999997</v>
      </c>
      <c r="F1247" s="49">
        <v>2.1700000000000001E-2</v>
      </c>
      <c r="G1247" s="49">
        <v>16.884</v>
      </c>
      <c r="H1247" s="49">
        <v>0.29899999999999999</v>
      </c>
      <c r="I1247" s="49">
        <v>0.2702</v>
      </c>
      <c r="J1247" s="49">
        <v>43.604599999999998</v>
      </c>
      <c r="K1247" s="49">
        <v>0.24970000000000001</v>
      </c>
      <c r="L1247" s="49">
        <v>99.975499999999997</v>
      </c>
      <c r="M1247" s="47"/>
      <c r="N1247" s="50">
        <v>0.98333532748432717</v>
      </c>
      <c r="O1247" s="50">
        <v>4.3654485091462655E-4</v>
      </c>
      <c r="P1247" s="50">
        <v>0.35927339558521454</v>
      </c>
      <c r="Q1247" s="50">
        <v>6.1193994317691658E-3</v>
      </c>
      <c r="R1247" s="50">
        <v>5.8232415484094991E-3</v>
      </c>
      <c r="S1247" s="50">
        <v>1.6539964519647368</v>
      </c>
      <c r="T1247" s="50">
        <v>6.8072219484717192E-3</v>
      </c>
      <c r="U1247" s="50">
        <v>3.0157915828138435</v>
      </c>
      <c r="V1247" s="51">
        <v>82.154732212254984</v>
      </c>
      <c r="X1247" s="47" t="s">
        <v>1687</v>
      </c>
      <c r="Y1247" s="47" t="s">
        <v>1687</v>
      </c>
      <c r="Z1247" s="47" t="s">
        <v>1687</v>
      </c>
      <c r="AA1247" s="47" t="s">
        <v>1687</v>
      </c>
      <c r="AB1247" s="47" t="s">
        <v>1687</v>
      </c>
      <c r="AC1247" s="47" t="s">
        <v>1687</v>
      </c>
      <c r="AD1247" s="47" t="s">
        <v>1687</v>
      </c>
      <c r="AE1247" s="312"/>
      <c r="AF1247" s="465" t="s">
        <v>1755</v>
      </c>
      <c r="AG1247" s="343">
        <v>40</v>
      </c>
      <c r="AH1247" s="343">
        <v>15</v>
      </c>
      <c r="AI1247" s="343"/>
      <c r="AJ1247" s="343"/>
      <c r="AK1247" s="343"/>
      <c r="AL1247" s="343"/>
      <c r="AM1247" s="343"/>
      <c r="AN1247" s="343"/>
      <c r="AO1247" s="343"/>
      <c r="AP1247" s="343"/>
      <c r="AQ1247" s="343"/>
      <c r="AR1247" s="343"/>
      <c r="AS1247" s="343"/>
      <c r="AT1247" s="343"/>
      <c r="AU1247" s="343"/>
      <c r="AV1247" s="343"/>
      <c r="AW1247" s="343"/>
      <c r="AX1247" s="343"/>
      <c r="AY1247" s="343"/>
      <c r="AZ1247" s="343"/>
      <c r="BA1247" s="343"/>
      <c r="BB1247" s="343"/>
      <c r="BC1247" s="343"/>
      <c r="BD1247" s="343"/>
      <c r="BE1247" s="475"/>
      <c r="BF1247" s="475"/>
      <c r="BG1247" s="475"/>
      <c r="BH1247" s="475"/>
      <c r="BI1247" s="475"/>
      <c r="BJ1247" s="475"/>
      <c r="BK1247" s="475"/>
      <c r="BL1247" s="475"/>
      <c r="BM1247" s="475"/>
      <c r="BN1247" s="475"/>
      <c r="BO1247" s="475"/>
      <c r="BP1247" s="306"/>
      <c r="BQ1247" s="496"/>
      <c r="BR1247" s="496"/>
      <c r="BS1247" s="496"/>
      <c r="BT1247" s="496"/>
      <c r="BU1247" s="496"/>
      <c r="BV1247" s="496"/>
    </row>
    <row r="1248" spans="1:74" s="52" customFormat="1" ht="12.75">
      <c r="A1248" s="64">
        <v>2996.2204340404778</v>
      </c>
      <c r="B1248" s="46" t="s">
        <v>320</v>
      </c>
      <c r="C1248" s="47" t="s">
        <v>341</v>
      </c>
      <c r="D1248" s="48">
        <v>10.02</v>
      </c>
      <c r="E1248" s="49">
        <v>38.453699999999998</v>
      </c>
      <c r="F1248" s="49">
        <v>3.2899999999999999E-2</v>
      </c>
      <c r="G1248" s="49">
        <v>17.033799999999999</v>
      </c>
      <c r="H1248" s="49">
        <v>0.307</v>
      </c>
      <c r="I1248" s="49">
        <v>0.18440000000000001</v>
      </c>
      <c r="J1248" s="49">
        <v>43.779600000000002</v>
      </c>
      <c r="K1248" s="49">
        <v>0.25519999999999998</v>
      </c>
      <c r="L1248" s="49">
        <v>100.0466</v>
      </c>
      <c r="M1248" s="47"/>
      <c r="N1248" s="50">
        <v>0.9786390355972836</v>
      </c>
      <c r="O1248" s="50">
        <v>6.6199653148619325E-4</v>
      </c>
      <c r="P1248" s="50">
        <v>0.3625366678140422</v>
      </c>
      <c r="Q1248" s="50">
        <v>6.284441224319085E-3</v>
      </c>
      <c r="R1248" s="50">
        <v>3.9749443872757776E-3</v>
      </c>
      <c r="S1248" s="50">
        <v>1.6609812722344128</v>
      </c>
      <c r="T1248" s="50">
        <v>6.9586135509247631E-3</v>
      </c>
      <c r="U1248" s="50">
        <v>3.0200369713397448</v>
      </c>
      <c r="V1248" s="51">
        <v>82.083842172144955</v>
      </c>
      <c r="X1248" s="47" t="s">
        <v>1687</v>
      </c>
      <c r="Y1248" s="47" t="s">
        <v>1687</v>
      </c>
      <c r="Z1248" s="47" t="s">
        <v>1687</v>
      </c>
      <c r="AA1248" s="47" t="s">
        <v>1687</v>
      </c>
      <c r="AB1248" s="47" t="s">
        <v>1687</v>
      </c>
      <c r="AC1248" s="47" t="s">
        <v>1687</v>
      </c>
      <c r="AD1248" s="47" t="s">
        <v>1687</v>
      </c>
      <c r="AE1248" s="312"/>
      <c r="AF1248" s="465" t="s">
        <v>1755</v>
      </c>
      <c r="AG1248" s="343">
        <v>40</v>
      </c>
      <c r="AH1248" s="343">
        <v>15</v>
      </c>
      <c r="AI1248" s="343"/>
      <c r="AJ1248" s="343"/>
      <c r="AK1248" s="343"/>
      <c r="AL1248" s="343"/>
      <c r="AM1248" s="343"/>
      <c r="AN1248" s="343"/>
      <c r="AO1248" s="343"/>
      <c r="AP1248" s="343"/>
      <c r="AQ1248" s="343"/>
      <c r="AR1248" s="343"/>
      <c r="AS1248" s="343"/>
      <c r="AT1248" s="343"/>
      <c r="AU1248" s="343"/>
      <c r="AV1248" s="343"/>
      <c r="AW1248" s="343"/>
      <c r="AX1248" s="343"/>
      <c r="AY1248" s="343"/>
      <c r="AZ1248" s="343"/>
      <c r="BA1248" s="343"/>
      <c r="BB1248" s="343"/>
      <c r="BC1248" s="343"/>
      <c r="BD1248" s="343"/>
      <c r="BE1248" s="475"/>
      <c r="BF1248" s="475"/>
      <c r="BG1248" s="475"/>
      <c r="BH1248" s="475"/>
      <c r="BI1248" s="475"/>
      <c r="BJ1248" s="475"/>
      <c r="BK1248" s="475"/>
      <c r="BL1248" s="475"/>
      <c r="BM1248" s="475"/>
      <c r="BN1248" s="475"/>
      <c r="BO1248" s="475"/>
      <c r="BP1248" s="306"/>
      <c r="BQ1248" s="496"/>
      <c r="BR1248" s="496"/>
      <c r="BS1248" s="496"/>
      <c r="BT1248" s="496"/>
      <c r="BU1248" s="496"/>
      <c r="BV1248" s="496"/>
    </row>
    <row r="1249" spans="1:74" s="52" customFormat="1" ht="12.75">
      <c r="A1249" s="64">
        <v>2996.2204340404778</v>
      </c>
      <c r="B1249" s="46" t="s">
        <v>320</v>
      </c>
      <c r="C1249" s="47" t="s">
        <v>341</v>
      </c>
      <c r="D1249" s="48">
        <v>15.02</v>
      </c>
      <c r="E1249" s="49">
        <v>38.658000000000001</v>
      </c>
      <c r="F1249" s="49">
        <v>1.9099999999999999E-2</v>
      </c>
      <c r="G1249" s="49">
        <v>17.146000000000001</v>
      </c>
      <c r="H1249" s="49">
        <v>0.31900000000000001</v>
      </c>
      <c r="I1249" s="49">
        <v>0.2369</v>
      </c>
      <c r="J1249" s="49">
        <v>43.966700000000003</v>
      </c>
      <c r="K1249" s="49">
        <v>0.26240000000000002</v>
      </c>
      <c r="L1249" s="49">
        <v>100.60810000000001</v>
      </c>
      <c r="M1249" s="47"/>
      <c r="N1249" s="50">
        <v>0.97879131176616718</v>
      </c>
      <c r="O1249" s="50">
        <v>3.823486017113779E-4</v>
      </c>
      <c r="P1249" s="50">
        <v>0.36305258834100401</v>
      </c>
      <c r="Q1249" s="50">
        <v>6.4965876081535924E-3</v>
      </c>
      <c r="R1249" s="50">
        <v>5.0804423067771559E-3</v>
      </c>
      <c r="S1249" s="50">
        <v>1.6595224793651839</v>
      </c>
      <c r="T1249" s="50">
        <v>7.1182330414119518E-3</v>
      </c>
      <c r="U1249" s="50">
        <v>3.0204439910304091</v>
      </c>
      <c r="V1249" s="51">
        <v>82.049982018578731</v>
      </c>
      <c r="X1249" s="47" t="s">
        <v>1687</v>
      </c>
      <c r="Y1249" s="47" t="s">
        <v>1687</v>
      </c>
      <c r="Z1249" s="47" t="s">
        <v>1687</v>
      </c>
      <c r="AA1249" s="47" t="s">
        <v>1687</v>
      </c>
      <c r="AB1249" s="47" t="s">
        <v>1687</v>
      </c>
      <c r="AC1249" s="47" t="s">
        <v>1687</v>
      </c>
      <c r="AD1249" s="47" t="s">
        <v>1687</v>
      </c>
      <c r="AE1249" s="312"/>
      <c r="AF1249" s="465" t="s">
        <v>1755</v>
      </c>
      <c r="AG1249" s="343">
        <v>40</v>
      </c>
      <c r="AH1249" s="343">
        <v>15</v>
      </c>
      <c r="AI1249" s="343"/>
      <c r="AJ1249" s="343"/>
      <c r="AK1249" s="343"/>
      <c r="AL1249" s="343"/>
      <c r="AM1249" s="343"/>
      <c r="AN1249" s="343"/>
      <c r="AO1249" s="343"/>
      <c r="AP1249" s="343"/>
      <c r="AQ1249" s="343"/>
      <c r="AR1249" s="343"/>
      <c r="AS1249" s="343"/>
      <c r="AT1249" s="343"/>
      <c r="AU1249" s="343"/>
      <c r="AV1249" s="343"/>
      <c r="AW1249" s="343"/>
      <c r="AX1249" s="343"/>
      <c r="AY1249" s="343"/>
      <c r="AZ1249" s="343"/>
      <c r="BA1249" s="343"/>
      <c r="BB1249" s="343"/>
      <c r="BC1249" s="343"/>
      <c r="BD1249" s="343"/>
      <c r="BE1249" s="475"/>
      <c r="BF1249" s="475"/>
      <c r="BG1249" s="475"/>
      <c r="BH1249" s="475"/>
      <c r="BI1249" s="475"/>
      <c r="BJ1249" s="475"/>
      <c r="BK1249" s="475"/>
      <c r="BL1249" s="475"/>
      <c r="BM1249" s="475"/>
      <c r="BN1249" s="475"/>
      <c r="BO1249" s="475"/>
      <c r="BP1249" s="306"/>
      <c r="BQ1249" s="496"/>
      <c r="BR1249" s="496"/>
      <c r="BS1249" s="496"/>
      <c r="BT1249" s="496"/>
      <c r="BU1249" s="496"/>
      <c r="BV1249" s="496"/>
    </row>
    <row r="1250" spans="1:74" s="52" customFormat="1" ht="12.75">
      <c r="A1250" s="64">
        <v>2996.2204340404778</v>
      </c>
      <c r="B1250" s="46" t="s">
        <v>320</v>
      </c>
      <c r="C1250" s="47" t="s">
        <v>341</v>
      </c>
      <c r="D1250" s="48">
        <v>20.03</v>
      </c>
      <c r="E1250" s="49">
        <v>38.8352</v>
      </c>
      <c r="F1250" s="49">
        <v>1.8E-3</v>
      </c>
      <c r="G1250" s="49">
        <v>17.261399999999998</v>
      </c>
      <c r="H1250" s="49">
        <v>0.26340000000000002</v>
      </c>
      <c r="I1250" s="49">
        <v>0.214</v>
      </c>
      <c r="J1250" s="49">
        <v>43.933500000000002</v>
      </c>
      <c r="K1250" s="49">
        <v>0.2437</v>
      </c>
      <c r="L1250" s="49">
        <v>100.753</v>
      </c>
      <c r="M1250" s="47"/>
      <c r="N1250" s="50">
        <v>0.98156165681540053</v>
      </c>
      <c r="O1250" s="50">
        <v>3.5969960348922707E-5</v>
      </c>
      <c r="P1250" s="50">
        <v>0.36485814816132051</v>
      </c>
      <c r="Q1250" s="50">
        <v>5.3549041540706293E-3</v>
      </c>
      <c r="R1250" s="50">
        <v>4.5813297437400759E-3</v>
      </c>
      <c r="S1250" s="50">
        <v>1.6553749828327875</v>
      </c>
      <c r="T1250" s="50">
        <v>6.599411596233948E-3</v>
      </c>
      <c r="U1250" s="50">
        <v>3.0183664032639022</v>
      </c>
      <c r="V1250" s="51">
        <v>81.939799790245857</v>
      </c>
      <c r="X1250" s="47" t="s">
        <v>1687</v>
      </c>
      <c r="Y1250" s="47" t="s">
        <v>1687</v>
      </c>
      <c r="Z1250" s="47" t="s">
        <v>1687</v>
      </c>
      <c r="AA1250" s="47" t="s">
        <v>1687</v>
      </c>
      <c r="AB1250" s="47" t="s">
        <v>1687</v>
      </c>
      <c r="AC1250" s="47" t="s">
        <v>1687</v>
      </c>
      <c r="AD1250" s="47" t="s">
        <v>1687</v>
      </c>
      <c r="AE1250" s="312"/>
      <c r="AF1250" s="465" t="s">
        <v>1755</v>
      </c>
      <c r="AG1250" s="343">
        <v>40</v>
      </c>
      <c r="AH1250" s="343">
        <v>15</v>
      </c>
      <c r="AI1250" s="343"/>
      <c r="AJ1250" s="343"/>
      <c r="AK1250" s="343"/>
      <c r="AL1250" s="343"/>
      <c r="AM1250" s="343"/>
      <c r="AN1250" s="343"/>
      <c r="AO1250" s="343"/>
      <c r="AP1250" s="343"/>
      <c r="AQ1250" s="343"/>
      <c r="AR1250" s="343"/>
      <c r="AS1250" s="343"/>
      <c r="AT1250" s="343"/>
      <c r="AU1250" s="343"/>
      <c r="AV1250" s="343"/>
      <c r="AW1250" s="343"/>
      <c r="AX1250" s="343"/>
      <c r="AY1250" s="343"/>
      <c r="AZ1250" s="343"/>
      <c r="BA1250" s="343"/>
      <c r="BB1250" s="343"/>
      <c r="BC1250" s="343"/>
      <c r="BD1250" s="343"/>
      <c r="BE1250" s="475"/>
      <c r="BF1250" s="475"/>
      <c r="BG1250" s="475"/>
      <c r="BH1250" s="475"/>
      <c r="BI1250" s="475"/>
      <c r="BJ1250" s="475"/>
      <c r="BK1250" s="475"/>
      <c r="BL1250" s="475"/>
      <c r="BM1250" s="475"/>
      <c r="BN1250" s="475"/>
      <c r="BO1250" s="475"/>
      <c r="BP1250" s="306"/>
      <c r="BQ1250" s="496"/>
      <c r="BR1250" s="496"/>
      <c r="BS1250" s="496"/>
      <c r="BT1250" s="496"/>
      <c r="BU1250" s="496"/>
      <c r="BV1250" s="496"/>
    </row>
    <row r="1251" spans="1:74" s="52" customFormat="1" ht="12.75">
      <c r="A1251" s="64">
        <v>2996.2204340404778</v>
      </c>
      <c r="B1251" s="46" t="s">
        <v>320</v>
      </c>
      <c r="C1251" s="47" t="s">
        <v>341</v>
      </c>
      <c r="D1251" s="48">
        <v>25.04</v>
      </c>
      <c r="E1251" s="49">
        <v>38.459200000000003</v>
      </c>
      <c r="F1251" s="49">
        <v>4.9599999999999998E-2</v>
      </c>
      <c r="G1251" s="49">
        <v>16.743200000000002</v>
      </c>
      <c r="H1251" s="49">
        <v>0.27789999999999998</v>
      </c>
      <c r="I1251" s="49">
        <v>0.24790000000000001</v>
      </c>
      <c r="J1251" s="49">
        <v>43.682600000000001</v>
      </c>
      <c r="K1251" s="49">
        <v>0.26379999999999998</v>
      </c>
      <c r="L1251" s="49">
        <v>99.72420000000001</v>
      </c>
      <c r="M1251" s="47"/>
      <c r="N1251" s="50">
        <v>0.98063472266765694</v>
      </c>
      <c r="O1251" s="50">
        <v>9.9991736886455014E-4</v>
      </c>
      <c r="P1251" s="50">
        <v>0.35702734448171908</v>
      </c>
      <c r="Q1251" s="50">
        <v>5.6995354585173312E-3</v>
      </c>
      <c r="R1251" s="50">
        <v>5.3538880608251585E-3</v>
      </c>
      <c r="S1251" s="50">
        <v>1.6604432845136803</v>
      </c>
      <c r="T1251" s="50">
        <v>7.2067500433509232E-3</v>
      </c>
      <c r="U1251" s="50">
        <v>3.0173654425946146</v>
      </c>
      <c r="V1251" s="51">
        <v>82.3032197172803</v>
      </c>
      <c r="X1251" s="47" t="s">
        <v>1687</v>
      </c>
      <c r="Y1251" s="47" t="s">
        <v>1687</v>
      </c>
      <c r="Z1251" s="47" t="s">
        <v>1687</v>
      </c>
      <c r="AA1251" s="47" t="s">
        <v>1687</v>
      </c>
      <c r="AB1251" s="47" t="s">
        <v>1687</v>
      </c>
      <c r="AC1251" s="47" t="s">
        <v>1687</v>
      </c>
      <c r="AD1251" s="47" t="s">
        <v>1687</v>
      </c>
      <c r="AE1251" s="312"/>
      <c r="AF1251" s="465" t="s">
        <v>1755</v>
      </c>
      <c r="AG1251" s="343">
        <v>40</v>
      </c>
      <c r="AH1251" s="343">
        <v>15</v>
      </c>
      <c r="AI1251" s="343"/>
      <c r="AJ1251" s="343"/>
      <c r="AK1251" s="343"/>
      <c r="AL1251" s="343"/>
      <c r="AM1251" s="343"/>
      <c r="AN1251" s="343"/>
      <c r="AO1251" s="343"/>
      <c r="AP1251" s="343"/>
      <c r="AQ1251" s="343"/>
      <c r="AR1251" s="343"/>
      <c r="AS1251" s="343"/>
      <c r="AT1251" s="343"/>
      <c r="AU1251" s="343"/>
      <c r="AV1251" s="343"/>
      <c r="AW1251" s="343"/>
      <c r="AX1251" s="343"/>
      <c r="AY1251" s="343"/>
      <c r="AZ1251" s="343"/>
      <c r="BA1251" s="343"/>
      <c r="BB1251" s="343"/>
      <c r="BC1251" s="343"/>
      <c r="BD1251" s="343"/>
      <c r="BE1251" s="475"/>
      <c r="BF1251" s="475"/>
      <c r="BG1251" s="475"/>
      <c r="BH1251" s="475"/>
      <c r="BI1251" s="475"/>
      <c r="BJ1251" s="475"/>
      <c r="BK1251" s="475"/>
      <c r="BL1251" s="475"/>
      <c r="BM1251" s="475"/>
      <c r="BN1251" s="475"/>
      <c r="BO1251" s="475"/>
      <c r="BP1251" s="306"/>
      <c r="BQ1251" s="496"/>
      <c r="BR1251" s="496"/>
      <c r="BS1251" s="496"/>
      <c r="BT1251" s="496"/>
      <c r="BU1251" s="496"/>
      <c r="BV1251" s="496"/>
    </row>
    <row r="1252" spans="1:74" s="52" customFormat="1" ht="12.75">
      <c r="A1252" s="64">
        <v>2996.2204340404778</v>
      </c>
      <c r="B1252" s="46" t="s">
        <v>320</v>
      </c>
      <c r="C1252" s="47" t="s">
        <v>341</v>
      </c>
      <c r="D1252" s="48">
        <v>30.05</v>
      </c>
      <c r="E1252" s="49">
        <v>38.7468</v>
      </c>
      <c r="F1252" s="49">
        <v>3.2399999999999998E-2</v>
      </c>
      <c r="G1252" s="49">
        <v>16.877800000000001</v>
      </c>
      <c r="H1252" s="49">
        <v>0.24890000000000001</v>
      </c>
      <c r="I1252" s="49">
        <v>0.26190000000000002</v>
      </c>
      <c r="J1252" s="49">
        <v>43.847900000000003</v>
      </c>
      <c r="K1252" s="49">
        <v>0.22839999999999999</v>
      </c>
      <c r="L1252" s="49">
        <v>100.2441</v>
      </c>
      <c r="M1252" s="47"/>
      <c r="N1252" s="50">
        <v>0.98268108421522482</v>
      </c>
      <c r="O1252" s="50">
        <v>6.4967653402084162E-4</v>
      </c>
      <c r="P1252" s="50">
        <v>0.3579716104430708</v>
      </c>
      <c r="Q1252" s="50">
        <v>5.0774487008763188E-3</v>
      </c>
      <c r="R1252" s="50">
        <v>5.6259775256599772E-3</v>
      </c>
      <c r="S1252" s="50">
        <v>1.6578074976280168</v>
      </c>
      <c r="T1252" s="50">
        <v>6.206267669863744E-3</v>
      </c>
      <c r="U1252" s="50">
        <v>3.0160195627167332</v>
      </c>
      <c r="V1252" s="51">
        <v>82.241525918699693</v>
      </c>
      <c r="X1252" s="47" t="s">
        <v>1687</v>
      </c>
      <c r="Y1252" s="47" t="s">
        <v>1687</v>
      </c>
      <c r="Z1252" s="47" t="s">
        <v>1687</v>
      </c>
      <c r="AA1252" s="47" t="s">
        <v>1687</v>
      </c>
      <c r="AB1252" s="47" t="s">
        <v>1687</v>
      </c>
      <c r="AC1252" s="47" t="s">
        <v>1687</v>
      </c>
      <c r="AD1252" s="47" t="s">
        <v>1687</v>
      </c>
      <c r="AE1252" s="312"/>
      <c r="AF1252" s="465" t="s">
        <v>1755</v>
      </c>
      <c r="AG1252" s="343">
        <v>40</v>
      </c>
      <c r="AH1252" s="343">
        <v>15</v>
      </c>
      <c r="AI1252" s="343"/>
      <c r="AJ1252" s="343"/>
      <c r="AK1252" s="343"/>
      <c r="AL1252" s="343"/>
      <c r="AM1252" s="343"/>
      <c r="AN1252" s="343"/>
      <c r="AO1252" s="343"/>
      <c r="AP1252" s="343"/>
      <c r="AQ1252" s="343"/>
      <c r="AR1252" s="343"/>
      <c r="AS1252" s="343"/>
      <c r="AT1252" s="343"/>
      <c r="AU1252" s="343"/>
      <c r="AV1252" s="343"/>
      <c r="AW1252" s="343"/>
      <c r="AX1252" s="343"/>
      <c r="AY1252" s="343"/>
      <c r="AZ1252" s="343"/>
      <c r="BA1252" s="343"/>
      <c r="BB1252" s="343"/>
      <c r="BC1252" s="343"/>
      <c r="BD1252" s="343"/>
      <c r="BE1252" s="475"/>
      <c r="BF1252" s="475"/>
      <c r="BG1252" s="475"/>
      <c r="BH1252" s="475"/>
      <c r="BI1252" s="475"/>
      <c r="BJ1252" s="475"/>
      <c r="BK1252" s="475"/>
      <c r="BL1252" s="475"/>
      <c r="BM1252" s="475"/>
      <c r="BN1252" s="475"/>
      <c r="BO1252" s="475"/>
      <c r="BP1252" s="306"/>
      <c r="BQ1252" s="496"/>
      <c r="BR1252" s="496"/>
      <c r="BS1252" s="496"/>
      <c r="BT1252" s="496"/>
      <c r="BU1252" s="496"/>
      <c r="BV1252" s="496"/>
    </row>
    <row r="1253" spans="1:74" s="52" customFormat="1" ht="12.75">
      <c r="A1253" s="64">
        <v>2996.2204340404778</v>
      </c>
      <c r="B1253" s="46" t="s">
        <v>320</v>
      </c>
      <c r="C1253" s="47" t="s">
        <v>341</v>
      </c>
      <c r="D1253" s="48">
        <v>35.049999999999997</v>
      </c>
      <c r="E1253" s="49">
        <v>38.529699999999998</v>
      </c>
      <c r="F1253" s="49">
        <v>6.6400000000000001E-2</v>
      </c>
      <c r="G1253" s="49">
        <v>17.0687</v>
      </c>
      <c r="H1253" s="49">
        <v>0.28910000000000002</v>
      </c>
      <c r="I1253" s="49">
        <v>0.26769999999999999</v>
      </c>
      <c r="J1253" s="49">
        <v>43.889600000000002</v>
      </c>
      <c r="K1253" s="49">
        <v>0.2339</v>
      </c>
      <c r="L1253" s="49">
        <v>100.3451</v>
      </c>
      <c r="M1253" s="47"/>
      <c r="N1253" s="50">
        <v>0.97772434361729421</v>
      </c>
      <c r="O1253" s="50">
        <v>1.3321842517696381E-3</v>
      </c>
      <c r="P1253" s="50">
        <v>0.36222401512709096</v>
      </c>
      <c r="Q1253" s="50">
        <v>5.9008256794623546E-3</v>
      </c>
      <c r="R1253" s="50">
        <v>5.7538019804257131E-3</v>
      </c>
      <c r="S1253" s="50">
        <v>1.6603168266395341</v>
      </c>
      <c r="T1253" s="50">
        <v>6.359290583590204E-3</v>
      </c>
      <c r="U1253" s="50">
        <v>3.0196112878791674</v>
      </c>
      <c r="V1253" s="51">
        <v>82.090645209878687</v>
      </c>
      <c r="X1253" s="47" t="s">
        <v>1687</v>
      </c>
      <c r="Y1253" s="47" t="s">
        <v>1687</v>
      </c>
      <c r="Z1253" s="47" t="s">
        <v>1687</v>
      </c>
      <c r="AA1253" s="47" t="s">
        <v>1687</v>
      </c>
      <c r="AB1253" s="47" t="s">
        <v>1687</v>
      </c>
      <c r="AC1253" s="47" t="s">
        <v>1687</v>
      </c>
      <c r="AD1253" s="47" t="s">
        <v>1687</v>
      </c>
      <c r="AE1253" s="312"/>
      <c r="AF1253" s="465" t="s">
        <v>1755</v>
      </c>
      <c r="AG1253" s="343">
        <v>40</v>
      </c>
      <c r="AH1253" s="343">
        <v>15</v>
      </c>
      <c r="AI1253" s="343"/>
      <c r="AJ1253" s="343"/>
      <c r="AK1253" s="343"/>
      <c r="AL1253" s="343"/>
      <c r="AM1253" s="343"/>
      <c r="AN1253" s="343"/>
      <c r="AO1253" s="343"/>
      <c r="AP1253" s="343"/>
      <c r="AQ1253" s="343"/>
      <c r="AR1253" s="343"/>
      <c r="AS1253" s="343"/>
      <c r="AT1253" s="343"/>
      <c r="AU1253" s="343"/>
      <c r="AV1253" s="343"/>
      <c r="AW1253" s="343"/>
      <c r="AX1253" s="343"/>
      <c r="AY1253" s="343"/>
      <c r="AZ1253" s="343"/>
      <c r="BA1253" s="343"/>
      <c r="BB1253" s="343"/>
      <c r="BC1253" s="343"/>
      <c r="BD1253" s="343"/>
      <c r="BE1253" s="475"/>
      <c r="BF1253" s="475"/>
      <c r="BG1253" s="475"/>
      <c r="BH1253" s="475"/>
      <c r="BI1253" s="475"/>
      <c r="BJ1253" s="475"/>
      <c r="BK1253" s="475"/>
      <c r="BL1253" s="475"/>
      <c r="BM1253" s="475"/>
      <c r="BN1253" s="475"/>
      <c r="BO1253" s="475"/>
      <c r="BP1253" s="306"/>
      <c r="BQ1253" s="496"/>
      <c r="BR1253" s="496"/>
      <c r="BS1253" s="496"/>
      <c r="BT1253" s="496"/>
      <c r="BU1253" s="496"/>
      <c r="BV1253" s="496"/>
    </row>
    <row r="1254" spans="1:74" s="52" customFormat="1" ht="12.75">
      <c r="A1254" s="64">
        <v>2996.2204340404778</v>
      </c>
      <c r="B1254" s="46" t="s">
        <v>320</v>
      </c>
      <c r="C1254" s="47" t="s">
        <v>341</v>
      </c>
      <c r="D1254" s="48">
        <v>40.06</v>
      </c>
      <c r="E1254" s="49">
        <v>38.817300000000003</v>
      </c>
      <c r="F1254" s="49">
        <v>2.76E-2</v>
      </c>
      <c r="G1254" s="49">
        <v>17.220300000000002</v>
      </c>
      <c r="H1254" s="49">
        <v>0.29289999999999999</v>
      </c>
      <c r="I1254" s="49">
        <v>0.27160000000000001</v>
      </c>
      <c r="J1254" s="49">
        <v>44.012999999999998</v>
      </c>
      <c r="K1254" s="49">
        <v>0.25890000000000002</v>
      </c>
      <c r="L1254" s="49">
        <v>100.9016</v>
      </c>
      <c r="M1254" s="47"/>
      <c r="N1254" s="50">
        <v>0.97988118118514578</v>
      </c>
      <c r="O1254" s="50">
        <v>5.5084903140127412E-4</v>
      </c>
      <c r="P1254" s="50">
        <v>0.36353380336589625</v>
      </c>
      <c r="Q1254" s="50">
        <v>5.9471837494564994E-3</v>
      </c>
      <c r="R1254" s="50">
        <v>5.8071574040232526E-3</v>
      </c>
      <c r="S1254" s="50">
        <v>1.6562946931358087</v>
      </c>
      <c r="T1254" s="50">
        <v>7.0022528803197828E-3</v>
      </c>
      <c r="U1254" s="50">
        <v>3.0190171207520513</v>
      </c>
      <c r="V1254" s="51">
        <v>82.001748960591044</v>
      </c>
      <c r="X1254" s="47" t="s">
        <v>1687</v>
      </c>
      <c r="Y1254" s="47" t="s">
        <v>1687</v>
      </c>
      <c r="Z1254" s="47" t="s">
        <v>1687</v>
      </c>
      <c r="AA1254" s="47" t="s">
        <v>1687</v>
      </c>
      <c r="AB1254" s="47" t="s">
        <v>1687</v>
      </c>
      <c r="AC1254" s="47" t="s">
        <v>1687</v>
      </c>
      <c r="AD1254" s="47" t="s">
        <v>1687</v>
      </c>
      <c r="AE1254" s="312"/>
      <c r="AF1254" s="465" t="s">
        <v>1755</v>
      </c>
      <c r="AG1254" s="343">
        <v>40</v>
      </c>
      <c r="AH1254" s="343">
        <v>15</v>
      </c>
      <c r="AI1254" s="343"/>
      <c r="AJ1254" s="343"/>
      <c r="AK1254" s="343"/>
      <c r="AL1254" s="343"/>
      <c r="AM1254" s="343"/>
      <c r="AN1254" s="343"/>
      <c r="AO1254" s="343"/>
      <c r="AP1254" s="343"/>
      <c r="AQ1254" s="343"/>
      <c r="AR1254" s="343"/>
      <c r="AS1254" s="343"/>
      <c r="AT1254" s="343"/>
      <c r="AU1254" s="343"/>
      <c r="AV1254" s="343"/>
      <c r="AW1254" s="343"/>
      <c r="AX1254" s="343"/>
      <c r="AY1254" s="343"/>
      <c r="AZ1254" s="343"/>
      <c r="BA1254" s="343"/>
      <c r="BB1254" s="343"/>
      <c r="BC1254" s="343"/>
      <c r="BD1254" s="343"/>
      <c r="BE1254" s="475"/>
      <c r="BF1254" s="475"/>
      <c r="BG1254" s="475"/>
      <c r="BH1254" s="475"/>
      <c r="BI1254" s="475"/>
      <c r="BJ1254" s="475"/>
      <c r="BK1254" s="475"/>
      <c r="BL1254" s="475"/>
      <c r="BM1254" s="475"/>
      <c r="BN1254" s="475"/>
      <c r="BO1254" s="475"/>
      <c r="BP1254" s="306"/>
      <c r="BQ1254" s="496"/>
      <c r="BR1254" s="496"/>
      <c r="BS1254" s="496"/>
      <c r="BT1254" s="496"/>
      <c r="BU1254" s="496"/>
      <c r="BV1254" s="496"/>
    </row>
    <row r="1255" spans="1:74" s="52" customFormat="1" ht="12.75">
      <c r="A1255" s="64">
        <v>2996.2204340404778</v>
      </c>
      <c r="B1255" s="46" t="s">
        <v>320</v>
      </c>
      <c r="C1255" s="47" t="s">
        <v>341</v>
      </c>
      <c r="D1255" s="48">
        <v>45.07</v>
      </c>
      <c r="E1255" s="49">
        <v>39.116900000000001</v>
      </c>
      <c r="F1255" s="49">
        <v>4.7699999999999999E-2</v>
      </c>
      <c r="G1255" s="49">
        <v>17.503900000000002</v>
      </c>
      <c r="H1255" s="49">
        <v>0.3276</v>
      </c>
      <c r="I1255" s="49">
        <v>0.2288</v>
      </c>
      <c r="J1255" s="49">
        <v>44.375799999999998</v>
      </c>
      <c r="K1255" s="49">
        <v>0.24729999999999999</v>
      </c>
      <c r="L1255" s="49">
        <v>101.84799999999998</v>
      </c>
      <c r="M1255" s="47"/>
      <c r="N1255" s="50">
        <v>0.97877098990004774</v>
      </c>
      <c r="O1255" s="50">
        <v>9.4364893258267802E-4</v>
      </c>
      <c r="P1255" s="50">
        <v>0.36627516816607997</v>
      </c>
      <c r="Q1255" s="50">
        <v>6.5933244036389801E-3</v>
      </c>
      <c r="R1255" s="50">
        <v>4.8490696058188622E-3</v>
      </c>
      <c r="S1255" s="50">
        <v>1.6552797418283653</v>
      </c>
      <c r="T1255" s="50">
        <v>6.6297693982533407E-3</v>
      </c>
      <c r="U1255" s="50">
        <v>3.019341712234787</v>
      </c>
      <c r="V1255" s="51">
        <v>81.88151277240911</v>
      </c>
      <c r="X1255" s="47" t="s">
        <v>1687</v>
      </c>
      <c r="Y1255" s="47" t="s">
        <v>1687</v>
      </c>
      <c r="Z1255" s="47" t="s">
        <v>1687</v>
      </c>
      <c r="AA1255" s="47" t="s">
        <v>1687</v>
      </c>
      <c r="AB1255" s="47" t="s">
        <v>1687</v>
      </c>
      <c r="AC1255" s="47" t="s">
        <v>1687</v>
      </c>
      <c r="AD1255" s="47" t="s">
        <v>1687</v>
      </c>
      <c r="AE1255" s="312"/>
      <c r="AF1255" s="465" t="s">
        <v>1755</v>
      </c>
      <c r="AG1255" s="343">
        <v>40</v>
      </c>
      <c r="AH1255" s="343">
        <v>15</v>
      </c>
      <c r="AI1255" s="343"/>
      <c r="AJ1255" s="343"/>
      <c r="AK1255" s="343"/>
      <c r="AL1255" s="343"/>
      <c r="AM1255" s="343"/>
      <c r="AN1255" s="343"/>
      <c r="AO1255" s="343"/>
      <c r="AP1255" s="343"/>
      <c r="AQ1255" s="343"/>
      <c r="AR1255" s="343"/>
      <c r="AS1255" s="343"/>
      <c r="AT1255" s="343"/>
      <c r="AU1255" s="343"/>
      <c r="AV1255" s="343"/>
      <c r="AW1255" s="343"/>
      <c r="AX1255" s="343"/>
      <c r="AY1255" s="343"/>
      <c r="AZ1255" s="343"/>
      <c r="BA1255" s="343"/>
      <c r="BB1255" s="343"/>
      <c r="BC1255" s="343"/>
      <c r="BD1255" s="343"/>
      <c r="BE1255" s="475"/>
      <c r="BF1255" s="475"/>
      <c r="BG1255" s="475"/>
      <c r="BH1255" s="475"/>
      <c r="BI1255" s="475"/>
      <c r="BJ1255" s="475"/>
      <c r="BK1255" s="475"/>
      <c r="BL1255" s="475"/>
      <c r="BM1255" s="475"/>
      <c r="BN1255" s="475"/>
      <c r="BO1255" s="475"/>
      <c r="BP1255" s="306"/>
      <c r="BQ1255" s="496"/>
      <c r="BR1255" s="496"/>
      <c r="BS1255" s="496"/>
      <c r="BT1255" s="496"/>
      <c r="BU1255" s="496"/>
      <c r="BV1255" s="496"/>
    </row>
    <row r="1256" spans="1:74" s="52" customFormat="1" ht="12.75">
      <c r="A1256" s="64">
        <v>2996.2204340404778</v>
      </c>
      <c r="B1256" s="46" t="s">
        <v>320</v>
      </c>
      <c r="C1256" s="47" t="s">
        <v>341</v>
      </c>
      <c r="D1256" s="48">
        <v>50.08</v>
      </c>
      <c r="E1256" s="49">
        <v>38.608699999999999</v>
      </c>
      <c r="F1256" s="49">
        <v>6.5799999999999997E-2</v>
      </c>
      <c r="G1256" s="49">
        <v>17.064599999999999</v>
      </c>
      <c r="H1256" s="49">
        <v>0.35239999999999999</v>
      </c>
      <c r="I1256" s="49">
        <v>0.25130000000000002</v>
      </c>
      <c r="J1256" s="49">
        <v>43.981499999999997</v>
      </c>
      <c r="K1256" s="49">
        <v>0.23569999999999999</v>
      </c>
      <c r="L1256" s="49">
        <v>100.55999999999999</v>
      </c>
      <c r="M1256" s="47"/>
      <c r="N1256" s="50">
        <v>0.97768780821772272</v>
      </c>
      <c r="O1256" s="50">
        <v>1.3173959669603597E-3</v>
      </c>
      <c r="P1256" s="50">
        <v>0.36138250804257249</v>
      </c>
      <c r="Q1256" s="50">
        <v>7.1778571836811971E-3</v>
      </c>
      <c r="R1256" s="50">
        <v>5.3900556450012628E-3</v>
      </c>
      <c r="S1256" s="50">
        <v>1.6603268969786447</v>
      </c>
      <c r="T1256" s="50">
        <v>6.3948778137740379E-3</v>
      </c>
      <c r="U1256" s="50">
        <v>3.0196773998483568</v>
      </c>
      <c r="V1256" s="51">
        <v>82.124903453234921</v>
      </c>
      <c r="X1256" s="47" t="s">
        <v>1687</v>
      </c>
      <c r="Y1256" s="47" t="s">
        <v>1687</v>
      </c>
      <c r="Z1256" s="47" t="s">
        <v>1687</v>
      </c>
      <c r="AA1256" s="47" t="s">
        <v>1687</v>
      </c>
      <c r="AB1256" s="47" t="s">
        <v>1687</v>
      </c>
      <c r="AC1256" s="47" t="s">
        <v>1687</v>
      </c>
      <c r="AD1256" s="47" t="s">
        <v>1687</v>
      </c>
      <c r="AE1256" s="312"/>
      <c r="AF1256" s="465" t="s">
        <v>1755</v>
      </c>
      <c r="AG1256" s="343">
        <v>40</v>
      </c>
      <c r="AH1256" s="343">
        <v>15</v>
      </c>
      <c r="AI1256" s="343"/>
      <c r="AJ1256" s="343"/>
      <c r="AK1256" s="343"/>
      <c r="AL1256" s="343"/>
      <c r="AM1256" s="343"/>
      <c r="AN1256" s="343"/>
      <c r="AO1256" s="343"/>
      <c r="AP1256" s="343"/>
      <c r="AQ1256" s="343"/>
      <c r="AR1256" s="343"/>
      <c r="AS1256" s="343"/>
      <c r="AT1256" s="343"/>
      <c r="AU1256" s="343"/>
      <c r="AV1256" s="343"/>
      <c r="AW1256" s="343"/>
      <c r="AX1256" s="343"/>
      <c r="AY1256" s="343"/>
      <c r="AZ1256" s="343"/>
      <c r="BA1256" s="343"/>
      <c r="BB1256" s="343"/>
      <c r="BC1256" s="343"/>
      <c r="BD1256" s="343"/>
      <c r="BE1256" s="475"/>
      <c r="BF1256" s="475"/>
      <c r="BG1256" s="475"/>
      <c r="BH1256" s="475"/>
      <c r="BI1256" s="475"/>
      <c r="BJ1256" s="475"/>
      <c r="BK1256" s="475"/>
      <c r="BL1256" s="475"/>
      <c r="BM1256" s="475"/>
      <c r="BN1256" s="475"/>
      <c r="BO1256" s="475"/>
      <c r="BP1256" s="306"/>
      <c r="BQ1256" s="496"/>
      <c r="BR1256" s="496"/>
      <c r="BS1256" s="496"/>
      <c r="BT1256" s="496"/>
      <c r="BU1256" s="496"/>
      <c r="BV1256" s="496"/>
    </row>
    <row r="1257" spans="1:74" s="52" customFormat="1" ht="12.75">
      <c r="A1257" s="64">
        <v>2996.2204340404778</v>
      </c>
      <c r="B1257" s="46" t="s">
        <v>320</v>
      </c>
      <c r="C1257" s="47" t="s">
        <v>341</v>
      </c>
      <c r="D1257" s="48">
        <v>55.08</v>
      </c>
      <c r="E1257" s="49">
        <v>38.723399999999998</v>
      </c>
      <c r="F1257" s="49">
        <v>4.99E-2</v>
      </c>
      <c r="G1257" s="49">
        <v>16.986000000000001</v>
      </c>
      <c r="H1257" s="49">
        <v>0.31559999999999999</v>
      </c>
      <c r="I1257" s="49">
        <v>0.1903</v>
      </c>
      <c r="J1257" s="49">
        <v>43.733899999999998</v>
      </c>
      <c r="K1257" s="49">
        <v>0.2422</v>
      </c>
      <c r="L1257" s="49">
        <v>100.2413</v>
      </c>
      <c r="M1257" s="47"/>
      <c r="N1257" s="50">
        <v>0.98256708770011447</v>
      </c>
      <c r="O1257" s="50">
        <v>1.0010705636174493E-3</v>
      </c>
      <c r="P1257" s="50">
        <v>0.36044237632621684</v>
      </c>
      <c r="Q1257" s="50">
        <v>6.4412420197627824E-3</v>
      </c>
      <c r="R1257" s="50">
        <v>4.0899053544186407E-3</v>
      </c>
      <c r="S1257" s="50">
        <v>1.6543046238559223</v>
      </c>
      <c r="T1257" s="50">
        <v>6.5844653525983067E-3</v>
      </c>
      <c r="U1257" s="50">
        <v>3.0154307711726505</v>
      </c>
      <c r="V1257" s="51">
        <v>82.109794614726724</v>
      </c>
      <c r="X1257" s="47" t="s">
        <v>1687</v>
      </c>
      <c r="Y1257" s="47" t="s">
        <v>1687</v>
      </c>
      <c r="Z1257" s="47" t="s">
        <v>1687</v>
      </c>
      <c r="AA1257" s="47" t="s">
        <v>1687</v>
      </c>
      <c r="AB1257" s="47" t="s">
        <v>1687</v>
      </c>
      <c r="AC1257" s="47" t="s">
        <v>1687</v>
      </c>
      <c r="AD1257" s="47" t="s">
        <v>1687</v>
      </c>
      <c r="AE1257" s="312"/>
      <c r="AF1257" s="465" t="s">
        <v>1755</v>
      </c>
      <c r="AG1257" s="343">
        <v>40</v>
      </c>
      <c r="AH1257" s="343">
        <v>15</v>
      </c>
      <c r="AI1257" s="343"/>
      <c r="AJ1257" s="343"/>
      <c r="AK1257" s="343"/>
      <c r="AL1257" s="343"/>
      <c r="AM1257" s="343"/>
      <c r="AN1257" s="343"/>
      <c r="AO1257" s="343"/>
      <c r="AP1257" s="343"/>
      <c r="AQ1257" s="343"/>
      <c r="AR1257" s="343"/>
      <c r="AS1257" s="343"/>
      <c r="AT1257" s="343"/>
      <c r="AU1257" s="343"/>
      <c r="AV1257" s="343"/>
      <c r="AW1257" s="343"/>
      <c r="AX1257" s="343"/>
      <c r="AY1257" s="343"/>
      <c r="AZ1257" s="343"/>
      <c r="BA1257" s="343"/>
      <c r="BB1257" s="343"/>
      <c r="BC1257" s="343"/>
      <c r="BD1257" s="343"/>
      <c r="BE1257" s="475"/>
      <c r="BF1257" s="475"/>
      <c r="BG1257" s="475"/>
      <c r="BH1257" s="475"/>
      <c r="BI1257" s="475"/>
      <c r="BJ1257" s="475"/>
      <c r="BK1257" s="475"/>
      <c r="BL1257" s="475"/>
      <c r="BM1257" s="475"/>
      <c r="BN1257" s="475"/>
      <c r="BO1257" s="475"/>
      <c r="BP1257" s="306"/>
      <c r="BQ1257" s="496"/>
      <c r="BR1257" s="496"/>
      <c r="BS1257" s="496"/>
      <c r="BT1257" s="496"/>
      <c r="BU1257" s="496"/>
      <c r="BV1257" s="496"/>
    </row>
    <row r="1258" spans="1:74" s="52" customFormat="1" ht="12.75">
      <c r="A1258" s="64">
        <v>2996.2204340404778</v>
      </c>
      <c r="B1258" s="46" t="s">
        <v>320</v>
      </c>
      <c r="C1258" s="47" t="s">
        <v>341</v>
      </c>
      <c r="D1258" s="48">
        <v>60.09</v>
      </c>
      <c r="E1258" s="49">
        <v>38.664400000000001</v>
      </c>
      <c r="F1258" s="49">
        <v>4.19E-2</v>
      </c>
      <c r="G1258" s="49">
        <v>17.181799999999999</v>
      </c>
      <c r="H1258" s="49">
        <v>0.30759999999999998</v>
      </c>
      <c r="I1258" s="49">
        <v>0.23089999999999999</v>
      </c>
      <c r="J1258" s="49">
        <v>43.844700000000003</v>
      </c>
      <c r="K1258" s="49">
        <v>0.2417</v>
      </c>
      <c r="L1258" s="49">
        <v>100.51299999999999</v>
      </c>
      <c r="M1258" s="47"/>
      <c r="N1258" s="50">
        <v>0.97970672360831401</v>
      </c>
      <c r="O1258" s="50">
        <v>8.3941021796132831E-4</v>
      </c>
      <c r="P1258" s="50">
        <v>0.3640906002784054</v>
      </c>
      <c r="Q1258" s="50">
        <v>6.2692420365633187E-3</v>
      </c>
      <c r="R1258" s="50">
        <v>4.9555799322953658E-3</v>
      </c>
      <c r="S1258" s="50">
        <v>1.6561911584732365</v>
      </c>
      <c r="T1258" s="50">
        <v>6.5617414089873382E-3</v>
      </c>
      <c r="U1258" s="50">
        <v>3.0186144559557633</v>
      </c>
      <c r="V1258" s="51">
        <v>81.978226616104195</v>
      </c>
      <c r="X1258" s="47" t="s">
        <v>1687</v>
      </c>
      <c r="Y1258" s="47" t="s">
        <v>1687</v>
      </c>
      <c r="Z1258" s="47" t="s">
        <v>1687</v>
      </c>
      <c r="AA1258" s="47" t="s">
        <v>1687</v>
      </c>
      <c r="AB1258" s="47" t="s">
        <v>1687</v>
      </c>
      <c r="AC1258" s="47" t="s">
        <v>1687</v>
      </c>
      <c r="AD1258" s="47" t="s">
        <v>1687</v>
      </c>
      <c r="AE1258" s="312"/>
      <c r="AF1258" s="465" t="s">
        <v>1755</v>
      </c>
      <c r="AG1258" s="343">
        <v>40</v>
      </c>
      <c r="AH1258" s="343">
        <v>15</v>
      </c>
      <c r="AI1258" s="343"/>
      <c r="AJ1258" s="343"/>
      <c r="AK1258" s="343"/>
      <c r="AL1258" s="343"/>
      <c r="AM1258" s="343"/>
      <c r="AN1258" s="343"/>
      <c r="AO1258" s="343"/>
      <c r="AP1258" s="343"/>
      <c r="AQ1258" s="343"/>
      <c r="AR1258" s="343"/>
      <c r="AS1258" s="343"/>
      <c r="AT1258" s="343"/>
      <c r="AU1258" s="343"/>
      <c r="AV1258" s="343"/>
      <c r="AW1258" s="343"/>
      <c r="AX1258" s="343"/>
      <c r="AY1258" s="343"/>
      <c r="AZ1258" s="343"/>
      <c r="BA1258" s="343"/>
      <c r="BB1258" s="343"/>
      <c r="BC1258" s="343"/>
      <c r="BD1258" s="343"/>
      <c r="BE1258" s="475"/>
      <c r="BF1258" s="475"/>
      <c r="BG1258" s="475"/>
      <c r="BH1258" s="475"/>
      <c r="BI1258" s="475"/>
      <c r="BJ1258" s="475"/>
      <c r="BK1258" s="475"/>
      <c r="BL1258" s="475"/>
      <c r="BM1258" s="475"/>
      <c r="BN1258" s="475"/>
      <c r="BO1258" s="475"/>
      <c r="BP1258" s="306"/>
      <c r="BQ1258" s="496"/>
      <c r="BR1258" s="496"/>
      <c r="BS1258" s="496"/>
      <c r="BT1258" s="496"/>
      <c r="BU1258" s="496"/>
      <c r="BV1258" s="496"/>
    </row>
    <row r="1259" spans="1:74" s="52" customFormat="1" ht="12.75">
      <c r="A1259" s="64">
        <v>2996.2204340404778</v>
      </c>
      <c r="B1259" s="46" t="s">
        <v>320</v>
      </c>
      <c r="C1259" s="47" t="s">
        <v>341</v>
      </c>
      <c r="D1259" s="48">
        <v>65.099999999999994</v>
      </c>
      <c r="E1259" s="49">
        <v>38.869300000000003</v>
      </c>
      <c r="F1259" s="49">
        <v>5.9299999999999999E-2</v>
      </c>
      <c r="G1259" s="49">
        <v>17.2974</v>
      </c>
      <c r="H1259" s="49">
        <v>0.2732</v>
      </c>
      <c r="I1259" s="49">
        <v>0.2389</v>
      </c>
      <c r="J1259" s="49">
        <v>43.971699999999998</v>
      </c>
      <c r="K1259" s="49">
        <v>0.25969999999999999</v>
      </c>
      <c r="L1259" s="49">
        <v>100.9695</v>
      </c>
      <c r="M1259" s="47"/>
      <c r="N1259" s="50">
        <v>0.98033132828795122</v>
      </c>
      <c r="O1259" s="50">
        <v>1.1824867157596921E-3</v>
      </c>
      <c r="P1259" s="50">
        <v>0.36484045159460726</v>
      </c>
      <c r="Q1259" s="50">
        <v>5.5423091806699838E-3</v>
      </c>
      <c r="R1259" s="50">
        <v>5.1034992002722381E-3</v>
      </c>
      <c r="S1259" s="50">
        <v>1.6532859077796005</v>
      </c>
      <c r="T1259" s="50">
        <v>7.0177155216680481E-3</v>
      </c>
      <c r="U1259" s="50">
        <v>3.0173036982805286</v>
      </c>
      <c r="V1259" s="51">
        <v>81.921823185157777</v>
      </c>
      <c r="X1259" s="47" t="s">
        <v>1687</v>
      </c>
      <c r="Y1259" s="47" t="s">
        <v>1687</v>
      </c>
      <c r="Z1259" s="47" t="s">
        <v>1687</v>
      </c>
      <c r="AA1259" s="47" t="s">
        <v>1687</v>
      </c>
      <c r="AB1259" s="47" t="s">
        <v>1687</v>
      </c>
      <c r="AC1259" s="47" t="s">
        <v>1687</v>
      </c>
      <c r="AD1259" s="47" t="s">
        <v>1687</v>
      </c>
      <c r="AE1259" s="312"/>
      <c r="AF1259" s="465" t="s">
        <v>1755</v>
      </c>
      <c r="AG1259" s="343">
        <v>40</v>
      </c>
      <c r="AH1259" s="343">
        <v>15</v>
      </c>
      <c r="AI1259" s="343"/>
      <c r="AJ1259" s="343"/>
      <c r="AK1259" s="343"/>
      <c r="AL1259" s="343"/>
      <c r="AM1259" s="343"/>
      <c r="AN1259" s="343"/>
      <c r="AO1259" s="343"/>
      <c r="AP1259" s="343"/>
      <c r="AQ1259" s="343"/>
      <c r="AR1259" s="343"/>
      <c r="AS1259" s="343"/>
      <c r="AT1259" s="343"/>
      <c r="AU1259" s="343"/>
      <c r="AV1259" s="343"/>
      <c r="AW1259" s="343"/>
      <c r="AX1259" s="343"/>
      <c r="AY1259" s="343"/>
      <c r="AZ1259" s="343"/>
      <c r="BA1259" s="343"/>
      <c r="BB1259" s="343"/>
      <c r="BC1259" s="343"/>
      <c r="BD1259" s="343"/>
      <c r="BE1259" s="475"/>
      <c r="BF1259" s="475"/>
      <c r="BG1259" s="475"/>
      <c r="BH1259" s="475"/>
      <c r="BI1259" s="475"/>
      <c r="BJ1259" s="475"/>
      <c r="BK1259" s="475"/>
      <c r="BL1259" s="475"/>
      <c r="BM1259" s="475"/>
      <c r="BN1259" s="475"/>
      <c r="BO1259" s="475"/>
      <c r="BP1259" s="306"/>
      <c r="BQ1259" s="496"/>
      <c r="BR1259" s="496"/>
      <c r="BS1259" s="496"/>
      <c r="BT1259" s="496"/>
      <c r="BU1259" s="496"/>
      <c r="BV1259" s="496"/>
    </row>
    <row r="1260" spans="1:74" s="52" customFormat="1" ht="12.75">
      <c r="A1260" s="64">
        <v>2996.2204340404778</v>
      </c>
      <c r="B1260" s="46" t="s">
        <v>320</v>
      </c>
      <c r="C1260" s="47" t="s">
        <v>341</v>
      </c>
      <c r="D1260" s="48">
        <v>70.11</v>
      </c>
      <c r="E1260" s="49">
        <v>38.993699999999997</v>
      </c>
      <c r="F1260" s="49">
        <v>3.2899999999999999E-2</v>
      </c>
      <c r="G1260" s="49">
        <v>17.485099999999999</v>
      </c>
      <c r="H1260" s="49">
        <v>0.26790000000000003</v>
      </c>
      <c r="I1260" s="49">
        <v>0.2351</v>
      </c>
      <c r="J1260" s="49">
        <v>44.272799999999997</v>
      </c>
      <c r="K1260" s="49">
        <v>0.2374</v>
      </c>
      <c r="L1260" s="49">
        <v>101.52489999999999</v>
      </c>
      <c r="M1260" s="47"/>
      <c r="N1260" s="50">
        <v>0.97877453266455006</v>
      </c>
      <c r="O1260" s="50">
        <v>6.5291933191219951E-4</v>
      </c>
      <c r="P1260" s="50">
        <v>0.36703909806163687</v>
      </c>
      <c r="Q1260" s="50">
        <v>5.4088485420503386E-3</v>
      </c>
      <c r="R1260" s="50">
        <v>4.9983490723839999E-3</v>
      </c>
      <c r="S1260" s="50">
        <v>1.6566613856249797</v>
      </c>
      <c r="T1260" s="50">
        <v>6.3844953741123804E-3</v>
      </c>
      <c r="U1260" s="50">
        <v>3.0199196286716257</v>
      </c>
      <c r="V1260" s="51">
        <v>81.8629732502216</v>
      </c>
      <c r="X1260" s="47" t="s">
        <v>1687</v>
      </c>
      <c r="Y1260" s="47" t="s">
        <v>1687</v>
      </c>
      <c r="Z1260" s="47" t="s">
        <v>1687</v>
      </c>
      <c r="AA1260" s="47" t="s">
        <v>1687</v>
      </c>
      <c r="AB1260" s="47" t="s">
        <v>1687</v>
      </c>
      <c r="AC1260" s="47" t="s">
        <v>1687</v>
      </c>
      <c r="AD1260" s="47" t="s">
        <v>1687</v>
      </c>
      <c r="AE1260" s="312"/>
      <c r="AF1260" s="465" t="s">
        <v>1755</v>
      </c>
      <c r="AG1260" s="343">
        <v>40</v>
      </c>
      <c r="AH1260" s="343">
        <v>15</v>
      </c>
      <c r="AI1260" s="343"/>
      <c r="AJ1260" s="343"/>
      <c r="AK1260" s="343"/>
      <c r="AL1260" s="343"/>
      <c r="AM1260" s="343"/>
      <c r="AN1260" s="343"/>
      <c r="AO1260" s="343"/>
      <c r="AP1260" s="343"/>
      <c r="AQ1260" s="343"/>
      <c r="AR1260" s="343"/>
      <c r="AS1260" s="343"/>
      <c r="AT1260" s="343"/>
      <c r="AU1260" s="343"/>
      <c r="AV1260" s="343"/>
      <c r="AW1260" s="343"/>
      <c r="AX1260" s="343"/>
      <c r="AY1260" s="343"/>
      <c r="AZ1260" s="343"/>
      <c r="BA1260" s="343"/>
      <c r="BB1260" s="343"/>
      <c r="BC1260" s="343"/>
      <c r="BD1260" s="343"/>
      <c r="BE1260" s="475"/>
      <c r="BF1260" s="475"/>
      <c r="BG1260" s="475"/>
      <c r="BH1260" s="475"/>
      <c r="BI1260" s="475"/>
      <c r="BJ1260" s="475"/>
      <c r="BK1260" s="475"/>
      <c r="BL1260" s="475"/>
      <c r="BM1260" s="475"/>
      <c r="BN1260" s="475"/>
      <c r="BO1260" s="475"/>
      <c r="BP1260" s="306"/>
      <c r="BQ1260" s="496"/>
      <c r="BR1260" s="496"/>
      <c r="BS1260" s="496"/>
      <c r="BT1260" s="496"/>
      <c r="BU1260" s="496"/>
      <c r="BV1260" s="496"/>
    </row>
    <row r="1261" spans="1:74" s="52" customFormat="1" ht="12.75">
      <c r="A1261" s="64">
        <v>2996.2204340404778</v>
      </c>
      <c r="B1261" s="46" t="s">
        <v>320</v>
      </c>
      <c r="C1261" s="47" t="s">
        <v>341</v>
      </c>
      <c r="D1261" s="48">
        <v>75.11</v>
      </c>
      <c r="E1261" s="49">
        <v>38.848199999999999</v>
      </c>
      <c r="F1261" s="49">
        <v>6.7699999999999996E-2</v>
      </c>
      <c r="G1261" s="49">
        <v>17.177600000000002</v>
      </c>
      <c r="H1261" s="49">
        <v>0.25869999999999999</v>
      </c>
      <c r="I1261" s="49">
        <v>0.26200000000000001</v>
      </c>
      <c r="J1261" s="49">
        <v>43.813099999999999</v>
      </c>
      <c r="K1261" s="49">
        <v>0.23469999999999999</v>
      </c>
      <c r="L1261" s="49">
        <v>100.66200000000001</v>
      </c>
      <c r="M1261" s="47"/>
      <c r="N1261" s="50">
        <v>0.98213863874450802</v>
      </c>
      <c r="O1261" s="50">
        <v>1.3532124350192124E-3</v>
      </c>
      <c r="P1261" s="50">
        <v>0.36317870500073374</v>
      </c>
      <c r="Q1261" s="50">
        <v>5.260684024864762E-3</v>
      </c>
      <c r="R1261" s="50">
        <v>5.6103367115003131E-3</v>
      </c>
      <c r="S1261" s="50">
        <v>1.6512560605361695</v>
      </c>
      <c r="T1261" s="50">
        <v>6.3572989326575813E-3</v>
      </c>
      <c r="U1261" s="50">
        <v>3.0151549363854535</v>
      </c>
      <c r="V1261" s="51">
        <v>81.971185604318322</v>
      </c>
      <c r="X1261" s="47" t="s">
        <v>1687</v>
      </c>
      <c r="Y1261" s="47" t="s">
        <v>1687</v>
      </c>
      <c r="Z1261" s="47" t="s">
        <v>1687</v>
      </c>
      <c r="AA1261" s="47" t="s">
        <v>1687</v>
      </c>
      <c r="AB1261" s="47" t="s">
        <v>1687</v>
      </c>
      <c r="AC1261" s="47" t="s">
        <v>1687</v>
      </c>
      <c r="AD1261" s="47" t="s">
        <v>1687</v>
      </c>
      <c r="AE1261" s="312"/>
      <c r="AF1261" s="465" t="s">
        <v>1755</v>
      </c>
      <c r="AG1261" s="343">
        <v>40</v>
      </c>
      <c r="AH1261" s="343">
        <v>15</v>
      </c>
      <c r="AI1261" s="343"/>
      <c r="AJ1261" s="343"/>
      <c r="AK1261" s="343"/>
      <c r="AL1261" s="343"/>
      <c r="AM1261" s="343"/>
      <c r="AN1261" s="343"/>
      <c r="AO1261" s="343"/>
      <c r="AP1261" s="343"/>
      <c r="AQ1261" s="343"/>
      <c r="AR1261" s="343"/>
      <c r="AS1261" s="343"/>
      <c r="AT1261" s="343"/>
      <c r="AU1261" s="343"/>
      <c r="AV1261" s="343"/>
      <c r="AW1261" s="343"/>
      <c r="AX1261" s="343"/>
      <c r="AY1261" s="343"/>
      <c r="AZ1261" s="343"/>
      <c r="BA1261" s="343"/>
      <c r="BB1261" s="343"/>
      <c r="BC1261" s="343"/>
      <c r="BD1261" s="343"/>
      <c r="BE1261" s="475"/>
      <c r="BF1261" s="475"/>
      <c r="BG1261" s="475"/>
      <c r="BH1261" s="475"/>
      <c r="BI1261" s="475"/>
      <c r="BJ1261" s="475"/>
      <c r="BK1261" s="475"/>
      <c r="BL1261" s="475"/>
      <c r="BM1261" s="475"/>
      <c r="BN1261" s="475"/>
      <c r="BO1261" s="475"/>
      <c r="BP1261" s="306"/>
      <c r="BQ1261" s="496"/>
      <c r="BR1261" s="496"/>
      <c r="BS1261" s="496"/>
      <c r="BT1261" s="496"/>
      <c r="BU1261" s="496"/>
      <c r="BV1261" s="496"/>
    </row>
    <row r="1262" spans="1:74" s="52" customFormat="1" ht="12.75">
      <c r="A1262" s="64">
        <v>2996.2204340404778</v>
      </c>
      <c r="B1262" s="46" t="s">
        <v>320</v>
      </c>
      <c r="C1262" s="47" t="s">
        <v>341</v>
      </c>
      <c r="D1262" s="48">
        <v>80.12</v>
      </c>
      <c r="E1262" s="49">
        <v>38.576099999999997</v>
      </c>
      <c r="F1262" s="49">
        <v>6.4600000000000005E-2</v>
      </c>
      <c r="G1262" s="49">
        <v>17.133600000000001</v>
      </c>
      <c r="H1262" s="49">
        <v>0.33200000000000002</v>
      </c>
      <c r="I1262" s="49">
        <v>0.22939999999999999</v>
      </c>
      <c r="J1262" s="49">
        <v>43.5732</v>
      </c>
      <c r="K1262" s="49">
        <v>0.2361</v>
      </c>
      <c r="L1262" s="49">
        <v>100.14499999999998</v>
      </c>
      <c r="M1262" s="47"/>
      <c r="N1262" s="50">
        <v>0.98092080193687115</v>
      </c>
      <c r="O1262" s="50">
        <v>1.2987440135550582E-3</v>
      </c>
      <c r="P1262" s="50">
        <v>0.36435123282418075</v>
      </c>
      <c r="Q1262" s="50">
        <v>6.7904350840977609E-3</v>
      </c>
      <c r="R1262" s="50">
        <v>4.9407716056492409E-3</v>
      </c>
      <c r="S1262" s="50">
        <v>1.6517473806028227</v>
      </c>
      <c r="T1262" s="50">
        <v>6.4323439688428654E-3</v>
      </c>
      <c r="U1262" s="50">
        <v>3.0164817100360195</v>
      </c>
      <c r="V1262" s="51">
        <v>81.92790618486417</v>
      </c>
      <c r="X1262" s="47" t="s">
        <v>1687</v>
      </c>
      <c r="Y1262" s="47" t="s">
        <v>1687</v>
      </c>
      <c r="Z1262" s="47" t="s">
        <v>1687</v>
      </c>
      <c r="AA1262" s="47" t="s">
        <v>1687</v>
      </c>
      <c r="AB1262" s="47" t="s">
        <v>1687</v>
      </c>
      <c r="AC1262" s="47" t="s">
        <v>1687</v>
      </c>
      <c r="AD1262" s="47" t="s">
        <v>1687</v>
      </c>
      <c r="AE1262" s="312"/>
      <c r="AF1262" s="465" t="s">
        <v>1755</v>
      </c>
      <c r="AG1262" s="343">
        <v>40</v>
      </c>
      <c r="AH1262" s="343">
        <v>15</v>
      </c>
      <c r="AI1262" s="343"/>
      <c r="AJ1262" s="343"/>
      <c r="AK1262" s="343"/>
      <c r="AL1262" s="343"/>
      <c r="AM1262" s="343"/>
      <c r="AN1262" s="343"/>
      <c r="AO1262" s="343"/>
      <c r="AP1262" s="343"/>
      <c r="AQ1262" s="343"/>
      <c r="AR1262" s="343"/>
      <c r="AS1262" s="343"/>
      <c r="AT1262" s="343"/>
      <c r="AU1262" s="343"/>
      <c r="AV1262" s="343"/>
      <c r="AW1262" s="343"/>
      <c r="AX1262" s="343"/>
      <c r="AY1262" s="343"/>
      <c r="AZ1262" s="343"/>
      <c r="BA1262" s="343"/>
      <c r="BB1262" s="343"/>
      <c r="BC1262" s="343"/>
      <c r="BD1262" s="343"/>
      <c r="BE1262" s="475"/>
      <c r="BF1262" s="475"/>
      <c r="BG1262" s="475"/>
      <c r="BH1262" s="475"/>
      <c r="BI1262" s="475"/>
      <c r="BJ1262" s="475"/>
      <c r="BK1262" s="475"/>
      <c r="BL1262" s="475"/>
      <c r="BM1262" s="475"/>
      <c r="BN1262" s="475"/>
      <c r="BO1262" s="475"/>
      <c r="BP1262" s="306"/>
      <c r="BQ1262" s="496"/>
      <c r="BR1262" s="496"/>
      <c r="BS1262" s="496"/>
      <c r="BT1262" s="496"/>
      <c r="BU1262" s="496"/>
      <c r="BV1262" s="496"/>
    </row>
    <row r="1263" spans="1:74" s="52" customFormat="1" ht="12.75">
      <c r="A1263" s="64">
        <v>2996.2204340404778</v>
      </c>
      <c r="B1263" s="46" t="s">
        <v>320</v>
      </c>
      <c r="C1263" s="47" t="s">
        <v>341</v>
      </c>
      <c r="D1263" s="48">
        <v>85.13</v>
      </c>
      <c r="E1263" s="49">
        <v>38.540900000000001</v>
      </c>
      <c r="F1263" s="49">
        <v>7.4800000000000005E-2</v>
      </c>
      <c r="G1263" s="49">
        <v>17.259</v>
      </c>
      <c r="H1263" s="49">
        <v>0.28970000000000001</v>
      </c>
      <c r="I1263" s="49">
        <v>0.2944</v>
      </c>
      <c r="J1263" s="49">
        <v>43.726100000000002</v>
      </c>
      <c r="K1263" s="49">
        <v>0.23860000000000001</v>
      </c>
      <c r="L1263" s="49">
        <v>100.42350000000002</v>
      </c>
      <c r="M1263" s="47"/>
      <c r="N1263" s="50">
        <v>0.97809627230409568</v>
      </c>
      <c r="O1263" s="50">
        <v>1.5008481860468382E-3</v>
      </c>
      <c r="P1263" s="50">
        <v>0.36629532386826785</v>
      </c>
      <c r="Q1263" s="50">
        <v>5.9136026432452691E-3</v>
      </c>
      <c r="R1263" s="50">
        <v>6.3282451743223193E-3</v>
      </c>
      <c r="S1263" s="50">
        <v>1.654280082779622</v>
      </c>
      <c r="T1263" s="50">
        <v>6.4876563682107376E-3</v>
      </c>
      <c r="U1263" s="50">
        <v>3.0189020313238109</v>
      </c>
      <c r="V1263" s="51">
        <v>81.871732049043018</v>
      </c>
      <c r="X1263" s="47" t="s">
        <v>1687</v>
      </c>
      <c r="Y1263" s="47" t="s">
        <v>1687</v>
      </c>
      <c r="Z1263" s="47" t="s">
        <v>1687</v>
      </c>
      <c r="AA1263" s="47" t="s">
        <v>1687</v>
      </c>
      <c r="AB1263" s="47" t="s">
        <v>1687</v>
      </c>
      <c r="AC1263" s="47" t="s">
        <v>1687</v>
      </c>
      <c r="AD1263" s="47" t="s">
        <v>1687</v>
      </c>
      <c r="AE1263" s="312"/>
      <c r="AF1263" s="465" t="s">
        <v>1755</v>
      </c>
      <c r="AG1263" s="343">
        <v>40</v>
      </c>
      <c r="AH1263" s="343">
        <v>15</v>
      </c>
      <c r="AI1263" s="343"/>
      <c r="AJ1263" s="343"/>
      <c r="AK1263" s="343"/>
      <c r="AL1263" s="343"/>
      <c r="AM1263" s="343"/>
      <c r="AN1263" s="343"/>
      <c r="AO1263" s="343"/>
      <c r="AP1263" s="343"/>
      <c r="AQ1263" s="343"/>
      <c r="AR1263" s="343"/>
      <c r="AS1263" s="343"/>
      <c r="AT1263" s="343"/>
      <c r="AU1263" s="343"/>
      <c r="AV1263" s="343"/>
      <c r="AW1263" s="343"/>
      <c r="AX1263" s="343"/>
      <c r="AY1263" s="343"/>
      <c r="AZ1263" s="343"/>
      <c r="BA1263" s="343"/>
      <c r="BB1263" s="343"/>
      <c r="BC1263" s="343"/>
      <c r="BD1263" s="343"/>
      <c r="BE1263" s="475"/>
      <c r="BF1263" s="475"/>
      <c r="BG1263" s="475"/>
      <c r="BH1263" s="475"/>
      <c r="BI1263" s="475"/>
      <c r="BJ1263" s="475"/>
      <c r="BK1263" s="475"/>
      <c r="BL1263" s="475"/>
      <c r="BM1263" s="475"/>
      <c r="BN1263" s="475"/>
      <c r="BO1263" s="475"/>
      <c r="BP1263" s="306"/>
      <c r="BQ1263" s="496"/>
      <c r="BR1263" s="496"/>
      <c r="BS1263" s="496"/>
      <c r="BT1263" s="496"/>
      <c r="BU1263" s="496"/>
      <c r="BV1263" s="496"/>
    </row>
    <row r="1264" spans="1:74" s="52" customFormat="1" ht="12.75">
      <c r="A1264" s="64">
        <v>2996.2204340404778</v>
      </c>
      <c r="B1264" s="46" t="s">
        <v>320</v>
      </c>
      <c r="C1264" s="47" t="s">
        <v>341</v>
      </c>
      <c r="D1264" s="48">
        <v>90.14</v>
      </c>
      <c r="E1264" s="49">
        <v>38.780200000000001</v>
      </c>
      <c r="F1264" s="49">
        <v>3.4299999999999997E-2</v>
      </c>
      <c r="G1264" s="49">
        <v>17.380700000000001</v>
      </c>
      <c r="H1264" s="49">
        <v>0.34749999999999998</v>
      </c>
      <c r="I1264" s="49">
        <v>0.2472</v>
      </c>
      <c r="J1264" s="49">
        <v>43.960500000000003</v>
      </c>
      <c r="K1264" s="49">
        <v>0.26040000000000002</v>
      </c>
      <c r="L1264" s="49">
        <v>101.0108</v>
      </c>
      <c r="M1264" s="47"/>
      <c r="N1264" s="50">
        <v>0.97880612942534506</v>
      </c>
      <c r="O1264" s="50">
        <v>6.8447276270345431E-4</v>
      </c>
      <c r="P1264" s="50">
        <v>0.36686805163842384</v>
      </c>
      <c r="Q1264" s="50">
        <v>7.0548102477925052E-3</v>
      </c>
      <c r="R1264" s="50">
        <v>5.2847061202240184E-3</v>
      </c>
      <c r="S1264" s="50">
        <v>1.65408492928492</v>
      </c>
      <c r="T1264" s="50">
        <v>7.0418255698389901E-3</v>
      </c>
      <c r="U1264" s="50">
        <v>3.0198249250492477</v>
      </c>
      <c r="V1264" s="51">
        <v>81.846779459915638</v>
      </c>
      <c r="X1264" s="47" t="s">
        <v>1687</v>
      </c>
      <c r="Y1264" s="47" t="s">
        <v>1687</v>
      </c>
      <c r="Z1264" s="47" t="s">
        <v>1687</v>
      </c>
      <c r="AA1264" s="47" t="s">
        <v>1687</v>
      </c>
      <c r="AB1264" s="47" t="s">
        <v>1687</v>
      </c>
      <c r="AC1264" s="47" t="s">
        <v>1687</v>
      </c>
      <c r="AD1264" s="47" t="s">
        <v>1687</v>
      </c>
      <c r="AE1264" s="312"/>
      <c r="AF1264" s="465" t="s">
        <v>1755</v>
      </c>
      <c r="AG1264" s="343">
        <v>40</v>
      </c>
      <c r="AH1264" s="343">
        <v>15</v>
      </c>
      <c r="AI1264" s="343"/>
      <c r="AJ1264" s="343"/>
      <c r="AK1264" s="343"/>
      <c r="AL1264" s="343"/>
      <c r="AM1264" s="343"/>
      <c r="AN1264" s="343"/>
      <c r="AO1264" s="343"/>
      <c r="AP1264" s="343"/>
      <c r="AQ1264" s="343"/>
      <c r="AR1264" s="343"/>
      <c r="AS1264" s="343"/>
      <c r="AT1264" s="343"/>
      <c r="AU1264" s="343"/>
      <c r="AV1264" s="343"/>
      <c r="AW1264" s="343"/>
      <c r="AX1264" s="343"/>
      <c r="AY1264" s="343"/>
      <c r="AZ1264" s="343"/>
      <c r="BA1264" s="343"/>
      <c r="BB1264" s="343"/>
      <c r="BC1264" s="343"/>
      <c r="BD1264" s="343"/>
      <c r="BE1264" s="475"/>
      <c r="BF1264" s="475"/>
      <c r="BG1264" s="475"/>
      <c r="BH1264" s="475"/>
      <c r="BI1264" s="475"/>
      <c r="BJ1264" s="475"/>
      <c r="BK1264" s="475"/>
      <c r="BL1264" s="475"/>
      <c r="BM1264" s="475"/>
      <c r="BN1264" s="475"/>
      <c r="BO1264" s="475"/>
      <c r="BP1264" s="306"/>
      <c r="BQ1264" s="496"/>
      <c r="BR1264" s="496"/>
      <c r="BS1264" s="496"/>
      <c r="BT1264" s="496"/>
      <c r="BU1264" s="496"/>
      <c r="BV1264" s="496"/>
    </row>
    <row r="1265" spans="1:74" s="52" customFormat="1" ht="12.75">
      <c r="A1265" s="64">
        <v>2996.2204340404778</v>
      </c>
      <c r="B1265" s="46" t="s">
        <v>320</v>
      </c>
      <c r="C1265" s="47" t="s">
        <v>341</v>
      </c>
      <c r="D1265" s="48">
        <v>95.15</v>
      </c>
      <c r="E1265" s="49">
        <v>38.724699999999999</v>
      </c>
      <c r="F1265" s="49">
        <v>2.01E-2</v>
      </c>
      <c r="G1265" s="49">
        <v>17.304500000000001</v>
      </c>
      <c r="H1265" s="49">
        <v>0.245</v>
      </c>
      <c r="I1265" s="49">
        <v>0.22520000000000001</v>
      </c>
      <c r="J1265" s="49">
        <v>43.801499999999997</v>
      </c>
      <c r="K1265" s="49">
        <v>0.23569999999999999</v>
      </c>
      <c r="L1265" s="49">
        <v>100.55669999999999</v>
      </c>
      <c r="M1265" s="47"/>
      <c r="N1265" s="50">
        <v>0.98095193859062557</v>
      </c>
      <c r="O1265" s="50">
        <v>4.0256048281705033E-4</v>
      </c>
      <c r="P1265" s="50">
        <v>0.36658502245669289</v>
      </c>
      <c r="Q1265" s="50">
        <v>4.991943308244688E-3</v>
      </c>
      <c r="R1265" s="50">
        <v>4.83185389008797E-3</v>
      </c>
      <c r="S1265" s="50">
        <v>1.654082613656833</v>
      </c>
      <c r="T1265" s="50">
        <v>6.3970080584392136E-3</v>
      </c>
      <c r="U1265" s="50">
        <v>3.0182429404437401</v>
      </c>
      <c r="V1265" s="51">
        <v>81.858222702979077</v>
      </c>
      <c r="X1265" s="47" t="s">
        <v>1687</v>
      </c>
      <c r="Y1265" s="47" t="s">
        <v>1687</v>
      </c>
      <c r="Z1265" s="47" t="s">
        <v>1687</v>
      </c>
      <c r="AA1265" s="47" t="s">
        <v>1687</v>
      </c>
      <c r="AB1265" s="47" t="s">
        <v>1687</v>
      </c>
      <c r="AC1265" s="47" t="s">
        <v>1687</v>
      </c>
      <c r="AD1265" s="47" t="s">
        <v>1687</v>
      </c>
      <c r="AE1265" s="312"/>
      <c r="AF1265" s="465" t="s">
        <v>1755</v>
      </c>
      <c r="AG1265" s="343">
        <v>40</v>
      </c>
      <c r="AH1265" s="343">
        <v>15</v>
      </c>
      <c r="AI1265" s="343"/>
      <c r="AJ1265" s="343"/>
      <c r="AK1265" s="343"/>
      <c r="AL1265" s="343"/>
      <c r="AM1265" s="343"/>
      <c r="AN1265" s="343"/>
      <c r="AO1265" s="343"/>
      <c r="AP1265" s="343"/>
      <c r="AQ1265" s="343"/>
      <c r="AR1265" s="343"/>
      <c r="AS1265" s="343"/>
      <c r="AT1265" s="343"/>
      <c r="AU1265" s="343"/>
      <c r="AV1265" s="343"/>
      <c r="AW1265" s="343"/>
      <c r="AX1265" s="343"/>
      <c r="AY1265" s="343"/>
      <c r="AZ1265" s="343"/>
      <c r="BA1265" s="343"/>
      <c r="BB1265" s="343"/>
      <c r="BC1265" s="343"/>
      <c r="BD1265" s="343"/>
      <c r="BE1265" s="475"/>
      <c r="BF1265" s="475"/>
      <c r="BG1265" s="475"/>
      <c r="BH1265" s="475"/>
      <c r="BI1265" s="475"/>
      <c r="BJ1265" s="475"/>
      <c r="BK1265" s="475"/>
      <c r="BL1265" s="475"/>
      <c r="BM1265" s="475"/>
      <c r="BN1265" s="475"/>
      <c r="BO1265" s="475"/>
      <c r="BP1265" s="306"/>
      <c r="BQ1265" s="496"/>
      <c r="BR1265" s="496"/>
      <c r="BS1265" s="496"/>
      <c r="BT1265" s="496"/>
      <c r="BU1265" s="496"/>
      <c r="BV1265" s="496"/>
    </row>
    <row r="1266" spans="1:74" s="52" customFormat="1" ht="12.75">
      <c r="A1266" s="64">
        <v>2996.2204340404778</v>
      </c>
      <c r="B1266" s="46" t="s">
        <v>320</v>
      </c>
      <c r="C1266" s="47" t="s">
        <v>341</v>
      </c>
      <c r="D1266" s="48">
        <v>100.15</v>
      </c>
      <c r="E1266" s="49">
        <v>38.819899999999997</v>
      </c>
      <c r="F1266" s="49">
        <v>2.6200000000000001E-2</v>
      </c>
      <c r="G1266" s="49">
        <v>17.1831</v>
      </c>
      <c r="H1266" s="49">
        <v>0.3301</v>
      </c>
      <c r="I1266" s="49">
        <v>0.25679999999999997</v>
      </c>
      <c r="J1266" s="49">
        <v>43.941099999999999</v>
      </c>
      <c r="K1266" s="49">
        <v>0.2465</v>
      </c>
      <c r="L1266" s="49">
        <v>100.80369999999999</v>
      </c>
      <c r="M1266" s="47"/>
      <c r="N1266" s="50">
        <v>0.98076577926051656</v>
      </c>
      <c r="O1266" s="50">
        <v>5.2334442020988644E-4</v>
      </c>
      <c r="P1266" s="50">
        <v>0.36305164035877363</v>
      </c>
      <c r="Q1266" s="50">
        <v>6.7081120531044154E-3</v>
      </c>
      <c r="R1266" s="50">
        <v>5.4953030868187423E-3</v>
      </c>
      <c r="S1266" s="50">
        <v>1.6549709006489888</v>
      </c>
      <c r="T1266" s="50">
        <v>6.6724520706519389E-3</v>
      </c>
      <c r="U1266" s="50">
        <v>3.0181875318990641</v>
      </c>
      <c r="V1266" s="51">
        <v>82.009534929303982</v>
      </c>
      <c r="X1266" s="47" t="s">
        <v>1687</v>
      </c>
      <c r="Y1266" s="47" t="s">
        <v>1687</v>
      </c>
      <c r="Z1266" s="47" t="s">
        <v>1687</v>
      </c>
      <c r="AA1266" s="47" t="s">
        <v>1687</v>
      </c>
      <c r="AB1266" s="47" t="s">
        <v>1687</v>
      </c>
      <c r="AC1266" s="47" t="s">
        <v>1687</v>
      </c>
      <c r="AD1266" s="47" t="s">
        <v>1687</v>
      </c>
      <c r="AE1266" s="312"/>
      <c r="AF1266" s="465" t="s">
        <v>1755</v>
      </c>
      <c r="AG1266" s="343">
        <v>40</v>
      </c>
      <c r="AH1266" s="343">
        <v>15</v>
      </c>
      <c r="AI1266" s="343"/>
      <c r="AJ1266" s="343"/>
      <c r="AK1266" s="343"/>
      <c r="AL1266" s="343"/>
      <c r="AM1266" s="343"/>
      <c r="AN1266" s="343"/>
      <c r="AO1266" s="343"/>
      <c r="AP1266" s="343"/>
      <c r="AQ1266" s="343"/>
      <c r="AR1266" s="343"/>
      <c r="AS1266" s="343"/>
      <c r="AT1266" s="343"/>
      <c r="AU1266" s="343"/>
      <c r="AV1266" s="343"/>
      <c r="AW1266" s="343"/>
      <c r="AX1266" s="343"/>
      <c r="AY1266" s="343"/>
      <c r="AZ1266" s="343"/>
      <c r="BA1266" s="343"/>
      <c r="BB1266" s="343"/>
      <c r="BC1266" s="343"/>
      <c r="BD1266" s="343"/>
      <c r="BE1266" s="475"/>
      <c r="BF1266" s="475"/>
      <c r="BG1266" s="475"/>
      <c r="BH1266" s="475"/>
      <c r="BI1266" s="475"/>
      <c r="BJ1266" s="475"/>
      <c r="BK1266" s="475"/>
      <c r="BL1266" s="475"/>
      <c r="BM1266" s="475"/>
      <c r="BN1266" s="475"/>
      <c r="BO1266" s="475"/>
      <c r="BP1266" s="306"/>
      <c r="BQ1266" s="496"/>
      <c r="BR1266" s="496"/>
      <c r="BS1266" s="496"/>
      <c r="BT1266" s="496"/>
      <c r="BU1266" s="496"/>
      <c r="BV1266" s="496"/>
    </row>
    <row r="1267" spans="1:74" s="52" customFormat="1" ht="12.75">
      <c r="A1267" s="64">
        <v>2996.2204340404778</v>
      </c>
      <c r="B1267" s="46" t="s">
        <v>320</v>
      </c>
      <c r="C1267" s="47" t="s">
        <v>341</v>
      </c>
      <c r="D1267" s="48">
        <v>105.16</v>
      </c>
      <c r="E1267" s="49">
        <v>38.7592</v>
      </c>
      <c r="F1267" s="49">
        <v>5.45E-2</v>
      </c>
      <c r="G1267" s="49">
        <v>17.1296</v>
      </c>
      <c r="H1267" s="49">
        <v>0.34949999999999998</v>
      </c>
      <c r="I1267" s="49">
        <v>0.26419999999999999</v>
      </c>
      <c r="J1267" s="49">
        <v>43.929099999999998</v>
      </c>
      <c r="K1267" s="49">
        <v>0.2465</v>
      </c>
      <c r="L1267" s="49">
        <v>100.73259999999999</v>
      </c>
      <c r="M1267" s="47"/>
      <c r="N1267" s="50">
        <v>0.97982035495662712</v>
      </c>
      <c r="O1267" s="50">
        <v>1.0892901340453793E-3</v>
      </c>
      <c r="P1267" s="50">
        <v>0.36213864186512029</v>
      </c>
      <c r="Q1267" s="50">
        <v>7.1066139697557483E-3</v>
      </c>
      <c r="R1267" s="50">
        <v>5.6570524491906327E-3</v>
      </c>
      <c r="S1267" s="50">
        <v>1.6555126518236785</v>
      </c>
      <c r="T1267" s="50">
        <v>6.6764595768646004E-3</v>
      </c>
      <c r="U1267" s="50">
        <v>3.0180010647752824</v>
      </c>
      <c r="V1267" s="51">
        <v>82.051475247586737</v>
      </c>
      <c r="X1267" s="47" t="s">
        <v>1687</v>
      </c>
      <c r="Y1267" s="47" t="s">
        <v>1687</v>
      </c>
      <c r="Z1267" s="47" t="s">
        <v>1687</v>
      </c>
      <c r="AA1267" s="47" t="s">
        <v>1687</v>
      </c>
      <c r="AB1267" s="47" t="s">
        <v>1687</v>
      </c>
      <c r="AC1267" s="47" t="s">
        <v>1687</v>
      </c>
      <c r="AD1267" s="47" t="s">
        <v>1687</v>
      </c>
      <c r="AE1267" s="312"/>
      <c r="AF1267" s="465" t="s">
        <v>1755</v>
      </c>
      <c r="AG1267" s="343">
        <v>40</v>
      </c>
      <c r="AH1267" s="343">
        <v>15</v>
      </c>
      <c r="AI1267" s="343"/>
      <c r="AJ1267" s="343"/>
      <c r="AK1267" s="343"/>
      <c r="AL1267" s="343"/>
      <c r="AM1267" s="343"/>
      <c r="AN1267" s="343"/>
      <c r="AO1267" s="343"/>
      <c r="AP1267" s="343"/>
      <c r="AQ1267" s="343"/>
      <c r="AR1267" s="343"/>
      <c r="AS1267" s="343"/>
      <c r="AT1267" s="343"/>
      <c r="AU1267" s="343"/>
      <c r="AV1267" s="343"/>
      <c r="AW1267" s="343"/>
      <c r="AX1267" s="343"/>
      <c r="AY1267" s="343"/>
      <c r="AZ1267" s="343"/>
      <c r="BA1267" s="343"/>
      <c r="BB1267" s="343"/>
      <c r="BC1267" s="343"/>
      <c r="BD1267" s="343"/>
      <c r="BE1267" s="475"/>
      <c r="BF1267" s="475"/>
      <c r="BG1267" s="475"/>
      <c r="BH1267" s="475"/>
      <c r="BI1267" s="475"/>
      <c r="BJ1267" s="475"/>
      <c r="BK1267" s="475"/>
      <c r="BL1267" s="475"/>
      <c r="BM1267" s="475"/>
      <c r="BN1267" s="475"/>
      <c r="BO1267" s="475"/>
      <c r="BP1267" s="306"/>
      <c r="BQ1267" s="496"/>
      <c r="BR1267" s="496"/>
      <c r="BS1267" s="496"/>
      <c r="BT1267" s="496"/>
      <c r="BU1267" s="496"/>
      <c r="BV1267" s="496"/>
    </row>
    <row r="1268" spans="1:74" s="52" customFormat="1" ht="12.75">
      <c r="A1268" s="64">
        <v>2996.2204340404778</v>
      </c>
      <c r="B1268" s="46" t="s">
        <v>320</v>
      </c>
      <c r="C1268" s="47" t="s">
        <v>341</v>
      </c>
      <c r="D1268" s="48">
        <v>110.17</v>
      </c>
      <c r="E1268" s="49">
        <v>38.7744</v>
      </c>
      <c r="F1268" s="49">
        <v>3.1800000000000002E-2</v>
      </c>
      <c r="G1268" s="49">
        <v>17.158799999999999</v>
      </c>
      <c r="H1268" s="49">
        <v>0.26750000000000002</v>
      </c>
      <c r="I1268" s="49">
        <v>0.23830000000000001</v>
      </c>
      <c r="J1268" s="49">
        <v>43.926900000000003</v>
      </c>
      <c r="K1268" s="49">
        <v>0.25159999999999999</v>
      </c>
      <c r="L1268" s="49">
        <v>100.6493</v>
      </c>
      <c r="M1268" s="47"/>
      <c r="N1268" s="50">
        <v>0.98072978623414897</v>
      </c>
      <c r="O1268" s="50">
        <v>6.3592634106634832E-4</v>
      </c>
      <c r="P1268" s="50">
        <v>0.36295032170638386</v>
      </c>
      <c r="Q1268" s="50">
        <v>5.4421681737415331E-3</v>
      </c>
      <c r="R1268" s="50">
        <v>5.1052152872893301E-3</v>
      </c>
      <c r="S1268" s="50">
        <v>1.6563166989530138</v>
      </c>
      <c r="T1268" s="50">
        <v>6.8182443880748121E-3</v>
      </c>
      <c r="U1268" s="50">
        <v>3.0179983610837184</v>
      </c>
      <c r="V1268" s="51">
        <v>82.025640096481069</v>
      </c>
      <c r="X1268" s="47" t="s">
        <v>1687</v>
      </c>
      <c r="Y1268" s="47" t="s">
        <v>1687</v>
      </c>
      <c r="Z1268" s="47" t="s">
        <v>1687</v>
      </c>
      <c r="AA1268" s="47" t="s">
        <v>1687</v>
      </c>
      <c r="AB1268" s="47" t="s">
        <v>1687</v>
      </c>
      <c r="AC1268" s="47" t="s">
        <v>1687</v>
      </c>
      <c r="AD1268" s="47" t="s">
        <v>1687</v>
      </c>
      <c r="AE1268" s="312"/>
      <c r="AF1268" s="465" t="s">
        <v>1755</v>
      </c>
      <c r="AG1268" s="343">
        <v>40</v>
      </c>
      <c r="AH1268" s="343">
        <v>15</v>
      </c>
      <c r="AI1268" s="343"/>
      <c r="AJ1268" s="343"/>
      <c r="AK1268" s="343"/>
      <c r="AL1268" s="343"/>
      <c r="AM1268" s="343"/>
      <c r="AN1268" s="343"/>
      <c r="AO1268" s="343"/>
      <c r="AP1268" s="343"/>
      <c r="AQ1268" s="343"/>
      <c r="AR1268" s="343"/>
      <c r="AS1268" s="343"/>
      <c r="AT1268" s="343"/>
      <c r="AU1268" s="343"/>
      <c r="AV1268" s="343"/>
      <c r="AW1268" s="343"/>
      <c r="AX1268" s="343"/>
      <c r="AY1268" s="343"/>
      <c r="AZ1268" s="343"/>
      <c r="BA1268" s="343"/>
      <c r="BB1268" s="343"/>
      <c r="BC1268" s="343"/>
      <c r="BD1268" s="343"/>
      <c r="BE1268" s="475"/>
      <c r="BF1268" s="475"/>
      <c r="BG1268" s="475"/>
      <c r="BH1268" s="475"/>
      <c r="BI1268" s="475"/>
      <c r="BJ1268" s="475"/>
      <c r="BK1268" s="475"/>
      <c r="BL1268" s="475"/>
      <c r="BM1268" s="475"/>
      <c r="BN1268" s="475"/>
      <c r="BO1268" s="475"/>
      <c r="BP1268" s="306"/>
      <c r="BQ1268" s="496"/>
      <c r="BR1268" s="496"/>
      <c r="BS1268" s="496"/>
      <c r="BT1268" s="496"/>
      <c r="BU1268" s="496"/>
      <c r="BV1268" s="496"/>
    </row>
    <row r="1269" spans="1:74" s="52" customFormat="1" ht="12.75">
      <c r="A1269" s="64">
        <v>2996.2204340404778</v>
      </c>
      <c r="B1269" s="46" t="s">
        <v>320</v>
      </c>
      <c r="C1269" s="47" t="s">
        <v>341</v>
      </c>
      <c r="D1269" s="48">
        <v>115.18</v>
      </c>
      <c r="E1269" s="49">
        <v>38.973399999999998</v>
      </c>
      <c r="F1269" s="49">
        <v>4.6300000000000001E-2</v>
      </c>
      <c r="G1269" s="49">
        <v>17.029599999999999</v>
      </c>
      <c r="H1269" s="49">
        <v>0.34110000000000001</v>
      </c>
      <c r="I1269" s="49">
        <v>0.25390000000000001</v>
      </c>
      <c r="J1269" s="49">
        <v>43.870800000000003</v>
      </c>
      <c r="K1269" s="49">
        <v>0.25540000000000002</v>
      </c>
      <c r="L1269" s="49">
        <v>100.7705</v>
      </c>
      <c r="M1269" s="47"/>
      <c r="N1269" s="50">
        <v>0.983789917940606</v>
      </c>
      <c r="O1269" s="50">
        <v>9.2403937723364751E-4</v>
      </c>
      <c r="P1269" s="50">
        <v>0.35949637360100584</v>
      </c>
      <c r="Q1269" s="50">
        <v>6.9256363578598023E-3</v>
      </c>
      <c r="R1269" s="50">
        <v>5.4285333814388225E-3</v>
      </c>
      <c r="S1269" s="50">
        <v>1.6508901343483979</v>
      </c>
      <c r="T1269" s="50">
        <v>6.9073682983844002E-3</v>
      </c>
      <c r="U1269" s="50">
        <v>3.0143620033049263</v>
      </c>
      <c r="V1269" s="51">
        <v>82.118046844251225</v>
      </c>
      <c r="X1269" s="47" t="s">
        <v>1687</v>
      </c>
      <c r="Y1269" s="47" t="s">
        <v>1687</v>
      </c>
      <c r="Z1269" s="47" t="s">
        <v>1687</v>
      </c>
      <c r="AA1269" s="47" t="s">
        <v>1687</v>
      </c>
      <c r="AB1269" s="47" t="s">
        <v>1687</v>
      </c>
      <c r="AC1269" s="47" t="s">
        <v>1687</v>
      </c>
      <c r="AD1269" s="47" t="s">
        <v>1687</v>
      </c>
      <c r="AE1269" s="312"/>
      <c r="AF1269" s="465" t="s">
        <v>1755</v>
      </c>
      <c r="AG1269" s="343">
        <v>40</v>
      </c>
      <c r="AH1269" s="343">
        <v>15</v>
      </c>
      <c r="AI1269" s="343"/>
      <c r="AJ1269" s="343"/>
      <c r="AK1269" s="343"/>
      <c r="AL1269" s="343"/>
      <c r="AM1269" s="343"/>
      <c r="AN1269" s="343"/>
      <c r="AO1269" s="343"/>
      <c r="AP1269" s="343"/>
      <c r="AQ1269" s="343"/>
      <c r="AR1269" s="343"/>
      <c r="AS1269" s="343"/>
      <c r="AT1269" s="343"/>
      <c r="AU1269" s="343"/>
      <c r="AV1269" s="343"/>
      <c r="AW1269" s="343"/>
      <c r="AX1269" s="343"/>
      <c r="AY1269" s="343"/>
      <c r="AZ1269" s="343"/>
      <c r="BA1269" s="343"/>
      <c r="BB1269" s="343"/>
      <c r="BC1269" s="343"/>
      <c r="BD1269" s="343"/>
      <c r="BE1269" s="475"/>
      <c r="BF1269" s="475"/>
      <c r="BG1269" s="475"/>
      <c r="BH1269" s="475"/>
      <c r="BI1269" s="475"/>
      <c r="BJ1269" s="475"/>
      <c r="BK1269" s="475"/>
      <c r="BL1269" s="475"/>
      <c r="BM1269" s="475"/>
      <c r="BN1269" s="475"/>
      <c r="BO1269" s="475"/>
      <c r="BP1269" s="306"/>
      <c r="BQ1269" s="496"/>
      <c r="BR1269" s="496"/>
      <c r="BS1269" s="496"/>
      <c r="BT1269" s="496"/>
      <c r="BU1269" s="496"/>
      <c r="BV1269" s="496"/>
    </row>
    <row r="1270" spans="1:74" s="52" customFormat="1" ht="12.75">
      <c r="A1270" s="64">
        <v>2996.2204340404778</v>
      </c>
      <c r="B1270" s="46" t="s">
        <v>320</v>
      </c>
      <c r="C1270" s="47" t="s">
        <v>341</v>
      </c>
      <c r="D1270" s="48">
        <v>120.18</v>
      </c>
      <c r="E1270" s="49">
        <v>38.779600000000002</v>
      </c>
      <c r="F1270" s="49">
        <v>2.7799999999999998E-2</v>
      </c>
      <c r="G1270" s="49">
        <v>17.060300000000002</v>
      </c>
      <c r="H1270" s="49">
        <v>0.30969999999999998</v>
      </c>
      <c r="I1270" s="49">
        <v>0.21440000000000001</v>
      </c>
      <c r="J1270" s="49">
        <v>44.028500000000001</v>
      </c>
      <c r="K1270" s="49">
        <v>0.24729999999999999</v>
      </c>
      <c r="L1270" s="49">
        <v>100.66759999999999</v>
      </c>
      <c r="M1270" s="47"/>
      <c r="N1270" s="50">
        <v>0.98037100189928428</v>
      </c>
      <c r="O1270" s="50">
        <v>5.5565770741832908E-4</v>
      </c>
      <c r="P1270" s="50">
        <v>0.36068641862573564</v>
      </c>
      <c r="Q1270" s="50">
        <v>6.297558775671671E-3</v>
      </c>
      <c r="R1270" s="50">
        <v>4.5908980869991687E-3</v>
      </c>
      <c r="S1270" s="50">
        <v>1.6593177812546538</v>
      </c>
      <c r="T1270" s="50">
        <v>6.6983663361156586E-3</v>
      </c>
      <c r="U1270" s="50">
        <v>3.0185176826858786</v>
      </c>
      <c r="V1270" s="51">
        <v>82.144273826406248</v>
      </c>
      <c r="X1270" s="47" t="s">
        <v>1687</v>
      </c>
      <c r="Y1270" s="47" t="s">
        <v>1687</v>
      </c>
      <c r="Z1270" s="47" t="s">
        <v>1687</v>
      </c>
      <c r="AA1270" s="47" t="s">
        <v>1687</v>
      </c>
      <c r="AB1270" s="47" t="s">
        <v>1687</v>
      </c>
      <c r="AC1270" s="47" t="s">
        <v>1687</v>
      </c>
      <c r="AD1270" s="47" t="s">
        <v>1687</v>
      </c>
      <c r="AE1270" s="312"/>
      <c r="AF1270" s="465" t="s">
        <v>1755</v>
      </c>
      <c r="AG1270" s="343">
        <v>40</v>
      </c>
      <c r="AH1270" s="343">
        <v>15</v>
      </c>
      <c r="AI1270" s="343"/>
      <c r="AJ1270" s="343"/>
      <c r="AK1270" s="343"/>
      <c r="AL1270" s="343"/>
      <c r="AM1270" s="343"/>
      <c r="AN1270" s="343"/>
      <c r="AO1270" s="343"/>
      <c r="AP1270" s="343"/>
      <c r="AQ1270" s="343"/>
      <c r="AR1270" s="343"/>
      <c r="AS1270" s="343"/>
      <c r="AT1270" s="343"/>
      <c r="AU1270" s="343"/>
      <c r="AV1270" s="343"/>
      <c r="AW1270" s="343"/>
      <c r="AX1270" s="343"/>
      <c r="AY1270" s="343"/>
      <c r="AZ1270" s="343"/>
      <c r="BA1270" s="343"/>
      <c r="BB1270" s="343"/>
      <c r="BC1270" s="343"/>
      <c r="BD1270" s="343"/>
      <c r="BE1270" s="475"/>
      <c r="BF1270" s="475"/>
      <c r="BG1270" s="475"/>
      <c r="BH1270" s="475"/>
      <c r="BI1270" s="475"/>
      <c r="BJ1270" s="475"/>
      <c r="BK1270" s="475"/>
      <c r="BL1270" s="475"/>
      <c r="BM1270" s="475"/>
      <c r="BN1270" s="475"/>
      <c r="BO1270" s="475"/>
      <c r="BP1270" s="306"/>
      <c r="BQ1270" s="496"/>
      <c r="BR1270" s="496"/>
      <c r="BS1270" s="496"/>
      <c r="BT1270" s="496"/>
      <c r="BU1270" s="496"/>
      <c r="BV1270" s="496"/>
    </row>
    <row r="1271" spans="1:74" s="52" customFormat="1" ht="12.75">
      <c r="A1271" s="64">
        <v>2996.2204340404778</v>
      </c>
      <c r="B1271" s="46" t="s">
        <v>320</v>
      </c>
      <c r="C1271" s="47" t="s">
        <v>341</v>
      </c>
      <c r="D1271" s="48">
        <v>125.19</v>
      </c>
      <c r="E1271" s="49">
        <v>39.416499999999999</v>
      </c>
      <c r="F1271" s="49">
        <v>1.77E-2</v>
      </c>
      <c r="G1271" s="49">
        <v>16.9834</v>
      </c>
      <c r="H1271" s="49">
        <v>0.30159999999999998</v>
      </c>
      <c r="I1271" s="49">
        <v>0.21240000000000001</v>
      </c>
      <c r="J1271" s="49">
        <v>44.331800000000001</v>
      </c>
      <c r="K1271" s="49">
        <v>0.25140000000000001</v>
      </c>
      <c r="L1271" s="49">
        <v>101.51479999999999</v>
      </c>
      <c r="M1271" s="47"/>
      <c r="N1271" s="50">
        <v>0.98628753844150785</v>
      </c>
      <c r="O1271" s="50">
        <v>3.501661562760352E-4</v>
      </c>
      <c r="P1271" s="50">
        <v>0.35539075005301396</v>
      </c>
      <c r="Q1271" s="50">
        <v>6.0701680872865945E-3</v>
      </c>
      <c r="R1271" s="50">
        <v>4.5015879459037829E-3</v>
      </c>
      <c r="S1271" s="50">
        <v>1.6536720968489256</v>
      </c>
      <c r="T1271" s="50">
        <v>6.7398217130267496E-3</v>
      </c>
      <c r="U1271" s="50">
        <v>3.0130121292459404</v>
      </c>
      <c r="V1271" s="51">
        <v>82.310620566148955</v>
      </c>
      <c r="X1271" s="47" t="s">
        <v>1687</v>
      </c>
      <c r="Y1271" s="47" t="s">
        <v>1687</v>
      </c>
      <c r="Z1271" s="47" t="s">
        <v>1687</v>
      </c>
      <c r="AA1271" s="47" t="s">
        <v>1687</v>
      </c>
      <c r="AB1271" s="47" t="s">
        <v>1687</v>
      </c>
      <c r="AC1271" s="47" t="s">
        <v>1687</v>
      </c>
      <c r="AD1271" s="47" t="s">
        <v>1687</v>
      </c>
      <c r="AE1271" s="312"/>
      <c r="AF1271" s="465" t="s">
        <v>1755</v>
      </c>
      <c r="AG1271" s="343">
        <v>40</v>
      </c>
      <c r="AH1271" s="343">
        <v>15</v>
      </c>
      <c r="AI1271" s="343"/>
      <c r="AJ1271" s="343"/>
      <c r="AK1271" s="343"/>
      <c r="AL1271" s="343"/>
      <c r="AM1271" s="343"/>
      <c r="AN1271" s="343"/>
      <c r="AO1271" s="343"/>
      <c r="AP1271" s="343"/>
      <c r="AQ1271" s="343"/>
      <c r="AR1271" s="343"/>
      <c r="AS1271" s="343"/>
      <c r="AT1271" s="343"/>
      <c r="AU1271" s="343"/>
      <c r="AV1271" s="343"/>
      <c r="AW1271" s="343"/>
      <c r="AX1271" s="343"/>
      <c r="AY1271" s="343"/>
      <c r="AZ1271" s="343"/>
      <c r="BA1271" s="343"/>
      <c r="BB1271" s="343"/>
      <c r="BC1271" s="343"/>
      <c r="BD1271" s="343"/>
      <c r="BE1271" s="475"/>
      <c r="BF1271" s="475"/>
      <c r="BG1271" s="475"/>
      <c r="BH1271" s="475"/>
      <c r="BI1271" s="475"/>
      <c r="BJ1271" s="475"/>
      <c r="BK1271" s="475"/>
      <c r="BL1271" s="475"/>
      <c r="BM1271" s="475"/>
      <c r="BN1271" s="475"/>
      <c r="BO1271" s="475"/>
      <c r="BP1271" s="306"/>
      <c r="BQ1271" s="496"/>
      <c r="BR1271" s="496"/>
      <c r="BS1271" s="496"/>
      <c r="BT1271" s="496"/>
      <c r="BU1271" s="496"/>
      <c r="BV1271" s="496"/>
    </row>
    <row r="1272" spans="1:74" s="52" customFormat="1" ht="12.75">
      <c r="A1272" s="64">
        <v>2996.2204340404778</v>
      </c>
      <c r="B1272" s="46" t="s">
        <v>320</v>
      </c>
      <c r="C1272" s="47" t="s">
        <v>341</v>
      </c>
      <c r="D1272" s="48">
        <v>130.19999999999999</v>
      </c>
      <c r="E1272" s="49">
        <v>38.8566</v>
      </c>
      <c r="F1272" s="49">
        <v>6.5000000000000002E-2</v>
      </c>
      <c r="G1272" s="49">
        <v>17.100000000000001</v>
      </c>
      <c r="H1272" s="49">
        <v>0.28189999999999998</v>
      </c>
      <c r="I1272" s="49">
        <v>0.24940000000000001</v>
      </c>
      <c r="J1272" s="49">
        <v>43.870699999999999</v>
      </c>
      <c r="K1272" s="49">
        <v>0.25540000000000002</v>
      </c>
      <c r="L1272" s="49">
        <v>100.67899999999999</v>
      </c>
      <c r="M1272" s="47"/>
      <c r="N1272" s="50">
        <v>0.98196909374702435</v>
      </c>
      <c r="O1272" s="50">
        <v>1.2987387368126537E-3</v>
      </c>
      <c r="P1272" s="50">
        <v>0.36139748579939918</v>
      </c>
      <c r="Q1272" s="50">
        <v>5.7302291650915263E-3</v>
      </c>
      <c r="R1272" s="50">
        <v>5.3384503859157844E-3</v>
      </c>
      <c r="S1272" s="50">
        <v>1.6527841223874193</v>
      </c>
      <c r="T1272" s="50">
        <v>6.9153085576875101E-3</v>
      </c>
      <c r="U1272" s="50">
        <v>3.0154334287793505</v>
      </c>
      <c r="V1272" s="51">
        <v>82.05735350126983</v>
      </c>
      <c r="X1272" s="47" t="s">
        <v>1687</v>
      </c>
      <c r="Y1272" s="47" t="s">
        <v>1687</v>
      </c>
      <c r="Z1272" s="47" t="s">
        <v>1687</v>
      </c>
      <c r="AA1272" s="47" t="s">
        <v>1687</v>
      </c>
      <c r="AB1272" s="47" t="s">
        <v>1687</v>
      </c>
      <c r="AC1272" s="47" t="s">
        <v>1687</v>
      </c>
      <c r="AD1272" s="47" t="s">
        <v>1687</v>
      </c>
      <c r="AE1272" s="312"/>
      <c r="AF1272" s="465" t="s">
        <v>1755</v>
      </c>
      <c r="AG1272" s="343">
        <v>40</v>
      </c>
      <c r="AH1272" s="343">
        <v>15</v>
      </c>
      <c r="AI1272" s="343"/>
      <c r="AJ1272" s="343"/>
      <c r="AK1272" s="343"/>
      <c r="AL1272" s="343"/>
      <c r="AM1272" s="343"/>
      <c r="AN1272" s="343"/>
      <c r="AO1272" s="343"/>
      <c r="AP1272" s="343"/>
      <c r="AQ1272" s="343"/>
      <c r="AR1272" s="343"/>
      <c r="AS1272" s="343"/>
      <c r="AT1272" s="343"/>
      <c r="AU1272" s="343"/>
      <c r="AV1272" s="343"/>
      <c r="AW1272" s="343"/>
      <c r="AX1272" s="343"/>
      <c r="AY1272" s="343"/>
      <c r="AZ1272" s="343"/>
      <c r="BA1272" s="343"/>
      <c r="BB1272" s="343"/>
      <c r="BC1272" s="343"/>
      <c r="BD1272" s="343"/>
      <c r="BE1272" s="475"/>
      <c r="BF1272" s="475"/>
      <c r="BG1272" s="475"/>
      <c r="BH1272" s="475"/>
      <c r="BI1272" s="475"/>
      <c r="BJ1272" s="475"/>
      <c r="BK1272" s="475"/>
      <c r="BL1272" s="475"/>
      <c r="BM1272" s="475"/>
      <c r="BN1272" s="475"/>
      <c r="BO1272" s="475"/>
      <c r="BP1272" s="306"/>
      <c r="BQ1272" s="496"/>
      <c r="BR1272" s="496"/>
      <c r="BS1272" s="496"/>
      <c r="BT1272" s="496"/>
      <c r="BU1272" s="496"/>
      <c r="BV1272" s="496"/>
    </row>
    <row r="1273" spans="1:74" s="52" customFormat="1" ht="12.75">
      <c r="A1273" s="64">
        <v>2996.2204340404778</v>
      </c>
      <c r="B1273" s="46" t="s">
        <v>320</v>
      </c>
      <c r="C1273" s="47" t="s">
        <v>341</v>
      </c>
      <c r="D1273" s="48">
        <v>135.21</v>
      </c>
      <c r="E1273" s="49">
        <v>38.96</v>
      </c>
      <c r="F1273" s="49">
        <v>3.5200000000000002E-2</v>
      </c>
      <c r="G1273" s="49">
        <v>17.112300000000001</v>
      </c>
      <c r="H1273" s="49">
        <v>0.27300000000000002</v>
      </c>
      <c r="I1273" s="49">
        <v>0.28799999999999998</v>
      </c>
      <c r="J1273" s="49">
        <v>44.274299999999997</v>
      </c>
      <c r="K1273" s="49">
        <v>0.24959999999999999</v>
      </c>
      <c r="L1273" s="49">
        <v>101.19240000000001</v>
      </c>
      <c r="M1273" s="47"/>
      <c r="N1273" s="50">
        <v>0.97983162129694101</v>
      </c>
      <c r="O1273" s="50">
        <v>6.9992350978622601E-4</v>
      </c>
      <c r="P1273" s="50">
        <v>0.3599124601232046</v>
      </c>
      <c r="Q1273" s="50">
        <v>5.5225421874834845E-3</v>
      </c>
      <c r="R1273" s="50">
        <v>6.1349457930128517E-3</v>
      </c>
      <c r="S1273" s="50">
        <v>1.6599413815227262</v>
      </c>
      <c r="T1273" s="50">
        <v>6.7256572503325753E-3</v>
      </c>
      <c r="U1273" s="50">
        <v>3.0187685316834871</v>
      </c>
      <c r="V1273" s="51">
        <v>82.18126219321293</v>
      </c>
      <c r="X1273" s="47" t="s">
        <v>1687</v>
      </c>
      <c r="Y1273" s="47" t="s">
        <v>1687</v>
      </c>
      <c r="Z1273" s="47" t="s">
        <v>1687</v>
      </c>
      <c r="AA1273" s="47" t="s">
        <v>1687</v>
      </c>
      <c r="AB1273" s="47" t="s">
        <v>1687</v>
      </c>
      <c r="AC1273" s="47" t="s">
        <v>1687</v>
      </c>
      <c r="AD1273" s="47" t="s">
        <v>1687</v>
      </c>
      <c r="AE1273" s="312"/>
      <c r="AF1273" s="465" t="s">
        <v>1755</v>
      </c>
      <c r="AG1273" s="343">
        <v>40</v>
      </c>
      <c r="AH1273" s="343">
        <v>15</v>
      </c>
      <c r="AI1273" s="343"/>
      <c r="AJ1273" s="343"/>
      <c r="AK1273" s="343"/>
      <c r="AL1273" s="343"/>
      <c r="AM1273" s="343"/>
      <c r="AN1273" s="343"/>
      <c r="AO1273" s="343"/>
      <c r="AP1273" s="343"/>
      <c r="AQ1273" s="343"/>
      <c r="AR1273" s="343"/>
      <c r="AS1273" s="343"/>
      <c r="AT1273" s="343"/>
      <c r="AU1273" s="343"/>
      <c r="AV1273" s="343"/>
      <c r="AW1273" s="343"/>
      <c r="AX1273" s="343"/>
      <c r="AY1273" s="343"/>
      <c r="AZ1273" s="343"/>
      <c r="BA1273" s="343"/>
      <c r="BB1273" s="343"/>
      <c r="BC1273" s="343"/>
      <c r="BD1273" s="343"/>
      <c r="BE1273" s="475"/>
      <c r="BF1273" s="475"/>
      <c r="BG1273" s="475"/>
      <c r="BH1273" s="475"/>
      <c r="BI1273" s="475"/>
      <c r="BJ1273" s="475"/>
      <c r="BK1273" s="475"/>
      <c r="BL1273" s="475"/>
      <c r="BM1273" s="475"/>
      <c r="BN1273" s="475"/>
      <c r="BO1273" s="475"/>
      <c r="BP1273" s="306"/>
      <c r="BQ1273" s="496"/>
      <c r="BR1273" s="496"/>
      <c r="BS1273" s="496"/>
      <c r="BT1273" s="496"/>
      <c r="BU1273" s="496"/>
      <c r="BV1273" s="496"/>
    </row>
    <row r="1274" spans="1:74" s="52" customFormat="1" ht="12.75">
      <c r="A1274" s="64">
        <v>2996.2204340404778</v>
      </c>
      <c r="B1274" s="46" t="s">
        <v>320</v>
      </c>
      <c r="C1274" s="47" t="s">
        <v>341</v>
      </c>
      <c r="D1274" s="48">
        <v>140.21</v>
      </c>
      <c r="E1274" s="49">
        <v>38.9649</v>
      </c>
      <c r="F1274" s="49">
        <v>4.3499999999999997E-2</v>
      </c>
      <c r="G1274" s="49">
        <v>16.941700000000001</v>
      </c>
      <c r="H1274" s="49">
        <v>0.36099999999999999</v>
      </c>
      <c r="I1274" s="49">
        <v>0.23849999999999999</v>
      </c>
      <c r="J1274" s="49">
        <v>44.022100000000002</v>
      </c>
      <c r="K1274" s="49">
        <v>0.25990000000000002</v>
      </c>
      <c r="L1274" s="49">
        <v>100.83160000000001</v>
      </c>
      <c r="M1274" s="47"/>
      <c r="N1274" s="50">
        <v>0.98273077916272877</v>
      </c>
      <c r="O1274" s="50">
        <v>8.6741247617335218E-4</v>
      </c>
      <c r="P1274" s="50">
        <v>0.35733369769652878</v>
      </c>
      <c r="Q1274" s="50">
        <v>7.3233887183395763E-3</v>
      </c>
      <c r="R1274" s="50">
        <v>5.0948935555023122E-3</v>
      </c>
      <c r="S1274" s="50">
        <v>1.6551611878756174</v>
      </c>
      <c r="T1274" s="50">
        <v>7.0230364000336267E-3</v>
      </c>
      <c r="U1274" s="50">
        <v>3.0155343958849237</v>
      </c>
      <c r="V1274" s="51">
        <v>82.244243189967676</v>
      </c>
      <c r="X1274" s="47" t="s">
        <v>1687</v>
      </c>
      <c r="Y1274" s="47" t="s">
        <v>1687</v>
      </c>
      <c r="Z1274" s="47" t="s">
        <v>1687</v>
      </c>
      <c r="AA1274" s="47" t="s">
        <v>1687</v>
      </c>
      <c r="AB1274" s="47" t="s">
        <v>1687</v>
      </c>
      <c r="AC1274" s="47" t="s">
        <v>1687</v>
      </c>
      <c r="AD1274" s="47" t="s">
        <v>1687</v>
      </c>
      <c r="AE1274" s="312"/>
      <c r="AF1274" s="465" t="s">
        <v>1755</v>
      </c>
      <c r="AG1274" s="343">
        <v>40</v>
      </c>
      <c r="AH1274" s="343">
        <v>15</v>
      </c>
      <c r="AI1274" s="343"/>
      <c r="AJ1274" s="343"/>
      <c r="AK1274" s="343"/>
      <c r="AL1274" s="343"/>
      <c r="AM1274" s="343"/>
      <c r="AN1274" s="343"/>
      <c r="AO1274" s="343"/>
      <c r="AP1274" s="343"/>
      <c r="AQ1274" s="343"/>
      <c r="AR1274" s="343"/>
      <c r="AS1274" s="343"/>
      <c r="AT1274" s="343"/>
      <c r="AU1274" s="343"/>
      <c r="AV1274" s="343"/>
      <c r="AW1274" s="343"/>
      <c r="AX1274" s="343"/>
      <c r="AY1274" s="343"/>
      <c r="AZ1274" s="343"/>
      <c r="BA1274" s="343"/>
      <c r="BB1274" s="343"/>
      <c r="BC1274" s="343"/>
      <c r="BD1274" s="343"/>
      <c r="BE1274" s="475"/>
      <c r="BF1274" s="475"/>
      <c r="BG1274" s="475"/>
      <c r="BH1274" s="475"/>
      <c r="BI1274" s="475"/>
      <c r="BJ1274" s="475"/>
      <c r="BK1274" s="475"/>
      <c r="BL1274" s="475"/>
      <c r="BM1274" s="475"/>
      <c r="BN1274" s="475"/>
      <c r="BO1274" s="475"/>
      <c r="BP1274" s="306"/>
      <c r="BQ1274" s="496"/>
      <c r="BR1274" s="496"/>
      <c r="BS1274" s="496"/>
      <c r="BT1274" s="496"/>
      <c r="BU1274" s="496"/>
      <c r="BV1274" s="496"/>
    </row>
    <row r="1275" spans="1:74" s="52" customFormat="1" ht="12.75">
      <c r="A1275" s="64">
        <v>2996.2204340404778</v>
      </c>
      <c r="B1275" s="46" t="s">
        <v>320</v>
      </c>
      <c r="C1275" s="47" t="s">
        <v>341</v>
      </c>
      <c r="D1275" s="48">
        <v>145.22</v>
      </c>
      <c r="E1275" s="49">
        <v>39.050600000000003</v>
      </c>
      <c r="F1275" s="49">
        <v>4.5600000000000002E-2</v>
      </c>
      <c r="G1275" s="49">
        <v>17.1556</v>
      </c>
      <c r="H1275" s="49">
        <v>0.30959999999999999</v>
      </c>
      <c r="I1275" s="49">
        <v>0.20250000000000001</v>
      </c>
      <c r="J1275" s="49">
        <v>43.849499999999999</v>
      </c>
      <c r="K1275" s="49">
        <v>0.25340000000000001</v>
      </c>
      <c r="L1275" s="49">
        <v>100.86680000000001</v>
      </c>
      <c r="M1275" s="47"/>
      <c r="N1275" s="50">
        <v>0.98477325882707367</v>
      </c>
      <c r="O1275" s="50">
        <v>9.0917773910716181E-4</v>
      </c>
      <c r="P1275" s="50">
        <v>0.36180156540913483</v>
      </c>
      <c r="Q1275" s="50">
        <v>6.2799094299480192E-3</v>
      </c>
      <c r="R1275" s="50">
        <v>4.3253305500440212E-3</v>
      </c>
      <c r="S1275" s="50">
        <v>1.6484725778204035</v>
      </c>
      <c r="T1275" s="50">
        <v>6.8465659190009602E-3</v>
      </c>
      <c r="U1275" s="50">
        <v>3.0134083856947118</v>
      </c>
      <c r="V1275" s="51">
        <v>82.002376808772226</v>
      </c>
      <c r="X1275" s="47" t="s">
        <v>1687</v>
      </c>
      <c r="Y1275" s="47" t="s">
        <v>1687</v>
      </c>
      <c r="Z1275" s="47" t="s">
        <v>1687</v>
      </c>
      <c r="AA1275" s="47" t="s">
        <v>1687</v>
      </c>
      <c r="AB1275" s="47" t="s">
        <v>1687</v>
      </c>
      <c r="AC1275" s="47" t="s">
        <v>1687</v>
      </c>
      <c r="AD1275" s="47" t="s">
        <v>1687</v>
      </c>
      <c r="AE1275" s="312"/>
      <c r="AF1275" s="465" t="s">
        <v>1755</v>
      </c>
      <c r="AG1275" s="343">
        <v>40</v>
      </c>
      <c r="AH1275" s="343">
        <v>15</v>
      </c>
      <c r="AI1275" s="343"/>
      <c r="AJ1275" s="343"/>
      <c r="AK1275" s="343"/>
      <c r="AL1275" s="343"/>
      <c r="AM1275" s="343"/>
      <c r="AN1275" s="343"/>
      <c r="AO1275" s="343"/>
      <c r="AP1275" s="343"/>
      <c r="AQ1275" s="343"/>
      <c r="AR1275" s="343"/>
      <c r="AS1275" s="343"/>
      <c r="AT1275" s="343"/>
      <c r="AU1275" s="343"/>
      <c r="AV1275" s="343"/>
      <c r="AW1275" s="343"/>
      <c r="AX1275" s="343"/>
      <c r="AY1275" s="343"/>
      <c r="AZ1275" s="343"/>
      <c r="BA1275" s="343"/>
      <c r="BB1275" s="343"/>
      <c r="BC1275" s="343"/>
      <c r="BD1275" s="343"/>
      <c r="BE1275" s="475"/>
      <c r="BF1275" s="475"/>
      <c r="BG1275" s="475"/>
      <c r="BH1275" s="475"/>
      <c r="BI1275" s="475"/>
      <c r="BJ1275" s="475"/>
      <c r="BK1275" s="475"/>
      <c r="BL1275" s="475"/>
      <c r="BM1275" s="475"/>
      <c r="BN1275" s="475"/>
      <c r="BO1275" s="475"/>
      <c r="BP1275" s="306"/>
      <c r="BQ1275" s="496"/>
      <c r="BR1275" s="496"/>
      <c r="BS1275" s="496"/>
      <c r="BT1275" s="496"/>
      <c r="BU1275" s="496"/>
      <c r="BV1275" s="496"/>
    </row>
    <row r="1276" spans="1:74" s="52" customFormat="1" ht="12.75">
      <c r="A1276" s="64">
        <v>2996.2204340404778</v>
      </c>
      <c r="B1276" s="46" t="s">
        <v>320</v>
      </c>
      <c r="C1276" s="47" t="s">
        <v>341</v>
      </c>
      <c r="D1276" s="48">
        <v>150.22999999999999</v>
      </c>
      <c r="E1276" s="49">
        <v>38.849699999999999</v>
      </c>
      <c r="F1276" s="49">
        <v>3.9899999999999998E-2</v>
      </c>
      <c r="G1276" s="49">
        <v>17.396999999999998</v>
      </c>
      <c r="H1276" s="49">
        <v>0.32669999999999999</v>
      </c>
      <c r="I1276" s="49">
        <v>0.22989999999999999</v>
      </c>
      <c r="J1276" s="49">
        <v>44.110500000000002</v>
      </c>
      <c r="K1276" s="49">
        <v>0.2334</v>
      </c>
      <c r="L1276" s="49">
        <v>101.1871</v>
      </c>
      <c r="M1276" s="47"/>
      <c r="N1276" s="50">
        <v>0.97852755939317237</v>
      </c>
      <c r="O1276" s="50">
        <v>7.9457281618795078E-4</v>
      </c>
      <c r="P1276" s="50">
        <v>0.36645086373862101</v>
      </c>
      <c r="Q1276" s="50">
        <v>6.6187872108176586E-3</v>
      </c>
      <c r="R1276" s="50">
        <v>4.9046735071993572E-3</v>
      </c>
      <c r="S1276" s="50">
        <v>1.6562882403022228</v>
      </c>
      <c r="T1276" s="50">
        <v>6.2985980062306504E-3</v>
      </c>
      <c r="U1276" s="50">
        <v>3.0198832949744516</v>
      </c>
      <c r="V1276" s="51">
        <v>81.883434052045615</v>
      </c>
      <c r="X1276" s="47" t="s">
        <v>1687</v>
      </c>
      <c r="Y1276" s="47" t="s">
        <v>1687</v>
      </c>
      <c r="Z1276" s="47" t="s">
        <v>1687</v>
      </c>
      <c r="AA1276" s="47" t="s">
        <v>1687</v>
      </c>
      <c r="AB1276" s="47" t="s">
        <v>1687</v>
      </c>
      <c r="AC1276" s="47" t="s">
        <v>1687</v>
      </c>
      <c r="AD1276" s="47" t="s">
        <v>1687</v>
      </c>
      <c r="AE1276" s="312"/>
      <c r="AF1276" s="465" t="s">
        <v>1755</v>
      </c>
      <c r="AG1276" s="343">
        <v>40</v>
      </c>
      <c r="AH1276" s="343">
        <v>15</v>
      </c>
      <c r="AI1276" s="343"/>
      <c r="AJ1276" s="343"/>
      <c r="AK1276" s="343"/>
      <c r="AL1276" s="343"/>
      <c r="AM1276" s="343"/>
      <c r="AN1276" s="343"/>
      <c r="AO1276" s="343"/>
      <c r="AP1276" s="343"/>
      <c r="AQ1276" s="343"/>
      <c r="AR1276" s="343"/>
      <c r="AS1276" s="343"/>
      <c r="AT1276" s="343"/>
      <c r="AU1276" s="343"/>
      <c r="AV1276" s="343"/>
      <c r="AW1276" s="343"/>
      <c r="AX1276" s="343"/>
      <c r="AY1276" s="343"/>
      <c r="AZ1276" s="343"/>
      <c r="BA1276" s="343"/>
      <c r="BB1276" s="343"/>
      <c r="BC1276" s="343"/>
      <c r="BD1276" s="343"/>
      <c r="BE1276" s="475"/>
      <c r="BF1276" s="475"/>
      <c r="BG1276" s="475"/>
      <c r="BH1276" s="475"/>
      <c r="BI1276" s="475"/>
      <c r="BJ1276" s="475"/>
      <c r="BK1276" s="475"/>
      <c r="BL1276" s="475"/>
      <c r="BM1276" s="475"/>
      <c r="BN1276" s="475"/>
      <c r="BO1276" s="475"/>
      <c r="BP1276" s="306"/>
      <c r="BQ1276" s="496"/>
      <c r="BR1276" s="496"/>
      <c r="BS1276" s="496"/>
      <c r="BT1276" s="496"/>
      <c r="BU1276" s="496"/>
      <c r="BV1276" s="496"/>
    </row>
    <row r="1277" spans="1:74" s="52" customFormat="1" ht="12.75">
      <c r="A1277" s="64">
        <v>2996.2204340404778</v>
      </c>
      <c r="B1277" s="46" t="s">
        <v>320</v>
      </c>
      <c r="C1277" s="47" t="s">
        <v>341</v>
      </c>
      <c r="D1277" s="48">
        <v>155.24</v>
      </c>
      <c r="E1277" s="49">
        <v>38.975099999999998</v>
      </c>
      <c r="F1277" s="49">
        <v>7.17E-2</v>
      </c>
      <c r="G1277" s="49">
        <v>16.922599999999999</v>
      </c>
      <c r="H1277" s="49">
        <v>0.33410000000000001</v>
      </c>
      <c r="I1277" s="49">
        <v>0.25719999999999998</v>
      </c>
      <c r="J1277" s="49">
        <v>43.932600000000001</v>
      </c>
      <c r="K1277" s="49">
        <v>0.2591</v>
      </c>
      <c r="L1277" s="49">
        <v>100.75239999999999</v>
      </c>
      <c r="M1277" s="47"/>
      <c r="N1277" s="50">
        <v>0.98341441352263959</v>
      </c>
      <c r="O1277" s="50">
        <v>1.4303552088759275E-3</v>
      </c>
      <c r="P1277" s="50">
        <v>0.35708566355525284</v>
      </c>
      <c r="Q1277" s="50">
        <v>6.78062457247945E-3</v>
      </c>
      <c r="R1277" s="50">
        <v>5.4967506268932846E-3</v>
      </c>
      <c r="S1277" s="50">
        <v>1.6525126128949603</v>
      </c>
      <c r="T1277" s="50">
        <v>7.004455678507408E-3</v>
      </c>
      <c r="U1277" s="50">
        <v>3.0137248760596087</v>
      </c>
      <c r="V1277" s="51">
        <v>82.230992744180938</v>
      </c>
      <c r="X1277" s="47" t="s">
        <v>1687</v>
      </c>
      <c r="Y1277" s="47" t="s">
        <v>1687</v>
      </c>
      <c r="Z1277" s="47" t="s">
        <v>1687</v>
      </c>
      <c r="AA1277" s="47" t="s">
        <v>1687</v>
      </c>
      <c r="AB1277" s="47" t="s">
        <v>1687</v>
      </c>
      <c r="AC1277" s="47" t="s">
        <v>1687</v>
      </c>
      <c r="AD1277" s="47" t="s">
        <v>1687</v>
      </c>
      <c r="AE1277" s="312"/>
      <c r="AF1277" s="465" t="s">
        <v>1755</v>
      </c>
      <c r="AG1277" s="343">
        <v>40</v>
      </c>
      <c r="AH1277" s="343">
        <v>15</v>
      </c>
      <c r="AI1277" s="343"/>
      <c r="AJ1277" s="343"/>
      <c r="AK1277" s="343"/>
      <c r="AL1277" s="343"/>
      <c r="AM1277" s="343"/>
      <c r="AN1277" s="343"/>
      <c r="AO1277" s="343"/>
      <c r="AP1277" s="343"/>
      <c r="AQ1277" s="343"/>
      <c r="AR1277" s="343"/>
      <c r="AS1277" s="343"/>
      <c r="AT1277" s="343"/>
      <c r="AU1277" s="343"/>
      <c r="AV1277" s="343"/>
      <c r="AW1277" s="343"/>
      <c r="AX1277" s="343"/>
      <c r="AY1277" s="343"/>
      <c r="AZ1277" s="343"/>
      <c r="BA1277" s="343"/>
      <c r="BB1277" s="343"/>
      <c r="BC1277" s="343"/>
      <c r="BD1277" s="343"/>
      <c r="BE1277" s="475"/>
      <c r="BF1277" s="475"/>
      <c r="BG1277" s="475"/>
      <c r="BH1277" s="475"/>
      <c r="BI1277" s="475"/>
      <c r="BJ1277" s="475"/>
      <c r="BK1277" s="475"/>
      <c r="BL1277" s="475"/>
      <c r="BM1277" s="475"/>
      <c r="BN1277" s="475"/>
      <c r="BO1277" s="475"/>
      <c r="BP1277" s="306"/>
      <c r="BQ1277" s="496"/>
      <c r="BR1277" s="496"/>
      <c r="BS1277" s="496"/>
      <c r="BT1277" s="496"/>
      <c r="BU1277" s="496"/>
      <c r="BV1277" s="496"/>
    </row>
    <row r="1278" spans="1:74" s="52" customFormat="1" ht="12.75">
      <c r="A1278" s="64">
        <v>2996.2204340404778</v>
      </c>
      <c r="B1278" s="46" t="s">
        <v>320</v>
      </c>
      <c r="C1278" s="47" t="s">
        <v>341</v>
      </c>
      <c r="D1278" s="48">
        <v>160.24</v>
      </c>
      <c r="E1278" s="49">
        <v>38.856999999999999</v>
      </c>
      <c r="F1278" s="49">
        <v>4.2299999999999997E-2</v>
      </c>
      <c r="G1278" s="49">
        <v>17.165700000000001</v>
      </c>
      <c r="H1278" s="49">
        <v>0.3891</v>
      </c>
      <c r="I1278" s="49">
        <v>0.21790000000000001</v>
      </c>
      <c r="J1278" s="49">
        <v>43.8474</v>
      </c>
      <c r="K1278" s="49">
        <v>0.23100000000000001</v>
      </c>
      <c r="L1278" s="49">
        <v>100.75039999999998</v>
      </c>
      <c r="M1278" s="47"/>
      <c r="N1278" s="50">
        <v>0.98197566534917391</v>
      </c>
      <c r="O1278" s="50">
        <v>8.4517616442868096E-4</v>
      </c>
      <c r="P1278" s="50">
        <v>0.36278470624295284</v>
      </c>
      <c r="Q1278" s="50">
        <v>7.909273278124837E-3</v>
      </c>
      <c r="R1278" s="50">
        <v>4.6641706059479052E-3</v>
      </c>
      <c r="S1278" s="50">
        <v>1.6519003684302325</v>
      </c>
      <c r="T1278" s="50">
        <v>6.2546222511078988E-3</v>
      </c>
      <c r="U1278" s="50">
        <v>3.0163339823219681</v>
      </c>
      <c r="V1278" s="51">
        <v>81.992981890641019</v>
      </c>
      <c r="X1278" s="47" t="s">
        <v>1687</v>
      </c>
      <c r="Y1278" s="47" t="s">
        <v>1687</v>
      </c>
      <c r="Z1278" s="47" t="s">
        <v>1687</v>
      </c>
      <c r="AA1278" s="47" t="s">
        <v>1687</v>
      </c>
      <c r="AB1278" s="47" t="s">
        <v>1687</v>
      </c>
      <c r="AC1278" s="47" t="s">
        <v>1687</v>
      </c>
      <c r="AD1278" s="47" t="s">
        <v>1687</v>
      </c>
      <c r="AE1278" s="312"/>
      <c r="AF1278" s="465" t="s">
        <v>1755</v>
      </c>
      <c r="AG1278" s="343">
        <v>40</v>
      </c>
      <c r="AH1278" s="343">
        <v>15</v>
      </c>
      <c r="AI1278" s="343"/>
      <c r="AJ1278" s="343"/>
      <c r="AK1278" s="343"/>
      <c r="AL1278" s="343"/>
      <c r="AM1278" s="343"/>
      <c r="AN1278" s="343"/>
      <c r="AO1278" s="343"/>
      <c r="AP1278" s="343"/>
      <c r="AQ1278" s="343"/>
      <c r="AR1278" s="343"/>
      <c r="AS1278" s="343"/>
      <c r="AT1278" s="343"/>
      <c r="AU1278" s="343"/>
      <c r="AV1278" s="343"/>
      <c r="AW1278" s="343"/>
      <c r="AX1278" s="343"/>
      <c r="AY1278" s="343"/>
      <c r="AZ1278" s="343"/>
      <c r="BA1278" s="343"/>
      <c r="BB1278" s="343"/>
      <c r="BC1278" s="343"/>
      <c r="BD1278" s="343"/>
      <c r="BE1278" s="475"/>
      <c r="BF1278" s="475"/>
      <c r="BG1278" s="475"/>
      <c r="BH1278" s="475"/>
      <c r="BI1278" s="475"/>
      <c r="BJ1278" s="475"/>
      <c r="BK1278" s="475"/>
      <c r="BL1278" s="475"/>
      <c r="BM1278" s="475"/>
      <c r="BN1278" s="475"/>
      <c r="BO1278" s="475"/>
      <c r="BP1278" s="306"/>
      <c r="BQ1278" s="496"/>
      <c r="BR1278" s="496"/>
      <c r="BS1278" s="496"/>
      <c r="BT1278" s="496"/>
      <c r="BU1278" s="496"/>
      <c r="BV1278" s="496"/>
    </row>
    <row r="1279" spans="1:74" s="52" customFormat="1" ht="12.75">
      <c r="A1279" s="64">
        <v>2996.2204340404778</v>
      </c>
      <c r="B1279" s="46" t="s">
        <v>320</v>
      </c>
      <c r="C1279" s="47" t="s">
        <v>341</v>
      </c>
      <c r="D1279" s="48">
        <v>165.25</v>
      </c>
      <c r="E1279" s="49">
        <v>38.783900000000003</v>
      </c>
      <c r="F1279" s="49">
        <v>7.0099999999999996E-2</v>
      </c>
      <c r="G1279" s="49">
        <v>17.374300000000002</v>
      </c>
      <c r="H1279" s="49">
        <v>0.26679999999999998</v>
      </c>
      <c r="I1279" s="49">
        <v>0.192</v>
      </c>
      <c r="J1279" s="49">
        <v>43.713099999999997</v>
      </c>
      <c r="K1279" s="49">
        <v>0.2465</v>
      </c>
      <c r="L1279" s="49">
        <v>100.64670000000001</v>
      </c>
      <c r="M1279" s="47"/>
      <c r="N1279" s="50">
        <v>0.9814287153041461</v>
      </c>
      <c r="O1279" s="50">
        <v>1.4024930421470381E-3</v>
      </c>
      <c r="P1279" s="50">
        <v>0.36768049569000039</v>
      </c>
      <c r="Q1279" s="50">
        <v>5.4304647625501752E-3</v>
      </c>
      <c r="R1279" s="50">
        <v>4.1152313014539491E-3</v>
      </c>
      <c r="S1279" s="50">
        <v>1.6490257385909353</v>
      </c>
      <c r="T1279" s="50">
        <v>6.6831599203267551E-3</v>
      </c>
      <c r="U1279" s="50">
        <v>3.0157662986115601</v>
      </c>
      <c r="V1279" s="51">
        <v>81.768267016782531</v>
      </c>
      <c r="X1279" s="47" t="s">
        <v>1687</v>
      </c>
      <c r="Y1279" s="47" t="s">
        <v>1687</v>
      </c>
      <c r="Z1279" s="47" t="s">
        <v>1687</v>
      </c>
      <c r="AA1279" s="47" t="s">
        <v>1687</v>
      </c>
      <c r="AB1279" s="47" t="s">
        <v>1687</v>
      </c>
      <c r="AC1279" s="47" t="s">
        <v>1687</v>
      </c>
      <c r="AD1279" s="47" t="s">
        <v>1687</v>
      </c>
      <c r="AE1279" s="312"/>
      <c r="AF1279" s="465" t="s">
        <v>1755</v>
      </c>
      <c r="AG1279" s="343">
        <v>40</v>
      </c>
      <c r="AH1279" s="343">
        <v>15</v>
      </c>
      <c r="AI1279" s="343"/>
      <c r="AJ1279" s="343"/>
      <c r="AK1279" s="343"/>
      <c r="AL1279" s="343"/>
      <c r="AM1279" s="343"/>
      <c r="AN1279" s="343"/>
      <c r="AO1279" s="343"/>
      <c r="AP1279" s="343"/>
      <c r="AQ1279" s="343"/>
      <c r="AR1279" s="343"/>
      <c r="AS1279" s="343"/>
      <c r="AT1279" s="343"/>
      <c r="AU1279" s="343"/>
      <c r="AV1279" s="343"/>
      <c r="AW1279" s="343"/>
      <c r="AX1279" s="343"/>
      <c r="AY1279" s="343"/>
      <c r="AZ1279" s="343"/>
      <c r="BA1279" s="343"/>
      <c r="BB1279" s="343"/>
      <c r="BC1279" s="343"/>
      <c r="BD1279" s="343"/>
      <c r="BE1279" s="475"/>
      <c r="BF1279" s="475"/>
      <c r="BG1279" s="475"/>
      <c r="BH1279" s="475"/>
      <c r="BI1279" s="475"/>
      <c r="BJ1279" s="475"/>
      <c r="BK1279" s="475"/>
      <c r="BL1279" s="475"/>
      <c r="BM1279" s="475"/>
      <c r="BN1279" s="475"/>
      <c r="BO1279" s="475"/>
      <c r="BP1279" s="306"/>
      <c r="BQ1279" s="496"/>
      <c r="BR1279" s="496"/>
      <c r="BS1279" s="496"/>
      <c r="BT1279" s="496"/>
      <c r="BU1279" s="496"/>
      <c r="BV1279" s="496"/>
    </row>
    <row r="1280" spans="1:74" s="52" customFormat="1" ht="12.75">
      <c r="A1280" s="64">
        <v>2996.2204340404778</v>
      </c>
      <c r="B1280" s="46" t="s">
        <v>320</v>
      </c>
      <c r="C1280" s="47" t="s">
        <v>341</v>
      </c>
      <c r="D1280" s="48">
        <v>170.26</v>
      </c>
      <c r="E1280" s="49">
        <v>38.931699999999999</v>
      </c>
      <c r="F1280" s="49">
        <v>6.2600000000000003E-2</v>
      </c>
      <c r="G1280" s="49">
        <v>17.0915</v>
      </c>
      <c r="H1280" s="49">
        <v>0.31259999999999999</v>
      </c>
      <c r="I1280" s="49">
        <v>0.30170000000000002</v>
      </c>
      <c r="J1280" s="49">
        <v>43.648499999999999</v>
      </c>
      <c r="K1280" s="49">
        <v>0.2424</v>
      </c>
      <c r="L1280" s="49">
        <v>100.59100000000001</v>
      </c>
      <c r="M1280" s="47"/>
      <c r="N1280" s="50">
        <v>0.98473043417357797</v>
      </c>
      <c r="O1280" s="50">
        <v>1.2518829961666528E-3</v>
      </c>
      <c r="P1280" s="50">
        <v>0.36153484868432312</v>
      </c>
      <c r="Q1280" s="50">
        <v>6.3598497903063671E-3</v>
      </c>
      <c r="R1280" s="50">
        <v>6.4636084754227238E-3</v>
      </c>
      <c r="S1280" s="50">
        <v>1.64585610018478</v>
      </c>
      <c r="T1280" s="50">
        <v>6.5690755295122385E-3</v>
      </c>
      <c r="U1280" s="50">
        <v>3.0127657998340891</v>
      </c>
      <c r="V1280" s="51">
        <v>81.98981374863726</v>
      </c>
      <c r="X1280" s="47" t="s">
        <v>1687</v>
      </c>
      <c r="Y1280" s="47" t="s">
        <v>1687</v>
      </c>
      <c r="Z1280" s="47" t="s">
        <v>1687</v>
      </c>
      <c r="AA1280" s="47" t="s">
        <v>1687</v>
      </c>
      <c r="AB1280" s="47" t="s">
        <v>1687</v>
      </c>
      <c r="AC1280" s="47" t="s">
        <v>1687</v>
      </c>
      <c r="AD1280" s="47" t="s">
        <v>1687</v>
      </c>
      <c r="AE1280" s="312"/>
      <c r="AF1280" s="465" t="s">
        <v>1755</v>
      </c>
      <c r="AG1280" s="343">
        <v>40</v>
      </c>
      <c r="AH1280" s="343">
        <v>15</v>
      </c>
      <c r="AI1280" s="343"/>
      <c r="AJ1280" s="343"/>
      <c r="AK1280" s="343"/>
      <c r="AL1280" s="343"/>
      <c r="AM1280" s="343"/>
      <c r="AN1280" s="343"/>
      <c r="AO1280" s="343"/>
      <c r="AP1280" s="343"/>
      <c r="AQ1280" s="343"/>
      <c r="AR1280" s="343"/>
      <c r="AS1280" s="343"/>
      <c r="AT1280" s="343"/>
      <c r="AU1280" s="343"/>
      <c r="AV1280" s="343"/>
      <c r="AW1280" s="343"/>
      <c r="AX1280" s="343"/>
      <c r="AY1280" s="343"/>
      <c r="AZ1280" s="343"/>
      <c r="BA1280" s="343"/>
      <c r="BB1280" s="343"/>
      <c r="BC1280" s="343"/>
      <c r="BD1280" s="343"/>
      <c r="BE1280" s="475"/>
      <c r="BF1280" s="475"/>
      <c r="BG1280" s="475"/>
      <c r="BH1280" s="475"/>
      <c r="BI1280" s="475"/>
      <c r="BJ1280" s="475"/>
      <c r="BK1280" s="475"/>
      <c r="BL1280" s="475"/>
      <c r="BM1280" s="475"/>
      <c r="BN1280" s="475"/>
      <c r="BO1280" s="475"/>
      <c r="BP1280" s="306"/>
      <c r="BQ1280" s="496"/>
      <c r="BR1280" s="496"/>
      <c r="BS1280" s="496"/>
      <c r="BT1280" s="496"/>
      <c r="BU1280" s="496"/>
      <c r="BV1280" s="496"/>
    </row>
    <row r="1281" spans="1:74" s="52" customFormat="1" ht="12.75">
      <c r="A1281" s="64">
        <v>2996.2204340404778</v>
      </c>
      <c r="B1281" s="46" t="s">
        <v>320</v>
      </c>
      <c r="C1281" s="47" t="s">
        <v>341</v>
      </c>
      <c r="D1281" s="48">
        <v>175.27</v>
      </c>
      <c r="E1281" s="49">
        <v>38.910499999999999</v>
      </c>
      <c r="F1281" s="49">
        <v>3.6700000000000003E-2</v>
      </c>
      <c r="G1281" s="49">
        <v>17.148800000000001</v>
      </c>
      <c r="H1281" s="49">
        <v>0.32729999999999998</v>
      </c>
      <c r="I1281" s="49">
        <v>0.21290000000000001</v>
      </c>
      <c r="J1281" s="49">
        <v>44.093000000000004</v>
      </c>
      <c r="K1281" s="49">
        <v>0.24510000000000001</v>
      </c>
      <c r="L1281" s="49">
        <v>100.9743</v>
      </c>
      <c r="M1281" s="47"/>
      <c r="N1281" s="50">
        <v>0.9808064201321206</v>
      </c>
      <c r="O1281" s="50">
        <v>7.3140507216398602E-4</v>
      </c>
      <c r="P1281" s="50">
        <v>0.36149826547595376</v>
      </c>
      <c r="Q1281" s="50">
        <v>6.6360001343339168E-3</v>
      </c>
      <c r="R1281" s="50">
        <v>4.5454605105895015E-3</v>
      </c>
      <c r="S1281" s="50">
        <v>1.6568938363600509</v>
      </c>
      <c r="T1281" s="50">
        <v>6.6193820383379579E-3</v>
      </c>
      <c r="U1281" s="50">
        <v>3.0177307697235505</v>
      </c>
      <c r="V1281" s="51">
        <v>82.089789929958528</v>
      </c>
      <c r="X1281" s="47" t="s">
        <v>1687</v>
      </c>
      <c r="Y1281" s="47" t="s">
        <v>1687</v>
      </c>
      <c r="Z1281" s="47" t="s">
        <v>1687</v>
      </c>
      <c r="AA1281" s="47" t="s">
        <v>1687</v>
      </c>
      <c r="AB1281" s="47" t="s">
        <v>1687</v>
      </c>
      <c r="AC1281" s="47" t="s">
        <v>1687</v>
      </c>
      <c r="AD1281" s="47" t="s">
        <v>1687</v>
      </c>
      <c r="AE1281" s="312"/>
      <c r="AF1281" s="465" t="s">
        <v>1755</v>
      </c>
      <c r="AG1281" s="343">
        <v>40</v>
      </c>
      <c r="AH1281" s="343">
        <v>15</v>
      </c>
      <c r="AI1281" s="343"/>
      <c r="AJ1281" s="343"/>
      <c r="AK1281" s="343"/>
      <c r="AL1281" s="343"/>
      <c r="AM1281" s="343"/>
      <c r="AN1281" s="343"/>
      <c r="AO1281" s="343"/>
      <c r="AP1281" s="343"/>
      <c r="AQ1281" s="343"/>
      <c r="AR1281" s="343"/>
      <c r="AS1281" s="343"/>
      <c r="AT1281" s="343"/>
      <c r="AU1281" s="343"/>
      <c r="AV1281" s="343"/>
      <c r="AW1281" s="343"/>
      <c r="AX1281" s="343"/>
      <c r="AY1281" s="343"/>
      <c r="AZ1281" s="343"/>
      <c r="BA1281" s="343"/>
      <c r="BB1281" s="343"/>
      <c r="BC1281" s="343"/>
      <c r="BD1281" s="343"/>
      <c r="BE1281" s="475"/>
      <c r="BF1281" s="475"/>
      <c r="BG1281" s="475"/>
      <c r="BH1281" s="475"/>
      <c r="BI1281" s="475"/>
      <c r="BJ1281" s="475"/>
      <c r="BK1281" s="475"/>
      <c r="BL1281" s="475"/>
      <c r="BM1281" s="475"/>
      <c r="BN1281" s="475"/>
      <c r="BO1281" s="475"/>
      <c r="BP1281" s="306"/>
      <c r="BQ1281" s="496"/>
      <c r="BR1281" s="496"/>
      <c r="BS1281" s="496"/>
      <c r="BT1281" s="496"/>
      <c r="BU1281" s="496"/>
      <c r="BV1281" s="496"/>
    </row>
    <row r="1282" spans="1:74" s="52" customFormat="1" ht="12.75">
      <c r="A1282" s="64">
        <v>2996.2204340404778</v>
      </c>
      <c r="B1282" s="46" t="s">
        <v>320</v>
      </c>
      <c r="C1282" s="47" t="s">
        <v>341</v>
      </c>
      <c r="D1282" s="48">
        <v>180.28</v>
      </c>
      <c r="E1282" s="49">
        <v>39.001199999999997</v>
      </c>
      <c r="F1282" s="49">
        <v>1.6799999999999999E-2</v>
      </c>
      <c r="G1282" s="49">
        <v>16.9451</v>
      </c>
      <c r="H1282" s="49">
        <v>0.2863</v>
      </c>
      <c r="I1282" s="49">
        <v>0.2281</v>
      </c>
      <c r="J1282" s="49">
        <v>43.993200000000002</v>
      </c>
      <c r="K1282" s="49">
        <v>0.26529999999999998</v>
      </c>
      <c r="L1282" s="49">
        <v>100.73599999999999</v>
      </c>
      <c r="M1282" s="47"/>
      <c r="N1282" s="50">
        <v>0.98423012423932243</v>
      </c>
      <c r="O1282" s="50">
        <v>3.3519951407112643E-4</v>
      </c>
      <c r="P1282" s="50">
        <v>0.35761754191007955</v>
      </c>
      <c r="Q1282" s="50">
        <v>5.8114422170954206E-3</v>
      </c>
      <c r="R1282" s="50">
        <v>4.8756184082445675E-3</v>
      </c>
      <c r="S1282" s="50">
        <v>1.6550563398528106</v>
      </c>
      <c r="T1282" s="50">
        <v>7.1732105909115343E-3</v>
      </c>
      <c r="U1282" s="50">
        <v>3.0150994767325354</v>
      </c>
      <c r="V1282" s="51">
        <v>82.231719447919488</v>
      </c>
      <c r="X1282" s="47" t="s">
        <v>1687</v>
      </c>
      <c r="Y1282" s="47" t="s">
        <v>1687</v>
      </c>
      <c r="Z1282" s="47" t="s">
        <v>1687</v>
      </c>
      <c r="AA1282" s="47" t="s">
        <v>1687</v>
      </c>
      <c r="AB1282" s="47" t="s">
        <v>1687</v>
      </c>
      <c r="AC1282" s="47" t="s">
        <v>1687</v>
      </c>
      <c r="AD1282" s="47" t="s">
        <v>1687</v>
      </c>
      <c r="AE1282" s="312"/>
      <c r="AF1282" s="465" t="s">
        <v>1755</v>
      </c>
      <c r="AG1282" s="343">
        <v>40</v>
      </c>
      <c r="AH1282" s="343">
        <v>15</v>
      </c>
      <c r="AI1282" s="343"/>
      <c r="AJ1282" s="343"/>
      <c r="AK1282" s="343"/>
      <c r="AL1282" s="343"/>
      <c r="AM1282" s="343"/>
      <c r="AN1282" s="343"/>
      <c r="AO1282" s="343"/>
      <c r="AP1282" s="343"/>
      <c r="AQ1282" s="343"/>
      <c r="AR1282" s="343"/>
      <c r="AS1282" s="343"/>
      <c r="AT1282" s="343"/>
      <c r="AU1282" s="343"/>
      <c r="AV1282" s="343"/>
      <c r="AW1282" s="343"/>
      <c r="AX1282" s="343"/>
      <c r="AY1282" s="343"/>
      <c r="AZ1282" s="343"/>
      <c r="BA1282" s="343"/>
      <c r="BB1282" s="343"/>
      <c r="BC1282" s="343"/>
      <c r="BD1282" s="343"/>
      <c r="BE1282" s="475"/>
      <c r="BF1282" s="475"/>
      <c r="BG1282" s="475"/>
      <c r="BH1282" s="475"/>
      <c r="BI1282" s="475"/>
      <c r="BJ1282" s="475"/>
      <c r="BK1282" s="475"/>
      <c r="BL1282" s="475"/>
      <c r="BM1282" s="475"/>
      <c r="BN1282" s="475"/>
      <c r="BO1282" s="475"/>
      <c r="BP1282" s="306"/>
      <c r="BQ1282" s="496"/>
      <c r="BR1282" s="496"/>
      <c r="BS1282" s="496"/>
      <c r="BT1282" s="496"/>
      <c r="BU1282" s="496"/>
      <c r="BV1282" s="496"/>
    </row>
    <row r="1283" spans="1:74" s="52" customFormat="1" ht="12.75">
      <c r="A1283" s="64">
        <v>2996.2204340404778</v>
      </c>
      <c r="B1283" s="46" t="s">
        <v>320</v>
      </c>
      <c r="C1283" s="47" t="s">
        <v>341</v>
      </c>
      <c r="D1283" s="48">
        <v>185.28</v>
      </c>
      <c r="E1283" s="49">
        <v>38.782200000000003</v>
      </c>
      <c r="F1283" s="49">
        <v>3.0800000000000001E-2</v>
      </c>
      <c r="G1283" s="49">
        <v>16.8566</v>
      </c>
      <c r="H1283" s="49">
        <v>0.30599999999999999</v>
      </c>
      <c r="I1283" s="49">
        <v>0.22170000000000001</v>
      </c>
      <c r="J1283" s="49">
        <v>43.850700000000003</v>
      </c>
      <c r="K1283" s="49">
        <v>0.23710000000000001</v>
      </c>
      <c r="L1283" s="49">
        <v>100.2851</v>
      </c>
      <c r="M1283" s="47"/>
      <c r="N1283" s="50">
        <v>0.98311356806945371</v>
      </c>
      <c r="O1283" s="50">
        <v>6.1730156751171016E-4</v>
      </c>
      <c r="P1283" s="50">
        <v>0.35735282814842012</v>
      </c>
      <c r="Q1283" s="50">
        <v>6.2393100429995307E-3</v>
      </c>
      <c r="R1283" s="50">
        <v>4.7601723848904025E-3</v>
      </c>
      <c r="S1283" s="50">
        <v>1.6571290254815636</v>
      </c>
      <c r="T1283" s="50">
        <v>6.4396231006845477E-3</v>
      </c>
      <c r="U1283" s="50">
        <v>3.0156518287955238</v>
      </c>
      <c r="V1283" s="51">
        <v>82.260806792352582</v>
      </c>
      <c r="X1283" s="47" t="s">
        <v>1687</v>
      </c>
      <c r="Y1283" s="47" t="s">
        <v>1687</v>
      </c>
      <c r="Z1283" s="47" t="s">
        <v>1687</v>
      </c>
      <c r="AA1283" s="47" t="s">
        <v>1687</v>
      </c>
      <c r="AB1283" s="47" t="s">
        <v>1687</v>
      </c>
      <c r="AC1283" s="47" t="s">
        <v>1687</v>
      </c>
      <c r="AD1283" s="47" t="s">
        <v>1687</v>
      </c>
      <c r="AE1283" s="312"/>
      <c r="AF1283" s="465" t="s">
        <v>1755</v>
      </c>
      <c r="AG1283" s="343">
        <v>40</v>
      </c>
      <c r="AH1283" s="343">
        <v>15</v>
      </c>
      <c r="AI1283" s="343"/>
      <c r="AJ1283" s="343"/>
      <c r="AK1283" s="343"/>
      <c r="AL1283" s="343"/>
      <c r="AM1283" s="343"/>
      <c r="AN1283" s="343"/>
      <c r="AO1283" s="343"/>
      <c r="AP1283" s="343"/>
      <c r="AQ1283" s="343"/>
      <c r="AR1283" s="343"/>
      <c r="AS1283" s="343"/>
      <c r="AT1283" s="343"/>
      <c r="AU1283" s="343"/>
      <c r="AV1283" s="343"/>
      <c r="AW1283" s="343"/>
      <c r="AX1283" s="343"/>
      <c r="AY1283" s="343"/>
      <c r="AZ1283" s="343"/>
      <c r="BA1283" s="343"/>
      <c r="BB1283" s="343"/>
      <c r="BC1283" s="343"/>
      <c r="BD1283" s="343"/>
      <c r="BE1283" s="475"/>
      <c r="BF1283" s="475"/>
      <c r="BG1283" s="475"/>
      <c r="BH1283" s="475"/>
      <c r="BI1283" s="475"/>
      <c r="BJ1283" s="475"/>
      <c r="BK1283" s="475"/>
      <c r="BL1283" s="475"/>
      <c r="BM1283" s="475"/>
      <c r="BN1283" s="475"/>
      <c r="BO1283" s="475"/>
      <c r="BP1283" s="306"/>
      <c r="BQ1283" s="496"/>
      <c r="BR1283" s="496"/>
      <c r="BS1283" s="496"/>
      <c r="BT1283" s="496"/>
      <c r="BU1283" s="496"/>
      <c r="BV1283" s="496"/>
    </row>
    <row r="1284" spans="1:74" s="52" customFormat="1" ht="12.75">
      <c r="A1284" s="64">
        <v>2996.2204340404778</v>
      </c>
      <c r="B1284" s="46" t="s">
        <v>320</v>
      </c>
      <c r="C1284" s="47" t="s">
        <v>341</v>
      </c>
      <c r="D1284" s="48">
        <v>190.29</v>
      </c>
      <c r="E1284" s="49">
        <v>38.678800000000003</v>
      </c>
      <c r="F1284" s="49">
        <v>4.4999999999999998E-2</v>
      </c>
      <c r="G1284" s="49">
        <v>17.025200000000002</v>
      </c>
      <c r="H1284" s="49">
        <v>0.26100000000000001</v>
      </c>
      <c r="I1284" s="49">
        <v>0.25180000000000002</v>
      </c>
      <c r="J1284" s="49">
        <v>43.8996</v>
      </c>
      <c r="K1284" s="49">
        <v>0.2387</v>
      </c>
      <c r="L1284" s="49">
        <v>100.40010000000001</v>
      </c>
      <c r="M1284" s="47"/>
      <c r="N1284" s="50">
        <v>0.98029491659058843</v>
      </c>
      <c r="O1284" s="50">
        <v>9.0171996948954869E-4</v>
      </c>
      <c r="P1284" s="50">
        <v>0.36085437515100827</v>
      </c>
      <c r="Q1284" s="50">
        <v>5.3206924777101311E-3</v>
      </c>
      <c r="R1284" s="50">
        <v>5.4053674717254125E-3</v>
      </c>
      <c r="S1284" s="50">
        <v>1.6586427986922807</v>
      </c>
      <c r="T1284" s="50">
        <v>6.4817731176296011E-3</v>
      </c>
      <c r="U1284" s="50">
        <v>3.0179016434704318</v>
      </c>
      <c r="V1284" s="51">
        <v>82.131474120150955</v>
      </c>
      <c r="X1284" s="47" t="s">
        <v>1687</v>
      </c>
      <c r="Y1284" s="47" t="s">
        <v>1687</v>
      </c>
      <c r="Z1284" s="47" t="s">
        <v>1687</v>
      </c>
      <c r="AA1284" s="47" t="s">
        <v>1687</v>
      </c>
      <c r="AB1284" s="47" t="s">
        <v>1687</v>
      </c>
      <c r="AC1284" s="47" t="s">
        <v>1687</v>
      </c>
      <c r="AD1284" s="47" t="s">
        <v>1687</v>
      </c>
      <c r="AE1284" s="312"/>
      <c r="AF1284" s="465" t="s">
        <v>1755</v>
      </c>
      <c r="AG1284" s="343">
        <v>40</v>
      </c>
      <c r="AH1284" s="343">
        <v>15</v>
      </c>
      <c r="AI1284" s="343"/>
      <c r="AJ1284" s="343"/>
      <c r="AK1284" s="343"/>
      <c r="AL1284" s="343"/>
      <c r="AM1284" s="343"/>
      <c r="AN1284" s="343"/>
      <c r="AO1284" s="343"/>
      <c r="AP1284" s="343"/>
      <c r="AQ1284" s="343"/>
      <c r="AR1284" s="343"/>
      <c r="AS1284" s="343"/>
      <c r="AT1284" s="343"/>
      <c r="AU1284" s="343"/>
      <c r="AV1284" s="343"/>
      <c r="AW1284" s="343"/>
      <c r="AX1284" s="343"/>
      <c r="AY1284" s="343"/>
      <c r="AZ1284" s="343"/>
      <c r="BA1284" s="343"/>
      <c r="BB1284" s="343"/>
      <c r="BC1284" s="343"/>
      <c r="BD1284" s="343"/>
      <c r="BE1284" s="475"/>
      <c r="BF1284" s="475"/>
      <c r="BG1284" s="475"/>
      <c r="BH1284" s="475"/>
      <c r="BI1284" s="475"/>
      <c r="BJ1284" s="475"/>
      <c r="BK1284" s="475"/>
      <c r="BL1284" s="475"/>
      <c r="BM1284" s="475"/>
      <c r="BN1284" s="475"/>
      <c r="BO1284" s="475"/>
      <c r="BP1284" s="306"/>
      <c r="BQ1284" s="496"/>
      <c r="BR1284" s="496"/>
      <c r="BS1284" s="496"/>
      <c r="BT1284" s="496"/>
      <c r="BU1284" s="496"/>
      <c r="BV1284" s="496"/>
    </row>
    <row r="1285" spans="1:74" s="52" customFormat="1" ht="12.75">
      <c r="A1285" s="64">
        <v>2996.2204340404778</v>
      </c>
      <c r="B1285" s="46" t="s">
        <v>320</v>
      </c>
      <c r="C1285" s="47" t="s">
        <v>341</v>
      </c>
      <c r="D1285" s="48">
        <v>195.3</v>
      </c>
      <c r="E1285" s="49">
        <v>38.759399999999999</v>
      </c>
      <c r="F1285" s="49">
        <v>1.5900000000000001E-2</v>
      </c>
      <c r="G1285" s="49">
        <v>17.07</v>
      </c>
      <c r="H1285" s="49">
        <v>0.35349999999999998</v>
      </c>
      <c r="I1285" s="49">
        <v>0.21629999999999999</v>
      </c>
      <c r="J1285" s="49">
        <v>44.010599999999997</v>
      </c>
      <c r="K1285" s="49">
        <v>0.22389999999999999</v>
      </c>
      <c r="L1285" s="49">
        <v>100.64959999999999</v>
      </c>
      <c r="M1285" s="47"/>
      <c r="N1285" s="50">
        <v>0.98032768218976651</v>
      </c>
      <c r="O1285" s="50">
        <v>3.1795580628189084E-4</v>
      </c>
      <c r="P1285" s="50">
        <v>0.36106362321040103</v>
      </c>
      <c r="Q1285" s="50">
        <v>7.1916332437511662E-3</v>
      </c>
      <c r="R1285" s="50">
        <v>4.6337914026229332E-3</v>
      </c>
      <c r="S1285" s="50">
        <v>1.659434273758029</v>
      </c>
      <c r="T1285" s="50">
        <v>6.0674465868177686E-3</v>
      </c>
      <c r="U1285" s="50">
        <v>3.01903640619767</v>
      </c>
      <c r="V1285" s="51">
        <v>82.129967878108488</v>
      </c>
      <c r="X1285" s="47" t="s">
        <v>1687</v>
      </c>
      <c r="Y1285" s="47" t="s">
        <v>1687</v>
      </c>
      <c r="Z1285" s="47" t="s">
        <v>1687</v>
      </c>
      <c r="AA1285" s="47" t="s">
        <v>1687</v>
      </c>
      <c r="AB1285" s="47" t="s">
        <v>1687</v>
      </c>
      <c r="AC1285" s="47" t="s">
        <v>1687</v>
      </c>
      <c r="AD1285" s="47" t="s">
        <v>1687</v>
      </c>
      <c r="AE1285" s="312"/>
      <c r="AF1285" s="465" t="s">
        <v>1755</v>
      </c>
      <c r="AG1285" s="343">
        <v>40</v>
      </c>
      <c r="AH1285" s="343">
        <v>15</v>
      </c>
      <c r="AI1285" s="343"/>
      <c r="AJ1285" s="343"/>
      <c r="AK1285" s="343"/>
      <c r="AL1285" s="343"/>
      <c r="AM1285" s="343"/>
      <c r="AN1285" s="343"/>
      <c r="AO1285" s="343"/>
      <c r="AP1285" s="343"/>
      <c r="AQ1285" s="343"/>
      <c r="AR1285" s="343"/>
      <c r="AS1285" s="343"/>
      <c r="AT1285" s="343"/>
      <c r="AU1285" s="343"/>
      <c r="AV1285" s="343"/>
      <c r="AW1285" s="343"/>
      <c r="AX1285" s="343"/>
      <c r="AY1285" s="343"/>
      <c r="AZ1285" s="343"/>
      <c r="BA1285" s="343"/>
      <c r="BB1285" s="343"/>
      <c r="BC1285" s="343"/>
      <c r="BD1285" s="343"/>
      <c r="BE1285" s="475"/>
      <c r="BF1285" s="475"/>
      <c r="BG1285" s="475"/>
      <c r="BH1285" s="475"/>
      <c r="BI1285" s="475"/>
      <c r="BJ1285" s="475"/>
      <c r="BK1285" s="475"/>
      <c r="BL1285" s="475"/>
      <c r="BM1285" s="475"/>
      <c r="BN1285" s="475"/>
      <c r="BO1285" s="475"/>
      <c r="BP1285" s="306"/>
      <c r="BQ1285" s="496"/>
      <c r="BR1285" s="496"/>
      <c r="BS1285" s="496"/>
      <c r="BT1285" s="496"/>
      <c r="BU1285" s="496"/>
      <c r="BV1285" s="496"/>
    </row>
    <row r="1286" spans="1:74" s="52" customFormat="1" ht="12.75">
      <c r="A1286" s="64">
        <v>2996.2204340404778</v>
      </c>
      <c r="B1286" s="46" t="s">
        <v>320</v>
      </c>
      <c r="C1286" s="47" t="s">
        <v>341</v>
      </c>
      <c r="D1286" s="48">
        <v>200.31</v>
      </c>
      <c r="E1286" s="49">
        <v>39.166600000000003</v>
      </c>
      <c r="F1286" s="49">
        <v>5.33E-2</v>
      </c>
      <c r="G1286" s="49">
        <v>17.345099999999999</v>
      </c>
      <c r="H1286" s="49">
        <v>0.3473</v>
      </c>
      <c r="I1286" s="49">
        <v>0.2215</v>
      </c>
      <c r="J1286" s="49">
        <v>44.395299999999999</v>
      </c>
      <c r="K1286" s="49">
        <v>0.25619999999999998</v>
      </c>
      <c r="L1286" s="49">
        <v>101.78530000000001</v>
      </c>
      <c r="M1286" s="47"/>
      <c r="N1286" s="50">
        <v>0.97984203930379166</v>
      </c>
      <c r="O1286" s="50">
        <v>1.0542480830134165E-3</v>
      </c>
      <c r="P1286" s="50">
        <v>0.3628883265243254</v>
      </c>
      <c r="Q1286" s="50">
        <v>6.9885788830154824E-3</v>
      </c>
      <c r="R1286" s="50">
        <v>4.6935307301362245E-3</v>
      </c>
      <c r="S1286" s="50">
        <v>1.6557155841288009</v>
      </c>
      <c r="T1286" s="50">
        <v>6.8671568770990879E-3</v>
      </c>
      <c r="U1286" s="50">
        <v>3.0180494645301823</v>
      </c>
      <c r="V1286" s="51">
        <v>82.022806722547585</v>
      </c>
      <c r="X1286" s="47" t="s">
        <v>1687</v>
      </c>
      <c r="Y1286" s="47" t="s">
        <v>1687</v>
      </c>
      <c r="Z1286" s="47" t="s">
        <v>1687</v>
      </c>
      <c r="AA1286" s="47" t="s">
        <v>1687</v>
      </c>
      <c r="AB1286" s="47" t="s">
        <v>1687</v>
      </c>
      <c r="AC1286" s="47" t="s">
        <v>1687</v>
      </c>
      <c r="AD1286" s="47" t="s">
        <v>1687</v>
      </c>
      <c r="AE1286" s="312"/>
      <c r="AF1286" s="465" t="s">
        <v>1755</v>
      </c>
      <c r="AG1286" s="343">
        <v>40</v>
      </c>
      <c r="AH1286" s="343">
        <v>15</v>
      </c>
      <c r="AI1286" s="343"/>
      <c r="AJ1286" s="343"/>
      <c r="AK1286" s="343"/>
      <c r="AL1286" s="343"/>
      <c r="AM1286" s="343"/>
      <c r="AN1286" s="343"/>
      <c r="AO1286" s="343"/>
      <c r="AP1286" s="343"/>
      <c r="AQ1286" s="343"/>
      <c r="AR1286" s="343"/>
      <c r="AS1286" s="343"/>
      <c r="AT1286" s="343"/>
      <c r="AU1286" s="343"/>
      <c r="AV1286" s="343"/>
      <c r="AW1286" s="343"/>
      <c r="AX1286" s="343"/>
      <c r="AY1286" s="343"/>
      <c r="AZ1286" s="343"/>
      <c r="BA1286" s="343"/>
      <c r="BB1286" s="343"/>
      <c r="BC1286" s="343"/>
      <c r="BD1286" s="343"/>
      <c r="BE1286" s="475"/>
      <c r="BF1286" s="475"/>
      <c r="BG1286" s="475"/>
      <c r="BH1286" s="475"/>
      <c r="BI1286" s="475"/>
      <c r="BJ1286" s="475"/>
      <c r="BK1286" s="475"/>
      <c r="BL1286" s="475"/>
      <c r="BM1286" s="475"/>
      <c r="BN1286" s="475"/>
      <c r="BO1286" s="475"/>
      <c r="BP1286" s="306"/>
      <c r="BQ1286" s="496"/>
      <c r="BR1286" s="496"/>
      <c r="BS1286" s="496"/>
      <c r="BT1286" s="496"/>
      <c r="BU1286" s="496"/>
      <c r="BV1286" s="496"/>
    </row>
    <row r="1287" spans="1:74" s="52" customFormat="1" ht="12.75">
      <c r="A1287" s="64">
        <v>2996.2204340404778</v>
      </c>
      <c r="B1287" s="46" t="s">
        <v>320</v>
      </c>
      <c r="C1287" s="47" t="s">
        <v>341</v>
      </c>
      <c r="D1287" s="48">
        <v>205.31</v>
      </c>
      <c r="E1287" s="49">
        <v>38.962899999999998</v>
      </c>
      <c r="F1287" s="49">
        <v>4.6800000000000001E-2</v>
      </c>
      <c r="G1287" s="49">
        <v>17.322299999999998</v>
      </c>
      <c r="H1287" s="49">
        <v>0.35120000000000001</v>
      </c>
      <c r="I1287" s="49">
        <v>0.23080000000000001</v>
      </c>
      <c r="J1287" s="49">
        <v>43.906399999999998</v>
      </c>
      <c r="K1287" s="49">
        <v>0.24679999999999999</v>
      </c>
      <c r="L1287" s="49">
        <v>101.06719999999999</v>
      </c>
      <c r="M1287" s="47"/>
      <c r="N1287" s="50">
        <v>0.98192996935788757</v>
      </c>
      <c r="O1287" s="50">
        <v>9.3250358379526463E-4</v>
      </c>
      <c r="P1287" s="50">
        <v>0.36508231116944451</v>
      </c>
      <c r="Q1287" s="50">
        <v>7.1191417620709522E-3</v>
      </c>
      <c r="R1287" s="50">
        <v>4.9266395067151273E-3</v>
      </c>
      <c r="S1287" s="50">
        <v>1.64955050327078</v>
      </c>
      <c r="T1287" s="50">
        <v>6.6639548238278789E-3</v>
      </c>
      <c r="U1287" s="50">
        <v>3.0162050234745217</v>
      </c>
      <c r="V1287" s="51">
        <v>81.878468942198566</v>
      </c>
      <c r="X1287" s="47" t="s">
        <v>1687</v>
      </c>
      <c r="Y1287" s="47" t="s">
        <v>1687</v>
      </c>
      <c r="Z1287" s="47" t="s">
        <v>1687</v>
      </c>
      <c r="AA1287" s="47" t="s">
        <v>1687</v>
      </c>
      <c r="AB1287" s="47" t="s">
        <v>1687</v>
      </c>
      <c r="AC1287" s="47" t="s">
        <v>1687</v>
      </c>
      <c r="AD1287" s="47" t="s">
        <v>1687</v>
      </c>
      <c r="AE1287" s="312"/>
      <c r="AF1287" s="465" t="s">
        <v>1755</v>
      </c>
      <c r="AG1287" s="343">
        <v>40</v>
      </c>
      <c r="AH1287" s="343">
        <v>15</v>
      </c>
      <c r="AI1287" s="343"/>
      <c r="AJ1287" s="343"/>
      <c r="AK1287" s="343"/>
      <c r="AL1287" s="343"/>
      <c r="AM1287" s="343"/>
      <c r="AN1287" s="343"/>
      <c r="AO1287" s="343"/>
      <c r="AP1287" s="343"/>
      <c r="AQ1287" s="343"/>
      <c r="AR1287" s="343"/>
      <c r="AS1287" s="343"/>
      <c r="AT1287" s="343"/>
      <c r="AU1287" s="343"/>
      <c r="AV1287" s="343"/>
      <c r="AW1287" s="343"/>
      <c r="AX1287" s="343"/>
      <c r="AY1287" s="343"/>
      <c r="AZ1287" s="343"/>
      <c r="BA1287" s="343"/>
      <c r="BB1287" s="343"/>
      <c r="BC1287" s="343"/>
      <c r="BD1287" s="343"/>
      <c r="BE1287" s="475"/>
      <c r="BF1287" s="475"/>
      <c r="BG1287" s="475"/>
      <c r="BH1287" s="475"/>
      <c r="BI1287" s="475"/>
      <c r="BJ1287" s="475"/>
      <c r="BK1287" s="475"/>
      <c r="BL1287" s="475"/>
      <c r="BM1287" s="475"/>
      <c r="BN1287" s="475"/>
      <c r="BO1287" s="475"/>
      <c r="BP1287" s="306"/>
      <c r="BQ1287" s="496"/>
      <c r="BR1287" s="496"/>
      <c r="BS1287" s="496"/>
      <c r="BT1287" s="496"/>
      <c r="BU1287" s="496"/>
      <c r="BV1287" s="496"/>
    </row>
    <row r="1288" spans="1:74" s="52" customFormat="1" ht="12.75">
      <c r="A1288" s="64">
        <v>2996.2204340404778</v>
      </c>
      <c r="B1288" s="46" t="s">
        <v>320</v>
      </c>
      <c r="C1288" s="47" t="s">
        <v>341</v>
      </c>
      <c r="D1288" s="48">
        <v>210.32</v>
      </c>
      <c r="E1288" s="49">
        <v>39.1997</v>
      </c>
      <c r="F1288" s="49">
        <v>2.4199999999999999E-2</v>
      </c>
      <c r="G1288" s="49">
        <v>17.238199999999999</v>
      </c>
      <c r="H1288" s="49">
        <v>0.32040000000000002</v>
      </c>
      <c r="I1288" s="49">
        <v>0.2571</v>
      </c>
      <c r="J1288" s="49">
        <v>43.912199999999999</v>
      </c>
      <c r="K1288" s="49">
        <v>0.25619999999999998</v>
      </c>
      <c r="L1288" s="49">
        <v>101.208</v>
      </c>
      <c r="M1288" s="47"/>
      <c r="N1288" s="50">
        <v>0.98562564316217838</v>
      </c>
      <c r="O1288" s="50">
        <v>4.810830235412121E-4</v>
      </c>
      <c r="P1288" s="50">
        <v>0.36247424997977368</v>
      </c>
      <c r="Q1288" s="50">
        <v>6.479860412950695E-3</v>
      </c>
      <c r="R1288" s="50">
        <v>5.4754153179939332E-3</v>
      </c>
      <c r="S1288" s="50">
        <v>1.6459740808336885</v>
      </c>
      <c r="T1288" s="50">
        <v>6.9018580606133757E-3</v>
      </c>
      <c r="U1288" s="50">
        <v>3.0134121907907399</v>
      </c>
      <c r="V1288" s="51">
        <v>81.952523028911372</v>
      </c>
      <c r="X1288" s="47" t="s">
        <v>1687</v>
      </c>
      <c r="Y1288" s="47" t="s">
        <v>1687</v>
      </c>
      <c r="Z1288" s="47" t="s">
        <v>1687</v>
      </c>
      <c r="AA1288" s="47" t="s">
        <v>1687</v>
      </c>
      <c r="AB1288" s="47" t="s">
        <v>1687</v>
      </c>
      <c r="AC1288" s="47" t="s">
        <v>1687</v>
      </c>
      <c r="AD1288" s="47" t="s">
        <v>1687</v>
      </c>
      <c r="AE1288" s="312"/>
      <c r="AF1288" s="465" t="s">
        <v>1755</v>
      </c>
      <c r="AG1288" s="343">
        <v>40</v>
      </c>
      <c r="AH1288" s="343">
        <v>15</v>
      </c>
      <c r="AI1288" s="343"/>
      <c r="AJ1288" s="343"/>
      <c r="AK1288" s="343"/>
      <c r="AL1288" s="343"/>
      <c r="AM1288" s="343"/>
      <c r="AN1288" s="343"/>
      <c r="AO1288" s="343"/>
      <c r="AP1288" s="343"/>
      <c r="AQ1288" s="343"/>
      <c r="AR1288" s="343"/>
      <c r="AS1288" s="343"/>
      <c r="AT1288" s="343"/>
      <c r="AU1288" s="343"/>
      <c r="AV1288" s="343"/>
      <c r="AW1288" s="343"/>
      <c r="AX1288" s="343"/>
      <c r="AY1288" s="343"/>
      <c r="AZ1288" s="343"/>
      <c r="BA1288" s="343"/>
      <c r="BB1288" s="343"/>
      <c r="BC1288" s="343"/>
      <c r="BD1288" s="343"/>
      <c r="BE1288" s="475"/>
      <c r="BF1288" s="475"/>
      <c r="BG1288" s="475"/>
      <c r="BH1288" s="475"/>
      <c r="BI1288" s="475"/>
      <c r="BJ1288" s="475"/>
      <c r="BK1288" s="475"/>
      <c r="BL1288" s="475"/>
      <c r="BM1288" s="475"/>
      <c r="BN1288" s="475"/>
      <c r="BO1288" s="475"/>
      <c r="BP1288" s="306"/>
      <c r="BQ1288" s="496"/>
      <c r="BR1288" s="496"/>
      <c r="BS1288" s="496"/>
      <c r="BT1288" s="496"/>
      <c r="BU1288" s="496"/>
      <c r="BV1288" s="496"/>
    </row>
    <row r="1289" spans="1:74" s="52" customFormat="1" ht="12.75">
      <c r="A1289" s="64">
        <v>2996.2204340404778</v>
      </c>
      <c r="B1289" s="46" t="s">
        <v>320</v>
      </c>
      <c r="C1289" s="47" t="s">
        <v>341</v>
      </c>
      <c r="D1289" s="48">
        <v>215.33</v>
      </c>
      <c r="E1289" s="49">
        <v>38.830199999999998</v>
      </c>
      <c r="F1289" s="49">
        <v>4.6399999999999997E-2</v>
      </c>
      <c r="G1289" s="49">
        <v>17.000299999999999</v>
      </c>
      <c r="H1289" s="49">
        <v>0.30370000000000003</v>
      </c>
      <c r="I1289" s="49">
        <v>0.26490000000000002</v>
      </c>
      <c r="J1289" s="49">
        <v>43.684800000000003</v>
      </c>
      <c r="K1289" s="49">
        <v>0.23519999999999999</v>
      </c>
      <c r="L1289" s="49">
        <v>100.3655</v>
      </c>
      <c r="M1289" s="47"/>
      <c r="N1289" s="50">
        <v>0.98408984425815371</v>
      </c>
      <c r="O1289" s="50">
        <v>9.2973358231647626E-4</v>
      </c>
      <c r="P1289" s="50">
        <v>0.36031115004887843</v>
      </c>
      <c r="Q1289" s="50">
        <v>6.1909002534246919E-3</v>
      </c>
      <c r="R1289" s="50">
        <v>5.6863399525318029E-3</v>
      </c>
      <c r="S1289" s="50">
        <v>1.6504562620857031</v>
      </c>
      <c r="T1289" s="50">
        <v>6.3864583962051896E-3</v>
      </c>
      <c r="U1289" s="50">
        <v>3.0140506885772131</v>
      </c>
      <c r="V1289" s="51">
        <v>82.080913591772358</v>
      </c>
      <c r="X1289" s="47" t="s">
        <v>1687</v>
      </c>
      <c r="Y1289" s="47" t="s">
        <v>1687</v>
      </c>
      <c r="Z1289" s="47" t="s">
        <v>1687</v>
      </c>
      <c r="AA1289" s="47" t="s">
        <v>1687</v>
      </c>
      <c r="AB1289" s="47" t="s">
        <v>1687</v>
      </c>
      <c r="AC1289" s="47" t="s">
        <v>1687</v>
      </c>
      <c r="AD1289" s="47" t="s">
        <v>1687</v>
      </c>
      <c r="AE1289" s="312"/>
      <c r="AF1289" s="465" t="s">
        <v>1755</v>
      </c>
      <c r="AG1289" s="343">
        <v>40</v>
      </c>
      <c r="AH1289" s="343">
        <v>15</v>
      </c>
      <c r="AI1289" s="343"/>
      <c r="AJ1289" s="343"/>
      <c r="AK1289" s="343"/>
      <c r="AL1289" s="343"/>
      <c r="AM1289" s="343"/>
      <c r="AN1289" s="343"/>
      <c r="AO1289" s="343"/>
      <c r="AP1289" s="343"/>
      <c r="AQ1289" s="343"/>
      <c r="AR1289" s="343"/>
      <c r="AS1289" s="343"/>
      <c r="AT1289" s="343"/>
      <c r="AU1289" s="343"/>
      <c r="AV1289" s="343"/>
      <c r="AW1289" s="343"/>
      <c r="AX1289" s="343"/>
      <c r="AY1289" s="343"/>
      <c r="AZ1289" s="343"/>
      <c r="BA1289" s="343"/>
      <c r="BB1289" s="343"/>
      <c r="BC1289" s="343"/>
      <c r="BD1289" s="343"/>
      <c r="BE1289" s="475"/>
      <c r="BF1289" s="475"/>
      <c r="BG1289" s="475"/>
      <c r="BH1289" s="475"/>
      <c r="BI1289" s="475"/>
      <c r="BJ1289" s="475"/>
      <c r="BK1289" s="475"/>
      <c r="BL1289" s="475"/>
      <c r="BM1289" s="475"/>
      <c r="BN1289" s="475"/>
      <c r="BO1289" s="475"/>
      <c r="BP1289" s="306"/>
      <c r="BQ1289" s="496"/>
      <c r="BR1289" s="496"/>
      <c r="BS1289" s="496"/>
      <c r="BT1289" s="496"/>
      <c r="BU1289" s="496"/>
      <c r="BV1289" s="496"/>
    </row>
    <row r="1290" spans="1:74" s="52" customFormat="1" ht="12.75">
      <c r="A1290" s="64">
        <v>2996.2204340404778</v>
      </c>
      <c r="B1290" s="46" t="s">
        <v>320</v>
      </c>
      <c r="C1290" s="47" t="s">
        <v>341</v>
      </c>
      <c r="D1290" s="48">
        <v>220.34</v>
      </c>
      <c r="E1290" s="49">
        <v>38.6693</v>
      </c>
      <c r="F1290" s="49">
        <v>6.2600000000000003E-2</v>
      </c>
      <c r="G1290" s="49">
        <v>17.1205</v>
      </c>
      <c r="H1290" s="49">
        <v>0.35849999999999999</v>
      </c>
      <c r="I1290" s="49">
        <v>0.27750000000000002</v>
      </c>
      <c r="J1290" s="49">
        <v>43.800800000000002</v>
      </c>
      <c r="K1290" s="49">
        <v>0.25669999999999998</v>
      </c>
      <c r="L1290" s="49">
        <v>100.5459</v>
      </c>
      <c r="M1290" s="47"/>
      <c r="N1290" s="50">
        <v>0.97959090612404287</v>
      </c>
      <c r="O1290" s="50">
        <v>1.2537997606354245E-3</v>
      </c>
      <c r="P1290" s="50">
        <v>0.36270276997449413</v>
      </c>
      <c r="Q1290" s="50">
        <v>7.3048530995559816E-3</v>
      </c>
      <c r="R1290" s="50">
        <v>5.9542513115795224E-3</v>
      </c>
      <c r="S1290" s="50">
        <v>1.6541276551612853</v>
      </c>
      <c r="T1290" s="50">
        <v>6.9672589230927659E-3</v>
      </c>
      <c r="U1290" s="50">
        <v>3.0179014943546862</v>
      </c>
      <c r="V1290" s="51">
        <v>82.016199009389908</v>
      </c>
      <c r="X1290" s="47" t="s">
        <v>1687</v>
      </c>
      <c r="Y1290" s="47" t="s">
        <v>1687</v>
      </c>
      <c r="Z1290" s="47" t="s">
        <v>1687</v>
      </c>
      <c r="AA1290" s="47" t="s">
        <v>1687</v>
      </c>
      <c r="AB1290" s="47" t="s">
        <v>1687</v>
      </c>
      <c r="AC1290" s="47" t="s">
        <v>1687</v>
      </c>
      <c r="AD1290" s="47" t="s">
        <v>1687</v>
      </c>
      <c r="AE1290" s="312"/>
      <c r="AF1290" s="465" t="s">
        <v>1755</v>
      </c>
      <c r="AG1290" s="343">
        <v>40</v>
      </c>
      <c r="AH1290" s="343">
        <v>15</v>
      </c>
      <c r="AI1290" s="343"/>
      <c r="AJ1290" s="343"/>
      <c r="AK1290" s="343"/>
      <c r="AL1290" s="343"/>
      <c r="AM1290" s="343"/>
      <c r="AN1290" s="343"/>
      <c r="AO1290" s="343"/>
      <c r="AP1290" s="343"/>
      <c r="AQ1290" s="343"/>
      <c r="AR1290" s="343"/>
      <c r="AS1290" s="343"/>
      <c r="AT1290" s="343"/>
      <c r="AU1290" s="343"/>
      <c r="AV1290" s="343"/>
      <c r="AW1290" s="343"/>
      <c r="AX1290" s="343"/>
      <c r="AY1290" s="343"/>
      <c r="AZ1290" s="343"/>
      <c r="BA1290" s="343"/>
      <c r="BB1290" s="343"/>
      <c r="BC1290" s="343"/>
      <c r="BD1290" s="343"/>
      <c r="BE1290" s="475"/>
      <c r="BF1290" s="475"/>
      <c r="BG1290" s="475"/>
      <c r="BH1290" s="475"/>
      <c r="BI1290" s="475"/>
      <c r="BJ1290" s="475"/>
      <c r="BK1290" s="475"/>
      <c r="BL1290" s="475"/>
      <c r="BM1290" s="475"/>
      <c r="BN1290" s="475"/>
      <c r="BO1290" s="475"/>
      <c r="BP1290" s="306"/>
      <c r="BQ1290" s="496"/>
      <c r="BR1290" s="496"/>
      <c r="BS1290" s="496"/>
      <c r="BT1290" s="496"/>
      <c r="BU1290" s="496"/>
      <c r="BV1290" s="496"/>
    </row>
    <row r="1291" spans="1:74" s="52" customFormat="1" ht="12.75">
      <c r="A1291" s="64">
        <v>2996.2204340404778</v>
      </c>
      <c r="B1291" s="46" t="s">
        <v>320</v>
      </c>
      <c r="C1291" s="47" t="s">
        <v>341</v>
      </c>
      <c r="D1291" s="48">
        <v>225.35</v>
      </c>
      <c r="E1291" s="49">
        <v>39.170099999999998</v>
      </c>
      <c r="F1291" s="49">
        <v>6.3299999999999995E-2</v>
      </c>
      <c r="G1291" s="49">
        <v>16.9847</v>
      </c>
      <c r="H1291" s="49">
        <v>0.2616</v>
      </c>
      <c r="I1291" s="49">
        <v>0.28299999999999997</v>
      </c>
      <c r="J1291" s="49">
        <v>43.889200000000002</v>
      </c>
      <c r="K1291" s="49">
        <v>0.254</v>
      </c>
      <c r="L1291" s="49">
        <v>100.9059</v>
      </c>
      <c r="M1291" s="47"/>
      <c r="N1291" s="50">
        <v>0.98637230861722047</v>
      </c>
      <c r="O1291" s="50">
        <v>1.2602749852411597E-3</v>
      </c>
      <c r="P1291" s="50">
        <v>0.3576844544901171</v>
      </c>
      <c r="Q1291" s="50">
        <v>5.2986815972918795E-3</v>
      </c>
      <c r="R1291" s="50">
        <v>6.0361269597519083E-3</v>
      </c>
      <c r="S1291" s="50">
        <v>1.6476023448885717</v>
      </c>
      <c r="T1291" s="50">
        <v>6.8529498741036095E-3</v>
      </c>
      <c r="U1291" s="50">
        <v>3.0111071414122983</v>
      </c>
      <c r="V1291" s="51">
        <v>82.162927786641745</v>
      </c>
      <c r="X1291" s="47" t="s">
        <v>1687</v>
      </c>
      <c r="Y1291" s="47" t="s">
        <v>1687</v>
      </c>
      <c r="Z1291" s="47" t="s">
        <v>1687</v>
      </c>
      <c r="AA1291" s="47" t="s">
        <v>1687</v>
      </c>
      <c r="AB1291" s="47" t="s">
        <v>1687</v>
      </c>
      <c r="AC1291" s="47" t="s">
        <v>1687</v>
      </c>
      <c r="AD1291" s="47" t="s">
        <v>1687</v>
      </c>
      <c r="AE1291" s="312"/>
      <c r="AF1291" s="465" t="s">
        <v>1755</v>
      </c>
      <c r="AG1291" s="343">
        <v>40</v>
      </c>
      <c r="AH1291" s="343">
        <v>15</v>
      </c>
      <c r="AI1291" s="343"/>
      <c r="AJ1291" s="343"/>
      <c r="AK1291" s="343"/>
      <c r="AL1291" s="343"/>
      <c r="AM1291" s="343"/>
      <c r="AN1291" s="343"/>
      <c r="AO1291" s="343"/>
      <c r="AP1291" s="343"/>
      <c r="AQ1291" s="343"/>
      <c r="AR1291" s="343"/>
      <c r="AS1291" s="343"/>
      <c r="AT1291" s="343"/>
      <c r="AU1291" s="343"/>
      <c r="AV1291" s="343"/>
      <c r="AW1291" s="343"/>
      <c r="AX1291" s="343"/>
      <c r="AY1291" s="343"/>
      <c r="AZ1291" s="343"/>
      <c r="BA1291" s="343"/>
      <c r="BB1291" s="343"/>
      <c r="BC1291" s="343"/>
      <c r="BD1291" s="343"/>
      <c r="BE1291" s="475"/>
      <c r="BF1291" s="475"/>
      <c r="BG1291" s="475"/>
      <c r="BH1291" s="475"/>
      <c r="BI1291" s="475"/>
      <c r="BJ1291" s="475"/>
      <c r="BK1291" s="475"/>
      <c r="BL1291" s="475"/>
      <c r="BM1291" s="475"/>
      <c r="BN1291" s="475"/>
      <c r="BO1291" s="475"/>
      <c r="BP1291" s="306"/>
      <c r="BQ1291" s="496"/>
      <c r="BR1291" s="496"/>
      <c r="BS1291" s="496"/>
      <c r="BT1291" s="496"/>
      <c r="BU1291" s="496"/>
      <c r="BV1291" s="496"/>
    </row>
    <row r="1292" spans="1:74" s="52" customFormat="1" ht="12.75">
      <c r="A1292" s="64">
        <v>2996.2204340404778</v>
      </c>
      <c r="B1292" s="46" t="s">
        <v>320</v>
      </c>
      <c r="C1292" s="47" t="s">
        <v>341</v>
      </c>
      <c r="D1292" s="48">
        <v>230.35</v>
      </c>
      <c r="E1292" s="49">
        <v>39.194099999999999</v>
      </c>
      <c r="F1292" s="49">
        <v>1.0999999999999999E-2</v>
      </c>
      <c r="G1292" s="49">
        <v>17.274000000000001</v>
      </c>
      <c r="H1292" s="49">
        <v>0.37040000000000001</v>
      </c>
      <c r="I1292" s="49">
        <v>0.20080000000000001</v>
      </c>
      <c r="J1292" s="49">
        <v>44.089599999999997</v>
      </c>
      <c r="K1292" s="49">
        <v>0.23730000000000001</v>
      </c>
      <c r="L1292" s="49">
        <v>101.3772</v>
      </c>
      <c r="M1292" s="47"/>
      <c r="N1292" s="50">
        <v>0.9840981137169692</v>
      </c>
      <c r="O1292" s="50">
        <v>2.1836639441103961E-4</v>
      </c>
      <c r="P1292" s="50">
        <v>0.36271591551484472</v>
      </c>
      <c r="Q1292" s="50">
        <v>7.4805335213320818E-3</v>
      </c>
      <c r="R1292" s="50">
        <v>4.2703861775762915E-3</v>
      </c>
      <c r="S1292" s="50">
        <v>1.6502981290643681</v>
      </c>
      <c r="T1292" s="50">
        <v>6.3837091047073647E-3</v>
      </c>
      <c r="U1292" s="50">
        <v>3.0154651534942092</v>
      </c>
      <c r="V1292" s="51">
        <v>81.981451322131022</v>
      </c>
      <c r="X1292" s="47" t="s">
        <v>1687</v>
      </c>
      <c r="Y1292" s="47" t="s">
        <v>1687</v>
      </c>
      <c r="Z1292" s="47" t="s">
        <v>1687</v>
      </c>
      <c r="AA1292" s="47" t="s">
        <v>1687</v>
      </c>
      <c r="AB1292" s="47" t="s">
        <v>1687</v>
      </c>
      <c r="AC1292" s="47" t="s">
        <v>1687</v>
      </c>
      <c r="AD1292" s="47" t="s">
        <v>1687</v>
      </c>
      <c r="AE1292" s="312"/>
      <c r="AF1292" s="465" t="s">
        <v>1755</v>
      </c>
      <c r="AG1292" s="343">
        <v>40</v>
      </c>
      <c r="AH1292" s="343">
        <v>15</v>
      </c>
      <c r="AI1292" s="343"/>
      <c r="AJ1292" s="343"/>
      <c r="AK1292" s="343"/>
      <c r="AL1292" s="343"/>
      <c r="AM1292" s="343"/>
      <c r="AN1292" s="343"/>
      <c r="AO1292" s="343"/>
      <c r="AP1292" s="343"/>
      <c r="AQ1292" s="343"/>
      <c r="AR1292" s="343"/>
      <c r="AS1292" s="343"/>
      <c r="AT1292" s="343"/>
      <c r="AU1292" s="343"/>
      <c r="AV1292" s="343"/>
      <c r="AW1292" s="343"/>
      <c r="AX1292" s="343"/>
      <c r="AY1292" s="343"/>
      <c r="AZ1292" s="343"/>
      <c r="BA1292" s="343"/>
      <c r="BB1292" s="343"/>
      <c r="BC1292" s="343"/>
      <c r="BD1292" s="343"/>
      <c r="BE1292" s="475"/>
      <c r="BF1292" s="475"/>
      <c r="BG1292" s="475"/>
      <c r="BH1292" s="475"/>
      <c r="BI1292" s="475"/>
      <c r="BJ1292" s="475"/>
      <c r="BK1292" s="475"/>
      <c r="BL1292" s="475"/>
      <c r="BM1292" s="475"/>
      <c r="BN1292" s="475"/>
      <c r="BO1292" s="475"/>
      <c r="BP1292" s="306"/>
      <c r="BQ1292" s="496"/>
      <c r="BR1292" s="496"/>
      <c r="BS1292" s="496"/>
      <c r="BT1292" s="496"/>
      <c r="BU1292" s="496"/>
      <c r="BV1292" s="496"/>
    </row>
    <row r="1293" spans="1:74" s="52" customFormat="1" ht="12.75">
      <c r="A1293" s="64">
        <v>2996.2204340404778</v>
      </c>
      <c r="B1293" s="46" t="s">
        <v>320</v>
      </c>
      <c r="C1293" s="47" t="s">
        <v>341</v>
      </c>
      <c r="D1293" s="48">
        <v>235.36</v>
      </c>
      <c r="E1293" s="49">
        <v>38.889699999999998</v>
      </c>
      <c r="F1293" s="49">
        <v>6.8000000000000005E-2</v>
      </c>
      <c r="G1293" s="49">
        <v>17.1313</v>
      </c>
      <c r="H1293" s="49">
        <v>0.2893</v>
      </c>
      <c r="I1293" s="49">
        <v>0.2069</v>
      </c>
      <c r="J1293" s="49">
        <v>43.976799999999997</v>
      </c>
      <c r="K1293" s="49">
        <v>0.25040000000000001</v>
      </c>
      <c r="L1293" s="49">
        <v>100.81239999999998</v>
      </c>
      <c r="M1293" s="47"/>
      <c r="N1293" s="50">
        <v>0.98142745380350949</v>
      </c>
      <c r="O1293" s="50">
        <v>1.3567753269006259E-3</v>
      </c>
      <c r="P1293" s="50">
        <v>0.36155129711653067</v>
      </c>
      <c r="Q1293" s="50">
        <v>5.8724041317401166E-3</v>
      </c>
      <c r="R1293" s="50">
        <v>4.4225203443504276E-3</v>
      </c>
      <c r="S1293" s="50">
        <v>1.6544581252758566</v>
      </c>
      <c r="T1293" s="50">
        <v>6.7704195438008617E-3</v>
      </c>
      <c r="U1293" s="50">
        <v>3.0158589955426889</v>
      </c>
      <c r="V1293" s="51">
        <v>82.065991701195543</v>
      </c>
      <c r="X1293" s="47" t="s">
        <v>1687</v>
      </c>
      <c r="Y1293" s="47" t="s">
        <v>1687</v>
      </c>
      <c r="Z1293" s="47" t="s">
        <v>1687</v>
      </c>
      <c r="AA1293" s="47" t="s">
        <v>1687</v>
      </c>
      <c r="AB1293" s="47" t="s">
        <v>1687</v>
      </c>
      <c r="AC1293" s="47" t="s">
        <v>1687</v>
      </c>
      <c r="AD1293" s="47" t="s">
        <v>1687</v>
      </c>
      <c r="AE1293" s="312"/>
      <c r="AF1293" s="465" t="s">
        <v>1755</v>
      </c>
      <c r="AG1293" s="343">
        <v>40</v>
      </c>
      <c r="AH1293" s="343">
        <v>15</v>
      </c>
      <c r="AI1293" s="343"/>
      <c r="AJ1293" s="343"/>
      <c r="AK1293" s="343"/>
      <c r="AL1293" s="343"/>
      <c r="AM1293" s="343"/>
      <c r="AN1293" s="343"/>
      <c r="AO1293" s="343"/>
      <c r="AP1293" s="343"/>
      <c r="AQ1293" s="343"/>
      <c r="AR1293" s="343"/>
      <c r="AS1293" s="343"/>
      <c r="AT1293" s="343"/>
      <c r="AU1293" s="343"/>
      <c r="AV1293" s="343"/>
      <c r="AW1293" s="343"/>
      <c r="AX1293" s="343"/>
      <c r="AY1293" s="343"/>
      <c r="AZ1293" s="343"/>
      <c r="BA1293" s="343"/>
      <c r="BB1293" s="343"/>
      <c r="BC1293" s="343"/>
      <c r="BD1293" s="343"/>
      <c r="BE1293" s="475"/>
      <c r="BF1293" s="475"/>
      <c r="BG1293" s="475"/>
      <c r="BH1293" s="475"/>
      <c r="BI1293" s="475"/>
      <c r="BJ1293" s="475"/>
      <c r="BK1293" s="475"/>
      <c r="BL1293" s="475"/>
      <c r="BM1293" s="475"/>
      <c r="BN1293" s="475"/>
      <c r="BO1293" s="475"/>
      <c r="BP1293" s="306"/>
      <c r="BQ1293" s="496"/>
      <c r="BR1293" s="496"/>
      <c r="BS1293" s="496"/>
      <c r="BT1293" s="496"/>
      <c r="BU1293" s="496"/>
      <c r="BV1293" s="496"/>
    </row>
    <row r="1294" spans="1:74" s="52" customFormat="1" ht="12.75">
      <c r="A1294" s="64">
        <v>2996.2204340404778</v>
      </c>
      <c r="B1294" s="46" t="s">
        <v>320</v>
      </c>
      <c r="C1294" s="47" t="s">
        <v>341</v>
      </c>
      <c r="D1294" s="48">
        <v>240.37</v>
      </c>
      <c r="E1294" s="49">
        <v>38.999699999999997</v>
      </c>
      <c r="F1294" s="49">
        <v>1.95E-2</v>
      </c>
      <c r="G1294" s="49">
        <v>16.757899999999999</v>
      </c>
      <c r="H1294" s="49">
        <v>0.28360000000000002</v>
      </c>
      <c r="I1294" s="49">
        <v>0.2001</v>
      </c>
      <c r="J1294" s="49">
        <v>43.621200000000002</v>
      </c>
      <c r="K1294" s="49">
        <v>0.26129999999999998</v>
      </c>
      <c r="L1294" s="49">
        <v>100.14330000000001</v>
      </c>
      <c r="M1294" s="47"/>
      <c r="N1294" s="50">
        <v>0.98879541470178245</v>
      </c>
      <c r="O1294" s="50">
        <v>3.9089057944125384E-4</v>
      </c>
      <c r="P1294" s="50">
        <v>0.35532091029019364</v>
      </c>
      <c r="Q1294" s="50">
        <v>5.7835606793122185E-3</v>
      </c>
      <c r="R1294" s="50">
        <v>4.2971251804365005E-3</v>
      </c>
      <c r="S1294" s="50">
        <v>1.6487368007272725</v>
      </c>
      <c r="T1294" s="50">
        <v>7.0981019808972054E-3</v>
      </c>
      <c r="U1294" s="50">
        <v>3.0104228041393353</v>
      </c>
      <c r="V1294" s="51">
        <v>82.269926243301839</v>
      </c>
      <c r="X1294" s="47" t="s">
        <v>1687</v>
      </c>
      <c r="Y1294" s="47" t="s">
        <v>1687</v>
      </c>
      <c r="Z1294" s="47" t="s">
        <v>1687</v>
      </c>
      <c r="AA1294" s="47" t="s">
        <v>1687</v>
      </c>
      <c r="AB1294" s="47" t="s">
        <v>1687</v>
      </c>
      <c r="AC1294" s="47" t="s">
        <v>1687</v>
      </c>
      <c r="AD1294" s="47" t="s">
        <v>1687</v>
      </c>
      <c r="AE1294" s="312"/>
      <c r="AF1294" s="465" t="s">
        <v>1755</v>
      </c>
      <c r="AG1294" s="343">
        <v>40</v>
      </c>
      <c r="AH1294" s="343">
        <v>15</v>
      </c>
      <c r="AI1294" s="343"/>
      <c r="AJ1294" s="343"/>
      <c r="AK1294" s="343"/>
      <c r="AL1294" s="343"/>
      <c r="AM1294" s="343"/>
      <c r="AN1294" s="343"/>
      <c r="AO1294" s="343"/>
      <c r="AP1294" s="343"/>
      <c r="AQ1294" s="343"/>
      <c r="AR1294" s="343"/>
      <c r="AS1294" s="343"/>
      <c r="AT1294" s="343"/>
      <c r="AU1294" s="343"/>
      <c r="AV1294" s="343"/>
      <c r="AW1294" s="343"/>
      <c r="AX1294" s="343"/>
      <c r="AY1294" s="343"/>
      <c r="AZ1294" s="343"/>
      <c r="BA1294" s="343"/>
      <c r="BB1294" s="343"/>
      <c r="BC1294" s="343"/>
      <c r="BD1294" s="343"/>
      <c r="BE1294" s="475"/>
      <c r="BF1294" s="475"/>
      <c r="BG1294" s="475"/>
      <c r="BH1294" s="475"/>
      <c r="BI1294" s="475"/>
      <c r="BJ1294" s="475"/>
      <c r="BK1294" s="475"/>
      <c r="BL1294" s="475"/>
      <c r="BM1294" s="475"/>
      <c r="BN1294" s="475"/>
      <c r="BO1294" s="475"/>
      <c r="BP1294" s="306"/>
      <c r="BQ1294" s="496"/>
      <c r="BR1294" s="496"/>
      <c r="BS1294" s="496"/>
      <c r="BT1294" s="496"/>
      <c r="BU1294" s="496"/>
      <c r="BV1294" s="496"/>
    </row>
    <row r="1295" spans="1:74" s="52" customFormat="1" ht="12.75">
      <c r="A1295" s="64">
        <v>2996.2204340404778</v>
      </c>
      <c r="B1295" s="46" t="s">
        <v>320</v>
      </c>
      <c r="C1295" s="47" t="s">
        <v>341</v>
      </c>
      <c r="D1295" s="48">
        <v>245.38</v>
      </c>
      <c r="E1295" s="49">
        <v>38.7682</v>
      </c>
      <c r="F1295" s="49">
        <v>2.63E-2</v>
      </c>
      <c r="G1295" s="49">
        <v>16.991700000000002</v>
      </c>
      <c r="H1295" s="49">
        <v>0.37480000000000002</v>
      </c>
      <c r="I1295" s="49">
        <v>0.19789999999999999</v>
      </c>
      <c r="J1295" s="49">
        <v>44.062600000000003</v>
      </c>
      <c r="K1295" s="49">
        <v>0.24829999999999999</v>
      </c>
      <c r="L1295" s="49">
        <v>100.66980000000001</v>
      </c>
      <c r="M1295" s="47"/>
      <c r="N1295" s="50">
        <v>0.98004212921380029</v>
      </c>
      <c r="O1295" s="50">
        <v>5.2565436057441729E-4</v>
      </c>
      <c r="P1295" s="50">
        <v>0.35922117874576442</v>
      </c>
      <c r="Q1295" s="50">
        <v>7.6210108952391616E-3</v>
      </c>
      <c r="R1295" s="50">
        <v>4.2374115043356626E-3</v>
      </c>
      <c r="S1295" s="50">
        <v>1.6605340041253382</v>
      </c>
      <c r="T1295" s="50">
        <v>6.725173219999569E-3</v>
      </c>
      <c r="U1295" s="50">
        <v>3.0189065620650517</v>
      </c>
      <c r="V1295" s="51">
        <v>82.214617801592766</v>
      </c>
      <c r="X1295" s="47" t="s">
        <v>1687</v>
      </c>
      <c r="Y1295" s="47" t="s">
        <v>1687</v>
      </c>
      <c r="Z1295" s="47" t="s">
        <v>1687</v>
      </c>
      <c r="AA1295" s="47" t="s">
        <v>1687</v>
      </c>
      <c r="AB1295" s="47" t="s">
        <v>1687</v>
      </c>
      <c r="AC1295" s="47" t="s">
        <v>1687</v>
      </c>
      <c r="AD1295" s="47" t="s">
        <v>1687</v>
      </c>
      <c r="AE1295" s="312"/>
      <c r="AF1295" s="465" t="s">
        <v>1755</v>
      </c>
      <c r="AG1295" s="343">
        <v>40</v>
      </c>
      <c r="AH1295" s="343">
        <v>15</v>
      </c>
      <c r="AI1295" s="343"/>
      <c r="AJ1295" s="343"/>
      <c r="AK1295" s="343"/>
      <c r="AL1295" s="343"/>
      <c r="AM1295" s="343"/>
      <c r="AN1295" s="343"/>
      <c r="AO1295" s="343"/>
      <c r="AP1295" s="343"/>
      <c r="AQ1295" s="343"/>
      <c r="AR1295" s="343"/>
      <c r="AS1295" s="343"/>
      <c r="AT1295" s="343"/>
      <c r="AU1295" s="343"/>
      <c r="AV1295" s="343"/>
      <c r="AW1295" s="343"/>
      <c r="AX1295" s="343"/>
      <c r="AY1295" s="343"/>
      <c r="AZ1295" s="343"/>
      <c r="BA1295" s="343"/>
      <c r="BB1295" s="343"/>
      <c r="BC1295" s="343"/>
      <c r="BD1295" s="343"/>
      <c r="BE1295" s="475"/>
      <c r="BF1295" s="475"/>
      <c r="BG1295" s="475"/>
      <c r="BH1295" s="475"/>
      <c r="BI1295" s="475"/>
      <c r="BJ1295" s="475"/>
      <c r="BK1295" s="475"/>
      <c r="BL1295" s="475"/>
      <c r="BM1295" s="475"/>
      <c r="BN1295" s="475"/>
      <c r="BO1295" s="475"/>
      <c r="BP1295" s="306"/>
      <c r="BQ1295" s="496"/>
      <c r="BR1295" s="496"/>
      <c r="BS1295" s="496"/>
      <c r="BT1295" s="496"/>
      <c r="BU1295" s="496"/>
      <c r="BV1295" s="496"/>
    </row>
    <row r="1296" spans="1:74" s="52" customFormat="1" ht="12.75">
      <c r="A1296" s="64">
        <v>2996.2204340404778</v>
      </c>
      <c r="B1296" s="46" t="s">
        <v>320</v>
      </c>
      <c r="C1296" s="47" t="s">
        <v>341</v>
      </c>
      <c r="D1296" s="48">
        <v>250.38</v>
      </c>
      <c r="E1296" s="49">
        <v>38.924599999999998</v>
      </c>
      <c r="F1296" s="49">
        <v>3.2399999999999998E-2</v>
      </c>
      <c r="G1296" s="49">
        <v>17.2392</v>
      </c>
      <c r="H1296" s="49">
        <v>0.32790000000000002</v>
      </c>
      <c r="I1296" s="49">
        <v>0.22009999999999999</v>
      </c>
      <c r="J1296" s="49">
        <v>43.875999999999998</v>
      </c>
      <c r="K1296" s="49">
        <v>0.2631</v>
      </c>
      <c r="L1296" s="49">
        <v>100.88330000000001</v>
      </c>
      <c r="M1296" s="47"/>
      <c r="N1296" s="50">
        <v>0.98242495642083205</v>
      </c>
      <c r="O1296" s="50">
        <v>6.4654037860836376E-4</v>
      </c>
      <c r="P1296" s="50">
        <v>0.36387174214207468</v>
      </c>
      <c r="Q1296" s="50">
        <v>6.6567237901774328E-3</v>
      </c>
      <c r="R1296" s="50">
        <v>4.7052316505474031E-3</v>
      </c>
      <c r="S1296" s="50">
        <v>1.6508621154363052</v>
      </c>
      <c r="T1296" s="50">
        <v>7.1146530034062261E-3</v>
      </c>
      <c r="U1296" s="50">
        <v>3.0162819628219508</v>
      </c>
      <c r="V1296" s="51">
        <v>81.939463578607246</v>
      </c>
      <c r="X1296" s="47" t="s">
        <v>1687</v>
      </c>
      <c r="Y1296" s="47" t="s">
        <v>1687</v>
      </c>
      <c r="Z1296" s="47" t="s">
        <v>1687</v>
      </c>
      <c r="AA1296" s="47" t="s">
        <v>1687</v>
      </c>
      <c r="AB1296" s="47" t="s">
        <v>1687</v>
      </c>
      <c r="AC1296" s="47" t="s">
        <v>1687</v>
      </c>
      <c r="AD1296" s="47" t="s">
        <v>1687</v>
      </c>
      <c r="AE1296" s="312"/>
      <c r="AF1296" s="465" t="s">
        <v>1755</v>
      </c>
      <c r="AG1296" s="343">
        <v>40</v>
      </c>
      <c r="AH1296" s="343">
        <v>15</v>
      </c>
      <c r="AI1296" s="343"/>
      <c r="AJ1296" s="343"/>
      <c r="AK1296" s="343"/>
      <c r="AL1296" s="343"/>
      <c r="AM1296" s="343"/>
      <c r="AN1296" s="343"/>
      <c r="AO1296" s="343"/>
      <c r="AP1296" s="343"/>
      <c r="AQ1296" s="343"/>
      <c r="AR1296" s="343"/>
      <c r="AS1296" s="343"/>
      <c r="AT1296" s="343"/>
      <c r="AU1296" s="343"/>
      <c r="AV1296" s="343"/>
      <c r="AW1296" s="343"/>
      <c r="AX1296" s="343"/>
      <c r="AY1296" s="343"/>
      <c r="AZ1296" s="343"/>
      <c r="BA1296" s="343"/>
      <c r="BB1296" s="343"/>
      <c r="BC1296" s="343"/>
      <c r="BD1296" s="343"/>
      <c r="BE1296" s="475"/>
      <c r="BF1296" s="475"/>
      <c r="BG1296" s="475"/>
      <c r="BH1296" s="475"/>
      <c r="BI1296" s="475"/>
      <c r="BJ1296" s="475"/>
      <c r="BK1296" s="475"/>
      <c r="BL1296" s="475"/>
      <c r="BM1296" s="475"/>
      <c r="BN1296" s="475"/>
      <c r="BO1296" s="475"/>
      <c r="BP1296" s="306"/>
      <c r="BQ1296" s="496"/>
      <c r="BR1296" s="496"/>
      <c r="BS1296" s="496"/>
      <c r="BT1296" s="496"/>
      <c r="BU1296" s="496"/>
      <c r="BV1296" s="496"/>
    </row>
    <row r="1297" spans="1:74" s="52" customFormat="1" ht="12.75">
      <c r="A1297" s="64">
        <v>2996.2204340404778</v>
      </c>
      <c r="B1297" s="46" t="s">
        <v>320</v>
      </c>
      <c r="C1297" s="47" t="s">
        <v>341</v>
      </c>
      <c r="D1297" s="48">
        <v>255.39</v>
      </c>
      <c r="E1297" s="49">
        <v>38.7303</v>
      </c>
      <c r="F1297" s="49">
        <v>5.7500000000000002E-2</v>
      </c>
      <c r="G1297" s="49">
        <v>17.217400000000001</v>
      </c>
      <c r="H1297" s="49">
        <v>0.32719999999999999</v>
      </c>
      <c r="I1297" s="49">
        <v>0.2898</v>
      </c>
      <c r="J1297" s="49">
        <v>43.712000000000003</v>
      </c>
      <c r="K1297" s="49">
        <v>0.2419</v>
      </c>
      <c r="L1297" s="49">
        <v>100.57610000000001</v>
      </c>
      <c r="M1297" s="47"/>
      <c r="N1297" s="50">
        <v>0.98096257971802492</v>
      </c>
      <c r="O1297" s="50">
        <v>1.151449351836186E-3</v>
      </c>
      <c r="P1297" s="50">
        <v>0.36469108180039783</v>
      </c>
      <c r="Q1297" s="50">
        <v>6.6658995867061831E-3</v>
      </c>
      <c r="R1297" s="50">
        <v>6.2170691840149157E-3</v>
      </c>
      <c r="S1297" s="50">
        <v>1.6504820410468874</v>
      </c>
      <c r="T1297" s="50">
        <v>6.5644008904349902E-3</v>
      </c>
      <c r="U1297" s="50">
        <v>3.0167345215783024</v>
      </c>
      <c r="V1297" s="51">
        <v>81.902741870379998</v>
      </c>
      <c r="X1297" s="47" t="s">
        <v>1687</v>
      </c>
      <c r="Y1297" s="47" t="s">
        <v>1687</v>
      </c>
      <c r="Z1297" s="47" t="s">
        <v>1687</v>
      </c>
      <c r="AA1297" s="47" t="s">
        <v>1687</v>
      </c>
      <c r="AB1297" s="47" t="s">
        <v>1687</v>
      </c>
      <c r="AC1297" s="47" t="s">
        <v>1687</v>
      </c>
      <c r="AD1297" s="47" t="s">
        <v>1687</v>
      </c>
      <c r="AE1297" s="312"/>
      <c r="AF1297" s="465" t="s">
        <v>1755</v>
      </c>
      <c r="AG1297" s="343">
        <v>40</v>
      </c>
      <c r="AH1297" s="343">
        <v>15</v>
      </c>
      <c r="AI1297" s="343"/>
      <c r="AJ1297" s="343"/>
      <c r="AK1297" s="343"/>
      <c r="AL1297" s="343"/>
      <c r="AM1297" s="343"/>
      <c r="AN1297" s="343"/>
      <c r="AO1297" s="343"/>
      <c r="AP1297" s="343"/>
      <c r="AQ1297" s="343"/>
      <c r="AR1297" s="343"/>
      <c r="AS1297" s="343"/>
      <c r="AT1297" s="343"/>
      <c r="AU1297" s="343"/>
      <c r="AV1297" s="343"/>
      <c r="AW1297" s="343"/>
      <c r="AX1297" s="343"/>
      <c r="AY1297" s="343"/>
      <c r="AZ1297" s="343"/>
      <c r="BA1297" s="343"/>
      <c r="BB1297" s="343"/>
      <c r="BC1297" s="343"/>
      <c r="BD1297" s="343"/>
      <c r="BE1297" s="475"/>
      <c r="BF1297" s="475"/>
      <c r="BG1297" s="475"/>
      <c r="BH1297" s="475"/>
      <c r="BI1297" s="475"/>
      <c r="BJ1297" s="475"/>
      <c r="BK1297" s="475"/>
      <c r="BL1297" s="475"/>
      <c r="BM1297" s="475"/>
      <c r="BN1297" s="475"/>
      <c r="BO1297" s="475"/>
      <c r="BP1297" s="306"/>
      <c r="BQ1297" s="496"/>
      <c r="BR1297" s="496"/>
      <c r="BS1297" s="496"/>
      <c r="BT1297" s="496"/>
      <c r="BU1297" s="496"/>
      <c r="BV1297" s="496"/>
    </row>
    <row r="1298" spans="1:74" s="52" customFormat="1" ht="12.75">
      <c r="A1298" s="64">
        <v>2996.2204340404778</v>
      </c>
      <c r="B1298" s="46" t="s">
        <v>320</v>
      </c>
      <c r="C1298" s="47" t="s">
        <v>341</v>
      </c>
      <c r="D1298" s="48">
        <v>260.39999999999998</v>
      </c>
      <c r="E1298" s="49">
        <v>39.172199999999997</v>
      </c>
      <c r="F1298" s="49">
        <v>3.8199999999999998E-2</v>
      </c>
      <c r="G1298" s="49">
        <v>17.236000000000001</v>
      </c>
      <c r="H1298" s="49">
        <v>0.2954</v>
      </c>
      <c r="I1298" s="49">
        <v>0.26590000000000003</v>
      </c>
      <c r="J1298" s="49">
        <v>44.280500000000004</v>
      </c>
      <c r="K1298" s="49">
        <v>0.2452</v>
      </c>
      <c r="L1298" s="49">
        <v>101.5334</v>
      </c>
      <c r="M1298" s="47"/>
      <c r="N1298" s="50">
        <v>0.98184228538482898</v>
      </c>
      <c r="O1298" s="50">
        <v>7.570116216992686E-4</v>
      </c>
      <c r="P1298" s="50">
        <v>0.36129025560153916</v>
      </c>
      <c r="Q1298" s="50">
        <v>5.9554989479002219E-3</v>
      </c>
      <c r="R1298" s="50">
        <v>5.6450506822996339E-3</v>
      </c>
      <c r="S1298" s="50">
        <v>1.6545687998451399</v>
      </c>
      <c r="T1298" s="50">
        <v>6.5847892883658431E-3</v>
      </c>
      <c r="U1298" s="50">
        <v>3.0166436913717729</v>
      </c>
      <c r="V1298" s="51">
        <v>82.07760336094114</v>
      </c>
      <c r="X1298" s="47" t="s">
        <v>1687</v>
      </c>
      <c r="Y1298" s="47" t="s">
        <v>1687</v>
      </c>
      <c r="Z1298" s="47" t="s">
        <v>1687</v>
      </c>
      <c r="AA1298" s="47" t="s">
        <v>1687</v>
      </c>
      <c r="AB1298" s="47" t="s">
        <v>1687</v>
      </c>
      <c r="AC1298" s="47" t="s">
        <v>1687</v>
      </c>
      <c r="AD1298" s="47" t="s">
        <v>1687</v>
      </c>
      <c r="AE1298" s="312"/>
      <c r="AF1298" s="465" t="s">
        <v>1755</v>
      </c>
      <c r="AG1298" s="343">
        <v>40</v>
      </c>
      <c r="AH1298" s="343">
        <v>15</v>
      </c>
      <c r="AI1298" s="343"/>
      <c r="AJ1298" s="343"/>
      <c r="AK1298" s="343"/>
      <c r="AL1298" s="343"/>
      <c r="AM1298" s="343"/>
      <c r="AN1298" s="343"/>
      <c r="AO1298" s="343"/>
      <c r="AP1298" s="343"/>
      <c r="AQ1298" s="343"/>
      <c r="AR1298" s="343"/>
      <c r="AS1298" s="343"/>
      <c r="AT1298" s="343"/>
      <c r="AU1298" s="343"/>
      <c r="AV1298" s="343"/>
      <c r="AW1298" s="343"/>
      <c r="AX1298" s="343"/>
      <c r="AY1298" s="343"/>
      <c r="AZ1298" s="343"/>
      <c r="BA1298" s="343"/>
      <c r="BB1298" s="343"/>
      <c r="BC1298" s="343"/>
      <c r="BD1298" s="343"/>
      <c r="BE1298" s="475"/>
      <c r="BF1298" s="475"/>
      <c r="BG1298" s="475"/>
      <c r="BH1298" s="475"/>
      <c r="BI1298" s="475"/>
      <c r="BJ1298" s="475"/>
      <c r="BK1298" s="475"/>
      <c r="BL1298" s="475"/>
      <c r="BM1298" s="475"/>
      <c r="BN1298" s="475"/>
      <c r="BO1298" s="475"/>
      <c r="BP1298" s="306"/>
      <c r="BQ1298" s="496"/>
      <c r="BR1298" s="496"/>
      <c r="BS1298" s="496"/>
      <c r="BT1298" s="496"/>
      <c r="BU1298" s="496"/>
      <c r="BV1298" s="496"/>
    </row>
    <row r="1299" spans="1:74" s="52" customFormat="1" ht="12.75">
      <c r="A1299" s="64">
        <v>2996.2204340404778</v>
      </c>
      <c r="B1299" s="46" t="s">
        <v>320</v>
      </c>
      <c r="C1299" s="47" t="s">
        <v>341</v>
      </c>
      <c r="D1299" s="48">
        <v>265.41000000000003</v>
      </c>
      <c r="E1299" s="49">
        <v>38.824399999999997</v>
      </c>
      <c r="F1299" s="49">
        <v>6.5299999999999997E-2</v>
      </c>
      <c r="G1299" s="49">
        <v>17.302600000000002</v>
      </c>
      <c r="H1299" s="49">
        <v>0.31209999999999999</v>
      </c>
      <c r="I1299" s="49">
        <v>0.24149999999999999</v>
      </c>
      <c r="J1299" s="49">
        <v>43.783299999999997</v>
      </c>
      <c r="K1299" s="49">
        <v>0.24049999999999999</v>
      </c>
      <c r="L1299" s="49">
        <v>100.7697</v>
      </c>
      <c r="M1299" s="47"/>
      <c r="N1299" s="50">
        <v>0.98129740371322394</v>
      </c>
      <c r="O1299" s="50">
        <v>1.3049218206091454E-3</v>
      </c>
      <c r="P1299" s="50">
        <v>0.36573225097351203</v>
      </c>
      <c r="Q1299" s="50">
        <v>6.3450282211921401E-3</v>
      </c>
      <c r="R1299" s="50">
        <v>5.1700979529439254E-3</v>
      </c>
      <c r="S1299" s="50">
        <v>1.6497302367154481</v>
      </c>
      <c r="T1299" s="50">
        <v>6.512813248629048E-3</v>
      </c>
      <c r="U1299" s="50">
        <v>3.0160927526455583</v>
      </c>
      <c r="V1299" s="51">
        <v>81.853681067868408</v>
      </c>
      <c r="X1299" s="47" t="s">
        <v>1687</v>
      </c>
      <c r="Y1299" s="47" t="s">
        <v>1687</v>
      </c>
      <c r="Z1299" s="47" t="s">
        <v>1687</v>
      </c>
      <c r="AA1299" s="47" t="s">
        <v>1687</v>
      </c>
      <c r="AB1299" s="47" t="s">
        <v>1687</v>
      </c>
      <c r="AC1299" s="47" t="s">
        <v>1687</v>
      </c>
      <c r="AD1299" s="47" t="s">
        <v>1687</v>
      </c>
      <c r="AE1299" s="312"/>
      <c r="AF1299" s="465" t="s">
        <v>1755</v>
      </c>
      <c r="AG1299" s="343">
        <v>40</v>
      </c>
      <c r="AH1299" s="343">
        <v>15</v>
      </c>
      <c r="AI1299" s="343"/>
      <c r="AJ1299" s="343"/>
      <c r="AK1299" s="343"/>
      <c r="AL1299" s="343"/>
      <c r="AM1299" s="343"/>
      <c r="AN1299" s="343"/>
      <c r="AO1299" s="343"/>
      <c r="AP1299" s="343"/>
      <c r="AQ1299" s="343"/>
      <c r="AR1299" s="343"/>
      <c r="AS1299" s="343"/>
      <c r="AT1299" s="343"/>
      <c r="AU1299" s="343"/>
      <c r="AV1299" s="343"/>
      <c r="AW1299" s="343"/>
      <c r="AX1299" s="343"/>
      <c r="AY1299" s="343"/>
      <c r="AZ1299" s="343"/>
      <c r="BA1299" s="343"/>
      <c r="BB1299" s="343"/>
      <c r="BC1299" s="343"/>
      <c r="BD1299" s="343"/>
      <c r="BE1299" s="475"/>
      <c r="BF1299" s="475"/>
      <c r="BG1299" s="475"/>
      <c r="BH1299" s="475"/>
      <c r="BI1299" s="475"/>
      <c r="BJ1299" s="475"/>
      <c r="BK1299" s="475"/>
      <c r="BL1299" s="475"/>
      <c r="BM1299" s="475"/>
      <c r="BN1299" s="475"/>
      <c r="BO1299" s="475"/>
      <c r="BP1299" s="306"/>
      <c r="BQ1299" s="496"/>
      <c r="BR1299" s="496"/>
      <c r="BS1299" s="496"/>
      <c r="BT1299" s="496"/>
      <c r="BU1299" s="496"/>
      <c r="BV1299" s="496"/>
    </row>
    <row r="1300" spans="1:74" s="52" customFormat="1" ht="12.75">
      <c r="A1300" s="64">
        <v>2996.2204340404778</v>
      </c>
      <c r="B1300" s="46" t="s">
        <v>320</v>
      </c>
      <c r="C1300" s="47" t="s">
        <v>341</v>
      </c>
      <c r="D1300" s="48">
        <v>270.41000000000003</v>
      </c>
      <c r="E1300" s="49">
        <v>38.988500000000002</v>
      </c>
      <c r="F1300" s="49">
        <v>5.4199999999999998E-2</v>
      </c>
      <c r="G1300" s="49">
        <v>17.198699999999999</v>
      </c>
      <c r="H1300" s="49">
        <v>0.29930000000000001</v>
      </c>
      <c r="I1300" s="49">
        <v>0.23480000000000001</v>
      </c>
      <c r="J1300" s="49">
        <v>43.864199999999997</v>
      </c>
      <c r="K1300" s="49">
        <v>0.24529999999999999</v>
      </c>
      <c r="L1300" s="49">
        <v>100.88500000000001</v>
      </c>
      <c r="M1300" s="47"/>
      <c r="N1300" s="50">
        <v>0.9834270082166795</v>
      </c>
      <c r="O1300" s="50">
        <v>1.0808870309026433E-3</v>
      </c>
      <c r="P1300" s="50">
        <v>0.36279159708494557</v>
      </c>
      <c r="Q1300" s="50">
        <v>6.0723418620609593E-3</v>
      </c>
      <c r="R1300" s="50">
        <v>5.0163685473926809E-3</v>
      </c>
      <c r="S1300" s="50">
        <v>1.649393819889444</v>
      </c>
      <c r="T1300" s="50">
        <v>6.6291950900899321E-3</v>
      </c>
      <c r="U1300" s="50">
        <v>3.0144112177215154</v>
      </c>
      <c r="V1300" s="51">
        <v>81.970270034535133</v>
      </c>
      <c r="X1300" s="47" t="s">
        <v>1687</v>
      </c>
      <c r="Y1300" s="47" t="s">
        <v>1687</v>
      </c>
      <c r="Z1300" s="47" t="s">
        <v>1687</v>
      </c>
      <c r="AA1300" s="47" t="s">
        <v>1687</v>
      </c>
      <c r="AB1300" s="47" t="s">
        <v>1687</v>
      </c>
      <c r="AC1300" s="47" t="s">
        <v>1687</v>
      </c>
      <c r="AD1300" s="47" t="s">
        <v>1687</v>
      </c>
      <c r="AE1300" s="312"/>
      <c r="AF1300" s="465" t="s">
        <v>1755</v>
      </c>
      <c r="AG1300" s="343">
        <v>40</v>
      </c>
      <c r="AH1300" s="343">
        <v>15</v>
      </c>
      <c r="AI1300" s="343"/>
      <c r="AJ1300" s="343"/>
      <c r="AK1300" s="343"/>
      <c r="AL1300" s="343"/>
      <c r="AM1300" s="343"/>
      <c r="AN1300" s="343"/>
      <c r="AO1300" s="343"/>
      <c r="AP1300" s="343"/>
      <c r="AQ1300" s="343"/>
      <c r="AR1300" s="343"/>
      <c r="AS1300" s="343"/>
      <c r="AT1300" s="343"/>
      <c r="AU1300" s="343"/>
      <c r="AV1300" s="343"/>
      <c r="AW1300" s="343"/>
      <c r="AX1300" s="343"/>
      <c r="AY1300" s="343"/>
      <c r="AZ1300" s="343"/>
      <c r="BA1300" s="343"/>
      <c r="BB1300" s="343"/>
      <c r="BC1300" s="343"/>
      <c r="BD1300" s="343"/>
      <c r="BE1300" s="475"/>
      <c r="BF1300" s="475"/>
      <c r="BG1300" s="475"/>
      <c r="BH1300" s="475"/>
      <c r="BI1300" s="475"/>
      <c r="BJ1300" s="475"/>
      <c r="BK1300" s="475"/>
      <c r="BL1300" s="475"/>
      <c r="BM1300" s="475"/>
      <c r="BN1300" s="475"/>
      <c r="BO1300" s="475"/>
      <c r="BP1300" s="306"/>
      <c r="BQ1300" s="496"/>
      <c r="BR1300" s="496"/>
      <c r="BS1300" s="496"/>
      <c r="BT1300" s="496"/>
      <c r="BU1300" s="496"/>
      <c r="BV1300" s="496"/>
    </row>
    <row r="1301" spans="1:74" s="52" customFormat="1" ht="12.75">
      <c r="A1301" s="64">
        <v>2996.2204340404778</v>
      </c>
      <c r="B1301" s="46" t="s">
        <v>320</v>
      </c>
      <c r="C1301" s="47" t="s">
        <v>341</v>
      </c>
      <c r="D1301" s="48">
        <v>275.42</v>
      </c>
      <c r="E1301" s="49">
        <v>38.817300000000003</v>
      </c>
      <c r="F1301" s="49">
        <v>9.4799999999999995E-2</v>
      </c>
      <c r="G1301" s="49">
        <v>17.131699999999999</v>
      </c>
      <c r="H1301" s="49">
        <v>0.2535</v>
      </c>
      <c r="I1301" s="49">
        <v>0.23430000000000001</v>
      </c>
      <c r="J1301" s="49">
        <v>43.843400000000003</v>
      </c>
      <c r="K1301" s="49">
        <v>0.2379</v>
      </c>
      <c r="L1301" s="49">
        <v>100.6129</v>
      </c>
      <c r="M1301" s="47"/>
      <c r="N1301" s="50">
        <v>0.98145019790628607</v>
      </c>
      <c r="O1301" s="50">
        <v>1.8950762780140431E-3</v>
      </c>
      <c r="P1301" s="50">
        <v>0.36224249593937241</v>
      </c>
      <c r="Q1301" s="50">
        <v>5.155428866522877E-3</v>
      </c>
      <c r="R1301" s="50">
        <v>5.0176570054471454E-3</v>
      </c>
      <c r="S1301" s="50">
        <v>1.6525542074106239</v>
      </c>
      <c r="T1301" s="50">
        <v>6.4445861314186888E-3</v>
      </c>
      <c r="U1301" s="50">
        <v>3.0147596495376852</v>
      </c>
      <c r="V1301" s="51">
        <v>82.020890974405845</v>
      </c>
      <c r="X1301" s="47" t="s">
        <v>1687</v>
      </c>
      <c r="Y1301" s="47" t="s">
        <v>1687</v>
      </c>
      <c r="Z1301" s="47" t="s">
        <v>1687</v>
      </c>
      <c r="AA1301" s="47" t="s">
        <v>1687</v>
      </c>
      <c r="AB1301" s="47" t="s">
        <v>1687</v>
      </c>
      <c r="AC1301" s="47" t="s">
        <v>1687</v>
      </c>
      <c r="AD1301" s="47" t="s">
        <v>1687</v>
      </c>
      <c r="AE1301" s="312"/>
      <c r="AF1301" s="465" t="s">
        <v>1755</v>
      </c>
      <c r="AG1301" s="343">
        <v>40</v>
      </c>
      <c r="AH1301" s="343">
        <v>15</v>
      </c>
      <c r="AI1301" s="343"/>
      <c r="AJ1301" s="343"/>
      <c r="AK1301" s="343"/>
      <c r="AL1301" s="343"/>
      <c r="AM1301" s="343"/>
      <c r="AN1301" s="343"/>
      <c r="AO1301" s="343"/>
      <c r="AP1301" s="343"/>
      <c r="AQ1301" s="343"/>
      <c r="AR1301" s="343"/>
      <c r="AS1301" s="343"/>
      <c r="AT1301" s="343"/>
      <c r="AU1301" s="343"/>
      <c r="AV1301" s="343"/>
      <c r="AW1301" s="343"/>
      <c r="AX1301" s="343"/>
      <c r="AY1301" s="343"/>
      <c r="AZ1301" s="343"/>
      <c r="BA1301" s="343"/>
      <c r="BB1301" s="343"/>
      <c r="BC1301" s="343"/>
      <c r="BD1301" s="343"/>
      <c r="BE1301" s="475"/>
      <c r="BF1301" s="475"/>
      <c r="BG1301" s="475"/>
      <c r="BH1301" s="475"/>
      <c r="BI1301" s="475"/>
      <c r="BJ1301" s="475"/>
      <c r="BK1301" s="475"/>
      <c r="BL1301" s="475"/>
      <c r="BM1301" s="475"/>
      <c r="BN1301" s="475"/>
      <c r="BO1301" s="475"/>
      <c r="BP1301" s="306"/>
      <c r="BQ1301" s="496"/>
      <c r="BR1301" s="496"/>
      <c r="BS1301" s="496"/>
      <c r="BT1301" s="496"/>
      <c r="BU1301" s="496"/>
      <c r="BV1301" s="496"/>
    </row>
    <row r="1302" spans="1:74" s="52" customFormat="1" ht="12.75">
      <c r="A1302" s="64">
        <v>2996.2204340404778</v>
      </c>
      <c r="B1302" s="46" t="s">
        <v>320</v>
      </c>
      <c r="C1302" s="47" t="s">
        <v>341</v>
      </c>
      <c r="D1302" s="48">
        <v>280.43</v>
      </c>
      <c r="E1302" s="49">
        <v>38.932600000000001</v>
      </c>
      <c r="F1302" s="49">
        <v>6.7500000000000004E-2</v>
      </c>
      <c r="G1302" s="49">
        <v>17.288699999999999</v>
      </c>
      <c r="H1302" s="49">
        <v>0.2651</v>
      </c>
      <c r="I1302" s="49">
        <v>0.21240000000000001</v>
      </c>
      <c r="J1302" s="49">
        <v>43.756599999999999</v>
      </c>
      <c r="K1302" s="49">
        <v>0.23680000000000001</v>
      </c>
      <c r="L1302" s="49">
        <v>100.7597</v>
      </c>
      <c r="M1302" s="47"/>
      <c r="N1302" s="50">
        <v>0.98338735283191259</v>
      </c>
      <c r="O1302" s="50">
        <v>1.3480015722053347E-3</v>
      </c>
      <c r="P1302" s="50">
        <v>0.36519896930961665</v>
      </c>
      <c r="Q1302" s="50">
        <v>5.3859811726589138E-3</v>
      </c>
      <c r="R1302" s="50">
        <v>4.5441374827301781E-3</v>
      </c>
      <c r="S1302" s="50">
        <v>1.6476437877161989</v>
      </c>
      <c r="T1302" s="50">
        <v>6.4084139383539926E-3</v>
      </c>
      <c r="U1302" s="50">
        <v>3.0139166440236766</v>
      </c>
      <c r="V1302" s="51">
        <v>81.856557446681236</v>
      </c>
      <c r="X1302" s="47" t="s">
        <v>1687</v>
      </c>
      <c r="Y1302" s="47" t="s">
        <v>1687</v>
      </c>
      <c r="Z1302" s="47" t="s">
        <v>1687</v>
      </c>
      <c r="AA1302" s="47" t="s">
        <v>1687</v>
      </c>
      <c r="AB1302" s="47" t="s">
        <v>1687</v>
      </c>
      <c r="AC1302" s="47" t="s">
        <v>1687</v>
      </c>
      <c r="AD1302" s="47" t="s">
        <v>1687</v>
      </c>
      <c r="AE1302" s="312"/>
      <c r="AF1302" s="465" t="s">
        <v>1755</v>
      </c>
      <c r="AG1302" s="343">
        <v>40</v>
      </c>
      <c r="AH1302" s="343">
        <v>15</v>
      </c>
      <c r="AI1302" s="343"/>
      <c r="AJ1302" s="343"/>
      <c r="AK1302" s="343"/>
      <c r="AL1302" s="343"/>
      <c r="AM1302" s="343"/>
      <c r="AN1302" s="343"/>
      <c r="AO1302" s="343"/>
      <c r="AP1302" s="343"/>
      <c r="AQ1302" s="343"/>
      <c r="AR1302" s="343"/>
      <c r="AS1302" s="343"/>
      <c r="AT1302" s="343"/>
      <c r="AU1302" s="343"/>
      <c r="AV1302" s="343"/>
      <c r="AW1302" s="343"/>
      <c r="AX1302" s="343"/>
      <c r="AY1302" s="343"/>
      <c r="AZ1302" s="343"/>
      <c r="BA1302" s="343"/>
      <c r="BB1302" s="343"/>
      <c r="BC1302" s="343"/>
      <c r="BD1302" s="343"/>
      <c r="BE1302" s="475"/>
      <c r="BF1302" s="475"/>
      <c r="BG1302" s="475"/>
      <c r="BH1302" s="475"/>
      <c r="BI1302" s="475"/>
      <c r="BJ1302" s="475"/>
      <c r="BK1302" s="475"/>
      <c r="BL1302" s="475"/>
      <c r="BM1302" s="475"/>
      <c r="BN1302" s="475"/>
      <c r="BO1302" s="475"/>
      <c r="BP1302" s="306"/>
      <c r="BQ1302" s="496"/>
      <c r="BR1302" s="496"/>
      <c r="BS1302" s="496"/>
      <c r="BT1302" s="496"/>
      <c r="BU1302" s="496"/>
      <c r="BV1302" s="496"/>
    </row>
    <row r="1303" spans="1:74" s="52" customFormat="1" ht="12.75">
      <c r="A1303" s="64">
        <v>2996.2204340404778</v>
      </c>
      <c r="B1303" s="46" t="s">
        <v>320</v>
      </c>
      <c r="C1303" s="47" t="s">
        <v>341</v>
      </c>
      <c r="D1303" s="48">
        <v>285.44</v>
      </c>
      <c r="E1303" s="49">
        <v>38.9602</v>
      </c>
      <c r="F1303" s="49">
        <v>4.9799999999999997E-2</v>
      </c>
      <c r="G1303" s="49">
        <v>17.094899999999999</v>
      </c>
      <c r="H1303" s="49">
        <v>0.32700000000000001</v>
      </c>
      <c r="I1303" s="49">
        <v>0.26219999999999999</v>
      </c>
      <c r="J1303" s="49">
        <v>43.832700000000003</v>
      </c>
      <c r="K1303" s="49">
        <v>0.26450000000000001</v>
      </c>
      <c r="L1303" s="49">
        <v>100.79130000000001</v>
      </c>
      <c r="M1303" s="47"/>
      <c r="N1303" s="50">
        <v>0.98354887515195566</v>
      </c>
      <c r="O1303" s="50">
        <v>9.9398430334111661E-4</v>
      </c>
      <c r="P1303" s="50">
        <v>0.3609086799275511</v>
      </c>
      <c r="Q1303" s="50">
        <v>6.6399745294492907E-3</v>
      </c>
      <c r="R1303" s="50">
        <v>5.6065176664632328E-3</v>
      </c>
      <c r="S1303" s="50">
        <v>1.6496109738301588</v>
      </c>
      <c r="T1303" s="50">
        <v>7.1541508324430587E-3</v>
      </c>
      <c r="U1303" s="50">
        <v>3.0144631562413617</v>
      </c>
      <c r="V1303" s="51">
        <v>82.048985233593513</v>
      </c>
      <c r="X1303" s="47" t="s">
        <v>1687</v>
      </c>
      <c r="Y1303" s="47" t="s">
        <v>1687</v>
      </c>
      <c r="Z1303" s="47" t="s">
        <v>1687</v>
      </c>
      <c r="AA1303" s="47" t="s">
        <v>1687</v>
      </c>
      <c r="AB1303" s="47" t="s">
        <v>1687</v>
      </c>
      <c r="AC1303" s="47" t="s">
        <v>1687</v>
      </c>
      <c r="AD1303" s="47" t="s">
        <v>1687</v>
      </c>
      <c r="AE1303" s="312"/>
      <c r="AF1303" s="465" t="s">
        <v>1755</v>
      </c>
      <c r="AG1303" s="343">
        <v>40</v>
      </c>
      <c r="AH1303" s="343">
        <v>15</v>
      </c>
      <c r="AI1303" s="343"/>
      <c r="AJ1303" s="343"/>
      <c r="AK1303" s="343"/>
      <c r="AL1303" s="343"/>
      <c r="AM1303" s="343"/>
      <c r="AN1303" s="343"/>
      <c r="AO1303" s="343"/>
      <c r="AP1303" s="343"/>
      <c r="AQ1303" s="343"/>
      <c r="AR1303" s="343"/>
      <c r="AS1303" s="343"/>
      <c r="AT1303" s="343"/>
      <c r="AU1303" s="343"/>
      <c r="AV1303" s="343"/>
      <c r="AW1303" s="343"/>
      <c r="AX1303" s="343"/>
      <c r="AY1303" s="343"/>
      <c r="AZ1303" s="343"/>
      <c r="BA1303" s="343"/>
      <c r="BB1303" s="343"/>
      <c r="BC1303" s="343"/>
      <c r="BD1303" s="343"/>
      <c r="BE1303" s="475"/>
      <c r="BF1303" s="475"/>
      <c r="BG1303" s="475"/>
      <c r="BH1303" s="475"/>
      <c r="BI1303" s="475"/>
      <c r="BJ1303" s="475"/>
      <c r="BK1303" s="475"/>
      <c r="BL1303" s="475"/>
      <c r="BM1303" s="475"/>
      <c r="BN1303" s="475"/>
      <c r="BO1303" s="475"/>
      <c r="BP1303" s="306"/>
      <c r="BQ1303" s="496"/>
      <c r="BR1303" s="496"/>
      <c r="BS1303" s="496"/>
      <c r="BT1303" s="496"/>
      <c r="BU1303" s="496"/>
      <c r="BV1303" s="496"/>
    </row>
    <row r="1304" spans="1:74" s="52" customFormat="1" ht="12.75">
      <c r="A1304" s="64">
        <v>2996.2204340404778</v>
      </c>
      <c r="B1304" s="46" t="s">
        <v>320</v>
      </c>
      <c r="C1304" s="47" t="s">
        <v>341</v>
      </c>
      <c r="D1304" s="48">
        <v>290.45</v>
      </c>
      <c r="E1304" s="49">
        <v>39.127200000000002</v>
      </c>
      <c r="F1304" s="49">
        <v>5.6899999999999999E-2</v>
      </c>
      <c r="G1304" s="49">
        <v>17.132100000000001</v>
      </c>
      <c r="H1304" s="49">
        <v>0.3004</v>
      </c>
      <c r="I1304" s="49">
        <v>0.22839999999999999</v>
      </c>
      <c r="J1304" s="49">
        <v>43.8902</v>
      </c>
      <c r="K1304" s="49">
        <v>0.23849999999999999</v>
      </c>
      <c r="L1304" s="49">
        <v>100.97370000000001</v>
      </c>
      <c r="M1304" s="47"/>
      <c r="N1304" s="50">
        <v>0.9853407999069248</v>
      </c>
      <c r="O1304" s="50">
        <v>1.132909913638459E-3</v>
      </c>
      <c r="P1304" s="50">
        <v>0.36080644813034979</v>
      </c>
      <c r="Q1304" s="50">
        <v>6.0848729732799504E-3</v>
      </c>
      <c r="R1304" s="50">
        <v>4.8718009356834889E-3</v>
      </c>
      <c r="S1304" s="50">
        <v>1.6477214717225495</v>
      </c>
      <c r="T1304" s="50">
        <v>6.4350766833716393E-3</v>
      </c>
      <c r="U1304" s="50">
        <v>3.0123933802657974</v>
      </c>
      <c r="V1304" s="51">
        <v>82.036274200421644</v>
      </c>
      <c r="X1304" s="47" t="s">
        <v>1687</v>
      </c>
      <c r="Y1304" s="47" t="s">
        <v>1687</v>
      </c>
      <c r="Z1304" s="47" t="s">
        <v>1687</v>
      </c>
      <c r="AA1304" s="47" t="s">
        <v>1687</v>
      </c>
      <c r="AB1304" s="47" t="s">
        <v>1687</v>
      </c>
      <c r="AC1304" s="47" t="s">
        <v>1687</v>
      </c>
      <c r="AD1304" s="47" t="s">
        <v>1687</v>
      </c>
      <c r="AE1304" s="312"/>
      <c r="AF1304" s="465" t="s">
        <v>1755</v>
      </c>
      <c r="AG1304" s="343">
        <v>40</v>
      </c>
      <c r="AH1304" s="343">
        <v>15</v>
      </c>
      <c r="AI1304" s="343"/>
      <c r="AJ1304" s="343"/>
      <c r="AK1304" s="343"/>
      <c r="AL1304" s="343"/>
      <c r="AM1304" s="343"/>
      <c r="AN1304" s="343"/>
      <c r="AO1304" s="343"/>
      <c r="AP1304" s="343"/>
      <c r="AQ1304" s="343"/>
      <c r="AR1304" s="343"/>
      <c r="AS1304" s="343"/>
      <c r="AT1304" s="343"/>
      <c r="AU1304" s="343"/>
      <c r="AV1304" s="343"/>
      <c r="AW1304" s="343"/>
      <c r="AX1304" s="343"/>
      <c r="AY1304" s="343"/>
      <c r="AZ1304" s="343"/>
      <c r="BA1304" s="343"/>
      <c r="BB1304" s="343"/>
      <c r="BC1304" s="343"/>
      <c r="BD1304" s="343"/>
      <c r="BE1304" s="475"/>
      <c r="BF1304" s="475"/>
      <c r="BG1304" s="475"/>
      <c r="BH1304" s="475"/>
      <c r="BI1304" s="475"/>
      <c r="BJ1304" s="475"/>
      <c r="BK1304" s="475"/>
      <c r="BL1304" s="475"/>
      <c r="BM1304" s="475"/>
      <c r="BN1304" s="475"/>
      <c r="BO1304" s="475"/>
      <c r="BP1304" s="306"/>
      <c r="BQ1304" s="496"/>
      <c r="BR1304" s="496"/>
      <c r="BS1304" s="496"/>
      <c r="BT1304" s="496"/>
      <c r="BU1304" s="496"/>
      <c r="BV1304" s="496"/>
    </row>
    <row r="1305" spans="1:74" s="52" customFormat="1" ht="12.75">
      <c r="A1305" s="64">
        <v>2996.2204340404778</v>
      </c>
      <c r="B1305" s="46" t="s">
        <v>320</v>
      </c>
      <c r="C1305" s="47" t="s">
        <v>341</v>
      </c>
      <c r="D1305" s="48">
        <v>295.45</v>
      </c>
      <c r="E1305" s="49">
        <v>39.023099999999999</v>
      </c>
      <c r="F1305" s="49">
        <v>4.6300000000000001E-2</v>
      </c>
      <c r="G1305" s="49">
        <v>16.9633</v>
      </c>
      <c r="H1305" s="49">
        <v>0.37340000000000001</v>
      </c>
      <c r="I1305" s="49">
        <v>0.28010000000000002</v>
      </c>
      <c r="J1305" s="49">
        <v>44.1205</v>
      </c>
      <c r="K1305" s="49">
        <v>0.2404</v>
      </c>
      <c r="L1305" s="49">
        <v>101.0471</v>
      </c>
      <c r="M1305" s="47"/>
      <c r="N1305" s="50">
        <v>0.98226559318516105</v>
      </c>
      <c r="O1305" s="50">
        <v>9.2143259510269902E-4</v>
      </c>
      <c r="P1305" s="50">
        <v>0.3570865577079429</v>
      </c>
      <c r="Q1305" s="50">
        <v>7.5600622409087853E-3</v>
      </c>
      <c r="R1305" s="50">
        <v>5.9718104311755156E-3</v>
      </c>
      <c r="S1305" s="50">
        <v>1.6556027383244158</v>
      </c>
      <c r="T1305" s="50">
        <v>6.4833471399266757E-3</v>
      </c>
      <c r="U1305" s="50">
        <v>3.0158915416246339</v>
      </c>
      <c r="V1305" s="51">
        <v>82.258237353779734</v>
      </c>
      <c r="X1305" s="47" t="s">
        <v>1687</v>
      </c>
      <c r="Y1305" s="47" t="s">
        <v>1687</v>
      </c>
      <c r="Z1305" s="47" t="s">
        <v>1687</v>
      </c>
      <c r="AA1305" s="47" t="s">
        <v>1687</v>
      </c>
      <c r="AB1305" s="47" t="s">
        <v>1687</v>
      </c>
      <c r="AC1305" s="47" t="s">
        <v>1687</v>
      </c>
      <c r="AD1305" s="47" t="s">
        <v>1687</v>
      </c>
      <c r="AE1305" s="312"/>
      <c r="AF1305" s="465" t="s">
        <v>1755</v>
      </c>
      <c r="AG1305" s="343">
        <v>40</v>
      </c>
      <c r="AH1305" s="343">
        <v>15</v>
      </c>
      <c r="AI1305" s="343"/>
      <c r="AJ1305" s="343"/>
      <c r="AK1305" s="343"/>
      <c r="AL1305" s="343"/>
      <c r="AM1305" s="343"/>
      <c r="AN1305" s="343"/>
      <c r="AO1305" s="343"/>
      <c r="AP1305" s="343"/>
      <c r="AQ1305" s="343"/>
      <c r="AR1305" s="343"/>
      <c r="AS1305" s="343"/>
      <c r="AT1305" s="343"/>
      <c r="AU1305" s="343"/>
      <c r="AV1305" s="343"/>
      <c r="AW1305" s="343"/>
      <c r="AX1305" s="343"/>
      <c r="AY1305" s="343"/>
      <c r="AZ1305" s="343"/>
      <c r="BA1305" s="343"/>
      <c r="BB1305" s="343"/>
      <c r="BC1305" s="343"/>
      <c r="BD1305" s="343"/>
      <c r="BE1305" s="475"/>
      <c r="BF1305" s="475"/>
      <c r="BG1305" s="475"/>
      <c r="BH1305" s="475"/>
      <c r="BI1305" s="475"/>
      <c r="BJ1305" s="475"/>
      <c r="BK1305" s="475"/>
      <c r="BL1305" s="475"/>
      <c r="BM1305" s="475"/>
      <c r="BN1305" s="475"/>
      <c r="BO1305" s="475"/>
      <c r="BP1305" s="306"/>
      <c r="BQ1305" s="496"/>
      <c r="BR1305" s="496"/>
      <c r="BS1305" s="496"/>
      <c r="BT1305" s="496"/>
      <c r="BU1305" s="496"/>
      <c r="BV1305" s="496"/>
    </row>
    <row r="1306" spans="1:74" s="52" customFormat="1" ht="12.75">
      <c r="A1306" s="64">
        <v>2996.2204340404778</v>
      </c>
      <c r="B1306" s="46" t="s">
        <v>320</v>
      </c>
      <c r="C1306" s="47" t="s">
        <v>341</v>
      </c>
      <c r="D1306" s="48">
        <v>300.45999999999998</v>
      </c>
      <c r="E1306" s="49">
        <v>39.148000000000003</v>
      </c>
      <c r="F1306" s="49">
        <v>4.87E-2</v>
      </c>
      <c r="G1306" s="49">
        <v>17.122</v>
      </c>
      <c r="H1306" s="49">
        <v>0.30399999999999999</v>
      </c>
      <c r="I1306" s="49">
        <v>0.23760000000000001</v>
      </c>
      <c r="J1306" s="49">
        <v>44.120800000000003</v>
      </c>
      <c r="K1306" s="49">
        <v>0.25130000000000002</v>
      </c>
      <c r="L1306" s="49">
        <v>101.2324</v>
      </c>
      <c r="M1306" s="47"/>
      <c r="N1306" s="50">
        <v>0.98350007854866717</v>
      </c>
      <c r="O1306" s="50">
        <v>9.6731783586242494E-4</v>
      </c>
      <c r="P1306" s="50">
        <v>0.35972888039260148</v>
      </c>
      <c r="Q1306" s="50">
        <v>6.1430251773178521E-3</v>
      </c>
      <c r="R1306" s="50">
        <v>5.0558827625472582E-3</v>
      </c>
      <c r="S1306" s="50">
        <v>1.6524059241875939</v>
      </c>
      <c r="T1306" s="50">
        <v>6.7641768750179498E-3</v>
      </c>
      <c r="U1306" s="50">
        <v>3.0145652857796077</v>
      </c>
      <c r="V1306" s="51">
        <v>82.122028823627744</v>
      </c>
      <c r="X1306" s="47" t="s">
        <v>1687</v>
      </c>
      <c r="Y1306" s="47" t="s">
        <v>1687</v>
      </c>
      <c r="Z1306" s="47" t="s">
        <v>1687</v>
      </c>
      <c r="AA1306" s="47" t="s">
        <v>1687</v>
      </c>
      <c r="AB1306" s="47" t="s">
        <v>1687</v>
      </c>
      <c r="AC1306" s="47" t="s">
        <v>1687</v>
      </c>
      <c r="AD1306" s="47" t="s">
        <v>1687</v>
      </c>
      <c r="AE1306" s="312"/>
      <c r="AF1306" s="465" t="s">
        <v>1755</v>
      </c>
      <c r="AG1306" s="343">
        <v>40</v>
      </c>
      <c r="AH1306" s="343">
        <v>15</v>
      </c>
      <c r="AI1306" s="343"/>
      <c r="AJ1306" s="343"/>
      <c r="AK1306" s="343"/>
      <c r="AL1306" s="343"/>
      <c r="AM1306" s="343"/>
      <c r="AN1306" s="343"/>
      <c r="AO1306" s="343"/>
      <c r="AP1306" s="343"/>
      <c r="AQ1306" s="343"/>
      <c r="AR1306" s="343"/>
      <c r="AS1306" s="343"/>
      <c r="AT1306" s="343"/>
      <c r="AU1306" s="343"/>
      <c r="AV1306" s="343"/>
      <c r="AW1306" s="343"/>
      <c r="AX1306" s="343"/>
      <c r="AY1306" s="343"/>
      <c r="AZ1306" s="343"/>
      <c r="BA1306" s="343"/>
      <c r="BB1306" s="343"/>
      <c r="BC1306" s="343"/>
      <c r="BD1306" s="343"/>
      <c r="BE1306" s="475"/>
      <c r="BF1306" s="475"/>
      <c r="BG1306" s="475"/>
      <c r="BH1306" s="475"/>
      <c r="BI1306" s="475"/>
      <c r="BJ1306" s="475"/>
      <c r="BK1306" s="475"/>
      <c r="BL1306" s="475"/>
      <c r="BM1306" s="475"/>
      <c r="BN1306" s="475"/>
      <c r="BO1306" s="475"/>
      <c r="BP1306" s="306"/>
      <c r="BQ1306" s="496"/>
      <c r="BR1306" s="496"/>
      <c r="BS1306" s="496"/>
      <c r="BT1306" s="496"/>
      <c r="BU1306" s="496"/>
      <c r="BV1306" s="496"/>
    </row>
    <row r="1307" spans="1:74" s="52" customFormat="1" ht="12.75">
      <c r="A1307" s="64">
        <v>2996.2204340404778</v>
      </c>
      <c r="B1307" s="46" t="s">
        <v>320</v>
      </c>
      <c r="C1307" s="47" t="s">
        <v>341</v>
      </c>
      <c r="D1307" s="48">
        <v>305.47000000000003</v>
      </c>
      <c r="E1307" s="49">
        <v>39.005099999999999</v>
      </c>
      <c r="F1307" s="49">
        <v>6.6500000000000004E-2</v>
      </c>
      <c r="G1307" s="49">
        <v>17.322600000000001</v>
      </c>
      <c r="H1307" s="49">
        <v>0.31119999999999998</v>
      </c>
      <c r="I1307" s="49">
        <v>0.28589999999999999</v>
      </c>
      <c r="J1307" s="49">
        <v>43.954300000000003</v>
      </c>
      <c r="K1307" s="49">
        <v>0.2455</v>
      </c>
      <c r="L1307" s="49">
        <v>101.19110000000001</v>
      </c>
      <c r="M1307" s="47"/>
      <c r="N1307" s="50">
        <v>0.9816582430025631</v>
      </c>
      <c r="O1307" s="50">
        <v>1.3232319617390933E-3</v>
      </c>
      <c r="P1307" s="50">
        <v>0.36459272044437047</v>
      </c>
      <c r="Q1307" s="50">
        <v>6.2997367642050337E-3</v>
      </c>
      <c r="R1307" s="50">
        <v>6.0945103178155725E-3</v>
      </c>
      <c r="S1307" s="50">
        <v>1.6491070018461751</v>
      </c>
      <c r="T1307" s="50">
        <v>6.6198487370899353E-3</v>
      </c>
      <c r="U1307" s="50">
        <v>3.0156952930739584</v>
      </c>
      <c r="V1307" s="51">
        <v>81.894384926981417</v>
      </c>
      <c r="X1307" s="47" t="s">
        <v>1687</v>
      </c>
      <c r="Y1307" s="47" t="s">
        <v>1687</v>
      </c>
      <c r="Z1307" s="47" t="s">
        <v>1687</v>
      </c>
      <c r="AA1307" s="47" t="s">
        <v>1687</v>
      </c>
      <c r="AB1307" s="47" t="s">
        <v>1687</v>
      </c>
      <c r="AC1307" s="47" t="s">
        <v>1687</v>
      </c>
      <c r="AD1307" s="47" t="s">
        <v>1687</v>
      </c>
      <c r="AE1307" s="312"/>
      <c r="AF1307" s="465" t="s">
        <v>1755</v>
      </c>
      <c r="AG1307" s="343">
        <v>40</v>
      </c>
      <c r="AH1307" s="343">
        <v>15</v>
      </c>
      <c r="AI1307" s="343"/>
      <c r="AJ1307" s="343"/>
      <c r="AK1307" s="343"/>
      <c r="AL1307" s="343"/>
      <c r="AM1307" s="343"/>
      <c r="AN1307" s="343"/>
      <c r="AO1307" s="343"/>
      <c r="AP1307" s="343"/>
      <c r="AQ1307" s="343"/>
      <c r="AR1307" s="343"/>
      <c r="AS1307" s="343"/>
      <c r="AT1307" s="343"/>
      <c r="AU1307" s="343"/>
      <c r="AV1307" s="343"/>
      <c r="AW1307" s="343"/>
      <c r="AX1307" s="343"/>
      <c r="AY1307" s="343"/>
      <c r="AZ1307" s="343"/>
      <c r="BA1307" s="343"/>
      <c r="BB1307" s="343"/>
      <c r="BC1307" s="343"/>
      <c r="BD1307" s="343"/>
      <c r="BE1307" s="475"/>
      <c r="BF1307" s="475"/>
      <c r="BG1307" s="475"/>
      <c r="BH1307" s="475"/>
      <c r="BI1307" s="475"/>
      <c r="BJ1307" s="475"/>
      <c r="BK1307" s="475"/>
      <c r="BL1307" s="475"/>
      <c r="BM1307" s="475"/>
      <c r="BN1307" s="475"/>
      <c r="BO1307" s="475"/>
      <c r="BP1307" s="306"/>
      <c r="BQ1307" s="496"/>
      <c r="BR1307" s="496"/>
      <c r="BS1307" s="496"/>
      <c r="BT1307" s="496"/>
      <c r="BU1307" s="496"/>
      <c r="BV1307" s="496"/>
    </row>
    <row r="1308" spans="1:74" s="52" customFormat="1" ht="12.75">
      <c r="A1308" s="64">
        <v>2996.2204340404778</v>
      </c>
      <c r="B1308" s="46" t="s">
        <v>320</v>
      </c>
      <c r="C1308" s="47" t="s">
        <v>341</v>
      </c>
      <c r="D1308" s="48">
        <v>310.48</v>
      </c>
      <c r="E1308" s="49">
        <v>38.8523</v>
      </c>
      <c r="F1308" s="49">
        <v>5.7099999999999998E-2</v>
      </c>
      <c r="G1308" s="49">
        <v>17.0123</v>
      </c>
      <c r="H1308" s="49">
        <v>0.27050000000000002</v>
      </c>
      <c r="I1308" s="49">
        <v>0.21829999999999999</v>
      </c>
      <c r="J1308" s="49">
        <v>43.738199999999999</v>
      </c>
      <c r="K1308" s="49">
        <v>0.23300000000000001</v>
      </c>
      <c r="L1308" s="49">
        <v>100.3817</v>
      </c>
      <c r="M1308" s="47"/>
      <c r="N1308" s="50">
        <v>0.98408448226094436</v>
      </c>
      <c r="O1308" s="50">
        <v>1.1434763149426653E-3</v>
      </c>
      <c r="P1308" s="50">
        <v>0.3603584221721019</v>
      </c>
      <c r="Q1308" s="50">
        <v>5.5109543292152828E-3</v>
      </c>
      <c r="R1308" s="50">
        <v>4.6833339319324379E-3</v>
      </c>
      <c r="S1308" s="50">
        <v>1.6515248082086154</v>
      </c>
      <c r="T1308" s="50">
        <v>6.3230878914182853E-3</v>
      </c>
      <c r="U1308" s="50">
        <v>3.0136285651091703</v>
      </c>
      <c r="V1308" s="51">
        <v>82.088502119285039</v>
      </c>
      <c r="X1308" s="47" t="s">
        <v>1687</v>
      </c>
      <c r="Y1308" s="47" t="s">
        <v>1687</v>
      </c>
      <c r="Z1308" s="47" t="s">
        <v>1687</v>
      </c>
      <c r="AA1308" s="47" t="s">
        <v>1687</v>
      </c>
      <c r="AB1308" s="47" t="s">
        <v>1687</v>
      </c>
      <c r="AC1308" s="47" t="s">
        <v>1687</v>
      </c>
      <c r="AD1308" s="47" t="s">
        <v>1687</v>
      </c>
      <c r="AE1308" s="312"/>
      <c r="AF1308" s="465" t="s">
        <v>1755</v>
      </c>
      <c r="AG1308" s="343">
        <v>40</v>
      </c>
      <c r="AH1308" s="343">
        <v>15</v>
      </c>
      <c r="AI1308" s="343"/>
      <c r="AJ1308" s="343"/>
      <c r="AK1308" s="343"/>
      <c r="AL1308" s="343"/>
      <c r="AM1308" s="343"/>
      <c r="AN1308" s="343"/>
      <c r="AO1308" s="343"/>
      <c r="AP1308" s="343"/>
      <c r="AQ1308" s="343"/>
      <c r="AR1308" s="343"/>
      <c r="AS1308" s="343"/>
      <c r="AT1308" s="343"/>
      <c r="AU1308" s="343"/>
      <c r="AV1308" s="343"/>
      <c r="AW1308" s="343"/>
      <c r="AX1308" s="343"/>
      <c r="AY1308" s="343"/>
      <c r="AZ1308" s="343"/>
      <c r="BA1308" s="343"/>
      <c r="BB1308" s="343"/>
      <c r="BC1308" s="343"/>
      <c r="BD1308" s="343"/>
      <c r="BE1308" s="475"/>
      <c r="BF1308" s="475"/>
      <c r="BG1308" s="475"/>
      <c r="BH1308" s="475"/>
      <c r="BI1308" s="475"/>
      <c r="BJ1308" s="475"/>
      <c r="BK1308" s="475"/>
      <c r="BL1308" s="475"/>
      <c r="BM1308" s="475"/>
      <c r="BN1308" s="475"/>
      <c r="BO1308" s="475"/>
      <c r="BP1308" s="306"/>
      <c r="BQ1308" s="496"/>
      <c r="BR1308" s="496"/>
      <c r="BS1308" s="496"/>
      <c r="BT1308" s="496"/>
      <c r="BU1308" s="496"/>
      <c r="BV1308" s="496"/>
    </row>
    <row r="1309" spans="1:74" s="52" customFormat="1" ht="12.75">
      <c r="A1309" s="64">
        <v>2996.2204340404778</v>
      </c>
      <c r="B1309" s="46" t="s">
        <v>320</v>
      </c>
      <c r="C1309" s="47" t="s">
        <v>341</v>
      </c>
      <c r="D1309" s="48">
        <v>315.48</v>
      </c>
      <c r="E1309" s="49">
        <v>39.084299999999999</v>
      </c>
      <c r="F1309" s="49">
        <v>3.6799999999999999E-2</v>
      </c>
      <c r="G1309" s="49">
        <v>17.347200000000001</v>
      </c>
      <c r="H1309" s="49">
        <v>0.32750000000000001</v>
      </c>
      <c r="I1309" s="49">
        <v>0.25259999999999999</v>
      </c>
      <c r="J1309" s="49">
        <v>43.985300000000002</v>
      </c>
      <c r="K1309" s="49">
        <v>0.22900000000000001</v>
      </c>
      <c r="L1309" s="49">
        <v>101.26270000000001</v>
      </c>
      <c r="M1309" s="47"/>
      <c r="N1309" s="50">
        <v>0.98289722226887299</v>
      </c>
      <c r="O1309" s="50">
        <v>7.3169317369407968E-4</v>
      </c>
      <c r="P1309" s="50">
        <v>0.3648305090674871</v>
      </c>
      <c r="Q1309" s="50">
        <v>6.6246199218006193E-3</v>
      </c>
      <c r="R1309" s="50">
        <v>5.3805274950169844E-3</v>
      </c>
      <c r="S1309" s="50">
        <v>1.6490046243163994</v>
      </c>
      <c r="T1309" s="50">
        <v>6.1701951404681309E-3</v>
      </c>
      <c r="U1309" s="50">
        <v>3.0156393913837389</v>
      </c>
      <c r="V1309" s="51">
        <v>81.883794605646031</v>
      </c>
      <c r="X1309" s="47" t="s">
        <v>1687</v>
      </c>
      <c r="Y1309" s="47" t="s">
        <v>1687</v>
      </c>
      <c r="Z1309" s="47" t="s">
        <v>1687</v>
      </c>
      <c r="AA1309" s="47" t="s">
        <v>1687</v>
      </c>
      <c r="AB1309" s="47" t="s">
        <v>1687</v>
      </c>
      <c r="AC1309" s="47" t="s">
        <v>1687</v>
      </c>
      <c r="AD1309" s="47" t="s">
        <v>1687</v>
      </c>
      <c r="AE1309" s="312"/>
      <c r="AF1309" s="465" t="s">
        <v>1755</v>
      </c>
      <c r="AG1309" s="343">
        <v>40</v>
      </c>
      <c r="AH1309" s="343">
        <v>15</v>
      </c>
      <c r="AI1309" s="343"/>
      <c r="AJ1309" s="343"/>
      <c r="AK1309" s="343"/>
      <c r="AL1309" s="343"/>
      <c r="AM1309" s="343"/>
      <c r="AN1309" s="343"/>
      <c r="AO1309" s="343"/>
      <c r="AP1309" s="343"/>
      <c r="AQ1309" s="343"/>
      <c r="AR1309" s="343"/>
      <c r="AS1309" s="343"/>
      <c r="AT1309" s="343"/>
      <c r="AU1309" s="343"/>
      <c r="AV1309" s="343"/>
      <c r="AW1309" s="343"/>
      <c r="AX1309" s="343"/>
      <c r="AY1309" s="343"/>
      <c r="AZ1309" s="343"/>
      <c r="BA1309" s="343"/>
      <c r="BB1309" s="343"/>
      <c r="BC1309" s="343"/>
      <c r="BD1309" s="343"/>
      <c r="BE1309" s="475"/>
      <c r="BF1309" s="475"/>
      <c r="BG1309" s="475"/>
      <c r="BH1309" s="475"/>
      <c r="BI1309" s="475"/>
      <c r="BJ1309" s="475"/>
      <c r="BK1309" s="475"/>
      <c r="BL1309" s="475"/>
      <c r="BM1309" s="475"/>
      <c r="BN1309" s="475"/>
      <c r="BO1309" s="475"/>
      <c r="BP1309" s="306"/>
      <c r="BQ1309" s="496"/>
      <c r="BR1309" s="496"/>
      <c r="BS1309" s="496"/>
      <c r="BT1309" s="496"/>
      <c r="BU1309" s="496"/>
      <c r="BV1309" s="496"/>
    </row>
    <row r="1310" spans="1:74" s="52" customFormat="1" ht="12.75">
      <c r="A1310" s="64">
        <v>2996.2204340404778</v>
      </c>
      <c r="B1310" s="46" t="s">
        <v>320</v>
      </c>
      <c r="C1310" s="47" t="s">
        <v>341</v>
      </c>
      <c r="D1310" s="48">
        <v>320.49</v>
      </c>
      <c r="E1310" s="49">
        <v>38.798200000000001</v>
      </c>
      <c r="F1310" s="49">
        <v>7.2099999999999997E-2</v>
      </c>
      <c r="G1310" s="49">
        <v>17.174399999999999</v>
      </c>
      <c r="H1310" s="49">
        <v>0.27710000000000001</v>
      </c>
      <c r="I1310" s="49">
        <v>0.25700000000000001</v>
      </c>
      <c r="J1310" s="49">
        <v>43.922499999999999</v>
      </c>
      <c r="K1310" s="49">
        <v>0.2545</v>
      </c>
      <c r="L1310" s="49">
        <v>100.75579999999998</v>
      </c>
      <c r="M1310" s="47"/>
      <c r="N1310" s="50">
        <v>0.98023873426849795</v>
      </c>
      <c r="O1310" s="50">
        <v>1.4402270453073851E-3</v>
      </c>
      <c r="P1310" s="50">
        <v>0.36287566932224047</v>
      </c>
      <c r="Q1310" s="50">
        <v>5.631196735726326E-3</v>
      </c>
      <c r="R1310" s="50">
        <v>5.4997018333813727E-3</v>
      </c>
      <c r="S1310" s="50">
        <v>1.6543061312380494</v>
      </c>
      <c r="T1310" s="50">
        <v>6.8891511976845541E-3</v>
      </c>
      <c r="U1310" s="50">
        <v>3.0168808116408874</v>
      </c>
      <c r="V1310" s="51">
        <v>82.010760298281056</v>
      </c>
      <c r="X1310" s="47" t="s">
        <v>1687</v>
      </c>
      <c r="Y1310" s="47" t="s">
        <v>1687</v>
      </c>
      <c r="Z1310" s="47" t="s">
        <v>1687</v>
      </c>
      <c r="AA1310" s="47" t="s">
        <v>1687</v>
      </c>
      <c r="AB1310" s="47" t="s">
        <v>1687</v>
      </c>
      <c r="AC1310" s="47" t="s">
        <v>1687</v>
      </c>
      <c r="AD1310" s="47" t="s">
        <v>1687</v>
      </c>
      <c r="AE1310" s="312"/>
      <c r="AF1310" s="465" t="s">
        <v>1755</v>
      </c>
      <c r="AG1310" s="343">
        <v>40</v>
      </c>
      <c r="AH1310" s="343">
        <v>15</v>
      </c>
      <c r="AI1310" s="343"/>
      <c r="AJ1310" s="343"/>
      <c r="AK1310" s="343"/>
      <c r="AL1310" s="343"/>
      <c r="AM1310" s="343"/>
      <c r="AN1310" s="343"/>
      <c r="AO1310" s="343"/>
      <c r="AP1310" s="343"/>
      <c r="AQ1310" s="343"/>
      <c r="AR1310" s="343"/>
      <c r="AS1310" s="343"/>
      <c r="AT1310" s="343"/>
      <c r="AU1310" s="343"/>
      <c r="AV1310" s="343"/>
      <c r="AW1310" s="343"/>
      <c r="AX1310" s="343"/>
      <c r="AY1310" s="343"/>
      <c r="AZ1310" s="343"/>
      <c r="BA1310" s="343"/>
      <c r="BB1310" s="343"/>
      <c r="BC1310" s="343"/>
      <c r="BD1310" s="343"/>
      <c r="BE1310" s="475"/>
      <c r="BF1310" s="475"/>
      <c r="BG1310" s="475"/>
      <c r="BH1310" s="475"/>
      <c r="BI1310" s="475"/>
      <c r="BJ1310" s="475"/>
      <c r="BK1310" s="475"/>
      <c r="BL1310" s="475"/>
      <c r="BM1310" s="475"/>
      <c r="BN1310" s="475"/>
      <c r="BO1310" s="475"/>
      <c r="BP1310" s="306"/>
      <c r="BQ1310" s="496"/>
      <c r="BR1310" s="496"/>
      <c r="BS1310" s="496"/>
      <c r="BT1310" s="496"/>
      <c r="BU1310" s="496"/>
      <c r="BV1310" s="496"/>
    </row>
    <row r="1311" spans="1:74" s="52" customFormat="1" ht="12.75">
      <c r="A1311" s="64">
        <v>2996.2204340404778</v>
      </c>
      <c r="B1311" s="46" t="s">
        <v>320</v>
      </c>
      <c r="C1311" s="47" t="s">
        <v>341</v>
      </c>
      <c r="D1311" s="48">
        <v>325.5</v>
      </c>
      <c r="E1311" s="49">
        <v>38.772599999999997</v>
      </c>
      <c r="F1311" s="49">
        <v>3.2099999999999997E-2</v>
      </c>
      <c r="G1311" s="49">
        <v>17.104600000000001</v>
      </c>
      <c r="H1311" s="49">
        <v>0.35160000000000002</v>
      </c>
      <c r="I1311" s="49">
        <v>0.21970000000000001</v>
      </c>
      <c r="J1311" s="49">
        <v>43.714700000000001</v>
      </c>
      <c r="K1311" s="49">
        <v>0.24079999999999999</v>
      </c>
      <c r="L1311" s="49">
        <v>100.4361</v>
      </c>
      <c r="M1311" s="47"/>
      <c r="N1311" s="50">
        <v>0.98269902504201145</v>
      </c>
      <c r="O1311" s="50">
        <v>6.4324445021352679E-4</v>
      </c>
      <c r="P1311" s="50">
        <v>0.36254716786520869</v>
      </c>
      <c r="Q1311" s="50">
        <v>7.1678409364033958E-3</v>
      </c>
      <c r="R1311" s="50">
        <v>4.7164083173246649E-3</v>
      </c>
      <c r="S1311" s="50">
        <v>1.6517018236407248</v>
      </c>
      <c r="T1311" s="50">
        <v>6.538975805674821E-3</v>
      </c>
      <c r="U1311" s="50">
        <v>3.0160144860575611</v>
      </c>
      <c r="V1311" s="51">
        <v>82.000876287188603</v>
      </c>
      <c r="X1311" s="47" t="s">
        <v>1687</v>
      </c>
      <c r="Y1311" s="47" t="s">
        <v>1687</v>
      </c>
      <c r="Z1311" s="47" t="s">
        <v>1687</v>
      </c>
      <c r="AA1311" s="47" t="s">
        <v>1687</v>
      </c>
      <c r="AB1311" s="47" t="s">
        <v>1687</v>
      </c>
      <c r="AC1311" s="47" t="s">
        <v>1687</v>
      </c>
      <c r="AD1311" s="47" t="s">
        <v>1687</v>
      </c>
      <c r="AE1311" s="312"/>
      <c r="AF1311" s="465" t="s">
        <v>1755</v>
      </c>
      <c r="AG1311" s="343">
        <v>40</v>
      </c>
      <c r="AH1311" s="343">
        <v>15</v>
      </c>
      <c r="AI1311" s="343"/>
      <c r="AJ1311" s="343"/>
      <c r="AK1311" s="343"/>
      <c r="AL1311" s="343"/>
      <c r="AM1311" s="343"/>
      <c r="AN1311" s="343"/>
      <c r="AO1311" s="343"/>
      <c r="AP1311" s="343"/>
      <c r="AQ1311" s="343"/>
      <c r="AR1311" s="343"/>
      <c r="AS1311" s="343"/>
      <c r="AT1311" s="343"/>
      <c r="AU1311" s="343"/>
      <c r="AV1311" s="343"/>
      <c r="AW1311" s="343"/>
      <c r="AX1311" s="343"/>
      <c r="AY1311" s="343"/>
      <c r="AZ1311" s="343"/>
      <c r="BA1311" s="343"/>
      <c r="BB1311" s="343"/>
      <c r="BC1311" s="343"/>
      <c r="BD1311" s="343"/>
      <c r="BE1311" s="475"/>
      <c r="BF1311" s="475"/>
      <c r="BG1311" s="475"/>
      <c r="BH1311" s="475"/>
      <c r="BI1311" s="475"/>
      <c r="BJ1311" s="475"/>
      <c r="BK1311" s="475"/>
      <c r="BL1311" s="475"/>
      <c r="BM1311" s="475"/>
      <c r="BN1311" s="475"/>
      <c r="BO1311" s="475"/>
      <c r="BP1311" s="306"/>
      <c r="BQ1311" s="496"/>
      <c r="BR1311" s="496"/>
      <c r="BS1311" s="496"/>
      <c r="BT1311" s="496"/>
      <c r="BU1311" s="496"/>
      <c r="BV1311" s="496"/>
    </row>
    <row r="1312" spans="1:74" s="52" customFormat="1" ht="12.75">
      <c r="A1312" s="64">
        <v>2996.2204340404778</v>
      </c>
      <c r="B1312" s="46" t="s">
        <v>320</v>
      </c>
      <c r="C1312" s="47" t="s">
        <v>341</v>
      </c>
      <c r="D1312" s="48">
        <v>330.51</v>
      </c>
      <c r="E1312" s="49">
        <v>38.904299999999999</v>
      </c>
      <c r="F1312" s="49">
        <v>7.17E-2</v>
      </c>
      <c r="G1312" s="49">
        <v>17.133299999999998</v>
      </c>
      <c r="H1312" s="49">
        <v>0.33150000000000002</v>
      </c>
      <c r="I1312" s="49">
        <v>0.23530000000000001</v>
      </c>
      <c r="J1312" s="49">
        <v>43.901499999999999</v>
      </c>
      <c r="K1312" s="49">
        <v>0.24060000000000001</v>
      </c>
      <c r="L1312" s="49">
        <v>100.81819999999999</v>
      </c>
      <c r="M1312" s="47"/>
      <c r="N1312" s="50">
        <v>0.98195144606272555</v>
      </c>
      <c r="O1312" s="50">
        <v>1.430826513932952E-3</v>
      </c>
      <c r="P1312" s="50">
        <v>0.36165079312139742</v>
      </c>
      <c r="Q1312" s="50">
        <v>6.7300739091668317E-3</v>
      </c>
      <c r="R1312" s="50">
        <v>5.030371678583302E-3</v>
      </c>
      <c r="S1312" s="50">
        <v>1.6518869159187088</v>
      </c>
      <c r="T1312" s="50">
        <v>6.5064737048937948E-3</v>
      </c>
      <c r="U1312" s="50">
        <v>3.0151869009094092</v>
      </c>
      <c r="V1312" s="51">
        <v>82.039035499672678</v>
      </c>
      <c r="X1312" s="47" t="s">
        <v>1687</v>
      </c>
      <c r="Y1312" s="47" t="s">
        <v>1687</v>
      </c>
      <c r="Z1312" s="47" t="s">
        <v>1687</v>
      </c>
      <c r="AA1312" s="47" t="s">
        <v>1687</v>
      </c>
      <c r="AB1312" s="47" t="s">
        <v>1687</v>
      </c>
      <c r="AC1312" s="47" t="s">
        <v>1687</v>
      </c>
      <c r="AD1312" s="47" t="s">
        <v>1687</v>
      </c>
      <c r="AE1312" s="312"/>
      <c r="AF1312" s="465" t="s">
        <v>1755</v>
      </c>
      <c r="AG1312" s="343">
        <v>40</v>
      </c>
      <c r="AH1312" s="343">
        <v>15</v>
      </c>
      <c r="AI1312" s="343"/>
      <c r="AJ1312" s="343"/>
      <c r="AK1312" s="343"/>
      <c r="AL1312" s="343"/>
      <c r="AM1312" s="343"/>
      <c r="AN1312" s="343"/>
      <c r="AO1312" s="343"/>
      <c r="AP1312" s="343"/>
      <c r="AQ1312" s="343"/>
      <c r="AR1312" s="343"/>
      <c r="AS1312" s="343"/>
      <c r="AT1312" s="343"/>
      <c r="AU1312" s="343"/>
      <c r="AV1312" s="343"/>
      <c r="AW1312" s="343"/>
      <c r="AX1312" s="343"/>
      <c r="AY1312" s="343"/>
      <c r="AZ1312" s="343"/>
      <c r="BA1312" s="343"/>
      <c r="BB1312" s="343"/>
      <c r="BC1312" s="343"/>
      <c r="BD1312" s="343"/>
      <c r="BE1312" s="475"/>
      <c r="BF1312" s="475"/>
      <c r="BG1312" s="475"/>
      <c r="BH1312" s="475"/>
      <c r="BI1312" s="475"/>
      <c r="BJ1312" s="475"/>
      <c r="BK1312" s="475"/>
      <c r="BL1312" s="475"/>
      <c r="BM1312" s="475"/>
      <c r="BN1312" s="475"/>
      <c r="BO1312" s="475"/>
      <c r="BP1312" s="306"/>
      <c r="BQ1312" s="496"/>
      <c r="BR1312" s="496"/>
      <c r="BS1312" s="496"/>
      <c r="BT1312" s="496"/>
      <c r="BU1312" s="496"/>
      <c r="BV1312" s="496"/>
    </row>
    <row r="1313" spans="1:74" s="52" customFormat="1" ht="15.6" customHeight="1">
      <c r="A1313" s="64">
        <v>2996.2204340404778</v>
      </c>
      <c r="B1313" s="46" t="s">
        <v>320</v>
      </c>
      <c r="C1313" s="47" t="s">
        <v>341</v>
      </c>
      <c r="D1313" s="48">
        <v>335.51</v>
      </c>
      <c r="E1313" s="49">
        <v>38.733199999999997</v>
      </c>
      <c r="F1313" s="49">
        <v>2.1399999999999999E-2</v>
      </c>
      <c r="G1313" s="49">
        <v>17.212499999999999</v>
      </c>
      <c r="H1313" s="49">
        <v>0.35820000000000002</v>
      </c>
      <c r="I1313" s="49">
        <v>0.21790000000000001</v>
      </c>
      <c r="J1313" s="49">
        <v>43.945900000000002</v>
      </c>
      <c r="K1313" s="49">
        <v>0.25109999999999999</v>
      </c>
      <c r="L1313" s="49">
        <v>100.74019999999999</v>
      </c>
      <c r="M1313" s="47"/>
      <c r="N1313" s="50">
        <v>0.97955574045404814</v>
      </c>
      <c r="O1313" s="50">
        <v>4.2789278550660125E-4</v>
      </c>
      <c r="P1313" s="50">
        <v>0.36403716450498391</v>
      </c>
      <c r="Q1313" s="50">
        <v>7.2864375929904898E-3</v>
      </c>
      <c r="R1313" s="50">
        <v>4.6675474878334258E-3</v>
      </c>
      <c r="S1313" s="50">
        <v>1.6568099131296914</v>
      </c>
      <c r="T1313" s="50">
        <v>6.8037780198841359E-3</v>
      </c>
      <c r="U1313" s="50">
        <v>3.0195884739749381</v>
      </c>
      <c r="V1313" s="51">
        <v>81.985912316973753</v>
      </c>
      <c r="X1313" s="47" t="s">
        <v>1687</v>
      </c>
      <c r="Y1313" s="47" t="s">
        <v>1687</v>
      </c>
      <c r="Z1313" s="47" t="s">
        <v>1687</v>
      </c>
      <c r="AA1313" s="47" t="s">
        <v>1687</v>
      </c>
      <c r="AB1313" s="47" t="s">
        <v>1687</v>
      </c>
      <c r="AC1313" s="47" t="s">
        <v>1687</v>
      </c>
      <c r="AD1313" s="47" t="s">
        <v>1687</v>
      </c>
      <c r="AE1313" s="312"/>
      <c r="AF1313" s="465" t="s">
        <v>1755</v>
      </c>
      <c r="AG1313" s="343">
        <v>40</v>
      </c>
      <c r="AH1313" s="343">
        <v>15</v>
      </c>
      <c r="AI1313" s="343"/>
      <c r="AJ1313" s="343"/>
      <c r="AK1313" s="343"/>
      <c r="AL1313" s="343"/>
      <c r="AM1313" s="343"/>
      <c r="AN1313" s="343"/>
      <c r="AO1313" s="343"/>
      <c r="AP1313" s="343"/>
      <c r="AQ1313" s="343"/>
      <c r="AR1313" s="343"/>
      <c r="AS1313" s="343"/>
      <c r="AT1313" s="343"/>
      <c r="AU1313" s="343"/>
      <c r="AV1313" s="343"/>
      <c r="AW1313" s="343"/>
      <c r="AX1313" s="343"/>
      <c r="AY1313" s="343"/>
      <c r="AZ1313" s="343"/>
      <c r="BA1313" s="343"/>
      <c r="BB1313" s="343"/>
      <c r="BC1313" s="343"/>
      <c r="BD1313" s="343"/>
      <c r="BE1313" s="475"/>
      <c r="BF1313" s="475"/>
      <c r="BG1313" s="475"/>
      <c r="BH1313" s="475"/>
      <c r="BI1313" s="475"/>
      <c r="BJ1313" s="475"/>
      <c r="BK1313" s="475"/>
      <c r="BL1313" s="475"/>
      <c r="BM1313" s="475"/>
      <c r="BN1313" s="475"/>
      <c r="BO1313" s="475"/>
      <c r="BP1313" s="306"/>
      <c r="BQ1313" s="496"/>
      <c r="BR1313" s="496"/>
      <c r="BS1313" s="496"/>
      <c r="BT1313" s="496"/>
      <c r="BU1313" s="496"/>
      <c r="BV1313" s="496"/>
    </row>
    <row r="1314" spans="1:74" s="52" customFormat="1" ht="13.5" thickBot="1">
      <c r="A1314" s="39"/>
      <c r="B1314" s="58"/>
      <c r="C1314" s="59"/>
      <c r="D1314" s="60"/>
      <c r="E1314" s="61"/>
      <c r="F1314" s="61"/>
      <c r="G1314" s="61"/>
      <c r="H1314" s="61"/>
      <c r="I1314" s="61"/>
      <c r="J1314" s="61"/>
      <c r="K1314" s="61"/>
      <c r="L1314" s="61"/>
      <c r="M1314" s="59"/>
      <c r="N1314" s="62"/>
      <c r="O1314" s="62"/>
      <c r="P1314" s="62"/>
      <c r="Q1314" s="62"/>
      <c r="R1314" s="62"/>
      <c r="S1314" s="62"/>
      <c r="T1314" s="62"/>
      <c r="U1314" s="62"/>
      <c r="V1314" s="63"/>
      <c r="W1314" s="187"/>
      <c r="X1314" s="187"/>
      <c r="Y1314" s="187"/>
      <c r="Z1314" s="187"/>
      <c r="AA1314" s="187"/>
      <c r="AB1314" s="187"/>
      <c r="AC1314" s="187"/>
      <c r="AD1314" s="187"/>
      <c r="AE1314" s="320"/>
      <c r="AF1314" s="320"/>
      <c r="AG1314" s="320"/>
      <c r="AH1314" s="320"/>
      <c r="AI1314" s="306"/>
      <c r="AJ1314" s="306"/>
      <c r="AK1314" s="306"/>
      <c r="AL1314" s="306"/>
      <c r="AM1314" s="306"/>
      <c r="AN1314" s="306"/>
      <c r="AO1314" s="306"/>
      <c r="AP1314" s="306"/>
      <c r="AQ1314" s="306"/>
      <c r="AR1314" s="306"/>
      <c r="AS1314" s="306"/>
      <c r="AT1314" s="306"/>
      <c r="AU1314" s="306"/>
      <c r="AV1314" s="306"/>
      <c r="AW1314" s="306"/>
      <c r="AX1314" s="306"/>
      <c r="AY1314" s="306"/>
      <c r="AZ1314" s="306"/>
      <c r="BA1314" s="306"/>
      <c r="BB1314" s="306"/>
      <c r="BC1314" s="306"/>
      <c r="BD1314" s="306"/>
      <c r="BE1314" s="306"/>
      <c r="BF1314" s="306"/>
      <c r="BG1314" s="306"/>
      <c r="BH1314" s="306"/>
      <c r="BI1314" s="306"/>
      <c r="BJ1314" s="306"/>
      <c r="BK1314" s="306"/>
      <c r="BL1314" s="306"/>
      <c r="BM1314" s="306"/>
      <c r="BN1314" s="306"/>
      <c r="BO1314" s="306"/>
      <c r="BP1314" s="306"/>
      <c r="BQ1314" s="496"/>
      <c r="BR1314" s="496"/>
      <c r="BS1314" s="496"/>
      <c r="BT1314" s="496"/>
      <c r="BU1314" s="496"/>
      <c r="BV1314" s="496"/>
    </row>
    <row r="1315" spans="1:74" s="52" customFormat="1" ht="12.75">
      <c r="A1315" s="38"/>
      <c r="B1315" s="46"/>
      <c r="C1315" s="47"/>
      <c r="D1315" s="48"/>
      <c r="E1315" s="49"/>
      <c r="F1315" s="49"/>
      <c r="G1315" s="49"/>
      <c r="H1315" s="49"/>
      <c r="I1315" s="49"/>
      <c r="J1315" s="49"/>
      <c r="K1315" s="49"/>
      <c r="L1315" s="49"/>
      <c r="M1315" s="47"/>
      <c r="N1315" s="50"/>
      <c r="O1315" s="50"/>
      <c r="P1315" s="50"/>
      <c r="Q1315" s="50"/>
      <c r="R1315" s="50"/>
      <c r="S1315" s="50"/>
      <c r="T1315" s="50"/>
      <c r="U1315" s="50"/>
      <c r="V1315" s="51"/>
      <c r="AE1315" s="312"/>
      <c r="AF1315" s="312"/>
      <c r="AG1315" s="312"/>
      <c r="AH1315" s="312"/>
      <c r="AI1315" s="312"/>
      <c r="AJ1315" s="312"/>
      <c r="AK1315" s="312"/>
      <c r="AL1315" s="312"/>
      <c r="AM1315" s="312"/>
      <c r="AN1315" s="312"/>
      <c r="AO1315" s="312"/>
      <c r="AP1315" s="312"/>
      <c r="AQ1315" s="312"/>
      <c r="AR1315" s="312"/>
      <c r="AS1315" s="312"/>
      <c r="AT1315" s="312"/>
      <c r="AU1315" s="312"/>
      <c r="AV1315" s="312"/>
      <c r="AW1315" s="312"/>
      <c r="AX1315" s="312"/>
      <c r="AY1315" s="312"/>
      <c r="AZ1315" s="312"/>
      <c r="BA1315" s="312"/>
      <c r="BB1315" s="312"/>
      <c r="BC1315" s="312"/>
      <c r="BD1315" s="312"/>
      <c r="BE1315" s="306"/>
      <c r="BF1315" s="306"/>
      <c r="BG1315" s="306"/>
      <c r="BH1315" s="306"/>
      <c r="BI1315" s="306"/>
      <c r="BJ1315" s="306"/>
      <c r="BK1315" s="306"/>
      <c r="BL1315" s="306"/>
      <c r="BM1315" s="306"/>
      <c r="BN1315" s="306"/>
      <c r="BO1315" s="306"/>
      <c r="BP1315" s="306"/>
      <c r="BQ1315" s="496"/>
      <c r="BR1315" s="496"/>
      <c r="BS1315" s="496"/>
      <c r="BT1315" s="496"/>
      <c r="BU1315" s="496"/>
      <c r="BV1315" s="496"/>
    </row>
    <row r="1316" spans="1:74" s="52" customFormat="1" ht="12.75">
      <c r="A1316" s="45">
        <v>2735.6132650573031</v>
      </c>
      <c r="B1316" s="46" t="s">
        <v>342</v>
      </c>
      <c r="C1316" s="47" t="s">
        <v>334</v>
      </c>
      <c r="D1316" s="48">
        <v>0</v>
      </c>
      <c r="E1316" s="49">
        <v>39.569229999999997</v>
      </c>
      <c r="F1316" s="49">
        <v>3.8100000000000002E-2</v>
      </c>
      <c r="G1316" s="49">
        <v>17.329529999999998</v>
      </c>
      <c r="H1316" s="49">
        <v>0.21390000000000001</v>
      </c>
      <c r="I1316" s="49">
        <v>0.24279999999999999</v>
      </c>
      <c r="J1316" s="49">
        <v>43.429349999999999</v>
      </c>
      <c r="K1316" s="49">
        <v>0.28939999999999999</v>
      </c>
      <c r="L1316" s="49">
        <v>101.11231000000001</v>
      </c>
      <c r="M1316" s="469"/>
      <c r="N1316" s="50">
        <v>0.99450197666895634</v>
      </c>
      <c r="O1316" s="50">
        <v>7.5709162538768456E-4</v>
      </c>
      <c r="P1316" s="50">
        <v>0.36424267748405015</v>
      </c>
      <c r="Q1316" s="50">
        <v>4.3241696915985962E-3</v>
      </c>
      <c r="R1316" s="50">
        <v>5.1687136557232727E-3</v>
      </c>
      <c r="S1316" s="50">
        <v>1.6271962190383027</v>
      </c>
      <c r="T1316" s="50">
        <v>7.7929919162500298E-3</v>
      </c>
      <c r="U1316" s="50">
        <v>3.0039838400802683</v>
      </c>
      <c r="V1316" s="51">
        <v>81.709573006727609</v>
      </c>
      <c r="X1316" s="49">
        <v>0.26</v>
      </c>
      <c r="Y1316" s="49">
        <v>51.21</v>
      </c>
      <c r="Z1316" s="49">
        <v>0.55000000000000004</v>
      </c>
      <c r="AA1316" s="49">
        <v>8.6199999999999992</v>
      </c>
      <c r="AB1316" s="49">
        <v>9.58</v>
      </c>
      <c r="AC1316" s="49">
        <v>0.26</v>
      </c>
      <c r="AD1316" s="49">
        <v>2.08</v>
      </c>
      <c r="AE1316" s="312"/>
      <c r="AF1316" s="465" t="s">
        <v>439</v>
      </c>
      <c r="AG1316" s="343">
        <v>30</v>
      </c>
      <c r="AH1316" s="343">
        <v>15</v>
      </c>
      <c r="AI1316" s="343"/>
      <c r="AJ1316" s="343"/>
      <c r="AK1316" s="343"/>
      <c r="AL1316" s="343"/>
      <c r="AM1316" s="343"/>
      <c r="AN1316" s="343"/>
      <c r="AO1316" s="343"/>
      <c r="AP1316" s="343"/>
      <c r="AQ1316" s="343"/>
      <c r="AR1316" s="343"/>
      <c r="AS1316" s="343"/>
      <c r="AT1316" s="343"/>
      <c r="AU1316" s="343"/>
      <c r="AV1316" s="343"/>
      <c r="AW1316" s="343"/>
      <c r="AX1316" s="343"/>
      <c r="AY1316" s="343"/>
      <c r="AZ1316" s="343"/>
      <c r="BA1316" s="343"/>
      <c r="BB1316" s="343"/>
      <c r="BC1316" s="343"/>
      <c r="BD1316" s="343"/>
      <c r="BE1316" s="475"/>
      <c r="BF1316" s="475"/>
      <c r="BG1316" s="475"/>
      <c r="BH1316" s="475"/>
      <c r="BI1316" s="475"/>
      <c r="BJ1316" s="475"/>
      <c r="BK1316" s="475"/>
      <c r="BL1316" s="475"/>
      <c r="BM1316" s="475"/>
      <c r="BN1316" s="475"/>
      <c r="BO1316" s="475"/>
      <c r="BP1316" s="306"/>
      <c r="BQ1316" s="496"/>
      <c r="BR1316" s="496"/>
      <c r="BS1316" s="496"/>
      <c r="BT1316" s="496"/>
      <c r="BU1316" s="496"/>
      <c r="BV1316" s="496"/>
    </row>
    <row r="1317" spans="1:74" s="52" customFormat="1" ht="12.75">
      <c r="A1317" s="45">
        <v>2735.6132650573031</v>
      </c>
      <c r="B1317" s="46" t="s">
        <v>342</v>
      </c>
      <c r="C1317" s="47" t="s">
        <v>334</v>
      </c>
      <c r="D1317" s="48">
        <v>8.9865889519736726</v>
      </c>
      <c r="E1317" s="49">
        <v>39.848089999999999</v>
      </c>
      <c r="F1317" s="49">
        <v>2.93E-2</v>
      </c>
      <c r="G1317" s="49">
        <v>16.50159</v>
      </c>
      <c r="H1317" s="49">
        <v>0.20860000000000001</v>
      </c>
      <c r="I1317" s="49">
        <v>0.21820000000000001</v>
      </c>
      <c r="J1317" s="49">
        <v>44.027000000000001</v>
      </c>
      <c r="K1317" s="49">
        <v>0.25740000000000002</v>
      </c>
      <c r="L1317" s="49">
        <v>101.09018</v>
      </c>
      <c r="M1317" s="469"/>
      <c r="N1317" s="50">
        <v>0.99727455940974352</v>
      </c>
      <c r="O1317" s="50">
        <v>5.797626936275193E-4</v>
      </c>
      <c r="P1317" s="50">
        <v>0.34537350424273344</v>
      </c>
      <c r="Q1317" s="50">
        <v>4.1991890487077096E-3</v>
      </c>
      <c r="R1317" s="50">
        <v>4.6253831733865632E-3</v>
      </c>
      <c r="S1317" s="50">
        <v>1.6426115410179027</v>
      </c>
      <c r="T1317" s="50">
        <v>6.9019756168998969E-3</v>
      </c>
      <c r="U1317" s="50">
        <v>3.0015659152030012</v>
      </c>
      <c r="V1317" s="51">
        <v>82.626956622933093</v>
      </c>
      <c r="X1317" s="49">
        <v>0.25</v>
      </c>
      <c r="Y1317" s="49">
        <v>65.069999999999993</v>
      </c>
      <c r="Z1317" s="49">
        <v>0.56999999999999995</v>
      </c>
      <c r="AA1317" s="49">
        <v>9.15</v>
      </c>
      <c r="AB1317" s="49">
        <v>10.49</v>
      </c>
      <c r="AC1317" s="49">
        <v>0.26</v>
      </c>
      <c r="AD1317" s="49">
        <v>2.2400000000000002</v>
      </c>
      <c r="AE1317" s="312"/>
      <c r="AF1317" s="465" t="s">
        <v>439</v>
      </c>
      <c r="AG1317" s="343">
        <v>30</v>
      </c>
      <c r="AH1317" s="343">
        <v>15</v>
      </c>
      <c r="AI1317" s="343"/>
      <c r="AJ1317" s="343"/>
      <c r="AK1317" s="343"/>
      <c r="AL1317" s="343"/>
      <c r="AM1317" s="343"/>
      <c r="AN1317" s="343"/>
      <c r="AO1317" s="343"/>
      <c r="AP1317" s="343"/>
      <c r="AQ1317" s="343"/>
      <c r="AR1317" s="343"/>
      <c r="AS1317" s="343"/>
      <c r="AT1317" s="343"/>
      <c r="AU1317" s="343"/>
      <c r="AV1317" s="343"/>
      <c r="AW1317" s="343"/>
      <c r="AX1317" s="343"/>
      <c r="AY1317" s="343"/>
      <c r="AZ1317" s="343"/>
      <c r="BA1317" s="343"/>
      <c r="BB1317" s="343"/>
      <c r="BC1317" s="343"/>
      <c r="BD1317" s="343"/>
      <c r="BE1317" s="475"/>
      <c r="BF1317" s="475"/>
      <c r="BG1317" s="475"/>
      <c r="BH1317" s="475"/>
      <c r="BI1317" s="475"/>
      <c r="BJ1317" s="475"/>
      <c r="BK1317" s="475"/>
      <c r="BL1317" s="475"/>
      <c r="BM1317" s="475"/>
      <c r="BN1317" s="475"/>
      <c r="BO1317" s="475"/>
      <c r="BP1317" s="306"/>
      <c r="BQ1317" s="496"/>
      <c r="BR1317" s="496"/>
      <c r="BS1317" s="496"/>
      <c r="BT1317" s="496"/>
      <c r="BU1317" s="496"/>
      <c r="BV1317" s="496"/>
    </row>
    <row r="1318" spans="1:74" s="52" customFormat="1" ht="12.75">
      <c r="A1318" s="45">
        <v>2735.6132650573031</v>
      </c>
      <c r="B1318" s="46" t="s">
        <v>342</v>
      </c>
      <c r="C1318" s="47" t="s">
        <v>334</v>
      </c>
      <c r="D1318" s="48">
        <v>17.966588951973673</v>
      </c>
      <c r="E1318" s="49">
        <v>40.107039999999998</v>
      </c>
      <c r="F1318" s="49">
        <v>6.7199999999999996E-2</v>
      </c>
      <c r="G1318" s="49">
        <v>14.674429999999999</v>
      </c>
      <c r="H1318" s="49">
        <v>0.29430000000000001</v>
      </c>
      <c r="I1318" s="49">
        <v>0.23880000000000001</v>
      </c>
      <c r="J1318" s="49">
        <v>45.202379999999998</v>
      </c>
      <c r="K1318" s="49">
        <v>0.24610000000000001</v>
      </c>
      <c r="L1318" s="49">
        <v>100.83024999999999</v>
      </c>
      <c r="M1318" s="469"/>
      <c r="N1318" s="50">
        <v>0.99809591911676987</v>
      </c>
      <c r="O1318" s="50">
        <v>1.3221975767678464E-3</v>
      </c>
      <c r="P1318" s="50">
        <v>0.30539990926178223</v>
      </c>
      <c r="Q1318" s="50">
        <v>5.8909566006011506E-3</v>
      </c>
      <c r="R1318" s="50">
        <v>5.0335192105443382E-3</v>
      </c>
      <c r="S1318" s="50">
        <v>1.6769554150769124</v>
      </c>
      <c r="T1318" s="50">
        <v>6.5617688863169391E-3</v>
      </c>
      <c r="U1318" s="50">
        <v>2.9992596857296947</v>
      </c>
      <c r="V1318" s="51">
        <v>84.594088380010163</v>
      </c>
      <c r="X1318" s="49">
        <v>0.25</v>
      </c>
      <c r="Y1318" s="49">
        <v>29.69</v>
      </c>
      <c r="Z1318" s="49">
        <v>0.6</v>
      </c>
      <c r="AA1318" s="49">
        <v>6.59</v>
      </c>
      <c r="AB1318" s="49">
        <v>9.27</v>
      </c>
      <c r="AC1318" s="49">
        <v>0.25</v>
      </c>
      <c r="AD1318" s="49">
        <v>2.33</v>
      </c>
      <c r="AE1318" s="312"/>
      <c r="AF1318" s="465" t="s">
        <v>439</v>
      </c>
      <c r="AG1318" s="343">
        <v>30</v>
      </c>
      <c r="AH1318" s="343">
        <v>15</v>
      </c>
      <c r="AI1318" s="343"/>
      <c r="AJ1318" s="343"/>
      <c r="AK1318" s="343"/>
      <c r="AL1318" s="343"/>
      <c r="AM1318" s="343"/>
      <c r="AN1318" s="343"/>
      <c r="AO1318" s="343"/>
      <c r="AP1318" s="343"/>
      <c r="AQ1318" s="343"/>
      <c r="AR1318" s="343"/>
      <c r="AS1318" s="343"/>
      <c r="AT1318" s="343"/>
      <c r="AU1318" s="343"/>
      <c r="AV1318" s="343"/>
      <c r="AW1318" s="343"/>
      <c r="AX1318" s="343"/>
      <c r="AY1318" s="343"/>
      <c r="AZ1318" s="343"/>
      <c r="BA1318" s="343"/>
      <c r="BB1318" s="343"/>
      <c r="BC1318" s="343"/>
      <c r="BD1318" s="343"/>
      <c r="BE1318" s="475"/>
      <c r="BF1318" s="475"/>
      <c r="BG1318" s="475"/>
      <c r="BH1318" s="475"/>
      <c r="BI1318" s="475"/>
      <c r="BJ1318" s="475"/>
      <c r="BK1318" s="475"/>
      <c r="BL1318" s="475"/>
      <c r="BM1318" s="475"/>
      <c r="BN1318" s="475"/>
      <c r="BO1318" s="475"/>
      <c r="BP1318" s="306"/>
      <c r="BQ1318" s="496"/>
      <c r="BR1318" s="496"/>
      <c r="BS1318" s="496"/>
      <c r="BT1318" s="496"/>
      <c r="BU1318" s="496"/>
      <c r="BV1318" s="496"/>
    </row>
    <row r="1319" spans="1:74" s="52" customFormat="1" ht="12.75">
      <c r="A1319" s="45">
        <v>2735.6132650573031</v>
      </c>
      <c r="B1319" s="46" t="s">
        <v>342</v>
      </c>
      <c r="C1319" s="47" t="s">
        <v>334</v>
      </c>
      <c r="D1319" s="48">
        <v>26.946588951973673</v>
      </c>
      <c r="E1319" s="49">
        <v>40.266390000000001</v>
      </c>
      <c r="F1319" s="49">
        <v>4.5699999999999998E-2</v>
      </c>
      <c r="G1319" s="49">
        <v>13.82746</v>
      </c>
      <c r="H1319" s="49">
        <v>0.30780000000000002</v>
      </c>
      <c r="I1319" s="49">
        <v>0.18709999999999999</v>
      </c>
      <c r="J1319" s="49">
        <v>45.81</v>
      </c>
      <c r="K1319" s="49">
        <v>0.2412</v>
      </c>
      <c r="L1319" s="49">
        <v>100.68565000000001</v>
      </c>
      <c r="M1319" s="469"/>
      <c r="N1319" s="50">
        <v>0.99940630939576203</v>
      </c>
      <c r="O1319" s="50">
        <v>8.9679051538350666E-4</v>
      </c>
      <c r="P1319" s="50">
        <v>0.2870105071791148</v>
      </c>
      <c r="Q1319" s="50">
        <v>6.1448586769827984E-3</v>
      </c>
      <c r="R1319" s="50">
        <v>3.9333167180645627E-3</v>
      </c>
      <c r="S1319" s="50">
        <v>1.6949942475336019</v>
      </c>
      <c r="T1319" s="50">
        <v>6.4140795545614745E-3</v>
      </c>
      <c r="U1319" s="50">
        <v>2.9988001095734713</v>
      </c>
      <c r="V1319" s="51">
        <v>85.519181702431595</v>
      </c>
      <c r="X1319" s="49">
        <v>0.25</v>
      </c>
      <c r="Y1319" s="49">
        <v>42.58</v>
      </c>
      <c r="Z1319" s="49">
        <v>0.62</v>
      </c>
      <c r="AA1319" s="49">
        <v>6.39</v>
      </c>
      <c r="AB1319" s="49">
        <v>12.09</v>
      </c>
      <c r="AC1319" s="49">
        <v>0.25</v>
      </c>
      <c r="AD1319" s="49">
        <v>2.37</v>
      </c>
      <c r="AE1319" s="312"/>
      <c r="AF1319" s="465" t="s">
        <v>439</v>
      </c>
      <c r="AG1319" s="343">
        <v>30</v>
      </c>
      <c r="AH1319" s="343">
        <v>15</v>
      </c>
      <c r="AI1319" s="343"/>
      <c r="AJ1319" s="343"/>
      <c r="AK1319" s="343"/>
      <c r="AL1319" s="343"/>
      <c r="AM1319" s="343"/>
      <c r="AN1319" s="343"/>
      <c r="AO1319" s="343"/>
      <c r="AP1319" s="343"/>
      <c r="AQ1319" s="343"/>
      <c r="AR1319" s="343"/>
      <c r="AS1319" s="343"/>
      <c r="AT1319" s="343"/>
      <c r="AU1319" s="343"/>
      <c r="AV1319" s="343"/>
      <c r="AW1319" s="343"/>
      <c r="AX1319" s="343"/>
      <c r="AY1319" s="343"/>
      <c r="AZ1319" s="343"/>
      <c r="BA1319" s="343"/>
      <c r="BB1319" s="343"/>
      <c r="BC1319" s="343"/>
      <c r="BD1319" s="343"/>
      <c r="BE1319" s="475"/>
      <c r="BF1319" s="475"/>
      <c r="BG1319" s="475"/>
      <c r="BH1319" s="475"/>
      <c r="BI1319" s="475"/>
      <c r="BJ1319" s="475"/>
      <c r="BK1319" s="475"/>
      <c r="BL1319" s="475"/>
      <c r="BM1319" s="475"/>
      <c r="BN1319" s="475"/>
      <c r="BO1319" s="475"/>
      <c r="BP1319" s="306"/>
      <c r="BQ1319" s="496"/>
      <c r="BR1319" s="496"/>
      <c r="BS1319" s="496"/>
      <c r="BT1319" s="496"/>
      <c r="BU1319" s="496"/>
      <c r="BV1319" s="496"/>
    </row>
    <row r="1320" spans="1:74" s="52" customFormat="1" ht="12.75">
      <c r="A1320" s="45">
        <v>2735.6132650573031</v>
      </c>
      <c r="B1320" s="46" t="s">
        <v>342</v>
      </c>
      <c r="C1320" s="47" t="s">
        <v>334</v>
      </c>
      <c r="D1320" s="48">
        <v>35.92658895197367</v>
      </c>
      <c r="E1320" s="49">
        <v>40.116999999999997</v>
      </c>
      <c r="F1320" s="49">
        <v>5.3900000000000003E-2</v>
      </c>
      <c r="G1320" s="49">
        <v>13.91311</v>
      </c>
      <c r="H1320" s="49">
        <v>0.3155</v>
      </c>
      <c r="I1320" s="49">
        <v>0.2031</v>
      </c>
      <c r="J1320" s="49">
        <v>45.92953</v>
      </c>
      <c r="K1320" s="49">
        <v>0.25159999999999999</v>
      </c>
      <c r="L1320" s="49">
        <v>100.78373999999999</v>
      </c>
      <c r="M1320" s="469"/>
      <c r="N1320" s="50">
        <v>0.99568996364329054</v>
      </c>
      <c r="O1320" s="50">
        <v>1.0576935630788461E-3</v>
      </c>
      <c r="P1320" s="50">
        <v>0.28878583942932201</v>
      </c>
      <c r="Q1320" s="50">
        <v>6.298526153712322E-3</v>
      </c>
      <c r="R1320" s="50">
        <v>4.2696408377901739E-3</v>
      </c>
      <c r="S1320" s="50">
        <v>1.699402402563263</v>
      </c>
      <c r="T1320" s="50">
        <v>6.6905830400950097E-3</v>
      </c>
      <c r="U1320" s="50">
        <v>3.0021946492305522</v>
      </c>
      <c r="V1320" s="51">
        <v>85.474924691240631</v>
      </c>
      <c r="X1320" s="49">
        <v>0.25</v>
      </c>
      <c r="Y1320" s="49">
        <v>36.56</v>
      </c>
      <c r="Z1320" s="49">
        <v>0.62</v>
      </c>
      <c r="AA1320" s="49">
        <v>6.27</v>
      </c>
      <c r="AB1320" s="49">
        <v>11.03</v>
      </c>
      <c r="AC1320" s="49">
        <v>0.25</v>
      </c>
      <c r="AD1320" s="49">
        <v>2.27</v>
      </c>
      <c r="AE1320" s="312"/>
      <c r="AF1320" s="465" t="s">
        <v>439</v>
      </c>
      <c r="AG1320" s="343">
        <v>30</v>
      </c>
      <c r="AH1320" s="343">
        <v>15</v>
      </c>
      <c r="AI1320" s="343"/>
      <c r="AJ1320" s="343"/>
      <c r="AK1320" s="343"/>
      <c r="AL1320" s="343"/>
      <c r="AM1320" s="343"/>
      <c r="AN1320" s="343"/>
      <c r="AO1320" s="343"/>
      <c r="AP1320" s="343"/>
      <c r="AQ1320" s="343"/>
      <c r="AR1320" s="343"/>
      <c r="AS1320" s="343"/>
      <c r="AT1320" s="343"/>
      <c r="AU1320" s="343"/>
      <c r="AV1320" s="343"/>
      <c r="AW1320" s="343"/>
      <c r="AX1320" s="343"/>
      <c r="AY1320" s="343"/>
      <c r="AZ1320" s="343"/>
      <c r="BA1320" s="343"/>
      <c r="BB1320" s="343"/>
      <c r="BC1320" s="343"/>
      <c r="BD1320" s="343"/>
      <c r="BE1320" s="475"/>
      <c r="BF1320" s="475"/>
      <c r="BG1320" s="475"/>
      <c r="BH1320" s="475"/>
      <c r="BI1320" s="475"/>
      <c r="BJ1320" s="475"/>
      <c r="BK1320" s="475"/>
      <c r="BL1320" s="475"/>
      <c r="BM1320" s="475"/>
      <c r="BN1320" s="475"/>
      <c r="BO1320" s="475"/>
      <c r="BP1320" s="306"/>
      <c r="BQ1320" s="496"/>
      <c r="BR1320" s="496"/>
      <c r="BS1320" s="496"/>
      <c r="BT1320" s="496"/>
      <c r="BU1320" s="496"/>
      <c r="BV1320" s="496"/>
    </row>
    <row r="1321" spans="1:74" s="52" customFormat="1" ht="12.75">
      <c r="A1321" s="45">
        <v>2735.6132650573031</v>
      </c>
      <c r="B1321" s="46" t="s">
        <v>342</v>
      </c>
      <c r="C1321" s="47" t="s">
        <v>334</v>
      </c>
      <c r="D1321" s="48">
        <v>44.906588951973674</v>
      </c>
      <c r="E1321" s="49">
        <v>40.356029999999997</v>
      </c>
      <c r="F1321" s="49">
        <v>3.3399999999999999E-2</v>
      </c>
      <c r="G1321" s="49">
        <v>14.17005</v>
      </c>
      <c r="H1321" s="49">
        <v>0.32640000000000002</v>
      </c>
      <c r="I1321" s="49">
        <v>0.20499999999999999</v>
      </c>
      <c r="J1321" s="49">
        <v>45.969369999999998</v>
      </c>
      <c r="K1321" s="49">
        <v>0.2445</v>
      </c>
      <c r="L1321" s="49">
        <v>101.30475</v>
      </c>
      <c r="M1321" s="469"/>
      <c r="N1321" s="50">
        <v>0.99725104835846123</v>
      </c>
      <c r="O1321" s="50">
        <v>6.5255624041982326E-4</v>
      </c>
      <c r="P1321" s="50">
        <v>0.29283530957581105</v>
      </c>
      <c r="Q1321" s="50">
        <v>6.4876902673827383E-3</v>
      </c>
      <c r="R1321" s="50">
        <v>4.2907742495695853E-3</v>
      </c>
      <c r="S1321" s="50">
        <v>1.6934530584901377</v>
      </c>
      <c r="T1321" s="50">
        <v>6.473401978916442E-3</v>
      </c>
      <c r="U1321" s="50">
        <v>3.0014438391606988</v>
      </c>
      <c r="V1321" s="51">
        <v>85.257160325570197</v>
      </c>
      <c r="X1321" s="49">
        <v>0.25</v>
      </c>
      <c r="Y1321" s="49">
        <v>58.31</v>
      </c>
      <c r="Z1321" s="49">
        <v>0.61</v>
      </c>
      <c r="AA1321" s="49">
        <v>6.01</v>
      </c>
      <c r="AB1321" s="49">
        <v>10.93</v>
      </c>
      <c r="AC1321" s="49">
        <v>0.25</v>
      </c>
      <c r="AD1321" s="49">
        <v>2.34</v>
      </c>
      <c r="AE1321" s="312"/>
      <c r="AF1321" s="465" t="s">
        <v>439</v>
      </c>
      <c r="AG1321" s="343">
        <v>30</v>
      </c>
      <c r="AH1321" s="343">
        <v>15</v>
      </c>
      <c r="AI1321" s="343"/>
      <c r="AJ1321" s="343"/>
      <c r="AK1321" s="343"/>
      <c r="AL1321" s="343"/>
      <c r="AM1321" s="343"/>
      <c r="AN1321" s="343"/>
      <c r="AO1321" s="343"/>
      <c r="AP1321" s="343"/>
      <c r="AQ1321" s="343"/>
      <c r="AR1321" s="343"/>
      <c r="AS1321" s="343"/>
      <c r="AT1321" s="343"/>
      <c r="AU1321" s="343"/>
      <c r="AV1321" s="343"/>
      <c r="AW1321" s="343"/>
      <c r="AX1321" s="343"/>
      <c r="AY1321" s="343"/>
      <c r="AZ1321" s="343"/>
      <c r="BA1321" s="343"/>
      <c r="BB1321" s="343"/>
      <c r="BC1321" s="343"/>
      <c r="BD1321" s="343"/>
      <c r="BE1321" s="475"/>
      <c r="BF1321" s="475"/>
      <c r="BG1321" s="475"/>
      <c r="BH1321" s="475"/>
      <c r="BI1321" s="475"/>
      <c r="BJ1321" s="475"/>
      <c r="BK1321" s="475"/>
      <c r="BL1321" s="475"/>
      <c r="BM1321" s="475"/>
      <c r="BN1321" s="475"/>
      <c r="BO1321" s="475"/>
      <c r="BP1321" s="306"/>
      <c r="BQ1321" s="496"/>
      <c r="BR1321" s="496"/>
      <c r="BS1321" s="496"/>
      <c r="BT1321" s="496"/>
      <c r="BU1321" s="496"/>
      <c r="BV1321" s="496"/>
    </row>
    <row r="1322" spans="1:74" s="52" customFormat="1" ht="12.75">
      <c r="A1322" s="45">
        <v>2735.6132650573031</v>
      </c>
      <c r="B1322" s="46" t="s">
        <v>342</v>
      </c>
      <c r="C1322" s="47" t="s">
        <v>334</v>
      </c>
      <c r="D1322" s="48">
        <v>53.886588951973678</v>
      </c>
      <c r="E1322" s="49">
        <v>40.156840000000003</v>
      </c>
      <c r="F1322" s="49">
        <v>5.1499999999999997E-2</v>
      </c>
      <c r="G1322" s="49">
        <v>14.17005</v>
      </c>
      <c r="H1322" s="49">
        <v>0.32990000000000003</v>
      </c>
      <c r="I1322" s="49">
        <v>0.19939999999999999</v>
      </c>
      <c r="J1322" s="49">
        <v>45.750230000000002</v>
      </c>
      <c r="K1322" s="49">
        <v>0.24490000000000001</v>
      </c>
      <c r="L1322" s="49">
        <v>100.90281999999999</v>
      </c>
      <c r="M1322" s="469"/>
      <c r="N1322" s="50">
        <v>0.99653755039916203</v>
      </c>
      <c r="O1322" s="50">
        <v>1.0104545453339829E-3</v>
      </c>
      <c r="P1322" s="50">
        <v>0.2940773081685204</v>
      </c>
      <c r="Q1322" s="50">
        <v>6.5850692377780696E-3</v>
      </c>
      <c r="R1322" s="50">
        <v>4.1912641333326115E-3</v>
      </c>
      <c r="S1322" s="50">
        <v>1.6925284011416943</v>
      </c>
      <c r="T1322" s="50">
        <v>6.5114928843487815E-3</v>
      </c>
      <c r="U1322" s="50">
        <v>3.0014415405101702</v>
      </c>
      <c r="V1322" s="51">
        <v>85.196996727114552</v>
      </c>
      <c r="X1322" s="49">
        <v>0.25</v>
      </c>
      <c r="Y1322" s="49">
        <v>3.77</v>
      </c>
      <c r="Z1322" s="49">
        <v>0.62</v>
      </c>
      <c r="AA1322" s="49">
        <v>6.08</v>
      </c>
      <c r="AB1322" s="49">
        <v>11.98</v>
      </c>
      <c r="AC1322" s="49">
        <v>0.26</v>
      </c>
      <c r="AD1322" s="49">
        <v>0.85</v>
      </c>
      <c r="AE1322" s="312"/>
      <c r="AF1322" s="465" t="s">
        <v>439</v>
      </c>
      <c r="AG1322" s="343">
        <v>30</v>
      </c>
      <c r="AH1322" s="343">
        <v>15</v>
      </c>
      <c r="AI1322" s="343"/>
      <c r="AJ1322" s="343"/>
      <c r="AK1322" s="343"/>
      <c r="AL1322" s="343"/>
      <c r="AM1322" s="343"/>
      <c r="AN1322" s="343"/>
      <c r="AO1322" s="343"/>
      <c r="AP1322" s="343"/>
      <c r="AQ1322" s="343"/>
      <c r="AR1322" s="343"/>
      <c r="AS1322" s="343"/>
      <c r="AT1322" s="343"/>
      <c r="AU1322" s="343"/>
      <c r="AV1322" s="343"/>
      <c r="AW1322" s="343"/>
      <c r="AX1322" s="343"/>
      <c r="AY1322" s="343"/>
      <c r="AZ1322" s="343"/>
      <c r="BA1322" s="343"/>
      <c r="BB1322" s="343"/>
      <c r="BC1322" s="343"/>
      <c r="BD1322" s="343"/>
      <c r="BE1322" s="475"/>
      <c r="BF1322" s="475"/>
      <c r="BG1322" s="475"/>
      <c r="BH1322" s="475"/>
      <c r="BI1322" s="475"/>
      <c r="BJ1322" s="475"/>
      <c r="BK1322" s="475"/>
      <c r="BL1322" s="475"/>
      <c r="BM1322" s="475"/>
      <c r="BN1322" s="475"/>
      <c r="BO1322" s="475"/>
      <c r="BP1322" s="306"/>
      <c r="BQ1322" s="496"/>
      <c r="BR1322" s="496"/>
      <c r="BS1322" s="496"/>
      <c r="BT1322" s="496"/>
      <c r="BU1322" s="496"/>
      <c r="BV1322" s="496"/>
    </row>
    <row r="1323" spans="1:74" s="52" customFormat="1" ht="12.75">
      <c r="A1323" s="45">
        <v>2735.6132650573031</v>
      </c>
      <c r="B1323" s="46" t="s">
        <v>342</v>
      </c>
      <c r="C1323" s="47" t="s">
        <v>334</v>
      </c>
      <c r="D1323" s="48">
        <v>62.866588951973682</v>
      </c>
      <c r="E1323" s="49">
        <v>40.05724</v>
      </c>
      <c r="F1323" s="49">
        <v>6.7000000000000004E-2</v>
      </c>
      <c r="G1323" s="49">
        <v>14.06537</v>
      </c>
      <c r="H1323" s="49">
        <v>0.33400000000000002</v>
      </c>
      <c r="I1323" s="49">
        <v>0.16769999999999999</v>
      </c>
      <c r="J1323" s="49">
        <v>45.819960000000002</v>
      </c>
      <c r="K1323" s="49">
        <v>0.247</v>
      </c>
      <c r="L1323" s="49">
        <v>100.75827000000001</v>
      </c>
      <c r="M1323" s="469"/>
      <c r="N1323" s="50">
        <v>0.99509889353198777</v>
      </c>
      <c r="O1323" s="50">
        <v>1.3159380318219962E-3</v>
      </c>
      <c r="P1323" s="50">
        <v>0.29220818447767705</v>
      </c>
      <c r="Q1323" s="50">
        <v>6.6738367647354814E-3</v>
      </c>
      <c r="R1323" s="50">
        <v>3.5286129421527837E-3</v>
      </c>
      <c r="S1323" s="50">
        <v>1.6968696114381689</v>
      </c>
      <c r="T1323" s="50">
        <v>6.5741532178236715E-3</v>
      </c>
      <c r="U1323" s="50">
        <v>3.0022692304043677</v>
      </c>
      <c r="V1323" s="51">
        <v>85.309363712285901</v>
      </c>
      <c r="X1323" s="49">
        <v>0.25</v>
      </c>
      <c r="Y1323" s="49">
        <v>40.03</v>
      </c>
      <c r="Z1323" s="49">
        <v>0.61</v>
      </c>
      <c r="AA1323" s="49">
        <v>5.9</v>
      </c>
      <c r="AB1323" s="49">
        <v>11.2</v>
      </c>
      <c r="AC1323" s="49">
        <v>0.25</v>
      </c>
      <c r="AD1323" s="49">
        <v>2.3199999999999998</v>
      </c>
      <c r="AE1323" s="312"/>
      <c r="AF1323" s="465" t="s">
        <v>439</v>
      </c>
      <c r="AG1323" s="343">
        <v>30</v>
      </c>
      <c r="AH1323" s="343">
        <v>15</v>
      </c>
      <c r="AI1323" s="343"/>
      <c r="AJ1323" s="343"/>
      <c r="AK1323" s="343"/>
      <c r="AL1323" s="343"/>
      <c r="AM1323" s="343"/>
      <c r="AN1323" s="343"/>
      <c r="AO1323" s="343"/>
      <c r="AP1323" s="343"/>
      <c r="AQ1323" s="343"/>
      <c r="AR1323" s="343"/>
      <c r="AS1323" s="343"/>
      <c r="AT1323" s="343"/>
      <c r="AU1323" s="343"/>
      <c r="AV1323" s="343"/>
      <c r="AW1323" s="343"/>
      <c r="AX1323" s="343"/>
      <c r="AY1323" s="343"/>
      <c r="AZ1323" s="343"/>
      <c r="BA1323" s="343"/>
      <c r="BB1323" s="343"/>
      <c r="BC1323" s="343"/>
      <c r="BD1323" s="343"/>
      <c r="BE1323" s="475"/>
      <c r="BF1323" s="475"/>
      <c r="BG1323" s="475"/>
      <c r="BH1323" s="475"/>
      <c r="BI1323" s="475"/>
      <c r="BJ1323" s="475"/>
      <c r="BK1323" s="475"/>
      <c r="BL1323" s="475"/>
      <c r="BM1323" s="475"/>
      <c r="BN1323" s="475"/>
      <c r="BO1323" s="475"/>
      <c r="BP1323" s="306"/>
      <c r="BQ1323" s="496"/>
      <c r="BR1323" s="496"/>
      <c r="BS1323" s="496"/>
      <c r="BT1323" s="496"/>
      <c r="BU1323" s="496"/>
      <c r="BV1323" s="496"/>
    </row>
    <row r="1324" spans="1:74" s="52" customFormat="1" ht="12.75">
      <c r="A1324" s="45">
        <v>2735.6132650573031</v>
      </c>
      <c r="B1324" s="46" t="s">
        <v>342</v>
      </c>
      <c r="C1324" s="47" t="s">
        <v>334</v>
      </c>
      <c r="D1324" s="48">
        <v>71.846588951973686</v>
      </c>
      <c r="E1324" s="49">
        <v>40.266390000000001</v>
      </c>
      <c r="F1324" s="49">
        <v>4.0899999999999999E-2</v>
      </c>
      <c r="G1324" s="49">
        <v>14.28425</v>
      </c>
      <c r="H1324" s="49">
        <v>0.34910000000000002</v>
      </c>
      <c r="I1324" s="49">
        <v>0.20250000000000001</v>
      </c>
      <c r="J1324" s="49">
        <v>45.750230000000002</v>
      </c>
      <c r="K1324" s="49">
        <v>0.2452</v>
      </c>
      <c r="L1324" s="49">
        <v>101.13857</v>
      </c>
      <c r="M1324" s="469"/>
      <c r="N1324" s="50">
        <v>0.99735128904314663</v>
      </c>
      <c r="O1324" s="50">
        <v>8.0094774096106875E-4</v>
      </c>
      <c r="P1324" s="50">
        <v>0.29588223752491183</v>
      </c>
      <c r="Q1324" s="50">
        <v>6.9550330637620948E-3</v>
      </c>
      <c r="R1324" s="50">
        <v>4.248310241964183E-3</v>
      </c>
      <c r="S1324" s="50">
        <v>1.689301956442554</v>
      </c>
      <c r="T1324" s="50">
        <v>6.507041417631765E-3</v>
      </c>
      <c r="U1324" s="50">
        <v>3.0010468154749312</v>
      </c>
      <c r="V1324" s="51">
        <v>85.095476861843238</v>
      </c>
      <c r="X1324" s="49">
        <v>0.25</v>
      </c>
      <c r="Y1324" s="49">
        <v>30.19</v>
      </c>
      <c r="Z1324" s="49">
        <v>0.61</v>
      </c>
      <c r="AA1324" s="49">
        <v>5.83</v>
      </c>
      <c r="AB1324" s="49">
        <v>12.89</v>
      </c>
      <c r="AC1324" s="49">
        <v>0.25</v>
      </c>
      <c r="AD1324" s="49">
        <v>2.2999999999999998</v>
      </c>
      <c r="AE1324" s="312"/>
      <c r="AF1324" s="465" t="s">
        <v>439</v>
      </c>
      <c r="AG1324" s="343">
        <v>30</v>
      </c>
      <c r="AH1324" s="343">
        <v>15</v>
      </c>
      <c r="AI1324" s="343"/>
      <c r="AJ1324" s="343"/>
      <c r="AK1324" s="343"/>
      <c r="AL1324" s="343"/>
      <c r="AM1324" s="343"/>
      <c r="AN1324" s="343"/>
      <c r="AO1324" s="343"/>
      <c r="AP1324" s="343"/>
      <c r="AQ1324" s="343"/>
      <c r="AR1324" s="343"/>
      <c r="AS1324" s="343"/>
      <c r="AT1324" s="343"/>
      <c r="AU1324" s="343"/>
      <c r="AV1324" s="343"/>
      <c r="AW1324" s="343"/>
      <c r="AX1324" s="343"/>
      <c r="AY1324" s="343"/>
      <c r="AZ1324" s="343"/>
      <c r="BA1324" s="343"/>
      <c r="BB1324" s="343"/>
      <c r="BC1324" s="343"/>
      <c r="BD1324" s="343"/>
      <c r="BE1324" s="475"/>
      <c r="BF1324" s="475"/>
      <c r="BG1324" s="475"/>
      <c r="BH1324" s="475"/>
      <c r="BI1324" s="475"/>
      <c r="BJ1324" s="475"/>
      <c r="BK1324" s="475"/>
      <c r="BL1324" s="475"/>
      <c r="BM1324" s="475"/>
      <c r="BN1324" s="475"/>
      <c r="BO1324" s="475"/>
      <c r="BP1324" s="306"/>
      <c r="BQ1324" s="496"/>
      <c r="BR1324" s="496"/>
      <c r="BS1324" s="496"/>
      <c r="BT1324" s="496"/>
      <c r="BU1324" s="496"/>
      <c r="BV1324" s="496"/>
    </row>
    <row r="1325" spans="1:74" s="52" customFormat="1" ht="12.75">
      <c r="A1325" s="45">
        <v>2735.6132650573031</v>
      </c>
      <c r="B1325" s="46" t="s">
        <v>342</v>
      </c>
      <c r="C1325" s="47" t="s">
        <v>334</v>
      </c>
      <c r="D1325" s="48">
        <v>80.82658895197369</v>
      </c>
      <c r="E1325" s="49">
        <v>40.236519999999999</v>
      </c>
      <c r="F1325" s="49">
        <v>4.7100000000000003E-2</v>
      </c>
      <c r="G1325" s="49">
        <v>14.35087</v>
      </c>
      <c r="H1325" s="49">
        <v>0.33029999999999998</v>
      </c>
      <c r="I1325" s="49">
        <v>0.2258</v>
      </c>
      <c r="J1325" s="49">
        <v>45.839880000000001</v>
      </c>
      <c r="K1325" s="49">
        <v>0.24660000000000001</v>
      </c>
      <c r="L1325" s="49">
        <v>101.27707000000001</v>
      </c>
      <c r="M1325" s="469"/>
      <c r="N1325" s="50">
        <v>0.99568391139283641</v>
      </c>
      <c r="O1325" s="50">
        <v>9.2150437138532057E-4</v>
      </c>
      <c r="P1325" s="50">
        <v>0.29698553830195717</v>
      </c>
      <c r="Q1325" s="50">
        <v>6.5743609393757929E-3</v>
      </c>
      <c r="R1325" s="50">
        <v>4.7327193802178215E-3</v>
      </c>
      <c r="S1325" s="50">
        <v>1.6910369418887494</v>
      </c>
      <c r="T1325" s="50">
        <v>6.5381035898710261E-3</v>
      </c>
      <c r="U1325" s="50">
        <v>3.0024730798643926</v>
      </c>
      <c r="V1325" s="51">
        <v>85.061258549074964</v>
      </c>
      <c r="X1325" s="49">
        <v>0.25</v>
      </c>
      <c r="Y1325" s="49">
        <v>49.57</v>
      </c>
      <c r="Z1325" s="49">
        <v>0.61</v>
      </c>
      <c r="AA1325" s="49">
        <v>5.62</v>
      </c>
      <c r="AB1325" s="49">
        <v>10.95</v>
      </c>
      <c r="AC1325" s="49">
        <v>0.25</v>
      </c>
      <c r="AD1325" s="49">
        <v>2.34</v>
      </c>
      <c r="AE1325" s="312"/>
      <c r="AF1325" s="465" t="s">
        <v>439</v>
      </c>
      <c r="AG1325" s="343">
        <v>30</v>
      </c>
      <c r="AH1325" s="343">
        <v>15</v>
      </c>
      <c r="AI1325" s="343"/>
      <c r="AJ1325" s="343"/>
      <c r="AK1325" s="343"/>
      <c r="AL1325" s="343"/>
      <c r="AM1325" s="343"/>
      <c r="AN1325" s="343"/>
      <c r="AO1325" s="343"/>
      <c r="AP1325" s="343"/>
      <c r="AQ1325" s="343"/>
      <c r="AR1325" s="343"/>
      <c r="AS1325" s="343"/>
      <c r="AT1325" s="343"/>
      <c r="AU1325" s="343"/>
      <c r="AV1325" s="343"/>
      <c r="AW1325" s="343"/>
      <c r="AX1325" s="343"/>
      <c r="AY1325" s="343"/>
      <c r="AZ1325" s="343"/>
      <c r="BA1325" s="343"/>
      <c r="BB1325" s="343"/>
      <c r="BC1325" s="343"/>
      <c r="BD1325" s="343"/>
      <c r="BE1325" s="475"/>
      <c r="BF1325" s="475"/>
      <c r="BG1325" s="475"/>
      <c r="BH1325" s="475"/>
      <c r="BI1325" s="475"/>
      <c r="BJ1325" s="475"/>
      <c r="BK1325" s="475"/>
      <c r="BL1325" s="475"/>
      <c r="BM1325" s="475"/>
      <c r="BN1325" s="475"/>
      <c r="BO1325" s="475"/>
      <c r="BP1325" s="306"/>
      <c r="BQ1325" s="496"/>
      <c r="BR1325" s="496"/>
      <c r="BS1325" s="496"/>
      <c r="BT1325" s="496"/>
      <c r="BU1325" s="496"/>
      <c r="BV1325" s="496"/>
    </row>
    <row r="1326" spans="1:74" s="52" customFormat="1" ht="12.75">
      <c r="A1326" s="45">
        <v>2735.6132650573031</v>
      </c>
      <c r="B1326" s="46" t="s">
        <v>342</v>
      </c>
      <c r="C1326" s="47" t="s">
        <v>334</v>
      </c>
      <c r="D1326" s="48">
        <v>89.806588951973694</v>
      </c>
      <c r="E1326" s="49">
        <v>40.126959999999997</v>
      </c>
      <c r="F1326" s="49">
        <v>3.15E-2</v>
      </c>
      <c r="G1326" s="49">
        <v>14.369899999999999</v>
      </c>
      <c r="H1326" s="49">
        <v>0.2868</v>
      </c>
      <c r="I1326" s="49">
        <v>0.20419999999999999</v>
      </c>
      <c r="J1326" s="49">
        <v>45.620739999999998</v>
      </c>
      <c r="K1326" s="49">
        <v>0.25080000000000002</v>
      </c>
      <c r="L1326" s="49">
        <v>100.89089999999999</v>
      </c>
      <c r="M1326" s="469"/>
      <c r="N1326" s="50">
        <v>0.99676931237599609</v>
      </c>
      <c r="O1326" s="50">
        <v>6.1864907610355356E-4</v>
      </c>
      <c r="P1326" s="50">
        <v>0.29851636163629536</v>
      </c>
      <c r="Q1326" s="50">
        <v>5.7303538325924825E-3</v>
      </c>
      <c r="R1326" s="50">
        <v>4.2963522069709931E-3</v>
      </c>
      <c r="S1326" s="50">
        <v>1.6893874785452523</v>
      </c>
      <c r="T1326" s="50">
        <v>6.6748817985859219E-3</v>
      </c>
      <c r="U1326" s="50">
        <v>3.0019933894717967</v>
      </c>
      <c r="V1326" s="51">
        <v>84.983360079980883</v>
      </c>
      <c r="X1326" s="49">
        <v>0.25</v>
      </c>
      <c r="Y1326" s="49">
        <v>42.08</v>
      </c>
      <c r="Z1326" s="49">
        <v>0.61</v>
      </c>
      <c r="AA1326" s="49">
        <v>6.01</v>
      </c>
      <c r="AB1326" s="49">
        <v>10.050000000000001</v>
      </c>
      <c r="AC1326" s="49">
        <v>0.25</v>
      </c>
      <c r="AD1326" s="49">
        <v>2.3199999999999998</v>
      </c>
      <c r="AE1326" s="312"/>
      <c r="AF1326" s="465" t="s">
        <v>439</v>
      </c>
      <c r="AG1326" s="343">
        <v>30</v>
      </c>
      <c r="AH1326" s="343">
        <v>15</v>
      </c>
      <c r="AI1326" s="343"/>
      <c r="AJ1326" s="343"/>
      <c r="AK1326" s="343"/>
      <c r="AL1326" s="343"/>
      <c r="AM1326" s="343"/>
      <c r="AN1326" s="343"/>
      <c r="AO1326" s="343"/>
      <c r="AP1326" s="343"/>
      <c r="AQ1326" s="343"/>
      <c r="AR1326" s="343"/>
      <c r="AS1326" s="343"/>
      <c r="AT1326" s="343"/>
      <c r="AU1326" s="343"/>
      <c r="AV1326" s="343"/>
      <c r="AW1326" s="343"/>
      <c r="AX1326" s="343"/>
      <c r="AY1326" s="343"/>
      <c r="AZ1326" s="343"/>
      <c r="BA1326" s="343"/>
      <c r="BB1326" s="343"/>
      <c r="BC1326" s="343"/>
      <c r="BD1326" s="343"/>
      <c r="BE1326" s="475"/>
      <c r="BF1326" s="475"/>
      <c r="BG1326" s="475"/>
      <c r="BH1326" s="475"/>
      <c r="BI1326" s="475"/>
      <c r="BJ1326" s="475"/>
      <c r="BK1326" s="475"/>
      <c r="BL1326" s="475"/>
      <c r="BM1326" s="475"/>
      <c r="BN1326" s="475"/>
      <c r="BO1326" s="475"/>
      <c r="BP1326" s="306"/>
      <c r="BQ1326" s="496"/>
      <c r="BR1326" s="496"/>
      <c r="BS1326" s="496"/>
      <c r="BT1326" s="496"/>
      <c r="BU1326" s="496"/>
      <c r="BV1326" s="496"/>
    </row>
    <row r="1327" spans="1:74" s="52" customFormat="1" ht="12.75">
      <c r="A1327" s="45">
        <v>2735.6132650573031</v>
      </c>
      <c r="B1327" s="46" t="s">
        <v>342</v>
      </c>
      <c r="C1327" s="47" t="s">
        <v>334</v>
      </c>
      <c r="D1327" s="48">
        <v>98.786588951973698</v>
      </c>
      <c r="E1327" s="49">
        <v>40.276350000000001</v>
      </c>
      <c r="F1327" s="49">
        <v>5.3499999999999999E-2</v>
      </c>
      <c r="G1327" s="49">
        <v>14.37942</v>
      </c>
      <c r="H1327" s="49">
        <v>0.34260000000000002</v>
      </c>
      <c r="I1327" s="49">
        <v>0.217</v>
      </c>
      <c r="J1327" s="49">
        <v>45.610779999999998</v>
      </c>
      <c r="K1327" s="49">
        <v>0.2462</v>
      </c>
      <c r="L1327" s="49">
        <v>101.12585</v>
      </c>
      <c r="M1327" s="469"/>
      <c r="N1327" s="50">
        <v>0.9980328542317487</v>
      </c>
      <c r="O1327" s="50">
        <v>1.0481511832454167E-3</v>
      </c>
      <c r="P1327" s="50">
        <v>0.29798341622857355</v>
      </c>
      <c r="Q1327" s="50">
        <v>6.8285105207724905E-3</v>
      </c>
      <c r="R1327" s="50">
        <v>4.5544947408890299E-3</v>
      </c>
      <c r="S1327" s="50">
        <v>1.6848869893061922</v>
      </c>
      <c r="T1327" s="50">
        <v>6.5364271903389035E-3</v>
      </c>
      <c r="U1327" s="50">
        <v>2.9998708434017605</v>
      </c>
      <c r="V1327" s="51">
        <v>84.972118430089267</v>
      </c>
      <c r="X1327" s="49">
        <v>0.25</v>
      </c>
      <c r="Y1327" s="49">
        <v>61.93</v>
      </c>
      <c r="Z1327" s="49">
        <v>0.61</v>
      </c>
      <c r="AA1327" s="49">
        <v>6.85</v>
      </c>
      <c r="AB1327" s="49">
        <v>11.05</v>
      </c>
      <c r="AC1327" s="49">
        <v>0.25</v>
      </c>
      <c r="AD1327" s="49">
        <v>2.2799999999999998</v>
      </c>
      <c r="AE1327" s="312"/>
      <c r="AF1327" s="465" t="s">
        <v>439</v>
      </c>
      <c r="AG1327" s="343">
        <v>30</v>
      </c>
      <c r="AH1327" s="343">
        <v>15</v>
      </c>
      <c r="AI1327" s="343"/>
      <c r="AJ1327" s="343"/>
      <c r="AK1327" s="343"/>
      <c r="AL1327" s="343"/>
      <c r="AM1327" s="343"/>
      <c r="AN1327" s="343"/>
      <c r="AO1327" s="343"/>
      <c r="AP1327" s="343"/>
      <c r="AQ1327" s="343"/>
      <c r="AR1327" s="343"/>
      <c r="AS1327" s="343"/>
      <c r="AT1327" s="343"/>
      <c r="AU1327" s="343"/>
      <c r="AV1327" s="343"/>
      <c r="AW1327" s="343"/>
      <c r="AX1327" s="343"/>
      <c r="AY1327" s="343"/>
      <c r="AZ1327" s="343"/>
      <c r="BA1327" s="343"/>
      <c r="BB1327" s="343"/>
      <c r="BC1327" s="343"/>
      <c r="BD1327" s="343"/>
      <c r="BE1327" s="475"/>
      <c r="BF1327" s="475"/>
      <c r="BG1327" s="475"/>
      <c r="BH1327" s="475"/>
      <c r="BI1327" s="475"/>
      <c r="BJ1327" s="475"/>
      <c r="BK1327" s="475"/>
      <c r="BL1327" s="475"/>
      <c r="BM1327" s="475"/>
      <c r="BN1327" s="475"/>
      <c r="BO1327" s="475"/>
      <c r="BP1327" s="306"/>
      <c r="BQ1327" s="496"/>
      <c r="BR1327" s="496"/>
      <c r="BS1327" s="496"/>
      <c r="BT1327" s="496"/>
      <c r="BU1327" s="496"/>
      <c r="BV1327" s="496"/>
    </row>
    <row r="1328" spans="1:74" s="52" customFormat="1" ht="12.75">
      <c r="A1328" s="45">
        <v>2735.6132650573031</v>
      </c>
      <c r="B1328" s="46" t="s">
        <v>342</v>
      </c>
      <c r="C1328" s="47" t="s">
        <v>334</v>
      </c>
      <c r="D1328" s="48">
        <v>107.7665889519737</v>
      </c>
      <c r="E1328" s="49">
        <v>40.246470000000002</v>
      </c>
      <c r="F1328" s="49">
        <v>3.7499999999999999E-2</v>
      </c>
      <c r="G1328" s="49">
        <v>14.407970000000001</v>
      </c>
      <c r="H1328" s="49">
        <v>0.33090000000000003</v>
      </c>
      <c r="I1328" s="49">
        <v>0.17860000000000001</v>
      </c>
      <c r="J1328" s="49">
        <v>45.720350000000003</v>
      </c>
      <c r="K1328" s="49">
        <v>0.25009999999999999</v>
      </c>
      <c r="L1328" s="49">
        <v>101.17189000000002</v>
      </c>
      <c r="M1328" s="469"/>
      <c r="N1328" s="50">
        <v>0.99697281596136555</v>
      </c>
      <c r="O1328" s="50">
        <v>7.3444994888761245E-4</v>
      </c>
      <c r="P1328" s="50">
        <v>0.29847936472429176</v>
      </c>
      <c r="Q1328" s="50">
        <v>6.5931989637091626E-3</v>
      </c>
      <c r="R1328" s="50">
        <v>3.7473366958069611E-3</v>
      </c>
      <c r="S1328" s="50">
        <v>1.6883932766015119</v>
      </c>
      <c r="T1328" s="50">
        <v>6.6378412452859428E-3</v>
      </c>
      <c r="U1328" s="50">
        <v>3.001558284140859</v>
      </c>
      <c r="V1328" s="51">
        <v>84.977428421123051</v>
      </c>
      <c r="X1328" s="49">
        <v>0.25</v>
      </c>
      <c r="Y1328" s="49">
        <v>36.840000000000003</v>
      </c>
      <c r="Z1328" s="49">
        <v>0.61</v>
      </c>
      <c r="AA1328" s="49">
        <v>5.83</v>
      </c>
      <c r="AB1328" s="49">
        <v>10.32</v>
      </c>
      <c r="AC1328" s="49">
        <v>0.25</v>
      </c>
      <c r="AD1328" s="49">
        <v>2.33</v>
      </c>
      <c r="AE1328" s="312"/>
      <c r="AF1328" s="465" t="s">
        <v>439</v>
      </c>
      <c r="AG1328" s="343">
        <v>30</v>
      </c>
      <c r="AH1328" s="343">
        <v>15</v>
      </c>
      <c r="AI1328" s="343"/>
      <c r="AJ1328" s="343"/>
      <c r="AK1328" s="343"/>
      <c r="AL1328" s="343"/>
      <c r="AM1328" s="343"/>
      <c r="AN1328" s="343"/>
      <c r="AO1328" s="343"/>
      <c r="AP1328" s="343"/>
      <c r="AQ1328" s="343"/>
      <c r="AR1328" s="343"/>
      <c r="AS1328" s="343"/>
      <c r="AT1328" s="343"/>
      <c r="AU1328" s="343"/>
      <c r="AV1328" s="343"/>
      <c r="AW1328" s="343"/>
      <c r="AX1328" s="343"/>
      <c r="AY1328" s="343"/>
      <c r="AZ1328" s="343"/>
      <c r="BA1328" s="343"/>
      <c r="BB1328" s="343"/>
      <c r="BC1328" s="343"/>
      <c r="BD1328" s="343"/>
      <c r="BE1328" s="475"/>
      <c r="BF1328" s="475"/>
      <c r="BG1328" s="475"/>
      <c r="BH1328" s="475"/>
      <c r="BI1328" s="475"/>
      <c r="BJ1328" s="475"/>
      <c r="BK1328" s="475"/>
      <c r="BL1328" s="475"/>
      <c r="BM1328" s="475"/>
      <c r="BN1328" s="475"/>
      <c r="BO1328" s="475"/>
      <c r="BP1328" s="306"/>
      <c r="BQ1328" s="496"/>
      <c r="BR1328" s="496"/>
      <c r="BS1328" s="496"/>
      <c r="BT1328" s="496"/>
      <c r="BU1328" s="496"/>
      <c r="BV1328" s="496"/>
    </row>
    <row r="1329" spans="1:74" s="52" customFormat="1" ht="12.75">
      <c r="A1329" s="45">
        <v>2735.6132650573031</v>
      </c>
      <c r="B1329" s="46" t="s">
        <v>342</v>
      </c>
      <c r="C1329" s="47" t="s">
        <v>334</v>
      </c>
      <c r="D1329" s="48">
        <v>116.74658895197371</v>
      </c>
      <c r="E1329" s="49">
        <v>40.216589999999997</v>
      </c>
      <c r="F1329" s="49">
        <v>6.8900000000000003E-2</v>
      </c>
      <c r="G1329" s="49">
        <v>14.503130000000001</v>
      </c>
      <c r="H1329" s="49">
        <v>0.3523</v>
      </c>
      <c r="I1329" s="49">
        <v>0.21859999999999999</v>
      </c>
      <c r="J1329" s="49">
        <v>45.50121</v>
      </c>
      <c r="K1329" s="49">
        <v>0.24709999999999999</v>
      </c>
      <c r="L1329" s="49">
        <v>101.10782999999999</v>
      </c>
      <c r="M1329" s="469"/>
      <c r="N1329" s="50">
        <v>0.99737227820001539</v>
      </c>
      <c r="O1329" s="50">
        <v>1.3509730522361101E-3</v>
      </c>
      <c r="P1329" s="50">
        <v>0.30079442531719336</v>
      </c>
      <c r="Q1329" s="50">
        <v>7.0276250928788895E-3</v>
      </c>
      <c r="R1329" s="50">
        <v>4.5918526794948176E-3</v>
      </c>
      <c r="S1329" s="50">
        <v>1.6822229000810494</v>
      </c>
      <c r="T1329" s="50">
        <v>6.5657212726451175E-3</v>
      </c>
      <c r="U1329" s="50">
        <v>2.9999257756955133</v>
      </c>
      <c r="V1329" s="51">
        <v>84.83147769489176</v>
      </c>
      <c r="X1329" s="49">
        <v>0.25</v>
      </c>
      <c r="Y1329" s="49">
        <v>54.16</v>
      </c>
      <c r="Z1329" s="49">
        <v>0.61</v>
      </c>
      <c r="AA1329" s="49">
        <v>6</v>
      </c>
      <c r="AB1329" s="49">
        <v>12.66</v>
      </c>
      <c r="AC1329" s="49">
        <v>0.25</v>
      </c>
      <c r="AD1329" s="49">
        <v>2.29</v>
      </c>
      <c r="AE1329" s="312"/>
      <c r="AF1329" s="465" t="s">
        <v>439</v>
      </c>
      <c r="AG1329" s="343">
        <v>30</v>
      </c>
      <c r="AH1329" s="343">
        <v>15</v>
      </c>
      <c r="AI1329" s="343"/>
      <c r="AJ1329" s="343"/>
      <c r="AK1329" s="343"/>
      <c r="AL1329" s="343"/>
      <c r="AM1329" s="343"/>
      <c r="AN1329" s="343"/>
      <c r="AO1329" s="343"/>
      <c r="AP1329" s="343"/>
      <c r="AQ1329" s="343"/>
      <c r="AR1329" s="343"/>
      <c r="AS1329" s="343"/>
      <c r="AT1329" s="343"/>
      <c r="AU1329" s="343"/>
      <c r="AV1329" s="343"/>
      <c r="AW1329" s="343"/>
      <c r="AX1329" s="343"/>
      <c r="AY1329" s="343"/>
      <c r="AZ1329" s="343"/>
      <c r="BA1329" s="343"/>
      <c r="BB1329" s="343"/>
      <c r="BC1329" s="343"/>
      <c r="BD1329" s="343"/>
      <c r="BE1329" s="475"/>
      <c r="BF1329" s="475"/>
      <c r="BG1329" s="475"/>
      <c r="BH1329" s="475"/>
      <c r="BI1329" s="475"/>
      <c r="BJ1329" s="475"/>
      <c r="BK1329" s="475"/>
      <c r="BL1329" s="475"/>
      <c r="BM1329" s="475"/>
      <c r="BN1329" s="475"/>
      <c r="BO1329" s="475"/>
      <c r="BP1329" s="306"/>
      <c r="BQ1329" s="496"/>
      <c r="BR1329" s="496"/>
      <c r="BS1329" s="496"/>
      <c r="BT1329" s="496"/>
      <c r="BU1329" s="496"/>
      <c r="BV1329" s="496"/>
    </row>
    <row r="1330" spans="1:74" s="52" customFormat="1" ht="12.75">
      <c r="A1330" s="45">
        <v>2735.6132650573031</v>
      </c>
      <c r="B1330" s="46" t="s">
        <v>342</v>
      </c>
      <c r="C1330" s="47" t="s">
        <v>334</v>
      </c>
      <c r="D1330" s="48">
        <v>125.72658895197371</v>
      </c>
      <c r="E1330" s="49">
        <v>40.306229999999999</v>
      </c>
      <c r="F1330" s="49">
        <v>5.3600000000000002E-2</v>
      </c>
      <c r="G1330" s="49">
        <v>14.512650000000001</v>
      </c>
      <c r="H1330" s="49">
        <v>0.3236</v>
      </c>
      <c r="I1330" s="49">
        <v>0.23530000000000001</v>
      </c>
      <c r="J1330" s="49">
        <v>45.640659999999997</v>
      </c>
      <c r="K1330" s="49">
        <v>0.25240000000000001</v>
      </c>
      <c r="L1330" s="49">
        <v>101.32444</v>
      </c>
      <c r="M1330" s="469"/>
      <c r="N1330" s="50">
        <v>0.99739651282360908</v>
      </c>
      <c r="O1330" s="50">
        <v>1.0486628222616391E-3</v>
      </c>
      <c r="P1330" s="50">
        <v>0.30032976913631587</v>
      </c>
      <c r="Q1330" s="50">
        <v>6.4409224769533873E-3</v>
      </c>
      <c r="R1330" s="50">
        <v>4.9317758894036482E-3</v>
      </c>
      <c r="S1330" s="50">
        <v>1.6836667228188635</v>
      </c>
      <c r="T1330" s="50">
        <v>6.6917955644604701E-3</v>
      </c>
      <c r="U1330" s="50">
        <v>3.0005061615318676</v>
      </c>
      <c r="V1330" s="51">
        <v>84.862384063978453</v>
      </c>
      <c r="X1330" s="49">
        <v>0.25</v>
      </c>
      <c r="Y1330" s="49">
        <v>29.73</v>
      </c>
      <c r="Z1330" s="49">
        <v>0.6</v>
      </c>
      <c r="AA1330" s="49">
        <v>5.61</v>
      </c>
      <c r="AB1330" s="49">
        <v>10.49</v>
      </c>
      <c r="AC1330" s="49">
        <v>0.25</v>
      </c>
      <c r="AD1330" s="49">
        <v>2.31</v>
      </c>
      <c r="AE1330" s="312"/>
      <c r="AF1330" s="465" t="s">
        <v>439</v>
      </c>
      <c r="AG1330" s="343">
        <v>30</v>
      </c>
      <c r="AH1330" s="343">
        <v>15</v>
      </c>
      <c r="AI1330" s="343"/>
      <c r="AJ1330" s="343"/>
      <c r="AK1330" s="343"/>
      <c r="AL1330" s="343"/>
      <c r="AM1330" s="343"/>
      <c r="AN1330" s="343"/>
      <c r="AO1330" s="343"/>
      <c r="AP1330" s="343"/>
      <c r="AQ1330" s="343"/>
      <c r="AR1330" s="343"/>
      <c r="AS1330" s="343"/>
      <c r="AT1330" s="343"/>
      <c r="AU1330" s="343"/>
      <c r="AV1330" s="343"/>
      <c r="AW1330" s="343"/>
      <c r="AX1330" s="343"/>
      <c r="AY1330" s="343"/>
      <c r="AZ1330" s="343"/>
      <c r="BA1330" s="343"/>
      <c r="BB1330" s="343"/>
      <c r="BC1330" s="343"/>
      <c r="BD1330" s="343"/>
      <c r="BE1330" s="475"/>
      <c r="BF1330" s="475"/>
      <c r="BG1330" s="475"/>
      <c r="BH1330" s="475"/>
      <c r="BI1330" s="475"/>
      <c r="BJ1330" s="475"/>
      <c r="BK1330" s="475"/>
      <c r="BL1330" s="475"/>
      <c r="BM1330" s="475"/>
      <c r="BN1330" s="475"/>
      <c r="BO1330" s="475"/>
      <c r="BP1330" s="306"/>
      <c r="BQ1330" s="496"/>
      <c r="BR1330" s="496"/>
      <c r="BS1330" s="496"/>
      <c r="BT1330" s="496"/>
      <c r="BU1330" s="496"/>
      <c r="BV1330" s="496"/>
    </row>
    <row r="1331" spans="1:74" s="52" customFormat="1" ht="12.75">
      <c r="A1331" s="45">
        <v>2735.6132650573031</v>
      </c>
      <c r="B1331" s="46" t="s">
        <v>342</v>
      </c>
      <c r="C1331" s="47" t="s">
        <v>334</v>
      </c>
      <c r="D1331" s="48">
        <v>134.70658895197371</v>
      </c>
      <c r="E1331" s="49">
        <v>39.579189999999997</v>
      </c>
      <c r="F1331" s="49">
        <v>5.7299999999999997E-2</v>
      </c>
      <c r="G1331" s="49">
        <v>14.503130000000001</v>
      </c>
      <c r="H1331" s="49">
        <v>0.32829999999999998</v>
      </c>
      <c r="I1331" s="49">
        <v>0.2366</v>
      </c>
      <c r="J1331" s="49">
        <v>45.670540000000003</v>
      </c>
      <c r="K1331" s="49">
        <v>0.2387</v>
      </c>
      <c r="L1331" s="49">
        <v>100.61375999999998</v>
      </c>
      <c r="M1331" s="469"/>
      <c r="N1331" s="50">
        <v>0.98807640735915925</v>
      </c>
      <c r="O1331" s="50">
        <v>1.1309767177809875E-3</v>
      </c>
      <c r="P1331" s="50">
        <v>0.30278988390636835</v>
      </c>
      <c r="Q1331" s="50">
        <v>6.5923218565287793E-3</v>
      </c>
      <c r="R1331" s="50">
        <v>5.0029263226811062E-3</v>
      </c>
      <c r="S1331" s="50">
        <v>1.6996845230351489</v>
      </c>
      <c r="T1331" s="50">
        <v>6.3846000076113818E-3</v>
      </c>
      <c r="U1331" s="50">
        <v>3.0096616392052784</v>
      </c>
      <c r="V1331" s="51">
        <v>84.879213294474269</v>
      </c>
      <c r="X1331" s="49">
        <v>0.25</v>
      </c>
      <c r="Y1331" s="49">
        <v>36.11</v>
      </c>
      <c r="Z1331" s="49">
        <v>0.6</v>
      </c>
      <c r="AA1331" s="49">
        <v>6.07</v>
      </c>
      <c r="AB1331" s="49">
        <v>9.86</v>
      </c>
      <c r="AC1331" s="49">
        <v>0.25</v>
      </c>
      <c r="AD1331" s="49">
        <v>2.2599999999999998</v>
      </c>
      <c r="AE1331" s="312"/>
      <c r="AF1331" s="465" t="s">
        <v>439</v>
      </c>
      <c r="AG1331" s="343">
        <v>30</v>
      </c>
      <c r="AH1331" s="343">
        <v>15</v>
      </c>
      <c r="AI1331" s="343"/>
      <c r="AJ1331" s="343"/>
      <c r="AK1331" s="343"/>
      <c r="AL1331" s="343"/>
      <c r="AM1331" s="343"/>
      <c r="AN1331" s="343"/>
      <c r="AO1331" s="343"/>
      <c r="AP1331" s="343"/>
      <c r="AQ1331" s="343"/>
      <c r="AR1331" s="343"/>
      <c r="AS1331" s="343"/>
      <c r="AT1331" s="343"/>
      <c r="AU1331" s="343"/>
      <c r="AV1331" s="343"/>
      <c r="AW1331" s="343"/>
      <c r="AX1331" s="343"/>
      <c r="AY1331" s="343"/>
      <c r="AZ1331" s="343"/>
      <c r="BA1331" s="343"/>
      <c r="BB1331" s="343"/>
      <c r="BC1331" s="343"/>
      <c r="BD1331" s="343"/>
      <c r="BE1331" s="475"/>
      <c r="BF1331" s="475"/>
      <c r="BG1331" s="475"/>
      <c r="BH1331" s="475"/>
      <c r="BI1331" s="475"/>
      <c r="BJ1331" s="475"/>
      <c r="BK1331" s="475"/>
      <c r="BL1331" s="475"/>
      <c r="BM1331" s="475"/>
      <c r="BN1331" s="475"/>
      <c r="BO1331" s="475"/>
      <c r="BP1331" s="306"/>
      <c r="BQ1331" s="496"/>
      <c r="BR1331" s="496"/>
      <c r="BS1331" s="496"/>
      <c r="BT1331" s="496"/>
      <c r="BU1331" s="496"/>
      <c r="BV1331" s="496"/>
    </row>
    <row r="1332" spans="1:74" s="52" customFormat="1" ht="12.75">
      <c r="A1332" s="45">
        <v>2735.6132650573031</v>
      </c>
      <c r="B1332" s="46" t="s">
        <v>342</v>
      </c>
      <c r="C1332" s="47" t="s">
        <v>334</v>
      </c>
      <c r="D1332" s="48">
        <v>143.6865889519737</v>
      </c>
      <c r="E1332" s="49">
        <v>40.05724</v>
      </c>
      <c r="F1332" s="49">
        <v>6.3600000000000004E-2</v>
      </c>
      <c r="G1332" s="49">
        <v>14.569750000000001</v>
      </c>
      <c r="H1332" s="49">
        <v>0.3548</v>
      </c>
      <c r="I1332" s="49">
        <v>0.22090000000000001</v>
      </c>
      <c r="J1332" s="49">
        <v>45.531089999999999</v>
      </c>
      <c r="K1332" s="49">
        <v>0.25019999999999998</v>
      </c>
      <c r="L1332" s="49">
        <v>101.04758000000001</v>
      </c>
      <c r="M1332" s="469"/>
      <c r="N1332" s="50">
        <v>0.99480032913865479</v>
      </c>
      <c r="O1332" s="50">
        <v>1.2487842956064542E-3</v>
      </c>
      <c r="P1332" s="50">
        <v>0.30259586681099515</v>
      </c>
      <c r="Q1332" s="50">
        <v>7.0873258632118113E-3</v>
      </c>
      <c r="R1332" s="50">
        <v>4.6466113926131817E-3</v>
      </c>
      <c r="S1332" s="50">
        <v>1.6856658583651665</v>
      </c>
      <c r="T1332" s="50">
        <v>6.6573264038852541E-3</v>
      </c>
      <c r="U1332" s="50">
        <v>3.0027021022701335</v>
      </c>
      <c r="V1332" s="51">
        <v>84.78088357385721</v>
      </c>
      <c r="X1332" s="49">
        <v>0.26</v>
      </c>
      <c r="Y1332" s="49">
        <v>35.56</v>
      </c>
      <c r="Z1332" s="49">
        <v>0.6</v>
      </c>
      <c r="AA1332" s="49">
        <v>6.04</v>
      </c>
      <c r="AB1332" s="49">
        <v>9.4600000000000009</v>
      </c>
      <c r="AC1332" s="49">
        <v>0.25</v>
      </c>
      <c r="AD1332" s="49">
        <v>2.39</v>
      </c>
      <c r="AE1332" s="312"/>
      <c r="AF1332" s="465" t="s">
        <v>439</v>
      </c>
      <c r="AG1332" s="343">
        <v>30</v>
      </c>
      <c r="AH1332" s="343">
        <v>15</v>
      </c>
      <c r="AI1332" s="343"/>
      <c r="AJ1332" s="343"/>
      <c r="AK1332" s="343"/>
      <c r="AL1332" s="343"/>
      <c r="AM1332" s="343"/>
      <c r="AN1332" s="343"/>
      <c r="AO1332" s="343"/>
      <c r="AP1332" s="343"/>
      <c r="AQ1332" s="343"/>
      <c r="AR1332" s="343"/>
      <c r="AS1332" s="343"/>
      <c r="AT1332" s="343"/>
      <c r="AU1332" s="343"/>
      <c r="AV1332" s="343"/>
      <c r="AW1332" s="343"/>
      <c r="AX1332" s="343"/>
      <c r="AY1332" s="343"/>
      <c r="AZ1332" s="343"/>
      <c r="BA1332" s="343"/>
      <c r="BB1332" s="343"/>
      <c r="BC1332" s="343"/>
      <c r="BD1332" s="343"/>
      <c r="BE1332" s="475"/>
      <c r="BF1332" s="475"/>
      <c r="BG1332" s="475"/>
      <c r="BH1332" s="475"/>
      <c r="BI1332" s="475"/>
      <c r="BJ1332" s="475"/>
      <c r="BK1332" s="475"/>
      <c r="BL1332" s="475"/>
      <c r="BM1332" s="475"/>
      <c r="BN1332" s="475"/>
      <c r="BO1332" s="475"/>
      <c r="BP1332" s="306"/>
      <c r="BQ1332" s="496"/>
      <c r="BR1332" s="496"/>
      <c r="BS1332" s="496"/>
      <c r="BT1332" s="496"/>
      <c r="BU1332" s="496"/>
      <c r="BV1332" s="496"/>
    </row>
    <row r="1333" spans="1:74" s="52" customFormat="1" ht="12.75">
      <c r="A1333" s="45">
        <v>2735.6132650573031</v>
      </c>
      <c r="B1333" s="46" t="s">
        <v>342</v>
      </c>
      <c r="C1333" s="47" t="s">
        <v>334</v>
      </c>
      <c r="D1333" s="48">
        <v>152.66658895197369</v>
      </c>
      <c r="E1333" s="49">
        <v>40.156840000000003</v>
      </c>
      <c r="F1333" s="49">
        <v>1.67E-2</v>
      </c>
      <c r="G1333" s="49">
        <v>14.57926</v>
      </c>
      <c r="H1333" s="49">
        <v>0.317</v>
      </c>
      <c r="I1333" s="49">
        <v>0.23799999999999999</v>
      </c>
      <c r="J1333" s="49">
        <v>45.361759999999997</v>
      </c>
      <c r="K1333" s="49">
        <v>0.24979999999999999</v>
      </c>
      <c r="L1333" s="49">
        <v>100.91935999999998</v>
      </c>
      <c r="M1333" s="469"/>
      <c r="N1333" s="50">
        <v>0.9983453444825453</v>
      </c>
      <c r="O1333" s="50">
        <v>3.2825636280417605E-4</v>
      </c>
      <c r="P1333" s="50">
        <v>0.30311870851545286</v>
      </c>
      <c r="Q1333" s="50">
        <v>6.3390535630638853E-3</v>
      </c>
      <c r="R1333" s="50">
        <v>5.0116872699142671E-3</v>
      </c>
      <c r="S1333" s="50">
        <v>1.6812012679981205</v>
      </c>
      <c r="T1333" s="50">
        <v>6.6538245999449158E-3</v>
      </c>
      <c r="U1333" s="50">
        <v>3.000998142791846</v>
      </c>
      <c r="V1333" s="51">
        <v>84.724302929811316</v>
      </c>
      <c r="X1333" s="49">
        <v>0.25</v>
      </c>
      <c r="Y1333" s="49">
        <v>30.69</v>
      </c>
      <c r="Z1333" s="49">
        <v>0.6</v>
      </c>
      <c r="AA1333" s="49">
        <v>5.64</v>
      </c>
      <c r="AB1333" s="49">
        <v>10.33</v>
      </c>
      <c r="AC1333" s="49">
        <v>0.25</v>
      </c>
      <c r="AD1333" s="49">
        <v>2.29</v>
      </c>
      <c r="AE1333" s="312"/>
      <c r="AF1333" s="465" t="s">
        <v>439</v>
      </c>
      <c r="AG1333" s="343">
        <v>30</v>
      </c>
      <c r="AH1333" s="343">
        <v>15</v>
      </c>
      <c r="AI1333" s="343"/>
      <c r="AJ1333" s="343"/>
      <c r="AK1333" s="343"/>
      <c r="AL1333" s="343"/>
      <c r="AM1333" s="343"/>
      <c r="AN1333" s="343"/>
      <c r="AO1333" s="343"/>
      <c r="AP1333" s="343"/>
      <c r="AQ1333" s="343"/>
      <c r="AR1333" s="343"/>
      <c r="AS1333" s="343"/>
      <c r="AT1333" s="343"/>
      <c r="AU1333" s="343"/>
      <c r="AV1333" s="343"/>
      <c r="AW1333" s="343"/>
      <c r="AX1333" s="343"/>
      <c r="AY1333" s="343"/>
      <c r="AZ1333" s="343"/>
      <c r="BA1333" s="343"/>
      <c r="BB1333" s="343"/>
      <c r="BC1333" s="343"/>
      <c r="BD1333" s="343"/>
      <c r="BE1333" s="475"/>
      <c r="BF1333" s="475"/>
      <c r="BG1333" s="475"/>
      <c r="BH1333" s="475"/>
      <c r="BI1333" s="475"/>
      <c r="BJ1333" s="475"/>
      <c r="BK1333" s="475"/>
      <c r="BL1333" s="475"/>
      <c r="BM1333" s="475"/>
      <c r="BN1333" s="475"/>
      <c r="BO1333" s="475"/>
      <c r="BP1333" s="306"/>
      <c r="BQ1333" s="496"/>
      <c r="BR1333" s="496"/>
      <c r="BS1333" s="496"/>
      <c r="BT1333" s="496"/>
      <c r="BU1333" s="496"/>
      <c r="BV1333" s="496"/>
    </row>
    <row r="1334" spans="1:74" s="52" customFormat="1" ht="12.75">
      <c r="A1334" s="45">
        <v>2735.6132650573031</v>
      </c>
      <c r="B1334" s="46" t="s">
        <v>342</v>
      </c>
      <c r="C1334" s="47" t="s">
        <v>334</v>
      </c>
      <c r="D1334" s="48">
        <v>161.64658895197368</v>
      </c>
      <c r="E1334" s="49">
        <v>39.98753</v>
      </c>
      <c r="F1334" s="49">
        <v>6.8400000000000002E-2</v>
      </c>
      <c r="G1334" s="49">
        <v>14.52216</v>
      </c>
      <c r="H1334" s="49">
        <v>0.311</v>
      </c>
      <c r="I1334" s="49">
        <v>0.18909999999999999</v>
      </c>
      <c r="J1334" s="49">
        <v>45.431480000000001</v>
      </c>
      <c r="K1334" s="49">
        <v>0.2296</v>
      </c>
      <c r="L1334" s="49">
        <v>100.73927</v>
      </c>
      <c r="M1334" s="469"/>
      <c r="N1334" s="50">
        <v>0.99554499393315565</v>
      </c>
      <c r="O1334" s="50">
        <v>1.3463805549679363E-3</v>
      </c>
      <c r="P1334" s="50">
        <v>0.30235943512589353</v>
      </c>
      <c r="Q1334" s="50">
        <v>6.2278851547126453E-3</v>
      </c>
      <c r="R1334" s="50">
        <v>3.9876183149296519E-3</v>
      </c>
      <c r="S1334" s="50">
        <v>1.6861714994764712</v>
      </c>
      <c r="T1334" s="50">
        <v>6.1244323967782292E-3</v>
      </c>
      <c r="U1334" s="50">
        <v>3.0017622449569088</v>
      </c>
      <c r="V1334" s="51">
        <v>84.794833720484476</v>
      </c>
      <c r="X1334" s="49">
        <v>0.25</v>
      </c>
      <c r="Y1334" s="49">
        <v>120.27</v>
      </c>
      <c r="Z1334" s="49">
        <v>0.6</v>
      </c>
      <c r="AA1334" s="49">
        <v>6.22</v>
      </c>
      <c r="AB1334" s="49">
        <v>9.35</v>
      </c>
      <c r="AC1334" s="49">
        <v>0.25</v>
      </c>
      <c r="AD1334" s="49">
        <v>2.29</v>
      </c>
      <c r="AE1334" s="312"/>
      <c r="AF1334" s="465" t="s">
        <v>439</v>
      </c>
      <c r="AG1334" s="343">
        <v>30</v>
      </c>
      <c r="AH1334" s="343">
        <v>15</v>
      </c>
      <c r="AI1334" s="343"/>
      <c r="AJ1334" s="343"/>
      <c r="AK1334" s="343"/>
      <c r="AL1334" s="343"/>
      <c r="AM1334" s="343"/>
      <c r="AN1334" s="343"/>
      <c r="AO1334" s="343"/>
      <c r="AP1334" s="343"/>
      <c r="AQ1334" s="343"/>
      <c r="AR1334" s="343"/>
      <c r="AS1334" s="343"/>
      <c r="AT1334" s="343"/>
      <c r="AU1334" s="343"/>
      <c r="AV1334" s="343"/>
      <c r="AW1334" s="343"/>
      <c r="AX1334" s="343"/>
      <c r="AY1334" s="343"/>
      <c r="AZ1334" s="343"/>
      <c r="BA1334" s="343"/>
      <c r="BB1334" s="343"/>
      <c r="BC1334" s="343"/>
      <c r="BD1334" s="343"/>
      <c r="BE1334" s="475"/>
      <c r="BF1334" s="475"/>
      <c r="BG1334" s="475"/>
      <c r="BH1334" s="475"/>
      <c r="BI1334" s="475"/>
      <c r="BJ1334" s="475"/>
      <c r="BK1334" s="475"/>
      <c r="BL1334" s="475"/>
      <c r="BM1334" s="475"/>
      <c r="BN1334" s="475"/>
      <c r="BO1334" s="475"/>
      <c r="BP1334" s="306"/>
      <c r="BQ1334" s="496"/>
      <c r="BR1334" s="496"/>
      <c r="BS1334" s="496"/>
      <c r="BT1334" s="496"/>
      <c r="BU1334" s="496"/>
      <c r="BV1334" s="496"/>
    </row>
    <row r="1335" spans="1:74" s="52" customFormat="1" ht="12.75">
      <c r="A1335" s="45">
        <v>2735.6132650573031</v>
      </c>
      <c r="B1335" s="46" t="s">
        <v>342</v>
      </c>
      <c r="C1335" s="47" t="s">
        <v>334</v>
      </c>
      <c r="D1335" s="48">
        <v>170.62658895197367</v>
      </c>
      <c r="E1335" s="49">
        <v>40.0672</v>
      </c>
      <c r="F1335" s="49">
        <v>4.1200000000000001E-2</v>
      </c>
      <c r="G1335" s="49">
        <v>14.58878</v>
      </c>
      <c r="H1335" s="49">
        <v>0.33310000000000001</v>
      </c>
      <c r="I1335" s="49">
        <v>0.2026</v>
      </c>
      <c r="J1335" s="49">
        <v>45.431480000000001</v>
      </c>
      <c r="K1335" s="49">
        <v>0.25140000000000001</v>
      </c>
      <c r="L1335" s="49">
        <v>100.91576000000001</v>
      </c>
      <c r="M1335" s="469"/>
      <c r="N1335" s="50">
        <v>0.99626905854440229</v>
      </c>
      <c r="O1335" s="50">
        <v>8.0995386048261233E-4</v>
      </c>
      <c r="P1335" s="50">
        <v>0.30336300510332925</v>
      </c>
      <c r="Q1335" s="50">
        <v>6.6620237055237397E-3</v>
      </c>
      <c r="R1335" s="50">
        <v>4.2669035775080135E-3</v>
      </c>
      <c r="S1335" s="50">
        <v>1.6840426221433817</v>
      </c>
      <c r="T1335" s="50">
        <v>6.6974668000038548E-3</v>
      </c>
      <c r="U1335" s="50">
        <v>3.0021110337346317</v>
      </c>
      <c r="V1335" s="51">
        <v>84.735727777746177</v>
      </c>
      <c r="X1335" s="49">
        <v>0.25</v>
      </c>
      <c r="Y1335" s="49">
        <v>29.08</v>
      </c>
      <c r="Z1335" s="49">
        <v>0.6</v>
      </c>
      <c r="AA1335" s="49">
        <v>6.31</v>
      </c>
      <c r="AB1335" s="49">
        <v>12.03</v>
      </c>
      <c r="AC1335" s="49">
        <v>0.25</v>
      </c>
      <c r="AD1335" s="49">
        <v>2.46</v>
      </c>
      <c r="AE1335" s="312"/>
      <c r="AF1335" s="465" t="s">
        <v>439</v>
      </c>
      <c r="AG1335" s="343">
        <v>30</v>
      </c>
      <c r="AH1335" s="343">
        <v>15</v>
      </c>
      <c r="AI1335" s="343"/>
      <c r="AJ1335" s="343"/>
      <c r="AK1335" s="343"/>
      <c r="AL1335" s="343"/>
      <c r="AM1335" s="343"/>
      <c r="AN1335" s="343"/>
      <c r="AO1335" s="343"/>
      <c r="AP1335" s="343"/>
      <c r="AQ1335" s="343"/>
      <c r="AR1335" s="343"/>
      <c r="AS1335" s="343"/>
      <c r="AT1335" s="343"/>
      <c r="AU1335" s="343"/>
      <c r="AV1335" s="343"/>
      <c r="AW1335" s="343"/>
      <c r="AX1335" s="343"/>
      <c r="AY1335" s="343"/>
      <c r="AZ1335" s="343"/>
      <c r="BA1335" s="343"/>
      <c r="BB1335" s="343"/>
      <c r="BC1335" s="343"/>
      <c r="BD1335" s="343"/>
      <c r="BE1335" s="475"/>
      <c r="BF1335" s="475"/>
      <c r="BG1335" s="475"/>
      <c r="BH1335" s="475"/>
      <c r="BI1335" s="475"/>
      <c r="BJ1335" s="475"/>
      <c r="BK1335" s="475"/>
      <c r="BL1335" s="475"/>
      <c r="BM1335" s="475"/>
      <c r="BN1335" s="475"/>
      <c r="BO1335" s="475"/>
      <c r="BP1335" s="306"/>
      <c r="BQ1335" s="496"/>
      <c r="BR1335" s="496"/>
      <c r="BS1335" s="496"/>
      <c r="BT1335" s="496"/>
      <c r="BU1335" s="496"/>
      <c r="BV1335" s="496"/>
    </row>
    <row r="1336" spans="1:74" s="52" customFormat="1" ht="12.75">
      <c r="A1336" s="45">
        <v>2735.6132650573031</v>
      </c>
      <c r="B1336" s="46" t="s">
        <v>342</v>
      </c>
      <c r="C1336" s="47" t="s">
        <v>334</v>
      </c>
      <c r="D1336" s="48">
        <v>179.60658895197366</v>
      </c>
      <c r="E1336" s="49">
        <v>40.05724</v>
      </c>
      <c r="F1336" s="49">
        <v>5.9499999999999997E-2</v>
      </c>
      <c r="G1336" s="49">
        <v>14.53168</v>
      </c>
      <c r="H1336" s="49">
        <v>0.33679999999999999</v>
      </c>
      <c r="I1336" s="49">
        <v>0.20169999999999999</v>
      </c>
      <c r="J1336" s="49">
        <v>45.51117</v>
      </c>
      <c r="K1336" s="49">
        <v>0.24440000000000001</v>
      </c>
      <c r="L1336" s="49">
        <v>100.94249000000001</v>
      </c>
      <c r="M1336" s="469"/>
      <c r="N1336" s="50">
        <v>0.99546913967197403</v>
      </c>
      <c r="O1336" s="50">
        <v>1.1690663480994391E-3</v>
      </c>
      <c r="P1336" s="50">
        <v>0.30200810506625952</v>
      </c>
      <c r="Q1336" s="50">
        <v>6.732289045971015E-3</v>
      </c>
      <c r="R1336" s="50">
        <v>4.2455935619084267E-3</v>
      </c>
      <c r="S1336" s="50">
        <v>1.6860611620372628</v>
      </c>
      <c r="T1336" s="50">
        <v>6.5073719003522091E-3</v>
      </c>
      <c r="U1336" s="50">
        <v>3.0021927276318277</v>
      </c>
      <c r="V1336" s="51">
        <v>84.808974714132361</v>
      </c>
      <c r="X1336" s="49">
        <v>0.25</v>
      </c>
      <c r="Y1336" s="49">
        <v>48.34</v>
      </c>
      <c r="Z1336" s="49">
        <v>0.6</v>
      </c>
      <c r="AA1336" s="49">
        <v>5.9</v>
      </c>
      <c r="AB1336" s="49">
        <v>10.98</v>
      </c>
      <c r="AC1336" s="49">
        <v>0.25</v>
      </c>
      <c r="AD1336" s="49">
        <v>2.2799999999999998</v>
      </c>
      <c r="AE1336" s="312"/>
      <c r="AF1336" s="465" t="s">
        <v>439</v>
      </c>
      <c r="AG1336" s="343">
        <v>30</v>
      </c>
      <c r="AH1336" s="343">
        <v>15</v>
      </c>
      <c r="AI1336" s="343"/>
      <c r="AJ1336" s="343"/>
      <c r="AK1336" s="343"/>
      <c r="AL1336" s="343"/>
      <c r="AM1336" s="343"/>
      <c r="AN1336" s="343"/>
      <c r="AO1336" s="343"/>
      <c r="AP1336" s="343"/>
      <c r="AQ1336" s="343"/>
      <c r="AR1336" s="343"/>
      <c r="AS1336" s="343"/>
      <c r="AT1336" s="343"/>
      <c r="AU1336" s="343"/>
      <c r="AV1336" s="343"/>
      <c r="AW1336" s="343"/>
      <c r="AX1336" s="343"/>
      <c r="AY1336" s="343"/>
      <c r="AZ1336" s="343"/>
      <c r="BA1336" s="343"/>
      <c r="BB1336" s="343"/>
      <c r="BC1336" s="343"/>
      <c r="BD1336" s="343"/>
      <c r="BE1336" s="475"/>
      <c r="BF1336" s="475"/>
      <c r="BG1336" s="475"/>
      <c r="BH1336" s="475"/>
      <c r="BI1336" s="475"/>
      <c r="BJ1336" s="475"/>
      <c r="BK1336" s="475"/>
      <c r="BL1336" s="475"/>
      <c r="BM1336" s="475"/>
      <c r="BN1336" s="475"/>
      <c r="BO1336" s="475"/>
      <c r="BP1336" s="306"/>
      <c r="BQ1336" s="496"/>
      <c r="BR1336" s="496"/>
      <c r="BS1336" s="496"/>
      <c r="BT1336" s="496"/>
      <c r="BU1336" s="496"/>
      <c r="BV1336" s="496"/>
    </row>
    <row r="1337" spans="1:74" s="52" customFormat="1" ht="12.75">
      <c r="A1337" s="45">
        <v>2735.6132650573031</v>
      </c>
      <c r="B1337" s="46" t="s">
        <v>342</v>
      </c>
      <c r="C1337" s="47" t="s">
        <v>334</v>
      </c>
      <c r="D1337" s="48">
        <v>188.58658895197365</v>
      </c>
      <c r="E1337" s="49">
        <v>40.246470000000002</v>
      </c>
      <c r="F1337" s="49">
        <v>4.6699999999999998E-2</v>
      </c>
      <c r="G1337" s="49">
        <v>14.69346</v>
      </c>
      <c r="H1337" s="49">
        <v>0.31280000000000002</v>
      </c>
      <c r="I1337" s="49">
        <v>0.1608</v>
      </c>
      <c r="J1337" s="49">
        <v>45.640659999999997</v>
      </c>
      <c r="K1337" s="49">
        <v>0.2495</v>
      </c>
      <c r="L1337" s="49">
        <v>101.35039</v>
      </c>
      <c r="M1337" s="469"/>
      <c r="N1337" s="50">
        <v>0.99628489334585213</v>
      </c>
      <c r="O1337" s="50">
        <v>9.1400389442935657E-4</v>
      </c>
      <c r="P1337" s="50">
        <v>0.30418361692144136</v>
      </c>
      <c r="Q1337" s="50">
        <v>6.228255028722182E-3</v>
      </c>
      <c r="R1337" s="50">
        <v>3.3715339267140617E-3</v>
      </c>
      <c r="S1337" s="50">
        <v>1.6842874481501788</v>
      </c>
      <c r="T1337" s="50">
        <v>6.6173475979512354E-3</v>
      </c>
      <c r="U1337" s="50">
        <v>3.0018870988652888</v>
      </c>
      <c r="V1337" s="51">
        <v>84.702638008439649</v>
      </c>
      <c r="X1337" s="49">
        <v>0.25</v>
      </c>
      <c r="Y1337" s="49">
        <v>34.29</v>
      </c>
      <c r="Z1337" s="49">
        <v>0.6</v>
      </c>
      <c r="AA1337" s="49">
        <v>5.89</v>
      </c>
      <c r="AB1337" s="49">
        <v>11.2</v>
      </c>
      <c r="AC1337" s="49">
        <v>0.25</v>
      </c>
      <c r="AD1337" s="49">
        <v>2.3199999999999998</v>
      </c>
      <c r="AE1337" s="312"/>
      <c r="AF1337" s="465" t="s">
        <v>439</v>
      </c>
      <c r="AG1337" s="343">
        <v>30</v>
      </c>
      <c r="AH1337" s="343">
        <v>15</v>
      </c>
      <c r="AI1337" s="343"/>
      <c r="AJ1337" s="343"/>
      <c r="AK1337" s="343"/>
      <c r="AL1337" s="343"/>
      <c r="AM1337" s="343"/>
      <c r="AN1337" s="343"/>
      <c r="AO1337" s="343"/>
      <c r="AP1337" s="343"/>
      <c r="AQ1337" s="343"/>
      <c r="AR1337" s="343"/>
      <c r="AS1337" s="343"/>
      <c r="AT1337" s="343"/>
      <c r="AU1337" s="343"/>
      <c r="AV1337" s="343"/>
      <c r="AW1337" s="343"/>
      <c r="AX1337" s="343"/>
      <c r="AY1337" s="343"/>
      <c r="AZ1337" s="343"/>
      <c r="BA1337" s="343"/>
      <c r="BB1337" s="343"/>
      <c r="BC1337" s="343"/>
      <c r="BD1337" s="343"/>
      <c r="BE1337" s="475"/>
      <c r="BF1337" s="475"/>
      <c r="BG1337" s="475"/>
      <c r="BH1337" s="475"/>
      <c r="BI1337" s="475"/>
      <c r="BJ1337" s="475"/>
      <c r="BK1337" s="475"/>
      <c r="BL1337" s="475"/>
      <c r="BM1337" s="475"/>
      <c r="BN1337" s="475"/>
      <c r="BO1337" s="475"/>
      <c r="BP1337" s="306"/>
      <c r="BQ1337" s="496"/>
      <c r="BR1337" s="496"/>
      <c r="BS1337" s="496"/>
      <c r="BT1337" s="496"/>
      <c r="BU1337" s="496"/>
      <c r="BV1337" s="496"/>
    </row>
    <row r="1338" spans="1:74" s="52" customFormat="1" ht="12.75">
      <c r="A1338" s="45">
        <v>2735.6132650573031</v>
      </c>
      <c r="B1338" s="46" t="s">
        <v>342</v>
      </c>
      <c r="C1338" s="47" t="s">
        <v>334</v>
      </c>
      <c r="D1338" s="48">
        <v>197.56658895197364</v>
      </c>
      <c r="E1338" s="49">
        <v>40.116999999999997</v>
      </c>
      <c r="F1338" s="49">
        <v>6.6400000000000001E-2</v>
      </c>
      <c r="G1338" s="49">
        <v>14.560230000000001</v>
      </c>
      <c r="H1338" s="49">
        <v>0.33160000000000001</v>
      </c>
      <c r="I1338" s="49">
        <v>0.18079999999999999</v>
      </c>
      <c r="J1338" s="49">
        <v>45.292029999999997</v>
      </c>
      <c r="K1338" s="49">
        <v>0.24479999999999999</v>
      </c>
      <c r="L1338" s="49">
        <v>100.79285999999999</v>
      </c>
      <c r="M1338" s="469"/>
      <c r="N1338" s="50">
        <v>0.99812241388848011</v>
      </c>
      <c r="O1338" s="50">
        <v>1.3061674420577483E-3</v>
      </c>
      <c r="P1338" s="50">
        <v>0.30295602166823699</v>
      </c>
      <c r="Q1338" s="50">
        <v>6.6361130218461776E-3</v>
      </c>
      <c r="R1338" s="50">
        <v>3.8101276423150327E-3</v>
      </c>
      <c r="S1338" s="50">
        <v>1.6799087478909203</v>
      </c>
      <c r="T1338" s="50">
        <v>6.5256596735481396E-3</v>
      </c>
      <c r="U1338" s="50">
        <v>2.9992652512274045</v>
      </c>
      <c r="V1338" s="51">
        <v>84.721296867078237</v>
      </c>
      <c r="X1338" s="49">
        <v>0.25</v>
      </c>
      <c r="Y1338" s="49">
        <v>43.3</v>
      </c>
      <c r="Z1338" s="49">
        <v>0.6</v>
      </c>
      <c r="AA1338" s="49">
        <v>6.29</v>
      </c>
      <c r="AB1338" s="49">
        <v>13.82</v>
      </c>
      <c r="AC1338" s="49">
        <v>0.25</v>
      </c>
      <c r="AD1338" s="49">
        <v>2.2799999999999998</v>
      </c>
      <c r="AE1338" s="312"/>
      <c r="AF1338" s="465" t="s">
        <v>439</v>
      </c>
      <c r="AG1338" s="343">
        <v>30</v>
      </c>
      <c r="AH1338" s="343">
        <v>15</v>
      </c>
      <c r="AI1338" s="343"/>
      <c r="AJ1338" s="343"/>
      <c r="AK1338" s="343"/>
      <c r="AL1338" s="343"/>
      <c r="AM1338" s="343"/>
      <c r="AN1338" s="343"/>
      <c r="AO1338" s="343"/>
      <c r="AP1338" s="343"/>
      <c r="AQ1338" s="343"/>
      <c r="AR1338" s="343"/>
      <c r="AS1338" s="343"/>
      <c r="AT1338" s="343"/>
      <c r="AU1338" s="343"/>
      <c r="AV1338" s="343"/>
      <c r="AW1338" s="343"/>
      <c r="AX1338" s="343"/>
      <c r="AY1338" s="343"/>
      <c r="AZ1338" s="343"/>
      <c r="BA1338" s="343"/>
      <c r="BB1338" s="343"/>
      <c r="BC1338" s="343"/>
      <c r="BD1338" s="343"/>
      <c r="BE1338" s="475"/>
      <c r="BF1338" s="475"/>
      <c r="BG1338" s="475"/>
      <c r="BH1338" s="475"/>
      <c r="BI1338" s="475"/>
      <c r="BJ1338" s="475"/>
      <c r="BK1338" s="475"/>
      <c r="BL1338" s="475"/>
      <c r="BM1338" s="475"/>
      <c r="BN1338" s="475"/>
      <c r="BO1338" s="475"/>
      <c r="BP1338" s="306"/>
      <c r="BQ1338" s="496"/>
      <c r="BR1338" s="496"/>
      <c r="BS1338" s="496"/>
      <c r="BT1338" s="496"/>
      <c r="BU1338" s="496"/>
      <c r="BV1338" s="496"/>
    </row>
    <row r="1339" spans="1:74" s="52" customFormat="1" ht="12.75">
      <c r="A1339" s="45">
        <v>2735.6132650573031</v>
      </c>
      <c r="B1339" s="46" t="s">
        <v>342</v>
      </c>
      <c r="C1339" s="47" t="s">
        <v>334</v>
      </c>
      <c r="D1339" s="48">
        <v>206.54658895197363</v>
      </c>
      <c r="E1339" s="49">
        <v>40.375950000000003</v>
      </c>
      <c r="F1339" s="49">
        <v>4.2200000000000001E-2</v>
      </c>
      <c r="G1339" s="49">
        <v>14.607810000000001</v>
      </c>
      <c r="H1339" s="49">
        <v>0.35170000000000001</v>
      </c>
      <c r="I1339" s="49">
        <v>0.22059999999999999</v>
      </c>
      <c r="J1339" s="49">
        <v>45.560969999999998</v>
      </c>
      <c r="K1339" s="49">
        <v>0.2447</v>
      </c>
      <c r="L1339" s="49">
        <v>101.40393</v>
      </c>
      <c r="M1339" s="469"/>
      <c r="N1339" s="50">
        <v>0.99865789344996281</v>
      </c>
      <c r="O1339" s="50">
        <v>8.2524300375894717E-4</v>
      </c>
      <c r="P1339" s="50">
        <v>0.30215869115517968</v>
      </c>
      <c r="Q1339" s="50">
        <v>6.9969737697785873E-3</v>
      </c>
      <c r="R1339" s="50">
        <v>4.6215242101946049E-3</v>
      </c>
      <c r="S1339" s="50">
        <v>1.6799466589692638</v>
      </c>
      <c r="T1339" s="50">
        <v>6.4846359843800565E-3</v>
      </c>
      <c r="U1339" s="50">
        <v>2.9996916205425186</v>
      </c>
      <c r="V1339" s="51">
        <v>84.755669463471804</v>
      </c>
      <c r="X1339" s="49">
        <v>0.25</v>
      </c>
      <c r="Y1339" s="49">
        <v>31.09</v>
      </c>
      <c r="Z1339" s="49">
        <v>0.6</v>
      </c>
      <c r="AA1339" s="49">
        <v>6</v>
      </c>
      <c r="AB1339" s="49">
        <v>12.37</v>
      </c>
      <c r="AC1339" s="49">
        <v>0.25</v>
      </c>
      <c r="AD1339" s="49">
        <v>2.34</v>
      </c>
      <c r="AE1339" s="312"/>
      <c r="AF1339" s="465" t="s">
        <v>439</v>
      </c>
      <c r="AG1339" s="343">
        <v>30</v>
      </c>
      <c r="AH1339" s="343">
        <v>15</v>
      </c>
      <c r="AI1339" s="343"/>
      <c r="AJ1339" s="343"/>
      <c r="AK1339" s="343"/>
      <c r="AL1339" s="343"/>
      <c r="AM1339" s="343"/>
      <c r="AN1339" s="343"/>
      <c r="AO1339" s="343"/>
      <c r="AP1339" s="343"/>
      <c r="AQ1339" s="343"/>
      <c r="AR1339" s="343"/>
      <c r="AS1339" s="343"/>
      <c r="AT1339" s="343"/>
      <c r="AU1339" s="343"/>
      <c r="AV1339" s="343"/>
      <c r="AW1339" s="343"/>
      <c r="AX1339" s="343"/>
      <c r="AY1339" s="343"/>
      <c r="AZ1339" s="343"/>
      <c r="BA1339" s="343"/>
      <c r="BB1339" s="343"/>
      <c r="BC1339" s="343"/>
      <c r="BD1339" s="343"/>
      <c r="BE1339" s="475"/>
      <c r="BF1339" s="475"/>
      <c r="BG1339" s="475"/>
      <c r="BH1339" s="475"/>
      <c r="BI1339" s="475"/>
      <c r="BJ1339" s="475"/>
      <c r="BK1339" s="475"/>
      <c r="BL1339" s="475"/>
      <c r="BM1339" s="475"/>
      <c r="BN1339" s="475"/>
      <c r="BO1339" s="475"/>
      <c r="BP1339" s="306"/>
      <c r="BQ1339" s="496"/>
      <c r="BR1339" s="496"/>
      <c r="BS1339" s="496"/>
      <c r="BT1339" s="496"/>
      <c r="BU1339" s="496"/>
      <c r="BV1339" s="496"/>
    </row>
    <row r="1340" spans="1:74" s="52" customFormat="1" ht="12.75">
      <c r="A1340" s="45">
        <v>2735.6132650573031</v>
      </c>
      <c r="B1340" s="46" t="s">
        <v>342</v>
      </c>
      <c r="C1340" s="47" t="s">
        <v>334</v>
      </c>
      <c r="D1340" s="48">
        <v>215.52658895197362</v>
      </c>
      <c r="E1340" s="49">
        <v>40.246470000000002</v>
      </c>
      <c r="F1340" s="49">
        <v>4.1599999999999998E-2</v>
      </c>
      <c r="G1340" s="49">
        <v>14.64588</v>
      </c>
      <c r="H1340" s="49">
        <v>0.32800000000000001</v>
      </c>
      <c r="I1340" s="49">
        <v>0.2286</v>
      </c>
      <c r="J1340" s="49">
        <v>45.421520000000001</v>
      </c>
      <c r="K1340" s="49">
        <v>0.25169999999999998</v>
      </c>
      <c r="L1340" s="49">
        <v>101.16377</v>
      </c>
      <c r="M1340" s="469"/>
      <c r="N1340" s="50">
        <v>0.99817864791460731</v>
      </c>
      <c r="O1340" s="50">
        <v>8.1573524441217262E-4</v>
      </c>
      <c r="P1340" s="50">
        <v>0.30377494190542037</v>
      </c>
      <c r="Q1340" s="50">
        <v>6.5433208617516631E-3</v>
      </c>
      <c r="R1340" s="50">
        <v>4.8022243584872849E-3</v>
      </c>
      <c r="S1340" s="50">
        <v>1.6793866250827472</v>
      </c>
      <c r="T1340" s="50">
        <v>6.6883862291423563E-3</v>
      </c>
      <c r="U1340" s="50">
        <v>3.0001898815965684</v>
      </c>
      <c r="V1340" s="51">
        <v>84.682289786062952</v>
      </c>
      <c r="X1340" s="49">
        <v>0.25</v>
      </c>
      <c r="Y1340" s="49">
        <v>45.34</v>
      </c>
      <c r="Z1340" s="49">
        <v>0.6</v>
      </c>
      <c r="AA1340" s="49">
        <v>5.71</v>
      </c>
      <c r="AB1340" s="49">
        <v>10.11</v>
      </c>
      <c r="AC1340" s="49">
        <v>0.25</v>
      </c>
      <c r="AD1340" s="49">
        <v>2.35</v>
      </c>
      <c r="AE1340" s="312"/>
      <c r="AF1340" s="465" t="s">
        <v>439</v>
      </c>
      <c r="AG1340" s="343">
        <v>30</v>
      </c>
      <c r="AH1340" s="343">
        <v>15</v>
      </c>
      <c r="AI1340" s="343"/>
      <c r="AJ1340" s="343"/>
      <c r="AK1340" s="343"/>
      <c r="AL1340" s="343"/>
      <c r="AM1340" s="343"/>
      <c r="AN1340" s="343"/>
      <c r="AO1340" s="343"/>
      <c r="AP1340" s="343"/>
      <c r="AQ1340" s="343"/>
      <c r="AR1340" s="343"/>
      <c r="AS1340" s="343"/>
      <c r="AT1340" s="343"/>
      <c r="AU1340" s="343"/>
      <c r="AV1340" s="343"/>
      <c r="AW1340" s="343"/>
      <c r="AX1340" s="343"/>
      <c r="AY1340" s="343"/>
      <c r="AZ1340" s="343"/>
      <c r="BA1340" s="343"/>
      <c r="BB1340" s="343"/>
      <c r="BC1340" s="343"/>
      <c r="BD1340" s="343"/>
      <c r="BE1340" s="475"/>
      <c r="BF1340" s="475"/>
      <c r="BG1340" s="475"/>
      <c r="BH1340" s="475"/>
      <c r="BI1340" s="475"/>
      <c r="BJ1340" s="475"/>
      <c r="BK1340" s="475"/>
      <c r="BL1340" s="475"/>
      <c r="BM1340" s="475"/>
      <c r="BN1340" s="475"/>
      <c r="BO1340" s="475"/>
      <c r="BP1340" s="306"/>
      <c r="BQ1340" s="496"/>
      <c r="BR1340" s="496"/>
      <c r="BS1340" s="496"/>
      <c r="BT1340" s="496"/>
      <c r="BU1340" s="496"/>
      <c r="BV1340" s="496"/>
    </row>
    <row r="1341" spans="1:74" s="52" customFormat="1" ht="12.75">
      <c r="A1341" s="45">
        <v>2735.6132650573031</v>
      </c>
      <c r="B1341" s="46" t="s">
        <v>342</v>
      </c>
      <c r="C1341" s="47" t="s">
        <v>334</v>
      </c>
      <c r="D1341" s="48">
        <v>224.50658895197361</v>
      </c>
      <c r="E1341" s="49">
        <v>40.176760000000002</v>
      </c>
      <c r="F1341" s="49">
        <v>5.0500009999999998E-2</v>
      </c>
      <c r="G1341" s="49">
        <v>14.512650000000001</v>
      </c>
      <c r="H1341" s="49">
        <v>0.30680000000000002</v>
      </c>
      <c r="I1341" s="49">
        <v>0.18329999999999999</v>
      </c>
      <c r="J1341" s="49">
        <v>45.391640000000002</v>
      </c>
      <c r="K1341" s="49">
        <v>0.23630000000000001</v>
      </c>
      <c r="L1341" s="49">
        <v>100.85795001000001</v>
      </c>
      <c r="M1341" s="469"/>
      <c r="N1341" s="50">
        <v>0.99859325072908223</v>
      </c>
      <c r="O1341" s="50">
        <v>9.9238592231136609E-4</v>
      </c>
      <c r="P1341" s="50">
        <v>0.3016591001807184</v>
      </c>
      <c r="Q1341" s="50">
        <v>6.133564877337616E-3</v>
      </c>
      <c r="R1341" s="50">
        <v>3.8588857435166921E-3</v>
      </c>
      <c r="S1341" s="50">
        <v>1.6818921181230786</v>
      </c>
      <c r="T1341" s="50">
        <v>6.2926718502499743E-3</v>
      </c>
      <c r="U1341" s="50">
        <v>2.9994219774262945</v>
      </c>
      <c r="V1341" s="51">
        <v>84.791968193355871</v>
      </c>
      <c r="X1341" s="49">
        <v>0.25</v>
      </c>
      <c r="Y1341" s="49">
        <v>48.81</v>
      </c>
      <c r="Z1341" s="49">
        <v>0.6</v>
      </c>
      <c r="AA1341" s="49">
        <v>5.99</v>
      </c>
      <c r="AB1341" s="49">
        <v>9.9600000000000009</v>
      </c>
      <c r="AC1341" s="49">
        <v>0.25</v>
      </c>
      <c r="AD1341" s="49">
        <v>2.2799999999999998</v>
      </c>
      <c r="AE1341" s="312"/>
      <c r="AF1341" s="465" t="s">
        <v>439</v>
      </c>
      <c r="AG1341" s="343">
        <v>30</v>
      </c>
      <c r="AH1341" s="343">
        <v>15</v>
      </c>
      <c r="AI1341" s="343"/>
      <c r="AJ1341" s="343"/>
      <c r="AK1341" s="343"/>
      <c r="AL1341" s="343"/>
      <c r="AM1341" s="343"/>
      <c r="AN1341" s="343"/>
      <c r="AO1341" s="343"/>
      <c r="AP1341" s="343"/>
      <c r="AQ1341" s="343"/>
      <c r="AR1341" s="343"/>
      <c r="AS1341" s="343"/>
      <c r="AT1341" s="343"/>
      <c r="AU1341" s="343"/>
      <c r="AV1341" s="343"/>
      <c r="AW1341" s="343"/>
      <c r="AX1341" s="343"/>
      <c r="AY1341" s="343"/>
      <c r="AZ1341" s="343"/>
      <c r="BA1341" s="343"/>
      <c r="BB1341" s="343"/>
      <c r="BC1341" s="343"/>
      <c r="BD1341" s="343"/>
      <c r="BE1341" s="475"/>
      <c r="BF1341" s="475"/>
      <c r="BG1341" s="475"/>
      <c r="BH1341" s="475"/>
      <c r="BI1341" s="475"/>
      <c r="BJ1341" s="475"/>
      <c r="BK1341" s="475"/>
      <c r="BL1341" s="475"/>
      <c r="BM1341" s="475"/>
      <c r="BN1341" s="475"/>
      <c r="BO1341" s="475"/>
      <c r="BP1341" s="306"/>
      <c r="BQ1341" s="496"/>
      <c r="BR1341" s="496"/>
      <c r="BS1341" s="496"/>
      <c r="BT1341" s="496"/>
      <c r="BU1341" s="496"/>
      <c r="BV1341" s="496"/>
    </row>
    <row r="1342" spans="1:74" s="52" customFormat="1" ht="12.75">
      <c r="A1342" s="45">
        <v>2735.6132650573031</v>
      </c>
      <c r="B1342" s="46" t="s">
        <v>342</v>
      </c>
      <c r="C1342" s="47" t="s">
        <v>334</v>
      </c>
      <c r="D1342" s="48">
        <v>233.4865889519736</v>
      </c>
      <c r="E1342" s="49">
        <v>40.0672</v>
      </c>
      <c r="F1342" s="49">
        <v>1.83E-2</v>
      </c>
      <c r="G1342" s="49">
        <v>14.52216</v>
      </c>
      <c r="H1342" s="49">
        <v>0.34150000000000003</v>
      </c>
      <c r="I1342" s="49">
        <v>0.21790000000000001</v>
      </c>
      <c r="J1342" s="49">
        <v>45.969369999999998</v>
      </c>
      <c r="K1342" s="49">
        <v>0.248</v>
      </c>
      <c r="L1342" s="49">
        <v>101.38443000000001</v>
      </c>
      <c r="M1342" s="469"/>
      <c r="N1342" s="50">
        <v>0.9919041522106159</v>
      </c>
      <c r="O1342" s="50">
        <v>3.5818485533730483E-4</v>
      </c>
      <c r="P1342" s="50">
        <v>0.30065465042832018</v>
      </c>
      <c r="Q1342" s="50">
        <v>6.8001002420592311E-3</v>
      </c>
      <c r="R1342" s="50">
        <v>4.5690265729527082E-3</v>
      </c>
      <c r="S1342" s="50">
        <v>1.6965154217262806</v>
      </c>
      <c r="T1342" s="50">
        <v>6.5779420431438191E-3</v>
      </c>
      <c r="U1342" s="50">
        <v>3.0073794780787102</v>
      </c>
      <c r="V1342" s="51">
        <v>84.945966564381479</v>
      </c>
      <c r="X1342" s="49">
        <v>0.25</v>
      </c>
      <c r="Y1342" s="49">
        <v>38.72</v>
      </c>
      <c r="Z1342" s="49">
        <v>0.6</v>
      </c>
      <c r="AA1342" s="49">
        <v>6.38</v>
      </c>
      <c r="AB1342" s="49">
        <v>12.21</v>
      </c>
      <c r="AC1342" s="49">
        <v>0.25</v>
      </c>
      <c r="AD1342" s="49">
        <v>2.41</v>
      </c>
      <c r="AE1342" s="312"/>
      <c r="AF1342" s="465" t="s">
        <v>439</v>
      </c>
      <c r="AG1342" s="343">
        <v>30</v>
      </c>
      <c r="AH1342" s="343">
        <v>15</v>
      </c>
      <c r="AI1342" s="343"/>
      <c r="AJ1342" s="343"/>
      <c r="AK1342" s="343"/>
      <c r="AL1342" s="343"/>
      <c r="AM1342" s="343"/>
      <c r="AN1342" s="343"/>
      <c r="AO1342" s="343"/>
      <c r="AP1342" s="343"/>
      <c r="AQ1342" s="343"/>
      <c r="AR1342" s="343"/>
      <c r="AS1342" s="343"/>
      <c r="AT1342" s="343"/>
      <c r="AU1342" s="343"/>
      <c r="AV1342" s="343"/>
      <c r="AW1342" s="343"/>
      <c r="AX1342" s="343"/>
      <c r="AY1342" s="343"/>
      <c r="AZ1342" s="343"/>
      <c r="BA1342" s="343"/>
      <c r="BB1342" s="343"/>
      <c r="BC1342" s="343"/>
      <c r="BD1342" s="343"/>
      <c r="BE1342" s="475"/>
      <c r="BF1342" s="475"/>
      <c r="BG1342" s="475"/>
      <c r="BH1342" s="475"/>
      <c r="BI1342" s="475"/>
      <c r="BJ1342" s="475"/>
      <c r="BK1342" s="475"/>
      <c r="BL1342" s="475"/>
      <c r="BM1342" s="475"/>
      <c r="BN1342" s="475"/>
      <c r="BO1342" s="475"/>
      <c r="BP1342" s="306"/>
      <c r="BQ1342" s="496"/>
      <c r="BR1342" s="496"/>
      <c r="BS1342" s="496"/>
      <c r="BT1342" s="496"/>
      <c r="BU1342" s="496"/>
      <c r="BV1342" s="496"/>
    </row>
    <row r="1343" spans="1:74" s="52" customFormat="1" ht="12.75">
      <c r="A1343" s="45">
        <v>2735.6132650573031</v>
      </c>
      <c r="B1343" s="46" t="s">
        <v>342</v>
      </c>
      <c r="C1343" s="47" t="s">
        <v>334</v>
      </c>
      <c r="D1343" s="48">
        <v>242.46658895197359</v>
      </c>
      <c r="E1343" s="49">
        <v>40.0672</v>
      </c>
      <c r="F1343" s="49">
        <v>6.7400000000000002E-2</v>
      </c>
      <c r="G1343" s="49">
        <v>14.47458</v>
      </c>
      <c r="H1343" s="49">
        <v>0.33019999999999999</v>
      </c>
      <c r="I1343" s="49">
        <v>0.20380000000000001</v>
      </c>
      <c r="J1343" s="49">
        <v>45.720350000000003</v>
      </c>
      <c r="K1343" s="49">
        <v>0.25380000000000003</v>
      </c>
      <c r="L1343" s="49">
        <v>101.11733</v>
      </c>
      <c r="M1343" s="469"/>
      <c r="N1343" s="50">
        <v>0.99380703372620027</v>
      </c>
      <c r="O1343" s="50">
        <v>1.3217471538395022E-3</v>
      </c>
      <c r="P1343" s="50">
        <v>0.30024448386953395</v>
      </c>
      <c r="Q1343" s="50">
        <v>6.5877033398273948E-3</v>
      </c>
      <c r="R1343" s="50">
        <v>4.2815694324944359E-3</v>
      </c>
      <c r="S1343" s="50">
        <v>1.690562239099809</v>
      </c>
      <c r="T1343" s="50">
        <v>6.7446953444167453E-3</v>
      </c>
      <c r="U1343" s="50">
        <v>3.0035494719661213</v>
      </c>
      <c r="V1343" s="51">
        <v>84.918451379262422</v>
      </c>
      <c r="X1343" s="49">
        <v>0.25</v>
      </c>
      <c r="Y1343" s="49">
        <v>104.85</v>
      </c>
      <c r="Z1343" s="49">
        <v>0.6</v>
      </c>
      <c r="AA1343" s="49">
        <v>5.78</v>
      </c>
      <c r="AB1343" s="49">
        <v>10.45</v>
      </c>
      <c r="AC1343" s="49">
        <v>0.25</v>
      </c>
      <c r="AD1343" s="49">
        <v>2.2999999999999998</v>
      </c>
      <c r="AE1343" s="312"/>
      <c r="AF1343" s="465" t="s">
        <v>439</v>
      </c>
      <c r="AG1343" s="343">
        <v>30</v>
      </c>
      <c r="AH1343" s="343">
        <v>15</v>
      </c>
      <c r="AI1343" s="343"/>
      <c r="AJ1343" s="343"/>
      <c r="AK1343" s="343"/>
      <c r="AL1343" s="343"/>
      <c r="AM1343" s="343"/>
      <c r="AN1343" s="343"/>
      <c r="AO1343" s="343"/>
      <c r="AP1343" s="343"/>
      <c r="AQ1343" s="343"/>
      <c r="AR1343" s="343"/>
      <c r="AS1343" s="343"/>
      <c r="AT1343" s="343"/>
      <c r="AU1343" s="343"/>
      <c r="AV1343" s="343"/>
      <c r="AW1343" s="343"/>
      <c r="AX1343" s="343"/>
      <c r="AY1343" s="343"/>
      <c r="AZ1343" s="343"/>
      <c r="BA1343" s="343"/>
      <c r="BB1343" s="343"/>
      <c r="BC1343" s="343"/>
      <c r="BD1343" s="343"/>
      <c r="BE1343" s="475"/>
      <c r="BF1343" s="475"/>
      <c r="BG1343" s="475"/>
      <c r="BH1343" s="475"/>
      <c r="BI1343" s="475"/>
      <c r="BJ1343" s="475"/>
      <c r="BK1343" s="475"/>
      <c r="BL1343" s="475"/>
      <c r="BM1343" s="475"/>
      <c r="BN1343" s="475"/>
      <c r="BO1343" s="475"/>
      <c r="BP1343" s="306"/>
      <c r="BQ1343" s="496"/>
      <c r="BR1343" s="496"/>
      <c r="BS1343" s="496"/>
      <c r="BT1343" s="496"/>
      <c r="BU1343" s="496"/>
      <c r="BV1343" s="496"/>
    </row>
    <row r="1344" spans="1:74" s="52" customFormat="1" ht="12.75">
      <c r="A1344" s="45">
        <v>2735.6132650573031</v>
      </c>
      <c r="B1344" s="46" t="s">
        <v>342</v>
      </c>
      <c r="C1344" s="47" t="s">
        <v>334</v>
      </c>
      <c r="D1344" s="48">
        <v>251.44658895197358</v>
      </c>
      <c r="E1344" s="49">
        <v>40.126959999999997</v>
      </c>
      <c r="F1344" s="49">
        <v>2.5999999999999999E-3</v>
      </c>
      <c r="G1344" s="49">
        <v>14.303280000000001</v>
      </c>
      <c r="H1344" s="49">
        <v>0.33129999999999998</v>
      </c>
      <c r="I1344" s="49">
        <v>0.1948</v>
      </c>
      <c r="J1344" s="49">
        <v>45.461359999999999</v>
      </c>
      <c r="K1344" s="49">
        <v>0.24959999999999999</v>
      </c>
      <c r="L1344" s="49">
        <v>100.6699</v>
      </c>
      <c r="M1344" s="469"/>
      <c r="N1344" s="50">
        <v>0.99884924446206502</v>
      </c>
      <c r="O1344" s="50">
        <v>5.116965035798668E-5</v>
      </c>
      <c r="P1344" s="50">
        <v>0.2977524343583724</v>
      </c>
      <c r="Q1344" s="50">
        <v>6.6332904597440562E-3</v>
      </c>
      <c r="R1344" s="50">
        <v>4.1071293257547202E-3</v>
      </c>
      <c r="S1344" s="50">
        <v>1.6869983417595964</v>
      </c>
      <c r="T1344" s="50">
        <v>6.656806221328017E-3</v>
      </c>
      <c r="U1344" s="50">
        <v>3.0010484162372184</v>
      </c>
      <c r="V1344" s="51">
        <v>84.997993806519375</v>
      </c>
      <c r="X1344" s="49">
        <v>0.25</v>
      </c>
      <c r="Y1344" s="49">
        <v>28.89</v>
      </c>
      <c r="Z1344" s="49">
        <v>0.61</v>
      </c>
      <c r="AA1344" s="49">
        <v>5.98</v>
      </c>
      <c r="AB1344" s="49">
        <v>11.48</v>
      </c>
      <c r="AC1344" s="49">
        <v>0.25</v>
      </c>
      <c r="AD1344" s="49">
        <v>2.2599999999999998</v>
      </c>
      <c r="AE1344" s="312"/>
      <c r="AF1344" s="465" t="s">
        <v>439</v>
      </c>
      <c r="AG1344" s="343">
        <v>30</v>
      </c>
      <c r="AH1344" s="343">
        <v>15</v>
      </c>
      <c r="AI1344" s="343"/>
      <c r="AJ1344" s="343"/>
      <c r="AK1344" s="343"/>
      <c r="AL1344" s="343"/>
      <c r="AM1344" s="343"/>
      <c r="AN1344" s="343"/>
      <c r="AO1344" s="343"/>
      <c r="AP1344" s="343"/>
      <c r="AQ1344" s="343"/>
      <c r="AR1344" s="343"/>
      <c r="AS1344" s="343"/>
      <c r="AT1344" s="343"/>
      <c r="AU1344" s="343"/>
      <c r="AV1344" s="343"/>
      <c r="AW1344" s="343"/>
      <c r="AX1344" s="343"/>
      <c r="AY1344" s="343"/>
      <c r="AZ1344" s="343"/>
      <c r="BA1344" s="343"/>
      <c r="BB1344" s="343"/>
      <c r="BC1344" s="343"/>
      <c r="BD1344" s="343"/>
      <c r="BE1344" s="475"/>
      <c r="BF1344" s="475"/>
      <c r="BG1344" s="475"/>
      <c r="BH1344" s="475"/>
      <c r="BI1344" s="475"/>
      <c r="BJ1344" s="475"/>
      <c r="BK1344" s="475"/>
      <c r="BL1344" s="475"/>
      <c r="BM1344" s="475"/>
      <c r="BN1344" s="475"/>
      <c r="BO1344" s="475"/>
      <c r="BP1344" s="306"/>
      <c r="BQ1344" s="496"/>
      <c r="BR1344" s="496"/>
      <c r="BS1344" s="496"/>
      <c r="BT1344" s="496"/>
      <c r="BU1344" s="496"/>
      <c r="BV1344" s="496"/>
    </row>
    <row r="1345" spans="1:74" s="52" customFormat="1" ht="12.75">
      <c r="A1345" s="45">
        <v>2735.6132650573031</v>
      </c>
      <c r="B1345" s="46" t="s">
        <v>342</v>
      </c>
      <c r="C1345" s="47" t="s">
        <v>334</v>
      </c>
      <c r="D1345" s="48">
        <v>260.4265889519736</v>
      </c>
      <c r="E1345" s="49">
        <v>40.146880000000003</v>
      </c>
      <c r="F1345" s="49">
        <v>4.0300000000000002E-2</v>
      </c>
      <c r="G1345" s="49">
        <v>14.33183</v>
      </c>
      <c r="H1345" s="49">
        <v>0.33460000000000001</v>
      </c>
      <c r="I1345" s="49">
        <v>0.20630000000000001</v>
      </c>
      <c r="J1345" s="49">
        <v>45.531089999999999</v>
      </c>
      <c r="K1345" s="49">
        <v>0.2427</v>
      </c>
      <c r="L1345" s="49">
        <v>100.83370000000001</v>
      </c>
      <c r="M1345" s="469"/>
      <c r="N1345" s="50">
        <v>0.99771782065638837</v>
      </c>
      <c r="O1345" s="50">
        <v>7.9183809331206598E-4</v>
      </c>
      <c r="P1345" s="50">
        <v>0.29786095086339698</v>
      </c>
      <c r="Q1345" s="50">
        <v>6.6884542153008821E-3</v>
      </c>
      <c r="R1345" s="50">
        <v>4.3425106948514975E-3</v>
      </c>
      <c r="S1345" s="50">
        <v>1.6868346846141151</v>
      </c>
      <c r="T1345" s="50">
        <v>6.4622440196229784E-3</v>
      </c>
      <c r="U1345" s="50">
        <v>3.0006985031569879</v>
      </c>
      <c r="V1345" s="51">
        <v>84.992109342159537</v>
      </c>
      <c r="X1345" s="49">
        <v>0.25</v>
      </c>
      <c r="Y1345" s="49">
        <v>735.37</v>
      </c>
      <c r="Z1345" s="49">
        <v>0.61</v>
      </c>
      <c r="AA1345" s="49">
        <v>5.96</v>
      </c>
      <c r="AB1345" s="49">
        <v>11.41</v>
      </c>
      <c r="AC1345" s="49">
        <v>0.25</v>
      </c>
      <c r="AD1345" s="49">
        <v>2.27</v>
      </c>
      <c r="AE1345" s="312"/>
      <c r="AF1345" s="465" t="s">
        <v>439</v>
      </c>
      <c r="AG1345" s="343">
        <v>30</v>
      </c>
      <c r="AH1345" s="343">
        <v>15</v>
      </c>
      <c r="AI1345" s="343"/>
      <c r="AJ1345" s="343"/>
      <c r="AK1345" s="343"/>
      <c r="AL1345" s="343"/>
      <c r="AM1345" s="343"/>
      <c r="AN1345" s="343"/>
      <c r="AO1345" s="343"/>
      <c r="AP1345" s="343"/>
      <c r="AQ1345" s="343"/>
      <c r="AR1345" s="343"/>
      <c r="AS1345" s="343"/>
      <c r="AT1345" s="343"/>
      <c r="AU1345" s="343"/>
      <c r="AV1345" s="343"/>
      <c r="AW1345" s="343"/>
      <c r="AX1345" s="343"/>
      <c r="AY1345" s="343"/>
      <c r="AZ1345" s="343"/>
      <c r="BA1345" s="343"/>
      <c r="BB1345" s="343"/>
      <c r="BC1345" s="343"/>
      <c r="BD1345" s="343"/>
      <c r="BE1345" s="475"/>
      <c r="BF1345" s="475"/>
      <c r="BG1345" s="475"/>
      <c r="BH1345" s="475"/>
      <c r="BI1345" s="475"/>
      <c r="BJ1345" s="475"/>
      <c r="BK1345" s="475"/>
      <c r="BL1345" s="475"/>
      <c r="BM1345" s="475"/>
      <c r="BN1345" s="475"/>
      <c r="BO1345" s="475"/>
      <c r="BP1345" s="306"/>
      <c r="BQ1345" s="496"/>
      <c r="BR1345" s="496"/>
      <c r="BS1345" s="496"/>
      <c r="BT1345" s="496"/>
      <c r="BU1345" s="496"/>
      <c r="BV1345" s="496"/>
    </row>
    <row r="1346" spans="1:74" s="52" customFormat="1" ht="12.75">
      <c r="A1346" s="45">
        <v>2735.6132650573031</v>
      </c>
      <c r="B1346" s="46" t="s">
        <v>342</v>
      </c>
      <c r="C1346" s="47" t="s">
        <v>334</v>
      </c>
      <c r="D1346" s="48">
        <v>269.40658895197362</v>
      </c>
      <c r="E1346" s="49">
        <v>40.246470000000002</v>
      </c>
      <c r="F1346" s="49">
        <v>5.3499999999999999E-2</v>
      </c>
      <c r="G1346" s="49">
        <v>14.28425</v>
      </c>
      <c r="H1346" s="49">
        <v>0.33279999999999998</v>
      </c>
      <c r="I1346" s="49">
        <v>0.21970000000000001</v>
      </c>
      <c r="J1346" s="49">
        <v>45.531089999999999</v>
      </c>
      <c r="K1346" s="49">
        <v>0.24399999999999999</v>
      </c>
      <c r="L1346" s="49">
        <v>100.91181</v>
      </c>
      <c r="M1346" s="469"/>
      <c r="N1346" s="50">
        <v>0.99893916256911508</v>
      </c>
      <c r="O1346" s="50">
        <v>1.0498818844471452E-3</v>
      </c>
      <c r="P1346" s="50">
        <v>0.29649998896983998</v>
      </c>
      <c r="Q1346" s="50">
        <v>6.6441351049794234E-3</v>
      </c>
      <c r="R1346" s="50">
        <v>4.6187774962112328E-3</v>
      </c>
      <c r="S1346" s="50">
        <v>1.6847204123461026</v>
      </c>
      <c r="T1346" s="50">
        <v>6.4887152912953671E-3</v>
      </c>
      <c r="U1346" s="50">
        <v>2.9989610736619907</v>
      </c>
      <c r="V1346" s="51">
        <v>85.034477296271405</v>
      </c>
      <c r="X1346" s="49">
        <v>0.25</v>
      </c>
      <c r="Y1346" s="49">
        <v>47.71</v>
      </c>
      <c r="Z1346" s="49">
        <v>0.61</v>
      </c>
      <c r="AA1346" s="49">
        <v>5.96</v>
      </c>
      <c r="AB1346" s="49">
        <v>11.29</v>
      </c>
      <c r="AC1346" s="49">
        <v>0.25</v>
      </c>
      <c r="AD1346" s="49">
        <v>2.34</v>
      </c>
      <c r="AE1346" s="312"/>
      <c r="AF1346" s="465" t="s">
        <v>439</v>
      </c>
      <c r="AG1346" s="343">
        <v>30</v>
      </c>
      <c r="AH1346" s="343">
        <v>15</v>
      </c>
      <c r="AI1346" s="343"/>
      <c r="AJ1346" s="343"/>
      <c r="AK1346" s="343"/>
      <c r="AL1346" s="343"/>
      <c r="AM1346" s="343"/>
      <c r="AN1346" s="343"/>
      <c r="AO1346" s="343"/>
      <c r="AP1346" s="343"/>
      <c r="AQ1346" s="343"/>
      <c r="AR1346" s="343"/>
      <c r="AS1346" s="343"/>
      <c r="AT1346" s="343"/>
      <c r="AU1346" s="343"/>
      <c r="AV1346" s="343"/>
      <c r="AW1346" s="343"/>
      <c r="AX1346" s="343"/>
      <c r="AY1346" s="343"/>
      <c r="AZ1346" s="343"/>
      <c r="BA1346" s="343"/>
      <c r="BB1346" s="343"/>
      <c r="BC1346" s="343"/>
      <c r="BD1346" s="343"/>
      <c r="BE1346" s="475"/>
      <c r="BF1346" s="475"/>
      <c r="BG1346" s="475"/>
      <c r="BH1346" s="475"/>
      <c r="BI1346" s="475"/>
      <c r="BJ1346" s="475"/>
      <c r="BK1346" s="475"/>
      <c r="BL1346" s="475"/>
      <c r="BM1346" s="475"/>
      <c r="BN1346" s="475"/>
      <c r="BO1346" s="475"/>
      <c r="BP1346" s="306"/>
      <c r="BQ1346" s="496"/>
      <c r="BR1346" s="496"/>
      <c r="BS1346" s="496"/>
      <c r="BT1346" s="496"/>
      <c r="BU1346" s="496"/>
      <c r="BV1346" s="496"/>
    </row>
    <row r="1347" spans="1:74" s="52" customFormat="1" ht="12.75">
      <c r="A1347" s="45">
        <v>2735.6132650573031</v>
      </c>
      <c r="B1347" s="46" t="s">
        <v>342</v>
      </c>
      <c r="C1347" s="47" t="s">
        <v>334</v>
      </c>
      <c r="D1347" s="48">
        <v>278.38658895197364</v>
      </c>
      <c r="E1347" s="49">
        <v>40.29627</v>
      </c>
      <c r="F1347" s="49">
        <v>5.6099999999999997E-2</v>
      </c>
      <c r="G1347" s="49">
        <v>14.38893</v>
      </c>
      <c r="H1347" s="49">
        <v>0.34739999999999999</v>
      </c>
      <c r="I1347" s="49">
        <v>0.2104</v>
      </c>
      <c r="J1347" s="49">
        <v>45.670540000000003</v>
      </c>
      <c r="K1347" s="49">
        <v>0.24310000000000001</v>
      </c>
      <c r="L1347" s="49">
        <v>101.21274</v>
      </c>
      <c r="M1347" s="469"/>
      <c r="N1347" s="50">
        <v>0.9976735729410946</v>
      </c>
      <c r="O1347" s="50">
        <v>1.0981505843554043E-3</v>
      </c>
      <c r="P1347" s="50">
        <v>0.29792580021640608</v>
      </c>
      <c r="Q1347" s="50">
        <v>6.9182671313759003E-3</v>
      </c>
      <c r="R1347" s="50">
        <v>4.4121990359409936E-3</v>
      </c>
      <c r="S1347" s="50">
        <v>1.6856535242795714</v>
      </c>
      <c r="T1347" s="50">
        <v>6.4486117014501826E-3</v>
      </c>
      <c r="U1347" s="50">
        <v>3.0001301258901947</v>
      </c>
      <c r="V1347" s="51">
        <v>84.980393950612083</v>
      </c>
      <c r="X1347" s="49">
        <v>0.25</v>
      </c>
      <c r="Y1347" s="49">
        <v>38.56</v>
      </c>
      <c r="Z1347" s="49">
        <v>0.61</v>
      </c>
      <c r="AA1347" s="49">
        <v>5.98</v>
      </c>
      <c r="AB1347" s="49">
        <v>10.61</v>
      </c>
      <c r="AC1347" s="49">
        <v>0.25</v>
      </c>
      <c r="AD1347" s="49">
        <v>2.35</v>
      </c>
      <c r="AE1347" s="312"/>
      <c r="AF1347" s="465" t="s">
        <v>439</v>
      </c>
      <c r="AG1347" s="343">
        <v>30</v>
      </c>
      <c r="AH1347" s="343">
        <v>15</v>
      </c>
      <c r="AI1347" s="343"/>
      <c r="AJ1347" s="343"/>
      <c r="AK1347" s="343"/>
      <c r="AL1347" s="343"/>
      <c r="AM1347" s="343"/>
      <c r="AN1347" s="343"/>
      <c r="AO1347" s="343"/>
      <c r="AP1347" s="343"/>
      <c r="AQ1347" s="343"/>
      <c r="AR1347" s="343"/>
      <c r="AS1347" s="343"/>
      <c r="AT1347" s="343"/>
      <c r="AU1347" s="343"/>
      <c r="AV1347" s="343"/>
      <c r="AW1347" s="343"/>
      <c r="AX1347" s="343"/>
      <c r="AY1347" s="343"/>
      <c r="AZ1347" s="343"/>
      <c r="BA1347" s="343"/>
      <c r="BB1347" s="343"/>
      <c r="BC1347" s="343"/>
      <c r="BD1347" s="343"/>
      <c r="BE1347" s="475"/>
      <c r="BF1347" s="475"/>
      <c r="BG1347" s="475"/>
      <c r="BH1347" s="475"/>
      <c r="BI1347" s="475"/>
      <c r="BJ1347" s="475"/>
      <c r="BK1347" s="475"/>
      <c r="BL1347" s="475"/>
      <c r="BM1347" s="475"/>
      <c r="BN1347" s="475"/>
      <c r="BO1347" s="475"/>
      <c r="BP1347" s="306"/>
      <c r="BQ1347" s="496"/>
      <c r="BR1347" s="496"/>
      <c r="BS1347" s="496"/>
      <c r="BT1347" s="496"/>
      <c r="BU1347" s="496"/>
      <c r="BV1347" s="496"/>
    </row>
    <row r="1348" spans="1:74" s="52" customFormat="1" ht="12.75">
      <c r="A1348" s="45">
        <v>2735.6132650573031</v>
      </c>
      <c r="B1348" s="46" t="s">
        <v>342</v>
      </c>
      <c r="C1348" s="47" t="s">
        <v>334</v>
      </c>
      <c r="D1348" s="48">
        <v>287.36658895197365</v>
      </c>
      <c r="E1348" s="49">
        <v>40.047280000000001</v>
      </c>
      <c r="F1348" s="49">
        <v>3.6600000000000001E-2</v>
      </c>
      <c r="G1348" s="49">
        <v>14.17957</v>
      </c>
      <c r="H1348" s="49">
        <v>0.3135</v>
      </c>
      <c r="I1348" s="49">
        <v>0.1988</v>
      </c>
      <c r="J1348" s="49">
        <v>45.570929999999997</v>
      </c>
      <c r="K1348" s="49">
        <v>0.249</v>
      </c>
      <c r="L1348" s="49">
        <v>100.59567999999999</v>
      </c>
      <c r="M1348" s="469"/>
      <c r="N1348" s="50">
        <v>0.99705446760832905</v>
      </c>
      <c r="O1348" s="50">
        <v>7.2044753542287502E-4</v>
      </c>
      <c r="P1348" s="50">
        <v>0.2952330101162508</v>
      </c>
      <c r="Q1348" s="50">
        <v>6.2780865283663043E-3</v>
      </c>
      <c r="R1348" s="50">
        <v>4.1922577750202967E-3</v>
      </c>
      <c r="S1348" s="50">
        <v>1.6913843068442784</v>
      </c>
      <c r="T1348" s="50">
        <v>6.6420609131579052E-3</v>
      </c>
      <c r="U1348" s="50">
        <v>3.0015046373208256</v>
      </c>
      <c r="V1348" s="51">
        <v>85.138908858000434</v>
      </c>
      <c r="X1348" s="49">
        <v>0.25</v>
      </c>
      <c r="Y1348" s="49">
        <v>36.299999999999997</v>
      </c>
      <c r="Z1348" s="49">
        <v>0.61</v>
      </c>
      <c r="AA1348" s="49">
        <v>5.7</v>
      </c>
      <c r="AB1348" s="49">
        <v>10.71</v>
      </c>
      <c r="AC1348" s="49">
        <v>0.25</v>
      </c>
      <c r="AD1348" s="49">
        <v>2.36</v>
      </c>
      <c r="AE1348" s="312"/>
      <c r="AF1348" s="465" t="s">
        <v>439</v>
      </c>
      <c r="AG1348" s="343">
        <v>30</v>
      </c>
      <c r="AH1348" s="343">
        <v>15</v>
      </c>
      <c r="AI1348" s="343"/>
      <c r="AJ1348" s="343"/>
      <c r="AK1348" s="343"/>
      <c r="AL1348" s="343"/>
      <c r="AM1348" s="343"/>
      <c r="AN1348" s="343"/>
      <c r="AO1348" s="343"/>
      <c r="AP1348" s="343"/>
      <c r="AQ1348" s="343"/>
      <c r="AR1348" s="343"/>
      <c r="AS1348" s="343"/>
      <c r="AT1348" s="343"/>
      <c r="AU1348" s="343"/>
      <c r="AV1348" s="343"/>
      <c r="AW1348" s="343"/>
      <c r="AX1348" s="343"/>
      <c r="AY1348" s="343"/>
      <c r="AZ1348" s="343"/>
      <c r="BA1348" s="343"/>
      <c r="BB1348" s="343"/>
      <c r="BC1348" s="343"/>
      <c r="BD1348" s="343"/>
      <c r="BE1348" s="475"/>
      <c r="BF1348" s="475"/>
      <c r="BG1348" s="475"/>
      <c r="BH1348" s="475"/>
      <c r="BI1348" s="475"/>
      <c r="BJ1348" s="475"/>
      <c r="BK1348" s="475"/>
      <c r="BL1348" s="475"/>
      <c r="BM1348" s="475"/>
      <c r="BN1348" s="475"/>
      <c r="BO1348" s="475"/>
      <c r="BP1348" s="306"/>
      <c r="BQ1348" s="496"/>
      <c r="BR1348" s="496"/>
      <c r="BS1348" s="496"/>
      <c r="BT1348" s="496"/>
      <c r="BU1348" s="496"/>
      <c r="BV1348" s="496"/>
    </row>
    <row r="1349" spans="1:74" s="52" customFormat="1" ht="12.75">
      <c r="A1349" s="45">
        <v>2735.6132650573031</v>
      </c>
      <c r="B1349" s="46" t="s">
        <v>342</v>
      </c>
      <c r="C1349" s="47" t="s">
        <v>334</v>
      </c>
      <c r="D1349" s="48">
        <v>296.34658895197367</v>
      </c>
      <c r="E1349" s="49">
        <v>39.98753</v>
      </c>
      <c r="F1349" s="49">
        <v>3.9E-2</v>
      </c>
      <c r="G1349" s="49">
        <v>14.0844</v>
      </c>
      <c r="H1349" s="49">
        <v>0.30630000000000002</v>
      </c>
      <c r="I1349" s="49">
        <v>0.20030000000000001</v>
      </c>
      <c r="J1349" s="49">
        <v>45.730310000000003</v>
      </c>
      <c r="K1349" s="49">
        <v>0.23749999999999999</v>
      </c>
      <c r="L1349" s="49">
        <v>100.58534</v>
      </c>
      <c r="M1349" s="469"/>
      <c r="N1349" s="50">
        <v>0.99539737255503835</v>
      </c>
      <c r="O1349" s="50">
        <v>7.6755929135956485E-4</v>
      </c>
      <c r="P1349" s="50">
        <v>0.29320154589258579</v>
      </c>
      <c r="Q1349" s="50">
        <v>6.1328564630586113E-3</v>
      </c>
      <c r="R1349" s="50">
        <v>4.2231703474817752E-3</v>
      </c>
      <c r="S1349" s="50">
        <v>1.6970107838846333</v>
      </c>
      <c r="T1349" s="50">
        <v>6.3342204280848061E-3</v>
      </c>
      <c r="U1349" s="50">
        <v>3.0030675088622423</v>
      </c>
      <c r="V1349" s="51">
        <v>85.267825874367574</v>
      </c>
      <c r="X1349" s="49">
        <v>0.25</v>
      </c>
      <c r="Y1349" s="49">
        <v>54.27</v>
      </c>
      <c r="Z1349" s="49">
        <v>0.61</v>
      </c>
      <c r="AA1349" s="49">
        <v>6.32</v>
      </c>
      <c r="AB1349" s="49">
        <v>11.2</v>
      </c>
      <c r="AC1349" s="49">
        <v>0.25</v>
      </c>
      <c r="AD1349" s="49">
        <v>2.29</v>
      </c>
      <c r="AE1349" s="312"/>
      <c r="AF1349" s="465" t="s">
        <v>439</v>
      </c>
      <c r="AG1349" s="343">
        <v>30</v>
      </c>
      <c r="AH1349" s="343">
        <v>15</v>
      </c>
      <c r="AI1349" s="343"/>
      <c r="AJ1349" s="343"/>
      <c r="AK1349" s="343"/>
      <c r="AL1349" s="343"/>
      <c r="AM1349" s="343"/>
      <c r="AN1349" s="343"/>
      <c r="AO1349" s="343"/>
      <c r="AP1349" s="343"/>
      <c r="AQ1349" s="343"/>
      <c r="AR1349" s="343"/>
      <c r="AS1349" s="343"/>
      <c r="AT1349" s="343"/>
      <c r="AU1349" s="343"/>
      <c r="AV1349" s="343"/>
      <c r="AW1349" s="343"/>
      <c r="AX1349" s="343"/>
      <c r="AY1349" s="343"/>
      <c r="AZ1349" s="343"/>
      <c r="BA1349" s="343"/>
      <c r="BB1349" s="343"/>
      <c r="BC1349" s="343"/>
      <c r="BD1349" s="343"/>
      <c r="BE1349" s="475"/>
      <c r="BF1349" s="475"/>
      <c r="BG1349" s="475"/>
      <c r="BH1349" s="475"/>
      <c r="BI1349" s="475"/>
      <c r="BJ1349" s="475"/>
      <c r="BK1349" s="475"/>
      <c r="BL1349" s="475"/>
      <c r="BM1349" s="475"/>
      <c r="BN1349" s="475"/>
      <c r="BO1349" s="475"/>
      <c r="BP1349" s="306"/>
      <c r="BQ1349" s="496"/>
      <c r="BR1349" s="496"/>
      <c r="BS1349" s="496"/>
      <c r="BT1349" s="496"/>
      <c r="BU1349" s="496"/>
      <c r="BV1349" s="496"/>
    </row>
    <row r="1350" spans="1:74" s="52" customFormat="1" ht="12.75">
      <c r="A1350" s="45">
        <v>2735.6132650573031</v>
      </c>
      <c r="B1350" s="46" t="s">
        <v>342</v>
      </c>
      <c r="C1350" s="47" t="s">
        <v>334</v>
      </c>
      <c r="D1350" s="48">
        <v>305.32658895197369</v>
      </c>
      <c r="E1350" s="49">
        <v>40.027360000000002</v>
      </c>
      <c r="F1350" s="49">
        <v>3.9199999999999999E-2</v>
      </c>
      <c r="G1350" s="49">
        <v>14.06537</v>
      </c>
      <c r="H1350" s="49">
        <v>0.33800000000000002</v>
      </c>
      <c r="I1350" s="49">
        <v>0.21190000000000001</v>
      </c>
      <c r="J1350" s="49">
        <v>45.919559999999997</v>
      </c>
      <c r="K1350" s="49">
        <v>0.24229999999999999</v>
      </c>
      <c r="L1350" s="49">
        <v>100.84369000000001</v>
      </c>
      <c r="M1350" s="469"/>
      <c r="N1350" s="50">
        <v>0.99399609954905044</v>
      </c>
      <c r="O1350" s="50">
        <v>7.6964280743213175E-4</v>
      </c>
      <c r="P1350" s="50">
        <v>0.29210224048728184</v>
      </c>
      <c r="Q1350" s="50">
        <v>6.7513142863327279E-3</v>
      </c>
      <c r="R1350" s="50">
        <v>4.4570184201020747E-3</v>
      </c>
      <c r="S1350" s="50">
        <v>1.6999415794835735</v>
      </c>
      <c r="T1350" s="50">
        <v>6.4467198023118342E-3</v>
      </c>
      <c r="U1350" s="50">
        <v>3.0044646148360843</v>
      </c>
      <c r="V1350" s="51">
        <v>85.336555473385346</v>
      </c>
      <c r="X1350" s="49">
        <v>0.25</v>
      </c>
      <c r="Y1350" s="49">
        <v>50.08</v>
      </c>
      <c r="Z1350" s="49">
        <v>0.61</v>
      </c>
      <c r="AA1350" s="49">
        <v>6.38</v>
      </c>
      <c r="AB1350" s="49">
        <v>11.05</v>
      </c>
      <c r="AC1350" s="49">
        <v>0.25</v>
      </c>
      <c r="AD1350" s="49">
        <v>2.39</v>
      </c>
      <c r="AE1350" s="312"/>
      <c r="AF1350" s="465" t="s">
        <v>439</v>
      </c>
      <c r="AG1350" s="343">
        <v>30</v>
      </c>
      <c r="AH1350" s="343">
        <v>15</v>
      </c>
      <c r="AI1350" s="343"/>
      <c r="AJ1350" s="343"/>
      <c r="AK1350" s="343"/>
      <c r="AL1350" s="343"/>
      <c r="AM1350" s="343"/>
      <c r="AN1350" s="343"/>
      <c r="AO1350" s="343"/>
      <c r="AP1350" s="343"/>
      <c r="AQ1350" s="343"/>
      <c r="AR1350" s="343"/>
      <c r="AS1350" s="343"/>
      <c r="AT1350" s="343"/>
      <c r="AU1350" s="343"/>
      <c r="AV1350" s="343"/>
      <c r="AW1350" s="343"/>
      <c r="AX1350" s="343"/>
      <c r="AY1350" s="343"/>
      <c r="AZ1350" s="343"/>
      <c r="BA1350" s="343"/>
      <c r="BB1350" s="343"/>
      <c r="BC1350" s="343"/>
      <c r="BD1350" s="343"/>
      <c r="BE1350" s="475"/>
      <c r="BF1350" s="475"/>
      <c r="BG1350" s="475"/>
      <c r="BH1350" s="475"/>
      <c r="BI1350" s="475"/>
      <c r="BJ1350" s="475"/>
      <c r="BK1350" s="475"/>
      <c r="BL1350" s="475"/>
      <c r="BM1350" s="475"/>
      <c r="BN1350" s="475"/>
      <c r="BO1350" s="475"/>
      <c r="BP1350" s="306"/>
      <c r="BQ1350" s="496"/>
      <c r="BR1350" s="496"/>
      <c r="BS1350" s="496"/>
      <c r="BT1350" s="496"/>
      <c r="BU1350" s="496"/>
      <c r="BV1350" s="496"/>
    </row>
    <row r="1351" spans="1:74" s="52" customFormat="1" ht="12.75">
      <c r="A1351" s="45">
        <v>2735.6132650573031</v>
      </c>
      <c r="B1351" s="46" t="s">
        <v>342</v>
      </c>
      <c r="C1351" s="47" t="s">
        <v>334</v>
      </c>
      <c r="D1351" s="48">
        <v>314.30658895197371</v>
      </c>
      <c r="E1351" s="49">
        <v>40.0672</v>
      </c>
      <c r="F1351" s="49">
        <v>5.8200000000000002E-2</v>
      </c>
      <c r="G1351" s="49">
        <v>14.093920000000001</v>
      </c>
      <c r="H1351" s="49">
        <v>0.29339999999999999</v>
      </c>
      <c r="I1351" s="49">
        <v>0.18079999999999999</v>
      </c>
      <c r="J1351" s="49">
        <v>45.720350000000003</v>
      </c>
      <c r="K1351" s="49">
        <v>0.23699999999999999</v>
      </c>
      <c r="L1351" s="49">
        <v>100.65087</v>
      </c>
      <c r="M1351" s="469"/>
      <c r="N1351" s="50">
        <v>0.99632301718766814</v>
      </c>
      <c r="O1351" s="50">
        <v>1.1442200917236721E-3</v>
      </c>
      <c r="P1351" s="50">
        <v>0.2930886265349974</v>
      </c>
      <c r="Q1351" s="50">
        <v>5.8683386964171321E-3</v>
      </c>
      <c r="R1351" s="50">
        <v>3.8079859300594538E-3</v>
      </c>
      <c r="S1351" s="50">
        <v>1.6948421712091735</v>
      </c>
      <c r="T1351" s="50">
        <v>6.3141829788458444E-3</v>
      </c>
      <c r="U1351" s="50">
        <v>3.0013885426288853</v>
      </c>
      <c r="V1351" s="51">
        <v>85.256598123657852</v>
      </c>
      <c r="X1351" s="49">
        <v>0.25</v>
      </c>
      <c r="Y1351" s="49">
        <v>50.61</v>
      </c>
      <c r="Z1351" s="49">
        <v>0.61</v>
      </c>
      <c r="AA1351" s="49">
        <v>5.86</v>
      </c>
      <c r="AB1351" s="49">
        <v>10.72</v>
      </c>
      <c r="AC1351" s="49">
        <v>0.25</v>
      </c>
      <c r="AD1351" s="49">
        <v>2.35</v>
      </c>
      <c r="AE1351" s="312"/>
      <c r="AF1351" s="465" t="s">
        <v>439</v>
      </c>
      <c r="AG1351" s="343">
        <v>30</v>
      </c>
      <c r="AH1351" s="343">
        <v>15</v>
      </c>
      <c r="AI1351" s="343"/>
      <c r="AJ1351" s="343"/>
      <c r="AK1351" s="343"/>
      <c r="AL1351" s="343"/>
      <c r="AM1351" s="343"/>
      <c r="AN1351" s="343"/>
      <c r="AO1351" s="343"/>
      <c r="AP1351" s="343"/>
      <c r="AQ1351" s="343"/>
      <c r="AR1351" s="343"/>
      <c r="AS1351" s="343"/>
      <c r="AT1351" s="343"/>
      <c r="AU1351" s="343"/>
      <c r="AV1351" s="343"/>
      <c r="AW1351" s="343"/>
      <c r="AX1351" s="343"/>
      <c r="AY1351" s="343"/>
      <c r="AZ1351" s="343"/>
      <c r="BA1351" s="343"/>
      <c r="BB1351" s="343"/>
      <c r="BC1351" s="343"/>
      <c r="BD1351" s="343"/>
      <c r="BE1351" s="475"/>
      <c r="BF1351" s="475"/>
      <c r="BG1351" s="475"/>
      <c r="BH1351" s="475"/>
      <c r="BI1351" s="475"/>
      <c r="BJ1351" s="475"/>
      <c r="BK1351" s="475"/>
      <c r="BL1351" s="475"/>
      <c r="BM1351" s="475"/>
      <c r="BN1351" s="475"/>
      <c r="BO1351" s="475"/>
      <c r="BP1351" s="306"/>
      <c r="BQ1351" s="496"/>
      <c r="BR1351" s="496"/>
      <c r="BS1351" s="496"/>
      <c r="BT1351" s="496"/>
      <c r="BU1351" s="496"/>
      <c r="BV1351" s="496"/>
    </row>
    <row r="1352" spans="1:74" s="52" customFormat="1" ht="12.75">
      <c r="A1352" s="45">
        <v>2735.6132650573031</v>
      </c>
      <c r="B1352" s="46" t="s">
        <v>342</v>
      </c>
      <c r="C1352" s="47" t="s">
        <v>334</v>
      </c>
      <c r="D1352" s="48">
        <v>323.28658895197373</v>
      </c>
      <c r="E1352" s="49">
        <v>40.136920000000003</v>
      </c>
      <c r="F1352" s="49">
        <v>5.0299999999999997E-2</v>
      </c>
      <c r="G1352" s="49">
        <v>14.00827</v>
      </c>
      <c r="H1352" s="49">
        <v>0.32840000000000003</v>
      </c>
      <c r="I1352" s="49">
        <v>0.16550000000000001</v>
      </c>
      <c r="J1352" s="49">
        <v>45.770150000000001</v>
      </c>
      <c r="K1352" s="49">
        <v>0.249</v>
      </c>
      <c r="L1352" s="49">
        <v>100.70854</v>
      </c>
      <c r="M1352" s="469"/>
      <c r="N1352" s="50">
        <v>0.99711844229249347</v>
      </c>
      <c r="O1352" s="50">
        <v>9.8797534336226124E-4</v>
      </c>
      <c r="P1352" s="50">
        <v>0.29103364858284164</v>
      </c>
      <c r="Q1352" s="50">
        <v>6.5622042967615488E-3</v>
      </c>
      <c r="R1352" s="50">
        <v>3.4824624585854357E-3</v>
      </c>
      <c r="S1352" s="50">
        <v>1.6950932219877621</v>
      </c>
      <c r="T1352" s="50">
        <v>6.6276520589764317E-3</v>
      </c>
      <c r="U1352" s="50">
        <v>3.0009056070207829</v>
      </c>
      <c r="V1352" s="51">
        <v>85.346673825563371</v>
      </c>
      <c r="X1352" s="49">
        <v>0.25</v>
      </c>
      <c r="Y1352" s="49">
        <v>34.76</v>
      </c>
      <c r="Z1352" s="49">
        <v>0.61</v>
      </c>
      <c r="AA1352" s="49">
        <v>6.65</v>
      </c>
      <c r="AB1352" s="49">
        <v>12.19</v>
      </c>
      <c r="AC1352" s="49">
        <v>0.25</v>
      </c>
      <c r="AD1352" s="49">
        <v>2.4</v>
      </c>
      <c r="AE1352" s="312"/>
      <c r="AF1352" s="465" t="s">
        <v>439</v>
      </c>
      <c r="AG1352" s="343">
        <v>30</v>
      </c>
      <c r="AH1352" s="343">
        <v>15</v>
      </c>
      <c r="AI1352" s="343"/>
      <c r="AJ1352" s="343"/>
      <c r="AK1352" s="343"/>
      <c r="AL1352" s="343"/>
      <c r="AM1352" s="343"/>
      <c r="AN1352" s="343"/>
      <c r="AO1352" s="343"/>
      <c r="AP1352" s="343"/>
      <c r="AQ1352" s="343"/>
      <c r="AR1352" s="343"/>
      <c r="AS1352" s="343"/>
      <c r="AT1352" s="343"/>
      <c r="AU1352" s="343"/>
      <c r="AV1352" s="343"/>
      <c r="AW1352" s="343"/>
      <c r="AX1352" s="343"/>
      <c r="AY1352" s="343"/>
      <c r="AZ1352" s="343"/>
      <c r="BA1352" s="343"/>
      <c r="BB1352" s="343"/>
      <c r="BC1352" s="343"/>
      <c r="BD1352" s="343"/>
      <c r="BE1352" s="475"/>
      <c r="BF1352" s="475"/>
      <c r="BG1352" s="475"/>
      <c r="BH1352" s="475"/>
      <c r="BI1352" s="475"/>
      <c r="BJ1352" s="475"/>
      <c r="BK1352" s="475"/>
      <c r="BL1352" s="475"/>
      <c r="BM1352" s="475"/>
      <c r="BN1352" s="475"/>
      <c r="BO1352" s="475"/>
      <c r="BP1352" s="306"/>
      <c r="BQ1352" s="496"/>
      <c r="BR1352" s="496"/>
      <c r="BS1352" s="496"/>
      <c r="BT1352" s="496"/>
      <c r="BU1352" s="496"/>
      <c r="BV1352" s="496"/>
    </row>
    <row r="1353" spans="1:74" s="52" customFormat="1" ht="12.75">
      <c r="A1353" s="45">
        <v>2735.6132650573031</v>
      </c>
      <c r="B1353" s="46" t="s">
        <v>342</v>
      </c>
      <c r="C1353" s="47" t="s">
        <v>334</v>
      </c>
      <c r="D1353" s="48">
        <v>332.26658895197374</v>
      </c>
      <c r="E1353" s="49">
        <v>40.027360000000002</v>
      </c>
      <c r="F1353" s="49">
        <v>3.32E-2</v>
      </c>
      <c r="G1353" s="49">
        <v>13.81794</v>
      </c>
      <c r="H1353" s="49">
        <v>0.32579999999999998</v>
      </c>
      <c r="I1353" s="49">
        <v>0.21809999999999999</v>
      </c>
      <c r="J1353" s="49">
        <v>45.939480000000003</v>
      </c>
      <c r="K1353" s="49">
        <v>0.24779999999999999</v>
      </c>
      <c r="L1353" s="49">
        <v>100.60968000000001</v>
      </c>
      <c r="M1353" s="469"/>
      <c r="N1353" s="50">
        <v>0.99517075163614122</v>
      </c>
      <c r="O1353" s="50">
        <v>6.5261064738643903E-4</v>
      </c>
      <c r="P1353" s="50">
        <v>0.28730286237967051</v>
      </c>
      <c r="Q1353" s="50">
        <v>6.5153181651321293E-3</v>
      </c>
      <c r="R1353" s="50">
        <v>4.5928478771194116E-3</v>
      </c>
      <c r="S1353" s="50">
        <v>1.7026887902852854</v>
      </c>
      <c r="T1353" s="50">
        <v>6.6008460783502807E-3</v>
      </c>
      <c r="U1353" s="50">
        <v>3.0035240270690853</v>
      </c>
      <c r="V1353" s="51">
        <v>85.562609672511925</v>
      </c>
      <c r="X1353" s="49">
        <v>0.25</v>
      </c>
      <c r="Y1353" s="49">
        <v>39.590000000000003</v>
      </c>
      <c r="Z1353" s="49">
        <v>0.62</v>
      </c>
      <c r="AA1353" s="49">
        <v>5.98</v>
      </c>
      <c r="AB1353" s="49">
        <v>13.59</v>
      </c>
      <c r="AC1353" s="49">
        <v>0.25</v>
      </c>
      <c r="AD1353" s="49">
        <v>2.29</v>
      </c>
      <c r="AE1353" s="312"/>
      <c r="AF1353" s="465" t="s">
        <v>439</v>
      </c>
      <c r="AG1353" s="343">
        <v>30</v>
      </c>
      <c r="AH1353" s="343">
        <v>15</v>
      </c>
      <c r="AI1353" s="343"/>
      <c r="AJ1353" s="343"/>
      <c r="AK1353" s="343"/>
      <c r="AL1353" s="343"/>
      <c r="AM1353" s="343"/>
      <c r="AN1353" s="343"/>
      <c r="AO1353" s="343"/>
      <c r="AP1353" s="343"/>
      <c r="AQ1353" s="343"/>
      <c r="AR1353" s="343"/>
      <c r="AS1353" s="343"/>
      <c r="AT1353" s="343"/>
      <c r="AU1353" s="343"/>
      <c r="AV1353" s="343"/>
      <c r="AW1353" s="343"/>
      <c r="AX1353" s="343"/>
      <c r="AY1353" s="343"/>
      <c r="AZ1353" s="343"/>
      <c r="BA1353" s="343"/>
      <c r="BB1353" s="343"/>
      <c r="BC1353" s="343"/>
      <c r="BD1353" s="343"/>
      <c r="BE1353" s="475"/>
      <c r="BF1353" s="475"/>
      <c r="BG1353" s="475"/>
      <c r="BH1353" s="475"/>
      <c r="BI1353" s="475"/>
      <c r="BJ1353" s="475"/>
      <c r="BK1353" s="475"/>
      <c r="BL1353" s="475"/>
      <c r="BM1353" s="475"/>
      <c r="BN1353" s="475"/>
      <c r="BO1353" s="475"/>
      <c r="BP1353" s="306"/>
      <c r="BQ1353" s="496"/>
      <c r="BR1353" s="496"/>
      <c r="BS1353" s="496"/>
      <c r="BT1353" s="496"/>
      <c r="BU1353" s="496"/>
      <c r="BV1353" s="496"/>
    </row>
    <row r="1354" spans="1:74" s="52" customFormat="1" ht="12.75">
      <c r="A1354" s="45">
        <v>2735.6132650573031</v>
      </c>
      <c r="B1354" s="46" t="s">
        <v>342</v>
      </c>
      <c r="C1354" s="47" t="s">
        <v>334</v>
      </c>
      <c r="D1354" s="48">
        <v>341.24658895197376</v>
      </c>
      <c r="E1354" s="49">
        <v>39.937730000000002</v>
      </c>
      <c r="F1354" s="49">
        <v>5.3400000000000003E-2</v>
      </c>
      <c r="G1354" s="49">
        <v>14.35087</v>
      </c>
      <c r="H1354" s="49">
        <v>0.32950000000000002</v>
      </c>
      <c r="I1354" s="49">
        <v>0.1888</v>
      </c>
      <c r="J1354" s="49">
        <v>45.829909999999998</v>
      </c>
      <c r="K1354" s="49">
        <v>0.24790000000000001</v>
      </c>
      <c r="L1354" s="49">
        <v>100.93811000000001</v>
      </c>
      <c r="M1354" s="469"/>
      <c r="N1354" s="50">
        <v>0.99214524215746847</v>
      </c>
      <c r="O1354" s="50">
        <v>1.0488383280886791E-3</v>
      </c>
      <c r="P1354" s="50">
        <v>0.29814401921183659</v>
      </c>
      <c r="Q1354" s="50">
        <v>6.5840207176014612E-3</v>
      </c>
      <c r="R1354" s="50">
        <v>3.9726436178604959E-3</v>
      </c>
      <c r="S1354" s="50">
        <v>1.6972641083985076</v>
      </c>
      <c r="T1354" s="50">
        <v>6.5982087549905123E-3</v>
      </c>
      <c r="U1354" s="50">
        <v>3.0057570811863537</v>
      </c>
      <c r="V1354" s="51">
        <v>85.058494295656345</v>
      </c>
      <c r="X1354" s="49">
        <v>0.25</v>
      </c>
      <c r="Y1354" s="49">
        <v>61.63</v>
      </c>
      <c r="Z1354" s="49">
        <v>0.62</v>
      </c>
      <c r="AA1354" s="49">
        <v>6.01</v>
      </c>
      <c r="AB1354" s="49">
        <v>10.37</v>
      </c>
      <c r="AC1354" s="49">
        <v>0.25</v>
      </c>
      <c r="AD1354" s="49">
        <v>2.31</v>
      </c>
      <c r="AE1354" s="312"/>
      <c r="AF1354" s="465" t="s">
        <v>439</v>
      </c>
      <c r="AG1354" s="343">
        <v>30</v>
      </c>
      <c r="AH1354" s="343">
        <v>15</v>
      </c>
      <c r="AI1354" s="343"/>
      <c r="AJ1354" s="343"/>
      <c r="AK1354" s="343"/>
      <c r="AL1354" s="343"/>
      <c r="AM1354" s="343"/>
      <c r="AN1354" s="343"/>
      <c r="AO1354" s="343"/>
      <c r="AP1354" s="343"/>
      <c r="AQ1354" s="343"/>
      <c r="AR1354" s="343"/>
      <c r="AS1354" s="343"/>
      <c r="AT1354" s="343"/>
      <c r="AU1354" s="343"/>
      <c r="AV1354" s="343"/>
      <c r="AW1354" s="343"/>
      <c r="AX1354" s="343"/>
      <c r="AY1354" s="343"/>
      <c r="AZ1354" s="343"/>
      <c r="BA1354" s="343"/>
      <c r="BB1354" s="343"/>
      <c r="BC1354" s="343"/>
      <c r="BD1354" s="343"/>
      <c r="BE1354" s="475"/>
      <c r="BF1354" s="475"/>
      <c r="BG1354" s="475"/>
      <c r="BH1354" s="475"/>
      <c r="BI1354" s="475"/>
      <c r="BJ1354" s="475"/>
      <c r="BK1354" s="475"/>
      <c r="BL1354" s="475"/>
      <c r="BM1354" s="475"/>
      <c r="BN1354" s="475"/>
      <c r="BO1354" s="475"/>
      <c r="BP1354" s="306"/>
      <c r="BQ1354" s="496"/>
      <c r="BR1354" s="496"/>
      <c r="BS1354" s="496"/>
      <c r="BT1354" s="496"/>
      <c r="BU1354" s="496"/>
      <c r="BV1354" s="496"/>
    </row>
    <row r="1355" spans="1:74" s="52" customFormat="1" ht="12.75">
      <c r="A1355" s="45">
        <v>2735.6132650573031</v>
      </c>
      <c r="B1355" s="46" t="s">
        <v>342</v>
      </c>
      <c r="C1355" s="47" t="s">
        <v>334</v>
      </c>
      <c r="D1355" s="48">
        <v>350.22658895197378</v>
      </c>
      <c r="E1355" s="49">
        <v>39.658859999999997</v>
      </c>
      <c r="F1355" s="49">
        <v>3.4799999999999998E-2</v>
      </c>
      <c r="G1355" s="49">
        <v>15.88302</v>
      </c>
      <c r="H1355" s="49">
        <v>0.2329</v>
      </c>
      <c r="I1355" s="49">
        <v>0.23069999999999999</v>
      </c>
      <c r="J1355" s="49">
        <v>44.415469999999999</v>
      </c>
      <c r="K1355" s="49">
        <v>0.2611</v>
      </c>
      <c r="L1355" s="49">
        <v>100.71684999999999</v>
      </c>
      <c r="M1355" s="469"/>
      <c r="N1355" s="50">
        <v>0.99421517149460248</v>
      </c>
      <c r="O1355" s="50">
        <v>6.8975493896398425E-4</v>
      </c>
      <c r="P1355" s="50">
        <v>0.33298850121644413</v>
      </c>
      <c r="Q1355" s="50">
        <v>4.6962752252807851E-3</v>
      </c>
      <c r="R1355" s="50">
        <v>4.8986170938701357E-3</v>
      </c>
      <c r="S1355" s="50">
        <v>1.6599039850893411</v>
      </c>
      <c r="T1355" s="50">
        <v>7.0130135689663768E-3</v>
      </c>
      <c r="U1355" s="50">
        <v>3.0044053186274691</v>
      </c>
      <c r="V1355" s="51">
        <v>83.29119591224395</v>
      </c>
      <c r="X1355" s="49">
        <v>0.25</v>
      </c>
      <c r="Y1355" s="49">
        <v>36.869999999999997</v>
      </c>
      <c r="Z1355" s="49">
        <v>0.61</v>
      </c>
      <c r="AA1355" s="49">
        <v>5.98</v>
      </c>
      <c r="AB1355" s="49">
        <v>11.8</v>
      </c>
      <c r="AC1355" s="49">
        <v>0.25</v>
      </c>
      <c r="AD1355" s="49">
        <v>2.31</v>
      </c>
      <c r="AE1355" s="312"/>
      <c r="AF1355" s="465" t="s">
        <v>439</v>
      </c>
      <c r="AG1355" s="343">
        <v>30</v>
      </c>
      <c r="AH1355" s="343">
        <v>15</v>
      </c>
      <c r="AI1355" s="343"/>
      <c r="AJ1355" s="343"/>
      <c r="AK1355" s="343"/>
      <c r="AL1355" s="343"/>
      <c r="AM1355" s="343"/>
      <c r="AN1355" s="343"/>
      <c r="AO1355" s="343"/>
      <c r="AP1355" s="343"/>
      <c r="AQ1355" s="343"/>
      <c r="AR1355" s="343"/>
      <c r="AS1355" s="343"/>
      <c r="AT1355" s="343"/>
      <c r="AU1355" s="343"/>
      <c r="AV1355" s="343"/>
      <c r="AW1355" s="343"/>
      <c r="AX1355" s="343"/>
      <c r="AY1355" s="343"/>
      <c r="AZ1355" s="343"/>
      <c r="BA1355" s="343"/>
      <c r="BB1355" s="343"/>
      <c r="BC1355" s="343"/>
      <c r="BD1355" s="343"/>
      <c r="BE1355" s="475"/>
      <c r="BF1355" s="475"/>
      <c r="BG1355" s="475"/>
      <c r="BH1355" s="475"/>
      <c r="BI1355" s="475"/>
      <c r="BJ1355" s="475"/>
      <c r="BK1355" s="475"/>
      <c r="BL1355" s="475"/>
      <c r="BM1355" s="475"/>
      <c r="BN1355" s="475"/>
      <c r="BO1355" s="475"/>
      <c r="BP1355" s="306"/>
      <c r="BQ1355" s="496"/>
      <c r="BR1355" s="496"/>
      <c r="BS1355" s="496"/>
      <c r="BT1355" s="496"/>
      <c r="BU1355" s="496"/>
      <c r="BV1355" s="496"/>
    </row>
    <row r="1356" spans="1:74" s="52" customFormat="1" ht="12.75">
      <c r="A1356" s="45">
        <v>2735.6132650573031</v>
      </c>
      <c r="B1356" s="46" t="s">
        <v>342</v>
      </c>
      <c r="C1356" s="47" t="s">
        <v>334</v>
      </c>
      <c r="D1356" s="48">
        <v>359.2065889519738</v>
      </c>
      <c r="E1356" s="49">
        <v>39.429789999999997</v>
      </c>
      <c r="F1356" s="49">
        <v>3.32E-2</v>
      </c>
      <c r="G1356" s="49">
        <v>16.929839999999999</v>
      </c>
      <c r="H1356" s="49">
        <v>0.22969999999999999</v>
      </c>
      <c r="I1356" s="49">
        <v>0.2218</v>
      </c>
      <c r="J1356" s="49">
        <v>43.678370000000001</v>
      </c>
      <c r="K1356" s="49">
        <v>0.27239999999999998</v>
      </c>
      <c r="L1356" s="49">
        <v>100.79510000000001</v>
      </c>
      <c r="M1356" s="469"/>
      <c r="N1356" s="50">
        <v>0.99272409665554129</v>
      </c>
      <c r="O1356" s="50">
        <v>6.6087237510933472E-4</v>
      </c>
      <c r="P1356" s="50">
        <v>0.35646176029197768</v>
      </c>
      <c r="Q1356" s="50">
        <v>4.6516709635166823E-3</v>
      </c>
      <c r="R1356" s="50">
        <v>4.7298937027441899E-3</v>
      </c>
      <c r="S1356" s="50">
        <v>1.6393778696344656</v>
      </c>
      <c r="T1356" s="50">
        <v>7.3479949708849168E-3</v>
      </c>
      <c r="U1356" s="50">
        <v>3.00595415859424</v>
      </c>
      <c r="V1356" s="51">
        <v>82.139759380110348</v>
      </c>
      <c r="X1356" s="49">
        <v>0.26</v>
      </c>
      <c r="Y1356" s="49">
        <v>56.6</v>
      </c>
      <c r="Z1356" s="49">
        <v>0.57999999999999996</v>
      </c>
      <c r="AA1356" s="49">
        <v>8.1300000000000008</v>
      </c>
      <c r="AB1356" s="49">
        <v>10.23</v>
      </c>
      <c r="AC1356" s="49">
        <v>0.26</v>
      </c>
      <c r="AD1356" s="49">
        <v>2.2200000000000002</v>
      </c>
      <c r="AE1356" s="312"/>
      <c r="AF1356" s="465" t="s">
        <v>439</v>
      </c>
      <c r="AG1356" s="343">
        <v>30</v>
      </c>
      <c r="AH1356" s="343">
        <v>15</v>
      </c>
      <c r="AI1356" s="343"/>
      <c r="AJ1356" s="343"/>
      <c r="AK1356" s="343"/>
      <c r="AL1356" s="343"/>
      <c r="AM1356" s="343"/>
      <c r="AN1356" s="343"/>
      <c r="AO1356" s="343"/>
      <c r="AP1356" s="343"/>
      <c r="AQ1356" s="343"/>
      <c r="AR1356" s="343"/>
      <c r="AS1356" s="343"/>
      <c r="AT1356" s="343"/>
      <c r="AU1356" s="343"/>
      <c r="AV1356" s="343"/>
      <c r="AW1356" s="343"/>
      <c r="AX1356" s="343"/>
      <c r="AY1356" s="343"/>
      <c r="AZ1356" s="343"/>
      <c r="BA1356" s="343"/>
      <c r="BB1356" s="343"/>
      <c r="BC1356" s="343"/>
      <c r="BD1356" s="343"/>
      <c r="BE1356" s="475"/>
      <c r="BF1356" s="475"/>
      <c r="BG1356" s="475"/>
      <c r="BH1356" s="475"/>
      <c r="BI1356" s="475"/>
      <c r="BJ1356" s="475"/>
      <c r="BK1356" s="475"/>
      <c r="BL1356" s="475"/>
      <c r="BM1356" s="475"/>
      <c r="BN1356" s="475"/>
      <c r="BO1356" s="475"/>
      <c r="BP1356" s="306"/>
      <c r="BQ1356" s="496"/>
      <c r="BR1356" s="496"/>
      <c r="BS1356" s="496"/>
      <c r="BT1356" s="496"/>
      <c r="BU1356" s="496"/>
      <c r="BV1356" s="496"/>
    </row>
    <row r="1357" spans="1:74" s="52" customFormat="1" ht="12.75">
      <c r="A1357" s="38"/>
      <c r="B1357" s="46"/>
      <c r="C1357" s="47"/>
      <c r="D1357" s="48"/>
      <c r="E1357" s="49"/>
      <c r="F1357" s="49"/>
      <c r="G1357" s="49"/>
      <c r="H1357" s="49"/>
      <c r="I1357" s="49"/>
      <c r="J1357" s="49"/>
      <c r="K1357" s="49"/>
      <c r="L1357" s="49"/>
      <c r="M1357" s="469"/>
      <c r="N1357" s="50"/>
      <c r="O1357" s="50"/>
      <c r="P1357" s="50"/>
      <c r="Q1357" s="50"/>
      <c r="R1357" s="50"/>
      <c r="S1357" s="50"/>
      <c r="T1357" s="50"/>
      <c r="U1357" s="50"/>
      <c r="V1357" s="51"/>
      <c r="X1357" s="49"/>
      <c r="Y1357" s="49"/>
      <c r="Z1357" s="49"/>
      <c r="AA1357" s="49"/>
      <c r="AB1357" s="49"/>
      <c r="AC1357" s="49"/>
      <c r="AD1357" s="49"/>
      <c r="AE1357" s="312"/>
      <c r="AF1357" s="312"/>
      <c r="AG1357" s="312"/>
      <c r="AH1357" s="312"/>
      <c r="AI1357" s="312"/>
      <c r="AJ1357" s="312"/>
      <c r="AK1357" s="312"/>
      <c r="AL1357" s="312"/>
      <c r="AM1357" s="312"/>
      <c r="AN1357" s="312"/>
      <c r="AO1357" s="312"/>
      <c r="AP1357" s="312"/>
      <c r="AQ1357" s="312"/>
      <c r="AR1357" s="312"/>
      <c r="AS1357" s="312"/>
      <c r="AT1357" s="312"/>
      <c r="AU1357" s="312"/>
      <c r="AV1357" s="312"/>
      <c r="AW1357" s="312"/>
      <c r="AX1357" s="312"/>
      <c r="AY1357" s="312"/>
      <c r="AZ1357" s="312"/>
      <c r="BA1357" s="312"/>
      <c r="BB1357" s="312"/>
      <c r="BC1357" s="312"/>
      <c r="BD1357" s="312"/>
      <c r="BE1357" s="306"/>
      <c r="BF1357" s="306"/>
      <c r="BG1357" s="306"/>
      <c r="BH1357" s="306"/>
      <c r="BI1357" s="306"/>
      <c r="BJ1357" s="306"/>
      <c r="BK1357" s="306"/>
      <c r="BL1357" s="306"/>
      <c r="BM1357" s="306"/>
      <c r="BN1357" s="306"/>
      <c r="BO1357" s="306"/>
      <c r="BP1357" s="306"/>
      <c r="BQ1357" s="496"/>
      <c r="BR1357" s="496"/>
      <c r="BS1357" s="496"/>
      <c r="BT1357" s="496"/>
      <c r="BU1357" s="496"/>
      <c r="BV1357" s="496"/>
    </row>
    <row r="1358" spans="1:74" s="52" customFormat="1" ht="12.75">
      <c r="A1358" s="45">
        <v>2735.6132650573031</v>
      </c>
      <c r="B1358" s="46" t="s">
        <v>342</v>
      </c>
      <c r="C1358" s="47" t="s">
        <v>330</v>
      </c>
      <c r="D1358" s="48">
        <v>0</v>
      </c>
      <c r="E1358" s="49">
        <v>39.901769999999999</v>
      </c>
      <c r="F1358" s="49">
        <v>6.0199999999999997E-2</v>
      </c>
      <c r="G1358" s="49">
        <v>18.620539999999998</v>
      </c>
      <c r="H1358" s="49">
        <v>0.17929999999999999</v>
      </c>
      <c r="I1358" s="49">
        <v>0.2641</v>
      </c>
      <c r="J1358" s="49">
        <v>42.267270000000003</v>
      </c>
      <c r="K1358" s="49">
        <v>0.2928</v>
      </c>
      <c r="L1358" s="49">
        <v>101.66807999999999</v>
      </c>
      <c r="M1358" s="47"/>
      <c r="N1358" s="50">
        <v>1.0009546674437824</v>
      </c>
      <c r="O1358" s="50">
        <v>1.193972033478501E-3</v>
      </c>
      <c r="P1358" s="50">
        <v>0.39063442529572262</v>
      </c>
      <c r="Q1358" s="50">
        <v>3.6178156242457609E-3</v>
      </c>
      <c r="R1358" s="50">
        <v>5.6114666801534248E-3</v>
      </c>
      <c r="S1358" s="50">
        <v>1.5806473651521564</v>
      </c>
      <c r="T1358" s="50">
        <v>7.8695693681191357E-3</v>
      </c>
      <c r="U1358" s="50">
        <v>2.992165918624071</v>
      </c>
      <c r="V1358" s="51">
        <v>80.183734908494756</v>
      </c>
      <c r="AE1358" s="312"/>
      <c r="AF1358" s="312"/>
      <c r="AG1358" s="312"/>
      <c r="AH1358" s="312"/>
      <c r="AI1358" s="312"/>
      <c r="AJ1358" s="312"/>
      <c r="AK1358" s="312"/>
      <c r="AL1358" s="312"/>
      <c r="AM1358" s="312"/>
      <c r="AN1358" s="312"/>
      <c r="AO1358" s="312"/>
      <c r="AP1358" s="312"/>
      <c r="AQ1358" s="312"/>
      <c r="AR1358" s="312"/>
      <c r="AS1358" s="312"/>
      <c r="AT1358" s="312"/>
      <c r="AU1358" s="312"/>
      <c r="AV1358" s="312"/>
      <c r="AW1358" s="312"/>
      <c r="AX1358" s="312"/>
      <c r="AY1358" s="312"/>
      <c r="AZ1358" s="312"/>
      <c r="BA1358" s="312"/>
      <c r="BB1358" s="312"/>
      <c r="BC1358" s="312"/>
      <c r="BD1358" s="312"/>
      <c r="BE1358" s="306"/>
      <c r="BF1358" s="306"/>
      <c r="BG1358" s="306"/>
      <c r="BH1358" s="306"/>
      <c r="BI1358" s="306"/>
      <c r="BJ1358" s="306"/>
      <c r="BK1358" s="306"/>
      <c r="BL1358" s="306"/>
      <c r="BM1358" s="306"/>
      <c r="BN1358" s="306"/>
      <c r="BO1358" s="306"/>
      <c r="BP1358" s="306"/>
      <c r="BQ1358" s="496"/>
      <c r="BR1358" s="496"/>
      <c r="BS1358" s="496"/>
      <c r="BT1358" s="496"/>
      <c r="BU1358" s="496"/>
      <c r="BV1358" s="496"/>
    </row>
    <row r="1359" spans="1:74" s="52" customFormat="1" ht="12.75">
      <c r="A1359" s="45">
        <v>2735.6132650573031</v>
      </c>
      <c r="B1359" s="46" t="s">
        <v>342</v>
      </c>
      <c r="C1359" s="47" t="s">
        <v>330</v>
      </c>
      <c r="D1359" s="48">
        <v>7.8630547699669933</v>
      </c>
      <c r="E1359" s="49">
        <v>39.901769999999999</v>
      </c>
      <c r="F1359" s="49">
        <v>5.62E-2</v>
      </c>
      <c r="G1359" s="49">
        <v>17.82095</v>
      </c>
      <c r="H1359" s="49">
        <v>0.1925</v>
      </c>
      <c r="I1359" s="49">
        <v>0.24579999999999999</v>
      </c>
      <c r="J1359" s="49">
        <v>42.930529999999997</v>
      </c>
      <c r="K1359" s="49">
        <v>0.25419999999999998</v>
      </c>
      <c r="L1359" s="49">
        <v>101.45504999999999</v>
      </c>
      <c r="M1359" s="47"/>
      <c r="N1359" s="50">
        <v>0.99974323695398959</v>
      </c>
      <c r="O1359" s="50">
        <v>1.1132893245364404E-3</v>
      </c>
      <c r="P1359" s="50">
        <v>0.37340760578771626</v>
      </c>
      <c r="Q1359" s="50">
        <v>3.87945697930562E-3</v>
      </c>
      <c r="R1359" s="50">
        <v>5.2163164686398495E-3</v>
      </c>
      <c r="S1359" s="50">
        <v>1.6035079210812881</v>
      </c>
      <c r="T1359" s="50">
        <v>6.8238505642386092E-3</v>
      </c>
      <c r="U1359" s="50">
        <v>2.9948908075089893</v>
      </c>
      <c r="V1359" s="51">
        <v>81.111605391702739</v>
      </c>
      <c r="AE1359" s="312"/>
      <c r="AF1359" s="312"/>
      <c r="AG1359" s="312"/>
      <c r="AH1359" s="312"/>
      <c r="AI1359" s="312"/>
      <c r="AJ1359" s="312"/>
      <c r="AK1359" s="312"/>
      <c r="AL1359" s="312"/>
      <c r="AM1359" s="312"/>
      <c r="AN1359" s="312"/>
      <c r="AO1359" s="312"/>
      <c r="AP1359" s="312"/>
      <c r="AQ1359" s="312"/>
      <c r="AR1359" s="312"/>
      <c r="AS1359" s="312"/>
      <c r="AT1359" s="312"/>
      <c r="AU1359" s="312"/>
      <c r="AV1359" s="312"/>
      <c r="AW1359" s="312"/>
      <c r="AX1359" s="312"/>
      <c r="AY1359" s="312"/>
      <c r="AZ1359" s="312"/>
      <c r="BA1359" s="312"/>
      <c r="BB1359" s="312"/>
      <c r="BC1359" s="312"/>
      <c r="BD1359" s="312"/>
      <c r="BE1359" s="306"/>
      <c r="BF1359" s="306"/>
      <c r="BG1359" s="306"/>
      <c r="BH1359" s="306"/>
      <c r="BI1359" s="306"/>
      <c r="BJ1359" s="306"/>
      <c r="BK1359" s="306"/>
      <c r="BL1359" s="306"/>
      <c r="BM1359" s="306"/>
      <c r="BN1359" s="306"/>
      <c r="BO1359" s="306"/>
      <c r="BP1359" s="306"/>
      <c r="BQ1359" s="496"/>
      <c r="BR1359" s="496"/>
      <c r="BS1359" s="496"/>
      <c r="BT1359" s="496"/>
      <c r="BU1359" s="496"/>
      <c r="BV1359" s="496"/>
    </row>
    <row r="1360" spans="1:74" s="52" customFormat="1" ht="12.75">
      <c r="A1360" s="45">
        <v>2735.6132650573031</v>
      </c>
      <c r="B1360" s="46" t="s">
        <v>342</v>
      </c>
      <c r="C1360" s="47" t="s">
        <v>330</v>
      </c>
      <c r="D1360" s="48">
        <v>15.723054769966993</v>
      </c>
      <c r="E1360" s="49">
        <v>39.993029999999997</v>
      </c>
      <c r="F1360" s="49">
        <v>3.1800000000000002E-2</v>
      </c>
      <c r="G1360" s="49">
        <v>16.361689999999999</v>
      </c>
      <c r="H1360" s="49">
        <v>0.23619999999999999</v>
      </c>
      <c r="I1360" s="49">
        <v>0.24129999999999999</v>
      </c>
      <c r="J1360" s="49">
        <v>44.226880000000001</v>
      </c>
      <c r="K1360" s="49">
        <v>0.253</v>
      </c>
      <c r="L1360" s="49">
        <v>101.46659999999999</v>
      </c>
      <c r="M1360" s="47"/>
      <c r="N1360" s="50">
        <v>0.99502665080895136</v>
      </c>
      <c r="O1360" s="50">
        <v>6.25536908147496E-4</v>
      </c>
      <c r="P1360" s="50">
        <v>0.34043527806646889</v>
      </c>
      <c r="Q1360" s="50">
        <v>4.7268757842357026E-3</v>
      </c>
      <c r="R1360" s="50">
        <v>5.0850293654524006E-3</v>
      </c>
      <c r="S1360" s="50">
        <v>1.6403829729295445</v>
      </c>
      <c r="T1360" s="50">
        <v>6.7441709903067037E-3</v>
      </c>
      <c r="U1360" s="50">
        <v>2.994945719801577</v>
      </c>
      <c r="V1360" s="51">
        <v>82.813401588192747</v>
      </c>
      <c r="AE1360" s="312"/>
      <c r="AF1360" s="312"/>
      <c r="AG1360" s="312"/>
      <c r="AH1360" s="312"/>
      <c r="AI1360" s="312"/>
      <c r="AJ1360" s="312"/>
      <c r="AK1360" s="312"/>
      <c r="AL1360" s="312"/>
      <c r="AM1360" s="312"/>
      <c r="AN1360" s="312"/>
      <c r="AO1360" s="312"/>
      <c r="AP1360" s="312"/>
      <c r="AQ1360" s="312"/>
      <c r="AR1360" s="312"/>
      <c r="AS1360" s="312"/>
      <c r="AT1360" s="312"/>
      <c r="AU1360" s="312"/>
      <c r="AV1360" s="312"/>
      <c r="AW1360" s="312"/>
      <c r="AX1360" s="312"/>
      <c r="AY1360" s="312"/>
      <c r="AZ1360" s="312"/>
      <c r="BA1360" s="312"/>
      <c r="BB1360" s="312"/>
      <c r="BC1360" s="312"/>
      <c r="BD1360" s="312"/>
      <c r="BE1360" s="306"/>
      <c r="BF1360" s="306"/>
      <c r="BG1360" s="306"/>
      <c r="BH1360" s="306"/>
      <c r="BI1360" s="306"/>
      <c r="BJ1360" s="306"/>
      <c r="BK1360" s="306"/>
      <c r="BL1360" s="306"/>
      <c r="BM1360" s="306"/>
      <c r="BN1360" s="306"/>
      <c r="BO1360" s="306"/>
      <c r="BP1360" s="306"/>
      <c r="BQ1360" s="496"/>
      <c r="BR1360" s="496"/>
      <c r="BS1360" s="496"/>
      <c r="BT1360" s="496"/>
      <c r="BU1360" s="496"/>
      <c r="BV1360" s="496"/>
    </row>
    <row r="1361" spans="1:74" s="52" customFormat="1" ht="12.75">
      <c r="A1361" s="45">
        <v>2735.6132650573031</v>
      </c>
      <c r="B1361" s="46" t="s">
        <v>342</v>
      </c>
      <c r="C1361" s="47" t="s">
        <v>330</v>
      </c>
      <c r="D1361" s="48">
        <v>23.583054769966992</v>
      </c>
      <c r="E1361" s="49">
        <v>40.266820000000003</v>
      </c>
      <c r="F1361" s="49">
        <v>4.9799999999999997E-2</v>
      </c>
      <c r="G1361" s="49">
        <v>14.762499999999999</v>
      </c>
      <c r="H1361" s="49">
        <v>0.29580000000000001</v>
      </c>
      <c r="I1361" s="49">
        <v>0.21759999999999999</v>
      </c>
      <c r="J1361" s="49">
        <v>45.211709999999997</v>
      </c>
      <c r="K1361" s="49">
        <v>0.23330000000000001</v>
      </c>
      <c r="L1361" s="49">
        <v>101.09372999999999</v>
      </c>
      <c r="M1361" s="47"/>
      <c r="N1361" s="50">
        <v>0.99886372584953109</v>
      </c>
      <c r="O1361" s="50">
        <v>9.7670557423529887E-4</v>
      </c>
      <c r="P1361" s="50">
        <v>0.30624909439633063</v>
      </c>
      <c r="Q1361" s="50">
        <v>5.9020239913206672E-3</v>
      </c>
      <c r="R1361" s="50">
        <v>4.5719717553113727E-3</v>
      </c>
      <c r="S1361" s="50">
        <v>1.6719311425159822</v>
      </c>
      <c r="T1361" s="50">
        <v>6.2005654314959665E-3</v>
      </c>
      <c r="U1361" s="50">
        <v>2.9960023648430596</v>
      </c>
      <c r="V1361" s="51">
        <v>84.518645536852262</v>
      </c>
      <c r="AE1361" s="312"/>
      <c r="AF1361" s="312"/>
      <c r="AG1361" s="312"/>
      <c r="AH1361" s="312"/>
      <c r="AI1361" s="312"/>
      <c r="AJ1361" s="312"/>
      <c r="AK1361" s="312"/>
      <c r="AL1361" s="312"/>
      <c r="AM1361" s="312"/>
      <c r="AN1361" s="312"/>
      <c r="AO1361" s="312"/>
      <c r="AP1361" s="312"/>
      <c r="AQ1361" s="312"/>
      <c r="AR1361" s="312"/>
      <c r="AS1361" s="312"/>
      <c r="AT1361" s="312"/>
      <c r="AU1361" s="312"/>
      <c r="AV1361" s="312"/>
      <c r="AW1361" s="312"/>
      <c r="AX1361" s="312"/>
      <c r="AY1361" s="312"/>
      <c r="AZ1361" s="312"/>
      <c r="BA1361" s="312"/>
      <c r="BB1361" s="312"/>
      <c r="BC1361" s="312"/>
      <c r="BD1361" s="312"/>
      <c r="BE1361" s="306"/>
      <c r="BF1361" s="306"/>
      <c r="BG1361" s="306"/>
      <c r="BH1361" s="306"/>
      <c r="BI1361" s="306"/>
      <c r="BJ1361" s="306"/>
      <c r="BK1361" s="306"/>
      <c r="BL1361" s="306"/>
      <c r="BM1361" s="306"/>
      <c r="BN1361" s="306"/>
      <c r="BO1361" s="306"/>
      <c r="BP1361" s="306"/>
      <c r="BQ1361" s="496"/>
      <c r="BR1361" s="496"/>
      <c r="BS1361" s="496"/>
      <c r="BT1361" s="496"/>
      <c r="BU1361" s="496"/>
      <c r="BV1361" s="496"/>
    </row>
    <row r="1362" spans="1:74" s="52" customFormat="1" ht="12.75">
      <c r="A1362" s="45">
        <v>2735.6132650573031</v>
      </c>
      <c r="B1362" s="46" t="s">
        <v>342</v>
      </c>
      <c r="C1362" s="47" t="s">
        <v>330</v>
      </c>
      <c r="D1362" s="48">
        <v>31.443054769966992</v>
      </c>
      <c r="E1362" s="49">
        <v>40.40878</v>
      </c>
      <c r="F1362" s="49">
        <v>7.4499999999999997E-2</v>
      </c>
      <c r="G1362" s="49">
        <v>13.773</v>
      </c>
      <c r="H1362" s="49">
        <v>0.3231</v>
      </c>
      <c r="I1362" s="49">
        <v>0.15840000000000001</v>
      </c>
      <c r="J1362" s="49">
        <v>45.955359999999999</v>
      </c>
      <c r="K1362" s="49">
        <v>0.24759999999999999</v>
      </c>
      <c r="L1362" s="49">
        <v>100.97924</v>
      </c>
      <c r="M1362" s="47"/>
      <c r="N1362" s="50">
        <v>0.99891444560206277</v>
      </c>
      <c r="O1362" s="50">
        <v>1.4560766678352135E-3</v>
      </c>
      <c r="P1362" s="50">
        <v>0.28473253616623706</v>
      </c>
      <c r="Q1362" s="50">
        <v>6.4244123069287879E-3</v>
      </c>
      <c r="R1362" s="50">
        <v>3.3166028642364815E-3</v>
      </c>
      <c r="S1362" s="50">
        <v>1.6935470750877761</v>
      </c>
      <c r="T1362" s="50">
        <v>6.5578403981046314E-3</v>
      </c>
      <c r="U1362" s="50">
        <v>2.9960411435064165</v>
      </c>
      <c r="V1362" s="51">
        <v>85.607063099348849</v>
      </c>
      <c r="AE1362" s="312"/>
      <c r="AF1362" s="312"/>
      <c r="AG1362" s="312"/>
      <c r="AH1362" s="312"/>
      <c r="AI1362" s="312"/>
      <c r="AJ1362" s="312"/>
      <c r="AK1362" s="312"/>
      <c r="AL1362" s="312"/>
      <c r="AM1362" s="312"/>
      <c r="AN1362" s="312"/>
      <c r="AO1362" s="312"/>
      <c r="AP1362" s="312"/>
      <c r="AQ1362" s="312"/>
      <c r="AR1362" s="312"/>
      <c r="AS1362" s="312"/>
      <c r="AT1362" s="312"/>
      <c r="AU1362" s="312"/>
      <c r="AV1362" s="312"/>
      <c r="AW1362" s="312"/>
      <c r="AX1362" s="312"/>
      <c r="AY1362" s="312"/>
      <c r="AZ1362" s="312"/>
      <c r="BA1362" s="312"/>
      <c r="BB1362" s="312"/>
      <c r="BC1362" s="312"/>
      <c r="BD1362" s="312"/>
      <c r="BE1362" s="306"/>
      <c r="BF1362" s="306"/>
      <c r="BG1362" s="306"/>
      <c r="BH1362" s="306"/>
      <c r="BI1362" s="306"/>
      <c r="BJ1362" s="306"/>
      <c r="BK1362" s="306"/>
      <c r="BL1362" s="306"/>
      <c r="BM1362" s="306"/>
      <c r="BN1362" s="306"/>
      <c r="BO1362" s="306"/>
      <c r="BP1362" s="306"/>
      <c r="BQ1362" s="496"/>
      <c r="BR1362" s="496"/>
      <c r="BS1362" s="496"/>
      <c r="BT1362" s="496"/>
      <c r="BU1362" s="496"/>
      <c r="BV1362" s="496"/>
    </row>
    <row r="1363" spans="1:74" s="52" customFormat="1" ht="12.75">
      <c r="A1363" s="45">
        <v>2735.6132650573031</v>
      </c>
      <c r="B1363" s="46" t="s">
        <v>342</v>
      </c>
      <c r="C1363" s="47" t="s">
        <v>330</v>
      </c>
      <c r="D1363" s="48">
        <v>39.303054769966991</v>
      </c>
      <c r="E1363" s="49">
        <v>40.388500000000001</v>
      </c>
      <c r="F1363" s="49">
        <v>5.33E-2</v>
      </c>
      <c r="G1363" s="49">
        <v>13.63307</v>
      </c>
      <c r="H1363" s="49">
        <v>0.32550000000000001</v>
      </c>
      <c r="I1363" s="49">
        <v>0.1832</v>
      </c>
      <c r="J1363" s="49">
        <v>46.085999999999999</v>
      </c>
      <c r="K1363" s="49">
        <v>0.24990000000000001</v>
      </c>
      <c r="L1363" s="49">
        <v>100.99356999999998</v>
      </c>
      <c r="M1363" s="47"/>
      <c r="N1363" s="50">
        <v>0.99775945739391902</v>
      </c>
      <c r="O1363" s="50">
        <v>1.0410479972349474E-3</v>
      </c>
      <c r="P1363" s="50">
        <v>0.28165520897399954</v>
      </c>
      <c r="Q1363" s="50">
        <v>6.4678957931544566E-3</v>
      </c>
      <c r="R1363" s="50">
        <v>3.8333576226811158E-3</v>
      </c>
      <c r="S1363" s="50">
        <v>1.6972495021735903</v>
      </c>
      <c r="T1363" s="50">
        <v>6.6144240264786177E-3</v>
      </c>
      <c r="U1363" s="50">
        <v>2.9962220310451806</v>
      </c>
      <c r="V1363" s="51">
        <v>85.76711615332583</v>
      </c>
      <c r="AE1363" s="312"/>
      <c r="AF1363" s="312"/>
      <c r="AG1363" s="312"/>
      <c r="AH1363" s="312"/>
      <c r="AI1363" s="312"/>
      <c r="AJ1363" s="312"/>
      <c r="AK1363" s="312"/>
      <c r="AL1363" s="312"/>
      <c r="AM1363" s="312"/>
      <c r="AN1363" s="312"/>
      <c r="AO1363" s="312"/>
      <c r="AP1363" s="312"/>
      <c r="AQ1363" s="312"/>
      <c r="AR1363" s="312"/>
      <c r="AS1363" s="312"/>
      <c r="AT1363" s="312"/>
      <c r="AU1363" s="312"/>
      <c r="AV1363" s="312"/>
      <c r="AW1363" s="312"/>
      <c r="AX1363" s="312"/>
      <c r="AY1363" s="312"/>
      <c r="AZ1363" s="312"/>
      <c r="BA1363" s="312"/>
      <c r="BB1363" s="312"/>
      <c r="BC1363" s="312"/>
      <c r="BD1363" s="312"/>
      <c r="BE1363" s="306"/>
      <c r="BF1363" s="306"/>
      <c r="BG1363" s="306"/>
      <c r="BH1363" s="306"/>
      <c r="BI1363" s="306"/>
      <c r="BJ1363" s="306"/>
      <c r="BK1363" s="306"/>
      <c r="BL1363" s="306"/>
      <c r="BM1363" s="306"/>
      <c r="BN1363" s="306"/>
      <c r="BO1363" s="306"/>
      <c r="BP1363" s="306"/>
      <c r="BQ1363" s="496"/>
      <c r="BR1363" s="496"/>
      <c r="BS1363" s="496"/>
      <c r="BT1363" s="496"/>
      <c r="BU1363" s="496"/>
      <c r="BV1363" s="496"/>
    </row>
    <row r="1364" spans="1:74" s="52" customFormat="1" ht="12.75">
      <c r="A1364" s="45">
        <v>2735.6132650573031</v>
      </c>
      <c r="B1364" s="46" t="s">
        <v>342</v>
      </c>
      <c r="C1364" s="47" t="s">
        <v>330</v>
      </c>
      <c r="D1364" s="48">
        <v>47.16305476996699</v>
      </c>
      <c r="E1364" s="49">
        <v>40.571019999999997</v>
      </c>
      <c r="F1364" s="49">
        <v>4.4200000000000003E-2</v>
      </c>
      <c r="G1364" s="49">
        <v>13.862959999999999</v>
      </c>
      <c r="H1364" s="49">
        <v>0.29870000000000002</v>
      </c>
      <c r="I1364" s="49">
        <v>0.21429999999999999</v>
      </c>
      <c r="J1364" s="49">
        <v>45.764420000000001</v>
      </c>
      <c r="K1364" s="49">
        <v>0.25019999999999998</v>
      </c>
      <c r="L1364" s="49">
        <v>101.08030000000001</v>
      </c>
      <c r="M1364" s="47"/>
      <c r="N1364" s="50">
        <v>1.0016298827716148</v>
      </c>
      <c r="O1364" s="50">
        <v>8.627580710801803E-4</v>
      </c>
      <c r="P1364" s="50">
        <v>0.28622219670175914</v>
      </c>
      <c r="Q1364" s="50">
        <v>5.9315809452399285E-3</v>
      </c>
      <c r="R1364" s="50">
        <v>4.4812508630230367E-3</v>
      </c>
      <c r="S1364" s="50">
        <v>1.6843326006397314</v>
      </c>
      <c r="T1364" s="50">
        <v>6.6181453217598772E-3</v>
      </c>
      <c r="U1364" s="50">
        <v>2.9917392637082734</v>
      </c>
      <c r="V1364" s="51">
        <v>85.475045043766031</v>
      </c>
      <c r="AE1364" s="312"/>
      <c r="AF1364" s="312"/>
      <c r="AG1364" s="312"/>
      <c r="AH1364" s="312"/>
      <c r="AI1364" s="312"/>
      <c r="AJ1364" s="312"/>
      <c r="AK1364" s="312"/>
      <c r="AL1364" s="312"/>
      <c r="AM1364" s="312"/>
      <c r="AN1364" s="312"/>
      <c r="AO1364" s="312"/>
      <c r="AP1364" s="312"/>
      <c r="AQ1364" s="312"/>
      <c r="AR1364" s="312"/>
      <c r="AS1364" s="312"/>
      <c r="AT1364" s="312"/>
      <c r="AU1364" s="312"/>
      <c r="AV1364" s="312"/>
      <c r="AW1364" s="312"/>
      <c r="AX1364" s="312"/>
      <c r="AY1364" s="312"/>
      <c r="AZ1364" s="312"/>
      <c r="BA1364" s="312"/>
      <c r="BB1364" s="312"/>
      <c r="BC1364" s="312"/>
      <c r="BD1364" s="312"/>
      <c r="BE1364" s="306"/>
      <c r="BF1364" s="306"/>
      <c r="BG1364" s="306"/>
      <c r="BH1364" s="306"/>
      <c r="BI1364" s="306"/>
      <c r="BJ1364" s="306"/>
      <c r="BK1364" s="306"/>
      <c r="BL1364" s="306"/>
      <c r="BM1364" s="306"/>
      <c r="BN1364" s="306"/>
      <c r="BO1364" s="306"/>
      <c r="BP1364" s="306"/>
      <c r="BQ1364" s="496"/>
      <c r="BR1364" s="496"/>
      <c r="BS1364" s="496"/>
      <c r="BT1364" s="496"/>
      <c r="BU1364" s="496"/>
      <c r="BV1364" s="496"/>
    </row>
    <row r="1365" spans="1:74" s="52" customFormat="1" ht="12.75">
      <c r="A1365" s="45">
        <v>2735.6132650573031</v>
      </c>
      <c r="B1365" s="46" t="s">
        <v>342</v>
      </c>
      <c r="C1365" s="47" t="s">
        <v>330</v>
      </c>
      <c r="D1365" s="48">
        <v>55.02305476996699</v>
      </c>
      <c r="E1365" s="49">
        <v>40.449339999999999</v>
      </c>
      <c r="F1365" s="49">
        <v>5.3900000000000003E-2</v>
      </c>
      <c r="G1365" s="49">
        <v>13.872949999999999</v>
      </c>
      <c r="H1365" s="49">
        <v>0.30940000000000001</v>
      </c>
      <c r="I1365" s="49">
        <v>0.21729999999999999</v>
      </c>
      <c r="J1365" s="49">
        <v>45.864910000000002</v>
      </c>
      <c r="K1365" s="49">
        <v>0.25690000000000002</v>
      </c>
      <c r="L1365" s="49">
        <v>101.07169999999999</v>
      </c>
      <c r="M1365" s="47"/>
      <c r="N1365" s="50">
        <v>0.99950898301575564</v>
      </c>
      <c r="O1365" s="50">
        <v>1.0530268432799277E-3</v>
      </c>
      <c r="P1365" s="50">
        <v>0.28668176984422256</v>
      </c>
      <c r="Q1365" s="50">
        <v>6.1494951547485721E-3</v>
      </c>
      <c r="R1365" s="50">
        <v>4.5480028425928919E-3</v>
      </c>
      <c r="S1365" s="50">
        <v>1.6895239522144336</v>
      </c>
      <c r="T1365" s="50">
        <v>6.8013795872150194E-3</v>
      </c>
      <c r="U1365" s="50">
        <v>2.9956149882238265</v>
      </c>
      <c r="V1365" s="51">
        <v>85.493323562205859</v>
      </c>
      <c r="AE1365" s="312"/>
      <c r="AF1365" s="312"/>
      <c r="AG1365" s="312"/>
      <c r="AH1365" s="312"/>
      <c r="AI1365" s="312"/>
      <c r="AJ1365" s="312"/>
      <c r="AK1365" s="312"/>
      <c r="AL1365" s="312"/>
      <c r="AM1365" s="312"/>
      <c r="AN1365" s="312"/>
      <c r="AO1365" s="312"/>
      <c r="AP1365" s="312"/>
      <c r="AQ1365" s="312"/>
      <c r="AR1365" s="312"/>
      <c r="AS1365" s="312"/>
      <c r="AT1365" s="312"/>
      <c r="AU1365" s="312"/>
      <c r="AV1365" s="312"/>
      <c r="AW1365" s="312"/>
      <c r="AX1365" s="312"/>
      <c r="AY1365" s="312"/>
      <c r="AZ1365" s="312"/>
      <c r="BA1365" s="312"/>
      <c r="BB1365" s="312"/>
      <c r="BC1365" s="312"/>
      <c r="BD1365" s="312"/>
      <c r="BE1365" s="306"/>
      <c r="BF1365" s="306"/>
      <c r="BG1365" s="306"/>
      <c r="BH1365" s="306"/>
      <c r="BI1365" s="306"/>
      <c r="BJ1365" s="306"/>
      <c r="BK1365" s="306"/>
      <c r="BL1365" s="306"/>
      <c r="BM1365" s="306"/>
      <c r="BN1365" s="306"/>
      <c r="BO1365" s="306"/>
      <c r="BP1365" s="306"/>
      <c r="BQ1365" s="496"/>
      <c r="BR1365" s="496"/>
      <c r="BS1365" s="496"/>
      <c r="BT1365" s="496"/>
      <c r="BU1365" s="496"/>
      <c r="BV1365" s="496"/>
    </row>
    <row r="1366" spans="1:74" s="52" customFormat="1" ht="12.75">
      <c r="A1366" s="45">
        <v>2735.6132650573031</v>
      </c>
      <c r="B1366" s="46" t="s">
        <v>342</v>
      </c>
      <c r="C1366" s="47" t="s">
        <v>330</v>
      </c>
      <c r="D1366" s="48">
        <v>62.883054769966989</v>
      </c>
      <c r="E1366" s="49">
        <v>40.550739999999998</v>
      </c>
      <c r="F1366" s="49">
        <v>4.4299999999999999E-2</v>
      </c>
      <c r="G1366" s="49">
        <v>13.972899999999999</v>
      </c>
      <c r="H1366" s="49">
        <v>0.3397</v>
      </c>
      <c r="I1366" s="49">
        <v>0.2092</v>
      </c>
      <c r="J1366" s="49">
        <v>45.67398</v>
      </c>
      <c r="K1366" s="49">
        <v>0.25629999999999997</v>
      </c>
      <c r="L1366" s="49">
        <v>101.11032</v>
      </c>
      <c r="M1366" s="47"/>
      <c r="N1366" s="50">
        <v>1.0018077317347407</v>
      </c>
      <c r="O1366" s="50">
        <v>8.6529608047171598E-4</v>
      </c>
      <c r="P1366" s="50">
        <v>0.28868760673827776</v>
      </c>
      <c r="Q1366" s="50">
        <v>6.7503304659581416E-3</v>
      </c>
      <c r="R1366" s="50">
        <v>4.3775691451154383E-3</v>
      </c>
      <c r="S1366" s="50">
        <v>1.6821433311021909</v>
      </c>
      <c r="T1366" s="50">
        <v>6.7840938751312528E-3</v>
      </c>
      <c r="U1366" s="50">
        <v>2.9927996534731083</v>
      </c>
      <c r="V1366" s="51">
        <v>85.35198523651114</v>
      </c>
      <c r="AE1366" s="312"/>
      <c r="AF1366" s="312"/>
      <c r="AG1366" s="312"/>
      <c r="AH1366" s="312"/>
      <c r="AI1366" s="312"/>
      <c r="AJ1366" s="312"/>
      <c r="AK1366" s="312"/>
      <c r="AL1366" s="312"/>
      <c r="AM1366" s="312"/>
      <c r="AN1366" s="312"/>
      <c r="AO1366" s="312"/>
      <c r="AP1366" s="312"/>
      <c r="AQ1366" s="312"/>
      <c r="AR1366" s="312"/>
      <c r="AS1366" s="312"/>
      <c r="AT1366" s="312"/>
      <c r="AU1366" s="312"/>
      <c r="AV1366" s="312"/>
      <c r="AW1366" s="312"/>
      <c r="AX1366" s="312"/>
      <c r="AY1366" s="312"/>
      <c r="AZ1366" s="312"/>
      <c r="BA1366" s="312"/>
      <c r="BB1366" s="312"/>
      <c r="BC1366" s="312"/>
      <c r="BD1366" s="312"/>
      <c r="BE1366" s="306"/>
      <c r="BF1366" s="306"/>
      <c r="BG1366" s="306"/>
      <c r="BH1366" s="306"/>
      <c r="BI1366" s="306"/>
      <c r="BJ1366" s="306"/>
      <c r="BK1366" s="306"/>
      <c r="BL1366" s="306"/>
      <c r="BM1366" s="306"/>
      <c r="BN1366" s="306"/>
      <c r="BO1366" s="306"/>
      <c r="BP1366" s="306"/>
      <c r="BQ1366" s="496"/>
      <c r="BR1366" s="496"/>
      <c r="BS1366" s="496"/>
      <c r="BT1366" s="496"/>
      <c r="BU1366" s="496"/>
      <c r="BV1366" s="496"/>
    </row>
    <row r="1367" spans="1:74" s="52" customFormat="1" ht="12.75">
      <c r="A1367" s="45">
        <v>2735.6132650573031</v>
      </c>
      <c r="B1367" s="46" t="s">
        <v>342</v>
      </c>
      <c r="C1367" s="47" t="s">
        <v>330</v>
      </c>
      <c r="D1367" s="48">
        <v>70.743054769966989</v>
      </c>
      <c r="E1367" s="49">
        <v>40.631860000000003</v>
      </c>
      <c r="F1367" s="49">
        <v>4.3099999999999999E-2</v>
      </c>
      <c r="G1367" s="49">
        <v>14.152810000000001</v>
      </c>
      <c r="H1367" s="49">
        <v>0.31080000000000002</v>
      </c>
      <c r="I1367" s="49">
        <v>0.2404</v>
      </c>
      <c r="J1367" s="49">
        <v>45.844810000000003</v>
      </c>
      <c r="K1367" s="49">
        <v>0.25969999999999999</v>
      </c>
      <c r="L1367" s="49">
        <v>101.54998000000002</v>
      </c>
      <c r="M1367" s="47"/>
      <c r="N1367" s="50">
        <v>1.0002605406377243</v>
      </c>
      <c r="O1367" s="50">
        <v>8.388786054866344E-4</v>
      </c>
      <c r="P1367" s="50">
        <v>0.2913701808691887</v>
      </c>
      <c r="Q1367" s="50">
        <v>6.1541961712234285E-3</v>
      </c>
      <c r="R1367" s="50">
        <v>5.0126413893231475E-3</v>
      </c>
      <c r="S1367" s="50">
        <v>1.682461581099387</v>
      </c>
      <c r="T1367" s="50">
        <v>6.8497706496056165E-3</v>
      </c>
      <c r="U1367" s="50">
        <v>2.9943442139582874</v>
      </c>
      <c r="V1367" s="51">
        <v>85.238347741522091</v>
      </c>
      <c r="AE1367" s="312"/>
      <c r="AF1367" s="312"/>
      <c r="AG1367" s="312"/>
      <c r="AH1367" s="312"/>
      <c r="AI1367" s="312"/>
      <c r="AJ1367" s="312"/>
      <c r="AK1367" s="312"/>
      <c r="AL1367" s="312"/>
      <c r="AM1367" s="312"/>
      <c r="AN1367" s="312"/>
      <c r="AO1367" s="312"/>
      <c r="AP1367" s="312"/>
      <c r="AQ1367" s="312"/>
      <c r="AR1367" s="312"/>
      <c r="AS1367" s="312"/>
      <c r="AT1367" s="312"/>
      <c r="AU1367" s="312"/>
      <c r="AV1367" s="312"/>
      <c r="AW1367" s="312"/>
      <c r="AX1367" s="312"/>
      <c r="AY1367" s="312"/>
      <c r="AZ1367" s="312"/>
      <c r="BA1367" s="312"/>
      <c r="BB1367" s="312"/>
      <c r="BC1367" s="312"/>
      <c r="BD1367" s="312"/>
      <c r="BE1367" s="306"/>
      <c r="BF1367" s="306"/>
      <c r="BG1367" s="306"/>
      <c r="BH1367" s="306"/>
      <c r="BI1367" s="306"/>
      <c r="BJ1367" s="306"/>
      <c r="BK1367" s="306"/>
      <c r="BL1367" s="306"/>
      <c r="BM1367" s="306"/>
      <c r="BN1367" s="306"/>
      <c r="BO1367" s="306"/>
      <c r="BP1367" s="306"/>
      <c r="BQ1367" s="496"/>
      <c r="BR1367" s="496"/>
      <c r="BS1367" s="496"/>
      <c r="BT1367" s="496"/>
      <c r="BU1367" s="496"/>
      <c r="BV1367" s="496"/>
    </row>
    <row r="1368" spans="1:74" s="52" customFormat="1" ht="12.75">
      <c r="A1368" s="45">
        <v>2735.6132650573031</v>
      </c>
      <c r="B1368" s="46" t="s">
        <v>342</v>
      </c>
      <c r="C1368" s="47" t="s">
        <v>330</v>
      </c>
      <c r="D1368" s="48">
        <v>78.603054769966988</v>
      </c>
      <c r="E1368" s="49">
        <v>40.571019999999997</v>
      </c>
      <c r="F1368" s="49">
        <v>4.4999999999999998E-2</v>
      </c>
      <c r="G1368" s="49">
        <v>14.082839999999999</v>
      </c>
      <c r="H1368" s="49">
        <v>0.33739999999999998</v>
      </c>
      <c r="I1368" s="49">
        <v>0.22989999999999999</v>
      </c>
      <c r="J1368" s="49">
        <v>45.583530000000003</v>
      </c>
      <c r="K1368" s="49">
        <v>0.24479999999999999</v>
      </c>
      <c r="L1368" s="49">
        <v>101.14949</v>
      </c>
      <c r="M1368" s="47"/>
      <c r="N1368" s="50">
        <v>1.0022809928906717</v>
      </c>
      <c r="O1368" s="50">
        <v>8.7894458907653472E-4</v>
      </c>
      <c r="P1368" s="50">
        <v>0.29095096851760355</v>
      </c>
      <c r="Q1368" s="50">
        <v>6.7044404661304119E-3</v>
      </c>
      <c r="R1368" s="50">
        <v>4.810589273331699E-3</v>
      </c>
      <c r="S1368" s="50">
        <v>1.6787656241210396</v>
      </c>
      <c r="T1368" s="50">
        <v>6.4795169306525397E-3</v>
      </c>
      <c r="U1368" s="50">
        <v>2.9919891247391814</v>
      </c>
      <c r="V1368" s="51">
        <v>85.22879029374252</v>
      </c>
      <c r="AE1368" s="312"/>
      <c r="AF1368" s="312"/>
      <c r="AG1368" s="312"/>
      <c r="AH1368" s="312"/>
      <c r="AI1368" s="312"/>
      <c r="AJ1368" s="312"/>
      <c r="AK1368" s="312"/>
      <c r="AL1368" s="312"/>
      <c r="AM1368" s="312"/>
      <c r="AN1368" s="312"/>
      <c r="AO1368" s="312"/>
      <c r="AP1368" s="312"/>
      <c r="AQ1368" s="312"/>
      <c r="AR1368" s="312"/>
      <c r="AS1368" s="312"/>
      <c r="AT1368" s="312"/>
      <c r="AU1368" s="312"/>
      <c r="AV1368" s="312"/>
      <c r="AW1368" s="312"/>
      <c r="AX1368" s="312"/>
      <c r="AY1368" s="312"/>
      <c r="AZ1368" s="312"/>
      <c r="BA1368" s="312"/>
      <c r="BB1368" s="312"/>
      <c r="BC1368" s="312"/>
      <c r="BD1368" s="312"/>
      <c r="BE1368" s="306"/>
      <c r="BF1368" s="306"/>
      <c r="BG1368" s="306"/>
      <c r="BH1368" s="306"/>
      <c r="BI1368" s="306"/>
      <c r="BJ1368" s="306"/>
      <c r="BK1368" s="306"/>
      <c r="BL1368" s="306"/>
      <c r="BM1368" s="306"/>
      <c r="BN1368" s="306"/>
      <c r="BO1368" s="306"/>
      <c r="BP1368" s="306"/>
      <c r="BQ1368" s="496"/>
      <c r="BR1368" s="496"/>
      <c r="BS1368" s="496"/>
      <c r="BT1368" s="496"/>
      <c r="BU1368" s="496"/>
      <c r="BV1368" s="496"/>
    </row>
    <row r="1369" spans="1:74" s="52" customFormat="1" ht="12.75">
      <c r="A1369" s="45">
        <v>2735.6132650573031</v>
      </c>
      <c r="B1369" s="46" t="s">
        <v>342</v>
      </c>
      <c r="C1369" s="47" t="s">
        <v>330</v>
      </c>
      <c r="D1369" s="48">
        <v>86.463054769966988</v>
      </c>
      <c r="E1369" s="49">
        <v>40.42906</v>
      </c>
      <c r="F1369" s="49">
        <v>5.0999999999999997E-2</v>
      </c>
      <c r="G1369" s="49">
        <v>14.32272</v>
      </c>
      <c r="H1369" s="49">
        <v>0.33090000000000003</v>
      </c>
      <c r="I1369" s="49">
        <v>0.21890000000000001</v>
      </c>
      <c r="J1369" s="49">
        <v>45.69408</v>
      </c>
      <c r="K1369" s="49">
        <v>0.25340000000000001</v>
      </c>
      <c r="L1369" s="49">
        <v>101.36756000000001</v>
      </c>
      <c r="M1369" s="47"/>
      <c r="N1369" s="50">
        <v>0.99796976405255766</v>
      </c>
      <c r="O1369" s="50">
        <v>9.9533512582503374E-4</v>
      </c>
      <c r="P1369" s="50">
        <v>0.29566862080122125</v>
      </c>
      <c r="Q1369" s="50">
        <v>6.5699853199786629E-3</v>
      </c>
      <c r="R1369" s="50">
        <v>4.576729452448542E-3</v>
      </c>
      <c r="S1369" s="50">
        <v>1.681482001047349</v>
      </c>
      <c r="T1369" s="50">
        <v>6.7017465220623462E-3</v>
      </c>
      <c r="U1369" s="50">
        <v>2.9952830342118353</v>
      </c>
      <c r="V1369" s="51">
        <v>85.045720971688993</v>
      </c>
      <c r="AE1369" s="312"/>
      <c r="AF1369" s="312"/>
      <c r="AG1369" s="312"/>
      <c r="AH1369" s="312"/>
      <c r="AI1369" s="312"/>
      <c r="AJ1369" s="312"/>
      <c r="AK1369" s="312"/>
      <c r="AL1369" s="312"/>
      <c r="AM1369" s="312"/>
      <c r="AN1369" s="312"/>
      <c r="AO1369" s="312"/>
      <c r="AP1369" s="312"/>
      <c r="AQ1369" s="312"/>
      <c r="AR1369" s="312"/>
      <c r="AS1369" s="312"/>
      <c r="AT1369" s="312"/>
      <c r="AU1369" s="312"/>
      <c r="AV1369" s="312"/>
      <c r="AW1369" s="312"/>
      <c r="AX1369" s="312"/>
      <c r="AY1369" s="312"/>
      <c r="AZ1369" s="312"/>
      <c r="BA1369" s="312"/>
      <c r="BB1369" s="312"/>
      <c r="BC1369" s="312"/>
      <c r="BD1369" s="312"/>
      <c r="BE1369" s="306"/>
      <c r="BF1369" s="306"/>
      <c r="BG1369" s="306"/>
      <c r="BH1369" s="306"/>
      <c r="BI1369" s="306"/>
      <c r="BJ1369" s="306"/>
      <c r="BK1369" s="306"/>
      <c r="BL1369" s="306"/>
      <c r="BM1369" s="306"/>
      <c r="BN1369" s="306"/>
      <c r="BO1369" s="306"/>
      <c r="BP1369" s="306"/>
      <c r="BQ1369" s="496"/>
      <c r="BR1369" s="496"/>
      <c r="BS1369" s="496"/>
      <c r="BT1369" s="496"/>
      <c r="BU1369" s="496"/>
      <c r="BV1369" s="496"/>
    </row>
    <row r="1370" spans="1:74" s="52" customFormat="1" ht="12.75">
      <c r="A1370" s="45">
        <v>2735.6132650573031</v>
      </c>
      <c r="B1370" s="46" t="s">
        <v>342</v>
      </c>
      <c r="C1370" s="47" t="s">
        <v>330</v>
      </c>
      <c r="D1370" s="48">
        <v>94.323054769966987</v>
      </c>
      <c r="E1370" s="49">
        <v>40.4392</v>
      </c>
      <c r="F1370" s="49">
        <v>6.7100000000000007E-2</v>
      </c>
      <c r="G1370" s="49">
        <v>14.182790000000001</v>
      </c>
      <c r="H1370" s="49">
        <v>0.33160000000000001</v>
      </c>
      <c r="I1370" s="49">
        <v>0.21190000000000001</v>
      </c>
      <c r="J1370" s="49">
        <v>45.68403</v>
      </c>
      <c r="K1370" s="49">
        <v>0.26090000000000002</v>
      </c>
      <c r="L1370" s="49">
        <v>101.22652000000002</v>
      </c>
      <c r="M1370" s="47"/>
      <c r="N1370" s="50">
        <v>0.99934147270069063</v>
      </c>
      <c r="O1370" s="50">
        <v>1.3110199208212865E-3</v>
      </c>
      <c r="P1370" s="50">
        <v>0.29310891109959963</v>
      </c>
      <c r="Q1370" s="50">
        <v>6.5912801337291082E-3</v>
      </c>
      <c r="R1370" s="50">
        <v>4.4353515847059951E-3</v>
      </c>
      <c r="S1370" s="50">
        <v>1.6830007487278758</v>
      </c>
      <c r="T1370" s="50">
        <v>6.9078529201402677E-3</v>
      </c>
      <c r="U1370" s="50">
        <v>2.9957689211869725</v>
      </c>
      <c r="V1370" s="51">
        <v>85.167376231277075</v>
      </c>
      <c r="AE1370" s="312"/>
      <c r="AF1370" s="312"/>
      <c r="AG1370" s="312"/>
      <c r="AH1370" s="312"/>
      <c r="AI1370" s="312"/>
      <c r="AJ1370" s="312"/>
      <c r="AK1370" s="312"/>
      <c r="AL1370" s="312"/>
      <c r="AM1370" s="312"/>
      <c r="AN1370" s="312"/>
      <c r="AO1370" s="312"/>
      <c r="AP1370" s="312"/>
      <c r="AQ1370" s="312"/>
      <c r="AR1370" s="312"/>
      <c r="AS1370" s="312"/>
      <c r="AT1370" s="312"/>
      <c r="AU1370" s="312"/>
      <c r="AV1370" s="312"/>
      <c r="AW1370" s="312"/>
      <c r="AX1370" s="312"/>
      <c r="AY1370" s="312"/>
      <c r="AZ1370" s="312"/>
      <c r="BA1370" s="312"/>
      <c r="BB1370" s="312"/>
      <c r="BC1370" s="312"/>
      <c r="BD1370" s="312"/>
      <c r="BE1370" s="306"/>
      <c r="BF1370" s="306"/>
      <c r="BG1370" s="306"/>
      <c r="BH1370" s="306"/>
      <c r="BI1370" s="306"/>
      <c r="BJ1370" s="306"/>
      <c r="BK1370" s="306"/>
      <c r="BL1370" s="306"/>
      <c r="BM1370" s="306"/>
      <c r="BN1370" s="306"/>
      <c r="BO1370" s="306"/>
      <c r="BP1370" s="306"/>
      <c r="BQ1370" s="496"/>
      <c r="BR1370" s="496"/>
      <c r="BS1370" s="496"/>
      <c r="BT1370" s="496"/>
      <c r="BU1370" s="496"/>
      <c r="BV1370" s="496"/>
    </row>
    <row r="1371" spans="1:74" s="52" customFormat="1" ht="12.75">
      <c r="A1371" s="45">
        <v>2735.6132650573031</v>
      </c>
      <c r="B1371" s="46" t="s">
        <v>342</v>
      </c>
      <c r="C1371" s="47" t="s">
        <v>330</v>
      </c>
      <c r="D1371" s="48">
        <v>102.18305476996699</v>
      </c>
      <c r="E1371" s="49">
        <v>40.307380000000002</v>
      </c>
      <c r="F1371" s="49">
        <v>3.5799999999999998E-2</v>
      </c>
      <c r="G1371" s="49">
        <v>14.202780000000001</v>
      </c>
      <c r="H1371" s="49">
        <v>0.32190000000000002</v>
      </c>
      <c r="I1371" s="49">
        <v>0.19159999999999999</v>
      </c>
      <c r="J1371" s="49">
        <v>45.523240000000001</v>
      </c>
      <c r="K1371" s="49">
        <v>0.25359999999999999</v>
      </c>
      <c r="L1371" s="49">
        <v>100.90430000000002</v>
      </c>
      <c r="M1371" s="47"/>
      <c r="N1371" s="50">
        <v>0.99918750717783522</v>
      </c>
      <c r="O1371" s="50">
        <v>7.0165054587684867E-4</v>
      </c>
      <c r="P1371" s="50">
        <v>0.29443659020480584</v>
      </c>
      <c r="Q1371" s="50">
        <v>6.4184076198734365E-3</v>
      </c>
      <c r="R1371" s="50">
        <v>4.0229410590882564E-3</v>
      </c>
      <c r="S1371" s="50">
        <v>1.6823026752530086</v>
      </c>
      <c r="T1371" s="50">
        <v>6.7354919649628168E-3</v>
      </c>
      <c r="U1371" s="50">
        <v>2.9956186408750578</v>
      </c>
      <c r="V1371" s="51">
        <v>85.104935418146098</v>
      </c>
      <c r="AE1371" s="312"/>
      <c r="AF1371" s="312"/>
      <c r="AG1371" s="312"/>
      <c r="AH1371" s="312"/>
      <c r="AI1371" s="312"/>
      <c r="AJ1371" s="312"/>
      <c r="AK1371" s="312"/>
      <c r="AL1371" s="312"/>
      <c r="AM1371" s="312"/>
      <c r="AN1371" s="312"/>
      <c r="AO1371" s="312"/>
      <c r="AP1371" s="312"/>
      <c r="AQ1371" s="312"/>
      <c r="AR1371" s="312"/>
      <c r="AS1371" s="312"/>
      <c r="AT1371" s="312"/>
      <c r="AU1371" s="312"/>
      <c r="AV1371" s="312"/>
      <c r="AW1371" s="312"/>
      <c r="AX1371" s="312"/>
      <c r="AY1371" s="312"/>
      <c r="AZ1371" s="312"/>
      <c r="BA1371" s="312"/>
      <c r="BB1371" s="312"/>
      <c r="BC1371" s="312"/>
      <c r="BD1371" s="312"/>
      <c r="BE1371" s="306"/>
      <c r="BF1371" s="306"/>
      <c r="BG1371" s="306"/>
      <c r="BH1371" s="306"/>
      <c r="BI1371" s="306"/>
      <c r="BJ1371" s="306"/>
      <c r="BK1371" s="306"/>
      <c r="BL1371" s="306"/>
      <c r="BM1371" s="306"/>
      <c r="BN1371" s="306"/>
      <c r="BO1371" s="306"/>
      <c r="BP1371" s="306"/>
      <c r="BQ1371" s="496"/>
      <c r="BR1371" s="496"/>
      <c r="BS1371" s="496"/>
      <c r="BT1371" s="496"/>
      <c r="BU1371" s="496"/>
      <c r="BV1371" s="496"/>
    </row>
    <row r="1372" spans="1:74" s="52" customFormat="1" ht="12.75">
      <c r="A1372" s="45">
        <v>2735.6132650573031</v>
      </c>
      <c r="B1372" s="46" t="s">
        <v>342</v>
      </c>
      <c r="C1372" s="47" t="s">
        <v>330</v>
      </c>
      <c r="D1372" s="48">
        <v>110.04305476996699</v>
      </c>
      <c r="E1372" s="49">
        <v>40.39864</v>
      </c>
      <c r="F1372" s="49">
        <v>4.7699999999999999E-2</v>
      </c>
      <c r="G1372" s="49">
        <v>14.39269</v>
      </c>
      <c r="H1372" s="49">
        <v>0.33289999999999997</v>
      </c>
      <c r="I1372" s="49">
        <v>0.22670000000000001</v>
      </c>
      <c r="J1372" s="49">
        <v>45.55339</v>
      </c>
      <c r="K1372" s="49">
        <v>0.25530000000000003</v>
      </c>
      <c r="L1372" s="49">
        <v>101.26932000000001</v>
      </c>
      <c r="M1372" s="47"/>
      <c r="N1372" s="50">
        <v>0.99886480162920765</v>
      </c>
      <c r="O1372" s="50">
        <v>9.3246761738984473E-4</v>
      </c>
      <c r="P1372" s="50">
        <v>0.29760342832438746</v>
      </c>
      <c r="Q1372" s="50">
        <v>6.6206046094122919E-3</v>
      </c>
      <c r="R1372" s="50">
        <v>4.7476339180800645E-3</v>
      </c>
      <c r="S1372" s="50">
        <v>1.6790715845487256</v>
      </c>
      <c r="T1372" s="50">
        <v>6.7631407657991844E-3</v>
      </c>
      <c r="U1372" s="50">
        <v>2.9962521627276795</v>
      </c>
      <c r="V1372" s="51">
        <v>84.944240890068301</v>
      </c>
      <c r="AE1372" s="312"/>
      <c r="AF1372" s="312"/>
      <c r="AG1372" s="312"/>
      <c r="AH1372" s="312"/>
      <c r="AI1372" s="312"/>
      <c r="AJ1372" s="312"/>
      <c r="AK1372" s="312"/>
      <c r="AL1372" s="312"/>
      <c r="AM1372" s="312"/>
      <c r="AN1372" s="312"/>
      <c r="AO1372" s="312"/>
      <c r="AP1372" s="312"/>
      <c r="AQ1372" s="312"/>
      <c r="AR1372" s="312"/>
      <c r="AS1372" s="312"/>
      <c r="AT1372" s="312"/>
      <c r="AU1372" s="312"/>
      <c r="AV1372" s="312"/>
      <c r="AW1372" s="312"/>
      <c r="AX1372" s="312"/>
      <c r="AY1372" s="312"/>
      <c r="AZ1372" s="312"/>
      <c r="BA1372" s="312"/>
      <c r="BB1372" s="312"/>
      <c r="BC1372" s="312"/>
      <c r="BD1372" s="312"/>
      <c r="BE1372" s="306"/>
      <c r="BF1372" s="306"/>
      <c r="BG1372" s="306"/>
      <c r="BH1372" s="306"/>
      <c r="BI1372" s="306"/>
      <c r="BJ1372" s="306"/>
      <c r="BK1372" s="306"/>
      <c r="BL1372" s="306"/>
      <c r="BM1372" s="306"/>
      <c r="BN1372" s="306"/>
      <c r="BO1372" s="306"/>
      <c r="BP1372" s="306"/>
      <c r="BQ1372" s="496"/>
      <c r="BR1372" s="496"/>
      <c r="BS1372" s="496"/>
      <c r="BT1372" s="496"/>
      <c r="BU1372" s="496"/>
      <c r="BV1372" s="496"/>
    </row>
    <row r="1373" spans="1:74" s="52" customFormat="1" ht="12.75">
      <c r="A1373" s="45">
        <v>2735.6132650573031</v>
      </c>
      <c r="B1373" s="46" t="s">
        <v>342</v>
      </c>
      <c r="C1373" s="47" t="s">
        <v>330</v>
      </c>
      <c r="D1373" s="48">
        <v>117.90305476996699</v>
      </c>
      <c r="E1373" s="49">
        <v>40.560879999999997</v>
      </c>
      <c r="F1373" s="49">
        <v>4.41E-2</v>
      </c>
      <c r="G1373" s="49">
        <v>14.35271</v>
      </c>
      <c r="H1373" s="49">
        <v>0.31080000000000002</v>
      </c>
      <c r="I1373" s="49">
        <v>0.20480000000000001</v>
      </c>
      <c r="J1373" s="49">
        <v>45.593580000000003</v>
      </c>
      <c r="K1373" s="49">
        <v>0.2505</v>
      </c>
      <c r="L1373" s="49">
        <v>101.36787</v>
      </c>
      <c r="M1373" s="47"/>
      <c r="N1373" s="50">
        <v>1.0011620008077526</v>
      </c>
      <c r="O1373" s="50">
        <v>8.6061912579731481E-4</v>
      </c>
      <c r="P1373" s="50">
        <v>0.29626946463103043</v>
      </c>
      <c r="Q1373" s="50">
        <v>6.1705218043940227E-3</v>
      </c>
      <c r="R1373" s="50">
        <v>4.2816649554088737E-3</v>
      </c>
      <c r="S1373" s="50">
        <v>1.6776803915711656</v>
      </c>
      <c r="T1373" s="50">
        <v>6.6246412793804325E-3</v>
      </c>
      <c r="U1373" s="50">
        <v>2.9942540904848149</v>
      </c>
      <c r="V1373" s="51">
        <v>84.99103390594523</v>
      </c>
      <c r="AE1373" s="312"/>
      <c r="AF1373" s="312"/>
      <c r="AG1373" s="312"/>
      <c r="AH1373" s="312"/>
      <c r="AI1373" s="312"/>
      <c r="AJ1373" s="312"/>
      <c r="AK1373" s="312"/>
      <c r="AL1373" s="312"/>
      <c r="AM1373" s="312"/>
      <c r="AN1373" s="312"/>
      <c r="AO1373" s="312"/>
      <c r="AP1373" s="312"/>
      <c r="AQ1373" s="312"/>
      <c r="AR1373" s="312"/>
      <c r="AS1373" s="312"/>
      <c r="AT1373" s="312"/>
      <c r="AU1373" s="312"/>
      <c r="AV1373" s="312"/>
      <c r="AW1373" s="312"/>
      <c r="AX1373" s="312"/>
      <c r="AY1373" s="312"/>
      <c r="AZ1373" s="312"/>
      <c r="BA1373" s="312"/>
      <c r="BB1373" s="312"/>
      <c r="BC1373" s="312"/>
      <c r="BD1373" s="312"/>
      <c r="BE1373" s="306"/>
      <c r="BF1373" s="306"/>
      <c r="BG1373" s="306"/>
      <c r="BH1373" s="306"/>
      <c r="BI1373" s="306"/>
      <c r="BJ1373" s="306"/>
      <c r="BK1373" s="306"/>
      <c r="BL1373" s="306"/>
      <c r="BM1373" s="306"/>
      <c r="BN1373" s="306"/>
      <c r="BO1373" s="306"/>
      <c r="BP1373" s="306"/>
      <c r="BQ1373" s="496"/>
      <c r="BR1373" s="496"/>
      <c r="BS1373" s="496"/>
      <c r="BT1373" s="496"/>
      <c r="BU1373" s="496"/>
      <c r="BV1373" s="496"/>
    </row>
    <row r="1374" spans="1:74" s="52" customFormat="1" ht="12.75">
      <c r="A1374" s="45">
        <v>2735.6132650573031</v>
      </c>
      <c r="B1374" s="46" t="s">
        <v>342</v>
      </c>
      <c r="C1374" s="47" t="s">
        <v>330</v>
      </c>
      <c r="D1374" s="48">
        <v>125.76305476996698</v>
      </c>
      <c r="E1374" s="49">
        <v>40.479759999999999</v>
      </c>
      <c r="F1374" s="49">
        <v>4.0599999999999997E-2</v>
      </c>
      <c r="G1374" s="49">
        <v>14.202780000000001</v>
      </c>
      <c r="H1374" s="49">
        <v>0.33100000000000002</v>
      </c>
      <c r="I1374" s="49">
        <v>0.27160000000000001</v>
      </c>
      <c r="J1374" s="49">
        <v>45.603630000000003</v>
      </c>
      <c r="K1374" s="49">
        <v>0.2641</v>
      </c>
      <c r="L1374" s="49">
        <v>101.22817000000001</v>
      </c>
      <c r="M1374" s="47"/>
      <c r="N1374" s="50">
        <v>1.000683813701249</v>
      </c>
      <c r="O1374" s="50">
        <v>7.9352459977970614E-4</v>
      </c>
      <c r="P1374" s="50">
        <v>0.29362180221906886</v>
      </c>
      <c r="Q1374" s="50">
        <v>6.581590118122798E-3</v>
      </c>
      <c r="R1374" s="50">
        <v>5.6868850635317016E-3</v>
      </c>
      <c r="S1374" s="50">
        <v>1.6806098517083887</v>
      </c>
      <c r="T1374" s="50">
        <v>6.994956124352707E-3</v>
      </c>
      <c r="U1374" s="50">
        <v>2.9959254097466994</v>
      </c>
      <c r="V1374" s="51">
        <v>85.127287284906544</v>
      </c>
      <c r="AE1374" s="312"/>
      <c r="AF1374" s="312"/>
      <c r="AG1374" s="312"/>
      <c r="AH1374" s="312"/>
      <c r="AI1374" s="312"/>
      <c r="AJ1374" s="312"/>
      <c r="AK1374" s="312"/>
      <c r="AL1374" s="312"/>
      <c r="AM1374" s="312"/>
      <c r="AN1374" s="312"/>
      <c r="AO1374" s="312"/>
      <c r="AP1374" s="312"/>
      <c r="AQ1374" s="312"/>
      <c r="AR1374" s="312"/>
      <c r="AS1374" s="312"/>
      <c r="AT1374" s="312"/>
      <c r="AU1374" s="312"/>
      <c r="AV1374" s="312"/>
      <c r="AW1374" s="312"/>
      <c r="AX1374" s="312"/>
      <c r="AY1374" s="312"/>
      <c r="AZ1374" s="312"/>
      <c r="BA1374" s="312"/>
      <c r="BB1374" s="312"/>
      <c r="BC1374" s="312"/>
      <c r="BD1374" s="312"/>
      <c r="BE1374" s="306"/>
      <c r="BF1374" s="306"/>
      <c r="BG1374" s="306"/>
      <c r="BH1374" s="306"/>
      <c r="BI1374" s="306"/>
      <c r="BJ1374" s="306"/>
      <c r="BK1374" s="306"/>
      <c r="BL1374" s="306"/>
      <c r="BM1374" s="306"/>
      <c r="BN1374" s="306"/>
      <c r="BO1374" s="306"/>
      <c r="BP1374" s="306"/>
      <c r="BQ1374" s="496"/>
      <c r="BR1374" s="496"/>
      <c r="BS1374" s="496"/>
      <c r="BT1374" s="496"/>
      <c r="BU1374" s="496"/>
      <c r="BV1374" s="496"/>
    </row>
    <row r="1375" spans="1:74" s="52" customFormat="1" ht="12.75">
      <c r="A1375" s="45">
        <v>2735.6132650573031</v>
      </c>
      <c r="B1375" s="46" t="s">
        <v>342</v>
      </c>
      <c r="C1375" s="47" t="s">
        <v>330</v>
      </c>
      <c r="D1375" s="48">
        <v>133.62305476996698</v>
      </c>
      <c r="E1375" s="49">
        <v>40.591299999999997</v>
      </c>
      <c r="F1375" s="49">
        <v>4.41E-2</v>
      </c>
      <c r="G1375" s="49">
        <v>14.34271</v>
      </c>
      <c r="H1375" s="49">
        <v>0.32640000000000002</v>
      </c>
      <c r="I1375" s="49">
        <v>0.2238</v>
      </c>
      <c r="J1375" s="49">
        <v>45.493090000000002</v>
      </c>
      <c r="K1375" s="49">
        <v>0.25609999999999999</v>
      </c>
      <c r="L1375" s="49">
        <v>101.35429999999999</v>
      </c>
      <c r="M1375" s="47"/>
      <c r="N1375" s="50">
        <v>1.0018251656807891</v>
      </c>
      <c r="O1375" s="50">
        <v>8.6054380190006541E-4</v>
      </c>
      <c r="P1375" s="50">
        <v>0.29603713175480489</v>
      </c>
      <c r="Q1375" s="50">
        <v>6.4796719456020483E-3</v>
      </c>
      <c r="R1375" s="50">
        <v>4.6784802214627367E-3</v>
      </c>
      <c r="S1375" s="50">
        <v>1.6738362077537441</v>
      </c>
      <c r="T1375" s="50">
        <v>6.7721442827820754E-3</v>
      </c>
      <c r="U1375" s="50">
        <v>2.9921498963350466</v>
      </c>
      <c r="V1375" s="51">
        <v>84.971768193549877</v>
      </c>
      <c r="AE1375" s="312"/>
      <c r="AF1375" s="312"/>
      <c r="AG1375" s="312"/>
      <c r="AH1375" s="312"/>
      <c r="AI1375" s="312"/>
      <c r="AJ1375" s="312"/>
      <c r="AK1375" s="312"/>
      <c r="AL1375" s="312"/>
      <c r="AM1375" s="312"/>
      <c r="AN1375" s="312"/>
      <c r="AO1375" s="312"/>
      <c r="AP1375" s="312"/>
      <c r="AQ1375" s="312"/>
      <c r="AR1375" s="312"/>
      <c r="AS1375" s="312"/>
      <c r="AT1375" s="312"/>
      <c r="AU1375" s="312"/>
      <c r="AV1375" s="312"/>
      <c r="AW1375" s="312"/>
      <c r="AX1375" s="312"/>
      <c r="AY1375" s="312"/>
      <c r="AZ1375" s="312"/>
      <c r="BA1375" s="312"/>
      <c r="BB1375" s="312"/>
      <c r="BC1375" s="312"/>
      <c r="BD1375" s="312"/>
      <c r="BE1375" s="306"/>
      <c r="BF1375" s="306"/>
      <c r="BG1375" s="306"/>
      <c r="BH1375" s="306"/>
      <c r="BI1375" s="306"/>
      <c r="BJ1375" s="306"/>
      <c r="BK1375" s="306"/>
      <c r="BL1375" s="306"/>
      <c r="BM1375" s="306"/>
      <c r="BN1375" s="306"/>
      <c r="BO1375" s="306"/>
      <c r="BP1375" s="306"/>
      <c r="BQ1375" s="496"/>
      <c r="BR1375" s="496"/>
      <c r="BS1375" s="496"/>
      <c r="BT1375" s="496"/>
      <c r="BU1375" s="496"/>
      <c r="BV1375" s="496"/>
    </row>
    <row r="1376" spans="1:74" s="52" customFormat="1" ht="12.75">
      <c r="A1376" s="45">
        <v>2735.6132650573031</v>
      </c>
      <c r="B1376" s="46" t="s">
        <v>342</v>
      </c>
      <c r="C1376" s="47" t="s">
        <v>330</v>
      </c>
      <c r="D1376" s="48">
        <v>141.483054769967</v>
      </c>
      <c r="E1376" s="49">
        <v>40.550739999999998</v>
      </c>
      <c r="F1376" s="49">
        <v>4.7699999999999999E-2</v>
      </c>
      <c r="G1376" s="49">
        <v>14.45266</v>
      </c>
      <c r="H1376" s="49">
        <v>0.32379999999999998</v>
      </c>
      <c r="I1376" s="49">
        <v>0.2167</v>
      </c>
      <c r="J1376" s="49">
        <v>45.623730000000002</v>
      </c>
      <c r="K1376" s="49">
        <v>0.2586</v>
      </c>
      <c r="L1376" s="49">
        <v>101.52663000000001</v>
      </c>
      <c r="M1376" s="47"/>
      <c r="N1376" s="50">
        <v>0.99997799760019768</v>
      </c>
      <c r="O1376" s="50">
        <v>9.3000536632628845E-4</v>
      </c>
      <c r="P1376" s="50">
        <v>0.2980543334144094</v>
      </c>
      <c r="Q1376" s="50">
        <v>6.4226225121849648E-3</v>
      </c>
      <c r="R1376" s="50">
        <v>4.5262267916340799E-3</v>
      </c>
      <c r="S1376" s="50">
        <v>1.6772237148887954</v>
      </c>
      <c r="T1376" s="50">
        <v>6.8324714939890507E-3</v>
      </c>
      <c r="U1376" s="50">
        <v>2.9952712059164379</v>
      </c>
      <c r="V1376" s="51">
        <v>84.910765668132498</v>
      </c>
      <c r="AE1376" s="312"/>
      <c r="AF1376" s="312"/>
      <c r="AG1376" s="312"/>
      <c r="AH1376" s="312"/>
      <c r="AI1376" s="312"/>
      <c r="AJ1376" s="312"/>
      <c r="AK1376" s="312"/>
      <c r="AL1376" s="312"/>
      <c r="AM1376" s="312"/>
      <c r="AN1376" s="312"/>
      <c r="AO1376" s="312"/>
      <c r="AP1376" s="312"/>
      <c r="AQ1376" s="312"/>
      <c r="AR1376" s="312"/>
      <c r="AS1376" s="312"/>
      <c r="AT1376" s="312"/>
      <c r="AU1376" s="312"/>
      <c r="AV1376" s="312"/>
      <c r="AW1376" s="312"/>
      <c r="AX1376" s="312"/>
      <c r="AY1376" s="312"/>
      <c r="AZ1376" s="312"/>
      <c r="BA1376" s="312"/>
      <c r="BB1376" s="312"/>
      <c r="BC1376" s="312"/>
      <c r="BD1376" s="312"/>
      <c r="BE1376" s="306"/>
      <c r="BF1376" s="306"/>
      <c r="BG1376" s="306"/>
      <c r="BH1376" s="306"/>
      <c r="BI1376" s="306"/>
      <c r="BJ1376" s="306"/>
      <c r="BK1376" s="306"/>
      <c r="BL1376" s="306"/>
      <c r="BM1376" s="306"/>
      <c r="BN1376" s="306"/>
      <c r="BO1376" s="306"/>
      <c r="BP1376" s="306"/>
      <c r="BQ1376" s="496"/>
      <c r="BR1376" s="496"/>
      <c r="BS1376" s="496"/>
      <c r="BT1376" s="496"/>
      <c r="BU1376" s="496"/>
      <c r="BV1376" s="496"/>
    </row>
    <row r="1377" spans="1:74" s="52" customFormat="1" ht="12.75">
      <c r="A1377" s="45">
        <v>2735.6132650573031</v>
      </c>
      <c r="B1377" s="46" t="s">
        <v>342</v>
      </c>
      <c r="C1377" s="47" t="s">
        <v>330</v>
      </c>
      <c r="D1377" s="48">
        <v>149.34305476996701</v>
      </c>
      <c r="E1377" s="49">
        <v>40.550739999999998</v>
      </c>
      <c r="F1377" s="49">
        <v>7.1400000000000005E-2</v>
      </c>
      <c r="G1377" s="49">
        <v>14.35271</v>
      </c>
      <c r="H1377" s="49">
        <v>0.34079999999999999</v>
      </c>
      <c r="I1377" s="49">
        <v>0.2107</v>
      </c>
      <c r="J1377" s="49">
        <v>45.503140000000002</v>
      </c>
      <c r="K1377" s="49">
        <v>0.25380000000000003</v>
      </c>
      <c r="L1377" s="49">
        <v>101.34929000000001</v>
      </c>
      <c r="M1377" s="47"/>
      <c r="N1377" s="50">
        <v>1.0008678105711817</v>
      </c>
      <c r="O1377" s="50">
        <v>1.3933222255259753E-3</v>
      </c>
      <c r="P1377" s="50">
        <v>0.29625646871939942</v>
      </c>
      <c r="Q1377" s="50">
        <v>6.7658352196148059E-3</v>
      </c>
      <c r="R1377" s="50">
        <v>4.4048204749901534E-3</v>
      </c>
      <c r="S1377" s="50">
        <v>1.6742790778342378</v>
      </c>
      <c r="T1377" s="50">
        <v>6.7116175836331761E-3</v>
      </c>
      <c r="U1377" s="50">
        <v>2.9922130353074312</v>
      </c>
      <c r="V1377" s="51">
        <v>84.965687666099882</v>
      </c>
      <c r="AE1377" s="312"/>
      <c r="AF1377" s="312"/>
      <c r="AG1377" s="312"/>
      <c r="AH1377" s="312"/>
      <c r="AI1377" s="312"/>
      <c r="AJ1377" s="312"/>
      <c r="AK1377" s="312"/>
      <c r="AL1377" s="312"/>
      <c r="AM1377" s="312"/>
      <c r="AN1377" s="312"/>
      <c r="AO1377" s="312"/>
      <c r="AP1377" s="312"/>
      <c r="AQ1377" s="312"/>
      <c r="AR1377" s="312"/>
      <c r="AS1377" s="312"/>
      <c r="AT1377" s="312"/>
      <c r="AU1377" s="312"/>
      <c r="AV1377" s="312"/>
      <c r="AW1377" s="312"/>
      <c r="AX1377" s="312"/>
      <c r="AY1377" s="312"/>
      <c r="AZ1377" s="312"/>
      <c r="BA1377" s="312"/>
      <c r="BB1377" s="312"/>
      <c r="BC1377" s="312"/>
      <c r="BD1377" s="312"/>
      <c r="BE1377" s="306"/>
      <c r="BF1377" s="306"/>
      <c r="BG1377" s="306"/>
      <c r="BH1377" s="306"/>
      <c r="BI1377" s="306"/>
      <c r="BJ1377" s="306"/>
      <c r="BK1377" s="306"/>
      <c r="BL1377" s="306"/>
      <c r="BM1377" s="306"/>
      <c r="BN1377" s="306"/>
      <c r="BO1377" s="306"/>
      <c r="BP1377" s="306"/>
      <c r="BQ1377" s="496"/>
      <c r="BR1377" s="496"/>
      <c r="BS1377" s="496"/>
      <c r="BT1377" s="496"/>
      <c r="BU1377" s="496"/>
      <c r="BV1377" s="496"/>
    </row>
    <row r="1378" spans="1:74" s="52" customFormat="1" ht="12.75">
      <c r="A1378" s="45">
        <v>2735.6132650573031</v>
      </c>
      <c r="B1378" s="46" t="s">
        <v>342</v>
      </c>
      <c r="C1378" s="47" t="s">
        <v>330</v>
      </c>
      <c r="D1378" s="48">
        <v>157.20305476996703</v>
      </c>
      <c r="E1378" s="49">
        <v>40.337800000000001</v>
      </c>
      <c r="F1378" s="49">
        <v>5.1499999999999997E-2</v>
      </c>
      <c r="G1378" s="49">
        <v>14.32272</v>
      </c>
      <c r="H1378" s="49">
        <v>0.33160000000000001</v>
      </c>
      <c r="I1378" s="49">
        <v>0.1895</v>
      </c>
      <c r="J1378" s="49">
        <v>45.653880000000001</v>
      </c>
      <c r="K1378" s="49">
        <v>0.25369999999999998</v>
      </c>
      <c r="L1378" s="49">
        <v>101.1925</v>
      </c>
      <c r="M1378" s="47"/>
      <c r="N1378" s="50">
        <v>0.9978029379334733</v>
      </c>
      <c r="O1378" s="50">
        <v>1.007198833445739E-3</v>
      </c>
      <c r="P1378" s="50">
        <v>0.29628800232481539</v>
      </c>
      <c r="Q1378" s="50">
        <v>6.597675999064731E-3</v>
      </c>
      <c r="R1378" s="50">
        <v>3.9703383943000469E-3</v>
      </c>
      <c r="S1378" s="50">
        <v>1.6835220482462103</v>
      </c>
      <c r="T1378" s="50">
        <v>6.7237364901062647E-3</v>
      </c>
      <c r="U1378" s="50">
        <v>2.9972593997517842</v>
      </c>
      <c r="V1378" s="51">
        <v>85.034523779725305</v>
      </c>
      <c r="AE1378" s="312"/>
      <c r="AF1378" s="312"/>
      <c r="AG1378" s="312"/>
      <c r="AH1378" s="312"/>
      <c r="AI1378" s="312"/>
      <c r="AJ1378" s="312"/>
      <c r="AK1378" s="312"/>
      <c r="AL1378" s="312"/>
      <c r="AM1378" s="312"/>
      <c r="AN1378" s="312"/>
      <c r="AO1378" s="312"/>
      <c r="AP1378" s="312"/>
      <c r="AQ1378" s="312"/>
      <c r="AR1378" s="312"/>
      <c r="AS1378" s="312"/>
      <c r="AT1378" s="312"/>
      <c r="AU1378" s="312"/>
      <c r="AV1378" s="312"/>
      <c r="AW1378" s="312"/>
      <c r="AX1378" s="312"/>
      <c r="AY1378" s="312"/>
      <c r="AZ1378" s="312"/>
      <c r="BA1378" s="312"/>
      <c r="BB1378" s="312"/>
      <c r="BC1378" s="312"/>
      <c r="BD1378" s="312"/>
      <c r="BE1378" s="306"/>
      <c r="BF1378" s="306"/>
      <c r="BG1378" s="306"/>
      <c r="BH1378" s="306"/>
      <c r="BI1378" s="306"/>
      <c r="BJ1378" s="306"/>
      <c r="BK1378" s="306"/>
      <c r="BL1378" s="306"/>
      <c r="BM1378" s="306"/>
      <c r="BN1378" s="306"/>
      <c r="BO1378" s="306"/>
      <c r="BP1378" s="306"/>
      <c r="BQ1378" s="496"/>
      <c r="BR1378" s="496"/>
      <c r="BS1378" s="496"/>
      <c r="BT1378" s="496"/>
      <c r="BU1378" s="496"/>
      <c r="BV1378" s="496"/>
    </row>
    <row r="1379" spans="1:74" s="52" customFormat="1" ht="12.75">
      <c r="A1379" s="45">
        <v>2735.6132650573031</v>
      </c>
      <c r="B1379" s="46" t="s">
        <v>342</v>
      </c>
      <c r="C1379" s="47" t="s">
        <v>330</v>
      </c>
      <c r="D1379" s="48">
        <v>165.06305476996704</v>
      </c>
      <c r="E1379" s="49">
        <v>40.307380000000002</v>
      </c>
      <c r="F1379" s="49">
        <v>3.5900000000000001E-2</v>
      </c>
      <c r="G1379" s="49">
        <v>14.26275</v>
      </c>
      <c r="H1379" s="49">
        <v>0.36659999999999998</v>
      </c>
      <c r="I1379" s="49">
        <v>0.19739999999999999</v>
      </c>
      <c r="J1379" s="49">
        <v>45.4328</v>
      </c>
      <c r="K1379" s="49">
        <v>0.25769999999999998</v>
      </c>
      <c r="L1379" s="49">
        <v>100.90883000000001</v>
      </c>
      <c r="M1379" s="47"/>
      <c r="N1379" s="50">
        <v>0.99978364752355953</v>
      </c>
      <c r="O1379" s="50">
        <v>7.0403025526550201E-4</v>
      </c>
      <c r="P1379" s="50">
        <v>0.29585623303446096</v>
      </c>
      <c r="Q1379" s="50">
        <v>7.314048105884173E-3</v>
      </c>
      <c r="R1379" s="50">
        <v>4.1471939566703449E-3</v>
      </c>
      <c r="S1379" s="50">
        <v>1.6799621922200496</v>
      </c>
      <c r="T1379" s="50">
        <v>6.8484694921175752E-3</v>
      </c>
      <c r="U1379" s="50">
        <v>2.9958904937150153</v>
      </c>
      <c r="V1379" s="51">
        <v>85.026142622576714</v>
      </c>
      <c r="AE1379" s="312"/>
      <c r="AF1379" s="312"/>
      <c r="AG1379" s="312"/>
      <c r="AH1379" s="312"/>
      <c r="AI1379" s="312"/>
      <c r="AJ1379" s="312"/>
      <c r="AK1379" s="312"/>
      <c r="AL1379" s="312"/>
      <c r="AM1379" s="312"/>
      <c r="AN1379" s="312"/>
      <c r="AO1379" s="312"/>
      <c r="AP1379" s="312"/>
      <c r="AQ1379" s="312"/>
      <c r="AR1379" s="312"/>
      <c r="AS1379" s="312"/>
      <c r="AT1379" s="312"/>
      <c r="AU1379" s="312"/>
      <c r="AV1379" s="312"/>
      <c r="AW1379" s="312"/>
      <c r="AX1379" s="312"/>
      <c r="AY1379" s="312"/>
      <c r="AZ1379" s="312"/>
      <c r="BA1379" s="312"/>
      <c r="BB1379" s="312"/>
      <c r="BC1379" s="312"/>
      <c r="BD1379" s="312"/>
      <c r="BE1379" s="306"/>
      <c r="BF1379" s="306"/>
      <c r="BG1379" s="306"/>
      <c r="BH1379" s="306"/>
      <c r="BI1379" s="306"/>
      <c r="BJ1379" s="306"/>
      <c r="BK1379" s="306"/>
      <c r="BL1379" s="306"/>
      <c r="BM1379" s="306"/>
      <c r="BN1379" s="306"/>
      <c r="BO1379" s="306"/>
      <c r="BP1379" s="306"/>
      <c r="BQ1379" s="496"/>
      <c r="BR1379" s="496"/>
      <c r="BS1379" s="496"/>
      <c r="BT1379" s="496"/>
      <c r="BU1379" s="496"/>
      <c r="BV1379" s="496"/>
    </row>
    <row r="1380" spans="1:74" s="52" customFormat="1" ht="12.75">
      <c r="A1380" s="45">
        <v>2735.6132650573031</v>
      </c>
      <c r="B1380" s="46" t="s">
        <v>342</v>
      </c>
      <c r="C1380" s="47" t="s">
        <v>330</v>
      </c>
      <c r="D1380" s="48">
        <v>172.92305476996705</v>
      </c>
      <c r="E1380" s="49">
        <v>40.347940000000001</v>
      </c>
      <c r="F1380" s="49">
        <v>5.7200000000000001E-2</v>
      </c>
      <c r="G1380" s="49">
        <v>14.32272</v>
      </c>
      <c r="H1380" s="49">
        <v>0.33310000000000001</v>
      </c>
      <c r="I1380" s="49">
        <v>0.1956</v>
      </c>
      <c r="J1380" s="49">
        <v>45.483040000000003</v>
      </c>
      <c r="K1380" s="49">
        <v>0.2505</v>
      </c>
      <c r="L1380" s="49">
        <v>101.03480000000002</v>
      </c>
      <c r="M1380" s="47"/>
      <c r="N1380" s="50">
        <v>0.99952370023118775</v>
      </c>
      <c r="O1380" s="50">
        <v>1.120322798391008E-3</v>
      </c>
      <c r="P1380" s="50">
        <v>0.29672437644850713</v>
      </c>
      <c r="Q1380" s="50">
        <v>6.63728177202739E-3</v>
      </c>
      <c r="R1380" s="50">
        <v>4.104179244135117E-3</v>
      </c>
      <c r="S1380" s="50">
        <v>1.6796924108137146</v>
      </c>
      <c r="T1380" s="50">
        <v>6.6487056699494349E-3</v>
      </c>
      <c r="U1380" s="50">
        <v>2.9953741575165376</v>
      </c>
      <c r="V1380" s="51">
        <v>84.986750853318924</v>
      </c>
      <c r="AE1380" s="312"/>
      <c r="AF1380" s="312"/>
      <c r="AG1380" s="312"/>
      <c r="AH1380" s="312"/>
      <c r="AI1380" s="312"/>
      <c r="AJ1380" s="312"/>
      <c r="AK1380" s="312"/>
      <c r="AL1380" s="312"/>
      <c r="AM1380" s="312"/>
      <c r="AN1380" s="312"/>
      <c r="AO1380" s="312"/>
      <c r="AP1380" s="312"/>
      <c r="AQ1380" s="312"/>
      <c r="AR1380" s="312"/>
      <c r="AS1380" s="312"/>
      <c r="AT1380" s="312"/>
      <c r="AU1380" s="312"/>
      <c r="AV1380" s="312"/>
      <c r="AW1380" s="312"/>
      <c r="AX1380" s="312"/>
      <c r="AY1380" s="312"/>
      <c r="AZ1380" s="312"/>
      <c r="BA1380" s="312"/>
      <c r="BB1380" s="312"/>
      <c r="BC1380" s="312"/>
      <c r="BD1380" s="312"/>
      <c r="BE1380" s="306"/>
      <c r="BF1380" s="306"/>
      <c r="BG1380" s="306"/>
      <c r="BH1380" s="306"/>
      <c r="BI1380" s="306"/>
      <c r="BJ1380" s="306"/>
      <c r="BK1380" s="306"/>
      <c r="BL1380" s="306"/>
      <c r="BM1380" s="306"/>
      <c r="BN1380" s="306"/>
      <c r="BO1380" s="306"/>
      <c r="BP1380" s="306"/>
      <c r="BQ1380" s="496"/>
      <c r="BR1380" s="496"/>
      <c r="BS1380" s="496"/>
      <c r="BT1380" s="496"/>
      <c r="BU1380" s="496"/>
      <c r="BV1380" s="496"/>
    </row>
    <row r="1381" spans="1:74" s="52" customFormat="1" ht="12.75">
      <c r="A1381" s="45">
        <v>2735.6132650573031</v>
      </c>
      <c r="B1381" s="46" t="s">
        <v>342</v>
      </c>
      <c r="C1381" s="47" t="s">
        <v>330</v>
      </c>
      <c r="D1381" s="48">
        <v>180.78305476996707</v>
      </c>
      <c r="E1381" s="49">
        <v>40.520319999999998</v>
      </c>
      <c r="F1381" s="49">
        <v>5.4900009999999999E-2</v>
      </c>
      <c r="G1381" s="49">
        <v>14.42267</v>
      </c>
      <c r="H1381" s="49">
        <v>0.3513</v>
      </c>
      <c r="I1381" s="49">
        <v>0.21210000000000001</v>
      </c>
      <c r="J1381" s="49">
        <v>45.583530000000003</v>
      </c>
      <c r="K1381" s="49">
        <v>0.25369999999999998</v>
      </c>
      <c r="L1381" s="49">
        <v>101.43382000999999</v>
      </c>
      <c r="M1381" s="47"/>
      <c r="N1381" s="50">
        <v>1.0002128746973422</v>
      </c>
      <c r="O1381" s="50">
        <v>1.0714389066350573E-3</v>
      </c>
      <c r="P1381" s="50">
        <v>0.29772906580560249</v>
      </c>
      <c r="Q1381" s="50">
        <v>6.974958311095532E-3</v>
      </c>
      <c r="R1381" s="50">
        <v>4.4345135041599058E-3</v>
      </c>
      <c r="S1381" s="50">
        <v>1.6773978174634523</v>
      </c>
      <c r="T1381" s="50">
        <v>6.7096163562897528E-3</v>
      </c>
      <c r="U1381" s="50">
        <v>2.9952534849103811</v>
      </c>
      <c r="V1381" s="51">
        <v>84.926079011550499</v>
      </c>
      <c r="AE1381" s="312"/>
      <c r="AF1381" s="312"/>
      <c r="AG1381" s="312"/>
      <c r="AH1381" s="312"/>
      <c r="AI1381" s="312"/>
      <c r="AJ1381" s="312"/>
      <c r="AK1381" s="312"/>
      <c r="AL1381" s="312"/>
      <c r="AM1381" s="312"/>
      <c r="AN1381" s="312"/>
      <c r="AO1381" s="312"/>
      <c r="AP1381" s="312"/>
      <c r="AQ1381" s="312"/>
      <c r="AR1381" s="312"/>
      <c r="AS1381" s="312"/>
      <c r="AT1381" s="312"/>
      <c r="AU1381" s="312"/>
      <c r="AV1381" s="312"/>
      <c r="AW1381" s="312"/>
      <c r="AX1381" s="312"/>
      <c r="AY1381" s="312"/>
      <c r="AZ1381" s="312"/>
      <c r="BA1381" s="312"/>
      <c r="BB1381" s="312"/>
      <c r="BC1381" s="312"/>
      <c r="BD1381" s="312"/>
      <c r="BE1381" s="306"/>
      <c r="BF1381" s="306"/>
      <c r="BG1381" s="306"/>
      <c r="BH1381" s="306"/>
      <c r="BI1381" s="306"/>
      <c r="BJ1381" s="306"/>
      <c r="BK1381" s="306"/>
      <c r="BL1381" s="306"/>
      <c r="BM1381" s="306"/>
      <c r="BN1381" s="306"/>
      <c r="BO1381" s="306"/>
      <c r="BP1381" s="306"/>
      <c r="BQ1381" s="496"/>
      <c r="BR1381" s="496"/>
      <c r="BS1381" s="496"/>
      <c r="BT1381" s="496"/>
      <c r="BU1381" s="496"/>
      <c r="BV1381" s="496"/>
    </row>
    <row r="1382" spans="1:74" s="52" customFormat="1" ht="12.75">
      <c r="A1382" s="45">
        <v>2735.6132650573031</v>
      </c>
      <c r="B1382" s="46" t="s">
        <v>342</v>
      </c>
      <c r="C1382" s="47" t="s">
        <v>330</v>
      </c>
      <c r="D1382" s="48">
        <v>188.64305476996708</v>
      </c>
      <c r="E1382" s="49">
        <v>40.712989999999998</v>
      </c>
      <c r="F1382" s="49">
        <v>7.3800000000000004E-2</v>
      </c>
      <c r="G1382" s="49">
        <v>14.19279</v>
      </c>
      <c r="H1382" s="49">
        <v>0.31540000000000001</v>
      </c>
      <c r="I1382" s="49">
        <v>0.22289999999999999</v>
      </c>
      <c r="J1382" s="49">
        <v>45.714179999999999</v>
      </c>
      <c r="K1382" s="49">
        <v>0.25619999999999998</v>
      </c>
      <c r="L1382" s="49">
        <v>101.53996000000001</v>
      </c>
      <c r="M1382" s="47"/>
      <c r="N1382" s="50">
        <v>1.0021364626739615</v>
      </c>
      <c r="O1382" s="50">
        <v>1.4362354516835726E-3</v>
      </c>
      <c r="P1382" s="50">
        <v>0.29215790158059129</v>
      </c>
      <c r="Q1382" s="50">
        <v>6.2445255519251687E-3</v>
      </c>
      <c r="R1382" s="50">
        <v>4.647181914913312E-3</v>
      </c>
      <c r="S1382" s="50">
        <v>1.6774645278064506</v>
      </c>
      <c r="T1382" s="50">
        <v>6.7566378000170147E-3</v>
      </c>
      <c r="U1382" s="50">
        <v>2.9921683164092423</v>
      </c>
      <c r="V1382" s="51">
        <v>85.166806733028892</v>
      </c>
      <c r="AE1382" s="312"/>
      <c r="AF1382" s="312"/>
      <c r="AG1382" s="312"/>
      <c r="AH1382" s="312"/>
      <c r="AI1382" s="312"/>
      <c r="AJ1382" s="312"/>
      <c r="AK1382" s="312"/>
      <c r="AL1382" s="312"/>
      <c r="AM1382" s="312"/>
      <c r="AN1382" s="312"/>
      <c r="AO1382" s="312"/>
      <c r="AP1382" s="312"/>
      <c r="AQ1382" s="312"/>
      <c r="AR1382" s="312"/>
      <c r="AS1382" s="312"/>
      <c r="AT1382" s="312"/>
      <c r="AU1382" s="312"/>
      <c r="AV1382" s="312"/>
      <c r="AW1382" s="312"/>
      <c r="AX1382" s="312"/>
      <c r="AY1382" s="312"/>
      <c r="AZ1382" s="312"/>
      <c r="BA1382" s="312"/>
      <c r="BB1382" s="312"/>
      <c r="BC1382" s="312"/>
      <c r="BD1382" s="312"/>
      <c r="BE1382" s="306"/>
      <c r="BF1382" s="306"/>
      <c r="BG1382" s="306"/>
      <c r="BH1382" s="306"/>
      <c r="BI1382" s="306"/>
      <c r="BJ1382" s="306"/>
      <c r="BK1382" s="306"/>
      <c r="BL1382" s="306"/>
      <c r="BM1382" s="306"/>
      <c r="BN1382" s="306"/>
      <c r="BO1382" s="306"/>
      <c r="BP1382" s="306"/>
      <c r="BQ1382" s="496"/>
      <c r="BR1382" s="496"/>
      <c r="BS1382" s="496"/>
      <c r="BT1382" s="496"/>
      <c r="BU1382" s="496"/>
      <c r="BV1382" s="496"/>
    </row>
    <row r="1383" spans="1:74" s="52" customFormat="1" ht="12.75">
      <c r="A1383" s="45">
        <v>2735.6132650573031</v>
      </c>
      <c r="B1383" s="46" t="s">
        <v>342</v>
      </c>
      <c r="C1383" s="47" t="s">
        <v>330</v>
      </c>
      <c r="D1383" s="48">
        <v>196.50305476996709</v>
      </c>
      <c r="E1383" s="49">
        <v>40.560879999999997</v>
      </c>
      <c r="F1383" s="49">
        <v>4.9099999999999998E-2</v>
      </c>
      <c r="G1383" s="49">
        <v>14.3627</v>
      </c>
      <c r="H1383" s="49">
        <v>0.35049999999999998</v>
      </c>
      <c r="I1383" s="49">
        <v>0.19739999999999999</v>
      </c>
      <c r="J1383" s="49">
        <v>45.573480000000004</v>
      </c>
      <c r="K1383" s="49">
        <v>0.26050000000000001</v>
      </c>
      <c r="L1383" s="49">
        <v>101.40635999999999</v>
      </c>
      <c r="M1383" s="47"/>
      <c r="N1383" s="50">
        <v>1.0009158599405303</v>
      </c>
      <c r="O1383" s="50">
        <v>9.5795941319518215E-4</v>
      </c>
      <c r="P1383" s="50">
        <v>0.29640278870277653</v>
      </c>
      <c r="Q1383" s="50">
        <v>6.9570018170639391E-3</v>
      </c>
      <c r="R1383" s="50">
        <v>4.1259417247752981E-3</v>
      </c>
      <c r="S1383" s="50">
        <v>1.6765284990016027</v>
      </c>
      <c r="T1383" s="50">
        <v>6.8874042966244843E-3</v>
      </c>
      <c r="U1383" s="50">
        <v>2.9940199449753373</v>
      </c>
      <c r="V1383" s="51">
        <v>84.976527537983429</v>
      </c>
      <c r="AE1383" s="312"/>
      <c r="AF1383" s="312"/>
      <c r="AG1383" s="312"/>
      <c r="AH1383" s="312"/>
      <c r="AI1383" s="312"/>
      <c r="AJ1383" s="312"/>
      <c r="AK1383" s="312"/>
      <c r="AL1383" s="312"/>
      <c r="AM1383" s="312"/>
      <c r="AN1383" s="312"/>
      <c r="AO1383" s="312"/>
      <c r="AP1383" s="312"/>
      <c r="AQ1383" s="312"/>
      <c r="AR1383" s="312"/>
      <c r="AS1383" s="312"/>
      <c r="AT1383" s="312"/>
      <c r="AU1383" s="312"/>
      <c r="AV1383" s="312"/>
      <c r="AW1383" s="312"/>
      <c r="AX1383" s="312"/>
      <c r="AY1383" s="312"/>
      <c r="AZ1383" s="312"/>
      <c r="BA1383" s="312"/>
      <c r="BB1383" s="312"/>
      <c r="BC1383" s="312"/>
      <c r="BD1383" s="312"/>
      <c r="BE1383" s="306"/>
      <c r="BF1383" s="306"/>
      <c r="BG1383" s="306"/>
      <c r="BH1383" s="306"/>
      <c r="BI1383" s="306"/>
      <c r="BJ1383" s="306"/>
      <c r="BK1383" s="306"/>
      <c r="BL1383" s="306"/>
      <c r="BM1383" s="306"/>
      <c r="BN1383" s="306"/>
      <c r="BO1383" s="306"/>
      <c r="BP1383" s="306"/>
      <c r="BQ1383" s="496"/>
      <c r="BR1383" s="496"/>
      <c r="BS1383" s="496"/>
      <c r="BT1383" s="496"/>
      <c r="BU1383" s="496"/>
      <c r="BV1383" s="496"/>
    </row>
    <row r="1384" spans="1:74" s="52" customFormat="1" ht="12.75">
      <c r="A1384" s="45">
        <v>2735.6132650573031</v>
      </c>
      <c r="B1384" s="46" t="s">
        <v>342</v>
      </c>
      <c r="C1384" s="47" t="s">
        <v>330</v>
      </c>
      <c r="D1384" s="48">
        <v>204.36305476996711</v>
      </c>
      <c r="E1384" s="49">
        <v>40.560879999999997</v>
      </c>
      <c r="F1384" s="49">
        <v>5.8099999999999999E-2</v>
      </c>
      <c r="G1384" s="49">
        <v>14.32272</v>
      </c>
      <c r="H1384" s="49">
        <v>0.31380000000000002</v>
      </c>
      <c r="I1384" s="49">
        <v>0.23880000000000001</v>
      </c>
      <c r="J1384" s="49">
        <v>45.633780000000002</v>
      </c>
      <c r="K1384" s="49">
        <v>0.24929999999999999</v>
      </c>
      <c r="L1384" s="49">
        <v>101.44098000000001</v>
      </c>
      <c r="M1384" s="47"/>
      <c r="N1384" s="50">
        <v>1.0001833846782577</v>
      </c>
      <c r="O1384" s="50">
        <v>1.1327232486888019E-3</v>
      </c>
      <c r="P1384" s="50">
        <v>0.29536141687778744</v>
      </c>
      <c r="Q1384" s="50">
        <v>6.2239930424636729E-3</v>
      </c>
      <c r="R1384" s="50">
        <v>4.9876081801370209E-3</v>
      </c>
      <c r="S1384" s="50">
        <v>1.6775182621116047</v>
      </c>
      <c r="T1384" s="50">
        <v>6.5864620346838603E-3</v>
      </c>
      <c r="U1384" s="50">
        <v>2.9933645005416198</v>
      </c>
      <c r="V1384" s="51">
        <v>85.02891889336675</v>
      </c>
      <c r="AE1384" s="312"/>
      <c r="AF1384" s="312"/>
      <c r="AG1384" s="312"/>
      <c r="AH1384" s="312"/>
      <c r="AI1384" s="312"/>
      <c r="AJ1384" s="312"/>
      <c r="AK1384" s="312"/>
      <c r="AL1384" s="312"/>
      <c r="AM1384" s="312"/>
      <c r="AN1384" s="312"/>
      <c r="AO1384" s="312"/>
      <c r="AP1384" s="312"/>
      <c r="AQ1384" s="312"/>
      <c r="AR1384" s="312"/>
      <c r="AS1384" s="312"/>
      <c r="AT1384" s="312"/>
      <c r="AU1384" s="312"/>
      <c r="AV1384" s="312"/>
      <c r="AW1384" s="312"/>
      <c r="AX1384" s="312"/>
      <c r="AY1384" s="312"/>
      <c r="AZ1384" s="312"/>
      <c r="BA1384" s="312"/>
      <c r="BB1384" s="312"/>
      <c r="BC1384" s="312"/>
      <c r="BD1384" s="312"/>
      <c r="BE1384" s="306"/>
      <c r="BF1384" s="306"/>
      <c r="BG1384" s="306"/>
      <c r="BH1384" s="306"/>
      <c r="BI1384" s="306"/>
      <c r="BJ1384" s="306"/>
      <c r="BK1384" s="306"/>
      <c r="BL1384" s="306"/>
      <c r="BM1384" s="306"/>
      <c r="BN1384" s="306"/>
      <c r="BO1384" s="306"/>
      <c r="BP1384" s="306"/>
      <c r="BQ1384" s="496"/>
      <c r="BR1384" s="496"/>
      <c r="BS1384" s="496"/>
      <c r="BT1384" s="496"/>
      <c r="BU1384" s="496"/>
      <c r="BV1384" s="496"/>
    </row>
    <row r="1385" spans="1:74" s="52" customFormat="1" ht="12.75">
      <c r="A1385" s="45">
        <v>2735.6132650573031</v>
      </c>
      <c r="B1385" s="46" t="s">
        <v>342</v>
      </c>
      <c r="C1385" s="47" t="s">
        <v>330</v>
      </c>
      <c r="D1385" s="48">
        <v>212.22305476996712</v>
      </c>
      <c r="E1385" s="49">
        <v>40.631860000000003</v>
      </c>
      <c r="F1385" s="49">
        <v>4.1300000000000003E-2</v>
      </c>
      <c r="G1385" s="49">
        <v>14.33272</v>
      </c>
      <c r="H1385" s="49">
        <v>0.32619999999999999</v>
      </c>
      <c r="I1385" s="49">
        <v>0.17150000000000001</v>
      </c>
      <c r="J1385" s="49">
        <v>45.744320000000002</v>
      </c>
      <c r="K1385" s="49">
        <v>0.26029999999999998</v>
      </c>
      <c r="L1385" s="49">
        <v>101.60580000000002</v>
      </c>
      <c r="M1385" s="47"/>
      <c r="N1385" s="50">
        <v>0.99975393867167672</v>
      </c>
      <c r="O1385" s="50">
        <v>8.0343710917531836E-4</v>
      </c>
      <c r="P1385" s="50">
        <v>0.29492462172198169</v>
      </c>
      <c r="Q1385" s="50">
        <v>6.4558624617768534E-3</v>
      </c>
      <c r="R1385" s="50">
        <v>3.5741788777421618E-3</v>
      </c>
      <c r="S1385" s="50">
        <v>1.6779234437063517</v>
      </c>
      <c r="T1385" s="50">
        <v>6.8621188542349783E-3</v>
      </c>
      <c r="U1385" s="50">
        <v>2.9917273166656653</v>
      </c>
      <c r="V1385" s="51">
        <v>85.050819326122337</v>
      </c>
      <c r="AE1385" s="312"/>
      <c r="AF1385" s="312"/>
      <c r="AG1385" s="312"/>
      <c r="AH1385" s="312"/>
      <c r="AI1385" s="312"/>
      <c r="AJ1385" s="312"/>
      <c r="AK1385" s="312"/>
      <c r="AL1385" s="312"/>
      <c r="AM1385" s="312"/>
      <c r="AN1385" s="312"/>
      <c r="AO1385" s="312"/>
      <c r="AP1385" s="312"/>
      <c r="AQ1385" s="312"/>
      <c r="AR1385" s="312"/>
      <c r="AS1385" s="312"/>
      <c r="AT1385" s="312"/>
      <c r="AU1385" s="312"/>
      <c r="AV1385" s="312"/>
      <c r="AW1385" s="312"/>
      <c r="AX1385" s="312"/>
      <c r="AY1385" s="312"/>
      <c r="AZ1385" s="312"/>
      <c r="BA1385" s="312"/>
      <c r="BB1385" s="312"/>
      <c r="BC1385" s="312"/>
      <c r="BD1385" s="312"/>
      <c r="BE1385" s="306"/>
      <c r="BF1385" s="306"/>
      <c r="BG1385" s="306"/>
      <c r="BH1385" s="306"/>
      <c r="BI1385" s="306"/>
      <c r="BJ1385" s="306"/>
      <c r="BK1385" s="306"/>
      <c r="BL1385" s="306"/>
      <c r="BM1385" s="306"/>
      <c r="BN1385" s="306"/>
      <c r="BO1385" s="306"/>
      <c r="BP1385" s="306"/>
      <c r="BQ1385" s="496"/>
      <c r="BR1385" s="496"/>
      <c r="BS1385" s="496"/>
      <c r="BT1385" s="496"/>
      <c r="BU1385" s="496"/>
      <c r="BV1385" s="496"/>
    </row>
    <row r="1386" spans="1:74" s="52" customFormat="1" ht="12.75">
      <c r="A1386" s="45">
        <v>2735.6132650573031</v>
      </c>
      <c r="B1386" s="46" t="s">
        <v>342</v>
      </c>
      <c r="C1386" s="47" t="s">
        <v>330</v>
      </c>
      <c r="D1386" s="48">
        <v>220.08305476996713</v>
      </c>
      <c r="E1386" s="49">
        <v>40.611579999999996</v>
      </c>
      <c r="F1386" s="49">
        <v>2.01E-2</v>
      </c>
      <c r="G1386" s="49">
        <v>14.28274</v>
      </c>
      <c r="H1386" s="49">
        <v>0.36199999999999999</v>
      </c>
      <c r="I1386" s="49">
        <v>0.2772</v>
      </c>
      <c r="J1386" s="49">
        <v>45.714179999999999</v>
      </c>
      <c r="K1386" s="49">
        <v>0.26290000000000002</v>
      </c>
      <c r="L1386" s="49">
        <v>101.63160000000001</v>
      </c>
      <c r="M1386" s="47"/>
      <c r="N1386" s="50">
        <v>0.99943493608751521</v>
      </c>
      <c r="O1386" s="50">
        <v>3.9108946103707729E-4</v>
      </c>
      <c r="P1386" s="50">
        <v>0.29394912032703402</v>
      </c>
      <c r="Q1386" s="50">
        <v>7.1656749422938084E-3</v>
      </c>
      <c r="R1386" s="50">
        <v>5.7780807318539972E-3</v>
      </c>
      <c r="S1386" s="50">
        <v>1.6771199301767024</v>
      </c>
      <c r="T1386" s="50">
        <v>6.9319093377417738E-3</v>
      </c>
      <c r="U1386" s="50">
        <v>2.9922494463154461</v>
      </c>
      <c r="V1386" s="51">
        <v>85.08681772199148</v>
      </c>
      <c r="AE1386" s="312"/>
      <c r="AF1386" s="312"/>
      <c r="AG1386" s="312"/>
      <c r="AH1386" s="312"/>
      <c r="AI1386" s="312"/>
      <c r="AJ1386" s="312"/>
      <c r="AK1386" s="312"/>
      <c r="AL1386" s="312"/>
      <c r="AM1386" s="312"/>
      <c r="AN1386" s="312"/>
      <c r="AO1386" s="312"/>
      <c r="AP1386" s="312"/>
      <c r="AQ1386" s="312"/>
      <c r="AR1386" s="312"/>
      <c r="AS1386" s="312"/>
      <c r="AT1386" s="312"/>
      <c r="AU1386" s="312"/>
      <c r="AV1386" s="312"/>
      <c r="AW1386" s="312"/>
      <c r="AX1386" s="312"/>
      <c r="AY1386" s="312"/>
      <c r="AZ1386" s="312"/>
      <c r="BA1386" s="312"/>
      <c r="BB1386" s="312"/>
      <c r="BC1386" s="312"/>
      <c r="BD1386" s="312"/>
      <c r="BE1386" s="306"/>
      <c r="BF1386" s="306"/>
      <c r="BG1386" s="306"/>
      <c r="BH1386" s="306"/>
      <c r="BI1386" s="306"/>
      <c r="BJ1386" s="306"/>
      <c r="BK1386" s="306"/>
      <c r="BL1386" s="306"/>
      <c r="BM1386" s="306"/>
      <c r="BN1386" s="306"/>
      <c r="BO1386" s="306"/>
      <c r="BP1386" s="306"/>
      <c r="BQ1386" s="496"/>
      <c r="BR1386" s="496"/>
      <c r="BS1386" s="496"/>
      <c r="BT1386" s="496"/>
      <c r="BU1386" s="496"/>
      <c r="BV1386" s="496"/>
    </row>
    <row r="1387" spans="1:74" s="52" customFormat="1" ht="12.75">
      <c r="A1387" s="45">
        <v>2735.6132650573031</v>
      </c>
      <c r="B1387" s="46" t="s">
        <v>342</v>
      </c>
      <c r="C1387" s="47" t="s">
        <v>330</v>
      </c>
      <c r="D1387" s="48">
        <v>227.94305476996715</v>
      </c>
      <c r="E1387" s="49">
        <v>40.4392</v>
      </c>
      <c r="F1387" s="49">
        <v>5.7599999999999998E-2</v>
      </c>
      <c r="G1387" s="49">
        <v>14.182790000000001</v>
      </c>
      <c r="H1387" s="49">
        <v>0.32469999999999999</v>
      </c>
      <c r="I1387" s="49">
        <v>0.2278</v>
      </c>
      <c r="J1387" s="49">
        <v>45.55339</v>
      </c>
      <c r="K1387" s="49">
        <v>0.25390000000000001</v>
      </c>
      <c r="L1387" s="49">
        <v>101.15568000000002</v>
      </c>
      <c r="M1387" s="47"/>
      <c r="N1387" s="50">
        <v>0.99879271186986684</v>
      </c>
      <c r="O1387" s="50">
        <v>1.1247880863891801E-3</v>
      </c>
      <c r="P1387" s="50">
        <v>0.29294795841828819</v>
      </c>
      <c r="Q1387" s="50">
        <v>6.4505833347310616E-3</v>
      </c>
      <c r="R1387" s="50">
        <v>4.7655416349977062E-3</v>
      </c>
      <c r="S1387" s="50">
        <v>1.6772664373526511</v>
      </c>
      <c r="T1387" s="50">
        <v>6.7188223397979582E-3</v>
      </c>
      <c r="U1387" s="50">
        <v>2.9896953664764512</v>
      </c>
      <c r="V1387" s="51">
        <v>85.131163438501915</v>
      </c>
      <c r="AE1387" s="312"/>
      <c r="AF1387" s="312"/>
      <c r="AG1387" s="312"/>
      <c r="AH1387" s="312"/>
      <c r="AI1387" s="312"/>
      <c r="AJ1387" s="312"/>
      <c r="AK1387" s="312"/>
      <c r="AL1387" s="312"/>
      <c r="AM1387" s="312"/>
      <c r="AN1387" s="312"/>
      <c r="AO1387" s="312"/>
      <c r="AP1387" s="312"/>
      <c r="AQ1387" s="312"/>
      <c r="AR1387" s="312"/>
      <c r="AS1387" s="312"/>
      <c r="AT1387" s="312"/>
      <c r="AU1387" s="312"/>
      <c r="AV1387" s="312"/>
      <c r="AW1387" s="312"/>
      <c r="AX1387" s="312"/>
      <c r="AY1387" s="312"/>
      <c r="AZ1387" s="312"/>
      <c r="BA1387" s="312"/>
      <c r="BB1387" s="312"/>
      <c r="BC1387" s="312"/>
      <c r="BD1387" s="312"/>
      <c r="BE1387" s="306"/>
      <c r="BF1387" s="306"/>
      <c r="BG1387" s="306"/>
      <c r="BH1387" s="306"/>
      <c r="BI1387" s="306"/>
      <c r="BJ1387" s="306"/>
      <c r="BK1387" s="306"/>
      <c r="BL1387" s="306"/>
      <c r="BM1387" s="306"/>
      <c r="BN1387" s="306"/>
      <c r="BO1387" s="306"/>
      <c r="BP1387" s="306"/>
      <c r="BQ1387" s="496"/>
      <c r="BR1387" s="496"/>
      <c r="BS1387" s="496"/>
      <c r="BT1387" s="496"/>
      <c r="BU1387" s="496"/>
      <c r="BV1387" s="496"/>
    </row>
    <row r="1388" spans="1:74" s="52" customFormat="1" ht="12.75">
      <c r="A1388" s="45">
        <v>2735.6132650573031</v>
      </c>
      <c r="B1388" s="46" t="s">
        <v>342</v>
      </c>
      <c r="C1388" s="47" t="s">
        <v>330</v>
      </c>
      <c r="D1388" s="48">
        <v>235.80305476996716</v>
      </c>
      <c r="E1388" s="49">
        <v>40.601439999999997</v>
      </c>
      <c r="F1388" s="49">
        <v>2.9499999999999998E-2</v>
      </c>
      <c r="G1388" s="49">
        <v>14.222770000000001</v>
      </c>
      <c r="H1388" s="49">
        <v>0.34799999999999998</v>
      </c>
      <c r="I1388" s="49">
        <v>0.20230000000000001</v>
      </c>
      <c r="J1388" s="49">
        <v>45.653880000000001</v>
      </c>
      <c r="K1388" s="49">
        <v>0.25559999999999999</v>
      </c>
      <c r="L1388" s="49">
        <v>101.41279</v>
      </c>
      <c r="M1388" s="47"/>
      <c r="N1388" s="50">
        <v>1.000496009143085</v>
      </c>
      <c r="O1388" s="50">
        <v>5.7473990891911163E-4</v>
      </c>
      <c r="P1388" s="50">
        <v>0.29309884348586285</v>
      </c>
      <c r="Q1388" s="50">
        <v>6.8975849848452375E-3</v>
      </c>
      <c r="R1388" s="50">
        <v>4.2223627913998201E-3</v>
      </c>
      <c r="S1388" s="50">
        <v>1.6771046469290951</v>
      </c>
      <c r="T1388" s="50">
        <v>6.7482695373548562E-3</v>
      </c>
      <c r="U1388" s="50">
        <v>2.9905082648922807</v>
      </c>
      <c r="V1388" s="51">
        <v>85.123422787961303</v>
      </c>
      <c r="AE1388" s="312"/>
      <c r="AF1388" s="312"/>
      <c r="AG1388" s="312"/>
      <c r="AH1388" s="312"/>
      <c r="AI1388" s="312"/>
      <c r="AJ1388" s="312"/>
      <c r="AK1388" s="312"/>
      <c r="AL1388" s="312"/>
      <c r="AM1388" s="312"/>
      <c r="AN1388" s="312"/>
      <c r="AO1388" s="312"/>
      <c r="AP1388" s="312"/>
      <c r="AQ1388" s="312"/>
      <c r="AR1388" s="312"/>
      <c r="AS1388" s="312"/>
      <c r="AT1388" s="312"/>
      <c r="AU1388" s="312"/>
      <c r="AV1388" s="312"/>
      <c r="AW1388" s="312"/>
      <c r="AX1388" s="312"/>
      <c r="AY1388" s="312"/>
      <c r="AZ1388" s="312"/>
      <c r="BA1388" s="312"/>
      <c r="BB1388" s="312"/>
      <c r="BC1388" s="312"/>
      <c r="BD1388" s="312"/>
      <c r="BE1388" s="306"/>
      <c r="BF1388" s="306"/>
      <c r="BG1388" s="306"/>
      <c r="BH1388" s="306"/>
      <c r="BI1388" s="306"/>
      <c r="BJ1388" s="306"/>
      <c r="BK1388" s="306"/>
      <c r="BL1388" s="306"/>
      <c r="BM1388" s="306"/>
      <c r="BN1388" s="306"/>
      <c r="BO1388" s="306"/>
      <c r="BP1388" s="306"/>
      <c r="BQ1388" s="496"/>
      <c r="BR1388" s="496"/>
      <c r="BS1388" s="496"/>
      <c r="BT1388" s="496"/>
      <c r="BU1388" s="496"/>
      <c r="BV1388" s="496"/>
    </row>
    <row r="1389" spans="1:74" s="52" customFormat="1" ht="12.75">
      <c r="A1389" s="45">
        <v>2735.6132650573031</v>
      </c>
      <c r="B1389" s="46" t="s">
        <v>342</v>
      </c>
      <c r="C1389" s="47" t="s">
        <v>330</v>
      </c>
      <c r="D1389" s="48">
        <v>243.66305476996718</v>
      </c>
      <c r="E1389" s="49">
        <v>40.773829999999997</v>
      </c>
      <c r="F1389" s="49">
        <v>4.3900000000000002E-2</v>
      </c>
      <c r="G1389" s="49">
        <v>14.32272</v>
      </c>
      <c r="H1389" s="49">
        <v>0.33929999999999999</v>
      </c>
      <c r="I1389" s="49">
        <v>0.22720000000000001</v>
      </c>
      <c r="J1389" s="49">
        <v>45.68403</v>
      </c>
      <c r="K1389" s="49">
        <v>0.25559999999999999</v>
      </c>
      <c r="L1389" s="49">
        <v>101.76268</v>
      </c>
      <c r="M1389" s="47"/>
      <c r="N1389" s="50">
        <v>1.0010329223108536</v>
      </c>
      <c r="O1389" s="50">
        <v>8.5213183079843689E-4</v>
      </c>
      <c r="P1389" s="50">
        <v>0.29406839343925512</v>
      </c>
      <c r="Q1389" s="50">
        <v>6.7003055049849212E-3</v>
      </c>
      <c r="R1389" s="50">
        <v>4.724555111271349E-3</v>
      </c>
      <c r="S1389" s="50">
        <v>1.6720136040836611</v>
      </c>
      <c r="T1389" s="50">
        <v>6.7233442711421253E-3</v>
      </c>
      <c r="U1389" s="50">
        <v>2.9874676735294123</v>
      </c>
      <c r="V1389" s="51">
        <v>85.042923244821196</v>
      </c>
      <c r="AE1389" s="312"/>
      <c r="AF1389" s="312"/>
      <c r="AG1389" s="312"/>
      <c r="AH1389" s="312"/>
      <c r="AI1389" s="312"/>
      <c r="AJ1389" s="312"/>
      <c r="AK1389" s="312"/>
      <c r="AL1389" s="312"/>
      <c r="AM1389" s="312"/>
      <c r="AN1389" s="312"/>
      <c r="AO1389" s="312"/>
      <c r="AP1389" s="312"/>
      <c r="AQ1389" s="312"/>
      <c r="AR1389" s="312"/>
      <c r="AS1389" s="312"/>
      <c r="AT1389" s="312"/>
      <c r="AU1389" s="312"/>
      <c r="AV1389" s="312"/>
      <c r="AW1389" s="312"/>
      <c r="AX1389" s="312"/>
      <c r="AY1389" s="312"/>
      <c r="AZ1389" s="312"/>
      <c r="BA1389" s="312"/>
      <c r="BB1389" s="312"/>
      <c r="BC1389" s="312"/>
      <c r="BD1389" s="312"/>
      <c r="BE1389" s="306"/>
      <c r="BF1389" s="306"/>
      <c r="BG1389" s="306"/>
      <c r="BH1389" s="306"/>
      <c r="BI1389" s="306"/>
      <c r="BJ1389" s="306"/>
      <c r="BK1389" s="306"/>
      <c r="BL1389" s="306"/>
      <c r="BM1389" s="306"/>
      <c r="BN1389" s="306"/>
      <c r="BO1389" s="306"/>
      <c r="BP1389" s="306"/>
      <c r="BQ1389" s="496"/>
      <c r="BR1389" s="496"/>
      <c r="BS1389" s="496"/>
      <c r="BT1389" s="496"/>
      <c r="BU1389" s="496"/>
      <c r="BV1389" s="496"/>
    </row>
    <row r="1390" spans="1:74" s="52" customFormat="1" ht="12.75">
      <c r="A1390" s="45">
        <v>2735.6132650573031</v>
      </c>
      <c r="B1390" s="46" t="s">
        <v>342</v>
      </c>
      <c r="C1390" s="47" t="s">
        <v>330</v>
      </c>
      <c r="D1390" s="48">
        <v>251.52305476996719</v>
      </c>
      <c r="E1390" s="49">
        <v>40.500039999999998</v>
      </c>
      <c r="F1390" s="49">
        <v>3.9100000000000003E-2</v>
      </c>
      <c r="G1390" s="49">
        <v>14.19279</v>
      </c>
      <c r="H1390" s="49">
        <v>0.32629999999999998</v>
      </c>
      <c r="I1390" s="49">
        <v>0.17649999999999999</v>
      </c>
      <c r="J1390" s="49">
        <v>45.613680000000002</v>
      </c>
      <c r="K1390" s="49">
        <v>0.25559999999999999</v>
      </c>
      <c r="L1390" s="49">
        <v>101.21151</v>
      </c>
      <c r="M1390" s="47"/>
      <c r="N1390" s="50">
        <v>0.99953830253082288</v>
      </c>
      <c r="O1390" s="50">
        <v>7.6295014755045566E-4</v>
      </c>
      <c r="P1390" s="50">
        <v>0.29293263607026304</v>
      </c>
      <c r="Q1390" s="50">
        <v>6.4774632108172674E-3</v>
      </c>
      <c r="R1390" s="50">
        <v>3.6895588153657002E-3</v>
      </c>
      <c r="S1390" s="50">
        <v>1.6782151831196446</v>
      </c>
      <c r="T1390" s="50">
        <v>6.7586893567399336E-3</v>
      </c>
      <c r="U1390" s="50">
        <v>2.9895062693630892</v>
      </c>
      <c r="V1390" s="51">
        <v>85.138981804487344</v>
      </c>
      <c r="AE1390" s="312"/>
      <c r="AF1390" s="312"/>
      <c r="AG1390" s="312"/>
      <c r="AH1390" s="312"/>
      <c r="AI1390" s="312"/>
      <c r="AJ1390" s="312"/>
      <c r="AK1390" s="312"/>
      <c r="AL1390" s="312"/>
      <c r="AM1390" s="312"/>
      <c r="AN1390" s="312"/>
      <c r="AO1390" s="312"/>
      <c r="AP1390" s="312"/>
      <c r="AQ1390" s="312"/>
      <c r="AR1390" s="312"/>
      <c r="AS1390" s="312"/>
      <c r="AT1390" s="312"/>
      <c r="AU1390" s="312"/>
      <c r="AV1390" s="312"/>
      <c r="AW1390" s="312"/>
      <c r="AX1390" s="312"/>
      <c r="AY1390" s="312"/>
      <c r="AZ1390" s="312"/>
      <c r="BA1390" s="312"/>
      <c r="BB1390" s="312"/>
      <c r="BC1390" s="312"/>
      <c r="BD1390" s="312"/>
      <c r="BE1390" s="306"/>
      <c r="BF1390" s="306"/>
      <c r="BG1390" s="306"/>
      <c r="BH1390" s="306"/>
      <c r="BI1390" s="306"/>
      <c r="BJ1390" s="306"/>
      <c r="BK1390" s="306"/>
      <c r="BL1390" s="306"/>
      <c r="BM1390" s="306"/>
      <c r="BN1390" s="306"/>
      <c r="BO1390" s="306"/>
      <c r="BP1390" s="306"/>
      <c r="BQ1390" s="496"/>
      <c r="BR1390" s="496"/>
      <c r="BS1390" s="496"/>
      <c r="BT1390" s="496"/>
      <c r="BU1390" s="496"/>
      <c r="BV1390" s="496"/>
    </row>
    <row r="1391" spans="1:74" s="52" customFormat="1" ht="12.75">
      <c r="A1391" s="45">
        <v>2735.6132650573031</v>
      </c>
      <c r="B1391" s="46" t="s">
        <v>342</v>
      </c>
      <c r="C1391" s="47" t="s">
        <v>330</v>
      </c>
      <c r="D1391" s="48">
        <v>259.3830547699672</v>
      </c>
      <c r="E1391" s="49">
        <v>40.459479999999999</v>
      </c>
      <c r="F1391" s="49">
        <v>6.2399999999999997E-2</v>
      </c>
      <c r="G1391" s="49">
        <v>13.992889999999999</v>
      </c>
      <c r="H1391" s="49">
        <v>0.32250000000000001</v>
      </c>
      <c r="I1391" s="49">
        <v>0.23469999999999999</v>
      </c>
      <c r="J1391" s="49">
        <v>45.533290000000001</v>
      </c>
      <c r="K1391" s="49">
        <v>0.2601</v>
      </c>
      <c r="L1391" s="49">
        <v>100.95685999999996</v>
      </c>
      <c r="M1391" s="47"/>
      <c r="N1391" s="50">
        <v>1.0006417843356306</v>
      </c>
      <c r="O1391" s="50">
        <v>1.2201643783332115E-3</v>
      </c>
      <c r="P1391" s="50">
        <v>0.28941547651996219</v>
      </c>
      <c r="Q1391" s="50">
        <v>6.4155212613926172E-3</v>
      </c>
      <c r="R1391" s="50">
        <v>4.9165127081451359E-3</v>
      </c>
      <c r="S1391" s="50">
        <v>1.6787882238112757</v>
      </c>
      <c r="T1391" s="50">
        <v>6.8921756467687136E-3</v>
      </c>
      <c r="U1391" s="50">
        <v>2.9896204921836151</v>
      </c>
      <c r="V1391" s="51">
        <v>85.295451051572797</v>
      </c>
      <c r="AE1391" s="312"/>
      <c r="AF1391" s="312"/>
      <c r="AG1391" s="312"/>
      <c r="AH1391" s="312"/>
      <c r="AI1391" s="312"/>
      <c r="AJ1391" s="312"/>
      <c r="AK1391" s="312"/>
      <c r="AL1391" s="312"/>
      <c r="AM1391" s="312"/>
      <c r="AN1391" s="312"/>
      <c r="AO1391" s="312"/>
      <c r="AP1391" s="312"/>
      <c r="AQ1391" s="312"/>
      <c r="AR1391" s="312"/>
      <c r="AS1391" s="312"/>
      <c r="AT1391" s="312"/>
      <c r="AU1391" s="312"/>
      <c r="AV1391" s="312"/>
      <c r="AW1391" s="312"/>
      <c r="AX1391" s="312"/>
      <c r="AY1391" s="312"/>
      <c r="AZ1391" s="312"/>
      <c r="BA1391" s="312"/>
      <c r="BB1391" s="312"/>
      <c r="BC1391" s="312"/>
      <c r="BD1391" s="312"/>
      <c r="BE1391" s="306"/>
      <c r="BF1391" s="306"/>
      <c r="BG1391" s="306"/>
      <c r="BH1391" s="306"/>
      <c r="BI1391" s="306"/>
      <c r="BJ1391" s="306"/>
      <c r="BK1391" s="306"/>
      <c r="BL1391" s="306"/>
      <c r="BM1391" s="306"/>
      <c r="BN1391" s="306"/>
      <c r="BO1391" s="306"/>
      <c r="BP1391" s="306"/>
      <c r="BQ1391" s="496"/>
      <c r="BR1391" s="496"/>
      <c r="BS1391" s="496"/>
      <c r="BT1391" s="496"/>
      <c r="BU1391" s="496"/>
      <c r="BV1391" s="496"/>
    </row>
    <row r="1392" spans="1:74" s="52" customFormat="1" ht="12.75">
      <c r="A1392" s="45">
        <v>2735.6132650573031</v>
      </c>
      <c r="B1392" s="46" t="s">
        <v>342</v>
      </c>
      <c r="C1392" s="47" t="s">
        <v>330</v>
      </c>
      <c r="D1392" s="48">
        <v>267.24305476996722</v>
      </c>
      <c r="E1392" s="49">
        <v>40.469619999999999</v>
      </c>
      <c r="F1392" s="49">
        <v>3.9800000000000002E-2</v>
      </c>
      <c r="G1392" s="49">
        <v>13.902939999999999</v>
      </c>
      <c r="H1392" s="49">
        <v>0.34179999999999999</v>
      </c>
      <c r="I1392" s="49">
        <v>0.20349999999999999</v>
      </c>
      <c r="J1392" s="49">
        <v>45.633780000000002</v>
      </c>
      <c r="K1392" s="49">
        <v>0.26100000000000001</v>
      </c>
      <c r="L1392" s="49">
        <v>100.94994</v>
      </c>
      <c r="M1392" s="47"/>
      <c r="N1392" s="50">
        <v>1.0007009140304828</v>
      </c>
      <c r="O1392" s="50">
        <v>7.780968499399609E-4</v>
      </c>
      <c r="P1392" s="50">
        <v>0.28749997581769238</v>
      </c>
      <c r="Q1392" s="50">
        <v>6.7981559132063822E-3</v>
      </c>
      <c r="R1392" s="50">
        <v>4.2621165617059507E-3</v>
      </c>
      <c r="S1392" s="50">
        <v>1.6821710706651434</v>
      </c>
      <c r="T1392" s="50">
        <v>6.9146997157582173E-3</v>
      </c>
      <c r="U1392" s="50">
        <v>2.990777165306798</v>
      </c>
      <c r="V1392" s="51">
        <v>85.403655278830954</v>
      </c>
      <c r="AE1392" s="312"/>
      <c r="AF1392" s="312"/>
      <c r="AG1392" s="312"/>
      <c r="AH1392" s="312"/>
      <c r="AI1392" s="312"/>
      <c r="AJ1392" s="312"/>
      <c r="AK1392" s="312"/>
      <c r="AL1392" s="312"/>
      <c r="AM1392" s="312"/>
      <c r="AN1392" s="312"/>
      <c r="AO1392" s="312"/>
      <c r="AP1392" s="312"/>
      <c r="AQ1392" s="312"/>
      <c r="AR1392" s="312"/>
      <c r="AS1392" s="312"/>
      <c r="AT1392" s="312"/>
      <c r="AU1392" s="312"/>
      <c r="AV1392" s="312"/>
      <c r="AW1392" s="312"/>
      <c r="AX1392" s="312"/>
      <c r="AY1392" s="312"/>
      <c r="AZ1392" s="312"/>
      <c r="BA1392" s="312"/>
      <c r="BB1392" s="312"/>
      <c r="BC1392" s="312"/>
      <c r="BD1392" s="312"/>
      <c r="BE1392" s="306"/>
      <c r="BF1392" s="306"/>
      <c r="BG1392" s="306"/>
      <c r="BH1392" s="306"/>
      <c r="BI1392" s="306"/>
      <c r="BJ1392" s="306"/>
      <c r="BK1392" s="306"/>
      <c r="BL1392" s="306"/>
      <c r="BM1392" s="306"/>
      <c r="BN1392" s="306"/>
      <c r="BO1392" s="306"/>
      <c r="BP1392" s="306"/>
      <c r="BQ1392" s="496"/>
      <c r="BR1392" s="496"/>
      <c r="BS1392" s="496"/>
      <c r="BT1392" s="496"/>
      <c r="BU1392" s="496"/>
      <c r="BV1392" s="496"/>
    </row>
    <row r="1393" spans="1:74" s="52" customFormat="1" ht="12.75">
      <c r="A1393" s="45">
        <v>2735.6132650573031</v>
      </c>
      <c r="B1393" s="46" t="s">
        <v>342</v>
      </c>
      <c r="C1393" s="47" t="s">
        <v>330</v>
      </c>
      <c r="D1393" s="48">
        <v>275.10305476996723</v>
      </c>
      <c r="E1393" s="49">
        <v>40.642009999999999</v>
      </c>
      <c r="F1393" s="49">
        <v>5.3699999999999998E-2</v>
      </c>
      <c r="G1393" s="49">
        <v>13.962899999999999</v>
      </c>
      <c r="H1393" s="49">
        <v>0.3468</v>
      </c>
      <c r="I1393" s="49">
        <v>0.1885</v>
      </c>
      <c r="J1393" s="49">
        <v>45.965409999999999</v>
      </c>
      <c r="K1393" s="49">
        <v>0.24759999999999999</v>
      </c>
      <c r="L1393" s="49">
        <v>101.47912000000001</v>
      </c>
      <c r="M1393" s="47"/>
      <c r="N1393" s="50">
        <v>0.99994218050299855</v>
      </c>
      <c r="O1393" s="50">
        <v>1.0445985315306258E-3</v>
      </c>
      <c r="P1393" s="50">
        <v>0.28729715934013922</v>
      </c>
      <c r="Q1393" s="50">
        <v>6.8631373660889942E-3</v>
      </c>
      <c r="R1393" s="50">
        <v>3.9282290588409461E-3</v>
      </c>
      <c r="S1393" s="50">
        <v>1.6859294384115286</v>
      </c>
      <c r="T1393" s="50">
        <v>6.5269156178289836E-3</v>
      </c>
      <c r="U1393" s="50">
        <v>2.99291479128811</v>
      </c>
      <c r="V1393" s="51">
        <v>85.440234807928746</v>
      </c>
      <c r="AE1393" s="312"/>
      <c r="AF1393" s="312"/>
      <c r="AG1393" s="312"/>
      <c r="AH1393" s="312"/>
      <c r="AI1393" s="312"/>
      <c r="AJ1393" s="312"/>
      <c r="AK1393" s="312"/>
      <c r="AL1393" s="312"/>
      <c r="AM1393" s="312"/>
      <c r="AN1393" s="312"/>
      <c r="AO1393" s="312"/>
      <c r="AP1393" s="312"/>
      <c r="AQ1393" s="312"/>
      <c r="AR1393" s="312"/>
      <c r="AS1393" s="312"/>
      <c r="AT1393" s="312"/>
      <c r="AU1393" s="312"/>
      <c r="AV1393" s="312"/>
      <c r="AW1393" s="312"/>
      <c r="AX1393" s="312"/>
      <c r="AY1393" s="312"/>
      <c r="AZ1393" s="312"/>
      <c r="BA1393" s="312"/>
      <c r="BB1393" s="312"/>
      <c r="BC1393" s="312"/>
      <c r="BD1393" s="312"/>
      <c r="BE1393" s="306"/>
      <c r="BF1393" s="306"/>
      <c r="BG1393" s="306"/>
      <c r="BH1393" s="306"/>
      <c r="BI1393" s="306"/>
      <c r="BJ1393" s="306"/>
      <c r="BK1393" s="306"/>
      <c r="BL1393" s="306"/>
      <c r="BM1393" s="306"/>
      <c r="BN1393" s="306"/>
      <c r="BO1393" s="306"/>
      <c r="BP1393" s="306"/>
      <c r="BQ1393" s="496"/>
      <c r="BR1393" s="496"/>
      <c r="BS1393" s="496"/>
      <c r="BT1393" s="496"/>
      <c r="BU1393" s="496"/>
      <c r="BV1393" s="496"/>
    </row>
    <row r="1394" spans="1:74" s="52" customFormat="1" ht="12.75">
      <c r="A1394" s="45">
        <v>2735.6132650573031</v>
      </c>
      <c r="B1394" s="46" t="s">
        <v>342</v>
      </c>
      <c r="C1394" s="47" t="s">
        <v>330</v>
      </c>
      <c r="D1394" s="48">
        <v>282.96305476996724</v>
      </c>
      <c r="E1394" s="49">
        <v>40.672420000000002</v>
      </c>
      <c r="F1394" s="49">
        <v>5.21E-2</v>
      </c>
      <c r="G1394" s="49">
        <v>13.872949999999999</v>
      </c>
      <c r="H1394" s="49">
        <v>0.3266</v>
      </c>
      <c r="I1394" s="49">
        <v>0.21149999999999999</v>
      </c>
      <c r="J1394" s="49">
        <v>46.14629</v>
      </c>
      <c r="K1394" s="49">
        <v>0.25519999999999998</v>
      </c>
      <c r="L1394" s="49">
        <v>101.60946</v>
      </c>
      <c r="M1394" s="47"/>
      <c r="N1394" s="50">
        <v>0.99928818819440601</v>
      </c>
      <c r="O1394" s="50">
        <v>1.0120544498694122E-3</v>
      </c>
      <c r="P1394" s="50">
        <v>0.28504639670254256</v>
      </c>
      <c r="Q1394" s="50">
        <v>6.4543247497609044E-3</v>
      </c>
      <c r="R1394" s="50">
        <v>4.4013595855223178E-3</v>
      </c>
      <c r="S1394" s="50">
        <v>1.6901921369093325</v>
      </c>
      <c r="T1394" s="50">
        <v>6.7178307489328239E-3</v>
      </c>
      <c r="U1394" s="50">
        <v>2.9947365713312522</v>
      </c>
      <c r="V1394" s="51">
        <v>85.569013977197301</v>
      </c>
      <c r="AE1394" s="312"/>
      <c r="AF1394" s="312"/>
      <c r="AG1394" s="312"/>
      <c r="AH1394" s="312"/>
      <c r="AI1394" s="312"/>
      <c r="AJ1394" s="312"/>
      <c r="AK1394" s="312"/>
      <c r="AL1394" s="312"/>
      <c r="AM1394" s="312"/>
      <c r="AN1394" s="312"/>
      <c r="AO1394" s="312"/>
      <c r="AP1394" s="312"/>
      <c r="AQ1394" s="312"/>
      <c r="AR1394" s="312"/>
      <c r="AS1394" s="312"/>
      <c r="AT1394" s="312"/>
      <c r="AU1394" s="312"/>
      <c r="AV1394" s="312"/>
      <c r="AW1394" s="312"/>
      <c r="AX1394" s="312"/>
      <c r="AY1394" s="312"/>
      <c r="AZ1394" s="312"/>
      <c r="BA1394" s="312"/>
      <c r="BB1394" s="312"/>
      <c r="BC1394" s="312"/>
      <c r="BD1394" s="312"/>
      <c r="BE1394" s="306"/>
      <c r="BF1394" s="306"/>
      <c r="BG1394" s="306"/>
      <c r="BH1394" s="306"/>
      <c r="BI1394" s="306"/>
      <c r="BJ1394" s="306"/>
      <c r="BK1394" s="306"/>
      <c r="BL1394" s="306"/>
      <c r="BM1394" s="306"/>
      <c r="BN1394" s="306"/>
      <c r="BO1394" s="306"/>
      <c r="BP1394" s="306"/>
      <c r="BQ1394" s="496"/>
      <c r="BR1394" s="496"/>
      <c r="BS1394" s="496"/>
      <c r="BT1394" s="496"/>
      <c r="BU1394" s="496"/>
      <c r="BV1394" s="496"/>
    </row>
    <row r="1395" spans="1:74" s="52" customFormat="1" ht="12.75">
      <c r="A1395" s="45">
        <v>2735.6132650573031</v>
      </c>
      <c r="B1395" s="46" t="s">
        <v>342</v>
      </c>
      <c r="C1395" s="47" t="s">
        <v>330</v>
      </c>
      <c r="D1395" s="48">
        <v>290.82305476996726</v>
      </c>
      <c r="E1395" s="49">
        <v>40.682560000000002</v>
      </c>
      <c r="F1395" s="49">
        <v>4.48E-2</v>
      </c>
      <c r="G1395" s="49">
        <v>13.69304</v>
      </c>
      <c r="H1395" s="49">
        <v>0.32940000000000003</v>
      </c>
      <c r="I1395" s="49">
        <v>0.21809999999999999</v>
      </c>
      <c r="J1395" s="49">
        <v>46.096049999999998</v>
      </c>
      <c r="K1395" s="49">
        <v>0.25040000000000001</v>
      </c>
      <c r="L1395" s="49">
        <v>101.39224999999999</v>
      </c>
      <c r="M1395" s="47"/>
      <c r="N1395" s="50">
        <v>1.0006373528989607</v>
      </c>
      <c r="O1395" s="50">
        <v>8.7120802281541964E-4</v>
      </c>
      <c r="P1395" s="50">
        <v>0.28165943766492685</v>
      </c>
      <c r="Q1395" s="50">
        <v>6.5168229813751368E-3</v>
      </c>
      <c r="R1395" s="50">
        <v>4.5437020161933281E-3</v>
      </c>
      <c r="S1395" s="50">
        <v>1.6902101080917147</v>
      </c>
      <c r="T1395" s="50">
        <v>6.5987307648328617E-3</v>
      </c>
      <c r="U1395" s="50">
        <v>2.9926035267637756</v>
      </c>
      <c r="V1395" s="51">
        <v>85.716122130338547</v>
      </c>
      <c r="AE1395" s="312"/>
      <c r="AF1395" s="312"/>
      <c r="AG1395" s="312"/>
      <c r="AH1395" s="312"/>
      <c r="AI1395" s="312"/>
      <c r="AJ1395" s="312"/>
      <c r="AK1395" s="312"/>
      <c r="AL1395" s="312"/>
      <c r="AM1395" s="312"/>
      <c r="AN1395" s="312"/>
      <c r="AO1395" s="312"/>
      <c r="AP1395" s="312"/>
      <c r="AQ1395" s="312"/>
      <c r="AR1395" s="312"/>
      <c r="AS1395" s="312"/>
      <c r="AT1395" s="312"/>
      <c r="AU1395" s="312"/>
      <c r="AV1395" s="312"/>
      <c r="AW1395" s="312"/>
      <c r="AX1395" s="312"/>
      <c r="AY1395" s="312"/>
      <c r="AZ1395" s="312"/>
      <c r="BA1395" s="312"/>
      <c r="BB1395" s="312"/>
      <c r="BC1395" s="312"/>
      <c r="BD1395" s="312"/>
      <c r="BE1395" s="306"/>
      <c r="BF1395" s="306"/>
      <c r="BG1395" s="306"/>
      <c r="BH1395" s="306"/>
      <c r="BI1395" s="306"/>
      <c r="BJ1395" s="306"/>
      <c r="BK1395" s="306"/>
      <c r="BL1395" s="306"/>
      <c r="BM1395" s="306"/>
      <c r="BN1395" s="306"/>
      <c r="BO1395" s="306"/>
      <c r="BP1395" s="306"/>
      <c r="BQ1395" s="496"/>
      <c r="BR1395" s="496"/>
      <c r="BS1395" s="496"/>
      <c r="BT1395" s="496"/>
      <c r="BU1395" s="496"/>
      <c r="BV1395" s="496"/>
    </row>
    <row r="1396" spans="1:74" s="52" customFormat="1" ht="12.75">
      <c r="A1396" s="45">
        <v>2735.6132650573031</v>
      </c>
      <c r="B1396" s="46" t="s">
        <v>342</v>
      </c>
      <c r="C1396" s="47" t="s">
        <v>330</v>
      </c>
      <c r="D1396" s="48">
        <v>298.68305476996727</v>
      </c>
      <c r="E1396" s="49">
        <v>40.500039999999998</v>
      </c>
      <c r="F1396" s="49">
        <v>4.8099999999999997E-2</v>
      </c>
      <c r="G1396" s="49">
        <v>14.022869999999999</v>
      </c>
      <c r="H1396" s="49">
        <v>0.32369999999999999</v>
      </c>
      <c r="I1396" s="49">
        <v>0.22170000000000001</v>
      </c>
      <c r="J1396" s="49">
        <v>45.79457</v>
      </c>
      <c r="K1396" s="49">
        <v>0.2467</v>
      </c>
      <c r="L1396" s="49">
        <v>101.20918</v>
      </c>
      <c r="M1396" s="47"/>
      <c r="N1396" s="50">
        <v>1.000032427519659</v>
      </c>
      <c r="O1396" s="50">
        <v>9.3902925380128367E-4</v>
      </c>
      <c r="P1396" s="50">
        <v>0.28956864414641759</v>
      </c>
      <c r="Q1396" s="50">
        <v>6.4290265978267655E-3</v>
      </c>
      <c r="R1396" s="50">
        <v>4.636711377019178E-3</v>
      </c>
      <c r="S1396" s="50">
        <v>1.6857033959503016</v>
      </c>
      <c r="T1396" s="50">
        <v>6.5265764217266407E-3</v>
      </c>
      <c r="U1396" s="50">
        <v>2.9951723929513738</v>
      </c>
      <c r="V1396" s="51">
        <v>85.340315750521185</v>
      </c>
      <c r="AE1396" s="312"/>
      <c r="AF1396" s="312"/>
      <c r="AG1396" s="312"/>
      <c r="AH1396" s="312"/>
      <c r="AI1396" s="312"/>
      <c r="AJ1396" s="312"/>
      <c r="AK1396" s="312"/>
      <c r="AL1396" s="312"/>
      <c r="AM1396" s="312"/>
      <c r="AN1396" s="312"/>
      <c r="AO1396" s="312"/>
      <c r="AP1396" s="312"/>
      <c r="AQ1396" s="312"/>
      <c r="AR1396" s="312"/>
      <c r="AS1396" s="312"/>
      <c r="AT1396" s="312"/>
      <c r="AU1396" s="312"/>
      <c r="AV1396" s="312"/>
      <c r="AW1396" s="312"/>
      <c r="AX1396" s="312"/>
      <c r="AY1396" s="312"/>
      <c r="AZ1396" s="312"/>
      <c r="BA1396" s="312"/>
      <c r="BB1396" s="312"/>
      <c r="BC1396" s="312"/>
      <c r="BD1396" s="312"/>
      <c r="BE1396" s="306"/>
      <c r="BF1396" s="306"/>
      <c r="BG1396" s="306"/>
      <c r="BH1396" s="306"/>
      <c r="BI1396" s="306"/>
      <c r="BJ1396" s="306"/>
      <c r="BK1396" s="306"/>
      <c r="BL1396" s="306"/>
      <c r="BM1396" s="306"/>
      <c r="BN1396" s="306"/>
      <c r="BO1396" s="306"/>
      <c r="BP1396" s="306"/>
      <c r="BQ1396" s="496"/>
      <c r="BR1396" s="496"/>
      <c r="BS1396" s="496"/>
      <c r="BT1396" s="496"/>
      <c r="BU1396" s="496"/>
      <c r="BV1396" s="496"/>
    </row>
    <row r="1397" spans="1:74" s="52" customFormat="1" ht="12.75">
      <c r="A1397" s="45">
        <v>2735.6132650573031</v>
      </c>
      <c r="B1397" s="46" t="s">
        <v>342</v>
      </c>
      <c r="C1397" s="47" t="s">
        <v>330</v>
      </c>
      <c r="D1397" s="48">
        <v>306.54305476996728</v>
      </c>
      <c r="E1397" s="49">
        <v>40.276960000000003</v>
      </c>
      <c r="F1397" s="49">
        <v>7.9600000000000004E-2</v>
      </c>
      <c r="G1397" s="49">
        <v>15.02237</v>
      </c>
      <c r="H1397" s="49">
        <v>0.30759999999999998</v>
      </c>
      <c r="I1397" s="49">
        <v>0.18390000000000001</v>
      </c>
      <c r="J1397" s="49">
        <v>44.980580000000003</v>
      </c>
      <c r="K1397" s="49">
        <v>0.2341</v>
      </c>
      <c r="L1397" s="49">
        <v>101.15070999999999</v>
      </c>
      <c r="M1397" s="47"/>
      <c r="N1397" s="50">
        <v>0.99920807100221887</v>
      </c>
      <c r="O1397" s="50">
        <v>1.5613049350447906E-3</v>
      </c>
      <c r="P1397" s="50">
        <v>0.31166906497211949</v>
      </c>
      <c r="Q1397" s="50">
        <v>6.1380365920769234E-3</v>
      </c>
      <c r="R1397" s="50">
        <v>3.8642633690401632E-3</v>
      </c>
      <c r="S1397" s="50">
        <v>1.6635384614746136</v>
      </c>
      <c r="T1397" s="50">
        <v>6.2224055161579127E-3</v>
      </c>
      <c r="U1397" s="50">
        <v>2.9934448455511546</v>
      </c>
      <c r="V1397" s="51">
        <v>84.220945860165315</v>
      </c>
      <c r="AE1397" s="312"/>
      <c r="AF1397" s="312"/>
      <c r="AG1397" s="312"/>
      <c r="AH1397" s="312"/>
      <c r="AI1397" s="312"/>
      <c r="AJ1397" s="312"/>
      <c r="AK1397" s="312"/>
      <c r="AL1397" s="312"/>
      <c r="AM1397" s="312"/>
      <c r="AN1397" s="312"/>
      <c r="AO1397" s="312"/>
      <c r="AP1397" s="312"/>
      <c r="AQ1397" s="312"/>
      <c r="AR1397" s="312"/>
      <c r="AS1397" s="312"/>
      <c r="AT1397" s="312"/>
      <c r="AU1397" s="312"/>
      <c r="AV1397" s="312"/>
      <c r="AW1397" s="312"/>
      <c r="AX1397" s="312"/>
      <c r="AY1397" s="312"/>
      <c r="AZ1397" s="312"/>
      <c r="BA1397" s="312"/>
      <c r="BB1397" s="312"/>
      <c r="BC1397" s="312"/>
      <c r="BD1397" s="312"/>
      <c r="BE1397" s="306"/>
      <c r="BF1397" s="306"/>
      <c r="BG1397" s="306"/>
      <c r="BH1397" s="306"/>
      <c r="BI1397" s="306"/>
      <c r="BJ1397" s="306"/>
      <c r="BK1397" s="306"/>
      <c r="BL1397" s="306"/>
      <c r="BM1397" s="306"/>
      <c r="BN1397" s="306"/>
      <c r="BO1397" s="306"/>
      <c r="BP1397" s="306"/>
      <c r="BQ1397" s="496"/>
      <c r="BR1397" s="496"/>
      <c r="BS1397" s="496"/>
      <c r="BT1397" s="496"/>
      <c r="BU1397" s="496"/>
      <c r="BV1397" s="496"/>
    </row>
    <row r="1398" spans="1:74" s="52" customFormat="1" ht="12.75">
      <c r="A1398" s="45">
        <v>2735.6132650573031</v>
      </c>
      <c r="B1398" s="46" t="s">
        <v>342</v>
      </c>
      <c r="C1398" s="47" t="s">
        <v>330</v>
      </c>
      <c r="D1398" s="48">
        <v>314.4030547699673</v>
      </c>
      <c r="E1398" s="49">
        <v>40.114719999999998</v>
      </c>
      <c r="F1398" s="49">
        <v>7.4099999999999999E-2</v>
      </c>
      <c r="G1398" s="49">
        <v>16.22176</v>
      </c>
      <c r="H1398" s="49">
        <v>0.24079999999999999</v>
      </c>
      <c r="I1398" s="49">
        <v>0.26290000000000002</v>
      </c>
      <c r="J1398" s="49">
        <v>44.186689999999999</v>
      </c>
      <c r="K1398" s="49">
        <v>0.2356</v>
      </c>
      <c r="L1398" s="49">
        <v>101.51276999999999</v>
      </c>
      <c r="M1398" s="47"/>
      <c r="N1398" s="50">
        <v>0.99564942169672377</v>
      </c>
      <c r="O1398" s="50">
        <v>1.4541067943245741E-3</v>
      </c>
      <c r="P1398" s="50">
        <v>0.33671048972261336</v>
      </c>
      <c r="Q1398" s="50">
        <v>4.8073202617659565E-3</v>
      </c>
      <c r="R1398" s="50">
        <v>5.5268669013761283E-3</v>
      </c>
      <c r="S1398" s="50">
        <v>1.634943301319107</v>
      </c>
      <c r="T1398" s="50">
        <v>6.2652097371586404E-3</v>
      </c>
      <c r="U1398" s="50">
        <v>2.986899369716125</v>
      </c>
      <c r="V1398" s="51">
        <v>82.922433377884616</v>
      </c>
      <c r="AE1398" s="312"/>
      <c r="AF1398" s="312"/>
      <c r="AG1398" s="312"/>
      <c r="AH1398" s="312"/>
      <c r="AI1398" s="312"/>
      <c r="AJ1398" s="312"/>
      <c r="AK1398" s="312"/>
      <c r="AL1398" s="312"/>
      <c r="AM1398" s="312"/>
      <c r="AN1398" s="312"/>
      <c r="AO1398" s="312"/>
      <c r="AP1398" s="312"/>
      <c r="AQ1398" s="312"/>
      <c r="AR1398" s="312"/>
      <c r="AS1398" s="312"/>
      <c r="AT1398" s="312"/>
      <c r="AU1398" s="312"/>
      <c r="AV1398" s="312"/>
      <c r="AW1398" s="312"/>
      <c r="AX1398" s="312"/>
      <c r="AY1398" s="312"/>
      <c r="AZ1398" s="312"/>
      <c r="BA1398" s="312"/>
      <c r="BB1398" s="312"/>
      <c r="BC1398" s="312"/>
      <c r="BD1398" s="312"/>
      <c r="BE1398" s="306"/>
      <c r="BF1398" s="306"/>
      <c r="BG1398" s="306"/>
      <c r="BH1398" s="306"/>
      <c r="BI1398" s="306"/>
      <c r="BJ1398" s="306"/>
      <c r="BK1398" s="306"/>
      <c r="BL1398" s="306"/>
      <c r="BM1398" s="306"/>
      <c r="BN1398" s="306"/>
      <c r="BO1398" s="306"/>
      <c r="BP1398" s="306"/>
      <c r="BQ1398" s="496"/>
      <c r="BR1398" s="496"/>
      <c r="BS1398" s="496"/>
      <c r="BT1398" s="496"/>
      <c r="BU1398" s="496"/>
      <c r="BV1398" s="496"/>
    </row>
    <row r="1399" spans="1:74" s="52" customFormat="1" ht="12.75">
      <c r="A1399" s="45">
        <v>2735.6132650573031</v>
      </c>
      <c r="B1399" s="46" t="s">
        <v>342</v>
      </c>
      <c r="C1399" s="47" t="s">
        <v>330</v>
      </c>
      <c r="D1399" s="48">
        <v>322.26305476996731</v>
      </c>
      <c r="E1399" s="49">
        <v>39.85107</v>
      </c>
      <c r="F1399" s="49">
        <v>7.0000000000000007E-2</v>
      </c>
      <c r="G1399" s="49">
        <v>16.9314</v>
      </c>
      <c r="H1399" s="49">
        <v>0.22919999999999999</v>
      </c>
      <c r="I1399" s="49">
        <v>0.24299999999999999</v>
      </c>
      <c r="J1399" s="49">
        <v>43.412889999999997</v>
      </c>
      <c r="K1399" s="49">
        <v>0.25240000000000001</v>
      </c>
      <c r="L1399" s="49">
        <v>101.09645999999999</v>
      </c>
      <c r="M1399" s="47"/>
      <c r="N1399" s="50">
        <v>0.99763176321940938</v>
      </c>
      <c r="O1399" s="50">
        <v>1.385491087499958E-3</v>
      </c>
      <c r="P1399" s="50">
        <v>0.35446972251667463</v>
      </c>
      <c r="Q1399" s="50">
        <v>4.6151815206870494E-3</v>
      </c>
      <c r="R1399" s="50">
        <v>5.1525509412345717E-3</v>
      </c>
      <c r="S1399" s="50">
        <v>1.6201585787355184</v>
      </c>
      <c r="T1399" s="50">
        <v>6.7698224601195076E-3</v>
      </c>
      <c r="U1399" s="50">
        <v>2.9912297365447826</v>
      </c>
      <c r="V1399" s="51">
        <v>82.04878749626495</v>
      </c>
      <c r="AE1399" s="312"/>
      <c r="AF1399" s="312"/>
      <c r="AG1399" s="312"/>
      <c r="AH1399" s="312"/>
      <c r="AI1399" s="312"/>
      <c r="AJ1399" s="312"/>
      <c r="AK1399" s="312"/>
      <c r="AL1399" s="312"/>
      <c r="AM1399" s="312"/>
      <c r="AN1399" s="312"/>
      <c r="AO1399" s="312"/>
      <c r="AP1399" s="312"/>
      <c r="AQ1399" s="312"/>
      <c r="AR1399" s="312"/>
      <c r="AS1399" s="312"/>
      <c r="AT1399" s="312"/>
      <c r="AU1399" s="312"/>
      <c r="AV1399" s="312"/>
      <c r="AW1399" s="312"/>
      <c r="AX1399" s="312"/>
      <c r="AY1399" s="312"/>
      <c r="AZ1399" s="312"/>
      <c r="BA1399" s="312"/>
      <c r="BB1399" s="312"/>
      <c r="BC1399" s="312"/>
      <c r="BD1399" s="312"/>
      <c r="BE1399" s="306"/>
      <c r="BF1399" s="306"/>
      <c r="BG1399" s="306"/>
      <c r="BH1399" s="306"/>
      <c r="BI1399" s="306"/>
      <c r="BJ1399" s="306"/>
      <c r="BK1399" s="306"/>
      <c r="BL1399" s="306"/>
      <c r="BM1399" s="306"/>
      <c r="BN1399" s="306"/>
      <c r="BO1399" s="306"/>
      <c r="BP1399" s="306"/>
      <c r="BQ1399" s="496"/>
      <c r="BR1399" s="496"/>
      <c r="BS1399" s="496"/>
      <c r="BT1399" s="496"/>
      <c r="BU1399" s="496"/>
      <c r="BV1399" s="496"/>
    </row>
    <row r="1400" spans="1:74" s="52" customFormat="1" ht="12.75">
      <c r="A1400" s="45">
        <v>2735.6132650573031</v>
      </c>
      <c r="B1400" s="46" t="s">
        <v>342</v>
      </c>
      <c r="C1400" s="47" t="s">
        <v>330</v>
      </c>
      <c r="D1400" s="48">
        <v>330.12305476996733</v>
      </c>
      <c r="E1400" s="49">
        <v>39.952469999999998</v>
      </c>
      <c r="F1400" s="49">
        <v>5.1499999999999997E-2</v>
      </c>
      <c r="G1400" s="49">
        <v>17.651029999999999</v>
      </c>
      <c r="H1400" s="49">
        <v>0.2084</v>
      </c>
      <c r="I1400" s="49">
        <v>0.23350000000000001</v>
      </c>
      <c r="J1400" s="49">
        <v>43.051119999999997</v>
      </c>
      <c r="K1400" s="49">
        <v>0.23569999999999999</v>
      </c>
      <c r="L1400" s="49">
        <v>101.48901999999998</v>
      </c>
      <c r="M1400" s="47"/>
      <c r="N1400" s="50">
        <v>0.99896400825228371</v>
      </c>
      <c r="O1400" s="50">
        <v>1.018096281707011E-3</v>
      </c>
      <c r="P1400" s="50">
        <v>0.36908997924360021</v>
      </c>
      <c r="Q1400" s="50">
        <v>4.1912909943673778E-3</v>
      </c>
      <c r="R1400" s="50">
        <v>4.9451427337539313E-3</v>
      </c>
      <c r="S1400" s="50">
        <v>1.6047197848340344</v>
      </c>
      <c r="T1400" s="50">
        <v>6.3142741972660723E-3</v>
      </c>
      <c r="U1400" s="50">
        <v>2.9906904947425312</v>
      </c>
      <c r="V1400" s="51">
        <v>81.300630589590952</v>
      </c>
      <c r="AE1400" s="312"/>
      <c r="AF1400" s="312"/>
      <c r="AG1400" s="312"/>
      <c r="AH1400" s="312"/>
      <c r="AI1400" s="312"/>
      <c r="AJ1400" s="312"/>
      <c r="AK1400" s="312"/>
      <c r="AL1400" s="312"/>
      <c r="AM1400" s="312"/>
      <c r="AN1400" s="312"/>
      <c r="AO1400" s="312"/>
      <c r="AP1400" s="312"/>
      <c r="AQ1400" s="312"/>
      <c r="AR1400" s="312"/>
      <c r="AS1400" s="312"/>
      <c r="AT1400" s="312"/>
      <c r="AU1400" s="312"/>
      <c r="AV1400" s="312"/>
      <c r="AW1400" s="312"/>
      <c r="AX1400" s="312"/>
      <c r="AY1400" s="312"/>
      <c r="AZ1400" s="312"/>
      <c r="BA1400" s="312"/>
      <c r="BB1400" s="312"/>
      <c r="BC1400" s="312"/>
      <c r="BD1400" s="312"/>
      <c r="BE1400" s="306"/>
      <c r="BF1400" s="306"/>
      <c r="BG1400" s="306"/>
      <c r="BH1400" s="306"/>
      <c r="BI1400" s="306"/>
      <c r="BJ1400" s="306"/>
      <c r="BK1400" s="306"/>
      <c r="BL1400" s="306"/>
      <c r="BM1400" s="306"/>
      <c r="BN1400" s="306"/>
      <c r="BO1400" s="306"/>
      <c r="BP1400" s="306"/>
      <c r="BQ1400" s="496"/>
      <c r="BR1400" s="496"/>
      <c r="BS1400" s="496"/>
      <c r="BT1400" s="496"/>
      <c r="BU1400" s="496"/>
      <c r="BV1400" s="496"/>
    </row>
    <row r="1401" spans="1:74" s="52" customFormat="1" ht="12.75">
      <c r="A1401" s="45">
        <v>2735.6132650573031</v>
      </c>
      <c r="B1401" s="46" t="s">
        <v>342</v>
      </c>
      <c r="C1401" s="47" t="s">
        <v>330</v>
      </c>
      <c r="D1401" s="48">
        <v>337.98305476996734</v>
      </c>
      <c r="E1401" s="49">
        <v>39.820650000000001</v>
      </c>
      <c r="F1401" s="49">
        <v>2.5999999999999999E-2</v>
      </c>
      <c r="G1401" s="49">
        <v>18.330690000000001</v>
      </c>
      <c r="H1401" s="49">
        <v>0.17979999999999999</v>
      </c>
      <c r="I1401" s="49">
        <v>0.25790000000000002</v>
      </c>
      <c r="J1401" s="49">
        <v>42.418010000000002</v>
      </c>
      <c r="K1401" s="49">
        <v>0.24399999999999999</v>
      </c>
      <c r="L1401" s="49">
        <v>101.37735000000002</v>
      </c>
      <c r="M1401" s="47"/>
      <c r="N1401" s="50">
        <v>1.0002160772040825</v>
      </c>
      <c r="O1401" s="50">
        <v>5.163381914171332E-4</v>
      </c>
      <c r="P1401" s="50">
        <v>0.38505280644705486</v>
      </c>
      <c r="Q1401" s="50">
        <v>3.6326124408184095E-3</v>
      </c>
      <c r="R1401" s="50">
        <v>5.4868434299474994E-3</v>
      </c>
      <c r="S1401" s="50">
        <v>1.588343104261642</v>
      </c>
      <c r="T1401" s="50">
        <v>6.566485052167558E-3</v>
      </c>
      <c r="U1401" s="50">
        <v>2.9909592244887868</v>
      </c>
      <c r="V1401" s="51">
        <v>80.487807623520794</v>
      </c>
      <c r="AE1401" s="312"/>
      <c r="AF1401" s="312"/>
      <c r="AG1401" s="312"/>
      <c r="AH1401" s="312"/>
      <c r="AI1401" s="312"/>
      <c r="AJ1401" s="312"/>
      <c r="AK1401" s="312"/>
      <c r="AL1401" s="312"/>
      <c r="AM1401" s="312"/>
      <c r="AN1401" s="312"/>
      <c r="AO1401" s="312"/>
      <c r="AP1401" s="312"/>
      <c r="AQ1401" s="312"/>
      <c r="AR1401" s="312"/>
      <c r="AS1401" s="312"/>
      <c r="AT1401" s="312"/>
      <c r="AU1401" s="312"/>
      <c r="AV1401" s="312"/>
      <c r="AW1401" s="312"/>
      <c r="AX1401" s="312"/>
      <c r="AY1401" s="312"/>
      <c r="AZ1401" s="312"/>
      <c r="BA1401" s="312"/>
      <c r="BB1401" s="312"/>
      <c r="BC1401" s="312"/>
      <c r="BD1401" s="312"/>
      <c r="BE1401" s="306"/>
      <c r="BF1401" s="306"/>
      <c r="BG1401" s="306"/>
      <c r="BH1401" s="306"/>
      <c r="BI1401" s="306"/>
      <c r="BJ1401" s="306"/>
      <c r="BK1401" s="306"/>
      <c r="BL1401" s="306"/>
      <c r="BM1401" s="306"/>
      <c r="BN1401" s="306"/>
      <c r="BO1401" s="306"/>
      <c r="BP1401" s="306"/>
      <c r="BQ1401" s="496"/>
      <c r="BR1401" s="496"/>
      <c r="BS1401" s="496"/>
      <c r="BT1401" s="496"/>
      <c r="BU1401" s="496"/>
      <c r="BV1401" s="496"/>
    </row>
    <row r="1402" spans="1:74" s="52" customFormat="1" ht="12.75">
      <c r="A1402" s="45">
        <v>2735.6132650573031</v>
      </c>
      <c r="B1402" s="46" t="s">
        <v>342</v>
      </c>
      <c r="C1402" s="47" t="s">
        <v>330</v>
      </c>
      <c r="D1402" s="48">
        <v>345.84305476996735</v>
      </c>
      <c r="E1402" s="49">
        <v>39.567140000000002</v>
      </c>
      <c r="F1402" s="49">
        <v>3.6799999999999999E-2</v>
      </c>
      <c r="G1402" s="49">
        <v>18.400649999999999</v>
      </c>
      <c r="H1402" s="49">
        <v>0.1973</v>
      </c>
      <c r="I1402" s="49">
        <v>0.2989</v>
      </c>
      <c r="J1402" s="49">
        <v>41.995939999999997</v>
      </c>
      <c r="K1402" s="49">
        <v>0.26740000000000003</v>
      </c>
      <c r="L1402" s="49">
        <v>100.83443</v>
      </c>
      <c r="M1402" s="47"/>
      <c r="N1402" s="50">
        <v>1.0008224976071067</v>
      </c>
      <c r="O1402" s="50">
        <v>7.3594546498817589E-4</v>
      </c>
      <c r="P1402" s="50">
        <v>0.38923470718447761</v>
      </c>
      <c r="Q1402" s="50">
        <v>4.014147968975419E-3</v>
      </c>
      <c r="R1402" s="50">
        <v>6.4037453566568991E-3</v>
      </c>
      <c r="S1402" s="50">
        <v>1.5835735959496227</v>
      </c>
      <c r="T1402" s="50">
        <v>7.2467194794203424E-3</v>
      </c>
      <c r="U1402" s="50">
        <v>2.9931806582503375</v>
      </c>
      <c r="V1402" s="51">
        <v>80.270018806889638</v>
      </c>
      <c r="AE1402" s="312"/>
      <c r="AF1402" s="312"/>
      <c r="AG1402" s="312"/>
      <c r="AH1402" s="312"/>
      <c r="AI1402" s="312"/>
      <c r="AJ1402" s="312"/>
      <c r="AK1402" s="312"/>
      <c r="AL1402" s="312"/>
      <c r="AM1402" s="312"/>
      <c r="AN1402" s="312"/>
      <c r="AO1402" s="312"/>
      <c r="AP1402" s="312"/>
      <c r="AQ1402" s="312"/>
      <c r="AR1402" s="312"/>
      <c r="AS1402" s="312"/>
      <c r="AT1402" s="312"/>
      <c r="AU1402" s="312"/>
      <c r="AV1402" s="312"/>
      <c r="AW1402" s="312"/>
      <c r="AX1402" s="312"/>
      <c r="AY1402" s="312"/>
      <c r="AZ1402" s="312"/>
      <c r="BA1402" s="312"/>
      <c r="BB1402" s="312"/>
      <c r="BC1402" s="312"/>
      <c r="BD1402" s="312"/>
      <c r="BE1402" s="306"/>
      <c r="BF1402" s="306"/>
      <c r="BG1402" s="306"/>
      <c r="BH1402" s="306"/>
      <c r="BI1402" s="306"/>
      <c r="BJ1402" s="306"/>
      <c r="BK1402" s="306"/>
      <c r="BL1402" s="306"/>
      <c r="BM1402" s="306"/>
      <c r="BN1402" s="306"/>
      <c r="BO1402" s="306"/>
      <c r="BP1402" s="306"/>
      <c r="BQ1402" s="496"/>
      <c r="BR1402" s="496"/>
      <c r="BS1402" s="496"/>
      <c r="BT1402" s="496"/>
      <c r="BU1402" s="496"/>
      <c r="BV1402" s="496"/>
    </row>
    <row r="1403" spans="1:74" s="52" customFormat="1" ht="12.75">
      <c r="A1403" s="38"/>
      <c r="B1403" s="46"/>
      <c r="C1403" s="47"/>
      <c r="D1403" s="48"/>
      <c r="E1403" s="49"/>
      <c r="F1403" s="49"/>
      <c r="G1403" s="49"/>
      <c r="H1403" s="49"/>
      <c r="I1403" s="49"/>
      <c r="J1403" s="49"/>
      <c r="K1403" s="49"/>
      <c r="L1403" s="49"/>
      <c r="M1403" s="47"/>
      <c r="N1403" s="50"/>
      <c r="O1403" s="50"/>
      <c r="P1403" s="50"/>
      <c r="Q1403" s="50"/>
      <c r="R1403" s="50"/>
      <c r="S1403" s="50"/>
      <c r="T1403" s="50"/>
      <c r="U1403" s="50"/>
      <c r="V1403" s="51"/>
      <c r="AE1403" s="312"/>
      <c r="AF1403" s="312"/>
      <c r="AG1403" s="312"/>
      <c r="AH1403" s="312"/>
      <c r="AI1403" s="312"/>
      <c r="AJ1403" s="312"/>
      <c r="AK1403" s="312"/>
      <c r="AL1403" s="312"/>
      <c r="AM1403" s="312"/>
      <c r="AN1403" s="312"/>
      <c r="AO1403" s="312"/>
      <c r="AP1403" s="312"/>
      <c r="AQ1403" s="312"/>
      <c r="AR1403" s="312"/>
      <c r="AS1403" s="312"/>
      <c r="AT1403" s="312"/>
      <c r="AU1403" s="312"/>
      <c r="AV1403" s="312"/>
      <c r="AW1403" s="312"/>
      <c r="AX1403" s="312"/>
      <c r="AY1403" s="312"/>
      <c r="AZ1403" s="312"/>
      <c r="BA1403" s="312"/>
      <c r="BB1403" s="312"/>
      <c r="BC1403" s="312"/>
      <c r="BD1403" s="312"/>
      <c r="BE1403" s="306"/>
      <c r="BF1403" s="306"/>
      <c r="BG1403" s="306"/>
      <c r="BH1403" s="306"/>
      <c r="BI1403" s="306"/>
      <c r="BJ1403" s="306"/>
      <c r="BK1403" s="306"/>
      <c r="BL1403" s="306"/>
      <c r="BM1403" s="306"/>
      <c r="BN1403" s="306"/>
      <c r="BO1403" s="306"/>
      <c r="BP1403" s="306"/>
      <c r="BQ1403" s="496"/>
      <c r="BR1403" s="496"/>
      <c r="BS1403" s="496"/>
      <c r="BT1403" s="496"/>
      <c r="BU1403" s="496"/>
      <c r="BV1403" s="496"/>
    </row>
    <row r="1404" spans="1:74" s="52" customFormat="1" ht="12.75">
      <c r="A1404" s="45">
        <v>2735.6132650573031</v>
      </c>
      <c r="B1404" s="46" t="s">
        <v>342</v>
      </c>
      <c r="C1404" s="47" t="s">
        <v>343</v>
      </c>
      <c r="D1404" s="48">
        <v>0</v>
      </c>
      <c r="E1404" s="49">
        <v>39.496160000000003</v>
      </c>
      <c r="F1404" s="49">
        <v>2.5399999999999999E-2</v>
      </c>
      <c r="G1404" s="49">
        <v>17.001359999999998</v>
      </c>
      <c r="H1404" s="49">
        <v>0.214</v>
      </c>
      <c r="I1404" s="49">
        <v>0.2276</v>
      </c>
      <c r="J1404" s="49">
        <v>42.98077</v>
      </c>
      <c r="K1404" s="49">
        <v>0.27989999999999998</v>
      </c>
      <c r="L1404" s="49">
        <v>100.33609</v>
      </c>
      <c r="M1404" s="47"/>
      <c r="N1404" s="50">
        <v>0.99778830580860534</v>
      </c>
      <c r="O1404" s="50">
        <v>5.0733248064466696E-4</v>
      </c>
      <c r="P1404" s="50">
        <v>0.35918913690282467</v>
      </c>
      <c r="Q1404" s="50">
        <v>4.348517296360906E-3</v>
      </c>
      <c r="R1404" s="50">
        <v>4.870140977422212E-3</v>
      </c>
      <c r="S1404" s="50">
        <v>1.6186996516779988</v>
      </c>
      <c r="T1404" s="50">
        <v>7.5760718019739414E-3</v>
      </c>
      <c r="U1404" s="50">
        <v>2.9948622894668033</v>
      </c>
      <c r="V1404" s="51">
        <v>81.839770821465123</v>
      </c>
      <c r="AE1404" s="312"/>
      <c r="AF1404" s="312"/>
      <c r="AG1404" s="312"/>
      <c r="AH1404" s="312"/>
      <c r="AI1404" s="312"/>
      <c r="AJ1404" s="312"/>
      <c r="AK1404" s="312"/>
      <c r="AL1404" s="312"/>
      <c r="AM1404" s="312"/>
      <c r="AN1404" s="312"/>
      <c r="AO1404" s="312"/>
      <c r="AP1404" s="312"/>
      <c r="AQ1404" s="312"/>
      <c r="AR1404" s="312"/>
      <c r="AS1404" s="312"/>
      <c r="AT1404" s="312"/>
      <c r="AU1404" s="312"/>
      <c r="AV1404" s="312"/>
      <c r="AW1404" s="312"/>
      <c r="AX1404" s="312"/>
      <c r="AY1404" s="312"/>
      <c r="AZ1404" s="312"/>
      <c r="BA1404" s="312"/>
      <c r="BB1404" s="312"/>
      <c r="BC1404" s="312"/>
      <c r="BD1404" s="312"/>
      <c r="BE1404" s="306"/>
      <c r="BF1404" s="306"/>
      <c r="BG1404" s="306"/>
      <c r="BH1404" s="306"/>
      <c r="BI1404" s="306"/>
      <c r="BJ1404" s="306"/>
      <c r="BK1404" s="306"/>
      <c r="BL1404" s="306"/>
      <c r="BM1404" s="306"/>
      <c r="BN1404" s="306"/>
      <c r="BO1404" s="306"/>
      <c r="BP1404" s="306"/>
      <c r="BQ1404" s="496"/>
      <c r="BR1404" s="496"/>
      <c r="BS1404" s="496"/>
      <c r="BT1404" s="496"/>
      <c r="BU1404" s="496"/>
      <c r="BV1404" s="496"/>
    </row>
    <row r="1405" spans="1:74" s="52" customFormat="1" ht="12.75">
      <c r="A1405" s="45">
        <v>2735.6132650573031</v>
      </c>
      <c r="B1405" s="46" t="s">
        <v>342</v>
      </c>
      <c r="C1405" s="47" t="s">
        <v>343</v>
      </c>
      <c r="D1405" s="48">
        <v>7.6016770404405163</v>
      </c>
      <c r="E1405" s="49">
        <v>39.87135</v>
      </c>
      <c r="F1405" s="49">
        <v>4.3299999999999998E-2</v>
      </c>
      <c r="G1405" s="49">
        <v>17.171279999999999</v>
      </c>
      <c r="H1405" s="49">
        <v>0.2215</v>
      </c>
      <c r="I1405" s="49">
        <v>0.248</v>
      </c>
      <c r="J1405" s="49">
        <v>43.191809999999997</v>
      </c>
      <c r="K1405" s="49">
        <v>0.24909999999999999</v>
      </c>
      <c r="L1405" s="49">
        <v>101.11534</v>
      </c>
      <c r="M1405" s="47"/>
      <c r="N1405" s="50">
        <v>0.99904056794495333</v>
      </c>
      <c r="O1405" s="50">
        <v>8.577989192134894E-4</v>
      </c>
      <c r="P1405" s="50">
        <v>0.35981631154492899</v>
      </c>
      <c r="Q1405" s="50">
        <v>4.4641605599841276E-3</v>
      </c>
      <c r="R1405" s="50">
        <v>5.2633179183463981E-3</v>
      </c>
      <c r="S1405" s="50">
        <v>1.6133631486739046</v>
      </c>
      <c r="T1405" s="50">
        <v>6.6873423710741885E-3</v>
      </c>
      <c r="U1405" s="50">
        <v>2.9913068909013854</v>
      </c>
      <c r="V1405" s="51">
        <v>81.764643368777826</v>
      </c>
      <c r="AE1405" s="312"/>
      <c r="AF1405" s="312"/>
      <c r="AG1405" s="312"/>
      <c r="AH1405" s="312"/>
      <c r="AI1405" s="312"/>
      <c r="AJ1405" s="312"/>
      <c r="AK1405" s="312"/>
      <c r="AL1405" s="312"/>
      <c r="AM1405" s="312"/>
      <c r="AN1405" s="312"/>
      <c r="AO1405" s="312"/>
      <c r="AP1405" s="312"/>
      <c r="AQ1405" s="312"/>
      <c r="AR1405" s="312"/>
      <c r="AS1405" s="312"/>
      <c r="AT1405" s="312"/>
      <c r="AU1405" s="312"/>
      <c r="AV1405" s="312"/>
      <c r="AW1405" s="312"/>
      <c r="AX1405" s="312"/>
      <c r="AY1405" s="312"/>
      <c r="AZ1405" s="312"/>
      <c r="BA1405" s="312"/>
      <c r="BB1405" s="312"/>
      <c r="BC1405" s="312"/>
      <c r="BD1405" s="312"/>
      <c r="BE1405" s="306"/>
      <c r="BF1405" s="306"/>
      <c r="BG1405" s="306"/>
      <c r="BH1405" s="306"/>
      <c r="BI1405" s="306"/>
      <c r="BJ1405" s="306"/>
      <c r="BK1405" s="306"/>
      <c r="BL1405" s="306"/>
      <c r="BM1405" s="306"/>
      <c r="BN1405" s="306"/>
      <c r="BO1405" s="306"/>
      <c r="BP1405" s="306"/>
      <c r="BQ1405" s="496"/>
      <c r="BR1405" s="496"/>
      <c r="BS1405" s="496"/>
      <c r="BT1405" s="496"/>
      <c r="BU1405" s="496"/>
      <c r="BV1405" s="496"/>
    </row>
    <row r="1406" spans="1:74" s="52" customFormat="1" ht="12.75">
      <c r="A1406" s="45">
        <v>2735.6132650573031</v>
      </c>
      <c r="B1406" s="46" t="s">
        <v>342</v>
      </c>
      <c r="C1406" s="47" t="s">
        <v>343</v>
      </c>
      <c r="D1406" s="48">
        <v>15.201677040440515</v>
      </c>
      <c r="E1406" s="49">
        <v>39.922049999999999</v>
      </c>
      <c r="F1406" s="49">
        <v>2.7099999999999999E-2</v>
      </c>
      <c r="G1406" s="49">
        <v>16.721499999999999</v>
      </c>
      <c r="H1406" s="49">
        <v>0.21510000000000001</v>
      </c>
      <c r="I1406" s="49">
        <v>0.1875</v>
      </c>
      <c r="J1406" s="49">
        <v>43.834960000000002</v>
      </c>
      <c r="K1406" s="49">
        <v>0.2382</v>
      </c>
      <c r="L1406" s="49">
        <v>101.23171000000001</v>
      </c>
      <c r="M1406" s="47"/>
      <c r="N1406" s="50">
        <v>0.99733848802599534</v>
      </c>
      <c r="O1406" s="50">
        <v>5.3527190720493837E-4</v>
      </c>
      <c r="P1406" s="50">
        <v>0.34935018056448808</v>
      </c>
      <c r="Q1406" s="50">
        <v>4.3222914484234249E-3</v>
      </c>
      <c r="R1406" s="50">
        <v>3.9674983622874664E-3</v>
      </c>
      <c r="S1406" s="50">
        <v>1.6325214829166859</v>
      </c>
      <c r="T1406" s="50">
        <v>6.375718728802238E-3</v>
      </c>
      <c r="U1406" s="50">
        <v>2.9957854940799411</v>
      </c>
      <c r="V1406" s="51">
        <v>82.372714288126431</v>
      </c>
      <c r="AE1406" s="312"/>
      <c r="AF1406" s="312"/>
      <c r="AG1406" s="312"/>
      <c r="AH1406" s="312"/>
      <c r="AI1406" s="312"/>
      <c r="AJ1406" s="312"/>
      <c r="AK1406" s="312"/>
      <c r="AL1406" s="312"/>
      <c r="AM1406" s="312"/>
      <c r="AN1406" s="312"/>
      <c r="AO1406" s="312"/>
      <c r="AP1406" s="312"/>
      <c r="AQ1406" s="312"/>
      <c r="AR1406" s="312"/>
      <c r="AS1406" s="312"/>
      <c r="AT1406" s="312"/>
      <c r="AU1406" s="312"/>
      <c r="AV1406" s="312"/>
      <c r="AW1406" s="312"/>
      <c r="AX1406" s="312"/>
      <c r="AY1406" s="312"/>
      <c r="AZ1406" s="312"/>
      <c r="BA1406" s="312"/>
      <c r="BB1406" s="312"/>
      <c r="BC1406" s="312"/>
      <c r="BD1406" s="312"/>
      <c r="BE1406" s="306"/>
      <c r="BF1406" s="306"/>
      <c r="BG1406" s="306"/>
      <c r="BH1406" s="306"/>
      <c r="BI1406" s="306"/>
      <c r="BJ1406" s="306"/>
      <c r="BK1406" s="306"/>
      <c r="BL1406" s="306"/>
      <c r="BM1406" s="306"/>
      <c r="BN1406" s="306"/>
      <c r="BO1406" s="306"/>
      <c r="BP1406" s="306"/>
      <c r="BQ1406" s="496"/>
      <c r="BR1406" s="496"/>
      <c r="BS1406" s="496"/>
      <c r="BT1406" s="496"/>
      <c r="BU1406" s="496"/>
      <c r="BV1406" s="496"/>
    </row>
    <row r="1407" spans="1:74" s="52" customFormat="1" ht="12.75">
      <c r="A1407" s="45">
        <v>2735.6132650573031</v>
      </c>
      <c r="B1407" s="46" t="s">
        <v>342</v>
      </c>
      <c r="C1407" s="47" t="s">
        <v>343</v>
      </c>
      <c r="D1407" s="48">
        <v>22.801677040440516</v>
      </c>
      <c r="E1407" s="49">
        <v>39.993029999999997</v>
      </c>
      <c r="F1407" s="49">
        <v>7.46E-2</v>
      </c>
      <c r="G1407" s="49">
        <v>14.5726</v>
      </c>
      <c r="H1407" s="49">
        <v>0.27039999999999997</v>
      </c>
      <c r="I1407" s="49">
        <v>0.18229999999999999</v>
      </c>
      <c r="J1407" s="49">
        <v>44.870040000000003</v>
      </c>
      <c r="K1407" s="49">
        <v>0.2306</v>
      </c>
      <c r="L1407" s="49">
        <v>100.29846999999999</v>
      </c>
      <c r="M1407" s="47"/>
      <c r="N1407" s="50">
        <v>0.99851895297268178</v>
      </c>
      <c r="O1407" s="50">
        <v>1.4726049171294026E-3</v>
      </c>
      <c r="P1407" s="50">
        <v>0.30427413885165311</v>
      </c>
      <c r="Q1407" s="50">
        <v>5.4302844991941414E-3</v>
      </c>
      <c r="R1407" s="50">
        <v>3.8551777929494544E-3</v>
      </c>
      <c r="S1407" s="50">
        <v>1.6700789648605014</v>
      </c>
      <c r="T1407" s="50">
        <v>6.1686333025947268E-3</v>
      </c>
      <c r="U1407" s="50">
        <v>2.9915913824009333</v>
      </c>
      <c r="V1407" s="51">
        <v>84.588666623029056</v>
      </c>
      <c r="AE1407" s="312"/>
      <c r="AF1407" s="312"/>
      <c r="AG1407" s="312"/>
      <c r="AH1407" s="312"/>
      <c r="AI1407" s="312"/>
      <c r="AJ1407" s="312"/>
      <c r="AK1407" s="312"/>
      <c r="AL1407" s="312"/>
      <c r="AM1407" s="312"/>
      <c r="AN1407" s="312"/>
      <c r="AO1407" s="312"/>
      <c r="AP1407" s="312"/>
      <c r="AQ1407" s="312"/>
      <c r="AR1407" s="312"/>
      <c r="AS1407" s="312"/>
      <c r="AT1407" s="312"/>
      <c r="AU1407" s="312"/>
      <c r="AV1407" s="312"/>
      <c r="AW1407" s="312"/>
      <c r="AX1407" s="312"/>
      <c r="AY1407" s="312"/>
      <c r="AZ1407" s="312"/>
      <c r="BA1407" s="312"/>
      <c r="BB1407" s="312"/>
      <c r="BC1407" s="312"/>
      <c r="BD1407" s="312"/>
      <c r="BE1407" s="306"/>
      <c r="BF1407" s="306"/>
      <c r="BG1407" s="306"/>
      <c r="BH1407" s="306"/>
      <c r="BI1407" s="306"/>
      <c r="BJ1407" s="306"/>
      <c r="BK1407" s="306"/>
      <c r="BL1407" s="306"/>
      <c r="BM1407" s="306"/>
      <c r="BN1407" s="306"/>
      <c r="BO1407" s="306"/>
      <c r="BP1407" s="306"/>
      <c r="BQ1407" s="496"/>
      <c r="BR1407" s="496"/>
      <c r="BS1407" s="496"/>
      <c r="BT1407" s="496"/>
      <c r="BU1407" s="496"/>
      <c r="BV1407" s="496"/>
    </row>
    <row r="1408" spans="1:74" s="52" customFormat="1" ht="12.75">
      <c r="A1408" s="45">
        <v>2735.6132650573031</v>
      </c>
      <c r="B1408" s="46" t="s">
        <v>342</v>
      </c>
      <c r="C1408" s="47" t="s">
        <v>343</v>
      </c>
      <c r="D1408" s="48">
        <v>30.401677040440518</v>
      </c>
      <c r="E1408" s="49">
        <v>40.175550000000001</v>
      </c>
      <c r="F1408" s="49">
        <v>5.96E-2</v>
      </c>
      <c r="G1408" s="49">
        <v>13.073359999999999</v>
      </c>
      <c r="H1408" s="49">
        <v>0.3458</v>
      </c>
      <c r="I1408" s="49">
        <v>0.20499999999999999</v>
      </c>
      <c r="J1408" s="49">
        <v>46.176450000000003</v>
      </c>
      <c r="K1408" s="49">
        <v>0.22620000000000001</v>
      </c>
      <c r="L1408" s="49">
        <v>100.33136</v>
      </c>
      <c r="M1408" s="47"/>
      <c r="N1408" s="50">
        <v>0.99708112988696207</v>
      </c>
      <c r="O1408" s="50">
        <v>1.1694733809404713E-3</v>
      </c>
      <c r="P1408" s="50">
        <v>0.27133878795092853</v>
      </c>
      <c r="Q1408" s="50">
        <v>6.9029948208559058E-3</v>
      </c>
      <c r="R1408" s="50">
        <v>4.3093152523573409E-3</v>
      </c>
      <c r="S1408" s="50">
        <v>1.7084322205950546</v>
      </c>
      <c r="T1408" s="50">
        <v>6.0147684676367967E-3</v>
      </c>
      <c r="U1408" s="50">
        <v>2.9967116138780749</v>
      </c>
      <c r="V1408" s="51">
        <v>86.294435731220759</v>
      </c>
      <c r="AE1408" s="312"/>
      <c r="AF1408" s="312"/>
      <c r="AG1408" s="312"/>
      <c r="AH1408" s="312"/>
      <c r="AI1408" s="312"/>
      <c r="AJ1408" s="312"/>
      <c r="AK1408" s="312"/>
      <c r="AL1408" s="312"/>
      <c r="AM1408" s="312"/>
      <c r="AN1408" s="312"/>
      <c r="AO1408" s="312"/>
      <c r="AP1408" s="312"/>
      <c r="AQ1408" s="312"/>
      <c r="AR1408" s="312"/>
      <c r="AS1408" s="312"/>
      <c r="AT1408" s="312"/>
      <c r="AU1408" s="312"/>
      <c r="AV1408" s="312"/>
      <c r="AW1408" s="312"/>
      <c r="AX1408" s="312"/>
      <c r="AY1408" s="312"/>
      <c r="AZ1408" s="312"/>
      <c r="BA1408" s="312"/>
      <c r="BB1408" s="312"/>
      <c r="BC1408" s="312"/>
      <c r="BD1408" s="312"/>
      <c r="BE1408" s="306"/>
      <c r="BF1408" s="306"/>
      <c r="BG1408" s="306"/>
      <c r="BH1408" s="306"/>
      <c r="BI1408" s="306"/>
      <c r="BJ1408" s="306"/>
      <c r="BK1408" s="306"/>
      <c r="BL1408" s="306"/>
      <c r="BM1408" s="306"/>
      <c r="BN1408" s="306"/>
      <c r="BO1408" s="306"/>
      <c r="BP1408" s="306"/>
      <c r="BQ1408" s="496"/>
      <c r="BR1408" s="496"/>
      <c r="BS1408" s="496"/>
      <c r="BT1408" s="496"/>
      <c r="BU1408" s="496"/>
      <c r="BV1408" s="496"/>
    </row>
    <row r="1409" spans="1:74" s="52" customFormat="1" ht="12.75">
      <c r="A1409" s="45">
        <v>2735.6132650573031</v>
      </c>
      <c r="B1409" s="46" t="s">
        <v>342</v>
      </c>
      <c r="C1409" s="47" t="s">
        <v>343</v>
      </c>
      <c r="D1409" s="48">
        <v>38.001677040440519</v>
      </c>
      <c r="E1409" s="49">
        <v>40.39864</v>
      </c>
      <c r="F1409" s="49">
        <v>9.4299999999999995E-2</v>
      </c>
      <c r="G1409" s="49">
        <v>12.493650000000001</v>
      </c>
      <c r="H1409" s="49">
        <v>0.371</v>
      </c>
      <c r="I1409" s="49">
        <v>0.17699999999999999</v>
      </c>
      <c r="J1409" s="49">
        <v>46.729149999999997</v>
      </c>
      <c r="K1409" s="49">
        <v>0.22370000000000001</v>
      </c>
      <c r="L1409" s="49">
        <v>100.54573999999998</v>
      </c>
      <c r="M1409" s="47"/>
      <c r="N1409" s="50">
        <v>0.99725047231602493</v>
      </c>
      <c r="O1409" s="50">
        <v>1.840452500620099E-3</v>
      </c>
      <c r="P1409" s="50">
        <v>0.25791870228691116</v>
      </c>
      <c r="Q1409" s="50">
        <v>7.366400169757154E-3</v>
      </c>
      <c r="R1409" s="50">
        <v>3.7008076333387239E-3</v>
      </c>
      <c r="S1409" s="50">
        <v>1.7196257214422159</v>
      </c>
      <c r="T1409" s="50">
        <v>5.9164491627315755E-3</v>
      </c>
      <c r="U1409" s="50">
        <v>2.9946092855160269</v>
      </c>
      <c r="V1409" s="51">
        <v>86.957627894874562</v>
      </c>
      <c r="AE1409" s="312"/>
      <c r="AF1409" s="312"/>
      <c r="AG1409" s="312"/>
      <c r="AH1409" s="312"/>
      <c r="AI1409" s="312"/>
      <c r="AJ1409" s="312"/>
      <c r="AK1409" s="312"/>
      <c r="AL1409" s="312"/>
      <c r="AM1409" s="312"/>
      <c r="AN1409" s="312"/>
      <c r="AO1409" s="312"/>
      <c r="AP1409" s="312"/>
      <c r="AQ1409" s="312"/>
      <c r="AR1409" s="312"/>
      <c r="AS1409" s="312"/>
      <c r="AT1409" s="312"/>
      <c r="AU1409" s="312"/>
      <c r="AV1409" s="312"/>
      <c r="AW1409" s="312"/>
      <c r="AX1409" s="312"/>
      <c r="AY1409" s="312"/>
      <c r="AZ1409" s="312"/>
      <c r="BA1409" s="312"/>
      <c r="BB1409" s="312"/>
      <c r="BC1409" s="312"/>
      <c r="BD1409" s="312"/>
      <c r="BE1409" s="306"/>
      <c r="BF1409" s="306"/>
      <c r="BG1409" s="306"/>
      <c r="BH1409" s="306"/>
      <c r="BI1409" s="306"/>
      <c r="BJ1409" s="306"/>
      <c r="BK1409" s="306"/>
      <c r="BL1409" s="306"/>
      <c r="BM1409" s="306"/>
      <c r="BN1409" s="306"/>
      <c r="BO1409" s="306"/>
      <c r="BP1409" s="306"/>
      <c r="BQ1409" s="496"/>
      <c r="BR1409" s="496"/>
      <c r="BS1409" s="496"/>
      <c r="BT1409" s="496"/>
      <c r="BU1409" s="496"/>
      <c r="BV1409" s="496"/>
    </row>
    <row r="1410" spans="1:74" s="52" customFormat="1" ht="12.75">
      <c r="A1410" s="45">
        <v>2735.6132650573031</v>
      </c>
      <c r="B1410" s="46" t="s">
        <v>342</v>
      </c>
      <c r="C1410" s="47" t="s">
        <v>343</v>
      </c>
      <c r="D1410" s="48">
        <v>45.601677040440521</v>
      </c>
      <c r="E1410" s="49">
        <v>40.642009999999999</v>
      </c>
      <c r="F1410" s="49">
        <v>9.4700010000000001E-2</v>
      </c>
      <c r="G1410" s="49">
        <v>12.353719999999999</v>
      </c>
      <c r="H1410" s="49">
        <v>0.35980000000000001</v>
      </c>
      <c r="I1410" s="49">
        <v>0.14940000000000001</v>
      </c>
      <c r="J1410" s="49">
        <v>46.819600000000001</v>
      </c>
      <c r="K1410" s="49">
        <v>0.2208</v>
      </c>
      <c r="L1410" s="49">
        <v>100.71033000999999</v>
      </c>
      <c r="M1410" s="47"/>
      <c r="N1410" s="50">
        <v>1.0003581238915435</v>
      </c>
      <c r="O1410" s="50">
        <v>1.8429169522040849E-3</v>
      </c>
      <c r="P1410" s="50">
        <v>0.25429280523417724</v>
      </c>
      <c r="Q1410" s="50">
        <v>7.1233679248974176E-3</v>
      </c>
      <c r="R1410" s="50">
        <v>3.1147031474225814E-3</v>
      </c>
      <c r="S1410" s="50">
        <v>1.717973931570606</v>
      </c>
      <c r="T1410" s="50">
        <v>5.8228692930826767E-3</v>
      </c>
      <c r="U1410" s="50">
        <v>2.991911031817609</v>
      </c>
      <c r="V1410" s="51">
        <v>87.106571312653671</v>
      </c>
      <c r="AE1410" s="312"/>
      <c r="AF1410" s="312"/>
      <c r="AG1410" s="312"/>
      <c r="AH1410" s="312"/>
      <c r="AI1410" s="312"/>
      <c r="AJ1410" s="312"/>
      <c r="AK1410" s="312"/>
      <c r="AL1410" s="312"/>
      <c r="AM1410" s="312"/>
      <c r="AN1410" s="312"/>
      <c r="AO1410" s="312"/>
      <c r="AP1410" s="312"/>
      <c r="AQ1410" s="312"/>
      <c r="AR1410" s="312"/>
      <c r="AS1410" s="312"/>
      <c r="AT1410" s="312"/>
      <c r="AU1410" s="312"/>
      <c r="AV1410" s="312"/>
      <c r="AW1410" s="312"/>
      <c r="AX1410" s="312"/>
      <c r="AY1410" s="312"/>
      <c r="AZ1410" s="312"/>
      <c r="BA1410" s="312"/>
      <c r="BB1410" s="312"/>
      <c r="BC1410" s="312"/>
      <c r="BD1410" s="312"/>
      <c r="BE1410" s="306"/>
      <c r="BF1410" s="306"/>
      <c r="BG1410" s="306"/>
      <c r="BH1410" s="306"/>
      <c r="BI1410" s="306"/>
      <c r="BJ1410" s="306"/>
      <c r="BK1410" s="306"/>
      <c r="BL1410" s="306"/>
      <c r="BM1410" s="306"/>
      <c r="BN1410" s="306"/>
      <c r="BO1410" s="306"/>
      <c r="BP1410" s="306"/>
      <c r="BQ1410" s="496"/>
      <c r="BR1410" s="496"/>
      <c r="BS1410" s="496"/>
      <c r="BT1410" s="496"/>
      <c r="BU1410" s="496"/>
      <c r="BV1410" s="496"/>
    </row>
    <row r="1411" spans="1:74" s="52" customFormat="1" ht="12.75">
      <c r="A1411" s="45">
        <v>2735.6132650573031</v>
      </c>
      <c r="B1411" s="46" t="s">
        <v>342</v>
      </c>
      <c r="C1411" s="47" t="s">
        <v>343</v>
      </c>
      <c r="D1411" s="48">
        <v>53.201677040440522</v>
      </c>
      <c r="E1411" s="49">
        <v>40.571019999999997</v>
      </c>
      <c r="F1411" s="49">
        <v>7.6399999999999996E-2</v>
      </c>
      <c r="G1411" s="49">
        <v>12.213789999999999</v>
      </c>
      <c r="H1411" s="49">
        <v>0.3508</v>
      </c>
      <c r="I1411" s="49">
        <v>0.15290000000000001</v>
      </c>
      <c r="J1411" s="49">
        <v>46.980379999999997</v>
      </c>
      <c r="K1411" s="49">
        <v>0.2228</v>
      </c>
      <c r="L1411" s="49">
        <v>100.65089000099999</v>
      </c>
      <c r="M1411" s="47"/>
      <c r="N1411" s="50">
        <v>0.99853653987670876</v>
      </c>
      <c r="O1411" s="50">
        <v>1.4866776379481345E-3</v>
      </c>
      <c r="P1411" s="50">
        <v>0.25139375094801097</v>
      </c>
      <c r="Q1411" s="50">
        <v>6.944668382689723E-3</v>
      </c>
      <c r="R1411" s="50">
        <v>3.1874344336108949E-3</v>
      </c>
      <c r="S1411" s="50">
        <v>1.7237453440890196</v>
      </c>
      <c r="T1411" s="50">
        <v>5.875175840375238E-3</v>
      </c>
      <c r="U1411" s="50">
        <v>2.992702041706448</v>
      </c>
      <c r="V1411" s="51">
        <v>87.272098882570205</v>
      </c>
      <c r="AE1411" s="312"/>
      <c r="AF1411" s="312"/>
      <c r="AG1411" s="312"/>
      <c r="AH1411" s="312"/>
      <c r="AI1411" s="312"/>
      <c r="AJ1411" s="312"/>
      <c r="AK1411" s="312"/>
      <c r="AL1411" s="312"/>
      <c r="AM1411" s="312"/>
      <c r="AN1411" s="312"/>
      <c r="AO1411" s="312"/>
      <c r="AP1411" s="312"/>
      <c r="AQ1411" s="312"/>
      <c r="AR1411" s="312"/>
      <c r="AS1411" s="312"/>
      <c r="AT1411" s="312"/>
      <c r="AU1411" s="312"/>
      <c r="AV1411" s="312"/>
      <c r="AW1411" s="312"/>
      <c r="AX1411" s="312"/>
      <c r="AY1411" s="312"/>
      <c r="AZ1411" s="312"/>
      <c r="BA1411" s="312"/>
      <c r="BB1411" s="312"/>
      <c r="BC1411" s="312"/>
      <c r="BD1411" s="312"/>
      <c r="BE1411" s="306"/>
      <c r="BF1411" s="306"/>
      <c r="BG1411" s="306"/>
      <c r="BH1411" s="306"/>
      <c r="BI1411" s="306"/>
      <c r="BJ1411" s="306"/>
      <c r="BK1411" s="306"/>
      <c r="BL1411" s="306"/>
      <c r="BM1411" s="306"/>
      <c r="BN1411" s="306"/>
      <c r="BO1411" s="306"/>
      <c r="BP1411" s="306"/>
      <c r="BQ1411" s="496"/>
      <c r="BR1411" s="496"/>
      <c r="BS1411" s="496"/>
      <c r="BT1411" s="496"/>
      <c r="BU1411" s="496"/>
      <c r="BV1411" s="496"/>
    </row>
    <row r="1412" spans="1:74" s="52" customFormat="1" ht="12.75">
      <c r="A1412" s="45">
        <v>2735.6132650573031</v>
      </c>
      <c r="B1412" s="46" t="s">
        <v>342</v>
      </c>
      <c r="C1412" s="47" t="s">
        <v>343</v>
      </c>
      <c r="D1412" s="48">
        <v>60.801677040440524</v>
      </c>
      <c r="E1412" s="49">
        <v>40.489899999999999</v>
      </c>
      <c r="F1412" s="49">
        <v>8.6300000000000002E-2</v>
      </c>
      <c r="G1412" s="49">
        <v>12.333729999999999</v>
      </c>
      <c r="H1412" s="49">
        <v>0.33650000000000002</v>
      </c>
      <c r="I1412" s="49">
        <v>0.18340000000000001</v>
      </c>
      <c r="J1412" s="49">
        <v>46.829639999999998</v>
      </c>
      <c r="K1412" s="49">
        <v>0.22450000000000001</v>
      </c>
      <c r="L1412" s="49">
        <v>100.57066999999999</v>
      </c>
      <c r="M1412" s="47"/>
      <c r="N1412" s="50">
        <v>0.99809031271434534</v>
      </c>
      <c r="O1412" s="50">
        <v>1.6819355382312294E-3</v>
      </c>
      <c r="P1412" s="50">
        <v>0.25425737985659941</v>
      </c>
      <c r="Q1412" s="50">
        <v>6.6719394640498949E-3</v>
      </c>
      <c r="R1412" s="50">
        <v>3.8292013805175953E-3</v>
      </c>
      <c r="S1412" s="50">
        <v>1.720887583127527</v>
      </c>
      <c r="T1412" s="50">
        <v>5.9292140500361006E-3</v>
      </c>
      <c r="U1412" s="50">
        <v>2.9927493043805447</v>
      </c>
      <c r="V1412" s="51">
        <v>87.127153468651869</v>
      </c>
      <c r="AE1412" s="312"/>
      <c r="AF1412" s="312"/>
      <c r="AG1412" s="312"/>
      <c r="AH1412" s="312"/>
      <c r="AI1412" s="312"/>
      <c r="AJ1412" s="312"/>
      <c r="AK1412" s="312"/>
      <c r="AL1412" s="312"/>
      <c r="AM1412" s="312"/>
      <c r="AN1412" s="312"/>
      <c r="AO1412" s="312"/>
      <c r="AP1412" s="312"/>
      <c r="AQ1412" s="312"/>
      <c r="AR1412" s="312"/>
      <c r="AS1412" s="312"/>
      <c r="AT1412" s="312"/>
      <c r="AU1412" s="312"/>
      <c r="AV1412" s="312"/>
      <c r="AW1412" s="312"/>
      <c r="AX1412" s="312"/>
      <c r="AY1412" s="312"/>
      <c r="AZ1412" s="312"/>
      <c r="BA1412" s="312"/>
      <c r="BB1412" s="312"/>
      <c r="BC1412" s="312"/>
      <c r="BD1412" s="312"/>
      <c r="BE1412" s="306"/>
      <c r="BF1412" s="306"/>
      <c r="BG1412" s="306"/>
      <c r="BH1412" s="306"/>
      <c r="BI1412" s="306"/>
      <c r="BJ1412" s="306"/>
      <c r="BK1412" s="306"/>
      <c r="BL1412" s="306"/>
      <c r="BM1412" s="306"/>
      <c r="BN1412" s="306"/>
      <c r="BO1412" s="306"/>
      <c r="BP1412" s="306"/>
      <c r="BQ1412" s="496"/>
      <c r="BR1412" s="496"/>
      <c r="BS1412" s="496"/>
      <c r="BT1412" s="496"/>
      <c r="BU1412" s="496"/>
      <c r="BV1412" s="496"/>
    </row>
    <row r="1413" spans="1:74" s="52" customFormat="1" ht="12.75">
      <c r="A1413" s="45">
        <v>2735.6132650573031</v>
      </c>
      <c r="B1413" s="46" t="s">
        <v>342</v>
      </c>
      <c r="C1413" s="47" t="s">
        <v>343</v>
      </c>
      <c r="D1413" s="48">
        <v>68.401677040440518</v>
      </c>
      <c r="E1413" s="49">
        <v>40.571019999999997</v>
      </c>
      <c r="F1413" s="49">
        <v>7.9600000000000004E-2</v>
      </c>
      <c r="G1413" s="49">
        <v>12.373710000000001</v>
      </c>
      <c r="H1413" s="49">
        <v>0.36609999999999998</v>
      </c>
      <c r="I1413" s="49">
        <v>0.1971</v>
      </c>
      <c r="J1413" s="49">
        <v>46.910040000000002</v>
      </c>
      <c r="K1413" s="49">
        <v>0.22140000000000001</v>
      </c>
      <c r="L1413" s="49">
        <v>100.79137</v>
      </c>
      <c r="M1413" s="47"/>
      <c r="N1413" s="50">
        <v>0.99833077076850019</v>
      </c>
      <c r="O1413" s="50">
        <v>1.5486276658464872E-3</v>
      </c>
      <c r="P1413" s="50">
        <v>0.25463286592060996</v>
      </c>
      <c r="Q1413" s="50">
        <v>7.2460637739851664E-3</v>
      </c>
      <c r="R1413" s="50">
        <v>4.1080043448812747E-3</v>
      </c>
      <c r="S1413" s="50">
        <v>1.7208098352340173</v>
      </c>
      <c r="T1413" s="50">
        <v>5.8370551245310251E-3</v>
      </c>
      <c r="U1413" s="50">
        <v>2.9940310198320588</v>
      </c>
      <c r="V1413" s="51">
        <v>87.110085968487994</v>
      </c>
      <c r="AE1413" s="312"/>
      <c r="AF1413" s="312"/>
      <c r="AG1413" s="312"/>
      <c r="AH1413" s="312"/>
      <c r="AI1413" s="312"/>
      <c r="AJ1413" s="312"/>
      <c r="AK1413" s="312"/>
      <c r="AL1413" s="312"/>
      <c r="AM1413" s="312"/>
      <c r="AN1413" s="312"/>
      <c r="AO1413" s="312"/>
      <c r="AP1413" s="312"/>
      <c r="AQ1413" s="312"/>
      <c r="AR1413" s="312"/>
      <c r="AS1413" s="312"/>
      <c r="AT1413" s="312"/>
      <c r="AU1413" s="312"/>
      <c r="AV1413" s="312"/>
      <c r="AW1413" s="312"/>
      <c r="AX1413" s="312"/>
      <c r="AY1413" s="312"/>
      <c r="AZ1413" s="312"/>
      <c r="BA1413" s="312"/>
      <c r="BB1413" s="312"/>
      <c r="BC1413" s="312"/>
      <c r="BD1413" s="312"/>
      <c r="BE1413" s="306"/>
      <c r="BF1413" s="306"/>
      <c r="BG1413" s="306"/>
      <c r="BH1413" s="306"/>
      <c r="BI1413" s="306"/>
      <c r="BJ1413" s="306"/>
      <c r="BK1413" s="306"/>
      <c r="BL1413" s="306"/>
      <c r="BM1413" s="306"/>
      <c r="BN1413" s="306"/>
      <c r="BO1413" s="306"/>
      <c r="BP1413" s="306"/>
      <c r="BQ1413" s="496"/>
      <c r="BR1413" s="496"/>
      <c r="BS1413" s="496"/>
      <c r="BT1413" s="496"/>
      <c r="BU1413" s="496"/>
      <c r="BV1413" s="496"/>
    </row>
    <row r="1414" spans="1:74" s="52" customFormat="1" ht="12.75">
      <c r="A1414" s="45">
        <v>2735.6132650573031</v>
      </c>
      <c r="B1414" s="46" t="s">
        <v>342</v>
      </c>
      <c r="C1414" s="47" t="s">
        <v>343</v>
      </c>
      <c r="D1414" s="48">
        <v>76.001677040440512</v>
      </c>
      <c r="E1414" s="49">
        <v>40.550739999999998</v>
      </c>
      <c r="F1414" s="49">
        <v>7.4999999999999997E-2</v>
      </c>
      <c r="G1414" s="49">
        <v>12.393700000000001</v>
      </c>
      <c r="H1414" s="49">
        <v>0.34179999999999999</v>
      </c>
      <c r="I1414" s="49">
        <v>0.125</v>
      </c>
      <c r="J1414" s="49">
        <v>46.668860000000002</v>
      </c>
      <c r="K1414" s="49">
        <v>0.2213</v>
      </c>
      <c r="L1414" s="49">
        <v>100.4567</v>
      </c>
      <c r="M1414" s="47"/>
      <c r="N1414" s="50">
        <v>1.0005563913536824</v>
      </c>
      <c r="O1414" s="50">
        <v>1.4631183765038279E-3</v>
      </c>
      <c r="P1414" s="50">
        <v>0.25574064727575219</v>
      </c>
      <c r="Q1414" s="50">
        <v>6.78357666109684E-3</v>
      </c>
      <c r="R1414" s="50">
        <v>2.6123931648243393E-3</v>
      </c>
      <c r="S1414" s="50">
        <v>1.7166372191906596</v>
      </c>
      <c r="T1414" s="50">
        <v>5.8503499892577663E-3</v>
      </c>
      <c r="U1414" s="50">
        <v>2.9910488717776342</v>
      </c>
      <c r="V1414" s="51">
        <v>87.033891850859135</v>
      </c>
      <c r="AE1414" s="312"/>
      <c r="AF1414" s="312"/>
      <c r="AG1414" s="312"/>
      <c r="AH1414" s="312"/>
      <c r="AI1414" s="312"/>
      <c r="AJ1414" s="312"/>
      <c r="AK1414" s="312"/>
      <c r="AL1414" s="312"/>
      <c r="AM1414" s="312"/>
      <c r="AN1414" s="312"/>
      <c r="AO1414" s="312"/>
      <c r="AP1414" s="312"/>
      <c r="AQ1414" s="312"/>
      <c r="AR1414" s="312"/>
      <c r="AS1414" s="312"/>
      <c r="AT1414" s="312"/>
      <c r="AU1414" s="312"/>
      <c r="AV1414" s="312"/>
      <c r="AW1414" s="312"/>
      <c r="AX1414" s="312"/>
      <c r="AY1414" s="312"/>
      <c r="AZ1414" s="312"/>
      <c r="BA1414" s="312"/>
      <c r="BB1414" s="312"/>
      <c r="BC1414" s="312"/>
      <c r="BD1414" s="312"/>
      <c r="BE1414" s="306"/>
      <c r="BF1414" s="306"/>
      <c r="BG1414" s="306"/>
      <c r="BH1414" s="306"/>
      <c r="BI1414" s="306"/>
      <c r="BJ1414" s="306"/>
      <c r="BK1414" s="306"/>
      <c r="BL1414" s="306"/>
      <c r="BM1414" s="306"/>
      <c r="BN1414" s="306"/>
      <c r="BO1414" s="306"/>
      <c r="BP1414" s="306"/>
      <c r="BQ1414" s="496"/>
      <c r="BR1414" s="496"/>
      <c r="BS1414" s="496"/>
      <c r="BT1414" s="496"/>
      <c r="BU1414" s="496"/>
      <c r="BV1414" s="496"/>
    </row>
    <row r="1415" spans="1:74" s="52" customFormat="1" ht="12.75">
      <c r="A1415" s="45">
        <v>2735.6132650573031</v>
      </c>
      <c r="B1415" s="46" t="s">
        <v>342</v>
      </c>
      <c r="C1415" s="47" t="s">
        <v>343</v>
      </c>
      <c r="D1415" s="48">
        <v>83.601677040440507</v>
      </c>
      <c r="E1415" s="49">
        <v>40.368220000000001</v>
      </c>
      <c r="F1415" s="49">
        <v>7.6700000000000004E-2</v>
      </c>
      <c r="G1415" s="49">
        <v>12.283759999999999</v>
      </c>
      <c r="H1415" s="49">
        <v>0.32990000000000003</v>
      </c>
      <c r="I1415" s="49">
        <v>0.17979999999999999</v>
      </c>
      <c r="J1415" s="49">
        <v>46.528170000000003</v>
      </c>
      <c r="K1415" s="49">
        <v>0.2273</v>
      </c>
      <c r="L1415" s="49">
        <v>100.04285000000002</v>
      </c>
      <c r="M1415" s="47"/>
      <c r="N1415" s="50">
        <v>1.0004920869237666</v>
      </c>
      <c r="O1415" s="50">
        <v>1.5029510531302975E-3</v>
      </c>
      <c r="P1415" s="50">
        <v>0.25460174427763127</v>
      </c>
      <c r="Q1415" s="50">
        <v>6.5765824014736539E-3</v>
      </c>
      <c r="R1415" s="50">
        <v>3.7744135677085264E-3</v>
      </c>
      <c r="S1415" s="50">
        <v>1.7190898465017719</v>
      </c>
      <c r="T1415" s="50">
        <v>6.0357485850839601E-3</v>
      </c>
      <c r="U1415" s="50">
        <v>2.9932768201524547</v>
      </c>
      <c r="V1415" s="51">
        <v>87.100226526420471</v>
      </c>
      <c r="AE1415" s="312"/>
      <c r="AF1415" s="312"/>
      <c r="AG1415" s="312"/>
      <c r="AH1415" s="312"/>
      <c r="AI1415" s="312"/>
      <c r="AJ1415" s="312"/>
      <c r="AK1415" s="312"/>
      <c r="AL1415" s="312"/>
      <c r="AM1415" s="312"/>
      <c r="AN1415" s="312"/>
      <c r="AO1415" s="312"/>
      <c r="AP1415" s="312"/>
      <c r="AQ1415" s="312"/>
      <c r="AR1415" s="312"/>
      <c r="AS1415" s="312"/>
      <c r="AT1415" s="312"/>
      <c r="AU1415" s="312"/>
      <c r="AV1415" s="312"/>
      <c r="AW1415" s="312"/>
      <c r="AX1415" s="312"/>
      <c r="AY1415" s="312"/>
      <c r="AZ1415" s="312"/>
      <c r="BA1415" s="312"/>
      <c r="BB1415" s="312"/>
      <c r="BC1415" s="312"/>
      <c r="BD1415" s="312"/>
      <c r="BE1415" s="306"/>
      <c r="BF1415" s="306"/>
      <c r="BG1415" s="306"/>
      <c r="BH1415" s="306"/>
      <c r="BI1415" s="306"/>
      <c r="BJ1415" s="306"/>
      <c r="BK1415" s="306"/>
      <c r="BL1415" s="306"/>
      <c r="BM1415" s="306"/>
      <c r="BN1415" s="306"/>
      <c r="BO1415" s="306"/>
      <c r="BP1415" s="306"/>
      <c r="BQ1415" s="496"/>
      <c r="BR1415" s="496"/>
      <c r="BS1415" s="496"/>
      <c r="BT1415" s="496"/>
      <c r="BU1415" s="496"/>
      <c r="BV1415" s="496"/>
    </row>
    <row r="1416" spans="1:74" s="52" customFormat="1" ht="12.75">
      <c r="A1416" s="45">
        <v>2735.6132650573031</v>
      </c>
      <c r="B1416" s="46" t="s">
        <v>342</v>
      </c>
      <c r="C1416" s="47" t="s">
        <v>343</v>
      </c>
      <c r="D1416" s="48">
        <v>91.201677040440501</v>
      </c>
      <c r="E1416" s="49">
        <v>40.530459999999998</v>
      </c>
      <c r="F1416" s="49">
        <v>7.3599999999999999E-2</v>
      </c>
      <c r="G1416" s="49">
        <v>12.323740000000001</v>
      </c>
      <c r="H1416" s="49">
        <v>0.3634</v>
      </c>
      <c r="I1416" s="49">
        <v>0.15640000000000001</v>
      </c>
      <c r="J1416" s="49">
        <v>46.367379999999997</v>
      </c>
      <c r="K1416" s="49">
        <v>0.22389999999999999</v>
      </c>
      <c r="L1416" s="49">
        <v>100.08888</v>
      </c>
      <c r="M1416" s="47"/>
      <c r="N1416" s="50">
        <v>1.0037318163595006</v>
      </c>
      <c r="O1416" s="50">
        <v>1.4410843017464679E-3</v>
      </c>
      <c r="P1416" s="50">
        <v>0.25523173875757232</v>
      </c>
      <c r="Q1416" s="50">
        <v>7.2387732565058985E-3</v>
      </c>
      <c r="R1416" s="50">
        <v>3.2806405287163424E-3</v>
      </c>
      <c r="S1416" s="50">
        <v>1.7118167046931092</v>
      </c>
      <c r="T1416" s="50">
        <v>5.9408405867589715E-3</v>
      </c>
      <c r="U1416" s="50">
        <v>2.9895893190689797</v>
      </c>
      <c r="V1416" s="51">
        <v>87.024633805671101</v>
      </c>
      <c r="AE1416" s="312"/>
      <c r="AF1416" s="312"/>
      <c r="AG1416" s="312"/>
      <c r="AH1416" s="312"/>
      <c r="AI1416" s="312"/>
      <c r="AJ1416" s="312"/>
      <c r="AK1416" s="312"/>
      <c r="AL1416" s="312"/>
      <c r="AM1416" s="312"/>
      <c r="AN1416" s="312"/>
      <c r="AO1416" s="312"/>
      <c r="AP1416" s="312"/>
      <c r="AQ1416" s="312"/>
      <c r="AR1416" s="312"/>
      <c r="AS1416" s="312"/>
      <c r="AT1416" s="312"/>
      <c r="AU1416" s="312"/>
      <c r="AV1416" s="312"/>
      <c r="AW1416" s="312"/>
      <c r="AX1416" s="312"/>
      <c r="AY1416" s="312"/>
      <c r="AZ1416" s="312"/>
      <c r="BA1416" s="312"/>
      <c r="BB1416" s="312"/>
      <c r="BC1416" s="312"/>
      <c r="BD1416" s="312"/>
      <c r="BE1416" s="306"/>
      <c r="BF1416" s="306"/>
      <c r="BG1416" s="306"/>
      <c r="BH1416" s="306"/>
      <c r="BI1416" s="306"/>
      <c r="BJ1416" s="306"/>
      <c r="BK1416" s="306"/>
      <c r="BL1416" s="306"/>
      <c r="BM1416" s="306"/>
      <c r="BN1416" s="306"/>
      <c r="BO1416" s="306"/>
      <c r="BP1416" s="306"/>
      <c r="BQ1416" s="496"/>
      <c r="BR1416" s="496"/>
      <c r="BS1416" s="496"/>
      <c r="BT1416" s="496"/>
      <c r="BU1416" s="496"/>
      <c r="BV1416" s="496"/>
    </row>
    <row r="1417" spans="1:74" s="52" customFormat="1" ht="12.75">
      <c r="A1417" s="45">
        <v>2735.6132650573031</v>
      </c>
      <c r="B1417" s="46" t="s">
        <v>342</v>
      </c>
      <c r="C1417" s="47" t="s">
        <v>343</v>
      </c>
      <c r="D1417" s="48">
        <v>98.801677040440495</v>
      </c>
      <c r="E1417" s="49">
        <v>40.25667</v>
      </c>
      <c r="F1417" s="49">
        <v>7.5499999999999998E-2</v>
      </c>
      <c r="G1417" s="49">
        <v>12.253769999999999</v>
      </c>
      <c r="H1417" s="49">
        <v>0.33560000000000001</v>
      </c>
      <c r="I1417" s="49">
        <v>0.1191</v>
      </c>
      <c r="J1417" s="49">
        <v>46.528170000000003</v>
      </c>
      <c r="K1417" s="49">
        <v>0.21510000000000001</v>
      </c>
      <c r="L1417" s="49">
        <v>99.842310000000012</v>
      </c>
      <c r="M1417" s="47"/>
      <c r="N1417" s="50">
        <v>0.9994141746099926</v>
      </c>
      <c r="O1417" s="50">
        <v>1.4819379640621435E-3</v>
      </c>
      <c r="P1417" s="50">
        <v>0.25440953001155692</v>
      </c>
      <c r="Q1417" s="50">
        <v>6.7015228343133551E-3</v>
      </c>
      <c r="R1417" s="50">
        <v>2.5044084352048796E-3</v>
      </c>
      <c r="S1417" s="50">
        <v>1.7219961429613948</v>
      </c>
      <c r="T1417" s="50">
        <v>5.7214448363640024E-3</v>
      </c>
      <c r="U1417" s="50">
        <v>2.9934873097069521</v>
      </c>
      <c r="V1417" s="51">
        <v>87.127666476039366</v>
      </c>
      <c r="AE1417" s="312"/>
      <c r="AF1417" s="312"/>
      <c r="AG1417" s="312"/>
      <c r="AH1417" s="312"/>
      <c r="AI1417" s="312"/>
      <c r="AJ1417" s="312"/>
      <c r="AK1417" s="312"/>
      <c r="AL1417" s="312"/>
      <c r="AM1417" s="312"/>
      <c r="AN1417" s="312"/>
      <c r="AO1417" s="312"/>
      <c r="AP1417" s="312"/>
      <c r="AQ1417" s="312"/>
      <c r="AR1417" s="312"/>
      <c r="AS1417" s="312"/>
      <c r="AT1417" s="312"/>
      <c r="AU1417" s="312"/>
      <c r="AV1417" s="312"/>
      <c r="AW1417" s="312"/>
      <c r="AX1417" s="312"/>
      <c r="AY1417" s="312"/>
      <c r="AZ1417" s="312"/>
      <c r="BA1417" s="312"/>
      <c r="BB1417" s="312"/>
      <c r="BC1417" s="312"/>
      <c r="BD1417" s="312"/>
      <c r="BE1417" s="306"/>
      <c r="BF1417" s="306"/>
      <c r="BG1417" s="306"/>
      <c r="BH1417" s="306"/>
      <c r="BI1417" s="306"/>
      <c r="BJ1417" s="306"/>
      <c r="BK1417" s="306"/>
      <c r="BL1417" s="306"/>
      <c r="BM1417" s="306"/>
      <c r="BN1417" s="306"/>
      <c r="BO1417" s="306"/>
      <c r="BP1417" s="306"/>
      <c r="BQ1417" s="496"/>
      <c r="BR1417" s="496"/>
      <c r="BS1417" s="496"/>
      <c r="BT1417" s="496"/>
      <c r="BU1417" s="496"/>
      <c r="BV1417" s="496"/>
    </row>
    <row r="1418" spans="1:74" s="52" customFormat="1" ht="12.75">
      <c r="A1418" s="45">
        <v>2735.6132650573031</v>
      </c>
      <c r="B1418" s="46" t="s">
        <v>342</v>
      </c>
      <c r="C1418" s="47" t="s">
        <v>343</v>
      </c>
      <c r="D1418" s="48">
        <v>106.40167704044049</v>
      </c>
      <c r="E1418" s="49">
        <v>40.368220000000001</v>
      </c>
      <c r="F1418" s="49">
        <v>5.3800000000000001E-2</v>
      </c>
      <c r="G1418" s="49">
        <v>12.373710000000001</v>
      </c>
      <c r="H1418" s="49">
        <v>0.37859999999999999</v>
      </c>
      <c r="I1418" s="49">
        <v>0.1285</v>
      </c>
      <c r="J1418" s="49">
        <v>46.849739999999997</v>
      </c>
      <c r="K1418" s="49">
        <v>0.22270000000000001</v>
      </c>
      <c r="L1418" s="49">
        <v>100.43827</v>
      </c>
      <c r="M1418" s="47"/>
      <c r="N1418" s="50">
        <v>0.99717492010133668</v>
      </c>
      <c r="O1418" s="50">
        <v>1.0507259004429983E-3</v>
      </c>
      <c r="P1418" s="50">
        <v>0.2556157880329572</v>
      </c>
      <c r="Q1418" s="50">
        <v>7.5223969852929434E-3</v>
      </c>
      <c r="R1418" s="50">
        <v>2.6885654536842932E-3</v>
      </c>
      <c r="S1418" s="50">
        <v>1.7252318915418148</v>
      </c>
      <c r="T1418" s="50">
        <v>5.8939929431155499E-3</v>
      </c>
      <c r="U1418" s="50">
        <v>2.9965010343248322</v>
      </c>
      <c r="V1418" s="51">
        <v>87.095636344545667</v>
      </c>
      <c r="AE1418" s="312"/>
      <c r="AF1418" s="312"/>
      <c r="AG1418" s="312"/>
      <c r="AH1418" s="312"/>
      <c r="AI1418" s="312"/>
      <c r="AJ1418" s="312"/>
      <c r="AK1418" s="312"/>
      <c r="AL1418" s="312"/>
      <c r="AM1418" s="312"/>
      <c r="AN1418" s="312"/>
      <c r="AO1418" s="312"/>
      <c r="AP1418" s="312"/>
      <c r="AQ1418" s="312"/>
      <c r="AR1418" s="312"/>
      <c r="AS1418" s="312"/>
      <c r="AT1418" s="312"/>
      <c r="AU1418" s="312"/>
      <c r="AV1418" s="312"/>
      <c r="AW1418" s="312"/>
      <c r="AX1418" s="312"/>
      <c r="AY1418" s="312"/>
      <c r="AZ1418" s="312"/>
      <c r="BA1418" s="312"/>
      <c r="BB1418" s="312"/>
      <c r="BC1418" s="312"/>
      <c r="BD1418" s="312"/>
      <c r="BE1418" s="306"/>
      <c r="BF1418" s="306"/>
      <c r="BG1418" s="306"/>
      <c r="BH1418" s="306"/>
      <c r="BI1418" s="306"/>
      <c r="BJ1418" s="306"/>
      <c r="BK1418" s="306"/>
      <c r="BL1418" s="306"/>
      <c r="BM1418" s="306"/>
      <c r="BN1418" s="306"/>
      <c r="BO1418" s="306"/>
      <c r="BP1418" s="306"/>
      <c r="BQ1418" s="496"/>
      <c r="BR1418" s="496"/>
      <c r="BS1418" s="496"/>
      <c r="BT1418" s="496"/>
      <c r="BU1418" s="496"/>
      <c r="BV1418" s="496"/>
    </row>
    <row r="1419" spans="1:74" s="52" customFormat="1" ht="12.75">
      <c r="A1419" s="45">
        <v>2735.6132650573031</v>
      </c>
      <c r="B1419" s="46" t="s">
        <v>342</v>
      </c>
      <c r="C1419" s="47" t="s">
        <v>343</v>
      </c>
      <c r="D1419" s="48">
        <v>114.00167704044048</v>
      </c>
      <c r="E1419" s="49">
        <v>40.479759999999999</v>
      </c>
      <c r="F1419" s="49">
        <v>6.6400000000000001E-2</v>
      </c>
      <c r="G1419" s="49">
        <v>12.213789999999999</v>
      </c>
      <c r="H1419" s="49">
        <v>0.34749999999999998</v>
      </c>
      <c r="I1419" s="49">
        <v>0.18160000000000001</v>
      </c>
      <c r="J1419" s="49">
        <v>47.181370000000001</v>
      </c>
      <c r="K1419" s="49">
        <v>0.21840000000000001</v>
      </c>
      <c r="L1419" s="49">
        <v>100.78772000000001</v>
      </c>
      <c r="M1419" s="47"/>
      <c r="N1419" s="50">
        <v>0.99535173628310203</v>
      </c>
      <c r="O1419" s="50">
        <v>1.2908689180379498E-3</v>
      </c>
      <c r="P1419" s="50">
        <v>0.25115688730679825</v>
      </c>
      <c r="Q1419" s="50">
        <v>6.8728576782999401E-3</v>
      </c>
      <c r="R1419" s="50">
        <v>3.7821629225532291E-3</v>
      </c>
      <c r="S1419" s="50">
        <v>1.7294887536039927</v>
      </c>
      <c r="T1419" s="50">
        <v>5.7537227479445389E-3</v>
      </c>
      <c r="U1419" s="50">
        <v>2.995231436479477</v>
      </c>
      <c r="V1419" s="51">
        <v>87.319443613785211</v>
      </c>
      <c r="AE1419" s="312"/>
      <c r="AF1419" s="312"/>
      <c r="AG1419" s="312"/>
      <c r="AH1419" s="312"/>
      <c r="AI1419" s="312"/>
      <c r="AJ1419" s="312"/>
      <c r="AK1419" s="312"/>
      <c r="AL1419" s="312"/>
      <c r="AM1419" s="312"/>
      <c r="AN1419" s="312"/>
      <c r="AO1419" s="312"/>
      <c r="AP1419" s="312"/>
      <c r="AQ1419" s="312"/>
      <c r="AR1419" s="312"/>
      <c r="AS1419" s="312"/>
      <c r="AT1419" s="312"/>
      <c r="AU1419" s="312"/>
      <c r="AV1419" s="312"/>
      <c r="AW1419" s="312"/>
      <c r="AX1419" s="312"/>
      <c r="AY1419" s="312"/>
      <c r="AZ1419" s="312"/>
      <c r="BA1419" s="312"/>
      <c r="BB1419" s="312"/>
      <c r="BC1419" s="312"/>
      <c r="BD1419" s="312"/>
      <c r="BE1419" s="306"/>
      <c r="BF1419" s="306"/>
      <c r="BG1419" s="306"/>
      <c r="BH1419" s="306"/>
      <c r="BI1419" s="306"/>
      <c r="BJ1419" s="306"/>
      <c r="BK1419" s="306"/>
      <c r="BL1419" s="306"/>
      <c r="BM1419" s="306"/>
      <c r="BN1419" s="306"/>
      <c r="BO1419" s="306"/>
      <c r="BP1419" s="306"/>
      <c r="BQ1419" s="496"/>
      <c r="BR1419" s="496"/>
      <c r="BS1419" s="496"/>
      <c r="BT1419" s="496"/>
      <c r="BU1419" s="496"/>
      <c r="BV1419" s="496"/>
    </row>
    <row r="1420" spans="1:74" s="52" customFormat="1" ht="12.75">
      <c r="A1420" s="45">
        <v>2735.6132650573031</v>
      </c>
      <c r="B1420" s="46" t="s">
        <v>342</v>
      </c>
      <c r="C1420" s="47" t="s">
        <v>343</v>
      </c>
      <c r="D1420" s="48">
        <v>121.60167704044048</v>
      </c>
      <c r="E1420" s="49">
        <v>40.581159999999997</v>
      </c>
      <c r="F1420" s="49">
        <v>5.45E-2</v>
      </c>
      <c r="G1420" s="49">
        <v>12.133839999999999</v>
      </c>
      <c r="H1420" s="49">
        <v>0.36980000000000002</v>
      </c>
      <c r="I1420" s="49">
        <v>0.2417</v>
      </c>
      <c r="J1420" s="49">
        <v>46.839689999999997</v>
      </c>
      <c r="K1420" s="49">
        <v>0.2266</v>
      </c>
      <c r="L1420" s="49">
        <v>100.59138999999999</v>
      </c>
      <c r="M1420" s="47"/>
      <c r="N1420" s="50">
        <v>0.99863516915966932</v>
      </c>
      <c r="O1420" s="50">
        <v>1.0603623938740649E-3</v>
      </c>
      <c r="P1420" s="50">
        <v>0.2497104156334399</v>
      </c>
      <c r="Q1420" s="50">
        <v>7.3196986020242832E-3</v>
      </c>
      <c r="R1420" s="50">
        <v>5.037844858990297E-3</v>
      </c>
      <c r="S1420" s="50">
        <v>1.7183236094177208</v>
      </c>
      <c r="T1420" s="50">
        <v>5.9744778118368353E-3</v>
      </c>
      <c r="U1420" s="50">
        <v>2.9877449906874154</v>
      </c>
      <c r="V1420" s="51">
        <v>87.311681990510877</v>
      </c>
      <c r="AE1420" s="312"/>
      <c r="AF1420" s="312"/>
      <c r="AG1420" s="312"/>
      <c r="AH1420" s="312"/>
      <c r="AI1420" s="312"/>
      <c r="AJ1420" s="312"/>
      <c r="AK1420" s="312"/>
      <c r="AL1420" s="312"/>
      <c r="AM1420" s="312"/>
      <c r="AN1420" s="312"/>
      <c r="AO1420" s="312"/>
      <c r="AP1420" s="312"/>
      <c r="AQ1420" s="312"/>
      <c r="AR1420" s="312"/>
      <c r="AS1420" s="312"/>
      <c r="AT1420" s="312"/>
      <c r="AU1420" s="312"/>
      <c r="AV1420" s="312"/>
      <c r="AW1420" s="312"/>
      <c r="AX1420" s="312"/>
      <c r="AY1420" s="312"/>
      <c r="AZ1420" s="312"/>
      <c r="BA1420" s="312"/>
      <c r="BB1420" s="312"/>
      <c r="BC1420" s="312"/>
      <c r="BD1420" s="312"/>
      <c r="BE1420" s="306"/>
      <c r="BF1420" s="306"/>
      <c r="BG1420" s="306"/>
      <c r="BH1420" s="306"/>
      <c r="BI1420" s="306"/>
      <c r="BJ1420" s="306"/>
      <c r="BK1420" s="306"/>
      <c r="BL1420" s="306"/>
      <c r="BM1420" s="306"/>
      <c r="BN1420" s="306"/>
      <c r="BO1420" s="306"/>
      <c r="BP1420" s="306"/>
      <c r="BQ1420" s="496"/>
      <c r="BR1420" s="496"/>
      <c r="BS1420" s="496"/>
      <c r="BT1420" s="496"/>
      <c r="BU1420" s="496"/>
      <c r="BV1420" s="496"/>
    </row>
    <row r="1421" spans="1:74" s="52" customFormat="1" ht="12.75">
      <c r="A1421" s="45">
        <v>2735.6132650573031</v>
      </c>
      <c r="B1421" s="46" t="s">
        <v>342</v>
      </c>
      <c r="C1421" s="47" t="s">
        <v>343</v>
      </c>
      <c r="D1421" s="48">
        <v>129.20167704044047</v>
      </c>
      <c r="E1421" s="49">
        <v>40.642009999999999</v>
      </c>
      <c r="F1421" s="49">
        <v>8.6099999999999996E-2</v>
      </c>
      <c r="G1421" s="49">
        <v>12.263769999999999</v>
      </c>
      <c r="H1421" s="49">
        <v>0.33650000000000002</v>
      </c>
      <c r="I1421" s="49">
        <v>0.21199999999999999</v>
      </c>
      <c r="J1421" s="49">
        <v>47.010530000000003</v>
      </c>
      <c r="K1421" s="49">
        <v>0.22389999999999999</v>
      </c>
      <c r="L1421" s="49">
        <v>100.87191</v>
      </c>
      <c r="M1421" s="47"/>
      <c r="N1421" s="50">
        <v>0.99808024102705639</v>
      </c>
      <c r="O1421" s="50">
        <v>1.6717404314497072E-3</v>
      </c>
      <c r="P1421" s="50">
        <v>0.25186642079617222</v>
      </c>
      <c r="Q1421" s="50">
        <v>6.6469014616132244E-3</v>
      </c>
      <c r="R1421" s="50">
        <v>4.4097287870896729E-3</v>
      </c>
      <c r="S1421" s="50">
        <v>1.7210519219047005</v>
      </c>
      <c r="T1421" s="50">
        <v>5.891176312904655E-3</v>
      </c>
      <c r="U1421" s="50">
        <v>2.9911204973307228</v>
      </c>
      <c r="V1421" s="51">
        <v>87.233814226118767</v>
      </c>
      <c r="AE1421" s="312"/>
      <c r="AF1421" s="312"/>
      <c r="AG1421" s="312"/>
      <c r="AH1421" s="312"/>
      <c r="AI1421" s="312"/>
      <c r="AJ1421" s="312"/>
      <c r="AK1421" s="312"/>
      <c r="AL1421" s="312"/>
      <c r="AM1421" s="312"/>
      <c r="AN1421" s="312"/>
      <c r="AO1421" s="312"/>
      <c r="AP1421" s="312"/>
      <c r="AQ1421" s="312"/>
      <c r="AR1421" s="312"/>
      <c r="AS1421" s="312"/>
      <c r="AT1421" s="312"/>
      <c r="AU1421" s="312"/>
      <c r="AV1421" s="312"/>
      <c r="AW1421" s="312"/>
      <c r="AX1421" s="312"/>
      <c r="AY1421" s="312"/>
      <c r="AZ1421" s="312"/>
      <c r="BA1421" s="312"/>
      <c r="BB1421" s="312"/>
      <c r="BC1421" s="312"/>
      <c r="BD1421" s="312"/>
      <c r="BE1421" s="306"/>
      <c r="BF1421" s="306"/>
      <c r="BG1421" s="306"/>
      <c r="BH1421" s="306"/>
      <c r="BI1421" s="306"/>
      <c r="BJ1421" s="306"/>
      <c r="BK1421" s="306"/>
      <c r="BL1421" s="306"/>
      <c r="BM1421" s="306"/>
      <c r="BN1421" s="306"/>
      <c r="BO1421" s="306"/>
      <c r="BP1421" s="306"/>
      <c r="BQ1421" s="496"/>
      <c r="BR1421" s="496"/>
      <c r="BS1421" s="496"/>
      <c r="BT1421" s="496"/>
      <c r="BU1421" s="496"/>
      <c r="BV1421" s="496"/>
    </row>
    <row r="1422" spans="1:74" s="52" customFormat="1" ht="12.75">
      <c r="A1422" s="38"/>
      <c r="B1422" s="46"/>
      <c r="C1422" s="47"/>
      <c r="D1422" s="48"/>
      <c r="E1422" s="49"/>
      <c r="F1422" s="49"/>
      <c r="G1422" s="49"/>
      <c r="H1422" s="49"/>
      <c r="I1422" s="49"/>
      <c r="J1422" s="49"/>
      <c r="K1422" s="49"/>
      <c r="L1422" s="49"/>
      <c r="M1422" s="47"/>
      <c r="N1422" s="50"/>
      <c r="O1422" s="50"/>
      <c r="P1422" s="50"/>
      <c r="Q1422" s="50"/>
      <c r="R1422" s="50"/>
      <c r="S1422" s="50"/>
      <c r="T1422" s="50"/>
      <c r="U1422" s="50"/>
      <c r="V1422" s="51"/>
      <c r="AE1422" s="312"/>
      <c r="AF1422" s="312"/>
      <c r="AG1422" s="312"/>
      <c r="AH1422" s="312"/>
      <c r="AI1422" s="312"/>
      <c r="AJ1422" s="312"/>
      <c r="AK1422" s="312"/>
      <c r="AL1422" s="312"/>
      <c r="AM1422" s="312"/>
      <c r="AN1422" s="312"/>
      <c r="AO1422" s="312"/>
      <c r="AP1422" s="312"/>
      <c r="AQ1422" s="312"/>
      <c r="AR1422" s="312"/>
      <c r="AS1422" s="312"/>
      <c r="AT1422" s="312"/>
      <c r="AU1422" s="312"/>
      <c r="AV1422" s="312"/>
      <c r="AW1422" s="312"/>
      <c r="AX1422" s="312"/>
      <c r="AY1422" s="312"/>
      <c r="AZ1422" s="312"/>
      <c r="BA1422" s="312"/>
      <c r="BB1422" s="312"/>
      <c r="BC1422" s="312"/>
      <c r="BD1422" s="312"/>
      <c r="BE1422" s="306"/>
      <c r="BF1422" s="306"/>
      <c r="BG1422" s="306"/>
      <c r="BH1422" s="306"/>
      <c r="BI1422" s="306"/>
      <c r="BJ1422" s="306"/>
      <c r="BK1422" s="306"/>
      <c r="BL1422" s="306"/>
      <c r="BM1422" s="306"/>
      <c r="BN1422" s="306"/>
      <c r="BO1422" s="306"/>
      <c r="BP1422" s="306"/>
      <c r="BQ1422" s="496"/>
      <c r="BR1422" s="496"/>
      <c r="BS1422" s="496"/>
      <c r="BT1422" s="496"/>
      <c r="BU1422" s="496"/>
      <c r="BV1422" s="496"/>
    </row>
    <row r="1423" spans="1:74" s="52" customFormat="1" ht="12.75">
      <c r="A1423" s="45">
        <v>2735.6132650573031</v>
      </c>
      <c r="B1423" s="46" t="s">
        <v>342</v>
      </c>
      <c r="C1423" s="47" t="s">
        <v>344</v>
      </c>
      <c r="D1423" s="48">
        <v>0</v>
      </c>
      <c r="E1423" s="49">
        <v>39.790230000000001</v>
      </c>
      <c r="F1423" s="49">
        <v>2.87E-2</v>
      </c>
      <c r="G1423" s="49">
        <v>17.321200000000001</v>
      </c>
      <c r="H1423" s="49">
        <v>0.19750000000000001</v>
      </c>
      <c r="I1423" s="49">
        <v>0.22389999999999999</v>
      </c>
      <c r="J1423" s="49">
        <v>42.96067</v>
      </c>
      <c r="K1423" s="49">
        <v>0.24149999999999999</v>
      </c>
      <c r="L1423" s="49">
        <v>100.8242</v>
      </c>
      <c r="M1423" s="47"/>
      <c r="N1423" s="50">
        <v>1.0010393670729683</v>
      </c>
      <c r="O1423" s="50">
        <v>5.7086316268029243E-4</v>
      </c>
      <c r="P1423" s="50">
        <v>0.36442543242860864</v>
      </c>
      <c r="Q1423" s="50">
        <v>3.9965541327529261E-3</v>
      </c>
      <c r="R1423" s="50">
        <v>4.7710562874297693E-3</v>
      </c>
      <c r="S1423" s="50">
        <v>1.6112179771205504</v>
      </c>
      <c r="T1423" s="50">
        <v>6.5095278590193827E-3</v>
      </c>
      <c r="U1423" s="50">
        <v>2.9936083497951667</v>
      </c>
      <c r="V1423" s="51">
        <v>81.554088624132305</v>
      </c>
      <c r="AE1423" s="312"/>
      <c r="AF1423" s="312"/>
      <c r="AG1423" s="312"/>
      <c r="AH1423" s="312"/>
      <c r="AI1423" s="312"/>
      <c r="AJ1423" s="312"/>
      <c r="AK1423" s="312"/>
      <c r="AL1423" s="312"/>
      <c r="AM1423" s="312"/>
      <c r="AN1423" s="312"/>
      <c r="AO1423" s="312"/>
      <c r="AP1423" s="312"/>
      <c r="AQ1423" s="312"/>
      <c r="AR1423" s="312"/>
      <c r="AS1423" s="312"/>
      <c r="AT1423" s="312"/>
      <c r="AU1423" s="312"/>
      <c r="AV1423" s="312"/>
      <c r="AW1423" s="312"/>
      <c r="AX1423" s="312"/>
      <c r="AY1423" s="312"/>
      <c r="AZ1423" s="312"/>
      <c r="BA1423" s="312"/>
      <c r="BB1423" s="312"/>
      <c r="BC1423" s="312"/>
      <c r="BD1423" s="312"/>
      <c r="BE1423" s="306"/>
      <c r="BF1423" s="306"/>
      <c r="BG1423" s="306"/>
      <c r="BH1423" s="306"/>
      <c r="BI1423" s="306"/>
      <c r="BJ1423" s="306"/>
      <c r="BK1423" s="306"/>
      <c r="BL1423" s="306"/>
      <c r="BM1423" s="306"/>
      <c r="BN1423" s="306"/>
      <c r="BO1423" s="306"/>
      <c r="BP1423" s="306"/>
      <c r="BQ1423" s="496"/>
      <c r="BR1423" s="496"/>
      <c r="BS1423" s="496"/>
      <c r="BT1423" s="496"/>
      <c r="BU1423" s="496"/>
      <c r="BV1423" s="496"/>
    </row>
    <row r="1424" spans="1:74" s="52" customFormat="1" ht="12.75">
      <c r="A1424" s="45">
        <v>2735.6132650573031</v>
      </c>
      <c r="B1424" s="46" t="s">
        <v>342</v>
      </c>
      <c r="C1424" s="47" t="s">
        <v>344</v>
      </c>
      <c r="D1424" s="48">
        <v>6.8727952902054446</v>
      </c>
      <c r="E1424" s="49">
        <v>39.769950000000001</v>
      </c>
      <c r="F1424" s="49">
        <v>3.7199999999999997E-2</v>
      </c>
      <c r="G1424" s="49">
        <v>16.89142</v>
      </c>
      <c r="H1424" s="49">
        <v>0.21790000000000001</v>
      </c>
      <c r="I1424" s="49">
        <v>0.2437</v>
      </c>
      <c r="J1424" s="49">
        <v>43.503329999999998</v>
      </c>
      <c r="K1424" s="49">
        <v>0.2306</v>
      </c>
      <c r="L1424" s="49">
        <v>100.96199999999999</v>
      </c>
      <c r="M1424" s="47"/>
      <c r="N1424" s="50">
        <v>0.99756358026691461</v>
      </c>
      <c r="O1424" s="50">
        <v>7.3774095776685776E-4</v>
      </c>
      <c r="P1424" s="50">
        <v>0.35432981291966925</v>
      </c>
      <c r="Q1424" s="50">
        <v>4.3962933414200302E-3</v>
      </c>
      <c r="R1424" s="50">
        <v>5.1775798887703341E-3</v>
      </c>
      <c r="S1424" s="50">
        <v>1.6267341634569235</v>
      </c>
      <c r="T1424" s="50">
        <v>6.1972995807389525E-3</v>
      </c>
      <c r="U1424" s="50">
        <v>2.9964509224522602</v>
      </c>
      <c r="V1424" s="51">
        <v>82.114166067077448</v>
      </c>
      <c r="AE1424" s="312"/>
      <c r="AF1424" s="312"/>
      <c r="AG1424" s="312"/>
      <c r="AH1424" s="312"/>
      <c r="AI1424" s="312"/>
      <c r="AJ1424" s="312"/>
      <c r="AK1424" s="312"/>
      <c r="AL1424" s="312"/>
      <c r="AM1424" s="312"/>
      <c r="AN1424" s="312"/>
      <c r="AO1424" s="312"/>
      <c r="AP1424" s="312"/>
      <c r="AQ1424" s="312"/>
      <c r="AR1424" s="312"/>
      <c r="AS1424" s="312"/>
      <c r="AT1424" s="312"/>
      <c r="AU1424" s="312"/>
      <c r="AV1424" s="312"/>
      <c r="AW1424" s="312"/>
      <c r="AX1424" s="312"/>
      <c r="AY1424" s="312"/>
      <c r="AZ1424" s="312"/>
      <c r="BA1424" s="312"/>
      <c r="BB1424" s="312"/>
      <c r="BC1424" s="312"/>
      <c r="BD1424" s="312"/>
      <c r="BE1424" s="306"/>
      <c r="BF1424" s="306"/>
      <c r="BG1424" s="306"/>
      <c r="BH1424" s="306"/>
      <c r="BI1424" s="306"/>
      <c r="BJ1424" s="306"/>
      <c r="BK1424" s="306"/>
      <c r="BL1424" s="306"/>
      <c r="BM1424" s="306"/>
      <c r="BN1424" s="306"/>
      <c r="BO1424" s="306"/>
      <c r="BP1424" s="306"/>
      <c r="BQ1424" s="496"/>
      <c r="BR1424" s="496"/>
      <c r="BS1424" s="496"/>
      <c r="BT1424" s="496"/>
      <c r="BU1424" s="496"/>
      <c r="BV1424" s="496"/>
    </row>
    <row r="1425" spans="1:74" s="52" customFormat="1" ht="12.75">
      <c r="A1425" s="45">
        <v>2735.6132650573031</v>
      </c>
      <c r="B1425" s="46" t="s">
        <v>342</v>
      </c>
      <c r="C1425" s="47" t="s">
        <v>344</v>
      </c>
      <c r="D1425" s="48">
        <v>13.742795290205445</v>
      </c>
      <c r="E1425" s="49">
        <v>39.68882</v>
      </c>
      <c r="F1425" s="49">
        <v>3.3300000000000003E-2</v>
      </c>
      <c r="G1425" s="49">
        <v>16.531600000000001</v>
      </c>
      <c r="H1425" s="49">
        <v>0.24110000000000001</v>
      </c>
      <c r="I1425" s="49">
        <v>0.20599999999999999</v>
      </c>
      <c r="J1425" s="49">
        <v>43.242049999999999</v>
      </c>
      <c r="K1425" s="49">
        <v>0.22889999999999999</v>
      </c>
      <c r="L1425" s="49">
        <v>100.25097</v>
      </c>
      <c r="M1425" s="47"/>
      <c r="N1425" s="50">
        <v>1.0007975518499461</v>
      </c>
      <c r="O1425" s="50">
        <v>6.6389239831222946E-4</v>
      </c>
      <c r="P1425" s="50">
        <v>0.34861729588095403</v>
      </c>
      <c r="Q1425" s="50">
        <v>4.8901158742632959E-3</v>
      </c>
      <c r="R1425" s="50">
        <v>4.3997804632862E-3</v>
      </c>
      <c r="S1425" s="50">
        <v>1.6255220593585022</v>
      </c>
      <c r="T1425" s="50">
        <v>6.1841709662847051E-3</v>
      </c>
      <c r="U1425" s="50">
        <v>2.9924783251190696</v>
      </c>
      <c r="V1425" s="51">
        <v>82.340796005322133</v>
      </c>
      <c r="AE1425" s="312"/>
      <c r="AF1425" s="312"/>
      <c r="AG1425" s="312"/>
      <c r="AH1425" s="312"/>
      <c r="AI1425" s="312"/>
      <c r="AJ1425" s="312"/>
      <c r="AK1425" s="312"/>
      <c r="AL1425" s="312"/>
      <c r="AM1425" s="312"/>
      <c r="AN1425" s="312"/>
      <c r="AO1425" s="312"/>
      <c r="AP1425" s="312"/>
      <c r="AQ1425" s="312"/>
      <c r="AR1425" s="312"/>
      <c r="AS1425" s="312"/>
      <c r="AT1425" s="312"/>
      <c r="AU1425" s="312"/>
      <c r="AV1425" s="312"/>
      <c r="AW1425" s="312"/>
      <c r="AX1425" s="312"/>
      <c r="AY1425" s="312"/>
      <c r="AZ1425" s="312"/>
      <c r="BA1425" s="312"/>
      <c r="BB1425" s="312"/>
      <c r="BC1425" s="312"/>
      <c r="BD1425" s="312"/>
      <c r="BE1425" s="306"/>
      <c r="BF1425" s="306"/>
      <c r="BG1425" s="306"/>
      <c r="BH1425" s="306"/>
      <c r="BI1425" s="306"/>
      <c r="BJ1425" s="306"/>
      <c r="BK1425" s="306"/>
      <c r="BL1425" s="306"/>
      <c r="BM1425" s="306"/>
      <c r="BN1425" s="306"/>
      <c r="BO1425" s="306"/>
      <c r="BP1425" s="306"/>
      <c r="BQ1425" s="496"/>
      <c r="BR1425" s="496"/>
      <c r="BS1425" s="496"/>
      <c r="BT1425" s="496"/>
      <c r="BU1425" s="496"/>
      <c r="BV1425" s="496"/>
    </row>
    <row r="1426" spans="1:74" s="52" customFormat="1" ht="12.75">
      <c r="A1426" s="45">
        <v>2735.6132650573031</v>
      </c>
      <c r="B1426" s="46" t="s">
        <v>342</v>
      </c>
      <c r="C1426" s="47" t="s">
        <v>344</v>
      </c>
      <c r="D1426" s="48">
        <v>20.612795290205444</v>
      </c>
      <c r="E1426" s="49">
        <v>39.546860000000002</v>
      </c>
      <c r="F1426" s="49">
        <v>3.5900000000000001E-2</v>
      </c>
      <c r="G1426" s="49">
        <v>16.16179</v>
      </c>
      <c r="H1426" s="49">
        <v>0.22420000000000001</v>
      </c>
      <c r="I1426" s="49">
        <v>0.2175</v>
      </c>
      <c r="J1426" s="49">
        <v>43.704320000000003</v>
      </c>
      <c r="K1426" s="49">
        <v>0.2233</v>
      </c>
      <c r="L1426" s="49">
        <v>100.24457000000001</v>
      </c>
      <c r="M1426" s="47"/>
      <c r="N1426" s="50">
        <v>0.99533332033026301</v>
      </c>
      <c r="O1426" s="50">
        <v>7.1437525076925384E-4</v>
      </c>
      <c r="P1426" s="50">
        <v>0.34017468395523537</v>
      </c>
      <c r="Q1426" s="50">
        <v>4.5387476513925303E-3</v>
      </c>
      <c r="R1426" s="50">
        <v>4.6366203508067952E-3</v>
      </c>
      <c r="S1426" s="50">
        <v>1.6397945909088907</v>
      </c>
      <c r="T1426" s="50">
        <v>6.0214752702883855E-3</v>
      </c>
      <c r="U1426" s="50">
        <v>2.9927156398708039</v>
      </c>
      <c r="V1426" s="51">
        <v>82.819193798924999</v>
      </c>
      <c r="AE1426" s="312"/>
      <c r="AF1426" s="312"/>
      <c r="AG1426" s="312"/>
      <c r="AH1426" s="312"/>
      <c r="AI1426" s="312"/>
      <c r="AJ1426" s="312"/>
      <c r="AK1426" s="312"/>
      <c r="AL1426" s="312"/>
      <c r="AM1426" s="312"/>
      <c r="AN1426" s="312"/>
      <c r="AO1426" s="312"/>
      <c r="AP1426" s="312"/>
      <c r="AQ1426" s="312"/>
      <c r="AR1426" s="312"/>
      <c r="AS1426" s="312"/>
      <c r="AT1426" s="312"/>
      <c r="AU1426" s="312"/>
      <c r="AV1426" s="312"/>
      <c r="AW1426" s="312"/>
      <c r="AX1426" s="312"/>
      <c r="AY1426" s="312"/>
      <c r="AZ1426" s="312"/>
      <c r="BA1426" s="312"/>
      <c r="BB1426" s="312"/>
      <c r="BC1426" s="312"/>
      <c r="BD1426" s="312"/>
      <c r="BE1426" s="306"/>
      <c r="BF1426" s="306"/>
      <c r="BG1426" s="306"/>
      <c r="BH1426" s="306"/>
      <c r="BI1426" s="306"/>
      <c r="BJ1426" s="306"/>
      <c r="BK1426" s="306"/>
      <c r="BL1426" s="306"/>
      <c r="BM1426" s="306"/>
      <c r="BN1426" s="306"/>
      <c r="BO1426" s="306"/>
      <c r="BP1426" s="306"/>
      <c r="BQ1426" s="496"/>
      <c r="BR1426" s="496"/>
      <c r="BS1426" s="496"/>
      <c r="BT1426" s="496"/>
      <c r="BU1426" s="496"/>
      <c r="BV1426" s="496"/>
    </row>
    <row r="1427" spans="1:74" s="52" customFormat="1" ht="12.75">
      <c r="A1427" s="45">
        <v>2735.6132650573031</v>
      </c>
      <c r="B1427" s="46" t="s">
        <v>342</v>
      </c>
      <c r="C1427" s="47" t="s">
        <v>344</v>
      </c>
      <c r="D1427" s="48">
        <v>27.482795290205445</v>
      </c>
      <c r="E1427" s="49">
        <v>40.053870000000003</v>
      </c>
      <c r="F1427" s="49">
        <v>5.7599999999999998E-2</v>
      </c>
      <c r="G1427" s="49">
        <v>15.47214</v>
      </c>
      <c r="H1427" s="49">
        <v>0.26950000000000002</v>
      </c>
      <c r="I1427" s="49">
        <v>0.26450000000000001</v>
      </c>
      <c r="J1427" s="49">
        <v>44.166589999999999</v>
      </c>
      <c r="K1427" s="49">
        <v>0.23280000000000001</v>
      </c>
      <c r="L1427" s="49">
        <v>100.5834</v>
      </c>
      <c r="M1427" s="47"/>
      <c r="N1427" s="50">
        <v>1.0016255114565376</v>
      </c>
      <c r="O1427" s="50">
        <v>1.1388297191649017E-3</v>
      </c>
      <c r="P1427" s="50">
        <v>0.32356927369802707</v>
      </c>
      <c r="Q1427" s="50">
        <v>5.4208021366186311E-3</v>
      </c>
      <c r="R1427" s="50">
        <v>5.6023767264036413E-3</v>
      </c>
      <c r="S1427" s="50">
        <v>1.6465059665240578</v>
      </c>
      <c r="T1427" s="50">
        <v>6.237370142391961E-3</v>
      </c>
      <c r="U1427" s="50">
        <v>2.9910431298311111</v>
      </c>
      <c r="V1427" s="51">
        <v>83.575791061586486</v>
      </c>
      <c r="AE1427" s="312"/>
      <c r="AF1427" s="312"/>
      <c r="AG1427" s="312"/>
      <c r="AH1427" s="312"/>
      <c r="AI1427" s="312"/>
      <c r="AJ1427" s="312"/>
      <c r="AK1427" s="312"/>
      <c r="AL1427" s="312"/>
      <c r="AM1427" s="312"/>
      <c r="AN1427" s="312"/>
      <c r="AO1427" s="312"/>
      <c r="AP1427" s="312"/>
      <c r="AQ1427" s="312"/>
      <c r="AR1427" s="312"/>
      <c r="AS1427" s="312"/>
      <c r="AT1427" s="312"/>
      <c r="AU1427" s="312"/>
      <c r="AV1427" s="312"/>
      <c r="AW1427" s="312"/>
      <c r="AX1427" s="312"/>
      <c r="AY1427" s="312"/>
      <c r="AZ1427" s="312"/>
      <c r="BA1427" s="312"/>
      <c r="BB1427" s="312"/>
      <c r="BC1427" s="312"/>
      <c r="BD1427" s="312"/>
      <c r="BE1427" s="306"/>
      <c r="BF1427" s="306"/>
      <c r="BG1427" s="306"/>
      <c r="BH1427" s="306"/>
      <c r="BI1427" s="306"/>
      <c r="BJ1427" s="306"/>
      <c r="BK1427" s="306"/>
      <c r="BL1427" s="306"/>
      <c r="BM1427" s="306"/>
      <c r="BN1427" s="306"/>
      <c r="BO1427" s="306"/>
      <c r="BP1427" s="306"/>
      <c r="BQ1427" s="496"/>
      <c r="BR1427" s="496"/>
      <c r="BS1427" s="496"/>
      <c r="BT1427" s="496"/>
      <c r="BU1427" s="496"/>
      <c r="BV1427" s="496"/>
    </row>
    <row r="1428" spans="1:74" s="52" customFormat="1" ht="12.75">
      <c r="A1428" s="45">
        <v>2735.6132650573031</v>
      </c>
      <c r="B1428" s="46" t="s">
        <v>342</v>
      </c>
      <c r="C1428" s="47" t="s">
        <v>344</v>
      </c>
      <c r="D1428" s="48">
        <v>34.352795290205442</v>
      </c>
      <c r="E1428" s="49">
        <v>40.003169999999997</v>
      </c>
      <c r="F1428" s="49">
        <v>7.1800000000000003E-2</v>
      </c>
      <c r="G1428" s="49">
        <v>14.712529999999999</v>
      </c>
      <c r="H1428" s="49">
        <v>0.32700000000000001</v>
      </c>
      <c r="I1428" s="49">
        <v>0.23269999999999999</v>
      </c>
      <c r="J1428" s="49">
        <v>44.940379999999998</v>
      </c>
      <c r="K1428" s="49">
        <v>0.23350000000000001</v>
      </c>
      <c r="L1428" s="49">
        <v>100.58008000000001</v>
      </c>
      <c r="M1428" s="47"/>
      <c r="N1428" s="50">
        <v>0.99760750109242313</v>
      </c>
      <c r="O1428" s="50">
        <v>1.415680198410385E-3</v>
      </c>
      <c r="P1428" s="50">
        <v>0.30683765401011931</v>
      </c>
      <c r="Q1428" s="50">
        <v>6.5592916738072583E-3</v>
      </c>
      <c r="R1428" s="50">
        <v>4.9152704719250375E-3</v>
      </c>
      <c r="S1428" s="50">
        <v>1.6707465925923244</v>
      </c>
      <c r="T1428" s="50">
        <v>6.2389259432956198E-3</v>
      </c>
      <c r="U1428" s="50">
        <v>2.9954516979049628</v>
      </c>
      <c r="V1428" s="51">
        <v>84.484218331670235</v>
      </c>
      <c r="AE1428" s="312"/>
      <c r="AF1428" s="312"/>
      <c r="AG1428" s="312"/>
      <c r="AH1428" s="312"/>
      <c r="AI1428" s="312"/>
      <c r="AJ1428" s="312"/>
      <c r="AK1428" s="312"/>
      <c r="AL1428" s="312"/>
      <c r="AM1428" s="312"/>
      <c r="AN1428" s="312"/>
      <c r="AO1428" s="312"/>
      <c r="AP1428" s="312"/>
      <c r="AQ1428" s="312"/>
      <c r="AR1428" s="312"/>
      <c r="AS1428" s="312"/>
      <c r="AT1428" s="312"/>
      <c r="AU1428" s="312"/>
      <c r="AV1428" s="312"/>
      <c r="AW1428" s="312"/>
      <c r="AX1428" s="312"/>
      <c r="AY1428" s="312"/>
      <c r="AZ1428" s="312"/>
      <c r="BA1428" s="312"/>
      <c r="BB1428" s="312"/>
      <c r="BC1428" s="312"/>
      <c r="BD1428" s="312"/>
      <c r="BE1428" s="306"/>
      <c r="BF1428" s="306"/>
      <c r="BG1428" s="306"/>
      <c r="BH1428" s="306"/>
      <c r="BI1428" s="306"/>
      <c r="BJ1428" s="306"/>
      <c r="BK1428" s="306"/>
      <c r="BL1428" s="306"/>
      <c r="BM1428" s="306"/>
      <c r="BN1428" s="306"/>
      <c r="BO1428" s="306"/>
      <c r="BP1428" s="306"/>
      <c r="BQ1428" s="496"/>
      <c r="BR1428" s="496"/>
      <c r="BS1428" s="496"/>
      <c r="BT1428" s="496"/>
      <c r="BU1428" s="496"/>
      <c r="BV1428" s="496"/>
    </row>
    <row r="1429" spans="1:74" s="52" customFormat="1" ht="12.75">
      <c r="A1429" s="45">
        <v>2735.6132650573031</v>
      </c>
      <c r="B1429" s="46" t="s">
        <v>342</v>
      </c>
      <c r="C1429" s="47" t="s">
        <v>344</v>
      </c>
      <c r="D1429" s="48">
        <v>41.22279529020544</v>
      </c>
      <c r="E1429" s="49">
        <v>40.276960000000003</v>
      </c>
      <c r="F1429" s="49">
        <v>5.8000000000000003E-2</v>
      </c>
      <c r="G1429" s="49">
        <v>14.122820000000001</v>
      </c>
      <c r="H1429" s="49">
        <v>0.30869999999999997</v>
      </c>
      <c r="I1429" s="49">
        <v>0.17330000000000001</v>
      </c>
      <c r="J1429" s="49">
        <v>45.362450000000003</v>
      </c>
      <c r="K1429" s="49">
        <v>0.2394</v>
      </c>
      <c r="L1429" s="49">
        <v>100.61623</v>
      </c>
      <c r="M1429" s="47"/>
      <c r="N1429" s="50">
        <v>1.0005576832307899</v>
      </c>
      <c r="O1429" s="50">
        <v>1.1391708311113478E-3</v>
      </c>
      <c r="P1429" s="50">
        <v>0.2934018618748272</v>
      </c>
      <c r="Q1429" s="50">
        <v>6.1683068402283445E-3</v>
      </c>
      <c r="R1429" s="50">
        <v>3.6464456891002108E-3</v>
      </c>
      <c r="S1429" s="50">
        <v>1.6799273304323994</v>
      </c>
      <c r="T1429" s="50">
        <v>6.3718749062558104E-3</v>
      </c>
      <c r="U1429" s="50">
        <v>2.9925234455559626</v>
      </c>
      <c r="V1429" s="51">
        <v>85.131631203824625</v>
      </c>
      <c r="AE1429" s="312"/>
      <c r="AF1429" s="312"/>
      <c r="AG1429" s="312"/>
      <c r="AH1429" s="312"/>
      <c r="AI1429" s="312"/>
      <c r="AJ1429" s="312"/>
      <c r="AK1429" s="312"/>
      <c r="AL1429" s="312"/>
      <c r="AM1429" s="312"/>
      <c r="AN1429" s="312"/>
      <c r="AO1429" s="312"/>
      <c r="AP1429" s="312"/>
      <c r="AQ1429" s="312"/>
      <c r="AR1429" s="312"/>
      <c r="AS1429" s="312"/>
      <c r="AT1429" s="312"/>
      <c r="AU1429" s="312"/>
      <c r="AV1429" s="312"/>
      <c r="AW1429" s="312"/>
      <c r="AX1429" s="312"/>
      <c r="AY1429" s="312"/>
      <c r="AZ1429" s="312"/>
      <c r="BA1429" s="312"/>
      <c r="BB1429" s="312"/>
      <c r="BC1429" s="312"/>
      <c r="BD1429" s="312"/>
      <c r="BE1429" s="306"/>
      <c r="BF1429" s="306"/>
      <c r="BG1429" s="306"/>
      <c r="BH1429" s="306"/>
      <c r="BI1429" s="306"/>
      <c r="BJ1429" s="306"/>
      <c r="BK1429" s="306"/>
      <c r="BL1429" s="306"/>
      <c r="BM1429" s="306"/>
      <c r="BN1429" s="306"/>
      <c r="BO1429" s="306"/>
      <c r="BP1429" s="306"/>
      <c r="BQ1429" s="496"/>
      <c r="BR1429" s="496"/>
      <c r="BS1429" s="496"/>
      <c r="BT1429" s="496"/>
      <c r="BU1429" s="496"/>
      <c r="BV1429" s="496"/>
    </row>
    <row r="1430" spans="1:74" s="52" customFormat="1" ht="12.75">
      <c r="A1430" s="45">
        <v>2735.6132650573031</v>
      </c>
      <c r="B1430" s="46" t="s">
        <v>342</v>
      </c>
      <c r="C1430" s="47" t="s">
        <v>344</v>
      </c>
      <c r="D1430" s="48">
        <v>48.092795290205437</v>
      </c>
      <c r="E1430" s="49">
        <v>40.134999999999998</v>
      </c>
      <c r="F1430" s="49">
        <v>4.07E-2</v>
      </c>
      <c r="G1430" s="49">
        <v>13.69304</v>
      </c>
      <c r="H1430" s="49">
        <v>0.32569999999999999</v>
      </c>
      <c r="I1430" s="49">
        <v>0.24060000000000001</v>
      </c>
      <c r="J1430" s="49">
        <v>45.402650000000001</v>
      </c>
      <c r="K1430" s="49">
        <v>0.23649999999999999</v>
      </c>
      <c r="L1430" s="49">
        <v>100.14519</v>
      </c>
      <c r="M1430" s="47"/>
      <c r="N1430" s="50">
        <v>1.0006375148585189</v>
      </c>
      <c r="O1430" s="50">
        <v>8.0227514547542833E-4</v>
      </c>
      <c r="P1430" s="50">
        <v>0.2855021509162014</v>
      </c>
      <c r="Q1430" s="50">
        <v>6.5315335892496117E-3</v>
      </c>
      <c r="R1430" s="50">
        <v>5.0808324782677322E-3</v>
      </c>
      <c r="S1430" s="50">
        <v>1.6874979779896555</v>
      </c>
      <c r="T1430" s="50">
        <v>6.3174571691752592E-3</v>
      </c>
      <c r="U1430" s="50">
        <v>2.9937810163092222</v>
      </c>
      <c r="V1430" s="51">
        <v>85.529542206642986</v>
      </c>
      <c r="AE1430" s="312"/>
      <c r="AF1430" s="312"/>
      <c r="AG1430" s="312"/>
      <c r="AH1430" s="312"/>
      <c r="AI1430" s="312"/>
      <c r="AJ1430" s="312"/>
      <c r="AK1430" s="312"/>
      <c r="AL1430" s="312"/>
      <c r="AM1430" s="312"/>
      <c r="AN1430" s="312"/>
      <c r="AO1430" s="312"/>
      <c r="AP1430" s="312"/>
      <c r="AQ1430" s="312"/>
      <c r="AR1430" s="312"/>
      <c r="AS1430" s="312"/>
      <c r="AT1430" s="312"/>
      <c r="AU1430" s="312"/>
      <c r="AV1430" s="312"/>
      <c r="AW1430" s="312"/>
      <c r="AX1430" s="312"/>
      <c r="AY1430" s="312"/>
      <c r="AZ1430" s="312"/>
      <c r="BA1430" s="312"/>
      <c r="BB1430" s="312"/>
      <c r="BC1430" s="312"/>
      <c r="BD1430" s="312"/>
      <c r="BE1430" s="306"/>
      <c r="BF1430" s="306"/>
      <c r="BG1430" s="306"/>
      <c r="BH1430" s="306"/>
      <c r="BI1430" s="306"/>
      <c r="BJ1430" s="306"/>
      <c r="BK1430" s="306"/>
      <c r="BL1430" s="306"/>
      <c r="BM1430" s="306"/>
      <c r="BN1430" s="306"/>
      <c r="BO1430" s="306"/>
      <c r="BP1430" s="306"/>
      <c r="BQ1430" s="496"/>
      <c r="BR1430" s="496"/>
      <c r="BS1430" s="496"/>
      <c r="BT1430" s="496"/>
      <c r="BU1430" s="496"/>
      <c r="BV1430" s="496"/>
    </row>
    <row r="1431" spans="1:74" s="52" customFormat="1" ht="12.75">
      <c r="A1431" s="45">
        <v>2735.6132650573031</v>
      </c>
      <c r="B1431" s="46" t="s">
        <v>342</v>
      </c>
      <c r="C1431" s="47" t="s">
        <v>344</v>
      </c>
      <c r="D1431" s="48">
        <v>54.962795290205435</v>
      </c>
      <c r="E1431" s="49">
        <v>40.307380000000002</v>
      </c>
      <c r="F1431" s="49">
        <v>5.6899999999999999E-2</v>
      </c>
      <c r="G1431" s="49">
        <v>13.862959999999999</v>
      </c>
      <c r="H1431" s="49">
        <v>0.34300000000000003</v>
      </c>
      <c r="I1431" s="49">
        <v>0.1825</v>
      </c>
      <c r="J1431" s="49">
        <v>45.422750000000001</v>
      </c>
      <c r="K1431" s="49">
        <v>0.23810000000000001</v>
      </c>
      <c r="L1431" s="49">
        <v>100.50369000000001</v>
      </c>
      <c r="M1431" s="47"/>
      <c r="N1431" s="50">
        <v>1.0011381768633798</v>
      </c>
      <c r="O1431" s="50">
        <v>1.1173703284986483E-3</v>
      </c>
      <c r="P1431" s="50">
        <v>0.2879528738543824</v>
      </c>
      <c r="Q1431" s="50">
        <v>6.8524750913416472E-3</v>
      </c>
      <c r="R1431" s="50">
        <v>3.8393531506773727E-3</v>
      </c>
      <c r="S1431" s="50">
        <v>1.6818661218302597</v>
      </c>
      <c r="T1431" s="50">
        <v>6.3361652598577347E-3</v>
      </c>
      <c r="U1431" s="50">
        <v>2.9906120794112563</v>
      </c>
      <c r="V1431" s="51">
        <v>85.381759720806244</v>
      </c>
      <c r="AE1431" s="312"/>
      <c r="AF1431" s="312"/>
      <c r="AG1431" s="312"/>
      <c r="AH1431" s="312"/>
      <c r="AI1431" s="312"/>
      <c r="AJ1431" s="312"/>
      <c r="AK1431" s="312"/>
      <c r="AL1431" s="312"/>
      <c r="AM1431" s="312"/>
      <c r="AN1431" s="312"/>
      <c r="AO1431" s="312"/>
      <c r="AP1431" s="312"/>
      <c r="AQ1431" s="312"/>
      <c r="AR1431" s="312"/>
      <c r="AS1431" s="312"/>
      <c r="AT1431" s="312"/>
      <c r="AU1431" s="312"/>
      <c r="AV1431" s="312"/>
      <c r="AW1431" s="312"/>
      <c r="AX1431" s="312"/>
      <c r="AY1431" s="312"/>
      <c r="AZ1431" s="312"/>
      <c r="BA1431" s="312"/>
      <c r="BB1431" s="312"/>
      <c r="BC1431" s="312"/>
      <c r="BD1431" s="312"/>
      <c r="BE1431" s="306"/>
      <c r="BF1431" s="306"/>
      <c r="BG1431" s="306"/>
      <c r="BH1431" s="306"/>
      <c r="BI1431" s="306"/>
      <c r="BJ1431" s="306"/>
      <c r="BK1431" s="306"/>
      <c r="BL1431" s="306"/>
      <c r="BM1431" s="306"/>
      <c r="BN1431" s="306"/>
      <c r="BO1431" s="306"/>
      <c r="BP1431" s="306"/>
      <c r="BQ1431" s="496"/>
      <c r="BR1431" s="496"/>
      <c r="BS1431" s="496"/>
      <c r="BT1431" s="496"/>
      <c r="BU1431" s="496"/>
      <c r="BV1431" s="496"/>
    </row>
    <row r="1432" spans="1:74" s="52" customFormat="1" ht="12.75">
      <c r="A1432" s="45">
        <v>2735.6132650573031</v>
      </c>
      <c r="B1432" s="46" t="s">
        <v>342</v>
      </c>
      <c r="C1432" s="47" t="s">
        <v>344</v>
      </c>
      <c r="D1432" s="48">
        <v>61.832795290205432</v>
      </c>
      <c r="E1432" s="49">
        <v>40.266820000000003</v>
      </c>
      <c r="F1432" s="49">
        <v>5.5899999999999998E-2</v>
      </c>
      <c r="G1432" s="49">
        <v>13.65306</v>
      </c>
      <c r="H1432" s="49">
        <v>0.3165</v>
      </c>
      <c r="I1432" s="49">
        <v>0.19309999999999999</v>
      </c>
      <c r="J1432" s="49">
        <v>45.472990000000003</v>
      </c>
      <c r="K1432" s="49">
        <v>0.23899999999999999</v>
      </c>
      <c r="L1432" s="49">
        <v>100.27087</v>
      </c>
      <c r="M1432" s="47"/>
      <c r="N1432" s="50">
        <v>1.00147781868801</v>
      </c>
      <c r="O1432" s="50">
        <v>1.0992114012922398E-3</v>
      </c>
      <c r="P1432" s="50">
        <v>0.28397492544517916</v>
      </c>
      <c r="Q1432" s="50">
        <v>6.3315728496898087E-3</v>
      </c>
      <c r="R1432" s="50">
        <v>4.0678226895661546E-3</v>
      </c>
      <c r="S1432" s="50">
        <v>1.6859941306274902</v>
      </c>
      <c r="T1432" s="50">
        <v>6.368681787386323E-3</v>
      </c>
      <c r="U1432" s="50">
        <v>2.9905452793573444</v>
      </c>
      <c r="V1432" s="51">
        <v>85.584802737393673</v>
      </c>
      <c r="AE1432" s="312"/>
      <c r="AF1432" s="312"/>
      <c r="AG1432" s="312"/>
      <c r="AH1432" s="312"/>
      <c r="AI1432" s="312"/>
      <c r="AJ1432" s="312"/>
      <c r="AK1432" s="312"/>
      <c r="AL1432" s="312"/>
      <c r="AM1432" s="312"/>
      <c r="AN1432" s="312"/>
      <c r="AO1432" s="312"/>
      <c r="AP1432" s="312"/>
      <c r="AQ1432" s="312"/>
      <c r="AR1432" s="312"/>
      <c r="AS1432" s="312"/>
      <c r="AT1432" s="312"/>
      <c r="AU1432" s="312"/>
      <c r="AV1432" s="312"/>
      <c r="AW1432" s="312"/>
      <c r="AX1432" s="312"/>
      <c r="AY1432" s="312"/>
      <c r="AZ1432" s="312"/>
      <c r="BA1432" s="312"/>
      <c r="BB1432" s="312"/>
      <c r="BC1432" s="312"/>
      <c r="BD1432" s="312"/>
      <c r="BE1432" s="306"/>
      <c r="BF1432" s="306"/>
      <c r="BG1432" s="306"/>
      <c r="BH1432" s="306"/>
      <c r="BI1432" s="306"/>
      <c r="BJ1432" s="306"/>
      <c r="BK1432" s="306"/>
      <c r="BL1432" s="306"/>
      <c r="BM1432" s="306"/>
      <c r="BN1432" s="306"/>
      <c r="BO1432" s="306"/>
      <c r="BP1432" s="306"/>
      <c r="BQ1432" s="496"/>
      <c r="BR1432" s="496"/>
      <c r="BS1432" s="496"/>
      <c r="BT1432" s="496"/>
      <c r="BU1432" s="496"/>
      <c r="BV1432" s="496"/>
    </row>
    <row r="1433" spans="1:74" s="52" customFormat="1" ht="12.75">
      <c r="A1433" s="45">
        <v>2735.6132650573031</v>
      </c>
      <c r="B1433" s="46" t="s">
        <v>342</v>
      </c>
      <c r="C1433" s="47" t="s">
        <v>344</v>
      </c>
      <c r="D1433" s="48">
        <v>68.70279529020543</v>
      </c>
      <c r="E1433" s="49">
        <v>40.195839999999997</v>
      </c>
      <c r="F1433" s="49">
        <v>5.5399999999999998E-2</v>
      </c>
      <c r="G1433" s="49">
        <v>13.72303</v>
      </c>
      <c r="H1433" s="49">
        <v>0.31990000000000002</v>
      </c>
      <c r="I1433" s="49">
        <v>0.22109999999999999</v>
      </c>
      <c r="J1433" s="49">
        <v>45.704120000000003</v>
      </c>
      <c r="K1433" s="49">
        <v>0.23150000000000001</v>
      </c>
      <c r="L1433" s="49">
        <v>100.51858999999999</v>
      </c>
      <c r="M1433" s="47"/>
      <c r="N1433" s="50">
        <v>0.99841876667472129</v>
      </c>
      <c r="O1433" s="50">
        <v>1.0879697153449303E-3</v>
      </c>
      <c r="P1433" s="50">
        <v>0.28506088788387485</v>
      </c>
      <c r="Q1433" s="50">
        <v>6.3913081812273214E-3</v>
      </c>
      <c r="R1433" s="50">
        <v>4.6516401299884491E-3</v>
      </c>
      <c r="S1433" s="50">
        <v>1.6923708007115448</v>
      </c>
      <c r="T1433" s="50">
        <v>6.1608448154949376E-3</v>
      </c>
      <c r="U1433" s="50">
        <v>2.995618773283812</v>
      </c>
      <c r="V1433" s="51">
        <v>85.584286449543285</v>
      </c>
      <c r="AE1433" s="312"/>
      <c r="AF1433" s="312"/>
      <c r="AG1433" s="312"/>
      <c r="AH1433" s="312"/>
      <c r="AI1433" s="312"/>
      <c r="AJ1433" s="312"/>
      <c r="AK1433" s="312"/>
      <c r="AL1433" s="312"/>
      <c r="AM1433" s="312"/>
      <c r="AN1433" s="312"/>
      <c r="AO1433" s="312"/>
      <c r="AP1433" s="312"/>
      <c r="AQ1433" s="312"/>
      <c r="AR1433" s="312"/>
      <c r="AS1433" s="312"/>
      <c r="AT1433" s="312"/>
      <c r="AU1433" s="312"/>
      <c r="AV1433" s="312"/>
      <c r="AW1433" s="312"/>
      <c r="AX1433" s="312"/>
      <c r="AY1433" s="312"/>
      <c r="AZ1433" s="312"/>
      <c r="BA1433" s="312"/>
      <c r="BB1433" s="312"/>
      <c r="BC1433" s="312"/>
      <c r="BD1433" s="312"/>
      <c r="BE1433" s="306"/>
      <c r="BF1433" s="306"/>
      <c r="BG1433" s="306"/>
      <c r="BH1433" s="306"/>
      <c r="BI1433" s="306"/>
      <c r="BJ1433" s="306"/>
      <c r="BK1433" s="306"/>
      <c r="BL1433" s="306"/>
      <c r="BM1433" s="306"/>
      <c r="BN1433" s="306"/>
      <c r="BO1433" s="306"/>
      <c r="BP1433" s="306"/>
      <c r="BQ1433" s="496"/>
      <c r="BR1433" s="496"/>
      <c r="BS1433" s="496"/>
      <c r="BT1433" s="496"/>
      <c r="BU1433" s="496"/>
      <c r="BV1433" s="496"/>
    </row>
    <row r="1434" spans="1:74" s="52" customFormat="1" ht="12.75">
      <c r="A1434" s="45">
        <v>2735.6132650573031</v>
      </c>
      <c r="B1434" s="46" t="s">
        <v>342</v>
      </c>
      <c r="C1434" s="47" t="s">
        <v>344</v>
      </c>
      <c r="D1434" s="48">
        <v>75.572795290205434</v>
      </c>
      <c r="E1434" s="49">
        <v>40.21611</v>
      </c>
      <c r="F1434" s="49">
        <v>4.4900000000000002E-2</v>
      </c>
      <c r="G1434" s="49">
        <v>13.822979999999999</v>
      </c>
      <c r="H1434" s="49">
        <v>0.31640000000000001</v>
      </c>
      <c r="I1434" s="49">
        <v>0.14949999999999999</v>
      </c>
      <c r="J1434" s="49">
        <v>45.704120000000003</v>
      </c>
      <c r="K1434" s="49">
        <v>0.2399</v>
      </c>
      <c r="L1434" s="49">
        <v>100.54101000000001</v>
      </c>
      <c r="M1434" s="47"/>
      <c r="N1434" s="50">
        <v>0.9988796696872978</v>
      </c>
      <c r="O1434" s="50">
        <v>8.8172848226092664E-4</v>
      </c>
      <c r="P1434" s="50">
        <v>0.28712485410306826</v>
      </c>
      <c r="Q1434" s="50">
        <v>6.3211119369907158E-3</v>
      </c>
      <c r="R1434" s="50">
        <v>3.1451404615420314E-3</v>
      </c>
      <c r="S1434" s="50">
        <v>1.6922986607284094</v>
      </c>
      <c r="T1434" s="50">
        <v>6.3841195236148101E-3</v>
      </c>
      <c r="U1434" s="50">
        <v>2.9961008258490649</v>
      </c>
      <c r="V1434" s="51">
        <v>85.494521412335899</v>
      </c>
      <c r="AE1434" s="312"/>
      <c r="AF1434" s="312"/>
      <c r="AG1434" s="312"/>
      <c r="AH1434" s="312"/>
      <c r="AI1434" s="312"/>
      <c r="AJ1434" s="312"/>
      <c r="AK1434" s="312"/>
      <c r="AL1434" s="312"/>
      <c r="AM1434" s="312"/>
      <c r="AN1434" s="312"/>
      <c r="AO1434" s="312"/>
      <c r="AP1434" s="312"/>
      <c r="AQ1434" s="312"/>
      <c r="AR1434" s="312"/>
      <c r="AS1434" s="312"/>
      <c r="AT1434" s="312"/>
      <c r="AU1434" s="312"/>
      <c r="AV1434" s="312"/>
      <c r="AW1434" s="312"/>
      <c r="AX1434" s="312"/>
      <c r="AY1434" s="312"/>
      <c r="AZ1434" s="312"/>
      <c r="BA1434" s="312"/>
      <c r="BB1434" s="312"/>
      <c r="BC1434" s="312"/>
      <c r="BD1434" s="312"/>
      <c r="BE1434" s="306"/>
      <c r="BF1434" s="306"/>
      <c r="BG1434" s="306"/>
      <c r="BH1434" s="306"/>
      <c r="BI1434" s="306"/>
      <c r="BJ1434" s="306"/>
      <c r="BK1434" s="306"/>
      <c r="BL1434" s="306"/>
      <c r="BM1434" s="306"/>
      <c r="BN1434" s="306"/>
      <c r="BO1434" s="306"/>
      <c r="BP1434" s="306"/>
      <c r="BQ1434" s="496"/>
      <c r="BR1434" s="496"/>
      <c r="BS1434" s="496"/>
      <c r="BT1434" s="496"/>
      <c r="BU1434" s="496"/>
      <c r="BV1434" s="496"/>
    </row>
    <row r="1435" spans="1:74" s="52" customFormat="1" ht="12.75">
      <c r="A1435" s="45">
        <v>2735.6132650573031</v>
      </c>
      <c r="B1435" s="46" t="s">
        <v>342</v>
      </c>
      <c r="C1435" s="47" t="s">
        <v>344</v>
      </c>
      <c r="D1435" s="48">
        <v>82.442795290205439</v>
      </c>
      <c r="E1435" s="49">
        <v>40.124850000000002</v>
      </c>
      <c r="F1435" s="49">
        <v>4.7899999999999998E-2</v>
      </c>
      <c r="G1435" s="49">
        <v>13.70304</v>
      </c>
      <c r="H1435" s="49">
        <v>0.3261</v>
      </c>
      <c r="I1435" s="49">
        <v>0.19650000000000001</v>
      </c>
      <c r="J1435" s="49">
        <v>45.68403</v>
      </c>
      <c r="K1435" s="49">
        <v>0.2329</v>
      </c>
      <c r="L1435" s="49">
        <v>100.35271999999999</v>
      </c>
      <c r="M1435" s="47"/>
      <c r="N1435" s="50">
        <v>0.99852227455616271</v>
      </c>
      <c r="O1435" s="50">
        <v>9.4244337083862343E-4</v>
      </c>
      <c r="P1435" s="50">
        <v>0.2851788116351569</v>
      </c>
      <c r="Q1435" s="50">
        <v>6.5273819569539732E-3</v>
      </c>
      <c r="R1435" s="50">
        <v>4.1418334328342729E-3</v>
      </c>
      <c r="S1435" s="50">
        <v>1.6947954488232035</v>
      </c>
      <c r="T1435" s="50">
        <v>6.2097121851429557E-3</v>
      </c>
      <c r="U1435" s="50">
        <v>2.9972301533646042</v>
      </c>
      <c r="V1435" s="51">
        <v>85.596842477682571</v>
      </c>
      <c r="AE1435" s="312"/>
      <c r="AF1435" s="312"/>
      <c r="AG1435" s="312"/>
      <c r="AH1435" s="312"/>
      <c r="AI1435" s="312"/>
      <c r="AJ1435" s="312"/>
      <c r="AK1435" s="312"/>
      <c r="AL1435" s="312"/>
      <c r="AM1435" s="312"/>
      <c r="AN1435" s="312"/>
      <c r="AO1435" s="312"/>
      <c r="AP1435" s="312"/>
      <c r="AQ1435" s="312"/>
      <c r="AR1435" s="312"/>
      <c r="AS1435" s="312"/>
      <c r="AT1435" s="312"/>
      <c r="AU1435" s="312"/>
      <c r="AV1435" s="312"/>
      <c r="AW1435" s="312"/>
      <c r="AX1435" s="312"/>
      <c r="AY1435" s="312"/>
      <c r="AZ1435" s="312"/>
      <c r="BA1435" s="312"/>
      <c r="BB1435" s="312"/>
      <c r="BC1435" s="312"/>
      <c r="BD1435" s="312"/>
      <c r="BE1435" s="306"/>
      <c r="BF1435" s="306"/>
      <c r="BG1435" s="306"/>
      <c r="BH1435" s="306"/>
      <c r="BI1435" s="306"/>
      <c r="BJ1435" s="306"/>
      <c r="BK1435" s="306"/>
      <c r="BL1435" s="306"/>
      <c r="BM1435" s="306"/>
      <c r="BN1435" s="306"/>
      <c r="BO1435" s="306"/>
      <c r="BP1435" s="306"/>
      <c r="BQ1435" s="496"/>
      <c r="BR1435" s="496"/>
      <c r="BS1435" s="496"/>
      <c r="BT1435" s="496"/>
      <c r="BU1435" s="496"/>
      <c r="BV1435" s="496"/>
    </row>
    <row r="1436" spans="1:74" s="52" customFormat="1" ht="12.75">
      <c r="A1436" s="45">
        <v>2735.6132650573031</v>
      </c>
      <c r="B1436" s="46" t="s">
        <v>342</v>
      </c>
      <c r="C1436" s="47" t="s">
        <v>344</v>
      </c>
      <c r="D1436" s="48">
        <v>89.312795290205443</v>
      </c>
      <c r="E1436" s="49">
        <v>40.25667</v>
      </c>
      <c r="F1436" s="49">
        <v>4.6800000000000001E-2</v>
      </c>
      <c r="G1436" s="49">
        <v>13.79299</v>
      </c>
      <c r="H1436" s="49">
        <v>0.35460000000000003</v>
      </c>
      <c r="I1436" s="49">
        <v>0.16880000000000001</v>
      </c>
      <c r="J1436" s="49">
        <v>45.734270000000002</v>
      </c>
      <c r="K1436" s="49">
        <v>0.2387</v>
      </c>
      <c r="L1436" s="49">
        <v>100.66122999999997</v>
      </c>
      <c r="M1436" s="47"/>
      <c r="N1436" s="50">
        <v>0.99866538609827871</v>
      </c>
      <c r="O1436" s="50">
        <v>9.1791701029212043E-4</v>
      </c>
      <c r="P1436" s="50">
        <v>0.28615185475847643</v>
      </c>
      <c r="Q1436" s="50">
        <v>7.0756244426654815E-3</v>
      </c>
      <c r="R1436" s="50">
        <v>3.546829658731369E-3</v>
      </c>
      <c r="S1436" s="50">
        <v>1.6913459460592208</v>
      </c>
      <c r="T1436" s="50">
        <v>6.3444242486586505E-3</v>
      </c>
      <c r="U1436" s="50">
        <v>2.9954428676023133</v>
      </c>
      <c r="V1436" s="51">
        <v>85.529599343162232</v>
      </c>
      <c r="AE1436" s="312"/>
      <c r="AF1436" s="312"/>
      <c r="AG1436" s="312"/>
      <c r="AH1436" s="312"/>
      <c r="AI1436" s="312"/>
      <c r="AJ1436" s="312"/>
      <c r="AK1436" s="312"/>
      <c r="AL1436" s="312"/>
      <c r="AM1436" s="312"/>
      <c r="AN1436" s="312"/>
      <c r="AO1436" s="312"/>
      <c r="AP1436" s="312"/>
      <c r="AQ1436" s="312"/>
      <c r="AR1436" s="312"/>
      <c r="AS1436" s="312"/>
      <c r="AT1436" s="312"/>
      <c r="AU1436" s="312"/>
      <c r="AV1436" s="312"/>
      <c r="AW1436" s="312"/>
      <c r="AX1436" s="312"/>
      <c r="AY1436" s="312"/>
      <c r="AZ1436" s="312"/>
      <c r="BA1436" s="312"/>
      <c r="BB1436" s="312"/>
      <c r="BC1436" s="312"/>
      <c r="BD1436" s="312"/>
      <c r="BE1436" s="306"/>
      <c r="BF1436" s="306"/>
      <c r="BG1436" s="306"/>
      <c r="BH1436" s="306"/>
      <c r="BI1436" s="306"/>
      <c r="BJ1436" s="306"/>
      <c r="BK1436" s="306"/>
      <c r="BL1436" s="306"/>
      <c r="BM1436" s="306"/>
      <c r="BN1436" s="306"/>
      <c r="BO1436" s="306"/>
      <c r="BP1436" s="306"/>
      <c r="BQ1436" s="496"/>
      <c r="BR1436" s="496"/>
      <c r="BS1436" s="496"/>
      <c r="BT1436" s="496"/>
      <c r="BU1436" s="496"/>
      <c r="BV1436" s="496"/>
    </row>
    <row r="1437" spans="1:74" s="52" customFormat="1" ht="12.75">
      <c r="A1437" s="45">
        <v>2735.6132650573031</v>
      </c>
      <c r="B1437" s="46" t="s">
        <v>342</v>
      </c>
      <c r="C1437" s="47" t="s">
        <v>344</v>
      </c>
      <c r="D1437" s="48">
        <v>96.182795290205448</v>
      </c>
      <c r="E1437" s="49">
        <v>40.21611</v>
      </c>
      <c r="F1437" s="49">
        <v>3.0499999999999999E-2</v>
      </c>
      <c r="G1437" s="49">
        <v>13.882949999999999</v>
      </c>
      <c r="H1437" s="49">
        <v>0.31850000000000001</v>
      </c>
      <c r="I1437" s="49">
        <v>0.23319999999999999</v>
      </c>
      <c r="J1437" s="49">
        <v>45.79457</v>
      </c>
      <c r="K1437" s="49">
        <v>0.24349999999999999</v>
      </c>
      <c r="L1437" s="49">
        <v>100.75972999999999</v>
      </c>
      <c r="M1437" s="47"/>
      <c r="N1437" s="50">
        <v>0.99762972922534743</v>
      </c>
      <c r="O1437" s="50">
        <v>5.9819747684538909E-4</v>
      </c>
      <c r="P1437" s="50">
        <v>0.28800967427927893</v>
      </c>
      <c r="Q1437" s="50">
        <v>6.3551038453387842E-3</v>
      </c>
      <c r="R1437" s="50">
        <v>4.8998592817640404E-3</v>
      </c>
      <c r="S1437" s="50">
        <v>1.6935259411185566</v>
      </c>
      <c r="T1437" s="50">
        <v>6.4718126337974264E-3</v>
      </c>
      <c r="U1437" s="50">
        <v>2.9984346558963808</v>
      </c>
      <c r="V1437" s="51">
        <v>85.465329412136015</v>
      </c>
      <c r="AE1437" s="312"/>
      <c r="AF1437" s="312"/>
      <c r="AG1437" s="312"/>
      <c r="AH1437" s="312"/>
      <c r="AI1437" s="312"/>
      <c r="AJ1437" s="312"/>
      <c r="AK1437" s="312"/>
      <c r="AL1437" s="312"/>
      <c r="AM1437" s="312"/>
      <c r="AN1437" s="312"/>
      <c r="AO1437" s="312"/>
      <c r="AP1437" s="312"/>
      <c r="AQ1437" s="312"/>
      <c r="AR1437" s="312"/>
      <c r="AS1437" s="312"/>
      <c r="AT1437" s="312"/>
      <c r="AU1437" s="312"/>
      <c r="AV1437" s="312"/>
      <c r="AW1437" s="312"/>
      <c r="AX1437" s="312"/>
      <c r="AY1437" s="312"/>
      <c r="AZ1437" s="312"/>
      <c r="BA1437" s="312"/>
      <c r="BB1437" s="312"/>
      <c r="BC1437" s="312"/>
      <c r="BD1437" s="312"/>
      <c r="BE1437" s="306"/>
      <c r="BF1437" s="306"/>
      <c r="BG1437" s="306"/>
      <c r="BH1437" s="306"/>
      <c r="BI1437" s="306"/>
      <c r="BJ1437" s="306"/>
      <c r="BK1437" s="306"/>
      <c r="BL1437" s="306"/>
      <c r="BM1437" s="306"/>
      <c r="BN1437" s="306"/>
      <c r="BO1437" s="306"/>
      <c r="BP1437" s="306"/>
      <c r="BQ1437" s="496"/>
      <c r="BR1437" s="496"/>
      <c r="BS1437" s="496"/>
      <c r="BT1437" s="496"/>
      <c r="BU1437" s="496"/>
      <c r="BV1437" s="496"/>
    </row>
    <row r="1438" spans="1:74" s="52" customFormat="1" ht="12.75">
      <c r="A1438" s="45">
        <v>2735.6132650573031</v>
      </c>
      <c r="B1438" s="46" t="s">
        <v>342</v>
      </c>
      <c r="C1438" s="47" t="s">
        <v>344</v>
      </c>
      <c r="D1438" s="48">
        <v>103.05279529020545</v>
      </c>
      <c r="E1438" s="49">
        <v>40.094430000000003</v>
      </c>
      <c r="F1438" s="49">
        <v>2.86E-2</v>
      </c>
      <c r="G1438" s="49">
        <v>13.71303</v>
      </c>
      <c r="H1438" s="49">
        <v>0.316</v>
      </c>
      <c r="I1438" s="49">
        <v>0.1406</v>
      </c>
      <c r="J1438" s="49">
        <v>45.523240000000001</v>
      </c>
      <c r="K1438" s="49">
        <v>0.23760000000000001</v>
      </c>
      <c r="L1438" s="49">
        <v>100.1229</v>
      </c>
      <c r="M1438" s="47"/>
      <c r="N1438" s="50">
        <v>0.99956830665309748</v>
      </c>
      <c r="O1438" s="50">
        <v>5.6372835756009687E-4</v>
      </c>
      <c r="P1438" s="50">
        <v>0.28590243477679045</v>
      </c>
      <c r="Q1438" s="50">
        <v>6.3366454606353356E-3</v>
      </c>
      <c r="R1438" s="50">
        <v>2.9689268247609039E-3</v>
      </c>
      <c r="S1438" s="50">
        <v>1.6918822867980117</v>
      </c>
      <c r="T1438" s="50">
        <v>6.3464741801616638E-3</v>
      </c>
      <c r="U1438" s="50">
        <v>2.9949926241632396</v>
      </c>
      <c r="V1438" s="51">
        <v>85.544309668387868</v>
      </c>
      <c r="AE1438" s="312"/>
      <c r="AF1438" s="312"/>
      <c r="AG1438" s="312"/>
      <c r="AH1438" s="312"/>
      <c r="AI1438" s="312"/>
      <c r="AJ1438" s="312"/>
      <c r="AK1438" s="312"/>
      <c r="AL1438" s="312"/>
      <c r="AM1438" s="312"/>
      <c r="AN1438" s="312"/>
      <c r="AO1438" s="312"/>
      <c r="AP1438" s="312"/>
      <c r="AQ1438" s="312"/>
      <c r="AR1438" s="312"/>
      <c r="AS1438" s="312"/>
      <c r="AT1438" s="312"/>
      <c r="AU1438" s="312"/>
      <c r="AV1438" s="312"/>
      <c r="AW1438" s="312"/>
      <c r="AX1438" s="312"/>
      <c r="AY1438" s="312"/>
      <c r="AZ1438" s="312"/>
      <c r="BA1438" s="312"/>
      <c r="BB1438" s="312"/>
      <c r="BC1438" s="312"/>
      <c r="BD1438" s="312"/>
      <c r="BE1438" s="306"/>
      <c r="BF1438" s="306"/>
      <c r="BG1438" s="306"/>
      <c r="BH1438" s="306"/>
      <c r="BI1438" s="306"/>
      <c r="BJ1438" s="306"/>
      <c r="BK1438" s="306"/>
      <c r="BL1438" s="306"/>
      <c r="BM1438" s="306"/>
      <c r="BN1438" s="306"/>
      <c r="BO1438" s="306"/>
      <c r="BP1438" s="306"/>
      <c r="BQ1438" s="496"/>
      <c r="BR1438" s="496"/>
      <c r="BS1438" s="496"/>
      <c r="BT1438" s="496"/>
      <c r="BU1438" s="496"/>
      <c r="BV1438" s="496"/>
    </row>
    <row r="1439" spans="1:74" s="52" customFormat="1" ht="12.75">
      <c r="A1439" s="45">
        <v>2735.6132650573031</v>
      </c>
      <c r="B1439" s="46" t="s">
        <v>342</v>
      </c>
      <c r="C1439" s="47" t="s">
        <v>344</v>
      </c>
      <c r="D1439" s="48">
        <v>109.92279529020546</v>
      </c>
      <c r="E1439" s="49">
        <v>40.033589999999997</v>
      </c>
      <c r="F1439" s="49">
        <v>3.5400000000000001E-2</v>
      </c>
      <c r="G1439" s="49">
        <v>13.822979999999999</v>
      </c>
      <c r="H1439" s="49">
        <v>0.33300000000000002</v>
      </c>
      <c r="I1439" s="49">
        <v>0.16839999999999999</v>
      </c>
      <c r="J1439" s="49">
        <v>46.075949999999999</v>
      </c>
      <c r="K1439" s="49">
        <v>0.23200000000000001</v>
      </c>
      <c r="L1439" s="49">
        <v>100.76652</v>
      </c>
      <c r="M1439" s="47"/>
      <c r="N1439" s="50">
        <v>0.99285590777437227</v>
      </c>
      <c r="O1439" s="50">
        <v>6.9412927998850323E-4</v>
      </c>
      <c r="P1439" s="50">
        <v>0.28669449965269533</v>
      </c>
      <c r="Q1439" s="50">
        <v>6.6427791390918844E-3</v>
      </c>
      <c r="R1439" s="50">
        <v>3.5374435130145479E-3</v>
      </c>
      <c r="S1439" s="50">
        <v>1.7035093873520566</v>
      </c>
      <c r="T1439" s="50">
        <v>6.1646343175128663E-3</v>
      </c>
      <c r="U1439" s="50">
        <v>3.0014168458207835</v>
      </c>
      <c r="V1439" s="51">
        <v>85.594717127993889</v>
      </c>
      <c r="AE1439" s="312"/>
      <c r="AF1439" s="312"/>
      <c r="AG1439" s="312"/>
      <c r="AH1439" s="312"/>
      <c r="AI1439" s="312"/>
      <c r="AJ1439" s="312"/>
      <c r="AK1439" s="312"/>
      <c r="AL1439" s="312"/>
      <c r="AM1439" s="312"/>
      <c r="AN1439" s="312"/>
      <c r="AO1439" s="312"/>
      <c r="AP1439" s="312"/>
      <c r="AQ1439" s="312"/>
      <c r="AR1439" s="312"/>
      <c r="AS1439" s="312"/>
      <c r="AT1439" s="312"/>
      <c r="AU1439" s="312"/>
      <c r="AV1439" s="312"/>
      <c r="AW1439" s="312"/>
      <c r="AX1439" s="312"/>
      <c r="AY1439" s="312"/>
      <c r="AZ1439" s="312"/>
      <c r="BA1439" s="312"/>
      <c r="BB1439" s="312"/>
      <c r="BC1439" s="312"/>
      <c r="BD1439" s="312"/>
      <c r="BE1439" s="306"/>
      <c r="BF1439" s="306"/>
      <c r="BG1439" s="306"/>
      <c r="BH1439" s="306"/>
      <c r="BI1439" s="306"/>
      <c r="BJ1439" s="306"/>
      <c r="BK1439" s="306"/>
      <c r="BL1439" s="306"/>
      <c r="BM1439" s="306"/>
      <c r="BN1439" s="306"/>
      <c r="BO1439" s="306"/>
      <c r="BP1439" s="306"/>
      <c r="BQ1439" s="496"/>
      <c r="BR1439" s="496"/>
      <c r="BS1439" s="496"/>
      <c r="BT1439" s="496"/>
      <c r="BU1439" s="496"/>
      <c r="BV1439" s="496"/>
    </row>
    <row r="1440" spans="1:74" s="52" customFormat="1" ht="12.75">
      <c r="A1440" s="45">
        <v>2735.6132650573031</v>
      </c>
      <c r="B1440" s="46" t="s">
        <v>342</v>
      </c>
      <c r="C1440" s="47" t="s">
        <v>344</v>
      </c>
      <c r="D1440" s="48">
        <v>116.79279529020546</v>
      </c>
      <c r="E1440" s="49">
        <v>40.043729999999996</v>
      </c>
      <c r="F1440" s="49">
        <v>4.8399999999999999E-2</v>
      </c>
      <c r="G1440" s="49">
        <v>13.72303</v>
      </c>
      <c r="H1440" s="49">
        <v>0.30409999999999998</v>
      </c>
      <c r="I1440" s="49">
        <v>0.26479999999999998</v>
      </c>
      <c r="J1440" s="49">
        <v>45.643830000000001</v>
      </c>
      <c r="K1440" s="49">
        <v>0.23630000000000001</v>
      </c>
      <c r="L1440" s="49">
        <v>100.32219000000001</v>
      </c>
      <c r="M1440" s="47"/>
      <c r="N1440" s="50">
        <v>0.99709005819463037</v>
      </c>
      <c r="O1440" s="50">
        <v>9.5284144332246452E-4</v>
      </c>
      <c r="P1440" s="50">
        <v>0.28576291564376011</v>
      </c>
      <c r="Q1440" s="50">
        <v>6.0906013456161461E-3</v>
      </c>
      <c r="R1440" s="50">
        <v>5.5847480039106509E-3</v>
      </c>
      <c r="S1440" s="50">
        <v>1.6943006845603106</v>
      </c>
      <c r="T1440" s="50">
        <v>6.3040729580882814E-3</v>
      </c>
      <c r="U1440" s="50">
        <v>2.9972404872306253</v>
      </c>
      <c r="V1440" s="51">
        <v>85.567993087984206</v>
      </c>
      <c r="AE1440" s="312"/>
      <c r="AF1440" s="312"/>
      <c r="AG1440" s="312"/>
      <c r="AH1440" s="312"/>
      <c r="AI1440" s="312"/>
      <c r="AJ1440" s="312"/>
      <c r="AK1440" s="312"/>
      <c r="AL1440" s="312"/>
      <c r="AM1440" s="312"/>
      <c r="AN1440" s="312"/>
      <c r="AO1440" s="312"/>
      <c r="AP1440" s="312"/>
      <c r="AQ1440" s="312"/>
      <c r="AR1440" s="312"/>
      <c r="AS1440" s="312"/>
      <c r="AT1440" s="312"/>
      <c r="AU1440" s="312"/>
      <c r="AV1440" s="312"/>
      <c r="AW1440" s="312"/>
      <c r="AX1440" s="312"/>
      <c r="AY1440" s="312"/>
      <c r="AZ1440" s="312"/>
      <c r="BA1440" s="312"/>
      <c r="BB1440" s="312"/>
      <c r="BC1440" s="312"/>
      <c r="BD1440" s="312"/>
      <c r="BE1440" s="306"/>
      <c r="BF1440" s="306"/>
      <c r="BG1440" s="306"/>
      <c r="BH1440" s="306"/>
      <c r="BI1440" s="306"/>
      <c r="BJ1440" s="306"/>
      <c r="BK1440" s="306"/>
      <c r="BL1440" s="306"/>
      <c r="BM1440" s="306"/>
      <c r="BN1440" s="306"/>
      <c r="BO1440" s="306"/>
      <c r="BP1440" s="306"/>
      <c r="BQ1440" s="496"/>
      <c r="BR1440" s="496"/>
      <c r="BS1440" s="496"/>
      <c r="BT1440" s="496"/>
      <c r="BU1440" s="496"/>
      <c r="BV1440" s="496"/>
    </row>
    <row r="1441" spans="1:74" s="52" customFormat="1" ht="12.75">
      <c r="A1441" s="45">
        <v>2735.6132650573031</v>
      </c>
      <c r="B1441" s="46" t="s">
        <v>342</v>
      </c>
      <c r="C1441" s="47" t="s">
        <v>344</v>
      </c>
      <c r="D1441" s="48">
        <v>123.66279529020547</v>
      </c>
      <c r="E1441" s="49">
        <v>40.489899999999999</v>
      </c>
      <c r="F1441" s="49">
        <v>5.4699999999999999E-2</v>
      </c>
      <c r="G1441" s="49">
        <v>13.782999999999999</v>
      </c>
      <c r="H1441" s="49">
        <v>0.31790000000000002</v>
      </c>
      <c r="I1441" s="49">
        <v>0.2079</v>
      </c>
      <c r="J1441" s="49">
        <v>45.452889999999996</v>
      </c>
      <c r="K1441" s="49">
        <v>0.2336</v>
      </c>
      <c r="L1441" s="49">
        <v>100.59288999999998</v>
      </c>
      <c r="M1441" s="47"/>
      <c r="N1441" s="50">
        <v>1.0043623343397177</v>
      </c>
      <c r="O1441" s="50">
        <v>1.0727695915904072E-3</v>
      </c>
      <c r="P1441" s="50">
        <v>0.28591929440067504</v>
      </c>
      <c r="Q1441" s="50">
        <v>6.3427578800403272E-3</v>
      </c>
      <c r="R1441" s="50">
        <v>4.3680131966945968E-3</v>
      </c>
      <c r="S1441" s="50">
        <v>1.6807911809599221</v>
      </c>
      <c r="T1441" s="50">
        <v>6.2083215031627148E-3</v>
      </c>
      <c r="U1441" s="50">
        <v>2.9899531481598687</v>
      </c>
      <c r="V1441" s="51">
        <v>85.462054634744774</v>
      </c>
      <c r="AE1441" s="312"/>
      <c r="AF1441" s="312"/>
      <c r="AG1441" s="312"/>
      <c r="AH1441" s="312"/>
      <c r="AI1441" s="312"/>
      <c r="AJ1441" s="312"/>
      <c r="AK1441" s="312"/>
      <c r="AL1441" s="312"/>
      <c r="AM1441" s="312"/>
      <c r="AN1441" s="312"/>
      <c r="AO1441" s="312"/>
      <c r="AP1441" s="312"/>
      <c r="AQ1441" s="312"/>
      <c r="AR1441" s="312"/>
      <c r="AS1441" s="312"/>
      <c r="AT1441" s="312"/>
      <c r="AU1441" s="312"/>
      <c r="AV1441" s="312"/>
      <c r="AW1441" s="312"/>
      <c r="AX1441" s="312"/>
      <c r="AY1441" s="312"/>
      <c r="AZ1441" s="312"/>
      <c r="BA1441" s="312"/>
      <c r="BB1441" s="312"/>
      <c r="BC1441" s="312"/>
      <c r="BD1441" s="312"/>
      <c r="BE1441" s="306"/>
      <c r="BF1441" s="306"/>
      <c r="BG1441" s="306"/>
      <c r="BH1441" s="306"/>
      <c r="BI1441" s="306"/>
      <c r="BJ1441" s="306"/>
      <c r="BK1441" s="306"/>
      <c r="BL1441" s="306"/>
      <c r="BM1441" s="306"/>
      <c r="BN1441" s="306"/>
      <c r="BO1441" s="306"/>
      <c r="BP1441" s="306"/>
      <c r="BQ1441" s="496"/>
      <c r="BR1441" s="496"/>
      <c r="BS1441" s="496"/>
      <c r="BT1441" s="496"/>
      <c r="BU1441" s="496"/>
      <c r="BV1441" s="496"/>
    </row>
    <row r="1442" spans="1:74" s="52" customFormat="1" ht="12.75">
      <c r="A1442" s="45">
        <v>2735.6132650573031</v>
      </c>
      <c r="B1442" s="46" t="s">
        <v>342</v>
      </c>
      <c r="C1442" s="47" t="s">
        <v>344</v>
      </c>
      <c r="D1442" s="48">
        <v>130.53279529020546</v>
      </c>
      <c r="E1442" s="49">
        <v>40.155270000000002</v>
      </c>
      <c r="F1442" s="49">
        <v>5.6899999999999999E-2</v>
      </c>
      <c r="G1442" s="49">
        <v>13.802989999999999</v>
      </c>
      <c r="H1442" s="49">
        <v>0.31669999999999998</v>
      </c>
      <c r="I1442" s="49">
        <v>0.19739999999999999</v>
      </c>
      <c r="J1442" s="49">
        <v>45.714179999999999</v>
      </c>
      <c r="K1442" s="49">
        <v>0.23849999999999999</v>
      </c>
      <c r="L1442" s="49">
        <v>100.52994000000001</v>
      </c>
      <c r="M1442" s="47"/>
      <c r="N1442" s="50">
        <v>0.99780484110328593</v>
      </c>
      <c r="O1442" s="50">
        <v>1.1178685495504171E-3</v>
      </c>
      <c r="P1442" s="50">
        <v>0.28683505297741613</v>
      </c>
      <c r="Q1442" s="50">
        <v>6.3298732252406358E-3</v>
      </c>
      <c r="R1442" s="50">
        <v>4.154664353917357E-3</v>
      </c>
      <c r="S1442" s="50">
        <v>1.6934116212620831</v>
      </c>
      <c r="T1442" s="50">
        <v>6.349639765428002E-3</v>
      </c>
      <c r="U1442" s="50">
        <v>2.9969395863038799</v>
      </c>
      <c r="V1442" s="51">
        <v>85.515185723638538</v>
      </c>
      <c r="AE1442" s="312"/>
      <c r="AF1442" s="312"/>
      <c r="AG1442" s="312"/>
      <c r="AH1442" s="312"/>
      <c r="AI1442" s="312"/>
      <c r="AJ1442" s="312"/>
      <c r="AK1442" s="312"/>
      <c r="AL1442" s="312"/>
      <c r="AM1442" s="312"/>
      <c r="AN1442" s="312"/>
      <c r="AO1442" s="312"/>
      <c r="AP1442" s="312"/>
      <c r="AQ1442" s="312"/>
      <c r="AR1442" s="312"/>
      <c r="AS1442" s="312"/>
      <c r="AT1442" s="312"/>
      <c r="AU1442" s="312"/>
      <c r="AV1442" s="312"/>
      <c r="AW1442" s="312"/>
      <c r="AX1442" s="312"/>
      <c r="AY1442" s="312"/>
      <c r="AZ1442" s="312"/>
      <c r="BA1442" s="312"/>
      <c r="BB1442" s="312"/>
      <c r="BC1442" s="312"/>
      <c r="BD1442" s="312"/>
      <c r="BE1442" s="306"/>
      <c r="BF1442" s="306"/>
      <c r="BG1442" s="306"/>
      <c r="BH1442" s="306"/>
      <c r="BI1442" s="306"/>
      <c r="BJ1442" s="306"/>
      <c r="BK1442" s="306"/>
      <c r="BL1442" s="306"/>
      <c r="BM1442" s="306"/>
      <c r="BN1442" s="306"/>
      <c r="BO1442" s="306"/>
      <c r="BP1442" s="306"/>
      <c r="BQ1442" s="496"/>
      <c r="BR1442" s="496"/>
      <c r="BS1442" s="496"/>
      <c r="BT1442" s="496"/>
      <c r="BU1442" s="496"/>
      <c r="BV1442" s="496"/>
    </row>
    <row r="1443" spans="1:74" s="52" customFormat="1" ht="12.75">
      <c r="A1443" s="45">
        <v>2735.6132650573031</v>
      </c>
      <c r="B1443" s="46" t="s">
        <v>342</v>
      </c>
      <c r="C1443" s="47" t="s">
        <v>344</v>
      </c>
      <c r="D1443" s="48">
        <v>137.40279529020546</v>
      </c>
      <c r="E1443" s="49">
        <v>40.358080000000001</v>
      </c>
      <c r="F1443" s="49">
        <v>4.9399999999999999E-2</v>
      </c>
      <c r="G1443" s="49">
        <v>13.892939999999999</v>
      </c>
      <c r="H1443" s="49">
        <v>0.33789999999999998</v>
      </c>
      <c r="I1443" s="49">
        <v>0.2341</v>
      </c>
      <c r="J1443" s="49">
        <v>45.844810000000003</v>
      </c>
      <c r="K1443" s="49">
        <v>0.2336</v>
      </c>
      <c r="L1443" s="49">
        <v>101.00833</v>
      </c>
      <c r="M1443" s="47"/>
      <c r="N1443" s="50">
        <v>0.9984421088502623</v>
      </c>
      <c r="O1443" s="50">
        <v>9.6626167861199152E-4</v>
      </c>
      <c r="P1443" s="50">
        <v>0.28743691706030833</v>
      </c>
      <c r="Q1443" s="50">
        <v>6.723950013327774E-3</v>
      </c>
      <c r="R1443" s="50">
        <v>4.9054578109246176E-3</v>
      </c>
      <c r="S1443" s="50">
        <v>1.6907956224527143</v>
      </c>
      <c r="T1443" s="50">
        <v>6.1918849457064792E-3</v>
      </c>
      <c r="U1443" s="50">
        <v>2.9965307034911195</v>
      </c>
      <c r="V1443" s="51">
        <v>85.470013695605971</v>
      </c>
      <c r="AE1443" s="312"/>
      <c r="AF1443" s="312"/>
      <c r="AG1443" s="312"/>
      <c r="AH1443" s="312"/>
      <c r="AI1443" s="312"/>
      <c r="AJ1443" s="312"/>
      <c r="AK1443" s="312"/>
      <c r="AL1443" s="312"/>
      <c r="AM1443" s="312"/>
      <c r="AN1443" s="312"/>
      <c r="AO1443" s="312"/>
      <c r="AP1443" s="312"/>
      <c r="AQ1443" s="312"/>
      <c r="AR1443" s="312"/>
      <c r="AS1443" s="312"/>
      <c r="AT1443" s="312"/>
      <c r="AU1443" s="312"/>
      <c r="AV1443" s="312"/>
      <c r="AW1443" s="312"/>
      <c r="AX1443" s="312"/>
      <c r="AY1443" s="312"/>
      <c r="AZ1443" s="312"/>
      <c r="BA1443" s="312"/>
      <c r="BB1443" s="312"/>
      <c r="BC1443" s="312"/>
      <c r="BD1443" s="312"/>
      <c r="BE1443" s="306"/>
      <c r="BF1443" s="306"/>
      <c r="BG1443" s="306"/>
      <c r="BH1443" s="306"/>
      <c r="BI1443" s="306"/>
      <c r="BJ1443" s="306"/>
      <c r="BK1443" s="306"/>
      <c r="BL1443" s="306"/>
      <c r="BM1443" s="306"/>
      <c r="BN1443" s="306"/>
      <c r="BO1443" s="306"/>
      <c r="BP1443" s="306"/>
      <c r="BQ1443" s="496"/>
      <c r="BR1443" s="496"/>
      <c r="BS1443" s="496"/>
      <c r="BT1443" s="496"/>
      <c r="BU1443" s="496"/>
      <c r="BV1443" s="496"/>
    </row>
    <row r="1444" spans="1:74" s="52" customFormat="1" ht="12.75">
      <c r="A1444" s="45">
        <v>2735.6132650573031</v>
      </c>
      <c r="B1444" s="46" t="s">
        <v>342</v>
      </c>
      <c r="C1444" s="47" t="s">
        <v>344</v>
      </c>
      <c r="D1444" s="48">
        <v>144.27279529020547</v>
      </c>
      <c r="E1444" s="49">
        <v>40.165410000000001</v>
      </c>
      <c r="F1444" s="49">
        <v>7.5200000000000003E-2</v>
      </c>
      <c r="G1444" s="49">
        <v>13.902939999999999</v>
      </c>
      <c r="H1444" s="49">
        <v>0.29210000000000003</v>
      </c>
      <c r="I1444" s="49">
        <v>0.20119999999999999</v>
      </c>
      <c r="J1444" s="49">
        <v>45.653880000000001</v>
      </c>
      <c r="K1444" s="49">
        <v>0.24210000000000001</v>
      </c>
      <c r="L1444" s="49">
        <v>100.57333</v>
      </c>
      <c r="M1444" s="47"/>
      <c r="N1444" s="50">
        <v>0.99793421292062601</v>
      </c>
      <c r="O1444" s="50">
        <v>1.4772124636946271E-3</v>
      </c>
      <c r="P1444" s="50">
        <v>0.28887659083065648</v>
      </c>
      <c r="Q1444" s="50">
        <v>5.8374766577933878E-3</v>
      </c>
      <c r="R1444" s="50">
        <v>4.234122544048197E-3</v>
      </c>
      <c r="S1444" s="50">
        <v>1.6909701690081065</v>
      </c>
      <c r="T1444" s="50">
        <v>6.4446916707871478E-3</v>
      </c>
      <c r="U1444" s="50">
        <v>2.9968350210530987</v>
      </c>
      <c r="V1444" s="51">
        <v>85.409143945353506</v>
      </c>
      <c r="AE1444" s="312"/>
      <c r="AF1444" s="312"/>
      <c r="AG1444" s="312"/>
      <c r="AH1444" s="312"/>
      <c r="AI1444" s="312"/>
      <c r="AJ1444" s="312"/>
      <c r="AK1444" s="312"/>
      <c r="AL1444" s="312"/>
      <c r="AM1444" s="312"/>
      <c r="AN1444" s="312"/>
      <c r="AO1444" s="312"/>
      <c r="AP1444" s="312"/>
      <c r="AQ1444" s="312"/>
      <c r="AR1444" s="312"/>
      <c r="AS1444" s="312"/>
      <c r="AT1444" s="312"/>
      <c r="AU1444" s="312"/>
      <c r="AV1444" s="312"/>
      <c r="AW1444" s="312"/>
      <c r="AX1444" s="312"/>
      <c r="AY1444" s="312"/>
      <c r="AZ1444" s="312"/>
      <c r="BA1444" s="312"/>
      <c r="BB1444" s="312"/>
      <c r="BC1444" s="312"/>
      <c r="BD1444" s="312"/>
      <c r="BE1444" s="306"/>
      <c r="BF1444" s="306"/>
      <c r="BG1444" s="306"/>
      <c r="BH1444" s="306"/>
      <c r="BI1444" s="306"/>
      <c r="BJ1444" s="306"/>
      <c r="BK1444" s="306"/>
      <c r="BL1444" s="306"/>
      <c r="BM1444" s="306"/>
      <c r="BN1444" s="306"/>
      <c r="BO1444" s="306"/>
      <c r="BP1444" s="306"/>
      <c r="BQ1444" s="496"/>
      <c r="BR1444" s="496"/>
      <c r="BS1444" s="496"/>
      <c r="BT1444" s="496"/>
      <c r="BU1444" s="496"/>
      <c r="BV1444" s="496"/>
    </row>
    <row r="1445" spans="1:74" s="52" customFormat="1" ht="12.75">
      <c r="A1445" s="45">
        <v>2735.6132650573031</v>
      </c>
      <c r="B1445" s="46" t="s">
        <v>342</v>
      </c>
      <c r="C1445" s="47" t="s">
        <v>344</v>
      </c>
      <c r="D1445" s="48">
        <v>151.14279529020547</v>
      </c>
      <c r="E1445" s="49">
        <v>40.307380000000002</v>
      </c>
      <c r="F1445" s="49">
        <v>4.6899999999999997E-2</v>
      </c>
      <c r="G1445" s="49">
        <v>14.172800000000001</v>
      </c>
      <c r="H1445" s="49">
        <v>0.31230000000000002</v>
      </c>
      <c r="I1445" s="49">
        <v>0.2233</v>
      </c>
      <c r="J1445" s="49">
        <v>45.342350000000003</v>
      </c>
      <c r="K1445" s="49">
        <v>0.24099999999999999</v>
      </c>
      <c r="L1445" s="49">
        <v>100.70803000000001</v>
      </c>
      <c r="M1445" s="47"/>
      <c r="N1445" s="50">
        <v>1.0009446847686483</v>
      </c>
      <c r="O1445" s="50">
        <v>9.2081792698399433E-4</v>
      </c>
      <c r="P1445" s="50">
        <v>0.29433178253554254</v>
      </c>
      <c r="Q1445" s="50">
        <v>6.2379427501161938E-3</v>
      </c>
      <c r="R1445" s="50">
        <v>4.6967773207351104E-3</v>
      </c>
      <c r="S1445" s="50">
        <v>1.6785646721844958</v>
      </c>
      <c r="T1445" s="50">
        <v>6.412098689811842E-3</v>
      </c>
      <c r="U1445" s="50">
        <v>2.9933455138203562</v>
      </c>
      <c r="V1445" s="51">
        <v>85.081235164097379</v>
      </c>
      <c r="AE1445" s="312"/>
      <c r="AF1445" s="312"/>
      <c r="AG1445" s="312"/>
      <c r="AH1445" s="312"/>
      <c r="AI1445" s="312"/>
      <c r="AJ1445" s="312"/>
      <c r="AK1445" s="312"/>
      <c r="AL1445" s="312"/>
      <c r="AM1445" s="312"/>
      <c r="AN1445" s="312"/>
      <c r="AO1445" s="312"/>
      <c r="AP1445" s="312"/>
      <c r="AQ1445" s="312"/>
      <c r="AR1445" s="312"/>
      <c r="AS1445" s="312"/>
      <c r="AT1445" s="312"/>
      <c r="AU1445" s="312"/>
      <c r="AV1445" s="312"/>
      <c r="AW1445" s="312"/>
      <c r="AX1445" s="312"/>
      <c r="AY1445" s="312"/>
      <c r="AZ1445" s="312"/>
      <c r="BA1445" s="312"/>
      <c r="BB1445" s="312"/>
      <c r="BC1445" s="312"/>
      <c r="BD1445" s="312"/>
      <c r="BE1445" s="306"/>
      <c r="BF1445" s="306"/>
      <c r="BG1445" s="306"/>
      <c r="BH1445" s="306"/>
      <c r="BI1445" s="306"/>
      <c r="BJ1445" s="306"/>
      <c r="BK1445" s="306"/>
      <c r="BL1445" s="306"/>
      <c r="BM1445" s="306"/>
      <c r="BN1445" s="306"/>
      <c r="BO1445" s="306"/>
      <c r="BP1445" s="306"/>
      <c r="BQ1445" s="496"/>
      <c r="BR1445" s="496"/>
      <c r="BS1445" s="496"/>
      <c r="BT1445" s="496"/>
      <c r="BU1445" s="496"/>
      <c r="BV1445" s="496"/>
    </row>
    <row r="1446" spans="1:74" s="52" customFormat="1" ht="12.75">
      <c r="A1446" s="45">
        <v>2735.6132650573031</v>
      </c>
      <c r="B1446" s="46" t="s">
        <v>342</v>
      </c>
      <c r="C1446" s="47" t="s">
        <v>344</v>
      </c>
      <c r="D1446" s="48">
        <v>158.01279529020547</v>
      </c>
      <c r="E1446" s="49">
        <v>40.104570000000002</v>
      </c>
      <c r="F1446" s="49">
        <v>0.05</v>
      </c>
      <c r="G1446" s="49">
        <v>15.032360000000001</v>
      </c>
      <c r="H1446" s="49">
        <v>0.26550000000000001</v>
      </c>
      <c r="I1446" s="49">
        <v>0.2477</v>
      </c>
      <c r="J1446" s="49">
        <v>44.588650000000001</v>
      </c>
      <c r="K1446" s="49">
        <v>0.24429999999999999</v>
      </c>
      <c r="L1446" s="49">
        <v>100.60947999999999</v>
      </c>
      <c r="M1446" s="47"/>
      <c r="N1446" s="50">
        <v>1.0008133187149182</v>
      </c>
      <c r="O1446" s="50">
        <v>9.8651713151177013E-4</v>
      </c>
      <c r="P1446" s="50">
        <v>0.3137201210528861</v>
      </c>
      <c r="Q1446" s="50">
        <v>5.3292688482590904E-3</v>
      </c>
      <c r="R1446" s="50">
        <v>5.2356542356210801E-3</v>
      </c>
      <c r="S1446" s="50">
        <v>1.658792568903585</v>
      </c>
      <c r="T1446" s="50">
        <v>6.5319120202035359E-3</v>
      </c>
      <c r="U1446" s="50">
        <v>2.9928215594160408</v>
      </c>
      <c r="V1446" s="51">
        <v>84.095406703831685</v>
      </c>
      <c r="AE1446" s="312"/>
      <c r="AF1446" s="312"/>
      <c r="AG1446" s="312"/>
      <c r="AH1446" s="312"/>
      <c r="AI1446" s="312"/>
      <c r="AJ1446" s="312"/>
      <c r="AK1446" s="312"/>
      <c r="AL1446" s="312"/>
      <c r="AM1446" s="312"/>
      <c r="AN1446" s="312"/>
      <c r="AO1446" s="312"/>
      <c r="AP1446" s="312"/>
      <c r="AQ1446" s="312"/>
      <c r="AR1446" s="312"/>
      <c r="AS1446" s="312"/>
      <c r="AT1446" s="312"/>
      <c r="AU1446" s="312"/>
      <c r="AV1446" s="312"/>
      <c r="AW1446" s="312"/>
      <c r="AX1446" s="312"/>
      <c r="AY1446" s="312"/>
      <c r="AZ1446" s="312"/>
      <c r="BA1446" s="312"/>
      <c r="BB1446" s="312"/>
      <c r="BC1446" s="312"/>
      <c r="BD1446" s="312"/>
      <c r="BE1446" s="306"/>
      <c r="BF1446" s="306"/>
      <c r="BG1446" s="306"/>
      <c r="BH1446" s="306"/>
      <c r="BI1446" s="306"/>
      <c r="BJ1446" s="306"/>
      <c r="BK1446" s="306"/>
      <c r="BL1446" s="306"/>
      <c r="BM1446" s="306"/>
      <c r="BN1446" s="306"/>
      <c r="BO1446" s="306"/>
      <c r="BP1446" s="306"/>
      <c r="BQ1446" s="496"/>
      <c r="BR1446" s="496"/>
      <c r="BS1446" s="496"/>
      <c r="BT1446" s="496"/>
      <c r="BU1446" s="496"/>
      <c r="BV1446" s="496"/>
    </row>
    <row r="1447" spans="1:74" s="52" customFormat="1" ht="12.75">
      <c r="A1447" s="45">
        <v>2735.6132650573031</v>
      </c>
      <c r="B1447" s="46" t="s">
        <v>342</v>
      </c>
      <c r="C1447" s="47" t="s">
        <v>344</v>
      </c>
      <c r="D1447" s="48">
        <v>164.88279529020548</v>
      </c>
      <c r="E1447" s="49">
        <v>39.769950000000001</v>
      </c>
      <c r="F1447" s="49">
        <v>4.8800000000000003E-2</v>
      </c>
      <c r="G1447" s="49">
        <v>16.12181</v>
      </c>
      <c r="H1447" s="49">
        <v>0.2351</v>
      </c>
      <c r="I1447" s="49">
        <v>0.25740000000000002</v>
      </c>
      <c r="J1447" s="49">
        <v>43.995750000000001</v>
      </c>
      <c r="K1447" s="49">
        <v>0.2515</v>
      </c>
      <c r="L1447" s="49">
        <v>100.78291</v>
      </c>
      <c r="M1447" s="47"/>
      <c r="N1447" s="50">
        <v>0.9957702161708093</v>
      </c>
      <c r="O1447" s="50">
        <v>9.6604937601247308E-4</v>
      </c>
      <c r="P1447" s="50">
        <v>0.33757780099839152</v>
      </c>
      <c r="Q1447" s="50">
        <v>4.7347887688005963E-3</v>
      </c>
      <c r="R1447" s="50">
        <v>5.4588149094784927E-3</v>
      </c>
      <c r="S1447" s="50">
        <v>1.6421898305278835</v>
      </c>
      <c r="T1447" s="50">
        <v>6.7468293280225433E-3</v>
      </c>
      <c r="U1447" s="50">
        <v>2.994897746255949</v>
      </c>
      <c r="V1447" s="51">
        <v>82.948614997905551</v>
      </c>
      <c r="AE1447" s="312"/>
      <c r="AF1447" s="312"/>
      <c r="AG1447" s="312"/>
      <c r="AH1447" s="312"/>
      <c r="AI1447" s="312"/>
      <c r="AJ1447" s="312"/>
      <c r="AK1447" s="312"/>
      <c r="AL1447" s="312"/>
      <c r="AM1447" s="312"/>
      <c r="AN1447" s="312"/>
      <c r="AO1447" s="312"/>
      <c r="AP1447" s="312"/>
      <c r="AQ1447" s="312"/>
      <c r="AR1447" s="312"/>
      <c r="AS1447" s="312"/>
      <c r="AT1447" s="312"/>
      <c r="AU1447" s="312"/>
      <c r="AV1447" s="312"/>
      <c r="AW1447" s="312"/>
      <c r="AX1447" s="312"/>
      <c r="AY1447" s="312"/>
      <c r="AZ1447" s="312"/>
      <c r="BA1447" s="312"/>
      <c r="BB1447" s="312"/>
      <c r="BC1447" s="312"/>
      <c r="BD1447" s="312"/>
      <c r="BE1447" s="306"/>
      <c r="BF1447" s="306"/>
      <c r="BG1447" s="306"/>
      <c r="BH1447" s="306"/>
      <c r="BI1447" s="306"/>
      <c r="BJ1447" s="306"/>
      <c r="BK1447" s="306"/>
      <c r="BL1447" s="306"/>
      <c r="BM1447" s="306"/>
      <c r="BN1447" s="306"/>
      <c r="BO1447" s="306"/>
      <c r="BP1447" s="306"/>
      <c r="BQ1447" s="496"/>
      <c r="BR1447" s="496"/>
      <c r="BS1447" s="496"/>
      <c r="BT1447" s="496"/>
      <c r="BU1447" s="496"/>
      <c r="BV1447" s="496"/>
    </row>
    <row r="1448" spans="1:74" s="52" customFormat="1" ht="12.75">
      <c r="A1448" s="45">
        <v>2735.6132650573031</v>
      </c>
      <c r="B1448" s="46" t="s">
        <v>342</v>
      </c>
      <c r="C1448" s="47" t="s">
        <v>344</v>
      </c>
      <c r="D1448" s="48">
        <v>171.75279529020548</v>
      </c>
      <c r="E1448" s="49">
        <v>39.830779999999997</v>
      </c>
      <c r="F1448" s="49">
        <v>4.5600000000000002E-2</v>
      </c>
      <c r="G1448" s="49">
        <v>16.87143</v>
      </c>
      <c r="H1448" s="49">
        <v>0.2155</v>
      </c>
      <c r="I1448" s="49">
        <v>0.22489999999999999</v>
      </c>
      <c r="J1448" s="49">
        <v>43.362639999999999</v>
      </c>
      <c r="K1448" s="49">
        <v>0.2681</v>
      </c>
      <c r="L1448" s="49">
        <v>100.90075</v>
      </c>
      <c r="M1448" s="47"/>
      <c r="N1448" s="50">
        <v>0.99957437905696611</v>
      </c>
      <c r="O1448" s="50">
        <v>9.0476660493167256E-4</v>
      </c>
      <c r="P1448" s="50">
        <v>0.3540822799189125</v>
      </c>
      <c r="Q1448" s="50">
        <v>4.3499821164145356E-3</v>
      </c>
      <c r="R1448" s="50">
        <v>4.7804799305282636E-3</v>
      </c>
      <c r="S1448" s="50">
        <v>1.6222603931250064</v>
      </c>
      <c r="T1448" s="50">
        <v>7.2085973201767026E-3</v>
      </c>
      <c r="U1448" s="50">
        <v>2.9947328943646552</v>
      </c>
      <c r="V1448" s="51">
        <v>82.083963234292625</v>
      </c>
      <c r="AE1448" s="312"/>
      <c r="AF1448" s="312"/>
      <c r="AG1448" s="312"/>
      <c r="AH1448" s="312"/>
      <c r="AI1448" s="312"/>
      <c r="AJ1448" s="312"/>
      <c r="AK1448" s="312"/>
      <c r="AL1448" s="312"/>
      <c r="AM1448" s="312"/>
      <c r="AN1448" s="312"/>
      <c r="AO1448" s="312"/>
      <c r="AP1448" s="312"/>
      <c r="AQ1448" s="312"/>
      <c r="AR1448" s="312"/>
      <c r="AS1448" s="312"/>
      <c r="AT1448" s="312"/>
      <c r="AU1448" s="312"/>
      <c r="AV1448" s="312"/>
      <c r="AW1448" s="312"/>
      <c r="AX1448" s="312"/>
      <c r="AY1448" s="312"/>
      <c r="AZ1448" s="312"/>
      <c r="BA1448" s="312"/>
      <c r="BB1448" s="312"/>
      <c r="BC1448" s="312"/>
      <c r="BD1448" s="312"/>
      <c r="BE1448" s="306"/>
      <c r="BF1448" s="306"/>
      <c r="BG1448" s="306"/>
      <c r="BH1448" s="306"/>
      <c r="BI1448" s="306"/>
      <c r="BJ1448" s="306"/>
      <c r="BK1448" s="306"/>
      <c r="BL1448" s="306"/>
      <c r="BM1448" s="306"/>
      <c r="BN1448" s="306"/>
      <c r="BO1448" s="306"/>
      <c r="BP1448" s="306"/>
      <c r="BQ1448" s="496"/>
      <c r="BR1448" s="496"/>
      <c r="BS1448" s="496"/>
      <c r="BT1448" s="496"/>
      <c r="BU1448" s="496"/>
      <c r="BV1448" s="496"/>
    </row>
    <row r="1449" spans="1:74" s="52" customFormat="1" ht="12.75">
      <c r="A1449" s="38"/>
      <c r="B1449" s="46"/>
      <c r="C1449" s="47"/>
      <c r="D1449" s="48"/>
      <c r="E1449" s="49"/>
      <c r="F1449" s="49"/>
      <c r="G1449" s="49"/>
      <c r="H1449" s="49"/>
      <c r="I1449" s="49"/>
      <c r="J1449" s="49"/>
      <c r="K1449" s="49"/>
      <c r="L1449" s="49"/>
      <c r="M1449" s="47"/>
      <c r="N1449" s="50"/>
      <c r="O1449" s="50"/>
      <c r="P1449" s="50"/>
      <c r="Q1449" s="50"/>
      <c r="R1449" s="50"/>
      <c r="S1449" s="50"/>
      <c r="T1449" s="50"/>
      <c r="U1449" s="50"/>
      <c r="V1449" s="51"/>
      <c r="AE1449" s="312"/>
      <c r="AF1449" s="312"/>
      <c r="AG1449" s="312"/>
      <c r="AH1449" s="312"/>
      <c r="AI1449" s="312"/>
      <c r="AJ1449" s="312"/>
      <c r="AK1449" s="312"/>
      <c r="AL1449" s="312"/>
      <c r="AM1449" s="312"/>
      <c r="AN1449" s="312"/>
      <c r="AO1449" s="312"/>
      <c r="AP1449" s="312"/>
      <c r="AQ1449" s="312"/>
      <c r="AR1449" s="312"/>
      <c r="AS1449" s="312"/>
      <c r="AT1449" s="312"/>
      <c r="AU1449" s="312"/>
      <c r="AV1449" s="312"/>
      <c r="AW1449" s="312"/>
      <c r="AX1449" s="312"/>
      <c r="AY1449" s="312"/>
      <c r="AZ1449" s="312"/>
      <c r="BA1449" s="312"/>
      <c r="BB1449" s="312"/>
      <c r="BC1449" s="312"/>
      <c r="BD1449" s="312"/>
      <c r="BE1449" s="306"/>
      <c r="BF1449" s="306"/>
      <c r="BG1449" s="306"/>
      <c r="BH1449" s="306"/>
      <c r="BI1449" s="306"/>
      <c r="BJ1449" s="306"/>
      <c r="BK1449" s="306"/>
      <c r="BL1449" s="306"/>
      <c r="BM1449" s="306"/>
      <c r="BN1449" s="306"/>
      <c r="BO1449" s="306"/>
      <c r="BP1449" s="306"/>
      <c r="BQ1449" s="496"/>
      <c r="BR1449" s="496"/>
      <c r="BS1449" s="496"/>
      <c r="BT1449" s="496"/>
      <c r="BU1449" s="496"/>
      <c r="BV1449" s="496"/>
    </row>
    <row r="1450" spans="1:74" s="52" customFormat="1" ht="12.75">
      <c r="A1450" s="45">
        <v>2735.6132650573031</v>
      </c>
      <c r="B1450" s="46" t="s">
        <v>342</v>
      </c>
      <c r="C1450" s="47" t="s">
        <v>345</v>
      </c>
      <c r="D1450" s="48">
        <v>0</v>
      </c>
      <c r="E1450" s="49">
        <v>39.15484</v>
      </c>
      <c r="F1450" s="49">
        <v>5.91E-2</v>
      </c>
      <c r="G1450" s="49">
        <v>16.9817</v>
      </c>
      <c r="H1450" s="49">
        <v>0.21</v>
      </c>
      <c r="I1450" s="49">
        <v>0.24629999999999999</v>
      </c>
      <c r="J1450" s="49">
        <v>42.927250000000001</v>
      </c>
      <c r="K1450" s="49">
        <v>0.25419999999999998</v>
      </c>
      <c r="L1450" s="49">
        <v>99.833389999999994</v>
      </c>
      <c r="M1450" s="473"/>
      <c r="N1450" s="50">
        <v>0.99570028491832974</v>
      </c>
      <c r="O1450" s="50">
        <v>1.18824521397541E-3</v>
      </c>
      <c r="P1450" s="50">
        <v>0.36114394359411017</v>
      </c>
      <c r="Q1450" s="50">
        <v>4.2954272196675186E-3</v>
      </c>
      <c r="R1450" s="50">
        <v>5.3050969969775149E-3</v>
      </c>
      <c r="S1450" s="50">
        <v>1.6273643242423874</v>
      </c>
      <c r="T1450" s="50">
        <v>6.9259024682715893E-3</v>
      </c>
      <c r="U1450" s="50">
        <v>3.0019232246537193</v>
      </c>
      <c r="V1450" s="51">
        <v>81.838448980298395</v>
      </c>
      <c r="X1450" s="49">
        <v>0.25</v>
      </c>
      <c r="Y1450" s="49">
        <v>39.94</v>
      </c>
      <c r="Z1450" s="49">
        <v>0.52</v>
      </c>
      <c r="AA1450" s="49">
        <v>10.210000000000001</v>
      </c>
      <c r="AB1450" s="49">
        <v>8.41</v>
      </c>
      <c r="AC1450" s="49">
        <v>0.27</v>
      </c>
      <c r="AD1450" s="49">
        <v>1.5</v>
      </c>
      <c r="AE1450" s="312"/>
      <c r="AF1450" s="465" t="s">
        <v>1751</v>
      </c>
      <c r="AG1450" s="343">
        <v>30</v>
      </c>
      <c r="AH1450" s="343">
        <v>15</v>
      </c>
      <c r="AI1450" s="343"/>
      <c r="AJ1450" s="343"/>
      <c r="AK1450" s="343"/>
      <c r="AL1450" s="343"/>
      <c r="AM1450" s="343"/>
      <c r="AN1450" s="343"/>
      <c r="AO1450" s="343"/>
      <c r="AP1450" s="343"/>
      <c r="AQ1450" s="343"/>
      <c r="AR1450" s="343"/>
      <c r="AS1450" s="343"/>
      <c r="AT1450" s="343"/>
      <c r="AU1450" s="343"/>
      <c r="AV1450" s="343"/>
      <c r="AW1450" s="343"/>
      <c r="AX1450" s="343"/>
      <c r="AY1450" s="343"/>
      <c r="AZ1450" s="343"/>
      <c r="BA1450" s="343"/>
      <c r="BB1450" s="343"/>
      <c r="BC1450" s="343"/>
      <c r="BD1450" s="343"/>
      <c r="BE1450" s="475"/>
      <c r="BF1450" s="475"/>
      <c r="BG1450" s="475"/>
      <c r="BH1450" s="475"/>
      <c r="BI1450" s="475"/>
      <c r="BJ1450" s="475"/>
      <c r="BK1450" s="475"/>
      <c r="BL1450" s="475"/>
      <c r="BM1450" s="475"/>
      <c r="BN1450" s="475"/>
      <c r="BO1450" s="475"/>
      <c r="BP1450" s="306"/>
      <c r="BQ1450" s="496"/>
      <c r="BR1450" s="496"/>
      <c r="BS1450" s="496"/>
      <c r="BT1450" s="496"/>
      <c r="BU1450" s="496"/>
      <c r="BV1450" s="496"/>
    </row>
    <row r="1451" spans="1:74" s="52" customFormat="1" ht="12.75">
      <c r="A1451" s="45">
        <v>2735.6132650573031</v>
      </c>
      <c r="B1451" s="46" t="s">
        <v>342</v>
      </c>
      <c r="C1451" s="47" t="s">
        <v>345</v>
      </c>
      <c r="D1451" s="48">
        <v>9.9951345325666487</v>
      </c>
      <c r="E1451" s="49">
        <v>39.322969999999998</v>
      </c>
      <c r="F1451" s="49">
        <v>4.4200000000000003E-2</v>
      </c>
      <c r="G1451" s="49">
        <v>15.83234</v>
      </c>
      <c r="H1451" s="49">
        <v>0.29239999999999999</v>
      </c>
      <c r="I1451" s="49">
        <v>0.22109999999999999</v>
      </c>
      <c r="J1451" s="49">
        <v>43.839959999999998</v>
      </c>
      <c r="K1451" s="49">
        <v>0.25190000000000001</v>
      </c>
      <c r="L1451" s="49">
        <v>99.804869999999994</v>
      </c>
      <c r="M1451" s="473"/>
      <c r="N1451" s="50">
        <v>0.99527562850540841</v>
      </c>
      <c r="O1451" s="50">
        <v>8.8449369615405441E-4</v>
      </c>
      <c r="P1451" s="50">
        <v>0.33511831168175404</v>
      </c>
      <c r="Q1451" s="50">
        <v>5.9527592461553489E-3</v>
      </c>
      <c r="R1451" s="50">
        <v>4.7399257588584187E-3</v>
      </c>
      <c r="S1451" s="50">
        <v>1.654153287435453</v>
      </c>
      <c r="T1451" s="50">
        <v>6.8309777785001153E-3</v>
      </c>
      <c r="U1451" s="50">
        <v>3.0029553841022838</v>
      </c>
      <c r="V1451" s="51">
        <v>83.153717580320759</v>
      </c>
      <c r="X1451" s="49">
        <v>0.25</v>
      </c>
      <c r="Y1451" s="49">
        <v>32.130000000000003</v>
      </c>
      <c r="Z1451" s="49">
        <v>0.56000000000000005</v>
      </c>
      <c r="AA1451" s="49">
        <v>8.75</v>
      </c>
      <c r="AB1451" s="49">
        <v>9.41</v>
      </c>
      <c r="AC1451" s="49">
        <v>0.26</v>
      </c>
      <c r="AD1451" s="49">
        <v>2.2599999999999998</v>
      </c>
      <c r="AE1451" s="312"/>
      <c r="AF1451" s="465" t="s">
        <v>1751</v>
      </c>
      <c r="AG1451" s="343">
        <v>30</v>
      </c>
      <c r="AH1451" s="343">
        <v>15</v>
      </c>
      <c r="AI1451" s="343"/>
      <c r="AJ1451" s="343"/>
      <c r="AK1451" s="343"/>
      <c r="AL1451" s="343"/>
      <c r="AM1451" s="343"/>
      <c r="AN1451" s="343"/>
      <c r="AO1451" s="343"/>
      <c r="AP1451" s="343"/>
      <c r="AQ1451" s="343"/>
      <c r="AR1451" s="343"/>
      <c r="AS1451" s="343"/>
      <c r="AT1451" s="343"/>
      <c r="AU1451" s="343"/>
      <c r="AV1451" s="343"/>
      <c r="AW1451" s="343"/>
      <c r="AX1451" s="343"/>
      <c r="AY1451" s="343"/>
      <c r="AZ1451" s="343"/>
      <c r="BA1451" s="343"/>
      <c r="BB1451" s="343"/>
      <c r="BC1451" s="343"/>
      <c r="BD1451" s="343"/>
      <c r="BE1451" s="475"/>
      <c r="BF1451" s="475"/>
      <c r="BG1451" s="475"/>
      <c r="BH1451" s="475"/>
      <c r="BI1451" s="475"/>
      <c r="BJ1451" s="475"/>
      <c r="BK1451" s="475"/>
      <c r="BL1451" s="475"/>
      <c r="BM1451" s="475"/>
      <c r="BN1451" s="475"/>
      <c r="BO1451" s="475"/>
      <c r="BP1451" s="306"/>
      <c r="BQ1451" s="496"/>
      <c r="BR1451" s="496"/>
      <c r="BS1451" s="496"/>
      <c r="BT1451" s="496"/>
      <c r="BU1451" s="496"/>
      <c r="BV1451" s="496"/>
    </row>
    <row r="1452" spans="1:74" s="52" customFormat="1" ht="12.75">
      <c r="A1452" s="45">
        <v>2735.6132650573031</v>
      </c>
      <c r="B1452" s="46" t="s">
        <v>342</v>
      </c>
      <c r="C1452" s="47" t="s">
        <v>345</v>
      </c>
      <c r="D1452" s="48">
        <v>19.995134532566649</v>
      </c>
      <c r="E1452" s="49">
        <v>39.560339999999997</v>
      </c>
      <c r="F1452" s="49">
        <v>4.3799999999999999E-2</v>
      </c>
      <c r="G1452" s="49">
        <v>14.99906</v>
      </c>
      <c r="H1452" s="49">
        <v>0.31480000000000002</v>
      </c>
      <c r="I1452" s="49">
        <v>0.24909999999999999</v>
      </c>
      <c r="J1452" s="49">
        <v>44.742759999999997</v>
      </c>
      <c r="K1452" s="49">
        <v>0.25380000000000003</v>
      </c>
      <c r="L1452" s="49">
        <v>100.16365999999998</v>
      </c>
      <c r="M1452" s="473"/>
      <c r="N1452" s="50">
        <v>0.99394672882464308</v>
      </c>
      <c r="O1452" s="50">
        <v>8.7006684342749371E-4</v>
      </c>
      <c r="P1452" s="50">
        <v>0.31515422209013683</v>
      </c>
      <c r="Q1452" s="50">
        <v>6.361824866859914E-3</v>
      </c>
      <c r="R1452" s="50">
        <v>5.3010580497745942E-3</v>
      </c>
      <c r="S1452" s="50">
        <v>1.6758471660098029</v>
      </c>
      <c r="T1452" s="50">
        <v>6.8320708038569905E-3</v>
      </c>
      <c r="U1452" s="50">
        <v>3.0043131374885022</v>
      </c>
      <c r="V1452" s="51">
        <v>84.171069695190113</v>
      </c>
      <c r="X1452" s="49">
        <v>0.25</v>
      </c>
      <c r="Y1452" s="49">
        <v>43.96</v>
      </c>
      <c r="Z1452" s="49">
        <v>0.57999999999999996</v>
      </c>
      <c r="AA1452" s="49">
        <v>6.55</v>
      </c>
      <c r="AB1452" s="49">
        <v>10.220000000000001</v>
      </c>
      <c r="AC1452" s="49">
        <v>0.26</v>
      </c>
      <c r="AD1452" s="49">
        <v>2.2599999999999998</v>
      </c>
      <c r="AE1452" s="312"/>
      <c r="AF1452" s="465" t="s">
        <v>1751</v>
      </c>
      <c r="AG1452" s="343">
        <v>30</v>
      </c>
      <c r="AH1452" s="343">
        <v>15</v>
      </c>
      <c r="AI1452" s="343"/>
      <c r="AJ1452" s="343"/>
      <c r="AK1452" s="343"/>
      <c r="AL1452" s="343"/>
      <c r="AM1452" s="343"/>
      <c r="AN1452" s="343"/>
      <c r="AO1452" s="343"/>
      <c r="AP1452" s="343"/>
      <c r="AQ1452" s="343"/>
      <c r="AR1452" s="343"/>
      <c r="AS1452" s="343"/>
      <c r="AT1452" s="343"/>
      <c r="AU1452" s="343"/>
      <c r="AV1452" s="343"/>
      <c r="AW1452" s="343"/>
      <c r="AX1452" s="343"/>
      <c r="AY1452" s="343"/>
      <c r="AZ1452" s="343"/>
      <c r="BA1452" s="343"/>
      <c r="BB1452" s="343"/>
      <c r="BC1452" s="343"/>
      <c r="BD1452" s="343"/>
      <c r="BE1452" s="475"/>
      <c r="BF1452" s="475"/>
      <c r="BG1452" s="475"/>
      <c r="BH1452" s="475"/>
      <c r="BI1452" s="475"/>
      <c r="BJ1452" s="475"/>
      <c r="BK1452" s="475"/>
      <c r="BL1452" s="475"/>
      <c r="BM1452" s="475"/>
      <c r="BN1452" s="475"/>
      <c r="BO1452" s="475"/>
      <c r="BP1452" s="306"/>
      <c r="BQ1452" s="496"/>
      <c r="BR1452" s="496"/>
      <c r="BS1452" s="496"/>
      <c r="BT1452" s="496"/>
      <c r="BU1452" s="496"/>
      <c r="BV1452" s="496"/>
    </row>
    <row r="1453" spans="1:74" s="52" customFormat="1" ht="12.75">
      <c r="A1453" s="45">
        <v>2735.6132650573031</v>
      </c>
      <c r="B1453" s="46" t="s">
        <v>342</v>
      </c>
      <c r="C1453" s="47" t="s">
        <v>345</v>
      </c>
      <c r="D1453" s="48">
        <v>29.995134532566649</v>
      </c>
      <c r="E1453" s="49">
        <v>39.520769999999999</v>
      </c>
      <c r="F1453" s="49">
        <v>3.2500000000000001E-2</v>
      </c>
      <c r="G1453" s="49">
        <v>14.79792</v>
      </c>
      <c r="H1453" s="49">
        <v>0.31080000000000002</v>
      </c>
      <c r="I1453" s="49">
        <v>0.21249999999999999</v>
      </c>
      <c r="J1453" s="49">
        <v>45.080060000000003</v>
      </c>
      <c r="K1453" s="49">
        <v>0.25419999999999998</v>
      </c>
      <c r="L1453" s="49">
        <v>100.20874999999999</v>
      </c>
      <c r="M1453" s="473"/>
      <c r="N1453" s="50">
        <v>0.99173849831872574</v>
      </c>
      <c r="O1453" s="50">
        <v>6.4480819882918605E-4</v>
      </c>
      <c r="P1453" s="50">
        <v>0.31054779077600742</v>
      </c>
      <c r="Q1453" s="50">
        <v>6.2733089655553935E-3</v>
      </c>
      <c r="R1453" s="50">
        <v>4.5166501101640095E-3</v>
      </c>
      <c r="S1453" s="50">
        <v>1.6864163569145383</v>
      </c>
      <c r="T1453" s="50">
        <v>6.8344719997961755E-3</v>
      </c>
      <c r="U1453" s="50">
        <v>3.0069718852836163</v>
      </c>
      <c r="V1453" s="51">
        <v>84.449005199459862</v>
      </c>
      <c r="X1453" s="49">
        <v>0.25</v>
      </c>
      <c r="Y1453" s="49">
        <v>46.16</v>
      </c>
      <c r="Z1453" s="49">
        <v>0.6</v>
      </c>
      <c r="AA1453" s="49">
        <v>6.21</v>
      </c>
      <c r="AB1453" s="49">
        <v>9.16</v>
      </c>
      <c r="AC1453" s="49">
        <v>0.25</v>
      </c>
      <c r="AD1453" s="49">
        <v>2.27</v>
      </c>
      <c r="AE1453" s="312"/>
      <c r="AF1453" s="465" t="s">
        <v>1751</v>
      </c>
      <c r="AG1453" s="343">
        <v>30</v>
      </c>
      <c r="AH1453" s="343">
        <v>15</v>
      </c>
      <c r="AI1453" s="343"/>
      <c r="AJ1453" s="343"/>
      <c r="AK1453" s="343"/>
      <c r="AL1453" s="343"/>
      <c r="AM1453" s="343"/>
      <c r="AN1453" s="343"/>
      <c r="AO1453" s="343"/>
      <c r="AP1453" s="343"/>
      <c r="AQ1453" s="343"/>
      <c r="AR1453" s="343"/>
      <c r="AS1453" s="343"/>
      <c r="AT1453" s="343"/>
      <c r="AU1453" s="343"/>
      <c r="AV1453" s="343"/>
      <c r="AW1453" s="343"/>
      <c r="AX1453" s="343"/>
      <c r="AY1453" s="343"/>
      <c r="AZ1453" s="343"/>
      <c r="BA1453" s="343"/>
      <c r="BB1453" s="343"/>
      <c r="BC1453" s="343"/>
      <c r="BD1453" s="343"/>
      <c r="BE1453" s="475"/>
      <c r="BF1453" s="475"/>
      <c r="BG1453" s="475"/>
      <c r="BH1453" s="475"/>
      <c r="BI1453" s="475"/>
      <c r="BJ1453" s="475"/>
      <c r="BK1453" s="475"/>
      <c r="BL1453" s="475"/>
      <c r="BM1453" s="475"/>
      <c r="BN1453" s="475"/>
      <c r="BO1453" s="475"/>
      <c r="BP1453" s="306"/>
      <c r="BQ1453" s="496"/>
      <c r="BR1453" s="496"/>
      <c r="BS1453" s="496"/>
      <c r="BT1453" s="496"/>
      <c r="BU1453" s="496"/>
      <c r="BV1453" s="496"/>
    </row>
    <row r="1454" spans="1:74" s="52" customFormat="1" ht="12.75">
      <c r="A1454" s="45">
        <v>2735.6132650573031</v>
      </c>
      <c r="B1454" s="46" t="s">
        <v>342</v>
      </c>
      <c r="C1454" s="47" t="s">
        <v>345</v>
      </c>
      <c r="D1454" s="48">
        <v>39.995134532566652</v>
      </c>
      <c r="E1454" s="49">
        <v>39.718580000000003</v>
      </c>
      <c r="F1454" s="49">
        <v>3.04E-2</v>
      </c>
      <c r="G1454" s="49">
        <v>14.86497</v>
      </c>
      <c r="H1454" s="49">
        <v>0.33829999999999999</v>
      </c>
      <c r="I1454" s="49">
        <v>0.21820000000000001</v>
      </c>
      <c r="J1454" s="49">
        <v>44.980849999999997</v>
      </c>
      <c r="K1454" s="49">
        <v>0.25569999999999998</v>
      </c>
      <c r="L1454" s="49">
        <v>100.407</v>
      </c>
      <c r="M1454" s="473"/>
      <c r="N1454" s="50">
        <v>0.99465957875620992</v>
      </c>
      <c r="O1454" s="50">
        <v>6.0190749965850798E-4</v>
      </c>
      <c r="P1454" s="50">
        <v>0.31131553068154039</v>
      </c>
      <c r="Q1454" s="50">
        <v>6.8143846758047522E-3</v>
      </c>
      <c r="R1454" s="50">
        <v>4.628297227405544E-3</v>
      </c>
      <c r="S1454" s="50">
        <v>1.6792561963110479</v>
      </c>
      <c r="T1454" s="50">
        <v>6.8607110928059194E-3</v>
      </c>
      <c r="U1454" s="50">
        <v>3.0041366062444732</v>
      </c>
      <c r="V1454" s="51">
        <v>84.360496712575909</v>
      </c>
      <c r="X1454" s="49">
        <v>0.25</v>
      </c>
      <c r="Y1454" s="49">
        <v>58.41</v>
      </c>
      <c r="Z1454" s="49">
        <v>0.6</v>
      </c>
      <c r="AA1454" s="49">
        <v>6.28</v>
      </c>
      <c r="AB1454" s="49">
        <v>10.72</v>
      </c>
      <c r="AC1454" s="49">
        <v>0.25</v>
      </c>
      <c r="AD1454" s="49">
        <v>2.25</v>
      </c>
      <c r="AE1454" s="312"/>
      <c r="AF1454" s="465" t="s">
        <v>1751</v>
      </c>
      <c r="AG1454" s="343">
        <v>30</v>
      </c>
      <c r="AH1454" s="343">
        <v>15</v>
      </c>
      <c r="AI1454" s="343"/>
      <c r="AJ1454" s="343"/>
      <c r="AK1454" s="343"/>
      <c r="AL1454" s="343"/>
      <c r="AM1454" s="343"/>
      <c r="AN1454" s="343"/>
      <c r="AO1454" s="343"/>
      <c r="AP1454" s="343"/>
      <c r="AQ1454" s="343"/>
      <c r="AR1454" s="343"/>
      <c r="AS1454" s="343"/>
      <c r="AT1454" s="343"/>
      <c r="AU1454" s="343"/>
      <c r="AV1454" s="343"/>
      <c r="AW1454" s="343"/>
      <c r="AX1454" s="343"/>
      <c r="AY1454" s="343"/>
      <c r="AZ1454" s="343"/>
      <c r="BA1454" s="343"/>
      <c r="BB1454" s="343"/>
      <c r="BC1454" s="343"/>
      <c r="BD1454" s="343"/>
      <c r="BE1454" s="475"/>
      <c r="BF1454" s="475"/>
      <c r="BG1454" s="475"/>
      <c r="BH1454" s="475"/>
      <c r="BI1454" s="475"/>
      <c r="BJ1454" s="475"/>
      <c r="BK1454" s="475"/>
      <c r="BL1454" s="475"/>
      <c r="BM1454" s="475"/>
      <c r="BN1454" s="475"/>
      <c r="BO1454" s="475"/>
      <c r="BP1454" s="306"/>
      <c r="BQ1454" s="496"/>
      <c r="BR1454" s="496"/>
      <c r="BS1454" s="496"/>
      <c r="BT1454" s="496"/>
      <c r="BU1454" s="496"/>
      <c r="BV1454" s="496"/>
    </row>
    <row r="1455" spans="1:74" s="52" customFormat="1" ht="12.75">
      <c r="A1455" s="45">
        <v>2735.6132650573031</v>
      </c>
      <c r="B1455" s="46" t="s">
        <v>342</v>
      </c>
      <c r="C1455" s="47" t="s">
        <v>345</v>
      </c>
      <c r="D1455" s="48">
        <v>49.995134532566652</v>
      </c>
      <c r="E1455" s="49">
        <v>39.560339999999997</v>
      </c>
      <c r="F1455" s="49">
        <v>3.7900000000000003E-2</v>
      </c>
      <c r="G1455" s="49">
        <v>15.00864</v>
      </c>
      <c r="H1455" s="49">
        <v>0.29020000000000001</v>
      </c>
      <c r="I1455" s="49">
        <v>0.2155</v>
      </c>
      <c r="J1455" s="49">
        <v>44.693150000000003</v>
      </c>
      <c r="K1455" s="49">
        <v>0.24199999999999999</v>
      </c>
      <c r="L1455" s="49">
        <v>100.04773</v>
      </c>
      <c r="M1455" s="473"/>
      <c r="N1455" s="50">
        <v>0.99482672453892351</v>
      </c>
      <c r="O1455" s="50">
        <v>7.5353261231773125E-4</v>
      </c>
      <c r="P1455" s="50">
        <v>0.31563471478387389</v>
      </c>
      <c r="Q1455" s="50">
        <v>5.8698733169459498E-3</v>
      </c>
      <c r="R1455" s="50">
        <v>4.5900819743822973E-3</v>
      </c>
      <c r="S1455" s="50">
        <v>1.6754710901569858</v>
      </c>
      <c r="T1455" s="50">
        <v>6.5201928530112946E-3</v>
      </c>
      <c r="U1455" s="50">
        <v>3.0036662102364406</v>
      </c>
      <c r="V1455" s="51">
        <v>84.14776783832194</v>
      </c>
      <c r="X1455" s="49">
        <v>0.25</v>
      </c>
      <c r="Y1455" s="49">
        <v>61.87</v>
      </c>
      <c r="Z1455" s="49">
        <v>0.6</v>
      </c>
      <c r="AA1455" s="49">
        <v>5.85</v>
      </c>
      <c r="AB1455" s="49">
        <v>10.36</v>
      </c>
      <c r="AC1455" s="49">
        <v>0.25</v>
      </c>
      <c r="AD1455" s="49">
        <v>2.23</v>
      </c>
      <c r="AE1455" s="312"/>
      <c r="AF1455" s="465" t="s">
        <v>1751</v>
      </c>
      <c r="AG1455" s="343">
        <v>30</v>
      </c>
      <c r="AH1455" s="343">
        <v>15</v>
      </c>
      <c r="AI1455" s="343"/>
      <c r="AJ1455" s="343"/>
      <c r="AK1455" s="343"/>
      <c r="AL1455" s="343"/>
      <c r="AM1455" s="343"/>
      <c r="AN1455" s="343"/>
      <c r="AO1455" s="343"/>
      <c r="AP1455" s="343"/>
      <c r="AQ1455" s="343"/>
      <c r="AR1455" s="343"/>
      <c r="AS1455" s="343"/>
      <c r="AT1455" s="343"/>
      <c r="AU1455" s="343"/>
      <c r="AV1455" s="343"/>
      <c r="AW1455" s="343"/>
      <c r="AX1455" s="343"/>
      <c r="AY1455" s="343"/>
      <c r="AZ1455" s="343"/>
      <c r="BA1455" s="343"/>
      <c r="BB1455" s="343"/>
      <c r="BC1455" s="343"/>
      <c r="BD1455" s="343"/>
      <c r="BE1455" s="475"/>
      <c r="BF1455" s="475"/>
      <c r="BG1455" s="475"/>
      <c r="BH1455" s="475"/>
      <c r="BI1455" s="475"/>
      <c r="BJ1455" s="475"/>
      <c r="BK1455" s="475"/>
      <c r="BL1455" s="475"/>
      <c r="BM1455" s="475"/>
      <c r="BN1455" s="475"/>
      <c r="BO1455" s="475"/>
      <c r="BP1455" s="306"/>
      <c r="BQ1455" s="496"/>
      <c r="BR1455" s="496"/>
      <c r="BS1455" s="496"/>
      <c r="BT1455" s="496"/>
      <c r="BU1455" s="496"/>
      <c r="BV1455" s="496"/>
    </row>
    <row r="1456" spans="1:74" s="52" customFormat="1" ht="12.75">
      <c r="A1456" s="45">
        <v>2735.6132650573031</v>
      </c>
      <c r="B1456" s="46" t="s">
        <v>342</v>
      </c>
      <c r="C1456" s="47" t="s">
        <v>345</v>
      </c>
      <c r="D1456" s="48">
        <v>59.995134532566652</v>
      </c>
      <c r="E1456" s="49">
        <v>39.550449999999998</v>
      </c>
      <c r="F1456" s="49">
        <v>6.4000000000000001E-2</v>
      </c>
      <c r="G1456" s="49">
        <v>15.104419999999999</v>
      </c>
      <c r="H1456" s="49">
        <v>0.31669999999999998</v>
      </c>
      <c r="I1456" s="49">
        <v>0.20730000000000001</v>
      </c>
      <c r="J1456" s="49">
        <v>44.554259999999999</v>
      </c>
      <c r="K1456" s="49">
        <v>0.25380000000000003</v>
      </c>
      <c r="L1456" s="49">
        <v>100.05092999999998</v>
      </c>
      <c r="M1456" s="473"/>
      <c r="N1456" s="50">
        <v>0.99493963925168005</v>
      </c>
      <c r="O1456" s="50">
        <v>1.2729187794755269E-3</v>
      </c>
      <c r="P1456" s="50">
        <v>0.31776448162615567</v>
      </c>
      <c r="Q1456" s="50">
        <v>6.4082177478590003E-3</v>
      </c>
      <c r="R1456" s="50">
        <v>4.4170299698599582E-3</v>
      </c>
      <c r="S1456" s="50">
        <v>1.6708716299261097</v>
      </c>
      <c r="T1456" s="50">
        <v>6.8406058882291808E-3</v>
      </c>
      <c r="U1456" s="50">
        <v>3.0025145231893693</v>
      </c>
      <c r="V1456" s="51">
        <v>84.020984041262395</v>
      </c>
      <c r="X1456" s="49">
        <v>0.25</v>
      </c>
      <c r="Y1456" s="49">
        <v>51.7</v>
      </c>
      <c r="Z1456" s="49">
        <v>0.59</v>
      </c>
      <c r="AA1456" s="49">
        <v>6.71</v>
      </c>
      <c r="AB1456" s="49">
        <v>10.71</v>
      </c>
      <c r="AC1456" s="49">
        <v>0.25</v>
      </c>
      <c r="AD1456" s="49">
        <v>2.35</v>
      </c>
      <c r="AE1456" s="312"/>
      <c r="AF1456" s="465" t="s">
        <v>1751</v>
      </c>
      <c r="AG1456" s="343">
        <v>30</v>
      </c>
      <c r="AH1456" s="343">
        <v>15</v>
      </c>
      <c r="AI1456" s="343"/>
      <c r="AJ1456" s="343"/>
      <c r="AK1456" s="343"/>
      <c r="AL1456" s="343"/>
      <c r="AM1456" s="343"/>
      <c r="AN1456" s="343"/>
      <c r="AO1456" s="343"/>
      <c r="AP1456" s="343"/>
      <c r="AQ1456" s="343"/>
      <c r="AR1456" s="343"/>
      <c r="AS1456" s="343"/>
      <c r="AT1456" s="343"/>
      <c r="AU1456" s="343"/>
      <c r="AV1456" s="343"/>
      <c r="AW1456" s="343"/>
      <c r="AX1456" s="343"/>
      <c r="AY1456" s="343"/>
      <c r="AZ1456" s="343"/>
      <c r="BA1456" s="343"/>
      <c r="BB1456" s="343"/>
      <c r="BC1456" s="343"/>
      <c r="BD1456" s="343"/>
      <c r="BE1456" s="475"/>
      <c r="BF1456" s="475"/>
      <c r="BG1456" s="475"/>
      <c r="BH1456" s="475"/>
      <c r="BI1456" s="475"/>
      <c r="BJ1456" s="475"/>
      <c r="BK1456" s="475"/>
      <c r="BL1456" s="475"/>
      <c r="BM1456" s="475"/>
      <c r="BN1456" s="475"/>
      <c r="BO1456" s="475"/>
      <c r="BP1456" s="306"/>
      <c r="BQ1456" s="496"/>
      <c r="BR1456" s="496"/>
      <c r="BS1456" s="496"/>
      <c r="BT1456" s="496"/>
      <c r="BU1456" s="496"/>
      <c r="BV1456" s="496"/>
    </row>
    <row r="1457" spans="1:74" s="52" customFormat="1" ht="12.75">
      <c r="A1457" s="45">
        <v>2735.6132650573031</v>
      </c>
      <c r="B1457" s="46" t="s">
        <v>342</v>
      </c>
      <c r="C1457" s="47" t="s">
        <v>345</v>
      </c>
      <c r="D1457" s="48">
        <v>69.995134532566652</v>
      </c>
      <c r="E1457" s="49">
        <v>39.481209999999997</v>
      </c>
      <c r="F1457" s="49">
        <v>3.3300000000000003E-2</v>
      </c>
      <c r="G1457" s="49">
        <v>15.248089999999999</v>
      </c>
      <c r="H1457" s="49">
        <v>0.32869999999999999</v>
      </c>
      <c r="I1457" s="49">
        <v>0.19439999999999999</v>
      </c>
      <c r="J1457" s="49">
        <v>44.633629999999997</v>
      </c>
      <c r="K1457" s="49">
        <v>0.24299999999999999</v>
      </c>
      <c r="L1457" s="49">
        <v>100.16232999999998</v>
      </c>
      <c r="M1457" s="473"/>
      <c r="N1457" s="50">
        <v>0.99310833101921181</v>
      </c>
      <c r="O1457" s="50">
        <v>6.6225587464401818E-4</v>
      </c>
      <c r="P1457" s="50">
        <v>0.32075808470544365</v>
      </c>
      <c r="Q1457" s="50">
        <v>6.6504306242313157E-3</v>
      </c>
      <c r="R1457" s="50">
        <v>4.1417909107902742E-3</v>
      </c>
      <c r="S1457" s="50">
        <v>1.6736973379639839</v>
      </c>
      <c r="T1457" s="50">
        <v>6.5489261331944972E-3</v>
      </c>
      <c r="U1457" s="50">
        <v>3.0055671572314995</v>
      </c>
      <c r="V1457" s="51">
        <v>83.917510461270012</v>
      </c>
      <c r="X1457" s="49">
        <v>0.25</v>
      </c>
      <c r="Y1457" s="49">
        <v>31.28</v>
      </c>
      <c r="Z1457" s="49">
        <v>0.59</v>
      </c>
      <c r="AA1457" s="49">
        <v>6.19</v>
      </c>
      <c r="AB1457" s="49">
        <v>10.67</v>
      </c>
      <c r="AC1457" s="49">
        <v>0.25</v>
      </c>
      <c r="AD1457" s="49">
        <v>2.23</v>
      </c>
      <c r="AE1457" s="312"/>
      <c r="AF1457" s="465" t="s">
        <v>1751</v>
      </c>
      <c r="AG1457" s="343">
        <v>30</v>
      </c>
      <c r="AH1457" s="343">
        <v>15</v>
      </c>
      <c r="AI1457" s="343"/>
      <c r="AJ1457" s="343"/>
      <c r="AK1457" s="343"/>
      <c r="AL1457" s="343"/>
      <c r="AM1457" s="343"/>
      <c r="AN1457" s="343"/>
      <c r="AO1457" s="343"/>
      <c r="AP1457" s="343"/>
      <c r="AQ1457" s="343"/>
      <c r="AR1457" s="343"/>
      <c r="AS1457" s="343"/>
      <c r="AT1457" s="343"/>
      <c r="AU1457" s="343"/>
      <c r="AV1457" s="343"/>
      <c r="AW1457" s="343"/>
      <c r="AX1457" s="343"/>
      <c r="AY1457" s="343"/>
      <c r="AZ1457" s="343"/>
      <c r="BA1457" s="343"/>
      <c r="BB1457" s="343"/>
      <c r="BC1457" s="343"/>
      <c r="BD1457" s="343"/>
      <c r="BE1457" s="475"/>
      <c r="BF1457" s="475"/>
      <c r="BG1457" s="475"/>
      <c r="BH1457" s="475"/>
      <c r="BI1457" s="475"/>
      <c r="BJ1457" s="475"/>
      <c r="BK1457" s="475"/>
      <c r="BL1457" s="475"/>
      <c r="BM1457" s="475"/>
      <c r="BN1457" s="475"/>
      <c r="BO1457" s="475"/>
      <c r="BP1457" s="306"/>
      <c r="BQ1457" s="496"/>
      <c r="BR1457" s="496"/>
      <c r="BS1457" s="496"/>
      <c r="BT1457" s="496"/>
      <c r="BU1457" s="496"/>
      <c r="BV1457" s="496"/>
    </row>
    <row r="1458" spans="1:74" s="52" customFormat="1" ht="12.75">
      <c r="A1458" s="45">
        <v>2735.6132650573031</v>
      </c>
      <c r="B1458" s="46" t="s">
        <v>342</v>
      </c>
      <c r="C1458" s="47" t="s">
        <v>345</v>
      </c>
      <c r="D1458" s="48">
        <v>79.995134532566652</v>
      </c>
      <c r="E1458" s="49">
        <v>39.609789999999997</v>
      </c>
      <c r="F1458" s="49">
        <v>4.6600000000000003E-2</v>
      </c>
      <c r="G1458" s="49">
        <v>15.257669999999999</v>
      </c>
      <c r="H1458" s="49">
        <v>0.3201</v>
      </c>
      <c r="I1458" s="49">
        <v>0.18809999999999999</v>
      </c>
      <c r="J1458" s="49">
        <v>44.554259999999999</v>
      </c>
      <c r="K1458" s="49">
        <v>0.24709999999999999</v>
      </c>
      <c r="L1458" s="49">
        <v>100.22362</v>
      </c>
      <c r="M1458" s="473"/>
      <c r="N1458" s="50">
        <v>0.99527528308356972</v>
      </c>
      <c r="O1458" s="50">
        <v>9.2576767118855295E-4</v>
      </c>
      <c r="P1458" s="50">
        <v>0.32061577771971772</v>
      </c>
      <c r="Q1458" s="50">
        <v>6.4694929725470024E-3</v>
      </c>
      <c r="R1458" s="50">
        <v>4.0032730573263996E-3</v>
      </c>
      <c r="S1458" s="50">
        <v>1.668931298629218</v>
      </c>
      <c r="T1458" s="50">
        <v>6.6522884404861321E-3</v>
      </c>
      <c r="U1458" s="50">
        <v>3.0028731815740533</v>
      </c>
      <c r="V1458" s="51">
        <v>83.88498661172234</v>
      </c>
      <c r="X1458" s="49">
        <v>0.25</v>
      </c>
      <c r="Y1458" s="49">
        <v>57.89</v>
      </c>
      <c r="Z1458" s="49">
        <v>0.59</v>
      </c>
      <c r="AA1458" s="49">
        <v>5.97</v>
      </c>
      <c r="AB1458" s="49">
        <v>11.59</v>
      </c>
      <c r="AC1458" s="49">
        <v>0.25</v>
      </c>
      <c r="AD1458" s="49">
        <v>2.33</v>
      </c>
      <c r="AE1458" s="312"/>
      <c r="AF1458" s="465" t="s">
        <v>1751</v>
      </c>
      <c r="AG1458" s="343">
        <v>30</v>
      </c>
      <c r="AH1458" s="343">
        <v>15</v>
      </c>
      <c r="AI1458" s="343"/>
      <c r="AJ1458" s="343"/>
      <c r="AK1458" s="343"/>
      <c r="AL1458" s="343"/>
      <c r="AM1458" s="343"/>
      <c r="AN1458" s="343"/>
      <c r="AO1458" s="343"/>
      <c r="AP1458" s="343"/>
      <c r="AQ1458" s="343"/>
      <c r="AR1458" s="343"/>
      <c r="AS1458" s="343"/>
      <c r="AT1458" s="343"/>
      <c r="AU1458" s="343"/>
      <c r="AV1458" s="343"/>
      <c r="AW1458" s="343"/>
      <c r="AX1458" s="343"/>
      <c r="AY1458" s="343"/>
      <c r="AZ1458" s="343"/>
      <c r="BA1458" s="343"/>
      <c r="BB1458" s="343"/>
      <c r="BC1458" s="343"/>
      <c r="BD1458" s="343"/>
      <c r="BE1458" s="475"/>
      <c r="BF1458" s="475"/>
      <c r="BG1458" s="475"/>
      <c r="BH1458" s="475"/>
      <c r="BI1458" s="475"/>
      <c r="BJ1458" s="475"/>
      <c r="BK1458" s="475"/>
      <c r="BL1458" s="475"/>
      <c r="BM1458" s="475"/>
      <c r="BN1458" s="475"/>
      <c r="BO1458" s="475"/>
      <c r="BP1458" s="306"/>
      <c r="BQ1458" s="496"/>
      <c r="BR1458" s="496"/>
      <c r="BS1458" s="496"/>
      <c r="BT1458" s="496"/>
      <c r="BU1458" s="496"/>
      <c r="BV1458" s="496"/>
    </row>
    <row r="1459" spans="1:74" s="52" customFormat="1" ht="12.75">
      <c r="A1459" s="45">
        <v>2735.6132650573031</v>
      </c>
      <c r="B1459" s="46" t="s">
        <v>342</v>
      </c>
      <c r="C1459" s="47" t="s">
        <v>345</v>
      </c>
      <c r="D1459" s="48">
        <v>89.995134532566652</v>
      </c>
      <c r="E1459" s="49">
        <v>39.540550000000003</v>
      </c>
      <c r="F1459" s="49">
        <v>2.8899999999999999E-2</v>
      </c>
      <c r="G1459" s="49">
        <v>15.53543</v>
      </c>
      <c r="H1459" s="49">
        <v>0.34649999999999997</v>
      </c>
      <c r="I1459" s="49">
        <v>0.2122</v>
      </c>
      <c r="J1459" s="49">
        <v>44.613790000000002</v>
      </c>
      <c r="K1459" s="49">
        <v>0.24340000000000001</v>
      </c>
      <c r="L1459" s="49">
        <v>100.52077</v>
      </c>
      <c r="M1459" s="473"/>
      <c r="N1459" s="50">
        <v>0.99242423001725111</v>
      </c>
      <c r="O1459" s="50">
        <v>5.7349272212665946E-4</v>
      </c>
      <c r="P1459" s="50">
        <v>0.3260873305543292</v>
      </c>
      <c r="Q1459" s="50">
        <v>6.9952265519256243E-3</v>
      </c>
      <c r="R1459" s="50">
        <v>4.5111344587031865E-3</v>
      </c>
      <c r="S1459" s="50">
        <v>1.6692920202364265</v>
      </c>
      <c r="T1459" s="50">
        <v>6.5453499977335804E-3</v>
      </c>
      <c r="U1459" s="50">
        <v>3.0064287845384956</v>
      </c>
      <c r="V1459" s="51">
        <v>83.657877865424297</v>
      </c>
      <c r="X1459" s="49">
        <v>0.25</v>
      </c>
      <c r="Y1459" s="49">
        <v>42.43</v>
      </c>
      <c r="Z1459" s="49">
        <v>0.59</v>
      </c>
      <c r="AA1459" s="49">
        <v>6.21</v>
      </c>
      <c r="AB1459" s="49">
        <v>12.15</v>
      </c>
      <c r="AC1459" s="49">
        <v>0.25</v>
      </c>
      <c r="AD1459" s="49">
        <v>2.31</v>
      </c>
      <c r="AE1459" s="312"/>
      <c r="AF1459" s="465" t="s">
        <v>1751</v>
      </c>
      <c r="AG1459" s="343">
        <v>30</v>
      </c>
      <c r="AH1459" s="343">
        <v>15</v>
      </c>
      <c r="AI1459" s="343"/>
      <c r="AJ1459" s="343"/>
      <c r="AK1459" s="343"/>
      <c r="AL1459" s="343"/>
      <c r="AM1459" s="343"/>
      <c r="AN1459" s="343"/>
      <c r="AO1459" s="343"/>
      <c r="AP1459" s="343"/>
      <c r="AQ1459" s="343"/>
      <c r="AR1459" s="343"/>
      <c r="AS1459" s="343"/>
      <c r="AT1459" s="343"/>
      <c r="AU1459" s="343"/>
      <c r="AV1459" s="343"/>
      <c r="AW1459" s="343"/>
      <c r="AX1459" s="343"/>
      <c r="AY1459" s="343"/>
      <c r="AZ1459" s="343"/>
      <c r="BA1459" s="343"/>
      <c r="BB1459" s="343"/>
      <c r="BC1459" s="343"/>
      <c r="BD1459" s="343"/>
      <c r="BE1459" s="475"/>
      <c r="BF1459" s="475"/>
      <c r="BG1459" s="475"/>
      <c r="BH1459" s="475"/>
      <c r="BI1459" s="475"/>
      <c r="BJ1459" s="475"/>
      <c r="BK1459" s="475"/>
      <c r="BL1459" s="475"/>
      <c r="BM1459" s="475"/>
      <c r="BN1459" s="475"/>
      <c r="BO1459" s="475"/>
      <c r="BP1459" s="306"/>
      <c r="BQ1459" s="496"/>
      <c r="BR1459" s="496"/>
      <c r="BS1459" s="496"/>
      <c r="BT1459" s="496"/>
      <c r="BU1459" s="496"/>
      <c r="BV1459" s="496"/>
    </row>
    <row r="1460" spans="1:74" s="52" customFormat="1" ht="12.75">
      <c r="A1460" s="45">
        <v>2735.6132650573031</v>
      </c>
      <c r="B1460" s="46" t="s">
        <v>342</v>
      </c>
      <c r="C1460" s="47" t="s">
        <v>345</v>
      </c>
      <c r="D1460" s="48">
        <v>99.995134532566652</v>
      </c>
      <c r="E1460" s="49">
        <v>39.471319999999999</v>
      </c>
      <c r="F1460" s="49">
        <v>5.4600000000000003E-2</v>
      </c>
      <c r="G1460" s="49">
        <v>15.564159999999999</v>
      </c>
      <c r="H1460" s="49">
        <v>0.29220000000000002</v>
      </c>
      <c r="I1460" s="49">
        <v>0.21809999999999999</v>
      </c>
      <c r="J1460" s="49">
        <v>44.474899999999998</v>
      </c>
      <c r="K1460" s="49">
        <v>0.247</v>
      </c>
      <c r="L1460" s="49">
        <v>100.32227999999999</v>
      </c>
      <c r="M1460" s="473"/>
      <c r="N1460" s="50">
        <v>0.992526017615315</v>
      </c>
      <c r="O1460" s="50">
        <v>1.0854961999369609E-3</v>
      </c>
      <c r="P1460" s="50">
        <v>0.32729692900639229</v>
      </c>
      <c r="Q1460" s="50">
        <v>5.9099574438650302E-3</v>
      </c>
      <c r="R1460" s="50">
        <v>4.6451704482088256E-3</v>
      </c>
      <c r="S1460" s="50">
        <v>1.6671849281430684</v>
      </c>
      <c r="T1460" s="50">
        <v>6.6544911280245894E-3</v>
      </c>
      <c r="U1460" s="50">
        <v>3.0053029899848109</v>
      </c>
      <c r="V1460" s="51">
        <v>83.589876847806011</v>
      </c>
      <c r="X1460" s="49">
        <v>0.25</v>
      </c>
      <c r="Y1460" s="49">
        <v>68.290000000000006</v>
      </c>
      <c r="Z1460" s="49">
        <v>0.57999999999999996</v>
      </c>
      <c r="AA1460" s="49">
        <v>5.73</v>
      </c>
      <c r="AB1460" s="49">
        <v>10.72</v>
      </c>
      <c r="AC1460" s="49">
        <v>0.25</v>
      </c>
      <c r="AD1460" s="49">
        <v>2.33</v>
      </c>
      <c r="AE1460" s="312"/>
      <c r="AF1460" s="465" t="s">
        <v>1751</v>
      </c>
      <c r="AG1460" s="343">
        <v>30</v>
      </c>
      <c r="AH1460" s="343">
        <v>15</v>
      </c>
      <c r="AI1460" s="343"/>
      <c r="AJ1460" s="343"/>
      <c r="AK1460" s="343"/>
      <c r="AL1460" s="343"/>
      <c r="AM1460" s="343"/>
      <c r="AN1460" s="343"/>
      <c r="AO1460" s="343"/>
      <c r="AP1460" s="343"/>
      <c r="AQ1460" s="343"/>
      <c r="AR1460" s="343"/>
      <c r="AS1460" s="343"/>
      <c r="AT1460" s="343"/>
      <c r="AU1460" s="343"/>
      <c r="AV1460" s="343"/>
      <c r="AW1460" s="343"/>
      <c r="AX1460" s="343"/>
      <c r="AY1460" s="343"/>
      <c r="AZ1460" s="343"/>
      <c r="BA1460" s="343"/>
      <c r="BB1460" s="343"/>
      <c r="BC1460" s="343"/>
      <c r="BD1460" s="343"/>
      <c r="BE1460" s="475"/>
      <c r="BF1460" s="475"/>
      <c r="BG1460" s="475"/>
      <c r="BH1460" s="475"/>
      <c r="BI1460" s="475"/>
      <c r="BJ1460" s="475"/>
      <c r="BK1460" s="475"/>
      <c r="BL1460" s="475"/>
      <c r="BM1460" s="475"/>
      <c r="BN1460" s="475"/>
      <c r="BO1460" s="475"/>
      <c r="BP1460" s="306"/>
      <c r="BQ1460" s="496"/>
      <c r="BR1460" s="496"/>
      <c r="BS1460" s="496"/>
      <c r="BT1460" s="496"/>
      <c r="BU1460" s="496"/>
      <c r="BV1460" s="496"/>
    </row>
    <row r="1461" spans="1:74" s="52" customFormat="1" ht="12.75">
      <c r="A1461" s="45">
        <v>2735.6132650573031</v>
      </c>
      <c r="B1461" s="46" t="s">
        <v>342</v>
      </c>
      <c r="C1461" s="47" t="s">
        <v>345</v>
      </c>
      <c r="D1461" s="48">
        <v>109.99513453256665</v>
      </c>
      <c r="E1461" s="49">
        <v>39.41198</v>
      </c>
      <c r="F1461" s="49">
        <v>5.8900000000000001E-2</v>
      </c>
      <c r="G1461" s="49">
        <v>15.592890000000001</v>
      </c>
      <c r="H1461" s="49">
        <v>0.28989999999999999</v>
      </c>
      <c r="I1461" s="49">
        <v>0.193</v>
      </c>
      <c r="J1461" s="49">
        <v>44.34592</v>
      </c>
      <c r="K1461" s="49">
        <v>0.2472</v>
      </c>
      <c r="L1461" s="49">
        <v>100.13979000000002</v>
      </c>
      <c r="M1461" s="473"/>
      <c r="N1461" s="50">
        <v>0.99290409428767901</v>
      </c>
      <c r="O1461" s="50">
        <v>1.1731937958524925E-3</v>
      </c>
      <c r="P1461" s="50">
        <v>0.32851988110911179</v>
      </c>
      <c r="Q1461" s="50">
        <v>5.8745033465315184E-3</v>
      </c>
      <c r="R1461" s="50">
        <v>4.1183390326819348E-3</v>
      </c>
      <c r="S1461" s="50">
        <v>1.6654870591053936</v>
      </c>
      <c r="T1461" s="50">
        <v>6.672447443365999E-3</v>
      </c>
      <c r="U1461" s="50">
        <v>3.0047495181206161</v>
      </c>
      <c r="V1461" s="51">
        <v>83.524637026901658</v>
      </c>
      <c r="X1461" s="49">
        <v>0.25</v>
      </c>
      <c r="Y1461" s="49">
        <v>37.19</v>
      </c>
      <c r="Z1461" s="49">
        <v>0.57999999999999996</v>
      </c>
      <c r="AA1461" s="49">
        <v>6.72</v>
      </c>
      <c r="AB1461" s="49">
        <v>10.7</v>
      </c>
      <c r="AC1461" s="49">
        <v>0.25</v>
      </c>
      <c r="AD1461" s="49">
        <v>2.31</v>
      </c>
      <c r="AE1461" s="312"/>
      <c r="AF1461" s="465" t="s">
        <v>1751</v>
      </c>
      <c r="AG1461" s="343">
        <v>30</v>
      </c>
      <c r="AH1461" s="343">
        <v>15</v>
      </c>
      <c r="AI1461" s="343"/>
      <c r="AJ1461" s="343"/>
      <c r="AK1461" s="343"/>
      <c r="AL1461" s="343"/>
      <c r="AM1461" s="343"/>
      <c r="AN1461" s="343"/>
      <c r="AO1461" s="343"/>
      <c r="AP1461" s="343"/>
      <c r="AQ1461" s="343"/>
      <c r="AR1461" s="343"/>
      <c r="AS1461" s="343"/>
      <c r="AT1461" s="343"/>
      <c r="AU1461" s="343"/>
      <c r="AV1461" s="343"/>
      <c r="AW1461" s="343"/>
      <c r="AX1461" s="343"/>
      <c r="AY1461" s="343"/>
      <c r="AZ1461" s="343"/>
      <c r="BA1461" s="343"/>
      <c r="BB1461" s="343"/>
      <c r="BC1461" s="343"/>
      <c r="BD1461" s="343"/>
      <c r="BE1461" s="475"/>
      <c r="BF1461" s="475"/>
      <c r="BG1461" s="475"/>
      <c r="BH1461" s="475"/>
      <c r="BI1461" s="475"/>
      <c r="BJ1461" s="475"/>
      <c r="BK1461" s="475"/>
      <c r="BL1461" s="475"/>
      <c r="BM1461" s="475"/>
      <c r="BN1461" s="475"/>
      <c r="BO1461" s="475"/>
      <c r="BP1461" s="306"/>
      <c r="BQ1461" s="496"/>
      <c r="BR1461" s="496"/>
      <c r="BS1461" s="496"/>
      <c r="BT1461" s="496"/>
      <c r="BU1461" s="496"/>
      <c r="BV1461" s="496"/>
    </row>
    <row r="1462" spans="1:74" s="52" customFormat="1" ht="12.75">
      <c r="A1462" s="45">
        <v>2735.6132650573031</v>
      </c>
      <c r="B1462" s="46" t="s">
        <v>342</v>
      </c>
      <c r="C1462" s="47" t="s">
        <v>345</v>
      </c>
      <c r="D1462" s="48">
        <v>119.99513453256665</v>
      </c>
      <c r="E1462" s="49">
        <v>39.421880000000002</v>
      </c>
      <c r="F1462" s="49">
        <v>5.7200000000000001E-2</v>
      </c>
      <c r="G1462" s="49">
        <v>15.564159999999999</v>
      </c>
      <c r="H1462" s="49">
        <v>0.32469999999999999</v>
      </c>
      <c r="I1462" s="49">
        <v>0.2296</v>
      </c>
      <c r="J1462" s="49">
        <v>44.17727</v>
      </c>
      <c r="K1462" s="49">
        <v>0.23980000000000001</v>
      </c>
      <c r="L1462" s="49">
        <v>100.01461</v>
      </c>
      <c r="M1462" s="473"/>
      <c r="N1462" s="50">
        <v>0.99446011833891623</v>
      </c>
      <c r="O1462" s="50">
        <v>1.1408314448597128E-3</v>
      </c>
      <c r="P1462" s="50">
        <v>0.3283459925014463</v>
      </c>
      <c r="Q1462" s="50">
        <v>6.588343290640444E-3</v>
      </c>
      <c r="R1462" s="50">
        <v>4.9057754130188667E-3</v>
      </c>
      <c r="S1462" s="50">
        <v>1.6613359362595213</v>
      </c>
      <c r="T1462" s="50">
        <v>6.4812215229609607E-3</v>
      </c>
      <c r="U1462" s="50">
        <v>3.0032582187713635</v>
      </c>
      <c r="V1462" s="51">
        <v>83.497563718341823</v>
      </c>
      <c r="X1462" s="49">
        <v>0.25</v>
      </c>
      <c r="Y1462" s="49">
        <v>33.4</v>
      </c>
      <c r="Z1462" s="49">
        <v>0.57999999999999996</v>
      </c>
      <c r="AA1462" s="49">
        <v>6.75</v>
      </c>
      <c r="AB1462" s="49">
        <v>12.01</v>
      </c>
      <c r="AC1462" s="49">
        <v>0.25</v>
      </c>
      <c r="AD1462" s="49">
        <v>2.3199999999999998</v>
      </c>
      <c r="AE1462" s="312"/>
      <c r="AF1462" s="465" t="s">
        <v>1751</v>
      </c>
      <c r="AG1462" s="343">
        <v>30</v>
      </c>
      <c r="AH1462" s="343">
        <v>15</v>
      </c>
      <c r="AI1462" s="343"/>
      <c r="AJ1462" s="343"/>
      <c r="AK1462" s="343"/>
      <c r="AL1462" s="343"/>
      <c r="AM1462" s="343"/>
      <c r="AN1462" s="343"/>
      <c r="AO1462" s="343"/>
      <c r="AP1462" s="343"/>
      <c r="AQ1462" s="343"/>
      <c r="AR1462" s="343"/>
      <c r="AS1462" s="343"/>
      <c r="AT1462" s="343"/>
      <c r="AU1462" s="343"/>
      <c r="AV1462" s="343"/>
      <c r="AW1462" s="343"/>
      <c r="AX1462" s="343"/>
      <c r="AY1462" s="343"/>
      <c r="AZ1462" s="343"/>
      <c r="BA1462" s="343"/>
      <c r="BB1462" s="343"/>
      <c r="BC1462" s="343"/>
      <c r="BD1462" s="343"/>
      <c r="BE1462" s="475"/>
      <c r="BF1462" s="475"/>
      <c r="BG1462" s="475"/>
      <c r="BH1462" s="475"/>
      <c r="BI1462" s="475"/>
      <c r="BJ1462" s="475"/>
      <c r="BK1462" s="475"/>
      <c r="BL1462" s="475"/>
      <c r="BM1462" s="475"/>
      <c r="BN1462" s="475"/>
      <c r="BO1462" s="475"/>
      <c r="BP1462" s="306"/>
      <c r="BQ1462" s="496"/>
      <c r="BR1462" s="496"/>
      <c r="BS1462" s="496"/>
      <c r="BT1462" s="496"/>
      <c r="BU1462" s="496"/>
      <c r="BV1462" s="496"/>
    </row>
    <row r="1463" spans="1:74" s="52" customFormat="1" ht="12.75">
      <c r="A1463" s="45">
        <v>2735.6132650573031</v>
      </c>
      <c r="B1463" s="46" t="s">
        <v>342</v>
      </c>
      <c r="C1463" s="47" t="s">
        <v>345</v>
      </c>
      <c r="D1463" s="48">
        <v>129.99513453256665</v>
      </c>
      <c r="E1463" s="49">
        <v>39.303199999999997</v>
      </c>
      <c r="F1463" s="49">
        <v>2.1600000000000001E-2</v>
      </c>
      <c r="G1463" s="49">
        <v>15.86107</v>
      </c>
      <c r="H1463" s="49">
        <v>0.33210000000000001</v>
      </c>
      <c r="I1463" s="49">
        <v>0.21</v>
      </c>
      <c r="J1463" s="49">
        <v>44.207039999999999</v>
      </c>
      <c r="K1463" s="49">
        <v>0.2404</v>
      </c>
      <c r="L1463" s="49">
        <v>100.17540999999999</v>
      </c>
      <c r="M1463" s="473"/>
      <c r="N1463" s="50">
        <v>0.99171097410542219</v>
      </c>
      <c r="O1463" s="50">
        <v>4.3090980276968931E-4</v>
      </c>
      <c r="P1463" s="50">
        <v>0.33469227115322958</v>
      </c>
      <c r="Q1463" s="50">
        <v>6.7401564252071071E-3</v>
      </c>
      <c r="R1463" s="50">
        <v>4.4880970731322363E-3</v>
      </c>
      <c r="S1463" s="50">
        <v>1.6628657561042246</v>
      </c>
      <c r="T1463" s="50">
        <v>6.49904162505244E-3</v>
      </c>
      <c r="U1463" s="50">
        <v>3.0074272062890381</v>
      </c>
      <c r="V1463" s="51">
        <v>83.244928728666508</v>
      </c>
      <c r="X1463" s="49">
        <v>0.25</v>
      </c>
      <c r="Y1463" s="49">
        <v>34.51</v>
      </c>
      <c r="Z1463" s="49">
        <v>0.57999999999999996</v>
      </c>
      <c r="AA1463" s="49">
        <v>6.05</v>
      </c>
      <c r="AB1463" s="49">
        <v>9.9</v>
      </c>
      <c r="AC1463" s="49">
        <v>0.25</v>
      </c>
      <c r="AD1463" s="49">
        <v>2.36</v>
      </c>
      <c r="AE1463" s="312"/>
      <c r="AF1463" s="465" t="s">
        <v>1751</v>
      </c>
      <c r="AG1463" s="343">
        <v>30</v>
      </c>
      <c r="AH1463" s="343">
        <v>15</v>
      </c>
      <c r="AI1463" s="343"/>
      <c r="AJ1463" s="343"/>
      <c r="AK1463" s="343"/>
      <c r="AL1463" s="343"/>
      <c r="AM1463" s="343"/>
      <c r="AN1463" s="343"/>
      <c r="AO1463" s="343"/>
      <c r="AP1463" s="343"/>
      <c r="AQ1463" s="343"/>
      <c r="AR1463" s="343"/>
      <c r="AS1463" s="343"/>
      <c r="AT1463" s="343"/>
      <c r="AU1463" s="343"/>
      <c r="AV1463" s="343"/>
      <c r="AW1463" s="343"/>
      <c r="AX1463" s="343"/>
      <c r="AY1463" s="343"/>
      <c r="AZ1463" s="343"/>
      <c r="BA1463" s="343"/>
      <c r="BB1463" s="343"/>
      <c r="BC1463" s="343"/>
      <c r="BD1463" s="343"/>
      <c r="BE1463" s="475"/>
      <c r="BF1463" s="475"/>
      <c r="BG1463" s="475"/>
      <c r="BH1463" s="475"/>
      <c r="BI1463" s="475"/>
      <c r="BJ1463" s="475"/>
      <c r="BK1463" s="475"/>
      <c r="BL1463" s="475"/>
      <c r="BM1463" s="475"/>
      <c r="BN1463" s="475"/>
      <c r="BO1463" s="475"/>
      <c r="BP1463" s="306"/>
      <c r="BQ1463" s="496"/>
      <c r="BR1463" s="496"/>
      <c r="BS1463" s="496"/>
      <c r="BT1463" s="496"/>
      <c r="BU1463" s="496"/>
      <c r="BV1463" s="496"/>
    </row>
    <row r="1464" spans="1:74" s="52" customFormat="1" ht="12.75">
      <c r="A1464" s="45">
        <v>2735.6132650573031</v>
      </c>
      <c r="B1464" s="46" t="s">
        <v>342</v>
      </c>
      <c r="C1464" s="47" t="s">
        <v>345</v>
      </c>
      <c r="D1464" s="48">
        <v>139.99513453256665</v>
      </c>
      <c r="E1464" s="49">
        <v>39.342750000000002</v>
      </c>
      <c r="F1464" s="49">
        <v>7.0900000000000005E-2</v>
      </c>
      <c r="G1464" s="49">
        <v>15.6791</v>
      </c>
      <c r="H1464" s="49">
        <v>0.317</v>
      </c>
      <c r="I1464" s="49">
        <v>0.22800000000000001</v>
      </c>
      <c r="J1464" s="49">
        <v>44.167349999999999</v>
      </c>
      <c r="K1464" s="49">
        <v>0.246</v>
      </c>
      <c r="L1464" s="49">
        <v>100.05110000000001</v>
      </c>
      <c r="M1464" s="473"/>
      <c r="N1464" s="50">
        <v>0.99274781807439705</v>
      </c>
      <c r="O1464" s="50">
        <v>1.4144769617039643E-3</v>
      </c>
      <c r="P1464" s="50">
        <v>0.33086539888824434</v>
      </c>
      <c r="Q1464" s="50">
        <v>6.433945571538981E-3</v>
      </c>
      <c r="R1464" s="50">
        <v>4.8729820795064323E-3</v>
      </c>
      <c r="S1464" s="50">
        <v>1.6614379121772989</v>
      </c>
      <c r="T1464" s="50">
        <v>6.6506942495058044E-3</v>
      </c>
      <c r="U1464" s="50">
        <v>3.0044232280021954</v>
      </c>
      <c r="V1464" s="51">
        <v>83.3928199059566</v>
      </c>
      <c r="X1464" s="49">
        <v>0.25</v>
      </c>
      <c r="Y1464" s="49">
        <v>89.75</v>
      </c>
      <c r="Z1464" s="49">
        <v>0.57999999999999996</v>
      </c>
      <c r="AA1464" s="49">
        <v>5.89</v>
      </c>
      <c r="AB1464" s="49">
        <v>11.01</v>
      </c>
      <c r="AC1464" s="49">
        <v>0.25</v>
      </c>
      <c r="AD1464" s="49">
        <v>2.37</v>
      </c>
      <c r="AE1464" s="312"/>
      <c r="AF1464" s="465" t="s">
        <v>1751</v>
      </c>
      <c r="AG1464" s="343">
        <v>30</v>
      </c>
      <c r="AH1464" s="343">
        <v>15</v>
      </c>
      <c r="AI1464" s="343"/>
      <c r="AJ1464" s="343"/>
      <c r="AK1464" s="343"/>
      <c r="AL1464" s="343"/>
      <c r="AM1464" s="343"/>
      <c r="AN1464" s="343"/>
      <c r="AO1464" s="343"/>
      <c r="AP1464" s="343"/>
      <c r="AQ1464" s="343"/>
      <c r="AR1464" s="343"/>
      <c r="AS1464" s="343"/>
      <c r="AT1464" s="343"/>
      <c r="AU1464" s="343"/>
      <c r="AV1464" s="343"/>
      <c r="AW1464" s="343"/>
      <c r="AX1464" s="343"/>
      <c r="AY1464" s="343"/>
      <c r="AZ1464" s="343"/>
      <c r="BA1464" s="343"/>
      <c r="BB1464" s="343"/>
      <c r="BC1464" s="343"/>
      <c r="BD1464" s="343"/>
      <c r="BE1464" s="475"/>
      <c r="BF1464" s="475"/>
      <c r="BG1464" s="475"/>
      <c r="BH1464" s="475"/>
      <c r="BI1464" s="475"/>
      <c r="BJ1464" s="475"/>
      <c r="BK1464" s="475"/>
      <c r="BL1464" s="475"/>
      <c r="BM1464" s="475"/>
      <c r="BN1464" s="475"/>
      <c r="BO1464" s="475"/>
      <c r="BP1464" s="306"/>
      <c r="BQ1464" s="496"/>
      <c r="BR1464" s="496"/>
      <c r="BS1464" s="496"/>
      <c r="BT1464" s="496"/>
      <c r="BU1464" s="496"/>
      <c r="BV1464" s="496"/>
    </row>
    <row r="1465" spans="1:74" s="52" customFormat="1" ht="12.75">
      <c r="A1465" s="45">
        <v>2735.6132650573031</v>
      </c>
      <c r="B1465" s="46" t="s">
        <v>342</v>
      </c>
      <c r="C1465" s="47" t="s">
        <v>345</v>
      </c>
      <c r="D1465" s="48">
        <v>149.99513453256665</v>
      </c>
      <c r="E1465" s="49">
        <v>39.214179999999999</v>
      </c>
      <c r="F1465" s="49">
        <v>4.9000000000000002E-2</v>
      </c>
      <c r="G1465" s="49">
        <v>15.880229999999999</v>
      </c>
      <c r="H1465" s="49">
        <v>0.30659999999999998</v>
      </c>
      <c r="I1465" s="49">
        <v>0.22170000000000001</v>
      </c>
      <c r="J1465" s="49">
        <v>44.028460000000003</v>
      </c>
      <c r="K1465" s="49">
        <v>0.2321</v>
      </c>
      <c r="L1465" s="49">
        <v>99.932270000000003</v>
      </c>
      <c r="M1465" s="473"/>
      <c r="N1465" s="50">
        <v>0.99185949780019655</v>
      </c>
      <c r="O1465" s="50">
        <v>9.7989268014484041E-4</v>
      </c>
      <c r="P1465" s="50">
        <v>0.3359075772713328</v>
      </c>
      <c r="Q1465" s="50">
        <v>6.2376795703831074E-3</v>
      </c>
      <c r="R1465" s="50">
        <v>4.749615472832017E-3</v>
      </c>
      <c r="S1465" s="50">
        <v>1.6601566110288455</v>
      </c>
      <c r="T1465" s="50">
        <v>6.2898430157797124E-3</v>
      </c>
      <c r="U1465" s="50">
        <v>3.0061807168395145</v>
      </c>
      <c r="V1465" s="51">
        <v>83.171504241184394</v>
      </c>
      <c r="X1465" s="49">
        <v>0.25</v>
      </c>
      <c r="Y1465" s="49">
        <v>27.56</v>
      </c>
      <c r="Z1465" s="49">
        <v>0.57999999999999996</v>
      </c>
      <c r="AA1465" s="49">
        <v>6.23</v>
      </c>
      <c r="AB1465" s="49">
        <v>10.37</v>
      </c>
      <c r="AC1465" s="49">
        <v>0.25</v>
      </c>
      <c r="AD1465" s="49">
        <v>2.31</v>
      </c>
      <c r="AE1465" s="312"/>
      <c r="AF1465" s="465" t="s">
        <v>1751</v>
      </c>
      <c r="AG1465" s="343">
        <v>30</v>
      </c>
      <c r="AH1465" s="343">
        <v>15</v>
      </c>
      <c r="AI1465" s="343"/>
      <c r="AJ1465" s="343"/>
      <c r="AK1465" s="343"/>
      <c r="AL1465" s="343"/>
      <c r="AM1465" s="343"/>
      <c r="AN1465" s="343"/>
      <c r="AO1465" s="343"/>
      <c r="AP1465" s="343"/>
      <c r="AQ1465" s="343"/>
      <c r="AR1465" s="343"/>
      <c r="AS1465" s="343"/>
      <c r="AT1465" s="343"/>
      <c r="AU1465" s="343"/>
      <c r="AV1465" s="343"/>
      <c r="AW1465" s="343"/>
      <c r="AX1465" s="343"/>
      <c r="AY1465" s="343"/>
      <c r="AZ1465" s="343"/>
      <c r="BA1465" s="343"/>
      <c r="BB1465" s="343"/>
      <c r="BC1465" s="343"/>
      <c r="BD1465" s="343"/>
      <c r="BE1465" s="475"/>
      <c r="BF1465" s="475"/>
      <c r="BG1465" s="475"/>
      <c r="BH1465" s="475"/>
      <c r="BI1465" s="475"/>
      <c r="BJ1465" s="475"/>
      <c r="BK1465" s="475"/>
      <c r="BL1465" s="475"/>
      <c r="BM1465" s="475"/>
      <c r="BN1465" s="475"/>
      <c r="BO1465" s="475"/>
      <c r="BP1465" s="306"/>
      <c r="BQ1465" s="496"/>
      <c r="BR1465" s="496"/>
      <c r="BS1465" s="496"/>
      <c r="BT1465" s="496"/>
      <c r="BU1465" s="496"/>
      <c r="BV1465" s="496"/>
    </row>
    <row r="1466" spans="1:74" s="52" customFormat="1" ht="12.75">
      <c r="A1466" s="45">
        <v>2735.6132650573031</v>
      </c>
      <c r="B1466" s="46" t="s">
        <v>342</v>
      </c>
      <c r="C1466" s="47" t="s">
        <v>345</v>
      </c>
      <c r="D1466" s="48">
        <v>159.99513453256665</v>
      </c>
      <c r="E1466" s="49">
        <v>39.065829999999998</v>
      </c>
      <c r="F1466" s="49">
        <v>1.9E-2</v>
      </c>
      <c r="G1466" s="49">
        <v>15.7653</v>
      </c>
      <c r="H1466" s="49">
        <v>0.35099999999999998</v>
      </c>
      <c r="I1466" s="49">
        <v>0.19589999999999999</v>
      </c>
      <c r="J1466" s="49">
        <v>43.800280000000001</v>
      </c>
      <c r="K1466" s="49">
        <v>0.2412</v>
      </c>
      <c r="L1466" s="49">
        <v>99.438509999999994</v>
      </c>
      <c r="M1466" s="473"/>
      <c r="N1466" s="50">
        <v>0.99300823798662552</v>
      </c>
      <c r="O1466" s="50">
        <v>3.818429807634639E-4</v>
      </c>
      <c r="P1466" s="50">
        <v>0.33513055749421083</v>
      </c>
      <c r="Q1466" s="50">
        <v>7.1764027577643809E-3</v>
      </c>
      <c r="R1466" s="50">
        <v>4.2177027691450795E-3</v>
      </c>
      <c r="S1466" s="50">
        <v>1.6597444608628718</v>
      </c>
      <c r="T1466" s="50">
        <v>6.5688712004662421E-3</v>
      </c>
      <c r="U1466" s="50">
        <v>3.0062280760518467</v>
      </c>
      <c r="V1466" s="51">
        <v>83.20042336435624</v>
      </c>
      <c r="X1466" s="49">
        <v>0.26</v>
      </c>
      <c r="Y1466" s="49">
        <v>39.47</v>
      </c>
      <c r="Z1466" s="49">
        <v>0.57999999999999996</v>
      </c>
      <c r="AA1466" s="49">
        <v>6.39</v>
      </c>
      <c r="AB1466" s="49">
        <v>10.18</v>
      </c>
      <c r="AC1466" s="49">
        <v>0.26</v>
      </c>
      <c r="AD1466" s="49">
        <v>2.42</v>
      </c>
      <c r="AE1466" s="312"/>
      <c r="AF1466" s="465" t="s">
        <v>1751</v>
      </c>
      <c r="AG1466" s="343">
        <v>30</v>
      </c>
      <c r="AH1466" s="343">
        <v>15</v>
      </c>
      <c r="AI1466" s="343"/>
      <c r="AJ1466" s="343"/>
      <c r="AK1466" s="343"/>
      <c r="AL1466" s="343"/>
      <c r="AM1466" s="343"/>
      <c r="AN1466" s="343"/>
      <c r="AO1466" s="343"/>
      <c r="AP1466" s="343"/>
      <c r="AQ1466" s="343"/>
      <c r="AR1466" s="343"/>
      <c r="AS1466" s="343"/>
      <c r="AT1466" s="343"/>
      <c r="AU1466" s="343"/>
      <c r="AV1466" s="343"/>
      <c r="AW1466" s="343"/>
      <c r="AX1466" s="343"/>
      <c r="AY1466" s="343"/>
      <c r="AZ1466" s="343"/>
      <c r="BA1466" s="343"/>
      <c r="BB1466" s="343"/>
      <c r="BC1466" s="343"/>
      <c r="BD1466" s="343"/>
      <c r="BE1466" s="475"/>
      <c r="BF1466" s="475"/>
      <c r="BG1466" s="475"/>
      <c r="BH1466" s="475"/>
      <c r="BI1466" s="475"/>
      <c r="BJ1466" s="475"/>
      <c r="BK1466" s="475"/>
      <c r="BL1466" s="475"/>
      <c r="BM1466" s="475"/>
      <c r="BN1466" s="475"/>
      <c r="BO1466" s="475"/>
      <c r="BP1466" s="306"/>
      <c r="BQ1466" s="496"/>
      <c r="BR1466" s="496"/>
      <c r="BS1466" s="496"/>
      <c r="BT1466" s="496"/>
      <c r="BU1466" s="496"/>
      <c r="BV1466" s="496"/>
    </row>
    <row r="1467" spans="1:74" s="52" customFormat="1" ht="12.75">
      <c r="A1467" s="45">
        <v>2735.6132650573031</v>
      </c>
      <c r="B1467" s="46" t="s">
        <v>342</v>
      </c>
      <c r="C1467" s="47" t="s">
        <v>345</v>
      </c>
      <c r="D1467" s="48">
        <v>169.99513453256665</v>
      </c>
      <c r="E1467" s="49">
        <v>39.15484</v>
      </c>
      <c r="F1467" s="49">
        <v>2.81E-2</v>
      </c>
      <c r="G1467" s="49">
        <v>15.7653</v>
      </c>
      <c r="H1467" s="49">
        <v>0.34179999999999999</v>
      </c>
      <c r="I1467" s="49">
        <v>0.25069999999999998</v>
      </c>
      <c r="J1467" s="49">
        <v>43.631630000000001</v>
      </c>
      <c r="K1467" s="49">
        <v>0.24110000000000001</v>
      </c>
      <c r="L1467" s="49">
        <v>99.413470000000004</v>
      </c>
      <c r="M1467" s="473"/>
      <c r="N1467" s="50">
        <v>0.99535239021440036</v>
      </c>
      <c r="O1467" s="50">
        <v>5.6477198400385772E-4</v>
      </c>
      <c r="P1467" s="50">
        <v>0.33515804113662934</v>
      </c>
      <c r="Q1467" s="50">
        <v>6.9888764143708915E-3</v>
      </c>
      <c r="R1467" s="50">
        <v>5.3979826365147506E-3</v>
      </c>
      <c r="S1467" s="50">
        <v>1.6534893171621541</v>
      </c>
      <c r="T1467" s="50">
        <v>6.5666862695192745E-3</v>
      </c>
      <c r="U1467" s="50">
        <v>3.0035180658175924</v>
      </c>
      <c r="V1467" s="51">
        <v>83.146431681917448</v>
      </c>
      <c r="X1467" s="49">
        <v>0.25</v>
      </c>
      <c r="Y1467" s="49">
        <v>103.9</v>
      </c>
      <c r="Z1467" s="49">
        <v>0.57999999999999996</v>
      </c>
      <c r="AA1467" s="49">
        <v>5.59</v>
      </c>
      <c r="AB1467" s="49">
        <v>11.52</v>
      </c>
      <c r="AC1467" s="49">
        <v>0.26</v>
      </c>
      <c r="AD1467" s="49">
        <v>2.34</v>
      </c>
      <c r="AE1467" s="312"/>
      <c r="AF1467" s="465" t="s">
        <v>1751</v>
      </c>
      <c r="AG1467" s="343">
        <v>30</v>
      </c>
      <c r="AH1467" s="343">
        <v>15</v>
      </c>
      <c r="AI1467" s="343"/>
      <c r="AJ1467" s="343"/>
      <c r="AK1467" s="343"/>
      <c r="AL1467" s="343"/>
      <c r="AM1467" s="343"/>
      <c r="AN1467" s="343"/>
      <c r="AO1467" s="343"/>
      <c r="AP1467" s="343"/>
      <c r="AQ1467" s="343"/>
      <c r="AR1467" s="343"/>
      <c r="AS1467" s="343"/>
      <c r="AT1467" s="343"/>
      <c r="AU1467" s="343"/>
      <c r="AV1467" s="343"/>
      <c r="AW1467" s="343"/>
      <c r="AX1467" s="343"/>
      <c r="AY1467" s="343"/>
      <c r="AZ1467" s="343"/>
      <c r="BA1467" s="343"/>
      <c r="BB1467" s="343"/>
      <c r="BC1467" s="343"/>
      <c r="BD1467" s="343"/>
      <c r="BE1467" s="475"/>
      <c r="BF1467" s="475"/>
      <c r="BG1467" s="475"/>
      <c r="BH1467" s="475"/>
      <c r="BI1467" s="475"/>
      <c r="BJ1467" s="475"/>
      <c r="BK1467" s="475"/>
      <c r="BL1467" s="475"/>
      <c r="BM1467" s="475"/>
      <c r="BN1467" s="475"/>
      <c r="BO1467" s="475"/>
      <c r="BP1467" s="306"/>
      <c r="BQ1467" s="496"/>
      <c r="BR1467" s="496"/>
      <c r="BS1467" s="496"/>
      <c r="BT1467" s="496"/>
      <c r="BU1467" s="496"/>
      <c r="BV1467" s="496"/>
    </row>
    <row r="1468" spans="1:74" s="52" customFormat="1" ht="12.75">
      <c r="A1468" s="45">
        <v>2735.6132650573031</v>
      </c>
      <c r="B1468" s="46" t="s">
        <v>342</v>
      </c>
      <c r="C1468" s="47" t="s">
        <v>345</v>
      </c>
      <c r="D1468" s="48">
        <v>179.99513453256665</v>
      </c>
      <c r="E1468" s="49">
        <v>39.075719999999997</v>
      </c>
      <c r="F1468" s="49">
        <v>5.8099999999999999E-2</v>
      </c>
      <c r="G1468" s="49">
        <v>15.889810000000001</v>
      </c>
      <c r="H1468" s="49">
        <v>0.31780000000000003</v>
      </c>
      <c r="I1468" s="49">
        <v>0.18609999999999999</v>
      </c>
      <c r="J1468" s="49">
        <v>43.89949</v>
      </c>
      <c r="K1468" s="49">
        <v>0.23419999999999999</v>
      </c>
      <c r="L1468" s="49">
        <v>99.66122</v>
      </c>
      <c r="M1468" s="473"/>
      <c r="N1468" s="50">
        <v>0.99123109644698237</v>
      </c>
      <c r="O1468" s="50">
        <v>1.1652509791846223E-3</v>
      </c>
      <c r="P1468" s="50">
        <v>0.33708748383928944</v>
      </c>
      <c r="Q1468" s="50">
        <v>6.4843390410706542E-3</v>
      </c>
      <c r="R1468" s="50">
        <v>3.9985270784650591E-3</v>
      </c>
      <c r="S1468" s="50">
        <v>1.6601064981538043</v>
      </c>
      <c r="T1468" s="50">
        <v>6.3652060558519012E-3</v>
      </c>
      <c r="U1468" s="50">
        <v>3.0064384015946484</v>
      </c>
      <c r="V1468" s="51">
        <v>83.121945745956339</v>
      </c>
      <c r="X1468" s="49">
        <v>0.25</v>
      </c>
      <c r="Y1468" s="49">
        <v>67.510000000000005</v>
      </c>
      <c r="Z1468" s="49">
        <v>0.57999999999999996</v>
      </c>
      <c r="AA1468" s="49">
        <v>5.71</v>
      </c>
      <c r="AB1468" s="49">
        <v>8.75</v>
      </c>
      <c r="AC1468" s="49">
        <v>0.26</v>
      </c>
      <c r="AD1468" s="49">
        <v>2.33</v>
      </c>
      <c r="AE1468" s="312"/>
      <c r="AF1468" s="465" t="s">
        <v>1751</v>
      </c>
      <c r="AG1468" s="343">
        <v>30</v>
      </c>
      <c r="AH1468" s="343">
        <v>15</v>
      </c>
      <c r="AI1468" s="343"/>
      <c r="AJ1468" s="343"/>
      <c r="AK1468" s="343"/>
      <c r="AL1468" s="343"/>
      <c r="AM1468" s="343"/>
      <c r="AN1468" s="343"/>
      <c r="AO1468" s="343"/>
      <c r="AP1468" s="343"/>
      <c r="AQ1468" s="343"/>
      <c r="AR1468" s="343"/>
      <c r="AS1468" s="343"/>
      <c r="AT1468" s="343"/>
      <c r="AU1468" s="343"/>
      <c r="AV1468" s="343"/>
      <c r="AW1468" s="343"/>
      <c r="AX1468" s="343"/>
      <c r="AY1468" s="343"/>
      <c r="AZ1468" s="343"/>
      <c r="BA1468" s="343"/>
      <c r="BB1468" s="343"/>
      <c r="BC1468" s="343"/>
      <c r="BD1468" s="343"/>
      <c r="BE1468" s="475"/>
      <c r="BF1468" s="475"/>
      <c r="BG1468" s="475"/>
      <c r="BH1468" s="475"/>
      <c r="BI1468" s="475"/>
      <c r="BJ1468" s="475"/>
      <c r="BK1468" s="475"/>
      <c r="BL1468" s="475"/>
      <c r="BM1468" s="475"/>
      <c r="BN1468" s="475"/>
      <c r="BO1468" s="475"/>
      <c r="BP1468" s="306"/>
      <c r="BQ1468" s="496"/>
      <c r="BR1468" s="496"/>
      <c r="BS1468" s="496"/>
      <c r="BT1468" s="496"/>
      <c r="BU1468" s="496"/>
      <c r="BV1468" s="496"/>
    </row>
    <row r="1469" spans="1:74" s="52" customFormat="1" ht="12.75">
      <c r="A1469" s="45">
        <v>2735.6132650573031</v>
      </c>
      <c r="B1469" s="46" t="s">
        <v>342</v>
      </c>
      <c r="C1469" s="47" t="s">
        <v>345</v>
      </c>
      <c r="D1469" s="48">
        <v>189.99513453256665</v>
      </c>
      <c r="E1469" s="49">
        <v>39.283410000000003</v>
      </c>
      <c r="F1469" s="49">
        <v>5.4199999999999998E-2</v>
      </c>
      <c r="G1469" s="49">
        <v>15.966430000000001</v>
      </c>
      <c r="H1469" s="49">
        <v>0.35370000000000001</v>
      </c>
      <c r="I1469" s="49">
        <v>0.21060000000000001</v>
      </c>
      <c r="J1469" s="49">
        <v>44.10783</v>
      </c>
      <c r="K1469" s="49">
        <v>0.2336</v>
      </c>
      <c r="L1469" s="49">
        <v>100.20977000000001</v>
      </c>
      <c r="M1469" s="473"/>
      <c r="N1469" s="50">
        <v>0.99128320412984761</v>
      </c>
      <c r="O1469" s="50">
        <v>1.0813424930883864E-3</v>
      </c>
      <c r="P1469" s="50">
        <v>0.33693985398858695</v>
      </c>
      <c r="Q1469" s="50">
        <v>7.179058961822673E-3</v>
      </c>
      <c r="R1469" s="50">
        <v>4.5012452293973519E-3</v>
      </c>
      <c r="S1469" s="50">
        <v>1.6592537415446604</v>
      </c>
      <c r="T1469" s="50">
        <v>6.3156645365718377E-3</v>
      </c>
      <c r="U1469" s="50">
        <v>3.0065541108839748</v>
      </c>
      <c r="V1469" s="51">
        <v>83.120882927260382</v>
      </c>
      <c r="X1469" s="49">
        <v>0.25</v>
      </c>
      <c r="Y1469" s="49">
        <v>33.28</v>
      </c>
      <c r="Z1469" s="49">
        <v>0.57999999999999996</v>
      </c>
      <c r="AA1469" s="49">
        <v>6.13</v>
      </c>
      <c r="AB1469" s="49">
        <v>12.02</v>
      </c>
      <c r="AC1469" s="49">
        <v>0.25</v>
      </c>
      <c r="AD1469" s="49">
        <v>2.4</v>
      </c>
      <c r="AE1469" s="312"/>
      <c r="AF1469" s="465" t="s">
        <v>1751</v>
      </c>
      <c r="AG1469" s="343">
        <v>30</v>
      </c>
      <c r="AH1469" s="343">
        <v>15</v>
      </c>
      <c r="AI1469" s="343"/>
      <c r="AJ1469" s="343"/>
      <c r="AK1469" s="343"/>
      <c r="AL1469" s="343"/>
      <c r="AM1469" s="343"/>
      <c r="AN1469" s="343"/>
      <c r="AO1469" s="343"/>
      <c r="AP1469" s="343"/>
      <c r="AQ1469" s="343"/>
      <c r="AR1469" s="343"/>
      <c r="AS1469" s="343"/>
      <c r="AT1469" s="343"/>
      <c r="AU1469" s="343"/>
      <c r="AV1469" s="343"/>
      <c r="AW1469" s="343"/>
      <c r="AX1469" s="343"/>
      <c r="AY1469" s="343"/>
      <c r="AZ1469" s="343"/>
      <c r="BA1469" s="343"/>
      <c r="BB1469" s="343"/>
      <c r="BC1469" s="343"/>
      <c r="BD1469" s="343"/>
      <c r="BE1469" s="475"/>
      <c r="BF1469" s="475"/>
      <c r="BG1469" s="475"/>
      <c r="BH1469" s="475"/>
      <c r="BI1469" s="475"/>
      <c r="BJ1469" s="475"/>
      <c r="BK1469" s="475"/>
      <c r="BL1469" s="475"/>
      <c r="BM1469" s="475"/>
      <c r="BN1469" s="475"/>
      <c r="BO1469" s="475"/>
      <c r="BP1469" s="306"/>
      <c r="BQ1469" s="496"/>
      <c r="BR1469" s="496"/>
      <c r="BS1469" s="496"/>
      <c r="BT1469" s="496"/>
      <c r="BU1469" s="496"/>
      <c r="BV1469" s="496"/>
    </row>
    <row r="1470" spans="1:74" s="52" customFormat="1" ht="12.75">
      <c r="A1470" s="45">
        <v>2735.6132650573031</v>
      </c>
      <c r="B1470" s="46" t="s">
        <v>342</v>
      </c>
      <c r="C1470" s="47" t="s">
        <v>345</v>
      </c>
      <c r="D1470" s="48">
        <v>199.99513453256665</v>
      </c>
      <c r="E1470" s="49">
        <v>39.273519999999998</v>
      </c>
      <c r="F1470" s="49">
        <v>6.2300000000000001E-2</v>
      </c>
      <c r="G1470" s="49">
        <v>16.023900000000001</v>
      </c>
      <c r="H1470" s="49">
        <v>0.32500000000000001</v>
      </c>
      <c r="I1470" s="49">
        <v>0.2281</v>
      </c>
      <c r="J1470" s="49">
        <v>44.028460000000003</v>
      </c>
      <c r="K1470" s="49">
        <v>0.2417</v>
      </c>
      <c r="L1470" s="49">
        <v>100.18298</v>
      </c>
      <c r="M1470" s="473"/>
      <c r="N1470" s="50">
        <v>0.99147404598641053</v>
      </c>
      <c r="O1470" s="50">
        <v>1.2434976931051452E-3</v>
      </c>
      <c r="P1470" s="50">
        <v>0.33830291678169233</v>
      </c>
      <c r="Q1470" s="50">
        <v>6.5994656931951303E-3</v>
      </c>
      <c r="R1470" s="50">
        <v>4.8774468629470087E-3</v>
      </c>
      <c r="S1470" s="50">
        <v>1.6570040236180368</v>
      </c>
      <c r="T1470" s="50">
        <v>6.5375619919924698E-3</v>
      </c>
      <c r="U1470" s="50">
        <v>3.0060389586273795</v>
      </c>
      <c r="V1470" s="51">
        <v>83.045068909853114</v>
      </c>
      <c r="X1470" s="49">
        <v>0.25</v>
      </c>
      <c r="Y1470" s="49">
        <v>36.24</v>
      </c>
      <c r="Z1470" s="49">
        <v>0.56999999999999995</v>
      </c>
      <c r="AA1470" s="49">
        <v>5.6</v>
      </c>
      <c r="AB1470" s="49">
        <v>10.79</v>
      </c>
      <c r="AC1470" s="49">
        <v>0.25</v>
      </c>
      <c r="AD1470" s="49">
        <v>2.41</v>
      </c>
      <c r="AE1470" s="312"/>
      <c r="AF1470" s="465" t="s">
        <v>1751</v>
      </c>
      <c r="AG1470" s="343">
        <v>30</v>
      </c>
      <c r="AH1470" s="343">
        <v>15</v>
      </c>
      <c r="AI1470" s="343"/>
      <c r="AJ1470" s="343"/>
      <c r="AK1470" s="343"/>
      <c r="AL1470" s="343"/>
      <c r="AM1470" s="343"/>
      <c r="AN1470" s="343"/>
      <c r="AO1470" s="343"/>
      <c r="AP1470" s="343"/>
      <c r="AQ1470" s="343"/>
      <c r="AR1470" s="343"/>
      <c r="AS1470" s="343"/>
      <c r="AT1470" s="343"/>
      <c r="AU1470" s="343"/>
      <c r="AV1470" s="343"/>
      <c r="AW1470" s="343"/>
      <c r="AX1470" s="343"/>
      <c r="AY1470" s="343"/>
      <c r="AZ1470" s="343"/>
      <c r="BA1470" s="343"/>
      <c r="BB1470" s="343"/>
      <c r="BC1470" s="343"/>
      <c r="BD1470" s="343"/>
      <c r="BE1470" s="475"/>
      <c r="BF1470" s="475"/>
      <c r="BG1470" s="475"/>
      <c r="BH1470" s="475"/>
      <c r="BI1470" s="475"/>
      <c r="BJ1470" s="475"/>
      <c r="BK1470" s="475"/>
      <c r="BL1470" s="475"/>
      <c r="BM1470" s="475"/>
      <c r="BN1470" s="475"/>
      <c r="BO1470" s="475"/>
      <c r="BP1470" s="306"/>
      <c r="BQ1470" s="496"/>
      <c r="BR1470" s="496"/>
      <c r="BS1470" s="496"/>
      <c r="BT1470" s="496"/>
      <c r="BU1470" s="496"/>
      <c r="BV1470" s="496"/>
    </row>
    <row r="1471" spans="1:74" s="52" customFormat="1" ht="12.75">
      <c r="A1471" s="45">
        <v>2735.6132650573031</v>
      </c>
      <c r="B1471" s="46" t="s">
        <v>342</v>
      </c>
      <c r="C1471" s="47" t="s">
        <v>345</v>
      </c>
      <c r="D1471" s="48">
        <v>209.99513453256665</v>
      </c>
      <c r="E1471" s="49">
        <v>39.441650000000003</v>
      </c>
      <c r="F1471" s="49">
        <v>8.2199999999999995E-2</v>
      </c>
      <c r="G1471" s="49">
        <v>16.014320000000001</v>
      </c>
      <c r="H1471" s="49">
        <v>0.32529999999999998</v>
      </c>
      <c r="I1471" s="49">
        <v>0.19850000000000001</v>
      </c>
      <c r="J1471" s="49">
        <v>44.097900000000003</v>
      </c>
      <c r="K1471" s="49">
        <v>0.24529999999999999</v>
      </c>
      <c r="L1471" s="49">
        <v>100.40517000000001</v>
      </c>
      <c r="M1471" s="473"/>
      <c r="N1471" s="50">
        <v>0.99284865850222681</v>
      </c>
      <c r="O1471" s="50">
        <v>1.6359695314580001E-3</v>
      </c>
      <c r="P1471" s="50">
        <v>0.33712617632156833</v>
      </c>
      <c r="Q1471" s="50">
        <v>6.5865187747065719E-3</v>
      </c>
      <c r="R1471" s="50">
        <v>4.23227840811844E-3</v>
      </c>
      <c r="S1471" s="50">
        <v>1.6548339886129224</v>
      </c>
      <c r="T1471" s="50">
        <v>6.6158122838570277E-3</v>
      </c>
      <c r="U1471" s="50">
        <v>3.0038794024348574</v>
      </c>
      <c r="V1471" s="51">
        <v>83.075656719638502</v>
      </c>
      <c r="X1471" s="49">
        <v>0.26</v>
      </c>
      <c r="Y1471" s="49">
        <v>31.66</v>
      </c>
      <c r="Z1471" s="49">
        <v>0.56999999999999995</v>
      </c>
      <c r="AA1471" s="49">
        <v>6.07</v>
      </c>
      <c r="AB1471" s="49">
        <v>10.06</v>
      </c>
      <c r="AC1471" s="49">
        <v>0.26</v>
      </c>
      <c r="AD1471" s="49">
        <v>2.34</v>
      </c>
      <c r="AE1471" s="312"/>
      <c r="AF1471" s="465" t="s">
        <v>1751</v>
      </c>
      <c r="AG1471" s="343">
        <v>30</v>
      </c>
      <c r="AH1471" s="343">
        <v>15</v>
      </c>
      <c r="AI1471" s="343"/>
      <c r="AJ1471" s="343"/>
      <c r="AK1471" s="343"/>
      <c r="AL1471" s="343"/>
      <c r="AM1471" s="343"/>
      <c r="AN1471" s="343"/>
      <c r="AO1471" s="343"/>
      <c r="AP1471" s="343"/>
      <c r="AQ1471" s="343"/>
      <c r="AR1471" s="343"/>
      <c r="AS1471" s="343"/>
      <c r="AT1471" s="343"/>
      <c r="AU1471" s="343"/>
      <c r="AV1471" s="343"/>
      <c r="AW1471" s="343"/>
      <c r="AX1471" s="343"/>
      <c r="AY1471" s="343"/>
      <c r="AZ1471" s="343"/>
      <c r="BA1471" s="343"/>
      <c r="BB1471" s="343"/>
      <c r="BC1471" s="343"/>
      <c r="BD1471" s="343"/>
      <c r="BE1471" s="475"/>
      <c r="BF1471" s="475"/>
      <c r="BG1471" s="475"/>
      <c r="BH1471" s="475"/>
      <c r="BI1471" s="475"/>
      <c r="BJ1471" s="475"/>
      <c r="BK1471" s="475"/>
      <c r="BL1471" s="475"/>
      <c r="BM1471" s="475"/>
      <c r="BN1471" s="475"/>
      <c r="BO1471" s="475"/>
      <c r="BP1471" s="306"/>
      <c r="BQ1471" s="496"/>
      <c r="BR1471" s="496"/>
      <c r="BS1471" s="496"/>
      <c r="BT1471" s="496"/>
      <c r="BU1471" s="496"/>
      <c r="BV1471" s="496"/>
    </row>
    <row r="1472" spans="1:74" s="52" customFormat="1" ht="12.75">
      <c r="A1472" s="45">
        <v>2735.6132650573031</v>
      </c>
      <c r="B1472" s="46" t="s">
        <v>342</v>
      </c>
      <c r="C1472" s="47" t="s">
        <v>345</v>
      </c>
      <c r="D1472" s="48">
        <v>219.99513453256665</v>
      </c>
      <c r="E1472" s="49">
        <v>39.352649999999997</v>
      </c>
      <c r="F1472" s="49">
        <v>2.7799999999999998E-2</v>
      </c>
      <c r="G1472" s="49">
        <v>15.889810000000001</v>
      </c>
      <c r="H1472" s="49">
        <v>0.3246</v>
      </c>
      <c r="I1472" s="49">
        <v>0.1855</v>
      </c>
      <c r="J1472" s="49">
        <v>43.939169999999997</v>
      </c>
      <c r="K1472" s="49">
        <v>0.2414</v>
      </c>
      <c r="L1472" s="49">
        <v>99.960929999999991</v>
      </c>
      <c r="M1472" s="473"/>
      <c r="N1472" s="50">
        <v>0.99476217589082805</v>
      </c>
      <c r="O1472" s="50">
        <v>5.5560416360876208E-4</v>
      </c>
      <c r="P1472" s="50">
        <v>0.33590771515496431</v>
      </c>
      <c r="Q1472" s="50">
        <v>6.5999050640609446E-3</v>
      </c>
      <c r="R1472" s="50">
        <v>3.9716862540815018E-3</v>
      </c>
      <c r="S1472" s="50">
        <v>1.6557916003463609</v>
      </c>
      <c r="T1472" s="50">
        <v>6.5379289080508135E-3</v>
      </c>
      <c r="U1472" s="50">
        <v>3.0041266157819555</v>
      </c>
      <c r="V1472" s="51">
        <v>83.134617131180065</v>
      </c>
      <c r="X1472" s="49">
        <v>0.25</v>
      </c>
      <c r="Y1472" s="49">
        <v>24.49</v>
      </c>
      <c r="Z1472" s="49">
        <v>0.57999999999999996</v>
      </c>
      <c r="AA1472" s="49">
        <v>6.11</v>
      </c>
      <c r="AB1472" s="49">
        <v>11.41</v>
      </c>
      <c r="AC1472" s="49">
        <v>0.26</v>
      </c>
      <c r="AD1472" s="49">
        <v>2.31</v>
      </c>
      <c r="AE1472" s="312"/>
      <c r="AF1472" s="465" t="s">
        <v>1751</v>
      </c>
      <c r="AG1472" s="343">
        <v>30</v>
      </c>
      <c r="AH1472" s="343">
        <v>15</v>
      </c>
      <c r="AI1472" s="343"/>
      <c r="AJ1472" s="343"/>
      <c r="AK1472" s="343"/>
      <c r="AL1472" s="343"/>
      <c r="AM1472" s="343"/>
      <c r="AN1472" s="343"/>
      <c r="AO1472" s="343"/>
      <c r="AP1472" s="343"/>
      <c r="AQ1472" s="343"/>
      <c r="AR1472" s="343"/>
      <c r="AS1472" s="343"/>
      <c r="AT1472" s="343"/>
      <c r="AU1472" s="343"/>
      <c r="AV1472" s="343"/>
      <c r="AW1472" s="343"/>
      <c r="AX1472" s="343"/>
      <c r="AY1472" s="343"/>
      <c r="AZ1472" s="343"/>
      <c r="BA1472" s="343"/>
      <c r="BB1472" s="343"/>
      <c r="BC1472" s="343"/>
      <c r="BD1472" s="343"/>
      <c r="BE1472" s="475"/>
      <c r="BF1472" s="475"/>
      <c r="BG1472" s="475"/>
      <c r="BH1472" s="475"/>
      <c r="BI1472" s="475"/>
      <c r="BJ1472" s="475"/>
      <c r="BK1472" s="475"/>
      <c r="BL1472" s="475"/>
      <c r="BM1472" s="475"/>
      <c r="BN1472" s="475"/>
      <c r="BO1472" s="475"/>
      <c r="BP1472" s="306"/>
      <c r="BQ1472" s="496"/>
      <c r="BR1472" s="496"/>
      <c r="BS1472" s="496"/>
      <c r="BT1472" s="496"/>
      <c r="BU1472" s="496"/>
      <c r="BV1472" s="496"/>
    </row>
    <row r="1473" spans="1:74" s="52" customFormat="1" ht="12.75">
      <c r="A1473" s="45">
        <v>2735.6132650573031</v>
      </c>
      <c r="B1473" s="46" t="s">
        <v>342</v>
      </c>
      <c r="C1473" s="47" t="s">
        <v>345</v>
      </c>
      <c r="D1473" s="48">
        <v>229.99513453256665</v>
      </c>
      <c r="E1473" s="49">
        <v>39.41198</v>
      </c>
      <c r="F1473" s="49">
        <v>5.2900000000000003E-2</v>
      </c>
      <c r="G1473" s="49">
        <v>15.97601</v>
      </c>
      <c r="H1473" s="49">
        <v>0.33090000000000003</v>
      </c>
      <c r="I1473" s="49">
        <v>0.2172</v>
      </c>
      <c r="J1473" s="49">
        <v>44.028460000000003</v>
      </c>
      <c r="K1473" s="49">
        <v>0.23649999999999999</v>
      </c>
      <c r="L1473" s="49">
        <v>100.25395</v>
      </c>
      <c r="M1473" s="473"/>
      <c r="N1473" s="50">
        <v>0.9936868956331244</v>
      </c>
      <c r="O1473" s="50">
        <v>1.0545141116845074E-3</v>
      </c>
      <c r="P1473" s="50">
        <v>0.33685703875477446</v>
      </c>
      <c r="Q1473" s="50">
        <v>6.7106095158977119E-3</v>
      </c>
      <c r="R1473" s="50">
        <v>4.6383858053328118E-3</v>
      </c>
      <c r="S1473" s="50">
        <v>1.6548679675351627</v>
      </c>
      <c r="T1473" s="50">
        <v>6.3886647875298873E-3</v>
      </c>
      <c r="U1473" s="50">
        <v>3.0042040761435063</v>
      </c>
      <c r="V1473" s="51">
        <v>83.087171286650104</v>
      </c>
      <c r="X1473" s="49">
        <v>0.26</v>
      </c>
      <c r="Y1473" s="49">
        <v>73.88</v>
      </c>
      <c r="Z1473" s="49">
        <v>0.57999999999999996</v>
      </c>
      <c r="AA1473" s="49">
        <v>6.06</v>
      </c>
      <c r="AB1473" s="49">
        <v>12.04</v>
      </c>
      <c r="AC1473" s="49">
        <v>0.26</v>
      </c>
      <c r="AD1473" s="49">
        <v>2.36</v>
      </c>
      <c r="AE1473" s="312"/>
      <c r="AF1473" s="465" t="s">
        <v>1751</v>
      </c>
      <c r="AG1473" s="343">
        <v>30</v>
      </c>
      <c r="AH1473" s="343">
        <v>15</v>
      </c>
      <c r="AI1473" s="343"/>
      <c r="AJ1473" s="343"/>
      <c r="AK1473" s="343"/>
      <c r="AL1473" s="343"/>
      <c r="AM1473" s="343"/>
      <c r="AN1473" s="343"/>
      <c r="AO1473" s="343"/>
      <c r="AP1473" s="343"/>
      <c r="AQ1473" s="343"/>
      <c r="AR1473" s="343"/>
      <c r="AS1473" s="343"/>
      <c r="AT1473" s="343"/>
      <c r="AU1473" s="343"/>
      <c r="AV1473" s="343"/>
      <c r="AW1473" s="343"/>
      <c r="AX1473" s="343"/>
      <c r="AY1473" s="343"/>
      <c r="AZ1473" s="343"/>
      <c r="BA1473" s="343"/>
      <c r="BB1473" s="343"/>
      <c r="BC1473" s="343"/>
      <c r="BD1473" s="343"/>
      <c r="BE1473" s="475"/>
      <c r="BF1473" s="475"/>
      <c r="BG1473" s="475"/>
      <c r="BH1473" s="475"/>
      <c r="BI1473" s="475"/>
      <c r="BJ1473" s="475"/>
      <c r="BK1473" s="475"/>
      <c r="BL1473" s="475"/>
      <c r="BM1473" s="475"/>
      <c r="BN1473" s="475"/>
      <c r="BO1473" s="475"/>
      <c r="BP1473" s="306"/>
      <c r="BQ1473" s="496"/>
      <c r="BR1473" s="496"/>
      <c r="BS1473" s="496"/>
      <c r="BT1473" s="496"/>
      <c r="BU1473" s="496"/>
      <c r="BV1473" s="496"/>
    </row>
    <row r="1474" spans="1:74" s="52" customFormat="1" ht="12.75">
      <c r="A1474" s="45">
        <v>2735.6132650573031</v>
      </c>
      <c r="B1474" s="46" t="s">
        <v>342</v>
      </c>
      <c r="C1474" s="47" t="s">
        <v>345</v>
      </c>
      <c r="D1474" s="48">
        <v>239.99513453256665</v>
      </c>
      <c r="E1474" s="49">
        <v>39.461440000000003</v>
      </c>
      <c r="F1474" s="49">
        <v>5.57E-2</v>
      </c>
      <c r="G1474" s="49">
        <v>15.99517</v>
      </c>
      <c r="H1474" s="49">
        <v>0.34089999999999998</v>
      </c>
      <c r="I1474" s="49">
        <v>0.2427</v>
      </c>
      <c r="J1474" s="49">
        <v>44.236800000000002</v>
      </c>
      <c r="K1474" s="49">
        <v>0.24510000000000001</v>
      </c>
      <c r="L1474" s="49">
        <v>100.57781</v>
      </c>
      <c r="M1474" s="473"/>
      <c r="N1474" s="50">
        <v>0.99198873152705569</v>
      </c>
      <c r="O1474" s="50">
        <v>1.1070428208361414E-3</v>
      </c>
      <c r="P1474" s="50">
        <v>0.33626267528050069</v>
      </c>
      <c r="Q1474" s="50">
        <v>6.8929432550348165E-3</v>
      </c>
      <c r="R1474" s="50">
        <v>5.1676051835687006E-3</v>
      </c>
      <c r="S1474" s="50">
        <v>1.6577768042280749</v>
      </c>
      <c r="T1474" s="50">
        <v>6.6013805362009877E-3</v>
      </c>
      <c r="U1474" s="50">
        <v>3.0057971828312722</v>
      </c>
      <c r="V1474" s="51">
        <v>83.136608941996897</v>
      </c>
      <c r="X1474" s="49">
        <v>0.25</v>
      </c>
      <c r="Y1474" s="49">
        <v>38.479999999999997</v>
      </c>
      <c r="Z1474" s="49">
        <v>0.57999999999999996</v>
      </c>
      <c r="AA1474" s="49">
        <v>6.05</v>
      </c>
      <c r="AB1474" s="49">
        <v>10.39</v>
      </c>
      <c r="AC1474" s="49">
        <v>0.26</v>
      </c>
      <c r="AD1474" s="49">
        <v>2.38</v>
      </c>
      <c r="AE1474" s="312"/>
      <c r="AF1474" s="465" t="s">
        <v>1751</v>
      </c>
      <c r="AG1474" s="343">
        <v>30</v>
      </c>
      <c r="AH1474" s="343">
        <v>15</v>
      </c>
      <c r="AI1474" s="343"/>
      <c r="AJ1474" s="343"/>
      <c r="AK1474" s="343"/>
      <c r="AL1474" s="343"/>
      <c r="AM1474" s="343"/>
      <c r="AN1474" s="343"/>
      <c r="AO1474" s="343"/>
      <c r="AP1474" s="343"/>
      <c r="AQ1474" s="343"/>
      <c r="AR1474" s="343"/>
      <c r="AS1474" s="343"/>
      <c r="AT1474" s="343"/>
      <c r="AU1474" s="343"/>
      <c r="AV1474" s="343"/>
      <c r="AW1474" s="343"/>
      <c r="AX1474" s="343"/>
      <c r="AY1474" s="343"/>
      <c r="AZ1474" s="343"/>
      <c r="BA1474" s="343"/>
      <c r="BB1474" s="343"/>
      <c r="BC1474" s="343"/>
      <c r="BD1474" s="343"/>
      <c r="BE1474" s="475"/>
      <c r="BF1474" s="475"/>
      <c r="BG1474" s="475"/>
      <c r="BH1474" s="475"/>
      <c r="BI1474" s="475"/>
      <c r="BJ1474" s="475"/>
      <c r="BK1474" s="475"/>
      <c r="BL1474" s="475"/>
      <c r="BM1474" s="475"/>
      <c r="BN1474" s="475"/>
      <c r="BO1474" s="475"/>
      <c r="BP1474" s="306"/>
      <c r="BQ1474" s="496"/>
      <c r="BR1474" s="496"/>
      <c r="BS1474" s="496"/>
      <c r="BT1474" s="496"/>
      <c r="BU1474" s="496"/>
      <c r="BV1474" s="496"/>
    </row>
    <row r="1475" spans="1:74" s="52" customFormat="1" ht="12.75">
      <c r="A1475" s="45">
        <v>2735.6132650573031</v>
      </c>
      <c r="B1475" s="46" t="s">
        <v>342</v>
      </c>
      <c r="C1475" s="47" t="s">
        <v>345</v>
      </c>
      <c r="D1475" s="48">
        <v>249.99513453256665</v>
      </c>
      <c r="E1475" s="49">
        <v>39.41198</v>
      </c>
      <c r="F1475" s="49">
        <v>7.1099999999999997E-2</v>
      </c>
      <c r="G1475" s="49">
        <v>16.033480000000001</v>
      </c>
      <c r="H1475" s="49">
        <v>0.33450000000000002</v>
      </c>
      <c r="I1475" s="49">
        <v>0.23419999999999999</v>
      </c>
      <c r="J1475" s="49">
        <v>44.078060000000001</v>
      </c>
      <c r="K1475" s="49">
        <v>0.248</v>
      </c>
      <c r="L1475" s="49">
        <v>100.41132</v>
      </c>
      <c r="M1475" s="473"/>
      <c r="N1475" s="50">
        <v>0.99246835496956809</v>
      </c>
      <c r="O1475" s="50">
        <v>1.4155767798748262E-3</v>
      </c>
      <c r="P1475" s="50">
        <v>0.33765423622686447</v>
      </c>
      <c r="Q1475" s="50">
        <v>6.7752984240925353E-3</v>
      </c>
      <c r="R1475" s="50">
        <v>4.9952938900795461E-3</v>
      </c>
      <c r="S1475" s="50">
        <v>1.6547006277583658</v>
      </c>
      <c r="T1475" s="50">
        <v>6.6911034218370465E-3</v>
      </c>
      <c r="U1475" s="50">
        <v>3.0047004914706821</v>
      </c>
      <c r="V1475" s="51">
        <v>83.052505237371832</v>
      </c>
      <c r="X1475" s="49">
        <v>0.25</v>
      </c>
      <c r="Y1475" s="49">
        <v>35.15</v>
      </c>
      <c r="Z1475" s="49">
        <v>0.57999999999999996</v>
      </c>
      <c r="AA1475" s="49">
        <v>5.88</v>
      </c>
      <c r="AB1475" s="49">
        <v>9.49</v>
      </c>
      <c r="AC1475" s="49">
        <v>0.25</v>
      </c>
      <c r="AD1475" s="49">
        <v>2.3199999999999998</v>
      </c>
      <c r="AE1475" s="312"/>
      <c r="AF1475" s="465" t="s">
        <v>1751</v>
      </c>
      <c r="AG1475" s="343">
        <v>30</v>
      </c>
      <c r="AH1475" s="343">
        <v>15</v>
      </c>
      <c r="AI1475" s="343"/>
      <c r="AJ1475" s="343"/>
      <c r="AK1475" s="343"/>
      <c r="AL1475" s="343"/>
      <c r="AM1475" s="343"/>
      <c r="AN1475" s="343"/>
      <c r="AO1475" s="343"/>
      <c r="AP1475" s="343"/>
      <c r="AQ1475" s="343"/>
      <c r="AR1475" s="343"/>
      <c r="AS1475" s="343"/>
      <c r="AT1475" s="343"/>
      <c r="AU1475" s="343"/>
      <c r="AV1475" s="343"/>
      <c r="AW1475" s="343"/>
      <c r="AX1475" s="343"/>
      <c r="AY1475" s="343"/>
      <c r="AZ1475" s="343"/>
      <c r="BA1475" s="343"/>
      <c r="BB1475" s="343"/>
      <c r="BC1475" s="343"/>
      <c r="BD1475" s="343"/>
      <c r="BE1475" s="475"/>
      <c r="BF1475" s="475"/>
      <c r="BG1475" s="475"/>
      <c r="BH1475" s="475"/>
      <c r="BI1475" s="475"/>
      <c r="BJ1475" s="475"/>
      <c r="BK1475" s="475"/>
      <c r="BL1475" s="475"/>
      <c r="BM1475" s="475"/>
      <c r="BN1475" s="475"/>
      <c r="BO1475" s="475"/>
      <c r="BP1475" s="306"/>
      <c r="BQ1475" s="496"/>
      <c r="BR1475" s="496"/>
      <c r="BS1475" s="496"/>
      <c r="BT1475" s="496"/>
      <c r="BU1475" s="496"/>
      <c r="BV1475" s="496"/>
    </row>
    <row r="1476" spans="1:74" s="52" customFormat="1" ht="12.75">
      <c r="A1476" s="45">
        <v>2735.6132650573031</v>
      </c>
      <c r="B1476" s="46" t="s">
        <v>342</v>
      </c>
      <c r="C1476" s="47" t="s">
        <v>345</v>
      </c>
      <c r="D1476" s="48">
        <v>259.99513453256668</v>
      </c>
      <c r="E1476" s="49">
        <v>39.332859999999997</v>
      </c>
      <c r="F1476" s="49">
        <v>7.3700000000000002E-2</v>
      </c>
      <c r="G1476" s="49">
        <v>16.05264</v>
      </c>
      <c r="H1476" s="49">
        <v>0.3322</v>
      </c>
      <c r="I1476" s="49">
        <v>0.22120000000000001</v>
      </c>
      <c r="J1476" s="49">
        <v>44.06814</v>
      </c>
      <c r="K1476" s="49">
        <v>0.23139999999999999</v>
      </c>
      <c r="L1476" s="49">
        <v>100.31213999999999</v>
      </c>
      <c r="M1476" s="473"/>
      <c r="N1476" s="50">
        <v>0.99160890840452198</v>
      </c>
      <c r="O1476" s="50">
        <v>1.4690202970103121E-3</v>
      </c>
      <c r="P1476" s="50">
        <v>0.33844441646269352</v>
      </c>
      <c r="Q1476" s="50">
        <v>6.7364084805622655E-3</v>
      </c>
      <c r="R1476" s="50">
        <v>4.7234112025861816E-3</v>
      </c>
      <c r="S1476" s="50">
        <v>1.6562205137263788</v>
      </c>
      <c r="T1476" s="50">
        <v>6.2503724277047853E-3</v>
      </c>
      <c r="U1476" s="50">
        <v>3.0054530510014579</v>
      </c>
      <c r="V1476" s="51">
        <v>83.032517825908101</v>
      </c>
      <c r="X1476" s="49">
        <v>0.25</v>
      </c>
      <c r="Y1476" s="49">
        <v>27.89</v>
      </c>
      <c r="Z1476" s="49">
        <v>0.57999999999999996</v>
      </c>
      <c r="AA1476" s="49">
        <v>5.99</v>
      </c>
      <c r="AB1476" s="49">
        <v>9.86</v>
      </c>
      <c r="AC1476" s="49">
        <v>0.26</v>
      </c>
      <c r="AD1476" s="49">
        <v>2.2999999999999998</v>
      </c>
      <c r="AE1476" s="312"/>
      <c r="AF1476" s="465" t="s">
        <v>1751</v>
      </c>
      <c r="AG1476" s="343">
        <v>30</v>
      </c>
      <c r="AH1476" s="343">
        <v>15</v>
      </c>
      <c r="AI1476" s="343"/>
      <c r="AJ1476" s="343"/>
      <c r="AK1476" s="343"/>
      <c r="AL1476" s="343"/>
      <c r="AM1476" s="343"/>
      <c r="AN1476" s="343"/>
      <c r="AO1476" s="343"/>
      <c r="AP1476" s="343"/>
      <c r="AQ1476" s="343"/>
      <c r="AR1476" s="343"/>
      <c r="AS1476" s="343"/>
      <c r="AT1476" s="343"/>
      <c r="AU1476" s="343"/>
      <c r="AV1476" s="343"/>
      <c r="AW1476" s="343"/>
      <c r="AX1476" s="343"/>
      <c r="AY1476" s="343"/>
      <c r="AZ1476" s="343"/>
      <c r="BA1476" s="343"/>
      <c r="BB1476" s="343"/>
      <c r="BC1476" s="343"/>
      <c r="BD1476" s="343"/>
      <c r="BE1476" s="475"/>
      <c r="BF1476" s="475"/>
      <c r="BG1476" s="475"/>
      <c r="BH1476" s="475"/>
      <c r="BI1476" s="475"/>
      <c r="BJ1476" s="475"/>
      <c r="BK1476" s="475"/>
      <c r="BL1476" s="475"/>
      <c r="BM1476" s="475"/>
      <c r="BN1476" s="475"/>
      <c r="BO1476" s="475"/>
      <c r="BP1476" s="306"/>
      <c r="BQ1476" s="496"/>
      <c r="BR1476" s="496"/>
      <c r="BS1476" s="496"/>
      <c r="BT1476" s="496"/>
      <c r="BU1476" s="496"/>
      <c r="BV1476" s="496"/>
    </row>
    <row r="1477" spans="1:74" s="52" customFormat="1" ht="12.75">
      <c r="A1477" s="45">
        <v>2735.6132650573031</v>
      </c>
      <c r="B1477" s="46" t="s">
        <v>342</v>
      </c>
      <c r="C1477" s="47" t="s">
        <v>345</v>
      </c>
      <c r="D1477" s="48">
        <v>269.99513453256668</v>
      </c>
      <c r="E1477" s="49">
        <v>39.283410000000003</v>
      </c>
      <c r="F1477" s="49">
        <v>3.9899999999999998E-2</v>
      </c>
      <c r="G1477" s="49">
        <v>15.98559</v>
      </c>
      <c r="H1477" s="49">
        <v>0.30790000000000001</v>
      </c>
      <c r="I1477" s="49">
        <v>0.21929999999999999</v>
      </c>
      <c r="J1477" s="49">
        <v>44.078060000000001</v>
      </c>
      <c r="K1477" s="49">
        <v>0.23319999999999999</v>
      </c>
      <c r="L1477" s="49">
        <v>100.14736000000001</v>
      </c>
      <c r="M1477" s="473"/>
      <c r="N1477" s="50">
        <v>0.99185995178461417</v>
      </c>
      <c r="O1477" s="50">
        <v>7.9650679695504178E-4</v>
      </c>
      <c r="P1477" s="50">
        <v>0.33754046115046982</v>
      </c>
      <c r="Q1477" s="50">
        <v>6.2530911122177443E-3</v>
      </c>
      <c r="R1477" s="50">
        <v>4.68992120617565E-3</v>
      </c>
      <c r="S1477" s="50">
        <v>1.6590985842453891</v>
      </c>
      <c r="T1477" s="50">
        <v>6.3085183256534555E-3</v>
      </c>
      <c r="U1477" s="50">
        <v>3.0065470346214749</v>
      </c>
      <c r="V1477" s="51">
        <v>83.09456774729415</v>
      </c>
      <c r="X1477" s="49">
        <v>0.26</v>
      </c>
      <c r="Y1477" s="49">
        <v>27.43</v>
      </c>
      <c r="Z1477" s="49">
        <v>0.56999999999999995</v>
      </c>
      <c r="AA1477" s="49">
        <v>5.95</v>
      </c>
      <c r="AB1477" s="49">
        <v>10.25</v>
      </c>
      <c r="AC1477" s="49">
        <v>0.26</v>
      </c>
      <c r="AD1477" s="49">
        <v>2.4300000000000002</v>
      </c>
      <c r="AE1477" s="312"/>
      <c r="AF1477" s="465" t="s">
        <v>1751</v>
      </c>
      <c r="AG1477" s="343">
        <v>30</v>
      </c>
      <c r="AH1477" s="343">
        <v>15</v>
      </c>
      <c r="AI1477" s="343"/>
      <c r="AJ1477" s="343"/>
      <c r="AK1477" s="343"/>
      <c r="AL1477" s="343"/>
      <c r="AM1477" s="343"/>
      <c r="AN1477" s="343"/>
      <c r="AO1477" s="343"/>
      <c r="AP1477" s="343"/>
      <c r="AQ1477" s="343"/>
      <c r="AR1477" s="343"/>
      <c r="AS1477" s="343"/>
      <c r="AT1477" s="343"/>
      <c r="AU1477" s="343"/>
      <c r="AV1477" s="343"/>
      <c r="AW1477" s="343"/>
      <c r="AX1477" s="343"/>
      <c r="AY1477" s="343"/>
      <c r="AZ1477" s="343"/>
      <c r="BA1477" s="343"/>
      <c r="BB1477" s="343"/>
      <c r="BC1477" s="343"/>
      <c r="BD1477" s="343"/>
      <c r="BE1477" s="475"/>
      <c r="BF1477" s="475"/>
      <c r="BG1477" s="475"/>
      <c r="BH1477" s="475"/>
      <c r="BI1477" s="475"/>
      <c r="BJ1477" s="475"/>
      <c r="BK1477" s="475"/>
      <c r="BL1477" s="475"/>
      <c r="BM1477" s="475"/>
      <c r="BN1477" s="475"/>
      <c r="BO1477" s="475"/>
      <c r="BP1477" s="306"/>
      <c r="BQ1477" s="496"/>
      <c r="BR1477" s="496"/>
      <c r="BS1477" s="496"/>
      <c r="BT1477" s="496"/>
      <c r="BU1477" s="496"/>
      <c r="BV1477" s="496"/>
    </row>
    <row r="1478" spans="1:74" s="52" customFormat="1" ht="12.75">
      <c r="A1478" s="45">
        <v>2735.6132650573031</v>
      </c>
      <c r="B1478" s="46" t="s">
        <v>342</v>
      </c>
      <c r="C1478" s="47" t="s">
        <v>345</v>
      </c>
      <c r="D1478" s="48">
        <v>279.99513453256668</v>
      </c>
      <c r="E1478" s="49">
        <v>39.332859999999997</v>
      </c>
      <c r="F1478" s="49">
        <v>5.1400000000000001E-2</v>
      </c>
      <c r="G1478" s="49">
        <v>15.966430000000001</v>
      </c>
      <c r="H1478" s="49">
        <v>0.318</v>
      </c>
      <c r="I1478" s="49">
        <v>0.18310000000000001</v>
      </c>
      <c r="J1478" s="49">
        <v>44.008620000000001</v>
      </c>
      <c r="K1478" s="49">
        <v>0.245</v>
      </c>
      <c r="L1478" s="49">
        <v>100.10541000000001</v>
      </c>
      <c r="M1478" s="473"/>
      <c r="N1478" s="50">
        <v>0.99312894221133774</v>
      </c>
      <c r="O1478" s="50">
        <v>1.0260975395797404E-3</v>
      </c>
      <c r="P1478" s="50">
        <v>0.33714282960941483</v>
      </c>
      <c r="Q1478" s="50">
        <v>6.45834326845212E-3</v>
      </c>
      <c r="R1478" s="50">
        <v>3.9158333038845318E-3</v>
      </c>
      <c r="S1478" s="50">
        <v>1.6565189488753904</v>
      </c>
      <c r="T1478" s="50">
        <v>6.6278679014431085E-3</v>
      </c>
      <c r="U1478" s="50">
        <v>3.0048188627095023</v>
      </c>
      <c r="V1478" s="51">
        <v>83.089266532177518</v>
      </c>
      <c r="X1478" s="49">
        <v>0.26</v>
      </c>
      <c r="Y1478" s="49">
        <v>48.32</v>
      </c>
      <c r="Z1478" s="49">
        <v>0.57999999999999996</v>
      </c>
      <c r="AA1478" s="49">
        <v>6.39</v>
      </c>
      <c r="AB1478" s="49">
        <v>10.63</v>
      </c>
      <c r="AC1478" s="49">
        <v>0.26</v>
      </c>
      <c r="AD1478" s="49">
        <v>2.42</v>
      </c>
      <c r="AE1478" s="312"/>
      <c r="AF1478" s="465" t="s">
        <v>1751</v>
      </c>
      <c r="AG1478" s="343">
        <v>30</v>
      </c>
      <c r="AH1478" s="343">
        <v>15</v>
      </c>
      <c r="AI1478" s="343"/>
      <c r="AJ1478" s="343"/>
      <c r="AK1478" s="343"/>
      <c r="AL1478" s="343"/>
      <c r="AM1478" s="343"/>
      <c r="AN1478" s="343"/>
      <c r="AO1478" s="343"/>
      <c r="AP1478" s="343"/>
      <c r="AQ1478" s="343"/>
      <c r="AR1478" s="343"/>
      <c r="AS1478" s="343"/>
      <c r="AT1478" s="343"/>
      <c r="AU1478" s="343"/>
      <c r="AV1478" s="343"/>
      <c r="AW1478" s="343"/>
      <c r="AX1478" s="343"/>
      <c r="AY1478" s="343"/>
      <c r="AZ1478" s="343"/>
      <c r="BA1478" s="343"/>
      <c r="BB1478" s="343"/>
      <c r="BC1478" s="343"/>
      <c r="BD1478" s="343"/>
      <c r="BE1478" s="475"/>
      <c r="BF1478" s="475"/>
      <c r="BG1478" s="475"/>
      <c r="BH1478" s="475"/>
      <c r="BI1478" s="475"/>
      <c r="BJ1478" s="475"/>
      <c r="BK1478" s="475"/>
      <c r="BL1478" s="475"/>
      <c r="BM1478" s="475"/>
      <c r="BN1478" s="475"/>
      <c r="BO1478" s="475"/>
      <c r="BP1478" s="306"/>
      <c r="BQ1478" s="496"/>
      <c r="BR1478" s="496"/>
      <c r="BS1478" s="496"/>
      <c r="BT1478" s="496"/>
      <c r="BU1478" s="496"/>
      <c r="BV1478" s="496"/>
    </row>
    <row r="1479" spans="1:74" s="52" customFormat="1" ht="12.75">
      <c r="A1479" s="45">
        <v>2735.6132650573031</v>
      </c>
      <c r="B1479" s="46" t="s">
        <v>342</v>
      </c>
      <c r="C1479" s="47" t="s">
        <v>345</v>
      </c>
      <c r="D1479" s="48">
        <v>289.99513453256668</v>
      </c>
      <c r="E1479" s="49">
        <v>39.322969999999998</v>
      </c>
      <c r="F1479" s="49">
        <v>4.24E-2</v>
      </c>
      <c r="G1479" s="49">
        <v>16.06221</v>
      </c>
      <c r="H1479" s="49">
        <v>0.3175</v>
      </c>
      <c r="I1479" s="49">
        <v>0.2089</v>
      </c>
      <c r="J1479" s="49">
        <v>44.137590000000003</v>
      </c>
      <c r="K1479" s="49">
        <v>0.24299999999999999</v>
      </c>
      <c r="L1479" s="49">
        <v>100.33457</v>
      </c>
      <c r="M1479" s="473"/>
      <c r="N1479" s="50">
        <v>0.9913114495498121</v>
      </c>
      <c r="O1479" s="50">
        <v>8.4509412386984993E-4</v>
      </c>
      <c r="P1479" s="50">
        <v>0.33862974530778378</v>
      </c>
      <c r="Q1479" s="50">
        <v>6.4380068186866129E-3</v>
      </c>
      <c r="R1479" s="50">
        <v>4.4605456617487346E-3</v>
      </c>
      <c r="S1479" s="50">
        <v>1.658750137989444</v>
      </c>
      <c r="T1479" s="50">
        <v>6.5633827511036641E-3</v>
      </c>
      <c r="U1479" s="50">
        <v>3.0069983622024488</v>
      </c>
      <c r="V1479" s="51">
        <v>83.046302401485008</v>
      </c>
      <c r="X1479" s="49">
        <v>0.26</v>
      </c>
      <c r="Y1479" s="49">
        <v>37.99</v>
      </c>
      <c r="Z1479" s="49">
        <v>0.57999999999999996</v>
      </c>
      <c r="AA1479" s="49">
        <v>6.21</v>
      </c>
      <c r="AB1479" s="49">
        <v>12.46</v>
      </c>
      <c r="AC1479" s="49">
        <v>0.26</v>
      </c>
      <c r="AD1479" s="49">
        <v>2.3199999999999998</v>
      </c>
      <c r="AE1479" s="312"/>
      <c r="AF1479" s="465" t="s">
        <v>1751</v>
      </c>
      <c r="AG1479" s="343">
        <v>30</v>
      </c>
      <c r="AH1479" s="343">
        <v>15</v>
      </c>
      <c r="AI1479" s="343"/>
      <c r="AJ1479" s="343"/>
      <c r="AK1479" s="343"/>
      <c r="AL1479" s="343"/>
      <c r="AM1479" s="343"/>
      <c r="AN1479" s="343"/>
      <c r="AO1479" s="343"/>
      <c r="AP1479" s="343"/>
      <c r="AQ1479" s="343"/>
      <c r="AR1479" s="343"/>
      <c r="AS1479" s="343"/>
      <c r="AT1479" s="343"/>
      <c r="AU1479" s="343"/>
      <c r="AV1479" s="343"/>
      <c r="AW1479" s="343"/>
      <c r="AX1479" s="343"/>
      <c r="AY1479" s="343"/>
      <c r="AZ1479" s="343"/>
      <c r="BA1479" s="343"/>
      <c r="BB1479" s="343"/>
      <c r="BC1479" s="343"/>
      <c r="BD1479" s="343"/>
      <c r="BE1479" s="475"/>
      <c r="BF1479" s="475"/>
      <c r="BG1479" s="475"/>
      <c r="BH1479" s="475"/>
      <c r="BI1479" s="475"/>
      <c r="BJ1479" s="475"/>
      <c r="BK1479" s="475"/>
      <c r="BL1479" s="475"/>
      <c r="BM1479" s="475"/>
      <c r="BN1479" s="475"/>
      <c r="BO1479" s="475"/>
      <c r="BP1479" s="306"/>
      <c r="BQ1479" s="496"/>
      <c r="BR1479" s="496"/>
      <c r="BS1479" s="496"/>
      <c r="BT1479" s="496"/>
      <c r="BU1479" s="496"/>
      <c r="BV1479" s="496"/>
    </row>
    <row r="1480" spans="1:74" s="52" customFormat="1" ht="12.75">
      <c r="A1480" s="45">
        <v>2735.6132650573031</v>
      </c>
      <c r="B1480" s="46" t="s">
        <v>342</v>
      </c>
      <c r="C1480" s="47" t="s">
        <v>345</v>
      </c>
      <c r="D1480" s="48">
        <v>299.99513453256668</v>
      </c>
      <c r="E1480" s="49">
        <v>39.41198</v>
      </c>
      <c r="F1480" s="49">
        <v>4.2099999999999999E-2</v>
      </c>
      <c r="G1480" s="49">
        <v>16.138839999999998</v>
      </c>
      <c r="H1480" s="49">
        <v>0.32800000000000001</v>
      </c>
      <c r="I1480" s="49">
        <v>0.219</v>
      </c>
      <c r="J1480" s="49">
        <v>44.226880000000001</v>
      </c>
      <c r="K1480" s="49">
        <v>0.23319999999999999</v>
      </c>
      <c r="L1480" s="49">
        <v>100.6</v>
      </c>
      <c r="M1480" s="473"/>
      <c r="N1480" s="50">
        <v>0.99117530767891604</v>
      </c>
      <c r="O1480" s="50">
        <v>8.3710460581504285E-4</v>
      </c>
      <c r="P1480" s="50">
        <v>0.33943023952489593</v>
      </c>
      <c r="Q1480" s="50">
        <v>6.6349851723474665E-3</v>
      </c>
      <c r="R1480" s="50">
        <v>4.6650045817162363E-3</v>
      </c>
      <c r="S1480" s="50">
        <v>1.6581242432374488</v>
      </c>
      <c r="T1480" s="50">
        <v>6.2835983083139894E-3</v>
      </c>
      <c r="U1480" s="50">
        <v>3.0071504831094535</v>
      </c>
      <c r="V1480" s="51">
        <v>83.007710555383184</v>
      </c>
      <c r="X1480" s="49">
        <v>0.26</v>
      </c>
      <c r="Y1480" s="49">
        <v>47.25</v>
      </c>
      <c r="Z1480" s="49">
        <v>0.56999999999999995</v>
      </c>
      <c r="AA1480" s="49">
        <v>6.15</v>
      </c>
      <c r="AB1480" s="49">
        <v>10.85</v>
      </c>
      <c r="AC1480" s="49">
        <v>0.26</v>
      </c>
      <c r="AD1480" s="49">
        <v>2.33</v>
      </c>
      <c r="AE1480" s="312"/>
      <c r="AF1480" s="465" t="s">
        <v>1751</v>
      </c>
      <c r="AG1480" s="343">
        <v>30</v>
      </c>
      <c r="AH1480" s="343">
        <v>15</v>
      </c>
      <c r="AI1480" s="343"/>
      <c r="AJ1480" s="343"/>
      <c r="AK1480" s="343"/>
      <c r="AL1480" s="343"/>
      <c r="AM1480" s="343"/>
      <c r="AN1480" s="343"/>
      <c r="AO1480" s="343"/>
      <c r="AP1480" s="343"/>
      <c r="AQ1480" s="343"/>
      <c r="AR1480" s="343"/>
      <c r="AS1480" s="343"/>
      <c r="AT1480" s="343"/>
      <c r="AU1480" s="343"/>
      <c r="AV1480" s="343"/>
      <c r="AW1480" s="343"/>
      <c r="AX1480" s="343"/>
      <c r="AY1480" s="343"/>
      <c r="AZ1480" s="343"/>
      <c r="BA1480" s="343"/>
      <c r="BB1480" s="343"/>
      <c r="BC1480" s="343"/>
      <c r="BD1480" s="343"/>
      <c r="BE1480" s="475"/>
      <c r="BF1480" s="475"/>
      <c r="BG1480" s="475"/>
      <c r="BH1480" s="475"/>
      <c r="BI1480" s="475"/>
      <c r="BJ1480" s="475"/>
      <c r="BK1480" s="475"/>
      <c r="BL1480" s="475"/>
      <c r="BM1480" s="475"/>
      <c r="BN1480" s="475"/>
      <c r="BO1480" s="475"/>
      <c r="BP1480" s="306"/>
      <c r="BQ1480" s="496"/>
      <c r="BR1480" s="496"/>
      <c r="BS1480" s="496"/>
      <c r="BT1480" s="496"/>
      <c r="BU1480" s="496"/>
      <c r="BV1480" s="496"/>
    </row>
    <row r="1481" spans="1:74" s="52" customFormat="1" ht="12.75">
      <c r="A1481" s="45">
        <v>2735.6132650573031</v>
      </c>
      <c r="B1481" s="46" t="s">
        <v>342</v>
      </c>
      <c r="C1481" s="47" t="s">
        <v>345</v>
      </c>
      <c r="D1481" s="48">
        <v>309.99513453256668</v>
      </c>
      <c r="E1481" s="49">
        <v>39.530670000000001</v>
      </c>
      <c r="F1481" s="49">
        <v>3.6799999999999999E-2</v>
      </c>
      <c r="G1481" s="49">
        <v>16.21546</v>
      </c>
      <c r="H1481" s="49">
        <v>0.33679999999999999</v>
      </c>
      <c r="I1481" s="49">
        <v>0.21379999999999999</v>
      </c>
      <c r="J1481" s="49">
        <v>44.197110000000002</v>
      </c>
      <c r="K1481" s="49">
        <v>0.24129999999999999</v>
      </c>
      <c r="L1481" s="49">
        <v>100.77194</v>
      </c>
      <c r="M1481" s="473"/>
      <c r="N1481" s="50">
        <v>0.99256356903344467</v>
      </c>
      <c r="O1481" s="50">
        <v>7.3054570091807877E-4</v>
      </c>
      <c r="P1481" s="50">
        <v>0.34049396823413169</v>
      </c>
      <c r="Q1481" s="50">
        <v>6.8020548689141508E-3</v>
      </c>
      <c r="R1481" s="50">
        <v>4.5469229586159619E-3</v>
      </c>
      <c r="S1481" s="50">
        <v>1.6543468675010973</v>
      </c>
      <c r="T1481" s="50">
        <v>6.4914112675975577E-3</v>
      </c>
      <c r="U1481" s="50">
        <v>3.0059753395647189</v>
      </c>
      <c r="V1481" s="51">
        <v>82.93127140097684</v>
      </c>
      <c r="X1481" s="49">
        <v>0.25</v>
      </c>
      <c r="Y1481" s="49">
        <v>45.88</v>
      </c>
      <c r="Z1481" s="49">
        <v>0.56999999999999995</v>
      </c>
      <c r="AA1481" s="49">
        <v>6.04</v>
      </c>
      <c r="AB1481" s="49">
        <v>10.42</v>
      </c>
      <c r="AC1481" s="49">
        <v>0.26</v>
      </c>
      <c r="AD1481" s="49">
        <v>2.44</v>
      </c>
      <c r="AE1481" s="312"/>
      <c r="AF1481" s="465" t="s">
        <v>1751</v>
      </c>
      <c r="AG1481" s="343">
        <v>30</v>
      </c>
      <c r="AH1481" s="343">
        <v>15</v>
      </c>
      <c r="AI1481" s="343"/>
      <c r="AJ1481" s="343"/>
      <c r="AK1481" s="343"/>
      <c r="AL1481" s="343"/>
      <c r="AM1481" s="343"/>
      <c r="AN1481" s="343"/>
      <c r="AO1481" s="343"/>
      <c r="AP1481" s="343"/>
      <c r="AQ1481" s="343"/>
      <c r="AR1481" s="343"/>
      <c r="AS1481" s="343"/>
      <c r="AT1481" s="343"/>
      <c r="AU1481" s="343"/>
      <c r="AV1481" s="343"/>
      <c r="AW1481" s="343"/>
      <c r="AX1481" s="343"/>
      <c r="AY1481" s="343"/>
      <c r="AZ1481" s="343"/>
      <c r="BA1481" s="343"/>
      <c r="BB1481" s="343"/>
      <c r="BC1481" s="343"/>
      <c r="BD1481" s="343"/>
      <c r="BE1481" s="475"/>
      <c r="BF1481" s="475"/>
      <c r="BG1481" s="475"/>
      <c r="BH1481" s="475"/>
      <c r="BI1481" s="475"/>
      <c r="BJ1481" s="475"/>
      <c r="BK1481" s="475"/>
      <c r="BL1481" s="475"/>
      <c r="BM1481" s="475"/>
      <c r="BN1481" s="475"/>
      <c r="BO1481" s="475"/>
      <c r="BP1481" s="306"/>
      <c r="BQ1481" s="496"/>
      <c r="BR1481" s="496"/>
      <c r="BS1481" s="496"/>
      <c r="BT1481" s="496"/>
      <c r="BU1481" s="496"/>
      <c r="BV1481" s="496"/>
    </row>
    <row r="1482" spans="1:74" s="52" customFormat="1" ht="12.75">
      <c r="A1482" s="45">
        <v>2735.6132650573031</v>
      </c>
      <c r="B1482" s="46" t="s">
        <v>342</v>
      </c>
      <c r="C1482" s="47" t="s">
        <v>345</v>
      </c>
      <c r="D1482" s="48">
        <v>319.99513453256668</v>
      </c>
      <c r="E1482" s="49">
        <v>39.402099999999997</v>
      </c>
      <c r="F1482" s="49">
        <v>3.4000000000000002E-2</v>
      </c>
      <c r="G1482" s="49">
        <v>16.043060000000001</v>
      </c>
      <c r="H1482" s="49">
        <v>0.34889999999999999</v>
      </c>
      <c r="I1482" s="49">
        <v>0.22239999999999999</v>
      </c>
      <c r="J1482" s="49">
        <v>44.06814</v>
      </c>
      <c r="K1482" s="49">
        <v>0.23899999999999999</v>
      </c>
      <c r="L1482" s="49">
        <v>100.35759999999999</v>
      </c>
      <c r="M1482" s="473"/>
      <c r="N1482" s="50">
        <v>0.99298590084748151</v>
      </c>
      <c r="O1482" s="50">
        <v>6.7745124512673892E-4</v>
      </c>
      <c r="P1482" s="50">
        <v>0.33811692837084328</v>
      </c>
      <c r="Q1482" s="50">
        <v>7.072428654382245E-3</v>
      </c>
      <c r="R1482" s="50">
        <v>4.7472733069046048E-3</v>
      </c>
      <c r="S1482" s="50">
        <v>1.655605952772885</v>
      </c>
      <c r="T1482" s="50">
        <v>6.4532614646423143E-3</v>
      </c>
      <c r="U1482" s="50">
        <v>3.0056591966622657</v>
      </c>
      <c r="V1482" s="51">
        <v>83.040926521499443</v>
      </c>
      <c r="X1482" s="49">
        <v>0.25</v>
      </c>
      <c r="Y1482" s="49">
        <v>53.82</v>
      </c>
      <c r="Z1482" s="49">
        <v>0.56999999999999995</v>
      </c>
      <c r="AA1482" s="49">
        <v>5.89</v>
      </c>
      <c r="AB1482" s="49">
        <v>10.6</v>
      </c>
      <c r="AC1482" s="49">
        <v>0.26</v>
      </c>
      <c r="AD1482" s="49">
        <v>2.36</v>
      </c>
      <c r="AE1482" s="312"/>
      <c r="AF1482" s="465" t="s">
        <v>1751</v>
      </c>
      <c r="AG1482" s="343">
        <v>30</v>
      </c>
      <c r="AH1482" s="343">
        <v>15</v>
      </c>
      <c r="AI1482" s="343"/>
      <c r="AJ1482" s="343"/>
      <c r="AK1482" s="343"/>
      <c r="AL1482" s="343"/>
      <c r="AM1482" s="343"/>
      <c r="AN1482" s="343"/>
      <c r="AO1482" s="343"/>
      <c r="AP1482" s="343"/>
      <c r="AQ1482" s="343"/>
      <c r="AR1482" s="343"/>
      <c r="AS1482" s="343"/>
      <c r="AT1482" s="343"/>
      <c r="AU1482" s="343"/>
      <c r="AV1482" s="343"/>
      <c r="AW1482" s="343"/>
      <c r="AX1482" s="343"/>
      <c r="AY1482" s="343"/>
      <c r="AZ1482" s="343"/>
      <c r="BA1482" s="343"/>
      <c r="BB1482" s="343"/>
      <c r="BC1482" s="343"/>
      <c r="BD1482" s="343"/>
      <c r="BE1482" s="475"/>
      <c r="BF1482" s="475"/>
      <c r="BG1482" s="475"/>
      <c r="BH1482" s="475"/>
      <c r="BI1482" s="475"/>
      <c r="BJ1482" s="475"/>
      <c r="BK1482" s="475"/>
      <c r="BL1482" s="475"/>
      <c r="BM1482" s="475"/>
      <c r="BN1482" s="475"/>
      <c r="BO1482" s="475"/>
      <c r="BP1482" s="306"/>
      <c r="BQ1482" s="496"/>
      <c r="BR1482" s="496"/>
      <c r="BS1482" s="496"/>
      <c r="BT1482" s="496"/>
      <c r="BU1482" s="496"/>
      <c r="BV1482" s="496"/>
    </row>
    <row r="1483" spans="1:74" s="52" customFormat="1" ht="12.75">
      <c r="A1483" s="45">
        <v>2735.6132650573031</v>
      </c>
      <c r="B1483" s="46" t="s">
        <v>342</v>
      </c>
      <c r="C1483" s="47" t="s">
        <v>345</v>
      </c>
      <c r="D1483" s="48">
        <v>329.99513453256668</v>
      </c>
      <c r="E1483" s="49">
        <v>39.41198</v>
      </c>
      <c r="F1483" s="49">
        <v>5.7500000000000002E-2</v>
      </c>
      <c r="G1483" s="49">
        <v>16.023900000000001</v>
      </c>
      <c r="H1483" s="49">
        <v>0.30659999999999998</v>
      </c>
      <c r="I1483" s="49">
        <v>0.2356</v>
      </c>
      <c r="J1483" s="49">
        <v>44.058219999999999</v>
      </c>
      <c r="K1483" s="49">
        <v>0.24490000000000001</v>
      </c>
      <c r="L1483" s="49">
        <v>100.3387</v>
      </c>
      <c r="M1483" s="473"/>
      <c r="N1483" s="50">
        <v>0.99305866706335444</v>
      </c>
      <c r="O1483" s="50">
        <v>1.1454863336325676E-3</v>
      </c>
      <c r="P1483" s="50">
        <v>0.33765320190250092</v>
      </c>
      <c r="Q1483" s="50">
        <v>6.2138776137854223E-3</v>
      </c>
      <c r="R1483" s="50">
        <v>5.0281436627954762E-3</v>
      </c>
      <c r="S1483" s="50">
        <v>1.6549395889981044</v>
      </c>
      <c r="T1483" s="50">
        <v>6.6113946952070209E-3</v>
      </c>
      <c r="U1483" s="50">
        <v>3.0046503602693804</v>
      </c>
      <c r="V1483" s="51">
        <v>83.0545807731298</v>
      </c>
      <c r="X1483" s="49">
        <v>0.25</v>
      </c>
      <c r="Y1483" s="49">
        <v>56.49</v>
      </c>
      <c r="Z1483" s="49">
        <v>0.56999999999999995</v>
      </c>
      <c r="AA1483" s="49">
        <v>5.72</v>
      </c>
      <c r="AB1483" s="49">
        <v>10.67</v>
      </c>
      <c r="AC1483" s="49">
        <v>0.26</v>
      </c>
      <c r="AD1483" s="49">
        <v>2.39</v>
      </c>
      <c r="AE1483" s="312"/>
      <c r="AF1483" s="465" t="s">
        <v>1751</v>
      </c>
      <c r="AG1483" s="343">
        <v>30</v>
      </c>
      <c r="AH1483" s="343">
        <v>15</v>
      </c>
      <c r="AI1483" s="343"/>
      <c r="AJ1483" s="343"/>
      <c r="AK1483" s="343"/>
      <c r="AL1483" s="343"/>
      <c r="AM1483" s="343"/>
      <c r="AN1483" s="343"/>
      <c r="AO1483" s="343"/>
      <c r="AP1483" s="343"/>
      <c r="AQ1483" s="343"/>
      <c r="AR1483" s="343"/>
      <c r="AS1483" s="343"/>
      <c r="AT1483" s="343"/>
      <c r="AU1483" s="343"/>
      <c r="AV1483" s="343"/>
      <c r="AW1483" s="343"/>
      <c r="AX1483" s="343"/>
      <c r="AY1483" s="343"/>
      <c r="AZ1483" s="343"/>
      <c r="BA1483" s="343"/>
      <c r="BB1483" s="343"/>
      <c r="BC1483" s="343"/>
      <c r="BD1483" s="343"/>
      <c r="BE1483" s="475"/>
      <c r="BF1483" s="475"/>
      <c r="BG1483" s="475"/>
      <c r="BH1483" s="475"/>
      <c r="BI1483" s="475"/>
      <c r="BJ1483" s="475"/>
      <c r="BK1483" s="475"/>
      <c r="BL1483" s="475"/>
      <c r="BM1483" s="475"/>
      <c r="BN1483" s="475"/>
      <c r="BO1483" s="475"/>
      <c r="BP1483" s="306"/>
      <c r="BQ1483" s="496"/>
      <c r="BR1483" s="496"/>
      <c r="BS1483" s="496"/>
      <c r="BT1483" s="496"/>
      <c r="BU1483" s="496"/>
      <c r="BV1483" s="496"/>
    </row>
    <row r="1484" spans="1:74" s="52" customFormat="1" ht="12.75">
      <c r="A1484" s="45">
        <v>2735.6132650573031</v>
      </c>
      <c r="B1484" s="46" t="s">
        <v>342</v>
      </c>
      <c r="C1484" s="47" t="s">
        <v>345</v>
      </c>
      <c r="D1484" s="48">
        <v>339.99513453256668</v>
      </c>
      <c r="E1484" s="49">
        <v>39.382309999999997</v>
      </c>
      <c r="F1484" s="49">
        <v>6.3799999999999996E-2</v>
      </c>
      <c r="G1484" s="49">
        <v>15.870649999999999</v>
      </c>
      <c r="H1484" s="49">
        <v>0.29630000000000001</v>
      </c>
      <c r="I1484" s="49">
        <v>0.20830000000000001</v>
      </c>
      <c r="J1484" s="49">
        <v>44.10783</v>
      </c>
      <c r="K1484" s="49">
        <v>0.24440000000000001</v>
      </c>
      <c r="L1484" s="49">
        <v>100.17359</v>
      </c>
      <c r="M1484" s="473"/>
      <c r="N1484" s="50">
        <v>0.99312775706359568</v>
      </c>
      <c r="O1484" s="50">
        <v>1.2720378308455061E-3</v>
      </c>
      <c r="P1484" s="50">
        <v>0.33469917504585911</v>
      </c>
      <c r="Q1484" s="50">
        <v>6.0100692712605945E-3</v>
      </c>
      <c r="R1484" s="50">
        <v>4.4491694137565553E-3</v>
      </c>
      <c r="S1484" s="50">
        <v>1.6581666319757409</v>
      </c>
      <c r="T1484" s="50">
        <v>6.6033266736550585E-3</v>
      </c>
      <c r="U1484" s="50">
        <v>3.0043281672747129</v>
      </c>
      <c r="V1484" s="51">
        <v>83.205132334219869</v>
      </c>
      <c r="X1484" s="49">
        <v>0.25</v>
      </c>
      <c r="Y1484" s="49">
        <v>34.78</v>
      </c>
      <c r="Z1484" s="49">
        <v>0.57999999999999996</v>
      </c>
      <c r="AA1484" s="49">
        <v>6.42</v>
      </c>
      <c r="AB1484" s="49">
        <v>9.8000000000000007</v>
      </c>
      <c r="AC1484" s="49">
        <v>0.26</v>
      </c>
      <c r="AD1484" s="49">
        <v>2.3199999999999998</v>
      </c>
      <c r="AE1484" s="312"/>
      <c r="AF1484" s="465" t="s">
        <v>1751</v>
      </c>
      <c r="AG1484" s="343">
        <v>30</v>
      </c>
      <c r="AH1484" s="343">
        <v>15</v>
      </c>
      <c r="AI1484" s="343"/>
      <c r="AJ1484" s="343"/>
      <c r="AK1484" s="343"/>
      <c r="AL1484" s="343"/>
      <c r="AM1484" s="343"/>
      <c r="AN1484" s="343"/>
      <c r="AO1484" s="343"/>
      <c r="AP1484" s="343"/>
      <c r="AQ1484" s="343"/>
      <c r="AR1484" s="343"/>
      <c r="AS1484" s="343"/>
      <c r="AT1484" s="343"/>
      <c r="AU1484" s="343"/>
      <c r="AV1484" s="343"/>
      <c r="AW1484" s="343"/>
      <c r="AX1484" s="343"/>
      <c r="AY1484" s="343"/>
      <c r="AZ1484" s="343"/>
      <c r="BA1484" s="343"/>
      <c r="BB1484" s="343"/>
      <c r="BC1484" s="343"/>
      <c r="BD1484" s="343"/>
      <c r="BE1484" s="475"/>
      <c r="BF1484" s="475"/>
      <c r="BG1484" s="475"/>
      <c r="BH1484" s="475"/>
      <c r="BI1484" s="475"/>
      <c r="BJ1484" s="475"/>
      <c r="BK1484" s="475"/>
      <c r="BL1484" s="475"/>
      <c r="BM1484" s="475"/>
      <c r="BN1484" s="475"/>
      <c r="BO1484" s="475"/>
      <c r="BP1484" s="306"/>
      <c r="BQ1484" s="496"/>
      <c r="BR1484" s="496"/>
      <c r="BS1484" s="496"/>
      <c r="BT1484" s="496"/>
      <c r="BU1484" s="496"/>
      <c r="BV1484" s="496"/>
    </row>
    <row r="1485" spans="1:74" s="52" customFormat="1" ht="12.75">
      <c r="A1485" s="45">
        <v>2735.6132650573031</v>
      </c>
      <c r="B1485" s="46" t="s">
        <v>342</v>
      </c>
      <c r="C1485" s="47" t="s">
        <v>345</v>
      </c>
      <c r="D1485" s="48">
        <v>349.99513453256668</v>
      </c>
      <c r="E1485" s="49">
        <v>39.510890000000003</v>
      </c>
      <c r="F1485" s="49">
        <v>6.1600000000000002E-2</v>
      </c>
      <c r="G1485" s="49">
        <v>15.9377</v>
      </c>
      <c r="H1485" s="49">
        <v>0.34649999999999997</v>
      </c>
      <c r="I1485" s="49">
        <v>0.2072</v>
      </c>
      <c r="J1485" s="49">
        <v>44.127670000000002</v>
      </c>
      <c r="K1485" s="49">
        <v>0.23599999999999999</v>
      </c>
      <c r="L1485" s="49">
        <v>100.42756000000001</v>
      </c>
      <c r="M1485" s="473"/>
      <c r="N1485" s="50">
        <v>0.99406374914910478</v>
      </c>
      <c r="O1485" s="50">
        <v>1.2253313676331703E-3</v>
      </c>
      <c r="P1485" s="50">
        <v>0.33533513996529296</v>
      </c>
      <c r="Q1485" s="50">
        <v>7.0120427535878436E-3</v>
      </c>
      <c r="R1485" s="50">
        <v>4.4154290879353068E-3</v>
      </c>
      <c r="S1485" s="50">
        <v>1.6550722853023641</v>
      </c>
      <c r="T1485" s="50">
        <v>6.3616104897105214E-3</v>
      </c>
      <c r="U1485" s="50">
        <v>3.0034855881156286</v>
      </c>
      <c r="V1485" s="51">
        <v>83.1524372493637</v>
      </c>
      <c r="X1485" s="49">
        <v>0.26</v>
      </c>
      <c r="Y1485" s="49">
        <v>31.67</v>
      </c>
      <c r="Z1485" s="49">
        <v>0.57999999999999996</v>
      </c>
      <c r="AA1485" s="49">
        <v>6.67</v>
      </c>
      <c r="AB1485" s="49">
        <v>11</v>
      </c>
      <c r="AC1485" s="49">
        <v>0.26</v>
      </c>
      <c r="AD1485" s="49">
        <v>2.34</v>
      </c>
      <c r="AE1485" s="312"/>
      <c r="AF1485" s="465" t="s">
        <v>1751</v>
      </c>
      <c r="AG1485" s="343">
        <v>30</v>
      </c>
      <c r="AH1485" s="343">
        <v>15</v>
      </c>
      <c r="AI1485" s="343"/>
      <c r="AJ1485" s="343"/>
      <c r="AK1485" s="343"/>
      <c r="AL1485" s="343"/>
      <c r="AM1485" s="343"/>
      <c r="AN1485" s="343"/>
      <c r="AO1485" s="343"/>
      <c r="AP1485" s="343"/>
      <c r="AQ1485" s="343"/>
      <c r="AR1485" s="343"/>
      <c r="AS1485" s="343"/>
      <c r="AT1485" s="343"/>
      <c r="AU1485" s="343"/>
      <c r="AV1485" s="343"/>
      <c r="AW1485" s="343"/>
      <c r="AX1485" s="343"/>
      <c r="AY1485" s="343"/>
      <c r="AZ1485" s="343"/>
      <c r="BA1485" s="343"/>
      <c r="BB1485" s="343"/>
      <c r="BC1485" s="343"/>
      <c r="BD1485" s="343"/>
      <c r="BE1485" s="475"/>
      <c r="BF1485" s="475"/>
      <c r="BG1485" s="475"/>
      <c r="BH1485" s="475"/>
      <c r="BI1485" s="475"/>
      <c r="BJ1485" s="475"/>
      <c r="BK1485" s="475"/>
      <c r="BL1485" s="475"/>
      <c r="BM1485" s="475"/>
      <c r="BN1485" s="475"/>
      <c r="BO1485" s="475"/>
      <c r="BP1485" s="306"/>
      <c r="BQ1485" s="496"/>
      <c r="BR1485" s="496"/>
      <c r="BS1485" s="496"/>
      <c r="BT1485" s="496"/>
      <c r="BU1485" s="496"/>
      <c r="BV1485" s="496"/>
    </row>
    <row r="1486" spans="1:74" s="52" customFormat="1" ht="12.75">
      <c r="A1486" s="45">
        <v>2735.6132650573031</v>
      </c>
      <c r="B1486" s="46" t="s">
        <v>342</v>
      </c>
      <c r="C1486" s="47" t="s">
        <v>345</v>
      </c>
      <c r="D1486" s="48">
        <v>359.99513453256668</v>
      </c>
      <c r="E1486" s="49">
        <v>39.570219999999999</v>
      </c>
      <c r="F1486" s="49">
        <v>3.7600000000000001E-2</v>
      </c>
      <c r="G1486" s="49">
        <v>16.033480000000001</v>
      </c>
      <c r="H1486" s="49">
        <v>0.32619999999999999</v>
      </c>
      <c r="I1486" s="49">
        <v>0.23200000000000001</v>
      </c>
      <c r="J1486" s="49">
        <v>44.316160000000004</v>
      </c>
      <c r="K1486" s="49">
        <v>0.23549999999999999</v>
      </c>
      <c r="L1486" s="49">
        <v>100.75116</v>
      </c>
      <c r="M1486" s="473"/>
      <c r="N1486" s="50">
        <v>0.99288998335357348</v>
      </c>
      <c r="O1486" s="50">
        <v>7.459263080663134E-4</v>
      </c>
      <c r="P1486" s="50">
        <v>0.33644683946753762</v>
      </c>
      <c r="Q1486" s="50">
        <v>6.5835556907978309E-3</v>
      </c>
      <c r="R1486" s="50">
        <v>4.9306751276170999E-3</v>
      </c>
      <c r="S1486" s="50">
        <v>1.6576900541949289</v>
      </c>
      <c r="T1486" s="50">
        <v>6.3311298877733327E-3</v>
      </c>
      <c r="U1486" s="50">
        <v>3.0056181640302944</v>
      </c>
      <c r="V1486" s="51">
        <v>83.12819744036662</v>
      </c>
      <c r="X1486" s="49">
        <v>0.25</v>
      </c>
      <c r="Y1486" s="49">
        <v>32.28</v>
      </c>
      <c r="Z1486" s="49">
        <v>0.57999999999999996</v>
      </c>
      <c r="AA1486" s="49">
        <v>5.78</v>
      </c>
      <c r="AB1486" s="49">
        <v>10.89</v>
      </c>
      <c r="AC1486" s="49">
        <v>0.26</v>
      </c>
      <c r="AD1486" s="49">
        <v>2.4</v>
      </c>
      <c r="AE1486" s="312"/>
      <c r="AF1486" s="465" t="s">
        <v>1751</v>
      </c>
      <c r="AG1486" s="343">
        <v>30</v>
      </c>
      <c r="AH1486" s="343">
        <v>15</v>
      </c>
      <c r="AI1486" s="343"/>
      <c r="AJ1486" s="343"/>
      <c r="AK1486" s="343"/>
      <c r="AL1486" s="343"/>
      <c r="AM1486" s="343"/>
      <c r="AN1486" s="343"/>
      <c r="AO1486" s="343"/>
      <c r="AP1486" s="343"/>
      <c r="AQ1486" s="343"/>
      <c r="AR1486" s="343"/>
      <c r="AS1486" s="343"/>
      <c r="AT1486" s="343"/>
      <c r="AU1486" s="343"/>
      <c r="AV1486" s="343"/>
      <c r="AW1486" s="343"/>
      <c r="AX1486" s="343"/>
      <c r="AY1486" s="343"/>
      <c r="AZ1486" s="343"/>
      <c r="BA1486" s="343"/>
      <c r="BB1486" s="343"/>
      <c r="BC1486" s="343"/>
      <c r="BD1486" s="343"/>
      <c r="BE1486" s="475"/>
      <c r="BF1486" s="475"/>
      <c r="BG1486" s="475"/>
      <c r="BH1486" s="475"/>
      <c r="BI1486" s="475"/>
      <c r="BJ1486" s="475"/>
      <c r="BK1486" s="475"/>
      <c r="BL1486" s="475"/>
      <c r="BM1486" s="475"/>
      <c r="BN1486" s="475"/>
      <c r="BO1486" s="475"/>
      <c r="BP1486" s="306"/>
      <c r="BQ1486" s="496"/>
      <c r="BR1486" s="496"/>
      <c r="BS1486" s="496"/>
      <c r="BT1486" s="496"/>
      <c r="BU1486" s="496"/>
      <c r="BV1486" s="496"/>
    </row>
    <row r="1487" spans="1:74" s="52" customFormat="1" ht="12.75">
      <c r="A1487" s="45">
        <v>2735.6132650573031</v>
      </c>
      <c r="B1487" s="46" t="s">
        <v>342</v>
      </c>
      <c r="C1487" s="47" t="s">
        <v>345</v>
      </c>
      <c r="D1487" s="48">
        <v>369.99513453256668</v>
      </c>
      <c r="E1487" s="49">
        <v>39.491100000000003</v>
      </c>
      <c r="F1487" s="49">
        <v>4.24E-2</v>
      </c>
      <c r="G1487" s="49">
        <v>16.06221</v>
      </c>
      <c r="H1487" s="49">
        <v>0.33</v>
      </c>
      <c r="I1487" s="49">
        <v>0.2155</v>
      </c>
      <c r="J1487" s="49">
        <v>44.335999999999999</v>
      </c>
      <c r="K1487" s="49">
        <v>0.23980000000000001</v>
      </c>
      <c r="L1487" s="49">
        <v>100.71701</v>
      </c>
      <c r="M1487" s="473"/>
      <c r="N1487" s="50">
        <v>0.99152398086341109</v>
      </c>
      <c r="O1487" s="50">
        <v>8.4167661931420807E-4</v>
      </c>
      <c r="P1487" s="50">
        <v>0.33726034908956626</v>
      </c>
      <c r="Q1487" s="50">
        <v>6.6644117867516485E-3</v>
      </c>
      <c r="R1487" s="50">
        <v>4.5828643783715059E-3</v>
      </c>
      <c r="S1487" s="50">
        <v>1.6594686241487708</v>
      </c>
      <c r="T1487" s="50">
        <v>6.4507590117746259E-3</v>
      </c>
      <c r="U1487" s="50">
        <v>3.0067926658979602</v>
      </c>
      <c r="V1487" s="51">
        <v>83.109357673986651</v>
      </c>
      <c r="X1487" s="49">
        <v>0.25</v>
      </c>
      <c r="Y1487" s="49">
        <v>55.91</v>
      </c>
      <c r="Z1487" s="49">
        <v>0.57999999999999996</v>
      </c>
      <c r="AA1487" s="49">
        <v>6.01</v>
      </c>
      <c r="AB1487" s="49">
        <v>9.75</v>
      </c>
      <c r="AC1487" s="49">
        <v>0.25</v>
      </c>
      <c r="AD1487" s="49">
        <v>2.41</v>
      </c>
      <c r="AE1487" s="312"/>
      <c r="AF1487" s="465" t="s">
        <v>1751</v>
      </c>
      <c r="AG1487" s="343">
        <v>30</v>
      </c>
      <c r="AH1487" s="343">
        <v>15</v>
      </c>
      <c r="AI1487" s="343"/>
      <c r="AJ1487" s="343"/>
      <c r="AK1487" s="343"/>
      <c r="AL1487" s="343"/>
      <c r="AM1487" s="343"/>
      <c r="AN1487" s="343"/>
      <c r="AO1487" s="343"/>
      <c r="AP1487" s="343"/>
      <c r="AQ1487" s="343"/>
      <c r="AR1487" s="343"/>
      <c r="AS1487" s="343"/>
      <c r="AT1487" s="343"/>
      <c r="AU1487" s="343"/>
      <c r="AV1487" s="343"/>
      <c r="AW1487" s="343"/>
      <c r="AX1487" s="343"/>
      <c r="AY1487" s="343"/>
      <c r="AZ1487" s="343"/>
      <c r="BA1487" s="343"/>
      <c r="BB1487" s="343"/>
      <c r="BC1487" s="343"/>
      <c r="BD1487" s="343"/>
      <c r="BE1487" s="475"/>
      <c r="BF1487" s="475"/>
      <c r="BG1487" s="475"/>
      <c r="BH1487" s="475"/>
      <c r="BI1487" s="475"/>
      <c r="BJ1487" s="475"/>
      <c r="BK1487" s="475"/>
      <c r="BL1487" s="475"/>
      <c r="BM1487" s="475"/>
      <c r="BN1487" s="475"/>
      <c r="BO1487" s="475"/>
      <c r="BP1487" s="306"/>
      <c r="BQ1487" s="496"/>
      <c r="BR1487" s="496"/>
      <c r="BS1487" s="496"/>
      <c r="BT1487" s="496"/>
      <c r="BU1487" s="496"/>
      <c r="BV1487" s="496"/>
    </row>
    <row r="1488" spans="1:74" s="52" customFormat="1" ht="12.75">
      <c r="A1488" s="45">
        <v>2735.6132650573031</v>
      </c>
      <c r="B1488" s="46" t="s">
        <v>342</v>
      </c>
      <c r="C1488" s="47" t="s">
        <v>345</v>
      </c>
      <c r="D1488" s="48">
        <v>379.99513453256668</v>
      </c>
      <c r="E1488" s="49">
        <v>39.530670000000001</v>
      </c>
      <c r="F1488" s="49">
        <v>3.9600000000000003E-2</v>
      </c>
      <c r="G1488" s="49">
        <v>16.07179</v>
      </c>
      <c r="H1488" s="49">
        <v>0.32200000000000001</v>
      </c>
      <c r="I1488" s="49">
        <v>0.21690000000000001</v>
      </c>
      <c r="J1488" s="49">
        <v>44.087980000000002</v>
      </c>
      <c r="K1488" s="49">
        <v>0.2404</v>
      </c>
      <c r="L1488" s="49">
        <v>100.50934000000001</v>
      </c>
      <c r="M1488" s="473"/>
      <c r="N1488" s="50">
        <v>0.99435143431544837</v>
      </c>
      <c r="O1488" s="50">
        <v>7.8754672586578054E-4</v>
      </c>
      <c r="P1488" s="50">
        <v>0.33808505437004893</v>
      </c>
      <c r="Q1488" s="50">
        <v>6.51486608973997E-3</v>
      </c>
      <c r="R1488" s="50">
        <v>4.6211601602350865E-3</v>
      </c>
      <c r="S1488" s="50">
        <v>1.6532345618402486</v>
      </c>
      <c r="T1488" s="50">
        <v>6.4788487312329819E-3</v>
      </c>
      <c r="U1488" s="50">
        <v>3.0040734722328195</v>
      </c>
      <c r="V1488" s="51">
        <v>83.022059762889171</v>
      </c>
      <c r="X1488" s="49">
        <v>0.25</v>
      </c>
      <c r="Y1488" s="49">
        <v>45.95</v>
      </c>
      <c r="Z1488" s="49">
        <v>0.57999999999999996</v>
      </c>
      <c r="AA1488" s="49">
        <v>5.99</v>
      </c>
      <c r="AB1488" s="49">
        <v>10.72</v>
      </c>
      <c r="AC1488" s="49">
        <v>0.25</v>
      </c>
      <c r="AD1488" s="49">
        <v>2.38</v>
      </c>
      <c r="AE1488" s="312"/>
      <c r="AF1488" s="465" t="s">
        <v>1751</v>
      </c>
      <c r="AG1488" s="343">
        <v>30</v>
      </c>
      <c r="AH1488" s="343">
        <v>15</v>
      </c>
      <c r="AI1488" s="343"/>
      <c r="AJ1488" s="343"/>
      <c r="AK1488" s="343"/>
      <c r="AL1488" s="343"/>
      <c r="AM1488" s="343"/>
      <c r="AN1488" s="343"/>
      <c r="AO1488" s="343"/>
      <c r="AP1488" s="343"/>
      <c r="AQ1488" s="343"/>
      <c r="AR1488" s="343"/>
      <c r="AS1488" s="343"/>
      <c r="AT1488" s="343"/>
      <c r="AU1488" s="343"/>
      <c r="AV1488" s="343"/>
      <c r="AW1488" s="343"/>
      <c r="AX1488" s="343"/>
      <c r="AY1488" s="343"/>
      <c r="AZ1488" s="343"/>
      <c r="BA1488" s="343"/>
      <c r="BB1488" s="343"/>
      <c r="BC1488" s="343"/>
      <c r="BD1488" s="343"/>
      <c r="BE1488" s="475"/>
      <c r="BF1488" s="475"/>
      <c r="BG1488" s="475"/>
      <c r="BH1488" s="475"/>
      <c r="BI1488" s="475"/>
      <c r="BJ1488" s="475"/>
      <c r="BK1488" s="475"/>
      <c r="BL1488" s="475"/>
      <c r="BM1488" s="475"/>
      <c r="BN1488" s="475"/>
      <c r="BO1488" s="475"/>
      <c r="BP1488" s="306"/>
      <c r="BQ1488" s="496"/>
      <c r="BR1488" s="496"/>
      <c r="BS1488" s="496"/>
      <c r="BT1488" s="496"/>
      <c r="BU1488" s="496"/>
      <c r="BV1488" s="496"/>
    </row>
    <row r="1489" spans="1:74" s="52" customFormat="1" ht="12.75">
      <c r="A1489" s="45">
        <v>2735.6132650573031</v>
      </c>
      <c r="B1489" s="46" t="s">
        <v>342</v>
      </c>
      <c r="C1489" s="47" t="s">
        <v>345</v>
      </c>
      <c r="D1489" s="48">
        <v>389.99513453256668</v>
      </c>
      <c r="E1489" s="49">
        <v>39.352649999999997</v>
      </c>
      <c r="F1489" s="49">
        <v>4.8300009999999997E-2</v>
      </c>
      <c r="G1489" s="49">
        <v>16.07179</v>
      </c>
      <c r="H1489" s="49">
        <v>0.32500000000000001</v>
      </c>
      <c r="I1489" s="49">
        <v>0.22800000000000001</v>
      </c>
      <c r="J1489" s="49">
        <v>44.2864</v>
      </c>
      <c r="K1489" s="49">
        <v>0.24909999999999999</v>
      </c>
      <c r="L1489" s="49">
        <v>100.56124001000001</v>
      </c>
      <c r="M1489" s="473"/>
      <c r="N1489" s="50">
        <v>0.9899885256646227</v>
      </c>
      <c r="O1489" s="50">
        <v>9.6068014231900825E-4</v>
      </c>
      <c r="P1489" s="50">
        <v>0.33812432941565934</v>
      </c>
      <c r="Q1489" s="50">
        <v>6.5763274773756137E-3</v>
      </c>
      <c r="R1489" s="50">
        <v>4.8582153765507046E-3</v>
      </c>
      <c r="S1489" s="50">
        <v>1.6608679398755331</v>
      </c>
      <c r="T1489" s="50">
        <v>6.7140960986788152E-3</v>
      </c>
      <c r="U1489" s="50">
        <v>3.0080901140507392</v>
      </c>
      <c r="V1489" s="51">
        <v>83.08526077814436</v>
      </c>
      <c r="X1489" s="49">
        <v>0.25</v>
      </c>
      <c r="Y1489" s="49">
        <v>49.1</v>
      </c>
      <c r="Z1489" s="49">
        <v>0.56999999999999995</v>
      </c>
      <c r="AA1489" s="49">
        <v>6.07</v>
      </c>
      <c r="AB1489" s="49">
        <v>10.48</v>
      </c>
      <c r="AC1489" s="49">
        <v>0.26</v>
      </c>
      <c r="AD1489" s="49">
        <v>2.35</v>
      </c>
      <c r="AE1489" s="312"/>
      <c r="AF1489" s="465" t="s">
        <v>1751</v>
      </c>
      <c r="AG1489" s="343">
        <v>30</v>
      </c>
      <c r="AH1489" s="343">
        <v>15</v>
      </c>
      <c r="AI1489" s="343"/>
      <c r="AJ1489" s="343"/>
      <c r="AK1489" s="343"/>
      <c r="AL1489" s="343"/>
      <c r="AM1489" s="343"/>
      <c r="AN1489" s="343"/>
      <c r="AO1489" s="343"/>
      <c r="AP1489" s="343"/>
      <c r="AQ1489" s="343"/>
      <c r="AR1489" s="343"/>
      <c r="AS1489" s="343"/>
      <c r="AT1489" s="343"/>
      <c r="AU1489" s="343"/>
      <c r="AV1489" s="343"/>
      <c r="AW1489" s="343"/>
      <c r="AX1489" s="343"/>
      <c r="AY1489" s="343"/>
      <c r="AZ1489" s="343"/>
      <c r="BA1489" s="343"/>
      <c r="BB1489" s="343"/>
      <c r="BC1489" s="343"/>
      <c r="BD1489" s="343"/>
      <c r="BE1489" s="475"/>
      <c r="BF1489" s="475"/>
      <c r="BG1489" s="475"/>
      <c r="BH1489" s="475"/>
      <c r="BI1489" s="475"/>
      <c r="BJ1489" s="475"/>
      <c r="BK1489" s="475"/>
      <c r="BL1489" s="475"/>
      <c r="BM1489" s="475"/>
      <c r="BN1489" s="475"/>
      <c r="BO1489" s="475"/>
      <c r="BP1489" s="306"/>
      <c r="BQ1489" s="496"/>
      <c r="BR1489" s="496"/>
      <c r="BS1489" s="496"/>
      <c r="BT1489" s="496"/>
      <c r="BU1489" s="496"/>
      <c r="BV1489" s="496"/>
    </row>
    <row r="1490" spans="1:74" s="52" customFormat="1" ht="12.75">
      <c r="A1490" s="45">
        <v>2735.6132650573031</v>
      </c>
      <c r="B1490" s="46" t="s">
        <v>342</v>
      </c>
      <c r="C1490" s="47" t="s">
        <v>345</v>
      </c>
      <c r="D1490" s="48">
        <v>399.99513453256668</v>
      </c>
      <c r="E1490" s="49">
        <v>39.421880000000002</v>
      </c>
      <c r="F1490" s="49">
        <v>4.48E-2</v>
      </c>
      <c r="G1490" s="49">
        <v>15.92812</v>
      </c>
      <c r="H1490" s="49">
        <v>0.32600000000000001</v>
      </c>
      <c r="I1490" s="49">
        <v>0.20910000000000001</v>
      </c>
      <c r="J1490" s="49">
        <v>44.137590000000003</v>
      </c>
      <c r="K1490" s="49">
        <v>0.2404</v>
      </c>
      <c r="L1490" s="49">
        <v>100.30789</v>
      </c>
      <c r="M1490" s="473"/>
      <c r="N1490" s="50">
        <v>0.99320653451250962</v>
      </c>
      <c r="O1490" s="50">
        <v>8.9239199451305185E-4</v>
      </c>
      <c r="P1490" s="50">
        <v>0.33560061617552123</v>
      </c>
      <c r="Q1490" s="50">
        <v>6.6063827119939994E-3</v>
      </c>
      <c r="R1490" s="50">
        <v>4.4621278396547136E-3</v>
      </c>
      <c r="S1490" s="50">
        <v>1.6577513806311652</v>
      </c>
      <c r="T1490" s="50">
        <v>6.4892476331061596E-3</v>
      </c>
      <c r="U1490" s="50">
        <v>3.005008681498464</v>
      </c>
      <c r="V1490" s="51">
        <v>83.164006321354819</v>
      </c>
      <c r="X1490" s="49">
        <v>0.26</v>
      </c>
      <c r="Y1490" s="49">
        <v>41.13</v>
      </c>
      <c r="Z1490" s="49">
        <v>0.56999999999999995</v>
      </c>
      <c r="AA1490" s="49">
        <v>6.07</v>
      </c>
      <c r="AB1490" s="49">
        <v>10.050000000000001</v>
      </c>
      <c r="AC1490" s="49">
        <v>0.26</v>
      </c>
      <c r="AD1490" s="49">
        <v>2.2799999999999998</v>
      </c>
      <c r="AE1490" s="312"/>
      <c r="AF1490" s="465" t="s">
        <v>1751</v>
      </c>
      <c r="AG1490" s="343">
        <v>30</v>
      </c>
      <c r="AH1490" s="343">
        <v>15</v>
      </c>
      <c r="AI1490" s="343"/>
      <c r="AJ1490" s="343"/>
      <c r="AK1490" s="343"/>
      <c r="AL1490" s="343"/>
      <c r="AM1490" s="343"/>
      <c r="AN1490" s="343"/>
      <c r="AO1490" s="343"/>
      <c r="AP1490" s="343"/>
      <c r="AQ1490" s="343"/>
      <c r="AR1490" s="343"/>
      <c r="AS1490" s="343"/>
      <c r="AT1490" s="343"/>
      <c r="AU1490" s="343"/>
      <c r="AV1490" s="343"/>
      <c r="AW1490" s="343"/>
      <c r="AX1490" s="343"/>
      <c r="AY1490" s="343"/>
      <c r="AZ1490" s="343"/>
      <c r="BA1490" s="343"/>
      <c r="BB1490" s="343"/>
      <c r="BC1490" s="343"/>
      <c r="BD1490" s="343"/>
      <c r="BE1490" s="475"/>
      <c r="BF1490" s="475"/>
      <c r="BG1490" s="475"/>
      <c r="BH1490" s="475"/>
      <c r="BI1490" s="475"/>
      <c r="BJ1490" s="475"/>
      <c r="BK1490" s="475"/>
      <c r="BL1490" s="475"/>
      <c r="BM1490" s="475"/>
      <c r="BN1490" s="475"/>
      <c r="BO1490" s="475"/>
      <c r="BP1490" s="306"/>
      <c r="BQ1490" s="496"/>
      <c r="BR1490" s="496"/>
      <c r="BS1490" s="496"/>
      <c r="BT1490" s="496"/>
      <c r="BU1490" s="496"/>
      <c r="BV1490" s="496"/>
    </row>
    <row r="1491" spans="1:74" s="52" customFormat="1" ht="12.75">
      <c r="A1491" s="45">
        <v>2735.6132650573031</v>
      </c>
      <c r="B1491" s="46" t="s">
        <v>342</v>
      </c>
      <c r="C1491" s="47" t="s">
        <v>345</v>
      </c>
      <c r="D1491" s="48">
        <v>409.99513453256668</v>
      </c>
      <c r="E1491" s="49">
        <v>39.500999999999998</v>
      </c>
      <c r="F1491" s="49">
        <v>3.5700000000000003E-2</v>
      </c>
      <c r="G1491" s="49">
        <v>16.157990000000002</v>
      </c>
      <c r="H1491" s="49">
        <v>0.3291</v>
      </c>
      <c r="I1491" s="49">
        <v>0.21629999999999999</v>
      </c>
      <c r="J1491" s="49">
        <v>44.246720000000003</v>
      </c>
      <c r="K1491" s="49">
        <v>0.25369999999999998</v>
      </c>
      <c r="L1491" s="49">
        <v>100.74050999999999</v>
      </c>
      <c r="M1491" s="473"/>
      <c r="N1491" s="50">
        <v>0.9919857496575113</v>
      </c>
      <c r="O1491" s="50">
        <v>7.0882817888924976E-4</v>
      </c>
      <c r="P1491" s="50">
        <v>0.33934438860276084</v>
      </c>
      <c r="Q1491" s="50">
        <v>6.6476648790699949E-3</v>
      </c>
      <c r="R1491" s="50">
        <v>4.6008661810712989E-3</v>
      </c>
      <c r="S1491" s="50">
        <v>1.6564829522950182</v>
      </c>
      <c r="T1491" s="50">
        <v>6.8261441903892488E-3</v>
      </c>
      <c r="U1491" s="50">
        <v>3.0065965939847099</v>
      </c>
      <c r="V1491" s="51">
        <v>82.997307349737255</v>
      </c>
      <c r="X1491" s="49">
        <v>0.26</v>
      </c>
      <c r="Y1491" s="49">
        <v>43.33</v>
      </c>
      <c r="Z1491" s="49">
        <v>0.57999999999999996</v>
      </c>
      <c r="AA1491" s="49">
        <v>6.13</v>
      </c>
      <c r="AB1491" s="49">
        <v>11.12</v>
      </c>
      <c r="AC1491" s="49">
        <v>0.26</v>
      </c>
      <c r="AD1491" s="49">
        <v>2.36</v>
      </c>
      <c r="AE1491" s="312"/>
      <c r="AF1491" s="465" t="s">
        <v>1751</v>
      </c>
      <c r="AG1491" s="343">
        <v>30</v>
      </c>
      <c r="AH1491" s="343">
        <v>15</v>
      </c>
      <c r="AI1491" s="343"/>
      <c r="AJ1491" s="343"/>
      <c r="AK1491" s="343"/>
      <c r="AL1491" s="343"/>
      <c r="AM1491" s="343"/>
      <c r="AN1491" s="343"/>
      <c r="AO1491" s="343"/>
      <c r="AP1491" s="343"/>
      <c r="AQ1491" s="343"/>
      <c r="AR1491" s="343"/>
      <c r="AS1491" s="343"/>
      <c r="AT1491" s="343"/>
      <c r="AU1491" s="343"/>
      <c r="AV1491" s="343"/>
      <c r="AW1491" s="343"/>
      <c r="AX1491" s="343"/>
      <c r="AY1491" s="343"/>
      <c r="AZ1491" s="343"/>
      <c r="BA1491" s="343"/>
      <c r="BB1491" s="343"/>
      <c r="BC1491" s="343"/>
      <c r="BD1491" s="343"/>
      <c r="BE1491" s="475"/>
      <c r="BF1491" s="475"/>
      <c r="BG1491" s="475"/>
      <c r="BH1491" s="475"/>
      <c r="BI1491" s="475"/>
      <c r="BJ1491" s="475"/>
      <c r="BK1491" s="475"/>
      <c r="BL1491" s="475"/>
      <c r="BM1491" s="475"/>
      <c r="BN1491" s="475"/>
      <c r="BO1491" s="475"/>
      <c r="BP1491" s="306"/>
      <c r="BQ1491" s="496"/>
      <c r="BR1491" s="496"/>
      <c r="BS1491" s="496"/>
      <c r="BT1491" s="496"/>
      <c r="BU1491" s="496"/>
      <c r="BV1491" s="496"/>
    </row>
    <row r="1492" spans="1:74" s="52" customFormat="1" ht="12.75">
      <c r="A1492" s="45">
        <v>2735.6132650573031</v>
      </c>
      <c r="B1492" s="46" t="s">
        <v>342</v>
      </c>
      <c r="C1492" s="47" t="s">
        <v>345</v>
      </c>
      <c r="D1492" s="48">
        <v>419.99513453256668</v>
      </c>
      <c r="E1492" s="49">
        <v>39.441650000000003</v>
      </c>
      <c r="F1492" s="49">
        <v>8.5400000000000004E-2</v>
      </c>
      <c r="G1492" s="49">
        <v>16.004740000000002</v>
      </c>
      <c r="H1492" s="49">
        <v>0.32279999999999998</v>
      </c>
      <c r="I1492" s="49">
        <v>0.22239999999999999</v>
      </c>
      <c r="J1492" s="49">
        <v>44.306240000000003</v>
      </c>
      <c r="K1492" s="49">
        <v>0.24210000000000001</v>
      </c>
      <c r="L1492" s="49">
        <v>100.62532999999999</v>
      </c>
      <c r="M1492" s="473"/>
      <c r="N1492" s="50">
        <v>0.99082235567877075</v>
      </c>
      <c r="O1492" s="50">
        <v>1.6961880834544618E-3</v>
      </c>
      <c r="P1492" s="50">
        <v>0.33623687398430241</v>
      </c>
      <c r="Q1492" s="50">
        <v>6.5225608656601453E-3</v>
      </c>
      <c r="R1492" s="50">
        <v>4.7321798737914953E-3</v>
      </c>
      <c r="S1492" s="50">
        <v>1.6592589283727812</v>
      </c>
      <c r="T1492" s="50">
        <v>6.5161812955598685E-3</v>
      </c>
      <c r="U1492" s="50">
        <v>3.0057852681543205</v>
      </c>
      <c r="V1492" s="51">
        <v>83.15020890612054</v>
      </c>
      <c r="X1492" s="49">
        <v>0.25</v>
      </c>
      <c r="Y1492" s="49">
        <v>56.78</v>
      </c>
      <c r="Z1492" s="49">
        <v>0.56999999999999995</v>
      </c>
      <c r="AA1492" s="49">
        <v>6.04</v>
      </c>
      <c r="AB1492" s="49">
        <v>10.78</v>
      </c>
      <c r="AC1492" s="49">
        <v>0.26</v>
      </c>
      <c r="AD1492" s="49">
        <v>2.2599999999999998</v>
      </c>
      <c r="AE1492" s="312"/>
      <c r="AF1492" s="465" t="s">
        <v>1751</v>
      </c>
      <c r="AG1492" s="343">
        <v>30</v>
      </c>
      <c r="AH1492" s="343">
        <v>15</v>
      </c>
      <c r="AI1492" s="343"/>
      <c r="AJ1492" s="343"/>
      <c r="AK1492" s="343"/>
      <c r="AL1492" s="343"/>
      <c r="AM1492" s="343"/>
      <c r="AN1492" s="343"/>
      <c r="AO1492" s="343"/>
      <c r="AP1492" s="343"/>
      <c r="AQ1492" s="343"/>
      <c r="AR1492" s="343"/>
      <c r="AS1492" s="343"/>
      <c r="AT1492" s="343"/>
      <c r="AU1492" s="343"/>
      <c r="AV1492" s="343"/>
      <c r="AW1492" s="343"/>
      <c r="AX1492" s="343"/>
      <c r="AY1492" s="343"/>
      <c r="AZ1492" s="343"/>
      <c r="BA1492" s="343"/>
      <c r="BB1492" s="343"/>
      <c r="BC1492" s="343"/>
      <c r="BD1492" s="343"/>
      <c r="BE1492" s="475"/>
      <c r="BF1492" s="475"/>
      <c r="BG1492" s="475"/>
      <c r="BH1492" s="475"/>
      <c r="BI1492" s="475"/>
      <c r="BJ1492" s="475"/>
      <c r="BK1492" s="475"/>
      <c r="BL1492" s="475"/>
      <c r="BM1492" s="475"/>
      <c r="BN1492" s="475"/>
      <c r="BO1492" s="475"/>
      <c r="BP1492" s="306"/>
      <c r="BQ1492" s="496"/>
      <c r="BR1492" s="496"/>
      <c r="BS1492" s="496"/>
      <c r="BT1492" s="496"/>
      <c r="BU1492" s="496"/>
      <c r="BV1492" s="496"/>
    </row>
    <row r="1493" spans="1:74" s="52" customFormat="1" ht="12.75">
      <c r="A1493" s="45">
        <v>2735.6132650573031</v>
      </c>
      <c r="B1493" s="46" t="s">
        <v>342</v>
      </c>
      <c r="C1493" s="47" t="s">
        <v>345</v>
      </c>
      <c r="D1493" s="48">
        <v>429.99513453256668</v>
      </c>
      <c r="E1493" s="49">
        <v>39.461440000000003</v>
      </c>
      <c r="F1493" s="49">
        <v>4.4400000000000002E-2</v>
      </c>
      <c r="G1493" s="49">
        <v>16.033480000000001</v>
      </c>
      <c r="H1493" s="49">
        <v>0.32500000000000001</v>
      </c>
      <c r="I1493" s="49">
        <v>0.24979999999999999</v>
      </c>
      <c r="J1493" s="49">
        <v>44.445129999999999</v>
      </c>
      <c r="K1493" s="49">
        <v>0.24249999999999999</v>
      </c>
      <c r="L1493" s="49">
        <v>100.80175000000001</v>
      </c>
      <c r="M1493" s="473"/>
      <c r="N1493" s="50">
        <v>0.99008320554481077</v>
      </c>
      <c r="O1493" s="50">
        <v>8.8075912184179203E-4</v>
      </c>
      <c r="P1493" s="50">
        <v>0.33642057827861699</v>
      </c>
      <c r="Q1493" s="50">
        <v>6.5588246160855138E-3</v>
      </c>
      <c r="R1493" s="50">
        <v>5.3085625366763971E-3</v>
      </c>
      <c r="S1493" s="50">
        <v>1.6623845386366438</v>
      </c>
      <c r="T1493" s="50">
        <v>6.5188074768304282E-3</v>
      </c>
      <c r="U1493" s="50">
        <v>3.008155276211506</v>
      </c>
      <c r="V1493" s="51">
        <v>83.168915496983914</v>
      </c>
      <c r="X1493" s="49">
        <v>0.26</v>
      </c>
      <c r="Y1493" s="49">
        <v>24.11</v>
      </c>
      <c r="Z1493" s="49">
        <v>0.57999999999999996</v>
      </c>
      <c r="AA1493" s="49">
        <v>6.09</v>
      </c>
      <c r="AB1493" s="49">
        <v>10.41</v>
      </c>
      <c r="AC1493" s="49">
        <v>0.25</v>
      </c>
      <c r="AD1493" s="49">
        <v>2.36</v>
      </c>
      <c r="AE1493" s="312"/>
      <c r="AF1493" s="465" t="s">
        <v>1751</v>
      </c>
      <c r="AG1493" s="343">
        <v>30</v>
      </c>
      <c r="AH1493" s="343">
        <v>15</v>
      </c>
      <c r="AI1493" s="343"/>
      <c r="AJ1493" s="343"/>
      <c r="AK1493" s="343"/>
      <c r="AL1493" s="343"/>
      <c r="AM1493" s="343"/>
      <c r="AN1493" s="343"/>
      <c r="AO1493" s="343"/>
      <c r="AP1493" s="343"/>
      <c r="AQ1493" s="343"/>
      <c r="AR1493" s="343"/>
      <c r="AS1493" s="343"/>
      <c r="AT1493" s="343"/>
      <c r="AU1493" s="343"/>
      <c r="AV1493" s="343"/>
      <c r="AW1493" s="343"/>
      <c r="AX1493" s="343"/>
      <c r="AY1493" s="343"/>
      <c r="AZ1493" s="343"/>
      <c r="BA1493" s="343"/>
      <c r="BB1493" s="343"/>
      <c r="BC1493" s="343"/>
      <c r="BD1493" s="343"/>
      <c r="BE1493" s="475"/>
      <c r="BF1493" s="475"/>
      <c r="BG1493" s="475"/>
      <c r="BH1493" s="475"/>
      <c r="BI1493" s="475"/>
      <c r="BJ1493" s="475"/>
      <c r="BK1493" s="475"/>
      <c r="BL1493" s="475"/>
      <c r="BM1493" s="475"/>
      <c r="BN1493" s="475"/>
      <c r="BO1493" s="475"/>
      <c r="BP1493" s="306"/>
      <c r="BQ1493" s="496"/>
      <c r="BR1493" s="496"/>
      <c r="BS1493" s="496"/>
      <c r="BT1493" s="496"/>
      <c r="BU1493" s="496"/>
      <c r="BV1493" s="496"/>
    </row>
    <row r="1494" spans="1:74" s="52" customFormat="1" ht="12.75">
      <c r="A1494" s="45">
        <v>2735.6132650573031</v>
      </c>
      <c r="B1494" s="46" t="s">
        <v>342</v>
      </c>
      <c r="C1494" s="47" t="s">
        <v>345</v>
      </c>
      <c r="D1494" s="48">
        <v>439.99513453256668</v>
      </c>
      <c r="E1494" s="49">
        <v>39.481209999999997</v>
      </c>
      <c r="F1494" s="49">
        <v>3.5200000000000002E-2</v>
      </c>
      <c r="G1494" s="49">
        <v>15.8515</v>
      </c>
      <c r="H1494" s="49">
        <v>0.32900000000000001</v>
      </c>
      <c r="I1494" s="49">
        <v>0.23449999999999999</v>
      </c>
      <c r="J1494" s="49">
        <v>44.574100000000001</v>
      </c>
      <c r="K1494" s="49">
        <v>0.24990000000000001</v>
      </c>
      <c r="L1494" s="49">
        <v>100.75541</v>
      </c>
      <c r="M1494" s="473"/>
      <c r="N1494" s="50">
        <v>0.99023152262295133</v>
      </c>
      <c r="O1494" s="50">
        <v>6.9801438310035098E-4</v>
      </c>
      <c r="P1494" s="50">
        <v>0.33248545567700627</v>
      </c>
      <c r="Q1494" s="50">
        <v>6.6372180175621838E-3</v>
      </c>
      <c r="R1494" s="50">
        <v>4.9816691300211807E-3</v>
      </c>
      <c r="S1494" s="50">
        <v>1.6666231949064898</v>
      </c>
      <c r="T1494" s="50">
        <v>6.7153738737168621E-3</v>
      </c>
      <c r="U1494" s="50">
        <v>3.0083724486108476</v>
      </c>
      <c r="V1494" s="51">
        <v>83.368314894742667</v>
      </c>
      <c r="X1494" s="49">
        <v>0.26</v>
      </c>
      <c r="Y1494" s="49">
        <v>43.97</v>
      </c>
      <c r="Z1494" s="49">
        <v>0.57999999999999996</v>
      </c>
      <c r="AA1494" s="49">
        <v>6.12</v>
      </c>
      <c r="AB1494" s="49">
        <v>9.24</v>
      </c>
      <c r="AC1494" s="49">
        <v>0.25</v>
      </c>
      <c r="AD1494" s="49">
        <v>2.36</v>
      </c>
      <c r="AE1494" s="312"/>
      <c r="AF1494" s="465" t="s">
        <v>1751</v>
      </c>
      <c r="AG1494" s="343">
        <v>30</v>
      </c>
      <c r="AH1494" s="343">
        <v>15</v>
      </c>
      <c r="AI1494" s="343"/>
      <c r="AJ1494" s="343"/>
      <c r="AK1494" s="343"/>
      <c r="AL1494" s="343"/>
      <c r="AM1494" s="343"/>
      <c r="AN1494" s="343"/>
      <c r="AO1494" s="343"/>
      <c r="AP1494" s="343"/>
      <c r="AQ1494" s="343"/>
      <c r="AR1494" s="343"/>
      <c r="AS1494" s="343"/>
      <c r="AT1494" s="343"/>
      <c r="AU1494" s="343"/>
      <c r="AV1494" s="343"/>
      <c r="AW1494" s="343"/>
      <c r="AX1494" s="343"/>
      <c r="AY1494" s="343"/>
      <c r="AZ1494" s="343"/>
      <c r="BA1494" s="343"/>
      <c r="BB1494" s="343"/>
      <c r="BC1494" s="343"/>
      <c r="BD1494" s="343"/>
      <c r="BE1494" s="475"/>
      <c r="BF1494" s="475"/>
      <c r="BG1494" s="475"/>
      <c r="BH1494" s="475"/>
      <c r="BI1494" s="475"/>
      <c r="BJ1494" s="475"/>
      <c r="BK1494" s="475"/>
      <c r="BL1494" s="475"/>
      <c r="BM1494" s="475"/>
      <c r="BN1494" s="475"/>
      <c r="BO1494" s="475"/>
      <c r="BP1494" s="306"/>
      <c r="BQ1494" s="496"/>
      <c r="BR1494" s="496"/>
      <c r="BS1494" s="496"/>
      <c r="BT1494" s="496"/>
      <c r="BU1494" s="496"/>
      <c r="BV1494" s="496"/>
    </row>
    <row r="1495" spans="1:74" s="52" customFormat="1" ht="12.75">
      <c r="A1495" s="45">
        <v>2735.6132650573031</v>
      </c>
      <c r="B1495" s="46" t="s">
        <v>342</v>
      </c>
      <c r="C1495" s="47" t="s">
        <v>345</v>
      </c>
      <c r="D1495" s="48">
        <v>449.99513453256668</v>
      </c>
      <c r="E1495" s="49">
        <v>39.402099999999997</v>
      </c>
      <c r="F1495" s="49">
        <v>5.3499999999999999E-2</v>
      </c>
      <c r="G1495" s="49">
        <v>15.889810000000001</v>
      </c>
      <c r="H1495" s="49">
        <v>0.32750000000000001</v>
      </c>
      <c r="I1495" s="49">
        <v>0.19189999999999999</v>
      </c>
      <c r="J1495" s="49">
        <v>44.326079999999997</v>
      </c>
      <c r="K1495" s="49">
        <v>0.24790000000000001</v>
      </c>
      <c r="L1495" s="49">
        <v>100.43879</v>
      </c>
      <c r="M1495" s="473"/>
      <c r="N1495" s="50">
        <v>0.99130517697240184</v>
      </c>
      <c r="O1495" s="50">
        <v>1.0641851698440633E-3</v>
      </c>
      <c r="P1495" s="50">
        <v>0.3343202659302148</v>
      </c>
      <c r="Q1495" s="50">
        <v>6.6274002842063714E-3</v>
      </c>
      <c r="R1495" s="50">
        <v>4.0892976158383321E-3</v>
      </c>
      <c r="S1495" s="50">
        <v>1.6624778850254551</v>
      </c>
      <c r="T1495" s="50">
        <v>6.682241689949164E-3</v>
      </c>
      <c r="U1495" s="50">
        <v>3.0065664526879097</v>
      </c>
      <c r="V1495" s="51">
        <v>83.257182716730355</v>
      </c>
      <c r="X1495" s="49">
        <v>0.26</v>
      </c>
      <c r="Y1495" s="49">
        <v>56.18</v>
      </c>
      <c r="Z1495" s="49">
        <v>0.57999999999999996</v>
      </c>
      <c r="AA1495" s="49">
        <v>6.02</v>
      </c>
      <c r="AB1495" s="49">
        <v>9.84</v>
      </c>
      <c r="AC1495" s="49">
        <v>0.25</v>
      </c>
      <c r="AD1495" s="49">
        <v>2.29</v>
      </c>
      <c r="AE1495" s="312"/>
      <c r="AF1495" s="465" t="s">
        <v>1751</v>
      </c>
      <c r="AG1495" s="343">
        <v>30</v>
      </c>
      <c r="AH1495" s="343">
        <v>15</v>
      </c>
      <c r="AI1495" s="343"/>
      <c r="AJ1495" s="343"/>
      <c r="AK1495" s="343"/>
      <c r="AL1495" s="343"/>
      <c r="AM1495" s="343"/>
      <c r="AN1495" s="343"/>
      <c r="AO1495" s="343"/>
      <c r="AP1495" s="343"/>
      <c r="AQ1495" s="343"/>
      <c r="AR1495" s="343"/>
      <c r="AS1495" s="343"/>
      <c r="AT1495" s="343"/>
      <c r="AU1495" s="343"/>
      <c r="AV1495" s="343"/>
      <c r="AW1495" s="343"/>
      <c r="AX1495" s="343"/>
      <c r="AY1495" s="343"/>
      <c r="AZ1495" s="343"/>
      <c r="BA1495" s="343"/>
      <c r="BB1495" s="343"/>
      <c r="BC1495" s="343"/>
      <c r="BD1495" s="343"/>
      <c r="BE1495" s="475"/>
      <c r="BF1495" s="475"/>
      <c r="BG1495" s="475"/>
      <c r="BH1495" s="475"/>
      <c r="BI1495" s="475"/>
      <c r="BJ1495" s="475"/>
      <c r="BK1495" s="475"/>
      <c r="BL1495" s="475"/>
      <c r="BM1495" s="475"/>
      <c r="BN1495" s="475"/>
      <c r="BO1495" s="475"/>
      <c r="BP1495" s="306"/>
      <c r="BQ1495" s="496"/>
      <c r="BR1495" s="496"/>
      <c r="BS1495" s="496"/>
      <c r="BT1495" s="496"/>
      <c r="BU1495" s="496"/>
      <c r="BV1495" s="496"/>
    </row>
    <row r="1496" spans="1:74" s="52" customFormat="1" ht="12.75">
      <c r="A1496" s="45">
        <v>2735.6132650573031</v>
      </c>
      <c r="B1496" s="46" t="s">
        <v>342</v>
      </c>
      <c r="C1496" s="47" t="s">
        <v>345</v>
      </c>
      <c r="D1496" s="48">
        <v>459.99513453256668</v>
      </c>
      <c r="E1496" s="49">
        <v>39.481209999999997</v>
      </c>
      <c r="F1496" s="49">
        <v>4.4699999999999997E-2</v>
      </c>
      <c r="G1496" s="49">
        <v>15.90897</v>
      </c>
      <c r="H1496" s="49">
        <v>0.33529999999999999</v>
      </c>
      <c r="I1496" s="49">
        <v>0.20330000000000001</v>
      </c>
      <c r="J1496" s="49">
        <v>44.405450000000002</v>
      </c>
      <c r="K1496" s="49">
        <v>0.23980000000000001</v>
      </c>
      <c r="L1496" s="49">
        <v>100.61873</v>
      </c>
      <c r="M1496" s="473"/>
      <c r="N1496" s="50">
        <v>0.99155583142440584</v>
      </c>
      <c r="O1496" s="50">
        <v>8.875843926496609E-4</v>
      </c>
      <c r="P1496" s="50">
        <v>0.33413715896110907</v>
      </c>
      <c r="Q1496" s="50">
        <v>6.7733600915221943E-3</v>
      </c>
      <c r="R1496" s="50">
        <v>4.3246387622283772E-3</v>
      </c>
      <c r="S1496" s="50">
        <v>1.6625378439699419</v>
      </c>
      <c r="T1496" s="50">
        <v>6.4525821884375729E-3</v>
      </c>
      <c r="U1496" s="50">
        <v>3.0066689997902944</v>
      </c>
      <c r="V1496" s="51">
        <v>83.265320672086986</v>
      </c>
      <c r="X1496" s="49">
        <v>0.26</v>
      </c>
      <c r="Y1496" s="49">
        <v>37.25</v>
      </c>
      <c r="Z1496" s="49">
        <v>0.57999999999999996</v>
      </c>
      <c r="AA1496" s="49">
        <v>5.97</v>
      </c>
      <c r="AB1496" s="49">
        <v>11.83</v>
      </c>
      <c r="AC1496" s="49">
        <v>0.25</v>
      </c>
      <c r="AD1496" s="49">
        <v>2.31</v>
      </c>
      <c r="AE1496" s="312"/>
      <c r="AF1496" s="465" t="s">
        <v>1751</v>
      </c>
      <c r="AG1496" s="343">
        <v>30</v>
      </c>
      <c r="AH1496" s="343">
        <v>15</v>
      </c>
      <c r="AI1496" s="343"/>
      <c r="AJ1496" s="343"/>
      <c r="AK1496" s="343"/>
      <c r="AL1496" s="343"/>
      <c r="AM1496" s="343"/>
      <c r="AN1496" s="343"/>
      <c r="AO1496" s="343"/>
      <c r="AP1496" s="343"/>
      <c r="AQ1496" s="343"/>
      <c r="AR1496" s="343"/>
      <c r="AS1496" s="343"/>
      <c r="AT1496" s="343"/>
      <c r="AU1496" s="343"/>
      <c r="AV1496" s="343"/>
      <c r="AW1496" s="343"/>
      <c r="AX1496" s="343"/>
      <c r="AY1496" s="343"/>
      <c r="AZ1496" s="343"/>
      <c r="BA1496" s="343"/>
      <c r="BB1496" s="343"/>
      <c r="BC1496" s="343"/>
      <c r="BD1496" s="343"/>
      <c r="BE1496" s="475"/>
      <c r="BF1496" s="475"/>
      <c r="BG1496" s="475"/>
      <c r="BH1496" s="475"/>
      <c r="BI1496" s="475"/>
      <c r="BJ1496" s="475"/>
      <c r="BK1496" s="475"/>
      <c r="BL1496" s="475"/>
      <c r="BM1496" s="475"/>
      <c r="BN1496" s="475"/>
      <c r="BO1496" s="475"/>
      <c r="BP1496" s="306"/>
      <c r="BQ1496" s="496"/>
      <c r="BR1496" s="496"/>
      <c r="BS1496" s="496"/>
      <c r="BT1496" s="496"/>
      <c r="BU1496" s="496"/>
      <c r="BV1496" s="496"/>
    </row>
    <row r="1497" spans="1:74" s="52" customFormat="1" ht="12.75">
      <c r="A1497" s="45">
        <v>2735.6132650573031</v>
      </c>
      <c r="B1497" s="46" t="s">
        <v>342</v>
      </c>
      <c r="C1497" s="47" t="s">
        <v>345</v>
      </c>
      <c r="D1497" s="48">
        <v>469.99513453256668</v>
      </c>
      <c r="E1497" s="49">
        <v>39.669130000000003</v>
      </c>
      <c r="F1497" s="49">
        <v>6.1400000000000003E-2</v>
      </c>
      <c r="G1497" s="49">
        <v>15.77487</v>
      </c>
      <c r="H1497" s="49">
        <v>0.3241</v>
      </c>
      <c r="I1497" s="49">
        <v>0.24560000000000001</v>
      </c>
      <c r="J1497" s="49">
        <v>44.633629999999997</v>
      </c>
      <c r="K1497" s="49">
        <v>0.24560000000000001</v>
      </c>
      <c r="L1497" s="49">
        <v>100.95433</v>
      </c>
      <c r="M1497" s="473"/>
      <c r="N1497" s="50">
        <v>0.99206157588222843</v>
      </c>
      <c r="O1497" s="50">
        <v>1.2140308962172365E-3</v>
      </c>
      <c r="P1497" s="50">
        <v>0.32991931059643842</v>
      </c>
      <c r="Q1497" s="50">
        <v>6.5194187408319322E-3</v>
      </c>
      <c r="R1497" s="50">
        <v>5.2023558439479606E-3</v>
      </c>
      <c r="S1497" s="50">
        <v>1.6640129723295947</v>
      </c>
      <c r="T1497" s="50">
        <v>6.5806980360787401E-3</v>
      </c>
      <c r="U1497" s="50">
        <v>3.0055103623253374</v>
      </c>
      <c r="V1497" s="51">
        <v>83.453835748509363</v>
      </c>
      <c r="X1497" s="49">
        <v>0.25</v>
      </c>
      <c r="Y1497" s="49">
        <v>44.25</v>
      </c>
      <c r="Z1497" s="49">
        <v>0.57999999999999996</v>
      </c>
      <c r="AA1497" s="49">
        <v>5.92</v>
      </c>
      <c r="AB1497" s="49">
        <v>11.36</v>
      </c>
      <c r="AC1497" s="49">
        <v>0.25</v>
      </c>
      <c r="AD1497" s="49">
        <v>2.37</v>
      </c>
      <c r="AE1497" s="312"/>
      <c r="AF1497" s="465" t="s">
        <v>1751</v>
      </c>
      <c r="AG1497" s="343">
        <v>30</v>
      </c>
      <c r="AH1497" s="343">
        <v>15</v>
      </c>
      <c r="AI1497" s="343"/>
      <c r="AJ1497" s="343"/>
      <c r="AK1497" s="343"/>
      <c r="AL1497" s="343"/>
      <c r="AM1497" s="343"/>
      <c r="AN1497" s="343"/>
      <c r="AO1497" s="343"/>
      <c r="AP1497" s="343"/>
      <c r="AQ1497" s="343"/>
      <c r="AR1497" s="343"/>
      <c r="AS1497" s="343"/>
      <c r="AT1497" s="343"/>
      <c r="AU1497" s="343"/>
      <c r="AV1497" s="343"/>
      <c r="AW1497" s="343"/>
      <c r="AX1497" s="343"/>
      <c r="AY1497" s="343"/>
      <c r="AZ1497" s="343"/>
      <c r="BA1497" s="343"/>
      <c r="BB1497" s="343"/>
      <c r="BC1497" s="343"/>
      <c r="BD1497" s="343"/>
      <c r="BE1497" s="475"/>
      <c r="BF1497" s="475"/>
      <c r="BG1497" s="475"/>
      <c r="BH1497" s="475"/>
      <c r="BI1497" s="475"/>
      <c r="BJ1497" s="475"/>
      <c r="BK1497" s="475"/>
      <c r="BL1497" s="475"/>
      <c r="BM1497" s="475"/>
      <c r="BN1497" s="475"/>
      <c r="BO1497" s="475"/>
      <c r="BP1497" s="306"/>
      <c r="BQ1497" s="496"/>
      <c r="BR1497" s="496"/>
      <c r="BS1497" s="496"/>
      <c r="BT1497" s="496"/>
      <c r="BU1497" s="496"/>
      <c r="BV1497" s="496"/>
    </row>
    <row r="1498" spans="1:74" s="52" customFormat="1" ht="12.75">
      <c r="A1498" s="45">
        <v>2735.6132650573031</v>
      </c>
      <c r="B1498" s="46" t="s">
        <v>342</v>
      </c>
      <c r="C1498" s="47" t="s">
        <v>345</v>
      </c>
      <c r="D1498" s="48">
        <v>479.99513453256668</v>
      </c>
      <c r="E1498" s="49">
        <v>39.41198</v>
      </c>
      <c r="F1498" s="49">
        <v>1.1299999999999999E-2</v>
      </c>
      <c r="G1498" s="49">
        <v>15.717409999999999</v>
      </c>
      <c r="H1498" s="49">
        <v>0.35349999999999998</v>
      </c>
      <c r="I1498" s="49">
        <v>0.2228</v>
      </c>
      <c r="J1498" s="49">
        <v>45.308239999999998</v>
      </c>
      <c r="K1498" s="49">
        <v>0.24890000000000001</v>
      </c>
      <c r="L1498" s="49">
        <v>101.27413</v>
      </c>
      <c r="M1498" s="473"/>
      <c r="N1498" s="50">
        <v>0.98358676202038409</v>
      </c>
      <c r="O1498" s="50">
        <v>2.2296581369153555E-4</v>
      </c>
      <c r="P1498" s="50">
        <v>0.32803591684106326</v>
      </c>
      <c r="Q1498" s="50">
        <v>7.0960673984902089E-3</v>
      </c>
      <c r="R1498" s="50">
        <v>4.7096143597703151E-3</v>
      </c>
      <c r="S1498" s="50">
        <v>1.685660690210006</v>
      </c>
      <c r="T1498" s="50">
        <v>6.6552897088273909E-3</v>
      </c>
      <c r="U1498" s="50">
        <v>3.0159673063522328</v>
      </c>
      <c r="V1498" s="51">
        <v>83.709764634233991</v>
      </c>
      <c r="X1498" s="49">
        <v>0.25</v>
      </c>
      <c r="Y1498" s="49">
        <v>33.06</v>
      </c>
      <c r="Z1498" s="49">
        <v>0.57999999999999996</v>
      </c>
      <c r="AA1498" s="49">
        <v>6.11</v>
      </c>
      <c r="AB1498" s="49">
        <v>9.26</v>
      </c>
      <c r="AC1498" s="49">
        <v>0.25</v>
      </c>
      <c r="AD1498" s="49">
        <v>2.33</v>
      </c>
      <c r="AE1498" s="312"/>
      <c r="AF1498" s="465" t="s">
        <v>1751</v>
      </c>
      <c r="AG1498" s="343">
        <v>30</v>
      </c>
      <c r="AH1498" s="343">
        <v>15</v>
      </c>
      <c r="AI1498" s="343"/>
      <c r="AJ1498" s="343"/>
      <c r="AK1498" s="343"/>
      <c r="AL1498" s="343"/>
      <c r="AM1498" s="343"/>
      <c r="AN1498" s="343"/>
      <c r="AO1498" s="343"/>
      <c r="AP1498" s="343"/>
      <c r="AQ1498" s="343"/>
      <c r="AR1498" s="343"/>
      <c r="AS1498" s="343"/>
      <c r="AT1498" s="343"/>
      <c r="AU1498" s="343"/>
      <c r="AV1498" s="343"/>
      <c r="AW1498" s="343"/>
      <c r="AX1498" s="343"/>
      <c r="AY1498" s="343"/>
      <c r="AZ1498" s="343"/>
      <c r="BA1498" s="343"/>
      <c r="BB1498" s="343"/>
      <c r="BC1498" s="343"/>
      <c r="BD1498" s="343"/>
      <c r="BE1498" s="475"/>
      <c r="BF1498" s="475"/>
      <c r="BG1498" s="475"/>
      <c r="BH1498" s="475"/>
      <c r="BI1498" s="475"/>
      <c r="BJ1498" s="475"/>
      <c r="BK1498" s="475"/>
      <c r="BL1498" s="475"/>
      <c r="BM1498" s="475"/>
      <c r="BN1498" s="475"/>
      <c r="BO1498" s="475"/>
      <c r="BP1498" s="306"/>
      <c r="BQ1498" s="496"/>
      <c r="BR1498" s="496"/>
      <c r="BS1498" s="496"/>
      <c r="BT1498" s="496"/>
      <c r="BU1498" s="496"/>
      <c r="BV1498" s="496"/>
    </row>
    <row r="1499" spans="1:74" s="52" customFormat="1" ht="12.75">
      <c r="A1499" s="45">
        <v>2735.6132650573031</v>
      </c>
      <c r="B1499" s="46" t="s">
        <v>342</v>
      </c>
      <c r="C1499" s="47" t="s">
        <v>345</v>
      </c>
      <c r="D1499" s="48">
        <v>489.99513453256668</v>
      </c>
      <c r="E1499" s="49">
        <v>39.322969999999998</v>
      </c>
      <c r="F1499" s="49">
        <v>5.6399999999999999E-2</v>
      </c>
      <c r="G1499" s="49">
        <v>15.506690000000001</v>
      </c>
      <c r="H1499" s="49">
        <v>0.3387</v>
      </c>
      <c r="I1499" s="49">
        <v>0.2195</v>
      </c>
      <c r="J1499" s="49">
        <v>44.77252</v>
      </c>
      <c r="K1499" s="49">
        <v>0.24879999999999999</v>
      </c>
      <c r="L1499" s="49">
        <v>100.46558</v>
      </c>
      <c r="M1499" s="473"/>
      <c r="N1499" s="50">
        <v>0.9879032256901602</v>
      </c>
      <c r="O1499" s="50">
        <v>1.1202697537504335E-3</v>
      </c>
      <c r="P1499" s="50">
        <v>0.32579408141728938</v>
      </c>
      <c r="Q1499" s="50">
        <v>6.844270738289096E-3</v>
      </c>
      <c r="R1499" s="50">
        <v>4.670768636627287E-3</v>
      </c>
      <c r="S1499" s="50">
        <v>1.6768266830837464</v>
      </c>
      <c r="T1499" s="50">
        <v>6.6969354824765051E-3</v>
      </c>
      <c r="U1499" s="50">
        <v>3.0098562348023394</v>
      </c>
      <c r="V1499" s="51">
        <v>83.731613733743401</v>
      </c>
      <c r="X1499" s="49">
        <v>0.26</v>
      </c>
      <c r="Y1499" s="49">
        <v>174.57</v>
      </c>
      <c r="Z1499" s="49">
        <v>0.57999999999999996</v>
      </c>
      <c r="AA1499" s="49">
        <v>5.63</v>
      </c>
      <c r="AB1499" s="49">
        <v>10.01</v>
      </c>
      <c r="AC1499" s="49">
        <v>0.25</v>
      </c>
      <c r="AD1499" s="49">
        <v>2.31</v>
      </c>
      <c r="AE1499" s="312"/>
      <c r="AF1499" s="465" t="s">
        <v>1751</v>
      </c>
      <c r="AG1499" s="343">
        <v>30</v>
      </c>
      <c r="AH1499" s="343">
        <v>15</v>
      </c>
      <c r="AI1499" s="343"/>
      <c r="AJ1499" s="343"/>
      <c r="AK1499" s="343"/>
      <c r="AL1499" s="343"/>
      <c r="AM1499" s="343"/>
      <c r="AN1499" s="343"/>
      <c r="AO1499" s="343"/>
      <c r="AP1499" s="343"/>
      <c r="AQ1499" s="343"/>
      <c r="AR1499" s="343"/>
      <c r="AS1499" s="343"/>
      <c r="AT1499" s="343"/>
      <c r="AU1499" s="343"/>
      <c r="AV1499" s="343"/>
      <c r="AW1499" s="343"/>
      <c r="AX1499" s="343"/>
      <c r="AY1499" s="343"/>
      <c r="AZ1499" s="343"/>
      <c r="BA1499" s="343"/>
      <c r="BB1499" s="343"/>
      <c r="BC1499" s="343"/>
      <c r="BD1499" s="343"/>
      <c r="BE1499" s="475"/>
      <c r="BF1499" s="475"/>
      <c r="BG1499" s="475"/>
      <c r="BH1499" s="475"/>
      <c r="BI1499" s="475"/>
      <c r="BJ1499" s="475"/>
      <c r="BK1499" s="475"/>
      <c r="BL1499" s="475"/>
      <c r="BM1499" s="475"/>
      <c r="BN1499" s="475"/>
      <c r="BO1499" s="475"/>
      <c r="BP1499" s="306"/>
      <c r="BQ1499" s="496"/>
      <c r="BR1499" s="496"/>
      <c r="BS1499" s="496"/>
      <c r="BT1499" s="496"/>
      <c r="BU1499" s="496"/>
      <c r="BV1499" s="496"/>
    </row>
    <row r="1500" spans="1:74" s="52" customFormat="1" ht="12.75">
      <c r="A1500" s="45">
        <v>2735.6132650573031</v>
      </c>
      <c r="B1500" s="46" t="s">
        <v>342</v>
      </c>
      <c r="C1500" s="47" t="s">
        <v>345</v>
      </c>
      <c r="D1500" s="48">
        <v>499.99513453256668</v>
      </c>
      <c r="E1500" s="49">
        <v>39.679020000000001</v>
      </c>
      <c r="F1500" s="49">
        <v>6.3799999999999996E-2</v>
      </c>
      <c r="G1500" s="49">
        <v>15.51627</v>
      </c>
      <c r="H1500" s="49">
        <v>0.3115</v>
      </c>
      <c r="I1500" s="49">
        <v>0.19750000000000001</v>
      </c>
      <c r="J1500" s="49">
        <v>44.70308</v>
      </c>
      <c r="K1500" s="49">
        <v>0.24340000000000001</v>
      </c>
      <c r="L1500" s="49">
        <v>100.71456999999999</v>
      </c>
      <c r="M1500" s="473"/>
      <c r="N1500" s="50">
        <v>0.99318128301429465</v>
      </c>
      <c r="O1500" s="50">
        <v>1.2625938888029421E-3</v>
      </c>
      <c r="P1500" s="50">
        <v>0.32479617893600154</v>
      </c>
      <c r="Q1500" s="50">
        <v>6.2714726482338244E-3</v>
      </c>
      <c r="R1500" s="50">
        <v>4.1871684056356074E-3</v>
      </c>
      <c r="S1500" s="50">
        <v>1.6680673483973147</v>
      </c>
      <c r="T1500" s="50">
        <v>6.5274839178159332E-3</v>
      </c>
      <c r="U1500" s="50">
        <v>3.0042935292080988</v>
      </c>
      <c r="V1500" s="51">
        <v>83.702036066131598</v>
      </c>
      <c r="X1500" s="49">
        <v>0.26</v>
      </c>
      <c r="Y1500" s="49">
        <v>35.159999999999997</v>
      </c>
      <c r="Z1500" s="49">
        <v>0.59</v>
      </c>
      <c r="AA1500" s="49">
        <v>5.84</v>
      </c>
      <c r="AB1500" s="49">
        <v>10.51</v>
      </c>
      <c r="AC1500" s="49">
        <v>0.25</v>
      </c>
      <c r="AD1500" s="49">
        <v>2.29</v>
      </c>
      <c r="AE1500" s="312"/>
      <c r="AF1500" s="465" t="s">
        <v>1751</v>
      </c>
      <c r="AG1500" s="343">
        <v>30</v>
      </c>
      <c r="AH1500" s="343">
        <v>15</v>
      </c>
      <c r="AI1500" s="343"/>
      <c r="AJ1500" s="343"/>
      <c r="AK1500" s="343"/>
      <c r="AL1500" s="343"/>
      <c r="AM1500" s="343"/>
      <c r="AN1500" s="343"/>
      <c r="AO1500" s="343"/>
      <c r="AP1500" s="343"/>
      <c r="AQ1500" s="343"/>
      <c r="AR1500" s="343"/>
      <c r="AS1500" s="343"/>
      <c r="AT1500" s="343"/>
      <c r="AU1500" s="343"/>
      <c r="AV1500" s="343"/>
      <c r="AW1500" s="343"/>
      <c r="AX1500" s="343"/>
      <c r="AY1500" s="343"/>
      <c r="AZ1500" s="343"/>
      <c r="BA1500" s="343"/>
      <c r="BB1500" s="343"/>
      <c r="BC1500" s="343"/>
      <c r="BD1500" s="343"/>
      <c r="BE1500" s="475"/>
      <c r="BF1500" s="475"/>
      <c r="BG1500" s="475"/>
      <c r="BH1500" s="475"/>
      <c r="BI1500" s="475"/>
      <c r="BJ1500" s="475"/>
      <c r="BK1500" s="475"/>
      <c r="BL1500" s="475"/>
      <c r="BM1500" s="475"/>
      <c r="BN1500" s="475"/>
      <c r="BO1500" s="475"/>
      <c r="BP1500" s="306"/>
      <c r="BQ1500" s="496"/>
      <c r="BR1500" s="496"/>
      <c r="BS1500" s="496"/>
      <c r="BT1500" s="496"/>
      <c r="BU1500" s="496"/>
      <c r="BV1500" s="496"/>
    </row>
    <row r="1501" spans="1:74" s="52" customFormat="1" ht="12.75">
      <c r="A1501" s="45">
        <v>2735.6132650573031</v>
      </c>
      <c r="B1501" s="46" t="s">
        <v>342</v>
      </c>
      <c r="C1501" s="47" t="s">
        <v>345</v>
      </c>
      <c r="D1501" s="48">
        <v>509.99513453256668</v>
      </c>
      <c r="E1501" s="49">
        <v>39.9955</v>
      </c>
      <c r="F1501" s="49">
        <v>3.56E-2</v>
      </c>
      <c r="G1501" s="49">
        <v>14.60637</v>
      </c>
      <c r="H1501" s="49">
        <v>0.30590000000000001</v>
      </c>
      <c r="I1501" s="49">
        <v>0.20280000000000001</v>
      </c>
      <c r="J1501" s="49">
        <v>45.347920000000002</v>
      </c>
      <c r="K1501" s="49">
        <v>0.27200000000000002</v>
      </c>
      <c r="L1501" s="49">
        <v>100.76609000000001</v>
      </c>
      <c r="M1501" s="473"/>
      <c r="N1501" s="50">
        <v>0.99613447246845621</v>
      </c>
      <c r="O1501" s="50">
        <v>7.0102297609830357E-4</v>
      </c>
      <c r="P1501" s="50">
        <v>0.30423216706608541</v>
      </c>
      <c r="Q1501" s="50">
        <v>6.1281615919506864E-3</v>
      </c>
      <c r="R1501" s="50">
        <v>4.2781945397529818E-3</v>
      </c>
      <c r="S1501" s="50">
        <v>1.6837311884038197</v>
      </c>
      <c r="T1501" s="50">
        <v>7.2582745331837414E-3</v>
      </c>
      <c r="U1501" s="50">
        <v>3.0024634815793472</v>
      </c>
      <c r="V1501" s="51">
        <v>84.696288981937869</v>
      </c>
      <c r="X1501" s="49">
        <v>0.25</v>
      </c>
      <c r="Y1501" s="49">
        <v>31.33</v>
      </c>
      <c r="Z1501" s="49">
        <v>0.59</v>
      </c>
      <c r="AA1501" s="49">
        <v>6.32</v>
      </c>
      <c r="AB1501" s="49">
        <v>11.49</v>
      </c>
      <c r="AC1501" s="49">
        <v>0.25</v>
      </c>
      <c r="AD1501" s="49">
        <v>2.34</v>
      </c>
      <c r="AE1501" s="312"/>
      <c r="AF1501" s="465" t="s">
        <v>1751</v>
      </c>
      <c r="AG1501" s="343">
        <v>30</v>
      </c>
      <c r="AH1501" s="343">
        <v>15</v>
      </c>
      <c r="AI1501" s="343"/>
      <c r="AJ1501" s="343"/>
      <c r="AK1501" s="343"/>
      <c r="AL1501" s="343"/>
      <c r="AM1501" s="343"/>
      <c r="AN1501" s="343"/>
      <c r="AO1501" s="343"/>
      <c r="AP1501" s="343"/>
      <c r="AQ1501" s="343"/>
      <c r="AR1501" s="343"/>
      <c r="AS1501" s="343"/>
      <c r="AT1501" s="343"/>
      <c r="AU1501" s="343"/>
      <c r="AV1501" s="343"/>
      <c r="AW1501" s="343"/>
      <c r="AX1501" s="343"/>
      <c r="AY1501" s="343"/>
      <c r="AZ1501" s="343"/>
      <c r="BA1501" s="343"/>
      <c r="BB1501" s="343"/>
      <c r="BC1501" s="343"/>
      <c r="BD1501" s="343"/>
      <c r="BE1501" s="475"/>
      <c r="BF1501" s="475"/>
      <c r="BG1501" s="475"/>
      <c r="BH1501" s="475"/>
      <c r="BI1501" s="475"/>
      <c r="BJ1501" s="475"/>
      <c r="BK1501" s="475"/>
      <c r="BL1501" s="475"/>
      <c r="BM1501" s="475"/>
      <c r="BN1501" s="475"/>
      <c r="BO1501" s="475"/>
      <c r="BP1501" s="306"/>
      <c r="BQ1501" s="496"/>
      <c r="BR1501" s="496"/>
      <c r="BS1501" s="496"/>
      <c r="BT1501" s="496"/>
      <c r="BU1501" s="496"/>
      <c r="BV1501" s="496"/>
    </row>
    <row r="1502" spans="1:74" s="52" customFormat="1" ht="12.75">
      <c r="A1502" s="45">
        <v>2735.6132650573031</v>
      </c>
      <c r="B1502" s="46" t="s">
        <v>342</v>
      </c>
      <c r="C1502" s="47" t="s">
        <v>345</v>
      </c>
      <c r="D1502" s="48">
        <v>519.99513453256668</v>
      </c>
      <c r="E1502" s="49">
        <v>39.629570000000001</v>
      </c>
      <c r="F1502" s="49">
        <v>4.0899999999999999E-2</v>
      </c>
      <c r="G1502" s="49">
        <v>15.21935</v>
      </c>
      <c r="H1502" s="49">
        <v>0.313</v>
      </c>
      <c r="I1502" s="49">
        <v>0.20910000000000001</v>
      </c>
      <c r="J1502" s="49">
        <v>44.931249999999999</v>
      </c>
      <c r="K1502" s="49">
        <v>0.25090000000000001</v>
      </c>
      <c r="L1502" s="49">
        <v>100.59407</v>
      </c>
      <c r="M1502" s="473"/>
      <c r="N1502" s="50">
        <v>0.99220624142554481</v>
      </c>
      <c r="O1502" s="50">
        <v>8.0962016713298621E-4</v>
      </c>
      <c r="P1502" s="50">
        <v>0.31866523999352214</v>
      </c>
      <c r="Q1502" s="50">
        <v>6.3033413213752056E-3</v>
      </c>
      <c r="R1502" s="50">
        <v>4.4342723799817079E-3</v>
      </c>
      <c r="S1502" s="50">
        <v>1.6770254025275257</v>
      </c>
      <c r="T1502" s="50">
        <v>6.7304004251067234E-3</v>
      </c>
      <c r="U1502" s="50">
        <v>3.0061745182401891</v>
      </c>
      <c r="V1502" s="51">
        <v>84.032332807304769</v>
      </c>
      <c r="X1502" s="49">
        <v>0.26</v>
      </c>
      <c r="Y1502" s="49">
        <v>46.97</v>
      </c>
      <c r="Z1502" s="49">
        <v>0.57999999999999996</v>
      </c>
      <c r="AA1502" s="49">
        <v>5.79</v>
      </c>
      <c r="AB1502" s="49">
        <v>11.52</v>
      </c>
      <c r="AC1502" s="49">
        <v>0.25</v>
      </c>
      <c r="AD1502" s="49">
        <v>2.27</v>
      </c>
      <c r="AE1502" s="312"/>
      <c r="AF1502" s="465" t="s">
        <v>1751</v>
      </c>
      <c r="AG1502" s="343">
        <v>30</v>
      </c>
      <c r="AH1502" s="343">
        <v>15</v>
      </c>
      <c r="AI1502" s="343"/>
      <c r="AJ1502" s="343"/>
      <c r="AK1502" s="343"/>
      <c r="AL1502" s="343"/>
      <c r="AM1502" s="343"/>
      <c r="AN1502" s="343"/>
      <c r="AO1502" s="343"/>
      <c r="AP1502" s="343"/>
      <c r="AQ1502" s="343"/>
      <c r="AR1502" s="343"/>
      <c r="AS1502" s="343"/>
      <c r="AT1502" s="343"/>
      <c r="AU1502" s="343"/>
      <c r="AV1502" s="343"/>
      <c r="AW1502" s="343"/>
      <c r="AX1502" s="343"/>
      <c r="AY1502" s="343"/>
      <c r="AZ1502" s="343"/>
      <c r="BA1502" s="343"/>
      <c r="BB1502" s="343"/>
      <c r="BC1502" s="343"/>
      <c r="BD1502" s="343"/>
      <c r="BE1502" s="475"/>
      <c r="BF1502" s="475"/>
      <c r="BG1502" s="475"/>
      <c r="BH1502" s="475"/>
      <c r="BI1502" s="475"/>
      <c r="BJ1502" s="475"/>
      <c r="BK1502" s="475"/>
      <c r="BL1502" s="475"/>
      <c r="BM1502" s="475"/>
      <c r="BN1502" s="475"/>
      <c r="BO1502" s="475"/>
      <c r="BP1502" s="306"/>
      <c r="BQ1502" s="496"/>
      <c r="BR1502" s="496"/>
      <c r="BS1502" s="496"/>
      <c r="BT1502" s="496"/>
      <c r="BU1502" s="496"/>
      <c r="BV1502" s="496"/>
    </row>
    <row r="1503" spans="1:74" s="52" customFormat="1" ht="12.75">
      <c r="A1503" s="45">
        <v>2735.6132650573031</v>
      </c>
      <c r="B1503" s="46" t="s">
        <v>342</v>
      </c>
      <c r="C1503" s="47" t="s">
        <v>345</v>
      </c>
      <c r="D1503" s="48">
        <v>529.99513453256668</v>
      </c>
      <c r="E1503" s="49">
        <v>39.461440000000003</v>
      </c>
      <c r="F1503" s="49">
        <v>4.3099999999999999E-2</v>
      </c>
      <c r="G1503" s="49">
        <v>15.02779</v>
      </c>
      <c r="H1503" s="49">
        <v>0.309</v>
      </c>
      <c r="I1503" s="49">
        <v>0.21590000000000001</v>
      </c>
      <c r="J1503" s="49">
        <v>45.060220000000001</v>
      </c>
      <c r="K1503" s="49">
        <v>0.25369999999999998</v>
      </c>
      <c r="L1503" s="49">
        <v>100.37114999999999</v>
      </c>
      <c r="M1503" s="473"/>
      <c r="N1503" s="50">
        <v>0.98981474682568005</v>
      </c>
      <c r="O1503" s="50">
        <v>8.5473930613628351E-4</v>
      </c>
      <c r="P1503" s="50">
        <v>0.31523331007340927</v>
      </c>
      <c r="Q1503" s="50">
        <v>6.2342377776877008E-3</v>
      </c>
      <c r="R1503" s="50">
        <v>4.5869010580752234E-3</v>
      </c>
      <c r="S1503" s="50">
        <v>1.6849338064196322</v>
      </c>
      <c r="T1503" s="50">
        <v>6.8180331014267292E-3</v>
      </c>
      <c r="U1503" s="50">
        <v>3.0084757745620476</v>
      </c>
      <c r="V1503" s="51">
        <v>84.239651403422826</v>
      </c>
      <c r="X1503" s="49">
        <v>0.25</v>
      </c>
      <c r="Y1503" s="49">
        <v>53.74</v>
      </c>
      <c r="Z1503" s="49">
        <v>0.6</v>
      </c>
      <c r="AA1503" s="49">
        <v>6.39</v>
      </c>
      <c r="AB1503" s="49">
        <v>11.18</v>
      </c>
      <c r="AC1503" s="49">
        <v>0.25</v>
      </c>
      <c r="AD1503" s="49">
        <v>2.14</v>
      </c>
      <c r="AE1503" s="312"/>
      <c r="AF1503" s="465" t="s">
        <v>1751</v>
      </c>
      <c r="AG1503" s="343">
        <v>30</v>
      </c>
      <c r="AH1503" s="343">
        <v>15</v>
      </c>
      <c r="AI1503" s="343"/>
      <c r="AJ1503" s="343"/>
      <c r="AK1503" s="343"/>
      <c r="AL1503" s="343"/>
      <c r="AM1503" s="343"/>
      <c r="AN1503" s="343"/>
      <c r="AO1503" s="343"/>
      <c r="AP1503" s="343"/>
      <c r="AQ1503" s="343"/>
      <c r="AR1503" s="343"/>
      <c r="AS1503" s="343"/>
      <c r="AT1503" s="343"/>
      <c r="AU1503" s="343"/>
      <c r="AV1503" s="343"/>
      <c r="AW1503" s="343"/>
      <c r="AX1503" s="343"/>
      <c r="AY1503" s="343"/>
      <c r="AZ1503" s="343"/>
      <c r="BA1503" s="343"/>
      <c r="BB1503" s="343"/>
      <c r="BC1503" s="343"/>
      <c r="BD1503" s="343"/>
      <c r="BE1503" s="475"/>
      <c r="BF1503" s="475"/>
      <c r="BG1503" s="475"/>
      <c r="BH1503" s="475"/>
      <c r="BI1503" s="475"/>
      <c r="BJ1503" s="475"/>
      <c r="BK1503" s="475"/>
      <c r="BL1503" s="475"/>
      <c r="BM1503" s="475"/>
      <c r="BN1503" s="475"/>
      <c r="BO1503" s="475"/>
      <c r="BP1503" s="306"/>
      <c r="BQ1503" s="496"/>
      <c r="BR1503" s="496"/>
      <c r="BS1503" s="496"/>
      <c r="BT1503" s="496"/>
      <c r="BU1503" s="496"/>
      <c r="BV1503" s="496"/>
    </row>
    <row r="1504" spans="1:74" s="52" customFormat="1" ht="12.75">
      <c r="A1504" s="45">
        <v>2735.6132650573031</v>
      </c>
      <c r="B1504" s="46" t="s">
        <v>342</v>
      </c>
      <c r="C1504" s="47" t="s">
        <v>345</v>
      </c>
      <c r="D1504" s="48">
        <v>539.99513453256668</v>
      </c>
      <c r="E1504" s="49">
        <v>39.510890000000003</v>
      </c>
      <c r="F1504" s="49">
        <v>5.3400000000000003E-2</v>
      </c>
      <c r="G1504" s="49">
        <v>14.893700000000001</v>
      </c>
      <c r="H1504" s="49">
        <v>0.30520000000000003</v>
      </c>
      <c r="I1504" s="49">
        <v>0.2031</v>
      </c>
      <c r="J1504" s="49">
        <v>45.15943</v>
      </c>
      <c r="K1504" s="49">
        <v>0.25580000000000003</v>
      </c>
      <c r="L1504" s="49">
        <v>100.38151999999999</v>
      </c>
      <c r="M1504" s="473"/>
      <c r="N1504" s="50">
        <v>0.99013964039410762</v>
      </c>
      <c r="O1504" s="50">
        <v>1.0580259203971246E-3</v>
      </c>
      <c r="P1504" s="50">
        <v>0.31213195402476324</v>
      </c>
      <c r="Q1504" s="50">
        <v>6.1518828569004317E-3</v>
      </c>
      <c r="R1504" s="50">
        <v>4.3109729527064837E-3</v>
      </c>
      <c r="S1504" s="50">
        <v>1.6870837124309011</v>
      </c>
      <c r="T1504" s="50">
        <v>6.868119185321789E-3</v>
      </c>
      <c r="U1504" s="50">
        <v>3.007744307765098</v>
      </c>
      <c r="V1504" s="51">
        <v>84.387279508561946</v>
      </c>
      <c r="X1504" s="49">
        <v>0.25</v>
      </c>
      <c r="Y1504" s="49">
        <v>50.28</v>
      </c>
      <c r="Z1504" s="49">
        <v>0.59</v>
      </c>
      <c r="AA1504" s="49">
        <v>6.26</v>
      </c>
      <c r="AB1504" s="49">
        <v>10.81</v>
      </c>
      <c r="AC1504" s="49">
        <v>0.25</v>
      </c>
      <c r="AD1504" s="49">
        <v>2.29</v>
      </c>
      <c r="AE1504" s="312"/>
      <c r="AF1504" s="465" t="s">
        <v>1751</v>
      </c>
      <c r="AG1504" s="343">
        <v>30</v>
      </c>
      <c r="AH1504" s="343">
        <v>15</v>
      </c>
      <c r="AI1504" s="343"/>
      <c r="AJ1504" s="343"/>
      <c r="AK1504" s="343"/>
      <c r="AL1504" s="343"/>
      <c r="AM1504" s="343"/>
      <c r="AN1504" s="343"/>
      <c r="AO1504" s="343"/>
      <c r="AP1504" s="343"/>
      <c r="AQ1504" s="343"/>
      <c r="AR1504" s="343"/>
      <c r="AS1504" s="343"/>
      <c r="AT1504" s="343"/>
      <c r="AU1504" s="343"/>
      <c r="AV1504" s="343"/>
      <c r="AW1504" s="343"/>
      <c r="AX1504" s="343"/>
      <c r="AY1504" s="343"/>
      <c r="AZ1504" s="343"/>
      <c r="BA1504" s="343"/>
      <c r="BB1504" s="343"/>
      <c r="BC1504" s="343"/>
      <c r="BD1504" s="343"/>
      <c r="BE1504" s="475"/>
      <c r="BF1504" s="475"/>
      <c r="BG1504" s="475"/>
      <c r="BH1504" s="475"/>
      <c r="BI1504" s="475"/>
      <c r="BJ1504" s="475"/>
      <c r="BK1504" s="475"/>
      <c r="BL1504" s="475"/>
      <c r="BM1504" s="475"/>
      <c r="BN1504" s="475"/>
      <c r="BO1504" s="475"/>
      <c r="BP1504" s="306"/>
      <c r="BQ1504" s="496"/>
      <c r="BR1504" s="496"/>
      <c r="BS1504" s="496"/>
      <c r="BT1504" s="496"/>
      <c r="BU1504" s="496"/>
      <c r="BV1504" s="496"/>
    </row>
    <row r="1505" spans="1:74" s="52" customFormat="1" ht="12.75">
      <c r="A1505" s="45">
        <v>2735.6132650573031</v>
      </c>
      <c r="B1505" s="46" t="s">
        <v>342</v>
      </c>
      <c r="C1505" s="47" t="s">
        <v>345</v>
      </c>
      <c r="D1505" s="48">
        <v>549.99513453256668</v>
      </c>
      <c r="E1505" s="49">
        <v>39.550449999999998</v>
      </c>
      <c r="F1505" s="49">
        <v>4.3200000000000002E-2</v>
      </c>
      <c r="G1505" s="49">
        <v>14.721299999999999</v>
      </c>
      <c r="H1505" s="49">
        <v>0.30780000000000002</v>
      </c>
      <c r="I1505" s="49">
        <v>0.20369999999999999</v>
      </c>
      <c r="J1505" s="49">
        <v>45.268560000000001</v>
      </c>
      <c r="K1505" s="49">
        <v>0.25480000000000003</v>
      </c>
      <c r="L1505" s="49">
        <v>100.34981000000001</v>
      </c>
      <c r="M1505" s="473"/>
      <c r="N1505" s="50">
        <v>0.99066573703866234</v>
      </c>
      <c r="O1505" s="50">
        <v>8.5552927584668019E-4</v>
      </c>
      <c r="P1505" s="50">
        <v>0.30837408278553463</v>
      </c>
      <c r="Q1505" s="50">
        <v>6.2013782467480912E-3</v>
      </c>
      <c r="R1505" s="50">
        <v>4.3216787617731357E-3</v>
      </c>
      <c r="S1505" s="50">
        <v>1.6903667402284643</v>
      </c>
      <c r="T1505" s="50">
        <v>6.8380580726151614E-3</v>
      </c>
      <c r="U1505" s="50">
        <v>3.0076232044096445</v>
      </c>
      <c r="V1505" s="51">
        <v>84.57158230647822</v>
      </c>
      <c r="X1505" s="49">
        <v>0.26</v>
      </c>
      <c r="Y1505" s="49">
        <v>45.4</v>
      </c>
      <c r="Z1505" s="49">
        <v>0.6</v>
      </c>
      <c r="AA1505" s="49">
        <v>6.32</v>
      </c>
      <c r="AB1505" s="49">
        <v>10.49</v>
      </c>
      <c r="AC1505" s="49">
        <v>0.25</v>
      </c>
      <c r="AD1505" s="49">
        <v>2.2599999999999998</v>
      </c>
      <c r="AE1505" s="312"/>
      <c r="AF1505" s="465" t="s">
        <v>1751</v>
      </c>
      <c r="AG1505" s="343">
        <v>30</v>
      </c>
      <c r="AH1505" s="343">
        <v>15</v>
      </c>
      <c r="AI1505" s="343"/>
      <c r="AJ1505" s="343"/>
      <c r="AK1505" s="343"/>
      <c r="AL1505" s="343"/>
      <c r="AM1505" s="343"/>
      <c r="AN1505" s="343"/>
      <c r="AO1505" s="343"/>
      <c r="AP1505" s="343"/>
      <c r="AQ1505" s="343"/>
      <c r="AR1505" s="343"/>
      <c r="AS1505" s="343"/>
      <c r="AT1505" s="343"/>
      <c r="AU1505" s="343"/>
      <c r="AV1505" s="343"/>
      <c r="AW1505" s="343"/>
      <c r="AX1505" s="343"/>
      <c r="AY1505" s="343"/>
      <c r="AZ1505" s="343"/>
      <c r="BA1505" s="343"/>
      <c r="BB1505" s="343"/>
      <c r="BC1505" s="343"/>
      <c r="BD1505" s="343"/>
      <c r="BE1505" s="475"/>
      <c r="BF1505" s="475"/>
      <c r="BG1505" s="475"/>
      <c r="BH1505" s="475"/>
      <c r="BI1505" s="475"/>
      <c r="BJ1505" s="475"/>
      <c r="BK1505" s="475"/>
      <c r="BL1505" s="475"/>
      <c r="BM1505" s="475"/>
      <c r="BN1505" s="475"/>
      <c r="BO1505" s="475"/>
      <c r="BP1505" s="306"/>
      <c r="BQ1505" s="496"/>
      <c r="BR1505" s="496"/>
      <c r="BS1505" s="496"/>
      <c r="BT1505" s="496"/>
      <c r="BU1505" s="496"/>
      <c r="BV1505" s="496"/>
    </row>
    <row r="1506" spans="1:74" s="52" customFormat="1" ht="12.75">
      <c r="A1506" s="45">
        <v>2735.6132650573031</v>
      </c>
      <c r="B1506" s="46" t="s">
        <v>342</v>
      </c>
      <c r="C1506" s="47" t="s">
        <v>345</v>
      </c>
      <c r="D1506" s="48">
        <v>559.99513453256668</v>
      </c>
      <c r="E1506" s="49">
        <v>39.36253</v>
      </c>
      <c r="F1506" s="49">
        <v>5.1900000000000002E-2</v>
      </c>
      <c r="G1506" s="49">
        <v>14.71172</v>
      </c>
      <c r="H1506" s="49">
        <v>0.31069999999999998</v>
      </c>
      <c r="I1506" s="49">
        <v>0.16889999999999999</v>
      </c>
      <c r="J1506" s="49">
        <v>45.457050000000002</v>
      </c>
      <c r="K1506" s="49">
        <v>0.25009999999999999</v>
      </c>
      <c r="L1506" s="49">
        <v>100.31290000000001</v>
      </c>
      <c r="M1506" s="473"/>
      <c r="N1506" s="50">
        <v>0.98666551901202548</v>
      </c>
      <c r="O1506" s="50">
        <v>1.0285602097415511E-3</v>
      </c>
      <c r="P1506" s="50">
        <v>0.30839433459256499</v>
      </c>
      <c r="Q1506" s="50">
        <v>6.2642934238808269E-3</v>
      </c>
      <c r="R1506" s="50">
        <v>3.5859343578343522E-3</v>
      </c>
      <c r="S1506" s="50">
        <v>1.6986219828647933</v>
      </c>
      <c r="T1506" s="50">
        <v>6.7167361076505292E-3</v>
      </c>
      <c r="U1506" s="50">
        <v>3.0112773605684908</v>
      </c>
      <c r="V1506" s="51">
        <v>84.634188974444285</v>
      </c>
      <c r="X1506" s="49">
        <v>0.25</v>
      </c>
      <c r="Y1506" s="49">
        <v>37.43</v>
      </c>
      <c r="Z1506" s="49">
        <v>0.6</v>
      </c>
      <c r="AA1506" s="49">
        <v>6.39</v>
      </c>
      <c r="AB1506" s="49">
        <v>11.3</v>
      </c>
      <c r="AC1506" s="49">
        <v>0.25</v>
      </c>
      <c r="AD1506" s="49">
        <v>2.25</v>
      </c>
      <c r="AE1506" s="312"/>
      <c r="AF1506" s="465" t="s">
        <v>1751</v>
      </c>
      <c r="AG1506" s="343">
        <v>30</v>
      </c>
      <c r="AH1506" s="343">
        <v>15</v>
      </c>
      <c r="AI1506" s="343"/>
      <c r="AJ1506" s="343"/>
      <c r="AK1506" s="343"/>
      <c r="AL1506" s="343"/>
      <c r="AM1506" s="343"/>
      <c r="AN1506" s="343"/>
      <c r="AO1506" s="343"/>
      <c r="AP1506" s="343"/>
      <c r="AQ1506" s="343"/>
      <c r="AR1506" s="343"/>
      <c r="AS1506" s="343"/>
      <c r="AT1506" s="343"/>
      <c r="AU1506" s="343"/>
      <c r="AV1506" s="343"/>
      <c r="AW1506" s="343"/>
      <c r="AX1506" s="343"/>
      <c r="AY1506" s="343"/>
      <c r="AZ1506" s="343"/>
      <c r="BA1506" s="343"/>
      <c r="BB1506" s="343"/>
      <c r="BC1506" s="343"/>
      <c r="BD1506" s="343"/>
      <c r="BE1506" s="475"/>
      <c r="BF1506" s="475"/>
      <c r="BG1506" s="475"/>
      <c r="BH1506" s="475"/>
      <c r="BI1506" s="475"/>
      <c r="BJ1506" s="475"/>
      <c r="BK1506" s="475"/>
      <c r="BL1506" s="475"/>
      <c r="BM1506" s="475"/>
      <c r="BN1506" s="475"/>
      <c r="BO1506" s="475"/>
      <c r="BP1506" s="306"/>
      <c r="BQ1506" s="496"/>
      <c r="BR1506" s="496"/>
      <c r="BS1506" s="496"/>
      <c r="BT1506" s="496"/>
      <c r="BU1506" s="496"/>
      <c r="BV1506" s="496"/>
    </row>
    <row r="1507" spans="1:74" s="52" customFormat="1" ht="12.75">
      <c r="A1507" s="45">
        <v>2735.6132650573031</v>
      </c>
      <c r="B1507" s="46" t="s">
        <v>342</v>
      </c>
      <c r="C1507" s="47" t="s">
        <v>345</v>
      </c>
      <c r="D1507" s="48">
        <v>569.99513453256668</v>
      </c>
      <c r="E1507" s="49">
        <v>39.510890000000003</v>
      </c>
      <c r="F1507" s="49">
        <v>6.3799999999999996E-2</v>
      </c>
      <c r="G1507" s="49">
        <v>14.5489</v>
      </c>
      <c r="H1507" s="49">
        <v>0.27610000000000001</v>
      </c>
      <c r="I1507" s="49">
        <v>0.2029</v>
      </c>
      <c r="J1507" s="49">
        <v>45.288400000000003</v>
      </c>
      <c r="K1507" s="49">
        <v>0.25740000000000002</v>
      </c>
      <c r="L1507" s="49">
        <v>100.14839000000002</v>
      </c>
      <c r="M1507" s="473"/>
      <c r="N1507" s="50">
        <v>0.99071862850998327</v>
      </c>
      <c r="O1507" s="50">
        <v>1.2648225808482955E-3</v>
      </c>
      <c r="P1507" s="50">
        <v>0.30508416693547818</v>
      </c>
      <c r="Q1507" s="50">
        <v>5.5685716967328975E-3</v>
      </c>
      <c r="R1507" s="50">
        <v>4.3092461562306058E-3</v>
      </c>
      <c r="S1507" s="50">
        <v>1.6928911706760617</v>
      </c>
      <c r="T1507" s="50">
        <v>6.9151197729853259E-3</v>
      </c>
      <c r="U1507" s="50">
        <v>3.0067517263283206</v>
      </c>
      <c r="V1507" s="51">
        <v>84.730333693698739</v>
      </c>
      <c r="X1507" s="49">
        <v>0.25</v>
      </c>
      <c r="Y1507" s="49">
        <v>45.95</v>
      </c>
      <c r="Z1507" s="49">
        <v>0.6</v>
      </c>
      <c r="AA1507" s="49">
        <v>6.33</v>
      </c>
      <c r="AB1507" s="49">
        <v>11.05</v>
      </c>
      <c r="AC1507" s="49">
        <v>0.25</v>
      </c>
      <c r="AD1507" s="49">
        <v>2.25</v>
      </c>
      <c r="AE1507" s="312"/>
      <c r="AF1507" s="465" t="s">
        <v>1751</v>
      </c>
      <c r="AG1507" s="343">
        <v>30</v>
      </c>
      <c r="AH1507" s="343">
        <v>15</v>
      </c>
      <c r="AI1507" s="343"/>
      <c r="AJ1507" s="343"/>
      <c r="AK1507" s="343"/>
      <c r="AL1507" s="343"/>
      <c r="AM1507" s="343"/>
      <c r="AN1507" s="343"/>
      <c r="AO1507" s="343"/>
      <c r="AP1507" s="343"/>
      <c r="AQ1507" s="343"/>
      <c r="AR1507" s="343"/>
      <c r="AS1507" s="343"/>
      <c r="AT1507" s="343"/>
      <c r="AU1507" s="343"/>
      <c r="AV1507" s="343"/>
      <c r="AW1507" s="343"/>
      <c r="AX1507" s="343"/>
      <c r="AY1507" s="343"/>
      <c r="AZ1507" s="343"/>
      <c r="BA1507" s="343"/>
      <c r="BB1507" s="343"/>
      <c r="BC1507" s="343"/>
      <c r="BD1507" s="343"/>
      <c r="BE1507" s="475"/>
      <c r="BF1507" s="475"/>
      <c r="BG1507" s="475"/>
      <c r="BH1507" s="475"/>
      <c r="BI1507" s="475"/>
      <c r="BJ1507" s="475"/>
      <c r="BK1507" s="475"/>
      <c r="BL1507" s="475"/>
      <c r="BM1507" s="475"/>
      <c r="BN1507" s="475"/>
      <c r="BO1507" s="475"/>
      <c r="BP1507" s="306"/>
      <c r="BQ1507" s="496"/>
      <c r="BR1507" s="496"/>
      <c r="BS1507" s="496"/>
      <c r="BT1507" s="496"/>
      <c r="BU1507" s="496"/>
      <c r="BV1507" s="496"/>
    </row>
    <row r="1508" spans="1:74" s="52" customFormat="1" ht="12.75">
      <c r="A1508" s="45">
        <v>2735.6132650573031</v>
      </c>
      <c r="B1508" s="46" t="s">
        <v>342</v>
      </c>
      <c r="C1508" s="47" t="s">
        <v>345</v>
      </c>
      <c r="D1508" s="48">
        <v>579.99513453256668</v>
      </c>
      <c r="E1508" s="49">
        <v>39.451549999999997</v>
      </c>
      <c r="F1508" s="49">
        <v>2.8199999999999999E-2</v>
      </c>
      <c r="G1508" s="49">
        <v>15.114000000000001</v>
      </c>
      <c r="H1508" s="49">
        <v>0.3322</v>
      </c>
      <c r="I1508" s="49">
        <v>0.15479999999999999</v>
      </c>
      <c r="J1508" s="49">
        <v>44.802280000000003</v>
      </c>
      <c r="K1508" s="49">
        <v>0.27260000000000001</v>
      </c>
      <c r="L1508" s="49">
        <v>100.15563</v>
      </c>
      <c r="M1508" s="473"/>
      <c r="N1508" s="50">
        <v>0.99193279365830023</v>
      </c>
      <c r="O1508" s="50">
        <v>5.6058658540813914E-4</v>
      </c>
      <c r="P1508" s="50">
        <v>0.31779977806256604</v>
      </c>
      <c r="Q1508" s="50">
        <v>6.7183356602408418E-3</v>
      </c>
      <c r="R1508" s="50">
        <v>3.296665424673057E-3</v>
      </c>
      <c r="S1508" s="50">
        <v>1.67929439783377</v>
      </c>
      <c r="T1508" s="50">
        <v>7.3434759459251944E-3</v>
      </c>
      <c r="U1508" s="50">
        <v>3.0069460331708835</v>
      </c>
      <c r="V1508" s="51">
        <v>84.086890748658305</v>
      </c>
      <c r="X1508" s="49">
        <v>0.26</v>
      </c>
      <c r="Y1508" s="49">
        <v>37.19</v>
      </c>
      <c r="Z1508" s="49">
        <v>0.6</v>
      </c>
      <c r="AA1508" s="49">
        <v>6.28</v>
      </c>
      <c r="AB1508" s="49">
        <v>13.19</v>
      </c>
      <c r="AC1508" s="49">
        <v>0.25</v>
      </c>
      <c r="AD1508" s="49">
        <v>2.29</v>
      </c>
      <c r="AE1508" s="312"/>
      <c r="AF1508" s="465" t="s">
        <v>1751</v>
      </c>
      <c r="AG1508" s="343">
        <v>30</v>
      </c>
      <c r="AH1508" s="343">
        <v>15</v>
      </c>
      <c r="AI1508" s="343"/>
      <c r="AJ1508" s="343"/>
      <c r="AK1508" s="343"/>
      <c r="AL1508" s="343"/>
      <c r="AM1508" s="343"/>
      <c r="AN1508" s="343"/>
      <c r="AO1508" s="343"/>
      <c r="AP1508" s="343"/>
      <c r="AQ1508" s="343"/>
      <c r="AR1508" s="343"/>
      <c r="AS1508" s="343"/>
      <c r="AT1508" s="343"/>
      <c r="AU1508" s="343"/>
      <c r="AV1508" s="343"/>
      <c r="AW1508" s="343"/>
      <c r="AX1508" s="343"/>
      <c r="AY1508" s="343"/>
      <c r="AZ1508" s="343"/>
      <c r="BA1508" s="343"/>
      <c r="BB1508" s="343"/>
      <c r="BC1508" s="343"/>
      <c r="BD1508" s="343"/>
      <c r="BE1508" s="475"/>
      <c r="BF1508" s="475"/>
      <c r="BG1508" s="475"/>
      <c r="BH1508" s="475"/>
      <c r="BI1508" s="475"/>
      <c r="BJ1508" s="475"/>
      <c r="BK1508" s="475"/>
      <c r="BL1508" s="475"/>
      <c r="BM1508" s="475"/>
      <c r="BN1508" s="475"/>
      <c r="BO1508" s="475"/>
      <c r="BP1508" s="306"/>
      <c r="BQ1508" s="496"/>
      <c r="BR1508" s="496"/>
      <c r="BS1508" s="496"/>
      <c r="BT1508" s="496"/>
      <c r="BU1508" s="496"/>
      <c r="BV1508" s="496"/>
    </row>
    <row r="1509" spans="1:74" s="52" customFormat="1" ht="12.75">
      <c r="A1509" s="38"/>
      <c r="B1509" s="46"/>
      <c r="C1509" s="47"/>
      <c r="D1509" s="48"/>
      <c r="E1509" s="49"/>
      <c r="F1509" s="49"/>
      <c r="G1509" s="49"/>
      <c r="H1509" s="49"/>
      <c r="I1509" s="49"/>
      <c r="J1509" s="49"/>
      <c r="K1509" s="49"/>
      <c r="L1509" s="49"/>
      <c r="M1509" s="47"/>
      <c r="N1509" s="50"/>
      <c r="O1509" s="50"/>
      <c r="P1509" s="50"/>
      <c r="Q1509" s="50"/>
      <c r="R1509" s="50"/>
      <c r="S1509" s="50"/>
      <c r="T1509" s="50"/>
      <c r="U1509" s="50"/>
      <c r="V1509" s="51"/>
      <c r="AE1509" s="312"/>
      <c r="AF1509" s="312"/>
      <c r="AG1509" s="312"/>
      <c r="AH1509" s="312"/>
      <c r="AI1509" s="312"/>
      <c r="AJ1509" s="312"/>
      <c r="AK1509" s="312"/>
      <c r="AL1509" s="312"/>
      <c r="AM1509" s="312"/>
      <c r="AN1509" s="312"/>
      <c r="AO1509" s="312"/>
      <c r="AP1509" s="312"/>
      <c r="AQ1509" s="312"/>
      <c r="AR1509" s="312"/>
      <c r="AS1509" s="312"/>
      <c r="AT1509" s="312"/>
      <c r="AU1509" s="312"/>
      <c r="AV1509" s="312"/>
      <c r="AW1509" s="312"/>
      <c r="AX1509" s="312"/>
      <c r="AY1509" s="312"/>
      <c r="AZ1509" s="312"/>
      <c r="BA1509" s="312"/>
      <c r="BB1509" s="312"/>
      <c r="BC1509" s="312"/>
      <c r="BD1509" s="312"/>
      <c r="BE1509" s="306"/>
      <c r="BF1509" s="306"/>
      <c r="BG1509" s="306"/>
      <c r="BH1509" s="306"/>
      <c r="BI1509" s="306"/>
      <c r="BJ1509" s="306"/>
      <c r="BK1509" s="306"/>
      <c r="BL1509" s="306"/>
      <c r="BM1509" s="306"/>
      <c r="BN1509" s="306"/>
      <c r="BO1509" s="306"/>
      <c r="BP1509" s="306"/>
      <c r="BQ1509" s="496"/>
      <c r="BR1509" s="496"/>
      <c r="BS1509" s="496"/>
      <c r="BT1509" s="496"/>
      <c r="BU1509" s="496"/>
      <c r="BV1509" s="496"/>
    </row>
    <row r="1510" spans="1:74" s="52" customFormat="1" ht="12.75">
      <c r="A1510" s="45">
        <v>2735.6132650573031</v>
      </c>
      <c r="B1510" s="46" t="s">
        <v>342</v>
      </c>
      <c r="C1510" s="47" t="s">
        <v>346</v>
      </c>
      <c r="D1510" s="48">
        <v>0</v>
      </c>
      <c r="E1510" s="49">
        <v>39.599899999999998</v>
      </c>
      <c r="F1510" s="49">
        <v>4.3200000000000002E-2</v>
      </c>
      <c r="G1510" s="49">
        <v>17.58511</v>
      </c>
      <c r="H1510" s="49">
        <v>0.216</v>
      </c>
      <c r="I1510" s="49">
        <v>0.27029999999999998</v>
      </c>
      <c r="J1510" s="49">
        <v>43.383609999999997</v>
      </c>
      <c r="K1510" s="49">
        <v>0.27650000000000002</v>
      </c>
      <c r="L1510" s="49">
        <v>101.37461999999999</v>
      </c>
      <c r="M1510" s="47"/>
      <c r="N1510" s="50">
        <v>0.99383563515851114</v>
      </c>
      <c r="O1510" s="50">
        <v>8.5719501647283757E-4</v>
      </c>
      <c r="P1510" s="50">
        <v>0.36908088976816023</v>
      </c>
      <c r="Q1510" s="50">
        <v>4.360317552507445E-3</v>
      </c>
      <c r="R1510" s="50">
        <v>5.7458232263896481E-3</v>
      </c>
      <c r="S1510" s="50">
        <v>1.6231352461493</v>
      </c>
      <c r="T1510" s="50">
        <v>7.4348679372015971E-3</v>
      </c>
      <c r="U1510" s="50">
        <v>3.0044499748085429</v>
      </c>
      <c r="V1510" s="51">
        <v>81.473853006506729</v>
      </c>
      <c r="X1510" s="49">
        <v>0.25</v>
      </c>
      <c r="Y1510" s="49">
        <v>43.98</v>
      </c>
      <c r="Z1510" s="49">
        <v>0.55000000000000004</v>
      </c>
      <c r="AA1510" s="49">
        <v>8.6300000000000008</v>
      </c>
      <c r="AB1510" s="49">
        <v>8.64</v>
      </c>
      <c r="AC1510" s="49">
        <v>0.26</v>
      </c>
      <c r="AD1510" s="49">
        <v>2.13</v>
      </c>
      <c r="AE1510" s="312"/>
      <c r="AF1510" s="465" t="s">
        <v>1751</v>
      </c>
      <c r="AG1510" s="343">
        <v>30</v>
      </c>
      <c r="AH1510" s="343">
        <v>15</v>
      </c>
      <c r="AI1510" s="343"/>
      <c r="AJ1510" s="343"/>
      <c r="AK1510" s="343"/>
      <c r="AL1510" s="343"/>
      <c r="AM1510" s="343"/>
      <c r="AN1510" s="343"/>
      <c r="AO1510" s="343"/>
      <c r="AP1510" s="343"/>
      <c r="AQ1510" s="343"/>
      <c r="AR1510" s="343"/>
      <c r="AS1510" s="343"/>
      <c r="AT1510" s="343"/>
      <c r="AU1510" s="343"/>
      <c r="AV1510" s="343"/>
      <c r="AW1510" s="343"/>
      <c r="AX1510" s="343"/>
      <c r="AY1510" s="343"/>
      <c r="AZ1510" s="343"/>
      <c r="BA1510" s="343"/>
      <c r="BB1510" s="343"/>
      <c r="BC1510" s="343"/>
      <c r="BD1510" s="343"/>
      <c r="BE1510" s="475"/>
      <c r="BF1510" s="475"/>
      <c r="BG1510" s="475"/>
      <c r="BH1510" s="475"/>
      <c r="BI1510" s="475"/>
      <c r="BJ1510" s="475"/>
      <c r="BK1510" s="475"/>
      <c r="BL1510" s="475"/>
      <c r="BM1510" s="475"/>
      <c r="BN1510" s="475"/>
      <c r="BO1510" s="475"/>
      <c r="BP1510" s="306"/>
      <c r="BQ1510" s="496"/>
      <c r="BR1510" s="496"/>
      <c r="BS1510" s="496"/>
      <c r="BT1510" s="496"/>
      <c r="BU1510" s="496"/>
      <c r="BV1510" s="496"/>
    </row>
    <row r="1511" spans="1:74" s="52" customFormat="1" ht="12.75">
      <c r="A1511" s="45">
        <v>2735.6132650573031</v>
      </c>
      <c r="B1511" s="46" t="s">
        <v>342</v>
      </c>
      <c r="C1511" s="47" t="s">
        <v>346</v>
      </c>
      <c r="D1511" s="48">
        <v>4.9834796522554461</v>
      </c>
      <c r="E1511" s="49">
        <v>39.540550000000003</v>
      </c>
      <c r="F1511" s="49">
        <v>3.4099999999999998E-2</v>
      </c>
      <c r="G1511" s="49">
        <v>17.106210000000001</v>
      </c>
      <c r="H1511" s="49">
        <v>0.216</v>
      </c>
      <c r="I1511" s="49">
        <v>0.19420000000000001</v>
      </c>
      <c r="J1511" s="49">
        <v>43.760599999999997</v>
      </c>
      <c r="K1511" s="49">
        <v>0.24490000000000001</v>
      </c>
      <c r="L1511" s="49">
        <v>101.09656000000001</v>
      </c>
      <c r="M1511" s="47"/>
      <c r="N1511" s="50">
        <v>0.99282636737262242</v>
      </c>
      <c r="O1511" s="50">
        <v>6.7695592027842717E-4</v>
      </c>
      <c r="P1511" s="50">
        <v>0.35920335954823807</v>
      </c>
      <c r="Q1511" s="50">
        <v>4.3624276784223655E-3</v>
      </c>
      <c r="R1511" s="50">
        <v>4.1301474955646716E-3</v>
      </c>
      <c r="S1511" s="50">
        <v>1.6380321072100594</v>
      </c>
      <c r="T1511" s="50">
        <v>6.5883555616353968E-3</v>
      </c>
      <c r="U1511" s="50">
        <v>3.0058197207868207</v>
      </c>
      <c r="V1511" s="51">
        <v>82.014971918596103</v>
      </c>
      <c r="X1511" s="49">
        <v>0.25</v>
      </c>
      <c r="Y1511" s="49">
        <v>57.44</v>
      </c>
      <c r="Z1511" s="49">
        <v>0.56000000000000005</v>
      </c>
      <c r="AA1511" s="49">
        <v>8.5399999999999991</v>
      </c>
      <c r="AB1511" s="49">
        <v>11.78</v>
      </c>
      <c r="AC1511" s="49">
        <v>0.26</v>
      </c>
      <c r="AD1511" s="49">
        <v>2.35</v>
      </c>
      <c r="AE1511" s="312"/>
      <c r="AF1511" s="465" t="s">
        <v>1751</v>
      </c>
      <c r="AG1511" s="343">
        <v>30</v>
      </c>
      <c r="AH1511" s="343">
        <v>15</v>
      </c>
      <c r="AI1511" s="343"/>
      <c r="AJ1511" s="343"/>
      <c r="AK1511" s="343"/>
      <c r="AL1511" s="343"/>
      <c r="AM1511" s="343"/>
      <c r="AN1511" s="343"/>
      <c r="AO1511" s="343"/>
      <c r="AP1511" s="343"/>
      <c r="AQ1511" s="343"/>
      <c r="AR1511" s="343"/>
      <c r="AS1511" s="343"/>
      <c r="AT1511" s="343"/>
      <c r="AU1511" s="343"/>
      <c r="AV1511" s="343"/>
      <c r="AW1511" s="343"/>
      <c r="AX1511" s="343"/>
      <c r="AY1511" s="343"/>
      <c r="AZ1511" s="343"/>
      <c r="BA1511" s="343"/>
      <c r="BB1511" s="343"/>
      <c r="BC1511" s="343"/>
      <c r="BD1511" s="343"/>
      <c r="BE1511" s="475"/>
      <c r="BF1511" s="475"/>
      <c r="BG1511" s="475"/>
      <c r="BH1511" s="475"/>
      <c r="BI1511" s="475"/>
      <c r="BJ1511" s="475"/>
      <c r="BK1511" s="475"/>
      <c r="BL1511" s="475"/>
      <c r="BM1511" s="475"/>
      <c r="BN1511" s="475"/>
      <c r="BO1511" s="475"/>
      <c r="BP1511" s="306"/>
      <c r="BQ1511" s="496"/>
      <c r="BR1511" s="496"/>
      <c r="BS1511" s="496"/>
      <c r="BT1511" s="496"/>
      <c r="BU1511" s="496"/>
      <c r="BV1511" s="496"/>
    </row>
    <row r="1512" spans="1:74" s="52" customFormat="1" ht="12.75">
      <c r="A1512" s="45">
        <v>2735.6132650573031</v>
      </c>
      <c r="B1512" s="46" t="s">
        <v>342</v>
      </c>
      <c r="C1512" s="47" t="s">
        <v>346</v>
      </c>
      <c r="D1512" s="48">
        <v>9.9634796522554474</v>
      </c>
      <c r="E1512" s="49">
        <v>39.560339999999997</v>
      </c>
      <c r="F1512" s="49">
        <v>0.05</v>
      </c>
      <c r="G1512" s="49">
        <v>16.809290000000001</v>
      </c>
      <c r="H1512" s="49">
        <v>0.2389</v>
      </c>
      <c r="I1512" s="49">
        <v>0.25030000000000002</v>
      </c>
      <c r="J1512" s="49">
        <v>44.038379999999997</v>
      </c>
      <c r="K1512" s="49">
        <v>0.2495</v>
      </c>
      <c r="L1512" s="49">
        <v>101.19671</v>
      </c>
      <c r="M1512" s="47"/>
      <c r="N1512" s="50">
        <v>0.99136952608474593</v>
      </c>
      <c r="O1512" s="50">
        <v>9.9065165368312515E-4</v>
      </c>
      <c r="P1512" s="50">
        <v>0.35227426164055414</v>
      </c>
      <c r="Q1512" s="50">
        <v>4.8154357379577278E-3</v>
      </c>
      <c r="R1512" s="50">
        <v>5.3127837426095855E-3</v>
      </c>
      <c r="S1512" s="50">
        <v>1.6451876078599359</v>
      </c>
      <c r="T1512" s="50">
        <v>6.6989038884011616E-3</v>
      </c>
      <c r="U1512" s="50">
        <v>3.0066491706078877</v>
      </c>
      <c r="V1512" s="51">
        <v>82.363905563381394</v>
      </c>
      <c r="X1512" s="49">
        <v>0.25</v>
      </c>
      <c r="Y1512" s="49">
        <v>40.32</v>
      </c>
      <c r="Z1512" s="49">
        <v>0.56000000000000005</v>
      </c>
      <c r="AA1512" s="49">
        <v>7.79</v>
      </c>
      <c r="AB1512" s="49">
        <v>9.3000000000000007</v>
      </c>
      <c r="AC1512" s="49">
        <v>0.26</v>
      </c>
      <c r="AD1512" s="49">
        <v>2.31</v>
      </c>
      <c r="AE1512" s="312"/>
      <c r="AF1512" s="465" t="s">
        <v>1751</v>
      </c>
      <c r="AG1512" s="343">
        <v>30</v>
      </c>
      <c r="AH1512" s="343">
        <v>15</v>
      </c>
      <c r="AI1512" s="343"/>
      <c r="AJ1512" s="343"/>
      <c r="AK1512" s="343"/>
      <c r="AL1512" s="343"/>
      <c r="AM1512" s="343"/>
      <c r="AN1512" s="343"/>
      <c r="AO1512" s="343"/>
      <c r="AP1512" s="343"/>
      <c r="AQ1512" s="343"/>
      <c r="AR1512" s="343"/>
      <c r="AS1512" s="343"/>
      <c r="AT1512" s="343"/>
      <c r="AU1512" s="343"/>
      <c r="AV1512" s="343"/>
      <c r="AW1512" s="343"/>
      <c r="AX1512" s="343"/>
      <c r="AY1512" s="343"/>
      <c r="AZ1512" s="343"/>
      <c r="BA1512" s="343"/>
      <c r="BB1512" s="343"/>
      <c r="BC1512" s="343"/>
      <c r="BD1512" s="343"/>
      <c r="BE1512" s="475"/>
      <c r="BF1512" s="475"/>
      <c r="BG1512" s="475"/>
      <c r="BH1512" s="475"/>
      <c r="BI1512" s="475"/>
      <c r="BJ1512" s="475"/>
      <c r="BK1512" s="475"/>
      <c r="BL1512" s="475"/>
      <c r="BM1512" s="475"/>
      <c r="BN1512" s="475"/>
      <c r="BO1512" s="475"/>
      <c r="BP1512" s="306"/>
      <c r="BQ1512" s="496"/>
      <c r="BR1512" s="496"/>
      <c r="BS1512" s="496"/>
      <c r="BT1512" s="496"/>
      <c r="BU1512" s="496"/>
      <c r="BV1512" s="496"/>
    </row>
    <row r="1513" spans="1:74" s="52" customFormat="1" ht="12.75">
      <c r="A1513" s="45">
        <v>2735.6132650573031</v>
      </c>
      <c r="B1513" s="46" t="s">
        <v>342</v>
      </c>
      <c r="C1513" s="47" t="s">
        <v>346</v>
      </c>
      <c r="D1513" s="48">
        <v>14.943479652255448</v>
      </c>
      <c r="E1513" s="49">
        <v>39.896599999999999</v>
      </c>
      <c r="F1513" s="49">
        <v>3.9699999999999999E-2</v>
      </c>
      <c r="G1513" s="49">
        <v>15.75572</v>
      </c>
      <c r="H1513" s="49">
        <v>0.27460000000000001</v>
      </c>
      <c r="I1513" s="49">
        <v>0.24010000000000001</v>
      </c>
      <c r="J1513" s="49">
        <v>44.911409999999997</v>
      </c>
      <c r="K1513" s="49">
        <v>0.23899999999999999</v>
      </c>
      <c r="L1513" s="49">
        <v>101.35713</v>
      </c>
      <c r="M1513" s="47"/>
      <c r="N1513" s="50">
        <v>0.99309346118480513</v>
      </c>
      <c r="O1513" s="50">
        <v>7.8130419770859431E-4</v>
      </c>
      <c r="P1513" s="50">
        <v>0.32798084772569497</v>
      </c>
      <c r="Q1513" s="50">
        <v>5.4979231009604701E-3</v>
      </c>
      <c r="R1513" s="50">
        <v>5.0621164915311554E-3</v>
      </c>
      <c r="S1513" s="50">
        <v>1.6665543111070957</v>
      </c>
      <c r="T1513" s="50">
        <v>6.3739666119818333E-3</v>
      </c>
      <c r="U1513" s="50">
        <v>3.005343930419778</v>
      </c>
      <c r="V1513" s="51">
        <v>83.55602576002569</v>
      </c>
      <c r="X1513" s="49">
        <v>0.25</v>
      </c>
      <c r="Y1513" s="49">
        <v>49.63</v>
      </c>
      <c r="Z1513" s="49">
        <v>0.57999999999999996</v>
      </c>
      <c r="AA1513" s="49">
        <v>7.06</v>
      </c>
      <c r="AB1513" s="49">
        <v>9.56</v>
      </c>
      <c r="AC1513" s="49">
        <v>0.25</v>
      </c>
      <c r="AD1513" s="49">
        <v>2.38</v>
      </c>
      <c r="AE1513" s="312"/>
      <c r="AF1513" s="465" t="s">
        <v>1751</v>
      </c>
      <c r="AG1513" s="343">
        <v>30</v>
      </c>
      <c r="AH1513" s="343">
        <v>15</v>
      </c>
      <c r="AI1513" s="343"/>
      <c r="AJ1513" s="343"/>
      <c r="AK1513" s="343"/>
      <c r="AL1513" s="343"/>
      <c r="AM1513" s="343"/>
      <c r="AN1513" s="343"/>
      <c r="AO1513" s="343"/>
      <c r="AP1513" s="343"/>
      <c r="AQ1513" s="343"/>
      <c r="AR1513" s="343"/>
      <c r="AS1513" s="343"/>
      <c r="AT1513" s="343"/>
      <c r="AU1513" s="343"/>
      <c r="AV1513" s="343"/>
      <c r="AW1513" s="343"/>
      <c r="AX1513" s="343"/>
      <c r="AY1513" s="343"/>
      <c r="AZ1513" s="343"/>
      <c r="BA1513" s="343"/>
      <c r="BB1513" s="343"/>
      <c r="BC1513" s="343"/>
      <c r="BD1513" s="343"/>
      <c r="BE1513" s="475"/>
      <c r="BF1513" s="475"/>
      <c r="BG1513" s="475"/>
      <c r="BH1513" s="475"/>
      <c r="BI1513" s="475"/>
      <c r="BJ1513" s="475"/>
      <c r="BK1513" s="475"/>
      <c r="BL1513" s="475"/>
      <c r="BM1513" s="475"/>
      <c r="BN1513" s="475"/>
      <c r="BO1513" s="475"/>
      <c r="BP1513" s="306"/>
      <c r="BQ1513" s="496"/>
      <c r="BR1513" s="496"/>
      <c r="BS1513" s="496"/>
      <c r="BT1513" s="496"/>
      <c r="BU1513" s="496"/>
      <c r="BV1513" s="496"/>
    </row>
    <row r="1514" spans="1:74" s="52" customFormat="1" ht="12.75">
      <c r="A1514" s="45">
        <v>2735.6132650573031</v>
      </c>
      <c r="B1514" s="46" t="s">
        <v>342</v>
      </c>
      <c r="C1514" s="47" t="s">
        <v>346</v>
      </c>
      <c r="D1514" s="48">
        <v>19.923479652255448</v>
      </c>
      <c r="E1514" s="49">
        <v>40.084510000000002</v>
      </c>
      <c r="F1514" s="49">
        <v>7.5899999999999995E-2</v>
      </c>
      <c r="G1514" s="49">
        <v>14.45312</v>
      </c>
      <c r="H1514" s="49">
        <v>0.31950000000000001</v>
      </c>
      <c r="I1514" s="49">
        <v>0.21990000000000001</v>
      </c>
      <c r="J1514" s="49">
        <v>46.042380000000001</v>
      </c>
      <c r="K1514" s="49">
        <v>0.24690000000000001</v>
      </c>
      <c r="L1514" s="49">
        <v>101.44221</v>
      </c>
      <c r="M1514" s="47"/>
      <c r="N1514" s="50">
        <v>0.99107424809383882</v>
      </c>
      <c r="O1514" s="50">
        <v>1.483702414837891E-3</v>
      </c>
      <c r="P1514" s="50">
        <v>0.29884584024810923</v>
      </c>
      <c r="Q1514" s="50">
        <v>6.3539584047289498E-3</v>
      </c>
      <c r="R1514" s="50">
        <v>4.6051160729926348E-3</v>
      </c>
      <c r="S1514" s="50">
        <v>1.6970550209984541</v>
      </c>
      <c r="T1514" s="50">
        <v>6.5404608435230965E-3</v>
      </c>
      <c r="U1514" s="50">
        <v>3.005958347076485</v>
      </c>
      <c r="V1514" s="51">
        <v>85.027019825951598</v>
      </c>
      <c r="X1514" s="49">
        <v>0.25</v>
      </c>
      <c r="Y1514" s="49">
        <v>25.95</v>
      </c>
      <c r="Z1514" s="49">
        <v>0.61</v>
      </c>
      <c r="AA1514" s="49">
        <v>6.19</v>
      </c>
      <c r="AB1514" s="49">
        <v>10.3</v>
      </c>
      <c r="AC1514" s="49">
        <v>0.25</v>
      </c>
      <c r="AD1514" s="49">
        <v>2.2999999999999998</v>
      </c>
      <c r="AE1514" s="312"/>
      <c r="AF1514" s="465" t="s">
        <v>1751</v>
      </c>
      <c r="AG1514" s="343">
        <v>30</v>
      </c>
      <c r="AH1514" s="343">
        <v>15</v>
      </c>
      <c r="AI1514" s="343"/>
      <c r="AJ1514" s="343"/>
      <c r="AK1514" s="343"/>
      <c r="AL1514" s="343"/>
      <c r="AM1514" s="343"/>
      <c r="AN1514" s="343"/>
      <c r="AO1514" s="343"/>
      <c r="AP1514" s="343"/>
      <c r="AQ1514" s="343"/>
      <c r="AR1514" s="343"/>
      <c r="AS1514" s="343"/>
      <c r="AT1514" s="343"/>
      <c r="AU1514" s="343"/>
      <c r="AV1514" s="343"/>
      <c r="AW1514" s="343"/>
      <c r="AX1514" s="343"/>
      <c r="AY1514" s="343"/>
      <c r="AZ1514" s="343"/>
      <c r="BA1514" s="343"/>
      <c r="BB1514" s="343"/>
      <c r="BC1514" s="343"/>
      <c r="BD1514" s="343"/>
      <c r="BE1514" s="475"/>
      <c r="BF1514" s="475"/>
      <c r="BG1514" s="475"/>
      <c r="BH1514" s="475"/>
      <c r="BI1514" s="475"/>
      <c r="BJ1514" s="475"/>
      <c r="BK1514" s="475"/>
      <c r="BL1514" s="475"/>
      <c r="BM1514" s="475"/>
      <c r="BN1514" s="475"/>
      <c r="BO1514" s="475"/>
      <c r="BP1514" s="306"/>
      <c r="BQ1514" s="496"/>
      <c r="BR1514" s="496"/>
      <c r="BS1514" s="496"/>
      <c r="BT1514" s="496"/>
      <c r="BU1514" s="496"/>
      <c r="BV1514" s="496"/>
    </row>
    <row r="1515" spans="1:74" s="52" customFormat="1" ht="12.75">
      <c r="A1515" s="45">
        <v>2735.6132650573031</v>
      </c>
      <c r="B1515" s="46" t="s">
        <v>342</v>
      </c>
      <c r="C1515" s="47" t="s">
        <v>346</v>
      </c>
      <c r="D1515" s="48">
        <v>24.903479652255449</v>
      </c>
      <c r="E1515" s="49">
        <v>40.163629999999998</v>
      </c>
      <c r="F1515" s="49">
        <v>6.2300000000000001E-2</v>
      </c>
      <c r="G1515" s="49">
        <v>13.878439999999999</v>
      </c>
      <c r="H1515" s="49">
        <v>0.32329999999999998</v>
      </c>
      <c r="I1515" s="49">
        <v>0.19950000000000001</v>
      </c>
      <c r="J1515" s="49">
        <v>46.330080000000002</v>
      </c>
      <c r="K1515" s="49">
        <v>0.2397</v>
      </c>
      <c r="L1515" s="49">
        <v>101.19695</v>
      </c>
      <c r="M1515" s="47"/>
      <c r="N1515" s="50">
        <v>0.99270929760264492</v>
      </c>
      <c r="O1515" s="50">
        <v>1.2174540916523695E-3</v>
      </c>
      <c r="P1515" s="50">
        <v>0.2868704258275695</v>
      </c>
      <c r="Q1515" s="50">
        <v>6.4274503254358956E-3</v>
      </c>
      <c r="R1515" s="50">
        <v>4.1765508285864401E-3</v>
      </c>
      <c r="S1515" s="50">
        <v>1.7071069386301845</v>
      </c>
      <c r="T1515" s="50">
        <v>6.3476769079765932E-3</v>
      </c>
      <c r="U1515" s="50">
        <v>3.0048557942140501</v>
      </c>
      <c r="V1515" s="51">
        <v>85.61315534764951</v>
      </c>
      <c r="X1515" s="49">
        <v>0.25</v>
      </c>
      <c r="Y1515" s="49">
        <v>32.71</v>
      </c>
      <c r="Z1515" s="49">
        <v>0.62</v>
      </c>
      <c r="AA1515" s="49">
        <v>6.09</v>
      </c>
      <c r="AB1515" s="49">
        <v>11.34</v>
      </c>
      <c r="AC1515" s="49">
        <v>0.25</v>
      </c>
      <c r="AD1515" s="49">
        <v>2.38</v>
      </c>
      <c r="AE1515" s="312"/>
      <c r="AF1515" s="465" t="s">
        <v>1751</v>
      </c>
      <c r="AG1515" s="343">
        <v>30</v>
      </c>
      <c r="AH1515" s="343">
        <v>15</v>
      </c>
      <c r="AI1515" s="343"/>
      <c r="AJ1515" s="343"/>
      <c r="AK1515" s="343"/>
      <c r="AL1515" s="343"/>
      <c r="AM1515" s="343"/>
      <c r="AN1515" s="343"/>
      <c r="AO1515" s="343"/>
      <c r="AP1515" s="343"/>
      <c r="AQ1515" s="343"/>
      <c r="AR1515" s="343"/>
      <c r="AS1515" s="343"/>
      <c r="AT1515" s="343"/>
      <c r="AU1515" s="343"/>
      <c r="AV1515" s="343"/>
      <c r="AW1515" s="343"/>
      <c r="AX1515" s="343"/>
      <c r="AY1515" s="343"/>
      <c r="AZ1515" s="343"/>
      <c r="BA1515" s="343"/>
      <c r="BB1515" s="343"/>
      <c r="BC1515" s="343"/>
      <c r="BD1515" s="343"/>
      <c r="BE1515" s="475"/>
      <c r="BF1515" s="475"/>
      <c r="BG1515" s="475"/>
      <c r="BH1515" s="475"/>
      <c r="BI1515" s="475"/>
      <c r="BJ1515" s="475"/>
      <c r="BK1515" s="475"/>
      <c r="BL1515" s="475"/>
      <c r="BM1515" s="475"/>
      <c r="BN1515" s="475"/>
      <c r="BO1515" s="475"/>
      <c r="BP1515" s="306"/>
      <c r="BQ1515" s="496"/>
      <c r="BR1515" s="496"/>
      <c r="BS1515" s="496"/>
      <c r="BT1515" s="496"/>
      <c r="BU1515" s="496"/>
      <c r="BV1515" s="496"/>
    </row>
    <row r="1516" spans="1:74" s="52" customFormat="1" ht="12.75">
      <c r="A1516" s="45">
        <v>2735.6132650573031</v>
      </c>
      <c r="B1516" s="46" t="s">
        <v>342</v>
      </c>
      <c r="C1516" s="47" t="s">
        <v>346</v>
      </c>
      <c r="D1516" s="48">
        <v>29.883479652255449</v>
      </c>
      <c r="E1516" s="49">
        <v>40.005389999999998</v>
      </c>
      <c r="F1516" s="49">
        <v>4.9399999999999999E-2</v>
      </c>
      <c r="G1516" s="49">
        <v>13.61984</v>
      </c>
      <c r="H1516" s="49">
        <v>0.32750000000000001</v>
      </c>
      <c r="I1516" s="49">
        <v>0.2046</v>
      </c>
      <c r="J1516" s="49">
        <v>46.369770000000003</v>
      </c>
      <c r="K1516" s="49">
        <v>0.23250000000000001</v>
      </c>
      <c r="L1516" s="49">
        <v>100.809</v>
      </c>
      <c r="M1516" s="47"/>
      <c r="N1516" s="50">
        <v>0.99188833300596646</v>
      </c>
      <c r="O1516" s="50">
        <v>9.6838184181600952E-4</v>
      </c>
      <c r="P1516" s="50">
        <v>0.28240492939966805</v>
      </c>
      <c r="Q1516" s="50">
        <v>6.5312975572192735E-3</v>
      </c>
      <c r="R1516" s="50">
        <v>4.2967060362619899E-3</v>
      </c>
      <c r="S1516" s="50">
        <v>1.7139090053106698</v>
      </c>
      <c r="T1516" s="50">
        <v>6.1762501587994262E-3</v>
      </c>
      <c r="U1516" s="50">
        <v>3.0061749033104013</v>
      </c>
      <c r="V1516" s="51">
        <v>85.853681403038223</v>
      </c>
      <c r="X1516" s="49">
        <v>0.25</v>
      </c>
      <c r="Y1516" s="49">
        <v>40.99</v>
      </c>
      <c r="Z1516" s="49">
        <v>0.63</v>
      </c>
      <c r="AA1516" s="49">
        <v>6.06</v>
      </c>
      <c r="AB1516" s="49">
        <v>11.3</v>
      </c>
      <c r="AC1516" s="49">
        <v>0.25</v>
      </c>
      <c r="AD1516" s="49">
        <v>2.42</v>
      </c>
      <c r="AE1516" s="312"/>
      <c r="AF1516" s="465" t="s">
        <v>1751</v>
      </c>
      <c r="AG1516" s="343">
        <v>30</v>
      </c>
      <c r="AH1516" s="343">
        <v>15</v>
      </c>
      <c r="AI1516" s="343"/>
      <c r="AJ1516" s="343"/>
      <c r="AK1516" s="343"/>
      <c r="AL1516" s="343"/>
      <c r="AM1516" s="343"/>
      <c r="AN1516" s="343"/>
      <c r="AO1516" s="343"/>
      <c r="AP1516" s="343"/>
      <c r="AQ1516" s="343"/>
      <c r="AR1516" s="343"/>
      <c r="AS1516" s="343"/>
      <c r="AT1516" s="343"/>
      <c r="AU1516" s="343"/>
      <c r="AV1516" s="343"/>
      <c r="AW1516" s="343"/>
      <c r="AX1516" s="343"/>
      <c r="AY1516" s="343"/>
      <c r="AZ1516" s="343"/>
      <c r="BA1516" s="343"/>
      <c r="BB1516" s="343"/>
      <c r="BC1516" s="343"/>
      <c r="BD1516" s="343"/>
      <c r="BE1516" s="475"/>
      <c r="BF1516" s="475"/>
      <c r="BG1516" s="475"/>
      <c r="BH1516" s="475"/>
      <c r="BI1516" s="475"/>
      <c r="BJ1516" s="475"/>
      <c r="BK1516" s="475"/>
      <c r="BL1516" s="475"/>
      <c r="BM1516" s="475"/>
      <c r="BN1516" s="475"/>
      <c r="BO1516" s="475"/>
      <c r="BP1516" s="306"/>
      <c r="BQ1516" s="496"/>
      <c r="BR1516" s="496"/>
      <c r="BS1516" s="496"/>
      <c r="BT1516" s="496"/>
      <c r="BU1516" s="496"/>
      <c r="BV1516" s="496"/>
    </row>
    <row r="1517" spans="1:74" s="52" customFormat="1" ht="12.75">
      <c r="A1517" s="45">
        <v>2735.6132650573031</v>
      </c>
      <c r="B1517" s="46" t="s">
        <v>342</v>
      </c>
      <c r="C1517" s="47" t="s">
        <v>346</v>
      </c>
      <c r="D1517" s="48">
        <v>34.86347965225545</v>
      </c>
      <c r="E1517" s="49">
        <v>40.074620000000003</v>
      </c>
      <c r="F1517" s="49">
        <v>4.99E-2</v>
      </c>
      <c r="G1517" s="49">
        <v>13.581519999999999</v>
      </c>
      <c r="H1517" s="49">
        <v>0.3236</v>
      </c>
      <c r="I1517" s="49">
        <v>0.2092</v>
      </c>
      <c r="J1517" s="49">
        <v>46.498730000000002</v>
      </c>
      <c r="K1517" s="49">
        <v>0.2324</v>
      </c>
      <c r="L1517" s="49">
        <v>100.96997</v>
      </c>
      <c r="M1517" s="47"/>
      <c r="N1517" s="50">
        <v>0.99175752420767438</v>
      </c>
      <c r="O1517" s="50">
        <v>9.7636466060586479E-4</v>
      </c>
      <c r="P1517" s="50">
        <v>0.28108680728709889</v>
      </c>
      <c r="Q1517" s="50">
        <v>6.4415220302413492E-3</v>
      </c>
      <c r="R1517" s="50">
        <v>4.3851404777821949E-3</v>
      </c>
      <c r="S1517" s="50">
        <v>1.7154802719103623</v>
      </c>
      <c r="T1517" s="50">
        <v>6.162115897348934E-3</v>
      </c>
      <c r="U1517" s="50">
        <v>3.006289746471114</v>
      </c>
      <c r="V1517" s="51">
        <v>85.921494438339423</v>
      </c>
      <c r="X1517" s="49">
        <v>0.25</v>
      </c>
      <c r="Y1517" s="49">
        <v>40.270000000000003</v>
      </c>
      <c r="Z1517" s="49">
        <v>0.63</v>
      </c>
      <c r="AA1517" s="49">
        <v>6.06</v>
      </c>
      <c r="AB1517" s="49">
        <v>10.63</v>
      </c>
      <c r="AC1517" s="49">
        <v>0.25</v>
      </c>
      <c r="AD1517" s="49">
        <v>2.42</v>
      </c>
      <c r="AE1517" s="312"/>
      <c r="AF1517" s="465" t="s">
        <v>1751</v>
      </c>
      <c r="AG1517" s="343">
        <v>30</v>
      </c>
      <c r="AH1517" s="343">
        <v>15</v>
      </c>
      <c r="AI1517" s="343"/>
      <c r="AJ1517" s="343"/>
      <c r="AK1517" s="343"/>
      <c r="AL1517" s="343"/>
      <c r="AM1517" s="343"/>
      <c r="AN1517" s="343"/>
      <c r="AO1517" s="343"/>
      <c r="AP1517" s="343"/>
      <c r="AQ1517" s="343"/>
      <c r="AR1517" s="343"/>
      <c r="AS1517" s="343"/>
      <c r="AT1517" s="343"/>
      <c r="AU1517" s="343"/>
      <c r="AV1517" s="343"/>
      <c r="AW1517" s="343"/>
      <c r="AX1517" s="343"/>
      <c r="AY1517" s="343"/>
      <c r="AZ1517" s="343"/>
      <c r="BA1517" s="343"/>
      <c r="BB1517" s="343"/>
      <c r="BC1517" s="343"/>
      <c r="BD1517" s="343"/>
      <c r="BE1517" s="475"/>
      <c r="BF1517" s="475"/>
      <c r="BG1517" s="475"/>
      <c r="BH1517" s="475"/>
      <c r="BI1517" s="475"/>
      <c r="BJ1517" s="475"/>
      <c r="BK1517" s="475"/>
      <c r="BL1517" s="475"/>
      <c r="BM1517" s="475"/>
      <c r="BN1517" s="475"/>
      <c r="BO1517" s="475"/>
      <c r="BP1517" s="306"/>
      <c r="BQ1517" s="496"/>
      <c r="BR1517" s="496"/>
      <c r="BS1517" s="496"/>
      <c r="BT1517" s="496"/>
      <c r="BU1517" s="496"/>
      <c r="BV1517" s="496"/>
    </row>
    <row r="1518" spans="1:74" s="52" customFormat="1" ht="12.75">
      <c r="A1518" s="45">
        <v>2735.6132650573031</v>
      </c>
      <c r="B1518" s="46" t="s">
        <v>342</v>
      </c>
      <c r="C1518" s="47" t="s">
        <v>346</v>
      </c>
      <c r="D1518" s="48">
        <v>39.843479652255454</v>
      </c>
      <c r="E1518" s="49">
        <v>40.114179999999998</v>
      </c>
      <c r="F1518" s="49">
        <v>5.3999999999999999E-2</v>
      </c>
      <c r="G1518" s="49">
        <v>13.68688</v>
      </c>
      <c r="H1518" s="49">
        <v>0.33079999999999998</v>
      </c>
      <c r="I1518" s="49">
        <v>0.18190000000000001</v>
      </c>
      <c r="J1518" s="49">
        <v>46.627699999999997</v>
      </c>
      <c r="K1518" s="49">
        <v>0.24260000000000001</v>
      </c>
      <c r="L1518" s="49">
        <v>101.23806</v>
      </c>
      <c r="M1518" s="47"/>
      <c r="N1518" s="50">
        <v>0.99051311767844186</v>
      </c>
      <c r="O1518" s="50">
        <v>1.0542205734724581E-3</v>
      </c>
      <c r="P1518" s="50">
        <v>0.28263293344421225</v>
      </c>
      <c r="Q1518" s="50">
        <v>6.570095854392906E-3</v>
      </c>
      <c r="R1518" s="50">
        <v>3.8043525017658524E-3</v>
      </c>
      <c r="S1518" s="50">
        <v>1.7163855579163978</v>
      </c>
      <c r="T1518" s="50">
        <v>6.4181632059290812E-3</v>
      </c>
      <c r="U1518" s="50">
        <v>3.0073784411746121</v>
      </c>
      <c r="V1518" s="51">
        <v>85.861414756006525</v>
      </c>
      <c r="X1518" s="49">
        <v>0.25</v>
      </c>
      <c r="Y1518" s="49">
        <v>37.090000000000003</v>
      </c>
      <c r="Z1518" s="49">
        <v>0.63</v>
      </c>
      <c r="AA1518" s="49">
        <v>5.92</v>
      </c>
      <c r="AB1518" s="49">
        <v>12.59</v>
      </c>
      <c r="AC1518" s="49">
        <v>0.25</v>
      </c>
      <c r="AD1518" s="49">
        <v>2.33</v>
      </c>
      <c r="AE1518" s="312"/>
      <c r="AF1518" s="465" t="s">
        <v>1751</v>
      </c>
      <c r="AG1518" s="343">
        <v>30</v>
      </c>
      <c r="AH1518" s="343">
        <v>15</v>
      </c>
      <c r="AI1518" s="343"/>
      <c r="AJ1518" s="343"/>
      <c r="AK1518" s="343"/>
      <c r="AL1518" s="343"/>
      <c r="AM1518" s="343"/>
      <c r="AN1518" s="343"/>
      <c r="AO1518" s="343"/>
      <c r="AP1518" s="343"/>
      <c r="AQ1518" s="343"/>
      <c r="AR1518" s="343"/>
      <c r="AS1518" s="343"/>
      <c r="AT1518" s="343"/>
      <c r="AU1518" s="343"/>
      <c r="AV1518" s="343"/>
      <c r="AW1518" s="343"/>
      <c r="AX1518" s="343"/>
      <c r="AY1518" s="343"/>
      <c r="AZ1518" s="343"/>
      <c r="BA1518" s="343"/>
      <c r="BB1518" s="343"/>
      <c r="BC1518" s="343"/>
      <c r="BD1518" s="343"/>
      <c r="BE1518" s="475"/>
      <c r="BF1518" s="475"/>
      <c r="BG1518" s="475"/>
      <c r="BH1518" s="475"/>
      <c r="BI1518" s="475"/>
      <c r="BJ1518" s="475"/>
      <c r="BK1518" s="475"/>
      <c r="BL1518" s="475"/>
      <c r="BM1518" s="475"/>
      <c r="BN1518" s="475"/>
      <c r="BO1518" s="475"/>
      <c r="BP1518" s="306"/>
      <c r="BQ1518" s="496"/>
      <c r="BR1518" s="496"/>
      <c r="BS1518" s="496"/>
      <c r="BT1518" s="496"/>
      <c r="BU1518" s="496"/>
      <c r="BV1518" s="496"/>
    </row>
    <row r="1519" spans="1:74" s="52" customFormat="1" ht="12.75">
      <c r="A1519" s="45">
        <v>2735.6132650573031</v>
      </c>
      <c r="B1519" s="46" t="s">
        <v>342</v>
      </c>
      <c r="C1519" s="47" t="s">
        <v>346</v>
      </c>
      <c r="D1519" s="48">
        <v>44.823479652255457</v>
      </c>
      <c r="E1519" s="49">
        <v>40.124070000000003</v>
      </c>
      <c r="F1519" s="49">
        <v>5.21E-2</v>
      </c>
      <c r="G1519" s="49">
        <v>13.61026</v>
      </c>
      <c r="H1519" s="49">
        <v>0.35820000000000002</v>
      </c>
      <c r="I1519" s="49">
        <v>0.16220000000000001</v>
      </c>
      <c r="J1519" s="49">
        <v>46.538420000000002</v>
      </c>
      <c r="K1519" s="49">
        <v>0.23769999999999999</v>
      </c>
      <c r="L1519" s="49">
        <v>101.08295000000001</v>
      </c>
      <c r="M1519" s="47"/>
      <c r="N1519" s="50">
        <v>0.99187043851223555</v>
      </c>
      <c r="O1519" s="50">
        <v>1.0182703678974783E-3</v>
      </c>
      <c r="P1519" s="50">
        <v>0.28136649666843755</v>
      </c>
      <c r="Q1519" s="50">
        <v>7.1222865291593008E-3</v>
      </c>
      <c r="R1519" s="50">
        <v>3.3961475974604661E-3</v>
      </c>
      <c r="S1519" s="50">
        <v>1.7150237858616899</v>
      </c>
      <c r="T1519" s="50">
        <v>6.2955952150897483E-3</v>
      </c>
      <c r="U1519" s="50">
        <v>3.0060930207519703</v>
      </c>
      <c r="V1519" s="51">
        <v>85.906237916974462</v>
      </c>
      <c r="X1519" s="49">
        <v>0.25</v>
      </c>
      <c r="Y1519" s="49">
        <v>39.380000000000003</v>
      </c>
      <c r="Z1519" s="49">
        <v>0.63</v>
      </c>
      <c r="AA1519" s="49">
        <v>5.54</v>
      </c>
      <c r="AB1519" s="49">
        <v>13.55</v>
      </c>
      <c r="AC1519" s="49">
        <v>0.25</v>
      </c>
      <c r="AD1519" s="49">
        <v>2.39</v>
      </c>
      <c r="AE1519" s="312"/>
      <c r="AF1519" s="465" t="s">
        <v>1751</v>
      </c>
      <c r="AG1519" s="343">
        <v>30</v>
      </c>
      <c r="AH1519" s="343">
        <v>15</v>
      </c>
      <c r="AI1519" s="343"/>
      <c r="AJ1519" s="343"/>
      <c r="AK1519" s="343"/>
      <c r="AL1519" s="343"/>
      <c r="AM1519" s="343"/>
      <c r="AN1519" s="343"/>
      <c r="AO1519" s="343"/>
      <c r="AP1519" s="343"/>
      <c r="AQ1519" s="343"/>
      <c r="AR1519" s="343"/>
      <c r="AS1519" s="343"/>
      <c r="AT1519" s="343"/>
      <c r="AU1519" s="343"/>
      <c r="AV1519" s="343"/>
      <c r="AW1519" s="343"/>
      <c r="AX1519" s="343"/>
      <c r="AY1519" s="343"/>
      <c r="AZ1519" s="343"/>
      <c r="BA1519" s="343"/>
      <c r="BB1519" s="343"/>
      <c r="BC1519" s="343"/>
      <c r="BD1519" s="343"/>
      <c r="BE1519" s="475"/>
      <c r="BF1519" s="475"/>
      <c r="BG1519" s="475"/>
      <c r="BH1519" s="475"/>
      <c r="BI1519" s="475"/>
      <c r="BJ1519" s="475"/>
      <c r="BK1519" s="475"/>
      <c r="BL1519" s="475"/>
      <c r="BM1519" s="475"/>
      <c r="BN1519" s="475"/>
      <c r="BO1519" s="475"/>
      <c r="BP1519" s="306"/>
      <c r="BQ1519" s="496"/>
      <c r="BR1519" s="496"/>
      <c r="BS1519" s="496"/>
      <c r="BT1519" s="496"/>
      <c r="BU1519" s="496"/>
      <c r="BV1519" s="496"/>
    </row>
    <row r="1520" spans="1:74" s="52" customFormat="1" ht="12.75">
      <c r="A1520" s="45">
        <v>2735.6132650573031</v>
      </c>
      <c r="B1520" s="46" t="s">
        <v>342</v>
      </c>
      <c r="C1520" s="47" t="s">
        <v>346</v>
      </c>
      <c r="D1520" s="48">
        <v>49.803479652255461</v>
      </c>
      <c r="E1520" s="49">
        <v>40.203189999999999</v>
      </c>
      <c r="F1520" s="49">
        <v>5.8999999999999997E-2</v>
      </c>
      <c r="G1520" s="49">
        <v>13.53364</v>
      </c>
      <c r="H1520" s="49">
        <v>0.30220000000000002</v>
      </c>
      <c r="I1520" s="49">
        <v>0.21279999999999999</v>
      </c>
      <c r="J1520" s="49">
        <v>46.459049999999998</v>
      </c>
      <c r="K1520" s="49">
        <v>0.23380000000000001</v>
      </c>
      <c r="L1520" s="49">
        <v>101.00368</v>
      </c>
      <c r="M1520" s="47"/>
      <c r="N1520" s="50">
        <v>0.99391324167697481</v>
      </c>
      <c r="O1520" s="50">
        <v>1.1532285592047767E-3</v>
      </c>
      <c r="P1520" s="50">
        <v>0.27980700066095143</v>
      </c>
      <c r="Q1520" s="50">
        <v>6.0093336096003966E-3</v>
      </c>
      <c r="R1520" s="50">
        <v>4.4560014666126871E-3</v>
      </c>
      <c r="S1520" s="50">
        <v>1.7122486515673287</v>
      </c>
      <c r="T1520" s="50">
        <v>6.1928436639430186E-3</v>
      </c>
      <c r="U1520" s="50">
        <v>3.0037803012046158</v>
      </c>
      <c r="V1520" s="51">
        <v>85.953856241517954</v>
      </c>
      <c r="X1520" s="49">
        <v>0.25</v>
      </c>
      <c r="Y1520" s="49">
        <v>34.68</v>
      </c>
      <c r="Z1520" s="49">
        <v>0.63</v>
      </c>
      <c r="AA1520" s="49">
        <v>6.54</v>
      </c>
      <c r="AB1520" s="49">
        <v>10.23</v>
      </c>
      <c r="AC1520" s="49">
        <v>0.25</v>
      </c>
      <c r="AD1520" s="49">
        <v>2.41</v>
      </c>
      <c r="AE1520" s="312"/>
      <c r="AF1520" s="465" t="s">
        <v>1751</v>
      </c>
      <c r="AG1520" s="343">
        <v>30</v>
      </c>
      <c r="AH1520" s="343">
        <v>15</v>
      </c>
      <c r="AI1520" s="343"/>
      <c r="AJ1520" s="343"/>
      <c r="AK1520" s="343"/>
      <c r="AL1520" s="343"/>
      <c r="AM1520" s="343"/>
      <c r="AN1520" s="343"/>
      <c r="AO1520" s="343"/>
      <c r="AP1520" s="343"/>
      <c r="AQ1520" s="343"/>
      <c r="AR1520" s="343"/>
      <c r="AS1520" s="343"/>
      <c r="AT1520" s="343"/>
      <c r="AU1520" s="343"/>
      <c r="AV1520" s="343"/>
      <c r="AW1520" s="343"/>
      <c r="AX1520" s="343"/>
      <c r="AY1520" s="343"/>
      <c r="AZ1520" s="343"/>
      <c r="BA1520" s="343"/>
      <c r="BB1520" s="343"/>
      <c r="BC1520" s="343"/>
      <c r="BD1520" s="343"/>
      <c r="BE1520" s="475"/>
      <c r="BF1520" s="475"/>
      <c r="BG1520" s="475"/>
      <c r="BH1520" s="475"/>
      <c r="BI1520" s="475"/>
      <c r="BJ1520" s="475"/>
      <c r="BK1520" s="475"/>
      <c r="BL1520" s="475"/>
      <c r="BM1520" s="475"/>
      <c r="BN1520" s="475"/>
      <c r="BO1520" s="475"/>
      <c r="BP1520" s="306"/>
      <c r="BQ1520" s="496"/>
      <c r="BR1520" s="496"/>
      <c r="BS1520" s="496"/>
      <c r="BT1520" s="496"/>
      <c r="BU1520" s="496"/>
      <c r="BV1520" s="496"/>
    </row>
    <row r="1521" spans="1:74" s="52" customFormat="1" ht="12.75">
      <c r="A1521" s="45">
        <v>2735.6132650573031</v>
      </c>
      <c r="B1521" s="46" t="s">
        <v>342</v>
      </c>
      <c r="C1521" s="47" t="s">
        <v>346</v>
      </c>
      <c r="D1521" s="48">
        <v>54.783479652255465</v>
      </c>
      <c r="E1521" s="49">
        <v>40.015279999999997</v>
      </c>
      <c r="F1521" s="49">
        <v>9.4899999999999998E-2</v>
      </c>
      <c r="G1521" s="49">
        <v>13.54321</v>
      </c>
      <c r="H1521" s="49">
        <v>0.32119999999999999</v>
      </c>
      <c r="I1521" s="49">
        <v>0.21299999999999999</v>
      </c>
      <c r="J1521" s="49">
        <v>46.468980000000002</v>
      </c>
      <c r="K1521" s="49">
        <v>0.24079999999999999</v>
      </c>
      <c r="L1521" s="49">
        <v>100.89737</v>
      </c>
      <c r="M1521" s="47"/>
      <c r="N1521" s="50">
        <v>0.99076739186922613</v>
      </c>
      <c r="O1521" s="50">
        <v>1.8577508641879556E-3</v>
      </c>
      <c r="P1521" s="50">
        <v>0.28042934085183774</v>
      </c>
      <c r="Q1521" s="50">
        <v>6.3968368387246899E-3</v>
      </c>
      <c r="R1521" s="50">
        <v>4.4669509861082661E-3</v>
      </c>
      <c r="S1521" s="50">
        <v>1.715210907549634</v>
      </c>
      <c r="T1521" s="50">
        <v>6.3879274426793288E-3</v>
      </c>
      <c r="U1521" s="50">
        <v>3.0055171064023978</v>
      </c>
      <c r="V1521" s="51">
        <v>85.947901127146324</v>
      </c>
      <c r="X1521" s="49">
        <v>0.25</v>
      </c>
      <c r="Y1521" s="49">
        <v>21.93</v>
      </c>
      <c r="Z1521" s="49">
        <v>0.63</v>
      </c>
      <c r="AA1521" s="49">
        <v>6.2</v>
      </c>
      <c r="AB1521" s="49">
        <v>10.65</v>
      </c>
      <c r="AC1521" s="49">
        <v>0.25</v>
      </c>
      <c r="AD1521" s="49">
        <v>2.34</v>
      </c>
      <c r="AE1521" s="312"/>
      <c r="AF1521" s="465" t="s">
        <v>1751</v>
      </c>
      <c r="AG1521" s="343">
        <v>30</v>
      </c>
      <c r="AH1521" s="343">
        <v>15</v>
      </c>
      <c r="AI1521" s="343"/>
      <c r="AJ1521" s="343"/>
      <c r="AK1521" s="343"/>
      <c r="AL1521" s="343"/>
      <c r="AM1521" s="343"/>
      <c r="AN1521" s="343"/>
      <c r="AO1521" s="343"/>
      <c r="AP1521" s="343"/>
      <c r="AQ1521" s="343"/>
      <c r="AR1521" s="343"/>
      <c r="AS1521" s="343"/>
      <c r="AT1521" s="343"/>
      <c r="AU1521" s="343"/>
      <c r="AV1521" s="343"/>
      <c r="AW1521" s="343"/>
      <c r="AX1521" s="343"/>
      <c r="AY1521" s="343"/>
      <c r="AZ1521" s="343"/>
      <c r="BA1521" s="343"/>
      <c r="BB1521" s="343"/>
      <c r="BC1521" s="343"/>
      <c r="BD1521" s="343"/>
      <c r="BE1521" s="475"/>
      <c r="BF1521" s="475"/>
      <c r="BG1521" s="475"/>
      <c r="BH1521" s="475"/>
      <c r="BI1521" s="475"/>
      <c r="BJ1521" s="475"/>
      <c r="BK1521" s="475"/>
      <c r="BL1521" s="475"/>
      <c r="BM1521" s="475"/>
      <c r="BN1521" s="475"/>
      <c r="BO1521" s="475"/>
      <c r="BP1521" s="306"/>
      <c r="BQ1521" s="496"/>
      <c r="BR1521" s="496"/>
      <c r="BS1521" s="496"/>
      <c r="BT1521" s="496"/>
      <c r="BU1521" s="496"/>
      <c r="BV1521" s="496"/>
    </row>
    <row r="1522" spans="1:74" s="52" customFormat="1" ht="12.75">
      <c r="A1522" s="45">
        <v>2735.6132650573031</v>
      </c>
      <c r="B1522" s="46" t="s">
        <v>342</v>
      </c>
      <c r="C1522" s="47" t="s">
        <v>346</v>
      </c>
      <c r="D1522" s="48">
        <v>59.763479652255469</v>
      </c>
      <c r="E1522" s="49">
        <v>40.015279999999997</v>
      </c>
      <c r="F1522" s="49">
        <v>7.2599999999999998E-2</v>
      </c>
      <c r="G1522" s="49">
        <v>13.571949999999999</v>
      </c>
      <c r="H1522" s="49">
        <v>0.32</v>
      </c>
      <c r="I1522" s="49">
        <v>0.22939999999999999</v>
      </c>
      <c r="J1522" s="49">
        <v>46.528500000000001</v>
      </c>
      <c r="K1522" s="49">
        <v>0.24410000000000001</v>
      </c>
      <c r="L1522" s="49">
        <v>100.98183</v>
      </c>
      <c r="M1522" s="47"/>
      <c r="N1522" s="50">
        <v>0.99029947899334547</v>
      </c>
      <c r="O1522" s="50">
        <v>1.4205375761208456E-3</v>
      </c>
      <c r="P1522" s="50">
        <v>0.28089171869675011</v>
      </c>
      <c r="Q1522" s="50">
        <v>6.3699285521198364E-3</v>
      </c>
      <c r="R1522" s="50">
        <v>4.808613188322511E-3</v>
      </c>
      <c r="S1522" s="50">
        <v>1.7165967574007512</v>
      </c>
      <c r="T1522" s="50">
        <v>6.4724114470022876E-3</v>
      </c>
      <c r="U1522" s="50">
        <v>3.0068594458544124</v>
      </c>
      <c r="V1522" s="51">
        <v>85.937755233235237</v>
      </c>
      <c r="X1522" s="49">
        <v>0.25</v>
      </c>
      <c r="Y1522" s="49">
        <v>27.67</v>
      </c>
      <c r="Z1522" s="49">
        <v>0.63</v>
      </c>
      <c r="AA1522" s="49">
        <v>6.14</v>
      </c>
      <c r="AB1522" s="49">
        <v>9.69</v>
      </c>
      <c r="AC1522" s="49">
        <v>0.25</v>
      </c>
      <c r="AD1522" s="49">
        <v>2.3199999999999998</v>
      </c>
      <c r="AE1522" s="312"/>
      <c r="AF1522" s="465" t="s">
        <v>1751</v>
      </c>
      <c r="AG1522" s="343">
        <v>30</v>
      </c>
      <c r="AH1522" s="343">
        <v>15</v>
      </c>
      <c r="AI1522" s="343"/>
      <c r="AJ1522" s="343"/>
      <c r="AK1522" s="343"/>
      <c r="AL1522" s="343"/>
      <c r="AM1522" s="343"/>
      <c r="AN1522" s="343"/>
      <c r="AO1522" s="343"/>
      <c r="AP1522" s="343"/>
      <c r="AQ1522" s="343"/>
      <c r="AR1522" s="343"/>
      <c r="AS1522" s="343"/>
      <c r="AT1522" s="343"/>
      <c r="AU1522" s="343"/>
      <c r="AV1522" s="343"/>
      <c r="AW1522" s="343"/>
      <c r="AX1522" s="343"/>
      <c r="AY1522" s="343"/>
      <c r="AZ1522" s="343"/>
      <c r="BA1522" s="343"/>
      <c r="BB1522" s="343"/>
      <c r="BC1522" s="343"/>
      <c r="BD1522" s="343"/>
      <c r="BE1522" s="475"/>
      <c r="BF1522" s="475"/>
      <c r="BG1522" s="475"/>
      <c r="BH1522" s="475"/>
      <c r="BI1522" s="475"/>
      <c r="BJ1522" s="475"/>
      <c r="BK1522" s="475"/>
      <c r="BL1522" s="475"/>
      <c r="BM1522" s="475"/>
      <c r="BN1522" s="475"/>
      <c r="BO1522" s="475"/>
      <c r="BP1522" s="306"/>
      <c r="BQ1522" s="496"/>
      <c r="BR1522" s="496"/>
      <c r="BS1522" s="496"/>
      <c r="BT1522" s="496"/>
      <c r="BU1522" s="496"/>
      <c r="BV1522" s="496"/>
    </row>
    <row r="1523" spans="1:74" s="52" customFormat="1" ht="12.75">
      <c r="A1523" s="45">
        <v>2735.6132650573031</v>
      </c>
      <c r="B1523" s="46" t="s">
        <v>342</v>
      </c>
      <c r="C1523" s="47" t="s">
        <v>346</v>
      </c>
      <c r="D1523" s="48">
        <v>64.743479652255473</v>
      </c>
      <c r="E1523" s="49">
        <v>40.074620000000003</v>
      </c>
      <c r="F1523" s="49">
        <v>5.1700000000000003E-2</v>
      </c>
      <c r="G1523" s="49">
        <v>13.54321</v>
      </c>
      <c r="H1523" s="49">
        <v>0.34649999999999997</v>
      </c>
      <c r="I1523" s="49">
        <v>0.19600000000000001</v>
      </c>
      <c r="J1523" s="49">
        <v>46.627699999999997</v>
      </c>
      <c r="K1523" s="49">
        <v>0.24179999999999999</v>
      </c>
      <c r="L1523" s="49">
        <v>101.08153</v>
      </c>
      <c r="M1523" s="47"/>
      <c r="N1523" s="50">
        <v>0.99064322987713183</v>
      </c>
      <c r="O1523" s="50">
        <v>1.0104476567952161E-3</v>
      </c>
      <c r="P1523" s="50">
        <v>0.27997900746860116</v>
      </c>
      <c r="Q1523" s="50">
        <v>6.8896156441027563E-3</v>
      </c>
      <c r="R1523" s="50">
        <v>4.1038329443184142E-3</v>
      </c>
      <c r="S1523" s="50">
        <v>1.718305586626492</v>
      </c>
      <c r="T1523" s="50">
        <v>6.4041545918365576E-3</v>
      </c>
      <c r="U1523" s="50">
        <v>3.0073358748092782</v>
      </c>
      <c r="V1523" s="51">
        <v>85.989032378274061</v>
      </c>
      <c r="X1523" s="49">
        <v>0.25</v>
      </c>
      <c r="Y1523" s="49">
        <v>39.33</v>
      </c>
      <c r="Z1523" s="49">
        <v>0.63</v>
      </c>
      <c r="AA1523" s="49">
        <v>5.71</v>
      </c>
      <c r="AB1523" s="49">
        <v>11.37</v>
      </c>
      <c r="AC1523" s="49">
        <v>0.25</v>
      </c>
      <c r="AD1523" s="49">
        <v>2.34</v>
      </c>
      <c r="AE1523" s="312"/>
      <c r="AF1523" s="465" t="s">
        <v>1751</v>
      </c>
      <c r="AG1523" s="343">
        <v>30</v>
      </c>
      <c r="AH1523" s="343">
        <v>15</v>
      </c>
      <c r="AI1523" s="343"/>
      <c r="AJ1523" s="343"/>
      <c r="AK1523" s="343"/>
      <c r="AL1523" s="343"/>
      <c r="AM1523" s="343"/>
      <c r="AN1523" s="343"/>
      <c r="AO1523" s="343"/>
      <c r="AP1523" s="343"/>
      <c r="AQ1523" s="343"/>
      <c r="AR1523" s="343"/>
      <c r="AS1523" s="343"/>
      <c r="AT1523" s="343"/>
      <c r="AU1523" s="343"/>
      <c r="AV1523" s="343"/>
      <c r="AW1523" s="343"/>
      <c r="AX1523" s="343"/>
      <c r="AY1523" s="343"/>
      <c r="AZ1523" s="343"/>
      <c r="BA1523" s="343"/>
      <c r="BB1523" s="343"/>
      <c r="BC1523" s="343"/>
      <c r="BD1523" s="343"/>
      <c r="BE1523" s="475"/>
      <c r="BF1523" s="475"/>
      <c r="BG1523" s="475"/>
      <c r="BH1523" s="475"/>
      <c r="BI1523" s="475"/>
      <c r="BJ1523" s="475"/>
      <c r="BK1523" s="475"/>
      <c r="BL1523" s="475"/>
      <c r="BM1523" s="475"/>
      <c r="BN1523" s="475"/>
      <c r="BO1523" s="475"/>
      <c r="BP1523" s="306"/>
      <c r="BQ1523" s="496"/>
      <c r="BR1523" s="496"/>
      <c r="BS1523" s="496"/>
      <c r="BT1523" s="496"/>
      <c r="BU1523" s="496"/>
      <c r="BV1523" s="496"/>
    </row>
    <row r="1524" spans="1:74" s="52" customFormat="1" ht="12.75">
      <c r="A1524" s="45">
        <v>2735.6132650573031</v>
      </c>
      <c r="B1524" s="46" t="s">
        <v>342</v>
      </c>
      <c r="C1524" s="47" t="s">
        <v>346</v>
      </c>
      <c r="D1524" s="48">
        <v>69.723479652255477</v>
      </c>
      <c r="E1524" s="49">
        <v>40.025170000000003</v>
      </c>
      <c r="F1524" s="49">
        <v>6.9599999999999995E-2</v>
      </c>
      <c r="G1524" s="49">
        <v>13.61984</v>
      </c>
      <c r="H1524" s="49">
        <v>0.31929999999999997</v>
      </c>
      <c r="I1524" s="49">
        <v>0.1993</v>
      </c>
      <c r="J1524" s="49">
        <v>46.508659999999999</v>
      </c>
      <c r="K1524" s="49">
        <v>0.2392</v>
      </c>
      <c r="L1524" s="49">
        <v>100.98107</v>
      </c>
      <c r="M1524" s="47"/>
      <c r="N1524" s="50">
        <v>0.99059431195847669</v>
      </c>
      <c r="O1524" s="50">
        <v>1.3619065211700511E-3</v>
      </c>
      <c r="P1524" s="50">
        <v>0.28189712357798702</v>
      </c>
      <c r="Q1524" s="50">
        <v>6.3563156475682442E-3</v>
      </c>
      <c r="R1524" s="50">
        <v>4.1778773154758763E-3</v>
      </c>
      <c r="S1524" s="50">
        <v>1.7159515334065463</v>
      </c>
      <c r="T1524" s="50">
        <v>6.3428065719594202E-3</v>
      </c>
      <c r="U1524" s="50">
        <v>3.0066818749991837</v>
      </c>
      <c r="V1524" s="51">
        <v>85.889966059617834</v>
      </c>
      <c r="X1524" s="49">
        <v>0.25</v>
      </c>
      <c r="Y1524" s="49">
        <v>29.57</v>
      </c>
      <c r="Z1524" s="49">
        <v>0.63</v>
      </c>
      <c r="AA1524" s="49">
        <v>6.21</v>
      </c>
      <c r="AB1524" s="49">
        <v>11</v>
      </c>
      <c r="AC1524" s="49">
        <v>0.25</v>
      </c>
      <c r="AD1524" s="49">
        <v>2.37</v>
      </c>
      <c r="AE1524" s="312"/>
      <c r="AF1524" s="465" t="s">
        <v>1751</v>
      </c>
      <c r="AG1524" s="343">
        <v>30</v>
      </c>
      <c r="AH1524" s="343">
        <v>15</v>
      </c>
      <c r="AI1524" s="343"/>
      <c r="AJ1524" s="343"/>
      <c r="AK1524" s="343"/>
      <c r="AL1524" s="343"/>
      <c r="AM1524" s="343"/>
      <c r="AN1524" s="343"/>
      <c r="AO1524" s="343"/>
      <c r="AP1524" s="343"/>
      <c r="AQ1524" s="343"/>
      <c r="AR1524" s="343"/>
      <c r="AS1524" s="343"/>
      <c r="AT1524" s="343"/>
      <c r="AU1524" s="343"/>
      <c r="AV1524" s="343"/>
      <c r="AW1524" s="343"/>
      <c r="AX1524" s="343"/>
      <c r="AY1524" s="343"/>
      <c r="AZ1524" s="343"/>
      <c r="BA1524" s="343"/>
      <c r="BB1524" s="343"/>
      <c r="BC1524" s="343"/>
      <c r="BD1524" s="343"/>
      <c r="BE1524" s="475"/>
      <c r="BF1524" s="475"/>
      <c r="BG1524" s="475"/>
      <c r="BH1524" s="475"/>
      <c r="BI1524" s="475"/>
      <c r="BJ1524" s="475"/>
      <c r="BK1524" s="475"/>
      <c r="BL1524" s="475"/>
      <c r="BM1524" s="475"/>
      <c r="BN1524" s="475"/>
      <c r="BO1524" s="475"/>
      <c r="BP1524" s="306"/>
      <c r="BQ1524" s="496"/>
      <c r="BR1524" s="496"/>
      <c r="BS1524" s="496"/>
      <c r="BT1524" s="496"/>
      <c r="BU1524" s="496"/>
      <c r="BV1524" s="496"/>
    </row>
    <row r="1525" spans="1:74" s="52" customFormat="1" ht="12.75">
      <c r="A1525" s="45">
        <v>2735.6132650573031</v>
      </c>
      <c r="B1525" s="46" t="s">
        <v>342</v>
      </c>
      <c r="C1525" s="47" t="s">
        <v>346</v>
      </c>
      <c r="D1525" s="48">
        <v>74.703479652255481</v>
      </c>
      <c r="E1525" s="49">
        <v>39.985610000000001</v>
      </c>
      <c r="F1525" s="49">
        <v>7.6700000000000004E-2</v>
      </c>
      <c r="G1525" s="49">
        <v>13.62941</v>
      </c>
      <c r="H1525" s="49">
        <v>0.34699999999999998</v>
      </c>
      <c r="I1525" s="49">
        <v>0.18559999999999999</v>
      </c>
      <c r="J1525" s="49">
        <v>46.508659999999999</v>
      </c>
      <c r="K1525" s="49">
        <v>0.23180000000000001</v>
      </c>
      <c r="L1525" s="49">
        <v>100.96478</v>
      </c>
      <c r="M1525" s="47"/>
      <c r="N1525" s="50">
        <v>0.98993084162954015</v>
      </c>
      <c r="O1525" s="50">
        <v>1.5013152922067302E-3</v>
      </c>
      <c r="P1525" s="50">
        <v>0.28218516572666458</v>
      </c>
      <c r="Q1525" s="50">
        <v>6.9099435020018368E-3</v>
      </c>
      <c r="R1525" s="50">
        <v>3.8919283861328486E-3</v>
      </c>
      <c r="S1525" s="50">
        <v>1.7164987903382378</v>
      </c>
      <c r="T1525" s="50">
        <v>6.1485429112622461E-3</v>
      </c>
      <c r="U1525" s="50">
        <v>3.0070665277860464</v>
      </c>
      <c r="V1525" s="51">
        <v>85.881451398537095</v>
      </c>
      <c r="X1525" s="49">
        <v>0.25</v>
      </c>
      <c r="Y1525" s="49">
        <v>26.25</v>
      </c>
      <c r="Z1525" s="49">
        <v>0.63</v>
      </c>
      <c r="AA1525" s="49">
        <v>5.67</v>
      </c>
      <c r="AB1525" s="49">
        <v>12.23</v>
      </c>
      <c r="AC1525" s="49">
        <v>0.25</v>
      </c>
      <c r="AD1525" s="49">
        <v>2.44</v>
      </c>
      <c r="AE1525" s="312"/>
      <c r="AF1525" s="465" t="s">
        <v>1751</v>
      </c>
      <c r="AG1525" s="343">
        <v>30</v>
      </c>
      <c r="AH1525" s="343">
        <v>15</v>
      </c>
      <c r="AI1525" s="343"/>
      <c r="AJ1525" s="343"/>
      <c r="AK1525" s="343"/>
      <c r="AL1525" s="343"/>
      <c r="AM1525" s="343"/>
      <c r="AN1525" s="343"/>
      <c r="AO1525" s="343"/>
      <c r="AP1525" s="343"/>
      <c r="AQ1525" s="343"/>
      <c r="AR1525" s="343"/>
      <c r="AS1525" s="343"/>
      <c r="AT1525" s="343"/>
      <c r="AU1525" s="343"/>
      <c r="AV1525" s="343"/>
      <c r="AW1525" s="343"/>
      <c r="AX1525" s="343"/>
      <c r="AY1525" s="343"/>
      <c r="AZ1525" s="343"/>
      <c r="BA1525" s="343"/>
      <c r="BB1525" s="343"/>
      <c r="BC1525" s="343"/>
      <c r="BD1525" s="343"/>
      <c r="BE1525" s="475"/>
      <c r="BF1525" s="475"/>
      <c r="BG1525" s="475"/>
      <c r="BH1525" s="475"/>
      <c r="BI1525" s="475"/>
      <c r="BJ1525" s="475"/>
      <c r="BK1525" s="475"/>
      <c r="BL1525" s="475"/>
      <c r="BM1525" s="475"/>
      <c r="BN1525" s="475"/>
      <c r="BO1525" s="475"/>
      <c r="BP1525" s="306"/>
      <c r="BQ1525" s="496"/>
      <c r="BR1525" s="496"/>
      <c r="BS1525" s="496"/>
      <c r="BT1525" s="496"/>
      <c r="BU1525" s="496"/>
      <c r="BV1525" s="496"/>
    </row>
    <row r="1526" spans="1:74" s="52" customFormat="1" ht="12.75">
      <c r="A1526" s="45">
        <v>2735.6132650573031</v>
      </c>
      <c r="B1526" s="46" t="s">
        <v>342</v>
      </c>
      <c r="C1526" s="47" t="s">
        <v>346</v>
      </c>
      <c r="D1526" s="48">
        <v>79.683479652255485</v>
      </c>
      <c r="E1526" s="49">
        <v>39.916379999999997</v>
      </c>
      <c r="F1526" s="49">
        <v>6.1100000000000002E-2</v>
      </c>
      <c r="G1526" s="49">
        <v>13.571949999999999</v>
      </c>
      <c r="H1526" s="49">
        <v>0.33279999999999998</v>
      </c>
      <c r="I1526" s="49">
        <v>0.21410000000000001</v>
      </c>
      <c r="J1526" s="49">
        <v>46.548340000000003</v>
      </c>
      <c r="K1526" s="49">
        <v>0.2359</v>
      </c>
      <c r="L1526" s="49">
        <v>100.88057000000001</v>
      </c>
      <c r="M1526" s="47"/>
      <c r="N1526" s="50">
        <v>0.98911836244409856</v>
      </c>
      <c r="O1526" s="50">
        <v>1.1970539974501062E-3</v>
      </c>
      <c r="P1526" s="50">
        <v>0.2812518326292312</v>
      </c>
      <c r="Q1526" s="50">
        <v>6.6332188460583672E-3</v>
      </c>
      <c r="R1526" s="50">
        <v>4.49365288968041E-3</v>
      </c>
      <c r="S1526" s="50">
        <v>1.7195304045347295</v>
      </c>
      <c r="T1526" s="50">
        <v>6.2630042197529901E-3</v>
      </c>
      <c r="U1526" s="50">
        <v>3.008487529561001</v>
      </c>
      <c r="V1526" s="51">
        <v>85.942906359070051</v>
      </c>
      <c r="X1526" s="49">
        <v>0.25</v>
      </c>
      <c r="Y1526" s="49">
        <v>34.54</v>
      </c>
      <c r="Z1526" s="49">
        <v>0.63</v>
      </c>
      <c r="AA1526" s="49">
        <v>5.86</v>
      </c>
      <c r="AB1526" s="49">
        <v>10.4</v>
      </c>
      <c r="AC1526" s="49">
        <v>0.25</v>
      </c>
      <c r="AD1526" s="49">
        <v>2.4</v>
      </c>
      <c r="AE1526" s="312"/>
      <c r="AF1526" s="465" t="s">
        <v>1751</v>
      </c>
      <c r="AG1526" s="343">
        <v>30</v>
      </c>
      <c r="AH1526" s="343">
        <v>15</v>
      </c>
      <c r="AI1526" s="343"/>
      <c r="AJ1526" s="343"/>
      <c r="AK1526" s="343"/>
      <c r="AL1526" s="343"/>
      <c r="AM1526" s="343"/>
      <c r="AN1526" s="343"/>
      <c r="AO1526" s="343"/>
      <c r="AP1526" s="343"/>
      <c r="AQ1526" s="343"/>
      <c r="AR1526" s="343"/>
      <c r="AS1526" s="343"/>
      <c r="AT1526" s="343"/>
      <c r="AU1526" s="343"/>
      <c r="AV1526" s="343"/>
      <c r="AW1526" s="343"/>
      <c r="AX1526" s="343"/>
      <c r="AY1526" s="343"/>
      <c r="AZ1526" s="343"/>
      <c r="BA1526" s="343"/>
      <c r="BB1526" s="343"/>
      <c r="BC1526" s="343"/>
      <c r="BD1526" s="343"/>
      <c r="BE1526" s="475"/>
      <c r="BF1526" s="475"/>
      <c r="BG1526" s="475"/>
      <c r="BH1526" s="475"/>
      <c r="BI1526" s="475"/>
      <c r="BJ1526" s="475"/>
      <c r="BK1526" s="475"/>
      <c r="BL1526" s="475"/>
      <c r="BM1526" s="475"/>
      <c r="BN1526" s="475"/>
      <c r="BO1526" s="475"/>
      <c r="BP1526" s="306"/>
      <c r="BQ1526" s="496"/>
      <c r="BR1526" s="496"/>
      <c r="BS1526" s="496"/>
      <c r="BT1526" s="496"/>
      <c r="BU1526" s="496"/>
      <c r="BV1526" s="496"/>
    </row>
    <row r="1527" spans="1:74" s="52" customFormat="1" ht="12.75">
      <c r="A1527" s="45">
        <v>2735.6132650573031</v>
      </c>
      <c r="B1527" s="46" t="s">
        <v>342</v>
      </c>
      <c r="C1527" s="47" t="s">
        <v>346</v>
      </c>
      <c r="D1527" s="48">
        <v>84.663479652255489</v>
      </c>
      <c r="E1527" s="49">
        <v>40.04495</v>
      </c>
      <c r="F1527" s="49">
        <v>5.9200000000000003E-2</v>
      </c>
      <c r="G1527" s="49">
        <v>13.447430000000001</v>
      </c>
      <c r="H1527" s="49">
        <v>0.3256</v>
      </c>
      <c r="I1527" s="49">
        <v>0.19359999999999999</v>
      </c>
      <c r="J1527" s="49">
        <v>46.449129999999997</v>
      </c>
      <c r="K1527" s="49">
        <v>0.2379</v>
      </c>
      <c r="L1527" s="49">
        <v>100.75780999999999</v>
      </c>
      <c r="M1527" s="47"/>
      <c r="N1527" s="50">
        <v>0.99242978939853765</v>
      </c>
      <c r="O1527" s="50">
        <v>1.1599764117772324E-3</v>
      </c>
      <c r="P1527" s="50">
        <v>0.2787066443435427</v>
      </c>
      <c r="Q1527" s="50">
        <v>6.4905324374571376E-3</v>
      </c>
      <c r="R1527" s="50">
        <v>4.0639010812231497E-3</v>
      </c>
      <c r="S1527" s="50">
        <v>1.7160825123049299</v>
      </c>
      <c r="T1527" s="50">
        <v>6.3169018004401436E-3</v>
      </c>
      <c r="U1527" s="50">
        <v>3.0052502577779081</v>
      </c>
      <c r="V1527" s="51">
        <v>86.028265522968397</v>
      </c>
      <c r="X1527" s="49">
        <v>0.25</v>
      </c>
      <c r="Y1527" s="49">
        <v>34.880000000000003</v>
      </c>
      <c r="Z1527" s="49">
        <v>0.63</v>
      </c>
      <c r="AA1527" s="49">
        <v>6.11</v>
      </c>
      <c r="AB1527" s="49">
        <v>11.27</v>
      </c>
      <c r="AC1527" s="49">
        <v>0.25</v>
      </c>
      <c r="AD1527" s="49">
        <v>2.37</v>
      </c>
      <c r="AE1527" s="312"/>
      <c r="AF1527" s="465" t="s">
        <v>1751</v>
      </c>
      <c r="AG1527" s="343">
        <v>30</v>
      </c>
      <c r="AH1527" s="343">
        <v>15</v>
      </c>
      <c r="AI1527" s="343"/>
      <c r="AJ1527" s="343"/>
      <c r="AK1527" s="343"/>
      <c r="AL1527" s="343"/>
      <c r="AM1527" s="343"/>
      <c r="AN1527" s="343"/>
      <c r="AO1527" s="343"/>
      <c r="AP1527" s="343"/>
      <c r="AQ1527" s="343"/>
      <c r="AR1527" s="343"/>
      <c r="AS1527" s="343"/>
      <c r="AT1527" s="343"/>
      <c r="AU1527" s="343"/>
      <c r="AV1527" s="343"/>
      <c r="AW1527" s="343"/>
      <c r="AX1527" s="343"/>
      <c r="AY1527" s="343"/>
      <c r="AZ1527" s="343"/>
      <c r="BA1527" s="343"/>
      <c r="BB1527" s="343"/>
      <c r="BC1527" s="343"/>
      <c r="BD1527" s="343"/>
      <c r="BE1527" s="475"/>
      <c r="BF1527" s="475"/>
      <c r="BG1527" s="475"/>
      <c r="BH1527" s="475"/>
      <c r="BI1527" s="475"/>
      <c r="BJ1527" s="475"/>
      <c r="BK1527" s="475"/>
      <c r="BL1527" s="475"/>
      <c r="BM1527" s="475"/>
      <c r="BN1527" s="475"/>
      <c r="BO1527" s="475"/>
      <c r="BP1527" s="306"/>
      <c r="BQ1527" s="496"/>
      <c r="BR1527" s="496"/>
      <c r="BS1527" s="496"/>
      <c r="BT1527" s="496"/>
      <c r="BU1527" s="496"/>
      <c r="BV1527" s="496"/>
    </row>
    <row r="1528" spans="1:74" s="52" customFormat="1" ht="12.75">
      <c r="A1528" s="45">
        <v>2735.6132650573031</v>
      </c>
      <c r="B1528" s="46" t="s">
        <v>342</v>
      </c>
      <c r="C1528" s="47" t="s">
        <v>346</v>
      </c>
      <c r="D1528" s="48">
        <v>89.643479652255493</v>
      </c>
      <c r="E1528" s="49">
        <v>39.916379999999997</v>
      </c>
      <c r="F1528" s="49">
        <v>9.4700010000000001E-2</v>
      </c>
      <c r="G1528" s="49">
        <v>13.54321</v>
      </c>
      <c r="H1528" s="49">
        <v>0.32319999999999999</v>
      </c>
      <c r="I1528" s="49">
        <v>0.18329999999999999</v>
      </c>
      <c r="J1528" s="49">
        <v>46.31024</v>
      </c>
      <c r="K1528" s="49">
        <v>0.23730000000000001</v>
      </c>
      <c r="L1528" s="49">
        <v>100.60833001</v>
      </c>
      <c r="M1528" s="47"/>
      <c r="N1528" s="50">
        <v>0.99115442833210965</v>
      </c>
      <c r="O1528" s="50">
        <v>1.8591550781263109E-3</v>
      </c>
      <c r="P1528" s="50">
        <v>0.28123397412220941</v>
      </c>
      <c r="Q1528" s="50">
        <v>6.4551363733312212E-3</v>
      </c>
      <c r="R1528" s="50">
        <v>3.8551242641828133E-3</v>
      </c>
      <c r="S1528" s="50">
        <v>1.71425630126873</v>
      </c>
      <c r="T1528" s="50">
        <v>6.3131420729480182E-3</v>
      </c>
      <c r="U1528" s="50">
        <v>3.0051272615116376</v>
      </c>
      <c r="V1528" s="51">
        <v>85.90652244260562</v>
      </c>
      <c r="X1528" s="49">
        <v>0.25</v>
      </c>
      <c r="Y1528" s="49">
        <v>22.3</v>
      </c>
      <c r="Z1528" s="49">
        <v>0.63</v>
      </c>
      <c r="AA1528" s="49">
        <v>6.12</v>
      </c>
      <c r="AB1528" s="49">
        <v>11.85</v>
      </c>
      <c r="AC1528" s="49">
        <v>0.25</v>
      </c>
      <c r="AD1528" s="49">
        <v>2.38</v>
      </c>
      <c r="AE1528" s="312"/>
      <c r="AF1528" s="465" t="s">
        <v>1751</v>
      </c>
      <c r="AG1528" s="343">
        <v>30</v>
      </c>
      <c r="AH1528" s="343">
        <v>15</v>
      </c>
      <c r="AI1528" s="343"/>
      <c r="AJ1528" s="343"/>
      <c r="AK1528" s="343"/>
      <c r="AL1528" s="343"/>
      <c r="AM1528" s="343"/>
      <c r="AN1528" s="343"/>
      <c r="AO1528" s="343"/>
      <c r="AP1528" s="343"/>
      <c r="AQ1528" s="343"/>
      <c r="AR1528" s="343"/>
      <c r="AS1528" s="343"/>
      <c r="AT1528" s="343"/>
      <c r="AU1528" s="343"/>
      <c r="AV1528" s="343"/>
      <c r="AW1528" s="343"/>
      <c r="AX1528" s="343"/>
      <c r="AY1528" s="343"/>
      <c r="AZ1528" s="343"/>
      <c r="BA1528" s="343"/>
      <c r="BB1528" s="343"/>
      <c r="BC1528" s="343"/>
      <c r="BD1528" s="343"/>
      <c r="BE1528" s="475"/>
      <c r="BF1528" s="475"/>
      <c r="BG1528" s="475"/>
      <c r="BH1528" s="475"/>
      <c r="BI1528" s="475"/>
      <c r="BJ1528" s="475"/>
      <c r="BK1528" s="475"/>
      <c r="BL1528" s="475"/>
      <c r="BM1528" s="475"/>
      <c r="BN1528" s="475"/>
      <c r="BO1528" s="475"/>
      <c r="BP1528" s="306"/>
      <c r="BQ1528" s="496"/>
      <c r="BR1528" s="496"/>
      <c r="BS1528" s="496"/>
      <c r="BT1528" s="496"/>
      <c r="BU1528" s="496"/>
      <c r="BV1528" s="496"/>
    </row>
    <row r="1529" spans="1:74" s="52" customFormat="1" ht="12.75">
      <c r="A1529" s="45">
        <v>2735.6132650573031</v>
      </c>
      <c r="B1529" s="46" t="s">
        <v>342</v>
      </c>
      <c r="C1529" s="47" t="s">
        <v>346</v>
      </c>
      <c r="D1529" s="48">
        <v>94.623479652255497</v>
      </c>
      <c r="E1529" s="49">
        <v>39.906489999999998</v>
      </c>
      <c r="F1529" s="49">
        <v>6.3399999999999998E-2</v>
      </c>
      <c r="G1529" s="49">
        <v>13.658149999999999</v>
      </c>
      <c r="H1529" s="49">
        <v>0.33860000000000001</v>
      </c>
      <c r="I1529" s="49">
        <v>0.2074</v>
      </c>
      <c r="J1529" s="49">
        <v>46.498730000000002</v>
      </c>
      <c r="K1529" s="49">
        <v>0.24590000000000001</v>
      </c>
      <c r="L1529" s="49">
        <v>100.91867000000001</v>
      </c>
      <c r="M1529" s="47"/>
      <c r="N1529" s="50">
        <v>0.98891304319398554</v>
      </c>
      <c r="O1529" s="50">
        <v>1.2421648827629526E-3</v>
      </c>
      <c r="P1529" s="50">
        <v>0.28304953531576971</v>
      </c>
      <c r="Q1529" s="50">
        <v>6.7490931205637346E-3</v>
      </c>
      <c r="R1529" s="50">
        <v>4.3532044602943975E-3</v>
      </c>
      <c r="S1529" s="50">
        <v>1.7177668253703058</v>
      </c>
      <c r="T1529" s="50">
        <v>6.5287606968062687E-3</v>
      </c>
      <c r="U1529" s="50">
        <v>3.0086026270404886</v>
      </c>
      <c r="V1529" s="51">
        <v>85.853297640033659</v>
      </c>
      <c r="X1529" s="49">
        <v>0.25</v>
      </c>
      <c r="Y1529" s="49">
        <v>32.880000000000003</v>
      </c>
      <c r="Z1529" s="49">
        <v>0.63</v>
      </c>
      <c r="AA1529" s="49">
        <v>5.83</v>
      </c>
      <c r="AB1529" s="49">
        <v>10.66</v>
      </c>
      <c r="AC1529" s="49">
        <v>0.25</v>
      </c>
      <c r="AD1529" s="49">
        <v>2.2999999999999998</v>
      </c>
      <c r="AE1529" s="312"/>
      <c r="AF1529" s="465" t="s">
        <v>1751</v>
      </c>
      <c r="AG1529" s="343">
        <v>30</v>
      </c>
      <c r="AH1529" s="343">
        <v>15</v>
      </c>
      <c r="AI1529" s="343"/>
      <c r="AJ1529" s="343"/>
      <c r="AK1529" s="343"/>
      <c r="AL1529" s="343"/>
      <c r="AM1529" s="343"/>
      <c r="AN1529" s="343"/>
      <c r="AO1529" s="343"/>
      <c r="AP1529" s="343"/>
      <c r="AQ1529" s="343"/>
      <c r="AR1529" s="343"/>
      <c r="AS1529" s="343"/>
      <c r="AT1529" s="343"/>
      <c r="AU1529" s="343"/>
      <c r="AV1529" s="343"/>
      <c r="AW1529" s="343"/>
      <c r="AX1529" s="343"/>
      <c r="AY1529" s="343"/>
      <c r="AZ1529" s="343"/>
      <c r="BA1529" s="343"/>
      <c r="BB1529" s="343"/>
      <c r="BC1529" s="343"/>
      <c r="BD1529" s="343"/>
      <c r="BE1529" s="475"/>
      <c r="BF1529" s="475"/>
      <c r="BG1529" s="475"/>
      <c r="BH1529" s="475"/>
      <c r="BI1529" s="475"/>
      <c r="BJ1529" s="475"/>
      <c r="BK1529" s="475"/>
      <c r="BL1529" s="475"/>
      <c r="BM1529" s="475"/>
      <c r="BN1529" s="475"/>
      <c r="BO1529" s="475"/>
      <c r="BP1529" s="306"/>
      <c r="BQ1529" s="496"/>
      <c r="BR1529" s="496"/>
      <c r="BS1529" s="496"/>
      <c r="BT1529" s="496"/>
      <c r="BU1529" s="496"/>
      <c r="BV1529" s="496"/>
    </row>
    <row r="1530" spans="1:74" s="52" customFormat="1" ht="12.75">
      <c r="A1530" s="45">
        <v>2735.6132650573031</v>
      </c>
      <c r="B1530" s="46" t="s">
        <v>342</v>
      </c>
      <c r="C1530" s="47" t="s">
        <v>346</v>
      </c>
      <c r="D1530" s="48">
        <v>99.603479652255501</v>
      </c>
      <c r="E1530" s="49">
        <v>40.035060000000001</v>
      </c>
      <c r="F1530" s="49">
        <v>9.1600000000000001E-2</v>
      </c>
      <c r="G1530" s="49">
        <v>13.600680000000001</v>
      </c>
      <c r="H1530" s="49">
        <v>0.33889999999999998</v>
      </c>
      <c r="I1530" s="49">
        <v>0.18590000000000001</v>
      </c>
      <c r="J1530" s="49">
        <v>46.359839999999998</v>
      </c>
      <c r="K1530" s="49">
        <v>0.24229999999999999</v>
      </c>
      <c r="L1530" s="49">
        <v>100.85427999999999</v>
      </c>
      <c r="M1530" s="47"/>
      <c r="N1530" s="50">
        <v>0.99180977711988971</v>
      </c>
      <c r="O1530" s="50">
        <v>1.7941501684266854E-3</v>
      </c>
      <c r="P1530" s="50">
        <v>0.28177633628189586</v>
      </c>
      <c r="Q1530" s="50">
        <v>6.753102828327185E-3</v>
      </c>
      <c r="R1530" s="50">
        <v>3.9007941306263812E-3</v>
      </c>
      <c r="S1530" s="50">
        <v>1.7121364591332098</v>
      </c>
      <c r="T1530" s="50">
        <v>6.4313028808812549E-3</v>
      </c>
      <c r="U1530" s="50">
        <v>3.004601922543257</v>
      </c>
      <c r="V1530" s="51">
        <v>85.868171520348071</v>
      </c>
      <c r="X1530" s="49">
        <v>0.25</v>
      </c>
      <c r="Y1530" s="49">
        <v>22.08</v>
      </c>
      <c r="Z1530" s="49">
        <v>0.63</v>
      </c>
      <c r="AA1530" s="49">
        <v>5.82</v>
      </c>
      <c r="AB1530" s="49">
        <v>12.05</v>
      </c>
      <c r="AC1530" s="49">
        <v>0.25</v>
      </c>
      <c r="AD1530" s="49">
        <v>2.33</v>
      </c>
      <c r="AE1530" s="312"/>
      <c r="AF1530" s="465" t="s">
        <v>1751</v>
      </c>
      <c r="AG1530" s="343">
        <v>30</v>
      </c>
      <c r="AH1530" s="343">
        <v>15</v>
      </c>
      <c r="AI1530" s="343"/>
      <c r="AJ1530" s="343"/>
      <c r="AK1530" s="343"/>
      <c r="AL1530" s="343"/>
      <c r="AM1530" s="343"/>
      <c r="AN1530" s="343"/>
      <c r="AO1530" s="343"/>
      <c r="AP1530" s="343"/>
      <c r="AQ1530" s="343"/>
      <c r="AR1530" s="343"/>
      <c r="AS1530" s="343"/>
      <c r="AT1530" s="343"/>
      <c r="AU1530" s="343"/>
      <c r="AV1530" s="343"/>
      <c r="AW1530" s="343"/>
      <c r="AX1530" s="343"/>
      <c r="AY1530" s="343"/>
      <c r="AZ1530" s="343"/>
      <c r="BA1530" s="343"/>
      <c r="BB1530" s="343"/>
      <c r="BC1530" s="343"/>
      <c r="BD1530" s="343"/>
      <c r="BE1530" s="475"/>
      <c r="BF1530" s="475"/>
      <c r="BG1530" s="475"/>
      <c r="BH1530" s="475"/>
      <c r="BI1530" s="475"/>
      <c r="BJ1530" s="475"/>
      <c r="BK1530" s="475"/>
      <c r="BL1530" s="475"/>
      <c r="BM1530" s="475"/>
      <c r="BN1530" s="475"/>
      <c r="BO1530" s="475"/>
      <c r="BP1530" s="306"/>
      <c r="BQ1530" s="496"/>
      <c r="BR1530" s="496"/>
      <c r="BS1530" s="496"/>
      <c r="BT1530" s="496"/>
      <c r="BU1530" s="496"/>
      <c r="BV1530" s="496"/>
    </row>
    <row r="1531" spans="1:74" s="52" customFormat="1" ht="12.75">
      <c r="A1531" s="45">
        <v>2735.6132650573031</v>
      </c>
      <c r="B1531" s="46" t="s">
        <v>342</v>
      </c>
      <c r="C1531" s="47" t="s">
        <v>346</v>
      </c>
      <c r="D1531" s="48">
        <v>104.58347965225551</v>
      </c>
      <c r="E1531" s="49">
        <v>40.114179999999998</v>
      </c>
      <c r="F1531" s="49">
        <v>7.0800000000000002E-2</v>
      </c>
      <c r="G1531" s="49">
        <v>13.54321</v>
      </c>
      <c r="H1531" s="49">
        <v>0.33779999999999999</v>
      </c>
      <c r="I1531" s="49">
        <v>0.20330000000000001</v>
      </c>
      <c r="J1531" s="49">
        <v>46.429290000000002</v>
      </c>
      <c r="K1531" s="49">
        <v>0.23710000000000001</v>
      </c>
      <c r="L1531" s="49">
        <v>100.93567999999999</v>
      </c>
      <c r="M1531" s="47"/>
      <c r="N1531" s="50">
        <v>0.99270831797444492</v>
      </c>
      <c r="O1531" s="50">
        <v>1.3852635748228636E-3</v>
      </c>
      <c r="P1531" s="50">
        <v>0.28028596313289433</v>
      </c>
      <c r="Q1531" s="50">
        <v>6.7239934167892743E-3</v>
      </c>
      <c r="R1531" s="50">
        <v>4.2613466047819477E-3</v>
      </c>
      <c r="S1531" s="50">
        <v>1.7128697119309972</v>
      </c>
      <c r="T1531" s="50">
        <v>6.286558241178756E-3</v>
      </c>
      <c r="U1531" s="50">
        <v>3.0045211548759099</v>
      </c>
      <c r="V1531" s="51">
        <v>85.937577950407231</v>
      </c>
      <c r="X1531" s="49">
        <v>0.25</v>
      </c>
      <c r="Y1531" s="49">
        <v>28.89</v>
      </c>
      <c r="Z1531" s="49">
        <v>0.63</v>
      </c>
      <c r="AA1531" s="49">
        <v>5.85</v>
      </c>
      <c r="AB1531" s="49">
        <v>10.87</v>
      </c>
      <c r="AC1531" s="49">
        <v>0.25</v>
      </c>
      <c r="AD1531" s="49">
        <v>2.39</v>
      </c>
      <c r="AE1531" s="312"/>
      <c r="AF1531" s="465" t="s">
        <v>1751</v>
      </c>
      <c r="AG1531" s="343">
        <v>30</v>
      </c>
      <c r="AH1531" s="343">
        <v>15</v>
      </c>
      <c r="AI1531" s="343"/>
      <c r="AJ1531" s="343"/>
      <c r="AK1531" s="343"/>
      <c r="AL1531" s="343"/>
      <c r="AM1531" s="343"/>
      <c r="AN1531" s="343"/>
      <c r="AO1531" s="343"/>
      <c r="AP1531" s="343"/>
      <c r="AQ1531" s="343"/>
      <c r="AR1531" s="343"/>
      <c r="AS1531" s="343"/>
      <c r="AT1531" s="343"/>
      <c r="AU1531" s="343"/>
      <c r="AV1531" s="343"/>
      <c r="AW1531" s="343"/>
      <c r="AX1531" s="343"/>
      <c r="AY1531" s="343"/>
      <c r="AZ1531" s="343"/>
      <c r="BA1531" s="343"/>
      <c r="BB1531" s="343"/>
      <c r="BC1531" s="343"/>
      <c r="BD1531" s="343"/>
      <c r="BE1531" s="475"/>
      <c r="BF1531" s="475"/>
      <c r="BG1531" s="475"/>
      <c r="BH1531" s="475"/>
      <c r="BI1531" s="475"/>
      <c r="BJ1531" s="475"/>
      <c r="BK1531" s="475"/>
      <c r="BL1531" s="475"/>
      <c r="BM1531" s="475"/>
      <c r="BN1531" s="475"/>
      <c r="BO1531" s="475"/>
      <c r="BP1531" s="306"/>
      <c r="BQ1531" s="496"/>
      <c r="BR1531" s="496"/>
      <c r="BS1531" s="496"/>
      <c r="BT1531" s="496"/>
      <c r="BU1531" s="496"/>
      <c r="BV1531" s="496"/>
    </row>
    <row r="1532" spans="1:74" s="52" customFormat="1" ht="12.75">
      <c r="A1532" s="45">
        <v>2735.6132650573031</v>
      </c>
      <c r="B1532" s="46" t="s">
        <v>342</v>
      </c>
      <c r="C1532" s="47" t="s">
        <v>346</v>
      </c>
      <c r="D1532" s="48">
        <v>109.56347965225551</v>
      </c>
      <c r="E1532" s="49">
        <v>40.064729999999997</v>
      </c>
      <c r="F1532" s="49">
        <v>9.0300000000000005E-2</v>
      </c>
      <c r="G1532" s="49">
        <v>13.447430000000001</v>
      </c>
      <c r="H1532" s="49">
        <v>0.36299999999999999</v>
      </c>
      <c r="I1532" s="49">
        <v>0.18329999999999999</v>
      </c>
      <c r="J1532" s="49">
        <v>46.508659999999999</v>
      </c>
      <c r="K1532" s="49">
        <v>0.23849999999999999</v>
      </c>
      <c r="L1532" s="49">
        <v>100.89592</v>
      </c>
      <c r="M1532" s="47"/>
      <c r="N1532" s="50">
        <v>0.99154344354814117</v>
      </c>
      <c r="O1532" s="50">
        <v>1.7669029352395209E-3</v>
      </c>
      <c r="P1532" s="50">
        <v>0.27832025464974791</v>
      </c>
      <c r="Q1532" s="50">
        <v>7.2260347249015833E-3</v>
      </c>
      <c r="R1532" s="50">
        <v>3.8423571554453122E-3</v>
      </c>
      <c r="S1532" s="50">
        <v>1.7158997037422759</v>
      </c>
      <c r="T1532" s="50">
        <v>6.324053825628108E-3</v>
      </c>
      <c r="U1532" s="50">
        <v>3.0049227505813794</v>
      </c>
      <c r="V1532" s="51">
        <v>86.043653134724281</v>
      </c>
      <c r="X1532" s="49">
        <v>0.25</v>
      </c>
      <c r="Y1532" s="49">
        <v>23.13</v>
      </c>
      <c r="Z1532" s="49">
        <v>0.63</v>
      </c>
      <c r="AA1532" s="49">
        <v>5.41</v>
      </c>
      <c r="AB1532" s="49">
        <v>12.26</v>
      </c>
      <c r="AC1532" s="49">
        <v>0.25</v>
      </c>
      <c r="AD1532" s="49">
        <v>2.35</v>
      </c>
      <c r="AE1532" s="312"/>
      <c r="AF1532" s="465" t="s">
        <v>1751</v>
      </c>
      <c r="AG1532" s="343">
        <v>30</v>
      </c>
      <c r="AH1532" s="343">
        <v>15</v>
      </c>
      <c r="AI1532" s="343"/>
      <c r="AJ1532" s="343"/>
      <c r="AK1532" s="343"/>
      <c r="AL1532" s="343"/>
      <c r="AM1532" s="343"/>
      <c r="AN1532" s="343"/>
      <c r="AO1532" s="343"/>
      <c r="AP1532" s="343"/>
      <c r="AQ1532" s="343"/>
      <c r="AR1532" s="343"/>
      <c r="AS1532" s="343"/>
      <c r="AT1532" s="343"/>
      <c r="AU1532" s="343"/>
      <c r="AV1532" s="343"/>
      <c r="AW1532" s="343"/>
      <c r="AX1532" s="343"/>
      <c r="AY1532" s="343"/>
      <c r="AZ1532" s="343"/>
      <c r="BA1532" s="343"/>
      <c r="BB1532" s="343"/>
      <c r="BC1532" s="343"/>
      <c r="BD1532" s="343"/>
      <c r="BE1532" s="475"/>
      <c r="BF1532" s="475"/>
      <c r="BG1532" s="475"/>
      <c r="BH1532" s="475"/>
      <c r="BI1532" s="475"/>
      <c r="BJ1532" s="475"/>
      <c r="BK1532" s="475"/>
      <c r="BL1532" s="475"/>
      <c r="BM1532" s="475"/>
      <c r="BN1532" s="475"/>
      <c r="BO1532" s="475"/>
      <c r="BP1532" s="306"/>
      <c r="BQ1532" s="496"/>
      <c r="BR1532" s="496"/>
      <c r="BS1532" s="496"/>
      <c r="BT1532" s="496"/>
      <c r="BU1532" s="496"/>
      <c r="BV1532" s="496"/>
    </row>
    <row r="1533" spans="1:74" s="52" customFormat="1" ht="12.75">
      <c r="A1533" s="45">
        <v>2735.6132650573031</v>
      </c>
      <c r="B1533" s="46" t="s">
        <v>342</v>
      </c>
      <c r="C1533" s="47" t="s">
        <v>346</v>
      </c>
      <c r="D1533" s="48">
        <v>114.54347965225551</v>
      </c>
      <c r="E1533" s="49">
        <v>40.064729999999997</v>
      </c>
      <c r="F1533" s="49">
        <v>8.6900000000000005E-2</v>
      </c>
      <c r="G1533" s="49">
        <v>13.55279</v>
      </c>
      <c r="H1533" s="49">
        <v>0.32319999999999999</v>
      </c>
      <c r="I1533" s="49">
        <v>0.2104</v>
      </c>
      <c r="J1533" s="49">
        <v>46.40945</v>
      </c>
      <c r="K1533" s="49">
        <v>0.2424</v>
      </c>
      <c r="L1533" s="49">
        <v>100.88987</v>
      </c>
      <c r="M1533" s="47"/>
      <c r="N1533" s="50">
        <v>0.99198984414890823</v>
      </c>
      <c r="O1533" s="50">
        <v>1.7011405506015449E-3</v>
      </c>
      <c r="P1533" s="50">
        <v>0.28062716482297356</v>
      </c>
      <c r="Q1533" s="50">
        <v>6.4366552697132122E-3</v>
      </c>
      <c r="R1533" s="50">
        <v>4.4124163004921621E-3</v>
      </c>
      <c r="S1533" s="50">
        <v>1.7130102939352556</v>
      </c>
      <c r="T1533" s="50">
        <v>6.4303597219444461E-3</v>
      </c>
      <c r="U1533" s="50">
        <v>3.004607874749889</v>
      </c>
      <c r="V1533" s="51">
        <v>85.923861753793147</v>
      </c>
      <c r="X1533" s="49">
        <v>0.25</v>
      </c>
      <c r="Y1533" s="49">
        <v>24.12</v>
      </c>
      <c r="Z1533" s="49">
        <v>0.63</v>
      </c>
      <c r="AA1533" s="49">
        <v>6.03</v>
      </c>
      <c r="AB1533" s="49">
        <v>10.61</v>
      </c>
      <c r="AC1533" s="49">
        <v>0.25</v>
      </c>
      <c r="AD1533" s="49">
        <v>2.33</v>
      </c>
      <c r="AE1533" s="312"/>
      <c r="AF1533" s="465" t="s">
        <v>1751</v>
      </c>
      <c r="AG1533" s="343">
        <v>30</v>
      </c>
      <c r="AH1533" s="343">
        <v>15</v>
      </c>
      <c r="AI1533" s="343"/>
      <c r="AJ1533" s="343"/>
      <c r="AK1533" s="343"/>
      <c r="AL1533" s="343"/>
      <c r="AM1533" s="343"/>
      <c r="AN1533" s="343"/>
      <c r="AO1533" s="343"/>
      <c r="AP1533" s="343"/>
      <c r="AQ1533" s="343"/>
      <c r="AR1533" s="343"/>
      <c r="AS1533" s="343"/>
      <c r="AT1533" s="343"/>
      <c r="AU1533" s="343"/>
      <c r="AV1533" s="343"/>
      <c r="AW1533" s="343"/>
      <c r="AX1533" s="343"/>
      <c r="AY1533" s="343"/>
      <c r="AZ1533" s="343"/>
      <c r="BA1533" s="343"/>
      <c r="BB1533" s="343"/>
      <c r="BC1533" s="343"/>
      <c r="BD1533" s="343"/>
      <c r="BE1533" s="475"/>
      <c r="BF1533" s="475"/>
      <c r="BG1533" s="475"/>
      <c r="BH1533" s="475"/>
      <c r="BI1533" s="475"/>
      <c r="BJ1533" s="475"/>
      <c r="BK1533" s="475"/>
      <c r="BL1533" s="475"/>
      <c r="BM1533" s="475"/>
      <c r="BN1533" s="475"/>
      <c r="BO1533" s="475"/>
      <c r="BP1533" s="306"/>
      <c r="BQ1533" s="496"/>
      <c r="BR1533" s="496"/>
      <c r="BS1533" s="496"/>
      <c r="BT1533" s="496"/>
      <c r="BU1533" s="496"/>
      <c r="BV1533" s="496"/>
    </row>
    <row r="1534" spans="1:74" s="52" customFormat="1" ht="12.75">
      <c r="A1534" s="45">
        <v>2735.6132650573031</v>
      </c>
      <c r="B1534" s="46" t="s">
        <v>342</v>
      </c>
      <c r="C1534" s="47" t="s">
        <v>346</v>
      </c>
      <c r="D1534" s="48">
        <v>119.52347965225552</v>
      </c>
      <c r="E1534" s="49">
        <v>40.074620000000003</v>
      </c>
      <c r="F1534" s="49">
        <v>6.9000000000000006E-2</v>
      </c>
      <c r="G1534" s="49">
        <v>13.591100000000001</v>
      </c>
      <c r="H1534" s="49">
        <v>0.32450000000000001</v>
      </c>
      <c r="I1534" s="49">
        <v>0.1958</v>
      </c>
      <c r="J1534" s="49">
        <v>46.498730000000002</v>
      </c>
      <c r="K1534" s="49">
        <v>0.24490000000000001</v>
      </c>
      <c r="L1534" s="49">
        <v>100.99865000000001</v>
      </c>
      <c r="M1534" s="47"/>
      <c r="N1534" s="50">
        <v>0.99141352922580839</v>
      </c>
      <c r="O1534" s="50">
        <v>1.3496151167180991E-3</v>
      </c>
      <c r="P1534" s="50">
        <v>0.28118751272445147</v>
      </c>
      <c r="Q1534" s="50">
        <v>6.4571967834492084E-3</v>
      </c>
      <c r="R1534" s="50">
        <v>4.1028331411703152E-3</v>
      </c>
      <c r="S1534" s="50">
        <v>1.7148852508587211</v>
      </c>
      <c r="T1534" s="50">
        <v>6.4913026904368284E-3</v>
      </c>
      <c r="U1534" s="50">
        <v>3.0058872405407553</v>
      </c>
      <c r="V1534" s="51">
        <v>85.912962801030929</v>
      </c>
      <c r="X1534" s="49">
        <v>0.25</v>
      </c>
      <c r="Y1534" s="49">
        <v>29.87</v>
      </c>
      <c r="Z1534" s="49">
        <v>0.63</v>
      </c>
      <c r="AA1534" s="49">
        <v>6.06</v>
      </c>
      <c r="AB1534" s="49">
        <v>11.45</v>
      </c>
      <c r="AC1534" s="49">
        <v>0.25</v>
      </c>
      <c r="AD1534" s="49">
        <v>2.31</v>
      </c>
      <c r="AE1534" s="312"/>
      <c r="AF1534" s="465" t="s">
        <v>1751</v>
      </c>
      <c r="AG1534" s="343">
        <v>30</v>
      </c>
      <c r="AH1534" s="343">
        <v>15</v>
      </c>
      <c r="AI1534" s="343"/>
      <c r="AJ1534" s="343"/>
      <c r="AK1534" s="343"/>
      <c r="AL1534" s="343"/>
      <c r="AM1534" s="343"/>
      <c r="AN1534" s="343"/>
      <c r="AO1534" s="343"/>
      <c r="AP1534" s="343"/>
      <c r="AQ1534" s="343"/>
      <c r="AR1534" s="343"/>
      <c r="AS1534" s="343"/>
      <c r="AT1534" s="343"/>
      <c r="AU1534" s="343"/>
      <c r="AV1534" s="343"/>
      <c r="AW1534" s="343"/>
      <c r="AX1534" s="343"/>
      <c r="AY1534" s="343"/>
      <c r="AZ1534" s="343"/>
      <c r="BA1534" s="343"/>
      <c r="BB1534" s="343"/>
      <c r="BC1534" s="343"/>
      <c r="BD1534" s="343"/>
      <c r="BE1534" s="475"/>
      <c r="BF1534" s="475"/>
      <c r="BG1534" s="475"/>
      <c r="BH1534" s="475"/>
      <c r="BI1534" s="475"/>
      <c r="BJ1534" s="475"/>
      <c r="BK1534" s="475"/>
      <c r="BL1534" s="475"/>
      <c r="BM1534" s="475"/>
      <c r="BN1534" s="475"/>
      <c r="BO1534" s="475"/>
      <c r="BP1534" s="306"/>
      <c r="BQ1534" s="496"/>
      <c r="BR1534" s="496"/>
      <c r="BS1534" s="496"/>
      <c r="BT1534" s="496"/>
      <c r="BU1534" s="496"/>
      <c r="BV1534" s="496"/>
    </row>
    <row r="1535" spans="1:74" s="52" customFormat="1" ht="12.75">
      <c r="A1535" s="38"/>
      <c r="B1535" s="46"/>
      <c r="C1535" s="47"/>
      <c r="D1535" s="48"/>
      <c r="E1535" s="49"/>
      <c r="F1535" s="49"/>
      <c r="G1535" s="49"/>
      <c r="H1535" s="49"/>
      <c r="I1535" s="49"/>
      <c r="J1535" s="49"/>
      <c r="K1535" s="49"/>
      <c r="L1535" s="49"/>
      <c r="M1535" s="47"/>
      <c r="N1535" s="50"/>
      <c r="O1535" s="50"/>
      <c r="P1535" s="50"/>
      <c r="Q1535" s="50"/>
      <c r="R1535" s="50"/>
      <c r="S1535" s="50"/>
      <c r="T1535" s="50"/>
      <c r="U1535" s="50"/>
      <c r="V1535" s="51"/>
      <c r="AE1535" s="312"/>
      <c r="AF1535" s="312"/>
      <c r="AG1535" s="312"/>
      <c r="AH1535" s="312"/>
      <c r="AI1535" s="312"/>
      <c r="AJ1535" s="312"/>
      <c r="AK1535" s="312"/>
      <c r="AL1535" s="312"/>
      <c r="AM1535" s="312"/>
      <c r="AN1535" s="312"/>
      <c r="AO1535" s="312"/>
      <c r="AP1535" s="312"/>
      <c r="AQ1535" s="312"/>
      <c r="AR1535" s="312"/>
      <c r="AS1535" s="312"/>
      <c r="AT1535" s="312"/>
      <c r="AU1535" s="312"/>
      <c r="AV1535" s="312"/>
      <c r="AW1535" s="312"/>
      <c r="AX1535" s="312"/>
      <c r="AY1535" s="312"/>
      <c r="AZ1535" s="312"/>
      <c r="BA1535" s="312"/>
      <c r="BB1535" s="312"/>
      <c r="BC1535" s="312"/>
      <c r="BD1535" s="312"/>
      <c r="BE1535" s="306"/>
      <c r="BF1535" s="306"/>
      <c r="BG1535" s="306"/>
      <c r="BH1535" s="306"/>
      <c r="BI1535" s="306"/>
      <c r="BJ1535" s="306"/>
      <c r="BK1535" s="306"/>
      <c r="BL1535" s="306"/>
      <c r="BM1535" s="306"/>
      <c r="BN1535" s="306"/>
      <c r="BO1535" s="306"/>
      <c r="BP1535" s="306"/>
      <c r="BQ1535" s="496"/>
      <c r="BR1535" s="496"/>
      <c r="BS1535" s="496"/>
      <c r="BT1535" s="496"/>
      <c r="BU1535" s="496"/>
      <c r="BV1535" s="496"/>
    </row>
    <row r="1536" spans="1:74" s="52" customFormat="1" ht="12.75">
      <c r="A1536" s="45">
        <v>2735.6132650573031</v>
      </c>
      <c r="B1536" s="46" t="s">
        <v>342</v>
      </c>
      <c r="C1536" s="47" t="s">
        <v>347</v>
      </c>
      <c r="D1536" s="48">
        <v>0</v>
      </c>
      <c r="E1536" s="49">
        <v>39.520769999999999</v>
      </c>
      <c r="F1536" s="49">
        <v>3.3300000000000003E-2</v>
      </c>
      <c r="G1536" s="49">
        <v>17.61384</v>
      </c>
      <c r="H1536" s="49">
        <v>0.186</v>
      </c>
      <c r="I1536" s="49">
        <v>0.25669999999999998</v>
      </c>
      <c r="J1536" s="49">
        <v>43.343919999999997</v>
      </c>
      <c r="K1536" s="49">
        <v>0.28839999999999999</v>
      </c>
      <c r="L1536" s="49">
        <v>101.24292999999999</v>
      </c>
      <c r="M1536" s="47"/>
      <c r="N1536" s="50">
        <v>0.99334415922814234</v>
      </c>
      <c r="O1536" s="50">
        <v>6.6175006638475057E-4</v>
      </c>
      <c r="P1536" s="50">
        <v>0.37024089403034649</v>
      </c>
      <c r="Q1536" s="50">
        <v>3.7603752152558702E-3</v>
      </c>
      <c r="R1536" s="50">
        <v>5.4649469801646509E-3</v>
      </c>
      <c r="S1536" s="50">
        <v>1.6240936811070683</v>
      </c>
      <c r="T1536" s="50">
        <v>7.766534011725665E-3</v>
      </c>
      <c r="U1536" s="50">
        <v>3.0053323406390882</v>
      </c>
      <c r="V1536" s="51">
        <v>81.435367031891531</v>
      </c>
      <c r="X1536" s="49">
        <v>0.25</v>
      </c>
      <c r="Y1536" s="49">
        <v>57.77</v>
      </c>
      <c r="Z1536" s="49">
        <v>0.55000000000000004</v>
      </c>
      <c r="AA1536" s="49">
        <v>10.01</v>
      </c>
      <c r="AB1536" s="49">
        <v>9.1300000000000008</v>
      </c>
      <c r="AC1536" s="49">
        <v>0.26</v>
      </c>
      <c r="AD1536" s="49">
        <v>2.06</v>
      </c>
      <c r="AE1536" s="312"/>
      <c r="AF1536" s="465" t="s">
        <v>1751</v>
      </c>
      <c r="AG1536" s="343">
        <v>30</v>
      </c>
      <c r="AH1536" s="343">
        <v>15</v>
      </c>
      <c r="AI1536" s="343"/>
      <c r="AJ1536" s="343"/>
      <c r="AK1536" s="343"/>
      <c r="AL1536" s="343"/>
      <c r="AM1536" s="343"/>
      <c r="AN1536" s="343"/>
      <c r="AO1536" s="343"/>
      <c r="AP1536" s="343"/>
      <c r="AQ1536" s="343"/>
      <c r="AR1536" s="343"/>
      <c r="AS1536" s="343"/>
      <c r="AT1536" s="343"/>
      <c r="AU1536" s="343"/>
      <c r="AV1536" s="343"/>
      <c r="AW1536" s="343"/>
      <c r="AX1536" s="343"/>
      <c r="AY1536" s="343"/>
      <c r="AZ1536" s="343"/>
      <c r="BA1536" s="343"/>
      <c r="BB1536" s="343"/>
      <c r="BC1536" s="343"/>
      <c r="BD1536" s="343"/>
      <c r="BE1536" s="475"/>
      <c r="BF1536" s="475"/>
      <c r="BG1536" s="475"/>
      <c r="BH1536" s="475"/>
      <c r="BI1536" s="475"/>
      <c r="BJ1536" s="475"/>
      <c r="BK1536" s="475"/>
      <c r="BL1536" s="475"/>
      <c r="BM1536" s="475"/>
      <c r="BN1536" s="475"/>
      <c r="BO1536" s="475"/>
      <c r="BP1536" s="306"/>
      <c r="BQ1536" s="496"/>
      <c r="BR1536" s="496"/>
      <c r="BS1536" s="496"/>
      <c r="BT1536" s="496"/>
      <c r="BU1536" s="496"/>
      <c r="BV1536" s="496"/>
    </row>
    <row r="1537" spans="1:74" s="52" customFormat="1" ht="12.75">
      <c r="A1537" s="45">
        <v>2735.6132650573031</v>
      </c>
      <c r="B1537" s="46" t="s">
        <v>342</v>
      </c>
      <c r="C1537" s="47" t="s">
        <v>347</v>
      </c>
      <c r="D1537" s="48">
        <v>7.0103786034182809</v>
      </c>
      <c r="E1537" s="49">
        <v>39.421880000000002</v>
      </c>
      <c r="F1537" s="49">
        <v>2.2599999999999999E-2</v>
      </c>
      <c r="G1537" s="49">
        <v>17.039159999999999</v>
      </c>
      <c r="H1537" s="49">
        <v>0.25750000000000001</v>
      </c>
      <c r="I1537" s="49">
        <v>0.22700000000000001</v>
      </c>
      <c r="J1537" s="49">
        <v>43.651470000000003</v>
      </c>
      <c r="K1537" s="49">
        <v>0.26450000000000001</v>
      </c>
      <c r="L1537" s="49">
        <v>100.88410999999999</v>
      </c>
      <c r="M1537" s="47"/>
      <c r="N1537" s="50">
        <v>0.99234593107514979</v>
      </c>
      <c r="O1537" s="50">
        <v>4.4978981375824083E-4</v>
      </c>
      <c r="P1537" s="50">
        <v>0.35869881067615283</v>
      </c>
      <c r="Q1537" s="50">
        <v>5.2137101982333766E-3</v>
      </c>
      <c r="R1537" s="50">
        <v>4.8399108051589397E-3</v>
      </c>
      <c r="S1537" s="50">
        <v>1.6380727312776204</v>
      </c>
      <c r="T1537" s="50">
        <v>7.1336054512595422E-3</v>
      </c>
      <c r="U1537" s="50">
        <v>3.0067544892973332</v>
      </c>
      <c r="V1537" s="51">
        <v>82.036061555385643</v>
      </c>
      <c r="X1537" s="49">
        <v>0.25</v>
      </c>
      <c r="Y1537" s="49">
        <v>86.53</v>
      </c>
      <c r="Z1537" s="49">
        <v>0.56000000000000005</v>
      </c>
      <c r="AA1537" s="49">
        <v>7.23</v>
      </c>
      <c r="AB1537" s="49">
        <v>10.23</v>
      </c>
      <c r="AC1537" s="49">
        <v>0.26</v>
      </c>
      <c r="AD1537" s="49">
        <v>2.2000000000000002</v>
      </c>
      <c r="AE1537" s="312"/>
      <c r="AF1537" s="465" t="s">
        <v>1751</v>
      </c>
      <c r="AG1537" s="343">
        <v>30</v>
      </c>
      <c r="AH1537" s="343">
        <v>15</v>
      </c>
      <c r="AI1537" s="343"/>
      <c r="AJ1537" s="343"/>
      <c r="AK1537" s="343"/>
      <c r="AL1537" s="343"/>
      <c r="AM1537" s="343"/>
      <c r="AN1537" s="343"/>
      <c r="AO1537" s="343"/>
      <c r="AP1537" s="343"/>
      <c r="AQ1537" s="343"/>
      <c r="AR1537" s="343"/>
      <c r="AS1537" s="343"/>
      <c r="AT1537" s="343"/>
      <c r="AU1537" s="343"/>
      <c r="AV1537" s="343"/>
      <c r="AW1537" s="343"/>
      <c r="AX1537" s="343"/>
      <c r="AY1537" s="343"/>
      <c r="AZ1537" s="343"/>
      <c r="BA1537" s="343"/>
      <c r="BB1537" s="343"/>
      <c r="BC1537" s="343"/>
      <c r="BD1537" s="343"/>
      <c r="BE1537" s="475"/>
      <c r="BF1537" s="475"/>
      <c r="BG1537" s="475"/>
      <c r="BH1537" s="475"/>
      <c r="BI1537" s="475"/>
      <c r="BJ1537" s="475"/>
      <c r="BK1537" s="475"/>
      <c r="BL1537" s="475"/>
      <c r="BM1537" s="475"/>
      <c r="BN1537" s="475"/>
      <c r="BO1537" s="475"/>
      <c r="BP1537" s="306"/>
      <c r="BQ1537" s="496"/>
      <c r="BR1537" s="496"/>
      <c r="BS1537" s="496"/>
      <c r="BT1537" s="496"/>
      <c r="BU1537" s="496"/>
      <c r="BV1537" s="496"/>
    </row>
    <row r="1538" spans="1:74" s="52" customFormat="1" ht="12.75">
      <c r="A1538" s="45">
        <v>2735.6132650573031</v>
      </c>
      <c r="B1538" s="46" t="s">
        <v>342</v>
      </c>
      <c r="C1538" s="47" t="s">
        <v>347</v>
      </c>
      <c r="D1538" s="48">
        <v>14.010378603418282</v>
      </c>
      <c r="E1538" s="49">
        <v>39.63946</v>
      </c>
      <c r="F1538" s="49">
        <v>2.8799999999999999E-2</v>
      </c>
      <c r="G1538" s="49">
        <v>16.85718</v>
      </c>
      <c r="H1538" s="49">
        <v>0.28899999999999998</v>
      </c>
      <c r="I1538" s="49">
        <v>0.214</v>
      </c>
      <c r="J1538" s="49">
        <v>43.939169999999997</v>
      </c>
      <c r="K1538" s="49">
        <v>0.25559999999999999</v>
      </c>
      <c r="L1538" s="49">
        <v>101.22320999999999</v>
      </c>
      <c r="M1538" s="47"/>
      <c r="N1538" s="50">
        <v>0.99325147773974676</v>
      </c>
      <c r="O1538" s="50">
        <v>5.7055746659767322E-4</v>
      </c>
      <c r="P1538" s="50">
        <v>0.35324205980318335</v>
      </c>
      <c r="Q1538" s="50">
        <v>5.8246954859534628E-3</v>
      </c>
      <c r="R1538" s="50">
        <v>4.5418313414876876E-3</v>
      </c>
      <c r="S1538" s="50">
        <v>1.6413147969684165</v>
      </c>
      <c r="T1538" s="50">
        <v>6.8619885216728762E-3</v>
      </c>
      <c r="U1538" s="50">
        <v>3.0056074073270582</v>
      </c>
      <c r="V1538" s="51">
        <v>82.289697152331726</v>
      </c>
      <c r="X1538" s="49">
        <v>0.25</v>
      </c>
      <c r="Y1538" s="49">
        <v>69.180000000000007</v>
      </c>
      <c r="Z1538" s="49">
        <v>0.56000000000000005</v>
      </c>
      <c r="AA1538" s="49">
        <v>6.62</v>
      </c>
      <c r="AB1538" s="49">
        <v>10.68</v>
      </c>
      <c r="AC1538" s="49">
        <v>0.26</v>
      </c>
      <c r="AD1538" s="49">
        <v>2.25</v>
      </c>
      <c r="AE1538" s="312"/>
      <c r="AF1538" s="465" t="s">
        <v>1751</v>
      </c>
      <c r="AG1538" s="343">
        <v>30</v>
      </c>
      <c r="AH1538" s="343">
        <v>15</v>
      </c>
      <c r="AI1538" s="343"/>
      <c r="AJ1538" s="343"/>
      <c r="AK1538" s="343"/>
      <c r="AL1538" s="343"/>
      <c r="AM1538" s="343"/>
      <c r="AN1538" s="343"/>
      <c r="AO1538" s="343"/>
      <c r="AP1538" s="343"/>
      <c r="AQ1538" s="343"/>
      <c r="AR1538" s="343"/>
      <c r="AS1538" s="343"/>
      <c r="AT1538" s="343"/>
      <c r="AU1538" s="343"/>
      <c r="AV1538" s="343"/>
      <c r="AW1538" s="343"/>
      <c r="AX1538" s="343"/>
      <c r="AY1538" s="343"/>
      <c r="AZ1538" s="343"/>
      <c r="BA1538" s="343"/>
      <c r="BB1538" s="343"/>
      <c r="BC1538" s="343"/>
      <c r="BD1538" s="343"/>
      <c r="BE1538" s="475"/>
      <c r="BF1538" s="475"/>
      <c r="BG1538" s="475"/>
      <c r="BH1538" s="475"/>
      <c r="BI1538" s="475"/>
      <c r="BJ1538" s="475"/>
      <c r="BK1538" s="475"/>
      <c r="BL1538" s="475"/>
      <c r="BM1538" s="475"/>
      <c r="BN1538" s="475"/>
      <c r="BO1538" s="475"/>
      <c r="BP1538" s="306"/>
      <c r="BQ1538" s="496"/>
      <c r="BR1538" s="496"/>
      <c r="BS1538" s="496"/>
      <c r="BT1538" s="496"/>
      <c r="BU1538" s="496"/>
      <c r="BV1538" s="496"/>
    </row>
    <row r="1539" spans="1:74" s="52" customFormat="1" ht="12.75">
      <c r="A1539" s="45">
        <v>2735.6132650573031</v>
      </c>
      <c r="B1539" s="46" t="s">
        <v>342</v>
      </c>
      <c r="C1539" s="47" t="s">
        <v>347</v>
      </c>
      <c r="D1539" s="48">
        <v>21.010378603418282</v>
      </c>
      <c r="E1539" s="49">
        <v>39.570219999999999</v>
      </c>
      <c r="F1539" s="49">
        <v>5.1999999999999998E-2</v>
      </c>
      <c r="G1539" s="49">
        <v>17.403130000000001</v>
      </c>
      <c r="H1539" s="49">
        <v>0.28289999999999998</v>
      </c>
      <c r="I1539" s="49">
        <v>0.20230000000000001</v>
      </c>
      <c r="J1539" s="49">
        <v>43.562179999999998</v>
      </c>
      <c r="K1539" s="49">
        <v>0.25509999999999999</v>
      </c>
      <c r="L1539" s="49">
        <v>101.32783000000001</v>
      </c>
      <c r="M1539" s="47"/>
      <c r="N1539" s="50">
        <v>0.99278668000771608</v>
      </c>
      <c r="O1539" s="50">
        <v>1.0314928824052513E-3</v>
      </c>
      <c r="P1539" s="50">
        <v>0.36514960503251231</v>
      </c>
      <c r="Q1539" s="50">
        <v>5.7090561800201209E-3</v>
      </c>
      <c r="R1539" s="50">
        <v>4.2990163701361814E-3</v>
      </c>
      <c r="S1539" s="50">
        <v>1.6293171453370072</v>
      </c>
      <c r="T1539" s="50">
        <v>6.8573384176761907E-3</v>
      </c>
      <c r="U1539" s="50">
        <v>3.0051503342274737</v>
      </c>
      <c r="V1539" s="51">
        <v>81.691868016107051</v>
      </c>
      <c r="X1539" s="49">
        <v>0.25</v>
      </c>
      <c r="Y1539" s="49">
        <v>36.74</v>
      </c>
      <c r="Z1539" s="49">
        <v>0.55000000000000004</v>
      </c>
      <c r="AA1539" s="49">
        <v>6.86</v>
      </c>
      <c r="AB1539" s="49">
        <v>11.59</v>
      </c>
      <c r="AC1539" s="49">
        <v>0.26</v>
      </c>
      <c r="AD1539" s="49">
        <v>2.27</v>
      </c>
      <c r="AE1539" s="312"/>
      <c r="AF1539" s="465" t="s">
        <v>1751</v>
      </c>
      <c r="AG1539" s="343">
        <v>30</v>
      </c>
      <c r="AH1539" s="343">
        <v>15</v>
      </c>
      <c r="AI1539" s="343"/>
      <c r="AJ1539" s="343"/>
      <c r="AK1539" s="343"/>
      <c r="AL1539" s="343"/>
      <c r="AM1539" s="343"/>
      <c r="AN1539" s="343"/>
      <c r="AO1539" s="343"/>
      <c r="AP1539" s="343"/>
      <c r="AQ1539" s="343"/>
      <c r="AR1539" s="343"/>
      <c r="AS1539" s="343"/>
      <c r="AT1539" s="343"/>
      <c r="AU1539" s="343"/>
      <c r="AV1539" s="343"/>
      <c r="AW1539" s="343"/>
      <c r="AX1539" s="343"/>
      <c r="AY1539" s="343"/>
      <c r="AZ1539" s="343"/>
      <c r="BA1539" s="343"/>
      <c r="BB1539" s="343"/>
      <c r="BC1539" s="343"/>
      <c r="BD1539" s="343"/>
      <c r="BE1539" s="475"/>
      <c r="BF1539" s="475"/>
      <c r="BG1539" s="475"/>
      <c r="BH1539" s="475"/>
      <c r="BI1539" s="475"/>
      <c r="BJ1539" s="475"/>
      <c r="BK1539" s="475"/>
      <c r="BL1539" s="475"/>
      <c r="BM1539" s="475"/>
      <c r="BN1539" s="475"/>
      <c r="BO1539" s="475"/>
      <c r="BP1539" s="306"/>
      <c r="BQ1539" s="496"/>
      <c r="BR1539" s="496"/>
      <c r="BS1539" s="496"/>
      <c r="BT1539" s="496"/>
      <c r="BU1539" s="496"/>
      <c r="BV1539" s="496"/>
    </row>
    <row r="1540" spans="1:74" s="52" customFormat="1" ht="12.75">
      <c r="A1540" s="45">
        <v>2735.6132650573031</v>
      </c>
      <c r="B1540" s="46" t="s">
        <v>342</v>
      </c>
      <c r="C1540" s="47" t="s">
        <v>347</v>
      </c>
      <c r="D1540" s="48">
        <v>28.010378603418282</v>
      </c>
      <c r="E1540" s="49">
        <v>39.342750000000002</v>
      </c>
      <c r="F1540" s="49">
        <v>1.5800000000000002E-2</v>
      </c>
      <c r="G1540" s="49">
        <v>17.882020000000001</v>
      </c>
      <c r="H1540" s="49">
        <v>0.31840000000000002</v>
      </c>
      <c r="I1540" s="49">
        <v>0.28220000000000001</v>
      </c>
      <c r="J1540" s="49">
        <v>43.056220000000003</v>
      </c>
      <c r="K1540" s="49">
        <v>0.2389</v>
      </c>
      <c r="L1540" s="49">
        <v>101.13629</v>
      </c>
      <c r="M1540" s="47"/>
      <c r="N1540" s="50">
        <v>0.99215585814289609</v>
      </c>
      <c r="O1540" s="50">
        <v>3.1502693645508187E-4</v>
      </c>
      <c r="P1540" s="50">
        <v>0.37712711439755803</v>
      </c>
      <c r="Q1540" s="50">
        <v>6.4585070690665498E-3</v>
      </c>
      <c r="R1540" s="50">
        <v>6.0277875402857777E-3</v>
      </c>
      <c r="S1540" s="50">
        <v>1.6186749018272155</v>
      </c>
      <c r="T1540" s="50">
        <v>6.4548920707170072E-3</v>
      </c>
      <c r="U1540" s="50">
        <v>3.007214087984194</v>
      </c>
      <c r="V1540" s="51">
        <v>81.103981690983289</v>
      </c>
      <c r="X1540" s="49">
        <v>0.26</v>
      </c>
      <c r="Y1540" s="49">
        <v>127.89</v>
      </c>
      <c r="Z1540" s="49">
        <v>0.54</v>
      </c>
      <c r="AA1540" s="49">
        <v>6.13</v>
      </c>
      <c r="AB1540" s="49">
        <v>8.5299999999999994</v>
      </c>
      <c r="AC1540" s="49">
        <v>0.26</v>
      </c>
      <c r="AD1540" s="49">
        <v>2.39</v>
      </c>
      <c r="AE1540" s="312"/>
      <c r="AF1540" s="465" t="s">
        <v>1751</v>
      </c>
      <c r="AG1540" s="343">
        <v>30</v>
      </c>
      <c r="AH1540" s="343">
        <v>15</v>
      </c>
      <c r="AI1540" s="343"/>
      <c r="AJ1540" s="343"/>
      <c r="AK1540" s="343"/>
      <c r="AL1540" s="343"/>
      <c r="AM1540" s="343"/>
      <c r="AN1540" s="343"/>
      <c r="AO1540" s="343"/>
      <c r="AP1540" s="343"/>
      <c r="AQ1540" s="343"/>
      <c r="AR1540" s="343"/>
      <c r="AS1540" s="343"/>
      <c r="AT1540" s="343"/>
      <c r="AU1540" s="343"/>
      <c r="AV1540" s="343"/>
      <c r="AW1540" s="343"/>
      <c r="AX1540" s="343"/>
      <c r="AY1540" s="343"/>
      <c r="AZ1540" s="343"/>
      <c r="BA1540" s="343"/>
      <c r="BB1540" s="343"/>
      <c r="BC1540" s="343"/>
      <c r="BD1540" s="343"/>
      <c r="BE1540" s="475"/>
      <c r="BF1540" s="475"/>
      <c r="BG1540" s="475"/>
      <c r="BH1540" s="475"/>
      <c r="BI1540" s="475"/>
      <c r="BJ1540" s="475"/>
      <c r="BK1540" s="475"/>
      <c r="BL1540" s="475"/>
      <c r="BM1540" s="475"/>
      <c r="BN1540" s="475"/>
      <c r="BO1540" s="475"/>
      <c r="BP1540" s="306"/>
      <c r="BQ1540" s="496"/>
      <c r="BR1540" s="496"/>
      <c r="BS1540" s="496"/>
      <c r="BT1540" s="496"/>
      <c r="BU1540" s="496"/>
      <c r="BV1540" s="496"/>
    </row>
    <row r="1541" spans="1:74" s="52" customFormat="1" ht="12.75">
      <c r="A1541" s="45">
        <v>2735.6132650573031</v>
      </c>
      <c r="B1541" s="46" t="s">
        <v>342</v>
      </c>
      <c r="C1541" s="47" t="s">
        <v>347</v>
      </c>
      <c r="D1541" s="48">
        <v>35.010378603418282</v>
      </c>
      <c r="E1541" s="49">
        <v>39.36253</v>
      </c>
      <c r="F1541" s="49">
        <v>3.5499999999999997E-2</v>
      </c>
      <c r="G1541" s="49">
        <v>18.715299999999999</v>
      </c>
      <c r="H1541" s="49">
        <v>0.30620000000000003</v>
      </c>
      <c r="I1541" s="49">
        <v>0.28339999999999999</v>
      </c>
      <c r="J1541" s="49">
        <v>42.70899</v>
      </c>
      <c r="K1541" s="49">
        <v>0.23119999999999999</v>
      </c>
      <c r="L1541" s="49">
        <v>101.64312</v>
      </c>
      <c r="M1541" s="47"/>
      <c r="N1541" s="50">
        <v>0.99110215184601358</v>
      </c>
      <c r="O1541" s="50">
        <v>7.0670665742821363E-4</v>
      </c>
      <c r="P1541" s="50">
        <v>0.39408345453297883</v>
      </c>
      <c r="Q1541" s="50">
        <v>6.2013250093449759E-3</v>
      </c>
      <c r="R1541" s="50">
        <v>6.0439519021611215E-3</v>
      </c>
      <c r="S1541" s="50">
        <v>1.6031097709652022</v>
      </c>
      <c r="T1541" s="50">
        <v>6.2370739260006755E-3</v>
      </c>
      <c r="U1541" s="50">
        <v>3.0074844348391294</v>
      </c>
      <c r="V1541" s="51">
        <v>80.268135826733626</v>
      </c>
      <c r="X1541" s="49">
        <v>0.26</v>
      </c>
      <c r="Y1541" s="49">
        <v>55.04</v>
      </c>
      <c r="Z1541" s="49">
        <v>0.53</v>
      </c>
      <c r="AA1541" s="49">
        <v>6.57</v>
      </c>
      <c r="AB1541" s="49">
        <v>8.7200000000000006</v>
      </c>
      <c r="AC1541" s="49">
        <v>0.26</v>
      </c>
      <c r="AD1541" s="49">
        <v>2.46</v>
      </c>
      <c r="AE1541" s="312"/>
      <c r="AF1541" s="465" t="s">
        <v>1751</v>
      </c>
      <c r="AG1541" s="343">
        <v>30</v>
      </c>
      <c r="AH1541" s="343">
        <v>15</v>
      </c>
      <c r="AI1541" s="343"/>
      <c r="AJ1541" s="343"/>
      <c r="AK1541" s="343"/>
      <c r="AL1541" s="343"/>
      <c r="AM1541" s="343"/>
      <c r="AN1541" s="343"/>
      <c r="AO1541" s="343"/>
      <c r="AP1541" s="343"/>
      <c r="AQ1541" s="343"/>
      <c r="AR1541" s="343"/>
      <c r="AS1541" s="343"/>
      <c r="AT1541" s="343"/>
      <c r="AU1541" s="343"/>
      <c r="AV1541" s="343"/>
      <c r="AW1541" s="343"/>
      <c r="AX1541" s="343"/>
      <c r="AY1541" s="343"/>
      <c r="AZ1541" s="343"/>
      <c r="BA1541" s="343"/>
      <c r="BB1541" s="343"/>
      <c r="BC1541" s="343"/>
      <c r="BD1541" s="343"/>
      <c r="BE1541" s="475"/>
      <c r="BF1541" s="475"/>
      <c r="BG1541" s="475"/>
      <c r="BH1541" s="475"/>
      <c r="BI1541" s="475"/>
      <c r="BJ1541" s="475"/>
      <c r="BK1541" s="475"/>
      <c r="BL1541" s="475"/>
      <c r="BM1541" s="475"/>
      <c r="BN1541" s="475"/>
      <c r="BO1541" s="475"/>
      <c r="BP1541" s="306"/>
      <c r="BQ1541" s="496"/>
      <c r="BR1541" s="496"/>
      <c r="BS1541" s="496"/>
      <c r="BT1541" s="496"/>
      <c r="BU1541" s="496"/>
      <c r="BV1541" s="496"/>
    </row>
    <row r="1542" spans="1:74" s="52" customFormat="1" ht="12.75">
      <c r="A1542" s="45">
        <v>2735.6132650573031</v>
      </c>
      <c r="B1542" s="46" t="s">
        <v>342</v>
      </c>
      <c r="C1542" s="47" t="s">
        <v>347</v>
      </c>
      <c r="D1542" s="48">
        <v>42.010378603418282</v>
      </c>
      <c r="E1542" s="49">
        <v>39.233960000000003</v>
      </c>
      <c r="F1542" s="49">
        <v>1.4999999999999999E-2</v>
      </c>
      <c r="G1542" s="49">
        <v>19.060110000000002</v>
      </c>
      <c r="H1542" s="49">
        <v>0.28760000000000002</v>
      </c>
      <c r="I1542" s="49">
        <v>0.23449999999999999</v>
      </c>
      <c r="J1542" s="49">
        <v>42.034379999999999</v>
      </c>
      <c r="K1542" s="49">
        <v>0.224</v>
      </c>
      <c r="L1542" s="49">
        <v>101.08955</v>
      </c>
      <c r="M1542" s="47"/>
      <c r="N1542" s="50">
        <v>0.99467192927697701</v>
      </c>
      <c r="O1542" s="50">
        <v>3.0066604924951402E-4</v>
      </c>
      <c r="P1542" s="50">
        <v>0.40410954972643964</v>
      </c>
      <c r="Q1542" s="50">
        <v>5.8647633291592106E-3</v>
      </c>
      <c r="R1542" s="50">
        <v>5.0355429335357171E-3</v>
      </c>
      <c r="S1542" s="50">
        <v>1.5886598085030785</v>
      </c>
      <c r="T1542" s="50">
        <v>6.0844788060833641E-3</v>
      </c>
      <c r="U1542" s="50">
        <v>3.0047267386245231</v>
      </c>
      <c r="V1542" s="51">
        <v>79.721208174062255</v>
      </c>
      <c r="X1542" s="49">
        <v>0.26</v>
      </c>
      <c r="Y1542" s="49">
        <v>128.91999999999999</v>
      </c>
      <c r="Z1542" s="49">
        <v>0.53</v>
      </c>
      <c r="AA1542" s="49">
        <v>6.93</v>
      </c>
      <c r="AB1542" s="49">
        <v>10.27</v>
      </c>
      <c r="AC1542" s="49">
        <v>0.26</v>
      </c>
      <c r="AD1542" s="49">
        <v>2.52</v>
      </c>
      <c r="AE1542" s="312"/>
      <c r="AF1542" s="465" t="s">
        <v>1751</v>
      </c>
      <c r="AG1542" s="343">
        <v>30</v>
      </c>
      <c r="AH1542" s="343">
        <v>15</v>
      </c>
      <c r="AI1542" s="343"/>
      <c r="AJ1542" s="343"/>
      <c r="AK1542" s="343"/>
      <c r="AL1542" s="343"/>
      <c r="AM1542" s="343"/>
      <c r="AN1542" s="343"/>
      <c r="AO1542" s="343"/>
      <c r="AP1542" s="343"/>
      <c r="AQ1542" s="343"/>
      <c r="AR1542" s="343"/>
      <c r="AS1542" s="343"/>
      <c r="AT1542" s="343"/>
      <c r="AU1542" s="343"/>
      <c r="AV1542" s="343"/>
      <c r="AW1542" s="343"/>
      <c r="AX1542" s="343"/>
      <c r="AY1542" s="343"/>
      <c r="AZ1542" s="343"/>
      <c r="BA1542" s="343"/>
      <c r="BB1542" s="343"/>
      <c r="BC1542" s="343"/>
      <c r="BD1542" s="343"/>
      <c r="BE1542" s="475"/>
      <c r="BF1542" s="475"/>
      <c r="BG1542" s="475"/>
      <c r="BH1542" s="475"/>
      <c r="BI1542" s="475"/>
      <c r="BJ1542" s="475"/>
      <c r="BK1542" s="475"/>
      <c r="BL1542" s="475"/>
      <c r="BM1542" s="475"/>
      <c r="BN1542" s="475"/>
      <c r="BO1542" s="475"/>
      <c r="BP1542" s="306"/>
      <c r="BQ1542" s="496"/>
      <c r="BR1542" s="496"/>
      <c r="BS1542" s="496"/>
      <c r="BT1542" s="496"/>
      <c r="BU1542" s="496"/>
      <c r="BV1542" s="496"/>
    </row>
    <row r="1543" spans="1:74" s="52" customFormat="1" ht="12.75">
      <c r="A1543" s="45">
        <v>2735.6132650573031</v>
      </c>
      <c r="B1543" s="46" t="s">
        <v>342</v>
      </c>
      <c r="C1543" s="47" t="s">
        <v>347</v>
      </c>
      <c r="D1543" s="48">
        <v>49.010378603418282</v>
      </c>
      <c r="E1543" s="49">
        <v>39.342750000000002</v>
      </c>
      <c r="F1543" s="49">
        <v>4.4999999999999997E-3</v>
      </c>
      <c r="G1543" s="49">
        <v>19.337869999999999</v>
      </c>
      <c r="H1543" s="49">
        <v>0.30059999999999998</v>
      </c>
      <c r="I1543" s="49">
        <v>0.23669999999999999</v>
      </c>
      <c r="J1543" s="49">
        <v>41.895490000000002</v>
      </c>
      <c r="K1543" s="49">
        <v>0.2316</v>
      </c>
      <c r="L1543" s="49">
        <v>101.34951</v>
      </c>
      <c r="M1543" s="47"/>
      <c r="N1543" s="50">
        <v>0.99592533655380333</v>
      </c>
      <c r="O1543" s="50">
        <v>9.0063743967816993E-5</v>
      </c>
      <c r="P1543" s="50">
        <v>0.40938007216016714</v>
      </c>
      <c r="Q1543" s="50">
        <v>6.1206132272968424E-3</v>
      </c>
      <c r="R1543" s="50">
        <v>5.0751170730302343E-3</v>
      </c>
      <c r="S1543" s="50">
        <v>1.5810219068735736</v>
      </c>
      <c r="T1543" s="50">
        <v>6.2814263264217955E-3</v>
      </c>
      <c r="U1543" s="50">
        <v>3.0038945359582607</v>
      </c>
      <c r="V1543" s="51">
        <v>79.432291744459363</v>
      </c>
      <c r="X1543" s="49">
        <v>0.26</v>
      </c>
      <c r="Y1543" s="49">
        <v>442.88</v>
      </c>
      <c r="Z1543" s="49">
        <v>0.52</v>
      </c>
      <c r="AA1543" s="49">
        <v>6.58</v>
      </c>
      <c r="AB1543" s="49">
        <v>9.8000000000000007</v>
      </c>
      <c r="AC1543" s="49">
        <v>0.27</v>
      </c>
      <c r="AD1543" s="49">
        <v>2.44</v>
      </c>
      <c r="AE1543" s="312"/>
      <c r="AF1543" s="465" t="s">
        <v>1751</v>
      </c>
      <c r="AG1543" s="343">
        <v>30</v>
      </c>
      <c r="AH1543" s="343">
        <v>15</v>
      </c>
      <c r="AI1543" s="343"/>
      <c r="AJ1543" s="343"/>
      <c r="AK1543" s="343"/>
      <c r="AL1543" s="343"/>
      <c r="AM1543" s="343"/>
      <c r="AN1543" s="343"/>
      <c r="AO1543" s="343"/>
      <c r="AP1543" s="343"/>
      <c r="AQ1543" s="343"/>
      <c r="AR1543" s="343"/>
      <c r="AS1543" s="343"/>
      <c r="AT1543" s="343"/>
      <c r="AU1543" s="343"/>
      <c r="AV1543" s="343"/>
      <c r="AW1543" s="343"/>
      <c r="AX1543" s="343"/>
      <c r="AY1543" s="343"/>
      <c r="AZ1543" s="343"/>
      <c r="BA1543" s="343"/>
      <c r="BB1543" s="343"/>
      <c r="BC1543" s="343"/>
      <c r="BD1543" s="343"/>
      <c r="BE1543" s="475"/>
      <c r="BF1543" s="475"/>
      <c r="BG1543" s="475"/>
      <c r="BH1543" s="475"/>
      <c r="BI1543" s="475"/>
      <c r="BJ1543" s="475"/>
      <c r="BK1543" s="475"/>
      <c r="BL1543" s="475"/>
      <c r="BM1543" s="475"/>
      <c r="BN1543" s="475"/>
      <c r="BO1543" s="475"/>
      <c r="BP1543" s="306"/>
      <c r="BQ1543" s="496"/>
      <c r="BR1543" s="496"/>
      <c r="BS1543" s="496"/>
      <c r="BT1543" s="496"/>
      <c r="BU1543" s="496"/>
      <c r="BV1543" s="496"/>
    </row>
    <row r="1544" spans="1:74" s="52" customFormat="1" ht="12.75">
      <c r="A1544" s="45">
        <v>2735.6132650573031</v>
      </c>
      <c r="B1544" s="46" t="s">
        <v>342</v>
      </c>
      <c r="C1544" s="47" t="s">
        <v>347</v>
      </c>
      <c r="D1544" s="48">
        <v>56.010378603418282</v>
      </c>
      <c r="E1544" s="49">
        <v>39.144950000000001</v>
      </c>
      <c r="F1544" s="49">
        <v>1.14E-2</v>
      </c>
      <c r="G1544" s="49">
        <v>19.539010000000001</v>
      </c>
      <c r="H1544" s="49">
        <v>0.30209999999999998</v>
      </c>
      <c r="I1544" s="49">
        <v>0.27989999999999998</v>
      </c>
      <c r="J1544" s="49">
        <v>41.756599999999999</v>
      </c>
      <c r="K1544" s="49">
        <v>0.2258</v>
      </c>
      <c r="L1544" s="49">
        <v>101.25976000000001</v>
      </c>
      <c r="M1544" s="47"/>
      <c r="N1544" s="50">
        <v>0.99334786370737671</v>
      </c>
      <c r="O1544" s="50">
        <v>2.2872091821129302E-4</v>
      </c>
      <c r="P1544" s="50">
        <v>0.41465238587825376</v>
      </c>
      <c r="Q1544" s="50">
        <v>6.1662373441595834E-3</v>
      </c>
      <c r="R1544" s="50">
        <v>6.0160890651492788E-3</v>
      </c>
      <c r="S1544" s="50">
        <v>1.5796442622483469</v>
      </c>
      <c r="T1544" s="50">
        <v>6.1391352947034392E-3</v>
      </c>
      <c r="U1544" s="50">
        <v>3.0061946944562008</v>
      </c>
      <c r="V1544" s="51">
        <v>79.208088913564126</v>
      </c>
      <c r="X1544" s="49">
        <v>0.26</v>
      </c>
      <c r="Y1544" s="49">
        <v>164.91</v>
      </c>
      <c r="Z1544" s="49">
        <v>0.52</v>
      </c>
      <c r="AA1544" s="49">
        <v>6.49</v>
      </c>
      <c r="AB1544" s="49">
        <v>8.5500000000000007</v>
      </c>
      <c r="AC1544" s="49">
        <v>0.27</v>
      </c>
      <c r="AD1544" s="49">
        <v>2.5</v>
      </c>
      <c r="AE1544" s="312"/>
      <c r="AF1544" s="465" t="s">
        <v>1751</v>
      </c>
      <c r="AG1544" s="343">
        <v>30</v>
      </c>
      <c r="AH1544" s="343">
        <v>15</v>
      </c>
      <c r="AI1544" s="343"/>
      <c r="AJ1544" s="343"/>
      <c r="AK1544" s="343"/>
      <c r="AL1544" s="343"/>
      <c r="AM1544" s="343"/>
      <c r="AN1544" s="343"/>
      <c r="AO1544" s="343"/>
      <c r="AP1544" s="343"/>
      <c r="AQ1544" s="343"/>
      <c r="AR1544" s="343"/>
      <c r="AS1544" s="343"/>
      <c r="AT1544" s="343"/>
      <c r="AU1544" s="343"/>
      <c r="AV1544" s="343"/>
      <c r="AW1544" s="343"/>
      <c r="AX1544" s="343"/>
      <c r="AY1544" s="343"/>
      <c r="AZ1544" s="343"/>
      <c r="BA1544" s="343"/>
      <c r="BB1544" s="343"/>
      <c r="BC1544" s="343"/>
      <c r="BD1544" s="343"/>
      <c r="BE1544" s="475"/>
      <c r="BF1544" s="475"/>
      <c r="BG1544" s="475"/>
      <c r="BH1544" s="475"/>
      <c r="BI1544" s="475"/>
      <c r="BJ1544" s="475"/>
      <c r="BK1544" s="475"/>
      <c r="BL1544" s="475"/>
      <c r="BM1544" s="475"/>
      <c r="BN1544" s="475"/>
      <c r="BO1544" s="475"/>
      <c r="BP1544" s="306"/>
      <c r="BQ1544" s="496"/>
      <c r="BR1544" s="496"/>
      <c r="BS1544" s="496"/>
      <c r="BT1544" s="496"/>
      <c r="BU1544" s="496"/>
      <c r="BV1544" s="496"/>
    </row>
    <row r="1545" spans="1:74" s="52" customFormat="1" ht="12.75">
      <c r="A1545" s="45">
        <v>2735.6132650573031</v>
      </c>
      <c r="B1545" s="46" t="s">
        <v>342</v>
      </c>
      <c r="C1545" s="47" t="s">
        <v>347</v>
      </c>
      <c r="D1545" s="48">
        <v>63.010378603418282</v>
      </c>
      <c r="E1545" s="49">
        <v>39.135060000000003</v>
      </c>
      <c r="F1545" s="49">
        <v>0</v>
      </c>
      <c r="G1545" s="49">
        <v>19.5869</v>
      </c>
      <c r="H1545" s="49">
        <v>0.34499999999999997</v>
      </c>
      <c r="I1545" s="49">
        <v>0.26129999999999998</v>
      </c>
      <c r="J1545" s="49">
        <v>41.806199999999997</v>
      </c>
      <c r="K1545" s="49">
        <v>0.2205</v>
      </c>
      <c r="L1545" s="49">
        <v>101.35495999999999</v>
      </c>
      <c r="M1545" s="47"/>
      <c r="N1545" s="50">
        <v>0.99259158329375574</v>
      </c>
      <c r="O1545" s="50">
        <v>0</v>
      </c>
      <c r="P1545" s="50">
        <v>0.4154571947514909</v>
      </c>
      <c r="Q1545" s="50">
        <v>7.0382967181861272E-3</v>
      </c>
      <c r="R1545" s="50">
        <v>5.6134483786645659E-3</v>
      </c>
      <c r="S1545" s="50">
        <v>1.5807159070736447</v>
      </c>
      <c r="T1545" s="50">
        <v>5.9919864905023249E-3</v>
      </c>
      <c r="U1545" s="50">
        <v>3.0074084167062445</v>
      </c>
      <c r="V1545" s="51">
        <v>79.187316251700253</v>
      </c>
      <c r="X1545" s="49">
        <v>0.26</v>
      </c>
      <c r="Y1545" s="49">
        <v>300</v>
      </c>
      <c r="Z1545" s="49">
        <v>0.52</v>
      </c>
      <c r="AA1545" s="49">
        <v>5.78</v>
      </c>
      <c r="AB1545" s="49">
        <v>9.06</v>
      </c>
      <c r="AC1545" s="49">
        <v>0.27</v>
      </c>
      <c r="AD1545" s="49">
        <v>2.54</v>
      </c>
      <c r="AE1545" s="312"/>
      <c r="AF1545" s="465" t="s">
        <v>1751</v>
      </c>
      <c r="AG1545" s="343">
        <v>30</v>
      </c>
      <c r="AH1545" s="343">
        <v>15</v>
      </c>
      <c r="AI1545" s="343"/>
      <c r="AJ1545" s="343"/>
      <c r="AK1545" s="343"/>
      <c r="AL1545" s="343"/>
      <c r="AM1545" s="343"/>
      <c r="AN1545" s="343"/>
      <c r="AO1545" s="343"/>
      <c r="AP1545" s="343"/>
      <c r="AQ1545" s="343"/>
      <c r="AR1545" s="343"/>
      <c r="AS1545" s="343"/>
      <c r="AT1545" s="343"/>
      <c r="AU1545" s="343"/>
      <c r="AV1545" s="343"/>
      <c r="AW1545" s="343"/>
      <c r="AX1545" s="343"/>
      <c r="AY1545" s="343"/>
      <c r="AZ1545" s="343"/>
      <c r="BA1545" s="343"/>
      <c r="BB1545" s="343"/>
      <c r="BC1545" s="343"/>
      <c r="BD1545" s="343"/>
      <c r="BE1545" s="475"/>
      <c r="BF1545" s="475"/>
      <c r="BG1545" s="475"/>
      <c r="BH1545" s="475"/>
      <c r="BI1545" s="475"/>
      <c r="BJ1545" s="475"/>
      <c r="BK1545" s="475"/>
      <c r="BL1545" s="475"/>
      <c r="BM1545" s="475"/>
      <c r="BN1545" s="475"/>
      <c r="BO1545" s="475"/>
      <c r="BP1545" s="306"/>
      <c r="BQ1545" s="496"/>
      <c r="BR1545" s="496"/>
      <c r="BS1545" s="496"/>
      <c r="BT1545" s="496"/>
      <c r="BU1545" s="496"/>
      <c r="BV1545" s="496"/>
    </row>
    <row r="1546" spans="1:74" s="52" customFormat="1" ht="12.75">
      <c r="A1546" s="45">
        <v>2735.6132650573031</v>
      </c>
      <c r="B1546" s="46" t="s">
        <v>342</v>
      </c>
      <c r="C1546" s="47" t="s">
        <v>347</v>
      </c>
      <c r="D1546" s="48">
        <v>70.010378603418275</v>
      </c>
      <c r="E1546" s="49">
        <v>38.927370000000003</v>
      </c>
      <c r="F1546" s="49">
        <v>2.47E-2</v>
      </c>
      <c r="G1546" s="49">
        <v>19.510269999999998</v>
      </c>
      <c r="H1546" s="49">
        <v>0.31290000000000001</v>
      </c>
      <c r="I1546" s="49">
        <v>0.2576</v>
      </c>
      <c r="J1546" s="49">
        <v>41.796280000000003</v>
      </c>
      <c r="K1546" s="49">
        <v>0.2344</v>
      </c>
      <c r="L1546" s="49">
        <v>101.06352</v>
      </c>
      <c r="M1546" s="47"/>
      <c r="N1546" s="50">
        <v>0.99014743652810622</v>
      </c>
      <c r="O1546" s="50">
        <v>4.9672632021939046E-4</v>
      </c>
      <c r="P1546" s="50">
        <v>0.41501527155589291</v>
      </c>
      <c r="Q1546" s="50">
        <v>6.4016844015991631E-3</v>
      </c>
      <c r="R1546" s="50">
        <v>5.5497881121465862E-3</v>
      </c>
      <c r="S1546" s="50">
        <v>1.5848602752257017</v>
      </c>
      <c r="T1546" s="50">
        <v>6.3879286877892129E-3</v>
      </c>
      <c r="U1546" s="50">
        <v>3.0088591108314553</v>
      </c>
      <c r="V1546" s="51">
        <v>79.247945092194456</v>
      </c>
      <c r="X1546" s="49">
        <v>0.26</v>
      </c>
      <c r="Y1546" s="49">
        <v>81.33</v>
      </c>
      <c r="Z1546" s="49">
        <v>0.52</v>
      </c>
      <c r="AA1546" s="49">
        <v>6.33</v>
      </c>
      <c r="AB1546" s="49">
        <v>9.4</v>
      </c>
      <c r="AC1546" s="49">
        <v>0.27</v>
      </c>
      <c r="AD1546" s="49">
        <v>2.41</v>
      </c>
      <c r="AE1546" s="312"/>
      <c r="AF1546" s="465" t="s">
        <v>1751</v>
      </c>
      <c r="AG1546" s="343">
        <v>30</v>
      </c>
      <c r="AH1546" s="343">
        <v>15</v>
      </c>
      <c r="AI1546" s="343"/>
      <c r="AJ1546" s="343"/>
      <c r="AK1546" s="343"/>
      <c r="AL1546" s="343"/>
      <c r="AM1546" s="343"/>
      <c r="AN1546" s="343"/>
      <c r="AO1546" s="343"/>
      <c r="AP1546" s="343"/>
      <c r="AQ1546" s="343"/>
      <c r="AR1546" s="343"/>
      <c r="AS1546" s="343"/>
      <c r="AT1546" s="343"/>
      <c r="AU1546" s="343"/>
      <c r="AV1546" s="343"/>
      <c r="AW1546" s="343"/>
      <c r="AX1546" s="343"/>
      <c r="AY1546" s="343"/>
      <c r="AZ1546" s="343"/>
      <c r="BA1546" s="343"/>
      <c r="BB1546" s="343"/>
      <c r="BC1546" s="343"/>
      <c r="BD1546" s="343"/>
      <c r="BE1546" s="475"/>
      <c r="BF1546" s="475"/>
      <c r="BG1546" s="475"/>
      <c r="BH1546" s="475"/>
      <c r="BI1546" s="475"/>
      <c r="BJ1546" s="475"/>
      <c r="BK1546" s="475"/>
      <c r="BL1546" s="475"/>
      <c r="BM1546" s="475"/>
      <c r="BN1546" s="475"/>
      <c r="BO1546" s="475"/>
      <c r="BP1546" s="306"/>
      <c r="BQ1546" s="496"/>
      <c r="BR1546" s="496"/>
      <c r="BS1546" s="496"/>
      <c r="BT1546" s="496"/>
      <c r="BU1546" s="496"/>
      <c r="BV1546" s="496"/>
    </row>
    <row r="1547" spans="1:74" s="52" customFormat="1" ht="12.75">
      <c r="A1547" s="45">
        <v>2735.6132650573031</v>
      </c>
      <c r="B1547" s="46" t="s">
        <v>342</v>
      </c>
      <c r="C1547" s="47" t="s">
        <v>347</v>
      </c>
      <c r="D1547" s="48">
        <v>77.010378603418275</v>
      </c>
      <c r="E1547" s="49">
        <v>39.115279999999998</v>
      </c>
      <c r="F1547" s="49">
        <v>1.5100000000000001E-2</v>
      </c>
      <c r="G1547" s="49">
        <v>19.395340000000001</v>
      </c>
      <c r="H1547" s="49">
        <v>0.29010000000000002</v>
      </c>
      <c r="I1547" s="49">
        <v>0.26829999999999998</v>
      </c>
      <c r="J1547" s="49">
        <v>41.845889999999997</v>
      </c>
      <c r="K1547" s="49">
        <v>0.22209999999999999</v>
      </c>
      <c r="L1547" s="49">
        <v>101.15210999999999</v>
      </c>
      <c r="M1547" s="47"/>
      <c r="N1547" s="50">
        <v>0.99297950603621865</v>
      </c>
      <c r="O1547" s="50">
        <v>3.0307227164220329E-4</v>
      </c>
      <c r="P1547" s="50">
        <v>0.41176291808815907</v>
      </c>
      <c r="Q1547" s="50">
        <v>5.923596434159524E-3</v>
      </c>
      <c r="R1547" s="50">
        <v>5.7689962111155645E-3</v>
      </c>
      <c r="S1547" s="50">
        <v>1.5836353826167791</v>
      </c>
      <c r="T1547" s="50">
        <v>6.0408777624228341E-3</v>
      </c>
      <c r="U1547" s="50">
        <v>3.0064143494204969</v>
      </c>
      <c r="V1547" s="51">
        <v>79.364374624219607</v>
      </c>
      <c r="X1547" s="49">
        <v>0.26</v>
      </c>
      <c r="Y1547" s="49">
        <v>126.16</v>
      </c>
      <c r="Z1547" s="49">
        <v>0.52</v>
      </c>
      <c r="AA1547" s="49">
        <v>6.82</v>
      </c>
      <c r="AB1547" s="49">
        <v>8.99</v>
      </c>
      <c r="AC1547" s="49">
        <v>0.27</v>
      </c>
      <c r="AD1547" s="49">
        <v>2.54</v>
      </c>
      <c r="AE1547" s="312"/>
      <c r="AF1547" s="465" t="s">
        <v>1751</v>
      </c>
      <c r="AG1547" s="343">
        <v>30</v>
      </c>
      <c r="AH1547" s="343">
        <v>15</v>
      </c>
      <c r="AI1547" s="343"/>
      <c r="AJ1547" s="343"/>
      <c r="AK1547" s="343"/>
      <c r="AL1547" s="343"/>
      <c r="AM1547" s="343"/>
      <c r="AN1547" s="343"/>
      <c r="AO1547" s="343"/>
      <c r="AP1547" s="343"/>
      <c r="AQ1547" s="343"/>
      <c r="AR1547" s="343"/>
      <c r="AS1547" s="343"/>
      <c r="AT1547" s="343"/>
      <c r="AU1547" s="343"/>
      <c r="AV1547" s="343"/>
      <c r="AW1547" s="343"/>
      <c r="AX1547" s="343"/>
      <c r="AY1547" s="343"/>
      <c r="AZ1547" s="343"/>
      <c r="BA1547" s="343"/>
      <c r="BB1547" s="343"/>
      <c r="BC1547" s="343"/>
      <c r="BD1547" s="343"/>
      <c r="BE1547" s="475"/>
      <c r="BF1547" s="475"/>
      <c r="BG1547" s="475"/>
      <c r="BH1547" s="475"/>
      <c r="BI1547" s="475"/>
      <c r="BJ1547" s="475"/>
      <c r="BK1547" s="475"/>
      <c r="BL1547" s="475"/>
      <c r="BM1547" s="475"/>
      <c r="BN1547" s="475"/>
      <c r="BO1547" s="475"/>
      <c r="BP1547" s="306"/>
      <c r="BQ1547" s="496"/>
      <c r="BR1547" s="496"/>
      <c r="BS1547" s="496"/>
      <c r="BT1547" s="496"/>
      <c r="BU1547" s="496"/>
      <c r="BV1547" s="496"/>
    </row>
    <row r="1548" spans="1:74" s="52" customFormat="1" ht="12.75">
      <c r="A1548" s="45">
        <v>2735.6132650573031</v>
      </c>
      <c r="B1548" s="46" t="s">
        <v>342</v>
      </c>
      <c r="C1548" s="47" t="s">
        <v>347</v>
      </c>
      <c r="D1548" s="48">
        <v>84.010378603418275</v>
      </c>
      <c r="E1548" s="49">
        <v>39.05594</v>
      </c>
      <c r="F1548" s="49">
        <v>3.6600000000000001E-2</v>
      </c>
      <c r="G1548" s="49">
        <v>19.318709999999999</v>
      </c>
      <c r="H1548" s="49">
        <v>0.3231</v>
      </c>
      <c r="I1548" s="49">
        <v>0.2863</v>
      </c>
      <c r="J1548" s="49">
        <v>41.855800000000002</v>
      </c>
      <c r="K1548" s="49">
        <v>0.2301</v>
      </c>
      <c r="L1548" s="49">
        <v>101.10654999999998</v>
      </c>
      <c r="M1548" s="47"/>
      <c r="N1548" s="50">
        <v>0.99189256942730586</v>
      </c>
      <c r="O1548" s="50">
        <v>7.3490980624787798E-4</v>
      </c>
      <c r="P1548" s="50">
        <v>0.41030958194889322</v>
      </c>
      <c r="Q1548" s="50">
        <v>6.6002197047823194E-3</v>
      </c>
      <c r="R1548" s="50">
        <v>6.1586373173025269E-3</v>
      </c>
      <c r="S1548" s="50">
        <v>1.584680575919059</v>
      </c>
      <c r="T1548" s="50">
        <v>6.2611168366076726E-3</v>
      </c>
      <c r="U1548" s="50">
        <v>3.0066376109601989</v>
      </c>
      <c r="V1548" s="51">
        <v>79.433002196492481</v>
      </c>
      <c r="X1548" s="49">
        <v>0.26</v>
      </c>
      <c r="Y1548" s="49">
        <v>53.13</v>
      </c>
      <c r="Z1548" s="49">
        <v>0.52</v>
      </c>
      <c r="AA1548" s="49">
        <v>6.18</v>
      </c>
      <c r="AB1548" s="49">
        <v>8.2899999999999991</v>
      </c>
      <c r="AC1548" s="49">
        <v>0.27</v>
      </c>
      <c r="AD1548" s="49">
        <v>2.4500000000000002</v>
      </c>
      <c r="AE1548" s="312"/>
      <c r="AF1548" s="465" t="s">
        <v>1751</v>
      </c>
      <c r="AG1548" s="343">
        <v>30</v>
      </c>
      <c r="AH1548" s="343">
        <v>15</v>
      </c>
      <c r="AI1548" s="343"/>
      <c r="AJ1548" s="343"/>
      <c r="AK1548" s="343"/>
      <c r="AL1548" s="343"/>
      <c r="AM1548" s="343"/>
      <c r="AN1548" s="343"/>
      <c r="AO1548" s="343"/>
      <c r="AP1548" s="343"/>
      <c r="AQ1548" s="343"/>
      <c r="AR1548" s="343"/>
      <c r="AS1548" s="343"/>
      <c r="AT1548" s="343"/>
      <c r="AU1548" s="343"/>
      <c r="AV1548" s="343"/>
      <c r="AW1548" s="343"/>
      <c r="AX1548" s="343"/>
      <c r="AY1548" s="343"/>
      <c r="AZ1548" s="343"/>
      <c r="BA1548" s="343"/>
      <c r="BB1548" s="343"/>
      <c r="BC1548" s="343"/>
      <c r="BD1548" s="343"/>
      <c r="BE1548" s="475"/>
      <c r="BF1548" s="475"/>
      <c r="BG1548" s="475"/>
      <c r="BH1548" s="475"/>
      <c r="BI1548" s="475"/>
      <c r="BJ1548" s="475"/>
      <c r="BK1548" s="475"/>
      <c r="BL1548" s="475"/>
      <c r="BM1548" s="475"/>
      <c r="BN1548" s="475"/>
      <c r="BO1548" s="475"/>
      <c r="BP1548" s="306"/>
      <c r="BQ1548" s="496"/>
      <c r="BR1548" s="496"/>
      <c r="BS1548" s="496"/>
      <c r="BT1548" s="496"/>
      <c r="BU1548" s="496"/>
      <c r="BV1548" s="496"/>
    </row>
    <row r="1549" spans="1:74" s="52" customFormat="1" ht="12.75">
      <c r="A1549" s="45">
        <v>2735.6132650573031</v>
      </c>
      <c r="B1549" s="46" t="s">
        <v>342</v>
      </c>
      <c r="C1549" s="47" t="s">
        <v>347</v>
      </c>
      <c r="D1549" s="48">
        <v>91.010378603418275</v>
      </c>
      <c r="E1549" s="49">
        <v>39.10539</v>
      </c>
      <c r="F1549" s="49">
        <v>2.1100000000000001E-2</v>
      </c>
      <c r="G1549" s="49">
        <v>19.175049999999999</v>
      </c>
      <c r="H1549" s="49">
        <v>0.33029999999999998</v>
      </c>
      <c r="I1549" s="49">
        <v>0.25740000000000002</v>
      </c>
      <c r="J1549" s="49">
        <v>41.845889999999997</v>
      </c>
      <c r="K1549" s="49">
        <v>0.2283</v>
      </c>
      <c r="L1549" s="49">
        <v>100.96343</v>
      </c>
      <c r="M1549" s="47"/>
      <c r="N1549" s="50">
        <v>0.9937377036893511</v>
      </c>
      <c r="O1549" s="50">
        <v>4.2392889266312523E-4</v>
      </c>
      <c r="P1549" s="50">
        <v>0.40750003034710575</v>
      </c>
      <c r="Q1549" s="50">
        <v>6.7513031982891943E-3</v>
      </c>
      <c r="R1549" s="50">
        <v>5.5402508383955431E-3</v>
      </c>
      <c r="S1549" s="50">
        <v>1.5852453976125025</v>
      </c>
      <c r="T1549" s="50">
        <v>6.2158239470155741E-3</v>
      </c>
      <c r="U1549" s="50">
        <v>3.0054144385253228</v>
      </c>
      <c r="V1549" s="51">
        <v>79.55082347049472</v>
      </c>
      <c r="X1549" s="49">
        <v>0.26</v>
      </c>
      <c r="Y1549" s="49">
        <v>88.56</v>
      </c>
      <c r="Z1549" s="49">
        <v>0.52</v>
      </c>
      <c r="AA1549" s="49">
        <v>6.05</v>
      </c>
      <c r="AB1549" s="49">
        <v>9.0500000000000007</v>
      </c>
      <c r="AC1549" s="49">
        <v>0.27</v>
      </c>
      <c r="AD1549" s="49">
        <v>2.46</v>
      </c>
      <c r="AE1549" s="312"/>
      <c r="AF1549" s="465" t="s">
        <v>1751</v>
      </c>
      <c r="AG1549" s="343">
        <v>30</v>
      </c>
      <c r="AH1549" s="343">
        <v>15</v>
      </c>
      <c r="AI1549" s="343"/>
      <c r="AJ1549" s="343"/>
      <c r="AK1549" s="343"/>
      <c r="AL1549" s="343"/>
      <c r="AM1549" s="343"/>
      <c r="AN1549" s="343"/>
      <c r="AO1549" s="343"/>
      <c r="AP1549" s="343"/>
      <c r="AQ1549" s="343"/>
      <c r="AR1549" s="343"/>
      <c r="AS1549" s="343"/>
      <c r="AT1549" s="343"/>
      <c r="AU1549" s="343"/>
      <c r="AV1549" s="343"/>
      <c r="AW1549" s="343"/>
      <c r="AX1549" s="343"/>
      <c r="AY1549" s="343"/>
      <c r="AZ1549" s="343"/>
      <c r="BA1549" s="343"/>
      <c r="BB1549" s="343"/>
      <c r="BC1549" s="343"/>
      <c r="BD1549" s="343"/>
      <c r="BE1549" s="475"/>
      <c r="BF1549" s="475"/>
      <c r="BG1549" s="475"/>
      <c r="BH1549" s="475"/>
      <c r="BI1549" s="475"/>
      <c r="BJ1549" s="475"/>
      <c r="BK1549" s="475"/>
      <c r="BL1549" s="475"/>
      <c r="BM1549" s="475"/>
      <c r="BN1549" s="475"/>
      <c r="BO1549" s="475"/>
      <c r="BP1549" s="306"/>
      <c r="BQ1549" s="496"/>
      <c r="BR1549" s="496"/>
      <c r="BS1549" s="496"/>
      <c r="BT1549" s="496"/>
      <c r="BU1549" s="496"/>
      <c r="BV1549" s="496"/>
    </row>
    <row r="1550" spans="1:74" s="52" customFormat="1" ht="12.75">
      <c r="A1550" s="45">
        <v>2735.6132650573031</v>
      </c>
      <c r="B1550" s="46" t="s">
        <v>342</v>
      </c>
      <c r="C1550" s="47" t="s">
        <v>347</v>
      </c>
      <c r="D1550" s="48">
        <v>98.010378603418275</v>
      </c>
      <c r="E1550" s="49">
        <v>39.046050000000001</v>
      </c>
      <c r="F1550" s="49">
        <v>2.4500000000000001E-2</v>
      </c>
      <c r="G1550" s="49">
        <v>19.203779999999998</v>
      </c>
      <c r="H1550" s="49">
        <v>0.30149999999999999</v>
      </c>
      <c r="I1550" s="49">
        <v>0.28649999999999998</v>
      </c>
      <c r="J1550" s="49">
        <v>41.994700000000002</v>
      </c>
      <c r="K1550" s="49">
        <v>0.2261</v>
      </c>
      <c r="L1550" s="49">
        <v>101.08313000000001</v>
      </c>
      <c r="M1550" s="47"/>
      <c r="N1550" s="50">
        <v>0.99138343489828418</v>
      </c>
      <c r="O1550" s="50">
        <v>4.918198480847088E-4</v>
      </c>
      <c r="P1550" s="50">
        <v>0.40776248559873857</v>
      </c>
      <c r="Q1550" s="50">
        <v>6.1573772217608435E-3</v>
      </c>
      <c r="R1550" s="50">
        <v>6.1613363451884619E-3</v>
      </c>
      <c r="S1550" s="50">
        <v>1.5895257967473724</v>
      </c>
      <c r="T1550" s="50">
        <v>6.1506747461175541E-3</v>
      </c>
      <c r="U1550" s="50">
        <v>3.0076329254055469</v>
      </c>
      <c r="V1550" s="51">
        <v>79.584194770333255</v>
      </c>
      <c r="X1550" s="49">
        <v>0.26</v>
      </c>
      <c r="Y1550" s="49">
        <v>80.790000000000006</v>
      </c>
      <c r="Z1550" s="49">
        <v>0.52</v>
      </c>
      <c r="AA1550" s="49">
        <v>6.52</v>
      </c>
      <c r="AB1550" s="49">
        <v>8.34</v>
      </c>
      <c r="AC1550" s="49">
        <v>0.26</v>
      </c>
      <c r="AD1550" s="49">
        <v>2.48</v>
      </c>
      <c r="AE1550" s="312"/>
      <c r="AF1550" s="465" t="s">
        <v>1751</v>
      </c>
      <c r="AG1550" s="343">
        <v>30</v>
      </c>
      <c r="AH1550" s="343">
        <v>15</v>
      </c>
      <c r="AI1550" s="343"/>
      <c r="AJ1550" s="343"/>
      <c r="AK1550" s="343"/>
      <c r="AL1550" s="343"/>
      <c r="AM1550" s="343"/>
      <c r="AN1550" s="343"/>
      <c r="AO1550" s="343"/>
      <c r="AP1550" s="343"/>
      <c r="AQ1550" s="343"/>
      <c r="AR1550" s="343"/>
      <c r="AS1550" s="343"/>
      <c r="AT1550" s="343"/>
      <c r="AU1550" s="343"/>
      <c r="AV1550" s="343"/>
      <c r="AW1550" s="343"/>
      <c r="AX1550" s="343"/>
      <c r="AY1550" s="343"/>
      <c r="AZ1550" s="343"/>
      <c r="BA1550" s="343"/>
      <c r="BB1550" s="343"/>
      <c r="BC1550" s="343"/>
      <c r="BD1550" s="343"/>
      <c r="BE1550" s="475"/>
      <c r="BF1550" s="475"/>
      <c r="BG1550" s="475"/>
      <c r="BH1550" s="475"/>
      <c r="BI1550" s="475"/>
      <c r="BJ1550" s="475"/>
      <c r="BK1550" s="475"/>
      <c r="BL1550" s="475"/>
      <c r="BM1550" s="475"/>
      <c r="BN1550" s="475"/>
      <c r="BO1550" s="475"/>
      <c r="BP1550" s="306"/>
      <c r="BQ1550" s="496"/>
      <c r="BR1550" s="496"/>
      <c r="BS1550" s="496"/>
      <c r="BT1550" s="496"/>
      <c r="BU1550" s="496"/>
      <c r="BV1550" s="496"/>
    </row>
    <row r="1551" spans="1:74" s="52" customFormat="1" ht="12.75">
      <c r="A1551" s="45">
        <v>2735.6132650573031</v>
      </c>
      <c r="B1551" s="46" t="s">
        <v>342</v>
      </c>
      <c r="C1551" s="47" t="s">
        <v>347</v>
      </c>
      <c r="D1551" s="48">
        <v>105.01037860341827</v>
      </c>
      <c r="E1551" s="49">
        <v>39.125169999999997</v>
      </c>
      <c r="F1551" s="49">
        <v>7.9000000000000008E-3</v>
      </c>
      <c r="G1551" s="49">
        <v>19.079270000000001</v>
      </c>
      <c r="H1551" s="49">
        <v>0.33019999999999999</v>
      </c>
      <c r="I1551" s="49">
        <v>0.2213</v>
      </c>
      <c r="J1551" s="49">
        <v>42.064140000000002</v>
      </c>
      <c r="K1551" s="49">
        <v>0.2213</v>
      </c>
      <c r="L1551" s="49">
        <v>101.04928</v>
      </c>
      <c r="M1551" s="47"/>
      <c r="N1551" s="50">
        <v>0.99288196126429584</v>
      </c>
      <c r="O1551" s="50">
        <v>1.585053367871135E-4</v>
      </c>
      <c r="P1551" s="50">
        <v>0.40491058575840705</v>
      </c>
      <c r="Q1551" s="50">
        <v>6.7400379866388973E-3</v>
      </c>
      <c r="R1551" s="50">
        <v>4.7567303857515104E-3</v>
      </c>
      <c r="S1551" s="50">
        <v>1.5913362013339973</v>
      </c>
      <c r="T1551" s="50">
        <v>6.0170059962519054E-3</v>
      </c>
      <c r="U1551" s="50">
        <v>3.0068010280621293</v>
      </c>
      <c r="V1551" s="51">
        <v>79.716406389403787</v>
      </c>
      <c r="X1551" s="49">
        <v>0.26</v>
      </c>
      <c r="Y1551" s="49">
        <v>245.4</v>
      </c>
      <c r="Z1551" s="49">
        <v>0.53</v>
      </c>
      <c r="AA1551" s="49">
        <v>6.04</v>
      </c>
      <c r="AB1551" s="49">
        <v>10.68</v>
      </c>
      <c r="AC1551" s="49">
        <v>0.26</v>
      </c>
      <c r="AD1551" s="49">
        <v>2.5299999999999998</v>
      </c>
      <c r="AE1551" s="312"/>
      <c r="AF1551" s="465" t="s">
        <v>1751</v>
      </c>
      <c r="AG1551" s="343">
        <v>30</v>
      </c>
      <c r="AH1551" s="343">
        <v>15</v>
      </c>
      <c r="AI1551" s="343"/>
      <c r="AJ1551" s="343"/>
      <c r="AK1551" s="343"/>
      <c r="AL1551" s="343"/>
      <c r="AM1551" s="343"/>
      <c r="AN1551" s="343"/>
      <c r="AO1551" s="343"/>
      <c r="AP1551" s="343"/>
      <c r="AQ1551" s="343"/>
      <c r="AR1551" s="343"/>
      <c r="AS1551" s="343"/>
      <c r="AT1551" s="343"/>
      <c r="AU1551" s="343"/>
      <c r="AV1551" s="343"/>
      <c r="AW1551" s="343"/>
      <c r="AX1551" s="343"/>
      <c r="AY1551" s="343"/>
      <c r="AZ1551" s="343"/>
      <c r="BA1551" s="343"/>
      <c r="BB1551" s="343"/>
      <c r="BC1551" s="343"/>
      <c r="BD1551" s="343"/>
      <c r="BE1551" s="475"/>
      <c r="BF1551" s="475"/>
      <c r="BG1551" s="475"/>
      <c r="BH1551" s="475"/>
      <c r="BI1551" s="475"/>
      <c r="BJ1551" s="475"/>
      <c r="BK1551" s="475"/>
      <c r="BL1551" s="475"/>
      <c r="BM1551" s="475"/>
      <c r="BN1551" s="475"/>
      <c r="BO1551" s="475"/>
      <c r="BP1551" s="306"/>
      <c r="BQ1551" s="496"/>
      <c r="BR1551" s="496"/>
      <c r="BS1551" s="496"/>
      <c r="BT1551" s="496"/>
      <c r="BU1551" s="496"/>
      <c r="BV1551" s="496"/>
    </row>
    <row r="1552" spans="1:74" s="52" customFormat="1" ht="12.75">
      <c r="A1552" s="45">
        <v>2735.6132650573031</v>
      </c>
      <c r="B1552" s="46" t="s">
        <v>342</v>
      </c>
      <c r="C1552" s="47" t="s">
        <v>347</v>
      </c>
      <c r="D1552" s="48">
        <v>112.01037860341827</v>
      </c>
      <c r="E1552" s="49">
        <v>39.144950000000001</v>
      </c>
      <c r="F1552" s="49">
        <v>2.3199999999999998E-2</v>
      </c>
      <c r="G1552" s="49">
        <v>19.021799999999999</v>
      </c>
      <c r="H1552" s="49">
        <v>0.34289999999999998</v>
      </c>
      <c r="I1552" s="49">
        <v>0.25059999999999999</v>
      </c>
      <c r="J1552" s="49">
        <v>42.272480000000002</v>
      </c>
      <c r="K1552" s="49">
        <v>0.21959999999999999</v>
      </c>
      <c r="L1552" s="49">
        <v>101.27553</v>
      </c>
      <c r="M1552" s="47"/>
      <c r="N1552" s="50">
        <v>0.99104758909319557</v>
      </c>
      <c r="O1552" s="50">
        <v>4.6438925941742477E-4</v>
      </c>
      <c r="P1552" s="50">
        <v>0.40274148936172288</v>
      </c>
      <c r="Q1552" s="50">
        <v>6.9828086976303841E-3</v>
      </c>
      <c r="R1552" s="50">
        <v>5.3738504051929125E-3</v>
      </c>
      <c r="S1552" s="50">
        <v>1.5954567641235584</v>
      </c>
      <c r="T1552" s="50">
        <v>5.9567414472515359E-3</v>
      </c>
      <c r="U1552" s="50">
        <v>3.0080236323879692</v>
      </c>
      <c r="V1552" s="51">
        <v>79.844768222609716</v>
      </c>
      <c r="X1552" s="49">
        <v>0.25</v>
      </c>
      <c r="Y1552" s="49">
        <v>68.319999999999993</v>
      </c>
      <c r="Z1552" s="49">
        <v>0.53</v>
      </c>
      <c r="AA1552" s="49">
        <v>6.74</v>
      </c>
      <c r="AB1552" s="49">
        <v>8.9499999999999993</v>
      </c>
      <c r="AC1552" s="49">
        <v>0.27</v>
      </c>
      <c r="AD1552" s="49">
        <v>2.52</v>
      </c>
      <c r="AE1552" s="312"/>
      <c r="AF1552" s="465" t="s">
        <v>1751</v>
      </c>
      <c r="AG1552" s="343">
        <v>30</v>
      </c>
      <c r="AH1552" s="343">
        <v>15</v>
      </c>
      <c r="AI1552" s="343"/>
      <c r="AJ1552" s="343"/>
      <c r="AK1552" s="343"/>
      <c r="AL1552" s="343"/>
      <c r="AM1552" s="343"/>
      <c r="AN1552" s="343"/>
      <c r="AO1552" s="343"/>
      <c r="AP1552" s="343"/>
      <c r="AQ1552" s="343"/>
      <c r="AR1552" s="343"/>
      <c r="AS1552" s="343"/>
      <c r="AT1552" s="343"/>
      <c r="AU1552" s="343"/>
      <c r="AV1552" s="343"/>
      <c r="AW1552" s="343"/>
      <c r="AX1552" s="343"/>
      <c r="AY1552" s="343"/>
      <c r="AZ1552" s="343"/>
      <c r="BA1552" s="343"/>
      <c r="BB1552" s="343"/>
      <c r="BC1552" s="343"/>
      <c r="BD1552" s="343"/>
      <c r="BE1552" s="475"/>
      <c r="BF1552" s="475"/>
      <c r="BG1552" s="475"/>
      <c r="BH1552" s="475"/>
      <c r="BI1552" s="475"/>
      <c r="BJ1552" s="475"/>
      <c r="BK1552" s="475"/>
      <c r="BL1552" s="475"/>
      <c r="BM1552" s="475"/>
      <c r="BN1552" s="475"/>
      <c r="BO1552" s="475"/>
      <c r="BP1552" s="306"/>
      <c r="BQ1552" s="496"/>
      <c r="BR1552" s="496"/>
      <c r="BS1552" s="496"/>
      <c r="BT1552" s="496"/>
      <c r="BU1552" s="496"/>
      <c r="BV1552" s="496"/>
    </row>
    <row r="1553" spans="1:74" s="52" customFormat="1" ht="12.75">
      <c r="A1553" s="45">
        <v>2735.6132650573031</v>
      </c>
      <c r="B1553" s="46" t="s">
        <v>342</v>
      </c>
      <c r="C1553" s="47" t="s">
        <v>347</v>
      </c>
      <c r="D1553" s="48">
        <v>119.01037860341827</v>
      </c>
      <c r="E1553" s="49">
        <v>39.253740000000001</v>
      </c>
      <c r="F1553" s="49">
        <v>5.4999999999999997E-3</v>
      </c>
      <c r="G1553" s="49">
        <v>19.108000000000001</v>
      </c>
      <c r="H1553" s="49">
        <v>0.31440000000000001</v>
      </c>
      <c r="I1553" s="49">
        <v>0.23930000000000001</v>
      </c>
      <c r="J1553" s="49">
        <v>42.32208</v>
      </c>
      <c r="K1553" s="49">
        <v>0.21329999999999999</v>
      </c>
      <c r="L1553" s="49">
        <v>101.45632000000001</v>
      </c>
      <c r="M1553" s="47"/>
      <c r="N1553" s="50">
        <v>0.99202881907385876</v>
      </c>
      <c r="O1553" s="50">
        <v>1.098958650324687E-4</v>
      </c>
      <c r="P1553" s="50">
        <v>0.40384478024114334</v>
      </c>
      <c r="Q1553" s="50">
        <v>6.3910126484111613E-3</v>
      </c>
      <c r="R1553" s="50">
        <v>5.1223787261804486E-3</v>
      </c>
      <c r="S1553" s="50">
        <v>1.594478973889498</v>
      </c>
      <c r="T1553" s="50">
        <v>5.7755287519516566E-3</v>
      </c>
      <c r="U1553" s="50">
        <v>3.0077513891960761</v>
      </c>
      <c r="V1553" s="51">
        <v>79.790823213386986</v>
      </c>
      <c r="X1553" s="49">
        <v>0.26</v>
      </c>
      <c r="Y1553" s="49">
        <v>80.94</v>
      </c>
      <c r="Z1553" s="49">
        <v>0.53</v>
      </c>
      <c r="AA1553" s="49">
        <v>5.81</v>
      </c>
      <c r="AB1553" s="49">
        <v>9.58</v>
      </c>
      <c r="AC1553" s="49">
        <v>0.26</v>
      </c>
      <c r="AD1553" s="49">
        <v>2.54</v>
      </c>
      <c r="AE1553" s="312"/>
      <c r="AF1553" s="465" t="s">
        <v>1751</v>
      </c>
      <c r="AG1553" s="343">
        <v>30</v>
      </c>
      <c r="AH1553" s="343">
        <v>15</v>
      </c>
      <c r="AI1553" s="343"/>
      <c r="AJ1553" s="343"/>
      <c r="AK1553" s="343"/>
      <c r="AL1553" s="343"/>
      <c r="AM1553" s="343"/>
      <c r="AN1553" s="343"/>
      <c r="AO1553" s="343"/>
      <c r="AP1553" s="343"/>
      <c r="AQ1553" s="343"/>
      <c r="AR1553" s="343"/>
      <c r="AS1553" s="343"/>
      <c r="AT1553" s="343"/>
      <c r="AU1553" s="343"/>
      <c r="AV1553" s="343"/>
      <c r="AW1553" s="343"/>
      <c r="AX1553" s="343"/>
      <c r="AY1553" s="343"/>
      <c r="AZ1553" s="343"/>
      <c r="BA1553" s="343"/>
      <c r="BB1553" s="343"/>
      <c r="BC1553" s="343"/>
      <c r="BD1553" s="343"/>
      <c r="BE1553" s="475"/>
      <c r="BF1553" s="475"/>
      <c r="BG1553" s="475"/>
      <c r="BH1553" s="475"/>
      <c r="BI1553" s="475"/>
      <c r="BJ1553" s="475"/>
      <c r="BK1553" s="475"/>
      <c r="BL1553" s="475"/>
      <c r="BM1553" s="475"/>
      <c r="BN1553" s="475"/>
      <c r="BO1553" s="475"/>
      <c r="BP1553" s="306"/>
      <c r="BQ1553" s="496"/>
      <c r="BR1553" s="496"/>
      <c r="BS1553" s="496"/>
      <c r="BT1553" s="496"/>
      <c r="BU1553" s="496"/>
      <c r="BV1553" s="496"/>
    </row>
    <row r="1554" spans="1:74" s="52" customFormat="1" ht="12.75">
      <c r="A1554" s="45">
        <v>2735.6132650573031</v>
      </c>
      <c r="B1554" s="46" t="s">
        <v>342</v>
      </c>
      <c r="C1554" s="47" t="s">
        <v>347</v>
      </c>
      <c r="D1554" s="48">
        <v>126.01037860341827</v>
      </c>
      <c r="E1554" s="49">
        <v>38.116379999999999</v>
      </c>
      <c r="F1554" s="49">
        <v>2.4500000000000001E-2</v>
      </c>
      <c r="G1554" s="49">
        <v>19.12716</v>
      </c>
      <c r="H1554" s="49">
        <v>0.33610000000000001</v>
      </c>
      <c r="I1554" s="49">
        <v>0.24640000000000001</v>
      </c>
      <c r="J1554" s="49">
        <v>41.44905</v>
      </c>
      <c r="K1554" s="49">
        <v>0.22109999999999999</v>
      </c>
      <c r="L1554" s="49">
        <v>99.520690000000002</v>
      </c>
      <c r="M1554" s="47"/>
      <c r="N1554" s="50">
        <v>0.98496184905382589</v>
      </c>
      <c r="O1554" s="50">
        <v>5.0055206867171916E-4</v>
      </c>
      <c r="P1554" s="50">
        <v>0.41334648222236819</v>
      </c>
      <c r="Q1554" s="50">
        <v>6.9858646336839417E-3</v>
      </c>
      <c r="R1554" s="50">
        <v>5.3930469838387833E-3</v>
      </c>
      <c r="S1554" s="50">
        <v>1.5967278040362372</v>
      </c>
      <c r="T1554" s="50">
        <v>6.1214478102049781E-3</v>
      </c>
      <c r="U1554" s="50">
        <v>3.0140370468088307</v>
      </c>
      <c r="V1554" s="51">
        <v>79.436258398601836</v>
      </c>
      <c r="X1554" s="49">
        <v>0.26</v>
      </c>
      <c r="Y1554" s="49">
        <v>359.56</v>
      </c>
      <c r="Z1554" s="49">
        <v>0.52</v>
      </c>
      <c r="AA1554" s="49">
        <v>6.29</v>
      </c>
      <c r="AB1554" s="49">
        <v>9.86</v>
      </c>
      <c r="AC1554" s="49">
        <v>0.26</v>
      </c>
      <c r="AD1554" s="49">
        <v>2.62</v>
      </c>
      <c r="AE1554" s="312"/>
      <c r="AF1554" s="465" t="s">
        <v>1751</v>
      </c>
      <c r="AG1554" s="343">
        <v>30</v>
      </c>
      <c r="AH1554" s="343">
        <v>15</v>
      </c>
      <c r="AI1554" s="343"/>
      <c r="AJ1554" s="343"/>
      <c r="AK1554" s="343"/>
      <c r="AL1554" s="343"/>
      <c r="AM1554" s="343"/>
      <c r="AN1554" s="343"/>
      <c r="AO1554" s="343"/>
      <c r="AP1554" s="343"/>
      <c r="AQ1554" s="343"/>
      <c r="AR1554" s="343"/>
      <c r="AS1554" s="343"/>
      <c r="AT1554" s="343"/>
      <c r="AU1554" s="343"/>
      <c r="AV1554" s="343"/>
      <c r="AW1554" s="343"/>
      <c r="AX1554" s="343"/>
      <c r="AY1554" s="343"/>
      <c r="AZ1554" s="343"/>
      <c r="BA1554" s="343"/>
      <c r="BB1554" s="343"/>
      <c r="BC1554" s="343"/>
      <c r="BD1554" s="343"/>
      <c r="BE1554" s="475"/>
      <c r="BF1554" s="475"/>
      <c r="BG1554" s="475"/>
      <c r="BH1554" s="475"/>
      <c r="BI1554" s="475"/>
      <c r="BJ1554" s="475"/>
      <c r="BK1554" s="475"/>
      <c r="BL1554" s="475"/>
      <c r="BM1554" s="475"/>
      <c r="BN1554" s="475"/>
      <c r="BO1554" s="475"/>
      <c r="BP1554" s="306"/>
      <c r="BQ1554" s="496"/>
      <c r="BR1554" s="496"/>
      <c r="BS1554" s="496"/>
      <c r="BT1554" s="496"/>
      <c r="BU1554" s="496"/>
      <c r="BV1554" s="496"/>
    </row>
    <row r="1555" spans="1:74" s="52" customFormat="1" ht="12.75">
      <c r="A1555" s="45">
        <v>2735.6132650573031</v>
      </c>
      <c r="B1555" s="46" t="s">
        <v>342</v>
      </c>
      <c r="C1555" s="47" t="s">
        <v>347</v>
      </c>
      <c r="D1555" s="48">
        <v>133.01037860341827</v>
      </c>
      <c r="E1555" s="49">
        <v>39.085610000000003</v>
      </c>
      <c r="F1555" s="49">
        <v>0</v>
      </c>
      <c r="G1555" s="49">
        <v>19.00264</v>
      </c>
      <c r="H1555" s="49">
        <v>0.31830000000000003</v>
      </c>
      <c r="I1555" s="49">
        <v>0.2366</v>
      </c>
      <c r="J1555" s="49">
        <v>42.203029999999998</v>
      </c>
      <c r="K1555" s="49">
        <v>0.2107</v>
      </c>
      <c r="L1555" s="49">
        <v>101.05688000000001</v>
      </c>
      <c r="M1555" s="47"/>
      <c r="N1555" s="50">
        <v>0.99164438932072652</v>
      </c>
      <c r="O1555" s="50">
        <v>0</v>
      </c>
      <c r="P1555" s="50">
        <v>0.4031893013592896</v>
      </c>
      <c r="Q1555" s="50">
        <v>6.4956048249343642E-3</v>
      </c>
      <c r="R1555" s="50">
        <v>5.0843980588867656E-3</v>
      </c>
      <c r="S1555" s="50">
        <v>1.5962144678900956</v>
      </c>
      <c r="T1555" s="50">
        <v>5.7274492253409958E-3</v>
      </c>
      <c r="U1555" s="50">
        <v>3.0083556106792737</v>
      </c>
      <c r="V1555" s="51">
        <v>79.834523293378879</v>
      </c>
      <c r="X1555" s="49">
        <v>0.26</v>
      </c>
      <c r="Y1555" s="49">
        <v>300</v>
      </c>
      <c r="Z1555" s="49">
        <v>0.53</v>
      </c>
      <c r="AA1555" s="49">
        <v>6.27</v>
      </c>
      <c r="AB1555" s="49">
        <v>10.119999999999999</v>
      </c>
      <c r="AC1555" s="49">
        <v>0.26</v>
      </c>
      <c r="AD1555" s="49">
        <v>2.63</v>
      </c>
      <c r="AE1555" s="312"/>
      <c r="AF1555" s="465" t="s">
        <v>1751</v>
      </c>
      <c r="AG1555" s="343">
        <v>30</v>
      </c>
      <c r="AH1555" s="343">
        <v>15</v>
      </c>
      <c r="AI1555" s="343"/>
      <c r="AJ1555" s="343"/>
      <c r="AK1555" s="343"/>
      <c r="AL1555" s="343"/>
      <c r="AM1555" s="343"/>
      <c r="AN1555" s="343"/>
      <c r="AO1555" s="343"/>
      <c r="AP1555" s="343"/>
      <c r="AQ1555" s="343"/>
      <c r="AR1555" s="343"/>
      <c r="AS1555" s="343"/>
      <c r="AT1555" s="343"/>
      <c r="AU1555" s="343"/>
      <c r="AV1555" s="343"/>
      <c r="AW1555" s="343"/>
      <c r="AX1555" s="343"/>
      <c r="AY1555" s="343"/>
      <c r="AZ1555" s="343"/>
      <c r="BA1555" s="343"/>
      <c r="BB1555" s="343"/>
      <c r="BC1555" s="343"/>
      <c r="BD1555" s="343"/>
      <c r="BE1555" s="475"/>
      <c r="BF1555" s="475"/>
      <c r="BG1555" s="475"/>
      <c r="BH1555" s="475"/>
      <c r="BI1555" s="475"/>
      <c r="BJ1555" s="475"/>
      <c r="BK1555" s="475"/>
      <c r="BL1555" s="475"/>
      <c r="BM1555" s="475"/>
      <c r="BN1555" s="475"/>
      <c r="BO1555" s="475"/>
      <c r="BP1555" s="306"/>
      <c r="BQ1555" s="496"/>
      <c r="BR1555" s="496"/>
      <c r="BS1555" s="496"/>
      <c r="BT1555" s="496"/>
      <c r="BU1555" s="496"/>
      <c r="BV1555" s="496"/>
    </row>
    <row r="1556" spans="1:74" s="52" customFormat="1" ht="12.75">
      <c r="A1556" s="45">
        <v>2735.6132650573031</v>
      </c>
      <c r="B1556" s="46" t="s">
        <v>342</v>
      </c>
      <c r="C1556" s="47" t="s">
        <v>347</v>
      </c>
      <c r="D1556" s="48">
        <v>140.01037860341827</v>
      </c>
      <c r="E1556" s="49">
        <v>39.026269999999997</v>
      </c>
      <c r="F1556" s="49">
        <v>3.8300000000000001E-2</v>
      </c>
      <c r="G1556" s="49">
        <v>18.878129999999999</v>
      </c>
      <c r="H1556" s="49">
        <v>0.29880000000000001</v>
      </c>
      <c r="I1556" s="49">
        <v>0.26919999999999999</v>
      </c>
      <c r="J1556" s="49">
        <v>42.113750000000003</v>
      </c>
      <c r="K1556" s="49">
        <v>0.218</v>
      </c>
      <c r="L1556" s="49">
        <v>100.84245</v>
      </c>
      <c r="M1556" s="47"/>
      <c r="N1556" s="50">
        <v>0.99168186441209139</v>
      </c>
      <c r="O1556" s="50">
        <v>7.6946614278754178E-4</v>
      </c>
      <c r="P1556" s="50">
        <v>0.40117170351928894</v>
      </c>
      <c r="Q1556" s="50">
        <v>6.1071672225079688E-3</v>
      </c>
      <c r="R1556" s="50">
        <v>5.7939683829790426E-3</v>
      </c>
      <c r="S1556" s="50">
        <v>1.5953199141276757</v>
      </c>
      <c r="T1556" s="50">
        <v>5.9351194950035303E-3</v>
      </c>
      <c r="U1556" s="50">
        <v>3.0067792033023344</v>
      </c>
      <c r="V1556" s="51">
        <v>79.906166398429264</v>
      </c>
      <c r="X1556" s="49">
        <v>0.26</v>
      </c>
      <c r="Y1556" s="49">
        <v>49.94</v>
      </c>
      <c r="Z1556" s="49">
        <v>0.53</v>
      </c>
      <c r="AA1556" s="49">
        <v>6.67</v>
      </c>
      <c r="AB1556" s="49">
        <v>8.8800000000000008</v>
      </c>
      <c r="AC1556" s="49">
        <v>0.26</v>
      </c>
      <c r="AD1556" s="49">
        <v>2.56</v>
      </c>
      <c r="AE1556" s="312"/>
      <c r="AF1556" s="465" t="s">
        <v>1751</v>
      </c>
      <c r="AG1556" s="343">
        <v>30</v>
      </c>
      <c r="AH1556" s="343">
        <v>15</v>
      </c>
      <c r="AI1556" s="343"/>
      <c r="AJ1556" s="343"/>
      <c r="AK1556" s="343"/>
      <c r="AL1556" s="343"/>
      <c r="AM1556" s="343"/>
      <c r="AN1556" s="343"/>
      <c r="AO1556" s="343"/>
      <c r="AP1556" s="343"/>
      <c r="AQ1556" s="343"/>
      <c r="AR1556" s="343"/>
      <c r="AS1556" s="343"/>
      <c r="AT1556" s="343"/>
      <c r="AU1556" s="343"/>
      <c r="AV1556" s="343"/>
      <c r="AW1556" s="343"/>
      <c r="AX1556" s="343"/>
      <c r="AY1556" s="343"/>
      <c r="AZ1556" s="343"/>
      <c r="BA1556" s="343"/>
      <c r="BB1556" s="343"/>
      <c r="BC1556" s="343"/>
      <c r="BD1556" s="343"/>
      <c r="BE1556" s="475"/>
      <c r="BF1556" s="475"/>
      <c r="BG1556" s="475"/>
      <c r="BH1556" s="475"/>
      <c r="BI1556" s="475"/>
      <c r="BJ1556" s="475"/>
      <c r="BK1556" s="475"/>
      <c r="BL1556" s="475"/>
      <c r="BM1556" s="475"/>
      <c r="BN1556" s="475"/>
      <c r="BO1556" s="475"/>
      <c r="BP1556" s="306"/>
      <c r="BQ1556" s="496"/>
      <c r="BR1556" s="496"/>
      <c r="BS1556" s="496"/>
      <c r="BT1556" s="496"/>
      <c r="BU1556" s="496"/>
      <c r="BV1556" s="496"/>
    </row>
    <row r="1557" spans="1:74" s="52" customFormat="1" ht="12.75">
      <c r="A1557" s="45">
        <v>2735.6132650573031</v>
      </c>
      <c r="B1557" s="46" t="s">
        <v>342</v>
      </c>
      <c r="C1557" s="47" t="s">
        <v>347</v>
      </c>
      <c r="D1557" s="48">
        <v>147.01037860341827</v>
      </c>
      <c r="E1557" s="49">
        <v>39.174619999999997</v>
      </c>
      <c r="F1557" s="49">
        <v>2.1000000000000001E-2</v>
      </c>
      <c r="G1557" s="49">
        <v>18.935600000000001</v>
      </c>
      <c r="H1557" s="49">
        <v>0.3226</v>
      </c>
      <c r="I1557" s="49">
        <v>0.26019999999999999</v>
      </c>
      <c r="J1557" s="49">
        <v>42.262560000000001</v>
      </c>
      <c r="K1557" s="49">
        <v>0.2208</v>
      </c>
      <c r="L1557" s="49">
        <v>101.19738</v>
      </c>
      <c r="M1557" s="47"/>
      <c r="N1557" s="50">
        <v>0.99204781857706525</v>
      </c>
      <c r="O1557" s="50">
        <v>4.2045790674450587E-4</v>
      </c>
      <c r="P1557" s="50">
        <v>0.40101708791511526</v>
      </c>
      <c r="Q1557" s="50">
        <v>6.5710696342480912E-3</v>
      </c>
      <c r="R1557" s="50">
        <v>5.5811133827531707E-3</v>
      </c>
      <c r="S1557" s="50">
        <v>1.5954829222016467</v>
      </c>
      <c r="T1557" s="50">
        <v>5.9907959918732044E-3</v>
      </c>
      <c r="U1557" s="50">
        <v>3.0071112656094456</v>
      </c>
      <c r="V1557" s="51">
        <v>79.913995197442432</v>
      </c>
      <c r="X1557" s="49">
        <v>0.26</v>
      </c>
      <c r="Y1557" s="49">
        <v>95.46</v>
      </c>
      <c r="Z1557" s="49">
        <v>0.53</v>
      </c>
      <c r="AA1557" s="49">
        <v>6.2</v>
      </c>
      <c r="AB1557" s="49">
        <v>9.01</v>
      </c>
      <c r="AC1557" s="49">
        <v>0.26</v>
      </c>
      <c r="AD1557" s="49">
        <v>2.52</v>
      </c>
      <c r="AE1557" s="312"/>
      <c r="AF1557" s="465" t="s">
        <v>1751</v>
      </c>
      <c r="AG1557" s="343">
        <v>30</v>
      </c>
      <c r="AH1557" s="343">
        <v>15</v>
      </c>
      <c r="AI1557" s="343"/>
      <c r="AJ1557" s="343"/>
      <c r="AK1557" s="343"/>
      <c r="AL1557" s="343"/>
      <c r="AM1557" s="343"/>
      <c r="AN1557" s="343"/>
      <c r="AO1557" s="343"/>
      <c r="AP1557" s="343"/>
      <c r="AQ1557" s="343"/>
      <c r="AR1557" s="343"/>
      <c r="AS1557" s="343"/>
      <c r="AT1557" s="343"/>
      <c r="AU1557" s="343"/>
      <c r="AV1557" s="343"/>
      <c r="AW1557" s="343"/>
      <c r="AX1557" s="343"/>
      <c r="AY1557" s="343"/>
      <c r="AZ1557" s="343"/>
      <c r="BA1557" s="343"/>
      <c r="BB1557" s="343"/>
      <c r="BC1557" s="343"/>
      <c r="BD1557" s="343"/>
      <c r="BE1557" s="475"/>
      <c r="BF1557" s="475"/>
      <c r="BG1557" s="475"/>
      <c r="BH1557" s="475"/>
      <c r="BI1557" s="475"/>
      <c r="BJ1557" s="475"/>
      <c r="BK1557" s="475"/>
      <c r="BL1557" s="475"/>
      <c r="BM1557" s="475"/>
      <c r="BN1557" s="475"/>
      <c r="BO1557" s="475"/>
      <c r="BP1557" s="306"/>
      <c r="BQ1557" s="496"/>
      <c r="BR1557" s="496"/>
      <c r="BS1557" s="496"/>
      <c r="BT1557" s="496"/>
      <c r="BU1557" s="496"/>
      <c r="BV1557" s="496"/>
    </row>
    <row r="1558" spans="1:74" s="52" customFormat="1" ht="12.75">
      <c r="A1558" s="45">
        <v>2735.6132650573031</v>
      </c>
      <c r="B1558" s="46" t="s">
        <v>342</v>
      </c>
      <c r="C1558" s="47" t="s">
        <v>347</v>
      </c>
      <c r="D1558" s="48">
        <v>154.01037860341827</v>
      </c>
      <c r="E1558" s="49">
        <v>39.115279999999998</v>
      </c>
      <c r="F1558" s="49">
        <v>3.0099999999999998E-2</v>
      </c>
      <c r="G1558" s="49">
        <v>18.954750000000001</v>
      </c>
      <c r="H1558" s="49">
        <v>0.36370000000000002</v>
      </c>
      <c r="I1558" s="49">
        <v>0.26050000000000001</v>
      </c>
      <c r="J1558" s="49">
        <v>42.341929999999998</v>
      </c>
      <c r="K1558" s="49">
        <v>0.22939999999999999</v>
      </c>
      <c r="L1558" s="49">
        <v>101.29566</v>
      </c>
      <c r="M1558" s="47"/>
      <c r="N1558" s="50">
        <v>0.99004512903829378</v>
      </c>
      <c r="O1558" s="50">
        <v>6.0235214144104508E-4</v>
      </c>
      <c r="P1558" s="50">
        <v>0.4012200269575712</v>
      </c>
      <c r="Q1558" s="50">
        <v>7.4045000678014906E-3</v>
      </c>
      <c r="R1558" s="50">
        <v>5.5847278569887606E-3</v>
      </c>
      <c r="S1558" s="50">
        <v>1.5976724391013448</v>
      </c>
      <c r="T1558" s="50">
        <v>6.2209915153828756E-3</v>
      </c>
      <c r="U1558" s="50">
        <v>3.0087501666788241</v>
      </c>
      <c r="V1558" s="51">
        <v>79.927883376906706</v>
      </c>
      <c r="X1558" s="49">
        <v>0.26</v>
      </c>
      <c r="Y1558" s="49">
        <v>65.400000000000006</v>
      </c>
      <c r="Z1558" s="49">
        <v>0.53</v>
      </c>
      <c r="AA1558" s="49">
        <v>5.53</v>
      </c>
      <c r="AB1558" s="49">
        <v>9.19</v>
      </c>
      <c r="AC1558" s="49">
        <v>0.26</v>
      </c>
      <c r="AD1558" s="49">
        <v>2.4500000000000002</v>
      </c>
      <c r="AE1558" s="312"/>
      <c r="AF1558" s="465" t="s">
        <v>1751</v>
      </c>
      <c r="AG1558" s="343">
        <v>30</v>
      </c>
      <c r="AH1558" s="343">
        <v>15</v>
      </c>
      <c r="AI1558" s="343"/>
      <c r="AJ1558" s="343"/>
      <c r="AK1558" s="343"/>
      <c r="AL1558" s="343"/>
      <c r="AM1558" s="343"/>
      <c r="AN1558" s="343"/>
      <c r="AO1558" s="343"/>
      <c r="AP1558" s="343"/>
      <c r="AQ1558" s="343"/>
      <c r="AR1558" s="343"/>
      <c r="AS1558" s="343"/>
      <c r="AT1558" s="343"/>
      <c r="AU1558" s="343"/>
      <c r="AV1558" s="343"/>
      <c r="AW1558" s="343"/>
      <c r="AX1558" s="343"/>
      <c r="AY1558" s="343"/>
      <c r="AZ1558" s="343"/>
      <c r="BA1558" s="343"/>
      <c r="BB1558" s="343"/>
      <c r="BC1558" s="343"/>
      <c r="BD1558" s="343"/>
      <c r="BE1558" s="475"/>
      <c r="BF1558" s="475"/>
      <c r="BG1558" s="475"/>
      <c r="BH1558" s="475"/>
      <c r="BI1558" s="475"/>
      <c r="BJ1558" s="475"/>
      <c r="BK1558" s="475"/>
      <c r="BL1558" s="475"/>
      <c r="BM1558" s="475"/>
      <c r="BN1558" s="475"/>
      <c r="BO1558" s="475"/>
      <c r="BP1558" s="306"/>
      <c r="BQ1558" s="496"/>
      <c r="BR1558" s="496"/>
      <c r="BS1558" s="496"/>
      <c r="BT1558" s="496"/>
      <c r="BU1558" s="496"/>
      <c r="BV1558" s="496"/>
    </row>
    <row r="1559" spans="1:74" s="52" customFormat="1" ht="12.75">
      <c r="A1559" s="45">
        <v>2735.6132650573031</v>
      </c>
      <c r="B1559" s="46" t="s">
        <v>342</v>
      </c>
      <c r="C1559" s="47" t="s">
        <v>347</v>
      </c>
      <c r="D1559" s="48">
        <v>161.01037860341827</v>
      </c>
      <c r="E1559" s="49">
        <v>38.858139999999999</v>
      </c>
      <c r="F1559" s="49">
        <v>3.2500000000000001E-2</v>
      </c>
      <c r="G1559" s="49">
        <v>18.849399999999999</v>
      </c>
      <c r="H1559" s="49">
        <v>0.32619999999999999</v>
      </c>
      <c r="I1559" s="49">
        <v>0.2349</v>
      </c>
      <c r="J1559" s="49">
        <v>42.064140000000002</v>
      </c>
      <c r="K1559" s="49">
        <v>0.2094</v>
      </c>
      <c r="L1559" s="49">
        <v>100.57468</v>
      </c>
      <c r="M1559" s="47"/>
      <c r="N1559" s="50">
        <v>0.99033013743992404</v>
      </c>
      <c r="O1559" s="50">
        <v>6.5487251425730029E-4</v>
      </c>
      <c r="P1559" s="50">
        <v>0.40174595391703322</v>
      </c>
      <c r="Q1559" s="50">
        <v>6.6869155123792535E-3</v>
      </c>
      <c r="R1559" s="50">
        <v>5.0706862925141974E-3</v>
      </c>
      <c r="S1559" s="50">
        <v>1.5981537077314747</v>
      </c>
      <c r="T1559" s="50">
        <v>5.7178441239793803E-3</v>
      </c>
      <c r="U1559" s="50">
        <v>3.008360117531562</v>
      </c>
      <c r="V1559" s="51">
        <v>79.911694490418796</v>
      </c>
      <c r="X1559" s="49">
        <v>0.26</v>
      </c>
      <c r="Y1559" s="49">
        <v>59.73</v>
      </c>
      <c r="Z1559" s="49">
        <v>0.53</v>
      </c>
      <c r="AA1559" s="49">
        <v>6.09</v>
      </c>
      <c r="AB1559" s="49">
        <v>9.82</v>
      </c>
      <c r="AC1559" s="49">
        <v>0.26</v>
      </c>
      <c r="AD1559" s="49">
        <v>2.66</v>
      </c>
      <c r="AE1559" s="312"/>
      <c r="AF1559" s="465" t="s">
        <v>1751</v>
      </c>
      <c r="AG1559" s="343">
        <v>30</v>
      </c>
      <c r="AH1559" s="343">
        <v>15</v>
      </c>
      <c r="AI1559" s="343"/>
      <c r="AJ1559" s="343"/>
      <c r="AK1559" s="343"/>
      <c r="AL1559" s="343"/>
      <c r="AM1559" s="343"/>
      <c r="AN1559" s="343"/>
      <c r="AO1559" s="343"/>
      <c r="AP1559" s="343"/>
      <c r="AQ1559" s="343"/>
      <c r="AR1559" s="343"/>
      <c r="AS1559" s="343"/>
      <c r="AT1559" s="343"/>
      <c r="AU1559" s="343"/>
      <c r="AV1559" s="343"/>
      <c r="AW1559" s="343"/>
      <c r="AX1559" s="343"/>
      <c r="AY1559" s="343"/>
      <c r="AZ1559" s="343"/>
      <c r="BA1559" s="343"/>
      <c r="BB1559" s="343"/>
      <c r="BC1559" s="343"/>
      <c r="BD1559" s="343"/>
      <c r="BE1559" s="475"/>
      <c r="BF1559" s="475"/>
      <c r="BG1559" s="475"/>
      <c r="BH1559" s="475"/>
      <c r="BI1559" s="475"/>
      <c r="BJ1559" s="475"/>
      <c r="BK1559" s="475"/>
      <c r="BL1559" s="475"/>
      <c r="BM1559" s="475"/>
      <c r="BN1559" s="475"/>
      <c r="BO1559" s="475"/>
      <c r="BP1559" s="306"/>
      <c r="BQ1559" s="496"/>
      <c r="BR1559" s="496"/>
      <c r="BS1559" s="496"/>
      <c r="BT1559" s="496"/>
      <c r="BU1559" s="496"/>
      <c r="BV1559" s="496"/>
    </row>
    <row r="1560" spans="1:74" s="52" customFormat="1" ht="12.75">
      <c r="A1560" s="45">
        <v>2735.6132650573031</v>
      </c>
      <c r="B1560" s="46" t="s">
        <v>342</v>
      </c>
      <c r="C1560" s="47" t="s">
        <v>347</v>
      </c>
      <c r="D1560" s="48">
        <v>168.01037860341827</v>
      </c>
      <c r="E1560" s="49">
        <v>38.927370000000003</v>
      </c>
      <c r="F1560" s="49">
        <v>0</v>
      </c>
      <c r="G1560" s="49">
        <v>18.734459999999999</v>
      </c>
      <c r="H1560" s="49">
        <v>0.32040000000000002</v>
      </c>
      <c r="I1560" s="49">
        <v>0.2233</v>
      </c>
      <c r="J1560" s="49">
        <v>41.935169999999999</v>
      </c>
      <c r="K1560" s="49">
        <v>0.22020000000000001</v>
      </c>
      <c r="L1560" s="49">
        <v>100.36090000000002</v>
      </c>
      <c r="M1560" s="47"/>
      <c r="N1560" s="50">
        <v>0.99355007242612081</v>
      </c>
      <c r="O1560" s="50">
        <v>0</v>
      </c>
      <c r="P1560" s="50">
        <v>0.399882013193746</v>
      </c>
      <c r="Q1560" s="50">
        <v>6.5776550795232794E-3</v>
      </c>
      <c r="R1560" s="50">
        <v>4.8273541212135642E-3</v>
      </c>
      <c r="S1560" s="50">
        <v>1.5955912638752603</v>
      </c>
      <c r="T1560" s="50">
        <v>6.0215688780154474E-3</v>
      </c>
      <c r="U1560" s="50">
        <v>3.0064499275738794</v>
      </c>
      <c r="V1560" s="51">
        <v>79.960542805108318</v>
      </c>
      <c r="X1560" s="49">
        <v>0.26</v>
      </c>
      <c r="Y1560" s="49">
        <v>300</v>
      </c>
      <c r="Z1560" s="49">
        <v>0.53</v>
      </c>
      <c r="AA1560" s="49">
        <v>6.19</v>
      </c>
      <c r="AB1560" s="49">
        <v>10.36</v>
      </c>
      <c r="AC1560" s="49">
        <v>0.26</v>
      </c>
      <c r="AD1560" s="49">
        <v>2.54</v>
      </c>
      <c r="AE1560" s="312"/>
      <c r="AF1560" s="465" t="s">
        <v>1751</v>
      </c>
      <c r="AG1560" s="343">
        <v>30</v>
      </c>
      <c r="AH1560" s="343">
        <v>15</v>
      </c>
      <c r="AI1560" s="343"/>
      <c r="AJ1560" s="343"/>
      <c r="AK1560" s="343"/>
      <c r="AL1560" s="343"/>
      <c r="AM1560" s="343"/>
      <c r="AN1560" s="343"/>
      <c r="AO1560" s="343"/>
      <c r="AP1560" s="343"/>
      <c r="AQ1560" s="343"/>
      <c r="AR1560" s="343"/>
      <c r="AS1560" s="343"/>
      <c r="AT1560" s="343"/>
      <c r="AU1560" s="343"/>
      <c r="AV1560" s="343"/>
      <c r="AW1560" s="343"/>
      <c r="AX1560" s="343"/>
      <c r="AY1560" s="343"/>
      <c r="AZ1560" s="343"/>
      <c r="BA1560" s="343"/>
      <c r="BB1560" s="343"/>
      <c r="BC1560" s="343"/>
      <c r="BD1560" s="343"/>
      <c r="BE1560" s="475"/>
      <c r="BF1560" s="475"/>
      <c r="BG1560" s="475"/>
      <c r="BH1560" s="475"/>
      <c r="BI1560" s="475"/>
      <c r="BJ1560" s="475"/>
      <c r="BK1560" s="475"/>
      <c r="BL1560" s="475"/>
      <c r="BM1560" s="475"/>
      <c r="BN1560" s="475"/>
      <c r="BO1560" s="475"/>
      <c r="BP1560" s="306"/>
      <c r="BQ1560" s="496"/>
      <c r="BR1560" s="496"/>
      <c r="BS1560" s="496"/>
      <c r="BT1560" s="496"/>
      <c r="BU1560" s="496"/>
      <c r="BV1560" s="496"/>
    </row>
    <row r="1561" spans="1:74" s="52" customFormat="1" ht="12.75">
      <c r="A1561" s="45">
        <v>2735.6132650573031</v>
      </c>
      <c r="B1561" s="46" t="s">
        <v>342</v>
      </c>
      <c r="C1561" s="47" t="s">
        <v>347</v>
      </c>
      <c r="D1561" s="48">
        <v>175.01037860341827</v>
      </c>
      <c r="E1561" s="49">
        <v>38.868029999999997</v>
      </c>
      <c r="F1561" s="49">
        <v>3.4299999999999997E-2</v>
      </c>
      <c r="G1561" s="49">
        <v>18.782350000000001</v>
      </c>
      <c r="H1561" s="49">
        <v>0.30990000000000001</v>
      </c>
      <c r="I1561" s="49">
        <v>0.2404</v>
      </c>
      <c r="J1561" s="49">
        <v>41.935169999999999</v>
      </c>
      <c r="K1561" s="49">
        <v>0.2135</v>
      </c>
      <c r="L1561" s="49">
        <v>100.38365</v>
      </c>
      <c r="M1561" s="47"/>
      <c r="N1561" s="50">
        <v>0.99202548979094329</v>
      </c>
      <c r="O1561" s="50">
        <v>6.9214938477315711E-4</v>
      </c>
      <c r="P1561" s="50">
        <v>0.40090015601406032</v>
      </c>
      <c r="Q1561" s="50">
        <v>6.3620308502284869E-3</v>
      </c>
      <c r="R1561" s="50">
        <v>5.1969735280623288E-3</v>
      </c>
      <c r="S1561" s="50">
        <v>1.5955751196476604</v>
      </c>
      <c r="T1561" s="50">
        <v>5.8382922237829411E-3</v>
      </c>
      <c r="U1561" s="50">
        <v>3.0065902114395109</v>
      </c>
      <c r="V1561" s="51">
        <v>79.919603267754752</v>
      </c>
      <c r="X1561" s="49">
        <v>0.26</v>
      </c>
      <c r="Y1561" s="49">
        <v>56.93</v>
      </c>
      <c r="Z1561" s="49">
        <v>0.53</v>
      </c>
      <c r="AA1561" s="49">
        <v>6.33</v>
      </c>
      <c r="AB1561" s="49">
        <v>9.73</v>
      </c>
      <c r="AC1561" s="49">
        <v>0.26</v>
      </c>
      <c r="AD1561" s="49">
        <v>2.59</v>
      </c>
      <c r="AE1561" s="312"/>
      <c r="AF1561" s="465" t="s">
        <v>1751</v>
      </c>
      <c r="AG1561" s="343">
        <v>30</v>
      </c>
      <c r="AH1561" s="343">
        <v>15</v>
      </c>
      <c r="AI1561" s="343"/>
      <c r="AJ1561" s="343"/>
      <c r="AK1561" s="343"/>
      <c r="AL1561" s="343"/>
      <c r="AM1561" s="343"/>
      <c r="AN1561" s="343"/>
      <c r="AO1561" s="343"/>
      <c r="AP1561" s="343"/>
      <c r="AQ1561" s="343"/>
      <c r="AR1561" s="343"/>
      <c r="AS1561" s="343"/>
      <c r="AT1561" s="343"/>
      <c r="AU1561" s="343"/>
      <c r="AV1561" s="343"/>
      <c r="AW1561" s="343"/>
      <c r="AX1561" s="343"/>
      <c r="AY1561" s="343"/>
      <c r="AZ1561" s="343"/>
      <c r="BA1561" s="343"/>
      <c r="BB1561" s="343"/>
      <c r="BC1561" s="343"/>
      <c r="BD1561" s="343"/>
      <c r="BE1561" s="475"/>
      <c r="BF1561" s="475"/>
      <c r="BG1561" s="475"/>
      <c r="BH1561" s="475"/>
      <c r="BI1561" s="475"/>
      <c r="BJ1561" s="475"/>
      <c r="BK1561" s="475"/>
      <c r="BL1561" s="475"/>
      <c r="BM1561" s="475"/>
      <c r="BN1561" s="475"/>
      <c r="BO1561" s="475"/>
      <c r="BP1561" s="306"/>
      <c r="BQ1561" s="496"/>
      <c r="BR1561" s="496"/>
      <c r="BS1561" s="496"/>
      <c r="BT1561" s="496"/>
      <c r="BU1561" s="496"/>
      <c r="BV1561" s="496"/>
    </row>
    <row r="1562" spans="1:74" s="52" customFormat="1" ht="12.75">
      <c r="A1562" s="45">
        <v>2735.6132650573031</v>
      </c>
      <c r="B1562" s="46" t="s">
        <v>342</v>
      </c>
      <c r="C1562" s="47" t="s">
        <v>347</v>
      </c>
      <c r="D1562" s="48">
        <v>182.01037860341827</v>
      </c>
      <c r="E1562" s="49">
        <v>38.917479999999998</v>
      </c>
      <c r="F1562" s="49">
        <v>1.4200000000000001E-2</v>
      </c>
      <c r="G1562" s="49">
        <v>18.763190000000002</v>
      </c>
      <c r="H1562" s="49">
        <v>0.36120000000000002</v>
      </c>
      <c r="I1562" s="49">
        <v>0.24779999999999999</v>
      </c>
      <c r="J1562" s="49">
        <v>42.004620000000003</v>
      </c>
      <c r="K1562" s="49">
        <v>0.2137</v>
      </c>
      <c r="L1562" s="49">
        <v>100.52219000000001</v>
      </c>
      <c r="M1562" s="47"/>
      <c r="N1562" s="50">
        <v>0.99210711039449473</v>
      </c>
      <c r="O1562" s="50">
        <v>2.8620525975132531E-4</v>
      </c>
      <c r="P1562" s="50">
        <v>0.40001522530170375</v>
      </c>
      <c r="Q1562" s="50">
        <v>7.4063713820584007E-3</v>
      </c>
      <c r="R1562" s="50">
        <v>5.3505803785006151E-3</v>
      </c>
      <c r="S1562" s="50">
        <v>1.5963181701258053</v>
      </c>
      <c r="T1562" s="50">
        <v>5.8368162436885649E-3</v>
      </c>
      <c r="U1562" s="50">
        <v>3.0073204790860029</v>
      </c>
      <c r="V1562" s="51">
        <v>79.962503947591301</v>
      </c>
      <c r="X1562" s="49">
        <v>0.26</v>
      </c>
      <c r="Y1562" s="49">
        <v>134.78</v>
      </c>
      <c r="Z1562" s="49">
        <v>0.53</v>
      </c>
      <c r="AA1562" s="49">
        <v>5.54</v>
      </c>
      <c r="AB1562" s="49">
        <v>9.4</v>
      </c>
      <c r="AC1562" s="49">
        <v>0.26</v>
      </c>
      <c r="AD1562" s="49">
        <v>2.59</v>
      </c>
      <c r="AE1562" s="312"/>
      <c r="AF1562" s="465" t="s">
        <v>1751</v>
      </c>
      <c r="AG1562" s="343">
        <v>30</v>
      </c>
      <c r="AH1562" s="343">
        <v>15</v>
      </c>
      <c r="AI1562" s="343"/>
      <c r="AJ1562" s="343"/>
      <c r="AK1562" s="343"/>
      <c r="AL1562" s="343"/>
      <c r="AM1562" s="343"/>
      <c r="AN1562" s="343"/>
      <c r="AO1562" s="343"/>
      <c r="AP1562" s="343"/>
      <c r="AQ1562" s="343"/>
      <c r="AR1562" s="343"/>
      <c r="AS1562" s="343"/>
      <c r="AT1562" s="343"/>
      <c r="AU1562" s="343"/>
      <c r="AV1562" s="343"/>
      <c r="AW1562" s="343"/>
      <c r="AX1562" s="343"/>
      <c r="AY1562" s="343"/>
      <c r="AZ1562" s="343"/>
      <c r="BA1562" s="343"/>
      <c r="BB1562" s="343"/>
      <c r="BC1562" s="343"/>
      <c r="BD1562" s="343"/>
      <c r="BE1562" s="475"/>
      <c r="BF1562" s="475"/>
      <c r="BG1562" s="475"/>
      <c r="BH1562" s="475"/>
      <c r="BI1562" s="475"/>
      <c r="BJ1562" s="475"/>
      <c r="BK1562" s="475"/>
      <c r="BL1562" s="475"/>
      <c r="BM1562" s="475"/>
      <c r="BN1562" s="475"/>
      <c r="BO1562" s="475"/>
      <c r="BP1562" s="306"/>
      <c r="BQ1562" s="496"/>
      <c r="BR1562" s="496"/>
      <c r="BS1562" s="496"/>
      <c r="BT1562" s="496"/>
      <c r="BU1562" s="496"/>
      <c r="BV1562" s="496"/>
    </row>
    <row r="1563" spans="1:74" s="52" customFormat="1" ht="12.75">
      <c r="A1563" s="45">
        <v>2735.6132650573031</v>
      </c>
      <c r="B1563" s="46" t="s">
        <v>342</v>
      </c>
      <c r="C1563" s="47" t="s">
        <v>347</v>
      </c>
      <c r="D1563" s="48">
        <v>189.01037860341827</v>
      </c>
      <c r="E1563" s="49">
        <v>38.7988</v>
      </c>
      <c r="F1563" s="49">
        <v>2.46E-2</v>
      </c>
      <c r="G1563" s="49">
        <v>18.68657</v>
      </c>
      <c r="H1563" s="49">
        <v>0.29899999999999999</v>
      </c>
      <c r="I1563" s="49">
        <v>0.25059999999999999</v>
      </c>
      <c r="J1563" s="49">
        <v>41.786360000000002</v>
      </c>
      <c r="K1563" s="49">
        <v>0.21379999999999999</v>
      </c>
      <c r="L1563" s="49">
        <v>100.05973</v>
      </c>
      <c r="M1563" s="47"/>
      <c r="N1563" s="50">
        <v>0.99319406585602865</v>
      </c>
      <c r="O1563" s="50">
        <v>4.9788190735350671E-4</v>
      </c>
      <c r="P1563" s="50">
        <v>0.40003814849646152</v>
      </c>
      <c r="Q1563" s="50">
        <v>6.1564577471049332E-3</v>
      </c>
      <c r="R1563" s="50">
        <v>5.4335369948547039E-3</v>
      </c>
      <c r="S1563" s="50">
        <v>1.5946262520313423</v>
      </c>
      <c r="T1563" s="50">
        <v>5.8638272961193411E-3</v>
      </c>
      <c r="U1563" s="50">
        <v>3.0058101703292648</v>
      </c>
      <c r="V1563" s="51">
        <v>79.94458875434843</v>
      </c>
      <c r="X1563" s="49">
        <v>0.26</v>
      </c>
      <c r="Y1563" s="49">
        <v>77.66</v>
      </c>
      <c r="Z1563" s="49">
        <v>0.53</v>
      </c>
      <c r="AA1563" s="49">
        <v>6.53</v>
      </c>
      <c r="AB1563" s="49">
        <v>9.34</v>
      </c>
      <c r="AC1563" s="49">
        <v>0.26</v>
      </c>
      <c r="AD1563" s="49">
        <v>2.57</v>
      </c>
      <c r="AE1563" s="312"/>
      <c r="AF1563" s="465" t="s">
        <v>1751</v>
      </c>
      <c r="AG1563" s="343">
        <v>30</v>
      </c>
      <c r="AH1563" s="343">
        <v>15</v>
      </c>
      <c r="AI1563" s="343"/>
      <c r="AJ1563" s="343"/>
      <c r="AK1563" s="343"/>
      <c r="AL1563" s="343"/>
      <c r="AM1563" s="343"/>
      <c r="AN1563" s="343"/>
      <c r="AO1563" s="343"/>
      <c r="AP1563" s="343"/>
      <c r="AQ1563" s="343"/>
      <c r="AR1563" s="343"/>
      <c r="AS1563" s="343"/>
      <c r="AT1563" s="343"/>
      <c r="AU1563" s="343"/>
      <c r="AV1563" s="343"/>
      <c r="AW1563" s="343"/>
      <c r="AX1563" s="343"/>
      <c r="AY1563" s="343"/>
      <c r="AZ1563" s="343"/>
      <c r="BA1563" s="343"/>
      <c r="BB1563" s="343"/>
      <c r="BC1563" s="343"/>
      <c r="BD1563" s="343"/>
      <c r="BE1563" s="475"/>
      <c r="BF1563" s="475"/>
      <c r="BG1563" s="475"/>
      <c r="BH1563" s="475"/>
      <c r="BI1563" s="475"/>
      <c r="BJ1563" s="475"/>
      <c r="BK1563" s="475"/>
      <c r="BL1563" s="475"/>
      <c r="BM1563" s="475"/>
      <c r="BN1563" s="475"/>
      <c r="BO1563" s="475"/>
      <c r="BP1563" s="306"/>
      <c r="BQ1563" s="496"/>
      <c r="BR1563" s="496"/>
      <c r="BS1563" s="496"/>
      <c r="BT1563" s="496"/>
      <c r="BU1563" s="496"/>
      <c r="BV1563" s="496"/>
    </row>
    <row r="1564" spans="1:74" s="52" customFormat="1" ht="12.75">
      <c r="A1564" s="38"/>
      <c r="B1564" s="46"/>
      <c r="C1564" s="47"/>
      <c r="D1564" s="48"/>
      <c r="E1564" s="49"/>
      <c r="F1564" s="49"/>
      <c r="G1564" s="49"/>
      <c r="H1564" s="49"/>
      <c r="I1564" s="49"/>
      <c r="J1564" s="49"/>
      <c r="K1564" s="49"/>
      <c r="L1564" s="49"/>
      <c r="M1564" s="47"/>
      <c r="N1564" s="50"/>
      <c r="O1564" s="50"/>
      <c r="P1564" s="50"/>
      <c r="Q1564" s="50"/>
      <c r="R1564" s="50"/>
      <c r="S1564" s="50"/>
      <c r="T1564" s="50"/>
      <c r="U1564" s="50"/>
      <c r="V1564" s="51"/>
      <c r="AE1564" s="312"/>
      <c r="AF1564" s="312"/>
      <c r="AG1564" s="312"/>
      <c r="AH1564" s="312"/>
      <c r="AI1564" s="312"/>
      <c r="AJ1564" s="312"/>
      <c r="AK1564" s="312"/>
      <c r="AL1564" s="312"/>
      <c r="AM1564" s="312"/>
      <c r="AN1564" s="312"/>
      <c r="AO1564" s="312"/>
      <c r="AP1564" s="312"/>
      <c r="AQ1564" s="312"/>
      <c r="AR1564" s="312"/>
      <c r="AS1564" s="312"/>
      <c r="AT1564" s="312"/>
      <c r="AU1564" s="312"/>
      <c r="AV1564" s="312"/>
      <c r="AW1564" s="312"/>
      <c r="AX1564" s="312"/>
      <c r="AY1564" s="312"/>
      <c r="AZ1564" s="312"/>
      <c r="BA1564" s="312"/>
      <c r="BB1564" s="312"/>
      <c r="BC1564" s="312"/>
      <c r="BD1564" s="312"/>
      <c r="BE1564" s="306"/>
      <c r="BF1564" s="306"/>
      <c r="BG1564" s="306"/>
      <c r="BH1564" s="306"/>
      <c r="BI1564" s="306"/>
      <c r="BJ1564" s="306"/>
      <c r="BK1564" s="306"/>
      <c r="BL1564" s="306"/>
      <c r="BM1564" s="306"/>
      <c r="BN1564" s="306"/>
      <c r="BO1564" s="306"/>
      <c r="BP1564" s="306"/>
      <c r="BQ1564" s="496"/>
      <c r="BR1564" s="496"/>
      <c r="BS1564" s="496"/>
      <c r="BT1564" s="496"/>
      <c r="BU1564" s="496"/>
      <c r="BV1564" s="496"/>
    </row>
    <row r="1565" spans="1:74" s="52" customFormat="1" ht="12.75">
      <c r="A1565" s="45">
        <v>2735.6132650573031</v>
      </c>
      <c r="B1565" s="46" t="s">
        <v>342</v>
      </c>
      <c r="C1565" s="47" t="s">
        <v>348</v>
      </c>
      <c r="D1565" s="48">
        <v>0</v>
      </c>
      <c r="E1565" s="49">
        <v>39.184510000000003</v>
      </c>
      <c r="F1565" s="49">
        <v>3.44E-2</v>
      </c>
      <c r="G1565" s="49">
        <v>17.345659999999999</v>
      </c>
      <c r="H1565" s="49">
        <v>0.20860000000000001</v>
      </c>
      <c r="I1565" s="49">
        <v>0.26800000000000002</v>
      </c>
      <c r="J1565" s="49">
        <v>42.877650000000003</v>
      </c>
      <c r="K1565" s="49">
        <v>0.27960000000000002</v>
      </c>
      <c r="L1565" s="49">
        <v>100.19842000000001</v>
      </c>
      <c r="M1565" s="49"/>
      <c r="N1565" s="50">
        <v>0.99471158816633931</v>
      </c>
      <c r="O1565" s="50">
        <v>6.9042516870036373E-4</v>
      </c>
      <c r="P1565" s="50">
        <v>0.36823882867005808</v>
      </c>
      <c r="Q1565" s="50">
        <v>4.2593267083175382E-3</v>
      </c>
      <c r="R1565" s="50">
        <v>5.762398521630319E-3</v>
      </c>
      <c r="S1565" s="50">
        <v>1.6226403733116501</v>
      </c>
      <c r="T1565" s="50">
        <v>7.6046209495641203E-3</v>
      </c>
      <c r="U1565" s="50">
        <v>3.0039075614962596</v>
      </c>
      <c r="V1565" s="51">
        <v>81.503708095221668</v>
      </c>
      <c r="X1565" s="49">
        <v>0.25</v>
      </c>
      <c r="Y1565" s="49">
        <v>56.64</v>
      </c>
      <c r="Z1565" s="49">
        <v>0.55000000000000004</v>
      </c>
      <c r="AA1565" s="49">
        <v>8.98</v>
      </c>
      <c r="AB1565" s="49">
        <v>8.67</v>
      </c>
      <c r="AC1565" s="49">
        <v>0.26</v>
      </c>
      <c r="AD1565" s="49">
        <v>2.1</v>
      </c>
      <c r="AE1565" s="312"/>
      <c r="AF1565" s="465" t="s">
        <v>1751</v>
      </c>
      <c r="AG1565" s="343">
        <v>30</v>
      </c>
      <c r="AH1565" s="343">
        <v>15</v>
      </c>
      <c r="AI1565" s="343"/>
      <c r="AJ1565" s="343"/>
      <c r="AK1565" s="343"/>
      <c r="AL1565" s="343"/>
      <c r="AM1565" s="343"/>
      <c r="AN1565" s="343"/>
      <c r="AO1565" s="343"/>
      <c r="AP1565" s="343"/>
      <c r="AQ1565" s="343"/>
      <c r="AR1565" s="343"/>
      <c r="AS1565" s="343"/>
      <c r="AT1565" s="343"/>
      <c r="AU1565" s="343"/>
      <c r="AV1565" s="343"/>
      <c r="AW1565" s="343"/>
      <c r="AX1565" s="343"/>
      <c r="AY1565" s="343"/>
      <c r="AZ1565" s="343"/>
      <c r="BA1565" s="343"/>
      <c r="BB1565" s="343"/>
      <c r="BC1565" s="343"/>
      <c r="BD1565" s="343"/>
      <c r="BE1565" s="475"/>
      <c r="BF1565" s="475"/>
      <c r="BG1565" s="475"/>
      <c r="BH1565" s="475"/>
      <c r="BI1565" s="475"/>
      <c r="BJ1565" s="475"/>
      <c r="BK1565" s="475"/>
      <c r="BL1565" s="475"/>
      <c r="BM1565" s="475"/>
      <c r="BN1565" s="475"/>
      <c r="BO1565" s="475"/>
      <c r="BP1565" s="306"/>
      <c r="BQ1565" s="496"/>
      <c r="BR1565" s="496"/>
      <c r="BS1565" s="496"/>
      <c r="BT1565" s="496"/>
      <c r="BU1565" s="496"/>
      <c r="BV1565" s="496"/>
    </row>
    <row r="1566" spans="1:74" s="52" customFormat="1" ht="12.75">
      <c r="A1566" s="45">
        <v>2735.6132650573031</v>
      </c>
      <c r="B1566" s="46" t="s">
        <v>342</v>
      </c>
      <c r="C1566" s="47" t="s">
        <v>348</v>
      </c>
      <c r="D1566" s="48">
        <v>4.9834436631511965</v>
      </c>
      <c r="E1566" s="49">
        <v>39.352649999999997</v>
      </c>
      <c r="F1566" s="49">
        <v>3.3099999999999997E-2</v>
      </c>
      <c r="G1566" s="49">
        <v>17.14452</v>
      </c>
      <c r="H1566" s="49">
        <v>0.2019</v>
      </c>
      <c r="I1566" s="49">
        <v>0.23760000000000001</v>
      </c>
      <c r="J1566" s="49">
        <v>43.611789999999999</v>
      </c>
      <c r="K1566" s="49">
        <v>0.27350000000000002</v>
      </c>
      <c r="L1566" s="49">
        <v>100.85505999999999</v>
      </c>
      <c r="M1566" s="49"/>
      <c r="N1566" s="50">
        <v>0.99129381118263449</v>
      </c>
      <c r="O1566" s="50">
        <v>6.5922219454501757E-4</v>
      </c>
      <c r="P1566" s="50">
        <v>0.36116839265269246</v>
      </c>
      <c r="Q1566" s="50">
        <v>4.0908035405370106E-3</v>
      </c>
      <c r="R1566" s="50">
        <v>5.0694470046929391E-3</v>
      </c>
      <c r="S1566" s="50">
        <v>1.6377245888291627</v>
      </c>
      <c r="T1566" s="50">
        <v>7.3814790240108721E-3</v>
      </c>
      <c r="U1566" s="50">
        <v>3.0073877444282755</v>
      </c>
      <c r="V1566" s="51">
        <v>81.93157932922729</v>
      </c>
      <c r="X1566" s="49">
        <v>0.25</v>
      </c>
      <c r="Y1566" s="49">
        <v>58.37</v>
      </c>
      <c r="Z1566" s="49">
        <v>0.55000000000000004</v>
      </c>
      <c r="AA1566" s="49">
        <v>9.3800000000000008</v>
      </c>
      <c r="AB1566" s="49">
        <v>9.85</v>
      </c>
      <c r="AC1566" s="49">
        <v>0.26</v>
      </c>
      <c r="AD1566" s="49">
        <v>2.13</v>
      </c>
      <c r="AE1566" s="312"/>
      <c r="AF1566" s="465" t="s">
        <v>1751</v>
      </c>
      <c r="AG1566" s="343">
        <v>30</v>
      </c>
      <c r="AH1566" s="343">
        <v>15</v>
      </c>
      <c r="AI1566" s="343"/>
      <c r="AJ1566" s="343"/>
      <c r="AK1566" s="343"/>
      <c r="AL1566" s="343"/>
      <c r="AM1566" s="343"/>
      <c r="AN1566" s="343"/>
      <c r="AO1566" s="343"/>
      <c r="AP1566" s="343"/>
      <c r="AQ1566" s="343"/>
      <c r="AR1566" s="343"/>
      <c r="AS1566" s="343"/>
      <c r="AT1566" s="343"/>
      <c r="AU1566" s="343"/>
      <c r="AV1566" s="343"/>
      <c r="AW1566" s="343"/>
      <c r="AX1566" s="343"/>
      <c r="AY1566" s="343"/>
      <c r="AZ1566" s="343"/>
      <c r="BA1566" s="343"/>
      <c r="BB1566" s="343"/>
      <c r="BC1566" s="343"/>
      <c r="BD1566" s="343"/>
      <c r="BE1566" s="475"/>
      <c r="BF1566" s="475"/>
      <c r="BG1566" s="475"/>
      <c r="BH1566" s="475"/>
      <c r="BI1566" s="475"/>
      <c r="BJ1566" s="475"/>
      <c r="BK1566" s="475"/>
      <c r="BL1566" s="475"/>
      <c r="BM1566" s="475"/>
      <c r="BN1566" s="475"/>
      <c r="BO1566" s="475"/>
      <c r="BP1566" s="306"/>
      <c r="BQ1566" s="496"/>
      <c r="BR1566" s="496"/>
      <c r="BS1566" s="496"/>
      <c r="BT1566" s="496"/>
      <c r="BU1566" s="496"/>
      <c r="BV1566" s="496"/>
    </row>
    <row r="1567" spans="1:74" s="52" customFormat="1" ht="12.75">
      <c r="A1567" s="45">
        <v>2735.6132650573031</v>
      </c>
      <c r="B1567" s="46" t="s">
        <v>342</v>
      </c>
      <c r="C1567" s="47" t="s">
        <v>348</v>
      </c>
      <c r="D1567" s="48">
        <v>9.9834436631511956</v>
      </c>
      <c r="E1567" s="49">
        <v>39.481209999999997</v>
      </c>
      <c r="F1567" s="49">
        <v>4.9500000000000002E-2</v>
      </c>
      <c r="G1567" s="49">
        <v>16.751830000000002</v>
      </c>
      <c r="H1567" s="49">
        <v>0.21640000000000001</v>
      </c>
      <c r="I1567" s="49">
        <v>0.24440000000000001</v>
      </c>
      <c r="J1567" s="49">
        <v>43.62171</v>
      </c>
      <c r="K1567" s="49">
        <v>0.26869999999999999</v>
      </c>
      <c r="L1567" s="49">
        <v>100.63374999999999</v>
      </c>
      <c r="M1567" s="49"/>
      <c r="N1567" s="50">
        <v>0.99456552620467809</v>
      </c>
      <c r="O1567" s="50">
        <v>9.8587887612918237E-4</v>
      </c>
      <c r="P1567" s="50">
        <v>0.35290775216573333</v>
      </c>
      <c r="Q1567" s="50">
        <v>4.3847425226018729E-3</v>
      </c>
      <c r="R1567" s="50">
        <v>5.2147067177046921E-3</v>
      </c>
      <c r="S1567" s="50">
        <v>1.6381519347924973</v>
      </c>
      <c r="T1567" s="50">
        <v>7.2521747637196007E-3</v>
      </c>
      <c r="U1567" s="50">
        <v>3.0034627160430643</v>
      </c>
      <c r="V1567" s="51">
        <v>82.275380568581781</v>
      </c>
      <c r="X1567" s="49">
        <v>0.25</v>
      </c>
      <c r="Y1567" s="49">
        <v>39.21</v>
      </c>
      <c r="Z1567" s="49">
        <v>0.56000000000000005</v>
      </c>
      <c r="AA1567" s="49">
        <v>8.68</v>
      </c>
      <c r="AB1567" s="49">
        <v>9.4600000000000009</v>
      </c>
      <c r="AC1567" s="49">
        <v>0.26</v>
      </c>
      <c r="AD1567" s="49">
        <v>2.16</v>
      </c>
      <c r="AE1567" s="312"/>
      <c r="AF1567" s="465" t="s">
        <v>1751</v>
      </c>
      <c r="AG1567" s="343">
        <v>30</v>
      </c>
      <c r="AH1567" s="343">
        <v>15</v>
      </c>
      <c r="AI1567" s="343"/>
      <c r="AJ1567" s="343"/>
      <c r="AK1567" s="343"/>
      <c r="AL1567" s="343"/>
      <c r="AM1567" s="343"/>
      <c r="AN1567" s="343"/>
      <c r="AO1567" s="343"/>
      <c r="AP1567" s="343"/>
      <c r="AQ1567" s="343"/>
      <c r="AR1567" s="343"/>
      <c r="AS1567" s="343"/>
      <c r="AT1567" s="343"/>
      <c r="AU1567" s="343"/>
      <c r="AV1567" s="343"/>
      <c r="AW1567" s="343"/>
      <c r="AX1567" s="343"/>
      <c r="AY1567" s="343"/>
      <c r="AZ1567" s="343"/>
      <c r="BA1567" s="343"/>
      <c r="BB1567" s="343"/>
      <c r="BC1567" s="343"/>
      <c r="BD1567" s="343"/>
      <c r="BE1567" s="475"/>
      <c r="BF1567" s="475"/>
      <c r="BG1567" s="475"/>
      <c r="BH1567" s="475"/>
      <c r="BI1567" s="475"/>
      <c r="BJ1567" s="475"/>
      <c r="BK1567" s="475"/>
      <c r="BL1567" s="475"/>
      <c r="BM1567" s="475"/>
      <c r="BN1567" s="475"/>
      <c r="BO1567" s="475"/>
      <c r="BP1567" s="306"/>
      <c r="BQ1567" s="496"/>
      <c r="BR1567" s="496"/>
      <c r="BS1567" s="496"/>
      <c r="BT1567" s="496"/>
      <c r="BU1567" s="496"/>
      <c r="BV1567" s="496"/>
    </row>
    <row r="1568" spans="1:74" s="52" customFormat="1" ht="12.75">
      <c r="A1568" s="45">
        <v>2735.6132650573031</v>
      </c>
      <c r="B1568" s="46" t="s">
        <v>342</v>
      </c>
      <c r="C1568" s="47" t="s">
        <v>348</v>
      </c>
      <c r="D1568" s="48">
        <v>14.983443663151196</v>
      </c>
      <c r="E1568" s="49">
        <v>39.342750000000002</v>
      </c>
      <c r="F1568" s="49">
        <v>3.6900000000000002E-2</v>
      </c>
      <c r="G1568" s="49">
        <v>16.905069999999998</v>
      </c>
      <c r="H1568" s="49">
        <v>0.28420000000000001</v>
      </c>
      <c r="I1568" s="49">
        <v>0.20530000000000001</v>
      </c>
      <c r="J1568" s="49">
        <v>43.30424</v>
      </c>
      <c r="K1568" s="49">
        <v>0.25900000000000001</v>
      </c>
      <c r="L1568" s="49">
        <v>100.33746000000001</v>
      </c>
      <c r="M1568" s="49"/>
      <c r="N1568" s="50">
        <v>0.99509401261843089</v>
      </c>
      <c r="O1568" s="50">
        <v>7.3790623705712413E-4</v>
      </c>
      <c r="P1568" s="50">
        <v>0.35757929795553361</v>
      </c>
      <c r="Q1568" s="50">
        <v>5.7818572618555195E-3</v>
      </c>
      <c r="R1568" s="50">
        <v>4.3981910307290834E-3</v>
      </c>
      <c r="S1568" s="50">
        <v>1.6328202076751184</v>
      </c>
      <c r="T1568" s="50">
        <v>7.0187021287302061E-3</v>
      </c>
      <c r="U1568" s="50">
        <v>3.003430174907455</v>
      </c>
      <c r="V1568" s="51">
        <v>82.034797690414635</v>
      </c>
      <c r="X1568" s="49">
        <v>0.25</v>
      </c>
      <c r="Y1568" s="49">
        <v>53.6</v>
      </c>
      <c r="Z1568" s="49">
        <v>0.56000000000000005</v>
      </c>
      <c r="AA1568" s="49">
        <v>6.78</v>
      </c>
      <c r="AB1568" s="49">
        <v>10.97</v>
      </c>
      <c r="AC1568" s="49">
        <v>0.26</v>
      </c>
      <c r="AD1568" s="49">
        <v>2.2200000000000002</v>
      </c>
      <c r="AE1568" s="312"/>
      <c r="AF1568" s="465" t="s">
        <v>1751</v>
      </c>
      <c r="AG1568" s="343">
        <v>30</v>
      </c>
      <c r="AH1568" s="343">
        <v>15</v>
      </c>
      <c r="AI1568" s="343"/>
      <c r="AJ1568" s="343"/>
      <c r="AK1568" s="343"/>
      <c r="AL1568" s="343"/>
      <c r="AM1568" s="343"/>
      <c r="AN1568" s="343"/>
      <c r="AO1568" s="343"/>
      <c r="AP1568" s="343"/>
      <c r="AQ1568" s="343"/>
      <c r="AR1568" s="343"/>
      <c r="AS1568" s="343"/>
      <c r="AT1568" s="343"/>
      <c r="AU1568" s="343"/>
      <c r="AV1568" s="343"/>
      <c r="AW1568" s="343"/>
      <c r="AX1568" s="343"/>
      <c r="AY1568" s="343"/>
      <c r="AZ1568" s="343"/>
      <c r="BA1568" s="343"/>
      <c r="BB1568" s="343"/>
      <c r="BC1568" s="343"/>
      <c r="BD1568" s="343"/>
      <c r="BE1568" s="475"/>
      <c r="BF1568" s="475"/>
      <c r="BG1568" s="475"/>
      <c r="BH1568" s="475"/>
      <c r="BI1568" s="475"/>
      <c r="BJ1568" s="475"/>
      <c r="BK1568" s="475"/>
      <c r="BL1568" s="475"/>
      <c r="BM1568" s="475"/>
      <c r="BN1568" s="475"/>
      <c r="BO1568" s="475"/>
      <c r="BP1568" s="306"/>
      <c r="BQ1568" s="496"/>
      <c r="BR1568" s="496"/>
      <c r="BS1568" s="496"/>
      <c r="BT1568" s="496"/>
      <c r="BU1568" s="496"/>
      <c r="BV1568" s="496"/>
    </row>
    <row r="1569" spans="1:74" s="52" customFormat="1" ht="12.75">
      <c r="A1569" s="45">
        <v>2735.6132650573031</v>
      </c>
      <c r="B1569" s="46" t="s">
        <v>342</v>
      </c>
      <c r="C1569" s="47" t="s">
        <v>348</v>
      </c>
      <c r="D1569" s="48">
        <v>19.983443663151196</v>
      </c>
      <c r="E1569" s="49">
        <v>39.125169999999997</v>
      </c>
      <c r="F1569" s="49">
        <v>2.3400000000000001E-2</v>
      </c>
      <c r="G1569" s="49">
        <v>17.31692</v>
      </c>
      <c r="H1569" s="49">
        <v>0.24010000000000001</v>
      </c>
      <c r="I1569" s="49">
        <v>0.2606</v>
      </c>
      <c r="J1569" s="49">
        <v>42.976860000000002</v>
      </c>
      <c r="K1569" s="49">
        <v>0.24490000000000001</v>
      </c>
      <c r="L1569" s="49">
        <v>100.18795</v>
      </c>
      <c r="M1569" s="49"/>
      <c r="N1569" s="50">
        <v>0.99345121131013236</v>
      </c>
      <c r="O1569" s="50">
        <v>4.6976599745629592E-4</v>
      </c>
      <c r="P1569" s="50">
        <v>0.3677197453427849</v>
      </c>
      <c r="Q1569" s="50">
        <v>4.9037278392910803E-3</v>
      </c>
      <c r="R1569" s="50">
        <v>5.6046752911888577E-3</v>
      </c>
      <c r="S1569" s="50">
        <v>1.6267976383298226</v>
      </c>
      <c r="T1569" s="50">
        <v>6.6624925842788977E-3</v>
      </c>
      <c r="U1569" s="50">
        <v>3.0056092566949553</v>
      </c>
      <c r="V1569" s="51">
        <v>81.563472529595927</v>
      </c>
      <c r="X1569" s="49">
        <v>0.25</v>
      </c>
      <c r="Y1569" s="49">
        <v>81.73</v>
      </c>
      <c r="Z1569" s="49">
        <v>0.55000000000000004</v>
      </c>
      <c r="AA1569" s="49">
        <v>8</v>
      </c>
      <c r="AB1569" s="49">
        <v>8.9</v>
      </c>
      <c r="AC1569" s="49">
        <v>0.26</v>
      </c>
      <c r="AD1569" s="49">
        <v>2.3199999999999998</v>
      </c>
      <c r="AE1569" s="312"/>
      <c r="AF1569" s="465" t="s">
        <v>1751</v>
      </c>
      <c r="AG1569" s="343">
        <v>30</v>
      </c>
      <c r="AH1569" s="343">
        <v>15</v>
      </c>
      <c r="AI1569" s="343"/>
      <c r="AJ1569" s="343"/>
      <c r="AK1569" s="343"/>
      <c r="AL1569" s="343"/>
      <c r="AM1569" s="343"/>
      <c r="AN1569" s="343"/>
      <c r="AO1569" s="343"/>
      <c r="AP1569" s="343"/>
      <c r="AQ1569" s="343"/>
      <c r="AR1569" s="343"/>
      <c r="AS1569" s="343"/>
      <c r="AT1569" s="343"/>
      <c r="AU1569" s="343"/>
      <c r="AV1569" s="343"/>
      <c r="AW1569" s="343"/>
      <c r="AX1569" s="343"/>
      <c r="AY1569" s="343"/>
      <c r="AZ1569" s="343"/>
      <c r="BA1569" s="343"/>
      <c r="BB1569" s="343"/>
      <c r="BC1569" s="343"/>
      <c r="BD1569" s="343"/>
      <c r="BE1569" s="475"/>
      <c r="BF1569" s="475"/>
      <c r="BG1569" s="475"/>
      <c r="BH1569" s="475"/>
      <c r="BI1569" s="475"/>
      <c r="BJ1569" s="475"/>
      <c r="BK1569" s="475"/>
      <c r="BL1569" s="475"/>
      <c r="BM1569" s="475"/>
      <c r="BN1569" s="475"/>
      <c r="BO1569" s="475"/>
      <c r="BP1569" s="306"/>
      <c r="BQ1569" s="496"/>
      <c r="BR1569" s="496"/>
      <c r="BS1569" s="496"/>
      <c r="BT1569" s="496"/>
      <c r="BU1569" s="496"/>
      <c r="BV1569" s="496"/>
    </row>
    <row r="1570" spans="1:74" s="52" customFormat="1" ht="12.75">
      <c r="A1570" s="45">
        <v>2735.6132650573031</v>
      </c>
      <c r="B1570" s="46" t="s">
        <v>342</v>
      </c>
      <c r="C1570" s="47" t="s">
        <v>348</v>
      </c>
      <c r="D1570" s="48">
        <v>24.983443663151196</v>
      </c>
      <c r="E1570" s="49">
        <v>39.164729999999999</v>
      </c>
      <c r="F1570" s="49">
        <v>1.95E-2</v>
      </c>
      <c r="G1570" s="49">
        <v>17.76709</v>
      </c>
      <c r="H1570" s="49">
        <v>0.31030000000000002</v>
      </c>
      <c r="I1570" s="49">
        <v>0.2177</v>
      </c>
      <c r="J1570" s="49">
        <v>42.768520000000002</v>
      </c>
      <c r="K1570" s="49">
        <v>0.24210000000000001</v>
      </c>
      <c r="L1570" s="49">
        <v>100.48993999999999</v>
      </c>
      <c r="M1570" s="49"/>
      <c r="N1570" s="50">
        <v>0.99349152266741847</v>
      </c>
      <c r="O1570" s="50">
        <v>3.9109211069007549E-4</v>
      </c>
      <c r="P1570" s="50">
        <v>0.37691318074798086</v>
      </c>
      <c r="Q1570" s="50">
        <v>6.3313263039701563E-3</v>
      </c>
      <c r="R1570" s="50">
        <v>4.6774935474724454E-3</v>
      </c>
      <c r="S1570" s="50">
        <v>1.6173417448206078</v>
      </c>
      <c r="T1570" s="50">
        <v>6.5799329130621139E-3</v>
      </c>
      <c r="U1570" s="50">
        <v>3.0057262931112021</v>
      </c>
      <c r="V1570" s="51">
        <v>81.10005015329132</v>
      </c>
      <c r="X1570" s="49">
        <v>0.25</v>
      </c>
      <c r="Y1570" s="49">
        <v>102.87</v>
      </c>
      <c r="Z1570" s="49">
        <v>0.54</v>
      </c>
      <c r="AA1570" s="49">
        <v>6.29</v>
      </c>
      <c r="AB1570" s="49">
        <v>10.59</v>
      </c>
      <c r="AC1570" s="49">
        <v>0.26</v>
      </c>
      <c r="AD1570" s="49">
        <v>2.34</v>
      </c>
      <c r="AE1570" s="312"/>
      <c r="AF1570" s="465" t="s">
        <v>1751</v>
      </c>
      <c r="AG1570" s="343">
        <v>30</v>
      </c>
      <c r="AH1570" s="343">
        <v>15</v>
      </c>
      <c r="AI1570" s="343"/>
      <c r="AJ1570" s="343"/>
      <c r="AK1570" s="343"/>
      <c r="AL1570" s="343"/>
      <c r="AM1570" s="343"/>
      <c r="AN1570" s="343"/>
      <c r="AO1570" s="343"/>
      <c r="AP1570" s="343"/>
      <c r="AQ1570" s="343"/>
      <c r="AR1570" s="343"/>
      <c r="AS1570" s="343"/>
      <c r="AT1570" s="343"/>
      <c r="AU1570" s="343"/>
      <c r="AV1570" s="343"/>
      <c r="AW1570" s="343"/>
      <c r="AX1570" s="343"/>
      <c r="AY1570" s="343"/>
      <c r="AZ1570" s="343"/>
      <c r="BA1570" s="343"/>
      <c r="BB1570" s="343"/>
      <c r="BC1570" s="343"/>
      <c r="BD1570" s="343"/>
      <c r="BE1570" s="475"/>
      <c r="BF1570" s="475"/>
      <c r="BG1570" s="475"/>
      <c r="BH1570" s="475"/>
      <c r="BI1570" s="475"/>
      <c r="BJ1570" s="475"/>
      <c r="BK1570" s="475"/>
      <c r="BL1570" s="475"/>
      <c r="BM1570" s="475"/>
      <c r="BN1570" s="475"/>
      <c r="BO1570" s="475"/>
      <c r="BP1570" s="306"/>
      <c r="BQ1570" s="496"/>
      <c r="BR1570" s="496"/>
      <c r="BS1570" s="496"/>
      <c r="BT1570" s="496"/>
      <c r="BU1570" s="496"/>
      <c r="BV1570" s="496"/>
    </row>
    <row r="1571" spans="1:74" s="52" customFormat="1" ht="12.75">
      <c r="A1571" s="45">
        <v>2735.6132650573031</v>
      </c>
      <c r="B1571" s="46" t="s">
        <v>342</v>
      </c>
      <c r="C1571" s="47" t="s">
        <v>348</v>
      </c>
      <c r="D1571" s="48">
        <v>29.983443663151196</v>
      </c>
      <c r="E1571" s="49">
        <v>39.085610000000003</v>
      </c>
      <c r="F1571" s="49">
        <v>3.7400000000000003E-2</v>
      </c>
      <c r="G1571" s="49">
        <v>18.265139999999999</v>
      </c>
      <c r="H1571" s="49">
        <v>0.31080000000000002</v>
      </c>
      <c r="I1571" s="49">
        <v>0.2883</v>
      </c>
      <c r="J1571" s="49">
        <v>42.43121</v>
      </c>
      <c r="K1571" s="49">
        <v>0.23910000000000001</v>
      </c>
      <c r="L1571" s="49">
        <v>100.65755999999999</v>
      </c>
      <c r="M1571" s="49"/>
      <c r="N1571" s="50">
        <v>0.99239788195675249</v>
      </c>
      <c r="O1571" s="50">
        <v>7.5078563005714655E-4</v>
      </c>
      <c r="P1571" s="50">
        <v>0.38783583460069848</v>
      </c>
      <c r="Q1571" s="50">
        <v>6.3473703222845573E-3</v>
      </c>
      <c r="R1571" s="50">
        <v>6.2001088776187192E-3</v>
      </c>
      <c r="S1571" s="50">
        <v>1.6060641816178762</v>
      </c>
      <c r="T1571" s="50">
        <v>6.5043837778451033E-3</v>
      </c>
      <c r="U1571" s="50">
        <v>3.006100546783133</v>
      </c>
      <c r="V1571" s="51">
        <v>80.548882519383909</v>
      </c>
      <c r="X1571" s="49">
        <v>0.26</v>
      </c>
      <c r="Y1571" s="49">
        <v>51.99</v>
      </c>
      <c r="Z1571" s="49">
        <v>0.54</v>
      </c>
      <c r="AA1571" s="49">
        <v>6.32</v>
      </c>
      <c r="AB1571" s="49">
        <v>8.4700000000000006</v>
      </c>
      <c r="AC1571" s="49">
        <v>0.26</v>
      </c>
      <c r="AD1571" s="49">
        <v>2.35</v>
      </c>
      <c r="AE1571" s="312"/>
      <c r="AF1571" s="465" t="s">
        <v>1751</v>
      </c>
      <c r="AG1571" s="343">
        <v>30</v>
      </c>
      <c r="AH1571" s="343">
        <v>15</v>
      </c>
      <c r="AI1571" s="343"/>
      <c r="AJ1571" s="343"/>
      <c r="AK1571" s="343"/>
      <c r="AL1571" s="343"/>
      <c r="AM1571" s="343"/>
      <c r="AN1571" s="343"/>
      <c r="AO1571" s="343"/>
      <c r="AP1571" s="343"/>
      <c r="AQ1571" s="343"/>
      <c r="AR1571" s="343"/>
      <c r="AS1571" s="343"/>
      <c r="AT1571" s="343"/>
      <c r="AU1571" s="343"/>
      <c r="AV1571" s="343"/>
      <c r="AW1571" s="343"/>
      <c r="AX1571" s="343"/>
      <c r="AY1571" s="343"/>
      <c r="AZ1571" s="343"/>
      <c r="BA1571" s="343"/>
      <c r="BB1571" s="343"/>
      <c r="BC1571" s="343"/>
      <c r="BD1571" s="343"/>
      <c r="BE1571" s="475"/>
      <c r="BF1571" s="475"/>
      <c r="BG1571" s="475"/>
      <c r="BH1571" s="475"/>
      <c r="BI1571" s="475"/>
      <c r="BJ1571" s="475"/>
      <c r="BK1571" s="475"/>
      <c r="BL1571" s="475"/>
      <c r="BM1571" s="475"/>
      <c r="BN1571" s="475"/>
      <c r="BO1571" s="475"/>
      <c r="BP1571" s="306"/>
      <c r="BQ1571" s="496"/>
      <c r="BR1571" s="496"/>
      <c r="BS1571" s="496"/>
      <c r="BT1571" s="496"/>
      <c r="BU1571" s="496"/>
      <c r="BV1571" s="496"/>
    </row>
    <row r="1572" spans="1:74" s="52" customFormat="1" ht="12.75">
      <c r="A1572" s="45">
        <v>2735.6132650573031</v>
      </c>
      <c r="B1572" s="46" t="s">
        <v>342</v>
      </c>
      <c r="C1572" s="47" t="s">
        <v>348</v>
      </c>
      <c r="D1572" s="48">
        <v>34.983443663151192</v>
      </c>
      <c r="E1572" s="49">
        <v>38.957039999999999</v>
      </c>
      <c r="F1572" s="49">
        <v>3.78E-2</v>
      </c>
      <c r="G1572" s="49">
        <v>18.763190000000002</v>
      </c>
      <c r="H1572" s="49">
        <v>0.33650000000000002</v>
      </c>
      <c r="I1572" s="49">
        <v>0.25819999999999999</v>
      </c>
      <c r="J1572" s="49">
        <v>42.203029999999998</v>
      </c>
      <c r="K1572" s="49">
        <v>0.2407</v>
      </c>
      <c r="L1572" s="49">
        <v>100.79646</v>
      </c>
      <c r="M1572" s="49"/>
      <c r="N1572" s="50">
        <v>0.99028344433756021</v>
      </c>
      <c r="O1572" s="50">
        <v>7.5969764854931087E-4</v>
      </c>
      <c r="P1572" s="50">
        <v>0.3988744676812962</v>
      </c>
      <c r="Q1572" s="50">
        <v>6.8802232138411691E-3</v>
      </c>
      <c r="R1572" s="50">
        <v>5.5592415473696083E-3</v>
      </c>
      <c r="S1572" s="50">
        <v>1.5992845635473698</v>
      </c>
      <c r="T1572" s="50">
        <v>6.5555223893551621E-3</v>
      </c>
      <c r="U1572" s="50">
        <v>3.008197160365341</v>
      </c>
      <c r="V1572" s="51">
        <v>80.037901816251903</v>
      </c>
      <c r="X1572" s="49">
        <v>0.26</v>
      </c>
      <c r="Y1572" s="49">
        <v>51.64</v>
      </c>
      <c r="Z1572" s="49">
        <v>0.53</v>
      </c>
      <c r="AA1572" s="49">
        <v>5.95</v>
      </c>
      <c r="AB1572" s="49">
        <v>8.94</v>
      </c>
      <c r="AC1572" s="49">
        <v>0.26</v>
      </c>
      <c r="AD1572" s="49">
        <v>2.36</v>
      </c>
      <c r="AE1572" s="312"/>
      <c r="AF1572" s="465" t="s">
        <v>1751</v>
      </c>
      <c r="AG1572" s="343">
        <v>30</v>
      </c>
      <c r="AH1572" s="343">
        <v>15</v>
      </c>
      <c r="AI1572" s="343"/>
      <c r="AJ1572" s="343"/>
      <c r="AK1572" s="343"/>
      <c r="AL1572" s="343"/>
      <c r="AM1572" s="343"/>
      <c r="AN1572" s="343"/>
      <c r="AO1572" s="343"/>
      <c r="AP1572" s="343"/>
      <c r="AQ1572" s="343"/>
      <c r="AR1572" s="343"/>
      <c r="AS1572" s="343"/>
      <c r="AT1572" s="343"/>
      <c r="AU1572" s="343"/>
      <c r="AV1572" s="343"/>
      <c r="AW1572" s="343"/>
      <c r="AX1572" s="343"/>
      <c r="AY1572" s="343"/>
      <c r="AZ1572" s="343"/>
      <c r="BA1572" s="343"/>
      <c r="BB1572" s="343"/>
      <c r="BC1572" s="343"/>
      <c r="BD1572" s="343"/>
      <c r="BE1572" s="475"/>
      <c r="BF1572" s="475"/>
      <c r="BG1572" s="475"/>
      <c r="BH1572" s="475"/>
      <c r="BI1572" s="475"/>
      <c r="BJ1572" s="475"/>
      <c r="BK1572" s="475"/>
      <c r="BL1572" s="475"/>
      <c r="BM1572" s="475"/>
      <c r="BN1572" s="475"/>
      <c r="BO1572" s="475"/>
      <c r="BP1572" s="306"/>
      <c r="BQ1572" s="496"/>
      <c r="BR1572" s="496"/>
      <c r="BS1572" s="496"/>
      <c r="BT1572" s="496"/>
      <c r="BU1572" s="496"/>
      <c r="BV1572" s="496"/>
    </row>
    <row r="1573" spans="1:74" s="52" customFormat="1" ht="12.75">
      <c r="A1573" s="45">
        <v>2735.6132650573031</v>
      </c>
      <c r="B1573" s="46" t="s">
        <v>342</v>
      </c>
      <c r="C1573" s="47" t="s">
        <v>348</v>
      </c>
      <c r="D1573" s="48">
        <v>39.983443663151192</v>
      </c>
      <c r="E1573" s="49">
        <v>39.115279999999998</v>
      </c>
      <c r="F1573" s="49">
        <v>2.8899999999999999E-2</v>
      </c>
      <c r="G1573" s="49">
        <v>19.14631</v>
      </c>
      <c r="H1573" s="49">
        <v>0.33289999999999997</v>
      </c>
      <c r="I1573" s="49">
        <v>0.2424</v>
      </c>
      <c r="J1573" s="49">
        <v>41.806199999999997</v>
      </c>
      <c r="K1573" s="49">
        <v>0.23780000000000001</v>
      </c>
      <c r="L1573" s="49">
        <v>100.90978999999999</v>
      </c>
      <c r="M1573" s="49"/>
      <c r="N1573" s="50">
        <v>0.99427553227581744</v>
      </c>
      <c r="O1573" s="50">
        <v>5.8080930647706351E-4</v>
      </c>
      <c r="P1573" s="50">
        <v>0.40700654126397628</v>
      </c>
      <c r="Q1573" s="50">
        <v>6.8064082761324345E-3</v>
      </c>
      <c r="R1573" s="50">
        <v>5.2188962520330409E-3</v>
      </c>
      <c r="S1573" s="50">
        <v>1.5841983192630789</v>
      </c>
      <c r="T1573" s="50">
        <v>6.4763424737134499E-3</v>
      </c>
      <c r="U1573" s="50">
        <v>3.0045628491112284</v>
      </c>
      <c r="V1573" s="51">
        <v>79.559785668851518</v>
      </c>
      <c r="X1573" s="49">
        <v>0.26</v>
      </c>
      <c r="Y1573" s="49">
        <v>64.88</v>
      </c>
      <c r="Z1573" s="49">
        <v>0.52</v>
      </c>
      <c r="AA1573" s="49">
        <v>5.92</v>
      </c>
      <c r="AB1573" s="49">
        <v>9.6</v>
      </c>
      <c r="AC1573" s="49">
        <v>0.27</v>
      </c>
      <c r="AD1573" s="49">
        <v>2.37</v>
      </c>
      <c r="AE1573" s="312"/>
      <c r="AF1573" s="465" t="s">
        <v>1751</v>
      </c>
      <c r="AG1573" s="343">
        <v>30</v>
      </c>
      <c r="AH1573" s="343">
        <v>15</v>
      </c>
      <c r="AI1573" s="343"/>
      <c r="AJ1573" s="343"/>
      <c r="AK1573" s="343"/>
      <c r="AL1573" s="343"/>
      <c r="AM1573" s="343"/>
      <c r="AN1573" s="343"/>
      <c r="AO1573" s="343"/>
      <c r="AP1573" s="343"/>
      <c r="AQ1573" s="343"/>
      <c r="AR1573" s="343"/>
      <c r="AS1573" s="343"/>
      <c r="AT1573" s="343"/>
      <c r="AU1573" s="343"/>
      <c r="AV1573" s="343"/>
      <c r="AW1573" s="343"/>
      <c r="AX1573" s="343"/>
      <c r="AY1573" s="343"/>
      <c r="AZ1573" s="343"/>
      <c r="BA1573" s="343"/>
      <c r="BB1573" s="343"/>
      <c r="BC1573" s="343"/>
      <c r="BD1573" s="343"/>
      <c r="BE1573" s="475"/>
      <c r="BF1573" s="475"/>
      <c r="BG1573" s="475"/>
      <c r="BH1573" s="475"/>
      <c r="BI1573" s="475"/>
      <c r="BJ1573" s="475"/>
      <c r="BK1573" s="475"/>
      <c r="BL1573" s="475"/>
      <c r="BM1573" s="475"/>
      <c r="BN1573" s="475"/>
      <c r="BO1573" s="475"/>
      <c r="BP1573" s="306"/>
      <c r="BQ1573" s="496"/>
      <c r="BR1573" s="496"/>
      <c r="BS1573" s="496"/>
      <c r="BT1573" s="496"/>
      <c r="BU1573" s="496"/>
      <c r="BV1573" s="496"/>
    </row>
    <row r="1574" spans="1:74" s="52" customFormat="1" ht="12.75">
      <c r="A1574" s="45">
        <v>2735.6132650573031</v>
      </c>
      <c r="B1574" s="46" t="s">
        <v>342</v>
      </c>
      <c r="C1574" s="47" t="s">
        <v>348</v>
      </c>
      <c r="D1574" s="48">
        <v>44.983443663151192</v>
      </c>
      <c r="E1574" s="49">
        <v>38.917479999999998</v>
      </c>
      <c r="F1574" s="49">
        <v>1.0999999999999999E-2</v>
      </c>
      <c r="G1574" s="49">
        <v>19.270820000000001</v>
      </c>
      <c r="H1574" s="49">
        <v>0.31559999999999999</v>
      </c>
      <c r="I1574" s="49">
        <v>0.25669999999999998</v>
      </c>
      <c r="J1574" s="49">
        <v>41.716920000000002</v>
      </c>
      <c r="K1574" s="49">
        <v>0.22639999999999999</v>
      </c>
      <c r="L1574" s="49">
        <v>100.71492000000001</v>
      </c>
      <c r="M1574" s="49"/>
      <c r="N1574" s="50">
        <v>0.99228095891564205</v>
      </c>
      <c r="O1574" s="50">
        <v>2.2174715010855065E-4</v>
      </c>
      <c r="P1574" s="50">
        <v>0.4109094561291799</v>
      </c>
      <c r="Q1574" s="50">
        <v>6.4724817370820295E-3</v>
      </c>
      <c r="R1574" s="50">
        <v>5.543723416933182E-3</v>
      </c>
      <c r="S1574" s="50">
        <v>1.585662402840502</v>
      </c>
      <c r="T1574" s="50">
        <v>6.1847765946940183E-3</v>
      </c>
      <c r="U1574" s="50">
        <v>3.0072755467841419</v>
      </c>
      <c r="V1574" s="51">
        <v>79.419250337364417</v>
      </c>
      <c r="X1574" s="49">
        <v>0.26</v>
      </c>
      <c r="Y1574" s="49">
        <v>166.85</v>
      </c>
      <c r="Z1574" s="49">
        <v>0.52</v>
      </c>
      <c r="AA1574" s="49">
        <v>6.26</v>
      </c>
      <c r="AB1574" s="49">
        <v>9.1</v>
      </c>
      <c r="AC1574" s="49">
        <v>0.27</v>
      </c>
      <c r="AD1574" s="49">
        <v>2.4900000000000002</v>
      </c>
      <c r="AE1574" s="312"/>
      <c r="AF1574" s="465" t="s">
        <v>1751</v>
      </c>
      <c r="AG1574" s="343">
        <v>30</v>
      </c>
      <c r="AH1574" s="343">
        <v>15</v>
      </c>
      <c r="AI1574" s="343"/>
      <c r="AJ1574" s="343"/>
      <c r="AK1574" s="343"/>
      <c r="AL1574" s="343"/>
      <c r="AM1574" s="343"/>
      <c r="AN1574" s="343"/>
      <c r="AO1574" s="343"/>
      <c r="AP1574" s="343"/>
      <c r="AQ1574" s="343"/>
      <c r="AR1574" s="343"/>
      <c r="AS1574" s="343"/>
      <c r="AT1574" s="343"/>
      <c r="AU1574" s="343"/>
      <c r="AV1574" s="343"/>
      <c r="AW1574" s="343"/>
      <c r="AX1574" s="343"/>
      <c r="AY1574" s="343"/>
      <c r="AZ1574" s="343"/>
      <c r="BA1574" s="343"/>
      <c r="BB1574" s="343"/>
      <c r="BC1574" s="343"/>
      <c r="BD1574" s="343"/>
      <c r="BE1574" s="475"/>
      <c r="BF1574" s="475"/>
      <c r="BG1574" s="475"/>
      <c r="BH1574" s="475"/>
      <c r="BI1574" s="475"/>
      <c r="BJ1574" s="475"/>
      <c r="BK1574" s="475"/>
      <c r="BL1574" s="475"/>
      <c r="BM1574" s="475"/>
      <c r="BN1574" s="475"/>
      <c r="BO1574" s="475"/>
      <c r="BP1574" s="306"/>
      <c r="BQ1574" s="496"/>
      <c r="BR1574" s="496"/>
      <c r="BS1574" s="496"/>
      <c r="BT1574" s="496"/>
      <c r="BU1574" s="496"/>
      <c r="BV1574" s="496"/>
    </row>
    <row r="1575" spans="1:74" s="52" customFormat="1" ht="12.75">
      <c r="A1575" s="45">
        <v>2735.6132650573031</v>
      </c>
      <c r="B1575" s="46" t="s">
        <v>342</v>
      </c>
      <c r="C1575" s="47" t="s">
        <v>348</v>
      </c>
      <c r="D1575" s="48">
        <v>49.983443663151192</v>
      </c>
      <c r="E1575" s="49">
        <v>38.986710000000002</v>
      </c>
      <c r="F1575" s="49">
        <v>0</v>
      </c>
      <c r="G1575" s="49">
        <v>19.337869999999999</v>
      </c>
      <c r="H1575" s="49">
        <v>0.317</v>
      </c>
      <c r="I1575" s="49">
        <v>0.26440000000000002</v>
      </c>
      <c r="J1575" s="49">
        <v>41.48874</v>
      </c>
      <c r="K1575" s="49">
        <v>0.22950000000000001</v>
      </c>
      <c r="L1575" s="49">
        <v>100.62422000000001</v>
      </c>
      <c r="M1575" s="49"/>
      <c r="N1575" s="50">
        <v>0.99506573053653324</v>
      </c>
      <c r="O1575" s="50">
        <v>0</v>
      </c>
      <c r="P1575" s="50">
        <v>0.41276209910335343</v>
      </c>
      <c r="Q1575" s="50">
        <v>6.5078620233179115E-3</v>
      </c>
      <c r="R1575" s="50">
        <v>5.7158703858614813E-3</v>
      </c>
      <c r="S1575" s="50">
        <v>1.5786068145755165</v>
      </c>
      <c r="T1575" s="50">
        <v>6.2758928388844835E-3</v>
      </c>
      <c r="U1575" s="50">
        <v>3.0049342694634675</v>
      </c>
      <c r="V1575" s="51">
        <v>79.272444383958302</v>
      </c>
      <c r="X1575" s="49">
        <v>0.26</v>
      </c>
      <c r="Y1575" s="49">
        <v>300</v>
      </c>
      <c r="Z1575" s="49">
        <v>0.52</v>
      </c>
      <c r="AA1575" s="49">
        <v>6.15</v>
      </c>
      <c r="AB1575" s="49">
        <v>8.85</v>
      </c>
      <c r="AC1575" s="49">
        <v>0.27</v>
      </c>
      <c r="AD1575" s="49">
        <v>2.44</v>
      </c>
      <c r="AE1575" s="312"/>
      <c r="AF1575" s="465" t="s">
        <v>1751</v>
      </c>
      <c r="AG1575" s="343">
        <v>30</v>
      </c>
      <c r="AH1575" s="343">
        <v>15</v>
      </c>
      <c r="AI1575" s="343"/>
      <c r="AJ1575" s="343"/>
      <c r="AK1575" s="343"/>
      <c r="AL1575" s="343"/>
      <c r="AM1575" s="343"/>
      <c r="AN1575" s="343"/>
      <c r="AO1575" s="343"/>
      <c r="AP1575" s="343"/>
      <c r="AQ1575" s="343"/>
      <c r="AR1575" s="343"/>
      <c r="AS1575" s="343"/>
      <c r="AT1575" s="343"/>
      <c r="AU1575" s="343"/>
      <c r="AV1575" s="343"/>
      <c r="AW1575" s="343"/>
      <c r="AX1575" s="343"/>
      <c r="AY1575" s="343"/>
      <c r="AZ1575" s="343"/>
      <c r="BA1575" s="343"/>
      <c r="BB1575" s="343"/>
      <c r="BC1575" s="343"/>
      <c r="BD1575" s="343"/>
      <c r="BE1575" s="475"/>
      <c r="BF1575" s="475"/>
      <c r="BG1575" s="475"/>
      <c r="BH1575" s="475"/>
      <c r="BI1575" s="475"/>
      <c r="BJ1575" s="475"/>
      <c r="BK1575" s="475"/>
      <c r="BL1575" s="475"/>
      <c r="BM1575" s="475"/>
      <c r="BN1575" s="475"/>
      <c r="BO1575" s="475"/>
      <c r="BP1575" s="306"/>
      <c r="BQ1575" s="496"/>
      <c r="BR1575" s="496"/>
      <c r="BS1575" s="496"/>
      <c r="BT1575" s="496"/>
      <c r="BU1575" s="496"/>
      <c r="BV1575" s="496"/>
    </row>
    <row r="1576" spans="1:74" s="52" customFormat="1" ht="12.75">
      <c r="A1576" s="45">
        <v>2735.6132650573031</v>
      </c>
      <c r="B1576" s="46" t="s">
        <v>342</v>
      </c>
      <c r="C1576" s="47" t="s">
        <v>348</v>
      </c>
      <c r="D1576" s="48">
        <v>54.983443663151192</v>
      </c>
      <c r="E1576" s="49">
        <v>38.838360000000002</v>
      </c>
      <c r="F1576" s="49">
        <v>3.44E-2</v>
      </c>
      <c r="G1576" s="49">
        <v>19.46238</v>
      </c>
      <c r="H1576" s="49">
        <v>0.33069999999999999</v>
      </c>
      <c r="I1576" s="49">
        <v>0.24859999999999999</v>
      </c>
      <c r="J1576" s="49">
        <v>41.627630000000003</v>
      </c>
      <c r="K1576" s="49">
        <v>0.2266</v>
      </c>
      <c r="L1576" s="49">
        <v>100.76867</v>
      </c>
      <c r="M1576" s="49"/>
      <c r="N1576" s="50">
        <v>0.9907066257703171</v>
      </c>
      <c r="O1576" s="50">
        <v>6.9377403526885682E-4</v>
      </c>
      <c r="P1576" s="50">
        <v>0.41517971496030037</v>
      </c>
      <c r="Q1576" s="50">
        <v>6.785194038699067E-3</v>
      </c>
      <c r="R1576" s="50">
        <v>5.371196588779271E-3</v>
      </c>
      <c r="S1576" s="50">
        <v>1.5829763113894133</v>
      </c>
      <c r="T1576" s="50">
        <v>6.1930093763671043E-3</v>
      </c>
      <c r="U1576" s="50">
        <v>3.0079058261591447</v>
      </c>
      <c r="V1576" s="51">
        <v>79.22185707795991</v>
      </c>
      <c r="X1576" s="49">
        <v>0.26</v>
      </c>
      <c r="Y1576" s="49">
        <v>57.01</v>
      </c>
      <c r="Z1576" s="49">
        <v>0.52</v>
      </c>
      <c r="AA1576" s="49">
        <v>5.97</v>
      </c>
      <c r="AB1576" s="49">
        <v>9.3800000000000008</v>
      </c>
      <c r="AC1576" s="49">
        <v>0.27</v>
      </c>
      <c r="AD1576" s="49">
        <v>2.46</v>
      </c>
      <c r="AE1576" s="312"/>
      <c r="AF1576" s="465" t="s">
        <v>1751</v>
      </c>
      <c r="AG1576" s="343">
        <v>30</v>
      </c>
      <c r="AH1576" s="343">
        <v>15</v>
      </c>
      <c r="AI1576" s="343"/>
      <c r="AJ1576" s="343"/>
      <c r="AK1576" s="343"/>
      <c r="AL1576" s="343"/>
      <c r="AM1576" s="343"/>
      <c r="AN1576" s="343"/>
      <c r="AO1576" s="343"/>
      <c r="AP1576" s="343"/>
      <c r="AQ1576" s="343"/>
      <c r="AR1576" s="343"/>
      <c r="AS1576" s="343"/>
      <c r="AT1576" s="343"/>
      <c r="AU1576" s="343"/>
      <c r="AV1576" s="343"/>
      <c r="AW1576" s="343"/>
      <c r="AX1576" s="343"/>
      <c r="AY1576" s="343"/>
      <c r="AZ1576" s="343"/>
      <c r="BA1576" s="343"/>
      <c r="BB1576" s="343"/>
      <c r="BC1576" s="343"/>
      <c r="BD1576" s="343"/>
      <c r="BE1576" s="475"/>
      <c r="BF1576" s="475"/>
      <c r="BG1576" s="475"/>
      <c r="BH1576" s="475"/>
      <c r="BI1576" s="475"/>
      <c r="BJ1576" s="475"/>
      <c r="BK1576" s="475"/>
      <c r="BL1576" s="475"/>
      <c r="BM1576" s="475"/>
      <c r="BN1576" s="475"/>
      <c r="BO1576" s="475"/>
      <c r="BP1576" s="306"/>
      <c r="BQ1576" s="496"/>
      <c r="BR1576" s="496"/>
      <c r="BS1576" s="496"/>
      <c r="BT1576" s="496"/>
      <c r="BU1576" s="496"/>
      <c r="BV1576" s="496"/>
    </row>
    <row r="1577" spans="1:74" s="52" customFormat="1" ht="12.75">
      <c r="A1577" s="45">
        <v>2735.6132650573031</v>
      </c>
      <c r="B1577" s="46" t="s">
        <v>342</v>
      </c>
      <c r="C1577" s="47" t="s">
        <v>348</v>
      </c>
      <c r="D1577" s="48">
        <v>59.983443663151192</v>
      </c>
      <c r="E1577" s="49">
        <v>38.937260000000002</v>
      </c>
      <c r="F1577" s="49">
        <v>3.9100000000000003E-2</v>
      </c>
      <c r="G1577" s="49">
        <v>19.385760000000001</v>
      </c>
      <c r="H1577" s="49">
        <v>0.31830000000000003</v>
      </c>
      <c r="I1577" s="49">
        <v>0.25419999999999998</v>
      </c>
      <c r="J1577" s="49">
        <v>41.578029999999998</v>
      </c>
      <c r="K1577" s="49">
        <v>0.23019999999999999</v>
      </c>
      <c r="L1577" s="49">
        <v>100.74285</v>
      </c>
      <c r="M1577" s="49"/>
      <c r="N1577" s="50">
        <v>0.99278904347393249</v>
      </c>
      <c r="O1577" s="50">
        <v>7.8821330404511857E-4</v>
      </c>
      <c r="P1577" s="50">
        <v>0.41336187096825383</v>
      </c>
      <c r="Q1577" s="50">
        <v>6.5278793560946012E-3</v>
      </c>
      <c r="R1577" s="50">
        <v>5.4897538747704765E-3</v>
      </c>
      <c r="S1577" s="50">
        <v>1.5803891604865532</v>
      </c>
      <c r="T1577" s="50">
        <v>6.288608454328032E-3</v>
      </c>
      <c r="U1577" s="50">
        <v>3.0056345299179772</v>
      </c>
      <c r="V1577" s="51">
        <v>79.26712691570971</v>
      </c>
      <c r="X1577" s="49">
        <v>0.26</v>
      </c>
      <c r="Y1577" s="49">
        <v>47.95</v>
      </c>
      <c r="Z1577" s="49">
        <v>0.52</v>
      </c>
      <c r="AA1577" s="49">
        <v>6.28</v>
      </c>
      <c r="AB1577" s="49">
        <v>9.44</v>
      </c>
      <c r="AC1577" s="49">
        <v>0.27</v>
      </c>
      <c r="AD1577" s="49">
        <v>2.44</v>
      </c>
      <c r="AE1577" s="312"/>
      <c r="AF1577" s="465" t="s">
        <v>1751</v>
      </c>
      <c r="AG1577" s="343">
        <v>30</v>
      </c>
      <c r="AH1577" s="343">
        <v>15</v>
      </c>
      <c r="AI1577" s="343"/>
      <c r="AJ1577" s="343"/>
      <c r="AK1577" s="343"/>
      <c r="AL1577" s="343"/>
      <c r="AM1577" s="343"/>
      <c r="AN1577" s="343"/>
      <c r="AO1577" s="343"/>
      <c r="AP1577" s="343"/>
      <c r="AQ1577" s="343"/>
      <c r="AR1577" s="343"/>
      <c r="AS1577" s="343"/>
      <c r="AT1577" s="343"/>
      <c r="AU1577" s="343"/>
      <c r="AV1577" s="343"/>
      <c r="AW1577" s="343"/>
      <c r="AX1577" s="343"/>
      <c r="AY1577" s="343"/>
      <c r="AZ1577" s="343"/>
      <c r="BA1577" s="343"/>
      <c r="BB1577" s="343"/>
      <c r="BC1577" s="343"/>
      <c r="BD1577" s="343"/>
      <c r="BE1577" s="475"/>
      <c r="BF1577" s="475"/>
      <c r="BG1577" s="475"/>
      <c r="BH1577" s="475"/>
      <c r="BI1577" s="475"/>
      <c r="BJ1577" s="475"/>
      <c r="BK1577" s="475"/>
      <c r="BL1577" s="475"/>
      <c r="BM1577" s="475"/>
      <c r="BN1577" s="475"/>
      <c r="BO1577" s="475"/>
      <c r="BP1577" s="306"/>
      <c r="BQ1577" s="496"/>
      <c r="BR1577" s="496"/>
      <c r="BS1577" s="496"/>
      <c r="BT1577" s="496"/>
      <c r="BU1577" s="496"/>
      <c r="BV1577" s="496"/>
    </row>
    <row r="1578" spans="1:74" s="52" customFormat="1" ht="12.75">
      <c r="A1578" s="45">
        <v>2735.6132650573031</v>
      </c>
      <c r="B1578" s="46" t="s">
        <v>342</v>
      </c>
      <c r="C1578" s="47" t="s">
        <v>348</v>
      </c>
      <c r="D1578" s="48">
        <v>64.983443663151192</v>
      </c>
      <c r="E1578" s="49">
        <v>38.917479999999998</v>
      </c>
      <c r="F1578" s="49">
        <v>2.7699999999999999E-2</v>
      </c>
      <c r="G1578" s="49">
        <v>19.46238</v>
      </c>
      <c r="H1578" s="49">
        <v>0.3196</v>
      </c>
      <c r="I1578" s="49">
        <v>0.23699999999999999</v>
      </c>
      <c r="J1578" s="49">
        <v>41.568100000000001</v>
      </c>
      <c r="K1578" s="49">
        <v>0.2263</v>
      </c>
      <c r="L1578" s="49">
        <v>100.75856</v>
      </c>
      <c r="M1578" s="49"/>
      <c r="N1578" s="50">
        <v>0.99250631455389227</v>
      </c>
      <c r="O1578" s="50">
        <v>5.5852645905347454E-4</v>
      </c>
      <c r="P1578" s="50">
        <v>0.41508831651834388</v>
      </c>
      <c r="Q1578" s="50">
        <v>6.5560043136884631E-3</v>
      </c>
      <c r="R1578" s="50">
        <v>5.1194423038786073E-3</v>
      </c>
      <c r="S1578" s="50">
        <v>1.5803645795800754</v>
      </c>
      <c r="T1578" s="50">
        <v>6.1834487990681747E-3</v>
      </c>
      <c r="U1578" s="50">
        <v>3.0063766325280001</v>
      </c>
      <c r="V1578" s="51">
        <v>79.198290406657094</v>
      </c>
      <c r="X1578" s="49">
        <v>0.26</v>
      </c>
      <c r="Y1578" s="49">
        <v>67.239999999999995</v>
      </c>
      <c r="Z1578" s="49">
        <v>0.52</v>
      </c>
      <c r="AA1578" s="49">
        <v>6.17</v>
      </c>
      <c r="AB1578" s="49">
        <v>9.8699999999999992</v>
      </c>
      <c r="AC1578" s="49">
        <v>0.27</v>
      </c>
      <c r="AD1578" s="49">
        <v>2.4700000000000002</v>
      </c>
      <c r="AE1578" s="312"/>
      <c r="AF1578" s="465" t="s">
        <v>1751</v>
      </c>
      <c r="AG1578" s="343">
        <v>30</v>
      </c>
      <c r="AH1578" s="343">
        <v>15</v>
      </c>
      <c r="AI1578" s="343"/>
      <c r="AJ1578" s="343"/>
      <c r="AK1578" s="343"/>
      <c r="AL1578" s="343"/>
      <c r="AM1578" s="343"/>
      <c r="AN1578" s="343"/>
      <c r="AO1578" s="343"/>
      <c r="AP1578" s="343"/>
      <c r="AQ1578" s="343"/>
      <c r="AR1578" s="343"/>
      <c r="AS1578" s="343"/>
      <c r="AT1578" s="343"/>
      <c r="AU1578" s="343"/>
      <c r="AV1578" s="343"/>
      <c r="AW1578" s="343"/>
      <c r="AX1578" s="343"/>
      <c r="AY1578" s="343"/>
      <c r="AZ1578" s="343"/>
      <c r="BA1578" s="343"/>
      <c r="BB1578" s="343"/>
      <c r="BC1578" s="343"/>
      <c r="BD1578" s="343"/>
      <c r="BE1578" s="475"/>
      <c r="BF1578" s="475"/>
      <c r="BG1578" s="475"/>
      <c r="BH1578" s="475"/>
      <c r="BI1578" s="475"/>
      <c r="BJ1578" s="475"/>
      <c r="BK1578" s="475"/>
      <c r="BL1578" s="475"/>
      <c r="BM1578" s="475"/>
      <c r="BN1578" s="475"/>
      <c r="BO1578" s="475"/>
      <c r="BP1578" s="306"/>
      <c r="BQ1578" s="496"/>
      <c r="BR1578" s="496"/>
      <c r="BS1578" s="496"/>
      <c r="BT1578" s="496"/>
      <c r="BU1578" s="496"/>
      <c r="BV1578" s="496"/>
    </row>
    <row r="1579" spans="1:74" s="52" customFormat="1" ht="12.75">
      <c r="A1579" s="45">
        <v>2735.6132650573031</v>
      </c>
      <c r="B1579" s="46" t="s">
        <v>342</v>
      </c>
      <c r="C1579" s="47" t="s">
        <v>348</v>
      </c>
      <c r="D1579" s="48">
        <v>69.983443663151192</v>
      </c>
      <c r="E1579" s="49">
        <v>38.6999</v>
      </c>
      <c r="F1579" s="49">
        <v>5.7999999999999996E-3</v>
      </c>
      <c r="G1579" s="49">
        <v>19.184619999999999</v>
      </c>
      <c r="H1579" s="49">
        <v>0.32979999999999998</v>
      </c>
      <c r="I1579" s="49">
        <v>0.25409999999999999</v>
      </c>
      <c r="J1579" s="49">
        <v>41.409370000000003</v>
      </c>
      <c r="K1579" s="49">
        <v>0.2205</v>
      </c>
      <c r="L1579" s="49">
        <v>100.10409</v>
      </c>
      <c r="M1579" s="49"/>
      <c r="N1579" s="50">
        <v>0.9929051854739529</v>
      </c>
      <c r="O1579" s="50">
        <v>1.1765255003437875E-4</v>
      </c>
      <c r="P1579" s="50">
        <v>0.41163010642077019</v>
      </c>
      <c r="Q1579" s="50">
        <v>6.8060083832732401E-3</v>
      </c>
      <c r="R1579" s="50">
        <v>5.5218974933761078E-3</v>
      </c>
      <c r="S1579" s="50">
        <v>1.5838173814684831</v>
      </c>
      <c r="T1579" s="50">
        <v>6.0612776360882484E-3</v>
      </c>
      <c r="U1579" s="50">
        <v>3.0068595094259782</v>
      </c>
      <c r="V1579" s="51">
        <v>79.371539019742144</v>
      </c>
      <c r="X1579" s="49">
        <v>0.26</v>
      </c>
      <c r="Y1579" s="49">
        <v>325.47000000000003</v>
      </c>
      <c r="Z1579" s="49">
        <v>0.52</v>
      </c>
      <c r="AA1579" s="49">
        <v>6.04</v>
      </c>
      <c r="AB1579" s="49">
        <v>9.27</v>
      </c>
      <c r="AC1579" s="49">
        <v>0.27</v>
      </c>
      <c r="AD1579" s="49">
        <v>2.5099999999999998</v>
      </c>
      <c r="AE1579" s="312"/>
      <c r="AF1579" s="465" t="s">
        <v>1751</v>
      </c>
      <c r="AG1579" s="343">
        <v>30</v>
      </c>
      <c r="AH1579" s="343">
        <v>15</v>
      </c>
      <c r="AI1579" s="343"/>
      <c r="AJ1579" s="343"/>
      <c r="AK1579" s="343"/>
      <c r="AL1579" s="343"/>
      <c r="AM1579" s="343"/>
      <c r="AN1579" s="343"/>
      <c r="AO1579" s="343"/>
      <c r="AP1579" s="343"/>
      <c r="AQ1579" s="343"/>
      <c r="AR1579" s="343"/>
      <c r="AS1579" s="343"/>
      <c r="AT1579" s="343"/>
      <c r="AU1579" s="343"/>
      <c r="AV1579" s="343"/>
      <c r="AW1579" s="343"/>
      <c r="AX1579" s="343"/>
      <c r="AY1579" s="343"/>
      <c r="AZ1579" s="343"/>
      <c r="BA1579" s="343"/>
      <c r="BB1579" s="343"/>
      <c r="BC1579" s="343"/>
      <c r="BD1579" s="343"/>
      <c r="BE1579" s="475"/>
      <c r="BF1579" s="475"/>
      <c r="BG1579" s="475"/>
      <c r="BH1579" s="475"/>
      <c r="BI1579" s="475"/>
      <c r="BJ1579" s="475"/>
      <c r="BK1579" s="475"/>
      <c r="BL1579" s="475"/>
      <c r="BM1579" s="475"/>
      <c r="BN1579" s="475"/>
      <c r="BO1579" s="475"/>
      <c r="BP1579" s="306"/>
      <c r="BQ1579" s="496"/>
      <c r="BR1579" s="496"/>
      <c r="BS1579" s="496"/>
      <c r="BT1579" s="496"/>
      <c r="BU1579" s="496"/>
      <c r="BV1579" s="496"/>
    </row>
    <row r="1580" spans="1:74" s="52" customFormat="1" ht="12.75">
      <c r="A1580" s="45">
        <v>2735.6132650573031</v>
      </c>
      <c r="B1580" s="46" t="s">
        <v>342</v>
      </c>
      <c r="C1580" s="47" t="s">
        <v>348</v>
      </c>
      <c r="D1580" s="48">
        <v>74.983443663151192</v>
      </c>
      <c r="E1580" s="49">
        <v>38.49221</v>
      </c>
      <c r="F1580" s="49">
        <v>1.1599999999999999E-2</v>
      </c>
      <c r="G1580" s="49">
        <v>19.108000000000001</v>
      </c>
      <c r="H1580" s="49">
        <v>0.32669999999999999</v>
      </c>
      <c r="I1580" s="49">
        <v>0.22770000000000001</v>
      </c>
      <c r="J1580" s="49">
        <v>41.230800000000002</v>
      </c>
      <c r="K1580" s="49">
        <v>0.21179999999999999</v>
      </c>
      <c r="L1580" s="49">
        <v>99.608810000000005</v>
      </c>
      <c r="M1580" s="49"/>
      <c r="N1580" s="50">
        <v>0.99245324035288085</v>
      </c>
      <c r="O1580" s="50">
        <v>2.3646703823861263E-4</v>
      </c>
      <c r="P1580" s="50">
        <v>0.41201064239583063</v>
      </c>
      <c r="Q1580" s="50">
        <v>6.7753265920906828E-3</v>
      </c>
      <c r="R1580" s="50">
        <v>4.9726280723157582E-3</v>
      </c>
      <c r="S1580" s="50">
        <v>1.5847746462407453</v>
      </c>
      <c r="T1580" s="50">
        <v>5.8508748785399394E-3</v>
      </c>
      <c r="U1580" s="50">
        <v>3.0070738255706417</v>
      </c>
      <c r="V1580" s="51">
        <v>79.366302188796894</v>
      </c>
      <c r="X1580" s="49">
        <v>0.26</v>
      </c>
      <c r="Y1580" s="49">
        <v>162.57</v>
      </c>
      <c r="Z1580" s="49">
        <v>0.52</v>
      </c>
      <c r="AA1580" s="49">
        <v>5.95</v>
      </c>
      <c r="AB1580" s="49">
        <v>10.23</v>
      </c>
      <c r="AC1580" s="49">
        <v>0.27</v>
      </c>
      <c r="AD1580" s="49">
        <v>2.61</v>
      </c>
      <c r="AE1580" s="312"/>
      <c r="AF1580" s="465" t="s">
        <v>1751</v>
      </c>
      <c r="AG1580" s="343">
        <v>30</v>
      </c>
      <c r="AH1580" s="343">
        <v>15</v>
      </c>
      <c r="AI1580" s="343"/>
      <c r="AJ1580" s="343"/>
      <c r="AK1580" s="343"/>
      <c r="AL1580" s="343"/>
      <c r="AM1580" s="343"/>
      <c r="AN1580" s="343"/>
      <c r="AO1580" s="343"/>
      <c r="AP1580" s="343"/>
      <c r="AQ1580" s="343"/>
      <c r="AR1580" s="343"/>
      <c r="AS1580" s="343"/>
      <c r="AT1580" s="343"/>
      <c r="AU1580" s="343"/>
      <c r="AV1580" s="343"/>
      <c r="AW1580" s="343"/>
      <c r="AX1580" s="343"/>
      <c r="AY1580" s="343"/>
      <c r="AZ1580" s="343"/>
      <c r="BA1580" s="343"/>
      <c r="BB1580" s="343"/>
      <c r="BC1580" s="343"/>
      <c r="BD1580" s="343"/>
      <c r="BE1580" s="475"/>
      <c r="BF1580" s="475"/>
      <c r="BG1580" s="475"/>
      <c r="BH1580" s="475"/>
      <c r="BI1580" s="475"/>
      <c r="BJ1580" s="475"/>
      <c r="BK1580" s="475"/>
      <c r="BL1580" s="475"/>
      <c r="BM1580" s="475"/>
      <c r="BN1580" s="475"/>
      <c r="BO1580" s="475"/>
      <c r="BP1580" s="306"/>
      <c r="BQ1580" s="496"/>
      <c r="BR1580" s="496"/>
      <c r="BS1580" s="496"/>
      <c r="BT1580" s="496"/>
      <c r="BU1580" s="496"/>
      <c r="BV1580" s="496"/>
    </row>
    <row r="1581" spans="1:74" s="52" customFormat="1" ht="12.75">
      <c r="A1581" s="45">
        <v>2735.6132650573031</v>
      </c>
      <c r="B1581" s="46" t="s">
        <v>342</v>
      </c>
      <c r="C1581" s="47" t="s">
        <v>348</v>
      </c>
      <c r="D1581" s="48">
        <v>79.983443663151192</v>
      </c>
      <c r="E1581" s="49">
        <v>38.462539999999997</v>
      </c>
      <c r="F1581" s="49">
        <v>3.6200000000000003E-2</v>
      </c>
      <c r="G1581" s="49">
        <v>19.175049999999999</v>
      </c>
      <c r="H1581" s="49">
        <v>0.31690000000000002</v>
      </c>
      <c r="I1581" s="49">
        <v>0.23319999999999999</v>
      </c>
      <c r="J1581" s="49">
        <v>41.220869999999998</v>
      </c>
      <c r="K1581" s="49">
        <v>0.2218</v>
      </c>
      <c r="L1581" s="49">
        <v>99.66655999999999</v>
      </c>
      <c r="M1581" s="49"/>
      <c r="N1581" s="50">
        <v>0.99138299762282966</v>
      </c>
      <c r="O1581" s="50">
        <v>7.3771309244897206E-4</v>
      </c>
      <c r="P1581" s="50">
        <v>0.41332912110792402</v>
      </c>
      <c r="Q1581" s="50">
        <v>6.570064559273248E-3</v>
      </c>
      <c r="R1581" s="50">
        <v>5.0911722501574457E-3</v>
      </c>
      <c r="S1581" s="50">
        <v>1.5839052734152754</v>
      </c>
      <c r="T1581" s="50">
        <v>6.1252341443637686E-3</v>
      </c>
      <c r="U1581" s="50">
        <v>3.0071415761922728</v>
      </c>
      <c r="V1581" s="51">
        <v>79.304926740629341</v>
      </c>
      <c r="X1581" s="49">
        <v>0.26</v>
      </c>
      <c r="Y1581" s="49">
        <v>53.48</v>
      </c>
      <c r="Z1581" s="49">
        <v>0.52</v>
      </c>
      <c r="AA1581" s="49">
        <v>6.06</v>
      </c>
      <c r="AB1581" s="49">
        <v>9.9700000000000006</v>
      </c>
      <c r="AC1581" s="49">
        <v>0.27</v>
      </c>
      <c r="AD1581" s="49">
        <v>2.4900000000000002</v>
      </c>
      <c r="AE1581" s="312"/>
      <c r="AF1581" s="465" t="s">
        <v>1751</v>
      </c>
      <c r="AG1581" s="343">
        <v>30</v>
      </c>
      <c r="AH1581" s="343">
        <v>15</v>
      </c>
      <c r="AI1581" s="343"/>
      <c r="AJ1581" s="343"/>
      <c r="AK1581" s="343"/>
      <c r="AL1581" s="343"/>
      <c r="AM1581" s="343"/>
      <c r="AN1581" s="343"/>
      <c r="AO1581" s="343"/>
      <c r="AP1581" s="343"/>
      <c r="AQ1581" s="343"/>
      <c r="AR1581" s="343"/>
      <c r="AS1581" s="343"/>
      <c r="AT1581" s="343"/>
      <c r="AU1581" s="343"/>
      <c r="AV1581" s="343"/>
      <c r="AW1581" s="343"/>
      <c r="AX1581" s="343"/>
      <c r="AY1581" s="343"/>
      <c r="AZ1581" s="343"/>
      <c r="BA1581" s="343"/>
      <c r="BB1581" s="343"/>
      <c r="BC1581" s="343"/>
      <c r="BD1581" s="343"/>
      <c r="BE1581" s="475"/>
      <c r="BF1581" s="475"/>
      <c r="BG1581" s="475"/>
      <c r="BH1581" s="475"/>
      <c r="BI1581" s="475"/>
      <c r="BJ1581" s="475"/>
      <c r="BK1581" s="475"/>
      <c r="BL1581" s="475"/>
      <c r="BM1581" s="475"/>
      <c r="BN1581" s="475"/>
      <c r="BO1581" s="475"/>
      <c r="BP1581" s="306"/>
      <c r="BQ1581" s="496"/>
      <c r="BR1581" s="496"/>
      <c r="BS1581" s="496"/>
      <c r="BT1581" s="496"/>
      <c r="BU1581" s="496"/>
      <c r="BV1581" s="496"/>
    </row>
    <row r="1582" spans="1:74" s="52" customFormat="1" ht="12.75">
      <c r="A1582" s="45">
        <v>2735.6132650573031</v>
      </c>
      <c r="B1582" s="46" t="s">
        <v>342</v>
      </c>
      <c r="C1582" s="47" t="s">
        <v>348</v>
      </c>
      <c r="D1582" s="48">
        <v>84.983443663151192</v>
      </c>
      <c r="E1582" s="49">
        <v>38.779020000000003</v>
      </c>
      <c r="F1582" s="49">
        <v>1.7500000000000002E-2</v>
      </c>
      <c r="G1582" s="49">
        <v>19.357030000000002</v>
      </c>
      <c r="H1582" s="49">
        <v>0.31690000000000002</v>
      </c>
      <c r="I1582" s="49">
        <v>0.247</v>
      </c>
      <c r="J1582" s="49">
        <v>41.399450000000002</v>
      </c>
      <c r="K1582" s="49">
        <v>0.2266</v>
      </c>
      <c r="L1582" s="49">
        <v>100.34350000000001</v>
      </c>
      <c r="M1582" s="49"/>
      <c r="N1582" s="50">
        <v>0.99298913941854938</v>
      </c>
      <c r="O1582" s="50">
        <v>3.5429182595906889E-4</v>
      </c>
      <c r="P1582" s="50">
        <v>0.41451703786205113</v>
      </c>
      <c r="Q1582" s="50">
        <v>6.5270028217769812E-3</v>
      </c>
      <c r="R1582" s="50">
        <v>5.3571075000184726E-3</v>
      </c>
      <c r="S1582" s="50">
        <v>1.5803409214652093</v>
      </c>
      <c r="T1582" s="50">
        <v>6.2167760359680482E-3</v>
      </c>
      <c r="U1582" s="50">
        <v>3.0063022769295324</v>
      </c>
      <c r="V1582" s="51">
        <v>79.220724166153587</v>
      </c>
      <c r="X1582" s="49">
        <v>0.26</v>
      </c>
      <c r="Y1582" s="49">
        <v>106.16</v>
      </c>
      <c r="Z1582" s="49">
        <v>0.52</v>
      </c>
      <c r="AA1582" s="49">
        <v>6.23</v>
      </c>
      <c r="AB1582" s="49">
        <v>9.1999999999999993</v>
      </c>
      <c r="AC1582" s="49">
        <v>0.27</v>
      </c>
      <c r="AD1582" s="49">
        <v>2.46</v>
      </c>
      <c r="AE1582" s="312"/>
      <c r="AF1582" s="465" t="s">
        <v>1751</v>
      </c>
      <c r="AG1582" s="343">
        <v>30</v>
      </c>
      <c r="AH1582" s="343">
        <v>15</v>
      </c>
      <c r="AI1582" s="343"/>
      <c r="AJ1582" s="343"/>
      <c r="AK1582" s="343"/>
      <c r="AL1582" s="343"/>
      <c r="AM1582" s="343"/>
      <c r="AN1582" s="343"/>
      <c r="AO1582" s="343"/>
      <c r="AP1582" s="343"/>
      <c r="AQ1582" s="343"/>
      <c r="AR1582" s="343"/>
      <c r="AS1582" s="343"/>
      <c r="AT1582" s="343"/>
      <c r="AU1582" s="343"/>
      <c r="AV1582" s="343"/>
      <c r="AW1582" s="343"/>
      <c r="AX1582" s="343"/>
      <c r="AY1582" s="343"/>
      <c r="AZ1582" s="343"/>
      <c r="BA1582" s="343"/>
      <c r="BB1582" s="343"/>
      <c r="BC1582" s="343"/>
      <c r="BD1582" s="343"/>
      <c r="BE1582" s="475"/>
      <c r="BF1582" s="475"/>
      <c r="BG1582" s="475"/>
      <c r="BH1582" s="475"/>
      <c r="BI1582" s="475"/>
      <c r="BJ1582" s="475"/>
      <c r="BK1582" s="475"/>
      <c r="BL1582" s="475"/>
      <c r="BM1582" s="475"/>
      <c r="BN1582" s="475"/>
      <c r="BO1582" s="475"/>
      <c r="BP1582" s="306"/>
      <c r="BQ1582" s="496"/>
      <c r="BR1582" s="496"/>
      <c r="BS1582" s="496"/>
      <c r="BT1582" s="496"/>
      <c r="BU1582" s="496"/>
      <c r="BV1582" s="496"/>
    </row>
    <row r="1583" spans="1:74" s="52" customFormat="1" ht="12.75">
      <c r="A1583" s="45">
        <v>2735.6132650573031</v>
      </c>
      <c r="B1583" s="46" t="s">
        <v>342</v>
      </c>
      <c r="C1583" s="47" t="s">
        <v>348</v>
      </c>
      <c r="D1583" s="48">
        <v>89.983443663151192</v>
      </c>
      <c r="E1583" s="49">
        <v>38.868029999999997</v>
      </c>
      <c r="F1583" s="49">
        <v>2.47E-2</v>
      </c>
      <c r="G1583" s="49">
        <v>19.184619999999999</v>
      </c>
      <c r="H1583" s="49">
        <v>0.30969999999999998</v>
      </c>
      <c r="I1583" s="49">
        <v>0.22720000000000001</v>
      </c>
      <c r="J1583" s="49">
        <v>41.468890000000002</v>
      </c>
      <c r="K1583" s="49">
        <v>0.22409999999999999</v>
      </c>
      <c r="L1583" s="49">
        <v>100.30724000000001</v>
      </c>
      <c r="M1583" s="49"/>
      <c r="N1583" s="50">
        <v>0.99444592475505178</v>
      </c>
      <c r="O1583" s="50">
        <v>4.9964438527846564E-4</v>
      </c>
      <c r="P1583" s="50">
        <v>0.41048551675181105</v>
      </c>
      <c r="Q1583" s="50">
        <v>6.3734376394528865E-3</v>
      </c>
      <c r="R1583" s="50">
        <v>4.9235993917035523E-3</v>
      </c>
      <c r="S1583" s="50">
        <v>1.5816835556004312</v>
      </c>
      <c r="T1583" s="50">
        <v>6.143107950661514E-3</v>
      </c>
      <c r="U1583" s="50">
        <v>3.0045547864743902</v>
      </c>
      <c r="V1583" s="51">
        <v>79.395046211256926</v>
      </c>
      <c r="X1583" s="49">
        <v>0.26</v>
      </c>
      <c r="Y1583" s="49">
        <v>75.37</v>
      </c>
      <c r="Z1583" s="49">
        <v>0.52</v>
      </c>
      <c r="AA1583" s="49">
        <v>6.38</v>
      </c>
      <c r="AB1583" s="49">
        <v>10.39</v>
      </c>
      <c r="AC1583" s="49">
        <v>0.27</v>
      </c>
      <c r="AD1583" s="49">
        <v>2.4900000000000002</v>
      </c>
      <c r="AE1583" s="312"/>
      <c r="AF1583" s="465" t="s">
        <v>1751</v>
      </c>
      <c r="AG1583" s="343">
        <v>30</v>
      </c>
      <c r="AH1583" s="343">
        <v>15</v>
      </c>
      <c r="AI1583" s="343"/>
      <c r="AJ1583" s="343"/>
      <c r="AK1583" s="343"/>
      <c r="AL1583" s="343"/>
      <c r="AM1583" s="343"/>
      <c r="AN1583" s="343"/>
      <c r="AO1583" s="343"/>
      <c r="AP1583" s="343"/>
      <c r="AQ1583" s="343"/>
      <c r="AR1583" s="343"/>
      <c r="AS1583" s="343"/>
      <c r="AT1583" s="343"/>
      <c r="AU1583" s="343"/>
      <c r="AV1583" s="343"/>
      <c r="AW1583" s="343"/>
      <c r="AX1583" s="343"/>
      <c r="AY1583" s="343"/>
      <c r="AZ1583" s="343"/>
      <c r="BA1583" s="343"/>
      <c r="BB1583" s="343"/>
      <c r="BC1583" s="343"/>
      <c r="BD1583" s="343"/>
      <c r="BE1583" s="475"/>
      <c r="BF1583" s="475"/>
      <c r="BG1583" s="475"/>
      <c r="BH1583" s="475"/>
      <c r="BI1583" s="475"/>
      <c r="BJ1583" s="475"/>
      <c r="BK1583" s="475"/>
      <c r="BL1583" s="475"/>
      <c r="BM1583" s="475"/>
      <c r="BN1583" s="475"/>
      <c r="BO1583" s="475"/>
      <c r="BP1583" s="306"/>
      <c r="BQ1583" s="496"/>
      <c r="BR1583" s="496"/>
      <c r="BS1583" s="496"/>
      <c r="BT1583" s="496"/>
      <c r="BU1583" s="496"/>
      <c r="BV1583" s="496"/>
    </row>
    <row r="1584" spans="1:74" s="52" customFormat="1" ht="12.75">
      <c r="A1584" s="45">
        <v>2735.6132650573031</v>
      </c>
      <c r="B1584" s="46" t="s">
        <v>342</v>
      </c>
      <c r="C1584" s="47" t="s">
        <v>348</v>
      </c>
      <c r="D1584" s="48">
        <v>94.983443663151192</v>
      </c>
      <c r="E1584" s="49">
        <v>38.769129999999997</v>
      </c>
      <c r="F1584" s="49">
        <v>5.0500009999999998E-2</v>
      </c>
      <c r="G1584" s="49">
        <v>19.194199999999999</v>
      </c>
      <c r="H1584" s="49">
        <v>0.32369999999999999</v>
      </c>
      <c r="I1584" s="49">
        <v>0.25069999999999998</v>
      </c>
      <c r="J1584" s="49">
        <v>41.508580000000002</v>
      </c>
      <c r="K1584" s="49">
        <v>0.21940000000000001</v>
      </c>
      <c r="L1584" s="49">
        <v>100.31621000999999</v>
      </c>
      <c r="M1584" s="49"/>
      <c r="N1584" s="50">
        <v>0.99219031491637955</v>
      </c>
      <c r="O1584" s="50">
        <v>1.0218233138713699E-3</v>
      </c>
      <c r="P1584" s="50">
        <v>0.41080425938347409</v>
      </c>
      <c r="Q1584" s="50">
        <v>6.6633944061220123E-3</v>
      </c>
      <c r="R1584" s="50">
        <v>5.4343674623623774E-3</v>
      </c>
      <c r="S1584" s="50">
        <v>1.5836359430926064</v>
      </c>
      <c r="T1584" s="50">
        <v>6.0159358810614998E-3</v>
      </c>
      <c r="U1584" s="50">
        <v>3.0057660384558775</v>
      </c>
      <c r="V1584" s="51">
        <v>79.40252814431517</v>
      </c>
      <c r="X1584" s="49">
        <v>0.26</v>
      </c>
      <c r="Y1584" s="49">
        <v>37.49</v>
      </c>
      <c r="Z1584" s="49">
        <v>0.52</v>
      </c>
      <c r="AA1584" s="49">
        <v>6.06</v>
      </c>
      <c r="AB1584" s="49">
        <v>9.44</v>
      </c>
      <c r="AC1584" s="49">
        <v>0.27</v>
      </c>
      <c r="AD1584" s="49">
        <v>2.5299999999999998</v>
      </c>
      <c r="AE1584" s="312"/>
      <c r="AF1584" s="465" t="s">
        <v>1751</v>
      </c>
      <c r="AG1584" s="343">
        <v>30</v>
      </c>
      <c r="AH1584" s="343">
        <v>15</v>
      </c>
      <c r="AI1584" s="343"/>
      <c r="AJ1584" s="343"/>
      <c r="AK1584" s="343"/>
      <c r="AL1584" s="343"/>
      <c r="AM1584" s="343"/>
      <c r="AN1584" s="343"/>
      <c r="AO1584" s="343"/>
      <c r="AP1584" s="343"/>
      <c r="AQ1584" s="343"/>
      <c r="AR1584" s="343"/>
      <c r="AS1584" s="343"/>
      <c r="AT1584" s="343"/>
      <c r="AU1584" s="343"/>
      <c r="AV1584" s="343"/>
      <c r="AW1584" s="343"/>
      <c r="AX1584" s="343"/>
      <c r="AY1584" s="343"/>
      <c r="AZ1584" s="343"/>
      <c r="BA1584" s="343"/>
      <c r="BB1584" s="343"/>
      <c r="BC1584" s="343"/>
      <c r="BD1584" s="343"/>
      <c r="BE1584" s="475"/>
      <c r="BF1584" s="475"/>
      <c r="BG1584" s="475"/>
      <c r="BH1584" s="475"/>
      <c r="BI1584" s="475"/>
      <c r="BJ1584" s="475"/>
      <c r="BK1584" s="475"/>
      <c r="BL1584" s="475"/>
      <c r="BM1584" s="475"/>
      <c r="BN1584" s="475"/>
      <c r="BO1584" s="475"/>
      <c r="BP1584" s="306"/>
      <c r="BQ1584" s="496"/>
      <c r="BR1584" s="496"/>
      <c r="BS1584" s="496"/>
      <c r="BT1584" s="496"/>
      <c r="BU1584" s="496"/>
      <c r="BV1584" s="496"/>
    </row>
    <row r="1585" spans="1:74" s="52" customFormat="1" ht="12.75">
      <c r="A1585" s="45">
        <v>2735.6132650573031</v>
      </c>
      <c r="B1585" s="46" t="s">
        <v>342</v>
      </c>
      <c r="C1585" s="47" t="s">
        <v>348</v>
      </c>
      <c r="D1585" s="48">
        <v>99.983443663151192</v>
      </c>
      <c r="E1585" s="49">
        <v>38.927370000000003</v>
      </c>
      <c r="F1585" s="49">
        <v>2.41E-2</v>
      </c>
      <c r="G1585" s="49">
        <v>19.232510000000001</v>
      </c>
      <c r="H1585" s="49">
        <v>0.32100000000000001</v>
      </c>
      <c r="I1585" s="49">
        <v>0.22539999999999999</v>
      </c>
      <c r="J1585" s="49">
        <v>41.667310000000001</v>
      </c>
      <c r="K1585" s="49">
        <v>0.2223</v>
      </c>
      <c r="L1585" s="49">
        <v>100.61999000000002</v>
      </c>
      <c r="M1585" s="49"/>
      <c r="N1585" s="50">
        <v>0.99305030554254936</v>
      </c>
      <c r="O1585" s="50">
        <v>4.8608099813616845E-4</v>
      </c>
      <c r="P1585" s="50">
        <v>0.41030626403335546</v>
      </c>
      <c r="Q1585" s="50">
        <v>6.5866579550856418E-3</v>
      </c>
      <c r="R1585" s="50">
        <v>4.8703013864428088E-3</v>
      </c>
      <c r="S1585" s="50">
        <v>1.5846019850645374</v>
      </c>
      <c r="T1585" s="50">
        <v>6.0759374810718499E-3</v>
      </c>
      <c r="U1585" s="50">
        <v>3.0059775324611788</v>
      </c>
      <c r="V1585" s="51">
        <v>79.43232405706388</v>
      </c>
      <c r="X1585" s="49">
        <v>0.26</v>
      </c>
      <c r="Y1585" s="49">
        <v>81.7</v>
      </c>
      <c r="Z1585" s="49">
        <v>0.52</v>
      </c>
      <c r="AA1585" s="49">
        <v>6.19</v>
      </c>
      <c r="AB1585" s="49">
        <v>10.35</v>
      </c>
      <c r="AC1585" s="49">
        <v>0.27</v>
      </c>
      <c r="AD1585" s="49">
        <v>2.5</v>
      </c>
      <c r="AE1585" s="312"/>
      <c r="AF1585" s="465" t="s">
        <v>1751</v>
      </c>
      <c r="AG1585" s="343">
        <v>30</v>
      </c>
      <c r="AH1585" s="343">
        <v>15</v>
      </c>
      <c r="AI1585" s="343"/>
      <c r="AJ1585" s="343"/>
      <c r="AK1585" s="343"/>
      <c r="AL1585" s="343"/>
      <c r="AM1585" s="343"/>
      <c r="AN1585" s="343"/>
      <c r="AO1585" s="343"/>
      <c r="AP1585" s="343"/>
      <c r="AQ1585" s="343"/>
      <c r="AR1585" s="343"/>
      <c r="AS1585" s="343"/>
      <c r="AT1585" s="343"/>
      <c r="AU1585" s="343"/>
      <c r="AV1585" s="343"/>
      <c r="AW1585" s="343"/>
      <c r="AX1585" s="343"/>
      <c r="AY1585" s="343"/>
      <c r="AZ1585" s="343"/>
      <c r="BA1585" s="343"/>
      <c r="BB1585" s="343"/>
      <c r="BC1585" s="343"/>
      <c r="BD1585" s="343"/>
      <c r="BE1585" s="475"/>
      <c r="BF1585" s="475"/>
      <c r="BG1585" s="475"/>
      <c r="BH1585" s="475"/>
      <c r="BI1585" s="475"/>
      <c r="BJ1585" s="475"/>
      <c r="BK1585" s="475"/>
      <c r="BL1585" s="475"/>
      <c r="BM1585" s="475"/>
      <c r="BN1585" s="475"/>
      <c r="BO1585" s="475"/>
      <c r="BP1585" s="306"/>
      <c r="BQ1585" s="496"/>
      <c r="BR1585" s="496"/>
      <c r="BS1585" s="496"/>
      <c r="BT1585" s="496"/>
      <c r="BU1585" s="496"/>
      <c r="BV1585" s="496"/>
    </row>
    <row r="1586" spans="1:74" s="52" customFormat="1" ht="12.75">
      <c r="A1586" s="45">
        <v>2735.6132650573031</v>
      </c>
      <c r="B1586" s="46" t="s">
        <v>342</v>
      </c>
      <c r="C1586" s="47" t="s">
        <v>348</v>
      </c>
      <c r="D1586" s="48">
        <v>104.98344366315119</v>
      </c>
      <c r="E1586" s="49">
        <v>39.05594</v>
      </c>
      <c r="F1586" s="49">
        <v>2.0799999999999999E-2</v>
      </c>
      <c r="G1586" s="49">
        <v>19.222930000000002</v>
      </c>
      <c r="H1586" s="49">
        <v>0.30380000000000001</v>
      </c>
      <c r="I1586" s="49">
        <v>0.25590000000000002</v>
      </c>
      <c r="J1586" s="49">
        <v>41.716920000000002</v>
      </c>
      <c r="K1586" s="49">
        <v>0.21859999999999999</v>
      </c>
      <c r="L1586" s="49">
        <v>100.79489</v>
      </c>
      <c r="M1586" s="49"/>
      <c r="N1586" s="50">
        <v>0.99428013808118121</v>
      </c>
      <c r="O1586" s="50">
        <v>4.1865898779118883E-4</v>
      </c>
      <c r="P1586" s="50">
        <v>0.40925806594727632</v>
      </c>
      <c r="Q1586" s="50">
        <v>6.2209015871322482E-3</v>
      </c>
      <c r="R1586" s="50">
        <v>5.5179491526946888E-3</v>
      </c>
      <c r="S1586" s="50">
        <v>1.5832243153308387</v>
      </c>
      <c r="T1586" s="50">
        <v>5.9625148563221134E-3</v>
      </c>
      <c r="U1586" s="50">
        <v>3.0048825439432365</v>
      </c>
      <c r="V1586" s="51">
        <v>79.459890346194669</v>
      </c>
      <c r="X1586" s="49">
        <v>0.26</v>
      </c>
      <c r="Y1586" s="49">
        <v>91.39</v>
      </c>
      <c r="Z1586" s="49">
        <v>0.52</v>
      </c>
      <c r="AA1586" s="49">
        <v>6.47</v>
      </c>
      <c r="AB1586" s="49">
        <v>9.24</v>
      </c>
      <c r="AC1586" s="49">
        <v>0.27</v>
      </c>
      <c r="AD1586" s="49">
        <v>2.56</v>
      </c>
      <c r="AE1586" s="312"/>
      <c r="AF1586" s="465" t="s">
        <v>1751</v>
      </c>
      <c r="AG1586" s="343">
        <v>30</v>
      </c>
      <c r="AH1586" s="343">
        <v>15</v>
      </c>
      <c r="AI1586" s="343"/>
      <c r="AJ1586" s="343"/>
      <c r="AK1586" s="343"/>
      <c r="AL1586" s="343"/>
      <c r="AM1586" s="343"/>
      <c r="AN1586" s="343"/>
      <c r="AO1586" s="343"/>
      <c r="AP1586" s="343"/>
      <c r="AQ1586" s="343"/>
      <c r="AR1586" s="343"/>
      <c r="AS1586" s="343"/>
      <c r="AT1586" s="343"/>
      <c r="AU1586" s="343"/>
      <c r="AV1586" s="343"/>
      <c r="AW1586" s="343"/>
      <c r="AX1586" s="343"/>
      <c r="AY1586" s="343"/>
      <c r="AZ1586" s="343"/>
      <c r="BA1586" s="343"/>
      <c r="BB1586" s="343"/>
      <c r="BC1586" s="343"/>
      <c r="BD1586" s="343"/>
      <c r="BE1586" s="475"/>
      <c r="BF1586" s="475"/>
      <c r="BG1586" s="475"/>
      <c r="BH1586" s="475"/>
      <c r="BI1586" s="475"/>
      <c r="BJ1586" s="475"/>
      <c r="BK1586" s="475"/>
      <c r="BL1586" s="475"/>
      <c r="BM1586" s="475"/>
      <c r="BN1586" s="475"/>
      <c r="BO1586" s="475"/>
      <c r="BP1586" s="306"/>
      <c r="BQ1586" s="496"/>
      <c r="BR1586" s="496"/>
      <c r="BS1586" s="496"/>
      <c r="BT1586" s="496"/>
      <c r="BU1586" s="496"/>
      <c r="BV1586" s="496"/>
    </row>
    <row r="1587" spans="1:74" s="52" customFormat="1" ht="12.75">
      <c r="A1587" s="45">
        <v>2735.6132650573031</v>
      </c>
      <c r="B1587" s="46" t="s">
        <v>342</v>
      </c>
      <c r="C1587" s="47" t="s">
        <v>348</v>
      </c>
      <c r="D1587" s="48">
        <v>109.98344366315119</v>
      </c>
      <c r="E1587" s="49">
        <v>38.986710000000002</v>
      </c>
      <c r="F1587" s="49">
        <v>3.5099999999999999E-2</v>
      </c>
      <c r="G1587" s="49">
        <v>19.395340000000001</v>
      </c>
      <c r="H1587" s="49">
        <v>0.311</v>
      </c>
      <c r="I1587" s="49">
        <v>0.22869999999999999</v>
      </c>
      <c r="J1587" s="49">
        <v>41.826039999999999</v>
      </c>
      <c r="K1587" s="49">
        <v>0.2243</v>
      </c>
      <c r="L1587" s="49">
        <v>101.00719000000001</v>
      </c>
      <c r="M1587" s="49"/>
      <c r="N1587" s="50">
        <v>0.99131153981080988</v>
      </c>
      <c r="O1587" s="50">
        <v>7.0562848749875157E-4</v>
      </c>
      <c r="P1587" s="50">
        <v>0.41242688249784326</v>
      </c>
      <c r="Q1587" s="50">
        <v>6.3605966420034066E-3</v>
      </c>
      <c r="R1587" s="50">
        <v>4.9254450470870023E-3</v>
      </c>
      <c r="S1587" s="50">
        <v>1.5854365580113057</v>
      </c>
      <c r="T1587" s="50">
        <v>6.1105527176440032E-3</v>
      </c>
      <c r="U1587" s="50">
        <v>3.0072772032141923</v>
      </c>
      <c r="V1587" s="51">
        <v>79.356602952164863</v>
      </c>
      <c r="X1587" s="49">
        <v>0.26</v>
      </c>
      <c r="Y1587" s="49">
        <v>55.17</v>
      </c>
      <c r="Z1587" s="49">
        <v>0.52</v>
      </c>
      <c r="AA1587" s="49">
        <v>6.29</v>
      </c>
      <c r="AB1587" s="49">
        <v>10.51</v>
      </c>
      <c r="AC1587" s="49">
        <v>0.27</v>
      </c>
      <c r="AD1587" s="49">
        <v>2.5</v>
      </c>
      <c r="AE1587" s="312"/>
      <c r="AF1587" s="465" t="s">
        <v>1751</v>
      </c>
      <c r="AG1587" s="343">
        <v>30</v>
      </c>
      <c r="AH1587" s="343">
        <v>15</v>
      </c>
      <c r="AI1587" s="343"/>
      <c r="AJ1587" s="343"/>
      <c r="AK1587" s="343"/>
      <c r="AL1587" s="343"/>
      <c r="AM1587" s="343"/>
      <c r="AN1587" s="343"/>
      <c r="AO1587" s="343"/>
      <c r="AP1587" s="343"/>
      <c r="AQ1587" s="343"/>
      <c r="AR1587" s="343"/>
      <c r="AS1587" s="343"/>
      <c r="AT1587" s="343"/>
      <c r="AU1587" s="343"/>
      <c r="AV1587" s="343"/>
      <c r="AW1587" s="343"/>
      <c r="AX1587" s="343"/>
      <c r="AY1587" s="343"/>
      <c r="AZ1587" s="343"/>
      <c r="BA1587" s="343"/>
      <c r="BB1587" s="343"/>
      <c r="BC1587" s="343"/>
      <c r="BD1587" s="343"/>
      <c r="BE1587" s="475"/>
      <c r="BF1587" s="475"/>
      <c r="BG1587" s="475"/>
      <c r="BH1587" s="475"/>
      <c r="BI1587" s="475"/>
      <c r="BJ1587" s="475"/>
      <c r="BK1587" s="475"/>
      <c r="BL1587" s="475"/>
      <c r="BM1587" s="475"/>
      <c r="BN1587" s="475"/>
      <c r="BO1587" s="475"/>
      <c r="BP1587" s="306"/>
      <c r="BQ1587" s="496"/>
      <c r="BR1587" s="496"/>
      <c r="BS1587" s="496"/>
      <c r="BT1587" s="496"/>
      <c r="BU1587" s="496"/>
      <c r="BV1587" s="496"/>
    </row>
    <row r="1588" spans="1:74" s="52" customFormat="1" ht="12.75">
      <c r="A1588" s="45">
        <v>2735.6132650573031</v>
      </c>
      <c r="B1588" s="46" t="s">
        <v>342</v>
      </c>
      <c r="C1588" s="47" t="s">
        <v>348</v>
      </c>
      <c r="D1588" s="48">
        <v>114.98344366315119</v>
      </c>
      <c r="E1588" s="49">
        <v>38.986710000000002</v>
      </c>
      <c r="F1588" s="49">
        <v>3.4200000000000001E-2</v>
      </c>
      <c r="G1588" s="49">
        <v>19.251670000000001</v>
      </c>
      <c r="H1588" s="49">
        <v>0.32879999999999998</v>
      </c>
      <c r="I1588" s="49">
        <v>0.24260000000000001</v>
      </c>
      <c r="J1588" s="49">
        <v>41.637549999999997</v>
      </c>
      <c r="K1588" s="49">
        <v>0.21990000000000001</v>
      </c>
      <c r="L1588" s="49">
        <v>100.70143</v>
      </c>
      <c r="M1588" s="49"/>
      <c r="N1588" s="50">
        <v>0.99372394808950848</v>
      </c>
      <c r="O1588" s="50">
        <v>6.8920860269383838E-4</v>
      </c>
      <c r="P1588" s="50">
        <v>0.41036807895492844</v>
      </c>
      <c r="Q1588" s="50">
        <v>6.7410084230585705E-3</v>
      </c>
      <c r="R1588" s="50">
        <v>5.2375201197464435E-3</v>
      </c>
      <c r="S1588" s="50">
        <v>1.582132607330943</v>
      </c>
      <c r="T1588" s="50">
        <v>6.0052631842248934E-3</v>
      </c>
      <c r="U1588" s="50">
        <v>3.0048976347051033</v>
      </c>
      <c r="V1588" s="51">
        <v>79.404369505142981</v>
      </c>
      <c r="X1588" s="49">
        <v>0.26</v>
      </c>
      <c r="Y1588" s="49">
        <v>52.83</v>
      </c>
      <c r="Z1588" s="49">
        <v>0.52</v>
      </c>
      <c r="AA1588" s="49">
        <v>6.06</v>
      </c>
      <c r="AB1588" s="49">
        <v>9.77</v>
      </c>
      <c r="AC1588" s="49">
        <v>0.27</v>
      </c>
      <c r="AD1588" s="49">
        <v>2.54</v>
      </c>
      <c r="AE1588" s="312"/>
      <c r="AF1588" s="465" t="s">
        <v>1751</v>
      </c>
      <c r="AG1588" s="343">
        <v>30</v>
      </c>
      <c r="AH1588" s="343">
        <v>15</v>
      </c>
      <c r="AI1588" s="343"/>
      <c r="AJ1588" s="343"/>
      <c r="AK1588" s="343"/>
      <c r="AL1588" s="343"/>
      <c r="AM1588" s="343"/>
      <c r="AN1588" s="343"/>
      <c r="AO1588" s="343"/>
      <c r="AP1588" s="343"/>
      <c r="AQ1588" s="343"/>
      <c r="AR1588" s="343"/>
      <c r="AS1588" s="343"/>
      <c r="AT1588" s="343"/>
      <c r="AU1588" s="343"/>
      <c r="AV1588" s="343"/>
      <c r="AW1588" s="343"/>
      <c r="AX1588" s="343"/>
      <c r="AY1588" s="343"/>
      <c r="AZ1588" s="343"/>
      <c r="BA1588" s="343"/>
      <c r="BB1588" s="343"/>
      <c r="BC1588" s="343"/>
      <c r="BD1588" s="343"/>
      <c r="BE1588" s="475"/>
      <c r="BF1588" s="475"/>
      <c r="BG1588" s="475"/>
      <c r="BH1588" s="475"/>
      <c r="BI1588" s="475"/>
      <c r="BJ1588" s="475"/>
      <c r="BK1588" s="475"/>
      <c r="BL1588" s="475"/>
      <c r="BM1588" s="475"/>
      <c r="BN1588" s="475"/>
      <c r="BO1588" s="475"/>
      <c r="BP1588" s="306"/>
      <c r="BQ1588" s="496"/>
      <c r="BR1588" s="496"/>
      <c r="BS1588" s="496"/>
      <c r="BT1588" s="496"/>
      <c r="BU1588" s="496"/>
      <c r="BV1588" s="496"/>
    </row>
    <row r="1589" spans="1:74" s="52" customFormat="1" ht="12.75">
      <c r="A1589" s="45">
        <v>2735.6132650573031</v>
      </c>
      <c r="B1589" s="46" t="s">
        <v>342</v>
      </c>
      <c r="C1589" s="47" t="s">
        <v>348</v>
      </c>
      <c r="D1589" s="48">
        <v>119.98344366315119</v>
      </c>
      <c r="E1589" s="49">
        <v>39.15484</v>
      </c>
      <c r="F1589" s="49">
        <v>5.4000000000000003E-3</v>
      </c>
      <c r="G1589" s="49">
        <v>19.251670000000001</v>
      </c>
      <c r="H1589" s="49">
        <v>0.32269999999999999</v>
      </c>
      <c r="I1589" s="49">
        <v>0.22159999999999999</v>
      </c>
      <c r="J1589" s="49">
        <v>41.925249999999998</v>
      </c>
      <c r="K1589" s="49">
        <v>0.21690000000000001</v>
      </c>
      <c r="L1589" s="49">
        <v>101.09836</v>
      </c>
      <c r="M1589" s="49"/>
      <c r="N1589" s="50">
        <v>0.9937607303770194</v>
      </c>
      <c r="O1589" s="50">
        <v>1.0835914069406601E-4</v>
      </c>
      <c r="P1589" s="50">
        <v>0.40862109206148695</v>
      </c>
      <c r="Q1589" s="50">
        <v>6.5877822426509353E-3</v>
      </c>
      <c r="R1589" s="50">
        <v>4.7637819302753289E-3</v>
      </c>
      <c r="S1589" s="50">
        <v>1.5862826859601449</v>
      </c>
      <c r="T1589" s="50">
        <v>5.8981196293210088E-3</v>
      </c>
      <c r="U1589" s="50">
        <v>3.0060225513415926</v>
      </c>
      <c r="V1589" s="51">
        <v>79.516751807111163</v>
      </c>
      <c r="X1589" s="49">
        <v>0.26</v>
      </c>
      <c r="Y1589" s="49">
        <v>366.57</v>
      </c>
      <c r="Z1589" s="49">
        <v>0.52</v>
      </c>
      <c r="AA1589" s="49">
        <v>6.14</v>
      </c>
      <c r="AB1589" s="49">
        <v>10.74</v>
      </c>
      <c r="AC1589" s="49">
        <v>0.26</v>
      </c>
      <c r="AD1589" s="49">
        <v>2.57</v>
      </c>
      <c r="AE1589" s="312"/>
      <c r="AF1589" s="465" t="s">
        <v>1751</v>
      </c>
      <c r="AG1589" s="343">
        <v>30</v>
      </c>
      <c r="AH1589" s="343">
        <v>15</v>
      </c>
      <c r="AI1589" s="343"/>
      <c r="AJ1589" s="343"/>
      <c r="AK1589" s="343"/>
      <c r="AL1589" s="343"/>
      <c r="AM1589" s="343"/>
      <c r="AN1589" s="343"/>
      <c r="AO1589" s="343"/>
      <c r="AP1589" s="343"/>
      <c r="AQ1589" s="343"/>
      <c r="AR1589" s="343"/>
      <c r="AS1589" s="343"/>
      <c r="AT1589" s="343"/>
      <c r="AU1589" s="343"/>
      <c r="AV1589" s="343"/>
      <c r="AW1589" s="343"/>
      <c r="AX1589" s="343"/>
      <c r="AY1589" s="343"/>
      <c r="AZ1589" s="343"/>
      <c r="BA1589" s="343"/>
      <c r="BB1589" s="343"/>
      <c r="BC1589" s="343"/>
      <c r="BD1589" s="343"/>
      <c r="BE1589" s="475"/>
      <c r="BF1589" s="475"/>
      <c r="BG1589" s="475"/>
      <c r="BH1589" s="475"/>
      <c r="BI1589" s="475"/>
      <c r="BJ1589" s="475"/>
      <c r="BK1589" s="475"/>
      <c r="BL1589" s="475"/>
      <c r="BM1589" s="475"/>
      <c r="BN1589" s="475"/>
      <c r="BO1589" s="475"/>
      <c r="BP1589" s="306"/>
      <c r="BQ1589" s="496"/>
      <c r="BR1589" s="496"/>
      <c r="BS1589" s="496"/>
      <c r="BT1589" s="496"/>
      <c r="BU1589" s="496"/>
      <c r="BV1589" s="496"/>
    </row>
    <row r="1590" spans="1:74" s="52" customFormat="1" ht="12.75">
      <c r="A1590" s="45">
        <v>2735.6132650573031</v>
      </c>
      <c r="B1590" s="46" t="s">
        <v>342</v>
      </c>
      <c r="C1590" s="47" t="s">
        <v>348</v>
      </c>
      <c r="D1590" s="48">
        <v>124.98344366315119</v>
      </c>
      <c r="E1590" s="49">
        <v>39.075719999999997</v>
      </c>
      <c r="F1590" s="49">
        <v>2.0000000000000001E-4</v>
      </c>
      <c r="G1590" s="49">
        <v>19.347449999999998</v>
      </c>
      <c r="H1590" s="49">
        <v>0.34150000000000003</v>
      </c>
      <c r="I1590" s="49">
        <v>0.252</v>
      </c>
      <c r="J1590" s="49">
        <v>41.994700000000002</v>
      </c>
      <c r="K1590" s="49">
        <v>0.2243</v>
      </c>
      <c r="L1590" s="49">
        <v>101.23587000000001</v>
      </c>
      <c r="M1590" s="49"/>
      <c r="N1590" s="50">
        <v>0.99136353655098597</v>
      </c>
      <c r="O1590" s="50">
        <v>4.0117269204359055E-6</v>
      </c>
      <c r="P1590" s="50">
        <v>0.41049292760350042</v>
      </c>
      <c r="Q1590" s="50">
        <v>6.9688409458276224E-3</v>
      </c>
      <c r="R1590" s="50">
        <v>5.4151717077160358E-3</v>
      </c>
      <c r="S1590" s="50">
        <v>1.5882869980960119</v>
      </c>
      <c r="T1590" s="50">
        <v>6.0969533642104175E-3</v>
      </c>
      <c r="U1590" s="50">
        <v>3.008628439995173</v>
      </c>
      <c r="V1590" s="51">
        <v>79.462825180223859</v>
      </c>
      <c r="X1590" s="49">
        <v>0.26</v>
      </c>
      <c r="Y1590" s="49">
        <v>8341.9500000000007</v>
      </c>
      <c r="Z1590" s="49">
        <v>0.52</v>
      </c>
      <c r="AA1590" s="49">
        <v>5.86</v>
      </c>
      <c r="AB1590" s="49">
        <v>9.32</v>
      </c>
      <c r="AC1590" s="49">
        <v>0.26</v>
      </c>
      <c r="AD1590" s="49">
        <v>2.48</v>
      </c>
      <c r="AE1590" s="312"/>
      <c r="AF1590" s="465" t="s">
        <v>1751</v>
      </c>
      <c r="AG1590" s="343">
        <v>30</v>
      </c>
      <c r="AH1590" s="343">
        <v>15</v>
      </c>
      <c r="AI1590" s="343"/>
      <c r="AJ1590" s="343"/>
      <c r="AK1590" s="343"/>
      <c r="AL1590" s="343"/>
      <c r="AM1590" s="343"/>
      <c r="AN1590" s="343"/>
      <c r="AO1590" s="343"/>
      <c r="AP1590" s="343"/>
      <c r="AQ1590" s="343"/>
      <c r="AR1590" s="343"/>
      <c r="AS1590" s="343"/>
      <c r="AT1590" s="343"/>
      <c r="AU1590" s="343"/>
      <c r="AV1590" s="343"/>
      <c r="AW1590" s="343"/>
      <c r="AX1590" s="343"/>
      <c r="AY1590" s="343"/>
      <c r="AZ1590" s="343"/>
      <c r="BA1590" s="343"/>
      <c r="BB1590" s="343"/>
      <c r="BC1590" s="343"/>
      <c r="BD1590" s="343"/>
      <c r="BE1590" s="475"/>
      <c r="BF1590" s="475"/>
      <c r="BG1590" s="475"/>
      <c r="BH1590" s="475"/>
      <c r="BI1590" s="475"/>
      <c r="BJ1590" s="475"/>
      <c r="BK1590" s="475"/>
      <c r="BL1590" s="475"/>
      <c r="BM1590" s="475"/>
      <c r="BN1590" s="475"/>
      <c r="BO1590" s="475"/>
      <c r="BP1590" s="306"/>
      <c r="BQ1590" s="496"/>
      <c r="BR1590" s="496"/>
      <c r="BS1590" s="496"/>
      <c r="BT1590" s="496"/>
      <c r="BU1590" s="496"/>
      <c r="BV1590" s="496"/>
    </row>
    <row r="1591" spans="1:74" s="52" customFormat="1" ht="12.75">
      <c r="A1591" s="45">
        <v>2735.6132650573031</v>
      </c>
      <c r="B1591" s="46" t="s">
        <v>342</v>
      </c>
      <c r="C1591" s="47" t="s">
        <v>348</v>
      </c>
      <c r="D1591" s="48">
        <v>129.98344366315121</v>
      </c>
      <c r="E1591" s="49">
        <v>39.224069999999998</v>
      </c>
      <c r="F1591" s="49">
        <v>2.9000000000000001E-2</v>
      </c>
      <c r="G1591" s="49">
        <v>19.194199999999999</v>
      </c>
      <c r="H1591" s="49">
        <v>0.3412</v>
      </c>
      <c r="I1591" s="49">
        <v>0.2442</v>
      </c>
      <c r="J1591" s="49">
        <v>41.796280000000003</v>
      </c>
      <c r="K1591" s="49">
        <v>0.21709999999999999</v>
      </c>
      <c r="L1591" s="49">
        <v>101.04605000000001</v>
      </c>
      <c r="M1591" s="49"/>
      <c r="N1591" s="50">
        <v>0.99559140920136346</v>
      </c>
      <c r="O1591" s="50">
        <v>5.8197174259938479E-4</v>
      </c>
      <c r="P1591" s="50">
        <v>0.40743139881122709</v>
      </c>
      <c r="Q1591" s="50">
        <v>6.965966797118783E-3</v>
      </c>
      <c r="R1591" s="50">
        <v>5.2500070190602934E-3</v>
      </c>
      <c r="S1591" s="50">
        <v>1.5815198990805142</v>
      </c>
      <c r="T1591" s="50">
        <v>5.9039946615548344E-3</v>
      </c>
      <c r="U1591" s="50">
        <v>3.003244647313438</v>
      </c>
      <c r="V1591" s="51">
        <v>79.515265193114672</v>
      </c>
      <c r="X1591" s="49">
        <v>0.26</v>
      </c>
      <c r="Y1591" s="49">
        <v>62.51</v>
      </c>
      <c r="Z1591" s="49">
        <v>0.52</v>
      </c>
      <c r="AA1591" s="49">
        <v>5.87</v>
      </c>
      <c r="AB1591" s="49">
        <v>9.5500000000000007</v>
      </c>
      <c r="AC1591" s="49">
        <v>0.27</v>
      </c>
      <c r="AD1591" s="49">
        <v>2.57</v>
      </c>
      <c r="AE1591" s="312"/>
      <c r="AF1591" s="465" t="s">
        <v>1751</v>
      </c>
      <c r="AG1591" s="343">
        <v>30</v>
      </c>
      <c r="AH1591" s="343">
        <v>15</v>
      </c>
      <c r="AI1591" s="343"/>
      <c r="AJ1591" s="343"/>
      <c r="AK1591" s="343"/>
      <c r="AL1591" s="343"/>
      <c r="AM1591" s="343"/>
      <c r="AN1591" s="343"/>
      <c r="AO1591" s="343"/>
      <c r="AP1591" s="343"/>
      <c r="AQ1591" s="343"/>
      <c r="AR1591" s="343"/>
      <c r="AS1591" s="343"/>
      <c r="AT1591" s="343"/>
      <c r="AU1591" s="343"/>
      <c r="AV1591" s="343"/>
      <c r="AW1591" s="343"/>
      <c r="AX1591" s="343"/>
      <c r="AY1591" s="343"/>
      <c r="AZ1591" s="343"/>
      <c r="BA1591" s="343"/>
      <c r="BB1591" s="343"/>
      <c r="BC1591" s="343"/>
      <c r="BD1591" s="343"/>
      <c r="BE1591" s="475"/>
      <c r="BF1591" s="475"/>
      <c r="BG1591" s="475"/>
      <c r="BH1591" s="475"/>
      <c r="BI1591" s="475"/>
      <c r="BJ1591" s="475"/>
      <c r="BK1591" s="475"/>
      <c r="BL1591" s="475"/>
      <c r="BM1591" s="475"/>
      <c r="BN1591" s="475"/>
      <c r="BO1591" s="475"/>
      <c r="BP1591" s="306"/>
      <c r="BQ1591" s="496"/>
      <c r="BR1591" s="496"/>
      <c r="BS1591" s="496"/>
      <c r="BT1591" s="496"/>
      <c r="BU1591" s="496"/>
      <c r="BV1591" s="496"/>
    </row>
    <row r="1592" spans="1:74" s="52" customFormat="1" ht="12.75">
      <c r="A1592" s="45">
        <v>2735.6132650573031</v>
      </c>
      <c r="B1592" s="46" t="s">
        <v>342</v>
      </c>
      <c r="C1592" s="47" t="s">
        <v>348</v>
      </c>
      <c r="D1592" s="48">
        <v>134.98344366315121</v>
      </c>
      <c r="E1592" s="49">
        <v>39.135060000000003</v>
      </c>
      <c r="F1592" s="49">
        <v>2.3800000000000002E-2</v>
      </c>
      <c r="G1592" s="49">
        <v>19.251670000000001</v>
      </c>
      <c r="H1592" s="49">
        <v>0.3216</v>
      </c>
      <c r="I1592" s="49">
        <v>0.2356</v>
      </c>
      <c r="J1592" s="49">
        <v>41.865729999999999</v>
      </c>
      <c r="K1592" s="49">
        <v>0.223</v>
      </c>
      <c r="L1592" s="49">
        <v>101.05646</v>
      </c>
      <c r="M1592" s="49"/>
      <c r="N1592" s="50">
        <v>0.99368201421695423</v>
      </c>
      <c r="O1592" s="50">
        <v>4.7778641502365494E-4</v>
      </c>
      <c r="P1592" s="50">
        <v>0.40879523768240505</v>
      </c>
      <c r="Q1592" s="50">
        <v>6.5681242163678367E-3</v>
      </c>
      <c r="R1592" s="50">
        <v>5.0669013682738536E-3</v>
      </c>
      <c r="S1592" s="50">
        <v>1.5847057689617816</v>
      </c>
      <c r="T1592" s="50">
        <v>6.0665800921919193E-3</v>
      </c>
      <c r="U1592" s="50">
        <v>3.0053624129529979</v>
      </c>
      <c r="V1592" s="51">
        <v>79.493602645801445</v>
      </c>
      <c r="X1592" s="49">
        <v>0.26</v>
      </c>
      <c r="Y1592" s="49">
        <v>79.59</v>
      </c>
      <c r="Z1592" s="49">
        <v>0.52</v>
      </c>
      <c r="AA1592" s="49">
        <v>6.15</v>
      </c>
      <c r="AB1592" s="49">
        <v>10.039999999999999</v>
      </c>
      <c r="AC1592" s="49">
        <v>0.27</v>
      </c>
      <c r="AD1592" s="49">
        <v>2.52</v>
      </c>
      <c r="AE1592" s="312"/>
      <c r="AF1592" s="465" t="s">
        <v>1751</v>
      </c>
      <c r="AG1592" s="343">
        <v>30</v>
      </c>
      <c r="AH1592" s="343">
        <v>15</v>
      </c>
      <c r="AI1592" s="343"/>
      <c r="AJ1592" s="343"/>
      <c r="AK1592" s="343"/>
      <c r="AL1592" s="343"/>
      <c r="AM1592" s="343"/>
      <c r="AN1592" s="343"/>
      <c r="AO1592" s="343"/>
      <c r="AP1592" s="343"/>
      <c r="AQ1592" s="343"/>
      <c r="AR1592" s="343"/>
      <c r="AS1592" s="343"/>
      <c r="AT1592" s="343"/>
      <c r="AU1592" s="343"/>
      <c r="AV1592" s="343"/>
      <c r="AW1592" s="343"/>
      <c r="AX1592" s="343"/>
      <c r="AY1592" s="343"/>
      <c r="AZ1592" s="343"/>
      <c r="BA1592" s="343"/>
      <c r="BB1592" s="343"/>
      <c r="BC1592" s="343"/>
      <c r="BD1592" s="343"/>
      <c r="BE1592" s="475"/>
      <c r="BF1592" s="475"/>
      <c r="BG1592" s="475"/>
      <c r="BH1592" s="475"/>
      <c r="BI1592" s="475"/>
      <c r="BJ1592" s="475"/>
      <c r="BK1592" s="475"/>
      <c r="BL1592" s="475"/>
      <c r="BM1592" s="475"/>
      <c r="BN1592" s="475"/>
      <c r="BO1592" s="475"/>
      <c r="BP1592" s="306"/>
      <c r="BQ1592" s="496"/>
      <c r="BR1592" s="496"/>
      <c r="BS1592" s="496"/>
      <c r="BT1592" s="496"/>
      <c r="BU1592" s="496"/>
      <c r="BV1592" s="496"/>
    </row>
    <row r="1593" spans="1:74" s="52" customFormat="1" ht="12.75">
      <c r="A1593" s="45">
        <v>2735.6132650573031</v>
      </c>
      <c r="B1593" s="46" t="s">
        <v>342</v>
      </c>
      <c r="C1593" s="47" t="s">
        <v>348</v>
      </c>
      <c r="D1593" s="48">
        <v>139.98344366315121</v>
      </c>
      <c r="E1593" s="49">
        <v>39.144950000000001</v>
      </c>
      <c r="F1593" s="49">
        <v>4.7100000000000003E-2</v>
      </c>
      <c r="G1593" s="49">
        <v>19.203779999999998</v>
      </c>
      <c r="H1593" s="49">
        <v>0.31909999999999999</v>
      </c>
      <c r="I1593" s="49">
        <v>0.26579999999999998</v>
      </c>
      <c r="J1593" s="49">
        <v>41.786360000000002</v>
      </c>
      <c r="K1593" s="49">
        <v>0.222</v>
      </c>
      <c r="L1593" s="49">
        <v>100.98908999999999</v>
      </c>
      <c r="M1593" s="49"/>
      <c r="N1593" s="50">
        <v>0.99431706732604952</v>
      </c>
      <c r="O1593" s="50">
        <v>9.4590054045171762E-4</v>
      </c>
      <c r="P1593" s="50">
        <v>0.40793584437185959</v>
      </c>
      <c r="Q1593" s="50">
        <v>6.5195834405195746E-3</v>
      </c>
      <c r="R1593" s="50">
        <v>5.7186019397896439E-3</v>
      </c>
      <c r="S1593" s="50">
        <v>1.5823124253951186</v>
      </c>
      <c r="T1593" s="50">
        <v>6.041708579258143E-3</v>
      </c>
      <c r="U1593" s="50">
        <v>3.0037911315930468</v>
      </c>
      <c r="V1593" s="51">
        <v>79.503268483201765</v>
      </c>
      <c r="X1593" s="49">
        <v>0.26</v>
      </c>
      <c r="Y1593" s="49">
        <v>40.340000000000003</v>
      </c>
      <c r="Z1593" s="49">
        <v>0.52</v>
      </c>
      <c r="AA1593" s="49">
        <v>6.16</v>
      </c>
      <c r="AB1593" s="49">
        <v>9.1</v>
      </c>
      <c r="AC1593" s="49">
        <v>0.27</v>
      </c>
      <c r="AD1593" s="49">
        <v>2.52</v>
      </c>
      <c r="AE1593" s="312"/>
      <c r="AF1593" s="465" t="s">
        <v>1751</v>
      </c>
      <c r="AG1593" s="343">
        <v>30</v>
      </c>
      <c r="AH1593" s="343">
        <v>15</v>
      </c>
      <c r="AI1593" s="343"/>
      <c r="AJ1593" s="343"/>
      <c r="AK1593" s="343"/>
      <c r="AL1593" s="343"/>
      <c r="AM1593" s="343"/>
      <c r="AN1593" s="343"/>
      <c r="AO1593" s="343"/>
      <c r="AP1593" s="343"/>
      <c r="AQ1593" s="343"/>
      <c r="AR1593" s="343"/>
      <c r="AS1593" s="343"/>
      <c r="AT1593" s="343"/>
      <c r="AU1593" s="343"/>
      <c r="AV1593" s="343"/>
      <c r="AW1593" s="343"/>
      <c r="AX1593" s="343"/>
      <c r="AY1593" s="343"/>
      <c r="AZ1593" s="343"/>
      <c r="BA1593" s="343"/>
      <c r="BB1593" s="343"/>
      <c r="BC1593" s="343"/>
      <c r="BD1593" s="343"/>
      <c r="BE1593" s="475"/>
      <c r="BF1593" s="475"/>
      <c r="BG1593" s="475"/>
      <c r="BH1593" s="475"/>
      <c r="BI1593" s="475"/>
      <c r="BJ1593" s="475"/>
      <c r="BK1593" s="475"/>
      <c r="BL1593" s="475"/>
      <c r="BM1593" s="475"/>
      <c r="BN1593" s="475"/>
      <c r="BO1593" s="475"/>
      <c r="BP1593" s="306"/>
      <c r="BQ1593" s="496"/>
      <c r="BR1593" s="496"/>
      <c r="BS1593" s="496"/>
      <c r="BT1593" s="496"/>
      <c r="BU1593" s="496"/>
      <c r="BV1593" s="496"/>
    </row>
    <row r="1594" spans="1:74" s="52" customFormat="1" ht="12.75">
      <c r="A1594" s="45">
        <v>2735.6132650573031</v>
      </c>
      <c r="B1594" s="46" t="s">
        <v>342</v>
      </c>
      <c r="C1594" s="47" t="s">
        <v>348</v>
      </c>
      <c r="D1594" s="48">
        <v>144.98344366315121</v>
      </c>
      <c r="E1594" s="49">
        <v>39.065829999999998</v>
      </c>
      <c r="F1594" s="49">
        <v>1.1299999999999999E-2</v>
      </c>
      <c r="G1594" s="49">
        <v>19.328289999999999</v>
      </c>
      <c r="H1594" s="49">
        <v>0.32569999999999999</v>
      </c>
      <c r="I1594" s="49">
        <v>0.19719999999999999</v>
      </c>
      <c r="J1594" s="49">
        <v>42.0443</v>
      </c>
      <c r="K1594" s="49">
        <v>0.22509999999999999</v>
      </c>
      <c r="L1594" s="49">
        <v>101.19771999999999</v>
      </c>
      <c r="M1594" s="49"/>
      <c r="N1594" s="50">
        <v>0.9910736558386144</v>
      </c>
      <c r="O1594" s="50">
        <v>2.2665365915944157E-4</v>
      </c>
      <c r="P1594" s="50">
        <v>0.41007028813990054</v>
      </c>
      <c r="Q1594" s="50">
        <v>6.6461559435008746E-3</v>
      </c>
      <c r="R1594" s="50">
        <v>4.2374201369975309E-3</v>
      </c>
      <c r="S1594" s="50">
        <v>1.5901004046239766</v>
      </c>
      <c r="T1594" s="50">
        <v>6.1184585009171188E-3</v>
      </c>
      <c r="U1594" s="50">
        <v>3.0084730368430668</v>
      </c>
      <c r="V1594" s="51">
        <v>79.498235344441682</v>
      </c>
      <c r="X1594" s="49">
        <v>0.26</v>
      </c>
      <c r="Y1594" s="49">
        <v>169.99</v>
      </c>
      <c r="Z1594" s="49">
        <v>0.52</v>
      </c>
      <c r="AA1594" s="49">
        <v>6.03</v>
      </c>
      <c r="AB1594" s="49">
        <v>11.72</v>
      </c>
      <c r="AC1594" s="49">
        <v>0.26</v>
      </c>
      <c r="AD1594" s="49">
        <v>2.5</v>
      </c>
      <c r="AE1594" s="312"/>
      <c r="AF1594" s="465" t="s">
        <v>1751</v>
      </c>
      <c r="AG1594" s="343">
        <v>30</v>
      </c>
      <c r="AH1594" s="343">
        <v>15</v>
      </c>
      <c r="AI1594" s="343"/>
      <c r="AJ1594" s="343"/>
      <c r="AK1594" s="343"/>
      <c r="AL1594" s="343"/>
      <c r="AM1594" s="343"/>
      <c r="AN1594" s="343"/>
      <c r="AO1594" s="343"/>
      <c r="AP1594" s="343"/>
      <c r="AQ1594" s="343"/>
      <c r="AR1594" s="343"/>
      <c r="AS1594" s="343"/>
      <c r="AT1594" s="343"/>
      <c r="AU1594" s="343"/>
      <c r="AV1594" s="343"/>
      <c r="AW1594" s="343"/>
      <c r="AX1594" s="343"/>
      <c r="AY1594" s="343"/>
      <c r="AZ1594" s="343"/>
      <c r="BA1594" s="343"/>
      <c r="BB1594" s="343"/>
      <c r="BC1594" s="343"/>
      <c r="BD1594" s="343"/>
      <c r="BE1594" s="475"/>
      <c r="BF1594" s="475"/>
      <c r="BG1594" s="475"/>
      <c r="BH1594" s="475"/>
      <c r="BI1594" s="475"/>
      <c r="BJ1594" s="475"/>
      <c r="BK1594" s="475"/>
      <c r="BL1594" s="475"/>
      <c r="BM1594" s="475"/>
      <c r="BN1594" s="475"/>
      <c r="BO1594" s="475"/>
      <c r="BP1594" s="306"/>
      <c r="BQ1594" s="496"/>
      <c r="BR1594" s="496"/>
      <c r="BS1594" s="496"/>
      <c r="BT1594" s="496"/>
      <c r="BU1594" s="496"/>
      <c r="BV1594" s="496"/>
    </row>
    <row r="1595" spans="1:74" s="52" customFormat="1" ht="12.75">
      <c r="A1595" s="45">
        <v>2735.6132650573031</v>
      </c>
      <c r="B1595" s="46" t="s">
        <v>342</v>
      </c>
      <c r="C1595" s="47" t="s">
        <v>348</v>
      </c>
      <c r="D1595" s="48">
        <v>149.98344366315121</v>
      </c>
      <c r="E1595" s="49">
        <v>39.164729999999999</v>
      </c>
      <c r="F1595" s="49">
        <v>2.3199999999999998E-2</v>
      </c>
      <c r="G1595" s="49">
        <v>19.194199999999999</v>
      </c>
      <c r="H1595" s="49">
        <v>0.35210000000000002</v>
      </c>
      <c r="I1595" s="49">
        <v>0.2722</v>
      </c>
      <c r="J1595" s="49">
        <v>41.845889999999997</v>
      </c>
      <c r="K1595" s="49">
        <v>0.2303</v>
      </c>
      <c r="L1595" s="49">
        <v>101.08261999999999</v>
      </c>
      <c r="M1595" s="49"/>
      <c r="N1595" s="50">
        <v>0.99416001346491434</v>
      </c>
      <c r="O1595" s="50">
        <v>4.6561241772748527E-4</v>
      </c>
      <c r="P1595" s="50">
        <v>0.4074620483532117</v>
      </c>
      <c r="Q1595" s="50">
        <v>7.1890428428937631E-3</v>
      </c>
      <c r="R1595" s="50">
        <v>5.8524136479302328E-3</v>
      </c>
      <c r="S1595" s="50">
        <v>1.5835161935940825</v>
      </c>
      <c r="T1595" s="50">
        <v>6.263437378870633E-3</v>
      </c>
      <c r="U1595" s="50">
        <v>3.0049087616996308</v>
      </c>
      <c r="V1595" s="51">
        <v>79.534580550981332</v>
      </c>
      <c r="X1595" s="49">
        <v>0.26</v>
      </c>
      <c r="Y1595" s="49">
        <v>83.24</v>
      </c>
      <c r="Z1595" s="49">
        <v>0.52</v>
      </c>
      <c r="AA1595" s="49">
        <v>5.63</v>
      </c>
      <c r="AB1595" s="49">
        <v>8.83</v>
      </c>
      <c r="AC1595" s="49">
        <v>0.27</v>
      </c>
      <c r="AD1595" s="49">
        <v>2.4300000000000002</v>
      </c>
      <c r="AE1595" s="312"/>
      <c r="AF1595" s="465" t="s">
        <v>1751</v>
      </c>
      <c r="AG1595" s="343">
        <v>30</v>
      </c>
      <c r="AH1595" s="343">
        <v>15</v>
      </c>
      <c r="AI1595" s="343"/>
      <c r="AJ1595" s="343"/>
      <c r="AK1595" s="343"/>
      <c r="AL1595" s="343"/>
      <c r="AM1595" s="343"/>
      <c r="AN1595" s="343"/>
      <c r="AO1595" s="343"/>
      <c r="AP1595" s="343"/>
      <c r="AQ1595" s="343"/>
      <c r="AR1595" s="343"/>
      <c r="AS1595" s="343"/>
      <c r="AT1595" s="343"/>
      <c r="AU1595" s="343"/>
      <c r="AV1595" s="343"/>
      <c r="AW1595" s="343"/>
      <c r="AX1595" s="343"/>
      <c r="AY1595" s="343"/>
      <c r="AZ1595" s="343"/>
      <c r="BA1595" s="343"/>
      <c r="BB1595" s="343"/>
      <c r="BC1595" s="343"/>
      <c r="BD1595" s="343"/>
      <c r="BE1595" s="475"/>
      <c r="BF1595" s="475"/>
      <c r="BG1595" s="475"/>
      <c r="BH1595" s="475"/>
      <c r="BI1595" s="475"/>
      <c r="BJ1595" s="475"/>
      <c r="BK1595" s="475"/>
      <c r="BL1595" s="475"/>
      <c r="BM1595" s="475"/>
      <c r="BN1595" s="475"/>
      <c r="BO1595" s="475"/>
      <c r="BP1595" s="306"/>
      <c r="BQ1595" s="496"/>
      <c r="BR1595" s="496"/>
      <c r="BS1595" s="496"/>
      <c r="BT1595" s="496"/>
      <c r="BU1595" s="496"/>
      <c r="BV1595" s="496"/>
    </row>
    <row r="1596" spans="1:74" s="52" customFormat="1" ht="12.75">
      <c r="A1596" s="45">
        <v>2735.6132650573031</v>
      </c>
      <c r="B1596" s="46" t="s">
        <v>342</v>
      </c>
      <c r="C1596" s="47" t="s">
        <v>348</v>
      </c>
      <c r="D1596" s="48">
        <v>154.98344366315121</v>
      </c>
      <c r="E1596" s="49">
        <v>39.075719999999997</v>
      </c>
      <c r="F1596" s="49">
        <v>0.01</v>
      </c>
      <c r="G1596" s="49">
        <v>19.194199999999999</v>
      </c>
      <c r="H1596" s="49">
        <v>0.32600000000000001</v>
      </c>
      <c r="I1596" s="49">
        <v>0.2235</v>
      </c>
      <c r="J1596" s="49">
        <v>41.935169999999999</v>
      </c>
      <c r="K1596" s="49">
        <v>0.21829999999999999</v>
      </c>
      <c r="L1596" s="49">
        <v>100.98289</v>
      </c>
      <c r="M1596" s="49"/>
      <c r="N1596" s="50">
        <v>0.99285407926858682</v>
      </c>
      <c r="O1596" s="50">
        <v>2.0088793318562531E-4</v>
      </c>
      <c r="P1596" s="50">
        <v>0.40785373640989264</v>
      </c>
      <c r="Q1596" s="50">
        <v>6.6625415120102468E-3</v>
      </c>
      <c r="R1596" s="50">
        <v>4.8099626299681168E-3</v>
      </c>
      <c r="S1596" s="50">
        <v>1.5884201548453598</v>
      </c>
      <c r="T1596" s="50">
        <v>5.9427822660381201E-3</v>
      </c>
      <c r="U1596" s="50">
        <v>3.0067441448650416</v>
      </c>
      <c r="V1596" s="51">
        <v>79.569249580605643</v>
      </c>
      <c r="X1596" s="49">
        <v>0.26</v>
      </c>
      <c r="Y1596" s="49">
        <v>198.98</v>
      </c>
      <c r="Z1596" s="49">
        <v>0.52</v>
      </c>
      <c r="AA1596" s="49">
        <v>6.01</v>
      </c>
      <c r="AB1596" s="49">
        <v>10.32</v>
      </c>
      <c r="AC1596" s="49">
        <v>0.26</v>
      </c>
      <c r="AD1596" s="49">
        <v>2.57</v>
      </c>
      <c r="AE1596" s="312"/>
      <c r="AF1596" s="465" t="s">
        <v>1751</v>
      </c>
      <c r="AG1596" s="343">
        <v>30</v>
      </c>
      <c r="AH1596" s="343">
        <v>15</v>
      </c>
      <c r="AI1596" s="343"/>
      <c r="AJ1596" s="343"/>
      <c r="AK1596" s="343"/>
      <c r="AL1596" s="343"/>
      <c r="AM1596" s="343"/>
      <c r="AN1596" s="343"/>
      <c r="AO1596" s="343"/>
      <c r="AP1596" s="343"/>
      <c r="AQ1596" s="343"/>
      <c r="AR1596" s="343"/>
      <c r="AS1596" s="343"/>
      <c r="AT1596" s="343"/>
      <c r="AU1596" s="343"/>
      <c r="AV1596" s="343"/>
      <c r="AW1596" s="343"/>
      <c r="AX1596" s="343"/>
      <c r="AY1596" s="343"/>
      <c r="AZ1596" s="343"/>
      <c r="BA1596" s="343"/>
      <c r="BB1596" s="343"/>
      <c r="BC1596" s="343"/>
      <c r="BD1596" s="343"/>
      <c r="BE1596" s="475"/>
      <c r="BF1596" s="475"/>
      <c r="BG1596" s="475"/>
      <c r="BH1596" s="475"/>
      <c r="BI1596" s="475"/>
      <c r="BJ1596" s="475"/>
      <c r="BK1596" s="475"/>
      <c r="BL1596" s="475"/>
      <c r="BM1596" s="475"/>
      <c r="BN1596" s="475"/>
      <c r="BO1596" s="475"/>
      <c r="BP1596" s="306"/>
      <c r="BQ1596" s="496"/>
      <c r="BR1596" s="496"/>
      <c r="BS1596" s="496"/>
      <c r="BT1596" s="496"/>
      <c r="BU1596" s="496"/>
      <c r="BV1596" s="496"/>
    </row>
    <row r="1597" spans="1:74" s="52" customFormat="1" ht="12.75">
      <c r="A1597" s="45">
        <v>2735.6132650573031</v>
      </c>
      <c r="B1597" s="46" t="s">
        <v>342</v>
      </c>
      <c r="C1597" s="47" t="s">
        <v>348</v>
      </c>
      <c r="D1597" s="48">
        <v>159.98344366315121</v>
      </c>
      <c r="E1597" s="49">
        <v>39.135060000000003</v>
      </c>
      <c r="F1597" s="49">
        <v>1.1000000000000001E-3</v>
      </c>
      <c r="G1597" s="49">
        <v>19.213360000000002</v>
      </c>
      <c r="H1597" s="49">
        <v>0.30099999999999999</v>
      </c>
      <c r="I1597" s="49">
        <v>0.25719999999999998</v>
      </c>
      <c r="J1597" s="49">
        <v>41.994700000000002</v>
      </c>
      <c r="K1597" s="49">
        <v>0.22420000000000001</v>
      </c>
      <c r="L1597" s="49">
        <v>101.12662</v>
      </c>
      <c r="M1597" s="49"/>
      <c r="N1597" s="50">
        <v>0.99299246729469937</v>
      </c>
      <c r="O1597" s="50">
        <v>2.2067241619818798E-5</v>
      </c>
      <c r="P1597" s="50">
        <v>0.40769864138684231</v>
      </c>
      <c r="Q1597" s="50">
        <v>6.143138941122196E-3</v>
      </c>
      <c r="R1597" s="50">
        <v>5.5276005769959698E-3</v>
      </c>
      <c r="S1597" s="50">
        <v>1.5884844898571426</v>
      </c>
      <c r="T1597" s="50">
        <v>6.0949929236390754E-3</v>
      </c>
      <c r="U1597" s="50">
        <v>3.0069633982220609</v>
      </c>
      <c r="V1597" s="51">
        <v>79.576090239136931</v>
      </c>
      <c r="X1597" s="49">
        <v>0.26</v>
      </c>
      <c r="Y1597" s="49">
        <v>1697.92</v>
      </c>
      <c r="Z1597" s="49">
        <v>0.52</v>
      </c>
      <c r="AA1597" s="49">
        <v>6.67</v>
      </c>
      <c r="AB1597" s="49">
        <v>9.2100000000000009</v>
      </c>
      <c r="AC1597" s="49">
        <v>0.26</v>
      </c>
      <c r="AD1597" s="49">
        <v>2.5</v>
      </c>
      <c r="AE1597" s="312"/>
      <c r="AF1597" s="465" t="s">
        <v>1751</v>
      </c>
      <c r="AG1597" s="343">
        <v>30</v>
      </c>
      <c r="AH1597" s="343">
        <v>15</v>
      </c>
      <c r="AI1597" s="343"/>
      <c r="AJ1597" s="343"/>
      <c r="AK1597" s="343"/>
      <c r="AL1597" s="343"/>
      <c r="AM1597" s="343"/>
      <c r="AN1597" s="343"/>
      <c r="AO1597" s="343"/>
      <c r="AP1597" s="343"/>
      <c r="AQ1597" s="343"/>
      <c r="AR1597" s="343"/>
      <c r="AS1597" s="343"/>
      <c r="AT1597" s="343"/>
      <c r="AU1597" s="343"/>
      <c r="AV1597" s="343"/>
      <c r="AW1597" s="343"/>
      <c r="AX1597" s="343"/>
      <c r="AY1597" s="343"/>
      <c r="AZ1597" s="343"/>
      <c r="BA1597" s="343"/>
      <c r="BB1597" s="343"/>
      <c r="BC1597" s="343"/>
      <c r="BD1597" s="343"/>
      <c r="BE1597" s="475"/>
      <c r="BF1597" s="475"/>
      <c r="BG1597" s="475"/>
      <c r="BH1597" s="475"/>
      <c r="BI1597" s="475"/>
      <c r="BJ1597" s="475"/>
      <c r="BK1597" s="475"/>
      <c r="BL1597" s="475"/>
      <c r="BM1597" s="475"/>
      <c r="BN1597" s="475"/>
      <c r="BO1597" s="475"/>
      <c r="BP1597" s="306"/>
      <c r="BQ1597" s="496"/>
      <c r="BR1597" s="496"/>
      <c r="BS1597" s="496"/>
      <c r="BT1597" s="496"/>
      <c r="BU1597" s="496"/>
      <c r="BV1597" s="496"/>
    </row>
    <row r="1598" spans="1:74" s="52" customFormat="1" ht="12.75">
      <c r="A1598" s="38"/>
      <c r="B1598" s="46"/>
      <c r="C1598" s="47"/>
      <c r="D1598" s="48"/>
      <c r="E1598" s="49"/>
      <c r="F1598" s="49"/>
      <c r="G1598" s="49"/>
      <c r="H1598" s="49"/>
      <c r="I1598" s="49"/>
      <c r="J1598" s="49"/>
      <c r="K1598" s="49"/>
      <c r="L1598" s="49"/>
      <c r="M1598" s="49"/>
      <c r="N1598" s="50"/>
      <c r="O1598" s="50"/>
      <c r="P1598" s="50"/>
      <c r="Q1598" s="50"/>
      <c r="R1598" s="50"/>
      <c r="S1598" s="50"/>
      <c r="T1598" s="50"/>
      <c r="U1598" s="50"/>
      <c r="V1598" s="51"/>
      <c r="AE1598" s="312"/>
      <c r="AF1598" s="312"/>
      <c r="AG1598" s="312"/>
      <c r="AH1598" s="312"/>
      <c r="AI1598" s="312"/>
      <c r="AJ1598" s="312"/>
      <c r="AK1598" s="312"/>
      <c r="AL1598" s="312"/>
      <c r="AM1598" s="312"/>
      <c r="AN1598" s="312"/>
      <c r="AO1598" s="312"/>
      <c r="AP1598" s="312"/>
      <c r="AQ1598" s="312"/>
      <c r="AR1598" s="312"/>
      <c r="AS1598" s="312"/>
      <c r="AT1598" s="312"/>
      <c r="AU1598" s="312"/>
      <c r="AV1598" s="312"/>
      <c r="AW1598" s="312"/>
      <c r="AX1598" s="312"/>
      <c r="AY1598" s="312"/>
      <c r="AZ1598" s="312"/>
      <c r="BA1598" s="312"/>
      <c r="BB1598" s="312"/>
      <c r="BC1598" s="312"/>
      <c r="BD1598" s="312"/>
      <c r="BE1598" s="306"/>
      <c r="BF1598" s="306"/>
      <c r="BG1598" s="306"/>
      <c r="BH1598" s="306"/>
      <c r="BI1598" s="306"/>
      <c r="BJ1598" s="306"/>
      <c r="BK1598" s="306"/>
      <c r="BL1598" s="306"/>
      <c r="BM1598" s="306"/>
      <c r="BN1598" s="306"/>
      <c r="BO1598" s="306"/>
      <c r="BP1598" s="306"/>
      <c r="BQ1598" s="496"/>
      <c r="BR1598" s="496"/>
      <c r="BS1598" s="496"/>
      <c r="BT1598" s="496"/>
      <c r="BU1598" s="496"/>
      <c r="BV1598" s="496"/>
    </row>
    <row r="1599" spans="1:74" s="52" customFormat="1" ht="12.75">
      <c r="A1599" s="45">
        <v>2735.6132650573031</v>
      </c>
      <c r="B1599" s="46" t="s">
        <v>342</v>
      </c>
      <c r="C1599" s="47" t="s">
        <v>349</v>
      </c>
      <c r="D1599" s="48">
        <v>0</v>
      </c>
      <c r="E1599" s="49">
        <v>39.41198</v>
      </c>
      <c r="F1599" s="49">
        <v>2.7699999999999999E-2</v>
      </c>
      <c r="G1599" s="49">
        <v>17.939489999999999</v>
      </c>
      <c r="H1599" s="49">
        <v>0.18590000000000001</v>
      </c>
      <c r="I1599" s="49">
        <v>0.27300000000000002</v>
      </c>
      <c r="J1599" s="49">
        <v>43.016539999999999</v>
      </c>
      <c r="K1599" s="49">
        <v>0.30549999999999999</v>
      </c>
      <c r="L1599" s="49">
        <v>101.16011</v>
      </c>
      <c r="M1599" s="47"/>
      <c r="N1599" s="50">
        <v>0.99319677081408508</v>
      </c>
      <c r="O1599" s="50">
        <v>5.5190233216375066E-4</v>
      </c>
      <c r="P1599" s="50">
        <v>0.37807079585855269</v>
      </c>
      <c r="Q1599" s="50">
        <v>3.7681686086590499E-3</v>
      </c>
      <c r="R1599" s="50">
        <v>5.8271397187160271E-3</v>
      </c>
      <c r="S1599" s="50">
        <v>1.6160361295557921</v>
      </c>
      <c r="T1599" s="50">
        <v>8.2485176336183595E-3</v>
      </c>
      <c r="U1599" s="50">
        <v>3.0056994245215871</v>
      </c>
      <c r="V1599" s="51">
        <v>81.040595615002161</v>
      </c>
      <c r="X1599" s="49">
        <v>0.25</v>
      </c>
      <c r="Y1599" s="49">
        <v>73.260000000000005</v>
      </c>
      <c r="Z1599" s="49">
        <v>0.54</v>
      </c>
      <c r="AA1599" s="49">
        <v>9.8800000000000008</v>
      </c>
      <c r="AB1599" s="49">
        <v>8.58</v>
      </c>
      <c r="AC1599" s="49">
        <v>0.26</v>
      </c>
      <c r="AD1599" s="49">
        <v>1.98</v>
      </c>
      <c r="AE1599" s="312"/>
      <c r="AF1599" s="465" t="s">
        <v>1751</v>
      </c>
      <c r="AG1599" s="343">
        <v>30</v>
      </c>
      <c r="AH1599" s="343">
        <v>15</v>
      </c>
      <c r="AI1599" s="343"/>
      <c r="AJ1599" s="343"/>
      <c r="AK1599" s="343"/>
      <c r="AL1599" s="343"/>
      <c r="AM1599" s="343"/>
      <c r="AN1599" s="343"/>
      <c r="AO1599" s="343"/>
      <c r="AP1599" s="343"/>
      <c r="AQ1599" s="343"/>
      <c r="AR1599" s="343"/>
      <c r="AS1599" s="343"/>
      <c r="AT1599" s="343"/>
      <c r="AU1599" s="343"/>
      <c r="AV1599" s="343"/>
      <c r="AW1599" s="343"/>
      <c r="AX1599" s="343"/>
      <c r="AY1599" s="343"/>
      <c r="AZ1599" s="343"/>
      <c r="BA1599" s="343"/>
      <c r="BB1599" s="343"/>
      <c r="BC1599" s="343"/>
      <c r="BD1599" s="343"/>
      <c r="BE1599" s="475"/>
      <c r="BF1599" s="475"/>
      <c r="BG1599" s="475"/>
      <c r="BH1599" s="475"/>
      <c r="BI1599" s="475"/>
      <c r="BJ1599" s="475"/>
      <c r="BK1599" s="475"/>
      <c r="BL1599" s="475"/>
      <c r="BM1599" s="475"/>
      <c r="BN1599" s="475"/>
      <c r="BO1599" s="475"/>
      <c r="BP1599" s="306"/>
      <c r="BQ1599" s="496"/>
      <c r="BR1599" s="496"/>
      <c r="BS1599" s="496"/>
      <c r="BT1599" s="496"/>
      <c r="BU1599" s="496"/>
      <c r="BV1599" s="496"/>
    </row>
    <row r="1600" spans="1:74" s="52" customFormat="1" ht="12.75">
      <c r="A1600" s="45">
        <v>2735.6132650573031</v>
      </c>
      <c r="B1600" s="46" t="s">
        <v>342</v>
      </c>
      <c r="C1600" s="47" t="s">
        <v>349</v>
      </c>
      <c r="D1600" s="48">
        <v>5.0119856344566722</v>
      </c>
      <c r="E1600" s="49">
        <v>39.382309999999997</v>
      </c>
      <c r="F1600" s="49">
        <v>3.8300000000000001E-2</v>
      </c>
      <c r="G1600" s="49">
        <v>17.192409999999999</v>
      </c>
      <c r="H1600" s="49">
        <v>0.21360000000000001</v>
      </c>
      <c r="I1600" s="49">
        <v>0.22470000000000001</v>
      </c>
      <c r="J1600" s="49">
        <v>43.353850000000001</v>
      </c>
      <c r="K1600" s="49">
        <v>0.27029999999999998</v>
      </c>
      <c r="L1600" s="49">
        <v>100.67547</v>
      </c>
      <c r="M1600" s="47"/>
      <c r="N1600" s="50">
        <v>0.99377930819544236</v>
      </c>
      <c r="O1600" s="50">
        <v>7.6412243773738594E-4</v>
      </c>
      <c r="P1600" s="50">
        <v>0.36281189485158688</v>
      </c>
      <c r="Q1600" s="50">
        <v>4.3354472276303426E-3</v>
      </c>
      <c r="R1600" s="50">
        <v>4.8026128122780594E-3</v>
      </c>
      <c r="S1600" s="50">
        <v>1.6308911637478551</v>
      </c>
      <c r="T1600" s="50">
        <v>7.3078976565530253E-3</v>
      </c>
      <c r="U1600" s="50">
        <v>3.004692446929083</v>
      </c>
      <c r="V1600" s="51">
        <v>81.802109733108466</v>
      </c>
      <c r="X1600" s="49">
        <v>0.25</v>
      </c>
      <c r="Y1600" s="49">
        <v>55.02</v>
      </c>
      <c r="Z1600" s="49">
        <v>0.55000000000000004</v>
      </c>
      <c r="AA1600" s="49">
        <v>8.74</v>
      </c>
      <c r="AB1600" s="49">
        <v>10.36</v>
      </c>
      <c r="AC1600" s="49">
        <v>0.26</v>
      </c>
      <c r="AD1600" s="49">
        <v>2.16</v>
      </c>
      <c r="AE1600" s="312"/>
      <c r="AF1600" s="465" t="s">
        <v>1751</v>
      </c>
      <c r="AG1600" s="343">
        <v>30</v>
      </c>
      <c r="AH1600" s="343">
        <v>15</v>
      </c>
      <c r="AI1600" s="343"/>
      <c r="AJ1600" s="343"/>
      <c r="AK1600" s="343"/>
      <c r="AL1600" s="343"/>
      <c r="AM1600" s="343"/>
      <c r="AN1600" s="343"/>
      <c r="AO1600" s="343"/>
      <c r="AP1600" s="343"/>
      <c r="AQ1600" s="343"/>
      <c r="AR1600" s="343"/>
      <c r="AS1600" s="343"/>
      <c r="AT1600" s="343"/>
      <c r="AU1600" s="343"/>
      <c r="AV1600" s="343"/>
      <c r="AW1600" s="343"/>
      <c r="AX1600" s="343"/>
      <c r="AY1600" s="343"/>
      <c r="AZ1600" s="343"/>
      <c r="BA1600" s="343"/>
      <c r="BB1600" s="343"/>
      <c r="BC1600" s="343"/>
      <c r="BD1600" s="343"/>
      <c r="BE1600" s="475"/>
      <c r="BF1600" s="475"/>
      <c r="BG1600" s="475"/>
      <c r="BH1600" s="475"/>
      <c r="BI1600" s="475"/>
      <c r="BJ1600" s="475"/>
      <c r="BK1600" s="475"/>
      <c r="BL1600" s="475"/>
      <c r="BM1600" s="475"/>
      <c r="BN1600" s="475"/>
      <c r="BO1600" s="475"/>
      <c r="BP1600" s="306"/>
      <c r="BQ1600" s="496"/>
      <c r="BR1600" s="496"/>
      <c r="BS1600" s="496"/>
      <c r="BT1600" s="496"/>
      <c r="BU1600" s="496"/>
      <c r="BV1600" s="496"/>
    </row>
    <row r="1601" spans="1:74" s="52" customFormat="1" ht="12.75">
      <c r="A1601" s="45">
        <v>2735.6132650573031</v>
      </c>
      <c r="B1601" s="46" t="s">
        <v>342</v>
      </c>
      <c r="C1601" s="47" t="s">
        <v>349</v>
      </c>
      <c r="D1601" s="48">
        <v>10.011985634456671</v>
      </c>
      <c r="E1601" s="49">
        <v>39.609789999999997</v>
      </c>
      <c r="F1601" s="49">
        <v>6.2E-2</v>
      </c>
      <c r="G1601" s="49">
        <v>16.732669999999999</v>
      </c>
      <c r="H1601" s="49">
        <v>0.19389999999999999</v>
      </c>
      <c r="I1601" s="49">
        <v>0.21779999999999999</v>
      </c>
      <c r="J1601" s="49">
        <v>43.780439999999999</v>
      </c>
      <c r="K1601" s="49">
        <v>0.26750000000000002</v>
      </c>
      <c r="L1601" s="49">
        <v>100.86409999999999</v>
      </c>
      <c r="M1601" s="47"/>
      <c r="N1601" s="50">
        <v>0.99488796435173799</v>
      </c>
      <c r="O1601" s="50">
        <v>1.2312287320851855E-3</v>
      </c>
      <c r="P1601" s="50">
        <v>0.35147373551480843</v>
      </c>
      <c r="Q1601" s="50">
        <v>3.9173586843098285E-3</v>
      </c>
      <c r="R1601" s="50">
        <v>4.6335649151933323E-3</v>
      </c>
      <c r="S1601" s="50">
        <v>1.6393070426300218</v>
      </c>
      <c r="T1601" s="50">
        <v>7.1986833559350922E-3</v>
      </c>
      <c r="U1601" s="50">
        <v>3.0026495781840916</v>
      </c>
      <c r="V1601" s="51">
        <v>82.344930221682162</v>
      </c>
      <c r="X1601" s="49">
        <v>0.25</v>
      </c>
      <c r="Y1601" s="49">
        <v>31.91</v>
      </c>
      <c r="Z1601" s="49">
        <v>0.56000000000000005</v>
      </c>
      <c r="AA1601" s="49">
        <v>9.57</v>
      </c>
      <c r="AB1601" s="49">
        <v>10.67</v>
      </c>
      <c r="AC1601" s="49">
        <v>0.26</v>
      </c>
      <c r="AD1601" s="49">
        <v>2.17</v>
      </c>
      <c r="AE1601" s="312"/>
      <c r="AF1601" s="465" t="s">
        <v>1751</v>
      </c>
      <c r="AG1601" s="343">
        <v>30</v>
      </c>
      <c r="AH1601" s="343">
        <v>15</v>
      </c>
      <c r="AI1601" s="343"/>
      <c r="AJ1601" s="343"/>
      <c r="AK1601" s="343"/>
      <c r="AL1601" s="343"/>
      <c r="AM1601" s="343"/>
      <c r="AN1601" s="343"/>
      <c r="AO1601" s="343"/>
      <c r="AP1601" s="343"/>
      <c r="AQ1601" s="343"/>
      <c r="AR1601" s="343"/>
      <c r="AS1601" s="343"/>
      <c r="AT1601" s="343"/>
      <c r="AU1601" s="343"/>
      <c r="AV1601" s="343"/>
      <c r="AW1601" s="343"/>
      <c r="AX1601" s="343"/>
      <c r="AY1601" s="343"/>
      <c r="AZ1601" s="343"/>
      <c r="BA1601" s="343"/>
      <c r="BB1601" s="343"/>
      <c r="BC1601" s="343"/>
      <c r="BD1601" s="343"/>
      <c r="BE1601" s="475"/>
      <c r="BF1601" s="475"/>
      <c r="BG1601" s="475"/>
      <c r="BH1601" s="475"/>
      <c r="BI1601" s="475"/>
      <c r="BJ1601" s="475"/>
      <c r="BK1601" s="475"/>
      <c r="BL1601" s="475"/>
      <c r="BM1601" s="475"/>
      <c r="BN1601" s="475"/>
      <c r="BO1601" s="475"/>
      <c r="BP1601" s="306"/>
      <c r="BQ1601" s="496"/>
      <c r="BR1601" s="496"/>
      <c r="BS1601" s="496"/>
      <c r="BT1601" s="496"/>
      <c r="BU1601" s="496"/>
      <c r="BV1601" s="496"/>
    </row>
    <row r="1602" spans="1:74" s="52" customFormat="1" ht="12.75">
      <c r="A1602" s="45">
        <v>2735.6132650573031</v>
      </c>
      <c r="B1602" s="46" t="s">
        <v>342</v>
      </c>
      <c r="C1602" s="47" t="s">
        <v>349</v>
      </c>
      <c r="D1602" s="48">
        <v>15.011985634456671</v>
      </c>
      <c r="E1602" s="49">
        <v>39.609789999999997</v>
      </c>
      <c r="F1602" s="49">
        <v>4.9299999999999997E-2</v>
      </c>
      <c r="G1602" s="49">
        <v>16.138839999999998</v>
      </c>
      <c r="H1602" s="49">
        <v>0.26179999999999998</v>
      </c>
      <c r="I1602" s="49">
        <v>0.18240000000000001</v>
      </c>
      <c r="J1602" s="49">
        <v>44.623710000000003</v>
      </c>
      <c r="K1602" s="49">
        <v>0.2475</v>
      </c>
      <c r="L1602" s="49">
        <v>101.11333999999999</v>
      </c>
      <c r="M1602" s="47"/>
      <c r="N1602" s="50">
        <v>0.99032613817897563</v>
      </c>
      <c r="O1602" s="50">
        <v>9.7453633506964881E-4</v>
      </c>
      <c r="P1602" s="50">
        <v>0.33744578819229593</v>
      </c>
      <c r="Q1602" s="50">
        <v>5.2648892072238059E-3</v>
      </c>
      <c r="R1602" s="50">
        <v>3.8626581573083995E-3</v>
      </c>
      <c r="S1602" s="50">
        <v>1.6632208550411594</v>
      </c>
      <c r="T1602" s="50">
        <v>6.6299240388523516E-3</v>
      </c>
      <c r="U1602" s="50">
        <v>3.0077247891508851</v>
      </c>
      <c r="V1602" s="51">
        <v>83.133332615226706</v>
      </c>
      <c r="X1602" s="49">
        <v>0.25</v>
      </c>
      <c r="Y1602" s="49">
        <v>39.67</v>
      </c>
      <c r="Z1602" s="49">
        <v>0.56999999999999995</v>
      </c>
      <c r="AA1602" s="49">
        <v>7.24</v>
      </c>
      <c r="AB1602" s="49">
        <v>12.37</v>
      </c>
      <c r="AC1602" s="49">
        <v>0.25</v>
      </c>
      <c r="AD1602" s="49">
        <v>2.2999999999999998</v>
      </c>
      <c r="AE1602" s="312"/>
      <c r="AF1602" s="465" t="s">
        <v>1751</v>
      </c>
      <c r="AG1602" s="343">
        <v>30</v>
      </c>
      <c r="AH1602" s="343">
        <v>15</v>
      </c>
      <c r="AI1602" s="343"/>
      <c r="AJ1602" s="343"/>
      <c r="AK1602" s="343"/>
      <c r="AL1602" s="343"/>
      <c r="AM1602" s="343"/>
      <c r="AN1602" s="343"/>
      <c r="AO1602" s="343"/>
      <c r="AP1602" s="343"/>
      <c r="AQ1602" s="343"/>
      <c r="AR1602" s="343"/>
      <c r="AS1602" s="343"/>
      <c r="AT1602" s="343"/>
      <c r="AU1602" s="343"/>
      <c r="AV1602" s="343"/>
      <c r="AW1602" s="343"/>
      <c r="AX1602" s="343"/>
      <c r="AY1602" s="343"/>
      <c r="AZ1602" s="343"/>
      <c r="BA1602" s="343"/>
      <c r="BB1602" s="343"/>
      <c r="BC1602" s="343"/>
      <c r="BD1602" s="343"/>
      <c r="BE1602" s="475"/>
      <c r="BF1602" s="475"/>
      <c r="BG1602" s="475"/>
      <c r="BH1602" s="475"/>
      <c r="BI1602" s="475"/>
      <c r="BJ1602" s="475"/>
      <c r="BK1602" s="475"/>
      <c r="BL1602" s="475"/>
      <c r="BM1602" s="475"/>
      <c r="BN1602" s="475"/>
      <c r="BO1602" s="475"/>
      <c r="BP1602" s="306"/>
      <c r="BQ1602" s="496"/>
      <c r="BR1602" s="496"/>
      <c r="BS1602" s="496"/>
      <c r="BT1602" s="496"/>
      <c r="BU1602" s="496"/>
      <c r="BV1602" s="496"/>
    </row>
    <row r="1603" spans="1:74" s="52" customFormat="1" ht="12.75">
      <c r="A1603" s="45">
        <v>2735.6132650573031</v>
      </c>
      <c r="B1603" s="46" t="s">
        <v>342</v>
      </c>
      <c r="C1603" s="47" t="s">
        <v>349</v>
      </c>
      <c r="D1603" s="48">
        <v>20.011985634456671</v>
      </c>
      <c r="E1603" s="49">
        <v>39.857039999999998</v>
      </c>
      <c r="F1603" s="49">
        <v>4.5999999999999999E-2</v>
      </c>
      <c r="G1603" s="49">
        <v>15.114000000000001</v>
      </c>
      <c r="H1603" s="49">
        <v>0.31690000000000002</v>
      </c>
      <c r="I1603" s="49">
        <v>0.23569999999999999</v>
      </c>
      <c r="J1603" s="49">
        <v>45.129669999999997</v>
      </c>
      <c r="K1603" s="49">
        <v>0.26290000000000002</v>
      </c>
      <c r="L1603" s="49">
        <v>100.96221</v>
      </c>
      <c r="M1603" s="47"/>
      <c r="N1603" s="50">
        <v>0.99346613652087534</v>
      </c>
      <c r="O1603" s="50">
        <v>9.0652810389847075E-4</v>
      </c>
      <c r="P1603" s="50">
        <v>0.31505286813989331</v>
      </c>
      <c r="Q1603" s="50">
        <v>6.3535164299751987E-3</v>
      </c>
      <c r="R1603" s="50">
        <v>4.9761486748239655E-3</v>
      </c>
      <c r="S1603" s="50">
        <v>1.6769446532728245</v>
      </c>
      <c r="T1603" s="50">
        <v>7.020956129036718E-3</v>
      </c>
      <c r="U1603" s="50">
        <v>3.0047208072713274</v>
      </c>
      <c r="V1603" s="51">
        <v>84.184073285570207</v>
      </c>
      <c r="X1603" s="49">
        <v>0.25</v>
      </c>
      <c r="Y1603" s="49">
        <v>44.03</v>
      </c>
      <c r="Z1603" s="49">
        <v>0.59</v>
      </c>
      <c r="AA1603" s="49">
        <v>6.06</v>
      </c>
      <c r="AB1603" s="49">
        <v>9.8699999999999992</v>
      </c>
      <c r="AC1603" s="49">
        <v>0.25</v>
      </c>
      <c r="AD1603" s="49">
        <v>2.19</v>
      </c>
      <c r="AE1603" s="312"/>
      <c r="AF1603" s="465" t="s">
        <v>1751</v>
      </c>
      <c r="AG1603" s="343">
        <v>30</v>
      </c>
      <c r="AH1603" s="343">
        <v>15</v>
      </c>
      <c r="AI1603" s="343"/>
      <c r="AJ1603" s="343"/>
      <c r="AK1603" s="343"/>
      <c r="AL1603" s="343"/>
      <c r="AM1603" s="343"/>
      <c r="AN1603" s="343"/>
      <c r="AO1603" s="343"/>
      <c r="AP1603" s="343"/>
      <c r="AQ1603" s="343"/>
      <c r="AR1603" s="343"/>
      <c r="AS1603" s="343"/>
      <c r="AT1603" s="343"/>
      <c r="AU1603" s="343"/>
      <c r="AV1603" s="343"/>
      <c r="AW1603" s="343"/>
      <c r="AX1603" s="343"/>
      <c r="AY1603" s="343"/>
      <c r="AZ1603" s="343"/>
      <c r="BA1603" s="343"/>
      <c r="BB1603" s="343"/>
      <c r="BC1603" s="343"/>
      <c r="BD1603" s="343"/>
      <c r="BE1603" s="475"/>
      <c r="BF1603" s="475"/>
      <c r="BG1603" s="475"/>
      <c r="BH1603" s="475"/>
      <c r="BI1603" s="475"/>
      <c r="BJ1603" s="475"/>
      <c r="BK1603" s="475"/>
      <c r="BL1603" s="475"/>
      <c r="BM1603" s="475"/>
      <c r="BN1603" s="475"/>
      <c r="BO1603" s="475"/>
      <c r="BP1603" s="306"/>
      <c r="BQ1603" s="496"/>
      <c r="BR1603" s="496"/>
      <c r="BS1603" s="496"/>
      <c r="BT1603" s="496"/>
      <c r="BU1603" s="496"/>
      <c r="BV1603" s="496"/>
    </row>
    <row r="1604" spans="1:74" s="52" customFormat="1" ht="12.75">
      <c r="A1604" s="45">
        <v>2735.6132650573031</v>
      </c>
      <c r="B1604" s="46" t="s">
        <v>342</v>
      </c>
      <c r="C1604" s="47" t="s">
        <v>349</v>
      </c>
      <c r="D1604" s="48">
        <v>25.011985634456671</v>
      </c>
      <c r="E1604" s="49">
        <v>39.896599999999999</v>
      </c>
      <c r="F1604" s="49">
        <v>6.2899999999999998E-2</v>
      </c>
      <c r="G1604" s="49">
        <v>14.807499999999999</v>
      </c>
      <c r="H1604" s="49">
        <v>0.314</v>
      </c>
      <c r="I1604" s="49">
        <v>0.2021</v>
      </c>
      <c r="J1604" s="49">
        <v>45.427289999999999</v>
      </c>
      <c r="K1604" s="49">
        <v>0.2505</v>
      </c>
      <c r="L1604" s="49">
        <v>100.96088999999999</v>
      </c>
      <c r="M1604" s="47"/>
      <c r="N1604" s="50">
        <v>0.99282826428910043</v>
      </c>
      <c r="O1604" s="50">
        <v>1.237554421983787E-3</v>
      </c>
      <c r="P1604" s="50">
        <v>0.3081597982561276</v>
      </c>
      <c r="Q1604" s="50">
        <v>6.2850941283820677E-3</v>
      </c>
      <c r="R1604" s="50">
        <v>4.2598106847661892E-3</v>
      </c>
      <c r="S1604" s="50">
        <v>1.6852472253489974</v>
      </c>
      <c r="T1604" s="50">
        <v>6.6788797375749182E-3</v>
      </c>
      <c r="U1604" s="50">
        <v>3.0046966268669322</v>
      </c>
      <c r="V1604" s="51">
        <v>84.541049840447897</v>
      </c>
      <c r="X1604" s="49">
        <v>0.25</v>
      </c>
      <c r="Y1604" s="49">
        <v>30.05</v>
      </c>
      <c r="Z1604" s="49">
        <v>0.6</v>
      </c>
      <c r="AA1604" s="49">
        <v>6.2</v>
      </c>
      <c r="AB1604" s="49">
        <v>11.14</v>
      </c>
      <c r="AC1604" s="49">
        <v>0.25</v>
      </c>
      <c r="AD1604" s="49">
        <v>2.29</v>
      </c>
      <c r="AE1604" s="312"/>
      <c r="AF1604" s="465" t="s">
        <v>1751</v>
      </c>
      <c r="AG1604" s="343">
        <v>30</v>
      </c>
      <c r="AH1604" s="343">
        <v>15</v>
      </c>
      <c r="AI1604" s="343"/>
      <c r="AJ1604" s="343"/>
      <c r="AK1604" s="343"/>
      <c r="AL1604" s="343"/>
      <c r="AM1604" s="343"/>
      <c r="AN1604" s="343"/>
      <c r="AO1604" s="343"/>
      <c r="AP1604" s="343"/>
      <c r="AQ1604" s="343"/>
      <c r="AR1604" s="343"/>
      <c r="AS1604" s="343"/>
      <c r="AT1604" s="343"/>
      <c r="AU1604" s="343"/>
      <c r="AV1604" s="343"/>
      <c r="AW1604" s="343"/>
      <c r="AX1604" s="343"/>
      <c r="AY1604" s="343"/>
      <c r="AZ1604" s="343"/>
      <c r="BA1604" s="343"/>
      <c r="BB1604" s="343"/>
      <c r="BC1604" s="343"/>
      <c r="BD1604" s="343"/>
      <c r="BE1604" s="475"/>
      <c r="BF1604" s="475"/>
      <c r="BG1604" s="475"/>
      <c r="BH1604" s="475"/>
      <c r="BI1604" s="475"/>
      <c r="BJ1604" s="475"/>
      <c r="BK1604" s="475"/>
      <c r="BL1604" s="475"/>
      <c r="BM1604" s="475"/>
      <c r="BN1604" s="475"/>
      <c r="BO1604" s="475"/>
      <c r="BP1604" s="306"/>
      <c r="BQ1604" s="496"/>
      <c r="BR1604" s="496"/>
      <c r="BS1604" s="496"/>
      <c r="BT1604" s="496"/>
      <c r="BU1604" s="496"/>
      <c r="BV1604" s="496"/>
    </row>
    <row r="1605" spans="1:74" s="52" customFormat="1" ht="12.75">
      <c r="A1605" s="45">
        <v>2735.6132650573031</v>
      </c>
      <c r="B1605" s="46" t="s">
        <v>342</v>
      </c>
      <c r="C1605" s="47" t="s">
        <v>349</v>
      </c>
      <c r="D1605" s="48">
        <v>30.011985634456671</v>
      </c>
      <c r="E1605" s="49">
        <v>39.886710000000001</v>
      </c>
      <c r="F1605" s="49">
        <v>4.4400000000000002E-2</v>
      </c>
      <c r="G1605" s="49">
        <v>14.654249999999999</v>
      </c>
      <c r="H1605" s="49">
        <v>0.30530000000000002</v>
      </c>
      <c r="I1605" s="49">
        <v>0.20380000000000001</v>
      </c>
      <c r="J1605" s="49">
        <v>45.228870000000001</v>
      </c>
      <c r="K1605" s="49">
        <v>0.2611</v>
      </c>
      <c r="L1605" s="49">
        <v>100.58443</v>
      </c>
      <c r="M1605" s="47"/>
      <c r="N1605" s="50">
        <v>0.99556638470222814</v>
      </c>
      <c r="O1605" s="50">
        <v>8.7619423990457652E-4</v>
      </c>
      <c r="P1605" s="50">
        <v>0.30588740765051903</v>
      </c>
      <c r="Q1605" s="50">
        <v>6.129325781986706E-3</v>
      </c>
      <c r="R1605" s="50">
        <v>4.3085578403584436E-3</v>
      </c>
      <c r="S1605" s="50">
        <v>1.6829309276096631</v>
      </c>
      <c r="T1605" s="50">
        <v>6.982428993301976E-3</v>
      </c>
      <c r="U1605" s="50">
        <v>3.0026812268179626</v>
      </c>
      <c r="V1605" s="51">
        <v>84.619640606315002</v>
      </c>
      <c r="X1605" s="49">
        <v>0.25</v>
      </c>
      <c r="Y1605" s="49">
        <v>43.59</v>
      </c>
      <c r="Z1605" s="49">
        <v>0.6</v>
      </c>
      <c r="AA1605" s="49">
        <v>6.41</v>
      </c>
      <c r="AB1605" s="49">
        <v>11.2</v>
      </c>
      <c r="AC1605" s="49">
        <v>0.25</v>
      </c>
      <c r="AD1605" s="49">
        <v>2.2000000000000002</v>
      </c>
      <c r="AE1605" s="312"/>
      <c r="AF1605" s="465" t="s">
        <v>1751</v>
      </c>
      <c r="AG1605" s="343">
        <v>30</v>
      </c>
      <c r="AH1605" s="343">
        <v>15</v>
      </c>
      <c r="AI1605" s="343"/>
      <c r="AJ1605" s="343"/>
      <c r="AK1605" s="343"/>
      <c r="AL1605" s="343"/>
      <c r="AM1605" s="343"/>
      <c r="AN1605" s="343"/>
      <c r="AO1605" s="343"/>
      <c r="AP1605" s="343"/>
      <c r="AQ1605" s="343"/>
      <c r="AR1605" s="343"/>
      <c r="AS1605" s="343"/>
      <c r="AT1605" s="343"/>
      <c r="AU1605" s="343"/>
      <c r="AV1605" s="343"/>
      <c r="AW1605" s="343"/>
      <c r="AX1605" s="343"/>
      <c r="AY1605" s="343"/>
      <c r="AZ1605" s="343"/>
      <c r="BA1605" s="343"/>
      <c r="BB1605" s="343"/>
      <c r="BC1605" s="343"/>
      <c r="BD1605" s="343"/>
      <c r="BE1605" s="475"/>
      <c r="BF1605" s="475"/>
      <c r="BG1605" s="475"/>
      <c r="BH1605" s="475"/>
      <c r="BI1605" s="475"/>
      <c r="BJ1605" s="475"/>
      <c r="BK1605" s="475"/>
      <c r="BL1605" s="475"/>
      <c r="BM1605" s="475"/>
      <c r="BN1605" s="475"/>
      <c r="BO1605" s="475"/>
      <c r="BP1605" s="306"/>
      <c r="BQ1605" s="496"/>
      <c r="BR1605" s="496"/>
      <c r="BS1605" s="496"/>
      <c r="BT1605" s="496"/>
      <c r="BU1605" s="496"/>
      <c r="BV1605" s="496"/>
    </row>
    <row r="1606" spans="1:74" s="52" customFormat="1" ht="12.75">
      <c r="A1606" s="45">
        <v>2735.6132650573031</v>
      </c>
      <c r="B1606" s="46" t="s">
        <v>342</v>
      </c>
      <c r="C1606" s="47" t="s">
        <v>349</v>
      </c>
      <c r="D1606" s="48">
        <v>35.011985634456671</v>
      </c>
      <c r="E1606" s="49">
        <v>39.94605</v>
      </c>
      <c r="F1606" s="49">
        <v>3.6499999999999998E-2</v>
      </c>
      <c r="G1606" s="49">
        <v>14.587210000000001</v>
      </c>
      <c r="H1606" s="49">
        <v>0.30020000000000002</v>
      </c>
      <c r="I1606" s="49">
        <v>0.20730000000000001</v>
      </c>
      <c r="J1606" s="49">
        <v>45.387610000000002</v>
      </c>
      <c r="K1606" s="49">
        <v>0.25700000000000001</v>
      </c>
      <c r="L1606" s="49">
        <v>100.72187</v>
      </c>
      <c r="M1606" s="47"/>
      <c r="N1606" s="50">
        <v>0.99533956911860422</v>
      </c>
      <c r="O1606" s="50">
        <v>7.1906095593700001E-4</v>
      </c>
      <c r="P1606" s="50">
        <v>0.30396645421174295</v>
      </c>
      <c r="Q1606" s="50">
        <v>6.0166120413755802E-3</v>
      </c>
      <c r="R1606" s="50">
        <v>4.3750444480449065E-3</v>
      </c>
      <c r="S1606" s="50">
        <v>1.685944555875764</v>
      </c>
      <c r="T1606" s="50">
        <v>6.8610123180531911E-3</v>
      </c>
      <c r="U1606" s="50">
        <v>3.0032223089695216</v>
      </c>
      <c r="V1606" s="51">
        <v>84.724620715658233</v>
      </c>
      <c r="X1606" s="49">
        <v>0.25</v>
      </c>
      <c r="Y1606" s="49">
        <v>55.35</v>
      </c>
      <c r="Z1606" s="49">
        <v>0.6</v>
      </c>
      <c r="AA1606" s="49">
        <v>6.43</v>
      </c>
      <c r="AB1606" s="49">
        <v>10.96</v>
      </c>
      <c r="AC1606" s="49">
        <v>0.25</v>
      </c>
      <c r="AD1606" s="49">
        <v>2.23</v>
      </c>
      <c r="AE1606" s="312"/>
      <c r="AF1606" s="465" t="s">
        <v>1751</v>
      </c>
      <c r="AG1606" s="343">
        <v>30</v>
      </c>
      <c r="AH1606" s="343">
        <v>15</v>
      </c>
      <c r="AI1606" s="343"/>
      <c r="AJ1606" s="343"/>
      <c r="AK1606" s="343"/>
      <c r="AL1606" s="343"/>
      <c r="AM1606" s="343"/>
      <c r="AN1606" s="343"/>
      <c r="AO1606" s="343"/>
      <c r="AP1606" s="343"/>
      <c r="AQ1606" s="343"/>
      <c r="AR1606" s="343"/>
      <c r="AS1606" s="343"/>
      <c r="AT1606" s="343"/>
      <c r="AU1606" s="343"/>
      <c r="AV1606" s="343"/>
      <c r="AW1606" s="343"/>
      <c r="AX1606" s="343"/>
      <c r="AY1606" s="343"/>
      <c r="AZ1606" s="343"/>
      <c r="BA1606" s="343"/>
      <c r="BB1606" s="343"/>
      <c r="BC1606" s="343"/>
      <c r="BD1606" s="343"/>
      <c r="BE1606" s="475"/>
      <c r="BF1606" s="475"/>
      <c r="BG1606" s="475"/>
      <c r="BH1606" s="475"/>
      <c r="BI1606" s="475"/>
      <c r="BJ1606" s="475"/>
      <c r="BK1606" s="475"/>
      <c r="BL1606" s="475"/>
      <c r="BM1606" s="475"/>
      <c r="BN1606" s="475"/>
      <c r="BO1606" s="475"/>
      <c r="BP1606" s="306"/>
      <c r="BQ1606" s="496"/>
      <c r="BR1606" s="496"/>
      <c r="BS1606" s="496"/>
      <c r="BT1606" s="496"/>
      <c r="BU1606" s="496"/>
      <c r="BV1606" s="496"/>
    </row>
    <row r="1607" spans="1:74" s="52" customFormat="1" ht="12.75">
      <c r="A1607" s="45">
        <v>2735.6132650573031</v>
      </c>
      <c r="B1607" s="46" t="s">
        <v>342</v>
      </c>
      <c r="C1607" s="47" t="s">
        <v>349</v>
      </c>
      <c r="D1607" s="48">
        <v>40.011985634456671</v>
      </c>
      <c r="E1607" s="49">
        <v>39.936160000000001</v>
      </c>
      <c r="F1607" s="49">
        <v>4.6600000000000003E-2</v>
      </c>
      <c r="G1607" s="49">
        <v>14.644679999999999</v>
      </c>
      <c r="H1607" s="49">
        <v>0.308</v>
      </c>
      <c r="I1607" s="49">
        <v>0.2104</v>
      </c>
      <c r="J1607" s="49">
        <v>45.25864</v>
      </c>
      <c r="K1607" s="49">
        <v>0.26229999999999998</v>
      </c>
      <c r="L1607" s="49">
        <v>100.66678</v>
      </c>
      <c r="M1607" s="47"/>
      <c r="N1607" s="50">
        <v>0.99587136181568736</v>
      </c>
      <c r="O1607" s="50">
        <v>9.1875194545955666E-4</v>
      </c>
      <c r="P1607" s="50">
        <v>0.30540266350692841</v>
      </c>
      <c r="Q1607" s="50">
        <v>6.1777673467133844E-3</v>
      </c>
      <c r="R1607" s="50">
        <v>4.4439423330069989E-3</v>
      </c>
      <c r="S1607" s="50">
        <v>1.6824686669538651</v>
      </c>
      <c r="T1607" s="50">
        <v>7.007980391732678E-3</v>
      </c>
      <c r="U1607" s="50">
        <v>3.0022911342933938</v>
      </c>
      <c r="V1607" s="51">
        <v>84.636698621930663</v>
      </c>
      <c r="X1607" s="49">
        <v>0.25</v>
      </c>
      <c r="Y1607" s="49">
        <v>41.63</v>
      </c>
      <c r="Z1607" s="49">
        <v>0.6</v>
      </c>
      <c r="AA1607" s="49">
        <v>6.37</v>
      </c>
      <c r="AB1607" s="49">
        <v>10.78</v>
      </c>
      <c r="AC1607" s="49">
        <v>0.25</v>
      </c>
      <c r="AD1607" s="49">
        <v>2.1800000000000002</v>
      </c>
      <c r="AE1607" s="312"/>
      <c r="AF1607" s="465" t="s">
        <v>1751</v>
      </c>
      <c r="AG1607" s="343">
        <v>30</v>
      </c>
      <c r="AH1607" s="343">
        <v>15</v>
      </c>
      <c r="AI1607" s="343"/>
      <c r="AJ1607" s="343"/>
      <c r="AK1607" s="343"/>
      <c r="AL1607" s="343"/>
      <c r="AM1607" s="343"/>
      <c r="AN1607" s="343"/>
      <c r="AO1607" s="343"/>
      <c r="AP1607" s="343"/>
      <c r="AQ1607" s="343"/>
      <c r="AR1607" s="343"/>
      <c r="AS1607" s="343"/>
      <c r="AT1607" s="343"/>
      <c r="AU1607" s="343"/>
      <c r="AV1607" s="343"/>
      <c r="AW1607" s="343"/>
      <c r="AX1607" s="343"/>
      <c r="AY1607" s="343"/>
      <c r="AZ1607" s="343"/>
      <c r="BA1607" s="343"/>
      <c r="BB1607" s="343"/>
      <c r="BC1607" s="343"/>
      <c r="BD1607" s="343"/>
      <c r="BE1607" s="475"/>
      <c r="BF1607" s="475"/>
      <c r="BG1607" s="475"/>
      <c r="BH1607" s="475"/>
      <c r="BI1607" s="475"/>
      <c r="BJ1607" s="475"/>
      <c r="BK1607" s="475"/>
      <c r="BL1607" s="475"/>
      <c r="BM1607" s="475"/>
      <c r="BN1607" s="475"/>
      <c r="BO1607" s="475"/>
      <c r="BP1607" s="306"/>
      <c r="BQ1607" s="496"/>
      <c r="BR1607" s="496"/>
      <c r="BS1607" s="496"/>
      <c r="BT1607" s="496"/>
      <c r="BU1607" s="496"/>
      <c r="BV1607" s="496"/>
    </row>
    <row r="1608" spans="1:74" s="52" customFormat="1" ht="12.75">
      <c r="A1608" s="45">
        <v>2735.6132650573031</v>
      </c>
      <c r="B1608" s="46" t="s">
        <v>342</v>
      </c>
      <c r="C1608" s="47" t="s">
        <v>349</v>
      </c>
      <c r="D1608" s="48">
        <v>45.011985634456671</v>
      </c>
      <c r="E1608" s="49">
        <v>40.025170000000003</v>
      </c>
      <c r="F1608" s="49">
        <v>2.3699999999999999E-2</v>
      </c>
      <c r="G1608" s="49">
        <v>14.558479999999999</v>
      </c>
      <c r="H1608" s="49">
        <v>0.32129999999999997</v>
      </c>
      <c r="I1608" s="49">
        <v>0.25290000000000001</v>
      </c>
      <c r="J1608" s="49">
        <v>45.53642</v>
      </c>
      <c r="K1608" s="49">
        <v>0.253</v>
      </c>
      <c r="L1608" s="49">
        <v>100.97096999999999</v>
      </c>
      <c r="M1608" s="47"/>
      <c r="N1608" s="50">
        <v>0.99497435728298367</v>
      </c>
      <c r="O1608" s="50">
        <v>4.658031960197886E-4</v>
      </c>
      <c r="P1608" s="50">
        <v>0.30265700571940857</v>
      </c>
      <c r="Q1608" s="50">
        <v>6.4244110571769651E-3</v>
      </c>
      <c r="R1608" s="50">
        <v>5.3249222570625945E-3</v>
      </c>
      <c r="S1608" s="50">
        <v>1.6875091355103029</v>
      </c>
      <c r="T1608" s="50">
        <v>6.7384013020225057E-3</v>
      </c>
      <c r="U1608" s="50">
        <v>3.0040940363249771</v>
      </c>
      <c r="V1608" s="51">
        <v>84.792374895273895</v>
      </c>
      <c r="X1608" s="49">
        <v>0.25</v>
      </c>
      <c r="Y1608" s="49">
        <v>86.77</v>
      </c>
      <c r="Z1608" s="49">
        <v>0.6</v>
      </c>
      <c r="AA1608" s="49">
        <v>6.11</v>
      </c>
      <c r="AB1608" s="49">
        <v>9.25</v>
      </c>
      <c r="AC1608" s="49">
        <v>0.25</v>
      </c>
      <c r="AD1608" s="49">
        <v>2.27</v>
      </c>
      <c r="AE1608" s="312"/>
      <c r="AF1608" s="465" t="s">
        <v>1751</v>
      </c>
      <c r="AG1608" s="343">
        <v>30</v>
      </c>
      <c r="AH1608" s="343">
        <v>15</v>
      </c>
      <c r="AI1608" s="343"/>
      <c r="AJ1608" s="343"/>
      <c r="AK1608" s="343"/>
      <c r="AL1608" s="343"/>
      <c r="AM1608" s="343"/>
      <c r="AN1608" s="343"/>
      <c r="AO1608" s="343"/>
      <c r="AP1608" s="343"/>
      <c r="AQ1608" s="343"/>
      <c r="AR1608" s="343"/>
      <c r="AS1608" s="343"/>
      <c r="AT1608" s="343"/>
      <c r="AU1608" s="343"/>
      <c r="AV1608" s="343"/>
      <c r="AW1608" s="343"/>
      <c r="AX1608" s="343"/>
      <c r="AY1608" s="343"/>
      <c r="AZ1608" s="343"/>
      <c r="BA1608" s="343"/>
      <c r="BB1608" s="343"/>
      <c r="BC1608" s="343"/>
      <c r="BD1608" s="343"/>
      <c r="BE1608" s="475"/>
      <c r="BF1608" s="475"/>
      <c r="BG1608" s="475"/>
      <c r="BH1608" s="475"/>
      <c r="BI1608" s="475"/>
      <c r="BJ1608" s="475"/>
      <c r="BK1608" s="475"/>
      <c r="BL1608" s="475"/>
      <c r="BM1608" s="475"/>
      <c r="BN1608" s="475"/>
      <c r="BO1608" s="475"/>
      <c r="BP1608" s="306"/>
      <c r="BQ1608" s="496"/>
      <c r="BR1608" s="496"/>
      <c r="BS1608" s="496"/>
      <c r="BT1608" s="496"/>
      <c r="BU1608" s="496"/>
      <c r="BV1608" s="496"/>
    </row>
    <row r="1609" spans="1:74" s="52" customFormat="1" ht="12.75">
      <c r="A1609" s="45">
        <v>2735.6132650573031</v>
      </c>
      <c r="B1609" s="46" t="s">
        <v>342</v>
      </c>
      <c r="C1609" s="47" t="s">
        <v>349</v>
      </c>
      <c r="D1609" s="48">
        <v>50.011985634456671</v>
      </c>
      <c r="E1609" s="49">
        <v>39.94605</v>
      </c>
      <c r="F1609" s="49">
        <v>4.0399999999999998E-2</v>
      </c>
      <c r="G1609" s="49">
        <v>14.673410000000001</v>
      </c>
      <c r="H1609" s="49">
        <v>0.31059999999999999</v>
      </c>
      <c r="I1609" s="49">
        <v>0.1704</v>
      </c>
      <c r="J1609" s="49">
        <v>45.338009999999997</v>
      </c>
      <c r="K1609" s="49">
        <v>0.25559999999999999</v>
      </c>
      <c r="L1609" s="49">
        <v>100.73447</v>
      </c>
      <c r="M1609" s="47"/>
      <c r="N1609" s="50">
        <v>0.99544493853463134</v>
      </c>
      <c r="O1609" s="50">
        <v>7.9597638192621949E-4</v>
      </c>
      <c r="P1609" s="50">
        <v>0.30579504789883205</v>
      </c>
      <c r="Q1609" s="50">
        <v>6.2257079685289068E-3</v>
      </c>
      <c r="R1609" s="50">
        <v>3.5966545849145494E-3</v>
      </c>
      <c r="S1609" s="50">
        <v>1.6842804238097953</v>
      </c>
      <c r="T1609" s="50">
        <v>6.8243595228885479E-3</v>
      </c>
      <c r="U1609" s="50">
        <v>3.0029631087015174</v>
      </c>
      <c r="V1609" s="51">
        <v>84.63399744149983</v>
      </c>
      <c r="X1609" s="49">
        <v>0.25</v>
      </c>
      <c r="Y1609" s="49">
        <v>48.94</v>
      </c>
      <c r="Z1609" s="49">
        <v>0.6</v>
      </c>
      <c r="AA1609" s="49">
        <v>6.32</v>
      </c>
      <c r="AB1609" s="49">
        <v>13.34</v>
      </c>
      <c r="AC1609" s="49">
        <v>0.25</v>
      </c>
      <c r="AD1609" s="49">
        <v>2.25</v>
      </c>
      <c r="AE1609" s="312"/>
      <c r="AF1609" s="465" t="s">
        <v>1751</v>
      </c>
      <c r="AG1609" s="343">
        <v>30</v>
      </c>
      <c r="AH1609" s="343">
        <v>15</v>
      </c>
      <c r="AI1609" s="343"/>
      <c r="AJ1609" s="343"/>
      <c r="AK1609" s="343"/>
      <c r="AL1609" s="343"/>
      <c r="AM1609" s="343"/>
      <c r="AN1609" s="343"/>
      <c r="AO1609" s="343"/>
      <c r="AP1609" s="343"/>
      <c r="AQ1609" s="343"/>
      <c r="AR1609" s="343"/>
      <c r="AS1609" s="343"/>
      <c r="AT1609" s="343"/>
      <c r="AU1609" s="343"/>
      <c r="AV1609" s="343"/>
      <c r="AW1609" s="343"/>
      <c r="AX1609" s="343"/>
      <c r="AY1609" s="343"/>
      <c r="AZ1609" s="343"/>
      <c r="BA1609" s="343"/>
      <c r="BB1609" s="343"/>
      <c r="BC1609" s="343"/>
      <c r="BD1609" s="343"/>
      <c r="BE1609" s="475"/>
      <c r="BF1609" s="475"/>
      <c r="BG1609" s="475"/>
      <c r="BH1609" s="475"/>
      <c r="BI1609" s="475"/>
      <c r="BJ1609" s="475"/>
      <c r="BK1609" s="475"/>
      <c r="BL1609" s="475"/>
      <c r="BM1609" s="475"/>
      <c r="BN1609" s="475"/>
      <c r="BO1609" s="475"/>
      <c r="BP1609" s="306"/>
      <c r="BQ1609" s="496"/>
      <c r="BR1609" s="496"/>
      <c r="BS1609" s="496"/>
      <c r="BT1609" s="496"/>
      <c r="BU1609" s="496"/>
      <c r="BV1609" s="496"/>
    </row>
    <row r="1610" spans="1:74" s="52" customFormat="1" ht="12.75">
      <c r="A1610" s="45">
        <v>2735.6132650573031</v>
      </c>
      <c r="B1610" s="46" t="s">
        <v>342</v>
      </c>
      <c r="C1610" s="47" t="s">
        <v>349</v>
      </c>
      <c r="D1610" s="48">
        <v>55.011985634456671</v>
      </c>
      <c r="E1610" s="49">
        <v>39.965829999999997</v>
      </c>
      <c r="F1610" s="49">
        <v>3.9199999999999999E-2</v>
      </c>
      <c r="G1610" s="49">
        <v>14.6351</v>
      </c>
      <c r="H1610" s="49">
        <v>0.29859999999999998</v>
      </c>
      <c r="I1610" s="49">
        <v>0.21690000000000001</v>
      </c>
      <c r="J1610" s="49">
        <v>45.417369999999998</v>
      </c>
      <c r="K1610" s="49">
        <v>0.25169999999999998</v>
      </c>
      <c r="L1610" s="49">
        <v>100.82470000000001</v>
      </c>
      <c r="M1610" s="47"/>
      <c r="N1610" s="50">
        <v>0.99501708339646155</v>
      </c>
      <c r="O1610" s="50">
        <v>7.7161947897442086E-4</v>
      </c>
      <c r="P1610" s="50">
        <v>0.30471468796974127</v>
      </c>
      <c r="Q1610" s="50">
        <v>5.9796449273208955E-3</v>
      </c>
      <c r="R1610" s="50">
        <v>4.5739034375650344E-3</v>
      </c>
      <c r="S1610" s="50">
        <v>1.6856687194732423</v>
      </c>
      <c r="T1610" s="50">
        <v>6.7140189622839639E-3</v>
      </c>
      <c r="U1610" s="50">
        <v>3.0034396776455896</v>
      </c>
      <c r="V1610" s="51">
        <v>84.690653728810787</v>
      </c>
      <c r="X1610" s="49">
        <v>0.25</v>
      </c>
      <c r="Y1610" s="49">
        <v>49.79</v>
      </c>
      <c r="Z1610" s="49">
        <v>0.6</v>
      </c>
      <c r="AA1610" s="49">
        <v>6.48</v>
      </c>
      <c r="AB1610" s="49">
        <v>10.69</v>
      </c>
      <c r="AC1610" s="49">
        <v>0.25</v>
      </c>
      <c r="AD1610" s="49">
        <v>2.2799999999999998</v>
      </c>
      <c r="AE1610" s="312"/>
      <c r="AF1610" s="465" t="s">
        <v>1751</v>
      </c>
      <c r="AG1610" s="343">
        <v>30</v>
      </c>
      <c r="AH1610" s="343">
        <v>15</v>
      </c>
      <c r="AI1610" s="343"/>
      <c r="AJ1610" s="343"/>
      <c r="AK1610" s="343"/>
      <c r="AL1610" s="343"/>
      <c r="AM1610" s="343"/>
      <c r="AN1610" s="343"/>
      <c r="AO1610" s="343"/>
      <c r="AP1610" s="343"/>
      <c r="AQ1610" s="343"/>
      <c r="AR1610" s="343"/>
      <c r="AS1610" s="343"/>
      <c r="AT1610" s="343"/>
      <c r="AU1610" s="343"/>
      <c r="AV1610" s="343"/>
      <c r="AW1610" s="343"/>
      <c r="AX1610" s="343"/>
      <c r="AY1610" s="343"/>
      <c r="AZ1610" s="343"/>
      <c r="BA1610" s="343"/>
      <c r="BB1610" s="343"/>
      <c r="BC1610" s="343"/>
      <c r="BD1610" s="343"/>
      <c r="BE1610" s="475"/>
      <c r="BF1610" s="475"/>
      <c r="BG1610" s="475"/>
      <c r="BH1610" s="475"/>
      <c r="BI1610" s="475"/>
      <c r="BJ1610" s="475"/>
      <c r="BK1610" s="475"/>
      <c r="BL1610" s="475"/>
      <c r="BM1610" s="475"/>
      <c r="BN1610" s="475"/>
      <c r="BO1610" s="475"/>
      <c r="BP1610" s="306"/>
      <c r="BQ1610" s="496"/>
      <c r="BR1610" s="496"/>
      <c r="BS1610" s="496"/>
      <c r="BT1610" s="496"/>
      <c r="BU1610" s="496"/>
      <c r="BV1610" s="496"/>
    </row>
    <row r="1611" spans="1:74" s="52" customFormat="1" ht="12.75">
      <c r="A1611" s="45">
        <v>2735.6132650573031</v>
      </c>
      <c r="B1611" s="46" t="s">
        <v>342</v>
      </c>
      <c r="C1611" s="47" t="s">
        <v>349</v>
      </c>
      <c r="D1611" s="48">
        <v>60.011985634456671</v>
      </c>
      <c r="E1611" s="49">
        <v>40.054839999999999</v>
      </c>
      <c r="F1611" s="49">
        <v>2.64E-2</v>
      </c>
      <c r="G1611" s="49">
        <v>14.62552</v>
      </c>
      <c r="H1611" s="49">
        <v>0.31240000000000001</v>
      </c>
      <c r="I1611" s="49">
        <v>0.185</v>
      </c>
      <c r="J1611" s="49">
        <v>45.566180000000003</v>
      </c>
      <c r="K1611" s="49">
        <v>0.25069999999999998</v>
      </c>
      <c r="L1611" s="49">
        <v>101.02104</v>
      </c>
      <c r="M1611" s="47"/>
      <c r="N1611" s="50">
        <v>0.9950994333451112</v>
      </c>
      <c r="O1611" s="50">
        <v>5.1855021610590672E-4</v>
      </c>
      <c r="P1611" s="50">
        <v>0.3038636762109167</v>
      </c>
      <c r="Q1611" s="50">
        <v>6.2426127529968765E-3</v>
      </c>
      <c r="R1611" s="50">
        <v>3.8928614336309342E-3</v>
      </c>
      <c r="S1611" s="50">
        <v>1.68757329639811</v>
      </c>
      <c r="T1611" s="50">
        <v>6.6730358658053449E-3</v>
      </c>
      <c r="U1611" s="50">
        <v>3.0038634662226769</v>
      </c>
      <c r="V1611" s="51">
        <v>84.741486655597328</v>
      </c>
      <c r="X1611" s="49">
        <v>0.25</v>
      </c>
      <c r="Y1611" s="49">
        <v>74.17</v>
      </c>
      <c r="Z1611" s="49">
        <v>0.6</v>
      </c>
      <c r="AA1611" s="49">
        <v>6.36</v>
      </c>
      <c r="AB1611" s="49">
        <v>11.97</v>
      </c>
      <c r="AC1611" s="49">
        <v>0.25</v>
      </c>
      <c r="AD1611" s="49">
        <v>2.27</v>
      </c>
      <c r="AE1611" s="312"/>
      <c r="AF1611" s="465" t="s">
        <v>1751</v>
      </c>
      <c r="AG1611" s="343">
        <v>30</v>
      </c>
      <c r="AH1611" s="343">
        <v>15</v>
      </c>
      <c r="AI1611" s="343"/>
      <c r="AJ1611" s="343"/>
      <c r="AK1611" s="343"/>
      <c r="AL1611" s="343"/>
      <c r="AM1611" s="343"/>
      <c r="AN1611" s="343"/>
      <c r="AO1611" s="343"/>
      <c r="AP1611" s="343"/>
      <c r="AQ1611" s="343"/>
      <c r="AR1611" s="343"/>
      <c r="AS1611" s="343"/>
      <c r="AT1611" s="343"/>
      <c r="AU1611" s="343"/>
      <c r="AV1611" s="343"/>
      <c r="AW1611" s="343"/>
      <c r="AX1611" s="343"/>
      <c r="AY1611" s="343"/>
      <c r="AZ1611" s="343"/>
      <c r="BA1611" s="343"/>
      <c r="BB1611" s="343"/>
      <c r="BC1611" s="343"/>
      <c r="BD1611" s="343"/>
      <c r="BE1611" s="475"/>
      <c r="BF1611" s="475"/>
      <c r="BG1611" s="475"/>
      <c r="BH1611" s="475"/>
      <c r="BI1611" s="475"/>
      <c r="BJ1611" s="475"/>
      <c r="BK1611" s="475"/>
      <c r="BL1611" s="475"/>
      <c r="BM1611" s="475"/>
      <c r="BN1611" s="475"/>
      <c r="BO1611" s="475"/>
      <c r="BP1611" s="306"/>
      <c r="BQ1611" s="496"/>
      <c r="BR1611" s="496"/>
      <c r="BS1611" s="496"/>
      <c r="BT1611" s="496"/>
      <c r="BU1611" s="496"/>
      <c r="BV1611" s="496"/>
    </row>
    <row r="1612" spans="1:74" s="52" customFormat="1" ht="12.75">
      <c r="A1612" s="45">
        <v>2735.6132650573031</v>
      </c>
      <c r="B1612" s="46" t="s">
        <v>342</v>
      </c>
      <c r="C1612" s="47" t="s">
        <v>349</v>
      </c>
      <c r="D1612" s="48">
        <v>65.011985634456664</v>
      </c>
      <c r="E1612" s="49">
        <v>39.955939999999998</v>
      </c>
      <c r="F1612" s="49">
        <v>3.7600000000000001E-2</v>
      </c>
      <c r="G1612" s="49">
        <v>14.52974</v>
      </c>
      <c r="H1612" s="49">
        <v>0.31730000000000003</v>
      </c>
      <c r="I1612" s="49">
        <v>0.2366</v>
      </c>
      <c r="J1612" s="49">
        <v>45.278480000000002</v>
      </c>
      <c r="K1612" s="49">
        <v>0.24929999999999999</v>
      </c>
      <c r="L1612" s="49">
        <v>100.60496000000001</v>
      </c>
      <c r="M1612" s="47"/>
      <c r="N1612" s="50">
        <v>0.99656707946315815</v>
      </c>
      <c r="O1612" s="50">
        <v>7.4146122491173063E-4</v>
      </c>
      <c r="P1612" s="50">
        <v>0.30306725909685683</v>
      </c>
      <c r="Q1612" s="50">
        <v>6.3655971234953474E-3</v>
      </c>
      <c r="R1612" s="50">
        <v>4.9983384946926711E-3</v>
      </c>
      <c r="S1612" s="50">
        <v>1.6835482552912286</v>
      </c>
      <c r="T1612" s="50">
        <v>6.6620073926760403E-3</v>
      </c>
      <c r="U1612" s="50">
        <v>3.0019499980870195</v>
      </c>
      <c r="V1612" s="51">
        <v>84.744543828340781</v>
      </c>
      <c r="X1612" s="49">
        <v>0.25</v>
      </c>
      <c r="Y1612" s="49">
        <v>52.72</v>
      </c>
      <c r="Z1612" s="49">
        <v>0.6</v>
      </c>
      <c r="AA1612" s="49">
        <v>6.18</v>
      </c>
      <c r="AB1612" s="49">
        <v>9.49</v>
      </c>
      <c r="AC1612" s="49">
        <v>0.25</v>
      </c>
      <c r="AD1612" s="49">
        <v>2.29</v>
      </c>
      <c r="AE1612" s="312"/>
      <c r="AF1612" s="465" t="s">
        <v>1751</v>
      </c>
      <c r="AG1612" s="343">
        <v>30</v>
      </c>
      <c r="AH1612" s="343">
        <v>15</v>
      </c>
      <c r="AI1612" s="343"/>
      <c r="AJ1612" s="343"/>
      <c r="AK1612" s="343"/>
      <c r="AL1612" s="343"/>
      <c r="AM1612" s="343"/>
      <c r="AN1612" s="343"/>
      <c r="AO1612" s="343"/>
      <c r="AP1612" s="343"/>
      <c r="AQ1612" s="343"/>
      <c r="AR1612" s="343"/>
      <c r="AS1612" s="343"/>
      <c r="AT1612" s="343"/>
      <c r="AU1612" s="343"/>
      <c r="AV1612" s="343"/>
      <c r="AW1612" s="343"/>
      <c r="AX1612" s="343"/>
      <c r="AY1612" s="343"/>
      <c r="AZ1612" s="343"/>
      <c r="BA1612" s="343"/>
      <c r="BB1612" s="343"/>
      <c r="BC1612" s="343"/>
      <c r="BD1612" s="343"/>
      <c r="BE1612" s="475"/>
      <c r="BF1612" s="475"/>
      <c r="BG1612" s="475"/>
      <c r="BH1612" s="475"/>
      <c r="BI1612" s="475"/>
      <c r="BJ1612" s="475"/>
      <c r="BK1612" s="475"/>
      <c r="BL1612" s="475"/>
      <c r="BM1612" s="475"/>
      <c r="BN1612" s="475"/>
      <c r="BO1612" s="475"/>
      <c r="BP1612" s="306"/>
      <c r="BQ1612" s="496"/>
      <c r="BR1612" s="496"/>
      <c r="BS1612" s="496"/>
      <c r="BT1612" s="496"/>
      <c r="BU1612" s="496"/>
      <c r="BV1612" s="496"/>
    </row>
    <row r="1613" spans="1:74" s="52" customFormat="1" ht="12.75">
      <c r="A1613" s="45">
        <v>2735.6132650573031</v>
      </c>
      <c r="B1613" s="46" t="s">
        <v>342</v>
      </c>
      <c r="C1613" s="47" t="s">
        <v>349</v>
      </c>
      <c r="D1613" s="48">
        <v>70.011985634456664</v>
      </c>
      <c r="E1613" s="49">
        <v>40.005389999999998</v>
      </c>
      <c r="F1613" s="49">
        <v>6.8599999999999994E-2</v>
      </c>
      <c r="G1613" s="49">
        <v>14.644679999999999</v>
      </c>
      <c r="H1613" s="49">
        <v>0.33260000000000001</v>
      </c>
      <c r="I1613" s="49">
        <v>0.2044</v>
      </c>
      <c r="J1613" s="49">
        <v>45.308239999999998</v>
      </c>
      <c r="K1613" s="49">
        <v>0.25169999999999998</v>
      </c>
      <c r="L1613" s="49">
        <v>100.81560999999999</v>
      </c>
      <c r="M1613" s="47"/>
      <c r="N1613" s="50">
        <v>0.99593418802276357</v>
      </c>
      <c r="O1613" s="50">
        <v>1.3502421563550357E-3</v>
      </c>
      <c r="P1613" s="50">
        <v>0.30489339255822973</v>
      </c>
      <c r="Q1613" s="50">
        <v>6.6600619613494767E-3</v>
      </c>
      <c r="R1613" s="50">
        <v>4.310014815499248E-3</v>
      </c>
      <c r="S1613" s="50">
        <v>1.6815038662839528</v>
      </c>
      <c r="T1613" s="50">
        <v>6.7135618663764565E-3</v>
      </c>
      <c r="U1613" s="50">
        <v>3.0013653276645265</v>
      </c>
      <c r="V1613" s="51">
        <v>84.650935697729267</v>
      </c>
      <c r="X1613" s="49">
        <v>0.25</v>
      </c>
      <c r="Y1613" s="49">
        <v>27.7</v>
      </c>
      <c r="Z1613" s="49">
        <v>0.6</v>
      </c>
      <c r="AA1613" s="49">
        <v>5.95</v>
      </c>
      <c r="AB1613" s="49">
        <v>11.2</v>
      </c>
      <c r="AC1613" s="49">
        <v>0.25</v>
      </c>
      <c r="AD1613" s="49">
        <v>2.2799999999999998</v>
      </c>
      <c r="AE1613" s="312"/>
      <c r="AF1613" s="465" t="s">
        <v>1751</v>
      </c>
      <c r="AG1613" s="343">
        <v>30</v>
      </c>
      <c r="AH1613" s="343">
        <v>15</v>
      </c>
      <c r="AI1613" s="343"/>
      <c r="AJ1613" s="343"/>
      <c r="AK1613" s="343"/>
      <c r="AL1613" s="343"/>
      <c r="AM1613" s="343"/>
      <c r="AN1613" s="343"/>
      <c r="AO1613" s="343"/>
      <c r="AP1613" s="343"/>
      <c r="AQ1613" s="343"/>
      <c r="AR1613" s="343"/>
      <c r="AS1613" s="343"/>
      <c r="AT1613" s="343"/>
      <c r="AU1613" s="343"/>
      <c r="AV1613" s="343"/>
      <c r="AW1613" s="343"/>
      <c r="AX1613" s="343"/>
      <c r="AY1613" s="343"/>
      <c r="AZ1613" s="343"/>
      <c r="BA1613" s="343"/>
      <c r="BB1613" s="343"/>
      <c r="BC1613" s="343"/>
      <c r="BD1613" s="343"/>
      <c r="BE1613" s="475"/>
      <c r="BF1613" s="475"/>
      <c r="BG1613" s="475"/>
      <c r="BH1613" s="475"/>
      <c r="BI1613" s="475"/>
      <c r="BJ1613" s="475"/>
      <c r="BK1613" s="475"/>
      <c r="BL1613" s="475"/>
      <c r="BM1613" s="475"/>
      <c r="BN1613" s="475"/>
      <c r="BO1613" s="475"/>
      <c r="BP1613" s="306"/>
      <c r="BQ1613" s="496"/>
      <c r="BR1613" s="496"/>
      <c r="BS1613" s="496"/>
      <c r="BT1613" s="496"/>
      <c r="BU1613" s="496"/>
      <c r="BV1613" s="496"/>
    </row>
    <row r="1614" spans="1:74" s="52" customFormat="1" ht="12.75">
      <c r="A1614" s="45">
        <v>2735.6132650573031</v>
      </c>
      <c r="B1614" s="46" t="s">
        <v>342</v>
      </c>
      <c r="C1614" s="47" t="s">
        <v>349</v>
      </c>
      <c r="D1614" s="48">
        <v>75.011985634456664</v>
      </c>
      <c r="E1614" s="49">
        <v>39.985610000000001</v>
      </c>
      <c r="F1614" s="49">
        <v>5.3199999999999997E-2</v>
      </c>
      <c r="G1614" s="49">
        <v>14.577629999999999</v>
      </c>
      <c r="H1614" s="49">
        <v>0.3322</v>
      </c>
      <c r="I1614" s="49">
        <v>0.21970000000000001</v>
      </c>
      <c r="J1614" s="49">
        <v>45.486809999999998</v>
      </c>
      <c r="K1614" s="49">
        <v>0.24629999999999999</v>
      </c>
      <c r="L1614" s="49">
        <v>100.90145</v>
      </c>
      <c r="M1614" s="47"/>
      <c r="N1614" s="50">
        <v>0.99456961983138248</v>
      </c>
      <c r="O1614" s="50">
        <v>1.0462091420851162E-3</v>
      </c>
      <c r="P1614" s="50">
        <v>0.30323154618090781</v>
      </c>
      <c r="Q1614" s="50">
        <v>6.6462241450032595E-3</v>
      </c>
      <c r="R1614" s="50">
        <v>4.6285745117981602E-3</v>
      </c>
      <c r="S1614" s="50">
        <v>1.6866520155336198</v>
      </c>
      <c r="T1614" s="50">
        <v>6.5637725396503364E-3</v>
      </c>
      <c r="U1614" s="50">
        <v>3.0033379618844469</v>
      </c>
      <c r="V1614" s="51">
        <v>84.761342220464556</v>
      </c>
      <c r="X1614" s="49">
        <v>0.25</v>
      </c>
      <c r="Y1614" s="49">
        <v>38.28</v>
      </c>
      <c r="Z1614" s="49">
        <v>0.6</v>
      </c>
      <c r="AA1614" s="49">
        <v>5.86</v>
      </c>
      <c r="AB1614" s="49">
        <v>10.51</v>
      </c>
      <c r="AC1614" s="49">
        <v>0.25</v>
      </c>
      <c r="AD1614" s="49">
        <v>2.33</v>
      </c>
      <c r="AE1614" s="312"/>
      <c r="AF1614" s="465" t="s">
        <v>1751</v>
      </c>
      <c r="AG1614" s="343">
        <v>30</v>
      </c>
      <c r="AH1614" s="343">
        <v>15</v>
      </c>
      <c r="AI1614" s="343"/>
      <c r="AJ1614" s="343"/>
      <c r="AK1614" s="343"/>
      <c r="AL1614" s="343"/>
      <c r="AM1614" s="343"/>
      <c r="AN1614" s="343"/>
      <c r="AO1614" s="343"/>
      <c r="AP1614" s="343"/>
      <c r="AQ1614" s="343"/>
      <c r="AR1614" s="343"/>
      <c r="AS1614" s="343"/>
      <c r="AT1614" s="343"/>
      <c r="AU1614" s="343"/>
      <c r="AV1614" s="343"/>
      <c r="AW1614" s="343"/>
      <c r="AX1614" s="343"/>
      <c r="AY1614" s="343"/>
      <c r="AZ1614" s="343"/>
      <c r="BA1614" s="343"/>
      <c r="BB1614" s="343"/>
      <c r="BC1614" s="343"/>
      <c r="BD1614" s="343"/>
      <c r="BE1614" s="475"/>
      <c r="BF1614" s="475"/>
      <c r="BG1614" s="475"/>
      <c r="BH1614" s="475"/>
      <c r="BI1614" s="475"/>
      <c r="BJ1614" s="475"/>
      <c r="BK1614" s="475"/>
      <c r="BL1614" s="475"/>
      <c r="BM1614" s="475"/>
      <c r="BN1614" s="475"/>
      <c r="BO1614" s="475"/>
      <c r="BP1614" s="306"/>
      <c r="BQ1614" s="496"/>
      <c r="BR1614" s="496"/>
      <c r="BS1614" s="496"/>
      <c r="BT1614" s="496"/>
      <c r="BU1614" s="496"/>
      <c r="BV1614" s="496"/>
    </row>
    <row r="1615" spans="1:74" s="52" customFormat="1" ht="12.75">
      <c r="A1615" s="45">
        <v>2735.6132650573031</v>
      </c>
      <c r="B1615" s="46" t="s">
        <v>342</v>
      </c>
      <c r="C1615" s="47" t="s">
        <v>349</v>
      </c>
      <c r="D1615" s="48">
        <v>80.011985634456664</v>
      </c>
      <c r="E1615" s="49">
        <v>39.886710000000001</v>
      </c>
      <c r="F1615" s="49">
        <v>2.5899999999999999E-2</v>
      </c>
      <c r="G1615" s="49">
        <v>14.71172</v>
      </c>
      <c r="H1615" s="49">
        <v>0.31969999999999998</v>
      </c>
      <c r="I1615" s="49">
        <v>0.21279999999999999</v>
      </c>
      <c r="J1615" s="49">
        <v>45.367759999999997</v>
      </c>
      <c r="K1615" s="49">
        <v>0.25330000000000003</v>
      </c>
      <c r="L1615" s="49">
        <v>100.77788999999999</v>
      </c>
      <c r="M1615" s="47"/>
      <c r="N1615" s="50">
        <v>0.99418865471702855</v>
      </c>
      <c r="O1615" s="50">
        <v>5.10405994533001E-4</v>
      </c>
      <c r="P1615" s="50">
        <v>0.30666204809660946</v>
      </c>
      <c r="Q1615" s="50">
        <v>6.4095437442818395E-3</v>
      </c>
      <c r="R1615" s="50">
        <v>4.4926020410233801E-3</v>
      </c>
      <c r="S1615" s="50">
        <v>1.6857628141608534</v>
      </c>
      <c r="T1615" s="50">
        <v>6.7644645395757074E-3</v>
      </c>
      <c r="U1615" s="50">
        <v>3.0047905332939053</v>
      </c>
      <c r="V1615" s="51">
        <v>84.608601613756491</v>
      </c>
      <c r="X1615" s="49">
        <v>0.25</v>
      </c>
      <c r="Y1615" s="49">
        <v>74.849999999999994</v>
      </c>
      <c r="Z1615" s="49">
        <v>0.6</v>
      </c>
      <c r="AA1615" s="49">
        <v>6.07</v>
      </c>
      <c r="AB1615" s="49">
        <v>10.49</v>
      </c>
      <c r="AC1615" s="49">
        <v>0.25</v>
      </c>
      <c r="AD1615" s="49">
        <v>2.2599999999999998</v>
      </c>
      <c r="AE1615" s="312"/>
      <c r="AF1615" s="465" t="s">
        <v>1751</v>
      </c>
      <c r="AG1615" s="343">
        <v>30</v>
      </c>
      <c r="AH1615" s="343">
        <v>15</v>
      </c>
      <c r="AI1615" s="343"/>
      <c r="AJ1615" s="343"/>
      <c r="AK1615" s="343"/>
      <c r="AL1615" s="343"/>
      <c r="AM1615" s="343"/>
      <c r="AN1615" s="343"/>
      <c r="AO1615" s="343"/>
      <c r="AP1615" s="343"/>
      <c r="AQ1615" s="343"/>
      <c r="AR1615" s="343"/>
      <c r="AS1615" s="343"/>
      <c r="AT1615" s="343"/>
      <c r="AU1615" s="343"/>
      <c r="AV1615" s="343"/>
      <c r="AW1615" s="343"/>
      <c r="AX1615" s="343"/>
      <c r="AY1615" s="343"/>
      <c r="AZ1615" s="343"/>
      <c r="BA1615" s="343"/>
      <c r="BB1615" s="343"/>
      <c r="BC1615" s="343"/>
      <c r="BD1615" s="343"/>
      <c r="BE1615" s="475"/>
      <c r="BF1615" s="475"/>
      <c r="BG1615" s="475"/>
      <c r="BH1615" s="475"/>
      <c r="BI1615" s="475"/>
      <c r="BJ1615" s="475"/>
      <c r="BK1615" s="475"/>
      <c r="BL1615" s="475"/>
      <c r="BM1615" s="475"/>
      <c r="BN1615" s="475"/>
      <c r="BO1615" s="475"/>
      <c r="BP1615" s="306"/>
      <c r="BQ1615" s="496"/>
      <c r="BR1615" s="496"/>
      <c r="BS1615" s="496"/>
      <c r="BT1615" s="496"/>
      <c r="BU1615" s="496"/>
      <c r="BV1615" s="496"/>
    </row>
    <row r="1616" spans="1:74" s="52" customFormat="1" ht="12.75">
      <c r="A1616" s="45">
        <v>2735.6132650573031</v>
      </c>
      <c r="B1616" s="46" t="s">
        <v>342</v>
      </c>
      <c r="C1616" s="47" t="s">
        <v>349</v>
      </c>
      <c r="D1616" s="48">
        <v>85.011985634456664</v>
      </c>
      <c r="E1616" s="49">
        <v>39.926270000000002</v>
      </c>
      <c r="F1616" s="49">
        <v>6.1699999999999998E-2</v>
      </c>
      <c r="G1616" s="49">
        <v>14.62552</v>
      </c>
      <c r="H1616" s="49">
        <v>0.31419999999999998</v>
      </c>
      <c r="I1616" s="49">
        <v>0.2122</v>
      </c>
      <c r="J1616" s="49">
        <v>45.586030000000001</v>
      </c>
      <c r="K1616" s="49">
        <v>0.25419999999999998</v>
      </c>
      <c r="L1616" s="49">
        <v>100.98012</v>
      </c>
      <c r="M1616" s="47"/>
      <c r="N1616" s="50">
        <v>0.99261788988499677</v>
      </c>
      <c r="O1616" s="50">
        <v>1.2127853381159023E-3</v>
      </c>
      <c r="P1616" s="50">
        <v>0.30408196911219848</v>
      </c>
      <c r="Q1616" s="50">
        <v>6.283092188518356E-3</v>
      </c>
      <c r="R1616" s="50">
        <v>4.4684250483253973E-3</v>
      </c>
      <c r="S1616" s="50">
        <v>1.6895213195765528</v>
      </c>
      <c r="T1616" s="50">
        <v>6.7710582900629311E-3</v>
      </c>
      <c r="U1616" s="50">
        <v>3.0049565394387709</v>
      </c>
      <c r="V1616" s="51">
        <v>84.747117401065196</v>
      </c>
      <c r="X1616" s="49">
        <v>0.25</v>
      </c>
      <c r="Y1616" s="49">
        <v>33.06</v>
      </c>
      <c r="Z1616" s="49">
        <v>0.6</v>
      </c>
      <c r="AA1616" s="49">
        <v>6.23</v>
      </c>
      <c r="AB1616" s="49">
        <v>10.55</v>
      </c>
      <c r="AC1616" s="49">
        <v>0.25</v>
      </c>
      <c r="AD1616" s="49">
        <v>2.2599999999999998</v>
      </c>
      <c r="AE1616" s="312"/>
      <c r="AF1616" s="465" t="s">
        <v>1751</v>
      </c>
      <c r="AG1616" s="343">
        <v>30</v>
      </c>
      <c r="AH1616" s="343">
        <v>15</v>
      </c>
      <c r="AI1616" s="343"/>
      <c r="AJ1616" s="343"/>
      <c r="AK1616" s="343"/>
      <c r="AL1616" s="343"/>
      <c r="AM1616" s="343"/>
      <c r="AN1616" s="343"/>
      <c r="AO1616" s="343"/>
      <c r="AP1616" s="343"/>
      <c r="AQ1616" s="343"/>
      <c r="AR1616" s="343"/>
      <c r="AS1616" s="343"/>
      <c r="AT1616" s="343"/>
      <c r="AU1616" s="343"/>
      <c r="AV1616" s="343"/>
      <c r="AW1616" s="343"/>
      <c r="AX1616" s="343"/>
      <c r="AY1616" s="343"/>
      <c r="AZ1616" s="343"/>
      <c r="BA1616" s="343"/>
      <c r="BB1616" s="343"/>
      <c r="BC1616" s="343"/>
      <c r="BD1616" s="343"/>
      <c r="BE1616" s="475"/>
      <c r="BF1616" s="475"/>
      <c r="BG1616" s="475"/>
      <c r="BH1616" s="475"/>
      <c r="BI1616" s="475"/>
      <c r="BJ1616" s="475"/>
      <c r="BK1616" s="475"/>
      <c r="BL1616" s="475"/>
      <c r="BM1616" s="475"/>
      <c r="BN1616" s="475"/>
      <c r="BO1616" s="475"/>
      <c r="BP1616" s="306"/>
      <c r="BQ1616" s="496"/>
      <c r="BR1616" s="496"/>
      <c r="BS1616" s="496"/>
      <c r="BT1616" s="496"/>
      <c r="BU1616" s="496"/>
      <c r="BV1616" s="496"/>
    </row>
    <row r="1617" spans="1:74" s="52" customFormat="1" ht="12.75">
      <c r="A1617" s="45">
        <v>2735.6132650573031</v>
      </c>
      <c r="B1617" s="46" t="s">
        <v>342</v>
      </c>
      <c r="C1617" s="47" t="s">
        <v>349</v>
      </c>
      <c r="D1617" s="48">
        <v>90.011985634456664</v>
      </c>
      <c r="E1617" s="49">
        <v>40.054839999999999</v>
      </c>
      <c r="F1617" s="49">
        <v>3.9800000000000002E-2</v>
      </c>
      <c r="G1617" s="49">
        <v>14.62552</v>
      </c>
      <c r="H1617" s="49">
        <v>0.32600000000000001</v>
      </c>
      <c r="I1617" s="49">
        <v>0.20930000000000001</v>
      </c>
      <c r="J1617" s="49">
        <v>45.407449999999997</v>
      </c>
      <c r="K1617" s="49">
        <v>0.248</v>
      </c>
      <c r="L1617" s="49">
        <v>100.91091</v>
      </c>
      <c r="M1617" s="47"/>
      <c r="N1617" s="50">
        <v>0.99618972024452979</v>
      </c>
      <c r="O1617" s="50">
        <v>7.8261026824144977E-4</v>
      </c>
      <c r="P1617" s="50">
        <v>0.30419660634260037</v>
      </c>
      <c r="Q1617" s="50">
        <v>6.5215157440830793E-3</v>
      </c>
      <c r="R1617" s="50">
        <v>4.4090195262295644E-3</v>
      </c>
      <c r="S1617" s="50">
        <v>1.6835371861744657</v>
      </c>
      <c r="T1617" s="50">
        <v>6.6084009188375984E-3</v>
      </c>
      <c r="U1617" s="50">
        <v>3.0022450592189873</v>
      </c>
      <c r="V1617" s="51">
        <v>84.696310567956061</v>
      </c>
      <c r="X1617" s="49">
        <v>0.25</v>
      </c>
      <c r="Y1617" s="49">
        <v>50.92</v>
      </c>
      <c r="Z1617" s="49">
        <v>0.6</v>
      </c>
      <c r="AA1617" s="49">
        <v>6.01</v>
      </c>
      <c r="AB1617" s="49">
        <v>10.68</v>
      </c>
      <c r="AC1617" s="49">
        <v>0.25</v>
      </c>
      <c r="AD1617" s="49">
        <v>2.31</v>
      </c>
      <c r="AE1617" s="312"/>
      <c r="AF1617" s="465" t="s">
        <v>1751</v>
      </c>
      <c r="AG1617" s="343">
        <v>30</v>
      </c>
      <c r="AH1617" s="343">
        <v>15</v>
      </c>
      <c r="AI1617" s="343"/>
      <c r="AJ1617" s="343"/>
      <c r="AK1617" s="343"/>
      <c r="AL1617" s="343"/>
      <c r="AM1617" s="343"/>
      <c r="AN1617" s="343"/>
      <c r="AO1617" s="343"/>
      <c r="AP1617" s="343"/>
      <c r="AQ1617" s="343"/>
      <c r="AR1617" s="343"/>
      <c r="AS1617" s="343"/>
      <c r="AT1617" s="343"/>
      <c r="AU1617" s="343"/>
      <c r="AV1617" s="343"/>
      <c r="AW1617" s="343"/>
      <c r="AX1617" s="343"/>
      <c r="AY1617" s="343"/>
      <c r="AZ1617" s="343"/>
      <c r="BA1617" s="343"/>
      <c r="BB1617" s="343"/>
      <c r="BC1617" s="343"/>
      <c r="BD1617" s="343"/>
      <c r="BE1617" s="475"/>
      <c r="BF1617" s="475"/>
      <c r="BG1617" s="475"/>
      <c r="BH1617" s="475"/>
      <c r="BI1617" s="475"/>
      <c r="BJ1617" s="475"/>
      <c r="BK1617" s="475"/>
      <c r="BL1617" s="475"/>
      <c r="BM1617" s="475"/>
      <c r="BN1617" s="475"/>
      <c r="BO1617" s="475"/>
      <c r="BP1617" s="306"/>
      <c r="BQ1617" s="496"/>
      <c r="BR1617" s="496"/>
      <c r="BS1617" s="496"/>
      <c r="BT1617" s="496"/>
      <c r="BU1617" s="496"/>
      <c r="BV1617" s="496"/>
    </row>
    <row r="1618" spans="1:74" s="52" customFormat="1" ht="12.75">
      <c r="A1618" s="45">
        <v>2735.6132650573031</v>
      </c>
      <c r="B1618" s="46" t="s">
        <v>342</v>
      </c>
      <c r="C1618" s="47" t="s">
        <v>349</v>
      </c>
      <c r="D1618" s="48">
        <v>95.011985634456664</v>
      </c>
      <c r="E1618" s="49">
        <v>40.0944</v>
      </c>
      <c r="F1618" s="49">
        <v>6.5199999999999994E-2</v>
      </c>
      <c r="G1618" s="49">
        <v>14.76919</v>
      </c>
      <c r="H1618" s="49">
        <v>0.2853</v>
      </c>
      <c r="I1618" s="49">
        <v>0.221</v>
      </c>
      <c r="J1618" s="49">
        <v>45.278480000000002</v>
      </c>
      <c r="K1618" s="49">
        <v>0.2445</v>
      </c>
      <c r="L1618" s="49">
        <v>100.95807000000001</v>
      </c>
      <c r="M1618" s="47"/>
      <c r="N1618" s="50">
        <v>0.99692147692525024</v>
      </c>
      <c r="O1618" s="50">
        <v>1.2817409043472589E-3</v>
      </c>
      <c r="P1618" s="50">
        <v>0.30710713394406641</v>
      </c>
      <c r="Q1618" s="50">
        <v>5.7058834642475468E-3</v>
      </c>
      <c r="R1618" s="50">
        <v>4.6543093599174671E-3</v>
      </c>
      <c r="S1618" s="50">
        <v>1.678331006763736</v>
      </c>
      <c r="T1618" s="50">
        <v>6.51348990448991E-3</v>
      </c>
      <c r="U1618" s="50">
        <v>3.0005150412660551</v>
      </c>
      <c r="V1618" s="51">
        <v>84.532022043528201</v>
      </c>
      <c r="X1618" s="49">
        <v>0.25</v>
      </c>
      <c r="Y1618" s="49">
        <v>30.12</v>
      </c>
      <c r="Z1618" s="49">
        <v>0.6</v>
      </c>
      <c r="AA1618" s="49">
        <v>6.79</v>
      </c>
      <c r="AB1618" s="49">
        <v>10.199999999999999</v>
      </c>
      <c r="AC1618" s="49">
        <v>0.25</v>
      </c>
      <c r="AD1618" s="49">
        <v>2.33</v>
      </c>
      <c r="AE1618" s="312"/>
      <c r="AF1618" s="465" t="s">
        <v>1751</v>
      </c>
      <c r="AG1618" s="343">
        <v>30</v>
      </c>
      <c r="AH1618" s="343">
        <v>15</v>
      </c>
      <c r="AI1618" s="343"/>
      <c r="AJ1618" s="343"/>
      <c r="AK1618" s="343"/>
      <c r="AL1618" s="343"/>
      <c r="AM1618" s="343"/>
      <c r="AN1618" s="343"/>
      <c r="AO1618" s="343"/>
      <c r="AP1618" s="343"/>
      <c r="AQ1618" s="343"/>
      <c r="AR1618" s="343"/>
      <c r="AS1618" s="343"/>
      <c r="AT1618" s="343"/>
      <c r="AU1618" s="343"/>
      <c r="AV1618" s="343"/>
      <c r="AW1618" s="343"/>
      <c r="AX1618" s="343"/>
      <c r="AY1618" s="343"/>
      <c r="AZ1618" s="343"/>
      <c r="BA1618" s="343"/>
      <c r="BB1618" s="343"/>
      <c r="BC1618" s="343"/>
      <c r="BD1618" s="343"/>
      <c r="BE1618" s="475"/>
      <c r="BF1618" s="475"/>
      <c r="BG1618" s="475"/>
      <c r="BH1618" s="475"/>
      <c r="BI1618" s="475"/>
      <c r="BJ1618" s="475"/>
      <c r="BK1618" s="475"/>
      <c r="BL1618" s="475"/>
      <c r="BM1618" s="475"/>
      <c r="BN1618" s="475"/>
      <c r="BO1618" s="475"/>
      <c r="BP1618" s="306"/>
      <c r="BQ1618" s="496"/>
      <c r="BR1618" s="496"/>
      <c r="BS1618" s="496"/>
      <c r="BT1618" s="496"/>
      <c r="BU1618" s="496"/>
      <c r="BV1618" s="496"/>
    </row>
    <row r="1619" spans="1:74" s="52" customFormat="1" ht="12.75">
      <c r="A1619" s="38"/>
      <c r="B1619" s="46"/>
      <c r="C1619" s="47"/>
      <c r="D1619" s="48"/>
      <c r="E1619" s="49"/>
      <c r="F1619" s="49"/>
      <c r="G1619" s="49"/>
      <c r="H1619" s="49"/>
      <c r="I1619" s="49"/>
      <c r="J1619" s="49"/>
      <c r="K1619" s="49"/>
      <c r="L1619" s="49"/>
      <c r="M1619" s="47"/>
      <c r="N1619" s="50"/>
      <c r="O1619" s="50"/>
      <c r="P1619" s="50"/>
      <c r="Q1619" s="50"/>
      <c r="R1619" s="50"/>
      <c r="S1619" s="50"/>
      <c r="T1619" s="50"/>
      <c r="U1619" s="50"/>
      <c r="V1619" s="51"/>
      <c r="AE1619" s="312"/>
      <c r="AF1619" s="312"/>
      <c r="AG1619" s="312"/>
      <c r="AH1619" s="312"/>
      <c r="AI1619" s="312"/>
      <c r="AJ1619" s="312"/>
      <c r="AK1619" s="312"/>
      <c r="AL1619" s="312"/>
      <c r="AM1619" s="312"/>
      <c r="AN1619" s="312"/>
      <c r="AO1619" s="312"/>
      <c r="AP1619" s="312"/>
      <c r="AQ1619" s="312"/>
      <c r="AR1619" s="312"/>
      <c r="AS1619" s="312"/>
      <c r="AT1619" s="312"/>
      <c r="AU1619" s="312"/>
      <c r="AV1619" s="312"/>
      <c r="AW1619" s="312"/>
      <c r="AX1619" s="312"/>
      <c r="AY1619" s="312"/>
      <c r="AZ1619" s="312"/>
      <c r="BA1619" s="312"/>
      <c r="BB1619" s="312"/>
      <c r="BC1619" s="312"/>
      <c r="BD1619" s="312"/>
      <c r="BE1619" s="306"/>
      <c r="BF1619" s="306"/>
      <c r="BG1619" s="306"/>
      <c r="BH1619" s="306"/>
      <c r="BI1619" s="306"/>
      <c r="BJ1619" s="306"/>
      <c r="BK1619" s="306"/>
      <c r="BL1619" s="306"/>
      <c r="BM1619" s="306"/>
      <c r="BN1619" s="306"/>
      <c r="BO1619" s="306"/>
      <c r="BP1619" s="306"/>
      <c r="BQ1619" s="496"/>
      <c r="BR1619" s="496"/>
      <c r="BS1619" s="496"/>
      <c r="BT1619" s="496"/>
      <c r="BU1619" s="496"/>
      <c r="BV1619" s="496"/>
    </row>
    <row r="1620" spans="1:74" s="52" customFormat="1" ht="12.75">
      <c r="A1620" s="45">
        <v>2735.6132650573031</v>
      </c>
      <c r="B1620" s="46" t="s">
        <v>342</v>
      </c>
      <c r="C1620" s="47" t="s">
        <v>337</v>
      </c>
      <c r="D1620" s="48">
        <v>0</v>
      </c>
      <c r="E1620" s="49">
        <v>38.863300000000002</v>
      </c>
      <c r="F1620" s="49">
        <v>1.0388E-2</v>
      </c>
      <c r="G1620" s="49">
        <v>17.951899999999998</v>
      </c>
      <c r="H1620" s="49">
        <v>0.17937800000000001</v>
      </c>
      <c r="I1620" s="49">
        <v>0.23667299999999999</v>
      </c>
      <c r="J1620" s="49">
        <v>41.092399999999998</v>
      </c>
      <c r="K1620" s="49">
        <v>0.42559900000000001</v>
      </c>
      <c r="L1620" s="49">
        <v>98.934008000000006</v>
      </c>
      <c r="M1620" s="47"/>
      <c r="N1620" s="50">
        <v>1.0000818062298358</v>
      </c>
      <c r="O1620" s="50">
        <v>2.1135046490563218E-4</v>
      </c>
      <c r="P1620" s="50">
        <v>0.38633340858583465</v>
      </c>
      <c r="Q1620" s="50">
        <v>3.7128629719858273E-3</v>
      </c>
      <c r="R1620" s="50">
        <v>5.1585816208983325E-3</v>
      </c>
      <c r="S1620" s="50">
        <v>1.5763981044358018</v>
      </c>
      <c r="T1620" s="50">
        <v>1.1734216525698631E-2</v>
      </c>
      <c r="U1620" s="50">
        <v>2.9889187181700918</v>
      </c>
      <c r="V1620" s="51">
        <v>80.316543244823521</v>
      </c>
      <c r="X1620" s="49">
        <v>0.21354400000000001</v>
      </c>
      <c r="Y1620" s="49">
        <v>159.99600000000001</v>
      </c>
      <c r="Z1620" s="49">
        <v>0.42873800000000001</v>
      </c>
      <c r="AA1620" s="49">
        <v>11.3134</v>
      </c>
      <c r="AB1620" s="49">
        <v>6.06508</v>
      </c>
      <c r="AC1620" s="49">
        <v>0.18557699999999999</v>
      </c>
      <c r="AD1620" s="49">
        <v>3.32612</v>
      </c>
      <c r="AE1620" s="312"/>
      <c r="AF1620" s="343" t="s">
        <v>1744</v>
      </c>
      <c r="AG1620" s="343">
        <v>30</v>
      </c>
      <c r="AH1620" s="343">
        <v>15</v>
      </c>
      <c r="AI1620" s="343"/>
      <c r="AJ1620" s="343"/>
      <c r="AK1620" s="343"/>
      <c r="AL1620" s="343"/>
      <c r="AM1620" s="343"/>
      <c r="AN1620" s="343"/>
      <c r="AO1620" s="343"/>
      <c r="AP1620" s="343"/>
      <c r="AQ1620" s="343"/>
      <c r="AR1620" s="343"/>
      <c r="AS1620" s="343"/>
      <c r="AT1620" s="343"/>
      <c r="AU1620" s="343"/>
      <c r="AV1620" s="343"/>
      <c r="AW1620" s="343"/>
      <c r="AX1620" s="343"/>
      <c r="AY1620" s="343"/>
      <c r="AZ1620" s="343"/>
      <c r="BA1620" s="343"/>
      <c r="BB1620" s="343"/>
      <c r="BC1620" s="343"/>
      <c r="BD1620" s="343"/>
      <c r="BE1620" s="475"/>
      <c r="BF1620" s="475"/>
      <c r="BG1620" s="475"/>
      <c r="BH1620" s="475"/>
      <c r="BI1620" s="475"/>
      <c r="BJ1620" s="475"/>
      <c r="BK1620" s="475"/>
      <c r="BL1620" s="475"/>
      <c r="BM1620" s="475"/>
      <c r="BN1620" s="475"/>
      <c r="BO1620" s="475"/>
      <c r="BP1620" s="306"/>
      <c r="BQ1620" s="496"/>
      <c r="BR1620" s="496"/>
      <c r="BS1620" s="496"/>
      <c r="BT1620" s="496"/>
      <c r="BU1620" s="496"/>
      <c r="BV1620" s="496"/>
    </row>
    <row r="1621" spans="1:74" s="52" customFormat="1" ht="12.75">
      <c r="A1621" s="45">
        <v>2735.6132650573031</v>
      </c>
      <c r="B1621" s="46" t="s">
        <v>342</v>
      </c>
      <c r="C1621" s="47" t="s">
        <v>337</v>
      </c>
      <c r="D1621" s="48">
        <v>6.11</v>
      </c>
      <c r="E1621" s="49">
        <v>38.933599999999998</v>
      </c>
      <c r="F1621" s="49">
        <v>2.6723E-2</v>
      </c>
      <c r="G1621" s="49">
        <v>16.8523</v>
      </c>
      <c r="H1621" s="49">
        <v>0.21657100000000001</v>
      </c>
      <c r="I1621" s="49">
        <v>0.230238</v>
      </c>
      <c r="J1621" s="49">
        <v>42.715299999999999</v>
      </c>
      <c r="K1621" s="49">
        <v>0.258936</v>
      </c>
      <c r="L1621" s="49">
        <v>99.263884000000004</v>
      </c>
      <c r="M1621" s="47"/>
      <c r="N1621" s="50">
        <v>0.99538899358991462</v>
      </c>
      <c r="O1621" s="50">
        <v>5.4016805683237512E-4</v>
      </c>
      <c r="P1621" s="50">
        <v>0.36031591680771075</v>
      </c>
      <c r="Q1621" s="50">
        <v>4.4536128959127364E-3</v>
      </c>
      <c r="R1621" s="50">
        <v>4.9857559345530744E-3</v>
      </c>
      <c r="S1621" s="50">
        <v>1.6280220324939847</v>
      </c>
      <c r="T1621" s="50">
        <v>7.0928104509929077E-3</v>
      </c>
      <c r="U1621" s="50">
        <v>3.0017097502520742</v>
      </c>
      <c r="V1621" s="51">
        <v>81.87853745213414</v>
      </c>
      <c r="X1621" s="49">
        <v>0.21373200000000001</v>
      </c>
      <c r="Y1621" s="49">
        <v>58.152200000000001</v>
      </c>
      <c r="Z1621" s="49">
        <v>0.44372400000000001</v>
      </c>
      <c r="AA1621" s="49">
        <v>9.6403099999999995</v>
      </c>
      <c r="AB1621" s="49">
        <v>6.1866500000000002</v>
      </c>
      <c r="AC1621" s="49">
        <v>0.18134600000000001</v>
      </c>
      <c r="AD1621" s="49">
        <v>4.76267</v>
      </c>
      <c r="AE1621" s="312"/>
      <c r="AF1621" s="343" t="s">
        <v>1744</v>
      </c>
      <c r="AG1621" s="343">
        <v>30</v>
      </c>
      <c r="AH1621" s="343">
        <v>15</v>
      </c>
      <c r="AI1621" s="343"/>
      <c r="AJ1621" s="343"/>
      <c r="AK1621" s="343"/>
      <c r="AL1621" s="343"/>
      <c r="AM1621" s="343"/>
      <c r="AN1621" s="343"/>
      <c r="AO1621" s="343"/>
      <c r="AP1621" s="343"/>
      <c r="AQ1621" s="343"/>
      <c r="AR1621" s="343"/>
      <c r="AS1621" s="343"/>
      <c r="AT1621" s="343"/>
      <c r="AU1621" s="343"/>
      <c r="AV1621" s="343"/>
      <c r="AW1621" s="343"/>
      <c r="AX1621" s="343"/>
      <c r="AY1621" s="343"/>
      <c r="AZ1621" s="343"/>
      <c r="BA1621" s="343"/>
      <c r="BB1621" s="343"/>
      <c r="BC1621" s="343"/>
      <c r="BD1621" s="343"/>
      <c r="BE1621" s="475"/>
      <c r="BF1621" s="475"/>
      <c r="BG1621" s="475"/>
      <c r="BH1621" s="475"/>
      <c r="BI1621" s="475"/>
      <c r="BJ1621" s="475"/>
      <c r="BK1621" s="475"/>
      <c r="BL1621" s="475"/>
      <c r="BM1621" s="475"/>
      <c r="BN1621" s="475"/>
      <c r="BO1621" s="475"/>
      <c r="BP1621" s="306"/>
      <c r="BQ1621" s="496"/>
      <c r="BR1621" s="496"/>
      <c r="BS1621" s="496"/>
      <c r="BT1621" s="496"/>
      <c r="BU1621" s="496"/>
      <c r="BV1621" s="496"/>
    </row>
    <row r="1622" spans="1:74" s="52" customFormat="1" ht="12.75">
      <c r="A1622" s="45">
        <v>2735.6132650573031</v>
      </c>
      <c r="B1622" s="46" t="s">
        <v>342</v>
      </c>
      <c r="C1622" s="47" t="s">
        <v>337</v>
      </c>
      <c r="D1622" s="48">
        <v>12.22</v>
      </c>
      <c r="E1622" s="49">
        <v>39.218000000000004</v>
      </c>
      <c r="F1622" s="49">
        <v>4.7475999999999997E-2</v>
      </c>
      <c r="G1622" s="49">
        <v>16.368600000000001</v>
      </c>
      <c r="H1622" s="49">
        <v>0.19973399999999999</v>
      </c>
      <c r="I1622" s="49">
        <v>0.23275299999999999</v>
      </c>
      <c r="J1622" s="49">
        <v>43.2776</v>
      </c>
      <c r="K1622" s="49">
        <v>0.248002</v>
      </c>
      <c r="L1622" s="49">
        <v>99.632919000000001</v>
      </c>
      <c r="M1622" s="47"/>
      <c r="N1622" s="50">
        <v>0.9958753748000837</v>
      </c>
      <c r="O1622" s="50">
        <v>9.5316719671535862E-4</v>
      </c>
      <c r="P1622" s="50">
        <v>0.34760585372396025</v>
      </c>
      <c r="Q1622" s="50">
        <v>4.0795799001356057E-3</v>
      </c>
      <c r="R1622" s="50">
        <v>5.0061121885923753E-3</v>
      </c>
      <c r="S1622" s="50">
        <v>1.6382918302834302</v>
      </c>
      <c r="T1622" s="50">
        <v>6.7473366935667895E-3</v>
      </c>
      <c r="U1622" s="50">
        <v>2.9997789334598184</v>
      </c>
      <c r="V1622" s="51">
        <v>82.496285859877844</v>
      </c>
      <c r="X1622" s="49">
        <v>0.213003</v>
      </c>
      <c r="Y1622" s="49">
        <v>33.676900000000003</v>
      </c>
      <c r="Z1622" s="49">
        <v>0.45020900000000003</v>
      </c>
      <c r="AA1622" s="49">
        <v>10.4558</v>
      </c>
      <c r="AB1622" s="49">
        <v>5.9561400000000004</v>
      </c>
      <c r="AC1622" s="49">
        <v>0.179919</v>
      </c>
      <c r="AD1622" s="49">
        <v>4.9885999999999999</v>
      </c>
      <c r="AE1622" s="312"/>
      <c r="AF1622" s="343" t="s">
        <v>1744</v>
      </c>
      <c r="AG1622" s="343">
        <v>30</v>
      </c>
      <c r="AH1622" s="343">
        <v>15</v>
      </c>
      <c r="AI1622" s="343"/>
      <c r="AJ1622" s="343"/>
      <c r="AK1622" s="343"/>
      <c r="AL1622" s="343"/>
      <c r="AM1622" s="343"/>
      <c r="AN1622" s="343"/>
      <c r="AO1622" s="343"/>
      <c r="AP1622" s="343"/>
      <c r="AQ1622" s="343"/>
      <c r="AR1622" s="343"/>
      <c r="AS1622" s="343"/>
      <c r="AT1622" s="343"/>
      <c r="AU1622" s="343"/>
      <c r="AV1622" s="343"/>
      <c r="AW1622" s="343"/>
      <c r="AX1622" s="343"/>
      <c r="AY1622" s="343"/>
      <c r="AZ1622" s="343"/>
      <c r="BA1622" s="343"/>
      <c r="BB1622" s="343"/>
      <c r="BC1622" s="343"/>
      <c r="BD1622" s="343"/>
      <c r="BE1622" s="475"/>
      <c r="BF1622" s="475"/>
      <c r="BG1622" s="475"/>
      <c r="BH1622" s="475"/>
      <c r="BI1622" s="475"/>
      <c r="BJ1622" s="475"/>
      <c r="BK1622" s="475"/>
      <c r="BL1622" s="475"/>
      <c r="BM1622" s="475"/>
      <c r="BN1622" s="475"/>
      <c r="BO1622" s="475"/>
      <c r="BP1622" s="306"/>
      <c r="BQ1622" s="496"/>
      <c r="BR1622" s="496"/>
      <c r="BS1622" s="496"/>
      <c r="BT1622" s="496"/>
      <c r="BU1622" s="496"/>
      <c r="BV1622" s="496"/>
    </row>
    <row r="1623" spans="1:74" s="52" customFormat="1" ht="12.75">
      <c r="A1623" s="45">
        <v>2735.6132650573031</v>
      </c>
      <c r="B1623" s="46" t="s">
        <v>342</v>
      </c>
      <c r="C1623" s="47" t="s">
        <v>337</v>
      </c>
      <c r="D1623" s="48">
        <v>18.330000000000002</v>
      </c>
      <c r="E1623" s="49">
        <v>39.6297</v>
      </c>
      <c r="F1623" s="49">
        <v>7.0576E-2</v>
      </c>
      <c r="G1623" s="49">
        <v>15.0304</v>
      </c>
      <c r="H1623" s="49">
        <v>0.24396200000000001</v>
      </c>
      <c r="I1623" s="49">
        <v>0.20502000000000001</v>
      </c>
      <c r="J1623" s="49">
        <v>44.428600000000003</v>
      </c>
      <c r="K1623" s="49">
        <v>0.25624799999999998</v>
      </c>
      <c r="L1623" s="49">
        <v>99.900884000000005</v>
      </c>
      <c r="M1623" s="47"/>
      <c r="N1623" s="50">
        <v>0.99696039651448998</v>
      </c>
      <c r="O1623" s="50">
        <v>1.4037493799467467E-3</v>
      </c>
      <c r="P1623" s="50">
        <v>0.31621586437048077</v>
      </c>
      <c r="Q1623" s="50">
        <v>4.9365461265355971E-3</v>
      </c>
      <c r="R1623" s="50">
        <v>4.3685679007153828E-3</v>
      </c>
      <c r="S1623" s="50">
        <v>1.6662044721484901</v>
      </c>
      <c r="T1623" s="50">
        <v>6.9067741329753695E-3</v>
      </c>
      <c r="U1623" s="50">
        <v>2.9980749486242946</v>
      </c>
      <c r="V1623" s="51">
        <v>84.049000176938264</v>
      </c>
      <c r="X1623" s="49">
        <v>0.211781</v>
      </c>
      <c r="Y1623" s="49">
        <v>23.878799999999998</v>
      </c>
      <c r="Z1623" s="49">
        <v>0.470883</v>
      </c>
      <c r="AA1623" s="49">
        <v>8.8675099999999993</v>
      </c>
      <c r="AB1623" s="49">
        <v>6.7346700000000004</v>
      </c>
      <c r="AC1623" s="49">
        <v>0.176678</v>
      </c>
      <c r="AD1623" s="49">
        <v>4.7137599999999997</v>
      </c>
      <c r="AE1623" s="312"/>
      <c r="AF1623" s="343" t="s">
        <v>1744</v>
      </c>
      <c r="AG1623" s="343">
        <v>30</v>
      </c>
      <c r="AH1623" s="343">
        <v>15</v>
      </c>
      <c r="AI1623" s="343"/>
      <c r="AJ1623" s="343"/>
      <c r="AK1623" s="343"/>
      <c r="AL1623" s="343"/>
      <c r="AM1623" s="343"/>
      <c r="AN1623" s="343"/>
      <c r="AO1623" s="343"/>
      <c r="AP1623" s="343"/>
      <c r="AQ1623" s="343"/>
      <c r="AR1623" s="343"/>
      <c r="AS1623" s="343"/>
      <c r="AT1623" s="343"/>
      <c r="AU1623" s="343"/>
      <c r="AV1623" s="343"/>
      <c r="AW1623" s="343"/>
      <c r="AX1623" s="343"/>
      <c r="AY1623" s="343"/>
      <c r="AZ1623" s="343"/>
      <c r="BA1623" s="343"/>
      <c r="BB1623" s="343"/>
      <c r="BC1623" s="343"/>
      <c r="BD1623" s="343"/>
      <c r="BE1623" s="475"/>
      <c r="BF1623" s="475"/>
      <c r="BG1623" s="475"/>
      <c r="BH1623" s="475"/>
      <c r="BI1623" s="475"/>
      <c r="BJ1623" s="475"/>
      <c r="BK1623" s="475"/>
      <c r="BL1623" s="475"/>
      <c r="BM1623" s="475"/>
      <c r="BN1623" s="475"/>
      <c r="BO1623" s="475"/>
      <c r="BP1623" s="306"/>
      <c r="BQ1623" s="496"/>
      <c r="BR1623" s="496"/>
      <c r="BS1623" s="496"/>
      <c r="BT1623" s="496"/>
      <c r="BU1623" s="496"/>
      <c r="BV1623" s="496"/>
    </row>
    <row r="1624" spans="1:74" s="52" customFormat="1" ht="12.75">
      <c r="A1624" s="45">
        <v>2735.6132650573031</v>
      </c>
      <c r="B1624" s="46" t="s">
        <v>342</v>
      </c>
      <c r="C1624" s="47" t="s">
        <v>337</v>
      </c>
      <c r="D1624" s="48">
        <v>24.44</v>
      </c>
      <c r="E1624" s="49">
        <v>39.688499999999998</v>
      </c>
      <c r="F1624" s="49">
        <v>8.6096000000000006E-2</v>
      </c>
      <c r="G1624" s="49">
        <v>13.6007</v>
      </c>
      <c r="H1624" s="49">
        <v>0.335623</v>
      </c>
      <c r="I1624" s="49">
        <v>0.178927</v>
      </c>
      <c r="J1624" s="49">
        <v>45.5167</v>
      </c>
      <c r="K1624" s="49">
        <v>0.22368499999999999</v>
      </c>
      <c r="L1624" s="49">
        <v>99.670498999999992</v>
      </c>
      <c r="M1624" s="47"/>
      <c r="N1624" s="50">
        <v>0.99461533633004728</v>
      </c>
      <c r="O1624" s="50">
        <v>1.7058814863803679E-3</v>
      </c>
      <c r="P1624" s="50">
        <v>0.28504125489915672</v>
      </c>
      <c r="Q1624" s="50">
        <v>6.7652846388690409E-3</v>
      </c>
      <c r="R1624" s="50">
        <v>3.7979748602839894E-3</v>
      </c>
      <c r="S1624" s="50">
        <v>1.7004731522200318</v>
      </c>
      <c r="T1624" s="50">
        <v>6.0059951270428399E-3</v>
      </c>
      <c r="U1624" s="50">
        <v>2.9995942199402723</v>
      </c>
      <c r="V1624" s="51">
        <v>85.643959375105865</v>
      </c>
      <c r="X1624" s="49">
        <v>0.21187700000000001</v>
      </c>
      <c r="Y1624" s="49">
        <v>19.0883</v>
      </c>
      <c r="Z1624" s="49">
        <v>0.49604300000000001</v>
      </c>
      <c r="AA1624" s="49">
        <v>6.5397100000000004</v>
      </c>
      <c r="AB1624" s="49">
        <v>7.4798900000000001</v>
      </c>
      <c r="AC1624" s="49">
        <v>0.173762</v>
      </c>
      <c r="AD1624" s="49">
        <v>5.3257399999999997</v>
      </c>
      <c r="AE1624" s="312"/>
      <c r="AF1624" s="343" t="s">
        <v>1744</v>
      </c>
      <c r="AG1624" s="343">
        <v>30</v>
      </c>
      <c r="AH1624" s="343">
        <v>15</v>
      </c>
      <c r="AI1624" s="343"/>
      <c r="AJ1624" s="343"/>
      <c r="AK1624" s="343"/>
      <c r="AL1624" s="343"/>
      <c r="AM1624" s="343"/>
      <c r="AN1624" s="343"/>
      <c r="AO1624" s="343"/>
      <c r="AP1624" s="343"/>
      <c r="AQ1624" s="343"/>
      <c r="AR1624" s="343"/>
      <c r="AS1624" s="343"/>
      <c r="AT1624" s="343"/>
      <c r="AU1624" s="343"/>
      <c r="AV1624" s="343"/>
      <c r="AW1624" s="343"/>
      <c r="AX1624" s="343"/>
      <c r="AY1624" s="343"/>
      <c r="AZ1624" s="343"/>
      <c r="BA1624" s="343"/>
      <c r="BB1624" s="343"/>
      <c r="BC1624" s="343"/>
      <c r="BD1624" s="343"/>
      <c r="BE1624" s="475"/>
      <c r="BF1624" s="475"/>
      <c r="BG1624" s="475"/>
      <c r="BH1624" s="475"/>
      <c r="BI1624" s="475"/>
      <c r="BJ1624" s="475"/>
      <c r="BK1624" s="475"/>
      <c r="BL1624" s="475"/>
      <c r="BM1624" s="475"/>
      <c r="BN1624" s="475"/>
      <c r="BO1624" s="475"/>
      <c r="BP1624" s="306"/>
      <c r="BQ1624" s="496"/>
      <c r="BR1624" s="496"/>
      <c r="BS1624" s="496"/>
      <c r="BT1624" s="496"/>
      <c r="BU1624" s="496"/>
      <c r="BV1624" s="496"/>
    </row>
    <row r="1625" spans="1:74" s="52" customFormat="1" ht="12.75">
      <c r="A1625" s="45">
        <v>2735.6132650573031</v>
      </c>
      <c r="B1625" s="46" t="s">
        <v>342</v>
      </c>
      <c r="C1625" s="47" t="s">
        <v>337</v>
      </c>
      <c r="D1625" s="48">
        <v>30.55</v>
      </c>
      <c r="E1625" s="49">
        <v>39.798400000000001</v>
      </c>
      <c r="F1625" s="49">
        <v>5.7120999999999998E-2</v>
      </c>
      <c r="G1625" s="49">
        <v>12.753</v>
      </c>
      <c r="H1625" s="49">
        <v>0.35517599999999999</v>
      </c>
      <c r="I1625" s="49">
        <v>0.15867200000000001</v>
      </c>
      <c r="J1625" s="49">
        <v>46.182000000000002</v>
      </c>
      <c r="K1625" s="49">
        <v>0.20310400000000001</v>
      </c>
      <c r="L1625" s="49">
        <v>99.555513000000005</v>
      </c>
      <c r="M1625" s="47"/>
      <c r="N1625" s="50">
        <v>0.99464033491933235</v>
      </c>
      <c r="O1625" s="50">
        <v>1.1286821874715979E-3</v>
      </c>
      <c r="P1625" s="50">
        <v>0.26654393683345395</v>
      </c>
      <c r="Q1625" s="50">
        <v>7.1398314335918379E-3</v>
      </c>
      <c r="R1625" s="50">
        <v>3.3588181348009919E-3</v>
      </c>
      <c r="S1625" s="50">
        <v>1.7206072032783852</v>
      </c>
      <c r="T1625" s="50">
        <v>5.4384680105495214E-3</v>
      </c>
      <c r="U1625" s="50">
        <v>3.0002722834336319</v>
      </c>
      <c r="V1625" s="51">
        <v>86.586629901817517</v>
      </c>
      <c r="X1625" s="49">
        <v>0.21159</v>
      </c>
      <c r="Y1625" s="49">
        <v>28.4434</v>
      </c>
      <c r="Z1625" s="49">
        <v>0.51247399999999999</v>
      </c>
      <c r="AA1625" s="49">
        <v>6.2716599999999998</v>
      </c>
      <c r="AB1625" s="49">
        <v>8.3251299999999997</v>
      </c>
      <c r="AC1625" s="49">
        <v>0.17202899999999999</v>
      </c>
      <c r="AD1625" s="49">
        <v>5.8578700000000001</v>
      </c>
      <c r="AE1625" s="312"/>
      <c r="AF1625" s="343" t="s">
        <v>1744</v>
      </c>
      <c r="AG1625" s="343">
        <v>30</v>
      </c>
      <c r="AH1625" s="343">
        <v>15</v>
      </c>
      <c r="AI1625" s="343"/>
      <c r="AJ1625" s="343"/>
      <c r="AK1625" s="343"/>
      <c r="AL1625" s="343"/>
      <c r="AM1625" s="343"/>
      <c r="AN1625" s="343"/>
      <c r="AO1625" s="343"/>
      <c r="AP1625" s="343"/>
      <c r="AQ1625" s="343"/>
      <c r="AR1625" s="343"/>
      <c r="AS1625" s="343"/>
      <c r="AT1625" s="343"/>
      <c r="AU1625" s="343"/>
      <c r="AV1625" s="343"/>
      <c r="AW1625" s="343"/>
      <c r="AX1625" s="343"/>
      <c r="AY1625" s="343"/>
      <c r="AZ1625" s="343"/>
      <c r="BA1625" s="343"/>
      <c r="BB1625" s="343"/>
      <c r="BC1625" s="343"/>
      <c r="BD1625" s="343"/>
      <c r="BE1625" s="475"/>
      <c r="BF1625" s="475"/>
      <c r="BG1625" s="475"/>
      <c r="BH1625" s="475"/>
      <c r="BI1625" s="475"/>
      <c r="BJ1625" s="475"/>
      <c r="BK1625" s="475"/>
      <c r="BL1625" s="475"/>
      <c r="BM1625" s="475"/>
      <c r="BN1625" s="475"/>
      <c r="BO1625" s="475"/>
      <c r="BP1625" s="306"/>
      <c r="BQ1625" s="496"/>
      <c r="BR1625" s="496"/>
      <c r="BS1625" s="496"/>
      <c r="BT1625" s="496"/>
      <c r="BU1625" s="496"/>
      <c r="BV1625" s="496"/>
    </row>
    <row r="1626" spans="1:74" s="52" customFormat="1" ht="12.75">
      <c r="A1626" s="45">
        <v>2735.6132650573031</v>
      </c>
      <c r="B1626" s="46" t="s">
        <v>342</v>
      </c>
      <c r="C1626" s="47" t="s">
        <v>337</v>
      </c>
      <c r="D1626" s="48">
        <v>36.660000000000004</v>
      </c>
      <c r="E1626" s="49">
        <v>39.914900000000003</v>
      </c>
      <c r="F1626" s="49">
        <v>0.129548</v>
      </c>
      <c r="G1626" s="49">
        <v>12.223800000000001</v>
      </c>
      <c r="H1626" s="49">
        <v>0.35161100000000001</v>
      </c>
      <c r="I1626" s="49">
        <v>0.167411</v>
      </c>
      <c r="J1626" s="49">
        <v>46.542900000000003</v>
      </c>
      <c r="K1626" s="49">
        <v>0.22725899999999999</v>
      </c>
      <c r="L1626" s="49">
        <v>99.594040000000007</v>
      </c>
      <c r="M1626" s="47"/>
      <c r="N1626" s="50">
        <v>0.99450566861346257</v>
      </c>
      <c r="O1626" s="50">
        <v>2.551986337774989E-3</v>
      </c>
      <c r="P1626" s="50">
        <v>0.25470322675516244</v>
      </c>
      <c r="Q1626" s="50">
        <v>7.0465828593448774E-3</v>
      </c>
      <c r="R1626" s="50">
        <v>3.5329862496960075E-3</v>
      </c>
      <c r="S1626" s="50">
        <v>1.7287579996581521</v>
      </c>
      <c r="T1626" s="50">
        <v>6.0666781616318076E-3</v>
      </c>
      <c r="U1626" s="50">
        <v>2.998240205327146</v>
      </c>
      <c r="V1626" s="51">
        <v>87.158648560237239</v>
      </c>
      <c r="X1626" s="49">
        <v>0.211206</v>
      </c>
      <c r="Y1626" s="49">
        <v>13.1045</v>
      </c>
      <c r="Z1626" s="49">
        <v>0.52436000000000005</v>
      </c>
      <c r="AA1626" s="49">
        <v>6.3561199999999998</v>
      </c>
      <c r="AB1626" s="49">
        <v>7.9896399999999996</v>
      </c>
      <c r="AC1626" s="49">
        <v>0.17099700000000001</v>
      </c>
      <c r="AD1626" s="49">
        <v>5.2609500000000002</v>
      </c>
      <c r="AE1626" s="312"/>
      <c r="AF1626" s="343" t="s">
        <v>1744</v>
      </c>
      <c r="AG1626" s="343">
        <v>30</v>
      </c>
      <c r="AH1626" s="343">
        <v>15</v>
      </c>
      <c r="AI1626" s="343"/>
      <c r="AJ1626" s="343"/>
      <c r="AK1626" s="343"/>
      <c r="AL1626" s="343"/>
      <c r="AM1626" s="343"/>
      <c r="AN1626" s="343"/>
      <c r="AO1626" s="343"/>
      <c r="AP1626" s="343"/>
      <c r="AQ1626" s="343"/>
      <c r="AR1626" s="343"/>
      <c r="AS1626" s="343"/>
      <c r="AT1626" s="343"/>
      <c r="AU1626" s="343"/>
      <c r="AV1626" s="343"/>
      <c r="AW1626" s="343"/>
      <c r="AX1626" s="343"/>
      <c r="AY1626" s="343"/>
      <c r="AZ1626" s="343"/>
      <c r="BA1626" s="343"/>
      <c r="BB1626" s="343"/>
      <c r="BC1626" s="343"/>
      <c r="BD1626" s="343"/>
      <c r="BE1626" s="475"/>
      <c r="BF1626" s="475"/>
      <c r="BG1626" s="475"/>
      <c r="BH1626" s="475"/>
      <c r="BI1626" s="475"/>
      <c r="BJ1626" s="475"/>
      <c r="BK1626" s="475"/>
      <c r="BL1626" s="475"/>
      <c r="BM1626" s="475"/>
      <c r="BN1626" s="475"/>
      <c r="BO1626" s="475"/>
      <c r="BP1626" s="306"/>
      <c r="BQ1626" s="496"/>
      <c r="BR1626" s="496"/>
      <c r="BS1626" s="496"/>
      <c r="BT1626" s="496"/>
      <c r="BU1626" s="496"/>
      <c r="BV1626" s="496"/>
    </row>
    <row r="1627" spans="1:74" s="52" customFormat="1" ht="12.75">
      <c r="A1627" s="45">
        <v>2735.6132650573031</v>
      </c>
      <c r="B1627" s="46" t="s">
        <v>342</v>
      </c>
      <c r="C1627" s="47" t="s">
        <v>337</v>
      </c>
      <c r="D1627" s="48">
        <v>42.77</v>
      </c>
      <c r="E1627" s="49">
        <v>39.994199999999999</v>
      </c>
      <c r="F1627" s="49">
        <v>8.7082000000000007E-2</v>
      </c>
      <c r="G1627" s="49">
        <v>11.9009</v>
      </c>
      <c r="H1627" s="49">
        <v>0.36090299999999997</v>
      </c>
      <c r="I1627" s="49">
        <v>0.16988400000000001</v>
      </c>
      <c r="J1627" s="49">
        <v>46.762999999999998</v>
      </c>
      <c r="K1627" s="49">
        <v>0.223357</v>
      </c>
      <c r="L1627" s="49">
        <v>99.529402000000005</v>
      </c>
      <c r="M1627" s="47"/>
      <c r="N1627" s="50">
        <v>0.99587209993138526</v>
      </c>
      <c r="O1627" s="50">
        <v>1.7143929074629949E-3</v>
      </c>
      <c r="P1627" s="50">
        <v>0.24782342305816563</v>
      </c>
      <c r="Q1627" s="50">
        <v>7.228379339904752E-3</v>
      </c>
      <c r="R1627" s="50">
        <v>3.5829831744877724E-3</v>
      </c>
      <c r="S1627" s="50">
        <v>1.7358710559916564</v>
      </c>
      <c r="T1627" s="50">
        <v>5.9588680214408343E-3</v>
      </c>
      <c r="U1627" s="50">
        <v>2.9989338397008987</v>
      </c>
      <c r="V1627" s="51">
        <v>87.506976216575865</v>
      </c>
      <c r="X1627" s="49">
        <v>0.211141</v>
      </c>
      <c r="Y1627" s="49">
        <v>19.3278</v>
      </c>
      <c r="Z1627" s="49">
        <v>0.53167600000000004</v>
      </c>
      <c r="AA1627" s="49">
        <v>6.1837600000000004</v>
      </c>
      <c r="AB1627" s="49">
        <v>7.8511100000000003</v>
      </c>
      <c r="AC1627" s="49">
        <v>0.17044300000000001</v>
      </c>
      <c r="AD1627" s="49">
        <v>5.3295599999999999</v>
      </c>
      <c r="AE1627" s="312"/>
      <c r="AF1627" s="343" t="s">
        <v>1744</v>
      </c>
      <c r="AG1627" s="343">
        <v>30</v>
      </c>
      <c r="AH1627" s="343">
        <v>15</v>
      </c>
      <c r="AI1627" s="343"/>
      <c r="AJ1627" s="343"/>
      <c r="AK1627" s="343"/>
      <c r="AL1627" s="343"/>
      <c r="AM1627" s="343"/>
      <c r="AN1627" s="343"/>
      <c r="AO1627" s="343"/>
      <c r="AP1627" s="343"/>
      <c r="AQ1627" s="343"/>
      <c r="AR1627" s="343"/>
      <c r="AS1627" s="343"/>
      <c r="AT1627" s="343"/>
      <c r="AU1627" s="343"/>
      <c r="AV1627" s="343"/>
      <c r="AW1627" s="343"/>
      <c r="AX1627" s="343"/>
      <c r="AY1627" s="343"/>
      <c r="AZ1627" s="343"/>
      <c r="BA1627" s="343"/>
      <c r="BB1627" s="343"/>
      <c r="BC1627" s="343"/>
      <c r="BD1627" s="343"/>
      <c r="BE1627" s="475"/>
      <c r="BF1627" s="475"/>
      <c r="BG1627" s="475"/>
      <c r="BH1627" s="475"/>
      <c r="BI1627" s="475"/>
      <c r="BJ1627" s="475"/>
      <c r="BK1627" s="475"/>
      <c r="BL1627" s="475"/>
      <c r="BM1627" s="475"/>
      <c r="BN1627" s="475"/>
      <c r="BO1627" s="475"/>
      <c r="BP1627" s="306"/>
      <c r="BQ1627" s="496"/>
      <c r="BR1627" s="496"/>
      <c r="BS1627" s="496"/>
      <c r="BT1627" s="496"/>
      <c r="BU1627" s="496"/>
      <c r="BV1627" s="496"/>
    </row>
    <row r="1628" spans="1:74" s="52" customFormat="1" ht="12.75">
      <c r="A1628" s="45">
        <v>2735.6132650573031</v>
      </c>
      <c r="B1628" s="46" t="s">
        <v>342</v>
      </c>
      <c r="C1628" s="47" t="s">
        <v>337</v>
      </c>
      <c r="D1628" s="48">
        <v>48.88</v>
      </c>
      <c r="E1628" s="49">
        <v>39.815399999999997</v>
      </c>
      <c r="F1628" s="49">
        <v>7.9528000000000001E-2</v>
      </c>
      <c r="G1628" s="49">
        <v>11.817299999999999</v>
      </c>
      <c r="H1628" s="49">
        <v>0.39418300000000001</v>
      </c>
      <c r="I1628" s="49">
        <v>0.13783200000000001</v>
      </c>
      <c r="J1628" s="49">
        <v>46.849699999999999</v>
      </c>
      <c r="K1628" s="49">
        <v>0.22250500000000001</v>
      </c>
      <c r="L1628" s="49">
        <v>99.371236999999994</v>
      </c>
      <c r="M1628" s="47"/>
      <c r="N1628" s="50">
        <v>0.99284202576350988</v>
      </c>
      <c r="O1628" s="50">
        <v>1.5679223279440279E-3</v>
      </c>
      <c r="P1628" s="50">
        <v>0.24643553060565479</v>
      </c>
      <c r="Q1628" s="50">
        <v>7.9062556223803791E-3</v>
      </c>
      <c r="R1628" s="50">
        <v>2.911151894262149E-3</v>
      </c>
      <c r="S1628" s="50">
        <v>1.7415840099933944</v>
      </c>
      <c r="T1628" s="50">
        <v>5.94465275091217E-3</v>
      </c>
      <c r="U1628" s="50">
        <v>3.000801742498906</v>
      </c>
      <c r="V1628" s="51">
        <v>87.603968393017084</v>
      </c>
      <c r="X1628" s="49">
        <v>0.21154000000000001</v>
      </c>
      <c r="Y1628" s="49">
        <v>21.286799999999999</v>
      </c>
      <c r="Z1628" s="49">
        <v>0.53323399999999999</v>
      </c>
      <c r="AA1628" s="49">
        <v>5.6243499999999997</v>
      </c>
      <c r="AB1628" s="49">
        <v>9.3512599999999999</v>
      </c>
      <c r="AC1628" s="49">
        <v>0.17024800000000001</v>
      </c>
      <c r="AD1628" s="49">
        <v>5.4455099999999996</v>
      </c>
      <c r="AE1628" s="312"/>
      <c r="AF1628" s="343" t="s">
        <v>1744</v>
      </c>
      <c r="AG1628" s="343">
        <v>30</v>
      </c>
      <c r="AH1628" s="343">
        <v>15</v>
      </c>
      <c r="AI1628" s="343"/>
      <c r="AJ1628" s="343"/>
      <c r="AK1628" s="343"/>
      <c r="AL1628" s="343"/>
      <c r="AM1628" s="343"/>
      <c r="AN1628" s="343"/>
      <c r="AO1628" s="343"/>
      <c r="AP1628" s="343"/>
      <c r="AQ1628" s="343"/>
      <c r="AR1628" s="343"/>
      <c r="AS1628" s="343"/>
      <c r="AT1628" s="343"/>
      <c r="AU1628" s="343"/>
      <c r="AV1628" s="343"/>
      <c r="AW1628" s="343"/>
      <c r="AX1628" s="343"/>
      <c r="AY1628" s="343"/>
      <c r="AZ1628" s="343"/>
      <c r="BA1628" s="343"/>
      <c r="BB1628" s="343"/>
      <c r="BC1628" s="343"/>
      <c r="BD1628" s="343"/>
      <c r="BE1628" s="475"/>
      <c r="BF1628" s="475"/>
      <c r="BG1628" s="475"/>
      <c r="BH1628" s="475"/>
      <c r="BI1628" s="475"/>
      <c r="BJ1628" s="475"/>
      <c r="BK1628" s="475"/>
      <c r="BL1628" s="475"/>
      <c r="BM1628" s="475"/>
      <c r="BN1628" s="475"/>
      <c r="BO1628" s="475"/>
      <c r="BP1628" s="306"/>
      <c r="BQ1628" s="496"/>
      <c r="BR1628" s="496"/>
      <c r="BS1628" s="496"/>
      <c r="BT1628" s="496"/>
      <c r="BU1628" s="496"/>
      <c r="BV1628" s="496"/>
    </row>
    <row r="1629" spans="1:74" s="52" customFormat="1" ht="12.75">
      <c r="A1629" s="45">
        <v>2735.6132650573031</v>
      </c>
      <c r="B1629" s="46" t="s">
        <v>342</v>
      </c>
      <c r="C1629" s="47" t="s">
        <v>337</v>
      </c>
      <c r="D1629" s="48">
        <v>54.99</v>
      </c>
      <c r="E1629" s="49">
        <v>39.890500000000003</v>
      </c>
      <c r="F1629" s="49">
        <v>0.114812</v>
      </c>
      <c r="G1629" s="49">
        <v>11.5449</v>
      </c>
      <c r="H1629" s="49">
        <v>0.38279200000000002</v>
      </c>
      <c r="I1629" s="49">
        <v>0.164352</v>
      </c>
      <c r="J1629" s="49">
        <v>47.006500000000003</v>
      </c>
      <c r="K1629" s="49">
        <v>0.20314499999999999</v>
      </c>
      <c r="L1629" s="49">
        <v>99.366811000000013</v>
      </c>
      <c r="M1629" s="47"/>
      <c r="N1629" s="50">
        <v>0.99316595981297806</v>
      </c>
      <c r="O1629" s="50">
        <v>2.2600343678001143E-3</v>
      </c>
      <c r="P1629" s="50">
        <v>0.24038010221596581</v>
      </c>
      <c r="Q1629" s="50">
        <v>7.6658283634509208E-3</v>
      </c>
      <c r="R1629" s="50">
        <v>3.4658764620209446E-3</v>
      </c>
      <c r="S1629" s="50">
        <v>1.744692151355917</v>
      </c>
      <c r="T1629" s="50">
        <v>5.4189623173144163E-3</v>
      </c>
      <c r="U1629" s="50">
        <v>2.998803933747439</v>
      </c>
      <c r="V1629" s="51">
        <v>87.890611952112437</v>
      </c>
      <c r="X1629" s="49">
        <v>0.211309</v>
      </c>
      <c r="Y1629" s="49">
        <v>15.071899999999999</v>
      </c>
      <c r="Z1629" s="49">
        <v>0.54020299999999999</v>
      </c>
      <c r="AA1629" s="49">
        <v>5.9807899999999998</v>
      </c>
      <c r="AB1629" s="49">
        <v>7.9051900000000002</v>
      </c>
      <c r="AC1629" s="49">
        <v>0.169796</v>
      </c>
      <c r="AD1629" s="49">
        <v>5.7380300000000002</v>
      </c>
      <c r="AE1629" s="312"/>
      <c r="AF1629" s="343" t="s">
        <v>1744</v>
      </c>
      <c r="AG1629" s="343">
        <v>30</v>
      </c>
      <c r="AH1629" s="343">
        <v>15</v>
      </c>
      <c r="AI1629" s="343"/>
      <c r="AJ1629" s="343"/>
      <c r="AK1629" s="343"/>
      <c r="AL1629" s="343"/>
      <c r="AM1629" s="343"/>
      <c r="AN1629" s="343"/>
      <c r="AO1629" s="343"/>
      <c r="AP1629" s="343"/>
      <c r="AQ1629" s="343"/>
      <c r="AR1629" s="343"/>
      <c r="AS1629" s="343"/>
      <c r="AT1629" s="343"/>
      <c r="AU1629" s="343"/>
      <c r="AV1629" s="343"/>
      <c r="AW1629" s="343"/>
      <c r="AX1629" s="343"/>
      <c r="AY1629" s="343"/>
      <c r="AZ1629" s="343"/>
      <c r="BA1629" s="343"/>
      <c r="BB1629" s="343"/>
      <c r="BC1629" s="343"/>
      <c r="BD1629" s="343"/>
      <c r="BE1629" s="475"/>
      <c r="BF1629" s="475"/>
      <c r="BG1629" s="475"/>
      <c r="BH1629" s="475"/>
      <c r="BI1629" s="475"/>
      <c r="BJ1629" s="475"/>
      <c r="BK1629" s="475"/>
      <c r="BL1629" s="475"/>
      <c r="BM1629" s="475"/>
      <c r="BN1629" s="475"/>
      <c r="BO1629" s="475"/>
      <c r="BP1629" s="306"/>
      <c r="BQ1629" s="496"/>
      <c r="BR1629" s="496"/>
      <c r="BS1629" s="496"/>
      <c r="BT1629" s="496"/>
      <c r="BU1629" s="496"/>
      <c r="BV1629" s="496"/>
    </row>
    <row r="1630" spans="1:74" s="52" customFormat="1" ht="12.75">
      <c r="A1630" s="45">
        <v>2735.6132650573031</v>
      </c>
      <c r="B1630" s="46" t="s">
        <v>342</v>
      </c>
      <c r="C1630" s="47" t="s">
        <v>337</v>
      </c>
      <c r="D1630" s="48">
        <v>61.1</v>
      </c>
      <c r="E1630" s="49">
        <v>40.119</v>
      </c>
      <c r="F1630" s="49">
        <v>8.8416999999999996E-2</v>
      </c>
      <c r="G1630" s="49">
        <v>11.5481</v>
      </c>
      <c r="H1630" s="49">
        <v>0.44858100000000001</v>
      </c>
      <c r="I1630" s="49">
        <v>0.14416799999999999</v>
      </c>
      <c r="J1630" s="49">
        <v>47.058300000000003</v>
      </c>
      <c r="K1630" s="49">
        <v>0.21004200000000001</v>
      </c>
      <c r="L1630" s="49">
        <v>99.667186000000001</v>
      </c>
      <c r="M1630" s="47"/>
      <c r="N1630" s="50">
        <v>0.99584959009024188</v>
      </c>
      <c r="O1630" s="50">
        <v>1.7352211792871783E-3</v>
      </c>
      <c r="P1630" s="50">
        <v>0.23972326251198822</v>
      </c>
      <c r="Q1630" s="50">
        <v>8.9562955554909028E-3</v>
      </c>
      <c r="R1630" s="50">
        <v>3.0310860269556535E-3</v>
      </c>
      <c r="S1630" s="50">
        <v>1.7413594586087831</v>
      </c>
      <c r="T1630" s="50">
        <v>5.5860837422357385E-3</v>
      </c>
      <c r="U1630" s="50">
        <v>2.99772065432705</v>
      </c>
      <c r="V1630" s="51">
        <v>87.899381486888743</v>
      </c>
      <c r="X1630" s="49">
        <v>0.210788</v>
      </c>
      <c r="Y1630" s="49">
        <v>19.342500000000001</v>
      </c>
      <c r="Z1630" s="49">
        <v>0.53915500000000005</v>
      </c>
      <c r="AA1630" s="49">
        <v>4.9939799999999996</v>
      </c>
      <c r="AB1630" s="49">
        <v>8.9347100000000008</v>
      </c>
      <c r="AC1630" s="49">
        <v>0.16972200000000001</v>
      </c>
      <c r="AD1630" s="49">
        <v>5.5582399999999996</v>
      </c>
      <c r="AE1630" s="312"/>
      <c r="AF1630" s="343" t="s">
        <v>1744</v>
      </c>
      <c r="AG1630" s="343">
        <v>30</v>
      </c>
      <c r="AH1630" s="343">
        <v>15</v>
      </c>
      <c r="AI1630" s="343"/>
      <c r="AJ1630" s="343"/>
      <c r="AK1630" s="343"/>
      <c r="AL1630" s="343"/>
      <c r="AM1630" s="343"/>
      <c r="AN1630" s="343"/>
      <c r="AO1630" s="343"/>
      <c r="AP1630" s="343"/>
      <c r="AQ1630" s="343"/>
      <c r="AR1630" s="343"/>
      <c r="AS1630" s="343"/>
      <c r="AT1630" s="343"/>
      <c r="AU1630" s="343"/>
      <c r="AV1630" s="343"/>
      <c r="AW1630" s="343"/>
      <c r="AX1630" s="343"/>
      <c r="AY1630" s="343"/>
      <c r="AZ1630" s="343"/>
      <c r="BA1630" s="343"/>
      <c r="BB1630" s="343"/>
      <c r="BC1630" s="343"/>
      <c r="BD1630" s="343"/>
      <c r="BE1630" s="475"/>
      <c r="BF1630" s="475"/>
      <c r="BG1630" s="475"/>
      <c r="BH1630" s="475"/>
      <c r="BI1630" s="475"/>
      <c r="BJ1630" s="475"/>
      <c r="BK1630" s="475"/>
      <c r="BL1630" s="475"/>
      <c r="BM1630" s="475"/>
      <c r="BN1630" s="475"/>
      <c r="BO1630" s="475"/>
      <c r="BP1630" s="306"/>
      <c r="BQ1630" s="496"/>
      <c r="BR1630" s="496"/>
      <c r="BS1630" s="496"/>
      <c r="BT1630" s="496"/>
      <c r="BU1630" s="496"/>
      <c r="BV1630" s="496"/>
    </row>
    <row r="1631" spans="1:74" s="52" customFormat="1" ht="12.75">
      <c r="A1631" s="45">
        <v>2735.6132650573031</v>
      </c>
      <c r="B1631" s="46" t="s">
        <v>342</v>
      </c>
      <c r="C1631" s="47" t="s">
        <v>337</v>
      </c>
      <c r="D1631" s="48">
        <v>67.210000000000008</v>
      </c>
      <c r="E1631" s="49">
        <v>40.098399999999998</v>
      </c>
      <c r="F1631" s="49">
        <v>9.2300999999999994E-2</v>
      </c>
      <c r="G1631" s="49">
        <v>11.308</v>
      </c>
      <c r="H1631" s="49">
        <v>0.37338700000000002</v>
      </c>
      <c r="I1631" s="49">
        <v>0.157559</v>
      </c>
      <c r="J1631" s="49">
        <v>47.163800000000002</v>
      </c>
      <c r="K1631" s="49">
        <v>0.19953799999999999</v>
      </c>
      <c r="L1631" s="49">
        <v>99.450041000000013</v>
      </c>
      <c r="M1631" s="47"/>
      <c r="N1631" s="50">
        <v>0.99603666854750161</v>
      </c>
      <c r="O1631" s="50">
        <v>1.8127174043192802E-3</v>
      </c>
      <c r="P1631" s="50">
        <v>0.23490381876851604</v>
      </c>
      <c r="Q1631" s="50">
        <v>7.4602154307365854E-3</v>
      </c>
      <c r="R1631" s="50">
        <v>3.3149519536486644E-3</v>
      </c>
      <c r="S1631" s="50">
        <v>1.7464880476682503</v>
      </c>
      <c r="T1631" s="50">
        <v>5.3104527077467503E-3</v>
      </c>
      <c r="U1631" s="50">
        <v>2.9969972138684327</v>
      </c>
      <c r="V1631" s="51">
        <v>88.144504741964298</v>
      </c>
      <c r="X1631" s="49">
        <v>0.21078</v>
      </c>
      <c r="Y1631" s="49">
        <v>19.089500000000001</v>
      </c>
      <c r="Z1631" s="49">
        <v>0.54570200000000002</v>
      </c>
      <c r="AA1631" s="49">
        <v>6.0486399999999998</v>
      </c>
      <c r="AB1631" s="49">
        <v>8.2753300000000003</v>
      </c>
      <c r="AC1631" s="49">
        <v>0.169351</v>
      </c>
      <c r="AD1631" s="49">
        <v>5.8199399999999999</v>
      </c>
      <c r="AE1631" s="312"/>
      <c r="AF1631" s="343" t="s">
        <v>1744</v>
      </c>
      <c r="AG1631" s="343">
        <v>30</v>
      </c>
      <c r="AH1631" s="343">
        <v>15</v>
      </c>
      <c r="AI1631" s="343"/>
      <c r="AJ1631" s="343"/>
      <c r="AK1631" s="343"/>
      <c r="AL1631" s="343"/>
      <c r="AM1631" s="343"/>
      <c r="AN1631" s="343"/>
      <c r="AO1631" s="343"/>
      <c r="AP1631" s="343"/>
      <c r="AQ1631" s="343"/>
      <c r="AR1631" s="343"/>
      <c r="AS1631" s="343"/>
      <c r="AT1631" s="343"/>
      <c r="AU1631" s="343"/>
      <c r="AV1631" s="343"/>
      <c r="AW1631" s="343"/>
      <c r="AX1631" s="343"/>
      <c r="AY1631" s="343"/>
      <c r="AZ1631" s="343"/>
      <c r="BA1631" s="343"/>
      <c r="BB1631" s="343"/>
      <c r="BC1631" s="343"/>
      <c r="BD1631" s="343"/>
      <c r="BE1631" s="475"/>
      <c r="BF1631" s="475"/>
      <c r="BG1631" s="475"/>
      <c r="BH1631" s="475"/>
      <c r="BI1631" s="475"/>
      <c r="BJ1631" s="475"/>
      <c r="BK1631" s="475"/>
      <c r="BL1631" s="475"/>
      <c r="BM1631" s="475"/>
      <c r="BN1631" s="475"/>
      <c r="BO1631" s="475"/>
      <c r="BP1631" s="306"/>
      <c r="BQ1631" s="496"/>
      <c r="BR1631" s="496"/>
      <c r="BS1631" s="496"/>
      <c r="BT1631" s="496"/>
      <c r="BU1631" s="496"/>
      <c r="BV1631" s="496"/>
    </row>
    <row r="1632" spans="1:74" s="52" customFormat="1" ht="12.75">
      <c r="A1632" s="45">
        <v>2735.6132650573031</v>
      </c>
      <c r="B1632" s="46" t="s">
        <v>342</v>
      </c>
      <c r="C1632" s="47" t="s">
        <v>337</v>
      </c>
      <c r="D1632" s="48">
        <v>73.320000000000007</v>
      </c>
      <c r="E1632" s="49">
        <v>39.935099999999998</v>
      </c>
      <c r="F1632" s="49">
        <v>8.8690000000000005E-2</v>
      </c>
      <c r="G1632" s="49">
        <v>11.2013</v>
      </c>
      <c r="H1632" s="49">
        <v>0.40753800000000001</v>
      </c>
      <c r="I1632" s="49">
        <v>0.14998800000000001</v>
      </c>
      <c r="J1632" s="49">
        <v>47.246099999999998</v>
      </c>
      <c r="K1632" s="49">
        <v>0.200154</v>
      </c>
      <c r="L1632" s="49">
        <v>99.264080000000007</v>
      </c>
      <c r="M1632" s="47"/>
      <c r="N1632" s="50">
        <v>0.99418582114247067</v>
      </c>
      <c r="O1632" s="50">
        <v>1.7456728549531853E-3</v>
      </c>
      <c r="P1632" s="50">
        <v>0.23320465315922306</v>
      </c>
      <c r="Q1632" s="50">
        <v>8.1606507338265726E-3</v>
      </c>
      <c r="R1632" s="50">
        <v>3.1626784698416638E-3</v>
      </c>
      <c r="S1632" s="50">
        <v>1.7534254231585671</v>
      </c>
      <c r="T1632" s="50">
        <v>5.3386900787870742E-3</v>
      </c>
      <c r="U1632" s="50">
        <v>3.000256670780987</v>
      </c>
      <c r="V1632" s="51">
        <v>88.26129454400153</v>
      </c>
      <c r="X1632" s="49">
        <v>0.21129800000000001</v>
      </c>
      <c r="Y1632" s="49">
        <v>19.5825</v>
      </c>
      <c r="Z1632" s="49">
        <v>0.54932599999999998</v>
      </c>
      <c r="AA1632" s="49">
        <v>5.5561400000000001</v>
      </c>
      <c r="AB1632" s="49">
        <v>8.4358199999999997</v>
      </c>
      <c r="AC1632" s="49">
        <v>0.16916400000000001</v>
      </c>
      <c r="AD1632" s="49">
        <v>5.6954599999999997</v>
      </c>
      <c r="AE1632" s="312"/>
      <c r="AF1632" s="343" t="s">
        <v>1744</v>
      </c>
      <c r="AG1632" s="343">
        <v>30</v>
      </c>
      <c r="AH1632" s="343">
        <v>15</v>
      </c>
      <c r="AI1632" s="343"/>
      <c r="AJ1632" s="343"/>
      <c r="AK1632" s="343"/>
      <c r="AL1632" s="343"/>
      <c r="AM1632" s="343"/>
      <c r="AN1632" s="343"/>
      <c r="AO1632" s="343"/>
      <c r="AP1632" s="343"/>
      <c r="AQ1632" s="343"/>
      <c r="AR1632" s="343"/>
      <c r="AS1632" s="343"/>
      <c r="AT1632" s="343"/>
      <c r="AU1632" s="343"/>
      <c r="AV1632" s="343"/>
      <c r="AW1632" s="343"/>
      <c r="AX1632" s="343"/>
      <c r="AY1632" s="343"/>
      <c r="AZ1632" s="343"/>
      <c r="BA1632" s="343"/>
      <c r="BB1632" s="343"/>
      <c r="BC1632" s="343"/>
      <c r="BD1632" s="343"/>
      <c r="BE1632" s="475"/>
      <c r="BF1632" s="475"/>
      <c r="BG1632" s="475"/>
      <c r="BH1632" s="475"/>
      <c r="BI1632" s="475"/>
      <c r="BJ1632" s="475"/>
      <c r="BK1632" s="475"/>
      <c r="BL1632" s="475"/>
      <c r="BM1632" s="475"/>
      <c r="BN1632" s="475"/>
      <c r="BO1632" s="475"/>
      <c r="BP1632" s="306"/>
      <c r="BQ1632" s="496"/>
      <c r="BR1632" s="496"/>
      <c r="BS1632" s="496"/>
      <c r="BT1632" s="496"/>
      <c r="BU1632" s="496"/>
      <c r="BV1632" s="496"/>
    </row>
    <row r="1633" spans="1:74" s="52" customFormat="1" ht="12.75">
      <c r="A1633" s="45">
        <v>2735.6132650573031</v>
      </c>
      <c r="B1633" s="46" t="s">
        <v>342</v>
      </c>
      <c r="C1633" s="47" t="s">
        <v>337</v>
      </c>
      <c r="D1633" s="48">
        <v>79.430000000000007</v>
      </c>
      <c r="E1633" s="49">
        <v>39.955100000000002</v>
      </c>
      <c r="F1633" s="49">
        <v>9.5276E-2</v>
      </c>
      <c r="G1633" s="49">
        <v>11.2128</v>
      </c>
      <c r="H1633" s="49">
        <v>0.39260800000000001</v>
      </c>
      <c r="I1633" s="49">
        <v>0.16215599999999999</v>
      </c>
      <c r="J1633" s="49">
        <v>47.385399999999997</v>
      </c>
      <c r="K1633" s="49">
        <v>0.188809</v>
      </c>
      <c r="L1633" s="49">
        <v>99.434584000000015</v>
      </c>
      <c r="M1633" s="47"/>
      <c r="N1633" s="50">
        <v>0.99292503553669265</v>
      </c>
      <c r="O1633" s="50">
        <v>1.8719884719832463E-3</v>
      </c>
      <c r="P1633" s="50">
        <v>0.233031327372453</v>
      </c>
      <c r="Q1633" s="50">
        <v>7.8477882493879943E-3</v>
      </c>
      <c r="R1633" s="50">
        <v>3.4132099357520266E-3</v>
      </c>
      <c r="S1633" s="50">
        <v>1.7554858602235313</v>
      </c>
      <c r="T1633" s="50">
        <v>5.0271816563522576E-3</v>
      </c>
      <c r="U1633" s="50">
        <v>3.0008452568038817</v>
      </c>
      <c r="V1633" s="51">
        <v>88.281150958811878</v>
      </c>
      <c r="X1633" s="49">
        <v>0.211202</v>
      </c>
      <c r="Y1633" s="49">
        <v>17.850200000000001</v>
      </c>
      <c r="Z1633" s="49">
        <v>0.54831200000000002</v>
      </c>
      <c r="AA1633" s="49">
        <v>5.7792300000000001</v>
      </c>
      <c r="AB1633" s="49">
        <v>8.0284999999999993</v>
      </c>
      <c r="AC1633" s="49">
        <v>0.168901</v>
      </c>
      <c r="AD1633" s="49">
        <v>6.1809700000000003</v>
      </c>
      <c r="AE1633" s="312"/>
      <c r="AF1633" s="343" t="s">
        <v>1744</v>
      </c>
      <c r="AG1633" s="343">
        <v>30</v>
      </c>
      <c r="AH1633" s="343">
        <v>15</v>
      </c>
      <c r="AI1633" s="343"/>
      <c r="AJ1633" s="343"/>
      <c r="AK1633" s="343"/>
      <c r="AL1633" s="343"/>
      <c r="AM1633" s="343"/>
      <c r="AN1633" s="343"/>
      <c r="AO1633" s="343"/>
      <c r="AP1633" s="343"/>
      <c r="AQ1633" s="343"/>
      <c r="AR1633" s="343"/>
      <c r="AS1633" s="343"/>
      <c r="AT1633" s="343"/>
      <c r="AU1633" s="343"/>
      <c r="AV1633" s="343"/>
      <c r="AW1633" s="343"/>
      <c r="AX1633" s="343"/>
      <c r="AY1633" s="343"/>
      <c r="AZ1633" s="343"/>
      <c r="BA1633" s="343"/>
      <c r="BB1633" s="343"/>
      <c r="BC1633" s="343"/>
      <c r="BD1633" s="343"/>
      <c r="BE1633" s="475"/>
      <c r="BF1633" s="475"/>
      <c r="BG1633" s="475"/>
      <c r="BH1633" s="475"/>
      <c r="BI1633" s="475"/>
      <c r="BJ1633" s="475"/>
      <c r="BK1633" s="475"/>
      <c r="BL1633" s="475"/>
      <c r="BM1633" s="475"/>
      <c r="BN1633" s="475"/>
      <c r="BO1633" s="475"/>
      <c r="BP1633" s="306"/>
      <c r="BQ1633" s="496"/>
      <c r="BR1633" s="496"/>
      <c r="BS1633" s="496"/>
      <c r="BT1633" s="496"/>
      <c r="BU1633" s="496"/>
      <c r="BV1633" s="496"/>
    </row>
    <row r="1634" spans="1:74" s="52" customFormat="1" ht="12.75">
      <c r="A1634" s="45">
        <v>2735.6132650573031</v>
      </c>
      <c r="B1634" s="46" t="s">
        <v>342</v>
      </c>
      <c r="C1634" s="47" t="s">
        <v>337</v>
      </c>
      <c r="D1634" s="48">
        <v>85.54</v>
      </c>
      <c r="E1634" s="49">
        <v>39.941000000000003</v>
      </c>
      <c r="F1634" s="49">
        <v>9.4849000000000003E-2</v>
      </c>
      <c r="G1634" s="49">
        <v>11.117100000000001</v>
      </c>
      <c r="H1634" s="49">
        <v>0.39135900000000001</v>
      </c>
      <c r="I1634" s="49">
        <v>0.156695</v>
      </c>
      <c r="J1634" s="49">
        <v>47.218499999999999</v>
      </c>
      <c r="K1634" s="49">
        <v>0.197827</v>
      </c>
      <c r="L1634" s="49">
        <v>99.165294000000003</v>
      </c>
      <c r="M1634" s="47"/>
      <c r="N1634" s="50">
        <v>0.99464150038616173</v>
      </c>
      <c r="O1634" s="50">
        <v>1.867479371428755E-3</v>
      </c>
      <c r="P1634" s="50">
        <v>0.23152353665532005</v>
      </c>
      <c r="Q1634" s="50">
        <v>7.8391118253425054E-3</v>
      </c>
      <c r="R1634" s="50">
        <v>3.3051297981514195E-3</v>
      </c>
      <c r="S1634" s="50">
        <v>1.7529453386558906</v>
      </c>
      <c r="T1634" s="50">
        <v>5.2782609121155271E-3</v>
      </c>
      <c r="U1634" s="50">
        <v>2.9988080853599337</v>
      </c>
      <c r="V1634" s="51">
        <v>88.333224091558918</v>
      </c>
      <c r="X1634" s="49">
        <v>0.21122199999999999</v>
      </c>
      <c r="Y1634" s="49">
        <v>17.8613</v>
      </c>
      <c r="Z1634" s="49">
        <v>0.551315</v>
      </c>
      <c r="AA1634" s="49">
        <v>5.7623499999999996</v>
      </c>
      <c r="AB1634" s="49">
        <v>8.2340199999999992</v>
      </c>
      <c r="AC1634" s="49">
        <v>0.16919300000000001</v>
      </c>
      <c r="AD1634" s="49">
        <v>5.8814000000000002</v>
      </c>
      <c r="AE1634" s="312"/>
      <c r="AF1634" s="343" t="s">
        <v>1744</v>
      </c>
      <c r="AG1634" s="343">
        <v>30</v>
      </c>
      <c r="AH1634" s="343">
        <v>15</v>
      </c>
      <c r="AI1634" s="343"/>
      <c r="AJ1634" s="343"/>
      <c r="AK1634" s="343"/>
      <c r="AL1634" s="343"/>
      <c r="AM1634" s="343"/>
      <c r="AN1634" s="343"/>
      <c r="AO1634" s="343"/>
      <c r="AP1634" s="343"/>
      <c r="AQ1634" s="343"/>
      <c r="AR1634" s="343"/>
      <c r="AS1634" s="343"/>
      <c r="AT1634" s="343"/>
      <c r="AU1634" s="343"/>
      <c r="AV1634" s="343"/>
      <c r="AW1634" s="343"/>
      <c r="AX1634" s="343"/>
      <c r="AY1634" s="343"/>
      <c r="AZ1634" s="343"/>
      <c r="BA1634" s="343"/>
      <c r="BB1634" s="343"/>
      <c r="BC1634" s="343"/>
      <c r="BD1634" s="343"/>
      <c r="BE1634" s="475"/>
      <c r="BF1634" s="475"/>
      <c r="BG1634" s="475"/>
      <c r="BH1634" s="475"/>
      <c r="BI1634" s="475"/>
      <c r="BJ1634" s="475"/>
      <c r="BK1634" s="475"/>
      <c r="BL1634" s="475"/>
      <c r="BM1634" s="475"/>
      <c r="BN1634" s="475"/>
      <c r="BO1634" s="475"/>
      <c r="BP1634" s="306"/>
      <c r="BQ1634" s="496"/>
      <c r="BR1634" s="496"/>
      <c r="BS1634" s="496"/>
      <c r="BT1634" s="496"/>
      <c r="BU1634" s="496"/>
      <c r="BV1634" s="496"/>
    </row>
    <row r="1635" spans="1:74" s="52" customFormat="1" ht="12.75">
      <c r="A1635" s="45">
        <v>2735.6132650573031</v>
      </c>
      <c r="B1635" s="46" t="s">
        <v>342</v>
      </c>
      <c r="C1635" s="47" t="s">
        <v>337</v>
      </c>
      <c r="D1635" s="48">
        <v>91.65</v>
      </c>
      <c r="E1635" s="49">
        <v>39.9893</v>
      </c>
      <c r="F1635" s="49">
        <v>9.1425000000000006E-2</v>
      </c>
      <c r="G1635" s="49">
        <v>11.155900000000001</v>
      </c>
      <c r="H1635" s="49">
        <v>0.41913400000000001</v>
      </c>
      <c r="I1635" s="49">
        <v>0.12687599999999999</v>
      </c>
      <c r="J1635" s="49">
        <v>47.467199999999998</v>
      </c>
      <c r="K1635" s="49">
        <v>0.20654400000000001</v>
      </c>
      <c r="L1635" s="49">
        <v>99.492071999999993</v>
      </c>
      <c r="M1635" s="47"/>
      <c r="N1635" s="50">
        <v>0.99303310478064244</v>
      </c>
      <c r="O1635" s="50">
        <v>1.7949828722461179E-3</v>
      </c>
      <c r="P1635" s="50">
        <v>0.23167572538047676</v>
      </c>
      <c r="Q1635" s="50">
        <v>8.3717588376346127E-3</v>
      </c>
      <c r="R1635" s="50">
        <v>2.6686102039128138E-3</v>
      </c>
      <c r="S1635" s="50">
        <v>1.7572036012210903</v>
      </c>
      <c r="T1635" s="50">
        <v>5.4952841741282028E-3</v>
      </c>
      <c r="U1635" s="50">
        <v>3.0012876881383757</v>
      </c>
      <c r="V1635" s="51">
        <v>88.351443836648201</v>
      </c>
      <c r="X1635" s="49">
        <v>0.21115999999999999</v>
      </c>
      <c r="Y1635" s="49">
        <v>18.610099999999999</v>
      </c>
      <c r="Z1635" s="49">
        <v>0.54966199999999998</v>
      </c>
      <c r="AA1635" s="49">
        <v>5.5596100000000002</v>
      </c>
      <c r="AB1635" s="49">
        <v>10.4841</v>
      </c>
      <c r="AC1635" s="49">
        <v>0.16875100000000001</v>
      </c>
      <c r="AD1635" s="49">
        <v>5.5704799999999999</v>
      </c>
      <c r="AE1635" s="312"/>
      <c r="AF1635" s="343" t="s">
        <v>1744</v>
      </c>
      <c r="AG1635" s="343">
        <v>30</v>
      </c>
      <c r="AH1635" s="343">
        <v>15</v>
      </c>
      <c r="AI1635" s="343"/>
      <c r="AJ1635" s="343"/>
      <c r="AK1635" s="343"/>
      <c r="AL1635" s="343"/>
      <c r="AM1635" s="343"/>
      <c r="AN1635" s="343"/>
      <c r="AO1635" s="343"/>
      <c r="AP1635" s="343"/>
      <c r="AQ1635" s="343"/>
      <c r="AR1635" s="343"/>
      <c r="AS1635" s="343"/>
      <c r="AT1635" s="343"/>
      <c r="AU1635" s="343"/>
      <c r="AV1635" s="343"/>
      <c r="AW1635" s="343"/>
      <c r="AX1635" s="343"/>
      <c r="AY1635" s="343"/>
      <c r="AZ1635" s="343"/>
      <c r="BA1635" s="343"/>
      <c r="BB1635" s="343"/>
      <c r="BC1635" s="343"/>
      <c r="BD1635" s="343"/>
      <c r="BE1635" s="475"/>
      <c r="BF1635" s="475"/>
      <c r="BG1635" s="475"/>
      <c r="BH1635" s="475"/>
      <c r="BI1635" s="475"/>
      <c r="BJ1635" s="475"/>
      <c r="BK1635" s="475"/>
      <c r="BL1635" s="475"/>
      <c r="BM1635" s="475"/>
      <c r="BN1635" s="475"/>
      <c r="BO1635" s="475"/>
      <c r="BP1635" s="306"/>
      <c r="BQ1635" s="496"/>
      <c r="BR1635" s="496"/>
      <c r="BS1635" s="496"/>
      <c r="BT1635" s="496"/>
      <c r="BU1635" s="496"/>
      <c r="BV1635" s="496"/>
    </row>
    <row r="1636" spans="1:74" s="52" customFormat="1" ht="12.75">
      <c r="A1636" s="45">
        <v>2735.6132650573031</v>
      </c>
      <c r="B1636" s="46" t="s">
        <v>342</v>
      </c>
      <c r="C1636" s="47" t="s">
        <v>337</v>
      </c>
      <c r="D1636" s="48">
        <v>97.76</v>
      </c>
      <c r="E1636" s="49">
        <v>40.004600000000003</v>
      </c>
      <c r="F1636" s="49">
        <v>8.8916999999999996E-2</v>
      </c>
      <c r="G1636" s="49">
        <v>11.148199999999999</v>
      </c>
      <c r="H1636" s="49">
        <v>0.41599799999999998</v>
      </c>
      <c r="I1636" s="49">
        <v>0.15251999999999999</v>
      </c>
      <c r="J1636" s="49">
        <v>47.499499999999998</v>
      </c>
      <c r="K1636" s="49">
        <v>0.190751</v>
      </c>
      <c r="L1636" s="49">
        <v>99.550657000000001</v>
      </c>
      <c r="M1636" s="47"/>
      <c r="N1636" s="50">
        <v>0.99267456729246595</v>
      </c>
      <c r="O1636" s="50">
        <v>1.7444445909403318E-3</v>
      </c>
      <c r="P1636" s="50">
        <v>0.23134371657883773</v>
      </c>
      <c r="Q1636" s="50">
        <v>8.3029437929027592E-3</v>
      </c>
      <c r="R1636" s="50">
        <v>3.2056012497079767E-3</v>
      </c>
      <c r="S1636" s="50">
        <v>1.7570921825712611</v>
      </c>
      <c r="T1636" s="50">
        <v>5.0713248856404372E-3</v>
      </c>
      <c r="U1636" s="50">
        <v>3.0009020351497218</v>
      </c>
      <c r="V1636" s="51">
        <v>88.365543154912913</v>
      </c>
      <c r="X1636" s="49">
        <v>0.21116699999999999</v>
      </c>
      <c r="Y1636" s="49">
        <v>19.4801</v>
      </c>
      <c r="Z1636" s="49">
        <v>0.55003100000000005</v>
      </c>
      <c r="AA1636" s="49">
        <v>5.5106000000000002</v>
      </c>
      <c r="AB1636" s="49">
        <v>8.6409800000000008</v>
      </c>
      <c r="AC1636" s="49">
        <v>0.16874700000000001</v>
      </c>
      <c r="AD1636" s="49">
        <v>6.0427900000000001</v>
      </c>
      <c r="AE1636" s="312"/>
      <c r="AF1636" s="343" t="s">
        <v>1744</v>
      </c>
      <c r="AG1636" s="343">
        <v>30</v>
      </c>
      <c r="AH1636" s="343">
        <v>15</v>
      </c>
      <c r="AI1636" s="343"/>
      <c r="AJ1636" s="343"/>
      <c r="AK1636" s="343"/>
      <c r="AL1636" s="343"/>
      <c r="AM1636" s="343"/>
      <c r="AN1636" s="343"/>
      <c r="AO1636" s="343"/>
      <c r="AP1636" s="343"/>
      <c r="AQ1636" s="343"/>
      <c r="AR1636" s="343"/>
      <c r="AS1636" s="343"/>
      <c r="AT1636" s="343"/>
      <c r="AU1636" s="343"/>
      <c r="AV1636" s="343"/>
      <c r="AW1636" s="343"/>
      <c r="AX1636" s="343"/>
      <c r="AY1636" s="343"/>
      <c r="AZ1636" s="343"/>
      <c r="BA1636" s="343"/>
      <c r="BB1636" s="343"/>
      <c r="BC1636" s="343"/>
      <c r="BD1636" s="343"/>
      <c r="BE1636" s="475"/>
      <c r="BF1636" s="475"/>
      <c r="BG1636" s="475"/>
      <c r="BH1636" s="475"/>
      <c r="BI1636" s="475"/>
      <c r="BJ1636" s="475"/>
      <c r="BK1636" s="475"/>
      <c r="BL1636" s="475"/>
      <c r="BM1636" s="475"/>
      <c r="BN1636" s="475"/>
      <c r="BO1636" s="475"/>
      <c r="BP1636" s="306"/>
      <c r="BQ1636" s="496"/>
      <c r="BR1636" s="496"/>
      <c r="BS1636" s="496"/>
      <c r="BT1636" s="496"/>
      <c r="BU1636" s="496"/>
      <c r="BV1636" s="496"/>
    </row>
    <row r="1637" spans="1:74" s="52" customFormat="1" ht="12.75">
      <c r="A1637" s="45">
        <v>2735.6132650573031</v>
      </c>
      <c r="B1637" s="46" t="s">
        <v>342</v>
      </c>
      <c r="C1637" s="47" t="s">
        <v>337</v>
      </c>
      <c r="D1637" s="48">
        <v>103.87</v>
      </c>
      <c r="E1637" s="49">
        <v>40.191400000000002</v>
      </c>
      <c r="F1637" s="49">
        <v>9.7314999999999999E-2</v>
      </c>
      <c r="G1637" s="49">
        <v>11.132300000000001</v>
      </c>
      <c r="H1637" s="49">
        <v>0.386073</v>
      </c>
      <c r="I1637" s="49">
        <v>0.149286</v>
      </c>
      <c r="J1637" s="49">
        <v>47.459200000000003</v>
      </c>
      <c r="K1637" s="49">
        <v>0.20479900000000001</v>
      </c>
      <c r="L1637" s="49">
        <v>99.680974000000006</v>
      </c>
      <c r="M1637" s="47"/>
      <c r="N1637" s="50">
        <v>0.99517830629352522</v>
      </c>
      <c r="O1637" s="50">
        <v>1.9051227712270453E-3</v>
      </c>
      <c r="P1637" s="50">
        <v>0.23052002681714692</v>
      </c>
      <c r="Q1637" s="50">
        <v>7.6891987854904639E-3</v>
      </c>
      <c r="R1637" s="50">
        <v>3.1309244406749152E-3</v>
      </c>
      <c r="S1637" s="50">
        <v>1.75184922251193</v>
      </c>
      <c r="T1637" s="50">
        <v>5.4331693887665665E-3</v>
      </c>
      <c r="U1637" s="50">
        <v>2.9974744633938477</v>
      </c>
      <c r="V1637" s="51">
        <v>88.37148896981904</v>
      </c>
      <c r="X1637" s="49">
        <v>0.21057799999999999</v>
      </c>
      <c r="Y1637" s="49">
        <v>17.480499999999999</v>
      </c>
      <c r="Z1637" s="49">
        <v>0.55082299999999995</v>
      </c>
      <c r="AA1637" s="49">
        <v>5.86531</v>
      </c>
      <c r="AB1637" s="49">
        <v>8.6571200000000008</v>
      </c>
      <c r="AC1637" s="49">
        <v>0.16868900000000001</v>
      </c>
      <c r="AD1637" s="49">
        <v>5.7953000000000001</v>
      </c>
      <c r="AE1637" s="312"/>
      <c r="AF1637" s="343" t="s">
        <v>1744</v>
      </c>
      <c r="AG1637" s="343">
        <v>30</v>
      </c>
      <c r="AH1637" s="343">
        <v>15</v>
      </c>
      <c r="AI1637" s="343"/>
      <c r="AJ1637" s="343"/>
      <c r="AK1637" s="343"/>
      <c r="AL1637" s="343"/>
      <c r="AM1637" s="343"/>
      <c r="AN1637" s="343"/>
      <c r="AO1637" s="343"/>
      <c r="AP1637" s="343"/>
      <c r="AQ1637" s="343"/>
      <c r="AR1637" s="343"/>
      <c r="AS1637" s="343"/>
      <c r="AT1637" s="343"/>
      <c r="AU1637" s="343"/>
      <c r="AV1637" s="343"/>
      <c r="AW1637" s="343"/>
      <c r="AX1637" s="343"/>
      <c r="AY1637" s="343"/>
      <c r="AZ1637" s="343"/>
      <c r="BA1637" s="343"/>
      <c r="BB1637" s="343"/>
      <c r="BC1637" s="343"/>
      <c r="BD1637" s="343"/>
      <c r="BE1637" s="475"/>
      <c r="BF1637" s="475"/>
      <c r="BG1637" s="475"/>
      <c r="BH1637" s="475"/>
      <c r="BI1637" s="475"/>
      <c r="BJ1637" s="475"/>
      <c r="BK1637" s="475"/>
      <c r="BL1637" s="475"/>
      <c r="BM1637" s="475"/>
      <c r="BN1637" s="475"/>
      <c r="BO1637" s="475"/>
      <c r="BP1637" s="306"/>
      <c r="BQ1637" s="496"/>
      <c r="BR1637" s="496"/>
      <c r="BS1637" s="496"/>
      <c r="BT1637" s="496"/>
      <c r="BU1637" s="496"/>
      <c r="BV1637" s="496"/>
    </row>
    <row r="1638" spans="1:74" s="52" customFormat="1" ht="12.75">
      <c r="A1638" s="45">
        <v>2735.6132650573031</v>
      </c>
      <c r="B1638" s="46" t="s">
        <v>342</v>
      </c>
      <c r="C1638" s="47" t="s">
        <v>337</v>
      </c>
      <c r="D1638" s="48">
        <v>109.98</v>
      </c>
      <c r="E1638" s="49">
        <v>40.104799999999997</v>
      </c>
      <c r="F1638" s="49">
        <v>9.7938999999999998E-2</v>
      </c>
      <c r="G1638" s="49">
        <v>11.0124</v>
      </c>
      <c r="H1638" s="49">
        <v>0.36030699999999999</v>
      </c>
      <c r="I1638" s="49">
        <v>0.169178</v>
      </c>
      <c r="J1638" s="49">
        <v>47.363</v>
      </c>
      <c r="K1638" s="49">
        <v>0.18864400000000001</v>
      </c>
      <c r="L1638" s="49">
        <v>99.352071999999993</v>
      </c>
      <c r="M1638" s="47"/>
      <c r="N1638" s="50">
        <v>0.99582987065185358</v>
      </c>
      <c r="O1638" s="50">
        <v>1.9227369600698246E-3</v>
      </c>
      <c r="P1638" s="50">
        <v>0.22867925358544239</v>
      </c>
      <c r="Q1638" s="50">
        <v>7.1962358124883601E-3</v>
      </c>
      <c r="R1638" s="50">
        <v>3.5581022139157988E-3</v>
      </c>
      <c r="S1638" s="50">
        <v>1.7532205110122911</v>
      </c>
      <c r="T1638" s="50">
        <v>5.0186792273110162E-3</v>
      </c>
      <c r="U1638" s="50">
        <v>2.9970584781182503</v>
      </c>
      <c r="V1638" s="51">
        <v>88.461613565413728</v>
      </c>
      <c r="X1638" s="49">
        <v>0.210978</v>
      </c>
      <c r="Y1638" s="49">
        <v>17.502300000000002</v>
      </c>
      <c r="Z1638" s="49">
        <v>0.55364400000000002</v>
      </c>
      <c r="AA1638" s="49">
        <v>6.3205499999999999</v>
      </c>
      <c r="AB1638" s="49">
        <v>7.6847799999999999</v>
      </c>
      <c r="AC1638" s="49">
        <v>0.16889299999999999</v>
      </c>
      <c r="AD1638" s="49">
        <v>6.1682399999999999</v>
      </c>
      <c r="AE1638" s="312"/>
      <c r="AF1638" s="343" t="s">
        <v>1744</v>
      </c>
      <c r="AG1638" s="343">
        <v>30</v>
      </c>
      <c r="AH1638" s="343">
        <v>15</v>
      </c>
      <c r="AI1638" s="343"/>
      <c r="AJ1638" s="343"/>
      <c r="AK1638" s="343"/>
      <c r="AL1638" s="343"/>
      <c r="AM1638" s="343"/>
      <c r="AN1638" s="343"/>
      <c r="AO1638" s="343"/>
      <c r="AP1638" s="343"/>
      <c r="AQ1638" s="343"/>
      <c r="AR1638" s="343"/>
      <c r="AS1638" s="343"/>
      <c r="AT1638" s="343"/>
      <c r="AU1638" s="343"/>
      <c r="AV1638" s="343"/>
      <c r="AW1638" s="343"/>
      <c r="AX1638" s="343"/>
      <c r="AY1638" s="343"/>
      <c r="AZ1638" s="343"/>
      <c r="BA1638" s="343"/>
      <c r="BB1638" s="343"/>
      <c r="BC1638" s="343"/>
      <c r="BD1638" s="343"/>
      <c r="BE1638" s="475"/>
      <c r="BF1638" s="475"/>
      <c r="BG1638" s="475"/>
      <c r="BH1638" s="475"/>
      <c r="BI1638" s="475"/>
      <c r="BJ1638" s="475"/>
      <c r="BK1638" s="475"/>
      <c r="BL1638" s="475"/>
      <c r="BM1638" s="475"/>
      <c r="BN1638" s="475"/>
      <c r="BO1638" s="475"/>
      <c r="BP1638" s="306"/>
      <c r="BQ1638" s="496"/>
      <c r="BR1638" s="496"/>
      <c r="BS1638" s="496"/>
      <c r="BT1638" s="496"/>
      <c r="BU1638" s="496"/>
      <c r="BV1638" s="496"/>
    </row>
    <row r="1639" spans="1:74" s="52" customFormat="1" ht="12.75">
      <c r="A1639" s="45">
        <v>2735.6132650573031</v>
      </c>
      <c r="B1639" s="46" t="s">
        <v>342</v>
      </c>
      <c r="C1639" s="47" t="s">
        <v>337</v>
      </c>
      <c r="D1639" s="48">
        <v>116.09</v>
      </c>
      <c r="E1639" s="49">
        <v>40.069000000000003</v>
      </c>
      <c r="F1639" s="49">
        <v>9.9219000000000002E-2</v>
      </c>
      <c r="G1639" s="49">
        <v>11.0489</v>
      </c>
      <c r="H1639" s="49">
        <v>0.424211</v>
      </c>
      <c r="I1639" s="49">
        <v>0.138956</v>
      </c>
      <c r="J1639" s="49">
        <v>47.320099999999996</v>
      </c>
      <c r="K1639" s="49">
        <v>0.208978</v>
      </c>
      <c r="L1639" s="49">
        <v>99.339238999999992</v>
      </c>
      <c r="M1639" s="47"/>
      <c r="N1639" s="50">
        <v>0.99584399006231472</v>
      </c>
      <c r="O1639" s="50">
        <v>1.9496338810854994E-3</v>
      </c>
      <c r="P1639" s="50">
        <v>0.22964544718679142</v>
      </c>
      <c r="Q1639" s="50">
        <v>8.4802493254180072E-3</v>
      </c>
      <c r="R1639" s="50">
        <v>2.9251345401149023E-3</v>
      </c>
      <c r="S1639" s="50">
        <v>1.7532223651111023</v>
      </c>
      <c r="T1639" s="50">
        <v>5.5646905547815425E-3</v>
      </c>
      <c r="U1639" s="50">
        <v>2.9985065878329098</v>
      </c>
      <c r="V1639" s="51">
        <v>88.418519592556137</v>
      </c>
      <c r="X1639" s="49">
        <v>0.21096999999999999</v>
      </c>
      <c r="Y1639" s="49">
        <v>16.575500000000002</v>
      </c>
      <c r="Z1639" s="49">
        <v>0.55286000000000002</v>
      </c>
      <c r="AA1639" s="49">
        <v>5.3431199999999999</v>
      </c>
      <c r="AB1639" s="49">
        <v>9.2811299999999992</v>
      </c>
      <c r="AC1639" s="49">
        <v>0.16902900000000001</v>
      </c>
      <c r="AD1639" s="49">
        <v>5.5465600000000004</v>
      </c>
      <c r="AE1639" s="312"/>
      <c r="AF1639" s="343" t="s">
        <v>1744</v>
      </c>
      <c r="AG1639" s="343">
        <v>30</v>
      </c>
      <c r="AH1639" s="343">
        <v>15</v>
      </c>
      <c r="AI1639" s="343"/>
      <c r="AJ1639" s="343"/>
      <c r="AK1639" s="343"/>
      <c r="AL1639" s="343"/>
      <c r="AM1639" s="343"/>
      <c r="AN1639" s="343"/>
      <c r="AO1639" s="343"/>
      <c r="AP1639" s="343"/>
      <c r="AQ1639" s="343"/>
      <c r="AR1639" s="343"/>
      <c r="AS1639" s="343"/>
      <c r="AT1639" s="343"/>
      <c r="AU1639" s="343"/>
      <c r="AV1639" s="343"/>
      <c r="AW1639" s="343"/>
      <c r="AX1639" s="343"/>
      <c r="AY1639" s="343"/>
      <c r="AZ1639" s="343"/>
      <c r="BA1639" s="343"/>
      <c r="BB1639" s="343"/>
      <c r="BC1639" s="343"/>
      <c r="BD1639" s="343"/>
      <c r="BE1639" s="475"/>
      <c r="BF1639" s="475"/>
      <c r="BG1639" s="475"/>
      <c r="BH1639" s="475"/>
      <c r="BI1639" s="475"/>
      <c r="BJ1639" s="475"/>
      <c r="BK1639" s="475"/>
      <c r="BL1639" s="475"/>
      <c r="BM1639" s="475"/>
      <c r="BN1639" s="475"/>
      <c r="BO1639" s="475"/>
      <c r="BP1639" s="306"/>
      <c r="BQ1639" s="496"/>
      <c r="BR1639" s="496"/>
      <c r="BS1639" s="496"/>
      <c r="BT1639" s="496"/>
      <c r="BU1639" s="496"/>
      <c r="BV1639" s="496"/>
    </row>
    <row r="1640" spans="1:74" s="52" customFormat="1" ht="12.75">
      <c r="A1640" s="45">
        <v>2735.6132650573031</v>
      </c>
      <c r="B1640" s="46" t="s">
        <v>342</v>
      </c>
      <c r="C1640" s="47" t="s">
        <v>337</v>
      </c>
      <c r="D1640" s="48">
        <v>122.2</v>
      </c>
      <c r="E1640" s="49">
        <v>40.252299999999998</v>
      </c>
      <c r="F1640" s="49">
        <v>0.11661000000000001</v>
      </c>
      <c r="G1640" s="49">
        <v>10.987299999999999</v>
      </c>
      <c r="H1640" s="49">
        <v>0.40230199999999999</v>
      </c>
      <c r="I1640" s="49">
        <v>0.18967300000000001</v>
      </c>
      <c r="J1640" s="49">
        <v>47.685099999999998</v>
      </c>
      <c r="K1640" s="49">
        <v>0.219502</v>
      </c>
      <c r="L1640" s="49">
        <v>99.923248999999998</v>
      </c>
      <c r="M1640" s="47"/>
      <c r="N1640" s="50">
        <v>0.9937277393783418</v>
      </c>
      <c r="O1640" s="50">
        <v>2.2760820965695792E-3</v>
      </c>
      <c r="P1640" s="50">
        <v>0.22684211562119461</v>
      </c>
      <c r="Q1640" s="50">
        <v>7.9886390014944162E-3</v>
      </c>
      <c r="R1640" s="50">
        <v>3.9661393117248886E-3</v>
      </c>
      <c r="S1640" s="50">
        <v>1.7549629632675523</v>
      </c>
      <c r="T1640" s="50">
        <v>5.8059439838362582E-3</v>
      </c>
      <c r="U1640" s="50">
        <v>2.9976197805833156</v>
      </c>
      <c r="V1640" s="51">
        <v>88.553762525001133</v>
      </c>
      <c r="X1640" s="49">
        <v>0.21049300000000001</v>
      </c>
      <c r="Y1640" s="49">
        <v>14.868399999999999</v>
      </c>
      <c r="Z1640" s="49">
        <v>0.55459800000000004</v>
      </c>
      <c r="AA1640" s="49">
        <v>5.6855599999999997</v>
      </c>
      <c r="AB1640" s="49">
        <v>6.9359999999999999</v>
      </c>
      <c r="AC1640" s="49">
        <v>0.168321</v>
      </c>
      <c r="AD1640" s="49">
        <v>5.3263600000000002</v>
      </c>
      <c r="AE1640" s="312"/>
      <c r="AF1640" s="343" t="s">
        <v>1744</v>
      </c>
      <c r="AG1640" s="343">
        <v>30</v>
      </c>
      <c r="AH1640" s="343">
        <v>15</v>
      </c>
      <c r="AI1640" s="343"/>
      <c r="AJ1640" s="343"/>
      <c r="AK1640" s="343"/>
      <c r="AL1640" s="343"/>
      <c r="AM1640" s="343"/>
      <c r="AN1640" s="343"/>
      <c r="AO1640" s="343"/>
      <c r="AP1640" s="343"/>
      <c r="AQ1640" s="343"/>
      <c r="AR1640" s="343"/>
      <c r="AS1640" s="343"/>
      <c r="AT1640" s="343"/>
      <c r="AU1640" s="343"/>
      <c r="AV1640" s="343"/>
      <c r="AW1640" s="343"/>
      <c r="AX1640" s="343"/>
      <c r="AY1640" s="343"/>
      <c r="AZ1640" s="343"/>
      <c r="BA1640" s="343"/>
      <c r="BB1640" s="343"/>
      <c r="BC1640" s="343"/>
      <c r="BD1640" s="343"/>
      <c r="BE1640" s="475"/>
      <c r="BF1640" s="475"/>
      <c r="BG1640" s="475"/>
      <c r="BH1640" s="475"/>
      <c r="BI1640" s="475"/>
      <c r="BJ1640" s="475"/>
      <c r="BK1640" s="475"/>
      <c r="BL1640" s="475"/>
      <c r="BM1640" s="475"/>
      <c r="BN1640" s="475"/>
      <c r="BO1640" s="475"/>
      <c r="BP1640" s="306"/>
      <c r="BQ1640" s="496"/>
      <c r="BR1640" s="496"/>
      <c r="BS1640" s="496"/>
      <c r="BT1640" s="496"/>
      <c r="BU1640" s="496"/>
      <c r="BV1640" s="496"/>
    </row>
    <row r="1641" spans="1:74" s="52" customFormat="1" ht="12.75">
      <c r="A1641" s="45">
        <v>2735.6132650573031</v>
      </c>
      <c r="B1641" s="46" t="s">
        <v>342</v>
      </c>
      <c r="C1641" s="47" t="s">
        <v>337</v>
      </c>
      <c r="D1641" s="48">
        <v>128.31</v>
      </c>
      <c r="E1641" s="49">
        <v>40.229199999999999</v>
      </c>
      <c r="F1641" s="49">
        <v>0.113609</v>
      </c>
      <c r="G1641" s="49">
        <v>11.1509</v>
      </c>
      <c r="H1641" s="49">
        <v>0.413128</v>
      </c>
      <c r="I1641" s="49">
        <v>0.14713799999999999</v>
      </c>
      <c r="J1641" s="49">
        <v>47.525599999999997</v>
      </c>
      <c r="K1641" s="49">
        <v>0.20277800000000001</v>
      </c>
      <c r="L1641" s="49">
        <v>99.822265999999985</v>
      </c>
      <c r="M1641" s="47"/>
      <c r="N1641" s="50">
        <v>0.99504608024438956</v>
      </c>
      <c r="O1641" s="50">
        <v>2.2217231953591014E-3</v>
      </c>
      <c r="P1641" s="50">
        <v>0.23065756986444905</v>
      </c>
      <c r="Q1641" s="50">
        <v>8.2192146016642851E-3</v>
      </c>
      <c r="R1641" s="50">
        <v>3.0825660056918577E-3</v>
      </c>
      <c r="S1641" s="50">
        <v>1.7524189909866781</v>
      </c>
      <c r="T1641" s="50">
        <v>5.37378491341168E-3</v>
      </c>
      <c r="U1641" s="50">
        <v>2.9981834443293929</v>
      </c>
      <c r="V1641" s="51">
        <v>88.368700713932498</v>
      </c>
      <c r="X1641" s="49">
        <v>0.21055099999999999</v>
      </c>
      <c r="Y1641" s="49">
        <v>15.3308</v>
      </c>
      <c r="Z1641" s="49">
        <v>0.55075200000000002</v>
      </c>
      <c r="AA1641" s="49">
        <v>5.5385</v>
      </c>
      <c r="AB1641" s="49">
        <v>8.6963799999999996</v>
      </c>
      <c r="AC1641" s="49">
        <v>0.16869600000000001</v>
      </c>
      <c r="AD1641" s="49">
        <v>5.7241200000000001</v>
      </c>
      <c r="AE1641" s="312"/>
      <c r="AF1641" s="343" t="s">
        <v>1744</v>
      </c>
      <c r="AG1641" s="343">
        <v>30</v>
      </c>
      <c r="AH1641" s="343">
        <v>15</v>
      </c>
      <c r="AI1641" s="343"/>
      <c r="AJ1641" s="343"/>
      <c r="AK1641" s="343"/>
      <c r="AL1641" s="343"/>
      <c r="AM1641" s="343"/>
      <c r="AN1641" s="343"/>
      <c r="AO1641" s="343"/>
      <c r="AP1641" s="343"/>
      <c r="AQ1641" s="343"/>
      <c r="AR1641" s="343"/>
      <c r="AS1641" s="343"/>
      <c r="AT1641" s="343"/>
      <c r="AU1641" s="343"/>
      <c r="AV1641" s="343"/>
      <c r="AW1641" s="343"/>
      <c r="AX1641" s="343"/>
      <c r="AY1641" s="343"/>
      <c r="AZ1641" s="343"/>
      <c r="BA1641" s="343"/>
      <c r="BB1641" s="343"/>
      <c r="BC1641" s="343"/>
      <c r="BD1641" s="343"/>
      <c r="BE1641" s="475"/>
      <c r="BF1641" s="475"/>
      <c r="BG1641" s="475"/>
      <c r="BH1641" s="475"/>
      <c r="BI1641" s="475"/>
      <c r="BJ1641" s="475"/>
      <c r="BK1641" s="475"/>
      <c r="BL1641" s="475"/>
      <c r="BM1641" s="475"/>
      <c r="BN1641" s="475"/>
      <c r="BO1641" s="475"/>
      <c r="BP1641" s="306"/>
      <c r="BQ1641" s="496"/>
      <c r="BR1641" s="496"/>
      <c r="BS1641" s="496"/>
      <c r="BT1641" s="496"/>
      <c r="BU1641" s="496"/>
      <c r="BV1641" s="496"/>
    </row>
    <row r="1642" spans="1:74" s="52" customFormat="1" ht="12.75">
      <c r="A1642" s="45">
        <v>2735.6132650573031</v>
      </c>
      <c r="B1642" s="46" t="s">
        <v>342</v>
      </c>
      <c r="C1642" s="47" t="s">
        <v>337</v>
      </c>
      <c r="D1642" s="48">
        <v>134.42000000000002</v>
      </c>
      <c r="E1642" s="49">
        <v>39.933199999999999</v>
      </c>
      <c r="F1642" s="49">
        <v>9.9541000000000004E-2</v>
      </c>
      <c r="G1642" s="49">
        <v>10.9682</v>
      </c>
      <c r="H1642" s="49">
        <v>0.41703200000000001</v>
      </c>
      <c r="I1642" s="49">
        <v>0.128133</v>
      </c>
      <c r="J1642" s="49">
        <v>47.3765</v>
      </c>
      <c r="K1642" s="49">
        <v>0.20654600000000001</v>
      </c>
      <c r="L1642" s="49">
        <v>99.177475000000015</v>
      </c>
      <c r="M1642" s="47"/>
      <c r="N1642" s="50">
        <v>0.99374435140548101</v>
      </c>
      <c r="O1642" s="50">
        <v>1.9584747390749874E-3</v>
      </c>
      <c r="P1642" s="50">
        <v>0.2282611047362153</v>
      </c>
      <c r="Q1642" s="50">
        <v>8.3474501282071664E-3</v>
      </c>
      <c r="R1642" s="50">
        <v>2.7007680887209335E-3</v>
      </c>
      <c r="S1642" s="50">
        <v>1.7575677655979929</v>
      </c>
      <c r="T1642" s="50">
        <v>5.5069989801579062E-3</v>
      </c>
      <c r="U1642" s="50">
        <v>2.9995041754893563</v>
      </c>
      <c r="V1642" s="51">
        <v>88.505499736349407</v>
      </c>
      <c r="X1642" s="49">
        <v>0.211452</v>
      </c>
      <c r="Y1642" s="49">
        <v>17.618600000000001</v>
      </c>
      <c r="Z1642" s="49">
        <v>0.55449199999999998</v>
      </c>
      <c r="AA1642" s="49">
        <v>5.3741500000000002</v>
      </c>
      <c r="AB1642" s="49">
        <v>10.15</v>
      </c>
      <c r="AC1642" s="49">
        <v>0.16886300000000001</v>
      </c>
      <c r="AD1642" s="49">
        <v>5.6317500000000003</v>
      </c>
      <c r="AE1642" s="312"/>
      <c r="AF1642" s="343" t="s">
        <v>1744</v>
      </c>
      <c r="AG1642" s="343">
        <v>30</v>
      </c>
      <c r="AH1642" s="343">
        <v>15</v>
      </c>
      <c r="AI1642" s="343"/>
      <c r="AJ1642" s="343"/>
      <c r="AK1642" s="343"/>
      <c r="AL1642" s="343"/>
      <c r="AM1642" s="343"/>
      <c r="AN1642" s="343"/>
      <c r="AO1642" s="343"/>
      <c r="AP1642" s="343"/>
      <c r="AQ1642" s="343"/>
      <c r="AR1642" s="343"/>
      <c r="AS1642" s="343"/>
      <c r="AT1642" s="343"/>
      <c r="AU1642" s="343"/>
      <c r="AV1642" s="343"/>
      <c r="AW1642" s="343"/>
      <c r="AX1642" s="343"/>
      <c r="AY1642" s="343"/>
      <c r="AZ1642" s="343"/>
      <c r="BA1642" s="343"/>
      <c r="BB1642" s="343"/>
      <c r="BC1642" s="343"/>
      <c r="BD1642" s="343"/>
      <c r="BE1642" s="475"/>
      <c r="BF1642" s="475"/>
      <c r="BG1642" s="475"/>
      <c r="BH1642" s="475"/>
      <c r="BI1642" s="475"/>
      <c r="BJ1642" s="475"/>
      <c r="BK1642" s="475"/>
      <c r="BL1642" s="475"/>
      <c r="BM1642" s="475"/>
      <c r="BN1642" s="475"/>
      <c r="BO1642" s="475"/>
      <c r="BP1642" s="306"/>
      <c r="BQ1642" s="496"/>
      <c r="BR1642" s="496"/>
      <c r="BS1642" s="496"/>
      <c r="BT1642" s="496"/>
      <c r="BU1642" s="496"/>
      <c r="BV1642" s="496"/>
    </row>
    <row r="1643" spans="1:74" s="52" customFormat="1" ht="12.75">
      <c r="A1643" s="45">
        <v>2735.6132650573031</v>
      </c>
      <c r="B1643" s="46" t="s">
        <v>342</v>
      </c>
      <c r="C1643" s="47" t="s">
        <v>337</v>
      </c>
      <c r="D1643" s="48">
        <v>140.53000000000003</v>
      </c>
      <c r="E1643" s="49">
        <v>40.191000000000003</v>
      </c>
      <c r="F1643" s="49">
        <v>7.2456000000000007E-2</v>
      </c>
      <c r="G1643" s="49">
        <v>11.1243</v>
      </c>
      <c r="H1643" s="49">
        <v>0.40392400000000001</v>
      </c>
      <c r="I1643" s="49">
        <v>0.155137</v>
      </c>
      <c r="J1643" s="49">
        <v>47.532600000000002</v>
      </c>
      <c r="K1643" s="49">
        <v>0.19697500000000001</v>
      </c>
      <c r="L1643" s="49">
        <v>99.731081000000003</v>
      </c>
      <c r="M1643" s="47"/>
      <c r="N1643" s="50">
        <v>0.99496517120970818</v>
      </c>
      <c r="O1643" s="50">
        <v>1.418171770422721E-3</v>
      </c>
      <c r="P1643" s="50">
        <v>0.23030732594083217</v>
      </c>
      <c r="Q1643" s="50">
        <v>8.0430842386199804E-3</v>
      </c>
      <c r="R1643" s="50">
        <v>3.2529710222534394E-3</v>
      </c>
      <c r="S1643" s="50">
        <v>1.7542003064207663</v>
      </c>
      <c r="T1643" s="50">
        <v>5.2245371666854584E-3</v>
      </c>
      <c r="U1643" s="50">
        <v>2.999007206929341</v>
      </c>
      <c r="V1643" s="51">
        <v>88.394737204070992</v>
      </c>
      <c r="X1643" s="49">
        <v>0.210726</v>
      </c>
      <c r="Y1643" s="49">
        <v>24.376000000000001</v>
      </c>
      <c r="Z1643" s="49">
        <v>0.55093800000000004</v>
      </c>
      <c r="AA1643" s="49">
        <v>5.6187199999999997</v>
      </c>
      <c r="AB1643" s="49">
        <v>8.4011600000000008</v>
      </c>
      <c r="AC1643" s="49">
        <v>0.16860600000000001</v>
      </c>
      <c r="AD1643" s="49">
        <v>5.9173900000000001</v>
      </c>
      <c r="AE1643" s="312"/>
      <c r="AF1643" s="343" t="s">
        <v>1744</v>
      </c>
      <c r="AG1643" s="343">
        <v>30</v>
      </c>
      <c r="AH1643" s="343">
        <v>15</v>
      </c>
      <c r="AI1643" s="343"/>
      <c r="AJ1643" s="343"/>
      <c r="AK1643" s="343"/>
      <c r="AL1643" s="343"/>
      <c r="AM1643" s="343"/>
      <c r="AN1643" s="343"/>
      <c r="AO1643" s="343"/>
      <c r="AP1643" s="343"/>
      <c r="AQ1643" s="343"/>
      <c r="AR1643" s="343"/>
      <c r="AS1643" s="343"/>
      <c r="AT1643" s="343"/>
      <c r="AU1643" s="343"/>
      <c r="AV1643" s="343"/>
      <c r="AW1643" s="343"/>
      <c r="AX1643" s="343"/>
      <c r="AY1643" s="343"/>
      <c r="AZ1643" s="343"/>
      <c r="BA1643" s="343"/>
      <c r="BB1643" s="343"/>
      <c r="BC1643" s="343"/>
      <c r="BD1643" s="343"/>
      <c r="BE1643" s="475"/>
      <c r="BF1643" s="475"/>
      <c r="BG1643" s="475"/>
      <c r="BH1643" s="475"/>
      <c r="BI1643" s="475"/>
      <c r="BJ1643" s="475"/>
      <c r="BK1643" s="475"/>
      <c r="BL1643" s="475"/>
      <c r="BM1643" s="475"/>
      <c r="BN1643" s="475"/>
      <c r="BO1643" s="475"/>
      <c r="BP1643" s="306"/>
      <c r="BQ1643" s="496"/>
      <c r="BR1643" s="496"/>
      <c r="BS1643" s="496"/>
      <c r="BT1643" s="496"/>
      <c r="BU1643" s="496"/>
      <c r="BV1643" s="496"/>
    </row>
    <row r="1644" spans="1:74" s="52" customFormat="1" ht="12.75">
      <c r="A1644" s="45">
        <v>2735.6132650573031</v>
      </c>
      <c r="B1644" s="46" t="s">
        <v>342</v>
      </c>
      <c r="C1644" s="47" t="s">
        <v>337</v>
      </c>
      <c r="D1644" s="48">
        <v>146.64000000000004</v>
      </c>
      <c r="E1644" s="49">
        <v>40.228400000000001</v>
      </c>
      <c r="F1644" s="49">
        <v>8.7263999999999994E-2</v>
      </c>
      <c r="G1644" s="49">
        <v>11.1271</v>
      </c>
      <c r="H1644" s="49">
        <v>0.39645399999999997</v>
      </c>
      <c r="I1644" s="49">
        <v>0.160911</v>
      </c>
      <c r="J1644" s="49">
        <v>47.636600000000001</v>
      </c>
      <c r="K1644" s="49">
        <v>0.206654</v>
      </c>
      <c r="L1644" s="49">
        <v>99.890623999999988</v>
      </c>
      <c r="M1644" s="47"/>
      <c r="N1644" s="50">
        <v>0.99435116895233755</v>
      </c>
      <c r="O1644" s="50">
        <v>1.7053658429846553E-3</v>
      </c>
      <c r="P1644" s="50">
        <v>0.23000909753121018</v>
      </c>
      <c r="Q1644" s="50">
        <v>7.8821323927470398E-3</v>
      </c>
      <c r="R1644" s="50">
        <v>3.3688253924311642E-3</v>
      </c>
      <c r="S1644" s="50">
        <v>1.7553201210707945</v>
      </c>
      <c r="T1644" s="50">
        <v>5.4727863250342724E-3</v>
      </c>
      <c r="U1644" s="50">
        <v>2.9994856981255902</v>
      </c>
      <c r="V1644" s="51">
        <v>88.414561404925379</v>
      </c>
      <c r="X1644" s="49">
        <v>0.21059600000000001</v>
      </c>
      <c r="Y1644" s="49">
        <v>19.363499999999998</v>
      </c>
      <c r="Z1644" s="49">
        <v>0.54984100000000002</v>
      </c>
      <c r="AA1644" s="49">
        <v>5.76614</v>
      </c>
      <c r="AB1644" s="49">
        <v>8.0781700000000001</v>
      </c>
      <c r="AC1644" s="49">
        <v>0.168433</v>
      </c>
      <c r="AD1644" s="49">
        <v>5.7403899999999997</v>
      </c>
      <c r="AE1644" s="312"/>
      <c r="AF1644" s="343" t="s">
        <v>1744</v>
      </c>
      <c r="AG1644" s="343">
        <v>30</v>
      </c>
      <c r="AH1644" s="343">
        <v>15</v>
      </c>
      <c r="AI1644" s="343"/>
      <c r="AJ1644" s="343"/>
      <c r="AK1644" s="343"/>
      <c r="AL1644" s="343"/>
      <c r="AM1644" s="343"/>
      <c r="AN1644" s="343"/>
      <c r="AO1644" s="343"/>
      <c r="AP1644" s="343"/>
      <c r="AQ1644" s="343"/>
      <c r="AR1644" s="343"/>
      <c r="AS1644" s="343"/>
      <c r="AT1644" s="343"/>
      <c r="AU1644" s="343"/>
      <c r="AV1644" s="343"/>
      <c r="AW1644" s="343"/>
      <c r="AX1644" s="343"/>
      <c r="AY1644" s="343"/>
      <c r="AZ1644" s="343"/>
      <c r="BA1644" s="343"/>
      <c r="BB1644" s="343"/>
      <c r="BC1644" s="343"/>
      <c r="BD1644" s="343"/>
      <c r="BE1644" s="475"/>
      <c r="BF1644" s="475"/>
      <c r="BG1644" s="475"/>
      <c r="BH1644" s="475"/>
      <c r="BI1644" s="475"/>
      <c r="BJ1644" s="475"/>
      <c r="BK1644" s="475"/>
      <c r="BL1644" s="475"/>
      <c r="BM1644" s="475"/>
      <c r="BN1644" s="475"/>
      <c r="BO1644" s="475"/>
      <c r="BP1644" s="306"/>
      <c r="BQ1644" s="496"/>
      <c r="BR1644" s="496"/>
      <c r="BS1644" s="496"/>
      <c r="BT1644" s="496"/>
      <c r="BU1644" s="496"/>
      <c r="BV1644" s="496"/>
    </row>
    <row r="1645" spans="1:74" s="52" customFormat="1" ht="12.75">
      <c r="A1645" s="45">
        <v>2735.6132650573031</v>
      </c>
      <c r="B1645" s="46" t="s">
        <v>342</v>
      </c>
      <c r="C1645" s="47" t="s">
        <v>337</v>
      </c>
      <c r="D1645" s="48">
        <v>152.75000000000006</v>
      </c>
      <c r="E1645" s="49">
        <v>40.145699999999998</v>
      </c>
      <c r="F1645" s="49">
        <v>0.103223</v>
      </c>
      <c r="G1645" s="49">
        <v>11.0586</v>
      </c>
      <c r="H1645" s="49">
        <v>0.41368199999999999</v>
      </c>
      <c r="I1645" s="49">
        <v>0.15365300000000001</v>
      </c>
      <c r="J1645" s="49">
        <v>47.441299999999998</v>
      </c>
      <c r="K1645" s="49">
        <v>0.19459899999999999</v>
      </c>
      <c r="L1645" s="49">
        <v>99.555454999999981</v>
      </c>
      <c r="M1645" s="47"/>
      <c r="N1645" s="50">
        <v>0.99532184865118722</v>
      </c>
      <c r="O1645" s="50">
        <v>2.0233750694990302E-3</v>
      </c>
      <c r="P1645" s="50">
        <v>0.22928764100500168</v>
      </c>
      <c r="Q1645" s="50">
        <v>8.2496404243021203E-3</v>
      </c>
      <c r="R1645" s="50">
        <v>3.226645739823987E-3</v>
      </c>
      <c r="S1645" s="50">
        <v>1.7534348312045787</v>
      </c>
      <c r="T1645" s="50">
        <v>5.1691930803406533E-3</v>
      </c>
      <c r="U1645" s="50">
        <v>2.9980192505197607</v>
      </c>
      <c r="V1645" s="51">
        <v>88.435716837895143</v>
      </c>
      <c r="X1645" s="49">
        <v>0.210873</v>
      </c>
      <c r="Y1645" s="49">
        <v>16.403400000000001</v>
      </c>
      <c r="Z1645" s="49">
        <v>0.55324700000000004</v>
      </c>
      <c r="AA1645" s="49">
        <v>5.5093300000000003</v>
      </c>
      <c r="AB1645" s="49">
        <v>8.4687000000000001</v>
      </c>
      <c r="AC1645" s="49">
        <v>0.16878399999999999</v>
      </c>
      <c r="AD1645" s="49">
        <v>5.9392899999999997</v>
      </c>
      <c r="AE1645" s="312"/>
      <c r="AF1645" s="343" t="s">
        <v>1744</v>
      </c>
      <c r="AG1645" s="343">
        <v>30</v>
      </c>
      <c r="AH1645" s="343">
        <v>15</v>
      </c>
      <c r="AI1645" s="343"/>
      <c r="AJ1645" s="343"/>
      <c r="AK1645" s="343"/>
      <c r="AL1645" s="343"/>
      <c r="AM1645" s="343"/>
      <c r="AN1645" s="343"/>
      <c r="AO1645" s="343"/>
      <c r="AP1645" s="343"/>
      <c r="AQ1645" s="343"/>
      <c r="AR1645" s="343"/>
      <c r="AS1645" s="343"/>
      <c r="AT1645" s="343"/>
      <c r="AU1645" s="343"/>
      <c r="AV1645" s="343"/>
      <c r="AW1645" s="343"/>
      <c r="AX1645" s="343"/>
      <c r="AY1645" s="343"/>
      <c r="AZ1645" s="343"/>
      <c r="BA1645" s="343"/>
      <c r="BB1645" s="343"/>
      <c r="BC1645" s="343"/>
      <c r="BD1645" s="343"/>
      <c r="BE1645" s="475"/>
      <c r="BF1645" s="475"/>
      <c r="BG1645" s="475"/>
      <c r="BH1645" s="475"/>
      <c r="BI1645" s="475"/>
      <c r="BJ1645" s="475"/>
      <c r="BK1645" s="475"/>
      <c r="BL1645" s="475"/>
      <c r="BM1645" s="475"/>
      <c r="BN1645" s="475"/>
      <c r="BO1645" s="475"/>
      <c r="BP1645" s="306"/>
      <c r="BQ1645" s="496"/>
      <c r="BR1645" s="496"/>
      <c r="BS1645" s="496"/>
      <c r="BT1645" s="496"/>
      <c r="BU1645" s="496"/>
      <c r="BV1645" s="496"/>
    </row>
    <row r="1646" spans="1:74" s="52" customFormat="1" ht="12.75">
      <c r="A1646" s="45">
        <v>2735.6132650573031</v>
      </c>
      <c r="B1646" s="46" t="s">
        <v>342</v>
      </c>
      <c r="C1646" s="47" t="s">
        <v>337</v>
      </c>
      <c r="D1646" s="48">
        <v>158.86000000000007</v>
      </c>
      <c r="E1646" s="49">
        <v>40.004600000000003</v>
      </c>
      <c r="F1646" s="49">
        <v>0.100838</v>
      </c>
      <c r="G1646" s="49">
        <v>11.0191</v>
      </c>
      <c r="H1646" s="49">
        <v>0.42006100000000002</v>
      </c>
      <c r="I1646" s="49">
        <v>0.15013899999999999</v>
      </c>
      <c r="J1646" s="49">
        <v>47.491900000000001</v>
      </c>
      <c r="K1646" s="49">
        <v>0.206321</v>
      </c>
      <c r="L1646" s="49">
        <v>99.442979000000008</v>
      </c>
      <c r="M1646" s="47"/>
      <c r="N1646" s="50">
        <v>0.99312812945145623</v>
      </c>
      <c r="O1646" s="50">
        <v>1.9792241851688823E-3</v>
      </c>
      <c r="P1646" s="50">
        <v>0.22876915556971456</v>
      </c>
      <c r="Q1646" s="50">
        <v>8.3878683418058021E-3</v>
      </c>
      <c r="R1646" s="50">
        <v>3.1570001962514861E-3</v>
      </c>
      <c r="S1646" s="50">
        <v>1.7576137480211225</v>
      </c>
      <c r="T1646" s="50">
        <v>5.4877767107763811E-3</v>
      </c>
      <c r="U1646" s="50">
        <v>2.9999864090435988</v>
      </c>
      <c r="V1646" s="51">
        <v>88.483129050488571</v>
      </c>
      <c r="X1646" s="49">
        <v>0.21125099999999999</v>
      </c>
      <c r="Y1646" s="49">
        <v>16.8126</v>
      </c>
      <c r="Z1646" s="49">
        <v>0.55368099999999998</v>
      </c>
      <c r="AA1646" s="49">
        <v>5.4348099999999997</v>
      </c>
      <c r="AB1646" s="49">
        <v>8.6008999999999993</v>
      </c>
      <c r="AC1646" s="49">
        <v>0.16866999999999999</v>
      </c>
      <c r="AD1646" s="49">
        <v>5.6195700000000004</v>
      </c>
      <c r="AE1646" s="312"/>
      <c r="AF1646" s="343" t="s">
        <v>1744</v>
      </c>
      <c r="AG1646" s="343">
        <v>30</v>
      </c>
      <c r="AH1646" s="343">
        <v>15</v>
      </c>
      <c r="AI1646" s="343"/>
      <c r="AJ1646" s="343"/>
      <c r="AK1646" s="343"/>
      <c r="AL1646" s="343"/>
      <c r="AM1646" s="343"/>
      <c r="AN1646" s="343"/>
      <c r="AO1646" s="343"/>
      <c r="AP1646" s="343"/>
      <c r="AQ1646" s="343"/>
      <c r="AR1646" s="343"/>
      <c r="AS1646" s="343"/>
      <c r="AT1646" s="343"/>
      <c r="AU1646" s="343"/>
      <c r="AV1646" s="343"/>
      <c r="AW1646" s="343"/>
      <c r="AX1646" s="343"/>
      <c r="AY1646" s="343"/>
      <c r="AZ1646" s="343"/>
      <c r="BA1646" s="343"/>
      <c r="BB1646" s="343"/>
      <c r="BC1646" s="343"/>
      <c r="BD1646" s="343"/>
      <c r="BE1646" s="475"/>
      <c r="BF1646" s="475"/>
      <c r="BG1646" s="475"/>
      <c r="BH1646" s="475"/>
      <c r="BI1646" s="475"/>
      <c r="BJ1646" s="475"/>
      <c r="BK1646" s="475"/>
      <c r="BL1646" s="475"/>
      <c r="BM1646" s="475"/>
      <c r="BN1646" s="475"/>
      <c r="BO1646" s="475"/>
      <c r="BP1646" s="306"/>
      <c r="BQ1646" s="496"/>
      <c r="BR1646" s="496"/>
      <c r="BS1646" s="496"/>
      <c r="BT1646" s="496"/>
      <c r="BU1646" s="496"/>
      <c r="BV1646" s="496"/>
    </row>
    <row r="1647" spans="1:74" s="52" customFormat="1" ht="12.75">
      <c r="A1647" s="38"/>
      <c r="B1647" s="46"/>
      <c r="C1647" s="47"/>
      <c r="D1647" s="48"/>
      <c r="E1647" s="49"/>
      <c r="F1647" s="49"/>
      <c r="G1647" s="49"/>
      <c r="H1647" s="49"/>
      <c r="I1647" s="49"/>
      <c r="J1647" s="49"/>
      <c r="K1647" s="49"/>
      <c r="L1647" s="49"/>
      <c r="M1647" s="47"/>
      <c r="N1647" s="50"/>
      <c r="O1647" s="50"/>
      <c r="P1647" s="50"/>
      <c r="Q1647" s="50"/>
      <c r="R1647" s="50"/>
      <c r="S1647" s="50"/>
      <c r="T1647" s="50"/>
      <c r="U1647" s="50"/>
      <c r="V1647" s="51"/>
      <c r="AE1647" s="312"/>
      <c r="AF1647" s="312"/>
      <c r="AG1647" s="312"/>
      <c r="AH1647" s="312"/>
      <c r="AI1647" s="312"/>
      <c r="AJ1647" s="312"/>
      <c r="AK1647" s="312"/>
      <c r="AL1647" s="312"/>
      <c r="AM1647" s="312"/>
      <c r="AN1647" s="312"/>
      <c r="AO1647" s="312"/>
      <c r="AP1647" s="312"/>
      <c r="AQ1647" s="312"/>
      <c r="AR1647" s="312"/>
      <c r="AS1647" s="312"/>
      <c r="AT1647" s="312"/>
      <c r="AU1647" s="312"/>
      <c r="AV1647" s="312"/>
      <c r="AW1647" s="312"/>
      <c r="AX1647" s="312"/>
      <c r="AY1647" s="312"/>
      <c r="AZ1647" s="312"/>
      <c r="BA1647" s="312"/>
      <c r="BB1647" s="312"/>
      <c r="BC1647" s="312"/>
      <c r="BD1647" s="312"/>
      <c r="BE1647" s="306"/>
      <c r="BF1647" s="306"/>
      <c r="BG1647" s="306"/>
      <c r="BH1647" s="306"/>
      <c r="BI1647" s="306"/>
      <c r="BJ1647" s="306"/>
      <c r="BK1647" s="306"/>
      <c r="BL1647" s="306"/>
      <c r="BM1647" s="306"/>
      <c r="BN1647" s="306"/>
      <c r="BO1647" s="306"/>
      <c r="BP1647" s="306"/>
      <c r="BQ1647" s="496"/>
      <c r="BR1647" s="496"/>
      <c r="BS1647" s="496"/>
      <c r="BT1647" s="496"/>
      <c r="BU1647" s="496"/>
      <c r="BV1647" s="496"/>
    </row>
    <row r="1648" spans="1:74" s="52" customFormat="1" ht="12.75">
      <c r="A1648" s="45">
        <v>2735.6132650573031</v>
      </c>
      <c r="B1648" s="46" t="s">
        <v>342</v>
      </c>
      <c r="C1648" s="47" t="s">
        <v>350</v>
      </c>
      <c r="D1648" s="48">
        <v>0</v>
      </c>
      <c r="E1648" s="49">
        <v>38.802399999999999</v>
      </c>
      <c r="F1648" s="49">
        <v>5.6328000000000003E-2</v>
      </c>
      <c r="G1648" s="49">
        <v>18.395900000000001</v>
      </c>
      <c r="H1648" s="49">
        <v>0.19054399999999999</v>
      </c>
      <c r="I1648" s="49">
        <v>0.228599</v>
      </c>
      <c r="J1648" s="49">
        <v>41.234200000000001</v>
      </c>
      <c r="K1648" s="49">
        <v>0.30242400000000003</v>
      </c>
      <c r="L1648" s="49">
        <v>99.249479000000008</v>
      </c>
      <c r="M1648" s="47"/>
      <c r="N1648" s="50">
        <v>0.99876069909048437</v>
      </c>
      <c r="O1648" s="50">
        <v>1.1463113768813351E-3</v>
      </c>
      <c r="P1648" s="50">
        <v>0.39598605344612553</v>
      </c>
      <c r="Q1648" s="50">
        <v>3.9449547551279876E-3</v>
      </c>
      <c r="R1648" s="50">
        <v>4.9838265782507348E-3</v>
      </c>
      <c r="S1648" s="50">
        <v>1.5822276691736701</v>
      </c>
      <c r="T1648" s="50">
        <v>8.3402056041008317E-3</v>
      </c>
      <c r="U1648" s="50">
        <v>2.9965753727350113</v>
      </c>
      <c r="V1648" s="51">
        <v>79.982645509014489</v>
      </c>
      <c r="X1648" s="49">
        <v>0.21366499999999999</v>
      </c>
      <c r="Y1648" s="49">
        <v>27.819500000000001</v>
      </c>
      <c r="Z1648" s="49">
        <v>0.42334500000000003</v>
      </c>
      <c r="AA1648" s="49">
        <v>10.720499999999999</v>
      </c>
      <c r="AB1648" s="49">
        <v>6.2437899999999997</v>
      </c>
      <c r="AC1648" s="49">
        <v>0.18546799999999999</v>
      </c>
      <c r="AD1648" s="49">
        <v>4.2991999999999999</v>
      </c>
      <c r="AE1648" s="312"/>
      <c r="AF1648" s="343" t="s">
        <v>1744</v>
      </c>
      <c r="AG1648" s="343">
        <v>30</v>
      </c>
      <c r="AH1648" s="343">
        <v>15</v>
      </c>
      <c r="AI1648" s="343"/>
      <c r="AJ1648" s="343"/>
      <c r="AK1648" s="343"/>
      <c r="AL1648" s="343"/>
      <c r="AM1648" s="343"/>
      <c r="AN1648" s="343"/>
      <c r="AO1648" s="343"/>
      <c r="AP1648" s="343"/>
      <c r="AQ1648" s="343"/>
      <c r="AR1648" s="343"/>
      <c r="AS1648" s="343"/>
      <c r="AT1648" s="343"/>
      <c r="AU1648" s="343"/>
      <c r="AV1648" s="343"/>
      <c r="AW1648" s="343"/>
      <c r="AX1648" s="343"/>
      <c r="AY1648" s="343"/>
      <c r="AZ1648" s="343"/>
      <c r="BA1648" s="343"/>
      <c r="BB1648" s="343"/>
      <c r="BC1648" s="343"/>
      <c r="BD1648" s="343"/>
      <c r="BE1648" s="475"/>
      <c r="BF1648" s="475"/>
      <c r="BG1648" s="475"/>
      <c r="BH1648" s="475"/>
      <c r="BI1648" s="475"/>
      <c r="BJ1648" s="475"/>
      <c r="BK1648" s="475"/>
      <c r="BL1648" s="475"/>
      <c r="BM1648" s="475"/>
      <c r="BN1648" s="475"/>
      <c r="BO1648" s="475"/>
      <c r="BP1648" s="306"/>
      <c r="BQ1648" s="496"/>
      <c r="BR1648" s="496"/>
      <c r="BS1648" s="496"/>
      <c r="BT1648" s="496"/>
      <c r="BU1648" s="496"/>
      <c r="BV1648" s="496"/>
    </row>
    <row r="1649" spans="1:74" s="52" customFormat="1" ht="12.75">
      <c r="A1649" s="45">
        <v>2735.6132650573031</v>
      </c>
      <c r="B1649" s="46" t="s">
        <v>342</v>
      </c>
      <c r="C1649" s="47" t="s">
        <v>350</v>
      </c>
      <c r="D1649" s="48">
        <v>6.0923529411764701</v>
      </c>
      <c r="E1649" s="49">
        <v>38.872799999999998</v>
      </c>
      <c r="F1649" s="49">
        <v>2.751E-2</v>
      </c>
      <c r="G1649" s="49">
        <v>17.039300000000001</v>
      </c>
      <c r="H1649" s="49">
        <v>0.196793</v>
      </c>
      <c r="I1649" s="49">
        <v>0.224991</v>
      </c>
      <c r="J1649" s="49">
        <v>42.464399999999998</v>
      </c>
      <c r="K1649" s="49">
        <v>-0.13042000000000001</v>
      </c>
      <c r="L1649" s="49">
        <v>98.705494999999999</v>
      </c>
      <c r="M1649" s="47"/>
      <c r="N1649" s="50">
        <v>0.99923735918310319</v>
      </c>
      <c r="O1649" s="50">
        <v>5.5909916608174967E-4</v>
      </c>
      <c r="P1649" s="50">
        <v>0.36629465577932041</v>
      </c>
      <c r="Q1649" s="50">
        <v>4.0688940160637952E-3</v>
      </c>
      <c r="R1649" s="50">
        <v>4.8986196949302625E-3</v>
      </c>
      <c r="S1649" s="50">
        <v>1.6272578553148584</v>
      </c>
      <c r="T1649" s="50">
        <v>-3.5919036816571353E-3</v>
      </c>
      <c r="U1649" s="50">
        <v>2.9990312004767117</v>
      </c>
      <c r="V1649" s="51">
        <v>81.626034240839914</v>
      </c>
      <c r="X1649" s="49">
        <v>0.21375</v>
      </c>
      <c r="Y1649" s="49">
        <v>56.416600000000003</v>
      </c>
      <c r="Z1649" s="49">
        <v>0.440884</v>
      </c>
      <c r="AA1649" s="49">
        <v>10.6752</v>
      </c>
      <c r="AB1649" s="49">
        <v>6.3104300000000002</v>
      </c>
      <c r="AC1649" s="49">
        <v>0.18193799999999999</v>
      </c>
      <c r="AD1649" s="49">
        <v>0</v>
      </c>
      <c r="AE1649" s="312"/>
      <c r="AF1649" s="343" t="s">
        <v>1744</v>
      </c>
      <c r="AG1649" s="343">
        <v>30</v>
      </c>
      <c r="AH1649" s="343">
        <v>15</v>
      </c>
      <c r="AI1649" s="343"/>
      <c r="AJ1649" s="343"/>
      <c r="AK1649" s="343"/>
      <c r="AL1649" s="343"/>
      <c r="AM1649" s="343"/>
      <c r="AN1649" s="343"/>
      <c r="AO1649" s="343"/>
      <c r="AP1649" s="343"/>
      <c r="AQ1649" s="343"/>
      <c r="AR1649" s="343"/>
      <c r="AS1649" s="343"/>
      <c r="AT1649" s="343"/>
      <c r="AU1649" s="343"/>
      <c r="AV1649" s="343"/>
      <c r="AW1649" s="343"/>
      <c r="AX1649" s="343"/>
      <c r="AY1649" s="343"/>
      <c r="AZ1649" s="343"/>
      <c r="BA1649" s="343"/>
      <c r="BB1649" s="343"/>
      <c r="BC1649" s="343"/>
      <c r="BD1649" s="343"/>
      <c r="BE1649" s="475"/>
      <c r="BF1649" s="475"/>
      <c r="BG1649" s="475"/>
      <c r="BH1649" s="475"/>
      <c r="BI1649" s="475"/>
      <c r="BJ1649" s="475"/>
      <c r="BK1649" s="475"/>
      <c r="BL1649" s="475"/>
      <c r="BM1649" s="475"/>
      <c r="BN1649" s="475"/>
      <c r="BO1649" s="475"/>
      <c r="BP1649" s="306"/>
      <c r="BQ1649" s="496"/>
      <c r="BR1649" s="496"/>
      <c r="BS1649" s="496"/>
      <c r="BT1649" s="496"/>
      <c r="BU1649" s="496"/>
      <c r="BV1649" s="496"/>
    </row>
    <row r="1650" spans="1:74" s="52" customFormat="1" ht="12.75">
      <c r="A1650" s="45">
        <v>2735.6132650573031</v>
      </c>
      <c r="B1650" s="46" t="s">
        <v>342</v>
      </c>
      <c r="C1650" s="47" t="s">
        <v>350</v>
      </c>
      <c r="D1650" s="48">
        <v>12.19235294117647</v>
      </c>
      <c r="E1650" s="49">
        <v>39.255400000000002</v>
      </c>
      <c r="F1650" s="49">
        <v>3.7887999999999998E-2</v>
      </c>
      <c r="G1650" s="49">
        <v>15.8253</v>
      </c>
      <c r="H1650" s="49">
        <v>0.25964399999999999</v>
      </c>
      <c r="I1650" s="49">
        <v>0.21557100000000001</v>
      </c>
      <c r="J1650" s="49">
        <v>43.492199999999997</v>
      </c>
      <c r="K1650" s="49">
        <v>0.257629</v>
      </c>
      <c r="L1650" s="49">
        <v>99.380039999999994</v>
      </c>
      <c r="M1650" s="47"/>
      <c r="N1650" s="50">
        <v>0.99716563163009353</v>
      </c>
      <c r="O1650" s="50">
        <v>7.6093049709469065E-4</v>
      </c>
      <c r="P1650" s="50">
        <v>0.33618307116613144</v>
      </c>
      <c r="Q1650" s="50">
        <v>5.3050572884803153E-3</v>
      </c>
      <c r="R1650" s="50">
        <v>4.638141246756532E-3</v>
      </c>
      <c r="S1650" s="50">
        <v>1.646978070825065</v>
      </c>
      <c r="T1650" s="50">
        <v>7.0116509776831353E-3</v>
      </c>
      <c r="U1650" s="50">
        <v>2.9991325382127756</v>
      </c>
      <c r="V1650" s="51">
        <v>83.048121302508662</v>
      </c>
      <c r="X1650" s="49">
        <v>0.21279000000000001</v>
      </c>
      <c r="Y1650" s="49">
        <v>43.546799999999998</v>
      </c>
      <c r="Z1650" s="49">
        <v>0.45809100000000003</v>
      </c>
      <c r="AA1650" s="49">
        <v>8.2179400000000005</v>
      </c>
      <c r="AB1650" s="49">
        <v>6.52834</v>
      </c>
      <c r="AC1650" s="49">
        <v>0.17907500000000001</v>
      </c>
      <c r="AD1650" s="49">
        <v>4.7437699999999996</v>
      </c>
      <c r="AE1650" s="312"/>
      <c r="AF1650" s="343" t="s">
        <v>1744</v>
      </c>
      <c r="AG1650" s="343">
        <v>30</v>
      </c>
      <c r="AH1650" s="343">
        <v>15</v>
      </c>
      <c r="AI1650" s="343"/>
      <c r="AJ1650" s="343"/>
      <c r="AK1650" s="343"/>
      <c r="AL1650" s="343"/>
      <c r="AM1650" s="343"/>
      <c r="AN1650" s="343"/>
      <c r="AO1650" s="343"/>
      <c r="AP1650" s="343"/>
      <c r="AQ1650" s="343"/>
      <c r="AR1650" s="343"/>
      <c r="AS1650" s="343"/>
      <c r="AT1650" s="343"/>
      <c r="AU1650" s="343"/>
      <c r="AV1650" s="343"/>
      <c r="AW1650" s="343"/>
      <c r="AX1650" s="343"/>
      <c r="AY1650" s="343"/>
      <c r="AZ1650" s="343"/>
      <c r="BA1650" s="343"/>
      <c r="BB1650" s="343"/>
      <c r="BC1650" s="343"/>
      <c r="BD1650" s="343"/>
      <c r="BE1650" s="475"/>
      <c r="BF1650" s="475"/>
      <c r="BG1650" s="475"/>
      <c r="BH1650" s="475"/>
      <c r="BI1650" s="475"/>
      <c r="BJ1650" s="475"/>
      <c r="BK1650" s="475"/>
      <c r="BL1650" s="475"/>
      <c r="BM1650" s="475"/>
      <c r="BN1650" s="475"/>
      <c r="BO1650" s="475"/>
      <c r="BP1650" s="306"/>
      <c r="BQ1650" s="496"/>
      <c r="BR1650" s="496"/>
      <c r="BS1650" s="496"/>
      <c r="BT1650" s="496"/>
      <c r="BU1650" s="496"/>
      <c r="BV1650" s="496"/>
    </row>
    <row r="1651" spans="1:74" s="52" customFormat="1" ht="12.75">
      <c r="A1651" s="45">
        <v>2735.6132650573031</v>
      </c>
      <c r="B1651" s="46" t="s">
        <v>342</v>
      </c>
      <c r="C1651" s="47" t="s">
        <v>350</v>
      </c>
      <c r="D1651" s="48">
        <v>18.292352941176468</v>
      </c>
      <c r="E1651" s="49">
        <v>39.543100000000003</v>
      </c>
      <c r="F1651" s="49">
        <v>8.1184999999999993E-2</v>
      </c>
      <c r="G1651" s="49">
        <v>13.564399999999999</v>
      </c>
      <c r="H1651" s="49">
        <v>0.27799699999999999</v>
      </c>
      <c r="I1651" s="49">
        <v>0.16158</v>
      </c>
      <c r="J1651" s="49">
        <v>45.079300000000003</v>
      </c>
      <c r="K1651" s="49">
        <v>0.22870399999999999</v>
      </c>
      <c r="L1651" s="49">
        <v>98.962239999999994</v>
      </c>
      <c r="M1651" s="47"/>
      <c r="N1651" s="50">
        <v>0.99779215335801241</v>
      </c>
      <c r="O1651" s="50">
        <v>1.6196477848263516E-3</v>
      </c>
      <c r="P1651" s="50">
        <v>0.28623711995553858</v>
      </c>
      <c r="Q1651" s="50">
        <v>5.6422636118187673E-3</v>
      </c>
      <c r="R1651" s="50">
        <v>3.4533668385016299E-3</v>
      </c>
      <c r="S1651" s="50">
        <v>1.6957236625598162</v>
      </c>
      <c r="T1651" s="50">
        <v>6.1830218205254561E-3</v>
      </c>
      <c r="U1651" s="50">
        <v>2.9974236743101375</v>
      </c>
      <c r="V1651" s="51">
        <v>85.557881746163105</v>
      </c>
      <c r="X1651" s="49">
        <v>0.212061</v>
      </c>
      <c r="Y1651" s="49">
        <v>20.773199999999999</v>
      </c>
      <c r="Z1651" s="49">
        <v>0.49607899999999999</v>
      </c>
      <c r="AA1651" s="49">
        <v>7.8924899999999996</v>
      </c>
      <c r="AB1651" s="49">
        <v>8.3247800000000005</v>
      </c>
      <c r="AC1651" s="49">
        <v>0.17446999999999999</v>
      </c>
      <c r="AD1651" s="49">
        <v>5.2747400000000004</v>
      </c>
      <c r="AE1651" s="312"/>
      <c r="AF1651" s="343" t="s">
        <v>1744</v>
      </c>
      <c r="AG1651" s="343">
        <v>30</v>
      </c>
      <c r="AH1651" s="343">
        <v>15</v>
      </c>
      <c r="AI1651" s="343"/>
      <c r="AJ1651" s="343"/>
      <c r="AK1651" s="343"/>
      <c r="AL1651" s="343"/>
      <c r="AM1651" s="343"/>
      <c r="AN1651" s="343"/>
      <c r="AO1651" s="343"/>
      <c r="AP1651" s="343"/>
      <c r="AQ1651" s="343"/>
      <c r="AR1651" s="343"/>
      <c r="AS1651" s="343"/>
      <c r="AT1651" s="343"/>
      <c r="AU1651" s="343"/>
      <c r="AV1651" s="343"/>
      <c r="AW1651" s="343"/>
      <c r="AX1651" s="343"/>
      <c r="AY1651" s="343"/>
      <c r="AZ1651" s="343"/>
      <c r="BA1651" s="343"/>
      <c r="BB1651" s="343"/>
      <c r="BC1651" s="343"/>
      <c r="BD1651" s="343"/>
      <c r="BE1651" s="475"/>
      <c r="BF1651" s="475"/>
      <c r="BG1651" s="475"/>
      <c r="BH1651" s="475"/>
      <c r="BI1651" s="475"/>
      <c r="BJ1651" s="475"/>
      <c r="BK1651" s="475"/>
      <c r="BL1651" s="475"/>
      <c r="BM1651" s="475"/>
      <c r="BN1651" s="475"/>
      <c r="BO1651" s="475"/>
      <c r="BP1651" s="306"/>
      <c r="BQ1651" s="496"/>
      <c r="BR1651" s="496"/>
      <c r="BS1651" s="496"/>
      <c r="BT1651" s="496"/>
      <c r="BU1651" s="496"/>
      <c r="BV1651" s="496"/>
    </row>
    <row r="1652" spans="1:74" s="52" customFormat="1" ht="12.75">
      <c r="A1652" s="45">
        <v>2735.6132650573031</v>
      </c>
      <c r="B1652" s="46" t="s">
        <v>342</v>
      </c>
      <c r="C1652" s="47" t="s">
        <v>350</v>
      </c>
      <c r="D1652" s="48">
        <v>24.392352941176469</v>
      </c>
      <c r="E1652" s="49">
        <v>39.790199999999999</v>
      </c>
      <c r="F1652" s="49">
        <v>6.0804999999999998E-2</v>
      </c>
      <c r="G1652" s="49">
        <v>13.2064</v>
      </c>
      <c r="H1652" s="49">
        <v>0.36751200000000001</v>
      </c>
      <c r="I1652" s="49">
        <v>0.191384</v>
      </c>
      <c r="J1652" s="49">
        <v>45.556800000000003</v>
      </c>
      <c r="K1652" s="49">
        <v>0.22563800000000001</v>
      </c>
      <c r="L1652" s="49">
        <v>99.440414000000004</v>
      </c>
      <c r="M1652" s="47"/>
      <c r="N1652" s="50">
        <v>0.9976845985803533</v>
      </c>
      <c r="O1652" s="50">
        <v>1.2054018503561605E-3</v>
      </c>
      <c r="P1652" s="50">
        <v>0.2769220813592525</v>
      </c>
      <c r="Q1652" s="50">
        <v>7.4119513922032611E-3</v>
      </c>
      <c r="R1652" s="50">
        <v>4.0645129575762459E-3</v>
      </c>
      <c r="S1652" s="50">
        <v>1.7028598360266876</v>
      </c>
      <c r="T1652" s="50">
        <v>6.0615966604540801E-3</v>
      </c>
      <c r="U1652" s="50">
        <v>2.9974415184575673</v>
      </c>
      <c r="V1652" s="51">
        <v>86.012495673013618</v>
      </c>
      <c r="X1652" s="49">
        <v>0.21143300000000001</v>
      </c>
      <c r="Y1652" s="49">
        <v>28.104099999999999</v>
      </c>
      <c r="Z1652" s="49">
        <v>0.50302100000000005</v>
      </c>
      <c r="AA1652" s="49">
        <v>6.1162200000000002</v>
      </c>
      <c r="AB1652" s="49">
        <v>6.9390900000000002</v>
      </c>
      <c r="AC1652" s="49">
        <v>0.17344300000000001</v>
      </c>
      <c r="AD1652" s="49">
        <v>5.2280300000000004</v>
      </c>
      <c r="AE1652" s="312"/>
      <c r="AF1652" s="343" t="s">
        <v>1744</v>
      </c>
      <c r="AG1652" s="343">
        <v>30</v>
      </c>
      <c r="AH1652" s="343">
        <v>15</v>
      </c>
      <c r="AI1652" s="343"/>
      <c r="AJ1652" s="343"/>
      <c r="AK1652" s="343"/>
      <c r="AL1652" s="343"/>
      <c r="AM1652" s="343"/>
      <c r="AN1652" s="343"/>
      <c r="AO1652" s="343"/>
      <c r="AP1652" s="343"/>
      <c r="AQ1652" s="343"/>
      <c r="AR1652" s="343"/>
      <c r="AS1652" s="343"/>
      <c r="AT1652" s="343"/>
      <c r="AU1652" s="343"/>
      <c r="AV1652" s="343"/>
      <c r="AW1652" s="343"/>
      <c r="AX1652" s="343"/>
      <c r="AY1652" s="343"/>
      <c r="AZ1652" s="343"/>
      <c r="BA1652" s="343"/>
      <c r="BB1652" s="343"/>
      <c r="BC1652" s="343"/>
      <c r="BD1652" s="343"/>
      <c r="BE1652" s="475"/>
      <c r="BF1652" s="475"/>
      <c r="BG1652" s="475"/>
      <c r="BH1652" s="475"/>
      <c r="BI1652" s="475"/>
      <c r="BJ1652" s="475"/>
      <c r="BK1652" s="475"/>
      <c r="BL1652" s="475"/>
      <c r="BM1652" s="475"/>
      <c r="BN1652" s="475"/>
      <c r="BO1652" s="475"/>
      <c r="BP1652" s="306"/>
      <c r="BQ1652" s="496"/>
      <c r="BR1652" s="496"/>
      <c r="BS1652" s="496"/>
      <c r="BT1652" s="496"/>
      <c r="BU1652" s="496"/>
      <c r="BV1652" s="496"/>
    </row>
    <row r="1653" spans="1:74" s="52" customFormat="1" ht="12.75">
      <c r="A1653" s="45">
        <v>2735.6132650573031</v>
      </c>
      <c r="B1653" s="46" t="s">
        <v>342</v>
      </c>
      <c r="C1653" s="47" t="s">
        <v>350</v>
      </c>
      <c r="D1653" s="48">
        <v>30.49235294117647</v>
      </c>
      <c r="E1653" s="49">
        <v>39.749699999999997</v>
      </c>
      <c r="F1653" s="49">
        <v>5.4413999999999997E-2</v>
      </c>
      <c r="G1653" s="49">
        <v>13.232200000000001</v>
      </c>
      <c r="H1653" s="49">
        <v>0.30628899999999998</v>
      </c>
      <c r="I1653" s="49">
        <v>0.16867799999999999</v>
      </c>
      <c r="J1653" s="49">
        <v>45.761499999999998</v>
      </c>
      <c r="K1653" s="49">
        <v>0.229597</v>
      </c>
      <c r="L1653" s="49">
        <v>99.532779999999988</v>
      </c>
      <c r="M1653" s="47"/>
      <c r="N1653" s="50">
        <v>0.99587953341959079</v>
      </c>
      <c r="O1653" s="50">
        <v>1.0778517203244454E-3</v>
      </c>
      <c r="P1653" s="50">
        <v>0.27724326347317685</v>
      </c>
      <c r="Q1653" s="50">
        <v>6.1723173066482338E-3</v>
      </c>
      <c r="R1653" s="50">
        <v>3.5794568720712073E-3</v>
      </c>
      <c r="S1653" s="50">
        <v>1.7091561774756052</v>
      </c>
      <c r="T1653" s="50">
        <v>6.1630658559924337E-3</v>
      </c>
      <c r="U1653" s="50">
        <v>3.0001693651288601</v>
      </c>
      <c r="V1653" s="51">
        <v>86.042924813714478</v>
      </c>
      <c r="X1653" s="49">
        <v>0.21152899999999999</v>
      </c>
      <c r="Y1653" s="49">
        <v>30.330100000000002</v>
      </c>
      <c r="Z1653" s="49">
        <v>0.50248700000000002</v>
      </c>
      <c r="AA1653" s="49">
        <v>7.2499200000000004</v>
      </c>
      <c r="AB1653" s="49">
        <v>8.0815800000000007</v>
      </c>
      <c r="AC1653" s="49">
        <v>0.17296700000000001</v>
      </c>
      <c r="AD1653" s="49">
        <v>5.28728</v>
      </c>
      <c r="AE1653" s="312"/>
      <c r="AF1653" s="343" t="s">
        <v>1744</v>
      </c>
      <c r="AG1653" s="343">
        <v>30</v>
      </c>
      <c r="AH1653" s="343">
        <v>15</v>
      </c>
      <c r="AI1653" s="343"/>
      <c r="AJ1653" s="343"/>
      <c r="AK1653" s="343"/>
      <c r="AL1653" s="343"/>
      <c r="AM1653" s="343"/>
      <c r="AN1653" s="343"/>
      <c r="AO1653" s="343"/>
      <c r="AP1653" s="343"/>
      <c r="AQ1653" s="343"/>
      <c r="AR1653" s="343"/>
      <c r="AS1653" s="343"/>
      <c r="AT1653" s="343"/>
      <c r="AU1653" s="343"/>
      <c r="AV1653" s="343"/>
      <c r="AW1653" s="343"/>
      <c r="AX1653" s="343"/>
      <c r="AY1653" s="343"/>
      <c r="AZ1653" s="343"/>
      <c r="BA1653" s="343"/>
      <c r="BB1653" s="343"/>
      <c r="BC1653" s="343"/>
      <c r="BD1653" s="343"/>
      <c r="BE1653" s="475"/>
      <c r="BF1653" s="475"/>
      <c r="BG1653" s="475"/>
      <c r="BH1653" s="475"/>
      <c r="BI1653" s="475"/>
      <c r="BJ1653" s="475"/>
      <c r="BK1653" s="475"/>
      <c r="BL1653" s="475"/>
      <c r="BM1653" s="475"/>
      <c r="BN1653" s="475"/>
      <c r="BO1653" s="475"/>
      <c r="BP1653" s="306"/>
      <c r="BQ1653" s="496"/>
      <c r="BR1653" s="496"/>
      <c r="BS1653" s="496"/>
      <c r="BT1653" s="496"/>
      <c r="BU1653" s="496"/>
      <c r="BV1653" s="496"/>
    </row>
    <row r="1654" spans="1:74" s="52" customFormat="1" ht="12.75">
      <c r="A1654" s="45">
        <v>2735.6132650573031</v>
      </c>
      <c r="B1654" s="46" t="s">
        <v>342</v>
      </c>
      <c r="C1654" s="47" t="s">
        <v>350</v>
      </c>
      <c r="D1654" s="48">
        <v>36.592352941176472</v>
      </c>
      <c r="E1654" s="49">
        <v>39.734699999999997</v>
      </c>
      <c r="F1654" s="49">
        <v>7.8646999999999995E-2</v>
      </c>
      <c r="G1654" s="49">
        <v>13.137600000000001</v>
      </c>
      <c r="H1654" s="49">
        <v>0.37531700000000001</v>
      </c>
      <c r="I1654" s="49">
        <v>0.181561</v>
      </c>
      <c r="J1654" s="49">
        <v>45.766300000000001</v>
      </c>
      <c r="K1654" s="49">
        <v>0.215451</v>
      </c>
      <c r="L1654" s="49">
        <v>99.527316999999996</v>
      </c>
      <c r="M1654" s="47"/>
      <c r="N1654" s="50">
        <v>0.9952995764419974</v>
      </c>
      <c r="O1654" s="50">
        <v>1.5575480626983883E-3</v>
      </c>
      <c r="P1654" s="50">
        <v>0.27520473995069683</v>
      </c>
      <c r="Q1654" s="50">
        <v>7.5618143269281356E-3</v>
      </c>
      <c r="R1654" s="50">
        <v>3.8520523990170663E-3</v>
      </c>
      <c r="S1654" s="50">
        <v>1.7089849158390895</v>
      </c>
      <c r="T1654" s="50">
        <v>5.7821591675684412E-3</v>
      </c>
      <c r="U1654" s="50">
        <v>2.999356979936199</v>
      </c>
      <c r="V1654" s="51">
        <v>86.130119207724903</v>
      </c>
      <c r="X1654" s="49">
        <v>0.21171100000000001</v>
      </c>
      <c r="Y1654" s="49">
        <v>19.697700000000001</v>
      </c>
      <c r="Z1654" s="49">
        <v>0.50482099999999996</v>
      </c>
      <c r="AA1654" s="49">
        <v>5.8585500000000001</v>
      </c>
      <c r="AB1654" s="49">
        <v>7.3487999999999998</v>
      </c>
      <c r="AC1654" s="49">
        <v>0.17299400000000001</v>
      </c>
      <c r="AD1654" s="49">
        <v>5.5734700000000004</v>
      </c>
      <c r="AE1654" s="312"/>
      <c r="AF1654" s="343" t="s">
        <v>1744</v>
      </c>
      <c r="AG1654" s="343">
        <v>30</v>
      </c>
      <c r="AH1654" s="343">
        <v>15</v>
      </c>
      <c r="AI1654" s="343"/>
      <c r="AJ1654" s="343"/>
      <c r="AK1654" s="343"/>
      <c r="AL1654" s="343"/>
      <c r="AM1654" s="343"/>
      <c r="AN1654" s="343"/>
      <c r="AO1654" s="343"/>
      <c r="AP1654" s="343"/>
      <c r="AQ1654" s="343"/>
      <c r="AR1654" s="343"/>
      <c r="AS1654" s="343"/>
      <c r="AT1654" s="343"/>
      <c r="AU1654" s="343"/>
      <c r="AV1654" s="343"/>
      <c r="AW1654" s="343"/>
      <c r="AX1654" s="343"/>
      <c r="AY1654" s="343"/>
      <c r="AZ1654" s="343"/>
      <c r="BA1654" s="343"/>
      <c r="BB1654" s="343"/>
      <c r="BC1654" s="343"/>
      <c r="BD1654" s="343"/>
      <c r="BE1654" s="475"/>
      <c r="BF1654" s="475"/>
      <c r="BG1654" s="475"/>
      <c r="BH1654" s="475"/>
      <c r="BI1654" s="475"/>
      <c r="BJ1654" s="475"/>
      <c r="BK1654" s="475"/>
      <c r="BL1654" s="475"/>
      <c r="BM1654" s="475"/>
      <c r="BN1654" s="475"/>
      <c r="BO1654" s="475"/>
      <c r="BP1654" s="306"/>
      <c r="BQ1654" s="496"/>
      <c r="BR1654" s="496"/>
      <c r="BS1654" s="496"/>
      <c r="BT1654" s="496"/>
      <c r="BU1654" s="496"/>
      <c r="BV1654" s="496"/>
    </row>
    <row r="1655" spans="1:74" s="52" customFormat="1" ht="12.75">
      <c r="A1655" s="45">
        <v>2735.6132650573031</v>
      </c>
      <c r="B1655" s="46" t="s">
        <v>342</v>
      </c>
      <c r="C1655" s="47" t="s">
        <v>350</v>
      </c>
      <c r="D1655" s="48">
        <v>42.692352941176473</v>
      </c>
      <c r="E1655" s="49">
        <v>39.500999999999998</v>
      </c>
      <c r="F1655" s="49">
        <v>4.4254000000000002E-2</v>
      </c>
      <c r="G1655" s="49">
        <v>13.1381</v>
      </c>
      <c r="H1655" s="49">
        <v>0.35006799999999999</v>
      </c>
      <c r="I1655" s="49">
        <v>0.186053</v>
      </c>
      <c r="J1655" s="49">
        <v>45.536499999999997</v>
      </c>
      <c r="K1655" s="49">
        <v>0.227299</v>
      </c>
      <c r="L1655" s="49">
        <v>99.014285999999998</v>
      </c>
      <c r="M1655" s="47"/>
      <c r="N1655" s="50">
        <v>0.99517121154183164</v>
      </c>
      <c r="O1655" s="50">
        <v>8.8149054934396384E-4</v>
      </c>
      <c r="P1655" s="50">
        <v>0.2768077664716887</v>
      </c>
      <c r="Q1655" s="50">
        <v>7.0939156412303042E-3</v>
      </c>
      <c r="R1655" s="50">
        <v>3.9701976713957922E-3</v>
      </c>
      <c r="S1655" s="50">
        <v>1.7102433347294344</v>
      </c>
      <c r="T1655" s="50">
        <v>6.1354283171668623E-3</v>
      </c>
      <c r="U1655" s="50">
        <v>3.0012241657345546</v>
      </c>
      <c r="V1655" s="51">
        <v>86.06941883354861</v>
      </c>
      <c r="X1655" s="49">
        <v>0.21235299999999999</v>
      </c>
      <c r="Y1655" s="49">
        <v>37.704099999999997</v>
      </c>
      <c r="Z1655" s="49">
        <v>0.50561400000000001</v>
      </c>
      <c r="AA1655" s="49">
        <v>6.32003</v>
      </c>
      <c r="AB1655" s="49">
        <v>7.3171299999999997</v>
      </c>
      <c r="AC1655" s="49">
        <v>0.173509</v>
      </c>
      <c r="AD1655" s="49">
        <v>5.2493699999999999</v>
      </c>
      <c r="AE1655" s="312"/>
      <c r="AF1655" s="343" t="s">
        <v>1744</v>
      </c>
      <c r="AG1655" s="343">
        <v>30</v>
      </c>
      <c r="AH1655" s="343">
        <v>15</v>
      </c>
      <c r="AI1655" s="343"/>
      <c r="AJ1655" s="343"/>
      <c r="AK1655" s="343"/>
      <c r="AL1655" s="343"/>
      <c r="AM1655" s="343"/>
      <c r="AN1655" s="343"/>
      <c r="AO1655" s="343"/>
      <c r="AP1655" s="343"/>
      <c r="AQ1655" s="343"/>
      <c r="AR1655" s="343"/>
      <c r="AS1655" s="343"/>
      <c r="AT1655" s="343"/>
      <c r="AU1655" s="343"/>
      <c r="AV1655" s="343"/>
      <c r="AW1655" s="343"/>
      <c r="AX1655" s="343"/>
      <c r="AY1655" s="343"/>
      <c r="AZ1655" s="343"/>
      <c r="BA1655" s="343"/>
      <c r="BB1655" s="343"/>
      <c r="BC1655" s="343"/>
      <c r="BD1655" s="343"/>
      <c r="BE1655" s="475"/>
      <c r="BF1655" s="475"/>
      <c r="BG1655" s="475"/>
      <c r="BH1655" s="475"/>
      <c r="BI1655" s="475"/>
      <c r="BJ1655" s="475"/>
      <c r="BK1655" s="475"/>
      <c r="BL1655" s="475"/>
      <c r="BM1655" s="475"/>
      <c r="BN1655" s="475"/>
      <c r="BO1655" s="475"/>
      <c r="BP1655" s="306"/>
      <c r="BQ1655" s="496"/>
      <c r="BR1655" s="496"/>
      <c r="BS1655" s="496"/>
      <c r="BT1655" s="496"/>
      <c r="BU1655" s="496"/>
      <c r="BV1655" s="496"/>
    </row>
    <row r="1656" spans="1:74" s="52" customFormat="1" ht="12.75">
      <c r="A1656" s="45">
        <v>2735.6132650573031</v>
      </c>
      <c r="B1656" s="46" t="s">
        <v>342</v>
      </c>
      <c r="C1656" s="47" t="s">
        <v>350</v>
      </c>
      <c r="D1656" s="48">
        <v>48.792352941176475</v>
      </c>
      <c r="E1656" s="49">
        <v>39.6494</v>
      </c>
      <c r="F1656" s="49">
        <v>6.5797999999999995E-2</v>
      </c>
      <c r="G1656" s="49">
        <v>13.1656</v>
      </c>
      <c r="H1656" s="49">
        <v>0.37273899999999999</v>
      </c>
      <c r="I1656" s="49">
        <v>0.18010699999999999</v>
      </c>
      <c r="J1656" s="49">
        <v>45.498800000000003</v>
      </c>
      <c r="K1656" s="49">
        <v>0.196937</v>
      </c>
      <c r="L1656" s="49">
        <v>99.159163000000007</v>
      </c>
      <c r="M1656" s="47"/>
      <c r="N1656" s="50">
        <v>0.99708235046781613</v>
      </c>
      <c r="O1656" s="50">
        <v>1.3082252198150179E-3</v>
      </c>
      <c r="P1656" s="50">
        <v>0.27687966399941577</v>
      </c>
      <c r="Q1656" s="50">
        <v>7.5395102719619323E-3</v>
      </c>
      <c r="R1656" s="50">
        <v>3.8362839133450383E-3</v>
      </c>
      <c r="S1656" s="50">
        <v>1.7057009732563249</v>
      </c>
      <c r="T1656" s="50">
        <v>5.3061481862390443E-3</v>
      </c>
      <c r="U1656" s="50">
        <v>2.9985358365741299</v>
      </c>
      <c r="V1656" s="51">
        <v>86.034380705812367</v>
      </c>
      <c r="X1656" s="49">
        <v>0.21188499999999999</v>
      </c>
      <c r="Y1656" s="49">
        <v>25.773</v>
      </c>
      <c r="Z1656" s="49">
        <v>0.50446299999999999</v>
      </c>
      <c r="AA1656" s="49">
        <v>5.9739500000000003</v>
      </c>
      <c r="AB1656" s="49">
        <v>7.4762199999999996</v>
      </c>
      <c r="AC1656" s="49">
        <v>0.17360900000000001</v>
      </c>
      <c r="AD1656" s="49">
        <v>5.9912700000000001</v>
      </c>
      <c r="AE1656" s="312"/>
      <c r="AF1656" s="343" t="s">
        <v>1744</v>
      </c>
      <c r="AG1656" s="343">
        <v>30</v>
      </c>
      <c r="AH1656" s="343">
        <v>15</v>
      </c>
      <c r="AI1656" s="343"/>
      <c r="AJ1656" s="343"/>
      <c r="AK1656" s="343"/>
      <c r="AL1656" s="343"/>
      <c r="AM1656" s="343"/>
      <c r="AN1656" s="343"/>
      <c r="AO1656" s="343"/>
      <c r="AP1656" s="343"/>
      <c r="AQ1656" s="343"/>
      <c r="AR1656" s="343"/>
      <c r="AS1656" s="343"/>
      <c r="AT1656" s="343"/>
      <c r="AU1656" s="343"/>
      <c r="AV1656" s="343"/>
      <c r="AW1656" s="343"/>
      <c r="AX1656" s="343"/>
      <c r="AY1656" s="343"/>
      <c r="AZ1656" s="343"/>
      <c r="BA1656" s="343"/>
      <c r="BB1656" s="343"/>
      <c r="BC1656" s="343"/>
      <c r="BD1656" s="343"/>
      <c r="BE1656" s="475"/>
      <c r="BF1656" s="475"/>
      <c r="BG1656" s="475"/>
      <c r="BH1656" s="475"/>
      <c r="BI1656" s="475"/>
      <c r="BJ1656" s="475"/>
      <c r="BK1656" s="475"/>
      <c r="BL1656" s="475"/>
      <c r="BM1656" s="475"/>
      <c r="BN1656" s="475"/>
      <c r="BO1656" s="475"/>
      <c r="BP1656" s="306"/>
      <c r="BQ1656" s="496"/>
      <c r="BR1656" s="496"/>
      <c r="BS1656" s="496"/>
      <c r="BT1656" s="496"/>
      <c r="BU1656" s="496"/>
      <c r="BV1656" s="496"/>
    </row>
    <row r="1657" spans="1:74" s="52" customFormat="1" ht="12.75">
      <c r="A1657" s="45">
        <v>2735.6132650573031</v>
      </c>
      <c r="B1657" s="46" t="s">
        <v>342</v>
      </c>
      <c r="C1657" s="47" t="s">
        <v>350</v>
      </c>
      <c r="D1657" s="48">
        <v>54.892352941176476</v>
      </c>
      <c r="E1657" s="49">
        <v>39.469799999999999</v>
      </c>
      <c r="F1657" s="49">
        <v>4.0075E-2</v>
      </c>
      <c r="G1657" s="49">
        <v>12.988200000000001</v>
      </c>
      <c r="H1657" s="49">
        <v>0.335314</v>
      </c>
      <c r="I1657" s="49">
        <v>0.178982</v>
      </c>
      <c r="J1657" s="49">
        <v>45.514000000000003</v>
      </c>
      <c r="K1657" s="49">
        <v>0.25679600000000002</v>
      </c>
      <c r="L1657" s="49">
        <v>98.809911999999983</v>
      </c>
      <c r="M1657" s="47"/>
      <c r="N1657" s="50">
        <v>0.99584379978157023</v>
      </c>
      <c r="O1657" s="50">
        <v>7.9942043217602122E-4</v>
      </c>
      <c r="P1657" s="50">
        <v>0.27405091695696965</v>
      </c>
      <c r="Q1657" s="50">
        <v>6.8049020261161837E-3</v>
      </c>
      <c r="R1657" s="50">
        <v>3.8249115259029005E-3</v>
      </c>
      <c r="S1657" s="50">
        <v>1.7119057423901929</v>
      </c>
      <c r="T1657" s="50">
        <v>6.9418016466328775E-3</v>
      </c>
      <c r="U1657" s="50">
        <v>3.0009667829577333</v>
      </c>
      <c r="V1657" s="51">
        <v>86.20055902694989</v>
      </c>
      <c r="X1657" s="49">
        <v>0.212371</v>
      </c>
      <c r="Y1657" s="49">
        <v>40.050600000000003</v>
      </c>
      <c r="Z1657" s="49">
        <v>0.50748400000000005</v>
      </c>
      <c r="AA1657" s="49">
        <v>6.7130200000000002</v>
      </c>
      <c r="AB1657" s="49">
        <v>7.4751799999999999</v>
      </c>
      <c r="AC1657" s="49">
        <v>0.17342299999999999</v>
      </c>
      <c r="AD1657" s="49">
        <v>4.3675300000000004</v>
      </c>
      <c r="AE1657" s="312"/>
      <c r="AF1657" s="343" t="s">
        <v>1744</v>
      </c>
      <c r="AG1657" s="343">
        <v>30</v>
      </c>
      <c r="AH1657" s="343">
        <v>15</v>
      </c>
      <c r="AI1657" s="343"/>
      <c r="AJ1657" s="343"/>
      <c r="AK1657" s="343"/>
      <c r="AL1657" s="343"/>
      <c r="AM1657" s="343"/>
      <c r="AN1657" s="343"/>
      <c r="AO1657" s="343"/>
      <c r="AP1657" s="343"/>
      <c r="AQ1657" s="343"/>
      <c r="AR1657" s="343"/>
      <c r="AS1657" s="343"/>
      <c r="AT1657" s="343"/>
      <c r="AU1657" s="343"/>
      <c r="AV1657" s="343"/>
      <c r="AW1657" s="343"/>
      <c r="AX1657" s="343"/>
      <c r="AY1657" s="343"/>
      <c r="AZ1657" s="343"/>
      <c r="BA1657" s="343"/>
      <c r="BB1657" s="343"/>
      <c r="BC1657" s="343"/>
      <c r="BD1657" s="343"/>
      <c r="BE1657" s="475"/>
      <c r="BF1657" s="475"/>
      <c r="BG1657" s="475"/>
      <c r="BH1657" s="475"/>
      <c r="BI1657" s="475"/>
      <c r="BJ1657" s="475"/>
      <c r="BK1657" s="475"/>
      <c r="BL1657" s="475"/>
      <c r="BM1657" s="475"/>
      <c r="BN1657" s="475"/>
      <c r="BO1657" s="475"/>
      <c r="BP1657" s="306"/>
      <c r="BQ1657" s="496"/>
      <c r="BR1657" s="496"/>
      <c r="BS1657" s="496"/>
      <c r="BT1657" s="496"/>
      <c r="BU1657" s="496"/>
      <c r="BV1657" s="496"/>
    </row>
    <row r="1658" spans="1:74" s="52" customFormat="1" ht="12.75">
      <c r="A1658" s="45">
        <v>2735.6132650573031</v>
      </c>
      <c r="B1658" s="46" t="s">
        <v>342</v>
      </c>
      <c r="C1658" s="47" t="s">
        <v>350</v>
      </c>
      <c r="D1658" s="48">
        <v>60.992352941176478</v>
      </c>
      <c r="E1658" s="49">
        <v>39.629399999999997</v>
      </c>
      <c r="F1658" s="49">
        <v>6.8676000000000001E-2</v>
      </c>
      <c r="G1658" s="49">
        <v>13.1516</v>
      </c>
      <c r="H1658" s="49">
        <v>0.38185200000000002</v>
      </c>
      <c r="I1658" s="49">
        <v>0.18782199999999999</v>
      </c>
      <c r="J1658" s="49">
        <v>45.603900000000003</v>
      </c>
      <c r="K1658" s="49">
        <v>0.21688399999999999</v>
      </c>
      <c r="L1658" s="49">
        <v>99.267766999999992</v>
      </c>
      <c r="M1658" s="47"/>
      <c r="N1658" s="50">
        <v>0.99570655255203189</v>
      </c>
      <c r="O1658" s="50">
        <v>1.3642509821756459E-3</v>
      </c>
      <c r="P1658" s="50">
        <v>0.27634299085084363</v>
      </c>
      <c r="Q1658" s="50">
        <v>7.7170769377679022E-3</v>
      </c>
      <c r="R1658" s="50">
        <v>3.9971097048921113E-3</v>
      </c>
      <c r="S1658" s="50">
        <v>1.7081436796024561</v>
      </c>
      <c r="T1658" s="50">
        <v>5.8384696896729383E-3</v>
      </c>
      <c r="U1658" s="50">
        <v>2.9999284020410988</v>
      </c>
      <c r="V1658" s="51">
        <v>86.074837641125555</v>
      </c>
      <c r="X1658" s="49">
        <v>0.21191699999999999</v>
      </c>
      <c r="Y1658" s="49">
        <v>23.785399999999999</v>
      </c>
      <c r="Z1658" s="49">
        <v>0.50473299999999999</v>
      </c>
      <c r="AA1658" s="49">
        <v>5.8505099999999999</v>
      </c>
      <c r="AB1658" s="49">
        <v>7.2511000000000001</v>
      </c>
      <c r="AC1658" s="49">
        <v>0.17336599999999999</v>
      </c>
      <c r="AD1658" s="49">
        <v>5.4503700000000004</v>
      </c>
      <c r="AE1658" s="312"/>
      <c r="AF1658" s="343" t="s">
        <v>1744</v>
      </c>
      <c r="AG1658" s="343">
        <v>30</v>
      </c>
      <c r="AH1658" s="343">
        <v>15</v>
      </c>
      <c r="AI1658" s="343"/>
      <c r="AJ1658" s="343"/>
      <c r="AK1658" s="343"/>
      <c r="AL1658" s="343"/>
      <c r="AM1658" s="343"/>
      <c r="AN1658" s="343"/>
      <c r="AO1658" s="343"/>
      <c r="AP1658" s="343"/>
      <c r="AQ1658" s="343"/>
      <c r="AR1658" s="343"/>
      <c r="AS1658" s="343"/>
      <c r="AT1658" s="343"/>
      <c r="AU1658" s="343"/>
      <c r="AV1658" s="343"/>
      <c r="AW1658" s="343"/>
      <c r="AX1658" s="343"/>
      <c r="AY1658" s="343"/>
      <c r="AZ1658" s="343"/>
      <c r="BA1658" s="343"/>
      <c r="BB1658" s="343"/>
      <c r="BC1658" s="343"/>
      <c r="BD1658" s="343"/>
      <c r="BE1658" s="475"/>
      <c r="BF1658" s="475"/>
      <c r="BG1658" s="475"/>
      <c r="BH1658" s="475"/>
      <c r="BI1658" s="475"/>
      <c r="BJ1658" s="475"/>
      <c r="BK1658" s="475"/>
      <c r="BL1658" s="475"/>
      <c r="BM1658" s="475"/>
      <c r="BN1658" s="475"/>
      <c r="BO1658" s="475"/>
      <c r="BP1658" s="306"/>
      <c r="BQ1658" s="496"/>
      <c r="BR1658" s="496"/>
      <c r="BS1658" s="496"/>
      <c r="BT1658" s="496"/>
      <c r="BU1658" s="496"/>
      <c r="BV1658" s="496"/>
    </row>
    <row r="1659" spans="1:74" s="52" customFormat="1" ht="12.75">
      <c r="A1659" s="45">
        <v>2735.6132650573031</v>
      </c>
      <c r="B1659" s="46" t="s">
        <v>342</v>
      </c>
      <c r="C1659" s="47" t="s">
        <v>350</v>
      </c>
      <c r="D1659" s="48">
        <v>67.092352941176472</v>
      </c>
      <c r="E1659" s="49">
        <v>39.359000000000002</v>
      </c>
      <c r="F1659" s="49">
        <v>5.5363999999999997E-2</v>
      </c>
      <c r="G1659" s="49">
        <v>13.2697</v>
      </c>
      <c r="H1659" s="49">
        <v>0.37090800000000002</v>
      </c>
      <c r="I1659" s="49">
        <v>0.18331600000000001</v>
      </c>
      <c r="J1659" s="49">
        <v>45.757300000000001</v>
      </c>
      <c r="K1659" s="49">
        <v>0.210734</v>
      </c>
      <c r="L1659" s="49">
        <v>99.267038999999997</v>
      </c>
      <c r="M1659" s="47"/>
      <c r="N1659" s="50">
        <v>0.98982758783679037</v>
      </c>
      <c r="O1659" s="50">
        <v>1.1008252266286758E-3</v>
      </c>
      <c r="P1659" s="50">
        <v>0.27908249492624271</v>
      </c>
      <c r="Q1659" s="50">
        <v>7.5028383791158892E-3</v>
      </c>
      <c r="R1659" s="50">
        <v>3.9048253114482875E-3</v>
      </c>
      <c r="S1659" s="50">
        <v>1.7154751604934693</v>
      </c>
      <c r="T1659" s="50">
        <v>5.6781617060728366E-3</v>
      </c>
      <c r="U1659" s="50">
        <v>3.0043715164898295</v>
      </c>
      <c r="V1659" s="51">
        <v>86.007800066951901</v>
      </c>
      <c r="X1659" s="49">
        <v>0.21271899999999999</v>
      </c>
      <c r="Y1659" s="49">
        <v>30.228400000000001</v>
      </c>
      <c r="Z1659" s="49">
        <v>0.50168900000000005</v>
      </c>
      <c r="AA1659" s="49">
        <v>6.1218399999999997</v>
      </c>
      <c r="AB1659" s="49">
        <v>7.3047199999999997</v>
      </c>
      <c r="AC1659" s="49">
        <v>0.173065</v>
      </c>
      <c r="AD1659" s="49">
        <v>5.6392600000000002</v>
      </c>
      <c r="AE1659" s="312"/>
      <c r="AF1659" s="343" t="s">
        <v>1744</v>
      </c>
      <c r="AG1659" s="343">
        <v>30</v>
      </c>
      <c r="AH1659" s="343">
        <v>15</v>
      </c>
      <c r="AI1659" s="343"/>
      <c r="AJ1659" s="343"/>
      <c r="AK1659" s="343"/>
      <c r="AL1659" s="343"/>
      <c r="AM1659" s="343"/>
      <c r="AN1659" s="343"/>
      <c r="AO1659" s="343"/>
      <c r="AP1659" s="343"/>
      <c r="AQ1659" s="343"/>
      <c r="AR1659" s="343"/>
      <c r="AS1659" s="343"/>
      <c r="AT1659" s="343"/>
      <c r="AU1659" s="343"/>
      <c r="AV1659" s="343"/>
      <c r="AW1659" s="343"/>
      <c r="AX1659" s="343"/>
      <c r="AY1659" s="343"/>
      <c r="AZ1659" s="343"/>
      <c r="BA1659" s="343"/>
      <c r="BB1659" s="343"/>
      <c r="BC1659" s="343"/>
      <c r="BD1659" s="343"/>
      <c r="BE1659" s="475"/>
      <c r="BF1659" s="475"/>
      <c r="BG1659" s="475"/>
      <c r="BH1659" s="475"/>
      <c r="BI1659" s="475"/>
      <c r="BJ1659" s="475"/>
      <c r="BK1659" s="475"/>
      <c r="BL1659" s="475"/>
      <c r="BM1659" s="475"/>
      <c r="BN1659" s="475"/>
      <c r="BO1659" s="475"/>
      <c r="BP1659" s="306"/>
      <c r="BQ1659" s="496"/>
      <c r="BR1659" s="496"/>
      <c r="BS1659" s="496"/>
      <c r="BT1659" s="496"/>
      <c r="BU1659" s="496"/>
      <c r="BV1659" s="496"/>
    </row>
    <row r="1660" spans="1:74" s="52" customFormat="1" ht="12.75">
      <c r="A1660" s="45">
        <v>2735.6132650573031</v>
      </c>
      <c r="B1660" s="46" t="s">
        <v>342</v>
      </c>
      <c r="C1660" s="47" t="s">
        <v>350</v>
      </c>
      <c r="D1660" s="48">
        <v>73.192352941176466</v>
      </c>
      <c r="E1660" s="49">
        <v>39.588299999999997</v>
      </c>
      <c r="F1660" s="49">
        <v>0.101788</v>
      </c>
      <c r="G1660" s="49">
        <v>13.2522</v>
      </c>
      <c r="H1660" s="49">
        <v>0.37678600000000001</v>
      </c>
      <c r="I1660" s="49">
        <v>0.19744800000000001</v>
      </c>
      <c r="J1660" s="49">
        <v>45.767400000000002</v>
      </c>
      <c r="K1660" s="49">
        <v>0.220994</v>
      </c>
      <c r="L1660" s="49">
        <v>99.541710000000009</v>
      </c>
      <c r="M1660" s="47"/>
      <c r="N1660" s="50">
        <v>0.99239812090195756</v>
      </c>
      <c r="O1660" s="50">
        <v>2.0173956348193806E-3</v>
      </c>
      <c r="P1660" s="50">
        <v>0.27781971160387681</v>
      </c>
      <c r="Q1660" s="50">
        <v>7.5972729646737441E-3</v>
      </c>
      <c r="R1660" s="50">
        <v>4.1923502518360816E-3</v>
      </c>
      <c r="S1660" s="50">
        <v>1.7103455712853775</v>
      </c>
      <c r="T1660" s="50">
        <v>5.9354986530417908E-3</v>
      </c>
      <c r="U1660" s="50">
        <v>3.0013929768065233</v>
      </c>
      <c r="V1660" s="51">
        <v>86.026327187438767</v>
      </c>
      <c r="X1660" s="49">
        <v>0.21217900000000001</v>
      </c>
      <c r="Y1660" s="49">
        <v>16.992599999999999</v>
      </c>
      <c r="Z1660" s="49">
        <v>0.50229299999999999</v>
      </c>
      <c r="AA1660" s="49">
        <v>5.9399800000000003</v>
      </c>
      <c r="AB1660" s="49">
        <v>6.7578300000000002</v>
      </c>
      <c r="AC1660" s="49">
        <v>0.173147</v>
      </c>
      <c r="AD1660" s="49">
        <v>5.3887099999999997</v>
      </c>
      <c r="AE1660" s="312"/>
      <c r="AF1660" s="343" t="s">
        <v>1744</v>
      </c>
      <c r="AG1660" s="343">
        <v>30</v>
      </c>
      <c r="AH1660" s="343">
        <v>15</v>
      </c>
      <c r="AI1660" s="343"/>
      <c r="AJ1660" s="343"/>
      <c r="AK1660" s="343"/>
      <c r="AL1660" s="343"/>
      <c r="AM1660" s="343"/>
      <c r="AN1660" s="343"/>
      <c r="AO1660" s="343"/>
      <c r="AP1660" s="343"/>
      <c r="AQ1660" s="343"/>
      <c r="AR1660" s="343"/>
      <c r="AS1660" s="343"/>
      <c r="AT1660" s="343"/>
      <c r="AU1660" s="343"/>
      <c r="AV1660" s="343"/>
      <c r="AW1660" s="343"/>
      <c r="AX1660" s="343"/>
      <c r="AY1660" s="343"/>
      <c r="AZ1660" s="343"/>
      <c r="BA1660" s="343"/>
      <c r="BB1660" s="343"/>
      <c r="BC1660" s="343"/>
      <c r="BD1660" s="343"/>
      <c r="BE1660" s="475"/>
      <c r="BF1660" s="475"/>
      <c r="BG1660" s="475"/>
      <c r="BH1660" s="475"/>
      <c r="BI1660" s="475"/>
      <c r="BJ1660" s="475"/>
      <c r="BK1660" s="475"/>
      <c r="BL1660" s="475"/>
      <c r="BM1660" s="475"/>
      <c r="BN1660" s="475"/>
      <c r="BO1660" s="475"/>
      <c r="BP1660" s="306"/>
      <c r="BQ1660" s="496"/>
      <c r="BR1660" s="496"/>
      <c r="BS1660" s="496"/>
      <c r="BT1660" s="496"/>
      <c r="BU1660" s="496"/>
      <c r="BV1660" s="496"/>
    </row>
    <row r="1661" spans="1:74" s="52" customFormat="1" ht="12.75">
      <c r="A1661" s="45">
        <v>2735.6132650573031</v>
      </c>
      <c r="B1661" s="46" t="s">
        <v>342</v>
      </c>
      <c r="C1661" s="47" t="s">
        <v>350</v>
      </c>
      <c r="D1661" s="48">
        <v>79.29235294117646</v>
      </c>
      <c r="E1661" s="49">
        <v>39.546900000000001</v>
      </c>
      <c r="F1661" s="49">
        <v>6.5846000000000002E-2</v>
      </c>
      <c r="G1661" s="49">
        <v>13.1487</v>
      </c>
      <c r="H1661" s="49">
        <v>0.36781000000000003</v>
      </c>
      <c r="I1661" s="49">
        <v>0.16688800000000001</v>
      </c>
      <c r="J1661" s="49">
        <v>45.604300000000002</v>
      </c>
      <c r="K1661" s="49">
        <v>0.21391099999999999</v>
      </c>
      <c r="L1661" s="49">
        <v>99.144578999999993</v>
      </c>
      <c r="M1661" s="47"/>
      <c r="N1661" s="50">
        <v>0.99486222118920797</v>
      </c>
      <c r="O1661" s="50">
        <v>1.3096501780743989E-3</v>
      </c>
      <c r="P1661" s="50">
        <v>0.27662364795852229</v>
      </c>
      <c r="Q1661" s="50">
        <v>7.4424841535412475E-3</v>
      </c>
      <c r="R1661" s="50">
        <v>3.5559966478162734E-3</v>
      </c>
      <c r="S1661" s="50">
        <v>1.7102706116047113</v>
      </c>
      <c r="T1661" s="50">
        <v>5.7655568537479888E-3</v>
      </c>
      <c r="U1661" s="50">
        <v>3.0007262718752954</v>
      </c>
      <c r="V1661" s="51">
        <v>86.077585828883983</v>
      </c>
      <c r="X1661" s="49">
        <v>0.212199</v>
      </c>
      <c r="Y1661" s="49">
        <v>24.940999999999999</v>
      </c>
      <c r="Z1661" s="49">
        <v>0.50389200000000001</v>
      </c>
      <c r="AA1661" s="49">
        <v>6.1543700000000001</v>
      </c>
      <c r="AB1661" s="49">
        <v>8.1503800000000002</v>
      </c>
      <c r="AC1661" s="49">
        <v>0.173372</v>
      </c>
      <c r="AD1661" s="49">
        <v>5.5524199999999997</v>
      </c>
      <c r="AE1661" s="312"/>
      <c r="AF1661" s="343" t="s">
        <v>1744</v>
      </c>
      <c r="AG1661" s="343">
        <v>30</v>
      </c>
      <c r="AH1661" s="343">
        <v>15</v>
      </c>
      <c r="AI1661" s="343"/>
      <c r="AJ1661" s="343"/>
      <c r="AK1661" s="343"/>
      <c r="AL1661" s="343"/>
      <c r="AM1661" s="343"/>
      <c r="AN1661" s="343"/>
      <c r="AO1661" s="343"/>
      <c r="AP1661" s="343"/>
      <c r="AQ1661" s="343"/>
      <c r="AR1661" s="343"/>
      <c r="AS1661" s="343"/>
      <c r="AT1661" s="343"/>
      <c r="AU1661" s="343"/>
      <c r="AV1661" s="343"/>
      <c r="AW1661" s="343"/>
      <c r="AX1661" s="343"/>
      <c r="AY1661" s="343"/>
      <c r="AZ1661" s="343"/>
      <c r="BA1661" s="343"/>
      <c r="BB1661" s="343"/>
      <c r="BC1661" s="343"/>
      <c r="BD1661" s="343"/>
      <c r="BE1661" s="475"/>
      <c r="BF1661" s="475"/>
      <c r="BG1661" s="475"/>
      <c r="BH1661" s="475"/>
      <c r="BI1661" s="475"/>
      <c r="BJ1661" s="475"/>
      <c r="BK1661" s="475"/>
      <c r="BL1661" s="475"/>
      <c r="BM1661" s="475"/>
      <c r="BN1661" s="475"/>
      <c r="BO1661" s="475"/>
      <c r="BP1661" s="306"/>
      <c r="BQ1661" s="496"/>
      <c r="BR1661" s="496"/>
      <c r="BS1661" s="496"/>
      <c r="BT1661" s="496"/>
      <c r="BU1661" s="496"/>
      <c r="BV1661" s="496"/>
    </row>
    <row r="1662" spans="1:74" s="52" customFormat="1" ht="12.75">
      <c r="A1662" s="45">
        <v>2735.6132650573031</v>
      </c>
      <c r="B1662" s="46" t="s">
        <v>342</v>
      </c>
      <c r="C1662" s="47" t="s">
        <v>350</v>
      </c>
      <c r="D1662" s="48">
        <v>85.392352941176455</v>
      </c>
      <c r="E1662" s="49">
        <v>39.53</v>
      </c>
      <c r="F1662" s="49">
        <v>4.7898000000000003E-2</v>
      </c>
      <c r="G1662" s="49">
        <v>13.125400000000001</v>
      </c>
      <c r="H1662" s="49">
        <v>0.333399</v>
      </c>
      <c r="I1662" s="49">
        <v>0.183281</v>
      </c>
      <c r="J1662" s="49">
        <v>45.7898</v>
      </c>
      <c r="K1662" s="49">
        <v>0.21176600000000001</v>
      </c>
      <c r="L1662" s="49">
        <v>99.269114999999999</v>
      </c>
      <c r="M1662" s="47"/>
      <c r="N1662" s="50">
        <v>0.99302612958038128</v>
      </c>
      <c r="O1662" s="50">
        <v>9.5132006451371335E-4</v>
      </c>
      <c r="P1662" s="50">
        <v>0.27574167123073229</v>
      </c>
      <c r="Q1662" s="50">
        <v>6.7366199514462726E-3</v>
      </c>
      <c r="R1662" s="50">
        <v>3.8997525156566023E-3</v>
      </c>
      <c r="S1662" s="50">
        <v>1.7147908367091667</v>
      </c>
      <c r="T1662" s="50">
        <v>5.6996441617630286E-3</v>
      </c>
      <c r="U1662" s="50">
        <v>3.0022543929059702</v>
      </c>
      <c r="V1662" s="51">
        <v>86.147341471146774</v>
      </c>
      <c r="X1662" s="49">
        <v>0.212233</v>
      </c>
      <c r="Y1662" s="49">
        <v>33.5901</v>
      </c>
      <c r="Z1662" s="49">
        <v>0.50499000000000005</v>
      </c>
      <c r="AA1662" s="49">
        <v>6.6245200000000004</v>
      </c>
      <c r="AB1662" s="49">
        <v>7.3281799999999997</v>
      </c>
      <c r="AC1662" s="49">
        <v>0.17290700000000001</v>
      </c>
      <c r="AD1662" s="49">
        <v>5.4652099999999999</v>
      </c>
      <c r="AE1662" s="312"/>
      <c r="AF1662" s="343" t="s">
        <v>1744</v>
      </c>
      <c r="AG1662" s="343">
        <v>30</v>
      </c>
      <c r="AH1662" s="343">
        <v>15</v>
      </c>
      <c r="AI1662" s="343"/>
      <c r="AJ1662" s="343"/>
      <c r="AK1662" s="343"/>
      <c r="AL1662" s="343"/>
      <c r="AM1662" s="343"/>
      <c r="AN1662" s="343"/>
      <c r="AO1662" s="343"/>
      <c r="AP1662" s="343"/>
      <c r="AQ1662" s="343"/>
      <c r="AR1662" s="343"/>
      <c r="AS1662" s="343"/>
      <c r="AT1662" s="343"/>
      <c r="AU1662" s="343"/>
      <c r="AV1662" s="343"/>
      <c r="AW1662" s="343"/>
      <c r="AX1662" s="343"/>
      <c r="AY1662" s="343"/>
      <c r="AZ1662" s="343"/>
      <c r="BA1662" s="343"/>
      <c r="BB1662" s="343"/>
      <c r="BC1662" s="343"/>
      <c r="BD1662" s="343"/>
      <c r="BE1662" s="475"/>
      <c r="BF1662" s="475"/>
      <c r="BG1662" s="475"/>
      <c r="BH1662" s="475"/>
      <c r="BI1662" s="475"/>
      <c r="BJ1662" s="475"/>
      <c r="BK1662" s="475"/>
      <c r="BL1662" s="475"/>
      <c r="BM1662" s="475"/>
      <c r="BN1662" s="475"/>
      <c r="BO1662" s="475"/>
      <c r="BP1662" s="306"/>
      <c r="BQ1662" s="496"/>
      <c r="BR1662" s="496"/>
      <c r="BS1662" s="496"/>
      <c r="BT1662" s="496"/>
      <c r="BU1662" s="496"/>
      <c r="BV1662" s="496"/>
    </row>
    <row r="1663" spans="1:74" s="52" customFormat="1" ht="12.75">
      <c r="A1663" s="45">
        <v>2735.6132650573031</v>
      </c>
      <c r="B1663" s="46" t="s">
        <v>342</v>
      </c>
      <c r="C1663" s="47" t="s">
        <v>350</v>
      </c>
      <c r="D1663" s="48">
        <v>91.492352941176449</v>
      </c>
      <c r="E1663" s="49">
        <v>39.4621</v>
      </c>
      <c r="F1663" s="49">
        <v>6.3093999999999997E-2</v>
      </c>
      <c r="G1663" s="49">
        <v>13.2021</v>
      </c>
      <c r="H1663" s="49">
        <v>0.36667</v>
      </c>
      <c r="I1663" s="49">
        <v>0.16400300000000001</v>
      </c>
      <c r="J1663" s="49">
        <v>45.689599999999999</v>
      </c>
      <c r="K1663" s="49">
        <v>0.24099899999999999</v>
      </c>
      <c r="L1663" s="49">
        <v>99.243375999999998</v>
      </c>
      <c r="M1663" s="47"/>
      <c r="N1663" s="50">
        <v>0.9920533525800076</v>
      </c>
      <c r="O1663" s="50">
        <v>1.2540599919590857E-3</v>
      </c>
      <c r="P1663" s="50">
        <v>0.27755806322578602</v>
      </c>
      <c r="Q1663" s="50">
        <v>7.4143674801947675E-3</v>
      </c>
      <c r="R1663" s="50">
        <v>3.4921458030680121E-3</v>
      </c>
      <c r="S1663" s="50">
        <v>1.7123034741639946</v>
      </c>
      <c r="T1663" s="50">
        <v>6.4912408633466595E-3</v>
      </c>
      <c r="U1663" s="50">
        <v>3.0021906452175959</v>
      </c>
      <c r="V1663" s="51">
        <v>86.051388098597286</v>
      </c>
      <c r="X1663" s="49">
        <v>0.21246599999999999</v>
      </c>
      <c r="Y1663" s="49">
        <v>25.049099999999999</v>
      </c>
      <c r="Z1663" s="49">
        <v>0.50376100000000001</v>
      </c>
      <c r="AA1663" s="49">
        <v>6.16486</v>
      </c>
      <c r="AB1663" s="49">
        <v>8.17239</v>
      </c>
      <c r="AC1663" s="49">
        <v>0.17316000000000001</v>
      </c>
      <c r="AD1663" s="49">
        <v>4.9879899999999999</v>
      </c>
      <c r="AE1663" s="312"/>
      <c r="AF1663" s="343" t="s">
        <v>1744</v>
      </c>
      <c r="AG1663" s="343">
        <v>30</v>
      </c>
      <c r="AH1663" s="343">
        <v>15</v>
      </c>
      <c r="AI1663" s="343"/>
      <c r="AJ1663" s="343"/>
      <c r="AK1663" s="343"/>
      <c r="AL1663" s="343"/>
      <c r="AM1663" s="343"/>
      <c r="AN1663" s="343"/>
      <c r="AO1663" s="343"/>
      <c r="AP1663" s="343"/>
      <c r="AQ1663" s="343"/>
      <c r="AR1663" s="343"/>
      <c r="AS1663" s="343"/>
      <c r="AT1663" s="343"/>
      <c r="AU1663" s="343"/>
      <c r="AV1663" s="343"/>
      <c r="AW1663" s="343"/>
      <c r="AX1663" s="343"/>
      <c r="AY1663" s="343"/>
      <c r="AZ1663" s="343"/>
      <c r="BA1663" s="343"/>
      <c r="BB1663" s="343"/>
      <c r="BC1663" s="343"/>
      <c r="BD1663" s="343"/>
      <c r="BE1663" s="475"/>
      <c r="BF1663" s="475"/>
      <c r="BG1663" s="475"/>
      <c r="BH1663" s="475"/>
      <c r="BI1663" s="475"/>
      <c r="BJ1663" s="475"/>
      <c r="BK1663" s="475"/>
      <c r="BL1663" s="475"/>
      <c r="BM1663" s="475"/>
      <c r="BN1663" s="475"/>
      <c r="BO1663" s="475"/>
      <c r="BP1663" s="306"/>
      <c r="BQ1663" s="496"/>
      <c r="BR1663" s="496"/>
      <c r="BS1663" s="496"/>
      <c r="BT1663" s="496"/>
      <c r="BU1663" s="496"/>
      <c r="BV1663" s="496"/>
    </row>
    <row r="1664" spans="1:74" s="52" customFormat="1" ht="12.75">
      <c r="A1664" s="45">
        <v>2735.6132650573031</v>
      </c>
      <c r="B1664" s="46" t="s">
        <v>342</v>
      </c>
      <c r="C1664" s="47" t="s">
        <v>350</v>
      </c>
      <c r="D1664" s="48">
        <v>97.592352941176443</v>
      </c>
      <c r="E1664" s="49">
        <v>39.578200000000002</v>
      </c>
      <c r="F1664" s="49">
        <v>6.3808000000000004E-2</v>
      </c>
      <c r="G1664" s="49">
        <v>13.2204</v>
      </c>
      <c r="H1664" s="49">
        <v>0.37778800000000001</v>
      </c>
      <c r="I1664" s="49">
        <v>0.191687</v>
      </c>
      <c r="J1664" s="49">
        <v>45.697800000000001</v>
      </c>
      <c r="K1664" s="49">
        <v>0.22681899999999999</v>
      </c>
      <c r="L1664" s="49">
        <v>99.39609200000001</v>
      </c>
      <c r="M1664" s="47"/>
      <c r="N1664" s="50">
        <v>0.99356824642610608</v>
      </c>
      <c r="O1664" s="50">
        <v>1.2664621416431023E-3</v>
      </c>
      <c r="P1664" s="50">
        <v>0.27755065340886526</v>
      </c>
      <c r="Q1664" s="50">
        <v>7.6284045395601796E-3</v>
      </c>
      <c r="R1664" s="50">
        <v>4.0758675655858841E-3</v>
      </c>
      <c r="S1664" s="50">
        <v>1.7101944895923265</v>
      </c>
      <c r="T1664" s="50">
        <v>6.1006869952797476E-3</v>
      </c>
      <c r="U1664" s="50">
        <v>3.0015561502097801</v>
      </c>
      <c r="V1664" s="51">
        <v>86.036909490831107</v>
      </c>
      <c r="X1664" s="49">
        <v>0.21212500000000001</v>
      </c>
      <c r="Y1664" s="49">
        <v>26.341200000000001</v>
      </c>
      <c r="Z1664" s="49">
        <v>0.50353700000000001</v>
      </c>
      <c r="AA1664" s="49">
        <v>5.9568000000000003</v>
      </c>
      <c r="AB1664" s="49">
        <v>7.0806800000000001</v>
      </c>
      <c r="AC1664" s="49">
        <v>0.17319799999999999</v>
      </c>
      <c r="AD1664" s="49">
        <v>5.2879399999999999</v>
      </c>
      <c r="AE1664" s="312"/>
      <c r="AF1664" s="343" t="s">
        <v>1744</v>
      </c>
      <c r="AG1664" s="343">
        <v>30</v>
      </c>
      <c r="AH1664" s="343">
        <v>15</v>
      </c>
      <c r="AI1664" s="343"/>
      <c r="AJ1664" s="343"/>
      <c r="AK1664" s="343"/>
      <c r="AL1664" s="343"/>
      <c r="AM1664" s="343"/>
      <c r="AN1664" s="343"/>
      <c r="AO1664" s="343"/>
      <c r="AP1664" s="343"/>
      <c r="AQ1664" s="343"/>
      <c r="AR1664" s="343"/>
      <c r="AS1664" s="343"/>
      <c r="AT1664" s="343"/>
      <c r="AU1664" s="343"/>
      <c r="AV1664" s="343"/>
      <c r="AW1664" s="343"/>
      <c r="AX1664" s="343"/>
      <c r="AY1664" s="343"/>
      <c r="AZ1664" s="343"/>
      <c r="BA1664" s="343"/>
      <c r="BB1664" s="343"/>
      <c r="BC1664" s="343"/>
      <c r="BD1664" s="343"/>
      <c r="BE1664" s="475"/>
      <c r="BF1664" s="475"/>
      <c r="BG1664" s="475"/>
      <c r="BH1664" s="475"/>
      <c r="BI1664" s="475"/>
      <c r="BJ1664" s="475"/>
      <c r="BK1664" s="475"/>
      <c r="BL1664" s="475"/>
      <c r="BM1664" s="475"/>
      <c r="BN1664" s="475"/>
      <c r="BO1664" s="475"/>
      <c r="BP1664" s="306"/>
      <c r="BQ1664" s="496"/>
      <c r="BR1664" s="496"/>
      <c r="BS1664" s="496"/>
      <c r="BT1664" s="496"/>
      <c r="BU1664" s="496"/>
      <c r="BV1664" s="496"/>
    </row>
    <row r="1665" spans="1:74" s="52" customFormat="1" ht="12.75">
      <c r="A1665" s="38"/>
      <c r="B1665" s="46"/>
      <c r="C1665" s="47"/>
      <c r="D1665" s="48"/>
      <c r="E1665" s="49"/>
      <c r="F1665" s="49"/>
      <c r="G1665" s="49"/>
      <c r="H1665" s="49"/>
      <c r="I1665" s="49"/>
      <c r="J1665" s="49"/>
      <c r="K1665" s="49"/>
      <c r="L1665" s="49"/>
      <c r="M1665" s="47"/>
      <c r="N1665" s="50"/>
      <c r="O1665" s="50"/>
      <c r="P1665" s="50"/>
      <c r="Q1665" s="50"/>
      <c r="R1665" s="50"/>
      <c r="S1665" s="50"/>
      <c r="T1665" s="50"/>
      <c r="U1665" s="50"/>
      <c r="V1665" s="51"/>
      <c r="AE1665" s="312"/>
      <c r="AF1665" s="312"/>
      <c r="AG1665" s="312"/>
      <c r="AH1665" s="312"/>
      <c r="AI1665" s="312"/>
      <c r="AJ1665" s="312"/>
      <c r="AK1665" s="312"/>
      <c r="AL1665" s="312"/>
      <c r="AM1665" s="312"/>
      <c r="AN1665" s="312"/>
      <c r="AO1665" s="312"/>
      <c r="AP1665" s="312"/>
      <c r="AQ1665" s="312"/>
      <c r="AR1665" s="312"/>
      <c r="AS1665" s="312"/>
      <c r="AT1665" s="312"/>
      <c r="AU1665" s="312"/>
      <c r="AV1665" s="312"/>
      <c r="AW1665" s="312"/>
      <c r="AX1665" s="312"/>
      <c r="AY1665" s="312"/>
      <c r="AZ1665" s="312"/>
      <c r="BA1665" s="312"/>
      <c r="BB1665" s="312"/>
      <c r="BC1665" s="312"/>
      <c r="BD1665" s="312"/>
      <c r="BE1665" s="306"/>
      <c r="BF1665" s="306"/>
      <c r="BG1665" s="306"/>
      <c r="BH1665" s="306"/>
      <c r="BI1665" s="306"/>
      <c r="BJ1665" s="306"/>
      <c r="BK1665" s="306"/>
      <c r="BL1665" s="306"/>
      <c r="BM1665" s="306"/>
      <c r="BN1665" s="306"/>
      <c r="BO1665" s="306"/>
      <c r="BP1665" s="306"/>
      <c r="BQ1665" s="496"/>
      <c r="BR1665" s="496"/>
      <c r="BS1665" s="496"/>
      <c r="BT1665" s="496"/>
      <c r="BU1665" s="496"/>
      <c r="BV1665" s="496"/>
    </row>
    <row r="1666" spans="1:74" s="52" customFormat="1" ht="12.75">
      <c r="A1666" s="45">
        <v>2735.6132650573031</v>
      </c>
      <c r="B1666" s="46" t="s">
        <v>342</v>
      </c>
      <c r="C1666" s="47" t="s">
        <v>351</v>
      </c>
      <c r="D1666" s="48">
        <v>0</v>
      </c>
      <c r="E1666" s="49">
        <v>38.891100000000002</v>
      </c>
      <c r="F1666" s="49">
        <v>1.0106E-2</v>
      </c>
      <c r="G1666" s="49">
        <v>16.819099999999999</v>
      </c>
      <c r="H1666" s="49">
        <v>0.185118</v>
      </c>
      <c r="I1666" s="49">
        <v>0.24213299999999999</v>
      </c>
      <c r="J1666" s="49">
        <v>42.628300000000003</v>
      </c>
      <c r="K1666" s="49">
        <v>0.27511799999999997</v>
      </c>
      <c r="L1666" s="49">
        <v>99.076640000000012</v>
      </c>
      <c r="M1666" s="47"/>
      <c r="N1666" s="50">
        <v>0.99618617786019292</v>
      </c>
      <c r="O1666" s="50">
        <v>2.0466566625947937E-4</v>
      </c>
      <c r="P1666" s="50">
        <v>0.36028736445827053</v>
      </c>
      <c r="Q1666" s="50">
        <v>3.8140187747803473E-3</v>
      </c>
      <c r="R1666" s="50">
        <v>5.2532734371494617E-3</v>
      </c>
      <c r="S1666" s="50">
        <v>1.6277842561126801</v>
      </c>
      <c r="T1666" s="50">
        <v>7.5503474572562257E-3</v>
      </c>
      <c r="U1666" s="50">
        <v>3.0018548994468217</v>
      </c>
      <c r="V1666" s="51">
        <v>81.877546023477748</v>
      </c>
      <c r="X1666" s="49">
        <v>0.21376800000000001</v>
      </c>
      <c r="Y1666" s="49">
        <v>160.661</v>
      </c>
      <c r="Z1666" s="49">
        <v>0.44419599999999998</v>
      </c>
      <c r="AA1666" s="49">
        <v>11.3826</v>
      </c>
      <c r="AB1666" s="49">
        <v>5.7543699999999998</v>
      </c>
      <c r="AC1666" s="49">
        <v>0.18156800000000001</v>
      </c>
      <c r="AD1666" s="49">
        <v>4.6409900000000004</v>
      </c>
      <c r="AE1666" s="312"/>
      <c r="AF1666" s="343" t="s">
        <v>1744</v>
      </c>
      <c r="AG1666" s="343">
        <v>30</v>
      </c>
      <c r="AH1666" s="343">
        <v>15</v>
      </c>
      <c r="AI1666" s="343"/>
      <c r="AJ1666" s="343"/>
      <c r="AK1666" s="343"/>
      <c r="AL1666" s="343"/>
      <c r="AM1666" s="343"/>
      <c r="AN1666" s="343"/>
      <c r="AO1666" s="343"/>
      <c r="AP1666" s="343"/>
      <c r="AQ1666" s="343"/>
      <c r="AR1666" s="343"/>
      <c r="AS1666" s="343"/>
      <c r="AT1666" s="343"/>
      <c r="AU1666" s="343"/>
      <c r="AV1666" s="343"/>
      <c r="AW1666" s="343"/>
      <c r="AX1666" s="343"/>
      <c r="AY1666" s="343"/>
      <c r="AZ1666" s="343"/>
      <c r="BA1666" s="343"/>
      <c r="BB1666" s="343"/>
      <c r="BC1666" s="343"/>
      <c r="BD1666" s="343"/>
      <c r="BE1666" s="475"/>
      <c r="BF1666" s="475"/>
      <c r="BG1666" s="475"/>
      <c r="BH1666" s="475"/>
      <c r="BI1666" s="475"/>
      <c r="BJ1666" s="475"/>
      <c r="BK1666" s="475"/>
      <c r="BL1666" s="475"/>
      <c r="BM1666" s="475"/>
      <c r="BN1666" s="475"/>
      <c r="BO1666" s="475"/>
      <c r="BP1666" s="306"/>
      <c r="BQ1666" s="496"/>
      <c r="BR1666" s="496"/>
      <c r="BS1666" s="496"/>
      <c r="BT1666" s="496"/>
      <c r="BU1666" s="496"/>
      <c r="BV1666" s="496"/>
    </row>
    <row r="1667" spans="1:74" s="52" customFormat="1" ht="12.75">
      <c r="A1667" s="45">
        <v>2735.6132650573031</v>
      </c>
      <c r="B1667" s="46" t="s">
        <v>342</v>
      </c>
      <c r="C1667" s="47" t="s">
        <v>351</v>
      </c>
      <c r="D1667" s="48">
        <v>5.3636363636363633</v>
      </c>
      <c r="E1667" s="49">
        <v>39.175199999999997</v>
      </c>
      <c r="F1667" s="49">
        <v>5.246E-2</v>
      </c>
      <c r="G1667" s="49">
        <v>15.5646</v>
      </c>
      <c r="H1667" s="49">
        <v>0.28473199999999999</v>
      </c>
      <c r="I1667" s="49">
        <v>0.19769100000000001</v>
      </c>
      <c r="J1667" s="49">
        <v>43.793999999999997</v>
      </c>
      <c r="K1667" s="49">
        <v>0.26192199999999999</v>
      </c>
      <c r="L1667" s="49">
        <v>99.36980299999999</v>
      </c>
      <c r="M1667" s="47"/>
      <c r="N1667" s="50">
        <v>0.99433557409769491</v>
      </c>
      <c r="O1667" s="50">
        <v>1.0527504999078342E-3</v>
      </c>
      <c r="P1667" s="50">
        <v>0.33038149426375302</v>
      </c>
      <c r="Q1667" s="50">
        <v>5.8130214575122944E-3</v>
      </c>
      <c r="R1667" s="50">
        <v>4.2500534555786782E-3</v>
      </c>
      <c r="S1667" s="50">
        <v>1.6570854903523748</v>
      </c>
      <c r="T1667" s="50">
        <v>7.1228103444786134E-3</v>
      </c>
      <c r="U1667" s="50">
        <v>3.0012137712816962</v>
      </c>
      <c r="V1667" s="51">
        <v>83.376755597901663</v>
      </c>
      <c r="X1667" s="49">
        <v>0.21319199999999999</v>
      </c>
      <c r="Y1667" s="49">
        <v>30.3565</v>
      </c>
      <c r="Z1667" s="49">
        <v>0.46235300000000001</v>
      </c>
      <c r="AA1667" s="49">
        <v>7.6524599999999996</v>
      </c>
      <c r="AB1667" s="49">
        <v>7.0213200000000002</v>
      </c>
      <c r="AC1667" s="49">
        <v>0.17840300000000001</v>
      </c>
      <c r="AD1667" s="49">
        <v>4.7277199999999997</v>
      </c>
      <c r="AE1667" s="312"/>
      <c r="AF1667" s="343" t="s">
        <v>1744</v>
      </c>
      <c r="AG1667" s="343">
        <v>30</v>
      </c>
      <c r="AH1667" s="343">
        <v>15</v>
      </c>
      <c r="AI1667" s="343"/>
      <c r="AJ1667" s="343"/>
      <c r="AK1667" s="343"/>
      <c r="AL1667" s="343"/>
      <c r="AM1667" s="343"/>
      <c r="AN1667" s="343"/>
      <c r="AO1667" s="343"/>
      <c r="AP1667" s="343"/>
      <c r="AQ1667" s="343"/>
      <c r="AR1667" s="343"/>
      <c r="AS1667" s="343"/>
      <c r="AT1667" s="343"/>
      <c r="AU1667" s="343"/>
      <c r="AV1667" s="343"/>
      <c r="AW1667" s="343"/>
      <c r="AX1667" s="343"/>
      <c r="AY1667" s="343"/>
      <c r="AZ1667" s="343"/>
      <c r="BA1667" s="343"/>
      <c r="BB1667" s="343"/>
      <c r="BC1667" s="343"/>
      <c r="BD1667" s="343"/>
      <c r="BE1667" s="475"/>
      <c r="BF1667" s="475"/>
      <c r="BG1667" s="475"/>
      <c r="BH1667" s="475"/>
      <c r="BI1667" s="475"/>
      <c r="BJ1667" s="475"/>
      <c r="BK1667" s="475"/>
      <c r="BL1667" s="475"/>
      <c r="BM1667" s="475"/>
      <c r="BN1667" s="475"/>
      <c r="BO1667" s="475"/>
      <c r="BP1667" s="306"/>
      <c r="BQ1667" s="496"/>
      <c r="BR1667" s="496"/>
      <c r="BS1667" s="496"/>
      <c r="BT1667" s="496"/>
      <c r="BU1667" s="496"/>
      <c r="BV1667" s="496"/>
    </row>
    <row r="1668" spans="1:74" s="52" customFormat="1" ht="12.75">
      <c r="A1668" s="45">
        <v>2735.6132650573031</v>
      </c>
      <c r="B1668" s="46" t="s">
        <v>342</v>
      </c>
      <c r="C1668" s="47" t="s">
        <v>351</v>
      </c>
      <c r="D1668" s="48">
        <v>10.723636363636363</v>
      </c>
      <c r="E1668" s="49">
        <v>39.247999999999998</v>
      </c>
      <c r="F1668" s="49">
        <v>3.3057999999999997E-2</v>
      </c>
      <c r="G1668" s="49">
        <v>15.1282</v>
      </c>
      <c r="H1668" s="49">
        <v>0.30366900000000002</v>
      </c>
      <c r="I1668" s="49">
        <v>0.228052</v>
      </c>
      <c r="J1668" s="49">
        <v>44.1554</v>
      </c>
      <c r="K1668" s="49">
        <v>0.25498199999999999</v>
      </c>
      <c r="L1668" s="49">
        <v>99.377741999999998</v>
      </c>
      <c r="M1668" s="47"/>
      <c r="N1668" s="50">
        <v>0.99453259571419317</v>
      </c>
      <c r="O1668" s="50">
        <v>6.6229805736874329E-4</v>
      </c>
      <c r="P1668" s="50">
        <v>0.32058613982607381</v>
      </c>
      <c r="Q1668" s="50">
        <v>6.1893614052300275E-3</v>
      </c>
      <c r="R1668" s="50">
        <v>4.8946440609461588E-3</v>
      </c>
      <c r="S1668" s="50">
        <v>1.6679916019405545</v>
      </c>
      <c r="T1668" s="50">
        <v>6.9225908104689256E-3</v>
      </c>
      <c r="U1668" s="50">
        <v>3.0025670906002464</v>
      </c>
      <c r="V1668" s="51">
        <v>83.878621735891045</v>
      </c>
      <c r="X1668" s="49">
        <v>0.21293699999999999</v>
      </c>
      <c r="Y1668" s="49">
        <v>49.052799999999998</v>
      </c>
      <c r="Z1668" s="49">
        <v>0.468887</v>
      </c>
      <c r="AA1668" s="49">
        <v>7.1898</v>
      </c>
      <c r="AB1668" s="49">
        <v>6.08012</v>
      </c>
      <c r="AC1668" s="49">
        <v>0.177366</v>
      </c>
      <c r="AD1668" s="49">
        <v>4.7799100000000001</v>
      </c>
      <c r="AE1668" s="312"/>
      <c r="AF1668" s="343" t="s">
        <v>1744</v>
      </c>
      <c r="AG1668" s="343">
        <v>30</v>
      </c>
      <c r="AH1668" s="343">
        <v>15</v>
      </c>
      <c r="AI1668" s="343"/>
      <c r="AJ1668" s="343"/>
      <c r="AK1668" s="343"/>
      <c r="AL1668" s="343"/>
      <c r="AM1668" s="343"/>
      <c r="AN1668" s="343"/>
      <c r="AO1668" s="343"/>
      <c r="AP1668" s="343"/>
      <c r="AQ1668" s="343"/>
      <c r="AR1668" s="343"/>
      <c r="AS1668" s="343"/>
      <c r="AT1668" s="343"/>
      <c r="AU1668" s="343"/>
      <c r="AV1668" s="343"/>
      <c r="AW1668" s="343"/>
      <c r="AX1668" s="343"/>
      <c r="AY1668" s="343"/>
      <c r="AZ1668" s="343"/>
      <c r="BA1668" s="343"/>
      <c r="BB1668" s="343"/>
      <c r="BC1668" s="343"/>
      <c r="BD1668" s="343"/>
      <c r="BE1668" s="475"/>
      <c r="BF1668" s="475"/>
      <c r="BG1668" s="475"/>
      <c r="BH1668" s="475"/>
      <c r="BI1668" s="475"/>
      <c r="BJ1668" s="475"/>
      <c r="BK1668" s="475"/>
      <c r="BL1668" s="475"/>
      <c r="BM1668" s="475"/>
      <c r="BN1668" s="475"/>
      <c r="BO1668" s="475"/>
      <c r="BP1668" s="306"/>
      <c r="BQ1668" s="496"/>
      <c r="BR1668" s="496"/>
      <c r="BS1668" s="496"/>
      <c r="BT1668" s="496"/>
      <c r="BU1668" s="496"/>
      <c r="BV1668" s="496"/>
    </row>
    <row r="1669" spans="1:74" s="52" customFormat="1" ht="12.75">
      <c r="A1669" s="45">
        <v>2735.6132650573031</v>
      </c>
      <c r="B1669" s="46" t="s">
        <v>342</v>
      </c>
      <c r="C1669" s="47" t="s">
        <v>351</v>
      </c>
      <c r="D1669" s="48">
        <v>16.083636363636362</v>
      </c>
      <c r="E1669" s="49">
        <v>39.170900000000003</v>
      </c>
      <c r="F1669" s="49">
        <v>4.3610999999999997E-2</v>
      </c>
      <c r="G1669" s="49">
        <v>14.851000000000001</v>
      </c>
      <c r="H1669" s="49">
        <v>0.29684500000000003</v>
      </c>
      <c r="I1669" s="49">
        <v>0.19788600000000001</v>
      </c>
      <c r="J1669" s="49">
        <v>44.274099999999997</v>
      </c>
      <c r="K1669" s="49">
        <v>0.235322</v>
      </c>
      <c r="L1669" s="49">
        <v>99.090703999999988</v>
      </c>
      <c r="M1669" s="47"/>
      <c r="N1669" s="50">
        <v>0.99418506045169275</v>
      </c>
      <c r="O1669" s="50">
        <v>8.7513518046468028E-4</v>
      </c>
      <c r="P1669" s="50">
        <v>0.315221168589432</v>
      </c>
      <c r="Q1669" s="50">
        <v>6.0600654289957936E-3</v>
      </c>
      <c r="R1669" s="50">
        <v>4.2540686276102656E-3</v>
      </c>
      <c r="S1669" s="50">
        <v>1.6751818920386825</v>
      </c>
      <c r="T1669" s="50">
        <v>6.3991731401749595E-3</v>
      </c>
      <c r="U1669" s="50">
        <v>3.0028059320338278</v>
      </c>
      <c r="V1669" s="51">
        <v>84.162947956382411</v>
      </c>
      <c r="X1669" s="49">
        <v>0.21311099999999999</v>
      </c>
      <c r="Y1669" s="49">
        <v>35.856699999999996</v>
      </c>
      <c r="Z1669" s="49">
        <v>0.47327200000000003</v>
      </c>
      <c r="AA1669" s="49">
        <v>7.3948200000000002</v>
      </c>
      <c r="AB1669" s="49">
        <v>6.9775200000000002</v>
      </c>
      <c r="AC1669" s="49">
        <v>0.17691200000000001</v>
      </c>
      <c r="AD1669" s="49">
        <v>5.2104699999999999</v>
      </c>
      <c r="AE1669" s="312"/>
      <c r="AF1669" s="343" t="s">
        <v>1744</v>
      </c>
      <c r="AG1669" s="343">
        <v>30</v>
      </c>
      <c r="AH1669" s="343">
        <v>15</v>
      </c>
      <c r="AI1669" s="343"/>
      <c r="AJ1669" s="343"/>
      <c r="AK1669" s="343"/>
      <c r="AL1669" s="343"/>
      <c r="AM1669" s="343"/>
      <c r="AN1669" s="343"/>
      <c r="AO1669" s="343"/>
      <c r="AP1669" s="343"/>
      <c r="AQ1669" s="343"/>
      <c r="AR1669" s="343"/>
      <c r="AS1669" s="343"/>
      <c r="AT1669" s="343"/>
      <c r="AU1669" s="343"/>
      <c r="AV1669" s="343"/>
      <c r="AW1669" s="343"/>
      <c r="AX1669" s="343"/>
      <c r="AY1669" s="343"/>
      <c r="AZ1669" s="343"/>
      <c r="BA1669" s="343"/>
      <c r="BB1669" s="343"/>
      <c r="BC1669" s="343"/>
      <c r="BD1669" s="343"/>
      <c r="BE1669" s="475"/>
      <c r="BF1669" s="475"/>
      <c r="BG1669" s="475"/>
      <c r="BH1669" s="475"/>
      <c r="BI1669" s="475"/>
      <c r="BJ1669" s="475"/>
      <c r="BK1669" s="475"/>
      <c r="BL1669" s="475"/>
      <c r="BM1669" s="475"/>
      <c r="BN1669" s="475"/>
      <c r="BO1669" s="475"/>
      <c r="BP1669" s="306"/>
      <c r="BQ1669" s="496"/>
      <c r="BR1669" s="496"/>
      <c r="BS1669" s="496"/>
      <c r="BT1669" s="496"/>
      <c r="BU1669" s="496"/>
      <c r="BV1669" s="496"/>
    </row>
    <row r="1670" spans="1:74" s="52" customFormat="1" ht="12.75">
      <c r="A1670" s="45">
        <v>2735.6132650573031</v>
      </c>
      <c r="B1670" s="46" t="s">
        <v>342</v>
      </c>
      <c r="C1670" s="47" t="s">
        <v>351</v>
      </c>
      <c r="D1670" s="48">
        <v>21.443636363636362</v>
      </c>
      <c r="E1670" s="49">
        <v>39.129100000000001</v>
      </c>
      <c r="F1670" s="49">
        <v>3.1398000000000002E-2</v>
      </c>
      <c r="G1670" s="49">
        <v>14.7194</v>
      </c>
      <c r="H1670" s="49">
        <v>0.28062399999999998</v>
      </c>
      <c r="I1670" s="49">
        <v>0.18745200000000001</v>
      </c>
      <c r="J1670" s="49">
        <v>44.350499999999997</v>
      </c>
      <c r="K1670" s="49">
        <v>0.27787499999999998</v>
      </c>
      <c r="L1670" s="49">
        <v>99.009872999999999</v>
      </c>
      <c r="M1670" s="47"/>
      <c r="N1670" s="50">
        <v>0.9933818369631674</v>
      </c>
      <c r="O1670" s="50">
        <v>6.3022228552580542E-4</v>
      </c>
      <c r="P1670" s="50">
        <v>0.31250894849249083</v>
      </c>
      <c r="Q1670" s="50">
        <v>5.7304015985824297E-3</v>
      </c>
      <c r="R1670" s="50">
        <v>4.0308085754361183E-3</v>
      </c>
      <c r="S1670" s="50">
        <v>1.6785080254690383</v>
      </c>
      <c r="T1670" s="50">
        <v>7.5582887508557732E-3</v>
      </c>
      <c r="U1670" s="50">
        <v>3.0033515942453248</v>
      </c>
      <c r="V1670" s="51">
        <v>84.304054029700652</v>
      </c>
      <c r="X1670" s="49">
        <v>0.213257</v>
      </c>
      <c r="Y1670" s="49">
        <v>50.9407</v>
      </c>
      <c r="Z1670" s="49">
        <v>0.47579500000000002</v>
      </c>
      <c r="AA1670" s="49">
        <v>7.8128099999999998</v>
      </c>
      <c r="AB1670" s="49">
        <v>7.2946</v>
      </c>
      <c r="AC1670" s="49">
        <v>0.17666999999999999</v>
      </c>
      <c r="AD1670" s="49">
        <v>4.5312900000000003</v>
      </c>
      <c r="AE1670" s="312"/>
      <c r="AF1670" s="343" t="s">
        <v>1744</v>
      </c>
      <c r="AG1670" s="343">
        <v>30</v>
      </c>
      <c r="AH1670" s="343">
        <v>15</v>
      </c>
      <c r="AI1670" s="343"/>
      <c r="AJ1670" s="343"/>
      <c r="AK1670" s="343"/>
      <c r="AL1670" s="343"/>
      <c r="AM1670" s="343"/>
      <c r="AN1670" s="343"/>
      <c r="AO1670" s="343"/>
      <c r="AP1670" s="343"/>
      <c r="AQ1670" s="343"/>
      <c r="AR1670" s="343"/>
      <c r="AS1670" s="343"/>
      <c r="AT1670" s="343"/>
      <c r="AU1670" s="343"/>
      <c r="AV1670" s="343"/>
      <c r="AW1670" s="343"/>
      <c r="AX1670" s="343"/>
      <c r="AY1670" s="343"/>
      <c r="AZ1670" s="343"/>
      <c r="BA1670" s="343"/>
      <c r="BB1670" s="343"/>
      <c r="BC1670" s="343"/>
      <c r="BD1670" s="343"/>
      <c r="BE1670" s="475"/>
      <c r="BF1670" s="475"/>
      <c r="BG1670" s="475"/>
      <c r="BH1670" s="475"/>
      <c r="BI1670" s="475"/>
      <c r="BJ1670" s="475"/>
      <c r="BK1670" s="475"/>
      <c r="BL1670" s="475"/>
      <c r="BM1670" s="475"/>
      <c r="BN1670" s="475"/>
      <c r="BO1670" s="475"/>
      <c r="BP1670" s="306"/>
      <c r="BQ1670" s="496"/>
      <c r="BR1670" s="496"/>
      <c r="BS1670" s="496"/>
      <c r="BT1670" s="496"/>
      <c r="BU1670" s="496"/>
      <c r="BV1670" s="496"/>
    </row>
    <row r="1671" spans="1:74" s="52" customFormat="1" ht="12.75">
      <c r="A1671" s="45">
        <v>2735.6132650573031</v>
      </c>
      <c r="B1671" s="46" t="s">
        <v>342</v>
      </c>
      <c r="C1671" s="47" t="s">
        <v>351</v>
      </c>
      <c r="D1671" s="48">
        <v>26.803636363636361</v>
      </c>
      <c r="E1671" s="49">
        <v>39.116999999999997</v>
      </c>
      <c r="F1671" s="49">
        <v>6.1954000000000002E-2</v>
      </c>
      <c r="G1671" s="49">
        <v>14.9093</v>
      </c>
      <c r="H1671" s="49">
        <v>0.31303599999999998</v>
      </c>
      <c r="I1671" s="49">
        <v>0.19681000000000001</v>
      </c>
      <c r="J1671" s="49">
        <v>44.5535</v>
      </c>
      <c r="K1671" s="49">
        <v>0.241229</v>
      </c>
      <c r="L1671" s="49">
        <v>99.431173999999999</v>
      </c>
      <c r="M1671" s="47"/>
      <c r="N1671" s="50">
        <v>0.98979860326453017</v>
      </c>
      <c r="O1671" s="50">
        <v>1.2394415844896142E-3</v>
      </c>
      <c r="P1671" s="50">
        <v>0.31549649887248776</v>
      </c>
      <c r="Q1671" s="50">
        <v>6.3711741231967829E-3</v>
      </c>
      <c r="R1671" s="50">
        <v>4.2180740253896822E-3</v>
      </c>
      <c r="S1671" s="50">
        <v>1.6806282864601612</v>
      </c>
      <c r="T1671" s="50">
        <v>6.5398601376491453E-3</v>
      </c>
      <c r="U1671" s="50">
        <v>3.0054354635007661</v>
      </c>
      <c r="V1671" s="51">
        <v>84.194550301127038</v>
      </c>
      <c r="X1671" s="49">
        <v>0.213367</v>
      </c>
      <c r="Y1671" s="49">
        <v>25.3094</v>
      </c>
      <c r="Z1671" s="49">
        <v>0.472549</v>
      </c>
      <c r="AA1671" s="49">
        <v>7.0480999999999998</v>
      </c>
      <c r="AB1671" s="49">
        <v>7.1566400000000003</v>
      </c>
      <c r="AC1671" s="49">
        <v>0.17638400000000001</v>
      </c>
      <c r="AD1671" s="49">
        <v>5.0233600000000003</v>
      </c>
      <c r="AE1671" s="312"/>
      <c r="AF1671" s="343" t="s">
        <v>1744</v>
      </c>
      <c r="AG1671" s="343">
        <v>30</v>
      </c>
      <c r="AH1671" s="343">
        <v>15</v>
      </c>
      <c r="AI1671" s="343"/>
      <c r="AJ1671" s="343"/>
      <c r="AK1671" s="343"/>
      <c r="AL1671" s="343"/>
      <c r="AM1671" s="343"/>
      <c r="AN1671" s="343"/>
      <c r="AO1671" s="343"/>
      <c r="AP1671" s="343"/>
      <c r="AQ1671" s="343"/>
      <c r="AR1671" s="343"/>
      <c r="AS1671" s="343"/>
      <c r="AT1671" s="343"/>
      <c r="AU1671" s="343"/>
      <c r="AV1671" s="343"/>
      <c r="AW1671" s="343"/>
      <c r="AX1671" s="343"/>
      <c r="AY1671" s="343"/>
      <c r="AZ1671" s="343"/>
      <c r="BA1671" s="343"/>
      <c r="BB1671" s="343"/>
      <c r="BC1671" s="343"/>
      <c r="BD1671" s="343"/>
      <c r="BE1671" s="475"/>
      <c r="BF1671" s="475"/>
      <c r="BG1671" s="475"/>
      <c r="BH1671" s="475"/>
      <c r="BI1671" s="475"/>
      <c r="BJ1671" s="475"/>
      <c r="BK1671" s="475"/>
      <c r="BL1671" s="475"/>
      <c r="BM1671" s="475"/>
      <c r="BN1671" s="475"/>
      <c r="BO1671" s="475"/>
      <c r="BP1671" s="306"/>
      <c r="BQ1671" s="496"/>
      <c r="BR1671" s="496"/>
      <c r="BS1671" s="496"/>
      <c r="BT1671" s="496"/>
      <c r="BU1671" s="496"/>
      <c r="BV1671" s="496"/>
    </row>
    <row r="1672" spans="1:74" s="52" customFormat="1" ht="12.75">
      <c r="A1672" s="45">
        <v>2735.6132650573031</v>
      </c>
      <c r="B1672" s="46" t="s">
        <v>342</v>
      </c>
      <c r="C1672" s="47" t="s">
        <v>351</v>
      </c>
      <c r="D1672" s="48">
        <v>32.163636363636364</v>
      </c>
      <c r="E1672" s="49">
        <v>39.171300000000002</v>
      </c>
      <c r="F1672" s="49">
        <v>6.0485999999999998E-2</v>
      </c>
      <c r="G1672" s="49">
        <v>14.7836</v>
      </c>
      <c r="H1672" s="49">
        <v>0.31456600000000001</v>
      </c>
      <c r="I1672" s="49">
        <v>0.18496099999999999</v>
      </c>
      <c r="J1672" s="49">
        <v>44.437399999999997</v>
      </c>
      <c r="K1672" s="49">
        <v>0.253467</v>
      </c>
      <c r="L1672" s="49">
        <v>99.245053999999996</v>
      </c>
      <c r="M1672" s="47"/>
      <c r="N1672" s="50">
        <v>0.99221130124072254</v>
      </c>
      <c r="O1672" s="50">
        <v>1.211341132788583E-3</v>
      </c>
      <c r="P1672" s="50">
        <v>0.31316439665874607</v>
      </c>
      <c r="Q1672" s="50">
        <v>6.4090233915077453E-3</v>
      </c>
      <c r="R1672" s="50">
        <v>3.9682779914799529E-3</v>
      </c>
      <c r="S1672" s="50">
        <v>1.6780054640378266</v>
      </c>
      <c r="T1672" s="50">
        <v>6.8788407672717737E-3</v>
      </c>
      <c r="U1672" s="50">
        <v>3.0030211023114624</v>
      </c>
      <c r="V1672" s="51">
        <v>84.27234145914646</v>
      </c>
      <c r="X1672" s="49">
        <v>0.21307899999999999</v>
      </c>
      <c r="Y1672" s="49">
        <v>27.584800000000001</v>
      </c>
      <c r="Z1672" s="49">
        <v>0.47438799999999998</v>
      </c>
      <c r="AA1672" s="49">
        <v>6.9695900000000002</v>
      </c>
      <c r="AB1672" s="49">
        <v>7.4040900000000001</v>
      </c>
      <c r="AC1672" s="49">
        <v>0.17647399999999999</v>
      </c>
      <c r="AD1672" s="49">
        <v>4.8737700000000004</v>
      </c>
      <c r="AE1672" s="312"/>
      <c r="AF1672" s="343" t="s">
        <v>1744</v>
      </c>
      <c r="AG1672" s="343">
        <v>30</v>
      </c>
      <c r="AH1672" s="343">
        <v>15</v>
      </c>
      <c r="AI1672" s="343"/>
      <c r="AJ1672" s="343"/>
      <c r="AK1672" s="343"/>
      <c r="AL1672" s="343"/>
      <c r="AM1672" s="343"/>
      <c r="AN1672" s="343"/>
      <c r="AO1672" s="343"/>
      <c r="AP1672" s="343"/>
      <c r="AQ1672" s="343"/>
      <c r="AR1672" s="343"/>
      <c r="AS1672" s="343"/>
      <c r="AT1672" s="343"/>
      <c r="AU1672" s="343"/>
      <c r="AV1672" s="343"/>
      <c r="AW1672" s="343"/>
      <c r="AX1672" s="343"/>
      <c r="AY1672" s="343"/>
      <c r="AZ1672" s="343"/>
      <c r="BA1672" s="343"/>
      <c r="BB1672" s="343"/>
      <c r="BC1672" s="343"/>
      <c r="BD1672" s="343"/>
      <c r="BE1672" s="475"/>
      <c r="BF1672" s="475"/>
      <c r="BG1672" s="475"/>
      <c r="BH1672" s="475"/>
      <c r="BI1672" s="475"/>
      <c r="BJ1672" s="475"/>
      <c r="BK1672" s="475"/>
      <c r="BL1672" s="475"/>
      <c r="BM1672" s="475"/>
      <c r="BN1672" s="475"/>
      <c r="BO1672" s="475"/>
      <c r="BP1672" s="306"/>
      <c r="BQ1672" s="496"/>
      <c r="BR1672" s="496"/>
      <c r="BS1672" s="496"/>
      <c r="BT1672" s="496"/>
      <c r="BU1672" s="496"/>
      <c r="BV1672" s="496"/>
    </row>
    <row r="1673" spans="1:74" s="52" customFormat="1" ht="12.75">
      <c r="A1673" s="45">
        <v>2735.6132650573031</v>
      </c>
      <c r="B1673" s="46" t="s">
        <v>342</v>
      </c>
      <c r="C1673" s="47" t="s">
        <v>351</v>
      </c>
      <c r="D1673" s="48">
        <v>37.523636363636363</v>
      </c>
      <c r="E1673" s="49">
        <v>38.837299999999999</v>
      </c>
      <c r="F1673" s="49">
        <v>2.9354000000000002E-2</v>
      </c>
      <c r="G1673" s="49">
        <v>14.8187</v>
      </c>
      <c r="H1673" s="49">
        <v>0.31626799999999999</v>
      </c>
      <c r="I1673" s="49">
        <v>0.19706299999999999</v>
      </c>
      <c r="J1673" s="49">
        <v>44.175800000000002</v>
      </c>
      <c r="K1673" s="49">
        <v>0.25499300000000003</v>
      </c>
      <c r="L1673" s="49">
        <v>98.666832999999997</v>
      </c>
      <c r="M1673" s="47"/>
      <c r="N1673" s="50">
        <v>0.99062645680502914</v>
      </c>
      <c r="O1673" s="50">
        <v>5.9197531561066522E-4</v>
      </c>
      <c r="P1673" s="50">
        <v>0.31610181737810839</v>
      </c>
      <c r="Q1673" s="50">
        <v>6.4887349918260331E-3</v>
      </c>
      <c r="R1673" s="50">
        <v>4.2574712312921552E-3</v>
      </c>
      <c r="S1673" s="50">
        <v>1.6797856289563493</v>
      </c>
      <c r="T1673" s="50">
        <v>6.9686202517012337E-3</v>
      </c>
      <c r="U1673" s="50">
        <v>3.0059436674745275</v>
      </c>
      <c r="V1673" s="51">
        <v>84.162342522939142</v>
      </c>
      <c r="X1673" s="49">
        <v>0.214036</v>
      </c>
      <c r="Y1673" s="49">
        <v>55.531100000000002</v>
      </c>
      <c r="Z1673" s="49">
        <v>0.47412799999999999</v>
      </c>
      <c r="AA1673" s="49">
        <v>7.0417699999999996</v>
      </c>
      <c r="AB1673" s="49">
        <v>7.1021299999999998</v>
      </c>
      <c r="AC1673" s="49">
        <v>0.17707300000000001</v>
      </c>
      <c r="AD1673" s="49">
        <v>4.8353799999999998</v>
      </c>
      <c r="AE1673" s="312"/>
      <c r="AF1673" s="343" t="s">
        <v>1744</v>
      </c>
      <c r="AG1673" s="343">
        <v>30</v>
      </c>
      <c r="AH1673" s="343">
        <v>15</v>
      </c>
      <c r="AI1673" s="343"/>
      <c r="AJ1673" s="343"/>
      <c r="AK1673" s="343"/>
      <c r="AL1673" s="343"/>
      <c r="AM1673" s="343"/>
      <c r="AN1673" s="343"/>
      <c r="AO1673" s="343"/>
      <c r="AP1673" s="343"/>
      <c r="AQ1673" s="343"/>
      <c r="AR1673" s="343"/>
      <c r="AS1673" s="343"/>
      <c r="AT1673" s="343"/>
      <c r="AU1673" s="343"/>
      <c r="AV1673" s="343"/>
      <c r="AW1673" s="343"/>
      <c r="AX1673" s="343"/>
      <c r="AY1673" s="343"/>
      <c r="AZ1673" s="343"/>
      <c r="BA1673" s="343"/>
      <c r="BB1673" s="343"/>
      <c r="BC1673" s="343"/>
      <c r="BD1673" s="343"/>
      <c r="BE1673" s="475"/>
      <c r="BF1673" s="475"/>
      <c r="BG1673" s="475"/>
      <c r="BH1673" s="475"/>
      <c r="BI1673" s="475"/>
      <c r="BJ1673" s="475"/>
      <c r="BK1673" s="475"/>
      <c r="BL1673" s="475"/>
      <c r="BM1673" s="475"/>
      <c r="BN1673" s="475"/>
      <c r="BO1673" s="475"/>
      <c r="BP1673" s="306"/>
      <c r="BQ1673" s="496"/>
      <c r="BR1673" s="496"/>
      <c r="BS1673" s="496"/>
      <c r="BT1673" s="496"/>
      <c r="BU1673" s="496"/>
      <c r="BV1673" s="496"/>
    </row>
    <row r="1674" spans="1:74" s="52" customFormat="1" ht="12.75">
      <c r="A1674" s="45">
        <v>2735.6132650573031</v>
      </c>
      <c r="B1674" s="46" t="s">
        <v>342</v>
      </c>
      <c r="C1674" s="47" t="s">
        <v>351</v>
      </c>
      <c r="D1674" s="48">
        <v>42.883636363636363</v>
      </c>
      <c r="E1674" s="49">
        <v>39.005000000000003</v>
      </c>
      <c r="F1674" s="49">
        <v>5.6612000000000003E-2</v>
      </c>
      <c r="G1674" s="49">
        <v>14.927300000000001</v>
      </c>
      <c r="H1674" s="49">
        <v>0.32436700000000002</v>
      </c>
      <c r="I1674" s="49">
        <v>0.191329</v>
      </c>
      <c r="J1674" s="49">
        <v>44.29</v>
      </c>
      <c r="K1674" s="49">
        <v>0.25948900000000003</v>
      </c>
      <c r="L1674" s="49">
        <v>99.078579000000019</v>
      </c>
      <c r="M1674" s="47"/>
      <c r="N1674" s="50">
        <v>0.99097294943347447</v>
      </c>
      <c r="O1674" s="50">
        <v>1.1371700958869534E-3</v>
      </c>
      <c r="P1674" s="50">
        <v>0.3171602653952616</v>
      </c>
      <c r="Q1674" s="50">
        <v>6.6286039913995695E-3</v>
      </c>
      <c r="R1674" s="50">
        <v>4.1172577749877303E-3</v>
      </c>
      <c r="S1674" s="50">
        <v>1.6774737905634443</v>
      </c>
      <c r="T1674" s="50">
        <v>7.0634702012454332E-3</v>
      </c>
      <c r="U1674" s="50">
        <v>3.0052865750953837</v>
      </c>
      <c r="V1674" s="51">
        <v>84.099325665889083</v>
      </c>
      <c r="X1674" s="49">
        <v>0.21351300000000001</v>
      </c>
      <c r="Y1674" s="49">
        <v>28.235600000000002</v>
      </c>
      <c r="Z1674" s="49">
        <v>0.47244799999999998</v>
      </c>
      <c r="AA1674" s="49">
        <v>6.8069499999999996</v>
      </c>
      <c r="AB1674" s="49">
        <v>7.15977</v>
      </c>
      <c r="AC1674" s="49">
        <v>0.17696899999999999</v>
      </c>
      <c r="AD1674" s="49">
        <v>4.77698</v>
      </c>
      <c r="AE1674" s="312"/>
      <c r="AF1674" s="343" t="s">
        <v>1744</v>
      </c>
      <c r="AG1674" s="343">
        <v>30</v>
      </c>
      <c r="AH1674" s="343">
        <v>15</v>
      </c>
      <c r="AI1674" s="343"/>
      <c r="AJ1674" s="343"/>
      <c r="AK1674" s="343"/>
      <c r="AL1674" s="343"/>
      <c r="AM1674" s="343"/>
      <c r="AN1674" s="343"/>
      <c r="AO1674" s="343"/>
      <c r="AP1674" s="343"/>
      <c r="AQ1674" s="343"/>
      <c r="AR1674" s="343"/>
      <c r="AS1674" s="343"/>
      <c r="AT1674" s="343"/>
      <c r="AU1674" s="343"/>
      <c r="AV1674" s="343"/>
      <c r="AW1674" s="343"/>
      <c r="AX1674" s="343"/>
      <c r="AY1674" s="343"/>
      <c r="AZ1674" s="343"/>
      <c r="BA1674" s="343"/>
      <c r="BB1674" s="343"/>
      <c r="BC1674" s="343"/>
      <c r="BD1674" s="343"/>
      <c r="BE1674" s="475"/>
      <c r="BF1674" s="475"/>
      <c r="BG1674" s="475"/>
      <c r="BH1674" s="475"/>
      <c r="BI1674" s="475"/>
      <c r="BJ1674" s="475"/>
      <c r="BK1674" s="475"/>
      <c r="BL1674" s="475"/>
      <c r="BM1674" s="475"/>
      <c r="BN1674" s="475"/>
      <c r="BO1674" s="475"/>
      <c r="BP1674" s="306"/>
      <c r="BQ1674" s="496"/>
      <c r="BR1674" s="496"/>
      <c r="BS1674" s="496"/>
      <c r="BT1674" s="496"/>
      <c r="BU1674" s="496"/>
      <c r="BV1674" s="496"/>
    </row>
    <row r="1675" spans="1:74" s="52" customFormat="1" ht="12.75">
      <c r="A1675" s="45">
        <v>2735.6132650573031</v>
      </c>
      <c r="B1675" s="46" t="s">
        <v>342</v>
      </c>
      <c r="C1675" s="47" t="s">
        <v>351</v>
      </c>
      <c r="D1675" s="48">
        <v>48.243636363636362</v>
      </c>
      <c r="E1675" s="49">
        <v>39.201700000000002</v>
      </c>
      <c r="F1675" s="49">
        <v>5.0411999999999998E-2</v>
      </c>
      <c r="G1675" s="49">
        <v>15.0336</v>
      </c>
      <c r="H1675" s="49">
        <v>0.32888699999999998</v>
      </c>
      <c r="I1675" s="49">
        <v>0.206567</v>
      </c>
      <c r="J1675" s="49">
        <v>44.4467</v>
      </c>
      <c r="K1675" s="49">
        <v>0.23751800000000001</v>
      </c>
      <c r="L1675" s="49">
        <v>99.538635999999997</v>
      </c>
      <c r="M1675" s="47"/>
      <c r="N1675" s="50">
        <v>0.99140377302014282</v>
      </c>
      <c r="O1675" s="50">
        <v>1.0079871814253996E-3</v>
      </c>
      <c r="P1675" s="50">
        <v>0.31795426237161062</v>
      </c>
      <c r="Q1675" s="50">
        <v>6.6901563329491822E-3</v>
      </c>
      <c r="R1675" s="50">
        <v>4.4247867812751236E-3</v>
      </c>
      <c r="S1675" s="50">
        <v>1.6756902159548017</v>
      </c>
      <c r="T1675" s="50">
        <v>6.4357600224812144E-3</v>
      </c>
      <c r="U1675" s="50">
        <v>3.0045980453154595</v>
      </c>
      <c r="V1675" s="51">
        <v>84.051606701786625</v>
      </c>
      <c r="X1675" s="49">
        <v>0.212954</v>
      </c>
      <c r="Y1675" s="49">
        <v>32.7607</v>
      </c>
      <c r="Z1675" s="49">
        <v>0.47003400000000001</v>
      </c>
      <c r="AA1675" s="49">
        <v>6.7256799999999997</v>
      </c>
      <c r="AB1675" s="49">
        <v>6.7433899999999998</v>
      </c>
      <c r="AC1675" s="49">
        <v>0.17662</v>
      </c>
      <c r="AD1675" s="49">
        <v>5.0825100000000001</v>
      </c>
      <c r="AE1675" s="312"/>
      <c r="AF1675" s="343" t="s">
        <v>1744</v>
      </c>
      <c r="AG1675" s="343">
        <v>30</v>
      </c>
      <c r="AH1675" s="343">
        <v>15</v>
      </c>
      <c r="AI1675" s="343"/>
      <c r="AJ1675" s="343"/>
      <c r="AK1675" s="343"/>
      <c r="AL1675" s="343"/>
      <c r="AM1675" s="343"/>
      <c r="AN1675" s="343"/>
      <c r="AO1675" s="343"/>
      <c r="AP1675" s="343"/>
      <c r="AQ1675" s="343"/>
      <c r="AR1675" s="343"/>
      <c r="AS1675" s="343"/>
      <c r="AT1675" s="343"/>
      <c r="AU1675" s="343"/>
      <c r="AV1675" s="343"/>
      <c r="AW1675" s="343"/>
      <c r="AX1675" s="343"/>
      <c r="AY1675" s="343"/>
      <c r="AZ1675" s="343"/>
      <c r="BA1675" s="343"/>
      <c r="BB1675" s="343"/>
      <c r="BC1675" s="343"/>
      <c r="BD1675" s="343"/>
      <c r="BE1675" s="475"/>
      <c r="BF1675" s="475"/>
      <c r="BG1675" s="475"/>
      <c r="BH1675" s="475"/>
      <c r="BI1675" s="475"/>
      <c r="BJ1675" s="475"/>
      <c r="BK1675" s="475"/>
      <c r="BL1675" s="475"/>
      <c r="BM1675" s="475"/>
      <c r="BN1675" s="475"/>
      <c r="BO1675" s="475"/>
      <c r="BP1675" s="306"/>
      <c r="BQ1675" s="496"/>
      <c r="BR1675" s="496"/>
      <c r="BS1675" s="496"/>
      <c r="BT1675" s="496"/>
      <c r="BU1675" s="496"/>
      <c r="BV1675" s="496"/>
    </row>
    <row r="1676" spans="1:74" s="52" customFormat="1" ht="12.75">
      <c r="A1676" s="45">
        <v>2735.6132650573031</v>
      </c>
      <c r="B1676" s="46" t="s">
        <v>342</v>
      </c>
      <c r="C1676" s="47" t="s">
        <v>351</v>
      </c>
      <c r="D1676" s="48">
        <v>53.603636363636362</v>
      </c>
      <c r="E1676" s="49">
        <v>39.085099999999997</v>
      </c>
      <c r="F1676" s="49">
        <v>3.7393000000000003E-2</v>
      </c>
      <c r="G1676" s="49">
        <v>15.179399999999999</v>
      </c>
      <c r="H1676" s="49">
        <v>0.28629199999999999</v>
      </c>
      <c r="I1676" s="49">
        <v>0.19578899999999999</v>
      </c>
      <c r="J1676" s="49">
        <v>44.029899999999998</v>
      </c>
      <c r="K1676" s="49">
        <v>0.22900599999999999</v>
      </c>
      <c r="L1676" s="49">
        <v>99.091137000000003</v>
      </c>
      <c r="M1676" s="47"/>
      <c r="N1676" s="50">
        <v>0.99324615343913192</v>
      </c>
      <c r="O1676" s="50">
        <v>7.5129654038573284E-4</v>
      </c>
      <c r="P1676" s="50">
        <v>0.32259398383750376</v>
      </c>
      <c r="Q1676" s="50">
        <v>5.8519252400167678E-3</v>
      </c>
      <c r="R1676" s="50">
        <v>4.2142441422930608E-3</v>
      </c>
      <c r="S1676" s="50">
        <v>1.6680225172459691</v>
      </c>
      <c r="T1676" s="50">
        <v>6.2351969058181351E-3</v>
      </c>
      <c r="U1676" s="50">
        <v>3.002360629394111</v>
      </c>
      <c r="V1676" s="51">
        <v>83.794267571783962</v>
      </c>
      <c r="X1676" s="49">
        <v>0.213307</v>
      </c>
      <c r="Y1676" s="49">
        <v>42.908900000000003</v>
      </c>
      <c r="Z1676" s="49">
        <v>0.46771800000000002</v>
      </c>
      <c r="AA1676" s="49">
        <v>7.6063099999999997</v>
      </c>
      <c r="AB1676" s="49">
        <v>6.9579199999999997</v>
      </c>
      <c r="AC1676" s="49">
        <v>0.177566</v>
      </c>
      <c r="AD1676" s="49">
        <v>5.2910899999999996</v>
      </c>
      <c r="AE1676" s="312"/>
      <c r="AF1676" s="343" t="s">
        <v>1744</v>
      </c>
      <c r="AG1676" s="343">
        <v>30</v>
      </c>
      <c r="AH1676" s="343">
        <v>15</v>
      </c>
      <c r="AI1676" s="343"/>
      <c r="AJ1676" s="343"/>
      <c r="AK1676" s="343"/>
      <c r="AL1676" s="343"/>
      <c r="AM1676" s="343"/>
      <c r="AN1676" s="343"/>
      <c r="AO1676" s="343"/>
      <c r="AP1676" s="343"/>
      <c r="AQ1676" s="343"/>
      <c r="AR1676" s="343"/>
      <c r="AS1676" s="343"/>
      <c r="AT1676" s="343"/>
      <c r="AU1676" s="343"/>
      <c r="AV1676" s="343"/>
      <c r="AW1676" s="343"/>
      <c r="AX1676" s="343"/>
      <c r="AY1676" s="343"/>
      <c r="AZ1676" s="343"/>
      <c r="BA1676" s="343"/>
      <c r="BB1676" s="343"/>
      <c r="BC1676" s="343"/>
      <c r="BD1676" s="343"/>
      <c r="BE1676" s="475"/>
      <c r="BF1676" s="475"/>
      <c r="BG1676" s="475"/>
      <c r="BH1676" s="475"/>
      <c r="BI1676" s="475"/>
      <c r="BJ1676" s="475"/>
      <c r="BK1676" s="475"/>
      <c r="BL1676" s="475"/>
      <c r="BM1676" s="475"/>
      <c r="BN1676" s="475"/>
      <c r="BO1676" s="475"/>
      <c r="BP1676" s="306"/>
      <c r="BQ1676" s="496"/>
      <c r="BR1676" s="496"/>
      <c r="BS1676" s="496"/>
      <c r="BT1676" s="496"/>
      <c r="BU1676" s="496"/>
      <c r="BV1676" s="496"/>
    </row>
    <row r="1677" spans="1:74" s="52" customFormat="1" ht="12.75">
      <c r="A1677" s="45">
        <v>2735.6132650573031</v>
      </c>
      <c r="B1677" s="46" t="s">
        <v>342</v>
      </c>
      <c r="C1677" s="47" t="s">
        <v>351</v>
      </c>
      <c r="D1677" s="48">
        <v>58.963636363636361</v>
      </c>
      <c r="E1677" s="49">
        <v>39.154800000000002</v>
      </c>
      <c r="F1677" s="49">
        <v>3.4986999999999997E-2</v>
      </c>
      <c r="G1677" s="49">
        <v>15.074400000000001</v>
      </c>
      <c r="H1677" s="49">
        <v>0.29462300000000002</v>
      </c>
      <c r="I1677" s="49">
        <v>0.202704</v>
      </c>
      <c r="J1677" s="49">
        <v>44.1723</v>
      </c>
      <c r="K1677" s="49">
        <v>0.238311</v>
      </c>
      <c r="L1677" s="49">
        <v>99.219903000000002</v>
      </c>
      <c r="M1677" s="47"/>
      <c r="N1677" s="50">
        <v>0.9932568255562706</v>
      </c>
      <c r="O1677" s="50">
        <v>7.0171161996766568E-4</v>
      </c>
      <c r="P1677" s="50">
        <v>0.31979566865857539</v>
      </c>
      <c r="Q1677" s="50">
        <v>6.0115586425335873E-3</v>
      </c>
      <c r="R1677" s="50">
        <v>4.3553654958672821E-3</v>
      </c>
      <c r="S1677" s="50">
        <v>1.6704562540603805</v>
      </c>
      <c r="T1677" s="50">
        <v>6.4770654371482141E-3</v>
      </c>
      <c r="U1677" s="50">
        <v>3.0024828833817603</v>
      </c>
      <c r="V1677" s="51">
        <v>83.931900026922676</v>
      </c>
      <c r="X1677" s="49">
        <v>0.21318100000000001</v>
      </c>
      <c r="Y1677" s="49">
        <v>45.0261</v>
      </c>
      <c r="Z1677" s="49">
        <v>0.46997499999999998</v>
      </c>
      <c r="AA1677" s="49">
        <v>7.3751800000000003</v>
      </c>
      <c r="AB1677" s="49">
        <v>6.9090199999999999</v>
      </c>
      <c r="AC1677" s="49">
        <v>0.17721500000000001</v>
      </c>
      <c r="AD1677" s="49">
        <v>5.0932500000000003</v>
      </c>
      <c r="AE1677" s="312"/>
      <c r="AF1677" s="343" t="s">
        <v>1744</v>
      </c>
      <c r="AG1677" s="343">
        <v>30</v>
      </c>
      <c r="AH1677" s="343">
        <v>15</v>
      </c>
      <c r="AI1677" s="343"/>
      <c r="AJ1677" s="343"/>
      <c r="AK1677" s="343"/>
      <c r="AL1677" s="343"/>
      <c r="AM1677" s="343"/>
      <c r="AN1677" s="343"/>
      <c r="AO1677" s="343"/>
      <c r="AP1677" s="343"/>
      <c r="AQ1677" s="343"/>
      <c r="AR1677" s="343"/>
      <c r="AS1677" s="343"/>
      <c r="AT1677" s="343"/>
      <c r="AU1677" s="343"/>
      <c r="AV1677" s="343"/>
      <c r="AW1677" s="343"/>
      <c r="AX1677" s="343"/>
      <c r="AY1677" s="343"/>
      <c r="AZ1677" s="343"/>
      <c r="BA1677" s="343"/>
      <c r="BB1677" s="343"/>
      <c r="BC1677" s="343"/>
      <c r="BD1677" s="343"/>
      <c r="BE1677" s="475"/>
      <c r="BF1677" s="475"/>
      <c r="BG1677" s="475"/>
      <c r="BH1677" s="475"/>
      <c r="BI1677" s="475"/>
      <c r="BJ1677" s="475"/>
      <c r="BK1677" s="475"/>
      <c r="BL1677" s="475"/>
      <c r="BM1677" s="475"/>
      <c r="BN1677" s="475"/>
      <c r="BO1677" s="475"/>
      <c r="BP1677" s="306"/>
      <c r="BQ1677" s="496"/>
      <c r="BR1677" s="496"/>
      <c r="BS1677" s="496"/>
      <c r="BT1677" s="496"/>
      <c r="BU1677" s="496"/>
      <c r="BV1677" s="496"/>
    </row>
    <row r="1678" spans="1:74" s="52" customFormat="1" ht="12.75">
      <c r="A1678" s="45">
        <v>2735.6132650573031</v>
      </c>
      <c r="B1678" s="46" t="s">
        <v>342</v>
      </c>
      <c r="C1678" s="47" t="s">
        <v>351</v>
      </c>
      <c r="D1678" s="48">
        <v>60</v>
      </c>
      <c r="E1678" s="49">
        <v>39.114699999999999</v>
      </c>
      <c r="F1678" s="49">
        <v>2.7743E-2</v>
      </c>
      <c r="G1678" s="49">
        <v>15.1836</v>
      </c>
      <c r="H1678" s="49">
        <v>0.29265799999999997</v>
      </c>
      <c r="I1678" s="49">
        <v>0.21584999999999999</v>
      </c>
      <c r="J1678" s="49">
        <v>44.006100000000004</v>
      </c>
      <c r="K1678" s="49">
        <v>0.23797699999999999</v>
      </c>
      <c r="L1678" s="49">
        <v>99.117988000000011</v>
      </c>
      <c r="M1678" s="47"/>
      <c r="N1678" s="50">
        <v>0.99396924881836457</v>
      </c>
      <c r="O1678" s="50">
        <v>5.5739334838526583E-4</v>
      </c>
      <c r="P1678" s="50">
        <v>0.32267379206426788</v>
      </c>
      <c r="Q1678" s="50">
        <v>5.9818736776295622E-3</v>
      </c>
      <c r="R1678" s="50">
        <v>4.6459094075119401E-3</v>
      </c>
      <c r="S1678" s="50">
        <v>1.6670720557664211</v>
      </c>
      <c r="T1678" s="50">
        <v>6.4792625364824405E-3</v>
      </c>
      <c r="U1678" s="50">
        <v>3.0025583452409967</v>
      </c>
      <c r="V1678" s="51">
        <v>83.783165452207811</v>
      </c>
      <c r="X1678" s="49">
        <v>0.213167</v>
      </c>
      <c r="Y1678" s="49">
        <v>58.920699999999997</v>
      </c>
      <c r="Z1678" s="49">
        <v>0.46750999999999998</v>
      </c>
      <c r="AA1678" s="49">
        <v>7.5597899999999996</v>
      </c>
      <c r="AB1678" s="49">
        <v>6.5221200000000001</v>
      </c>
      <c r="AC1678" s="49">
        <v>0.17765</v>
      </c>
      <c r="AD1678" s="49">
        <v>5.1392699999999998</v>
      </c>
      <c r="AE1678" s="312"/>
      <c r="AF1678" s="343" t="s">
        <v>1744</v>
      </c>
      <c r="AG1678" s="343">
        <v>30</v>
      </c>
      <c r="AH1678" s="343">
        <v>15</v>
      </c>
      <c r="AI1678" s="343"/>
      <c r="AJ1678" s="343"/>
      <c r="AK1678" s="343"/>
      <c r="AL1678" s="343"/>
      <c r="AM1678" s="343"/>
      <c r="AN1678" s="343"/>
      <c r="AO1678" s="343"/>
      <c r="AP1678" s="343"/>
      <c r="AQ1678" s="343"/>
      <c r="AR1678" s="343"/>
      <c r="AS1678" s="343"/>
      <c r="AT1678" s="343"/>
      <c r="AU1678" s="343"/>
      <c r="AV1678" s="343"/>
      <c r="AW1678" s="343"/>
      <c r="AX1678" s="343"/>
      <c r="AY1678" s="343"/>
      <c r="AZ1678" s="343"/>
      <c r="BA1678" s="343"/>
      <c r="BB1678" s="343"/>
      <c r="BC1678" s="343"/>
      <c r="BD1678" s="343"/>
      <c r="BE1678" s="475"/>
      <c r="BF1678" s="475"/>
      <c r="BG1678" s="475"/>
      <c r="BH1678" s="475"/>
      <c r="BI1678" s="475"/>
      <c r="BJ1678" s="475"/>
      <c r="BK1678" s="475"/>
      <c r="BL1678" s="475"/>
      <c r="BM1678" s="475"/>
      <c r="BN1678" s="475"/>
      <c r="BO1678" s="475"/>
      <c r="BP1678" s="306"/>
      <c r="BQ1678" s="496"/>
      <c r="BR1678" s="496"/>
      <c r="BS1678" s="496"/>
      <c r="BT1678" s="496"/>
      <c r="BU1678" s="496"/>
      <c r="BV1678" s="496"/>
    </row>
    <row r="1679" spans="1:74" s="52" customFormat="1" ht="12.75">
      <c r="A1679" s="38"/>
      <c r="B1679" s="46"/>
      <c r="C1679" s="47"/>
      <c r="D1679" s="48"/>
      <c r="E1679" s="49"/>
      <c r="F1679" s="49"/>
      <c r="G1679" s="49"/>
      <c r="H1679" s="49"/>
      <c r="I1679" s="49"/>
      <c r="J1679" s="49"/>
      <c r="K1679" s="49"/>
      <c r="L1679" s="49"/>
      <c r="M1679" s="47"/>
      <c r="N1679" s="50"/>
      <c r="O1679" s="50"/>
      <c r="P1679" s="50"/>
      <c r="Q1679" s="50"/>
      <c r="R1679" s="50"/>
      <c r="S1679" s="50"/>
      <c r="T1679" s="50"/>
      <c r="U1679" s="50"/>
      <c r="V1679" s="51"/>
      <c r="AE1679" s="312"/>
      <c r="AF1679" s="312"/>
      <c r="AG1679" s="312"/>
      <c r="AH1679" s="312"/>
      <c r="AI1679" s="312"/>
      <c r="AJ1679" s="312"/>
      <c r="AK1679" s="312"/>
      <c r="AL1679" s="312"/>
      <c r="AM1679" s="312"/>
      <c r="AN1679" s="312"/>
      <c r="AO1679" s="312"/>
      <c r="AP1679" s="312"/>
      <c r="AQ1679" s="312"/>
      <c r="AR1679" s="312"/>
      <c r="AS1679" s="312"/>
      <c r="AT1679" s="312"/>
      <c r="AU1679" s="312"/>
      <c r="AV1679" s="312"/>
      <c r="AW1679" s="312"/>
      <c r="AX1679" s="312"/>
      <c r="AY1679" s="312"/>
      <c r="AZ1679" s="312"/>
      <c r="BA1679" s="312"/>
      <c r="BB1679" s="312"/>
      <c r="BC1679" s="312"/>
      <c r="BD1679" s="312"/>
      <c r="BE1679" s="306"/>
      <c r="BF1679" s="306"/>
      <c r="BG1679" s="306"/>
      <c r="BH1679" s="306"/>
      <c r="BI1679" s="306"/>
      <c r="BJ1679" s="306"/>
      <c r="BK1679" s="306"/>
      <c r="BL1679" s="306"/>
      <c r="BM1679" s="306"/>
      <c r="BN1679" s="306"/>
      <c r="BO1679" s="306"/>
      <c r="BP1679" s="306"/>
      <c r="BQ1679" s="496"/>
      <c r="BR1679" s="496"/>
      <c r="BS1679" s="496"/>
      <c r="BT1679" s="496"/>
      <c r="BU1679" s="496"/>
      <c r="BV1679" s="496"/>
    </row>
    <row r="1680" spans="1:74" s="52" customFormat="1" ht="12.75">
      <c r="A1680" s="45">
        <v>2735.6132650573031</v>
      </c>
      <c r="B1680" s="46" t="s">
        <v>342</v>
      </c>
      <c r="C1680" s="47" t="s">
        <v>352</v>
      </c>
      <c r="D1680" s="48">
        <v>0</v>
      </c>
      <c r="E1680" s="49">
        <v>38.649000000000001</v>
      </c>
      <c r="F1680" s="49">
        <v>1.2231000000000001E-2</v>
      </c>
      <c r="G1680" s="49">
        <v>17.895099999999999</v>
      </c>
      <c r="H1680" s="49">
        <v>0.16270100000000001</v>
      </c>
      <c r="I1680" s="49">
        <v>0.25696999999999998</v>
      </c>
      <c r="J1680" s="49">
        <v>41.788400000000003</v>
      </c>
      <c r="K1680" s="49">
        <v>0.284829</v>
      </c>
      <c r="L1680" s="49">
        <v>99.086248000000012</v>
      </c>
      <c r="M1680" s="47"/>
      <c r="N1680" s="50">
        <v>0.99499503924517696</v>
      </c>
      <c r="O1680" s="50">
        <v>2.4895453118317038E-4</v>
      </c>
      <c r="P1680" s="50">
        <v>0.38527672856596806</v>
      </c>
      <c r="Q1680" s="50">
        <v>3.3691222403912208E-3</v>
      </c>
      <c r="R1680" s="50">
        <v>5.6033895740759199E-3</v>
      </c>
      <c r="S1680" s="50">
        <v>1.6037879373311732</v>
      </c>
      <c r="T1680" s="50">
        <v>7.8564166352568278E-3</v>
      </c>
      <c r="U1680" s="50">
        <v>3.0022607426463024</v>
      </c>
      <c r="V1680" s="51">
        <v>80.630256262071086</v>
      </c>
      <c r="X1680" s="49">
        <v>0.21426100000000001</v>
      </c>
      <c r="Y1680" s="49">
        <v>127.75700000000001</v>
      </c>
      <c r="Z1680" s="49">
        <v>0.429755</v>
      </c>
      <c r="AA1680" s="49">
        <v>12.674200000000001</v>
      </c>
      <c r="AB1680" s="49">
        <v>5.6679599999999999</v>
      </c>
      <c r="AC1680" s="49">
        <v>0.18399199999999999</v>
      </c>
      <c r="AD1680" s="49">
        <v>4.5160400000000003</v>
      </c>
      <c r="AE1680" s="312"/>
      <c r="AF1680" s="343" t="s">
        <v>1744</v>
      </c>
      <c r="AG1680" s="343">
        <v>30</v>
      </c>
      <c r="AH1680" s="343">
        <v>15</v>
      </c>
      <c r="AI1680" s="343"/>
      <c r="AJ1680" s="343"/>
      <c r="AK1680" s="343"/>
      <c r="AL1680" s="343"/>
      <c r="AM1680" s="343"/>
      <c r="AN1680" s="343"/>
      <c r="AO1680" s="343"/>
      <c r="AP1680" s="343"/>
      <c r="AQ1680" s="343"/>
      <c r="AR1680" s="343"/>
      <c r="AS1680" s="343"/>
      <c r="AT1680" s="343"/>
      <c r="AU1680" s="343"/>
      <c r="AV1680" s="343"/>
      <c r="AW1680" s="343"/>
      <c r="AX1680" s="343"/>
      <c r="AY1680" s="343"/>
      <c r="AZ1680" s="343"/>
      <c r="BA1680" s="343"/>
      <c r="BB1680" s="343"/>
      <c r="BC1680" s="343"/>
      <c r="BD1680" s="343"/>
      <c r="BE1680" s="475"/>
      <c r="BF1680" s="475"/>
      <c r="BG1680" s="475"/>
      <c r="BH1680" s="475"/>
      <c r="BI1680" s="475"/>
      <c r="BJ1680" s="475"/>
      <c r="BK1680" s="475"/>
      <c r="BL1680" s="475"/>
      <c r="BM1680" s="475"/>
      <c r="BN1680" s="475"/>
      <c r="BO1680" s="475"/>
      <c r="BP1680" s="306"/>
      <c r="BQ1680" s="496"/>
      <c r="BR1680" s="496"/>
      <c r="BS1680" s="496"/>
      <c r="BT1680" s="496"/>
      <c r="BU1680" s="496"/>
      <c r="BV1680" s="496"/>
    </row>
    <row r="1681" spans="1:74" s="52" customFormat="1" ht="12.75">
      <c r="A1681" s="45">
        <v>2735.6132650573031</v>
      </c>
      <c r="B1681" s="46" t="s">
        <v>342</v>
      </c>
      <c r="C1681" s="47" t="s">
        <v>352</v>
      </c>
      <c r="D1681" s="48">
        <v>5.25</v>
      </c>
      <c r="E1681" s="49">
        <v>38.606900000000003</v>
      </c>
      <c r="F1681" s="49">
        <v>3.6169E-2</v>
      </c>
      <c r="G1681" s="49">
        <v>17.079599999999999</v>
      </c>
      <c r="H1681" s="49">
        <v>0.200181</v>
      </c>
      <c r="I1681" s="49">
        <v>0.237175</v>
      </c>
      <c r="J1681" s="49">
        <v>42.557400000000001</v>
      </c>
      <c r="K1681" s="49">
        <v>0.25106800000000001</v>
      </c>
      <c r="L1681" s="49">
        <v>98.996459000000016</v>
      </c>
      <c r="M1681" s="47"/>
      <c r="N1681" s="50">
        <v>0.99147237170000291</v>
      </c>
      <c r="O1681" s="50">
        <v>7.343914340883894E-4</v>
      </c>
      <c r="P1681" s="50">
        <v>0.36681693305003132</v>
      </c>
      <c r="Q1681" s="50">
        <v>4.1350658769677556E-3</v>
      </c>
      <c r="R1681" s="50">
        <v>5.159057098217559E-3</v>
      </c>
      <c r="S1681" s="50">
        <v>1.6292934773990282</v>
      </c>
      <c r="T1681" s="50">
        <v>6.9081967248150007E-3</v>
      </c>
      <c r="U1681" s="50">
        <v>3.0053659439993741</v>
      </c>
      <c r="V1681" s="51">
        <v>81.623414660338881</v>
      </c>
      <c r="X1681" s="49">
        <v>0.214504</v>
      </c>
      <c r="Y1681" s="49">
        <v>45.840499999999999</v>
      </c>
      <c r="Z1681" s="49">
        <v>0.439857</v>
      </c>
      <c r="AA1681" s="49">
        <v>10.344200000000001</v>
      </c>
      <c r="AB1681" s="49">
        <v>6.03329</v>
      </c>
      <c r="AC1681" s="49">
        <v>0.181732</v>
      </c>
      <c r="AD1681" s="49">
        <v>4.9205500000000004</v>
      </c>
      <c r="AE1681" s="312"/>
      <c r="AF1681" s="343" t="s">
        <v>1744</v>
      </c>
      <c r="AG1681" s="343">
        <v>30</v>
      </c>
      <c r="AH1681" s="343">
        <v>15</v>
      </c>
      <c r="AI1681" s="343"/>
      <c r="AJ1681" s="343"/>
      <c r="AK1681" s="343"/>
      <c r="AL1681" s="343"/>
      <c r="AM1681" s="343"/>
      <c r="AN1681" s="343"/>
      <c r="AO1681" s="343"/>
      <c r="AP1681" s="343"/>
      <c r="AQ1681" s="343"/>
      <c r="AR1681" s="343"/>
      <c r="AS1681" s="343"/>
      <c r="AT1681" s="343"/>
      <c r="AU1681" s="343"/>
      <c r="AV1681" s="343"/>
      <c r="AW1681" s="343"/>
      <c r="AX1681" s="343"/>
      <c r="AY1681" s="343"/>
      <c r="AZ1681" s="343"/>
      <c r="BA1681" s="343"/>
      <c r="BB1681" s="343"/>
      <c r="BC1681" s="343"/>
      <c r="BD1681" s="343"/>
      <c r="BE1681" s="475"/>
      <c r="BF1681" s="475"/>
      <c r="BG1681" s="475"/>
      <c r="BH1681" s="475"/>
      <c r="BI1681" s="475"/>
      <c r="BJ1681" s="475"/>
      <c r="BK1681" s="475"/>
      <c r="BL1681" s="475"/>
      <c r="BM1681" s="475"/>
      <c r="BN1681" s="475"/>
      <c r="BO1681" s="475"/>
      <c r="BP1681" s="306"/>
      <c r="BQ1681" s="496"/>
      <c r="BR1681" s="496"/>
      <c r="BS1681" s="496"/>
      <c r="BT1681" s="496"/>
      <c r="BU1681" s="496"/>
      <c r="BV1681" s="496"/>
    </row>
    <row r="1682" spans="1:74" s="52" customFormat="1" ht="12.75">
      <c r="A1682" s="45">
        <v>2735.6132650573031</v>
      </c>
      <c r="B1682" s="46" t="s">
        <v>342</v>
      </c>
      <c r="C1682" s="47" t="s">
        <v>352</v>
      </c>
      <c r="D1682" s="48">
        <v>10.5</v>
      </c>
      <c r="E1682" s="49">
        <v>39.046900000000001</v>
      </c>
      <c r="F1682" s="49">
        <v>4.0084000000000002E-2</v>
      </c>
      <c r="G1682" s="49">
        <v>16.123799999999999</v>
      </c>
      <c r="H1682" s="49">
        <v>0.205234</v>
      </c>
      <c r="I1682" s="49">
        <v>0.20779300000000001</v>
      </c>
      <c r="J1682" s="49">
        <v>43.333300000000001</v>
      </c>
      <c r="K1682" s="49">
        <v>0.25278099999999998</v>
      </c>
      <c r="L1682" s="49">
        <v>99.221082999999993</v>
      </c>
      <c r="M1682" s="47"/>
      <c r="N1682" s="50">
        <v>0.99530618022255601</v>
      </c>
      <c r="O1682" s="50">
        <v>8.0782373479274167E-4</v>
      </c>
      <c r="P1682" s="50">
        <v>0.34371108368158659</v>
      </c>
      <c r="Q1682" s="50">
        <v>4.2078799652505144E-3</v>
      </c>
      <c r="R1682" s="50">
        <v>4.4862843130237268E-3</v>
      </c>
      <c r="S1682" s="50">
        <v>1.646646781557336</v>
      </c>
      <c r="T1682" s="50">
        <v>6.9035458824558945E-3</v>
      </c>
      <c r="U1682" s="50">
        <v>3.0024057770072874</v>
      </c>
      <c r="V1682" s="51">
        <v>82.7311917276581</v>
      </c>
      <c r="X1682" s="49">
        <v>0.21324699999999999</v>
      </c>
      <c r="Y1682" s="49">
        <v>39.452500000000001</v>
      </c>
      <c r="Z1682" s="49">
        <v>0.45347500000000002</v>
      </c>
      <c r="AA1682" s="49">
        <v>10.246499999999999</v>
      </c>
      <c r="AB1682" s="49">
        <v>6.75617</v>
      </c>
      <c r="AC1682" s="49">
        <v>0.17951400000000001</v>
      </c>
      <c r="AD1682" s="49">
        <v>4.85229</v>
      </c>
      <c r="AE1682" s="312"/>
      <c r="AF1682" s="343" t="s">
        <v>1744</v>
      </c>
      <c r="AG1682" s="343">
        <v>30</v>
      </c>
      <c r="AH1682" s="343">
        <v>15</v>
      </c>
      <c r="AI1682" s="343"/>
      <c r="AJ1682" s="343"/>
      <c r="AK1682" s="343"/>
      <c r="AL1682" s="343"/>
      <c r="AM1682" s="343"/>
      <c r="AN1682" s="343"/>
      <c r="AO1682" s="343"/>
      <c r="AP1682" s="343"/>
      <c r="AQ1682" s="343"/>
      <c r="AR1682" s="343"/>
      <c r="AS1682" s="343"/>
      <c r="AT1682" s="343"/>
      <c r="AU1682" s="343"/>
      <c r="AV1682" s="343"/>
      <c r="AW1682" s="343"/>
      <c r="AX1682" s="343"/>
      <c r="AY1682" s="343"/>
      <c r="AZ1682" s="343"/>
      <c r="BA1682" s="343"/>
      <c r="BB1682" s="343"/>
      <c r="BC1682" s="343"/>
      <c r="BD1682" s="343"/>
      <c r="BE1682" s="475"/>
      <c r="BF1682" s="475"/>
      <c r="BG1682" s="475"/>
      <c r="BH1682" s="475"/>
      <c r="BI1682" s="475"/>
      <c r="BJ1682" s="475"/>
      <c r="BK1682" s="475"/>
      <c r="BL1682" s="475"/>
      <c r="BM1682" s="475"/>
      <c r="BN1682" s="475"/>
      <c r="BO1682" s="475"/>
      <c r="BP1682" s="306"/>
      <c r="BQ1682" s="496"/>
      <c r="BR1682" s="496"/>
      <c r="BS1682" s="496"/>
      <c r="BT1682" s="496"/>
      <c r="BU1682" s="496"/>
      <c r="BV1682" s="496"/>
    </row>
    <row r="1683" spans="1:74" s="52" customFormat="1" ht="12.75">
      <c r="A1683" s="45">
        <v>2735.6132650573031</v>
      </c>
      <c r="B1683" s="46" t="s">
        <v>342</v>
      </c>
      <c r="C1683" s="47" t="s">
        <v>352</v>
      </c>
      <c r="D1683" s="48">
        <v>15.75</v>
      </c>
      <c r="E1683" s="49">
        <v>39.159100000000002</v>
      </c>
      <c r="F1683" s="49">
        <v>5.5967999999999997E-2</v>
      </c>
      <c r="G1683" s="49">
        <v>15.0908</v>
      </c>
      <c r="H1683" s="49">
        <v>0.29627799999999999</v>
      </c>
      <c r="I1683" s="49">
        <v>0.195101</v>
      </c>
      <c r="J1683" s="49">
        <v>44.428100000000001</v>
      </c>
      <c r="K1683" s="49">
        <v>0.21313099999999999</v>
      </c>
      <c r="L1683" s="49">
        <v>99.481195000000014</v>
      </c>
      <c r="M1683" s="47"/>
      <c r="N1683" s="50">
        <v>0.99083083061174326</v>
      </c>
      <c r="O1683" s="50">
        <v>1.1196492993794593E-3</v>
      </c>
      <c r="P1683" s="50">
        <v>0.31932657816883725</v>
      </c>
      <c r="Q1683" s="50">
        <v>6.0298999537247234E-3</v>
      </c>
      <c r="R1683" s="50">
        <v>4.1813068934908187E-3</v>
      </c>
      <c r="S1683" s="50">
        <v>1.6758420986527824</v>
      </c>
      <c r="T1683" s="50">
        <v>5.7779140865674072E-3</v>
      </c>
      <c r="U1683" s="50">
        <v>3.0043821420408494</v>
      </c>
      <c r="V1683" s="51">
        <v>83.995008448231218</v>
      </c>
      <c r="X1683" s="49">
        <v>0.21326000000000001</v>
      </c>
      <c r="Y1683" s="49">
        <v>28.005099999999999</v>
      </c>
      <c r="Z1683" s="49">
        <v>0.46990500000000002</v>
      </c>
      <c r="AA1683" s="49">
        <v>7.4569400000000003</v>
      </c>
      <c r="AB1683" s="49">
        <v>7.0651099999999998</v>
      </c>
      <c r="AC1683" s="49">
        <v>0.17673</v>
      </c>
      <c r="AD1683" s="49">
        <v>5.5880700000000001</v>
      </c>
      <c r="AE1683" s="312"/>
      <c r="AF1683" s="343" t="s">
        <v>1744</v>
      </c>
      <c r="AG1683" s="343">
        <v>30</v>
      </c>
      <c r="AH1683" s="343">
        <v>15</v>
      </c>
      <c r="AI1683" s="343"/>
      <c r="AJ1683" s="343"/>
      <c r="AK1683" s="343"/>
      <c r="AL1683" s="343"/>
      <c r="AM1683" s="343"/>
      <c r="AN1683" s="343"/>
      <c r="AO1683" s="343"/>
      <c r="AP1683" s="343"/>
      <c r="AQ1683" s="343"/>
      <c r="AR1683" s="343"/>
      <c r="AS1683" s="343"/>
      <c r="AT1683" s="343"/>
      <c r="AU1683" s="343"/>
      <c r="AV1683" s="343"/>
      <c r="AW1683" s="343"/>
      <c r="AX1683" s="343"/>
      <c r="AY1683" s="343"/>
      <c r="AZ1683" s="343"/>
      <c r="BA1683" s="343"/>
      <c r="BB1683" s="343"/>
      <c r="BC1683" s="343"/>
      <c r="BD1683" s="343"/>
      <c r="BE1683" s="475"/>
      <c r="BF1683" s="475"/>
      <c r="BG1683" s="475"/>
      <c r="BH1683" s="475"/>
      <c r="BI1683" s="475"/>
      <c r="BJ1683" s="475"/>
      <c r="BK1683" s="475"/>
      <c r="BL1683" s="475"/>
      <c r="BM1683" s="475"/>
      <c r="BN1683" s="475"/>
      <c r="BO1683" s="475"/>
      <c r="BP1683" s="306"/>
      <c r="BQ1683" s="496"/>
      <c r="BR1683" s="496"/>
      <c r="BS1683" s="496"/>
      <c r="BT1683" s="496"/>
      <c r="BU1683" s="496"/>
      <c r="BV1683" s="496"/>
    </row>
    <row r="1684" spans="1:74" s="52" customFormat="1" ht="12.75">
      <c r="A1684" s="45">
        <v>2735.6132650573031</v>
      </c>
      <c r="B1684" s="46" t="s">
        <v>342</v>
      </c>
      <c r="C1684" s="47" t="s">
        <v>352</v>
      </c>
      <c r="D1684" s="48">
        <v>21</v>
      </c>
      <c r="E1684" s="49">
        <v>39.145400000000002</v>
      </c>
      <c r="F1684" s="49">
        <v>5.0660999999999998E-2</v>
      </c>
      <c r="G1684" s="49">
        <v>14.341799999999999</v>
      </c>
      <c r="H1684" s="49">
        <v>0.30774600000000002</v>
      </c>
      <c r="I1684" s="49">
        <v>0.18158099999999999</v>
      </c>
      <c r="J1684" s="49">
        <v>44.8979</v>
      </c>
      <c r="K1684" s="49">
        <v>0.220058</v>
      </c>
      <c r="L1684" s="49">
        <v>99.183225999999991</v>
      </c>
      <c r="M1684" s="47"/>
      <c r="N1684" s="50">
        <v>0.99034140058575781</v>
      </c>
      <c r="O1684" s="50">
        <v>1.0133357691134506E-3</v>
      </c>
      <c r="P1684" s="50">
        <v>0.303433729842991</v>
      </c>
      <c r="Q1684" s="50">
        <v>6.2623957440901988E-3</v>
      </c>
      <c r="R1684" s="50">
        <v>3.8909920403465892E-3</v>
      </c>
      <c r="S1684" s="50">
        <v>1.6933189691516599</v>
      </c>
      <c r="T1684" s="50">
        <v>5.9648428835844388E-3</v>
      </c>
      <c r="U1684" s="50">
        <v>3.0053610866370337</v>
      </c>
      <c r="V1684" s="51">
        <v>84.803639930184275</v>
      </c>
      <c r="X1684" s="49">
        <v>0.21319199999999999</v>
      </c>
      <c r="Y1684" s="49">
        <v>32.339199999999998</v>
      </c>
      <c r="Z1684" s="49">
        <v>0.48179699999999998</v>
      </c>
      <c r="AA1684" s="49">
        <v>7.0788700000000002</v>
      </c>
      <c r="AB1684" s="49">
        <v>7.4864899999999999</v>
      </c>
      <c r="AC1684" s="49">
        <v>0.17532900000000001</v>
      </c>
      <c r="AD1684" s="49">
        <v>5.43973</v>
      </c>
      <c r="AE1684" s="312"/>
      <c r="AF1684" s="343" t="s">
        <v>1744</v>
      </c>
      <c r="AG1684" s="343">
        <v>30</v>
      </c>
      <c r="AH1684" s="343">
        <v>15</v>
      </c>
      <c r="AI1684" s="343"/>
      <c r="AJ1684" s="343"/>
      <c r="AK1684" s="343"/>
      <c r="AL1684" s="343"/>
      <c r="AM1684" s="343"/>
      <c r="AN1684" s="343"/>
      <c r="AO1684" s="343"/>
      <c r="AP1684" s="343"/>
      <c r="AQ1684" s="343"/>
      <c r="AR1684" s="343"/>
      <c r="AS1684" s="343"/>
      <c r="AT1684" s="343"/>
      <c r="AU1684" s="343"/>
      <c r="AV1684" s="343"/>
      <c r="AW1684" s="343"/>
      <c r="AX1684" s="343"/>
      <c r="AY1684" s="343"/>
      <c r="AZ1684" s="343"/>
      <c r="BA1684" s="343"/>
      <c r="BB1684" s="343"/>
      <c r="BC1684" s="343"/>
      <c r="BD1684" s="343"/>
      <c r="BE1684" s="475"/>
      <c r="BF1684" s="475"/>
      <c r="BG1684" s="475"/>
      <c r="BH1684" s="475"/>
      <c r="BI1684" s="475"/>
      <c r="BJ1684" s="475"/>
      <c r="BK1684" s="475"/>
      <c r="BL1684" s="475"/>
      <c r="BM1684" s="475"/>
      <c r="BN1684" s="475"/>
      <c r="BO1684" s="475"/>
      <c r="BP1684" s="306"/>
      <c r="BQ1684" s="496"/>
      <c r="BR1684" s="496"/>
      <c r="BS1684" s="496"/>
      <c r="BT1684" s="496"/>
      <c r="BU1684" s="496"/>
      <c r="BV1684" s="496"/>
    </row>
    <row r="1685" spans="1:74" s="52" customFormat="1" ht="12.75">
      <c r="A1685" s="45">
        <v>2735.6132650573031</v>
      </c>
      <c r="B1685" s="46" t="s">
        <v>342</v>
      </c>
      <c r="C1685" s="47" t="s">
        <v>352</v>
      </c>
      <c r="D1685" s="48">
        <v>26.25</v>
      </c>
      <c r="E1685" s="49">
        <v>39.280799999999999</v>
      </c>
      <c r="F1685" s="49">
        <v>4.8686E-2</v>
      </c>
      <c r="G1685" s="49">
        <v>13.9297</v>
      </c>
      <c r="H1685" s="49">
        <v>0.30531700000000001</v>
      </c>
      <c r="I1685" s="49">
        <v>0.20195099999999999</v>
      </c>
      <c r="J1685" s="49">
        <v>45.261899999999997</v>
      </c>
      <c r="K1685" s="49">
        <v>0.21670900000000001</v>
      </c>
      <c r="L1685" s="49">
        <v>99.277809000000005</v>
      </c>
      <c r="M1685" s="47"/>
      <c r="N1685" s="50">
        <v>0.99090295254718819</v>
      </c>
      <c r="O1685" s="50">
        <v>9.7102476915710359E-4</v>
      </c>
      <c r="P1685" s="50">
        <v>0.29386546818355941</v>
      </c>
      <c r="Q1685" s="50">
        <v>6.1950622852283213E-3</v>
      </c>
      <c r="R1685" s="50">
        <v>4.3150173428624372E-3</v>
      </c>
      <c r="S1685" s="50">
        <v>1.7021276423745884</v>
      </c>
      <c r="T1685" s="50">
        <v>5.8571371548133593E-3</v>
      </c>
      <c r="U1685" s="50">
        <v>3.0052078690764308</v>
      </c>
      <c r="V1685" s="51">
        <v>85.27723033566059</v>
      </c>
      <c r="X1685" s="49">
        <v>0.212982</v>
      </c>
      <c r="Y1685" s="49">
        <v>33.098700000000001</v>
      </c>
      <c r="Z1685" s="49">
        <v>0.489846</v>
      </c>
      <c r="AA1685" s="49">
        <v>7.2257499999999997</v>
      </c>
      <c r="AB1685" s="49">
        <v>6.7008099999999997</v>
      </c>
      <c r="AC1685" s="49">
        <v>0.17441499999999999</v>
      </c>
      <c r="AD1685" s="49">
        <v>5.4549300000000001</v>
      </c>
      <c r="AE1685" s="312"/>
      <c r="AF1685" s="343" t="s">
        <v>1744</v>
      </c>
      <c r="AG1685" s="343">
        <v>30</v>
      </c>
      <c r="AH1685" s="343">
        <v>15</v>
      </c>
      <c r="AI1685" s="343"/>
      <c r="AJ1685" s="343"/>
      <c r="AK1685" s="343"/>
      <c r="AL1685" s="343"/>
      <c r="AM1685" s="343"/>
      <c r="AN1685" s="343"/>
      <c r="AO1685" s="343"/>
      <c r="AP1685" s="343"/>
      <c r="AQ1685" s="343"/>
      <c r="AR1685" s="343"/>
      <c r="AS1685" s="343"/>
      <c r="AT1685" s="343"/>
      <c r="AU1685" s="343"/>
      <c r="AV1685" s="343"/>
      <c r="AW1685" s="343"/>
      <c r="AX1685" s="343"/>
      <c r="AY1685" s="343"/>
      <c r="AZ1685" s="343"/>
      <c r="BA1685" s="343"/>
      <c r="BB1685" s="343"/>
      <c r="BC1685" s="343"/>
      <c r="BD1685" s="343"/>
      <c r="BE1685" s="475"/>
      <c r="BF1685" s="475"/>
      <c r="BG1685" s="475"/>
      <c r="BH1685" s="475"/>
      <c r="BI1685" s="475"/>
      <c r="BJ1685" s="475"/>
      <c r="BK1685" s="475"/>
      <c r="BL1685" s="475"/>
      <c r="BM1685" s="475"/>
      <c r="BN1685" s="475"/>
      <c r="BO1685" s="475"/>
      <c r="BP1685" s="306"/>
      <c r="BQ1685" s="496"/>
      <c r="BR1685" s="496"/>
      <c r="BS1685" s="496"/>
      <c r="BT1685" s="496"/>
      <c r="BU1685" s="496"/>
      <c r="BV1685" s="496"/>
    </row>
    <row r="1686" spans="1:74" s="52" customFormat="1" ht="12.75">
      <c r="A1686" s="45">
        <v>2735.6132650573031</v>
      </c>
      <c r="B1686" s="46" t="s">
        <v>342</v>
      </c>
      <c r="C1686" s="47" t="s">
        <v>352</v>
      </c>
      <c r="D1686" s="48">
        <v>31.5</v>
      </c>
      <c r="E1686" s="49">
        <v>39.275500000000001</v>
      </c>
      <c r="F1686" s="49">
        <v>9.9572999999999995E-2</v>
      </c>
      <c r="G1686" s="49">
        <v>13.7105</v>
      </c>
      <c r="H1686" s="49">
        <v>0.35927999999999999</v>
      </c>
      <c r="I1686" s="49">
        <v>0.17491100000000001</v>
      </c>
      <c r="J1686" s="49">
        <v>45.338099999999997</v>
      </c>
      <c r="K1686" s="49">
        <v>0.23527100000000001</v>
      </c>
      <c r="L1686" s="49">
        <v>99.227186000000003</v>
      </c>
      <c r="M1686" s="47"/>
      <c r="N1686" s="50">
        <v>0.9902360318573038</v>
      </c>
      <c r="O1686" s="50">
        <v>1.9848788748581016E-3</v>
      </c>
      <c r="P1686" s="50">
        <v>0.28908548719408822</v>
      </c>
      <c r="Q1686" s="50">
        <v>7.2860800246921324E-3</v>
      </c>
      <c r="R1686" s="50">
        <v>3.7352516340661561E-3</v>
      </c>
      <c r="S1686" s="50">
        <v>1.7040756237205987</v>
      </c>
      <c r="T1686" s="50">
        <v>6.3554023222692413E-3</v>
      </c>
      <c r="U1686" s="50">
        <v>3.0037705738829108</v>
      </c>
      <c r="V1686" s="51">
        <v>85.496130462759069</v>
      </c>
      <c r="X1686" s="49">
        <v>0.212949</v>
      </c>
      <c r="Y1686" s="49">
        <v>17.121500000000001</v>
      </c>
      <c r="Z1686" s="49">
        <v>0.49344300000000002</v>
      </c>
      <c r="AA1686" s="49">
        <v>6.0002300000000002</v>
      </c>
      <c r="AB1686" s="49">
        <v>7.5155200000000004</v>
      </c>
      <c r="AC1686" s="49">
        <v>0.17418400000000001</v>
      </c>
      <c r="AD1686" s="49">
        <v>5.0924800000000001</v>
      </c>
      <c r="AE1686" s="312"/>
      <c r="AF1686" s="343" t="s">
        <v>1744</v>
      </c>
      <c r="AG1686" s="343">
        <v>30</v>
      </c>
      <c r="AH1686" s="343">
        <v>15</v>
      </c>
      <c r="AI1686" s="343"/>
      <c r="AJ1686" s="343"/>
      <c r="AK1686" s="343"/>
      <c r="AL1686" s="343"/>
      <c r="AM1686" s="343"/>
      <c r="AN1686" s="343"/>
      <c r="AO1686" s="343"/>
      <c r="AP1686" s="343"/>
      <c r="AQ1686" s="343"/>
      <c r="AR1686" s="343"/>
      <c r="AS1686" s="343"/>
      <c r="AT1686" s="343"/>
      <c r="AU1686" s="343"/>
      <c r="AV1686" s="343"/>
      <c r="AW1686" s="343"/>
      <c r="AX1686" s="343"/>
      <c r="AY1686" s="343"/>
      <c r="AZ1686" s="343"/>
      <c r="BA1686" s="343"/>
      <c r="BB1686" s="343"/>
      <c r="BC1686" s="343"/>
      <c r="BD1686" s="343"/>
      <c r="BE1686" s="475"/>
      <c r="BF1686" s="475"/>
      <c r="BG1686" s="475"/>
      <c r="BH1686" s="475"/>
      <c r="BI1686" s="475"/>
      <c r="BJ1686" s="475"/>
      <c r="BK1686" s="475"/>
      <c r="BL1686" s="475"/>
      <c r="BM1686" s="475"/>
      <c r="BN1686" s="475"/>
      <c r="BO1686" s="475"/>
      <c r="BP1686" s="306"/>
      <c r="BQ1686" s="496"/>
      <c r="BR1686" s="496"/>
      <c r="BS1686" s="496"/>
      <c r="BT1686" s="496"/>
      <c r="BU1686" s="496"/>
      <c r="BV1686" s="496"/>
    </row>
    <row r="1687" spans="1:74" s="52" customFormat="1" ht="12.75">
      <c r="A1687" s="45">
        <v>2735.6132650573031</v>
      </c>
      <c r="B1687" s="46" t="s">
        <v>342</v>
      </c>
      <c r="C1687" s="47" t="s">
        <v>352</v>
      </c>
      <c r="D1687" s="48">
        <v>36.75</v>
      </c>
      <c r="E1687" s="49">
        <v>39.393599999999999</v>
      </c>
      <c r="F1687" s="49">
        <v>5.8990000000000001E-2</v>
      </c>
      <c r="G1687" s="49">
        <v>13.5419</v>
      </c>
      <c r="H1687" s="49">
        <v>0.30528</v>
      </c>
      <c r="I1687" s="49">
        <v>0.178975</v>
      </c>
      <c r="J1687" s="49">
        <v>45.4559</v>
      </c>
      <c r="K1687" s="49">
        <v>0.20627499999999999</v>
      </c>
      <c r="L1687" s="49">
        <v>99.190774000000005</v>
      </c>
      <c r="M1687" s="47"/>
      <c r="N1687" s="50">
        <v>0.99221692029747588</v>
      </c>
      <c r="O1687" s="50">
        <v>1.1747210992911355E-3</v>
      </c>
      <c r="P1687" s="50">
        <v>0.28524402395567416</v>
      </c>
      <c r="Q1687" s="50">
        <v>6.1847650119569719E-3</v>
      </c>
      <c r="R1687" s="50">
        <v>3.8182034728269209E-3</v>
      </c>
      <c r="S1687" s="50">
        <v>1.7067887220802491</v>
      </c>
      <c r="T1687" s="50">
        <v>5.5665382963187978E-3</v>
      </c>
      <c r="U1687" s="50">
        <v>3.0024738086438427</v>
      </c>
      <c r="V1687" s="51">
        <v>85.680756276557204</v>
      </c>
      <c r="X1687" s="49">
        <v>0.21260599999999999</v>
      </c>
      <c r="Y1687" s="49">
        <v>28.321000000000002</v>
      </c>
      <c r="Z1687" s="49">
        <v>0.49697799999999998</v>
      </c>
      <c r="AA1687" s="49">
        <v>7.16465</v>
      </c>
      <c r="AB1687" s="49">
        <v>7.5339799999999997</v>
      </c>
      <c r="AC1687" s="49">
        <v>0.17377699999999999</v>
      </c>
      <c r="AD1687" s="49">
        <v>5.6956300000000004</v>
      </c>
      <c r="AE1687" s="312"/>
      <c r="AF1687" s="343" t="s">
        <v>1744</v>
      </c>
      <c r="AG1687" s="343">
        <v>30</v>
      </c>
      <c r="AH1687" s="343">
        <v>15</v>
      </c>
      <c r="AI1687" s="343"/>
      <c r="AJ1687" s="343"/>
      <c r="AK1687" s="343"/>
      <c r="AL1687" s="343"/>
      <c r="AM1687" s="343"/>
      <c r="AN1687" s="343"/>
      <c r="AO1687" s="343"/>
      <c r="AP1687" s="343"/>
      <c r="AQ1687" s="343"/>
      <c r="AR1687" s="343"/>
      <c r="AS1687" s="343"/>
      <c r="AT1687" s="343"/>
      <c r="AU1687" s="343"/>
      <c r="AV1687" s="343"/>
      <c r="AW1687" s="343"/>
      <c r="AX1687" s="343"/>
      <c r="AY1687" s="343"/>
      <c r="AZ1687" s="343"/>
      <c r="BA1687" s="343"/>
      <c r="BB1687" s="343"/>
      <c r="BC1687" s="343"/>
      <c r="BD1687" s="343"/>
      <c r="BE1687" s="475"/>
      <c r="BF1687" s="475"/>
      <c r="BG1687" s="475"/>
      <c r="BH1687" s="475"/>
      <c r="BI1687" s="475"/>
      <c r="BJ1687" s="475"/>
      <c r="BK1687" s="475"/>
      <c r="BL1687" s="475"/>
      <c r="BM1687" s="475"/>
      <c r="BN1687" s="475"/>
      <c r="BO1687" s="475"/>
      <c r="BP1687" s="306"/>
      <c r="BQ1687" s="496"/>
      <c r="BR1687" s="496"/>
      <c r="BS1687" s="496"/>
      <c r="BT1687" s="496"/>
      <c r="BU1687" s="496"/>
      <c r="BV1687" s="496"/>
    </row>
    <row r="1688" spans="1:74" s="52" customFormat="1" ht="12.75">
      <c r="A1688" s="45">
        <v>2735.6132650573031</v>
      </c>
      <c r="B1688" s="46" t="s">
        <v>342</v>
      </c>
      <c r="C1688" s="47" t="s">
        <v>352</v>
      </c>
      <c r="D1688" s="48">
        <v>42</v>
      </c>
      <c r="E1688" s="49">
        <v>39.492600000000003</v>
      </c>
      <c r="F1688" s="49">
        <v>6.4887E-2</v>
      </c>
      <c r="G1688" s="49">
        <v>13.4095</v>
      </c>
      <c r="H1688" s="49">
        <v>0.37234899999999999</v>
      </c>
      <c r="I1688" s="49">
        <v>0.18525700000000001</v>
      </c>
      <c r="J1688" s="49">
        <v>45.382399999999997</v>
      </c>
      <c r="K1688" s="49">
        <v>0.22570899999999999</v>
      </c>
      <c r="L1688" s="49">
        <v>99.171911999999992</v>
      </c>
      <c r="M1688" s="47"/>
      <c r="N1688" s="50">
        <v>0.9944966257061475</v>
      </c>
      <c r="O1688" s="50">
        <v>1.2918756064084253E-3</v>
      </c>
      <c r="P1688" s="50">
        <v>0.2823944557991519</v>
      </c>
      <c r="Q1688" s="50">
        <v>7.541915662762114E-3</v>
      </c>
      <c r="R1688" s="50">
        <v>3.9513723231342293E-3</v>
      </c>
      <c r="S1688" s="50">
        <v>1.7036626108120569</v>
      </c>
      <c r="T1688" s="50">
        <v>6.0896749456708288E-3</v>
      </c>
      <c r="U1688" s="50">
        <v>3.0005922282638999</v>
      </c>
      <c r="V1688" s="51">
        <v>85.781150977650455</v>
      </c>
      <c r="X1688" s="49">
        <v>0.21235000000000001</v>
      </c>
      <c r="Y1688" s="49">
        <v>25.812100000000001</v>
      </c>
      <c r="Z1688" s="49">
        <v>0.499473</v>
      </c>
      <c r="AA1688" s="49">
        <v>6.0054499999999997</v>
      </c>
      <c r="AB1688" s="49">
        <v>7.3922800000000004</v>
      </c>
      <c r="AC1688" s="49">
        <v>0.17397799999999999</v>
      </c>
      <c r="AD1688" s="49">
        <v>5.3323499999999999</v>
      </c>
      <c r="AE1688" s="312"/>
      <c r="AF1688" s="343" t="s">
        <v>1744</v>
      </c>
      <c r="AG1688" s="343">
        <v>30</v>
      </c>
      <c r="AH1688" s="343">
        <v>15</v>
      </c>
      <c r="AI1688" s="343"/>
      <c r="AJ1688" s="343"/>
      <c r="AK1688" s="343"/>
      <c r="AL1688" s="343"/>
      <c r="AM1688" s="343"/>
      <c r="AN1688" s="343"/>
      <c r="AO1688" s="343"/>
      <c r="AP1688" s="343"/>
      <c r="AQ1688" s="343"/>
      <c r="AR1688" s="343"/>
      <c r="AS1688" s="343"/>
      <c r="AT1688" s="343"/>
      <c r="AU1688" s="343"/>
      <c r="AV1688" s="343"/>
      <c r="AW1688" s="343"/>
      <c r="AX1688" s="343"/>
      <c r="AY1688" s="343"/>
      <c r="AZ1688" s="343"/>
      <c r="BA1688" s="343"/>
      <c r="BB1688" s="343"/>
      <c r="BC1688" s="343"/>
      <c r="BD1688" s="343"/>
      <c r="BE1688" s="475"/>
      <c r="BF1688" s="475"/>
      <c r="BG1688" s="475"/>
      <c r="BH1688" s="475"/>
      <c r="BI1688" s="475"/>
      <c r="BJ1688" s="475"/>
      <c r="BK1688" s="475"/>
      <c r="BL1688" s="475"/>
      <c r="BM1688" s="475"/>
      <c r="BN1688" s="475"/>
      <c r="BO1688" s="475"/>
      <c r="BP1688" s="306"/>
      <c r="BQ1688" s="496"/>
      <c r="BR1688" s="496"/>
      <c r="BS1688" s="496"/>
      <c r="BT1688" s="496"/>
      <c r="BU1688" s="496"/>
      <c r="BV1688" s="496"/>
    </row>
    <row r="1689" spans="1:74" s="52" customFormat="1" ht="12.75">
      <c r="A1689" s="45">
        <v>2735.6132650573031</v>
      </c>
      <c r="B1689" s="46" t="s">
        <v>342</v>
      </c>
      <c r="C1689" s="47" t="s">
        <v>352</v>
      </c>
      <c r="D1689" s="48">
        <v>47.25</v>
      </c>
      <c r="E1689" s="49">
        <v>39.557899999999997</v>
      </c>
      <c r="F1689" s="49">
        <v>3.6046000000000002E-2</v>
      </c>
      <c r="G1689" s="49">
        <v>13.469099999999999</v>
      </c>
      <c r="H1689" s="49">
        <v>0.38611200000000001</v>
      </c>
      <c r="I1689" s="49">
        <v>0.19394700000000001</v>
      </c>
      <c r="J1689" s="49">
        <v>45.754300000000001</v>
      </c>
      <c r="K1689" s="49">
        <v>0.18593699999999999</v>
      </c>
      <c r="L1689" s="49">
        <v>99.627234999999985</v>
      </c>
      <c r="M1689" s="47"/>
      <c r="N1689" s="50">
        <v>0.99202646013922313</v>
      </c>
      <c r="O1689" s="50">
        <v>7.1469792522064557E-4</v>
      </c>
      <c r="P1689" s="50">
        <v>0.2824779801924171</v>
      </c>
      <c r="Q1689" s="50">
        <v>7.7883815552696189E-3</v>
      </c>
      <c r="R1689" s="50">
        <v>4.1196358933860725E-3</v>
      </c>
      <c r="S1689" s="50">
        <v>1.7105291864956582</v>
      </c>
      <c r="T1689" s="50">
        <v>4.9958972179242091E-3</v>
      </c>
      <c r="U1689" s="50">
        <v>3.0039495409495114</v>
      </c>
      <c r="V1689" s="51">
        <v>85.826544685143745</v>
      </c>
      <c r="X1689" s="49">
        <v>0.21219299999999999</v>
      </c>
      <c r="Y1689" s="49">
        <v>44.885899999999999</v>
      </c>
      <c r="Z1689" s="49">
        <v>0.49843599999999999</v>
      </c>
      <c r="AA1689" s="49">
        <v>5.8082799999999999</v>
      </c>
      <c r="AB1689" s="49">
        <v>7.0268499999999996</v>
      </c>
      <c r="AC1689" s="49">
        <v>0.17321900000000001</v>
      </c>
      <c r="AD1689" s="49">
        <v>6.2962199999999999</v>
      </c>
      <c r="AE1689" s="312"/>
      <c r="AF1689" s="343" t="s">
        <v>1744</v>
      </c>
      <c r="AG1689" s="343">
        <v>30</v>
      </c>
      <c r="AH1689" s="343">
        <v>15</v>
      </c>
      <c r="AI1689" s="343"/>
      <c r="AJ1689" s="343"/>
      <c r="AK1689" s="343"/>
      <c r="AL1689" s="343"/>
      <c r="AM1689" s="343"/>
      <c r="AN1689" s="343"/>
      <c r="AO1689" s="343"/>
      <c r="AP1689" s="343"/>
      <c r="AQ1689" s="343"/>
      <c r="AR1689" s="343"/>
      <c r="AS1689" s="343"/>
      <c r="AT1689" s="343"/>
      <c r="AU1689" s="343"/>
      <c r="AV1689" s="343"/>
      <c r="AW1689" s="343"/>
      <c r="AX1689" s="343"/>
      <c r="AY1689" s="343"/>
      <c r="AZ1689" s="343"/>
      <c r="BA1689" s="343"/>
      <c r="BB1689" s="343"/>
      <c r="BC1689" s="343"/>
      <c r="BD1689" s="343"/>
      <c r="BE1689" s="475"/>
      <c r="BF1689" s="475"/>
      <c r="BG1689" s="475"/>
      <c r="BH1689" s="475"/>
      <c r="BI1689" s="475"/>
      <c r="BJ1689" s="475"/>
      <c r="BK1689" s="475"/>
      <c r="BL1689" s="475"/>
      <c r="BM1689" s="475"/>
      <c r="BN1689" s="475"/>
      <c r="BO1689" s="475"/>
      <c r="BP1689" s="306"/>
      <c r="BQ1689" s="496"/>
      <c r="BR1689" s="496"/>
      <c r="BS1689" s="496"/>
      <c r="BT1689" s="496"/>
      <c r="BU1689" s="496"/>
      <c r="BV1689" s="496"/>
    </row>
    <row r="1690" spans="1:74" s="52" customFormat="1" ht="12.75">
      <c r="A1690" s="45">
        <v>2735.6132650573031</v>
      </c>
      <c r="B1690" s="46" t="s">
        <v>342</v>
      </c>
      <c r="C1690" s="47" t="s">
        <v>352</v>
      </c>
      <c r="D1690" s="48">
        <v>52.5</v>
      </c>
      <c r="E1690" s="49">
        <v>39.497999999999998</v>
      </c>
      <c r="F1690" s="49">
        <v>5.2009E-2</v>
      </c>
      <c r="G1690" s="49">
        <v>13.285299999999999</v>
      </c>
      <c r="H1690" s="49">
        <v>0.327121</v>
      </c>
      <c r="I1690" s="49">
        <v>0.17638000000000001</v>
      </c>
      <c r="J1690" s="49">
        <v>45.567399999999999</v>
      </c>
      <c r="K1690" s="49">
        <v>0.233265</v>
      </c>
      <c r="L1690" s="49">
        <v>99.197054999999992</v>
      </c>
      <c r="M1690" s="47"/>
      <c r="N1690" s="50">
        <v>0.99349848902296745</v>
      </c>
      <c r="O1690" s="50">
        <v>1.0342988076270365E-3</v>
      </c>
      <c r="P1690" s="50">
        <v>0.27945987810670769</v>
      </c>
      <c r="Q1690" s="50">
        <v>6.6182691206292457E-3</v>
      </c>
      <c r="R1690" s="50">
        <v>3.7577439387955153E-3</v>
      </c>
      <c r="S1690" s="50">
        <v>1.7086570395963236</v>
      </c>
      <c r="T1690" s="50">
        <v>6.2863612345118525E-3</v>
      </c>
      <c r="U1690" s="50">
        <v>3.0010190243389681</v>
      </c>
      <c r="V1690" s="51">
        <v>85.943488754696503</v>
      </c>
      <c r="X1690" s="49">
        <v>0.21232200000000001</v>
      </c>
      <c r="Y1690" s="49">
        <v>32.042700000000004</v>
      </c>
      <c r="Z1690" s="49">
        <v>0.502305</v>
      </c>
      <c r="AA1690" s="49">
        <v>6.8635400000000004</v>
      </c>
      <c r="AB1690" s="49">
        <v>7.7083300000000001</v>
      </c>
      <c r="AC1690" s="49">
        <v>0.17349700000000001</v>
      </c>
      <c r="AD1690" s="49">
        <v>5.0483799999999999</v>
      </c>
      <c r="AE1690" s="312"/>
      <c r="AF1690" s="343" t="s">
        <v>1744</v>
      </c>
      <c r="AG1690" s="343">
        <v>30</v>
      </c>
      <c r="AH1690" s="343">
        <v>15</v>
      </c>
      <c r="AI1690" s="343"/>
      <c r="AJ1690" s="343"/>
      <c r="AK1690" s="343"/>
      <c r="AL1690" s="343"/>
      <c r="AM1690" s="343"/>
      <c r="AN1690" s="343"/>
      <c r="AO1690" s="343"/>
      <c r="AP1690" s="343"/>
      <c r="AQ1690" s="343"/>
      <c r="AR1690" s="343"/>
      <c r="AS1690" s="343"/>
      <c r="AT1690" s="343"/>
      <c r="AU1690" s="343"/>
      <c r="AV1690" s="343"/>
      <c r="AW1690" s="343"/>
      <c r="AX1690" s="343"/>
      <c r="AY1690" s="343"/>
      <c r="AZ1690" s="343"/>
      <c r="BA1690" s="343"/>
      <c r="BB1690" s="343"/>
      <c r="BC1690" s="343"/>
      <c r="BD1690" s="343"/>
      <c r="BE1690" s="475"/>
      <c r="BF1690" s="475"/>
      <c r="BG1690" s="475"/>
      <c r="BH1690" s="475"/>
      <c r="BI1690" s="475"/>
      <c r="BJ1690" s="475"/>
      <c r="BK1690" s="475"/>
      <c r="BL1690" s="475"/>
      <c r="BM1690" s="475"/>
      <c r="BN1690" s="475"/>
      <c r="BO1690" s="475"/>
      <c r="BP1690" s="306"/>
      <c r="BQ1690" s="496"/>
      <c r="BR1690" s="496"/>
      <c r="BS1690" s="496"/>
      <c r="BT1690" s="496"/>
      <c r="BU1690" s="496"/>
      <c r="BV1690" s="496"/>
    </row>
    <row r="1691" spans="1:74" s="52" customFormat="1" ht="12.75">
      <c r="A1691" s="45">
        <v>2735.6132650573031</v>
      </c>
      <c r="B1691" s="46" t="s">
        <v>342</v>
      </c>
      <c r="C1691" s="47" t="s">
        <v>352</v>
      </c>
      <c r="D1691" s="48">
        <v>57.75</v>
      </c>
      <c r="E1691" s="49">
        <v>39.5747</v>
      </c>
      <c r="F1691" s="49">
        <v>5.2804999999999998E-2</v>
      </c>
      <c r="G1691" s="49">
        <v>13.2037</v>
      </c>
      <c r="H1691" s="49">
        <v>0.37090200000000001</v>
      </c>
      <c r="I1691" s="49">
        <v>0.17676900000000001</v>
      </c>
      <c r="J1691" s="49">
        <v>45.831099999999999</v>
      </c>
      <c r="K1691" s="49">
        <v>0.20713100000000001</v>
      </c>
      <c r="L1691" s="49">
        <v>99.479275999999999</v>
      </c>
      <c r="M1691" s="47"/>
      <c r="N1691" s="50">
        <v>0.99228332817192766</v>
      </c>
      <c r="O1691" s="50">
        <v>1.0468115970785133E-3</v>
      </c>
      <c r="P1691" s="50">
        <v>0.2768660504869408</v>
      </c>
      <c r="Q1691" s="50">
        <v>7.4803364306137727E-3</v>
      </c>
      <c r="R1691" s="50">
        <v>3.7541351871783219E-3</v>
      </c>
      <c r="S1691" s="50">
        <v>1.7131164674717214</v>
      </c>
      <c r="T1691" s="50">
        <v>5.5644316560082658E-3</v>
      </c>
      <c r="U1691" s="50">
        <v>3.0019487235456177</v>
      </c>
      <c r="V1691" s="51">
        <v>86.08701091651038</v>
      </c>
      <c r="X1691" s="49">
        <v>0.21221599999999999</v>
      </c>
      <c r="Y1691" s="49">
        <v>30.567399999999999</v>
      </c>
      <c r="Z1691" s="49">
        <v>0.50304199999999999</v>
      </c>
      <c r="AA1691" s="49">
        <v>6.1164100000000001</v>
      </c>
      <c r="AB1691" s="49">
        <v>7.5473999999999997</v>
      </c>
      <c r="AC1691" s="49">
        <v>0.172927</v>
      </c>
      <c r="AD1691" s="49">
        <v>5.6330900000000002</v>
      </c>
      <c r="AE1691" s="312"/>
      <c r="AF1691" s="343" t="s">
        <v>1744</v>
      </c>
      <c r="AG1691" s="343">
        <v>30</v>
      </c>
      <c r="AH1691" s="343">
        <v>15</v>
      </c>
      <c r="AI1691" s="343"/>
      <c r="AJ1691" s="343"/>
      <c r="AK1691" s="343"/>
      <c r="AL1691" s="343"/>
      <c r="AM1691" s="343"/>
      <c r="AN1691" s="343"/>
      <c r="AO1691" s="343"/>
      <c r="AP1691" s="343"/>
      <c r="AQ1691" s="343"/>
      <c r="AR1691" s="343"/>
      <c r="AS1691" s="343"/>
      <c r="AT1691" s="343"/>
      <c r="AU1691" s="343"/>
      <c r="AV1691" s="343"/>
      <c r="AW1691" s="343"/>
      <c r="AX1691" s="343"/>
      <c r="AY1691" s="343"/>
      <c r="AZ1691" s="343"/>
      <c r="BA1691" s="343"/>
      <c r="BB1691" s="343"/>
      <c r="BC1691" s="343"/>
      <c r="BD1691" s="343"/>
      <c r="BE1691" s="475"/>
      <c r="BF1691" s="475"/>
      <c r="BG1691" s="475"/>
      <c r="BH1691" s="475"/>
      <c r="BI1691" s="475"/>
      <c r="BJ1691" s="475"/>
      <c r="BK1691" s="475"/>
      <c r="BL1691" s="475"/>
      <c r="BM1691" s="475"/>
      <c r="BN1691" s="475"/>
      <c r="BO1691" s="475"/>
      <c r="BP1691" s="306"/>
      <c r="BQ1691" s="496"/>
      <c r="BR1691" s="496"/>
      <c r="BS1691" s="496"/>
      <c r="BT1691" s="496"/>
      <c r="BU1691" s="496"/>
      <c r="BV1691" s="496"/>
    </row>
    <row r="1692" spans="1:74" s="52" customFormat="1" ht="12.75">
      <c r="A1692" s="45">
        <v>2735.6132650573031</v>
      </c>
      <c r="B1692" s="46" t="s">
        <v>342</v>
      </c>
      <c r="C1692" s="47" t="s">
        <v>352</v>
      </c>
      <c r="D1692" s="48">
        <v>63</v>
      </c>
      <c r="E1692" s="49">
        <v>39.740600000000001</v>
      </c>
      <c r="F1692" s="49">
        <v>9.5402000000000001E-2</v>
      </c>
      <c r="G1692" s="49">
        <v>13.1959</v>
      </c>
      <c r="H1692" s="49">
        <v>0.37598500000000001</v>
      </c>
      <c r="I1692" s="49">
        <v>0.20045499999999999</v>
      </c>
      <c r="J1692" s="49">
        <v>45.777900000000002</v>
      </c>
      <c r="K1692" s="49">
        <v>0.200375</v>
      </c>
      <c r="L1692" s="49">
        <v>99.640866000000003</v>
      </c>
      <c r="M1692" s="47"/>
      <c r="N1692" s="50">
        <v>0.99434930248793063</v>
      </c>
      <c r="O1692" s="50">
        <v>1.8872848255891844E-3</v>
      </c>
      <c r="P1692" s="50">
        <v>0.276121080025654</v>
      </c>
      <c r="Q1692" s="50">
        <v>7.5669169085154225E-3</v>
      </c>
      <c r="R1692" s="50">
        <v>4.2482218304650153E-3</v>
      </c>
      <c r="S1692" s="50">
        <v>1.7075324482703587</v>
      </c>
      <c r="T1692" s="50">
        <v>5.371625619479823E-3</v>
      </c>
      <c r="U1692" s="50">
        <v>2.9986766292656259</v>
      </c>
      <c r="V1692" s="51">
        <v>86.080175994098823</v>
      </c>
      <c r="X1692" s="49">
        <v>0.21168000000000001</v>
      </c>
      <c r="Y1692" s="49">
        <v>17.276800000000001</v>
      </c>
      <c r="Z1692" s="49">
        <v>0.50412699999999999</v>
      </c>
      <c r="AA1692" s="49">
        <v>5.944</v>
      </c>
      <c r="AB1692" s="49">
        <v>6.7299199999999999</v>
      </c>
      <c r="AC1692" s="49">
        <v>0.17305100000000001</v>
      </c>
      <c r="AD1692" s="49">
        <v>5.8489000000000004</v>
      </c>
      <c r="AE1692" s="312"/>
      <c r="AF1692" s="343" t="s">
        <v>1744</v>
      </c>
      <c r="AG1692" s="343">
        <v>30</v>
      </c>
      <c r="AH1692" s="343">
        <v>15</v>
      </c>
      <c r="AI1692" s="343"/>
      <c r="AJ1692" s="343"/>
      <c r="AK1692" s="343"/>
      <c r="AL1692" s="343"/>
      <c r="AM1692" s="343"/>
      <c r="AN1692" s="343"/>
      <c r="AO1692" s="343"/>
      <c r="AP1692" s="343"/>
      <c r="AQ1692" s="343"/>
      <c r="AR1692" s="343"/>
      <c r="AS1692" s="343"/>
      <c r="AT1692" s="343"/>
      <c r="AU1692" s="343"/>
      <c r="AV1692" s="343"/>
      <c r="AW1692" s="343"/>
      <c r="AX1692" s="343"/>
      <c r="AY1692" s="343"/>
      <c r="AZ1692" s="343"/>
      <c r="BA1692" s="343"/>
      <c r="BB1692" s="343"/>
      <c r="BC1692" s="343"/>
      <c r="BD1692" s="343"/>
      <c r="BE1692" s="475"/>
      <c r="BF1692" s="475"/>
      <c r="BG1692" s="475"/>
      <c r="BH1692" s="475"/>
      <c r="BI1692" s="475"/>
      <c r="BJ1692" s="475"/>
      <c r="BK1692" s="475"/>
      <c r="BL1692" s="475"/>
      <c r="BM1692" s="475"/>
      <c r="BN1692" s="475"/>
      <c r="BO1692" s="475"/>
      <c r="BP1692" s="306"/>
      <c r="BQ1692" s="496"/>
      <c r="BR1692" s="496"/>
      <c r="BS1692" s="496"/>
      <c r="BT1692" s="496"/>
      <c r="BU1692" s="496"/>
      <c r="BV1692" s="496"/>
    </row>
    <row r="1693" spans="1:74" s="52" customFormat="1" ht="12.75">
      <c r="A1693" s="45">
        <v>2735.6132650573031</v>
      </c>
      <c r="B1693" s="46" t="s">
        <v>342</v>
      </c>
      <c r="C1693" s="47" t="s">
        <v>352</v>
      </c>
      <c r="D1693" s="48">
        <v>68.25</v>
      </c>
      <c r="E1693" s="49">
        <v>39.6325</v>
      </c>
      <c r="F1693" s="49">
        <v>9.9736000000000005E-2</v>
      </c>
      <c r="G1693" s="49">
        <v>13.147399999999999</v>
      </c>
      <c r="H1693" s="49">
        <v>0.34387099999999998</v>
      </c>
      <c r="I1693" s="49">
        <v>0.171629</v>
      </c>
      <c r="J1693" s="49">
        <v>45.890900000000002</v>
      </c>
      <c r="K1693" s="49">
        <v>0.202485</v>
      </c>
      <c r="L1693" s="49">
        <v>99.532826</v>
      </c>
      <c r="M1693" s="47"/>
      <c r="N1693" s="50">
        <v>0.99264527037452521</v>
      </c>
      <c r="O1693" s="50">
        <v>1.9750130559146547E-3</v>
      </c>
      <c r="P1693" s="50">
        <v>0.27538385780501673</v>
      </c>
      <c r="Q1693" s="50">
        <v>6.9275880332354909E-3</v>
      </c>
      <c r="R1693" s="50">
        <v>3.6409860974863958E-3</v>
      </c>
      <c r="S1693" s="50">
        <v>1.7134748327516631</v>
      </c>
      <c r="T1693" s="50">
        <v>5.4336681745476654E-3</v>
      </c>
      <c r="U1693" s="50">
        <v>3.0007890453661412</v>
      </c>
      <c r="V1693" s="51">
        <v>86.153674008486888</v>
      </c>
      <c r="X1693" s="49">
        <v>0.21202399999999999</v>
      </c>
      <c r="Y1693" s="49">
        <v>17.0855</v>
      </c>
      <c r="Z1693" s="49">
        <v>0.50498399999999999</v>
      </c>
      <c r="AA1693" s="49">
        <v>6.5211399999999999</v>
      </c>
      <c r="AB1693" s="49">
        <v>7.8537299999999997</v>
      </c>
      <c r="AC1693" s="49">
        <v>0.17279800000000001</v>
      </c>
      <c r="AD1693" s="49">
        <v>5.80002</v>
      </c>
      <c r="AE1693" s="312"/>
      <c r="AF1693" s="343" t="s">
        <v>1744</v>
      </c>
      <c r="AG1693" s="343">
        <v>30</v>
      </c>
      <c r="AH1693" s="343">
        <v>15</v>
      </c>
      <c r="AI1693" s="343"/>
      <c r="AJ1693" s="343"/>
      <c r="AK1693" s="343"/>
      <c r="AL1693" s="343"/>
      <c r="AM1693" s="343"/>
      <c r="AN1693" s="343"/>
      <c r="AO1693" s="343"/>
      <c r="AP1693" s="343"/>
      <c r="AQ1693" s="343"/>
      <c r="AR1693" s="343"/>
      <c r="AS1693" s="343"/>
      <c r="AT1693" s="343"/>
      <c r="AU1693" s="343"/>
      <c r="AV1693" s="343"/>
      <c r="AW1693" s="343"/>
      <c r="AX1693" s="343"/>
      <c r="AY1693" s="343"/>
      <c r="AZ1693" s="343"/>
      <c r="BA1693" s="343"/>
      <c r="BB1693" s="343"/>
      <c r="BC1693" s="343"/>
      <c r="BD1693" s="343"/>
      <c r="BE1693" s="475"/>
      <c r="BF1693" s="475"/>
      <c r="BG1693" s="475"/>
      <c r="BH1693" s="475"/>
      <c r="BI1693" s="475"/>
      <c r="BJ1693" s="475"/>
      <c r="BK1693" s="475"/>
      <c r="BL1693" s="475"/>
      <c r="BM1693" s="475"/>
      <c r="BN1693" s="475"/>
      <c r="BO1693" s="475"/>
      <c r="BP1693" s="306"/>
      <c r="BQ1693" s="496"/>
      <c r="BR1693" s="496"/>
      <c r="BS1693" s="496"/>
      <c r="BT1693" s="496"/>
      <c r="BU1693" s="496"/>
      <c r="BV1693" s="496"/>
    </row>
    <row r="1694" spans="1:74" s="52" customFormat="1" ht="12.75">
      <c r="A1694" s="45">
        <v>2735.6132650573031</v>
      </c>
      <c r="B1694" s="46" t="s">
        <v>342</v>
      </c>
      <c r="C1694" s="47" t="s">
        <v>352</v>
      </c>
      <c r="D1694" s="48">
        <v>73.5</v>
      </c>
      <c r="E1694" s="49">
        <v>39.395099999999999</v>
      </c>
      <c r="F1694" s="49">
        <v>4.8124E-2</v>
      </c>
      <c r="G1694" s="49">
        <v>13.035299999999999</v>
      </c>
      <c r="H1694" s="49">
        <v>0.39207700000000001</v>
      </c>
      <c r="I1694" s="49">
        <v>0.17916299999999999</v>
      </c>
      <c r="J1694" s="49">
        <v>46.069499999999998</v>
      </c>
      <c r="K1694" s="49">
        <v>0.22070100000000001</v>
      </c>
      <c r="L1694" s="49">
        <v>99.376795000000001</v>
      </c>
      <c r="M1694" s="47"/>
      <c r="N1694" s="50">
        <v>0.98909282234142093</v>
      </c>
      <c r="O1694" s="50">
        <v>9.5528283950741791E-4</v>
      </c>
      <c r="P1694" s="50">
        <v>0.27369815366867428</v>
      </c>
      <c r="Q1694" s="50">
        <v>7.9179016308311683E-3</v>
      </c>
      <c r="R1694" s="50">
        <v>3.8100344993705522E-3</v>
      </c>
      <c r="S1694" s="50">
        <v>1.7243161166015477</v>
      </c>
      <c r="T1694" s="50">
        <v>5.9368597777868046E-3</v>
      </c>
      <c r="U1694" s="50">
        <v>3.006816984899281</v>
      </c>
      <c r="V1694" s="51">
        <v>86.301491548823734</v>
      </c>
      <c r="X1694" s="49">
        <v>0.21265400000000001</v>
      </c>
      <c r="Y1694" s="49">
        <v>34.621099999999998</v>
      </c>
      <c r="Z1694" s="49">
        <v>0.50668400000000002</v>
      </c>
      <c r="AA1694" s="49">
        <v>5.8588300000000002</v>
      </c>
      <c r="AB1694" s="49">
        <v>7.6077000000000004</v>
      </c>
      <c r="AC1694" s="49">
        <v>0.17233100000000001</v>
      </c>
      <c r="AD1694" s="49">
        <v>5.3014400000000004</v>
      </c>
      <c r="AE1694" s="312"/>
      <c r="AF1694" s="343" t="s">
        <v>1744</v>
      </c>
      <c r="AG1694" s="343">
        <v>30</v>
      </c>
      <c r="AH1694" s="343">
        <v>15</v>
      </c>
      <c r="AI1694" s="343"/>
      <c r="AJ1694" s="343"/>
      <c r="AK1694" s="343"/>
      <c r="AL1694" s="343"/>
      <c r="AM1694" s="343"/>
      <c r="AN1694" s="343"/>
      <c r="AO1694" s="343"/>
      <c r="AP1694" s="343"/>
      <c r="AQ1694" s="343"/>
      <c r="AR1694" s="343"/>
      <c r="AS1694" s="343"/>
      <c r="AT1694" s="343"/>
      <c r="AU1694" s="343"/>
      <c r="AV1694" s="343"/>
      <c r="AW1694" s="343"/>
      <c r="AX1694" s="343"/>
      <c r="AY1694" s="343"/>
      <c r="AZ1694" s="343"/>
      <c r="BA1694" s="343"/>
      <c r="BB1694" s="343"/>
      <c r="BC1694" s="343"/>
      <c r="BD1694" s="343"/>
      <c r="BE1694" s="475"/>
      <c r="BF1694" s="475"/>
      <c r="BG1694" s="475"/>
      <c r="BH1694" s="475"/>
      <c r="BI1694" s="475"/>
      <c r="BJ1694" s="475"/>
      <c r="BK1694" s="475"/>
      <c r="BL1694" s="475"/>
      <c r="BM1694" s="475"/>
      <c r="BN1694" s="475"/>
      <c r="BO1694" s="475"/>
      <c r="BP1694" s="306"/>
      <c r="BQ1694" s="496"/>
      <c r="BR1694" s="496"/>
      <c r="BS1694" s="496"/>
      <c r="BT1694" s="496"/>
      <c r="BU1694" s="496"/>
      <c r="BV1694" s="496"/>
    </row>
    <row r="1695" spans="1:74" s="52" customFormat="1" ht="12.75">
      <c r="A1695" s="45">
        <v>2735.6132650573031</v>
      </c>
      <c r="B1695" s="46" t="s">
        <v>342</v>
      </c>
      <c r="C1695" s="47" t="s">
        <v>352</v>
      </c>
      <c r="D1695" s="48">
        <v>78.75</v>
      </c>
      <c r="E1695" s="49">
        <v>39.602499999999999</v>
      </c>
      <c r="F1695" s="49">
        <v>8.2271999999999998E-2</v>
      </c>
      <c r="G1695" s="49">
        <v>12.9558</v>
      </c>
      <c r="H1695" s="49">
        <v>0.37863400000000003</v>
      </c>
      <c r="I1695" s="49">
        <v>0.182364</v>
      </c>
      <c r="J1695" s="49">
        <v>46.102200000000003</v>
      </c>
      <c r="K1695" s="49">
        <v>0.20099600000000001</v>
      </c>
      <c r="L1695" s="49">
        <v>99.541402000000005</v>
      </c>
      <c r="M1695" s="47"/>
      <c r="N1695" s="50">
        <v>0.9915109120255321</v>
      </c>
      <c r="O1695" s="50">
        <v>1.6285547573896752E-3</v>
      </c>
      <c r="P1695" s="50">
        <v>0.2712658508513085</v>
      </c>
      <c r="Q1695" s="50">
        <v>7.6249745314516193E-3</v>
      </c>
      <c r="R1695" s="50">
        <v>3.8672277040688115E-3</v>
      </c>
      <c r="S1695" s="50">
        <v>1.7206997338726902</v>
      </c>
      <c r="T1695" s="50">
        <v>5.3916284669478917E-3</v>
      </c>
      <c r="U1695" s="50">
        <v>3.0030699142928214</v>
      </c>
      <c r="V1695" s="51">
        <v>86.38200112835311</v>
      </c>
      <c r="X1695" s="49">
        <v>0.21215899999999999</v>
      </c>
      <c r="Y1695" s="49">
        <v>19.7897</v>
      </c>
      <c r="Z1695" s="49">
        <v>0.50886500000000001</v>
      </c>
      <c r="AA1695" s="49">
        <v>5.92469</v>
      </c>
      <c r="AB1695" s="49">
        <v>7.4448400000000001</v>
      </c>
      <c r="AC1695" s="49">
        <v>0.172324</v>
      </c>
      <c r="AD1695" s="49">
        <v>5.9065799999999999</v>
      </c>
      <c r="AE1695" s="312"/>
      <c r="AF1695" s="343" t="s">
        <v>1744</v>
      </c>
      <c r="AG1695" s="343">
        <v>30</v>
      </c>
      <c r="AH1695" s="343">
        <v>15</v>
      </c>
      <c r="AI1695" s="343"/>
      <c r="AJ1695" s="343"/>
      <c r="AK1695" s="343"/>
      <c r="AL1695" s="343"/>
      <c r="AM1695" s="343"/>
      <c r="AN1695" s="343"/>
      <c r="AO1695" s="343"/>
      <c r="AP1695" s="343"/>
      <c r="AQ1695" s="343"/>
      <c r="AR1695" s="343"/>
      <c r="AS1695" s="343"/>
      <c r="AT1695" s="343"/>
      <c r="AU1695" s="343"/>
      <c r="AV1695" s="343"/>
      <c r="AW1695" s="343"/>
      <c r="AX1695" s="343"/>
      <c r="AY1695" s="343"/>
      <c r="AZ1695" s="343"/>
      <c r="BA1695" s="343"/>
      <c r="BB1695" s="343"/>
      <c r="BC1695" s="343"/>
      <c r="BD1695" s="343"/>
      <c r="BE1695" s="475"/>
      <c r="BF1695" s="475"/>
      <c r="BG1695" s="475"/>
      <c r="BH1695" s="475"/>
      <c r="BI1695" s="475"/>
      <c r="BJ1695" s="475"/>
      <c r="BK1695" s="475"/>
      <c r="BL1695" s="475"/>
      <c r="BM1695" s="475"/>
      <c r="BN1695" s="475"/>
      <c r="BO1695" s="475"/>
      <c r="BP1695" s="306"/>
      <c r="BQ1695" s="496"/>
      <c r="BR1695" s="496"/>
      <c r="BS1695" s="496"/>
      <c r="BT1695" s="496"/>
      <c r="BU1695" s="496"/>
      <c r="BV1695" s="496"/>
    </row>
    <row r="1696" spans="1:74" s="52" customFormat="1" ht="12.75">
      <c r="A1696" s="38"/>
      <c r="B1696" s="46"/>
      <c r="C1696" s="47"/>
      <c r="D1696" s="48"/>
      <c r="E1696" s="49"/>
      <c r="F1696" s="49"/>
      <c r="G1696" s="49"/>
      <c r="H1696" s="49"/>
      <c r="I1696" s="49"/>
      <c r="J1696" s="49"/>
      <c r="K1696" s="49"/>
      <c r="L1696" s="49"/>
      <c r="M1696" s="47"/>
      <c r="N1696" s="50"/>
      <c r="O1696" s="50"/>
      <c r="P1696" s="50"/>
      <c r="Q1696" s="50"/>
      <c r="R1696" s="50"/>
      <c r="S1696" s="50"/>
      <c r="T1696" s="50"/>
      <c r="U1696" s="50"/>
      <c r="V1696" s="51"/>
      <c r="AE1696" s="312"/>
      <c r="AF1696" s="312"/>
      <c r="AG1696" s="312"/>
      <c r="AH1696" s="312"/>
      <c r="AI1696" s="312"/>
      <c r="AJ1696" s="312"/>
      <c r="AK1696" s="312"/>
      <c r="AL1696" s="312"/>
      <c r="AM1696" s="312"/>
      <c r="AN1696" s="312"/>
      <c r="AO1696" s="312"/>
      <c r="AP1696" s="312"/>
      <c r="AQ1696" s="312"/>
      <c r="AR1696" s="312"/>
      <c r="AS1696" s="312"/>
      <c r="AT1696" s="312"/>
      <c r="AU1696" s="312"/>
      <c r="AV1696" s="312"/>
      <c r="AW1696" s="312"/>
      <c r="AX1696" s="312"/>
      <c r="AY1696" s="312"/>
      <c r="AZ1696" s="312"/>
      <c r="BA1696" s="312"/>
      <c r="BB1696" s="312"/>
      <c r="BC1696" s="312"/>
      <c r="BD1696" s="312"/>
      <c r="BE1696" s="306"/>
      <c r="BF1696" s="306"/>
      <c r="BG1696" s="306"/>
      <c r="BH1696" s="306"/>
      <c r="BI1696" s="306"/>
      <c r="BJ1696" s="306"/>
      <c r="BK1696" s="306"/>
      <c r="BL1696" s="306"/>
      <c r="BM1696" s="306"/>
      <c r="BN1696" s="306"/>
      <c r="BO1696" s="306"/>
      <c r="BP1696" s="306"/>
      <c r="BQ1696" s="496"/>
      <c r="BR1696" s="496"/>
      <c r="BS1696" s="496"/>
      <c r="BT1696" s="496"/>
      <c r="BU1696" s="496"/>
      <c r="BV1696" s="496"/>
    </row>
    <row r="1697" spans="1:74" s="52" customFormat="1" ht="12.75">
      <c r="A1697" s="45">
        <v>2735.6132650573031</v>
      </c>
      <c r="B1697" s="46" t="s">
        <v>342</v>
      </c>
      <c r="C1697" s="47" t="s">
        <v>353</v>
      </c>
      <c r="D1697" s="48">
        <v>0</v>
      </c>
      <c r="E1697" s="49">
        <v>38.7483</v>
      </c>
      <c r="F1697" s="49">
        <v>3.9095999999999999E-2</v>
      </c>
      <c r="G1697" s="49">
        <v>17.697800000000001</v>
      </c>
      <c r="H1697" s="49">
        <v>0.17827599999999999</v>
      </c>
      <c r="I1697" s="49">
        <v>0.24474000000000001</v>
      </c>
      <c r="J1697" s="49">
        <v>42.176000000000002</v>
      </c>
      <c r="K1697" s="49">
        <v>0.25419199999999997</v>
      </c>
      <c r="L1697" s="49">
        <v>99.379124000000004</v>
      </c>
      <c r="M1697" s="47"/>
      <c r="N1697" s="50">
        <v>0.99334737772538317</v>
      </c>
      <c r="O1697" s="50">
        <v>7.9242147612567911E-4</v>
      </c>
      <c r="P1697" s="50">
        <v>0.37942310439083188</v>
      </c>
      <c r="Q1697" s="50">
        <v>3.6760826719695106E-3</v>
      </c>
      <c r="R1697" s="50">
        <v>5.3142158585307584E-3</v>
      </c>
      <c r="S1697" s="50">
        <v>1.6118418597960398</v>
      </c>
      <c r="T1697" s="50">
        <v>6.9818099336257993E-3</v>
      </c>
      <c r="U1697" s="50">
        <v>3.0026071743424598</v>
      </c>
      <c r="V1697" s="51">
        <v>80.945624454063122</v>
      </c>
      <c r="X1697" s="49">
        <v>0.21415000000000001</v>
      </c>
      <c r="Y1697" s="49">
        <v>40.607300000000002</v>
      </c>
      <c r="Z1697" s="49">
        <v>0.43229899999999999</v>
      </c>
      <c r="AA1697" s="49">
        <v>11.6958</v>
      </c>
      <c r="AB1697" s="49">
        <v>5.9282300000000001</v>
      </c>
      <c r="AC1697" s="49">
        <v>0.18298</v>
      </c>
      <c r="AD1697" s="49">
        <v>4.8776099999999998</v>
      </c>
      <c r="AE1697" s="312"/>
      <c r="AF1697" s="343" t="s">
        <v>1744</v>
      </c>
      <c r="AG1697" s="343">
        <v>30</v>
      </c>
      <c r="AH1697" s="343">
        <v>15</v>
      </c>
      <c r="AI1697" s="343"/>
      <c r="AJ1697" s="343"/>
      <c r="AK1697" s="343"/>
      <c r="AL1697" s="343"/>
      <c r="AM1697" s="343"/>
      <c r="AN1697" s="343"/>
      <c r="AO1697" s="343"/>
      <c r="AP1697" s="343"/>
      <c r="AQ1697" s="343"/>
      <c r="AR1697" s="343"/>
      <c r="AS1697" s="343"/>
      <c r="AT1697" s="343"/>
      <c r="AU1697" s="343"/>
      <c r="AV1697" s="343"/>
      <c r="AW1697" s="343"/>
      <c r="AX1697" s="343"/>
      <c r="AY1697" s="343"/>
      <c r="AZ1697" s="343"/>
      <c r="BA1697" s="343"/>
      <c r="BB1697" s="343"/>
      <c r="BC1697" s="343"/>
      <c r="BD1697" s="343"/>
      <c r="BE1697" s="475"/>
      <c r="BF1697" s="475"/>
      <c r="BG1697" s="475"/>
      <c r="BH1697" s="475"/>
      <c r="BI1697" s="475"/>
      <c r="BJ1697" s="475"/>
      <c r="BK1697" s="475"/>
      <c r="BL1697" s="475"/>
      <c r="BM1697" s="475"/>
      <c r="BN1697" s="475"/>
      <c r="BO1697" s="475"/>
      <c r="BP1697" s="306"/>
      <c r="BQ1697" s="496"/>
      <c r="BR1697" s="496"/>
      <c r="BS1697" s="496"/>
      <c r="BT1697" s="496"/>
      <c r="BU1697" s="496"/>
      <c r="BV1697" s="496"/>
    </row>
    <row r="1698" spans="1:74" s="52" customFormat="1" ht="12.75">
      <c r="A1698" s="45">
        <v>2735.6132650573031</v>
      </c>
      <c r="B1698" s="46" t="s">
        <v>342</v>
      </c>
      <c r="C1698" s="47" t="s">
        <v>353</v>
      </c>
      <c r="D1698" s="48">
        <v>5.0999999999999996</v>
      </c>
      <c r="E1698" s="49">
        <v>38.807400000000001</v>
      </c>
      <c r="F1698" s="49">
        <v>6.1511000000000003E-2</v>
      </c>
      <c r="G1698" s="49">
        <v>16.710799999999999</v>
      </c>
      <c r="H1698" s="49">
        <v>0.20447799999999999</v>
      </c>
      <c r="I1698" s="49">
        <v>0.22642699999999999</v>
      </c>
      <c r="J1698" s="49">
        <v>43.136299999999999</v>
      </c>
      <c r="K1698" s="49">
        <v>0.259994</v>
      </c>
      <c r="L1698" s="49">
        <v>99.442929000000021</v>
      </c>
      <c r="M1698" s="47"/>
      <c r="N1698" s="50">
        <v>0.98996003814236777</v>
      </c>
      <c r="O1698" s="50">
        <v>1.2405986928862326E-3</v>
      </c>
      <c r="P1698" s="50">
        <v>0.35649738796458735</v>
      </c>
      <c r="Q1698" s="50">
        <v>4.1955953722929455E-3</v>
      </c>
      <c r="R1698" s="50">
        <v>4.892344923692513E-3</v>
      </c>
      <c r="S1698" s="50">
        <v>1.6404181022451161</v>
      </c>
      <c r="T1698" s="50">
        <v>7.1059817832108928E-3</v>
      </c>
      <c r="U1698" s="50">
        <v>3.0053929542400559</v>
      </c>
      <c r="V1698" s="51">
        <v>82.147597646851338</v>
      </c>
      <c r="X1698" s="49">
        <v>0.21415400000000001</v>
      </c>
      <c r="Y1698" s="49">
        <v>25.363600000000002</v>
      </c>
      <c r="Z1698" s="49">
        <v>0.44506899999999999</v>
      </c>
      <c r="AA1698" s="49">
        <v>10.3705</v>
      </c>
      <c r="AB1698" s="49">
        <v>6.0586399999999996</v>
      </c>
      <c r="AC1698" s="49">
        <v>0.18028</v>
      </c>
      <c r="AD1698" s="49">
        <v>4.8008100000000002</v>
      </c>
      <c r="AE1698" s="312"/>
      <c r="AF1698" s="343" t="s">
        <v>1744</v>
      </c>
      <c r="AG1698" s="343">
        <v>30</v>
      </c>
      <c r="AH1698" s="343">
        <v>15</v>
      </c>
      <c r="AI1698" s="343"/>
      <c r="AJ1698" s="343"/>
      <c r="AK1698" s="343"/>
      <c r="AL1698" s="343"/>
      <c r="AM1698" s="343"/>
      <c r="AN1698" s="343"/>
      <c r="AO1698" s="343"/>
      <c r="AP1698" s="343"/>
      <c r="AQ1698" s="343"/>
      <c r="AR1698" s="343"/>
      <c r="AS1698" s="343"/>
      <c r="AT1698" s="343"/>
      <c r="AU1698" s="343"/>
      <c r="AV1698" s="343"/>
      <c r="AW1698" s="343"/>
      <c r="AX1698" s="343"/>
      <c r="AY1698" s="343"/>
      <c r="AZ1698" s="343"/>
      <c r="BA1698" s="343"/>
      <c r="BB1698" s="343"/>
      <c r="BC1698" s="343"/>
      <c r="BD1698" s="343"/>
      <c r="BE1698" s="475"/>
      <c r="BF1698" s="475"/>
      <c r="BG1698" s="475"/>
      <c r="BH1698" s="475"/>
      <c r="BI1698" s="475"/>
      <c r="BJ1698" s="475"/>
      <c r="BK1698" s="475"/>
      <c r="BL1698" s="475"/>
      <c r="BM1698" s="475"/>
      <c r="BN1698" s="475"/>
      <c r="BO1698" s="475"/>
      <c r="BP1698" s="306"/>
      <c r="BQ1698" s="496"/>
      <c r="BR1698" s="496"/>
      <c r="BS1698" s="496"/>
      <c r="BT1698" s="496"/>
      <c r="BU1698" s="496"/>
      <c r="BV1698" s="496"/>
    </row>
    <row r="1699" spans="1:74" s="52" customFormat="1" ht="12.75">
      <c r="A1699" s="45">
        <v>2735.6132650573031</v>
      </c>
      <c r="B1699" s="46" t="s">
        <v>342</v>
      </c>
      <c r="C1699" s="47" t="s">
        <v>353</v>
      </c>
      <c r="D1699" s="48">
        <v>10.199999999999999</v>
      </c>
      <c r="E1699" s="49">
        <v>39.105600000000003</v>
      </c>
      <c r="F1699" s="49">
        <v>4.6346999999999999E-2</v>
      </c>
      <c r="G1699" s="49">
        <v>16.067699999999999</v>
      </c>
      <c r="H1699" s="49">
        <v>0.232185</v>
      </c>
      <c r="I1699" s="49">
        <v>0.22170500000000001</v>
      </c>
      <c r="J1699" s="49">
        <v>43.561300000000003</v>
      </c>
      <c r="K1699" s="49">
        <v>0.248283</v>
      </c>
      <c r="L1699" s="49">
        <v>99.517597000000009</v>
      </c>
      <c r="M1699" s="47"/>
      <c r="N1699" s="50">
        <v>0.99340797973090889</v>
      </c>
      <c r="O1699" s="50">
        <v>9.3086292544029034E-4</v>
      </c>
      <c r="P1699" s="50">
        <v>0.34134881456242067</v>
      </c>
      <c r="Q1699" s="50">
        <v>4.7442409980819941E-3</v>
      </c>
      <c r="R1699" s="50">
        <v>4.7703464089324348E-3</v>
      </c>
      <c r="S1699" s="50">
        <v>1.6496737658140896</v>
      </c>
      <c r="T1699" s="50">
        <v>6.7576130881475283E-3</v>
      </c>
      <c r="U1699" s="50">
        <v>3.0026658471580845</v>
      </c>
      <c r="V1699" s="51">
        <v>82.855603049068876</v>
      </c>
      <c r="X1699" s="49">
        <v>0.21327699999999999</v>
      </c>
      <c r="Y1699" s="49">
        <v>35.581299999999999</v>
      </c>
      <c r="Z1699" s="49">
        <v>0.45431500000000002</v>
      </c>
      <c r="AA1699" s="49">
        <v>9.0441500000000001</v>
      </c>
      <c r="AB1699" s="49">
        <v>6.3560999999999996</v>
      </c>
      <c r="AC1699" s="49">
        <v>0.17907000000000001</v>
      </c>
      <c r="AD1699" s="49">
        <v>4.9001400000000004</v>
      </c>
      <c r="AE1699" s="312"/>
      <c r="AF1699" s="343" t="s">
        <v>1744</v>
      </c>
      <c r="AG1699" s="343">
        <v>30</v>
      </c>
      <c r="AH1699" s="343">
        <v>15</v>
      </c>
      <c r="AI1699" s="343"/>
      <c r="AJ1699" s="343"/>
      <c r="AK1699" s="343"/>
      <c r="AL1699" s="343"/>
      <c r="AM1699" s="343"/>
      <c r="AN1699" s="343"/>
      <c r="AO1699" s="343"/>
      <c r="AP1699" s="343"/>
      <c r="AQ1699" s="343"/>
      <c r="AR1699" s="343"/>
      <c r="AS1699" s="343"/>
      <c r="AT1699" s="343"/>
      <c r="AU1699" s="343"/>
      <c r="AV1699" s="343"/>
      <c r="AW1699" s="343"/>
      <c r="AX1699" s="343"/>
      <c r="AY1699" s="343"/>
      <c r="AZ1699" s="343"/>
      <c r="BA1699" s="343"/>
      <c r="BB1699" s="343"/>
      <c r="BC1699" s="343"/>
      <c r="BD1699" s="343"/>
      <c r="BE1699" s="475"/>
      <c r="BF1699" s="475"/>
      <c r="BG1699" s="475"/>
      <c r="BH1699" s="475"/>
      <c r="BI1699" s="475"/>
      <c r="BJ1699" s="475"/>
      <c r="BK1699" s="475"/>
      <c r="BL1699" s="475"/>
      <c r="BM1699" s="475"/>
      <c r="BN1699" s="475"/>
      <c r="BO1699" s="475"/>
      <c r="BP1699" s="306"/>
      <c r="BQ1699" s="496"/>
      <c r="BR1699" s="496"/>
      <c r="BS1699" s="496"/>
      <c r="BT1699" s="496"/>
      <c r="BU1699" s="496"/>
      <c r="BV1699" s="496"/>
    </row>
    <row r="1700" spans="1:74" s="52" customFormat="1" ht="12.75">
      <c r="A1700" s="45">
        <v>2735.6132650573031</v>
      </c>
      <c r="B1700" s="46" t="s">
        <v>342</v>
      </c>
      <c r="C1700" s="47" t="s">
        <v>353</v>
      </c>
      <c r="D1700" s="48">
        <v>15.299999999999999</v>
      </c>
      <c r="E1700" s="49">
        <v>39.172499999999999</v>
      </c>
      <c r="F1700" s="49">
        <v>3.1890000000000002E-2</v>
      </c>
      <c r="G1700" s="49">
        <v>15.455500000000001</v>
      </c>
      <c r="H1700" s="49">
        <v>0.28018799999999999</v>
      </c>
      <c r="I1700" s="49">
        <v>0.202232</v>
      </c>
      <c r="J1700" s="49">
        <v>44.221499999999999</v>
      </c>
      <c r="K1700" s="49">
        <v>0.25940999999999997</v>
      </c>
      <c r="L1700" s="49">
        <v>99.646702000000005</v>
      </c>
      <c r="M1700" s="47"/>
      <c r="N1700" s="50">
        <v>0.99153765579498232</v>
      </c>
      <c r="O1700" s="50">
        <v>6.3820155379092558E-4</v>
      </c>
      <c r="P1700" s="50">
        <v>0.32716510513822983</v>
      </c>
      <c r="Q1700" s="50">
        <v>5.7045494149176998E-3</v>
      </c>
      <c r="R1700" s="50">
        <v>4.3357430740301609E-3</v>
      </c>
      <c r="S1700" s="50">
        <v>1.6686680027473813</v>
      </c>
      <c r="T1700" s="50">
        <v>7.035132543553084E-3</v>
      </c>
      <c r="U1700" s="50">
        <v>3.0057849072104021</v>
      </c>
      <c r="V1700" s="51">
        <v>83.607592045367511</v>
      </c>
      <c r="X1700" s="49">
        <v>0.21310299999999999</v>
      </c>
      <c r="Y1700" s="49">
        <v>49.267000000000003</v>
      </c>
      <c r="Z1700" s="49">
        <v>0.46396700000000002</v>
      </c>
      <c r="AA1700" s="49">
        <v>7.80586</v>
      </c>
      <c r="AB1700" s="49">
        <v>6.8364700000000003</v>
      </c>
      <c r="AC1700" s="49">
        <v>0.17733599999999999</v>
      </c>
      <c r="AD1700" s="49">
        <v>4.72926</v>
      </c>
      <c r="AE1700" s="312"/>
      <c r="AF1700" s="343" t="s">
        <v>1744</v>
      </c>
      <c r="AG1700" s="343">
        <v>30</v>
      </c>
      <c r="AH1700" s="343">
        <v>15</v>
      </c>
      <c r="AI1700" s="343"/>
      <c r="AJ1700" s="343"/>
      <c r="AK1700" s="343"/>
      <c r="AL1700" s="343"/>
      <c r="AM1700" s="343"/>
      <c r="AN1700" s="343"/>
      <c r="AO1700" s="343"/>
      <c r="AP1700" s="343"/>
      <c r="AQ1700" s="343"/>
      <c r="AR1700" s="343"/>
      <c r="AS1700" s="343"/>
      <c r="AT1700" s="343"/>
      <c r="AU1700" s="343"/>
      <c r="AV1700" s="343"/>
      <c r="AW1700" s="343"/>
      <c r="AX1700" s="343"/>
      <c r="AY1700" s="343"/>
      <c r="AZ1700" s="343"/>
      <c r="BA1700" s="343"/>
      <c r="BB1700" s="343"/>
      <c r="BC1700" s="343"/>
      <c r="BD1700" s="343"/>
      <c r="BE1700" s="475"/>
      <c r="BF1700" s="475"/>
      <c r="BG1700" s="475"/>
      <c r="BH1700" s="475"/>
      <c r="BI1700" s="475"/>
      <c r="BJ1700" s="475"/>
      <c r="BK1700" s="475"/>
      <c r="BL1700" s="475"/>
      <c r="BM1700" s="475"/>
      <c r="BN1700" s="475"/>
      <c r="BO1700" s="475"/>
      <c r="BP1700" s="306"/>
      <c r="BQ1700" s="496"/>
      <c r="BR1700" s="496"/>
      <c r="BS1700" s="496"/>
      <c r="BT1700" s="496"/>
      <c r="BU1700" s="496"/>
      <c r="BV1700" s="496"/>
    </row>
    <row r="1701" spans="1:74" s="52" customFormat="1" ht="12.75">
      <c r="A1701" s="45">
        <v>2735.6132650573031</v>
      </c>
      <c r="B1701" s="46" t="s">
        <v>342</v>
      </c>
      <c r="C1701" s="47" t="s">
        <v>353</v>
      </c>
      <c r="D1701" s="48">
        <v>20.399999999999999</v>
      </c>
      <c r="E1701" s="49">
        <v>39.176099999999998</v>
      </c>
      <c r="F1701" s="49">
        <v>1.0325000000000001E-2</v>
      </c>
      <c r="G1701" s="49">
        <v>14.810600000000001</v>
      </c>
      <c r="H1701" s="49">
        <v>0.283831</v>
      </c>
      <c r="I1701" s="49">
        <v>0.174372</v>
      </c>
      <c r="J1701" s="49">
        <v>44.4375</v>
      </c>
      <c r="K1701" s="49">
        <v>0.25697599999999998</v>
      </c>
      <c r="L1701" s="49">
        <v>99.167136999999983</v>
      </c>
      <c r="M1701" s="47"/>
      <c r="N1701" s="50">
        <v>0.9935522299168954</v>
      </c>
      <c r="O1701" s="50">
        <v>2.0703080854038506E-4</v>
      </c>
      <c r="P1701" s="50">
        <v>0.31412185225463723</v>
      </c>
      <c r="Q1701" s="50">
        <v>5.7899287919182026E-3</v>
      </c>
      <c r="R1701" s="50">
        <v>3.7456913742868053E-3</v>
      </c>
      <c r="S1701" s="50">
        <v>1.6800711199836995</v>
      </c>
      <c r="T1701" s="50">
        <v>6.9826410146120151E-3</v>
      </c>
      <c r="U1701" s="50">
        <v>3.0049915655850676</v>
      </c>
      <c r="V1701" s="51">
        <v>84.248171735252981</v>
      </c>
      <c r="X1701" s="49">
        <v>0.21316399999999999</v>
      </c>
      <c r="Y1701" s="49">
        <v>156.065</v>
      </c>
      <c r="Z1701" s="49">
        <v>0.47435300000000002</v>
      </c>
      <c r="AA1701" s="49">
        <v>7.5891900000000003</v>
      </c>
      <c r="AB1701" s="49">
        <v>7.6709899999999998</v>
      </c>
      <c r="AC1701" s="49">
        <v>0.176592</v>
      </c>
      <c r="AD1701" s="49">
        <v>4.7562100000000003</v>
      </c>
      <c r="AE1701" s="312"/>
      <c r="AF1701" s="343" t="s">
        <v>1744</v>
      </c>
      <c r="AG1701" s="343">
        <v>30</v>
      </c>
      <c r="AH1701" s="343">
        <v>15</v>
      </c>
      <c r="AI1701" s="343"/>
      <c r="AJ1701" s="343"/>
      <c r="AK1701" s="343"/>
      <c r="AL1701" s="343"/>
      <c r="AM1701" s="343"/>
      <c r="AN1701" s="343"/>
      <c r="AO1701" s="343"/>
      <c r="AP1701" s="343"/>
      <c r="AQ1701" s="343"/>
      <c r="AR1701" s="343"/>
      <c r="AS1701" s="343"/>
      <c r="AT1701" s="343"/>
      <c r="AU1701" s="343"/>
      <c r="AV1701" s="343"/>
      <c r="AW1701" s="343"/>
      <c r="AX1701" s="343"/>
      <c r="AY1701" s="343"/>
      <c r="AZ1701" s="343"/>
      <c r="BA1701" s="343"/>
      <c r="BB1701" s="343"/>
      <c r="BC1701" s="343"/>
      <c r="BD1701" s="343"/>
      <c r="BE1701" s="475"/>
      <c r="BF1701" s="475"/>
      <c r="BG1701" s="475"/>
      <c r="BH1701" s="475"/>
      <c r="BI1701" s="475"/>
      <c r="BJ1701" s="475"/>
      <c r="BK1701" s="475"/>
      <c r="BL1701" s="475"/>
      <c r="BM1701" s="475"/>
      <c r="BN1701" s="475"/>
      <c r="BO1701" s="475"/>
      <c r="BP1701" s="306"/>
      <c r="BQ1701" s="496"/>
      <c r="BR1701" s="496"/>
      <c r="BS1701" s="496"/>
      <c r="BT1701" s="496"/>
      <c r="BU1701" s="496"/>
      <c r="BV1701" s="496"/>
    </row>
    <row r="1702" spans="1:74" s="52" customFormat="1" ht="12.75">
      <c r="A1702" s="45">
        <v>2735.6132650573031</v>
      </c>
      <c r="B1702" s="46" t="s">
        <v>342</v>
      </c>
      <c r="C1702" s="47" t="s">
        <v>353</v>
      </c>
      <c r="D1702" s="48">
        <v>25.5</v>
      </c>
      <c r="E1702" s="49">
        <v>39.249499999999998</v>
      </c>
      <c r="F1702" s="49">
        <v>3.1933999999999997E-2</v>
      </c>
      <c r="G1702" s="49">
        <v>14.5076</v>
      </c>
      <c r="H1702" s="49">
        <v>0.28812100000000002</v>
      </c>
      <c r="I1702" s="49">
        <v>0.1933</v>
      </c>
      <c r="J1702" s="49">
        <v>44.716299999999997</v>
      </c>
      <c r="K1702" s="49">
        <v>0.259266</v>
      </c>
      <c r="L1702" s="49">
        <v>99.277239999999978</v>
      </c>
      <c r="M1702" s="47"/>
      <c r="N1702" s="50">
        <v>0.99270124889565514</v>
      </c>
      <c r="O1702" s="50">
        <v>6.3857685795579578E-4</v>
      </c>
      <c r="P1702" s="50">
        <v>0.30685697994674632</v>
      </c>
      <c r="Q1702" s="50">
        <v>5.8614254469724113E-3</v>
      </c>
      <c r="R1702" s="50">
        <v>4.140969510755356E-3</v>
      </c>
      <c r="S1702" s="50">
        <v>1.6860049538316326</v>
      </c>
      <c r="T1702" s="50">
        <v>7.0256685050899123E-3</v>
      </c>
      <c r="U1702" s="50">
        <v>3.0041604144593492</v>
      </c>
      <c r="V1702" s="51">
        <v>84.602195729387091</v>
      </c>
      <c r="X1702" s="49">
        <v>0.212947</v>
      </c>
      <c r="Y1702" s="49">
        <v>48.046500000000002</v>
      </c>
      <c r="Z1702" s="49">
        <v>0.479076</v>
      </c>
      <c r="AA1702" s="49">
        <v>7.5935699999999997</v>
      </c>
      <c r="AB1702" s="49">
        <v>7.2230999999999996</v>
      </c>
      <c r="AC1702" s="49">
        <v>0.17583599999999999</v>
      </c>
      <c r="AD1702" s="49">
        <v>4.6694500000000003</v>
      </c>
      <c r="AE1702" s="312"/>
      <c r="AF1702" s="343" t="s">
        <v>1744</v>
      </c>
      <c r="AG1702" s="343">
        <v>30</v>
      </c>
      <c r="AH1702" s="343">
        <v>15</v>
      </c>
      <c r="AI1702" s="343"/>
      <c r="AJ1702" s="343"/>
      <c r="AK1702" s="343"/>
      <c r="AL1702" s="343"/>
      <c r="AM1702" s="343"/>
      <c r="AN1702" s="343"/>
      <c r="AO1702" s="343"/>
      <c r="AP1702" s="343"/>
      <c r="AQ1702" s="343"/>
      <c r="AR1702" s="343"/>
      <c r="AS1702" s="343"/>
      <c r="AT1702" s="343"/>
      <c r="AU1702" s="343"/>
      <c r="AV1702" s="343"/>
      <c r="AW1702" s="343"/>
      <c r="AX1702" s="343"/>
      <c r="AY1702" s="343"/>
      <c r="AZ1702" s="343"/>
      <c r="BA1702" s="343"/>
      <c r="BB1702" s="343"/>
      <c r="BC1702" s="343"/>
      <c r="BD1702" s="343"/>
      <c r="BE1702" s="475"/>
      <c r="BF1702" s="475"/>
      <c r="BG1702" s="475"/>
      <c r="BH1702" s="475"/>
      <c r="BI1702" s="475"/>
      <c r="BJ1702" s="475"/>
      <c r="BK1702" s="475"/>
      <c r="BL1702" s="475"/>
      <c r="BM1702" s="475"/>
      <c r="BN1702" s="475"/>
      <c r="BO1702" s="475"/>
      <c r="BP1702" s="306"/>
      <c r="BQ1702" s="496"/>
      <c r="BR1702" s="496"/>
      <c r="BS1702" s="496"/>
      <c r="BT1702" s="496"/>
      <c r="BU1702" s="496"/>
      <c r="BV1702" s="496"/>
    </row>
    <row r="1703" spans="1:74" s="52" customFormat="1" ht="12.75">
      <c r="A1703" s="45">
        <v>2735.6132650573031</v>
      </c>
      <c r="B1703" s="46" t="s">
        <v>342</v>
      </c>
      <c r="C1703" s="47" t="s">
        <v>353</v>
      </c>
      <c r="D1703" s="48">
        <v>30.6</v>
      </c>
      <c r="E1703" s="49">
        <v>39.214199999999998</v>
      </c>
      <c r="F1703" s="49">
        <v>3.0294000000000001E-2</v>
      </c>
      <c r="G1703" s="49">
        <v>14.3141</v>
      </c>
      <c r="H1703" s="49">
        <v>0.32985900000000001</v>
      </c>
      <c r="I1703" s="49">
        <v>0.198854</v>
      </c>
      <c r="J1703" s="49">
        <v>44.839700000000001</v>
      </c>
      <c r="K1703" s="49">
        <v>0.24282200000000001</v>
      </c>
      <c r="L1703" s="49">
        <v>99.195726999999991</v>
      </c>
      <c r="M1703" s="47"/>
      <c r="N1703" s="50">
        <v>0.99212528243615639</v>
      </c>
      <c r="O1703" s="50">
        <v>6.0597567845659128E-4</v>
      </c>
      <c r="P1703" s="50">
        <v>0.30286089288342777</v>
      </c>
      <c r="Q1703" s="50">
        <v>6.7126713975100638E-3</v>
      </c>
      <c r="R1703" s="50">
        <v>4.2613109695652657E-3</v>
      </c>
      <c r="S1703" s="50">
        <v>1.69119778554247</v>
      </c>
      <c r="T1703" s="50">
        <v>6.5821660895675578E-3</v>
      </c>
      <c r="U1703" s="50">
        <v>3.0051183120670792</v>
      </c>
      <c r="V1703" s="51">
        <v>84.81183647401464</v>
      </c>
      <c r="X1703" s="49">
        <v>0.21305399999999999</v>
      </c>
      <c r="Y1703" s="49">
        <v>54.845399999999998</v>
      </c>
      <c r="Z1703" s="49">
        <v>0.48258499999999999</v>
      </c>
      <c r="AA1703" s="49">
        <v>6.6186699999999998</v>
      </c>
      <c r="AB1703" s="49">
        <v>6.78552</v>
      </c>
      <c r="AC1703" s="49">
        <v>0.17548900000000001</v>
      </c>
      <c r="AD1703" s="49">
        <v>5.0278400000000003</v>
      </c>
      <c r="AE1703" s="312"/>
      <c r="AF1703" s="343" t="s">
        <v>1744</v>
      </c>
      <c r="AG1703" s="343">
        <v>30</v>
      </c>
      <c r="AH1703" s="343">
        <v>15</v>
      </c>
      <c r="AI1703" s="343"/>
      <c r="AJ1703" s="343"/>
      <c r="AK1703" s="343"/>
      <c r="AL1703" s="343"/>
      <c r="AM1703" s="343"/>
      <c r="AN1703" s="343"/>
      <c r="AO1703" s="343"/>
      <c r="AP1703" s="343"/>
      <c r="AQ1703" s="343"/>
      <c r="AR1703" s="343"/>
      <c r="AS1703" s="343"/>
      <c r="AT1703" s="343"/>
      <c r="AU1703" s="343"/>
      <c r="AV1703" s="343"/>
      <c r="AW1703" s="343"/>
      <c r="AX1703" s="343"/>
      <c r="AY1703" s="343"/>
      <c r="AZ1703" s="343"/>
      <c r="BA1703" s="343"/>
      <c r="BB1703" s="343"/>
      <c r="BC1703" s="343"/>
      <c r="BD1703" s="343"/>
      <c r="BE1703" s="475"/>
      <c r="BF1703" s="475"/>
      <c r="BG1703" s="475"/>
      <c r="BH1703" s="475"/>
      <c r="BI1703" s="475"/>
      <c r="BJ1703" s="475"/>
      <c r="BK1703" s="475"/>
      <c r="BL1703" s="475"/>
      <c r="BM1703" s="475"/>
      <c r="BN1703" s="475"/>
      <c r="BO1703" s="475"/>
      <c r="BP1703" s="306"/>
      <c r="BQ1703" s="496"/>
      <c r="BR1703" s="496"/>
      <c r="BS1703" s="496"/>
      <c r="BT1703" s="496"/>
      <c r="BU1703" s="496"/>
      <c r="BV1703" s="496"/>
    </row>
    <row r="1704" spans="1:74" s="52" customFormat="1" ht="12.75">
      <c r="A1704" s="45">
        <v>2735.6132650573031</v>
      </c>
      <c r="B1704" s="46" t="s">
        <v>342</v>
      </c>
      <c r="C1704" s="47" t="s">
        <v>353</v>
      </c>
      <c r="D1704" s="48">
        <v>35.700000000000003</v>
      </c>
      <c r="E1704" s="49">
        <v>39.543399999999998</v>
      </c>
      <c r="F1704" s="49">
        <v>7.0088999999999999E-2</v>
      </c>
      <c r="G1704" s="49">
        <v>14.3673</v>
      </c>
      <c r="H1704" s="49">
        <v>0.35569899999999999</v>
      </c>
      <c r="I1704" s="49">
        <v>0.19058700000000001</v>
      </c>
      <c r="J1704" s="49">
        <v>44.882399999999997</v>
      </c>
      <c r="K1704" s="49">
        <v>0.25307600000000002</v>
      </c>
      <c r="L1704" s="49">
        <v>99.703688</v>
      </c>
      <c r="M1704" s="47"/>
      <c r="N1704" s="50">
        <v>0.99454360804390274</v>
      </c>
      <c r="O1704" s="50">
        <v>1.3937186173829984E-3</v>
      </c>
      <c r="P1704" s="50">
        <v>0.30219061805503583</v>
      </c>
      <c r="Q1704" s="50">
        <v>7.1957548530560611E-3</v>
      </c>
      <c r="R1704" s="50">
        <v>4.0600261968752821E-3</v>
      </c>
      <c r="S1704" s="50">
        <v>1.6828075046864566</v>
      </c>
      <c r="T1704" s="50">
        <v>6.8195926135505881E-3</v>
      </c>
      <c r="U1704" s="50">
        <v>3.0002302002846175</v>
      </c>
      <c r="V1704" s="51">
        <v>84.776276884449715</v>
      </c>
      <c r="X1704" s="49">
        <v>0.21212900000000001</v>
      </c>
      <c r="Y1704" s="49">
        <v>22.780899999999999</v>
      </c>
      <c r="Z1704" s="49">
        <v>0.48176200000000002</v>
      </c>
      <c r="AA1704" s="49">
        <v>6.2318199999999999</v>
      </c>
      <c r="AB1704" s="49">
        <v>7.0914999999999999</v>
      </c>
      <c r="AC1704" s="49">
        <v>0.17543800000000001</v>
      </c>
      <c r="AD1704" s="49">
        <v>4.9160199999999996</v>
      </c>
      <c r="AE1704" s="312"/>
      <c r="AF1704" s="343" t="s">
        <v>1744</v>
      </c>
      <c r="AG1704" s="343">
        <v>30</v>
      </c>
      <c r="AH1704" s="343">
        <v>15</v>
      </c>
      <c r="AI1704" s="343"/>
      <c r="AJ1704" s="343"/>
      <c r="AK1704" s="343"/>
      <c r="AL1704" s="343"/>
      <c r="AM1704" s="343"/>
      <c r="AN1704" s="343"/>
      <c r="AO1704" s="343"/>
      <c r="AP1704" s="343"/>
      <c r="AQ1704" s="343"/>
      <c r="AR1704" s="343"/>
      <c r="AS1704" s="343"/>
      <c r="AT1704" s="343"/>
      <c r="AU1704" s="343"/>
      <c r="AV1704" s="343"/>
      <c r="AW1704" s="343"/>
      <c r="AX1704" s="343"/>
      <c r="AY1704" s="343"/>
      <c r="AZ1704" s="343"/>
      <c r="BA1704" s="343"/>
      <c r="BB1704" s="343"/>
      <c r="BC1704" s="343"/>
      <c r="BD1704" s="343"/>
      <c r="BE1704" s="475"/>
      <c r="BF1704" s="475"/>
      <c r="BG1704" s="475"/>
      <c r="BH1704" s="475"/>
      <c r="BI1704" s="475"/>
      <c r="BJ1704" s="475"/>
      <c r="BK1704" s="475"/>
      <c r="BL1704" s="475"/>
      <c r="BM1704" s="475"/>
      <c r="BN1704" s="475"/>
      <c r="BO1704" s="475"/>
      <c r="BP1704" s="306"/>
      <c r="BQ1704" s="496"/>
      <c r="BR1704" s="496"/>
      <c r="BS1704" s="496"/>
      <c r="BT1704" s="496"/>
      <c r="BU1704" s="496"/>
      <c r="BV1704" s="496"/>
    </row>
    <row r="1705" spans="1:74" s="52" customFormat="1" ht="12.75">
      <c r="A1705" s="45">
        <v>2735.6132650573031</v>
      </c>
      <c r="B1705" s="46" t="s">
        <v>342</v>
      </c>
      <c r="C1705" s="47" t="s">
        <v>353</v>
      </c>
      <c r="D1705" s="48">
        <v>40.800000000000004</v>
      </c>
      <c r="E1705" s="49">
        <v>39.281399999999998</v>
      </c>
      <c r="F1705" s="49">
        <v>2.9940999999999999E-2</v>
      </c>
      <c r="G1705" s="49">
        <v>14.3422</v>
      </c>
      <c r="H1705" s="49">
        <v>0.31724799999999997</v>
      </c>
      <c r="I1705" s="49">
        <v>0.20156299999999999</v>
      </c>
      <c r="J1705" s="49">
        <v>45.0807</v>
      </c>
      <c r="K1705" s="49">
        <v>0.25779000000000002</v>
      </c>
      <c r="L1705" s="49">
        <v>99.538202999999996</v>
      </c>
      <c r="M1705" s="47"/>
      <c r="N1705" s="50">
        <v>0.9905069051190607</v>
      </c>
      <c r="O1705" s="50">
        <v>5.9691468873437784E-4</v>
      </c>
      <c r="P1705" s="50">
        <v>0.30244215097279531</v>
      </c>
      <c r="Q1705" s="50">
        <v>6.4344782172062612E-3</v>
      </c>
      <c r="R1705" s="50">
        <v>4.3049399971454147E-3</v>
      </c>
      <c r="S1705" s="50">
        <v>1.6946099275009123</v>
      </c>
      <c r="T1705" s="50">
        <v>6.9645692928908057E-3</v>
      </c>
      <c r="U1705" s="50">
        <v>3.0066730123603205</v>
      </c>
      <c r="V1705" s="51">
        <v>84.855570155989952</v>
      </c>
      <c r="X1705" s="49">
        <v>0.21288899999999999</v>
      </c>
      <c r="Y1705" s="49">
        <v>51.552799999999998</v>
      </c>
      <c r="Z1705" s="49">
        <v>0.48206500000000002</v>
      </c>
      <c r="AA1705" s="49">
        <v>6.9091899999999997</v>
      </c>
      <c r="AB1705" s="49">
        <v>6.7933899999999996</v>
      </c>
      <c r="AC1705" s="49">
        <v>0.17497499999999999</v>
      </c>
      <c r="AD1705" s="49">
        <v>4.7250199999999998</v>
      </c>
      <c r="AE1705" s="312"/>
      <c r="AF1705" s="343" t="s">
        <v>1744</v>
      </c>
      <c r="AG1705" s="343">
        <v>30</v>
      </c>
      <c r="AH1705" s="343">
        <v>15</v>
      </c>
      <c r="AI1705" s="343"/>
      <c r="AJ1705" s="343"/>
      <c r="AK1705" s="343"/>
      <c r="AL1705" s="343"/>
      <c r="AM1705" s="343"/>
      <c r="AN1705" s="343"/>
      <c r="AO1705" s="343"/>
      <c r="AP1705" s="343"/>
      <c r="AQ1705" s="343"/>
      <c r="AR1705" s="343"/>
      <c r="AS1705" s="343"/>
      <c r="AT1705" s="343"/>
      <c r="AU1705" s="343"/>
      <c r="AV1705" s="343"/>
      <c r="AW1705" s="343"/>
      <c r="AX1705" s="343"/>
      <c r="AY1705" s="343"/>
      <c r="AZ1705" s="343"/>
      <c r="BA1705" s="343"/>
      <c r="BB1705" s="343"/>
      <c r="BC1705" s="343"/>
      <c r="BD1705" s="343"/>
      <c r="BE1705" s="475"/>
      <c r="BF1705" s="475"/>
      <c r="BG1705" s="475"/>
      <c r="BH1705" s="475"/>
      <c r="BI1705" s="475"/>
      <c r="BJ1705" s="475"/>
      <c r="BK1705" s="475"/>
      <c r="BL1705" s="475"/>
      <c r="BM1705" s="475"/>
      <c r="BN1705" s="475"/>
      <c r="BO1705" s="475"/>
      <c r="BP1705" s="306"/>
      <c r="BQ1705" s="496"/>
      <c r="BR1705" s="496"/>
      <c r="BS1705" s="496"/>
      <c r="BT1705" s="496"/>
      <c r="BU1705" s="496"/>
      <c r="BV1705" s="496"/>
    </row>
    <row r="1706" spans="1:74" s="52" customFormat="1" ht="12.75">
      <c r="A1706" s="45">
        <v>2735.6132650573031</v>
      </c>
      <c r="B1706" s="46" t="s">
        <v>342</v>
      </c>
      <c r="C1706" s="47" t="s">
        <v>353</v>
      </c>
      <c r="D1706" s="48">
        <v>45.900000000000006</v>
      </c>
      <c r="E1706" s="49">
        <v>39.385800000000003</v>
      </c>
      <c r="F1706" s="49">
        <v>5.3927999999999997E-2</v>
      </c>
      <c r="G1706" s="49">
        <v>14.209899999999999</v>
      </c>
      <c r="H1706" s="49">
        <v>0.26983099999999999</v>
      </c>
      <c r="I1706" s="49">
        <v>0.192301</v>
      </c>
      <c r="J1706" s="49">
        <v>44.8095</v>
      </c>
      <c r="K1706" s="49">
        <v>0.26005400000000001</v>
      </c>
      <c r="L1706" s="49">
        <v>99.213487999999998</v>
      </c>
      <c r="M1706" s="47"/>
      <c r="N1706" s="50">
        <v>0.99486901225689994</v>
      </c>
      <c r="O1706" s="50">
        <v>1.0770006411094037E-3</v>
      </c>
      <c r="P1706" s="50">
        <v>0.30017412150498396</v>
      </c>
      <c r="Q1706" s="50">
        <v>5.482289532131525E-3</v>
      </c>
      <c r="R1706" s="50">
        <v>4.1142768732688739E-3</v>
      </c>
      <c r="S1706" s="50">
        <v>1.6873488355146513</v>
      </c>
      <c r="T1706" s="50">
        <v>7.0379701139775793E-3</v>
      </c>
      <c r="U1706" s="50">
        <v>3.0010613331116422</v>
      </c>
      <c r="V1706" s="51">
        <v>84.897073996312159</v>
      </c>
      <c r="X1706" s="49">
        <v>0.21252399999999999</v>
      </c>
      <c r="Y1706" s="49">
        <v>30.094899999999999</v>
      </c>
      <c r="Z1706" s="49">
        <v>0.48467500000000002</v>
      </c>
      <c r="AA1706" s="49">
        <v>8.0731800000000007</v>
      </c>
      <c r="AB1706" s="49">
        <v>7.1399699999999999</v>
      </c>
      <c r="AC1706" s="49">
        <v>0.175426</v>
      </c>
      <c r="AD1706" s="49">
        <v>4.8300700000000001</v>
      </c>
      <c r="AE1706" s="312"/>
      <c r="AF1706" s="343" t="s">
        <v>1744</v>
      </c>
      <c r="AG1706" s="343">
        <v>30</v>
      </c>
      <c r="AH1706" s="343">
        <v>15</v>
      </c>
      <c r="AI1706" s="343"/>
      <c r="AJ1706" s="343"/>
      <c r="AK1706" s="343"/>
      <c r="AL1706" s="343"/>
      <c r="AM1706" s="343"/>
      <c r="AN1706" s="343"/>
      <c r="AO1706" s="343"/>
      <c r="AP1706" s="343"/>
      <c r="AQ1706" s="343"/>
      <c r="AR1706" s="343"/>
      <c r="AS1706" s="343"/>
      <c r="AT1706" s="343"/>
      <c r="AU1706" s="343"/>
      <c r="AV1706" s="343"/>
      <c r="AW1706" s="343"/>
      <c r="AX1706" s="343"/>
      <c r="AY1706" s="343"/>
      <c r="AZ1706" s="343"/>
      <c r="BA1706" s="343"/>
      <c r="BB1706" s="343"/>
      <c r="BC1706" s="343"/>
      <c r="BD1706" s="343"/>
      <c r="BE1706" s="475"/>
      <c r="BF1706" s="475"/>
      <c r="BG1706" s="475"/>
      <c r="BH1706" s="475"/>
      <c r="BI1706" s="475"/>
      <c r="BJ1706" s="475"/>
      <c r="BK1706" s="475"/>
      <c r="BL1706" s="475"/>
      <c r="BM1706" s="475"/>
      <c r="BN1706" s="475"/>
      <c r="BO1706" s="475"/>
      <c r="BP1706" s="306"/>
      <c r="BQ1706" s="496"/>
      <c r="BR1706" s="496"/>
      <c r="BS1706" s="496"/>
      <c r="BT1706" s="496"/>
      <c r="BU1706" s="496"/>
      <c r="BV1706" s="496"/>
    </row>
    <row r="1707" spans="1:74" s="52" customFormat="1" ht="12.75">
      <c r="A1707" s="45">
        <v>2735.6132650573031</v>
      </c>
      <c r="B1707" s="46" t="s">
        <v>342</v>
      </c>
      <c r="C1707" s="47" t="s">
        <v>353</v>
      </c>
      <c r="D1707" s="48">
        <v>51.000000000000007</v>
      </c>
      <c r="E1707" s="49">
        <v>39.311999999999998</v>
      </c>
      <c r="F1707" s="49">
        <v>5.3175E-2</v>
      </c>
      <c r="G1707" s="49">
        <v>14.1068</v>
      </c>
      <c r="H1707" s="49">
        <v>0.275978</v>
      </c>
      <c r="I1707" s="49">
        <v>0.191493</v>
      </c>
      <c r="J1707" s="49">
        <v>44.825299999999999</v>
      </c>
      <c r="K1707" s="49">
        <v>0.24579300000000001</v>
      </c>
      <c r="L1707" s="49">
        <v>99.052889000000008</v>
      </c>
      <c r="M1707" s="47"/>
      <c r="N1707" s="50">
        <v>0.99417945344151903</v>
      </c>
      <c r="O1707" s="50">
        <v>1.0632185812210224E-3</v>
      </c>
      <c r="P1707" s="50">
        <v>0.29834869834862116</v>
      </c>
      <c r="Q1707" s="50">
        <v>5.6138137466984813E-3</v>
      </c>
      <c r="R1707" s="50">
        <v>4.1018359445699291E-3</v>
      </c>
      <c r="S1707" s="50">
        <v>1.6899404243062208</v>
      </c>
      <c r="T1707" s="50">
        <v>6.6598861047450653E-3</v>
      </c>
      <c r="U1707" s="50">
        <v>3.0011695901144098</v>
      </c>
      <c r="V1707" s="51">
        <v>84.994702483195496</v>
      </c>
      <c r="X1707" s="49">
        <v>0.21274999999999999</v>
      </c>
      <c r="Y1707" s="49">
        <v>29.292100000000001</v>
      </c>
      <c r="Z1707" s="49">
        <v>0.48638500000000001</v>
      </c>
      <c r="AA1707" s="49">
        <v>7.8718599999999999</v>
      </c>
      <c r="AB1707" s="49">
        <v>7.1833400000000003</v>
      </c>
      <c r="AC1707" s="49">
        <v>0.17535999999999999</v>
      </c>
      <c r="AD1707" s="49">
        <v>4.9604499999999998</v>
      </c>
      <c r="AE1707" s="312"/>
      <c r="AF1707" s="343" t="s">
        <v>1744</v>
      </c>
      <c r="AG1707" s="343">
        <v>30</v>
      </c>
      <c r="AH1707" s="343">
        <v>15</v>
      </c>
      <c r="AI1707" s="343"/>
      <c r="AJ1707" s="343"/>
      <c r="AK1707" s="343"/>
      <c r="AL1707" s="343"/>
      <c r="AM1707" s="343"/>
      <c r="AN1707" s="343"/>
      <c r="AO1707" s="343"/>
      <c r="AP1707" s="343"/>
      <c r="AQ1707" s="343"/>
      <c r="AR1707" s="343"/>
      <c r="AS1707" s="343"/>
      <c r="AT1707" s="343"/>
      <c r="AU1707" s="343"/>
      <c r="AV1707" s="343"/>
      <c r="AW1707" s="343"/>
      <c r="AX1707" s="343"/>
      <c r="AY1707" s="343"/>
      <c r="AZ1707" s="343"/>
      <c r="BA1707" s="343"/>
      <c r="BB1707" s="343"/>
      <c r="BC1707" s="343"/>
      <c r="BD1707" s="343"/>
      <c r="BE1707" s="475"/>
      <c r="BF1707" s="475"/>
      <c r="BG1707" s="475"/>
      <c r="BH1707" s="475"/>
      <c r="BI1707" s="475"/>
      <c r="BJ1707" s="475"/>
      <c r="BK1707" s="475"/>
      <c r="BL1707" s="475"/>
      <c r="BM1707" s="475"/>
      <c r="BN1707" s="475"/>
      <c r="BO1707" s="475"/>
      <c r="BP1707" s="306"/>
      <c r="BQ1707" s="496"/>
      <c r="BR1707" s="496"/>
      <c r="BS1707" s="496"/>
      <c r="BT1707" s="496"/>
      <c r="BU1707" s="496"/>
      <c r="BV1707" s="496"/>
    </row>
    <row r="1708" spans="1:74" s="52" customFormat="1" ht="12.75">
      <c r="A1708" s="45">
        <v>2735.6132650573031</v>
      </c>
      <c r="B1708" s="46" t="s">
        <v>342</v>
      </c>
      <c r="C1708" s="47" t="s">
        <v>353</v>
      </c>
      <c r="D1708" s="48">
        <v>56.100000000000009</v>
      </c>
      <c r="E1708" s="49">
        <v>39.288499999999999</v>
      </c>
      <c r="F1708" s="49">
        <v>5.0538E-2</v>
      </c>
      <c r="G1708" s="49">
        <v>14.110099999999999</v>
      </c>
      <c r="H1708" s="49">
        <v>0.32010899999999998</v>
      </c>
      <c r="I1708" s="49">
        <v>0.185969</v>
      </c>
      <c r="J1708" s="49">
        <v>45.024500000000003</v>
      </c>
      <c r="K1708" s="49">
        <v>0.25732500000000003</v>
      </c>
      <c r="L1708" s="49">
        <v>99.269936999999999</v>
      </c>
      <c r="M1708" s="47"/>
      <c r="N1708" s="50">
        <v>0.99197828058012993</v>
      </c>
      <c r="O1708" s="50">
        <v>1.0088583232391063E-3</v>
      </c>
      <c r="P1708" s="50">
        <v>0.29793587522454273</v>
      </c>
      <c r="Q1708" s="50">
        <v>6.5009749453592272E-3</v>
      </c>
      <c r="R1708" s="50">
        <v>3.9770679411782464E-3</v>
      </c>
      <c r="S1708" s="50">
        <v>1.6947051897533054</v>
      </c>
      <c r="T1708" s="50">
        <v>6.9610754993449679E-3</v>
      </c>
      <c r="U1708" s="50">
        <v>3.0040462157691969</v>
      </c>
      <c r="V1708" s="51">
        <v>85.048191545332088</v>
      </c>
      <c r="X1708" s="49">
        <v>0.213006</v>
      </c>
      <c r="Y1708" s="49">
        <v>31.9816</v>
      </c>
      <c r="Z1708" s="49">
        <v>0.48630800000000002</v>
      </c>
      <c r="AA1708" s="49">
        <v>6.8241300000000003</v>
      </c>
      <c r="AB1708" s="49">
        <v>7.4675799999999999</v>
      </c>
      <c r="AC1708" s="49">
        <v>0.17500299999999999</v>
      </c>
      <c r="AD1708" s="49">
        <v>4.7193100000000001</v>
      </c>
      <c r="AE1708" s="312"/>
      <c r="AF1708" s="343" t="s">
        <v>1744</v>
      </c>
      <c r="AG1708" s="343">
        <v>30</v>
      </c>
      <c r="AH1708" s="343">
        <v>15</v>
      </c>
      <c r="AI1708" s="343"/>
      <c r="AJ1708" s="343"/>
      <c r="AK1708" s="343"/>
      <c r="AL1708" s="343"/>
      <c r="AM1708" s="343"/>
      <c r="AN1708" s="343"/>
      <c r="AO1708" s="343"/>
      <c r="AP1708" s="343"/>
      <c r="AQ1708" s="343"/>
      <c r="AR1708" s="343"/>
      <c r="AS1708" s="343"/>
      <c r="AT1708" s="343"/>
      <c r="AU1708" s="343"/>
      <c r="AV1708" s="343"/>
      <c r="AW1708" s="343"/>
      <c r="AX1708" s="343"/>
      <c r="AY1708" s="343"/>
      <c r="AZ1708" s="343"/>
      <c r="BA1708" s="343"/>
      <c r="BB1708" s="343"/>
      <c r="BC1708" s="343"/>
      <c r="BD1708" s="343"/>
      <c r="BE1708" s="475"/>
      <c r="BF1708" s="475"/>
      <c r="BG1708" s="475"/>
      <c r="BH1708" s="475"/>
      <c r="BI1708" s="475"/>
      <c r="BJ1708" s="475"/>
      <c r="BK1708" s="475"/>
      <c r="BL1708" s="475"/>
      <c r="BM1708" s="475"/>
      <c r="BN1708" s="475"/>
      <c r="BO1708" s="475"/>
      <c r="BP1708" s="306"/>
      <c r="BQ1708" s="496"/>
      <c r="BR1708" s="496"/>
      <c r="BS1708" s="496"/>
      <c r="BT1708" s="496"/>
      <c r="BU1708" s="496"/>
      <c r="BV1708" s="496"/>
    </row>
    <row r="1709" spans="1:74" s="52" customFormat="1" ht="12.75">
      <c r="A1709" s="45">
        <v>2735.6132650573031</v>
      </c>
      <c r="B1709" s="46" t="s">
        <v>342</v>
      </c>
      <c r="C1709" s="47" t="s">
        <v>353</v>
      </c>
      <c r="D1709" s="48">
        <v>61.20000000000001</v>
      </c>
      <c r="E1709" s="49">
        <v>39.387500000000003</v>
      </c>
      <c r="F1709" s="49">
        <v>6.9558999999999996E-2</v>
      </c>
      <c r="G1709" s="49">
        <v>14.2014</v>
      </c>
      <c r="H1709" s="49">
        <v>0.33646999999999999</v>
      </c>
      <c r="I1709" s="49">
        <v>0.18792500000000001</v>
      </c>
      <c r="J1709" s="49">
        <v>44.921199999999999</v>
      </c>
      <c r="K1709" s="49">
        <v>0.239897</v>
      </c>
      <c r="L1709" s="49">
        <v>99.370936</v>
      </c>
      <c r="M1709" s="47"/>
      <c r="N1709" s="50">
        <v>0.99359534722061171</v>
      </c>
      <c r="O1709" s="50">
        <v>1.3873303199993152E-3</v>
      </c>
      <c r="P1709" s="50">
        <v>0.29959757032485423</v>
      </c>
      <c r="Q1709" s="50">
        <v>6.8271803180410965E-3</v>
      </c>
      <c r="R1709" s="50">
        <v>4.0153317336805942E-3</v>
      </c>
      <c r="S1709" s="50">
        <v>1.6893165148092941</v>
      </c>
      <c r="T1709" s="50">
        <v>6.4838595289212477E-3</v>
      </c>
      <c r="U1709" s="50">
        <v>3.0020254202167314</v>
      </c>
      <c r="V1709" s="51">
        <v>84.936625842003281</v>
      </c>
      <c r="X1709" s="49">
        <v>0.21263799999999999</v>
      </c>
      <c r="Y1709" s="49">
        <v>22.797999999999998</v>
      </c>
      <c r="Z1709" s="49">
        <v>0.48482500000000001</v>
      </c>
      <c r="AA1709" s="49">
        <v>6.45655</v>
      </c>
      <c r="AB1709" s="49">
        <v>7.28498</v>
      </c>
      <c r="AC1709" s="49">
        <v>0.17529400000000001</v>
      </c>
      <c r="AD1709" s="49">
        <v>5.0046799999999996</v>
      </c>
      <c r="AE1709" s="312"/>
      <c r="AF1709" s="343" t="s">
        <v>1744</v>
      </c>
      <c r="AG1709" s="343">
        <v>30</v>
      </c>
      <c r="AH1709" s="343">
        <v>15</v>
      </c>
      <c r="AI1709" s="343"/>
      <c r="AJ1709" s="343"/>
      <c r="AK1709" s="343"/>
      <c r="AL1709" s="343"/>
      <c r="AM1709" s="343"/>
      <c r="AN1709" s="343"/>
      <c r="AO1709" s="343"/>
      <c r="AP1709" s="343"/>
      <c r="AQ1709" s="343"/>
      <c r="AR1709" s="343"/>
      <c r="AS1709" s="343"/>
      <c r="AT1709" s="343"/>
      <c r="AU1709" s="343"/>
      <c r="AV1709" s="343"/>
      <c r="AW1709" s="343"/>
      <c r="AX1709" s="343"/>
      <c r="AY1709" s="343"/>
      <c r="AZ1709" s="343"/>
      <c r="BA1709" s="343"/>
      <c r="BB1709" s="343"/>
      <c r="BC1709" s="343"/>
      <c r="BD1709" s="343"/>
      <c r="BE1709" s="475"/>
      <c r="BF1709" s="475"/>
      <c r="BG1709" s="475"/>
      <c r="BH1709" s="475"/>
      <c r="BI1709" s="475"/>
      <c r="BJ1709" s="475"/>
      <c r="BK1709" s="475"/>
      <c r="BL1709" s="475"/>
      <c r="BM1709" s="475"/>
      <c r="BN1709" s="475"/>
      <c r="BO1709" s="475"/>
      <c r="BP1709" s="306"/>
      <c r="BQ1709" s="496"/>
      <c r="BR1709" s="496"/>
      <c r="BS1709" s="496"/>
      <c r="BT1709" s="496"/>
      <c r="BU1709" s="496"/>
      <c r="BV1709" s="496"/>
    </row>
    <row r="1710" spans="1:74" s="52" customFormat="1" ht="12.75">
      <c r="A1710" s="45">
        <v>2735.6132650573031</v>
      </c>
      <c r="B1710" s="46" t="s">
        <v>342</v>
      </c>
      <c r="C1710" s="47" t="s">
        <v>353</v>
      </c>
      <c r="D1710" s="48">
        <v>66.300000000000011</v>
      </c>
      <c r="E1710" s="49">
        <v>39.307400000000001</v>
      </c>
      <c r="F1710" s="49">
        <v>6.5726000000000007E-2</v>
      </c>
      <c r="G1710" s="49">
        <v>14.418100000000001</v>
      </c>
      <c r="H1710" s="49">
        <v>0.30591099999999999</v>
      </c>
      <c r="I1710" s="49">
        <v>0.20986199999999999</v>
      </c>
      <c r="J1710" s="49">
        <v>45.069699999999997</v>
      </c>
      <c r="K1710" s="49">
        <v>0.266038</v>
      </c>
      <c r="L1710" s="49">
        <v>99.663823999999991</v>
      </c>
      <c r="M1710" s="47"/>
      <c r="N1710" s="50">
        <v>0.9901106898542289</v>
      </c>
      <c r="O1710" s="50">
        <v>1.3089469598805618E-3</v>
      </c>
      <c r="P1710" s="50">
        <v>0.30372004711681061</v>
      </c>
      <c r="Q1710" s="50">
        <v>6.197954979617672E-3</v>
      </c>
      <c r="R1710" s="50">
        <v>4.4774317838341066E-3</v>
      </c>
      <c r="S1710" s="50">
        <v>1.6923985479515926</v>
      </c>
      <c r="T1710" s="50">
        <v>7.1797736514937829E-3</v>
      </c>
      <c r="U1710" s="50">
        <v>3.006019400273642</v>
      </c>
      <c r="V1710" s="51">
        <v>84.784468825290276</v>
      </c>
      <c r="X1710" s="49">
        <v>0.21290600000000001</v>
      </c>
      <c r="Y1710" s="49">
        <v>24.002600000000001</v>
      </c>
      <c r="Z1710" s="49">
        <v>0.48074299999999998</v>
      </c>
      <c r="AA1710" s="49">
        <v>7.1540900000000001</v>
      </c>
      <c r="AB1710" s="49">
        <v>6.6381100000000002</v>
      </c>
      <c r="AC1710" s="49">
        <v>0.17511299999999999</v>
      </c>
      <c r="AD1710" s="49">
        <v>4.6046100000000001</v>
      </c>
      <c r="AE1710" s="312"/>
      <c r="AF1710" s="343" t="s">
        <v>1744</v>
      </c>
      <c r="AG1710" s="343">
        <v>30</v>
      </c>
      <c r="AH1710" s="343">
        <v>15</v>
      </c>
      <c r="AI1710" s="343"/>
      <c r="AJ1710" s="343"/>
      <c r="AK1710" s="343"/>
      <c r="AL1710" s="343"/>
      <c r="AM1710" s="343"/>
      <c r="AN1710" s="343"/>
      <c r="AO1710" s="343"/>
      <c r="AP1710" s="343"/>
      <c r="AQ1710" s="343"/>
      <c r="AR1710" s="343"/>
      <c r="AS1710" s="343"/>
      <c r="AT1710" s="343"/>
      <c r="AU1710" s="343"/>
      <c r="AV1710" s="343"/>
      <c r="AW1710" s="343"/>
      <c r="AX1710" s="343"/>
      <c r="AY1710" s="343"/>
      <c r="AZ1710" s="343"/>
      <c r="BA1710" s="343"/>
      <c r="BB1710" s="343"/>
      <c r="BC1710" s="343"/>
      <c r="BD1710" s="343"/>
      <c r="BE1710" s="475"/>
      <c r="BF1710" s="475"/>
      <c r="BG1710" s="475"/>
      <c r="BH1710" s="475"/>
      <c r="BI1710" s="475"/>
      <c r="BJ1710" s="475"/>
      <c r="BK1710" s="475"/>
      <c r="BL1710" s="475"/>
      <c r="BM1710" s="475"/>
      <c r="BN1710" s="475"/>
      <c r="BO1710" s="475"/>
      <c r="BP1710" s="306"/>
      <c r="BQ1710" s="496"/>
      <c r="BR1710" s="496"/>
      <c r="BS1710" s="496"/>
      <c r="BT1710" s="496"/>
      <c r="BU1710" s="496"/>
      <c r="BV1710" s="496"/>
    </row>
    <row r="1711" spans="1:74" s="52" customFormat="1" ht="12.75">
      <c r="A1711" s="45">
        <v>2735.6132650573031</v>
      </c>
      <c r="B1711" s="46" t="s">
        <v>342</v>
      </c>
      <c r="C1711" s="47" t="s">
        <v>353</v>
      </c>
      <c r="D1711" s="48">
        <v>71.400000000000006</v>
      </c>
      <c r="E1711" s="49">
        <v>39.402099999999997</v>
      </c>
      <c r="F1711" s="49">
        <v>4.2879E-2</v>
      </c>
      <c r="G1711" s="49">
        <v>14.331899999999999</v>
      </c>
      <c r="H1711" s="49">
        <v>0.26655099999999998</v>
      </c>
      <c r="I1711" s="49">
        <v>0.19911699999999999</v>
      </c>
      <c r="J1711" s="49">
        <v>44.870699999999999</v>
      </c>
      <c r="K1711" s="49">
        <v>0.22597700000000001</v>
      </c>
      <c r="L1711" s="49">
        <v>99.367919999999998</v>
      </c>
      <c r="M1711" s="47"/>
      <c r="N1711" s="50">
        <v>0.99431389329112396</v>
      </c>
      <c r="O1711" s="50">
        <v>8.5550825075702717E-4</v>
      </c>
      <c r="P1711" s="50">
        <v>0.30245718241656189</v>
      </c>
      <c r="Q1711" s="50">
        <v>5.4103872057546304E-3</v>
      </c>
      <c r="R1711" s="50">
        <v>4.2559666723821863E-3</v>
      </c>
      <c r="S1711" s="50">
        <v>1.6880119979796193</v>
      </c>
      <c r="T1711" s="50">
        <v>6.1097863671635963E-3</v>
      </c>
      <c r="U1711" s="50">
        <v>3.0022681781913625</v>
      </c>
      <c r="V1711" s="51">
        <v>84.804729186695511</v>
      </c>
      <c r="X1711" s="49">
        <v>0.21255499999999999</v>
      </c>
      <c r="Y1711" s="49">
        <v>37.009599999999999</v>
      </c>
      <c r="Z1711" s="49">
        <v>0.48280299999999998</v>
      </c>
      <c r="AA1711" s="49">
        <v>8.1629299999999994</v>
      </c>
      <c r="AB1711" s="49">
        <v>6.7572700000000001</v>
      </c>
      <c r="AC1711" s="49">
        <v>0.17540800000000001</v>
      </c>
      <c r="AD1711" s="49">
        <v>5.4966699999999999</v>
      </c>
      <c r="AE1711" s="312"/>
      <c r="AF1711" s="343" t="s">
        <v>1744</v>
      </c>
      <c r="AG1711" s="343">
        <v>30</v>
      </c>
      <c r="AH1711" s="343">
        <v>15</v>
      </c>
      <c r="AI1711" s="343"/>
      <c r="AJ1711" s="343"/>
      <c r="AK1711" s="343"/>
      <c r="AL1711" s="343"/>
      <c r="AM1711" s="343"/>
      <c r="AN1711" s="343"/>
      <c r="AO1711" s="343"/>
      <c r="AP1711" s="343"/>
      <c r="AQ1711" s="343"/>
      <c r="AR1711" s="343"/>
      <c r="AS1711" s="343"/>
      <c r="AT1711" s="343"/>
      <c r="AU1711" s="343"/>
      <c r="AV1711" s="343"/>
      <c r="AW1711" s="343"/>
      <c r="AX1711" s="343"/>
      <c r="AY1711" s="343"/>
      <c r="AZ1711" s="343"/>
      <c r="BA1711" s="343"/>
      <c r="BB1711" s="343"/>
      <c r="BC1711" s="343"/>
      <c r="BD1711" s="343"/>
      <c r="BE1711" s="475"/>
      <c r="BF1711" s="475"/>
      <c r="BG1711" s="475"/>
      <c r="BH1711" s="475"/>
      <c r="BI1711" s="475"/>
      <c r="BJ1711" s="475"/>
      <c r="BK1711" s="475"/>
      <c r="BL1711" s="475"/>
      <c r="BM1711" s="475"/>
      <c r="BN1711" s="475"/>
      <c r="BO1711" s="475"/>
      <c r="BP1711" s="306"/>
      <c r="BQ1711" s="496"/>
      <c r="BR1711" s="496"/>
      <c r="BS1711" s="496"/>
      <c r="BT1711" s="496"/>
      <c r="BU1711" s="496"/>
      <c r="BV1711" s="496"/>
    </row>
    <row r="1712" spans="1:74" s="52" customFormat="1" ht="12.75">
      <c r="A1712" s="45">
        <v>2735.6132650573031</v>
      </c>
      <c r="B1712" s="46" t="s">
        <v>342</v>
      </c>
      <c r="C1712" s="47" t="s">
        <v>353</v>
      </c>
      <c r="D1712" s="48">
        <v>76.5</v>
      </c>
      <c r="E1712" s="49">
        <v>39.370399999999997</v>
      </c>
      <c r="F1712" s="49">
        <v>3.4959999999999998E-2</v>
      </c>
      <c r="G1712" s="49">
        <v>14.420500000000001</v>
      </c>
      <c r="H1712" s="49">
        <v>0.29663800000000001</v>
      </c>
      <c r="I1712" s="49">
        <v>0.19337199999999999</v>
      </c>
      <c r="J1712" s="49">
        <v>44.751100000000001</v>
      </c>
      <c r="K1712" s="49">
        <v>0.24040700000000001</v>
      </c>
      <c r="L1712" s="49">
        <v>99.327893999999986</v>
      </c>
      <c r="M1712" s="47"/>
      <c r="N1712" s="50">
        <v>0.99464662093439149</v>
      </c>
      <c r="O1712" s="50">
        <v>6.9830608002463275E-4</v>
      </c>
      <c r="P1712" s="50">
        <v>0.30467393186293934</v>
      </c>
      <c r="Q1712" s="50">
        <v>6.027950274608884E-3</v>
      </c>
      <c r="R1712" s="50">
        <v>4.1378840094783466E-3</v>
      </c>
      <c r="S1712" s="50">
        <v>1.6854320370567641</v>
      </c>
      <c r="T1712" s="50">
        <v>6.5073436284909716E-3</v>
      </c>
      <c r="U1712" s="50">
        <v>3.002734971532985</v>
      </c>
      <c r="V1712" s="51">
        <v>84.690567405899159</v>
      </c>
      <c r="X1712" s="49">
        <v>0.212648</v>
      </c>
      <c r="Y1712" s="49">
        <v>46.790599999999998</v>
      </c>
      <c r="Z1712" s="49">
        <v>0.48088700000000001</v>
      </c>
      <c r="AA1712" s="49">
        <v>7.3654999999999999</v>
      </c>
      <c r="AB1712" s="49">
        <v>7.0254899999999996</v>
      </c>
      <c r="AC1712" s="49">
        <v>0.17572599999999999</v>
      </c>
      <c r="AD1712" s="49">
        <v>5.0801299999999996</v>
      </c>
      <c r="AE1712" s="312"/>
      <c r="AF1712" s="343" t="s">
        <v>1744</v>
      </c>
      <c r="AG1712" s="343">
        <v>30</v>
      </c>
      <c r="AH1712" s="343">
        <v>15</v>
      </c>
      <c r="AI1712" s="343"/>
      <c r="AJ1712" s="343"/>
      <c r="AK1712" s="343"/>
      <c r="AL1712" s="343"/>
      <c r="AM1712" s="343"/>
      <c r="AN1712" s="343"/>
      <c r="AO1712" s="343"/>
      <c r="AP1712" s="343"/>
      <c r="AQ1712" s="343"/>
      <c r="AR1712" s="343"/>
      <c r="AS1712" s="343"/>
      <c r="AT1712" s="343"/>
      <c r="AU1712" s="343"/>
      <c r="AV1712" s="343"/>
      <c r="AW1712" s="343"/>
      <c r="AX1712" s="343"/>
      <c r="AY1712" s="343"/>
      <c r="AZ1712" s="343"/>
      <c r="BA1712" s="343"/>
      <c r="BB1712" s="343"/>
      <c r="BC1712" s="343"/>
      <c r="BD1712" s="343"/>
      <c r="BE1712" s="475"/>
      <c r="BF1712" s="475"/>
      <c r="BG1712" s="475"/>
      <c r="BH1712" s="475"/>
      <c r="BI1712" s="475"/>
      <c r="BJ1712" s="475"/>
      <c r="BK1712" s="475"/>
      <c r="BL1712" s="475"/>
      <c r="BM1712" s="475"/>
      <c r="BN1712" s="475"/>
      <c r="BO1712" s="475"/>
      <c r="BP1712" s="306"/>
      <c r="BQ1712" s="496"/>
      <c r="BR1712" s="496"/>
      <c r="BS1712" s="496"/>
      <c r="BT1712" s="496"/>
      <c r="BU1712" s="496"/>
      <c r="BV1712" s="496"/>
    </row>
    <row r="1713" spans="1:74" s="52" customFormat="1" ht="12.75">
      <c r="A1713" s="45">
        <v>2735.6132650573031</v>
      </c>
      <c r="B1713" s="46" t="s">
        <v>342</v>
      </c>
      <c r="C1713" s="47" t="s">
        <v>353</v>
      </c>
      <c r="D1713" s="48">
        <v>81.599999999999994</v>
      </c>
      <c r="E1713" s="49">
        <v>39.317</v>
      </c>
      <c r="F1713" s="49">
        <v>4.6308000000000002E-2</v>
      </c>
      <c r="G1713" s="49">
        <v>14.368</v>
      </c>
      <c r="H1713" s="49">
        <v>0.31052600000000002</v>
      </c>
      <c r="I1713" s="49">
        <v>0.18989400000000001</v>
      </c>
      <c r="J1713" s="49">
        <v>44.776400000000002</v>
      </c>
      <c r="K1713" s="49">
        <v>0.233788</v>
      </c>
      <c r="L1713" s="49">
        <v>99.259199000000024</v>
      </c>
      <c r="M1713" s="47"/>
      <c r="N1713" s="50">
        <v>0.99390251397849239</v>
      </c>
      <c r="O1713" s="50">
        <v>9.2553928275541854E-4</v>
      </c>
      <c r="P1713" s="50">
        <v>0.30374961065740941</v>
      </c>
      <c r="Q1713" s="50">
        <v>6.3140101837021257E-3</v>
      </c>
      <c r="R1713" s="50">
        <v>4.06593469147496E-3</v>
      </c>
      <c r="S1713" s="50">
        <v>1.6874120096633154</v>
      </c>
      <c r="T1713" s="50">
        <v>6.332034606538816E-3</v>
      </c>
      <c r="U1713" s="50">
        <v>3.0032165711944576</v>
      </c>
      <c r="V1713" s="51">
        <v>84.745105190984788</v>
      </c>
      <c r="X1713" s="49">
        <v>0.212754</v>
      </c>
      <c r="Y1713" s="49">
        <v>34.498800000000003</v>
      </c>
      <c r="Z1713" s="49">
        <v>0.48172599999999999</v>
      </c>
      <c r="AA1713" s="49">
        <v>7.0329800000000002</v>
      </c>
      <c r="AB1713" s="49">
        <v>7.0969199999999999</v>
      </c>
      <c r="AC1713" s="49">
        <v>0.175595</v>
      </c>
      <c r="AD1713" s="49">
        <v>5.3101000000000003</v>
      </c>
      <c r="AE1713" s="312"/>
      <c r="AF1713" s="343" t="s">
        <v>1744</v>
      </c>
      <c r="AG1713" s="343">
        <v>30</v>
      </c>
      <c r="AH1713" s="343">
        <v>15</v>
      </c>
      <c r="AI1713" s="343"/>
      <c r="AJ1713" s="343"/>
      <c r="AK1713" s="343"/>
      <c r="AL1713" s="343"/>
      <c r="AM1713" s="343"/>
      <c r="AN1713" s="343"/>
      <c r="AO1713" s="343"/>
      <c r="AP1713" s="343"/>
      <c r="AQ1713" s="343"/>
      <c r="AR1713" s="343"/>
      <c r="AS1713" s="343"/>
      <c r="AT1713" s="343"/>
      <c r="AU1713" s="343"/>
      <c r="AV1713" s="343"/>
      <c r="AW1713" s="343"/>
      <c r="AX1713" s="343"/>
      <c r="AY1713" s="343"/>
      <c r="AZ1713" s="343"/>
      <c r="BA1713" s="343"/>
      <c r="BB1713" s="343"/>
      <c r="BC1713" s="343"/>
      <c r="BD1713" s="343"/>
      <c r="BE1713" s="475"/>
      <c r="BF1713" s="475"/>
      <c r="BG1713" s="475"/>
      <c r="BH1713" s="475"/>
      <c r="BI1713" s="475"/>
      <c r="BJ1713" s="475"/>
      <c r="BK1713" s="475"/>
      <c r="BL1713" s="475"/>
      <c r="BM1713" s="475"/>
      <c r="BN1713" s="475"/>
      <c r="BO1713" s="475"/>
      <c r="BP1713" s="306"/>
      <c r="BQ1713" s="496"/>
      <c r="BR1713" s="496"/>
      <c r="BS1713" s="496"/>
      <c r="BT1713" s="496"/>
      <c r="BU1713" s="496"/>
      <c r="BV1713" s="496"/>
    </row>
    <row r="1714" spans="1:74" s="52" customFormat="1" ht="12.75">
      <c r="A1714" s="45">
        <v>2735.6132650573031</v>
      </c>
      <c r="B1714" s="46" t="s">
        <v>342</v>
      </c>
      <c r="C1714" s="47" t="s">
        <v>353</v>
      </c>
      <c r="D1714" s="48">
        <v>86.699999999999989</v>
      </c>
      <c r="E1714" s="49">
        <v>39.257800000000003</v>
      </c>
      <c r="F1714" s="49">
        <v>3.8358999999999997E-2</v>
      </c>
      <c r="G1714" s="49">
        <v>14.3307</v>
      </c>
      <c r="H1714" s="49">
        <v>0.27549699999999999</v>
      </c>
      <c r="I1714" s="49">
        <v>0.19848199999999999</v>
      </c>
      <c r="J1714" s="49">
        <v>44.916699999999999</v>
      </c>
      <c r="K1714" s="49">
        <v>0.26480300000000001</v>
      </c>
      <c r="L1714" s="49">
        <v>99.317633999999998</v>
      </c>
      <c r="M1714" s="47"/>
      <c r="N1714" s="50">
        <v>0.99167452356074204</v>
      </c>
      <c r="O1714" s="50">
        <v>7.6610075425606887E-4</v>
      </c>
      <c r="P1714" s="50">
        <v>0.30273776237474165</v>
      </c>
      <c r="Q1714" s="50">
        <v>5.5976271123989911E-3</v>
      </c>
      <c r="R1714" s="50">
        <v>4.246685161814103E-3</v>
      </c>
      <c r="S1714" s="50">
        <v>1.6914516383599971</v>
      </c>
      <c r="T1714" s="50">
        <v>7.1667746112439312E-3</v>
      </c>
      <c r="U1714" s="50">
        <v>3.0046918329337111</v>
      </c>
      <c r="V1714" s="51">
        <v>84.819006546559677</v>
      </c>
      <c r="X1714" s="49">
        <v>0.21302699999999999</v>
      </c>
      <c r="Y1714" s="49">
        <v>41.467799999999997</v>
      </c>
      <c r="Z1714" s="49">
        <v>0.48255500000000001</v>
      </c>
      <c r="AA1714" s="49">
        <v>7.9814100000000003</v>
      </c>
      <c r="AB1714" s="49">
        <v>6.8482000000000003</v>
      </c>
      <c r="AC1714" s="49">
        <v>0.17530000000000001</v>
      </c>
      <c r="AD1714" s="49">
        <v>4.7083899999999996</v>
      </c>
      <c r="AE1714" s="312"/>
      <c r="AF1714" s="343" t="s">
        <v>1744</v>
      </c>
      <c r="AG1714" s="343">
        <v>30</v>
      </c>
      <c r="AH1714" s="343">
        <v>15</v>
      </c>
      <c r="AI1714" s="343"/>
      <c r="AJ1714" s="343"/>
      <c r="AK1714" s="343"/>
      <c r="AL1714" s="343"/>
      <c r="AM1714" s="343"/>
      <c r="AN1714" s="343"/>
      <c r="AO1714" s="343"/>
      <c r="AP1714" s="343"/>
      <c r="AQ1714" s="343"/>
      <c r="AR1714" s="343"/>
      <c r="AS1714" s="343"/>
      <c r="AT1714" s="343"/>
      <c r="AU1714" s="343"/>
      <c r="AV1714" s="343"/>
      <c r="AW1714" s="343"/>
      <c r="AX1714" s="343"/>
      <c r="AY1714" s="343"/>
      <c r="AZ1714" s="343"/>
      <c r="BA1714" s="343"/>
      <c r="BB1714" s="343"/>
      <c r="BC1714" s="343"/>
      <c r="BD1714" s="343"/>
      <c r="BE1714" s="475"/>
      <c r="BF1714" s="475"/>
      <c r="BG1714" s="475"/>
      <c r="BH1714" s="475"/>
      <c r="BI1714" s="475"/>
      <c r="BJ1714" s="475"/>
      <c r="BK1714" s="475"/>
      <c r="BL1714" s="475"/>
      <c r="BM1714" s="475"/>
      <c r="BN1714" s="475"/>
      <c r="BO1714" s="475"/>
      <c r="BP1714" s="306"/>
      <c r="BQ1714" s="496"/>
      <c r="BR1714" s="496"/>
      <c r="BS1714" s="496"/>
      <c r="BT1714" s="496"/>
      <c r="BU1714" s="496"/>
      <c r="BV1714" s="496"/>
    </row>
    <row r="1715" spans="1:74" s="52" customFormat="1" ht="12.75">
      <c r="A1715" s="38"/>
      <c r="B1715" s="46"/>
      <c r="C1715" s="47"/>
      <c r="D1715" s="48"/>
      <c r="E1715" s="49"/>
      <c r="F1715" s="49"/>
      <c r="G1715" s="49"/>
      <c r="H1715" s="49"/>
      <c r="I1715" s="49"/>
      <c r="J1715" s="49"/>
      <c r="K1715" s="49"/>
      <c r="L1715" s="49"/>
      <c r="M1715" s="47"/>
      <c r="N1715" s="50"/>
      <c r="O1715" s="50"/>
      <c r="P1715" s="50"/>
      <c r="Q1715" s="50"/>
      <c r="R1715" s="50"/>
      <c r="S1715" s="50"/>
      <c r="T1715" s="50"/>
      <c r="U1715" s="50"/>
      <c r="V1715" s="51"/>
      <c r="AE1715" s="312"/>
      <c r="AF1715" s="312"/>
      <c r="AG1715" s="312"/>
      <c r="AH1715" s="312"/>
      <c r="AI1715" s="312"/>
      <c r="AJ1715" s="312"/>
      <c r="AK1715" s="312"/>
      <c r="AL1715" s="312"/>
      <c r="AM1715" s="312"/>
      <c r="AN1715" s="312"/>
      <c r="AO1715" s="312"/>
      <c r="AP1715" s="312"/>
      <c r="AQ1715" s="312"/>
      <c r="AR1715" s="312"/>
      <c r="AS1715" s="312"/>
      <c r="AT1715" s="312"/>
      <c r="AU1715" s="312"/>
      <c r="AV1715" s="312"/>
      <c r="AW1715" s="312"/>
      <c r="AX1715" s="312"/>
      <c r="AY1715" s="312"/>
      <c r="AZ1715" s="312"/>
      <c r="BA1715" s="312"/>
      <c r="BB1715" s="312"/>
      <c r="BC1715" s="312"/>
      <c r="BD1715" s="312"/>
      <c r="BE1715" s="306"/>
      <c r="BF1715" s="306"/>
      <c r="BG1715" s="306"/>
      <c r="BH1715" s="306"/>
      <c r="BI1715" s="306"/>
      <c r="BJ1715" s="306"/>
      <c r="BK1715" s="306"/>
      <c r="BL1715" s="306"/>
      <c r="BM1715" s="306"/>
      <c r="BN1715" s="306"/>
      <c r="BO1715" s="306"/>
      <c r="BP1715" s="306"/>
      <c r="BQ1715" s="496"/>
      <c r="BR1715" s="496"/>
      <c r="BS1715" s="496"/>
      <c r="BT1715" s="496"/>
      <c r="BU1715" s="496"/>
      <c r="BV1715" s="496"/>
    </row>
    <row r="1716" spans="1:74" s="52" customFormat="1" ht="12.75">
      <c r="A1716" s="45">
        <v>2735.6132650573031</v>
      </c>
      <c r="B1716" s="46" t="s">
        <v>342</v>
      </c>
      <c r="C1716" s="47" t="s">
        <v>354</v>
      </c>
      <c r="D1716" s="48">
        <v>0</v>
      </c>
      <c r="E1716" s="49">
        <v>38.872999999999998</v>
      </c>
      <c r="F1716" s="49">
        <v>4.9228000000000001E-2</v>
      </c>
      <c r="G1716" s="49">
        <v>17.247199999999999</v>
      </c>
      <c r="H1716" s="49">
        <v>0.23758099999999999</v>
      </c>
      <c r="I1716" s="49">
        <v>0.233317</v>
      </c>
      <c r="J1716" s="49">
        <v>42.709400000000002</v>
      </c>
      <c r="K1716" s="49">
        <v>0.298321</v>
      </c>
      <c r="L1716" s="49">
        <v>99.692423000000005</v>
      </c>
      <c r="M1716" s="47"/>
      <c r="N1716" s="50">
        <v>0.9915239547554856</v>
      </c>
      <c r="O1716" s="50">
        <v>9.9275654667384554E-4</v>
      </c>
      <c r="P1716" s="50">
        <v>0.3678999647376261</v>
      </c>
      <c r="Q1716" s="50">
        <v>4.8742831168757089E-3</v>
      </c>
      <c r="R1716" s="50">
        <v>5.0406585016953605E-3</v>
      </c>
      <c r="S1716" s="50">
        <v>1.6240042765717875</v>
      </c>
      <c r="T1716" s="50">
        <v>8.1526092305836944E-3</v>
      </c>
      <c r="U1716" s="50">
        <v>3.0038225130242076</v>
      </c>
      <c r="V1716" s="51">
        <v>81.53023839661185</v>
      </c>
      <c r="X1716" s="49">
        <v>0.21371100000000001</v>
      </c>
      <c r="Y1716" s="49">
        <v>33.124200000000002</v>
      </c>
      <c r="Z1716" s="49">
        <v>0.43821300000000002</v>
      </c>
      <c r="AA1716" s="49">
        <v>8.9425399999999993</v>
      </c>
      <c r="AB1716" s="49">
        <v>6.0689200000000003</v>
      </c>
      <c r="AC1716" s="49">
        <v>0.18154500000000001</v>
      </c>
      <c r="AD1716" s="49">
        <v>4.2734500000000004</v>
      </c>
      <c r="AE1716" s="312"/>
      <c r="AF1716" s="343" t="s">
        <v>1744</v>
      </c>
      <c r="AG1716" s="343">
        <v>30</v>
      </c>
      <c r="AH1716" s="343">
        <v>15</v>
      </c>
      <c r="AI1716" s="343"/>
      <c r="AJ1716" s="343"/>
      <c r="AK1716" s="343"/>
      <c r="AL1716" s="343"/>
      <c r="AM1716" s="343"/>
      <c r="AN1716" s="343"/>
      <c r="AO1716" s="343"/>
      <c r="AP1716" s="343"/>
      <c r="AQ1716" s="343"/>
      <c r="AR1716" s="343"/>
      <c r="AS1716" s="343"/>
      <c r="AT1716" s="343"/>
      <c r="AU1716" s="343"/>
      <c r="AV1716" s="343"/>
      <c r="AW1716" s="343"/>
      <c r="AX1716" s="343"/>
      <c r="AY1716" s="343"/>
      <c r="AZ1716" s="343"/>
      <c r="BA1716" s="343"/>
      <c r="BB1716" s="343"/>
      <c r="BC1716" s="343"/>
      <c r="BD1716" s="343"/>
      <c r="BE1716" s="475"/>
      <c r="BF1716" s="475"/>
      <c r="BG1716" s="475"/>
      <c r="BH1716" s="475"/>
      <c r="BI1716" s="475"/>
      <c r="BJ1716" s="475"/>
      <c r="BK1716" s="475"/>
      <c r="BL1716" s="475"/>
      <c r="BM1716" s="475"/>
      <c r="BN1716" s="475"/>
      <c r="BO1716" s="475"/>
      <c r="BP1716" s="306"/>
      <c r="BQ1716" s="496"/>
      <c r="BR1716" s="496"/>
      <c r="BS1716" s="496"/>
      <c r="BT1716" s="496"/>
      <c r="BU1716" s="496"/>
      <c r="BV1716" s="496"/>
    </row>
    <row r="1717" spans="1:74" s="52" customFormat="1" ht="12.75">
      <c r="A1717" s="45">
        <v>2735.6132650573031</v>
      </c>
      <c r="B1717" s="46" t="s">
        <v>342</v>
      </c>
      <c r="C1717" s="47" t="s">
        <v>354</v>
      </c>
      <c r="D1717" s="48">
        <v>5.2461538461538462</v>
      </c>
      <c r="E1717" s="49">
        <v>39.226599999999998</v>
      </c>
      <c r="F1717" s="49">
        <v>4.9600999999999999E-2</v>
      </c>
      <c r="G1717" s="49">
        <v>15.4588</v>
      </c>
      <c r="H1717" s="49">
        <v>0.291107</v>
      </c>
      <c r="I1717" s="49">
        <v>0.18702099999999999</v>
      </c>
      <c r="J1717" s="49">
        <v>44.015799999999999</v>
      </c>
      <c r="K1717" s="49">
        <v>0.255749</v>
      </c>
      <c r="L1717" s="49">
        <v>99.524602999999985</v>
      </c>
      <c r="M1717" s="47"/>
      <c r="N1717" s="50">
        <v>0.99355819358889608</v>
      </c>
      <c r="O1717" s="50">
        <v>9.9329554973308582E-4</v>
      </c>
      <c r="P1717" s="50">
        <v>0.32744956271225045</v>
      </c>
      <c r="Q1717" s="50">
        <v>5.9307440709931211E-3</v>
      </c>
      <c r="R1717" s="50">
        <v>4.0122571195932285E-3</v>
      </c>
      <c r="S1717" s="50">
        <v>1.6619952856640516</v>
      </c>
      <c r="T1717" s="50">
        <v>6.9403957316036867E-3</v>
      </c>
      <c r="U1717" s="50">
        <v>3.0020715613952933</v>
      </c>
      <c r="V1717" s="51">
        <v>83.54065643088822</v>
      </c>
      <c r="X1717" s="49">
        <v>0.21291299999999999</v>
      </c>
      <c r="Y1717" s="49">
        <v>33.119500000000002</v>
      </c>
      <c r="Z1717" s="49">
        <v>0.46392</v>
      </c>
      <c r="AA1717" s="49">
        <v>7.4554</v>
      </c>
      <c r="AB1717" s="49">
        <v>7.4471699999999998</v>
      </c>
      <c r="AC1717" s="49">
        <v>0.17775199999999999</v>
      </c>
      <c r="AD1717" s="49">
        <v>4.7969299999999997</v>
      </c>
      <c r="AE1717" s="312"/>
      <c r="AF1717" s="343" t="s">
        <v>1744</v>
      </c>
      <c r="AG1717" s="343">
        <v>30</v>
      </c>
      <c r="AH1717" s="343">
        <v>15</v>
      </c>
      <c r="AI1717" s="343"/>
      <c r="AJ1717" s="343"/>
      <c r="AK1717" s="343"/>
      <c r="AL1717" s="343"/>
      <c r="AM1717" s="343"/>
      <c r="AN1717" s="343"/>
      <c r="AO1717" s="343"/>
      <c r="AP1717" s="343"/>
      <c r="AQ1717" s="343"/>
      <c r="AR1717" s="343"/>
      <c r="AS1717" s="343"/>
      <c r="AT1717" s="343"/>
      <c r="AU1717" s="343"/>
      <c r="AV1717" s="343"/>
      <c r="AW1717" s="343"/>
      <c r="AX1717" s="343"/>
      <c r="AY1717" s="343"/>
      <c r="AZ1717" s="343"/>
      <c r="BA1717" s="343"/>
      <c r="BB1717" s="343"/>
      <c r="BC1717" s="343"/>
      <c r="BD1717" s="343"/>
      <c r="BE1717" s="475"/>
      <c r="BF1717" s="475"/>
      <c r="BG1717" s="475"/>
      <c r="BH1717" s="475"/>
      <c r="BI1717" s="475"/>
      <c r="BJ1717" s="475"/>
      <c r="BK1717" s="475"/>
      <c r="BL1717" s="475"/>
      <c r="BM1717" s="475"/>
      <c r="BN1717" s="475"/>
      <c r="BO1717" s="475"/>
      <c r="BP1717" s="306"/>
      <c r="BQ1717" s="496"/>
      <c r="BR1717" s="496"/>
      <c r="BS1717" s="496"/>
      <c r="BT1717" s="496"/>
      <c r="BU1717" s="496"/>
      <c r="BV1717" s="496"/>
    </row>
    <row r="1718" spans="1:74" s="52" customFormat="1" ht="12.75">
      <c r="A1718" s="45">
        <v>2735.6132650573031</v>
      </c>
      <c r="B1718" s="46" t="s">
        <v>342</v>
      </c>
      <c r="C1718" s="47" t="s">
        <v>354</v>
      </c>
      <c r="D1718" s="48">
        <v>10.496153846153845</v>
      </c>
      <c r="E1718" s="49">
        <v>39.340000000000003</v>
      </c>
      <c r="F1718" s="49">
        <v>4.7444E-2</v>
      </c>
      <c r="G1718" s="49">
        <v>14.3582</v>
      </c>
      <c r="H1718" s="49">
        <v>0.34798600000000002</v>
      </c>
      <c r="I1718" s="49">
        <v>0.18224099999999999</v>
      </c>
      <c r="J1718" s="49">
        <v>44.831099999999999</v>
      </c>
      <c r="K1718" s="49">
        <v>0.225165</v>
      </c>
      <c r="L1718" s="49">
        <v>99.363990000000001</v>
      </c>
      <c r="M1718" s="47"/>
      <c r="N1718" s="50">
        <v>0.99330394220616514</v>
      </c>
      <c r="O1718" s="50">
        <v>9.4711892759822744E-4</v>
      </c>
      <c r="P1718" s="50">
        <v>0.30318226698816592</v>
      </c>
      <c r="Q1718" s="50">
        <v>7.0672990364959434E-3</v>
      </c>
      <c r="R1718" s="50">
        <v>3.8974417453645138E-3</v>
      </c>
      <c r="S1718" s="50">
        <v>1.6874687702469857</v>
      </c>
      <c r="T1718" s="50">
        <v>6.0912487460408849E-3</v>
      </c>
      <c r="U1718" s="50">
        <v>3.0029059985774236</v>
      </c>
      <c r="V1718" s="51">
        <v>84.769692863433221</v>
      </c>
      <c r="X1718" s="49">
        <v>0.21279699999999999</v>
      </c>
      <c r="Y1718" s="49">
        <v>34.158799999999999</v>
      </c>
      <c r="Z1718" s="49">
        <v>0.48182399999999997</v>
      </c>
      <c r="AA1718" s="49">
        <v>6.34504</v>
      </c>
      <c r="AB1718" s="49">
        <v>7.5135100000000001</v>
      </c>
      <c r="AC1718" s="49">
        <v>0.17552999999999999</v>
      </c>
      <c r="AD1718" s="49">
        <v>5.3601299999999998</v>
      </c>
      <c r="AE1718" s="312"/>
      <c r="AF1718" s="343" t="s">
        <v>1744</v>
      </c>
      <c r="AG1718" s="343">
        <v>30</v>
      </c>
      <c r="AH1718" s="343">
        <v>15</v>
      </c>
      <c r="AI1718" s="343"/>
      <c r="AJ1718" s="343"/>
      <c r="AK1718" s="343"/>
      <c r="AL1718" s="343"/>
      <c r="AM1718" s="343"/>
      <c r="AN1718" s="343"/>
      <c r="AO1718" s="343"/>
      <c r="AP1718" s="343"/>
      <c r="AQ1718" s="343"/>
      <c r="AR1718" s="343"/>
      <c r="AS1718" s="343"/>
      <c r="AT1718" s="343"/>
      <c r="AU1718" s="343"/>
      <c r="AV1718" s="343"/>
      <c r="AW1718" s="343"/>
      <c r="AX1718" s="343"/>
      <c r="AY1718" s="343"/>
      <c r="AZ1718" s="343"/>
      <c r="BA1718" s="343"/>
      <c r="BB1718" s="343"/>
      <c r="BC1718" s="343"/>
      <c r="BD1718" s="343"/>
      <c r="BE1718" s="475"/>
      <c r="BF1718" s="475"/>
      <c r="BG1718" s="475"/>
      <c r="BH1718" s="475"/>
      <c r="BI1718" s="475"/>
      <c r="BJ1718" s="475"/>
      <c r="BK1718" s="475"/>
      <c r="BL1718" s="475"/>
      <c r="BM1718" s="475"/>
      <c r="BN1718" s="475"/>
      <c r="BO1718" s="475"/>
      <c r="BP1718" s="306"/>
      <c r="BQ1718" s="496"/>
      <c r="BR1718" s="496"/>
      <c r="BS1718" s="496"/>
      <c r="BT1718" s="496"/>
      <c r="BU1718" s="496"/>
      <c r="BV1718" s="496"/>
    </row>
    <row r="1719" spans="1:74" s="52" customFormat="1" ht="12.75">
      <c r="A1719" s="45">
        <v>2735.6132650573031</v>
      </c>
      <c r="B1719" s="46" t="s">
        <v>342</v>
      </c>
      <c r="C1719" s="47" t="s">
        <v>354</v>
      </c>
      <c r="D1719" s="48">
        <v>15.746153846153845</v>
      </c>
      <c r="E1719" s="49">
        <v>39.667200000000001</v>
      </c>
      <c r="F1719" s="49">
        <v>5.1853000000000003E-2</v>
      </c>
      <c r="G1719" s="49">
        <v>13.823600000000001</v>
      </c>
      <c r="H1719" s="49">
        <v>0.33352599999999999</v>
      </c>
      <c r="I1719" s="49">
        <v>0.17863799999999999</v>
      </c>
      <c r="J1719" s="49">
        <v>45.363</v>
      </c>
      <c r="K1719" s="49">
        <v>0.22334699999999999</v>
      </c>
      <c r="L1719" s="49">
        <v>99.672324000000003</v>
      </c>
      <c r="M1719" s="47"/>
      <c r="N1719" s="50">
        <v>0.99533521116400425</v>
      </c>
      <c r="O1719" s="50">
        <v>1.0286961753175733E-3</v>
      </c>
      <c r="P1719" s="50">
        <v>0.29007812174732561</v>
      </c>
      <c r="Q1719" s="50">
        <v>6.7314931702588199E-3</v>
      </c>
      <c r="R1719" s="50">
        <v>3.7966224299804132E-3</v>
      </c>
      <c r="S1719" s="50">
        <v>1.696868297370991</v>
      </c>
      <c r="T1719" s="50">
        <v>6.0044826324425326E-3</v>
      </c>
      <c r="U1719" s="50">
        <v>3.0007644152886668</v>
      </c>
      <c r="V1719" s="51">
        <v>85.400808046145286</v>
      </c>
      <c r="X1719" s="49">
        <v>0.21179100000000001</v>
      </c>
      <c r="Y1719" s="49">
        <v>31.3734</v>
      </c>
      <c r="Z1719" s="49">
        <v>0.49143199999999998</v>
      </c>
      <c r="AA1719" s="49">
        <v>6.5785799999999997</v>
      </c>
      <c r="AB1719" s="49">
        <v>7.6433600000000004</v>
      </c>
      <c r="AC1719" s="49">
        <v>0.17405200000000001</v>
      </c>
      <c r="AD1719" s="49">
        <v>5.3414999999999999</v>
      </c>
      <c r="AE1719" s="312"/>
      <c r="AF1719" s="343" t="s">
        <v>1744</v>
      </c>
      <c r="AG1719" s="343">
        <v>30</v>
      </c>
      <c r="AH1719" s="343">
        <v>15</v>
      </c>
      <c r="AI1719" s="343"/>
      <c r="AJ1719" s="343"/>
      <c r="AK1719" s="343"/>
      <c r="AL1719" s="343"/>
      <c r="AM1719" s="343"/>
      <c r="AN1719" s="343"/>
      <c r="AO1719" s="343"/>
      <c r="AP1719" s="343"/>
      <c r="AQ1719" s="343"/>
      <c r="AR1719" s="343"/>
      <c r="AS1719" s="343"/>
      <c r="AT1719" s="343"/>
      <c r="AU1719" s="343"/>
      <c r="AV1719" s="343"/>
      <c r="AW1719" s="343"/>
      <c r="AX1719" s="343"/>
      <c r="AY1719" s="343"/>
      <c r="AZ1719" s="343"/>
      <c r="BA1719" s="343"/>
      <c r="BB1719" s="343"/>
      <c r="BC1719" s="343"/>
      <c r="BD1719" s="343"/>
      <c r="BE1719" s="475"/>
      <c r="BF1719" s="475"/>
      <c r="BG1719" s="475"/>
      <c r="BH1719" s="475"/>
      <c r="BI1719" s="475"/>
      <c r="BJ1719" s="475"/>
      <c r="BK1719" s="475"/>
      <c r="BL1719" s="475"/>
      <c r="BM1719" s="475"/>
      <c r="BN1719" s="475"/>
      <c r="BO1719" s="475"/>
      <c r="BP1719" s="306"/>
      <c r="BQ1719" s="496"/>
      <c r="BR1719" s="496"/>
      <c r="BS1719" s="496"/>
      <c r="BT1719" s="496"/>
      <c r="BU1719" s="496"/>
      <c r="BV1719" s="496"/>
    </row>
    <row r="1720" spans="1:74" s="52" customFormat="1" ht="12.75">
      <c r="A1720" s="45">
        <v>2735.6132650573031</v>
      </c>
      <c r="B1720" s="46" t="s">
        <v>342</v>
      </c>
      <c r="C1720" s="47" t="s">
        <v>354</v>
      </c>
      <c r="D1720" s="48">
        <v>20.996153846153845</v>
      </c>
      <c r="E1720" s="49">
        <v>39.558100000000003</v>
      </c>
      <c r="F1720" s="49">
        <v>9.0456999999999996E-2</v>
      </c>
      <c r="G1720" s="49">
        <v>13.5382</v>
      </c>
      <c r="H1720" s="49">
        <v>0.275308</v>
      </c>
      <c r="I1720" s="49">
        <v>0.18310999999999999</v>
      </c>
      <c r="J1720" s="49">
        <v>45.479799999999997</v>
      </c>
      <c r="K1720" s="49">
        <v>0.22742799999999999</v>
      </c>
      <c r="L1720" s="49">
        <v>99.391024000000016</v>
      </c>
      <c r="M1720" s="47"/>
      <c r="N1720" s="50">
        <v>0.99386625368192416</v>
      </c>
      <c r="O1720" s="50">
        <v>1.7968429331975189E-3</v>
      </c>
      <c r="P1720" s="50">
        <v>0.28445229379494869</v>
      </c>
      <c r="Q1720" s="50">
        <v>5.5635916213941658E-3</v>
      </c>
      <c r="R1720" s="50">
        <v>3.8966403415749066E-3</v>
      </c>
      <c r="S1720" s="50">
        <v>1.7034116466983433</v>
      </c>
      <c r="T1720" s="50">
        <v>6.1220109242103669E-3</v>
      </c>
      <c r="U1720" s="50">
        <v>3.0002528734809557</v>
      </c>
      <c r="V1720" s="51">
        <v>85.690555173290107</v>
      </c>
      <c r="X1720" s="49">
        <v>0.212147</v>
      </c>
      <c r="Y1720" s="49">
        <v>18.055499999999999</v>
      </c>
      <c r="Z1720" s="49">
        <v>0.49700299999999997</v>
      </c>
      <c r="AA1720" s="49">
        <v>8.0078499999999995</v>
      </c>
      <c r="AB1720" s="49">
        <v>7.2899599999999998</v>
      </c>
      <c r="AC1720" s="49">
        <v>0.17372199999999999</v>
      </c>
      <c r="AD1720" s="49">
        <v>5.3271699999999997</v>
      </c>
      <c r="AE1720" s="312"/>
      <c r="AF1720" s="343" t="s">
        <v>1744</v>
      </c>
      <c r="AG1720" s="343">
        <v>30</v>
      </c>
      <c r="AH1720" s="343">
        <v>15</v>
      </c>
      <c r="AI1720" s="343"/>
      <c r="AJ1720" s="343"/>
      <c r="AK1720" s="343"/>
      <c r="AL1720" s="343"/>
      <c r="AM1720" s="343"/>
      <c r="AN1720" s="343"/>
      <c r="AO1720" s="343"/>
      <c r="AP1720" s="343"/>
      <c r="AQ1720" s="343"/>
      <c r="AR1720" s="343"/>
      <c r="AS1720" s="343"/>
      <c r="AT1720" s="343"/>
      <c r="AU1720" s="343"/>
      <c r="AV1720" s="343"/>
      <c r="AW1720" s="343"/>
      <c r="AX1720" s="343"/>
      <c r="AY1720" s="343"/>
      <c r="AZ1720" s="343"/>
      <c r="BA1720" s="343"/>
      <c r="BB1720" s="343"/>
      <c r="BC1720" s="343"/>
      <c r="BD1720" s="343"/>
      <c r="BE1720" s="475"/>
      <c r="BF1720" s="475"/>
      <c r="BG1720" s="475"/>
      <c r="BH1720" s="475"/>
      <c r="BI1720" s="475"/>
      <c r="BJ1720" s="475"/>
      <c r="BK1720" s="475"/>
      <c r="BL1720" s="475"/>
      <c r="BM1720" s="475"/>
      <c r="BN1720" s="475"/>
      <c r="BO1720" s="475"/>
      <c r="BP1720" s="306"/>
      <c r="BQ1720" s="496"/>
      <c r="BR1720" s="496"/>
      <c r="BS1720" s="496"/>
      <c r="BT1720" s="496"/>
      <c r="BU1720" s="496"/>
      <c r="BV1720" s="496"/>
    </row>
    <row r="1721" spans="1:74" s="52" customFormat="1" ht="12.75">
      <c r="A1721" s="45">
        <v>2735.6132650573031</v>
      </c>
      <c r="B1721" s="46" t="s">
        <v>342</v>
      </c>
      <c r="C1721" s="47" t="s">
        <v>354</v>
      </c>
      <c r="D1721" s="48">
        <v>26.246153846153845</v>
      </c>
      <c r="E1721" s="49">
        <v>39.694699999999997</v>
      </c>
      <c r="F1721" s="49">
        <v>5.9995E-2</v>
      </c>
      <c r="G1721" s="49">
        <v>13.4114</v>
      </c>
      <c r="H1721" s="49">
        <v>0.38483299999999998</v>
      </c>
      <c r="I1721" s="49">
        <v>0.18809500000000001</v>
      </c>
      <c r="J1721" s="49">
        <v>45.451500000000003</v>
      </c>
      <c r="K1721" s="49">
        <v>0.22809099999999999</v>
      </c>
      <c r="L1721" s="49">
        <v>99.471002999999996</v>
      </c>
      <c r="M1721" s="47"/>
      <c r="N1721" s="50">
        <v>0.99608180790789957</v>
      </c>
      <c r="O1721" s="50">
        <v>1.1902904716815552E-3</v>
      </c>
      <c r="P1721" s="50">
        <v>0.28144438851349057</v>
      </c>
      <c r="Q1721" s="50">
        <v>7.7674538765809212E-3</v>
      </c>
      <c r="R1721" s="50">
        <v>3.9978406052424689E-3</v>
      </c>
      <c r="S1721" s="50">
        <v>1.7002753177033787</v>
      </c>
      <c r="T1721" s="50">
        <v>6.132369021069845E-3</v>
      </c>
      <c r="U1721" s="50">
        <v>2.998438849115808</v>
      </c>
      <c r="V1721" s="51">
        <v>85.797971951806858</v>
      </c>
      <c r="X1721" s="49">
        <v>0.21166199999999999</v>
      </c>
      <c r="Y1721" s="49">
        <v>25.426100000000002</v>
      </c>
      <c r="Z1721" s="49">
        <v>0.49926100000000001</v>
      </c>
      <c r="AA1721" s="49">
        <v>5.8912100000000001</v>
      </c>
      <c r="AB1721" s="49">
        <v>7.2213599999999998</v>
      </c>
      <c r="AC1721" s="49">
        <v>0.173786</v>
      </c>
      <c r="AD1721" s="49">
        <v>5.2441800000000001</v>
      </c>
      <c r="AE1721" s="312"/>
      <c r="AF1721" s="343" t="s">
        <v>1744</v>
      </c>
      <c r="AG1721" s="343">
        <v>30</v>
      </c>
      <c r="AH1721" s="343">
        <v>15</v>
      </c>
      <c r="AI1721" s="343"/>
      <c r="AJ1721" s="343"/>
      <c r="AK1721" s="343"/>
      <c r="AL1721" s="343"/>
      <c r="AM1721" s="343"/>
      <c r="AN1721" s="343"/>
      <c r="AO1721" s="343"/>
      <c r="AP1721" s="343"/>
      <c r="AQ1721" s="343"/>
      <c r="AR1721" s="343"/>
      <c r="AS1721" s="343"/>
      <c r="AT1721" s="343"/>
      <c r="AU1721" s="343"/>
      <c r="AV1721" s="343"/>
      <c r="AW1721" s="343"/>
      <c r="AX1721" s="343"/>
      <c r="AY1721" s="343"/>
      <c r="AZ1721" s="343"/>
      <c r="BA1721" s="343"/>
      <c r="BB1721" s="343"/>
      <c r="BC1721" s="343"/>
      <c r="BD1721" s="343"/>
      <c r="BE1721" s="475"/>
      <c r="BF1721" s="475"/>
      <c r="BG1721" s="475"/>
      <c r="BH1721" s="475"/>
      <c r="BI1721" s="475"/>
      <c r="BJ1721" s="475"/>
      <c r="BK1721" s="475"/>
      <c r="BL1721" s="475"/>
      <c r="BM1721" s="475"/>
      <c r="BN1721" s="475"/>
      <c r="BO1721" s="475"/>
      <c r="BP1721" s="306"/>
      <c r="BQ1721" s="496"/>
      <c r="BR1721" s="496"/>
      <c r="BS1721" s="496"/>
      <c r="BT1721" s="496"/>
      <c r="BU1721" s="496"/>
      <c r="BV1721" s="496"/>
    </row>
    <row r="1722" spans="1:74" s="52" customFormat="1" ht="12.75">
      <c r="A1722" s="45">
        <v>2735.6132650573031</v>
      </c>
      <c r="B1722" s="46" t="s">
        <v>342</v>
      </c>
      <c r="C1722" s="47" t="s">
        <v>354</v>
      </c>
      <c r="D1722" s="48">
        <v>31.496153846153845</v>
      </c>
      <c r="E1722" s="49">
        <v>39.602200000000003</v>
      </c>
      <c r="F1722" s="49">
        <v>5.7423000000000002E-2</v>
      </c>
      <c r="G1722" s="49">
        <v>13.456200000000001</v>
      </c>
      <c r="H1722" s="49">
        <v>0.36942599999999998</v>
      </c>
      <c r="I1722" s="49">
        <v>0.18747800000000001</v>
      </c>
      <c r="J1722" s="49">
        <v>45.666499999999999</v>
      </c>
      <c r="K1722" s="49">
        <v>0.22169</v>
      </c>
      <c r="L1722" s="49">
        <v>99.604547999999994</v>
      </c>
      <c r="M1722" s="47"/>
      <c r="N1722" s="50">
        <v>0.99303713310058861</v>
      </c>
      <c r="O1722" s="50">
        <v>1.1384329807269083E-3</v>
      </c>
      <c r="P1722" s="50">
        <v>0.28217894362684848</v>
      </c>
      <c r="Q1722" s="50">
        <v>7.4510508251925539E-3</v>
      </c>
      <c r="R1722" s="50">
        <v>3.9818255311253456E-3</v>
      </c>
      <c r="S1722" s="50">
        <v>1.7070743972227842</v>
      </c>
      <c r="T1722" s="50">
        <v>5.9559346880844093E-3</v>
      </c>
      <c r="U1722" s="50">
        <v>3.0021071456295525</v>
      </c>
      <c r="V1722" s="51">
        <v>85.814831231786357</v>
      </c>
      <c r="X1722" s="49">
        <v>0.212087</v>
      </c>
      <c r="Y1722" s="49">
        <v>28.723199999999999</v>
      </c>
      <c r="Z1722" s="49">
        <v>0.49831999999999999</v>
      </c>
      <c r="AA1722" s="49">
        <v>6.0919299999999996</v>
      </c>
      <c r="AB1722" s="49">
        <v>7.4025999999999996</v>
      </c>
      <c r="AC1722" s="49">
        <v>0.17333599999999999</v>
      </c>
      <c r="AD1722" s="49">
        <v>5.3206699999999998</v>
      </c>
      <c r="AE1722" s="312"/>
      <c r="AF1722" s="343" t="s">
        <v>1744</v>
      </c>
      <c r="AG1722" s="343">
        <v>30</v>
      </c>
      <c r="AH1722" s="343">
        <v>15</v>
      </c>
      <c r="AI1722" s="343"/>
      <c r="AJ1722" s="343"/>
      <c r="AK1722" s="343"/>
      <c r="AL1722" s="343"/>
      <c r="AM1722" s="343"/>
      <c r="AN1722" s="343"/>
      <c r="AO1722" s="343"/>
      <c r="AP1722" s="343"/>
      <c r="AQ1722" s="343"/>
      <c r="AR1722" s="343"/>
      <c r="AS1722" s="343"/>
      <c r="AT1722" s="343"/>
      <c r="AU1722" s="343"/>
      <c r="AV1722" s="343"/>
      <c r="AW1722" s="343"/>
      <c r="AX1722" s="343"/>
      <c r="AY1722" s="343"/>
      <c r="AZ1722" s="343"/>
      <c r="BA1722" s="343"/>
      <c r="BB1722" s="343"/>
      <c r="BC1722" s="343"/>
      <c r="BD1722" s="343"/>
      <c r="BE1722" s="475"/>
      <c r="BF1722" s="475"/>
      <c r="BG1722" s="475"/>
      <c r="BH1722" s="475"/>
      <c r="BI1722" s="475"/>
      <c r="BJ1722" s="475"/>
      <c r="BK1722" s="475"/>
      <c r="BL1722" s="475"/>
      <c r="BM1722" s="475"/>
      <c r="BN1722" s="475"/>
      <c r="BO1722" s="475"/>
      <c r="BP1722" s="306"/>
      <c r="BQ1722" s="496"/>
      <c r="BR1722" s="496"/>
      <c r="BS1722" s="496"/>
      <c r="BT1722" s="496"/>
      <c r="BU1722" s="496"/>
      <c r="BV1722" s="496"/>
    </row>
    <row r="1723" spans="1:74" s="52" customFormat="1" ht="12.75">
      <c r="A1723" s="45">
        <v>2735.6132650573031</v>
      </c>
      <c r="B1723" s="46" t="s">
        <v>342</v>
      </c>
      <c r="C1723" s="47" t="s">
        <v>354</v>
      </c>
      <c r="D1723" s="48">
        <v>36.746153846153845</v>
      </c>
      <c r="E1723" s="49">
        <v>39.699300000000001</v>
      </c>
      <c r="F1723" s="49">
        <v>7.8217999999999996E-2</v>
      </c>
      <c r="G1723" s="49">
        <v>13.292199999999999</v>
      </c>
      <c r="H1723" s="49">
        <v>0.358047</v>
      </c>
      <c r="I1723" s="49">
        <v>0.18312999999999999</v>
      </c>
      <c r="J1723" s="49">
        <v>45.726199999999999</v>
      </c>
      <c r="K1723" s="49">
        <v>0.201572</v>
      </c>
      <c r="L1723" s="49">
        <v>99.589977000000005</v>
      </c>
      <c r="M1723" s="47"/>
      <c r="N1723" s="50">
        <v>0.99429930445693182</v>
      </c>
      <c r="O1723" s="50">
        <v>1.5488751377331733E-3</v>
      </c>
      <c r="P1723" s="50">
        <v>0.27841148562070162</v>
      </c>
      <c r="Q1723" s="50">
        <v>7.213037965803016E-3</v>
      </c>
      <c r="R1723" s="50">
        <v>3.8848971097041256E-3</v>
      </c>
      <c r="S1723" s="50">
        <v>1.7072925436615929</v>
      </c>
      <c r="T1723" s="50">
        <v>5.4090642345060577E-3</v>
      </c>
      <c r="U1723" s="50">
        <v>2.9995737872138486</v>
      </c>
      <c r="V1723" s="51">
        <v>85.9792052836127</v>
      </c>
      <c r="X1723" s="49">
        <v>0.21173800000000001</v>
      </c>
      <c r="Y1723" s="49">
        <v>20.76</v>
      </c>
      <c r="Z1723" s="49">
        <v>0.50190400000000002</v>
      </c>
      <c r="AA1723" s="49">
        <v>6.2914399999999997</v>
      </c>
      <c r="AB1723" s="49">
        <v>7.2899599999999998</v>
      </c>
      <c r="AC1723" s="49">
        <v>0.173127</v>
      </c>
      <c r="AD1723" s="49">
        <v>5.7508600000000003</v>
      </c>
      <c r="AE1723" s="312"/>
      <c r="AF1723" s="343" t="s">
        <v>1744</v>
      </c>
      <c r="AG1723" s="343">
        <v>30</v>
      </c>
      <c r="AH1723" s="343">
        <v>15</v>
      </c>
      <c r="AI1723" s="343"/>
      <c r="AJ1723" s="343"/>
      <c r="AK1723" s="343"/>
      <c r="AL1723" s="343"/>
      <c r="AM1723" s="343"/>
      <c r="AN1723" s="343"/>
      <c r="AO1723" s="343"/>
      <c r="AP1723" s="343"/>
      <c r="AQ1723" s="343"/>
      <c r="AR1723" s="343"/>
      <c r="AS1723" s="343"/>
      <c r="AT1723" s="343"/>
      <c r="AU1723" s="343"/>
      <c r="AV1723" s="343"/>
      <c r="AW1723" s="343"/>
      <c r="AX1723" s="343"/>
      <c r="AY1723" s="343"/>
      <c r="AZ1723" s="343"/>
      <c r="BA1723" s="343"/>
      <c r="BB1723" s="343"/>
      <c r="BC1723" s="343"/>
      <c r="BD1723" s="343"/>
      <c r="BE1723" s="475"/>
      <c r="BF1723" s="475"/>
      <c r="BG1723" s="475"/>
      <c r="BH1723" s="475"/>
      <c r="BI1723" s="475"/>
      <c r="BJ1723" s="475"/>
      <c r="BK1723" s="475"/>
      <c r="BL1723" s="475"/>
      <c r="BM1723" s="475"/>
      <c r="BN1723" s="475"/>
      <c r="BO1723" s="475"/>
      <c r="BP1723" s="306"/>
      <c r="BQ1723" s="496"/>
      <c r="BR1723" s="496"/>
      <c r="BS1723" s="496"/>
      <c r="BT1723" s="496"/>
      <c r="BU1723" s="496"/>
      <c r="BV1723" s="496"/>
    </row>
    <row r="1724" spans="1:74" s="52" customFormat="1" ht="12.75">
      <c r="A1724" s="45">
        <v>2735.6132650573031</v>
      </c>
      <c r="B1724" s="46" t="s">
        <v>342</v>
      </c>
      <c r="C1724" s="47" t="s">
        <v>354</v>
      </c>
      <c r="D1724" s="48">
        <v>41.996153846153845</v>
      </c>
      <c r="E1724" s="49">
        <v>39.619300000000003</v>
      </c>
      <c r="F1724" s="49">
        <v>4.9638000000000002E-2</v>
      </c>
      <c r="G1724" s="49">
        <v>13.401400000000001</v>
      </c>
      <c r="H1724" s="49">
        <v>0.34103099999999997</v>
      </c>
      <c r="I1724" s="49">
        <v>0.17700399999999999</v>
      </c>
      <c r="J1724" s="49">
        <v>45.686500000000002</v>
      </c>
      <c r="K1724" s="49">
        <v>0.21981999999999999</v>
      </c>
      <c r="L1724" s="49">
        <v>99.542932000000008</v>
      </c>
      <c r="M1724" s="47"/>
      <c r="N1724" s="50">
        <v>0.99357616969606288</v>
      </c>
      <c r="O1724" s="50">
        <v>9.8420158105487748E-4</v>
      </c>
      <c r="P1724" s="50">
        <v>0.28106096474230724</v>
      </c>
      <c r="Q1724" s="50">
        <v>6.8791078683335298E-3</v>
      </c>
      <c r="R1724" s="50">
        <v>3.7597865387378675E-3</v>
      </c>
      <c r="S1724" s="50">
        <v>1.7080115476860556</v>
      </c>
      <c r="T1724" s="50">
        <v>5.9063505529058135E-3</v>
      </c>
      <c r="U1724" s="50">
        <v>3.0016038948242474</v>
      </c>
      <c r="V1724" s="51">
        <v>85.869747684604349</v>
      </c>
      <c r="X1724" s="49">
        <v>0.21196699999999999</v>
      </c>
      <c r="Y1724" s="49">
        <v>32.996099999999998</v>
      </c>
      <c r="Z1724" s="49">
        <v>0.49904399999999999</v>
      </c>
      <c r="AA1724" s="49">
        <v>6.46652</v>
      </c>
      <c r="AB1724" s="49">
        <v>7.6077500000000002</v>
      </c>
      <c r="AC1724" s="49">
        <v>0.173209</v>
      </c>
      <c r="AD1724" s="49">
        <v>5.4721599999999997</v>
      </c>
      <c r="AE1724" s="312"/>
      <c r="AF1724" s="343" t="s">
        <v>1744</v>
      </c>
      <c r="AG1724" s="343">
        <v>30</v>
      </c>
      <c r="AH1724" s="343">
        <v>15</v>
      </c>
      <c r="AI1724" s="343"/>
      <c r="AJ1724" s="343"/>
      <c r="AK1724" s="343"/>
      <c r="AL1724" s="343"/>
      <c r="AM1724" s="343"/>
      <c r="AN1724" s="343"/>
      <c r="AO1724" s="343"/>
      <c r="AP1724" s="343"/>
      <c r="AQ1724" s="343"/>
      <c r="AR1724" s="343"/>
      <c r="AS1724" s="343"/>
      <c r="AT1724" s="343"/>
      <c r="AU1724" s="343"/>
      <c r="AV1724" s="343"/>
      <c r="AW1724" s="343"/>
      <c r="AX1724" s="343"/>
      <c r="AY1724" s="343"/>
      <c r="AZ1724" s="343"/>
      <c r="BA1724" s="343"/>
      <c r="BB1724" s="343"/>
      <c r="BC1724" s="343"/>
      <c r="BD1724" s="343"/>
      <c r="BE1724" s="475"/>
      <c r="BF1724" s="475"/>
      <c r="BG1724" s="475"/>
      <c r="BH1724" s="475"/>
      <c r="BI1724" s="475"/>
      <c r="BJ1724" s="475"/>
      <c r="BK1724" s="475"/>
      <c r="BL1724" s="475"/>
      <c r="BM1724" s="475"/>
      <c r="BN1724" s="475"/>
      <c r="BO1724" s="475"/>
      <c r="BP1724" s="306"/>
      <c r="BQ1724" s="496"/>
      <c r="BR1724" s="496"/>
      <c r="BS1724" s="496"/>
      <c r="BT1724" s="496"/>
      <c r="BU1724" s="496"/>
      <c r="BV1724" s="496"/>
    </row>
    <row r="1725" spans="1:74" s="52" customFormat="1" ht="12.75">
      <c r="A1725" s="45">
        <v>2735.6132650573031</v>
      </c>
      <c r="B1725" s="46" t="s">
        <v>342</v>
      </c>
      <c r="C1725" s="47" t="s">
        <v>354</v>
      </c>
      <c r="D1725" s="48">
        <v>47.246153846153845</v>
      </c>
      <c r="E1725" s="49">
        <v>39.681100000000001</v>
      </c>
      <c r="F1725" s="49">
        <v>5.0736000000000003E-2</v>
      </c>
      <c r="G1725" s="49">
        <v>13.1417</v>
      </c>
      <c r="H1725" s="49">
        <v>0.32899800000000001</v>
      </c>
      <c r="I1725" s="49">
        <v>0.163628</v>
      </c>
      <c r="J1725" s="49">
        <v>45.787399999999998</v>
      </c>
      <c r="K1725" s="49">
        <v>0.22104299999999999</v>
      </c>
      <c r="L1725" s="49">
        <v>99.408084999999986</v>
      </c>
      <c r="M1725" s="47"/>
      <c r="N1725" s="50">
        <v>0.99520363424965763</v>
      </c>
      <c r="O1725" s="50">
        <v>1.006050752668015E-3</v>
      </c>
      <c r="P1725" s="50">
        <v>0.27563590769914292</v>
      </c>
      <c r="Q1725" s="50">
        <v>6.6369019369160566E-3</v>
      </c>
      <c r="R1725" s="50">
        <v>3.4759347226646729E-3</v>
      </c>
      <c r="S1725" s="50">
        <v>1.7119172941605034</v>
      </c>
      <c r="T1725" s="50">
        <v>5.939674751052398E-3</v>
      </c>
      <c r="U1725" s="50">
        <v>3.0008050202634053</v>
      </c>
      <c r="V1725" s="51">
        <v>86.131897881211657</v>
      </c>
      <c r="X1725" s="49">
        <v>0.211868</v>
      </c>
      <c r="Y1725" s="49">
        <v>32.607799999999997</v>
      </c>
      <c r="Z1725" s="49">
        <v>0.50516700000000003</v>
      </c>
      <c r="AA1725" s="49">
        <v>6.7507999999999999</v>
      </c>
      <c r="AB1725" s="49">
        <v>8.1133900000000008</v>
      </c>
      <c r="AC1725" s="49">
        <v>0.172931</v>
      </c>
      <c r="AD1725" s="49">
        <v>5.3978299999999999</v>
      </c>
      <c r="AE1725" s="312"/>
      <c r="AF1725" s="343" t="s">
        <v>1744</v>
      </c>
      <c r="AG1725" s="343">
        <v>30</v>
      </c>
      <c r="AH1725" s="343">
        <v>15</v>
      </c>
      <c r="AI1725" s="343"/>
      <c r="AJ1725" s="343"/>
      <c r="AK1725" s="343"/>
      <c r="AL1725" s="343"/>
      <c r="AM1725" s="343"/>
      <c r="AN1725" s="343"/>
      <c r="AO1725" s="343"/>
      <c r="AP1725" s="343"/>
      <c r="AQ1725" s="343"/>
      <c r="AR1725" s="343"/>
      <c r="AS1725" s="343"/>
      <c r="AT1725" s="343"/>
      <c r="AU1725" s="343"/>
      <c r="AV1725" s="343"/>
      <c r="AW1725" s="343"/>
      <c r="AX1725" s="343"/>
      <c r="AY1725" s="343"/>
      <c r="AZ1725" s="343"/>
      <c r="BA1725" s="343"/>
      <c r="BB1725" s="343"/>
      <c r="BC1725" s="343"/>
      <c r="BD1725" s="343"/>
      <c r="BE1725" s="475"/>
      <c r="BF1725" s="475"/>
      <c r="BG1725" s="475"/>
      <c r="BH1725" s="475"/>
      <c r="BI1725" s="475"/>
      <c r="BJ1725" s="475"/>
      <c r="BK1725" s="475"/>
      <c r="BL1725" s="475"/>
      <c r="BM1725" s="475"/>
      <c r="BN1725" s="475"/>
      <c r="BO1725" s="475"/>
      <c r="BP1725" s="306"/>
      <c r="BQ1725" s="496"/>
      <c r="BR1725" s="496"/>
      <c r="BS1725" s="496"/>
      <c r="BT1725" s="496"/>
      <c r="BU1725" s="496"/>
      <c r="BV1725" s="496"/>
    </row>
    <row r="1726" spans="1:74" s="52" customFormat="1" ht="12.75">
      <c r="A1726" s="45">
        <v>2735.6132650573031</v>
      </c>
      <c r="B1726" s="46" t="s">
        <v>342</v>
      </c>
      <c r="C1726" s="47" t="s">
        <v>354</v>
      </c>
      <c r="D1726" s="48">
        <v>52.496153846153845</v>
      </c>
      <c r="E1726" s="49">
        <v>39.5914</v>
      </c>
      <c r="F1726" s="49">
        <v>9.1448000000000002E-2</v>
      </c>
      <c r="G1726" s="49">
        <v>13.016299999999999</v>
      </c>
      <c r="H1726" s="49">
        <v>0.40345300000000001</v>
      </c>
      <c r="I1726" s="49">
        <v>0.17871600000000001</v>
      </c>
      <c r="J1726" s="49">
        <v>45.627200000000002</v>
      </c>
      <c r="K1726" s="49">
        <v>0.211979</v>
      </c>
      <c r="L1726" s="49">
        <v>99.174832999999992</v>
      </c>
      <c r="M1726" s="47"/>
      <c r="N1726" s="50">
        <v>0.99476164437582515</v>
      </c>
      <c r="O1726" s="50">
        <v>1.8166355101117309E-3</v>
      </c>
      <c r="P1726" s="50">
        <v>0.27350276173601512</v>
      </c>
      <c r="Q1726" s="50">
        <v>8.1537053606993877E-3</v>
      </c>
      <c r="R1726" s="50">
        <v>3.8033592332301891E-3</v>
      </c>
      <c r="S1726" s="50">
        <v>1.7090333444763142</v>
      </c>
      <c r="T1726" s="50">
        <v>5.7064847222676766E-3</v>
      </c>
      <c r="U1726" s="50">
        <v>2.9983869851442928</v>
      </c>
      <c r="V1726" s="51">
        <v>86.204399461932269</v>
      </c>
      <c r="X1726" s="49">
        <v>0.21206800000000001</v>
      </c>
      <c r="Y1726" s="49">
        <v>18.156199999999998</v>
      </c>
      <c r="Z1726" s="49">
        <v>0.50737900000000002</v>
      </c>
      <c r="AA1726" s="49">
        <v>5.6310799999999999</v>
      </c>
      <c r="AB1726" s="49">
        <v>7.4367900000000002</v>
      </c>
      <c r="AC1726" s="49">
        <v>0.17333699999999999</v>
      </c>
      <c r="AD1726" s="49">
        <v>5.5123300000000004</v>
      </c>
      <c r="AE1726" s="312"/>
      <c r="AF1726" s="343" t="s">
        <v>1744</v>
      </c>
      <c r="AG1726" s="343">
        <v>30</v>
      </c>
      <c r="AH1726" s="343">
        <v>15</v>
      </c>
      <c r="AI1726" s="343"/>
      <c r="AJ1726" s="343"/>
      <c r="AK1726" s="343"/>
      <c r="AL1726" s="343"/>
      <c r="AM1726" s="343"/>
      <c r="AN1726" s="343"/>
      <c r="AO1726" s="343"/>
      <c r="AP1726" s="343"/>
      <c r="AQ1726" s="343"/>
      <c r="AR1726" s="343"/>
      <c r="AS1726" s="343"/>
      <c r="AT1726" s="343"/>
      <c r="AU1726" s="343"/>
      <c r="AV1726" s="343"/>
      <c r="AW1726" s="343"/>
      <c r="AX1726" s="343"/>
      <c r="AY1726" s="343"/>
      <c r="AZ1726" s="343"/>
      <c r="BA1726" s="343"/>
      <c r="BB1726" s="343"/>
      <c r="BC1726" s="343"/>
      <c r="BD1726" s="343"/>
      <c r="BE1726" s="475"/>
      <c r="BF1726" s="475"/>
      <c r="BG1726" s="475"/>
      <c r="BH1726" s="475"/>
      <c r="BI1726" s="475"/>
      <c r="BJ1726" s="475"/>
      <c r="BK1726" s="475"/>
      <c r="BL1726" s="475"/>
      <c r="BM1726" s="475"/>
      <c r="BN1726" s="475"/>
      <c r="BO1726" s="475"/>
      <c r="BP1726" s="306"/>
      <c r="BQ1726" s="496"/>
      <c r="BR1726" s="496"/>
      <c r="BS1726" s="496"/>
      <c r="BT1726" s="496"/>
      <c r="BU1726" s="496"/>
      <c r="BV1726" s="496"/>
    </row>
    <row r="1727" spans="1:74" s="52" customFormat="1" ht="12.75">
      <c r="A1727" s="45">
        <v>2735.6132650573031</v>
      </c>
      <c r="B1727" s="46" t="s">
        <v>342</v>
      </c>
      <c r="C1727" s="47" t="s">
        <v>354</v>
      </c>
      <c r="D1727" s="48">
        <v>57.746153846153845</v>
      </c>
      <c r="E1727" s="49">
        <v>39.6098</v>
      </c>
      <c r="F1727" s="49">
        <v>6.3535999999999995E-2</v>
      </c>
      <c r="G1727" s="49">
        <v>13.1152</v>
      </c>
      <c r="H1727" s="49">
        <v>0.36161599999999999</v>
      </c>
      <c r="I1727" s="49">
        <v>0.19455</v>
      </c>
      <c r="J1727" s="49">
        <v>45.890999999999998</v>
      </c>
      <c r="K1727" s="49">
        <v>0.20624999999999999</v>
      </c>
      <c r="L1727" s="49">
        <v>99.485015999999987</v>
      </c>
      <c r="M1727" s="47"/>
      <c r="N1727" s="50">
        <v>0.99285201099484655</v>
      </c>
      <c r="O1727" s="50">
        <v>1.259149087357735E-3</v>
      </c>
      <c r="P1727" s="50">
        <v>0.27492408100535021</v>
      </c>
      <c r="Q1727" s="50">
        <v>7.290770045430545E-3</v>
      </c>
      <c r="R1727" s="50">
        <v>4.1304640313286822E-3</v>
      </c>
      <c r="S1727" s="50">
        <v>1.7148176196625917</v>
      </c>
      <c r="T1727" s="50">
        <v>5.5390269083282562E-3</v>
      </c>
      <c r="U1727" s="50">
        <v>3.002085311433635</v>
      </c>
      <c r="V1727" s="51">
        <v>86.182926109803091</v>
      </c>
      <c r="X1727" s="49">
        <v>0.212122</v>
      </c>
      <c r="Y1727" s="49">
        <v>26.835000000000001</v>
      </c>
      <c r="Z1727" s="49">
        <v>0.50564699999999996</v>
      </c>
      <c r="AA1727" s="49">
        <v>6.2777900000000004</v>
      </c>
      <c r="AB1727" s="49">
        <v>6.7381799999999998</v>
      </c>
      <c r="AC1727" s="49">
        <v>0.17281099999999999</v>
      </c>
      <c r="AD1727" s="49">
        <v>5.68818</v>
      </c>
      <c r="AE1727" s="312"/>
      <c r="AF1727" s="343" t="s">
        <v>1744</v>
      </c>
      <c r="AG1727" s="343">
        <v>30</v>
      </c>
      <c r="AH1727" s="343">
        <v>15</v>
      </c>
      <c r="AI1727" s="343"/>
      <c r="AJ1727" s="343"/>
      <c r="AK1727" s="343"/>
      <c r="AL1727" s="343"/>
      <c r="AM1727" s="343"/>
      <c r="AN1727" s="343"/>
      <c r="AO1727" s="343"/>
      <c r="AP1727" s="343"/>
      <c r="AQ1727" s="343"/>
      <c r="AR1727" s="343"/>
      <c r="AS1727" s="343"/>
      <c r="AT1727" s="343"/>
      <c r="AU1727" s="343"/>
      <c r="AV1727" s="343"/>
      <c r="AW1727" s="343"/>
      <c r="AX1727" s="343"/>
      <c r="AY1727" s="343"/>
      <c r="AZ1727" s="343"/>
      <c r="BA1727" s="343"/>
      <c r="BB1727" s="343"/>
      <c r="BC1727" s="343"/>
      <c r="BD1727" s="343"/>
      <c r="BE1727" s="475"/>
      <c r="BF1727" s="475"/>
      <c r="BG1727" s="475"/>
      <c r="BH1727" s="475"/>
      <c r="BI1727" s="475"/>
      <c r="BJ1727" s="475"/>
      <c r="BK1727" s="475"/>
      <c r="BL1727" s="475"/>
      <c r="BM1727" s="475"/>
      <c r="BN1727" s="475"/>
      <c r="BO1727" s="475"/>
      <c r="BP1727" s="306"/>
      <c r="BQ1727" s="496"/>
      <c r="BR1727" s="496"/>
      <c r="BS1727" s="496"/>
      <c r="BT1727" s="496"/>
      <c r="BU1727" s="496"/>
      <c r="BV1727" s="496"/>
    </row>
    <row r="1728" spans="1:74" s="52" customFormat="1" ht="12.75">
      <c r="A1728" s="45">
        <v>2735.6132650573031</v>
      </c>
      <c r="B1728" s="46" t="s">
        <v>342</v>
      </c>
      <c r="C1728" s="47" t="s">
        <v>354</v>
      </c>
      <c r="D1728" s="48">
        <v>62.996153846153845</v>
      </c>
      <c r="E1728" s="49">
        <v>39.561500000000002</v>
      </c>
      <c r="F1728" s="49">
        <v>7.4499999999999997E-2</v>
      </c>
      <c r="G1728" s="49">
        <v>13.0063</v>
      </c>
      <c r="H1728" s="49">
        <v>0.36327599999999999</v>
      </c>
      <c r="I1728" s="49">
        <v>0.15030499999999999</v>
      </c>
      <c r="J1728" s="49">
        <v>45.7502</v>
      </c>
      <c r="K1728" s="49">
        <v>0.20513000000000001</v>
      </c>
      <c r="L1728" s="49">
        <v>99.145956000000012</v>
      </c>
      <c r="M1728" s="47"/>
      <c r="N1728" s="50">
        <v>0.99437258573821163</v>
      </c>
      <c r="O1728" s="50">
        <v>1.4804988711192122E-3</v>
      </c>
      <c r="P1728" s="50">
        <v>0.27339222146025294</v>
      </c>
      <c r="Q1728" s="50">
        <v>7.3444113330952939E-3</v>
      </c>
      <c r="R1728" s="50">
        <v>3.1998937630888825E-3</v>
      </c>
      <c r="S1728" s="50">
        <v>1.7142649092017197</v>
      </c>
      <c r="T1728" s="50">
        <v>5.5241214767303122E-3</v>
      </c>
      <c r="U1728" s="50">
        <v>3.0006079000693289</v>
      </c>
      <c r="V1728" s="51">
        <v>86.245503953229502</v>
      </c>
      <c r="X1728" s="49">
        <v>0.21218400000000001</v>
      </c>
      <c r="Y1728" s="49">
        <v>22.446999999999999</v>
      </c>
      <c r="Z1728" s="49">
        <v>0.50737200000000005</v>
      </c>
      <c r="AA1728" s="49">
        <v>6.1086499999999999</v>
      </c>
      <c r="AB1728" s="49">
        <v>8.7344399999999993</v>
      </c>
      <c r="AC1728" s="49">
        <v>0.17294699999999999</v>
      </c>
      <c r="AD1728" s="49">
        <v>5.7100200000000001</v>
      </c>
      <c r="AE1728" s="312"/>
      <c r="AF1728" s="343" t="s">
        <v>1744</v>
      </c>
      <c r="AG1728" s="343">
        <v>30</v>
      </c>
      <c r="AH1728" s="343">
        <v>15</v>
      </c>
      <c r="AI1728" s="343"/>
      <c r="AJ1728" s="343"/>
      <c r="AK1728" s="343"/>
      <c r="AL1728" s="343"/>
      <c r="AM1728" s="343"/>
      <c r="AN1728" s="343"/>
      <c r="AO1728" s="343"/>
      <c r="AP1728" s="343"/>
      <c r="AQ1728" s="343"/>
      <c r="AR1728" s="343"/>
      <c r="AS1728" s="343"/>
      <c r="AT1728" s="343"/>
      <c r="AU1728" s="343"/>
      <c r="AV1728" s="343"/>
      <c r="AW1728" s="343"/>
      <c r="AX1728" s="343"/>
      <c r="AY1728" s="343"/>
      <c r="AZ1728" s="343"/>
      <c r="BA1728" s="343"/>
      <c r="BB1728" s="343"/>
      <c r="BC1728" s="343"/>
      <c r="BD1728" s="343"/>
      <c r="BE1728" s="475"/>
      <c r="BF1728" s="475"/>
      <c r="BG1728" s="475"/>
      <c r="BH1728" s="475"/>
      <c r="BI1728" s="475"/>
      <c r="BJ1728" s="475"/>
      <c r="BK1728" s="475"/>
      <c r="BL1728" s="475"/>
      <c r="BM1728" s="475"/>
      <c r="BN1728" s="475"/>
      <c r="BO1728" s="475"/>
      <c r="BP1728" s="306"/>
      <c r="BQ1728" s="496"/>
      <c r="BR1728" s="496"/>
      <c r="BS1728" s="496"/>
      <c r="BT1728" s="496"/>
      <c r="BU1728" s="496"/>
      <c r="BV1728" s="496"/>
    </row>
    <row r="1729" spans="1:74" s="52" customFormat="1" ht="12.75">
      <c r="A1729" s="38"/>
      <c r="B1729" s="46"/>
      <c r="C1729" s="47"/>
      <c r="D1729" s="48"/>
      <c r="E1729" s="49"/>
      <c r="F1729" s="49"/>
      <c r="G1729" s="49"/>
      <c r="H1729" s="49"/>
      <c r="I1729" s="49"/>
      <c r="J1729" s="49"/>
      <c r="K1729" s="49"/>
      <c r="L1729" s="49"/>
      <c r="M1729" s="47"/>
      <c r="N1729" s="50"/>
      <c r="O1729" s="50"/>
      <c r="P1729" s="50"/>
      <c r="Q1729" s="50"/>
      <c r="R1729" s="50"/>
      <c r="S1729" s="50"/>
      <c r="T1729" s="50"/>
      <c r="U1729" s="50"/>
      <c r="V1729" s="51"/>
      <c r="AE1729" s="312"/>
      <c r="AF1729" s="312"/>
      <c r="AG1729" s="312"/>
      <c r="AH1729" s="312"/>
      <c r="AI1729" s="312"/>
      <c r="AJ1729" s="312"/>
      <c r="AK1729" s="312"/>
      <c r="AL1729" s="312"/>
      <c r="AM1729" s="312"/>
      <c r="AN1729" s="312"/>
      <c r="AO1729" s="312"/>
      <c r="AP1729" s="312"/>
      <c r="AQ1729" s="312"/>
      <c r="AR1729" s="312"/>
      <c r="AS1729" s="312"/>
      <c r="AT1729" s="312"/>
      <c r="AU1729" s="312"/>
      <c r="AV1729" s="312"/>
      <c r="AW1729" s="312"/>
      <c r="AX1729" s="312"/>
      <c r="AY1729" s="312"/>
      <c r="AZ1729" s="312"/>
      <c r="BA1729" s="312"/>
      <c r="BB1729" s="312"/>
      <c r="BC1729" s="312"/>
      <c r="BD1729" s="312"/>
      <c r="BE1729" s="306"/>
      <c r="BF1729" s="306"/>
      <c r="BG1729" s="306"/>
      <c r="BH1729" s="306"/>
      <c r="BI1729" s="306"/>
      <c r="BJ1729" s="306"/>
      <c r="BK1729" s="306"/>
      <c r="BL1729" s="306"/>
      <c r="BM1729" s="306"/>
      <c r="BN1729" s="306"/>
      <c r="BO1729" s="306"/>
      <c r="BP1729" s="306"/>
      <c r="BQ1729" s="496"/>
      <c r="BR1729" s="496"/>
      <c r="BS1729" s="496"/>
      <c r="BT1729" s="496"/>
      <c r="BU1729" s="496"/>
      <c r="BV1729" s="496"/>
    </row>
    <row r="1730" spans="1:74" s="52" customFormat="1" ht="12.75">
      <c r="A1730" s="45">
        <v>2735.6132650573031</v>
      </c>
      <c r="B1730" s="46" t="s">
        <v>342</v>
      </c>
      <c r="C1730" s="47" t="s">
        <v>355</v>
      </c>
      <c r="D1730" s="48">
        <v>0</v>
      </c>
      <c r="E1730" s="49">
        <v>38.646799999999999</v>
      </c>
      <c r="F1730" s="49">
        <v>4.7525999999999999E-2</v>
      </c>
      <c r="G1730" s="49">
        <v>17.971800000000002</v>
      </c>
      <c r="H1730" s="49">
        <v>0.182703</v>
      </c>
      <c r="I1730" s="49">
        <v>0.25574200000000002</v>
      </c>
      <c r="J1730" s="49">
        <v>41.754300000000001</v>
      </c>
      <c r="K1730" s="49">
        <v>0.30352499999999999</v>
      </c>
      <c r="L1730" s="49">
        <v>99.186977999999996</v>
      </c>
      <c r="M1730" s="47"/>
      <c r="N1730" s="50">
        <v>0.99440247491279465</v>
      </c>
      <c r="O1730" s="50">
        <v>9.6684161606327057E-4</v>
      </c>
      <c r="P1730" s="50">
        <v>0.38671963909844032</v>
      </c>
      <c r="Q1730" s="50">
        <v>3.7812746906306189E-3</v>
      </c>
      <c r="R1730" s="50">
        <v>5.5736084160033532E-3</v>
      </c>
      <c r="S1730" s="50">
        <v>1.6016160404071931</v>
      </c>
      <c r="T1730" s="50">
        <v>8.3675973192421996E-3</v>
      </c>
      <c r="U1730" s="50">
        <v>3.0021729315919385</v>
      </c>
      <c r="V1730" s="51">
        <v>80.550585945598911</v>
      </c>
      <c r="X1730" s="49">
        <v>0.21437500000000001</v>
      </c>
      <c r="Y1730" s="49">
        <v>34.149700000000003</v>
      </c>
      <c r="Z1730" s="49">
        <v>0.428894</v>
      </c>
      <c r="AA1730" s="49">
        <v>11.5495</v>
      </c>
      <c r="AB1730" s="49">
        <v>5.5845500000000001</v>
      </c>
      <c r="AC1730" s="49">
        <v>0.18415200000000001</v>
      </c>
      <c r="AD1730" s="49">
        <v>4.2673500000000004</v>
      </c>
      <c r="AE1730" s="312"/>
      <c r="AF1730" s="343" t="s">
        <v>1744</v>
      </c>
      <c r="AG1730" s="343">
        <v>30</v>
      </c>
      <c r="AH1730" s="343">
        <v>15</v>
      </c>
      <c r="AI1730" s="343"/>
      <c r="AJ1730" s="343"/>
      <c r="AK1730" s="343"/>
      <c r="AL1730" s="343"/>
      <c r="AM1730" s="343"/>
      <c r="AN1730" s="343"/>
      <c r="AO1730" s="343"/>
      <c r="AP1730" s="343"/>
      <c r="AQ1730" s="343"/>
      <c r="AR1730" s="343"/>
      <c r="AS1730" s="343"/>
      <c r="AT1730" s="343"/>
      <c r="AU1730" s="343"/>
      <c r="AV1730" s="343"/>
      <c r="AW1730" s="343"/>
      <c r="AX1730" s="343"/>
      <c r="AY1730" s="343"/>
      <c r="AZ1730" s="343"/>
      <c r="BA1730" s="343"/>
      <c r="BB1730" s="343"/>
      <c r="BC1730" s="343"/>
      <c r="BD1730" s="343"/>
      <c r="BE1730" s="475"/>
      <c r="BF1730" s="475"/>
      <c r="BG1730" s="475"/>
      <c r="BH1730" s="475"/>
      <c r="BI1730" s="475"/>
      <c r="BJ1730" s="475"/>
      <c r="BK1730" s="475"/>
      <c r="BL1730" s="475"/>
      <c r="BM1730" s="475"/>
      <c r="BN1730" s="475"/>
      <c r="BO1730" s="475"/>
      <c r="BP1730" s="306"/>
      <c r="BQ1730" s="496"/>
      <c r="BR1730" s="496"/>
      <c r="BS1730" s="496"/>
      <c r="BT1730" s="496"/>
      <c r="BU1730" s="496"/>
      <c r="BV1730" s="496"/>
    </row>
    <row r="1731" spans="1:74" s="52" customFormat="1" ht="12.75">
      <c r="A1731" s="45">
        <v>2735.6132650573031</v>
      </c>
      <c r="B1731" s="46" t="s">
        <v>342</v>
      </c>
      <c r="C1731" s="47" t="s">
        <v>355</v>
      </c>
      <c r="D1731" s="48">
        <v>5.0285714285714294</v>
      </c>
      <c r="E1731" s="49">
        <v>38.941000000000003</v>
      </c>
      <c r="F1731" s="49">
        <v>2.8953E-2</v>
      </c>
      <c r="G1731" s="49">
        <v>17.143999999999998</v>
      </c>
      <c r="H1731" s="49">
        <v>0.20213600000000001</v>
      </c>
      <c r="I1731" s="49">
        <v>0.237368</v>
      </c>
      <c r="J1731" s="49">
        <v>42.3874</v>
      </c>
      <c r="K1731" s="49">
        <v>0.30212600000000001</v>
      </c>
      <c r="L1731" s="49">
        <v>99.271763000000007</v>
      </c>
      <c r="M1731" s="47"/>
      <c r="N1731" s="50">
        <v>0.9967833330708844</v>
      </c>
      <c r="O1731" s="50">
        <v>5.8595282593142486E-4</v>
      </c>
      <c r="P1731" s="50">
        <v>0.36699641320711524</v>
      </c>
      <c r="Q1731" s="50">
        <v>4.1618002067251138E-3</v>
      </c>
      <c r="R1731" s="50">
        <v>5.1463767633177218E-3</v>
      </c>
      <c r="S1731" s="50">
        <v>1.6174802685567282</v>
      </c>
      <c r="T1731" s="50">
        <v>8.2858948185564104E-3</v>
      </c>
      <c r="U1731" s="50">
        <v>3.0003082800585896</v>
      </c>
      <c r="V1731" s="51">
        <v>81.506640184810777</v>
      </c>
      <c r="X1731" s="49">
        <v>0.21352599999999999</v>
      </c>
      <c r="Y1731" s="49">
        <v>52.621400000000001</v>
      </c>
      <c r="Z1731" s="49">
        <v>0.43898799999999999</v>
      </c>
      <c r="AA1731" s="49">
        <v>10.445</v>
      </c>
      <c r="AB1731" s="49">
        <v>5.9737200000000001</v>
      </c>
      <c r="AC1731" s="49">
        <v>0.18218000000000001</v>
      </c>
      <c r="AD1731" s="49">
        <v>4.3323700000000001</v>
      </c>
      <c r="AE1731" s="312"/>
      <c r="AF1731" s="343" t="s">
        <v>1744</v>
      </c>
      <c r="AG1731" s="343">
        <v>30</v>
      </c>
      <c r="AH1731" s="343">
        <v>15</v>
      </c>
      <c r="AI1731" s="343"/>
      <c r="AJ1731" s="343"/>
      <c r="AK1731" s="343"/>
      <c r="AL1731" s="343"/>
      <c r="AM1731" s="343"/>
      <c r="AN1731" s="343"/>
      <c r="AO1731" s="343"/>
      <c r="AP1731" s="343"/>
      <c r="AQ1731" s="343"/>
      <c r="AR1731" s="343"/>
      <c r="AS1731" s="343"/>
      <c r="AT1731" s="343"/>
      <c r="AU1731" s="343"/>
      <c r="AV1731" s="343"/>
      <c r="AW1731" s="343"/>
      <c r="AX1731" s="343"/>
      <c r="AY1731" s="343"/>
      <c r="AZ1731" s="343"/>
      <c r="BA1731" s="343"/>
      <c r="BB1731" s="343"/>
      <c r="BC1731" s="343"/>
      <c r="BD1731" s="343"/>
      <c r="BE1731" s="475"/>
      <c r="BF1731" s="475"/>
      <c r="BG1731" s="475"/>
      <c r="BH1731" s="475"/>
      <c r="BI1731" s="475"/>
      <c r="BJ1731" s="475"/>
      <c r="BK1731" s="475"/>
      <c r="BL1731" s="475"/>
      <c r="BM1731" s="475"/>
      <c r="BN1731" s="475"/>
      <c r="BO1731" s="475"/>
      <c r="BP1731" s="306"/>
      <c r="BQ1731" s="496"/>
      <c r="BR1731" s="496"/>
      <c r="BS1731" s="496"/>
      <c r="BT1731" s="496"/>
      <c r="BU1731" s="496"/>
      <c r="BV1731" s="496"/>
    </row>
    <row r="1732" spans="1:74" s="52" customFormat="1" ht="12.75">
      <c r="A1732" s="45">
        <v>2735.6132650573031</v>
      </c>
      <c r="B1732" s="46" t="s">
        <v>342</v>
      </c>
      <c r="C1732" s="47" t="s">
        <v>355</v>
      </c>
      <c r="D1732" s="48">
        <v>10.05857142857143</v>
      </c>
      <c r="E1732" s="49">
        <v>39.167999999999999</v>
      </c>
      <c r="F1732" s="49">
        <v>3.7957999999999999E-2</v>
      </c>
      <c r="G1732" s="49">
        <v>15.7324</v>
      </c>
      <c r="H1732" s="49">
        <v>0.28365800000000002</v>
      </c>
      <c r="I1732" s="49">
        <v>0.22741</v>
      </c>
      <c r="J1732" s="49">
        <v>43.858600000000003</v>
      </c>
      <c r="K1732" s="49">
        <v>0.22508700000000001</v>
      </c>
      <c r="L1732" s="49">
        <v>99.573720000000009</v>
      </c>
      <c r="M1732" s="47"/>
      <c r="N1732" s="50">
        <v>0.99303335048082986</v>
      </c>
      <c r="O1732" s="50">
        <v>7.6087125063133533E-4</v>
      </c>
      <c r="P1732" s="50">
        <v>0.3335672557860459</v>
      </c>
      <c r="Q1732" s="50">
        <v>5.784573810717032E-3</v>
      </c>
      <c r="R1732" s="50">
        <v>4.8834611331451463E-3</v>
      </c>
      <c r="S1732" s="50">
        <v>1.6576611082861252</v>
      </c>
      <c r="T1732" s="50">
        <v>6.1142120758427426E-3</v>
      </c>
      <c r="U1732" s="50">
        <v>3.0030181908881945</v>
      </c>
      <c r="V1732" s="51">
        <v>83.248166719367006</v>
      </c>
      <c r="X1732" s="49">
        <v>0.213064</v>
      </c>
      <c r="Y1732" s="49">
        <v>42.312199999999997</v>
      </c>
      <c r="Z1732" s="49">
        <v>0.45870899999999998</v>
      </c>
      <c r="AA1732" s="49">
        <v>7.6090900000000001</v>
      </c>
      <c r="AB1732" s="49">
        <v>6.1779500000000001</v>
      </c>
      <c r="AC1732" s="49">
        <v>0.178204</v>
      </c>
      <c r="AD1732" s="49">
        <v>5.4290399999999996</v>
      </c>
      <c r="AE1732" s="312"/>
      <c r="AF1732" s="343" t="s">
        <v>1744</v>
      </c>
      <c r="AG1732" s="343">
        <v>30</v>
      </c>
      <c r="AH1732" s="343">
        <v>15</v>
      </c>
      <c r="AI1732" s="343"/>
      <c r="AJ1732" s="343"/>
      <c r="AK1732" s="343"/>
      <c r="AL1732" s="343"/>
      <c r="AM1732" s="343"/>
      <c r="AN1732" s="343"/>
      <c r="AO1732" s="343"/>
      <c r="AP1732" s="343"/>
      <c r="AQ1732" s="343"/>
      <c r="AR1732" s="343"/>
      <c r="AS1732" s="343"/>
      <c r="AT1732" s="343"/>
      <c r="AU1732" s="343"/>
      <c r="AV1732" s="343"/>
      <c r="AW1732" s="343"/>
      <c r="AX1732" s="343"/>
      <c r="AY1732" s="343"/>
      <c r="AZ1732" s="343"/>
      <c r="BA1732" s="343"/>
      <c r="BB1732" s="343"/>
      <c r="BC1732" s="343"/>
      <c r="BD1732" s="343"/>
      <c r="BE1732" s="475"/>
      <c r="BF1732" s="475"/>
      <c r="BG1732" s="475"/>
      <c r="BH1732" s="475"/>
      <c r="BI1732" s="475"/>
      <c r="BJ1732" s="475"/>
      <c r="BK1732" s="475"/>
      <c r="BL1732" s="475"/>
      <c r="BM1732" s="475"/>
      <c r="BN1732" s="475"/>
      <c r="BO1732" s="475"/>
      <c r="BP1732" s="306"/>
      <c r="BQ1732" s="496"/>
      <c r="BR1732" s="496"/>
      <c r="BS1732" s="496"/>
      <c r="BT1732" s="496"/>
      <c r="BU1732" s="496"/>
      <c r="BV1732" s="496"/>
    </row>
    <row r="1733" spans="1:74" s="52" customFormat="1" ht="12.75">
      <c r="A1733" s="45">
        <v>2735.6132650573031</v>
      </c>
      <c r="B1733" s="46" t="s">
        <v>342</v>
      </c>
      <c r="C1733" s="47" t="s">
        <v>355</v>
      </c>
      <c r="D1733" s="48">
        <v>15.088571428571431</v>
      </c>
      <c r="E1733" s="49">
        <v>39.2136</v>
      </c>
      <c r="F1733" s="49">
        <v>4.4183E-2</v>
      </c>
      <c r="G1733" s="49">
        <v>14.255699999999999</v>
      </c>
      <c r="H1733" s="49">
        <v>0.307203</v>
      </c>
      <c r="I1733" s="49">
        <v>0.22126299999999999</v>
      </c>
      <c r="J1733" s="49">
        <v>44.837600000000002</v>
      </c>
      <c r="K1733" s="49">
        <v>0.27986299999999997</v>
      </c>
      <c r="L1733" s="49">
        <v>99.190381000000002</v>
      </c>
      <c r="M1733" s="47"/>
      <c r="N1733" s="50">
        <v>0.99187078505060455</v>
      </c>
      <c r="O1733" s="50">
        <v>8.8358635393877684E-4</v>
      </c>
      <c r="P1733" s="50">
        <v>0.30155249457640682</v>
      </c>
      <c r="Q1733" s="50">
        <v>6.2501109801614604E-3</v>
      </c>
      <c r="R1733" s="50">
        <v>4.7403774094522781E-3</v>
      </c>
      <c r="S1733" s="50">
        <v>1.6907106483673662</v>
      </c>
      <c r="T1733" s="50">
        <v>7.5844050164279048E-3</v>
      </c>
      <c r="U1733" s="50">
        <v>3.0045156192500779</v>
      </c>
      <c r="V1733" s="51">
        <v>84.863822048585817</v>
      </c>
      <c r="X1733" s="49">
        <v>0.21307100000000001</v>
      </c>
      <c r="Y1733" s="49">
        <v>36.223399999999998</v>
      </c>
      <c r="Z1733" s="49">
        <v>0.48386699999999999</v>
      </c>
      <c r="AA1733" s="49">
        <v>7.12073</v>
      </c>
      <c r="AB1733" s="49">
        <v>6.1999399999999998</v>
      </c>
      <c r="AC1733" s="49">
        <v>0.17550499999999999</v>
      </c>
      <c r="AD1733" s="49">
        <v>4.5448300000000001</v>
      </c>
      <c r="AE1733" s="312"/>
      <c r="AF1733" s="343" t="s">
        <v>1744</v>
      </c>
      <c r="AG1733" s="343">
        <v>30</v>
      </c>
      <c r="AH1733" s="343">
        <v>15</v>
      </c>
      <c r="AI1733" s="343"/>
      <c r="AJ1733" s="343"/>
      <c r="AK1733" s="343"/>
      <c r="AL1733" s="343"/>
      <c r="AM1733" s="343"/>
      <c r="AN1733" s="343"/>
      <c r="AO1733" s="343"/>
      <c r="AP1733" s="343"/>
      <c r="AQ1733" s="343"/>
      <c r="AR1733" s="343"/>
      <c r="AS1733" s="343"/>
      <c r="AT1733" s="343"/>
      <c r="AU1733" s="343"/>
      <c r="AV1733" s="343"/>
      <c r="AW1733" s="343"/>
      <c r="AX1733" s="343"/>
      <c r="AY1733" s="343"/>
      <c r="AZ1733" s="343"/>
      <c r="BA1733" s="343"/>
      <c r="BB1733" s="343"/>
      <c r="BC1733" s="343"/>
      <c r="BD1733" s="343"/>
      <c r="BE1733" s="475"/>
      <c r="BF1733" s="475"/>
      <c r="BG1733" s="475"/>
      <c r="BH1733" s="475"/>
      <c r="BI1733" s="475"/>
      <c r="BJ1733" s="475"/>
      <c r="BK1733" s="475"/>
      <c r="BL1733" s="475"/>
      <c r="BM1733" s="475"/>
      <c r="BN1733" s="475"/>
      <c r="BO1733" s="475"/>
      <c r="BP1733" s="306"/>
      <c r="BQ1733" s="496"/>
      <c r="BR1733" s="496"/>
      <c r="BS1733" s="496"/>
      <c r="BT1733" s="496"/>
      <c r="BU1733" s="496"/>
      <c r="BV1733" s="496"/>
    </row>
    <row r="1734" spans="1:74" s="52" customFormat="1" ht="12.75">
      <c r="A1734" s="45">
        <v>2735.6132650573031</v>
      </c>
      <c r="B1734" s="46" t="s">
        <v>342</v>
      </c>
      <c r="C1734" s="47" t="s">
        <v>355</v>
      </c>
      <c r="D1734" s="48">
        <v>20.118571428571432</v>
      </c>
      <c r="E1734" s="49">
        <v>39.581800000000001</v>
      </c>
      <c r="F1734" s="49">
        <v>6.5473000000000003E-2</v>
      </c>
      <c r="G1734" s="49">
        <v>13.827199999999999</v>
      </c>
      <c r="H1734" s="49">
        <v>0.362155</v>
      </c>
      <c r="I1734" s="49">
        <v>0.176537</v>
      </c>
      <c r="J1734" s="49">
        <v>45.383000000000003</v>
      </c>
      <c r="K1734" s="49">
        <v>0.24699099999999999</v>
      </c>
      <c r="L1734" s="49">
        <v>99.671191000000007</v>
      </c>
      <c r="M1734" s="47"/>
      <c r="N1734" s="50">
        <v>0.99362951256153387</v>
      </c>
      <c r="O1734" s="50">
        <v>1.2994710191180719E-3</v>
      </c>
      <c r="P1734" s="50">
        <v>0.29028138125289749</v>
      </c>
      <c r="Q1734" s="50">
        <v>7.3125242653813696E-3</v>
      </c>
      <c r="R1734" s="50">
        <v>3.7536210298469469E-3</v>
      </c>
      <c r="S1734" s="50">
        <v>1.6983636613147974</v>
      </c>
      <c r="T1734" s="50">
        <v>6.6430530130772384E-3</v>
      </c>
      <c r="U1734" s="50">
        <v>3.0021126647711784</v>
      </c>
      <c r="V1734" s="51">
        <v>85.403057104746424</v>
      </c>
      <c r="X1734" s="49">
        <v>0.21207100000000001</v>
      </c>
      <c r="Y1734" s="49">
        <v>25.130400000000002</v>
      </c>
      <c r="Z1734" s="49">
        <v>0.49157000000000001</v>
      </c>
      <c r="AA1734" s="49">
        <v>6.10806</v>
      </c>
      <c r="AB1734" s="49">
        <v>7.6270100000000003</v>
      </c>
      <c r="AC1734" s="49">
        <v>0.174122</v>
      </c>
      <c r="AD1734" s="49">
        <v>5.0078699999999996</v>
      </c>
      <c r="AE1734" s="312"/>
      <c r="AF1734" s="343" t="s">
        <v>1744</v>
      </c>
      <c r="AG1734" s="343">
        <v>30</v>
      </c>
      <c r="AH1734" s="343">
        <v>15</v>
      </c>
      <c r="AI1734" s="343"/>
      <c r="AJ1734" s="343"/>
      <c r="AK1734" s="343"/>
      <c r="AL1734" s="343"/>
      <c r="AM1734" s="343"/>
      <c r="AN1734" s="343"/>
      <c r="AO1734" s="343"/>
      <c r="AP1734" s="343"/>
      <c r="AQ1734" s="343"/>
      <c r="AR1734" s="343"/>
      <c r="AS1734" s="343"/>
      <c r="AT1734" s="343"/>
      <c r="AU1734" s="343"/>
      <c r="AV1734" s="343"/>
      <c r="AW1734" s="343"/>
      <c r="AX1734" s="343"/>
      <c r="AY1734" s="343"/>
      <c r="AZ1734" s="343"/>
      <c r="BA1734" s="343"/>
      <c r="BB1734" s="343"/>
      <c r="BC1734" s="343"/>
      <c r="BD1734" s="343"/>
      <c r="BE1734" s="475"/>
      <c r="BF1734" s="475"/>
      <c r="BG1734" s="475"/>
      <c r="BH1734" s="475"/>
      <c r="BI1734" s="475"/>
      <c r="BJ1734" s="475"/>
      <c r="BK1734" s="475"/>
      <c r="BL1734" s="475"/>
      <c r="BM1734" s="475"/>
      <c r="BN1734" s="475"/>
      <c r="BO1734" s="475"/>
      <c r="BP1734" s="306"/>
      <c r="BQ1734" s="496"/>
      <c r="BR1734" s="496"/>
      <c r="BS1734" s="496"/>
      <c r="BT1734" s="496"/>
      <c r="BU1734" s="496"/>
      <c r="BV1734" s="496"/>
    </row>
    <row r="1735" spans="1:74" s="52" customFormat="1" ht="12.75">
      <c r="A1735" s="45">
        <v>2735.6132650573031</v>
      </c>
      <c r="B1735" s="46" t="s">
        <v>342</v>
      </c>
      <c r="C1735" s="47" t="s">
        <v>355</v>
      </c>
      <c r="D1735" s="48">
        <v>25.148571428571433</v>
      </c>
      <c r="E1735" s="49">
        <v>39.553600000000003</v>
      </c>
      <c r="F1735" s="49">
        <v>7.5358999999999995E-2</v>
      </c>
      <c r="G1735" s="49">
        <v>13.674799999999999</v>
      </c>
      <c r="H1735" s="49">
        <v>0.35154999999999997</v>
      </c>
      <c r="I1735" s="49">
        <v>0.19814200000000001</v>
      </c>
      <c r="J1735" s="49">
        <v>45.372300000000003</v>
      </c>
      <c r="K1735" s="49">
        <v>0.23821700000000001</v>
      </c>
      <c r="L1735" s="49">
        <v>99.507373000000015</v>
      </c>
      <c r="M1735" s="47"/>
      <c r="N1735" s="50">
        <v>0.99368016704144646</v>
      </c>
      <c r="O1735" s="50">
        <v>1.4968254075558994E-3</v>
      </c>
      <c r="P1735" s="50">
        <v>0.28730129385362496</v>
      </c>
      <c r="Q1735" s="50">
        <v>7.1038142852310904E-3</v>
      </c>
      <c r="R1735" s="50">
        <v>4.2162163308040075E-3</v>
      </c>
      <c r="S1735" s="50">
        <v>1.6992604329220204</v>
      </c>
      <c r="T1735" s="50">
        <v>6.4119629320577827E-3</v>
      </c>
      <c r="U1735" s="50">
        <v>3.000755869229641</v>
      </c>
      <c r="V1735" s="51">
        <v>85.537761551465167</v>
      </c>
      <c r="X1735" s="49">
        <v>0.212145</v>
      </c>
      <c r="Y1735" s="49">
        <v>22.217400000000001</v>
      </c>
      <c r="Z1735" s="49">
        <v>0.49412699999999998</v>
      </c>
      <c r="AA1735" s="49">
        <v>6.3639599999999996</v>
      </c>
      <c r="AB1735" s="49">
        <v>6.76952</v>
      </c>
      <c r="AC1735" s="49">
        <v>0.17405499999999999</v>
      </c>
      <c r="AD1735" s="49">
        <v>5.0750599999999997</v>
      </c>
      <c r="AE1735" s="312"/>
      <c r="AF1735" s="343" t="s">
        <v>1744</v>
      </c>
      <c r="AG1735" s="343">
        <v>30</v>
      </c>
      <c r="AH1735" s="343">
        <v>15</v>
      </c>
      <c r="AI1735" s="343"/>
      <c r="AJ1735" s="343"/>
      <c r="AK1735" s="343"/>
      <c r="AL1735" s="343"/>
      <c r="AM1735" s="343"/>
      <c r="AN1735" s="343"/>
      <c r="AO1735" s="343"/>
      <c r="AP1735" s="343"/>
      <c r="AQ1735" s="343"/>
      <c r="AR1735" s="343"/>
      <c r="AS1735" s="343"/>
      <c r="AT1735" s="343"/>
      <c r="AU1735" s="343"/>
      <c r="AV1735" s="343"/>
      <c r="AW1735" s="343"/>
      <c r="AX1735" s="343"/>
      <c r="AY1735" s="343"/>
      <c r="AZ1735" s="343"/>
      <c r="BA1735" s="343"/>
      <c r="BB1735" s="343"/>
      <c r="BC1735" s="343"/>
      <c r="BD1735" s="343"/>
      <c r="BE1735" s="475"/>
      <c r="BF1735" s="475"/>
      <c r="BG1735" s="475"/>
      <c r="BH1735" s="475"/>
      <c r="BI1735" s="475"/>
      <c r="BJ1735" s="475"/>
      <c r="BK1735" s="475"/>
      <c r="BL1735" s="475"/>
      <c r="BM1735" s="475"/>
      <c r="BN1735" s="475"/>
      <c r="BO1735" s="475"/>
      <c r="BP1735" s="306"/>
      <c r="BQ1735" s="496"/>
      <c r="BR1735" s="496"/>
      <c r="BS1735" s="496"/>
      <c r="BT1735" s="496"/>
      <c r="BU1735" s="496"/>
      <c r="BV1735" s="496"/>
    </row>
    <row r="1736" spans="1:74" s="52" customFormat="1" ht="12.75">
      <c r="A1736" s="45">
        <v>2735.6132650573031</v>
      </c>
      <c r="B1736" s="46" t="s">
        <v>342</v>
      </c>
      <c r="C1736" s="47" t="s">
        <v>355</v>
      </c>
      <c r="D1736" s="48">
        <v>30.178571428571434</v>
      </c>
      <c r="E1736" s="49">
        <v>39.624000000000002</v>
      </c>
      <c r="F1736" s="49">
        <v>8.0657999999999994E-2</v>
      </c>
      <c r="G1736" s="49">
        <v>13.493399999999999</v>
      </c>
      <c r="H1736" s="49">
        <v>0.34011000000000002</v>
      </c>
      <c r="I1736" s="49">
        <v>0.20042399999999999</v>
      </c>
      <c r="J1736" s="49">
        <v>45.5319</v>
      </c>
      <c r="K1736" s="49">
        <v>0.21502099999999999</v>
      </c>
      <c r="L1736" s="49">
        <v>99.523010999999997</v>
      </c>
      <c r="M1736" s="47"/>
      <c r="N1736" s="50">
        <v>0.99428361700585521</v>
      </c>
      <c r="O1736" s="50">
        <v>1.6002020875350263E-3</v>
      </c>
      <c r="P1736" s="50">
        <v>0.28315833983882421</v>
      </c>
      <c r="Q1736" s="50">
        <v>6.8646004157860369E-3</v>
      </c>
      <c r="R1736" s="50">
        <v>4.2597825796532457E-3</v>
      </c>
      <c r="S1736" s="50">
        <v>1.7032417242688056</v>
      </c>
      <c r="T1736" s="50">
        <v>5.780833930506977E-3</v>
      </c>
      <c r="U1736" s="50">
        <v>3.0002980596910023</v>
      </c>
      <c r="V1736" s="51">
        <v>85.745150488301547</v>
      </c>
      <c r="X1736" s="49">
        <v>0.21207100000000001</v>
      </c>
      <c r="Y1736" s="49">
        <v>21.031700000000001</v>
      </c>
      <c r="Z1736" s="49">
        <v>0.49371199999999998</v>
      </c>
      <c r="AA1736" s="49">
        <v>6.4938000000000002</v>
      </c>
      <c r="AB1736" s="49">
        <v>6.7982100000000001</v>
      </c>
      <c r="AC1736" s="49">
        <v>0.17370099999999999</v>
      </c>
      <c r="AD1736" s="49">
        <v>5.5889300000000004</v>
      </c>
      <c r="AE1736" s="312"/>
      <c r="AF1736" s="343" t="s">
        <v>1744</v>
      </c>
      <c r="AG1736" s="343">
        <v>30</v>
      </c>
      <c r="AH1736" s="343">
        <v>15</v>
      </c>
      <c r="AI1736" s="343"/>
      <c r="AJ1736" s="343"/>
      <c r="AK1736" s="343"/>
      <c r="AL1736" s="343"/>
      <c r="AM1736" s="343"/>
      <c r="AN1736" s="343"/>
      <c r="AO1736" s="343"/>
      <c r="AP1736" s="343"/>
      <c r="AQ1736" s="343"/>
      <c r="AR1736" s="343"/>
      <c r="AS1736" s="343"/>
      <c r="AT1736" s="343"/>
      <c r="AU1736" s="343"/>
      <c r="AV1736" s="343"/>
      <c r="AW1736" s="343"/>
      <c r="AX1736" s="343"/>
      <c r="AY1736" s="343"/>
      <c r="AZ1736" s="343"/>
      <c r="BA1736" s="343"/>
      <c r="BB1736" s="343"/>
      <c r="BC1736" s="343"/>
      <c r="BD1736" s="343"/>
      <c r="BE1736" s="475"/>
      <c r="BF1736" s="475"/>
      <c r="BG1736" s="475"/>
      <c r="BH1736" s="475"/>
      <c r="BI1736" s="475"/>
      <c r="BJ1736" s="475"/>
      <c r="BK1736" s="475"/>
      <c r="BL1736" s="475"/>
      <c r="BM1736" s="475"/>
      <c r="BN1736" s="475"/>
      <c r="BO1736" s="475"/>
      <c r="BP1736" s="306"/>
      <c r="BQ1736" s="496"/>
      <c r="BR1736" s="496"/>
      <c r="BS1736" s="496"/>
      <c r="BT1736" s="496"/>
      <c r="BU1736" s="496"/>
      <c r="BV1736" s="496"/>
    </row>
    <row r="1737" spans="1:74" s="52" customFormat="1" ht="12.75">
      <c r="A1737" s="45">
        <v>2735.6132650573031</v>
      </c>
      <c r="B1737" s="46" t="s">
        <v>342</v>
      </c>
      <c r="C1737" s="47" t="s">
        <v>355</v>
      </c>
      <c r="D1737" s="48">
        <v>35.208571428571432</v>
      </c>
      <c r="E1737" s="49">
        <v>39.719499999999996</v>
      </c>
      <c r="F1737" s="49">
        <v>7.1272000000000002E-2</v>
      </c>
      <c r="G1737" s="49">
        <v>13.2933</v>
      </c>
      <c r="H1737" s="49">
        <v>0.38340099999999999</v>
      </c>
      <c r="I1737" s="49">
        <v>0.20106599999999999</v>
      </c>
      <c r="J1737" s="49">
        <v>45.721499999999999</v>
      </c>
      <c r="K1737" s="49">
        <v>0.195303</v>
      </c>
      <c r="L1737" s="49">
        <v>99.630816999999993</v>
      </c>
      <c r="M1737" s="47"/>
      <c r="N1737" s="50">
        <v>0.99464283128436215</v>
      </c>
      <c r="O1737" s="50">
        <v>1.4110998478350104E-3</v>
      </c>
      <c r="P1737" s="50">
        <v>0.27838907242664762</v>
      </c>
      <c r="Q1737" s="50">
        <v>7.7225462456664675E-3</v>
      </c>
      <c r="R1737" s="50">
        <v>4.2646928832732432E-3</v>
      </c>
      <c r="S1737" s="50">
        <v>1.7068383789797767</v>
      </c>
      <c r="T1737" s="50">
        <v>5.2399838194271981E-3</v>
      </c>
      <c r="U1737" s="50">
        <v>2.9998507266646488</v>
      </c>
      <c r="V1737" s="51">
        <v>85.976968420952261</v>
      </c>
      <c r="X1737" s="49">
        <v>0.21173900000000001</v>
      </c>
      <c r="Y1737" s="49">
        <v>24.8126</v>
      </c>
      <c r="Z1737" s="49">
        <v>0.50219000000000003</v>
      </c>
      <c r="AA1737" s="49">
        <v>5.9306900000000002</v>
      </c>
      <c r="AB1737" s="49">
        <v>6.7262700000000004</v>
      </c>
      <c r="AC1737" s="49">
        <v>0.17319599999999999</v>
      </c>
      <c r="AD1737" s="49">
        <v>6.1000899999999998</v>
      </c>
      <c r="AE1737" s="312"/>
      <c r="AF1737" s="343" t="s">
        <v>1744</v>
      </c>
      <c r="AG1737" s="343">
        <v>30</v>
      </c>
      <c r="AH1737" s="343">
        <v>15</v>
      </c>
      <c r="AI1737" s="343"/>
      <c r="AJ1737" s="343"/>
      <c r="AK1737" s="343"/>
      <c r="AL1737" s="343"/>
      <c r="AM1737" s="343"/>
      <c r="AN1737" s="343"/>
      <c r="AO1737" s="343"/>
      <c r="AP1737" s="343"/>
      <c r="AQ1737" s="343"/>
      <c r="AR1737" s="343"/>
      <c r="AS1737" s="343"/>
      <c r="AT1737" s="343"/>
      <c r="AU1737" s="343"/>
      <c r="AV1737" s="343"/>
      <c r="AW1737" s="343"/>
      <c r="AX1737" s="343"/>
      <c r="AY1737" s="343"/>
      <c r="AZ1737" s="343"/>
      <c r="BA1737" s="343"/>
      <c r="BB1737" s="343"/>
      <c r="BC1737" s="343"/>
      <c r="BD1737" s="343"/>
      <c r="BE1737" s="475"/>
      <c r="BF1737" s="475"/>
      <c r="BG1737" s="475"/>
      <c r="BH1737" s="475"/>
      <c r="BI1737" s="475"/>
      <c r="BJ1737" s="475"/>
      <c r="BK1737" s="475"/>
      <c r="BL1737" s="475"/>
      <c r="BM1737" s="475"/>
      <c r="BN1737" s="475"/>
      <c r="BO1737" s="475"/>
      <c r="BP1737" s="306"/>
      <c r="BQ1737" s="496"/>
      <c r="BR1737" s="496"/>
      <c r="BS1737" s="496"/>
      <c r="BT1737" s="496"/>
      <c r="BU1737" s="496"/>
      <c r="BV1737" s="496"/>
    </row>
    <row r="1738" spans="1:74" s="52" customFormat="1" ht="12.75">
      <c r="A1738" s="45">
        <v>2735.6132650573031</v>
      </c>
      <c r="B1738" s="46" t="s">
        <v>342</v>
      </c>
      <c r="C1738" s="47" t="s">
        <v>355</v>
      </c>
      <c r="D1738" s="48">
        <v>40.238571428571433</v>
      </c>
      <c r="E1738" s="49">
        <v>39.747599999999998</v>
      </c>
      <c r="F1738" s="49">
        <v>7.6934000000000002E-2</v>
      </c>
      <c r="G1738" s="49">
        <v>13.239000000000001</v>
      </c>
      <c r="H1738" s="49">
        <v>0.34624700000000003</v>
      </c>
      <c r="I1738" s="49">
        <v>0.17263600000000001</v>
      </c>
      <c r="J1738" s="49">
        <v>46.012799999999999</v>
      </c>
      <c r="K1738" s="49">
        <v>0.20369799999999999</v>
      </c>
      <c r="L1738" s="49">
        <v>99.83074400000001</v>
      </c>
      <c r="M1738" s="47"/>
      <c r="N1738" s="50">
        <v>0.99307565813911403</v>
      </c>
      <c r="O1738" s="50">
        <v>1.5197255126530751E-3</v>
      </c>
      <c r="P1738" s="50">
        <v>0.27661937918508872</v>
      </c>
      <c r="Q1738" s="50">
        <v>6.9582709800671992E-3</v>
      </c>
      <c r="R1738" s="50">
        <v>3.6533268620407193E-3</v>
      </c>
      <c r="S1738" s="50">
        <v>1.7137940618960326</v>
      </c>
      <c r="T1738" s="50">
        <v>5.4527531649999012E-3</v>
      </c>
      <c r="U1738" s="50">
        <v>3.0020104141051909</v>
      </c>
      <c r="V1738" s="51">
        <v>86.102416036999884</v>
      </c>
      <c r="X1738" s="49">
        <v>0.21171699999999999</v>
      </c>
      <c r="Y1738" s="49">
        <v>22.770199999999999</v>
      </c>
      <c r="Z1738" s="49">
        <v>0.50271299999999997</v>
      </c>
      <c r="AA1738" s="49">
        <v>6.6559999999999997</v>
      </c>
      <c r="AB1738" s="49">
        <v>7.8536099999999998</v>
      </c>
      <c r="AC1738" s="49">
        <v>0.172567</v>
      </c>
      <c r="AD1738" s="49">
        <v>5.7138499999999999</v>
      </c>
      <c r="AE1738" s="312"/>
      <c r="AF1738" s="343" t="s">
        <v>1744</v>
      </c>
      <c r="AG1738" s="343">
        <v>30</v>
      </c>
      <c r="AH1738" s="343">
        <v>15</v>
      </c>
      <c r="AI1738" s="343"/>
      <c r="AJ1738" s="343"/>
      <c r="AK1738" s="343"/>
      <c r="AL1738" s="343"/>
      <c r="AM1738" s="343"/>
      <c r="AN1738" s="343"/>
      <c r="AO1738" s="343"/>
      <c r="AP1738" s="343"/>
      <c r="AQ1738" s="343"/>
      <c r="AR1738" s="343"/>
      <c r="AS1738" s="343"/>
      <c r="AT1738" s="343"/>
      <c r="AU1738" s="343"/>
      <c r="AV1738" s="343"/>
      <c r="AW1738" s="343"/>
      <c r="AX1738" s="343"/>
      <c r="AY1738" s="343"/>
      <c r="AZ1738" s="343"/>
      <c r="BA1738" s="343"/>
      <c r="BB1738" s="343"/>
      <c r="BC1738" s="343"/>
      <c r="BD1738" s="343"/>
      <c r="BE1738" s="475"/>
      <c r="BF1738" s="475"/>
      <c r="BG1738" s="475"/>
      <c r="BH1738" s="475"/>
      <c r="BI1738" s="475"/>
      <c r="BJ1738" s="475"/>
      <c r="BK1738" s="475"/>
      <c r="BL1738" s="475"/>
      <c r="BM1738" s="475"/>
      <c r="BN1738" s="475"/>
      <c r="BO1738" s="475"/>
      <c r="BP1738" s="306"/>
      <c r="BQ1738" s="496"/>
      <c r="BR1738" s="496"/>
      <c r="BS1738" s="496"/>
      <c r="BT1738" s="496"/>
      <c r="BU1738" s="496"/>
      <c r="BV1738" s="496"/>
    </row>
    <row r="1739" spans="1:74" s="52" customFormat="1" ht="12.75">
      <c r="A1739" s="45">
        <v>2735.6132650573031</v>
      </c>
      <c r="B1739" s="46" t="s">
        <v>342</v>
      </c>
      <c r="C1739" s="47" t="s">
        <v>355</v>
      </c>
      <c r="D1739" s="48">
        <v>45.268571428571434</v>
      </c>
      <c r="E1739" s="49">
        <v>39.791400000000003</v>
      </c>
      <c r="F1739" s="49">
        <v>8.4562999999999999E-2</v>
      </c>
      <c r="G1739" s="49">
        <v>13.0383</v>
      </c>
      <c r="H1739" s="49">
        <v>0.38252900000000001</v>
      </c>
      <c r="I1739" s="49">
        <v>0.17819099999999999</v>
      </c>
      <c r="J1739" s="49">
        <v>45.938699999999997</v>
      </c>
      <c r="K1739" s="49">
        <v>0.19749900000000001</v>
      </c>
      <c r="L1739" s="49">
        <v>99.657921999999985</v>
      </c>
      <c r="M1739" s="47"/>
      <c r="N1739" s="50">
        <v>0.9947456174438033</v>
      </c>
      <c r="O1739" s="50">
        <v>1.671393126906039E-3</v>
      </c>
      <c r="P1739" s="50">
        <v>0.27258363493889992</v>
      </c>
      <c r="Q1739" s="50">
        <v>7.6918547141390957E-3</v>
      </c>
      <c r="R1739" s="50">
        <v>3.7730652808905252E-3</v>
      </c>
      <c r="S1739" s="50">
        <v>1.7120248403580587</v>
      </c>
      <c r="T1739" s="50">
        <v>5.2898744365794089E-3</v>
      </c>
      <c r="U1739" s="50">
        <v>2.9991573856336462</v>
      </c>
      <c r="V1739" s="51">
        <v>86.265117864211831</v>
      </c>
      <c r="X1739" s="49">
        <v>0.21160300000000001</v>
      </c>
      <c r="Y1739" s="49">
        <v>19.4892</v>
      </c>
      <c r="Z1739" s="49">
        <v>0.50632200000000005</v>
      </c>
      <c r="AA1739" s="49">
        <v>5.95106</v>
      </c>
      <c r="AB1739" s="49">
        <v>7.4268099999999997</v>
      </c>
      <c r="AC1739" s="49">
        <v>0.17264599999999999</v>
      </c>
      <c r="AD1739" s="49">
        <v>5.8246799999999999</v>
      </c>
      <c r="AE1739" s="312"/>
      <c r="AF1739" s="343" t="s">
        <v>1744</v>
      </c>
      <c r="AG1739" s="343">
        <v>30</v>
      </c>
      <c r="AH1739" s="343">
        <v>15</v>
      </c>
      <c r="AI1739" s="343"/>
      <c r="AJ1739" s="343"/>
      <c r="AK1739" s="343"/>
      <c r="AL1739" s="343"/>
      <c r="AM1739" s="343"/>
      <c r="AN1739" s="343"/>
      <c r="AO1739" s="343"/>
      <c r="AP1739" s="343"/>
      <c r="AQ1739" s="343"/>
      <c r="AR1739" s="343"/>
      <c r="AS1739" s="343"/>
      <c r="AT1739" s="343"/>
      <c r="AU1739" s="343"/>
      <c r="AV1739" s="343"/>
      <c r="AW1739" s="343"/>
      <c r="AX1739" s="343"/>
      <c r="AY1739" s="343"/>
      <c r="AZ1739" s="343"/>
      <c r="BA1739" s="343"/>
      <c r="BB1739" s="343"/>
      <c r="BC1739" s="343"/>
      <c r="BD1739" s="343"/>
      <c r="BE1739" s="475"/>
      <c r="BF1739" s="475"/>
      <c r="BG1739" s="475"/>
      <c r="BH1739" s="475"/>
      <c r="BI1739" s="475"/>
      <c r="BJ1739" s="475"/>
      <c r="BK1739" s="475"/>
      <c r="BL1739" s="475"/>
      <c r="BM1739" s="475"/>
      <c r="BN1739" s="475"/>
      <c r="BO1739" s="475"/>
      <c r="BP1739" s="306"/>
      <c r="BQ1739" s="496"/>
      <c r="BR1739" s="496"/>
      <c r="BS1739" s="496"/>
      <c r="BT1739" s="496"/>
      <c r="BU1739" s="496"/>
      <c r="BV1739" s="496"/>
    </row>
    <row r="1740" spans="1:74" s="52" customFormat="1" ht="12.75">
      <c r="A1740" s="45">
        <v>2735.6132650573031</v>
      </c>
      <c r="B1740" s="46" t="s">
        <v>342</v>
      </c>
      <c r="C1740" s="47" t="s">
        <v>355</v>
      </c>
      <c r="D1740" s="48">
        <v>50.298571428571435</v>
      </c>
      <c r="E1740" s="49">
        <v>39.632300000000001</v>
      </c>
      <c r="F1740" s="49">
        <v>9.5834000000000003E-2</v>
      </c>
      <c r="G1740" s="49">
        <v>12.818300000000001</v>
      </c>
      <c r="H1740" s="49">
        <v>0.40209499999999998</v>
      </c>
      <c r="I1740" s="49">
        <v>0.16353100000000001</v>
      </c>
      <c r="J1740" s="49">
        <v>46.029299999999999</v>
      </c>
      <c r="K1740" s="49">
        <v>0.19423899999999999</v>
      </c>
      <c r="L1740" s="49">
        <v>99.398894999999996</v>
      </c>
      <c r="M1740" s="47"/>
      <c r="N1740" s="50">
        <v>0.99251765065011832</v>
      </c>
      <c r="O1740" s="50">
        <v>1.8975096478273915E-3</v>
      </c>
      <c r="P1740" s="50">
        <v>0.26845740498635956</v>
      </c>
      <c r="Q1740" s="50">
        <v>8.0995618721356345E-3</v>
      </c>
      <c r="R1740" s="50">
        <v>3.4687643243760109E-3</v>
      </c>
      <c r="S1740" s="50">
        <v>1.7184301272511269</v>
      </c>
      <c r="T1740" s="50">
        <v>5.2117436169918877E-3</v>
      </c>
      <c r="U1740" s="50">
        <v>2.999950951584033</v>
      </c>
      <c r="V1740" s="51">
        <v>86.488545494870436</v>
      </c>
      <c r="X1740" s="49">
        <v>0.21208399999999999</v>
      </c>
      <c r="Y1740" s="49">
        <v>17.6418</v>
      </c>
      <c r="Z1740" s="49">
        <v>0.51137299999999997</v>
      </c>
      <c r="AA1740" s="49">
        <v>5.6495199999999999</v>
      </c>
      <c r="AB1740" s="49">
        <v>8.3002199999999995</v>
      </c>
      <c r="AC1740" s="49">
        <v>0.17241899999999999</v>
      </c>
      <c r="AD1740" s="49">
        <v>5.9379900000000001</v>
      </c>
      <c r="AE1740" s="312"/>
      <c r="AF1740" s="343" t="s">
        <v>1744</v>
      </c>
      <c r="AG1740" s="343">
        <v>30</v>
      </c>
      <c r="AH1740" s="343">
        <v>15</v>
      </c>
      <c r="AI1740" s="343"/>
      <c r="AJ1740" s="343"/>
      <c r="AK1740" s="343"/>
      <c r="AL1740" s="343"/>
      <c r="AM1740" s="343"/>
      <c r="AN1740" s="343"/>
      <c r="AO1740" s="343"/>
      <c r="AP1740" s="343"/>
      <c r="AQ1740" s="343"/>
      <c r="AR1740" s="343"/>
      <c r="AS1740" s="343"/>
      <c r="AT1740" s="343"/>
      <c r="AU1740" s="343"/>
      <c r="AV1740" s="343"/>
      <c r="AW1740" s="343"/>
      <c r="AX1740" s="343"/>
      <c r="AY1740" s="343"/>
      <c r="AZ1740" s="343"/>
      <c r="BA1740" s="343"/>
      <c r="BB1740" s="343"/>
      <c r="BC1740" s="343"/>
      <c r="BD1740" s="343"/>
      <c r="BE1740" s="475"/>
      <c r="BF1740" s="475"/>
      <c r="BG1740" s="475"/>
      <c r="BH1740" s="475"/>
      <c r="BI1740" s="475"/>
      <c r="BJ1740" s="475"/>
      <c r="BK1740" s="475"/>
      <c r="BL1740" s="475"/>
      <c r="BM1740" s="475"/>
      <c r="BN1740" s="475"/>
      <c r="BO1740" s="475"/>
      <c r="BP1740" s="306"/>
      <c r="BQ1740" s="496"/>
      <c r="BR1740" s="496"/>
      <c r="BS1740" s="496"/>
      <c r="BT1740" s="496"/>
      <c r="BU1740" s="496"/>
      <c r="BV1740" s="496"/>
    </row>
    <row r="1741" spans="1:74" s="52" customFormat="1" ht="12.75">
      <c r="A1741" s="45">
        <v>2735.6132650573031</v>
      </c>
      <c r="B1741" s="46" t="s">
        <v>342</v>
      </c>
      <c r="C1741" s="47" t="s">
        <v>355</v>
      </c>
      <c r="D1741" s="48">
        <v>55.328571428571436</v>
      </c>
      <c r="E1741" s="49">
        <v>39.9542</v>
      </c>
      <c r="F1741" s="49">
        <v>8.3773E-2</v>
      </c>
      <c r="G1741" s="49">
        <v>12.8484</v>
      </c>
      <c r="H1741" s="49">
        <v>0.38841399999999998</v>
      </c>
      <c r="I1741" s="49">
        <v>0.16761300000000001</v>
      </c>
      <c r="J1741" s="49">
        <v>46.1252</v>
      </c>
      <c r="K1741" s="49">
        <v>0.19189000000000001</v>
      </c>
      <c r="L1741" s="49">
        <v>99.813379999999995</v>
      </c>
      <c r="M1741" s="47"/>
      <c r="N1741" s="50">
        <v>0.99596470071485277</v>
      </c>
      <c r="O1741" s="50">
        <v>1.6510529077432934E-3</v>
      </c>
      <c r="P1741" s="50">
        <v>0.26784685403911662</v>
      </c>
      <c r="Q1741" s="50">
        <v>7.7878983559806275E-3</v>
      </c>
      <c r="R1741" s="50">
        <v>3.5389542278733929E-3</v>
      </c>
      <c r="S1741" s="50">
        <v>1.7140690568097443</v>
      </c>
      <c r="T1741" s="50">
        <v>5.1249720044927024E-3</v>
      </c>
      <c r="U1741" s="50">
        <v>2.9975667238630894</v>
      </c>
      <c r="V1741" s="51">
        <v>86.485458208749293</v>
      </c>
      <c r="X1741" s="49">
        <v>0.21116299999999999</v>
      </c>
      <c r="Y1741" s="49">
        <v>20.526399999999999</v>
      </c>
      <c r="Z1741" s="49">
        <v>0.51089499999999999</v>
      </c>
      <c r="AA1741" s="49">
        <v>5.9332000000000003</v>
      </c>
      <c r="AB1741" s="49">
        <v>7.8094900000000003</v>
      </c>
      <c r="AC1741" s="49">
        <v>0.17219799999999999</v>
      </c>
      <c r="AD1741" s="49">
        <v>5.9902300000000004</v>
      </c>
      <c r="AE1741" s="312"/>
      <c r="AF1741" s="343" t="s">
        <v>1744</v>
      </c>
      <c r="AG1741" s="343">
        <v>30</v>
      </c>
      <c r="AH1741" s="343">
        <v>15</v>
      </c>
      <c r="AI1741" s="343"/>
      <c r="AJ1741" s="343"/>
      <c r="AK1741" s="343"/>
      <c r="AL1741" s="343"/>
      <c r="AM1741" s="343"/>
      <c r="AN1741" s="343"/>
      <c r="AO1741" s="343"/>
      <c r="AP1741" s="343"/>
      <c r="AQ1741" s="343"/>
      <c r="AR1741" s="343"/>
      <c r="AS1741" s="343"/>
      <c r="AT1741" s="343"/>
      <c r="AU1741" s="343"/>
      <c r="AV1741" s="343"/>
      <c r="AW1741" s="343"/>
      <c r="AX1741" s="343"/>
      <c r="AY1741" s="343"/>
      <c r="AZ1741" s="343"/>
      <c r="BA1741" s="343"/>
      <c r="BB1741" s="343"/>
      <c r="BC1741" s="343"/>
      <c r="BD1741" s="343"/>
      <c r="BE1741" s="475"/>
      <c r="BF1741" s="475"/>
      <c r="BG1741" s="475"/>
      <c r="BH1741" s="475"/>
      <c r="BI1741" s="475"/>
      <c r="BJ1741" s="475"/>
      <c r="BK1741" s="475"/>
      <c r="BL1741" s="475"/>
      <c r="BM1741" s="475"/>
      <c r="BN1741" s="475"/>
      <c r="BO1741" s="475"/>
      <c r="BP1741" s="306"/>
      <c r="BQ1741" s="496"/>
      <c r="BR1741" s="496"/>
      <c r="BS1741" s="496"/>
      <c r="BT1741" s="496"/>
      <c r="BU1741" s="496"/>
      <c r="BV1741" s="496"/>
    </row>
    <row r="1742" spans="1:74" s="52" customFormat="1" ht="12.75">
      <c r="A1742" s="45">
        <v>2735.6132650573031</v>
      </c>
      <c r="B1742" s="46" t="s">
        <v>342</v>
      </c>
      <c r="C1742" s="47" t="s">
        <v>355</v>
      </c>
      <c r="D1742" s="48">
        <v>60.358571428571437</v>
      </c>
      <c r="E1742" s="49">
        <v>39.7791</v>
      </c>
      <c r="F1742" s="49">
        <v>8.2403000000000004E-2</v>
      </c>
      <c r="G1742" s="49">
        <v>12.5944</v>
      </c>
      <c r="H1742" s="49">
        <v>0.39583499999999999</v>
      </c>
      <c r="I1742" s="49">
        <v>0.16816500000000001</v>
      </c>
      <c r="J1742" s="49">
        <v>46.222099999999998</v>
      </c>
      <c r="K1742" s="49">
        <v>0.17804400000000001</v>
      </c>
      <c r="L1742" s="49">
        <v>99.453412999999998</v>
      </c>
      <c r="M1742" s="47"/>
      <c r="N1742" s="50">
        <v>0.99471408899004843</v>
      </c>
      <c r="O1742" s="50">
        <v>1.6291525571438088E-3</v>
      </c>
      <c r="P1742" s="50">
        <v>0.26337636092101774</v>
      </c>
      <c r="Q1742" s="50">
        <v>7.9616191845384102E-3</v>
      </c>
      <c r="R1742" s="50">
        <v>3.5617601214695573E-3</v>
      </c>
      <c r="S1742" s="50">
        <v>1.7230644992032649</v>
      </c>
      <c r="T1742" s="50">
        <v>4.7701090373494385E-3</v>
      </c>
      <c r="U1742" s="50">
        <v>3.0000609286417763</v>
      </c>
      <c r="V1742" s="51">
        <v>86.74129362680651</v>
      </c>
      <c r="X1742" s="49">
        <v>0.211622</v>
      </c>
      <c r="Y1742" s="49">
        <v>21.3962</v>
      </c>
      <c r="Z1742" s="49">
        <v>0.51576200000000005</v>
      </c>
      <c r="AA1742" s="49">
        <v>5.8083299999999998</v>
      </c>
      <c r="AB1742" s="49">
        <v>7.9143400000000002</v>
      </c>
      <c r="AC1742" s="49">
        <v>0.17188999999999999</v>
      </c>
      <c r="AD1742" s="49">
        <v>6.2183099999999998</v>
      </c>
      <c r="AE1742" s="312"/>
      <c r="AF1742" s="343" t="s">
        <v>1744</v>
      </c>
      <c r="AG1742" s="343">
        <v>30</v>
      </c>
      <c r="AH1742" s="343">
        <v>15</v>
      </c>
      <c r="AI1742" s="343"/>
      <c r="AJ1742" s="343"/>
      <c r="AK1742" s="343"/>
      <c r="AL1742" s="343"/>
      <c r="AM1742" s="343"/>
      <c r="AN1742" s="343"/>
      <c r="AO1742" s="343"/>
      <c r="AP1742" s="343"/>
      <c r="AQ1742" s="343"/>
      <c r="AR1742" s="343"/>
      <c r="AS1742" s="343"/>
      <c r="AT1742" s="343"/>
      <c r="AU1742" s="343"/>
      <c r="AV1742" s="343"/>
      <c r="AW1742" s="343"/>
      <c r="AX1742" s="343"/>
      <c r="AY1742" s="343"/>
      <c r="AZ1742" s="343"/>
      <c r="BA1742" s="343"/>
      <c r="BB1742" s="343"/>
      <c r="BC1742" s="343"/>
      <c r="BD1742" s="343"/>
      <c r="BE1742" s="475"/>
      <c r="BF1742" s="475"/>
      <c r="BG1742" s="475"/>
      <c r="BH1742" s="475"/>
      <c r="BI1742" s="475"/>
      <c r="BJ1742" s="475"/>
      <c r="BK1742" s="475"/>
      <c r="BL1742" s="475"/>
      <c r="BM1742" s="475"/>
      <c r="BN1742" s="475"/>
      <c r="BO1742" s="475"/>
      <c r="BP1742" s="306"/>
      <c r="BQ1742" s="496"/>
      <c r="BR1742" s="496"/>
      <c r="BS1742" s="496"/>
      <c r="BT1742" s="496"/>
      <c r="BU1742" s="496"/>
      <c r="BV1742" s="496"/>
    </row>
    <row r="1743" spans="1:74" s="52" customFormat="1" ht="12.75">
      <c r="A1743" s="45">
        <v>2735.6132650573031</v>
      </c>
      <c r="B1743" s="46" t="s">
        <v>342</v>
      </c>
      <c r="C1743" s="47" t="s">
        <v>355</v>
      </c>
      <c r="D1743" s="48">
        <v>65.388571428571439</v>
      </c>
      <c r="E1743" s="49">
        <v>39.839799999999997</v>
      </c>
      <c r="F1743" s="49">
        <v>9.3841999999999995E-2</v>
      </c>
      <c r="G1743" s="49">
        <v>12.5867</v>
      </c>
      <c r="H1743" s="49">
        <v>0.36662699999999998</v>
      </c>
      <c r="I1743" s="49">
        <v>0.166573</v>
      </c>
      <c r="J1743" s="49">
        <v>46.3215</v>
      </c>
      <c r="K1743" s="49">
        <v>0.19775799999999999</v>
      </c>
      <c r="L1743" s="49">
        <v>99.613475999999991</v>
      </c>
      <c r="M1743" s="47"/>
      <c r="N1743" s="50">
        <v>0.99429013238675812</v>
      </c>
      <c r="O1743" s="50">
        <v>1.8516915723567266E-3</v>
      </c>
      <c r="P1743" s="50">
        <v>0.26270228775891968</v>
      </c>
      <c r="Q1743" s="50">
        <v>7.3597712695665264E-3</v>
      </c>
      <c r="R1743" s="50">
        <v>3.5211645961613237E-3</v>
      </c>
      <c r="S1743" s="50">
        <v>1.7234041714698352</v>
      </c>
      <c r="T1743" s="50">
        <v>5.2879542432172277E-3</v>
      </c>
      <c r="U1743" s="50">
        <v>2.9996136103540527</v>
      </c>
      <c r="V1743" s="51">
        <v>86.773000684921371</v>
      </c>
      <c r="X1743" s="49">
        <v>0.211558</v>
      </c>
      <c r="Y1743" s="49">
        <v>18.636399999999998</v>
      </c>
      <c r="Z1743" s="49">
        <v>0.51634100000000005</v>
      </c>
      <c r="AA1743" s="49">
        <v>6.1572199999999997</v>
      </c>
      <c r="AB1743" s="49">
        <v>8.1609499999999997</v>
      </c>
      <c r="AC1743" s="49">
        <v>0.17164699999999999</v>
      </c>
      <c r="AD1743" s="49">
        <v>5.78017</v>
      </c>
      <c r="AE1743" s="312"/>
      <c r="AF1743" s="343" t="s">
        <v>1744</v>
      </c>
      <c r="AG1743" s="343">
        <v>30</v>
      </c>
      <c r="AH1743" s="343">
        <v>15</v>
      </c>
      <c r="AI1743" s="343"/>
      <c r="AJ1743" s="343"/>
      <c r="AK1743" s="343"/>
      <c r="AL1743" s="343"/>
      <c r="AM1743" s="343"/>
      <c r="AN1743" s="343"/>
      <c r="AO1743" s="343"/>
      <c r="AP1743" s="343"/>
      <c r="AQ1743" s="343"/>
      <c r="AR1743" s="343"/>
      <c r="AS1743" s="343"/>
      <c r="AT1743" s="343"/>
      <c r="AU1743" s="343"/>
      <c r="AV1743" s="343"/>
      <c r="AW1743" s="343"/>
      <c r="AX1743" s="343"/>
      <c r="AY1743" s="343"/>
      <c r="AZ1743" s="343"/>
      <c r="BA1743" s="343"/>
      <c r="BB1743" s="343"/>
      <c r="BC1743" s="343"/>
      <c r="BD1743" s="343"/>
      <c r="BE1743" s="475"/>
      <c r="BF1743" s="475"/>
      <c r="BG1743" s="475"/>
      <c r="BH1743" s="475"/>
      <c r="BI1743" s="475"/>
      <c r="BJ1743" s="475"/>
      <c r="BK1743" s="475"/>
      <c r="BL1743" s="475"/>
      <c r="BM1743" s="475"/>
      <c r="BN1743" s="475"/>
      <c r="BO1743" s="475"/>
      <c r="BP1743" s="306"/>
      <c r="BQ1743" s="496"/>
      <c r="BR1743" s="496"/>
      <c r="BS1743" s="496"/>
      <c r="BT1743" s="496"/>
      <c r="BU1743" s="496"/>
      <c r="BV1743" s="496"/>
    </row>
    <row r="1744" spans="1:74" s="52" customFormat="1" ht="12.75">
      <c r="A1744" s="38"/>
      <c r="B1744" s="46"/>
      <c r="C1744" s="47"/>
      <c r="D1744" s="48"/>
      <c r="E1744" s="49"/>
      <c r="F1744" s="49"/>
      <c r="G1744" s="49"/>
      <c r="H1744" s="49"/>
      <c r="I1744" s="49"/>
      <c r="J1744" s="49"/>
      <c r="K1744" s="49"/>
      <c r="L1744" s="49"/>
      <c r="M1744" s="47"/>
      <c r="N1744" s="50"/>
      <c r="O1744" s="50"/>
      <c r="P1744" s="50"/>
      <c r="Q1744" s="50"/>
      <c r="R1744" s="50"/>
      <c r="S1744" s="50"/>
      <c r="T1744" s="50"/>
      <c r="U1744" s="50"/>
      <c r="V1744" s="51"/>
      <c r="AE1744" s="312"/>
      <c r="AF1744" s="312"/>
      <c r="AG1744" s="312"/>
      <c r="AH1744" s="312"/>
      <c r="AI1744" s="312"/>
      <c r="AJ1744" s="312"/>
      <c r="AK1744" s="312"/>
      <c r="AL1744" s="312"/>
      <c r="AM1744" s="312"/>
      <c r="AN1744" s="312"/>
      <c r="AO1744" s="312"/>
      <c r="AP1744" s="312"/>
      <c r="AQ1744" s="312"/>
      <c r="AR1744" s="312"/>
      <c r="AS1744" s="312"/>
      <c r="AT1744" s="312"/>
      <c r="AU1744" s="312"/>
      <c r="AV1744" s="312"/>
      <c r="AW1744" s="312"/>
      <c r="AX1744" s="312"/>
      <c r="AY1744" s="312"/>
      <c r="AZ1744" s="312"/>
      <c r="BA1744" s="312"/>
      <c r="BB1744" s="312"/>
      <c r="BC1744" s="312"/>
      <c r="BD1744" s="312"/>
      <c r="BE1744" s="306"/>
      <c r="BF1744" s="306"/>
      <c r="BG1744" s="306"/>
      <c r="BH1744" s="306"/>
      <c r="BI1744" s="306"/>
      <c r="BJ1744" s="306"/>
      <c r="BK1744" s="306"/>
      <c r="BL1744" s="306"/>
      <c r="BM1744" s="306"/>
      <c r="BN1744" s="306"/>
      <c r="BO1744" s="306"/>
      <c r="BP1744" s="306"/>
      <c r="BQ1744" s="496"/>
      <c r="BR1744" s="496"/>
      <c r="BS1744" s="496"/>
      <c r="BT1744" s="496"/>
      <c r="BU1744" s="496"/>
      <c r="BV1744" s="496"/>
    </row>
    <row r="1745" spans="1:74" s="52" customFormat="1" ht="12.75">
      <c r="A1745" s="45">
        <v>2735.6132650573031</v>
      </c>
      <c r="B1745" s="46" t="s">
        <v>342</v>
      </c>
      <c r="C1745" s="47" t="s">
        <v>336</v>
      </c>
      <c r="D1745" s="48">
        <v>0</v>
      </c>
      <c r="E1745" s="49">
        <v>38.728200000000001</v>
      </c>
      <c r="F1745" s="49">
        <v>9.8519999999999996E-3</v>
      </c>
      <c r="G1745" s="49">
        <v>17.417999999999999</v>
      </c>
      <c r="H1745" s="49">
        <v>0.238063</v>
      </c>
      <c r="I1745" s="49">
        <v>0.259963</v>
      </c>
      <c r="J1745" s="49">
        <v>42.336599999999997</v>
      </c>
      <c r="K1745" s="49">
        <v>0.26502900000000001</v>
      </c>
      <c r="L1745" s="49">
        <v>99.279229999999984</v>
      </c>
      <c r="M1745" s="47"/>
      <c r="N1745" s="50">
        <v>0.99342007090597706</v>
      </c>
      <c r="O1745" s="50">
        <v>1.9980457857540169E-4</v>
      </c>
      <c r="P1745" s="50">
        <v>0.37364562197555534</v>
      </c>
      <c r="Q1745" s="50">
        <v>4.9118083410871014E-3</v>
      </c>
      <c r="R1745" s="50">
        <v>5.6481067597893442E-3</v>
      </c>
      <c r="S1745" s="50">
        <v>1.6189377156223905</v>
      </c>
      <c r="T1745" s="50">
        <v>7.2837773712627635E-3</v>
      </c>
      <c r="U1745" s="50">
        <v>3.0047580436820489</v>
      </c>
      <c r="V1745" s="51">
        <v>81.248180945546594</v>
      </c>
      <c r="X1745" s="49">
        <v>0.214166</v>
      </c>
      <c r="Y1745" s="49">
        <v>158.82599999999999</v>
      </c>
      <c r="Z1745" s="49">
        <v>0.43584699999999998</v>
      </c>
      <c r="AA1745" s="49">
        <v>8.7680799999999994</v>
      </c>
      <c r="AB1745" s="49">
        <v>5.6289499999999997</v>
      </c>
      <c r="AC1745" s="49">
        <v>0.182476</v>
      </c>
      <c r="AD1745" s="49">
        <v>4.80776</v>
      </c>
      <c r="AE1745" s="312"/>
      <c r="AF1745" s="343" t="s">
        <v>1744</v>
      </c>
      <c r="AG1745" s="343">
        <v>30</v>
      </c>
      <c r="AH1745" s="343">
        <v>15</v>
      </c>
      <c r="AI1745" s="343"/>
      <c r="AJ1745" s="343"/>
      <c r="AK1745" s="343"/>
      <c r="AL1745" s="343"/>
      <c r="AM1745" s="343"/>
      <c r="AN1745" s="343"/>
      <c r="AO1745" s="343"/>
      <c r="AP1745" s="343"/>
      <c r="AQ1745" s="343"/>
      <c r="AR1745" s="343"/>
      <c r="AS1745" s="343"/>
      <c r="AT1745" s="343"/>
      <c r="AU1745" s="343"/>
      <c r="AV1745" s="343"/>
      <c r="AW1745" s="343"/>
      <c r="AX1745" s="343"/>
      <c r="AY1745" s="343"/>
      <c r="AZ1745" s="343"/>
      <c r="BA1745" s="343"/>
      <c r="BB1745" s="343"/>
      <c r="BC1745" s="343"/>
      <c r="BD1745" s="343"/>
      <c r="BE1745" s="475"/>
      <c r="BF1745" s="475"/>
      <c r="BG1745" s="475"/>
      <c r="BH1745" s="475"/>
      <c r="BI1745" s="475"/>
      <c r="BJ1745" s="475"/>
      <c r="BK1745" s="475"/>
      <c r="BL1745" s="475"/>
      <c r="BM1745" s="475"/>
      <c r="BN1745" s="475"/>
      <c r="BO1745" s="475"/>
      <c r="BP1745" s="306"/>
      <c r="BQ1745" s="496"/>
      <c r="BR1745" s="496"/>
      <c r="BS1745" s="496"/>
      <c r="BT1745" s="496"/>
      <c r="BU1745" s="496"/>
      <c r="BV1745" s="496"/>
    </row>
    <row r="1746" spans="1:74" s="52" customFormat="1" ht="12.75">
      <c r="A1746" s="45">
        <v>2735.6132650573031</v>
      </c>
      <c r="B1746" s="46" t="s">
        <v>342</v>
      </c>
      <c r="C1746" s="47" t="s">
        <v>336</v>
      </c>
      <c r="D1746" s="48">
        <v>5.0207692307692309</v>
      </c>
      <c r="E1746" s="49">
        <v>39.116500000000002</v>
      </c>
      <c r="F1746" s="49">
        <v>4.5839999999999999E-2</v>
      </c>
      <c r="G1746" s="49">
        <v>16.954599999999999</v>
      </c>
      <c r="H1746" s="49">
        <v>0.24848700000000001</v>
      </c>
      <c r="I1746" s="49">
        <v>0.2089</v>
      </c>
      <c r="J1746" s="49">
        <v>42.752800000000001</v>
      </c>
      <c r="K1746" s="49">
        <v>0.238896</v>
      </c>
      <c r="L1746" s="49">
        <v>99.601649999999992</v>
      </c>
      <c r="M1746" s="47"/>
      <c r="N1746" s="50">
        <v>0.99651191477960421</v>
      </c>
      <c r="O1746" s="50">
        <v>9.2329935238391299E-4</v>
      </c>
      <c r="P1746" s="50">
        <v>0.3612152265230465</v>
      </c>
      <c r="Q1746" s="50">
        <v>5.0917851736146389E-3</v>
      </c>
      <c r="R1746" s="50">
        <v>4.5076136579679932E-3</v>
      </c>
      <c r="S1746" s="50">
        <v>1.6236619588879395</v>
      </c>
      <c r="T1746" s="50">
        <v>6.5206221138107605E-3</v>
      </c>
      <c r="U1746" s="50">
        <v>2.9995021091641214</v>
      </c>
      <c r="V1746" s="51">
        <v>81.801633411980916</v>
      </c>
      <c r="X1746" s="49">
        <v>0.21298800000000001</v>
      </c>
      <c r="Y1746" s="49">
        <v>35.334499999999998</v>
      </c>
      <c r="Z1746" s="49">
        <v>0.44148999999999999</v>
      </c>
      <c r="AA1746" s="49">
        <v>8.5787600000000008</v>
      </c>
      <c r="AB1746" s="49">
        <v>6.7328900000000003</v>
      </c>
      <c r="AC1746" s="49">
        <v>0.18121499999999999</v>
      </c>
      <c r="AD1746" s="49">
        <v>5.1054599999999999</v>
      </c>
      <c r="AE1746" s="312"/>
      <c r="AF1746" s="343" t="s">
        <v>1744</v>
      </c>
      <c r="AG1746" s="343">
        <v>30</v>
      </c>
      <c r="AH1746" s="343">
        <v>15</v>
      </c>
      <c r="AI1746" s="343"/>
      <c r="AJ1746" s="343"/>
      <c r="AK1746" s="343"/>
      <c r="AL1746" s="343"/>
      <c r="AM1746" s="343"/>
      <c r="AN1746" s="343"/>
      <c r="AO1746" s="343"/>
      <c r="AP1746" s="343"/>
      <c r="AQ1746" s="343"/>
      <c r="AR1746" s="343"/>
      <c r="AS1746" s="343"/>
      <c r="AT1746" s="343"/>
      <c r="AU1746" s="343"/>
      <c r="AV1746" s="343"/>
      <c r="AW1746" s="343"/>
      <c r="AX1746" s="343"/>
      <c r="AY1746" s="343"/>
      <c r="AZ1746" s="343"/>
      <c r="BA1746" s="343"/>
      <c r="BB1746" s="343"/>
      <c r="BC1746" s="343"/>
      <c r="BD1746" s="343"/>
      <c r="BE1746" s="475"/>
      <c r="BF1746" s="475"/>
      <c r="BG1746" s="475"/>
      <c r="BH1746" s="475"/>
      <c r="BI1746" s="475"/>
      <c r="BJ1746" s="475"/>
      <c r="BK1746" s="475"/>
      <c r="BL1746" s="475"/>
      <c r="BM1746" s="475"/>
      <c r="BN1746" s="475"/>
      <c r="BO1746" s="475"/>
      <c r="BP1746" s="306"/>
      <c r="BQ1746" s="496"/>
      <c r="BR1746" s="496"/>
      <c r="BS1746" s="496"/>
      <c r="BT1746" s="496"/>
      <c r="BU1746" s="496"/>
      <c r="BV1746" s="496"/>
    </row>
    <row r="1747" spans="1:74" s="52" customFormat="1" ht="12.75">
      <c r="A1747" s="45">
        <v>2735.6132650573031</v>
      </c>
      <c r="B1747" s="46" t="s">
        <v>342</v>
      </c>
      <c r="C1747" s="47" t="s">
        <v>336</v>
      </c>
      <c r="D1747" s="48">
        <v>10.020769230769231</v>
      </c>
      <c r="E1747" s="49">
        <v>38.905799999999999</v>
      </c>
      <c r="F1747" s="49">
        <v>2.7583E-2</v>
      </c>
      <c r="G1747" s="49">
        <v>16.711300000000001</v>
      </c>
      <c r="H1747" s="49">
        <v>0.25817400000000001</v>
      </c>
      <c r="I1747" s="49">
        <v>0.21529899999999999</v>
      </c>
      <c r="J1747" s="49">
        <v>43.216299999999997</v>
      </c>
      <c r="K1747" s="49">
        <v>0.22033900000000001</v>
      </c>
      <c r="L1747" s="49">
        <v>99.591229999999996</v>
      </c>
      <c r="M1747" s="47"/>
      <c r="N1747" s="50">
        <v>0.99102441988408108</v>
      </c>
      <c r="O1747" s="50">
        <v>5.5550365485317369E-4</v>
      </c>
      <c r="P1747" s="50">
        <v>0.35598871911576435</v>
      </c>
      <c r="Q1747" s="50">
        <v>5.2896434841550695E-3</v>
      </c>
      <c r="R1747" s="50">
        <v>4.6451287727883941E-3</v>
      </c>
      <c r="S1747" s="50">
        <v>1.6410663235476024</v>
      </c>
      <c r="T1747" s="50">
        <v>6.0133852460401791E-3</v>
      </c>
      <c r="U1747" s="50">
        <v>3.0056769400722607</v>
      </c>
      <c r="V1747" s="51">
        <v>82.174316104928138</v>
      </c>
      <c r="X1747" s="49">
        <v>0.21383099999999999</v>
      </c>
      <c r="Y1747" s="49">
        <v>56.637599999999999</v>
      </c>
      <c r="Z1747" s="49">
        <v>0.44542999999999999</v>
      </c>
      <c r="AA1747" s="49">
        <v>8.2688500000000005</v>
      </c>
      <c r="AB1747" s="49">
        <v>6.6214899999999997</v>
      </c>
      <c r="AC1747" s="49">
        <v>0.180114</v>
      </c>
      <c r="AD1747" s="49">
        <v>5.5610600000000003</v>
      </c>
      <c r="AE1747" s="312"/>
      <c r="AF1747" s="343" t="s">
        <v>1744</v>
      </c>
      <c r="AG1747" s="343">
        <v>30</v>
      </c>
      <c r="AH1747" s="343">
        <v>15</v>
      </c>
      <c r="AI1747" s="343"/>
      <c r="AJ1747" s="343"/>
      <c r="AK1747" s="343"/>
      <c r="AL1747" s="343"/>
      <c r="AM1747" s="343"/>
      <c r="AN1747" s="343"/>
      <c r="AO1747" s="343"/>
      <c r="AP1747" s="343"/>
      <c r="AQ1747" s="343"/>
      <c r="AR1747" s="343"/>
      <c r="AS1747" s="343"/>
      <c r="AT1747" s="343"/>
      <c r="AU1747" s="343"/>
      <c r="AV1747" s="343"/>
      <c r="AW1747" s="343"/>
      <c r="AX1747" s="343"/>
      <c r="AY1747" s="343"/>
      <c r="AZ1747" s="343"/>
      <c r="BA1747" s="343"/>
      <c r="BB1747" s="343"/>
      <c r="BC1747" s="343"/>
      <c r="BD1747" s="343"/>
      <c r="BE1747" s="475"/>
      <c r="BF1747" s="475"/>
      <c r="BG1747" s="475"/>
      <c r="BH1747" s="475"/>
      <c r="BI1747" s="475"/>
      <c r="BJ1747" s="475"/>
      <c r="BK1747" s="475"/>
      <c r="BL1747" s="475"/>
      <c r="BM1747" s="475"/>
      <c r="BN1747" s="475"/>
      <c r="BO1747" s="475"/>
      <c r="BP1747" s="306"/>
      <c r="BQ1747" s="496"/>
      <c r="BR1747" s="496"/>
      <c r="BS1747" s="496"/>
      <c r="BT1747" s="496"/>
      <c r="BU1747" s="496"/>
      <c r="BV1747" s="496"/>
    </row>
    <row r="1748" spans="1:74" s="52" customFormat="1" ht="12.75">
      <c r="A1748" s="45">
        <v>2735.6132650573031</v>
      </c>
      <c r="B1748" s="46" t="s">
        <v>342</v>
      </c>
      <c r="C1748" s="47" t="s">
        <v>336</v>
      </c>
      <c r="D1748" s="48">
        <v>15.020769230769231</v>
      </c>
      <c r="E1748" s="49">
        <v>38.920999999999999</v>
      </c>
      <c r="F1748" s="49">
        <v>3.2230000000000002E-2</v>
      </c>
      <c r="G1748" s="49">
        <v>16.476500000000001</v>
      </c>
      <c r="H1748" s="49">
        <v>0.31565900000000002</v>
      </c>
      <c r="I1748" s="49">
        <v>0.220522</v>
      </c>
      <c r="J1748" s="49">
        <v>43.194899999999997</v>
      </c>
      <c r="K1748" s="49">
        <v>0.26986399999999999</v>
      </c>
      <c r="L1748" s="49">
        <v>99.475032999999996</v>
      </c>
      <c r="M1748" s="47"/>
      <c r="N1748" s="50">
        <v>0.99175961343776475</v>
      </c>
      <c r="O1748" s="50">
        <v>6.4931905720857293E-4</v>
      </c>
      <c r="P1748" s="50">
        <v>0.35111015093770098</v>
      </c>
      <c r="Q1748" s="50">
        <v>6.4697052833172673E-3</v>
      </c>
      <c r="R1748" s="50">
        <v>4.7594864052147856E-3</v>
      </c>
      <c r="S1748" s="50">
        <v>1.6408294690383729</v>
      </c>
      <c r="T1748" s="50">
        <v>7.3675828722009444E-3</v>
      </c>
      <c r="U1748" s="50">
        <v>3.0042774675037927</v>
      </c>
      <c r="V1748" s="51">
        <v>82.373454123980011</v>
      </c>
      <c r="X1748" s="49">
        <v>0.21368200000000001</v>
      </c>
      <c r="Y1748" s="49">
        <v>48.086500000000001</v>
      </c>
      <c r="Z1748" s="49">
        <v>0.44822000000000001</v>
      </c>
      <c r="AA1748" s="49">
        <v>6.8678900000000001</v>
      </c>
      <c r="AB1748" s="49">
        <v>6.3921200000000002</v>
      </c>
      <c r="AC1748" s="49">
        <v>0.18013599999999999</v>
      </c>
      <c r="AD1748" s="49">
        <v>4.5891200000000003</v>
      </c>
      <c r="AE1748" s="312"/>
      <c r="AF1748" s="343" t="s">
        <v>1744</v>
      </c>
      <c r="AG1748" s="343">
        <v>30</v>
      </c>
      <c r="AH1748" s="343">
        <v>15</v>
      </c>
      <c r="AI1748" s="343"/>
      <c r="AJ1748" s="343"/>
      <c r="AK1748" s="343"/>
      <c r="AL1748" s="343"/>
      <c r="AM1748" s="343"/>
      <c r="AN1748" s="343"/>
      <c r="AO1748" s="343"/>
      <c r="AP1748" s="343"/>
      <c r="AQ1748" s="343"/>
      <c r="AR1748" s="343"/>
      <c r="AS1748" s="343"/>
      <c r="AT1748" s="343"/>
      <c r="AU1748" s="343"/>
      <c r="AV1748" s="343"/>
      <c r="AW1748" s="343"/>
      <c r="AX1748" s="343"/>
      <c r="AY1748" s="343"/>
      <c r="AZ1748" s="343"/>
      <c r="BA1748" s="343"/>
      <c r="BB1748" s="343"/>
      <c r="BC1748" s="343"/>
      <c r="BD1748" s="343"/>
      <c r="BE1748" s="475"/>
      <c r="BF1748" s="475"/>
      <c r="BG1748" s="475"/>
      <c r="BH1748" s="475"/>
      <c r="BI1748" s="475"/>
      <c r="BJ1748" s="475"/>
      <c r="BK1748" s="475"/>
      <c r="BL1748" s="475"/>
      <c r="BM1748" s="475"/>
      <c r="BN1748" s="475"/>
      <c r="BO1748" s="475"/>
      <c r="BP1748" s="306"/>
      <c r="BQ1748" s="496"/>
      <c r="BR1748" s="496"/>
      <c r="BS1748" s="496"/>
      <c r="BT1748" s="496"/>
      <c r="BU1748" s="496"/>
      <c r="BV1748" s="496"/>
    </row>
    <row r="1749" spans="1:74" s="52" customFormat="1" ht="12.75">
      <c r="A1749" s="45">
        <v>2735.6132650573031</v>
      </c>
      <c r="B1749" s="46" t="s">
        <v>342</v>
      </c>
      <c r="C1749" s="47" t="s">
        <v>336</v>
      </c>
      <c r="D1749" s="48">
        <v>20.020769230769233</v>
      </c>
      <c r="E1749" s="49">
        <v>38.861499999999999</v>
      </c>
      <c r="F1749" s="49">
        <v>2.9536E-2</v>
      </c>
      <c r="G1749" s="49">
        <v>16.433599999999998</v>
      </c>
      <c r="H1749" s="49">
        <v>0.260855</v>
      </c>
      <c r="I1749" s="49">
        <v>0.21001300000000001</v>
      </c>
      <c r="J1749" s="49">
        <v>43.156100000000002</v>
      </c>
      <c r="K1749" s="49">
        <v>0.249055</v>
      </c>
      <c r="L1749" s="49">
        <v>99.228580999999991</v>
      </c>
      <c r="M1749" s="47"/>
      <c r="N1749" s="50">
        <v>0.99247210621216031</v>
      </c>
      <c r="O1749" s="50">
        <v>5.9638380875084865E-4</v>
      </c>
      <c r="P1749" s="50">
        <v>0.35098411041348077</v>
      </c>
      <c r="Q1749" s="50">
        <v>5.3584823902728161E-3</v>
      </c>
      <c r="R1749" s="50">
        <v>4.5428737528790215E-3</v>
      </c>
      <c r="S1749" s="50">
        <v>1.6430451060787667</v>
      </c>
      <c r="T1749" s="50">
        <v>6.8147772092257879E-3</v>
      </c>
      <c r="U1749" s="50">
        <v>3.004654268633804</v>
      </c>
      <c r="V1749" s="51">
        <v>82.398246349122871</v>
      </c>
      <c r="X1749" s="49">
        <v>0.21396399999999999</v>
      </c>
      <c r="Y1749" s="49">
        <v>54.332900000000002</v>
      </c>
      <c r="Z1749" s="49">
        <v>0.44924599999999998</v>
      </c>
      <c r="AA1749" s="49">
        <v>8.3056699999999992</v>
      </c>
      <c r="AB1749" s="49">
        <v>6.6780600000000003</v>
      </c>
      <c r="AC1749" s="49">
        <v>0.180175</v>
      </c>
      <c r="AD1749" s="49">
        <v>4.9391100000000003</v>
      </c>
      <c r="AE1749" s="312"/>
      <c r="AF1749" s="343" t="s">
        <v>1744</v>
      </c>
      <c r="AG1749" s="343">
        <v>30</v>
      </c>
      <c r="AH1749" s="343">
        <v>15</v>
      </c>
      <c r="AI1749" s="343"/>
      <c r="AJ1749" s="343"/>
      <c r="AK1749" s="343"/>
      <c r="AL1749" s="343"/>
      <c r="AM1749" s="343"/>
      <c r="AN1749" s="343"/>
      <c r="AO1749" s="343"/>
      <c r="AP1749" s="343"/>
      <c r="AQ1749" s="343"/>
      <c r="AR1749" s="343"/>
      <c r="AS1749" s="343"/>
      <c r="AT1749" s="343"/>
      <c r="AU1749" s="343"/>
      <c r="AV1749" s="343"/>
      <c r="AW1749" s="343"/>
      <c r="AX1749" s="343"/>
      <c r="AY1749" s="343"/>
      <c r="AZ1749" s="343"/>
      <c r="BA1749" s="343"/>
      <c r="BB1749" s="343"/>
      <c r="BC1749" s="343"/>
      <c r="BD1749" s="343"/>
      <c r="BE1749" s="475"/>
      <c r="BF1749" s="475"/>
      <c r="BG1749" s="475"/>
      <c r="BH1749" s="475"/>
      <c r="BI1749" s="475"/>
      <c r="BJ1749" s="475"/>
      <c r="BK1749" s="475"/>
      <c r="BL1749" s="475"/>
      <c r="BM1749" s="475"/>
      <c r="BN1749" s="475"/>
      <c r="BO1749" s="475"/>
      <c r="BP1749" s="306"/>
      <c r="BQ1749" s="496"/>
      <c r="BR1749" s="496"/>
      <c r="BS1749" s="496"/>
      <c r="BT1749" s="496"/>
      <c r="BU1749" s="496"/>
      <c r="BV1749" s="496"/>
    </row>
    <row r="1750" spans="1:74" s="52" customFormat="1" ht="12.75">
      <c r="A1750" s="45">
        <v>2735.6132650573031</v>
      </c>
      <c r="B1750" s="46" t="s">
        <v>342</v>
      </c>
      <c r="C1750" s="47" t="s">
        <v>336</v>
      </c>
      <c r="D1750" s="48">
        <v>25.020769230769233</v>
      </c>
      <c r="E1750" s="49">
        <v>38.869599999999998</v>
      </c>
      <c r="F1750" s="49">
        <v>2.0079E-2</v>
      </c>
      <c r="G1750" s="49">
        <v>16.436800000000002</v>
      </c>
      <c r="H1750" s="49">
        <v>0.29713899999999999</v>
      </c>
      <c r="I1750" s="49">
        <v>0.213889</v>
      </c>
      <c r="J1750" s="49">
        <v>43.2941</v>
      </c>
      <c r="K1750" s="49">
        <v>0.24835199999999999</v>
      </c>
      <c r="L1750" s="49">
        <v>99.416163999999995</v>
      </c>
      <c r="M1750" s="47"/>
      <c r="N1750" s="50">
        <v>0.99101380538284423</v>
      </c>
      <c r="O1750" s="50">
        <v>4.0475025205105115E-4</v>
      </c>
      <c r="P1750" s="50">
        <v>0.35046358394185234</v>
      </c>
      <c r="Q1750" s="50">
        <v>6.0935893409453101E-3</v>
      </c>
      <c r="R1750" s="50">
        <v>4.6189559694979603E-3</v>
      </c>
      <c r="S1750" s="50">
        <v>1.645534130613078</v>
      </c>
      <c r="T1750" s="50">
        <v>6.7841421979261355E-3</v>
      </c>
      <c r="U1750" s="50">
        <v>3.0060008698364808</v>
      </c>
      <c r="V1750" s="51">
        <v>82.441684106837812</v>
      </c>
      <c r="X1750" s="49">
        <v>0.21396499999999999</v>
      </c>
      <c r="Y1750" s="49">
        <v>80.936300000000003</v>
      </c>
      <c r="Z1750" s="49">
        <v>0.448633</v>
      </c>
      <c r="AA1750" s="49">
        <v>7.3444700000000003</v>
      </c>
      <c r="AB1750" s="49">
        <v>6.5552000000000001</v>
      </c>
      <c r="AC1750" s="49">
        <v>0.179955</v>
      </c>
      <c r="AD1750" s="49">
        <v>4.9103000000000003</v>
      </c>
      <c r="AE1750" s="312"/>
      <c r="AF1750" s="343" t="s">
        <v>1744</v>
      </c>
      <c r="AG1750" s="343">
        <v>30</v>
      </c>
      <c r="AH1750" s="343">
        <v>15</v>
      </c>
      <c r="AI1750" s="343"/>
      <c r="AJ1750" s="343"/>
      <c r="AK1750" s="343"/>
      <c r="AL1750" s="343"/>
      <c r="AM1750" s="343"/>
      <c r="AN1750" s="343"/>
      <c r="AO1750" s="343"/>
      <c r="AP1750" s="343"/>
      <c r="AQ1750" s="343"/>
      <c r="AR1750" s="343"/>
      <c r="AS1750" s="343"/>
      <c r="AT1750" s="343"/>
      <c r="AU1750" s="343"/>
      <c r="AV1750" s="343"/>
      <c r="AW1750" s="343"/>
      <c r="AX1750" s="343"/>
      <c r="AY1750" s="343"/>
      <c r="AZ1750" s="343"/>
      <c r="BA1750" s="343"/>
      <c r="BB1750" s="343"/>
      <c r="BC1750" s="343"/>
      <c r="BD1750" s="343"/>
      <c r="BE1750" s="475"/>
      <c r="BF1750" s="475"/>
      <c r="BG1750" s="475"/>
      <c r="BH1750" s="475"/>
      <c r="BI1750" s="475"/>
      <c r="BJ1750" s="475"/>
      <c r="BK1750" s="475"/>
      <c r="BL1750" s="475"/>
      <c r="BM1750" s="475"/>
      <c r="BN1750" s="475"/>
      <c r="BO1750" s="475"/>
      <c r="BP1750" s="306"/>
      <c r="BQ1750" s="496"/>
      <c r="BR1750" s="496"/>
      <c r="BS1750" s="496"/>
      <c r="BT1750" s="496"/>
      <c r="BU1750" s="496"/>
      <c r="BV1750" s="496"/>
    </row>
    <row r="1751" spans="1:74" s="52" customFormat="1" ht="12.75">
      <c r="A1751" s="45">
        <v>2735.6132650573031</v>
      </c>
      <c r="B1751" s="46" t="s">
        <v>342</v>
      </c>
      <c r="C1751" s="47" t="s">
        <v>336</v>
      </c>
      <c r="D1751" s="48">
        <v>30.020769230769233</v>
      </c>
      <c r="E1751" s="49">
        <v>38.977200000000003</v>
      </c>
      <c r="F1751" s="49">
        <v>2.1551000000000001E-2</v>
      </c>
      <c r="G1751" s="49">
        <v>16.5379</v>
      </c>
      <c r="H1751" s="49">
        <v>0.30459399999999998</v>
      </c>
      <c r="I1751" s="49">
        <v>0.19552800000000001</v>
      </c>
      <c r="J1751" s="49">
        <v>43.161900000000003</v>
      </c>
      <c r="K1751" s="49">
        <v>0.24782499999999999</v>
      </c>
      <c r="L1751" s="49">
        <v>99.470262000000019</v>
      </c>
      <c r="M1751" s="47"/>
      <c r="N1751" s="50">
        <v>0.99342755337729516</v>
      </c>
      <c r="O1751" s="50">
        <v>4.3427857659181733E-4</v>
      </c>
      <c r="P1751" s="50">
        <v>0.3525022709998647</v>
      </c>
      <c r="Q1751" s="50">
        <v>6.2444012258425887E-3</v>
      </c>
      <c r="R1751" s="50">
        <v>4.2210477101462876E-3</v>
      </c>
      <c r="S1751" s="50">
        <v>1.6399653172859363</v>
      </c>
      <c r="T1751" s="50">
        <v>6.7675009598448929E-3</v>
      </c>
      <c r="U1751" s="50">
        <v>3.0042762099135216</v>
      </c>
      <c r="V1751" s="51">
        <v>82.308255698998025</v>
      </c>
      <c r="X1751" s="49">
        <v>0.21356900000000001</v>
      </c>
      <c r="Y1751" s="49">
        <v>72.101100000000002</v>
      </c>
      <c r="Z1751" s="49">
        <v>0.44772800000000001</v>
      </c>
      <c r="AA1751" s="49">
        <v>7.2277300000000002</v>
      </c>
      <c r="AB1751" s="49">
        <v>7.0421100000000001</v>
      </c>
      <c r="AC1751" s="49">
        <v>0.18018500000000001</v>
      </c>
      <c r="AD1751" s="49">
        <v>5.0061099999999996</v>
      </c>
      <c r="AE1751" s="312"/>
      <c r="AF1751" s="343" t="s">
        <v>1744</v>
      </c>
      <c r="AG1751" s="343">
        <v>30</v>
      </c>
      <c r="AH1751" s="343">
        <v>15</v>
      </c>
      <c r="AI1751" s="343"/>
      <c r="AJ1751" s="343"/>
      <c r="AK1751" s="343"/>
      <c r="AL1751" s="343"/>
      <c r="AM1751" s="343"/>
      <c r="AN1751" s="343"/>
      <c r="AO1751" s="343"/>
      <c r="AP1751" s="343"/>
      <c r="AQ1751" s="343"/>
      <c r="AR1751" s="343"/>
      <c r="AS1751" s="343"/>
      <c r="AT1751" s="343"/>
      <c r="AU1751" s="343"/>
      <c r="AV1751" s="343"/>
      <c r="AW1751" s="343"/>
      <c r="AX1751" s="343"/>
      <c r="AY1751" s="343"/>
      <c r="AZ1751" s="343"/>
      <c r="BA1751" s="343"/>
      <c r="BB1751" s="343"/>
      <c r="BC1751" s="343"/>
      <c r="BD1751" s="343"/>
      <c r="BE1751" s="475"/>
      <c r="BF1751" s="475"/>
      <c r="BG1751" s="475"/>
      <c r="BH1751" s="475"/>
      <c r="BI1751" s="475"/>
      <c r="BJ1751" s="475"/>
      <c r="BK1751" s="475"/>
      <c r="BL1751" s="475"/>
      <c r="BM1751" s="475"/>
      <c r="BN1751" s="475"/>
      <c r="BO1751" s="475"/>
      <c r="BP1751" s="306"/>
      <c r="BQ1751" s="496"/>
      <c r="BR1751" s="496"/>
      <c r="BS1751" s="496"/>
      <c r="BT1751" s="496"/>
      <c r="BU1751" s="496"/>
      <c r="BV1751" s="496"/>
    </row>
    <row r="1752" spans="1:74" s="52" customFormat="1" ht="12.75">
      <c r="A1752" s="45">
        <v>2735.6132650573031</v>
      </c>
      <c r="B1752" s="46" t="s">
        <v>342</v>
      </c>
      <c r="C1752" s="47" t="s">
        <v>336</v>
      </c>
      <c r="D1752" s="48">
        <v>35.020769230769233</v>
      </c>
      <c r="E1752" s="49">
        <v>38.974499999999999</v>
      </c>
      <c r="F1752" s="49">
        <v>5.5135999999999998E-2</v>
      </c>
      <c r="G1752" s="49">
        <v>16.418099999999999</v>
      </c>
      <c r="H1752" s="49">
        <v>0.29721199999999998</v>
      </c>
      <c r="I1752" s="49">
        <v>0.19945099999999999</v>
      </c>
      <c r="J1752" s="49">
        <v>43.145099999999999</v>
      </c>
      <c r="K1752" s="49">
        <v>0.24340400000000001</v>
      </c>
      <c r="L1752" s="49">
        <v>99.355971000000011</v>
      </c>
      <c r="M1752" s="47"/>
      <c r="N1752" s="50">
        <v>0.99374362276883166</v>
      </c>
      <c r="O1752" s="50">
        <v>1.1114872189727999E-3</v>
      </c>
      <c r="P1752" s="50">
        <v>0.35008434687251877</v>
      </c>
      <c r="Q1752" s="50">
        <v>6.0954256019034123E-3</v>
      </c>
      <c r="R1752" s="50">
        <v>4.307405513258135E-3</v>
      </c>
      <c r="S1752" s="50">
        <v>1.6399621613514008</v>
      </c>
      <c r="T1752" s="50">
        <v>6.6493494993645321E-3</v>
      </c>
      <c r="U1752" s="50">
        <v>3.0026470001485746</v>
      </c>
      <c r="V1752" s="51">
        <v>82.408232901804752</v>
      </c>
      <c r="X1752" s="49">
        <v>0.213587</v>
      </c>
      <c r="Y1752" s="49">
        <v>28.917400000000001</v>
      </c>
      <c r="Z1752" s="49">
        <v>0.44921</v>
      </c>
      <c r="AA1752" s="49">
        <v>7.2123100000000004</v>
      </c>
      <c r="AB1752" s="49">
        <v>7.0108100000000002</v>
      </c>
      <c r="AC1752" s="49">
        <v>0.18015800000000001</v>
      </c>
      <c r="AD1752" s="49">
        <v>5.1463400000000004</v>
      </c>
      <c r="AE1752" s="312"/>
      <c r="AF1752" s="343" t="s">
        <v>1744</v>
      </c>
      <c r="AG1752" s="343">
        <v>30</v>
      </c>
      <c r="AH1752" s="343">
        <v>15</v>
      </c>
      <c r="AI1752" s="343"/>
      <c r="AJ1752" s="343"/>
      <c r="AK1752" s="343"/>
      <c r="AL1752" s="343"/>
      <c r="AM1752" s="343"/>
      <c r="AN1752" s="343"/>
      <c r="AO1752" s="343"/>
      <c r="AP1752" s="343"/>
      <c r="AQ1752" s="343"/>
      <c r="AR1752" s="343"/>
      <c r="AS1752" s="343"/>
      <c r="AT1752" s="343"/>
      <c r="AU1752" s="343"/>
      <c r="AV1752" s="343"/>
      <c r="AW1752" s="343"/>
      <c r="AX1752" s="343"/>
      <c r="AY1752" s="343"/>
      <c r="AZ1752" s="343"/>
      <c r="BA1752" s="343"/>
      <c r="BB1752" s="343"/>
      <c r="BC1752" s="343"/>
      <c r="BD1752" s="343"/>
      <c r="BE1752" s="475"/>
      <c r="BF1752" s="475"/>
      <c r="BG1752" s="475"/>
      <c r="BH1752" s="475"/>
      <c r="BI1752" s="475"/>
      <c r="BJ1752" s="475"/>
      <c r="BK1752" s="475"/>
      <c r="BL1752" s="475"/>
      <c r="BM1752" s="475"/>
      <c r="BN1752" s="475"/>
      <c r="BO1752" s="475"/>
      <c r="BP1752" s="306"/>
      <c r="BQ1752" s="496"/>
      <c r="BR1752" s="496"/>
      <c r="BS1752" s="496"/>
      <c r="BT1752" s="496"/>
      <c r="BU1752" s="496"/>
      <c r="BV1752" s="496"/>
    </row>
    <row r="1753" spans="1:74" s="52" customFormat="1" ht="12.75">
      <c r="A1753" s="45">
        <v>2735.6132650573031</v>
      </c>
      <c r="B1753" s="46" t="s">
        <v>342</v>
      </c>
      <c r="C1753" s="47" t="s">
        <v>336</v>
      </c>
      <c r="D1753" s="48">
        <v>40.020769230769233</v>
      </c>
      <c r="E1753" s="49">
        <v>38.801600000000001</v>
      </c>
      <c r="F1753" s="49">
        <v>3.8477999999999998E-2</v>
      </c>
      <c r="G1753" s="49">
        <v>16.555900000000001</v>
      </c>
      <c r="H1753" s="49">
        <v>0.26347700000000002</v>
      </c>
      <c r="I1753" s="49">
        <v>0.22187200000000001</v>
      </c>
      <c r="J1753" s="49">
        <v>43.2057</v>
      </c>
      <c r="K1753" s="49">
        <v>0.23572399999999999</v>
      </c>
      <c r="L1753" s="49">
        <v>99.340241000000006</v>
      </c>
      <c r="M1753" s="47"/>
      <c r="N1753" s="50">
        <v>0.99069808430976591</v>
      </c>
      <c r="O1753" s="50">
        <v>7.7674701739638625E-4</v>
      </c>
      <c r="P1753" s="50">
        <v>0.35350900202185509</v>
      </c>
      <c r="Q1753" s="50">
        <v>5.4110094344542474E-3</v>
      </c>
      <c r="R1753" s="50">
        <v>4.798217455916725E-3</v>
      </c>
      <c r="S1753" s="50">
        <v>1.6445280303659282</v>
      </c>
      <c r="T1753" s="50">
        <v>6.4484173590275392E-3</v>
      </c>
      <c r="U1753" s="50">
        <v>3.0066958125280432</v>
      </c>
      <c r="V1753" s="51">
        <v>82.307184687193271</v>
      </c>
      <c r="X1753" s="49">
        <v>0.21409400000000001</v>
      </c>
      <c r="Y1753" s="49">
        <v>39.715000000000003</v>
      </c>
      <c r="Z1753" s="49">
        <v>0.44738299999999998</v>
      </c>
      <c r="AA1753" s="49">
        <v>8.34999</v>
      </c>
      <c r="AB1753" s="49">
        <v>6.51173</v>
      </c>
      <c r="AC1753" s="49">
        <v>0.18009900000000001</v>
      </c>
      <c r="AD1753" s="49">
        <v>5.0805100000000003</v>
      </c>
      <c r="AE1753" s="312"/>
      <c r="AF1753" s="343" t="s">
        <v>1744</v>
      </c>
      <c r="AG1753" s="343">
        <v>30</v>
      </c>
      <c r="AH1753" s="343">
        <v>15</v>
      </c>
      <c r="AI1753" s="343"/>
      <c r="AJ1753" s="343"/>
      <c r="AK1753" s="343"/>
      <c r="AL1753" s="343"/>
      <c r="AM1753" s="343"/>
      <c r="AN1753" s="343"/>
      <c r="AO1753" s="343"/>
      <c r="AP1753" s="343"/>
      <c r="AQ1753" s="343"/>
      <c r="AR1753" s="343"/>
      <c r="AS1753" s="343"/>
      <c r="AT1753" s="343"/>
      <c r="AU1753" s="343"/>
      <c r="AV1753" s="343"/>
      <c r="AW1753" s="343"/>
      <c r="AX1753" s="343"/>
      <c r="AY1753" s="343"/>
      <c r="AZ1753" s="343"/>
      <c r="BA1753" s="343"/>
      <c r="BB1753" s="343"/>
      <c r="BC1753" s="343"/>
      <c r="BD1753" s="343"/>
      <c r="BE1753" s="475"/>
      <c r="BF1753" s="475"/>
      <c r="BG1753" s="475"/>
      <c r="BH1753" s="475"/>
      <c r="BI1753" s="475"/>
      <c r="BJ1753" s="475"/>
      <c r="BK1753" s="475"/>
      <c r="BL1753" s="475"/>
      <c r="BM1753" s="475"/>
      <c r="BN1753" s="475"/>
      <c r="BO1753" s="475"/>
      <c r="BP1753" s="306"/>
      <c r="BQ1753" s="496"/>
      <c r="BR1753" s="496"/>
      <c r="BS1753" s="496"/>
      <c r="BT1753" s="496"/>
      <c r="BU1753" s="496"/>
      <c r="BV1753" s="496"/>
    </row>
    <row r="1754" spans="1:74" s="52" customFormat="1" ht="12.75">
      <c r="A1754" s="45">
        <v>2735.6132650573031</v>
      </c>
      <c r="B1754" s="46" t="s">
        <v>342</v>
      </c>
      <c r="C1754" s="47" t="s">
        <v>336</v>
      </c>
      <c r="D1754" s="48">
        <v>45.020769230769233</v>
      </c>
      <c r="E1754" s="49">
        <v>38.935699999999997</v>
      </c>
      <c r="F1754" s="49">
        <v>6.1309000000000002E-2</v>
      </c>
      <c r="G1754" s="49">
        <v>16.468699999999998</v>
      </c>
      <c r="H1754" s="49">
        <v>0.31702900000000001</v>
      </c>
      <c r="I1754" s="49">
        <v>0.210447</v>
      </c>
      <c r="J1754" s="49">
        <v>43.2331</v>
      </c>
      <c r="K1754" s="49">
        <v>0.242368</v>
      </c>
      <c r="L1754" s="49">
        <v>99.486790999999997</v>
      </c>
      <c r="M1754" s="47"/>
      <c r="N1754" s="50">
        <v>0.99201286196324467</v>
      </c>
      <c r="O1754" s="50">
        <v>1.2350057044484336E-3</v>
      </c>
      <c r="P1754" s="50">
        <v>0.35090101820170561</v>
      </c>
      <c r="Q1754" s="50">
        <v>6.4969900138409824E-3</v>
      </c>
      <c r="R1754" s="50">
        <v>4.5414840616112735E-3</v>
      </c>
      <c r="S1754" s="50">
        <v>1.6420797257904916</v>
      </c>
      <c r="T1754" s="50">
        <v>6.6161027696473888E-3</v>
      </c>
      <c r="U1754" s="50">
        <v>3.0044278345459459</v>
      </c>
      <c r="V1754" s="51">
        <v>82.393155615803622</v>
      </c>
      <c r="X1754" s="49">
        <v>0.21362999999999999</v>
      </c>
      <c r="Y1754" s="49">
        <v>25.6173</v>
      </c>
      <c r="Z1754" s="49">
        <v>0.448708</v>
      </c>
      <c r="AA1754" s="49">
        <v>6.9797099999999999</v>
      </c>
      <c r="AB1754" s="49">
        <v>6.6629300000000002</v>
      </c>
      <c r="AC1754" s="49">
        <v>0.18001300000000001</v>
      </c>
      <c r="AD1754" s="49">
        <v>5.0952200000000003</v>
      </c>
      <c r="AE1754" s="312"/>
      <c r="AF1754" s="343" t="s">
        <v>1744</v>
      </c>
      <c r="AG1754" s="343">
        <v>30</v>
      </c>
      <c r="AH1754" s="343">
        <v>15</v>
      </c>
      <c r="AI1754" s="343"/>
      <c r="AJ1754" s="343"/>
      <c r="AK1754" s="343"/>
      <c r="AL1754" s="343"/>
      <c r="AM1754" s="343"/>
      <c r="AN1754" s="343"/>
      <c r="AO1754" s="343"/>
      <c r="AP1754" s="343"/>
      <c r="AQ1754" s="343"/>
      <c r="AR1754" s="343"/>
      <c r="AS1754" s="343"/>
      <c r="AT1754" s="343"/>
      <c r="AU1754" s="343"/>
      <c r="AV1754" s="343"/>
      <c r="AW1754" s="343"/>
      <c r="AX1754" s="343"/>
      <c r="AY1754" s="343"/>
      <c r="AZ1754" s="343"/>
      <c r="BA1754" s="343"/>
      <c r="BB1754" s="343"/>
      <c r="BC1754" s="343"/>
      <c r="BD1754" s="343"/>
      <c r="BE1754" s="475"/>
      <c r="BF1754" s="475"/>
      <c r="BG1754" s="475"/>
      <c r="BH1754" s="475"/>
      <c r="BI1754" s="475"/>
      <c r="BJ1754" s="475"/>
      <c r="BK1754" s="475"/>
      <c r="BL1754" s="475"/>
      <c r="BM1754" s="475"/>
      <c r="BN1754" s="475"/>
      <c r="BO1754" s="475"/>
      <c r="BP1754" s="306"/>
      <c r="BQ1754" s="496"/>
      <c r="BR1754" s="496"/>
      <c r="BS1754" s="496"/>
      <c r="BT1754" s="496"/>
      <c r="BU1754" s="496"/>
      <c r="BV1754" s="496"/>
    </row>
    <row r="1755" spans="1:74" s="52" customFormat="1" ht="12.75">
      <c r="A1755" s="45">
        <v>2735.6132650573031</v>
      </c>
      <c r="B1755" s="46" t="s">
        <v>342</v>
      </c>
      <c r="C1755" s="47" t="s">
        <v>336</v>
      </c>
      <c r="D1755" s="48">
        <v>50.020769230769233</v>
      </c>
      <c r="E1755" s="49">
        <v>38.748600000000003</v>
      </c>
      <c r="F1755" s="49">
        <v>2.294E-3</v>
      </c>
      <c r="G1755" s="49">
        <v>16.514500000000002</v>
      </c>
      <c r="H1755" s="49">
        <v>0.26508399999999999</v>
      </c>
      <c r="I1755" s="49">
        <v>0.209844</v>
      </c>
      <c r="J1755" s="49">
        <v>43.092500000000001</v>
      </c>
      <c r="K1755" s="49">
        <v>0.23785899999999999</v>
      </c>
      <c r="L1755" s="49">
        <v>99.112849999999995</v>
      </c>
      <c r="M1755" s="47"/>
      <c r="N1755" s="50">
        <v>0.99133528337316257</v>
      </c>
      <c r="O1755" s="50">
        <v>4.6401644928089908E-5</v>
      </c>
      <c r="P1755" s="50">
        <v>0.3533344403320649</v>
      </c>
      <c r="Q1755" s="50">
        <v>5.4549648377392049E-3</v>
      </c>
      <c r="R1755" s="50">
        <v>4.5472291798867468E-3</v>
      </c>
      <c r="S1755" s="50">
        <v>1.6435192064880415</v>
      </c>
      <c r="T1755" s="50">
        <v>6.5199127499755245E-3</v>
      </c>
      <c r="U1755" s="50">
        <v>3.0060289301828593</v>
      </c>
      <c r="V1755" s="51">
        <v>82.305441317908659</v>
      </c>
      <c r="X1755" s="49">
        <v>0.214222</v>
      </c>
      <c r="Y1755" s="49">
        <v>689.33399999999995</v>
      </c>
      <c r="Z1755" s="49">
        <v>0.44817699999999999</v>
      </c>
      <c r="AA1755" s="49">
        <v>8.1565600000000007</v>
      </c>
      <c r="AB1755" s="49">
        <v>6.6663100000000002</v>
      </c>
      <c r="AC1755" s="49">
        <v>0.18035399999999999</v>
      </c>
      <c r="AD1755" s="49">
        <v>5.1347300000000002</v>
      </c>
      <c r="AE1755" s="312"/>
      <c r="AF1755" s="343" t="s">
        <v>1744</v>
      </c>
      <c r="AG1755" s="343">
        <v>30</v>
      </c>
      <c r="AH1755" s="343">
        <v>15</v>
      </c>
      <c r="AI1755" s="343"/>
      <c r="AJ1755" s="343"/>
      <c r="AK1755" s="343"/>
      <c r="AL1755" s="343"/>
      <c r="AM1755" s="343"/>
      <c r="AN1755" s="343"/>
      <c r="AO1755" s="343"/>
      <c r="AP1755" s="343"/>
      <c r="AQ1755" s="343"/>
      <c r="AR1755" s="343"/>
      <c r="AS1755" s="343"/>
      <c r="AT1755" s="343"/>
      <c r="AU1755" s="343"/>
      <c r="AV1755" s="343"/>
      <c r="AW1755" s="343"/>
      <c r="AX1755" s="343"/>
      <c r="AY1755" s="343"/>
      <c r="AZ1755" s="343"/>
      <c r="BA1755" s="343"/>
      <c r="BB1755" s="343"/>
      <c r="BC1755" s="343"/>
      <c r="BD1755" s="343"/>
      <c r="BE1755" s="475"/>
      <c r="BF1755" s="475"/>
      <c r="BG1755" s="475"/>
      <c r="BH1755" s="475"/>
      <c r="BI1755" s="475"/>
      <c r="BJ1755" s="475"/>
      <c r="BK1755" s="475"/>
      <c r="BL1755" s="475"/>
      <c r="BM1755" s="475"/>
      <c r="BN1755" s="475"/>
      <c r="BO1755" s="475"/>
      <c r="BP1755" s="306"/>
      <c r="BQ1755" s="496"/>
      <c r="BR1755" s="496"/>
      <c r="BS1755" s="496"/>
      <c r="BT1755" s="496"/>
      <c r="BU1755" s="496"/>
      <c r="BV1755" s="496"/>
    </row>
    <row r="1756" spans="1:74" s="52" customFormat="1" ht="12.75">
      <c r="A1756" s="45">
        <v>2735.6132650573031</v>
      </c>
      <c r="B1756" s="46" t="s">
        <v>342</v>
      </c>
      <c r="C1756" s="47" t="s">
        <v>336</v>
      </c>
      <c r="D1756" s="48">
        <v>55.020769230769233</v>
      </c>
      <c r="E1756" s="49">
        <v>38.9529</v>
      </c>
      <c r="F1756" s="49">
        <v>2.7675999999999999E-2</v>
      </c>
      <c r="G1756" s="49">
        <v>16.4529</v>
      </c>
      <c r="H1756" s="49">
        <v>0.30942399999999998</v>
      </c>
      <c r="I1756" s="49">
        <v>0.21008499999999999</v>
      </c>
      <c r="J1756" s="49">
        <v>43.154800000000002</v>
      </c>
      <c r="K1756" s="49">
        <v>0.24122199999999999</v>
      </c>
      <c r="L1756" s="49">
        <v>99.37248799999999</v>
      </c>
      <c r="M1756" s="47"/>
      <c r="N1756" s="50">
        <v>0.99348936529672638</v>
      </c>
      <c r="O1756" s="50">
        <v>5.5808733078895978E-4</v>
      </c>
      <c r="P1756" s="50">
        <v>0.35093111701778934</v>
      </c>
      <c r="Q1756" s="50">
        <v>6.3477719382841321E-3</v>
      </c>
      <c r="R1756" s="50">
        <v>4.5384150518348884E-3</v>
      </c>
      <c r="S1756" s="50">
        <v>1.6408205267397933</v>
      </c>
      <c r="T1756" s="50">
        <v>6.5917084150173095E-3</v>
      </c>
      <c r="U1756" s="50">
        <v>3.0039828145407212</v>
      </c>
      <c r="V1756" s="51">
        <v>82.380779344771497</v>
      </c>
      <c r="X1756" s="49">
        <v>0.21363499999999999</v>
      </c>
      <c r="Y1756" s="49">
        <v>57.651400000000002</v>
      </c>
      <c r="Z1756" s="49">
        <v>0.44877800000000001</v>
      </c>
      <c r="AA1756" s="49">
        <v>6.9430199999999997</v>
      </c>
      <c r="AB1756" s="49">
        <v>6.85914</v>
      </c>
      <c r="AC1756" s="49">
        <v>0.18017900000000001</v>
      </c>
      <c r="AD1756" s="49">
        <v>5.0761700000000003</v>
      </c>
      <c r="AE1756" s="312"/>
      <c r="AF1756" s="343" t="s">
        <v>1744</v>
      </c>
      <c r="AG1756" s="343">
        <v>30</v>
      </c>
      <c r="AH1756" s="343">
        <v>15</v>
      </c>
      <c r="AI1756" s="343"/>
      <c r="AJ1756" s="343"/>
      <c r="AK1756" s="343"/>
      <c r="AL1756" s="343"/>
      <c r="AM1756" s="343"/>
      <c r="AN1756" s="343"/>
      <c r="AO1756" s="343"/>
      <c r="AP1756" s="343"/>
      <c r="AQ1756" s="343"/>
      <c r="AR1756" s="343"/>
      <c r="AS1756" s="343"/>
      <c r="AT1756" s="343"/>
      <c r="AU1756" s="343"/>
      <c r="AV1756" s="343"/>
      <c r="AW1756" s="343"/>
      <c r="AX1756" s="343"/>
      <c r="AY1756" s="343"/>
      <c r="AZ1756" s="343"/>
      <c r="BA1756" s="343"/>
      <c r="BB1756" s="343"/>
      <c r="BC1756" s="343"/>
      <c r="BD1756" s="343"/>
      <c r="BE1756" s="475"/>
      <c r="BF1756" s="475"/>
      <c r="BG1756" s="475"/>
      <c r="BH1756" s="475"/>
      <c r="BI1756" s="475"/>
      <c r="BJ1756" s="475"/>
      <c r="BK1756" s="475"/>
      <c r="BL1756" s="475"/>
      <c r="BM1756" s="475"/>
      <c r="BN1756" s="475"/>
      <c r="BO1756" s="475"/>
      <c r="BP1756" s="306"/>
      <c r="BQ1756" s="496"/>
      <c r="BR1756" s="496"/>
      <c r="BS1756" s="496"/>
      <c r="BT1756" s="496"/>
      <c r="BU1756" s="496"/>
      <c r="BV1756" s="496"/>
    </row>
    <row r="1757" spans="1:74" s="52" customFormat="1" ht="12.75">
      <c r="A1757" s="45">
        <v>2735.6132650573031</v>
      </c>
      <c r="B1757" s="46" t="s">
        <v>342</v>
      </c>
      <c r="C1757" s="47" t="s">
        <v>336</v>
      </c>
      <c r="D1757" s="48">
        <v>60.020769230769233</v>
      </c>
      <c r="E1757" s="49">
        <v>38.955100000000002</v>
      </c>
      <c r="F1757" s="49">
        <v>8.2546999999999995E-2</v>
      </c>
      <c r="G1757" s="49">
        <v>16.530799999999999</v>
      </c>
      <c r="H1757" s="49">
        <v>0.32257599999999997</v>
      </c>
      <c r="I1757" s="49">
        <v>0.247143</v>
      </c>
      <c r="J1757" s="49">
        <v>43.261400000000002</v>
      </c>
      <c r="K1757" s="49">
        <v>0.21517700000000001</v>
      </c>
      <c r="L1757" s="49">
        <v>99.668586999999988</v>
      </c>
      <c r="M1757" s="47"/>
      <c r="N1757" s="50">
        <v>0.99051374808983328</v>
      </c>
      <c r="O1757" s="50">
        <v>1.6594833282350557E-3</v>
      </c>
      <c r="P1757" s="50">
        <v>0.35151677069718634</v>
      </c>
      <c r="Q1757" s="50">
        <v>6.5973895608364081E-3</v>
      </c>
      <c r="R1757" s="50">
        <v>5.3226785356169388E-3</v>
      </c>
      <c r="S1757" s="50">
        <v>1.6398544380741591</v>
      </c>
      <c r="T1757" s="50">
        <v>5.8620521813796955E-3</v>
      </c>
      <c r="U1757" s="50">
        <v>3.0029401353960634</v>
      </c>
      <c r="V1757" s="51">
        <v>82.348003770021933</v>
      </c>
      <c r="X1757" s="49">
        <v>0.21357300000000001</v>
      </c>
      <c r="Y1757" s="49">
        <v>19.5625</v>
      </c>
      <c r="Z1757" s="49">
        <v>0.44763399999999998</v>
      </c>
      <c r="AA1757" s="49">
        <v>6.7855999999999996</v>
      </c>
      <c r="AB1757" s="49">
        <v>5.7469999999999999</v>
      </c>
      <c r="AC1757" s="49">
        <v>0.18001400000000001</v>
      </c>
      <c r="AD1757" s="49">
        <v>5.4337400000000002</v>
      </c>
      <c r="AE1757" s="312"/>
      <c r="AF1757" s="343" t="s">
        <v>1744</v>
      </c>
      <c r="AG1757" s="343">
        <v>30</v>
      </c>
      <c r="AH1757" s="343">
        <v>15</v>
      </c>
      <c r="AI1757" s="343"/>
      <c r="AJ1757" s="343"/>
      <c r="AK1757" s="343"/>
      <c r="AL1757" s="343"/>
      <c r="AM1757" s="343"/>
      <c r="AN1757" s="343"/>
      <c r="AO1757" s="343"/>
      <c r="AP1757" s="343"/>
      <c r="AQ1757" s="343"/>
      <c r="AR1757" s="343"/>
      <c r="AS1757" s="343"/>
      <c r="AT1757" s="343"/>
      <c r="AU1757" s="343"/>
      <c r="AV1757" s="343"/>
      <c r="AW1757" s="343"/>
      <c r="AX1757" s="343"/>
      <c r="AY1757" s="343"/>
      <c r="AZ1757" s="343"/>
      <c r="BA1757" s="343"/>
      <c r="BB1757" s="343"/>
      <c r="BC1757" s="343"/>
      <c r="BD1757" s="343"/>
      <c r="BE1757" s="475"/>
      <c r="BF1757" s="475"/>
      <c r="BG1757" s="475"/>
      <c r="BH1757" s="475"/>
      <c r="BI1757" s="475"/>
      <c r="BJ1757" s="475"/>
      <c r="BK1757" s="475"/>
      <c r="BL1757" s="475"/>
      <c r="BM1757" s="475"/>
      <c r="BN1757" s="475"/>
      <c r="BO1757" s="475"/>
      <c r="BP1757" s="306"/>
      <c r="BQ1757" s="496"/>
      <c r="BR1757" s="496"/>
      <c r="BS1757" s="496"/>
      <c r="BT1757" s="496"/>
      <c r="BU1757" s="496"/>
      <c r="BV1757" s="496"/>
    </row>
    <row r="1758" spans="1:74" s="52" customFormat="1" ht="12.75">
      <c r="A1758" s="45">
        <v>2735.6132650573031</v>
      </c>
      <c r="B1758" s="46" t="s">
        <v>342</v>
      </c>
      <c r="C1758" s="47" t="s">
        <v>336</v>
      </c>
      <c r="D1758" s="48">
        <v>65.020769230769233</v>
      </c>
      <c r="E1758" s="49">
        <v>39.004600000000003</v>
      </c>
      <c r="F1758" s="49">
        <v>5.2220999999999997E-2</v>
      </c>
      <c r="G1758" s="49">
        <v>16.347899999999999</v>
      </c>
      <c r="H1758" s="49">
        <v>0.34971000000000002</v>
      </c>
      <c r="I1758" s="49">
        <v>0.23799899999999999</v>
      </c>
      <c r="J1758" s="49">
        <v>43.079799999999999</v>
      </c>
      <c r="K1758" s="49">
        <v>0.24834700000000001</v>
      </c>
      <c r="L1758" s="49">
        <v>99.367824000000013</v>
      </c>
      <c r="M1758" s="47"/>
      <c r="N1758" s="50">
        <v>0.99411254069792676</v>
      </c>
      <c r="O1758" s="50">
        <v>1.0523018237163565E-3</v>
      </c>
      <c r="P1758" s="50">
        <v>0.34844777078557276</v>
      </c>
      <c r="Q1758" s="50">
        <v>7.1692160358769628E-3</v>
      </c>
      <c r="R1758" s="50">
        <v>5.1378402355297488E-3</v>
      </c>
      <c r="S1758" s="50">
        <v>1.6368238629615133</v>
      </c>
      <c r="T1758" s="50">
        <v>6.7816643258086411E-3</v>
      </c>
      <c r="U1758" s="50">
        <v>3.0009444164621764</v>
      </c>
      <c r="V1758" s="51">
        <v>82.44835795452849</v>
      </c>
      <c r="X1758" s="49">
        <v>0.21340500000000001</v>
      </c>
      <c r="Y1758" s="49">
        <v>29.362200000000001</v>
      </c>
      <c r="Z1758" s="49">
        <v>0.45022499999999999</v>
      </c>
      <c r="AA1758" s="49">
        <v>6.4008000000000003</v>
      </c>
      <c r="AB1758" s="49">
        <v>5.8729100000000001</v>
      </c>
      <c r="AC1758" s="49">
        <v>0.180343</v>
      </c>
      <c r="AD1758" s="49">
        <v>4.8994600000000004</v>
      </c>
      <c r="AE1758" s="312"/>
      <c r="AF1758" s="343" t="s">
        <v>1744</v>
      </c>
      <c r="AG1758" s="343">
        <v>30</v>
      </c>
      <c r="AH1758" s="343">
        <v>15</v>
      </c>
      <c r="AI1758" s="343"/>
      <c r="AJ1758" s="343"/>
      <c r="AK1758" s="343"/>
      <c r="AL1758" s="343"/>
      <c r="AM1758" s="343"/>
      <c r="AN1758" s="343"/>
      <c r="AO1758" s="343"/>
      <c r="AP1758" s="343"/>
      <c r="AQ1758" s="343"/>
      <c r="AR1758" s="343"/>
      <c r="AS1758" s="343"/>
      <c r="AT1758" s="343"/>
      <c r="AU1758" s="343"/>
      <c r="AV1758" s="343"/>
      <c r="AW1758" s="343"/>
      <c r="AX1758" s="343"/>
      <c r="AY1758" s="343"/>
      <c r="AZ1758" s="343"/>
      <c r="BA1758" s="343"/>
      <c r="BB1758" s="343"/>
      <c r="BC1758" s="343"/>
      <c r="BD1758" s="343"/>
      <c r="BE1758" s="475"/>
      <c r="BF1758" s="475"/>
      <c r="BG1758" s="475"/>
      <c r="BH1758" s="475"/>
      <c r="BI1758" s="475"/>
      <c r="BJ1758" s="475"/>
      <c r="BK1758" s="475"/>
      <c r="BL1758" s="475"/>
      <c r="BM1758" s="475"/>
      <c r="BN1758" s="475"/>
      <c r="BO1758" s="475"/>
      <c r="BP1758" s="306"/>
      <c r="BQ1758" s="496"/>
      <c r="BR1758" s="496"/>
      <c r="BS1758" s="496"/>
      <c r="BT1758" s="496"/>
      <c r="BU1758" s="496"/>
      <c r="BV1758" s="496"/>
    </row>
    <row r="1759" spans="1:74" s="52" customFormat="1" ht="12.75">
      <c r="A1759" s="45">
        <v>2735.6132650573031</v>
      </c>
      <c r="B1759" s="46" t="s">
        <v>342</v>
      </c>
      <c r="C1759" s="47" t="s">
        <v>336</v>
      </c>
      <c r="D1759" s="48">
        <v>70.020769230769233</v>
      </c>
      <c r="E1759" s="49">
        <v>38.936700000000002</v>
      </c>
      <c r="F1759" s="49">
        <v>4.9690999999999999E-2</v>
      </c>
      <c r="G1759" s="49">
        <v>16.5153</v>
      </c>
      <c r="H1759" s="49">
        <v>0.32924300000000001</v>
      </c>
      <c r="I1759" s="49">
        <v>0.20243700000000001</v>
      </c>
      <c r="J1759" s="49">
        <v>43.134399999999999</v>
      </c>
      <c r="K1759" s="49">
        <v>0.22360099999999999</v>
      </c>
      <c r="L1759" s="49">
        <v>99.446354000000014</v>
      </c>
      <c r="M1759" s="47"/>
      <c r="N1759" s="50">
        <v>0.99216803046554236</v>
      </c>
      <c r="O1759" s="50">
        <v>1.0011040997830903E-3</v>
      </c>
      <c r="P1759" s="50">
        <v>0.35193993475258251</v>
      </c>
      <c r="Q1759" s="50">
        <v>6.7481780169278997E-3</v>
      </c>
      <c r="R1759" s="50">
        <v>4.3691979382252943E-3</v>
      </c>
      <c r="S1759" s="50">
        <v>1.6385450829224733</v>
      </c>
      <c r="T1759" s="50">
        <v>6.1046037212190716E-3</v>
      </c>
      <c r="U1759" s="50">
        <v>3.0025273417227991</v>
      </c>
      <c r="V1759" s="51">
        <v>82.318885516472847</v>
      </c>
      <c r="X1759" s="49">
        <v>0.213611</v>
      </c>
      <c r="Y1759" s="49">
        <v>33.113900000000001</v>
      </c>
      <c r="Z1759" s="49">
        <v>0.447855</v>
      </c>
      <c r="AA1759" s="49">
        <v>6.7163300000000001</v>
      </c>
      <c r="AB1759" s="49">
        <v>6.8144900000000002</v>
      </c>
      <c r="AC1759" s="49">
        <v>0.18024499999999999</v>
      </c>
      <c r="AD1759" s="49">
        <v>5.4688699999999999</v>
      </c>
      <c r="AE1759" s="312"/>
      <c r="AF1759" s="343" t="s">
        <v>1744</v>
      </c>
      <c r="AG1759" s="343">
        <v>30</v>
      </c>
      <c r="AH1759" s="343">
        <v>15</v>
      </c>
      <c r="AI1759" s="343"/>
      <c r="AJ1759" s="343"/>
      <c r="AK1759" s="343"/>
      <c r="AL1759" s="343"/>
      <c r="AM1759" s="343"/>
      <c r="AN1759" s="343"/>
      <c r="AO1759" s="343"/>
      <c r="AP1759" s="343"/>
      <c r="AQ1759" s="343"/>
      <c r="AR1759" s="343"/>
      <c r="AS1759" s="343"/>
      <c r="AT1759" s="343"/>
      <c r="AU1759" s="343"/>
      <c r="AV1759" s="343"/>
      <c r="AW1759" s="343"/>
      <c r="AX1759" s="343"/>
      <c r="AY1759" s="343"/>
      <c r="AZ1759" s="343"/>
      <c r="BA1759" s="343"/>
      <c r="BB1759" s="343"/>
      <c r="BC1759" s="343"/>
      <c r="BD1759" s="343"/>
      <c r="BE1759" s="475"/>
      <c r="BF1759" s="475"/>
      <c r="BG1759" s="475"/>
      <c r="BH1759" s="475"/>
      <c r="BI1759" s="475"/>
      <c r="BJ1759" s="475"/>
      <c r="BK1759" s="475"/>
      <c r="BL1759" s="475"/>
      <c r="BM1759" s="475"/>
      <c r="BN1759" s="475"/>
      <c r="BO1759" s="475"/>
      <c r="BP1759" s="306"/>
      <c r="BQ1759" s="496"/>
      <c r="BR1759" s="496"/>
      <c r="BS1759" s="496"/>
      <c r="BT1759" s="496"/>
      <c r="BU1759" s="496"/>
      <c r="BV1759" s="496"/>
    </row>
    <row r="1760" spans="1:74" s="52" customFormat="1" ht="12.75">
      <c r="A1760" s="38"/>
      <c r="B1760" s="46"/>
      <c r="C1760" s="47"/>
      <c r="D1760" s="48"/>
      <c r="E1760" s="49"/>
      <c r="F1760" s="49"/>
      <c r="G1760" s="49"/>
      <c r="H1760" s="49"/>
      <c r="I1760" s="49"/>
      <c r="J1760" s="49"/>
      <c r="K1760" s="49"/>
      <c r="L1760" s="49"/>
      <c r="M1760" s="47"/>
      <c r="N1760" s="50"/>
      <c r="O1760" s="50"/>
      <c r="P1760" s="50"/>
      <c r="Q1760" s="50"/>
      <c r="R1760" s="50"/>
      <c r="S1760" s="50"/>
      <c r="T1760" s="50"/>
      <c r="U1760" s="50"/>
      <c r="V1760" s="51"/>
      <c r="AE1760" s="312"/>
      <c r="AF1760" s="312"/>
      <c r="AG1760" s="312"/>
      <c r="AH1760" s="312"/>
      <c r="AI1760" s="312"/>
      <c r="AJ1760" s="312"/>
      <c r="AK1760" s="312"/>
      <c r="AL1760" s="312"/>
      <c r="AM1760" s="312"/>
      <c r="AN1760" s="312"/>
      <c r="AO1760" s="312"/>
      <c r="AP1760" s="312"/>
      <c r="AQ1760" s="312"/>
      <c r="AR1760" s="312"/>
      <c r="AS1760" s="312"/>
      <c r="AT1760" s="312"/>
      <c r="AU1760" s="312"/>
      <c r="AV1760" s="312"/>
      <c r="AW1760" s="312"/>
      <c r="AX1760" s="312"/>
      <c r="AY1760" s="312"/>
      <c r="AZ1760" s="312"/>
      <c r="BA1760" s="312"/>
      <c r="BB1760" s="312"/>
      <c r="BC1760" s="312"/>
      <c r="BD1760" s="312"/>
      <c r="BE1760" s="306"/>
      <c r="BF1760" s="306"/>
      <c r="BG1760" s="306"/>
      <c r="BH1760" s="306"/>
      <c r="BI1760" s="306"/>
      <c r="BJ1760" s="306"/>
      <c r="BK1760" s="306"/>
      <c r="BL1760" s="306"/>
      <c r="BM1760" s="306"/>
      <c r="BN1760" s="306"/>
      <c r="BO1760" s="306"/>
      <c r="BP1760" s="306"/>
      <c r="BQ1760" s="496"/>
      <c r="BR1760" s="496"/>
      <c r="BS1760" s="496"/>
      <c r="BT1760" s="496"/>
      <c r="BU1760" s="496"/>
      <c r="BV1760" s="496"/>
    </row>
    <row r="1761" spans="1:74" s="52" customFormat="1" ht="12.75">
      <c r="A1761" s="45">
        <v>2735.6132650573031</v>
      </c>
      <c r="B1761" s="46" t="s">
        <v>342</v>
      </c>
      <c r="C1761" s="47" t="s">
        <v>356</v>
      </c>
      <c r="D1761" s="48">
        <v>0</v>
      </c>
      <c r="E1761" s="49">
        <v>38.981900000000003</v>
      </c>
      <c r="F1761" s="49">
        <v>4.2993999999999997E-2</v>
      </c>
      <c r="G1761" s="49">
        <v>17.261299999999999</v>
      </c>
      <c r="H1761" s="49">
        <v>0.20433999999999999</v>
      </c>
      <c r="I1761" s="49">
        <v>0.20601900000000001</v>
      </c>
      <c r="J1761" s="49">
        <v>42.610900000000001</v>
      </c>
      <c r="K1761" s="49">
        <v>0.24831800000000001</v>
      </c>
      <c r="L1761" s="49">
        <v>99.583633000000006</v>
      </c>
      <c r="M1761" s="47"/>
      <c r="N1761" s="50">
        <v>0.9948970793309625</v>
      </c>
      <c r="O1761" s="50">
        <v>8.6755780256235525E-4</v>
      </c>
      <c r="P1761" s="50">
        <v>0.3684212294607932</v>
      </c>
      <c r="Q1761" s="50">
        <v>4.1948113489282081E-3</v>
      </c>
      <c r="R1761" s="50">
        <v>4.4535688112829902E-3</v>
      </c>
      <c r="S1761" s="50">
        <v>1.6212291566516501</v>
      </c>
      <c r="T1761" s="50">
        <v>6.790175543222525E-3</v>
      </c>
      <c r="U1761" s="50">
        <v>3.0016916543209056</v>
      </c>
      <c r="V1761" s="51">
        <v>81.48311723344284</v>
      </c>
      <c r="X1761" s="49">
        <v>0.21352299999999999</v>
      </c>
      <c r="Y1761" s="49">
        <v>35.902000000000001</v>
      </c>
      <c r="Z1761" s="49">
        <v>0.43781100000000001</v>
      </c>
      <c r="AA1761" s="49">
        <v>10.057700000000001</v>
      </c>
      <c r="AB1761" s="49">
        <v>6.8766699999999998</v>
      </c>
      <c r="AC1761" s="49">
        <v>0.18185399999999999</v>
      </c>
      <c r="AD1761" s="49">
        <v>4.9767900000000003</v>
      </c>
      <c r="AE1761" s="312"/>
      <c r="AF1761" s="343" t="s">
        <v>1744</v>
      </c>
      <c r="AG1761" s="343">
        <v>30</v>
      </c>
      <c r="AH1761" s="343">
        <v>15</v>
      </c>
      <c r="AI1761" s="343"/>
      <c r="AJ1761" s="343"/>
      <c r="AK1761" s="343"/>
      <c r="AL1761" s="343"/>
      <c r="AM1761" s="343"/>
      <c r="AN1761" s="343"/>
      <c r="AO1761" s="343"/>
      <c r="AP1761" s="343"/>
      <c r="AQ1761" s="343"/>
      <c r="AR1761" s="343"/>
      <c r="AS1761" s="343"/>
      <c r="AT1761" s="343"/>
      <c r="AU1761" s="343"/>
      <c r="AV1761" s="343"/>
      <c r="AW1761" s="343"/>
      <c r="AX1761" s="343"/>
      <c r="AY1761" s="343"/>
      <c r="AZ1761" s="343"/>
      <c r="BA1761" s="343"/>
      <c r="BB1761" s="343"/>
      <c r="BC1761" s="343"/>
      <c r="BD1761" s="343"/>
      <c r="BE1761" s="475"/>
      <c r="BF1761" s="475"/>
      <c r="BG1761" s="475"/>
      <c r="BH1761" s="475"/>
      <c r="BI1761" s="475"/>
      <c r="BJ1761" s="475"/>
      <c r="BK1761" s="475"/>
      <c r="BL1761" s="475"/>
      <c r="BM1761" s="475"/>
      <c r="BN1761" s="475"/>
      <c r="BO1761" s="475"/>
      <c r="BP1761" s="306"/>
      <c r="BQ1761" s="496"/>
      <c r="BR1761" s="496"/>
      <c r="BS1761" s="496"/>
      <c r="BT1761" s="496"/>
      <c r="BU1761" s="496"/>
      <c r="BV1761" s="496"/>
    </row>
    <row r="1762" spans="1:74" s="52" customFormat="1" ht="12.75">
      <c r="A1762" s="45">
        <v>2735.6132650573031</v>
      </c>
      <c r="B1762" s="46" t="s">
        <v>342</v>
      </c>
      <c r="C1762" s="47" t="s">
        <v>356</v>
      </c>
      <c r="D1762" s="48">
        <v>6.2338095238095237</v>
      </c>
      <c r="E1762" s="49">
        <v>39.363500000000002</v>
      </c>
      <c r="F1762" s="49">
        <v>4.9604000000000002E-2</v>
      </c>
      <c r="G1762" s="49">
        <v>15.9314</v>
      </c>
      <c r="H1762" s="49">
        <v>0.242123</v>
      </c>
      <c r="I1762" s="49">
        <v>0.20374999999999999</v>
      </c>
      <c r="J1762" s="49">
        <v>43.645600000000002</v>
      </c>
      <c r="K1762" s="49">
        <v>0.24562899999999999</v>
      </c>
      <c r="L1762" s="49">
        <v>99.719249000000005</v>
      </c>
      <c r="M1762" s="47"/>
      <c r="N1762" s="50">
        <v>0.99656493710355665</v>
      </c>
      <c r="O1762" s="50">
        <v>9.9289656946394632E-4</v>
      </c>
      <c r="P1762" s="50">
        <v>0.33730426466311531</v>
      </c>
      <c r="Q1762" s="50">
        <v>4.9305098984625487E-3</v>
      </c>
      <c r="R1762" s="50">
        <v>4.3691328765751488E-3</v>
      </c>
      <c r="S1762" s="50">
        <v>1.6472552865171233</v>
      </c>
      <c r="T1762" s="50">
        <v>6.66268350900431E-3</v>
      </c>
      <c r="U1762" s="50">
        <v>2.9992028973440394</v>
      </c>
      <c r="V1762" s="51">
        <v>83.003570517069306</v>
      </c>
      <c r="X1762" s="49">
        <v>0.212536</v>
      </c>
      <c r="Y1762" s="49">
        <v>31.3978</v>
      </c>
      <c r="Z1762" s="49">
        <v>0.45671400000000001</v>
      </c>
      <c r="AA1762" s="49">
        <v>8.7447800000000004</v>
      </c>
      <c r="AB1762" s="49">
        <v>6.8864200000000002</v>
      </c>
      <c r="AC1762" s="49">
        <v>0.17880599999999999</v>
      </c>
      <c r="AD1762" s="49">
        <v>4.9230200000000002</v>
      </c>
      <c r="AE1762" s="312"/>
      <c r="AF1762" s="343" t="s">
        <v>1744</v>
      </c>
      <c r="AG1762" s="343">
        <v>30</v>
      </c>
      <c r="AH1762" s="343">
        <v>15</v>
      </c>
      <c r="AI1762" s="343"/>
      <c r="AJ1762" s="343"/>
      <c r="AK1762" s="343"/>
      <c r="AL1762" s="343"/>
      <c r="AM1762" s="343"/>
      <c r="AN1762" s="343"/>
      <c r="AO1762" s="343"/>
      <c r="AP1762" s="343"/>
      <c r="AQ1762" s="343"/>
      <c r="AR1762" s="343"/>
      <c r="AS1762" s="343"/>
      <c r="AT1762" s="343"/>
      <c r="AU1762" s="343"/>
      <c r="AV1762" s="343"/>
      <c r="AW1762" s="343"/>
      <c r="AX1762" s="343"/>
      <c r="AY1762" s="343"/>
      <c r="AZ1762" s="343"/>
      <c r="BA1762" s="343"/>
      <c r="BB1762" s="343"/>
      <c r="BC1762" s="343"/>
      <c r="BD1762" s="343"/>
      <c r="BE1762" s="475"/>
      <c r="BF1762" s="475"/>
      <c r="BG1762" s="475"/>
      <c r="BH1762" s="475"/>
      <c r="BI1762" s="475"/>
      <c r="BJ1762" s="475"/>
      <c r="BK1762" s="475"/>
      <c r="BL1762" s="475"/>
      <c r="BM1762" s="475"/>
      <c r="BN1762" s="475"/>
      <c r="BO1762" s="475"/>
      <c r="BP1762" s="306"/>
      <c r="BQ1762" s="496"/>
      <c r="BR1762" s="496"/>
      <c r="BS1762" s="496"/>
      <c r="BT1762" s="496"/>
      <c r="BU1762" s="496"/>
      <c r="BV1762" s="496"/>
    </row>
    <row r="1763" spans="1:74" s="52" customFormat="1" ht="12.75">
      <c r="A1763" s="45">
        <v>2735.6132650573031</v>
      </c>
      <c r="B1763" s="46" t="s">
        <v>342</v>
      </c>
      <c r="C1763" s="47" t="s">
        <v>356</v>
      </c>
      <c r="D1763" s="48">
        <v>12.463809523809523</v>
      </c>
      <c r="E1763" s="49">
        <v>39.271299999999997</v>
      </c>
      <c r="F1763" s="49">
        <v>6.2828999999999996E-2</v>
      </c>
      <c r="G1763" s="49">
        <v>14.626799999999999</v>
      </c>
      <c r="H1763" s="49">
        <v>0.328789</v>
      </c>
      <c r="I1763" s="49">
        <v>0.19627</v>
      </c>
      <c r="J1763" s="49">
        <v>44.716999999999999</v>
      </c>
      <c r="K1763" s="49">
        <v>0.233872</v>
      </c>
      <c r="L1763" s="49">
        <v>99.473399000000001</v>
      </c>
      <c r="M1763" s="47"/>
      <c r="N1763" s="50">
        <v>0.99171982599528397</v>
      </c>
      <c r="O1763" s="50">
        <v>1.2544382272504304E-3</v>
      </c>
      <c r="P1763" s="50">
        <v>0.30890080113887469</v>
      </c>
      <c r="Q1763" s="50">
        <v>6.6784378575166182E-3</v>
      </c>
      <c r="R1763" s="50">
        <v>4.1981057984695411E-3</v>
      </c>
      <c r="S1763" s="50">
        <v>1.6834294588606582</v>
      </c>
      <c r="T1763" s="50">
        <v>6.3277541106744094E-3</v>
      </c>
      <c r="U1763" s="50">
        <v>3.0035963138425568</v>
      </c>
      <c r="V1763" s="51">
        <v>84.495502209611217</v>
      </c>
      <c r="X1763" s="49">
        <v>0.21290500000000001</v>
      </c>
      <c r="Y1763" s="49">
        <v>25.94</v>
      </c>
      <c r="Z1763" s="49">
        <v>0.477298</v>
      </c>
      <c r="AA1763" s="49">
        <v>6.6813799999999999</v>
      </c>
      <c r="AB1763" s="49">
        <v>6.9790000000000001</v>
      </c>
      <c r="AC1763" s="49">
        <v>0.17591699999999999</v>
      </c>
      <c r="AD1763" s="49">
        <v>5.09396</v>
      </c>
      <c r="AE1763" s="312"/>
      <c r="AF1763" s="343" t="s">
        <v>1744</v>
      </c>
      <c r="AG1763" s="343">
        <v>30</v>
      </c>
      <c r="AH1763" s="343">
        <v>15</v>
      </c>
      <c r="AI1763" s="343"/>
      <c r="AJ1763" s="343"/>
      <c r="AK1763" s="343"/>
      <c r="AL1763" s="343"/>
      <c r="AM1763" s="343"/>
      <c r="AN1763" s="343"/>
      <c r="AO1763" s="343"/>
      <c r="AP1763" s="343"/>
      <c r="AQ1763" s="343"/>
      <c r="AR1763" s="343"/>
      <c r="AS1763" s="343"/>
      <c r="AT1763" s="343"/>
      <c r="AU1763" s="343"/>
      <c r="AV1763" s="343"/>
      <c r="AW1763" s="343"/>
      <c r="AX1763" s="343"/>
      <c r="AY1763" s="343"/>
      <c r="AZ1763" s="343"/>
      <c r="BA1763" s="343"/>
      <c r="BB1763" s="343"/>
      <c r="BC1763" s="343"/>
      <c r="BD1763" s="343"/>
      <c r="BE1763" s="475"/>
      <c r="BF1763" s="475"/>
      <c r="BG1763" s="475"/>
      <c r="BH1763" s="475"/>
      <c r="BI1763" s="475"/>
      <c r="BJ1763" s="475"/>
      <c r="BK1763" s="475"/>
      <c r="BL1763" s="475"/>
      <c r="BM1763" s="475"/>
      <c r="BN1763" s="475"/>
      <c r="BO1763" s="475"/>
      <c r="BP1763" s="306"/>
      <c r="BQ1763" s="496"/>
      <c r="BR1763" s="496"/>
      <c r="BS1763" s="496"/>
      <c r="BT1763" s="496"/>
      <c r="BU1763" s="496"/>
      <c r="BV1763" s="496"/>
    </row>
    <row r="1764" spans="1:74" s="52" customFormat="1" ht="12.75">
      <c r="A1764" s="45">
        <v>2735.6132650573031</v>
      </c>
      <c r="B1764" s="46" t="s">
        <v>342</v>
      </c>
      <c r="C1764" s="47" t="s">
        <v>356</v>
      </c>
      <c r="D1764" s="48">
        <v>18.693809523809524</v>
      </c>
      <c r="E1764" s="49">
        <v>39.632599999999996</v>
      </c>
      <c r="F1764" s="49">
        <v>4.3167999999999998E-2</v>
      </c>
      <c r="G1764" s="49">
        <v>14.014900000000001</v>
      </c>
      <c r="H1764" s="49">
        <v>0.349352</v>
      </c>
      <c r="I1764" s="49">
        <v>0.171626</v>
      </c>
      <c r="J1764" s="49">
        <v>45.258299999999998</v>
      </c>
      <c r="K1764" s="49">
        <v>0.22382299999999999</v>
      </c>
      <c r="L1764" s="49">
        <v>99.723719000000003</v>
      </c>
      <c r="M1764" s="47"/>
      <c r="N1764" s="50">
        <v>0.99498431630964335</v>
      </c>
      <c r="O1764" s="50">
        <v>8.5684252842542789E-4</v>
      </c>
      <c r="P1764" s="50">
        <v>0.29424539064040472</v>
      </c>
      <c r="Q1764" s="50">
        <v>7.0545740628992753E-3</v>
      </c>
      <c r="R1764" s="50">
        <v>3.6494926302223138E-3</v>
      </c>
      <c r="S1764" s="50">
        <v>1.6938324685414934</v>
      </c>
      <c r="T1764" s="50">
        <v>6.0204094805295025E-3</v>
      </c>
      <c r="U1764" s="50">
        <v>3.0015296623402477</v>
      </c>
      <c r="V1764" s="51">
        <v>85.199503667251335</v>
      </c>
      <c r="X1764" s="49">
        <v>0.211975</v>
      </c>
      <c r="Y1764" s="49">
        <v>36.726599999999998</v>
      </c>
      <c r="Z1764" s="49">
        <v>0.48820200000000002</v>
      </c>
      <c r="AA1764" s="49">
        <v>6.3211000000000004</v>
      </c>
      <c r="AB1764" s="49">
        <v>7.9336599999999997</v>
      </c>
      <c r="AC1764" s="49">
        <v>0.17446800000000001</v>
      </c>
      <c r="AD1764" s="49">
        <v>5.3355800000000002</v>
      </c>
      <c r="AE1764" s="312"/>
      <c r="AF1764" s="343" t="s">
        <v>1744</v>
      </c>
      <c r="AG1764" s="343">
        <v>30</v>
      </c>
      <c r="AH1764" s="343">
        <v>15</v>
      </c>
      <c r="AI1764" s="343"/>
      <c r="AJ1764" s="343"/>
      <c r="AK1764" s="343"/>
      <c r="AL1764" s="343"/>
      <c r="AM1764" s="343"/>
      <c r="AN1764" s="343"/>
      <c r="AO1764" s="343"/>
      <c r="AP1764" s="343"/>
      <c r="AQ1764" s="343"/>
      <c r="AR1764" s="343"/>
      <c r="AS1764" s="343"/>
      <c r="AT1764" s="343"/>
      <c r="AU1764" s="343"/>
      <c r="AV1764" s="343"/>
      <c r="AW1764" s="343"/>
      <c r="AX1764" s="343"/>
      <c r="AY1764" s="343"/>
      <c r="AZ1764" s="343"/>
      <c r="BA1764" s="343"/>
      <c r="BB1764" s="343"/>
      <c r="BC1764" s="343"/>
      <c r="BD1764" s="343"/>
      <c r="BE1764" s="475"/>
      <c r="BF1764" s="475"/>
      <c r="BG1764" s="475"/>
      <c r="BH1764" s="475"/>
      <c r="BI1764" s="475"/>
      <c r="BJ1764" s="475"/>
      <c r="BK1764" s="475"/>
      <c r="BL1764" s="475"/>
      <c r="BM1764" s="475"/>
      <c r="BN1764" s="475"/>
      <c r="BO1764" s="475"/>
      <c r="BP1764" s="306"/>
      <c r="BQ1764" s="496"/>
      <c r="BR1764" s="496"/>
      <c r="BS1764" s="496"/>
      <c r="BT1764" s="496"/>
      <c r="BU1764" s="496"/>
      <c r="BV1764" s="496"/>
    </row>
    <row r="1765" spans="1:74" s="52" customFormat="1" ht="12.75">
      <c r="A1765" s="45">
        <v>2735.6132650573031</v>
      </c>
      <c r="B1765" s="46" t="s">
        <v>342</v>
      </c>
      <c r="C1765" s="47" t="s">
        <v>356</v>
      </c>
      <c r="D1765" s="48">
        <v>24.923809523809524</v>
      </c>
      <c r="E1765" s="49">
        <v>39.581800000000001</v>
      </c>
      <c r="F1765" s="49">
        <v>5.1992999999999998E-2</v>
      </c>
      <c r="G1765" s="49">
        <v>13.7042</v>
      </c>
      <c r="H1765" s="49">
        <v>0.36097699999999999</v>
      </c>
      <c r="I1765" s="49">
        <v>0.176118</v>
      </c>
      <c r="J1765" s="49">
        <v>45.386200000000002</v>
      </c>
      <c r="K1765" s="49">
        <v>0.23984900000000001</v>
      </c>
      <c r="L1765" s="49">
        <v>99.533181000000013</v>
      </c>
      <c r="M1765" s="47"/>
      <c r="N1765" s="50">
        <v>0.99440864019436048</v>
      </c>
      <c r="O1765" s="50">
        <v>1.032736772441401E-3</v>
      </c>
      <c r="P1765" s="50">
        <v>0.28792477174562636</v>
      </c>
      <c r="Q1765" s="50">
        <v>7.294453712105315E-3</v>
      </c>
      <c r="R1765" s="50">
        <v>3.7476483494441374E-3</v>
      </c>
      <c r="S1765" s="50">
        <v>1.6998152343111446</v>
      </c>
      <c r="T1765" s="50">
        <v>6.4560206175209032E-3</v>
      </c>
      <c r="U1765" s="50">
        <v>3.0016282992220145</v>
      </c>
      <c r="V1765" s="51">
        <v>85.514968211722802</v>
      </c>
      <c r="X1765" s="49">
        <v>0.21216299999999999</v>
      </c>
      <c r="Y1765" s="49">
        <v>31.270099999999999</v>
      </c>
      <c r="Z1765" s="49">
        <v>0.49418600000000001</v>
      </c>
      <c r="AA1765" s="49">
        <v>6.0860599999999998</v>
      </c>
      <c r="AB1765" s="49">
        <v>7.6673499999999999</v>
      </c>
      <c r="AC1765" s="49">
        <v>0.17410300000000001</v>
      </c>
      <c r="AD1765" s="49">
        <v>4.9639600000000002</v>
      </c>
      <c r="AE1765" s="312"/>
      <c r="AF1765" s="343" t="s">
        <v>1744</v>
      </c>
      <c r="AG1765" s="343">
        <v>30</v>
      </c>
      <c r="AH1765" s="343">
        <v>15</v>
      </c>
      <c r="AI1765" s="343"/>
      <c r="AJ1765" s="343"/>
      <c r="AK1765" s="343"/>
      <c r="AL1765" s="343"/>
      <c r="AM1765" s="343"/>
      <c r="AN1765" s="343"/>
      <c r="AO1765" s="343"/>
      <c r="AP1765" s="343"/>
      <c r="AQ1765" s="343"/>
      <c r="AR1765" s="343"/>
      <c r="AS1765" s="343"/>
      <c r="AT1765" s="343"/>
      <c r="AU1765" s="343"/>
      <c r="AV1765" s="343"/>
      <c r="AW1765" s="343"/>
      <c r="AX1765" s="343"/>
      <c r="AY1765" s="343"/>
      <c r="AZ1765" s="343"/>
      <c r="BA1765" s="343"/>
      <c r="BB1765" s="343"/>
      <c r="BC1765" s="343"/>
      <c r="BD1765" s="343"/>
      <c r="BE1765" s="475"/>
      <c r="BF1765" s="475"/>
      <c r="BG1765" s="475"/>
      <c r="BH1765" s="475"/>
      <c r="BI1765" s="475"/>
      <c r="BJ1765" s="475"/>
      <c r="BK1765" s="475"/>
      <c r="BL1765" s="475"/>
      <c r="BM1765" s="475"/>
      <c r="BN1765" s="475"/>
      <c r="BO1765" s="475"/>
      <c r="BP1765" s="306"/>
      <c r="BQ1765" s="496"/>
      <c r="BR1765" s="496"/>
      <c r="BS1765" s="496"/>
      <c r="BT1765" s="496"/>
      <c r="BU1765" s="496"/>
      <c r="BV1765" s="496"/>
    </row>
    <row r="1766" spans="1:74" s="52" customFormat="1" ht="12.75">
      <c r="A1766" s="45">
        <v>2735.6132650573031</v>
      </c>
      <c r="B1766" s="46" t="s">
        <v>342</v>
      </c>
      <c r="C1766" s="47" t="s">
        <v>356</v>
      </c>
      <c r="D1766" s="48">
        <v>31.153809523809525</v>
      </c>
      <c r="E1766" s="49">
        <v>39.5289</v>
      </c>
      <c r="F1766" s="49">
        <v>8.5362999999999994E-2</v>
      </c>
      <c r="G1766" s="49">
        <v>13.5093</v>
      </c>
      <c r="H1766" s="49">
        <v>0.36270200000000002</v>
      </c>
      <c r="I1766" s="49">
        <v>0.19243199999999999</v>
      </c>
      <c r="J1766" s="49">
        <v>45.444299999999998</v>
      </c>
      <c r="K1766" s="49">
        <v>0.241703</v>
      </c>
      <c r="L1766" s="49">
        <v>99.398120999999989</v>
      </c>
      <c r="M1766" s="47"/>
      <c r="N1766" s="50">
        <v>0.9935849168453198</v>
      </c>
      <c r="O1766" s="50">
        <v>1.6964276624922246E-3</v>
      </c>
      <c r="P1766" s="50">
        <v>0.28397434148802114</v>
      </c>
      <c r="Q1766" s="50">
        <v>7.3330408400460083E-3</v>
      </c>
      <c r="R1766" s="50">
        <v>4.0968804757516184E-3</v>
      </c>
      <c r="S1766" s="50">
        <v>1.7028571793886329</v>
      </c>
      <c r="T1766" s="50">
        <v>6.5092349752836455E-3</v>
      </c>
      <c r="U1766" s="50">
        <v>3.001042090393597</v>
      </c>
      <c r="V1766" s="51">
        <v>85.707175545376771</v>
      </c>
      <c r="X1766" s="49">
        <v>0.21226900000000001</v>
      </c>
      <c r="Y1766" s="49">
        <v>18.206399999999999</v>
      </c>
      <c r="Z1766" s="49">
        <v>0.497581</v>
      </c>
      <c r="AA1766" s="49">
        <v>6.1913799999999997</v>
      </c>
      <c r="AB1766" s="49">
        <v>6.94862</v>
      </c>
      <c r="AC1766" s="49">
        <v>0.17381099999999999</v>
      </c>
      <c r="AD1766" s="49">
        <v>5.0676300000000003</v>
      </c>
      <c r="AE1766" s="312"/>
      <c r="AF1766" s="343" t="s">
        <v>1744</v>
      </c>
      <c r="AG1766" s="343">
        <v>30</v>
      </c>
      <c r="AH1766" s="343">
        <v>15</v>
      </c>
      <c r="AI1766" s="343"/>
      <c r="AJ1766" s="343"/>
      <c r="AK1766" s="343"/>
      <c r="AL1766" s="343"/>
      <c r="AM1766" s="343"/>
      <c r="AN1766" s="343"/>
      <c r="AO1766" s="343"/>
      <c r="AP1766" s="343"/>
      <c r="AQ1766" s="343"/>
      <c r="AR1766" s="343"/>
      <c r="AS1766" s="343"/>
      <c r="AT1766" s="343"/>
      <c r="AU1766" s="343"/>
      <c r="AV1766" s="343"/>
      <c r="AW1766" s="343"/>
      <c r="AX1766" s="343"/>
      <c r="AY1766" s="343"/>
      <c r="AZ1766" s="343"/>
      <c r="BA1766" s="343"/>
      <c r="BB1766" s="343"/>
      <c r="BC1766" s="343"/>
      <c r="BD1766" s="343"/>
      <c r="BE1766" s="475"/>
      <c r="BF1766" s="475"/>
      <c r="BG1766" s="475"/>
      <c r="BH1766" s="475"/>
      <c r="BI1766" s="475"/>
      <c r="BJ1766" s="475"/>
      <c r="BK1766" s="475"/>
      <c r="BL1766" s="475"/>
      <c r="BM1766" s="475"/>
      <c r="BN1766" s="475"/>
      <c r="BO1766" s="475"/>
      <c r="BP1766" s="306"/>
      <c r="BQ1766" s="496"/>
      <c r="BR1766" s="496"/>
      <c r="BS1766" s="496"/>
      <c r="BT1766" s="496"/>
      <c r="BU1766" s="496"/>
      <c r="BV1766" s="496"/>
    </row>
    <row r="1767" spans="1:74" s="52" customFormat="1" ht="12.75">
      <c r="A1767" s="45">
        <v>2735.6132650573031</v>
      </c>
      <c r="B1767" s="46" t="s">
        <v>342</v>
      </c>
      <c r="C1767" s="47" t="s">
        <v>356</v>
      </c>
      <c r="D1767" s="48">
        <v>37.383809523809525</v>
      </c>
      <c r="E1767" s="49">
        <v>39.561399999999999</v>
      </c>
      <c r="F1767" s="49">
        <v>8.3843000000000001E-2</v>
      </c>
      <c r="G1767" s="49">
        <v>13.4504</v>
      </c>
      <c r="H1767" s="49">
        <v>0.37511800000000001</v>
      </c>
      <c r="I1767" s="49">
        <v>0.18518799999999999</v>
      </c>
      <c r="J1767" s="49">
        <v>45.436999999999998</v>
      </c>
      <c r="K1767" s="49">
        <v>0.215529</v>
      </c>
      <c r="L1767" s="49">
        <v>99.327629999999999</v>
      </c>
      <c r="M1767" s="47"/>
      <c r="N1767" s="50">
        <v>0.99486062232216932</v>
      </c>
      <c r="O1767" s="50">
        <v>1.6669893063996329E-3</v>
      </c>
      <c r="P1767" s="50">
        <v>0.28286667356807765</v>
      </c>
      <c r="Q1767" s="50">
        <v>7.5875643255454532E-3</v>
      </c>
      <c r="R1767" s="50">
        <v>3.9444746557988431E-3</v>
      </c>
      <c r="S1767" s="50">
        <v>1.7033691760067684</v>
      </c>
      <c r="T1767" s="50">
        <v>5.8070284091746574E-3</v>
      </c>
      <c r="U1767" s="50">
        <v>3.0006701520842993</v>
      </c>
      <c r="V1767" s="51">
        <v>85.758656323284811</v>
      </c>
      <c r="X1767" s="49">
        <v>0.21216099999999999</v>
      </c>
      <c r="Y1767" s="49">
        <v>19.842500000000001</v>
      </c>
      <c r="Z1767" s="49">
        <v>0.49852999999999997</v>
      </c>
      <c r="AA1767" s="49">
        <v>6.1105099999999997</v>
      </c>
      <c r="AB1767" s="49">
        <v>7.2158600000000002</v>
      </c>
      <c r="AC1767" s="49">
        <v>0.17386299999999999</v>
      </c>
      <c r="AD1767" s="49">
        <v>5.4335199999999997</v>
      </c>
      <c r="AE1767" s="312"/>
      <c r="AF1767" s="343" t="s">
        <v>1744</v>
      </c>
      <c r="AG1767" s="343">
        <v>30</v>
      </c>
      <c r="AH1767" s="343">
        <v>15</v>
      </c>
      <c r="AI1767" s="343"/>
      <c r="AJ1767" s="343"/>
      <c r="AK1767" s="343"/>
      <c r="AL1767" s="343"/>
      <c r="AM1767" s="343"/>
      <c r="AN1767" s="343"/>
      <c r="AO1767" s="343"/>
      <c r="AP1767" s="343"/>
      <c r="AQ1767" s="343"/>
      <c r="AR1767" s="343"/>
      <c r="AS1767" s="343"/>
      <c r="AT1767" s="343"/>
      <c r="AU1767" s="343"/>
      <c r="AV1767" s="343"/>
      <c r="AW1767" s="343"/>
      <c r="AX1767" s="343"/>
      <c r="AY1767" s="343"/>
      <c r="AZ1767" s="343"/>
      <c r="BA1767" s="343"/>
      <c r="BB1767" s="343"/>
      <c r="BC1767" s="343"/>
      <c r="BD1767" s="343"/>
      <c r="BE1767" s="475"/>
      <c r="BF1767" s="475"/>
      <c r="BG1767" s="475"/>
      <c r="BH1767" s="475"/>
      <c r="BI1767" s="475"/>
      <c r="BJ1767" s="475"/>
      <c r="BK1767" s="475"/>
      <c r="BL1767" s="475"/>
      <c r="BM1767" s="475"/>
      <c r="BN1767" s="475"/>
      <c r="BO1767" s="475"/>
      <c r="BP1767" s="306"/>
      <c r="BQ1767" s="496"/>
      <c r="BR1767" s="496"/>
      <c r="BS1767" s="496"/>
      <c r="BT1767" s="496"/>
      <c r="BU1767" s="496"/>
      <c r="BV1767" s="496"/>
    </row>
    <row r="1768" spans="1:74" s="52" customFormat="1" ht="12.75">
      <c r="A1768" s="45">
        <v>2735.6132650573031</v>
      </c>
      <c r="B1768" s="46" t="s">
        <v>342</v>
      </c>
      <c r="C1768" s="47" t="s">
        <v>356</v>
      </c>
      <c r="D1768" s="48">
        <v>43.613809523809522</v>
      </c>
      <c r="E1768" s="49">
        <v>39.590899999999998</v>
      </c>
      <c r="F1768" s="49">
        <v>7.3994000000000004E-2</v>
      </c>
      <c r="G1768" s="49">
        <v>13.354900000000001</v>
      </c>
      <c r="H1768" s="49">
        <v>0.33668199999999998</v>
      </c>
      <c r="I1768" s="49">
        <v>0.17228499999999999</v>
      </c>
      <c r="J1768" s="49">
        <v>45.698700000000002</v>
      </c>
      <c r="K1768" s="49">
        <v>0.220884</v>
      </c>
      <c r="L1768" s="49">
        <v>99.480005000000006</v>
      </c>
      <c r="M1768" s="47"/>
      <c r="N1768" s="50">
        <v>0.99339149470917809</v>
      </c>
      <c r="O1768" s="50">
        <v>1.4679017327792442E-3</v>
      </c>
      <c r="P1768" s="50">
        <v>0.28023456228273308</v>
      </c>
      <c r="Q1768" s="50">
        <v>6.7949904952916791E-3</v>
      </c>
      <c r="R1768" s="50">
        <v>3.6614935151231551E-3</v>
      </c>
      <c r="S1768" s="50">
        <v>1.7093754178729388</v>
      </c>
      <c r="T1768" s="50">
        <v>5.938092639135255E-3</v>
      </c>
      <c r="U1768" s="50">
        <v>3.0018002027732074</v>
      </c>
      <c r="V1768" s="51">
        <v>85.915100694217116</v>
      </c>
      <c r="X1768" s="49">
        <v>0.21214</v>
      </c>
      <c r="Y1768" s="49">
        <v>22.338699999999999</v>
      </c>
      <c r="Z1768" s="49">
        <v>0.50094300000000003</v>
      </c>
      <c r="AA1768" s="49">
        <v>6.7297599999999997</v>
      </c>
      <c r="AB1768" s="49">
        <v>7.8048400000000004</v>
      </c>
      <c r="AC1768" s="49">
        <v>0.173294</v>
      </c>
      <c r="AD1768" s="49">
        <v>5.31534</v>
      </c>
      <c r="AE1768" s="312"/>
      <c r="AF1768" s="343" t="s">
        <v>1744</v>
      </c>
      <c r="AG1768" s="343">
        <v>30</v>
      </c>
      <c r="AH1768" s="343">
        <v>15</v>
      </c>
      <c r="AI1768" s="343"/>
      <c r="AJ1768" s="343"/>
      <c r="AK1768" s="343"/>
      <c r="AL1768" s="343"/>
      <c r="AM1768" s="343"/>
      <c r="AN1768" s="343"/>
      <c r="AO1768" s="343"/>
      <c r="AP1768" s="343"/>
      <c r="AQ1768" s="343"/>
      <c r="AR1768" s="343"/>
      <c r="AS1768" s="343"/>
      <c r="AT1768" s="343"/>
      <c r="AU1768" s="343"/>
      <c r="AV1768" s="343"/>
      <c r="AW1768" s="343"/>
      <c r="AX1768" s="343"/>
      <c r="AY1768" s="343"/>
      <c r="AZ1768" s="343"/>
      <c r="BA1768" s="343"/>
      <c r="BB1768" s="343"/>
      <c r="BC1768" s="343"/>
      <c r="BD1768" s="343"/>
      <c r="BE1768" s="475"/>
      <c r="BF1768" s="475"/>
      <c r="BG1768" s="475"/>
      <c r="BH1768" s="475"/>
      <c r="BI1768" s="475"/>
      <c r="BJ1768" s="475"/>
      <c r="BK1768" s="475"/>
      <c r="BL1768" s="475"/>
      <c r="BM1768" s="475"/>
      <c r="BN1768" s="475"/>
      <c r="BO1768" s="475"/>
      <c r="BP1768" s="306"/>
      <c r="BQ1768" s="496"/>
      <c r="BR1768" s="496"/>
      <c r="BS1768" s="496"/>
      <c r="BT1768" s="496"/>
      <c r="BU1768" s="496"/>
      <c r="BV1768" s="496"/>
    </row>
    <row r="1769" spans="1:74" s="52" customFormat="1" ht="12.75">
      <c r="A1769" s="45">
        <v>2735.6132650573031</v>
      </c>
      <c r="B1769" s="46" t="s">
        <v>342</v>
      </c>
      <c r="C1769" s="47" t="s">
        <v>356</v>
      </c>
      <c r="D1769" s="48">
        <v>49.843809523809526</v>
      </c>
      <c r="E1769" s="49">
        <v>39.855200000000004</v>
      </c>
      <c r="F1769" s="49">
        <v>6.4865000000000006E-2</v>
      </c>
      <c r="G1769" s="49">
        <v>13.1991</v>
      </c>
      <c r="H1769" s="49">
        <v>0.31902599999999998</v>
      </c>
      <c r="I1769" s="49">
        <v>0.18861700000000001</v>
      </c>
      <c r="J1769" s="49">
        <v>45.849299999999999</v>
      </c>
      <c r="K1769" s="49">
        <v>0.21439</v>
      </c>
      <c r="L1769" s="49">
        <v>99.731735999999998</v>
      </c>
      <c r="M1769" s="47"/>
      <c r="N1769" s="50">
        <v>0.99610103019908502</v>
      </c>
      <c r="O1769" s="50">
        <v>1.2817526792366627E-3</v>
      </c>
      <c r="P1769" s="50">
        <v>0.27587904227293192</v>
      </c>
      <c r="Q1769" s="50">
        <v>6.4134005909167544E-3</v>
      </c>
      <c r="R1769" s="50">
        <v>3.9928681429626314E-3</v>
      </c>
      <c r="S1769" s="50">
        <v>1.7082823410203356</v>
      </c>
      <c r="T1769" s="50">
        <v>5.7409077482711785E-3</v>
      </c>
      <c r="U1769" s="50">
        <v>2.9989060499166404</v>
      </c>
      <c r="V1769" s="51">
        <v>86.095937326678836</v>
      </c>
      <c r="X1769" s="49">
        <v>0.21135899999999999</v>
      </c>
      <c r="Y1769" s="49">
        <v>25.994900000000001</v>
      </c>
      <c r="Z1769" s="49">
        <v>0.50350099999999998</v>
      </c>
      <c r="AA1769" s="49">
        <v>6.8342599999999996</v>
      </c>
      <c r="AB1769" s="49">
        <v>7.2444499999999996</v>
      </c>
      <c r="AC1769" s="49">
        <v>0.17285400000000001</v>
      </c>
      <c r="AD1769" s="49">
        <v>5.4831700000000003</v>
      </c>
      <c r="AE1769" s="312"/>
      <c r="AF1769" s="343" t="s">
        <v>1744</v>
      </c>
      <c r="AG1769" s="343">
        <v>30</v>
      </c>
      <c r="AH1769" s="343">
        <v>15</v>
      </c>
      <c r="AI1769" s="343"/>
      <c r="AJ1769" s="343"/>
      <c r="AK1769" s="343"/>
      <c r="AL1769" s="343"/>
      <c r="AM1769" s="343"/>
      <c r="AN1769" s="343"/>
      <c r="AO1769" s="343"/>
      <c r="AP1769" s="343"/>
      <c r="AQ1769" s="343"/>
      <c r="AR1769" s="343"/>
      <c r="AS1769" s="343"/>
      <c r="AT1769" s="343"/>
      <c r="AU1769" s="343"/>
      <c r="AV1769" s="343"/>
      <c r="AW1769" s="343"/>
      <c r="AX1769" s="343"/>
      <c r="AY1769" s="343"/>
      <c r="AZ1769" s="343"/>
      <c r="BA1769" s="343"/>
      <c r="BB1769" s="343"/>
      <c r="BC1769" s="343"/>
      <c r="BD1769" s="343"/>
      <c r="BE1769" s="475"/>
      <c r="BF1769" s="475"/>
      <c r="BG1769" s="475"/>
      <c r="BH1769" s="475"/>
      <c r="BI1769" s="475"/>
      <c r="BJ1769" s="475"/>
      <c r="BK1769" s="475"/>
      <c r="BL1769" s="475"/>
      <c r="BM1769" s="475"/>
      <c r="BN1769" s="475"/>
      <c r="BO1769" s="475"/>
      <c r="BP1769" s="306"/>
      <c r="BQ1769" s="496"/>
      <c r="BR1769" s="496"/>
      <c r="BS1769" s="496"/>
      <c r="BT1769" s="496"/>
      <c r="BU1769" s="496"/>
      <c r="BV1769" s="496"/>
    </row>
    <row r="1770" spans="1:74" s="52" customFormat="1" ht="12.75">
      <c r="A1770" s="45">
        <v>2735.6132650573031</v>
      </c>
      <c r="B1770" s="46" t="s">
        <v>342</v>
      </c>
      <c r="C1770" s="47" t="s">
        <v>356</v>
      </c>
      <c r="D1770" s="48">
        <v>56.07380952380953</v>
      </c>
      <c r="E1770" s="49">
        <v>39.715699999999998</v>
      </c>
      <c r="F1770" s="49">
        <v>0.11169</v>
      </c>
      <c r="G1770" s="49">
        <v>12.997199999999999</v>
      </c>
      <c r="H1770" s="49">
        <v>0.36099100000000001</v>
      </c>
      <c r="I1770" s="49">
        <v>0.15771099999999999</v>
      </c>
      <c r="J1770" s="49">
        <v>45.8611</v>
      </c>
      <c r="K1770" s="49">
        <v>0.20950199999999999</v>
      </c>
      <c r="L1770" s="49">
        <v>99.466999000000001</v>
      </c>
      <c r="M1770" s="47"/>
      <c r="N1770" s="50">
        <v>0.9943223558641795</v>
      </c>
      <c r="O1770" s="50">
        <v>2.2108266368681779E-3</v>
      </c>
      <c r="P1770" s="50">
        <v>0.27212646392341749</v>
      </c>
      <c r="Q1770" s="50">
        <v>7.2695118587607858E-3</v>
      </c>
      <c r="R1770" s="50">
        <v>3.3443575877581413E-3</v>
      </c>
      <c r="S1770" s="50">
        <v>1.7116619454433453</v>
      </c>
      <c r="T1770" s="50">
        <v>5.6196698666075235E-3</v>
      </c>
      <c r="U1770" s="50">
        <v>2.9981220844079854</v>
      </c>
      <c r="V1770" s="51">
        <v>86.282485438541201</v>
      </c>
      <c r="X1770" s="49">
        <v>0.21176600000000001</v>
      </c>
      <c r="Y1770" s="49">
        <v>14.9832</v>
      </c>
      <c r="Z1770" s="49">
        <v>0.50766699999999998</v>
      </c>
      <c r="AA1770" s="49">
        <v>6.1150000000000002</v>
      </c>
      <c r="AB1770" s="49">
        <v>8.3935399999999998</v>
      </c>
      <c r="AC1770" s="49">
        <v>0.17278499999999999</v>
      </c>
      <c r="AD1770" s="49">
        <v>5.4891199999999998</v>
      </c>
      <c r="AE1770" s="312"/>
      <c r="AF1770" s="343" t="s">
        <v>1744</v>
      </c>
      <c r="AG1770" s="343">
        <v>30</v>
      </c>
      <c r="AH1770" s="343">
        <v>15</v>
      </c>
      <c r="AI1770" s="343"/>
      <c r="AJ1770" s="343"/>
      <c r="AK1770" s="343"/>
      <c r="AL1770" s="343"/>
      <c r="AM1770" s="343"/>
      <c r="AN1770" s="343"/>
      <c r="AO1770" s="343"/>
      <c r="AP1770" s="343"/>
      <c r="AQ1770" s="343"/>
      <c r="AR1770" s="343"/>
      <c r="AS1770" s="343"/>
      <c r="AT1770" s="343"/>
      <c r="AU1770" s="343"/>
      <c r="AV1770" s="343"/>
      <c r="AW1770" s="343"/>
      <c r="AX1770" s="343"/>
      <c r="AY1770" s="343"/>
      <c r="AZ1770" s="343"/>
      <c r="BA1770" s="343"/>
      <c r="BB1770" s="343"/>
      <c r="BC1770" s="343"/>
      <c r="BD1770" s="343"/>
      <c r="BE1770" s="475"/>
      <c r="BF1770" s="475"/>
      <c r="BG1770" s="475"/>
      <c r="BH1770" s="475"/>
      <c r="BI1770" s="475"/>
      <c r="BJ1770" s="475"/>
      <c r="BK1770" s="475"/>
      <c r="BL1770" s="475"/>
      <c r="BM1770" s="475"/>
      <c r="BN1770" s="475"/>
      <c r="BO1770" s="475"/>
      <c r="BP1770" s="306"/>
      <c r="BQ1770" s="496"/>
      <c r="BR1770" s="496"/>
      <c r="BS1770" s="496"/>
      <c r="BT1770" s="496"/>
      <c r="BU1770" s="496"/>
      <c r="BV1770" s="496"/>
    </row>
    <row r="1771" spans="1:74" s="52" customFormat="1" ht="12.75">
      <c r="A1771" s="45">
        <v>2735.6132650573031</v>
      </c>
      <c r="B1771" s="46" t="s">
        <v>342</v>
      </c>
      <c r="C1771" s="47" t="s">
        <v>356</v>
      </c>
      <c r="D1771" s="48">
        <v>62.303809523809534</v>
      </c>
      <c r="E1771" s="49">
        <v>39.592599999999997</v>
      </c>
      <c r="F1771" s="49">
        <v>8.9702000000000004E-2</v>
      </c>
      <c r="G1771" s="49">
        <v>12.8034</v>
      </c>
      <c r="H1771" s="49">
        <v>0.38922600000000002</v>
      </c>
      <c r="I1771" s="49">
        <v>0.16077</v>
      </c>
      <c r="J1771" s="49">
        <v>45.985599999999998</v>
      </c>
      <c r="K1771" s="49">
        <v>0.20888100000000001</v>
      </c>
      <c r="L1771" s="49">
        <v>99.280569</v>
      </c>
      <c r="M1771" s="47"/>
      <c r="N1771" s="50">
        <v>0.99285482607478592</v>
      </c>
      <c r="O1771" s="50">
        <v>1.7784811649323843E-3</v>
      </c>
      <c r="P1771" s="50">
        <v>0.26850540761534397</v>
      </c>
      <c r="Q1771" s="50">
        <v>7.8508641841888074E-3</v>
      </c>
      <c r="R1771" s="50">
        <v>3.4147780399297828E-3</v>
      </c>
      <c r="S1771" s="50">
        <v>1.7191039245265871</v>
      </c>
      <c r="T1771" s="50">
        <v>5.6121376472108506E-3</v>
      </c>
      <c r="U1771" s="50">
        <v>3.0006096833671019</v>
      </c>
      <c r="V1771" s="51">
        <v>86.491037082926596</v>
      </c>
      <c r="X1771" s="49">
        <v>0.21210999999999999</v>
      </c>
      <c r="Y1771" s="49">
        <v>19.082899999999999</v>
      </c>
      <c r="Z1771" s="49">
        <v>0.51066299999999998</v>
      </c>
      <c r="AA1771" s="49">
        <v>5.8510499999999999</v>
      </c>
      <c r="AB1771" s="49">
        <v>8.3610100000000003</v>
      </c>
      <c r="AC1771" s="49">
        <v>0.17239399999999999</v>
      </c>
      <c r="AD1771" s="49">
        <v>5.6581400000000004</v>
      </c>
      <c r="AE1771" s="312"/>
      <c r="AF1771" s="343" t="s">
        <v>1744</v>
      </c>
      <c r="AG1771" s="343">
        <v>30</v>
      </c>
      <c r="AH1771" s="343">
        <v>15</v>
      </c>
      <c r="AI1771" s="343"/>
      <c r="AJ1771" s="343"/>
      <c r="AK1771" s="343"/>
      <c r="AL1771" s="343"/>
      <c r="AM1771" s="343"/>
      <c r="AN1771" s="343"/>
      <c r="AO1771" s="343"/>
      <c r="AP1771" s="343"/>
      <c r="AQ1771" s="343"/>
      <c r="AR1771" s="343"/>
      <c r="AS1771" s="343"/>
      <c r="AT1771" s="343"/>
      <c r="AU1771" s="343"/>
      <c r="AV1771" s="343"/>
      <c r="AW1771" s="343"/>
      <c r="AX1771" s="343"/>
      <c r="AY1771" s="343"/>
      <c r="AZ1771" s="343"/>
      <c r="BA1771" s="343"/>
      <c r="BB1771" s="343"/>
      <c r="BC1771" s="343"/>
      <c r="BD1771" s="343"/>
      <c r="BE1771" s="475"/>
      <c r="BF1771" s="475"/>
      <c r="BG1771" s="475"/>
      <c r="BH1771" s="475"/>
      <c r="BI1771" s="475"/>
      <c r="BJ1771" s="475"/>
      <c r="BK1771" s="475"/>
      <c r="BL1771" s="475"/>
      <c r="BM1771" s="475"/>
      <c r="BN1771" s="475"/>
      <c r="BO1771" s="475"/>
      <c r="BP1771" s="306"/>
      <c r="BQ1771" s="496"/>
      <c r="BR1771" s="496"/>
      <c r="BS1771" s="496"/>
      <c r="BT1771" s="496"/>
      <c r="BU1771" s="496"/>
      <c r="BV1771" s="496"/>
    </row>
    <row r="1772" spans="1:74" s="52" customFormat="1" ht="12.75">
      <c r="A1772" s="45">
        <v>2735.6132650573031</v>
      </c>
      <c r="B1772" s="46" t="s">
        <v>342</v>
      </c>
      <c r="C1772" s="47" t="s">
        <v>356</v>
      </c>
      <c r="D1772" s="48">
        <v>68.533809523809538</v>
      </c>
      <c r="E1772" s="49">
        <v>39.694299999999998</v>
      </c>
      <c r="F1772" s="49">
        <v>9.1970999999999997E-2</v>
      </c>
      <c r="G1772" s="49">
        <v>12.6594</v>
      </c>
      <c r="H1772" s="49">
        <v>0.38868399999999997</v>
      </c>
      <c r="I1772" s="49">
        <v>0.16313800000000001</v>
      </c>
      <c r="J1772" s="49">
        <v>46.295999999999999</v>
      </c>
      <c r="K1772" s="49">
        <v>0.202454</v>
      </c>
      <c r="L1772" s="49">
        <v>99.55328999999999</v>
      </c>
      <c r="M1772" s="47"/>
      <c r="N1772" s="50">
        <v>0.99185856856763566</v>
      </c>
      <c r="O1772" s="50">
        <v>1.8169707060768645E-3</v>
      </c>
      <c r="P1772" s="50">
        <v>0.26453961573764179</v>
      </c>
      <c r="Q1772" s="50">
        <v>7.8119986162783232E-3</v>
      </c>
      <c r="R1772" s="50">
        <v>3.4527288593372775E-3</v>
      </c>
      <c r="S1772" s="50">
        <v>1.7245413685726865</v>
      </c>
      <c r="T1772" s="50">
        <v>5.4200789311293438E-3</v>
      </c>
      <c r="U1772" s="50">
        <v>3.0011300500005937</v>
      </c>
      <c r="V1772" s="51">
        <v>86.700409997164329</v>
      </c>
      <c r="X1772" s="49">
        <v>0.21187600000000001</v>
      </c>
      <c r="Y1772" s="49">
        <v>17.835799999999999</v>
      </c>
      <c r="Z1772" s="49">
        <v>0.51529999999999998</v>
      </c>
      <c r="AA1772" s="49">
        <v>5.80091</v>
      </c>
      <c r="AB1772" s="49">
        <v>8.0690500000000007</v>
      </c>
      <c r="AC1772" s="49">
        <v>0.171684</v>
      </c>
      <c r="AD1772" s="49">
        <v>5.8025799999999998</v>
      </c>
      <c r="AE1772" s="312"/>
      <c r="AF1772" s="343" t="s">
        <v>1744</v>
      </c>
      <c r="AG1772" s="343">
        <v>30</v>
      </c>
      <c r="AH1772" s="343">
        <v>15</v>
      </c>
      <c r="AI1772" s="343"/>
      <c r="AJ1772" s="343"/>
      <c r="AK1772" s="343"/>
      <c r="AL1772" s="343"/>
      <c r="AM1772" s="343"/>
      <c r="AN1772" s="343"/>
      <c r="AO1772" s="343"/>
      <c r="AP1772" s="343"/>
      <c r="AQ1772" s="343"/>
      <c r="AR1772" s="343"/>
      <c r="AS1772" s="343"/>
      <c r="AT1772" s="343"/>
      <c r="AU1772" s="343"/>
      <c r="AV1772" s="343"/>
      <c r="AW1772" s="343"/>
      <c r="AX1772" s="343"/>
      <c r="AY1772" s="343"/>
      <c r="AZ1772" s="343"/>
      <c r="BA1772" s="343"/>
      <c r="BB1772" s="343"/>
      <c r="BC1772" s="343"/>
      <c r="BD1772" s="343"/>
      <c r="BE1772" s="475"/>
      <c r="BF1772" s="475"/>
      <c r="BG1772" s="475"/>
      <c r="BH1772" s="475"/>
      <c r="BI1772" s="475"/>
      <c r="BJ1772" s="475"/>
      <c r="BK1772" s="475"/>
      <c r="BL1772" s="475"/>
      <c r="BM1772" s="475"/>
      <c r="BN1772" s="475"/>
      <c r="BO1772" s="475"/>
      <c r="BP1772" s="306"/>
      <c r="BQ1772" s="496"/>
      <c r="BR1772" s="496"/>
      <c r="BS1772" s="496"/>
      <c r="BT1772" s="496"/>
      <c r="BU1772" s="496"/>
      <c r="BV1772" s="496"/>
    </row>
    <row r="1773" spans="1:74" s="52" customFormat="1" ht="12.75">
      <c r="A1773" s="45">
        <v>2735.6132650573031</v>
      </c>
      <c r="B1773" s="46" t="s">
        <v>342</v>
      </c>
      <c r="C1773" s="47" t="s">
        <v>356</v>
      </c>
      <c r="D1773" s="48">
        <v>74.763809523809542</v>
      </c>
      <c r="E1773" s="49">
        <v>39.700400000000002</v>
      </c>
      <c r="F1773" s="49">
        <v>0.102826</v>
      </c>
      <c r="G1773" s="49">
        <v>12.443899999999999</v>
      </c>
      <c r="H1773" s="49">
        <v>0.41761500000000001</v>
      </c>
      <c r="I1773" s="49">
        <v>0.17360100000000001</v>
      </c>
      <c r="J1773" s="49">
        <v>46.360199999999999</v>
      </c>
      <c r="K1773" s="49">
        <v>0.21640100000000001</v>
      </c>
      <c r="L1773" s="49">
        <v>99.458387999999999</v>
      </c>
      <c r="M1773" s="47"/>
      <c r="N1773" s="50">
        <v>0.99231243912829958</v>
      </c>
      <c r="O1773" s="50">
        <v>2.032038396073685E-3</v>
      </c>
      <c r="P1773" s="50">
        <v>0.26011539657579408</v>
      </c>
      <c r="Q1773" s="50">
        <v>8.3960213591446117E-3</v>
      </c>
      <c r="R1773" s="50">
        <v>3.6752891690738404E-3</v>
      </c>
      <c r="S1773" s="50">
        <v>1.7274576114160833</v>
      </c>
      <c r="T1773" s="50">
        <v>5.7952271569237735E-3</v>
      </c>
      <c r="U1773" s="50">
        <v>3.0010638434941135</v>
      </c>
      <c r="V1773" s="51">
        <v>86.912913612235116</v>
      </c>
      <c r="X1773" s="49">
        <v>0.21187</v>
      </c>
      <c r="Y1773" s="49">
        <v>16.4709</v>
      </c>
      <c r="Z1773" s="49">
        <v>0.51948899999999998</v>
      </c>
      <c r="AA1773" s="49">
        <v>5.5134499999999997</v>
      </c>
      <c r="AB1773" s="49">
        <v>7.51546</v>
      </c>
      <c r="AC1773" s="49">
        <v>0.171537</v>
      </c>
      <c r="AD1773" s="49">
        <v>5.3539899999999996</v>
      </c>
      <c r="AE1773" s="312"/>
      <c r="AF1773" s="343" t="s">
        <v>1744</v>
      </c>
      <c r="AG1773" s="343">
        <v>30</v>
      </c>
      <c r="AH1773" s="343">
        <v>15</v>
      </c>
      <c r="AI1773" s="343"/>
      <c r="AJ1773" s="343"/>
      <c r="AK1773" s="343"/>
      <c r="AL1773" s="343"/>
      <c r="AM1773" s="343"/>
      <c r="AN1773" s="343"/>
      <c r="AO1773" s="343"/>
      <c r="AP1773" s="343"/>
      <c r="AQ1773" s="343"/>
      <c r="AR1773" s="343"/>
      <c r="AS1773" s="343"/>
      <c r="AT1773" s="343"/>
      <c r="AU1773" s="343"/>
      <c r="AV1773" s="343"/>
      <c r="AW1773" s="343"/>
      <c r="AX1773" s="343"/>
      <c r="AY1773" s="343"/>
      <c r="AZ1773" s="343"/>
      <c r="BA1773" s="343"/>
      <c r="BB1773" s="343"/>
      <c r="BC1773" s="343"/>
      <c r="BD1773" s="343"/>
      <c r="BE1773" s="475"/>
      <c r="BF1773" s="475"/>
      <c r="BG1773" s="475"/>
      <c r="BH1773" s="475"/>
      <c r="BI1773" s="475"/>
      <c r="BJ1773" s="475"/>
      <c r="BK1773" s="475"/>
      <c r="BL1773" s="475"/>
      <c r="BM1773" s="475"/>
      <c r="BN1773" s="475"/>
      <c r="BO1773" s="475"/>
      <c r="BP1773" s="306"/>
      <c r="BQ1773" s="496"/>
      <c r="BR1773" s="496"/>
      <c r="BS1773" s="496"/>
      <c r="BT1773" s="496"/>
      <c r="BU1773" s="496"/>
      <c r="BV1773" s="496"/>
    </row>
    <row r="1774" spans="1:74" s="52" customFormat="1" ht="12.75">
      <c r="A1774" s="45">
        <v>2735.6132650573031</v>
      </c>
      <c r="B1774" s="46" t="s">
        <v>342</v>
      </c>
      <c r="C1774" s="47" t="s">
        <v>356</v>
      </c>
      <c r="D1774" s="48">
        <v>80.993809523809546</v>
      </c>
      <c r="E1774" s="49">
        <v>39.752400000000002</v>
      </c>
      <c r="F1774" s="49">
        <v>0.115172</v>
      </c>
      <c r="G1774" s="49">
        <v>12.4594</v>
      </c>
      <c r="H1774" s="49">
        <v>0.350217</v>
      </c>
      <c r="I1774" s="49">
        <v>0.17599100000000001</v>
      </c>
      <c r="J1774" s="49">
        <v>46.421199999999999</v>
      </c>
      <c r="K1774" s="49">
        <v>0.21395500000000001</v>
      </c>
      <c r="L1774" s="49">
        <v>99.53220300000001</v>
      </c>
      <c r="M1774" s="47"/>
      <c r="N1774" s="50">
        <v>0.99247186909109653</v>
      </c>
      <c r="O1774" s="50">
        <v>2.2734069101434562E-3</v>
      </c>
      <c r="P1774" s="50">
        <v>0.26014050252777537</v>
      </c>
      <c r="Q1774" s="50">
        <v>7.0329247068520616E-3</v>
      </c>
      <c r="R1774" s="50">
        <v>3.7216116308783132E-3</v>
      </c>
      <c r="S1774" s="50">
        <v>1.7277454603502513</v>
      </c>
      <c r="T1774" s="50">
        <v>5.7231475101129758E-3</v>
      </c>
      <c r="U1774" s="50">
        <v>3.0003997208476125</v>
      </c>
      <c r="V1774" s="51">
        <v>86.913710978111212</v>
      </c>
      <c r="X1774" s="49">
        <v>0.211841</v>
      </c>
      <c r="Y1774" s="49">
        <v>14.991300000000001</v>
      </c>
      <c r="Z1774" s="49">
        <v>0.51924199999999998</v>
      </c>
      <c r="AA1774" s="49">
        <v>6.4881599999999997</v>
      </c>
      <c r="AB1774" s="49">
        <v>7.5828899999999999</v>
      </c>
      <c r="AC1774" s="49">
        <v>0.17138999999999999</v>
      </c>
      <c r="AD1774" s="49">
        <v>5.4690899999999996</v>
      </c>
      <c r="AE1774" s="312"/>
      <c r="AF1774" s="343" t="s">
        <v>1744</v>
      </c>
      <c r="AG1774" s="343">
        <v>30</v>
      </c>
      <c r="AH1774" s="343">
        <v>15</v>
      </c>
      <c r="AI1774" s="343"/>
      <c r="AJ1774" s="343"/>
      <c r="AK1774" s="343"/>
      <c r="AL1774" s="343"/>
      <c r="AM1774" s="343"/>
      <c r="AN1774" s="343"/>
      <c r="AO1774" s="343"/>
      <c r="AP1774" s="343"/>
      <c r="AQ1774" s="343"/>
      <c r="AR1774" s="343"/>
      <c r="AS1774" s="343"/>
      <c r="AT1774" s="343"/>
      <c r="AU1774" s="343"/>
      <c r="AV1774" s="343"/>
      <c r="AW1774" s="343"/>
      <c r="AX1774" s="343"/>
      <c r="AY1774" s="343"/>
      <c r="AZ1774" s="343"/>
      <c r="BA1774" s="343"/>
      <c r="BB1774" s="343"/>
      <c r="BC1774" s="343"/>
      <c r="BD1774" s="343"/>
      <c r="BE1774" s="475"/>
      <c r="BF1774" s="475"/>
      <c r="BG1774" s="475"/>
      <c r="BH1774" s="475"/>
      <c r="BI1774" s="475"/>
      <c r="BJ1774" s="475"/>
      <c r="BK1774" s="475"/>
      <c r="BL1774" s="475"/>
      <c r="BM1774" s="475"/>
      <c r="BN1774" s="475"/>
      <c r="BO1774" s="475"/>
      <c r="BP1774" s="306"/>
      <c r="BQ1774" s="496"/>
      <c r="BR1774" s="496"/>
      <c r="BS1774" s="496"/>
      <c r="BT1774" s="496"/>
      <c r="BU1774" s="496"/>
      <c r="BV1774" s="496"/>
    </row>
    <row r="1775" spans="1:74" s="52" customFormat="1" ht="12.75">
      <c r="A1775" s="45">
        <v>2735.6132650573031</v>
      </c>
      <c r="B1775" s="46" t="s">
        <v>342</v>
      </c>
      <c r="C1775" s="47" t="s">
        <v>356</v>
      </c>
      <c r="D1775" s="48">
        <v>87.22380952380955</v>
      </c>
      <c r="E1775" s="49">
        <v>39.757100000000001</v>
      </c>
      <c r="F1775" s="49">
        <v>9.4117999999999993E-2</v>
      </c>
      <c r="G1775" s="49">
        <v>12.273199999999999</v>
      </c>
      <c r="H1775" s="49">
        <v>0.42418600000000001</v>
      </c>
      <c r="I1775" s="49">
        <v>0.17305599999999999</v>
      </c>
      <c r="J1775" s="49">
        <v>46.6905</v>
      </c>
      <c r="K1775" s="49">
        <v>0.210119</v>
      </c>
      <c r="L1775" s="49">
        <v>99.673985999999999</v>
      </c>
      <c r="M1775" s="47"/>
      <c r="N1775" s="50">
        <v>0.99082158501988127</v>
      </c>
      <c r="O1775" s="50">
        <v>1.854508660842801E-3</v>
      </c>
      <c r="P1775" s="50">
        <v>0.25579648145449119</v>
      </c>
      <c r="Q1775" s="50">
        <v>8.5031723947694149E-3</v>
      </c>
      <c r="R1775" s="50">
        <v>3.6530293491107242E-3</v>
      </c>
      <c r="S1775" s="50">
        <v>1.7346738485704911</v>
      </c>
      <c r="T1775" s="50">
        <v>5.6105279940584507E-3</v>
      </c>
      <c r="U1775" s="50">
        <v>3.0024319015152416</v>
      </c>
      <c r="V1775" s="51">
        <v>87.148942760112348</v>
      </c>
      <c r="X1775" s="49">
        <v>0.21182000000000001</v>
      </c>
      <c r="Y1775" s="49">
        <v>18.854800000000001</v>
      </c>
      <c r="Z1775" s="49">
        <v>0.52269699999999997</v>
      </c>
      <c r="AA1775" s="49">
        <v>5.5182700000000002</v>
      </c>
      <c r="AB1775" s="49">
        <v>7.6467299999999998</v>
      </c>
      <c r="AC1775" s="49">
        <v>0.17084199999999999</v>
      </c>
      <c r="AD1775" s="49">
        <v>5.5463800000000001</v>
      </c>
      <c r="AE1775" s="312"/>
      <c r="AF1775" s="343" t="s">
        <v>1744</v>
      </c>
      <c r="AG1775" s="343">
        <v>30</v>
      </c>
      <c r="AH1775" s="343">
        <v>15</v>
      </c>
      <c r="AI1775" s="343"/>
      <c r="AJ1775" s="343"/>
      <c r="AK1775" s="343"/>
      <c r="AL1775" s="343"/>
      <c r="AM1775" s="343"/>
      <c r="AN1775" s="343"/>
      <c r="AO1775" s="343"/>
      <c r="AP1775" s="343"/>
      <c r="AQ1775" s="343"/>
      <c r="AR1775" s="343"/>
      <c r="AS1775" s="343"/>
      <c r="AT1775" s="343"/>
      <c r="AU1775" s="343"/>
      <c r="AV1775" s="343"/>
      <c r="AW1775" s="343"/>
      <c r="AX1775" s="343"/>
      <c r="AY1775" s="343"/>
      <c r="AZ1775" s="343"/>
      <c r="BA1775" s="343"/>
      <c r="BB1775" s="343"/>
      <c r="BC1775" s="343"/>
      <c r="BD1775" s="343"/>
      <c r="BE1775" s="475"/>
      <c r="BF1775" s="475"/>
      <c r="BG1775" s="475"/>
      <c r="BH1775" s="475"/>
      <c r="BI1775" s="475"/>
      <c r="BJ1775" s="475"/>
      <c r="BK1775" s="475"/>
      <c r="BL1775" s="475"/>
      <c r="BM1775" s="475"/>
      <c r="BN1775" s="475"/>
      <c r="BO1775" s="475"/>
      <c r="BP1775" s="306"/>
      <c r="BQ1775" s="496"/>
      <c r="BR1775" s="496"/>
      <c r="BS1775" s="496"/>
      <c r="BT1775" s="496"/>
      <c r="BU1775" s="496"/>
      <c r="BV1775" s="496"/>
    </row>
    <row r="1776" spans="1:74" s="52" customFormat="1" ht="12.75">
      <c r="A1776" s="45">
        <v>2735.6132650573031</v>
      </c>
      <c r="B1776" s="46" t="s">
        <v>342</v>
      </c>
      <c r="C1776" s="47" t="s">
        <v>356</v>
      </c>
      <c r="D1776" s="48">
        <v>93.453809523809554</v>
      </c>
      <c r="E1776" s="49">
        <v>39.7136</v>
      </c>
      <c r="F1776" s="49">
        <v>0.11466700000000001</v>
      </c>
      <c r="G1776" s="49">
        <v>12.1721</v>
      </c>
      <c r="H1776" s="49">
        <v>0.35955199999999998</v>
      </c>
      <c r="I1776" s="49">
        <v>0.189444</v>
      </c>
      <c r="J1776" s="49">
        <v>46.763500000000001</v>
      </c>
      <c r="K1776" s="49">
        <v>0.213528</v>
      </c>
      <c r="L1776" s="49">
        <v>99.574745000000007</v>
      </c>
      <c r="M1776" s="47"/>
      <c r="N1776" s="50">
        <v>0.99010942251402967</v>
      </c>
      <c r="O1776" s="50">
        <v>2.2602568896672236E-3</v>
      </c>
      <c r="P1776" s="50">
        <v>0.25378470344224024</v>
      </c>
      <c r="Q1776" s="50">
        <v>7.2102369564447117E-3</v>
      </c>
      <c r="R1776" s="50">
        <v>4.0004655106823071E-3</v>
      </c>
      <c r="S1776" s="50">
        <v>1.7380388912949238</v>
      </c>
      <c r="T1776" s="50">
        <v>5.7036966037276116E-3</v>
      </c>
      <c r="U1776" s="50">
        <v>3.0025284700433557</v>
      </c>
      <c r="V1776" s="51">
        <v>87.258675712407708</v>
      </c>
      <c r="X1776" s="49">
        <v>0.211894</v>
      </c>
      <c r="Y1776" s="49">
        <v>15.1135</v>
      </c>
      <c r="Z1776" s="49">
        <v>0.52572200000000002</v>
      </c>
      <c r="AA1776" s="49">
        <v>6.2842399999999996</v>
      </c>
      <c r="AB1776" s="49">
        <v>7.02095</v>
      </c>
      <c r="AC1776" s="49">
        <v>0.17061100000000001</v>
      </c>
      <c r="AD1776" s="49">
        <v>5.5433700000000004</v>
      </c>
      <c r="AE1776" s="312"/>
      <c r="AF1776" s="343" t="s">
        <v>1744</v>
      </c>
      <c r="AG1776" s="343">
        <v>30</v>
      </c>
      <c r="AH1776" s="343">
        <v>15</v>
      </c>
      <c r="AI1776" s="343"/>
      <c r="AJ1776" s="343"/>
      <c r="AK1776" s="343"/>
      <c r="AL1776" s="343"/>
      <c r="AM1776" s="343"/>
      <c r="AN1776" s="343"/>
      <c r="AO1776" s="343"/>
      <c r="AP1776" s="343"/>
      <c r="AQ1776" s="343"/>
      <c r="AR1776" s="343"/>
      <c r="AS1776" s="343"/>
      <c r="AT1776" s="343"/>
      <c r="AU1776" s="343"/>
      <c r="AV1776" s="343"/>
      <c r="AW1776" s="343"/>
      <c r="AX1776" s="343"/>
      <c r="AY1776" s="343"/>
      <c r="AZ1776" s="343"/>
      <c r="BA1776" s="343"/>
      <c r="BB1776" s="343"/>
      <c r="BC1776" s="343"/>
      <c r="BD1776" s="343"/>
      <c r="BE1776" s="475"/>
      <c r="BF1776" s="475"/>
      <c r="BG1776" s="475"/>
      <c r="BH1776" s="475"/>
      <c r="BI1776" s="475"/>
      <c r="BJ1776" s="475"/>
      <c r="BK1776" s="475"/>
      <c r="BL1776" s="475"/>
      <c r="BM1776" s="475"/>
      <c r="BN1776" s="475"/>
      <c r="BO1776" s="475"/>
      <c r="BP1776" s="306"/>
      <c r="BQ1776" s="496"/>
      <c r="BR1776" s="496"/>
      <c r="BS1776" s="496"/>
      <c r="BT1776" s="496"/>
      <c r="BU1776" s="496"/>
      <c r="BV1776" s="496"/>
    </row>
    <row r="1777" spans="1:74" s="52" customFormat="1" ht="12.75">
      <c r="A1777" s="45">
        <v>2735.6132650573031</v>
      </c>
      <c r="B1777" s="46" t="s">
        <v>342</v>
      </c>
      <c r="C1777" s="47" t="s">
        <v>356</v>
      </c>
      <c r="D1777" s="48">
        <v>99.683809523809558</v>
      </c>
      <c r="E1777" s="49">
        <v>39.955300000000001</v>
      </c>
      <c r="F1777" s="49">
        <v>0.108518</v>
      </c>
      <c r="G1777" s="49">
        <v>11.9941</v>
      </c>
      <c r="H1777" s="49">
        <v>0.38372400000000001</v>
      </c>
      <c r="I1777" s="49">
        <v>0.14982400000000001</v>
      </c>
      <c r="J1777" s="49">
        <v>46.722700000000003</v>
      </c>
      <c r="K1777" s="49">
        <v>0.220309</v>
      </c>
      <c r="L1777" s="49">
        <v>99.572473000000016</v>
      </c>
      <c r="M1777" s="47"/>
      <c r="N1777" s="50">
        <v>0.99479808764929523</v>
      </c>
      <c r="O1777" s="50">
        <v>2.1361794949870967E-3</v>
      </c>
      <c r="P1777" s="50">
        <v>0.24973775612350069</v>
      </c>
      <c r="Q1777" s="50">
        <v>7.6846377736088083E-3</v>
      </c>
      <c r="R1777" s="50">
        <v>3.1595677534874776E-3</v>
      </c>
      <c r="S1777" s="50">
        <v>1.7341913798978108</v>
      </c>
      <c r="T1777" s="50">
        <v>5.8769288449096726E-3</v>
      </c>
      <c r="U1777" s="50">
        <v>2.9986995428119765</v>
      </c>
      <c r="V1777" s="51">
        <v>87.411961869548463</v>
      </c>
      <c r="X1777" s="49">
        <v>0.211202</v>
      </c>
      <c r="Y1777" s="49">
        <v>15.3645</v>
      </c>
      <c r="Z1777" s="49">
        <v>0.52932900000000005</v>
      </c>
      <c r="AA1777" s="49">
        <v>5.9243899999999998</v>
      </c>
      <c r="AB1777" s="49">
        <v>8.8364799999999999</v>
      </c>
      <c r="AC1777" s="49">
        <v>0.17058100000000001</v>
      </c>
      <c r="AD1777" s="49">
        <v>5.3464</v>
      </c>
      <c r="AE1777" s="312"/>
      <c r="AF1777" s="343" t="s">
        <v>1744</v>
      </c>
      <c r="AG1777" s="343">
        <v>30</v>
      </c>
      <c r="AH1777" s="343">
        <v>15</v>
      </c>
      <c r="AI1777" s="343"/>
      <c r="AJ1777" s="343"/>
      <c r="AK1777" s="343"/>
      <c r="AL1777" s="343"/>
      <c r="AM1777" s="343"/>
      <c r="AN1777" s="343"/>
      <c r="AO1777" s="343"/>
      <c r="AP1777" s="343"/>
      <c r="AQ1777" s="343"/>
      <c r="AR1777" s="343"/>
      <c r="AS1777" s="343"/>
      <c r="AT1777" s="343"/>
      <c r="AU1777" s="343"/>
      <c r="AV1777" s="343"/>
      <c r="AW1777" s="343"/>
      <c r="AX1777" s="343"/>
      <c r="AY1777" s="343"/>
      <c r="AZ1777" s="343"/>
      <c r="BA1777" s="343"/>
      <c r="BB1777" s="343"/>
      <c r="BC1777" s="343"/>
      <c r="BD1777" s="343"/>
      <c r="BE1777" s="475"/>
      <c r="BF1777" s="475"/>
      <c r="BG1777" s="475"/>
      <c r="BH1777" s="475"/>
      <c r="BI1777" s="475"/>
      <c r="BJ1777" s="475"/>
      <c r="BK1777" s="475"/>
      <c r="BL1777" s="475"/>
      <c r="BM1777" s="475"/>
      <c r="BN1777" s="475"/>
      <c r="BO1777" s="475"/>
      <c r="BP1777" s="306"/>
      <c r="BQ1777" s="496"/>
      <c r="BR1777" s="496"/>
      <c r="BS1777" s="496"/>
      <c r="BT1777" s="496"/>
      <c r="BU1777" s="496"/>
      <c r="BV1777" s="496"/>
    </row>
    <row r="1778" spans="1:74" s="52" customFormat="1" ht="12.75">
      <c r="A1778" s="45">
        <v>2735.6132650573031</v>
      </c>
      <c r="B1778" s="46" t="s">
        <v>342</v>
      </c>
      <c r="C1778" s="47" t="s">
        <v>356</v>
      </c>
      <c r="D1778" s="48">
        <v>105.91380952380956</v>
      </c>
      <c r="E1778" s="49">
        <v>39.818100000000001</v>
      </c>
      <c r="F1778" s="49">
        <v>0.107696</v>
      </c>
      <c r="G1778" s="49">
        <v>12.0273</v>
      </c>
      <c r="H1778" s="49">
        <v>0.39886100000000002</v>
      </c>
      <c r="I1778" s="49">
        <v>0.17058599999999999</v>
      </c>
      <c r="J1778" s="49">
        <v>46.889800000000001</v>
      </c>
      <c r="K1778" s="49">
        <v>0.18646799999999999</v>
      </c>
      <c r="L1778" s="49">
        <v>99.648397000000003</v>
      </c>
      <c r="M1778" s="47"/>
      <c r="N1778" s="50">
        <v>0.99116620319687876</v>
      </c>
      <c r="O1778" s="50">
        <v>2.1195366977262743E-3</v>
      </c>
      <c r="P1778" s="50">
        <v>0.25037449706020121</v>
      </c>
      <c r="Q1778" s="50">
        <v>7.9860388431678263E-3</v>
      </c>
      <c r="R1778" s="50">
        <v>3.5966243235279766E-3</v>
      </c>
      <c r="S1778" s="50">
        <v>1.7400145424199023</v>
      </c>
      <c r="T1778" s="50">
        <v>4.9731082456843916E-3</v>
      </c>
      <c r="U1778" s="50">
        <v>3.0016852749939491</v>
      </c>
      <c r="V1778" s="51">
        <v>87.420826175489793</v>
      </c>
      <c r="X1778" s="49">
        <v>0.21162600000000001</v>
      </c>
      <c r="Y1778" s="49">
        <v>16.1814</v>
      </c>
      <c r="Z1778" s="49">
        <v>0.52788800000000002</v>
      </c>
      <c r="AA1778" s="49">
        <v>5.7381900000000003</v>
      </c>
      <c r="AB1778" s="49">
        <v>7.7115999999999998</v>
      </c>
      <c r="AC1778" s="49">
        <v>0.17030300000000001</v>
      </c>
      <c r="AD1778" s="49">
        <v>6.17319</v>
      </c>
      <c r="AE1778" s="312"/>
      <c r="AF1778" s="343" t="s">
        <v>1744</v>
      </c>
      <c r="AG1778" s="343">
        <v>30</v>
      </c>
      <c r="AH1778" s="343">
        <v>15</v>
      </c>
      <c r="AI1778" s="343"/>
      <c r="AJ1778" s="343"/>
      <c r="AK1778" s="343"/>
      <c r="AL1778" s="343"/>
      <c r="AM1778" s="343"/>
      <c r="AN1778" s="343"/>
      <c r="AO1778" s="343"/>
      <c r="AP1778" s="343"/>
      <c r="AQ1778" s="343"/>
      <c r="AR1778" s="343"/>
      <c r="AS1778" s="343"/>
      <c r="AT1778" s="343"/>
      <c r="AU1778" s="343"/>
      <c r="AV1778" s="343"/>
      <c r="AW1778" s="343"/>
      <c r="AX1778" s="343"/>
      <c r="AY1778" s="343"/>
      <c r="AZ1778" s="343"/>
      <c r="BA1778" s="343"/>
      <c r="BB1778" s="343"/>
      <c r="BC1778" s="343"/>
      <c r="BD1778" s="343"/>
      <c r="BE1778" s="475"/>
      <c r="BF1778" s="475"/>
      <c r="BG1778" s="475"/>
      <c r="BH1778" s="475"/>
      <c r="BI1778" s="475"/>
      <c r="BJ1778" s="475"/>
      <c r="BK1778" s="475"/>
      <c r="BL1778" s="475"/>
      <c r="BM1778" s="475"/>
      <c r="BN1778" s="475"/>
      <c r="BO1778" s="475"/>
      <c r="BP1778" s="306"/>
      <c r="BQ1778" s="496"/>
      <c r="BR1778" s="496"/>
      <c r="BS1778" s="496"/>
      <c r="BT1778" s="496"/>
      <c r="BU1778" s="496"/>
      <c r="BV1778" s="496"/>
    </row>
    <row r="1779" spans="1:74" s="52" customFormat="1" ht="12.75">
      <c r="A1779" s="45">
        <v>2735.6132650573031</v>
      </c>
      <c r="B1779" s="46" t="s">
        <v>342</v>
      </c>
      <c r="C1779" s="47" t="s">
        <v>356</v>
      </c>
      <c r="D1779" s="48">
        <v>112.14380952380957</v>
      </c>
      <c r="E1779" s="49">
        <v>39.961799999999997</v>
      </c>
      <c r="F1779" s="49">
        <v>0.16597400000000001</v>
      </c>
      <c r="G1779" s="49">
        <v>11.8468</v>
      </c>
      <c r="H1779" s="49">
        <v>0.41528999999999999</v>
      </c>
      <c r="I1779" s="49">
        <v>0.17329</v>
      </c>
      <c r="J1779" s="49">
        <v>46.862200000000001</v>
      </c>
      <c r="K1779" s="49">
        <v>0.18658</v>
      </c>
      <c r="L1779" s="49">
        <v>99.654860999999997</v>
      </c>
      <c r="M1779" s="47"/>
      <c r="N1779" s="50">
        <v>0.99334854967996267</v>
      </c>
      <c r="O1779" s="50">
        <v>3.2619109139895527E-3</v>
      </c>
      <c r="P1779" s="50">
        <v>0.24627122507591401</v>
      </c>
      <c r="Q1779" s="50">
        <v>8.3033240278563274E-3</v>
      </c>
      <c r="R1779" s="50">
        <v>3.6485126893933679E-3</v>
      </c>
      <c r="S1779" s="50">
        <v>1.7365521852521477</v>
      </c>
      <c r="T1779" s="50">
        <v>4.9691185307909891E-3</v>
      </c>
      <c r="U1779" s="50">
        <v>2.9976124269440558</v>
      </c>
      <c r="V1779" s="51">
        <v>87.579770150324791</v>
      </c>
      <c r="X1779" s="49">
        <v>0.211205</v>
      </c>
      <c r="Y1779" s="49">
        <v>10.5779</v>
      </c>
      <c r="Z1779" s="49">
        <v>0.53334199999999998</v>
      </c>
      <c r="AA1779" s="49">
        <v>5.5457900000000002</v>
      </c>
      <c r="AB1779" s="49">
        <v>7.7311399999999999</v>
      </c>
      <c r="AC1779" s="49">
        <v>0.17025999999999999</v>
      </c>
      <c r="AD1779" s="49">
        <v>6.1784100000000004</v>
      </c>
      <c r="AE1779" s="312"/>
      <c r="AF1779" s="343" t="s">
        <v>1744</v>
      </c>
      <c r="AG1779" s="343">
        <v>30</v>
      </c>
      <c r="AH1779" s="343">
        <v>15</v>
      </c>
      <c r="AI1779" s="343"/>
      <c r="AJ1779" s="343"/>
      <c r="AK1779" s="343"/>
      <c r="AL1779" s="343"/>
      <c r="AM1779" s="343"/>
      <c r="AN1779" s="343"/>
      <c r="AO1779" s="343"/>
      <c r="AP1779" s="343"/>
      <c r="AQ1779" s="343"/>
      <c r="AR1779" s="343"/>
      <c r="AS1779" s="343"/>
      <c r="AT1779" s="343"/>
      <c r="AU1779" s="343"/>
      <c r="AV1779" s="343"/>
      <c r="AW1779" s="343"/>
      <c r="AX1779" s="343"/>
      <c r="AY1779" s="343"/>
      <c r="AZ1779" s="343"/>
      <c r="BA1779" s="343"/>
      <c r="BB1779" s="343"/>
      <c r="BC1779" s="343"/>
      <c r="BD1779" s="343"/>
      <c r="BE1779" s="475"/>
      <c r="BF1779" s="475"/>
      <c r="BG1779" s="475"/>
      <c r="BH1779" s="475"/>
      <c r="BI1779" s="475"/>
      <c r="BJ1779" s="475"/>
      <c r="BK1779" s="475"/>
      <c r="BL1779" s="475"/>
      <c r="BM1779" s="475"/>
      <c r="BN1779" s="475"/>
      <c r="BO1779" s="475"/>
      <c r="BP1779" s="306"/>
      <c r="BQ1779" s="496"/>
      <c r="BR1779" s="496"/>
      <c r="BS1779" s="496"/>
      <c r="BT1779" s="496"/>
      <c r="BU1779" s="496"/>
      <c r="BV1779" s="496"/>
    </row>
    <row r="1780" spans="1:74" s="52" customFormat="1" ht="12.75">
      <c r="A1780" s="45">
        <v>2735.6132650573031</v>
      </c>
      <c r="B1780" s="46" t="s">
        <v>342</v>
      </c>
      <c r="C1780" s="47" t="s">
        <v>356</v>
      </c>
      <c r="D1780" s="48">
        <v>118.37380952380957</v>
      </c>
      <c r="E1780" s="49">
        <v>39.928699999999999</v>
      </c>
      <c r="F1780" s="49">
        <v>0.10983900000000001</v>
      </c>
      <c r="G1780" s="49">
        <v>11.696300000000001</v>
      </c>
      <c r="H1780" s="49">
        <v>0.43801499999999999</v>
      </c>
      <c r="I1780" s="49">
        <v>0.177427</v>
      </c>
      <c r="J1780" s="49">
        <v>47.0154</v>
      </c>
      <c r="K1780" s="49">
        <v>0.22029599999999999</v>
      </c>
      <c r="L1780" s="49">
        <v>99.629574000000005</v>
      </c>
      <c r="M1780" s="47"/>
      <c r="N1780" s="50">
        <v>0.99275124176119334</v>
      </c>
      <c r="O1780" s="50">
        <v>2.1591720697245989E-3</v>
      </c>
      <c r="P1780" s="50">
        <v>0.24319786687749703</v>
      </c>
      <c r="Q1780" s="50">
        <v>8.75967803964974E-3</v>
      </c>
      <c r="R1780" s="50">
        <v>3.736463265773459E-3</v>
      </c>
      <c r="S1780" s="50">
        <v>1.7426250362663478</v>
      </c>
      <c r="T1780" s="50">
        <v>5.8683975531988253E-3</v>
      </c>
      <c r="U1780" s="50">
        <v>3.0003753752553761</v>
      </c>
      <c r="V1780" s="51">
        <v>87.753295296751816</v>
      </c>
      <c r="X1780" s="49">
        <v>0.21127099999999999</v>
      </c>
      <c r="Y1780" s="49">
        <v>15.788600000000001</v>
      </c>
      <c r="Z1780" s="49">
        <v>0.53692200000000001</v>
      </c>
      <c r="AA1780" s="49">
        <v>5.3400299999999996</v>
      </c>
      <c r="AB1780" s="49">
        <v>7.4191000000000003</v>
      </c>
      <c r="AC1780" s="49">
        <v>0.169909</v>
      </c>
      <c r="AD1780" s="49">
        <v>5.4099399999999997</v>
      </c>
      <c r="AE1780" s="312"/>
      <c r="AF1780" s="343" t="s">
        <v>1744</v>
      </c>
      <c r="AG1780" s="343">
        <v>30</v>
      </c>
      <c r="AH1780" s="343">
        <v>15</v>
      </c>
      <c r="AI1780" s="343"/>
      <c r="AJ1780" s="343"/>
      <c r="AK1780" s="343"/>
      <c r="AL1780" s="343"/>
      <c r="AM1780" s="343"/>
      <c r="AN1780" s="343"/>
      <c r="AO1780" s="343"/>
      <c r="AP1780" s="343"/>
      <c r="AQ1780" s="343"/>
      <c r="AR1780" s="343"/>
      <c r="AS1780" s="343"/>
      <c r="AT1780" s="343"/>
      <c r="AU1780" s="343"/>
      <c r="AV1780" s="343"/>
      <c r="AW1780" s="343"/>
      <c r="AX1780" s="343"/>
      <c r="AY1780" s="343"/>
      <c r="AZ1780" s="343"/>
      <c r="BA1780" s="343"/>
      <c r="BB1780" s="343"/>
      <c r="BC1780" s="343"/>
      <c r="BD1780" s="343"/>
      <c r="BE1780" s="475"/>
      <c r="BF1780" s="475"/>
      <c r="BG1780" s="475"/>
      <c r="BH1780" s="475"/>
      <c r="BI1780" s="475"/>
      <c r="BJ1780" s="475"/>
      <c r="BK1780" s="475"/>
      <c r="BL1780" s="475"/>
      <c r="BM1780" s="475"/>
      <c r="BN1780" s="475"/>
      <c r="BO1780" s="475"/>
      <c r="BP1780" s="306"/>
      <c r="BQ1780" s="496"/>
      <c r="BR1780" s="496"/>
      <c r="BS1780" s="496"/>
      <c r="BT1780" s="496"/>
      <c r="BU1780" s="496"/>
      <c r="BV1780" s="496"/>
    </row>
    <row r="1781" spans="1:74" s="52" customFormat="1" ht="12.75">
      <c r="A1781" s="38"/>
      <c r="B1781" s="46"/>
      <c r="C1781" s="47"/>
      <c r="D1781" s="48"/>
      <c r="E1781" s="49"/>
      <c r="F1781" s="49"/>
      <c r="G1781" s="49"/>
      <c r="H1781" s="49"/>
      <c r="I1781" s="49"/>
      <c r="J1781" s="49"/>
      <c r="K1781" s="49"/>
      <c r="L1781" s="49"/>
      <c r="M1781" s="47"/>
      <c r="N1781" s="50"/>
      <c r="O1781" s="50"/>
      <c r="P1781" s="50"/>
      <c r="Q1781" s="50"/>
      <c r="R1781" s="50"/>
      <c r="S1781" s="50"/>
      <c r="T1781" s="50"/>
      <c r="U1781" s="50"/>
      <c r="V1781" s="51"/>
      <c r="AE1781" s="312"/>
      <c r="AF1781" s="312"/>
      <c r="AG1781" s="312"/>
      <c r="AH1781" s="312"/>
      <c r="AI1781" s="312"/>
      <c r="AJ1781" s="312"/>
      <c r="AK1781" s="312"/>
      <c r="AL1781" s="312"/>
      <c r="AM1781" s="312"/>
      <c r="AN1781" s="312"/>
      <c r="AO1781" s="312"/>
      <c r="AP1781" s="312"/>
      <c r="AQ1781" s="312"/>
      <c r="AR1781" s="312"/>
      <c r="AS1781" s="312"/>
      <c r="AT1781" s="312"/>
      <c r="AU1781" s="312"/>
      <c r="AV1781" s="312"/>
      <c r="AW1781" s="312"/>
      <c r="AX1781" s="312"/>
      <c r="AY1781" s="312"/>
      <c r="AZ1781" s="312"/>
      <c r="BA1781" s="312"/>
      <c r="BB1781" s="312"/>
      <c r="BC1781" s="312"/>
      <c r="BD1781" s="312"/>
      <c r="BE1781" s="306"/>
      <c r="BF1781" s="306"/>
      <c r="BG1781" s="306"/>
      <c r="BH1781" s="306"/>
      <c r="BI1781" s="306"/>
      <c r="BJ1781" s="306"/>
      <c r="BK1781" s="306"/>
      <c r="BL1781" s="306"/>
      <c r="BM1781" s="306"/>
      <c r="BN1781" s="306"/>
      <c r="BO1781" s="306"/>
      <c r="BP1781" s="306"/>
      <c r="BQ1781" s="496"/>
      <c r="BR1781" s="496"/>
      <c r="BS1781" s="496"/>
      <c r="BT1781" s="496"/>
      <c r="BU1781" s="496"/>
      <c r="BV1781" s="496"/>
    </row>
    <row r="1782" spans="1:74" s="52" customFormat="1" ht="12.75">
      <c r="A1782" s="45">
        <v>2735.6132650573031</v>
      </c>
      <c r="B1782" s="46" t="s">
        <v>342</v>
      </c>
      <c r="C1782" s="47" t="s">
        <v>318</v>
      </c>
      <c r="D1782" s="48">
        <v>0</v>
      </c>
      <c r="E1782" s="49">
        <v>38.843499999999999</v>
      </c>
      <c r="F1782" s="49">
        <v>3.2464E-2</v>
      </c>
      <c r="G1782" s="49">
        <v>18.214099999999998</v>
      </c>
      <c r="H1782" s="49">
        <v>0.236732</v>
      </c>
      <c r="I1782" s="49">
        <v>0.22934499999999999</v>
      </c>
      <c r="J1782" s="49">
        <v>41.582900000000002</v>
      </c>
      <c r="K1782" s="49">
        <v>0.33795799999999998</v>
      </c>
      <c r="L1782" s="49">
        <v>99.529713999999998</v>
      </c>
      <c r="M1782" s="47"/>
      <c r="N1782" s="50">
        <v>0.99650057641295098</v>
      </c>
      <c r="O1782" s="50">
        <v>6.584709864386689E-4</v>
      </c>
      <c r="P1782" s="50">
        <v>0.3907715249785968</v>
      </c>
      <c r="Q1782" s="50">
        <v>4.8849492779830866E-3</v>
      </c>
      <c r="R1782" s="50">
        <v>4.9834971556610196E-3</v>
      </c>
      <c r="S1782" s="50">
        <v>1.5903126681357838</v>
      </c>
      <c r="T1782" s="50">
        <v>9.289227043831727E-3</v>
      </c>
      <c r="U1782" s="50">
        <v>2.9989947698655546</v>
      </c>
      <c r="V1782" s="51">
        <v>80.274865331983648</v>
      </c>
      <c r="X1782" s="49">
        <v>0.21364900000000001</v>
      </c>
      <c r="Y1782" s="49">
        <v>49.566600000000001</v>
      </c>
      <c r="Z1782" s="49">
        <v>0.42578500000000002</v>
      </c>
      <c r="AA1782" s="49">
        <v>8.9071599999999993</v>
      </c>
      <c r="AB1782" s="49">
        <v>6.2703499999999996</v>
      </c>
      <c r="AC1782" s="49">
        <v>0.18454499999999999</v>
      </c>
      <c r="AD1782" s="49">
        <v>3.9262899999999998</v>
      </c>
      <c r="AE1782" s="312"/>
      <c r="AF1782" s="343" t="s">
        <v>1744</v>
      </c>
      <c r="AG1782" s="343">
        <v>30</v>
      </c>
      <c r="AH1782" s="343">
        <v>15</v>
      </c>
      <c r="AI1782" s="343"/>
      <c r="AJ1782" s="343"/>
      <c r="AK1782" s="343"/>
      <c r="AL1782" s="343"/>
      <c r="AM1782" s="343"/>
      <c r="AN1782" s="343"/>
      <c r="AO1782" s="343"/>
      <c r="AP1782" s="343"/>
      <c r="AQ1782" s="343"/>
      <c r="AR1782" s="343"/>
      <c r="AS1782" s="343"/>
      <c r="AT1782" s="343"/>
      <c r="AU1782" s="343"/>
      <c r="AV1782" s="343"/>
      <c r="AW1782" s="343"/>
      <c r="AX1782" s="343"/>
      <c r="AY1782" s="343"/>
      <c r="AZ1782" s="343"/>
      <c r="BA1782" s="343"/>
      <c r="BB1782" s="343"/>
      <c r="BC1782" s="343"/>
      <c r="BD1782" s="343"/>
      <c r="BE1782" s="475"/>
      <c r="BF1782" s="475"/>
      <c r="BG1782" s="475"/>
      <c r="BH1782" s="475"/>
      <c r="BI1782" s="475"/>
      <c r="BJ1782" s="475"/>
      <c r="BK1782" s="475"/>
      <c r="BL1782" s="475"/>
      <c r="BM1782" s="475"/>
      <c r="BN1782" s="475"/>
      <c r="BO1782" s="475"/>
      <c r="BP1782" s="306"/>
      <c r="BQ1782" s="496"/>
      <c r="BR1782" s="496"/>
      <c r="BS1782" s="496"/>
      <c r="BT1782" s="496"/>
      <c r="BU1782" s="496"/>
      <c r="BV1782" s="496"/>
    </row>
    <row r="1783" spans="1:74" s="52" customFormat="1" ht="12.75">
      <c r="A1783" s="45">
        <v>2735.6132650573031</v>
      </c>
      <c r="B1783" s="46" t="s">
        <v>342</v>
      </c>
      <c r="C1783" s="47" t="s">
        <v>318</v>
      </c>
      <c r="D1783" s="48">
        <v>6.15</v>
      </c>
      <c r="E1783" s="49">
        <v>39.016599999999997</v>
      </c>
      <c r="F1783" s="49">
        <v>2.5139000000000002E-2</v>
      </c>
      <c r="G1783" s="49">
        <v>17.024999999999999</v>
      </c>
      <c r="H1783" s="49">
        <v>0.18618599999999999</v>
      </c>
      <c r="I1783" s="49">
        <v>0.21962799999999999</v>
      </c>
      <c r="J1783" s="49">
        <v>42.868299999999998</v>
      </c>
      <c r="K1783" s="49">
        <v>0.272428</v>
      </c>
      <c r="L1783" s="49">
        <v>99.651244000000005</v>
      </c>
      <c r="M1783" s="47"/>
      <c r="N1783" s="50">
        <v>0.99405986489834874</v>
      </c>
      <c r="O1783" s="50">
        <v>5.0639164467462892E-4</v>
      </c>
      <c r="P1783" s="50">
        <v>0.3627490075252881</v>
      </c>
      <c r="Q1783" s="50">
        <v>3.8155226182549429E-3</v>
      </c>
      <c r="R1783" s="50">
        <v>4.7395440530094172E-3</v>
      </c>
      <c r="S1783" s="50">
        <v>1.6282006552129982</v>
      </c>
      <c r="T1783" s="50">
        <v>7.4365672184063926E-3</v>
      </c>
      <c r="U1783" s="50">
        <v>3.002647486051421</v>
      </c>
      <c r="V1783" s="51">
        <v>81.780101510634111</v>
      </c>
      <c r="X1783" s="49">
        <v>0.213362</v>
      </c>
      <c r="Y1783" s="49">
        <v>62.128900000000002</v>
      </c>
      <c r="Z1783" s="49">
        <v>0.44095899999999999</v>
      </c>
      <c r="AA1783" s="49">
        <v>11.384399999999999</v>
      </c>
      <c r="AB1783" s="49">
        <v>6.3668100000000001</v>
      </c>
      <c r="AC1783" s="49">
        <v>0.18038000000000001</v>
      </c>
      <c r="AD1783" s="49">
        <v>4.6766300000000003</v>
      </c>
      <c r="AE1783" s="312"/>
      <c r="AF1783" s="343" t="s">
        <v>1744</v>
      </c>
      <c r="AG1783" s="343">
        <v>30</v>
      </c>
      <c r="AH1783" s="343">
        <v>15</v>
      </c>
      <c r="AI1783" s="343"/>
      <c r="AJ1783" s="343"/>
      <c r="AK1783" s="343"/>
      <c r="AL1783" s="343"/>
      <c r="AM1783" s="343"/>
      <c r="AN1783" s="343"/>
      <c r="AO1783" s="343"/>
      <c r="AP1783" s="343"/>
      <c r="AQ1783" s="343"/>
      <c r="AR1783" s="343"/>
      <c r="AS1783" s="343"/>
      <c r="AT1783" s="343"/>
      <c r="AU1783" s="343"/>
      <c r="AV1783" s="343"/>
      <c r="AW1783" s="343"/>
      <c r="AX1783" s="343"/>
      <c r="AY1783" s="343"/>
      <c r="AZ1783" s="343"/>
      <c r="BA1783" s="343"/>
      <c r="BB1783" s="343"/>
      <c r="BC1783" s="343"/>
      <c r="BD1783" s="343"/>
      <c r="BE1783" s="475"/>
      <c r="BF1783" s="475"/>
      <c r="BG1783" s="475"/>
      <c r="BH1783" s="475"/>
      <c r="BI1783" s="475"/>
      <c r="BJ1783" s="475"/>
      <c r="BK1783" s="475"/>
      <c r="BL1783" s="475"/>
      <c r="BM1783" s="475"/>
      <c r="BN1783" s="475"/>
      <c r="BO1783" s="475"/>
      <c r="BP1783" s="306"/>
      <c r="BQ1783" s="496"/>
      <c r="BR1783" s="496"/>
      <c r="BS1783" s="496"/>
      <c r="BT1783" s="496"/>
      <c r="BU1783" s="496"/>
      <c r="BV1783" s="496"/>
    </row>
    <row r="1784" spans="1:74" s="52" customFormat="1" ht="12.75">
      <c r="A1784" s="45">
        <v>2735.6132650573031</v>
      </c>
      <c r="B1784" s="46" t="s">
        <v>342</v>
      </c>
      <c r="C1784" s="47" t="s">
        <v>318</v>
      </c>
      <c r="D1784" s="48">
        <v>12.3</v>
      </c>
      <c r="E1784" s="49">
        <v>39.110399999999998</v>
      </c>
      <c r="F1784" s="49">
        <v>5.7821999999999998E-2</v>
      </c>
      <c r="G1784" s="49">
        <v>16.4496</v>
      </c>
      <c r="H1784" s="49">
        <v>0.23225100000000001</v>
      </c>
      <c r="I1784" s="49">
        <v>0.241478</v>
      </c>
      <c r="J1784" s="49">
        <v>43.293999999999997</v>
      </c>
      <c r="K1784" s="49">
        <v>0.25861000000000001</v>
      </c>
      <c r="L1784" s="49">
        <v>99.690886000000006</v>
      </c>
      <c r="M1784" s="47"/>
      <c r="N1784" s="50">
        <v>0.99334768640943361</v>
      </c>
      <c r="O1784" s="50">
        <v>1.1611211913456316E-3</v>
      </c>
      <c r="P1784" s="50">
        <v>0.34939795818499597</v>
      </c>
      <c r="Q1784" s="50">
        <v>4.7447191629349022E-3</v>
      </c>
      <c r="R1784" s="50">
        <v>5.1948419191019495E-3</v>
      </c>
      <c r="S1784" s="50">
        <v>1.6392503507779466</v>
      </c>
      <c r="T1784" s="50">
        <v>7.0373959810426734E-3</v>
      </c>
      <c r="U1784" s="50">
        <v>3.0015327394871592</v>
      </c>
      <c r="V1784" s="51">
        <v>82.430379639766315</v>
      </c>
      <c r="X1784" s="49">
        <v>0.21312</v>
      </c>
      <c r="Y1784" s="49">
        <v>26.8537</v>
      </c>
      <c r="Z1784" s="49">
        <v>0.448849</v>
      </c>
      <c r="AA1784" s="49">
        <v>9.0175699999999992</v>
      </c>
      <c r="AB1784" s="49">
        <v>5.8493300000000001</v>
      </c>
      <c r="AC1784" s="49">
        <v>0.17977199999999999</v>
      </c>
      <c r="AD1784" s="49">
        <v>4.7737600000000002</v>
      </c>
      <c r="AE1784" s="312"/>
      <c r="AF1784" s="343" t="s">
        <v>1744</v>
      </c>
      <c r="AG1784" s="343">
        <v>30</v>
      </c>
      <c r="AH1784" s="343">
        <v>15</v>
      </c>
      <c r="AI1784" s="343"/>
      <c r="AJ1784" s="343"/>
      <c r="AK1784" s="343"/>
      <c r="AL1784" s="343"/>
      <c r="AM1784" s="343"/>
      <c r="AN1784" s="343"/>
      <c r="AO1784" s="343"/>
      <c r="AP1784" s="343"/>
      <c r="AQ1784" s="343"/>
      <c r="AR1784" s="343"/>
      <c r="AS1784" s="343"/>
      <c r="AT1784" s="343"/>
      <c r="AU1784" s="343"/>
      <c r="AV1784" s="343"/>
      <c r="AW1784" s="343"/>
      <c r="AX1784" s="343"/>
      <c r="AY1784" s="343"/>
      <c r="AZ1784" s="343"/>
      <c r="BA1784" s="343"/>
      <c r="BB1784" s="343"/>
      <c r="BC1784" s="343"/>
      <c r="BD1784" s="343"/>
      <c r="BE1784" s="475"/>
      <c r="BF1784" s="475"/>
      <c r="BG1784" s="475"/>
      <c r="BH1784" s="475"/>
      <c r="BI1784" s="475"/>
      <c r="BJ1784" s="475"/>
      <c r="BK1784" s="475"/>
      <c r="BL1784" s="475"/>
      <c r="BM1784" s="475"/>
      <c r="BN1784" s="475"/>
      <c r="BO1784" s="475"/>
      <c r="BP1784" s="306"/>
      <c r="BQ1784" s="496"/>
      <c r="BR1784" s="496"/>
      <c r="BS1784" s="496"/>
      <c r="BT1784" s="496"/>
      <c r="BU1784" s="496"/>
      <c r="BV1784" s="496"/>
    </row>
    <row r="1785" spans="1:74" s="52" customFormat="1" ht="12.75">
      <c r="A1785" s="45">
        <v>2735.6132650573031</v>
      </c>
      <c r="B1785" s="46" t="s">
        <v>342</v>
      </c>
      <c r="C1785" s="47" t="s">
        <v>318</v>
      </c>
      <c r="D1785" s="48">
        <v>18.450000000000003</v>
      </c>
      <c r="E1785" s="49">
        <v>39.305300000000003</v>
      </c>
      <c r="F1785" s="49">
        <v>2.9211000000000001E-2</v>
      </c>
      <c r="G1785" s="49">
        <v>16.000599999999999</v>
      </c>
      <c r="H1785" s="49">
        <v>0.29452099999999998</v>
      </c>
      <c r="I1785" s="49">
        <v>0.18069199999999999</v>
      </c>
      <c r="J1785" s="49">
        <v>43.677399999999999</v>
      </c>
      <c r="K1785" s="49">
        <v>0.25269200000000003</v>
      </c>
      <c r="L1785" s="49">
        <v>99.772998999999999</v>
      </c>
      <c r="M1785" s="47"/>
      <c r="N1785" s="50">
        <v>0.99538885232836383</v>
      </c>
      <c r="O1785" s="50">
        <v>5.8487559097461462E-4</v>
      </c>
      <c r="P1785" s="50">
        <v>0.3388706218669354</v>
      </c>
      <c r="Q1785" s="50">
        <v>5.9993170776804607E-3</v>
      </c>
      <c r="R1785" s="50">
        <v>3.8758442918957756E-3</v>
      </c>
      <c r="S1785" s="50">
        <v>1.6489480781531036</v>
      </c>
      <c r="T1785" s="50">
        <v>6.8563155569159734E-3</v>
      </c>
      <c r="U1785" s="50">
        <v>3.0014964020738093</v>
      </c>
      <c r="V1785" s="51">
        <v>82.952639399985557</v>
      </c>
      <c r="X1785" s="49">
        <v>0.21262700000000001</v>
      </c>
      <c r="Y1785" s="49">
        <v>55.870800000000003</v>
      </c>
      <c r="Z1785" s="49">
        <v>0.45535799999999998</v>
      </c>
      <c r="AA1785" s="49">
        <v>7.3475799999999998</v>
      </c>
      <c r="AB1785" s="49">
        <v>7.7501899999999999</v>
      </c>
      <c r="AC1785" s="49">
        <v>0.178701</v>
      </c>
      <c r="AD1785" s="49">
        <v>4.88232</v>
      </c>
      <c r="AE1785" s="312"/>
      <c r="AF1785" s="343" t="s">
        <v>1744</v>
      </c>
      <c r="AG1785" s="343">
        <v>30</v>
      </c>
      <c r="AH1785" s="343">
        <v>15</v>
      </c>
      <c r="AI1785" s="343"/>
      <c r="AJ1785" s="343"/>
      <c r="AK1785" s="343"/>
      <c r="AL1785" s="343"/>
      <c r="AM1785" s="343"/>
      <c r="AN1785" s="343"/>
      <c r="AO1785" s="343"/>
      <c r="AP1785" s="343"/>
      <c r="AQ1785" s="343"/>
      <c r="AR1785" s="343"/>
      <c r="AS1785" s="343"/>
      <c r="AT1785" s="343"/>
      <c r="AU1785" s="343"/>
      <c r="AV1785" s="343"/>
      <c r="AW1785" s="343"/>
      <c r="AX1785" s="343"/>
      <c r="AY1785" s="343"/>
      <c r="AZ1785" s="343"/>
      <c r="BA1785" s="343"/>
      <c r="BB1785" s="343"/>
      <c r="BC1785" s="343"/>
      <c r="BD1785" s="343"/>
      <c r="BE1785" s="475"/>
      <c r="BF1785" s="475"/>
      <c r="BG1785" s="475"/>
      <c r="BH1785" s="475"/>
      <c r="BI1785" s="475"/>
      <c r="BJ1785" s="475"/>
      <c r="BK1785" s="475"/>
      <c r="BL1785" s="475"/>
      <c r="BM1785" s="475"/>
      <c r="BN1785" s="475"/>
      <c r="BO1785" s="475"/>
      <c r="BP1785" s="306"/>
      <c r="BQ1785" s="496"/>
      <c r="BR1785" s="496"/>
      <c r="BS1785" s="496"/>
      <c r="BT1785" s="496"/>
      <c r="BU1785" s="496"/>
      <c r="BV1785" s="496"/>
    </row>
    <row r="1786" spans="1:74" s="52" customFormat="1" ht="12.75">
      <c r="A1786" s="45">
        <v>2735.6132650573031</v>
      </c>
      <c r="B1786" s="46" t="s">
        <v>342</v>
      </c>
      <c r="C1786" s="47" t="s">
        <v>318</v>
      </c>
      <c r="D1786" s="48">
        <v>24.6</v>
      </c>
      <c r="E1786" s="49">
        <v>39.248800000000003</v>
      </c>
      <c r="F1786" s="49">
        <v>4.6438E-2</v>
      </c>
      <c r="G1786" s="49">
        <v>15.709</v>
      </c>
      <c r="H1786" s="49">
        <v>0.29991699999999999</v>
      </c>
      <c r="I1786" s="49">
        <v>0.21168000000000001</v>
      </c>
      <c r="J1786" s="49">
        <v>43.8855</v>
      </c>
      <c r="K1786" s="49">
        <v>0.262432</v>
      </c>
      <c r="L1786" s="49">
        <v>99.699765000000014</v>
      </c>
      <c r="M1786" s="47"/>
      <c r="N1786" s="50">
        <v>0.99366029960699831</v>
      </c>
      <c r="O1786" s="50">
        <v>9.2952372194541558E-4</v>
      </c>
      <c r="P1786" s="50">
        <v>0.33259528570841584</v>
      </c>
      <c r="Q1786" s="50">
        <v>6.1074023392227702E-3</v>
      </c>
      <c r="R1786" s="50">
        <v>4.5391770375956316E-3</v>
      </c>
      <c r="S1786" s="50">
        <v>1.6563081991524138</v>
      </c>
      <c r="T1786" s="50">
        <v>7.1184590836989373E-3</v>
      </c>
      <c r="U1786" s="50">
        <v>3.0023324487498972</v>
      </c>
      <c r="V1786" s="51">
        <v>83.277454726181006</v>
      </c>
      <c r="X1786" s="49">
        <v>0.21277099999999999</v>
      </c>
      <c r="Y1786" s="49">
        <v>34.023499999999999</v>
      </c>
      <c r="Z1786" s="49">
        <v>0.45968300000000001</v>
      </c>
      <c r="AA1786" s="49">
        <v>7.3545400000000001</v>
      </c>
      <c r="AB1786" s="49">
        <v>6.6084199999999997</v>
      </c>
      <c r="AC1786" s="49">
        <v>0.17816100000000001</v>
      </c>
      <c r="AD1786" s="49">
        <v>4.7163399999999998</v>
      </c>
      <c r="AE1786" s="312"/>
      <c r="AF1786" s="343" t="s">
        <v>1744</v>
      </c>
      <c r="AG1786" s="343">
        <v>30</v>
      </c>
      <c r="AH1786" s="343">
        <v>15</v>
      </c>
      <c r="AI1786" s="343"/>
      <c r="AJ1786" s="343"/>
      <c r="AK1786" s="343"/>
      <c r="AL1786" s="343"/>
      <c r="AM1786" s="343"/>
      <c r="AN1786" s="343"/>
      <c r="AO1786" s="343"/>
      <c r="AP1786" s="343"/>
      <c r="AQ1786" s="343"/>
      <c r="AR1786" s="343"/>
      <c r="AS1786" s="343"/>
      <c r="AT1786" s="343"/>
      <c r="AU1786" s="343"/>
      <c r="AV1786" s="343"/>
      <c r="AW1786" s="343"/>
      <c r="AX1786" s="343"/>
      <c r="AY1786" s="343"/>
      <c r="AZ1786" s="343"/>
      <c r="BA1786" s="343"/>
      <c r="BB1786" s="343"/>
      <c r="BC1786" s="343"/>
      <c r="BD1786" s="343"/>
      <c r="BE1786" s="475"/>
      <c r="BF1786" s="475"/>
      <c r="BG1786" s="475"/>
      <c r="BH1786" s="475"/>
      <c r="BI1786" s="475"/>
      <c r="BJ1786" s="475"/>
      <c r="BK1786" s="475"/>
      <c r="BL1786" s="475"/>
      <c r="BM1786" s="475"/>
      <c r="BN1786" s="475"/>
      <c r="BO1786" s="475"/>
      <c r="BP1786" s="306"/>
      <c r="BQ1786" s="496"/>
      <c r="BR1786" s="496"/>
      <c r="BS1786" s="496"/>
      <c r="BT1786" s="496"/>
      <c r="BU1786" s="496"/>
      <c r="BV1786" s="496"/>
    </row>
    <row r="1787" spans="1:74" s="52" customFormat="1" ht="12.75">
      <c r="A1787" s="45">
        <v>2735.6132650573031</v>
      </c>
      <c r="B1787" s="46" t="s">
        <v>342</v>
      </c>
      <c r="C1787" s="47" t="s">
        <v>318</v>
      </c>
      <c r="D1787" s="48">
        <v>30.75</v>
      </c>
      <c r="E1787" s="49">
        <v>39.244799999999998</v>
      </c>
      <c r="F1787" s="49">
        <v>4.5977999999999998E-2</v>
      </c>
      <c r="G1787" s="49">
        <v>15.9123</v>
      </c>
      <c r="H1787" s="49">
        <v>0.32765699999999998</v>
      </c>
      <c r="I1787" s="49">
        <v>0.219609</v>
      </c>
      <c r="J1787" s="49">
        <v>43.653700000000001</v>
      </c>
      <c r="K1787" s="49">
        <v>0.25407600000000002</v>
      </c>
      <c r="L1787" s="49">
        <v>99.672327999999993</v>
      </c>
      <c r="M1787" s="47"/>
      <c r="N1787" s="50">
        <v>0.99508065306936966</v>
      </c>
      <c r="O1787" s="50">
        <v>9.2172560765718149E-4</v>
      </c>
      <c r="P1787" s="50">
        <v>0.3374155663298084</v>
      </c>
      <c r="Q1787" s="50">
        <v>6.6825082764117886E-3</v>
      </c>
      <c r="R1787" s="50">
        <v>4.7164152609233895E-3</v>
      </c>
      <c r="S1787" s="50">
        <v>1.6500829143102413</v>
      </c>
      <c r="T1787" s="50">
        <v>6.9023575641196247E-3</v>
      </c>
      <c r="U1787" s="50">
        <v>3.0022267255174597</v>
      </c>
      <c r="V1787" s="51">
        <v>83.023103181384684</v>
      </c>
      <c r="X1787" s="49">
        <v>0.21280299999999999</v>
      </c>
      <c r="Y1787" s="49">
        <v>34.514600000000002</v>
      </c>
      <c r="Z1787" s="49">
        <v>0.45686900000000003</v>
      </c>
      <c r="AA1787" s="49">
        <v>6.6810900000000002</v>
      </c>
      <c r="AB1787" s="49">
        <v>6.4115900000000003</v>
      </c>
      <c r="AC1787" s="49">
        <v>0.17882200000000001</v>
      </c>
      <c r="AD1787" s="49">
        <v>4.9833999999999996</v>
      </c>
      <c r="AE1787" s="312"/>
      <c r="AF1787" s="343" t="s">
        <v>1744</v>
      </c>
      <c r="AG1787" s="343">
        <v>30</v>
      </c>
      <c r="AH1787" s="343">
        <v>15</v>
      </c>
      <c r="AI1787" s="343"/>
      <c r="AJ1787" s="343"/>
      <c r="AK1787" s="343"/>
      <c r="AL1787" s="343"/>
      <c r="AM1787" s="343"/>
      <c r="AN1787" s="343"/>
      <c r="AO1787" s="343"/>
      <c r="AP1787" s="343"/>
      <c r="AQ1787" s="343"/>
      <c r="AR1787" s="343"/>
      <c r="AS1787" s="343"/>
      <c r="AT1787" s="343"/>
      <c r="AU1787" s="343"/>
      <c r="AV1787" s="343"/>
      <c r="AW1787" s="343"/>
      <c r="AX1787" s="343"/>
      <c r="AY1787" s="343"/>
      <c r="AZ1787" s="343"/>
      <c r="BA1787" s="343"/>
      <c r="BB1787" s="343"/>
      <c r="BC1787" s="343"/>
      <c r="BD1787" s="343"/>
      <c r="BE1787" s="475"/>
      <c r="BF1787" s="475"/>
      <c r="BG1787" s="475"/>
      <c r="BH1787" s="475"/>
      <c r="BI1787" s="475"/>
      <c r="BJ1787" s="475"/>
      <c r="BK1787" s="475"/>
      <c r="BL1787" s="475"/>
      <c r="BM1787" s="475"/>
      <c r="BN1787" s="475"/>
      <c r="BO1787" s="475"/>
      <c r="BP1787" s="306"/>
      <c r="BQ1787" s="496"/>
      <c r="BR1787" s="496"/>
      <c r="BS1787" s="496"/>
      <c r="BT1787" s="496"/>
      <c r="BU1787" s="496"/>
      <c r="BV1787" s="496"/>
    </row>
    <row r="1788" spans="1:74" s="52" customFormat="1" ht="12.75">
      <c r="A1788" s="45">
        <v>2735.6132650573031</v>
      </c>
      <c r="B1788" s="46" t="s">
        <v>342</v>
      </c>
      <c r="C1788" s="47" t="s">
        <v>318</v>
      </c>
      <c r="D1788" s="48">
        <v>36.9</v>
      </c>
      <c r="E1788" s="49">
        <v>39.087899999999998</v>
      </c>
      <c r="F1788" s="49">
        <v>2.2578000000000001E-2</v>
      </c>
      <c r="G1788" s="49">
        <v>16.134</v>
      </c>
      <c r="H1788" s="49">
        <v>0.28170099999999998</v>
      </c>
      <c r="I1788" s="49">
        <v>0.21900500000000001</v>
      </c>
      <c r="J1788" s="49">
        <v>43.587899999999998</v>
      </c>
      <c r="K1788" s="49">
        <v>0.26180199999999998</v>
      </c>
      <c r="L1788" s="49">
        <v>99.636482000000001</v>
      </c>
      <c r="M1788" s="47"/>
      <c r="N1788" s="50">
        <v>0.99245084380565007</v>
      </c>
      <c r="O1788" s="50">
        <v>4.5323928997172271E-4</v>
      </c>
      <c r="P1788" s="50">
        <v>0.34258213640176988</v>
      </c>
      <c r="Q1788" s="50">
        <v>5.7530605882945493E-3</v>
      </c>
      <c r="R1788" s="50">
        <v>4.7098430618659395E-3</v>
      </c>
      <c r="S1788" s="50">
        <v>1.6498374524948518</v>
      </c>
      <c r="T1788" s="50">
        <v>7.1219230044360215E-3</v>
      </c>
      <c r="U1788" s="50">
        <v>3.0041532249693623</v>
      </c>
      <c r="V1788" s="51">
        <v>82.805723337046302</v>
      </c>
      <c r="X1788" s="49">
        <v>0.21322099999999999</v>
      </c>
      <c r="Y1788" s="49">
        <v>70.088399999999993</v>
      </c>
      <c r="Z1788" s="49">
        <v>0.45364700000000002</v>
      </c>
      <c r="AA1788" s="49">
        <v>7.8986000000000001</v>
      </c>
      <c r="AB1788" s="49">
        <v>6.3465600000000002</v>
      </c>
      <c r="AC1788" s="49">
        <v>0.17894199999999999</v>
      </c>
      <c r="AD1788" s="49">
        <v>4.7680600000000002</v>
      </c>
      <c r="AE1788" s="312"/>
      <c r="AF1788" s="343" t="s">
        <v>1744</v>
      </c>
      <c r="AG1788" s="343">
        <v>30</v>
      </c>
      <c r="AH1788" s="343">
        <v>15</v>
      </c>
      <c r="AI1788" s="343"/>
      <c r="AJ1788" s="343"/>
      <c r="AK1788" s="343"/>
      <c r="AL1788" s="343"/>
      <c r="AM1788" s="343"/>
      <c r="AN1788" s="343"/>
      <c r="AO1788" s="343"/>
      <c r="AP1788" s="343"/>
      <c r="AQ1788" s="343"/>
      <c r="AR1788" s="343"/>
      <c r="AS1788" s="343"/>
      <c r="AT1788" s="343"/>
      <c r="AU1788" s="343"/>
      <c r="AV1788" s="343"/>
      <c r="AW1788" s="343"/>
      <c r="AX1788" s="343"/>
      <c r="AY1788" s="343"/>
      <c r="AZ1788" s="343"/>
      <c r="BA1788" s="343"/>
      <c r="BB1788" s="343"/>
      <c r="BC1788" s="343"/>
      <c r="BD1788" s="343"/>
      <c r="BE1788" s="475"/>
      <c r="BF1788" s="475"/>
      <c r="BG1788" s="475"/>
      <c r="BH1788" s="475"/>
      <c r="BI1788" s="475"/>
      <c r="BJ1788" s="475"/>
      <c r="BK1788" s="475"/>
      <c r="BL1788" s="475"/>
      <c r="BM1788" s="475"/>
      <c r="BN1788" s="475"/>
      <c r="BO1788" s="475"/>
      <c r="BP1788" s="306"/>
      <c r="BQ1788" s="496"/>
      <c r="BR1788" s="496"/>
      <c r="BS1788" s="496"/>
      <c r="BT1788" s="496"/>
      <c r="BU1788" s="496"/>
      <c r="BV1788" s="496"/>
    </row>
    <row r="1789" spans="1:74" s="52" customFormat="1" ht="12.75">
      <c r="A1789" s="45">
        <v>2735.6132650573031</v>
      </c>
      <c r="B1789" s="46" t="s">
        <v>342</v>
      </c>
      <c r="C1789" s="47" t="s">
        <v>318</v>
      </c>
      <c r="D1789" s="48">
        <v>43.05</v>
      </c>
      <c r="E1789" s="49">
        <v>39.188400000000001</v>
      </c>
      <c r="F1789" s="49">
        <v>2.1644E-2</v>
      </c>
      <c r="G1789" s="49">
        <v>16.349499999999999</v>
      </c>
      <c r="H1789" s="49">
        <v>0.27406799999999998</v>
      </c>
      <c r="I1789" s="49">
        <v>0.204097</v>
      </c>
      <c r="J1789" s="49">
        <v>43.384999999999998</v>
      </c>
      <c r="K1789" s="49">
        <v>0.26038299999999998</v>
      </c>
      <c r="L1789" s="49">
        <v>99.70930700000001</v>
      </c>
      <c r="M1789" s="47"/>
      <c r="N1789" s="50">
        <v>0.99499082025651775</v>
      </c>
      <c r="O1789" s="50">
        <v>4.3448469426459835E-4</v>
      </c>
      <c r="P1789" s="50">
        <v>0.34715387022012273</v>
      </c>
      <c r="Q1789" s="50">
        <v>5.597109000680515E-3</v>
      </c>
      <c r="R1789" s="50">
        <v>4.3891851586942542E-3</v>
      </c>
      <c r="S1789" s="50">
        <v>1.6421381437216946</v>
      </c>
      <c r="T1789" s="50">
        <v>7.0832376906524927E-3</v>
      </c>
      <c r="U1789" s="50">
        <v>3.0025713039467359</v>
      </c>
      <c r="V1789" s="51">
        <v>82.548873278175421</v>
      </c>
      <c r="X1789" s="49">
        <v>0.212925</v>
      </c>
      <c r="Y1789" s="49">
        <v>73.493899999999996</v>
      </c>
      <c r="Z1789" s="49">
        <v>0.45005699999999998</v>
      </c>
      <c r="AA1789" s="49">
        <v>8.0512899999999998</v>
      </c>
      <c r="AB1789" s="49">
        <v>6.8786300000000002</v>
      </c>
      <c r="AC1789" s="49">
        <v>0.17952599999999999</v>
      </c>
      <c r="AD1789" s="49">
        <v>4.8223700000000003</v>
      </c>
      <c r="AE1789" s="312"/>
      <c r="AF1789" s="343" t="s">
        <v>1744</v>
      </c>
      <c r="AG1789" s="343">
        <v>30</v>
      </c>
      <c r="AH1789" s="343">
        <v>15</v>
      </c>
      <c r="AI1789" s="343"/>
      <c r="AJ1789" s="343"/>
      <c r="AK1789" s="343"/>
      <c r="AL1789" s="343"/>
      <c r="AM1789" s="343"/>
      <c r="AN1789" s="343"/>
      <c r="AO1789" s="343"/>
      <c r="AP1789" s="343"/>
      <c r="AQ1789" s="343"/>
      <c r="AR1789" s="343"/>
      <c r="AS1789" s="343"/>
      <c r="AT1789" s="343"/>
      <c r="AU1789" s="343"/>
      <c r="AV1789" s="343"/>
      <c r="AW1789" s="343"/>
      <c r="AX1789" s="343"/>
      <c r="AY1789" s="343"/>
      <c r="AZ1789" s="343"/>
      <c r="BA1789" s="343"/>
      <c r="BB1789" s="343"/>
      <c r="BC1789" s="343"/>
      <c r="BD1789" s="343"/>
      <c r="BE1789" s="475"/>
      <c r="BF1789" s="475"/>
      <c r="BG1789" s="475"/>
      <c r="BH1789" s="475"/>
      <c r="BI1789" s="475"/>
      <c r="BJ1789" s="475"/>
      <c r="BK1789" s="475"/>
      <c r="BL1789" s="475"/>
      <c r="BM1789" s="475"/>
      <c r="BN1789" s="475"/>
      <c r="BO1789" s="475"/>
      <c r="BP1789" s="306"/>
      <c r="BQ1789" s="496"/>
      <c r="BR1789" s="496"/>
      <c r="BS1789" s="496"/>
      <c r="BT1789" s="496"/>
      <c r="BU1789" s="496"/>
      <c r="BV1789" s="496"/>
    </row>
    <row r="1790" spans="1:74" s="52" customFormat="1" ht="12.75">
      <c r="A1790" s="45">
        <v>2735.6132650573031</v>
      </c>
      <c r="B1790" s="46" t="s">
        <v>342</v>
      </c>
      <c r="C1790" s="47" t="s">
        <v>318</v>
      </c>
      <c r="D1790" s="48">
        <v>49.199999999999996</v>
      </c>
      <c r="E1790" s="49">
        <v>38.9619</v>
      </c>
      <c r="F1790" s="49">
        <v>6.1401999999999998E-2</v>
      </c>
      <c r="G1790" s="49">
        <v>16.491700000000002</v>
      </c>
      <c r="H1790" s="49">
        <v>0.33141300000000001</v>
      </c>
      <c r="I1790" s="49">
        <v>0.219829</v>
      </c>
      <c r="J1790" s="49">
        <v>43.194499999999998</v>
      </c>
      <c r="K1790" s="49">
        <v>0.24971399999999999</v>
      </c>
      <c r="L1790" s="49">
        <v>99.531469000000001</v>
      </c>
      <c r="M1790" s="47"/>
      <c r="N1790" s="50">
        <v>0.99235261259596719</v>
      </c>
      <c r="O1790" s="50">
        <v>1.2364706796922566E-3</v>
      </c>
      <c r="P1790" s="50">
        <v>0.35127505466375103</v>
      </c>
      <c r="Q1790" s="50">
        <v>6.7895239165842221E-3</v>
      </c>
      <c r="R1790" s="50">
        <v>4.7423828737979141E-3</v>
      </c>
      <c r="S1790" s="50">
        <v>1.6400718964362908</v>
      </c>
      <c r="T1790" s="50">
        <v>6.8143812679904185E-3</v>
      </c>
      <c r="U1790" s="50">
        <v>3.0039130303042652</v>
      </c>
      <c r="V1790" s="51">
        <v>82.35992705993786</v>
      </c>
      <c r="X1790" s="49">
        <v>0.213536</v>
      </c>
      <c r="Y1790" s="49">
        <v>25.342600000000001</v>
      </c>
      <c r="Z1790" s="49">
        <v>0.447878</v>
      </c>
      <c r="AA1790" s="49">
        <v>6.5998599999999996</v>
      </c>
      <c r="AB1790" s="49">
        <v>6.2864000000000004</v>
      </c>
      <c r="AC1790" s="49">
        <v>0.18006900000000001</v>
      </c>
      <c r="AD1790" s="49">
        <v>4.9978499999999997</v>
      </c>
      <c r="AE1790" s="312"/>
      <c r="AF1790" s="343" t="s">
        <v>1744</v>
      </c>
      <c r="AG1790" s="343">
        <v>30</v>
      </c>
      <c r="AH1790" s="343">
        <v>15</v>
      </c>
      <c r="AI1790" s="343"/>
      <c r="AJ1790" s="343"/>
      <c r="AK1790" s="343"/>
      <c r="AL1790" s="343"/>
      <c r="AM1790" s="343"/>
      <c r="AN1790" s="343"/>
      <c r="AO1790" s="343"/>
      <c r="AP1790" s="343"/>
      <c r="AQ1790" s="343"/>
      <c r="AR1790" s="343"/>
      <c r="AS1790" s="343"/>
      <c r="AT1790" s="343"/>
      <c r="AU1790" s="343"/>
      <c r="AV1790" s="343"/>
      <c r="AW1790" s="343"/>
      <c r="AX1790" s="343"/>
      <c r="AY1790" s="343"/>
      <c r="AZ1790" s="343"/>
      <c r="BA1790" s="343"/>
      <c r="BB1790" s="343"/>
      <c r="BC1790" s="343"/>
      <c r="BD1790" s="343"/>
      <c r="BE1790" s="475"/>
      <c r="BF1790" s="475"/>
      <c r="BG1790" s="475"/>
      <c r="BH1790" s="475"/>
      <c r="BI1790" s="475"/>
      <c r="BJ1790" s="475"/>
      <c r="BK1790" s="475"/>
      <c r="BL1790" s="475"/>
      <c r="BM1790" s="475"/>
      <c r="BN1790" s="475"/>
      <c r="BO1790" s="475"/>
      <c r="BP1790" s="306"/>
      <c r="BQ1790" s="496"/>
      <c r="BR1790" s="496"/>
      <c r="BS1790" s="496"/>
      <c r="BT1790" s="496"/>
      <c r="BU1790" s="496"/>
      <c r="BV1790" s="496"/>
    </row>
    <row r="1791" spans="1:74" s="52" customFormat="1" ht="12.75">
      <c r="A1791" s="45">
        <v>2735.6132650573031</v>
      </c>
      <c r="B1791" s="46" t="s">
        <v>342</v>
      </c>
      <c r="C1791" s="47" t="s">
        <v>318</v>
      </c>
      <c r="D1791" s="48">
        <v>55.349999999999994</v>
      </c>
      <c r="E1791" s="49">
        <v>38.930700000000002</v>
      </c>
      <c r="F1791" s="49">
        <v>2.1128000000000001E-2</v>
      </c>
      <c r="G1791" s="49">
        <v>16.364100000000001</v>
      </c>
      <c r="H1791" s="49">
        <v>0.36121199999999998</v>
      </c>
      <c r="I1791" s="49">
        <v>0.19145300000000001</v>
      </c>
      <c r="J1791" s="49">
        <v>43.083300000000001</v>
      </c>
      <c r="K1791" s="49">
        <v>0.25795800000000002</v>
      </c>
      <c r="L1791" s="49">
        <v>99.252869000000004</v>
      </c>
      <c r="M1791" s="47"/>
      <c r="N1791" s="50">
        <v>0.99373356877545893</v>
      </c>
      <c r="O1791" s="50">
        <v>4.2639445793048251E-4</v>
      </c>
      <c r="P1791" s="50">
        <v>0.34932194276248252</v>
      </c>
      <c r="Q1791" s="50">
        <v>7.4162405886263666E-3</v>
      </c>
      <c r="R1791" s="50">
        <v>4.1392881792296837E-3</v>
      </c>
      <c r="S1791" s="50">
        <v>1.6394389716565851</v>
      </c>
      <c r="T1791" s="50">
        <v>7.0547949703201034E-3</v>
      </c>
      <c r="U1791" s="50">
        <v>3.0028253483633156</v>
      </c>
      <c r="V1791" s="51">
        <v>82.435196698114808</v>
      </c>
      <c r="X1791" s="49">
        <v>0.213667</v>
      </c>
      <c r="Y1791" s="49">
        <v>71.918400000000005</v>
      </c>
      <c r="Z1791" s="49">
        <v>0.44961200000000001</v>
      </c>
      <c r="AA1791" s="49">
        <v>6.19198</v>
      </c>
      <c r="AB1791" s="49">
        <v>7.2316200000000004</v>
      </c>
      <c r="AC1791" s="49">
        <v>0.18029800000000001</v>
      </c>
      <c r="AD1791" s="49">
        <v>4.8693799999999996</v>
      </c>
      <c r="AE1791" s="312"/>
      <c r="AF1791" s="343" t="s">
        <v>1744</v>
      </c>
      <c r="AG1791" s="343">
        <v>30</v>
      </c>
      <c r="AH1791" s="343">
        <v>15</v>
      </c>
      <c r="AI1791" s="343"/>
      <c r="AJ1791" s="343"/>
      <c r="AK1791" s="343"/>
      <c r="AL1791" s="343"/>
      <c r="AM1791" s="343"/>
      <c r="AN1791" s="343"/>
      <c r="AO1791" s="343"/>
      <c r="AP1791" s="343"/>
      <c r="AQ1791" s="343"/>
      <c r="AR1791" s="343"/>
      <c r="AS1791" s="343"/>
      <c r="AT1791" s="343"/>
      <c r="AU1791" s="343"/>
      <c r="AV1791" s="343"/>
      <c r="AW1791" s="343"/>
      <c r="AX1791" s="343"/>
      <c r="AY1791" s="343"/>
      <c r="AZ1791" s="343"/>
      <c r="BA1791" s="343"/>
      <c r="BB1791" s="343"/>
      <c r="BC1791" s="343"/>
      <c r="BD1791" s="343"/>
      <c r="BE1791" s="475"/>
      <c r="BF1791" s="475"/>
      <c r="BG1791" s="475"/>
      <c r="BH1791" s="475"/>
      <c r="BI1791" s="475"/>
      <c r="BJ1791" s="475"/>
      <c r="BK1791" s="475"/>
      <c r="BL1791" s="475"/>
      <c r="BM1791" s="475"/>
      <c r="BN1791" s="475"/>
      <c r="BO1791" s="475"/>
      <c r="BP1791" s="306"/>
      <c r="BQ1791" s="496"/>
      <c r="BR1791" s="496"/>
      <c r="BS1791" s="496"/>
      <c r="BT1791" s="496"/>
      <c r="BU1791" s="496"/>
      <c r="BV1791" s="496"/>
    </row>
    <row r="1792" spans="1:74" s="52" customFormat="1" ht="12.75">
      <c r="A1792" s="45">
        <v>2735.6132650573031</v>
      </c>
      <c r="B1792" s="46" t="s">
        <v>342</v>
      </c>
      <c r="C1792" s="47" t="s">
        <v>318</v>
      </c>
      <c r="D1792" s="48">
        <v>61.499999999999993</v>
      </c>
      <c r="E1792" s="49">
        <v>38.939100000000003</v>
      </c>
      <c r="F1792" s="49">
        <v>4.5240000000000002E-2</v>
      </c>
      <c r="G1792" s="49">
        <v>16.483000000000001</v>
      </c>
      <c r="H1792" s="49">
        <v>0.28168199999999999</v>
      </c>
      <c r="I1792" s="49">
        <v>0.21739700000000001</v>
      </c>
      <c r="J1792" s="49">
        <v>43.320599999999999</v>
      </c>
      <c r="K1792" s="49">
        <v>0.25927299999999998</v>
      </c>
      <c r="L1792" s="49">
        <v>99.569421999999989</v>
      </c>
      <c r="M1792" s="47"/>
      <c r="N1792" s="50">
        <v>0.99131459984729242</v>
      </c>
      <c r="O1792" s="50">
        <v>9.1059152569685376E-4</v>
      </c>
      <c r="P1792" s="50">
        <v>0.35092785804703791</v>
      </c>
      <c r="Q1792" s="50">
        <v>5.7680442175562473E-3</v>
      </c>
      <c r="R1792" s="50">
        <v>4.6877547103425458E-3</v>
      </c>
      <c r="S1792" s="50">
        <v>1.6441014092398323</v>
      </c>
      <c r="T1792" s="50">
        <v>7.0719720125556329E-3</v>
      </c>
      <c r="U1792" s="50">
        <v>3.0054762254339806</v>
      </c>
      <c r="V1792" s="51">
        <v>82.40988922812744</v>
      </c>
      <c r="X1792" s="49">
        <v>0.21366099999999999</v>
      </c>
      <c r="Y1792" s="49">
        <v>32.989600000000003</v>
      </c>
      <c r="Z1792" s="49">
        <v>0.44843</v>
      </c>
      <c r="AA1792" s="49">
        <v>7.6329200000000004</v>
      </c>
      <c r="AB1792" s="49">
        <v>6.4424000000000001</v>
      </c>
      <c r="AC1792" s="49">
        <v>0.179785</v>
      </c>
      <c r="AD1792" s="49">
        <v>4.7682200000000003</v>
      </c>
      <c r="AE1792" s="312"/>
      <c r="AF1792" s="343" t="s">
        <v>1744</v>
      </c>
      <c r="AG1792" s="343">
        <v>30</v>
      </c>
      <c r="AH1792" s="343">
        <v>15</v>
      </c>
      <c r="AI1792" s="343"/>
      <c r="AJ1792" s="343"/>
      <c r="AK1792" s="343"/>
      <c r="AL1792" s="343"/>
      <c r="AM1792" s="343"/>
      <c r="AN1792" s="343"/>
      <c r="AO1792" s="343"/>
      <c r="AP1792" s="343"/>
      <c r="AQ1792" s="343"/>
      <c r="AR1792" s="343"/>
      <c r="AS1792" s="343"/>
      <c r="AT1792" s="343"/>
      <c r="AU1792" s="343"/>
      <c r="AV1792" s="343"/>
      <c r="AW1792" s="343"/>
      <c r="AX1792" s="343"/>
      <c r="AY1792" s="343"/>
      <c r="AZ1792" s="343"/>
      <c r="BA1792" s="343"/>
      <c r="BB1792" s="343"/>
      <c r="BC1792" s="343"/>
      <c r="BD1792" s="343"/>
      <c r="BE1792" s="475"/>
      <c r="BF1792" s="475"/>
      <c r="BG1792" s="475"/>
      <c r="BH1792" s="475"/>
      <c r="BI1792" s="475"/>
      <c r="BJ1792" s="475"/>
      <c r="BK1792" s="475"/>
      <c r="BL1792" s="475"/>
      <c r="BM1792" s="475"/>
      <c r="BN1792" s="475"/>
      <c r="BO1792" s="475"/>
      <c r="BP1792" s="306"/>
      <c r="BQ1792" s="496"/>
      <c r="BR1792" s="496"/>
      <c r="BS1792" s="496"/>
      <c r="BT1792" s="496"/>
      <c r="BU1792" s="496"/>
      <c r="BV1792" s="496"/>
    </row>
    <row r="1793" spans="1:74" s="52" customFormat="1" ht="12.75">
      <c r="A1793" s="45">
        <v>2735.6132650573031</v>
      </c>
      <c r="B1793" s="46" t="s">
        <v>342</v>
      </c>
      <c r="C1793" s="47" t="s">
        <v>318</v>
      </c>
      <c r="D1793" s="48">
        <v>67.649999999999991</v>
      </c>
      <c r="E1793" s="49">
        <v>39.146299999999997</v>
      </c>
      <c r="F1793" s="49">
        <v>2.7462E-2</v>
      </c>
      <c r="G1793" s="49">
        <v>16.5349</v>
      </c>
      <c r="H1793" s="49">
        <v>0.257469</v>
      </c>
      <c r="I1793" s="49">
        <v>0.22323399999999999</v>
      </c>
      <c r="J1793" s="49">
        <v>43.308399999999999</v>
      </c>
      <c r="K1793" s="49">
        <v>0.248442</v>
      </c>
      <c r="L1793" s="49">
        <v>99.784156999999993</v>
      </c>
      <c r="M1793" s="47"/>
      <c r="N1793" s="50">
        <v>0.99390921891100303</v>
      </c>
      <c r="O1793" s="50">
        <v>5.5126900715274526E-4</v>
      </c>
      <c r="P1793" s="50">
        <v>0.35108604351323558</v>
      </c>
      <c r="Q1793" s="50">
        <v>5.2580515240545755E-3</v>
      </c>
      <c r="R1793" s="50">
        <v>4.8006724966853454E-3</v>
      </c>
      <c r="S1793" s="50">
        <v>1.6392178844289367</v>
      </c>
      <c r="T1793" s="50">
        <v>6.7583186258328128E-3</v>
      </c>
      <c r="U1793" s="50">
        <v>3.0027170533628311</v>
      </c>
      <c r="V1793" s="51">
        <v>82.360179338226359</v>
      </c>
      <c r="X1793" s="49">
        <v>0.21307300000000001</v>
      </c>
      <c r="Y1793" s="49">
        <v>56.955500000000001</v>
      </c>
      <c r="Z1793" s="49">
        <v>0.447992</v>
      </c>
      <c r="AA1793" s="49">
        <v>8.3615899999999996</v>
      </c>
      <c r="AB1793" s="49">
        <v>6.3195399999999999</v>
      </c>
      <c r="AC1793" s="49">
        <v>0.17985899999999999</v>
      </c>
      <c r="AD1793" s="49">
        <v>4.9434199999999997</v>
      </c>
      <c r="AE1793" s="312"/>
      <c r="AF1793" s="343" t="s">
        <v>1744</v>
      </c>
      <c r="AG1793" s="343">
        <v>30</v>
      </c>
      <c r="AH1793" s="343">
        <v>15</v>
      </c>
      <c r="AI1793" s="343"/>
      <c r="AJ1793" s="343"/>
      <c r="AK1793" s="343"/>
      <c r="AL1793" s="343"/>
      <c r="AM1793" s="343"/>
      <c r="AN1793" s="343"/>
      <c r="AO1793" s="343"/>
      <c r="AP1793" s="343"/>
      <c r="AQ1793" s="343"/>
      <c r="AR1793" s="343"/>
      <c r="AS1793" s="343"/>
      <c r="AT1793" s="343"/>
      <c r="AU1793" s="343"/>
      <c r="AV1793" s="343"/>
      <c r="AW1793" s="343"/>
      <c r="AX1793" s="343"/>
      <c r="AY1793" s="343"/>
      <c r="AZ1793" s="343"/>
      <c r="BA1793" s="343"/>
      <c r="BB1793" s="343"/>
      <c r="BC1793" s="343"/>
      <c r="BD1793" s="343"/>
      <c r="BE1793" s="475"/>
      <c r="BF1793" s="475"/>
      <c r="BG1793" s="475"/>
      <c r="BH1793" s="475"/>
      <c r="BI1793" s="475"/>
      <c r="BJ1793" s="475"/>
      <c r="BK1793" s="475"/>
      <c r="BL1793" s="475"/>
      <c r="BM1793" s="475"/>
      <c r="BN1793" s="475"/>
      <c r="BO1793" s="475"/>
      <c r="BP1793" s="306"/>
      <c r="BQ1793" s="496"/>
      <c r="BR1793" s="496"/>
      <c r="BS1793" s="496"/>
      <c r="BT1793" s="496"/>
      <c r="BU1793" s="496"/>
      <c r="BV1793" s="496"/>
    </row>
    <row r="1794" spans="1:74" s="52" customFormat="1" ht="12.75">
      <c r="A1794" s="45">
        <v>2735.6132650573031</v>
      </c>
      <c r="B1794" s="46" t="s">
        <v>342</v>
      </c>
      <c r="C1794" s="47" t="s">
        <v>318</v>
      </c>
      <c r="D1794" s="48">
        <v>73.8</v>
      </c>
      <c r="E1794" s="49">
        <v>39.231400000000001</v>
      </c>
      <c r="F1794" s="49">
        <v>2.8402E-2</v>
      </c>
      <c r="G1794" s="49">
        <v>16.482099999999999</v>
      </c>
      <c r="H1794" s="49">
        <v>0.28845300000000001</v>
      </c>
      <c r="I1794" s="49">
        <v>0.21837000000000001</v>
      </c>
      <c r="J1794" s="49">
        <v>43.2759</v>
      </c>
      <c r="K1794" s="49">
        <v>0.241123</v>
      </c>
      <c r="L1794" s="49">
        <v>99.796518000000006</v>
      </c>
      <c r="M1794" s="47"/>
      <c r="N1794" s="50">
        <v>0.99564393739951529</v>
      </c>
      <c r="O1794" s="50">
        <v>5.6989465694501915E-4</v>
      </c>
      <c r="P1794" s="50">
        <v>0.34981528825556529</v>
      </c>
      <c r="Q1794" s="50">
        <v>5.8882901168584726E-3</v>
      </c>
      <c r="R1794" s="50">
        <v>4.6940635012206883E-3</v>
      </c>
      <c r="S1794" s="50">
        <v>1.6372873305653943</v>
      </c>
      <c r="T1794" s="50">
        <v>6.5564164757807757E-3</v>
      </c>
      <c r="U1794" s="50">
        <v>3.0013755717430515</v>
      </c>
      <c r="V1794" s="51">
        <v>82.395710974246171</v>
      </c>
      <c r="X1794" s="49">
        <v>0.21285599999999999</v>
      </c>
      <c r="Y1794" s="49">
        <v>56.914499999999997</v>
      </c>
      <c r="Z1794" s="49">
        <v>0.44831599999999999</v>
      </c>
      <c r="AA1794" s="49">
        <v>7.53078</v>
      </c>
      <c r="AB1794" s="49">
        <v>6.3921999999999999</v>
      </c>
      <c r="AC1794" s="49">
        <v>0.17990600000000001</v>
      </c>
      <c r="AD1794" s="49">
        <v>5.1670999999999996</v>
      </c>
      <c r="AE1794" s="312"/>
      <c r="AF1794" s="343" t="s">
        <v>1744</v>
      </c>
      <c r="AG1794" s="343">
        <v>30</v>
      </c>
      <c r="AH1794" s="343">
        <v>15</v>
      </c>
      <c r="AI1794" s="343"/>
      <c r="AJ1794" s="343"/>
      <c r="AK1794" s="343"/>
      <c r="AL1794" s="343"/>
      <c r="AM1794" s="343"/>
      <c r="AN1794" s="343"/>
      <c r="AO1794" s="343"/>
      <c r="AP1794" s="343"/>
      <c r="AQ1794" s="343"/>
      <c r="AR1794" s="343"/>
      <c r="AS1794" s="343"/>
      <c r="AT1794" s="343"/>
      <c r="AU1794" s="343"/>
      <c r="AV1794" s="343"/>
      <c r="AW1794" s="343"/>
      <c r="AX1794" s="343"/>
      <c r="AY1794" s="343"/>
      <c r="AZ1794" s="343"/>
      <c r="BA1794" s="343"/>
      <c r="BB1794" s="343"/>
      <c r="BC1794" s="343"/>
      <c r="BD1794" s="343"/>
      <c r="BE1794" s="475"/>
      <c r="BF1794" s="475"/>
      <c r="BG1794" s="475"/>
      <c r="BH1794" s="475"/>
      <c r="BI1794" s="475"/>
      <c r="BJ1794" s="475"/>
      <c r="BK1794" s="475"/>
      <c r="BL1794" s="475"/>
      <c r="BM1794" s="475"/>
      <c r="BN1794" s="475"/>
      <c r="BO1794" s="475"/>
      <c r="BP1794" s="306"/>
      <c r="BQ1794" s="496"/>
      <c r="BR1794" s="496"/>
      <c r="BS1794" s="496"/>
      <c r="BT1794" s="496"/>
      <c r="BU1794" s="496"/>
      <c r="BV1794" s="496"/>
    </row>
    <row r="1795" spans="1:74" s="52" customFormat="1" ht="12.75">
      <c r="A1795" s="45">
        <v>2735.6132650573031</v>
      </c>
      <c r="B1795" s="46" t="s">
        <v>342</v>
      </c>
      <c r="C1795" s="47" t="s">
        <v>318</v>
      </c>
      <c r="D1795" s="48">
        <v>79.95</v>
      </c>
      <c r="E1795" s="49">
        <v>38.956200000000003</v>
      </c>
      <c r="F1795" s="49">
        <v>3.7044000000000001E-2</v>
      </c>
      <c r="G1795" s="49">
        <v>16.525300000000001</v>
      </c>
      <c r="H1795" s="49">
        <v>0.29613200000000001</v>
      </c>
      <c r="I1795" s="49">
        <v>0.21690999999999999</v>
      </c>
      <c r="J1795" s="49">
        <v>43.157800000000002</v>
      </c>
      <c r="K1795" s="49">
        <v>0.24896299999999999</v>
      </c>
      <c r="L1795" s="49">
        <v>99.465347000000008</v>
      </c>
      <c r="M1795" s="47"/>
      <c r="N1795" s="50">
        <v>0.99287930731745699</v>
      </c>
      <c r="O1795" s="50">
        <v>7.4647138349072655E-4</v>
      </c>
      <c r="P1795" s="50">
        <v>0.35222908875046288</v>
      </c>
      <c r="Q1795" s="50">
        <v>6.0708444446291891E-3</v>
      </c>
      <c r="R1795" s="50">
        <v>4.6825797899433799E-3</v>
      </c>
      <c r="S1795" s="50">
        <v>1.6397880473649338</v>
      </c>
      <c r="T1795" s="50">
        <v>6.7984878987064875E-3</v>
      </c>
      <c r="U1795" s="50">
        <v>3.0040058012716027</v>
      </c>
      <c r="V1795" s="51">
        <v>82.317968938894793</v>
      </c>
      <c r="X1795" s="49">
        <v>0.213614</v>
      </c>
      <c r="Y1795" s="49">
        <v>41.056399999999996</v>
      </c>
      <c r="Z1795" s="49">
        <v>0.44789499999999999</v>
      </c>
      <c r="AA1795" s="49">
        <v>7.4076599999999999</v>
      </c>
      <c r="AB1795" s="49">
        <v>6.46387</v>
      </c>
      <c r="AC1795" s="49">
        <v>0.18016199999999999</v>
      </c>
      <c r="AD1795" s="49">
        <v>5.0132399999999997</v>
      </c>
      <c r="AE1795" s="312"/>
      <c r="AF1795" s="343" t="s">
        <v>1744</v>
      </c>
      <c r="AG1795" s="343">
        <v>30</v>
      </c>
      <c r="AH1795" s="343">
        <v>15</v>
      </c>
      <c r="AI1795" s="343"/>
      <c r="AJ1795" s="343"/>
      <c r="AK1795" s="343"/>
      <c r="AL1795" s="343"/>
      <c r="AM1795" s="343"/>
      <c r="AN1795" s="343"/>
      <c r="AO1795" s="343"/>
      <c r="AP1795" s="343"/>
      <c r="AQ1795" s="343"/>
      <c r="AR1795" s="343"/>
      <c r="AS1795" s="343"/>
      <c r="AT1795" s="343"/>
      <c r="AU1795" s="343"/>
      <c r="AV1795" s="343"/>
      <c r="AW1795" s="343"/>
      <c r="AX1795" s="343"/>
      <c r="AY1795" s="343"/>
      <c r="AZ1795" s="343"/>
      <c r="BA1795" s="343"/>
      <c r="BB1795" s="343"/>
      <c r="BC1795" s="343"/>
      <c r="BD1795" s="343"/>
      <c r="BE1795" s="475"/>
      <c r="BF1795" s="475"/>
      <c r="BG1795" s="475"/>
      <c r="BH1795" s="475"/>
      <c r="BI1795" s="475"/>
      <c r="BJ1795" s="475"/>
      <c r="BK1795" s="475"/>
      <c r="BL1795" s="475"/>
      <c r="BM1795" s="475"/>
      <c r="BN1795" s="475"/>
      <c r="BO1795" s="475"/>
      <c r="BP1795" s="306"/>
      <c r="BQ1795" s="496"/>
      <c r="BR1795" s="496"/>
      <c r="BS1795" s="496"/>
      <c r="BT1795" s="496"/>
      <c r="BU1795" s="496"/>
      <c r="BV1795" s="496"/>
    </row>
    <row r="1796" spans="1:74" s="52" customFormat="1" ht="12.75">
      <c r="A1796" s="45">
        <v>2735.6132650573031</v>
      </c>
      <c r="B1796" s="46" t="s">
        <v>342</v>
      </c>
      <c r="C1796" s="47" t="s">
        <v>318</v>
      </c>
      <c r="D1796" s="48">
        <v>86.100000000000009</v>
      </c>
      <c r="E1796" s="49">
        <v>39.081000000000003</v>
      </c>
      <c r="F1796" s="49">
        <v>4.1098999999999997E-2</v>
      </c>
      <c r="G1796" s="49">
        <v>16.548999999999999</v>
      </c>
      <c r="H1796" s="49">
        <v>0.30835000000000001</v>
      </c>
      <c r="I1796" s="49">
        <v>0.21419299999999999</v>
      </c>
      <c r="J1796" s="49">
        <v>43.236699999999999</v>
      </c>
      <c r="K1796" s="49">
        <v>0.260463</v>
      </c>
      <c r="L1796" s="49">
        <v>99.719348000000011</v>
      </c>
      <c r="M1796" s="47"/>
      <c r="N1796" s="50">
        <v>0.9933891769498906</v>
      </c>
      <c r="O1796" s="50">
        <v>8.2596268271478495E-4</v>
      </c>
      <c r="P1796" s="50">
        <v>0.35178839299177211</v>
      </c>
      <c r="Q1796" s="50">
        <v>6.3043686581617303E-3</v>
      </c>
      <c r="R1796" s="50">
        <v>4.6115271410118756E-3</v>
      </c>
      <c r="S1796" s="50">
        <v>1.6383807670368462</v>
      </c>
      <c r="T1796" s="50">
        <v>7.093448859905158E-3</v>
      </c>
      <c r="U1796" s="50">
        <v>3.0032487287750946</v>
      </c>
      <c r="V1796" s="51">
        <v>82.32369388204603</v>
      </c>
      <c r="X1796" s="49">
        <v>0.21323</v>
      </c>
      <c r="Y1796" s="49">
        <v>38.147300000000001</v>
      </c>
      <c r="Z1796" s="49">
        <v>0.447409</v>
      </c>
      <c r="AA1796" s="49">
        <v>7.0006300000000001</v>
      </c>
      <c r="AB1796" s="49">
        <v>6.5366999999999997</v>
      </c>
      <c r="AC1796" s="49">
        <v>0.18005499999999999</v>
      </c>
      <c r="AD1796" s="49">
        <v>4.7794800000000004</v>
      </c>
      <c r="AE1796" s="312"/>
      <c r="AF1796" s="343" t="s">
        <v>1744</v>
      </c>
      <c r="AG1796" s="343">
        <v>30</v>
      </c>
      <c r="AH1796" s="343">
        <v>15</v>
      </c>
      <c r="AI1796" s="343"/>
      <c r="AJ1796" s="343"/>
      <c r="AK1796" s="343"/>
      <c r="AL1796" s="343"/>
      <c r="AM1796" s="343"/>
      <c r="AN1796" s="343"/>
      <c r="AO1796" s="343"/>
      <c r="AP1796" s="343"/>
      <c r="AQ1796" s="343"/>
      <c r="AR1796" s="343"/>
      <c r="AS1796" s="343"/>
      <c r="AT1796" s="343"/>
      <c r="AU1796" s="343"/>
      <c r="AV1796" s="343"/>
      <c r="AW1796" s="343"/>
      <c r="AX1796" s="343"/>
      <c r="AY1796" s="343"/>
      <c r="AZ1796" s="343"/>
      <c r="BA1796" s="343"/>
      <c r="BB1796" s="343"/>
      <c r="BC1796" s="343"/>
      <c r="BD1796" s="343"/>
      <c r="BE1796" s="475"/>
      <c r="BF1796" s="475"/>
      <c r="BG1796" s="475"/>
      <c r="BH1796" s="475"/>
      <c r="BI1796" s="475"/>
      <c r="BJ1796" s="475"/>
      <c r="BK1796" s="475"/>
      <c r="BL1796" s="475"/>
      <c r="BM1796" s="475"/>
      <c r="BN1796" s="475"/>
      <c r="BO1796" s="475"/>
      <c r="BP1796" s="306"/>
      <c r="BQ1796" s="496"/>
      <c r="BR1796" s="496"/>
      <c r="BS1796" s="496"/>
      <c r="BT1796" s="496"/>
      <c r="BU1796" s="496"/>
      <c r="BV1796" s="496"/>
    </row>
    <row r="1797" spans="1:74" s="52" customFormat="1" ht="12.75">
      <c r="A1797" s="45">
        <v>2735.6132650573031</v>
      </c>
      <c r="B1797" s="46" t="s">
        <v>342</v>
      </c>
      <c r="C1797" s="47" t="s">
        <v>318</v>
      </c>
      <c r="D1797" s="48">
        <v>92.250000000000014</v>
      </c>
      <c r="E1797" s="49">
        <v>39.079300000000003</v>
      </c>
      <c r="F1797" s="49">
        <v>5.6809999999999999E-2</v>
      </c>
      <c r="G1797" s="49">
        <v>16.584700000000002</v>
      </c>
      <c r="H1797" s="49">
        <v>0.32048300000000002</v>
      </c>
      <c r="I1797" s="49">
        <v>0.22726099999999999</v>
      </c>
      <c r="J1797" s="49">
        <v>43.280999999999999</v>
      </c>
      <c r="K1797" s="49">
        <v>0.24299799999999999</v>
      </c>
      <c r="L1797" s="49">
        <v>99.821489</v>
      </c>
      <c r="M1797" s="47"/>
      <c r="N1797" s="50">
        <v>0.99250542479510484</v>
      </c>
      <c r="O1797" s="50">
        <v>1.1407390735692451E-3</v>
      </c>
      <c r="P1797" s="50">
        <v>0.35224896627669505</v>
      </c>
      <c r="Q1797" s="50">
        <v>6.5468893817913357E-3</v>
      </c>
      <c r="R1797" s="50">
        <v>4.8887380328586968E-3</v>
      </c>
      <c r="S1797" s="50">
        <v>1.6386716693745342</v>
      </c>
      <c r="T1797" s="50">
        <v>6.6122072872985948E-3</v>
      </c>
      <c r="U1797" s="50">
        <v>3.0034807885004864</v>
      </c>
      <c r="V1797" s="51">
        <v>82.307232143310699</v>
      </c>
      <c r="X1797" s="49">
        <v>0.21324100000000001</v>
      </c>
      <c r="Y1797" s="49">
        <v>26.900200000000002</v>
      </c>
      <c r="Z1797" s="49">
        <v>0.447019</v>
      </c>
      <c r="AA1797" s="49">
        <v>6.8919899999999998</v>
      </c>
      <c r="AB1797" s="49">
        <v>6.1375799999999998</v>
      </c>
      <c r="AC1797" s="49">
        <v>0.17998700000000001</v>
      </c>
      <c r="AD1797" s="49">
        <v>5.0929700000000002</v>
      </c>
      <c r="AE1797" s="312"/>
      <c r="AF1797" s="343" t="s">
        <v>1744</v>
      </c>
      <c r="AG1797" s="343">
        <v>30</v>
      </c>
      <c r="AH1797" s="343">
        <v>15</v>
      </c>
      <c r="AI1797" s="343"/>
      <c r="AJ1797" s="343"/>
      <c r="AK1797" s="343"/>
      <c r="AL1797" s="343"/>
      <c r="AM1797" s="343"/>
      <c r="AN1797" s="343"/>
      <c r="AO1797" s="343"/>
      <c r="AP1797" s="343"/>
      <c r="AQ1797" s="343"/>
      <c r="AR1797" s="343"/>
      <c r="AS1797" s="343"/>
      <c r="AT1797" s="343"/>
      <c r="AU1797" s="343"/>
      <c r="AV1797" s="343"/>
      <c r="AW1797" s="343"/>
      <c r="AX1797" s="343"/>
      <c r="AY1797" s="343"/>
      <c r="AZ1797" s="343"/>
      <c r="BA1797" s="343"/>
      <c r="BB1797" s="343"/>
      <c r="BC1797" s="343"/>
      <c r="BD1797" s="343"/>
      <c r="BE1797" s="475"/>
      <c r="BF1797" s="475"/>
      <c r="BG1797" s="475"/>
      <c r="BH1797" s="475"/>
      <c r="BI1797" s="475"/>
      <c r="BJ1797" s="475"/>
      <c r="BK1797" s="475"/>
      <c r="BL1797" s="475"/>
      <c r="BM1797" s="475"/>
      <c r="BN1797" s="475"/>
      <c r="BO1797" s="475"/>
      <c r="BP1797" s="306"/>
      <c r="BQ1797" s="496"/>
      <c r="BR1797" s="496"/>
      <c r="BS1797" s="496"/>
      <c r="BT1797" s="496"/>
      <c r="BU1797" s="496"/>
      <c r="BV1797" s="496"/>
    </row>
    <row r="1798" spans="1:74" s="52" customFormat="1" ht="12.75">
      <c r="A1798" s="45">
        <v>2735.6132650573031</v>
      </c>
      <c r="B1798" s="46" t="s">
        <v>342</v>
      </c>
      <c r="C1798" s="47" t="s">
        <v>318</v>
      </c>
      <c r="D1798" s="48">
        <v>98.40000000000002</v>
      </c>
      <c r="E1798" s="49">
        <v>39.183</v>
      </c>
      <c r="F1798" s="49">
        <v>4.3359000000000002E-2</v>
      </c>
      <c r="G1798" s="49">
        <v>16.639299999999999</v>
      </c>
      <c r="H1798" s="49">
        <v>0.300508</v>
      </c>
      <c r="I1798" s="49">
        <v>0.22984199999999999</v>
      </c>
      <c r="J1798" s="49">
        <v>43.254600000000003</v>
      </c>
      <c r="K1798" s="49">
        <v>0.268511</v>
      </c>
      <c r="L1798" s="49">
        <v>99.965218000000007</v>
      </c>
      <c r="M1798" s="47"/>
      <c r="N1798" s="50">
        <v>0.99352465228563525</v>
      </c>
      <c r="O1798" s="50">
        <v>8.6923185968131153E-4</v>
      </c>
      <c r="P1798" s="50">
        <v>0.35283528469603775</v>
      </c>
      <c r="Q1798" s="50">
        <v>6.1288768364135913E-3</v>
      </c>
      <c r="R1798" s="50">
        <v>4.9362380438358455E-3</v>
      </c>
      <c r="S1798" s="50">
        <v>1.6350152558730238</v>
      </c>
      <c r="T1798" s="50">
        <v>7.2945867423350949E-3</v>
      </c>
      <c r="U1798" s="50">
        <v>3.0019817122229759</v>
      </c>
      <c r="V1798" s="51">
        <v>82.250411814409773</v>
      </c>
      <c r="X1798" s="49">
        <v>0.21291199999999999</v>
      </c>
      <c r="Y1798" s="49">
        <v>36.610599999999998</v>
      </c>
      <c r="Z1798" s="49">
        <v>0.44626700000000002</v>
      </c>
      <c r="AA1798" s="49">
        <v>7.3631099999999998</v>
      </c>
      <c r="AB1798" s="49">
        <v>6.0853900000000003</v>
      </c>
      <c r="AC1798" s="49">
        <v>0.18002000000000001</v>
      </c>
      <c r="AD1798" s="49">
        <v>4.6725399999999997</v>
      </c>
      <c r="AE1798" s="312"/>
      <c r="AF1798" s="343" t="s">
        <v>1744</v>
      </c>
      <c r="AG1798" s="343">
        <v>30</v>
      </c>
      <c r="AH1798" s="343">
        <v>15</v>
      </c>
      <c r="AI1798" s="343"/>
      <c r="AJ1798" s="343"/>
      <c r="AK1798" s="343"/>
      <c r="AL1798" s="343"/>
      <c r="AM1798" s="343"/>
      <c r="AN1798" s="343"/>
      <c r="AO1798" s="343"/>
      <c r="AP1798" s="343"/>
      <c r="AQ1798" s="343"/>
      <c r="AR1798" s="343"/>
      <c r="AS1798" s="343"/>
      <c r="AT1798" s="343"/>
      <c r="AU1798" s="343"/>
      <c r="AV1798" s="343"/>
      <c r="AW1798" s="343"/>
      <c r="AX1798" s="343"/>
      <c r="AY1798" s="343"/>
      <c r="AZ1798" s="343"/>
      <c r="BA1798" s="343"/>
      <c r="BB1798" s="343"/>
      <c r="BC1798" s="343"/>
      <c r="BD1798" s="343"/>
      <c r="BE1798" s="475"/>
      <c r="BF1798" s="475"/>
      <c r="BG1798" s="475"/>
      <c r="BH1798" s="475"/>
      <c r="BI1798" s="475"/>
      <c r="BJ1798" s="475"/>
      <c r="BK1798" s="475"/>
      <c r="BL1798" s="475"/>
      <c r="BM1798" s="475"/>
      <c r="BN1798" s="475"/>
      <c r="BO1798" s="475"/>
      <c r="BP1798" s="306"/>
      <c r="BQ1798" s="496"/>
      <c r="BR1798" s="496"/>
      <c r="BS1798" s="496"/>
      <c r="BT1798" s="496"/>
      <c r="BU1798" s="496"/>
      <c r="BV1798" s="496"/>
    </row>
    <row r="1799" spans="1:74" s="52" customFormat="1" ht="12.75">
      <c r="A1799" s="45">
        <v>2735.6132650573031</v>
      </c>
      <c r="B1799" s="46" t="s">
        <v>342</v>
      </c>
      <c r="C1799" s="47" t="s">
        <v>318</v>
      </c>
      <c r="D1799" s="48">
        <v>104.55000000000003</v>
      </c>
      <c r="E1799" s="49">
        <v>39.050600000000003</v>
      </c>
      <c r="F1799" s="49">
        <v>6.4839999999999995E-2</v>
      </c>
      <c r="G1799" s="49">
        <v>16.482099999999999</v>
      </c>
      <c r="H1799" s="49">
        <v>0.337426</v>
      </c>
      <c r="I1799" s="49">
        <v>0.23833799999999999</v>
      </c>
      <c r="J1799" s="49">
        <v>43.239100000000001</v>
      </c>
      <c r="K1799" s="49">
        <v>0.23910799999999999</v>
      </c>
      <c r="L1799" s="49">
        <v>99.694699</v>
      </c>
      <c r="M1799" s="47"/>
      <c r="N1799" s="50">
        <v>0.9925163125968598</v>
      </c>
      <c r="O1799" s="50">
        <v>1.3029518401335308E-3</v>
      </c>
      <c r="P1799" s="50">
        <v>0.35033092928207787</v>
      </c>
      <c r="Q1799" s="50">
        <v>6.8981459416920365E-3</v>
      </c>
      <c r="R1799" s="50">
        <v>5.1308459115572301E-3</v>
      </c>
      <c r="S1799" s="50">
        <v>1.6383064219416725</v>
      </c>
      <c r="T1799" s="50">
        <v>6.5112099124547563E-3</v>
      </c>
      <c r="U1799" s="50">
        <v>3.0022904728585895</v>
      </c>
      <c r="V1799" s="51">
        <v>82.383367733363045</v>
      </c>
      <c r="X1799" s="49">
        <v>0.213309</v>
      </c>
      <c r="Y1799" s="49">
        <v>25.163799999999998</v>
      </c>
      <c r="Z1799" s="49">
        <v>0.44857599999999997</v>
      </c>
      <c r="AA1799" s="49">
        <v>6.65787</v>
      </c>
      <c r="AB1799" s="49">
        <v>6.0049799999999998</v>
      </c>
      <c r="AC1799" s="49">
        <v>0.179981</v>
      </c>
      <c r="AD1799" s="49">
        <v>5.1238799999999998</v>
      </c>
      <c r="AE1799" s="312"/>
      <c r="AF1799" s="343" t="s">
        <v>1744</v>
      </c>
      <c r="AG1799" s="343">
        <v>30</v>
      </c>
      <c r="AH1799" s="343">
        <v>15</v>
      </c>
      <c r="AI1799" s="343"/>
      <c r="AJ1799" s="343"/>
      <c r="AK1799" s="343"/>
      <c r="AL1799" s="343"/>
      <c r="AM1799" s="343"/>
      <c r="AN1799" s="343"/>
      <c r="AO1799" s="343"/>
      <c r="AP1799" s="343"/>
      <c r="AQ1799" s="343"/>
      <c r="AR1799" s="343"/>
      <c r="AS1799" s="343"/>
      <c r="AT1799" s="343"/>
      <c r="AU1799" s="343"/>
      <c r="AV1799" s="343"/>
      <c r="AW1799" s="343"/>
      <c r="AX1799" s="343"/>
      <c r="AY1799" s="343"/>
      <c r="AZ1799" s="343"/>
      <c r="BA1799" s="343"/>
      <c r="BB1799" s="343"/>
      <c r="BC1799" s="343"/>
      <c r="BD1799" s="343"/>
      <c r="BE1799" s="475"/>
      <c r="BF1799" s="475"/>
      <c r="BG1799" s="475"/>
      <c r="BH1799" s="475"/>
      <c r="BI1799" s="475"/>
      <c r="BJ1799" s="475"/>
      <c r="BK1799" s="475"/>
      <c r="BL1799" s="475"/>
      <c r="BM1799" s="475"/>
      <c r="BN1799" s="475"/>
      <c r="BO1799" s="475"/>
      <c r="BP1799" s="306"/>
      <c r="BQ1799" s="496"/>
      <c r="BR1799" s="496"/>
      <c r="BS1799" s="496"/>
      <c r="BT1799" s="496"/>
      <c r="BU1799" s="496"/>
      <c r="BV1799" s="496"/>
    </row>
    <row r="1800" spans="1:74" s="52" customFormat="1" ht="12.75">
      <c r="A1800" s="38"/>
      <c r="B1800" s="46"/>
      <c r="C1800" s="47"/>
      <c r="D1800" s="48"/>
      <c r="E1800" s="49"/>
      <c r="F1800" s="49"/>
      <c r="G1800" s="49"/>
      <c r="H1800" s="49"/>
      <c r="I1800" s="49"/>
      <c r="J1800" s="49"/>
      <c r="K1800" s="49"/>
      <c r="L1800" s="49"/>
      <c r="M1800" s="47"/>
      <c r="N1800" s="50"/>
      <c r="O1800" s="50"/>
      <c r="P1800" s="50"/>
      <c r="Q1800" s="50"/>
      <c r="R1800" s="50"/>
      <c r="S1800" s="50"/>
      <c r="T1800" s="50"/>
      <c r="U1800" s="50"/>
      <c r="V1800" s="51"/>
      <c r="AE1800" s="312"/>
      <c r="AF1800" s="312"/>
      <c r="AG1800" s="312"/>
      <c r="AH1800" s="312"/>
      <c r="AI1800" s="312"/>
      <c r="AJ1800" s="312"/>
      <c r="AK1800" s="312"/>
      <c r="AL1800" s="312"/>
      <c r="AM1800" s="312"/>
      <c r="AN1800" s="312"/>
      <c r="AO1800" s="312"/>
      <c r="AP1800" s="312"/>
      <c r="AQ1800" s="312"/>
      <c r="AR1800" s="312"/>
      <c r="AS1800" s="312"/>
      <c r="AT1800" s="312"/>
      <c r="AU1800" s="312"/>
      <c r="AV1800" s="312"/>
      <c r="AW1800" s="312"/>
      <c r="AX1800" s="312"/>
      <c r="AY1800" s="312"/>
      <c r="AZ1800" s="312"/>
      <c r="BA1800" s="312"/>
      <c r="BB1800" s="312"/>
      <c r="BC1800" s="312"/>
      <c r="BD1800" s="312"/>
      <c r="BE1800" s="306"/>
      <c r="BF1800" s="306"/>
      <c r="BG1800" s="306"/>
      <c r="BH1800" s="306"/>
      <c r="BI1800" s="306"/>
      <c r="BJ1800" s="306"/>
      <c r="BK1800" s="306"/>
      <c r="BL1800" s="306"/>
      <c r="BM1800" s="306"/>
      <c r="BN1800" s="306"/>
      <c r="BO1800" s="306"/>
      <c r="BP1800" s="306"/>
      <c r="BQ1800" s="496"/>
      <c r="BR1800" s="496"/>
      <c r="BS1800" s="496"/>
      <c r="BT1800" s="496"/>
      <c r="BU1800" s="496"/>
      <c r="BV1800" s="496"/>
    </row>
    <row r="1801" spans="1:74" s="52" customFormat="1" ht="12.75">
      <c r="A1801" s="45">
        <v>2735.6132650573031</v>
      </c>
      <c r="B1801" s="46" t="s">
        <v>342</v>
      </c>
      <c r="C1801" s="47" t="s">
        <v>357</v>
      </c>
      <c r="D1801" s="48">
        <v>0</v>
      </c>
      <c r="E1801" s="49">
        <v>39.754600000000003</v>
      </c>
      <c r="F1801" s="49">
        <v>5.6877999999999998E-2</v>
      </c>
      <c r="G1801" s="49">
        <v>16.012799999999999</v>
      </c>
      <c r="H1801" s="49">
        <v>0.30641499999999999</v>
      </c>
      <c r="I1801" s="49">
        <v>0.20472899999999999</v>
      </c>
      <c r="J1801" s="49">
        <v>43.648400000000002</v>
      </c>
      <c r="K1801" s="49">
        <v>0.28321800000000003</v>
      </c>
      <c r="L1801" s="49">
        <v>100.310258</v>
      </c>
      <c r="M1801" s="47"/>
      <c r="N1801" s="50">
        <v>1.0002355170981763</v>
      </c>
      <c r="O1801" s="50">
        <v>1.1314480431020122E-3</v>
      </c>
      <c r="P1801" s="50">
        <v>0.33692881693637916</v>
      </c>
      <c r="Q1801" s="50">
        <v>6.2011008958168107E-3</v>
      </c>
      <c r="R1801" s="50">
        <v>4.3629475093774767E-3</v>
      </c>
      <c r="S1801" s="50">
        <v>1.6371623848742076</v>
      </c>
      <c r="T1801" s="50">
        <v>7.634724722057477E-3</v>
      </c>
      <c r="U1801" s="50">
        <v>2.9949384889912842</v>
      </c>
      <c r="V1801" s="51">
        <v>82.932459420954999</v>
      </c>
      <c r="X1801" s="49">
        <v>0.211395</v>
      </c>
      <c r="Y1801" s="49">
        <v>28.602</v>
      </c>
      <c r="Z1801" s="49">
        <v>0.454822</v>
      </c>
      <c r="AA1801" s="49">
        <v>7.1612499999999999</v>
      </c>
      <c r="AB1801" s="49">
        <v>6.8590200000000001</v>
      </c>
      <c r="AC1801" s="49">
        <v>0.178176</v>
      </c>
      <c r="AD1801" s="49">
        <v>4.4525399999999999</v>
      </c>
      <c r="AE1801" s="226"/>
      <c r="AF1801" s="226" t="s">
        <v>435</v>
      </c>
      <c r="AG1801" s="311">
        <v>30</v>
      </c>
      <c r="AH1801" s="311">
        <v>15</v>
      </c>
      <c r="AI1801" s="311"/>
      <c r="AJ1801" s="311"/>
      <c r="AK1801" s="311"/>
      <c r="AL1801" s="311"/>
      <c r="AM1801" s="311"/>
      <c r="AN1801" s="311"/>
      <c r="AO1801" s="311"/>
      <c r="AP1801" s="311"/>
      <c r="AQ1801" s="311"/>
      <c r="AR1801" s="311"/>
      <c r="AS1801" s="311"/>
      <c r="AT1801" s="311"/>
      <c r="AU1801" s="311"/>
      <c r="AV1801" s="311"/>
      <c r="AW1801" s="311"/>
      <c r="AX1801" s="311"/>
      <c r="AY1801" s="311"/>
      <c r="AZ1801" s="311"/>
      <c r="BA1801" s="311"/>
      <c r="BB1801" s="311"/>
      <c r="BC1801" s="311"/>
      <c r="BD1801" s="311"/>
      <c r="BE1801" s="491"/>
      <c r="BF1801" s="491"/>
      <c r="BG1801" s="491"/>
      <c r="BH1801" s="491"/>
      <c r="BI1801" s="491"/>
      <c r="BJ1801" s="491"/>
      <c r="BK1801" s="491"/>
      <c r="BL1801" s="491"/>
      <c r="BM1801" s="491"/>
      <c r="BN1801" s="491"/>
      <c r="BO1801" s="491"/>
      <c r="BP1801" s="306"/>
      <c r="BQ1801" s="496"/>
      <c r="BR1801" s="496"/>
      <c r="BS1801" s="496"/>
      <c r="BT1801" s="496"/>
      <c r="BU1801" s="496"/>
      <c r="BV1801" s="496"/>
    </row>
    <row r="1802" spans="1:74" s="52" customFormat="1" ht="12.75">
      <c r="A1802" s="45">
        <v>2735.6132650573031</v>
      </c>
      <c r="B1802" s="46" t="s">
        <v>342</v>
      </c>
      <c r="C1802" s="47" t="s">
        <v>357</v>
      </c>
      <c r="D1802" s="48">
        <v>5.01570870144762</v>
      </c>
      <c r="E1802" s="49">
        <v>39.682699999999997</v>
      </c>
      <c r="F1802" s="49">
        <v>3.2667000000000002E-2</v>
      </c>
      <c r="G1802" s="49">
        <v>15.9057</v>
      </c>
      <c r="H1802" s="49">
        <v>0.300041</v>
      </c>
      <c r="I1802" s="49">
        <v>0.230352</v>
      </c>
      <c r="J1802" s="49">
        <v>43.632800000000003</v>
      </c>
      <c r="K1802" s="49">
        <v>0.26679700000000001</v>
      </c>
      <c r="L1802" s="49">
        <v>100.07324299999999</v>
      </c>
      <c r="M1802" s="47"/>
      <c r="N1802" s="50">
        <v>1.0008781813962089</v>
      </c>
      <c r="O1802" s="50">
        <v>6.5142538121772087E-4</v>
      </c>
      <c r="P1802" s="50">
        <v>0.33549711435398211</v>
      </c>
      <c r="Q1802" s="50">
        <v>6.087016862182687E-3</v>
      </c>
      <c r="R1802" s="50">
        <v>4.9210495134521803E-3</v>
      </c>
      <c r="S1802" s="50">
        <v>1.6405959576950295</v>
      </c>
      <c r="T1802" s="50">
        <v>7.2097233023302428E-3</v>
      </c>
      <c r="U1802" s="50">
        <v>2.9964999682833873</v>
      </c>
      <c r="V1802" s="51">
        <v>83.022200770831859</v>
      </c>
      <c r="X1802" s="49">
        <v>0.21166499999999999</v>
      </c>
      <c r="Y1802" s="49">
        <v>49.649900000000002</v>
      </c>
      <c r="Z1802" s="49">
        <v>0.456289</v>
      </c>
      <c r="AA1802" s="49">
        <v>7.3404400000000001</v>
      </c>
      <c r="AB1802" s="49">
        <v>6.1980500000000003</v>
      </c>
      <c r="AC1802" s="49">
        <v>0.17819499999999999</v>
      </c>
      <c r="AD1802" s="49">
        <v>4.6308299999999996</v>
      </c>
      <c r="AE1802" s="226"/>
      <c r="AF1802" s="226" t="s">
        <v>435</v>
      </c>
      <c r="AG1802" s="311">
        <v>30</v>
      </c>
      <c r="AH1802" s="311">
        <v>15</v>
      </c>
      <c r="AI1802" s="311"/>
      <c r="AJ1802" s="311"/>
      <c r="AK1802" s="311"/>
      <c r="AL1802" s="311"/>
      <c r="AM1802" s="311"/>
      <c r="AN1802" s="311"/>
      <c r="AO1802" s="311"/>
      <c r="AP1802" s="311"/>
      <c r="AQ1802" s="311"/>
      <c r="AR1802" s="311"/>
      <c r="AS1802" s="311"/>
      <c r="AT1802" s="311"/>
      <c r="AU1802" s="311"/>
      <c r="AV1802" s="311"/>
      <c r="AW1802" s="311"/>
      <c r="AX1802" s="311"/>
      <c r="AY1802" s="311"/>
      <c r="AZ1802" s="311"/>
      <c r="BA1802" s="311"/>
      <c r="BB1802" s="311"/>
      <c r="BC1802" s="311"/>
      <c r="BD1802" s="311"/>
      <c r="BE1802" s="491"/>
      <c r="BF1802" s="491"/>
      <c r="BG1802" s="491"/>
      <c r="BH1802" s="491"/>
      <c r="BI1802" s="491"/>
      <c r="BJ1802" s="491"/>
      <c r="BK1802" s="491"/>
      <c r="BL1802" s="491"/>
      <c r="BM1802" s="491"/>
      <c r="BN1802" s="491"/>
      <c r="BO1802" s="491"/>
      <c r="BP1802" s="306"/>
      <c r="BQ1802" s="496"/>
      <c r="BR1802" s="496"/>
      <c r="BS1802" s="496"/>
      <c r="BT1802" s="496"/>
      <c r="BU1802" s="496"/>
      <c r="BV1802" s="496"/>
    </row>
    <row r="1803" spans="1:74" s="52" customFormat="1" ht="12.75">
      <c r="A1803" s="45">
        <v>2735.6132650573031</v>
      </c>
      <c r="B1803" s="46" t="s">
        <v>342</v>
      </c>
      <c r="C1803" s="47" t="s">
        <v>357</v>
      </c>
      <c r="D1803" s="48">
        <v>10.01570870144762</v>
      </c>
      <c r="E1803" s="49">
        <v>39.591700000000003</v>
      </c>
      <c r="F1803" s="49">
        <v>4.9395000000000001E-2</v>
      </c>
      <c r="G1803" s="49">
        <v>16.331199999999999</v>
      </c>
      <c r="H1803" s="49">
        <v>0.28539900000000001</v>
      </c>
      <c r="I1803" s="49">
        <v>0.199239</v>
      </c>
      <c r="J1803" s="49">
        <v>43.5687</v>
      </c>
      <c r="K1803" s="49">
        <v>0.27538099999999999</v>
      </c>
      <c r="L1803" s="49">
        <v>100.32337299999999</v>
      </c>
      <c r="M1803" s="47"/>
      <c r="N1803" s="50">
        <v>0.99801888029840113</v>
      </c>
      <c r="O1803" s="50">
        <v>9.8444852377184075E-4</v>
      </c>
      <c r="P1803" s="50">
        <v>0.3442775460043071</v>
      </c>
      <c r="Q1803" s="50">
        <v>5.7866997186149828E-3</v>
      </c>
      <c r="R1803" s="50">
        <v>4.2539727125684764E-3</v>
      </c>
      <c r="S1803" s="50">
        <v>1.6372603875258722</v>
      </c>
      <c r="T1803" s="50">
        <v>7.4374871324045279E-3</v>
      </c>
      <c r="U1803" s="50">
        <v>2.998683688828645</v>
      </c>
      <c r="V1803" s="51">
        <v>82.625740331351395</v>
      </c>
      <c r="X1803" s="49">
        <v>0.21197199999999999</v>
      </c>
      <c r="Y1803" s="49">
        <v>32.289000000000001</v>
      </c>
      <c r="Z1803" s="49">
        <v>0.44996999999999998</v>
      </c>
      <c r="AA1803" s="49">
        <v>7.80863</v>
      </c>
      <c r="AB1803" s="49">
        <v>7.0343200000000001</v>
      </c>
      <c r="AC1803" s="49">
        <v>0.178478</v>
      </c>
      <c r="AD1803" s="49">
        <v>4.4768999999999997</v>
      </c>
      <c r="AE1803" s="226"/>
      <c r="AF1803" s="226" t="s">
        <v>435</v>
      </c>
      <c r="AG1803" s="311">
        <v>30</v>
      </c>
      <c r="AH1803" s="311">
        <v>15</v>
      </c>
      <c r="AI1803" s="311"/>
      <c r="AJ1803" s="311"/>
      <c r="AK1803" s="311"/>
      <c r="AL1803" s="311"/>
      <c r="AM1803" s="311"/>
      <c r="AN1803" s="311"/>
      <c r="AO1803" s="311"/>
      <c r="AP1803" s="311"/>
      <c r="AQ1803" s="311"/>
      <c r="AR1803" s="311"/>
      <c r="AS1803" s="311"/>
      <c r="AT1803" s="311"/>
      <c r="AU1803" s="311"/>
      <c r="AV1803" s="311"/>
      <c r="AW1803" s="311"/>
      <c r="AX1803" s="311"/>
      <c r="AY1803" s="311"/>
      <c r="AZ1803" s="311"/>
      <c r="BA1803" s="311"/>
      <c r="BB1803" s="311"/>
      <c r="BC1803" s="311"/>
      <c r="BD1803" s="311"/>
      <c r="BE1803" s="491"/>
      <c r="BF1803" s="491"/>
      <c r="BG1803" s="491"/>
      <c r="BH1803" s="491"/>
      <c r="BI1803" s="491"/>
      <c r="BJ1803" s="491"/>
      <c r="BK1803" s="491"/>
      <c r="BL1803" s="491"/>
      <c r="BM1803" s="491"/>
      <c r="BN1803" s="491"/>
      <c r="BO1803" s="491"/>
      <c r="BP1803" s="306"/>
      <c r="BQ1803" s="496"/>
      <c r="BR1803" s="496"/>
      <c r="BS1803" s="496"/>
      <c r="BT1803" s="496"/>
      <c r="BU1803" s="496"/>
      <c r="BV1803" s="496"/>
    </row>
    <row r="1804" spans="1:74" s="52" customFormat="1" ht="12.75">
      <c r="A1804" s="45">
        <v>2735.6132650573031</v>
      </c>
      <c r="B1804" s="46" t="s">
        <v>342</v>
      </c>
      <c r="C1804" s="47" t="s">
        <v>357</v>
      </c>
      <c r="D1804" s="48">
        <v>15.01570870144762</v>
      </c>
      <c r="E1804" s="49">
        <v>39.657499999999999</v>
      </c>
      <c r="F1804" s="49">
        <v>5.5647000000000002E-2</v>
      </c>
      <c r="G1804" s="49">
        <v>16.4742</v>
      </c>
      <c r="H1804" s="49">
        <v>0.30071700000000001</v>
      </c>
      <c r="I1804" s="49">
        <v>0.23197000000000001</v>
      </c>
      <c r="J1804" s="49">
        <v>43.365699999999997</v>
      </c>
      <c r="K1804" s="49">
        <v>0.25012899999999999</v>
      </c>
      <c r="L1804" s="49">
        <v>100.376076</v>
      </c>
      <c r="M1804" s="47"/>
      <c r="N1804" s="50">
        <v>0.99942871067105354</v>
      </c>
      <c r="O1804" s="50">
        <v>1.1087755980102646E-3</v>
      </c>
      <c r="P1804" s="50">
        <v>0.34720567619484194</v>
      </c>
      <c r="Q1804" s="50">
        <v>6.0957670338765285E-3</v>
      </c>
      <c r="R1804" s="50">
        <v>4.9515828504470534E-3</v>
      </c>
      <c r="S1804" s="50">
        <v>1.6292262358470477</v>
      </c>
      <c r="T1804" s="50">
        <v>6.7537997968790259E-3</v>
      </c>
      <c r="U1804" s="50">
        <v>2.9959649447057464</v>
      </c>
      <c r="V1804" s="51">
        <v>82.432702382540612</v>
      </c>
      <c r="X1804" s="49">
        <v>0.21176200000000001</v>
      </c>
      <c r="Y1804" s="49">
        <v>28.046500000000002</v>
      </c>
      <c r="Z1804" s="49">
        <v>0.44799899999999998</v>
      </c>
      <c r="AA1804" s="49">
        <v>7.3427199999999999</v>
      </c>
      <c r="AB1804" s="49">
        <v>6.2458999999999998</v>
      </c>
      <c r="AC1804" s="49">
        <v>0.17904900000000001</v>
      </c>
      <c r="AD1804" s="49">
        <v>4.87174</v>
      </c>
      <c r="AE1804" s="226"/>
      <c r="AF1804" s="226" t="s">
        <v>435</v>
      </c>
      <c r="AG1804" s="311">
        <v>30</v>
      </c>
      <c r="AH1804" s="311">
        <v>15</v>
      </c>
      <c r="AI1804" s="311"/>
      <c r="AJ1804" s="311"/>
      <c r="AK1804" s="311"/>
      <c r="AL1804" s="311"/>
      <c r="AM1804" s="311"/>
      <c r="AN1804" s="311"/>
      <c r="AO1804" s="311"/>
      <c r="AP1804" s="311"/>
      <c r="AQ1804" s="311"/>
      <c r="AR1804" s="311"/>
      <c r="AS1804" s="311"/>
      <c r="AT1804" s="311"/>
      <c r="AU1804" s="311"/>
      <c r="AV1804" s="311"/>
      <c r="AW1804" s="311"/>
      <c r="AX1804" s="311"/>
      <c r="AY1804" s="311"/>
      <c r="AZ1804" s="311"/>
      <c r="BA1804" s="311"/>
      <c r="BB1804" s="311"/>
      <c r="BC1804" s="311"/>
      <c r="BD1804" s="311"/>
      <c r="BE1804" s="491"/>
      <c r="BF1804" s="491"/>
      <c r="BG1804" s="491"/>
      <c r="BH1804" s="491"/>
      <c r="BI1804" s="491"/>
      <c r="BJ1804" s="491"/>
      <c r="BK1804" s="491"/>
      <c r="BL1804" s="491"/>
      <c r="BM1804" s="491"/>
      <c r="BN1804" s="491"/>
      <c r="BO1804" s="491"/>
      <c r="BP1804" s="306"/>
      <c r="BQ1804" s="496"/>
      <c r="BR1804" s="496"/>
      <c r="BS1804" s="496"/>
      <c r="BT1804" s="496"/>
      <c r="BU1804" s="496"/>
      <c r="BV1804" s="496"/>
    </row>
    <row r="1805" spans="1:74" s="52" customFormat="1" ht="12.75">
      <c r="A1805" s="45">
        <v>2735.6132650573031</v>
      </c>
      <c r="B1805" s="46" t="s">
        <v>342</v>
      </c>
      <c r="C1805" s="47" t="s">
        <v>357</v>
      </c>
      <c r="D1805" s="48">
        <v>20.015708701447622</v>
      </c>
      <c r="E1805" s="49">
        <v>39.561599999999999</v>
      </c>
      <c r="F1805" s="49">
        <v>4.9834000000000003E-2</v>
      </c>
      <c r="G1805" s="49">
        <v>16.5947</v>
      </c>
      <c r="H1805" s="49">
        <v>0.31407000000000002</v>
      </c>
      <c r="I1805" s="49">
        <v>0.21449399999999999</v>
      </c>
      <c r="J1805" s="49">
        <v>43.451900000000002</v>
      </c>
      <c r="K1805" s="49">
        <v>0.27612399999999998</v>
      </c>
      <c r="L1805" s="49">
        <v>100.50279199999999</v>
      </c>
      <c r="M1805" s="47"/>
      <c r="N1805" s="50">
        <v>0.99671691252146</v>
      </c>
      <c r="O1805" s="50">
        <v>9.926568478023244E-4</v>
      </c>
      <c r="P1805" s="50">
        <v>0.34964182593884052</v>
      </c>
      <c r="Q1805" s="50">
        <v>6.3645591478681098E-3</v>
      </c>
      <c r="R1805" s="50">
        <v>4.5771892306478469E-3</v>
      </c>
      <c r="S1805" s="50">
        <v>1.6319817464598287</v>
      </c>
      <c r="T1805" s="50">
        <v>7.4534918940028548E-3</v>
      </c>
      <c r="U1805" s="50">
        <v>2.9989181792879451</v>
      </c>
      <c r="V1805" s="51">
        <v>82.355789928577892</v>
      </c>
      <c r="X1805" s="49">
        <v>0.21196899999999999</v>
      </c>
      <c r="Y1805" s="49">
        <v>32.136299999999999</v>
      </c>
      <c r="Z1805" s="49">
        <v>0.44580900000000001</v>
      </c>
      <c r="AA1805" s="49">
        <v>6.88497</v>
      </c>
      <c r="AB1805" s="49">
        <v>6.5131500000000004</v>
      </c>
      <c r="AC1805" s="49">
        <v>0.17896599999999999</v>
      </c>
      <c r="AD1805" s="49">
        <v>4.5384399999999996</v>
      </c>
      <c r="AE1805" s="226"/>
      <c r="AF1805" s="226" t="s">
        <v>435</v>
      </c>
      <c r="AG1805" s="311">
        <v>30</v>
      </c>
      <c r="AH1805" s="311">
        <v>15</v>
      </c>
      <c r="AI1805" s="311"/>
      <c r="AJ1805" s="311"/>
      <c r="AK1805" s="311"/>
      <c r="AL1805" s="311"/>
      <c r="AM1805" s="311"/>
      <c r="AN1805" s="311"/>
      <c r="AO1805" s="311"/>
      <c r="AP1805" s="311"/>
      <c r="AQ1805" s="311"/>
      <c r="AR1805" s="311"/>
      <c r="AS1805" s="311"/>
      <c r="AT1805" s="311"/>
      <c r="AU1805" s="311"/>
      <c r="AV1805" s="311"/>
      <c r="AW1805" s="311"/>
      <c r="AX1805" s="311"/>
      <c r="AY1805" s="311"/>
      <c r="AZ1805" s="311"/>
      <c r="BA1805" s="311"/>
      <c r="BB1805" s="311"/>
      <c r="BC1805" s="311"/>
      <c r="BD1805" s="311"/>
      <c r="BE1805" s="491"/>
      <c r="BF1805" s="491"/>
      <c r="BG1805" s="491"/>
      <c r="BH1805" s="491"/>
      <c r="BI1805" s="491"/>
      <c r="BJ1805" s="491"/>
      <c r="BK1805" s="491"/>
      <c r="BL1805" s="491"/>
      <c r="BM1805" s="491"/>
      <c r="BN1805" s="491"/>
      <c r="BO1805" s="491"/>
      <c r="BP1805" s="306"/>
      <c r="BQ1805" s="496"/>
      <c r="BR1805" s="496"/>
      <c r="BS1805" s="496"/>
      <c r="BT1805" s="496"/>
      <c r="BU1805" s="496"/>
      <c r="BV1805" s="496"/>
    </row>
    <row r="1806" spans="1:74" s="52" customFormat="1" ht="12.75">
      <c r="A1806" s="45">
        <v>2735.6132650573031</v>
      </c>
      <c r="B1806" s="46" t="s">
        <v>342</v>
      </c>
      <c r="C1806" s="47" t="s">
        <v>357</v>
      </c>
      <c r="D1806" s="48">
        <v>25.015708701447622</v>
      </c>
      <c r="E1806" s="49">
        <v>39.568600000000004</v>
      </c>
      <c r="F1806" s="49">
        <v>2.7635E-2</v>
      </c>
      <c r="G1806" s="49">
        <v>16.633299999999998</v>
      </c>
      <c r="H1806" s="49">
        <v>0.33788000000000001</v>
      </c>
      <c r="I1806" s="49">
        <v>0.245723</v>
      </c>
      <c r="J1806" s="49">
        <v>43.519799999999996</v>
      </c>
      <c r="K1806" s="49">
        <v>0.26017899999999999</v>
      </c>
      <c r="L1806" s="49">
        <v>100.62298899999999</v>
      </c>
      <c r="M1806" s="47"/>
      <c r="N1806" s="50">
        <v>0.99634534873059077</v>
      </c>
      <c r="O1806" s="50">
        <v>5.5016644274655789E-4</v>
      </c>
      <c r="P1806" s="50">
        <v>0.35026248762837714</v>
      </c>
      <c r="Q1806" s="50">
        <v>6.8433001870150034E-3</v>
      </c>
      <c r="R1806" s="50">
        <v>5.2407176398930836E-3</v>
      </c>
      <c r="S1806" s="50">
        <v>1.6336335712554626</v>
      </c>
      <c r="T1806" s="50">
        <v>7.0192239808059918E-3</v>
      </c>
      <c r="U1806" s="50">
        <v>3.000781316704566</v>
      </c>
      <c r="V1806" s="51">
        <v>82.344715789927108</v>
      </c>
      <c r="X1806" s="49">
        <v>0.21204000000000001</v>
      </c>
      <c r="Y1806" s="49">
        <v>57.906599999999997</v>
      </c>
      <c r="Z1806" s="49">
        <v>0.445855</v>
      </c>
      <c r="AA1806" s="49">
        <v>6.5050100000000004</v>
      </c>
      <c r="AB1806" s="49">
        <v>5.7330699999999997</v>
      </c>
      <c r="AC1806" s="49">
        <v>0.178757</v>
      </c>
      <c r="AD1806" s="49">
        <v>4.7944000000000004</v>
      </c>
      <c r="AE1806" s="226"/>
      <c r="AF1806" s="226" t="s">
        <v>435</v>
      </c>
      <c r="AG1806" s="311">
        <v>30</v>
      </c>
      <c r="AH1806" s="311">
        <v>15</v>
      </c>
      <c r="AI1806" s="311"/>
      <c r="AJ1806" s="311"/>
      <c r="AK1806" s="311"/>
      <c r="AL1806" s="311"/>
      <c r="AM1806" s="311"/>
      <c r="AN1806" s="311"/>
      <c r="AO1806" s="311"/>
      <c r="AP1806" s="311"/>
      <c r="AQ1806" s="311"/>
      <c r="AR1806" s="311"/>
      <c r="AS1806" s="311"/>
      <c r="AT1806" s="311"/>
      <c r="AU1806" s="311"/>
      <c r="AV1806" s="311"/>
      <c r="AW1806" s="311"/>
      <c r="AX1806" s="311"/>
      <c r="AY1806" s="311"/>
      <c r="AZ1806" s="311"/>
      <c r="BA1806" s="311"/>
      <c r="BB1806" s="311"/>
      <c r="BC1806" s="311"/>
      <c r="BD1806" s="311"/>
      <c r="BE1806" s="491"/>
      <c r="BF1806" s="491"/>
      <c r="BG1806" s="491"/>
      <c r="BH1806" s="491"/>
      <c r="BI1806" s="491"/>
      <c r="BJ1806" s="491"/>
      <c r="BK1806" s="491"/>
      <c r="BL1806" s="491"/>
      <c r="BM1806" s="491"/>
      <c r="BN1806" s="491"/>
      <c r="BO1806" s="491"/>
      <c r="BP1806" s="306"/>
      <c r="BQ1806" s="496"/>
      <c r="BR1806" s="496"/>
      <c r="BS1806" s="496"/>
      <c r="BT1806" s="496"/>
      <c r="BU1806" s="496"/>
      <c r="BV1806" s="496"/>
    </row>
    <row r="1807" spans="1:74" s="52" customFormat="1" ht="12.75">
      <c r="A1807" s="45">
        <v>2735.6132650573031</v>
      </c>
      <c r="B1807" s="46" t="s">
        <v>342</v>
      </c>
      <c r="C1807" s="47" t="s">
        <v>357</v>
      </c>
      <c r="D1807" s="48">
        <v>30.015708701447622</v>
      </c>
      <c r="E1807" s="49">
        <v>39.466700000000003</v>
      </c>
      <c r="F1807" s="49">
        <v>2.3257E-2</v>
      </c>
      <c r="G1807" s="49">
        <v>16.475300000000001</v>
      </c>
      <c r="H1807" s="49">
        <v>0.28589700000000001</v>
      </c>
      <c r="I1807" s="49">
        <v>0.24079400000000001</v>
      </c>
      <c r="J1807" s="49">
        <v>43.418700000000001</v>
      </c>
      <c r="K1807" s="49">
        <v>0.239978</v>
      </c>
      <c r="L1807" s="49">
        <v>100.170023</v>
      </c>
      <c r="M1807" s="47"/>
      <c r="N1807" s="50">
        <v>0.9975579769810059</v>
      </c>
      <c r="O1807" s="50">
        <v>4.647682362097988E-4</v>
      </c>
      <c r="P1807" s="50">
        <v>0.34825443575962239</v>
      </c>
      <c r="Q1807" s="50">
        <v>5.8124713057285888E-3</v>
      </c>
      <c r="R1807" s="50">
        <v>5.1551194368845126E-3</v>
      </c>
      <c r="S1807" s="50">
        <v>1.6360353865784945</v>
      </c>
      <c r="T1807" s="50">
        <v>6.498848432287388E-3</v>
      </c>
      <c r="U1807" s="50">
        <v>3.00035683333568</v>
      </c>
      <c r="V1807" s="51">
        <v>82.449416822121819</v>
      </c>
      <c r="X1807" s="49">
        <v>0.21230599999999999</v>
      </c>
      <c r="Y1807" s="49">
        <v>68.961699999999993</v>
      </c>
      <c r="Z1807" s="49">
        <v>0.44787500000000002</v>
      </c>
      <c r="AA1807" s="49">
        <v>7.7813400000000001</v>
      </c>
      <c r="AB1807" s="49">
        <v>5.8708299999999998</v>
      </c>
      <c r="AC1807" s="49">
        <v>0.17888000000000001</v>
      </c>
      <c r="AD1807" s="49">
        <v>5.09701</v>
      </c>
      <c r="AE1807" s="226"/>
      <c r="AF1807" s="226" t="s">
        <v>435</v>
      </c>
      <c r="AG1807" s="311">
        <v>30</v>
      </c>
      <c r="AH1807" s="311">
        <v>15</v>
      </c>
      <c r="AI1807" s="311"/>
      <c r="AJ1807" s="311"/>
      <c r="AK1807" s="311"/>
      <c r="AL1807" s="311"/>
      <c r="AM1807" s="311"/>
      <c r="AN1807" s="311"/>
      <c r="AO1807" s="311"/>
      <c r="AP1807" s="311"/>
      <c r="AQ1807" s="311"/>
      <c r="AR1807" s="311"/>
      <c r="AS1807" s="311"/>
      <c r="AT1807" s="311"/>
      <c r="AU1807" s="311"/>
      <c r="AV1807" s="311"/>
      <c r="AW1807" s="311"/>
      <c r="AX1807" s="311"/>
      <c r="AY1807" s="311"/>
      <c r="AZ1807" s="311"/>
      <c r="BA1807" s="311"/>
      <c r="BB1807" s="311"/>
      <c r="BC1807" s="311"/>
      <c r="BD1807" s="311"/>
      <c r="BE1807" s="491"/>
      <c r="BF1807" s="491"/>
      <c r="BG1807" s="491"/>
      <c r="BH1807" s="491"/>
      <c r="BI1807" s="491"/>
      <c r="BJ1807" s="491"/>
      <c r="BK1807" s="491"/>
      <c r="BL1807" s="491"/>
      <c r="BM1807" s="491"/>
      <c r="BN1807" s="491"/>
      <c r="BO1807" s="491"/>
      <c r="BP1807" s="306"/>
      <c r="BQ1807" s="496"/>
      <c r="BR1807" s="496"/>
      <c r="BS1807" s="496"/>
      <c r="BT1807" s="496"/>
      <c r="BU1807" s="496"/>
      <c r="BV1807" s="496"/>
    </row>
    <row r="1808" spans="1:74" s="52" customFormat="1" ht="12.75">
      <c r="A1808" s="45">
        <v>2735.6132650573031</v>
      </c>
      <c r="B1808" s="46" t="s">
        <v>342</v>
      </c>
      <c r="C1808" s="47" t="s">
        <v>357</v>
      </c>
      <c r="D1808" s="48">
        <v>35.015708701447622</v>
      </c>
      <c r="E1808" s="49">
        <v>39.699399999999997</v>
      </c>
      <c r="F1808" s="49">
        <v>8.6960000000000006E-3</v>
      </c>
      <c r="G1808" s="49">
        <v>16.548200000000001</v>
      </c>
      <c r="H1808" s="49">
        <v>0.34258</v>
      </c>
      <c r="I1808" s="49">
        <v>0.214675</v>
      </c>
      <c r="J1808" s="49">
        <v>43.395699999999998</v>
      </c>
      <c r="K1808" s="49">
        <v>0.22351799999999999</v>
      </c>
      <c r="L1808" s="49">
        <v>100.46666399999999</v>
      </c>
      <c r="M1808" s="47"/>
      <c r="N1808" s="50">
        <v>1.0001871038812196</v>
      </c>
      <c r="O1808" s="50">
        <v>1.7321769439796074E-4</v>
      </c>
      <c r="P1808" s="50">
        <v>0.34866155490296108</v>
      </c>
      <c r="Q1808" s="50">
        <v>6.9422972484756889E-3</v>
      </c>
      <c r="R1808" s="50">
        <v>4.581044582301119E-3</v>
      </c>
      <c r="S1808" s="50">
        <v>1.6298684434250617</v>
      </c>
      <c r="T1808" s="50">
        <v>6.0334741694836628E-3</v>
      </c>
      <c r="U1808" s="50">
        <v>2.9974535775125952</v>
      </c>
      <c r="V1808" s="51">
        <v>82.377747358008151</v>
      </c>
      <c r="X1808" s="49">
        <v>0.21165</v>
      </c>
      <c r="Y1808" s="49">
        <v>186.28299999999999</v>
      </c>
      <c r="Z1808" s="49">
        <v>0.44698199999999999</v>
      </c>
      <c r="AA1808" s="49">
        <v>6.51525</v>
      </c>
      <c r="AB1808" s="49">
        <v>6.5648099999999996</v>
      </c>
      <c r="AC1808" s="49">
        <v>0.17897199999999999</v>
      </c>
      <c r="AD1808" s="49">
        <v>5.3682100000000004</v>
      </c>
      <c r="AE1808" s="226"/>
      <c r="AF1808" s="226" t="s">
        <v>435</v>
      </c>
      <c r="AG1808" s="311">
        <v>30</v>
      </c>
      <c r="AH1808" s="311">
        <v>15</v>
      </c>
      <c r="AI1808" s="311"/>
      <c r="AJ1808" s="311"/>
      <c r="AK1808" s="311"/>
      <c r="AL1808" s="311"/>
      <c r="AM1808" s="311"/>
      <c r="AN1808" s="311"/>
      <c r="AO1808" s="311"/>
      <c r="AP1808" s="311"/>
      <c r="AQ1808" s="311"/>
      <c r="AR1808" s="311"/>
      <c r="AS1808" s="311"/>
      <c r="AT1808" s="311"/>
      <c r="AU1808" s="311"/>
      <c r="AV1808" s="311"/>
      <c r="AW1808" s="311"/>
      <c r="AX1808" s="311"/>
      <c r="AY1808" s="311"/>
      <c r="AZ1808" s="311"/>
      <c r="BA1808" s="311"/>
      <c r="BB1808" s="311"/>
      <c r="BC1808" s="311"/>
      <c r="BD1808" s="311"/>
      <c r="BE1808" s="491"/>
      <c r="BF1808" s="491"/>
      <c r="BG1808" s="491"/>
      <c r="BH1808" s="491"/>
      <c r="BI1808" s="491"/>
      <c r="BJ1808" s="491"/>
      <c r="BK1808" s="491"/>
      <c r="BL1808" s="491"/>
      <c r="BM1808" s="491"/>
      <c r="BN1808" s="491"/>
      <c r="BO1808" s="491"/>
      <c r="BP1808" s="306"/>
      <c r="BQ1808" s="496"/>
      <c r="BR1808" s="496"/>
      <c r="BS1808" s="496"/>
      <c r="BT1808" s="496"/>
      <c r="BU1808" s="496"/>
      <c r="BV1808" s="496"/>
    </row>
    <row r="1809" spans="1:74" s="52" customFormat="1" ht="12.75">
      <c r="A1809" s="45">
        <v>2735.6132650573031</v>
      </c>
      <c r="B1809" s="46" t="s">
        <v>342</v>
      </c>
      <c r="C1809" s="47" t="s">
        <v>357</v>
      </c>
      <c r="D1809" s="48">
        <v>40.015708701447622</v>
      </c>
      <c r="E1809" s="49">
        <v>39.393099999999997</v>
      </c>
      <c r="F1809" s="49">
        <v>4.1914E-2</v>
      </c>
      <c r="G1809" s="49">
        <v>16.5639</v>
      </c>
      <c r="H1809" s="49">
        <v>0.29755999999999999</v>
      </c>
      <c r="I1809" s="49">
        <v>0.23725499999999999</v>
      </c>
      <c r="J1809" s="49">
        <v>43.319899999999997</v>
      </c>
      <c r="K1809" s="49">
        <v>0.248304</v>
      </c>
      <c r="L1809" s="49">
        <v>100.129306</v>
      </c>
      <c r="M1809" s="47"/>
      <c r="N1809" s="50">
        <v>0.99653287832377635</v>
      </c>
      <c r="O1809" s="50">
        <v>8.3831260712946153E-4</v>
      </c>
      <c r="P1809" s="50">
        <v>0.35042095367331821</v>
      </c>
      <c r="Q1809" s="50">
        <v>6.0546621666908813E-3</v>
      </c>
      <c r="R1809" s="50">
        <v>5.0836142243012566E-3</v>
      </c>
      <c r="S1809" s="50">
        <v>1.6336817754279214</v>
      </c>
      <c r="T1809" s="50">
        <v>6.7299654792451966E-3</v>
      </c>
      <c r="U1809" s="50">
        <v>3.0001582734222429</v>
      </c>
      <c r="V1809" s="51">
        <v>82.338568032107275</v>
      </c>
      <c r="X1809" s="49">
        <v>0.21257699999999999</v>
      </c>
      <c r="Y1809" s="49">
        <v>37.419199999999996</v>
      </c>
      <c r="Z1809" s="49">
        <v>0.44670399999999999</v>
      </c>
      <c r="AA1809" s="49">
        <v>7.2888200000000003</v>
      </c>
      <c r="AB1809" s="49">
        <v>6.1006200000000002</v>
      </c>
      <c r="AC1809" s="49">
        <v>0.179201</v>
      </c>
      <c r="AD1809" s="49">
        <v>4.9180900000000003</v>
      </c>
      <c r="AE1809" s="226"/>
      <c r="AF1809" s="226" t="s">
        <v>435</v>
      </c>
      <c r="AG1809" s="311">
        <v>30</v>
      </c>
      <c r="AH1809" s="311">
        <v>15</v>
      </c>
      <c r="AI1809" s="311"/>
      <c r="AJ1809" s="311"/>
      <c r="AK1809" s="311"/>
      <c r="AL1809" s="311"/>
      <c r="AM1809" s="311"/>
      <c r="AN1809" s="311"/>
      <c r="AO1809" s="311"/>
      <c r="AP1809" s="311"/>
      <c r="AQ1809" s="311"/>
      <c r="AR1809" s="311"/>
      <c r="AS1809" s="311"/>
      <c r="AT1809" s="311"/>
      <c r="AU1809" s="311"/>
      <c r="AV1809" s="311"/>
      <c r="AW1809" s="311"/>
      <c r="AX1809" s="311"/>
      <c r="AY1809" s="311"/>
      <c r="AZ1809" s="311"/>
      <c r="BA1809" s="311"/>
      <c r="BB1809" s="311"/>
      <c r="BC1809" s="311"/>
      <c r="BD1809" s="311"/>
      <c r="BE1809" s="491"/>
      <c r="BF1809" s="491"/>
      <c r="BG1809" s="491"/>
      <c r="BH1809" s="491"/>
      <c r="BI1809" s="491"/>
      <c r="BJ1809" s="491"/>
      <c r="BK1809" s="491"/>
      <c r="BL1809" s="491"/>
      <c r="BM1809" s="491"/>
      <c r="BN1809" s="491"/>
      <c r="BO1809" s="491"/>
      <c r="BP1809" s="306"/>
      <c r="BQ1809" s="496"/>
      <c r="BR1809" s="496"/>
      <c r="BS1809" s="496"/>
      <c r="BT1809" s="496"/>
      <c r="BU1809" s="496"/>
      <c r="BV1809" s="496"/>
    </row>
    <row r="1810" spans="1:74" s="52" customFormat="1" ht="12.75">
      <c r="A1810" s="45">
        <v>2735.6132650573031</v>
      </c>
      <c r="B1810" s="46" t="s">
        <v>342</v>
      </c>
      <c r="C1810" s="47" t="s">
        <v>357</v>
      </c>
      <c r="D1810" s="48">
        <v>45.015708701447622</v>
      </c>
      <c r="E1810" s="49">
        <v>39.556600000000003</v>
      </c>
      <c r="F1810" s="49">
        <v>1.6330000000000001E-2</v>
      </c>
      <c r="G1810" s="49">
        <v>16.604399999999998</v>
      </c>
      <c r="H1810" s="49">
        <v>0.39942800000000001</v>
      </c>
      <c r="I1810" s="49">
        <v>0.20813599999999999</v>
      </c>
      <c r="J1810" s="49">
        <v>43.458599999999997</v>
      </c>
      <c r="K1810" s="49">
        <v>0.26986599999999999</v>
      </c>
      <c r="L1810" s="49">
        <v>100.557575</v>
      </c>
      <c r="M1810" s="47"/>
      <c r="N1810" s="50">
        <v>0.99659185373368242</v>
      </c>
      <c r="O1810" s="50">
        <v>3.2528195910424965E-4</v>
      </c>
      <c r="P1810" s="50">
        <v>0.3498465199302544</v>
      </c>
      <c r="Q1810" s="50">
        <v>8.0943275586320435E-3</v>
      </c>
      <c r="R1810" s="50">
        <v>4.441516914265118E-3</v>
      </c>
      <c r="S1810" s="50">
        <v>1.6322348802217068</v>
      </c>
      <c r="T1810" s="50">
        <v>7.2845746225954832E-3</v>
      </c>
      <c r="U1810" s="50">
        <v>3.000131830742863</v>
      </c>
      <c r="V1810" s="51">
        <v>82.349538222626336</v>
      </c>
      <c r="X1810" s="49">
        <v>0.21210999999999999</v>
      </c>
      <c r="Y1810" s="49">
        <v>98.381399999999999</v>
      </c>
      <c r="Z1810" s="49">
        <v>0.44637900000000003</v>
      </c>
      <c r="AA1810" s="49">
        <v>5.5079200000000004</v>
      </c>
      <c r="AB1810" s="49">
        <v>6.7410100000000002</v>
      </c>
      <c r="AC1810" s="49">
        <v>0.17894199999999999</v>
      </c>
      <c r="AD1810" s="49">
        <v>4.5640599999999996</v>
      </c>
      <c r="AE1810" s="226"/>
      <c r="AF1810" s="226" t="s">
        <v>435</v>
      </c>
      <c r="AG1810" s="311">
        <v>30</v>
      </c>
      <c r="AH1810" s="311">
        <v>15</v>
      </c>
      <c r="AI1810" s="311"/>
      <c r="AJ1810" s="311"/>
      <c r="AK1810" s="311"/>
      <c r="AL1810" s="311"/>
      <c r="AM1810" s="311"/>
      <c r="AN1810" s="311"/>
      <c r="AO1810" s="311"/>
      <c r="AP1810" s="311"/>
      <c r="AQ1810" s="311"/>
      <c r="AR1810" s="311"/>
      <c r="AS1810" s="311"/>
      <c r="AT1810" s="311"/>
      <c r="AU1810" s="311"/>
      <c r="AV1810" s="311"/>
      <c r="AW1810" s="311"/>
      <c r="AX1810" s="311"/>
      <c r="AY1810" s="311"/>
      <c r="AZ1810" s="311"/>
      <c r="BA1810" s="311"/>
      <c r="BB1810" s="311"/>
      <c r="BC1810" s="311"/>
      <c r="BD1810" s="311"/>
      <c r="BE1810" s="491"/>
      <c r="BF1810" s="491"/>
      <c r="BG1810" s="491"/>
      <c r="BH1810" s="491"/>
      <c r="BI1810" s="491"/>
      <c r="BJ1810" s="491"/>
      <c r="BK1810" s="491"/>
      <c r="BL1810" s="491"/>
      <c r="BM1810" s="491"/>
      <c r="BN1810" s="491"/>
      <c r="BO1810" s="491"/>
      <c r="BP1810" s="306"/>
      <c r="BQ1810" s="496"/>
      <c r="BR1810" s="496"/>
      <c r="BS1810" s="496"/>
      <c r="BT1810" s="496"/>
      <c r="BU1810" s="496"/>
      <c r="BV1810" s="496"/>
    </row>
    <row r="1811" spans="1:74" s="52" customFormat="1" ht="12.75">
      <c r="A1811" s="45">
        <v>2735.6132650573031</v>
      </c>
      <c r="B1811" s="46" t="s">
        <v>342</v>
      </c>
      <c r="C1811" s="47" t="s">
        <v>357</v>
      </c>
      <c r="D1811" s="48">
        <v>50.015708701447622</v>
      </c>
      <c r="E1811" s="49">
        <v>39.593200000000003</v>
      </c>
      <c r="F1811" s="49">
        <v>1.4831E-2</v>
      </c>
      <c r="G1811" s="49">
        <v>16.5488</v>
      </c>
      <c r="H1811" s="49">
        <v>0.297738</v>
      </c>
      <c r="I1811" s="49">
        <v>0.19278500000000001</v>
      </c>
      <c r="J1811" s="49">
        <v>43.164999999999999</v>
      </c>
      <c r="K1811" s="49">
        <v>0.240893</v>
      </c>
      <c r="L1811" s="49">
        <v>100.09047700000001</v>
      </c>
      <c r="M1811" s="47"/>
      <c r="N1811" s="50">
        <v>1.0010769350581086</v>
      </c>
      <c r="O1811" s="50">
        <v>2.964781565080206E-4</v>
      </c>
      <c r="P1811" s="50">
        <v>0.34992047315461816</v>
      </c>
      <c r="Q1811" s="50">
        <v>6.055151458892509E-3</v>
      </c>
      <c r="R1811" s="50">
        <v>4.1286287320658147E-3</v>
      </c>
      <c r="S1811" s="50">
        <v>1.6269984619738418</v>
      </c>
      <c r="T1811" s="50">
        <v>6.5257236625674018E-3</v>
      </c>
      <c r="U1811" s="50">
        <v>2.9961112710073601</v>
      </c>
      <c r="V1811" s="51">
        <v>82.29970551969646</v>
      </c>
      <c r="X1811" s="49">
        <v>0.21182999999999999</v>
      </c>
      <c r="Y1811" s="49">
        <v>106.157</v>
      </c>
      <c r="Z1811" s="49">
        <v>0.44670399999999999</v>
      </c>
      <c r="AA1811" s="49">
        <v>7.3193700000000002</v>
      </c>
      <c r="AB1811" s="49">
        <v>7.4172599999999997</v>
      </c>
      <c r="AC1811" s="49">
        <v>0.179475</v>
      </c>
      <c r="AD1811" s="49">
        <v>5.1301600000000001</v>
      </c>
      <c r="AE1811" s="226"/>
      <c r="AF1811" s="226" t="s">
        <v>435</v>
      </c>
      <c r="AG1811" s="311">
        <v>30</v>
      </c>
      <c r="AH1811" s="311">
        <v>15</v>
      </c>
      <c r="AI1811" s="311"/>
      <c r="AJ1811" s="311"/>
      <c r="AK1811" s="311"/>
      <c r="AL1811" s="311"/>
      <c r="AM1811" s="311"/>
      <c r="AN1811" s="311"/>
      <c r="AO1811" s="311"/>
      <c r="AP1811" s="311"/>
      <c r="AQ1811" s="311"/>
      <c r="AR1811" s="311"/>
      <c r="AS1811" s="311"/>
      <c r="AT1811" s="311"/>
      <c r="AU1811" s="311"/>
      <c r="AV1811" s="311"/>
      <c r="AW1811" s="311"/>
      <c r="AX1811" s="311"/>
      <c r="AY1811" s="311"/>
      <c r="AZ1811" s="311"/>
      <c r="BA1811" s="311"/>
      <c r="BB1811" s="311"/>
      <c r="BC1811" s="311"/>
      <c r="BD1811" s="311"/>
      <c r="BE1811" s="491"/>
      <c r="BF1811" s="491"/>
      <c r="BG1811" s="491"/>
      <c r="BH1811" s="491"/>
      <c r="BI1811" s="491"/>
      <c r="BJ1811" s="491"/>
      <c r="BK1811" s="491"/>
      <c r="BL1811" s="491"/>
      <c r="BM1811" s="491"/>
      <c r="BN1811" s="491"/>
      <c r="BO1811" s="491"/>
      <c r="BP1811" s="306"/>
      <c r="BQ1811" s="496"/>
      <c r="BR1811" s="496"/>
      <c r="BS1811" s="496"/>
      <c r="BT1811" s="496"/>
      <c r="BU1811" s="496"/>
      <c r="BV1811" s="496"/>
    </row>
    <row r="1812" spans="1:74" s="52" customFormat="1" ht="12.75">
      <c r="A1812" s="45">
        <v>2735.6132650573031</v>
      </c>
      <c r="B1812" s="46" t="s">
        <v>342</v>
      </c>
      <c r="C1812" s="47" t="s">
        <v>357</v>
      </c>
      <c r="D1812" s="48">
        <v>55.015708701447622</v>
      </c>
      <c r="E1812" s="49">
        <v>39.535299999999999</v>
      </c>
      <c r="F1812" s="49">
        <v>2.1076000000000001E-2</v>
      </c>
      <c r="G1812" s="49">
        <v>16.407900000000001</v>
      </c>
      <c r="H1812" s="49">
        <v>0.299927</v>
      </c>
      <c r="I1812" s="49">
        <v>0.21726400000000001</v>
      </c>
      <c r="J1812" s="49">
        <v>43.332099999999997</v>
      </c>
      <c r="K1812" s="49">
        <v>0.24499199999999999</v>
      </c>
      <c r="L1812" s="49">
        <v>100.09513199999999</v>
      </c>
      <c r="M1812" s="47"/>
      <c r="N1812" s="50">
        <v>0.99926653897592821</v>
      </c>
      <c r="O1812" s="50">
        <v>4.2117240760052721E-4</v>
      </c>
      <c r="P1812" s="50">
        <v>0.34682093196813485</v>
      </c>
      <c r="Q1812" s="50">
        <v>6.0975555052732895E-3</v>
      </c>
      <c r="R1812" s="50">
        <v>4.6512514306432879E-3</v>
      </c>
      <c r="S1812" s="50">
        <v>1.6327308123563016</v>
      </c>
      <c r="T1812" s="50">
        <v>6.634464230695216E-3</v>
      </c>
      <c r="U1812" s="50">
        <v>2.9977121899860077</v>
      </c>
      <c r="V1812" s="51">
        <v>82.479824891544084</v>
      </c>
      <c r="X1812" s="49">
        <v>0.21210599999999999</v>
      </c>
      <c r="Y1812" s="49">
        <v>70.709999999999994</v>
      </c>
      <c r="Z1812" s="49">
        <v>0.44843300000000003</v>
      </c>
      <c r="AA1812" s="49">
        <v>7.4479600000000001</v>
      </c>
      <c r="AB1812" s="49">
        <v>6.5540500000000002</v>
      </c>
      <c r="AC1812" s="49">
        <v>0.17910699999999999</v>
      </c>
      <c r="AD1812" s="49">
        <v>4.9295099999999996</v>
      </c>
      <c r="AE1812" s="226"/>
      <c r="AF1812" s="226" t="s">
        <v>435</v>
      </c>
      <c r="AG1812" s="311">
        <v>30</v>
      </c>
      <c r="AH1812" s="311">
        <v>15</v>
      </c>
      <c r="AI1812" s="311"/>
      <c r="AJ1812" s="311"/>
      <c r="AK1812" s="311"/>
      <c r="AL1812" s="311"/>
      <c r="AM1812" s="311"/>
      <c r="AN1812" s="311"/>
      <c r="AO1812" s="311"/>
      <c r="AP1812" s="311"/>
      <c r="AQ1812" s="311"/>
      <c r="AR1812" s="311"/>
      <c r="AS1812" s="311"/>
      <c r="AT1812" s="311"/>
      <c r="AU1812" s="311"/>
      <c r="AV1812" s="311"/>
      <c r="AW1812" s="311"/>
      <c r="AX1812" s="311"/>
      <c r="AY1812" s="311"/>
      <c r="AZ1812" s="311"/>
      <c r="BA1812" s="311"/>
      <c r="BB1812" s="311"/>
      <c r="BC1812" s="311"/>
      <c r="BD1812" s="311"/>
      <c r="BE1812" s="491"/>
      <c r="BF1812" s="491"/>
      <c r="BG1812" s="491"/>
      <c r="BH1812" s="491"/>
      <c r="BI1812" s="491"/>
      <c r="BJ1812" s="491"/>
      <c r="BK1812" s="491"/>
      <c r="BL1812" s="491"/>
      <c r="BM1812" s="491"/>
      <c r="BN1812" s="491"/>
      <c r="BO1812" s="491"/>
      <c r="BP1812" s="306"/>
      <c r="BQ1812" s="496"/>
      <c r="BR1812" s="496"/>
      <c r="BS1812" s="496"/>
      <c r="BT1812" s="496"/>
      <c r="BU1812" s="496"/>
      <c r="BV1812" s="496"/>
    </row>
    <row r="1813" spans="1:74" s="52" customFormat="1" ht="12.75">
      <c r="A1813" s="45">
        <v>2735.6132650573031</v>
      </c>
      <c r="B1813" s="46" t="s">
        <v>342</v>
      </c>
      <c r="C1813" s="47" t="s">
        <v>357</v>
      </c>
      <c r="D1813" s="48">
        <v>60.015708701447622</v>
      </c>
      <c r="E1813" s="49">
        <v>39.470999999999997</v>
      </c>
      <c r="F1813" s="49">
        <v>2.3550999999999999E-2</v>
      </c>
      <c r="G1813" s="49">
        <v>16.4605</v>
      </c>
      <c r="H1813" s="49">
        <v>0.24387500000000001</v>
      </c>
      <c r="I1813" s="49">
        <v>0.20921500000000001</v>
      </c>
      <c r="J1813" s="49">
        <v>43.3855</v>
      </c>
      <c r="K1813" s="49">
        <v>0.22292600000000001</v>
      </c>
      <c r="L1813" s="49">
        <v>100.058312</v>
      </c>
      <c r="M1813" s="47"/>
      <c r="N1813" s="50">
        <v>0.99799695483617035</v>
      </c>
      <c r="O1813" s="50">
        <v>4.7079934964578313E-4</v>
      </c>
      <c r="P1813" s="50">
        <v>0.34805678463252815</v>
      </c>
      <c r="Q1813" s="50">
        <v>4.9597782699818301E-3</v>
      </c>
      <c r="R1813" s="50">
        <v>4.4805326322973028E-3</v>
      </c>
      <c r="S1813" s="50">
        <v>1.6353256141477333</v>
      </c>
      <c r="T1813" s="50">
        <v>6.0390615737808788E-3</v>
      </c>
      <c r="U1813" s="50">
        <v>2.9985734991162709</v>
      </c>
      <c r="V1813" s="51">
        <v>82.451352555786727</v>
      </c>
      <c r="X1813" s="49">
        <v>0.21224100000000001</v>
      </c>
      <c r="Y1813" s="49">
        <v>67.968900000000005</v>
      </c>
      <c r="Z1813" s="49">
        <v>0.44812800000000003</v>
      </c>
      <c r="AA1813" s="49">
        <v>8.9087399999999999</v>
      </c>
      <c r="AB1813" s="49">
        <v>6.6703700000000001</v>
      </c>
      <c r="AC1813" s="49">
        <v>0.17891499999999999</v>
      </c>
      <c r="AD1813" s="49">
        <v>5.4570299999999996</v>
      </c>
      <c r="AE1813" s="226"/>
      <c r="AF1813" s="226" t="s">
        <v>435</v>
      </c>
      <c r="AG1813" s="311">
        <v>30</v>
      </c>
      <c r="AH1813" s="311">
        <v>15</v>
      </c>
      <c r="AI1813" s="311"/>
      <c r="AJ1813" s="311"/>
      <c r="AK1813" s="311"/>
      <c r="AL1813" s="311"/>
      <c r="AM1813" s="311"/>
      <c r="AN1813" s="311"/>
      <c r="AO1813" s="311"/>
      <c r="AP1813" s="311"/>
      <c r="AQ1813" s="311"/>
      <c r="AR1813" s="311"/>
      <c r="AS1813" s="311"/>
      <c r="AT1813" s="311"/>
      <c r="AU1813" s="311"/>
      <c r="AV1813" s="311"/>
      <c r="AW1813" s="311"/>
      <c r="AX1813" s="311"/>
      <c r="AY1813" s="311"/>
      <c r="AZ1813" s="311"/>
      <c r="BA1813" s="311"/>
      <c r="BB1813" s="311"/>
      <c r="BC1813" s="311"/>
      <c r="BD1813" s="311"/>
      <c r="BE1813" s="491"/>
      <c r="BF1813" s="491"/>
      <c r="BG1813" s="491"/>
      <c r="BH1813" s="491"/>
      <c r="BI1813" s="491"/>
      <c r="BJ1813" s="491"/>
      <c r="BK1813" s="491"/>
      <c r="BL1813" s="491"/>
      <c r="BM1813" s="491"/>
      <c r="BN1813" s="491"/>
      <c r="BO1813" s="491"/>
      <c r="BP1813" s="306"/>
      <c r="BQ1813" s="496"/>
      <c r="BR1813" s="496"/>
      <c r="BS1813" s="496"/>
      <c r="BT1813" s="496"/>
      <c r="BU1813" s="496"/>
      <c r="BV1813" s="496"/>
    </row>
    <row r="1814" spans="1:74" s="52" customFormat="1" ht="12.75">
      <c r="A1814" s="45">
        <v>2735.6132650573031</v>
      </c>
      <c r="B1814" s="46" t="s">
        <v>342</v>
      </c>
      <c r="C1814" s="47" t="s">
        <v>357</v>
      </c>
      <c r="D1814" s="48">
        <v>65.015708701447622</v>
      </c>
      <c r="E1814" s="49">
        <v>39.658799999999999</v>
      </c>
      <c r="F1814" s="49">
        <v>3.4880000000000001E-2</v>
      </c>
      <c r="G1814" s="49">
        <v>16.496300000000002</v>
      </c>
      <c r="H1814" s="49">
        <v>0.35570600000000002</v>
      </c>
      <c r="I1814" s="49">
        <v>0.22839599999999999</v>
      </c>
      <c r="J1814" s="49">
        <v>43.438099999999999</v>
      </c>
      <c r="K1814" s="49">
        <v>0.25440000000000002</v>
      </c>
      <c r="L1814" s="49">
        <v>100.502171</v>
      </c>
      <c r="M1814" s="47"/>
      <c r="N1814" s="50">
        <v>0.9987744035606646</v>
      </c>
      <c r="O1814" s="50">
        <v>6.9451195515184009E-4</v>
      </c>
      <c r="P1814" s="50">
        <v>0.34743244666513812</v>
      </c>
      <c r="Q1814" s="50">
        <v>7.2054800139423753E-3</v>
      </c>
      <c r="R1814" s="50">
        <v>4.8719415299753859E-3</v>
      </c>
      <c r="S1814" s="50">
        <v>1.6308244013055964</v>
      </c>
      <c r="T1814" s="50">
        <v>6.8644001018727417E-3</v>
      </c>
      <c r="U1814" s="50">
        <v>2.9977239142645713</v>
      </c>
      <c r="V1814" s="51">
        <v>82.437445015214834</v>
      </c>
      <c r="X1814" s="49">
        <v>0.211812</v>
      </c>
      <c r="Y1814" s="49">
        <v>45.727200000000003</v>
      </c>
      <c r="Z1814" s="49">
        <v>0.44767200000000001</v>
      </c>
      <c r="AA1814" s="49">
        <v>6.17544</v>
      </c>
      <c r="AB1814" s="49">
        <v>6.3122299999999996</v>
      </c>
      <c r="AC1814" s="49">
        <v>0.17893200000000001</v>
      </c>
      <c r="AD1814" s="49">
        <v>4.8781999999999996</v>
      </c>
      <c r="AE1814" s="226"/>
      <c r="AF1814" s="226" t="s">
        <v>435</v>
      </c>
      <c r="AG1814" s="311">
        <v>30</v>
      </c>
      <c r="AH1814" s="311">
        <v>15</v>
      </c>
      <c r="AI1814" s="311"/>
      <c r="AJ1814" s="311"/>
      <c r="AK1814" s="311"/>
      <c r="AL1814" s="311"/>
      <c r="AM1814" s="311"/>
      <c r="AN1814" s="311"/>
      <c r="AO1814" s="311"/>
      <c r="AP1814" s="311"/>
      <c r="AQ1814" s="311"/>
      <c r="AR1814" s="311"/>
      <c r="AS1814" s="311"/>
      <c r="AT1814" s="311"/>
      <c r="AU1814" s="311"/>
      <c r="AV1814" s="311"/>
      <c r="AW1814" s="311"/>
      <c r="AX1814" s="311"/>
      <c r="AY1814" s="311"/>
      <c r="AZ1814" s="311"/>
      <c r="BA1814" s="311"/>
      <c r="BB1814" s="311"/>
      <c r="BC1814" s="311"/>
      <c r="BD1814" s="311"/>
      <c r="BE1814" s="491"/>
      <c r="BF1814" s="491"/>
      <c r="BG1814" s="491"/>
      <c r="BH1814" s="491"/>
      <c r="BI1814" s="491"/>
      <c r="BJ1814" s="491"/>
      <c r="BK1814" s="491"/>
      <c r="BL1814" s="491"/>
      <c r="BM1814" s="491"/>
      <c r="BN1814" s="491"/>
      <c r="BO1814" s="491"/>
      <c r="BP1814" s="306"/>
      <c r="BQ1814" s="496"/>
      <c r="BR1814" s="496"/>
      <c r="BS1814" s="496"/>
      <c r="BT1814" s="496"/>
      <c r="BU1814" s="496"/>
      <c r="BV1814" s="496"/>
    </row>
    <row r="1815" spans="1:74" s="52" customFormat="1" ht="12.75">
      <c r="A1815" s="45">
        <v>2735.6132650573031</v>
      </c>
      <c r="B1815" s="46" t="s">
        <v>342</v>
      </c>
      <c r="C1815" s="47" t="s">
        <v>357</v>
      </c>
      <c r="D1815" s="48">
        <v>70.015708701447622</v>
      </c>
      <c r="E1815" s="49">
        <v>39.580300000000001</v>
      </c>
      <c r="F1815" s="49">
        <v>3.6548999999999998E-2</v>
      </c>
      <c r="G1815" s="49">
        <v>16.559200000000001</v>
      </c>
      <c r="H1815" s="49">
        <v>0.32894000000000001</v>
      </c>
      <c r="I1815" s="49">
        <v>0.251975</v>
      </c>
      <c r="J1815" s="49">
        <v>43.298000000000002</v>
      </c>
      <c r="K1815" s="49">
        <v>0.24577599999999999</v>
      </c>
      <c r="L1815" s="49">
        <v>100.34354300000001</v>
      </c>
      <c r="M1815" s="47"/>
      <c r="N1815" s="50">
        <v>0.99864966475000083</v>
      </c>
      <c r="O1815" s="50">
        <v>7.2909646556077964E-4</v>
      </c>
      <c r="P1815" s="50">
        <v>0.34940524859888755</v>
      </c>
      <c r="Q1815" s="50">
        <v>6.6756669170543745E-3</v>
      </c>
      <c r="R1815" s="50">
        <v>5.3848954042678204E-3</v>
      </c>
      <c r="S1815" s="50">
        <v>1.628585113047931</v>
      </c>
      <c r="T1815" s="50">
        <v>6.6440240859763832E-3</v>
      </c>
      <c r="U1815" s="50">
        <v>2.9973465202860785</v>
      </c>
      <c r="V1815" s="51">
        <v>82.335341194080314</v>
      </c>
      <c r="X1815" s="49">
        <v>0.211954</v>
      </c>
      <c r="Y1815" s="49">
        <v>43.167000000000002</v>
      </c>
      <c r="Z1815" s="49">
        <v>0.44675900000000002</v>
      </c>
      <c r="AA1815" s="49">
        <v>6.5876900000000003</v>
      </c>
      <c r="AB1815" s="49">
        <v>5.66615</v>
      </c>
      <c r="AC1815" s="49">
        <v>0.17929300000000001</v>
      </c>
      <c r="AD1815" s="49">
        <v>4.9266899999999998</v>
      </c>
      <c r="AE1815" s="226"/>
      <c r="AF1815" s="226" t="s">
        <v>435</v>
      </c>
      <c r="AG1815" s="311">
        <v>30</v>
      </c>
      <c r="AH1815" s="311">
        <v>15</v>
      </c>
      <c r="AI1815" s="311"/>
      <c r="AJ1815" s="311"/>
      <c r="AK1815" s="311"/>
      <c r="AL1815" s="311"/>
      <c r="AM1815" s="311"/>
      <c r="AN1815" s="311"/>
      <c r="AO1815" s="311"/>
      <c r="AP1815" s="311"/>
      <c r="AQ1815" s="311"/>
      <c r="AR1815" s="311"/>
      <c r="AS1815" s="311"/>
      <c r="AT1815" s="311"/>
      <c r="AU1815" s="311"/>
      <c r="AV1815" s="311"/>
      <c r="AW1815" s="311"/>
      <c r="AX1815" s="311"/>
      <c r="AY1815" s="311"/>
      <c r="AZ1815" s="311"/>
      <c r="BA1815" s="311"/>
      <c r="BB1815" s="311"/>
      <c r="BC1815" s="311"/>
      <c r="BD1815" s="311"/>
      <c r="BE1815" s="491"/>
      <c r="BF1815" s="491"/>
      <c r="BG1815" s="491"/>
      <c r="BH1815" s="491"/>
      <c r="BI1815" s="491"/>
      <c r="BJ1815" s="491"/>
      <c r="BK1815" s="491"/>
      <c r="BL1815" s="491"/>
      <c r="BM1815" s="491"/>
      <c r="BN1815" s="491"/>
      <c r="BO1815" s="491"/>
      <c r="BP1815" s="306"/>
      <c r="BQ1815" s="496"/>
      <c r="BR1815" s="496"/>
      <c r="BS1815" s="496"/>
      <c r="BT1815" s="496"/>
      <c r="BU1815" s="496"/>
      <c r="BV1815" s="496"/>
    </row>
    <row r="1816" spans="1:74" s="52" customFormat="1" ht="12.75">
      <c r="A1816" s="45">
        <v>2735.6132650573031</v>
      </c>
      <c r="B1816" s="46" t="s">
        <v>342</v>
      </c>
      <c r="C1816" s="47" t="s">
        <v>357</v>
      </c>
      <c r="D1816" s="48">
        <v>75.015708701447622</v>
      </c>
      <c r="E1816" s="49">
        <v>39.693899999999999</v>
      </c>
      <c r="F1816" s="49">
        <v>3.0053E-2</v>
      </c>
      <c r="G1816" s="49">
        <v>16.605499999999999</v>
      </c>
      <c r="H1816" s="49">
        <v>0.32779000000000003</v>
      </c>
      <c r="I1816" s="49">
        <v>0.215118</v>
      </c>
      <c r="J1816" s="49">
        <v>43.373600000000003</v>
      </c>
      <c r="K1816" s="49">
        <v>0.26179200000000002</v>
      </c>
      <c r="L1816" s="49">
        <v>100.561188</v>
      </c>
      <c r="M1816" s="47"/>
      <c r="N1816" s="50">
        <v>0.99908446306121446</v>
      </c>
      <c r="O1816" s="50">
        <v>5.9805576398095489E-4</v>
      </c>
      <c r="P1816" s="50">
        <v>0.34953155168039735</v>
      </c>
      <c r="Q1816" s="50">
        <v>6.6361780029463042E-3</v>
      </c>
      <c r="R1816" s="50">
        <v>4.5860725910021553E-3</v>
      </c>
      <c r="S1816" s="50">
        <v>1.62746796817626</v>
      </c>
      <c r="T1816" s="50">
        <v>7.0598008860867532E-3</v>
      </c>
      <c r="U1816" s="50">
        <v>2.9965492019115332</v>
      </c>
      <c r="V1816" s="51">
        <v>82.320099313643723</v>
      </c>
      <c r="X1816" s="49">
        <v>0.21174200000000001</v>
      </c>
      <c r="Y1816" s="49">
        <v>52.254399999999997</v>
      </c>
      <c r="Z1816" s="49">
        <v>0.44602599999999998</v>
      </c>
      <c r="AA1816" s="49">
        <v>6.6831500000000004</v>
      </c>
      <c r="AB1816" s="49">
        <v>6.7058799999999996</v>
      </c>
      <c r="AC1816" s="49">
        <v>0.17913200000000001</v>
      </c>
      <c r="AD1816" s="49">
        <v>4.8002500000000001</v>
      </c>
      <c r="AE1816" s="226"/>
      <c r="AF1816" s="226" t="s">
        <v>435</v>
      </c>
      <c r="AG1816" s="311">
        <v>30</v>
      </c>
      <c r="AH1816" s="311">
        <v>15</v>
      </c>
      <c r="AI1816" s="311"/>
      <c r="AJ1816" s="311"/>
      <c r="AK1816" s="311"/>
      <c r="AL1816" s="311"/>
      <c r="AM1816" s="311"/>
      <c r="AN1816" s="311"/>
      <c r="AO1816" s="311"/>
      <c r="AP1816" s="311"/>
      <c r="AQ1816" s="311"/>
      <c r="AR1816" s="311"/>
      <c r="AS1816" s="311"/>
      <c r="AT1816" s="311"/>
      <c r="AU1816" s="311"/>
      <c r="AV1816" s="311"/>
      <c r="AW1816" s="311"/>
      <c r="AX1816" s="311"/>
      <c r="AY1816" s="311"/>
      <c r="AZ1816" s="311"/>
      <c r="BA1816" s="311"/>
      <c r="BB1816" s="311"/>
      <c r="BC1816" s="311"/>
      <c r="BD1816" s="311"/>
      <c r="BE1816" s="491"/>
      <c r="BF1816" s="491"/>
      <c r="BG1816" s="491"/>
      <c r="BH1816" s="491"/>
      <c r="BI1816" s="491"/>
      <c r="BJ1816" s="491"/>
      <c r="BK1816" s="491"/>
      <c r="BL1816" s="491"/>
      <c r="BM1816" s="491"/>
      <c r="BN1816" s="491"/>
      <c r="BO1816" s="491"/>
      <c r="BP1816" s="306"/>
      <c r="BQ1816" s="496"/>
      <c r="BR1816" s="496"/>
      <c r="BS1816" s="496"/>
      <c r="BT1816" s="496"/>
      <c r="BU1816" s="496"/>
      <c r="BV1816" s="496"/>
    </row>
    <row r="1817" spans="1:74" s="52" customFormat="1" ht="12.75">
      <c r="A1817" s="38"/>
      <c r="B1817" s="46"/>
      <c r="C1817" s="47"/>
      <c r="D1817" s="48"/>
      <c r="E1817" s="49"/>
      <c r="F1817" s="49"/>
      <c r="G1817" s="49"/>
      <c r="H1817" s="49"/>
      <c r="I1817" s="49"/>
      <c r="J1817" s="49"/>
      <c r="K1817" s="49"/>
      <c r="L1817" s="49"/>
      <c r="M1817" s="47"/>
      <c r="N1817" s="50"/>
      <c r="O1817" s="50"/>
      <c r="P1817" s="50"/>
      <c r="Q1817" s="50"/>
      <c r="R1817" s="50"/>
      <c r="S1817" s="50"/>
      <c r="T1817" s="50"/>
      <c r="U1817" s="50"/>
      <c r="V1817" s="51"/>
      <c r="AE1817" s="312"/>
      <c r="AF1817" s="312"/>
      <c r="AG1817" s="312"/>
      <c r="AH1817" s="312"/>
      <c r="AI1817" s="312"/>
      <c r="AJ1817" s="312"/>
      <c r="AK1817" s="312"/>
      <c r="AL1817" s="312"/>
      <c r="AM1817" s="312"/>
      <c r="AN1817" s="312"/>
      <c r="AO1817" s="312"/>
      <c r="AP1817" s="312"/>
      <c r="AQ1817" s="312"/>
      <c r="AR1817" s="312"/>
      <c r="AS1817" s="312"/>
      <c r="AT1817" s="312"/>
      <c r="AU1817" s="312"/>
      <c r="AV1817" s="312"/>
      <c r="AW1817" s="312"/>
      <c r="AX1817" s="312"/>
      <c r="AY1817" s="312"/>
      <c r="AZ1817" s="312"/>
      <c r="BA1817" s="312"/>
      <c r="BB1817" s="312"/>
      <c r="BC1817" s="312"/>
      <c r="BD1817" s="312"/>
      <c r="BE1817" s="306"/>
      <c r="BF1817" s="306"/>
      <c r="BG1817" s="306"/>
      <c r="BH1817" s="306"/>
      <c r="BI1817" s="306"/>
      <c r="BJ1817" s="306"/>
      <c r="BK1817" s="306"/>
      <c r="BL1817" s="306"/>
      <c r="BM1817" s="306"/>
      <c r="BN1817" s="306"/>
      <c r="BO1817" s="306"/>
      <c r="BP1817" s="306"/>
      <c r="BQ1817" s="496"/>
      <c r="BR1817" s="496"/>
      <c r="BS1817" s="496"/>
      <c r="BT1817" s="496"/>
      <c r="BU1817" s="496"/>
      <c r="BV1817" s="496"/>
    </row>
    <row r="1818" spans="1:74" s="52" customFormat="1" ht="12.75">
      <c r="A1818" s="45">
        <v>2735.6132650573031</v>
      </c>
      <c r="B1818" s="46" t="s">
        <v>342</v>
      </c>
      <c r="C1818" s="47" t="s">
        <v>358</v>
      </c>
      <c r="D1818" s="48">
        <v>0</v>
      </c>
      <c r="E1818" s="49">
        <v>39.3414</v>
      </c>
      <c r="F1818" s="49">
        <v>5.0148999999999999E-2</v>
      </c>
      <c r="G1818" s="49">
        <v>17.435300000000002</v>
      </c>
      <c r="H1818" s="49">
        <v>0.23238500000000001</v>
      </c>
      <c r="I1818" s="49">
        <v>0.22437299999999999</v>
      </c>
      <c r="J1818" s="49">
        <v>42.577599999999997</v>
      </c>
      <c r="K1818" s="49">
        <v>0.29508299999999998</v>
      </c>
      <c r="L1818" s="49">
        <v>100.178838</v>
      </c>
      <c r="M1818" s="47"/>
      <c r="N1818" s="50">
        <v>0.99833133214101721</v>
      </c>
      <c r="O1818" s="50">
        <v>1.0061496564569162E-3</v>
      </c>
      <c r="P1818" s="50">
        <v>0.3700073143013779</v>
      </c>
      <c r="Q1818" s="50">
        <v>4.7432593880662724E-3</v>
      </c>
      <c r="R1818" s="50">
        <v>4.8225998111283133E-3</v>
      </c>
      <c r="S1818" s="50">
        <v>1.610699834288907</v>
      </c>
      <c r="T1818" s="50">
        <v>8.0228140871052029E-3</v>
      </c>
      <c r="U1818" s="50">
        <v>2.9983076586313957</v>
      </c>
      <c r="V1818" s="51">
        <v>81.319433588921981</v>
      </c>
      <c r="X1818" s="49">
        <v>0.21257100000000001</v>
      </c>
      <c r="Y1818" s="49">
        <v>32.167900000000003</v>
      </c>
      <c r="Z1818" s="49">
        <v>0.43460399999999999</v>
      </c>
      <c r="AA1818" s="49">
        <v>9.1247799999999994</v>
      </c>
      <c r="AB1818" s="49">
        <v>6.3793100000000003</v>
      </c>
      <c r="AC1818" s="49">
        <v>0.18124199999999999</v>
      </c>
      <c r="AD1818" s="49">
        <v>4.3103199999999999</v>
      </c>
      <c r="AE1818" s="226"/>
      <c r="AF1818" s="226" t="s">
        <v>435</v>
      </c>
      <c r="AG1818" s="311">
        <v>30</v>
      </c>
      <c r="AH1818" s="311">
        <v>15</v>
      </c>
      <c r="AI1818" s="311"/>
      <c r="AJ1818" s="311"/>
      <c r="AK1818" s="311"/>
      <c r="AL1818" s="311"/>
      <c r="AM1818" s="311"/>
      <c r="AN1818" s="311"/>
      <c r="AO1818" s="311"/>
      <c r="AP1818" s="311"/>
      <c r="AQ1818" s="311"/>
      <c r="AR1818" s="311"/>
      <c r="AS1818" s="311"/>
      <c r="AT1818" s="311"/>
      <c r="AU1818" s="311"/>
      <c r="AV1818" s="311"/>
      <c r="AW1818" s="311"/>
      <c r="AX1818" s="311"/>
      <c r="AY1818" s="311"/>
      <c r="AZ1818" s="311"/>
      <c r="BA1818" s="311"/>
      <c r="BB1818" s="311"/>
      <c r="BC1818" s="311"/>
      <c r="BD1818" s="311"/>
      <c r="BE1818" s="491"/>
      <c r="BF1818" s="491"/>
      <c r="BG1818" s="491"/>
      <c r="BH1818" s="491"/>
      <c r="BI1818" s="491"/>
      <c r="BJ1818" s="491"/>
      <c r="BK1818" s="491"/>
      <c r="BL1818" s="491"/>
      <c r="BM1818" s="491"/>
      <c r="BN1818" s="491"/>
      <c r="BO1818" s="491"/>
      <c r="BP1818" s="306"/>
      <c r="BQ1818" s="496"/>
      <c r="BR1818" s="496"/>
      <c r="BS1818" s="496"/>
      <c r="BT1818" s="496"/>
      <c r="BU1818" s="496"/>
      <c r="BV1818" s="496"/>
    </row>
    <row r="1819" spans="1:74" s="52" customFormat="1" ht="12.75">
      <c r="A1819" s="45">
        <v>2735.6132650573031</v>
      </c>
      <c r="B1819" s="46" t="s">
        <v>342</v>
      </c>
      <c r="C1819" s="47" t="s">
        <v>358</v>
      </c>
      <c r="D1819" s="48">
        <v>5.2666666666666666</v>
      </c>
      <c r="E1819" s="49">
        <v>39.329700000000003</v>
      </c>
      <c r="F1819" s="49">
        <v>3.5038E-2</v>
      </c>
      <c r="G1819" s="49">
        <v>16.849399999999999</v>
      </c>
      <c r="H1819" s="49">
        <v>0.215143</v>
      </c>
      <c r="I1819" s="49">
        <v>0.20324</v>
      </c>
      <c r="J1819" s="49">
        <v>43.124099999999999</v>
      </c>
      <c r="K1819" s="49">
        <v>0.26541700000000001</v>
      </c>
      <c r="L1819" s="49">
        <v>100.046815</v>
      </c>
      <c r="M1819" s="47"/>
      <c r="N1819" s="50">
        <v>0.99670779301583456</v>
      </c>
      <c r="O1819" s="50">
        <v>7.020401390565044E-4</v>
      </c>
      <c r="P1819" s="50">
        <v>0.35709819472625215</v>
      </c>
      <c r="Q1819" s="50">
        <v>4.3854920981686541E-3</v>
      </c>
      <c r="R1819" s="50">
        <v>4.3625673595969966E-3</v>
      </c>
      <c r="S1819" s="50">
        <v>1.6292052849775747</v>
      </c>
      <c r="T1819" s="50">
        <v>7.2066528742442985E-3</v>
      </c>
      <c r="U1819" s="50">
        <v>3.0004080590291693</v>
      </c>
      <c r="V1819" s="51">
        <v>82.021972051345443</v>
      </c>
      <c r="X1819" s="49">
        <v>0.212695</v>
      </c>
      <c r="Y1819" s="49">
        <v>46.235999999999997</v>
      </c>
      <c r="Z1819" s="49">
        <v>0.44266899999999998</v>
      </c>
      <c r="AA1819" s="49">
        <v>9.6953800000000001</v>
      </c>
      <c r="AB1819" s="49">
        <v>6.83162</v>
      </c>
      <c r="AC1819" s="49">
        <v>0.17973600000000001</v>
      </c>
      <c r="AD1819" s="49">
        <v>4.7506399999999998</v>
      </c>
      <c r="AE1819" s="226"/>
      <c r="AF1819" s="226" t="s">
        <v>435</v>
      </c>
      <c r="AG1819" s="311">
        <v>30</v>
      </c>
      <c r="AH1819" s="311">
        <v>15</v>
      </c>
      <c r="AI1819" s="311"/>
      <c r="AJ1819" s="311"/>
      <c r="AK1819" s="311"/>
      <c r="AL1819" s="311"/>
      <c r="AM1819" s="311"/>
      <c r="AN1819" s="311"/>
      <c r="AO1819" s="311"/>
      <c r="AP1819" s="311"/>
      <c r="AQ1819" s="311"/>
      <c r="AR1819" s="311"/>
      <c r="AS1819" s="311"/>
      <c r="AT1819" s="311"/>
      <c r="AU1819" s="311"/>
      <c r="AV1819" s="311"/>
      <c r="AW1819" s="311"/>
      <c r="AX1819" s="311"/>
      <c r="AY1819" s="311"/>
      <c r="AZ1819" s="311"/>
      <c r="BA1819" s="311"/>
      <c r="BB1819" s="311"/>
      <c r="BC1819" s="311"/>
      <c r="BD1819" s="311"/>
      <c r="BE1819" s="491"/>
      <c r="BF1819" s="491"/>
      <c r="BG1819" s="491"/>
      <c r="BH1819" s="491"/>
      <c r="BI1819" s="491"/>
      <c r="BJ1819" s="491"/>
      <c r="BK1819" s="491"/>
      <c r="BL1819" s="491"/>
      <c r="BM1819" s="491"/>
      <c r="BN1819" s="491"/>
      <c r="BO1819" s="491"/>
      <c r="BP1819" s="306"/>
      <c r="BQ1819" s="496"/>
      <c r="BR1819" s="496"/>
      <c r="BS1819" s="496"/>
      <c r="BT1819" s="496"/>
      <c r="BU1819" s="496"/>
      <c r="BV1819" s="496"/>
    </row>
    <row r="1820" spans="1:74" s="52" customFormat="1" ht="12.75">
      <c r="A1820" s="45">
        <v>2735.6132650573031</v>
      </c>
      <c r="B1820" s="46" t="s">
        <v>342</v>
      </c>
      <c r="C1820" s="47" t="s">
        <v>358</v>
      </c>
      <c r="D1820" s="48">
        <v>10.566666666666666</v>
      </c>
      <c r="E1820" s="49">
        <v>39.450800000000001</v>
      </c>
      <c r="F1820" s="49">
        <v>5.1763000000000003E-2</v>
      </c>
      <c r="G1820" s="49">
        <v>16.4147</v>
      </c>
      <c r="H1820" s="49">
        <v>0.326625</v>
      </c>
      <c r="I1820" s="49">
        <v>0.246666</v>
      </c>
      <c r="J1820" s="49">
        <v>43.514400000000002</v>
      </c>
      <c r="K1820" s="49">
        <v>0.25403799999999999</v>
      </c>
      <c r="L1820" s="49">
        <v>100.300932</v>
      </c>
      <c r="M1820" s="47"/>
      <c r="N1820" s="50">
        <v>0.99551860931451286</v>
      </c>
      <c r="O1820" s="50">
        <v>1.0327338732229205E-3</v>
      </c>
      <c r="P1820" s="50">
        <v>0.34640369202809612</v>
      </c>
      <c r="Q1820" s="50">
        <v>6.6295932464653018E-3</v>
      </c>
      <c r="R1820" s="50">
        <v>5.2721602060495512E-3</v>
      </c>
      <c r="S1820" s="50">
        <v>1.6369488662709322</v>
      </c>
      <c r="T1820" s="50">
        <v>6.8683101893744604E-3</v>
      </c>
      <c r="U1820" s="50">
        <v>2.9999212843987824</v>
      </c>
      <c r="V1820" s="51">
        <v>82.534436927079639</v>
      </c>
      <c r="X1820" s="49">
        <v>0.212366</v>
      </c>
      <c r="Y1820" s="49">
        <v>30.075199999999999</v>
      </c>
      <c r="Z1820" s="49">
        <v>0.44889499999999999</v>
      </c>
      <c r="AA1820" s="49">
        <v>6.8316999999999997</v>
      </c>
      <c r="AB1820" s="49">
        <v>5.7268499999999998</v>
      </c>
      <c r="AC1820" s="49">
        <v>0.178707</v>
      </c>
      <c r="AD1820" s="49">
        <v>4.9127400000000003</v>
      </c>
      <c r="AE1820" s="226"/>
      <c r="AF1820" s="226" t="s">
        <v>435</v>
      </c>
      <c r="AG1820" s="311">
        <v>30</v>
      </c>
      <c r="AH1820" s="311">
        <v>15</v>
      </c>
      <c r="AI1820" s="311"/>
      <c r="AJ1820" s="311"/>
      <c r="AK1820" s="311"/>
      <c r="AL1820" s="311"/>
      <c r="AM1820" s="311"/>
      <c r="AN1820" s="311"/>
      <c r="AO1820" s="311"/>
      <c r="AP1820" s="311"/>
      <c r="AQ1820" s="311"/>
      <c r="AR1820" s="311"/>
      <c r="AS1820" s="311"/>
      <c r="AT1820" s="311"/>
      <c r="AU1820" s="311"/>
      <c r="AV1820" s="311"/>
      <c r="AW1820" s="311"/>
      <c r="AX1820" s="311"/>
      <c r="AY1820" s="311"/>
      <c r="AZ1820" s="311"/>
      <c r="BA1820" s="311"/>
      <c r="BB1820" s="311"/>
      <c r="BC1820" s="311"/>
      <c r="BD1820" s="311"/>
      <c r="BE1820" s="491"/>
      <c r="BF1820" s="491"/>
      <c r="BG1820" s="491"/>
      <c r="BH1820" s="491"/>
      <c r="BI1820" s="491"/>
      <c r="BJ1820" s="491"/>
      <c r="BK1820" s="491"/>
      <c r="BL1820" s="491"/>
      <c r="BM1820" s="491"/>
      <c r="BN1820" s="491"/>
      <c r="BO1820" s="491"/>
      <c r="BP1820" s="306"/>
      <c r="BQ1820" s="496"/>
      <c r="BR1820" s="496"/>
      <c r="BS1820" s="496"/>
      <c r="BT1820" s="496"/>
      <c r="BU1820" s="496"/>
      <c r="BV1820" s="496"/>
    </row>
    <row r="1821" spans="1:74" s="52" customFormat="1" ht="12.75">
      <c r="A1821" s="45">
        <v>2735.6132650573031</v>
      </c>
      <c r="B1821" s="46" t="s">
        <v>342</v>
      </c>
      <c r="C1821" s="47" t="s">
        <v>358</v>
      </c>
      <c r="D1821" s="48">
        <v>15.866666666666667</v>
      </c>
      <c r="E1821" s="49">
        <v>39.3675</v>
      </c>
      <c r="F1821" s="49">
        <v>2.2086999999999999E-2</v>
      </c>
      <c r="G1821" s="49">
        <v>16.270299999999999</v>
      </c>
      <c r="H1821" s="49">
        <v>0.33917000000000003</v>
      </c>
      <c r="I1821" s="49">
        <v>0.21303900000000001</v>
      </c>
      <c r="J1821" s="49">
        <v>43.5197</v>
      </c>
      <c r="K1821" s="49">
        <v>0.24651200000000001</v>
      </c>
      <c r="L1821" s="49">
        <v>100.016982</v>
      </c>
      <c r="M1821" s="47"/>
      <c r="N1821" s="50">
        <v>0.99585323045312302</v>
      </c>
      <c r="O1821" s="50">
        <v>4.4174296982203774E-4</v>
      </c>
      <c r="P1821" s="50">
        <v>0.34419856479447897</v>
      </c>
      <c r="Q1821" s="50">
        <v>6.9011080020172644E-3</v>
      </c>
      <c r="R1821" s="50">
        <v>4.5645960956787659E-3</v>
      </c>
      <c r="S1821" s="50">
        <v>1.6411638373825685</v>
      </c>
      <c r="T1821" s="50">
        <v>6.681180625350126E-3</v>
      </c>
      <c r="U1821" s="50">
        <v>3.0009572680844365</v>
      </c>
      <c r="V1821" s="51">
        <v>82.66318711299013</v>
      </c>
      <c r="X1821" s="49">
        <v>0.21257499999999999</v>
      </c>
      <c r="Y1821" s="49">
        <v>73.391800000000003</v>
      </c>
      <c r="Z1821" s="49">
        <v>0.45062600000000003</v>
      </c>
      <c r="AA1821" s="49">
        <v>6.4459900000000001</v>
      </c>
      <c r="AB1821" s="49">
        <v>6.71591</v>
      </c>
      <c r="AC1821" s="49">
        <v>0.178677</v>
      </c>
      <c r="AD1821" s="49">
        <v>4.9763799999999998</v>
      </c>
      <c r="AE1821" s="226"/>
      <c r="AF1821" s="226" t="s">
        <v>435</v>
      </c>
      <c r="AG1821" s="311">
        <v>30</v>
      </c>
      <c r="AH1821" s="311">
        <v>15</v>
      </c>
      <c r="AI1821" s="311"/>
      <c r="AJ1821" s="311"/>
      <c r="AK1821" s="311"/>
      <c r="AL1821" s="311"/>
      <c r="AM1821" s="311"/>
      <c r="AN1821" s="311"/>
      <c r="AO1821" s="311"/>
      <c r="AP1821" s="311"/>
      <c r="AQ1821" s="311"/>
      <c r="AR1821" s="311"/>
      <c r="AS1821" s="311"/>
      <c r="AT1821" s="311"/>
      <c r="AU1821" s="311"/>
      <c r="AV1821" s="311"/>
      <c r="AW1821" s="311"/>
      <c r="AX1821" s="311"/>
      <c r="AY1821" s="311"/>
      <c r="AZ1821" s="311"/>
      <c r="BA1821" s="311"/>
      <c r="BB1821" s="311"/>
      <c r="BC1821" s="311"/>
      <c r="BD1821" s="311"/>
      <c r="BE1821" s="491"/>
      <c r="BF1821" s="491"/>
      <c r="BG1821" s="491"/>
      <c r="BH1821" s="491"/>
      <c r="BI1821" s="491"/>
      <c r="BJ1821" s="491"/>
      <c r="BK1821" s="491"/>
      <c r="BL1821" s="491"/>
      <c r="BM1821" s="491"/>
      <c r="BN1821" s="491"/>
      <c r="BO1821" s="491"/>
      <c r="BP1821" s="306"/>
      <c r="BQ1821" s="496"/>
      <c r="BR1821" s="496"/>
      <c r="BS1821" s="496"/>
      <c r="BT1821" s="496"/>
      <c r="BU1821" s="496"/>
      <c r="BV1821" s="496"/>
    </row>
    <row r="1822" spans="1:74" s="52" customFormat="1" ht="12.75">
      <c r="A1822" s="45">
        <v>2735.6132650573031</v>
      </c>
      <c r="B1822" s="46" t="s">
        <v>342</v>
      </c>
      <c r="C1822" s="47" t="s">
        <v>358</v>
      </c>
      <c r="D1822" s="48">
        <v>21.166666666666668</v>
      </c>
      <c r="E1822" s="49">
        <v>39.540500000000002</v>
      </c>
      <c r="F1822" s="49">
        <v>5.0610000000000002E-2</v>
      </c>
      <c r="G1822" s="49">
        <v>16.2728</v>
      </c>
      <c r="H1822" s="49">
        <v>0.34285100000000002</v>
      </c>
      <c r="I1822" s="49">
        <v>3.0237E-2</v>
      </c>
      <c r="J1822" s="49">
        <v>43.368499999999997</v>
      </c>
      <c r="K1822" s="49">
        <v>0.239592</v>
      </c>
      <c r="L1822" s="49">
        <v>99.895189000000002</v>
      </c>
      <c r="M1822" s="47"/>
      <c r="N1822" s="50">
        <v>0.99977774557963017</v>
      </c>
      <c r="O1822" s="50">
        <v>1.0117496457401054E-3</v>
      </c>
      <c r="P1822" s="50">
        <v>0.34409597251369456</v>
      </c>
      <c r="Q1822" s="50">
        <v>6.972854796892183E-3</v>
      </c>
      <c r="R1822" s="50">
        <v>6.4756854887953563E-4</v>
      </c>
      <c r="S1822" s="50">
        <v>1.6347233104097754</v>
      </c>
      <c r="T1822" s="50">
        <v>6.4906960005429015E-3</v>
      </c>
      <c r="U1822" s="50">
        <v>2.9952128500397328</v>
      </c>
      <c r="V1822" s="51">
        <v>82.611046118100603</v>
      </c>
      <c r="X1822" s="49">
        <v>0.212118</v>
      </c>
      <c r="Y1822" s="49">
        <v>32.085500000000003</v>
      </c>
      <c r="Z1822" s="49">
        <v>0.45071800000000001</v>
      </c>
      <c r="AA1822" s="49">
        <v>6.3627700000000003</v>
      </c>
      <c r="AB1822" s="49">
        <v>37.5657</v>
      </c>
      <c r="AC1822" s="49">
        <v>0.178925</v>
      </c>
      <c r="AD1822" s="49">
        <v>5.0697799999999997</v>
      </c>
      <c r="AE1822" s="226"/>
      <c r="AF1822" s="226" t="s">
        <v>435</v>
      </c>
      <c r="AG1822" s="311">
        <v>30</v>
      </c>
      <c r="AH1822" s="311">
        <v>15</v>
      </c>
      <c r="AI1822" s="311"/>
      <c r="AJ1822" s="311"/>
      <c r="AK1822" s="311"/>
      <c r="AL1822" s="311"/>
      <c r="AM1822" s="311"/>
      <c r="AN1822" s="311"/>
      <c r="AO1822" s="311"/>
      <c r="AP1822" s="311"/>
      <c r="AQ1822" s="311"/>
      <c r="AR1822" s="311"/>
      <c r="AS1822" s="311"/>
      <c r="AT1822" s="311"/>
      <c r="AU1822" s="311"/>
      <c r="AV1822" s="311"/>
      <c r="AW1822" s="311"/>
      <c r="AX1822" s="311"/>
      <c r="AY1822" s="311"/>
      <c r="AZ1822" s="311"/>
      <c r="BA1822" s="311"/>
      <c r="BB1822" s="311"/>
      <c r="BC1822" s="311"/>
      <c r="BD1822" s="311"/>
      <c r="BE1822" s="491"/>
      <c r="BF1822" s="491"/>
      <c r="BG1822" s="491"/>
      <c r="BH1822" s="491"/>
      <c r="BI1822" s="491"/>
      <c r="BJ1822" s="491"/>
      <c r="BK1822" s="491"/>
      <c r="BL1822" s="491"/>
      <c r="BM1822" s="491"/>
      <c r="BN1822" s="491"/>
      <c r="BO1822" s="491"/>
      <c r="BP1822" s="306"/>
      <c r="BQ1822" s="496"/>
      <c r="BR1822" s="496"/>
      <c r="BS1822" s="496"/>
      <c r="BT1822" s="496"/>
      <c r="BU1822" s="496"/>
      <c r="BV1822" s="496"/>
    </row>
    <row r="1823" spans="1:74" s="52" customFormat="1" ht="12.75">
      <c r="A1823" s="45">
        <v>2735.6132650573031</v>
      </c>
      <c r="B1823" s="46" t="s">
        <v>342</v>
      </c>
      <c r="C1823" s="47" t="s">
        <v>358</v>
      </c>
      <c r="D1823" s="48">
        <v>26.466666666666669</v>
      </c>
      <c r="E1823" s="49">
        <v>39.562100000000001</v>
      </c>
      <c r="F1823" s="49">
        <v>1.3859E-2</v>
      </c>
      <c r="G1823" s="49">
        <v>16.597899999999999</v>
      </c>
      <c r="H1823" s="49">
        <v>0.32565300000000003</v>
      </c>
      <c r="I1823" s="49">
        <v>0.21970600000000001</v>
      </c>
      <c r="J1823" s="49">
        <v>43.5289</v>
      </c>
      <c r="K1823" s="49">
        <v>0.22592599999999999</v>
      </c>
      <c r="L1823" s="49">
        <v>100.49062600000001</v>
      </c>
      <c r="M1823" s="47"/>
      <c r="N1823" s="50">
        <v>0.99729460739382325</v>
      </c>
      <c r="O1823" s="50">
        <v>2.7621766152177078E-4</v>
      </c>
      <c r="P1823" s="50">
        <v>0.34990751667749864</v>
      </c>
      <c r="Q1823" s="50">
        <v>6.6030275621276804E-3</v>
      </c>
      <c r="R1823" s="50">
        <v>4.6910686754581682E-3</v>
      </c>
      <c r="S1823" s="50">
        <v>1.6358006345808334</v>
      </c>
      <c r="T1823" s="50">
        <v>6.1019408727212062E-3</v>
      </c>
      <c r="U1823" s="50">
        <v>3.0011676613770337</v>
      </c>
      <c r="V1823" s="51">
        <v>82.378703715560405</v>
      </c>
      <c r="X1823" s="49">
        <v>0.21202799999999999</v>
      </c>
      <c r="Y1823" s="49">
        <v>116.571</v>
      </c>
      <c r="Z1823" s="49">
        <v>0.44589299999999998</v>
      </c>
      <c r="AA1823" s="49">
        <v>6.7584</v>
      </c>
      <c r="AB1823" s="49">
        <v>6.4502800000000002</v>
      </c>
      <c r="AC1823" s="49">
        <v>0.17877599999999999</v>
      </c>
      <c r="AD1823" s="49">
        <v>5.26267</v>
      </c>
      <c r="AE1823" s="226"/>
      <c r="AF1823" s="226" t="s">
        <v>435</v>
      </c>
      <c r="AG1823" s="311">
        <v>30</v>
      </c>
      <c r="AH1823" s="311">
        <v>15</v>
      </c>
      <c r="AI1823" s="311"/>
      <c r="AJ1823" s="311"/>
      <c r="AK1823" s="311"/>
      <c r="AL1823" s="311"/>
      <c r="AM1823" s="311"/>
      <c r="AN1823" s="311"/>
      <c r="AO1823" s="311"/>
      <c r="AP1823" s="311"/>
      <c r="AQ1823" s="311"/>
      <c r="AR1823" s="311"/>
      <c r="AS1823" s="311"/>
      <c r="AT1823" s="311"/>
      <c r="AU1823" s="311"/>
      <c r="AV1823" s="311"/>
      <c r="AW1823" s="311"/>
      <c r="AX1823" s="311"/>
      <c r="AY1823" s="311"/>
      <c r="AZ1823" s="311"/>
      <c r="BA1823" s="311"/>
      <c r="BB1823" s="311"/>
      <c r="BC1823" s="311"/>
      <c r="BD1823" s="311"/>
      <c r="BE1823" s="491"/>
      <c r="BF1823" s="491"/>
      <c r="BG1823" s="491"/>
      <c r="BH1823" s="491"/>
      <c r="BI1823" s="491"/>
      <c r="BJ1823" s="491"/>
      <c r="BK1823" s="491"/>
      <c r="BL1823" s="491"/>
      <c r="BM1823" s="491"/>
      <c r="BN1823" s="491"/>
      <c r="BO1823" s="491"/>
      <c r="BP1823" s="306"/>
      <c r="BQ1823" s="496"/>
      <c r="BR1823" s="496"/>
      <c r="BS1823" s="496"/>
      <c r="BT1823" s="496"/>
      <c r="BU1823" s="496"/>
      <c r="BV1823" s="496"/>
    </row>
    <row r="1824" spans="1:74" s="52" customFormat="1" ht="12.75">
      <c r="A1824" s="45">
        <v>2735.6132650573031</v>
      </c>
      <c r="B1824" s="46" t="s">
        <v>342</v>
      </c>
      <c r="C1824" s="47" t="s">
        <v>358</v>
      </c>
      <c r="D1824" s="48">
        <v>31.766666666666669</v>
      </c>
      <c r="E1824" s="49">
        <v>39.509799999999998</v>
      </c>
      <c r="F1824" s="49">
        <v>3.2742E-2</v>
      </c>
      <c r="G1824" s="49">
        <v>16.387</v>
      </c>
      <c r="H1824" s="49">
        <v>0.31992599999999999</v>
      </c>
      <c r="I1824" s="49">
        <v>0.239119</v>
      </c>
      <c r="J1824" s="49">
        <v>43.130499999999998</v>
      </c>
      <c r="K1824" s="49">
        <v>0.23549600000000001</v>
      </c>
      <c r="L1824" s="49">
        <v>99.893350999999996</v>
      </c>
      <c r="M1824" s="47"/>
      <c r="N1824" s="50">
        <v>1.0005766823331153</v>
      </c>
      <c r="O1824" s="50">
        <v>6.5558070916795354E-4</v>
      </c>
      <c r="P1824" s="50">
        <v>0.34705714851339398</v>
      </c>
      <c r="Q1824" s="50">
        <v>6.5168687591806379E-3</v>
      </c>
      <c r="R1824" s="50">
        <v>5.1291496634495266E-3</v>
      </c>
      <c r="S1824" s="50">
        <v>1.628315604687681</v>
      </c>
      <c r="T1824" s="50">
        <v>6.3897921108988752E-3</v>
      </c>
      <c r="U1824" s="50">
        <v>2.9957979366007743</v>
      </c>
      <c r="V1824" s="51">
        <v>82.430802087808956</v>
      </c>
      <c r="X1824" s="49">
        <v>0.212146</v>
      </c>
      <c r="Y1824" s="49">
        <v>45.787799999999997</v>
      </c>
      <c r="Z1824" s="49">
        <v>0.449102</v>
      </c>
      <c r="AA1824" s="49">
        <v>6.8970599999999997</v>
      </c>
      <c r="AB1824" s="49">
        <v>5.8049200000000001</v>
      </c>
      <c r="AC1824" s="49">
        <v>0.17951300000000001</v>
      </c>
      <c r="AD1824" s="49">
        <v>5.1187100000000001</v>
      </c>
      <c r="AE1824" s="226"/>
      <c r="AF1824" s="226" t="s">
        <v>435</v>
      </c>
      <c r="AG1824" s="311">
        <v>30</v>
      </c>
      <c r="AH1824" s="311">
        <v>15</v>
      </c>
      <c r="AI1824" s="311"/>
      <c r="AJ1824" s="311"/>
      <c r="AK1824" s="311"/>
      <c r="AL1824" s="311"/>
      <c r="AM1824" s="311"/>
      <c r="AN1824" s="311"/>
      <c r="AO1824" s="311"/>
      <c r="AP1824" s="311"/>
      <c r="AQ1824" s="311"/>
      <c r="AR1824" s="311"/>
      <c r="AS1824" s="311"/>
      <c r="AT1824" s="311"/>
      <c r="AU1824" s="311"/>
      <c r="AV1824" s="311"/>
      <c r="AW1824" s="311"/>
      <c r="AX1824" s="311"/>
      <c r="AY1824" s="311"/>
      <c r="AZ1824" s="311"/>
      <c r="BA1824" s="311"/>
      <c r="BB1824" s="311"/>
      <c r="BC1824" s="311"/>
      <c r="BD1824" s="311"/>
      <c r="BE1824" s="491"/>
      <c r="BF1824" s="491"/>
      <c r="BG1824" s="491"/>
      <c r="BH1824" s="491"/>
      <c r="BI1824" s="491"/>
      <c r="BJ1824" s="491"/>
      <c r="BK1824" s="491"/>
      <c r="BL1824" s="491"/>
      <c r="BM1824" s="491"/>
      <c r="BN1824" s="491"/>
      <c r="BO1824" s="491"/>
      <c r="BP1824" s="306"/>
      <c r="BQ1824" s="496"/>
      <c r="BR1824" s="496"/>
      <c r="BS1824" s="496"/>
      <c r="BT1824" s="496"/>
      <c r="BU1824" s="496"/>
      <c r="BV1824" s="496"/>
    </row>
    <row r="1825" spans="1:74" s="52" customFormat="1" ht="12.75">
      <c r="A1825" s="45">
        <v>2735.6132650573031</v>
      </c>
      <c r="B1825" s="46" t="s">
        <v>342</v>
      </c>
      <c r="C1825" s="47" t="s">
        <v>358</v>
      </c>
      <c r="D1825" s="48">
        <v>37.06666666666667</v>
      </c>
      <c r="E1825" s="49">
        <v>39.566099999999999</v>
      </c>
      <c r="F1825" s="49">
        <v>3.8507E-2</v>
      </c>
      <c r="G1825" s="49">
        <v>16.672999999999998</v>
      </c>
      <c r="H1825" s="49">
        <v>0.335567</v>
      </c>
      <c r="I1825" s="49">
        <v>0.22448100000000001</v>
      </c>
      <c r="J1825" s="49">
        <v>43.345300000000002</v>
      </c>
      <c r="K1825" s="49">
        <v>0.23378699999999999</v>
      </c>
      <c r="L1825" s="49">
        <v>100.456515</v>
      </c>
      <c r="M1825" s="47"/>
      <c r="N1825" s="50">
        <v>0.99765949822156619</v>
      </c>
      <c r="O1825" s="50">
        <v>7.6766934300953181E-4</v>
      </c>
      <c r="P1825" s="50">
        <v>0.3515837884274618</v>
      </c>
      <c r="Q1825" s="50">
        <v>6.8058478360699783E-3</v>
      </c>
      <c r="R1825" s="50">
        <v>4.7942913745724304E-3</v>
      </c>
      <c r="S1825" s="50">
        <v>1.629332258378859</v>
      </c>
      <c r="T1825" s="50">
        <v>6.3159270154123292E-3</v>
      </c>
      <c r="U1825" s="50">
        <v>2.9984412414287722</v>
      </c>
      <c r="V1825" s="51">
        <v>82.251454371612894</v>
      </c>
      <c r="X1825" s="49">
        <v>0.212004</v>
      </c>
      <c r="Y1825" s="49">
        <v>43.622700000000002</v>
      </c>
      <c r="Z1825" s="49">
        <v>0.44499</v>
      </c>
      <c r="AA1825" s="49">
        <v>6.77719</v>
      </c>
      <c r="AB1825" s="49">
        <v>6.30464</v>
      </c>
      <c r="AC1825" s="49">
        <v>0.17915400000000001</v>
      </c>
      <c r="AD1825" s="49">
        <v>5.0501199999999997</v>
      </c>
      <c r="AE1825" s="226"/>
      <c r="AF1825" s="226" t="s">
        <v>435</v>
      </c>
      <c r="AG1825" s="311">
        <v>30</v>
      </c>
      <c r="AH1825" s="311">
        <v>15</v>
      </c>
      <c r="AI1825" s="311"/>
      <c r="AJ1825" s="311"/>
      <c r="AK1825" s="311"/>
      <c r="AL1825" s="311"/>
      <c r="AM1825" s="311"/>
      <c r="AN1825" s="311"/>
      <c r="AO1825" s="311"/>
      <c r="AP1825" s="311"/>
      <c r="AQ1825" s="311"/>
      <c r="AR1825" s="311"/>
      <c r="AS1825" s="311"/>
      <c r="AT1825" s="311"/>
      <c r="AU1825" s="311"/>
      <c r="AV1825" s="311"/>
      <c r="AW1825" s="311"/>
      <c r="AX1825" s="311"/>
      <c r="AY1825" s="311"/>
      <c r="AZ1825" s="311"/>
      <c r="BA1825" s="311"/>
      <c r="BB1825" s="311"/>
      <c r="BC1825" s="311"/>
      <c r="BD1825" s="311"/>
      <c r="BE1825" s="491"/>
      <c r="BF1825" s="491"/>
      <c r="BG1825" s="491"/>
      <c r="BH1825" s="491"/>
      <c r="BI1825" s="491"/>
      <c r="BJ1825" s="491"/>
      <c r="BK1825" s="491"/>
      <c r="BL1825" s="491"/>
      <c r="BM1825" s="491"/>
      <c r="BN1825" s="491"/>
      <c r="BO1825" s="491"/>
      <c r="BP1825" s="306"/>
      <c r="BQ1825" s="496"/>
      <c r="BR1825" s="496"/>
      <c r="BS1825" s="496"/>
      <c r="BT1825" s="496"/>
      <c r="BU1825" s="496"/>
      <c r="BV1825" s="496"/>
    </row>
    <row r="1826" spans="1:74" s="52" customFormat="1" ht="12.75">
      <c r="A1826" s="45">
        <v>2735.6132650573031</v>
      </c>
      <c r="B1826" s="46" t="s">
        <v>342</v>
      </c>
      <c r="C1826" s="47" t="s">
        <v>358</v>
      </c>
      <c r="D1826" s="48">
        <v>42.366666666666667</v>
      </c>
      <c r="E1826" s="49">
        <v>39.531199999999998</v>
      </c>
      <c r="F1826" s="49">
        <v>5.8916999999999997E-2</v>
      </c>
      <c r="G1826" s="49">
        <v>16.7058</v>
      </c>
      <c r="H1826" s="49">
        <v>0.30214299999999999</v>
      </c>
      <c r="I1826" s="49">
        <v>0.193964</v>
      </c>
      <c r="J1826" s="49">
        <v>43.286499999999997</v>
      </c>
      <c r="K1826" s="49">
        <v>0.241087</v>
      </c>
      <c r="L1826" s="49">
        <v>100.34708799999999</v>
      </c>
      <c r="M1826" s="47"/>
      <c r="N1826" s="50">
        <v>0.99784884231802418</v>
      </c>
      <c r="O1826" s="50">
        <v>1.1758198831113992E-3</v>
      </c>
      <c r="P1826" s="50">
        <v>0.35265336458152913</v>
      </c>
      <c r="Q1826" s="50">
        <v>6.1345285123639856E-3</v>
      </c>
      <c r="R1826" s="50">
        <v>4.1469770399284516E-3</v>
      </c>
      <c r="S1826" s="50">
        <v>1.6288675712658738</v>
      </c>
      <c r="T1826" s="50">
        <v>6.5201291783931348E-3</v>
      </c>
      <c r="U1826" s="50">
        <v>2.9981646611580666</v>
      </c>
      <c r="V1826" s="51">
        <v>82.202894846997125</v>
      </c>
      <c r="X1826" s="49">
        <v>0.21210000000000001</v>
      </c>
      <c r="Y1826" s="49">
        <v>26.5519</v>
      </c>
      <c r="Z1826" s="49">
        <v>0.44439899999999999</v>
      </c>
      <c r="AA1826" s="49">
        <v>7.3452400000000004</v>
      </c>
      <c r="AB1826" s="49">
        <v>7.1017400000000004</v>
      </c>
      <c r="AC1826" s="49">
        <v>0.179312</v>
      </c>
      <c r="AD1826" s="49">
        <v>4.9903899999999997</v>
      </c>
      <c r="AE1826" s="226"/>
      <c r="AF1826" s="226" t="s">
        <v>435</v>
      </c>
      <c r="AG1826" s="311">
        <v>30</v>
      </c>
      <c r="AH1826" s="311">
        <v>15</v>
      </c>
      <c r="AI1826" s="311"/>
      <c r="AJ1826" s="311"/>
      <c r="AK1826" s="311"/>
      <c r="AL1826" s="311"/>
      <c r="AM1826" s="311"/>
      <c r="AN1826" s="311"/>
      <c r="AO1826" s="311"/>
      <c r="AP1826" s="311"/>
      <c r="AQ1826" s="311"/>
      <c r="AR1826" s="311"/>
      <c r="AS1826" s="311"/>
      <c r="AT1826" s="311"/>
      <c r="AU1826" s="311"/>
      <c r="AV1826" s="311"/>
      <c r="AW1826" s="311"/>
      <c r="AX1826" s="311"/>
      <c r="AY1826" s="311"/>
      <c r="AZ1826" s="311"/>
      <c r="BA1826" s="311"/>
      <c r="BB1826" s="311"/>
      <c r="BC1826" s="311"/>
      <c r="BD1826" s="311"/>
      <c r="BE1826" s="491"/>
      <c r="BF1826" s="491"/>
      <c r="BG1826" s="491"/>
      <c r="BH1826" s="491"/>
      <c r="BI1826" s="491"/>
      <c r="BJ1826" s="491"/>
      <c r="BK1826" s="491"/>
      <c r="BL1826" s="491"/>
      <c r="BM1826" s="491"/>
      <c r="BN1826" s="491"/>
      <c r="BO1826" s="491"/>
      <c r="BP1826" s="306"/>
      <c r="BQ1826" s="496"/>
      <c r="BR1826" s="496"/>
      <c r="BS1826" s="496"/>
      <c r="BT1826" s="496"/>
      <c r="BU1826" s="496"/>
      <c r="BV1826" s="496"/>
    </row>
    <row r="1827" spans="1:74" s="52" customFormat="1" ht="12.75">
      <c r="A1827" s="45">
        <v>2735.6132650573031</v>
      </c>
      <c r="B1827" s="46" t="s">
        <v>342</v>
      </c>
      <c r="C1827" s="47" t="s">
        <v>358</v>
      </c>
      <c r="D1827" s="48">
        <v>47.666666666666664</v>
      </c>
      <c r="E1827" s="49">
        <v>39.521000000000001</v>
      </c>
      <c r="F1827" s="49">
        <v>6.3741000000000006E-2</v>
      </c>
      <c r="G1827" s="49">
        <v>16.5459</v>
      </c>
      <c r="H1827" s="49">
        <v>0.34202399999999999</v>
      </c>
      <c r="I1827" s="49">
        <v>0.21474699999999999</v>
      </c>
      <c r="J1827" s="49">
        <v>43.2181</v>
      </c>
      <c r="K1827" s="49">
        <v>0.25203100000000001</v>
      </c>
      <c r="L1827" s="49">
        <v>100.19798700000001</v>
      </c>
      <c r="M1827" s="47"/>
      <c r="N1827" s="50">
        <v>0.9984570622568949</v>
      </c>
      <c r="O1827" s="50">
        <v>1.2731974374134739E-3</v>
      </c>
      <c r="P1827" s="50">
        <v>0.34958102979952288</v>
      </c>
      <c r="Q1827" s="50">
        <v>6.9502742601732E-3</v>
      </c>
      <c r="R1827" s="50">
        <v>4.5953046947933007E-3</v>
      </c>
      <c r="S1827" s="50">
        <v>1.6277049483233623</v>
      </c>
      <c r="T1827" s="50">
        <v>6.8220214128384095E-3</v>
      </c>
      <c r="U1827" s="50">
        <v>2.9965880730794252</v>
      </c>
      <c r="V1827" s="51">
        <v>82.320158355070433</v>
      </c>
      <c r="X1827" s="49">
        <v>0.21207100000000001</v>
      </c>
      <c r="Y1827" s="49">
        <v>25.660499999999999</v>
      </c>
      <c r="Z1827" s="49">
        <v>0.44694400000000001</v>
      </c>
      <c r="AA1827" s="49">
        <v>6.4644599999999999</v>
      </c>
      <c r="AB1827" s="49">
        <v>6.5409199999999998</v>
      </c>
      <c r="AC1827" s="49">
        <v>0.179428</v>
      </c>
      <c r="AD1827" s="49">
        <v>4.7352100000000004</v>
      </c>
      <c r="AE1827" s="226"/>
      <c r="AF1827" s="226" t="s">
        <v>435</v>
      </c>
      <c r="AG1827" s="311">
        <v>30</v>
      </c>
      <c r="AH1827" s="311">
        <v>15</v>
      </c>
      <c r="AI1827" s="311"/>
      <c r="AJ1827" s="311"/>
      <c r="AK1827" s="311"/>
      <c r="AL1827" s="311"/>
      <c r="AM1827" s="311"/>
      <c r="AN1827" s="311"/>
      <c r="AO1827" s="311"/>
      <c r="AP1827" s="311"/>
      <c r="AQ1827" s="311"/>
      <c r="AR1827" s="311"/>
      <c r="AS1827" s="311"/>
      <c r="AT1827" s="311"/>
      <c r="AU1827" s="311"/>
      <c r="AV1827" s="311"/>
      <c r="AW1827" s="311"/>
      <c r="AX1827" s="311"/>
      <c r="AY1827" s="311"/>
      <c r="AZ1827" s="311"/>
      <c r="BA1827" s="311"/>
      <c r="BB1827" s="311"/>
      <c r="BC1827" s="311"/>
      <c r="BD1827" s="311"/>
      <c r="BE1827" s="491"/>
      <c r="BF1827" s="491"/>
      <c r="BG1827" s="491"/>
      <c r="BH1827" s="491"/>
      <c r="BI1827" s="491"/>
      <c r="BJ1827" s="491"/>
      <c r="BK1827" s="491"/>
      <c r="BL1827" s="491"/>
      <c r="BM1827" s="491"/>
      <c r="BN1827" s="491"/>
      <c r="BO1827" s="491"/>
      <c r="BP1827" s="306"/>
      <c r="BQ1827" s="496"/>
      <c r="BR1827" s="496"/>
      <c r="BS1827" s="496"/>
      <c r="BT1827" s="496"/>
      <c r="BU1827" s="496"/>
      <c r="BV1827" s="496"/>
    </row>
    <row r="1828" spans="1:74" s="52" customFormat="1" ht="12.75">
      <c r="A1828" s="45">
        <v>2735.6132650573031</v>
      </c>
      <c r="B1828" s="46" t="s">
        <v>342</v>
      </c>
      <c r="C1828" s="47" t="s">
        <v>358</v>
      </c>
      <c r="D1828" s="48">
        <v>52.966666666666661</v>
      </c>
      <c r="E1828" s="49">
        <v>39.503700000000002</v>
      </c>
      <c r="F1828" s="49">
        <v>4.8415E-2</v>
      </c>
      <c r="G1828" s="49">
        <v>16.7864</v>
      </c>
      <c r="H1828" s="49">
        <v>0.34492099999999998</v>
      </c>
      <c r="I1828" s="49">
        <v>0.225884</v>
      </c>
      <c r="J1828" s="49">
        <v>43.189700000000002</v>
      </c>
      <c r="K1828" s="49">
        <v>0.21311099999999999</v>
      </c>
      <c r="L1828" s="49">
        <v>100.35542699999999</v>
      </c>
      <c r="M1828" s="47"/>
      <c r="N1828" s="50">
        <v>0.99759163364036085</v>
      </c>
      <c r="O1828" s="50">
        <v>9.6665249234750481E-4</v>
      </c>
      <c r="P1828" s="50">
        <v>0.35451007768164094</v>
      </c>
      <c r="Q1828" s="50">
        <v>7.0061358276038606E-3</v>
      </c>
      <c r="R1828" s="50">
        <v>4.8315472683101521E-3</v>
      </c>
      <c r="S1828" s="50">
        <v>1.6259371599312384</v>
      </c>
      <c r="T1828" s="50">
        <v>5.7660517814198294E-3</v>
      </c>
      <c r="U1828" s="50">
        <v>2.9978978595402626</v>
      </c>
      <c r="V1828" s="51">
        <v>82.099493945168277</v>
      </c>
      <c r="X1828" s="49">
        <v>0.21211099999999999</v>
      </c>
      <c r="Y1828" s="49">
        <v>34.1663</v>
      </c>
      <c r="Z1828" s="49">
        <v>0.44358500000000001</v>
      </c>
      <c r="AA1828" s="49">
        <v>6.4437300000000004</v>
      </c>
      <c r="AB1828" s="49">
        <v>6.3104300000000002</v>
      </c>
      <c r="AC1828" s="49">
        <v>0.17960100000000001</v>
      </c>
      <c r="AD1828" s="49">
        <v>5.5603199999999999</v>
      </c>
      <c r="AE1828" s="226"/>
      <c r="AF1828" s="226" t="s">
        <v>435</v>
      </c>
      <c r="AG1828" s="311">
        <v>30</v>
      </c>
      <c r="AH1828" s="311">
        <v>15</v>
      </c>
      <c r="AI1828" s="311"/>
      <c r="AJ1828" s="311"/>
      <c r="AK1828" s="311"/>
      <c r="AL1828" s="311"/>
      <c r="AM1828" s="311"/>
      <c r="AN1828" s="311"/>
      <c r="AO1828" s="311"/>
      <c r="AP1828" s="311"/>
      <c r="AQ1828" s="311"/>
      <c r="AR1828" s="311"/>
      <c r="AS1828" s="311"/>
      <c r="AT1828" s="311"/>
      <c r="AU1828" s="311"/>
      <c r="AV1828" s="311"/>
      <c r="AW1828" s="311"/>
      <c r="AX1828" s="311"/>
      <c r="AY1828" s="311"/>
      <c r="AZ1828" s="311"/>
      <c r="BA1828" s="311"/>
      <c r="BB1828" s="311"/>
      <c r="BC1828" s="311"/>
      <c r="BD1828" s="311"/>
      <c r="BE1828" s="491"/>
      <c r="BF1828" s="491"/>
      <c r="BG1828" s="491"/>
      <c r="BH1828" s="491"/>
      <c r="BI1828" s="491"/>
      <c r="BJ1828" s="491"/>
      <c r="BK1828" s="491"/>
      <c r="BL1828" s="491"/>
      <c r="BM1828" s="491"/>
      <c r="BN1828" s="491"/>
      <c r="BO1828" s="491"/>
      <c r="BP1828" s="306"/>
      <c r="BQ1828" s="496"/>
      <c r="BR1828" s="496"/>
      <c r="BS1828" s="496"/>
      <c r="BT1828" s="496"/>
      <c r="BU1828" s="496"/>
      <c r="BV1828" s="496"/>
    </row>
    <row r="1829" spans="1:74" s="52" customFormat="1" ht="12.75">
      <c r="A1829" s="45">
        <v>2735.6132650573031</v>
      </c>
      <c r="B1829" s="46" t="s">
        <v>342</v>
      </c>
      <c r="C1829" s="47" t="s">
        <v>358</v>
      </c>
      <c r="D1829" s="48">
        <v>58.266666666666659</v>
      </c>
      <c r="E1829" s="49">
        <v>39.568300000000001</v>
      </c>
      <c r="F1829" s="49">
        <v>7.2732000000000005E-2</v>
      </c>
      <c r="G1829" s="49">
        <v>16.504899999999999</v>
      </c>
      <c r="H1829" s="49">
        <v>0.33354200000000001</v>
      </c>
      <c r="I1829" s="49">
        <v>0.22850599999999999</v>
      </c>
      <c r="J1829" s="49">
        <v>43.209000000000003</v>
      </c>
      <c r="K1829" s="49">
        <v>0.24093400000000001</v>
      </c>
      <c r="L1829" s="49">
        <v>100.18675900000001</v>
      </c>
      <c r="M1829" s="47"/>
      <c r="N1829" s="50">
        <v>0.99952576725632958</v>
      </c>
      <c r="O1829" s="50">
        <v>1.4526050438927894E-3</v>
      </c>
      <c r="P1829" s="50">
        <v>0.34867073246704339</v>
      </c>
      <c r="Q1829" s="50">
        <v>6.7770552097104718E-3</v>
      </c>
      <c r="R1829" s="50">
        <v>4.8891115921435337E-3</v>
      </c>
      <c r="S1829" s="50">
        <v>1.6271566433609153</v>
      </c>
      <c r="T1829" s="50">
        <v>6.5208219351498616E-3</v>
      </c>
      <c r="U1829" s="50">
        <v>2.9958514987954179</v>
      </c>
      <c r="V1829" s="51">
        <v>82.353178383261593</v>
      </c>
      <c r="X1829" s="49">
        <v>0.21193400000000001</v>
      </c>
      <c r="Y1829" s="49">
        <v>23.744</v>
      </c>
      <c r="Z1829" s="49">
        <v>0.44763799999999998</v>
      </c>
      <c r="AA1829" s="49">
        <v>6.5499599999999996</v>
      </c>
      <c r="AB1829" s="49">
        <v>6.2679299999999998</v>
      </c>
      <c r="AC1829" s="49">
        <v>0.17940900000000001</v>
      </c>
      <c r="AD1829" s="49">
        <v>5.0104800000000003</v>
      </c>
      <c r="AE1829" s="226"/>
      <c r="AF1829" s="226" t="s">
        <v>435</v>
      </c>
      <c r="AG1829" s="311">
        <v>30</v>
      </c>
      <c r="AH1829" s="311">
        <v>15</v>
      </c>
      <c r="AI1829" s="311"/>
      <c r="AJ1829" s="311"/>
      <c r="AK1829" s="311"/>
      <c r="AL1829" s="311"/>
      <c r="AM1829" s="311"/>
      <c r="AN1829" s="311"/>
      <c r="AO1829" s="311"/>
      <c r="AP1829" s="311"/>
      <c r="AQ1829" s="311"/>
      <c r="AR1829" s="311"/>
      <c r="AS1829" s="311"/>
      <c r="AT1829" s="311"/>
      <c r="AU1829" s="311"/>
      <c r="AV1829" s="311"/>
      <c r="AW1829" s="311"/>
      <c r="AX1829" s="311"/>
      <c r="AY1829" s="311"/>
      <c r="AZ1829" s="311"/>
      <c r="BA1829" s="311"/>
      <c r="BB1829" s="311"/>
      <c r="BC1829" s="311"/>
      <c r="BD1829" s="311"/>
      <c r="BE1829" s="491"/>
      <c r="BF1829" s="491"/>
      <c r="BG1829" s="491"/>
      <c r="BH1829" s="491"/>
      <c r="BI1829" s="491"/>
      <c r="BJ1829" s="491"/>
      <c r="BK1829" s="491"/>
      <c r="BL1829" s="491"/>
      <c r="BM1829" s="491"/>
      <c r="BN1829" s="491"/>
      <c r="BO1829" s="491"/>
      <c r="BP1829" s="306"/>
      <c r="BQ1829" s="496"/>
      <c r="BR1829" s="496"/>
      <c r="BS1829" s="496"/>
      <c r="BT1829" s="496"/>
      <c r="BU1829" s="496"/>
      <c r="BV1829" s="496"/>
    </row>
    <row r="1830" spans="1:74" s="52" customFormat="1" ht="12.75">
      <c r="A1830" s="45">
        <v>2735.6132650573031</v>
      </c>
      <c r="B1830" s="46" t="s">
        <v>342</v>
      </c>
      <c r="C1830" s="47" t="s">
        <v>358</v>
      </c>
      <c r="D1830" s="48">
        <v>63.566666666666656</v>
      </c>
      <c r="E1830" s="49">
        <v>39.502600000000001</v>
      </c>
      <c r="F1830" s="49">
        <v>3.4722999999999997E-2</v>
      </c>
      <c r="G1830" s="49">
        <v>16.5669</v>
      </c>
      <c r="H1830" s="49">
        <v>0.34818900000000003</v>
      </c>
      <c r="I1830" s="49">
        <v>0.222721</v>
      </c>
      <c r="J1830" s="49">
        <v>43.414999999999999</v>
      </c>
      <c r="K1830" s="49">
        <v>0.24653900000000001</v>
      </c>
      <c r="L1830" s="49">
        <v>100.37073500000001</v>
      </c>
      <c r="M1830" s="47"/>
      <c r="N1830" s="50">
        <v>0.99680398154619554</v>
      </c>
      <c r="O1830" s="50">
        <v>6.9275032509614717E-4</v>
      </c>
      <c r="P1830" s="50">
        <v>0.3496079724168612</v>
      </c>
      <c r="Q1830" s="50">
        <v>7.0671290522823955E-3</v>
      </c>
      <c r="R1830" s="50">
        <v>4.7602634629649448E-3</v>
      </c>
      <c r="S1830" s="50">
        <v>1.6331739112979016</v>
      </c>
      <c r="T1830" s="50">
        <v>6.6654175463921918E-3</v>
      </c>
      <c r="U1830" s="50">
        <v>2.9997844563663332</v>
      </c>
      <c r="V1830" s="51">
        <v>82.367804785372201</v>
      </c>
      <c r="X1830" s="49">
        <v>0.21226200000000001</v>
      </c>
      <c r="Y1830" s="49">
        <v>48.210599999999999</v>
      </c>
      <c r="Z1830" s="49">
        <v>0.44639600000000002</v>
      </c>
      <c r="AA1830" s="49">
        <v>6.4164099999999999</v>
      </c>
      <c r="AB1830" s="49">
        <v>6.3312099999999996</v>
      </c>
      <c r="AC1830" s="49">
        <v>0.179005</v>
      </c>
      <c r="AD1830" s="49">
        <v>4.8527500000000003</v>
      </c>
      <c r="AE1830" s="226"/>
      <c r="AF1830" s="226" t="s">
        <v>435</v>
      </c>
      <c r="AG1830" s="311">
        <v>30</v>
      </c>
      <c r="AH1830" s="311">
        <v>15</v>
      </c>
      <c r="AI1830" s="311"/>
      <c r="AJ1830" s="311"/>
      <c r="AK1830" s="311"/>
      <c r="AL1830" s="311"/>
      <c r="AM1830" s="311"/>
      <c r="AN1830" s="311"/>
      <c r="AO1830" s="311"/>
      <c r="AP1830" s="311"/>
      <c r="AQ1830" s="311"/>
      <c r="AR1830" s="311"/>
      <c r="AS1830" s="311"/>
      <c r="AT1830" s="311"/>
      <c r="AU1830" s="311"/>
      <c r="AV1830" s="311"/>
      <c r="AW1830" s="311"/>
      <c r="AX1830" s="311"/>
      <c r="AY1830" s="311"/>
      <c r="AZ1830" s="311"/>
      <c r="BA1830" s="311"/>
      <c r="BB1830" s="311"/>
      <c r="BC1830" s="311"/>
      <c r="BD1830" s="311"/>
      <c r="BE1830" s="491"/>
      <c r="BF1830" s="491"/>
      <c r="BG1830" s="491"/>
      <c r="BH1830" s="491"/>
      <c r="BI1830" s="491"/>
      <c r="BJ1830" s="491"/>
      <c r="BK1830" s="491"/>
      <c r="BL1830" s="491"/>
      <c r="BM1830" s="491"/>
      <c r="BN1830" s="491"/>
      <c r="BO1830" s="491"/>
      <c r="BP1830" s="306"/>
      <c r="BQ1830" s="496"/>
      <c r="BR1830" s="496"/>
      <c r="BS1830" s="496"/>
      <c r="BT1830" s="496"/>
      <c r="BU1830" s="496"/>
      <c r="BV1830" s="496"/>
    </row>
    <row r="1831" spans="1:74" s="52" customFormat="1" ht="12.75">
      <c r="A1831" s="45">
        <v>2735.6132650573031</v>
      </c>
      <c r="B1831" s="46" t="s">
        <v>342</v>
      </c>
      <c r="C1831" s="47" t="s">
        <v>358</v>
      </c>
      <c r="D1831" s="48">
        <v>68.86666666666666</v>
      </c>
      <c r="E1831" s="49">
        <v>39.616199999999999</v>
      </c>
      <c r="F1831" s="49">
        <v>7.4186000000000002E-2</v>
      </c>
      <c r="G1831" s="49">
        <v>16.477699999999999</v>
      </c>
      <c r="H1831" s="49">
        <v>0.37114200000000003</v>
      </c>
      <c r="I1831" s="49">
        <v>0.214805</v>
      </c>
      <c r="J1831" s="49">
        <v>43.271299999999997</v>
      </c>
      <c r="K1831" s="49">
        <v>0.24652399999999999</v>
      </c>
      <c r="L1831" s="49">
        <v>100.31535699999998</v>
      </c>
      <c r="M1831" s="47"/>
      <c r="N1831" s="50">
        <v>0.99918462351600057</v>
      </c>
      <c r="O1831" s="50">
        <v>1.4793478224302489E-3</v>
      </c>
      <c r="P1831" s="50">
        <v>0.34755657769586928</v>
      </c>
      <c r="Q1831" s="50">
        <v>7.5293402386200454E-3</v>
      </c>
      <c r="R1831" s="50">
        <v>4.5888414434720678E-3</v>
      </c>
      <c r="S1831" s="50">
        <v>1.6269770055419654</v>
      </c>
      <c r="T1831" s="50">
        <v>6.6617722295910144E-3</v>
      </c>
      <c r="U1831" s="50">
        <v>2.9952705659383461</v>
      </c>
      <c r="V1831" s="51">
        <v>82.398041712415591</v>
      </c>
      <c r="X1831" s="49">
        <v>0.21182500000000001</v>
      </c>
      <c r="Y1831" s="49">
        <v>22.975999999999999</v>
      </c>
      <c r="Z1831" s="49">
        <v>0.448017</v>
      </c>
      <c r="AA1831" s="49">
        <v>6.1210899999999997</v>
      </c>
      <c r="AB1831" s="49">
        <v>6.70329</v>
      </c>
      <c r="AC1831" s="49">
        <v>0.179313</v>
      </c>
      <c r="AD1831" s="49">
        <v>4.9362300000000001</v>
      </c>
      <c r="AE1831" s="226"/>
      <c r="AF1831" s="226" t="s">
        <v>435</v>
      </c>
      <c r="AG1831" s="311">
        <v>30</v>
      </c>
      <c r="AH1831" s="311">
        <v>15</v>
      </c>
      <c r="AI1831" s="311"/>
      <c r="AJ1831" s="311"/>
      <c r="AK1831" s="311"/>
      <c r="AL1831" s="311"/>
      <c r="AM1831" s="311"/>
      <c r="AN1831" s="311"/>
      <c r="AO1831" s="311"/>
      <c r="AP1831" s="311"/>
      <c r="AQ1831" s="311"/>
      <c r="AR1831" s="311"/>
      <c r="AS1831" s="311"/>
      <c r="AT1831" s="311"/>
      <c r="AU1831" s="311"/>
      <c r="AV1831" s="311"/>
      <c r="AW1831" s="311"/>
      <c r="AX1831" s="311"/>
      <c r="AY1831" s="311"/>
      <c r="AZ1831" s="311"/>
      <c r="BA1831" s="311"/>
      <c r="BB1831" s="311"/>
      <c r="BC1831" s="311"/>
      <c r="BD1831" s="311"/>
      <c r="BE1831" s="491"/>
      <c r="BF1831" s="491"/>
      <c r="BG1831" s="491"/>
      <c r="BH1831" s="491"/>
      <c r="BI1831" s="491"/>
      <c r="BJ1831" s="491"/>
      <c r="BK1831" s="491"/>
      <c r="BL1831" s="491"/>
      <c r="BM1831" s="491"/>
      <c r="BN1831" s="491"/>
      <c r="BO1831" s="491"/>
      <c r="BP1831" s="306"/>
      <c r="BQ1831" s="496"/>
      <c r="BR1831" s="496"/>
      <c r="BS1831" s="496"/>
      <c r="BT1831" s="496"/>
      <c r="BU1831" s="496"/>
      <c r="BV1831" s="496"/>
    </row>
    <row r="1832" spans="1:74" s="52" customFormat="1" ht="12.75">
      <c r="A1832" s="45">
        <v>2735.6132650573031</v>
      </c>
      <c r="B1832" s="46" t="s">
        <v>342</v>
      </c>
      <c r="C1832" s="47" t="s">
        <v>358</v>
      </c>
      <c r="D1832" s="48">
        <v>74.166666666666657</v>
      </c>
      <c r="E1832" s="49">
        <v>39.3842</v>
      </c>
      <c r="F1832" s="49">
        <v>8.2114000000000006E-2</v>
      </c>
      <c r="G1832" s="49">
        <v>16.5471</v>
      </c>
      <c r="H1832" s="49">
        <v>0.36899199999999999</v>
      </c>
      <c r="I1832" s="49">
        <v>0.23292399999999999</v>
      </c>
      <c r="J1832" s="49">
        <v>43.318300000000001</v>
      </c>
      <c r="K1832" s="49">
        <v>0.24552399999999999</v>
      </c>
      <c r="L1832" s="49">
        <v>100.20610699999999</v>
      </c>
      <c r="M1832" s="47"/>
      <c r="N1832" s="50">
        <v>0.9956123451792368</v>
      </c>
      <c r="O1832" s="50">
        <v>1.641197581235968E-3</v>
      </c>
      <c r="P1832" s="50">
        <v>0.34982120413808787</v>
      </c>
      <c r="Q1832" s="50">
        <v>7.5028987830023357E-3</v>
      </c>
      <c r="R1832" s="50">
        <v>4.9873313583144261E-3</v>
      </c>
      <c r="S1832" s="50">
        <v>1.6324812245204341</v>
      </c>
      <c r="T1832" s="50">
        <v>6.6499724055723167E-3</v>
      </c>
      <c r="U1832" s="50">
        <v>2.9994992025300196</v>
      </c>
      <c r="V1832" s="51">
        <v>82.352783355321748</v>
      </c>
      <c r="X1832" s="49">
        <v>0.212423</v>
      </c>
      <c r="Y1832" s="49">
        <v>20.467400000000001</v>
      </c>
      <c r="Z1832" s="49">
        <v>0.44695699999999999</v>
      </c>
      <c r="AA1832" s="49">
        <v>6.0450600000000003</v>
      </c>
      <c r="AB1832" s="49">
        <v>6.1375500000000001</v>
      </c>
      <c r="AC1832" s="49">
        <v>0.17924300000000001</v>
      </c>
      <c r="AD1832" s="49">
        <v>4.8661799999999999</v>
      </c>
      <c r="AE1832" s="226"/>
      <c r="AF1832" s="226" t="s">
        <v>435</v>
      </c>
      <c r="AG1832" s="311">
        <v>30</v>
      </c>
      <c r="AH1832" s="311">
        <v>15</v>
      </c>
      <c r="AI1832" s="311"/>
      <c r="AJ1832" s="311"/>
      <c r="AK1832" s="311"/>
      <c r="AL1832" s="311"/>
      <c r="AM1832" s="311"/>
      <c r="AN1832" s="311"/>
      <c r="AO1832" s="311"/>
      <c r="AP1832" s="311"/>
      <c r="AQ1832" s="311"/>
      <c r="AR1832" s="311"/>
      <c r="AS1832" s="311"/>
      <c r="AT1832" s="311"/>
      <c r="AU1832" s="311"/>
      <c r="AV1832" s="311"/>
      <c r="AW1832" s="311"/>
      <c r="AX1832" s="311"/>
      <c r="AY1832" s="311"/>
      <c r="AZ1832" s="311"/>
      <c r="BA1832" s="311"/>
      <c r="BB1832" s="311"/>
      <c r="BC1832" s="311"/>
      <c r="BD1832" s="311"/>
      <c r="BE1832" s="491"/>
      <c r="BF1832" s="491"/>
      <c r="BG1832" s="491"/>
      <c r="BH1832" s="491"/>
      <c r="BI1832" s="491"/>
      <c r="BJ1832" s="491"/>
      <c r="BK1832" s="491"/>
      <c r="BL1832" s="491"/>
      <c r="BM1832" s="491"/>
      <c r="BN1832" s="491"/>
      <c r="BO1832" s="491"/>
      <c r="BP1832" s="306"/>
      <c r="BQ1832" s="496"/>
      <c r="BR1832" s="496"/>
      <c r="BS1832" s="496"/>
      <c r="BT1832" s="496"/>
      <c r="BU1832" s="496"/>
      <c r="BV1832" s="496"/>
    </row>
    <row r="1833" spans="1:74" s="52" customFormat="1" ht="12.75">
      <c r="A1833" s="45">
        <v>2735.6132650573031</v>
      </c>
      <c r="B1833" s="46" t="s">
        <v>342</v>
      </c>
      <c r="C1833" s="47" t="s">
        <v>358</v>
      </c>
      <c r="D1833" s="48">
        <v>79.466666666666654</v>
      </c>
      <c r="E1833" s="49">
        <v>39.442</v>
      </c>
      <c r="F1833" s="49">
        <v>9.1356000000000007E-2</v>
      </c>
      <c r="G1833" s="49">
        <v>16.691800000000001</v>
      </c>
      <c r="H1833" s="49">
        <v>0.310083</v>
      </c>
      <c r="I1833" s="49">
        <v>0.24075299999999999</v>
      </c>
      <c r="J1833" s="49">
        <v>43.3401</v>
      </c>
      <c r="K1833" s="49">
        <v>0.22383900000000001</v>
      </c>
      <c r="L1833" s="49">
        <v>100.37617599999999</v>
      </c>
      <c r="M1833" s="47"/>
      <c r="N1833" s="50">
        <v>0.99543846532075964</v>
      </c>
      <c r="O1833" s="50">
        <v>1.8229215569254742E-3</v>
      </c>
      <c r="P1833" s="50">
        <v>0.35230163296326106</v>
      </c>
      <c r="Q1833" s="50">
        <v>6.2947333722582818E-3</v>
      </c>
      <c r="R1833" s="50">
        <v>5.1465113697225194E-3</v>
      </c>
      <c r="S1833" s="50">
        <v>1.6306244291503214</v>
      </c>
      <c r="T1833" s="50">
        <v>6.0526964519196438E-3</v>
      </c>
      <c r="U1833" s="50">
        <v>2.9987594906452415</v>
      </c>
      <c r="V1833" s="51">
        <v>82.233244108570233</v>
      </c>
      <c r="X1833" s="49">
        <v>0.21244199999999999</v>
      </c>
      <c r="Y1833" s="49">
        <v>18.441099999999999</v>
      </c>
      <c r="Z1833" s="49">
        <v>0.44453399999999998</v>
      </c>
      <c r="AA1833" s="49">
        <v>7.1244300000000003</v>
      </c>
      <c r="AB1833" s="49">
        <v>5.8805300000000003</v>
      </c>
      <c r="AC1833" s="49">
        <v>0.17920800000000001</v>
      </c>
      <c r="AD1833" s="49">
        <v>5.3862800000000002</v>
      </c>
      <c r="AE1833" s="226"/>
      <c r="AF1833" s="226" t="s">
        <v>435</v>
      </c>
      <c r="AG1833" s="311">
        <v>30</v>
      </c>
      <c r="AH1833" s="311">
        <v>15</v>
      </c>
      <c r="AI1833" s="311"/>
      <c r="AJ1833" s="311"/>
      <c r="AK1833" s="311"/>
      <c r="AL1833" s="311"/>
      <c r="AM1833" s="311"/>
      <c r="AN1833" s="311"/>
      <c r="AO1833" s="311"/>
      <c r="AP1833" s="311"/>
      <c r="AQ1833" s="311"/>
      <c r="AR1833" s="311"/>
      <c r="AS1833" s="311"/>
      <c r="AT1833" s="311"/>
      <c r="AU1833" s="311"/>
      <c r="AV1833" s="311"/>
      <c r="AW1833" s="311"/>
      <c r="AX1833" s="311"/>
      <c r="AY1833" s="311"/>
      <c r="AZ1833" s="311"/>
      <c r="BA1833" s="311"/>
      <c r="BB1833" s="311"/>
      <c r="BC1833" s="311"/>
      <c r="BD1833" s="311"/>
      <c r="BE1833" s="491"/>
      <c r="BF1833" s="491"/>
      <c r="BG1833" s="491"/>
      <c r="BH1833" s="491"/>
      <c r="BI1833" s="491"/>
      <c r="BJ1833" s="491"/>
      <c r="BK1833" s="491"/>
      <c r="BL1833" s="491"/>
      <c r="BM1833" s="491"/>
      <c r="BN1833" s="491"/>
      <c r="BO1833" s="491"/>
      <c r="BP1833" s="306"/>
      <c r="BQ1833" s="496"/>
      <c r="BR1833" s="496"/>
      <c r="BS1833" s="496"/>
      <c r="BT1833" s="496"/>
      <c r="BU1833" s="496"/>
      <c r="BV1833" s="496"/>
    </row>
    <row r="1834" spans="1:74" s="52" customFormat="1" ht="12.75">
      <c r="A1834" s="38"/>
      <c r="B1834" s="46"/>
      <c r="C1834" s="47"/>
      <c r="D1834" s="48"/>
      <c r="E1834" s="49"/>
      <c r="F1834" s="49"/>
      <c r="G1834" s="49"/>
      <c r="H1834" s="49"/>
      <c r="I1834" s="49"/>
      <c r="J1834" s="49"/>
      <c r="K1834" s="49"/>
      <c r="L1834" s="49"/>
      <c r="M1834" s="47"/>
      <c r="N1834" s="50"/>
      <c r="O1834" s="50"/>
      <c r="P1834" s="50"/>
      <c r="Q1834" s="50"/>
      <c r="R1834" s="50"/>
      <c r="S1834" s="50"/>
      <c r="T1834" s="50"/>
      <c r="U1834" s="50"/>
      <c r="V1834" s="51"/>
      <c r="AE1834" s="312"/>
      <c r="AF1834" s="312"/>
      <c r="AG1834" s="312"/>
      <c r="AH1834" s="312"/>
      <c r="AI1834" s="312"/>
      <c r="AJ1834" s="312"/>
      <c r="AK1834" s="312"/>
      <c r="AL1834" s="312"/>
      <c r="AM1834" s="312"/>
      <c r="AN1834" s="312"/>
      <c r="AO1834" s="312"/>
      <c r="AP1834" s="312"/>
      <c r="AQ1834" s="312"/>
      <c r="AR1834" s="312"/>
      <c r="AS1834" s="312"/>
      <c r="AT1834" s="312"/>
      <c r="AU1834" s="312"/>
      <c r="AV1834" s="312"/>
      <c r="AW1834" s="312"/>
      <c r="AX1834" s="312"/>
      <c r="AY1834" s="312"/>
      <c r="AZ1834" s="312"/>
      <c r="BA1834" s="312"/>
      <c r="BB1834" s="312"/>
      <c r="BC1834" s="312"/>
      <c r="BD1834" s="312"/>
      <c r="BE1834" s="306"/>
      <c r="BF1834" s="306"/>
      <c r="BG1834" s="306"/>
      <c r="BH1834" s="306"/>
      <c r="BI1834" s="306"/>
      <c r="BJ1834" s="306"/>
      <c r="BK1834" s="306"/>
      <c r="BL1834" s="306"/>
      <c r="BM1834" s="306"/>
      <c r="BN1834" s="306"/>
      <c r="BO1834" s="306"/>
      <c r="BP1834" s="306"/>
      <c r="BQ1834" s="496"/>
      <c r="BR1834" s="496"/>
      <c r="BS1834" s="496"/>
      <c r="BT1834" s="496"/>
      <c r="BU1834" s="496"/>
      <c r="BV1834" s="496"/>
    </row>
    <row r="1835" spans="1:74" s="52" customFormat="1" ht="12.75">
      <c r="A1835" s="45">
        <v>2735.6132650573031</v>
      </c>
      <c r="B1835" s="46" t="s">
        <v>342</v>
      </c>
      <c r="C1835" s="47" t="s">
        <v>359</v>
      </c>
      <c r="D1835" s="48">
        <v>0</v>
      </c>
      <c r="E1835" s="49">
        <v>39.27308</v>
      </c>
      <c r="F1835" s="49">
        <v>4.5100000000000001E-2</v>
      </c>
      <c r="G1835" s="49">
        <v>18.030840000000001</v>
      </c>
      <c r="H1835" s="49">
        <v>0.1794</v>
      </c>
      <c r="I1835" s="49">
        <v>0.24149999999999999</v>
      </c>
      <c r="J1835" s="49">
        <v>42.126579999999997</v>
      </c>
      <c r="K1835" s="49">
        <v>0.26329999999999998</v>
      </c>
      <c r="L1835" s="49">
        <v>100.24149999999999</v>
      </c>
      <c r="M1835" s="47"/>
      <c r="N1835" s="50">
        <v>0.99804260729311933</v>
      </c>
      <c r="O1835" s="50">
        <v>9.0616248144775099E-4</v>
      </c>
      <c r="P1835" s="50">
        <v>0.3832005056292197</v>
      </c>
      <c r="Q1835" s="50">
        <v>3.667080560842112E-3</v>
      </c>
      <c r="R1835" s="50">
        <v>5.1982479881123381E-3</v>
      </c>
      <c r="S1835" s="50">
        <v>1.5959484828586576</v>
      </c>
      <c r="T1835" s="50">
        <v>7.1690667889130789E-3</v>
      </c>
      <c r="U1835" s="50">
        <v>2.9955763844225087</v>
      </c>
      <c r="V1835" s="51">
        <v>80.638117298991475</v>
      </c>
      <c r="AE1835" s="312"/>
      <c r="AF1835" s="312"/>
      <c r="AG1835" s="312"/>
      <c r="AH1835" s="312"/>
      <c r="AI1835" s="312"/>
      <c r="AJ1835" s="312"/>
      <c r="AK1835" s="312"/>
      <c r="AL1835" s="312"/>
      <c r="AM1835" s="312"/>
      <c r="AN1835" s="312"/>
      <c r="AO1835" s="312"/>
      <c r="AP1835" s="312"/>
      <c r="AQ1835" s="312"/>
      <c r="AR1835" s="312"/>
      <c r="AS1835" s="312"/>
      <c r="AT1835" s="312"/>
      <c r="AU1835" s="312"/>
      <c r="AV1835" s="312"/>
      <c r="AW1835" s="312"/>
      <c r="AX1835" s="312"/>
      <c r="AY1835" s="312"/>
      <c r="AZ1835" s="312"/>
      <c r="BA1835" s="312"/>
      <c r="BB1835" s="312"/>
      <c r="BC1835" s="312"/>
      <c r="BD1835" s="312"/>
      <c r="BE1835" s="306"/>
      <c r="BF1835" s="306"/>
      <c r="BG1835" s="306"/>
      <c r="BH1835" s="306"/>
      <c r="BI1835" s="306"/>
      <c r="BJ1835" s="306"/>
      <c r="BK1835" s="306"/>
      <c r="BL1835" s="306"/>
      <c r="BM1835" s="306"/>
      <c r="BN1835" s="306"/>
      <c r="BO1835" s="306"/>
      <c r="BP1835" s="306"/>
      <c r="BQ1835" s="496"/>
      <c r="BR1835" s="496"/>
      <c r="BS1835" s="496"/>
      <c r="BT1835" s="496"/>
      <c r="BU1835" s="496"/>
      <c r="BV1835" s="496"/>
    </row>
    <row r="1836" spans="1:74" s="52" customFormat="1" ht="12.75">
      <c r="A1836" s="45">
        <v>2735.6132650573031</v>
      </c>
      <c r="B1836" s="46" t="s">
        <v>342</v>
      </c>
      <c r="C1836" s="47" t="s">
        <v>359</v>
      </c>
      <c r="D1836" s="48">
        <v>6.9267955073035035</v>
      </c>
      <c r="E1836" s="49">
        <v>39.455599999999997</v>
      </c>
      <c r="F1836" s="49">
        <v>5.04E-2</v>
      </c>
      <c r="G1836" s="49">
        <v>16.881419999999999</v>
      </c>
      <c r="H1836" s="49">
        <v>0.22020000000000001</v>
      </c>
      <c r="I1836" s="49">
        <v>0.20150000000000001</v>
      </c>
      <c r="J1836" s="49">
        <v>43.211910000000003</v>
      </c>
      <c r="K1836" s="49">
        <v>0.24640000000000001</v>
      </c>
      <c r="L1836" s="49">
        <v>100.35413</v>
      </c>
      <c r="M1836" s="47"/>
      <c r="N1836" s="50">
        <v>0.99593562908017974</v>
      </c>
      <c r="O1836" s="50">
        <v>1.0058392269166371E-3</v>
      </c>
      <c r="P1836" s="50">
        <v>0.35635888076425304</v>
      </c>
      <c r="Q1836" s="50">
        <v>4.4707854025724109E-3</v>
      </c>
      <c r="R1836" s="50">
        <v>4.3080765032784451E-3</v>
      </c>
      <c r="S1836" s="50">
        <v>1.6260527329975303</v>
      </c>
      <c r="T1836" s="50">
        <v>6.6637848714340957E-3</v>
      </c>
      <c r="U1836" s="50">
        <v>2.9962874315297969</v>
      </c>
      <c r="V1836" s="51">
        <v>82.023971293830655</v>
      </c>
      <c r="AE1836" s="312"/>
      <c r="AF1836" s="312"/>
      <c r="AG1836" s="312"/>
      <c r="AH1836" s="312"/>
      <c r="AI1836" s="312"/>
      <c r="AJ1836" s="312"/>
      <c r="AK1836" s="312"/>
      <c r="AL1836" s="312"/>
      <c r="AM1836" s="312"/>
      <c r="AN1836" s="312"/>
      <c r="AO1836" s="312"/>
      <c r="AP1836" s="312"/>
      <c r="AQ1836" s="312"/>
      <c r="AR1836" s="312"/>
      <c r="AS1836" s="312"/>
      <c r="AT1836" s="312"/>
      <c r="AU1836" s="312"/>
      <c r="AV1836" s="312"/>
      <c r="AW1836" s="312"/>
      <c r="AX1836" s="312"/>
      <c r="AY1836" s="312"/>
      <c r="AZ1836" s="312"/>
      <c r="BA1836" s="312"/>
      <c r="BB1836" s="312"/>
      <c r="BC1836" s="312"/>
      <c r="BD1836" s="312"/>
      <c r="BE1836" s="306"/>
      <c r="BF1836" s="306"/>
      <c r="BG1836" s="306"/>
      <c r="BH1836" s="306"/>
      <c r="BI1836" s="306"/>
      <c r="BJ1836" s="306"/>
      <c r="BK1836" s="306"/>
      <c r="BL1836" s="306"/>
      <c r="BM1836" s="306"/>
      <c r="BN1836" s="306"/>
      <c r="BO1836" s="306"/>
      <c r="BP1836" s="306"/>
      <c r="BQ1836" s="496"/>
      <c r="BR1836" s="496"/>
      <c r="BS1836" s="496"/>
      <c r="BT1836" s="496"/>
      <c r="BU1836" s="496"/>
      <c r="BV1836" s="496"/>
    </row>
    <row r="1837" spans="1:74" s="52" customFormat="1" ht="12.75">
      <c r="A1837" s="45">
        <v>2735.6132650573031</v>
      </c>
      <c r="B1837" s="46" t="s">
        <v>342</v>
      </c>
      <c r="C1837" s="47" t="s">
        <v>359</v>
      </c>
      <c r="D1837" s="48">
        <v>13.856795507303502</v>
      </c>
      <c r="E1837" s="49">
        <v>40.053870000000003</v>
      </c>
      <c r="F1837" s="49">
        <v>6.4699999999999994E-2</v>
      </c>
      <c r="G1837" s="49">
        <v>15.22227</v>
      </c>
      <c r="H1837" s="49">
        <v>0.27160000000000001</v>
      </c>
      <c r="I1837" s="49">
        <v>0.23230000000000001</v>
      </c>
      <c r="J1837" s="49">
        <v>44.427869999999999</v>
      </c>
      <c r="K1837" s="49">
        <v>0.2427</v>
      </c>
      <c r="L1837" s="49">
        <v>100.60231</v>
      </c>
      <c r="M1837" s="47"/>
      <c r="N1837" s="50">
        <v>1.0002273152720202</v>
      </c>
      <c r="O1837" s="50">
        <v>1.2774206204059786E-3</v>
      </c>
      <c r="P1837" s="50">
        <v>0.31789935112424489</v>
      </c>
      <c r="Q1837" s="50">
        <v>5.4554161447372849E-3</v>
      </c>
      <c r="R1837" s="50">
        <v>4.9134798079460175E-3</v>
      </c>
      <c r="S1837" s="50">
        <v>1.6539343408039857</v>
      </c>
      <c r="T1837" s="50">
        <v>6.4935419482121982E-3</v>
      </c>
      <c r="U1837" s="50">
        <v>2.9919468825752364</v>
      </c>
      <c r="V1837" s="51">
        <v>83.877983603506877</v>
      </c>
      <c r="AE1837" s="312"/>
      <c r="AF1837" s="312"/>
      <c r="AG1837" s="312"/>
      <c r="AH1837" s="312"/>
      <c r="AI1837" s="312"/>
      <c r="AJ1837" s="312"/>
      <c r="AK1837" s="312"/>
      <c r="AL1837" s="312"/>
      <c r="AM1837" s="312"/>
      <c r="AN1837" s="312"/>
      <c r="AO1837" s="312"/>
      <c r="AP1837" s="312"/>
      <c r="AQ1837" s="312"/>
      <c r="AR1837" s="312"/>
      <c r="AS1837" s="312"/>
      <c r="AT1837" s="312"/>
      <c r="AU1837" s="312"/>
      <c r="AV1837" s="312"/>
      <c r="AW1837" s="312"/>
      <c r="AX1837" s="312"/>
      <c r="AY1837" s="312"/>
      <c r="AZ1837" s="312"/>
      <c r="BA1837" s="312"/>
      <c r="BB1837" s="312"/>
      <c r="BC1837" s="312"/>
      <c r="BD1837" s="312"/>
      <c r="BE1837" s="306"/>
      <c r="BF1837" s="306"/>
      <c r="BG1837" s="306"/>
      <c r="BH1837" s="306"/>
      <c r="BI1837" s="306"/>
      <c r="BJ1837" s="306"/>
      <c r="BK1837" s="306"/>
      <c r="BL1837" s="306"/>
      <c r="BM1837" s="306"/>
      <c r="BN1837" s="306"/>
      <c r="BO1837" s="306"/>
      <c r="BP1837" s="306"/>
      <c r="BQ1837" s="496"/>
      <c r="BR1837" s="496"/>
      <c r="BS1837" s="496"/>
      <c r="BT1837" s="496"/>
      <c r="BU1837" s="496"/>
      <c r="BV1837" s="496"/>
    </row>
    <row r="1838" spans="1:74" s="52" customFormat="1" ht="12.75">
      <c r="A1838" s="45">
        <v>2735.6132650573031</v>
      </c>
      <c r="B1838" s="46" t="s">
        <v>342</v>
      </c>
      <c r="C1838" s="47" t="s">
        <v>359</v>
      </c>
      <c r="D1838" s="48">
        <v>20.786795507303502</v>
      </c>
      <c r="E1838" s="49">
        <v>40.145130000000002</v>
      </c>
      <c r="F1838" s="49">
        <v>6.8599999999999994E-2</v>
      </c>
      <c r="G1838" s="49">
        <v>13.892939999999999</v>
      </c>
      <c r="H1838" s="49">
        <v>0.33189999999999997</v>
      </c>
      <c r="I1838" s="49">
        <v>0.21379999999999999</v>
      </c>
      <c r="J1838" s="49">
        <v>45.824710000000003</v>
      </c>
      <c r="K1838" s="49">
        <v>0.23780000000000001</v>
      </c>
      <c r="L1838" s="49">
        <v>100.76617999999999</v>
      </c>
      <c r="M1838" s="47"/>
      <c r="N1838" s="50">
        <v>0.99568709500063535</v>
      </c>
      <c r="O1838" s="50">
        <v>1.345208306853686E-3</v>
      </c>
      <c r="P1838" s="50">
        <v>0.28816429187041048</v>
      </c>
      <c r="Q1838" s="50">
        <v>6.6212678158819724E-3</v>
      </c>
      <c r="R1838" s="50">
        <v>4.4914177378463519E-3</v>
      </c>
      <c r="S1838" s="50">
        <v>1.6943310920525807</v>
      </c>
      <c r="T1838" s="50">
        <v>6.3191622653811994E-3</v>
      </c>
      <c r="U1838" s="50">
        <v>2.9981813964040249</v>
      </c>
      <c r="V1838" s="51">
        <v>85.464566817795713</v>
      </c>
      <c r="AE1838" s="312"/>
      <c r="AF1838" s="312"/>
      <c r="AG1838" s="312"/>
      <c r="AH1838" s="312"/>
      <c r="AI1838" s="312"/>
      <c r="AJ1838" s="312"/>
      <c r="AK1838" s="312"/>
      <c r="AL1838" s="312"/>
      <c r="AM1838" s="312"/>
      <c r="AN1838" s="312"/>
      <c r="AO1838" s="312"/>
      <c r="AP1838" s="312"/>
      <c r="AQ1838" s="312"/>
      <c r="AR1838" s="312"/>
      <c r="AS1838" s="312"/>
      <c r="AT1838" s="312"/>
      <c r="AU1838" s="312"/>
      <c r="AV1838" s="312"/>
      <c r="AW1838" s="312"/>
      <c r="AX1838" s="312"/>
      <c r="AY1838" s="312"/>
      <c r="AZ1838" s="312"/>
      <c r="BA1838" s="312"/>
      <c r="BB1838" s="312"/>
      <c r="BC1838" s="312"/>
      <c r="BD1838" s="312"/>
      <c r="BE1838" s="306"/>
      <c r="BF1838" s="306"/>
      <c r="BG1838" s="306"/>
      <c r="BH1838" s="306"/>
      <c r="BI1838" s="306"/>
      <c r="BJ1838" s="306"/>
      <c r="BK1838" s="306"/>
      <c r="BL1838" s="306"/>
      <c r="BM1838" s="306"/>
      <c r="BN1838" s="306"/>
      <c r="BO1838" s="306"/>
      <c r="BP1838" s="306"/>
      <c r="BQ1838" s="496"/>
      <c r="BR1838" s="496"/>
      <c r="BS1838" s="496"/>
      <c r="BT1838" s="496"/>
      <c r="BU1838" s="496"/>
      <c r="BV1838" s="496"/>
    </row>
    <row r="1839" spans="1:74" s="52" customFormat="1" ht="12.75">
      <c r="A1839" s="45">
        <v>2735.6132650573031</v>
      </c>
      <c r="B1839" s="46" t="s">
        <v>342</v>
      </c>
      <c r="C1839" s="47" t="s">
        <v>359</v>
      </c>
      <c r="D1839" s="48">
        <v>27.716795507303502</v>
      </c>
      <c r="E1839" s="49">
        <v>40.145130000000002</v>
      </c>
      <c r="F1839" s="49">
        <v>9.6499989999999994E-2</v>
      </c>
      <c r="G1839" s="49">
        <v>13.71303</v>
      </c>
      <c r="H1839" s="49">
        <v>0.33910000000000001</v>
      </c>
      <c r="I1839" s="49">
        <v>0.17949999999999999</v>
      </c>
      <c r="J1839" s="49">
        <v>45.513190000000002</v>
      </c>
      <c r="K1839" s="49">
        <v>0.22420000000000001</v>
      </c>
      <c r="L1839" s="49">
        <v>100.29544999000001</v>
      </c>
      <c r="M1839" s="47"/>
      <c r="N1839" s="50">
        <v>0.99867152267125237</v>
      </c>
      <c r="O1839" s="50">
        <v>1.8979837108835155E-3</v>
      </c>
      <c r="P1839" s="50">
        <v>0.28528518398564989</v>
      </c>
      <c r="Q1839" s="50">
        <v>6.7851816611051614E-3</v>
      </c>
      <c r="R1839" s="50">
        <v>3.7821608042719222E-3</v>
      </c>
      <c r="S1839" s="50">
        <v>1.6878568829986182</v>
      </c>
      <c r="T1839" s="50">
        <v>5.9756211147465694E-3</v>
      </c>
      <c r="U1839" s="50">
        <v>2.9919513285869743</v>
      </c>
      <c r="V1839" s="51">
        <v>85.541579151384823</v>
      </c>
      <c r="AE1839" s="312"/>
      <c r="AF1839" s="312"/>
      <c r="AG1839" s="312"/>
      <c r="AH1839" s="312"/>
      <c r="AI1839" s="312"/>
      <c r="AJ1839" s="312"/>
      <c r="AK1839" s="312"/>
      <c r="AL1839" s="312"/>
      <c r="AM1839" s="312"/>
      <c r="AN1839" s="312"/>
      <c r="AO1839" s="312"/>
      <c r="AP1839" s="312"/>
      <c r="AQ1839" s="312"/>
      <c r="AR1839" s="312"/>
      <c r="AS1839" s="312"/>
      <c r="AT1839" s="312"/>
      <c r="AU1839" s="312"/>
      <c r="AV1839" s="312"/>
      <c r="AW1839" s="312"/>
      <c r="AX1839" s="312"/>
      <c r="AY1839" s="312"/>
      <c r="AZ1839" s="312"/>
      <c r="BA1839" s="312"/>
      <c r="BB1839" s="312"/>
      <c r="BC1839" s="312"/>
      <c r="BD1839" s="312"/>
      <c r="BE1839" s="306"/>
      <c r="BF1839" s="306"/>
      <c r="BG1839" s="306"/>
      <c r="BH1839" s="306"/>
      <c r="BI1839" s="306"/>
      <c r="BJ1839" s="306"/>
      <c r="BK1839" s="306"/>
      <c r="BL1839" s="306"/>
      <c r="BM1839" s="306"/>
      <c r="BN1839" s="306"/>
      <c r="BO1839" s="306"/>
      <c r="BP1839" s="306"/>
      <c r="BQ1839" s="496"/>
      <c r="BR1839" s="496"/>
      <c r="BS1839" s="496"/>
      <c r="BT1839" s="496"/>
      <c r="BU1839" s="496"/>
      <c r="BV1839" s="496"/>
    </row>
    <row r="1840" spans="1:74" s="52" customFormat="1" ht="12.75">
      <c r="A1840" s="45">
        <v>2735.6132650573031</v>
      </c>
      <c r="B1840" s="46" t="s">
        <v>342</v>
      </c>
      <c r="C1840" s="47" t="s">
        <v>359</v>
      </c>
      <c r="D1840" s="48">
        <v>34.646795507303501</v>
      </c>
      <c r="E1840" s="49">
        <v>40.033589999999997</v>
      </c>
      <c r="F1840" s="49">
        <v>6.7900000000000002E-2</v>
      </c>
      <c r="G1840" s="49">
        <v>13.773</v>
      </c>
      <c r="H1840" s="49">
        <v>0.31630000000000003</v>
      </c>
      <c r="I1840" s="49">
        <v>0.2082</v>
      </c>
      <c r="J1840" s="49">
        <v>45.68403</v>
      </c>
      <c r="K1840" s="49">
        <v>0.2243</v>
      </c>
      <c r="L1840" s="49">
        <v>100.38972</v>
      </c>
      <c r="M1840" s="47"/>
      <c r="N1840" s="50">
        <v>0.99586715892613165</v>
      </c>
      <c r="O1840" s="50">
        <v>1.3354328741420655E-3</v>
      </c>
      <c r="P1840" s="50">
        <v>0.28652427027791799</v>
      </c>
      <c r="Q1840" s="50">
        <v>6.3287794007745113E-3</v>
      </c>
      <c r="R1840" s="50">
        <v>4.3867545786101664E-3</v>
      </c>
      <c r="S1840" s="50">
        <v>1.6941420699742777</v>
      </c>
      <c r="T1840" s="50">
        <v>5.9781085228700209E-3</v>
      </c>
      <c r="U1840" s="50">
        <v>2.9959626699804782</v>
      </c>
      <c r="V1840" s="51">
        <v>85.533945599265579</v>
      </c>
      <c r="AE1840" s="312"/>
      <c r="AF1840" s="312"/>
      <c r="AG1840" s="312"/>
      <c r="AH1840" s="312"/>
      <c r="AI1840" s="312"/>
      <c r="AJ1840" s="312"/>
      <c r="AK1840" s="312"/>
      <c r="AL1840" s="312"/>
      <c r="AM1840" s="312"/>
      <c r="AN1840" s="312"/>
      <c r="AO1840" s="312"/>
      <c r="AP1840" s="312"/>
      <c r="AQ1840" s="312"/>
      <c r="AR1840" s="312"/>
      <c r="AS1840" s="312"/>
      <c r="AT1840" s="312"/>
      <c r="AU1840" s="312"/>
      <c r="AV1840" s="312"/>
      <c r="AW1840" s="312"/>
      <c r="AX1840" s="312"/>
      <c r="AY1840" s="312"/>
      <c r="AZ1840" s="312"/>
      <c r="BA1840" s="312"/>
      <c r="BB1840" s="312"/>
      <c r="BC1840" s="312"/>
      <c r="BD1840" s="312"/>
      <c r="BE1840" s="306"/>
      <c r="BF1840" s="306"/>
      <c r="BG1840" s="306"/>
      <c r="BH1840" s="306"/>
      <c r="BI1840" s="306"/>
      <c r="BJ1840" s="306"/>
      <c r="BK1840" s="306"/>
      <c r="BL1840" s="306"/>
      <c r="BM1840" s="306"/>
      <c r="BN1840" s="306"/>
      <c r="BO1840" s="306"/>
      <c r="BP1840" s="306"/>
      <c r="BQ1840" s="496"/>
      <c r="BR1840" s="496"/>
      <c r="BS1840" s="496"/>
      <c r="BT1840" s="496"/>
      <c r="BU1840" s="496"/>
      <c r="BV1840" s="496"/>
    </row>
    <row r="1841" spans="1:74" s="52" customFormat="1" ht="12.75">
      <c r="A1841" s="45">
        <v>2735.6132650573031</v>
      </c>
      <c r="B1841" s="46" t="s">
        <v>342</v>
      </c>
      <c r="C1841" s="47" t="s">
        <v>359</v>
      </c>
      <c r="D1841" s="48">
        <v>41.576795507303501</v>
      </c>
      <c r="E1841" s="49">
        <v>40.175550000000001</v>
      </c>
      <c r="F1841" s="49">
        <v>7.4099999999999999E-2</v>
      </c>
      <c r="G1841" s="49">
        <v>13.773</v>
      </c>
      <c r="H1841" s="49">
        <v>0.33839999999999998</v>
      </c>
      <c r="I1841" s="49">
        <v>0.1741</v>
      </c>
      <c r="J1841" s="49">
        <v>45.4328</v>
      </c>
      <c r="K1841" s="49">
        <v>0.21110000000000001</v>
      </c>
      <c r="L1841" s="49">
        <v>100.25275000000001</v>
      </c>
      <c r="M1841" s="47"/>
      <c r="N1841" s="50">
        <v>1.0000815053590812</v>
      </c>
      <c r="O1841" s="50">
        <v>1.4583682071263469E-3</v>
      </c>
      <c r="P1841" s="50">
        <v>0.28672007821158019</v>
      </c>
      <c r="Q1841" s="50">
        <v>6.7756008168606456E-3</v>
      </c>
      <c r="R1841" s="50">
        <v>3.6707776205349499E-3</v>
      </c>
      <c r="S1841" s="50">
        <v>1.6859768749409356</v>
      </c>
      <c r="T1841" s="50">
        <v>5.6301432603827594E-3</v>
      </c>
      <c r="U1841" s="50">
        <v>2.9917692319770963</v>
      </c>
      <c r="V1841" s="51">
        <v>85.465579102082543</v>
      </c>
      <c r="AE1841" s="312"/>
      <c r="AF1841" s="312"/>
      <c r="AG1841" s="312"/>
      <c r="AH1841" s="312"/>
      <c r="AI1841" s="312"/>
      <c r="AJ1841" s="312"/>
      <c r="AK1841" s="312"/>
      <c r="AL1841" s="312"/>
      <c r="AM1841" s="312"/>
      <c r="AN1841" s="312"/>
      <c r="AO1841" s="312"/>
      <c r="AP1841" s="312"/>
      <c r="AQ1841" s="312"/>
      <c r="AR1841" s="312"/>
      <c r="AS1841" s="312"/>
      <c r="AT1841" s="312"/>
      <c r="AU1841" s="312"/>
      <c r="AV1841" s="312"/>
      <c r="AW1841" s="312"/>
      <c r="AX1841" s="312"/>
      <c r="AY1841" s="312"/>
      <c r="AZ1841" s="312"/>
      <c r="BA1841" s="312"/>
      <c r="BB1841" s="312"/>
      <c r="BC1841" s="312"/>
      <c r="BD1841" s="312"/>
      <c r="BE1841" s="306"/>
      <c r="BF1841" s="306"/>
      <c r="BG1841" s="306"/>
      <c r="BH1841" s="306"/>
      <c r="BI1841" s="306"/>
      <c r="BJ1841" s="306"/>
      <c r="BK1841" s="306"/>
      <c r="BL1841" s="306"/>
      <c r="BM1841" s="306"/>
      <c r="BN1841" s="306"/>
      <c r="BO1841" s="306"/>
      <c r="BP1841" s="306"/>
      <c r="BQ1841" s="496"/>
      <c r="BR1841" s="496"/>
      <c r="BS1841" s="496"/>
      <c r="BT1841" s="496"/>
      <c r="BU1841" s="496"/>
      <c r="BV1841" s="496"/>
    </row>
    <row r="1842" spans="1:74" s="52" customFormat="1" ht="12.75">
      <c r="A1842" s="45">
        <v>2735.6132650573031</v>
      </c>
      <c r="B1842" s="46" t="s">
        <v>342</v>
      </c>
      <c r="C1842" s="47" t="s">
        <v>359</v>
      </c>
      <c r="D1842" s="48">
        <v>48.506795507303501</v>
      </c>
      <c r="E1842" s="49">
        <v>40.064010000000003</v>
      </c>
      <c r="F1842" s="49">
        <v>3.9800000000000002E-2</v>
      </c>
      <c r="G1842" s="49">
        <v>13.61308</v>
      </c>
      <c r="H1842" s="49">
        <v>0.33839999999999998</v>
      </c>
      <c r="I1842" s="49">
        <v>0.2051</v>
      </c>
      <c r="J1842" s="49">
        <v>45.472990000000003</v>
      </c>
      <c r="K1842" s="49">
        <v>0.21290000000000001</v>
      </c>
      <c r="L1842" s="49">
        <v>100.02558000000002</v>
      </c>
      <c r="M1842" s="47"/>
      <c r="N1842" s="50">
        <v>0.9993893470698505</v>
      </c>
      <c r="O1842" s="50">
        <v>7.8494420462792668E-4</v>
      </c>
      <c r="P1842" s="50">
        <v>0.28398322767798034</v>
      </c>
      <c r="Q1842" s="50">
        <v>6.7897619317253775E-3</v>
      </c>
      <c r="R1842" s="50">
        <v>4.3334291439683188E-3</v>
      </c>
      <c r="S1842" s="50">
        <v>1.6909951313930869</v>
      </c>
      <c r="T1842" s="50">
        <v>5.6900175917650331E-3</v>
      </c>
      <c r="U1842" s="50">
        <v>2.9936597819958379</v>
      </c>
      <c r="V1842" s="51">
        <v>85.620944838527137</v>
      </c>
      <c r="AE1842" s="312"/>
      <c r="AF1842" s="312"/>
      <c r="AG1842" s="312"/>
      <c r="AH1842" s="312"/>
      <c r="AI1842" s="312"/>
      <c r="AJ1842" s="312"/>
      <c r="AK1842" s="312"/>
      <c r="AL1842" s="312"/>
      <c r="AM1842" s="312"/>
      <c r="AN1842" s="312"/>
      <c r="AO1842" s="312"/>
      <c r="AP1842" s="312"/>
      <c r="AQ1842" s="312"/>
      <c r="AR1842" s="312"/>
      <c r="AS1842" s="312"/>
      <c r="AT1842" s="312"/>
      <c r="AU1842" s="312"/>
      <c r="AV1842" s="312"/>
      <c r="AW1842" s="312"/>
      <c r="AX1842" s="312"/>
      <c r="AY1842" s="312"/>
      <c r="AZ1842" s="312"/>
      <c r="BA1842" s="312"/>
      <c r="BB1842" s="312"/>
      <c r="BC1842" s="312"/>
      <c r="BD1842" s="312"/>
      <c r="BE1842" s="306"/>
      <c r="BF1842" s="306"/>
      <c r="BG1842" s="306"/>
      <c r="BH1842" s="306"/>
      <c r="BI1842" s="306"/>
      <c r="BJ1842" s="306"/>
      <c r="BK1842" s="306"/>
      <c r="BL1842" s="306"/>
      <c r="BM1842" s="306"/>
      <c r="BN1842" s="306"/>
      <c r="BO1842" s="306"/>
      <c r="BP1842" s="306"/>
      <c r="BQ1842" s="496"/>
      <c r="BR1842" s="496"/>
      <c r="BS1842" s="496"/>
      <c r="BT1842" s="496"/>
      <c r="BU1842" s="496"/>
      <c r="BV1842" s="496"/>
    </row>
    <row r="1843" spans="1:74" s="52" customFormat="1" ht="12.75">
      <c r="A1843" s="45">
        <v>2735.6132650573031</v>
      </c>
      <c r="B1843" s="46" t="s">
        <v>342</v>
      </c>
      <c r="C1843" s="47" t="s">
        <v>359</v>
      </c>
      <c r="D1843" s="48">
        <v>55.436795507303501</v>
      </c>
      <c r="E1843" s="49">
        <v>40.317520000000002</v>
      </c>
      <c r="F1843" s="49">
        <v>6.1699999999999998E-2</v>
      </c>
      <c r="G1843" s="49">
        <v>13.852959999999999</v>
      </c>
      <c r="H1843" s="49">
        <v>0.32990000000000003</v>
      </c>
      <c r="I1843" s="49">
        <v>0.2253</v>
      </c>
      <c r="J1843" s="49">
        <v>45.533290000000001</v>
      </c>
      <c r="K1843" s="49">
        <v>0.21060000000000001</v>
      </c>
      <c r="L1843" s="49">
        <v>100.59326999999999</v>
      </c>
      <c r="M1843" s="47"/>
      <c r="N1843" s="50">
        <v>1.0007842998915104</v>
      </c>
      <c r="O1843" s="50">
        <v>1.2108971377952269E-3</v>
      </c>
      <c r="P1843" s="50">
        <v>0.28757110603427993</v>
      </c>
      <c r="Q1843" s="50">
        <v>6.5867758039755116E-3</v>
      </c>
      <c r="R1843" s="50">
        <v>4.7368933249122081E-3</v>
      </c>
      <c r="S1843" s="50">
        <v>1.6849392627979436</v>
      </c>
      <c r="T1843" s="50">
        <v>5.6009627954350912E-3</v>
      </c>
      <c r="U1843" s="50">
        <v>2.9928100047409969</v>
      </c>
      <c r="V1843" s="51">
        <v>85.421059854578644</v>
      </c>
      <c r="AE1843" s="312"/>
      <c r="AF1843" s="312"/>
      <c r="AG1843" s="312"/>
      <c r="AH1843" s="312"/>
      <c r="AI1843" s="312"/>
      <c r="AJ1843" s="312"/>
      <c r="AK1843" s="312"/>
      <c r="AL1843" s="312"/>
      <c r="AM1843" s="312"/>
      <c r="AN1843" s="312"/>
      <c r="AO1843" s="312"/>
      <c r="AP1843" s="312"/>
      <c r="AQ1843" s="312"/>
      <c r="AR1843" s="312"/>
      <c r="AS1843" s="312"/>
      <c r="AT1843" s="312"/>
      <c r="AU1843" s="312"/>
      <c r="AV1843" s="312"/>
      <c r="AW1843" s="312"/>
      <c r="AX1843" s="312"/>
      <c r="AY1843" s="312"/>
      <c r="AZ1843" s="312"/>
      <c r="BA1843" s="312"/>
      <c r="BB1843" s="312"/>
      <c r="BC1843" s="312"/>
      <c r="BD1843" s="312"/>
      <c r="BE1843" s="306"/>
      <c r="BF1843" s="306"/>
      <c r="BG1843" s="306"/>
      <c r="BH1843" s="306"/>
      <c r="BI1843" s="306"/>
      <c r="BJ1843" s="306"/>
      <c r="BK1843" s="306"/>
      <c r="BL1843" s="306"/>
      <c r="BM1843" s="306"/>
      <c r="BN1843" s="306"/>
      <c r="BO1843" s="306"/>
      <c r="BP1843" s="306"/>
      <c r="BQ1843" s="496"/>
      <c r="BR1843" s="496"/>
      <c r="BS1843" s="496"/>
      <c r="BT1843" s="496"/>
      <c r="BU1843" s="496"/>
      <c r="BV1843" s="496"/>
    </row>
    <row r="1844" spans="1:74" s="52" customFormat="1" ht="12.75">
      <c r="A1844" s="45">
        <v>2735.6132650573031</v>
      </c>
      <c r="B1844" s="46" t="s">
        <v>342</v>
      </c>
      <c r="C1844" s="47" t="s">
        <v>359</v>
      </c>
      <c r="D1844" s="48">
        <v>62.3667955073035</v>
      </c>
      <c r="E1844" s="49">
        <v>40.276960000000003</v>
      </c>
      <c r="F1844" s="49">
        <v>3.8600000000000002E-2</v>
      </c>
      <c r="G1844" s="49">
        <v>13.68305</v>
      </c>
      <c r="H1844" s="49">
        <v>0.36530000000000001</v>
      </c>
      <c r="I1844" s="49">
        <v>0.17730000000000001</v>
      </c>
      <c r="J1844" s="49">
        <v>45.483040000000003</v>
      </c>
      <c r="K1844" s="49">
        <v>0.19869999999999999</v>
      </c>
      <c r="L1844" s="49">
        <v>100.30685000000001</v>
      </c>
      <c r="M1844" s="47"/>
      <c r="N1844" s="50">
        <v>1.0017382693160612</v>
      </c>
      <c r="O1844" s="50">
        <v>7.5903237707814039E-4</v>
      </c>
      <c r="P1844" s="50">
        <v>0.28460104451369039</v>
      </c>
      <c r="Q1844" s="50">
        <v>7.3078756072858138E-3</v>
      </c>
      <c r="R1844" s="50">
        <v>3.735012473485632E-3</v>
      </c>
      <c r="S1844" s="50">
        <v>1.686380655114583</v>
      </c>
      <c r="T1844" s="50">
        <v>5.2948431111576226E-3</v>
      </c>
      <c r="U1844" s="50">
        <v>2.9915980833130997</v>
      </c>
      <c r="V1844" s="51">
        <v>85.560442059539866</v>
      </c>
      <c r="AE1844" s="312"/>
      <c r="AF1844" s="312"/>
      <c r="AG1844" s="312"/>
      <c r="AH1844" s="312"/>
      <c r="AI1844" s="312"/>
      <c r="AJ1844" s="312"/>
      <c r="AK1844" s="312"/>
      <c r="AL1844" s="312"/>
      <c r="AM1844" s="312"/>
      <c r="AN1844" s="312"/>
      <c r="AO1844" s="312"/>
      <c r="AP1844" s="312"/>
      <c r="AQ1844" s="312"/>
      <c r="AR1844" s="312"/>
      <c r="AS1844" s="312"/>
      <c r="AT1844" s="312"/>
      <c r="AU1844" s="312"/>
      <c r="AV1844" s="312"/>
      <c r="AW1844" s="312"/>
      <c r="AX1844" s="312"/>
      <c r="AY1844" s="312"/>
      <c r="AZ1844" s="312"/>
      <c r="BA1844" s="312"/>
      <c r="BB1844" s="312"/>
      <c r="BC1844" s="312"/>
      <c r="BD1844" s="312"/>
      <c r="BE1844" s="306"/>
      <c r="BF1844" s="306"/>
      <c r="BG1844" s="306"/>
      <c r="BH1844" s="306"/>
      <c r="BI1844" s="306"/>
      <c r="BJ1844" s="306"/>
      <c r="BK1844" s="306"/>
      <c r="BL1844" s="306"/>
      <c r="BM1844" s="306"/>
      <c r="BN1844" s="306"/>
      <c r="BO1844" s="306"/>
      <c r="BP1844" s="306"/>
      <c r="BQ1844" s="496"/>
      <c r="BR1844" s="496"/>
      <c r="BS1844" s="496"/>
      <c r="BT1844" s="496"/>
      <c r="BU1844" s="496"/>
      <c r="BV1844" s="496"/>
    </row>
    <row r="1845" spans="1:74" s="52" customFormat="1" ht="12.75">
      <c r="A1845" s="45">
        <v>2735.6132650573031</v>
      </c>
      <c r="B1845" s="46" t="s">
        <v>342</v>
      </c>
      <c r="C1845" s="47" t="s">
        <v>359</v>
      </c>
      <c r="D1845" s="48">
        <v>69.2967955073035</v>
      </c>
      <c r="E1845" s="49">
        <v>40.023449999999997</v>
      </c>
      <c r="F1845" s="49">
        <v>4.5400000000000003E-2</v>
      </c>
      <c r="G1845" s="49">
        <v>13.71303</v>
      </c>
      <c r="H1845" s="49">
        <v>0.37640000000000001</v>
      </c>
      <c r="I1845" s="49">
        <v>0.161</v>
      </c>
      <c r="J1845" s="49">
        <v>45.603630000000003</v>
      </c>
      <c r="K1845" s="49">
        <v>0.19850000000000001</v>
      </c>
      <c r="L1845" s="49">
        <v>100.17990999999999</v>
      </c>
      <c r="M1845" s="47"/>
      <c r="N1845" s="50">
        <v>0.99786223484283065</v>
      </c>
      <c r="O1845" s="50">
        <v>8.9492642649609191E-4</v>
      </c>
      <c r="P1845" s="50">
        <v>0.28592062524010564</v>
      </c>
      <c r="Q1845" s="50">
        <v>7.5483072897476544E-3</v>
      </c>
      <c r="R1845" s="50">
        <v>3.3999120286437312E-3</v>
      </c>
      <c r="S1845" s="50">
        <v>1.6949778363354242</v>
      </c>
      <c r="T1845" s="50">
        <v>5.3024212020449284E-3</v>
      </c>
      <c r="U1845" s="50">
        <v>2.9972074863038869</v>
      </c>
      <c r="V1845" s="51">
        <v>85.566114024204182</v>
      </c>
      <c r="AE1845" s="312"/>
      <c r="AF1845" s="312"/>
      <c r="AG1845" s="312"/>
      <c r="AH1845" s="312"/>
      <c r="AI1845" s="312"/>
      <c r="AJ1845" s="312"/>
      <c r="AK1845" s="312"/>
      <c r="AL1845" s="312"/>
      <c r="AM1845" s="312"/>
      <c r="AN1845" s="312"/>
      <c r="AO1845" s="312"/>
      <c r="AP1845" s="312"/>
      <c r="AQ1845" s="312"/>
      <c r="AR1845" s="312"/>
      <c r="AS1845" s="312"/>
      <c r="AT1845" s="312"/>
      <c r="AU1845" s="312"/>
      <c r="AV1845" s="312"/>
      <c r="AW1845" s="312"/>
      <c r="AX1845" s="312"/>
      <c r="AY1845" s="312"/>
      <c r="AZ1845" s="312"/>
      <c r="BA1845" s="312"/>
      <c r="BB1845" s="312"/>
      <c r="BC1845" s="312"/>
      <c r="BD1845" s="312"/>
      <c r="BE1845" s="306"/>
      <c r="BF1845" s="306"/>
      <c r="BG1845" s="306"/>
      <c r="BH1845" s="306"/>
      <c r="BI1845" s="306"/>
      <c r="BJ1845" s="306"/>
      <c r="BK1845" s="306"/>
      <c r="BL1845" s="306"/>
      <c r="BM1845" s="306"/>
      <c r="BN1845" s="306"/>
      <c r="BO1845" s="306"/>
      <c r="BP1845" s="306"/>
      <c r="BQ1845" s="496"/>
      <c r="BR1845" s="496"/>
      <c r="BS1845" s="496"/>
      <c r="BT1845" s="496"/>
      <c r="BU1845" s="496"/>
      <c r="BV1845" s="496"/>
    </row>
    <row r="1846" spans="1:74" s="52" customFormat="1" ht="12.75">
      <c r="A1846" s="45">
        <v>2735.6132650573031</v>
      </c>
      <c r="B1846" s="46" t="s">
        <v>342</v>
      </c>
      <c r="C1846" s="47" t="s">
        <v>359</v>
      </c>
      <c r="D1846" s="48">
        <v>76.226795507303507</v>
      </c>
      <c r="E1846" s="49">
        <v>40.21611</v>
      </c>
      <c r="F1846" s="49">
        <v>8.3000000000000004E-2</v>
      </c>
      <c r="G1846" s="49">
        <v>13.782999999999999</v>
      </c>
      <c r="H1846" s="49">
        <v>0.35320000000000001</v>
      </c>
      <c r="I1846" s="49">
        <v>0.23719999999999999</v>
      </c>
      <c r="J1846" s="49">
        <v>45.69408</v>
      </c>
      <c r="K1846" s="49">
        <v>0.20319999999999999</v>
      </c>
      <c r="L1846" s="49">
        <v>100.65549</v>
      </c>
      <c r="M1846" s="47"/>
      <c r="N1846" s="50">
        <v>0.99756208121949208</v>
      </c>
      <c r="O1846" s="50">
        <v>1.6277712737112486E-3</v>
      </c>
      <c r="P1846" s="50">
        <v>0.28591676585459636</v>
      </c>
      <c r="Q1846" s="50">
        <v>7.0470030554426475E-3</v>
      </c>
      <c r="R1846" s="50">
        <v>4.9835669432504916E-3</v>
      </c>
      <c r="S1846" s="50">
        <v>1.6896951432727985</v>
      </c>
      <c r="T1846" s="50">
        <v>5.4003414940537071E-3</v>
      </c>
      <c r="U1846" s="50">
        <v>2.9940867097034762</v>
      </c>
      <c r="V1846" s="51">
        <v>85.527685648499528</v>
      </c>
      <c r="AE1846" s="312"/>
      <c r="AF1846" s="312"/>
      <c r="AG1846" s="312"/>
      <c r="AH1846" s="312"/>
      <c r="AI1846" s="312"/>
      <c r="AJ1846" s="312"/>
      <c r="AK1846" s="312"/>
      <c r="AL1846" s="312"/>
      <c r="AM1846" s="312"/>
      <c r="AN1846" s="312"/>
      <c r="AO1846" s="312"/>
      <c r="AP1846" s="312"/>
      <c r="AQ1846" s="312"/>
      <c r="AR1846" s="312"/>
      <c r="AS1846" s="312"/>
      <c r="AT1846" s="312"/>
      <c r="AU1846" s="312"/>
      <c r="AV1846" s="312"/>
      <c r="AW1846" s="312"/>
      <c r="AX1846" s="312"/>
      <c r="AY1846" s="312"/>
      <c r="AZ1846" s="312"/>
      <c r="BA1846" s="312"/>
      <c r="BB1846" s="312"/>
      <c r="BC1846" s="312"/>
      <c r="BD1846" s="312"/>
      <c r="BE1846" s="306"/>
      <c r="BF1846" s="306"/>
      <c r="BG1846" s="306"/>
      <c r="BH1846" s="306"/>
      <c r="BI1846" s="306"/>
      <c r="BJ1846" s="306"/>
      <c r="BK1846" s="306"/>
      <c r="BL1846" s="306"/>
      <c r="BM1846" s="306"/>
      <c r="BN1846" s="306"/>
      <c r="BO1846" s="306"/>
      <c r="BP1846" s="306"/>
      <c r="BQ1846" s="496"/>
      <c r="BR1846" s="496"/>
      <c r="BS1846" s="496"/>
      <c r="BT1846" s="496"/>
      <c r="BU1846" s="496"/>
      <c r="BV1846" s="496"/>
    </row>
    <row r="1847" spans="1:74" s="52" customFormat="1" ht="12.75">
      <c r="A1847" s="45">
        <v>2735.6132650573031</v>
      </c>
      <c r="B1847" s="46" t="s">
        <v>342</v>
      </c>
      <c r="C1847" s="47" t="s">
        <v>359</v>
      </c>
      <c r="D1847" s="48">
        <v>83.156795507303514</v>
      </c>
      <c r="E1847" s="49">
        <v>40.155270000000002</v>
      </c>
      <c r="F1847" s="49">
        <v>5.9200000000000003E-2</v>
      </c>
      <c r="G1847" s="49">
        <v>13.70304</v>
      </c>
      <c r="H1847" s="49">
        <v>0.38900000000000001</v>
      </c>
      <c r="I1847" s="49">
        <v>0.2157</v>
      </c>
      <c r="J1847" s="49">
        <v>45.69408</v>
      </c>
      <c r="K1847" s="49">
        <v>0.20369999999999999</v>
      </c>
      <c r="L1847" s="49">
        <v>100.48459</v>
      </c>
      <c r="M1847" s="47"/>
      <c r="N1847" s="50">
        <v>0.99781198021456718</v>
      </c>
      <c r="O1847" s="50">
        <v>1.16306312167977E-3</v>
      </c>
      <c r="P1847" s="50">
        <v>0.28476006477206334</v>
      </c>
      <c r="Q1847" s="50">
        <v>7.7749867447840133E-3</v>
      </c>
      <c r="R1847" s="50">
        <v>4.5398556890013774E-3</v>
      </c>
      <c r="S1847" s="50">
        <v>1.6926791583414103</v>
      </c>
      <c r="T1847" s="50">
        <v>5.4231902491110847E-3</v>
      </c>
      <c r="U1847" s="50">
        <v>2.9953632046606984</v>
      </c>
      <c r="V1847" s="51">
        <v>85.599554138320912</v>
      </c>
      <c r="AE1847" s="312"/>
      <c r="AF1847" s="312"/>
      <c r="AG1847" s="312"/>
      <c r="AH1847" s="312"/>
      <c r="AI1847" s="312"/>
      <c r="AJ1847" s="312"/>
      <c r="AK1847" s="312"/>
      <c r="AL1847" s="312"/>
      <c r="AM1847" s="312"/>
      <c r="AN1847" s="312"/>
      <c r="AO1847" s="312"/>
      <c r="AP1847" s="312"/>
      <c r="AQ1847" s="312"/>
      <c r="AR1847" s="312"/>
      <c r="AS1847" s="312"/>
      <c r="AT1847" s="312"/>
      <c r="AU1847" s="312"/>
      <c r="AV1847" s="312"/>
      <c r="AW1847" s="312"/>
      <c r="AX1847" s="312"/>
      <c r="AY1847" s="312"/>
      <c r="AZ1847" s="312"/>
      <c r="BA1847" s="312"/>
      <c r="BB1847" s="312"/>
      <c r="BC1847" s="312"/>
      <c r="BD1847" s="312"/>
      <c r="BE1847" s="306"/>
      <c r="BF1847" s="306"/>
      <c r="BG1847" s="306"/>
      <c r="BH1847" s="306"/>
      <c r="BI1847" s="306"/>
      <c r="BJ1847" s="306"/>
      <c r="BK1847" s="306"/>
      <c r="BL1847" s="306"/>
      <c r="BM1847" s="306"/>
      <c r="BN1847" s="306"/>
      <c r="BO1847" s="306"/>
      <c r="BP1847" s="306"/>
      <c r="BQ1847" s="496"/>
      <c r="BR1847" s="496"/>
      <c r="BS1847" s="496"/>
      <c r="BT1847" s="496"/>
      <c r="BU1847" s="496"/>
      <c r="BV1847" s="496"/>
    </row>
    <row r="1848" spans="1:74" s="52" customFormat="1" ht="12.75">
      <c r="A1848" s="45">
        <v>2735.6132650573031</v>
      </c>
      <c r="B1848" s="46" t="s">
        <v>342</v>
      </c>
      <c r="C1848" s="47" t="s">
        <v>359</v>
      </c>
      <c r="D1848" s="48">
        <v>90.08679550730352</v>
      </c>
      <c r="E1848" s="49">
        <v>40.084290000000003</v>
      </c>
      <c r="F1848" s="49">
        <v>7.4800000000000005E-2</v>
      </c>
      <c r="G1848" s="49">
        <v>13.70304</v>
      </c>
      <c r="H1848" s="49">
        <v>0.34799999999999998</v>
      </c>
      <c r="I1848" s="49">
        <v>0.1938</v>
      </c>
      <c r="J1848" s="49">
        <v>45.573480000000004</v>
      </c>
      <c r="K1848" s="49">
        <v>0.19889999999999999</v>
      </c>
      <c r="L1848" s="49">
        <v>100.23241000000002</v>
      </c>
      <c r="M1848" s="47"/>
      <c r="N1848" s="50">
        <v>0.99844157157474112</v>
      </c>
      <c r="O1848" s="50">
        <v>1.4730770813002089E-3</v>
      </c>
      <c r="P1848" s="50">
        <v>0.28544430271269455</v>
      </c>
      <c r="Q1848" s="50">
        <v>6.9722282478922185E-3</v>
      </c>
      <c r="R1848" s="50">
        <v>4.0887256586048196E-3</v>
      </c>
      <c r="S1848" s="50">
        <v>1.6922682171149066</v>
      </c>
      <c r="T1848" s="50">
        <v>5.3081219306225337E-3</v>
      </c>
      <c r="U1848" s="50">
        <v>2.9954033634706909</v>
      </c>
      <c r="V1848" s="51">
        <v>85.566946669398803</v>
      </c>
      <c r="AE1848" s="312"/>
      <c r="AF1848" s="312"/>
      <c r="AG1848" s="312"/>
      <c r="AH1848" s="312"/>
      <c r="AI1848" s="312"/>
      <c r="AJ1848" s="312"/>
      <c r="AK1848" s="312"/>
      <c r="AL1848" s="312"/>
      <c r="AM1848" s="312"/>
      <c r="AN1848" s="312"/>
      <c r="AO1848" s="312"/>
      <c r="AP1848" s="312"/>
      <c r="AQ1848" s="312"/>
      <c r="AR1848" s="312"/>
      <c r="AS1848" s="312"/>
      <c r="AT1848" s="312"/>
      <c r="AU1848" s="312"/>
      <c r="AV1848" s="312"/>
      <c r="AW1848" s="312"/>
      <c r="AX1848" s="312"/>
      <c r="AY1848" s="312"/>
      <c r="AZ1848" s="312"/>
      <c r="BA1848" s="312"/>
      <c r="BB1848" s="312"/>
      <c r="BC1848" s="312"/>
      <c r="BD1848" s="312"/>
      <c r="BE1848" s="306"/>
      <c r="BF1848" s="306"/>
      <c r="BG1848" s="306"/>
      <c r="BH1848" s="306"/>
      <c r="BI1848" s="306"/>
      <c r="BJ1848" s="306"/>
      <c r="BK1848" s="306"/>
      <c r="BL1848" s="306"/>
      <c r="BM1848" s="306"/>
      <c r="BN1848" s="306"/>
      <c r="BO1848" s="306"/>
      <c r="BP1848" s="306"/>
      <c r="BQ1848" s="496"/>
      <c r="BR1848" s="496"/>
      <c r="BS1848" s="496"/>
      <c r="BT1848" s="496"/>
      <c r="BU1848" s="496"/>
      <c r="BV1848" s="496"/>
    </row>
    <row r="1849" spans="1:74" s="52" customFormat="1" ht="12.75">
      <c r="A1849" s="45">
        <v>2735.6132650573031</v>
      </c>
      <c r="B1849" s="46" t="s">
        <v>342</v>
      </c>
      <c r="C1849" s="47" t="s">
        <v>359</v>
      </c>
      <c r="D1849" s="48">
        <v>97.016795507303527</v>
      </c>
      <c r="E1849" s="49">
        <v>40.033589999999997</v>
      </c>
      <c r="F1849" s="49">
        <v>4.48E-2</v>
      </c>
      <c r="G1849" s="49">
        <v>13.72303</v>
      </c>
      <c r="H1849" s="49">
        <v>0.38869999999999999</v>
      </c>
      <c r="I1849" s="49">
        <v>0.1507</v>
      </c>
      <c r="J1849" s="49">
        <v>45.583530000000003</v>
      </c>
      <c r="K1849" s="49">
        <v>0.19869999999999999</v>
      </c>
      <c r="L1849" s="49">
        <v>100.21725000000002</v>
      </c>
      <c r="M1849" s="47"/>
      <c r="N1849" s="50">
        <v>0.99710440905619735</v>
      </c>
      <c r="O1849" s="50">
        <v>8.8220502797478704E-4</v>
      </c>
      <c r="P1849" s="50">
        <v>0.2858394097157993</v>
      </c>
      <c r="Q1849" s="50">
        <v>7.7870781384187663E-3</v>
      </c>
      <c r="R1849" s="50">
        <v>3.1791798056851964E-3</v>
      </c>
      <c r="S1849" s="50">
        <v>1.6925152837891075</v>
      </c>
      <c r="T1849" s="50">
        <v>5.3023893462930405E-3</v>
      </c>
      <c r="U1849" s="50">
        <v>2.9942147054340573</v>
      </c>
      <c r="V1849" s="51">
        <v>85.551660141923364</v>
      </c>
      <c r="AE1849" s="312"/>
      <c r="AF1849" s="312"/>
      <c r="AG1849" s="312"/>
      <c r="AH1849" s="312"/>
      <c r="AI1849" s="312"/>
      <c r="AJ1849" s="312"/>
      <c r="AK1849" s="312"/>
      <c r="AL1849" s="312"/>
      <c r="AM1849" s="312"/>
      <c r="AN1849" s="312"/>
      <c r="AO1849" s="312"/>
      <c r="AP1849" s="312"/>
      <c r="AQ1849" s="312"/>
      <c r="AR1849" s="312"/>
      <c r="AS1849" s="312"/>
      <c r="AT1849" s="312"/>
      <c r="AU1849" s="312"/>
      <c r="AV1849" s="312"/>
      <c r="AW1849" s="312"/>
      <c r="AX1849" s="312"/>
      <c r="AY1849" s="312"/>
      <c r="AZ1849" s="312"/>
      <c r="BA1849" s="312"/>
      <c r="BB1849" s="312"/>
      <c r="BC1849" s="312"/>
      <c r="BD1849" s="312"/>
      <c r="BE1849" s="306"/>
      <c r="BF1849" s="306"/>
      <c r="BG1849" s="306"/>
      <c r="BH1849" s="306"/>
      <c r="BI1849" s="306"/>
      <c r="BJ1849" s="306"/>
      <c r="BK1849" s="306"/>
      <c r="BL1849" s="306"/>
      <c r="BM1849" s="306"/>
      <c r="BN1849" s="306"/>
      <c r="BO1849" s="306"/>
      <c r="BP1849" s="306"/>
      <c r="BQ1849" s="496"/>
      <c r="BR1849" s="496"/>
      <c r="BS1849" s="496"/>
      <c r="BT1849" s="496"/>
      <c r="BU1849" s="496"/>
      <c r="BV1849" s="496"/>
    </row>
    <row r="1850" spans="1:74" s="52" customFormat="1" ht="12.75">
      <c r="A1850" s="45">
        <v>2735.6132650573031</v>
      </c>
      <c r="B1850" s="46" t="s">
        <v>342</v>
      </c>
      <c r="C1850" s="47" t="s">
        <v>359</v>
      </c>
      <c r="D1850" s="48">
        <v>103.94679550730353</v>
      </c>
      <c r="E1850" s="49">
        <v>40.124850000000002</v>
      </c>
      <c r="F1850" s="49">
        <v>7.0099999999999996E-2</v>
      </c>
      <c r="G1850" s="49">
        <v>13.63307</v>
      </c>
      <c r="H1850" s="49">
        <v>0.39079999999999998</v>
      </c>
      <c r="I1850" s="49">
        <v>0.15640000000000001</v>
      </c>
      <c r="J1850" s="49">
        <v>45.4328</v>
      </c>
      <c r="K1850" s="49">
        <v>0.1996</v>
      </c>
      <c r="L1850" s="49">
        <v>100.11691999999998</v>
      </c>
      <c r="M1850" s="47"/>
      <c r="N1850" s="50">
        <v>0.99936692418890671</v>
      </c>
      <c r="O1850" s="50">
        <v>1.3804001021423197E-3</v>
      </c>
      <c r="P1850" s="50">
        <v>0.28396264209979338</v>
      </c>
      <c r="Q1850" s="50">
        <v>7.8290667737031857E-3</v>
      </c>
      <c r="R1850" s="50">
        <v>3.2993929164858841E-3</v>
      </c>
      <c r="S1850" s="50">
        <v>1.6869010100403594</v>
      </c>
      <c r="T1850" s="50">
        <v>5.3263504066028396E-3</v>
      </c>
      <c r="U1850" s="50">
        <v>2.9898041473116659</v>
      </c>
      <c r="V1850" s="51">
        <v>85.591969196273951</v>
      </c>
      <c r="AE1850" s="312"/>
      <c r="AF1850" s="312"/>
      <c r="AG1850" s="312"/>
      <c r="AH1850" s="312"/>
      <c r="AI1850" s="312"/>
      <c r="AJ1850" s="312"/>
      <c r="AK1850" s="312"/>
      <c r="AL1850" s="312"/>
      <c r="AM1850" s="312"/>
      <c r="AN1850" s="312"/>
      <c r="AO1850" s="312"/>
      <c r="AP1850" s="312"/>
      <c r="AQ1850" s="312"/>
      <c r="AR1850" s="312"/>
      <c r="AS1850" s="312"/>
      <c r="AT1850" s="312"/>
      <c r="AU1850" s="312"/>
      <c r="AV1850" s="312"/>
      <c r="AW1850" s="312"/>
      <c r="AX1850" s="312"/>
      <c r="AY1850" s="312"/>
      <c r="AZ1850" s="312"/>
      <c r="BA1850" s="312"/>
      <c r="BB1850" s="312"/>
      <c r="BC1850" s="312"/>
      <c r="BD1850" s="312"/>
      <c r="BE1850" s="306"/>
      <c r="BF1850" s="306"/>
      <c r="BG1850" s="306"/>
      <c r="BH1850" s="306"/>
      <c r="BI1850" s="306"/>
      <c r="BJ1850" s="306"/>
      <c r="BK1850" s="306"/>
      <c r="BL1850" s="306"/>
      <c r="BM1850" s="306"/>
      <c r="BN1850" s="306"/>
      <c r="BO1850" s="306"/>
      <c r="BP1850" s="306"/>
      <c r="BQ1850" s="496"/>
      <c r="BR1850" s="496"/>
      <c r="BS1850" s="496"/>
      <c r="BT1850" s="496"/>
      <c r="BU1850" s="496"/>
      <c r="BV1850" s="496"/>
    </row>
    <row r="1851" spans="1:74" s="52" customFormat="1" ht="12.75">
      <c r="A1851" s="45">
        <v>2735.6132650573031</v>
      </c>
      <c r="B1851" s="46" t="s">
        <v>342</v>
      </c>
      <c r="C1851" s="47" t="s">
        <v>359</v>
      </c>
      <c r="D1851" s="48">
        <v>110.87679550730354</v>
      </c>
      <c r="E1851" s="49">
        <v>40.013309999999997</v>
      </c>
      <c r="F1851" s="49">
        <v>7.9899999999999999E-2</v>
      </c>
      <c r="G1851" s="49">
        <v>13.5731</v>
      </c>
      <c r="H1851" s="49">
        <v>0.38990000000000002</v>
      </c>
      <c r="I1851" s="49">
        <v>0.2107</v>
      </c>
      <c r="J1851" s="49">
        <v>45.663930000000001</v>
      </c>
      <c r="K1851" s="49">
        <v>0.19439999999999999</v>
      </c>
      <c r="L1851" s="49">
        <v>100.20494000000001</v>
      </c>
      <c r="M1851" s="47"/>
      <c r="N1851" s="50">
        <v>0.99650956730396467</v>
      </c>
      <c r="O1851" s="50">
        <v>1.573255244789522E-3</v>
      </c>
      <c r="P1851" s="50">
        <v>0.28269103548585173</v>
      </c>
      <c r="Q1851" s="50">
        <v>7.8104151989062528E-3</v>
      </c>
      <c r="R1851" s="50">
        <v>4.4445446009031206E-3</v>
      </c>
      <c r="S1851" s="50">
        <v>1.6953478705245217</v>
      </c>
      <c r="T1851" s="50">
        <v>5.1871750221328932E-3</v>
      </c>
      <c r="U1851" s="50">
        <v>2.9951899909146009</v>
      </c>
      <c r="V1851" s="51">
        <v>85.708519957475033</v>
      </c>
      <c r="AE1851" s="312"/>
      <c r="AF1851" s="312"/>
      <c r="AG1851" s="312"/>
      <c r="AH1851" s="312"/>
      <c r="AI1851" s="312"/>
      <c r="AJ1851" s="312"/>
      <c r="AK1851" s="312"/>
      <c r="AL1851" s="312"/>
      <c r="AM1851" s="312"/>
      <c r="AN1851" s="312"/>
      <c r="AO1851" s="312"/>
      <c r="AP1851" s="312"/>
      <c r="AQ1851" s="312"/>
      <c r="AR1851" s="312"/>
      <c r="AS1851" s="312"/>
      <c r="AT1851" s="312"/>
      <c r="AU1851" s="312"/>
      <c r="AV1851" s="312"/>
      <c r="AW1851" s="312"/>
      <c r="AX1851" s="312"/>
      <c r="AY1851" s="312"/>
      <c r="AZ1851" s="312"/>
      <c r="BA1851" s="312"/>
      <c r="BB1851" s="312"/>
      <c r="BC1851" s="312"/>
      <c r="BD1851" s="312"/>
      <c r="BE1851" s="306"/>
      <c r="BF1851" s="306"/>
      <c r="BG1851" s="306"/>
      <c r="BH1851" s="306"/>
      <c r="BI1851" s="306"/>
      <c r="BJ1851" s="306"/>
      <c r="BK1851" s="306"/>
      <c r="BL1851" s="306"/>
      <c r="BM1851" s="306"/>
      <c r="BN1851" s="306"/>
      <c r="BO1851" s="306"/>
      <c r="BP1851" s="306"/>
      <c r="BQ1851" s="496"/>
      <c r="BR1851" s="496"/>
      <c r="BS1851" s="496"/>
      <c r="BT1851" s="496"/>
      <c r="BU1851" s="496"/>
      <c r="BV1851" s="496"/>
    </row>
    <row r="1852" spans="1:74" s="52" customFormat="1" ht="12.75">
      <c r="A1852" s="45">
        <v>2735.6132650573031</v>
      </c>
      <c r="B1852" s="46" t="s">
        <v>342</v>
      </c>
      <c r="C1852" s="47" t="s">
        <v>359</v>
      </c>
      <c r="D1852" s="48">
        <v>117.80679550730355</v>
      </c>
      <c r="E1852" s="49">
        <v>40.21611</v>
      </c>
      <c r="F1852" s="49">
        <v>4.7100000000000003E-2</v>
      </c>
      <c r="G1852" s="49">
        <v>13.59309</v>
      </c>
      <c r="H1852" s="49">
        <v>0.39710000000000001</v>
      </c>
      <c r="I1852" s="49">
        <v>0.17580000000000001</v>
      </c>
      <c r="J1852" s="49">
        <v>45.653880000000001</v>
      </c>
      <c r="K1852" s="49">
        <v>0.19980000000000001</v>
      </c>
      <c r="L1852" s="49">
        <v>100.34298</v>
      </c>
      <c r="M1852" s="47"/>
      <c r="N1852" s="50">
        <v>0.99994238304952265</v>
      </c>
      <c r="O1852" s="50">
        <v>9.2591525334052383E-4</v>
      </c>
      <c r="P1852" s="50">
        <v>0.28265007356470012</v>
      </c>
      <c r="Q1852" s="50">
        <v>7.9417954274887664E-3</v>
      </c>
      <c r="R1852" s="50">
        <v>3.7023675121645445E-3</v>
      </c>
      <c r="S1852" s="50">
        <v>1.6922368771907847</v>
      </c>
      <c r="T1852" s="50">
        <v>5.3226516969656686E-3</v>
      </c>
      <c r="U1852" s="50">
        <v>2.9939816982467362</v>
      </c>
      <c r="V1852" s="51">
        <v>85.687784637162466</v>
      </c>
      <c r="AE1852" s="312"/>
      <c r="AF1852" s="312"/>
      <c r="AG1852" s="312"/>
      <c r="AH1852" s="312"/>
      <c r="AI1852" s="312"/>
      <c r="AJ1852" s="312"/>
      <c r="AK1852" s="312"/>
      <c r="AL1852" s="312"/>
      <c r="AM1852" s="312"/>
      <c r="AN1852" s="312"/>
      <c r="AO1852" s="312"/>
      <c r="AP1852" s="312"/>
      <c r="AQ1852" s="312"/>
      <c r="AR1852" s="312"/>
      <c r="AS1852" s="312"/>
      <c r="AT1852" s="312"/>
      <c r="AU1852" s="312"/>
      <c r="AV1852" s="312"/>
      <c r="AW1852" s="312"/>
      <c r="AX1852" s="312"/>
      <c r="AY1852" s="312"/>
      <c r="AZ1852" s="312"/>
      <c r="BA1852" s="312"/>
      <c r="BB1852" s="312"/>
      <c r="BC1852" s="312"/>
      <c r="BD1852" s="312"/>
      <c r="BE1852" s="306"/>
      <c r="BF1852" s="306"/>
      <c r="BG1852" s="306"/>
      <c r="BH1852" s="306"/>
      <c r="BI1852" s="306"/>
      <c r="BJ1852" s="306"/>
      <c r="BK1852" s="306"/>
      <c r="BL1852" s="306"/>
      <c r="BM1852" s="306"/>
      <c r="BN1852" s="306"/>
      <c r="BO1852" s="306"/>
      <c r="BP1852" s="306"/>
      <c r="BQ1852" s="496"/>
      <c r="BR1852" s="496"/>
      <c r="BS1852" s="496"/>
      <c r="BT1852" s="496"/>
      <c r="BU1852" s="496"/>
      <c r="BV1852" s="496"/>
    </row>
    <row r="1853" spans="1:74" s="52" customFormat="1" ht="12.75">
      <c r="A1853" s="45">
        <v>2735.6132650573031</v>
      </c>
      <c r="B1853" s="46" t="s">
        <v>342</v>
      </c>
      <c r="C1853" s="47" t="s">
        <v>359</v>
      </c>
      <c r="D1853" s="48">
        <v>124.73679550730355</v>
      </c>
      <c r="E1853" s="49">
        <v>40.347940000000001</v>
      </c>
      <c r="F1853" s="49">
        <v>6.2799999999999995E-2</v>
      </c>
      <c r="G1853" s="49">
        <v>13.68305</v>
      </c>
      <c r="H1853" s="49">
        <v>0.3876</v>
      </c>
      <c r="I1853" s="49">
        <v>0.19769999999999999</v>
      </c>
      <c r="J1853" s="49">
        <v>45.653880000000001</v>
      </c>
      <c r="K1853" s="49">
        <v>0.1988</v>
      </c>
      <c r="L1853" s="49">
        <v>100.63497000000001</v>
      </c>
      <c r="M1853" s="47"/>
      <c r="N1853" s="50">
        <v>0.99996927833743443</v>
      </c>
      <c r="O1853" s="50">
        <v>1.2305530750352828E-3</v>
      </c>
      <c r="P1853" s="50">
        <v>0.28359867612103945</v>
      </c>
      <c r="Q1853" s="50">
        <v>7.726680456189238E-3</v>
      </c>
      <c r="R1853" s="50">
        <v>4.1500917650699595E-3</v>
      </c>
      <c r="S1853" s="50">
        <v>1.6867531494397348</v>
      </c>
      <c r="T1853" s="50">
        <v>5.2788499654719614E-3</v>
      </c>
      <c r="U1853" s="50">
        <v>2.9905442514488465</v>
      </c>
      <c r="V1853" s="51">
        <v>85.606698639197319</v>
      </c>
      <c r="AE1853" s="312"/>
      <c r="AF1853" s="312"/>
      <c r="AG1853" s="312"/>
      <c r="AH1853" s="312"/>
      <c r="AI1853" s="312"/>
      <c r="AJ1853" s="312"/>
      <c r="AK1853" s="312"/>
      <c r="AL1853" s="312"/>
      <c r="AM1853" s="312"/>
      <c r="AN1853" s="312"/>
      <c r="AO1853" s="312"/>
      <c r="AP1853" s="312"/>
      <c r="AQ1853" s="312"/>
      <c r="AR1853" s="312"/>
      <c r="AS1853" s="312"/>
      <c r="AT1853" s="312"/>
      <c r="AU1853" s="312"/>
      <c r="AV1853" s="312"/>
      <c r="AW1853" s="312"/>
      <c r="AX1853" s="312"/>
      <c r="AY1853" s="312"/>
      <c r="AZ1853" s="312"/>
      <c r="BA1853" s="312"/>
      <c r="BB1853" s="312"/>
      <c r="BC1853" s="312"/>
      <c r="BD1853" s="312"/>
      <c r="BE1853" s="306"/>
      <c r="BF1853" s="306"/>
      <c r="BG1853" s="306"/>
      <c r="BH1853" s="306"/>
      <c r="BI1853" s="306"/>
      <c r="BJ1853" s="306"/>
      <c r="BK1853" s="306"/>
      <c r="BL1853" s="306"/>
      <c r="BM1853" s="306"/>
      <c r="BN1853" s="306"/>
      <c r="BO1853" s="306"/>
      <c r="BP1853" s="306"/>
      <c r="BQ1853" s="496"/>
      <c r="BR1853" s="496"/>
      <c r="BS1853" s="496"/>
      <c r="BT1853" s="496"/>
      <c r="BU1853" s="496"/>
      <c r="BV1853" s="496"/>
    </row>
    <row r="1854" spans="1:74" s="52" customFormat="1" ht="12.75">
      <c r="A1854" s="45">
        <v>2735.6132650573031</v>
      </c>
      <c r="B1854" s="46" t="s">
        <v>342</v>
      </c>
      <c r="C1854" s="47" t="s">
        <v>359</v>
      </c>
      <c r="D1854" s="48">
        <v>131.66679550730356</v>
      </c>
      <c r="E1854" s="49">
        <v>40.378360000000001</v>
      </c>
      <c r="F1854" s="49">
        <v>7.6399999999999996E-2</v>
      </c>
      <c r="G1854" s="49">
        <v>13.71303</v>
      </c>
      <c r="H1854" s="49">
        <v>0.39410000000000001</v>
      </c>
      <c r="I1854" s="49">
        <v>0.20250000000000001</v>
      </c>
      <c r="J1854" s="49">
        <v>45.663930000000001</v>
      </c>
      <c r="K1854" s="49">
        <v>0.20280000000000001</v>
      </c>
      <c r="L1854" s="49">
        <v>100.70531999999999</v>
      </c>
      <c r="M1854" s="47"/>
      <c r="N1854" s="50">
        <v>1.0003823485398977</v>
      </c>
      <c r="O1854" s="50">
        <v>1.496532380180994E-3</v>
      </c>
      <c r="P1854" s="50">
        <v>0.28412324392716093</v>
      </c>
      <c r="Q1854" s="50">
        <v>7.8535799932052657E-3</v>
      </c>
      <c r="R1854" s="50">
        <v>4.2494048688210828E-3</v>
      </c>
      <c r="S1854" s="50">
        <v>1.6865498240022738</v>
      </c>
      <c r="T1854" s="50">
        <v>5.3832300860317192E-3</v>
      </c>
      <c r="U1854" s="50">
        <v>2.991484359968219</v>
      </c>
      <c r="V1854" s="51">
        <v>85.582426199913215</v>
      </c>
      <c r="AE1854" s="312"/>
      <c r="AF1854" s="312"/>
      <c r="AG1854" s="312"/>
      <c r="AH1854" s="312"/>
      <c r="AI1854" s="312"/>
      <c r="AJ1854" s="312"/>
      <c r="AK1854" s="312"/>
      <c r="AL1854" s="312"/>
      <c r="AM1854" s="312"/>
      <c r="AN1854" s="312"/>
      <c r="AO1854" s="312"/>
      <c r="AP1854" s="312"/>
      <c r="AQ1854" s="312"/>
      <c r="AR1854" s="312"/>
      <c r="AS1854" s="312"/>
      <c r="AT1854" s="312"/>
      <c r="AU1854" s="312"/>
      <c r="AV1854" s="312"/>
      <c r="AW1854" s="312"/>
      <c r="AX1854" s="312"/>
      <c r="AY1854" s="312"/>
      <c r="AZ1854" s="312"/>
      <c r="BA1854" s="312"/>
      <c r="BB1854" s="312"/>
      <c r="BC1854" s="312"/>
      <c r="BD1854" s="312"/>
      <c r="BE1854" s="306"/>
      <c r="BF1854" s="306"/>
      <c r="BG1854" s="306"/>
      <c r="BH1854" s="306"/>
      <c r="BI1854" s="306"/>
      <c r="BJ1854" s="306"/>
      <c r="BK1854" s="306"/>
      <c r="BL1854" s="306"/>
      <c r="BM1854" s="306"/>
      <c r="BN1854" s="306"/>
      <c r="BO1854" s="306"/>
      <c r="BP1854" s="306"/>
      <c r="BQ1854" s="496"/>
      <c r="BR1854" s="496"/>
      <c r="BS1854" s="496"/>
      <c r="BT1854" s="496"/>
      <c r="BU1854" s="496"/>
      <c r="BV1854" s="496"/>
    </row>
    <row r="1855" spans="1:74" s="52" customFormat="1" ht="12.75">
      <c r="A1855" s="45">
        <v>2735.6132650573031</v>
      </c>
      <c r="B1855" s="46" t="s">
        <v>342</v>
      </c>
      <c r="C1855" s="47" t="s">
        <v>359</v>
      </c>
      <c r="D1855" s="48">
        <v>138.59679550730357</v>
      </c>
      <c r="E1855" s="49">
        <v>40.358080000000001</v>
      </c>
      <c r="F1855" s="49">
        <v>7.1599999999999997E-2</v>
      </c>
      <c r="G1855" s="49">
        <v>13.63307</v>
      </c>
      <c r="H1855" s="49">
        <v>0.39529999999999998</v>
      </c>
      <c r="I1855" s="49">
        <v>0.18229999999999999</v>
      </c>
      <c r="J1855" s="49">
        <v>45.513190000000002</v>
      </c>
      <c r="K1855" s="49">
        <v>0.19470000000000001</v>
      </c>
      <c r="L1855" s="49">
        <v>100.43083999999999</v>
      </c>
      <c r="M1855" s="47"/>
      <c r="N1855" s="50">
        <v>1.0022119098083246</v>
      </c>
      <c r="O1855" s="50">
        <v>1.4057804517180646E-3</v>
      </c>
      <c r="P1855" s="50">
        <v>0.28312532712837496</v>
      </c>
      <c r="Q1855" s="50">
        <v>7.8958659978306464E-3</v>
      </c>
      <c r="R1855" s="50">
        <v>3.8344357966223781E-3</v>
      </c>
      <c r="S1855" s="50">
        <v>1.6849029247026428</v>
      </c>
      <c r="T1855" s="50">
        <v>5.1802731652242041E-3</v>
      </c>
      <c r="U1855" s="50">
        <v>2.990463621490087</v>
      </c>
      <c r="V1855" s="51">
        <v>85.61375697401904</v>
      </c>
      <c r="AE1855" s="312"/>
      <c r="AF1855" s="312"/>
      <c r="AG1855" s="312"/>
      <c r="AH1855" s="312"/>
      <c r="AI1855" s="312"/>
      <c r="AJ1855" s="312"/>
      <c r="AK1855" s="312"/>
      <c r="AL1855" s="312"/>
      <c r="AM1855" s="312"/>
      <c r="AN1855" s="312"/>
      <c r="AO1855" s="312"/>
      <c r="AP1855" s="312"/>
      <c r="AQ1855" s="312"/>
      <c r="AR1855" s="312"/>
      <c r="AS1855" s="312"/>
      <c r="AT1855" s="312"/>
      <c r="AU1855" s="312"/>
      <c r="AV1855" s="312"/>
      <c r="AW1855" s="312"/>
      <c r="AX1855" s="312"/>
      <c r="AY1855" s="312"/>
      <c r="AZ1855" s="312"/>
      <c r="BA1855" s="312"/>
      <c r="BB1855" s="312"/>
      <c r="BC1855" s="312"/>
      <c r="BD1855" s="312"/>
      <c r="BE1855" s="306"/>
      <c r="BF1855" s="306"/>
      <c r="BG1855" s="306"/>
      <c r="BH1855" s="306"/>
      <c r="BI1855" s="306"/>
      <c r="BJ1855" s="306"/>
      <c r="BK1855" s="306"/>
      <c r="BL1855" s="306"/>
      <c r="BM1855" s="306"/>
      <c r="BN1855" s="306"/>
      <c r="BO1855" s="306"/>
      <c r="BP1855" s="306"/>
      <c r="BQ1855" s="496"/>
      <c r="BR1855" s="496"/>
      <c r="BS1855" s="496"/>
      <c r="BT1855" s="496"/>
      <c r="BU1855" s="496"/>
      <c r="BV1855" s="496"/>
    </row>
    <row r="1856" spans="1:74" s="52" customFormat="1" ht="12.75">
      <c r="A1856" s="45">
        <v>2735.6132650573031</v>
      </c>
      <c r="B1856" s="46" t="s">
        <v>342</v>
      </c>
      <c r="C1856" s="47" t="s">
        <v>359</v>
      </c>
      <c r="D1856" s="48">
        <v>145.52679550730358</v>
      </c>
      <c r="E1856" s="49">
        <v>40.195839999999997</v>
      </c>
      <c r="F1856" s="49">
        <v>0.1033</v>
      </c>
      <c r="G1856" s="49">
        <v>13.60309</v>
      </c>
      <c r="H1856" s="49">
        <v>0.40129999999999999</v>
      </c>
      <c r="I1856" s="49">
        <v>0.24859999999999999</v>
      </c>
      <c r="J1856" s="49">
        <v>45.593580000000003</v>
      </c>
      <c r="K1856" s="49">
        <v>0.1963</v>
      </c>
      <c r="L1856" s="49">
        <v>100.44971</v>
      </c>
      <c r="M1856" s="47"/>
      <c r="N1856" s="50">
        <v>0.99808635316028194</v>
      </c>
      <c r="O1856" s="50">
        <v>2.0279756927847259E-3</v>
      </c>
      <c r="P1856" s="50">
        <v>0.28247536215210045</v>
      </c>
      <c r="Q1856" s="50">
        <v>8.0149360364044492E-3</v>
      </c>
      <c r="R1856" s="50">
        <v>5.2284609918011871E-3</v>
      </c>
      <c r="S1856" s="50">
        <v>1.6877155370193295</v>
      </c>
      <c r="T1856" s="50">
        <v>5.2223377468349546E-3</v>
      </c>
      <c r="U1856" s="50">
        <v>2.9908682440488619</v>
      </c>
      <c r="V1856" s="51">
        <v>85.662538474271898</v>
      </c>
      <c r="AE1856" s="312"/>
      <c r="AF1856" s="312"/>
      <c r="AG1856" s="312"/>
      <c r="AH1856" s="312"/>
      <c r="AI1856" s="312"/>
      <c r="AJ1856" s="312"/>
      <c r="AK1856" s="312"/>
      <c r="AL1856" s="312"/>
      <c r="AM1856" s="312"/>
      <c r="AN1856" s="312"/>
      <c r="AO1856" s="312"/>
      <c r="AP1856" s="312"/>
      <c r="AQ1856" s="312"/>
      <c r="AR1856" s="312"/>
      <c r="AS1856" s="312"/>
      <c r="AT1856" s="312"/>
      <c r="AU1856" s="312"/>
      <c r="AV1856" s="312"/>
      <c r="AW1856" s="312"/>
      <c r="AX1856" s="312"/>
      <c r="AY1856" s="312"/>
      <c r="AZ1856" s="312"/>
      <c r="BA1856" s="312"/>
      <c r="BB1856" s="312"/>
      <c r="BC1856" s="312"/>
      <c r="BD1856" s="312"/>
      <c r="BE1856" s="306"/>
      <c r="BF1856" s="306"/>
      <c r="BG1856" s="306"/>
      <c r="BH1856" s="306"/>
      <c r="BI1856" s="306"/>
      <c r="BJ1856" s="306"/>
      <c r="BK1856" s="306"/>
      <c r="BL1856" s="306"/>
      <c r="BM1856" s="306"/>
      <c r="BN1856" s="306"/>
      <c r="BO1856" s="306"/>
      <c r="BP1856" s="306"/>
      <c r="BQ1856" s="496"/>
      <c r="BR1856" s="496"/>
      <c r="BS1856" s="496"/>
      <c r="BT1856" s="496"/>
      <c r="BU1856" s="496"/>
      <c r="BV1856" s="496"/>
    </row>
    <row r="1857" spans="1:74" s="52" customFormat="1" ht="12.75">
      <c r="A1857" s="45">
        <v>2735.6132650573031</v>
      </c>
      <c r="B1857" s="46" t="s">
        <v>342</v>
      </c>
      <c r="C1857" s="47" t="s">
        <v>359</v>
      </c>
      <c r="D1857" s="48">
        <v>152.45679550730358</v>
      </c>
      <c r="E1857" s="49">
        <v>40.378360000000001</v>
      </c>
      <c r="F1857" s="49">
        <v>9.4700010000000001E-2</v>
      </c>
      <c r="G1857" s="49">
        <v>13.50314</v>
      </c>
      <c r="H1857" s="49">
        <v>0.37930000000000003</v>
      </c>
      <c r="I1857" s="49">
        <v>0.19450000000000001</v>
      </c>
      <c r="J1857" s="49">
        <v>45.452889999999996</v>
      </c>
      <c r="K1857" s="49">
        <v>0.20660000000000001</v>
      </c>
      <c r="L1857" s="49">
        <v>100.31959000999998</v>
      </c>
      <c r="M1857" s="47"/>
      <c r="N1857" s="50">
        <v>1.0024859725964634</v>
      </c>
      <c r="O1857" s="50">
        <v>1.8588958960198015E-3</v>
      </c>
      <c r="P1857" s="50">
        <v>0.28036280287743431</v>
      </c>
      <c r="Q1857" s="50">
        <v>7.5745417508913792E-3</v>
      </c>
      <c r="R1857" s="50">
        <v>4.0901098627100741E-3</v>
      </c>
      <c r="S1857" s="50">
        <v>1.6822854010643244</v>
      </c>
      <c r="T1857" s="50">
        <v>5.4956313627481318E-3</v>
      </c>
      <c r="U1857" s="50">
        <v>2.9862617900234585</v>
      </c>
      <c r="V1857" s="51">
        <v>85.715076073523662</v>
      </c>
      <c r="AE1857" s="312"/>
      <c r="AF1857" s="312"/>
      <c r="AG1857" s="312"/>
      <c r="AH1857" s="312"/>
      <c r="AI1857" s="312"/>
      <c r="AJ1857" s="312"/>
      <c r="AK1857" s="312"/>
      <c r="AL1857" s="312"/>
      <c r="AM1857" s="312"/>
      <c r="AN1857" s="312"/>
      <c r="AO1857" s="312"/>
      <c r="AP1857" s="312"/>
      <c r="AQ1857" s="312"/>
      <c r="AR1857" s="312"/>
      <c r="AS1857" s="312"/>
      <c r="AT1857" s="312"/>
      <c r="AU1857" s="312"/>
      <c r="AV1857" s="312"/>
      <c r="AW1857" s="312"/>
      <c r="AX1857" s="312"/>
      <c r="AY1857" s="312"/>
      <c r="AZ1857" s="312"/>
      <c r="BA1857" s="312"/>
      <c r="BB1857" s="312"/>
      <c r="BC1857" s="312"/>
      <c r="BD1857" s="312"/>
      <c r="BE1857" s="306"/>
      <c r="BF1857" s="306"/>
      <c r="BG1857" s="306"/>
      <c r="BH1857" s="306"/>
      <c r="BI1857" s="306"/>
      <c r="BJ1857" s="306"/>
      <c r="BK1857" s="306"/>
      <c r="BL1857" s="306"/>
      <c r="BM1857" s="306"/>
      <c r="BN1857" s="306"/>
      <c r="BO1857" s="306"/>
      <c r="BP1857" s="306"/>
      <c r="BQ1857" s="496"/>
      <c r="BR1857" s="496"/>
      <c r="BS1857" s="496"/>
      <c r="BT1857" s="496"/>
      <c r="BU1857" s="496"/>
      <c r="BV1857" s="496"/>
    </row>
    <row r="1858" spans="1:74" s="52" customFormat="1" ht="12.75">
      <c r="A1858" s="45">
        <v>2735.6132650573031</v>
      </c>
      <c r="B1858" s="46" t="s">
        <v>342</v>
      </c>
      <c r="C1858" s="47" t="s">
        <v>359</v>
      </c>
      <c r="D1858" s="48">
        <v>159.38679550730359</v>
      </c>
      <c r="E1858" s="49">
        <v>40.40878</v>
      </c>
      <c r="F1858" s="49">
        <v>5.5100000000000003E-2</v>
      </c>
      <c r="G1858" s="49">
        <v>13.75301</v>
      </c>
      <c r="H1858" s="49">
        <v>0.37969999999999998</v>
      </c>
      <c r="I1858" s="49">
        <v>0.2203</v>
      </c>
      <c r="J1858" s="49">
        <v>45.472990000000003</v>
      </c>
      <c r="K1858" s="49">
        <v>0.2014</v>
      </c>
      <c r="L1858" s="49">
        <v>100.59888000100001</v>
      </c>
      <c r="M1858" s="47"/>
      <c r="N1858" s="50">
        <v>1.0017662400335183</v>
      </c>
      <c r="O1858" s="50">
        <v>1.0799848591652994E-3</v>
      </c>
      <c r="P1858" s="50">
        <v>0.28513097937617227</v>
      </c>
      <c r="Q1858" s="50">
        <v>7.5713817261920582E-3</v>
      </c>
      <c r="R1858" s="50">
        <v>4.6258430060642491E-3</v>
      </c>
      <c r="S1858" s="50">
        <v>1.6805549215050015</v>
      </c>
      <c r="T1858" s="50">
        <v>5.349433175166664E-3</v>
      </c>
      <c r="U1858" s="50">
        <v>2.9876000467470911</v>
      </c>
      <c r="V1858" s="51">
        <v>85.494580835709598</v>
      </c>
      <c r="AE1858" s="312"/>
      <c r="AF1858" s="312"/>
      <c r="AG1858" s="312"/>
      <c r="AH1858" s="312"/>
      <c r="AI1858" s="312"/>
      <c r="AJ1858" s="312"/>
      <c r="AK1858" s="312"/>
      <c r="AL1858" s="312"/>
      <c r="AM1858" s="312"/>
      <c r="AN1858" s="312"/>
      <c r="AO1858" s="312"/>
      <c r="AP1858" s="312"/>
      <c r="AQ1858" s="312"/>
      <c r="AR1858" s="312"/>
      <c r="AS1858" s="312"/>
      <c r="AT1858" s="312"/>
      <c r="AU1858" s="312"/>
      <c r="AV1858" s="312"/>
      <c r="AW1858" s="312"/>
      <c r="AX1858" s="312"/>
      <c r="AY1858" s="312"/>
      <c r="AZ1858" s="312"/>
      <c r="BA1858" s="312"/>
      <c r="BB1858" s="312"/>
      <c r="BC1858" s="312"/>
      <c r="BD1858" s="312"/>
      <c r="BE1858" s="306"/>
      <c r="BF1858" s="306"/>
      <c r="BG1858" s="306"/>
      <c r="BH1858" s="306"/>
      <c r="BI1858" s="306"/>
      <c r="BJ1858" s="306"/>
      <c r="BK1858" s="306"/>
      <c r="BL1858" s="306"/>
      <c r="BM1858" s="306"/>
      <c r="BN1858" s="306"/>
      <c r="BO1858" s="306"/>
      <c r="BP1858" s="306"/>
      <c r="BQ1858" s="496"/>
      <c r="BR1858" s="496"/>
      <c r="BS1858" s="496"/>
      <c r="BT1858" s="496"/>
      <c r="BU1858" s="496"/>
      <c r="BV1858" s="496"/>
    </row>
    <row r="1859" spans="1:74" s="52" customFormat="1" ht="12.75">
      <c r="A1859" s="45">
        <v>2735.6132650573031</v>
      </c>
      <c r="B1859" s="46" t="s">
        <v>342</v>
      </c>
      <c r="C1859" s="47" t="s">
        <v>359</v>
      </c>
      <c r="D1859" s="48">
        <v>166.3167955073036</v>
      </c>
      <c r="E1859" s="49">
        <v>40.24653</v>
      </c>
      <c r="F1859" s="49">
        <v>9.0499999999999997E-2</v>
      </c>
      <c r="G1859" s="49">
        <v>13.66306</v>
      </c>
      <c r="H1859" s="49">
        <v>0.35520000000000002</v>
      </c>
      <c r="I1859" s="49">
        <v>0.23780000000000001</v>
      </c>
      <c r="J1859" s="49">
        <v>45.493090000000002</v>
      </c>
      <c r="K1859" s="49">
        <v>0.2054</v>
      </c>
      <c r="L1859" s="49">
        <v>100.37617999999999</v>
      </c>
      <c r="M1859" s="47"/>
      <c r="N1859" s="50">
        <v>1.0000628109418095</v>
      </c>
      <c r="O1859" s="50">
        <v>1.7779634539855202E-3</v>
      </c>
      <c r="P1859" s="50">
        <v>0.28392445776678604</v>
      </c>
      <c r="Q1859" s="50">
        <v>7.0993025531704964E-3</v>
      </c>
      <c r="R1859" s="50">
        <v>5.0049117608298634E-3</v>
      </c>
      <c r="S1859" s="50">
        <v>1.6852053036180392</v>
      </c>
      <c r="T1859" s="50">
        <v>5.4683577889568973E-3</v>
      </c>
      <c r="U1859" s="50">
        <v>2.9902201689721273</v>
      </c>
      <c r="V1859" s="51">
        <v>85.581221545952801</v>
      </c>
      <c r="AE1859" s="312"/>
      <c r="AF1859" s="312"/>
      <c r="AG1859" s="312"/>
      <c r="AH1859" s="312"/>
      <c r="AI1859" s="312"/>
      <c r="AJ1859" s="312"/>
      <c r="AK1859" s="312"/>
      <c r="AL1859" s="312"/>
      <c r="AM1859" s="312"/>
      <c r="AN1859" s="312"/>
      <c r="AO1859" s="312"/>
      <c r="AP1859" s="312"/>
      <c r="AQ1859" s="312"/>
      <c r="AR1859" s="312"/>
      <c r="AS1859" s="312"/>
      <c r="AT1859" s="312"/>
      <c r="AU1859" s="312"/>
      <c r="AV1859" s="312"/>
      <c r="AW1859" s="312"/>
      <c r="AX1859" s="312"/>
      <c r="AY1859" s="312"/>
      <c r="AZ1859" s="312"/>
      <c r="BA1859" s="312"/>
      <c r="BB1859" s="312"/>
      <c r="BC1859" s="312"/>
      <c r="BD1859" s="312"/>
      <c r="BE1859" s="306"/>
      <c r="BF1859" s="306"/>
      <c r="BG1859" s="306"/>
      <c r="BH1859" s="306"/>
      <c r="BI1859" s="306"/>
      <c r="BJ1859" s="306"/>
      <c r="BK1859" s="306"/>
      <c r="BL1859" s="306"/>
      <c r="BM1859" s="306"/>
      <c r="BN1859" s="306"/>
      <c r="BO1859" s="306"/>
      <c r="BP1859" s="306"/>
      <c r="BQ1859" s="496"/>
      <c r="BR1859" s="496"/>
      <c r="BS1859" s="496"/>
      <c r="BT1859" s="496"/>
      <c r="BU1859" s="496"/>
      <c r="BV1859" s="496"/>
    </row>
    <row r="1860" spans="1:74" s="52" customFormat="1" ht="13.5" thickBot="1">
      <c r="A1860" s="39"/>
      <c r="B1860" s="58"/>
      <c r="C1860" s="59"/>
      <c r="D1860" s="60"/>
      <c r="E1860" s="61"/>
      <c r="F1860" s="61"/>
      <c r="G1860" s="61"/>
      <c r="H1860" s="61"/>
      <c r="I1860" s="61"/>
      <c r="J1860" s="61"/>
      <c r="K1860" s="61"/>
      <c r="L1860" s="61"/>
      <c r="M1860" s="59"/>
      <c r="N1860" s="62"/>
      <c r="O1860" s="62"/>
      <c r="P1860" s="62"/>
      <c r="Q1860" s="62"/>
      <c r="R1860" s="62"/>
      <c r="S1860" s="62"/>
      <c r="T1860" s="62"/>
      <c r="U1860" s="62"/>
      <c r="V1860" s="63"/>
      <c r="W1860" s="187"/>
      <c r="X1860" s="187"/>
      <c r="Y1860" s="187"/>
      <c r="Z1860" s="187"/>
      <c r="AA1860" s="187"/>
      <c r="AB1860" s="187"/>
      <c r="AC1860" s="187"/>
      <c r="AD1860" s="187"/>
      <c r="AE1860" s="320"/>
      <c r="AF1860" s="320"/>
      <c r="AG1860" s="320"/>
      <c r="AH1860" s="320"/>
      <c r="AI1860" s="306"/>
      <c r="AJ1860" s="306"/>
      <c r="AK1860" s="306"/>
      <c r="AL1860" s="306"/>
      <c r="AM1860" s="306"/>
      <c r="AN1860" s="306"/>
      <c r="AO1860" s="306"/>
      <c r="AP1860" s="306"/>
      <c r="AQ1860" s="306"/>
      <c r="AR1860" s="306"/>
      <c r="AS1860" s="306"/>
      <c r="AT1860" s="306"/>
      <c r="AU1860" s="306"/>
      <c r="AV1860" s="306"/>
      <c r="AW1860" s="306"/>
      <c r="AX1860" s="306"/>
      <c r="AY1860" s="306"/>
      <c r="AZ1860" s="306"/>
      <c r="BA1860" s="306"/>
      <c r="BB1860" s="306"/>
      <c r="BC1860" s="306"/>
      <c r="BD1860" s="306"/>
      <c r="BE1860" s="306"/>
      <c r="BF1860" s="306"/>
      <c r="BG1860" s="306"/>
      <c r="BH1860" s="306"/>
      <c r="BI1860" s="306"/>
      <c r="BJ1860" s="306"/>
      <c r="BK1860" s="306"/>
      <c r="BL1860" s="306"/>
      <c r="BM1860" s="306"/>
      <c r="BN1860" s="306"/>
      <c r="BO1860" s="306"/>
      <c r="BP1860" s="306"/>
      <c r="BQ1860" s="496"/>
      <c r="BR1860" s="496"/>
      <c r="BS1860" s="496"/>
      <c r="BT1860" s="496"/>
      <c r="BU1860" s="496"/>
      <c r="BV1860" s="496"/>
    </row>
    <row r="1861" spans="1:74" s="52" customFormat="1" ht="12.75">
      <c r="A1861" s="38"/>
      <c r="B1861" s="46"/>
      <c r="C1861" s="47"/>
      <c r="D1861" s="48"/>
      <c r="E1861" s="49"/>
      <c r="F1861" s="49"/>
      <c r="G1861" s="49"/>
      <c r="H1861" s="49"/>
      <c r="I1861" s="49"/>
      <c r="J1861" s="49"/>
      <c r="K1861" s="49"/>
      <c r="L1861" s="49"/>
      <c r="M1861" s="47"/>
      <c r="N1861" s="50"/>
      <c r="O1861" s="50"/>
      <c r="P1861" s="50"/>
      <c r="Q1861" s="50"/>
      <c r="R1861" s="50"/>
      <c r="S1861" s="50"/>
      <c r="T1861" s="50"/>
      <c r="U1861" s="50"/>
      <c r="V1861" s="51"/>
      <c r="AE1861" s="312"/>
      <c r="AF1861" s="312"/>
      <c r="AG1861" s="312"/>
      <c r="AH1861" s="312"/>
      <c r="AI1861" s="312"/>
      <c r="AJ1861" s="312"/>
      <c r="AK1861" s="312"/>
      <c r="AL1861" s="312"/>
      <c r="AM1861" s="312"/>
      <c r="AN1861" s="312"/>
      <c r="AO1861" s="312"/>
      <c r="AP1861" s="312"/>
      <c r="AQ1861" s="312"/>
      <c r="AR1861" s="312"/>
      <c r="AS1861" s="312"/>
      <c r="AT1861" s="312"/>
      <c r="AU1861" s="312"/>
      <c r="AV1861" s="312"/>
      <c r="AW1861" s="312"/>
      <c r="AX1861" s="312"/>
      <c r="AY1861" s="312"/>
      <c r="AZ1861" s="312"/>
      <c r="BA1861" s="312"/>
      <c r="BB1861" s="312"/>
      <c r="BC1861" s="312"/>
      <c r="BD1861" s="312"/>
      <c r="BE1861" s="306"/>
      <c r="BF1861" s="306"/>
      <c r="BG1861" s="306"/>
      <c r="BH1861" s="306"/>
      <c r="BI1861" s="306"/>
      <c r="BJ1861" s="306"/>
      <c r="BK1861" s="306"/>
      <c r="BL1861" s="306"/>
      <c r="BM1861" s="306"/>
      <c r="BN1861" s="306"/>
      <c r="BO1861" s="306"/>
      <c r="BP1861" s="306"/>
      <c r="BQ1861" s="496"/>
      <c r="BR1861" s="496"/>
      <c r="BS1861" s="496"/>
      <c r="BT1861" s="496"/>
      <c r="BU1861" s="496"/>
      <c r="BV1861" s="496"/>
    </row>
    <row r="1862" spans="1:74" s="52" customFormat="1" ht="12.75">
      <c r="A1862" s="45">
        <v>2670.080468178493</v>
      </c>
      <c r="B1862" s="46" t="s">
        <v>360</v>
      </c>
      <c r="C1862" s="47" t="s">
        <v>357</v>
      </c>
      <c r="D1862" s="48">
        <v>0</v>
      </c>
      <c r="E1862" s="49">
        <v>39.691020000000002</v>
      </c>
      <c r="F1862" s="49">
        <v>3.5700000000000003E-2</v>
      </c>
      <c r="G1862" s="49">
        <v>17.858090000000001</v>
      </c>
      <c r="H1862" s="49">
        <v>0.19189999999999999</v>
      </c>
      <c r="I1862" s="49">
        <v>0.2462</v>
      </c>
      <c r="J1862" s="49">
        <v>43.2879</v>
      </c>
      <c r="K1862" s="49">
        <v>0.29320000000000002</v>
      </c>
      <c r="L1862" s="49">
        <v>101.74211</v>
      </c>
      <c r="M1862" s="47"/>
      <c r="N1862" s="50">
        <v>0.99177858171997957</v>
      </c>
      <c r="O1862" s="50">
        <v>7.05287353384398E-4</v>
      </c>
      <c r="P1862" s="50">
        <v>0.37317579501105996</v>
      </c>
      <c r="Q1862" s="50">
        <v>3.8569262309023277E-3</v>
      </c>
      <c r="R1862" s="50">
        <v>5.210702198909907E-3</v>
      </c>
      <c r="S1862" s="50">
        <v>1.6124918510651616</v>
      </c>
      <c r="T1862" s="50">
        <v>7.8495376841594602E-3</v>
      </c>
      <c r="U1862" s="50">
        <v>2.9969204672741818</v>
      </c>
      <c r="V1862" s="51">
        <v>81.206532938758713</v>
      </c>
      <c r="X1862" s="315">
        <v>0.05</v>
      </c>
      <c r="Y1862" s="315">
        <v>9.58</v>
      </c>
      <c r="Z1862" s="315">
        <v>0.12</v>
      </c>
      <c r="AA1862" s="315">
        <v>1.79</v>
      </c>
      <c r="AB1862" s="315">
        <v>2.84</v>
      </c>
      <c r="AC1862" s="315">
        <v>0.06</v>
      </c>
      <c r="AD1862" s="315">
        <v>0.38</v>
      </c>
      <c r="AE1862" s="312"/>
      <c r="AF1862" s="161" t="s">
        <v>1697</v>
      </c>
      <c r="AG1862" s="318">
        <v>30</v>
      </c>
      <c r="AH1862" s="318">
        <v>15</v>
      </c>
      <c r="AI1862" s="318"/>
      <c r="AJ1862" s="318"/>
      <c r="AK1862" s="318"/>
      <c r="AL1862" s="318"/>
      <c r="AM1862" s="318"/>
      <c r="AN1862" s="318"/>
      <c r="AO1862" s="318"/>
      <c r="AP1862" s="318"/>
      <c r="AQ1862" s="318"/>
      <c r="AR1862" s="318"/>
      <c r="AS1862" s="318"/>
      <c r="AT1862" s="318"/>
      <c r="AU1862" s="318"/>
      <c r="AV1862" s="318"/>
      <c r="AW1862" s="318"/>
      <c r="AX1862" s="318"/>
      <c r="AY1862" s="318"/>
      <c r="AZ1862" s="318"/>
      <c r="BA1862" s="318"/>
      <c r="BB1862" s="318"/>
      <c r="BC1862" s="318"/>
      <c r="BD1862" s="318"/>
      <c r="BE1862" s="497"/>
      <c r="BF1862" s="497"/>
      <c r="BG1862" s="497"/>
      <c r="BH1862" s="497"/>
      <c r="BI1862" s="497"/>
      <c r="BJ1862" s="497"/>
      <c r="BK1862" s="497"/>
      <c r="BL1862" s="497"/>
      <c r="BM1862" s="497"/>
      <c r="BN1862" s="497"/>
      <c r="BO1862" s="497"/>
      <c r="BP1862" s="306"/>
      <c r="BQ1862" s="496"/>
      <c r="BR1862" s="496"/>
      <c r="BS1862" s="496"/>
      <c r="BT1862" s="496"/>
      <c r="BU1862" s="496"/>
      <c r="BV1862" s="496"/>
    </row>
    <row r="1863" spans="1:74" s="52" customFormat="1" ht="12.75">
      <c r="A1863" s="45">
        <v>2670.080468178493</v>
      </c>
      <c r="B1863" s="46" t="s">
        <v>360</v>
      </c>
      <c r="C1863" s="47" t="s">
        <v>357</v>
      </c>
      <c r="D1863" s="48">
        <v>3.9131279354672306</v>
      </c>
      <c r="E1863" s="49">
        <v>39.890929999999997</v>
      </c>
      <c r="F1863" s="49">
        <v>4.1200000000000001E-2</v>
      </c>
      <c r="G1863" s="49">
        <v>17.078610000000001</v>
      </c>
      <c r="H1863" s="49">
        <v>0.1976</v>
      </c>
      <c r="I1863" s="49">
        <v>0.22239999999999999</v>
      </c>
      <c r="J1863" s="49">
        <v>43.901339999999998</v>
      </c>
      <c r="K1863" s="49">
        <v>0.28060000000000002</v>
      </c>
      <c r="L1863" s="49">
        <v>101.73728000000001</v>
      </c>
      <c r="M1863" s="47"/>
      <c r="N1863" s="50">
        <v>0.99307526721364836</v>
      </c>
      <c r="O1863" s="50">
        <v>8.1092489925006035E-4</v>
      </c>
      <c r="P1863" s="50">
        <v>0.35556296552545069</v>
      </c>
      <c r="Q1863" s="50">
        <v>3.9567520593585224E-3</v>
      </c>
      <c r="R1863" s="50">
        <v>4.6895214488326016E-3</v>
      </c>
      <c r="S1863" s="50">
        <v>1.6292747477316734</v>
      </c>
      <c r="T1863" s="50">
        <v>7.4843367273390703E-3</v>
      </c>
      <c r="U1863" s="50">
        <v>2.9964849400911966</v>
      </c>
      <c r="V1863" s="51">
        <v>82.086043450778106</v>
      </c>
      <c r="X1863" s="315">
        <v>0.05</v>
      </c>
      <c r="Y1863" s="315">
        <v>8.18</v>
      </c>
      <c r="Z1863" s="315">
        <v>0.12</v>
      </c>
      <c r="AA1863" s="315">
        <v>1.76</v>
      </c>
      <c r="AB1863" s="315">
        <v>3.12</v>
      </c>
      <c r="AC1863" s="315">
        <v>0.06</v>
      </c>
      <c r="AD1863" s="315">
        <v>0.39</v>
      </c>
      <c r="AE1863" s="312"/>
      <c r="AF1863" s="161" t="s">
        <v>1697</v>
      </c>
      <c r="AG1863" s="318">
        <v>30</v>
      </c>
      <c r="AH1863" s="318">
        <v>15</v>
      </c>
      <c r="AI1863" s="318"/>
      <c r="AJ1863" s="318"/>
      <c r="AK1863" s="318"/>
      <c r="AL1863" s="318"/>
      <c r="AM1863" s="318"/>
      <c r="AN1863" s="318"/>
      <c r="AO1863" s="318"/>
      <c r="AP1863" s="318"/>
      <c r="AQ1863" s="318"/>
      <c r="AR1863" s="318"/>
      <c r="AS1863" s="318"/>
      <c r="AT1863" s="318"/>
      <c r="AU1863" s="318"/>
      <c r="AV1863" s="318"/>
      <c r="AW1863" s="318"/>
      <c r="AX1863" s="318"/>
      <c r="AY1863" s="318"/>
      <c r="AZ1863" s="318"/>
      <c r="BA1863" s="318"/>
      <c r="BB1863" s="318"/>
      <c r="BC1863" s="318"/>
      <c r="BD1863" s="318"/>
      <c r="BE1863" s="497"/>
      <c r="BF1863" s="497"/>
      <c r="BG1863" s="497"/>
      <c r="BH1863" s="497"/>
      <c r="BI1863" s="497"/>
      <c r="BJ1863" s="497"/>
      <c r="BK1863" s="497"/>
      <c r="BL1863" s="497"/>
      <c r="BM1863" s="497"/>
      <c r="BN1863" s="497"/>
      <c r="BO1863" s="497"/>
      <c r="BP1863" s="306"/>
      <c r="BQ1863" s="496"/>
      <c r="BR1863" s="496"/>
      <c r="BS1863" s="496"/>
      <c r="BT1863" s="496"/>
      <c r="BU1863" s="496"/>
      <c r="BV1863" s="496"/>
    </row>
    <row r="1864" spans="1:74" s="52" customFormat="1" ht="12.75">
      <c r="A1864" s="45">
        <v>2670.080468178493</v>
      </c>
      <c r="B1864" s="46" t="s">
        <v>360</v>
      </c>
      <c r="C1864" s="47" t="s">
        <v>357</v>
      </c>
      <c r="D1864" s="48">
        <v>7.8231279354672303</v>
      </c>
      <c r="E1864" s="49">
        <v>40.220779999999998</v>
      </c>
      <c r="F1864" s="49">
        <v>1.21E-2</v>
      </c>
      <c r="G1864" s="49">
        <v>16.429040000000001</v>
      </c>
      <c r="H1864" s="49">
        <v>0.23469999999999999</v>
      </c>
      <c r="I1864" s="49">
        <v>0.23519999999999999</v>
      </c>
      <c r="J1864" s="49">
        <v>44.52469</v>
      </c>
      <c r="K1864" s="49">
        <v>0.26450000000000001</v>
      </c>
      <c r="L1864" s="49">
        <v>102.00930999999999</v>
      </c>
      <c r="M1864" s="47"/>
      <c r="N1864" s="50">
        <v>0.99573095247975607</v>
      </c>
      <c r="O1864" s="50">
        <v>2.3683850130884116E-4</v>
      </c>
      <c r="P1864" s="50">
        <v>0.34014156052900424</v>
      </c>
      <c r="Q1864" s="50">
        <v>4.6735672986856405E-3</v>
      </c>
      <c r="R1864" s="50">
        <v>4.9319035579429736E-3</v>
      </c>
      <c r="S1864" s="50">
        <v>1.6432398894325906</v>
      </c>
      <c r="T1864" s="50">
        <v>7.0157619180424491E-3</v>
      </c>
      <c r="U1864" s="50">
        <v>2.9972188127944568</v>
      </c>
      <c r="V1864" s="51">
        <v>82.85042140857017</v>
      </c>
      <c r="X1864" s="315">
        <v>0.05</v>
      </c>
      <c r="Y1864" s="315">
        <v>27.3</v>
      </c>
      <c r="Z1864" s="315">
        <v>0.12</v>
      </c>
      <c r="AA1864" s="315">
        <v>1.5</v>
      </c>
      <c r="AB1864" s="315">
        <v>2.91</v>
      </c>
      <c r="AC1864" s="315">
        <v>0.05</v>
      </c>
      <c r="AD1864" s="315">
        <v>0.41</v>
      </c>
      <c r="AE1864" s="312"/>
      <c r="AF1864" s="161" t="s">
        <v>1697</v>
      </c>
      <c r="AG1864" s="318">
        <v>30</v>
      </c>
      <c r="AH1864" s="318">
        <v>15</v>
      </c>
      <c r="AI1864" s="318"/>
      <c r="AJ1864" s="318"/>
      <c r="AK1864" s="318"/>
      <c r="AL1864" s="318"/>
      <c r="AM1864" s="318"/>
      <c r="AN1864" s="318"/>
      <c r="AO1864" s="318"/>
      <c r="AP1864" s="318"/>
      <c r="AQ1864" s="318"/>
      <c r="AR1864" s="318"/>
      <c r="AS1864" s="318"/>
      <c r="AT1864" s="318"/>
      <c r="AU1864" s="318"/>
      <c r="AV1864" s="318"/>
      <c r="AW1864" s="318"/>
      <c r="AX1864" s="318"/>
      <c r="AY1864" s="318"/>
      <c r="AZ1864" s="318"/>
      <c r="BA1864" s="318"/>
      <c r="BB1864" s="318"/>
      <c r="BC1864" s="318"/>
      <c r="BD1864" s="318"/>
      <c r="BE1864" s="497"/>
      <c r="BF1864" s="497"/>
      <c r="BG1864" s="497"/>
      <c r="BH1864" s="497"/>
      <c r="BI1864" s="497"/>
      <c r="BJ1864" s="497"/>
      <c r="BK1864" s="497"/>
      <c r="BL1864" s="497"/>
      <c r="BM1864" s="497"/>
      <c r="BN1864" s="497"/>
      <c r="BO1864" s="497"/>
      <c r="BP1864" s="306"/>
      <c r="BQ1864" s="496"/>
      <c r="BR1864" s="496"/>
      <c r="BS1864" s="496"/>
      <c r="BT1864" s="496"/>
      <c r="BU1864" s="496"/>
      <c r="BV1864" s="496"/>
    </row>
    <row r="1865" spans="1:74" s="52" customFormat="1" ht="12.75">
      <c r="A1865" s="45">
        <v>2670.080468178493</v>
      </c>
      <c r="B1865" s="46" t="s">
        <v>360</v>
      </c>
      <c r="C1865" s="47" t="s">
        <v>357</v>
      </c>
      <c r="D1865" s="48">
        <v>11.73312793546723</v>
      </c>
      <c r="E1865" s="49">
        <v>40.23077</v>
      </c>
      <c r="F1865" s="49">
        <v>3.4200000000000001E-2</v>
      </c>
      <c r="G1865" s="49">
        <v>15.619579999999999</v>
      </c>
      <c r="H1865" s="49">
        <v>0.30209999999999998</v>
      </c>
      <c r="I1865" s="49">
        <v>0.21729999999999999</v>
      </c>
      <c r="J1865" s="49">
        <v>45.13814</v>
      </c>
      <c r="K1865" s="49">
        <v>0.2661</v>
      </c>
      <c r="L1865" s="49">
        <v>101.86919</v>
      </c>
      <c r="M1865" s="47"/>
      <c r="N1865" s="50">
        <v>0.99449663026305402</v>
      </c>
      <c r="O1865" s="50">
        <v>6.6841546905931841E-4</v>
      </c>
      <c r="P1865" s="50">
        <v>0.32290168913319239</v>
      </c>
      <c r="Q1865" s="50">
        <v>6.0067504376956609E-3</v>
      </c>
      <c r="R1865" s="50">
        <v>4.5497804116467928E-3</v>
      </c>
      <c r="S1865" s="50">
        <v>1.6634018333283078</v>
      </c>
      <c r="T1865" s="50">
        <v>7.047701361596017E-3</v>
      </c>
      <c r="U1865" s="50">
        <v>3.0002498061745349</v>
      </c>
      <c r="V1865" s="51">
        <v>83.743587750725993</v>
      </c>
      <c r="X1865" s="315">
        <v>0.05</v>
      </c>
      <c r="Y1865" s="315">
        <v>9.9700000000000006</v>
      </c>
      <c r="Z1865" s="315">
        <v>0.13</v>
      </c>
      <c r="AA1865" s="315">
        <v>1.2</v>
      </c>
      <c r="AB1865" s="315">
        <v>3.12</v>
      </c>
      <c r="AC1865" s="315">
        <v>0.05</v>
      </c>
      <c r="AD1865" s="315">
        <v>0.4</v>
      </c>
      <c r="AE1865" s="312"/>
      <c r="AF1865" s="161" t="s">
        <v>1697</v>
      </c>
      <c r="AG1865" s="318">
        <v>30</v>
      </c>
      <c r="AH1865" s="318">
        <v>15</v>
      </c>
      <c r="AI1865" s="318"/>
      <c r="AJ1865" s="318"/>
      <c r="AK1865" s="318"/>
      <c r="AL1865" s="318"/>
      <c r="AM1865" s="318"/>
      <c r="AN1865" s="318"/>
      <c r="AO1865" s="318"/>
      <c r="AP1865" s="318"/>
      <c r="AQ1865" s="318"/>
      <c r="AR1865" s="318"/>
      <c r="AS1865" s="318"/>
      <c r="AT1865" s="318"/>
      <c r="AU1865" s="318"/>
      <c r="AV1865" s="318"/>
      <c r="AW1865" s="318"/>
      <c r="AX1865" s="318"/>
      <c r="AY1865" s="318"/>
      <c r="AZ1865" s="318"/>
      <c r="BA1865" s="318"/>
      <c r="BB1865" s="318"/>
      <c r="BC1865" s="318"/>
      <c r="BD1865" s="318"/>
      <c r="BE1865" s="497"/>
      <c r="BF1865" s="497"/>
      <c r="BG1865" s="497"/>
      <c r="BH1865" s="497"/>
      <c r="BI1865" s="497"/>
      <c r="BJ1865" s="497"/>
      <c r="BK1865" s="497"/>
      <c r="BL1865" s="497"/>
      <c r="BM1865" s="497"/>
      <c r="BN1865" s="497"/>
      <c r="BO1865" s="497"/>
      <c r="BP1865" s="306"/>
      <c r="BQ1865" s="496"/>
      <c r="BR1865" s="496"/>
      <c r="BS1865" s="496"/>
      <c r="BT1865" s="496"/>
      <c r="BU1865" s="496"/>
      <c r="BV1865" s="496"/>
    </row>
    <row r="1866" spans="1:74" s="52" customFormat="1" ht="12.75">
      <c r="A1866" s="45">
        <v>2670.080468178493</v>
      </c>
      <c r="B1866" s="46" t="s">
        <v>360</v>
      </c>
      <c r="C1866" s="47" t="s">
        <v>357</v>
      </c>
      <c r="D1866" s="48">
        <v>15.643127935467231</v>
      </c>
      <c r="E1866" s="49">
        <v>40.21078</v>
      </c>
      <c r="F1866" s="49">
        <v>3.2800000000000003E-2</v>
      </c>
      <c r="G1866" s="49">
        <v>15.06995</v>
      </c>
      <c r="H1866" s="49">
        <v>0.31569999999999998</v>
      </c>
      <c r="I1866" s="49">
        <v>0.16120000000000001</v>
      </c>
      <c r="J1866" s="49">
        <v>45.36571</v>
      </c>
      <c r="K1866" s="49">
        <v>0.2571</v>
      </c>
      <c r="L1866" s="49">
        <v>101.49223999999998</v>
      </c>
      <c r="M1866" s="47"/>
      <c r="N1866" s="50">
        <v>0.99502669098220464</v>
      </c>
      <c r="O1866" s="50">
        <v>6.4171396692511455E-4</v>
      </c>
      <c r="P1866" s="50">
        <v>0.3118602613074381</v>
      </c>
      <c r="Q1866" s="50">
        <v>6.2836314879471077E-3</v>
      </c>
      <c r="R1866" s="50">
        <v>3.3786484824462407E-3</v>
      </c>
      <c r="S1866" s="50">
        <v>1.6735106898577965</v>
      </c>
      <c r="T1866" s="50">
        <v>6.816351177913715E-3</v>
      </c>
      <c r="U1866" s="50">
        <v>2.9989518393348598</v>
      </c>
      <c r="V1866" s="51">
        <v>84.292091051075161</v>
      </c>
      <c r="X1866" s="315">
        <v>0.05</v>
      </c>
      <c r="Y1866" s="315">
        <v>10.26</v>
      </c>
      <c r="Z1866" s="315">
        <v>0.13</v>
      </c>
      <c r="AA1866" s="315">
        <v>1.1499999999999999</v>
      </c>
      <c r="AB1866" s="315">
        <v>4.17</v>
      </c>
      <c r="AC1866" s="315">
        <v>0.05</v>
      </c>
      <c r="AD1866" s="315">
        <v>0.42</v>
      </c>
      <c r="AE1866" s="312"/>
      <c r="AF1866" s="161" t="s">
        <v>1697</v>
      </c>
      <c r="AG1866" s="318">
        <v>30</v>
      </c>
      <c r="AH1866" s="318">
        <v>15</v>
      </c>
      <c r="AI1866" s="318"/>
      <c r="AJ1866" s="318"/>
      <c r="AK1866" s="318"/>
      <c r="AL1866" s="318"/>
      <c r="AM1866" s="318"/>
      <c r="AN1866" s="318"/>
      <c r="AO1866" s="318"/>
      <c r="AP1866" s="318"/>
      <c r="AQ1866" s="318"/>
      <c r="AR1866" s="318"/>
      <c r="AS1866" s="318"/>
      <c r="AT1866" s="318"/>
      <c r="AU1866" s="318"/>
      <c r="AV1866" s="318"/>
      <c r="AW1866" s="318"/>
      <c r="AX1866" s="318"/>
      <c r="AY1866" s="318"/>
      <c r="AZ1866" s="318"/>
      <c r="BA1866" s="318"/>
      <c r="BB1866" s="318"/>
      <c r="BC1866" s="318"/>
      <c r="BD1866" s="318"/>
      <c r="BE1866" s="497"/>
      <c r="BF1866" s="497"/>
      <c r="BG1866" s="497"/>
      <c r="BH1866" s="497"/>
      <c r="BI1866" s="497"/>
      <c r="BJ1866" s="497"/>
      <c r="BK1866" s="497"/>
      <c r="BL1866" s="497"/>
      <c r="BM1866" s="497"/>
      <c r="BN1866" s="497"/>
      <c r="BO1866" s="497"/>
      <c r="BP1866" s="306"/>
      <c r="BQ1866" s="496"/>
      <c r="BR1866" s="496"/>
      <c r="BS1866" s="496"/>
      <c r="BT1866" s="496"/>
      <c r="BU1866" s="496"/>
      <c r="BV1866" s="496"/>
    </row>
    <row r="1867" spans="1:74" s="52" customFormat="1" ht="12.75">
      <c r="A1867" s="45">
        <v>2670.080468178493</v>
      </c>
      <c r="B1867" s="46" t="s">
        <v>360</v>
      </c>
      <c r="C1867" s="47" t="s">
        <v>357</v>
      </c>
      <c r="D1867" s="48">
        <v>19.553127935467231</v>
      </c>
      <c r="E1867" s="49">
        <v>40.220779999999998</v>
      </c>
      <c r="F1867" s="49">
        <v>5.1299999999999998E-2</v>
      </c>
      <c r="G1867" s="49">
        <v>15.06995</v>
      </c>
      <c r="H1867" s="49">
        <v>0.32700000000000001</v>
      </c>
      <c r="I1867" s="49">
        <v>0.17530000000000001</v>
      </c>
      <c r="J1867" s="49">
        <v>45.3855</v>
      </c>
      <c r="K1867" s="49">
        <v>0.2495</v>
      </c>
      <c r="L1867" s="49">
        <v>101.53902999999998</v>
      </c>
      <c r="M1867" s="47"/>
      <c r="N1867" s="50">
        <v>0.99496733640124979</v>
      </c>
      <c r="O1867" s="50">
        <v>1.003346904612764E-3</v>
      </c>
      <c r="P1867" s="50">
        <v>0.31176412598045311</v>
      </c>
      <c r="Q1867" s="50">
        <v>6.5065381426773197E-3</v>
      </c>
      <c r="R1867" s="50">
        <v>3.6730428114400467E-3</v>
      </c>
      <c r="S1867" s="50">
        <v>1.6737246213829304</v>
      </c>
      <c r="T1867" s="50">
        <v>6.6128174266605316E-3</v>
      </c>
      <c r="U1867" s="50">
        <v>2.9994690550758873</v>
      </c>
      <c r="V1867" s="51">
        <v>84.297864876118879</v>
      </c>
      <c r="X1867" s="315">
        <v>0.05</v>
      </c>
      <c r="Y1867" s="315">
        <v>6.42</v>
      </c>
      <c r="Z1867" s="315">
        <v>0.13</v>
      </c>
      <c r="AA1867" s="315">
        <v>1.1100000000000001</v>
      </c>
      <c r="AB1867" s="315">
        <v>3.87</v>
      </c>
      <c r="AC1867" s="315">
        <v>0.05</v>
      </c>
      <c r="AD1867" s="315">
        <v>0.42</v>
      </c>
      <c r="AE1867" s="312"/>
      <c r="AF1867" s="161" t="s">
        <v>1697</v>
      </c>
      <c r="AG1867" s="318">
        <v>30</v>
      </c>
      <c r="AH1867" s="318">
        <v>15</v>
      </c>
      <c r="AI1867" s="318"/>
      <c r="AJ1867" s="318"/>
      <c r="AK1867" s="318"/>
      <c r="AL1867" s="318"/>
      <c r="AM1867" s="318"/>
      <c r="AN1867" s="318"/>
      <c r="AO1867" s="318"/>
      <c r="AP1867" s="318"/>
      <c r="AQ1867" s="318"/>
      <c r="AR1867" s="318"/>
      <c r="AS1867" s="318"/>
      <c r="AT1867" s="318"/>
      <c r="AU1867" s="318"/>
      <c r="AV1867" s="318"/>
      <c r="AW1867" s="318"/>
      <c r="AX1867" s="318"/>
      <c r="AY1867" s="318"/>
      <c r="AZ1867" s="318"/>
      <c r="BA1867" s="318"/>
      <c r="BB1867" s="318"/>
      <c r="BC1867" s="318"/>
      <c r="BD1867" s="318"/>
      <c r="BE1867" s="497"/>
      <c r="BF1867" s="497"/>
      <c r="BG1867" s="497"/>
      <c r="BH1867" s="497"/>
      <c r="BI1867" s="497"/>
      <c r="BJ1867" s="497"/>
      <c r="BK1867" s="497"/>
      <c r="BL1867" s="497"/>
      <c r="BM1867" s="497"/>
      <c r="BN1867" s="497"/>
      <c r="BO1867" s="497"/>
      <c r="BP1867" s="306"/>
      <c r="BQ1867" s="496"/>
      <c r="BR1867" s="496"/>
      <c r="BS1867" s="496"/>
      <c r="BT1867" s="496"/>
      <c r="BU1867" s="496"/>
      <c r="BV1867" s="496"/>
    </row>
    <row r="1868" spans="1:74" s="52" customFormat="1" ht="12.75">
      <c r="A1868" s="45">
        <v>2670.080468178493</v>
      </c>
      <c r="B1868" s="46" t="s">
        <v>360</v>
      </c>
      <c r="C1868" s="47" t="s">
        <v>357</v>
      </c>
      <c r="D1868" s="48">
        <v>23.463127935467231</v>
      </c>
      <c r="E1868" s="49">
        <v>40.19079</v>
      </c>
      <c r="F1868" s="49">
        <v>5.5300000000000002E-2</v>
      </c>
      <c r="G1868" s="49">
        <v>15.01998</v>
      </c>
      <c r="H1868" s="49">
        <v>0.30659999999999998</v>
      </c>
      <c r="I1868" s="49">
        <v>0.2084</v>
      </c>
      <c r="J1868" s="49">
        <v>45.22719</v>
      </c>
      <c r="K1868" s="49">
        <v>0.23369999999999999</v>
      </c>
      <c r="L1868" s="49">
        <v>101.33246</v>
      </c>
      <c r="M1868" s="47"/>
      <c r="N1868" s="50">
        <v>0.9955823862574984</v>
      </c>
      <c r="O1868" s="50">
        <v>1.0830567365955964E-3</v>
      </c>
      <c r="P1868" s="50">
        <v>0.31115444538886217</v>
      </c>
      <c r="Q1868" s="50">
        <v>6.1089518844568902E-3</v>
      </c>
      <c r="R1868" s="50">
        <v>4.3725432660535642E-3</v>
      </c>
      <c r="S1868" s="50">
        <v>1.6701628247433098</v>
      </c>
      <c r="T1868" s="50">
        <v>6.2025035496722277E-3</v>
      </c>
      <c r="U1868" s="50">
        <v>2.9959735115809405</v>
      </c>
      <c r="V1868" s="51">
        <v>84.295576984088711</v>
      </c>
      <c r="X1868" s="315">
        <v>0.05</v>
      </c>
      <c r="Y1868" s="315">
        <v>5.97</v>
      </c>
      <c r="Z1868" s="315">
        <v>0.13</v>
      </c>
      <c r="AA1868" s="315">
        <v>1.18</v>
      </c>
      <c r="AB1868" s="315">
        <v>3.19</v>
      </c>
      <c r="AC1868" s="315">
        <v>0.05</v>
      </c>
      <c r="AD1868" s="315">
        <v>0.45</v>
      </c>
      <c r="AE1868" s="312"/>
      <c r="AF1868" s="161" t="s">
        <v>1697</v>
      </c>
      <c r="AG1868" s="318">
        <v>30</v>
      </c>
      <c r="AH1868" s="318">
        <v>15</v>
      </c>
      <c r="AI1868" s="318"/>
      <c r="AJ1868" s="318"/>
      <c r="AK1868" s="318"/>
      <c r="AL1868" s="318"/>
      <c r="AM1868" s="318"/>
      <c r="AN1868" s="318"/>
      <c r="AO1868" s="318"/>
      <c r="AP1868" s="318"/>
      <c r="AQ1868" s="318"/>
      <c r="AR1868" s="318"/>
      <c r="AS1868" s="318"/>
      <c r="AT1868" s="318"/>
      <c r="AU1868" s="318"/>
      <c r="AV1868" s="318"/>
      <c r="AW1868" s="318"/>
      <c r="AX1868" s="318"/>
      <c r="AY1868" s="318"/>
      <c r="AZ1868" s="318"/>
      <c r="BA1868" s="318"/>
      <c r="BB1868" s="318"/>
      <c r="BC1868" s="318"/>
      <c r="BD1868" s="318"/>
      <c r="BE1868" s="497"/>
      <c r="BF1868" s="497"/>
      <c r="BG1868" s="497"/>
      <c r="BH1868" s="497"/>
      <c r="BI1868" s="497"/>
      <c r="BJ1868" s="497"/>
      <c r="BK1868" s="497"/>
      <c r="BL1868" s="497"/>
      <c r="BM1868" s="497"/>
      <c r="BN1868" s="497"/>
      <c r="BO1868" s="497"/>
      <c r="BP1868" s="306"/>
      <c r="BQ1868" s="496"/>
      <c r="BR1868" s="496"/>
      <c r="BS1868" s="496"/>
      <c r="BT1868" s="496"/>
      <c r="BU1868" s="496"/>
      <c r="BV1868" s="496"/>
    </row>
    <row r="1869" spans="1:74" s="52" customFormat="1" ht="12.75">
      <c r="A1869" s="45">
        <v>2670.080468178493</v>
      </c>
      <c r="B1869" s="46" t="s">
        <v>360</v>
      </c>
      <c r="C1869" s="47" t="s">
        <v>357</v>
      </c>
      <c r="D1869" s="48">
        <v>27.373127935467231</v>
      </c>
      <c r="E1869" s="49">
        <v>40.240760000000002</v>
      </c>
      <c r="F1869" s="49">
        <v>6.3799999999999996E-2</v>
      </c>
      <c r="G1869" s="49">
        <v>15.139900000000001</v>
      </c>
      <c r="H1869" s="49">
        <v>0.32279999999999998</v>
      </c>
      <c r="I1869" s="49">
        <v>0.22239999999999999</v>
      </c>
      <c r="J1869" s="49">
        <v>45.246980000000001</v>
      </c>
      <c r="K1869" s="49">
        <v>0.2346</v>
      </c>
      <c r="L1869" s="49">
        <v>101.55724000000001</v>
      </c>
      <c r="M1869" s="47"/>
      <c r="N1869" s="50">
        <v>0.99504001493690108</v>
      </c>
      <c r="O1869" s="50">
        <v>1.2472986877194662E-3</v>
      </c>
      <c r="P1869" s="50">
        <v>0.31307859219273959</v>
      </c>
      <c r="Q1869" s="50">
        <v>6.4202477907217611E-3</v>
      </c>
      <c r="R1869" s="50">
        <v>4.657950765927104E-3</v>
      </c>
      <c r="S1869" s="50">
        <v>1.6679096247728882</v>
      </c>
      <c r="T1869" s="50">
        <v>6.2152703882999601E-3</v>
      </c>
      <c r="U1869" s="50">
        <v>2.9964370475665407</v>
      </c>
      <c r="V1869" s="51">
        <v>84.1958377383841</v>
      </c>
      <c r="X1869" s="315">
        <v>0.05</v>
      </c>
      <c r="Y1869" s="315">
        <v>5.31</v>
      </c>
      <c r="Z1869" s="315">
        <v>0.13</v>
      </c>
      <c r="AA1869" s="315">
        <v>1.1299999999999999</v>
      </c>
      <c r="AB1869" s="315">
        <v>3.19</v>
      </c>
      <c r="AC1869" s="315">
        <v>0.05</v>
      </c>
      <c r="AD1869" s="315">
        <v>0.45</v>
      </c>
      <c r="AE1869" s="312"/>
      <c r="AF1869" s="161" t="s">
        <v>1697</v>
      </c>
      <c r="AG1869" s="318">
        <v>30</v>
      </c>
      <c r="AH1869" s="318">
        <v>15</v>
      </c>
      <c r="AI1869" s="318"/>
      <c r="AJ1869" s="318"/>
      <c r="AK1869" s="318"/>
      <c r="AL1869" s="318"/>
      <c r="AM1869" s="318"/>
      <c r="AN1869" s="318"/>
      <c r="AO1869" s="318"/>
      <c r="AP1869" s="318"/>
      <c r="AQ1869" s="318"/>
      <c r="AR1869" s="318"/>
      <c r="AS1869" s="318"/>
      <c r="AT1869" s="318"/>
      <c r="AU1869" s="318"/>
      <c r="AV1869" s="318"/>
      <c r="AW1869" s="318"/>
      <c r="AX1869" s="318"/>
      <c r="AY1869" s="318"/>
      <c r="AZ1869" s="318"/>
      <c r="BA1869" s="318"/>
      <c r="BB1869" s="318"/>
      <c r="BC1869" s="318"/>
      <c r="BD1869" s="318"/>
      <c r="BE1869" s="497"/>
      <c r="BF1869" s="497"/>
      <c r="BG1869" s="497"/>
      <c r="BH1869" s="497"/>
      <c r="BI1869" s="497"/>
      <c r="BJ1869" s="497"/>
      <c r="BK1869" s="497"/>
      <c r="BL1869" s="497"/>
      <c r="BM1869" s="497"/>
      <c r="BN1869" s="497"/>
      <c r="BO1869" s="497"/>
      <c r="BP1869" s="306"/>
      <c r="BQ1869" s="496"/>
      <c r="BR1869" s="496"/>
      <c r="BS1869" s="496"/>
      <c r="BT1869" s="496"/>
      <c r="BU1869" s="496"/>
      <c r="BV1869" s="496"/>
    </row>
    <row r="1870" spans="1:74" s="52" customFormat="1" ht="12.75">
      <c r="A1870" s="45">
        <v>2670.080468178493</v>
      </c>
      <c r="B1870" s="46" t="s">
        <v>360</v>
      </c>
      <c r="C1870" s="47" t="s">
        <v>357</v>
      </c>
      <c r="D1870" s="48">
        <v>31.283127935467231</v>
      </c>
      <c r="E1870" s="49">
        <v>40.11083</v>
      </c>
      <c r="F1870" s="49">
        <v>6.08E-2</v>
      </c>
      <c r="G1870" s="49">
        <v>15.299799999999999</v>
      </c>
      <c r="H1870" s="49">
        <v>0.31609999999999999</v>
      </c>
      <c r="I1870" s="49">
        <v>0.22919999999999999</v>
      </c>
      <c r="J1870" s="49">
        <v>45.355820000000001</v>
      </c>
      <c r="K1870" s="49">
        <v>0.23250000000000001</v>
      </c>
      <c r="L1870" s="49">
        <v>101.70795</v>
      </c>
      <c r="M1870" s="47"/>
      <c r="N1870" s="50">
        <v>0.9915459077762605</v>
      </c>
      <c r="O1870" s="50">
        <v>1.1883111496922738E-3</v>
      </c>
      <c r="P1870" s="50">
        <v>0.31629543611402811</v>
      </c>
      <c r="Q1870" s="50">
        <v>6.2852067165221591E-3</v>
      </c>
      <c r="R1870" s="50">
        <v>4.7990086223524417E-3</v>
      </c>
      <c r="S1870" s="50">
        <v>1.6714475244159774</v>
      </c>
      <c r="T1870" s="50">
        <v>6.1578879535748206E-3</v>
      </c>
      <c r="U1870" s="50">
        <v>2.999548766923501</v>
      </c>
      <c r="V1870" s="51">
        <v>84.087709407372657</v>
      </c>
      <c r="X1870" s="315">
        <v>0.05</v>
      </c>
      <c r="Y1870" s="315">
        <v>5.58</v>
      </c>
      <c r="Z1870" s="315">
        <v>0.13</v>
      </c>
      <c r="AA1870" s="315">
        <v>1.1599999999999999</v>
      </c>
      <c r="AB1870" s="315">
        <v>2.96</v>
      </c>
      <c r="AC1870" s="315">
        <v>0.05</v>
      </c>
      <c r="AD1870" s="315">
        <v>0.45</v>
      </c>
      <c r="AE1870" s="312"/>
      <c r="AF1870" s="161" t="s">
        <v>1697</v>
      </c>
      <c r="AG1870" s="318">
        <v>30</v>
      </c>
      <c r="AH1870" s="318">
        <v>15</v>
      </c>
      <c r="AI1870" s="318"/>
      <c r="AJ1870" s="318"/>
      <c r="AK1870" s="318"/>
      <c r="AL1870" s="318"/>
      <c r="AM1870" s="318"/>
      <c r="AN1870" s="318"/>
      <c r="AO1870" s="318"/>
      <c r="AP1870" s="318"/>
      <c r="AQ1870" s="318"/>
      <c r="AR1870" s="318"/>
      <c r="AS1870" s="318"/>
      <c r="AT1870" s="318"/>
      <c r="AU1870" s="318"/>
      <c r="AV1870" s="318"/>
      <c r="AW1870" s="318"/>
      <c r="AX1870" s="318"/>
      <c r="AY1870" s="318"/>
      <c r="AZ1870" s="318"/>
      <c r="BA1870" s="318"/>
      <c r="BB1870" s="318"/>
      <c r="BC1870" s="318"/>
      <c r="BD1870" s="318"/>
      <c r="BE1870" s="497"/>
      <c r="BF1870" s="497"/>
      <c r="BG1870" s="497"/>
      <c r="BH1870" s="497"/>
      <c r="BI1870" s="497"/>
      <c r="BJ1870" s="497"/>
      <c r="BK1870" s="497"/>
      <c r="BL1870" s="497"/>
      <c r="BM1870" s="497"/>
      <c r="BN1870" s="497"/>
      <c r="BO1870" s="497"/>
      <c r="BP1870" s="306"/>
      <c r="BQ1870" s="496"/>
      <c r="BR1870" s="496"/>
      <c r="BS1870" s="496"/>
      <c r="BT1870" s="496"/>
      <c r="BU1870" s="496"/>
      <c r="BV1870" s="496"/>
    </row>
    <row r="1871" spans="1:74" s="52" customFormat="1" ht="12.75">
      <c r="A1871" s="45">
        <v>2670.080468178493</v>
      </c>
      <c r="B1871" s="46" t="s">
        <v>360</v>
      </c>
      <c r="C1871" s="47" t="s">
        <v>357</v>
      </c>
      <c r="D1871" s="48">
        <v>35.193127935467231</v>
      </c>
      <c r="E1871" s="49">
        <v>40.31073</v>
      </c>
      <c r="F1871" s="49">
        <v>4.6199999999999998E-2</v>
      </c>
      <c r="G1871" s="49">
        <v>15.299799999999999</v>
      </c>
      <c r="H1871" s="49">
        <v>0.3367</v>
      </c>
      <c r="I1871" s="49">
        <v>0.20469999999999999</v>
      </c>
      <c r="J1871" s="49">
        <v>45.50423</v>
      </c>
      <c r="K1871" s="49">
        <v>0.21990000000000001</v>
      </c>
      <c r="L1871" s="49">
        <v>102.00906000000001</v>
      </c>
      <c r="M1871" s="47"/>
      <c r="N1871" s="50">
        <v>0.99327455555851252</v>
      </c>
      <c r="O1871" s="50">
        <v>9.0004876024431669E-4</v>
      </c>
      <c r="P1871" s="50">
        <v>0.31527562488570737</v>
      </c>
      <c r="Q1871" s="50">
        <v>6.6732232798284259E-3</v>
      </c>
      <c r="R1871" s="50">
        <v>4.2722064296763281E-3</v>
      </c>
      <c r="S1871" s="50">
        <v>1.6715099371240936</v>
      </c>
      <c r="T1871" s="50">
        <v>5.8053916539390687E-3</v>
      </c>
      <c r="U1871" s="50">
        <v>2.9994306435422642</v>
      </c>
      <c r="V1871" s="51">
        <v>84.13137125041419</v>
      </c>
      <c r="X1871" s="315">
        <v>0.05</v>
      </c>
      <c r="Y1871" s="315">
        <v>7.56</v>
      </c>
      <c r="Z1871" s="315">
        <v>0.13</v>
      </c>
      <c r="AA1871" s="315">
        <v>1.0900000000000001</v>
      </c>
      <c r="AB1871" s="315">
        <v>3.14</v>
      </c>
      <c r="AC1871" s="315">
        <v>0.05</v>
      </c>
      <c r="AD1871" s="315">
        <v>0.47</v>
      </c>
      <c r="AE1871" s="312"/>
      <c r="AF1871" s="161" t="s">
        <v>1697</v>
      </c>
      <c r="AG1871" s="318">
        <v>30</v>
      </c>
      <c r="AH1871" s="318">
        <v>15</v>
      </c>
      <c r="AI1871" s="318"/>
      <c r="AJ1871" s="318"/>
      <c r="AK1871" s="318"/>
      <c r="AL1871" s="318"/>
      <c r="AM1871" s="318"/>
      <c r="AN1871" s="318"/>
      <c r="AO1871" s="318"/>
      <c r="AP1871" s="318"/>
      <c r="AQ1871" s="318"/>
      <c r="AR1871" s="318"/>
      <c r="AS1871" s="318"/>
      <c r="AT1871" s="318"/>
      <c r="AU1871" s="318"/>
      <c r="AV1871" s="318"/>
      <c r="AW1871" s="318"/>
      <c r="AX1871" s="318"/>
      <c r="AY1871" s="318"/>
      <c r="AZ1871" s="318"/>
      <c r="BA1871" s="318"/>
      <c r="BB1871" s="318"/>
      <c r="BC1871" s="318"/>
      <c r="BD1871" s="318"/>
      <c r="BE1871" s="497"/>
      <c r="BF1871" s="497"/>
      <c r="BG1871" s="497"/>
      <c r="BH1871" s="497"/>
      <c r="BI1871" s="497"/>
      <c r="BJ1871" s="497"/>
      <c r="BK1871" s="497"/>
      <c r="BL1871" s="497"/>
      <c r="BM1871" s="497"/>
      <c r="BN1871" s="497"/>
      <c r="BO1871" s="497"/>
      <c r="BP1871" s="306"/>
      <c r="BQ1871" s="496"/>
      <c r="BR1871" s="496"/>
      <c r="BS1871" s="496"/>
      <c r="BT1871" s="496"/>
      <c r="BU1871" s="496"/>
      <c r="BV1871" s="496"/>
    </row>
    <row r="1872" spans="1:74" s="52" customFormat="1" ht="12.75">
      <c r="A1872" s="45">
        <v>2670.080468178493</v>
      </c>
      <c r="B1872" s="46" t="s">
        <v>360</v>
      </c>
      <c r="C1872" s="47" t="s">
        <v>357</v>
      </c>
      <c r="D1872" s="48">
        <v>39.103127935467228</v>
      </c>
      <c r="E1872" s="49">
        <v>40.400680000000001</v>
      </c>
      <c r="F1872" s="49">
        <v>6.2799999999999995E-2</v>
      </c>
      <c r="G1872" s="49">
        <v>15.109920000000001</v>
      </c>
      <c r="H1872" s="49">
        <v>0.32050000000000001</v>
      </c>
      <c r="I1872" s="49">
        <v>0.22309999999999999</v>
      </c>
      <c r="J1872" s="49">
        <v>45.444870000000002</v>
      </c>
      <c r="K1872" s="49">
        <v>0.2165</v>
      </c>
      <c r="L1872" s="49">
        <v>101.88117000000001</v>
      </c>
      <c r="M1872" s="47"/>
      <c r="N1872" s="50">
        <v>0.99517013427965262</v>
      </c>
      <c r="O1872" s="50">
        <v>1.2230486086793539E-3</v>
      </c>
      <c r="P1872" s="50">
        <v>0.31126251203181149</v>
      </c>
      <c r="Q1872" s="50">
        <v>6.3501003046802246E-3</v>
      </c>
      <c r="R1872" s="50">
        <v>4.6547243629695848E-3</v>
      </c>
      <c r="S1872" s="50">
        <v>1.6687914657403216</v>
      </c>
      <c r="T1872" s="50">
        <v>5.7137891137283908E-3</v>
      </c>
      <c r="U1872" s="50">
        <v>2.9947991141892221</v>
      </c>
      <c r="V1872" s="51">
        <v>84.280099657584586</v>
      </c>
      <c r="X1872" s="315">
        <v>0.05</v>
      </c>
      <c r="Y1872" s="315">
        <v>5.41</v>
      </c>
      <c r="Z1872" s="315">
        <v>0.13</v>
      </c>
      <c r="AA1872" s="315">
        <v>1.1399999999999999</v>
      </c>
      <c r="AB1872" s="315">
        <v>3.01</v>
      </c>
      <c r="AC1872" s="315">
        <v>0.05</v>
      </c>
      <c r="AD1872" s="315">
        <v>0.48</v>
      </c>
      <c r="AE1872" s="312"/>
      <c r="AF1872" s="161" t="s">
        <v>1697</v>
      </c>
      <c r="AG1872" s="318">
        <v>30</v>
      </c>
      <c r="AH1872" s="318">
        <v>15</v>
      </c>
      <c r="AI1872" s="318"/>
      <c r="AJ1872" s="318"/>
      <c r="AK1872" s="318"/>
      <c r="AL1872" s="318"/>
      <c r="AM1872" s="318"/>
      <c r="AN1872" s="318"/>
      <c r="AO1872" s="318"/>
      <c r="AP1872" s="318"/>
      <c r="AQ1872" s="318"/>
      <c r="AR1872" s="318"/>
      <c r="AS1872" s="318"/>
      <c r="AT1872" s="318"/>
      <c r="AU1872" s="318"/>
      <c r="AV1872" s="318"/>
      <c r="AW1872" s="318"/>
      <c r="AX1872" s="318"/>
      <c r="AY1872" s="318"/>
      <c r="AZ1872" s="318"/>
      <c r="BA1872" s="318"/>
      <c r="BB1872" s="318"/>
      <c r="BC1872" s="318"/>
      <c r="BD1872" s="318"/>
      <c r="BE1872" s="497"/>
      <c r="BF1872" s="497"/>
      <c r="BG1872" s="497"/>
      <c r="BH1872" s="497"/>
      <c r="BI1872" s="497"/>
      <c r="BJ1872" s="497"/>
      <c r="BK1872" s="497"/>
      <c r="BL1872" s="497"/>
      <c r="BM1872" s="497"/>
      <c r="BN1872" s="497"/>
      <c r="BO1872" s="497"/>
      <c r="BP1872" s="306"/>
      <c r="BQ1872" s="496"/>
      <c r="BR1872" s="496"/>
      <c r="BS1872" s="496"/>
      <c r="BT1872" s="496"/>
      <c r="BU1872" s="496"/>
      <c r="BV1872" s="496"/>
    </row>
    <row r="1873" spans="1:74" s="52" customFormat="1" ht="12.75">
      <c r="A1873" s="45">
        <v>2670.080468178493</v>
      </c>
      <c r="B1873" s="46" t="s">
        <v>360</v>
      </c>
      <c r="C1873" s="47" t="s">
        <v>357</v>
      </c>
      <c r="D1873" s="48">
        <v>43.013127935467224</v>
      </c>
      <c r="E1873" s="49">
        <v>40.240760000000002</v>
      </c>
      <c r="F1873" s="49">
        <v>5.3100000000000001E-2</v>
      </c>
      <c r="G1873" s="49">
        <v>15.04996</v>
      </c>
      <c r="H1873" s="49">
        <v>0.36780000000000002</v>
      </c>
      <c r="I1873" s="49">
        <v>0.1797</v>
      </c>
      <c r="J1873" s="49">
        <v>45.484450000000002</v>
      </c>
      <c r="K1873" s="49">
        <v>0.21870000000000001</v>
      </c>
      <c r="L1873" s="49">
        <v>101.68456999999999</v>
      </c>
      <c r="M1873" s="47"/>
      <c r="N1873" s="50">
        <v>0.99369906272783082</v>
      </c>
      <c r="O1873" s="50">
        <v>1.0367132327904652E-3</v>
      </c>
      <c r="P1873" s="50">
        <v>0.31079930967276909</v>
      </c>
      <c r="Q1873" s="50">
        <v>7.3054054304953486E-3</v>
      </c>
      <c r="R1873" s="50">
        <v>3.7585689542667814E-3</v>
      </c>
      <c r="S1873" s="50">
        <v>1.6744037923511454</v>
      </c>
      <c r="T1873" s="50">
        <v>5.7862225878912814E-3</v>
      </c>
      <c r="U1873" s="50">
        <v>2.9985525072796988</v>
      </c>
      <c r="V1873" s="51">
        <v>84.344205922511946</v>
      </c>
      <c r="X1873" s="315">
        <v>0.05</v>
      </c>
      <c r="Y1873" s="315">
        <v>6.39</v>
      </c>
      <c r="Z1873" s="315">
        <v>0.13</v>
      </c>
      <c r="AA1873" s="315">
        <v>1.01</v>
      </c>
      <c r="AB1873" s="315">
        <v>3.72</v>
      </c>
      <c r="AC1873" s="315">
        <v>0.05</v>
      </c>
      <c r="AD1873" s="315">
        <v>0.47</v>
      </c>
      <c r="AE1873" s="312"/>
      <c r="AF1873" s="161" t="s">
        <v>1697</v>
      </c>
      <c r="AG1873" s="318">
        <v>30</v>
      </c>
      <c r="AH1873" s="318">
        <v>15</v>
      </c>
      <c r="AI1873" s="318"/>
      <c r="AJ1873" s="318"/>
      <c r="AK1873" s="318"/>
      <c r="AL1873" s="318"/>
      <c r="AM1873" s="318"/>
      <c r="AN1873" s="318"/>
      <c r="AO1873" s="318"/>
      <c r="AP1873" s="318"/>
      <c r="AQ1873" s="318"/>
      <c r="AR1873" s="318"/>
      <c r="AS1873" s="318"/>
      <c r="AT1873" s="318"/>
      <c r="AU1873" s="318"/>
      <c r="AV1873" s="318"/>
      <c r="AW1873" s="318"/>
      <c r="AX1873" s="318"/>
      <c r="AY1873" s="318"/>
      <c r="AZ1873" s="318"/>
      <c r="BA1873" s="318"/>
      <c r="BB1873" s="318"/>
      <c r="BC1873" s="318"/>
      <c r="BD1873" s="318"/>
      <c r="BE1873" s="497"/>
      <c r="BF1873" s="497"/>
      <c r="BG1873" s="497"/>
      <c r="BH1873" s="497"/>
      <c r="BI1873" s="497"/>
      <c r="BJ1873" s="497"/>
      <c r="BK1873" s="497"/>
      <c r="BL1873" s="497"/>
      <c r="BM1873" s="497"/>
      <c r="BN1873" s="497"/>
      <c r="BO1873" s="497"/>
      <c r="BP1873" s="306"/>
      <c r="BQ1873" s="496"/>
      <c r="BR1873" s="496"/>
      <c r="BS1873" s="496"/>
      <c r="BT1873" s="496"/>
      <c r="BU1873" s="496"/>
      <c r="BV1873" s="496"/>
    </row>
    <row r="1874" spans="1:74" s="52" customFormat="1" ht="12.75">
      <c r="A1874" s="45">
        <v>2670.080468178493</v>
      </c>
      <c r="B1874" s="46" t="s">
        <v>360</v>
      </c>
      <c r="C1874" s="47" t="s">
        <v>357</v>
      </c>
      <c r="D1874" s="48">
        <v>46.923127935467221</v>
      </c>
      <c r="E1874" s="49">
        <v>40.120820000000002</v>
      </c>
      <c r="F1874" s="49">
        <v>4.1599999999999998E-2</v>
      </c>
      <c r="G1874" s="49">
        <v>14.99</v>
      </c>
      <c r="H1874" s="49">
        <v>0.33739999999999998</v>
      </c>
      <c r="I1874" s="49">
        <v>0.2177</v>
      </c>
      <c r="J1874" s="49">
        <v>45.484450000000002</v>
      </c>
      <c r="K1874" s="49">
        <v>0.21579999999999999</v>
      </c>
      <c r="L1874" s="49">
        <v>101.47837000000001</v>
      </c>
      <c r="M1874" s="47"/>
      <c r="N1874" s="50">
        <v>0.9929085019493008</v>
      </c>
      <c r="O1874" s="50">
        <v>8.1396957980362926E-4</v>
      </c>
      <c r="P1874" s="50">
        <v>0.31023947415807845</v>
      </c>
      <c r="Q1874" s="50">
        <v>6.7162739058817846E-3</v>
      </c>
      <c r="R1874" s="50">
        <v>4.5633480818451921E-3</v>
      </c>
      <c r="S1874" s="50">
        <v>1.678073278942281</v>
      </c>
      <c r="T1874" s="50">
        <v>5.7220087366898391E-3</v>
      </c>
      <c r="U1874" s="50">
        <v>3.0003023760381842</v>
      </c>
      <c r="V1874" s="51">
        <v>84.396847343340497</v>
      </c>
      <c r="X1874" s="315">
        <v>0.05</v>
      </c>
      <c r="Y1874" s="315">
        <v>7.83</v>
      </c>
      <c r="Z1874" s="315">
        <v>0.13</v>
      </c>
      <c r="AA1874" s="315">
        <v>1.1000000000000001</v>
      </c>
      <c r="AB1874" s="315">
        <v>3.05</v>
      </c>
      <c r="AC1874" s="315">
        <v>0.05</v>
      </c>
      <c r="AD1874" s="315">
        <v>0.48</v>
      </c>
      <c r="AE1874" s="312"/>
      <c r="AF1874" s="161" t="s">
        <v>1697</v>
      </c>
      <c r="AG1874" s="318">
        <v>30</v>
      </c>
      <c r="AH1874" s="318">
        <v>15</v>
      </c>
      <c r="AI1874" s="318"/>
      <c r="AJ1874" s="318"/>
      <c r="AK1874" s="318"/>
      <c r="AL1874" s="318"/>
      <c r="AM1874" s="318"/>
      <c r="AN1874" s="318"/>
      <c r="AO1874" s="318"/>
      <c r="AP1874" s="318"/>
      <c r="AQ1874" s="318"/>
      <c r="AR1874" s="318"/>
      <c r="AS1874" s="318"/>
      <c r="AT1874" s="318"/>
      <c r="AU1874" s="318"/>
      <c r="AV1874" s="318"/>
      <c r="AW1874" s="318"/>
      <c r="AX1874" s="318"/>
      <c r="AY1874" s="318"/>
      <c r="AZ1874" s="318"/>
      <c r="BA1874" s="318"/>
      <c r="BB1874" s="318"/>
      <c r="BC1874" s="318"/>
      <c r="BD1874" s="318"/>
      <c r="BE1874" s="497"/>
      <c r="BF1874" s="497"/>
      <c r="BG1874" s="497"/>
      <c r="BH1874" s="497"/>
      <c r="BI1874" s="497"/>
      <c r="BJ1874" s="497"/>
      <c r="BK1874" s="497"/>
      <c r="BL1874" s="497"/>
      <c r="BM1874" s="497"/>
      <c r="BN1874" s="497"/>
      <c r="BO1874" s="497"/>
      <c r="BP1874" s="306"/>
      <c r="BQ1874" s="496"/>
      <c r="BR1874" s="496"/>
      <c r="BS1874" s="496"/>
      <c r="BT1874" s="496"/>
      <c r="BU1874" s="496"/>
      <c r="BV1874" s="496"/>
    </row>
    <row r="1875" spans="1:74" s="52" customFormat="1" ht="12.75">
      <c r="A1875" s="45">
        <v>2670.080468178493</v>
      </c>
      <c r="B1875" s="46" t="s">
        <v>360</v>
      </c>
      <c r="C1875" s="47" t="s">
        <v>357</v>
      </c>
      <c r="D1875" s="48">
        <v>50.833127935467218</v>
      </c>
      <c r="E1875" s="49">
        <v>40.380699999999997</v>
      </c>
      <c r="F1875" s="49">
        <v>5.2499999999999998E-2</v>
      </c>
      <c r="G1875" s="49">
        <v>14.88008</v>
      </c>
      <c r="H1875" s="49">
        <v>0.36709999999999998</v>
      </c>
      <c r="I1875" s="49">
        <v>0.1681</v>
      </c>
      <c r="J1875" s="49">
        <v>45.444870000000002</v>
      </c>
      <c r="K1875" s="49">
        <v>0.2147</v>
      </c>
      <c r="L1875" s="49">
        <v>101.58844999999999</v>
      </c>
      <c r="M1875" s="47"/>
      <c r="N1875" s="50">
        <v>0.99687019838700164</v>
      </c>
      <c r="O1875" s="50">
        <v>1.0247064931848187E-3</v>
      </c>
      <c r="P1875" s="50">
        <v>0.30720340838943461</v>
      </c>
      <c r="Q1875" s="50">
        <v>7.2894212181385011E-3</v>
      </c>
      <c r="R1875" s="50">
        <v>3.5149424794901256E-3</v>
      </c>
      <c r="S1875" s="50">
        <v>1.6724694005711396</v>
      </c>
      <c r="T1875" s="50">
        <v>5.6787723829744459E-3</v>
      </c>
      <c r="U1875" s="50">
        <v>2.9957220409560761</v>
      </c>
      <c r="V1875" s="51">
        <v>84.482112044023509</v>
      </c>
      <c r="X1875" s="315">
        <v>0.05</v>
      </c>
      <c r="Y1875" s="315">
        <v>6.54</v>
      </c>
      <c r="Z1875" s="315">
        <v>0.13</v>
      </c>
      <c r="AA1875" s="315">
        <v>1.02</v>
      </c>
      <c r="AB1875" s="315">
        <v>3.85</v>
      </c>
      <c r="AC1875" s="315">
        <v>0.05</v>
      </c>
      <c r="AD1875" s="315">
        <v>0.48</v>
      </c>
      <c r="AE1875" s="312"/>
      <c r="AF1875" s="161" t="s">
        <v>1697</v>
      </c>
      <c r="AG1875" s="318">
        <v>30</v>
      </c>
      <c r="AH1875" s="318">
        <v>15</v>
      </c>
      <c r="AI1875" s="318"/>
      <c r="AJ1875" s="318"/>
      <c r="AK1875" s="318"/>
      <c r="AL1875" s="318"/>
      <c r="AM1875" s="318"/>
      <c r="AN1875" s="318"/>
      <c r="AO1875" s="318"/>
      <c r="AP1875" s="318"/>
      <c r="AQ1875" s="318"/>
      <c r="AR1875" s="318"/>
      <c r="AS1875" s="318"/>
      <c r="AT1875" s="318"/>
      <c r="AU1875" s="318"/>
      <c r="AV1875" s="318"/>
      <c r="AW1875" s="318"/>
      <c r="AX1875" s="318"/>
      <c r="AY1875" s="318"/>
      <c r="AZ1875" s="318"/>
      <c r="BA1875" s="318"/>
      <c r="BB1875" s="318"/>
      <c r="BC1875" s="318"/>
      <c r="BD1875" s="318"/>
      <c r="BE1875" s="497"/>
      <c r="BF1875" s="497"/>
      <c r="BG1875" s="497"/>
      <c r="BH1875" s="497"/>
      <c r="BI1875" s="497"/>
      <c r="BJ1875" s="497"/>
      <c r="BK1875" s="497"/>
      <c r="BL1875" s="497"/>
      <c r="BM1875" s="497"/>
      <c r="BN1875" s="497"/>
      <c r="BO1875" s="497"/>
      <c r="BP1875" s="306"/>
      <c r="BQ1875" s="496"/>
      <c r="BR1875" s="496"/>
      <c r="BS1875" s="496"/>
      <c r="BT1875" s="496"/>
      <c r="BU1875" s="496"/>
      <c r="BV1875" s="496"/>
    </row>
    <row r="1876" spans="1:74" s="52" customFormat="1" ht="12.75">
      <c r="A1876" s="45">
        <v>2670.080468178493</v>
      </c>
      <c r="B1876" s="46" t="s">
        <v>360</v>
      </c>
      <c r="C1876" s="47" t="s">
        <v>357</v>
      </c>
      <c r="D1876" s="48">
        <v>54.743127935467214</v>
      </c>
      <c r="E1876" s="49">
        <v>40.25076</v>
      </c>
      <c r="F1876" s="49">
        <v>6.0999999999999999E-2</v>
      </c>
      <c r="G1876" s="49">
        <v>14.87008</v>
      </c>
      <c r="H1876" s="49">
        <v>0.35260000000000002</v>
      </c>
      <c r="I1876" s="49">
        <v>0.16420000000000001</v>
      </c>
      <c r="J1876" s="49">
        <v>45.61307</v>
      </c>
      <c r="K1876" s="49">
        <v>0.2074</v>
      </c>
      <c r="L1876" s="49">
        <v>101.59161000000002</v>
      </c>
      <c r="M1876" s="47"/>
      <c r="N1876" s="50">
        <v>0.99385778659244717</v>
      </c>
      <c r="O1876" s="50">
        <v>1.190845472220609E-3</v>
      </c>
      <c r="P1876" s="50">
        <v>0.30705732255359058</v>
      </c>
      <c r="Q1876" s="50">
        <v>7.0028747690739721E-3</v>
      </c>
      <c r="R1876" s="50">
        <v>3.4340692734733482E-3</v>
      </c>
      <c r="S1876" s="50">
        <v>1.6789896105288664</v>
      </c>
      <c r="T1876" s="50">
        <v>5.4867675213400666E-3</v>
      </c>
      <c r="U1876" s="50">
        <v>2.9982995192466477</v>
      </c>
      <c r="V1876" s="51">
        <v>84.539271583223851</v>
      </c>
      <c r="X1876" s="315">
        <v>0.05</v>
      </c>
      <c r="Y1876" s="315">
        <v>5.54</v>
      </c>
      <c r="Z1876" s="315">
        <v>0.13</v>
      </c>
      <c r="AA1876" s="315">
        <v>1.05</v>
      </c>
      <c r="AB1876" s="315">
        <v>3.91</v>
      </c>
      <c r="AC1876" s="315">
        <v>0.05</v>
      </c>
      <c r="AD1876" s="315">
        <v>0.49</v>
      </c>
      <c r="AE1876" s="312"/>
      <c r="AF1876" s="161" t="s">
        <v>1697</v>
      </c>
      <c r="AG1876" s="318">
        <v>30</v>
      </c>
      <c r="AH1876" s="318">
        <v>15</v>
      </c>
      <c r="AI1876" s="318"/>
      <c r="AJ1876" s="318"/>
      <c r="AK1876" s="318"/>
      <c r="AL1876" s="318"/>
      <c r="AM1876" s="318"/>
      <c r="AN1876" s="318"/>
      <c r="AO1876" s="318"/>
      <c r="AP1876" s="318"/>
      <c r="AQ1876" s="318"/>
      <c r="AR1876" s="318"/>
      <c r="AS1876" s="318"/>
      <c r="AT1876" s="318"/>
      <c r="AU1876" s="318"/>
      <c r="AV1876" s="318"/>
      <c r="AW1876" s="318"/>
      <c r="AX1876" s="318"/>
      <c r="AY1876" s="318"/>
      <c r="AZ1876" s="318"/>
      <c r="BA1876" s="318"/>
      <c r="BB1876" s="318"/>
      <c r="BC1876" s="318"/>
      <c r="BD1876" s="318"/>
      <c r="BE1876" s="497"/>
      <c r="BF1876" s="497"/>
      <c r="BG1876" s="497"/>
      <c r="BH1876" s="497"/>
      <c r="BI1876" s="497"/>
      <c r="BJ1876" s="497"/>
      <c r="BK1876" s="497"/>
      <c r="BL1876" s="497"/>
      <c r="BM1876" s="497"/>
      <c r="BN1876" s="497"/>
      <c r="BO1876" s="497"/>
      <c r="BP1876" s="306"/>
      <c r="BQ1876" s="496"/>
      <c r="BR1876" s="496"/>
      <c r="BS1876" s="496"/>
      <c r="BT1876" s="496"/>
      <c r="BU1876" s="496"/>
      <c r="BV1876" s="496"/>
    </row>
    <row r="1877" spans="1:74" s="52" customFormat="1" ht="12.75">
      <c r="A1877" s="45">
        <v>2670.080468178493</v>
      </c>
      <c r="B1877" s="46" t="s">
        <v>360</v>
      </c>
      <c r="C1877" s="47" t="s">
        <v>357</v>
      </c>
      <c r="D1877" s="48">
        <v>58.653127935467211</v>
      </c>
      <c r="E1877" s="49">
        <v>40.240760000000002</v>
      </c>
      <c r="F1877" s="49">
        <v>5.5300000000000002E-2</v>
      </c>
      <c r="G1877" s="49">
        <v>14.840109999999999</v>
      </c>
      <c r="H1877" s="49">
        <v>0.35420000000000001</v>
      </c>
      <c r="I1877" s="49">
        <v>0.24629999999999999</v>
      </c>
      <c r="J1877" s="49">
        <v>45.721910000000001</v>
      </c>
      <c r="K1877" s="49">
        <v>0.21</v>
      </c>
      <c r="L1877" s="49">
        <v>101.74198000000001</v>
      </c>
      <c r="M1877" s="47"/>
      <c r="N1877" s="50">
        <v>0.99271790406677274</v>
      </c>
      <c r="O1877" s="50">
        <v>1.0785995298407936E-3</v>
      </c>
      <c r="P1877" s="50">
        <v>0.30616306317928033</v>
      </c>
      <c r="Q1877" s="50">
        <v>7.0283297549207221E-3</v>
      </c>
      <c r="R1877" s="50">
        <v>5.14647457211969E-3</v>
      </c>
      <c r="S1877" s="50">
        <v>1.6814834234648239</v>
      </c>
      <c r="T1877" s="50">
        <v>5.5505577103903778E-3</v>
      </c>
      <c r="U1877" s="50">
        <v>3.0007414479416532</v>
      </c>
      <c r="V1877" s="51">
        <v>84.596704432275644</v>
      </c>
      <c r="X1877" s="315">
        <v>0.05</v>
      </c>
      <c r="Y1877" s="315">
        <v>6.18</v>
      </c>
      <c r="Z1877" s="315">
        <v>0.13</v>
      </c>
      <c r="AA1877" s="315">
        <v>1.04</v>
      </c>
      <c r="AB1877" s="315">
        <v>2.89</v>
      </c>
      <c r="AC1877" s="315">
        <v>0.05</v>
      </c>
      <c r="AD1877" s="315">
        <v>0.49</v>
      </c>
      <c r="AE1877" s="312"/>
      <c r="AF1877" s="161" t="s">
        <v>1697</v>
      </c>
      <c r="AG1877" s="318">
        <v>30</v>
      </c>
      <c r="AH1877" s="318">
        <v>15</v>
      </c>
      <c r="AI1877" s="318"/>
      <c r="AJ1877" s="318"/>
      <c r="AK1877" s="318"/>
      <c r="AL1877" s="318"/>
      <c r="AM1877" s="318"/>
      <c r="AN1877" s="318"/>
      <c r="AO1877" s="318"/>
      <c r="AP1877" s="318"/>
      <c r="AQ1877" s="318"/>
      <c r="AR1877" s="318"/>
      <c r="AS1877" s="318"/>
      <c r="AT1877" s="318"/>
      <c r="AU1877" s="318"/>
      <c r="AV1877" s="318"/>
      <c r="AW1877" s="318"/>
      <c r="AX1877" s="318"/>
      <c r="AY1877" s="318"/>
      <c r="AZ1877" s="318"/>
      <c r="BA1877" s="318"/>
      <c r="BB1877" s="318"/>
      <c r="BC1877" s="318"/>
      <c r="BD1877" s="318"/>
      <c r="BE1877" s="497"/>
      <c r="BF1877" s="497"/>
      <c r="BG1877" s="497"/>
      <c r="BH1877" s="497"/>
      <c r="BI1877" s="497"/>
      <c r="BJ1877" s="497"/>
      <c r="BK1877" s="497"/>
      <c r="BL1877" s="497"/>
      <c r="BM1877" s="497"/>
      <c r="BN1877" s="497"/>
      <c r="BO1877" s="497"/>
      <c r="BP1877" s="306"/>
      <c r="BQ1877" s="496"/>
      <c r="BR1877" s="496"/>
      <c r="BS1877" s="496"/>
      <c r="BT1877" s="496"/>
      <c r="BU1877" s="496"/>
      <c r="BV1877" s="496"/>
    </row>
    <row r="1878" spans="1:74" s="52" customFormat="1" ht="12.75">
      <c r="A1878" s="45">
        <v>2670.080468178493</v>
      </c>
      <c r="B1878" s="46" t="s">
        <v>360</v>
      </c>
      <c r="C1878" s="47" t="s">
        <v>357</v>
      </c>
      <c r="D1878" s="48">
        <v>62.563127935467207</v>
      </c>
      <c r="E1878" s="49">
        <v>40.25076</v>
      </c>
      <c r="F1878" s="49">
        <v>5.2400000000000002E-2</v>
      </c>
      <c r="G1878" s="49">
        <v>14.850099999999999</v>
      </c>
      <c r="H1878" s="49">
        <v>0.35420000000000001</v>
      </c>
      <c r="I1878" s="49">
        <v>0.19769999999999999</v>
      </c>
      <c r="J1878" s="49">
        <v>45.7318</v>
      </c>
      <c r="K1878" s="49">
        <v>0.2089</v>
      </c>
      <c r="L1878" s="49">
        <v>101.73755999999999</v>
      </c>
      <c r="M1878" s="47"/>
      <c r="N1878" s="50">
        <v>0.99246344120798413</v>
      </c>
      <c r="O1878" s="50">
        <v>1.0215206139073489E-3</v>
      </c>
      <c r="P1878" s="50">
        <v>0.30621453762207645</v>
      </c>
      <c r="Q1878" s="50">
        <v>7.0247824985206425E-3</v>
      </c>
      <c r="R1878" s="50">
        <v>4.1288855192592412E-3</v>
      </c>
      <c r="S1878" s="50">
        <v>1.6809982990123979</v>
      </c>
      <c r="T1878" s="50">
        <v>5.5186966219688983E-3</v>
      </c>
      <c r="U1878" s="50">
        <v>2.9989316749973853</v>
      </c>
      <c r="V1878" s="51">
        <v>84.590752838499242</v>
      </c>
      <c r="X1878" s="315">
        <v>0.05</v>
      </c>
      <c r="Y1878" s="315">
        <v>6.66</v>
      </c>
      <c r="Z1878" s="315">
        <v>0.13</v>
      </c>
      <c r="AA1878" s="315">
        <v>1.04</v>
      </c>
      <c r="AB1878" s="315">
        <v>3.39</v>
      </c>
      <c r="AC1878" s="315">
        <v>0.05</v>
      </c>
      <c r="AD1878" s="315">
        <v>0.49</v>
      </c>
      <c r="AE1878" s="312"/>
      <c r="AF1878" s="161" t="s">
        <v>1697</v>
      </c>
      <c r="AG1878" s="318">
        <v>30</v>
      </c>
      <c r="AH1878" s="318">
        <v>15</v>
      </c>
      <c r="AI1878" s="318"/>
      <c r="AJ1878" s="318"/>
      <c r="AK1878" s="318"/>
      <c r="AL1878" s="318"/>
      <c r="AM1878" s="318"/>
      <c r="AN1878" s="318"/>
      <c r="AO1878" s="318"/>
      <c r="AP1878" s="318"/>
      <c r="AQ1878" s="318"/>
      <c r="AR1878" s="318"/>
      <c r="AS1878" s="318"/>
      <c r="AT1878" s="318"/>
      <c r="AU1878" s="318"/>
      <c r="AV1878" s="318"/>
      <c r="AW1878" s="318"/>
      <c r="AX1878" s="318"/>
      <c r="AY1878" s="318"/>
      <c r="AZ1878" s="318"/>
      <c r="BA1878" s="318"/>
      <c r="BB1878" s="318"/>
      <c r="BC1878" s="318"/>
      <c r="BD1878" s="318"/>
      <c r="BE1878" s="497"/>
      <c r="BF1878" s="497"/>
      <c r="BG1878" s="497"/>
      <c r="BH1878" s="497"/>
      <c r="BI1878" s="497"/>
      <c r="BJ1878" s="497"/>
      <c r="BK1878" s="497"/>
      <c r="BL1878" s="497"/>
      <c r="BM1878" s="497"/>
      <c r="BN1878" s="497"/>
      <c r="BO1878" s="497"/>
      <c r="BP1878" s="306"/>
      <c r="BQ1878" s="496"/>
      <c r="BR1878" s="496"/>
      <c r="BS1878" s="496"/>
      <c r="BT1878" s="496"/>
      <c r="BU1878" s="496"/>
      <c r="BV1878" s="496"/>
    </row>
    <row r="1879" spans="1:74" s="52" customFormat="1" ht="12.75">
      <c r="A1879" s="45">
        <v>2670.080468178493</v>
      </c>
      <c r="B1879" s="46" t="s">
        <v>360</v>
      </c>
      <c r="C1879" s="47" t="s">
        <v>357</v>
      </c>
      <c r="D1879" s="48">
        <v>66.473127935467204</v>
      </c>
      <c r="E1879" s="49">
        <v>40.430680000000002</v>
      </c>
      <c r="F1879" s="49">
        <v>5.1200000000000002E-2</v>
      </c>
      <c r="G1879" s="49">
        <v>14.750159999999999</v>
      </c>
      <c r="H1879" s="49">
        <v>0.3271</v>
      </c>
      <c r="I1879" s="49">
        <v>0.19539999999999999</v>
      </c>
      <c r="J1879" s="49">
        <v>45.7318</v>
      </c>
      <c r="K1879" s="49">
        <v>0.2034</v>
      </c>
      <c r="L1879" s="49">
        <v>101.81034</v>
      </c>
      <c r="M1879" s="47"/>
      <c r="N1879" s="50">
        <v>0.99506526465451994</v>
      </c>
      <c r="O1879" s="50">
        <v>9.962902876410704E-4</v>
      </c>
      <c r="P1879" s="50">
        <v>0.30359404307148291</v>
      </c>
      <c r="Q1879" s="50">
        <v>6.4753754899982427E-3</v>
      </c>
      <c r="R1879" s="50">
        <v>4.0733414743927571E-3</v>
      </c>
      <c r="S1879" s="50">
        <v>1.6779049746255568</v>
      </c>
      <c r="T1879" s="50">
        <v>5.3635102709118686E-3</v>
      </c>
      <c r="U1879" s="50">
        <v>2.9958818099260669</v>
      </c>
      <c r="V1879" s="51">
        <v>84.678567066647886</v>
      </c>
      <c r="X1879" s="315">
        <v>0.05</v>
      </c>
      <c r="Y1879" s="315">
        <v>6.76</v>
      </c>
      <c r="Z1879" s="315">
        <v>0.13</v>
      </c>
      <c r="AA1879" s="315">
        <v>1.1299999999999999</v>
      </c>
      <c r="AB1879" s="315">
        <v>3.45</v>
      </c>
      <c r="AC1879" s="315">
        <v>0.05</v>
      </c>
      <c r="AD1879" s="315">
        <v>0.5</v>
      </c>
      <c r="AE1879" s="312"/>
      <c r="AF1879" s="161" t="s">
        <v>1697</v>
      </c>
      <c r="AG1879" s="318">
        <v>30</v>
      </c>
      <c r="AH1879" s="318">
        <v>15</v>
      </c>
      <c r="AI1879" s="318"/>
      <c r="AJ1879" s="318"/>
      <c r="AK1879" s="318"/>
      <c r="AL1879" s="318"/>
      <c r="AM1879" s="318"/>
      <c r="AN1879" s="318"/>
      <c r="AO1879" s="318"/>
      <c r="AP1879" s="318"/>
      <c r="AQ1879" s="318"/>
      <c r="AR1879" s="318"/>
      <c r="AS1879" s="318"/>
      <c r="AT1879" s="318"/>
      <c r="AU1879" s="318"/>
      <c r="AV1879" s="318"/>
      <c r="AW1879" s="318"/>
      <c r="AX1879" s="318"/>
      <c r="AY1879" s="318"/>
      <c r="AZ1879" s="318"/>
      <c r="BA1879" s="318"/>
      <c r="BB1879" s="318"/>
      <c r="BC1879" s="318"/>
      <c r="BD1879" s="318"/>
      <c r="BE1879" s="497"/>
      <c r="BF1879" s="497"/>
      <c r="BG1879" s="497"/>
      <c r="BH1879" s="497"/>
      <c r="BI1879" s="497"/>
      <c r="BJ1879" s="497"/>
      <c r="BK1879" s="497"/>
      <c r="BL1879" s="497"/>
      <c r="BM1879" s="497"/>
      <c r="BN1879" s="497"/>
      <c r="BO1879" s="497"/>
      <c r="BP1879" s="306"/>
      <c r="BQ1879" s="496"/>
      <c r="BR1879" s="496"/>
      <c r="BS1879" s="496"/>
      <c r="BT1879" s="496"/>
      <c r="BU1879" s="496"/>
      <c r="BV1879" s="496"/>
    </row>
    <row r="1880" spans="1:74" s="52" customFormat="1" ht="12.75">
      <c r="A1880" s="45">
        <v>2670.080468178493</v>
      </c>
      <c r="B1880" s="46" t="s">
        <v>360</v>
      </c>
      <c r="C1880" s="47" t="s">
        <v>357</v>
      </c>
      <c r="D1880" s="48">
        <v>70.383127935467201</v>
      </c>
      <c r="E1880" s="49">
        <v>40.220779999999998</v>
      </c>
      <c r="F1880" s="49">
        <v>7.46E-2</v>
      </c>
      <c r="G1880" s="49">
        <v>14.780139999999999</v>
      </c>
      <c r="H1880" s="49">
        <v>0.35020000000000001</v>
      </c>
      <c r="I1880" s="49">
        <v>0.21529999999999999</v>
      </c>
      <c r="J1880" s="49">
        <v>45.801070000000003</v>
      </c>
      <c r="K1880" s="49">
        <v>0.19939999999999999</v>
      </c>
      <c r="L1880" s="49">
        <v>101.74418999999997</v>
      </c>
      <c r="M1880" s="47"/>
      <c r="N1880" s="50">
        <v>0.991488305825868</v>
      </c>
      <c r="O1880" s="50">
        <v>1.4539562886133426E-3</v>
      </c>
      <c r="P1880" s="50">
        <v>0.30469943537962124</v>
      </c>
      <c r="Q1880" s="50">
        <v>6.9437990132529279E-3</v>
      </c>
      <c r="R1880" s="50">
        <v>4.495384840548006E-3</v>
      </c>
      <c r="S1880" s="50">
        <v>1.6831440155421695</v>
      </c>
      <c r="T1880" s="50">
        <v>5.2664735711210452E-3</v>
      </c>
      <c r="U1880" s="50">
        <v>2.9994661301867187</v>
      </c>
      <c r="V1880" s="51">
        <v>84.671859585405088</v>
      </c>
      <c r="X1880" s="315">
        <v>0.05</v>
      </c>
      <c r="Y1880" s="315">
        <v>4.7699999999999996</v>
      </c>
      <c r="Z1880" s="315">
        <v>0.13</v>
      </c>
      <c r="AA1880" s="315">
        <v>1.06</v>
      </c>
      <c r="AB1880" s="315">
        <v>3.15</v>
      </c>
      <c r="AC1880" s="315">
        <v>0.05</v>
      </c>
      <c r="AD1880" s="315">
        <v>0.51</v>
      </c>
      <c r="AE1880" s="312"/>
      <c r="AF1880" s="161" t="s">
        <v>1697</v>
      </c>
      <c r="AG1880" s="318">
        <v>30</v>
      </c>
      <c r="AH1880" s="318">
        <v>15</v>
      </c>
      <c r="AI1880" s="318"/>
      <c r="AJ1880" s="318"/>
      <c r="AK1880" s="318"/>
      <c r="AL1880" s="318"/>
      <c r="AM1880" s="318"/>
      <c r="AN1880" s="318"/>
      <c r="AO1880" s="318"/>
      <c r="AP1880" s="318"/>
      <c r="AQ1880" s="318"/>
      <c r="AR1880" s="318"/>
      <c r="AS1880" s="318"/>
      <c r="AT1880" s="318"/>
      <c r="AU1880" s="318"/>
      <c r="AV1880" s="318"/>
      <c r="AW1880" s="318"/>
      <c r="AX1880" s="318"/>
      <c r="AY1880" s="318"/>
      <c r="AZ1880" s="318"/>
      <c r="BA1880" s="318"/>
      <c r="BB1880" s="318"/>
      <c r="BC1880" s="318"/>
      <c r="BD1880" s="318"/>
      <c r="BE1880" s="497"/>
      <c r="BF1880" s="497"/>
      <c r="BG1880" s="497"/>
      <c r="BH1880" s="497"/>
      <c r="BI1880" s="497"/>
      <c r="BJ1880" s="497"/>
      <c r="BK1880" s="497"/>
      <c r="BL1880" s="497"/>
      <c r="BM1880" s="497"/>
      <c r="BN1880" s="497"/>
      <c r="BO1880" s="497"/>
      <c r="BP1880" s="306"/>
      <c r="BQ1880" s="496"/>
      <c r="BR1880" s="496"/>
      <c r="BS1880" s="496"/>
      <c r="BT1880" s="496"/>
      <c r="BU1880" s="496"/>
      <c r="BV1880" s="496"/>
    </row>
    <row r="1881" spans="1:74" s="52" customFormat="1" ht="12.75">
      <c r="A1881" s="45">
        <v>2670.080468178493</v>
      </c>
      <c r="B1881" s="46" t="s">
        <v>360</v>
      </c>
      <c r="C1881" s="47" t="s">
        <v>357</v>
      </c>
      <c r="D1881" s="48">
        <v>74.293127935467197</v>
      </c>
      <c r="E1881" s="49">
        <v>40.29074</v>
      </c>
      <c r="F1881" s="49">
        <v>7.6700000000000004E-2</v>
      </c>
      <c r="G1881" s="49">
        <v>14.700200000000001</v>
      </c>
      <c r="H1881" s="49">
        <v>0.34239999999999998</v>
      </c>
      <c r="I1881" s="49">
        <v>0.16370000000000001</v>
      </c>
      <c r="J1881" s="49">
        <v>45.791170000000001</v>
      </c>
      <c r="K1881" s="49">
        <v>0.2054</v>
      </c>
      <c r="L1881" s="49">
        <v>101.68621000000002</v>
      </c>
      <c r="M1881" s="47"/>
      <c r="N1881" s="50">
        <v>0.99276655503243405</v>
      </c>
      <c r="O1881" s="50">
        <v>1.4942135589871282E-3</v>
      </c>
      <c r="P1881" s="50">
        <v>0.30291524542512599</v>
      </c>
      <c r="Q1881" s="50">
        <v>6.7860888633116392E-3</v>
      </c>
      <c r="R1881" s="50">
        <v>3.4164597820069251E-3</v>
      </c>
      <c r="S1881" s="50">
        <v>1.6820239672734751</v>
      </c>
      <c r="T1881" s="50">
        <v>5.4225052445857373E-3</v>
      </c>
      <c r="U1881" s="50">
        <v>2.9971475286571683</v>
      </c>
      <c r="V1881" s="51">
        <v>84.739318791868641</v>
      </c>
      <c r="X1881" s="315">
        <v>0.05</v>
      </c>
      <c r="Y1881" s="315">
        <v>4.5599999999999996</v>
      </c>
      <c r="Z1881" s="315">
        <v>0.13</v>
      </c>
      <c r="AA1881" s="315">
        <v>1.08</v>
      </c>
      <c r="AB1881" s="315">
        <v>3.89</v>
      </c>
      <c r="AC1881" s="315">
        <v>0.05</v>
      </c>
      <c r="AD1881" s="315">
        <v>0.49</v>
      </c>
      <c r="AE1881" s="312"/>
      <c r="AF1881" s="161" t="s">
        <v>1697</v>
      </c>
      <c r="AG1881" s="318">
        <v>30</v>
      </c>
      <c r="AH1881" s="318">
        <v>15</v>
      </c>
      <c r="AI1881" s="318"/>
      <c r="AJ1881" s="318"/>
      <c r="AK1881" s="318"/>
      <c r="AL1881" s="318"/>
      <c r="AM1881" s="318"/>
      <c r="AN1881" s="318"/>
      <c r="AO1881" s="318"/>
      <c r="AP1881" s="318"/>
      <c r="AQ1881" s="318"/>
      <c r="AR1881" s="318"/>
      <c r="AS1881" s="318"/>
      <c r="AT1881" s="318"/>
      <c r="AU1881" s="318"/>
      <c r="AV1881" s="318"/>
      <c r="AW1881" s="318"/>
      <c r="AX1881" s="318"/>
      <c r="AY1881" s="318"/>
      <c r="AZ1881" s="318"/>
      <c r="BA1881" s="318"/>
      <c r="BB1881" s="318"/>
      <c r="BC1881" s="318"/>
      <c r="BD1881" s="318"/>
      <c r="BE1881" s="497"/>
      <c r="BF1881" s="497"/>
      <c r="BG1881" s="497"/>
      <c r="BH1881" s="497"/>
      <c r="BI1881" s="497"/>
      <c r="BJ1881" s="497"/>
      <c r="BK1881" s="497"/>
      <c r="BL1881" s="497"/>
      <c r="BM1881" s="497"/>
      <c r="BN1881" s="497"/>
      <c r="BO1881" s="497"/>
      <c r="BP1881" s="306"/>
      <c r="BQ1881" s="496"/>
      <c r="BR1881" s="496"/>
      <c r="BS1881" s="496"/>
      <c r="BT1881" s="496"/>
      <c r="BU1881" s="496"/>
      <c r="BV1881" s="496"/>
    </row>
    <row r="1882" spans="1:74" s="52" customFormat="1" ht="12.75">
      <c r="A1882" s="45">
        <v>2670.080468178493</v>
      </c>
      <c r="B1882" s="46" t="s">
        <v>360</v>
      </c>
      <c r="C1882" s="47" t="s">
        <v>357</v>
      </c>
      <c r="D1882" s="48">
        <v>78.203127935467194</v>
      </c>
      <c r="E1882" s="49">
        <v>40.320720000000001</v>
      </c>
      <c r="F1882" s="49">
        <v>8.4199999999999997E-2</v>
      </c>
      <c r="G1882" s="49">
        <v>14.60026</v>
      </c>
      <c r="H1882" s="49">
        <v>0.34689999999999999</v>
      </c>
      <c r="I1882" s="49">
        <v>0.17269999999999999</v>
      </c>
      <c r="J1882" s="49">
        <v>45.702120000000001</v>
      </c>
      <c r="K1882" s="49">
        <v>0.21249999999999999</v>
      </c>
      <c r="L1882" s="49">
        <v>101.54260000000001</v>
      </c>
      <c r="M1882" s="47"/>
      <c r="N1882" s="50">
        <v>0.99432987255900673</v>
      </c>
      <c r="O1882" s="50">
        <v>1.6416845650623732E-3</v>
      </c>
      <c r="P1882" s="50">
        <v>0.30110557194668436</v>
      </c>
      <c r="Q1882" s="50">
        <v>6.8809816657737274E-3</v>
      </c>
      <c r="R1882" s="50">
        <v>3.6072835826517413E-3</v>
      </c>
      <c r="S1882" s="50">
        <v>1.6801463016425064</v>
      </c>
      <c r="T1882" s="50">
        <v>5.6145995988246536E-3</v>
      </c>
      <c r="U1882" s="50">
        <v>2.9953160753639154</v>
      </c>
      <c r="V1882" s="51">
        <v>84.802256797304196</v>
      </c>
      <c r="X1882" s="315">
        <v>0.05</v>
      </c>
      <c r="Y1882" s="315">
        <v>4.0999999999999996</v>
      </c>
      <c r="Z1882" s="315">
        <v>0.13</v>
      </c>
      <c r="AA1882" s="315">
        <v>1.07</v>
      </c>
      <c r="AB1882" s="315">
        <v>3.81</v>
      </c>
      <c r="AC1882" s="315">
        <v>0.05</v>
      </c>
      <c r="AD1882" s="315">
        <v>0.48</v>
      </c>
      <c r="AE1882" s="312"/>
      <c r="AF1882" s="161" t="s">
        <v>1697</v>
      </c>
      <c r="AG1882" s="318">
        <v>30</v>
      </c>
      <c r="AH1882" s="318">
        <v>15</v>
      </c>
      <c r="AI1882" s="318"/>
      <c r="AJ1882" s="318"/>
      <c r="AK1882" s="318"/>
      <c r="AL1882" s="318"/>
      <c r="AM1882" s="318"/>
      <c r="AN1882" s="318"/>
      <c r="AO1882" s="318"/>
      <c r="AP1882" s="318"/>
      <c r="AQ1882" s="318"/>
      <c r="AR1882" s="318"/>
      <c r="AS1882" s="318"/>
      <c r="AT1882" s="318"/>
      <c r="AU1882" s="318"/>
      <c r="AV1882" s="318"/>
      <c r="AW1882" s="318"/>
      <c r="AX1882" s="318"/>
      <c r="AY1882" s="318"/>
      <c r="AZ1882" s="318"/>
      <c r="BA1882" s="318"/>
      <c r="BB1882" s="318"/>
      <c r="BC1882" s="318"/>
      <c r="BD1882" s="318"/>
      <c r="BE1882" s="497"/>
      <c r="BF1882" s="497"/>
      <c r="BG1882" s="497"/>
      <c r="BH1882" s="497"/>
      <c r="BI1882" s="497"/>
      <c r="BJ1882" s="497"/>
      <c r="BK1882" s="497"/>
      <c r="BL1882" s="497"/>
      <c r="BM1882" s="497"/>
      <c r="BN1882" s="497"/>
      <c r="BO1882" s="497"/>
      <c r="BP1882" s="306"/>
      <c r="BQ1882" s="496"/>
      <c r="BR1882" s="496"/>
      <c r="BS1882" s="496"/>
      <c r="BT1882" s="496"/>
      <c r="BU1882" s="496"/>
      <c r="BV1882" s="496"/>
    </row>
    <row r="1883" spans="1:74" s="52" customFormat="1" ht="12.75">
      <c r="A1883" s="45">
        <v>2670.080468178493</v>
      </c>
      <c r="B1883" s="46" t="s">
        <v>360</v>
      </c>
      <c r="C1883" s="47" t="s">
        <v>357</v>
      </c>
      <c r="D1883" s="48">
        <v>82.11312793546719</v>
      </c>
      <c r="E1883" s="49">
        <v>40.420679999999997</v>
      </c>
      <c r="F1883" s="49">
        <v>6.3500000000000001E-2</v>
      </c>
      <c r="G1883" s="49">
        <v>14.53031</v>
      </c>
      <c r="H1883" s="49">
        <v>0.35299999999999998</v>
      </c>
      <c r="I1883" s="49">
        <v>0.17910000000000001</v>
      </c>
      <c r="J1883" s="49">
        <v>45.860430000000001</v>
      </c>
      <c r="K1883" s="49">
        <v>0.20519999999999999</v>
      </c>
      <c r="L1883" s="49">
        <v>101.69901999999999</v>
      </c>
      <c r="M1883" s="47"/>
      <c r="N1883" s="50">
        <v>0.99513811704993738</v>
      </c>
      <c r="O1883" s="50">
        <v>1.236029643260016E-3</v>
      </c>
      <c r="P1883" s="50">
        <v>0.29916488768285843</v>
      </c>
      <c r="Q1883" s="50">
        <v>6.9903407100078653E-3</v>
      </c>
      <c r="R1883" s="50">
        <v>3.7347460028344841E-3</v>
      </c>
      <c r="S1883" s="50">
        <v>1.6831639237653038</v>
      </c>
      <c r="T1883" s="50">
        <v>5.4127098840041432E-3</v>
      </c>
      <c r="U1883" s="50">
        <v>2.9963630278526021</v>
      </c>
      <c r="V1883" s="51">
        <v>84.908412471475515</v>
      </c>
      <c r="X1883" s="315">
        <v>0.05</v>
      </c>
      <c r="Y1883" s="315">
        <v>5.65</v>
      </c>
      <c r="Z1883" s="315">
        <v>0.13</v>
      </c>
      <c r="AA1883" s="315">
        <v>1.05</v>
      </c>
      <c r="AB1883" s="315">
        <v>3.81</v>
      </c>
      <c r="AC1883" s="315">
        <v>0.05</v>
      </c>
      <c r="AD1883" s="315">
        <v>0.5</v>
      </c>
      <c r="AE1883" s="312"/>
      <c r="AF1883" s="161" t="s">
        <v>1697</v>
      </c>
      <c r="AG1883" s="318">
        <v>30</v>
      </c>
      <c r="AH1883" s="318">
        <v>15</v>
      </c>
      <c r="AI1883" s="318"/>
      <c r="AJ1883" s="318"/>
      <c r="AK1883" s="318"/>
      <c r="AL1883" s="318"/>
      <c r="AM1883" s="318"/>
      <c r="AN1883" s="318"/>
      <c r="AO1883" s="318"/>
      <c r="AP1883" s="318"/>
      <c r="AQ1883" s="318"/>
      <c r="AR1883" s="318"/>
      <c r="AS1883" s="318"/>
      <c r="AT1883" s="318"/>
      <c r="AU1883" s="318"/>
      <c r="AV1883" s="318"/>
      <c r="AW1883" s="318"/>
      <c r="AX1883" s="318"/>
      <c r="AY1883" s="318"/>
      <c r="AZ1883" s="318"/>
      <c r="BA1883" s="318"/>
      <c r="BB1883" s="318"/>
      <c r="BC1883" s="318"/>
      <c r="BD1883" s="318"/>
      <c r="BE1883" s="497"/>
      <c r="BF1883" s="497"/>
      <c r="BG1883" s="497"/>
      <c r="BH1883" s="497"/>
      <c r="BI1883" s="497"/>
      <c r="BJ1883" s="497"/>
      <c r="BK1883" s="497"/>
      <c r="BL1883" s="497"/>
      <c r="BM1883" s="497"/>
      <c r="BN1883" s="497"/>
      <c r="BO1883" s="497"/>
      <c r="BP1883" s="306"/>
      <c r="BQ1883" s="496"/>
      <c r="BR1883" s="496"/>
      <c r="BS1883" s="496"/>
      <c r="BT1883" s="496"/>
      <c r="BU1883" s="496"/>
      <c r="BV1883" s="496"/>
    </row>
    <row r="1884" spans="1:74" s="52" customFormat="1" ht="12.75">
      <c r="A1884" s="45">
        <v>2670.080468178493</v>
      </c>
      <c r="B1884" s="46" t="s">
        <v>360</v>
      </c>
      <c r="C1884" s="47" t="s">
        <v>357</v>
      </c>
      <c r="D1884" s="48">
        <v>86.023127935467187</v>
      </c>
      <c r="E1884" s="49">
        <v>40.300739999999998</v>
      </c>
      <c r="F1884" s="49">
        <v>8.7099999999999997E-2</v>
      </c>
      <c r="G1884" s="49">
        <v>14.42038</v>
      </c>
      <c r="H1884" s="49">
        <v>0.3654</v>
      </c>
      <c r="I1884" s="49">
        <v>0.18629999999999999</v>
      </c>
      <c r="J1884" s="49">
        <v>45.59328</v>
      </c>
      <c r="K1884" s="49">
        <v>0.2026</v>
      </c>
      <c r="L1884" s="49">
        <v>101.2355</v>
      </c>
      <c r="M1884" s="47"/>
      <c r="N1884" s="50">
        <v>0.99636318719745809</v>
      </c>
      <c r="O1884" s="50">
        <v>1.7025435220327312E-3</v>
      </c>
      <c r="P1884" s="50">
        <v>0.29815174218724766</v>
      </c>
      <c r="Q1884" s="50">
        <v>7.2663629686464245E-3</v>
      </c>
      <c r="R1884" s="50">
        <v>3.9012451936774623E-3</v>
      </c>
      <c r="S1884" s="50">
        <v>1.6804052693633624</v>
      </c>
      <c r="T1884" s="50">
        <v>5.3666310740141292E-3</v>
      </c>
      <c r="U1884" s="50">
        <v>2.9947910934938533</v>
      </c>
      <c r="V1884" s="51">
        <v>84.930849076035273</v>
      </c>
      <c r="X1884" s="315">
        <v>0.05</v>
      </c>
      <c r="Y1884" s="315">
        <v>4.03</v>
      </c>
      <c r="Z1884" s="315">
        <v>0.13</v>
      </c>
      <c r="AA1884" s="315">
        <v>1.01</v>
      </c>
      <c r="AB1884" s="315">
        <v>3.59</v>
      </c>
      <c r="AC1884" s="315">
        <v>0.05</v>
      </c>
      <c r="AD1884" s="315">
        <v>0.5</v>
      </c>
      <c r="AE1884" s="312"/>
      <c r="AF1884" s="161" t="s">
        <v>1697</v>
      </c>
      <c r="AG1884" s="318">
        <v>30</v>
      </c>
      <c r="AH1884" s="318">
        <v>15</v>
      </c>
      <c r="AI1884" s="318"/>
      <c r="AJ1884" s="318"/>
      <c r="AK1884" s="318"/>
      <c r="AL1884" s="318"/>
      <c r="AM1884" s="318"/>
      <c r="AN1884" s="318"/>
      <c r="AO1884" s="318"/>
      <c r="AP1884" s="318"/>
      <c r="AQ1884" s="318"/>
      <c r="AR1884" s="318"/>
      <c r="AS1884" s="318"/>
      <c r="AT1884" s="318"/>
      <c r="AU1884" s="318"/>
      <c r="AV1884" s="318"/>
      <c r="AW1884" s="318"/>
      <c r="AX1884" s="318"/>
      <c r="AY1884" s="318"/>
      <c r="AZ1884" s="318"/>
      <c r="BA1884" s="318"/>
      <c r="BB1884" s="318"/>
      <c r="BC1884" s="318"/>
      <c r="BD1884" s="318"/>
      <c r="BE1884" s="497"/>
      <c r="BF1884" s="497"/>
      <c r="BG1884" s="497"/>
      <c r="BH1884" s="497"/>
      <c r="BI1884" s="497"/>
      <c r="BJ1884" s="497"/>
      <c r="BK1884" s="497"/>
      <c r="BL1884" s="497"/>
      <c r="BM1884" s="497"/>
      <c r="BN1884" s="497"/>
      <c r="BO1884" s="497"/>
      <c r="BP1884" s="306"/>
      <c r="BQ1884" s="496"/>
      <c r="BR1884" s="496"/>
      <c r="BS1884" s="496"/>
      <c r="BT1884" s="496"/>
      <c r="BU1884" s="496"/>
      <c r="BV1884" s="496"/>
    </row>
    <row r="1885" spans="1:74" s="52" customFormat="1" ht="12.75">
      <c r="A1885" s="45">
        <v>2670.080468178493</v>
      </c>
      <c r="B1885" s="46" t="s">
        <v>360</v>
      </c>
      <c r="C1885" s="47" t="s">
        <v>357</v>
      </c>
      <c r="D1885" s="48">
        <v>89.933127935467184</v>
      </c>
      <c r="E1885" s="49">
        <v>40.380699999999997</v>
      </c>
      <c r="F1885" s="49">
        <v>6.9099999999999995E-2</v>
      </c>
      <c r="G1885" s="49">
        <v>14.630240000000001</v>
      </c>
      <c r="H1885" s="49">
        <v>0.3523</v>
      </c>
      <c r="I1885" s="49">
        <v>0.2026</v>
      </c>
      <c r="J1885" s="49">
        <v>45.900010000000002</v>
      </c>
      <c r="K1885" s="49">
        <v>0.20480000000000001</v>
      </c>
      <c r="L1885" s="49">
        <v>101.81715</v>
      </c>
      <c r="M1885" s="47"/>
      <c r="N1885" s="50">
        <v>0.99382680745294383</v>
      </c>
      <c r="O1885" s="50">
        <v>1.344591391629079E-3</v>
      </c>
      <c r="P1885" s="50">
        <v>0.30112326351031266</v>
      </c>
      <c r="Q1885" s="50">
        <v>6.9741839745816308E-3</v>
      </c>
      <c r="R1885" s="50">
        <v>4.2233983341815329E-3</v>
      </c>
      <c r="S1885" s="50">
        <v>1.6840624398014754</v>
      </c>
      <c r="T1885" s="50">
        <v>5.4003817855574803E-3</v>
      </c>
      <c r="U1885" s="50">
        <v>2.9989122681800744</v>
      </c>
      <c r="V1885" s="51">
        <v>84.831481356733349</v>
      </c>
      <c r="X1885" s="315">
        <v>0.05</v>
      </c>
      <c r="Y1885" s="315">
        <v>5.03</v>
      </c>
      <c r="Z1885" s="315">
        <v>0.13</v>
      </c>
      <c r="AA1885" s="315">
        <v>1.06</v>
      </c>
      <c r="AB1885" s="315">
        <v>3.23</v>
      </c>
      <c r="AC1885" s="315">
        <v>0.05</v>
      </c>
      <c r="AD1885" s="315">
        <v>0.5</v>
      </c>
      <c r="AE1885" s="312"/>
      <c r="AF1885" s="161" t="s">
        <v>1697</v>
      </c>
      <c r="AG1885" s="318">
        <v>30</v>
      </c>
      <c r="AH1885" s="318">
        <v>15</v>
      </c>
      <c r="AI1885" s="318"/>
      <c r="AJ1885" s="318"/>
      <c r="AK1885" s="318"/>
      <c r="AL1885" s="318"/>
      <c r="AM1885" s="318"/>
      <c r="AN1885" s="318"/>
      <c r="AO1885" s="318"/>
      <c r="AP1885" s="318"/>
      <c r="AQ1885" s="318"/>
      <c r="AR1885" s="318"/>
      <c r="AS1885" s="318"/>
      <c r="AT1885" s="318"/>
      <c r="AU1885" s="318"/>
      <c r="AV1885" s="318"/>
      <c r="AW1885" s="318"/>
      <c r="AX1885" s="318"/>
      <c r="AY1885" s="318"/>
      <c r="AZ1885" s="318"/>
      <c r="BA1885" s="318"/>
      <c r="BB1885" s="318"/>
      <c r="BC1885" s="318"/>
      <c r="BD1885" s="318"/>
      <c r="BE1885" s="497"/>
      <c r="BF1885" s="497"/>
      <c r="BG1885" s="497"/>
      <c r="BH1885" s="497"/>
      <c r="BI1885" s="497"/>
      <c r="BJ1885" s="497"/>
      <c r="BK1885" s="497"/>
      <c r="BL1885" s="497"/>
      <c r="BM1885" s="497"/>
      <c r="BN1885" s="497"/>
      <c r="BO1885" s="497"/>
      <c r="BP1885" s="306"/>
      <c r="BQ1885" s="496"/>
      <c r="BR1885" s="496"/>
      <c r="BS1885" s="496"/>
      <c r="BT1885" s="496"/>
      <c r="BU1885" s="496"/>
      <c r="BV1885" s="496"/>
    </row>
    <row r="1886" spans="1:74" s="52" customFormat="1" ht="12.75">
      <c r="A1886" s="45">
        <v>2670.080468178493</v>
      </c>
      <c r="B1886" s="46" t="s">
        <v>360</v>
      </c>
      <c r="C1886" s="47" t="s">
        <v>357</v>
      </c>
      <c r="D1886" s="48">
        <v>93.84312793546718</v>
      </c>
      <c r="E1886" s="49">
        <v>40.430680000000002</v>
      </c>
      <c r="F1886" s="49">
        <v>8.0799999999999997E-2</v>
      </c>
      <c r="G1886" s="49">
        <v>14.3904</v>
      </c>
      <c r="H1886" s="49">
        <v>0.32400000000000001</v>
      </c>
      <c r="I1886" s="49">
        <v>0.22789999999999999</v>
      </c>
      <c r="J1886" s="49">
        <v>45.89011</v>
      </c>
      <c r="K1886" s="49">
        <v>0.20300000000000001</v>
      </c>
      <c r="L1886" s="49">
        <v>101.63199</v>
      </c>
      <c r="M1886" s="47"/>
      <c r="N1886" s="50">
        <v>0.9952621736457874</v>
      </c>
      <c r="O1886" s="50">
        <v>1.5725817397454608E-3</v>
      </c>
      <c r="P1886" s="50">
        <v>0.29624792188455051</v>
      </c>
      <c r="Q1886" s="50">
        <v>6.4152761443976719E-3</v>
      </c>
      <c r="R1886" s="50">
        <v>4.7517820982652843E-3</v>
      </c>
      <c r="S1886" s="50">
        <v>1.6840465691112296</v>
      </c>
      <c r="T1886" s="50">
        <v>5.3540218351248161E-3</v>
      </c>
      <c r="U1886" s="50">
        <v>2.9952140891789285</v>
      </c>
      <c r="V1886" s="51">
        <v>85.040208755234985</v>
      </c>
      <c r="X1886" s="315">
        <v>0.05</v>
      </c>
      <c r="Y1886" s="315">
        <v>4.28</v>
      </c>
      <c r="Z1886" s="315">
        <v>0.13</v>
      </c>
      <c r="AA1886" s="315">
        <v>1.1299999999999999</v>
      </c>
      <c r="AB1886" s="315">
        <v>2.9</v>
      </c>
      <c r="AC1886" s="315">
        <v>0.05</v>
      </c>
      <c r="AD1886" s="315">
        <v>0.5</v>
      </c>
      <c r="AE1886" s="312"/>
      <c r="AF1886" s="161" t="s">
        <v>1697</v>
      </c>
      <c r="AG1886" s="318">
        <v>30</v>
      </c>
      <c r="AH1886" s="318">
        <v>15</v>
      </c>
      <c r="AI1886" s="318"/>
      <c r="AJ1886" s="318"/>
      <c r="AK1886" s="318"/>
      <c r="AL1886" s="318"/>
      <c r="AM1886" s="318"/>
      <c r="AN1886" s="318"/>
      <c r="AO1886" s="318"/>
      <c r="AP1886" s="318"/>
      <c r="AQ1886" s="318"/>
      <c r="AR1886" s="318"/>
      <c r="AS1886" s="318"/>
      <c r="AT1886" s="318"/>
      <c r="AU1886" s="318"/>
      <c r="AV1886" s="318"/>
      <c r="AW1886" s="318"/>
      <c r="AX1886" s="318"/>
      <c r="AY1886" s="318"/>
      <c r="AZ1886" s="318"/>
      <c r="BA1886" s="318"/>
      <c r="BB1886" s="318"/>
      <c r="BC1886" s="318"/>
      <c r="BD1886" s="318"/>
      <c r="BE1886" s="497"/>
      <c r="BF1886" s="497"/>
      <c r="BG1886" s="497"/>
      <c r="BH1886" s="497"/>
      <c r="BI1886" s="497"/>
      <c r="BJ1886" s="497"/>
      <c r="BK1886" s="497"/>
      <c r="BL1886" s="497"/>
      <c r="BM1886" s="497"/>
      <c r="BN1886" s="497"/>
      <c r="BO1886" s="497"/>
      <c r="BP1886" s="306"/>
      <c r="BQ1886" s="496"/>
      <c r="BR1886" s="496"/>
      <c r="BS1886" s="496"/>
      <c r="BT1886" s="496"/>
      <c r="BU1886" s="496"/>
      <c r="BV1886" s="496"/>
    </row>
    <row r="1887" spans="1:74" s="52" customFormat="1" ht="12.75">
      <c r="A1887" s="45">
        <v>2670.080468178493</v>
      </c>
      <c r="B1887" s="46" t="s">
        <v>360</v>
      </c>
      <c r="C1887" s="47" t="s">
        <v>357</v>
      </c>
      <c r="D1887" s="48">
        <v>97.753127935467177</v>
      </c>
      <c r="E1887" s="49">
        <v>40.280740000000002</v>
      </c>
      <c r="F1887" s="49">
        <v>6.0100000000000001E-2</v>
      </c>
      <c r="G1887" s="49">
        <v>14.41039</v>
      </c>
      <c r="H1887" s="49">
        <v>0.35310000000000002</v>
      </c>
      <c r="I1887" s="49">
        <v>0.2414</v>
      </c>
      <c r="J1887" s="49">
        <v>45.9099</v>
      </c>
      <c r="K1887" s="49">
        <v>0.191</v>
      </c>
      <c r="L1887" s="49">
        <v>101.53273</v>
      </c>
      <c r="M1887" s="47"/>
      <c r="N1887" s="50">
        <v>0.99331927157098998</v>
      </c>
      <c r="O1887" s="50">
        <v>1.1717671215727683E-3</v>
      </c>
      <c r="P1887" s="50">
        <v>0.29718244375558556</v>
      </c>
      <c r="Q1887" s="50">
        <v>7.0037886308495518E-3</v>
      </c>
      <c r="R1887" s="50">
        <v>5.0421344950177969E-3</v>
      </c>
      <c r="S1887" s="50">
        <v>1.687742991925862</v>
      </c>
      <c r="T1887" s="50">
        <v>5.0464088779178552E-3</v>
      </c>
      <c r="U1887" s="50">
        <v>2.9980396155100011</v>
      </c>
      <c r="V1887" s="51">
        <v>85.02802984871019</v>
      </c>
      <c r="X1887" s="315">
        <v>0.05</v>
      </c>
      <c r="Y1887" s="315">
        <v>5.86</v>
      </c>
      <c r="Z1887" s="315">
        <v>0.13</v>
      </c>
      <c r="AA1887" s="315">
        <v>1.05</v>
      </c>
      <c r="AB1887" s="315">
        <v>2.83</v>
      </c>
      <c r="AC1887" s="315">
        <v>0.05</v>
      </c>
      <c r="AD1887" s="315">
        <v>0.53</v>
      </c>
      <c r="AE1887" s="312"/>
      <c r="AF1887" s="161" t="s">
        <v>1697</v>
      </c>
      <c r="AG1887" s="318">
        <v>30</v>
      </c>
      <c r="AH1887" s="318">
        <v>15</v>
      </c>
      <c r="AI1887" s="318"/>
      <c r="AJ1887" s="318"/>
      <c r="AK1887" s="318"/>
      <c r="AL1887" s="318"/>
      <c r="AM1887" s="318"/>
      <c r="AN1887" s="318"/>
      <c r="AO1887" s="318"/>
      <c r="AP1887" s="318"/>
      <c r="AQ1887" s="318"/>
      <c r="AR1887" s="318"/>
      <c r="AS1887" s="318"/>
      <c r="AT1887" s="318"/>
      <c r="AU1887" s="318"/>
      <c r="AV1887" s="318"/>
      <c r="AW1887" s="318"/>
      <c r="AX1887" s="318"/>
      <c r="AY1887" s="318"/>
      <c r="AZ1887" s="318"/>
      <c r="BA1887" s="318"/>
      <c r="BB1887" s="318"/>
      <c r="BC1887" s="318"/>
      <c r="BD1887" s="318"/>
      <c r="BE1887" s="497"/>
      <c r="BF1887" s="497"/>
      <c r="BG1887" s="497"/>
      <c r="BH1887" s="497"/>
      <c r="BI1887" s="497"/>
      <c r="BJ1887" s="497"/>
      <c r="BK1887" s="497"/>
      <c r="BL1887" s="497"/>
      <c r="BM1887" s="497"/>
      <c r="BN1887" s="497"/>
      <c r="BO1887" s="497"/>
      <c r="BP1887" s="306"/>
      <c r="BQ1887" s="496"/>
      <c r="BR1887" s="496"/>
      <c r="BS1887" s="496"/>
      <c r="BT1887" s="496"/>
      <c r="BU1887" s="496"/>
      <c r="BV1887" s="496"/>
    </row>
    <row r="1888" spans="1:74" s="52" customFormat="1" ht="12.75">
      <c r="A1888" s="45">
        <v>2670.080468178493</v>
      </c>
      <c r="B1888" s="46" t="s">
        <v>360</v>
      </c>
      <c r="C1888" s="47" t="s">
        <v>357</v>
      </c>
      <c r="D1888" s="48">
        <v>101.66312793546717</v>
      </c>
      <c r="E1888" s="49">
        <v>40.880459999999999</v>
      </c>
      <c r="F1888" s="49">
        <v>7.2700000000000001E-2</v>
      </c>
      <c r="G1888" s="49">
        <v>14.53031</v>
      </c>
      <c r="H1888" s="49">
        <v>0.3402</v>
      </c>
      <c r="I1888" s="49">
        <v>0.19120000000000001</v>
      </c>
      <c r="J1888" s="49">
        <v>46.444200000000002</v>
      </c>
      <c r="K1888" s="49">
        <v>0.1996</v>
      </c>
      <c r="L1888" s="49">
        <v>102.72597000000002</v>
      </c>
      <c r="M1888" s="47"/>
      <c r="N1888" s="50">
        <v>0.99600045429777107</v>
      </c>
      <c r="O1888" s="50">
        <v>1.400404792872887E-3</v>
      </c>
      <c r="P1888" s="50">
        <v>0.29605652448732644</v>
      </c>
      <c r="Q1888" s="50">
        <v>6.666869654272249E-3</v>
      </c>
      <c r="R1888" s="50">
        <v>3.9456393821208071E-3</v>
      </c>
      <c r="S1888" s="50">
        <v>1.6868784676649859</v>
      </c>
      <c r="T1888" s="50">
        <v>5.2102906063986928E-3</v>
      </c>
      <c r="U1888" s="50">
        <v>2.9979321196957609</v>
      </c>
      <c r="V1888" s="51">
        <v>85.069781628797543</v>
      </c>
      <c r="X1888" s="315">
        <v>0.05</v>
      </c>
      <c r="Y1888" s="315">
        <v>4.7699999999999996</v>
      </c>
      <c r="Z1888" s="315">
        <v>0.13</v>
      </c>
      <c r="AA1888" s="315">
        <v>1.1100000000000001</v>
      </c>
      <c r="AB1888" s="315">
        <v>3.52</v>
      </c>
      <c r="AC1888" s="315">
        <v>0.05</v>
      </c>
      <c r="AD1888" s="315">
        <v>0.51</v>
      </c>
      <c r="AE1888" s="312"/>
      <c r="AF1888" s="161" t="s">
        <v>1697</v>
      </c>
      <c r="AG1888" s="318">
        <v>30</v>
      </c>
      <c r="AH1888" s="318">
        <v>15</v>
      </c>
      <c r="AI1888" s="318"/>
      <c r="AJ1888" s="318"/>
      <c r="AK1888" s="318"/>
      <c r="AL1888" s="318"/>
      <c r="AM1888" s="318"/>
      <c r="AN1888" s="318"/>
      <c r="AO1888" s="318"/>
      <c r="AP1888" s="318"/>
      <c r="AQ1888" s="318"/>
      <c r="AR1888" s="318"/>
      <c r="AS1888" s="318"/>
      <c r="AT1888" s="318"/>
      <c r="AU1888" s="318"/>
      <c r="AV1888" s="318"/>
      <c r="AW1888" s="318"/>
      <c r="AX1888" s="318"/>
      <c r="AY1888" s="318"/>
      <c r="AZ1888" s="318"/>
      <c r="BA1888" s="318"/>
      <c r="BB1888" s="318"/>
      <c r="BC1888" s="318"/>
      <c r="BD1888" s="318"/>
      <c r="BE1888" s="497"/>
      <c r="BF1888" s="497"/>
      <c r="BG1888" s="497"/>
      <c r="BH1888" s="497"/>
      <c r="BI1888" s="497"/>
      <c r="BJ1888" s="497"/>
      <c r="BK1888" s="497"/>
      <c r="BL1888" s="497"/>
      <c r="BM1888" s="497"/>
      <c r="BN1888" s="497"/>
      <c r="BO1888" s="497"/>
      <c r="BP1888" s="306"/>
      <c r="BQ1888" s="496"/>
      <c r="BR1888" s="496"/>
      <c r="BS1888" s="496"/>
      <c r="BT1888" s="496"/>
      <c r="BU1888" s="496"/>
      <c r="BV1888" s="496"/>
    </row>
    <row r="1889" spans="1:74" s="52" customFormat="1" ht="12.75">
      <c r="A1889" s="45">
        <v>2670.080468178493</v>
      </c>
      <c r="B1889" s="46" t="s">
        <v>360</v>
      </c>
      <c r="C1889" s="47" t="s">
        <v>357</v>
      </c>
      <c r="D1889" s="48">
        <v>105.57312793546717</v>
      </c>
      <c r="E1889" s="49">
        <v>40.420679999999997</v>
      </c>
      <c r="F1889" s="49">
        <v>8.2400000000000001E-2</v>
      </c>
      <c r="G1889" s="49">
        <v>14.260490000000001</v>
      </c>
      <c r="H1889" s="49">
        <v>0.38040000000000002</v>
      </c>
      <c r="I1889" s="49">
        <v>0.14860000000000001</v>
      </c>
      <c r="J1889" s="49">
        <v>46.04842</v>
      </c>
      <c r="K1889" s="49">
        <v>0.19900000000000001</v>
      </c>
      <c r="L1889" s="49">
        <v>101.62028999999998</v>
      </c>
      <c r="M1889" s="47"/>
      <c r="N1889" s="50">
        <v>0.99488808697293085</v>
      </c>
      <c r="O1889" s="50">
        <v>1.6035157939621721E-3</v>
      </c>
      <c r="P1889" s="50">
        <v>0.29353578759957294</v>
      </c>
      <c r="Q1889" s="50">
        <v>7.5310410663909678E-3</v>
      </c>
      <c r="R1889" s="50">
        <v>3.097955419161478E-3</v>
      </c>
      <c r="S1889" s="50">
        <v>1.6896388786629146</v>
      </c>
      <c r="T1889" s="50">
        <v>5.2478491054070145E-3</v>
      </c>
      <c r="U1889" s="50">
        <v>2.9974964001594731</v>
      </c>
      <c r="V1889" s="51">
        <v>85.198692147839211</v>
      </c>
      <c r="X1889" s="315">
        <v>0.05</v>
      </c>
      <c r="Y1889" s="315">
        <v>4.32</v>
      </c>
      <c r="Z1889" s="315">
        <v>0.13</v>
      </c>
      <c r="AA1889" s="315">
        <v>1</v>
      </c>
      <c r="AB1889" s="315">
        <v>4.33</v>
      </c>
      <c r="AC1889" s="315">
        <v>0.05</v>
      </c>
      <c r="AD1889" s="315">
        <v>0.51</v>
      </c>
      <c r="AE1889" s="312"/>
      <c r="AF1889" s="161" t="s">
        <v>1697</v>
      </c>
      <c r="AG1889" s="318">
        <v>30</v>
      </c>
      <c r="AH1889" s="318">
        <v>15</v>
      </c>
      <c r="AI1889" s="318"/>
      <c r="AJ1889" s="318"/>
      <c r="AK1889" s="318"/>
      <c r="AL1889" s="318"/>
      <c r="AM1889" s="318"/>
      <c r="AN1889" s="318"/>
      <c r="AO1889" s="318"/>
      <c r="AP1889" s="318"/>
      <c r="AQ1889" s="318"/>
      <c r="AR1889" s="318"/>
      <c r="AS1889" s="318"/>
      <c r="AT1889" s="318"/>
      <c r="AU1889" s="318"/>
      <c r="AV1889" s="318"/>
      <c r="AW1889" s="318"/>
      <c r="AX1889" s="318"/>
      <c r="AY1889" s="318"/>
      <c r="AZ1889" s="318"/>
      <c r="BA1889" s="318"/>
      <c r="BB1889" s="318"/>
      <c r="BC1889" s="318"/>
      <c r="BD1889" s="318"/>
      <c r="BE1889" s="497"/>
      <c r="BF1889" s="497"/>
      <c r="BG1889" s="497"/>
      <c r="BH1889" s="497"/>
      <c r="BI1889" s="497"/>
      <c r="BJ1889" s="497"/>
      <c r="BK1889" s="497"/>
      <c r="BL1889" s="497"/>
      <c r="BM1889" s="497"/>
      <c r="BN1889" s="497"/>
      <c r="BO1889" s="497"/>
      <c r="BP1889" s="306"/>
      <c r="BQ1889" s="496"/>
      <c r="BR1889" s="496"/>
      <c r="BS1889" s="496"/>
      <c r="BT1889" s="496"/>
      <c r="BU1889" s="496"/>
      <c r="BV1889" s="496"/>
    </row>
    <row r="1890" spans="1:74" s="52" customFormat="1" ht="12.75">
      <c r="A1890" s="45">
        <v>2670.080468178493</v>
      </c>
      <c r="B1890" s="46" t="s">
        <v>360</v>
      </c>
      <c r="C1890" s="47" t="s">
        <v>357</v>
      </c>
      <c r="D1890" s="48">
        <v>109.48312793546717</v>
      </c>
      <c r="E1890" s="49">
        <v>40.410679999999999</v>
      </c>
      <c r="F1890" s="49">
        <v>7.4800000000000005E-2</v>
      </c>
      <c r="G1890" s="49">
        <v>14.3904</v>
      </c>
      <c r="H1890" s="49">
        <v>0.36520000000000002</v>
      </c>
      <c r="I1890" s="49">
        <v>0.14249999999999999</v>
      </c>
      <c r="J1890" s="49">
        <v>46.147370000000002</v>
      </c>
      <c r="K1890" s="49">
        <v>0.1943</v>
      </c>
      <c r="L1890" s="49">
        <v>101.77685000000001</v>
      </c>
      <c r="M1890" s="47"/>
      <c r="N1890" s="50">
        <v>0.99398821668584347</v>
      </c>
      <c r="O1890" s="50">
        <v>1.4546619884427284E-3</v>
      </c>
      <c r="P1890" s="50">
        <v>0.29601514913379917</v>
      </c>
      <c r="Q1890" s="50">
        <v>7.225364131648297E-3</v>
      </c>
      <c r="R1890" s="50">
        <v>2.9688324010398682E-3</v>
      </c>
      <c r="S1890" s="50">
        <v>1.692156701267806</v>
      </c>
      <c r="T1890" s="50">
        <v>5.1205372006297113E-3</v>
      </c>
      <c r="U1890" s="50">
        <v>3.0001213653338645</v>
      </c>
      <c r="V1890" s="51">
        <v>85.111189001393157</v>
      </c>
      <c r="X1890" s="315">
        <v>0.05</v>
      </c>
      <c r="Y1890" s="315">
        <v>4.59</v>
      </c>
      <c r="Z1890" s="315">
        <v>0.13</v>
      </c>
      <c r="AA1890" s="315">
        <v>1.03</v>
      </c>
      <c r="AB1890" s="315">
        <v>4.67</v>
      </c>
      <c r="AC1890" s="315">
        <v>0.05</v>
      </c>
      <c r="AD1890" s="315">
        <v>0.53</v>
      </c>
      <c r="AE1890" s="312"/>
      <c r="AF1890" s="161" t="s">
        <v>1697</v>
      </c>
      <c r="AG1890" s="318">
        <v>30</v>
      </c>
      <c r="AH1890" s="318">
        <v>15</v>
      </c>
      <c r="AI1890" s="318"/>
      <c r="AJ1890" s="318"/>
      <c r="AK1890" s="318"/>
      <c r="AL1890" s="318"/>
      <c r="AM1890" s="318"/>
      <c r="AN1890" s="318"/>
      <c r="AO1890" s="318"/>
      <c r="AP1890" s="318"/>
      <c r="AQ1890" s="318"/>
      <c r="AR1890" s="318"/>
      <c r="AS1890" s="318"/>
      <c r="AT1890" s="318"/>
      <c r="AU1890" s="318"/>
      <c r="AV1890" s="318"/>
      <c r="AW1890" s="318"/>
      <c r="AX1890" s="318"/>
      <c r="AY1890" s="318"/>
      <c r="AZ1890" s="318"/>
      <c r="BA1890" s="318"/>
      <c r="BB1890" s="318"/>
      <c r="BC1890" s="318"/>
      <c r="BD1890" s="318"/>
      <c r="BE1890" s="497"/>
      <c r="BF1890" s="497"/>
      <c r="BG1890" s="497"/>
      <c r="BH1890" s="497"/>
      <c r="BI1890" s="497"/>
      <c r="BJ1890" s="497"/>
      <c r="BK1890" s="497"/>
      <c r="BL1890" s="497"/>
      <c r="BM1890" s="497"/>
      <c r="BN1890" s="497"/>
      <c r="BO1890" s="497"/>
      <c r="BP1890" s="306"/>
      <c r="BQ1890" s="496"/>
      <c r="BR1890" s="496"/>
      <c r="BS1890" s="496"/>
      <c r="BT1890" s="496"/>
      <c r="BU1890" s="496"/>
      <c r="BV1890" s="496"/>
    </row>
    <row r="1891" spans="1:74" s="52" customFormat="1" ht="12.75">
      <c r="A1891" s="45">
        <v>2670.080468178493</v>
      </c>
      <c r="B1891" s="46" t="s">
        <v>360</v>
      </c>
      <c r="C1891" s="47" t="s">
        <v>357</v>
      </c>
      <c r="D1891" s="48">
        <v>113.39312793546716</v>
      </c>
      <c r="E1891" s="49">
        <v>40.350709999999999</v>
      </c>
      <c r="F1891" s="49">
        <v>6.2899999999999998E-2</v>
      </c>
      <c r="G1891" s="49">
        <v>14.350429999999999</v>
      </c>
      <c r="H1891" s="49">
        <v>0.37719999999999998</v>
      </c>
      <c r="I1891" s="49">
        <v>0.2016</v>
      </c>
      <c r="J1891" s="49">
        <v>45.998950000000001</v>
      </c>
      <c r="K1891" s="49">
        <v>0.19789999999999999</v>
      </c>
      <c r="L1891" s="49">
        <v>101.59959000000002</v>
      </c>
      <c r="M1891" s="47"/>
      <c r="N1891" s="50">
        <v>0.99434850908787298</v>
      </c>
      <c r="O1891" s="50">
        <v>1.2255005388802252E-3</v>
      </c>
      <c r="P1891" s="50">
        <v>0.2957388328911657</v>
      </c>
      <c r="Q1891" s="50">
        <v>7.4765806514249843E-3</v>
      </c>
      <c r="R1891" s="50">
        <v>4.2078835549089165E-3</v>
      </c>
      <c r="S1891" s="50">
        <v>1.6898334783056115</v>
      </c>
      <c r="T1891" s="50">
        <v>5.2250552578850607E-3</v>
      </c>
      <c r="U1891" s="50">
        <v>2.999512168600563</v>
      </c>
      <c r="V1891" s="51">
        <v>85.105612562006712</v>
      </c>
      <c r="X1891" s="315">
        <v>0.05</v>
      </c>
      <c r="Y1891" s="315">
        <v>5.69</v>
      </c>
      <c r="Z1891" s="315">
        <v>0.13</v>
      </c>
      <c r="AA1891" s="315">
        <v>1</v>
      </c>
      <c r="AB1891" s="315">
        <v>3.34</v>
      </c>
      <c r="AC1891" s="315">
        <v>0.05</v>
      </c>
      <c r="AD1891" s="315">
        <v>0.52</v>
      </c>
      <c r="AE1891" s="312"/>
      <c r="AF1891" s="161" t="s">
        <v>1697</v>
      </c>
      <c r="AG1891" s="318">
        <v>30</v>
      </c>
      <c r="AH1891" s="318">
        <v>15</v>
      </c>
      <c r="AI1891" s="318"/>
      <c r="AJ1891" s="318"/>
      <c r="AK1891" s="318"/>
      <c r="AL1891" s="318"/>
      <c r="AM1891" s="318"/>
      <c r="AN1891" s="318"/>
      <c r="AO1891" s="318"/>
      <c r="AP1891" s="318"/>
      <c r="AQ1891" s="318"/>
      <c r="AR1891" s="318"/>
      <c r="AS1891" s="318"/>
      <c r="AT1891" s="318"/>
      <c r="AU1891" s="318"/>
      <c r="AV1891" s="318"/>
      <c r="AW1891" s="318"/>
      <c r="AX1891" s="318"/>
      <c r="AY1891" s="318"/>
      <c r="AZ1891" s="318"/>
      <c r="BA1891" s="318"/>
      <c r="BB1891" s="318"/>
      <c r="BC1891" s="318"/>
      <c r="BD1891" s="318"/>
      <c r="BE1891" s="497"/>
      <c r="BF1891" s="497"/>
      <c r="BG1891" s="497"/>
      <c r="BH1891" s="497"/>
      <c r="BI1891" s="497"/>
      <c r="BJ1891" s="497"/>
      <c r="BK1891" s="497"/>
      <c r="BL1891" s="497"/>
      <c r="BM1891" s="497"/>
      <c r="BN1891" s="497"/>
      <c r="BO1891" s="497"/>
      <c r="BP1891" s="306"/>
      <c r="BQ1891" s="496"/>
      <c r="BR1891" s="496"/>
      <c r="BS1891" s="496"/>
      <c r="BT1891" s="496"/>
      <c r="BU1891" s="496"/>
      <c r="BV1891" s="496"/>
    </row>
    <row r="1892" spans="1:74" s="52" customFormat="1" ht="12.75">
      <c r="A1892" s="45">
        <v>2670.080468178493</v>
      </c>
      <c r="B1892" s="46" t="s">
        <v>360</v>
      </c>
      <c r="C1892" s="47" t="s">
        <v>357</v>
      </c>
      <c r="D1892" s="48">
        <v>117.30312793546716</v>
      </c>
      <c r="E1892" s="49">
        <v>40.440669999999997</v>
      </c>
      <c r="F1892" s="49">
        <v>7.5600000000000001E-2</v>
      </c>
      <c r="G1892" s="49">
        <v>14.280480000000001</v>
      </c>
      <c r="H1892" s="49">
        <v>0.36549999999999999</v>
      </c>
      <c r="I1892" s="49">
        <v>0.21890000000000001</v>
      </c>
      <c r="J1892" s="49">
        <v>45.989060000000002</v>
      </c>
      <c r="K1892" s="49">
        <v>0.19520000000000001</v>
      </c>
      <c r="L1892" s="49">
        <v>101.62061</v>
      </c>
      <c r="M1892" s="47"/>
      <c r="N1892" s="50">
        <v>0.99575509995886935</v>
      </c>
      <c r="O1892" s="50">
        <v>1.4717410648735722E-3</v>
      </c>
      <c r="P1892" s="50">
        <v>0.29405799830951657</v>
      </c>
      <c r="Q1892" s="50">
        <v>7.238781552405241E-3</v>
      </c>
      <c r="R1892" s="50">
        <v>4.5652619091176164E-3</v>
      </c>
      <c r="S1892" s="50">
        <v>1.68809652422878</v>
      </c>
      <c r="T1892" s="50">
        <v>5.149578205451511E-3</v>
      </c>
      <c r="U1892" s="50">
        <v>2.9973703428024998</v>
      </c>
      <c r="V1892" s="51">
        <v>85.1647288359258</v>
      </c>
      <c r="X1892" s="315">
        <v>0.05</v>
      </c>
      <c r="Y1892" s="315">
        <v>4.5599999999999996</v>
      </c>
      <c r="Z1892" s="315">
        <v>0.13</v>
      </c>
      <c r="AA1892" s="315">
        <v>1.03</v>
      </c>
      <c r="AB1892" s="315">
        <v>3.08</v>
      </c>
      <c r="AC1892" s="315">
        <v>0.05</v>
      </c>
      <c r="AD1892" s="315">
        <v>0.52</v>
      </c>
      <c r="AE1892" s="312"/>
      <c r="AF1892" s="161" t="s">
        <v>1697</v>
      </c>
      <c r="AG1892" s="318">
        <v>30</v>
      </c>
      <c r="AH1892" s="318">
        <v>15</v>
      </c>
      <c r="AI1892" s="318"/>
      <c r="AJ1892" s="318"/>
      <c r="AK1892" s="318"/>
      <c r="AL1892" s="318"/>
      <c r="AM1892" s="318"/>
      <c r="AN1892" s="318"/>
      <c r="AO1892" s="318"/>
      <c r="AP1892" s="318"/>
      <c r="AQ1892" s="318"/>
      <c r="AR1892" s="318"/>
      <c r="AS1892" s="318"/>
      <c r="AT1892" s="318"/>
      <c r="AU1892" s="318"/>
      <c r="AV1892" s="318"/>
      <c r="AW1892" s="318"/>
      <c r="AX1892" s="318"/>
      <c r="AY1892" s="318"/>
      <c r="AZ1892" s="318"/>
      <c r="BA1892" s="318"/>
      <c r="BB1892" s="318"/>
      <c r="BC1892" s="318"/>
      <c r="BD1892" s="318"/>
      <c r="BE1892" s="497"/>
      <c r="BF1892" s="497"/>
      <c r="BG1892" s="497"/>
      <c r="BH1892" s="497"/>
      <c r="BI1892" s="497"/>
      <c r="BJ1892" s="497"/>
      <c r="BK1892" s="497"/>
      <c r="BL1892" s="497"/>
      <c r="BM1892" s="497"/>
      <c r="BN1892" s="497"/>
      <c r="BO1892" s="497"/>
      <c r="BP1892" s="306"/>
      <c r="BQ1892" s="496"/>
      <c r="BR1892" s="496"/>
      <c r="BS1892" s="496"/>
      <c r="BT1892" s="496"/>
      <c r="BU1892" s="496"/>
      <c r="BV1892" s="496"/>
    </row>
    <row r="1893" spans="1:74" s="52" customFormat="1" ht="12.75">
      <c r="A1893" s="45">
        <v>2670.080468178493</v>
      </c>
      <c r="B1893" s="46" t="s">
        <v>360</v>
      </c>
      <c r="C1893" s="47" t="s">
        <v>357</v>
      </c>
      <c r="D1893" s="48">
        <v>121.21312793546716</v>
      </c>
      <c r="E1893" s="49">
        <v>40.430680000000002</v>
      </c>
      <c r="F1893" s="49">
        <v>8.2400000000000001E-2</v>
      </c>
      <c r="G1893" s="49">
        <v>14.290469999999999</v>
      </c>
      <c r="H1893" s="49">
        <v>0.35410000000000003</v>
      </c>
      <c r="I1893" s="49">
        <v>0.22869999999999999</v>
      </c>
      <c r="J1893" s="49">
        <v>45.97916</v>
      </c>
      <c r="K1893" s="49">
        <v>0.19489999999999999</v>
      </c>
      <c r="L1893" s="49">
        <v>101.66101</v>
      </c>
      <c r="M1893" s="47"/>
      <c r="N1893" s="50">
        <v>0.99486960493132826</v>
      </c>
      <c r="O1893" s="50">
        <v>1.6030894041450096E-3</v>
      </c>
      <c r="P1893" s="50">
        <v>0.29407467342413807</v>
      </c>
      <c r="Q1893" s="50">
        <v>7.008497713235068E-3</v>
      </c>
      <c r="R1893" s="50">
        <v>4.7665814734831899E-3</v>
      </c>
      <c r="S1893" s="50">
        <v>1.686648930256788</v>
      </c>
      <c r="T1893" s="50">
        <v>5.1383608896332367E-3</v>
      </c>
      <c r="U1893" s="50">
        <v>2.9961521489130334</v>
      </c>
      <c r="V1893" s="51">
        <v>85.153169635700948</v>
      </c>
      <c r="X1893" s="315">
        <v>0.05</v>
      </c>
      <c r="Y1893" s="315">
        <v>4.28</v>
      </c>
      <c r="Z1893" s="315">
        <v>0.13</v>
      </c>
      <c r="AA1893" s="315">
        <v>1.05</v>
      </c>
      <c r="AB1893" s="315">
        <v>2.98</v>
      </c>
      <c r="AC1893" s="315">
        <v>0.05</v>
      </c>
      <c r="AD1893" s="315">
        <v>0.52</v>
      </c>
      <c r="AE1893" s="312"/>
      <c r="AF1893" s="161" t="s">
        <v>1697</v>
      </c>
      <c r="AG1893" s="318">
        <v>30</v>
      </c>
      <c r="AH1893" s="318">
        <v>15</v>
      </c>
      <c r="AI1893" s="318"/>
      <c r="AJ1893" s="318"/>
      <c r="AK1893" s="318"/>
      <c r="AL1893" s="318"/>
      <c r="AM1893" s="318"/>
      <c r="AN1893" s="318"/>
      <c r="AO1893" s="318"/>
      <c r="AP1893" s="318"/>
      <c r="AQ1893" s="318"/>
      <c r="AR1893" s="318"/>
      <c r="AS1893" s="318"/>
      <c r="AT1893" s="318"/>
      <c r="AU1893" s="318"/>
      <c r="AV1893" s="318"/>
      <c r="AW1893" s="318"/>
      <c r="AX1893" s="318"/>
      <c r="AY1893" s="318"/>
      <c r="AZ1893" s="318"/>
      <c r="BA1893" s="318"/>
      <c r="BB1893" s="318"/>
      <c r="BC1893" s="318"/>
      <c r="BD1893" s="318"/>
      <c r="BE1893" s="497"/>
      <c r="BF1893" s="497"/>
      <c r="BG1893" s="497"/>
      <c r="BH1893" s="497"/>
      <c r="BI1893" s="497"/>
      <c r="BJ1893" s="497"/>
      <c r="BK1893" s="497"/>
      <c r="BL1893" s="497"/>
      <c r="BM1893" s="497"/>
      <c r="BN1893" s="497"/>
      <c r="BO1893" s="497"/>
      <c r="BP1893" s="306"/>
      <c r="BQ1893" s="496"/>
      <c r="BR1893" s="496"/>
      <c r="BS1893" s="496"/>
      <c r="BT1893" s="496"/>
      <c r="BU1893" s="496"/>
      <c r="BV1893" s="496"/>
    </row>
    <row r="1894" spans="1:74" s="52" customFormat="1" ht="12.75">
      <c r="A1894" s="38"/>
      <c r="B1894" s="46"/>
      <c r="C1894" s="47"/>
      <c r="D1894" s="48"/>
      <c r="E1894" s="49"/>
      <c r="F1894" s="49"/>
      <c r="G1894" s="49"/>
      <c r="H1894" s="49"/>
      <c r="I1894" s="49"/>
      <c r="J1894" s="49"/>
      <c r="K1894" s="49"/>
      <c r="L1894" s="49"/>
      <c r="M1894" s="47"/>
      <c r="N1894" s="50"/>
      <c r="O1894" s="50"/>
      <c r="P1894" s="50"/>
      <c r="Q1894" s="50"/>
      <c r="R1894" s="50"/>
      <c r="S1894" s="50"/>
      <c r="T1894" s="50"/>
      <c r="U1894" s="50"/>
      <c r="V1894" s="51"/>
      <c r="AE1894" s="312"/>
      <c r="AF1894" s="312"/>
      <c r="AG1894" s="312"/>
      <c r="AH1894" s="312"/>
      <c r="AI1894" s="312"/>
      <c r="AJ1894" s="312"/>
      <c r="AK1894" s="312"/>
      <c r="AL1894" s="312"/>
      <c r="AM1894" s="312"/>
      <c r="AN1894" s="312"/>
      <c r="AO1894" s="312"/>
      <c r="AP1894" s="312"/>
      <c r="AQ1894" s="312"/>
      <c r="AR1894" s="312"/>
      <c r="AS1894" s="312"/>
      <c r="AT1894" s="312"/>
      <c r="AU1894" s="312"/>
      <c r="AV1894" s="312"/>
      <c r="AW1894" s="312"/>
      <c r="AX1894" s="312"/>
      <c r="AY1894" s="312"/>
      <c r="AZ1894" s="312"/>
      <c r="BA1894" s="312"/>
      <c r="BB1894" s="312"/>
      <c r="BC1894" s="312"/>
      <c r="BD1894" s="312"/>
      <c r="BE1894" s="306"/>
      <c r="BF1894" s="306"/>
      <c r="BG1894" s="306"/>
      <c r="BH1894" s="306"/>
      <c r="BI1894" s="306"/>
      <c r="BJ1894" s="306"/>
      <c r="BK1894" s="306"/>
      <c r="BL1894" s="306"/>
      <c r="BM1894" s="306"/>
      <c r="BN1894" s="306"/>
      <c r="BO1894" s="306"/>
      <c r="BP1894" s="306"/>
      <c r="BQ1894" s="496"/>
      <c r="BR1894" s="496"/>
      <c r="BS1894" s="496"/>
      <c r="BT1894" s="496"/>
      <c r="BU1894" s="496"/>
      <c r="BV1894" s="496"/>
    </row>
    <row r="1895" spans="1:74" s="52" customFormat="1" ht="12.75">
      <c r="A1895" s="45">
        <v>2670.080468178493</v>
      </c>
      <c r="B1895" s="46" t="s">
        <v>360</v>
      </c>
      <c r="C1895" s="47" t="s">
        <v>307</v>
      </c>
      <c r="D1895" s="48">
        <v>0</v>
      </c>
      <c r="E1895" s="49">
        <v>39.250549999999997</v>
      </c>
      <c r="F1895" s="49">
        <v>4.3999999999999997E-2</v>
      </c>
      <c r="G1895" s="49">
        <v>18.496469999999999</v>
      </c>
      <c r="H1895" s="49">
        <v>0.17929999999999999</v>
      </c>
      <c r="I1895" s="49">
        <v>0.26100000000000001</v>
      </c>
      <c r="J1895" s="49">
        <v>42.387999999999998</v>
      </c>
      <c r="K1895" s="49">
        <v>0.29780000000000001</v>
      </c>
      <c r="L1895" s="49">
        <v>100.91711999999998</v>
      </c>
      <c r="M1895" s="47"/>
      <c r="N1895" s="50">
        <v>0.99400784626406558</v>
      </c>
      <c r="O1895" s="50">
        <v>8.809923908127379E-4</v>
      </c>
      <c r="P1895" s="50">
        <v>0.39173187589407926</v>
      </c>
      <c r="Q1895" s="50">
        <v>3.6523151754785368E-3</v>
      </c>
      <c r="R1895" s="50">
        <v>5.5984823376259985E-3</v>
      </c>
      <c r="S1895" s="50">
        <v>1.600278376959172</v>
      </c>
      <c r="T1895" s="50">
        <v>8.0802799330746047E-3</v>
      </c>
      <c r="U1895" s="50">
        <v>3.0042301689543089</v>
      </c>
      <c r="V1895" s="51">
        <v>80.334846402874533</v>
      </c>
      <c r="X1895" s="49">
        <v>0.26</v>
      </c>
      <c r="Y1895" s="49">
        <v>43.59</v>
      </c>
      <c r="Z1895" s="49">
        <v>0.54</v>
      </c>
      <c r="AA1895" s="49">
        <v>10.38</v>
      </c>
      <c r="AB1895" s="49">
        <v>8.93</v>
      </c>
      <c r="AC1895" s="49">
        <v>0.26</v>
      </c>
      <c r="AD1895" s="49">
        <v>2.0099999999999998</v>
      </c>
      <c r="AE1895" s="312"/>
      <c r="AF1895" s="161" t="s">
        <v>1746</v>
      </c>
      <c r="AG1895" s="318">
        <v>30</v>
      </c>
      <c r="AH1895" s="318">
        <v>15</v>
      </c>
      <c r="AI1895" s="318"/>
      <c r="AJ1895" s="318"/>
      <c r="AK1895" s="318"/>
      <c r="AL1895" s="318"/>
      <c r="AM1895" s="318"/>
      <c r="AN1895" s="318"/>
      <c r="AO1895" s="318"/>
      <c r="AP1895" s="318"/>
      <c r="AQ1895" s="318"/>
      <c r="AR1895" s="318"/>
      <c r="AS1895" s="318"/>
      <c r="AT1895" s="318"/>
      <c r="AU1895" s="318"/>
      <c r="AV1895" s="318"/>
      <c r="AW1895" s="318"/>
      <c r="AX1895" s="318"/>
      <c r="AY1895" s="318"/>
      <c r="AZ1895" s="318"/>
      <c r="BA1895" s="318"/>
      <c r="BB1895" s="318"/>
      <c r="BC1895" s="318"/>
      <c r="BD1895" s="318"/>
      <c r="BE1895" s="497"/>
      <c r="BF1895" s="497"/>
      <c r="BG1895" s="497"/>
      <c r="BH1895" s="497"/>
      <c r="BI1895" s="497"/>
      <c r="BJ1895" s="497"/>
      <c r="BK1895" s="497"/>
      <c r="BL1895" s="497"/>
      <c r="BM1895" s="497"/>
      <c r="BN1895" s="497"/>
      <c r="BO1895" s="497"/>
      <c r="BP1895" s="306"/>
      <c r="BQ1895" s="496"/>
      <c r="BR1895" s="496"/>
      <c r="BS1895" s="496"/>
      <c r="BT1895" s="496"/>
      <c r="BU1895" s="496"/>
      <c r="BV1895" s="496"/>
    </row>
    <row r="1896" spans="1:74" s="52" customFormat="1" ht="12.75">
      <c r="A1896" s="45">
        <v>2670.080468178493</v>
      </c>
      <c r="B1896" s="46" t="s">
        <v>360</v>
      </c>
      <c r="C1896" s="47" t="s">
        <v>307</v>
      </c>
      <c r="D1896" s="48">
        <v>4.3661414407178469</v>
      </c>
      <c r="E1896" s="49">
        <v>39.599580000000003</v>
      </c>
      <c r="F1896" s="49">
        <v>5.2900000000000003E-2</v>
      </c>
      <c r="G1896" s="49">
        <v>17.173159999999999</v>
      </c>
      <c r="H1896" s="49">
        <v>0.2417</v>
      </c>
      <c r="I1896" s="49">
        <v>0.24890000000000001</v>
      </c>
      <c r="J1896" s="49">
        <v>43.488199999999999</v>
      </c>
      <c r="K1896" s="49">
        <v>0.25130000000000002</v>
      </c>
      <c r="L1896" s="49">
        <v>101.05574</v>
      </c>
      <c r="M1896" s="47"/>
      <c r="N1896" s="50">
        <v>0.99501799183472583</v>
      </c>
      <c r="O1896" s="50">
        <v>1.0509243167408546E-3</v>
      </c>
      <c r="P1896" s="50">
        <v>0.36086649726129971</v>
      </c>
      <c r="Q1896" s="50">
        <v>4.8849587047545811E-3</v>
      </c>
      <c r="R1896" s="50">
        <v>5.2972563443289909E-3</v>
      </c>
      <c r="S1896" s="50">
        <v>1.6289971776333809</v>
      </c>
      <c r="T1896" s="50">
        <v>6.7653534365611926E-3</v>
      </c>
      <c r="U1896" s="50">
        <v>3.002880159531792</v>
      </c>
      <c r="V1896" s="51">
        <v>81.864762806909383</v>
      </c>
      <c r="X1896" s="49">
        <v>0.26</v>
      </c>
      <c r="Y1896" s="49">
        <v>35.58</v>
      </c>
      <c r="Z1896" s="49">
        <v>0.56999999999999995</v>
      </c>
      <c r="AA1896" s="49">
        <v>7.83</v>
      </c>
      <c r="AB1896" s="49">
        <v>8.99</v>
      </c>
      <c r="AC1896" s="49">
        <v>0.26</v>
      </c>
      <c r="AD1896" s="49">
        <v>2.2999999999999998</v>
      </c>
      <c r="AE1896" s="312"/>
      <c r="AF1896" s="161" t="s">
        <v>1746</v>
      </c>
      <c r="AG1896" s="318">
        <v>30</v>
      </c>
      <c r="AH1896" s="318">
        <v>15</v>
      </c>
      <c r="AI1896" s="318"/>
      <c r="AJ1896" s="318"/>
      <c r="AK1896" s="318"/>
      <c r="AL1896" s="318"/>
      <c r="AM1896" s="318"/>
      <c r="AN1896" s="318"/>
      <c r="AO1896" s="318"/>
      <c r="AP1896" s="318"/>
      <c r="AQ1896" s="318"/>
      <c r="AR1896" s="318"/>
      <c r="AS1896" s="318"/>
      <c r="AT1896" s="318"/>
      <c r="AU1896" s="318"/>
      <c r="AV1896" s="318"/>
      <c r="AW1896" s="318"/>
      <c r="AX1896" s="318"/>
      <c r="AY1896" s="318"/>
      <c r="AZ1896" s="318"/>
      <c r="BA1896" s="318"/>
      <c r="BB1896" s="318"/>
      <c r="BC1896" s="318"/>
      <c r="BD1896" s="318"/>
      <c r="BE1896" s="497"/>
      <c r="BF1896" s="497"/>
      <c r="BG1896" s="497"/>
      <c r="BH1896" s="497"/>
      <c r="BI1896" s="497"/>
      <c r="BJ1896" s="497"/>
      <c r="BK1896" s="497"/>
      <c r="BL1896" s="497"/>
      <c r="BM1896" s="497"/>
      <c r="BN1896" s="497"/>
      <c r="BO1896" s="497"/>
      <c r="BP1896" s="306"/>
      <c r="BQ1896" s="496"/>
      <c r="BR1896" s="496"/>
      <c r="BS1896" s="496"/>
      <c r="BT1896" s="496"/>
      <c r="BU1896" s="496"/>
      <c r="BV1896" s="496"/>
    </row>
    <row r="1897" spans="1:74" s="52" customFormat="1" ht="12.75">
      <c r="A1897" s="45">
        <v>2670.080468178493</v>
      </c>
      <c r="B1897" s="46" t="s">
        <v>360</v>
      </c>
      <c r="C1897" s="47" t="s">
        <v>307</v>
      </c>
      <c r="D1897" s="48">
        <v>8.7321414407178466</v>
      </c>
      <c r="E1897" s="49">
        <v>39.6295</v>
      </c>
      <c r="F1897" s="49">
        <v>8.2000000000000007E-3</v>
      </c>
      <c r="G1897" s="49">
        <v>16.327439999999999</v>
      </c>
      <c r="H1897" s="49">
        <v>0.2944</v>
      </c>
      <c r="I1897" s="49">
        <v>0.2258</v>
      </c>
      <c r="J1897" s="49">
        <v>44.298360000000002</v>
      </c>
      <c r="K1897" s="49">
        <v>0.2601</v>
      </c>
      <c r="L1897" s="49">
        <v>101.0438</v>
      </c>
      <c r="M1897" s="47"/>
      <c r="N1897" s="50">
        <v>0.9927355578750493</v>
      </c>
      <c r="O1897" s="50">
        <v>1.6240681607825313E-4</v>
      </c>
      <c r="P1897" s="50">
        <v>0.34204959088754372</v>
      </c>
      <c r="Q1897" s="50">
        <v>5.9319390884268446E-3</v>
      </c>
      <c r="R1897" s="50">
        <v>4.7909833507039238E-3</v>
      </c>
      <c r="S1897" s="50">
        <v>1.6542882252771098</v>
      </c>
      <c r="T1897" s="50">
        <v>6.9809251978824377E-3</v>
      </c>
      <c r="U1897" s="50">
        <v>3.0069396284927938</v>
      </c>
      <c r="V1897" s="51">
        <v>82.86614679550145</v>
      </c>
      <c r="X1897" s="49">
        <v>0.26</v>
      </c>
      <c r="Y1897" s="49">
        <v>248.42</v>
      </c>
      <c r="Z1897" s="49">
        <v>0.57999999999999996</v>
      </c>
      <c r="AA1897" s="49">
        <v>6.65</v>
      </c>
      <c r="AB1897" s="49">
        <v>9.89</v>
      </c>
      <c r="AC1897" s="49">
        <v>0.26</v>
      </c>
      <c r="AD1897" s="49">
        <v>2.2200000000000002</v>
      </c>
      <c r="AE1897" s="312"/>
      <c r="AF1897" s="161" t="s">
        <v>1746</v>
      </c>
      <c r="AG1897" s="318">
        <v>30</v>
      </c>
      <c r="AH1897" s="318">
        <v>15</v>
      </c>
      <c r="AI1897" s="318"/>
      <c r="AJ1897" s="318"/>
      <c r="AK1897" s="318"/>
      <c r="AL1897" s="318"/>
      <c r="AM1897" s="318"/>
      <c r="AN1897" s="318"/>
      <c r="AO1897" s="318"/>
      <c r="AP1897" s="318"/>
      <c r="AQ1897" s="318"/>
      <c r="AR1897" s="318"/>
      <c r="AS1897" s="318"/>
      <c r="AT1897" s="318"/>
      <c r="AU1897" s="318"/>
      <c r="AV1897" s="318"/>
      <c r="AW1897" s="318"/>
      <c r="AX1897" s="318"/>
      <c r="AY1897" s="318"/>
      <c r="AZ1897" s="318"/>
      <c r="BA1897" s="318"/>
      <c r="BB1897" s="318"/>
      <c r="BC1897" s="318"/>
      <c r="BD1897" s="318"/>
      <c r="BE1897" s="497"/>
      <c r="BF1897" s="497"/>
      <c r="BG1897" s="497"/>
      <c r="BH1897" s="497"/>
      <c r="BI1897" s="497"/>
      <c r="BJ1897" s="497"/>
      <c r="BK1897" s="497"/>
      <c r="BL1897" s="497"/>
      <c r="BM1897" s="497"/>
      <c r="BN1897" s="497"/>
      <c r="BO1897" s="497"/>
      <c r="BP1897" s="306"/>
      <c r="BQ1897" s="496"/>
      <c r="BR1897" s="496"/>
      <c r="BS1897" s="496"/>
      <c r="BT1897" s="496"/>
      <c r="BU1897" s="496"/>
      <c r="BV1897" s="496"/>
    </row>
    <row r="1898" spans="1:74" s="52" customFormat="1" ht="12.75">
      <c r="A1898" s="45">
        <v>2670.080468178493</v>
      </c>
      <c r="B1898" s="46" t="s">
        <v>360</v>
      </c>
      <c r="C1898" s="47" t="s">
        <v>307</v>
      </c>
      <c r="D1898" s="48">
        <v>13.098141440717846</v>
      </c>
      <c r="E1898" s="49">
        <v>39.888770000000001</v>
      </c>
      <c r="F1898" s="49">
        <v>4.3099999999999999E-2</v>
      </c>
      <c r="G1898" s="49">
        <v>16.058789999999998</v>
      </c>
      <c r="H1898" s="49">
        <v>0.31659999999999999</v>
      </c>
      <c r="I1898" s="49">
        <v>0.20469999999999999</v>
      </c>
      <c r="J1898" s="49">
        <v>44.158329999999999</v>
      </c>
      <c r="K1898" s="49">
        <v>0.24929999999999999</v>
      </c>
      <c r="L1898" s="49">
        <v>100.91959000000001</v>
      </c>
      <c r="M1898" s="47"/>
      <c r="N1898" s="50">
        <v>0.99825316674877951</v>
      </c>
      <c r="O1898" s="50">
        <v>8.5279125279000376E-4</v>
      </c>
      <c r="P1898" s="50">
        <v>0.33609253373008863</v>
      </c>
      <c r="Q1898" s="50">
        <v>6.3730137394388533E-3</v>
      </c>
      <c r="R1898" s="50">
        <v>4.3390398001429799E-3</v>
      </c>
      <c r="S1898" s="50">
        <v>1.6474461893101624</v>
      </c>
      <c r="T1898" s="50">
        <v>6.6845161642379363E-3</v>
      </c>
      <c r="U1898" s="50">
        <v>3.0000412507456402</v>
      </c>
      <c r="V1898" s="51">
        <v>83.055912656197322</v>
      </c>
      <c r="X1898" s="49">
        <v>0.25</v>
      </c>
      <c r="Y1898" s="49">
        <v>45.56</v>
      </c>
      <c r="Z1898" s="49">
        <v>0.59</v>
      </c>
      <c r="AA1898" s="49">
        <v>6.26</v>
      </c>
      <c r="AB1898" s="49">
        <v>10.93</v>
      </c>
      <c r="AC1898" s="49">
        <v>0.26</v>
      </c>
      <c r="AD1898" s="49">
        <v>2.2999999999999998</v>
      </c>
      <c r="AE1898" s="312"/>
      <c r="AF1898" s="161" t="s">
        <v>1746</v>
      </c>
      <c r="AG1898" s="318">
        <v>30</v>
      </c>
      <c r="AH1898" s="318">
        <v>15</v>
      </c>
      <c r="AI1898" s="318"/>
      <c r="AJ1898" s="318"/>
      <c r="AK1898" s="318"/>
      <c r="AL1898" s="318"/>
      <c r="AM1898" s="318"/>
      <c r="AN1898" s="318"/>
      <c r="AO1898" s="318"/>
      <c r="AP1898" s="318"/>
      <c r="AQ1898" s="318"/>
      <c r="AR1898" s="318"/>
      <c r="AS1898" s="318"/>
      <c r="AT1898" s="318"/>
      <c r="AU1898" s="318"/>
      <c r="AV1898" s="318"/>
      <c r="AW1898" s="318"/>
      <c r="AX1898" s="318"/>
      <c r="AY1898" s="318"/>
      <c r="AZ1898" s="318"/>
      <c r="BA1898" s="318"/>
      <c r="BB1898" s="318"/>
      <c r="BC1898" s="318"/>
      <c r="BD1898" s="318"/>
      <c r="BE1898" s="497"/>
      <c r="BF1898" s="497"/>
      <c r="BG1898" s="497"/>
      <c r="BH1898" s="497"/>
      <c r="BI1898" s="497"/>
      <c r="BJ1898" s="497"/>
      <c r="BK1898" s="497"/>
      <c r="BL1898" s="497"/>
      <c r="BM1898" s="497"/>
      <c r="BN1898" s="497"/>
      <c r="BO1898" s="497"/>
      <c r="BP1898" s="306"/>
      <c r="BQ1898" s="496"/>
      <c r="BR1898" s="496"/>
      <c r="BS1898" s="496"/>
      <c r="BT1898" s="496"/>
      <c r="BU1898" s="496"/>
      <c r="BV1898" s="496"/>
    </row>
    <row r="1899" spans="1:74" s="52" customFormat="1" ht="12.75">
      <c r="A1899" s="45">
        <v>2670.080468178493</v>
      </c>
      <c r="B1899" s="46" t="s">
        <v>360</v>
      </c>
      <c r="C1899" s="47" t="s">
        <v>307</v>
      </c>
      <c r="D1899" s="48">
        <v>17.464141440717846</v>
      </c>
      <c r="E1899" s="49">
        <v>39.918689999999998</v>
      </c>
      <c r="F1899" s="49">
        <v>3.09E-2</v>
      </c>
      <c r="G1899" s="49">
        <v>16.23789</v>
      </c>
      <c r="H1899" s="49">
        <v>0.35070000000000001</v>
      </c>
      <c r="I1899" s="49">
        <v>0.26619999999999999</v>
      </c>
      <c r="J1899" s="49">
        <v>44.158329999999999</v>
      </c>
      <c r="K1899" s="49">
        <v>0.2555</v>
      </c>
      <c r="L1899" s="49">
        <v>101.21821</v>
      </c>
      <c r="M1899" s="47"/>
      <c r="N1899" s="50">
        <v>0.99733688522018171</v>
      </c>
      <c r="O1899" s="50">
        <v>6.1037887568702448E-4</v>
      </c>
      <c r="P1899" s="50">
        <v>0.33927447683642731</v>
      </c>
      <c r="Q1899" s="50">
        <v>7.0476651026115493E-3</v>
      </c>
      <c r="R1899" s="50">
        <v>5.633254739858224E-3</v>
      </c>
      <c r="S1899" s="50">
        <v>1.6447003569108944</v>
      </c>
      <c r="T1899" s="50">
        <v>6.8393393427839096E-3</v>
      </c>
      <c r="U1899" s="50">
        <v>3.0014423570284441</v>
      </c>
      <c r="V1899" s="51">
        <v>82.899255017483895</v>
      </c>
      <c r="X1899" s="49">
        <v>0.25</v>
      </c>
      <c r="Y1899" s="49">
        <v>63.02</v>
      </c>
      <c r="Z1899" s="49">
        <v>0.57999999999999996</v>
      </c>
      <c r="AA1899" s="49">
        <v>5.68</v>
      </c>
      <c r="AB1899" s="49">
        <v>8.5</v>
      </c>
      <c r="AC1899" s="49">
        <v>0.26</v>
      </c>
      <c r="AD1899" s="49">
        <v>2.2599999999999998</v>
      </c>
      <c r="AE1899" s="312"/>
      <c r="AF1899" s="161" t="s">
        <v>1746</v>
      </c>
      <c r="AG1899" s="318">
        <v>30</v>
      </c>
      <c r="AH1899" s="318">
        <v>15</v>
      </c>
      <c r="AI1899" s="318"/>
      <c r="AJ1899" s="318"/>
      <c r="AK1899" s="318"/>
      <c r="AL1899" s="318"/>
      <c r="AM1899" s="318"/>
      <c r="AN1899" s="318"/>
      <c r="AO1899" s="318"/>
      <c r="AP1899" s="318"/>
      <c r="AQ1899" s="318"/>
      <c r="AR1899" s="318"/>
      <c r="AS1899" s="318"/>
      <c r="AT1899" s="318"/>
      <c r="AU1899" s="318"/>
      <c r="AV1899" s="318"/>
      <c r="AW1899" s="318"/>
      <c r="AX1899" s="318"/>
      <c r="AY1899" s="318"/>
      <c r="AZ1899" s="318"/>
      <c r="BA1899" s="318"/>
      <c r="BB1899" s="318"/>
      <c r="BC1899" s="318"/>
      <c r="BD1899" s="318"/>
      <c r="BE1899" s="497"/>
      <c r="BF1899" s="497"/>
      <c r="BG1899" s="497"/>
      <c r="BH1899" s="497"/>
      <c r="BI1899" s="497"/>
      <c r="BJ1899" s="497"/>
      <c r="BK1899" s="497"/>
      <c r="BL1899" s="497"/>
      <c r="BM1899" s="497"/>
      <c r="BN1899" s="497"/>
      <c r="BO1899" s="497"/>
      <c r="BP1899" s="306"/>
      <c r="BQ1899" s="496"/>
      <c r="BR1899" s="496"/>
      <c r="BS1899" s="496"/>
      <c r="BT1899" s="496"/>
      <c r="BU1899" s="496"/>
      <c r="BV1899" s="496"/>
    </row>
    <row r="1900" spans="1:74" s="52" customFormat="1" ht="12.75">
      <c r="A1900" s="45">
        <v>2670.080468178493</v>
      </c>
      <c r="B1900" s="46" t="s">
        <v>360</v>
      </c>
      <c r="C1900" s="47" t="s">
        <v>307</v>
      </c>
      <c r="D1900" s="48">
        <v>21.830141440717846</v>
      </c>
      <c r="E1900" s="49">
        <v>39.649439999999998</v>
      </c>
      <c r="F1900" s="49">
        <v>4.8800000000000003E-2</v>
      </c>
      <c r="G1900" s="49">
        <v>16.24784</v>
      </c>
      <c r="H1900" s="49">
        <v>0.32600000000000001</v>
      </c>
      <c r="I1900" s="49">
        <v>0.22270000000000001</v>
      </c>
      <c r="J1900" s="49">
        <v>44.148330000000001</v>
      </c>
      <c r="K1900" s="49">
        <v>0.24379999999999999</v>
      </c>
      <c r="L1900" s="49">
        <v>100.88691</v>
      </c>
      <c r="M1900" s="47"/>
      <c r="N1900" s="50">
        <v>0.99416100487478065</v>
      </c>
      <c r="O1900" s="50">
        <v>9.6741964804990884E-4</v>
      </c>
      <c r="P1900" s="50">
        <v>0.34069934153639414</v>
      </c>
      <c r="Q1900" s="50">
        <v>6.5747789939725266E-3</v>
      </c>
      <c r="R1900" s="50">
        <v>4.7296131812938833E-3</v>
      </c>
      <c r="S1900" s="50">
        <v>1.650222454331435</v>
      </c>
      <c r="T1900" s="50">
        <v>6.5495432631932212E-3</v>
      </c>
      <c r="U1900" s="50">
        <v>3.0039041558291193</v>
      </c>
      <c r="V1900" s="51">
        <v>82.887356889481154</v>
      </c>
      <c r="X1900" s="49">
        <v>0.26</v>
      </c>
      <c r="Y1900" s="49">
        <v>39</v>
      </c>
      <c r="Z1900" s="49">
        <v>0.57999999999999996</v>
      </c>
      <c r="AA1900" s="49">
        <v>6.04</v>
      </c>
      <c r="AB1900" s="49">
        <v>10.130000000000001</v>
      </c>
      <c r="AC1900" s="49">
        <v>0.26</v>
      </c>
      <c r="AD1900" s="49">
        <v>2.34</v>
      </c>
      <c r="AE1900" s="312"/>
      <c r="AF1900" s="161" t="s">
        <v>1746</v>
      </c>
      <c r="AG1900" s="318">
        <v>30</v>
      </c>
      <c r="AH1900" s="318">
        <v>15</v>
      </c>
      <c r="AI1900" s="318"/>
      <c r="AJ1900" s="318"/>
      <c r="AK1900" s="318"/>
      <c r="AL1900" s="318"/>
      <c r="AM1900" s="318"/>
      <c r="AN1900" s="318"/>
      <c r="AO1900" s="318"/>
      <c r="AP1900" s="318"/>
      <c r="AQ1900" s="318"/>
      <c r="AR1900" s="318"/>
      <c r="AS1900" s="318"/>
      <c r="AT1900" s="318"/>
      <c r="AU1900" s="318"/>
      <c r="AV1900" s="318"/>
      <c r="AW1900" s="318"/>
      <c r="AX1900" s="318"/>
      <c r="AY1900" s="318"/>
      <c r="AZ1900" s="318"/>
      <c r="BA1900" s="318"/>
      <c r="BB1900" s="318"/>
      <c r="BC1900" s="318"/>
      <c r="BD1900" s="318"/>
      <c r="BE1900" s="497"/>
      <c r="BF1900" s="497"/>
      <c r="BG1900" s="497"/>
      <c r="BH1900" s="497"/>
      <c r="BI1900" s="497"/>
      <c r="BJ1900" s="497"/>
      <c r="BK1900" s="497"/>
      <c r="BL1900" s="497"/>
      <c r="BM1900" s="497"/>
      <c r="BN1900" s="497"/>
      <c r="BO1900" s="497"/>
      <c r="BP1900" s="306"/>
      <c r="BQ1900" s="496"/>
      <c r="BR1900" s="496"/>
      <c r="BS1900" s="496"/>
      <c r="BT1900" s="496"/>
      <c r="BU1900" s="496"/>
      <c r="BV1900" s="496"/>
    </row>
    <row r="1901" spans="1:74" s="52" customFormat="1" ht="12.75">
      <c r="A1901" s="45">
        <v>2670.080468178493</v>
      </c>
      <c r="B1901" s="46" t="s">
        <v>360</v>
      </c>
      <c r="C1901" s="47" t="s">
        <v>307</v>
      </c>
      <c r="D1901" s="48">
        <v>26.196141440717845</v>
      </c>
      <c r="E1901" s="49">
        <v>39.649439999999998</v>
      </c>
      <c r="F1901" s="49">
        <v>4.1599999999999998E-2</v>
      </c>
      <c r="G1901" s="49">
        <v>16.407029999999999</v>
      </c>
      <c r="H1901" s="49">
        <v>0.31590000000000001</v>
      </c>
      <c r="I1901" s="49">
        <v>0.21299999999999999</v>
      </c>
      <c r="J1901" s="49">
        <v>44.098320000000001</v>
      </c>
      <c r="K1901" s="49">
        <v>0.24970000000000001</v>
      </c>
      <c r="L1901" s="49">
        <v>100.97499000000001</v>
      </c>
      <c r="M1901" s="47"/>
      <c r="N1901" s="50">
        <v>0.99396486846287369</v>
      </c>
      <c r="O1901" s="50">
        <v>8.2452290073179173E-4</v>
      </c>
      <c r="P1901" s="50">
        <v>0.34396950624234507</v>
      </c>
      <c r="Q1901" s="50">
        <v>6.3698249129581479E-3</v>
      </c>
      <c r="R1901" s="50">
        <v>4.5227160206687215E-3</v>
      </c>
      <c r="S1901" s="50">
        <v>1.6480279273303244</v>
      </c>
      <c r="T1901" s="50">
        <v>6.7067198657611701E-3</v>
      </c>
      <c r="U1901" s="50">
        <v>3.0043860857356632</v>
      </c>
      <c r="V1901" s="51">
        <v>82.73243225893961</v>
      </c>
      <c r="X1901" s="49">
        <v>0.26</v>
      </c>
      <c r="Y1901" s="49">
        <v>48.15</v>
      </c>
      <c r="Z1901" s="49">
        <v>0.57999999999999996</v>
      </c>
      <c r="AA1901" s="49">
        <v>6.3</v>
      </c>
      <c r="AB1901" s="49">
        <v>10.68</v>
      </c>
      <c r="AC1901" s="49">
        <v>0.26</v>
      </c>
      <c r="AD1901" s="49">
        <v>2.29</v>
      </c>
      <c r="AE1901" s="312"/>
      <c r="AF1901" s="161" t="s">
        <v>1746</v>
      </c>
      <c r="AG1901" s="318">
        <v>30</v>
      </c>
      <c r="AH1901" s="318">
        <v>15</v>
      </c>
      <c r="AI1901" s="318"/>
      <c r="AJ1901" s="318"/>
      <c r="AK1901" s="318"/>
      <c r="AL1901" s="318"/>
      <c r="AM1901" s="318"/>
      <c r="AN1901" s="318"/>
      <c r="AO1901" s="318"/>
      <c r="AP1901" s="318"/>
      <c r="AQ1901" s="318"/>
      <c r="AR1901" s="318"/>
      <c r="AS1901" s="318"/>
      <c r="AT1901" s="318"/>
      <c r="AU1901" s="318"/>
      <c r="AV1901" s="318"/>
      <c r="AW1901" s="318"/>
      <c r="AX1901" s="318"/>
      <c r="AY1901" s="318"/>
      <c r="AZ1901" s="318"/>
      <c r="BA1901" s="318"/>
      <c r="BB1901" s="318"/>
      <c r="BC1901" s="318"/>
      <c r="BD1901" s="318"/>
      <c r="BE1901" s="497"/>
      <c r="BF1901" s="497"/>
      <c r="BG1901" s="497"/>
      <c r="BH1901" s="497"/>
      <c r="BI1901" s="497"/>
      <c r="BJ1901" s="497"/>
      <c r="BK1901" s="497"/>
      <c r="BL1901" s="497"/>
      <c r="BM1901" s="497"/>
      <c r="BN1901" s="497"/>
      <c r="BO1901" s="497"/>
      <c r="BP1901" s="306"/>
      <c r="BQ1901" s="496"/>
      <c r="BR1901" s="496"/>
      <c r="BS1901" s="496"/>
      <c r="BT1901" s="496"/>
      <c r="BU1901" s="496"/>
      <c r="BV1901" s="496"/>
    </row>
    <row r="1902" spans="1:74" s="52" customFormat="1" ht="12.75">
      <c r="A1902" s="45">
        <v>2670.080468178493</v>
      </c>
      <c r="B1902" s="46" t="s">
        <v>360</v>
      </c>
      <c r="C1902" s="47" t="s">
        <v>307</v>
      </c>
      <c r="D1902" s="48">
        <v>30.562141440717845</v>
      </c>
      <c r="E1902" s="49">
        <v>39.649439999999998</v>
      </c>
      <c r="F1902" s="49">
        <v>4.0399999999999998E-2</v>
      </c>
      <c r="G1902" s="49">
        <v>16.367239999999999</v>
      </c>
      <c r="H1902" s="49">
        <v>0.31530000000000002</v>
      </c>
      <c r="I1902" s="49">
        <v>0.2069</v>
      </c>
      <c r="J1902" s="49">
        <v>44.358359999999998</v>
      </c>
      <c r="K1902" s="49">
        <v>0.24859999999999999</v>
      </c>
      <c r="L1902" s="49">
        <v>101.18623999999998</v>
      </c>
      <c r="M1902" s="47"/>
      <c r="N1902" s="50">
        <v>0.99182218013137913</v>
      </c>
      <c r="O1902" s="50">
        <v>7.9901243551522521E-4</v>
      </c>
      <c r="P1902" s="50">
        <v>0.34239562208994234</v>
      </c>
      <c r="Q1902" s="50">
        <v>6.3440211402024547E-3</v>
      </c>
      <c r="R1902" s="50">
        <v>4.3837218317109294E-3</v>
      </c>
      <c r="S1902" s="50">
        <v>1.6541724564986675</v>
      </c>
      <c r="T1902" s="50">
        <v>6.6627808701724533E-3</v>
      </c>
      <c r="U1902" s="50">
        <v>3.0065797949975899</v>
      </c>
      <c r="V1902" s="51">
        <v>82.850791527630534</v>
      </c>
      <c r="X1902" s="49">
        <v>0.26</v>
      </c>
      <c r="Y1902" s="49">
        <v>49.37</v>
      </c>
      <c r="Z1902" s="49">
        <v>0.57999999999999996</v>
      </c>
      <c r="AA1902" s="49">
        <v>6.29</v>
      </c>
      <c r="AB1902" s="49">
        <v>10.91</v>
      </c>
      <c r="AC1902" s="49">
        <v>0.26</v>
      </c>
      <c r="AD1902" s="49">
        <v>2.29</v>
      </c>
      <c r="AE1902" s="312"/>
      <c r="AF1902" s="161" t="s">
        <v>1746</v>
      </c>
      <c r="AG1902" s="318">
        <v>30</v>
      </c>
      <c r="AH1902" s="318">
        <v>15</v>
      </c>
      <c r="AI1902" s="318"/>
      <c r="AJ1902" s="318"/>
      <c r="AK1902" s="318"/>
      <c r="AL1902" s="318"/>
      <c r="AM1902" s="318"/>
      <c r="AN1902" s="318"/>
      <c r="AO1902" s="318"/>
      <c r="AP1902" s="318"/>
      <c r="AQ1902" s="318"/>
      <c r="AR1902" s="318"/>
      <c r="AS1902" s="318"/>
      <c r="AT1902" s="318"/>
      <c r="AU1902" s="318"/>
      <c r="AV1902" s="318"/>
      <c r="AW1902" s="318"/>
      <c r="AX1902" s="318"/>
      <c r="AY1902" s="318"/>
      <c r="AZ1902" s="318"/>
      <c r="BA1902" s="318"/>
      <c r="BB1902" s="318"/>
      <c r="BC1902" s="318"/>
      <c r="BD1902" s="318"/>
      <c r="BE1902" s="497"/>
      <c r="BF1902" s="497"/>
      <c r="BG1902" s="497"/>
      <c r="BH1902" s="497"/>
      <c r="BI1902" s="497"/>
      <c r="BJ1902" s="497"/>
      <c r="BK1902" s="497"/>
      <c r="BL1902" s="497"/>
      <c r="BM1902" s="497"/>
      <c r="BN1902" s="497"/>
      <c r="BO1902" s="497"/>
      <c r="BP1902" s="306"/>
      <c r="BQ1902" s="496"/>
      <c r="BR1902" s="496"/>
      <c r="BS1902" s="496"/>
      <c r="BT1902" s="496"/>
      <c r="BU1902" s="496"/>
      <c r="BV1902" s="496"/>
    </row>
    <row r="1903" spans="1:74" s="52" customFormat="1" ht="12.75">
      <c r="A1903" s="45">
        <v>2670.080468178493</v>
      </c>
      <c r="B1903" s="46" t="s">
        <v>360</v>
      </c>
      <c r="C1903" s="47" t="s">
        <v>307</v>
      </c>
      <c r="D1903" s="48">
        <v>34.928141440717845</v>
      </c>
      <c r="E1903" s="49">
        <v>39.81897</v>
      </c>
      <c r="F1903" s="49">
        <v>2.9600000000000001E-2</v>
      </c>
      <c r="G1903" s="49">
        <v>16.307539999999999</v>
      </c>
      <c r="H1903" s="49">
        <v>0.33979999999999999</v>
      </c>
      <c r="I1903" s="49">
        <v>0.2263</v>
      </c>
      <c r="J1903" s="49">
        <v>44.148330000000001</v>
      </c>
      <c r="K1903" s="49">
        <v>0.24790000000000001</v>
      </c>
      <c r="L1903" s="49">
        <v>101.11844000000001</v>
      </c>
      <c r="M1903" s="47"/>
      <c r="N1903" s="50">
        <v>0.99615139368018268</v>
      </c>
      <c r="O1903" s="50">
        <v>5.8546704062648633E-4</v>
      </c>
      <c r="P1903" s="50">
        <v>0.34117701992754007</v>
      </c>
      <c r="Q1903" s="50">
        <v>6.8375826965101803E-3</v>
      </c>
      <c r="R1903" s="50">
        <v>4.7951877724706649E-3</v>
      </c>
      <c r="S1903" s="50">
        <v>1.6464864110637965</v>
      </c>
      <c r="T1903" s="50">
        <v>6.6446100574378258E-3</v>
      </c>
      <c r="U1903" s="50">
        <v>3.0026776722385646</v>
      </c>
      <c r="V1903" s="51">
        <v>82.835272078362891</v>
      </c>
      <c r="X1903" s="49">
        <v>0.25</v>
      </c>
      <c r="Y1903" s="49">
        <v>66.87</v>
      </c>
      <c r="Z1903" s="49">
        <v>0.57999999999999996</v>
      </c>
      <c r="AA1903" s="49">
        <v>5.88</v>
      </c>
      <c r="AB1903" s="49">
        <v>9.9600000000000009</v>
      </c>
      <c r="AC1903" s="49">
        <v>0.26</v>
      </c>
      <c r="AD1903" s="49">
        <v>2.2999999999999998</v>
      </c>
      <c r="AE1903" s="312"/>
      <c r="AF1903" s="161" t="s">
        <v>1746</v>
      </c>
      <c r="AG1903" s="318">
        <v>30</v>
      </c>
      <c r="AH1903" s="318">
        <v>15</v>
      </c>
      <c r="AI1903" s="318"/>
      <c r="AJ1903" s="318"/>
      <c r="AK1903" s="318"/>
      <c r="AL1903" s="318"/>
      <c r="AM1903" s="318"/>
      <c r="AN1903" s="318"/>
      <c r="AO1903" s="318"/>
      <c r="AP1903" s="318"/>
      <c r="AQ1903" s="318"/>
      <c r="AR1903" s="318"/>
      <c r="AS1903" s="318"/>
      <c r="AT1903" s="318"/>
      <c r="AU1903" s="318"/>
      <c r="AV1903" s="318"/>
      <c r="AW1903" s="318"/>
      <c r="AX1903" s="318"/>
      <c r="AY1903" s="318"/>
      <c r="AZ1903" s="318"/>
      <c r="BA1903" s="318"/>
      <c r="BB1903" s="318"/>
      <c r="BC1903" s="318"/>
      <c r="BD1903" s="318"/>
      <c r="BE1903" s="497"/>
      <c r="BF1903" s="497"/>
      <c r="BG1903" s="497"/>
      <c r="BH1903" s="497"/>
      <c r="BI1903" s="497"/>
      <c r="BJ1903" s="497"/>
      <c r="BK1903" s="497"/>
      <c r="BL1903" s="497"/>
      <c r="BM1903" s="497"/>
      <c r="BN1903" s="497"/>
      <c r="BO1903" s="497"/>
      <c r="BP1903" s="306"/>
      <c r="BQ1903" s="496"/>
      <c r="BR1903" s="496"/>
      <c r="BS1903" s="496"/>
      <c r="BT1903" s="496"/>
      <c r="BU1903" s="496"/>
      <c r="BV1903" s="496"/>
    </row>
    <row r="1904" spans="1:74" s="52" customFormat="1" ht="12.75">
      <c r="A1904" s="45">
        <v>2670.080468178493</v>
      </c>
      <c r="B1904" s="46" t="s">
        <v>360</v>
      </c>
      <c r="C1904" s="47" t="s">
        <v>307</v>
      </c>
      <c r="D1904" s="48">
        <v>39.294141440717844</v>
      </c>
      <c r="E1904" s="49">
        <v>39.898739999999997</v>
      </c>
      <c r="F1904" s="49">
        <v>4.0099999999999997E-2</v>
      </c>
      <c r="G1904" s="49">
        <v>16.307539999999999</v>
      </c>
      <c r="H1904" s="49">
        <v>0.30649999999999999</v>
      </c>
      <c r="I1904" s="49">
        <v>0.2117</v>
      </c>
      <c r="J1904" s="49">
        <v>44.288350000000001</v>
      </c>
      <c r="K1904" s="49">
        <v>0.24360000000000001</v>
      </c>
      <c r="L1904" s="49">
        <v>101.29653</v>
      </c>
      <c r="M1904" s="47"/>
      <c r="N1904" s="50">
        <v>0.99597042433542937</v>
      </c>
      <c r="O1904" s="50">
        <v>7.9142005054889703E-4</v>
      </c>
      <c r="P1904" s="50">
        <v>0.34043304366803295</v>
      </c>
      <c r="Q1904" s="50">
        <v>6.1540586719061579E-3</v>
      </c>
      <c r="R1904" s="50">
        <v>4.4760389642445513E-3</v>
      </c>
      <c r="S1904" s="50">
        <v>1.6481066332733532</v>
      </c>
      <c r="T1904" s="50">
        <v>6.5151165999579866E-3</v>
      </c>
      <c r="U1904" s="50">
        <v>3.0024467355634732</v>
      </c>
      <c r="V1904" s="51">
        <v>82.880248877323879</v>
      </c>
      <c r="X1904" s="49">
        <v>0.25</v>
      </c>
      <c r="Y1904" s="49">
        <v>50.11</v>
      </c>
      <c r="Z1904" s="49">
        <v>0.57999999999999996</v>
      </c>
      <c r="AA1904" s="49">
        <v>6.47</v>
      </c>
      <c r="AB1904" s="49">
        <v>10.49</v>
      </c>
      <c r="AC1904" s="49">
        <v>0.26</v>
      </c>
      <c r="AD1904" s="49">
        <v>2.34</v>
      </c>
      <c r="AE1904" s="312"/>
      <c r="AF1904" s="161" t="s">
        <v>1746</v>
      </c>
      <c r="AG1904" s="318">
        <v>30</v>
      </c>
      <c r="AH1904" s="318">
        <v>15</v>
      </c>
      <c r="AI1904" s="318"/>
      <c r="AJ1904" s="318"/>
      <c r="AK1904" s="318"/>
      <c r="AL1904" s="318"/>
      <c r="AM1904" s="318"/>
      <c r="AN1904" s="318"/>
      <c r="AO1904" s="318"/>
      <c r="AP1904" s="318"/>
      <c r="AQ1904" s="318"/>
      <c r="AR1904" s="318"/>
      <c r="AS1904" s="318"/>
      <c r="AT1904" s="318"/>
      <c r="AU1904" s="318"/>
      <c r="AV1904" s="318"/>
      <c r="AW1904" s="318"/>
      <c r="AX1904" s="318"/>
      <c r="AY1904" s="318"/>
      <c r="AZ1904" s="318"/>
      <c r="BA1904" s="318"/>
      <c r="BB1904" s="318"/>
      <c r="BC1904" s="318"/>
      <c r="BD1904" s="318"/>
      <c r="BE1904" s="497"/>
      <c r="BF1904" s="497"/>
      <c r="BG1904" s="497"/>
      <c r="BH1904" s="497"/>
      <c r="BI1904" s="497"/>
      <c r="BJ1904" s="497"/>
      <c r="BK1904" s="497"/>
      <c r="BL1904" s="497"/>
      <c r="BM1904" s="497"/>
      <c r="BN1904" s="497"/>
      <c r="BO1904" s="497"/>
      <c r="BP1904" s="306"/>
      <c r="BQ1904" s="496"/>
      <c r="BR1904" s="496"/>
      <c r="BS1904" s="496"/>
      <c r="BT1904" s="496"/>
      <c r="BU1904" s="496"/>
      <c r="BV1904" s="496"/>
    </row>
    <row r="1905" spans="1:74" s="52" customFormat="1" ht="12.75">
      <c r="A1905" s="45">
        <v>2670.080468178493</v>
      </c>
      <c r="B1905" s="46" t="s">
        <v>360</v>
      </c>
      <c r="C1905" s="47" t="s">
        <v>307</v>
      </c>
      <c r="D1905" s="48">
        <v>43.660141440717844</v>
      </c>
      <c r="E1905" s="49">
        <v>39.908720000000002</v>
      </c>
      <c r="F1905" s="49">
        <v>1.6799999999999999E-2</v>
      </c>
      <c r="G1905" s="49">
        <v>16.387129999999999</v>
      </c>
      <c r="H1905" s="49">
        <v>0.31850000000000001</v>
      </c>
      <c r="I1905" s="49">
        <v>0.24660000000000001</v>
      </c>
      <c r="J1905" s="49">
        <v>44.278350000000003</v>
      </c>
      <c r="K1905" s="49">
        <v>0.2392</v>
      </c>
      <c r="L1905" s="49">
        <v>101.39530000000001</v>
      </c>
      <c r="M1905" s="47"/>
      <c r="N1905" s="50">
        <v>0.99590354139679049</v>
      </c>
      <c r="O1905" s="50">
        <v>3.3146232680663745E-4</v>
      </c>
      <c r="P1905" s="50">
        <v>0.3419860341538829</v>
      </c>
      <c r="Q1905" s="50">
        <v>6.3929720685596252E-3</v>
      </c>
      <c r="R1905" s="50">
        <v>5.2122866218022477E-3</v>
      </c>
      <c r="S1905" s="50">
        <v>1.6472118287214661</v>
      </c>
      <c r="T1905" s="50">
        <v>6.3954086602881471E-3</v>
      </c>
      <c r="U1905" s="50">
        <v>3.0034335339495959</v>
      </c>
      <c r="V1905" s="51">
        <v>82.807842269670033</v>
      </c>
      <c r="X1905" s="49">
        <v>0.25</v>
      </c>
      <c r="Y1905" s="49">
        <v>114.02</v>
      </c>
      <c r="Z1905" s="49">
        <v>0.57999999999999996</v>
      </c>
      <c r="AA1905" s="49">
        <v>6.18</v>
      </c>
      <c r="AB1905" s="49">
        <v>9.4600000000000009</v>
      </c>
      <c r="AC1905" s="49">
        <v>0.26</v>
      </c>
      <c r="AD1905" s="49">
        <v>2.37</v>
      </c>
      <c r="AE1905" s="312"/>
      <c r="AF1905" s="161" t="s">
        <v>1746</v>
      </c>
      <c r="AG1905" s="318">
        <v>30</v>
      </c>
      <c r="AH1905" s="318">
        <v>15</v>
      </c>
      <c r="AI1905" s="318"/>
      <c r="AJ1905" s="318"/>
      <c r="AK1905" s="318"/>
      <c r="AL1905" s="318"/>
      <c r="AM1905" s="318"/>
      <c r="AN1905" s="318"/>
      <c r="AO1905" s="318"/>
      <c r="AP1905" s="318"/>
      <c r="AQ1905" s="318"/>
      <c r="AR1905" s="318"/>
      <c r="AS1905" s="318"/>
      <c r="AT1905" s="318"/>
      <c r="AU1905" s="318"/>
      <c r="AV1905" s="318"/>
      <c r="AW1905" s="318"/>
      <c r="AX1905" s="318"/>
      <c r="AY1905" s="318"/>
      <c r="AZ1905" s="318"/>
      <c r="BA1905" s="318"/>
      <c r="BB1905" s="318"/>
      <c r="BC1905" s="318"/>
      <c r="BD1905" s="318"/>
      <c r="BE1905" s="497"/>
      <c r="BF1905" s="497"/>
      <c r="BG1905" s="497"/>
      <c r="BH1905" s="497"/>
      <c r="BI1905" s="497"/>
      <c r="BJ1905" s="497"/>
      <c r="BK1905" s="497"/>
      <c r="BL1905" s="497"/>
      <c r="BM1905" s="497"/>
      <c r="BN1905" s="497"/>
      <c r="BO1905" s="497"/>
      <c r="BP1905" s="306"/>
      <c r="BQ1905" s="496"/>
      <c r="BR1905" s="496"/>
      <c r="BS1905" s="496"/>
      <c r="BT1905" s="496"/>
      <c r="BU1905" s="496"/>
      <c r="BV1905" s="496"/>
    </row>
    <row r="1906" spans="1:74" s="52" customFormat="1" ht="12.75">
      <c r="A1906" s="45">
        <v>2670.080468178493</v>
      </c>
      <c r="B1906" s="46" t="s">
        <v>360</v>
      </c>
      <c r="C1906" s="47" t="s">
        <v>307</v>
      </c>
      <c r="D1906" s="48">
        <v>48.026141440717844</v>
      </c>
      <c r="E1906" s="49">
        <v>39.928669999999997</v>
      </c>
      <c r="F1906" s="49">
        <v>3.1E-2</v>
      </c>
      <c r="G1906" s="49">
        <v>16.29759</v>
      </c>
      <c r="H1906" s="49">
        <v>0.31929999999999997</v>
      </c>
      <c r="I1906" s="49">
        <v>0.23569999999999999</v>
      </c>
      <c r="J1906" s="49">
        <v>44.34836</v>
      </c>
      <c r="K1906" s="49">
        <v>0.23899999999999999</v>
      </c>
      <c r="L1906" s="49">
        <v>101.39962</v>
      </c>
      <c r="M1906" s="47"/>
      <c r="N1906" s="50">
        <v>0.99581576085554468</v>
      </c>
      <c r="O1906" s="50">
        <v>6.1126743584188014E-4</v>
      </c>
      <c r="P1906" s="50">
        <v>0.33991750728872522</v>
      </c>
      <c r="Q1906" s="50">
        <v>6.4052629353051936E-3</v>
      </c>
      <c r="R1906" s="50">
        <v>4.9789695815506798E-3</v>
      </c>
      <c r="S1906" s="50">
        <v>1.6488466305325846</v>
      </c>
      <c r="T1906" s="50">
        <v>6.3863056432186495E-3</v>
      </c>
      <c r="U1906" s="50">
        <v>3.0029617042727712</v>
      </c>
      <c r="V1906" s="51">
        <v>82.908103539059951</v>
      </c>
      <c r="X1906" s="49">
        <v>0.25</v>
      </c>
      <c r="Y1906" s="49">
        <v>64.28</v>
      </c>
      <c r="Z1906" s="49">
        <v>0.57999999999999996</v>
      </c>
      <c r="AA1906" s="49">
        <v>6.17</v>
      </c>
      <c r="AB1906" s="49">
        <v>9.6999999999999993</v>
      </c>
      <c r="AC1906" s="49">
        <v>0.26</v>
      </c>
      <c r="AD1906" s="49">
        <v>2.37</v>
      </c>
      <c r="AE1906" s="312"/>
      <c r="AF1906" s="161" t="s">
        <v>1746</v>
      </c>
      <c r="AG1906" s="318">
        <v>30</v>
      </c>
      <c r="AH1906" s="318">
        <v>15</v>
      </c>
      <c r="AI1906" s="318"/>
      <c r="AJ1906" s="318"/>
      <c r="AK1906" s="318"/>
      <c r="AL1906" s="318"/>
      <c r="AM1906" s="318"/>
      <c r="AN1906" s="318"/>
      <c r="AO1906" s="318"/>
      <c r="AP1906" s="318"/>
      <c r="AQ1906" s="318"/>
      <c r="AR1906" s="318"/>
      <c r="AS1906" s="318"/>
      <c r="AT1906" s="318"/>
      <c r="AU1906" s="318"/>
      <c r="AV1906" s="318"/>
      <c r="AW1906" s="318"/>
      <c r="AX1906" s="318"/>
      <c r="AY1906" s="318"/>
      <c r="AZ1906" s="318"/>
      <c r="BA1906" s="318"/>
      <c r="BB1906" s="318"/>
      <c r="BC1906" s="318"/>
      <c r="BD1906" s="318"/>
      <c r="BE1906" s="497"/>
      <c r="BF1906" s="497"/>
      <c r="BG1906" s="497"/>
      <c r="BH1906" s="497"/>
      <c r="BI1906" s="497"/>
      <c r="BJ1906" s="497"/>
      <c r="BK1906" s="497"/>
      <c r="BL1906" s="497"/>
      <c r="BM1906" s="497"/>
      <c r="BN1906" s="497"/>
      <c r="BO1906" s="497"/>
      <c r="BP1906" s="306"/>
      <c r="BQ1906" s="496"/>
      <c r="BR1906" s="496"/>
      <c r="BS1906" s="496"/>
      <c r="BT1906" s="496"/>
      <c r="BU1906" s="496"/>
      <c r="BV1906" s="496"/>
    </row>
    <row r="1907" spans="1:74" s="52" customFormat="1" ht="12.75">
      <c r="A1907" s="45">
        <v>2670.080468178493</v>
      </c>
      <c r="B1907" s="46" t="s">
        <v>360</v>
      </c>
      <c r="C1907" s="47" t="s">
        <v>307</v>
      </c>
      <c r="D1907" s="48">
        <v>52.392141440717843</v>
      </c>
      <c r="E1907" s="49">
        <v>39.808990000000001</v>
      </c>
      <c r="F1907" s="49">
        <v>5.0200000000000002E-2</v>
      </c>
      <c r="G1907" s="49">
        <v>16.307539999999999</v>
      </c>
      <c r="H1907" s="49">
        <v>0.3644</v>
      </c>
      <c r="I1907" s="49">
        <v>0.25019999999999998</v>
      </c>
      <c r="J1907" s="49">
        <v>44.298360000000002</v>
      </c>
      <c r="K1907" s="49">
        <v>0.2384</v>
      </c>
      <c r="L1907" s="49">
        <v>101.31809</v>
      </c>
      <c r="M1907" s="47"/>
      <c r="N1907" s="50">
        <v>0.99414578698543044</v>
      </c>
      <c r="O1907" s="50">
        <v>9.9116977352070221E-4</v>
      </c>
      <c r="P1907" s="50">
        <v>0.34057546926107662</v>
      </c>
      <c r="Q1907" s="50">
        <v>7.3196645415625101E-3</v>
      </c>
      <c r="R1907" s="50">
        <v>5.2922696218685901E-3</v>
      </c>
      <c r="S1907" s="50">
        <v>1.6491688039039001</v>
      </c>
      <c r="T1907" s="50">
        <v>6.3787093801688345E-3</v>
      </c>
      <c r="U1907" s="50">
        <v>3.0038718734675283</v>
      </c>
      <c r="V1907" s="51">
        <v>82.883455233202298</v>
      </c>
      <c r="X1907" s="49">
        <v>0.25</v>
      </c>
      <c r="Y1907" s="49">
        <v>40.68</v>
      </c>
      <c r="Z1907" s="49">
        <v>0.57999999999999996</v>
      </c>
      <c r="AA1907" s="49">
        <v>5.44</v>
      </c>
      <c r="AB1907" s="49">
        <v>9.32</v>
      </c>
      <c r="AC1907" s="49">
        <v>0.26</v>
      </c>
      <c r="AD1907" s="49">
        <v>2.38</v>
      </c>
      <c r="AE1907" s="312"/>
      <c r="AF1907" s="161" t="s">
        <v>1746</v>
      </c>
      <c r="AG1907" s="318">
        <v>30</v>
      </c>
      <c r="AH1907" s="318">
        <v>15</v>
      </c>
      <c r="AI1907" s="318"/>
      <c r="AJ1907" s="318"/>
      <c r="AK1907" s="318"/>
      <c r="AL1907" s="318"/>
      <c r="AM1907" s="318"/>
      <c r="AN1907" s="318"/>
      <c r="AO1907" s="318"/>
      <c r="AP1907" s="318"/>
      <c r="AQ1907" s="318"/>
      <c r="AR1907" s="318"/>
      <c r="AS1907" s="318"/>
      <c r="AT1907" s="318"/>
      <c r="AU1907" s="318"/>
      <c r="AV1907" s="318"/>
      <c r="AW1907" s="318"/>
      <c r="AX1907" s="318"/>
      <c r="AY1907" s="318"/>
      <c r="AZ1907" s="318"/>
      <c r="BA1907" s="318"/>
      <c r="BB1907" s="318"/>
      <c r="BC1907" s="318"/>
      <c r="BD1907" s="318"/>
      <c r="BE1907" s="497"/>
      <c r="BF1907" s="497"/>
      <c r="BG1907" s="497"/>
      <c r="BH1907" s="497"/>
      <c r="BI1907" s="497"/>
      <c r="BJ1907" s="497"/>
      <c r="BK1907" s="497"/>
      <c r="BL1907" s="497"/>
      <c r="BM1907" s="497"/>
      <c r="BN1907" s="497"/>
      <c r="BO1907" s="497"/>
      <c r="BP1907" s="306"/>
      <c r="BQ1907" s="496"/>
      <c r="BR1907" s="496"/>
      <c r="BS1907" s="496"/>
      <c r="BT1907" s="496"/>
      <c r="BU1907" s="496"/>
      <c r="BV1907" s="496"/>
    </row>
    <row r="1908" spans="1:74" s="52" customFormat="1" ht="12.75">
      <c r="A1908" s="45">
        <v>2670.080468178493</v>
      </c>
      <c r="B1908" s="46" t="s">
        <v>360</v>
      </c>
      <c r="C1908" s="47" t="s">
        <v>307</v>
      </c>
      <c r="D1908" s="48">
        <v>56.758141440717843</v>
      </c>
      <c r="E1908" s="49">
        <v>39.85886</v>
      </c>
      <c r="F1908" s="49">
        <v>5.5800000000000002E-2</v>
      </c>
      <c r="G1908" s="49">
        <v>16.25779</v>
      </c>
      <c r="H1908" s="49">
        <v>0.32929999999999998</v>
      </c>
      <c r="I1908" s="49">
        <v>0.20219999999999999</v>
      </c>
      <c r="J1908" s="49">
        <v>44.34836</v>
      </c>
      <c r="K1908" s="49">
        <v>0.2374</v>
      </c>
      <c r="L1908" s="49">
        <v>101.28971</v>
      </c>
      <c r="M1908" s="47"/>
      <c r="N1908" s="50">
        <v>0.99491914086438094</v>
      </c>
      <c r="O1908" s="50">
        <v>1.1012160356220918E-3</v>
      </c>
      <c r="P1908" s="50">
        <v>0.33937544498895017</v>
      </c>
      <c r="Q1908" s="50">
        <v>6.6114776773572199E-3</v>
      </c>
      <c r="R1908" s="50">
        <v>4.2749378311947661E-3</v>
      </c>
      <c r="S1908" s="50">
        <v>1.6502472689053742</v>
      </c>
      <c r="T1908" s="50">
        <v>6.3489407614950753E-3</v>
      </c>
      <c r="U1908" s="50">
        <v>3.0028784270643745</v>
      </c>
      <c r="V1908" s="51">
        <v>82.942723632025476</v>
      </c>
      <c r="X1908" s="49">
        <v>0.25</v>
      </c>
      <c r="Y1908" s="49">
        <v>35.32</v>
      </c>
      <c r="Z1908" s="49">
        <v>0.57999999999999996</v>
      </c>
      <c r="AA1908" s="49">
        <v>6.09</v>
      </c>
      <c r="AB1908" s="49">
        <v>10.81</v>
      </c>
      <c r="AC1908" s="49">
        <v>0.26</v>
      </c>
      <c r="AD1908" s="49">
        <v>2.39</v>
      </c>
      <c r="AE1908" s="312"/>
      <c r="AF1908" s="161" t="s">
        <v>1746</v>
      </c>
      <c r="AG1908" s="318">
        <v>30</v>
      </c>
      <c r="AH1908" s="318">
        <v>15</v>
      </c>
      <c r="AI1908" s="318"/>
      <c r="AJ1908" s="318"/>
      <c r="AK1908" s="318"/>
      <c r="AL1908" s="318"/>
      <c r="AM1908" s="318"/>
      <c r="AN1908" s="318"/>
      <c r="AO1908" s="318"/>
      <c r="AP1908" s="318"/>
      <c r="AQ1908" s="318"/>
      <c r="AR1908" s="318"/>
      <c r="AS1908" s="318"/>
      <c r="AT1908" s="318"/>
      <c r="AU1908" s="318"/>
      <c r="AV1908" s="318"/>
      <c r="AW1908" s="318"/>
      <c r="AX1908" s="318"/>
      <c r="AY1908" s="318"/>
      <c r="AZ1908" s="318"/>
      <c r="BA1908" s="318"/>
      <c r="BB1908" s="318"/>
      <c r="BC1908" s="318"/>
      <c r="BD1908" s="318"/>
      <c r="BE1908" s="497"/>
      <c r="BF1908" s="497"/>
      <c r="BG1908" s="497"/>
      <c r="BH1908" s="497"/>
      <c r="BI1908" s="497"/>
      <c r="BJ1908" s="497"/>
      <c r="BK1908" s="497"/>
      <c r="BL1908" s="497"/>
      <c r="BM1908" s="497"/>
      <c r="BN1908" s="497"/>
      <c r="BO1908" s="497"/>
      <c r="BP1908" s="306"/>
      <c r="BQ1908" s="496"/>
      <c r="BR1908" s="496"/>
      <c r="BS1908" s="496"/>
      <c r="BT1908" s="496"/>
      <c r="BU1908" s="496"/>
      <c r="BV1908" s="496"/>
    </row>
    <row r="1909" spans="1:74" s="52" customFormat="1" ht="12.75">
      <c r="A1909" s="45">
        <v>2670.080468178493</v>
      </c>
      <c r="B1909" s="46" t="s">
        <v>360</v>
      </c>
      <c r="C1909" s="47" t="s">
        <v>307</v>
      </c>
      <c r="D1909" s="48">
        <v>61.124141440717842</v>
      </c>
      <c r="E1909" s="49">
        <v>39.938630000000003</v>
      </c>
      <c r="F1909" s="49">
        <v>2.8500000000000001E-2</v>
      </c>
      <c r="G1909" s="49">
        <v>16.317489999999999</v>
      </c>
      <c r="H1909" s="49">
        <v>0.3448</v>
      </c>
      <c r="I1909" s="49">
        <v>0.21079999999999999</v>
      </c>
      <c r="J1909" s="49">
        <v>44.418379999999999</v>
      </c>
      <c r="K1909" s="49">
        <v>0.2331</v>
      </c>
      <c r="L1909" s="49">
        <v>101.49169999999999</v>
      </c>
      <c r="M1909" s="47"/>
      <c r="N1909" s="50">
        <v>0.99526914996033156</v>
      </c>
      <c r="O1909" s="50">
        <v>5.6152313529322332E-4</v>
      </c>
      <c r="P1909" s="50">
        <v>0.34006092238378133</v>
      </c>
      <c r="Q1909" s="50">
        <v>6.9112806472972051E-3</v>
      </c>
      <c r="R1909" s="50">
        <v>4.4494233029619855E-3</v>
      </c>
      <c r="S1909" s="50">
        <v>1.6501318236861955</v>
      </c>
      <c r="T1909" s="50">
        <v>6.2236806532208972E-3</v>
      </c>
      <c r="U1909" s="50">
        <v>3.0036078037690817</v>
      </c>
      <c r="V1909" s="51">
        <v>82.913166422935774</v>
      </c>
      <c r="X1909" s="49">
        <v>0.25</v>
      </c>
      <c r="Y1909" s="49">
        <v>67.84</v>
      </c>
      <c r="Z1909" s="49">
        <v>0.57999999999999996</v>
      </c>
      <c r="AA1909" s="49">
        <v>5.75</v>
      </c>
      <c r="AB1909" s="49">
        <v>10.84</v>
      </c>
      <c r="AC1909" s="49">
        <v>0.26</v>
      </c>
      <c r="AD1909" s="49">
        <v>2.4300000000000002</v>
      </c>
      <c r="AE1909" s="312"/>
      <c r="AF1909" s="161" t="s">
        <v>1746</v>
      </c>
      <c r="AG1909" s="318">
        <v>30</v>
      </c>
      <c r="AH1909" s="318">
        <v>15</v>
      </c>
      <c r="AI1909" s="318"/>
      <c r="AJ1909" s="318"/>
      <c r="AK1909" s="318"/>
      <c r="AL1909" s="318"/>
      <c r="AM1909" s="318"/>
      <c r="AN1909" s="318"/>
      <c r="AO1909" s="318"/>
      <c r="AP1909" s="318"/>
      <c r="AQ1909" s="318"/>
      <c r="AR1909" s="318"/>
      <c r="AS1909" s="318"/>
      <c r="AT1909" s="318"/>
      <c r="AU1909" s="318"/>
      <c r="AV1909" s="318"/>
      <c r="AW1909" s="318"/>
      <c r="AX1909" s="318"/>
      <c r="AY1909" s="318"/>
      <c r="AZ1909" s="318"/>
      <c r="BA1909" s="318"/>
      <c r="BB1909" s="318"/>
      <c r="BC1909" s="318"/>
      <c r="BD1909" s="318"/>
      <c r="BE1909" s="497"/>
      <c r="BF1909" s="497"/>
      <c r="BG1909" s="497"/>
      <c r="BH1909" s="497"/>
      <c r="BI1909" s="497"/>
      <c r="BJ1909" s="497"/>
      <c r="BK1909" s="497"/>
      <c r="BL1909" s="497"/>
      <c r="BM1909" s="497"/>
      <c r="BN1909" s="497"/>
      <c r="BO1909" s="497"/>
      <c r="BP1909" s="306"/>
      <c r="BQ1909" s="496"/>
      <c r="BR1909" s="496"/>
      <c r="BS1909" s="496"/>
      <c r="BT1909" s="496"/>
      <c r="BU1909" s="496"/>
      <c r="BV1909" s="496"/>
    </row>
    <row r="1910" spans="1:74" s="52" customFormat="1" ht="12.75">
      <c r="A1910" s="45">
        <v>2670.080468178493</v>
      </c>
      <c r="B1910" s="46" t="s">
        <v>360</v>
      </c>
      <c r="C1910" s="47" t="s">
        <v>307</v>
      </c>
      <c r="D1910" s="48">
        <v>65.490141440717849</v>
      </c>
      <c r="E1910" s="49">
        <v>39.709269999999997</v>
      </c>
      <c r="F1910" s="49">
        <v>3.32E-2</v>
      </c>
      <c r="G1910" s="49">
        <v>16.23789</v>
      </c>
      <c r="H1910" s="49">
        <v>0.3674</v>
      </c>
      <c r="I1910" s="49">
        <v>0.1996</v>
      </c>
      <c r="J1910" s="49">
        <v>44.188339999999997</v>
      </c>
      <c r="K1910" s="49">
        <v>0.23419999999999999</v>
      </c>
      <c r="L1910" s="49">
        <v>100.9699</v>
      </c>
      <c r="M1910" s="47"/>
      <c r="N1910" s="50">
        <v>0.99480416448962061</v>
      </c>
      <c r="O1910" s="50">
        <v>6.5759604143959382E-4</v>
      </c>
      <c r="P1910" s="50">
        <v>0.34019762743748361</v>
      </c>
      <c r="Q1910" s="50">
        <v>7.4033577436370401E-3</v>
      </c>
      <c r="R1910" s="50">
        <v>4.2353759636698232E-3</v>
      </c>
      <c r="S1910" s="50">
        <v>1.6502962922911451</v>
      </c>
      <c r="T1910" s="50">
        <v>6.286229460504591E-3</v>
      </c>
      <c r="U1910" s="50">
        <v>3.0038806434274998</v>
      </c>
      <c r="V1910" s="51">
        <v>82.908883867182865</v>
      </c>
      <c r="X1910" s="49">
        <v>0.25</v>
      </c>
      <c r="Y1910" s="49">
        <v>59.65</v>
      </c>
      <c r="Z1910" s="49">
        <v>0.57999999999999996</v>
      </c>
      <c r="AA1910" s="49">
        <v>5.45</v>
      </c>
      <c r="AB1910" s="49">
        <v>11.27</v>
      </c>
      <c r="AC1910" s="49">
        <v>0.26</v>
      </c>
      <c r="AD1910" s="49">
        <v>2.4</v>
      </c>
      <c r="AE1910" s="312"/>
      <c r="AF1910" s="161" t="s">
        <v>1746</v>
      </c>
      <c r="AG1910" s="318">
        <v>30</v>
      </c>
      <c r="AH1910" s="318">
        <v>15</v>
      </c>
      <c r="AI1910" s="318"/>
      <c r="AJ1910" s="318"/>
      <c r="AK1910" s="318"/>
      <c r="AL1910" s="318"/>
      <c r="AM1910" s="318"/>
      <c r="AN1910" s="318"/>
      <c r="AO1910" s="318"/>
      <c r="AP1910" s="318"/>
      <c r="AQ1910" s="318"/>
      <c r="AR1910" s="318"/>
      <c r="AS1910" s="318"/>
      <c r="AT1910" s="318"/>
      <c r="AU1910" s="318"/>
      <c r="AV1910" s="318"/>
      <c r="AW1910" s="318"/>
      <c r="AX1910" s="318"/>
      <c r="AY1910" s="318"/>
      <c r="AZ1910" s="318"/>
      <c r="BA1910" s="318"/>
      <c r="BB1910" s="318"/>
      <c r="BC1910" s="318"/>
      <c r="BD1910" s="318"/>
      <c r="BE1910" s="497"/>
      <c r="BF1910" s="497"/>
      <c r="BG1910" s="497"/>
      <c r="BH1910" s="497"/>
      <c r="BI1910" s="497"/>
      <c r="BJ1910" s="497"/>
      <c r="BK1910" s="497"/>
      <c r="BL1910" s="497"/>
      <c r="BM1910" s="497"/>
      <c r="BN1910" s="497"/>
      <c r="BO1910" s="497"/>
      <c r="BP1910" s="306"/>
      <c r="BQ1910" s="496"/>
      <c r="BR1910" s="496"/>
      <c r="BS1910" s="496"/>
      <c r="BT1910" s="496"/>
      <c r="BU1910" s="496"/>
      <c r="BV1910" s="496"/>
    </row>
    <row r="1911" spans="1:74" s="52" customFormat="1" ht="12.75">
      <c r="A1911" s="45">
        <v>2670.080468178493</v>
      </c>
      <c r="B1911" s="46" t="s">
        <v>360</v>
      </c>
      <c r="C1911" s="47" t="s">
        <v>307</v>
      </c>
      <c r="D1911" s="48">
        <v>69.856141440717849</v>
      </c>
      <c r="E1911" s="49">
        <v>39.878799999999998</v>
      </c>
      <c r="F1911" s="49">
        <v>3.1800000000000002E-2</v>
      </c>
      <c r="G1911" s="49">
        <v>16.198090000000001</v>
      </c>
      <c r="H1911" s="49">
        <v>0.34960000000000002</v>
      </c>
      <c r="I1911" s="49">
        <v>0.22309999999999999</v>
      </c>
      <c r="J1911" s="49">
        <v>44.338360000000002</v>
      </c>
      <c r="K1911" s="49">
        <v>0.23810000000000001</v>
      </c>
      <c r="L1911" s="49">
        <v>101.25785</v>
      </c>
      <c r="M1911" s="47"/>
      <c r="N1911" s="50">
        <v>0.99570951360058557</v>
      </c>
      <c r="O1911" s="50">
        <v>6.2775923491197917E-4</v>
      </c>
      <c r="P1911" s="50">
        <v>0.33822863812831294</v>
      </c>
      <c r="Q1911" s="50">
        <v>7.0211118495161519E-3</v>
      </c>
      <c r="R1911" s="50">
        <v>4.7181949861593532E-3</v>
      </c>
      <c r="S1911" s="50">
        <v>1.6503602167470059</v>
      </c>
      <c r="T1911" s="50">
        <v>6.3695333830984836E-3</v>
      </c>
      <c r="U1911" s="50">
        <v>3.0030349679295907</v>
      </c>
      <c r="V1911" s="51">
        <v>82.991525005327489</v>
      </c>
      <c r="X1911" s="49">
        <v>0.25</v>
      </c>
      <c r="Y1911" s="49">
        <v>61.72</v>
      </c>
      <c r="Z1911" s="49">
        <v>0.57999999999999996</v>
      </c>
      <c r="AA1911" s="49">
        <v>5.64</v>
      </c>
      <c r="AB1911" s="49">
        <v>10.24</v>
      </c>
      <c r="AC1911" s="49">
        <v>0.26</v>
      </c>
      <c r="AD1911" s="49">
        <v>2.38</v>
      </c>
      <c r="AE1911" s="312"/>
      <c r="AF1911" s="161" t="s">
        <v>1746</v>
      </c>
      <c r="AG1911" s="318">
        <v>30</v>
      </c>
      <c r="AH1911" s="318">
        <v>15</v>
      </c>
      <c r="AI1911" s="318"/>
      <c r="AJ1911" s="318"/>
      <c r="AK1911" s="318"/>
      <c r="AL1911" s="318"/>
      <c r="AM1911" s="318"/>
      <c r="AN1911" s="318"/>
      <c r="AO1911" s="318"/>
      <c r="AP1911" s="318"/>
      <c r="AQ1911" s="318"/>
      <c r="AR1911" s="318"/>
      <c r="AS1911" s="318"/>
      <c r="AT1911" s="318"/>
      <c r="AU1911" s="318"/>
      <c r="AV1911" s="318"/>
      <c r="AW1911" s="318"/>
      <c r="AX1911" s="318"/>
      <c r="AY1911" s="318"/>
      <c r="AZ1911" s="318"/>
      <c r="BA1911" s="318"/>
      <c r="BB1911" s="318"/>
      <c r="BC1911" s="318"/>
      <c r="BD1911" s="318"/>
      <c r="BE1911" s="497"/>
      <c r="BF1911" s="497"/>
      <c r="BG1911" s="497"/>
      <c r="BH1911" s="497"/>
      <c r="BI1911" s="497"/>
      <c r="BJ1911" s="497"/>
      <c r="BK1911" s="497"/>
      <c r="BL1911" s="497"/>
      <c r="BM1911" s="497"/>
      <c r="BN1911" s="497"/>
      <c r="BO1911" s="497"/>
      <c r="BP1911" s="306"/>
      <c r="BQ1911" s="496"/>
      <c r="BR1911" s="496"/>
      <c r="BS1911" s="496"/>
      <c r="BT1911" s="496"/>
      <c r="BU1911" s="496"/>
      <c r="BV1911" s="496"/>
    </row>
    <row r="1912" spans="1:74" s="52" customFormat="1" ht="12.75">
      <c r="A1912" s="45">
        <v>2670.080468178493</v>
      </c>
      <c r="B1912" s="46" t="s">
        <v>360</v>
      </c>
      <c r="C1912" s="47" t="s">
        <v>307</v>
      </c>
      <c r="D1912" s="48">
        <v>74.222141440717849</v>
      </c>
      <c r="E1912" s="49">
        <v>39.799019999999999</v>
      </c>
      <c r="F1912" s="49">
        <v>1.5299999999999999E-2</v>
      </c>
      <c r="G1912" s="49">
        <v>16.198090000000001</v>
      </c>
      <c r="H1912" s="49">
        <v>0.36159999999999998</v>
      </c>
      <c r="I1912" s="49">
        <v>0.19420000000000001</v>
      </c>
      <c r="J1912" s="49">
        <v>44.44838</v>
      </c>
      <c r="K1912" s="49">
        <v>0.2268</v>
      </c>
      <c r="L1912" s="49">
        <v>101.24339000000001</v>
      </c>
      <c r="M1912" s="47"/>
      <c r="N1912" s="50">
        <v>0.99409987849952575</v>
      </c>
      <c r="O1912" s="50">
        <v>3.0215131475576921E-4</v>
      </c>
      <c r="P1912" s="50">
        <v>0.33835877513543228</v>
      </c>
      <c r="Q1912" s="50">
        <v>7.2649052853130426E-3</v>
      </c>
      <c r="R1912" s="50">
        <v>4.1085881313962461E-3</v>
      </c>
      <c r="S1912" s="50">
        <v>1.6550919446953674</v>
      </c>
      <c r="T1912" s="50">
        <v>6.0695758091720703E-3</v>
      </c>
      <c r="U1912" s="50">
        <v>3.0052958188709624</v>
      </c>
      <c r="V1912" s="51">
        <v>83.026479071218191</v>
      </c>
      <c r="X1912" s="49">
        <v>0.25</v>
      </c>
      <c r="Y1912" s="49">
        <v>129.38</v>
      </c>
      <c r="Z1912" s="49">
        <v>0.57999999999999996</v>
      </c>
      <c r="AA1912" s="49">
        <v>5.56</v>
      </c>
      <c r="AB1912" s="49">
        <v>11.6</v>
      </c>
      <c r="AC1912" s="49">
        <v>0.26</v>
      </c>
      <c r="AD1912" s="49">
        <v>2.4900000000000002</v>
      </c>
      <c r="AE1912" s="312"/>
      <c r="AF1912" s="161" t="s">
        <v>1746</v>
      </c>
      <c r="AG1912" s="318">
        <v>30</v>
      </c>
      <c r="AH1912" s="318">
        <v>15</v>
      </c>
      <c r="AI1912" s="318"/>
      <c r="AJ1912" s="318"/>
      <c r="AK1912" s="318"/>
      <c r="AL1912" s="318"/>
      <c r="AM1912" s="318"/>
      <c r="AN1912" s="318"/>
      <c r="AO1912" s="318"/>
      <c r="AP1912" s="318"/>
      <c r="AQ1912" s="318"/>
      <c r="AR1912" s="318"/>
      <c r="AS1912" s="318"/>
      <c r="AT1912" s="318"/>
      <c r="AU1912" s="318"/>
      <c r="AV1912" s="318"/>
      <c r="AW1912" s="318"/>
      <c r="AX1912" s="318"/>
      <c r="AY1912" s="318"/>
      <c r="AZ1912" s="318"/>
      <c r="BA1912" s="318"/>
      <c r="BB1912" s="318"/>
      <c r="BC1912" s="318"/>
      <c r="BD1912" s="318"/>
      <c r="BE1912" s="497"/>
      <c r="BF1912" s="497"/>
      <c r="BG1912" s="497"/>
      <c r="BH1912" s="497"/>
      <c r="BI1912" s="497"/>
      <c r="BJ1912" s="497"/>
      <c r="BK1912" s="497"/>
      <c r="BL1912" s="497"/>
      <c r="BM1912" s="497"/>
      <c r="BN1912" s="497"/>
      <c r="BO1912" s="497"/>
      <c r="BP1912" s="306"/>
      <c r="BQ1912" s="496"/>
      <c r="BR1912" s="496"/>
      <c r="BS1912" s="496"/>
      <c r="BT1912" s="496"/>
      <c r="BU1912" s="496"/>
      <c r="BV1912" s="496"/>
    </row>
    <row r="1913" spans="1:74" s="52" customFormat="1" ht="12.75">
      <c r="A1913" s="45">
        <v>2670.080468178493</v>
      </c>
      <c r="B1913" s="46" t="s">
        <v>360</v>
      </c>
      <c r="C1913" s="47" t="s">
        <v>307</v>
      </c>
      <c r="D1913" s="48">
        <v>78.588141440717848</v>
      </c>
      <c r="E1913" s="49">
        <v>39.868830000000003</v>
      </c>
      <c r="F1913" s="49">
        <v>3.2800000000000003E-2</v>
      </c>
      <c r="G1913" s="49">
        <v>16.20804</v>
      </c>
      <c r="H1913" s="49">
        <v>0.30680000000000002</v>
      </c>
      <c r="I1913" s="49">
        <v>0.2283</v>
      </c>
      <c r="J1913" s="49">
        <v>44.308349999999997</v>
      </c>
      <c r="K1913" s="49">
        <v>0.2407</v>
      </c>
      <c r="L1913" s="49">
        <v>101.19382000000002</v>
      </c>
      <c r="M1913" s="47"/>
      <c r="N1913" s="50">
        <v>0.99596552153448914</v>
      </c>
      <c r="O1913" s="50">
        <v>6.4782853280078941E-4</v>
      </c>
      <c r="P1913" s="50">
        <v>0.33860807212747784</v>
      </c>
      <c r="Q1913" s="50">
        <v>6.164673229825268E-3</v>
      </c>
      <c r="R1913" s="50">
        <v>4.8306154270951959E-3</v>
      </c>
      <c r="S1913" s="50">
        <v>1.6500797570542238</v>
      </c>
      <c r="T1913" s="50">
        <v>6.4423534939968812E-3</v>
      </c>
      <c r="U1913" s="50">
        <v>3.0027388213999093</v>
      </c>
      <c r="V1913" s="51">
        <v>82.973291878252851</v>
      </c>
      <c r="X1913" s="49">
        <v>0.25</v>
      </c>
      <c r="Y1913" s="49">
        <v>60.47</v>
      </c>
      <c r="Z1913" s="49">
        <v>0.57999999999999996</v>
      </c>
      <c r="AA1913" s="49">
        <v>6.5</v>
      </c>
      <c r="AB1913" s="49">
        <v>10</v>
      </c>
      <c r="AC1913" s="49">
        <v>0.26</v>
      </c>
      <c r="AD1913" s="49">
        <v>2.34</v>
      </c>
      <c r="AE1913" s="312"/>
      <c r="AF1913" s="161" t="s">
        <v>1746</v>
      </c>
      <c r="AG1913" s="318">
        <v>30</v>
      </c>
      <c r="AH1913" s="318">
        <v>15</v>
      </c>
      <c r="AI1913" s="318"/>
      <c r="AJ1913" s="318"/>
      <c r="AK1913" s="318"/>
      <c r="AL1913" s="318"/>
      <c r="AM1913" s="318"/>
      <c r="AN1913" s="318"/>
      <c r="AO1913" s="318"/>
      <c r="AP1913" s="318"/>
      <c r="AQ1913" s="318"/>
      <c r="AR1913" s="318"/>
      <c r="AS1913" s="318"/>
      <c r="AT1913" s="318"/>
      <c r="AU1913" s="318"/>
      <c r="AV1913" s="318"/>
      <c r="AW1913" s="318"/>
      <c r="AX1913" s="318"/>
      <c r="AY1913" s="318"/>
      <c r="AZ1913" s="318"/>
      <c r="BA1913" s="318"/>
      <c r="BB1913" s="318"/>
      <c r="BC1913" s="318"/>
      <c r="BD1913" s="318"/>
      <c r="BE1913" s="497"/>
      <c r="BF1913" s="497"/>
      <c r="BG1913" s="497"/>
      <c r="BH1913" s="497"/>
      <c r="BI1913" s="497"/>
      <c r="BJ1913" s="497"/>
      <c r="BK1913" s="497"/>
      <c r="BL1913" s="497"/>
      <c r="BM1913" s="497"/>
      <c r="BN1913" s="497"/>
      <c r="BO1913" s="497"/>
      <c r="BP1913" s="306"/>
      <c r="BQ1913" s="496"/>
      <c r="BR1913" s="496"/>
      <c r="BS1913" s="496"/>
      <c r="BT1913" s="496"/>
      <c r="BU1913" s="496"/>
      <c r="BV1913" s="496"/>
    </row>
    <row r="1914" spans="1:74" s="52" customFormat="1" ht="12.75">
      <c r="A1914" s="45">
        <v>2670.080468178493</v>
      </c>
      <c r="B1914" s="46" t="s">
        <v>360</v>
      </c>
      <c r="C1914" s="47" t="s">
        <v>307</v>
      </c>
      <c r="D1914" s="48">
        <v>82.954141440717848</v>
      </c>
      <c r="E1914" s="49">
        <v>39.998469999999998</v>
      </c>
      <c r="F1914" s="49">
        <v>5.2600000000000001E-2</v>
      </c>
      <c r="G1914" s="49">
        <v>16.138390000000001</v>
      </c>
      <c r="H1914" s="49">
        <v>0.35570000000000002</v>
      </c>
      <c r="I1914" s="49">
        <v>0.2016</v>
      </c>
      <c r="J1914" s="49">
        <v>44.468380000000003</v>
      </c>
      <c r="K1914" s="49">
        <v>0.2397</v>
      </c>
      <c r="L1914" s="49">
        <v>101.45483999999999</v>
      </c>
      <c r="M1914" s="47"/>
      <c r="N1914" s="50">
        <v>0.99607993212672186</v>
      </c>
      <c r="O1914" s="50">
        <v>1.035647522285981E-3</v>
      </c>
      <c r="P1914" s="50">
        <v>0.33609883855317324</v>
      </c>
      <c r="Q1914" s="50">
        <v>7.1248966461698541E-3</v>
      </c>
      <c r="R1914" s="50">
        <v>4.2523311544316765E-3</v>
      </c>
      <c r="S1914" s="50">
        <v>1.6508615975281498</v>
      </c>
      <c r="T1914" s="50">
        <v>6.3955292977741123E-3</v>
      </c>
      <c r="U1914" s="50">
        <v>3.0018487728287067</v>
      </c>
      <c r="V1914" s="51">
        <v>83.084774490224561</v>
      </c>
      <c r="X1914" s="49">
        <v>0.25</v>
      </c>
      <c r="Y1914" s="49">
        <v>36.86</v>
      </c>
      <c r="Z1914" s="49">
        <v>0.57999999999999996</v>
      </c>
      <c r="AA1914" s="49">
        <v>5.59</v>
      </c>
      <c r="AB1914" s="49">
        <v>10.99</v>
      </c>
      <c r="AC1914" s="49">
        <v>0.25</v>
      </c>
      <c r="AD1914" s="49">
        <v>2.35</v>
      </c>
      <c r="AE1914" s="312"/>
      <c r="AF1914" s="161" t="s">
        <v>1746</v>
      </c>
      <c r="AG1914" s="318">
        <v>30</v>
      </c>
      <c r="AH1914" s="318">
        <v>15</v>
      </c>
      <c r="AI1914" s="318"/>
      <c r="AJ1914" s="318"/>
      <c r="AK1914" s="318"/>
      <c r="AL1914" s="318"/>
      <c r="AM1914" s="318"/>
      <c r="AN1914" s="318"/>
      <c r="AO1914" s="318"/>
      <c r="AP1914" s="318"/>
      <c r="AQ1914" s="318"/>
      <c r="AR1914" s="318"/>
      <c r="AS1914" s="318"/>
      <c r="AT1914" s="318"/>
      <c r="AU1914" s="318"/>
      <c r="AV1914" s="318"/>
      <c r="AW1914" s="318"/>
      <c r="AX1914" s="318"/>
      <c r="AY1914" s="318"/>
      <c r="AZ1914" s="318"/>
      <c r="BA1914" s="318"/>
      <c r="BB1914" s="318"/>
      <c r="BC1914" s="318"/>
      <c r="BD1914" s="318"/>
      <c r="BE1914" s="497"/>
      <c r="BF1914" s="497"/>
      <c r="BG1914" s="497"/>
      <c r="BH1914" s="497"/>
      <c r="BI1914" s="497"/>
      <c r="BJ1914" s="497"/>
      <c r="BK1914" s="497"/>
      <c r="BL1914" s="497"/>
      <c r="BM1914" s="497"/>
      <c r="BN1914" s="497"/>
      <c r="BO1914" s="497"/>
      <c r="BP1914" s="306"/>
      <c r="BQ1914" s="496"/>
      <c r="BR1914" s="496"/>
      <c r="BS1914" s="496"/>
      <c r="BT1914" s="496"/>
      <c r="BU1914" s="496"/>
      <c r="BV1914" s="496"/>
    </row>
    <row r="1915" spans="1:74" s="52" customFormat="1" ht="12.75">
      <c r="A1915" s="45">
        <v>2670.080468178493</v>
      </c>
      <c r="B1915" s="46" t="s">
        <v>360</v>
      </c>
      <c r="C1915" s="47" t="s">
        <v>307</v>
      </c>
      <c r="D1915" s="48">
        <v>87.320141440717848</v>
      </c>
      <c r="E1915" s="49">
        <v>39.739190000000001</v>
      </c>
      <c r="F1915" s="49">
        <v>4.0399999999999998E-2</v>
      </c>
      <c r="G1915" s="49">
        <v>16.23789</v>
      </c>
      <c r="H1915" s="49">
        <v>0.35270000000000001</v>
      </c>
      <c r="I1915" s="49">
        <v>0.2039</v>
      </c>
      <c r="J1915" s="49">
        <v>44.508389999999999</v>
      </c>
      <c r="K1915" s="49">
        <v>0.22850000000000001</v>
      </c>
      <c r="L1915" s="49">
        <v>101.31097</v>
      </c>
      <c r="M1915" s="47"/>
      <c r="N1915" s="50">
        <v>0.99219963089488006</v>
      </c>
      <c r="O1915" s="50">
        <v>7.9751127301966567E-4</v>
      </c>
      <c r="P1915" s="50">
        <v>0.33905147613604636</v>
      </c>
      <c r="Q1915" s="50">
        <v>7.0831983343827461E-3</v>
      </c>
      <c r="R1915" s="50">
        <v>4.3120423292659213E-3</v>
      </c>
      <c r="S1915" s="50">
        <v>1.6566489167933691</v>
      </c>
      <c r="T1915" s="50">
        <v>6.1125707981167397E-3</v>
      </c>
      <c r="U1915" s="50">
        <v>3.0062053465590806</v>
      </c>
      <c r="V1915" s="51">
        <v>83.010902972346216</v>
      </c>
      <c r="X1915" s="49">
        <v>0.25</v>
      </c>
      <c r="Y1915" s="49">
        <v>49.46</v>
      </c>
      <c r="Z1915" s="49">
        <v>0.57999999999999996</v>
      </c>
      <c r="AA1915" s="49">
        <v>5.69</v>
      </c>
      <c r="AB1915" s="49">
        <v>11.14</v>
      </c>
      <c r="AC1915" s="49">
        <v>0.25</v>
      </c>
      <c r="AD1915" s="49">
        <v>2.4500000000000002</v>
      </c>
      <c r="AE1915" s="312"/>
      <c r="AF1915" s="161" t="s">
        <v>1746</v>
      </c>
      <c r="AG1915" s="318">
        <v>30</v>
      </c>
      <c r="AH1915" s="318">
        <v>15</v>
      </c>
      <c r="AI1915" s="318"/>
      <c r="AJ1915" s="318"/>
      <c r="AK1915" s="318"/>
      <c r="AL1915" s="318"/>
      <c r="AM1915" s="318"/>
      <c r="AN1915" s="318"/>
      <c r="AO1915" s="318"/>
      <c r="AP1915" s="318"/>
      <c r="AQ1915" s="318"/>
      <c r="AR1915" s="318"/>
      <c r="AS1915" s="318"/>
      <c r="AT1915" s="318"/>
      <c r="AU1915" s="318"/>
      <c r="AV1915" s="318"/>
      <c r="AW1915" s="318"/>
      <c r="AX1915" s="318"/>
      <c r="AY1915" s="318"/>
      <c r="AZ1915" s="318"/>
      <c r="BA1915" s="318"/>
      <c r="BB1915" s="318"/>
      <c r="BC1915" s="318"/>
      <c r="BD1915" s="318"/>
      <c r="BE1915" s="497"/>
      <c r="BF1915" s="497"/>
      <c r="BG1915" s="497"/>
      <c r="BH1915" s="497"/>
      <c r="BI1915" s="497"/>
      <c r="BJ1915" s="497"/>
      <c r="BK1915" s="497"/>
      <c r="BL1915" s="497"/>
      <c r="BM1915" s="497"/>
      <c r="BN1915" s="497"/>
      <c r="BO1915" s="497"/>
      <c r="BP1915" s="306"/>
      <c r="BQ1915" s="496"/>
      <c r="BR1915" s="496"/>
      <c r="BS1915" s="496"/>
      <c r="BT1915" s="496"/>
      <c r="BU1915" s="496"/>
      <c r="BV1915" s="496"/>
    </row>
    <row r="1916" spans="1:74" s="52" customFormat="1" ht="12.75">
      <c r="A1916" s="45">
        <v>2670.080468178493</v>
      </c>
      <c r="B1916" s="46" t="s">
        <v>360</v>
      </c>
      <c r="C1916" s="47" t="s">
        <v>307</v>
      </c>
      <c r="D1916" s="48">
        <v>91.686141440717847</v>
      </c>
      <c r="E1916" s="49">
        <v>39.988489999999999</v>
      </c>
      <c r="F1916" s="49">
        <v>3.7400000000000003E-2</v>
      </c>
      <c r="G1916" s="49">
        <v>16.397079999999999</v>
      </c>
      <c r="H1916" s="49">
        <v>0.34460000000000002</v>
      </c>
      <c r="I1916" s="49">
        <v>0.22070000000000001</v>
      </c>
      <c r="J1916" s="49">
        <v>44.408369999999998</v>
      </c>
      <c r="K1916" s="49">
        <v>0.2346</v>
      </c>
      <c r="L1916" s="49">
        <v>101.63123999999999</v>
      </c>
      <c r="M1916" s="47"/>
      <c r="N1916" s="50">
        <v>0.99538118287407462</v>
      </c>
      <c r="O1916" s="50">
        <v>7.3604003710151899E-4</v>
      </c>
      <c r="P1916" s="50">
        <v>0.34133194136803297</v>
      </c>
      <c r="Q1916" s="50">
        <v>6.8994359419754696E-3</v>
      </c>
      <c r="R1916" s="50">
        <v>4.6531011527742687E-3</v>
      </c>
      <c r="S1916" s="50">
        <v>1.6478884113859333</v>
      </c>
      <c r="T1916" s="50">
        <v>6.256624291830091E-3</v>
      </c>
      <c r="U1916" s="50">
        <v>3.003146737051722</v>
      </c>
      <c r="V1916" s="51">
        <v>82.840918508827968</v>
      </c>
      <c r="X1916" s="49">
        <v>0.25</v>
      </c>
      <c r="Y1916" s="49">
        <v>53.55</v>
      </c>
      <c r="Z1916" s="49">
        <v>0.57999999999999996</v>
      </c>
      <c r="AA1916" s="49">
        <v>5.71</v>
      </c>
      <c r="AB1916" s="49">
        <v>10.56</v>
      </c>
      <c r="AC1916" s="49">
        <v>0.26</v>
      </c>
      <c r="AD1916" s="49">
        <v>2.39</v>
      </c>
      <c r="AE1916" s="312"/>
      <c r="AF1916" s="161" t="s">
        <v>1746</v>
      </c>
      <c r="AG1916" s="318">
        <v>30</v>
      </c>
      <c r="AH1916" s="318">
        <v>15</v>
      </c>
      <c r="AI1916" s="318"/>
      <c r="AJ1916" s="318"/>
      <c r="AK1916" s="318"/>
      <c r="AL1916" s="318"/>
      <c r="AM1916" s="318"/>
      <c r="AN1916" s="318"/>
      <c r="AO1916" s="318"/>
      <c r="AP1916" s="318"/>
      <c r="AQ1916" s="318"/>
      <c r="AR1916" s="318"/>
      <c r="AS1916" s="318"/>
      <c r="AT1916" s="318"/>
      <c r="AU1916" s="318"/>
      <c r="AV1916" s="318"/>
      <c r="AW1916" s="318"/>
      <c r="AX1916" s="318"/>
      <c r="AY1916" s="318"/>
      <c r="AZ1916" s="318"/>
      <c r="BA1916" s="318"/>
      <c r="BB1916" s="318"/>
      <c r="BC1916" s="318"/>
      <c r="BD1916" s="318"/>
      <c r="BE1916" s="497"/>
      <c r="BF1916" s="497"/>
      <c r="BG1916" s="497"/>
      <c r="BH1916" s="497"/>
      <c r="BI1916" s="497"/>
      <c r="BJ1916" s="497"/>
      <c r="BK1916" s="497"/>
      <c r="BL1916" s="497"/>
      <c r="BM1916" s="497"/>
      <c r="BN1916" s="497"/>
      <c r="BO1916" s="497"/>
      <c r="BP1916" s="306"/>
      <c r="BQ1916" s="496"/>
      <c r="BR1916" s="496"/>
      <c r="BS1916" s="496"/>
      <c r="BT1916" s="496"/>
      <c r="BU1916" s="496"/>
      <c r="BV1916" s="496"/>
    </row>
    <row r="1917" spans="1:74" s="52" customFormat="1" ht="12.75">
      <c r="A1917" s="45">
        <v>2670.080468178493</v>
      </c>
      <c r="B1917" s="46" t="s">
        <v>360</v>
      </c>
      <c r="C1917" s="47" t="s">
        <v>307</v>
      </c>
      <c r="D1917" s="48">
        <v>96.052141440717847</v>
      </c>
      <c r="E1917" s="49">
        <v>39.948610000000002</v>
      </c>
      <c r="F1917" s="49">
        <v>6.4999999999999997E-3</v>
      </c>
      <c r="G1917" s="49">
        <v>16.138390000000001</v>
      </c>
      <c r="H1917" s="49">
        <v>0.35439999999999999</v>
      </c>
      <c r="I1917" s="49">
        <v>0.1709</v>
      </c>
      <c r="J1917" s="49">
        <v>44.418379999999999</v>
      </c>
      <c r="K1917" s="49">
        <v>0.23719999999999999</v>
      </c>
      <c r="L1917" s="49">
        <v>101.27438000000001</v>
      </c>
      <c r="M1917" s="47"/>
      <c r="N1917" s="50">
        <v>0.99678270558721871</v>
      </c>
      <c r="O1917" s="50">
        <v>1.2822939499627044E-4</v>
      </c>
      <c r="P1917" s="50">
        <v>0.33675575156728038</v>
      </c>
      <c r="Q1917" s="50">
        <v>7.1127317026114956E-3</v>
      </c>
      <c r="R1917" s="50">
        <v>3.6118243656040288E-3</v>
      </c>
      <c r="S1917" s="50">
        <v>1.6522283973459135</v>
      </c>
      <c r="T1917" s="50">
        <v>6.3411956591644366E-3</v>
      </c>
      <c r="U1917" s="50">
        <v>3.0029608356227886</v>
      </c>
      <c r="V1917" s="51">
        <v>83.068957500174761</v>
      </c>
      <c r="X1917" s="49">
        <v>0.25</v>
      </c>
      <c r="Y1917" s="49">
        <v>308.18</v>
      </c>
      <c r="Z1917" s="49">
        <v>0.59</v>
      </c>
      <c r="AA1917" s="49">
        <v>5.51</v>
      </c>
      <c r="AB1917" s="49">
        <v>12.96</v>
      </c>
      <c r="AC1917" s="49">
        <v>0.26</v>
      </c>
      <c r="AD1917" s="49">
        <v>2.4</v>
      </c>
      <c r="AE1917" s="312"/>
      <c r="AF1917" s="161" t="s">
        <v>1746</v>
      </c>
      <c r="AG1917" s="318">
        <v>30</v>
      </c>
      <c r="AH1917" s="318">
        <v>15</v>
      </c>
      <c r="AI1917" s="318"/>
      <c r="AJ1917" s="318"/>
      <c r="AK1917" s="318"/>
      <c r="AL1917" s="318"/>
      <c r="AM1917" s="318"/>
      <c r="AN1917" s="318"/>
      <c r="AO1917" s="318"/>
      <c r="AP1917" s="318"/>
      <c r="AQ1917" s="318"/>
      <c r="AR1917" s="318"/>
      <c r="AS1917" s="318"/>
      <c r="AT1917" s="318"/>
      <c r="AU1917" s="318"/>
      <c r="AV1917" s="318"/>
      <c r="AW1917" s="318"/>
      <c r="AX1917" s="318"/>
      <c r="AY1917" s="318"/>
      <c r="AZ1917" s="318"/>
      <c r="BA1917" s="318"/>
      <c r="BB1917" s="318"/>
      <c r="BC1917" s="318"/>
      <c r="BD1917" s="318"/>
      <c r="BE1917" s="497"/>
      <c r="BF1917" s="497"/>
      <c r="BG1917" s="497"/>
      <c r="BH1917" s="497"/>
      <c r="BI1917" s="497"/>
      <c r="BJ1917" s="497"/>
      <c r="BK1917" s="497"/>
      <c r="BL1917" s="497"/>
      <c r="BM1917" s="497"/>
      <c r="BN1917" s="497"/>
      <c r="BO1917" s="497"/>
      <c r="BP1917" s="306"/>
      <c r="BQ1917" s="496"/>
      <c r="BR1917" s="496"/>
      <c r="BS1917" s="496"/>
      <c r="BT1917" s="496"/>
      <c r="BU1917" s="496"/>
      <c r="BV1917" s="496"/>
    </row>
    <row r="1918" spans="1:74" s="52" customFormat="1" ht="12.75">
      <c r="A1918" s="45">
        <v>2670.080468178493</v>
      </c>
      <c r="B1918" s="46" t="s">
        <v>360</v>
      </c>
      <c r="C1918" s="47" t="s">
        <v>307</v>
      </c>
      <c r="D1918" s="48">
        <v>100.41814144071785</v>
      </c>
      <c r="E1918" s="49">
        <v>39.81897</v>
      </c>
      <c r="F1918" s="49">
        <v>2.1399999999999999E-2</v>
      </c>
      <c r="G1918" s="49">
        <v>16.28764</v>
      </c>
      <c r="H1918" s="49">
        <v>0.35510000000000003</v>
      </c>
      <c r="I1918" s="49">
        <v>0.2077</v>
      </c>
      <c r="J1918" s="49">
        <v>44.25835</v>
      </c>
      <c r="K1918" s="49">
        <v>0.2354</v>
      </c>
      <c r="L1918" s="49">
        <v>101.18456</v>
      </c>
      <c r="M1918" s="47"/>
      <c r="N1918" s="50">
        <v>0.99545981598102551</v>
      </c>
      <c r="O1918" s="50">
        <v>4.2298298716090545E-4</v>
      </c>
      <c r="P1918" s="50">
        <v>0.34052411054958998</v>
      </c>
      <c r="Q1918" s="50">
        <v>7.1404942899839273E-3</v>
      </c>
      <c r="R1918" s="50">
        <v>4.3980073140548913E-3</v>
      </c>
      <c r="S1918" s="50">
        <v>1.6494436221583157</v>
      </c>
      <c r="T1918" s="50">
        <v>6.3051847645215356E-3</v>
      </c>
      <c r="U1918" s="50">
        <v>3.0036942180446524</v>
      </c>
      <c r="V1918" s="51">
        <v>82.887958183813765</v>
      </c>
      <c r="X1918" s="49">
        <v>0.25</v>
      </c>
      <c r="Y1918" s="49">
        <v>92.08</v>
      </c>
      <c r="Z1918" s="49">
        <v>0.57999999999999996</v>
      </c>
      <c r="AA1918" s="49">
        <v>5.61</v>
      </c>
      <c r="AB1918" s="49">
        <v>10.84</v>
      </c>
      <c r="AC1918" s="49">
        <v>0.26</v>
      </c>
      <c r="AD1918" s="49">
        <v>2.4</v>
      </c>
      <c r="AE1918" s="312"/>
      <c r="AF1918" s="161" t="s">
        <v>1746</v>
      </c>
      <c r="AG1918" s="318">
        <v>30</v>
      </c>
      <c r="AH1918" s="318">
        <v>15</v>
      </c>
      <c r="AI1918" s="318"/>
      <c r="AJ1918" s="318"/>
      <c r="AK1918" s="318"/>
      <c r="AL1918" s="318"/>
      <c r="AM1918" s="318"/>
      <c r="AN1918" s="318"/>
      <c r="AO1918" s="318"/>
      <c r="AP1918" s="318"/>
      <c r="AQ1918" s="318"/>
      <c r="AR1918" s="318"/>
      <c r="AS1918" s="318"/>
      <c r="AT1918" s="318"/>
      <c r="AU1918" s="318"/>
      <c r="AV1918" s="318"/>
      <c r="AW1918" s="318"/>
      <c r="AX1918" s="318"/>
      <c r="AY1918" s="318"/>
      <c r="AZ1918" s="318"/>
      <c r="BA1918" s="318"/>
      <c r="BB1918" s="318"/>
      <c r="BC1918" s="318"/>
      <c r="BD1918" s="318"/>
      <c r="BE1918" s="497"/>
      <c r="BF1918" s="497"/>
      <c r="BG1918" s="497"/>
      <c r="BH1918" s="497"/>
      <c r="BI1918" s="497"/>
      <c r="BJ1918" s="497"/>
      <c r="BK1918" s="497"/>
      <c r="BL1918" s="497"/>
      <c r="BM1918" s="497"/>
      <c r="BN1918" s="497"/>
      <c r="BO1918" s="497"/>
      <c r="BP1918" s="306"/>
      <c r="BQ1918" s="496"/>
      <c r="BR1918" s="496"/>
      <c r="BS1918" s="496"/>
      <c r="BT1918" s="496"/>
      <c r="BU1918" s="496"/>
      <c r="BV1918" s="496"/>
    </row>
    <row r="1919" spans="1:74" s="52" customFormat="1" ht="12.75">
      <c r="A1919" s="45">
        <v>2670.080468178493</v>
      </c>
      <c r="B1919" s="46" t="s">
        <v>360</v>
      </c>
      <c r="C1919" s="47" t="s">
        <v>307</v>
      </c>
      <c r="D1919" s="48">
        <v>104.78414144071785</v>
      </c>
      <c r="E1919" s="49">
        <v>39.958579999999998</v>
      </c>
      <c r="F1919" s="49">
        <v>2.98E-2</v>
      </c>
      <c r="G1919" s="49">
        <v>16.148340000000001</v>
      </c>
      <c r="H1919" s="49">
        <v>0.35349999999999998</v>
      </c>
      <c r="I1919" s="49">
        <v>0.23139999999999999</v>
      </c>
      <c r="J1919" s="49">
        <v>44.328360000000004</v>
      </c>
      <c r="K1919" s="49">
        <v>0.23089999999999999</v>
      </c>
      <c r="L1919" s="49">
        <v>101.28088000000001</v>
      </c>
      <c r="M1919" s="47"/>
      <c r="N1919" s="50">
        <v>0.99707440223812172</v>
      </c>
      <c r="O1919" s="50">
        <v>5.879077693809881E-4</v>
      </c>
      <c r="P1919" s="50">
        <v>0.33697788428641778</v>
      </c>
      <c r="Q1919" s="50">
        <v>7.0949743699130416E-3</v>
      </c>
      <c r="R1919" s="50">
        <v>4.8906503453751337E-3</v>
      </c>
      <c r="S1919" s="50">
        <v>1.6489509230762363</v>
      </c>
      <c r="T1919" s="50">
        <v>6.1730401376710381E-3</v>
      </c>
      <c r="U1919" s="50">
        <v>3.0017497822231163</v>
      </c>
      <c r="V1919" s="51">
        <v>83.031723844424718</v>
      </c>
      <c r="X1919" s="49">
        <v>0.25</v>
      </c>
      <c r="Y1919" s="49">
        <v>64.760000000000005</v>
      </c>
      <c r="Z1919" s="49">
        <v>0.57999999999999996</v>
      </c>
      <c r="AA1919" s="49">
        <v>5.61</v>
      </c>
      <c r="AB1919" s="49">
        <v>9.85</v>
      </c>
      <c r="AC1919" s="49">
        <v>0.26</v>
      </c>
      <c r="AD1919" s="49">
        <v>2.44</v>
      </c>
      <c r="AE1919" s="312"/>
      <c r="AF1919" s="161" t="s">
        <v>1746</v>
      </c>
      <c r="AG1919" s="318">
        <v>30</v>
      </c>
      <c r="AH1919" s="318">
        <v>15</v>
      </c>
      <c r="AI1919" s="318"/>
      <c r="AJ1919" s="318"/>
      <c r="AK1919" s="318"/>
      <c r="AL1919" s="318"/>
      <c r="AM1919" s="318"/>
      <c r="AN1919" s="318"/>
      <c r="AO1919" s="318"/>
      <c r="AP1919" s="318"/>
      <c r="AQ1919" s="318"/>
      <c r="AR1919" s="318"/>
      <c r="AS1919" s="318"/>
      <c r="AT1919" s="318"/>
      <c r="AU1919" s="318"/>
      <c r="AV1919" s="318"/>
      <c r="AW1919" s="318"/>
      <c r="AX1919" s="318"/>
      <c r="AY1919" s="318"/>
      <c r="AZ1919" s="318"/>
      <c r="BA1919" s="318"/>
      <c r="BB1919" s="318"/>
      <c r="BC1919" s="318"/>
      <c r="BD1919" s="318"/>
      <c r="BE1919" s="497"/>
      <c r="BF1919" s="497"/>
      <c r="BG1919" s="497"/>
      <c r="BH1919" s="497"/>
      <c r="BI1919" s="497"/>
      <c r="BJ1919" s="497"/>
      <c r="BK1919" s="497"/>
      <c r="BL1919" s="497"/>
      <c r="BM1919" s="497"/>
      <c r="BN1919" s="497"/>
      <c r="BO1919" s="497"/>
      <c r="BP1919" s="306"/>
      <c r="BQ1919" s="496"/>
      <c r="BR1919" s="496"/>
      <c r="BS1919" s="496"/>
      <c r="BT1919" s="496"/>
      <c r="BU1919" s="496"/>
      <c r="BV1919" s="496"/>
    </row>
    <row r="1920" spans="1:74" s="52" customFormat="1" ht="12.75">
      <c r="A1920" s="45">
        <v>2670.080468178493</v>
      </c>
      <c r="B1920" s="46" t="s">
        <v>360</v>
      </c>
      <c r="C1920" s="47" t="s">
        <v>307</v>
      </c>
      <c r="D1920" s="48">
        <v>109.15014144071785</v>
      </c>
      <c r="E1920" s="49">
        <v>39.769109999999998</v>
      </c>
      <c r="F1920" s="49">
        <v>5.3900000000000003E-2</v>
      </c>
      <c r="G1920" s="49">
        <v>16.148340000000001</v>
      </c>
      <c r="H1920" s="49">
        <v>0.34329999999999999</v>
      </c>
      <c r="I1920" s="49">
        <v>0.1865</v>
      </c>
      <c r="J1920" s="49">
        <v>44.39837</v>
      </c>
      <c r="K1920" s="49">
        <v>0.22770000000000001</v>
      </c>
      <c r="L1920" s="49">
        <v>101.12721999999999</v>
      </c>
      <c r="M1920" s="47"/>
      <c r="N1920" s="50">
        <v>0.99400266594062603</v>
      </c>
      <c r="O1920" s="50">
        <v>1.0651379474935982E-3</v>
      </c>
      <c r="P1920" s="50">
        <v>0.33754024095005636</v>
      </c>
      <c r="Q1920" s="50">
        <v>6.9017523700333752E-3</v>
      </c>
      <c r="R1920" s="50">
        <v>3.9482646238623697E-3</v>
      </c>
      <c r="S1920" s="50">
        <v>1.6543113482598084</v>
      </c>
      <c r="T1920" s="50">
        <v>6.0976480725066498E-3</v>
      </c>
      <c r="U1920" s="50">
        <v>3.0038670581643871</v>
      </c>
      <c r="V1920" s="51">
        <v>83.053946248879257</v>
      </c>
      <c r="X1920" s="49">
        <v>0.25</v>
      </c>
      <c r="Y1920" s="49">
        <v>37.67</v>
      </c>
      <c r="Z1920" s="49">
        <v>0.57999999999999996</v>
      </c>
      <c r="AA1920" s="49">
        <v>5.71</v>
      </c>
      <c r="AB1920" s="49">
        <v>12.26</v>
      </c>
      <c r="AC1920" s="49">
        <v>0.26</v>
      </c>
      <c r="AD1920" s="49">
        <v>2.4700000000000002</v>
      </c>
      <c r="AE1920" s="312"/>
      <c r="AF1920" s="161" t="s">
        <v>1746</v>
      </c>
      <c r="AG1920" s="318">
        <v>30</v>
      </c>
      <c r="AH1920" s="318">
        <v>15</v>
      </c>
      <c r="AI1920" s="318"/>
      <c r="AJ1920" s="318"/>
      <c r="AK1920" s="318"/>
      <c r="AL1920" s="318"/>
      <c r="AM1920" s="318"/>
      <c r="AN1920" s="318"/>
      <c r="AO1920" s="318"/>
      <c r="AP1920" s="318"/>
      <c r="AQ1920" s="318"/>
      <c r="AR1920" s="318"/>
      <c r="AS1920" s="318"/>
      <c r="AT1920" s="318"/>
      <c r="AU1920" s="318"/>
      <c r="AV1920" s="318"/>
      <c r="AW1920" s="318"/>
      <c r="AX1920" s="318"/>
      <c r="AY1920" s="318"/>
      <c r="AZ1920" s="318"/>
      <c r="BA1920" s="318"/>
      <c r="BB1920" s="318"/>
      <c r="BC1920" s="318"/>
      <c r="BD1920" s="318"/>
      <c r="BE1920" s="497"/>
      <c r="BF1920" s="497"/>
      <c r="BG1920" s="497"/>
      <c r="BH1920" s="497"/>
      <c r="BI1920" s="497"/>
      <c r="BJ1920" s="497"/>
      <c r="BK1920" s="497"/>
      <c r="BL1920" s="497"/>
      <c r="BM1920" s="497"/>
      <c r="BN1920" s="497"/>
      <c r="BO1920" s="497"/>
      <c r="BP1920" s="306"/>
      <c r="BQ1920" s="496"/>
      <c r="BR1920" s="496"/>
      <c r="BS1920" s="496"/>
      <c r="BT1920" s="496"/>
      <c r="BU1920" s="496"/>
      <c r="BV1920" s="496"/>
    </row>
    <row r="1921" spans="1:74" s="52" customFormat="1" ht="12.75">
      <c r="A1921" s="45">
        <v>2670.080468178493</v>
      </c>
      <c r="B1921" s="46" t="s">
        <v>360</v>
      </c>
      <c r="C1921" s="47" t="s">
        <v>307</v>
      </c>
      <c r="D1921" s="48">
        <v>113.51614144071785</v>
      </c>
      <c r="E1921" s="49">
        <v>39.808990000000001</v>
      </c>
      <c r="F1921" s="49">
        <v>4.07E-2</v>
      </c>
      <c r="G1921" s="49">
        <v>16.20804</v>
      </c>
      <c r="H1921" s="49">
        <v>0.35120000000000001</v>
      </c>
      <c r="I1921" s="49">
        <v>0.2339</v>
      </c>
      <c r="J1921" s="49">
        <v>44.328360000000004</v>
      </c>
      <c r="K1921" s="49">
        <v>0.24229999999999999</v>
      </c>
      <c r="L1921" s="49">
        <v>101.21349000000001</v>
      </c>
      <c r="M1921" s="47"/>
      <c r="N1921" s="50">
        <v>0.99465043411072596</v>
      </c>
      <c r="O1921" s="50">
        <v>8.0400572580869233E-4</v>
      </c>
      <c r="P1921" s="50">
        <v>0.33866928522905781</v>
      </c>
      <c r="Q1921" s="50">
        <v>7.0580985333957378E-3</v>
      </c>
      <c r="R1921" s="50">
        <v>4.9500009054816198E-3</v>
      </c>
      <c r="S1921" s="50">
        <v>1.6511233799380887</v>
      </c>
      <c r="T1921" s="50">
        <v>6.486349995097695E-3</v>
      </c>
      <c r="U1921" s="50">
        <v>3.003741554437656</v>
      </c>
      <c r="V1921" s="51">
        <v>82.979669633036423</v>
      </c>
      <c r="X1921" s="49">
        <v>0.25</v>
      </c>
      <c r="Y1921" s="49">
        <v>48.41</v>
      </c>
      <c r="Z1921" s="49">
        <v>0.57999999999999996</v>
      </c>
      <c r="AA1921" s="49">
        <v>5.65</v>
      </c>
      <c r="AB1921" s="49">
        <v>9.7200000000000006</v>
      </c>
      <c r="AC1921" s="49">
        <v>0.26</v>
      </c>
      <c r="AD1921" s="49">
        <v>2.33</v>
      </c>
      <c r="AE1921" s="312"/>
      <c r="AF1921" s="161" t="s">
        <v>1746</v>
      </c>
      <c r="AG1921" s="318">
        <v>30</v>
      </c>
      <c r="AH1921" s="318">
        <v>15</v>
      </c>
      <c r="AI1921" s="318"/>
      <c r="AJ1921" s="318"/>
      <c r="AK1921" s="318"/>
      <c r="AL1921" s="318"/>
      <c r="AM1921" s="318"/>
      <c r="AN1921" s="318"/>
      <c r="AO1921" s="318"/>
      <c r="AP1921" s="318"/>
      <c r="AQ1921" s="318"/>
      <c r="AR1921" s="318"/>
      <c r="AS1921" s="318"/>
      <c r="AT1921" s="318"/>
      <c r="AU1921" s="318"/>
      <c r="AV1921" s="318"/>
      <c r="AW1921" s="318"/>
      <c r="AX1921" s="318"/>
      <c r="AY1921" s="318"/>
      <c r="AZ1921" s="318"/>
      <c r="BA1921" s="318"/>
      <c r="BB1921" s="318"/>
      <c r="BC1921" s="318"/>
      <c r="BD1921" s="318"/>
      <c r="BE1921" s="497"/>
      <c r="BF1921" s="497"/>
      <c r="BG1921" s="497"/>
      <c r="BH1921" s="497"/>
      <c r="BI1921" s="497"/>
      <c r="BJ1921" s="497"/>
      <c r="BK1921" s="497"/>
      <c r="BL1921" s="497"/>
      <c r="BM1921" s="497"/>
      <c r="BN1921" s="497"/>
      <c r="BO1921" s="497"/>
      <c r="BP1921" s="306"/>
      <c r="BQ1921" s="496"/>
      <c r="BR1921" s="496"/>
      <c r="BS1921" s="496"/>
      <c r="BT1921" s="496"/>
      <c r="BU1921" s="496"/>
      <c r="BV1921" s="496"/>
    </row>
    <row r="1922" spans="1:74" s="52" customFormat="1" ht="12.75">
      <c r="A1922" s="45">
        <v>2670.080468178493</v>
      </c>
      <c r="B1922" s="46" t="s">
        <v>360</v>
      </c>
      <c r="C1922" s="47" t="s">
        <v>307</v>
      </c>
      <c r="D1922" s="48">
        <v>117.88214144071785</v>
      </c>
      <c r="E1922" s="49">
        <v>39.789050000000003</v>
      </c>
      <c r="F1922" s="49">
        <v>5.1400000000000001E-2</v>
      </c>
      <c r="G1922" s="49">
        <v>16.22794</v>
      </c>
      <c r="H1922" s="49">
        <v>0.3392</v>
      </c>
      <c r="I1922" s="49">
        <v>0.19520000000000001</v>
      </c>
      <c r="J1922" s="49">
        <v>44.518389999999997</v>
      </c>
      <c r="K1922" s="49">
        <v>0.24010000000000001</v>
      </c>
      <c r="L1922" s="49">
        <v>101.36128000000001</v>
      </c>
      <c r="M1922" s="47"/>
      <c r="N1922" s="50">
        <v>0.99266010532095506</v>
      </c>
      <c r="O1922" s="50">
        <v>1.0138542640432899E-3</v>
      </c>
      <c r="P1922" s="50">
        <v>0.3385761679700327</v>
      </c>
      <c r="Q1922" s="50">
        <v>6.8067019453736059E-3</v>
      </c>
      <c r="R1922" s="50">
        <v>4.1247967220730403E-3</v>
      </c>
      <c r="S1922" s="50">
        <v>1.6557127506689207</v>
      </c>
      <c r="T1922" s="50">
        <v>6.4178092595592994E-3</v>
      </c>
      <c r="U1922" s="50">
        <v>3.0053121861509577</v>
      </c>
      <c r="V1922" s="51">
        <v>83.022712265728202</v>
      </c>
      <c r="X1922" s="49">
        <v>0.25</v>
      </c>
      <c r="Y1922" s="49">
        <v>38.07</v>
      </c>
      <c r="Z1922" s="49">
        <v>0.57999999999999996</v>
      </c>
      <c r="AA1922" s="49">
        <v>5.81</v>
      </c>
      <c r="AB1922" s="49">
        <v>11.64</v>
      </c>
      <c r="AC1922" s="49">
        <v>0.25</v>
      </c>
      <c r="AD1922" s="49">
        <v>2.37</v>
      </c>
      <c r="AE1922" s="312"/>
      <c r="AF1922" s="161" t="s">
        <v>1746</v>
      </c>
      <c r="AG1922" s="318">
        <v>30</v>
      </c>
      <c r="AH1922" s="318">
        <v>15</v>
      </c>
      <c r="AI1922" s="318"/>
      <c r="AJ1922" s="318"/>
      <c r="AK1922" s="318"/>
      <c r="AL1922" s="318"/>
      <c r="AM1922" s="318"/>
      <c r="AN1922" s="318"/>
      <c r="AO1922" s="318"/>
      <c r="AP1922" s="318"/>
      <c r="AQ1922" s="318"/>
      <c r="AR1922" s="318"/>
      <c r="AS1922" s="318"/>
      <c r="AT1922" s="318"/>
      <c r="AU1922" s="318"/>
      <c r="AV1922" s="318"/>
      <c r="AW1922" s="318"/>
      <c r="AX1922" s="318"/>
      <c r="AY1922" s="318"/>
      <c r="AZ1922" s="318"/>
      <c r="BA1922" s="318"/>
      <c r="BB1922" s="318"/>
      <c r="BC1922" s="318"/>
      <c r="BD1922" s="318"/>
      <c r="BE1922" s="497"/>
      <c r="BF1922" s="497"/>
      <c r="BG1922" s="497"/>
      <c r="BH1922" s="497"/>
      <c r="BI1922" s="497"/>
      <c r="BJ1922" s="497"/>
      <c r="BK1922" s="497"/>
      <c r="BL1922" s="497"/>
      <c r="BM1922" s="497"/>
      <c r="BN1922" s="497"/>
      <c r="BO1922" s="497"/>
      <c r="BP1922" s="306"/>
      <c r="BQ1922" s="496"/>
      <c r="BR1922" s="496"/>
      <c r="BS1922" s="496"/>
      <c r="BT1922" s="496"/>
      <c r="BU1922" s="496"/>
      <c r="BV1922" s="496"/>
    </row>
    <row r="1923" spans="1:74" s="52" customFormat="1" ht="12.75">
      <c r="A1923" s="45">
        <v>2670.080468178493</v>
      </c>
      <c r="B1923" s="46" t="s">
        <v>360</v>
      </c>
      <c r="C1923" s="47" t="s">
        <v>307</v>
      </c>
      <c r="D1923" s="48">
        <v>122.24814144071784</v>
      </c>
      <c r="E1923" s="49">
        <v>39.729219999999998</v>
      </c>
      <c r="F1923" s="49">
        <v>4.1399999999999999E-2</v>
      </c>
      <c r="G1923" s="49">
        <v>16.26774</v>
      </c>
      <c r="H1923" s="49">
        <v>0.35659999999999997</v>
      </c>
      <c r="I1923" s="49">
        <v>0.21260000000000001</v>
      </c>
      <c r="J1923" s="49">
        <v>44.408369999999998</v>
      </c>
      <c r="K1923" s="49">
        <v>0.23419999999999999</v>
      </c>
      <c r="L1923" s="49">
        <v>101.25013</v>
      </c>
      <c r="M1923" s="47"/>
      <c r="N1923" s="50">
        <v>0.99272587725357586</v>
      </c>
      <c r="O1923" s="50">
        <v>8.1789030498834972E-4</v>
      </c>
      <c r="P1923" s="50">
        <v>0.33994019618192123</v>
      </c>
      <c r="Q1923" s="50">
        <v>7.1671176779355295E-3</v>
      </c>
      <c r="R1923" s="50">
        <v>4.4995419322605857E-3</v>
      </c>
      <c r="S1923" s="50">
        <v>1.6542177721828002</v>
      </c>
      <c r="T1923" s="50">
        <v>6.269946602966283E-3</v>
      </c>
      <c r="U1923" s="50">
        <v>3.0056383421364483</v>
      </c>
      <c r="V1923" s="51">
        <v>82.953196207385517</v>
      </c>
      <c r="X1923" s="49">
        <v>0.25</v>
      </c>
      <c r="Y1923" s="49">
        <v>48.03</v>
      </c>
      <c r="Z1923" s="49">
        <v>0.57999999999999996</v>
      </c>
      <c r="AA1923" s="49">
        <v>5.59</v>
      </c>
      <c r="AB1923" s="49">
        <v>10.57</v>
      </c>
      <c r="AC1923" s="49">
        <v>0.26</v>
      </c>
      <c r="AD1923" s="49">
        <v>2.4</v>
      </c>
      <c r="AE1923" s="312"/>
      <c r="AF1923" s="161" t="s">
        <v>1746</v>
      </c>
      <c r="AG1923" s="318">
        <v>30</v>
      </c>
      <c r="AH1923" s="318">
        <v>15</v>
      </c>
      <c r="AI1923" s="318"/>
      <c r="AJ1923" s="318"/>
      <c r="AK1923" s="318"/>
      <c r="AL1923" s="318"/>
      <c r="AM1923" s="318"/>
      <c r="AN1923" s="318"/>
      <c r="AO1923" s="318"/>
      <c r="AP1923" s="318"/>
      <c r="AQ1923" s="318"/>
      <c r="AR1923" s="318"/>
      <c r="AS1923" s="318"/>
      <c r="AT1923" s="318"/>
      <c r="AU1923" s="318"/>
      <c r="AV1923" s="318"/>
      <c r="AW1923" s="318"/>
      <c r="AX1923" s="318"/>
      <c r="AY1923" s="318"/>
      <c r="AZ1923" s="318"/>
      <c r="BA1923" s="318"/>
      <c r="BB1923" s="318"/>
      <c r="BC1923" s="318"/>
      <c r="BD1923" s="318"/>
      <c r="BE1923" s="497"/>
      <c r="BF1923" s="497"/>
      <c r="BG1923" s="497"/>
      <c r="BH1923" s="497"/>
      <c r="BI1923" s="497"/>
      <c r="BJ1923" s="497"/>
      <c r="BK1923" s="497"/>
      <c r="BL1923" s="497"/>
      <c r="BM1923" s="497"/>
      <c r="BN1923" s="497"/>
      <c r="BO1923" s="497"/>
      <c r="BP1923" s="306"/>
      <c r="BQ1923" s="496"/>
      <c r="BR1923" s="496"/>
      <c r="BS1923" s="496"/>
      <c r="BT1923" s="496"/>
      <c r="BU1923" s="496"/>
      <c r="BV1923" s="496"/>
    </row>
    <row r="1924" spans="1:74" s="52" customFormat="1" ht="12.75">
      <c r="A1924" s="45">
        <v>2670.080468178493</v>
      </c>
      <c r="B1924" s="46" t="s">
        <v>360</v>
      </c>
      <c r="C1924" s="47" t="s">
        <v>307</v>
      </c>
      <c r="D1924" s="48">
        <v>126.61414144071784</v>
      </c>
      <c r="E1924" s="49">
        <v>39.789050000000003</v>
      </c>
      <c r="F1924" s="49">
        <v>1.9099999999999999E-2</v>
      </c>
      <c r="G1924" s="49">
        <v>16.21799</v>
      </c>
      <c r="H1924" s="49">
        <v>0.3226</v>
      </c>
      <c r="I1924" s="49">
        <v>0.21290000000000001</v>
      </c>
      <c r="J1924" s="49">
        <v>44.318359999999998</v>
      </c>
      <c r="K1924" s="49">
        <v>0.23569999999999999</v>
      </c>
      <c r="L1924" s="49">
        <v>101.11569999999999</v>
      </c>
      <c r="M1924" s="47"/>
      <c r="N1924" s="50">
        <v>0.99505696747568373</v>
      </c>
      <c r="O1924" s="50">
        <v>3.7765318978074579E-4</v>
      </c>
      <c r="P1924" s="50">
        <v>0.33918559302642243</v>
      </c>
      <c r="Q1924" s="50">
        <v>6.4892219774378909E-3</v>
      </c>
      <c r="R1924" s="50">
        <v>4.5096805139352254E-3</v>
      </c>
      <c r="S1924" s="50">
        <v>1.6522531991695164</v>
      </c>
      <c r="T1924" s="50">
        <v>6.3154107919778562E-3</v>
      </c>
      <c r="U1924" s="50">
        <v>3.0041877261447549</v>
      </c>
      <c r="V1924" s="51">
        <v>82.9678122995482</v>
      </c>
      <c r="X1924" s="49">
        <v>0.25</v>
      </c>
      <c r="Y1924" s="49">
        <v>103.38</v>
      </c>
      <c r="Z1924" s="49">
        <v>0.57999999999999996</v>
      </c>
      <c r="AA1924" s="49">
        <v>6.06</v>
      </c>
      <c r="AB1924" s="49">
        <v>10.63</v>
      </c>
      <c r="AC1924" s="49">
        <v>0.26</v>
      </c>
      <c r="AD1924" s="49">
        <v>2.4</v>
      </c>
      <c r="AE1924" s="312"/>
      <c r="AF1924" s="161" t="s">
        <v>1746</v>
      </c>
      <c r="AG1924" s="318">
        <v>30</v>
      </c>
      <c r="AH1924" s="318">
        <v>15</v>
      </c>
      <c r="AI1924" s="318"/>
      <c r="AJ1924" s="318"/>
      <c r="AK1924" s="318"/>
      <c r="AL1924" s="318"/>
      <c r="AM1924" s="318"/>
      <c r="AN1924" s="318"/>
      <c r="AO1924" s="318"/>
      <c r="AP1924" s="318"/>
      <c r="AQ1924" s="318"/>
      <c r="AR1924" s="318"/>
      <c r="AS1924" s="318"/>
      <c r="AT1924" s="318"/>
      <c r="AU1924" s="318"/>
      <c r="AV1924" s="318"/>
      <c r="AW1924" s="318"/>
      <c r="AX1924" s="318"/>
      <c r="AY1924" s="318"/>
      <c r="AZ1924" s="318"/>
      <c r="BA1924" s="318"/>
      <c r="BB1924" s="318"/>
      <c r="BC1924" s="318"/>
      <c r="BD1924" s="318"/>
      <c r="BE1924" s="497"/>
      <c r="BF1924" s="497"/>
      <c r="BG1924" s="497"/>
      <c r="BH1924" s="497"/>
      <c r="BI1924" s="497"/>
      <c r="BJ1924" s="497"/>
      <c r="BK1924" s="497"/>
      <c r="BL1924" s="497"/>
      <c r="BM1924" s="497"/>
      <c r="BN1924" s="497"/>
      <c r="BO1924" s="497"/>
      <c r="BP1924" s="306"/>
      <c r="BQ1924" s="496"/>
      <c r="BR1924" s="496"/>
      <c r="BS1924" s="496"/>
      <c r="BT1924" s="496"/>
      <c r="BU1924" s="496"/>
      <c r="BV1924" s="496"/>
    </row>
    <row r="1925" spans="1:74" s="52" customFormat="1" ht="12.75">
      <c r="A1925" s="45">
        <v>2670.080468178493</v>
      </c>
      <c r="B1925" s="46" t="s">
        <v>360</v>
      </c>
      <c r="C1925" s="47" t="s">
        <v>307</v>
      </c>
      <c r="D1925" s="48">
        <v>130.98014144071783</v>
      </c>
      <c r="E1925" s="49">
        <v>39.868830000000003</v>
      </c>
      <c r="F1925" s="49">
        <v>3.2199999999999999E-2</v>
      </c>
      <c r="G1925" s="49">
        <v>16.178190000000001</v>
      </c>
      <c r="H1925" s="49">
        <v>0.29920000000000002</v>
      </c>
      <c r="I1925" s="49">
        <v>0.219</v>
      </c>
      <c r="J1925" s="49">
        <v>44.368369999999999</v>
      </c>
      <c r="K1925" s="49">
        <v>0.24299999999999999</v>
      </c>
      <c r="L1925" s="49">
        <v>101.20878999999999</v>
      </c>
      <c r="M1925" s="47"/>
      <c r="N1925" s="50">
        <v>0.99564489751812513</v>
      </c>
      <c r="O1925" s="50">
        <v>6.3577327503286764E-4</v>
      </c>
      <c r="P1925" s="50">
        <v>0.33787565998828262</v>
      </c>
      <c r="Q1925" s="50">
        <v>6.0100275532260104E-3</v>
      </c>
      <c r="R1925" s="50">
        <v>4.6323443489181227E-3</v>
      </c>
      <c r="S1925" s="50">
        <v>1.6517830338402697</v>
      </c>
      <c r="T1925" s="50">
        <v>6.5018194079550168E-3</v>
      </c>
      <c r="U1925" s="50">
        <v>3.0030835559318092</v>
      </c>
      <c r="V1925" s="51">
        <v>83.018411095516413</v>
      </c>
      <c r="X1925" s="49">
        <v>0.25</v>
      </c>
      <c r="Y1925" s="49">
        <v>60.31</v>
      </c>
      <c r="Z1925" s="49">
        <v>0.57999999999999996</v>
      </c>
      <c r="AA1925" s="49">
        <v>6.66</v>
      </c>
      <c r="AB1925" s="49">
        <v>10.36</v>
      </c>
      <c r="AC1925" s="49">
        <v>0.26</v>
      </c>
      <c r="AD1925" s="49">
        <v>2.35</v>
      </c>
      <c r="AE1925" s="312"/>
      <c r="AF1925" s="161" t="s">
        <v>1746</v>
      </c>
      <c r="AG1925" s="318">
        <v>30</v>
      </c>
      <c r="AH1925" s="318">
        <v>15</v>
      </c>
      <c r="AI1925" s="318"/>
      <c r="AJ1925" s="318"/>
      <c r="AK1925" s="318"/>
      <c r="AL1925" s="318"/>
      <c r="AM1925" s="318"/>
      <c r="AN1925" s="318"/>
      <c r="AO1925" s="318"/>
      <c r="AP1925" s="318"/>
      <c r="AQ1925" s="318"/>
      <c r="AR1925" s="318"/>
      <c r="AS1925" s="318"/>
      <c r="AT1925" s="318"/>
      <c r="AU1925" s="318"/>
      <c r="AV1925" s="318"/>
      <c r="AW1925" s="318"/>
      <c r="AX1925" s="318"/>
      <c r="AY1925" s="318"/>
      <c r="AZ1925" s="318"/>
      <c r="BA1925" s="318"/>
      <c r="BB1925" s="318"/>
      <c r="BC1925" s="318"/>
      <c r="BD1925" s="318"/>
      <c r="BE1925" s="497"/>
      <c r="BF1925" s="497"/>
      <c r="BG1925" s="497"/>
      <c r="BH1925" s="497"/>
      <c r="BI1925" s="497"/>
      <c r="BJ1925" s="497"/>
      <c r="BK1925" s="497"/>
      <c r="BL1925" s="497"/>
      <c r="BM1925" s="497"/>
      <c r="BN1925" s="497"/>
      <c r="BO1925" s="497"/>
      <c r="BP1925" s="306"/>
      <c r="BQ1925" s="496"/>
      <c r="BR1925" s="496"/>
      <c r="BS1925" s="496"/>
      <c r="BT1925" s="496"/>
      <c r="BU1925" s="496"/>
      <c r="BV1925" s="496"/>
    </row>
    <row r="1926" spans="1:74" s="52" customFormat="1" ht="12.75">
      <c r="A1926" s="45">
        <v>2670.080468178493</v>
      </c>
      <c r="B1926" s="46" t="s">
        <v>360</v>
      </c>
      <c r="C1926" s="47" t="s">
        <v>307</v>
      </c>
      <c r="D1926" s="48">
        <v>135.34614144071782</v>
      </c>
      <c r="E1926" s="49">
        <v>39.799019999999999</v>
      </c>
      <c r="F1926" s="49">
        <v>4.2099999999999999E-2</v>
      </c>
      <c r="G1926" s="49">
        <v>16.198090000000001</v>
      </c>
      <c r="H1926" s="49">
        <v>0.35930000000000001</v>
      </c>
      <c r="I1926" s="49">
        <v>0.24940000000000001</v>
      </c>
      <c r="J1926" s="49">
        <v>44.328360000000004</v>
      </c>
      <c r="K1926" s="49">
        <v>0.23530000000000001</v>
      </c>
      <c r="L1926" s="49">
        <v>101.21156999999999</v>
      </c>
      <c r="M1926" s="47"/>
      <c r="N1926" s="50">
        <v>0.99448081889367845</v>
      </c>
      <c r="O1926" s="50">
        <v>8.3172842422721488E-4</v>
      </c>
      <c r="P1926" s="50">
        <v>0.33848843466759082</v>
      </c>
      <c r="Q1926" s="50">
        <v>7.2214622012073864E-3</v>
      </c>
      <c r="R1926" s="50">
        <v>5.2784476798556634E-3</v>
      </c>
      <c r="S1926" s="50">
        <v>1.6512553682599374</v>
      </c>
      <c r="T1926" s="50">
        <v>6.2994641313703177E-3</v>
      </c>
      <c r="U1926" s="50">
        <v>3.0038557242578676</v>
      </c>
      <c r="V1926" s="51">
        <v>82.988340801988187</v>
      </c>
      <c r="X1926" s="49">
        <v>0.25</v>
      </c>
      <c r="Y1926" s="49">
        <v>46.01</v>
      </c>
      <c r="Z1926" s="49">
        <v>0.57999999999999996</v>
      </c>
      <c r="AA1926" s="49">
        <v>5.44</v>
      </c>
      <c r="AB1926" s="49">
        <v>9.08</v>
      </c>
      <c r="AC1926" s="49">
        <v>0.26</v>
      </c>
      <c r="AD1926" s="49">
        <v>2.4300000000000002</v>
      </c>
      <c r="AE1926" s="312"/>
      <c r="AF1926" s="161" t="s">
        <v>1746</v>
      </c>
      <c r="AG1926" s="318">
        <v>30</v>
      </c>
      <c r="AH1926" s="318">
        <v>15</v>
      </c>
      <c r="AI1926" s="318"/>
      <c r="AJ1926" s="318"/>
      <c r="AK1926" s="318"/>
      <c r="AL1926" s="318"/>
      <c r="AM1926" s="318"/>
      <c r="AN1926" s="318"/>
      <c r="AO1926" s="318"/>
      <c r="AP1926" s="318"/>
      <c r="AQ1926" s="318"/>
      <c r="AR1926" s="318"/>
      <c r="AS1926" s="318"/>
      <c r="AT1926" s="318"/>
      <c r="AU1926" s="318"/>
      <c r="AV1926" s="318"/>
      <c r="AW1926" s="318"/>
      <c r="AX1926" s="318"/>
      <c r="AY1926" s="318"/>
      <c r="AZ1926" s="318"/>
      <c r="BA1926" s="318"/>
      <c r="BB1926" s="318"/>
      <c r="BC1926" s="318"/>
      <c r="BD1926" s="318"/>
      <c r="BE1926" s="497"/>
      <c r="BF1926" s="497"/>
      <c r="BG1926" s="497"/>
      <c r="BH1926" s="497"/>
      <c r="BI1926" s="497"/>
      <c r="BJ1926" s="497"/>
      <c r="BK1926" s="497"/>
      <c r="BL1926" s="497"/>
      <c r="BM1926" s="497"/>
      <c r="BN1926" s="497"/>
      <c r="BO1926" s="497"/>
      <c r="BP1926" s="306"/>
      <c r="BQ1926" s="496"/>
      <c r="BR1926" s="496"/>
      <c r="BS1926" s="496"/>
      <c r="BT1926" s="496"/>
      <c r="BU1926" s="496"/>
      <c r="BV1926" s="496"/>
    </row>
    <row r="1927" spans="1:74" s="52" customFormat="1" ht="12.75">
      <c r="A1927" s="45">
        <v>2670.080468178493</v>
      </c>
      <c r="B1927" s="46" t="s">
        <v>360</v>
      </c>
      <c r="C1927" s="47" t="s">
        <v>307</v>
      </c>
      <c r="D1927" s="48">
        <v>139.7121414407178</v>
      </c>
      <c r="E1927" s="49">
        <v>39.759129999999999</v>
      </c>
      <c r="F1927" s="49">
        <v>4.7999999999999996E-3</v>
      </c>
      <c r="G1927" s="49">
        <v>16.178190000000001</v>
      </c>
      <c r="H1927" s="49">
        <v>0.31719999999999998</v>
      </c>
      <c r="I1927" s="49">
        <v>0.19950000000000001</v>
      </c>
      <c r="J1927" s="49">
        <v>44.25835</v>
      </c>
      <c r="K1927" s="49">
        <v>0.22270000000000001</v>
      </c>
      <c r="L1927" s="49">
        <v>100.93987000000001</v>
      </c>
      <c r="M1927" s="47"/>
      <c r="N1927" s="50">
        <v>0.99584111100848571</v>
      </c>
      <c r="O1927" s="50">
        <v>9.5053876036156431E-5</v>
      </c>
      <c r="P1927" s="50">
        <v>0.33887466715621289</v>
      </c>
      <c r="Q1927" s="50">
        <v>6.3904324645411726E-3</v>
      </c>
      <c r="R1927" s="50">
        <v>4.232352364384199E-3</v>
      </c>
      <c r="S1927" s="50">
        <v>1.652558882909009</v>
      </c>
      <c r="T1927" s="50">
        <v>5.9762814607726127E-3</v>
      </c>
      <c r="U1927" s="50">
        <v>3.0039687812394416</v>
      </c>
      <c r="V1927" s="51">
        <v>82.98338063325717</v>
      </c>
      <c r="X1927" s="49">
        <v>0.25</v>
      </c>
      <c r="Y1927" s="49">
        <v>420.17</v>
      </c>
      <c r="Z1927" s="49">
        <v>0.57999999999999996</v>
      </c>
      <c r="AA1927" s="49">
        <v>6.29</v>
      </c>
      <c r="AB1927" s="49">
        <v>11.05</v>
      </c>
      <c r="AC1927" s="49">
        <v>0.26</v>
      </c>
      <c r="AD1927" s="49">
        <v>2.52</v>
      </c>
      <c r="AE1927" s="312"/>
      <c r="AF1927" s="161" t="s">
        <v>1746</v>
      </c>
      <c r="AG1927" s="318">
        <v>30</v>
      </c>
      <c r="AH1927" s="318">
        <v>15</v>
      </c>
      <c r="AI1927" s="318"/>
      <c r="AJ1927" s="318"/>
      <c r="AK1927" s="318"/>
      <c r="AL1927" s="318"/>
      <c r="AM1927" s="318"/>
      <c r="AN1927" s="318"/>
      <c r="AO1927" s="318"/>
      <c r="AP1927" s="318"/>
      <c r="AQ1927" s="318"/>
      <c r="AR1927" s="318"/>
      <c r="AS1927" s="318"/>
      <c r="AT1927" s="318"/>
      <c r="AU1927" s="318"/>
      <c r="AV1927" s="318"/>
      <c r="AW1927" s="318"/>
      <c r="AX1927" s="318"/>
      <c r="AY1927" s="318"/>
      <c r="AZ1927" s="318"/>
      <c r="BA1927" s="318"/>
      <c r="BB1927" s="318"/>
      <c r="BC1927" s="318"/>
      <c r="BD1927" s="318"/>
      <c r="BE1927" s="497"/>
      <c r="BF1927" s="497"/>
      <c r="BG1927" s="497"/>
      <c r="BH1927" s="497"/>
      <c r="BI1927" s="497"/>
      <c r="BJ1927" s="497"/>
      <c r="BK1927" s="497"/>
      <c r="BL1927" s="497"/>
      <c r="BM1927" s="497"/>
      <c r="BN1927" s="497"/>
      <c r="BO1927" s="497"/>
      <c r="BP1927" s="306"/>
      <c r="BQ1927" s="496"/>
      <c r="BR1927" s="496"/>
      <c r="BS1927" s="496"/>
      <c r="BT1927" s="496"/>
      <c r="BU1927" s="496"/>
      <c r="BV1927" s="496"/>
    </row>
    <row r="1928" spans="1:74" s="52" customFormat="1" ht="12.75">
      <c r="A1928" s="45">
        <v>2670.080468178493</v>
      </c>
      <c r="B1928" s="46" t="s">
        <v>360</v>
      </c>
      <c r="C1928" s="47" t="s">
        <v>307</v>
      </c>
      <c r="D1928" s="48">
        <v>144.07814144071779</v>
      </c>
      <c r="E1928" s="49">
        <v>39.828940000000003</v>
      </c>
      <c r="F1928" s="49">
        <v>3.7600000000000001E-2</v>
      </c>
      <c r="G1928" s="49">
        <v>16.28764</v>
      </c>
      <c r="H1928" s="49">
        <v>0.32179999999999997</v>
      </c>
      <c r="I1928" s="49">
        <v>0.21160000000000001</v>
      </c>
      <c r="J1928" s="49">
        <v>44.458390000000001</v>
      </c>
      <c r="K1928" s="49">
        <v>0.22700000000000001</v>
      </c>
      <c r="L1928" s="49">
        <v>101.37297000000001</v>
      </c>
      <c r="M1928" s="47"/>
      <c r="N1928" s="50">
        <v>0.99369626259966382</v>
      </c>
      <c r="O1928" s="50">
        <v>7.4168273243420857E-4</v>
      </c>
      <c r="P1928" s="50">
        <v>0.33983574998686306</v>
      </c>
      <c r="Q1928" s="50">
        <v>6.4578037107588179E-3</v>
      </c>
      <c r="R1928" s="50">
        <v>4.4715316661538057E-3</v>
      </c>
      <c r="S1928" s="50">
        <v>1.6535494412704794</v>
      </c>
      <c r="T1928" s="50">
        <v>6.0678999691146868E-3</v>
      </c>
      <c r="U1928" s="50">
        <v>3.0048203719354678</v>
      </c>
      <c r="V1928" s="51">
        <v>82.951827299744863</v>
      </c>
      <c r="X1928" s="49">
        <v>0.25</v>
      </c>
      <c r="Y1928" s="49">
        <v>53.77</v>
      </c>
      <c r="Z1928" s="49">
        <v>0.57999999999999996</v>
      </c>
      <c r="AA1928" s="49">
        <v>6.2</v>
      </c>
      <c r="AB1928" s="49">
        <v>10.83</v>
      </c>
      <c r="AC1928" s="49">
        <v>0.25</v>
      </c>
      <c r="AD1928" s="49">
        <v>2.48</v>
      </c>
      <c r="AE1928" s="312"/>
      <c r="AF1928" s="161" t="s">
        <v>1746</v>
      </c>
      <c r="AG1928" s="318">
        <v>30</v>
      </c>
      <c r="AH1928" s="318">
        <v>15</v>
      </c>
      <c r="AI1928" s="318"/>
      <c r="AJ1928" s="318"/>
      <c r="AK1928" s="318"/>
      <c r="AL1928" s="318"/>
      <c r="AM1928" s="318"/>
      <c r="AN1928" s="318"/>
      <c r="AO1928" s="318"/>
      <c r="AP1928" s="318"/>
      <c r="AQ1928" s="318"/>
      <c r="AR1928" s="318"/>
      <c r="AS1928" s="318"/>
      <c r="AT1928" s="318"/>
      <c r="AU1928" s="318"/>
      <c r="AV1928" s="318"/>
      <c r="AW1928" s="318"/>
      <c r="AX1928" s="318"/>
      <c r="AY1928" s="318"/>
      <c r="AZ1928" s="318"/>
      <c r="BA1928" s="318"/>
      <c r="BB1928" s="318"/>
      <c r="BC1928" s="318"/>
      <c r="BD1928" s="318"/>
      <c r="BE1928" s="497"/>
      <c r="BF1928" s="497"/>
      <c r="BG1928" s="497"/>
      <c r="BH1928" s="497"/>
      <c r="BI1928" s="497"/>
      <c r="BJ1928" s="497"/>
      <c r="BK1928" s="497"/>
      <c r="BL1928" s="497"/>
      <c r="BM1928" s="497"/>
      <c r="BN1928" s="497"/>
      <c r="BO1928" s="497"/>
      <c r="BP1928" s="306"/>
      <c r="BQ1928" s="496"/>
      <c r="BR1928" s="496"/>
      <c r="BS1928" s="496"/>
      <c r="BT1928" s="496"/>
      <c r="BU1928" s="496"/>
      <c r="BV1928" s="496"/>
    </row>
    <row r="1929" spans="1:74" s="52" customFormat="1" ht="12.75">
      <c r="A1929" s="45">
        <v>2670.080468178493</v>
      </c>
      <c r="B1929" s="46" t="s">
        <v>360</v>
      </c>
      <c r="C1929" s="47" t="s">
        <v>307</v>
      </c>
      <c r="D1929" s="48">
        <v>148.44414144071777</v>
      </c>
      <c r="E1929" s="49">
        <v>39.868830000000003</v>
      </c>
      <c r="F1929" s="49">
        <v>3.1800000000000002E-2</v>
      </c>
      <c r="G1929" s="49">
        <v>16.198090000000001</v>
      </c>
      <c r="H1929" s="49">
        <v>0.36070000000000002</v>
      </c>
      <c r="I1929" s="49">
        <v>0.22559999999999999</v>
      </c>
      <c r="J1929" s="49">
        <v>44.388370000000002</v>
      </c>
      <c r="K1929" s="49">
        <v>0.22670000000000001</v>
      </c>
      <c r="L1929" s="49">
        <v>101.30009</v>
      </c>
      <c r="M1929" s="47"/>
      <c r="N1929" s="50">
        <v>0.99512859686792232</v>
      </c>
      <c r="O1929" s="50">
        <v>6.2754987988050714E-4</v>
      </c>
      <c r="P1929" s="50">
        <v>0.33811584031787523</v>
      </c>
      <c r="Q1929" s="50">
        <v>7.2416203121802416E-3</v>
      </c>
      <c r="R1929" s="50">
        <v>4.7694747097418713E-3</v>
      </c>
      <c r="S1929" s="50">
        <v>1.6516706775676664</v>
      </c>
      <c r="T1929" s="50">
        <v>6.0625437170497036E-3</v>
      </c>
      <c r="U1929" s="50">
        <v>3.0036163033723162</v>
      </c>
      <c r="V1929" s="51">
        <v>83.007431336042217</v>
      </c>
      <c r="X1929" s="49">
        <v>0.25</v>
      </c>
      <c r="Y1929" s="49">
        <v>62.02</v>
      </c>
      <c r="Z1929" s="49">
        <v>0.57999999999999996</v>
      </c>
      <c r="AA1929" s="49">
        <v>5.48</v>
      </c>
      <c r="AB1929" s="49">
        <v>10.16</v>
      </c>
      <c r="AC1929" s="49">
        <v>0.26</v>
      </c>
      <c r="AD1929" s="49">
        <v>2.48</v>
      </c>
      <c r="AE1929" s="312"/>
      <c r="AF1929" s="161" t="s">
        <v>1746</v>
      </c>
      <c r="AG1929" s="318">
        <v>30</v>
      </c>
      <c r="AH1929" s="318">
        <v>15</v>
      </c>
      <c r="AI1929" s="318"/>
      <c r="AJ1929" s="318"/>
      <c r="AK1929" s="318"/>
      <c r="AL1929" s="318"/>
      <c r="AM1929" s="318"/>
      <c r="AN1929" s="318"/>
      <c r="AO1929" s="318"/>
      <c r="AP1929" s="318"/>
      <c r="AQ1929" s="318"/>
      <c r="AR1929" s="318"/>
      <c r="AS1929" s="318"/>
      <c r="AT1929" s="318"/>
      <c r="AU1929" s="318"/>
      <c r="AV1929" s="318"/>
      <c r="AW1929" s="318"/>
      <c r="AX1929" s="318"/>
      <c r="AY1929" s="318"/>
      <c r="AZ1929" s="318"/>
      <c r="BA1929" s="318"/>
      <c r="BB1929" s="318"/>
      <c r="BC1929" s="318"/>
      <c r="BD1929" s="318"/>
      <c r="BE1929" s="497"/>
      <c r="BF1929" s="497"/>
      <c r="BG1929" s="497"/>
      <c r="BH1929" s="497"/>
      <c r="BI1929" s="497"/>
      <c r="BJ1929" s="497"/>
      <c r="BK1929" s="497"/>
      <c r="BL1929" s="497"/>
      <c r="BM1929" s="497"/>
      <c r="BN1929" s="497"/>
      <c r="BO1929" s="497"/>
      <c r="BP1929" s="306"/>
      <c r="BQ1929" s="496"/>
      <c r="BR1929" s="496"/>
      <c r="BS1929" s="496"/>
      <c r="BT1929" s="496"/>
      <c r="BU1929" s="496"/>
      <c r="BV1929" s="496"/>
    </row>
    <row r="1930" spans="1:74" s="52" customFormat="1" ht="12.75">
      <c r="A1930" s="45">
        <v>2670.080468178493</v>
      </c>
      <c r="B1930" s="46" t="s">
        <v>360</v>
      </c>
      <c r="C1930" s="47" t="s">
        <v>307</v>
      </c>
      <c r="D1930" s="48">
        <v>152.81014144071776</v>
      </c>
      <c r="E1930" s="49">
        <v>39.85886</v>
      </c>
      <c r="F1930" s="49">
        <v>5.0200000000000002E-2</v>
      </c>
      <c r="G1930" s="49">
        <v>16.118490000000001</v>
      </c>
      <c r="H1930" s="49">
        <v>0.30430000000000001</v>
      </c>
      <c r="I1930" s="49">
        <v>0.2031</v>
      </c>
      <c r="J1930" s="49">
        <v>44.328360000000004</v>
      </c>
      <c r="K1930" s="49">
        <v>0.23080000000000001</v>
      </c>
      <c r="L1930" s="49">
        <v>101.09411</v>
      </c>
      <c r="M1930" s="47"/>
      <c r="N1930" s="50">
        <v>0.99607534035540102</v>
      </c>
      <c r="O1930" s="50">
        <v>9.9185102706984677E-4</v>
      </c>
      <c r="P1930" s="50">
        <v>0.33685861856936111</v>
      </c>
      <c r="Q1930" s="50">
        <v>6.1166433721143191E-3</v>
      </c>
      <c r="R1930" s="50">
        <v>4.2989557790613642E-3</v>
      </c>
      <c r="S1930" s="50">
        <v>1.6514199427587302</v>
      </c>
      <c r="T1930" s="50">
        <v>6.1796057287212712E-3</v>
      </c>
      <c r="U1930" s="50">
        <v>3.0019409575904592</v>
      </c>
      <c r="V1930" s="51">
        <v>83.057775448508949</v>
      </c>
      <c r="X1930" s="49">
        <v>0.25</v>
      </c>
      <c r="Y1930" s="49">
        <v>39.54</v>
      </c>
      <c r="Z1930" s="49">
        <v>0.57999999999999996</v>
      </c>
      <c r="AA1930" s="49">
        <v>6.48</v>
      </c>
      <c r="AB1930" s="49">
        <v>11.29</v>
      </c>
      <c r="AC1930" s="49">
        <v>0.26</v>
      </c>
      <c r="AD1930" s="49">
        <v>2.4500000000000002</v>
      </c>
      <c r="AE1930" s="312"/>
      <c r="AF1930" s="161" t="s">
        <v>1746</v>
      </c>
      <c r="AG1930" s="318">
        <v>30</v>
      </c>
      <c r="AH1930" s="318">
        <v>15</v>
      </c>
      <c r="AI1930" s="318"/>
      <c r="AJ1930" s="318"/>
      <c r="AK1930" s="318"/>
      <c r="AL1930" s="318"/>
      <c r="AM1930" s="318"/>
      <c r="AN1930" s="318"/>
      <c r="AO1930" s="318"/>
      <c r="AP1930" s="318"/>
      <c r="AQ1930" s="318"/>
      <c r="AR1930" s="318"/>
      <c r="AS1930" s="318"/>
      <c r="AT1930" s="318"/>
      <c r="AU1930" s="318"/>
      <c r="AV1930" s="318"/>
      <c r="AW1930" s="318"/>
      <c r="AX1930" s="318"/>
      <c r="AY1930" s="318"/>
      <c r="AZ1930" s="318"/>
      <c r="BA1930" s="318"/>
      <c r="BB1930" s="318"/>
      <c r="BC1930" s="318"/>
      <c r="BD1930" s="318"/>
      <c r="BE1930" s="497"/>
      <c r="BF1930" s="497"/>
      <c r="BG1930" s="497"/>
      <c r="BH1930" s="497"/>
      <c r="BI1930" s="497"/>
      <c r="BJ1930" s="497"/>
      <c r="BK1930" s="497"/>
      <c r="BL1930" s="497"/>
      <c r="BM1930" s="497"/>
      <c r="BN1930" s="497"/>
      <c r="BO1930" s="497"/>
      <c r="BP1930" s="306"/>
      <c r="BQ1930" s="496"/>
      <c r="BR1930" s="496"/>
      <c r="BS1930" s="496"/>
      <c r="BT1930" s="496"/>
      <c r="BU1930" s="496"/>
      <c r="BV1930" s="496"/>
    </row>
    <row r="1931" spans="1:74" s="52" customFormat="1" ht="12.75">
      <c r="A1931" s="45">
        <v>2670.080468178493</v>
      </c>
      <c r="B1931" s="46" t="s">
        <v>360</v>
      </c>
      <c r="C1931" s="47" t="s">
        <v>307</v>
      </c>
      <c r="D1931" s="48">
        <v>157.17614144071774</v>
      </c>
      <c r="E1931" s="49">
        <v>39.96855</v>
      </c>
      <c r="F1931" s="49">
        <v>3.3799999999999997E-2</v>
      </c>
      <c r="G1931" s="49">
        <v>16.198090000000001</v>
      </c>
      <c r="H1931" s="49">
        <v>0.32469999999999999</v>
      </c>
      <c r="I1931" s="49">
        <v>0.20549999999999999</v>
      </c>
      <c r="J1931" s="49">
        <v>44.228340000000003</v>
      </c>
      <c r="K1931" s="49">
        <v>0.23630000000000001</v>
      </c>
      <c r="L1931" s="49">
        <v>101.19528</v>
      </c>
      <c r="M1931" s="47"/>
      <c r="N1931" s="50">
        <v>0.99805405584113438</v>
      </c>
      <c r="O1931" s="50">
        <v>6.6731023535662054E-4</v>
      </c>
      <c r="P1931" s="50">
        <v>0.33826376042731593</v>
      </c>
      <c r="Q1931" s="50">
        <v>6.5217155365959768E-3</v>
      </c>
      <c r="R1931" s="50">
        <v>4.3464354711404635E-3</v>
      </c>
      <c r="S1931" s="50">
        <v>1.6464360090787538</v>
      </c>
      <c r="T1931" s="50">
        <v>6.3220370978550339E-3</v>
      </c>
      <c r="U1931" s="50">
        <v>3.000611323688152</v>
      </c>
      <c r="V1931" s="51">
        <v>82.956426678504656</v>
      </c>
      <c r="X1931" s="49">
        <v>0.25</v>
      </c>
      <c r="Y1931" s="49">
        <v>58.31</v>
      </c>
      <c r="Z1931" s="49">
        <v>0.57999999999999996</v>
      </c>
      <c r="AA1931" s="49">
        <v>6.13</v>
      </c>
      <c r="AB1931" s="49">
        <v>10.81</v>
      </c>
      <c r="AC1931" s="49">
        <v>0.26</v>
      </c>
      <c r="AD1931" s="49">
        <v>2.39</v>
      </c>
      <c r="AE1931" s="312"/>
      <c r="AF1931" s="161" t="s">
        <v>1746</v>
      </c>
      <c r="AG1931" s="318">
        <v>30</v>
      </c>
      <c r="AH1931" s="318">
        <v>15</v>
      </c>
      <c r="AI1931" s="318"/>
      <c r="AJ1931" s="318"/>
      <c r="AK1931" s="318"/>
      <c r="AL1931" s="318"/>
      <c r="AM1931" s="318"/>
      <c r="AN1931" s="318"/>
      <c r="AO1931" s="318"/>
      <c r="AP1931" s="318"/>
      <c r="AQ1931" s="318"/>
      <c r="AR1931" s="318"/>
      <c r="AS1931" s="318"/>
      <c r="AT1931" s="318"/>
      <c r="AU1931" s="318"/>
      <c r="AV1931" s="318"/>
      <c r="AW1931" s="318"/>
      <c r="AX1931" s="318"/>
      <c r="AY1931" s="318"/>
      <c r="AZ1931" s="318"/>
      <c r="BA1931" s="318"/>
      <c r="BB1931" s="318"/>
      <c r="BC1931" s="318"/>
      <c r="BD1931" s="318"/>
      <c r="BE1931" s="497"/>
      <c r="BF1931" s="497"/>
      <c r="BG1931" s="497"/>
      <c r="BH1931" s="497"/>
      <c r="BI1931" s="497"/>
      <c r="BJ1931" s="497"/>
      <c r="BK1931" s="497"/>
      <c r="BL1931" s="497"/>
      <c r="BM1931" s="497"/>
      <c r="BN1931" s="497"/>
      <c r="BO1931" s="497"/>
      <c r="BP1931" s="306"/>
      <c r="BQ1931" s="496"/>
      <c r="BR1931" s="496"/>
      <c r="BS1931" s="496"/>
      <c r="BT1931" s="496"/>
      <c r="BU1931" s="496"/>
      <c r="BV1931" s="496"/>
    </row>
    <row r="1932" spans="1:74" s="52" customFormat="1" ht="12.75">
      <c r="A1932" s="45">
        <v>2670.080468178493</v>
      </c>
      <c r="B1932" s="46" t="s">
        <v>360</v>
      </c>
      <c r="C1932" s="47" t="s">
        <v>307</v>
      </c>
      <c r="D1932" s="48">
        <v>161.54214144071773</v>
      </c>
      <c r="E1932" s="49">
        <v>39.938630000000003</v>
      </c>
      <c r="F1932" s="49">
        <v>2.23E-2</v>
      </c>
      <c r="G1932" s="49">
        <v>16.29759</v>
      </c>
      <c r="H1932" s="49">
        <v>0.3574</v>
      </c>
      <c r="I1932" s="49">
        <v>0.21729999999999999</v>
      </c>
      <c r="J1932" s="49">
        <v>44.408369999999998</v>
      </c>
      <c r="K1932" s="49">
        <v>0.2334</v>
      </c>
      <c r="L1932" s="49">
        <v>101.47499000000001</v>
      </c>
      <c r="M1932" s="47"/>
      <c r="N1932" s="50">
        <v>0.99545711522997615</v>
      </c>
      <c r="O1932" s="50">
        <v>4.3945020349627796E-4</v>
      </c>
      <c r="P1932" s="50">
        <v>0.33971034613105805</v>
      </c>
      <c r="Q1932" s="50">
        <v>7.1651920003799304E-3</v>
      </c>
      <c r="R1932" s="50">
        <v>4.5874871139825251E-3</v>
      </c>
      <c r="S1932" s="50">
        <v>1.6500715262367338</v>
      </c>
      <c r="T1932" s="50">
        <v>6.2328674474046459E-3</v>
      </c>
      <c r="U1932" s="50">
        <v>3.0036639843630315</v>
      </c>
      <c r="V1932" s="51">
        <v>82.927256959738457</v>
      </c>
      <c r="X1932" s="49">
        <v>0.25</v>
      </c>
      <c r="Y1932" s="49">
        <v>86.69</v>
      </c>
      <c r="Z1932" s="49">
        <v>0.57999999999999996</v>
      </c>
      <c r="AA1932" s="49">
        <v>5.55</v>
      </c>
      <c r="AB1932" s="49">
        <v>10.33</v>
      </c>
      <c r="AC1932" s="49">
        <v>0.26</v>
      </c>
      <c r="AD1932" s="49">
        <v>2.41</v>
      </c>
      <c r="AE1932" s="312"/>
      <c r="AF1932" s="161" t="s">
        <v>1746</v>
      </c>
      <c r="AG1932" s="318">
        <v>30</v>
      </c>
      <c r="AH1932" s="318">
        <v>15</v>
      </c>
      <c r="AI1932" s="318"/>
      <c r="AJ1932" s="318"/>
      <c r="AK1932" s="318"/>
      <c r="AL1932" s="318"/>
      <c r="AM1932" s="318"/>
      <c r="AN1932" s="318"/>
      <c r="AO1932" s="318"/>
      <c r="AP1932" s="318"/>
      <c r="AQ1932" s="318"/>
      <c r="AR1932" s="318"/>
      <c r="AS1932" s="318"/>
      <c r="AT1932" s="318"/>
      <c r="AU1932" s="318"/>
      <c r="AV1932" s="318"/>
      <c r="AW1932" s="318"/>
      <c r="AX1932" s="318"/>
      <c r="AY1932" s="318"/>
      <c r="AZ1932" s="318"/>
      <c r="BA1932" s="318"/>
      <c r="BB1932" s="318"/>
      <c r="BC1932" s="318"/>
      <c r="BD1932" s="318"/>
      <c r="BE1932" s="497"/>
      <c r="BF1932" s="497"/>
      <c r="BG1932" s="497"/>
      <c r="BH1932" s="497"/>
      <c r="BI1932" s="497"/>
      <c r="BJ1932" s="497"/>
      <c r="BK1932" s="497"/>
      <c r="BL1932" s="497"/>
      <c r="BM1932" s="497"/>
      <c r="BN1932" s="497"/>
      <c r="BO1932" s="497"/>
      <c r="BP1932" s="306"/>
      <c r="BQ1932" s="496"/>
      <c r="BR1932" s="496"/>
      <c r="BS1932" s="496"/>
      <c r="BT1932" s="496"/>
      <c r="BU1932" s="496"/>
      <c r="BV1932" s="496"/>
    </row>
    <row r="1933" spans="1:74" s="52" customFormat="1" ht="12.75">
      <c r="A1933" s="45">
        <v>2670.080468178493</v>
      </c>
      <c r="B1933" s="46" t="s">
        <v>360</v>
      </c>
      <c r="C1933" s="47" t="s">
        <v>307</v>
      </c>
      <c r="D1933" s="48">
        <v>165.90814144071771</v>
      </c>
      <c r="E1933" s="49">
        <v>39.888770000000001</v>
      </c>
      <c r="F1933" s="49">
        <v>3.2000000000000001E-2</v>
      </c>
      <c r="G1933" s="49">
        <v>16.148340000000001</v>
      </c>
      <c r="H1933" s="49">
        <v>0.34699999999999998</v>
      </c>
      <c r="I1933" s="49">
        <v>0.20130000000000001</v>
      </c>
      <c r="J1933" s="49">
        <v>44.428379999999997</v>
      </c>
      <c r="K1933" s="49">
        <v>0.23430000000000001</v>
      </c>
      <c r="L1933" s="49">
        <v>101.28009</v>
      </c>
      <c r="M1933" s="47"/>
      <c r="N1933" s="50">
        <v>0.99540930363673963</v>
      </c>
      <c r="O1933" s="50">
        <v>6.3135909964390224E-4</v>
      </c>
      <c r="P1933" s="50">
        <v>0.33700390223624593</v>
      </c>
      <c r="Q1933" s="50">
        <v>6.9650528802489807E-3</v>
      </c>
      <c r="R1933" s="50">
        <v>4.2548138569873818E-3</v>
      </c>
      <c r="S1933" s="50">
        <v>1.6527991247306788</v>
      </c>
      <c r="T1933" s="50">
        <v>6.2644217234278038E-3</v>
      </c>
      <c r="U1933" s="50">
        <v>3.0033279781639726</v>
      </c>
      <c r="V1933" s="51">
        <v>83.063454137470885</v>
      </c>
      <c r="X1933" s="49">
        <v>0.25</v>
      </c>
      <c r="Y1933" s="49">
        <v>60.31</v>
      </c>
      <c r="Z1933" s="49">
        <v>0.57999999999999996</v>
      </c>
      <c r="AA1933" s="49">
        <v>5.72</v>
      </c>
      <c r="AB1933" s="49">
        <v>11.03</v>
      </c>
      <c r="AC1933" s="49">
        <v>0.25</v>
      </c>
      <c r="AD1933" s="49">
        <v>2.4</v>
      </c>
      <c r="AE1933" s="312"/>
      <c r="AF1933" s="161" t="s">
        <v>1746</v>
      </c>
      <c r="AG1933" s="318">
        <v>30</v>
      </c>
      <c r="AH1933" s="318">
        <v>15</v>
      </c>
      <c r="AI1933" s="318"/>
      <c r="AJ1933" s="318"/>
      <c r="AK1933" s="318"/>
      <c r="AL1933" s="318"/>
      <c r="AM1933" s="318"/>
      <c r="AN1933" s="318"/>
      <c r="AO1933" s="318"/>
      <c r="AP1933" s="318"/>
      <c r="AQ1933" s="318"/>
      <c r="AR1933" s="318"/>
      <c r="AS1933" s="318"/>
      <c r="AT1933" s="318"/>
      <c r="AU1933" s="318"/>
      <c r="AV1933" s="318"/>
      <c r="AW1933" s="318"/>
      <c r="AX1933" s="318"/>
      <c r="AY1933" s="318"/>
      <c r="AZ1933" s="318"/>
      <c r="BA1933" s="318"/>
      <c r="BB1933" s="318"/>
      <c r="BC1933" s="318"/>
      <c r="BD1933" s="318"/>
      <c r="BE1933" s="497"/>
      <c r="BF1933" s="497"/>
      <c r="BG1933" s="497"/>
      <c r="BH1933" s="497"/>
      <c r="BI1933" s="497"/>
      <c r="BJ1933" s="497"/>
      <c r="BK1933" s="497"/>
      <c r="BL1933" s="497"/>
      <c r="BM1933" s="497"/>
      <c r="BN1933" s="497"/>
      <c r="BO1933" s="497"/>
      <c r="BP1933" s="306"/>
      <c r="BQ1933" s="496"/>
      <c r="BR1933" s="496"/>
      <c r="BS1933" s="496"/>
      <c r="BT1933" s="496"/>
      <c r="BU1933" s="496"/>
      <c r="BV1933" s="496"/>
    </row>
    <row r="1934" spans="1:74" s="52" customFormat="1" ht="12.75">
      <c r="A1934" s="45">
        <v>2670.080468178493</v>
      </c>
      <c r="B1934" s="46" t="s">
        <v>360</v>
      </c>
      <c r="C1934" s="47" t="s">
        <v>307</v>
      </c>
      <c r="D1934" s="48">
        <v>170.2741414407177</v>
      </c>
      <c r="E1934" s="49">
        <v>39.679360000000003</v>
      </c>
      <c r="F1934" s="49">
        <v>6.3700000000000007E-2</v>
      </c>
      <c r="G1934" s="49">
        <v>16.20804</v>
      </c>
      <c r="H1934" s="49">
        <v>0.3392</v>
      </c>
      <c r="I1934" s="49">
        <v>0.2203</v>
      </c>
      <c r="J1934" s="49">
        <v>44.308349999999997</v>
      </c>
      <c r="K1934" s="49">
        <v>0.2389</v>
      </c>
      <c r="L1934" s="49">
        <v>101.05785</v>
      </c>
      <c r="M1934" s="47"/>
      <c r="N1934" s="50">
        <v>0.99302025332596211</v>
      </c>
      <c r="O1934" s="50">
        <v>1.2603997113508029E-3</v>
      </c>
      <c r="P1934" s="50">
        <v>0.33921882185898072</v>
      </c>
      <c r="Q1934" s="50">
        <v>6.82799483011371E-3</v>
      </c>
      <c r="R1934" s="50">
        <v>4.6697505725132715E-3</v>
      </c>
      <c r="S1934" s="50">
        <v>1.6530560173726716</v>
      </c>
      <c r="T1934" s="50">
        <v>6.4057095797447209E-3</v>
      </c>
      <c r="U1934" s="50">
        <v>3.004458947251337</v>
      </c>
      <c r="V1934" s="51">
        <v>82.973291878252851</v>
      </c>
      <c r="X1934" s="49">
        <v>0.25</v>
      </c>
      <c r="Y1934" s="49">
        <v>31.81</v>
      </c>
      <c r="Z1934" s="49">
        <v>0.57999999999999996</v>
      </c>
      <c r="AA1934" s="49">
        <v>5.84</v>
      </c>
      <c r="AB1934" s="49">
        <v>10.23</v>
      </c>
      <c r="AC1934" s="49">
        <v>0.26</v>
      </c>
      <c r="AD1934" s="49">
        <v>2.37</v>
      </c>
      <c r="AE1934" s="312"/>
      <c r="AF1934" s="161" t="s">
        <v>1746</v>
      </c>
      <c r="AG1934" s="318">
        <v>30</v>
      </c>
      <c r="AH1934" s="318">
        <v>15</v>
      </c>
      <c r="AI1934" s="318"/>
      <c r="AJ1934" s="318"/>
      <c r="AK1934" s="318"/>
      <c r="AL1934" s="318"/>
      <c r="AM1934" s="318"/>
      <c r="AN1934" s="318"/>
      <c r="AO1934" s="318"/>
      <c r="AP1934" s="318"/>
      <c r="AQ1934" s="318"/>
      <c r="AR1934" s="318"/>
      <c r="AS1934" s="318"/>
      <c r="AT1934" s="318"/>
      <c r="AU1934" s="318"/>
      <c r="AV1934" s="318"/>
      <c r="AW1934" s="318"/>
      <c r="AX1934" s="318"/>
      <c r="AY1934" s="318"/>
      <c r="AZ1934" s="318"/>
      <c r="BA1934" s="318"/>
      <c r="BB1934" s="318"/>
      <c r="BC1934" s="318"/>
      <c r="BD1934" s="318"/>
      <c r="BE1934" s="497"/>
      <c r="BF1934" s="497"/>
      <c r="BG1934" s="497"/>
      <c r="BH1934" s="497"/>
      <c r="BI1934" s="497"/>
      <c r="BJ1934" s="497"/>
      <c r="BK1934" s="497"/>
      <c r="BL1934" s="497"/>
      <c r="BM1934" s="497"/>
      <c r="BN1934" s="497"/>
      <c r="BO1934" s="497"/>
      <c r="BP1934" s="306"/>
      <c r="BQ1934" s="496"/>
      <c r="BR1934" s="496"/>
      <c r="BS1934" s="496"/>
      <c r="BT1934" s="496"/>
      <c r="BU1934" s="496"/>
      <c r="BV1934" s="496"/>
    </row>
    <row r="1935" spans="1:74" s="52" customFormat="1" ht="12.75">
      <c r="A1935" s="45">
        <v>2670.080468178493</v>
      </c>
      <c r="B1935" s="46" t="s">
        <v>360</v>
      </c>
      <c r="C1935" s="47" t="s">
        <v>307</v>
      </c>
      <c r="D1935" s="48">
        <v>174.64014144071768</v>
      </c>
      <c r="E1935" s="49">
        <v>40.018410000000003</v>
      </c>
      <c r="F1935" s="49">
        <v>1.6500000000000001E-2</v>
      </c>
      <c r="G1935" s="49">
        <v>16.168240000000001</v>
      </c>
      <c r="H1935" s="49">
        <v>0.31590000000000001</v>
      </c>
      <c r="I1935" s="49">
        <v>0.2286</v>
      </c>
      <c r="J1935" s="49">
        <v>44.20834</v>
      </c>
      <c r="K1935" s="49">
        <v>0.2339</v>
      </c>
      <c r="L1935" s="49">
        <v>101.18989000000002</v>
      </c>
      <c r="M1935" s="47"/>
      <c r="N1935" s="50">
        <v>0.99921287865626329</v>
      </c>
      <c r="O1935" s="50">
        <v>3.2572984516004229E-4</v>
      </c>
      <c r="P1935" s="50">
        <v>0.33761126931583935</v>
      </c>
      <c r="Q1935" s="50">
        <v>6.3444168786522537E-3</v>
      </c>
      <c r="R1935" s="50">
        <v>4.8345956711160461E-3</v>
      </c>
      <c r="S1935" s="50">
        <v>1.6455494844619256</v>
      </c>
      <c r="T1935" s="50">
        <v>6.2572868244604027E-3</v>
      </c>
      <c r="U1935" s="50">
        <v>3.0001356616534167</v>
      </c>
      <c r="V1935" s="51">
        <v>82.976101726866247</v>
      </c>
      <c r="X1935" s="49">
        <v>0.25</v>
      </c>
      <c r="Y1935" s="49">
        <v>115.56</v>
      </c>
      <c r="Z1935" s="49">
        <v>0.57999999999999996</v>
      </c>
      <c r="AA1935" s="49">
        <v>6.24</v>
      </c>
      <c r="AB1935" s="49">
        <v>9.75</v>
      </c>
      <c r="AC1935" s="49">
        <v>0.26</v>
      </c>
      <c r="AD1935" s="49">
        <v>2.41</v>
      </c>
      <c r="AE1935" s="312"/>
      <c r="AF1935" s="161" t="s">
        <v>1746</v>
      </c>
      <c r="AG1935" s="318">
        <v>30</v>
      </c>
      <c r="AH1935" s="318">
        <v>15</v>
      </c>
      <c r="AI1935" s="318"/>
      <c r="AJ1935" s="318"/>
      <c r="AK1935" s="318"/>
      <c r="AL1935" s="318"/>
      <c r="AM1935" s="318"/>
      <c r="AN1935" s="318"/>
      <c r="AO1935" s="318"/>
      <c r="AP1935" s="318"/>
      <c r="AQ1935" s="318"/>
      <c r="AR1935" s="318"/>
      <c r="AS1935" s="318"/>
      <c r="AT1935" s="318"/>
      <c r="AU1935" s="318"/>
      <c r="AV1935" s="318"/>
      <c r="AW1935" s="318"/>
      <c r="AX1935" s="318"/>
      <c r="AY1935" s="318"/>
      <c r="AZ1935" s="318"/>
      <c r="BA1935" s="318"/>
      <c r="BB1935" s="318"/>
      <c r="BC1935" s="318"/>
      <c r="BD1935" s="318"/>
      <c r="BE1935" s="497"/>
      <c r="BF1935" s="497"/>
      <c r="BG1935" s="497"/>
      <c r="BH1935" s="497"/>
      <c r="BI1935" s="497"/>
      <c r="BJ1935" s="497"/>
      <c r="BK1935" s="497"/>
      <c r="BL1935" s="497"/>
      <c r="BM1935" s="497"/>
      <c r="BN1935" s="497"/>
      <c r="BO1935" s="497"/>
      <c r="BP1935" s="306"/>
      <c r="BQ1935" s="496"/>
      <c r="BR1935" s="496"/>
      <c r="BS1935" s="496"/>
      <c r="BT1935" s="496"/>
      <c r="BU1935" s="496"/>
      <c r="BV1935" s="496"/>
    </row>
    <row r="1936" spans="1:74" s="52" customFormat="1" ht="12.75">
      <c r="A1936" s="45">
        <v>2670.080468178493</v>
      </c>
      <c r="B1936" s="46" t="s">
        <v>360</v>
      </c>
      <c r="C1936" s="47" t="s">
        <v>307</v>
      </c>
      <c r="D1936" s="48">
        <v>179.00614144071767</v>
      </c>
      <c r="E1936" s="49">
        <v>39.808990000000001</v>
      </c>
      <c r="F1936" s="49">
        <v>3.1399999999999997E-2</v>
      </c>
      <c r="G1936" s="49">
        <v>16.28764</v>
      </c>
      <c r="H1936" s="49">
        <v>0.36709999999999998</v>
      </c>
      <c r="I1936" s="49">
        <v>0.2024</v>
      </c>
      <c r="J1936" s="49">
        <v>45.648609999999998</v>
      </c>
      <c r="K1936" s="49">
        <v>0.22120000000000001</v>
      </c>
      <c r="L1936" s="49">
        <v>102.56733999999999</v>
      </c>
      <c r="M1936" s="47"/>
      <c r="N1936" s="50">
        <v>0.98252211558799873</v>
      </c>
      <c r="O1936" s="50">
        <v>6.1272590036045617E-4</v>
      </c>
      <c r="P1936" s="50">
        <v>0.3361826770856029</v>
      </c>
      <c r="Q1936" s="50">
        <v>7.2876826475393522E-3</v>
      </c>
      <c r="R1936" s="50">
        <v>4.2311402669866962E-3</v>
      </c>
      <c r="S1936" s="50">
        <v>1.6795667904560834</v>
      </c>
      <c r="T1936" s="50">
        <v>5.8493006667087169E-3</v>
      </c>
      <c r="U1936" s="50">
        <v>3.0162524326112807</v>
      </c>
      <c r="V1936" s="51">
        <v>83.322199385442701</v>
      </c>
      <c r="X1936" s="49">
        <v>0.25</v>
      </c>
      <c r="Y1936" s="49">
        <v>62.62</v>
      </c>
      <c r="Z1936" s="49">
        <v>0.57999999999999996</v>
      </c>
      <c r="AA1936" s="49">
        <v>5.46</v>
      </c>
      <c r="AB1936" s="49">
        <v>10.72</v>
      </c>
      <c r="AC1936" s="49">
        <v>0.25</v>
      </c>
      <c r="AD1936" s="49">
        <v>2.54</v>
      </c>
      <c r="AE1936" s="312"/>
      <c r="AF1936" s="161" t="s">
        <v>1746</v>
      </c>
      <c r="AG1936" s="318">
        <v>30</v>
      </c>
      <c r="AH1936" s="318">
        <v>15</v>
      </c>
      <c r="AI1936" s="318"/>
      <c r="AJ1936" s="318"/>
      <c r="AK1936" s="318"/>
      <c r="AL1936" s="318"/>
      <c r="AM1936" s="318"/>
      <c r="AN1936" s="318"/>
      <c r="AO1936" s="318"/>
      <c r="AP1936" s="318"/>
      <c r="AQ1936" s="318"/>
      <c r="AR1936" s="318"/>
      <c r="AS1936" s="318"/>
      <c r="AT1936" s="318"/>
      <c r="AU1936" s="318"/>
      <c r="AV1936" s="318"/>
      <c r="AW1936" s="318"/>
      <c r="AX1936" s="318"/>
      <c r="AY1936" s="318"/>
      <c r="AZ1936" s="318"/>
      <c r="BA1936" s="318"/>
      <c r="BB1936" s="318"/>
      <c r="BC1936" s="318"/>
      <c r="BD1936" s="318"/>
      <c r="BE1936" s="497"/>
      <c r="BF1936" s="497"/>
      <c r="BG1936" s="497"/>
      <c r="BH1936" s="497"/>
      <c r="BI1936" s="497"/>
      <c r="BJ1936" s="497"/>
      <c r="BK1936" s="497"/>
      <c r="BL1936" s="497"/>
      <c r="BM1936" s="497"/>
      <c r="BN1936" s="497"/>
      <c r="BO1936" s="497"/>
      <c r="BP1936" s="306"/>
      <c r="BQ1936" s="496"/>
      <c r="BR1936" s="496"/>
      <c r="BS1936" s="496"/>
      <c r="BT1936" s="496"/>
      <c r="BU1936" s="496"/>
      <c r="BV1936" s="496"/>
    </row>
    <row r="1937" spans="1:74" s="52" customFormat="1" ht="12.75">
      <c r="A1937" s="45">
        <v>2670.080468178493</v>
      </c>
      <c r="B1937" s="46" t="s">
        <v>360</v>
      </c>
      <c r="C1937" s="47" t="s">
        <v>307</v>
      </c>
      <c r="D1937" s="48">
        <v>183.37214144071766</v>
      </c>
      <c r="E1937" s="49">
        <v>39.599580000000003</v>
      </c>
      <c r="F1937" s="49">
        <v>1.35E-2</v>
      </c>
      <c r="G1937" s="49">
        <v>16.128440000000001</v>
      </c>
      <c r="H1937" s="49">
        <v>0.31069999999999998</v>
      </c>
      <c r="I1937" s="49">
        <v>0.21709999999999999</v>
      </c>
      <c r="J1937" s="49">
        <v>44.20834</v>
      </c>
      <c r="K1937" s="49">
        <v>0.24299999999999999</v>
      </c>
      <c r="L1937" s="49">
        <v>100.72066000000001</v>
      </c>
      <c r="M1937" s="47"/>
      <c r="N1937" s="50">
        <v>0.99423049351571469</v>
      </c>
      <c r="O1937" s="50">
        <v>2.6798203629395547E-4</v>
      </c>
      <c r="P1937" s="50">
        <v>0.33864514694523545</v>
      </c>
      <c r="Q1937" s="50">
        <v>6.2745364264663265E-3</v>
      </c>
      <c r="R1937" s="50">
        <v>4.6168106375536304E-3</v>
      </c>
      <c r="S1937" s="50">
        <v>1.6546618447535828</v>
      </c>
      <c r="T1937" s="50">
        <v>6.5367280968507135E-3</v>
      </c>
      <c r="U1937" s="50">
        <v>3.0052335424116978</v>
      </c>
      <c r="V1937" s="51">
        <v>83.010888520657758</v>
      </c>
      <c r="X1937" s="49">
        <v>0.25</v>
      </c>
      <c r="Y1937" s="49">
        <v>145.04</v>
      </c>
      <c r="Z1937" s="49">
        <v>0.57999999999999996</v>
      </c>
      <c r="AA1937" s="49">
        <v>6.36</v>
      </c>
      <c r="AB1937" s="49">
        <v>10.36</v>
      </c>
      <c r="AC1937" s="49">
        <v>0.26</v>
      </c>
      <c r="AD1937" s="49">
        <v>2.35</v>
      </c>
      <c r="AE1937" s="312"/>
      <c r="AF1937" s="161" t="s">
        <v>1746</v>
      </c>
      <c r="AG1937" s="318">
        <v>30</v>
      </c>
      <c r="AH1937" s="318">
        <v>15</v>
      </c>
      <c r="AI1937" s="318"/>
      <c r="AJ1937" s="318"/>
      <c r="AK1937" s="318"/>
      <c r="AL1937" s="318"/>
      <c r="AM1937" s="318"/>
      <c r="AN1937" s="318"/>
      <c r="AO1937" s="318"/>
      <c r="AP1937" s="318"/>
      <c r="AQ1937" s="318"/>
      <c r="AR1937" s="318"/>
      <c r="AS1937" s="318"/>
      <c r="AT1937" s="318"/>
      <c r="AU1937" s="318"/>
      <c r="AV1937" s="318"/>
      <c r="AW1937" s="318"/>
      <c r="AX1937" s="318"/>
      <c r="AY1937" s="318"/>
      <c r="AZ1937" s="318"/>
      <c r="BA1937" s="318"/>
      <c r="BB1937" s="318"/>
      <c r="BC1937" s="318"/>
      <c r="BD1937" s="318"/>
      <c r="BE1937" s="497"/>
      <c r="BF1937" s="497"/>
      <c r="BG1937" s="497"/>
      <c r="BH1937" s="497"/>
      <c r="BI1937" s="497"/>
      <c r="BJ1937" s="497"/>
      <c r="BK1937" s="497"/>
      <c r="BL1937" s="497"/>
      <c r="BM1937" s="497"/>
      <c r="BN1937" s="497"/>
      <c r="BO1937" s="497"/>
      <c r="BP1937" s="306"/>
      <c r="BQ1937" s="496"/>
      <c r="BR1937" s="496"/>
      <c r="BS1937" s="496"/>
      <c r="BT1937" s="496"/>
      <c r="BU1937" s="496"/>
      <c r="BV1937" s="496"/>
    </row>
    <row r="1938" spans="1:74" s="52" customFormat="1" ht="12.75">
      <c r="A1938" s="45">
        <v>2670.080468178493</v>
      </c>
      <c r="B1938" s="46" t="s">
        <v>360</v>
      </c>
      <c r="C1938" s="47" t="s">
        <v>307</v>
      </c>
      <c r="D1938" s="48">
        <v>187.73814144071764</v>
      </c>
      <c r="E1938" s="49">
        <v>40.068269999999998</v>
      </c>
      <c r="F1938" s="49">
        <v>4.1599999999999998E-2</v>
      </c>
      <c r="G1938" s="49">
        <v>16.198090000000001</v>
      </c>
      <c r="H1938" s="49">
        <v>0.31469999999999998</v>
      </c>
      <c r="I1938" s="49">
        <v>0.2303</v>
      </c>
      <c r="J1938" s="49">
        <v>44.39837</v>
      </c>
      <c r="K1938" s="49">
        <v>0.23469999999999999</v>
      </c>
      <c r="L1938" s="49">
        <v>101.48603</v>
      </c>
      <c r="M1938" s="47"/>
      <c r="N1938" s="50">
        <v>0.99753843562659383</v>
      </c>
      <c r="O1938" s="50">
        <v>8.1883762947080382E-4</v>
      </c>
      <c r="P1938" s="50">
        <v>0.33724758493420898</v>
      </c>
      <c r="Q1938" s="50">
        <v>6.3018735114020747E-3</v>
      </c>
      <c r="R1938" s="50">
        <v>4.8563359639984633E-3</v>
      </c>
      <c r="S1938" s="50">
        <v>1.6478004545899274</v>
      </c>
      <c r="T1938" s="50">
        <v>6.2603668588633674E-3</v>
      </c>
      <c r="U1938" s="50">
        <v>3.0008238891144647</v>
      </c>
      <c r="V1938" s="51">
        <v>83.010608397414131</v>
      </c>
      <c r="X1938" s="49">
        <v>0.25</v>
      </c>
      <c r="Y1938" s="49">
        <v>47.44</v>
      </c>
      <c r="Z1938" s="49">
        <v>0.57999999999999996</v>
      </c>
      <c r="AA1938" s="49">
        <v>6.23</v>
      </c>
      <c r="AB1938" s="49">
        <v>9.9600000000000009</v>
      </c>
      <c r="AC1938" s="49">
        <v>0.26</v>
      </c>
      <c r="AD1938" s="49">
        <v>2.41</v>
      </c>
      <c r="AE1938" s="312"/>
      <c r="AF1938" s="161" t="s">
        <v>1746</v>
      </c>
      <c r="AG1938" s="318">
        <v>30</v>
      </c>
      <c r="AH1938" s="318">
        <v>15</v>
      </c>
      <c r="AI1938" s="318"/>
      <c r="AJ1938" s="318"/>
      <c r="AK1938" s="318"/>
      <c r="AL1938" s="318"/>
      <c r="AM1938" s="318"/>
      <c r="AN1938" s="318"/>
      <c r="AO1938" s="318"/>
      <c r="AP1938" s="318"/>
      <c r="AQ1938" s="318"/>
      <c r="AR1938" s="318"/>
      <c r="AS1938" s="318"/>
      <c r="AT1938" s="318"/>
      <c r="AU1938" s="318"/>
      <c r="AV1938" s="318"/>
      <c r="AW1938" s="318"/>
      <c r="AX1938" s="318"/>
      <c r="AY1938" s="318"/>
      <c r="AZ1938" s="318"/>
      <c r="BA1938" s="318"/>
      <c r="BB1938" s="318"/>
      <c r="BC1938" s="318"/>
      <c r="BD1938" s="318"/>
      <c r="BE1938" s="497"/>
      <c r="BF1938" s="497"/>
      <c r="BG1938" s="497"/>
      <c r="BH1938" s="497"/>
      <c r="BI1938" s="497"/>
      <c r="BJ1938" s="497"/>
      <c r="BK1938" s="497"/>
      <c r="BL1938" s="497"/>
      <c r="BM1938" s="497"/>
      <c r="BN1938" s="497"/>
      <c r="BO1938" s="497"/>
      <c r="BP1938" s="306"/>
      <c r="BQ1938" s="496"/>
      <c r="BR1938" s="496"/>
      <c r="BS1938" s="496"/>
      <c r="BT1938" s="496"/>
      <c r="BU1938" s="496"/>
      <c r="BV1938" s="496"/>
    </row>
    <row r="1939" spans="1:74" s="52" customFormat="1" ht="12.75">
      <c r="A1939" s="45">
        <v>2670.080468178493</v>
      </c>
      <c r="B1939" s="46" t="s">
        <v>360</v>
      </c>
      <c r="C1939" s="47" t="s">
        <v>307</v>
      </c>
      <c r="D1939" s="48">
        <v>192.10414144071763</v>
      </c>
      <c r="E1939" s="49">
        <v>39.828940000000003</v>
      </c>
      <c r="F1939" s="49">
        <v>2.23E-2</v>
      </c>
      <c r="G1939" s="49">
        <v>16.426929999999999</v>
      </c>
      <c r="H1939" s="49">
        <v>0.35820000000000002</v>
      </c>
      <c r="I1939" s="49">
        <v>0.2248</v>
      </c>
      <c r="J1939" s="49">
        <v>44.268349999999998</v>
      </c>
      <c r="K1939" s="49">
        <v>0.2334</v>
      </c>
      <c r="L1939" s="49">
        <v>101.36292</v>
      </c>
      <c r="M1939" s="47"/>
      <c r="N1939" s="50">
        <v>0.99466279574761973</v>
      </c>
      <c r="O1939" s="50">
        <v>4.4030883891462276E-4</v>
      </c>
      <c r="P1939" s="50">
        <v>0.34307535872085593</v>
      </c>
      <c r="Q1939" s="50">
        <v>7.195261785482957E-3</v>
      </c>
      <c r="R1939" s="50">
        <v>4.7550947130764014E-3</v>
      </c>
      <c r="S1939" s="50">
        <v>1.6480827210113322</v>
      </c>
      <c r="T1939" s="50">
        <v>6.245045757269134E-3</v>
      </c>
      <c r="U1939" s="50">
        <v>3.0044565865745509</v>
      </c>
      <c r="V1939" s="51">
        <v>82.770059182493455</v>
      </c>
      <c r="X1939" s="49">
        <v>0.25</v>
      </c>
      <c r="Y1939" s="49">
        <v>86.53</v>
      </c>
      <c r="Z1939" s="49">
        <v>0.57999999999999996</v>
      </c>
      <c r="AA1939" s="49">
        <v>5.54</v>
      </c>
      <c r="AB1939" s="49">
        <v>9.9</v>
      </c>
      <c r="AC1939" s="49">
        <v>0.26</v>
      </c>
      <c r="AD1939" s="49">
        <v>2.41</v>
      </c>
      <c r="AE1939" s="312"/>
      <c r="AF1939" s="161" t="s">
        <v>1746</v>
      </c>
      <c r="AG1939" s="318">
        <v>30</v>
      </c>
      <c r="AH1939" s="318">
        <v>15</v>
      </c>
      <c r="AI1939" s="318"/>
      <c r="AJ1939" s="318"/>
      <c r="AK1939" s="318"/>
      <c r="AL1939" s="318"/>
      <c r="AM1939" s="318"/>
      <c r="AN1939" s="318"/>
      <c r="AO1939" s="318"/>
      <c r="AP1939" s="318"/>
      <c r="AQ1939" s="318"/>
      <c r="AR1939" s="318"/>
      <c r="AS1939" s="318"/>
      <c r="AT1939" s="318"/>
      <c r="AU1939" s="318"/>
      <c r="AV1939" s="318"/>
      <c r="AW1939" s="318"/>
      <c r="AX1939" s="318"/>
      <c r="AY1939" s="318"/>
      <c r="AZ1939" s="318"/>
      <c r="BA1939" s="318"/>
      <c r="BB1939" s="318"/>
      <c r="BC1939" s="318"/>
      <c r="BD1939" s="318"/>
      <c r="BE1939" s="497"/>
      <c r="BF1939" s="497"/>
      <c r="BG1939" s="497"/>
      <c r="BH1939" s="497"/>
      <c r="BI1939" s="497"/>
      <c r="BJ1939" s="497"/>
      <c r="BK1939" s="497"/>
      <c r="BL1939" s="497"/>
      <c r="BM1939" s="497"/>
      <c r="BN1939" s="497"/>
      <c r="BO1939" s="497"/>
      <c r="BP1939" s="306"/>
      <c r="BQ1939" s="496"/>
      <c r="BR1939" s="496"/>
      <c r="BS1939" s="496"/>
      <c r="BT1939" s="496"/>
      <c r="BU1939" s="496"/>
      <c r="BV1939" s="496"/>
    </row>
    <row r="1940" spans="1:74" s="52" customFormat="1" ht="12.75">
      <c r="A1940" s="45">
        <v>2670.080468178493</v>
      </c>
      <c r="B1940" s="46" t="s">
        <v>360</v>
      </c>
      <c r="C1940" s="47" t="s">
        <v>307</v>
      </c>
      <c r="D1940" s="48">
        <v>196.47014144071761</v>
      </c>
      <c r="E1940" s="49">
        <v>39.868830000000003</v>
      </c>
      <c r="F1940" s="49">
        <v>3.3399999999999999E-2</v>
      </c>
      <c r="G1940" s="49">
        <v>16.26774</v>
      </c>
      <c r="H1940" s="49">
        <v>0.32740000000000002</v>
      </c>
      <c r="I1940" s="49">
        <v>0.2213</v>
      </c>
      <c r="J1940" s="49">
        <v>44.44838</v>
      </c>
      <c r="K1940" s="49">
        <v>0.23769999999999999</v>
      </c>
      <c r="L1940" s="49">
        <v>101.40475000000001</v>
      </c>
      <c r="M1940" s="47"/>
      <c r="N1940" s="50">
        <v>0.99430425883708839</v>
      </c>
      <c r="O1940" s="50">
        <v>6.5857871524034205E-4</v>
      </c>
      <c r="P1940" s="50">
        <v>0.33928841063157106</v>
      </c>
      <c r="Q1940" s="50">
        <v>6.5676254350016004E-3</v>
      </c>
      <c r="R1940" s="50">
        <v>4.674691568272508E-3</v>
      </c>
      <c r="S1940" s="50">
        <v>1.6525335721389476</v>
      </c>
      <c r="T1940" s="50">
        <v>6.3514464063094238E-3</v>
      </c>
      <c r="U1940" s="50">
        <v>3.0043785837324308</v>
      </c>
      <c r="V1940" s="51">
        <v>82.965926997168751</v>
      </c>
      <c r="X1940" s="49">
        <v>0.25</v>
      </c>
      <c r="Y1940" s="49">
        <v>59.47</v>
      </c>
      <c r="Z1940" s="49">
        <v>0.57999999999999996</v>
      </c>
      <c r="AA1940" s="49">
        <v>6.07</v>
      </c>
      <c r="AB1940" s="49">
        <v>10.15</v>
      </c>
      <c r="AC1940" s="49">
        <v>0.25</v>
      </c>
      <c r="AD1940" s="49">
        <v>2.37</v>
      </c>
      <c r="AE1940" s="312"/>
      <c r="AF1940" s="161" t="s">
        <v>1746</v>
      </c>
      <c r="AG1940" s="318">
        <v>30</v>
      </c>
      <c r="AH1940" s="318">
        <v>15</v>
      </c>
      <c r="AI1940" s="318"/>
      <c r="AJ1940" s="318"/>
      <c r="AK1940" s="318"/>
      <c r="AL1940" s="318"/>
      <c r="AM1940" s="318"/>
      <c r="AN1940" s="318"/>
      <c r="AO1940" s="318"/>
      <c r="AP1940" s="318"/>
      <c r="AQ1940" s="318"/>
      <c r="AR1940" s="318"/>
      <c r="AS1940" s="318"/>
      <c r="AT1940" s="318"/>
      <c r="AU1940" s="318"/>
      <c r="AV1940" s="318"/>
      <c r="AW1940" s="318"/>
      <c r="AX1940" s="318"/>
      <c r="AY1940" s="318"/>
      <c r="AZ1940" s="318"/>
      <c r="BA1940" s="318"/>
      <c r="BB1940" s="318"/>
      <c r="BC1940" s="318"/>
      <c r="BD1940" s="318"/>
      <c r="BE1940" s="497"/>
      <c r="BF1940" s="497"/>
      <c r="BG1940" s="497"/>
      <c r="BH1940" s="497"/>
      <c r="BI1940" s="497"/>
      <c r="BJ1940" s="497"/>
      <c r="BK1940" s="497"/>
      <c r="BL1940" s="497"/>
      <c r="BM1940" s="497"/>
      <c r="BN1940" s="497"/>
      <c r="BO1940" s="497"/>
      <c r="BP1940" s="306"/>
      <c r="BQ1940" s="496"/>
      <c r="BR1940" s="496"/>
      <c r="BS1940" s="496"/>
      <c r="BT1940" s="496"/>
      <c r="BU1940" s="496"/>
      <c r="BV1940" s="496"/>
    </row>
    <row r="1941" spans="1:74" s="52" customFormat="1" ht="12.75">
      <c r="A1941" s="45">
        <v>2670.080468178493</v>
      </c>
      <c r="B1941" s="46" t="s">
        <v>360</v>
      </c>
      <c r="C1941" s="47" t="s">
        <v>307</v>
      </c>
      <c r="D1941" s="48">
        <v>200.8361414407176</v>
      </c>
      <c r="E1941" s="49">
        <v>39.908720000000002</v>
      </c>
      <c r="F1941" s="49">
        <v>5.6599999999999998E-2</v>
      </c>
      <c r="G1941" s="49">
        <v>16.23789</v>
      </c>
      <c r="H1941" s="49">
        <v>0.33069999999999999</v>
      </c>
      <c r="I1941" s="49">
        <v>0.23519999999999999</v>
      </c>
      <c r="J1941" s="49">
        <v>44.298360000000002</v>
      </c>
      <c r="K1941" s="49">
        <v>0.23569999999999999</v>
      </c>
      <c r="L1941" s="49">
        <v>101.30317000000001</v>
      </c>
      <c r="M1941" s="47"/>
      <c r="N1941" s="50">
        <v>0.99592944172297215</v>
      </c>
      <c r="O1941" s="50">
        <v>1.1167414051164437E-3</v>
      </c>
      <c r="P1941" s="50">
        <v>0.33888033009169333</v>
      </c>
      <c r="Q1941" s="50">
        <v>6.6380246330703377E-3</v>
      </c>
      <c r="R1941" s="50">
        <v>4.9714586213934859E-3</v>
      </c>
      <c r="S1941" s="50">
        <v>1.6479990847454029</v>
      </c>
      <c r="T1941" s="50">
        <v>6.3019942471461447E-3</v>
      </c>
      <c r="U1941" s="50">
        <v>3.0018370754667951</v>
      </c>
      <c r="V1941" s="51">
        <v>82.944091747033468</v>
      </c>
      <c r="X1941" s="49">
        <v>0.25</v>
      </c>
      <c r="Y1941" s="49">
        <v>33.49</v>
      </c>
      <c r="Z1941" s="49">
        <v>0.57999999999999996</v>
      </c>
      <c r="AA1941" s="49">
        <v>5.92</v>
      </c>
      <c r="AB1941" s="49">
        <v>9.74</v>
      </c>
      <c r="AC1941" s="49">
        <v>0.26</v>
      </c>
      <c r="AD1941" s="49">
        <v>2.39</v>
      </c>
      <c r="AE1941" s="312"/>
      <c r="AF1941" s="161" t="s">
        <v>1746</v>
      </c>
      <c r="AG1941" s="318">
        <v>30</v>
      </c>
      <c r="AH1941" s="318">
        <v>15</v>
      </c>
      <c r="AI1941" s="318"/>
      <c r="AJ1941" s="318"/>
      <c r="AK1941" s="318"/>
      <c r="AL1941" s="318"/>
      <c r="AM1941" s="318"/>
      <c r="AN1941" s="318"/>
      <c r="AO1941" s="318"/>
      <c r="AP1941" s="318"/>
      <c r="AQ1941" s="318"/>
      <c r="AR1941" s="318"/>
      <c r="AS1941" s="318"/>
      <c r="AT1941" s="318"/>
      <c r="AU1941" s="318"/>
      <c r="AV1941" s="318"/>
      <c r="AW1941" s="318"/>
      <c r="AX1941" s="318"/>
      <c r="AY1941" s="318"/>
      <c r="AZ1941" s="318"/>
      <c r="BA1941" s="318"/>
      <c r="BB1941" s="318"/>
      <c r="BC1941" s="318"/>
      <c r="BD1941" s="318"/>
      <c r="BE1941" s="497"/>
      <c r="BF1941" s="497"/>
      <c r="BG1941" s="497"/>
      <c r="BH1941" s="497"/>
      <c r="BI1941" s="497"/>
      <c r="BJ1941" s="497"/>
      <c r="BK1941" s="497"/>
      <c r="BL1941" s="497"/>
      <c r="BM1941" s="497"/>
      <c r="BN1941" s="497"/>
      <c r="BO1941" s="497"/>
      <c r="BP1941" s="306"/>
      <c r="BQ1941" s="496"/>
      <c r="BR1941" s="496"/>
      <c r="BS1941" s="496"/>
      <c r="BT1941" s="496"/>
      <c r="BU1941" s="496"/>
      <c r="BV1941" s="496"/>
    </row>
    <row r="1942" spans="1:74" s="52" customFormat="1" ht="12.75">
      <c r="A1942" s="45">
        <v>2670.080468178493</v>
      </c>
      <c r="B1942" s="46" t="s">
        <v>360</v>
      </c>
      <c r="C1942" s="47" t="s">
        <v>307</v>
      </c>
      <c r="D1942" s="48">
        <v>205.20214144071758</v>
      </c>
      <c r="E1942" s="49">
        <v>39.808990000000001</v>
      </c>
      <c r="F1942" s="49">
        <v>4.5900000000000003E-2</v>
      </c>
      <c r="G1942" s="49">
        <v>16.198090000000001</v>
      </c>
      <c r="H1942" s="49">
        <v>0.31940000000000002</v>
      </c>
      <c r="I1942" s="49">
        <v>0.23130000000000001</v>
      </c>
      <c r="J1942" s="49">
        <v>44.228340000000003</v>
      </c>
      <c r="K1942" s="49">
        <v>0.23530000000000001</v>
      </c>
      <c r="L1942" s="49">
        <v>101.06732</v>
      </c>
      <c r="M1942" s="47"/>
      <c r="N1942" s="50">
        <v>0.99577235565296474</v>
      </c>
      <c r="O1942" s="50">
        <v>9.0775156594349947E-4</v>
      </c>
      <c r="P1942" s="50">
        <v>0.33884314798605769</v>
      </c>
      <c r="Q1942" s="50">
        <v>6.4262513833507401E-3</v>
      </c>
      <c r="R1942" s="50">
        <v>4.9004986983169525E-3</v>
      </c>
      <c r="S1942" s="50">
        <v>1.6492560703786092</v>
      </c>
      <c r="T1942" s="50">
        <v>6.3060655499056241E-3</v>
      </c>
      <c r="U1942" s="50">
        <v>3.0024121412151485</v>
      </c>
      <c r="V1942" s="51">
        <v>82.95642667850467</v>
      </c>
      <c r="X1942" s="49">
        <v>0.25</v>
      </c>
      <c r="Y1942" s="49">
        <v>42.23</v>
      </c>
      <c r="Z1942" s="49">
        <v>0.57999999999999996</v>
      </c>
      <c r="AA1942" s="49">
        <v>6.17</v>
      </c>
      <c r="AB1942" s="49">
        <v>9.99</v>
      </c>
      <c r="AC1942" s="49">
        <v>0.26</v>
      </c>
      <c r="AD1942" s="49">
        <v>2.41</v>
      </c>
      <c r="AE1942" s="312"/>
      <c r="AF1942" s="161" t="s">
        <v>1746</v>
      </c>
      <c r="AG1942" s="318">
        <v>30</v>
      </c>
      <c r="AH1942" s="318">
        <v>15</v>
      </c>
      <c r="AI1942" s="318"/>
      <c r="AJ1942" s="318"/>
      <c r="AK1942" s="318"/>
      <c r="AL1942" s="318"/>
      <c r="AM1942" s="318"/>
      <c r="AN1942" s="318"/>
      <c r="AO1942" s="318"/>
      <c r="AP1942" s="318"/>
      <c r="AQ1942" s="318"/>
      <c r="AR1942" s="318"/>
      <c r="AS1942" s="318"/>
      <c r="AT1942" s="318"/>
      <c r="AU1942" s="318"/>
      <c r="AV1942" s="318"/>
      <c r="AW1942" s="318"/>
      <c r="AX1942" s="318"/>
      <c r="AY1942" s="318"/>
      <c r="AZ1942" s="318"/>
      <c r="BA1942" s="318"/>
      <c r="BB1942" s="318"/>
      <c r="BC1942" s="318"/>
      <c r="BD1942" s="318"/>
      <c r="BE1942" s="497"/>
      <c r="BF1942" s="497"/>
      <c r="BG1942" s="497"/>
      <c r="BH1942" s="497"/>
      <c r="BI1942" s="497"/>
      <c r="BJ1942" s="497"/>
      <c r="BK1942" s="497"/>
      <c r="BL1942" s="497"/>
      <c r="BM1942" s="497"/>
      <c r="BN1942" s="497"/>
      <c r="BO1942" s="497"/>
      <c r="BP1942" s="306"/>
      <c r="BQ1942" s="496"/>
      <c r="BR1942" s="496"/>
      <c r="BS1942" s="496"/>
      <c r="BT1942" s="496"/>
      <c r="BU1942" s="496"/>
      <c r="BV1942" s="496"/>
    </row>
    <row r="1943" spans="1:74" s="52" customFormat="1" ht="12.75">
      <c r="A1943" s="45">
        <v>2670.080468178493</v>
      </c>
      <c r="B1943" s="46" t="s">
        <v>360</v>
      </c>
      <c r="C1943" s="47" t="s">
        <v>307</v>
      </c>
      <c r="D1943" s="48">
        <v>209.56814144071757</v>
      </c>
      <c r="E1943" s="49">
        <v>39.888770000000001</v>
      </c>
      <c r="F1943" s="49">
        <v>7.0199999999999999E-2</v>
      </c>
      <c r="G1943" s="49">
        <v>16.178190000000001</v>
      </c>
      <c r="H1943" s="49">
        <v>0.35749999999999998</v>
      </c>
      <c r="I1943" s="49">
        <v>0.2142</v>
      </c>
      <c r="J1943" s="49">
        <v>44.428379999999997</v>
      </c>
      <c r="K1943" s="49">
        <v>0.2467</v>
      </c>
      <c r="L1943" s="49">
        <v>101.38394</v>
      </c>
      <c r="M1943" s="47"/>
      <c r="N1943" s="50">
        <v>0.99448965946536461</v>
      </c>
      <c r="O1943" s="50">
        <v>1.3837644028231082E-3</v>
      </c>
      <c r="P1943" s="50">
        <v>0.33731492110668021</v>
      </c>
      <c r="Q1943" s="50">
        <v>7.1691813371871386E-3</v>
      </c>
      <c r="R1943" s="50">
        <v>4.5232941699152526E-3</v>
      </c>
      <c r="S1943" s="50">
        <v>1.6512721276693101</v>
      </c>
      <c r="T1943" s="50">
        <v>6.5898635777089523E-3</v>
      </c>
      <c r="U1943" s="50">
        <v>3.0027428117289894</v>
      </c>
      <c r="V1943" s="51">
        <v>83.037457610201002</v>
      </c>
      <c r="X1943" s="49">
        <v>0.25</v>
      </c>
      <c r="Y1943" s="49">
        <v>28.64</v>
      </c>
      <c r="Z1943" s="49">
        <v>0.57999999999999996</v>
      </c>
      <c r="AA1943" s="49">
        <v>5.57</v>
      </c>
      <c r="AB1943" s="49">
        <v>10.33</v>
      </c>
      <c r="AC1943" s="49">
        <v>0.25</v>
      </c>
      <c r="AD1943" s="49">
        <v>2.31</v>
      </c>
      <c r="AE1943" s="312"/>
      <c r="AF1943" s="161" t="s">
        <v>1746</v>
      </c>
      <c r="AG1943" s="318">
        <v>30</v>
      </c>
      <c r="AH1943" s="318">
        <v>15</v>
      </c>
      <c r="AI1943" s="318"/>
      <c r="AJ1943" s="318"/>
      <c r="AK1943" s="318"/>
      <c r="AL1943" s="318"/>
      <c r="AM1943" s="318"/>
      <c r="AN1943" s="318"/>
      <c r="AO1943" s="318"/>
      <c r="AP1943" s="318"/>
      <c r="AQ1943" s="318"/>
      <c r="AR1943" s="318"/>
      <c r="AS1943" s="318"/>
      <c r="AT1943" s="318"/>
      <c r="AU1943" s="318"/>
      <c r="AV1943" s="318"/>
      <c r="AW1943" s="318"/>
      <c r="AX1943" s="318"/>
      <c r="AY1943" s="318"/>
      <c r="AZ1943" s="318"/>
      <c r="BA1943" s="318"/>
      <c r="BB1943" s="318"/>
      <c r="BC1943" s="318"/>
      <c r="BD1943" s="318"/>
      <c r="BE1943" s="497"/>
      <c r="BF1943" s="497"/>
      <c r="BG1943" s="497"/>
      <c r="BH1943" s="497"/>
      <c r="BI1943" s="497"/>
      <c r="BJ1943" s="497"/>
      <c r="BK1943" s="497"/>
      <c r="BL1943" s="497"/>
      <c r="BM1943" s="497"/>
      <c r="BN1943" s="497"/>
      <c r="BO1943" s="497"/>
      <c r="BP1943" s="306"/>
      <c r="BQ1943" s="496"/>
      <c r="BR1943" s="496"/>
      <c r="BS1943" s="496"/>
      <c r="BT1943" s="496"/>
      <c r="BU1943" s="496"/>
      <c r="BV1943" s="496"/>
    </row>
    <row r="1944" spans="1:74" s="52" customFormat="1" ht="12.75">
      <c r="A1944" s="45">
        <v>2670.080468178493</v>
      </c>
      <c r="B1944" s="46" t="s">
        <v>360</v>
      </c>
      <c r="C1944" s="47" t="s">
        <v>307</v>
      </c>
      <c r="D1944" s="48">
        <v>213.93414144071755</v>
      </c>
      <c r="E1944" s="49">
        <v>39.85886</v>
      </c>
      <c r="F1944" s="49">
        <v>7.1300000000000002E-2</v>
      </c>
      <c r="G1944" s="49">
        <v>16.078690000000002</v>
      </c>
      <c r="H1944" s="49">
        <v>0.35680000000000001</v>
      </c>
      <c r="I1944" s="49">
        <v>0.2014</v>
      </c>
      <c r="J1944" s="49">
        <v>44.248350000000002</v>
      </c>
      <c r="K1944" s="49">
        <v>0.2278</v>
      </c>
      <c r="L1944" s="49">
        <v>101.04320000000001</v>
      </c>
      <c r="M1944" s="47"/>
      <c r="N1944" s="50">
        <v>0.99647961932134144</v>
      </c>
      <c r="O1944" s="50">
        <v>1.4093163560630667E-3</v>
      </c>
      <c r="P1944" s="50">
        <v>0.33616322642137136</v>
      </c>
      <c r="Q1944" s="50">
        <v>7.17484106933959E-3</v>
      </c>
      <c r="R1944" s="50">
        <v>4.2647026179553783E-3</v>
      </c>
      <c r="S1944" s="50">
        <v>1.6491082850894809</v>
      </c>
      <c r="T1944" s="50">
        <v>6.1017570909805384E-3</v>
      </c>
      <c r="U1944" s="50">
        <v>3.0007017479665326</v>
      </c>
      <c r="V1944" s="51">
        <v>83.067140969270199</v>
      </c>
      <c r="X1944" s="49">
        <v>0.25</v>
      </c>
      <c r="Y1944" s="49">
        <v>26.8</v>
      </c>
      <c r="Z1944" s="49">
        <v>0.57999999999999996</v>
      </c>
      <c r="AA1944" s="49">
        <v>5.56</v>
      </c>
      <c r="AB1944" s="49">
        <v>10.94</v>
      </c>
      <c r="AC1944" s="49">
        <v>0.26</v>
      </c>
      <c r="AD1944" s="49">
        <v>2.48</v>
      </c>
      <c r="AE1944" s="312"/>
      <c r="AF1944" s="161" t="s">
        <v>1746</v>
      </c>
      <c r="AG1944" s="318">
        <v>30</v>
      </c>
      <c r="AH1944" s="318">
        <v>15</v>
      </c>
      <c r="AI1944" s="318"/>
      <c r="AJ1944" s="318"/>
      <c r="AK1944" s="318"/>
      <c r="AL1944" s="318"/>
      <c r="AM1944" s="318"/>
      <c r="AN1944" s="318"/>
      <c r="AO1944" s="318"/>
      <c r="AP1944" s="318"/>
      <c r="AQ1944" s="318"/>
      <c r="AR1944" s="318"/>
      <c r="AS1944" s="318"/>
      <c r="AT1944" s="318"/>
      <c r="AU1944" s="318"/>
      <c r="AV1944" s="318"/>
      <c r="AW1944" s="318"/>
      <c r="AX1944" s="318"/>
      <c r="AY1944" s="318"/>
      <c r="AZ1944" s="318"/>
      <c r="BA1944" s="318"/>
      <c r="BB1944" s="318"/>
      <c r="BC1944" s="318"/>
      <c r="BD1944" s="318"/>
      <c r="BE1944" s="497"/>
      <c r="BF1944" s="497"/>
      <c r="BG1944" s="497"/>
      <c r="BH1944" s="497"/>
      <c r="BI1944" s="497"/>
      <c r="BJ1944" s="497"/>
      <c r="BK1944" s="497"/>
      <c r="BL1944" s="497"/>
      <c r="BM1944" s="497"/>
      <c r="BN1944" s="497"/>
      <c r="BO1944" s="497"/>
      <c r="BP1944" s="306"/>
      <c r="BQ1944" s="496"/>
      <c r="BR1944" s="496"/>
      <c r="BS1944" s="496"/>
      <c r="BT1944" s="496"/>
      <c r="BU1944" s="496"/>
      <c r="BV1944" s="496"/>
    </row>
    <row r="1945" spans="1:74" s="52" customFormat="1" ht="12.75">
      <c r="A1945" s="45">
        <v>2670.080468178493</v>
      </c>
      <c r="B1945" s="46" t="s">
        <v>360</v>
      </c>
      <c r="C1945" s="47" t="s">
        <v>307</v>
      </c>
      <c r="D1945" s="48">
        <v>218.30014144071754</v>
      </c>
      <c r="E1945" s="49">
        <v>39.888770000000001</v>
      </c>
      <c r="F1945" s="49">
        <v>4.5499999999999999E-2</v>
      </c>
      <c r="G1945" s="49">
        <v>16.198090000000001</v>
      </c>
      <c r="H1945" s="49">
        <v>0.31480000000000002</v>
      </c>
      <c r="I1945" s="49">
        <v>0.2316</v>
      </c>
      <c r="J1945" s="49">
        <v>44.408369999999998</v>
      </c>
      <c r="K1945" s="49">
        <v>0.23719999999999999</v>
      </c>
      <c r="L1945" s="49">
        <v>101.32433</v>
      </c>
      <c r="M1945" s="47"/>
      <c r="N1945" s="50">
        <v>0.99511958397066302</v>
      </c>
      <c r="O1945" s="50">
        <v>8.9745243500786531E-4</v>
      </c>
      <c r="P1945" s="50">
        <v>0.33794375877671645</v>
      </c>
      <c r="Q1945" s="50">
        <v>6.3168889859262535E-3</v>
      </c>
      <c r="R1945" s="50">
        <v>4.8938304945087777E-3</v>
      </c>
      <c r="S1945" s="50">
        <v>1.6515738840470835</v>
      </c>
      <c r="T1945" s="50">
        <v>6.3401124494158649E-3</v>
      </c>
      <c r="U1945" s="50">
        <v>3.0030855111593215</v>
      </c>
      <c r="V1945" s="51">
        <v>83.013784270992446</v>
      </c>
      <c r="X1945" s="49">
        <v>0.25</v>
      </c>
      <c r="Y1945" s="49">
        <v>43.44</v>
      </c>
      <c r="Z1945" s="49">
        <v>0.57999999999999996</v>
      </c>
      <c r="AA1945" s="49">
        <v>6.27</v>
      </c>
      <c r="AB1945" s="49">
        <v>9.77</v>
      </c>
      <c r="AC1945" s="49">
        <v>0.25</v>
      </c>
      <c r="AD1945" s="49">
        <v>2.39</v>
      </c>
      <c r="AE1945" s="312"/>
      <c r="AF1945" s="161" t="s">
        <v>1746</v>
      </c>
      <c r="AG1945" s="318">
        <v>30</v>
      </c>
      <c r="AH1945" s="318">
        <v>15</v>
      </c>
      <c r="AI1945" s="318"/>
      <c r="AJ1945" s="318"/>
      <c r="AK1945" s="318"/>
      <c r="AL1945" s="318"/>
      <c r="AM1945" s="318"/>
      <c r="AN1945" s="318"/>
      <c r="AO1945" s="318"/>
      <c r="AP1945" s="318"/>
      <c r="AQ1945" s="318"/>
      <c r="AR1945" s="318"/>
      <c r="AS1945" s="318"/>
      <c r="AT1945" s="318"/>
      <c r="AU1945" s="318"/>
      <c r="AV1945" s="318"/>
      <c r="AW1945" s="318"/>
      <c r="AX1945" s="318"/>
      <c r="AY1945" s="318"/>
      <c r="AZ1945" s="318"/>
      <c r="BA1945" s="318"/>
      <c r="BB1945" s="318"/>
      <c r="BC1945" s="318"/>
      <c r="BD1945" s="318"/>
      <c r="BE1945" s="497"/>
      <c r="BF1945" s="497"/>
      <c r="BG1945" s="497"/>
      <c r="BH1945" s="497"/>
      <c r="BI1945" s="497"/>
      <c r="BJ1945" s="497"/>
      <c r="BK1945" s="497"/>
      <c r="BL1945" s="497"/>
      <c r="BM1945" s="497"/>
      <c r="BN1945" s="497"/>
      <c r="BO1945" s="497"/>
      <c r="BP1945" s="306"/>
      <c r="BQ1945" s="496"/>
      <c r="BR1945" s="496"/>
      <c r="BS1945" s="496"/>
      <c r="BT1945" s="496"/>
      <c r="BU1945" s="496"/>
      <c r="BV1945" s="496"/>
    </row>
    <row r="1946" spans="1:74" s="52" customFormat="1" ht="12.75">
      <c r="A1946" s="45">
        <v>2670.080468178493</v>
      </c>
      <c r="B1946" s="46" t="s">
        <v>360</v>
      </c>
      <c r="C1946" s="47" t="s">
        <v>307</v>
      </c>
      <c r="D1946" s="48">
        <v>222.66614144071752</v>
      </c>
      <c r="E1946" s="49">
        <v>39.898739999999997</v>
      </c>
      <c r="F1946" s="49">
        <v>4.7E-2</v>
      </c>
      <c r="G1946" s="49">
        <v>16.198090000000001</v>
      </c>
      <c r="H1946" s="49">
        <v>0.33250000000000002</v>
      </c>
      <c r="I1946" s="49">
        <v>0.21579999999999999</v>
      </c>
      <c r="J1946" s="49">
        <v>44.388370000000002</v>
      </c>
      <c r="K1946" s="49">
        <v>0.2387</v>
      </c>
      <c r="L1946" s="49">
        <v>101.3192</v>
      </c>
      <c r="M1946" s="47"/>
      <c r="N1946" s="50">
        <v>0.99539224759180689</v>
      </c>
      <c r="O1946" s="50">
        <v>9.2706107412889656E-4</v>
      </c>
      <c r="P1946" s="50">
        <v>0.33795188626110317</v>
      </c>
      <c r="Q1946" s="50">
        <v>6.672223955594787E-3</v>
      </c>
      <c r="R1946" s="50">
        <v>4.5600778041856981E-3</v>
      </c>
      <c r="S1946" s="50">
        <v>1.6508697742210972</v>
      </c>
      <c r="T1946" s="50">
        <v>6.3803593520186698E-3</v>
      </c>
      <c r="U1946" s="50">
        <v>3.0027536302599356</v>
      </c>
      <c r="V1946" s="51">
        <v>83.007431336042231</v>
      </c>
      <c r="X1946" s="49">
        <v>0.25</v>
      </c>
      <c r="Y1946" s="49">
        <v>41.81</v>
      </c>
      <c r="Z1946" s="49">
        <v>0.57999999999999996</v>
      </c>
      <c r="AA1946" s="49">
        <v>5.9</v>
      </c>
      <c r="AB1946" s="49">
        <v>10.08</v>
      </c>
      <c r="AC1946" s="49">
        <v>0.25</v>
      </c>
      <c r="AD1946" s="49">
        <v>2.37</v>
      </c>
      <c r="AE1946" s="312"/>
      <c r="AF1946" s="161" t="s">
        <v>1746</v>
      </c>
      <c r="AG1946" s="318">
        <v>30</v>
      </c>
      <c r="AH1946" s="318">
        <v>15</v>
      </c>
      <c r="AI1946" s="318"/>
      <c r="AJ1946" s="318"/>
      <c r="AK1946" s="318"/>
      <c r="AL1946" s="318"/>
      <c r="AM1946" s="318"/>
      <c r="AN1946" s="318"/>
      <c r="AO1946" s="318"/>
      <c r="AP1946" s="318"/>
      <c r="AQ1946" s="318"/>
      <c r="AR1946" s="318"/>
      <c r="AS1946" s="318"/>
      <c r="AT1946" s="318"/>
      <c r="AU1946" s="318"/>
      <c r="AV1946" s="318"/>
      <c r="AW1946" s="318"/>
      <c r="AX1946" s="318"/>
      <c r="AY1946" s="318"/>
      <c r="AZ1946" s="318"/>
      <c r="BA1946" s="318"/>
      <c r="BB1946" s="318"/>
      <c r="BC1946" s="318"/>
      <c r="BD1946" s="318"/>
      <c r="BE1946" s="497"/>
      <c r="BF1946" s="497"/>
      <c r="BG1946" s="497"/>
      <c r="BH1946" s="497"/>
      <c r="BI1946" s="497"/>
      <c r="BJ1946" s="497"/>
      <c r="BK1946" s="497"/>
      <c r="BL1946" s="497"/>
      <c r="BM1946" s="497"/>
      <c r="BN1946" s="497"/>
      <c r="BO1946" s="497"/>
      <c r="BP1946" s="306"/>
      <c r="BQ1946" s="496"/>
      <c r="BR1946" s="496"/>
      <c r="BS1946" s="496"/>
      <c r="BT1946" s="496"/>
      <c r="BU1946" s="496"/>
      <c r="BV1946" s="496"/>
    </row>
    <row r="1947" spans="1:74" s="52" customFormat="1" ht="12.75">
      <c r="A1947" s="45"/>
      <c r="B1947" s="46"/>
      <c r="C1947" s="47"/>
      <c r="D1947" s="48"/>
      <c r="E1947" s="49"/>
      <c r="F1947" s="49"/>
      <c r="G1947" s="49"/>
      <c r="H1947" s="49"/>
      <c r="I1947" s="49"/>
      <c r="J1947" s="49"/>
      <c r="K1947" s="49"/>
      <c r="L1947" s="49"/>
      <c r="M1947" s="47"/>
      <c r="N1947" s="50"/>
      <c r="O1947" s="50"/>
      <c r="P1947" s="50"/>
      <c r="Q1947" s="50"/>
      <c r="R1947" s="50"/>
      <c r="S1947" s="50"/>
      <c r="T1947" s="50"/>
      <c r="U1947" s="50"/>
      <c r="V1947" s="51"/>
      <c r="AE1947" s="312"/>
      <c r="AF1947" s="312"/>
      <c r="AG1947" s="312"/>
      <c r="AH1947" s="312"/>
      <c r="AI1947" s="312"/>
      <c r="AJ1947" s="312"/>
      <c r="AK1947" s="312"/>
      <c r="AL1947" s="312"/>
      <c r="AM1947" s="312"/>
      <c r="AN1947" s="312"/>
      <c r="AO1947" s="312"/>
      <c r="AP1947" s="312"/>
      <c r="AQ1947" s="312"/>
      <c r="AR1947" s="312"/>
      <c r="AS1947" s="312"/>
      <c r="AT1947" s="312"/>
      <c r="AU1947" s="312"/>
      <c r="AV1947" s="312"/>
      <c r="AW1947" s="312"/>
      <c r="AX1947" s="312"/>
      <c r="AY1947" s="312"/>
      <c r="AZ1947" s="312"/>
      <c r="BA1947" s="312"/>
      <c r="BB1947" s="312"/>
      <c r="BC1947" s="312"/>
      <c r="BD1947" s="312"/>
      <c r="BE1947" s="306"/>
      <c r="BF1947" s="306"/>
      <c r="BG1947" s="306"/>
      <c r="BH1947" s="306"/>
      <c r="BI1947" s="306"/>
      <c r="BJ1947" s="306"/>
      <c r="BK1947" s="306"/>
      <c r="BL1947" s="306"/>
      <c r="BM1947" s="306"/>
      <c r="BN1947" s="306"/>
      <c r="BO1947" s="306"/>
      <c r="BP1947" s="306"/>
      <c r="BQ1947" s="496"/>
      <c r="BR1947" s="496"/>
      <c r="BS1947" s="496"/>
      <c r="BT1947" s="496"/>
      <c r="BU1947" s="496"/>
      <c r="BV1947" s="496"/>
    </row>
    <row r="1948" spans="1:74" s="52" customFormat="1" ht="12.75">
      <c r="A1948" s="45">
        <v>2670.080468178493</v>
      </c>
      <c r="B1948" s="46" t="s">
        <v>360</v>
      </c>
      <c r="C1948" s="47" t="s">
        <v>328</v>
      </c>
      <c r="D1948" s="48">
        <v>0</v>
      </c>
      <c r="E1948" s="49">
        <v>40.030859999999997</v>
      </c>
      <c r="F1948" s="49">
        <v>3.5400000000000001E-2</v>
      </c>
      <c r="G1948" s="49">
        <v>16.508990000000001</v>
      </c>
      <c r="H1948" s="49">
        <v>0.2145</v>
      </c>
      <c r="I1948" s="49">
        <v>0.23139999999999999</v>
      </c>
      <c r="J1948" s="49">
        <v>44.356490000000001</v>
      </c>
      <c r="K1948" s="49">
        <v>0.24540000000000001</v>
      </c>
      <c r="L1948" s="49">
        <v>101.66844</v>
      </c>
      <c r="M1948" s="47"/>
      <c r="N1948" s="50">
        <v>0.99556915592659589</v>
      </c>
      <c r="O1948" s="50">
        <v>6.9607364374465466E-4</v>
      </c>
      <c r="P1948" s="50">
        <v>0.34336261771318682</v>
      </c>
      <c r="Q1948" s="50">
        <v>4.2908931661459213E-3</v>
      </c>
      <c r="R1948" s="50">
        <v>4.8744498504559169E-3</v>
      </c>
      <c r="S1948" s="50">
        <v>1.6445316295463592</v>
      </c>
      <c r="T1948" s="50">
        <v>6.53896057090767E-3</v>
      </c>
      <c r="U1948" s="50">
        <v>3.0007131712082291</v>
      </c>
      <c r="V1948" s="51">
        <v>82.727319715999144</v>
      </c>
      <c r="X1948" s="315">
        <v>0.05</v>
      </c>
      <c r="Y1948" s="315">
        <v>9.4</v>
      </c>
      <c r="Z1948" s="315">
        <v>0.12</v>
      </c>
      <c r="AA1948" s="315">
        <v>1.63</v>
      </c>
      <c r="AB1948" s="315">
        <v>3.04</v>
      </c>
      <c r="AC1948" s="315">
        <v>0.06</v>
      </c>
      <c r="AD1948" s="315">
        <v>0.44</v>
      </c>
      <c r="AE1948" s="312"/>
      <c r="AF1948" s="161" t="s">
        <v>1697</v>
      </c>
      <c r="AG1948" s="318">
        <v>30</v>
      </c>
      <c r="AH1948" s="318">
        <v>15</v>
      </c>
      <c r="AI1948" s="318"/>
      <c r="AJ1948" s="318"/>
      <c r="AK1948" s="318"/>
      <c r="AL1948" s="318"/>
      <c r="AM1948" s="318"/>
      <c r="AN1948" s="318"/>
      <c r="AO1948" s="318"/>
      <c r="AP1948" s="318"/>
      <c r="AQ1948" s="318"/>
      <c r="AR1948" s="318"/>
      <c r="AS1948" s="318"/>
      <c r="AT1948" s="318"/>
      <c r="AU1948" s="318"/>
      <c r="AV1948" s="318"/>
      <c r="AW1948" s="318"/>
      <c r="AX1948" s="318"/>
      <c r="AY1948" s="318"/>
      <c r="AZ1948" s="318"/>
      <c r="BA1948" s="318"/>
      <c r="BB1948" s="318"/>
      <c r="BC1948" s="318"/>
      <c r="BD1948" s="318"/>
      <c r="BE1948" s="497"/>
      <c r="BF1948" s="497"/>
      <c r="BG1948" s="497"/>
      <c r="BH1948" s="497"/>
      <c r="BI1948" s="497"/>
      <c r="BJ1948" s="497"/>
      <c r="BK1948" s="497"/>
      <c r="BL1948" s="497"/>
      <c r="BM1948" s="497"/>
      <c r="BN1948" s="497"/>
      <c r="BO1948" s="497"/>
      <c r="BP1948" s="306"/>
      <c r="BQ1948" s="496"/>
      <c r="BR1948" s="496"/>
      <c r="BS1948" s="496"/>
      <c r="BT1948" s="496"/>
      <c r="BU1948" s="496"/>
      <c r="BV1948" s="496"/>
    </row>
    <row r="1949" spans="1:74" s="52" customFormat="1" ht="12.75">
      <c r="A1949" s="45">
        <v>2670.080468178493</v>
      </c>
      <c r="B1949" s="46" t="s">
        <v>360</v>
      </c>
      <c r="C1949" s="47" t="s">
        <v>328</v>
      </c>
      <c r="D1949" s="48">
        <v>7.9888922886718161</v>
      </c>
      <c r="E1949" s="49">
        <v>40.330719999999999</v>
      </c>
      <c r="F1949" s="49">
        <v>4.7100000000000003E-2</v>
      </c>
      <c r="G1949" s="49">
        <v>14.780139999999999</v>
      </c>
      <c r="H1949" s="49">
        <v>0.2964</v>
      </c>
      <c r="I1949" s="49">
        <v>0.19139999999999999</v>
      </c>
      <c r="J1949" s="49">
        <v>45.66254</v>
      </c>
      <c r="K1949" s="49">
        <v>0.22639999999999999</v>
      </c>
      <c r="L1949" s="49">
        <v>101.5985</v>
      </c>
      <c r="M1949" s="47"/>
      <c r="N1949" s="50">
        <v>0.99555738914030345</v>
      </c>
      <c r="O1949" s="50">
        <v>9.1923520149113586E-4</v>
      </c>
      <c r="P1949" s="50">
        <v>0.30511591876988819</v>
      </c>
      <c r="Q1949" s="50">
        <v>5.8850806182439465E-3</v>
      </c>
      <c r="R1949" s="50">
        <v>4.0018241199094445E-3</v>
      </c>
      <c r="S1949" s="50">
        <v>1.6803468494145979</v>
      </c>
      <c r="T1949" s="50">
        <v>5.9877601387900029E-3</v>
      </c>
      <c r="U1949" s="50">
        <v>2.9993465141337716</v>
      </c>
      <c r="V1949" s="51">
        <v>84.63250363294965</v>
      </c>
      <c r="X1949" s="315">
        <v>0.05</v>
      </c>
      <c r="Y1949" s="315">
        <v>7.24</v>
      </c>
      <c r="Z1949" s="315">
        <v>0.13</v>
      </c>
      <c r="AA1949" s="315">
        <v>1.24</v>
      </c>
      <c r="AB1949" s="315">
        <v>3.63</v>
      </c>
      <c r="AC1949" s="315">
        <v>0.05</v>
      </c>
      <c r="AD1949" s="315">
        <v>0.47</v>
      </c>
      <c r="AE1949" s="312"/>
      <c r="AF1949" s="161" t="s">
        <v>1697</v>
      </c>
      <c r="AG1949" s="318">
        <v>30</v>
      </c>
      <c r="AH1949" s="318">
        <v>15</v>
      </c>
      <c r="AI1949" s="318"/>
      <c r="AJ1949" s="318"/>
      <c r="AK1949" s="318"/>
      <c r="AL1949" s="318"/>
      <c r="AM1949" s="318"/>
      <c r="AN1949" s="318"/>
      <c r="AO1949" s="318"/>
      <c r="AP1949" s="318"/>
      <c r="AQ1949" s="318"/>
      <c r="AR1949" s="318"/>
      <c r="AS1949" s="318"/>
      <c r="AT1949" s="318"/>
      <c r="AU1949" s="318"/>
      <c r="AV1949" s="318"/>
      <c r="AW1949" s="318"/>
      <c r="AX1949" s="318"/>
      <c r="AY1949" s="318"/>
      <c r="AZ1949" s="318"/>
      <c r="BA1949" s="318"/>
      <c r="BB1949" s="318"/>
      <c r="BC1949" s="318"/>
      <c r="BD1949" s="318"/>
      <c r="BE1949" s="497"/>
      <c r="BF1949" s="497"/>
      <c r="BG1949" s="497"/>
      <c r="BH1949" s="497"/>
      <c r="BI1949" s="497"/>
      <c r="BJ1949" s="497"/>
      <c r="BK1949" s="497"/>
      <c r="BL1949" s="497"/>
      <c r="BM1949" s="497"/>
      <c r="BN1949" s="497"/>
      <c r="BO1949" s="497"/>
      <c r="BP1949" s="306"/>
      <c r="BQ1949" s="496"/>
      <c r="BR1949" s="496"/>
      <c r="BS1949" s="496"/>
      <c r="BT1949" s="496"/>
      <c r="BU1949" s="496"/>
      <c r="BV1949" s="496"/>
    </row>
    <row r="1950" spans="1:74" s="52" customFormat="1" ht="12.75">
      <c r="A1950" s="45">
        <v>2670.080468178493</v>
      </c>
      <c r="B1950" s="46" t="s">
        <v>360</v>
      </c>
      <c r="C1950" s="47" t="s">
        <v>328</v>
      </c>
      <c r="D1950" s="48">
        <v>15.968892288671817</v>
      </c>
      <c r="E1950" s="49">
        <v>40.510640000000002</v>
      </c>
      <c r="F1950" s="49">
        <v>7.5999999999999998E-2</v>
      </c>
      <c r="G1950" s="49">
        <v>13.391069999999999</v>
      </c>
      <c r="H1950" s="49">
        <v>0.36370000000000002</v>
      </c>
      <c r="I1950" s="49">
        <v>0.1575</v>
      </c>
      <c r="J1950" s="49">
        <v>46.879550000000002</v>
      </c>
      <c r="K1950" s="49">
        <v>0.21460000000000001</v>
      </c>
      <c r="L1950" s="49">
        <v>101.63636000000001</v>
      </c>
      <c r="M1950" s="47"/>
      <c r="N1950" s="50">
        <v>0.99354260298310626</v>
      </c>
      <c r="O1950" s="50">
        <v>1.4736908849067719E-3</v>
      </c>
      <c r="P1950" s="50">
        <v>0.27465573021423717</v>
      </c>
      <c r="Q1950" s="50">
        <v>7.1747138283130623E-3</v>
      </c>
      <c r="R1950" s="50">
        <v>3.2717769416922586E-3</v>
      </c>
      <c r="S1950" s="50">
        <v>1.7139942859044348</v>
      </c>
      <c r="T1950" s="50">
        <v>5.6390345445269923E-3</v>
      </c>
      <c r="U1950" s="50">
        <v>3.000997640955402</v>
      </c>
      <c r="V1950" s="51">
        <v>86.188835240587295</v>
      </c>
      <c r="X1950" s="315">
        <v>0.05</v>
      </c>
      <c r="Y1950" s="315">
        <v>4.76</v>
      </c>
      <c r="Z1950" s="315">
        <v>0.14000000000000001</v>
      </c>
      <c r="AA1950" s="315">
        <v>1.04</v>
      </c>
      <c r="AB1950" s="315">
        <v>4.34</v>
      </c>
      <c r="AC1950" s="315">
        <v>0.05</v>
      </c>
      <c r="AD1950" s="315">
        <v>0.49</v>
      </c>
      <c r="AE1950" s="312"/>
      <c r="AF1950" s="161" t="s">
        <v>1697</v>
      </c>
      <c r="AG1950" s="318">
        <v>30</v>
      </c>
      <c r="AH1950" s="318">
        <v>15</v>
      </c>
      <c r="AI1950" s="318"/>
      <c r="AJ1950" s="318"/>
      <c r="AK1950" s="318"/>
      <c r="AL1950" s="318"/>
      <c r="AM1950" s="318"/>
      <c r="AN1950" s="318"/>
      <c r="AO1950" s="318"/>
      <c r="AP1950" s="318"/>
      <c r="AQ1950" s="318"/>
      <c r="AR1950" s="318"/>
      <c r="AS1950" s="318"/>
      <c r="AT1950" s="318"/>
      <c r="AU1950" s="318"/>
      <c r="AV1950" s="318"/>
      <c r="AW1950" s="318"/>
      <c r="AX1950" s="318"/>
      <c r="AY1950" s="318"/>
      <c r="AZ1950" s="318"/>
      <c r="BA1950" s="318"/>
      <c r="BB1950" s="318"/>
      <c r="BC1950" s="318"/>
      <c r="BD1950" s="318"/>
      <c r="BE1950" s="497"/>
      <c r="BF1950" s="497"/>
      <c r="BG1950" s="497"/>
      <c r="BH1950" s="497"/>
      <c r="BI1950" s="497"/>
      <c r="BJ1950" s="497"/>
      <c r="BK1950" s="497"/>
      <c r="BL1950" s="497"/>
      <c r="BM1950" s="497"/>
      <c r="BN1950" s="497"/>
      <c r="BO1950" s="497"/>
      <c r="BP1950" s="306"/>
      <c r="BQ1950" s="496"/>
      <c r="BR1950" s="496"/>
      <c r="BS1950" s="496"/>
      <c r="BT1950" s="496"/>
      <c r="BU1950" s="496"/>
      <c r="BV1950" s="496"/>
    </row>
    <row r="1951" spans="1:74" s="52" customFormat="1" ht="12.75">
      <c r="A1951" s="45">
        <v>2670.080468178493</v>
      </c>
      <c r="B1951" s="46" t="s">
        <v>360</v>
      </c>
      <c r="C1951" s="47" t="s">
        <v>328</v>
      </c>
      <c r="D1951" s="48">
        <v>23.948892288671818</v>
      </c>
      <c r="E1951" s="49">
        <v>40.730530000000002</v>
      </c>
      <c r="F1951" s="49">
        <v>6.4899999999999999E-2</v>
      </c>
      <c r="G1951" s="49">
        <v>12.551629999999999</v>
      </c>
      <c r="H1951" s="49">
        <v>0.35949999999999999</v>
      </c>
      <c r="I1951" s="49">
        <v>0.2135</v>
      </c>
      <c r="J1951" s="49">
        <v>47.502899999999997</v>
      </c>
      <c r="K1951" s="49">
        <v>0.214</v>
      </c>
      <c r="L1951" s="49">
        <v>101.72376</v>
      </c>
      <c r="M1951" s="47"/>
      <c r="N1951" s="50">
        <v>0.99390303188144646</v>
      </c>
      <c r="O1951" s="50">
        <v>1.2521145607634087E-3</v>
      </c>
      <c r="P1951" s="50">
        <v>0.2561415755817455</v>
      </c>
      <c r="Q1951" s="50">
        <v>7.0561327245461814E-3</v>
      </c>
      <c r="R1951" s="50">
        <v>4.4127322092395865E-3</v>
      </c>
      <c r="S1951" s="50">
        <v>1.7280353531767052</v>
      </c>
      <c r="T1951" s="50">
        <v>5.5949392448004752E-3</v>
      </c>
      <c r="U1951" s="50">
        <v>2.998255368690482</v>
      </c>
      <c r="V1951" s="51">
        <v>87.090789542542467</v>
      </c>
      <c r="X1951" s="315">
        <v>0.05</v>
      </c>
      <c r="Y1951" s="315">
        <v>5.47</v>
      </c>
      <c r="Z1951" s="315">
        <v>0.14000000000000001</v>
      </c>
      <c r="AA1951" s="315">
        <v>1.05</v>
      </c>
      <c r="AB1951" s="315">
        <v>3.2</v>
      </c>
      <c r="AC1951" s="315">
        <v>0.05</v>
      </c>
      <c r="AD1951" s="315">
        <v>0.49</v>
      </c>
      <c r="AE1951" s="312"/>
      <c r="AF1951" s="161" t="s">
        <v>1697</v>
      </c>
      <c r="AG1951" s="318">
        <v>30</v>
      </c>
      <c r="AH1951" s="318">
        <v>15</v>
      </c>
      <c r="AI1951" s="318"/>
      <c r="AJ1951" s="318"/>
      <c r="AK1951" s="318"/>
      <c r="AL1951" s="318"/>
      <c r="AM1951" s="318"/>
      <c r="AN1951" s="318"/>
      <c r="AO1951" s="318"/>
      <c r="AP1951" s="318"/>
      <c r="AQ1951" s="318"/>
      <c r="AR1951" s="318"/>
      <c r="AS1951" s="318"/>
      <c r="AT1951" s="318"/>
      <c r="AU1951" s="318"/>
      <c r="AV1951" s="318"/>
      <c r="AW1951" s="318"/>
      <c r="AX1951" s="318"/>
      <c r="AY1951" s="318"/>
      <c r="AZ1951" s="318"/>
      <c r="BA1951" s="318"/>
      <c r="BB1951" s="318"/>
      <c r="BC1951" s="318"/>
      <c r="BD1951" s="318"/>
      <c r="BE1951" s="497"/>
      <c r="BF1951" s="497"/>
      <c r="BG1951" s="497"/>
      <c r="BH1951" s="497"/>
      <c r="BI1951" s="497"/>
      <c r="BJ1951" s="497"/>
      <c r="BK1951" s="497"/>
      <c r="BL1951" s="497"/>
      <c r="BM1951" s="497"/>
      <c r="BN1951" s="497"/>
      <c r="BO1951" s="497"/>
      <c r="BP1951" s="306"/>
      <c r="BQ1951" s="496"/>
      <c r="BR1951" s="496"/>
      <c r="BS1951" s="496"/>
      <c r="BT1951" s="496"/>
      <c r="BU1951" s="496"/>
      <c r="BV1951" s="496"/>
    </row>
    <row r="1952" spans="1:74" s="52" customFormat="1" ht="12.75">
      <c r="A1952" s="45">
        <v>2670.080468178493</v>
      </c>
      <c r="B1952" s="46" t="s">
        <v>360</v>
      </c>
      <c r="C1952" s="47" t="s">
        <v>328</v>
      </c>
      <c r="D1952" s="48">
        <v>31.928892288671818</v>
      </c>
      <c r="E1952" s="49">
        <v>40.670560000000002</v>
      </c>
      <c r="F1952" s="49">
        <v>8.6800000000000002E-2</v>
      </c>
      <c r="G1952" s="49">
        <v>12.27182</v>
      </c>
      <c r="H1952" s="49">
        <v>0.38200000000000001</v>
      </c>
      <c r="I1952" s="49">
        <v>0.1206</v>
      </c>
      <c r="J1952" s="49">
        <v>47.591949999999997</v>
      </c>
      <c r="K1952" s="49">
        <v>0.20549999999999999</v>
      </c>
      <c r="L1952" s="49">
        <v>101.38772999999999</v>
      </c>
      <c r="M1952" s="47"/>
      <c r="N1952" s="50">
        <v>0.99438585479574593</v>
      </c>
      <c r="O1952" s="50">
        <v>1.6779148810666385E-3</v>
      </c>
      <c r="P1952" s="50">
        <v>0.25092258675884571</v>
      </c>
      <c r="Q1952" s="50">
        <v>7.512457719487828E-3</v>
      </c>
      <c r="R1952" s="50">
        <v>2.4975134315030592E-3</v>
      </c>
      <c r="S1952" s="50">
        <v>1.7346698521546329</v>
      </c>
      <c r="T1952" s="50">
        <v>5.3832464064630589E-3</v>
      </c>
      <c r="U1952" s="50">
        <v>2.9984786889778934</v>
      </c>
      <c r="V1952" s="51">
        <v>87.362835300876185</v>
      </c>
      <c r="X1952" s="315">
        <v>0.05</v>
      </c>
      <c r="Y1952" s="315">
        <v>4.2300000000000004</v>
      </c>
      <c r="Z1952" s="315">
        <v>0.14000000000000001</v>
      </c>
      <c r="AA1952" s="315">
        <v>1</v>
      </c>
      <c r="AB1952" s="315">
        <v>5.49</v>
      </c>
      <c r="AC1952" s="315">
        <v>0.05</v>
      </c>
      <c r="AD1952" s="315">
        <v>0.5</v>
      </c>
      <c r="AE1952" s="312"/>
      <c r="AF1952" s="161" t="s">
        <v>1697</v>
      </c>
      <c r="AG1952" s="318">
        <v>30</v>
      </c>
      <c r="AH1952" s="318">
        <v>15</v>
      </c>
      <c r="AI1952" s="318"/>
      <c r="AJ1952" s="318"/>
      <c r="AK1952" s="318"/>
      <c r="AL1952" s="318"/>
      <c r="AM1952" s="318"/>
      <c r="AN1952" s="318"/>
      <c r="AO1952" s="318"/>
      <c r="AP1952" s="318"/>
      <c r="AQ1952" s="318"/>
      <c r="AR1952" s="318"/>
      <c r="AS1952" s="318"/>
      <c r="AT1952" s="318"/>
      <c r="AU1952" s="318"/>
      <c r="AV1952" s="318"/>
      <c r="AW1952" s="318"/>
      <c r="AX1952" s="318"/>
      <c r="AY1952" s="318"/>
      <c r="AZ1952" s="318"/>
      <c r="BA1952" s="318"/>
      <c r="BB1952" s="318"/>
      <c r="BC1952" s="318"/>
      <c r="BD1952" s="318"/>
      <c r="BE1952" s="497"/>
      <c r="BF1952" s="497"/>
      <c r="BG1952" s="497"/>
      <c r="BH1952" s="497"/>
      <c r="BI1952" s="497"/>
      <c r="BJ1952" s="497"/>
      <c r="BK1952" s="497"/>
      <c r="BL1952" s="497"/>
      <c r="BM1952" s="497"/>
      <c r="BN1952" s="497"/>
      <c r="BO1952" s="497"/>
      <c r="BP1952" s="306"/>
      <c r="BQ1952" s="496"/>
      <c r="BR1952" s="496"/>
      <c r="BS1952" s="496"/>
      <c r="BT1952" s="496"/>
      <c r="BU1952" s="496"/>
      <c r="BV1952" s="496"/>
    </row>
    <row r="1953" spans="1:74" s="52" customFormat="1" ht="12.75">
      <c r="A1953" s="45">
        <v>2670.080468178493</v>
      </c>
      <c r="B1953" s="46" t="s">
        <v>360</v>
      </c>
      <c r="C1953" s="47" t="s">
        <v>328</v>
      </c>
      <c r="D1953" s="48">
        <v>39.908892288671822</v>
      </c>
      <c r="E1953" s="49">
        <v>40.790500000000002</v>
      </c>
      <c r="F1953" s="49">
        <v>8.9099999999999999E-2</v>
      </c>
      <c r="G1953" s="49">
        <v>12.20186</v>
      </c>
      <c r="H1953" s="49">
        <v>0.39329999999999998</v>
      </c>
      <c r="I1953" s="49">
        <v>0.22059999999999999</v>
      </c>
      <c r="J1953" s="49">
        <v>47.611739999999998</v>
      </c>
      <c r="K1953" s="49">
        <v>0.20669999999999999</v>
      </c>
      <c r="L1953" s="49">
        <v>101.57789999999999</v>
      </c>
      <c r="M1953" s="47"/>
      <c r="N1953" s="50">
        <v>0.99534144905680588</v>
      </c>
      <c r="O1953" s="50">
        <v>1.7189616198254722E-3</v>
      </c>
      <c r="P1953" s="50">
        <v>0.24899756079032118</v>
      </c>
      <c r="Q1953" s="50">
        <v>7.7193529721165596E-3</v>
      </c>
      <c r="R1953" s="50">
        <v>4.5593644462891972E-3</v>
      </c>
      <c r="S1953" s="50">
        <v>1.7319512351362769</v>
      </c>
      <c r="T1953" s="50">
        <v>5.4039482952325524E-3</v>
      </c>
      <c r="U1953" s="50">
        <v>2.9971987410120962</v>
      </c>
      <c r="V1953" s="51">
        <v>87.430388846883261</v>
      </c>
      <c r="X1953" s="315">
        <v>0.05</v>
      </c>
      <c r="Y1953" s="315">
        <v>4.0599999999999996</v>
      </c>
      <c r="Z1953" s="315">
        <v>0.14000000000000001</v>
      </c>
      <c r="AA1953" s="315">
        <v>0.98</v>
      </c>
      <c r="AB1953" s="315">
        <v>3.03</v>
      </c>
      <c r="AC1953" s="315">
        <v>0.05</v>
      </c>
      <c r="AD1953" s="315">
        <v>0.5</v>
      </c>
      <c r="AE1953" s="312"/>
      <c r="AF1953" s="161" t="s">
        <v>1697</v>
      </c>
      <c r="AG1953" s="318">
        <v>30</v>
      </c>
      <c r="AH1953" s="318">
        <v>15</v>
      </c>
      <c r="AI1953" s="318"/>
      <c r="AJ1953" s="318"/>
      <c r="AK1953" s="318"/>
      <c r="AL1953" s="318"/>
      <c r="AM1953" s="318"/>
      <c r="AN1953" s="318"/>
      <c r="AO1953" s="318"/>
      <c r="AP1953" s="318"/>
      <c r="AQ1953" s="318"/>
      <c r="AR1953" s="318"/>
      <c r="AS1953" s="318"/>
      <c r="AT1953" s="318"/>
      <c r="AU1953" s="318"/>
      <c r="AV1953" s="318"/>
      <c r="AW1953" s="318"/>
      <c r="AX1953" s="318"/>
      <c r="AY1953" s="318"/>
      <c r="AZ1953" s="318"/>
      <c r="BA1953" s="318"/>
      <c r="BB1953" s="318"/>
      <c r="BC1953" s="318"/>
      <c r="BD1953" s="318"/>
      <c r="BE1953" s="497"/>
      <c r="BF1953" s="497"/>
      <c r="BG1953" s="497"/>
      <c r="BH1953" s="497"/>
      <c r="BI1953" s="497"/>
      <c r="BJ1953" s="497"/>
      <c r="BK1953" s="497"/>
      <c r="BL1953" s="497"/>
      <c r="BM1953" s="497"/>
      <c r="BN1953" s="497"/>
      <c r="BO1953" s="497"/>
      <c r="BP1953" s="306"/>
      <c r="BQ1953" s="496"/>
      <c r="BR1953" s="496"/>
      <c r="BS1953" s="496"/>
      <c r="BT1953" s="496"/>
      <c r="BU1953" s="496"/>
      <c r="BV1953" s="496"/>
    </row>
    <row r="1954" spans="1:74" s="52" customFormat="1" ht="12.75">
      <c r="A1954" s="45">
        <v>2670.080468178493</v>
      </c>
      <c r="B1954" s="46" t="s">
        <v>360</v>
      </c>
      <c r="C1954" s="47" t="s">
        <v>328</v>
      </c>
      <c r="D1954" s="48">
        <v>47.888892288671826</v>
      </c>
      <c r="E1954" s="49">
        <v>40.640569999999997</v>
      </c>
      <c r="F1954" s="49">
        <v>6.5500000000000003E-2</v>
      </c>
      <c r="G1954" s="49">
        <v>12.18188</v>
      </c>
      <c r="H1954" s="49">
        <v>0.38190000000000002</v>
      </c>
      <c r="I1954" s="49">
        <v>0.1595</v>
      </c>
      <c r="J1954" s="49">
        <v>47.364379999999997</v>
      </c>
      <c r="K1954" s="49">
        <v>0.20430000000000001</v>
      </c>
      <c r="L1954" s="49">
        <v>101.05803</v>
      </c>
      <c r="M1954" s="47"/>
      <c r="N1954" s="50">
        <v>0.99669824826966114</v>
      </c>
      <c r="O1954" s="50">
        <v>1.2700494172676571E-3</v>
      </c>
      <c r="P1954" s="50">
        <v>0.24984704401791827</v>
      </c>
      <c r="Q1954" s="50">
        <v>7.5335114948077509E-3</v>
      </c>
      <c r="R1954" s="50">
        <v>3.3132204336610285E-3</v>
      </c>
      <c r="S1954" s="50">
        <v>1.7316667051451293</v>
      </c>
      <c r="T1954" s="50">
        <v>5.3682152145025216E-3</v>
      </c>
      <c r="U1954" s="50">
        <v>2.9970870559896556</v>
      </c>
      <c r="V1954" s="51">
        <v>87.391102175119954</v>
      </c>
      <c r="X1954" s="315">
        <v>0.05</v>
      </c>
      <c r="Y1954" s="315">
        <v>5.4</v>
      </c>
      <c r="Z1954" s="315">
        <v>0.14000000000000001</v>
      </c>
      <c r="AA1954" s="315">
        <v>0.99</v>
      </c>
      <c r="AB1954" s="315">
        <v>4.17</v>
      </c>
      <c r="AC1954" s="315">
        <v>0.05</v>
      </c>
      <c r="AD1954" s="315">
        <v>0.5</v>
      </c>
      <c r="AE1954" s="312"/>
      <c r="AF1954" s="161" t="s">
        <v>1697</v>
      </c>
      <c r="AG1954" s="318">
        <v>30</v>
      </c>
      <c r="AH1954" s="318">
        <v>15</v>
      </c>
      <c r="AI1954" s="318"/>
      <c r="AJ1954" s="318"/>
      <c r="AK1954" s="318"/>
      <c r="AL1954" s="318"/>
      <c r="AM1954" s="318"/>
      <c r="AN1954" s="318"/>
      <c r="AO1954" s="318"/>
      <c r="AP1954" s="318"/>
      <c r="AQ1954" s="318"/>
      <c r="AR1954" s="318"/>
      <c r="AS1954" s="318"/>
      <c r="AT1954" s="318"/>
      <c r="AU1954" s="318"/>
      <c r="AV1954" s="318"/>
      <c r="AW1954" s="318"/>
      <c r="AX1954" s="318"/>
      <c r="AY1954" s="318"/>
      <c r="AZ1954" s="318"/>
      <c r="BA1954" s="318"/>
      <c r="BB1954" s="318"/>
      <c r="BC1954" s="318"/>
      <c r="BD1954" s="318"/>
      <c r="BE1954" s="497"/>
      <c r="BF1954" s="497"/>
      <c r="BG1954" s="497"/>
      <c r="BH1954" s="497"/>
      <c r="BI1954" s="497"/>
      <c r="BJ1954" s="497"/>
      <c r="BK1954" s="497"/>
      <c r="BL1954" s="497"/>
      <c r="BM1954" s="497"/>
      <c r="BN1954" s="497"/>
      <c r="BO1954" s="497"/>
      <c r="BP1954" s="306"/>
      <c r="BQ1954" s="496"/>
      <c r="BR1954" s="496"/>
      <c r="BS1954" s="496"/>
      <c r="BT1954" s="496"/>
      <c r="BU1954" s="496"/>
      <c r="BV1954" s="496"/>
    </row>
    <row r="1955" spans="1:74" s="52" customFormat="1" ht="12.75">
      <c r="A1955" s="45">
        <v>2670.080468178493</v>
      </c>
      <c r="B1955" s="46" t="s">
        <v>360</v>
      </c>
      <c r="C1955" s="47" t="s">
        <v>328</v>
      </c>
      <c r="D1955" s="48">
        <v>55.86889228867183</v>
      </c>
      <c r="E1955" s="49">
        <v>40.560609999999997</v>
      </c>
      <c r="F1955" s="49">
        <v>8.4500000000000006E-2</v>
      </c>
      <c r="G1955" s="49">
        <v>12.17188</v>
      </c>
      <c r="H1955" s="49">
        <v>0.39029999999999998</v>
      </c>
      <c r="I1955" s="49">
        <v>0.16389999999999999</v>
      </c>
      <c r="J1955" s="49">
        <v>47.591949999999997</v>
      </c>
      <c r="K1955" s="49">
        <v>0.20599999999999999</v>
      </c>
      <c r="L1955" s="49">
        <v>101.25873999999999</v>
      </c>
      <c r="M1955" s="47"/>
      <c r="N1955" s="50">
        <v>0.9929114551067002</v>
      </c>
      <c r="O1955" s="50">
        <v>1.6354533747989139E-3</v>
      </c>
      <c r="P1955" s="50">
        <v>0.24918373973291388</v>
      </c>
      <c r="Q1955" s="50">
        <v>7.6850816669613419E-3</v>
      </c>
      <c r="R1955" s="50">
        <v>3.3983705858443695E-3</v>
      </c>
      <c r="S1955" s="50">
        <v>1.7367931137719965</v>
      </c>
      <c r="T1955" s="50">
        <v>5.4029495350591079E-3</v>
      </c>
      <c r="U1955" s="50">
        <v>2.9991367698455482</v>
      </c>
      <c r="V1955" s="51">
        <v>87.452837665597798</v>
      </c>
      <c r="X1955" s="315">
        <v>0.05</v>
      </c>
      <c r="Y1955" s="315">
        <v>4.21</v>
      </c>
      <c r="Z1955" s="315">
        <v>0.14000000000000001</v>
      </c>
      <c r="AA1955" s="315">
        <v>0.97</v>
      </c>
      <c r="AB1955" s="315">
        <v>3.88</v>
      </c>
      <c r="AC1955" s="315">
        <v>0.05</v>
      </c>
      <c r="AD1955" s="315">
        <v>0.5</v>
      </c>
      <c r="AE1955" s="312"/>
      <c r="AF1955" s="161" t="s">
        <v>1697</v>
      </c>
      <c r="AG1955" s="318">
        <v>30</v>
      </c>
      <c r="AH1955" s="318">
        <v>15</v>
      </c>
      <c r="AI1955" s="318"/>
      <c r="AJ1955" s="318"/>
      <c r="AK1955" s="318"/>
      <c r="AL1955" s="318"/>
      <c r="AM1955" s="318"/>
      <c r="AN1955" s="318"/>
      <c r="AO1955" s="318"/>
      <c r="AP1955" s="318"/>
      <c r="AQ1955" s="318"/>
      <c r="AR1955" s="318"/>
      <c r="AS1955" s="318"/>
      <c r="AT1955" s="318"/>
      <c r="AU1955" s="318"/>
      <c r="AV1955" s="318"/>
      <c r="AW1955" s="318"/>
      <c r="AX1955" s="318"/>
      <c r="AY1955" s="318"/>
      <c r="AZ1955" s="318"/>
      <c r="BA1955" s="318"/>
      <c r="BB1955" s="318"/>
      <c r="BC1955" s="318"/>
      <c r="BD1955" s="318"/>
      <c r="BE1955" s="497"/>
      <c r="BF1955" s="497"/>
      <c r="BG1955" s="497"/>
      <c r="BH1955" s="497"/>
      <c r="BI1955" s="497"/>
      <c r="BJ1955" s="497"/>
      <c r="BK1955" s="497"/>
      <c r="BL1955" s="497"/>
      <c r="BM1955" s="497"/>
      <c r="BN1955" s="497"/>
      <c r="BO1955" s="497"/>
      <c r="BP1955" s="306"/>
      <c r="BQ1955" s="496"/>
      <c r="BR1955" s="496"/>
      <c r="BS1955" s="496"/>
      <c r="BT1955" s="496"/>
      <c r="BU1955" s="496"/>
      <c r="BV1955" s="496"/>
    </row>
    <row r="1956" spans="1:74" s="52" customFormat="1" ht="12.75">
      <c r="A1956" s="45">
        <v>2670.080468178493</v>
      </c>
      <c r="B1956" s="46" t="s">
        <v>360</v>
      </c>
      <c r="C1956" s="47" t="s">
        <v>328</v>
      </c>
      <c r="D1956" s="48">
        <v>63.848892288671834</v>
      </c>
      <c r="E1956" s="49">
        <v>40.770510000000002</v>
      </c>
      <c r="F1956" s="49">
        <v>8.6499999999999994E-2</v>
      </c>
      <c r="G1956" s="49">
        <v>12.23184</v>
      </c>
      <c r="H1956" s="49">
        <v>0.3805</v>
      </c>
      <c r="I1956" s="49">
        <v>0.14610000000000001</v>
      </c>
      <c r="J1956" s="49">
        <v>47.859090000000002</v>
      </c>
      <c r="K1956" s="49">
        <v>0.2079</v>
      </c>
      <c r="L1956" s="49">
        <v>101.75603999999998</v>
      </c>
      <c r="M1956" s="47"/>
      <c r="N1956" s="50">
        <v>0.99296199085616621</v>
      </c>
      <c r="O1956" s="50">
        <v>1.6656279622691542E-3</v>
      </c>
      <c r="P1956" s="50">
        <v>0.24913472580296867</v>
      </c>
      <c r="Q1956" s="50">
        <v>7.4539252643044413E-3</v>
      </c>
      <c r="R1956" s="50">
        <v>3.0138555665484286E-3</v>
      </c>
      <c r="S1956" s="50">
        <v>1.7376386290963202</v>
      </c>
      <c r="T1956" s="50">
        <v>5.4249859449231573E-3</v>
      </c>
      <c r="U1956" s="50">
        <v>2.9989219636540647</v>
      </c>
      <c r="V1956" s="51">
        <v>87.460334859604686</v>
      </c>
      <c r="X1956" s="315">
        <v>0.05</v>
      </c>
      <c r="Y1956" s="315">
        <v>4.0199999999999996</v>
      </c>
      <c r="Z1956" s="315">
        <v>0.14000000000000001</v>
      </c>
      <c r="AA1956" s="315">
        <v>1</v>
      </c>
      <c r="AB1956" s="315">
        <v>4.3499999999999996</v>
      </c>
      <c r="AC1956" s="315">
        <v>0.05</v>
      </c>
      <c r="AD1956" s="315">
        <v>0.49</v>
      </c>
      <c r="AE1956" s="312"/>
      <c r="AF1956" s="161" t="s">
        <v>1697</v>
      </c>
      <c r="AG1956" s="318">
        <v>30</v>
      </c>
      <c r="AH1956" s="318">
        <v>15</v>
      </c>
      <c r="AI1956" s="318"/>
      <c r="AJ1956" s="318"/>
      <c r="AK1956" s="318"/>
      <c r="AL1956" s="318"/>
      <c r="AM1956" s="318"/>
      <c r="AN1956" s="318"/>
      <c r="AO1956" s="318"/>
      <c r="AP1956" s="318"/>
      <c r="AQ1956" s="318"/>
      <c r="AR1956" s="318"/>
      <c r="AS1956" s="318"/>
      <c r="AT1956" s="318"/>
      <c r="AU1956" s="318"/>
      <c r="AV1956" s="318"/>
      <c r="AW1956" s="318"/>
      <c r="AX1956" s="318"/>
      <c r="AY1956" s="318"/>
      <c r="AZ1956" s="318"/>
      <c r="BA1956" s="318"/>
      <c r="BB1956" s="318"/>
      <c r="BC1956" s="318"/>
      <c r="BD1956" s="318"/>
      <c r="BE1956" s="497"/>
      <c r="BF1956" s="497"/>
      <c r="BG1956" s="497"/>
      <c r="BH1956" s="497"/>
      <c r="BI1956" s="497"/>
      <c r="BJ1956" s="497"/>
      <c r="BK1956" s="497"/>
      <c r="BL1956" s="497"/>
      <c r="BM1956" s="497"/>
      <c r="BN1956" s="497"/>
      <c r="BO1956" s="497"/>
      <c r="BP1956" s="306"/>
      <c r="BQ1956" s="496"/>
      <c r="BR1956" s="496"/>
      <c r="BS1956" s="496"/>
      <c r="BT1956" s="496"/>
      <c r="BU1956" s="496"/>
      <c r="BV1956" s="496"/>
    </row>
    <row r="1957" spans="1:74" s="52" customFormat="1" ht="12.75">
      <c r="A1957" s="45">
        <v>2670.080468178493</v>
      </c>
      <c r="B1957" s="46" t="s">
        <v>360</v>
      </c>
      <c r="C1957" s="47" t="s">
        <v>328</v>
      </c>
      <c r="D1957" s="48">
        <v>71.828892288671838</v>
      </c>
      <c r="E1957" s="49">
        <v>40.78051</v>
      </c>
      <c r="F1957" s="49">
        <v>7.3899999999999993E-2</v>
      </c>
      <c r="G1957" s="49">
        <v>12.011990000000001</v>
      </c>
      <c r="H1957" s="49">
        <v>0.3821</v>
      </c>
      <c r="I1957" s="49">
        <v>0.1452</v>
      </c>
      <c r="J1957" s="49">
        <v>47.710680000000004</v>
      </c>
      <c r="K1957" s="49">
        <v>0.2026</v>
      </c>
      <c r="L1957" s="49">
        <v>101.38688</v>
      </c>
      <c r="M1957" s="47"/>
      <c r="N1957" s="50">
        <v>0.99578633790529358</v>
      </c>
      <c r="O1957" s="50">
        <v>1.4267023093166916E-3</v>
      </c>
      <c r="P1957" s="50">
        <v>0.24529261138112332</v>
      </c>
      <c r="Q1957" s="50">
        <v>7.5047190911432448E-3</v>
      </c>
      <c r="R1957" s="50">
        <v>3.003072840916503E-3</v>
      </c>
      <c r="S1957" s="50">
        <v>1.73675142036234</v>
      </c>
      <c r="T1957" s="50">
        <v>5.3004238470167105E-3</v>
      </c>
      <c r="U1957" s="50">
        <v>2.9972153922241631</v>
      </c>
      <c r="V1957" s="51">
        <v>87.62426023576495</v>
      </c>
      <c r="X1957" s="315">
        <v>0.05</v>
      </c>
      <c r="Y1957" s="315">
        <v>4.7300000000000004</v>
      </c>
      <c r="Z1957" s="315">
        <v>0.15</v>
      </c>
      <c r="AA1957" s="315">
        <v>0.99</v>
      </c>
      <c r="AB1957" s="315">
        <v>4.42</v>
      </c>
      <c r="AC1957" s="315">
        <v>0.05</v>
      </c>
      <c r="AD1957" s="315">
        <v>0.51</v>
      </c>
      <c r="AE1957" s="312"/>
      <c r="AF1957" s="161" t="s">
        <v>1697</v>
      </c>
      <c r="AG1957" s="318">
        <v>30</v>
      </c>
      <c r="AH1957" s="318">
        <v>15</v>
      </c>
      <c r="AI1957" s="318"/>
      <c r="AJ1957" s="318"/>
      <c r="AK1957" s="318"/>
      <c r="AL1957" s="318"/>
      <c r="AM1957" s="318"/>
      <c r="AN1957" s="318"/>
      <c r="AO1957" s="318"/>
      <c r="AP1957" s="318"/>
      <c r="AQ1957" s="318"/>
      <c r="AR1957" s="318"/>
      <c r="AS1957" s="318"/>
      <c r="AT1957" s="318"/>
      <c r="AU1957" s="318"/>
      <c r="AV1957" s="318"/>
      <c r="AW1957" s="318"/>
      <c r="AX1957" s="318"/>
      <c r="AY1957" s="318"/>
      <c r="AZ1957" s="318"/>
      <c r="BA1957" s="318"/>
      <c r="BB1957" s="318"/>
      <c r="BC1957" s="318"/>
      <c r="BD1957" s="318"/>
      <c r="BE1957" s="497"/>
      <c r="BF1957" s="497"/>
      <c r="BG1957" s="497"/>
      <c r="BH1957" s="497"/>
      <c r="BI1957" s="497"/>
      <c r="BJ1957" s="497"/>
      <c r="BK1957" s="497"/>
      <c r="BL1957" s="497"/>
      <c r="BM1957" s="497"/>
      <c r="BN1957" s="497"/>
      <c r="BO1957" s="497"/>
      <c r="BP1957" s="306"/>
      <c r="BQ1957" s="496"/>
      <c r="BR1957" s="496"/>
      <c r="BS1957" s="496"/>
      <c r="BT1957" s="496"/>
      <c r="BU1957" s="496"/>
      <c r="BV1957" s="496"/>
    </row>
    <row r="1958" spans="1:74" s="52" customFormat="1" ht="12.75">
      <c r="A1958" s="45">
        <v>2670.080468178493</v>
      </c>
      <c r="B1958" s="46" t="s">
        <v>360</v>
      </c>
      <c r="C1958" s="47" t="s">
        <v>328</v>
      </c>
      <c r="D1958" s="48">
        <v>79.808892288671842</v>
      </c>
      <c r="E1958" s="49">
        <v>40.820489999999999</v>
      </c>
      <c r="F1958" s="49">
        <v>7.8799999999999995E-2</v>
      </c>
      <c r="G1958" s="49">
        <v>12.071949999999999</v>
      </c>
      <c r="H1958" s="49">
        <v>0.36959999999999998</v>
      </c>
      <c r="I1958" s="49">
        <v>0.16769999999999999</v>
      </c>
      <c r="J1958" s="49">
        <v>47.671100000000003</v>
      </c>
      <c r="K1958" s="49">
        <v>0.2175</v>
      </c>
      <c r="L1958" s="49">
        <v>101.44934000000001</v>
      </c>
      <c r="M1958" s="47"/>
      <c r="N1958" s="50">
        <v>0.99653558389493058</v>
      </c>
      <c r="O1958" s="50">
        <v>1.5209545271542542E-3</v>
      </c>
      <c r="P1958" s="50">
        <v>0.24646089392207615</v>
      </c>
      <c r="Q1958" s="50">
        <v>7.257556947546151E-3</v>
      </c>
      <c r="R1958" s="50">
        <v>3.4676351708200891E-3</v>
      </c>
      <c r="S1958" s="50">
        <v>1.7349154564465241</v>
      </c>
      <c r="T1958" s="50">
        <v>5.6889420004033143E-3</v>
      </c>
      <c r="U1958" s="50">
        <v>2.9972309566932323</v>
      </c>
      <c r="V1958" s="51">
        <v>87.561126694773222</v>
      </c>
      <c r="X1958" s="315">
        <v>0.05</v>
      </c>
      <c r="Y1958" s="315">
        <v>4.4800000000000004</v>
      </c>
      <c r="Z1958" s="315">
        <v>0.15</v>
      </c>
      <c r="AA1958" s="315">
        <v>1.01</v>
      </c>
      <c r="AB1958" s="315">
        <v>4.0199999999999996</v>
      </c>
      <c r="AC1958" s="315">
        <v>0.05</v>
      </c>
      <c r="AD1958" s="315">
        <v>0.48</v>
      </c>
      <c r="AE1958" s="312"/>
      <c r="AF1958" s="161" t="s">
        <v>1697</v>
      </c>
      <c r="AG1958" s="318">
        <v>30</v>
      </c>
      <c r="AH1958" s="318">
        <v>15</v>
      </c>
      <c r="AI1958" s="318"/>
      <c r="AJ1958" s="318"/>
      <c r="AK1958" s="318"/>
      <c r="AL1958" s="318"/>
      <c r="AM1958" s="318"/>
      <c r="AN1958" s="318"/>
      <c r="AO1958" s="318"/>
      <c r="AP1958" s="318"/>
      <c r="AQ1958" s="318"/>
      <c r="AR1958" s="318"/>
      <c r="AS1958" s="318"/>
      <c r="AT1958" s="318"/>
      <c r="AU1958" s="318"/>
      <c r="AV1958" s="318"/>
      <c r="AW1958" s="318"/>
      <c r="AX1958" s="318"/>
      <c r="AY1958" s="318"/>
      <c r="AZ1958" s="318"/>
      <c r="BA1958" s="318"/>
      <c r="BB1958" s="318"/>
      <c r="BC1958" s="318"/>
      <c r="BD1958" s="318"/>
      <c r="BE1958" s="497"/>
      <c r="BF1958" s="497"/>
      <c r="BG1958" s="497"/>
      <c r="BH1958" s="497"/>
      <c r="BI1958" s="497"/>
      <c r="BJ1958" s="497"/>
      <c r="BK1958" s="497"/>
      <c r="BL1958" s="497"/>
      <c r="BM1958" s="497"/>
      <c r="BN1958" s="497"/>
      <c r="BO1958" s="497"/>
      <c r="BP1958" s="306"/>
      <c r="BQ1958" s="496"/>
      <c r="BR1958" s="496"/>
      <c r="BS1958" s="496"/>
      <c r="BT1958" s="496"/>
      <c r="BU1958" s="496"/>
      <c r="BV1958" s="496"/>
    </row>
    <row r="1959" spans="1:74" s="52" customFormat="1" ht="12.75">
      <c r="A1959" s="45">
        <v>2670.080468178493</v>
      </c>
      <c r="B1959" s="46" t="s">
        <v>360</v>
      </c>
      <c r="C1959" s="47" t="s">
        <v>328</v>
      </c>
      <c r="D1959" s="48">
        <v>87.788892288671846</v>
      </c>
      <c r="E1959" s="49">
        <v>40.950420000000001</v>
      </c>
      <c r="F1959" s="49">
        <v>9.2899999999999996E-2</v>
      </c>
      <c r="G1959" s="49">
        <v>12.021979999999999</v>
      </c>
      <c r="H1959" s="49">
        <v>0.38290000000000002</v>
      </c>
      <c r="I1959" s="49">
        <v>0.14169999999999999</v>
      </c>
      <c r="J1959" s="49">
        <v>47.750259999999997</v>
      </c>
      <c r="K1959" s="49">
        <v>0.20069999999999999</v>
      </c>
      <c r="L1959" s="49">
        <v>101.61985999999999</v>
      </c>
      <c r="M1959" s="47"/>
      <c r="N1959" s="50">
        <v>0.99715461159507091</v>
      </c>
      <c r="O1959" s="50">
        <v>1.7885260529790275E-3</v>
      </c>
      <c r="P1959" s="50">
        <v>0.24481393630147755</v>
      </c>
      <c r="Q1959" s="50">
        <v>7.4995188395959381E-3</v>
      </c>
      <c r="R1959" s="50">
        <v>2.9225350690645592E-3</v>
      </c>
      <c r="S1959" s="50">
        <v>1.7333586334992508</v>
      </c>
      <c r="T1959" s="50">
        <v>5.2361148233117062E-3</v>
      </c>
      <c r="U1959" s="50">
        <v>2.9945636172501535</v>
      </c>
      <c r="V1959" s="51">
        <v>87.624237640392565</v>
      </c>
      <c r="X1959" s="315">
        <v>0.05</v>
      </c>
      <c r="Y1959" s="315">
        <v>3.96</v>
      </c>
      <c r="Z1959" s="315">
        <v>0.15</v>
      </c>
      <c r="AA1959" s="315">
        <v>0.99</v>
      </c>
      <c r="AB1959" s="315">
        <v>4.5</v>
      </c>
      <c r="AC1959" s="315">
        <v>0.05</v>
      </c>
      <c r="AD1959" s="315">
        <v>0.51</v>
      </c>
      <c r="AE1959" s="312"/>
      <c r="AF1959" s="161" t="s">
        <v>1697</v>
      </c>
      <c r="AG1959" s="318">
        <v>30</v>
      </c>
      <c r="AH1959" s="318">
        <v>15</v>
      </c>
      <c r="AI1959" s="318"/>
      <c r="AJ1959" s="318"/>
      <c r="AK1959" s="318"/>
      <c r="AL1959" s="318"/>
      <c r="AM1959" s="318"/>
      <c r="AN1959" s="318"/>
      <c r="AO1959" s="318"/>
      <c r="AP1959" s="318"/>
      <c r="AQ1959" s="318"/>
      <c r="AR1959" s="318"/>
      <c r="AS1959" s="318"/>
      <c r="AT1959" s="318"/>
      <c r="AU1959" s="318"/>
      <c r="AV1959" s="318"/>
      <c r="AW1959" s="318"/>
      <c r="AX1959" s="318"/>
      <c r="AY1959" s="318"/>
      <c r="AZ1959" s="318"/>
      <c r="BA1959" s="318"/>
      <c r="BB1959" s="318"/>
      <c r="BC1959" s="318"/>
      <c r="BD1959" s="318"/>
      <c r="BE1959" s="497"/>
      <c r="BF1959" s="497"/>
      <c r="BG1959" s="497"/>
      <c r="BH1959" s="497"/>
      <c r="BI1959" s="497"/>
      <c r="BJ1959" s="497"/>
      <c r="BK1959" s="497"/>
      <c r="BL1959" s="497"/>
      <c r="BM1959" s="497"/>
      <c r="BN1959" s="497"/>
      <c r="BO1959" s="497"/>
      <c r="BP1959" s="306"/>
      <c r="BQ1959" s="496"/>
      <c r="BR1959" s="496"/>
      <c r="BS1959" s="496"/>
      <c r="BT1959" s="496"/>
      <c r="BU1959" s="496"/>
      <c r="BV1959" s="496"/>
    </row>
    <row r="1960" spans="1:74" s="52" customFormat="1" ht="12.75">
      <c r="A1960" s="45">
        <v>2670.080468178493</v>
      </c>
      <c r="B1960" s="46" t="s">
        <v>360</v>
      </c>
      <c r="C1960" s="47" t="s">
        <v>328</v>
      </c>
      <c r="D1960" s="48">
        <v>95.76889228867185</v>
      </c>
      <c r="E1960" s="49">
        <v>40.860469999999999</v>
      </c>
      <c r="F1960" s="49">
        <v>0.10390000000000001</v>
      </c>
      <c r="G1960" s="49">
        <v>11.88208</v>
      </c>
      <c r="H1960" s="49">
        <v>0.39190000000000003</v>
      </c>
      <c r="I1960" s="49">
        <v>0.18579999999999999</v>
      </c>
      <c r="J1960" s="49">
        <v>47.868989999999997</v>
      </c>
      <c r="K1960" s="49">
        <v>0.2056</v>
      </c>
      <c r="L1960" s="49">
        <v>101.56634</v>
      </c>
      <c r="M1960" s="47"/>
      <c r="N1960" s="50">
        <v>0.99539023935879445</v>
      </c>
      <c r="O1960" s="50">
        <v>2.0011561716263082E-3</v>
      </c>
      <c r="P1960" s="50">
        <v>0.24206861539173705</v>
      </c>
      <c r="Q1960" s="50">
        <v>7.6790797133748983E-3</v>
      </c>
      <c r="R1960" s="50">
        <v>3.8337295190680569E-3</v>
      </c>
      <c r="S1960" s="50">
        <v>1.7384124748770626</v>
      </c>
      <c r="T1960" s="50">
        <v>5.3662484712682203E-3</v>
      </c>
      <c r="U1960" s="50">
        <v>2.9964573202836617</v>
      </c>
      <c r="V1960" s="51">
        <v>87.777282167390837</v>
      </c>
      <c r="X1960" s="315">
        <v>0.05</v>
      </c>
      <c r="Y1960" s="315">
        <v>3.33</v>
      </c>
      <c r="Z1960" s="315">
        <v>0.15</v>
      </c>
      <c r="AA1960" s="315">
        <v>0.96</v>
      </c>
      <c r="AB1960" s="315">
        <v>3.44</v>
      </c>
      <c r="AC1960" s="315">
        <v>0.05</v>
      </c>
      <c r="AD1960" s="315">
        <v>0.5</v>
      </c>
      <c r="AE1960" s="312"/>
      <c r="AF1960" s="161" t="s">
        <v>1697</v>
      </c>
      <c r="AG1960" s="318">
        <v>30</v>
      </c>
      <c r="AH1960" s="318">
        <v>15</v>
      </c>
      <c r="AI1960" s="318"/>
      <c r="AJ1960" s="318"/>
      <c r="AK1960" s="318"/>
      <c r="AL1960" s="318"/>
      <c r="AM1960" s="318"/>
      <c r="AN1960" s="318"/>
      <c r="AO1960" s="318"/>
      <c r="AP1960" s="318"/>
      <c r="AQ1960" s="318"/>
      <c r="AR1960" s="318"/>
      <c r="AS1960" s="318"/>
      <c r="AT1960" s="318"/>
      <c r="AU1960" s="318"/>
      <c r="AV1960" s="318"/>
      <c r="AW1960" s="318"/>
      <c r="AX1960" s="318"/>
      <c r="AY1960" s="318"/>
      <c r="AZ1960" s="318"/>
      <c r="BA1960" s="318"/>
      <c r="BB1960" s="318"/>
      <c r="BC1960" s="318"/>
      <c r="BD1960" s="318"/>
      <c r="BE1960" s="497"/>
      <c r="BF1960" s="497"/>
      <c r="BG1960" s="497"/>
      <c r="BH1960" s="497"/>
      <c r="BI1960" s="497"/>
      <c r="BJ1960" s="497"/>
      <c r="BK1960" s="497"/>
      <c r="BL1960" s="497"/>
      <c r="BM1960" s="497"/>
      <c r="BN1960" s="497"/>
      <c r="BO1960" s="497"/>
      <c r="BP1960" s="306"/>
      <c r="BQ1960" s="496"/>
      <c r="BR1960" s="496"/>
      <c r="BS1960" s="496"/>
      <c r="BT1960" s="496"/>
      <c r="BU1960" s="496"/>
      <c r="BV1960" s="496"/>
    </row>
    <row r="1961" spans="1:74" s="52" customFormat="1" ht="12.75">
      <c r="A1961" s="45">
        <v>2670.080468178493</v>
      </c>
      <c r="B1961" s="46" t="s">
        <v>360</v>
      </c>
      <c r="C1961" s="47" t="s">
        <v>328</v>
      </c>
      <c r="D1961" s="48">
        <v>103.74889228867185</v>
      </c>
      <c r="E1961" s="49">
        <v>40.730530000000002</v>
      </c>
      <c r="F1961" s="49">
        <v>8.6300000000000002E-2</v>
      </c>
      <c r="G1961" s="49">
        <v>12.021979999999999</v>
      </c>
      <c r="H1961" s="49">
        <v>0.41289999999999999</v>
      </c>
      <c r="I1961" s="49">
        <v>0.15629999999999999</v>
      </c>
      <c r="J1961" s="49">
        <v>47.591949999999997</v>
      </c>
      <c r="K1961" s="49">
        <v>0.19769999999999999</v>
      </c>
      <c r="L1961" s="49">
        <v>101.26035999999999</v>
      </c>
      <c r="M1961" s="47"/>
      <c r="N1961" s="50">
        <v>0.99621361411574949</v>
      </c>
      <c r="O1961" s="50">
        <v>1.6688550678838287E-3</v>
      </c>
      <c r="P1961" s="50">
        <v>0.24590332791499389</v>
      </c>
      <c r="Q1961" s="50">
        <v>8.1230885289297512E-3</v>
      </c>
      <c r="R1961" s="50">
        <v>3.2380021171192963E-3</v>
      </c>
      <c r="S1961" s="50">
        <v>1.7352995586891868</v>
      </c>
      <c r="T1961" s="50">
        <v>5.1807988169856939E-3</v>
      </c>
      <c r="U1961" s="50">
        <v>2.9971659234681227</v>
      </c>
      <c r="V1961" s="51">
        <v>87.588180414148454</v>
      </c>
      <c r="X1961" s="315">
        <v>0.05</v>
      </c>
      <c r="Y1961" s="315">
        <v>4.16</v>
      </c>
      <c r="Z1961" s="315">
        <v>0.15</v>
      </c>
      <c r="AA1961" s="315">
        <v>0.93</v>
      </c>
      <c r="AB1961" s="315">
        <v>3.97</v>
      </c>
      <c r="AC1961" s="315">
        <v>0.05</v>
      </c>
      <c r="AD1961" s="315">
        <v>0.51</v>
      </c>
      <c r="AE1961" s="312"/>
      <c r="AF1961" s="161" t="s">
        <v>1697</v>
      </c>
      <c r="AG1961" s="318">
        <v>30</v>
      </c>
      <c r="AH1961" s="318">
        <v>15</v>
      </c>
      <c r="AI1961" s="318"/>
      <c r="AJ1961" s="318"/>
      <c r="AK1961" s="318"/>
      <c r="AL1961" s="318"/>
      <c r="AM1961" s="318"/>
      <c r="AN1961" s="318"/>
      <c r="AO1961" s="318"/>
      <c r="AP1961" s="318"/>
      <c r="AQ1961" s="318"/>
      <c r="AR1961" s="318"/>
      <c r="AS1961" s="318"/>
      <c r="AT1961" s="318"/>
      <c r="AU1961" s="318"/>
      <c r="AV1961" s="318"/>
      <c r="AW1961" s="318"/>
      <c r="AX1961" s="318"/>
      <c r="AY1961" s="318"/>
      <c r="AZ1961" s="318"/>
      <c r="BA1961" s="318"/>
      <c r="BB1961" s="318"/>
      <c r="BC1961" s="318"/>
      <c r="BD1961" s="318"/>
      <c r="BE1961" s="497"/>
      <c r="BF1961" s="497"/>
      <c r="BG1961" s="497"/>
      <c r="BH1961" s="497"/>
      <c r="BI1961" s="497"/>
      <c r="BJ1961" s="497"/>
      <c r="BK1961" s="497"/>
      <c r="BL1961" s="497"/>
      <c r="BM1961" s="497"/>
      <c r="BN1961" s="497"/>
      <c r="BO1961" s="497"/>
      <c r="BP1961" s="306"/>
      <c r="BQ1961" s="496"/>
      <c r="BR1961" s="496"/>
      <c r="BS1961" s="496"/>
      <c r="BT1961" s="496"/>
      <c r="BU1961" s="496"/>
      <c r="BV1961" s="496"/>
    </row>
    <row r="1962" spans="1:74" s="52" customFormat="1" ht="12.75">
      <c r="A1962" s="45">
        <v>2670.080468178493</v>
      </c>
      <c r="B1962" s="46" t="s">
        <v>360</v>
      </c>
      <c r="C1962" s="47" t="s">
        <v>328</v>
      </c>
      <c r="D1962" s="48">
        <v>111.72889228867186</v>
      </c>
      <c r="E1962" s="49">
        <v>40.760509999999996</v>
      </c>
      <c r="F1962" s="49">
        <v>9.9699999999999997E-2</v>
      </c>
      <c r="G1962" s="49">
        <v>11.8521</v>
      </c>
      <c r="H1962" s="49">
        <v>0.38279999999999997</v>
      </c>
      <c r="I1962" s="49">
        <v>0.14430000000000001</v>
      </c>
      <c r="J1962" s="49">
        <v>47.898670000000003</v>
      </c>
      <c r="K1962" s="49">
        <v>0.19539999999999999</v>
      </c>
      <c r="L1962" s="49">
        <v>101.41128</v>
      </c>
      <c r="M1962" s="47"/>
      <c r="N1962" s="50">
        <v>0.99433397196072071</v>
      </c>
      <c r="O1962" s="50">
        <v>1.9229289667663464E-3</v>
      </c>
      <c r="P1962" s="50">
        <v>0.24179313677540962</v>
      </c>
      <c r="Q1962" s="50">
        <v>7.5111855361448708E-3</v>
      </c>
      <c r="R1962" s="50">
        <v>2.9815681368097896E-3</v>
      </c>
      <c r="S1962" s="50">
        <v>1.7419058126210649</v>
      </c>
      <c r="T1962" s="50">
        <v>5.1071060377247297E-3</v>
      </c>
      <c r="U1962" s="50">
        <v>2.9974726320834919</v>
      </c>
      <c r="V1962" s="51">
        <v>87.810996378811751</v>
      </c>
      <c r="X1962" s="315">
        <v>0.05</v>
      </c>
      <c r="Y1962" s="315">
        <v>3.53</v>
      </c>
      <c r="Z1962" s="315">
        <v>0.15</v>
      </c>
      <c r="AA1962" s="315">
        <v>0.99</v>
      </c>
      <c r="AB1962" s="315">
        <v>4.47</v>
      </c>
      <c r="AC1962" s="315">
        <v>0.05</v>
      </c>
      <c r="AD1962" s="315">
        <v>0.52</v>
      </c>
      <c r="AE1962" s="312"/>
      <c r="AF1962" s="161" t="s">
        <v>1697</v>
      </c>
      <c r="AG1962" s="318">
        <v>30</v>
      </c>
      <c r="AH1962" s="318">
        <v>15</v>
      </c>
      <c r="AI1962" s="318"/>
      <c r="AJ1962" s="318"/>
      <c r="AK1962" s="318"/>
      <c r="AL1962" s="318"/>
      <c r="AM1962" s="318"/>
      <c r="AN1962" s="318"/>
      <c r="AO1962" s="318"/>
      <c r="AP1962" s="318"/>
      <c r="AQ1962" s="318"/>
      <c r="AR1962" s="318"/>
      <c r="AS1962" s="318"/>
      <c r="AT1962" s="318"/>
      <c r="AU1962" s="318"/>
      <c r="AV1962" s="318"/>
      <c r="AW1962" s="318"/>
      <c r="AX1962" s="318"/>
      <c r="AY1962" s="318"/>
      <c r="AZ1962" s="318"/>
      <c r="BA1962" s="318"/>
      <c r="BB1962" s="318"/>
      <c r="BC1962" s="318"/>
      <c r="BD1962" s="318"/>
      <c r="BE1962" s="497"/>
      <c r="BF1962" s="497"/>
      <c r="BG1962" s="497"/>
      <c r="BH1962" s="497"/>
      <c r="BI1962" s="497"/>
      <c r="BJ1962" s="497"/>
      <c r="BK1962" s="497"/>
      <c r="BL1962" s="497"/>
      <c r="BM1962" s="497"/>
      <c r="BN1962" s="497"/>
      <c r="BO1962" s="497"/>
      <c r="BP1962" s="306"/>
      <c r="BQ1962" s="496"/>
      <c r="BR1962" s="496"/>
      <c r="BS1962" s="496"/>
      <c r="BT1962" s="496"/>
      <c r="BU1962" s="496"/>
      <c r="BV1962" s="496"/>
    </row>
    <row r="1963" spans="1:74" s="52" customFormat="1" ht="12.75">
      <c r="A1963" s="45">
        <v>2670.080468178493</v>
      </c>
      <c r="B1963" s="46" t="s">
        <v>360</v>
      </c>
      <c r="C1963" s="47" t="s">
        <v>328</v>
      </c>
      <c r="D1963" s="48">
        <v>119.70889228867186</v>
      </c>
      <c r="E1963" s="49">
        <v>40.8005</v>
      </c>
      <c r="F1963" s="49">
        <v>8.6699999999999999E-2</v>
      </c>
      <c r="G1963" s="49">
        <v>11.952030000000001</v>
      </c>
      <c r="H1963" s="49">
        <v>0.3851</v>
      </c>
      <c r="I1963" s="49">
        <v>0.15590000000000001</v>
      </c>
      <c r="J1963" s="49">
        <v>47.868989999999997</v>
      </c>
      <c r="K1963" s="49">
        <v>0.19989999999999999</v>
      </c>
      <c r="L1963" s="49">
        <v>101.52502000000001</v>
      </c>
      <c r="M1963" s="47"/>
      <c r="N1963" s="50">
        <v>0.99479414922216325</v>
      </c>
      <c r="O1963" s="50">
        <v>1.6713301572346775E-3</v>
      </c>
      <c r="P1963" s="50">
        <v>0.24370554213192844</v>
      </c>
      <c r="Q1963" s="50">
        <v>7.5524028605903895E-3</v>
      </c>
      <c r="R1963" s="50">
        <v>3.2195827472022288E-3</v>
      </c>
      <c r="S1963" s="50">
        <v>1.7399250745630526</v>
      </c>
      <c r="T1963" s="50">
        <v>5.222015765381699E-3</v>
      </c>
      <c r="U1963" s="50">
        <v>2.9980383983904773</v>
      </c>
      <c r="V1963" s="51">
        <v>87.714167139748142</v>
      </c>
      <c r="X1963" s="315">
        <v>0.05</v>
      </c>
      <c r="Y1963" s="315">
        <v>4.1500000000000004</v>
      </c>
      <c r="Z1963" s="315">
        <v>0.15</v>
      </c>
      <c r="AA1963" s="315">
        <v>0.98</v>
      </c>
      <c r="AB1963" s="315">
        <v>4.0999999999999996</v>
      </c>
      <c r="AC1963" s="315">
        <v>0.05</v>
      </c>
      <c r="AD1963" s="315">
        <v>0.51</v>
      </c>
      <c r="AE1963" s="312"/>
      <c r="AF1963" s="161" t="s">
        <v>1697</v>
      </c>
      <c r="AG1963" s="318">
        <v>30</v>
      </c>
      <c r="AH1963" s="318">
        <v>15</v>
      </c>
      <c r="AI1963" s="318"/>
      <c r="AJ1963" s="318"/>
      <c r="AK1963" s="318"/>
      <c r="AL1963" s="318"/>
      <c r="AM1963" s="318"/>
      <c r="AN1963" s="318"/>
      <c r="AO1963" s="318"/>
      <c r="AP1963" s="318"/>
      <c r="AQ1963" s="318"/>
      <c r="AR1963" s="318"/>
      <c r="AS1963" s="318"/>
      <c r="AT1963" s="318"/>
      <c r="AU1963" s="318"/>
      <c r="AV1963" s="318"/>
      <c r="AW1963" s="318"/>
      <c r="AX1963" s="318"/>
      <c r="AY1963" s="318"/>
      <c r="AZ1963" s="318"/>
      <c r="BA1963" s="318"/>
      <c r="BB1963" s="318"/>
      <c r="BC1963" s="318"/>
      <c r="BD1963" s="318"/>
      <c r="BE1963" s="497"/>
      <c r="BF1963" s="497"/>
      <c r="BG1963" s="497"/>
      <c r="BH1963" s="497"/>
      <c r="BI1963" s="497"/>
      <c r="BJ1963" s="497"/>
      <c r="BK1963" s="497"/>
      <c r="BL1963" s="497"/>
      <c r="BM1963" s="497"/>
      <c r="BN1963" s="497"/>
      <c r="BO1963" s="497"/>
      <c r="BP1963" s="306"/>
      <c r="BQ1963" s="496"/>
      <c r="BR1963" s="496"/>
      <c r="BS1963" s="496"/>
      <c r="BT1963" s="496"/>
      <c r="BU1963" s="496"/>
      <c r="BV1963" s="496"/>
    </row>
    <row r="1964" spans="1:74" s="52" customFormat="1" ht="12.75">
      <c r="A1964" s="45">
        <v>2670.080468178493</v>
      </c>
      <c r="B1964" s="46" t="s">
        <v>360</v>
      </c>
      <c r="C1964" s="47" t="s">
        <v>328</v>
      </c>
      <c r="D1964" s="48">
        <v>127.68889228867187</v>
      </c>
      <c r="E1964" s="49">
        <v>40.70055</v>
      </c>
      <c r="F1964" s="49">
        <v>8.1900000000000001E-2</v>
      </c>
      <c r="G1964" s="49">
        <v>11.79214</v>
      </c>
      <c r="H1964" s="49">
        <v>0.39429999999999998</v>
      </c>
      <c r="I1964" s="49">
        <v>0.1754</v>
      </c>
      <c r="J1964" s="49">
        <v>47.651310000000002</v>
      </c>
      <c r="K1964" s="49">
        <v>0.1996</v>
      </c>
      <c r="L1964" s="49">
        <v>101.07560000000001</v>
      </c>
      <c r="M1964" s="47"/>
      <c r="N1964" s="50">
        <v>0.99614680797720256</v>
      </c>
      <c r="O1964" s="50">
        <v>1.5848289157378468E-3</v>
      </c>
      <c r="P1964" s="50">
        <v>0.2413635530018626</v>
      </c>
      <c r="Q1964" s="50">
        <v>7.7623592610676752E-3</v>
      </c>
      <c r="R1964" s="50">
        <v>3.63612159427306E-3</v>
      </c>
      <c r="S1964" s="50">
        <v>1.7386271599705849</v>
      </c>
      <c r="T1964" s="50">
        <v>5.2340908194396449E-3</v>
      </c>
      <c r="U1964" s="50">
        <v>2.9964804419010584</v>
      </c>
      <c r="V1964" s="51">
        <v>87.80986438873154</v>
      </c>
      <c r="X1964" s="315">
        <v>0.05</v>
      </c>
      <c r="Y1964" s="315">
        <v>4.5</v>
      </c>
      <c r="Z1964" s="315">
        <v>0.15</v>
      </c>
      <c r="AA1964" s="315">
        <v>0.96</v>
      </c>
      <c r="AB1964" s="315">
        <v>3.7</v>
      </c>
      <c r="AC1964" s="315">
        <v>0.05</v>
      </c>
      <c r="AD1964" s="315">
        <v>0.51</v>
      </c>
      <c r="AE1964" s="312"/>
      <c r="AF1964" s="161" t="s">
        <v>1697</v>
      </c>
      <c r="AG1964" s="318">
        <v>30</v>
      </c>
      <c r="AH1964" s="318">
        <v>15</v>
      </c>
      <c r="AI1964" s="318"/>
      <c r="AJ1964" s="318"/>
      <c r="AK1964" s="318"/>
      <c r="AL1964" s="318"/>
      <c r="AM1964" s="318"/>
      <c r="AN1964" s="318"/>
      <c r="AO1964" s="318"/>
      <c r="AP1964" s="318"/>
      <c r="AQ1964" s="318"/>
      <c r="AR1964" s="318"/>
      <c r="AS1964" s="318"/>
      <c r="AT1964" s="318"/>
      <c r="AU1964" s="318"/>
      <c r="AV1964" s="318"/>
      <c r="AW1964" s="318"/>
      <c r="AX1964" s="318"/>
      <c r="AY1964" s="318"/>
      <c r="AZ1964" s="318"/>
      <c r="BA1964" s="318"/>
      <c r="BB1964" s="318"/>
      <c r="BC1964" s="318"/>
      <c r="BD1964" s="318"/>
      <c r="BE1964" s="497"/>
      <c r="BF1964" s="497"/>
      <c r="BG1964" s="497"/>
      <c r="BH1964" s="497"/>
      <c r="BI1964" s="497"/>
      <c r="BJ1964" s="497"/>
      <c r="BK1964" s="497"/>
      <c r="BL1964" s="497"/>
      <c r="BM1964" s="497"/>
      <c r="BN1964" s="497"/>
      <c r="BO1964" s="497"/>
      <c r="BP1964" s="306"/>
      <c r="BQ1964" s="496"/>
      <c r="BR1964" s="496"/>
      <c r="BS1964" s="496"/>
      <c r="BT1964" s="496"/>
      <c r="BU1964" s="496"/>
      <c r="BV1964" s="496"/>
    </row>
    <row r="1965" spans="1:74" s="52" customFormat="1" ht="12.75">
      <c r="A1965" s="45">
        <v>2670.080468178493</v>
      </c>
      <c r="B1965" s="46" t="s">
        <v>360</v>
      </c>
      <c r="C1965" s="47" t="s">
        <v>328</v>
      </c>
      <c r="D1965" s="48">
        <v>135.66889228867186</v>
      </c>
      <c r="E1965" s="49">
        <v>40.370699999999999</v>
      </c>
      <c r="F1965" s="49">
        <v>0.11310000000000001</v>
      </c>
      <c r="G1965" s="49">
        <v>11.582280000000001</v>
      </c>
      <c r="H1965" s="49">
        <v>0.38579999999999998</v>
      </c>
      <c r="I1965" s="49">
        <v>0.19980000000000001</v>
      </c>
      <c r="J1965" s="49">
        <v>47.354480000000002</v>
      </c>
      <c r="K1965" s="49">
        <v>0.1971</v>
      </c>
      <c r="L1965" s="49">
        <v>100.26516000000001</v>
      </c>
      <c r="M1965" s="47"/>
      <c r="N1965" s="50">
        <v>0.99557391054897393</v>
      </c>
      <c r="O1965" s="50">
        <v>2.2051861052794328E-3</v>
      </c>
      <c r="P1965" s="50">
        <v>0.23886761928693789</v>
      </c>
      <c r="Q1965" s="50">
        <v>7.6526762917716491E-3</v>
      </c>
      <c r="R1965" s="50">
        <v>4.1733849972391242E-3</v>
      </c>
      <c r="S1965" s="50">
        <v>1.740912104411781</v>
      </c>
      <c r="T1965" s="50">
        <v>5.2077664462833522E-3</v>
      </c>
      <c r="U1965" s="50">
        <v>2.9963481439234805</v>
      </c>
      <c r="V1965" s="51">
        <v>87.934636544278064</v>
      </c>
      <c r="X1965" s="315">
        <v>0.05</v>
      </c>
      <c r="Y1965" s="315">
        <v>3.13</v>
      </c>
      <c r="Z1965" s="315">
        <v>0.15</v>
      </c>
      <c r="AA1965" s="315">
        <v>0.98</v>
      </c>
      <c r="AB1965" s="315">
        <v>3.32</v>
      </c>
      <c r="AC1965" s="315">
        <v>0.05</v>
      </c>
      <c r="AD1965" s="315">
        <v>0.51</v>
      </c>
      <c r="AE1965" s="312"/>
      <c r="AF1965" s="161" t="s">
        <v>1697</v>
      </c>
      <c r="AG1965" s="318">
        <v>30</v>
      </c>
      <c r="AH1965" s="318">
        <v>15</v>
      </c>
      <c r="AI1965" s="318"/>
      <c r="AJ1965" s="318"/>
      <c r="AK1965" s="318"/>
      <c r="AL1965" s="318"/>
      <c r="AM1965" s="318"/>
      <c r="AN1965" s="318"/>
      <c r="AO1965" s="318"/>
      <c r="AP1965" s="318"/>
      <c r="AQ1965" s="318"/>
      <c r="AR1965" s="318"/>
      <c r="AS1965" s="318"/>
      <c r="AT1965" s="318"/>
      <c r="AU1965" s="318"/>
      <c r="AV1965" s="318"/>
      <c r="AW1965" s="318"/>
      <c r="AX1965" s="318"/>
      <c r="AY1965" s="318"/>
      <c r="AZ1965" s="318"/>
      <c r="BA1965" s="318"/>
      <c r="BB1965" s="318"/>
      <c r="BC1965" s="318"/>
      <c r="BD1965" s="318"/>
      <c r="BE1965" s="497"/>
      <c r="BF1965" s="497"/>
      <c r="BG1965" s="497"/>
      <c r="BH1965" s="497"/>
      <c r="BI1965" s="497"/>
      <c r="BJ1965" s="497"/>
      <c r="BK1965" s="497"/>
      <c r="BL1965" s="497"/>
      <c r="BM1965" s="497"/>
      <c r="BN1965" s="497"/>
      <c r="BO1965" s="497"/>
      <c r="BP1965" s="306"/>
      <c r="BQ1965" s="496"/>
      <c r="BR1965" s="496"/>
      <c r="BS1965" s="496"/>
      <c r="BT1965" s="496"/>
      <c r="BU1965" s="496"/>
      <c r="BV1965" s="496"/>
    </row>
    <row r="1966" spans="1:74" s="52" customFormat="1" ht="12.75">
      <c r="A1966" s="45">
        <v>2670.080468178493</v>
      </c>
      <c r="B1966" s="46" t="s">
        <v>360</v>
      </c>
      <c r="C1966" s="47" t="s">
        <v>328</v>
      </c>
      <c r="D1966" s="48">
        <v>143.64889228867185</v>
      </c>
      <c r="E1966" s="49">
        <v>40.460659999999997</v>
      </c>
      <c r="F1966" s="49">
        <v>7.1800000000000003E-2</v>
      </c>
      <c r="G1966" s="49">
        <v>11.79214</v>
      </c>
      <c r="H1966" s="49">
        <v>0.41670000000000001</v>
      </c>
      <c r="I1966" s="49">
        <v>0.16220000000000001</v>
      </c>
      <c r="J1966" s="49">
        <v>47.255540000000003</v>
      </c>
      <c r="K1966" s="49">
        <v>0.19839999999999999</v>
      </c>
      <c r="L1966" s="49">
        <v>100.42024000000001</v>
      </c>
      <c r="M1966" s="47"/>
      <c r="N1966" s="50">
        <v>0.99731923867674344</v>
      </c>
      <c r="O1966" s="50">
        <v>1.3992686155526271E-3</v>
      </c>
      <c r="P1966" s="50">
        <v>0.24308035095488789</v>
      </c>
      <c r="Q1966" s="50">
        <v>8.2616848982573522E-3</v>
      </c>
      <c r="R1966" s="50">
        <v>3.3863966291598781E-3</v>
      </c>
      <c r="S1966" s="50">
        <v>1.7364509090198981</v>
      </c>
      <c r="T1966" s="50">
        <v>5.2396291467310613E-3</v>
      </c>
      <c r="U1966" s="50">
        <v>2.9967370801630513</v>
      </c>
      <c r="V1966" s="51">
        <v>87.720307535937366</v>
      </c>
      <c r="X1966" s="315">
        <v>0.05</v>
      </c>
      <c r="Y1966" s="315">
        <v>5.04</v>
      </c>
      <c r="Z1966" s="315">
        <v>0.15</v>
      </c>
      <c r="AA1966" s="315">
        <v>0.91</v>
      </c>
      <c r="AB1966" s="315">
        <v>3.97</v>
      </c>
      <c r="AC1966" s="315">
        <v>0.05</v>
      </c>
      <c r="AD1966" s="315">
        <v>0.51</v>
      </c>
      <c r="AE1966" s="312"/>
      <c r="AF1966" s="161" t="s">
        <v>1697</v>
      </c>
      <c r="AG1966" s="318">
        <v>30</v>
      </c>
      <c r="AH1966" s="318">
        <v>15</v>
      </c>
      <c r="AI1966" s="318"/>
      <c r="AJ1966" s="318"/>
      <c r="AK1966" s="318"/>
      <c r="AL1966" s="318"/>
      <c r="AM1966" s="318"/>
      <c r="AN1966" s="318"/>
      <c r="AO1966" s="318"/>
      <c r="AP1966" s="318"/>
      <c r="AQ1966" s="318"/>
      <c r="AR1966" s="318"/>
      <c r="AS1966" s="318"/>
      <c r="AT1966" s="318"/>
      <c r="AU1966" s="318"/>
      <c r="AV1966" s="318"/>
      <c r="AW1966" s="318"/>
      <c r="AX1966" s="318"/>
      <c r="AY1966" s="318"/>
      <c r="AZ1966" s="318"/>
      <c r="BA1966" s="318"/>
      <c r="BB1966" s="318"/>
      <c r="BC1966" s="318"/>
      <c r="BD1966" s="318"/>
      <c r="BE1966" s="497"/>
      <c r="BF1966" s="497"/>
      <c r="BG1966" s="497"/>
      <c r="BH1966" s="497"/>
      <c r="BI1966" s="497"/>
      <c r="BJ1966" s="497"/>
      <c r="BK1966" s="497"/>
      <c r="BL1966" s="497"/>
      <c r="BM1966" s="497"/>
      <c r="BN1966" s="497"/>
      <c r="BO1966" s="497"/>
      <c r="BP1966" s="306"/>
      <c r="BQ1966" s="496"/>
      <c r="BR1966" s="496"/>
      <c r="BS1966" s="496"/>
      <c r="BT1966" s="496"/>
      <c r="BU1966" s="496"/>
      <c r="BV1966" s="496"/>
    </row>
    <row r="1967" spans="1:74" s="52" customFormat="1" ht="12.75">
      <c r="A1967" s="45">
        <v>2670.080468178493</v>
      </c>
      <c r="B1967" s="46" t="s">
        <v>360</v>
      </c>
      <c r="C1967" s="47" t="s">
        <v>328</v>
      </c>
      <c r="D1967" s="48">
        <v>151.62889228867184</v>
      </c>
      <c r="E1967" s="49">
        <v>40.950420000000001</v>
      </c>
      <c r="F1967" s="49">
        <v>9.98E-2</v>
      </c>
      <c r="G1967" s="49">
        <v>11.572279999999999</v>
      </c>
      <c r="H1967" s="49">
        <v>0.39700000000000002</v>
      </c>
      <c r="I1967" s="49">
        <v>0.1479</v>
      </c>
      <c r="J1967" s="49">
        <v>47.018070000000002</v>
      </c>
      <c r="K1967" s="49">
        <v>0.19450000000000001</v>
      </c>
      <c r="L1967" s="49">
        <v>100.46017000000001</v>
      </c>
      <c r="M1967" s="47"/>
      <c r="N1967" s="50">
        <v>1.0060994274847268</v>
      </c>
      <c r="O1967" s="50">
        <v>1.9386012920103277E-3</v>
      </c>
      <c r="P1967" s="50">
        <v>0.23777022496317948</v>
      </c>
      <c r="Q1967" s="50">
        <v>7.8454334111321602E-3</v>
      </c>
      <c r="R1967" s="50">
        <v>3.0777720735053683E-3</v>
      </c>
      <c r="S1967" s="50">
        <v>1.7220901602781065</v>
      </c>
      <c r="T1967" s="50">
        <v>5.1198801477703197E-3</v>
      </c>
      <c r="U1967" s="50">
        <v>2.9860616956968205</v>
      </c>
      <c r="V1967" s="51">
        <v>87.868001886577915</v>
      </c>
      <c r="X1967" s="315">
        <v>0.05</v>
      </c>
      <c r="Y1967" s="315">
        <v>3.61</v>
      </c>
      <c r="Z1967" s="315">
        <v>0.15</v>
      </c>
      <c r="AA1967" s="315">
        <v>0.95</v>
      </c>
      <c r="AB1967" s="315">
        <v>4.16</v>
      </c>
      <c r="AC1967" s="315">
        <v>0.05</v>
      </c>
      <c r="AD1967" s="315">
        <v>0.52</v>
      </c>
      <c r="AE1967" s="312"/>
      <c r="AF1967" s="161" t="s">
        <v>1697</v>
      </c>
      <c r="AG1967" s="318">
        <v>30</v>
      </c>
      <c r="AH1967" s="318">
        <v>15</v>
      </c>
      <c r="AI1967" s="318"/>
      <c r="AJ1967" s="318"/>
      <c r="AK1967" s="318"/>
      <c r="AL1967" s="318"/>
      <c r="AM1967" s="318"/>
      <c r="AN1967" s="318"/>
      <c r="AO1967" s="318"/>
      <c r="AP1967" s="318"/>
      <c r="AQ1967" s="318"/>
      <c r="AR1967" s="318"/>
      <c r="AS1967" s="318"/>
      <c r="AT1967" s="318"/>
      <c r="AU1967" s="318"/>
      <c r="AV1967" s="318"/>
      <c r="AW1967" s="318"/>
      <c r="AX1967" s="318"/>
      <c r="AY1967" s="318"/>
      <c r="AZ1967" s="318"/>
      <c r="BA1967" s="318"/>
      <c r="BB1967" s="318"/>
      <c r="BC1967" s="318"/>
      <c r="BD1967" s="318"/>
      <c r="BE1967" s="497"/>
      <c r="BF1967" s="497"/>
      <c r="BG1967" s="497"/>
      <c r="BH1967" s="497"/>
      <c r="BI1967" s="497"/>
      <c r="BJ1967" s="497"/>
      <c r="BK1967" s="497"/>
      <c r="BL1967" s="497"/>
      <c r="BM1967" s="497"/>
      <c r="BN1967" s="497"/>
      <c r="BO1967" s="497"/>
      <c r="BP1967" s="306"/>
      <c r="BQ1967" s="496"/>
      <c r="BR1967" s="496"/>
      <c r="BS1967" s="496"/>
      <c r="BT1967" s="496"/>
      <c r="BU1967" s="496"/>
      <c r="BV1967" s="496"/>
    </row>
    <row r="1968" spans="1:74" s="52" customFormat="1" ht="12.75">
      <c r="A1968" s="45">
        <v>2670.080468178493</v>
      </c>
      <c r="B1968" s="46" t="s">
        <v>360</v>
      </c>
      <c r="C1968" s="47" t="s">
        <v>328</v>
      </c>
      <c r="D1968" s="48">
        <v>159.60889228867183</v>
      </c>
      <c r="E1968" s="49">
        <v>40.320720000000001</v>
      </c>
      <c r="F1968" s="49">
        <v>0.11219999999999999</v>
      </c>
      <c r="G1968" s="49">
        <v>11.562290000000001</v>
      </c>
      <c r="H1968" s="49">
        <v>0.39900000000000002</v>
      </c>
      <c r="I1968" s="49">
        <v>0.13370000000000001</v>
      </c>
      <c r="J1968" s="49">
        <v>47.384160000000001</v>
      </c>
      <c r="K1968" s="49">
        <v>0.19370000000000001</v>
      </c>
      <c r="L1968" s="49">
        <v>100.18177000000001</v>
      </c>
      <c r="M1968" s="47"/>
      <c r="N1968" s="50">
        <v>0.99498821001208293</v>
      </c>
      <c r="O1968" s="50">
        <v>2.1890613241245206E-3</v>
      </c>
      <c r="P1968" s="50">
        <v>0.23861047648860606</v>
      </c>
      <c r="Q1968" s="50">
        <v>7.9196583016980619E-3</v>
      </c>
      <c r="R1968" s="50">
        <v>2.7945172998415867E-3</v>
      </c>
      <c r="S1968" s="50">
        <v>1.7431364634571156</v>
      </c>
      <c r="T1968" s="50">
        <v>5.1212611700990722E-3</v>
      </c>
      <c r="U1968" s="50">
        <v>2.9966966165111857</v>
      </c>
      <c r="V1968" s="51">
        <v>87.95958900306708</v>
      </c>
      <c r="X1968" s="315">
        <v>0.05</v>
      </c>
      <c r="Y1968" s="315">
        <v>3.29</v>
      </c>
      <c r="Z1968" s="315">
        <v>0.15</v>
      </c>
      <c r="AA1968" s="315">
        <v>0.93</v>
      </c>
      <c r="AB1968" s="315">
        <v>4.63</v>
      </c>
      <c r="AC1968" s="315">
        <v>0.05</v>
      </c>
      <c r="AD1968" s="315">
        <v>0.52</v>
      </c>
      <c r="AE1968" s="312"/>
      <c r="AF1968" s="161" t="s">
        <v>1697</v>
      </c>
      <c r="AG1968" s="318">
        <v>30</v>
      </c>
      <c r="AH1968" s="318">
        <v>15</v>
      </c>
      <c r="AI1968" s="318"/>
      <c r="AJ1968" s="318"/>
      <c r="AK1968" s="318"/>
      <c r="AL1968" s="318"/>
      <c r="AM1968" s="318"/>
      <c r="AN1968" s="318"/>
      <c r="AO1968" s="318"/>
      <c r="AP1968" s="318"/>
      <c r="AQ1968" s="318"/>
      <c r="AR1968" s="318"/>
      <c r="AS1968" s="318"/>
      <c r="AT1968" s="318"/>
      <c r="AU1968" s="318"/>
      <c r="AV1968" s="318"/>
      <c r="AW1968" s="318"/>
      <c r="AX1968" s="318"/>
      <c r="AY1968" s="318"/>
      <c r="AZ1968" s="318"/>
      <c r="BA1968" s="318"/>
      <c r="BB1968" s="318"/>
      <c r="BC1968" s="318"/>
      <c r="BD1968" s="318"/>
      <c r="BE1968" s="497"/>
      <c r="BF1968" s="497"/>
      <c r="BG1968" s="497"/>
      <c r="BH1968" s="497"/>
      <c r="BI1968" s="497"/>
      <c r="BJ1968" s="497"/>
      <c r="BK1968" s="497"/>
      <c r="BL1968" s="497"/>
      <c r="BM1968" s="497"/>
      <c r="BN1968" s="497"/>
      <c r="BO1968" s="497"/>
      <c r="BP1968" s="306"/>
      <c r="BQ1968" s="496"/>
      <c r="BR1968" s="496"/>
      <c r="BS1968" s="496"/>
      <c r="BT1968" s="496"/>
      <c r="BU1968" s="496"/>
      <c r="BV1968" s="496"/>
    </row>
    <row r="1969" spans="1:74" s="52" customFormat="1" ht="12.75">
      <c r="A1969" s="45">
        <v>2670.080468178493</v>
      </c>
      <c r="B1969" s="46" t="s">
        <v>360</v>
      </c>
      <c r="C1969" s="47" t="s">
        <v>328</v>
      </c>
      <c r="D1969" s="48">
        <v>167.58889228867181</v>
      </c>
      <c r="E1969" s="49">
        <v>40.610590000000002</v>
      </c>
      <c r="F1969" s="49">
        <v>9.1500010000000007E-2</v>
      </c>
      <c r="G1969" s="49">
        <v>11.552300000000001</v>
      </c>
      <c r="H1969" s="49">
        <v>0.40450000000000003</v>
      </c>
      <c r="I1969" s="49">
        <v>0.153</v>
      </c>
      <c r="J1969" s="49">
        <v>47.690890000000003</v>
      </c>
      <c r="K1969" s="49">
        <v>0.19400000000000001</v>
      </c>
      <c r="L1969" s="49">
        <v>100.75558001</v>
      </c>
      <c r="M1969" s="47"/>
      <c r="N1969" s="50">
        <v>0.99621117653189795</v>
      </c>
      <c r="O1969" s="50">
        <v>1.7746334665855437E-3</v>
      </c>
      <c r="P1969" s="50">
        <v>0.23699357007855987</v>
      </c>
      <c r="Q1969" s="50">
        <v>7.9813164248669112E-3</v>
      </c>
      <c r="R1969" s="50">
        <v>3.1789908710018228E-3</v>
      </c>
      <c r="S1969" s="50">
        <v>1.7440385629979971</v>
      </c>
      <c r="T1969" s="50">
        <v>5.098841220533383E-3</v>
      </c>
      <c r="U1969" s="50">
        <v>2.9968117002096912</v>
      </c>
      <c r="V1969" s="51">
        <v>88.036863909395194</v>
      </c>
      <c r="X1969" s="315">
        <v>0.05</v>
      </c>
      <c r="Y1969" s="315">
        <v>3.92</v>
      </c>
      <c r="Z1969" s="315">
        <v>0.15</v>
      </c>
      <c r="AA1969" s="315">
        <v>0.93</v>
      </c>
      <c r="AB1969" s="315">
        <v>4.3899999999999997</v>
      </c>
      <c r="AC1969" s="315">
        <v>0.05</v>
      </c>
      <c r="AD1969" s="315">
        <v>0.52</v>
      </c>
      <c r="AE1969" s="312"/>
      <c r="AF1969" s="161" t="s">
        <v>1697</v>
      </c>
      <c r="AG1969" s="318">
        <v>30</v>
      </c>
      <c r="AH1969" s="318">
        <v>15</v>
      </c>
      <c r="AI1969" s="318"/>
      <c r="AJ1969" s="318"/>
      <c r="AK1969" s="318"/>
      <c r="AL1969" s="318"/>
      <c r="AM1969" s="318"/>
      <c r="AN1969" s="318"/>
      <c r="AO1969" s="318"/>
      <c r="AP1969" s="318"/>
      <c r="AQ1969" s="318"/>
      <c r="AR1969" s="318"/>
      <c r="AS1969" s="318"/>
      <c r="AT1969" s="318"/>
      <c r="AU1969" s="318"/>
      <c r="AV1969" s="318"/>
      <c r="AW1969" s="318"/>
      <c r="AX1969" s="318"/>
      <c r="AY1969" s="318"/>
      <c r="AZ1969" s="318"/>
      <c r="BA1969" s="318"/>
      <c r="BB1969" s="318"/>
      <c r="BC1969" s="318"/>
      <c r="BD1969" s="318"/>
      <c r="BE1969" s="497"/>
      <c r="BF1969" s="497"/>
      <c r="BG1969" s="497"/>
      <c r="BH1969" s="497"/>
      <c r="BI1969" s="497"/>
      <c r="BJ1969" s="497"/>
      <c r="BK1969" s="497"/>
      <c r="BL1969" s="497"/>
      <c r="BM1969" s="497"/>
      <c r="BN1969" s="497"/>
      <c r="BO1969" s="497"/>
      <c r="BP1969" s="306"/>
      <c r="BQ1969" s="496"/>
      <c r="BR1969" s="496"/>
      <c r="BS1969" s="496"/>
      <c r="BT1969" s="496"/>
      <c r="BU1969" s="496"/>
      <c r="BV1969" s="496"/>
    </row>
    <row r="1970" spans="1:74" s="52" customFormat="1" ht="12.75">
      <c r="A1970" s="45">
        <v>2670.080468178493</v>
      </c>
      <c r="B1970" s="46" t="s">
        <v>360</v>
      </c>
      <c r="C1970" s="47" t="s">
        <v>328</v>
      </c>
      <c r="D1970" s="48">
        <v>175.5688922886718</v>
      </c>
      <c r="E1970" s="49">
        <v>40.500639999999997</v>
      </c>
      <c r="F1970" s="49">
        <v>0.10489999999999999</v>
      </c>
      <c r="G1970" s="49">
        <v>11.652229999999999</v>
      </c>
      <c r="H1970" s="49">
        <v>0.38640000000000002</v>
      </c>
      <c r="I1970" s="49">
        <v>0.1661</v>
      </c>
      <c r="J1970" s="49">
        <v>47.710680000000004</v>
      </c>
      <c r="K1970" s="49">
        <v>0.19819999999999999</v>
      </c>
      <c r="L1970" s="49">
        <v>100.77975000000001</v>
      </c>
      <c r="M1970" s="47"/>
      <c r="N1970" s="50">
        <v>0.99396780692153497</v>
      </c>
      <c r="O1970" s="50">
        <v>2.0354542044951443E-3</v>
      </c>
      <c r="P1970" s="50">
        <v>0.23915280271011621</v>
      </c>
      <c r="Q1970" s="50">
        <v>7.627662041666824E-3</v>
      </c>
      <c r="R1970" s="50">
        <v>3.4527553278862837E-3</v>
      </c>
      <c r="S1970" s="50">
        <v>1.7455592082417475</v>
      </c>
      <c r="T1970" s="50">
        <v>5.2116078554766783E-3</v>
      </c>
      <c r="U1970" s="50">
        <v>2.9984978392690462</v>
      </c>
      <c r="V1970" s="51">
        <v>87.950251654121899</v>
      </c>
      <c r="X1970" s="315">
        <v>0.05</v>
      </c>
      <c r="Y1970" s="315">
        <v>3.3</v>
      </c>
      <c r="Z1970" s="315">
        <v>0.15</v>
      </c>
      <c r="AA1970" s="315">
        <v>0.98</v>
      </c>
      <c r="AB1970" s="315">
        <v>3.92</v>
      </c>
      <c r="AC1970" s="315">
        <v>0.05</v>
      </c>
      <c r="AD1970" s="315">
        <v>0.51</v>
      </c>
      <c r="AE1970" s="312"/>
      <c r="AF1970" s="161" t="s">
        <v>1697</v>
      </c>
      <c r="AG1970" s="318">
        <v>30</v>
      </c>
      <c r="AH1970" s="318">
        <v>15</v>
      </c>
      <c r="AI1970" s="318"/>
      <c r="AJ1970" s="318"/>
      <c r="AK1970" s="318"/>
      <c r="AL1970" s="318"/>
      <c r="AM1970" s="318"/>
      <c r="AN1970" s="318"/>
      <c r="AO1970" s="318"/>
      <c r="AP1970" s="318"/>
      <c r="AQ1970" s="318"/>
      <c r="AR1970" s="318"/>
      <c r="AS1970" s="318"/>
      <c r="AT1970" s="318"/>
      <c r="AU1970" s="318"/>
      <c r="AV1970" s="318"/>
      <c r="AW1970" s="318"/>
      <c r="AX1970" s="318"/>
      <c r="AY1970" s="318"/>
      <c r="AZ1970" s="318"/>
      <c r="BA1970" s="318"/>
      <c r="BB1970" s="318"/>
      <c r="BC1970" s="318"/>
      <c r="BD1970" s="318"/>
      <c r="BE1970" s="497"/>
      <c r="BF1970" s="497"/>
      <c r="BG1970" s="497"/>
      <c r="BH1970" s="497"/>
      <c r="BI1970" s="497"/>
      <c r="BJ1970" s="497"/>
      <c r="BK1970" s="497"/>
      <c r="BL1970" s="497"/>
      <c r="BM1970" s="497"/>
      <c r="BN1970" s="497"/>
      <c r="BO1970" s="497"/>
      <c r="BP1970" s="306"/>
      <c r="BQ1970" s="496"/>
      <c r="BR1970" s="496"/>
      <c r="BS1970" s="496"/>
      <c r="BT1970" s="496"/>
      <c r="BU1970" s="496"/>
      <c r="BV1970" s="496"/>
    </row>
    <row r="1971" spans="1:74" s="52" customFormat="1" ht="12.75">
      <c r="A1971" s="45">
        <v>2670.080468178493</v>
      </c>
      <c r="B1971" s="46" t="s">
        <v>360</v>
      </c>
      <c r="C1971" s="47" t="s">
        <v>328</v>
      </c>
      <c r="D1971" s="48">
        <v>183.54889228867179</v>
      </c>
      <c r="E1971" s="49">
        <v>40.330719999999999</v>
      </c>
      <c r="F1971" s="49">
        <v>8.9599999999999999E-2</v>
      </c>
      <c r="G1971" s="49">
        <v>11.512320000000001</v>
      </c>
      <c r="H1971" s="49">
        <v>0.41799999999999998</v>
      </c>
      <c r="I1971" s="49">
        <v>0.16520000000000001</v>
      </c>
      <c r="J1971" s="49">
        <v>47.374270000000003</v>
      </c>
      <c r="K1971" s="49">
        <v>0.1918</v>
      </c>
      <c r="L1971" s="49">
        <v>100.14520999999999</v>
      </c>
      <c r="M1971" s="47"/>
      <c r="N1971" s="50">
        <v>0.99565173074975288</v>
      </c>
      <c r="O1971" s="50">
        <v>1.7488594274051848E-3</v>
      </c>
      <c r="P1971" s="50">
        <v>0.23767873351283697</v>
      </c>
      <c r="Q1971" s="50">
        <v>8.3002591463862008E-3</v>
      </c>
      <c r="R1971" s="50">
        <v>3.4543573265056527E-3</v>
      </c>
      <c r="S1971" s="50">
        <v>1.7435024187062782</v>
      </c>
      <c r="T1971" s="50">
        <v>5.0731502869171786E-3</v>
      </c>
      <c r="U1971" s="50">
        <v>2.996831252917231</v>
      </c>
      <c r="V1971" s="51">
        <v>88.003180161157218</v>
      </c>
      <c r="X1971" s="315">
        <v>0.05</v>
      </c>
      <c r="Y1971" s="315">
        <v>3.82</v>
      </c>
      <c r="Z1971" s="315">
        <v>0.15</v>
      </c>
      <c r="AA1971" s="315">
        <v>0.9</v>
      </c>
      <c r="AB1971" s="315">
        <v>3.75</v>
      </c>
      <c r="AC1971" s="315">
        <v>0.05</v>
      </c>
      <c r="AD1971" s="315">
        <v>0.52</v>
      </c>
      <c r="AE1971" s="312"/>
      <c r="AF1971" s="161" t="s">
        <v>1697</v>
      </c>
      <c r="AG1971" s="318">
        <v>30</v>
      </c>
      <c r="AH1971" s="318">
        <v>15</v>
      </c>
      <c r="AI1971" s="318"/>
      <c r="AJ1971" s="318"/>
      <c r="AK1971" s="318"/>
      <c r="AL1971" s="318"/>
      <c r="AM1971" s="318"/>
      <c r="AN1971" s="318"/>
      <c r="AO1971" s="318"/>
      <c r="AP1971" s="318"/>
      <c r="AQ1971" s="318"/>
      <c r="AR1971" s="318"/>
      <c r="AS1971" s="318"/>
      <c r="AT1971" s="318"/>
      <c r="AU1971" s="318"/>
      <c r="AV1971" s="318"/>
      <c r="AW1971" s="318"/>
      <c r="AX1971" s="318"/>
      <c r="AY1971" s="318"/>
      <c r="AZ1971" s="318"/>
      <c r="BA1971" s="318"/>
      <c r="BB1971" s="318"/>
      <c r="BC1971" s="318"/>
      <c r="BD1971" s="318"/>
      <c r="BE1971" s="497"/>
      <c r="BF1971" s="497"/>
      <c r="BG1971" s="497"/>
      <c r="BH1971" s="497"/>
      <c r="BI1971" s="497"/>
      <c r="BJ1971" s="497"/>
      <c r="BK1971" s="497"/>
      <c r="BL1971" s="497"/>
      <c r="BM1971" s="497"/>
      <c r="BN1971" s="497"/>
      <c r="BO1971" s="497"/>
      <c r="BP1971" s="306"/>
      <c r="BQ1971" s="496"/>
      <c r="BR1971" s="496"/>
      <c r="BS1971" s="496"/>
      <c r="BT1971" s="496"/>
      <c r="BU1971" s="496"/>
      <c r="BV1971" s="496"/>
    </row>
    <row r="1972" spans="1:74" s="52" customFormat="1" ht="12.75">
      <c r="A1972" s="45">
        <v>2670.080468178493</v>
      </c>
      <c r="B1972" s="46" t="s">
        <v>360</v>
      </c>
      <c r="C1972" s="47" t="s">
        <v>328</v>
      </c>
      <c r="D1972" s="48">
        <v>191.52889228867178</v>
      </c>
      <c r="E1972" s="49">
        <v>40.300739999999998</v>
      </c>
      <c r="F1972" s="49">
        <v>9.9900000000000003E-2</v>
      </c>
      <c r="G1972" s="49">
        <v>11.43238</v>
      </c>
      <c r="H1972" s="49">
        <v>0.42770000000000002</v>
      </c>
      <c r="I1972" s="49">
        <v>0.16800000000000001</v>
      </c>
      <c r="J1972" s="49">
        <v>47.423740000000002</v>
      </c>
      <c r="K1972" s="49">
        <v>0.19439999999999999</v>
      </c>
      <c r="L1972" s="49">
        <v>100.10306</v>
      </c>
      <c r="M1972" s="47"/>
      <c r="N1972" s="50">
        <v>0.99508457590781507</v>
      </c>
      <c r="O1972" s="50">
        <v>1.9502391804082501E-3</v>
      </c>
      <c r="P1972" s="50">
        <v>0.23606935825101732</v>
      </c>
      <c r="Q1972" s="50">
        <v>8.4943493136438401E-3</v>
      </c>
      <c r="R1972" s="50">
        <v>3.5135164794523311E-3</v>
      </c>
      <c r="S1972" s="50">
        <v>1.7456264766135654</v>
      </c>
      <c r="T1972" s="50">
        <v>5.1428147633201804E-3</v>
      </c>
      <c r="U1972" s="50">
        <v>2.9971326582338111</v>
      </c>
      <c r="V1972" s="51">
        <v>88.087507976866249</v>
      </c>
      <c r="X1972" s="315">
        <v>0.05</v>
      </c>
      <c r="Y1972" s="315">
        <v>3.67</v>
      </c>
      <c r="Z1972" s="315">
        <v>0.15</v>
      </c>
      <c r="AA1972" s="315">
        <v>0.88</v>
      </c>
      <c r="AB1972" s="315">
        <v>3.88</v>
      </c>
      <c r="AC1972" s="315">
        <v>0.05</v>
      </c>
      <c r="AD1972" s="315">
        <v>0.52</v>
      </c>
      <c r="AE1972" s="312"/>
      <c r="AF1972" s="161" t="s">
        <v>1697</v>
      </c>
      <c r="AG1972" s="318">
        <v>30</v>
      </c>
      <c r="AH1972" s="318">
        <v>15</v>
      </c>
      <c r="AI1972" s="318"/>
      <c r="AJ1972" s="318"/>
      <c r="AK1972" s="318"/>
      <c r="AL1972" s="318"/>
      <c r="AM1972" s="318"/>
      <c r="AN1972" s="318"/>
      <c r="AO1972" s="318"/>
      <c r="AP1972" s="318"/>
      <c r="AQ1972" s="318"/>
      <c r="AR1972" s="318"/>
      <c r="AS1972" s="318"/>
      <c r="AT1972" s="318"/>
      <c r="AU1972" s="318"/>
      <c r="AV1972" s="318"/>
      <c r="AW1972" s="318"/>
      <c r="AX1972" s="318"/>
      <c r="AY1972" s="318"/>
      <c r="AZ1972" s="318"/>
      <c r="BA1972" s="318"/>
      <c r="BB1972" s="318"/>
      <c r="BC1972" s="318"/>
      <c r="BD1972" s="318"/>
      <c r="BE1972" s="497"/>
      <c r="BF1972" s="497"/>
      <c r="BG1972" s="497"/>
      <c r="BH1972" s="497"/>
      <c r="BI1972" s="497"/>
      <c r="BJ1972" s="497"/>
      <c r="BK1972" s="497"/>
      <c r="BL1972" s="497"/>
      <c r="BM1972" s="497"/>
      <c r="BN1972" s="497"/>
      <c r="BO1972" s="497"/>
      <c r="BP1972" s="306"/>
      <c r="BQ1972" s="496"/>
      <c r="BR1972" s="496"/>
      <c r="BS1972" s="496"/>
      <c r="BT1972" s="496"/>
      <c r="BU1972" s="496"/>
      <c r="BV1972" s="496"/>
    </row>
    <row r="1973" spans="1:74" s="52" customFormat="1" ht="12.75">
      <c r="A1973" s="45">
        <v>2670.080468178493</v>
      </c>
      <c r="B1973" s="46" t="s">
        <v>360</v>
      </c>
      <c r="C1973" s="47" t="s">
        <v>328</v>
      </c>
      <c r="D1973" s="48">
        <v>199.50889228867177</v>
      </c>
      <c r="E1973" s="49">
        <v>40.400680000000001</v>
      </c>
      <c r="F1973" s="49">
        <v>0.1144</v>
      </c>
      <c r="G1973" s="49">
        <v>11.49234</v>
      </c>
      <c r="H1973" s="49">
        <v>0.40150000000000002</v>
      </c>
      <c r="I1973" s="49">
        <v>0.18029999999999999</v>
      </c>
      <c r="J1973" s="49">
        <v>47.562260000000002</v>
      </c>
      <c r="K1973" s="49">
        <v>0.20180000000000001</v>
      </c>
      <c r="L1973" s="49">
        <v>100.42538</v>
      </c>
      <c r="M1973" s="47"/>
      <c r="N1973" s="50">
        <v>0.99425687955953923</v>
      </c>
      <c r="O1973" s="50">
        <v>2.2259293158740628E-3</v>
      </c>
      <c r="P1973" s="50">
        <v>0.23652355058780639</v>
      </c>
      <c r="Q1973" s="50">
        <v>7.9476616828666035E-3</v>
      </c>
      <c r="R1973" s="50">
        <v>3.7582995819886787E-3</v>
      </c>
      <c r="S1973" s="50">
        <v>1.7449418468903601</v>
      </c>
      <c r="T1973" s="50">
        <v>5.3209446229895915E-3</v>
      </c>
      <c r="U1973" s="50">
        <v>2.9966904915641419</v>
      </c>
      <c r="V1973" s="51">
        <v>88.063200554052941</v>
      </c>
      <c r="X1973" s="315">
        <v>0.05</v>
      </c>
      <c r="Y1973" s="315">
        <v>3.16</v>
      </c>
      <c r="Z1973" s="315">
        <v>0.15</v>
      </c>
      <c r="AA1973" s="315">
        <v>0.95</v>
      </c>
      <c r="AB1973" s="315">
        <v>3.53</v>
      </c>
      <c r="AC1973" s="315">
        <v>0.05</v>
      </c>
      <c r="AD1973" s="315">
        <v>0.5</v>
      </c>
      <c r="AE1973" s="312"/>
      <c r="AF1973" s="161" t="s">
        <v>1697</v>
      </c>
      <c r="AG1973" s="318">
        <v>30</v>
      </c>
      <c r="AH1973" s="318">
        <v>15</v>
      </c>
      <c r="AI1973" s="318"/>
      <c r="AJ1973" s="318"/>
      <c r="AK1973" s="318"/>
      <c r="AL1973" s="318"/>
      <c r="AM1973" s="318"/>
      <c r="AN1973" s="318"/>
      <c r="AO1973" s="318"/>
      <c r="AP1973" s="318"/>
      <c r="AQ1973" s="318"/>
      <c r="AR1973" s="318"/>
      <c r="AS1973" s="318"/>
      <c r="AT1973" s="318"/>
      <c r="AU1973" s="318"/>
      <c r="AV1973" s="318"/>
      <c r="AW1973" s="318"/>
      <c r="AX1973" s="318"/>
      <c r="AY1973" s="318"/>
      <c r="AZ1973" s="318"/>
      <c r="BA1973" s="318"/>
      <c r="BB1973" s="318"/>
      <c r="BC1973" s="318"/>
      <c r="BD1973" s="318"/>
      <c r="BE1973" s="497"/>
      <c r="BF1973" s="497"/>
      <c r="BG1973" s="497"/>
      <c r="BH1973" s="497"/>
      <c r="BI1973" s="497"/>
      <c r="BJ1973" s="497"/>
      <c r="BK1973" s="497"/>
      <c r="BL1973" s="497"/>
      <c r="BM1973" s="497"/>
      <c r="BN1973" s="497"/>
      <c r="BO1973" s="497"/>
      <c r="BP1973" s="306"/>
      <c r="BQ1973" s="496"/>
      <c r="BR1973" s="496"/>
      <c r="BS1973" s="496"/>
      <c r="BT1973" s="496"/>
      <c r="BU1973" s="496"/>
      <c r="BV1973" s="496"/>
    </row>
    <row r="1974" spans="1:74" s="52" customFormat="1" ht="12.75">
      <c r="A1974" s="45">
        <v>2670.080468178493</v>
      </c>
      <c r="B1974" s="46" t="s">
        <v>360</v>
      </c>
      <c r="C1974" s="47" t="s">
        <v>328</v>
      </c>
      <c r="D1974" s="48">
        <v>207.48889228867176</v>
      </c>
      <c r="E1974" s="49">
        <v>40.740519999999997</v>
      </c>
      <c r="F1974" s="49">
        <v>9.5000000000000001E-2</v>
      </c>
      <c r="G1974" s="49">
        <v>11.622249999999999</v>
      </c>
      <c r="H1974" s="49">
        <v>0.40899999999999997</v>
      </c>
      <c r="I1974" s="49">
        <v>0.1686</v>
      </c>
      <c r="J1974" s="49">
        <v>47.779940000000003</v>
      </c>
      <c r="K1974" s="49">
        <v>0.1986</v>
      </c>
      <c r="L1974" s="49">
        <v>101.09231</v>
      </c>
      <c r="M1974" s="47"/>
      <c r="N1974" s="50">
        <v>0.99610449895940989</v>
      </c>
      <c r="O1974" s="50">
        <v>1.8364425810349612E-3</v>
      </c>
      <c r="P1974" s="50">
        <v>0.23764273435822347</v>
      </c>
      <c r="Q1974" s="50">
        <v>8.0435086668509959E-3</v>
      </c>
      <c r="R1974" s="50">
        <v>3.4915771544867923E-3</v>
      </c>
      <c r="S1974" s="50">
        <v>1.7415360920271528</v>
      </c>
      <c r="T1974" s="50">
        <v>5.2025375722684888E-3</v>
      </c>
      <c r="U1974" s="50">
        <v>2.9960300021577599</v>
      </c>
      <c r="V1974" s="51">
        <v>87.992861928892168</v>
      </c>
      <c r="X1974" s="315">
        <v>0.05</v>
      </c>
      <c r="Y1974" s="315">
        <v>3.8</v>
      </c>
      <c r="Z1974" s="315">
        <v>0.15</v>
      </c>
      <c r="AA1974" s="315">
        <v>0.93</v>
      </c>
      <c r="AB1974" s="315">
        <v>3.85</v>
      </c>
      <c r="AC1974" s="315">
        <v>0.05</v>
      </c>
      <c r="AD1974" s="315">
        <v>0.51</v>
      </c>
      <c r="AE1974" s="312"/>
      <c r="AF1974" s="161" t="s">
        <v>1697</v>
      </c>
      <c r="AG1974" s="318">
        <v>30</v>
      </c>
      <c r="AH1974" s="318">
        <v>15</v>
      </c>
      <c r="AI1974" s="318"/>
      <c r="AJ1974" s="318"/>
      <c r="AK1974" s="318"/>
      <c r="AL1974" s="318"/>
      <c r="AM1974" s="318"/>
      <c r="AN1974" s="318"/>
      <c r="AO1974" s="318"/>
      <c r="AP1974" s="318"/>
      <c r="AQ1974" s="318"/>
      <c r="AR1974" s="318"/>
      <c r="AS1974" s="318"/>
      <c r="AT1974" s="318"/>
      <c r="AU1974" s="318"/>
      <c r="AV1974" s="318"/>
      <c r="AW1974" s="318"/>
      <c r="AX1974" s="318"/>
      <c r="AY1974" s="318"/>
      <c r="AZ1974" s="318"/>
      <c r="BA1974" s="318"/>
      <c r="BB1974" s="318"/>
      <c r="BC1974" s="318"/>
      <c r="BD1974" s="318"/>
      <c r="BE1974" s="497"/>
      <c r="BF1974" s="497"/>
      <c r="BG1974" s="497"/>
      <c r="BH1974" s="497"/>
      <c r="BI1974" s="497"/>
      <c r="BJ1974" s="497"/>
      <c r="BK1974" s="497"/>
      <c r="BL1974" s="497"/>
      <c r="BM1974" s="497"/>
      <c r="BN1974" s="497"/>
      <c r="BO1974" s="497"/>
      <c r="BP1974" s="306"/>
      <c r="BQ1974" s="496"/>
      <c r="BR1974" s="496"/>
      <c r="BS1974" s="496"/>
      <c r="BT1974" s="496"/>
      <c r="BU1974" s="496"/>
      <c r="BV1974" s="496"/>
    </row>
    <row r="1975" spans="1:74" s="52" customFormat="1" ht="12.75">
      <c r="A1975" s="45">
        <v>2670.080468178493</v>
      </c>
      <c r="B1975" s="46" t="s">
        <v>360</v>
      </c>
      <c r="C1975" s="47" t="s">
        <v>328</v>
      </c>
      <c r="D1975" s="48">
        <v>215.46889228867175</v>
      </c>
      <c r="E1975" s="49">
        <v>40.570610000000002</v>
      </c>
      <c r="F1975" s="49">
        <v>0.107</v>
      </c>
      <c r="G1975" s="49">
        <v>11.502330000000001</v>
      </c>
      <c r="H1975" s="49">
        <v>0.41160000000000002</v>
      </c>
      <c r="I1975" s="49">
        <v>0.13239999999999999</v>
      </c>
      <c r="J1975" s="49">
        <v>47.740360000000003</v>
      </c>
      <c r="K1975" s="49">
        <v>0.19450000000000001</v>
      </c>
      <c r="L1975" s="49">
        <v>100.7274</v>
      </c>
      <c r="M1975" s="47"/>
      <c r="N1975" s="50">
        <v>0.99521050114574316</v>
      </c>
      <c r="O1975" s="50">
        <v>2.0752126450348934E-3</v>
      </c>
      <c r="P1975" s="50">
        <v>0.23596371746881781</v>
      </c>
      <c r="Q1975" s="50">
        <v>8.1212460920381362E-3</v>
      </c>
      <c r="R1975" s="50">
        <v>2.7509147797579688E-3</v>
      </c>
      <c r="S1975" s="50">
        <v>1.7458126960339972</v>
      </c>
      <c r="T1975" s="50">
        <v>5.111880177883707E-3</v>
      </c>
      <c r="U1975" s="50">
        <v>2.9968277502665979</v>
      </c>
      <c r="V1975" s="51">
        <v>88.093322946974169</v>
      </c>
      <c r="X1975" s="315">
        <v>0.05</v>
      </c>
      <c r="Y1975" s="315">
        <v>3.35</v>
      </c>
      <c r="Z1975" s="315">
        <v>0.15</v>
      </c>
      <c r="AA1975" s="315">
        <v>0.92</v>
      </c>
      <c r="AB1975" s="315">
        <v>4.72</v>
      </c>
      <c r="AC1975" s="315">
        <v>0.05</v>
      </c>
      <c r="AD1975" s="315">
        <v>0.52</v>
      </c>
      <c r="AE1975" s="312"/>
      <c r="AF1975" s="161" t="s">
        <v>1697</v>
      </c>
      <c r="AG1975" s="318">
        <v>30</v>
      </c>
      <c r="AH1975" s="318">
        <v>15</v>
      </c>
      <c r="AI1975" s="318"/>
      <c r="AJ1975" s="318"/>
      <c r="AK1975" s="318"/>
      <c r="AL1975" s="318"/>
      <c r="AM1975" s="318"/>
      <c r="AN1975" s="318"/>
      <c r="AO1975" s="318"/>
      <c r="AP1975" s="318"/>
      <c r="AQ1975" s="318"/>
      <c r="AR1975" s="318"/>
      <c r="AS1975" s="318"/>
      <c r="AT1975" s="318"/>
      <c r="AU1975" s="318"/>
      <c r="AV1975" s="318"/>
      <c r="AW1975" s="318"/>
      <c r="AX1975" s="318"/>
      <c r="AY1975" s="318"/>
      <c r="AZ1975" s="318"/>
      <c r="BA1975" s="318"/>
      <c r="BB1975" s="318"/>
      <c r="BC1975" s="318"/>
      <c r="BD1975" s="318"/>
      <c r="BE1975" s="497"/>
      <c r="BF1975" s="497"/>
      <c r="BG1975" s="497"/>
      <c r="BH1975" s="497"/>
      <c r="BI1975" s="497"/>
      <c r="BJ1975" s="497"/>
      <c r="BK1975" s="497"/>
      <c r="BL1975" s="497"/>
      <c r="BM1975" s="497"/>
      <c r="BN1975" s="497"/>
      <c r="BO1975" s="497"/>
      <c r="BP1975" s="306"/>
      <c r="BQ1975" s="496"/>
      <c r="BR1975" s="496"/>
      <c r="BS1975" s="496"/>
      <c r="BT1975" s="496"/>
      <c r="BU1975" s="496"/>
      <c r="BV1975" s="496"/>
    </row>
    <row r="1976" spans="1:74" s="52" customFormat="1" ht="12.75">
      <c r="A1976" s="45">
        <v>2670.080468178493</v>
      </c>
      <c r="B1976" s="46" t="s">
        <v>360</v>
      </c>
      <c r="C1976" s="47" t="s">
        <v>328</v>
      </c>
      <c r="D1976" s="48">
        <v>223.44889228867174</v>
      </c>
      <c r="E1976" s="49">
        <v>40.550620000000002</v>
      </c>
      <c r="F1976" s="49">
        <v>0.1003</v>
      </c>
      <c r="G1976" s="49">
        <v>11.512320000000001</v>
      </c>
      <c r="H1976" s="49">
        <v>0.43259999999999998</v>
      </c>
      <c r="I1976" s="49">
        <v>0.154</v>
      </c>
      <c r="J1976" s="49">
        <v>47.829410000000003</v>
      </c>
      <c r="K1976" s="49">
        <v>0.191</v>
      </c>
      <c r="L1976" s="49">
        <v>100.84025000000001</v>
      </c>
      <c r="M1976" s="47"/>
      <c r="N1976" s="50">
        <v>0.99404507159105027</v>
      </c>
      <c r="O1976" s="50">
        <v>1.9439492634835628E-3</v>
      </c>
      <c r="P1976" s="50">
        <v>0.23600838040807157</v>
      </c>
      <c r="Q1976" s="50">
        <v>8.5298026885369579E-3</v>
      </c>
      <c r="R1976" s="50">
        <v>3.1975330181372801E-3</v>
      </c>
      <c r="S1976" s="50">
        <v>1.7478821487725114</v>
      </c>
      <c r="T1976" s="50">
        <v>5.0164858595985818E-3</v>
      </c>
      <c r="U1976" s="50">
        <v>2.9983556977305068</v>
      </c>
      <c r="V1976" s="51">
        <v>88.10375991332792</v>
      </c>
      <c r="X1976" s="315">
        <v>0.05</v>
      </c>
      <c r="Y1976" s="315">
        <v>3.57</v>
      </c>
      <c r="Z1976" s="315">
        <v>0.15</v>
      </c>
      <c r="AA1976" s="315">
        <v>0.88</v>
      </c>
      <c r="AB1976" s="315">
        <v>4.3099999999999996</v>
      </c>
      <c r="AC1976" s="315">
        <v>0.05</v>
      </c>
      <c r="AD1976" s="315">
        <v>0.53</v>
      </c>
      <c r="AE1976" s="312"/>
      <c r="AF1976" s="161" t="s">
        <v>1697</v>
      </c>
      <c r="AG1976" s="318">
        <v>30</v>
      </c>
      <c r="AH1976" s="318">
        <v>15</v>
      </c>
      <c r="AI1976" s="318"/>
      <c r="AJ1976" s="318"/>
      <c r="AK1976" s="318"/>
      <c r="AL1976" s="318"/>
      <c r="AM1976" s="318"/>
      <c r="AN1976" s="318"/>
      <c r="AO1976" s="318"/>
      <c r="AP1976" s="318"/>
      <c r="AQ1976" s="318"/>
      <c r="AR1976" s="318"/>
      <c r="AS1976" s="318"/>
      <c r="AT1976" s="318"/>
      <c r="AU1976" s="318"/>
      <c r="AV1976" s="318"/>
      <c r="AW1976" s="318"/>
      <c r="AX1976" s="318"/>
      <c r="AY1976" s="318"/>
      <c r="AZ1976" s="318"/>
      <c r="BA1976" s="318"/>
      <c r="BB1976" s="318"/>
      <c r="BC1976" s="318"/>
      <c r="BD1976" s="318"/>
      <c r="BE1976" s="497"/>
      <c r="BF1976" s="497"/>
      <c r="BG1976" s="497"/>
      <c r="BH1976" s="497"/>
      <c r="BI1976" s="497"/>
      <c r="BJ1976" s="497"/>
      <c r="BK1976" s="497"/>
      <c r="BL1976" s="497"/>
      <c r="BM1976" s="497"/>
      <c r="BN1976" s="497"/>
      <c r="BO1976" s="497"/>
      <c r="BP1976" s="306"/>
      <c r="BQ1976" s="496"/>
      <c r="BR1976" s="496"/>
      <c r="BS1976" s="496"/>
      <c r="BT1976" s="496"/>
      <c r="BU1976" s="496"/>
      <c r="BV1976" s="496"/>
    </row>
    <row r="1977" spans="1:74" s="52" customFormat="1" ht="12.75">
      <c r="A1977" s="45">
        <v>2670.080468178493</v>
      </c>
      <c r="B1977" s="46" t="s">
        <v>360</v>
      </c>
      <c r="C1977" s="47" t="s">
        <v>328</v>
      </c>
      <c r="D1977" s="48">
        <v>231.42889228867173</v>
      </c>
      <c r="E1977" s="49">
        <v>40.350709999999999</v>
      </c>
      <c r="F1977" s="49">
        <v>6.3200000000000006E-2</v>
      </c>
      <c r="G1977" s="49">
        <v>11.42238</v>
      </c>
      <c r="H1977" s="49">
        <v>0.40379999999999999</v>
      </c>
      <c r="I1977" s="49">
        <v>0.1338</v>
      </c>
      <c r="J1977" s="49">
        <v>47.651310000000002</v>
      </c>
      <c r="K1977" s="49">
        <v>0.19750000000000001</v>
      </c>
      <c r="L1977" s="49">
        <v>100.2774</v>
      </c>
      <c r="M1977" s="47"/>
      <c r="N1977" s="50">
        <v>0.99458600844306211</v>
      </c>
      <c r="O1977" s="50">
        <v>1.2316396394083586E-3</v>
      </c>
      <c r="P1977" s="50">
        <v>0.23545274758597062</v>
      </c>
      <c r="Q1977" s="50">
        <v>8.0057379722764076E-3</v>
      </c>
      <c r="R1977" s="50">
        <v>2.7933992821990274E-3</v>
      </c>
      <c r="S1977" s="50">
        <v>1.7509532657853584</v>
      </c>
      <c r="T1977" s="50">
        <v>5.2157397346887929E-3</v>
      </c>
      <c r="U1977" s="50">
        <v>2.9998062438001605</v>
      </c>
      <c r="V1977" s="51">
        <v>88.146796475592609</v>
      </c>
      <c r="X1977" s="315">
        <v>0.05</v>
      </c>
      <c r="Y1977" s="315">
        <v>5.67</v>
      </c>
      <c r="Z1977" s="315">
        <v>0.15</v>
      </c>
      <c r="AA1977" s="315">
        <v>0.94</v>
      </c>
      <c r="AB1977" s="315">
        <v>4.72</v>
      </c>
      <c r="AC1977" s="315">
        <v>0.05</v>
      </c>
      <c r="AD1977" s="315">
        <v>0.51</v>
      </c>
      <c r="AE1977" s="312"/>
      <c r="AF1977" s="161" t="s">
        <v>1697</v>
      </c>
      <c r="AG1977" s="318">
        <v>30</v>
      </c>
      <c r="AH1977" s="318">
        <v>15</v>
      </c>
      <c r="AI1977" s="318"/>
      <c r="AJ1977" s="318"/>
      <c r="AK1977" s="318"/>
      <c r="AL1977" s="318"/>
      <c r="AM1977" s="318"/>
      <c r="AN1977" s="318"/>
      <c r="AO1977" s="318"/>
      <c r="AP1977" s="318"/>
      <c r="AQ1977" s="318"/>
      <c r="AR1977" s="318"/>
      <c r="AS1977" s="318"/>
      <c r="AT1977" s="318"/>
      <c r="AU1977" s="318"/>
      <c r="AV1977" s="318"/>
      <c r="AW1977" s="318"/>
      <c r="AX1977" s="318"/>
      <c r="AY1977" s="318"/>
      <c r="AZ1977" s="318"/>
      <c r="BA1977" s="318"/>
      <c r="BB1977" s="318"/>
      <c r="BC1977" s="318"/>
      <c r="BD1977" s="318"/>
      <c r="BE1977" s="497"/>
      <c r="BF1977" s="497"/>
      <c r="BG1977" s="497"/>
      <c r="BH1977" s="497"/>
      <c r="BI1977" s="497"/>
      <c r="BJ1977" s="497"/>
      <c r="BK1977" s="497"/>
      <c r="BL1977" s="497"/>
      <c r="BM1977" s="497"/>
      <c r="BN1977" s="497"/>
      <c r="BO1977" s="497"/>
      <c r="BP1977" s="306"/>
      <c r="BQ1977" s="496"/>
      <c r="BR1977" s="496"/>
      <c r="BS1977" s="496"/>
      <c r="BT1977" s="496"/>
      <c r="BU1977" s="496"/>
      <c r="BV1977" s="496"/>
    </row>
    <row r="1978" spans="1:74" s="52" customFormat="1" ht="12.75">
      <c r="A1978" s="45">
        <v>2670.080468178493</v>
      </c>
      <c r="B1978" s="46" t="s">
        <v>360</v>
      </c>
      <c r="C1978" s="47" t="s">
        <v>328</v>
      </c>
      <c r="D1978" s="48">
        <v>239.40889228867172</v>
      </c>
      <c r="E1978" s="49">
        <v>40.490639999999999</v>
      </c>
      <c r="F1978" s="49">
        <v>8.7999999999999995E-2</v>
      </c>
      <c r="G1978" s="49">
        <v>11.47235</v>
      </c>
      <c r="H1978" s="49">
        <v>0.38059999999999999</v>
      </c>
      <c r="I1978" s="49">
        <v>0.1268</v>
      </c>
      <c r="J1978" s="49">
        <v>47.671100000000003</v>
      </c>
      <c r="K1978" s="49">
        <v>0.192</v>
      </c>
      <c r="L1978" s="49">
        <v>100.50429</v>
      </c>
      <c r="M1978" s="47"/>
      <c r="N1978" s="50">
        <v>0.99539455200497873</v>
      </c>
      <c r="O1978" s="50">
        <v>1.7104040070677654E-3</v>
      </c>
      <c r="P1978" s="50">
        <v>0.23585712488173372</v>
      </c>
      <c r="Q1978" s="50">
        <v>7.5258107747352013E-3</v>
      </c>
      <c r="R1978" s="50">
        <v>2.6402534018939378E-3</v>
      </c>
      <c r="S1978" s="50">
        <v>1.7470459870111967</v>
      </c>
      <c r="T1978" s="50">
        <v>5.0570761608141526E-3</v>
      </c>
      <c r="U1978" s="50">
        <v>2.9973593360420172</v>
      </c>
      <c r="V1978" s="51">
        <v>88.105463980205343</v>
      </c>
      <c r="X1978" s="315">
        <v>0.05</v>
      </c>
      <c r="Y1978" s="315">
        <v>4.21</v>
      </c>
      <c r="Z1978" s="315">
        <v>0.15</v>
      </c>
      <c r="AA1978" s="315">
        <v>0.99</v>
      </c>
      <c r="AB1978" s="315">
        <v>4.99</v>
      </c>
      <c r="AC1978" s="315">
        <v>0.05</v>
      </c>
      <c r="AD1978" s="315">
        <v>0.52</v>
      </c>
      <c r="AE1978" s="312"/>
      <c r="AF1978" s="161" t="s">
        <v>1697</v>
      </c>
      <c r="AG1978" s="318">
        <v>30</v>
      </c>
      <c r="AH1978" s="318">
        <v>15</v>
      </c>
      <c r="AI1978" s="318"/>
      <c r="AJ1978" s="318"/>
      <c r="AK1978" s="318"/>
      <c r="AL1978" s="318"/>
      <c r="AM1978" s="318"/>
      <c r="AN1978" s="318"/>
      <c r="AO1978" s="318"/>
      <c r="AP1978" s="318"/>
      <c r="AQ1978" s="318"/>
      <c r="AR1978" s="318"/>
      <c r="AS1978" s="318"/>
      <c r="AT1978" s="318"/>
      <c r="AU1978" s="318"/>
      <c r="AV1978" s="318"/>
      <c r="AW1978" s="318"/>
      <c r="AX1978" s="318"/>
      <c r="AY1978" s="318"/>
      <c r="AZ1978" s="318"/>
      <c r="BA1978" s="318"/>
      <c r="BB1978" s="318"/>
      <c r="BC1978" s="318"/>
      <c r="BD1978" s="318"/>
      <c r="BE1978" s="497"/>
      <c r="BF1978" s="497"/>
      <c r="BG1978" s="497"/>
      <c r="BH1978" s="497"/>
      <c r="BI1978" s="497"/>
      <c r="BJ1978" s="497"/>
      <c r="BK1978" s="497"/>
      <c r="BL1978" s="497"/>
      <c r="BM1978" s="497"/>
      <c r="BN1978" s="497"/>
      <c r="BO1978" s="497"/>
      <c r="BP1978" s="306"/>
      <c r="BQ1978" s="496"/>
      <c r="BR1978" s="496"/>
      <c r="BS1978" s="496"/>
      <c r="BT1978" s="496"/>
      <c r="BU1978" s="496"/>
      <c r="BV1978" s="496"/>
    </row>
    <row r="1979" spans="1:74" s="52" customFormat="1" ht="12.75">
      <c r="A1979" s="45">
        <v>2670.080468178493</v>
      </c>
      <c r="B1979" s="46" t="s">
        <v>360</v>
      </c>
      <c r="C1979" s="47" t="s">
        <v>328</v>
      </c>
      <c r="D1979" s="48">
        <v>247.38889228867171</v>
      </c>
      <c r="E1979" s="49">
        <v>40.450659999999999</v>
      </c>
      <c r="F1979" s="49">
        <v>0.13389999999999999</v>
      </c>
      <c r="G1979" s="49">
        <v>11.29247</v>
      </c>
      <c r="H1979" s="49">
        <v>0.40949999999999998</v>
      </c>
      <c r="I1979" s="49">
        <v>0.14729999999999999</v>
      </c>
      <c r="J1979" s="49">
        <v>47.502899999999997</v>
      </c>
      <c r="K1979" s="49">
        <v>0.1918</v>
      </c>
      <c r="L1979" s="49">
        <v>100.21013000000001</v>
      </c>
      <c r="M1979" s="47"/>
      <c r="N1979" s="50">
        <v>0.99633754094161764</v>
      </c>
      <c r="O1979" s="50">
        <v>2.6075753951798025E-3</v>
      </c>
      <c r="P1979" s="50">
        <v>0.23260862914647537</v>
      </c>
      <c r="Q1979" s="50">
        <v>8.1129477844263907E-3</v>
      </c>
      <c r="R1979" s="50">
        <v>3.0730481738827698E-3</v>
      </c>
      <c r="S1979" s="50">
        <v>1.744253292931699</v>
      </c>
      <c r="T1979" s="50">
        <v>5.0615919721597033E-3</v>
      </c>
      <c r="U1979" s="50">
        <v>2.9941462980432565</v>
      </c>
      <c r="V1979" s="51">
        <v>88.233440760397386</v>
      </c>
      <c r="X1979" s="315">
        <v>0.05</v>
      </c>
      <c r="Y1979" s="315">
        <v>2.75</v>
      </c>
      <c r="Z1979" s="315">
        <v>0.15</v>
      </c>
      <c r="AA1979" s="315">
        <v>0.93</v>
      </c>
      <c r="AB1979" s="315">
        <v>4.21</v>
      </c>
      <c r="AC1979" s="315">
        <v>0.05</v>
      </c>
      <c r="AD1979" s="315">
        <v>0.52</v>
      </c>
      <c r="AE1979" s="312"/>
      <c r="AF1979" s="161" t="s">
        <v>1697</v>
      </c>
      <c r="AG1979" s="318">
        <v>30</v>
      </c>
      <c r="AH1979" s="318">
        <v>15</v>
      </c>
      <c r="AI1979" s="318"/>
      <c r="AJ1979" s="318"/>
      <c r="AK1979" s="318"/>
      <c r="AL1979" s="318"/>
      <c r="AM1979" s="318"/>
      <c r="AN1979" s="318"/>
      <c r="AO1979" s="318"/>
      <c r="AP1979" s="318"/>
      <c r="AQ1979" s="318"/>
      <c r="AR1979" s="318"/>
      <c r="AS1979" s="318"/>
      <c r="AT1979" s="318"/>
      <c r="AU1979" s="318"/>
      <c r="AV1979" s="318"/>
      <c r="AW1979" s="318"/>
      <c r="AX1979" s="318"/>
      <c r="AY1979" s="318"/>
      <c r="AZ1979" s="318"/>
      <c r="BA1979" s="318"/>
      <c r="BB1979" s="318"/>
      <c r="BC1979" s="318"/>
      <c r="BD1979" s="318"/>
      <c r="BE1979" s="497"/>
      <c r="BF1979" s="497"/>
      <c r="BG1979" s="497"/>
      <c r="BH1979" s="497"/>
      <c r="BI1979" s="497"/>
      <c r="BJ1979" s="497"/>
      <c r="BK1979" s="497"/>
      <c r="BL1979" s="497"/>
      <c r="BM1979" s="497"/>
      <c r="BN1979" s="497"/>
      <c r="BO1979" s="497"/>
      <c r="BP1979" s="306"/>
      <c r="BQ1979" s="496"/>
      <c r="BR1979" s="496"/>
      <c r="BS1979" s="496"/>
      <c r="BT1979" s="496"/>
      <c r="BU1979" s="496"/>
      <c r="BV1979" s="496"/>
    </row>
    <row r="1980" spans="1:74" s="52" customFormat="1" ht="12.75">
      <c r="A1980" s="45">
        <v>2670.080468178493</v>
      </c>
      <c r="B1980" s="46" t="s">
        <v>360</v>
      </c>
      <c r="C1980" s="47" t="s">
        <v>328</v>
      </c>
      <c r="D1980" s="48">
        <v>255.3688922886717</v>
      </c>
      <c r="E1980" s="49">
        <v>40.580599999999997</v>
      </c>
      <c r="F1980" s="49">
        <v>9.3199989999999996E-2</v>
      </c>
      <c r="G1980" s="49">
        <v>11.38241</v>
      </c>
      <c r="H1980" s="49">
        <v>0.38150000000000001</v>
      </c>
      <c r="I1980" s="49">
        <v>0.14430000000000001</v>
      </c>
      <c r="J1980" s="49">
        <v>47.384160000000001</v>
      </c>
      <c r="K1980" s="49">
        <v>0.20580000000000001</v>
      </c>
      <c r="L1980" s="49">
        <v>100.26346998999999</v>
      </c>
      <c r="M1980" s="47"/>
      <c r="N1980" s="50">
        <v>0.99898389403947019</v>
      </c>
      <c r="O1980" s="50">
        <v>1.8139750247819142E-3</v>
      </c>
      <c r="P1980" s="50">
        <v>0.23433126745153277</v>
      </c>
      <c r="Q1980" s="50">
        <v>7.5540256847479188E-3</v>
      </c>
      <c r="R1980" s="50">
        <v>3.0087914950751877E-3</v>
      </c>
      <c r="S1980" s="50">
        <v>1.7389286152017023</v>
      </c>
      <c r="T1980" s="50">
        <v>5.4280400123758359E-3</v>
      </c>
      <c r="U1980" s="50">
        <v>2.9922003518636489</v>
      </c>
      <c r="V1980" s="51">
        <v>88.124662670562572</v>
      </c>
      <c r="X1980" s="315">
        <v>0.05</v>
      </c>
      <c r="Y1980" s="315">
        <v>3.82</v>
      </c>
      <c r="Z1980" s="315">
        <v>0.15</v>
      </c>
      <c r="AA1980" s="315">
        <v>0.99</v>
      </c>
      <c r="AB1980" s="315">
        <v>4.3499999999999996</v>
      </c>
      <c r="AC1980" s="315">
        <v>0.05</v>
      </c>
      <c r="AD1980" s="315">
        <v>0.49</v>
      </c>
      <c r="AE1980" s="312"/>
      <c r="AF1980" s="161" t="s">
        <v>1697</v>
      </c>
      <c r="AG1980" s="318">
        <v>30</v>
      </c>
      <c r="AH1980" s="318">
        <v>15</v>
      </c>
      <c r="AI1980" s="318"/>
      <c r="AJ1980" s="318"/>
      <c r="AK1980" s="318"/>
      <c r="AL1980" s="318"/>
      <c r="AM1980" s="318"/>
      <c r="AN1980" s="318"/>
      <c r="AO1980" s="318"/>
      <c r="AP1980" s="318"/>
      <c r="AQ1980" s="318"/>
      <c r="AR1980" s="318"/>
      <c r="AS1980" s="318"/>
      <c r="AT1980" s="318"/>
      <c r="AU1980" s="318"/>
      <c r="AV1980" s="318"/>
      <c r="AW1980" s="318"/>
      <c r="AX1980" s="318"/>
      <c r="AY1980" s="318"/>
      <c r="AZ1980" s="318"/>
      <c r="BA1980" s="318"/>
      <c r="BB1980" s="318"/>
      <c r="BC1980" s="318"/>
      <c r="BD1980" s="318"/>
      <c r="BE1980" s="497"/>
      <c r="BF1980" s="497"/>
      <c r="BG1980" s="497"/>
      <c r="BH1980" s="497"/>
      <c r="BI1980" s="497"/>
      <c r="BJ1980" s="497"/>
      <c r="BK1980" s="497"/>
      <c r="BL1980" s="497"/>
      <c r="BM1980" s="497"/>
      <c r="BN1980" s="497"/>
      <c r="BO1980" s="497"/>
      <c r="BP1980" s="306"/>
      <c r="BQ1980" s="496"/>
      <c r="BR1980" s="496"/>
      <c r="BS1980" s="496"/>
      <c r="BT1980" s="496"/>
      <c r="BU1980" s="496"/>
      <c r="BV1980" s="496"/>
    </row>
    <row r="1981" spans="1:74" s="52" customFormat="1" ht="12.75">
      <c r="A1981" s="45">
        <v>2670.080468178493</v>
      </c>
      <c r="B1981" s="46" t="s">
        <v>360</v>
      </c>
      <c r="C1981" s="47" t="s">
        <v>328</v>
      </c>
      <c r="D1981" s="48">
        <v>263.34889228867172</v>
      </c>
      <c r="E1981" s="49">
        <v>40.580599999999997</v>
      </c>
      <c r="F1981" s="49">
        <v>0.1196</v>
      </c>
      <c r="G1981" s="49">
        <v>11.29247</v>
      </c>
      <c r="H1981" s="49">
        <v>0.42220000000000002</v>
      </c>
      <c r="I1981" s="49">
        <v>0.15790000000000001</v>
      </c>
      <c r="J1981" s="49">
        <v>47.779940000000003</v>
      </c>
      <c r="K1981" s="49">
        <v>0.19520000000000001</v>
      </c>
      <c r="L1981" s="49">
        <v>100.61691</v>
      </c>
      <c r="M1981" s="47"/>
      <c r="N1981" s="50">
        <v>0.99556704338483493</v>
      </c>
      <c r="O1981" s="50">
        <v>2.3198432573929804E-3</v>
      </c>
      <c r="P1981" s="50">
        <v>0.23168450384415462</v>
      </c>
      <c r="Q1981" s="50">
        <v>8.3313267763691877E-3</v>
      </c>
      <c r="R1981" s="50">
        <v>3.2811033998307077E-3</v>
      </c>
      <c r="S1981" s="50">
        <v>1.7474557745074311</v>
      </c>
      <c r="T1981" s="50">
        <v>5.1308522461871679E-3</v>
      </c>
      <c r="U1981" s="50">
        <v>2.9957019004299212</v>
      </c>
      <c r="V1981" s="51">
        <v>88.293679514363504</v>
      </c>
      <c r="X1981" s="315">
        <v>0.05</v>
      </c>
      <c r="Y1981" s="315">
        <v>3.11</v>
      </c>
      <c r="Z1981" s="315">
        <v>0.15</v>
      </c>
      <c r="AA1981" s="315">
        <v>0.9</v>
      </c>
      <c r="AB1981" s="315">
        <v>4.16</v>
      </c>
      <c r="AC1981" s="315">
        <v>0.05</v>
      </c>
      <c r="AD1981" s="315">
        <v>0.52</v>
      </c>
      <c r="AE1981" s="312"/>
      <c r="AF1981" s="161" t="s">
        <v>1697</v>
      </c>
      <c r="AG1981" s="318">
        <v>30</v>
      </c>
      <c r="AH1981" s="318">
        <v>15</v>
      </c>
      <c r="AI1981" s="318"/>
      <c r="AJ1981" s="318"/>
      <c r="AK1981" s="318"/>
      <c r="AL1981" s="318"/>
      <c r="AM1981" s="318"/>
      <c r="AN1981" s="318"/>
      <c r="AO1981" s="318"/>
      <c r="AP1981" s="318"/>
      <c r="AQ1981" s="318"/>
      <c r="AR1981" s="318"/>
      <c r="AS1981" s="318"/>
      <c r="AT1981" s="318"/>
      <c r="AU1981" s="318"/>
      <c r="AV1981" s="318"/>
      <c r="AW1981" s="318"/>
      <c r="AX1981" s="318"/>
      <c r="AY1981" s="318"/>
      <c r="AZ1981" s="318"/>
      <c r="BA1981" s="318"/>
      <c r="BB1981" s="318"/>
      <c r="BC1981" s="318"/>
      <c r="BD1981" s="318"/>
      <c r="BE1981" s="497"/>
      <c r="BF1981" s="497"/>
      <c r="BG1981" s="497"/>
      <c r="BH1981" s="497"/>
      <c r="BI1981" s="497"/>
      <c r="BJ1981" s="497"/>
      <c r="BK1981" s="497"/>
      <c r="BL1981" s="497"/>
      <c r="BM1981" s="497"/>
      <c r="BN1981" s="497"/>
      <c r="BO1981" s="497"/>
      <c r="BP1981" s="306"/>
      <c r="BQ1981" s="496"/>
      <c r="BR1981" s="496"/>
      <c r="BS1981" s="496"/>
      <c r="BT1981" s="496"/>
      <c r="BU1981" s="496"/>
      <c r="BV1981" s="496"/>
    </row>
    <row r="1982" spans="1:74" s="52" customFormat="1" ht="12.75">
      <c r="A1982" s="45">
        <v>2670.080468178493</v>
      </c>
      <c r="B1982" s="46" t="s">
        <v>360</v>
      </c>
      <c r="C1982" s="47" t="s">
        <v>328</v>
      </c>
      <c r="D1982" s="48">
        <v>271.32889228867174</v>
      </c>
      <c r="E1982" s="49">
        <v>40.620579999999997</v>
      </c>
      <c r="F1982" s="49">
        <v>0.13089999999999999</v>
      </c>
      <c r="G1982" s="49">
        <v>11.35243</v>
      </c>
      <c r="H1982" s="49">
        <v>0.43430000000000002</v>
      </c>
      <c r="I1982" s="49">
        <v>0.1459</v>
      </c>
      <c r="J1982" s="49">
        <v>47.878880000000002</v>
      </c>
      <c r="K1982" s="49">
        <v>0.19750000000000001</v>
      </c>
      <c r="L1982" s="49">
        <v>100.84569</v>
      </c>
      <c r="M1982" s="47"/>
      <c r="N1982" s="50">
        <v>0.99438142235479032</v>
      </c>
      <c r="O1982" s="50">
        <v>2.5335060364123324E-3</v>
      </c>
      <c r="P1982" s="50">
        <v>0.23240833987553583</v>
      </c>
      <c r="Q1982" s="50">
        <v>8.5514665943273987E-3</v>
      </c>
      <c r="R1982" s="50">
        <v>3.0251569599454671E-3</v>
      </c>
      <c r="S1982" s="50">
        <v>1.7472675446976005</v>
      </c>
      <c r="T1982" s="50">
        <v>5.1800222977643039E-3</v>
      </c>
      <c r="U1982" s="50">
        <v>2.9951860080798238</v>
      </c>
      <c r="V1982" s="51">
        <v>88.2602833278616</v>
      </c>
      <c r="X1982" s="315">
        <v>0.05</v>
      </c>
      <c r="Y1982" s="315">
        <v>2.79</v>
      </c>
      <c r="Z1982" s="315">
        <v>0.15</v>
      </c>
      <c r="AA1982" s="315">
        <v>0.87</v>
      </c>
      <c r="AB1982" s="315">
        <v>4.34</v>
      </c>
      <c r="AC1982" s="315">
        <v>0.05</v>
      </c>
      <c r="AD1982" s="315">
        <v>0.51</v>
      </c>
      <c r="AE1982" s="312"/>
      <c r="AF1982" s="161" t="s">
        <v>1697</v>
      </c>
      <c r="AG1982" s="318">
        <v>30</v>
      </c>
      <c r="AH1982" s="318">
        <v>15</v>
      </c>
      <c r="AI1982" s="318"/>
      <c r="AJ1982" s="318"/>
      <c r="AK1982" s="318"/>
      <c r="AL1982" s="318"/>
      <c r="AM1982" s="318"/>
      <c r="AN1982" s="318"/>
      <c r="AO1982" s="318"/>
      <c r="AP1982" s="318"/>
      <c r="AQ1982" s="318"/>
      <c r="AR1982" s="318"/>
      <c r="AS1982" s="318"/>
      <c r="AT1982" s="318"/>
      <c r="AU1982" s="318"/>
      <c r="AV1982" s="318"/>
      <c r="AW1982" s="318"/>
      <c r="AX1982" s="318"/>
      <c r="AY1982" s="318"/>
      <c r="AZ1982" s="318"/>
      <c r="BA1982" s="318"/>
      <c r="BB1982" s="318"/>
      <c r="BC1982" s="318"/>
      <c r="BD1982" s="318"/>
      <c r="BE1982" s="497"/>
      <c r="BF1982" s="497"/>
      <c r="BG1982" s="497"/>
      <c r="BH1982" s="497"/>
      <c r="BI1982" s="497"/>
      <c r="BJ1982" s="497"/>
      <c r="BK1982" s="497"/>
      <c r="BL1982" s="497"/>
      <c r="BM1982" s="497"/>
      <c r="BN1982" s="497"/>
      <c r="BO1982" s="497"/>
      <c r="BP1982" s="306"/>
      <c r="BQ1982" s="496"/>
      <c r="BR1982" s="496"/>
      <c r="BS1982" s="496"/>
      <c r="BT1982" s="496"/>
      <c r="BU1982" s="496"/>
      <c r="BV1982" s="496"/>
    </row>
    <row r="1983" spans="1:74" s="52" customFormat="1" ht="12.75">
      <c r="A1983" s="45">
        <v>2670.080468178493</v>
      </c>
      <c r="B1983" s="46" t="s">
        <v>360</v>
      </c>
      <c r="C1983" s="47" t="s">
        <v>328</v>
      </c>
      <c r="D1983" s="48">
        <v>279.30889228867176</v>
      </c>
      <c r="E1983" s="49">
        <v>40.590600000000002</v>
      </c>
      <c r="F1983" s="49">
        <v>0.1133</v>
      </c>
      <c r="G1983" s="49">
        <v>11.2425</v>
      </c>
      <c r="H1983" s="49">
        <v>0.4199</v>
      </c>
      <c r="I1983" s="49">
        <v>0.19470000000000001</v>
      </c>
      <c r="J1983" s="49">
        <v>47.631520000000002</v>
      </c>
      <c r="K1983" s="49">
        <v>0.2094</v>
      </c>
      <c r="L1983" s="49">
        <v>100.48202000000001</v>
      </c>
      <c r="M1983" s="47"/>
      <c r="N1983" s="50">
        <v>0.99695198719209599</v>
      </c>
      <c r="O1983" s="50">
        <v>2.2001591518028244E-3</v>
      </c>
      <c r="P1983" s="50">
        <v>0.23092325080666998</v>
      </c>
      <c r="Q1983" s="50">
        <v>8.2954230560837502E-3</v>
      </c>
      <c r="R1983" s="50">
        <v>4.0504237706013016E-3</v>
      </c>
      <c r="S1983" s="50">
        <v>1.744021195498916</v>
      </c>
      <c r="T1983" s="50">
        <v>5.5103996414023323E-3</v>
      </c>
      <c r="U1983" s="50">
        <v>2.9937740966251511</v>
      </c>
      <c r="V1983" s="51">
        <v>88.307354607434917</v>
      </c>
      <c r="X1983" s="315">
        <v>0.05</v>
      </c>
      <c r="Y1983" s="315">
        <v>3.27</v>
      </c>
      <c r="Z1983" s="315">
        <v>0.15</v>
      </c>
      <c r="AA1983" s="315">
        <v>0.92</v>
      </c>
      <c r="AB1983" s="315">
        <v>3.38</v>
      </c>
      <c r="AC1983" s="315">
        <v>0.05</v>
      </c>
      <c r="AD1983" s="315">
        <v>0.49</v>
      </c>
      <c r="AE1983" s="312"/>
      <c r="AF1983" s="161" t="s">
        <v>1697</v>
      </c>
      <c r="AG1983" s="318">
        <v>30</v>
      </c>
      <c r="AH1983" s="318">
        <v>15</v>
      </c>
      <c r="AI1983" s="318"/>
      <c r="AJ1983" s="318"/>
      <c r="AK1983" s="318"/>
      <c r="AL1983" s="318"/>
      <c r="AM1983" s="318"/>
      <c r="AN1983" s="318"/>
      <c r="AO1983" s="318"/>
      <c r="AP1983" s="318"/>
      <c r="AQ1983" s="318"/>
      <c r="AR1983" s="318"/>
      <c r="AS1983" s="318"/>
      <c r="AT1983" s="318"/>
      <c r="AU1983" s="318"/>
      <c r="AV1983" s="318"/>
      <c r="AW1983" s="318"/>
      <c r="AX1983" s="318"/>
      <c r="AY1983" s="318"/>
      <c r="AZ1983" s="318"/>
      <c r="BA1983" s="318"/>
      <c r="BB1983" s="318"/>
      <c r="BC1983" s="318"/>
      <c r="BD1983" s="318"/>
      <c r="BE1983" s="497"/>
      <c r="BF1983" s="497"/>
      <c r="BG1983" s="497"/>
      <c r="BH1983" s="497"/>
      <c r="BI1983" s="497"/>
      <c r="BJ1983" s="497"/>
      <c r="BK1983" s="497"/>
      <c r="BL1983" s="497"/>
      <c r="BM1983" s="497"/>
      <c r="BN1983" s="497"/>
      <c r="BO1983" s="497"/>
      <c r="BP1983" s="306"/>
      <c r="BQ1983" s="496"/>
      <c r="BR1983" s="496"/>
      <c r="BS1983" s="496"/>
      <c r="BT1983" s="496"/>
      <c r="BU1983" s="496"/>
      <c r="BV1983" s="496"/>
    </row>
    <row r="1984" spans="1:74" s="52" customFormat="1" ht="12.75">
      <c r="A1984" s="45">
        <v>2670.080468178493</v>
      </c>
      <c r="B1984" s="46" t="s">
        <v>360</v>
      </c>
      <c r="C1984" s="47" t="s">
        <v>328</v>
      </c>
      <c r="D1984" s="48">
        <v>287.28889228867178</v>
      </c>
      <c r="E1984" s="49">
        <v>40.890450000000001</v>
      </c>
      <c r="F1984" s="49">
        <v>0.1014</v>
      </c>
      <c r="G1984" s="49">
        <v>11.32245</v>
      </c>
      <c r="H1984" s="49">
        <v>0.40439999999999998</v>
      </c>
      <c r="I1984" s="49">
        <v>0.1082</v>
      </c>
      <c r="J1984" s="49">
        <v>47.740360000000003</v>
      </c>
      <c r="K1984" s="49">
        <v>0.21379999999999999</v>
      </c>
      <c r="L1984" s="49">
        <v>100.85406000000002</v>
      </c>
      <c r="M1984" s="47"/>
      <c r="N1984" s="50">
        <v>1.000213907385938</v>
      </c>
      <c r="O1984" s="50">
        <v>1.9610305930381584E-3</v>
      </c>
      <c r="P1984" s="50">
        <v>0.23161538524568842</v>
      </c>
      <c r="Q1984" s="50">
        <v>7.9565727521230586E-3</v>
      </c>
      <c r="R1984" s="50">
        <v>2.2417335876964988E-3</v>
      </c>
      <c r="S1984" s="50">
        <v>1.7408655616899449</v>
      </c>
      <c r="T1984" s="50">
        <v>5.6032028744776108E-3</v>
      </c>
      <c r="U1984" s="50">
        <v>2.9923099167958109</v>
      </c>
      <c r="V1984" s="51">
        <v>88.257661722638346</v>
      </c>
      <c r="X1984" s="315">
        <v>0.05</v>
      </c>
      <c r="Y1984" s="315">
        <v>3.71</v>
      </c>
      <c r="Z1984" s="315">
        <v>0.15</v>
      </c>
      <c r="AA1984" s="315">
        <v>0.94</v>
      </c>
      <c r="AB1984" s="315">
        <v>5.87</v>
      </c>
      <c r="AC1984" s="315">
        <v>0.05</v>
      </c>
      <c r="AD1984" s="315">
        <v>0.48</v>
      </c>
      <c r="AE1984" s="312"/>
      <c r="AF1984" s="161" t="s">
        <v>1697</v>
      </c>
      <c r="AG1984" s="318">
        <v>30</v>
      </c>
      <c r="AH1984" s="318">
        <v>15</v>
      </c>
      <c r="AI1984" s="318"/>
      <c r="AJ1984" s="318"/>
      <c r="AK1984" s="318"/>
      <c r="AL1984" s="318"/>
      <c r="AM1984" s="318"/>
      <c r="AN1984" s="318"/>
      <c r="AO1984" s="318"/>
      <c r="AP1984" s="318"/>
      <c r="AQ1984" s="318"/>
      <c r="AR1984" s="318"/>
      <c r="AS1984" s="318"/>
      <c r="AT1984" s="318"/>
      <c r="AU1984" s="318"/>
      <c r="AV1984" s="318"/>
      <c r="AW1984" s="318"/>
      <c r="AX1984" s="318"/>
      <c r="AY1984" s="318"/>
      <c r="AZ1984" s="318"/>
      <c r="BA1984" s="318"/>
      <c r="BB1984" s="318"/>
      <c r="BC1984" s="318"/>
      <c r="BD1984" s="318"/>
      <c r="BE1984" s="497"/>
      <c r="BF1984" s="497"/>
      <c r="BG1984" s="497"/>
      <c r="BH1984" s="497"/>
      <c r="BI1984" s="497"/>
      <c r="BJ1984" s="497"/>
      <c r="BK1984" s="497"/>
      <c r="BL1984" s="497"/>
      <c r="BM1984" s="497"/>
      <c r="BN1984" s="497"/>
      <c r="BO1984" s="497"/>
      <c r="BP1984" s="306"/>
      <c r="BQ1984" s="496"/>
      <c r="BR1984" s="496"/>
      <c r="BS1984" s="496"/>
      <c r="BT1984" s="496"/>
      <c r="BU1984" s="496"/>
      <c r="BV1984" s="496"/>
    </row>
    <row r="1985" spans="1:74" s="52" customFormat="1" ht="12.75">
      <c r="A1985" s="45">
        <v>2670.080468178493</v>
      </c>
      <c r="B1985" s="46" t="s">
        <v>360</v>
      </c>
      <c r="C1985" s="47" t="s">
        <v>328</v>
      </c>
      <c r="D1985" s="48">
        <v>295.26889228867179</v>
      </c>
      <c r="E1985" s="49">
        <v>40.820489999999999</v>
      </c>
      <c r="F1985" s="49">
        <v>0.1371</v>
      </c>
      <c r="G1985" s="49">
        <v>11.26249</v>
      </c>
      <c r="H1985" s="49">
        <v>0.40839999999999999</v>
      </c>
      <c r="I1985" s="49">
        <v>0.1273</v>
      </c>
      <c r="J1985" s="49">
        <v>48.007510000000003</v>
      </c>
      <c r="K1985" s="49">
        <v>0.19620000000000001</v>
      </c>
      <c r="L1985" s="49">
        <v>101.02499</v>
      </c>
      <c r="M1985" s="47"/>
      <c r="N1985" s="50">
        <v>0.99682187514691978</v>
      </c>
      <c r="O1985" s="50">
        <v>2.6469894858348517E-3</v>
      </c>
      <c r="P1985" s="50">
        <v>0.23000101827923816</v>
      </c>
      <c r="Q1985" s="50">
        <v>8.021747215126775E-3</v>
      </c>
      <c r="R1985" s="50">
        <v>2.6330159458972545E-3</v>
      </c>
      <c r="S1985" s="50">
        <v>1.7476605097047424</v>
      </c>
      <c r="T1985" s="50">
        <v>5.1332923273951139E-3</v>
      </c>
      <c r="U1985" s="50">
        <v>2.9946587658222148</v>
      </c>
      <c r="V1985" s="51">
        <v>88.370051445876058</v>
      </c>
      <c r="X1985" s="315">
        <v>0.05</v>
      </c>
      <c r="Y1985" s="315">
        <v>2.74</v>
      </c>
      <c r="Z1985" s="315">
        <v>0.15</v>
      </c>
      <c r="AA1985" s="315">
        <v>0.93</v>
      </c>
      <c r="AB1985" s="315">
        <v>5.14</v>
      </c>
      <c r="AC1985" s="315">
        <v>0.05</v>
      </c>
      <c r="AD1985" s="315">
        <v>0.51</v>
      </c>
      <c r="AE1985" s="312"/>
      <c r="AF1985" s="161" t="s">
        <v>1697</v>
      </c>
      <c r="AG1985" s="318">
        <v>30</v>
      </c>
      <c r="AH1985" s="318">
        <v>15</v>
      </c>
      <c r="AI1985" s="318"/>
      <c r="AJ1985" s="318"/>
      <c r="AK1985" s="318"/>
      <c r="AL1985" s="318"/>
      <c r="AM1985" s="318"/>
      <c r="AN1985" s="318"/>
      <c r="AO1985" s="318"/>
      <c r="AP1985" s="318"/>
      <c r="AQ1985" s="318"/>
      <c r="AR1985" s="318"/>
      <c r="AS1985" s="318"/>
      <c r="AT1985" s="318"/>
      <c r="AU1985" s="318"/>
      <c r="AV1985" s="318"/>
      <c r="AW1985" s="318"/>
      <c r="AX1985" s="318"/>
      <c r="AY1985" s="318"/>
      <c r="AZ1985" s="318"/>
      <c r="BA1985" s="318"/>
      <c r="BB1985" s="318"/>
      <c r="BC1985" s="318"/>
      <c r="BD1985" s="318"/>
      <c r="BE1985" s="497"/>
      <c r="BF1985" s="497"/>
      <c r="BG1985" s="497"/>
      <c r="BH1985" s="497"/>
      <c r="BI1985" s="497"/>
      <c r="BJ1985" s="497"/>
      <c r="BK1985" s="497"/>
      <c r="BL1985" s="497"/>
      <c r="BM1985" s="497"/>
      <c r="BN1985" s="497"/>
      <c r="BO1985" s="497"/>
      <c r="BP1985" s="306"/>
      <c r="BQ1985" s="496"/>
      <c r="BR1985" s="496"/>
      <c r="BS1985" s="496"/>
      <c r="BT1985" s="496"/>
      <c r="BU1985" s="496"/>
      <c r="BV1985" s="496"/>
    </row>
    <row r="1986" spans="1:74" s="52" customFormat="1" ht="12.75">
      <c r="A1986" s="45">
        <v>2670.080468178493</v>
      </c>
      <c r="B1986" s="46" t="s">
        <v>360</v>
      </c>
      <c r="C1986" s="47" t="s">
        <v>328</v>
      </c>
      <c r="D1986" s="48">
        <v>303.24889228867181</v>
      </c>
      <c r="E1986" s="49">
        <v>40.500639999999997</v>
      </c>
      <c r="F1986" s="49">
        <v>0.12180000000000001</v>
      </c>
      <c r="G1986" s="49">
        <v>11.192539999999999</v>
      </c>
      <c r="H1986" s="49">
        <v>0.40260000000000001</v>
      </c>
      <c r="I1986" s="49">
        <v>0.16769999999999999</v>
      </c>
      <c r="J1986" s="49">
        <v>47.849200000000003</v>
      </c>
      <c r="K1986" s="49">
        <v>0.19889999999999999</v>
      </c>
      <c r="L1986" s="49">
        <v>100.51267999999999</v>
      </c>
      <c r="M1986" s="47"/>
      <c r="N1986" s="50">
        <v>0.99432791822562194</v>
      </c>
      <c r="O1986" s="50">
        <v>2.3642339571914527E-3</v>
      </c>
      <c r="P1986" s="50">
        <v>0.22980125521423814</v>
      </c>
      <c r="Q1986" s="50">
        <v>7.9503346632420965E-3</v>
      </c>
      <c r="R1986" s="50">
        <v>3.4872778332959635E-3</v>
      </c>
      <c r="S1986" s="50">
        <v>1.7512613947210789</v>
      </c>
      <c r="T1986" s="50">
        <v>5.231908956642166E-3</v>
      </c>
      <c r="U1986" s="50">
        <v>2.9962162436931128</v>
      </c>
      <c r="V1986" s="51">
        <v>88.400101570652438</v>
      </c>
      <c r="X1986" s="315">
        <v>0.05</v>
      </c>
      <c r="Y1986" s="315">
        <v>3.04</v>
      </c>
      <c r="Z1986" s="315">
        <v>0.15</v>
      </c>
      <c r="AA1986" s="315">
        <v>0.94</v>
      </c>
      <c r="AB1986" s="315">
        <v>3.84</v>
      </c>
      <c r="AC1986" s="315">
        <v>0.05</v>
      </c>
      <c r="AD1986" s="315">
        <v>0.51</v>
      </c>
      <c r="AE1986" s="312"/>
      <c r="AF1986" s="161" t="s">
        <v>1697</v>
      </c>
      <c r="AG1986" s="318">
        <v>30</v>
      </c>
      <c r="AH1986" s="318">
        <v>15</v>
      </c>
      <c r="AI1986" s="318"/>
      <c r="AJ1986" s="318"/>
      <c r="AK1986" s="318"/>
      <c r="AL1986" s="318"/>
      <c r="AM1986" s="318"/>
      <c r="AN1986" s="318"/>
      <c r="AO1986" s="318"/>
      <c r="AP1986" s="318"/>
      <c r="AQ1986" s="318"/>
      <c r="AR1986" s="318"/>
      <c r="AS1986" s="318"/>
      <c r="AT1986" s="318"/>
      <c r="AU1986" s="318"/>
      <c r="AV1986" s="318"/>
      <c r="AW1986" s="318"/>
      <c r="AX1986" s="318"/>
      <c r="AY1986" s="318"/>
      <c r="AZ1986" s="318"/>
      <c r="BA1986" s="318"/>
      <c r="BB1986" s="318"/>
      <c r="BC1986" s="318"/>
      <c r="BD1986" s="318"/>
      <c r="BE1986" s="497"/>
      <c r="BF1986" s="497"/>
      <c r="BG1986" s="497"/>
      <c r="BH1986" s="497"/>
      <c r="BI1986" s="497"/>
      <c r="BJ1986" s="497"/>
      <c r="BK1986" s="497"/>
      <c r="BL1986" s="497"/>
      <c r="BM1986" s="497"/>
      <c r="BN1986" s="497"/>
      <c r="BO1986" s="497"/>
      <c r="BP1986" s="306"/>
      <c r="BQ1986" s="496"/>
      <c r="BR1986" s="496"/>
      <c r="BS1986" s="496"/>
      <c r="BT1986" s="496"/>
      <c r="BU1986" s="496"/>
      <c r="BV1986" s="496"/>
    </row>
    <row r="1987" spans="1:74" s="52" customFormat="1" ht="12.75">
      <c r="A1987" s="45">
        <v>2670.080468178493</v>
      </c>
      <c r="B1987" s="46" t="s">
        <v>360</v>
      </c>
      <c r="C1987" s="47" t="s">
        <v>328</v>
      </c>
      <c r="D1987" s="48">
        <v>311.22889228867183</v>
      </c>
      <c r="E1987" s="49">
        <v>40.550620000000002</v>
      </c>
      <c r="F1987" s="49">
        <v>0.1221</v>
      </c>
      <c r="G1987" s="49">
        <v>11.33244</v>
      </c>
      <c r="H1987" s="49">
        <v>0.40889999999999999</v>
      </c>
      <c r="I1987" s="49">
        <v>0.1847</v>
      </c>
      <c r="J1987" s="49">
        <v>47.997619999999998</v>
      </c>
      <c r="K1987" s="49">
        <v>0.20519999999999999</v>
      </c>
      <c r="L1987" s="49">
        <v>100.88368000000001</v>
      </c>
      <c r="M1987" s="47"/>
      <c r="N1987" s="50">
        <v>0.99266395285727604</v>
      </c>
      <c r="O1987" s="50">
        <v>2.3631747173295434E-3</v>
      </c>
      <c r="P1987" s="50">
        <v>0.2319979647650913</v>
      </c>
      <c r="Q1987" s="50">
        <v>8.0512952978189518E-3</v>
      </c>
      <c r="R1987" s="50">
        <v>3.829635032502725E-3</v>
      </c>
      <c r="S1987" s="50">
        <v>1.7515921947495388</v>
      </c>
      <c r="T1987" s="50">
        <v>5.3819512122802102E-3</v>
      </c>
      <c r="U1987" s="50">
        <v>2.9979589685801433</v>
      </c>
      <c r="V1987" s="51">
        <v>88.30413814808098</v>
      </c>
      <c r="X1987" s="315">
        <v>0.05</v>
      </c>
      <c r="Y1987" s="315">
        <v>3.02</v>
      </c>
      <c r="Z1987" s="315">
        <v>0.15</v>
      </c>
      <c r="AA1987" s="315">
        <v>0.93</v>
      </c>
      <c r="AB1987" s="315">
        <v>3.55</v>
      </c>
      <c r="AC1987" s="315">
        <v>0.05</v>
      </c>
      <c r="AD1987" s="315">
        <v>0.49</v>
      </c>
      <c r="AE1987" s="312"/>
      <c r="AF1987" s="161" t="s">
        <v>1697</v>
      </c>
      <c r="AG1987" s="318">
        <v>30</v>
      </c>
      <c r="AH1987" s="318">
        <v>15</v>
      </c>
      <c r="AI1987" s="318"/>
      <c r="AJ1987" s="318"/>
      <c r="AK1987" s="318"/>
      <c r="AL1987" s="318"/>
      <c r="AM1987" s="318"/>
      <c r="AN1987" s="318"/>
      <c r="AO1987" s="318"/>
      <c r="AP1987" s="318"/>
      <c r="AQ1987" s="318"/>
      <c r="AR1987" s="318"/>
      <c r="AS1987" s="318"/>
      <c r="AT1987" s="318"/>
      <c r="AU1987" s="318"/>
      <c r="AV1987" s="318"/>
      <c r="AW1987" s="318"/>
      <c r="AX1987" s="318"/>
      <c r="AY1987" s="318"/>
      <c r="AZ1987" s="318"/>
      <c r="BA1987" s="318"/>
      <c r="BB1987" s="318"/>
      <c r="BC1987" s="318"/>
      <c r="BD1987" s="318"/>
      <c r="BE1987" s="497"/>
      <c r="BF1987" s="497"/>
      <c r="BG1987" s="497"/>
      <c r="BH1987" s="497"/>
      <c r="BI1987" s="497"/>
      <c r="BJ1987" s="497"/>
      <c r="BK1987" s="497"/>
      <c r="BL1987" s="497"/>
      <c r="BM1987" s="497"/>
      <c r="BN1987" s="497"/>
      <c r="BO1987" s="497"/>
      <c r="BP1987" s="306"/>
      <c r="BQ1987" s="496"/>
      <c r="BR1987" s="496"/>
      <c r="BS1987" s="496"/>
      <c r="BT1987" s="496"/>
      <c r="BU1987" s="496"/>
      <c r="BV1987" s="496"/>
    </row>
    <row r="1988" spans="1:74" s="52" customFormat="1" ht="12.75">
      <c r="A1988" s="45">
        <v>2670.080468178493</v>
      </c>
      <c r="B1988" s="46" t="s">
        <v>360</v>
      </c>
      <c r="C1988" s="47" t="s">
        <v>328</v>
      </c>
      <c r="D1988" s="48">
        <v>319.20889228867185</v>
      </c>
      <c r="E1988" s="49">
        <v>40.640569999999997</v>
      </c>
      <c r="F1988" s="49">
        <v>9.660001E-2</v>
      </c>
      <c r="G1988" s="49">
        <v>11.2525</v>
      </c>
      <c r="H1988" s="49">
        <v>0.40749999999999997</v>
      </c>
      <c r="I1988" s="49">
        <v>0.1241</v>
      </c>
      <c r="J1988" s="49">
        <v>47.651310000000002</v>
      </c>
      <c r="K1988" s="49">
        <v>0.19689999999999999</v>
      </c>
      <c r="L1988" s="49">
        <v>100.43268000999998</v>
      </c>
      <c r="M1988" s="47"/>
      <c r="N1988" s="50">
        <v>0.99851770358699499</v>
      </c>
      <c r="O1988" s="50">
        <v>1.8764999847836997E-3</v>
      </c>
      <c r="P1988" s="50">
        <v>0.23120700841466074</v>
      </c>
      <c r="Q1988" s="50">
        <v>8.0531814454678496E-3</v>
      </c>
      <c r="R1988" s="50">
        <v>2.5825783115882234E-3</v>
      </c>
      <c r="S1988" s="50">
        <v>1.7453372945606114</v>
      </c>
      <c r="T1988" s="50">
        <v>5.1832164157041361E-3</v>
      </c>
      <c r="U1988" s="50">
        <v>2.9944298841842523</v>
      </c>
      <c r="V1988" s="51">
        <v>88.302462633059775</v>
      </c>
      <c r="X1988" s="315">
        <v>0.05</v>
      </c>
      <c r="Y1988" s="315">
        <v>3.75</v>
      </c>
      <c r="Z1988" s="315">
        <v>0.15</v>
      </c>
      <c r="AA1988" s="315">
        <v>0.93</v>
      </c>
      <c r="AB1988" s="315">
        <v>5.31</v>
      </c>
      <c r="AC1988" s="315">
        <v>0.05</v>
      </c>
      <c r="AD1988" s="315">
        <v>0.51</v>
      </c>
      <c r="AE1988" s="312"/>
      <c r="AF1988" s="161" t="s">
        <v>1697</v>
      </c>
      <c r="AG1988" s="318">
        <v>30</v>
      </c>
      <c r="AH1988" s="318">
        <v>15</v>
      </c>
      <c r="AI1988" s="318"/>
      <c r="AJ1988" s="318"/>
      <c r="AK1988" s="318"/>
      <c r="AL1988" s="318"/>
      <c r="AM1988" s="318"/>
      <c r="AN1988" s="318"/>
      <c r="AO1988" s="318"/>
      <c r="AP1988" s="318"/>
      <c r="AQ1988" s="318"/>
      <c r="AR1988" s="318"/>
      <c r="AS1988" s="318"/>
      <c r="AT1988" s="318"/>
      <c r="AU1988" s="318"/>
      <c r="AV1988" s="318"/>
      <c r="AW1988" s="318"/>
      <c r="AX1988" s="318"/>
      <c r="AY1988" s="318"/>
      <c r="AZ1988" s="318"/>
      <c r="BA1988" s="318"/>
      <c r="BB1988" s="318"/>
      <c r="BC1988" s="318"/>
      <c r="BD1988" s="318"/>
      <c r="BE1988" s="497"/>
      <c r="BF1988" s="497"/>
      <c r="BG1988" s="497"/>
      <c r="BH1988" s="497"/>
      <c r="BI1988" s="497"/>
      <c r="BJ1988" s="497"/>
      <c r="BK1988" s="497"/>
      <c r="BL1988" s="497"/>
      <c r="BM1988" s="497"/>
      <c r="BN1988" s="497"/>
      <c r="BO1988" s="497"/>
      <c r="BP1988" s="306"/>
      <c r="BQ1988" s="496"/>
      <c r="BR1988" s="496"/>
      <c r="BS1988" s="496"/>
      <c r="BT1988" s="496"/>
      <c r="BU1988" s="496"/>
      <c r="BV1988" s="496"/>
    </row>
    <row r="1989" spans="1:74" s="52" customFormat="1" ht="12.75">
      <c r="A1989" s="45">
        <v>2670.080468178493</v>
      </c>
      <c r="B1989" s="46" t="s">
        <v>360</v>
      </c>
      <c r="C1989" s="47" t="s">
        <v>328</v>
      </c>
      <c r="D1989" s="48">
        <v>327.18889228867187</v>
      </c>
      <c r="E1989" s="49">
        <v>40.690550000000002</v>
      </c>
      <c r="F1989" s="49">
        <v>9.4600009999999998E-2</v>
      </c>
      <c r="G1989" s="49">
        <v>11.36242</v>
      </c>
      <c r="H1989" s="49">
        <v>0.41460000000000002</v>
      </c>
      <c r="I1989" s="49">
        <v>0.16819999999999999</v>
      </c>
      <c r="J1989" s="49">
        <v>47.928350000000002</v>
      </c>
      <c r="K1989" s="49">
        <v>0.2</v>
      </c>
      <c r="L1989" s="49">
        <v>100.90852001</v>
      </c>
      <c r="M1989" s="47"/>
      <c r="N1989" s="50">
        <v>0.99593644484998234</v>
      </c>
      <c r="O1989" s="50">
        <v>1.8306472279384632E-3</v>
      </c>
      <c r="P1989" s="50">
        <v>0.23257600025322397</v>
      </c>
      <c r="Q1989" s="50">
        <v>8.1622756075709381E-3</v>
      </c>
      <c r="R1989" s="50">
        <v>3.4869827233994016E-3</v>
      </c>
      <c r="S1989" s="50">
        <v>1.7487957475397731</v>
      </c>
      <c r="T1989" s="50">
        <v>5.2447610672817346E-3</v>
      </c>
      <c r="U1989" s="50">
        <v>2.9973684539890075</v>
      </c>
      <c r="V1989" s="51">
        <v>88.261869560203195</v>
      </c>
      <c r="X1989" s="315">
        <v>0.05</v>
      </c>
      <c r="Y1989" s="315">
        <v>3.79</v>
      </c>
      <c r="Z1989" s="315">
        <v>0.15</v>
      </c>
      <c r="AA1989" s="315">
        <v>0.93</v>
      </c>
      <c r="AB1989" s="315">
        <v>3.79</v>
      </c>
      <c r="AC1989" s="315">
        <v>0.05</v>
      </c>
      <c r="AD1989" s="315">
        <v>0.51</v>
      </c>
      <c r="AE1989" s="312"/>
      <c r="AF1989" s="161" t="s">
        <v>1697</v>
      </c>
      <c r="AG1989" s="318">
        <v>30</v>
      </c>
      <c r="AH1989" s="318">
        <v>15</v>
      </c>
      <c r="AI1989" s="318"/>
      <c r="AJ1989" s="318"/>
      <c r="AK1989" s="318"/>
      <c r="AL1989" s="318"/>
      <c r="AM1989" s="318"/>
      <c r="AN1989" s="318"/>
      <c r="AO1989" s="318"/>
      <c r="AP1989" s="318"/>
      <c r="AQ1989" s="318"/>
      <c r="AR1989" s="318"/>
      <c r="AS1989" s="318"/>
      <c r="AT1989" s="318"/>
      <c r="AU1989" s="318"/>
      <c r="AV1989" s="318"/>
      <c r="AW1989" s="318"/>
      <c r="AX1989" s="318"/>
      <c r="AY1989" s="318"/>
      <c r="AZ1989" s="318"/>
      <c r="BA1989" s="318"/>
      <c r="BB1989" s="318"/>
      <c r="BC1989" s="318"/>
      <c r="BD1989" s="318"/>
      <c r="BE1989" s="497"/>
      <c r="BF1989" s="497"/>
      <c r="BG1989" s="497"/>
      <c r="BH1989" s="497"/>
      <c r="BI1989" s="497"/>
      <c r="BJ1989" s="497"/>
      <c r="BK1989" s="497"/>
      <c r="BL1989" s="497"/>
      <c r="BM1989" s="497"/>
      <c r="BN1989" s="497"/>
      <c r="BO1989" s="497"/>
      <c r="BP1989" s="306"/>
      <c r="BQ1989" s="496"/>
      <c r="BR1989" s="496"/>
      <c r="BS1989" s="496"/>
      <c r="BT1989" s="496"/>
      <c r="BU1989" s="496"/>
      <c r="BV1989" s="496"/>
    </row>
    <row r="1990" spans="1:74" s="52" customFormat="1" ht="12.75">
      <c r="A1990" s="45">
        <v>2670.080468178493</v>
      </c>
      <c r="B1990" s="46" t="s">
        <v>360</v>
      </c>
      <c r="C1990" s="47" t="s">
        <v>328</v>
      </c>
      <c r="D1990" s="48">
        <v>335.16889228867188</v>
      </c>
      <c r="E1990" s="49">
        <v>40.670560000000002</v>
      </c>
      <c r="F1990" s="49">
        <v>0.1041</v>
      </c>
      <c r="G1990" s="49">
        <v>11.30246</v>
      </c>
      <c r="H1990" s="49">
        <v>0.43630000000000002</v>
      </c>
      <c r="I1990" s="49">
        <v>0.1207</v>
      </c>
      <c r="J1990" s="49">
        <v>47.799729999999997</v>
      </c>
      <c r="K1990" s="49">
        <v>0.19750000000000001</v>
      </c>
      <c r="L1990" s="49">
        <v>100.68635</v>
      </c>
      <c r="M1990" s="47"/>
      <c r="N1990" s="50">
        <v>0.99725259166569935</v>
      </c>
      <c r="O1990" s="50">
        <v>2.0181394218250028E-3</v>
      </c>
      <c r="P1990" s="50">
        <v>0.2317682779971135</v>
      </c>
      <c r="Q1990" s="50">
        <v>8.6050644348781326E-3</v>
      </c>
      <c r="R1990" s="50">
        <v>2.5067904448738835E-3</v>
      </c>
      <c r="S1990" s="50">
        <v>1.7472659367304992</v>
      </c>
      <c r="T1990" s="50">
        <v>5.1885949512923907E-3</v>
      </c>
      <c r="U1990" s="50">
        <v>2.9960557214099612</v>
      </c>
      <c r="V1990" s="51">
        <v>88.288819047577036</v>
      </c>
      <c r="X1990" s="315">
        <v>0.05</v>
      </c>
      <c r="Y1990" s="315">
        <v>3.43</v>
      </c>
      <c r="Z1990" s="315">
        <v>0.15</v>
      </c>
      <c r="AA1990" s="315">
        <v>0.88</v>
      </c>
      <c r="AB1990" s="315">
        <v>5.39</v>
      </c>
      <c r="AC1990" s="315">
        <v>0.05</v>
      </c>
      <c r="AD1990" s="315">
        <v>0.51</v>
      </c>
      <c r="AE1990" s="312"/>
      <c r="AF1990" s="161" t="s">
        <v>1697</v>
      </c>
      <c r="AG1990" s="318">
        <v>30</v>
      </c>
      <c r="AH1990" s="318">
        <v>15</v>
      </c>
      <c r="AI1990" s="318"/>
      <c r="AJ1990" s="318"/>
      <c r="AK1990" s="318"/>
      <c r="AL1990" s="318"/>
      <c r="AM1990" s="318"/>
      <c r="AN1990" s="318"/>
      <c r="AO1990" s="318"/>
      <c r="AP1990" s="318"/>
      <c r="AQ1990" s="318"/>
      <c r="AR1990" s="318"/>
      <c r="AS1990" s="318"/>
      <c r="AT1990" s="318"/>
      <c r="AU1990" s="318"/>
      <c r="AV1990" s="318"/>
      <c r="AW1990" s="318"/>
      <c r="AX1990" s="318"/>
      <c r="AY1990" s="318"/>
      <c r="AZ1990" s="318"/>
      <c r="BA1990" s="318"/>
      <c r="BB1990" s="318"/>
      <c r="BC1990" s="318"/>
      <c r="BD1990" s="318"/>
      <c r="BE1990" s="497"/>
      <c r="BF1990" s="497"/>
      <c r="BG1990" s="497"/>
      <c r="BH1990" s="497"/>
      <c r="BI1990" s="497"/>
      <c r="BJ1990" s="497"/>
      <c r="BK1990" s="497"/>
      <c r="BL1990" s="497"/>
      <c r="BM1990" s="497"/>
      <c r="BN1990" s="497"/>
      <c r="BO1990" s="497"/>
      <c r="BP1990" s="306"/>
      <c r="BQ1990" s="496"/>
      <c r="BR1990" s="496"/>
      <c r="BS1990" s="496"/>
      <c r="BT1990" s="496"/>
      <c r="BU1990" s="496"/>
      <c r="BV1990" s="496"/>
    </row>
    <row r="1991" spans="1:74" s="52" customFormat="1" ht="12.75">
      <c r="A1991" s="45">
        <v>2670.080468178493</v>
      </c>
      <c r="B1991" s="46" t="s">
        <v>360</v>
      </c>
      <c r="C1991" s="47" t="s">
        <v>328</v>
      </c>
      <c r="D1991" s="48">
        <v>343.1488922886719</v>
      </c>
      <c r="E1991" s="49">
        <v>40.560609999999997</v>
      </c>
      <c r="F1991" s="49">
        <v>8.7599999999999997E-2</v>
      </c>
      <c r="G1991" s="49">
        <v>11.202529999999999</v>
      </c>
      <c r="H1991" s="49">
        <v>0.4163</v>
      </c>
      <c r="I1991" s="49">
        <v>0.16159999999999999</v>
      </c>
      <c r="J1991" s="49">
        <v>47.789830000000002</v>
      </c>
      <c r="K1991" s="49">
        <v>0.20250000000000001</v>
      </c>
      <c r="L1991" s="49">
        <v>100.47426999999999</v>
      </c>
      <c r="M1991" s="47"/>
      <c r="N1991" s="50">
        <v>0.99651232234624831</v>
      </c>
      <c r="O1991" s="50">
        <v>1.7016009397098997E-3</v>
      </c>
      <c r="P1991" s="50">
        <v>0.23017084130623952</v>
      </c>
      <c r="Q1991" s="50">
        <v>8.2267537676982989E-3</v>
      </c>
      <c r="R1991" s="50">
        <v>3.3628329272213618E-3</v>
      </c>
      <c r="S1991" s="50">
        <v>1.750339230160415</v>
      </c>
      <c r="T1991" s="50">
        <v>5.3304131359793727E-3</v>
      </c>
      <c r="U1991" s="50">
        <v>2.9971377735881242</v>
      </c>
      <c r="V1991" s="51">
        <v>88.378203947441278</v>
      </c>
      <c r="X1991" s="315">
        <v>0.05</v>
      </c>
      <c r="Y1991" s="315">
        <v>4.12</v>
      </c>
      <c r="Z1991" s="315">
        <v>0.15</v>
      </c>
      <c r="AA1991" s="315">
        <v>0.91</v>
      </c>
      <c r="AB1991" s="315">
        <v>4</v>
      </c>
      <c r="AC1991" s="315">
        <v>0.05</v>
      </c>
      <c r="AD1991" s="315">
        <v>0.5</v>
      </c>
      <c r="AE1991" s="312"/>
      <c r="AF1991" s="161" t="s">
        <v>1697</v>
      </c>
      <c r="AG1991" s="318">
        <v>30</v>
      </c>
      <c r="AH1991" s="318">
        <v>15</v>
      </c>
      <c r="AI1991" s="318"/>
      <c r="AJ1991" s="318"/>
      <c r="AK1991" s="318"/>
      <c r="AL1991" s="318"/>
      <c r="AM1991" s="318"/>
      <c r="AN1991" s="318"/>
      <c r="AO1991" s="318"/>
      <c r="AP1991" s="318"/>
      <c r="AQ1991" s="318"/>
      <c r="AR1991" s="318"/>
      <c r="AS1991" s="318"/>
      <c r="AT1991" s="318"/>
      <c r="AU1991" s="318"/>
      <c r="AV1991" s="318"/>
      <c r="AW1991" s="318"/>
      <c r="AX1991" s="318"/>
      <c r="AY1991" s="318"/>
      <c r="AZ1991" s="318"/>
      <c r="BA1991" s="318"/>
      <c r="BB1991" s="318"/>
      <c r="BC1991" s="318"/>
      <c r="BD1991" s="318"/>
      <c r="BE1991" s="497"/>
      <c r="BF1991" s="497"/>
      <c r="BG1991" s="497"/>
      <c r="BH1991" s="497"/>
      <c r="BI1991" s="497"/>
      <c r="BJ1991" s="497"/>
      <c r="BK1991" s="497"/>
      <c r="BL1991" s="497"/>
      <c r="BM1991" s="497"/>
      <c r="BN1991" s="497"/>
      <c r="BO1991" s="497"/>
      <c r="BP1991" s="306"/>
      <c r="BQ1991" s="496"/>
      <c r="BR1991" s="496"/>
      <c r="BS1991" s="496"/>
      <c r="BT1991" s="496"/>
      <c r="BU1991" s="496"/>
      <c r="BV1991" s="496"/>
    </row>
    <row r="1992" spans="1:74" s="52" customFormat="1" ht="12.75">
      <c r="A1992" s="45">
        <v>2670.080468178493</v>
      </c>
      <c r="B1992" s="46" t="s">
        <v>360</v>
      </c>
      <c r="C1992" s="47" t="s">
        <v>328</v>
      </c>
      <c r="D1992" s="48">
        <v>351.12889228867192</v>
      </c>
      <c r="E1992" s="49">
        <v>40.400680000000001</v>
      </c>
      <c r="F1992" s="49">
        <v>9.769999E-2</v>
      </c>
      <c r="G1992" s="49">
        <v>11.222519999999999</v>
      </c>
      <c r="H1992" s="49">
        <v>0.39989999999999998</v>
      </c>
      <c r="I1992" s="49">
        <v>0.13650000000000001</v>
      </c>
      <c r="J1992" s="49">
        <v>47.760150000000003</v>
      </c>
      <c r="K1992" s="49">
        <v>0.19719999999999999</v>
      </c>
      <c r="L1992" s="49">
        <v>100.28684999000001</v>
      </c>
      <c r="M1992" s="47"/>
      <c r="N1992" s="50">
        <v>0.99452607402366167</v>
      </c>
      <c r="O1992" s="50">
        <v>1.9015048309597084E-3</v>
      </c>
      <c r="P1992" s="50">
        <v>0.23103292728422969</v>
      </c>
      <c r="Q1992" s="50">
        <v>7.9181330552487821E-3</v>
      </c>
      <c r="R1992" s="50">
        <v>2.8460720439606214E-3</v>
      </c>
      <c r="S1992" s="50">
        <v>1.7526763498712628</v>
      </c>
      <c r="T1992" s="50">
        <v>5.2010623110917168E-3</v>
      </c>
      <c r="U1992" s="50">
        <v>2.9979422676538863</v>
      </c>
      <c r="V1992" s="51">
        <v>88.353488591054258</v>
      </c>
      <c r="X1992" s="315">
        <v>0.05</v>
      </c>
      <c r="Y1992" s="315">
        <v>3.72</v>
      </c>
      <c r="Z1992" s="315">
        <v>0.15</v>
      </c>
      <c r="AA1992" s="315">
        <v>0.94</v>
      </c>
      <c r="AB1992" s="315">
        <v>4.71</v>
      </c>
      <c r="AC1992" s="315">
        <v>0.05</v>
      </c>
      <c r="AD1992" s="315">
        <v>0.51</v>
      </c>
      <c r="AE1992" s="312"/>
      <c r="AF1992" s="161" t="s">
        <v>1697</v>
      </c>
      <c r="AG1992" s="318">
        <v>30</v>
      </c>
      <c r="AH1992" s="318">
        <v>15</v>
      </c>
      <c r="AI1992" s="318"/>
      <c r="AJ1992" s="318"/>
      <c r="AK1992" s="318"/>
      <c r="AL1992" s="318"/>
      <c r="AM1992" s="318"/>
      <c r="AN1992" s="318"/>
      <c r="AO1992" s="318"/>
      <c r="AP1992" s="318"/>
      <c r="AQ1992" s="318"/>
      <c r="AR1992" s="318"/>
      <c r="AS1992" s="318"/>
      <c r="AT1992" s="318"/>
      <c r="AU1992" s="318"/>
      <c r="AV1992" s="318"/>
      <c r="AW1992" s="318"/>
      <c r="AX1992" s="318"/>
      <c r="AY1992" s="318"/>
      <c r="AZ1992" s="318"/>
      <c r="BA1992" s="318"/>
      <c r="BB1992" s="318"/>
      <c r="BC1992" s="318"/>
      <c r="BD1992" s="318"/>
      <c r="BE1992" s="497"/>
      <c r="BF1992" s="497"/>
      <c r="BG1992" s="497"/>
      <c r="BH1992" s="497"/>
      <c r="BI1992" s="497"/>
      <c r="BJ1992" s="497"/>
      <c r="BK1992" s="497"/>
      <c r="BL1992" s="497"/>
      <c r="BM1992" s="497"/>
      <c r="BN1992" s="497"/>
      <c r="BO1992" s="497"/>
      <c r="BP1992" s="306"/>
      <c r="BQ1992" s="496"/>
      <c r="BR1992" s="496"/>
      <c r="BS1992" s="496"/>
      <c r="BT1992" s="496"/>
      <c r="BU1992" s="496"/>
      <c r="BV1992" s="496"/>
    </row>
    <row r="1993" spans="1:74" s="52" customFormat="1" ht="12.75">
      <c r="A1993" s="45">
        <v>2670.080468178493</v>
      </c>
      <c r="B1993" s="46" t="s">
        <v>360</v>
      </c>
      <c r="C1993" s="47" t="s">
        <v>328</v>
      </c>
      <c r="D1993" s="48">
        <v>359.10889228867194</v>
      </c>
      <c r="E1993" s="49">
        <v>40.70055</v>
      </c>
      <c r="F1993" s="49">
        <v>0.1087</v>
      </c>
      <c r="G1993" s="49">
        <v>11.172549999999999</v>
      </c>
      <c r="H1993" s="49">
        <v>0.39860000000000001</v>
      </c>
      <c r="I1993" s="49">
        <v>0.16589999999999999</v>
      </c>
      <c r="J1993" s="49">
        <v>47.710680000000004</v>
      </c>
      <c r="K1993" s="49">
        <v>0.1986</v>
      </c>
      <c r="L1993" s="49">
        <v>100.52718</v>
      </c>
      <c r="M1993" s="47"/>
      <c r="N1993" s="50">
        <v>0.99862089509886198</v>
      </c>
      <c r="O1993" s="50">
        <v>2.1086540292734363E-3</v>
      </c>
      <c r="P1993" s="50">
        <v>0.22924964502277534</v>
      </c>
      <c r="Q1993" s="50">
        <v>7.8665001936983961E-3</v>
      </c>
      <c r="R1993" s="50">
        <v>3.447724032892307E-3</v>
      </c>
      <c r="S1993" s="50">
        <v>1.7451168943731483</v>
      </c>
      <c r="T1993" s="50">
        <v>5.2208024778305105E-3</v>
      </c>
      <c r="U1993" s="50">
        <v>2.9934123730948796</v>
      </c>
      <c r="V1993" s="51">
        <v>88.388698833352564</v>
      </c>
      <c r="X1993" s="315">
        <v>0.05</v>
      </c>
      <c r="Y1993" s="315">
        <v>3.23</v>
      </c>
      <c r="Z1993" s="315">
        <v>0.15</v>
      </c>
      <c r="AA1993" s="315">
        <v>0.95</v>
      </c>
      <c r="AB1993" s="315">
        <v>3.74</v>
      </c>
      <c r="AC1993" s="315">
        <v>0.05</v>
      </c>
      <c r="AD1993" s="315">
        <v>0.51</v>
      </c>
      <c r="AE1993" s="312"/>
      <c r="AF1993" s="161" t="s">
        <v>1697</v>
      </c>
      <c r="AG1993" s="318">
        <v>30</v>
      </c>
      <c r="AH1993" s="318">
        <v>15</v>
      </c>
      <c r="AI1993" s="318"/>
      <c r="AJ1993" s="318"/>
      <c r="AK1993" s="318"/>
      <c r="AL1993" s="318"/>
      <c r="AM1993" s="318"/>
      <c r="AN1993" s="318"/>
      <c r="AO1993" s="318"/>
      <c r="AP1993" s="318"/>
      <c r="AQ1993" s="318"/>
      <c r="AR1993" s="318"/>
      <c r="AS1993" s="318"/>
      <c r="AT1993" s="318"/>
      <c r="AU1993" s="318"/>
      <c r="AV1993" s="318"/>
      <c r="AW1993" s="318"/>
      <c r="AX1993" s="318"/>
      <c r="AY1993" s="318"/>
      <c r="AZ1993" s="318"/>
      <c r="BA1993" s="318"/>
      <c r="BB1993" s="318"/>
      <c r="BC1993" s="318"/>
      <c r="BD1993" s="318"/>
      <c r="BE1993" s="497"/>
      <c r="BF1993" s="497"/>
      <c r="BG1993" s="497"/>
      <c r="BH1993" s="497"/>
      <c r="BI1993" s="497"/>
      <c r="BJ1993" s="497"/>
      <c r="BK1993" s="497"/>
      <c r="BL1993" s="497"/>
      <c r="BM1993" s="497"/>
      <c r="BN1993" s="497"/>
      <c r="BO1993" s="497"/>
      <c r="BP1993" s="306"/>
      <c r="BQ1993" s="496"/>
      <c r="BR1993" s="496"/>
      <c r="BS1993" s="496"/>
      <c r="BT1993" s="496"/>
      <c r="BU1993" s="496"/>
      <c r="BV1993" s="496"/>
    </row>
    <row r="1994" spans="1:74" s="52" customFormat="1" ht="12.75">
      <c r="A1994" s="45">
        <v>2670.080468178493</v>
      </c>
      <c r="B1994" s="46" t="s">
        <v>360</v>
      </c>
      <c r="C1994" s="47" t="s">
        <v>328</v>
      </c>
      <c r="D1994" s="48">
        <v>367.08889228867196</v>
      </c>
      <c r="E1994" s="49">
        <v>40.200780000000002</v>
      </c>
      <c r="F1994" s="49">
        <v>0.122</v>
      </c>
      <c r="G1994" s="49">
        <v>11.062620000000001</v>
      </c>
      <c r="H1994" s="49">
        <v>0.4204</v>
      </c>
      <c r="I1994" s="49">
        <v>0.109</v>
      </c>
      <c r="J1994" s="49">
        <v>47.700780000000002</v>
      </c>
      <c r="K1994" s="49">
        <v>0.1958</v>
      </c>
      <c r="L1994" s="49">
        <v>99.888280000000009</v>
      </c>
      <c r="M1994" s="47"/>
      <c r="N1994" s="50">
        <v>0.99293193489972542</v>
      </c>
      <c r="O1994" s="50">
        <v>2.3824305253445435E-3</v>
      </c>
      <c r="P1994" s="50">
        <v>0.22850672599773442</v>
      </c>
      <c r="Q1994" s="50">
        <v>8.352021409501446E-3</v>
      </c>
      <c r="R1994" s="50">
        <v>2.2803275610089528E-3</v>
      </c>
      <c r="S1994" s="50">
        <v>1.7563821930616699</v>
      </c>
      <c r="T1994" s="50">
        <v>5.1814979911171113E-3</v>
      </c>
      <c r="U1994" s="50">
        <v>2.9979233208510507</v>
      </c>
      <c r="V1994" s="51">
        <v>88.487681914914475</v>
      </c>
      <c r="X1994" s="315">
        <v>0.05</v>
      </c>
      <c r="Y1994" s="315">
        <v>2.92</v>
      </c>
      <c r="Z1994" s="315">
        <v>0.15</v>
      </c>
      <c r="AA1994" s="315">
        <v>0.9</v>
      </c>
      <c r="AB1994" s="315">
        <v>5.87</v>
      </c>
      <c r="AC1994" s="315">
        <v>0.05</v>
      </c>
      <c r="AD1994" s="315">
        <v>0.51</v>
      </c>
      <c r="AE1994" s="312"/>
      <c r="AF1994" s="161" t="s">
        <v>1697</v>
      </c>
      <c r="AG1994" s="318">
        <v>30</v>
      </c>
      <c r="AH1994" s="318">
        <v>15</v>
      </c>
      <c r="AI1994" s="318"/>
      <c r="AJ1994" s="318"/>
      <c r="AK1994" s="318"/>
      <c r="AL1994" s="318"/>
      <c r="AM1994" s="318"/>
      <c r="AN1994" s="318"/>
      <c r="AO1994" s="318"/>
      <c r="AP1994" s="318"/>
      <c r="AQ1994" s="318"/>
      <c r="AR1994" s="318"/>
      <c r="AS1994" s="318"/>
      <c r="AT1994" s="318"/>
      <c r="AU1994" s="318"/>
      <c r="AV1994" s="318"/>
      <c r="AW1994" s="318"/>
      <c r="AX1994" s="318"/>
      <c r="AY1994" s="318"/>
      <c r="AZ1994" s="318"/>
      <c r="BA1994" s="318"/>
      <c r="BB1994" s="318"/>
      <c r="BC1994" s="318"/>
      <c r="BD1994" s="318"/>
      <c r="BE1994" s="497"/>
      <c r="BF1994" s="497"/>
      <c r="BG1994" s="497"/>
      <c r="BH1994" s="497"/>
      <c r="BI1994" s="497"/>
      <c r="BJ1994" s="497"/>
      <c r="BK1994" s="497"/>
      <c r="BL1994" s="497"/>
      <c r="BM1994" s="497"/>
      <c r="BN1994" s="497"/>
      <c r="BO1994" s="497"/>
      <c r="BP1994" s="306"/>
      <c r="BQ1994" s="496"/>
      <c r="BR1994" s="496"/>
      <c r="BS1994" s="496"/>
      <c r="BT1994" s="496"/>
      <c r="BU1994" s="496"/>
      <c r="BV1994" s="496"/>
    </row>
    <row r="1995" spans="1:74" s="52" customFormat="1" ht="12.75">
      <c r="A1995" s="45">
        <v>2670.080468178493</v>
      </c>
      <c r="B1995" s="46" t="s">
        <v>360</v>
      </c>
      <c r="C1995" s="47" t="s">
        <v>328</v>
      </c>
      <c r="D1995" s="48">
        <v>375.06889228867198</v>
      </c>
      <c r="E1995" s="49">
        <v>40.410679999999999</v>
      </c>
      <c r="F1995" s="49">
        <v>0.1099</v>
      </c>
      <c r="G1995" s="49">
        <v>11.112590000000001</v>
      </c>
      <c r="H1995" s="49">
        <v>0.40760000000000002</v>
      </c>
      <c r="I1995" s="49">
        <v>9.3200000000000005E-2</v>
      </c>
      <c r="J1995" s="49">
        <v>47.522689999999997</v>
      </c>
      <c r="K1995" s="49">
        <v>0.19489999999999999</v>
      </c>
      <c r="L1995" s="49">
        <v>99.902460000000005</v>
      </c>
      <c r="M1995" s="47"/>
      <c r="N1995" s="50">
        <v>0.99771147099913193</v>
      </c>
      <c r="O1995" s="50">
        <v>2.1452697774979033E-3</v>
      </c>
      <c r="P1995" s="50">
        <v>0.22944578940888477</v>
      </c>
      <c r="Q1995" s="50">
        <v>8.0944412394210099E-3</v>
      </c>
      <c r="R1995" s="50">
        <v>1.9489938044582713E-3</v>
      </c>
      <c r="S1995" s="50">
        <v>1.7491150162839921</v>
      </c>
      <c r="T1995" s="50">
        <v>5.1555890612628051E-3</v>
      </c>
      <c r="U1995" s="50">
        <v>2.9949734538679493</v>
      </c>
      <c r="V1995" s="51">
        <v>88.403399645403638</v>
      </c>
      <c r="X1995" s="315">
        <v>0.05</v>
      </c>
      <c r="Y1995" s="315">
        <v>3.23</v>
      </c>
      <c r="Z1995" s="315">
        <v>0.15</v>
      </c>
      <c r="AA1995" s="315">
        <v>0.92</v>
      </c>
      <c r="AB1995" s="315">
        <v>6.76</v>
      </c>
      <c r="AC1995" s="315">
        <v>0.05</v>
      </c>
      <c r="AD1995" s="315">
        <v>0.52</v>
      </c>
      <c r="AE1995" s="312"/>
      <c r="AF1995" s="161" t="s">
        <v>1697</v>
      </c>
      <c r="AG1995" s="318">
        <v>30</v>
      </c>
      <c r="AH1995" s="318">
        <v>15</v>
      </c>
      <c r="AI1995" s="318"/>
      <c r="AJ1995" s="318"/>
      <c r="AK1995" s="318"/>
      <c r="AL1995" s="318"/>
      <c r="AM1995" s="318"/>
      <c r="AN1995" s="318"/>
      <c r="AO1995" s="318"/>
      <c r="AP1995" s="318"/>
      <c r="AQ1995" s="318"/>
      <c r="AR1995" s="318"/>
      <c r="AS1995" s="318"/>
      <c r="AT1995" s="318"/>
      <c r="AU1995" s="318"/>
      <c r="AV1995" s="318"/>
      <c r="AW1995" s="318"/>
      <c r="AX1995" s="318"/>
      <c r="AY1995" s="318"/>
      <c r="AZ1995" s="318"/>
      <c r="BA1995" s="318"/>
      <c r="BB1995" s="318"/>
      <c r="BC1995" s="318"/>
      <c r="BD1995" s="318"/>
      <c r="BE1995" s="497"/>
      <c r="BF1995" s="497"/>
      <c r="BG1995" s="497"/>
      <c r="BH1995" s="497"/>
      <c r="BI1995" s="497"/>
      <c r="BJ1995" s="497"/>
      <c r="BK1995" s="497"/>
      <c r="BL1995" s="497"/>
      <c r="BM1995" s="497"/>
      <c r="BN1995" s="497"/>
      <c r="BO1995" s="497"/>
      <c r="BP1995" s="306"/>
      <c r="BQ1995" s="496"/>
      <c r="BR1995" s="496"/>
      <c r="BS1995" s="496"/>
      <c r="BT1995" s="496"/>
      <c r="BU1995" s="496"/>
      <c r="BV1995" s="496"/>
    </row>
    <row r="1996" spans="1:74" s="52" customFormat="1" ht="12.75">
      <c r="A1996" s="45">
        <v>2670.080468178493</v>
      </c>
      <c r="B1996" s="46" t="s">
        <v>360</v>
      </c>
      <c r="C1996" s="47" t="s">
        <v>328</v>
      </c>
      <c r="D1996" s="48">
        <v>383.04889228867199</v>
      </c>
      <c r="E1996" s="49">
        <v>40.320720000000001</v>
      </c>
      <c r="F1996" s="49">
        <v>0.1089</v>
      </c>
      <c r="G1996" s="49">
        <v>11.082610000000001</v>
      </c>
      <c r="H1996" s="49">
        <v>0.39800000000000002</v>
      </c>
      <c r="I1996" s="49">
        <v>0.2019</v>
      </c>
      <c r="J1996" s="49">
        <v>47.651310000000002</v>
      </c>
      <c r="K1996" s="49">
        <v>0.20019999999999999</v>
      </c>
      <c r="L1996" s="49">
        <v>100.01954000000002</v>
      </c>
      <c r="M1996" s="47"/>
      <c r="N1996" s="50">
        <v>0.99488859629683746</v>
      </c>
      <c r="O1996" s="50">
        <v>2.1244644544730854E-3</v>
      </c>
      <c r="P1996" s="50">
        <v>0.22868844362079505</v>
      </c>
      <c r="Q1996" s="50">
        <v>7.8990186408567573E-3</v>
      </c>
      <c r="R1996" s="50">
        <v>4.2195703543932419E-3</v>
      </c>
      <c r="S1996" s="50">
        <v>1.7527886983202523</v>
      </c>
      <c r="T1996" s="50">
        <v>5.2925856490112916E-3</v>
      </c>
      <c r="U1996" s="50">
        <v>2.9973844826398497</v>
      </c>
      <c r="V1996" s="51">
        <v>88.458688784228272</v>
      </c>
      <c r="X1996" s="315">
        <v>0.05</v>
      </c>
      <c r="Y1996" s="315">
        <v>3.1</v>
      </c>
      <c r="Z1996" s="315">
        <v>0.15</v>
      </c>
      <c r="AA1996" s="315">
        <v>0.94</v>
      </c>
      <c r="AB1996" s="315">
        <v>3.18</v>
      </c>
      <c r="AC1996" s="315">
        <v>0.05</v>
      </c>
      <c r="AD1996" s="315">
        <v>0.5</v>
      </c>
      <c r="AE1996" s="312"/>
      <c r="AF1996" s="161" t="s">
        <v>1697</v>
      </c>
      <c r="AG1996" s="318">
        <v>30</v>
      </c>
      <c r="AH1996" s="318">
        <v>15</v>
      </c>
      <c r="AI1996" s="318"/>
      <c r="AJ1996" s="318"/>
      <c r="AK1996" s="318"/>
      <c r="AL1996" s="318"/>
      <c r="AM1996" s="318"/>
      <c r="AN1996" s="318"/>
      <c r="AO1996" s="318"/>
      <c r="AP1996" s="318"/>
      <c r="AQ1996" s="318"/>
      <c r="AR1996" s="318"/>
      <c r="AS1996" s="318"/>
      <c r="AT1996" s="318"/>
      <c r="AU1996" s="318"/>
      <c r="AV1996" s="318"/>
      <c r="AW1996" s="318"/>
      <c r="AX1996" s="318"/>
      <c r="AY1996" s="318"/>
      <c r="AZ1996" s="318"/>
      <c r="BA1996" s="318"/>
      <c r="BB1996" s="318"/>
      <c r="BC1996" s="318"/>
      <c r="BD1996" s="318"/>
      <c r="BE1996" s="497"/>
      <c r="BF1996" s="497"/>
      <c r="BG1996" s="497"/>
      <c r="BH1996" s="497"/>
      <c r="BI1996" s="497"/>
      <c r="BJ1996" s="497"/>
      <c r="BK1996" s="497"/>
      <c r="BL1996" s="497"/>
      <c r="BM1996" s="497"/>
      <c r="BN1996" s="497"/>
      <c r="BO1996" s="497"/>
      <c r="BP1996" s="306"/>
      <c r="BQ1996" s="496"/>
      <c r="BR1996" s="496"/>
      <c r="BS1996" s="496"/>
      <c r="BT1996" s="496"/>
      <c r="BU1996" s="496"/>
      <c r="BV1996" s="496"/>
    </row>
    <row r="1997" spans="1:74" s="52" customFormat="1" ht="12.75">
      <c r="A1997" s="45">
        <v>2670.080468178493</v>
      </c>
      <c r="B1997" s="46" t="s">
        <v>360</v>
      </c>
      <c r="C1997" s="47" t="s">
        <v>328</v>
      </c>
      <c r="D1997" s="48">
        <v>391.02889228867201</v>
      </c>
      <c r="E1997" s="49">
        <v>40.300739999999998</v>
      </c>
      <c r="F1997" s="49">
        <v>8.8999999999999996E-2</v>
      </c>
      <c r="G1997" s="49">
        <v>11.172549999999999</v>
      </c>
      <c r="H1997" s="49">
        <v>0.40560000000000002</v>
      </c>
      <c r="I1997" s="49">
        <v>0.2172</v>
      </c>
      <c r="J1997" s="49">
        <v>47.740360000000003</v>
      </c>
      <c r="K1997" s="49">
        <v>0.19539999999999999</v>
      </c>
      <c r="L1997" s="49">
        <v>100.17015000000001</v>
      </c>
      <c r="M1997" s="47"/>
      <c r="N1997" s="50">
        <v>0.99373366294581955</v>
      </c>
      <c r="O1997" s="50">
        <v>1.7350915825255658E-3</v>
      </c>
      <c r="P1997" s="50">
        <v>0.23039087921566334</v>
      </c>
      <c r="Q1997" s="50">
        <v>8.0444956262430613E-3</v>
      </c>
      <c r="R1997" s="50">
        <v>4.5363080763749465E-3</v>
      </c>
      <c r="S1997" s="50">
        <v>1.7548953222700032</v>
      </c>
      <c r="T1997" s="50">
        <v>5.1622518433937659E-3</v>
      </c>
      <c r="U1997" s="50">
        <v>2.9999307256697252</v>
      </c>
      <c r="V1997" s="51">
        <v>88.39507981049519</v>
      </c>
      <c r="X1997" s="315">
        <v>0.05</v>
      </c>
      <c r="Y1997" s="315">
        <v>4.1900000000000004</v>
      </c>
      <c r="Z1997" s="315">
        <v>0.15</v>
      </c>
      <c r="AA1997" s="315">
        <v>0.93</v>
      </c>
      <c r="AB1997" s="315">
        <v>2.84</v>
      </c>
      <c r="AC1997" s="315">
        <v>0.05</v>
      </c>
      <c r="AD1997" s="315">
        <v>0.51</v>
      </c>
      <c r="AE1997" s="312"/>
      <c r="AF1997" s="161" t="s">
        <v>1697</v>
      </c>
      <c r="AG1997" s="318">
        <v>30</v>
      </c>
      <c r="AH1997" s="318">
        <v>15</v>
      </c>
      <c r="AI1997" s="318"/>
      <c r="AJ1997" s="318"/>
      <c r="AK1997" s="318"/>
      <c r="AL1997" s="318"/>
      <c r="AM1997" s="318"/>
      <c r="AN1997" s="318"/>
      <c r="AO1997" s="318"/>
      <c r="AP1997" s="318"/>
      <c r="AQ1997" s="318"/>
      <c r="AR1997" s="318"/>
      <c r="AS1997" s="318"/>
      <c r="AT1997" s="318"/>
      <c r="AU1997" s="318"/>
      <c r="AV1997" s="318"/>
      <c r="AW1997" s="318"/>
      <c r="AX1997" s="318"/>
      <c r="AY1997" s="318"/>
      <c r="AZ1997" s="318"/>
      <c r="BA1997" s="318"/>
      <c r="BB1997" s="318"/>
      <c r="BC1997" s="318"/>
      <c r="BD1997" s="318"/>
      <c r="BE1997" s="497"/>
      <c r="BF1997" s="497"/>
      <c r="BG1997" s="497"/>
      <c r="BH1997" s="497"/>
      <c r="BI1997" s="497"/>
      <c r="BJ1997" s="497"/>
      <c r="BK1997" s="497"/>
      <c r="BL1997" s="497"/>
      <c r="BM1997" s="497"/>
      <c r="BN1997" s="497"/>
      <c r="BO1997" s="497"/>
      <c r="BP1997" s="306"/>
      <c r="BQ1997" s="496"/>
      <c r="BR1997" s="496"/>
      <c r="BS1997" s="496"/>
      <c r="BT1997" s="496"/>
      <c r="BU1997" s="496"/>
      <c r="BV1997" s="496"/>
    </row>
    <row r="1998" spans="1:74" s="52" customFormat="1" ht="12.75">
      <c r="A1998" s="45">
        <v>2670.080468178493</v>
      </c>
      <c r="B1998" s="46" t="s">
        <v>360</v>
      </c>
      <c r="C1998" s="47" t="s">
        <v>328</v>
      </c>
      <c r="D1998" s="48">
        <v>399.00889228867203</v>
      </c>
      <c r="E1998" s="49">
        <v>40.350709999999999</v>
      </c>
      <c r="F1998" s="49">
        <v>0.1053</v>
      </c>
      <c r="G1998" s="49">
        <v>11.04264</v>
      </c>
      <c r="H1998" s="49">
        <v>0.40460000000000002</v>
      </c>
      <c r="I1998" s="49">
        <v>0.13869999999999999</v>
      </c>
      <c r="J1998" s="49">
        <v>47.690890000000003</v>
      </c>
      <c r="K1998" s="49">
        <v>0.20749999999999999</v>
      </c>
      <c r="L1998" s="49">
        <v>100.02053999999998</v>
      </c>
      <c r="M1998" s="47"/>
      <c r="N1998" s="50">
        <v>0.99494129033948586</v>
      </c>
      <c r="O1998" s="50">
        <v>2.0528161700227657E-3</v>
      </c>
      <c r="P1998" s="50">
        <v>0.22770637091024365</v>
      </c>
      <c r="Q1998" s="50">
        <v>8.024464212940563E-3</v>
      </c>
      <c r="R1998" s="50">
        <v>2.8967330474911571E-3</v>
      </c>
      <c r="S1998" s="50">
        <v>1.7530336255707777</v>
      </c>
      <c r="T1998" s="50">
        <v>5.4817853039298165E-3</v>
      </c>
      <c r="U1998" s="50">
        <v>2.9959178727674391</v>
      </c>
      <c r="V1998" s="51">
        <v>88.503974710724961</v>
      </c>
      <c r="X1998" s="315">
        <v>0.05</v>
      </c>
      <c r="Y1998" s="315">
        <v>3.37</v>
      </c>
      <c r="Z1998" s="315">
        <v>0.15</v>
      </c>
      <c r="AA1998" s="315">
        <v>0.93</v>
      </c>
      <c r="AB1998" s="315">
        <v>4.58</v>
      </c>
      <c r="AC1998" s="315">
        <v>0.05</v>
      </c>
      <c r="AD1998" s="315">
        <v>0.49</v>
      </c>
      <c r="AE1998" s="312"/>
      <c r="AF1998" s="161" t="s">
        <v>1697</v>
      </c>
      <c r="AG1998" s="318">
        <v>30</v>
      </c>
      <c r="AH1998" s="318">
        <v>15</v>
      </c>
      <c r="AI1998" s="318"/>
      <c r="AJ1998" s="318"/>
      <c r="AK1998" s="318"/>
      <c r="AL1998" s="318"/>
      <c r="AM1998" s="318"/>
      <c r="AN1998" s="318"/>
      <c r="AO1998" s="318"/>
      <c r="AP1998" s="318"/>
      <c r="AQ1998" s="318"/>
      <c r="AR1998" s="318"/>
      <c r="AS1998" s="318"/>
      <c r="AT1998" s="318"/>
      <c r="AU1998" s="318"/>
      <c r="AV1998" s="318"/>
      <c r="AW1998" s="318"/>
      <c r="AX1998" s="318"/>
      <c r="AY1998" s="318"/>
      <c r="AZ1998" s="318"/>
      <c r="BA1998" s="318"/>
      <c r="BB1998" s="318"/>
      <c r="BC1998" s="318"/>
      <c r="BD1998" s="318"/>
      <c r="BE1998" s="497"/>
      <c r="BF1998" s="497"/>
      <c r="BG1998" s="497"/>
      <c r="BH1998" s="497"/>
      <c r="BI1998" s="497"/>
      <c r="BJ1998" s="497"/>
      <c r="BK1998" s="497"/>
      <c r="BL1998" s="497"/>
      <c r="BM1998" s="497"/>
      <c r="BN1998" s="497"/>
      <c r="BO1998" s="497"/>
      <c r="BP1998" s="306"/>
      <c r="BQ1998" s="496"/>
      <c r="BR1998" s="496"/>
      <c r="BS1998" s="496"/>
      <c r="BT1998" s="496"/>
      <c r="BU1998" s="496"/>
      <c r="BV1998" s="496"/>
    </row>
    <row r="1999" spans="1:74" s="52" customFormat="1" ht="12.75">
      <c r="A1999" s="45"/>
      <c r="B1999" s="46"/>
      <c r="C1999" s="47"/>
      <c r="D1999" s="48"/>
      <c r="E1999" s="49"/>
      <c r="F1999" s="49"/>
      <c r="G1999" s="49"/>
      <c r="H1999" s="49"/>
      <c r="I1999" s="49"/>
      <c r="J1999" s="49"/>
      <c r="K1999" s="49"/>
      <c r="L1999" s="49"/>
      <c r="M1999" s="47"/>
      <c r="N1999" s="50"/>
      <c r="O1999" s="50"/>
      <c r="P1999" s="50"/>
      <c r="Q1999" s="50"/>
      <c r="R1999" s="50"/>
      <c r="S1999" s="50"/>
      <c r="T1999" s="50"/>
      <c r="U1999" s="50"/>
      <c r="V1999" s="51"/>
      <c r="AE1999" s="312"/>
      <c r="AF1999" s="312"/>
      <c r="AG1999" s="312"/>
      <c r="AH1999" s="312"/>
      <c r="AI1999" s="312"/>
      <c r="AJ1999" s="312"/>
      <c r="AK1999" s="312"/>
      <c r="AL1999" s="312"/>
      <c r="AM1999" s="312"/>
      <c r="AN1999" s="312"/>
      <c r="AO1999" s="312"/>
      <c r="AP1999" s="312"/>
      <c r="AQ1999" s="312"/>
      <c r="AR1999" s="312"/>
      <c r="AS1999" s="312"/>
      <c r="AT1999" s="312"/>
      <c r="AU1999" s="312"/>
      <c r="AV1999" s="312"/>
      <c r="AW1999" s="312"/>
      <c r="AX1999" s="312"/>
      <c r="AY1999" s="312"/>
      <c r="AZ1999" s="312"/>
      <c r="BA1999" s="312"/>
      <c r="BB1999" s="312"/>
      <c r="BC1999" s="312"/>
      <c r="BD1999" s="312"/>
      <c r="BE1999" s="306"/>
      <c r="BF1999" s="306"/>
      <c r="BG1999" s="306"/>
      <c r="BH1999" s="306"/>
      <c r="BI1999" s="306"/>
      <c r="BJ1999" s="306"/>
      <c r="BK1999" s="306"/>
      <c r="BL1999" s="306"/>
      <c r="BM1999" s="306"/>
      <c r="BN1999" s="306"/>
      <c r="BO1999" s="306"/>
      <c r="BP1999" s="306"/>
      <c r="BQ1999" s="496"/>
      <c r="BR1999" s="496"/>
      <c r="BS1999" s="496"/>
      <c r="BT1999" s="496"/>
      <c r="BU1999" s="496"/>
      <c r="BV1999" s="496"/>
    </row>
    <row r="2000" spans="1:74" s="52" customFormat="1" ht="12.75">
      <c r="A2000" s="45">
        <v>2670.080468178493</v>
      </c>
      <c r="B2000" s="46" t="s">
        <v>360</v>
      </c>
      <c r="C2000" s="47" t="s">
        <v>315</v>
      </c>
      <c r="D2000" s="48">
        <v>0</v>
      </c>
      <c r="E2000" s="49">
        <v>39.39911</v>
      </c>
      <c r="F2000" s="49">
        <v>1.9699999999999999E-2</v>
      </c>
      <c r="G2000" s="49">
        <v>18.157969999999999</v>
      </c>
      <c r="H2000" s="49">
        <v>0.20430000000000001</v>
      </c>
      <c r="I2000" s="49">
        <v>0.22570000000000001</v>
      </c>
      <c r="J2000" s="49">
        <v>42.485190000000003</v>
      </c>
      <c r="K2000" s="49">
        <v>0.28470000000000001</v>
      </c>
      <c r="L2000" s="49">
        <v>100.86587000000002</v>
      </c>
      <c r="M2000" s="47"/>
      <c r="N2000" s="50">
        <v>0.99560642685195833</v>
      </c>
      <c r="O2000" s="50">
        <v>3.9358897175282079E-4</v>
      </c>
      <c r="P2000" s="50">
        <v>0.38372895251958977</v>
      </c>
      <c r="Q2000" s="50">
        <v>4.1525372688658276E-3</v>
      </c>
      <c r="R2000" s="50">
        <v>4.8307946672041498E-3</v>
      </c>
      <c r="S2000" s="50">
        <v>1.6004694558893564</v>
      </c>
      <c r="T2000" s="50">
        <v>7.7080832139098405E-3</v>
      </c>
      <c r="U2000" s="50">
        <v>2.9984060927865479</v>
      </c>
      <c r="V2000" s="51">
        <v>80.660756963952636</v>
      </c>
      <c r="X2000" s="49">
        <v>0.05</v>
      </c>
      <c r="Y2000" s="49">
        <v>17.29</v>
      </c>
      <c r="Z2000" s="49">
        <v>0.11</v>
      </c>
      <c r="AA2000" s="49">
        <v>1.71</v>
      </c>
      <c r="AB2000" s="49">
        <v>3.24</v>
      </c>
      <c r="AC2000" s="49">
        <v>7.0000000000000007E-2</v>
      </c>
      <c r="AD2000" s="49">
        <v>0.38</v>
      </c>
      <c r="AE2000" s="312"/>
      <c r="AF2000" s="465" t="s">
        <v>1748</v>
      </c>
      <c r="AG2000" s="343">
        <v>30</v>
      </c>
      <c r="AH2000" s="343">
        <v>15</v>
      </c>
      <c r="AI2000" s="343"/>
      <c r="AJ2000" s="343"/>
      <c r="AK2000" s="343"/>
      <c r="AL2000" s="343"/>
      <c r="AM2000" s="343"/>
      <c r="AN2000" s="343"/>
      <c r="AO2000" s="343"/>
      <c r="AP2000" s="343"/>
      <c r="AQ2000" s="343"/>
      <c r="AR2000" s="343"/>
      <c r="AS2000" s="343"/>
      <c r="AT2000" s="343"/>
      <c r="AU2000" s="343"/>
      <c r="AV2000" s="343"/>
      <c r="AW2000" s="343"/>
      <c r="AX2000" s="343"/>
      <c r="AY2000" s="343"/>
      <c r="AZ2000" s="343"/>
      <c r="BA2000" s="343"/>
      <c r="BB2000" s="343"/>
      <c r="BC2000" s="343"/>
      <c r="BD2000" s="343"/>
      <c r="BE2000" s="475"/>
      <c r="BF2000" s="475"/>
      <c r="BG2000" s="475"/>
      <c r="BH2000" s="475"/>
      <c r="BI2000" s="475"/>
      <c r="BJ2000" s="475"/>
      <c r="BK2000" s="475"/>
      <c r="BL2000" s="475"/>
      <c r="BM2000" s="475"/>
      <c r="BN2000" s="475"/>
      <c r="BO2000" s="475"/>
      <c r="BP2000" s="306"/>
      <c r="BQ2000" s="496"/>
      <c r="BR2000" s="496"/>
      <c r="BS2000" s="496"/>
      <c r="BT2000" s="496"/>
      <c r="BU2000" s="496"/>
      <c r="BV2000" s="496"/>
    </row>
    <row r="2001" spans="1:74" s="52" customFormat="1" ht="12.75">
      <c r="A2001" s="45">
        <v>2670.080468178493</v>
      </c>
      <c r="B2001" s="46" t="s">
        <v>360</v>
      </c>
      <c r="C2001" s="47" t="s">
        <v>315</v>
      </c>
      <c r="D2001" s="48">
        <v>4.822273425227392</v>
      </c>
      <c r="E2001" s="49">
        <v>39.556739999999998</v>
      </c>
      <c r="F2001" s="49">
        <v>3.4099999999999998E-2</v>
      </c>
      <c r="G2001" s="49">
        <v>17.600449999999999</v>
      </c>
      <c r="H2001" s="49">
        <v>0.18079999999999999</v>
      </c>
      <c r="I2001" s="49">
        <v>0.22020000000000001</v>
      </c>
      <c r="J2001" s="49">
        <v>42.989319999999999</v>
      </c>
      <c r="K2001" s="49">
        <v>0.25469999999999998</v>
      </c>
      <c r="L2001" s="49">
        <v>100.93150999999997</v>
      </c>
      <c r="M2001" s="47"/>
      <c r="N2001" s="50">
        <v>0.9955777163932894</v>
      </c>
      <c r="O2001" s="50">
        <v>6.7855408395974654E-4</v>
      </c>
      <c r="P2001" s="50">
        <v>0.37045412963336771</v>
      </c>
      <c r="Q2001" s="50">
        <v>3.6601340645408555E-3</v>
      </c>
      <c r="R2001" s="50">
        <v>4.6941582716508211E-3</v>
      </c>
      <c r="S2001" s="50">
        <v>1.612960736657806</v>
      </c>
      <c r="T2001" s="50">
        <v>6.8681736506525527E-3</v>
      </c>
      <c r="U2001" s="50">
        <v>2.9967574505763084</v>
      </c>
      <c r="V2001" s="51">
        <v>81.322408340818413</v>
      </c>
      <c r="X2001" s="49">
        <v>0.05</v>
      </c>
      <c r="Y2001" s="49">
        <v>9.81</v>
      </c>
      <c r="Z2001" s="49">
        <v>0.12</v>
      </c>
      <c r="AA2001" s="49">
        <v>1.94</v>
      </c>
      <c r="AB2001" s="49">
        <v>3.29</v>
      </c>
      <c r="AC2001" s="49">
        <v>0.06</v>
      </c>
      <c r="AD2001" s="49">
        <v>0.42</v>
      </c>
      <c r="AE2001" s="312"/>
      <c r="AF2001" s="465" t="s">
        <v>1748</v>
      </c>
      <c r="AG2001" s="343">
        <v>30</v>
      </c>
      <c r="AH2001" s="343">
        <v>15</v>
      </c>
      <c r="AI2001" s="343"/>
      <c r="AJ2001" s="343"/>
      <c r="AK2001" s="343"/>
      <c r="AL2001" s="343"/>
      <c r="AM2001" s="343"/>
      <c r="AN2001" s="343"/>
      <c r="AO2001" s="343"/>
      <c r="AP2001" s="343"/>
      <c r="AQ2001" s="343"/>
      <c r="AR2001" s="343"/>
      <c r="AS2001" s="343"/>
      <c r="AT2001" s="343"/>
      <c r="AU2001" s="343"/>
      <c r="AV2001" s="343"/>
      <c r="AW2001" s="343"/>
      <c r="AX2001" s="343"/>
      <c r="AY2001" s="343"/>
      <c r="AZ2001" s="343"/>
      <c r="BA2001" s="343"/>
      <c r="BB2001" s="343"/>
      <c r="BC2001" s="343"/>
      <c r="BD2001" s="343"/>
      <c r="BE2001" s="475"/>
      <c r="BF2001" s="475"/>
      <c r="BG2001" s="475"/>
      <c r="BH2001" s="475"/>
      <c r="BI2001" s="475"/>
      <c r="BJ2001" s="475"/>
      <c r="BK2001" s="475"/>
      <c r="BL2001" s="475"/>
      <c r="BM2001" s="475"/>
      <c r="BN2001" s="475"/>
      <c r="BO2001" s="475"/>
      <c r="BP2001" s="306"/>
      <c r="BQ2001" s="496"/>
      <c r="BR2001" s="496"/>
      <c r="BS2001" s="496"/>
      <c r="BT2001" s="496"/>
      <c r="BU2001" s="496"/>
      <c r="BV2001" s="496"/>
    </row>
    <row r="2002" spans="1:74" s="52" customFormat="1" ht="12.75">
      <c r="A2002" s="45">
        <v>2670.080468178493</v>
      </c>
      <c r="B2002" s="46" t="s">
        <v>360</v>
      </c>
      <c r="C2002" s="47" t="s">
        <v>315</v>
      </c>
      <c r="D2002" s="48">
        <v>9.6442734252273929</v>
      </c>
      <c r="E2002" s="49">
        <v>39.625709999999998</v>
      </c>
      <c r="F2002" s="49">
        <v>2.7E-2</v>
      </c>
      <c r="G2002" s="49">
        <v>17.139050000000001</v>
      </c>
      <c r="H2002" s="49">
        <v>0.20469999999999999</v>
      </c>
      <c r="I2002" s="49">
        <v>0.25040000000000001</v>
      </c>
      <c r="J2002" s="49">
        <v>43.266100000000002</v>
      </c>
      <c r="K2002" s="49">
        <v>0.246</v>
      </c>
      <c r="L2002" s="49">
        <v>100.83835999999999</v>
      </c>
      <c r="M2002" s="47"/>
      <c r="N2002" s="50">
        <v>0.99649258608314883</v>
      </c>
      <c r="O2002" s="50">
        <v>5.3682927873301199E-4</v>
      </c>
      <c r="P2002" s="50">
        <v>0.36044562192037605</v>
      </c>
      <c r="Q2002" s="50">
        <v>4.1405568328893149E-3</v>
      </c>
      <c r="R2002" s="50">
        <v>5.3335586952820259E-3</v>
      </c>
      <c r="S2002" s="50">
        <v>1.6220091893335338</v>
      </c>
      <c r="T2002" s="50">
        <v>6.6281109503468607E-3</v>
      </c>
      <c r="U2002" s="50">
        <v>2.9969688256669089</v>
      </c>
      <c r="V2002" s="51">
        <v>81.81821750113977</v>
      </c>
      <c r="X2002" s="49">
        <v>0.05</v>
      </c>
      <c r="Y2002" s="49">
        <v>12.49</v>
      </c>
      <c r="Z2002" s="49">
        <v>0.12</v>
      </c>
      <c r="AA2002" s="49">
        <v>1.72</v>
      </c>
      <c r="AB2002" s="49">
        <v>2.86</v>
      </c>
      <c r="AC2002" s="49">
        <v>0.06</v>
      </c>
      <c r="AD2002" s="49">
        <v>0.43</v>
      </c>
      <c r="AE2002" s="312"/>
      <c r="AF2002" s="465" t="s">
        <v>1748</v>
      </c>
      <c r="AG2002" s="343">
        <v>30</v>
      </c>
      <c r="AH2002" s="343">
        <v>15</v>
      </c>
      <c r="AI2002" s="343"/>
      <c r="AJ2002" s="343"/>
      <c r="AK2002" s="343"/>
      <c r="AL2002" s="343"/>
      <c r="AM2002" s="343"/>
      <c r="AN2002" s="343"/>
      <c r="AO2002" s="343"/>
      <c r="AP2002" s="343"/>
      <c r="AQ2002" s="343"/>
      <c r="AR2002" s="343"/>
      <c r="AS2002" s="343"/>
      <c r="AT2002" s="343"/>
      <c r="AU2002" s="343"/>
      <c r="AV2002" s="343"/>
      <c r="AW2002" s="343"/>
      <c r="AX2002" s="343"/>
      <c r="AY2002" s="343"/>
      <c r="AZ2002" s="343"/>
      <c r="BA2002" s="343"/>
      <c r="BB2002" s="343"/>
      <c r="BC2002" s="343"/>
      <c r="BD2002" s="343"/>
      <c r="BE2002" s="475"/>
      <c r="BF2002" s="475"/>
      <c r="BG2002" s="475"/>
      <c r="BH2002" s="475"/>
      <c r="BI2002" s="475"/>
      <c r="BJ2002" s="475"/>
      <c r="BK2002" s="475"/>
      <c r="BL2002" s="475"/>
      <c r="BM2002" s="475"/>
      <c r="BN2002" s="475"/>
      <c r="BO2002" s="475"/>
      <c r="BP2002" s="306"/>
      <c r="BQ2002" s="496"/>
      <c r="BR2002" s="496"/>
      <c r="BS2002" s="496"/>
      <c r="BT2002" s="496"/>
      <c r="BU2002" s="496"/>
      <c r="BV2002" s="496"/>
    </row>
    <row r="2003" spans="1:74" s="52" customFormat="1" ht="12.75">
      <c r="A2003" s="45">
        <v>2670.080468178493</v>
      </c>
      <c r="B2003" s="46" t="s">
        <v>360</v>
      </c>
      <c r="C2003" s="47" t="s">
        <v>315</v>
      </c>
      <c r="D2003" s="48">
        <v>14.466273425227392</v>
      </c>
      <c r="E2003" s="49">
        <v>39.803049999999999</v>
      </c>
      <c r="F2003" s="49">
        <v>6.1500010000000001E-2</v>
      </c>
      <c r="G2003" s="49">
        <v>16.34121</v>
      </c>
      <c r="H2003" s="49">
        <v>0.2268</v>
      </c>
      <c r="I2003" s="49">
        <v>0.2014</v>
      </c>
      <c r="J2003" s="49">
        <v>43.928379999999997</v>
      </c>
      <c r="K2003" s="49">
        <v>0.24079999999999999</v>
      </c>
      <c r="L2003" s="49">
        <v>100.95114000999999</v>
      </c>
      <c r="M2003" s="47"/>
      <c r="N2003" s="50">
        <v>0.99482150017009408</v>
      </c>
      <c r="O2003" s="50">
        <v>1.2152885663629846E-3</v>
      </c>
      <c r="P2003" s="50">
        <v>0.34156158143906434</v>
      </c>
      <c r="Q2003" s="50">
        <v>4.5594845997039678E-3</v>
      </c>
      <c r="R2003" s="50">
        <v>4.2635760699749389E-3</v>
      </c>
      <c r="S2003" s="50">
        <v>1.6367507314095615</v>
      </c>
      <c r="T2003" s="50">
        <v>6.4482659432155377E-3</v>
      </c>
      <c r="U2003" s="50">
        <v>2.9910992704276644</v>
      </c>
      <c r="V2003" s="51">
        <v>82.734698701478507</v>
      </c>
      <c r="X2003" s="49">
        <v>0.05</v>
      </c>
      <c r="Y2003" s="49">
        <v>5.55</v>
      </c>
      <c r="Z2003" s="49">
        <v>0.12</v>
      </c>
      <c r="AA2003" s="49">
        <v>1.58</v>
      </c>
      <c r="AB2003" s="49">
        <v>3.42</v>
      </c>
      <c r="AC2003" s="49">
        <v>0.06</v>
      </c>
      <c r="AD2003" s="49">
        <v>0.44</v>
      </c>
      <c r="AE2003" s="312"/>
      <c r="AF2003" s="465" t="s">
        <v>1748</v>
      </c>
      <c r="AG2003" s="343">
        <v>30</v>
      </c>
      <c r="AH2003" s="343">
        <v>15</v>
      </c>
      <c r="AI2003" s="343"/>
      <c r="AJ2003" s="343"/>
      <c r="AK2003" s="343"/>
      <c r="AL2003" s="343"/>
      <c r="AM2003" s="343"/>
      <c r="AN2003" s="343"/>
      <c r="AO2003" s="343"/>
      <c r="AP2003" s="343"/>
      <c r="AQ2003" s="343"/>
      <c r="AR2003" s="343"/>
      <c r="AS2003" s="343"/>
      <c r="AT2003" s="343"/>
      <c r="AU2003" s="343"/>
      <c r="AV2003" s="343"/>
      <c r="AW2003" s="343"/>
      <c r="AX2003" s="343"/>
      <c r="AY2003" s="343"/>
      <c r="AZ2003" s="343"/>
      <c r="BA2003" s="343"/>
      <c r="BB2003" s="343"/>
      <c r="BC2003" s="343"/>
      <c r="BD2003" s="343"/>
      <c r="BE2003" s="475"/>
      <c r="BF2003" s="475"/>
      <c r="BG2003" s="475"/>
      <c r="BH2003" s="475"/>
      <c r="BI2003" s="475"/>
      <c r="BJ2003" s="475"/>
      <c r="BK2003" s="475"/>
      <c r="BL2003" s="475"/>
      <c r="BM2003" s="475"/>
      <c r="BN2003" s="475"/>
      <c r="BO2003" s="475"/>
      <c r="BP2003" s="306"/>
      <c r="BQ2003" s="496"/>
      <c r="BR2003" s="496"/>
      <c r="BS2003" s="496"/>
      <c r="BT2003" s="496"/>
      <c r="BU2003" s="496"/>
      <c r="BV2003" s="496"/>
    </row>
    <row r="2004" spans="1:74" s="52" customFormat="1" ht="12.75">
      <c r="A2004" s="45">
        <v>2670.080468178493</v>
      </c>
      <c r="B2004" s="46" t="s">
        <v>360</v>
      </c>
      <c r="C2004" s="47" t="s">
        <v>315</v>
      </c>
      <c r="D2004" s="48">
        <v>19.288273425227391</v>
      </c>
      <c r="E2004" s="49">
        <v>39.891719999999999</v>
      </c>
      <c r="F2004" s="49">
        <v>4.2599999999999999E-2</v>
      </c>
      <c r="G2004" s="49">
        <v>14.985849999999999</v>
      </c>
      <c r="H2004" s="49">
        <v>0.31859999999999999</v>
      </c>
      <c r="I2004" s="49">
        <v>0.20019999999999999</v>
      </c>
      <c r="J2004" s="49">
        <v>44.837789999999998</v>
      </c>
      <c r="K2004" s="49">
        <v>0.246</v>
      </c>
      <c r="L2004" s="49">
        <v>100.57845999999999</v>
      </c>
      <c r="M2004" s="47"/>
      <c r="N2004" s="50">
        <v>0.99656596238422335</v>
      </c>
      <c r="O2004" s="50">
        <v>8.4141122577299787E-4</v>
      </c>
      <c r="P2004" s="50">
        <v>0.31308384803437939</v>
      </c>
      <c r="Q2004" s="50">
        <v>6.401959930410807E-3</v>
      </c>
      <c r="R2004" s="50">
        <v>4.2361672671488463E-3</v>
      </c>
      <c r="S2004" s="50">
        <v>1.6698445055029887</v>
      </c>
      <c r="T2004" s="50">
        <v>6.5843975144331407E-3</v>
      </c>
      <c r="U2004" s="50">
        <v>2.9986715657445866</v>
      </c>
      <c r="V2004" s="51">
        <v>84.211035790785601</v>
      </c>
      <c r="X2004" s="49">
        <v>0.05</v>
      </c>
      <c r="Y2004" s="49">
        <v>8.1300000000000008</v>
      </c>
      <c r="Z2004" s="49">
        <v>0.13</v>
      </c>
      <c r="AA2004" s="49">
        <v>1.1599999999999999</v>
      </c>
      <c r="AB2004" s="49">
        <v>3.6</v>
      </c>
      <c r="AC2004" s="49">
        <v>0.06</v>
      </c>
      <c r="AD2004" s="49">
        <v>0.43</v>
      </c>
      <c r="AE2004" s="312"/>
      <c r="AF2004" s="465" t="s">
        <v>1748</v>
      </c>
      <c r="AG2004" s="343">
        <v>30</v>
      </c>
      <c r="AH2004" s="343">
        <v>15</v>
      </c>
      <c r="AI2004" s="343"/>
      <c r="AJ2004" s="343"/>
      <c r="AK2004" s="343"/>
      <c r="AL2004" s="343"/>
      <c r="AM2004" s="343"/>
      <c r="AN2004" s="343"/>
      <c r="AO2004" s="343"/>
      <c r="AP2004" s="343"/>
      <c r="AQ2004" s="343"/>
      <c r="AR2004" s="343"/>
      <c r="AS2004" s="343"/>
      <c r="AT2004" s="343"/>
      <c r="AU2004" s="343"/>
      <c r="AV2004" s="343"/>
      <c r="AW2004" s="343"/>
      <c r="AX2004" s="343"/>
      <c r="AY2004" s="343"/>
      <c r="AZ2004" s="343"/>
      <c r="BA2004" s="343"/>
      <c r="BB2004" s="343"/>
      <c r="BC2004" s="343"/>
      <c r="BD2004" s="343"/>
      <c r="BE2004" s="475"/>
      <c r="BF2004" s="475"/>
      <c r="BG2004" s="475"/>
      <c r="BH2004" s="475"/>
      <c r="BI2004" s="475"/>
      <c r="BJ2004" s="475"/>
      <c r="BK2004" s="475"/>
      <c r="BL2004" s="475"/>
      <c r="BM2004" s="475"/>
      <c r="BN2004" s="475"/>
      <c r="BO2004" s="475"/>
      <c r="BP2004" s="306"/>
      <c r="BQ2004" s="496"/>
      <c r="BR2004" s="496"/>
      <c r="BS2004" s="496"/>
      <c r="BT2004" s="496"/>
      <c r="BU2004" s="496"/>
      <c r="BV2004" s="496"/>
    </row>
    <row r="2005" spans="1:74" s="52" customFormat="1" ht="12.75">
      <c r="A2005" s="45">
        <v>2670.080468178493</v>
      </c>
      <c r="B2005" s="46" t="s">
        <v>360</v>
      </c>
      <c r="C2005" s="47" t="s">
        <v>315</v>
      </c>
      <c r="D2005" s="48">
        <v>24.11027342522739</v>
      </c>
      <c r="E2005" s="49">
        <v>40.167580000000001</v>
      </c>
      <c r="F2005" s="49">
        <v>4.6899999999999997E-2</v>
      </c>
      <c r="G2005" s="49">
        <v>14.437939999999999</v>
      </c>
      <c r="H2005" s="49">
        <v>0.34320000000000001</v>
      </c>
      <c r="I2005" s="49">
        <v>0.2346</v>
      </c>
      <c r="J2005" s="49">
        <v>45.598930000000003</v>
      </c>
      <c r="K2005" s="49">
        <v>0.24299999999999999</v>
      </c>
      <c r="L2005" s="49">
        <v>101.12495</v>
      </c>
      <c r="M2005" s="47"/>
      <c r="N2005" s="50">
        <v>0.99537529421320026</v>
      </c>
      <c r="O2005" s="50">
        <v>9.1888137235777274E-4</v>
      </c>
      <c r="P2005" s="50">
        <v>0.29920745936434823</v>
      </c>
      <c r="Q2005" s="50">
        <v>6.8407286131474485E-3</v>
      </c>
      <c r="R2005" s="50">
        <v>4.9240781476002377E-3</v>
      </c>
      <c r="S2005" s="50">
        <v>1.6845130785922502</v>
      </c>
      <c r="T2005" s="50">
        <v>6.4517140545058893E-3</v>
      </c>
      <c r="U2005" s="50">
        <v>2.9994235992724563</v>
      </c>
      <c r="V2005" s="51">
        <v>84.916854282682507</v>
      </c>
      <c r="X2005" s="49">
        <v>0.05</v>
      </c>
      <c r="Y2005" s="49">
        <v>7.01</v>
      </c>
      <c r="Z2005" s="49">
        <v>0.13</v>
      </c>
      <c r="AA2005" s="49">
        <v>1.08</v>
      </c>
      <c r="AB2005" s="49">
        <v>2.97</v>
      </c>
      <c r="AC2005" s="49">
        <v>0.06</v>
      </c>
      <c r="AD2005" s="49">
        <v>0.44</v>
      </c>
      <c r="AE2005" s="312"/>
      <c r="AF2005" s="465" t="s">
        <v>1748</v>
      </c>
      <c r="AG2005" s="343">
        <v>30</v>
      </c>
      <c r="AH2005" s="343">
        <v>15</v>
      </c>
      <c r="AI2005" s="343"/>
      <c r="AJ2005" s="343"/>
      <c r="AK2005" s="343"/>
      <c r="AL2005" s="343"/>
      <c r="AM2005" s="343"/>
      <c r="AN2005" s="343"/>
      <c r="AO2005" s="343"/>
      <c r="AP2005" s="343"/>
      <c r="AQ2005" s="343"/>
      <c r="AR2005" s="343"/>
      <c r="AS2005" s="343"/>
      <c r="AT2005" s="343"/>
      <c r="AU2005" s="343"/>
      <c r="AV2005" s="343"/>
      <c r="AW2005" s="343"/>
      <c r="AX2005" s="343"/>
      <c r="AY2005" s="343"/>
      <c r="AZ2005" s="343"/>
      <c r="BA2005" s="343"/>
      <c r="BB2005" s="343"/>
      <c r="BC2005" s="343"/>
      <c r="BD2005" s="343"/>
      <c r="BE2005" s="475"/>
      <c r="BF2005" s="475"/>
      <c r="BG2005" s="475"/>
      <c r="BH2005" s="475"/>
      <c r="BI2005" s="475"/>
      <c r="BJ2005" s="475"/>
      <c r="BK2005" s="475"/>
      <c r="BL2005" s="475"/>
      <c r="BM2005" s="475"/>
      <c r="BN2005" s="475"/>
      <c r="BO2005" s="475"/>
      <c r="BP2005" s="306"/>
      <c r="BQ2005" s="496"/>
      <c r="BR2005" s="496"/>
      <c r="BS2005" s="496"/>
      <c r="BT2005" s="496"/>
      <c r="BU2005" s="496"/>
      <c r="BV2005" s="496"/>
    </row>
    <row r="2006" spans="1:74" s="52" customFormat="1" ht="12.75">
      <c r="A2006" s="45">
        <v>2670.080468178493</v>
      </c>
      <c r="B2006" s="46" t="s">
        <v>360</v>
      </c>
      <c r="C2006" s="47" t="s">
        <v>315</v>
      </c>
      <c r="D2006" s="48">
        <v>28.93227342522739</v>
      </c>
      <c r="E2006" s="49">
        <v>40.06906</v>
      </c>
      <c r="F2006" s="49">
        <v>4.0300000000000002E-2</v>
      </c>
      <c r="G2006" s="49">
        <v>14.38988</v>
      </c>
      <c r="H2006" s="49">
        <v>0.30719999999999997</v>
      </c>
      <c r="I2006" s="49">
        <v>0.21210000000000001</v>
      </c>
      <c r="J2006" s="49">
        <v>45.539619999999999</v>
      </c>
      <c r="K2006" s="49">
        <v>0.24479999999999999</v>
      </c>
      <c r="L2006" s="49">
        <v>100.87906000000001</v>
      </c>
      <c r="M2006" s="47"/>
      <c r="N2006" s="50">
        <v>0.99494581944216831</v>
      </c>
      <c r="O2006" s="50">
        <v>7.9117168953623878E-4</v>
      </c>
      <c r="P2006" s="50">
        <v>0.29881572182249461</v>
      </c>
      <c r="Q2006" s="50">
        <v>6.1355765803532926E-3</v>
      </c>
      <c r="R2006" s="50">
        <v>4.4608403972881579E-3</v>
      </c>
      <c r="S2006" s="50">
        <v>1.6857308130717288</v>
      </c>
      <c r="T2006" s="50">
        <v>6.5126739803097761E-3</v>
      </c>
      <c r="U2006" s="50">
        <v>2.9989307047776119</v>
      </c>
      <c r="V2006" s="51">
        <v>84.942871503971986</v>
      </c>
      <c r="X2006" s="49">
        <v>0.05</v>
      </c>
      <c r="Y2006" s="49">
        <v>8.57</v>
      </c>
      <c r="Z2006" s="49">
        <v>0.13</v>
      </c>
      <c r="AA2006" s="49">
        <v>1.2</v>
      </c>
      <c r="AB2006" s="49">
        <v>3.16</v>
      </c>
      <c r="AC2006" s="49">
        <v>0.06</v>
      </c>
      <c r="AD2006" s="49">
        <v>0.43</v>
      </c>
      <c r="AE2006" s="312"/>
      <c r="AF2006" s="465" t="s">
        <v>1748</v>
      </c>
      <c r="AG2006" s="343">
        <v>30</v>
      </c>
      <c r="AH2006" s="343">
        <v>15</v>
      </c>
      <c r="AI2006" s="343"/>
      <c r="AJ2006" s="343"/>
      <c r="AK2006" s="343"/>
      <c r="AL2006" s="343"/>
      <c r="AM2006" s="343"/>
      <c r="AN2006" s="343"/>
      <c r="AO2006" s="343"/>
      <c r="AP2006" s="343"/>
      <c r="AQ2006" s="343"/>
      <c r="AR2006" s="343"/>
      <c r="AS2006" s="343"/>
      <c r="AT2006" s="343"/>
      <c r="AU2006" s="343"/>
      <c r="AV2006" s="343"/>
      <c r="AW2006" s="343"/>
      <c r="AX2006" s="343"/>
      <c r="AY2006" s="343"/>
      <c r="AZ2006" s="343"/>
      <c r="BA2006" s="343"/>
      <c r="BB2006" s="343"/>
      <c r="BC2006" s="343"/>
      <c r="BD2006" s="343"/>
      <c r="BE2006" s="475"/>
      <c r="BF2006" s="475"/>
      <c r="BG2006" s="475"/>
      <c r="BH2006" s="475"/>
      <c r="BI2006" s="475"/>
      <c r="BJ2006" s="475"/>
      <c r="BK2006" s="475"/>
      <c r="BL2006" s="475"/>
      <c r="BM2006" s="475"/>
      <c r="BN2006" s="475"/>
      <c r="BO2006" s="475"/>
      <c r="BP2006" s="306"/>
      <c r="BQ2006" s="496"/>
      <c r="BR2006" s="496"/>
      <c r="BS2006" s="496"/>
      <c r="BT2006" s="496"/>
      <c r="BU2006" s="496"/>
      <c r="BV2006" s="496"/>
    </row>
    <row r="2007" spans="1:74" s="52" customFormat="1" ht="12.75">
      <c r="A2007" s="45">
        <v>2670.080468178493</v>
      </c>
      <c r="B2007" s="46" t="s">
        <v>360</v>
      </c>
      <c r="C2007" s="47" t="s">
        <v>315</v>
      </c>
      <c r="D2007" s="48">
        <v>33.754273425227389</v>
      </c>
      <c r="E2007" s="49">
        <v>40.128169999999997</v>
      </c>
      <c r="F2007" s="49">
        <v>2.3300000000000001E-2</v>
      </c>
      <c r="G2007" s="49">
        <v>14.27453</v>
      </c>
      <c r="H2007" s="49">
        <v>0.30620000000000003</v>
      </c>
      <c r="I2007" s="49">
        <v>0.25829999999999997</v>
      </c>
      <c r="J2007" s="49">
        <v>45.747199999999999</v>
      </c>
      <c r="K2007" s="49">
        <v>0.23200000000000001</v>
      </c>
      <c r="L2007" s="49">
        <v>101.04369999999999</v>
      </c>
      <c r="M2007" s="47"/>
      <c r="N2007" s="50">
        <v>0.99459168792073904</v>
      </c>
      <c r="O2007" s="50">
        <v>4.5659043235688742E-4</v>
      </c>
      <c r="P2007" s="50">
        <v>0.29587841421379663</v>
      </c>
      <c r="Q2007" s="50">
        <v>6.1044220085666717E-3</v>
      </c>
      <c r="R2007" s="50">
        <v>5.4225756072225385E-3</v>
      </c>
      <c r="S2007" s="50">
        <v>1.690318458680875</v>
      </c>
      <c r="T2007" s="50">
        <v>6.1608566395714246E-3</v>
      </c>
      <c r="U2007" s="50">
        <v>3.0005396641279907</v>
      </c>
      <c r="V2007" s="51">
        <v>85.103268550484373</v>
      </c>
      <c r="X2007" s="49">
        <v>0.05</v>
      </c>
      <c r="Y2007" s="49">
        <v>14.62</v>
      </c>
      <c r="Z2007" s="49">
        <v>0.13</v>
      </c>
      <c r="AA2007" s="49">
        <v>1.21</v>
      </c>
      <c r="AB2007" s="49">
        <v>2.79</v>
      </c>
      <c r="AC2007" s="49">
        <v>0.06</v>
      </c>
      <c r="AD2007" s="49">
        <v>0.45</v>
      </c>
      <c r="AE2007" s="312"/>
      <c r="AF2007" s="465" t="s">
        <v>1748</v>
      </c>
      <c r="AG2007" s="343">
        <v>30</v>
      </c>
      <c r="AH2007" s="343">
        <v>15</v>
      </c>
      <c r="AI2007" s="343"/>
      <c r="AJ2007" s="343"/>
      <c r="AK2007" s="343"/>
      <c r="AL2007" s="343"/>
      <c r="AM2007" s="343"/>
      <c r="AN2007" s="343"/>
      <c r="AO2007" s="343"/>
      <c r="AP2007" s="343"/>
      <c r="AQ2007" s="343"/>
      <c r="AR2007" s="343"/>
      <c r="AS2007" s="343"/>
      <c r="AT2007" s="343"/>
      <c r="AU2007" s="343"/>
      <c r="AV2007" s="343"/>
      <c r="AW2007" s="343"/>
      <c r="AX2007" s="343"/>
      <c r="AY2007" s="343"/>
      <c r="AZ2007" s="343"/>
      <c r="BA2007" s="343"/>
      <c r="BB2007" s="343"/>
      <c r="BC2007" s="343"/>
      <c r="BD2007" s="343"/>
      <c r="BE2007" s="475"/>
      <c r="BF2007" s="475"/>
      <c r="BG2007" s="475"/>
      <c r="BH2007" s="475"/>
      <c r="BI2007" s="475"/>
      <c r="BJ2007" s="475"/>
      <c r="BK2007" s="475"/>
      <c r="BL2007" s="475"/>
      <c r="BM2007" s="475"/>
      <c r="BN2007" s="475"/>
      <c r="BO2007" s="475"/>
      <c r="BP2007" s="306"/>
      <c r="BQ2007" s="496"/>
      <c r="BR2007" s="496"/>
      <c r="BS2007" s="496"/>
      <c r="BT2007" s="496"/>
      <c r="BU2007" s="496"/>
      <c r="BV2007" s="496"/>
    </row>
    <row r="2008" spans="1:74" s="52" customFormat="1" ht="12.75">
      <c r="A2008" s="45">
        <v>2670.080468178493</v>
      </c>
      <c r="B2008" s="46" t="s">
        <v>360</v>
      </c>
      <c r="C2008" s="47" t="s">
        <v>315</v>
      </c>
      <c r="D2008" s="48">
        <v>38.576273425227392</v>
      </c>
      <c r="E2008" s="49">
        <v>40.138030000000001</v>
      </c>
      <c r="F2008" s="49">
        <v>9.1200000000000003E-2</v>
      </c>
      <c r="G2008" s="49">
        <v>14.12073</v>
      </c>
      <c r="H2008" s="49">
        <v>0.34329999999999999</v>
      </c>
      <c r="I2008" s="49">
        <v>0.1653</v>
      </c>
      <c r="J2008" s="49">
        <v>45.598930000000003</v>
      </c>
      <c r="K2008" s="49">
        <v>0.23089999999999999</v>
      </c>
      <c r="L2008" s="49">
        <v>100.75969000100001</v>
      </c>
      <c r="M2008" s="47"/>
      <c r="N2008" s="50">
        <v>0.99600469009370607</v>
      </c>
      <c r="O2008" s="50">
        <v>1.7892687776267673E-3</v>
      </c>
      <c r="P2008" s="50">
        <v>0.29303431032838045</v>
      </c>
      <c r="Q2008" s="50">
        <v>6.85208948592344E-3</v>
      </c>
      <c r="R2008" s="50">
        <v>3.474272854301904E-3</v>
      </c>
      <c r="S2008" s="50">
        <v>1.686819168945539</v>
      </c>
      <c r="T2008" s="50">
        <v>6.1388484297385205E-3</v>
      </c>
      <c r="U2008" s="50">
        <v>2.9954452686326345</v>
      </c>
      <c r="V2008" s="51">
        <v>85.199192091939736</v>
      </c>
      <c r="X2008" s="49">
        <v>0.05</v>
      </c>
      <c r="Y2008" s="49">
        <v>3.88</v>
      </c>
      <c r="Z2008" s="49">
        <v>0.13</v>
      </c>
      <c r="AA2008" s="49">
        <v>1.08</v>
      </c>
      <c r="AB2008" s="49">
        <v>4.09</v>
      </c>
      <c r="AC2008" s="49">
        <v>0.06</v>
      </c>
      <c r="AD2008" s="49">
        <v>0.45</v>
      </c>
      <c r="AE2008" s="312"/>
      <c r="AF2008" s="465" t="s">
        <v>1748</v>
      </c>
      <c r="AG2008" s="343">
        <v>30</v>
      </c>
      <c r="AH2008" s="343">
        <v>15</v>
      </c>
      <c r="AI2008" s="343"/>
      <c r="AJ2008" s="343"/>
      <c r="AK2008" s="343"/>
      <c r="AL2008" s="343"/>
      <c r="AM2008" s="343"/>
      <c r="AN2008" s="343"/>
      <c r="AO2008" s="343"/>
      <c r="AP2008" s="343"/>
      <c r="AQ2008" s="343"/>
      <c r="AR2008" s="343"/>
      <c r="AS2008" s="343"/>
      <c r="AT2008" s="343"/>
      <c r="AU2008" s="343"/>
      <c r="AV2008" s="343"/>
      <c r="AW2008" s="343"/>
      <c r="AX2008" s="343"/>
      <c r="AY2008" s="343"/>
      <c r="AZ2008" s="343"/>
      <c r="BA2008" s="343"/>
      <c r="BB2008" s="343"/>
      <c r="BC2008" s="343"/>
      <c r="BD2008" s="343"/>
      <c r="BE2008" s="475"/>
      <c r="BF2008" s="475"/>
      <c r="BG2008" s="475"/>
      <c r="BH2008" s="475"/>
      <c r="BI2008" s="475"/>
      <c r="BJ2008" s="475"/>
      <c r="BK2008" s="475"/>
      <c r="BL2008" s="475"/>
      <c r="BM2008" s="475"/>
      <c r="BN2008" s="475"/>
      <c r="BO2008" s="475"/>
      <c r="BP2008" s="306"/>
      <c r="BQ2008" s="496"/>
      <c r="BR2008" s="496"/>
      <c r="BS2008" s="496"/>
      <c r="BT2008" s="496"/>
      <c r="BU2008" s="496"/>
      <c r="BV2008" s="496"/>
    </row>
    <row r="2009" spans="1:74" s="52" customFormat="1" ht="12.75">
      <c r="A2009" s="45">
        <v>2670.080468178493</v>
      </c>
      <c r="B2009" s="46" t="s">
        <v>360</v>
      </c>
      <c r="C2009" s="47" t="s">
        <v>315</v>
      </c>
      <c r="D2009" s="48">
        <v>43.398273425227394</v>
      </c>
      <c r="E2009" s="49">
        <v>40.157730000000001</v>
      </c>
      <c r="F2009" s="49">
        <v>4.8399999999999999E-2</v>
      </c>
      <c r="G2009" s="49">
        <v>14.101509999999999</v>
      </c>
      <c r="H2009" s="49">
        <v>0.30499999999999999</v>
      </c>
      <c r="I2009" s="49">
        <v>0.1802</v>
      </c>
      <c r="J2009" s="49">
        <v>45.697769999999998</v>
      </c>
      <c r="K2009" s="49">
        <v>0.2215</v>
      </c>
      <c r="L2009" s="49">
        <v>100.76931</v>
      </c>
      <c r="M2009" s="47"/>
      <c r="N2009" s="50">
        <v>0.99664416623369723</v>
      </c>
      <c r="O2009" s="50">
        <v>9.4971161678072957E-4</v>
      </c>
      <c r="P2009" s="50">
        <v>0.29267969063020044</v>
      </c>
      <c r="Q2009" s="50">
        <v>6.0885616141688817E-3</v>
      </c>
      <c r="R2009" s="50">
        <v>3.7880133372429794E-3</v>
      </c>
      <c r="S2009" s="50">
        <v>1.6907310428246267</v>
      </c>
      <c r="T2009" s="50">
        <v>5.8898244641237014E-3</v>
      </c>
      <c r="U2009" s="50">
        <v>2.9980024286192566</v>
      </c>
      <c r="V2009" s="51">
        <v>85.243616680424381</v>
      </c>
      <c r="X2009" s="49">
        <v>0.05</v>
      </c>
      <c r="Y2009" s="49">
        <v>7.48</v>
      </c>
      <c r="Z2009" s="49">
        <v>0.13</v>
      </c>
      <c r="AA2009" s="49">
        <v>1.23</v>
      </c>
      <c r="AB2009" s="49">
        <v>3.65</v>
      </c>
      <c r="AC2009" s="49">
        <v>0.06</v>
      </c>
      <c r="AD2009" s="49">
        <v>0.47</v>
      </c>
      <c r="AE2009" s="312"/>
      <c r="AF2009" s="465" t="s">
        <v>1748</v>
      </c>
      <c r="AG2009" s="343">
        <v>30</v>
      </c>
      <c r="AH2009" s="343">
        <v>15</v>
      </c>
      <c r="AI2009" s="343"/>
      <c r="AJ2009" s="343"/>
      <c r="AK2009" s="343"/>
      <c r="AL2009" s="343"/>
      <c r="AM2009" s="343"/>
      <c r="AN2009" s="343"/>
      <c r="AO2009" s="343"/>
      <c r="AP2009" s="343"/>
      <c r="AQ2009" s="343"/>
      <c r="AR2009" s="343"/>
      <c r="AS2009" s="343"/>
      <c r="AT2009" s="343"/>
      <c r="AU2009" s="343"/>
      <c r="AV2009" s="343"/>
      <c r="AW2009" s="343"/>
      <c r="AX2009" s="343"/>
      <c r="AY2009" s="343"/>
      <c r="AZ2009" s="343"/>
      <c r="BA2009" s="343"/>
      <c r="BB2009" s="343"/>
      <c r="BC2009" s="343"/>
      <c r="BD2009" s="343"/>
      <c r="BE2009" s="475"/>
      <c r="BF2009" s="475"/>
      <c r="BG2009" s="475"/>
      <c r="BH2009" s="475"/>
      <c r="BI2009" s="475"/>
      <c r="BJ2009" s="475"/>
      <c r="BK2009" s="475"/>
      <c r="BL2009" s="475"/>
      <c r="BM2009" s="475"/>
      <c r="BN2009" s="475"/>
      <c r="BO2009" s="475"/>
      <c r="BP2009" s="306"/>
      <c r="BQ2009" s="496"/>
      <c r="BR2009" s="496"/>
      <c r="BS2009" s="496"/>
      <c r="BT2009" s="496"/>
      <c r="BU2009" s="496"/>
      <c r="BV2009" s="496"/>
    </row>
    <row r="2010" spans="1:74" s="52" customFormat="1" ht="12.75">
      <c r="A2010" s="45">
        <v>2670.080468178493</v>
      </c>
      <c r="B2010" s="46" t="s">
        <v>360</v>
      </c>
      <c r="C2010" s="47" t="s">
        <v>315</v>
      </c>
      <c r="D2010" s="48">
        <v>48.220273425227397</v>
      </c>
      <c r="E2010" s="49">
        <v>40.06906</v>
      </c>
      <c r="F2010" s="49">
        <v>7.5200000000000003E-2</v>
      </c>
      <c r="G2010" s="49">
        <v>13.938090000000001</v>
      </c>
      <c r="H2010" s="49">
        <v>0.34739999999999999</v>
      </c>
      <c r="I2010" s="49">
        <v>0.19789999999999999</v>
      </c>
      <c r="J2010" s="49">
        <v>45.826279999999997</v>
      </c>
      <c r="K2010" s="49">
        <v>0.23699999999999999</v>
      </c>
      <c r="L2010" s="49">
        <v>100.78022999999999</v>
      </c>
      <c r="M2010" s="47"/>
      <c r="N2010" s="50">
        <v>0.99388893746812579</v>
      </c>
      <c r="O2010" s="50">
        <v>1.4747620660713475E-3</v>
      </c>
      <c r="P2010" s="50">
        <v>0.28912654130557769</v>
      </c>
      <c r="Q2010" s="50">
        <v>6.9311038971801029E-3</v>
      </c>
      <c r="R2010" s="50">
        <v>4.1577678420527849E-3</v>
      </c>
      <c r="S2010" s="50">
        <v>1.6945401070821595</v>
      </c>
      <c r="T2010" s="50">
        <v>6.298464645779254E-3</v>
      </c>
      <c r="U2010" s="50">
        <v>2.9983101695492116</v>
      </c>
      <c r="V2010" s="51">
        <v>85.424640700564751</v>
      </c>
      <c r="X2010" s="49">
        <v>0.05</v>
      </c>
      <c r="Y2010" s="49">
        <v>4.6100000000000003</v>
      </c>
      <c r="Z2010" s="49">
        <v>0.13</v>
      </c>
      <c r="AA2010" s="49">
        <v>1.08</v>
      </c>
      <c r="AB2010" s="49">
        <v>3.3</v>
      </c>
      <c r="AC2010" s="49">
        <v>0.06</v>
      </c>
      <c r="AD2010" s="49">
        <v>0.44</v>
      </c>
      <c r="AE2010" s="312"/>
      <c r="AF2010" s="465" t="s">
        <v>1748</v>
      </c>
      <c r="AG2010" s="343">
        <v>30</v>
      </c>
      <c r="AH2010" s="343">
        <v>15</v>
      </c>
      <c r="AI2010" s="343"/>
      <c r="AJ2010" s="343"/>
      <c r="AK2010" s="343"/>
      <c r="AL2010" s="343"/>
      <c r="AM2010" s="343"/>
      <c r="AN2010" s="343"/>
      <c r="AO2010" s="343"/>
      <c r="AP2010" s="343"/>
      <c r="AQ2010" s="343"/>
      <c r="AR2010" s="343"/>
      <c r="AS2010" s="343"/>
      <c r="AT2010" s="343"/>
      <c r="AU2010" s="343"/>
      <c r="AV2010" s="343"/>
      <c r="AW2010" s="343"/>
      <c r="AX2010" s="343"/>
      <c r="AY2010" s="343"/>
      <c r="AZ2010" s="343"/>
      <c r="BA2010" s="343"/>
      <c r="BB2010" s="343"/>
      <c r="BC2010" s="343"/>
      <c r="BD2010" s="343"/>
      <c r="BE2010" s="475"/>
      <c r="BF2010" s="475"/>
      <c r="BG2010" s="475"/>
      <c r="BH2010" s="475"/>
      <c r="BI2010" s="475"/>
      <c r="BJ2010" s="475"/>
      <c r="BK2010" s="475"/>
      <c r="BL2010" s="475"/>
      <c r="BM2010" s="475"/>
      <c r="BN2010" s="475"/>
      <c r="BO2010" s="475"/>
      <c r="BP2010" s="306"/>
      <c r="BQ2010" s="496"/>
      <c r="BR2010" s="496"/>
      <c r="BS2010" s="496"/>
      <c r="BT2010" s="496"/>
      <c r="BU2010" s="496"/>
      <c r="BV2010" s="496"/>
    </row>
    <row r="2011" spans="1:74" s="52" customFormat="1" ht="12.75">
      <c r="A2011" s="45">
        <v>2670.080468178493</v>
      </c>
      <c r="B2011" s="46" t="s">
        <v>360</v>
      </c>
      <c r="C2011" s="47" t="s">
        <v>315</v>
      </c>
      <c r="D2011" s="48">
        <v>53.0422734252274</v>
      </c>
      <c r="E2011" s="49">
        <v>40.147880000000001</v>
      </c>
      <c r="F2011" s="49">
        <v>9.2399999999999996E-2</v>
      </c>
      <c r="G2011" s="49">
        <v>13.813129999999999</v>
      </c>
      <c r="H2011" s="49">
        <v>0.3009</v>
      </c>
      <c r="I2011" s="49">
        <v>0.20200000000000001</v>
      </c>
      <c r="J2011" s="49">
        <v>45.67801</v>
      </c>
      <c r="K2011" s="49">
        <v>0.2293</v>
      </c>
      <c r="L2011" s="49">
        <v>100.58841999999999</v>
      </c>
      <c r="M2011" s="47"/>
      <c r="N2011" s="50">
        <v>0.9956267696169071</v>
      </c>
      <c r="O2011" s="50">
        <v>1.8116793491377745E-3</v>
      </c>
      <c r="P2011" s="50">
        <v>0.28647190811553169</v>
      </c>
      <c r="Q2011" s="50">
        <v>6.0020557878912488E-3</v>
      </c>
      <c r="R2011" s="50">
        <v>4.2429807003276331E-3</v>
      </c>
      <c r="S2011" s="50">
        <v>1.6886889768546092</v>
      </c>
      <c r="T2011" s="50">
        <v>6.0925015711311764E-3</v>
      </c>
      <c r="U2011" s="50">
        <v>2.9908548524845679</v>
      </c>
      <c r="V2011" s="51">
        <v>85.496274744228614</v>
      </c>
      <c r="X2011" s="49">
        <v>0.05</v>
      </c>
      <c r="Y2011" s="49">
        <v>3.95</v>
      </c>
      <c r="Z2011" s="49">
        <v>0.13</v>
      </c>
      <c r="AA2011" s="49">
        <v>1.23</v>
      </c>
      <c r="AB2011" s="49">
        <v>3.37</v>
      </c>
      <c r="AC2011" s="49">
        <v>0.06</v>
      </c>
      <c r="AD2011" s="49">
        <v>0.45</v>
      </c>
      <c r="AE2011" s="312"/>
      <c r="AF2011" s="465" t="s">
        <v>1748</v>
      </c>
      <c r="AG2011" s="343">
        <v>30</v>
      </c>
      <c r="AH2011" s="343">
        <v>15</v>
      </c>
      <c r="AI2011" s="343"/>
      <c r="AJ2011" s="343"/>
      <c r="AK2011" s="343"/>
      <c r="AL2011" s="343"/>
      <c r="AM2011" s="343"/>
      <c r="AN2011" s="343"/>
      <c r="AO2011" s="343"/>
      <c r="AP2011" s="343"/>
      <c r="AQ2011" s="343"/>
      <c r="AR2011" s="343"/>
      <c r="AS2011" s="343"/>
      <c r="AT2011" s="343"/>
      <c r="AU2011" s="343"/>
      <c r="AV2011" s="343"/>
      <c r="AW2011" s="343"/>
      <c r="AX2011" s="343"/>
      <c r="AY2011" s="343"/>
      <c r="AZ2011" s="343"/>
      <c r="BA2011" s="343"/>
      <c r="BB2011" s="343"/>
      <c r="BC2011" s="343"/>
      <c r="BD2011" s="343"/>
      <c r="BE2011" s="475"/>
      <c r="BF2011" s="475"/>
      <c r="BG2011" s="475"/>
      <c r="BH2011" s="475"/>
      <c r="BI2011" s="475"/>
      <c r="BJ2011" s="475"/>
      <c r="BK2011" s="475"/>
      <c r="BL2011" s="475"/>
      <c r="BM2011" s="475"/>
      <c r="BN2011" s="475"/>
      <c r="BO2011" s="475"/>
      <c r="BP2011" s="306"/>
      <c r="BQ2011" s="496"/>
      <c r="BR2011" s="496"/>
      <c r="BS2011" s="496"/>
      <c r="BT2011" s="496"/>
      <c r="BU2011" s="496"/>
      <c r="BV2011" s="496"/>
    </row>
    <row r="2012" spans="1:74" s="52" customFormat="1" ht="12.75">
      <c r="A2012" s="45">
        <v>2670.080468178493</v>
      </c>
      <c r="B2012" s="46" t="s">
        <v>360</v>
      </c>
      <c r="C2012" s="47" t="s">
        <v>315</v>
      </c>
      <c r="D2012" s="48">
        <v>57.864273425227402</v>
      </c>
      <c r="E2012" s="49">
        <v>40.157730000000001</v>
      </c>
      <c r="F2012" s="49">
        <v>8.4599999999999995E-2</v>
      </c>
      <c r="G2012" s="49">
        <v>13.82274</v>
      </c>
      <c r="H2012" s="49">
        <v>0.31730000000000003</v>
      </c>
      <c r="I2012" s="49">
        <v>0.2288</v>
      </c>
      <c r="J2012" s="49">
        <v>45.944899999999997</v>
      </c>
      <c r="K2012" s="49">
        <v>0.22389999999999999</v>
      </c>
      <c r="L2012" s="49">
        <v>100.90357</v>
      </c>
      <c r="M2012" s="47"/>
      <c r="N2012" s="50">
        <v>0.99343944344478308</v>
      </c>
      <c r="O2012" s="50">
        <v>1.6546952563599121E-3</v>
      </c>
      <c r="P2012" s="50">
        <v>0.28597125215478375</v>
      </c>
      <c r="Q2012" s="50">
        <v>6.313732943216281E-3</v>
      </c>
      <c r="R2012" s="50">
        <v>4.7941763273579166E-3</v>
      </c>
      <c r="S2012" s="50">
        <v>1.6944084162605046</v>
      </c>
      <c r="T2012" s="50">
        <v>5.9344979589961181E-3</v>
      </c>
      <c r="U2012" s="50">
        <v>2.9945961602175388</v>
      </c>
      <c r="V2012" s="51">
        <v>85.559776404712352</v>
      </c>
      <c r="X2012" s="49">
        <v>0.05</v>
      </c>
      <c r="Y2012" s="49">
        <v>4.21</v>
      </c>
      <c r="Z2012" s="49">
        <v>0.13</v>
      </c>
      <c r="AA2012" s="49">
        <v>1.18</v>
      </c>
      <c r="AB2012" s="49">
        <v>2.94</v>
      </c>
      <c r="AC2012" s="49">
        <v>0.06</v>
      </c>
      <c r="AD2012" s="49">
        <v>0.46</v>
      </c>
      <c r="AE2012" s="312"/>
      <c r="AF2012" s="465" t="s">
        <v>1748</v>
      </c>
      <c r="AG2012" s="343">
        <v>30</v>
      </c>
      <c r="AH2012" s="343">
        <v>15</v>
      </c>
      <c r="AI2012" s="343"/>
      <c r="AJ2012" s="343"/>
      <c r="AK2012" s="343"/>
      <c r="AL2012" s="343"/>
      <c r="AM2012" s="343"/>
      <c r="AN2012" s="343"/>
      <c r="AO2012" s="343"/>
      <c r="AP2012" s="343"/>
      <c r="AQ2012" s="343"/>
      <c r="AR2012" s="343"/>
      <c r="AS2012" s="343"/>
      <c r="AT2012" s="343"/>
      <c r="AU2012" s="343"/>
      <c r="AV2012" s="343"/>
      <c r="AW2012" s="343"/>
      <c r="AX2012" s="343"/>
      <c r="AY2012" s="343"/>
      <c r="AZ2012" s="343"/>
      <c r="BA2012" s="343"/>
      <c r="BB2012" s="343"/>
      <c r="BC2012" s="343"/>
      <c r="BD2012" s="343"/>
      <c r="BE2012" s="475"/>
      <c r="BF2012" s="475"/>
      <c r="BG2012" s="475"/>
      <c r="BH2012" s="475"/>
      <c r="BI2012" s="475"/>
      <c r="BJ2012" s="475"/>
      <c r="BK2012" s="475"/>
      <c r="BL2012" s="475"/>
      <c r="BM2012" s="475"/>
      <c r="BN2012" s="475"/>
      <c r="BO2012" s="475"/>
      <c r="BP2012" s="306"/>
      <c r="BQ2012" s="496"/>
      <c r="BR2012" s="496"/>
      <c r="BS2012" s="496"/>
      <c r="BT2012" s="496"/>
      <c r="BU2012" s="496"/>
      <c r="BV2012" s="496"/>
    </row>
    <row r="2013" spans="1:74" s="52" customFormat="1" ht="12.75">
      <c r="A2013" s="45">
        <v>2670.080468178493</v>
      </c>
      <c r="B2013" s="46" t="s">
        <v>360</v>
      </c>
      <c r="C2013" s="47" t="s">
        <v>315</v>
      </c>
      <c r="D2013" s="48">
        <v>62.686273425227405</v>
      </c>
      <c r="E2013" s="49">
        <v>40.07891</v>
      </c>
      <c r="F2013" s="49">
        <v>9.06E-2</v>
      </c>
      <c r="G2013" s="49">
        <v>13.71701</v>
      </c>
      <c r="H2013" s="49">
        <v>0.35360000000000003</v>
      </c>
      <c r="I2013" s="49">
        <v>0.23039999999999999</v>
      </c>
      <c r="J2013" s="49">
        <v>46.172249999999998</v>
      </c>
      <c r="K2013" s="49">
        <v>0.221</v>
      </c>
      <c r="L2013" s="49">
        <v>100.97717</v>
      </c>
      <c r="M2013" s="47"/>
      <c r="N2013" s="50">
        <v>0.99101425368196439</v>
      </c>
      <c r="O2013" s="50">
        <v>1.7712000341181921E-3</v>
      </c>
      <c r="P2013" s="50">
        <v>0.28364781889645269</v>
      </c>
      <c r="Q2013" s="50">
        <v>7.0326685226132528E-3</v>
      </c>
      <c r="R2013" s="50">
        <v>4.8253877031549262E-3</v>
      </c>
      <c r="S2013" s="50">
        <v>1.7019765937449567</v>
      </c>
      <c r="T2013" s="50">
        <v>5.8548250230710426E-3</v>
      </c>
      <c r="U2013" s="50">
        <v>2.9981299733227975</v>
      </c>
      <c r="V2013" s="51">
        <v>85.714930925978834</v>
      </c>
      <c r="X2013" s="49">
        <v>0.05</v>
      </c>
      <c r="Y2013" s="49">
        <v>3.87</v>
      </c>
      <c r="Z2013" s="49">
        <v>0.13</v>
      </c>
      <c r="AA2013" s="49">
        <v>1.07</v>
      </c>
      <c r="AB2013" s="49">
        <v>3</v>
      </c>
      <c r="AC2013" s="49">
        <v>0.06</v>
      </c>
      <c r="AD2013" s="49">
        <v>0.46</v>
      </c>
      <c r="AE2013" s="312"/>
      <c r="AF2013" s="465" t="s">
        <v>1748</v>
      </c>
      <c r="AG2013" s="343">
        <v>30</v>
      </c>
      <c r="AH2013" s="343">
        <v>15</v>
      </c>
      <c r="AI2013" s="343"/>
      <c r="AJ2013" s="343"/>
      <c r="AK2013" s="343"/>
      <c r="AL2013" s="343"/>
      <c r="AM2013" s="343"/>
      <c r="AN2013" s="343"/>
      <c r="AO2013" s="343"/>
      <c r="AP2013" s="343"/>
      <c r="AQ2013" s="343"/>
      <c r="AR2013" s="343"/>
      <c r="AS2013" s="343"/>
      <c r="AT2013" s="343"/>
      <c r="AU2013" s="343"/>
      <c r="AV2013" s="343"/>
      <c r="AW2013" s="343"/>
      <c r="AX2013" s="343"/>
      <c r="AY2013" s="343"/>
      <c r="AZ2013" s="343"/>
      <c r="BA2013" s="343"/>
      <c r="BB2013" s="343"/>
      <c r="BC2013" s="343"/>
      <c r="BD2013" s="343"/>
      <c r="BE2013" s="475"/>
      <c r="BF2013" s="475"/>
      <c r="BG2013" s="475"/>
      <c r="BH2013" s="475"/>
      <c r="BI2013" s="475"/>
      <c r="BJ2013" s="475"/>
      <c r="BK2013" s="475"/>
      <c r="BL2013" s="475"/>
      <c r="BM2013" s="475"/>
      <c r="BN2013" s="475"/>
      <c r="BO2013" s="475"/>
      <c r="BP2013" s="306"/>
      <c r="BQ2013" s="496"/>
      <c r="BR2013" s="496"/>
      <c r="BS2013" s="496"/>
      <c r="BT2013" s="496"/>
      <c r="BU2013" s="496"/>
      <c r="BV2013" s="496"/>
    </row>
    <row r="2014" spans="1:74" s="52" customFormat="1" ht="12.75">
      <c r="A2014" s="45">
        <v>2670.080468178493</v>
      </c>
      <c r="B2014" s="46" t="s">
        <v>360</v>
      </c>
      <c r="C2014" s="47" t="s">
        <v>315</v>
      </c>
      <c r="D2014" s="48">
        <v>67.508273425227401</v>
      </c>
      <c r="E2014" s="49">
        <v>40.295659999999998</v>
      </c>
      <c r="F2014" s="49">
        <v>8.8900000000000007E-2</v>
      </c>
      <c r="G2014" s="49">
        <v>13.70739</v>
      </c>
      <c r="H2014" s="49">
        <v>0.38550000000000001</v>
      </c>
      <c r="I2014" s="49">
        <v>0.23680000000000001</v>
      </c>
      <c r="J2014" s="49">
        <v>46.063510000000001</v>
      </c>
      <c r="K2014" s="49">
        <v>0.21840000000000001</v>
      </c>
      <c r="L2014" s="49">
        <v>101.11796000000001</v>
      </c>
      <c r="M2014" s="47"/>
      <c r="N2014" s="50">
        <v>0.99457925746995701</v>
      </c>
      <c r="O2014" s="50">
        <v>1.7348354982532988E-3</v>
      </c>
      <c r="P2014" s="50">
        <v>0.28293839622882888</v>
      </c>
      <c r="Q2014" s="50">
        <v>7.6533116550121594E-3</v>
      </c>
      <c r="R2014" s="50">
        <v>4.9504942607249422E-3</v>
      </c>
      <c r="S2014" s="50">
        <v>1.6949102160128078</v>
      </c>
      <c r="T2014" s="50">
        <v>5.7755241686530678E-3</v>
      </c>
      <c r="U2014" s="50">
        <v>2.9949459650861763</v>
      </c>
      <c r="V2014" s="51">
        <v>85.694638382451586</v>
      </c>
      <c r="X2014" s="49">
        <v>0.05</v>
      </c>
      <c r="Y2014" s="49">
        <v>3.99</v>
      </c>
      <c r="Z2014" s="49">
        <v>0.13</v>
      </c>
      <c r="AA2014" s="49">
        <v>0.98</v>
      </c>
      <c r="AB2014" s="49">
        <v>3.07</v>
      </c>
      <c r="AC2014" s="49">
        <v>0.06</v>
      </c>
      <c r="AD2014" s="49">
        <v>0.48</v>
      </c>
      <c r="AE2014" s="312"/>
      <c r="AF2014" s="465" t="s">
        <v>1748</v>
      </c>
      <c r="AG2014" s="343">
        <v>30</v>
      </c>
      <c r="AH2014" s="343">
        <v>15</v>
      </c>
      <c r="AI2014" s="343"/>
      <c r="AJ2014" s="343"/>
      <c r="AK2014" s="343"/>
      <c r="AL2014" s="343"/>
      <c r="AM2014" s="343"/>
      <c r="AN2014" s="343"/>
      <c r="AO2014" s="343"/>
      <c r="AP2014" s="343"/>
      <c r="AQ2014" s="343"/>
      <c r="AR2014" s="343"/>
      <c r="AS2014" s="343"/>
      <c r="AT2014" s="343"/>
      <c r="AU2014" s="343"/>
      <c r="AV2014" s="343"/>
      <c r="AW2014" s="343"/>
      <c r="AX2014" s="343"/>
      <c r="AY2014" s="343"/>
      <c r="AZ2014" s="343"/>
      <c r="BA2014" s="343"/>
      <c r="BB2014" s="343"/>
      <c r="BC2014" s="343"/>
      <c r="BD2014" s="343"/>
      <c r="BE2014" s="475"/>
      <c r="BF2014" s="475"/>
      <c r="BG2014" s="475"/>
      <c r="BH2014" s="475"/>
      <c r="BI2014" s="475"/>
      <c r="BJ2014" s="475"/>
      <c r="BK2014" s="475"/>
      <c r="BL2014" s="475"/>
      <c r="BM2014" s="475"/>
      <c r="BN2014" s="475"/>
      <c r="BO2014" s="475"/>
      <c r="BP2014" s="306"/>
      <c r="BQ2014" s="496"/>
      <c r="BR2014" s="496"/>
      <c r="BS2014" s="496"/>
      <c r="BT2014" s="496"/>
      <c r="BU2014" s="496"/>
      <c r="BV2014" s="496"/>
    </row>
    <row r="2015" spans="1:74" s="52" customFormat="1" ht="12.75">
      <c r="A2015" s="45">
        <v>2670.080468178493</v>
      </c>
      <c r="B2015" s="46" t="s">
        <v>360</v>
      </c>
      <c r="C2015" s="47" t="s">
        <v>315</v>
      </c>
      <c r="D2015" s="48">
        <v>72.330273425227404</v>
      </c>
      <c r="E2015" s="49">
        <v>40.315359999999998</v>
      </c>
      <c r="F2015" s="49">
        <v>7.6600000000000001E-2</v>
      </c>
      <c r="G2015" s="49">
        <v>13.50553</v>
      </c>
      <c r="H2015" s="49">
        <v>0.35570000000000002</v>
      </c>
      <c r="I2015" s="49">
        <v>0.17849999999999999</v>
      </c>
      <c r="J2015" s="49">
        <v>46.201900000000002</v>
      </c>
      <c r="K2015" s="49">
        <v>0.2198</v>
      </c>
      <c r="L2015" s="49">
        <v>100.92059</v>
      </c>
      <c r="M2015" s="47"/>
      <c r="N2015" s="50">
        <v>0.99601199534860552</v>
      </c>
      <c r="O2015" s="50">
        <v>1.496229493649385E-3</v>
      </c>
      <c r="P2015" s="50">
        <v>0.27903690908670226</v>
      </c>
      <c r="Q2015" s="50">
        <v>7.0684108389368339E-3</v>
      </c>
      <c r="R2015" s="50">
        <v>3.7352354807282579E-3</v>
      </c>
      <c r="S2015" s="50">
        <v>1.7016193203396872</v>
      </c>
      <c r="T2015" s="50">
        <v>5.8180756265715124E-3</v>
      </c>
      <c r="U2015" s="50">
        <v>2.9961692433885494</v>
      </c>
      <c r="V2015" s="51">
        <v>85.911896020062358</v>
      </c>
      <c r="X2015" s="49">
        <v>0.05</v>
      </c>
      <c r="Y2015" s="49">
        <v>4.83</v>
      </c>
      <c r="Z2015" s="49">
        <v>0.13</v>
      </c>
      <c r="AA2015" s="49">
        <v>1.07</v>
      </c>
      <c r="AB2015" s="49">
        <v>3.88</v>
      </c>
      <c r="AC2015" s="49">
        <v>0.06</v>
      </c>
      <c r="AD2015" s="49">
        <v>0.46</v>
      </c>
      <c r="AE2015" s="312"/>
      <c r="AF2015" s="465" t="s">
        <v>1748</v>
      </c>
      <c r="AG2015" s="343">
        <v>30</v>
      </c>
      <c r="AH2015" s="343">
        <v>15</v>
      </c>
      <c r="AI2015" s="343"/>
      <c r="AJ2015" s="343"/>
      <c r="AK2015" s="343"/>
      <c r="AL2015" s="343"/>
      <c r="AM2015" s="343"/>
      <c r="AN2015" s="343"/>
      <c r="AO2015" s="343"/>
      <c r="AP2015" s="343"/>
      <c r="AQ2015" s="343"/>
      <c r="AR2015" s="343"/>
      <c r="AS2015" s="343"/>
      <c r="AT2015" s="343"/>
      <c r="AU2015" s="343"/>
      <c r="AV2015" s="343"/>
      <c r="AW2015" s="343"/>
      <c r="AX2015" s="343"/>
      <c r="AY2015" s="343"/>
      <c r="AZ2015" s="343"/>
      <c r="BA2015" s="343"/>
      <c r="BB2015" s="343"/>
      <c r="BC2015" s="343"/>
      <c r="BD2015" s="343"/>
      <c r="BE2015" s="475"/>
      <c r="BF2015" s="475"/>
      <c r="BG2015" s="475"/>
      <c r="BH2015" s="475"/>
      <c r="BI2015" s="475"/>
      <c r="BJ2015" s="475"/>
      <c r="BK2015" s="475"/>
      <c r="BL2015" s="475"/>
      <c r="BM2015" s="475"/>
      <c r="BN2015" s="475"/>
      <c r="BO2015" s="475"/>
      <c r="BP2015" s="306"/>
      <c r="BQ2015" s="496"/>
      <c r="BR2015" s="496"/>
      <c r="BS2015" s="496"/>
      <c r="BT2015" s="496"/>
      <c r="BU2015" s="496"/>
      <c r="BV2015" s="496"/>
    </row>
    <row r="2016" spans="1:74" s="52" customFormat="1" ht="12.75">
      <c r="A2016" s="45">
        <v>2670.080468178493</v>
      </c>
      <c r="B2016" s="46" t="s">
        <v>360</v>
      </c>
      <c r="C2016" s="47" t="s">
        <v>315</v>
      </c>
      <c r="D2016" s="48">
        <v>77.152273425227406</v>
      </c>
      <c r="E2016" s="49">
        <v>40.256250000000001</v>
      </c>
      <c r="F2016" s="49">
        <v>9.1200000000000003E-2</v>
      </c>
      <c r="G2016" s="49">
        <v>13.476699999999999</v>
      </c>
      <c r="H2016" s="49">
        <v>0.35149999999999998</v>
      </c>
      <c r="I2016" s="49">
        <v>0.2112</v>
      </c>
      <c r="J2016" s="49">
        <v>46.12283</v>
      </c>
      <c r="K2016" s="49">
        <v>0.2102</v>
      </c>
      <c r="L2016" s="49">
        <v>100.83328000000002</v>
      </c>
      <c r="M2016" s="47"/>
      <c r="N2016" s="50">
        <v>0.99480059069298954</v>
      </c>
      <c r="O2016" s="50">
        <v>1.781857508166537E-3</v>
      </c>
      <c r="P2016" s="50">
        <v>0.27851094879357269</v>
      </c>
      <c r="Q2016" s="50">
        <v>6.9866974921569966E-3</v>
      </c>
      <c r="R2016" s="50">
        <v>4.4206117230641594E-3</v>
      </c>
      <c r="S2016" s="50">
        <v>1.6991323570974595</v>
      </c>
      <c r="T2016" s="50">
        <v>5.5653576272686814E-3</v>
      </c>
      <c r="U2016" s="50">
        <v>2.9932632610465948</v>
      </c>
      <c r="V2016" s="51">
        <v>85.917028214140529</v>
      </c>
      <c r="X2016" s="49">
        <v>0.05</v>
      </c>
      <c r="Y2016" s="49">
        <v>3.98</v>
      </c>
      <c r="Z2016" s="49">
        <v>0.13</v>
      </c>
      <c r="AA2016" s="49">
        <v>1.08</v>
      </c>
      <c r="AB2016" s="49">
        <v>3.26</v>
      </c>
      <c r="AC2016" s="49">
        <v>0.06</v>
      </c>
      <c r="AD2016" s="49">
        <v>0.48</v>
      </c>
      <c r="AE2016" s="312"/>
      <c r="AF2016" s="465" t="s">
        <v>1748</v>
      </c>
      <c r="AG2016" s="343">
        <v>30</v>
      </c>
      <c r="AH2016" s="343">
        <v>15</v>
      </c>
      <c r="AI2016" s="343"/>
      <c r="AJ2016" s="343"/>
      <c r="AK2016" s="343"/>
      <c r="AL2016" s="343"/>
      <c r="AM2016" s="343"/>
      <c r="AN2016" s="343"/>
      <c r="AO2016" s="343"/>
      <c r="AP2016" s="343"/>
      <c r="AQ2016" s="343"/>
      <c r="AR2016" s="343"/>
      <c r="AS2016" s="343"/>
      <c r="AT2016" s="343"/>
      <c r="AU2016" s="343"/>
      <c r="AV2016" s="343"/>
      <c r="AW2016" s="343"/>
      <c r="AX2016" s="343"/>
      <c r="AY2016" s="343"/>
      <c r="AZ2016" s="343"/>
      <c r="BA2016" s="343"/>
      <c r="BB2016" s="343"/>
      <c r="BC2016" s="343"/>
      <c r="BD2016" s="343"/>
      <c r="BE2016" s="475"/>
      <c r="BF2016" s="475"/>
      <c r="BG2016" s="475"/>
      <c r="BH2016" s="475"/>
      <c r="BI2016" s="475"/>
      <c r="BJ2016" s="475"/>
      <c r="BK2016" s="475"/>
      <c r="BL2016" s="475"/>
      <c r="BM2016" s="475"/>
      <c r="BN2016" s="475"/>
      <c r="BO2016" s="475"/>
      <c r="BP2016" s="306"/>
      <c r="BQ2016" s="496"/>
      <c r="BR2016" s="496"/>
      <c r="BS2016" s="496"/>
      <c r="BT2016" s="496"/>
      <c r="BU2016" s="496"/>
      <c r="BV2016" s="496"/>
    </row>
    <row r="2017" spans="1:74" s="52" customFormat="1" ht="12.75">
      <c r="A2017" s="45">
        <v>2670.080468178493</v>
      </c>
      <c r="B2017" s="46" t="s">
        <v>360</v>
      </c>
      <c r="C2017" s="47" t="s">
        <v>315</v>
      </c>
      <c r="D2017" s="48">
        <v>81.974273425227409</v>
      </c>
      <c r="E2017" s="49">
        <v>40.354770000000002</v>
      </c>
      <c r="F2017" s="49">
        <v>8.4500000000000006E-2</v>
      </c>
      <c r="G2017" s="49">
        <v>13.313280000000001</v>
      </c>
      <c r="H2017" s="49">
        <v>0.35239999999999999</v>
      </c>
      <c r="I2017" s="49">
        <v>0.2072</v>
      </c>
      <c r="J2017" s="49">
        <v>45.984439999999999</v>
      </c>
      <c r="K2017" s="49">
        <v>0.218</v>
      </c>
      <c r="L2017" s="49">
        <v>100.63459</v>
      </c>
      <c r="M2017" s="47"/>
      <c r="N2017" s="50">
        <v>0.99839385597335395</v>
      </c>
      <c r="O2017" s="50">
        <v>1.6528717132226979E-3</v>
      </c>
      <c r="P2017" s="50">
        <v>0.27545336574748769</v>
      </c>
      <c r="Q2017" s="50">
        <v>7.012725110242808E-3</v>
      </c>
      <c r="R2017" s="50">
        <v>4.3419269615661404E-3</v>
      </c>
      <c r="S2017" s="50">
        <v>1.6960024327855414</v>
      </c>
      <c r="T2017" s="50">
        <v>5.7785804558869213E-3</v>
      </c>
      <c r="U2017" s="50">
        <v>2.9907143608769862</v>
      </c>
      <c r="V2017" s="51">
        <v>86.027920790694154</v>
      </c>
      <c r="X2017" s="49">
        <v>0.05</v>
      </c>
      <c r="Y2017" s="49">
        <v>4.34</v>
      </c>
      <c r="Z2017" s="49">
        <v>0.13</v>
      </c>
      <c r="AA2017" s="49">
        <v>1.07</v>
      </c>
      <c r="AB2017" s="49">
        <v>3.27</v>
      </c>
      <c r="AC2017" s="49">
        <v>0.06</v>
      </c>
      <c r="AD2017" s="49">
        <v>0.47</v>
      </c>
      <c r="AE2017" s="312"/>
      <c r="AF2017" s="465" t="s">
        <v>1748</v>
      </c>
      <c r="AG2017" s="343">
        <v>30</v>
      </c>
      <c r="AH2017" s="343">
        <v>15</v>
      </c>
      <c r="AI2017" s="343"/>
      <c r="AJ2017" s="343"/>
      <c r="AK2017" s="343"/>
      <c r="AL2017" s="343"/>
      <c r="AM2017" s="343"/>
      <c r="AN2017" s="343"/>
      <c r="AO2017" s="343"/>
      <c r="AP2017" s="343"/>
      <c r="AQ2017" s="343"/>
      <c r="AR2017" s="343"/>
      <c r="AS2017" s="343"/>
      <c r="AT2017" s="343"/>
      <c r="AU2017" s="343"/>
      <c r="AV2017" s="343"/>
      <c r="AW2017" s="343"/>
      <c r="AX2017" s="343"/>
      <c r="AY2017" s="343"/>
      <c r="AZ2017" s="343"/>
      <c r="BA2017" s="343"/>
      <c r="BB2017" s="343"/>
      <c r="BC2017" s="343"/>
      <c r="BD2017" s="343"/>
      <c r="BE2017" s="475"/>
      <c r="BF2017" s="475"/>
      <c r="BG2017" s="475"/>
      <c r="BH2017" s="475"/>
      <c r="BI2017" s="475"/>
      <c r="BJ2017" s="475"/>
      <c r="BK2017" s="475"/>
      <c r="BL2017" s="475"/>
      <c r="BM2017" s="475"/>
      <c r="BN2017" s="475"/>
      <c r="BO2017" s="475"/>
      <c r="BP2017" s="306"/>
      <c r="BQ2017" s="496"/>
      <c r="BR2017" s="496"/>
      <c r="BS2017" s="496"/>
      <c r="BT2017" s="496"/>
      <c r="BU2017" s="496"/>
      <c r="BV2017" s="496"/>
    </row>
    <row r="2018" spans="1:74" s="52" customFormat="1" ht="12.75">
      <c r="A2018" s="45">
        <v>2670.080468178493</v>
      </c>
      <c r="B2018" s="46" t="s">
        <v>360</v>
      </c>
      <c r="C2018" s="47" t="s">
        <v>315</v>
      </c>
      <c r="D2018" s="48">
        <v>86.796273425227412</v>
      </c>
      <c r="E2018" s="49">
        <v>40.275959999999998</v>
      </c>
      <c r="F2018" s="49">
        <v>7.8299999999999995E-2</v>
      </c>
      <c r="G2018" s="49">
        <v>13.50553</v>
      </c>
      <c r="H2018" s="49">
        <v>0.3755</v>
      </c>
      <c r="I2018" s="49">
        <v>0.21479999999999999</v>
      </c>
      <c r="J2018" s="49">
        <v>46.320520000000002</v>
      </c>
      <c r="K2018" s="49">
        <v>0.20699999999999999</v>
      </c>
      <c r="L2018" s="49">
        <v>101.05131</v>
      </c>
      <c r="M2018" s="47"/>
      <c r="N2018" s="50">
        <v>0.9941213201454856</v>
      </c>
      <c r="O2018" s="50">
        <v>1.5280257189673346E-3</v>
      </c>
      <c r="P2018" s="50">
        <v>0.27877967854116703</v>
      </c>
      <c r="Q2018" s="50">
        <v>7.4549943858198946E-3</v>
      </c>
      <c r="R2018" s="50">
        <v>4.4906944178786899E-3</v>
      </c>
      <c r="S2018" s="50">
        <v>1.7044154361226482</v>
      </c>
      <c r="T2018" s="50">
        <v>5.4742103309604927E-3</v>
      </c>
      <c r="U2018" s="50">
        <v>2.9978134872118605</v>
      </c>
      <c r="V2018" s="51">
        <v>85.942902113873714</v>
      </c>
      <c r="X2018" s="49">
        <v>0.05</v>
      </c>
      <c r="Y2018" s="49">
        <v>4.62</v>
      </c>
      <c r="Z2018" s="49">
        <v>0.13</v>
      </c>
      <c r="AA2018" s="49">
        <v>1.02</v>
      </c>
      <c r="AB2018" s="49">
        <v>3.08</v>
      </c>
      <c r="AC2018" s="49">
        <v>0.06</v>
      </c>
      <c r="AD2018" s="49">
        <v>0.49</v>
      </c>
      <c r="AE2018" s="312"/>
      <c r="AF2018" s="465" t="s">
        <v>1748</v>
      </c>
      <c r="AG2018" s="343">
        <v>30</v>
      </c>
      <c r="AH2018" s="343">
        <v>15</v>
      </c>
      <c r="AI2018" s="343"/>
      <c r="AJ2018" s="343"/>
      <c r="AK2018" s="343"/>
      <c r="AL2018" s="343"/>
      <c r="AM2018" s="343"/>
      <c r="AN2018" s="343"/>
      <c r="AO2018" s="343"/>
      <c r="AP2018" s="343"/>
      <c r="AQ2018" s="343"/>
      <c r="AR2018" s="343"/>
      <c r="AS2018" s="343"/>
      <c r="AT2018" s="343"/>
      <c r="AU2018" s="343"/>
      <c r="AV2018" s="343"/>
      <c r="AW2018" s="343"/>
      <c r="AX2018" s="343"/>
      <c r="AY2018" s="343"/>
      <c r="AZ2018" s="343"/>
      <c r="BA2018" s="343"/>
      <c r="BB2018" s="343"/>
      <c r="BC2018" s="343"/>
      <c r="BD2018" s="343"/>
      <c r="BE2018" s="475"/>
      <c r="BF2018" s="475"/>
      <c r="BG2018" s="475"/>
      <c r="BH2018" s="475"/>
      <c r="BI2018" s="475"/>
      <c r="BJ2018" s="475"/>
      <c r="BK2018" s="475"/>
      <c r="BL2018" s="475"/>
      <c r="BM2018" s="475"/>
      <c r="BN2018" s="475"/>
      <c r="BO2018" s="475"/>
      <c r="BP2018" s="306"/>
      <c r="BQ2018" s="496"/>
      <c r="BR2018" s="496"/>
      <c r="BS2018" s="496"/>
      <c r="BT2018" s="496"/>
      <c r="BU2018" s="496"/>
      <c r="BV2018" s="496"/>
    </row>
    <row r="2019" spans="1:74" s="52" customFormat="1" ht="12.75">
      <c r="A2019" s="45">
        <v>2670.080468178493</v>
      </c>
      <c r="B2019" s="46" t="s">
        <v>360</v>
      </c>
      <c r="C2019" s="47" t="s">
        <v>315</v>
      </c>
      <c r="D2019" s="48">
        <v>91.618273425227414</v>
      </c>
      <c r="E2019" s="49">
        <v>40.187289999999997</v>
      </c>
      <c r="F2019" s="49">
        <v>0.1046</v>
      </c>
      <c r="G2019" s="49">
        <v>13.380570000000001</v>
      </c>
      <c r="H2019" s="49">
        <v>0.3644</v>
      </c>
      <c r="I2019" s="49">
        <v>0.18790000000000001</v>
      </c>
      <c r="J2019" s="49">
        <v>46.350180000000002</v>
      </c>
      <c r="K2019" s="49">
        <v>0.2087</v>
      </c>
      <c r="L2019" s="49">
        <v>100.88003999999998</v>
      </c>
      <c r="M2019" s="47"/>
      <c r="N2019" s="50">
        <v>0.99281829937289057</v>
      </c>
      <c r="O2019" s="50">
        <v>2.0430930766001617E-3</v>
      </c>
      <c r="P2019" s="50">
        <v>0.27644685967819665</v>
      </c>
      <c r="Q2019" s="50">
        <v>7.2410794593886739E-3</v>
      </c>
      <c r="R2019" s="50">
        <v>3.9318194963568467E-3</v>
      </c>
      <c r="S2019" s="50">
        <v>1.7070294870231884</v>
      </c>
      <c r="T2019" s="50">
        <v>5.5240951315295292E-3</v>
      </c>
      <c r="U2019" s="50">
        <v>2.9968757030374484</v>
      </c>
      <c r="V2019" s="51">
        <v>86.062507872204236</v>
      </c>
      <c r="X2019" s="49">
        <v>0.05</v>
      </c>
      <c r="Y2019" s="49">
        <v>3.48</v>
      </c>
      <c r="Z2019" s="49">
        <v>0.13</v>
      </c>
      <c r="AA2019" s="49">
        <v>1.05</v>
      </c>
      <c r="AB2019" s="49">
        <v>3.72</v>
      </c>
      <c r="AC2019" s="49">
        <v>0.06</v>
      </c>
      <c r="AD2019" s="49">
        <v>0.49</v>
      </c>
      <c r="AE2019" s="312"/>
      <c r="AF2019" s="465" t="s">
        <v>1748</v>
      </c>
      <c r="AG2019" s="343">
        <v>30</v>
      </c>
      <c r="AH2019" s="343">
        <v>15</v>
      </c>
      <c r="AI2019" s="343"/>
      <c r="AJ2019" s="343"/>
      <c r="AK2019" s="343"/>
      <c r="AL2019" s="343"/>
      <c r="AM2019" s="343"/>
      <c r="AN2019" s="343"/>
      <c r="AO2019" s="343"/>
      <c r="AP2019" s="343"/>
      <c r="AQ2019" s="343"/>
      <c r="AR2019" s="343"/>
      <c r="AS2019" s="343"/>
      <c r="AT2019" s="343"/>
      <c r="AU2019" s="343"/>
      <c r="AV2019" s="343"/>
      <c r="AW2019" s="343"/>
      <c r="AX2019" s="343"/>
      <c r="AY2019" s="343"/>
      <c r="AZ2019" s="343"/>
      <c r="BA2019" s="343"/>
      <c r="BB2019" s="343"/>
      <c r="BC2019" s="343"/>
      <c r="BD2019" s="343"/>
      <c r="BE2019" s="475"/>
      <c r="BF2019" s="475"/>
      <c r="BG2019" s="475"/>
      <c r="BH2019" s="475"/>
      <c r="BI2019" s="475"/>
      <c r="BJ2019" s="475"/>
      <c r="BK2019" s="475"/>
      <c r="BL2019" s="475"/>
      <c r="BM2019" s="475"/>
      <c r="BN2019" s="475"/>
      <c r="BO2019" s="475"/>
      <c r="BP2019" s="306"/>
      <c r="BQ2019" s="496"/>
      <c r="BR2019" s="496"/>
      <c r="BS2019" s="496"/>
      <c r="BT2019" s="496"/>
      <c r="BU2019" s="496"/>
      <c r="BV2019" s="496"/>
    </row>
    <row r="2020" spans="1:74" s="52" customFormat="1" ht="12.75">
      <c r="A2020" s="45">
        <v>2670.080468178493</v>
      </c>
      <c r="B2020" s="46" t="s">
        <v>360</v>
      </c>
      <c r="C2020" s="47" t="s">
        <v>315</v>
      </c>
      <c r="D2020" s="48">
        <v>96.440273425227417</v>
      </c>
      <c r="E2020" s="49">
        <v>40.207000000000001</v>
      </c>
      <c r="F2020" s="49">
        <v>8.8900000000000007E-2</v>
      </c>
      <c r="G2020" s="49">
        <v>13.34212</v>
      </c>
      <c r="H2020" s="49">
        <v>0.39689999999999998</v>
      </c>
      <c r="I2020" s="49">
        <v>0.1641</v>
      </c>
      <c r="J2020" s="49">
        <v>46.241439999999997</v>
      </c>
      <c r="K2020" s="49">
        <v>0.20830000000000001</v>
      </c>
      <c r="L2020" s="49">
        <v>100.74065999999999</v>
      </c>
      <c r="M2020" s="47"/>
      <c r="N2020" s="50">
        <v>0.9944046333330816</v>
      </c>
      <c r="O2020" s="50">
        <v>1.7383556974044131E-3</v>
      </c>
      <c r="P2020" s="50">
        <v>0.27595756597794519</v>
      </c>
      <c r="Q2020" s="50">
        <v>7.8956240379332073E-3</v>
      </c>
      <c r="R2020" s="50">
        <v>3.4376035530273362E-3</v>
      </c>
      <c r="S2020" s="50">
        <v>1.7049096336797318</v>
      </c>
      <c r="T2020" s="50">
        <v>5.5196099223015346E-3</v>
      </c>
      <c r="U2020" s="50">
        <v>2.995703073362435</v>
      </c>
      <c r="V2020" s="51">
        <v>86.068850752557537</v>
      </c>
      <c r="X2020" s="49">
        <v>0.05</v>
      </c>
      <c r="Y2020" s="49">
        <v>4.1900000000000004</v>
      </c>
      <c r="Z2020" s="49">
        <v>0.13</v>
      </c>
      <c r="AA2020" s="49">
        <v>0.97</v>
      </c>
      <c r="AB2020" s="49">
        <v>3.91</v>
      </c>
      <c r="AC2020" s="49">
        <v>0.06</v>
      </c>
      <c r="AD2020" s="49">
        <v>0.49</v>
      </c>
      <c r="AE2020" s="312"/>
      <c r="AF2020" s="465" t="s">
        <v>1748</v>
      </c>
      <c r="AG2020" s="343">
        <v>30</v>
      </c>
      <c r="AH2020" s="343">
        <v>15</v>
      </c>
      <c r="AI2020" s="343"/>
      <c r="AJ2020" s="343"/>
      <c r="AK2020" s="343"/>
      <c r="AL2020" s="343"/>
      <c r="AM2020" s="343"/>
      <c r="AN2020" s="343"/>
      <c r="AO2020" s="343"/>
      <c r="AP2020" s="343"/>
      <c r="AQ2020" s="343"/>
      <c r="AR2020" s="343"/>
      <c r="AS2020" s="343"/>
      <c r="AT2020" s="343"/>
      <c r="AU2020" s="343"/>
      <c r="AV2020" s="343"/>
      <c r="AW2020" s="343"/>
      <c r="AX2020" s="343"/>
      <c r="AY2020" s="343"/>
      <c r="AZ2020" s="343"/>
      <c r="BA2020" s="343"/>
      <c r="BB2020" s="343"/>
      <c r="BC2020" s="343"/>
      <c r="BD2020" s="343"/>
      <c r="BE2020" s="475"/>
      <c r="BF2020" s="475"/>
      <c r="BG2020" s="475"/>
      <c r="BH2020" s="475"/>
      <c r="BI2020" s="475"/>
      <c r="BJ2020" s="475"/>
      <c r="BK2020" s="475"/>
      <c r="BL2020" s="475"/>
      <c r="BM2020" s="475"/>
      <c r="BN2020" s="475"/>
      <c r="BO2020" s="475"/>
      <c r="BP2020" s="306"/>
      <c r="BQ2020" s="496"/>
      <c r="BR2020" s="496"/>
      <c r="BS2020" s="496"/>
      <c r="BT2020" s="496"/>
      <c r="BU2020" s="496"/>
      <c r="BV2020" s="496"/>
    </row>
    <row r="2021" spans="1:74" s="52" customFormat="1" ht="12.75">
      <c r="A2021" s="45">
        <v>2670.080468178493</v>
      </c>
      <c r="B2021" s="46" t="s">
        <v>360</v>
      </c>
      <c r="C2021" s="47" t="s">
        <v>315</v>
      </c>
      <c r="D2021" s="48">
        <v>101.26227342522742</v>
      </c>
      <c r="E2021" s="49">
        <v>40.256250000000001</v>
      </c>
      <c r="F2021" s="49">
        <v>8.8999999999999996E-2</v>
      </c>
      <c r="G2021" s="49">
        <v>13.255610000000001</v>
      </c>
      <c r="H2021" s="49">
        <v>0.39510000000000001</v>
      </c>
      <c r="I2021" s="49">
        <v>0.23580000000000001</v>
      </c>
      <c r="J2021" s="49">
        <v>46.528100000000002</v>
      </c>
      <c r="K2021" s="49">
        <v>0.20419999999999999</v>
      </c>
      <c r="L2021" s="49">
        <v>101.05716000000001</v>
      </c>
      <c r="M2021" s="47"/>
      <c r="N2021" s="50">
        <v>0.99255381162561807</v>
      </c>
      <c r="O2021" s="50">
        <v>1.7349468178632554E-3</v>
      </c>
      <c r="P2021" s="50">
        <v>0.2733231750204837</v>
      </c>
      <c r="Q2021" s="50">
        <v>7.835589345975941E-3</v>
      </c>
      <c r="R2021" s="50">
        <v>4.9243655565078433E-3</v>
      </c>
      <c r="S2021" s="50">
        <v>1.7101909692620327</v>
      </c>
      <c r="T2021" s="50">
        <v>5.3942880070356929E-3</v>
      </c>
      <c r="U2021" s="50">
        <v>2.997874458518238</v>
      </c>
      <c r="V2021" s="51">
        <v>86.220255811719909</v>
      </c>
      <c r="X2021" s="49">
        <v>0.05</v>
      </c>
      <c r="Y2021" s="49">
        <v>3.97</v>
      </c>
      <c r="Z2021" s="49">
        <v>0.13</v>
      </c>
      <c r="AA2021" s="49">
        <v>0.97</v>
      </c>
      <c r="AB2021" s="49">
        <v>2.86</v>
      </c>
      <c r="AC2021" s="49">
        <v>0.06</v>
      </c>
      <c r="AD2021" s="49">
        <v>0.5</v>
      </c>
      <c r="AE2021" s="312"/>
      <c r="AF2021" s="465" t="s">
        <v>1748</v>
      </c>
      <c r="AG2021" s="343">
        <v>30</v>
      </c>
      <c r="AH2021" s="343">
        <v>15</v>
      </c>
      <c r="AI2021" s="343"/>
      <c r="AJ2021" s="343"/>
      <c r="AK2021" s="343"/>
      <c r="AL2021" s="343"/>
      <c r="AM2021" s="343"/>
      <c r="AN2021" s="343"/>
      <c r="AO2021" s="343"/>
      <c r="AP2021" s="343"/>
      <c r="AQ2021" s="343"/>
      <c r="AR2021" s="343"/>
      <c r="AS2021" s="343"/>
      <c r="AT2021" s="343"/>
      <c r="AU2021" s="343"/>
      <c r="AV2021" s="343"/>
      <c r="AW2021" s="343"/>
      <c r="AX2021" s="343"/>
      <c r="AY2021" s="343"/>
      <c r="AZ2021" s="343"/>
      <c r="BA2021" s="343"/>
      <c r="BB2021" s="343"/>
      <c r="BC2021" s="343"/>
      <c r="BD2021" s="343"/>
      <c r="BE2021" s="475"/>
      <c r="BF2021" s="475"/>
      <c r="BG2021" s="475"/>
      <c r="BH2021" s="475"/>
      <c r="BI2021" s="475"/>
      <c r="BJ2021" s="475"/>
      <c r="BK2021" s="475"/>
      <c r="BL2021" s="475"/>
      <c r="BM2021" s="475"/>
      <c r="BN2021" s="475"/>
      <c r="BO2021" s="475"/>
      <c r="BP2021" s="306"/>
      <c r="BQ2021" s="496"/>
      <c r="BR2021" s="496"/>
      <c r="BS2021" s="496"/>
      <c r="BT2021" s="496"/>
      <c r="BU2021" s="496"/>
      <c r="BV2021" s="496"/>
    </row>
    <row r="2022" spans="1:74" s="52" customFormat="1" ht="12.75">
      <c r="A2022" s="45">
        <v>2670.080468178493</v>
      </c>
      <c r="B2022" s="46" t="s">
        <v>360</v>
      </c>
      <c r="C2022" s="47" t="s">
        <v>315</v>
      </c>
      <c r="D2022" s="48">
        <v>106.08427342522742</v>
      </c>
      <c r="E2022" s="49">
        <v>40.285809999999998</v>
      </c>
      <c r="F2022" s="49">
        <v>7.9600000000000004E-2</v>
      </c>
      <c r="G2022" s="49">
        <v>13.197929999999999</v>
      </c>
      <c r="H2022" s="49">
        <v>0.39439999999999997</v>
      </c>
      <c r="I2022" s="49">
        <v>0.16259999999999999</v>
      </c>
      <c r="J2022" s="49">
        <v>46.310630000000003</v>
      </c>
      <c r="K2022" s="49">
        <v>0.217</v>
      </c>
      <c r="L2022" s="49">
        <v>100.73056999999999</v>
      </c>
      <c r="M2022" s="47"/>
      <c r="N2022" s="50">
        <v>0.99582537974382024</v>
      </c>
      <c r="O2022" s="50">
        <v>1.5556775098306873E-3</v>
      </c>
      <c r="P2022" s="50">
        <v>0.27283049127680509</v>
      </c>
      <c r="Q2022" s="50">
        <v>7.8417300746653137E-3</v>
      </c>
      <c r="R2022" s="50">
        <v>3.4043748298865544E-3</v>
      </c>
      <c r="S2022" s="50">
        <v>1.7065551394938643</v>
      </c>
      <c r="T2022" s="50">
        <v>5.747096265374018E-3</v>
      </c>
      <c r="U2022" s="50">
        <v>2.9953749946825163</v>
      </c>
      <c r="V2022" s="51">
        <v>86.216405381775999</v>
      </c>
      <c r="X2022" s="49">
        <v>0.05</v>
      </c>
      <c r="Y2022" s="49">
        <v>4.59</v>
      </c>
      <c r="Z2022" s="49">
        <v>0.13</v>
      </c>
      <c r="AA2022" s="49">
        <v>0.97</v>
      </c>
      <c r="AB2022" s="49">
        <v>4.24</v>
      </c>
      <c r="AC2022" s="49">
        <v>0.06</v>
      </c>
      <c r="AD2022" s="49">
        <v>0.47</v>
      </c>
      <c r="AE2022" s="312"/>
      <c r="AF2022" s="465" t="s">
        <v>1748</v>
      </c>
      <c r="AG2022" s="343">
        <v>30</v>
      </c>
      <c r="AH2022" s="343">
        <v>15</v>
      </c>
      <c r="AI2022" s="343"/>
      <c r="AJ2022" s="343"/>
      <c r="AK2022" s="343"/>
      <c r="AL2022" s="343"/>
      <c r="AM2022" s="343"/>
      <c r="AN2022" s="343"/>
      <c r="AO2022" s="343"/>
      <c r="AP2022" s="343"/>
      <c r="AQ2022" s="343"/>
      <c r="AR2022" s="343"/>
      <c r="AS2022" s="343"/>
      <c r="AT2022" s="343"/>
      <c r="AU2022" s="343"/>
      <c r="AV2022" s="343"/>
      <c r="AW2022" s="343"/>
      <c r="AX2022" s="343"/>
      <c r="AY2022" s="343"/>
      <c r="AZ2022" s="343"/>
      <c r="BA2022" s="343"/>
      <c r="BB2022" s="343"/>
      <c r="BC2022" s="343"/>
      <c r="BD2022" s="343"/>
      <c r="BE2022" s="475"/>
      <c r="BF2022" s="475"/>
      <c r="BG2022" s="475"/>
      <c r="BH2022" s="475"/>
      <c r="BI2022" s="475"/>
      <c r="BJ2022" s="475"/>
      <c r="BK2022" s="475"/>
      <c r="BL2022" s="475"/>
      <c r="BM2022" s="475"/>
      <c r="BN2022" s="475"/>
      <c r="BO2022" s="475"/>
      <c r="BP2022" s="306"/>
      <c r="BQ2022" s="496"/>
      <c r="BR2022" s="496"/>
      <c r="BS2022" s="496"/>
      <c r="BT2022" s="496"/>
      <c r="BU2022" s="496"/>
      <c r="BV2022" s="496"/>
    </row>
    <row r="2023" spans="1:74" s="52" customFormat="1" ht="12.75">
      <c r="A2023" s="45">
        <v>2670.080468178493</v>
      </c>
      <c r="B2023" s="46" t="s">
        <v>360</v>
      </c>
      <c r="C2023" s="47" t="s">
        <v>315</v>
      </c>
      <c r="D2023" s="48">
        <v>110.90627342522743</v>
      </c>
      <c r="E2023" s="49">
        <v>40.285809999999998</v>
      </c>
      <c r="F2023" s="49">
        <v>0.10929999999999999</v>
      </c>
      <c r="G2023" s="49">
        <v>13.1691</v>
      </c>
      <c r="H2023" s="49">
        <v>0.40100000000000002</v>
      </c>
      <c r="I2023" s="49">
        <v>0.19500000000000001</v>
      </c>
      <c r="J2023" s="49">
        <v>46.547870000000003</v>
      </c>
      <c r="K2023" s="49">
        <v>0.2072</v>
      </c>
      <c r="L2023" s="49">
        <v>100.981079999</v>
      </c>
      <c r="M2023" s="47"/>
      <c r="N2023" s="50">
        <v>0.99366493307216719</v>
      </c>
      <c r="O2023" s="50">
        <v>2.1314906921536822E-3</v>
      </c>
      <c r="P2023" s="50">
        <v>0.27164389748885215</v>
      </c>
      <c r="Q2023" s="50">
        <v>7.9556584251117453E-3</v>
      </c>
      <c r="R2023" s="50">
        <v>4.0738798290594451E-3</v>
      </c>
      <c r="S2023" s="50">
        <v>1.7115761327262462</v>
      </c>
      <c r="T2023" s="50">
        <v>5.4756447233910857E-3</v>
      </c>
      <c r="U2023" s="50">
        <v>2.9980093444439748</v>
      </c>
      <c r="V2023" s="51">
        <v>86.302886550647145</v>
      </c>
      <c r="X2023" s="49">
        <v>0.05</v>
      </c>
      <c r="Y2023" s="49">
        <v>3.28</v>
      </c>
      <c r="Z2023" s="49">
        <v>0.13</v>
      </c>
      <c r="AA2023" s="49">
        <v>0.97</v>
      </c>
      <c r="AB2023" s="49">
        <v>3.55</v>
      </c>
      <c r="AC2023" s="49">
        <v>0.06</v>
      </c>
      <c r="AD2023" s="49">
        <v>0.49</v>
      </c>
      <c r="AE2023" s="312"/>
      <c r="AF2023" s="465" t="s">
        <v>1748</v>
      </c>
      <c r="AG2023" s="343">
        <v>30</v>
      </c>
      <c r="AH2023" s="343">
        <v>15</v>
      </c>
      <c r="AI2023" s="343"/>
      <c r="AJ2023" s="343"/>
      <c r="AK2023" s="343"/>
      <c r="AL2023" s="343"/>
      <c r="AM2023" s="343"/>
      <c r="AN2023" s="343"/>
      <c r="AO2023" s="343"/>
      <c r="AP2023" s="343"/>
      <c r="AQ2023" s="343"/>
      <c r="AR2023" s="343"/>
      <c r="AS2023" s="343"/>
      <c r="AT2023" s="343"/>
      <c r="AU2023" s="343"/>
      <c r="AV2023" s="343"/>
      <c r="AW2023" s="343"/>
      <c r="AX2023" s="343"/>
      <c r="AY2023" s="343"/>
      <c r="AZ2023" s="343"/>
      <c r="BA2023" s="343"/>
      <c r="BB2023" s="343"/>
      <c r="BC2023" s="343"/>
      <c r="BD2023" s="343"/>
      <c r="BE2023" s="475"/>
      <c r="BF2023" s="475"/>
      <c r="BG2023" s="475"/>
      <c r="BH2023" s="475"/>
      <c r="BI2023" s="475"/>
      <c r="BJ2023" s="475"/>
      <c r="BK2023" s="475"/>
      <c r="BL2023" s="475"/>
      <c r="BM2023" s="475"/>
      <c r="BN2023" s="475"/>
      <c r="BO2023" s="475"/>
      <c r="BP2023" s="306"/>
      <c r="BQ2023" s="496"/>
      <c r="BR2023" s="496"/>
      <c r="BS2023" s="496"/>
      <c r="BT2023" s="496"/>
      <c r="BU2023" s="496"/>
      <c r="BV2023" s="496"/>
    </row>
    <row r="2024" spans="1:74" s="52" customFormat="1" ht="12.75">
      <c r="A2024" s="45">
        <v>2670.080468178493</v>
      </c>
      <c r="B2024" s="46" t="s">
        <v>360</v>
      </c>
      <c r="C2024" s="47" t="s">
        <v>315</v>
      </c>
      <c r="D2024" s="48">
        <v>115.72827342522743</v>
      </c>
      <c r="E2024" s="49">
        <v>40.246400000000001</v>
      </c>
      <c r="F2024" s="49">
        <v>6.6199999999999995E-2</v>
      </c>
      <c r="G2024" s="49">
        <v>13.188319999999999</v>
      </c>
      <c r="H2024" s="49">
        <v>0.40379999999999999</v>
      </c>
      <c r="I2024" s="49">
        <v>0.182</v>
      </c>
      <c r="J2024" s="49">
        <v>46.458910000000003</v>
      </c>
      <c r="K2024" s="49">
        <v>0.2046</v>
      </c>
      <c r="L2024" s="49">
        <v>100.85132999999999</v>
      </c>
      <c r="M2024" s="47"/>
      <c r="N2024" s="50">
        <v>0.99392166347308308</v>
      </c>
      <c r="O2024" s="50">
        <v>1.2925832441615978E-3</v>
      </c>
      <c r="P2024" s="50">
        <v>0.27237709748016925</v>
      </c>
      <c r="Q2024" s="50">
        <v>8.0211257378925947E-3</v>
      </c>
      <c r="R2024" s="50">
        <v>3.806994457550211E-3</v>
      </c>
      <c r="S2024" s="50">
        <v>1.7104196578264144</v>
      </c>
      <c r="T2024" s="50">
        <v>5.413627806280746E-3</v>
      </c>
      <c r="U2024" s="50">
        <v>2.9973194445498299</v>
      </c>
      <c r="V2024" s="51">
        <v>86.262984506545976</v>
      </c>
      <c r="X2024" s="49">
        <v>0.05</v>
      </c>
      <c r="Y2024" s="49">
        <v>5.34</v>
      </c>
      <c r="Z2024" s="49">
        <v>0.13</v>
      </c>
      <c r="AA2024" s="49">
        <v>0.94</v>
      </c>
      <c r="AB2024" s="49">
        <v>3.78</v>
      </c>
      <c r="AC2024" s="49">
        <v>0.06</v>
      </c>
      <c r="AD2024" s="49">
        <v>0.5</v>
      </c>
      <c r="AE2024" s="312"/>
      <c r="AF2024" s="465" t="s">
        <v>1748</v>
      </c>
      <c r="AG2024" s="343">
        <v>30</v>
      </c>
      <c r="AH2024" s="343">
        <v>15</v>
      </c>
      <c r="AI2024" s="343"/>
      <c r="AJ2024" s="343"/>
      <c r="AK2024" s="343"/>
      <c r="AL2024" s="343"/>
      <c r="AM2024" s="343"/>
      <c r="AN2024" s="343"/>
      <c r="AO2024" s="343"/>
      <c r="AP2024" s="343"/>
      <c r="AQ2024" s="343"/>
      <c r="AR2024" s="343"/>
      <c r="AS2024" s="343"/>
      <c r="AT2024" s="343"/>
      <c r="AU2024" s="343"/>
      <c r="AV2024" s="343"/>
      <c r="AW2024" s="343"/>
      <c r="AX2024" s="343"/>
      <c r="AY2024" s="343"/>
      <c r="AZ2024" s="343"/>
      <c r="BA2024" s="343"/>
      <c r="BB2024" s="343"/>
      <c r="BC2024" s="343"/>
      <c r="BD2024" s="343"/>
      <c r="BE2024" s="475"/>
      <c r="BF2024" s="475"/>
      <c r="BG2024" s="475"/>
      <c r="BH2024" s="475"/>
      <c r="BI2024" s="475"/>
      <c r="BJ2024" s="475"/>
      <c r="BK2024" s="475"/>
      <c r="BL2024" s="475"/>
      <c r="BM2024" s="475"/>
      <c r="BN2024" s="475"/>
      <c r="BO2024" s="475"/>
      <c r="BP2024" s="306"/>
      <c r="BQ2024" s="496"/>
      <c r="BR2024" s="496"/>
      <c r="BS2024" s="496"/>
      <c r="BT2024" s="496"/>
      <c r="BU2024" s="496"/>
      <c r="BV2024" s="496"/>
    </row>
    <row r="2025" spans="1:74" s="52" customFormat="1" ht="12.75">
      <c r="A2025" s="45">
        <v>2670.080468178493</v>
      </c>
      <c r="B2025" s="46" t="s">
        <v>360</v>
      </c>
      <c r="C2025" s="47" t="s">
        <v>315</v>
      </c>
      <c r="D2025" s="48">
        <v>120.55027342522743</v>
      </c>
      <c r="E2025" s="49">
        <v>40.364629999999998</v>
      </c>
      <c r="F2025" s="49">
        <v>0.1173</v>
      </c>
      <c r="G2025" s="49">
        <v>13.188319999999999</v>
      </c>
      <c r="H2025" s="49">
        <v>0.36570000000000003</v>
      </c>
      <c r="I2025" s="49">
        <v>0.17730000000000001</v>
      </c>
      <c r="J2025" s="49">
        <v>46.389719999999997</v>
      </c>
      <c r="K2025" s="49">
        <v>0.20760000000000001</v>
      </c>
      <c r="L2025" s="49">
        <v>100.92126999999999</v>
      </c>
      <c r="M2025" s="47"/>
      <c r="N2025" s="50">
        <v>0.99505147164187635</v>
      </c>
      <c r="O2025" s="50">
        <v>2.2862198839526601E-3</v>
      </c>
      <c r="P2025" s="50">
        <v>0.27188800041319122</v>
      </c>
      <c r="Q2025" s="50">
        <v>7.2512590944957996E-3</v>
      </c>
      <c r="R2025" s="50">
        <v>3.7020224259056108E-3</v>
      </c>
      <c r="S2025" s="50">
        <v>1.7048056153516533</v>
      </c>
      <c r="T2025" s="50">
        <v>5.4831429328119049E-3</v>
      </c>
      <c r="U2025" s="50">
        <v>2.9921314976926054</v>
      </c>
      <c r="V2025" s="51">
        <v>86.245313980639878</v>
      </c>
      <c r="X2025" s="49">
        <v>0.05</v>
      </c>
      <c r="Y2025" s="49">
        <v>3.15</v>
      </c>
      <c r="Z2025" s="49">
        <v>0.13</v>
      </c>
      <c r="AA2025" s="49">
        <v>1.03</v>
      </c>
      <c r="AB2025" s="49">
        <v>3.69</v>
      </c>
      <c r="AC2025" s="49">
        <v>0.06</v>
      </c>
      <c r="AD2025" s="49">
        <v>0.49</v>
      </c>
      <c r="AE2025" s="312"/>
      <c r="AF2025" s="465" t="s">
        <v>1748</v>
      </c>
      <c r="AG2025" s="343">
        <v>30</v>
      </c>
      <c r="AH2025" s="343">
        <v>15</v>
      </c>
      <c r="AI2025" s="343"/>
      <c r="AJ2025" s="343"/>
      <c r="AK2025" s="343"/>
      <c r="AL2025" s="343"/>
      <c r="AM2025" s="343"/>
      <c r="AN2025" s="343"/>
      <c r="AO2025" s="343"/>
      <c r="AP2025" s="343"/>
      <c r="AQ2025" s="343"/>
      <c r="AR2025" s="343"/>
      <c r="AS2025" s="343"/>
      <c r="AT2025" s="343"/>
      <c r="AU2025" s="343"/>
      <c r="AV2025" s="343"/>
      <c r="AW2025" s="343"/>
      <c r="AX2025" s="343"/>
      <c r="AY2025" s="343"/>
      <c r="AZ2025" s="343"/>
      <c r="BA2025" s="343"/>
      <c r="BB2025" s="343"/>
      <c r="BC2025" s="343"/>
      <c r="BD2025" s="343"/>
      <c r="BE2025" s="475"/>
      <c r="BF2025" s="475"/>
      <c r="BG2025" s="475"/>
      <c r="BH2025" s="475"/>
      <c r="BI2025" s="475"/>
      <c r="BJ2025" s="475"/>
      <c r="BK2025" s="475"/>
      <c r="BL2025" s="475"/>
      <c r="BM2025" s="475"/>
      <c r="BN2025" s="475"/>
      <c r="BO2025" s="475"/>
      <c r="BP2025" s="306"/>
      <c r="BQ2025" s="496"/>
      <c r="BR2025" s="496"/>
      <c r="BS2025" s="496"/>
      <c r="BT2025" s="496"/>
      <c r="BU2025" s="496"/>
      <c r="BV2025" s="496"/>
    </row>
    <row r="2026" spans="1:74" s="52" customFormat="1" ht="12.75">
      <c r="A2026" s="45">
        <v>2670.080468178493</v>
      </c>
      <c r="B2026" s="46" t="s">
        <v>360</v>
      </c>
      <c r="C2026" s="47" t="s">
        <v>315</v>
      </c>
      <c r="D2026" s="48">
        <v>125.37227342522743</v>
      </c>
      <c r="E2026" s="49">
        <v>40.404029999999999</v>
      </c>
      <c r="F2026" s="49">
        <v>0.10299999999999999</v>
      </c>
      <c r="G2026" s="49">
        <v>13.1691</v>
      </c>
      <c r="H2026" s="49">
        <v>0.38619999999999999</v>
      </c>
      <c r="I2026" s="49">
        <v>0.23200000000000001</v>
      </c>
      <c r="J2026" s="49">
        <v>46.369950000000003</v>
      </c>
      <c r="K2026" s="49">
        <v>0.20599999999999999</v>
      </c>
      <c r="L2026" s="49">
        <v>101.01698</v>
      </c>
      <c r="M2026" s="47"/>
      <c r="N2026" s="50">
        <v>0.99502276821262337</v>
      </c>
      <c r="O2026" s="50">
        <v>2.0054921819428846E-3</v>
      </c>
      <c r="P2026" s="50">
        <v>0.27121919527330768</v>
      </c>
      <c r="Q2026" s="50">
        <v>7.650053905028275E-3</v>
      </c>
      <c r="R2026" s="50">
        <v>4.8392945592730463E-3</v>
      </c>
      <c r="S2026" s="50">
        <v>1.7023682335568258</v>
      </c>
      <c r="T2026" s="50">
        <v>5.4354211677003555E-3</v>
      </c>
      <c r="U2026" s="50">
        <v>2.9908001681669663</v>
      </c>
      <c r="V2026" s="51">
        <v>86.257553564066029</v>
      </c>
      <c r="X2026" s="49">
        <v>0.05</v>
      </c>
      <c r="Y2026" s="49">
        <v>3.59</v>
      </c>
      <c r="Z2026" s="49">
        <v>0.13</v>
      </c>
      <c r="AA2026" s="49">
        <v>0.98</v>
      </c>
      <c r="AB2026" s="49">
        <v>2.98</v>
      </c>
      <c r="AC2026" s="49">
        <v>0.06</v>
      </c>
      <c r="AD2026" s="49">
        <v>0.49</v>
      </c>
      <c r="AE2026" s="312"/>
      <c r="AF2026" s="465" t="s">
        <v>1748</v>
      </c>
      <c r="AG2026" s="343">
        <v>30</v>
      </c>
      <c r="AH2026" s="343">
        <v>15</v>
      </c>
      <c r="AI2026" s="343"/>
      <c r="AJ2026" s="343"/>
      <c r="AK2026" s="343"/>
      <c r="AL2026" s="343"/>
      <c r="AM2026" s="343"/>
      <c r="AN2026" s="343"/>
      <c r="AO2026" s="343"/>
      <c r="AP2026" s="343"/>
      <c r="AQ2026" s="343"/>
      <c r="AR2026" s="343"/>
      <c r="AS2026" s="343"/>
      <c r="AT2026" s="343"/>
      <c r="AU2026" s="343"/>
      <c r="AV2026" s="343"/>
      <c r="AW2026" s="343"/>
      <c r="AX2026" s="343"/>
      <c r="AY2026" s="343"/>
      <c r="AZ2026" s="343"/>
      <c r="BA2026" s="343"/>
      <c r="BB2026" s="343"/>
      <c r="BC2026" s="343"/>
      <c r="BD2026" s="343"/>
      <c r="BE2026" s="475"/>
      <c r="BF2026" s="475"/>
      <c r="BG2026" s="475"/>
      <c r="BH2026" s="475"/>
      <c r="BI2026" s="475"/>
      <c r="BJ2026" s="475"/>
      <c r="BK2026" s="475"/>
      <c r="BL2026" s="475"/>
      <c r="BM2026" s="475"/>
      <c r="BN2026" s="475"/>
      <c r="BO2026" s="475"/>
      <c r="BP2026" s="306"/>
      <c r="BQ2026" s="496"/>
      <c r="BR2026" s="496"/>
      <c r="BS2026" s="496"/>
      <c r="BT2026" s="496"/>
      <c r="BU2026" s="496"/>
      <c r="BV2026" s="496"/>
    </row>
    <row r="2027" spans="1:74" s="52" customFormat="1" ht="12.75">
      <c r="A2027" s="45">
        <v>2670.080468178493</v>
      </c>
      <c r="B2027" s="46" t="s">
        <v>360</v>
      </c>
      <c r="C2027" s="47" t="s">
        <v>315</v>
      </c>
      <c r="D2027" s="48">
        <v>130.19427342522744</v>
      </c>
      <c r="E2027" s="49">
        <v>40.443440000000002</v>
      </c>
      <c r="F2027" s="49">
        <v>0.12939999999999999</v>
      </c>
      <c r="G2027" s="49">
        <v>13.197929999999999</v>
      </c>
      <c r="H2027" s="49">
        <v>0.39450000000000002</v>
      </c>
      <c r="I2027" s="49">
        <v>0.17330000000000001</v>
      </c>
      <c r="J2027" s="49">
        <v>46.369950000000003</v>
      </c>
      <c r="K2027" s="49">
        <v>0.20319999999999999</v>
      </c>
      <c r="L2027" s="49">
        <v>101.01841999999999</v>
      </c>
      <c r="M2027" s="47"/>
      <c r="N2027" s="50">
        <v>0.99624097217683971</v>
      </c>
      <c r="O2027" s="50">
        <v>2.5201477433678598E-3</v>
      </c>
      <c r="P2027" s="50">
        <v>0.27188054085508079</v>
      </c>
      <c r="Q2027" s="50">
        <v>7.8164078194243175E-3</v>
      </c>
      <c r="R2027" s="50">
        <v>3.6157684633281728E-3</v>
      </c>
      <c r="S2027" s="50">
        <v>1.7027915398217439</v>
      </c>
      <c r="T2027" s="50">
        <v>5.3628748430807937E-3</v>
      </c>
      <c r="U2027" s="50">
        <v>2.9921717743293184</v>
      </c>
      <c r="V2027" s="51">
        <v>86.231610629654881</v>
      </c>
      <c r="X2027" s="49">
        <v>0.05</v>
      </c>
      <c r="Y2027" s="49">
        <v>2.86</v>
      </c>
      <c r="Z2027" s="49">
        <v>0.13</v>
      </c>
      <c r="AA2027" s="49">
        <v>0.96</v>
      </c>
      <c r="AB2027" s="49">
        <v>3.71</v>
      </c>
      <c r="AC2027" s="49">
        <v>0.06</v>
      </c>
      <c r="AD2027" s="49">
        <v>0.5</v>
      </c>
      <c r="AE2027" s="312"/>
      <c r="AF2027" s="465" t="s">
        <v>1748</v>
      </c>
      <c r="AG2027" s="343">
        <v>30</v>
      </c>
      <c r="AH2027" s="343">
        <v>15</v>
      </c>
      <c r="AI2027" s="343"/>
      <c r="AJ2027" s="343"/>
      <c r="AK2027" s="343"/>
      <c r="AL2027" s="343"/>
      <c r="AM2027" s="343"/>
      <c r="AN2027" s="343"/>
      <c r="AO2027" s="343"/>
      <c r="AP2027" s="343"/>
      <c r="AQ2027" s="343"/>
      <c r="AR2027" s="343"/>
      <c r="AS2027" s="343"/>
      <c r="AT2027" s="343"/>
      <c r="AU2027" s="343"/>
      <c r="AV2027" s="343"/>
      <c r="AW2027" s="343"/>
      <c r="AX2027" s="343"/>
      <c r="AY2027" s="343"/>
      <c r="AZ2027" s="343"/>
      <c r="BA2027" s="343"/>
      <c r="BB2027" s="343"/>
      <c r="BC2027" s="343"/>
      <c r="BD2027" s="343"/>
      <c r="BE2027" s="475"/>
      <c r="BF2027" s="475"/>
      <c r="BG2027" s="475"/>
      <c r="BH2027" s="475"/>
      <c r="BI2027" s="475"/>
      <c r="BJ2027" s="475"/>
      <c r="BK2027" s="475"/>
      <c r="BL2027" s="475"/>
      <c r="BM2027" s="475"/>
      <c r="BN2027" s="475"/>
      <c r="BO2027" s="475"/>
      <c r="BP2027" s="306"/>
      <c r="BQ2027" s="496"/>
      <c r="BR2027" s="496"/>
      <c r="BS2027" s="496"/>
      <c r="BT2027" s="496"/>
      <c r="BU2027" s="496"/>
      <c r="BV2027" s="496"/>
    </row>
    <row r="2028" spans="1:74" s="52" customFormat="1" ht="12.75">
      <c r="A2028" s="45"/>
      <c r="B2028" s="46"/>
      <c r="C2028" s="47"/>
      <c r="D2028" s="48"/>
      <c r="E2028" s="49"/>
      <c r="F2028" s="49"/>
      <c r="G2028" s="49"/>
      <c r="H2028" s="49"/>
      <c r="I2028" s="49"/>
      <c r="J2028" s="49"/>
      <c r="K2028" s="49"/>
      <c r="L2028" s="49"/>
      <c r="M2028" s="47"/>
      <c r="N2028" s="50"/>
      <c r="O2028" s="50"/>
      <c r="P2028" s="50"/>
      <c r="Q2028" s="50"/>
      <c r="R2028" s="50"/>
      <c r="S2028" s="50"/>
      <c r="T2028" s="50"/>
      <c r="U2028" s="50"/>
      <c r="V2028" s="51"/>
      <c r="AE2028" s="312"/>
      <c r="AF2028" s="312"/>
      <c r="AG2028" s="312"/>
      <c r="AH2028" s="312"/>
      <c r="AI2028" s="312"/>
      <c r="AJ2028" s="312"/>
      <c r="AK2028" s="312"/>
      <c r="AL2028" s="312"/>
      <c r="AM2028" s="312"/>
      <c r="AN2028" s="312"/>
      <c r="AO2028" s="312"/>
      <c r="AP2028" s="312"/>
      <c r="AQ2028" s="312"/>
      <c r="AR2028" s="312"/>
      <c r="AS2028" s="312"/>
      <c r="AT2028" s="312"/>
      <c r="AU2028" s="312"/>
      <c r="AV2028" s="312"/>
      <c r="AW2028" s="312"/>
      <c r="AX2028" s="312"/>
      <c r="AY2028" s="312"/>
      <c r="AZ2028" s="312"/>
      <c r="BA2028" s="312"/>
      <c r="BB2028" s="312"/>
      <c r="BC2028" s="312"/>
      <c r="BD2028" s="312"/>
      <c r="BE2028" s="306"/>
      <c r="BF2028" s="306"/>
      <c r="BG2028" s="306"/>
      <c r="BH2028" s="306"/>
      <c r="BI2028" s="306"/>
      <c r="BJ2028" s="306"/>
      <c r="BK2028" s="306"/>
      <c r="BL2028" s="306"/>
      <c r="BM2028" s="306"/>
      <c r="BN2028" s="306"/>
      <c r="BO2028" s="306"/>
      <c r="BP2028" s="306"/>
      <c r="BQ2028" s="496"/>
      <c r="BR2028" s="496"/>
      <c r="BS2028" s="496"/>
      <c r="BT2028" s="496"/>
      <c r="BU2028" s="496"/>
      <c r="BV2028" s="496"/>
    </row>
    <row r="2029" spans="1:74" s="52" customFormat="1" ht="12.75">
      <c r="A2029" s="45">
        <v>2670.080468178493</v>
      </c>
      <c r="B2029" s="46" t="s">
        <v>360</v>
      </c>
      <c r="C2029" s="47" t="s">
        <v>361</v>
      </c>
      <c r="D2029" s="48">
        <v>0</v>
      </c>
      <c r="E2029" s="49">
        <v>39.055700000000002</v>
      </c>
      <c r="F2029" s="49">
        <v>1.993E-3</v>
      </c>
      <c r="G2029" s="49">
        <v>18.372800000000002</v>
      </c>
      <c r="H2029" s="49">
        <v>0.17255999999999999</v>
      </c>
      <c r="I2029" s="49">
        <v>0.236234</v>
      </c>
      <c r="J2029" s="49">
        <v>41.817</v>
      </c>
      <c r="K2029" s="49">
        <v>0.29805199999999998</v>
      </c>
      <c r="L2029" s="49">
        <v>99.973835999999991</v>
      </c>
      <c r="M2029" s="47"/>
      <c r="N2029" s="50">
        <v>0.99792603252378176</v>
      </c>
      <c r="O2029" s="50">
        <v>4.0262120072645188E-5</v>
      </c>
      <c r="P2029" s="50">
        <v>0.39259545488005615</v>
      </c>
      <c r="Q2029" s="50">
        <v>3.5464835553009181E-3</v>
      </c>
      <c r="R2029" s="50">
        <v>5.1126029797005706E-3</v>
      </c>
      <c r="S2029" s="50">
        <v>1.5928517034121612</v>
      </c>
      <c r="T2029" s="50">
        <v>8.1595012593013022E-3</v>
      </c>
      <c r="U2029" s="50">
        <v>3.000819174898941</v>
      </c>
      <c r="V2029" s="51">
        <v>80.226345826410864</v>
      </c>
      <c r="X2029" s="49">
        <v>0.21446799999999999</v>
      </c>
      <c r="Y2029" s="49">
        <v>825.93899999999996</v>
      </c>
      <c r="Z2029" s="49">
        <v>0.42590499999999998</v>
      </c>
      <c r="AA2029" s="49">
        <v>12.198600000000001</v>
      </c>
      <c r="AB2029" s="49">
        <v>6.1838699999999998</v>
      </c>
      <c r="AC2029" s="49">
        <v>0.18536900000000001</v>
      </c>
      <c r="AD2029" s="49">
        <v>4.2629900000000003</v>
      </c>
      <c r="AE2029" s="312"/>
      <c r="AF2029" s="343" t="s">
        <v>432</v>
      </c>
      <c r="AG2029" s="343">
        <v>30</v>
      </c>
      <c r="AH2029" s="343">
        <v>15</v>
      </c>
      <c r="AI2029" s="343"/>
      <c r="AJ2029" s="343"/>
      <c r="AK2029" s="343"/>
      <c r="AL2029" s="343"/>
      <c r="AM2029" s="343"/>
      <c r="AN2029" s="343"/>
      <c r="AO2029" s="343"/>
      <c r="AP2029" s="343"/>
      <c r="AQ2029" s="343"/>
      <c r="AR2029" s="343"/>
      <c r="AS2029" s="343"/>
      <c r="AT2029" s="343"/>
      <c r="AU2029" s="343"/>
      <c r="AV2029" s="343"/>
      <c r="AW2029" s="343"/>
      <c r="AX2029" s="343"/>
      <c r="AY2029" s="343"/>
      <c r="AZ2029" s="343"/>
      <c r="BA2029" s="343"/>
      <c r="BB2029" s="343"/>
      <c r="BC2029" s="343"/>
      <c r="BD2029" s="343"/>
      <c r="BE2029" s="475"/>
      <c r="BF2029" s="475"/>
      <c r="BG2029" s="475"/>
      <c r="BH2029" s="475"/>
      <c r="BI2029" s="475"/>
      <c r="BJ2029" s="475"/>
      <c r="BK2029" s="475"/>
      <c r="BL2029" s="475"/>
      <c r="BM2029" s="475"/>
      <c r="BN2029" s="475"/>
      <c r="BO2029" s="475"/>
      <c r="BP2029" s="306"/>
      <c r="BQ2029" s="496"/>
      <c r="BR2029" s="496"/>
      <c r="BS2029" s="496"/>
      <c r="BT2029" s="496"/>
      <c r="BU2029" s="496"/>
      <c r="BV2029" s="496"/>
    </row>
    <row r="2030" spans="1:74" s="52" customFormat="1" ht="12.75">
      <c r="A2030" s="45">
        <v>2670.080468178493</v>
      </c>
      <c r="B2030" s="46" t="s">
        <v>360</v>
      </c>
      <c r="C2030" s="47" t="s">
        <v>361</v>
      </c>
      <c r="D2030" s="48">
        <v>4.9497474683059783</v>
      </c>
      <c r="E2030" s="49">
        <v>39.222700000000003</v>
      </c>
      <c r="F2030" s="49">
        <v>6.3482999999999998E-2</v>
      </c>
      <c r="G2030" s="49">
        <v>17.405799999999999</v>
      </c>
      <c r="H2030" s="49">
        <v>0.22505900000000001</v>
      </c>
      <c r="I2030" s="49">
        <v>0.25723499999999999</v>
      </c>
      <c r="J2030" s="49">
        <v>42.5488</v>
      </c>
      <c r="K2030" s="49">
        <v>0.25553199999999998</v>
      </c>
      <c r="L2030" s="49">
        <v>100.014867</v>
      </c>
      <c r="M2030" s="47"/>
      <c r="N2030" s="50">
        <v>0.99687074161774958</v>
      </c>
      <c r="O2030" s="50">
        <v>1.2756578923800329E-3</v>
      </c>
      <c r="P2030" s="50">
        <v>0.36995708286902518</v>
      </c>
      <c r="Q2030" s="50">
        <v>4.600887780488205E-3</v>
      </c>
      <c r="R2030" s="50">
        <v>5.5375436422036364E-3</v>
      </c>
      <c r="S2030" s="50">
        <v>1.6121194775584471</v>
      </c>
      <c r="T2030" s="50">
        <v>6.9583185207335802E-3</v>
      </c>
      <c r="U2030" s="50">
        <v>2.9984057874531809</v>
      </c>
      <c r="V2030" s="51">
        <v>81.334874229619231</v>
      </c>
      <c r="X2030" s="49">
        <v>0.21402299999999999</v>
      </c>
      <c r="Y2030" s="49">
        <v>26.260300000000001</v>
      </c>
      <c r="Z2030" s="49">
        <v>0.437778</v>
      </c>
      <c r="AA2030" s="49">
        <v>9.4521099999999993</v>
      </c>
      <c r="AB2030" s="49">
        <v>5.6121100000000004</v>
      </c>
      <c r="AC2030" s="49">
        <v>0.183197</v>
      </c>
      <c r="AD2030" s="49">
        <v>4.8191699999999997</v>
      </c>
      <c r="AE2030" s="312"/>
      <c r="AF2030" s="343" t="s">
        <v>432</v>
      </c>
      <c r="AG2030" s="343">
        <v>30</v>
      </c>
      <c r="AH2030" s="343">
        <v>15</v>
      </c>
      <c r="AI2030" s="343"/>
      <c r="AJ2030" s="343"/>
      <c r="AK2030" s="343"/>
      <c r="AL2030" s="343"/>
      <c r="AM2030" s="343"/>
      <c r="AN2030" s="343"/>
      <c r="AO2030" s="343"/>
      <c r="AP2030" s="343"/>
      <c r="AQ2030" s="343"/>
      <c r="AR2030" s="343"/>
      <c r="AS2030" s="343"/>
      <c r="AT2030" s="343"/>
      <c r="AU2030" s="343"/>
      <c r="AV2030" s="343"/>
      <c r="AW2030" s="343"/>
      <c r="AX2030" s="343"/>
      <c r="AY2030" s="343"/>
      <c r="AZ2030" s="343"/>
      <c r="BA2030" s="343"/>
      <c r="BB2030" s="343"/>
      <c r="BC2030" s="343"/>
      <c r="BD2030" s="343"/>
      <c r="BE2030" s="475"/>
      <c r="BF2030" s="475"/>
      <c r="BG2030" s="475"/>
      <c r="BH2030" s="475"/>
      <c r="BI2030" s="475"/>
      <c r="BJ2030" s="475"/>
      <c r="BK2030" s="475"/>
      <c r="BL2030" s="475"/>
      <c r="BM2030" s="475"/>
      <c r="BN2030" s="475"/>
      <c r="BO2030" s="475"/>
      <c r="BP2030" s="306"/>
      <c r="BQ2030" s="496"/>
      <c r="BR2030" s="496"/>
      <c r="BS2030" s="496"/>
      <c r="BT2030" s="496"/>
      <c r="BU2030" s="496"/>
      <c r="BV2030" s="496"/>
    </row>
    <row r="2031" spans="1:74" s="52" customFormat="1" ht="12.75">
      <c r="A2031" s="45">
        <v>2670.080468178493</v>
      </c>
      <c r="B2031" s="46" t="s">
        <v>360</v>
      </c>
      <c r="C2031" s="47" t="s">
        <v>361</v>
      </c>
      <c r="D2031" s="48">
        <v>9.8497474683059778</v>
      </c>
      <c r="E2031" s="49">
        <v>39.294600000000003</v>
      </c>
      <c r="F2031" s="49">
        <v>3.6752E-2</v>
      </c>
      <c r="G2031" s="49">
        <v>17.098299999999998</v>
      </c>
      <c r="H2031" s="49">
        <v>0.23225399999999999</v>
      </c>
      <c r="I2031" s="49">
        <v>0.21668299999999999</v>
      </c>
      <c r="J2031" s="49">
        <v>42.898699999999998</v>
      </c>
      <c r="K2031" s="49">
        <v>0.26632800000000001</v>
      </c>
      <c r="L2031" s="49">
        <v>100.07326300000001</v>
      </c>
      <c r="M2031" s="47"/>
      <c r="N2031" s="50">
        <v>0.99676970922191288</v>
      </c>
      <c r="O2031" s="50">
        <v>7.3708632254245647E-4</v>
      </c>
      <c r="P2031" s="50">
        <v>0.36271948513663355</v>
      </c>
      <c r="Q2031" s="50">
        <v>4.7388073600157067E-3</v>
      </c>
      <c r="R2031" s="50">
        <v>4.6555665439330313E-3</v>
      </c>
      <c r="S2031" s="50">
        <v>1.6222382478789878</v>
      </c>
      <c r="T2031" s="50">
        <v>7.2382975958049716E-3</v>
      </c>
      <c r="U2031" s="50">
        <v>2.999983506084221</v>
      </c>
      <c r="V2031" s="51">
        <v>81.726588979525701</v>
      </c>
      <c r="X2031" s="49">
        <v>0.21385999999999999</v>
      </c>
      <c r="Y2031" s="49">
        <v>42.562899999999999</v>
      </c>
      <c r="Z2031" s="49">
        <v>0.44203500000000001</v>
      </c>
      <c r="AA2031" s="49">
        <v>9.1313999999999993</v>
      </c>
      <c r="AB2031" s="49">
        <v>6.5126099999999996</v>
      </c>
      <c r="AC2031" s="49">
        <v>0.18217800000000001</v>
      </c>
      <c r="AD2031" s="49">
        <v>4.58385</v>
      </c>
      <c r="AE2031" s="312"/>
      <c r="AF2031" s="343" t="s">
        <v>432</v>
      </c>
      <c r="AG2031" s="343">
        <v>30</v>
      </c>
      <c r="AH2031" s="343">
        <v>15</v>
      </c>
      <c r="AI2031" s="343"/>
      <c r="AJ2031" s="343"/>
      <c r="AK2031" s="343"/>
      <c r="AL2031" s="343"/>
      <c r="AM2031" s="343"/>
      <c r="AN2031" s="343"/>
      <c r="AO2031" s="343"/>
      <c r="AP2031" s="343"/>
      <c r="AQ2031" s="343"/>
      <c r="AR2031" s="343"/>
      <c r="AS2031" s="343"/>
      <c r="AT2031" s="343"/>
      <c r="AU2031" s="343"/>
      <c r="AV2031" s="343"/>
      <c r="AW2031" s="343"/>
      <c r="AX2031" s="343"/>
      <c r="AY2031" s="343"/>
      <c r="AZ2031" s="343"/>
      <c r="BA2031" s="343"/>
      <c r="BB2031" s="343"/>
      <c r="BC2031" s="343"/>
      <c r="BD2031" s="343"/>
      <c r="BE2031" s="475"/>
      <c r="BF2031" s="475"/>
      <c r="BG2031" s="475"/>
      <c r="BH2031" s="475"/>
      <c r="BI2031" s="475"/>
      <c r="BJ2031" s="475"/>
      <c r="BK2031" s="475"/>
      <c r="BL2031" s="475"/>
      <c r="BM2031" s="475"/>
      <c r="BN2031" s="475"/>
      <c r="BO2031" s="475"/>
      <c r="BP2031" s="306"/>
      <c r="BQ2031" s="496"/>
      <c r="BR2031" s="496"/>
      <c r="BS2031" s="496"/>
      <c r="BT2031" s="496"/>
      <c r="BU2031" s="496"/>
      <c r="BV2031" s="496"/>
    </row>
    <row r="2032" spans="1:74" s="52" customFormat="1" ht="12.75">
      <c r="A2032" s="45">
        <v>2670.080468178493</v>
      </c>
      <c r="B2032" s="46" t="s">
        <v>360</v>
      </c>
      <c r="C2032" s="47" t="s">
        <v>361</v>
      </c>
      <c r="D2032" s="48">
        <v>14.749747468305978</v>
      </c>
      <c r="E2032" s="49">
        <v>39.383200000000002</v>
      </c>
      <c r="F2032" s="49">
        <v>4.6191999999999997E-2</v>
      </c>
      <c r="G2032" s="49">
        <v>16.865500000000001</v>
      </c>
      <c r="H2032" s="49">
        <v>0.26605899999999999</v>
      </c>
      <c r="I2032" s="49">
        <v>0.23755200000000001</v>
      </c>
      <c r="J2032" s="49">
        <v>43.2164</v>
      </c>
      <c r="K2032" s="49">
        <v>0.24876999999999999</v>
      </c>
      <c r="L2032" s="49">
        <v>100.290296</v>
      </c>
      <c r="M2032" s="47"/>
      <c r="N2032" s="50">
        <v>0.99589799280349689</v>
      </c>
      <c r="O2032" s="50">
        <v>9.2351943150723644E-4</v>
      </c>
      <c r="P2032" s="50">
        <v>0.35666383181123279</v>
      </c>
      <c r="Q2032" s="50">
        <v>5.4116001849002409E-3</v>
      </c>
      <c r="R2032" s="50">
        <v>5.0880138701673268E-3</v>
      </c>
      <c r="S2032" s="50">
        <v>1.6291496831088412</v>
      </c>
      <c r="T2032" s="50">
        <v>6.73999399748847E-3</v>
      </c>
      <c r="U2032" s="50">
        <v>3.000668079582919</v>
      </c>
      <c r="V2032" s="51">
        <v>82.039409585467155</v>
      </c>
      <c r="X2032" s="49">
        <v>0.21374199999999999</v>
      </c>
      <c r="Y2032" s="49">
        <v>34.504100000000001</v>
      </c>
      <c r="Z2032" s="49">
        <v>0.44511099999999998</v>
      </c>
      <c r="AA2032" s="49">
        <v>8.1068300000000004</v>
      </c>
      <c r="AB2032" s="49">
        <v>6.1037699999999999</v>
      </c>
      <c r="AC2032" s="49">
        <v>0.181453</v>
      </c>
      <c r="AD2032" s="49">
        <v>4.9252700000000003</v>
      </c>
      <c r="AE2032" s="312"/>
      <c r="AF2032" s="343" t="s">
        <v>432</v>
      </c>
      <c r="AG2032" s="343">
        <v>30</v>
      </c>
      <c r="AH2032" s="343">
        <v>15</v>
      </c>
      <c r="AI2032" s="343"/>
      <c r="AJ2032" s="343"/>
      <c r="AK2032" s="343"/>
      <c r="AL2032" s="343"/>
      <c r="AM2032" s="343"/>
      <c r="AN2032" s="343"/>
      <c r="AO2032" s="343"/>
      <c r="AP2032" s="343"/>
      <c r="AQ2032" s="343"/>
      <c r="AR2032" s="343"/>
      <c r="AS2032" s="343"/>
      <c r="AT2032" s="343"/>
      <c r="AU2032" s="343"/>
      <c r="AV2032" s="343"/>
      <c r="AW2032" s="343"/>
      <c r="AX2032" s="343"/>
      <c r="AY2032" s="343"/>
      <c r="AZ2032" s="343"/>
      <c r="BA2032" s="343"/>
      <c r="BB2032" s="343"/>
      <c r="BC2032" s="343"/>
      <c r="BD2032" s="343"/>
      <c r="BE2032" s="475"/>
      <c r="BF2032" s="475"/>
      <c r="BG2032" s="475"/>
      <c r="BH2032" s="475"/>
      <c r="BI2032" s="475"/>
      <c r="BJ2032" s="475"/>
      <c r="BK2032" s="475"/>
      <c r="BL2032" s="475"/>
      <c r="BM2032" s="475"/>
      <c r="BN2032" s="475"/>
      <c r="BO2032" s="475"/>
      <c r="BP2032" s="306"/>
      <c r="BQ2032" s="496"/>
      <c r="BR2032" s="496"/>
      <c r="BS2032" s="496"/>
      <c r="BT2032" s="496"/>
      <c r="BU2032" s="496"/>
      <c r="BV2032" s="496"/>
    </row>
    <row r="2033" spans="1:74" s="52" customFormat="1" ht="12.75">
      <c r="A2033" s="45">
        <v>2670.080468178493</v>
      </c>
      <c r="B2033" s="46" t="s">
        <v>360</v>
      </c>
      <c r="C2033" s="47" t="s">
        <v>361</v>
      </c>
      <c r="D2033" s="48">
        <v>19.649747468305979</v>
      </c>
      <c r="E2033" s="49">
        <v>39.394799999999996</v>
      </c>
      <c r="F2033" s="49">
        <v>4.8104000000000001E-2</v>
      </c>
      <c r="G2033" s="49">
        <v>16.717199999999998</v>
      </c>
      <c r="H2033" s="49">
        <v>0.25971100000000003</v>
      </c>
      <c r="I2033" s="49">
        <v>0.23772799999999999</v>
      </c>
      <c r="J2033" s="49">
        <v>43.2166</v>
      </c>
      <c r="K2033" s="49">
        <v>0.24568599999999999</v>
      </c>
      <c r="L2033" s="49">
        <v>100.150783</v>
      </c>
      <c r="M2033" s="47"/>
      <c r="N2033" s="50">
        <v>0.99675174177886239</v>
      </c>
      <c r="O2033" s="50">
        <v>9.6228720034431789E-4</v>
      </c>
      <c r="P2033" s="50">
        <v>0.35372653145683125</v>
      </c>
      <c r="Q2033" s="50">
        <v>5.2854545190127809E-3</v>
      </c>
      <c r="R2033" s="50">
        <v>5.0946479541962636E-3</v>
      </c>
      <c r="S2033" s="50">
        <v>1.6300737179578877</v>
      </c>
      <c r="T2033" s="50">
        <v>6.6601829700121224E-3</v>
      </c>
      <c r="U2033" s="50">
        <v>2.9994776038315809</v>
      </c>
      <c r="V2033" s="51">
        <v>82.169246547821984</v>
      </c>
      <c r="X2033" s="49">
        <v>0.213614</v>
      </c>
      <c r="Y2033" s="49">
        <v>32.7577</v>
      </c>
      <c r="Z2033" s="49">
        <v>0.44711299999999998</v>
      </c>
      <c r="AA2033" s="49">
        <v>8.5939499999999995</v>
      </c>
      <c r="AB2033" s="49">
        <v>6.0056799999999999</v>
      </c>
      <c r="AC2033" s="49">
        <v>0.181256</v>
      </c>
      <c r="AD2033" s="49">
        <v>4.9654499999999997</v>
      </c>
      <c r="AE2033" s="312"/>
      <c r="AF2033" s="343" t="s">
        <v>432</v>
      </c>
      <c r="AG2033" s="343">
        <v>30</v>
      </c>
      <c r="AH2033" s="343">
        <v>15</v>
      </c>
      <c r="AI2033" s="343"/>
      <c r="AJ2033" s="343"/>
      <c r="AK2033" s="343"/>
      <c r="AL2033" s="343"/>
      <c r="AM2033" s="343"/>
      <c r="AN2033" s="343"/>
      <c r="AO2033" s="343"/>
      <c r="AP2033" s="343"/>
      <c r="AQ2033" s="343"/>
      <c r="AR2033" s="343"/>
      <c r="AS2033" s="343"/>
      <c r="AT2033" s="343"/>
      <c r="AU2033" s="343"/>
      <c r="AV2033" s="343"/>
      <c r="AW2033" s="343"/>
      <c r="AX2033" s="343"/>
      <c r="AY2033" s="343"/>
      <c r="AZ2033" s="343"/>
      <c r="BA2033" s="343"/>
      <c r="BB2033" s="343"/>
      <c r="BC2033" s="343"/>
      <c r="BD2033" s="343"/>
      <c r="BE2033" s="475"/>
      <c r="BF2033" s="475"/>
      <c r="BG2033" s="475"/>
      <c r="BH2033" s="475"/>
      <c r="BI2033" s="475"/>
      <c r="BJ2033" s="475"/>
      <c r="BK2033" s="475"/>
      <c r="BL2033" s="475"/>
      <c r="BM2033" s="475"/>
      <c r="BN2033" s="475"/>
      <c r="BO2033" s="475"/>
      <c r="BP2033" s="306"/>
      <c r="BQ2033" s="496"/>
      <c r="BR2033" s="496"/>
      <c r="BS2033" s="496"/>
      <c r="BT2033" s="496"/>
      <c r="BU2033" s="496"/>
      <c r="BV2033" s="496"/>
    </row>
    <row r="2034" spans="1:74" s="52" customFormat="1" ht="12.75">
      <c r="A2034" s="45">
        <v>2670.080468178493</v>
      </c>
      <c r="B2034" s="46" t="s">
        <v>360</v>
      </c>
      <c r="C2034" s="47" t="s">
        <v>361</v>
      </c>
      <c r="D2034" s="48">
        <v>24.549747468305981</v>
      </c>
      <c r="E2034" s="49">
        <v>39.292099999999998</v>
      </c>
      <c r="F2034" s="49">
        <v>4.4958999999999999E-2</v>
      </c>
      <c r="G2034" s="49">
        <v>16.718</v>
      </c>
      <c r="H2034" s="49">
        <v>0.28625499999999998</v>
      </c>
      <c r="I2034" s="49">
        <v>0.237758</v>
      </c>
      <c r="J2034" s="49">
        <v>43.112400000000001</v>
      </c>
      <c r="K2034" s="49">
        <v>0.24868100000000001</v>
      </c>
      <c r="L2034" s="49">
        <v>99.956177999999994</v>
      </c>
      <c r="M2034" s="47"/>
      <c r="N2034" s="50">
        <v>0.99664801371996559</v>
      </c>
      <c r="O2034" s="50">
        <v>9.0163055897211138E-4</v>
      </c>
      <c r="P2034" s="50">
        <v>0.35463114951645824</v>
      </c>
      <c r="Q2034" s="50">
        <v>5.8402782455518071E-3</v>
      </c>
      <c r="R2034" s="50">
        <v>5.1080770905247083E-3</v>
      </c>
      <c r="S2034" s="50">
        <v>1.6302241050319151</v>
      </c>
      <c r="T2034" s="50">
        <v>6.7582899052929125E-3</v>
      </c>
      <c r="U2034" s="50">
        <v>3.0005906044331501</v>
      </c>
      <c r="V2034" s="51">
        <v>82.133148061864603</v>
      </c>
      <c r="X2034" s="49">
        <v>0.21393300000000001</v>
      </c>
      <c r="Y2034" s="49">
        <v>35.713000000000001</v>
      </c>
      <c r="Z2034" s="49">
        <v>0.44713599999999998</v>
      </c>
      <c r="AA2034" s="49">
        <v>7.6480899999999998</v>
      </c>
      <c r="AB2034" s="49">
        <v>6.0480999999999998</v>
      </c>
      <c r="AC2034" s="49">
        <v>0.18155199999999999</v>
      </c>
      <c r="AD2034" s="49">
        <v>4.9440200000000001</v>
      </c>
      <c r="AE2034" s="312"/>
      <c r="AF2034" s="343" t="s">
        <v>432</v>
      </c>
      <c r="AG2034" s="343">
        <v>30</v>
      </c>
      <c r="AH2034" s="343">
        <v>15</v>
      </c>
      <c r="AI2034" s="343"/>
      <c r="AJ2034" s="343"/>
      <c r="AK2034" s="343"/>
      <c r="AL2034" s="343"/>
      <c r="AM2034" s="343"/>
      <c r="AN2034" s="343"/>
      <c r="AO2034" s="343"/>
      <c r="AP2034" s="343"/>
      <c r="AQ2034" s="343"/>
      <c r="AR2034" s="343"/>
      <c r="AS2034" s="343"/>
      <c r="AT2034" s="343"/>
      <c r="AU2034" s="343"/>
      <c r="AV2034" s="343"/>
      <c r="AW2034" s="343"/>
      <c r="AX2034" s="343"/>
      <c r="AY2034" s="343"/>
      <c r="AZ2034" s="343"/>
      <c r="BA2034" s="343"/>
      <c r="BB2034" s="343"/>
      <c r="BC2034" s="343"/>
      <c r="BD2034" s="343"/>
      <c r="BE2034" s="475"/>
      <c r="BF2034" s="475"/>
      <c r="BG2034" s="475"/>
      <c r="BH2034" s="475"/>
      <c r="BI2034" s="475"/>
      <c r="BJ2034" s="475"/>
      <c r="BK2034" s="475"/>
      <c r="BL2034" s="475"/>
      <c r="BM2034" s="475"/>
      <c r="BN2034" s="475"/>
      <c r="BO2034" s="475"/>
      <c r="BP2034" s="306"/>
      <c r="BQ2034" s="496"/>
      <c r="BR2034" s="496"/>
      <c r="BS2034" s="496"/>
      <c r="BT2034" s="496"/>
      <c r="BU2034" s="496"/>
      <c r="BV2034" s="496"/>
    </row>
    <row r="2035" spans="1:74" s="52" customFormat="1" ht="12.75">
      <c r="A2035" s="45">
        <v>2670.080468178493</v>
      </c>
      <c r="B2035" s="46" t="s">
        <v>360</v>
      </c>
      <c r="C2035" s="47" t="s">
        <v>361</v>
      </c>
      <c r="D2035" s="48">
        <v>29.449747468305979</v>
      </c>
      <c r="E2035" s="49">
        <v>39.342199999999998</v>
      </c>
      <c r="F2035" s="49">
        <v>3.3092999999999997E-2</v>
      </c>
      <c r="G2035" s="49">
        <v>16.691500000000001</v>
      </c>
      <c r="H2035" s="49">
        <v>0.30357899999999999</v>
      </c>
      <c r="I2035" s="49">
        <v>0.23944299999999999</v>
      </c>
      <c r="J2035" s="49">
        <v>43.3249</v>
      </c>
      <c r="K2035" s="49">
        <v>0.26247999999999999</v>
      </c>
      <c r="L2035" s="49">
        <v>100.24166699999999</v>
      </c>
      <c r="M2035" s="47"/>
      <c r="N2035" s="50">
        <v>0.99478107191627241</v>
      </c>
      <c r="O2035" s="50">
        <v>6.6157704165910206E-4</v>
      </c>
      <c r="P2035" s="50">
        <v>0.35295572624343446</v>
      </c>
      <c r="Q2035" s="50">
        <v>6.1742539718701184E-3</v>
      </c>
      <c r="R2035" s="50">
        <v>5.1281031910237222E-3</v>
      </c>
      <c r="S2035" s="50">
        <v>1.6331082994038197</v>
      </c>
      <c r="T2035" s="50">
        <v>7.1108699540585515E-3</v>
      </c>
      <c r="U2035" s="50">
        <v>3.0012451924815617</v>
      </c>
      <c r="V2035" s="51">
        <v>82.22838127645926</v>
      </c>
      <c r="X2035" s="49">
        <v>0.21387100000000001</v>
      </c>
      <c r="Y2035" s="49">
        <v>47.010199999999998</v>
      </c>
      <c r="Z2035" s="49">
        <v>0.44750499999999999</v>
      </c>
      <c r="AA2035" s="49">
        <v>7.39391</v>
      </c>
      <c r="AB2035" s="49">
        <v>5.9235600000000002</v>
      </c>
      <c r="AC2035" s="49">
        <v>0.18107400000000001</v>
      </c>
      <c r="AD2035" s="49">
        <v>4.67753</v>
      </c>
      <c r="AE2035" s="312"/>
      <c r="AF2035" s="343" t="s">
        <v>432</v>
      </c>
      <c r="AG2035" s="343">
        <v>30</v>
      </c>
      <c r="AH2035" s="343">
        <v>15</v>
      </c>
      <c r="AI2035" s="343"/>
      <c r="AJ2035" s="343"/>
      <c r="AK2035" s="343"/>
      <c r="AL2035" s="343"/>
      <c r="AM2035" s="343"/>
      <c r="AN2035" s="343"/>
      <c r="AO2035" s="343"/>
      <c r="AP2035" s="343"/>
      <c r="AQ2035" s="343"/>
      <c r="AR2035" s="343"/>
      <c r="AS2035" s="343"/>
      <c r="AT2035" s="343"/>
      <c r="AU2035" s="343"/>
      <c r="AV2035" s="343"/>
      <c r="AW2035" s="343"/>
      <c r="AX2035" s="343"/>
      <c r="AY2035" s="343"/>
      <c r="AZ2035" s="343"/>
      <c r="BA2035" s="343"/>
      <c r="BB2035" s="343"/>
      <c r="BC2035" s="343"/>
      <c r="BD2035" s="343"/>
      <c r="BE2035" s="475"/>
      <c r="BF2035" s="475"/>
      <c r="BG2035" s="475"/>
      <c r="BH2035" s="475"/>
      <c r="BI2035" s="475"/>
      <c r="BJ2035" s="475"/>
      <c r="BK2035" s="475"/>
      <c r="BL2035" s="475"/>
      <c r="BM2035" s="475"/>
      <c r="BN2035" s="475"/>
      <c r="BO2035" s="475"/>
      <c r="BP2035" s="306"/>
      <c r="BQ2035" s="496"/>
      <c r="BR2035" s="496"/>
      <c r="BS2035" s="496"/>
      <c r="BT2035" s="496"/>
      <c r="BU2035" s="496"/>
      <c r="BV2035" s="496"/>
    </row>
    <row r="2036" spans="1:74" s="52" customFormat="1" ht="12.75">
      <c r="A2036" s="45">
        <v>2670.080468178493</v>
      </c>
      <c r="B2036" s="46" t="s">
        <v>360</v>
      </c>
      <c r="C2036" s="47" t="s">
        <v>361</v>
      </c>
      <c r="D2036" s="48">
        <v>34.349747468305978</v>
      </c>
      <c r="E2036" s="49">
        <v>39.154200000000003</v>
      </c>
      <c r="F2036" s="49">
        <v>-2.64E-3</v>
      </c>
      <c r="G2036" s="49">
        <v>16.721</v>
      </c>
      <c r="H2036" s="49">
        <v>0.29475299999999999</v>
      </c>
      <c r="I2036" s="49">
        <v>0.20577799999999999</v>
      </c>
      <c r="J2036" s="49">
        <v>43.310600000000001</v>
      </c>
      <c r="K2036" s="49">
        <v>0.24082899999999999</v>
      </c>
      <c r="L2036" s="49">
        <v>99.95471400000001</v>
      </c>
      <c r="M2036" s="47"/>
      <c r="N2036" s="50">
        <v>0.99358673050090196</v>
      </c>
      <c r="O2036" s="50">
        <v>-5.2967170044982486E-5</v>
      </c>
      <c r="P2036" s="50">
        <v>0.35485070207138958</v>
      </c>
      <c r="Q2036" s="50">
        <v>6.0163009744788861E-3</v>
      </c>
      <c r="R2036" s="50">
        <v>4.4229508068162008E-3</v>
      </c>
      <c r="S2036" s="50">
        <v>1.6384386104005464</v>
      </c>
      <c r="T2036" s="50">
        <v>6.5477766632780748E-3</v>
      </c>
      <c r="U2036" s="50">
        <v>3.0047131374446399</v>
      </c>
      <c r="V2036" s="51">
        <v>82.197732168075049</v>
      </c>
      <c r="X2036" s="49">
        <v>0.214388</v>
      </c>
      <c r="Y2036" s="49">
        <v>-586.98</v>
      </c>
      <c r="Z2036" s="49">
        <v>0.44719300000000001</v>
      </c>
      <c r="AA2036" s="49">
        <v>7.6485500000000002</v>
      </c>
      <c r="AB2036" s="49">
        <v>6.9165299999999998</v>
      </c>
      <c r="AC2036" s="49">
        <v>0.181113</v>
      </c>
      <c r="AD2036" s="49">
        <v>5.0499200000000002</v>
      </c>
      <c r="AE2036" s="312"/>
      <c r="AF2036" s="343" t="s">
        <v>432</v>
      </c>
      <c r="AG2036" s="343">
        <v>30</v>
      </c>
      <c r="AH2036" s="343">
        <v>15</v>
      </c>
      <c r="AI2036" s="343"/>
      <c r="AJ2036" s="343"/>
      <c r="AK2036" s="343"/>
      <c r="AL2036" s="343"/>
      <c r="AM2036" s="343"/>
      <c r="AN2036" s="343"/>
      <c r="AO2036" s="343"/>
      <c r="AP2036" s="343"/>
      <c r="AQ2036" s="343"/>
      <c r="AR2036" s="343"/>
      <c r="AS2036" s="343"/>
      <c r="AT2036" s="343"/>
      <c r="AU2036" s="343"/>
      <c r="AV2036" s="343"/>
      <c r="AW2036" s="343"/>
      <c r="AX2036" s="343"/>
      <c r="AY2036" s="343"/>
      <c r="AZ2036" s="343"/>
      <c r="BA2036" s="343"/>
      <c r="BB2036" s="343"/>
      <c r="BC2036" s="343"/>
      <c r="BD2036" s="343"/>
      <c r="BE2036" s="475"/>
      <c r="BF2036" s="475"/>
      <c r="BG2036" s="475"/>
      <c r="BH2036" s="475"/>
      <c r="BI2036" s="475"/>
      <c r="BJ2036" s="475"/>
      <c r="BK2036" s="475"/>
      <c r="BL2036" s="475"/>
      <c r="BM2036" s="475"/>
      <c r="BN2036" s="475"/>
      <c r="BO2036" s="475"/>
      <c r="BP2036" s="306"/>
      <c r="BQ2036" s="496"/>
      <c r="BR2036" s="496"/>
      <c r="BS2036" s="496"/>
      <c r="BT2036" s="496"/>
      <c r="BU2036" s="496"/>
      <c r="BV2036" s="496"/>
    </row>
    <row r="2037" spans="1:74" s="52" customFormat="1" ht="12.75">
      <c r="A2037" s="45">
        <v>2670.080468178493</v>
      </c>
      <c r="B2037" s="46" t="s">
        <v>360</v>
      </c>
      <c r="C2037" s="47" t="s">
        <v>361</v>
      </c>
      <c r="D2037" s="48">
        <v>39.249747468305976</v>
      </c>
      <c r="E2037" s="49">
        <v>39.317399999999999</v>
      </c>
      <c r="F2037" s="49">
        <v>3.2648000000000003E-2</v>
      </c>
      <c r="G2037" s="49">
        <v>16.875499999999999</v>
      </c>
      <c r="H2037" s="49">
        <v>0.31985599999999997</v>
      </c>
      <c r="I2037" s="49">
        <v>0.224741</v>
      </c>
      <c r="J2037" s="49">
        <v>43.219900000000003</v>
      </c>
      <c r="K2037" s="49">
        <v>0.23363999999999999</v>
      </c>
      <c r="L2037" s="49">
        <v>100.25082999999999</v>
      </c>
      <c r="M2037" s="47"/>
      <c r="N2037" s="50">
        <v>0.99506500728118275</v>
      </c>
      <c r="O2037" s="50">
        <v>6.5327894308156551E-4</v>
      </c>
      <c r="P2037" s="50">
        <v>0.35717356324434518</v>
      </c>
      <c r="Q2037" s="50">
        <v>6.5112602982120371E-3</v>
      </c>
      <c r="R2037" s="50">
        <v>4.817644073876289E-3</v>
      </c>
      <c r="S2037" s="50">
        <v>1.6306432850064938</v>
      </c>
      <c r="T2037" s="50">
        <v>6.3353630621256259E-3</v>
      </c>
      <c r="U2037" s="50">
        <v>3.0020090795504295</v>
      </c>
      <c r="V2037" s="51">
        <v>82.031867595918769</v>
      </c>
      <c r="X2037" s="49">
        <v>0.21388399999999999</v>
      </c>
      <c r="Y2037" s="49">
        <v>47.741500000000002</v>
      </c>
      <c r="Z2037" s="49">
        <v>0.44476599999999999</v>
      </c>
      <c r="AA2037" s="49">
        <v>7.0222100000000003</v>
      </c>
      <c r="AB2037" s="49">
        <v>6.3327099999999996</v>
      </c>
      <c r="AC2037" s="49">
        <v>0.18140700000000001</v>
      </c>
      <c r="AD2037" s="49">
        <v>5.1394900000000003</v>
      </c>
      <c r="AE2037" s="312"/>
      <c r="AF2037" s="343" t="s">
        <v>432</v>
      </c>
      <c r="AG2037" s="343">
        <v>30</v>
      </c>
      <c r="AH2037" s="343">
        <v>15</v>
      </c>
      <c r="AI2037" s="343"/>
      <c r="AJ2037" s="343"/>
      <c r="AK2037" s="343"/>
      <c r="AL2037" s="343"/>
      <c r="AM2037" s="343"/>
      <c r="AN2037" s="343"/>
      <c r="AO2037" s="343"/>
      <c r="AP2037" s="343"/>
      <c r="AQ2037" s="343"/>
      <c r="AR2037" s="343"/>
      <c r="AS2037" s="343"/>
      <c r="AT2037" s="343"/>
      <c r="AU2037" s="343"/>
      <c r="AV2037" s="343"/>
      <c r="AW2037" s="343"/>
      <c r="AX2037" s="343"/>
      <c r="AY2037" s="343"/>
      <c r="AZ2037" s="343"/>
      <c r="BA2037" s="343"/>
      <c r="BB2037" s="343"/>
      <c r="BC2037" s="343"/>
      <c r="BD2037" s="343"/>
      <c r="BE2037" s="475"/>
      <c r="BF2037" s="475"/>
      <c r="BG2037" s="475"/>
      <c r="BH2037" s="475"/>
      <c r="BI2037" s="475"/>
      <c r="BJ2037" s="475"/>
      <c r="BK2037" s="475"/>
      <c r="BL2037" s="475"/>
      <c r="BM2037" s="475"/>
      <c r="BN2037" s="475"/>
      <c r="BO2037" s="475"/>
      <c r="BP2037" s="306"/>
      <c r="BQ2037" s="496"/>
      <c r="BR2037" s="496"/>
      <c r="BS2037" s="496"/>
      <c r="BT2037" s="496"/>
      <c r="BU2037" s="496"/>
      <c r="BV2037" s="496"/>
    </row>
    <row r="2038" spans="1:74" s="52" customFormat="1" ht="12.75">
      <c r="A2038" s="45">
        <v>2670.080468178493</v>
      </c>
      <c r="B2038" s="46" t="s">
        <v>360</v>
      </c>
      <c r="C2038" s="47" t="s">
        <v>361</v>
      </c>
      <c r="D2038" s="48">
        <v>44.149747468305975</v>
      </c>
      <c r="E2038" s="49">
        <v>39.398000000000003</v>
      </c>
      <c r="F2038" s="49">
        <v>2.5283E-2</v>
      </c>
      <c r="G2038" s="49">
        <v>16.7986</v>
      </c>
      <c r="H2038" s="49">
        <v>0.26140600000000003</v>
      </c>
      <c r="I2038" s="49">
        <v>0.21687400000000001</v>
      </c>
      <c r="J2038" s="49">
        <v>43.124699999999997</v>
      </c>
      <c r="K2038" s="49">
        <v>0.24881700000000001</v>
      </c>
      <c r="L2038" s="49">
        <v>100.100459</v>
      </c>
      <c r="M2038" s="47"/>
      <c r="N2038" s="50">
        <v>0.99774380357086379</v>
      </c>
      <c r="O2038" s="50">
        <v>5.0623117100183747E-4</v>
      </c>
      <c r="P2038" s="50">
        <v>0.35577378687837041</v>
      </c>
      <c r="Q2038" s="50">
        <v>5.3248123489501083E-3</v>
      </c>
      <c r="R2038" s="50">
        <v>4.6519827139621757E-3</v>
      </c>
      <c r="S2038" s="50">
        <v>1.6280940753220765</v>
      </c>
      <c r="T2038" s="50">
        <v>6.7512246624460157E-3</v>
      </c>
      <c r="U2038" s="50">
        <v>2.9996451891408245</v>
      </c>
      <c r="V2038" s="51">
        <v>82.066659092720187</v>
      </c>
      <c r="X2038" s="49">
        <v>0.21369299999999999</v>
      </c>
      <c r="Y2038" s="49">
        <v>63.000799999999998</v>
      </c>
      <c r="Z2038" s="49">
        <v>0.44622099999999998</v>
      </c>
      <c r="AA2038" s="49">
        <v>8.5447000000000006</v>
      </c>
      <c r="AB2038" s="49">
        <v>6.4289500000000004</v>
      </c>
      <c r="AC2038" s="49">
        <v>0.18158199999999999</v>
      </c>
      <c r="AD2038" s="49">
        <v>4.9306200000000002</v>
      </c>
      <c r="AE2038" s="312"/>
      <c r="AF2038" s="343" t="s">
        <v>432</v>
      </c>
      <c r="AG2038" s="343">
        <v>30</v>
      </c>
      <c r="AH2038" s="343">
        <v>15</v>
      </c>
      <c r="AI2038" s="343"/>
      <c r="AJ2038" s="343"/>
      <c r="AK2038" s="343"/>
      <c r="AL2038" s="343"/>
      <c r="AM2038" s="343"/>
      <c r="AN2038" s="343"/>
      <c r="AO2038" s="343"/>
      <c r="AP2038" s="343"/>
      <c r="AQ2038" s="343"/>
      <c r="AR2038" s="343"/>
      <c r="AS2038" s="343"/>
      <c r="AT2038" s="343"/>
      <c r="AU2038" s="343"/>
      <c r="AV2038" s="343"/>
      <c r="AW2038" s="343"/>
      <c r="AX2038" s="343"/>
      <c r="AY2038" s="343"/>
      <c r="AZ2038" s="343"/>
      <c r="BA2038" s="343"/>
      <c r="BB2038" s="343"/>
      <c r="BC2038" s="343"/>
      <c r="BD2038" s="343"/>
      <c r="BE2038" s="475"/>
      <c r="BF2038" s="475"/>
      <c r="BG2038" s="475"/>
      <c r="BH2038" s="475"/>
      <c r="BI2038" s="475"/>
      <c r="BJ2038" s="475"/>
      <c r="BK2038" s="475"/>
      <c r="BL2038" s="475"/>
      <c r="BM2038" s="475"/>
      <c r="BN2038" s="475"/>
      <c r="BO2038" s="475"/>
      <c r="BP2038" s="306"/>
      <c r="BQ2038" s="496"/>
      <c r="BR2038" s="496"/>
      <c r="BS2038" s="496"/>
      <c r="BT2038" s="496"/>
      <c r="BU2038" s="496"/>
      <c r="BV2038" s="496"/>
    </row>
    <row r="2039" spans="1:74" s="52" customFormat="1" ht="12.75">
      <c r="A2039" s="45">
        <v>2670.080468178493</v>
      </c>
      <c r="B2039" s="46" t="s">
        <v>360</v>
      </c>
      <c r="C2039" s="47" t="s">
        <v>361</v>
      </c>
      <c r="D2039" s="48">
        <v>49.049747468305974</v>
      </c>
      <c r="E2039" s="49">
        <v>39.400799999999997</v>
      </c>
      <c r="F2039" s="49">
        <v>3.1028E-2</v>
      </c>
      <c r="G2039" s="49">
        <v>16.6828</v>
      </c>
      <c r="H2039" s="49">
        <v>0.344476</v>
      </c>
      <c r="I2039" s="49">
        <v>0.23543500000000001</v>
      </c>
      <c r="J2039" s="49">
        <v>43.132899999999999</v>
      </c>
      <c r="K2039" s="49">
        <v>0.23619899999999999</v>
      </c>
      <c r="L2039" s="49">
        <v>100.09159299999999</v>
      </c>
      <c r="M2039" s="47"/>
      <c r="N2039" s="50">
        <v>0.99776552862361456</v>
      </c>
      <c r="O2039" s="50">
        <v>6.2123033377934993E-4</v>
      </c>
      <c r="P2039" s="50">
        <v>0.35330386873243019</v>
      </c>
      <c r="Q2039" s="50">
        <v>7.0165935136670618E-3</v>
      </c>
      <c r="R2039" s="50">
        <v>5.0498702647951751E-3</v>
      </c>
      <c r="S2039" s="50">
        <v>1.6283233841717328</v>
      </c>
      <c r="T2039" s="50">
        <v>6.4085408615778402E-3</v>
      </c>
      <c r="U2039" s="50">
        <v>2.9993233479040069</v>
      </c>
      <c r="V2039" s="51">
        <v>82.171022919943809</v>
      </c>
      <c r="X2039" s="49">
        <v>0.213614</v>
      </c>
      <c r="Y2039" s="49">
        <v>51.7639</v>
      </c>
      <c r="Z2039" s="49">
        <v>0.447994</v>
      </c>
      <c r="AA2039" s="49">
        <v>6.4179000000000004</v>
      </c>
      <c r="AB2039" s="49">
        <v>6.0853900000000003</v>
      </c>
      <c r="AC2039" s="49">
        <v>0.18153900000000001</v>
      </c>
      <c r="AD2039" s="49">
        <v>5.0526400000000002</v>
      </c>
      <c r="AE2039" s="312"/>
      <c r="AF2039" s="343" t="s">
        <v>432</v>
      </c>
      <c r="AG2039" s="343">
        <v>30</v>
      </c>
      <c r="AH2039" s="343">
        <v>15</v>
      </c>
      <c r="AI2039" s="343"/>
      <c r="AJ2039" s="343"/>
      <c r="AK2039" s="343"/>
      <c r="AL2039" s="343"/>
      <c r="AM2039" s="343"/>
      <c r="AN2039" s="343"/>
      <c r="AO2039" s="343"/>
      <c r="AP2039" s="343"/>
      <c r="AQ2039" s="343"/>
      <c r="AR2039" s="343"/>
      <c r="AS2039" s="343"/>
      <c r="AT2039" s="343"/>
      <c r="AU2039" s="343"/>
      <c r="AV2039" s="343"/>
      <c r="AW2039" s="343"/>
      <c r="AX2039" s="343"/>
      <c r="AY2039" s="343"/>
      <c r="AZ2039" s="343"/>
      <c r="BA2039" s="343"/>
      <c r="BB2039" s="343"/>
      <c r="BC2039" s="343"/>
      <c r="BD2039" s="343"/>
      <c r="BE2039" s="475"/>
      <c r="BF2039" s="475"/>
      <c r="BG2039" s="475"/>
      <c r="BH2039" s="475"/>
      <c r="BI2039" s="475"/>
      <c r="BJ2039" s="475"/>
      <c r="BK2039" s="475"/>
      <c r="BL2039" s="475"/>
      <c r="BM2039" s="475"/>
      <c r="BN2039" s="475"/>
      <c r="BO2039" s="475"/>
      <c r="BP2039" s="306"/>
      <c r="BQ2039" s="496"/>
      <c r="BR2039" s="496"/>
      <c r="BS2039" s="496"/>
      <c r="BT2039" s="496"/>
      <c r="BU2039" s="496"/>
      <c r="BV2039" s="496"/>
    </row>
    <row r="2040" spans="1:74" s="52" customFormat="1" ht="12.75">
      <c r="A2040" s="45">
        <v>2670.080468178493</v>
      </c>
      <c r="B2040" s="46" t="s">
        <v>360</v>
      </c>
      <c r="C2040" s="47" t="s">
        <v>361</v>
      </c>
      <c r="D2040" s="48">
        <v>53.949747468305972</v>
      </c>
      <c r="E2040" s="49">
        <v>39.325899999999997</v>
      </c>
      <c r="F2040" s="49">
        <v>4.2479000000000003E-2</v>
      </c>
      <c r="G2040" s="49">
        <v>16.785399999999999</v>
      </c>
      <c r="H2040" s="49">
        <v>0.27774399999999999</v>
      </c>
      <c r="I2040" s="49">
        <v>0.25484400000000001</v>
      </c>
      <c r="J2040" s="49">
        <v>43.193399999999997</v>
      </c>
      <c r="K2040" s="49">
        <v>0.246307</v>
      </c>
      <c r="L2040" s="49">
        <v>100.178326</v>
      </c>
      <c r="M2040" s="47"/>
      <c r="N2040" s="50">
        <v>0.99515778381703568</v>
      </c>
      <c r="O2040" s="50">
        <v>8.4989049704239266E-4</v>
      </c>
      <c r="P2040" s="50">
        <v>0.35522290598063294</v>
      </c>
      <c r="Q2040" s="50">
        <v>5.6532976496260377E-3</v>
      </c>
      <c r="R2040" s="50">
        <v>5.4622733021833991E-3</v>
      </c>
      <c r="S2040" s="50">
        <v>1.6294431410916821</v>
      </c>
      <c r="T2040" s="50">
        <v>6.6780193910019187E-3</v>
      </c>
      <c r="U2040" s="50">
        <v>3.0000256862157628</v>
      </c>
      <c r="V2040" s="51">
        <v>82.101628306452824</v>
      </c>
      <c r="X2040" s="49">
        <v>0.21391499999999999</v>
      </c>
      <c r="Y2040" s="49">
        <v>37.498199999999997</v>
      </c>
      <c r="Z2040" s="49">
        <v>0.44648700000000002</v>
      </c>
      <c r="AA2040" s="49">
        <v>7.9472699999999996</v>
      </c>
      <c r="AB2040" s="49">
        <v>5.6442899999999998</v>
      </c>
      <c r="AC2040" s="49">
        <v>0.18143200000000001</v>
      </c>
      <c r="AD2040" s="49">
        <v>4.8735499999999998</v>
      </c>
      <c r="AE2040" s="312"/>
      <c r="AF2040" s="343" t="s">
        <v>432</v>
      </c>
      <c r="AG2040" s="343">
        <v>30</v>
      </c>
      <c r="AH2040" s="343">
        <v>15</v>
      </c>
      <c r="AI2040" s="343"/>
      <c r="AJ2040" s="343"/>
      <c r="AK2040" s="343"/>
      <c r="AL2040" s="343"/>
      <c r="AM2040" s="343"/>
      <c r="AN2040" s="343"/>
      <c r="AO2040" s="343"/>
      <c r="AP2040" s="343"/>
      <c r="AQ2040" s="343"/>
      <c r="AR2040" s="343"/>
      <c r="AS2040" s="343"/>
      <c r="AT2040" s="343"/>
      <c r="AU2040" s="343"/>
      <c r="AV2040" s="343"/>
      <c r="AW2040" s="343"/>
      <c r="AX2040" s="343"/>
      <c r="AY2040" s="343"/>
      <c r="AZ2040" s="343"/>
      <c r="BA2040" s="343"/>
      <c r="BB2040" s="343"/>
      <c r="BC2040" s="343"/>
      <c r="BD2040" s="343"/>
      <c r="BE2040" s="475"/>
      <c r="BF2040" s="475"/>
      <c r="BG2040" s="475"/>
      <c r="BH2040" s="475"/>
      <c r="BI2040" s="475"/>
      <c r="BJ2040" s="475"/>
      <c r="BK2040" s="475"/>
      <c r="BL2040" s="475"/>
      <c r="BM2040" s="475"/>
      <c r="BN2040" s="475"/>
      <c r="BO2040" s="475"/>
      <c r="BP2040" s="306"/>
      <c r="BQ2040" s="496"/>
      <c r="BR2040" s="496"/>
      <c r="BS2040" s="496"/>
      <c r="BT2040" s="496"/>
      <c r="BU2040" s="496"/>
      <c r="BV2040" s="496"/>
    </row>
    <row r="2041" spans="1:74" s="52" customFormat="1" ht="12.75">
      <c r="A2041" s="45">
        <v>2670.080468178493</v>
      </c>
      <c r="B2041" s="46" t="s">
        <v>360</v>
      </c>
      <c r="C2041" s="47" t="s">
        <v>361</v>
      </c>
      <c r="D2041" s="48">
        <v>58.849747468305971</v>
      </c>
      <c r="E2041" s="49">
        <v>39.355600000000003</v>
      </c>
      <c r="F2041" s="49">
        <v>3.5864E-2</v>
      </c>
      <c r="G2041" s="49">
        <v>16.853000000000002</v>
      </c>
      <c r="H2041" s="49">
        <v>0.33432400000000001</v>
      </c>
      <c r="I2041" s="49">
        <v>0.22085399999999999</v>
      </c>
      <c r="J2041" s="49">
        <v>43.306199999999997</v>
      </c>
      <c r="K2041" s="49">
        <v>0.24929899999999999</v>
      </c>
      <c r="L2041" s="49">
        <v>100.391234</v>
      </c>
      <c r="M2041" s="47"/>
      <c r="N2041" s="50">
        <v>0.99445485400334921</v>
      </c>
      <c r="O2041" s="50">
        <v>7.1649419312624224E-4</v>
      </c>
      <c r="P2041" s="50">
        <v>0.35613261517234762</v>
      </c>
      <c r="Q2041" s="50">
        <v>6.795008130196587E-3</v>
      </c>
      <c r="R2041" s="50">
        <v>4.726825205150169E-3</v>
      </c>
      <c r="S2041" s="50">
        <v>1.6313124732205972</v>
      </c>
      <c r="T2041" s="50">
        <v>6.7492686917141219E-3</v>
      </c>
      <c r="U2041" s="50">
        <v>3.0019624116144534</v>
      </c>
      <c r="V2041" s="51">
        <v>82.080882774964223</v>
      </c>
      <c r="X2041" s="49">
        <v>0.213837</v>
      </c>
      <c r="Y2041" s="49">
        <v>44.354199999999999</v>
      </c>
      <c r="Z2041" s="49">
        <v>0.44517200000000001</v>
      </c>
      <c r="AA2041" s="49">
        <v>6.7332200000000002</v>
      </c>
      <c r="AB2041" s="49">
        <v>6.5254000000000003</v>
      </c>
      <c r="AC2041" s="49">
        <v>0.18124499999999999</v>
      </c>
      <c r="AD2041" s="49">
        <v>4.7949900000000003</v>
      </c>
      <c r="AE2041" s="312"/>
      <c r="AF2041" s="343" t="s">
        <v>432</v>
      </c>
      <c r="AG2041" s="343">
        <v>30</v>
      </c>
      <c r="AH2041" s="343">
        <v>15</v>
      </c>
      <c r="AI2041" s="343"/>
      <c r="AJ2041" s="343"/>
      <c r="AK2041" s="343"/>
      <c r="AL2041" s="343"/>
      <c r="AM2041" s="343"/>
      <c r="AN2041" s="343"/>
      <c r="AO2041" s="343"/>
      <c r="AP2041" s="343"/>
      <c r="AQ2041" s="343"/>
      <c r="AR2041" s="343"/>
      <c r="AS2041" s="343"/>
      <c r="AT2041" s="343"/>
      <c r="AU2041" s="343"/>
      <c r="AV2041" s="343"/>
      <c r="AW2041" s="343"/>
      <c r="AX2041" s="343"/>
      <c r="AY2041" s="343"/>
      <c r="AZ2041" s="343"/>
      <c r="BA2041" s="343"/>
      <c r="BB2041" s="343"/>
      <c r="BC2041" s="343"/>
      <c r="BD2041" s="343"/>
      <c r="BE2041" s="475"/>
      <c r="BF2041" s="475"/>
      <c r="BG2041" s="475"/>
      <c r="BH2041" s="475"/>
      <c r="BI2041" s="475"/>
      <c r="BJ2041" s="475"/>
      <c r="BK2041" s="475"/>
      <c r="BL2041" s="475"/>
      <c r="BM2041" s="475"/>
      <c r="BN2041" s="475"/>
      <c r="BO2041" s="475"/>
      <c r="BP2041" s="306"/>
      <c r="BQ2041" s="496"/>
      <c r="BR2041" s="496"/>
      <c r="BS2041" s="496"/>
      <c r="BT2041" s="496"/>
      <c r="BU2041" s="496"/>
      <c r="BV2041" s="496"/>
    </row>
    <row r="2042" spans="1:74" s="52" customFormat="1" ht="12.75">
      <c r="A2042" s="45">
        <v>2670.080468178493</v>
      </c>
      <c r="B2042" s="46" t="s">
        <v>360</v>
      </c>
      <c r="C2042" s="47" t="s">
        <v>361</v>
      </c>
      <c r="D2042" s="48">
        <v>63.749747468305969</v>
      </c>
      <c r="E2042" s="49">
        <v>39.411700000000003</v>
      </c>
      <c r="F2042" s="49">
        <v>4.2964000000000002E-2</v>
      </c>
      <c r="G2042" s="49">
        <v>16.800599999999999</v>
      </c>
      <c r="H2042" s="49">
        <v>0.30363699999999999</v>
      </c>
      <c r="I2042" s="49">
        <v>0.22511600000000001</v>
      </c>
      <c r="J2042" s="49">
        <v>43.114100000000001</v>
      </c>
      <c r="K2042" s="49">
        <v>0.23999200000000001</v>
      </c>
      <c r="L2042" s="49">
        <v>100.162606</v>
      </c>
      <c r="M2042" s="47"/>
      <c r="N2042" s="50">
        <v>0.99759410532753146</v>
      </c>
      <c r="O2042" s="50">
        <v>8.598225461787551E-4</v>
      </c>
      <c r="P2042" s="50">
        <v>0.35563909134451488</v>
      </c>
      <c r="Q2042" s="50">
        <v>6.1819756516220013E-3</v>
      </c>
      <c r="R2042" s="50">
        <v>4.8263721753465365E-3</v>
      </c>
      <c r="S2042" s="50">
        <v>1.626883955953718</v>
      </c>
      <c r="T2042" s="50">
        <v>6.5085331086302753E-3</v>
      </c>
      <c r="U2042" s="50">
        <v>2.9992246539317318</v>
      </c>
      <c r="V2042" s="51">
        <v>82.061288425918818</v>
      </c>
      <c r="X2042" s="49">
        <v>0.21360999999999999</v>
      </c>
      <c r="Y2042" s="49">
        <v>36.883499999999998</v>
      </c>
      <c r="Z2042" s="49">
        <v>0.44599800000000001</v>
      </c>
      <c r="AA2042" s="49">
        <v>7.3696599999999997</v>
      </c>
      <c r="AB2042" s="49">
        <v>6.3872999999999998</v>
      </c>
      <c r="AC2042" s="49">
        <v>0.181615</v>
      </c>
      <c r="AD2042" s="49">
        <v>5.0500400000000001</v>
      </c>
      <c r="AE2042" s="312"/>
      <c r="AF2042" s="343" t="s">
        <v>432</v>
      </c>
      <c r="AG2042" s="343">
        <v>30</v>
      </c>
      <c r="AH2042" s="343">
        <v>15</v>
      </c>
      <c r="AI2042" s="343"/>
      <c r="AJ2042" s="343"/>
      <c r="AK2042" s="343"/>
      <c r="AL2042" s="343"/>
      <c r="AM2042" s="343"/>
      <c r="AN2042" s="343"/>
      <c r="AO2042" s="343"/>
      <c r="AP2042" s="343"/>
      <c r="AQ2042" s="343"/>
      <c r="AR2042" s="343"/>
      <c r="AS2042" s="343"/>
      <c r="AT2042" s="343"/>
      <c r="AU2042" s="343"/>
      <c r="AV2042" s="343"/>
      <c r="AW2042" s="343"/>
      <c r="AX2042" s="343"/>
      <c r="AY2042" s="343"/>
      <c r="AZ2042" s="343"/>
      <c r="BA2042" s="343"/>
      <c r="BB2042" s="343"/>
      <c r="BC2042" s="343"/>
      <c r="BD2042" s="343"/>
      <c r="BE2042" s="475"/>
      <c r="BF2042" s="475"/>
      <c r="BG2042" s="475"/>
      <c r="BH2042" s="475"/>
      <c r="BI2042" s="475"/>
      <c r="BJ2042" s="475"/>
      <c r="BK2042" s="475"/>
      <c r="BL2042" s="475"/>
      <c r="BM2042" s="475"/>
      <c r="BN2042" s="475"/>
      <c r="BO2042" s="475"/>
      <c r="BP2042" s="306"/>
      <c r="BQ2042" s="496"/>
      <c r="BR2042" s="496"/>
      <c r="BS2042" s="496"/>
      <c r="BT2042" s="496"/>
      <c r="BU2042" s="496"/>
      <c r="BV2042" s="496"/>
    </row>
    <row r="2043" spans="1:74" s="52" customFormat="1" ht="12.75">
      <c r="A2043" s="45">
        <v>2670.080468178493</v>
      </c>
      <c r="B2043" s="46" t="s">
        <v>360</v>
      </c>
      <c r="C2043" s="47" t="s">
        <v>361</v>
      </c>
      <c r="D2043" s="48">
        <v>68.649747468305975</v>
      </c>
      <c r="E2043" s="49">
        <v>39.2134</v>
      </c>
      <c r="F2043" s="49">
        <v>4.2190999999999999E-2</v>
      </c>
      <c r="G2043" s="49">
        <v>16.671500000000002</v>
      </c>
      <c r="H2043" s="49">
        <v>0.31703599999999998</v>
      </c>
      <c r="I2043" s="49">
        <v>0.22525600000000001</v>
      </c>
      <c r="J2043" s="49">
        <v>43.235500000000002</v>
      </c>
      <c r="K2043" s="49">
        <v>0.236874</v>
      </c>
      <c r="L2043" s="49">
        <v>99.97583400000002</v>
      </c>
      <c r="M2043" s="47"/>
      <c r="N2043" s="50">
        <v>0.99436168905507905</v>
      </c>
      <c r="O2043" s="50">
        <v>8.4587291310484749E-4</v>
      </c>
      <c r="P2043" s="50">
        <v>0.35354162575728548</v>
      </c>
      <c r="Q2043" s="50">
        <v>6.4663968798026475E-3</v>
      </c>
      <c r="R2043" s="50">
        <v>4.8380682541404613E-3</v>
      </c>
      <c r="S2043" s="50">
        <v>1.6344021135865037</v>
      </c>
      <c r="T2043" s="50">
        <v>6.4355389812903964E-3</v>
      </c>
      <c r="U2043" s="50">
        <v>3.0019097253243752</v>
      </c>
      <c r="V2043" s="51">
        <v>82.215712710562528</v>
      </c>
      <c r="X2043" s="49">
        <v>0.21423900000000001</v>
      </c>
      <c r="Y2043" s="49">
        <v>39.555199999999999</v>
      </c>
      <c r="Z2043" s="49">
        <v>0.44749</v>
      </c>
      <c r="AA2043" s="49">
        <v>7.0920300000000003</v>
      </c>
      <c r="AB2043" s="49">
        <v>6.3757999999999999</v>
      </c>
      <c r="AC2043" s="49">
        <v>0.18129700000000001</v>
      </c>
      <c r="AD2043" s="49">
        <v>4.9455999999999998</v>
      </c>
      <c r="AE2043" s="312"/>
      <c r="AF2043" s="343" t="s">
        <v>432</v>
      </c>
      <c r="AG2043" s="343">
        <v>30</v>
      </c>
      <c r="AH2043" s="343">
        <v>15</v>
      </c>
      <c r="AI2043" s="343"/>
      <c r="AJ2043" s="343"/>
      <c r="AK2043" s="343"/>
      <c r="AL2043" s="343"/>
      <c r="AM2043" s="343"/>
      <c r="AN2043" s="343"/>
      <c r="AO2043" s="343"/>
      <c r="AP2043" s="343"/>
      <c r="AQ2043" s="343"/>
      <c r="AR2043" s="343"/>
      <c r="AS2043" s="343"/>
      <c r="AT2043" s="343"/>
      <c r="AU2043" s="343"/>
      <c r="AV2043" s="343"/>
      <c r="AW2043" s="343"/>
      <c r="AX2043" s="343"/>
      <c r="AY2043" s="343"/>
      <c r="AZ2043" s="343"/>
      <c r="BA2043" s="343"/>
      <c r="BB2043" s="343"/>
      <c r="BC2043" s="343"/>
      <c r="BD2043" s="343"/>
      <c r="BE2043" s="475"/>
      <c r="BF2043" s="475"/>
      <c r="BG2043" s="475"/>
      <c r="BH2043" s="475"/>
      <c r="BI2043" s="475"/>
      <c r="BJ2043" s="475"/>
      <c r="BK2043" s="475"/>
      <c r="BL2043" s="475"/>
      <c r="BM2043" s="475"/>
      <c r="BN2043" s="475"/>
      <c r="BO2043" s="475"/>
      <c r="BP2043" s="306"/>
      <c r="BQ2043" s="496"/>
      <c r="BR2043" s="496"/>
      <c r="BS2043" s="496"/>
      <c r="BT2043" s="496"/>
      <c r="BU2043" s="496"/>
      <c r="BV2043" s="496"/>
    </row>
    <row r="2044" spans="1:74" s="52" customFormat="1" ht="12.75">
      <c r="A2044" s="45">
        <v>2670.080468178493</v>
      </c>
      <c r="B2044" s="46" t="s">
        <v>360</v>
      </c>
      <c r="C2044" s="47" t="s">
        <v>361</v>
      </c>
      <c r="D2044" s="48">
        <v>73.549747468305981</v>
      </c>
      <c r="E2044" s="49">
        <v>39.370699999999999</v>
      </c>
      <c r="F2044" s="49">
        <v>4.7144999999999999E-2</v>
      </c>
      <c r="G2044" s="49">
        <v>16.805900000000001</v>
      </c>
      <c r="H2044" s="49">
        <v>0.30413499999999999</v>
      </c>
      <c r="I2044" s="49">
        <v>0.209257</v>
      </c>
      <c r="J2044" s="49">
        <v>43.323500000000003</v>
      </c>
      <c r="K2044" s="49">
        <v>0.24971499999999999</v>
      </c>
      <c r="L2044" s="49">
        <v>100.33654900000001</v>
      </c>
      <c r="M2044" s="47"/>
      <c r="N2044" s="50">
        <v>0.99499537041760666</v>
      </c>
      <c r="O2044" s="50">
        <v>9.4201751704737948E-4</v>
      </c>
      <c r="P2044" s="50">
        <v>0.35519405855888719</v>
      </c>
      <c r="Q2044" s="50">
        <v>6.1824159062518879E-3</v>
      </c>
      <c r="R2044" s="50">
        <v>4.4793361751296508E-3</v>
      </c>
      <c r="S2044" s="50">
        <v>1.6322249196263872</v>
      </c>
      <c r="T2044" s="50">
        <v>6.7616113059435013E-3</v>
      </c>
      <c r="U2044" s="50">
        <v>3.0015600178542687</v>
      </c>
      <c r="V2044" s="51">
        <v>82.127872257554003</v>
      </c>
      <c r="X2044" s="49">
        <v>0.21390100000000001</v>
      </c>
      <c r="Y2044" s="49">
        <v>33.437899999999999</v>
      </c>
      <c r="Z2044" s="49">
        <v>0.44615100000000002</v>
      </c>
      <c r="AA2044" s="49">
        <v>7.24411</v>
      </c>
      <c r="AB2044" s="49">
        <v>6.8019600000000002</v>
      </c>
      <c r="AC2044" s="49">
        <v>0.18116399999999999</v>
      </c>
      <c r="AD2044" s="49">
        <v>4.7690099999999997</v>
      </c>
      <c r="AE2044" s="312"/>
      <c r="AF2044" s="343" t="s">
        <v>432</v>
      </c>
      <c r="AG2044" s="343">
        <v>30</v>
      </c>
      <c r="AH2044" s="343">
        <v>15</v>
      </c>
      <c r="AI2044" s="343"/>
      <c r="AJ2044" s="343"/>
      <c r="AK2044" s="343"/>
      <c r="AL2044" s="343"/>
      <c r="AM2044" s="343"/>
      <c r="AN2044" s="343"/>
      <c r="AO2044" s="343"/>
      <c r="AP2044" s="343"/>
      <c r="AQ2044" s="343"/>
      <c r="AR2044" s="343"/>
      <c r="AS2044" s="343"/>
      <c r="AT2044" s="343"/>
      <c r="AU2044" s="343"/>
      <c r="AV2044" s="343"/>
      <c r="AW2044" s="343"/>
      <c r="AX2044" s="343"/>
      <c r="AY2044" s="343"/>
      <c r="AZ2044" s="343"/>
      <c r="BA2044" s="343"/>
      <c r="BB2044" s="343"/>
      <c r="BC2044" s="343"/>
      <c r="BD2044" s="343"/>
      <c r="BE2044" s="475"/>
      <c r="BF2044" s="475"/>
      <c r="BG2044" s="475"/>
      <c r="BH2044" s="475"/>
      <c r="BI2044" s="475"/>
      <c r="BJ2044" s="475"/>
      <c r="BK2044" s="475"/>
      <c r="BL2044" s="475"/>
      <c r="BM2044" s="475"/>
      <c r="BN2044" s="475"/>
      <c r="BO2044" s="475"/>
      <c r="BP2044" s="306"/>
      <c r="BQ2044" s="496"/>
      <c r="BR2044" s="496"/>
      <c r="BS2044" s="496"/>
      <c r="BT2044" s="496"/>
      <c r="BU2044" s="496"/>
      <c r="BV2044" s="496"/>
    </row>
    <row r="2045" spans="1:74" s="52" customFormat="1" ht="12.75">
      <c r="A2045" s="45">
        <v>2670.080468178493</v>
      </c>
      <c r="B2045" s="46" t="s">
        <v>360</v>
      </c>
      <c r="C2045" s="47" t="s">
        <v>361</v>
      </c>
      <c r="D2045" s="48">
        <v>78.449747468305986</v>
      </c>
      <c r="E2045" s="49">
        <v>39.461500000000001</v>
      </c>
      <c r="F2045" s="49">
        <v>3.2085000000000002E-2</v>
      </c>
      <c r="G2045" s="49">
        <v>16.9221</v>
      </c>
      <c r="H2045" s="49">
        <v>0.28128999999999998</v>
      </c>
      <c r="I2045" s="49">
        <v>0.22689599999999999</v>
      </c>
      <c r="J2045" s="49">
        <v>43.243400000000001</v>
      </c>
      <c r="K2045" s="49">
        <v>0.23761499999999999</v>
      </c>
      <c r="L2045" s="49">
        <v>100.45501000000002</v>
      </c>
      <c r="M2045" s="47"/>
      <c r="N2045" s="50">
        <v>0.99608275629546328</v>
      </c>
      <c r="O2045" s="50">
        <v>6.403232791829974E-4</v>
      </c>
      <c r="P2045" s="50">
        <v>0.35721697095016164</v>
      </c>
      <c r="Q2045" s="50">
        <v>5.7111033292102436E-3</v>
      </c>
      <c r="R2045" s="50">
        <v>4.8510350357798783E-3</v>
      </c>
      <c r="S2045" s="50">
        <v>1.6272347525055288</v>
      </c>
      <c r="T2045" s="50">
        <v>6.4261866094548594E-3</v>
      </c>
      <c r="U2045" s="50">
        <v>2.9996542843852443</v>
      </c>
      <c r="V2045" s="51">
        <v>81.999210828464498</v>
      </c>
      <c r="X2045" s="49">
        <v>0.213563</v>
      </c>
      <c r="Y2045" s="49">
        <v>48.554099999999998</v>
      </c>
      <c r="Z2045" s="49">
        <v>0.44454900000000003</v>
      </c>
      <c r="AA2045" s="49">
        <v>7.8674799999999996</v>
      </c>
      <c r="AB2045" s="49">
        <v>6.2002499999999996</v>
      </c>
      <c r="AC2045" s="49">
        <v>0.181447</v>
      </c>
      <c r="AD2045" s="49">
        <v>5.1405000000000003</v>
      </c>
      <c r="AE2045" s="312"/>
      <c r="AF2045" s="343" t="s">
        <v>432</v>
      </c>
      <c r="AG2045" s="343">
        <v>30</v>
      </c>
      <c r="AH2045" s="343">
        <v>15</v>
      </c>
      <c r="AI2045" s="343"/>
      <c r="AJ2045" s="343"/>
      <c r="AK2045" s="343"/>
      <c r="AL2045" s="343"/>
      <c r="AM2045" s="343"/>
      <c r="AN2045" s="343"/>
      <c r="AO2045" s="343"/>
      <c r="AP2045" s="343"/>
      <c r="AQ2045" s="343"/>
      <c r="AR2045" s="343"/>
      <c r="AS2045" s="343"/>
      <c r="AT2045" s="343"/>
      <c r="AU2045" s="343"/>
      <c r="AV2045" s="343"/>
      <c r="AW2045" s="343"/>
      <c r="AX2045" s="343"/>
      <c r="AY2045" s="343"/>
      <c r="AZ2045" s="343"/>
      <c r="BA2045" s="343"/>
      <c r="BB2045" s="343"/>
      <c r="BC2045" s="343"/>
      <c r="BD2045" s="343"/>
      <c r="BE2045" s="475"/>
      <c r="BF2045" s="475"/>
      <c r="BG2045" s="475"/>
      <c r="BH2045" s="475"/>
      <c r="BI2045" s="475"/>
      <c r="BJ2045" s="475"/>
      <c r="BK2045" s="475"/>
      <c r="BL2045" s="475"/>
      <c r="BM2045" s="475"/>
      <c r="BN2045" s="475"/>
      <c r="BO2045" s="475"/>
      <c r="BP2045" s="306"/>
      <c r="BQ2045" s="496"/>
      <c r="BR2045" s="496"/>
      <c r="BS2045" s="496"/>
      <c r="BT2045" s="496"/>
      <c r="BU2045" s="496"/>
      <c r="BV2045" s="496"/>
    </row>
    <row r="2046" spans="1:74" s="52" customFormat="1" ht="12.75">
      <c r="A2046" s="45">
        <v>2670.080468178493</v>
      </c>
      <c r="B2046" s="46" t="s">
        <v>360</v>
      </c>
      <c r="C2046" s="47" t="s">
        <v>361</v>
      </c>
      <c r="D2046" s="48">
        <v>83.349747468305992</v>
      </c>
      <c r="E2046" s="49">
        <v>39.270899999999997</v>
      </c>
      <c r="F2046" s="49">
        <v>3.6103000000000003E-2</v>
      </c>
      <c r="G2046" s="49">
        <v>16.742599999999999</v>
      </c>
      <c r="H2046" s="49">
        <v>0.31250899999999998</v>
      </c>
      <c r="I2046" s="49">
        <v>0.22245799999999999</v>
      </c>
      <c r="J2046" s="49">
        <v>43.210299999999997</v>
      </c>
      <c r="K2046" s="49">
        <v>0.22525700000000001</v>
      </c>
      <c r="L2046" s="49">
        <v>100.05840199999999</v>
      </c>
      <c r="M2046" s="47"/>
      <c r="N2046" s="50">
        <v>0.99507010735399082</v>
      </c>
      <c r="O2046" s="50">
        <v>7.2327179899349186E-4</v>
      </c>
      <c r="P2046" s="50">
        <v>0.35478211716936153</v>
      </c>
      <c r="Q2046" s="50">
        <v>6.3692639514059185E-3</v>
      </c>
      <c r="R2046" s="50">
        <v>4.774375722557558E-3</v>
      </c>
      <c r="S2046" s="50">
        <v>1.632219840268847</v>
      </c>
      <c r="T2046" s="50">
        <v>6.1153141030514504E-3</v>
      </c>
      <c r="U2046" s="50">
        <v>3.0011973099281457</v>
      </c>
      <c r="V2046" s="51">
        <v>82.144853162259935</v>
      </c>
      <c r="X2046" s="49">
        <v>0.214139</v>
      </c>
      <c r="Y2046" s="49">
        <v>43.715200000000003</v>
      </c>
      <c r="Z2046" s="49">
        <v>0.44671</v>
      </c>
      <c r="AA2046" s="49">
        <v>7.1103800000000001</v>
      </c>
      <c r="AB2046" s="49">
        <v>6.4510500000000004</v>
      </c>
      <c r="AC2046" s="49">
        <v>0.181391</v>
      </c>
      <c r="AD2046" s="49">
        <v>5.2995299999999999</v>
      </c>
      <c r="AE2046" s="312"/>
      <c r="AF2046" s="343" t="s">
        <v>432</v>
      </c>
      <c r="AG2046" s="343">
        <v>30</v>
      </c>
      <c r="AH2046" s="343">
        <v>15</v>
      </c>
      <c r="AI2046" s="343"/>
      <c r="AJ2046" s="343"/>
      <c r="AK2046" s="343"/>
      <c r="AL2046" s="343"/>
      <c r="AM2046" s="343"/>
      <c r="AN2046" s="343"/>
      <c r="AO2046" s="343"/>
      <c r="AP2046" s="343"/>
      <c r="AQ2046" s="343"/>
      <c r="AR2046" s="343"/>
      <c r="AS2046" s="343"/>
      <c r="AT2046" s="343"/>
      <c r="AU2046" s="343"/>
      <c r="AV2046" s="343"/>
      <c r="AW2046" s="343"/>
      <c r="AX2046" s="343"/>
      <c r="AY2046" s="343"/>
      <c r="AZ2046" s="343"/>
      <c r="BA2046" s="343"/>
      <c r="BB2046" s="343"/>
      <c r="BC2046" s="343"/>
      <c r="BD2046" s="343"/>
      <c r="BE2046" s="475"/>
      <c r="BF2046" s="475"/>
      <c r="BG2046" s="475"/>
      <c r="BH2046" s="475"/>
      <c r="BI2046" s="475"/>
      <c r="BJ2046" s="475"/>
      <c r="BK2046" s="475"/>
      <c r="BL2046" s="475"/>
      <c r="BM2046" s="475"/>
      <c r="BN2046" s="475"/>
      <c r="BO2046" s="475"/>
      <c r="BP2046" s="306"/>
      <c r="BQ2046" s="496"/>
      <c r="BR2046" s="496"/>
      <c r="BS2046" s="496"/>
      <c r="BT2046" s="496"/>
      <c r="BU2046" s="496"/>
      <c r="BV2046" s="496"/>
    </row>
    <row r="2047" spans="1:74" s="52" customFormat="1" ht="12.75">
      <c r="A2047" s="45">
        <v>2670.080468178493</v>
      </c>
      <c r="B2047" s="46" t="s">
        <v>360</v>
      </c>
      <c r="C2047" s="47" t="s">
        <v>361</v>
      </c>
      <c r="D2047" s="48">
        <v>88.249747468305998</v>
      </c>
      <c r="E2047" s="49">
        <v>39.157299999999999</v>
      </c>
      <c r="F2047" s="49">
        <v>5.3747999999999997E-2</v>
      </c>
      <c r="G2047" s="49">
        <v>16.8796</v>
      </c>
      <c r="H2047" s="49">
        <v>0.29439399999999999</v>
      </c>
      <c r="I2047" s="49">
        <v>0.213643</v>
      </c>
      <c r="J2047" s="49">
        <v>43.152200000000001</v>
      </c>
      <c r="K2047" s="49">
        <v>0.232379</v>
      </c>
      <c r="L2047" s="49">
        <v>100.01654399999998</v>
      </c>
      <c r="M2047" s="47"/>
      <c r="N2047" s="50">
        <v>0.99338384500156363</v>
      </c>
      <c r="O2047" s="50">
        <v>1.0780578793583243E-3</v>
      </c>
      <c r="P2047" s="50">
        <v>0.35811498940553804</v>
      </c>
      <c r="Q2047" s="50">
        <v>6.0072706836159055E-3</v>
      </c>
      <c r="R2047" s="50">
        <v>4.5906984014986978E-3</v>
      </c>
      <c r="S2047" s="50">
        <v>1.6319837950920346</v>
      </c>
      <c r="T2047" s="50">
        <v>6.3162437351699475E-3</v>
      </c>
      <c r="U2047" s="50">
        <v>3.0024699465457592</v>
      </c>
      <c r="V2047" s="51">
        <v>82.005165160886776</v>
      </c>
      <c r="X2047" s="49">
        <v>0.21437700000000001</v>
      </c>
      <c r="Y2047" s="49">
        <v>30.325600000000001</v>
      </c>
      <c r="Z2047" s="49">
        <v>0.44498100000000002</v>
      </c>
      <c r="AA2047" s="49">
        <v>7.4646400000000002</v>
      </c>
      <c r="AB2047" s="49">
        <v>6.62697</v>
      </c>
      <c r="AC2047" s="49">
        <v>0.18159600000000001</v>
      </c>
      <c r="AD2047" s="49">
        <v>5.1142500000000002</v>
      </c>
      <c r="AE2047" s="312"/>
      <c r="AF2047" s="343" t="s">
        <v>432</v>
      </c>
      <c r="AG2047" s="343">
        <v>30</v>
      </c>
      <c r="AH2047" s="343">
        <v>15</v>
      </c>
      <c r="AI2047" s="343"/>
      <c r="AJ2047" s="343"/>
      <c r="AK2047" s="343"/>
      <c r="AL2047" s="343"/>
      <c r="AM2047" s="343"/>
      <c r="AN2047" s="343"/>
      <c r="AO2047" s="343"/>
      <c r="AP2047" s="343"/>
      <c r="AQ2047" s="343"/>
      <c r="AR2047" s="343"/>
      <c r="AS2047" s="343"/>
      <c r="AT2047" s="343"/>
      <c r="AU2047" s="343"/>
      <c r="AV2047" s="343"/>
      <c r="AW2047" s="343"/>
      <c r="AX2047" s="343"/>
      <c r="AY2047" s="343"/>
      <c r="AZ2047" s="343"/>
      <c r="BA2047" s="343"/>
      <c r="BB2047" s="343"/>
      <c r="BC2047" s="343"/>
      <c r="BD2047" s="343"/>
      <c r="BE2047" s="475"/>
      <c r="BF2047" s="475"/>
      <c r="BG2047" s="475"/>
      <c r="BH2047" s="475"/>
      <c r="BI2047" s="475"/>
      <c r="BJ2047" s="475"/>
      <c r="BK2047" s="475"/>
      <c r="BL2047" s="475"/>
      <c r="BM2047" s="475"/>
      <c r="BN2047" s="475"/>
      <c r="BO2047" s="475"/>
      <c r="BP2047" s="306"/>
      <c r="BQ2047" s="496"/>
      <c r="BR2047" s="496"/>
      <c r="BS2047" s="496"/>
      <c r="BT2047" s="496"/>
      <c r="BU2047" s="496"/>
      <c r="BV2047" s="496"/>
    </row>
    <row r="2048" spans="1:74" s="52" customFormat="1" ht="12.75">
      <c r="A2048" s="45"/>
      <c r="B2048" s="46"/>
      <c r="C2048" s="47"/>
      <c r="D2048" s="48"/>
      <c r="E2048" s="49"/>
      <c r="F2048" s="49"/>
      <c r="G2048" s="49"/>
      <c r="H2048" s="49"/>
      <c r="I2048" s="49"/>
      <c r="J2048" s="49"/>
      <c r="K2048" s="49"/>
      <c r="L2048" s="49"/>
      <c r="M2048" s="47"/>
      <c r="N2048" s="50"/>
      <c r="O2048" s="50"/>
      <c r="P2048" s="50"/>
      <c r="Q2048" s="50"/>
      <c r="R2048" s="50"/>
      <c r="S2048" s="50"/>
      <c r="T2048" s="50"/>
      <c r="U2048" s="50"/>
      <c r="V2048" s="51"/>
      <c r="AE2048" s="312"/>
      <c r="AF2048" s="312"/>
      <c r="AG2048" s="312"/>
      <c r="AH2048" s="312"/>
      <c r="AI2048" s="312"/>
      <c r="AJ2048" s="312"/>
      <c r="AK2048" s="312"/>
      <c r="AL2048" s="312"/>
      <c r="AM2048" s="312"/>
      <c r="AN2048" s="312"/>
      <c r="AO2048" s="312"/>
      <c r="AP2048" s="312"/>
      <c r="AQ2048" s="312"/>
      <c r="AR2048" s="312"/>
      <c r="AS2048" s="312"/>
      <c r="AT2048" s="312"/>
      <c r="AU2048" s="312"/>
      <c r="AV2048" s="312"/>
      <c r="AW2048" s="312"/>
      <c r="AX2048" s="312"/>
      <c r="AY2048" s="312"/>
      <c r="AZ2048" s="312"/>
      <c r="BA2048" s="312"/>
      <c r="BB2048" s="312"/>
      <c r="BC2048" s="312"/>
      <c r="BD2048" s="312"/>
      <c r="BE2048" s="306"/>
      <c r="BF2048" s="306"/>
      <c r="BG2048" s="306"/>
      <c r="BH2048" s="306"/>
      <c r="BI2048" s="306"/>
      <c r="BJ2048" s="306"/>
      <c r="BK2048" s="306"/>
      <c r="BL2048" s="306"/>
      <c r="BM2048" s="306"/>
      <c r="BN2048" s="306"/>
      <c r="BO2048" s="306"/>
      <c r="BP2048" s="306"/>
      <c r="BQ2048" s="496"/>
      <c r="BR2048" s="496"/>
      <c r="BS2048" s="496"/>
      <c r="BT2048" s="496"/>
      <c r="BU2048" s="496"/>
      <c r="BV2048" s="496"/>
    </row>
    <row r="2049" spans="1:74" s="52" customFormat="1" ht="12.75">
      <c r="A2049" s="45">
        <v>2670.080468178493</v>
      </c>
      <c r="B2049" s="46" t="s">
        <v>360</v>
      </c>
      <c r="C2049" s="47" t="s">
        <v>319</v>
      </c>
      <c r="D2049" s="48">
        <v>0</v>
      </c>
      <c r="E2049" s="49">
        <v>38.9345</v>
      </c>
      <c r="F2049" s="49">
        <v>3.0015E-2</v>
      </c>
      <c r="G2049" s="49">
        <v>19.0001</v>
      </c>
      <c r="H2049" s="49">
        <v>0.21709800000000001</v>
      </c>
      <c r="I2049" s="49">
        <v>0.246722</v>
      </c>
      <c r="J2049" s="49">
        <v>41.1372</v>
      </c>
      <c r="K2049" s="49">
        <v>0.32463500000000001</v>
      </c>
      <c r="L2049" s="49">
        <v>100.00569200000001</v>
      </c>
      <c r="M2049" s="47"/>
      <c r="N2049" s="50">
        <v>0.99643574888115993</v>
      </c>
      <c r="O2049" s="50">
        <v>6.0733521176819182E-4</v>
      </c>
      <c r="P2049" s="50">
        <v>0.40665543316546027</v>
      </c>
      <c r="Q2049" s="50">
        <v>4.4690417651229606E-3</v>
      </c>
      <c r="R2049" s="50">
        <v>5.3482083106984428E-3</v>
      </c>
      <c r="S2049" s="50">
        <v>1.569487900927411</v>
      </c>
      <c r="T2049" s="50">
        <v>8.9015920389574604E-3</v>
      </c>
      <c r="U2049" s="50">
        <v>2.995386700432153</v>
      </c>
      <c r="V2049" s="51">
        <v>79.421764294636489</v>
      </c>
      <c r="X2049" s="49">
        <v>0.21479400000000001</v>
      </c>
      <c r="Y2049" s="49">
        <v>53.354900000000001</v>
      </c>
      <c r="Z2049" s="49">
        <v>0.41820200000000002</v>
      </c>
      <c r="AA2049" s="49">
        <v>9.7028700000000008</v>
      </c>
      <c r="AB2049" s="49">
        <v>5.8747499999999997</v>
      </c>
      <c r="AC2049" s="49">
        <v>0.18731300000000001</v>
      </c>
      <c r="AD2049" s="49">
        <v>4.0624599999999997</v>
      </c>
      <c r="AE2049" s="312"/>
      <c r="AF2049" s="343" t="s">
        <v>432</v>
      </c>
      <c r="AG2049" s="343">
        <v>30</v>
      </c>
      <c r="AH2049" s="343">
        <v>15</v>
      </c>
      <c r="AI2049" s="343"/>
      <c r="AJ2049" s="343"/>
      <c r="AK2049" s="343"/>
      <c r="AL2049" s="343"/>
      <c r="AM2049" s="343"/>
      <c r="AN2049" s="343"/>
      <c r="AO2049" s="343"/>
      <c r="AP2049" s="343"/>
      <c r="AQ2049" s="343"/>
      <c r="AR2049" s="343"/>
      <c r="AS2049" s="343"/>
      <c r="AT2049" s="343"/>
      <c r="AU2049" s="343"/>
      <c r="AV2049" s="343"/>
      <c r="AW2049" s="343"/>
      <c r="AX2049" s="343"/>
      <c r="AY2049" s="343"/>
      <c r="AZ2049" s="343"/>
      <c r="BA2049" s="343"/>
      <c r="BB2049" s="343"/>
      <c r="BC2049" s="343"/>
      <c r="BD2049" s="343"/>
      <c r="BE2049" s="475"/>
      <c r="BF2049" s="475"/>
      <c r="BG2049" s="475"/>
      <c r="BH2049" s="475"/>
      <c r="BI2049" s="475"/>
      <c r="BJ2049" s="475"/>
      <c r="BK2049" s="475"/>
      <c r="BL2049" s="475"/>
      <c r="BM2049" s="475"/>
      <c r="BN2049" s="475"/>
      <c r="BO2049" s="475"/>
      <c r="BP2049" s="306"/>
      <c r="BQ2049" s="496"/>
      <c r="BR2049" s="496"/>
      <c r="BS2049" s="496"/>
      <c r="BT2049" s="496"/>
      <c r="BU2049" s="496"/>
      <c r="BV2049" s="496"/>
    </row>
    <row r="2050" spans="1:74" s="52" customFormat="1" ht="12.75">
      <c r="A2050" s="45">
        <v>2670.080468178493</v>
      </c>
      <c r="B2050" s="46" t="s">
        <v>360</v>
      </c>
      <c r="C2050" s="47" t="s">
        <v>319</v>
      </c>
      <c r="D2050" s="48">
        <v>3.9471540380379198</v>
      </c>
      <c r="E2050" s="49">
        <v>39.160400000000003</v>
      </c>
      <c r="F2050" s="49">
        <v>2.3494000000000001E-2</v>
      </c>
      <c r="G2050" s="49">
        <v>18.1614</v>
      </c>
      <c r="H2050" s="49">
        <v>0.197215</v>
      </c>
      <c r="I2050" s="49">
        <v>0.23752699999999999</v>
      </c>
      <c r="J2050" s="49">
        <v>41.899500000000003</v>
      </c>
      <c r="K2050" s="49">
        <v>0.27896799999999999</v>
      </c>
      <c r="L2050" s="49">
        <v>100.00604500000001</v>
      </c>
      <c r="M2050" s="47"/>
      <c r="N2050" s="50">
        <v>0.99864775763805469</v>
      </c>
      <c r="O2050" s="50">
        <v>4.7369368111256822E-4</v>
      </c>
      <c r="P2050" s="50">
        <v>0.38732054093828561</v>
      </c>
      <c r="Q2050" s="50">
        <v>4.0452842935919464E-3</v>
      </c>
      <c r="R2050" s="50">
        <v>5.1305501225215695E-3</v>
      </c>
      <c r="S2050" s="50">
        <v>1.5928783076876947</v>
      </c>
      <c r="T2050" s="50">
        <v>7.6221457365881241E-3</v>
      </c>
      <c r="U2050" s="50">
        <v>2.9975471383984726</v>
      </c>
      <c r="V2050" s="51">
        <v>80.440320869439986</v>
      </c>
      <c r="X2050" s="49">
        <v>0.21418100000000001</v>
      </c>
      <c r="Y2050" s="49">
        <v>68.489500000000007</v>
      </c>
      <c r="Z2050" s="49">
        <v>0.428342</v>
      </c>
      <c r="AA2050" s="49">
        <v>10.8795</v>
      </c>
      <c r="AB2050" s="49">
        <v>6.0810000000000004</v>
      </c>
      <c r="AC2050" s="49">
        <v>0.18499699999999999</v>
      </c>
      <c r="AD2050" s="49">
        <v>4.6399900000000001</v>
      </c>
      <c r="AE2050" s="312"/>
      <c r="AF2050" s="343" t="s">
        <v>432</v>
      </c>
      <c r="AG2050" s="343">
        <v>30</v>
      </c>
      <c r="AH2050" s="343">
        <v>15</v>
      </c>
      <c r="AI2050" s="343"/>
      <c r="AJ2050" s="343"/>
      <c r="AK2050" s="343"/>
      <c r="AL2050" s="343"/>
      <c r="AM2050" s="343"/>
      <c r="AN2050" s="343"/>
      <c r="AO2050" s="343"/>
      <c r="AP2050" s="343"/>
      <c r="AQ2050" s="343"/>
      <c r="AR2050" s="343"/>
      <c r="AS2050" s="343"/>
      <c r="AT2050" s="343"/>
      <c r="AU2050" s="343"/>
      <c r="AV2050" s="343"/>
      <c r="AW2050" s="343"/>
      <c r="AX2050" s="343"/>
      <c r="AY2050" s="343"/>
      <c r="AZ2050" s="343"/>
      <c r="BA2050" s="343"/>
      <c r="BB2050" s="343"/>
      <c r="BC2050" s="343"/>
      <c r="BD2050" s="343"/>
      <c r="BE2050" s="475"/>
      <c r="BF2050" s="475"/>
      <c r="BG2050" s="475"/>
      <c r="BH2050" s="475"/>
      <c r="BI2050" s="475"/>
      <c r="BJ2050" s="475"/>
      <c r="BK2050" s="475"/>
      <c r="BL2050" s="475"/>
      <c r="BM2050" s="475"/>
      <c r="BN2050" s="475"/>
      <c r="BO2050" s="475"/>
      <c r="BP2050" s="306"/>
      <c r="BQ2050" s="496"/>
      <c r="BR2050" s="496"/>
      <c r="BS2050" s="496"/>
      <c r="BT2050" s="496"/>
      <c r="BU2050" s="496"/>
      <c r="BV2050" s="496"/>
    </row>
    <row r="2051" spans="1:74" s="52" customFormat="1" ht="12.75">
      <c r="A2051" s="45">
        <v>2670.080468178493</v>
      </c>
      <c r="B2051" s="46" t="s">
        <v>360</v>
      </c>
      <c r="C2051" s="47" t="s">
        <v>319</v>
      </c>
      <c r="D2051" s="48">
        <v>7.8471540380379192</v>
      </c>
      <c r="E2051" s="49">
        <v>39.252400000000002</v>
      </c>
      <c r="F2051" s="49">
        <v>3.1245999999999999E-2</v>
      </c>
      <c r="G2051" s="49">
        <v>17.677900000000001</v>
      </c>
      <c r="H2051" s="49">
        <v>0.175839</v>
      </c>
      <c r="I2051" s="49">
        <v>0.225803</v>
      </c>
      <c r="J2051" s="49">
        <v>42.524299999999997</v>
      </c>
      <c r="K2051" s="49">
        <v>0.253139</v>
      </c>
      <c r="L2051" s="49">
        <v>100.19120600000001</v>
      </c>
      <c r="M2051" s="47"/>
      <c r="N2051" s="50">
        <v>0.99663881367132956</v>
      </c>
      <c r="O2051" s="50">
        <v>6.2725108932958551E-4</v>
      </c>
      <c r="P2051" s="50">
        <v>0.37536886534881214</v>
      </c>
      <c r="Q2051" s="50">
        <v>3.5911262901535445E-3</v>
      </c>
      <c r="R2051" s="50">
        <v>4.8560933596971069E-3</v>
      </c>
      <c r="S2051" s="50">
        <v>1.6095975399788058</v>
      </c>
      <c r="T2051" s="50">
        <v>6.8863372560401736E-3</v>
      </c>
      <c r="U2051" s="50">
        <v>2.9990795793794489</v>
      </c>
      <c r="V2051" s="51">
        <v>81.08940965744668</v>
      </c>
      <c r="X2051" s="49">
        <v>0.213979</v>
      </c>
      <c r="Y2051" s="49">
        <v>49.720599999999997</v>
      </c>
      <c r="Z2051" s="49">
        <v>0.43455899999999997</v>
      </c>
      <c r="AA2051" s="49">
        <v>11.6953</v>
      </c>
      <c r="AB2051" s="49">
        <v>6.4240899999999996</v>
      </c>
      <c r="AC2051" s="49">
        <v>0.18332100000000001</v>
      </c>
      <c r="AD2051" s="49">
        <v>4.7540399999999998</v>
      </c>
      <c r="AE2051" s="312"/>
      <c r="AF2051" s="343" t="s">
        <v>432</v>
      </c>
      <c r="AG2051" s="343">
        <v>30</v>
      </c>
      <c r="AH2051" s="343">
        <v>15</v>
      </c>
      <c r="AI2051" s="343"/>
      <c r="AJ2051" s="343"/>
      <c r="AK2051" s="343"/>
      <c r="AL2051" s="343"/>
      <c r="AM2051" s="343"/>
      <c r="AN2051" s="343"/>
      <c r="AO2051" s="343"/>
      <c r="AP2051" s="343"/>
      <c r="AQ2051" s="343"/>
      <c r="AR2051" s="343"/>
      <c r="AS2051" s="343"/>
      <c r="AT2051" s="343"/>
      <c r="AU2051" s="343"/>
      <c r="AV2051" s="343"/>
      <c r="AW2051" s="343"/>
      <c r="AX2051" s="343"/>
      <c r="AY2051" s="343"/>
      <c r="AZ2051" s="343"/>
      <c r="BA2051" s="343"/>
      <c r="BB2051" s="343"/>
      <c r="BC2051" s="343"/>
      <c r="BD2051" s="343"/>
      <c r="BE2051" s="475"/>
      <c r="BF2051" s="475"/>
      <c r="BG2051" s="475"/>
      <c r="BH2051" s="475"/>
      <c r="BI2051" s="475"/>
      <c r="BJ2051" s="475"/>
      <c r="BK2051" s="475"/>
      <c r="BL2051" s="475"/>
      <c r="BM2051" s="475"/>
      <c r="BN2051" s="475"/>
      <c r="BO2051" s="475"/>
      <c r="BP2051" s="306"/>
      <c r="BQ2051" s="496"/>
      <c r="BR2051" s="496"/>
      <c r="BS2051" s="496"/>
      <c r="BT2051" s="496"/>
      <c r="BU2051" s="496"/>
      <c r="BV2051" s="496"/>
    </row>
    <row r="2052" spans="1:74" s="52" customFormat="1" ht="12.75">
      <c r="A2052" s="45">
        <v>2670.080468178493</v>
      </c>
      <c r="B2052" s="46" t="s">
        <v>360</v>
      </c>
      <c r="C2052" s="47" t="s">
        <v>319</v>
      </c>
      <c r="D2052" s="48">
        <v>11.74715403803792</v>
      </c>
      <c r="E2052" s="49">
        <v>39.492100000000001</v>
      </c>
      <c r="F2052" s="49">
        <v>1.3662000000000001E-2</v>
      </c>
      <c r="G2052" s="49">
        <v>17.1662</v>
      </c>
      <c r="H2052" s="49">
        <v>0.20945800000000001</v>
      </c>
      <c r="I2052" s="49">
        <v>0.21917900000000001</v>
      </c>
      <c r="J2052" s="49">
        <v>42.719900000000003</v>
      </c>
      <c r="K2052" s="49">
        <v>0.25182100000000002</v>
      </c>
      <c r="L2052" s="49">
        <v>100.10666699999999</v>
      </c>
      <c r="M2052" s="47"/>
      <c r="N2052" s="50">
        <v>1.0010474931754929</v>
      </c>
      <c r="O2052" s="50">
        <v>2.7380044549483816E-4</v>
      </c>
      <c r="P2052" s="50">
        <v>0.3638937667413264</v>
      </c>
      <c r="Q2052" s="50">
        <v>4.2705646333149059E-3</v>
      </c>
      <c r="R2052" s="50">
        <v>4.7057530753289323E-3</v>
      </c>
      <c r="S2052" s="50">
        <v>1.6142962107188092</v>
      </c>
      <c r="T2052" s="50">
        <v>6.8390227126203761E-3</v>
      </c>
      <c r="U2052" s="50">
        <v>2.9963527096460973</v>
      </c>
      <c r="V2052" s="51">
        <v>81.60471082719053</v>
      </c>
      <c r="X2052" s="49">
        <v>0.21332499999999999</v>
      </c>
      <c r="Y2052" s="49">
        <v>115.024</v>
      </c>
      <c r="Z2052" s="49">
        <v>0.44131900000000002</v>
      </c>
      <c r="AA2052" s="49">
        <v>10.1951</v>
      </c>
      <c r="AB2052" s="49">
        <v>6.4998300000000002</v>
      </c>
      <c r="AC2052" s="49">
        <v>0.182617</v>
      </c>
      <c r="AD2052" s="49">
        <v>4.9079499999999996</v>
      </c>
      <c r="AE2052" s="312"/>
      <c r="AF2052" s="343" t="s">
        <v>432</v>
      </c>
      <c r="AG2052" s="343">
        <v>30</v>
      </c>
      <c r="AH2052" s="343">
        <v>15</v>
      </c>
      <c r="AI2052" s="343"/>
      <c r="AJ2052" s="343"/>
      <c r="AK2052" s="343"/>
      <c r="AL2052" s="343"/>
      <c r="AM2052" s="343"/>
      <c r="AN2052" s="343"/>
      <c r="AO2052" s="343"/>
      <c r="AP2052" s="343"/>
      <c r="AQ2052" s="343"/>
      <c r="AR2052" s="343"/>
      <c r="AS2052" s="343"/>
      <c r="AT2052" s="343"/>
      <c r="AU2052" s="343"/>
      <c r="AV2052" s="343"/>
      <c r="AW2052" s="343"/>
      <c r="AX2052" s="343"/>
      <c r="AY2052" s="343"/>
      <c r="AZ2052" s="343"/>
      <c r="BA2052" s="343"/>
      <c r="BB2052" s="343"/>
      <c r="BC2052" s="343"/>
      <c r="BD2052" s="343"/>
      <c r="BE2052" s="475"/>
      <c r="BF2052" s="475"/>
      <c r="BG2052" s="475"/>
      <c r="BH2052" s="475"/>
      <c r="BI2052" s="475"/>
      <c r="BJ2052" s="475"/>
      <c r="BK2052" s="475"/>
      <c r="BL2052" s="475"/>
      <c r="BM2052" s="475"/>
      <c r="BN2052" s="475"/>
      <c r="BO2052" s="475"/>
      <c r="BP2052" s="306"/>
      <c r="BQ2052" s="496"/>
      <c r="BR2052" s="496"/>
      <c r="BS2052" s="496"/>
      <c r="BT2052" s="496"/>
      <c r="BU2052" s="496"/>
      <c r="BV2052" s="496"/>
    </row>
    <row r="2053" spans="1:74" s="52" customFormat="1" ht="12.75">
      <c r="A2053" s="45">
        <v>2670.080468178493</v>
      </c>
      <c r="B2053" s="46" t="s">
        <v>360</v>
      </c>
      <c r="C2053" s="47" t="s">
        <v>319</v>
      </c>
      <c r="D2053" s="48">
        <v>15.64715403803792</v>
      </c>
      <c r="E2053" s="49">
        <v>39.313499999999998</v>
      </c>
      <c r="F2053" s="49">
        <v>2.0045E-2</v>
      </c>
      <c r="G2053" s="49">
        <v>17.021000000000001</v>
      </c>
      <c r="H2053" s="49">
        <v>0.28684999999999999</v>
      </c>
      <c r="I2053" s="49">
        <v>0.226022</v>
      </c>
      <c r="J2053" s="49">
        <v>42.975200000000001</v>
      </c>
      <c r="K2053" s="49">
        <v>0.24676799999999999</v>
      </c>
      <c r="L2053" s="49">
        <v>100.10952800000001</v>
      </c>
      <c r="M2053" s="47"/>
      <c r="N2053" s="50">
        <v>0.99696565047076124</v>
      </c>
      <c r="O2053" s="50">
        <v>4.0190180911279936E-4</v>
      </c>
      <c r="P2053" s="50">
        <v>0.36097701654100345</v>
      </c>
      <c r="Q2053" s="50">
        <v>5.8510961125694191E-3</v>
      </c>
      <c r="R2053" s="50">
        <v>4.854840186872933E-3</v>
      </c>
      <c r="S2053" s="50">
        <v>1.6246691633748001</v>
      </c>
      <c r="T2053" s="50">
        <v>6.7047868237627333E-3</v>
      </c>
      <c r="U2053" s="50">
        <v>3.0010264855162592</v>
      </c>
      <c r="V2053" s="51">
        <v>81.820677812987313</v>
      </c>
      <c r="X2053" s="49">
        <v>0.21387200000000001</v>
      </c>
      <c r="Y2053" s="49">
        <v>80.412599999999998</v>
      </c>
      <c r="Z2053" s="49">
        <v>0.443021</v>
      </c>
      <c r="AA2053" s="49">
        <v>7.6072800000000003</v>
      </c>
      <c r="AB2053" s="49">
        <v>6.4024900000000002</v>
      </c>
      <c r="AC2053" s="49">
        <v>0.18204600000000001</v>
      </c>
      <c r="AD2053" s="49">
        <v>4.9541199999999996</v>
      </c>
      <c r="AE2053" s="312"/>
      <c r="AF2053" s="343" t="s">
        <v>432</v>
      </c>
      <c r="AG2053" s="343">
        <v>30</v>
      </c>
      <c r="AH2053" s="343">
        <v>15</v>
      </c>
      <c r="AI2053" s="343"/>
      <c r="AJ2053" s="343"/>
      <c r="AK2053" s="343"/>
      <c r="AL2053" s="343"/>
      <c r="AM2053" s="343"/>
      <c r="AN2053" s="343"/>
      <c r="AO2053" s="343"/>
      <c r="AP2053" s="343"/>
      <c r="AQ2053" s="343"/>
      <c r="AR2053" s="343"/>
      <c r="AS2053" s="343"/>
      <c r="AT2053" s="343"/>
      <c r="AU2053" s="343"/>
      <c r="AV2053" s="343"/>
      <c r="AW2053" s="343"/>
      <c r="AX2053" s="343"/>
      <c r="AY2053" s="343"/>
      <c r="AZ2053" s="343"/>
      <c r="BA2053" s="343"/>
      <c r="BB2053" s="343"/>
      <c r="BC2053" s="343"/>
      <c r="BD2053" s="343"/>
      <c r="BE2053" s="475"/>
      <c r="BF2053" s="475"/>
      <c r="BG2053" s="475"/>
      <c r="BH2053" s="475"/>
      <c r="BI2053" s="475"/>
      <c r="BJ2053" s="475"/>
      <c r="BK2053" s="475"/>
      <c r="BL2053" s="475"/>
      <c r="BM2053" s="475"/>
      <c r="BN2053" s="475"/>
      <c r="BO2053" s="475"/>
      <c r="BP2053" s="306"/>
      <c r="BQ2053" s="496"/>
      <c r="BR2053" s="496"/>
      <c r="BS2053" s="496"/>
      <c r="BT2053" s="496"/>
      <c r="BU2053" s="496"/>
      <c r="BV2053" s="496"/>
    </row>
    <row r="2054" spans="1:74" s="52" customFormat="1" ht="12.75">
      <c r="A2054" s="45">
        <v>2670.080468178493</v>
      </c>
      <c r="B2054" s="46" t="s">
        <v>360</v>
      </c>
      <c r="C2054" s="47" t="s">
        <v>319</v>
      </c>
      <c r="D2054" s="48">
        <v>19.54715403803792</v>
      </c>
      <c r="E2054" s="49">
        <v>39.493200000000002</v>
      </c>
      <c r="F2054" s="49">
        <v>2.5444999999999999E-2</v>
      </c>
      <c r="G2054" s="49">
        <v>16.800999999999998</v>
      </c>
      <c r="H2054" s="49">
        <v>0.28548000000000001</v>
      </c>
      <c r="I2054" s="49">
        <v>0.22162999999999999</v>
      </c>
      <c r="J2054" s="49">
        <v>43.238199999999999</v>
      </c>
      <c r="K2054" s="49">
        <v>0.249365</v>
      </c>
      <c r="L2054" s="49">
        <v>100.35451299999998</v>
      </c>
      <c r="M2054" s="47"/>
      <c r="N2054" s="50">
        <v>0.99741786654225506</v>
      </c>
      <c r="O2054" s="50">
        <v>5.0808068948283156E-4</v>
      </c>
      <c r="P2054" s="50">
        <v>0.35485092743831015</v>
      </c>
      <c r="Q2054" s="50">
        <v>5.7992842928589299E-3</v>
      </c>
      <c r="R2054" s="50">
        <v>4.740990711910943E-3</v>
      </c>
      <c r="S2054" s="50">
        <v>1.6279121719291412</v>
      </c>
      <c r="T2054" s="50">
        <v>6.7475787778071084E-3</v>
      </c>
      <c r="U2054" s="50">
        <v>2.9991732576141037</v>
      </c>
      <c r="V2054" s="51">
        <v>82.103211041625883</v>
      </c>
      <c r="X2054" s="49">
        <v>0.21351200000000001</v>
      </c>
      <c r="Y2054" s="49">
        <v>61.442999999999998</v>
      </c>
      <c r="Z2054" s="49">
        <v>0.446135</v>
      </c>
      <c r="AA2054" s="49">
        <v>7.6102999999999996</v>
      </c>
      <c r="AB2054" s="49">
        <v>6.4166299999999996</v>
      </c>
      <c r="AC2054" s="49">
        <v>0.18134800000000001</v>
      </c>
      <c r="AD2054" s="49">
        <v>4.9851700000000001</v>
      </c>
      <c r="AE2054" s="312"/>
      <c r="AF2054" s="343" t="s">
        <v>432</v>
      </c>
      <c r="AG2054" s="343">
        <v>30</v>
      </c>
      <c r="AH2054" s="343">
        <v>15</v>
      </c>
      <c r="AI2054" s="343"/>
      <c r="AJ2054" s="343"/>
      <c r="AK2054" s="343"/>
      <c r="AL2054" s="343"/>
      <c r="AM2054" s="343"/>
      <c r="AN2054" s="343"/>
      <c r="AO2054" s="343"/>
      <c r="AP2054" s="343"/>
      <c r="AQ2054" s="343"/>
      <c r="AR2054" s="343"/>
      <c r="AS2054" s="343"/>
      <c r="AT2054" s="343"/>
      <c r="AU2054" s="343"/>
      <c r="AV2054" s="343"/>
      <c r="AW2054" s="343"/>
      <c r="AX2054" s="343"/>
      <c r="AY2054" s="343"/>
      <c r="AZ2054" s="343"/>
      <c r="BA2054" s="343"/>
      <c r="BB2054" s="343"/>
      <c r="BC2054" s="343"/>
      <c r="BD2054" s="343"/>
      <c r="BE2054" s="475"/>
      <c r="BF2054" s="475"/>
      <c r="BG2054" s="475"/>
      <c r="BH2054" s="475"/>
      <c r="BI2054" s="475"/>
      <c r="BJ2054" s="475"/>
      <c r="BK2054" s="475"/>
      <c r="BL2054" s="475"/>
      <c r="BM2054" s="475"/>
      <c r="BN2054" s="475"/>
      <c r="BO2054" s="475"/>
      <c r="BP2054" s="306"/>
      <c r="BQ2054" s="496"/>
      <c r="BR2054" s="496"/>
      <c r="BS2054" s="496"/>
      <c r="BT2054" s="496"/>
      <c r="BU2054" s="496"/>
      <c r="BV2054" s="496"/>
    </row>
    <row r="2055" spans="1:74" s="52" customFormat="1" ht="12.75">
      <c r="A2055" s="45">
        <v>2670.080468178493</v>
      </c>
      <c r="B2055" s="46" t="s">
        <v>360</v>
      </c>
      <c r="C2055" s="47" t="s">
        <v>319</v>
      </c>
      <c r="D2055" s="48">
        <v>23.447154038037919</v>
      </c>
      <c r="E2055" s="49">
        <v>39.545200000000001</v>
      </c>
      <c r="F2055" s="49">
        <v>4.0485E-2</v>
      </c>
      <c r="G2055" s="49">
        <v>16.7819</v>
      </c>
      <c r="H2055" s="49">
        <v>0.27365099999999998</v>
      </c>
      <c r="I2055" s="49">
        <v>0.23926</v>
      </c>
      <c r="J2055" s="49">
        <v>43.158099999999997</v>
      </c>
      <c r="K2055" s="49">
        <v>0.25134200000000001</v>
      </c>
      <c r="L2055" s="49">
        <v>100.311408</v>
      </c>
      <c r="M2055" s="47"/>
      <c r="N2055" s="50">
        <v>0.99907413270023726</v>
      </c>
      <c r="O2055" s="50">
        <v>8.0867403141048207E-4</v>
      </c>
      <c r="P2055" s="50">
        <v>0.35456924389252464</v>
      </c>
      <c r="Q2055" s="50">
        <v>5.5608972457270945E-3</v>
      </c>
      <c r="R2055" s="50">
        <v>5.1198799280575543E-3</v>
      </c>
      <c r="S2055" s="50">
        <v>1.6254544390886521</v>
      </c>
      <c r="T2055" s="50">
        <v>6.8034101308012884E-3</v>
      </c>
      <c r="U2055" s="50">
        <v>2.9980299577572542</v>
      </c>
      <c r="V2055" s="51">
        <v>82.092676620984875</v>
      </c>
      <c r="X2055" s="49">
        <v>0.21321799999999999</v>
      </c>
      <c r="Y2055" s="49">
        <v>40.168700000000001</v>
      </c>
      <c r="Z2055" s="49">
        <v>0.44614100000000001</v>
      </c>
      <c r="AA2055" s="49">
        <v>7.9010499999999997</v>
      </c>
      <c r="AB2055" s="49">
        <v>5.9801200000000003</v>
      </c>
      <c r="AC2055" s="49">
        <v>0.181562</v>
      </c>
      <c r="AD2055" s="49">
        <v>4.7662300000000002</v>
      </c>
      <c r="AE2055" s="312"/>
      <c r="AF2055" s="343" t="s">
        <v>432</v>
      </c>
      <c r="AG2055" s="343">
        <v>30</v>
      </c>
      <c r="AH2055" s="343">
        <v>15</v>
      </c>
      <c r="AI2055" s="343"/>
      <c r="AJ2055" s="343"/>
      <c r="AK2055" s="343"/>
      <c r="AL2055" s="343"/>
      <c r="AM2055" s="343"/>
      <c r="AN2055" s="343"/>
      <c r="AO2055" s="343"/>
      <c r="AP2055" s="343"/>
      <c r="AQ2055" s="343"/>
      <c r="AR2055" s="343"/>
      <c r="AS2055" s="343"/>
      <c r="AT2055" s="343"/>
      <c r="AU2055" s="343"/>
      <c r="AV2055" s="343"/>
      <c r="AW2055" s="343"/>
      <c r="AX2055" s="343"/>
      <c r="AY2055" s="343"/>
      <c r="AZ2055" s="343"/>
      <c r="BA2055" s="343"/>
      <c r="BB2055" s="343"/>
      <c r="BC2055" s="343"/>
      <c r="BD2055" s="343"/>
      <c r="BE2055" s="475"/>
      <c r="BF2055" s="475"/>
      <c r="BG2055" s="475"/>
      <c r="BH2055" s="475"/>
      <c r="BI2055" s="475"/>
      <c r="BJ2055" s="475"/>
      <c r="BK2055" s="475"/>
      <c r="BL2055" s="475"/>
      <c r="BM2055" s="475"/>
      <c r="BN2055" s="475"/>
      <c r="BO2055" s="475"/>
      <c r="BP2055" s="306"/>
      <c r="BQ2055" s="496"/>
      <c r="BR2055" s="496"/>
      <c r="BS2055" s="496"/>
      <c r="BT2055" s="496"/>
      <c r="BU2055" s="496"/>
      <c r="BV2055" s="496"/>
    </row>
    <row r="2056" spans="1:74" s="52" customFormat="1" ht="12.75">
      <c r="A2056" s="45">
        <v>2670.080468178493</v>
      </c>
      <c r="B2056" s="46" t="s">
        <v>360</v>
      </c>
      <c r="C2056" s="47" t="s">
        <v>319</v>
      </c>
      <c r="D2056" s="48">
        <v>27.347154038037917</v>
      </c>
      <c r="E2056" s="49">
        <v>39.434600000000003</v>
      </c>
      <c r="F2056" s="49">
        <v>4.1390999999999997E-2</v>
      </c>
      <c r="G2056" s="49">
        <v>16.863499999999998</v>
      </c>
      <c r="H2056" s="49">
        <v>0.23874899999999999</v>
      </c>
      <c r="I2056" s="49">
        <v>0.23919899999999999</v>
      </c>
      <c r="J2056" s="49">
        <v>43.305999999999997</v>
      </c>
      <c r="K2056" s="49">
        <v>0.235316</v>
      </c>
      <c r="L2056" s="49">
        <v>100.38353599999999</v>
      </c>
      <c r="M2056" s="47"/>
      <c r="N2056" s="50">
        <v>0.99605290760880827</v>
      </c>
      <c r="O2056" s="50">
        <v>8.2658268139385082E-4</v>
      </c>
      <c r="P2056" s="50">
        <v>0.35621210890179872</v>
      </c>
      <c r="Q2056" s="50">
        <v>4.8505436952584165E-3</v>
      </c>
      <c r="R2056" s="50">
        <v>5.1174082687057724E-3</v>
      </c>
      <c r="S2056" s="50">
        <v>1.630653116105059</v>
      </c>
      <c r="T2056" s="50">
        <v>6.3681615543947547E-3</v>
      </c>
      <c r="U2056" s="50">
        <v>3.0008185282197473</v>
      </c>
      <c r="V2056" s="51">
        <v>82.071652147388647</v>
      </c>
      <c r="X2056" s="49">
        <v>0.21356800000000001</v>
      </c>
      <c r="Y2056" s="49">
        <v>39.521000000000001</v>
      </c>
      <c r="Z2056" s="49">
        <v>0.44474200000000003</v>
      </c>
      <c r="AA2056" s="49">
        <v>9.3086000000000002</v>
      </c>
      <c r="AB2056" s="49">
        <v>5.9621899999999997</v>
      </c>
      <c r="AC2056" s="49">
        <v>0.181177</v>
      </c>
      <c r="AD2056" s="49">
        <v>5.1040900000000002</v>
      </c>
      <c r="AE2056" s="312"/>
      <c r="AF2056" s="343" t="s">
        <v>432</v>
      </c>
      <c r="AG2056" s="343">
        <v>30</v>
      </c>
      <c r="AH2056" s="343">
        <v>15</v>
      </c>
      <c r="AI2056" s="343"/>
      <c r="AJ2056" s="343"/>
      <c r="AK2056" s="343"/>
      <c r="AL2056" s="343"/>
      <c r="AM2056" s="343"/>
      <c r="AN2056" s="343"/>
      <c r="AO2056" s="343"/>
      <c r="AP2056" s="343"/>
      <c r="AQ2056" s="343"/>
      <c r="AR2056" s="343"/>
      <c r="AS2056" s="343"/>
      <c r="AT2056" s="343"/>
      <c r="AU2056" s="343"/>
      <c r="AV2056" s="343"/>
      <c r="AW2056" s="343"/>
      <c r="AX2056" s="343"/>
      <c r="AY2056" s="343"/>
      <c r="AZ2056" s="343"/>
      <c r="BA2056" s="343"/>
      <c r="BB2056" s="343"/>
      <c r="BC2056" s="343"/>
      <c r="BD2056" s="343"/>
      <c r="BE2056" s="475"/>
      <c r="BF2056" s="475"/>
      <c r="BG2056" s="475"/>
      <c r="BH2056" s="475"/>
      <c r="BI2056" s="475"/>
      <c r="BJ2056" s="475"/>
      <c r="BK2056" s="475"/>
      <c r="BL2056" s="475"/>
      <c r="BM2056" s="475"/>
      <c r="BN2056" s="475"/>
      <c r="BO2056" s="475"/>
      <c r="BP2056" s="306"/>
      <c r="BQ2056" s="496"/>
      <c r="BR2056" s="496"/>
      <c r="BS2056" s="496"/>
      <c r="BT2056" s="496"/>
      <c r="BU2056" s="496"/>
      <c r="BV2056" s="496"/>
    </row>
    <row r="2057" spans="1:74" s="52" customFormat="1" ht="12.75">
      <c r="A2057" s="45">
        <v>2670.080468178493</v>
      </c>
      <c r="B2057" s="46" t="s">
        <v>360</v>
      </c>
      <c r="C2057" s="47" t="s">
        <v>319</v>
      </c>
      <c r="D2057" s="48">
        <v>31.247154038037916</v>
      </c>
      <c r="E2057" s="49">
        <v>39.4</v>
      </c>
      <c r="F2057" s="49">
        <v>2.9236999999999999E-2</v>
      </c>
      <c r="G2057" s="49">
        <v>16.861899999999999</v>
      </c>
      <c r="H2057" s="49">
        <v>0.28048200000000001</v>
      </c>
      <c r="I2057" s="49">
        <v>0.21773799999999999</v>
      </c>
      <c r="J2057" s="49">
        <v>43.365000000000002</v>
      </c>
      <c r="K2057" s="49">
        <v>0.24554200000000001</v>
      </c>
      <c r="L2057" s="49">
        <v>100.42792399999999</v>
      </c>
      <c r="M2057" s="47"/>
      <c r="N2057" s="50">
        <v>0.99501306182966798</v>
      </c>
      <c r="O2057" s="50">
        <v>5.8376866938280453E-4</v>
      </c>
      <c r="P2057" s="50">
        <v>0.35611893298269781</v>
      </c>
      <c r="Q2057" s="50">
        <v>5.6974621405319085E-3</v>
      </c>
      <c r="R2057" s="50">
        <v>4.6574964093196803E-3</v>
      </c>
      <c r="S2057" s="50">
        <v>1.6326024968245747</v>
      </c>
      <c r="T2057" s="50">
        <v>6.6437915278367921E-3</v>
      </c>
      <c r="U2057" s="50">
        <v>3.0021511405331966</v>
      </c>
      <c r="V2057" s="51">
        <v>82.093071073447959</v>
      </c>
      <c r="X2057" s="49">
        <v>0.21377599999999999</v>
      </c>
      <c r="Y2057" s="49">
        <v>55.482700000000001</v>
      </c>
      <c r="Z2057" s="49">
        <v>0.445189</v>
      </c>
      <c r="AA2057" s="49">
        <v>7.9626599999999996</v>
      </c>
      <c r="AB2057" s="49">
        <v>6.6698899999999997</v>
      </c>
      <c r="AC2057" s="49">
        <v>0.18107599999999999</v>
      </c>
      <c r="AD2057" s="49">
        <v>4.8212999999999999</v>
      </c>
      <c r="AE2057" s="312"/>
      <c r="AF2057" s="343" t="s">
        <v>432</v>
      </c>
      <c r="AG2057" s="343">
        <v>30</v>
      </c>
      <c r="AH2057" s="343">
        <v>15</v>
      </c>
      <c r="AI2057" s="343"/>
      <c r="AJ2057" s="343"/>
      <c r="AK2057" s="343"/>
      <c r="AL2057" s="343"/>
      <c r="AM2057" s="343"/>
      <c r="AN2057" s="343"/>
      <c r="AO2057" s="343"/>
      <c r="AP2057" s="343"/>
      <c r="AQ2057" s="343"/>
      <c r="AR2057" s="343"/>
      <c r="AS2057" s="343"/>
      <c r="AT2057" s="343"/>
      <c r="AU2057" s="343"/>
      <c r="AV2057" s="343"/>
      <c r="AW2057" s="343"/>
      <c r="AX2057" s="343"/>
      <c r="AY2057" s="343"/>
      <c r="AZ2057" s="343"/>
      <c r="BA2057" s="343"/>
      <c r="BB2057" s="343"/>
      <c r="BC2057" s="343"/>
      <c r="BD2057" s="343"/>
      <c r="BE2057" s="475"/>
      <c r="BF2057" s="475"/>
      <c r="BG2057" s="475"/>
      <c r="BH2057" s="475"/>
      <c r="BI2057" s="475"/>
      <c r="BJ2057" s="475"/>
      <c r="BK2057" s="475"/>
      <c r="BL2057" s="475"/>
      <c r="BM2057" s="475"/>
      <c r="BN2057" s="475"/>
      <c r="BO2057" s="475"/>
      <c r="BP2057" s="306"/>
      <c r="BQ2057" s="496"/>
      <c r="BR2057" s="496"/>
      <c r="BS2057" s="496"/>
      <c r="BT2057" s="496"/>
      <c r="BU2057" s="496"/>
      <c r="BV2057" s="496"/>
    </row>
    <row r="2058" spans="1:74" s="52" customFormat="1" ht="12.75">
      <c r="A2058" s="45">
        <v>2670.080468178493</v>
      </c>
      <c r="B2058" s="46" t="s">
        <v>360</v>
      </c>
      <c r="C2058" s="47" t="s">
        <v>319</v>
      </c>
      <c r="D2058" s="48">
        <v>35.147154038037918</v>
      </c>
      <c r="E2058" s="49">
        <v>39.373600000000003</v>
      </c>
      <c r="F2058" s="49">
        <v>4.6824999999999999E-2</v>
      </c>
      <c r="G2058" s="49">
        <v>16.762799999999999</v>
      </c>
      <c r="H2058" s="49">
        <v>0.314969</v>
      </c>
      <c r="I2058" s="49">
        <v>0.22577700000000001</v>
      </c>
      <c r="J2058" s="49">
        <v>43.277200000000001</v>
      </c>
      <c r="K2058" s="49">
        <v>0.24773100000000001</v>
      </c>
      <c r="L2058" s="49">
        <v>100.275609</v>
      </c>
      <c r="M2058" s="47"/>
      <c r="N2058" s="50">
        <v>0.99555702638996268</v>
      </c>
      <c r="O2058" s="50">
        <v>9.3608269788300028E-4</v>
      </c>
      <c r="P2058" s="50">
        <v>0.35445701377003697</v>
      </c>
      <c r="Q2058" s="50">
        <v>6.4057903500700022E-3</v>
      </c>
      <c r="R2058" s="50">
        <v>4.8353337319741018E-3</v>
      </c>
      <c r="S2058" s="50">
        <v>1.6312807712738175</v>
      </c>
      <c r="T2058" s="50">
        <v>6.7111820547106583E-3</v>
      </c>
      <c r="U2058" s="50">
        <v>3.0009790695837273</v>
      </c>
      <c r="V2058" s="51">
        <v>82.149858030615619</v>
      </c>
      <c r="X2058" s="49">
        <v>0.21379400000000001</v>
      </c>
      <c r="Y2058" s="49">
        <v>33.660299999999999</v>
      </c>
      <c r="Z2058" s="49">
        <v>0.44687500000000002</v>
      </c>
      <c r="AA2058" s="49">
        <v>7.0398899999999998</v>
      </c>
      <c r="AB2058" s="49">
        <v>6.3470399999999998</v>
      </c>
      <c r="AC2058" s="49">
        <v>0.181202</v>
      </c>
      <c r="AD2058" s="49">
        <v>4.9495500000000003</v>
      </c>
      <c r="AE2058" s="312"/>
      <c r="AF2058" s="343" t="s">
        <v>432</v>
      </c>
      <c r="AG2058" s="343">
        <v>30</v>
      </c>
      <c r="AH2058" s="343">
        <v>15</v>
      </c>
      <c r="AI2058" s="343"/>
      <c r="AJ2058" s="343"/>
      <c r="AK2058" s="343"/>
      <c r="AL2058" s="343"/>
      <c r="AM2058" s="343"/>
      <c r="AN2058" s="343"/>
      <c r="AO2058" s="343"/>
      <c r="AP2058" s="343"/>
      <c r="AQ2058" s="343"/>
      <c r="AR2058" s="343"/>
      <c r="AS2058" s="343"/>
      <c r="AT2058" s="343"/>
      <c r="AU2058" s="343"/>
      <c r="AV2058" s="343"/>
      <c r="AW2058" s="343"/>
      <c r="AX2058" s="343"/>
      <c r="AY2058" s="343"/>
      <c r="AZ2058" s="343"/>
      <c r="BA2058" s="343"/>
      <c r="BB2058" s="343"/>
      <c r="BC2058" s="343"/>
      <c r="BD2058" s="343"/>
      <c r="BE2058" s="475"/>
      <c r="BF2058" s="475"/>
      <c r="BG2058" s="475"/>
      <c r="BH2058" s="475"/>
      <c r="BI2058" s="475"/>
      <c r="BJ2058" s="475"/>
      <c r="BK2058" s="475"/>
      <c r="BL2058" s="475"/>
      <c r="BM2058" s="475"/>
      <c r="BN2058" s="475"/>
      <c r="BO2058" s="475"/>
      <c r="BP2058" s="306"/>
      <c r="BQ2058" s="496"/>
      <c r="BR2058" s="496"/>
      <c r="BS2058" s="496"/>
      <c r="BT2058" s="496"/>
      <c r="BU2058" s="496"/>
      <c r="BV2058" s="496"/>
    </row>
    <row r="2059" spans="1:74" s="52" customFormat="1" ht="12.75">
      <c r="A2059" s="45">
        <v>2670.080468178493</v>
      </c>
      <c r="B2059" s="46" t="s">
        <v>360</v>
      </c>
      <c r="C2059" s="47" t="s">
        <v>319</v>
      </c>
      <c r="D2059" s="48">
        <v>39.047154038037917</v>
      </c>
      <c r="E2059" s="49">
        <v>39.4407</v>
      </c>
      <c r="F2059" s="49">
        <v>3.1864000000000003E-2</v>
      </c>
      <c r="G2059" s="49">
        <v>16.838899999999999</v>
      </c>
      <c r="H2059" s="49">
        <v>0.28298200000000001</v>
      </c>
      <c r="I2059" s="49">
        <v>0.241457</v>
      </c>
      <c r="J2059" s="49">
        <v>43.1877</v>
      </c>
      <c r="K2059" s="49">
        <v>0.25636900000000001</v>
      </c>
      <c r="L2059" s="49">
        <v>100.30244499999999</v>
      </c>
      <c r="M2059" s="47"/>
      <c r="N2059" s="50">
        <v>0.99718575888527738</v>
      </c>
      <c r="O2059" s="50">
        <v>6.3695266903186418E-4</v>
      </c>
      <c r="P2059" s="50">
        <v>0.35604194525205657</v>
      </c>
      <c r="Q2059" s="50">
        <v>5.754851976220725E-3</v>
      </c>
      <c r="R2059" s="50">
        <v>5.1707911038487309E-3</v>
      </c>
      <c r="S2059" s="50">
        <v>1.6277963667262918</v>
      </c>
      <c r="T2059" s="50">
        <v>6.9447179176617205E-3</v>
      </c>
      <c r="U2059" s="50">
        <v>3.0002010349458126</v>
      </c>
      <c r="V2059" s="51">
        <v>82.052874818361587</v>
      </c>
      <c r="X2059" s="49">
        <v>0.21349899999999999</v>
      </c>
      <c r="Y2059" s="49">
        <v>49.398200000000003</v>
      </c>
      <c r="Z2059" s="49">
        <v>0.44600099999999998</v>
      </c>
      <c r="AA2059" s="49">
        <v>7.7602599999999997</v>
      </c>
      <c r="AB2059" s="49">
        <v>5.9424900000000003</v>
      </c>
      <c r="AC2059" s="49">
        <v>0.181479</v>
      </c>
      <c r="AD2059" s="49">
        <v>4.6968899999999998</v>
      </c>
      <c r="AE2059" s="312"/>
      <c r="AF2059" s="343" t="s">
        <v>432</v>
      </c>
      <c r="AG2059" s="343">
        <v>30</v>
      </c>
      <c r="AH2059" s="343">
        <v>15</v>
      </c>
      <c r="AI2059" s="343"/>
      <c r="AJ2059" s="343"/>
      <c r="AK2059" s="343"/>
      <c r="AL2059" s="343"/>
      <c r="AM2059" s="343"/>
      <c r="AN2059" s="343"/>
      <c r="AO2059" s="343"/>
      <c r="AP2059" s="343"/>
      <c r="AQ2059" s="343"/>
      <c r="AR2059" s="343"/>
      <c r="AS2059" s="343"/>
      <c r="AT2059" s="343"/>
      <c r="AU2059" s="343"/>
      <c r="AV2059" s="343"/>
      <c r="AW2059" s="343"/>
      <c r="AX2059" s="343"/>
      <c r="AY2059" s="343"/>
      <c r="AZ2059" s="343"/>
      <c r="BA2059" s="343"/>
      <c r="BB2059" s="343"/>
      <c r="BC2059" s="343"/>
      <c r="BD2059" s="343"/>
      <c r="BE2059" s="475"/>
      <c r="BF2059" s="475"/>
      <c r="BG2059" s="475"/>
      <c r="BH2059" s="475"/>
      <c r="BI2059" s="475"/>
      <c r="BJ2059" s="475"/>
      <c r="BK2059" s="475"/>
      <c r="BL2059" s="475"/>
      <c r="BM2059" s="475"/>
      <c r="BN2059" s="475"/>
      <c r="BO2059" s="475"/>
      <c r="BP2059" s="306"/>
      <c r="BQ2059" s="496"/>
      <c r="BR2059" s="496"/>
      <c r="BS2059" s="496"/>
      <c r="BT2059" s="496"/>
      <c r="BU2059" s="496"/>
      <c r="BV2059" s="496"/>
    </row>
    <row r="2060" spans="1:74" s="52" customFormat="1" ht="12.75">
      <c r="A2060" s="45">
        <v>2670.080468178493</v>
      </c>
      <c r="B2060" s="46" t="s">
        <v>360</v>
      </c>
      <c r="C2060" s="47" t="s">
        <v>319</v>
      </c>
      <c r="D2060" s="48">
        <v>42.947154038037915</v>
      </c>
      <c r="E2060" s="49">
        <v>39.320700000000002</v>
      </c>
      <c r="F2060" s="49">
        <v>2.9721000000000001E-2</v>
      </c>
      <c r="G2060" s="49">
        <v>16.794599999999999</v>
      </c>
      <c r="H2060" s="49">
        <v>0.30510100000000001</v>
      </c>
      <c r="I2060" s="49">
        <v>0.207401</v>
      </c>
      <c r="J2060" s="49">
        <v>43.2194</v>
      </c>
      <c r="K2060" s="49">
        <v>0.251166</v>
      </c>
      <c r="L2060" s="49">
        <v>100.153893</v>
      </c>
      <c r="M2060" s="47"/>
      <c r="N2060" s="50">
        <v>0.99566045335778297</v>
      </c>
      <c r="O2060" s="50">
        <v>5.950162818834277E-4</v>
      </c>
      <c r="P2060" s="50">
        <v>0.35564415517115977</v>
      </c>
      <c r="Q2060" s="50">
        <v>6.214090022534197E-3</v>
      </c>
      <c r="R2060" s="50">
        <v>4.4482235221390059E-3</v>
      </c>
      <c r="S2060" s="50">
        <v>1.6314632523426185</v>
      </c>
      <c r="T2060" s="50">
        <v>6.8141001717973706E-3</v>
      </c>
      <c r="U2060" s="50">
        <v>3.0016093652727602</v>
      </c>
      <c r="V2060" s="51">
        <v>82.102419133139193</v>
      </c>
      <c r="X2060" s="49">
        <v>0.21390300000000001</v>
      </c>
      <c r="Y2060" s="49">
        <v>54.207099999999997</v>
      </c>
      <c r="Z2060" s="49">
        <v>0.44619700000000001</v>
      </c>
      <c r="AA2060" s="49">
        <v>7.2341199999999999</v>
      </c>
      <c r="AB2060" s="49">
        <v>6.8561100000000001</v>
      </c>
      <c r="AC2060" s="49">
        <v>0.181397</v>
      </c>
      <c r="AD2060" s="49">
        <v>4.8197099999999997</v>
      </c>
      <c r="AE2060" s="312"/>
      <c r="AF2060" s="343" t="s">
        <v>432</v>
      </c>
      <c r="AG2060" s="343">
        <v>30</v>
      </c>
      <c r="AH2060" s="343">
        <v>15</v>
      </c>
      <c r="AI2060" s="343"/>
      <c r="AJ2060" s="343"/>
      <c r="AK2060" s="343"/>
      <c r="AL2060" s="343"/>
      <c r="AM2060" s="343"/>
      <c r="AN2060" s="343"/>
      <c r="AO2060" s="343"/>
      <c r="AP2060" s="343"/>
      <c r="AQ2060" s="343"/>
      <c r="AR2060" s="343"/>
      <c r="AS2060" s="343"/>
      <c r="AT2060" s="343"/>
      <c r="AU2060" s="343"/>
      <c r="AV2060" s="343"/>
      <c r="AW2060" s="343"/>
      <c r="AX2060" s="343"/>
      <c r="AY2060" s="343"/>
      <c r="AZ2060" s="343"/>
      <c r="BA2060" s="343"/>
      <c r="BB2060" s="343"/>
      <c r="BC2060" s="343"/>
      <c r="BD2060" s="343"/>
      <c r="BE2060" s="475"/>
      <c r="BF2060" s="475"/>
      <c r="BG2060" s="475"/>
      <c r="BH2060" s="475"/>
      <c r="BI2060" s="475"/>
      <c r="BJ2060" s="475"/>
      <c r="BK2060" s="475"/>
      <c r="BL2060" s="475"/>
      <c r="BM2060" s="475"/>
      <c r="BN2060" s="475"/>
      <c r="BO2060" s="475"/>
      <c r="BP2060" s="306"/>
      <c r="BQ2060" s="496"/>
      <c r="BR2060" s="496"/>
      <c r="BS2060" s="496"/>
      <c r="BT2060" s="496"/>
      <c r="BU2060" s="496"/>
      <c r="BV2060" s="496"/>
    </row>
    <row r="2061" spans="1:74" s="52" customFormat="1" ht="12.75">
      <c r="A2061" s="45">
        <v>2670.080468178493</v>
      </c>
      <c r="B2061" s="46" t="s">
        <v>360</v>
      </c>
      <c r="C2061" s="47" t="s">
        <v>319</v>
      </c>
      <c r="D2061" s="48">
        <v>46.847154038037914</v>
      </c>
      <c r="E2061" s="49">
        <v>39.460799999999999</v>
      </c>
      <c r="F2061" s="49">
        <v>3.5728999999999997E-2</v>
      </c>
      <c r="G2061" s="49">
        <v>16.860900000000001</v>
      </c>
      <c r="H2061" s="49">
        <v>0.28796300000000002</v>
      </c>
      <c r="I2061" s="49">
        <v>0.21712799999999999</v>
      </c>
      <c r="J2061" s="49">
        <v>43.195599999999999</v>
      </c>
      <c r="K2061" s="49">
        <v>0.234343</v>
      </c>
      <c r="L2061" s="49">
        <v>100.31960699999999</v>
      </c>
      <c r="M2061" s="47"/>
      <c r="N2061" s="50">
        <v>0.99734181735645377</v>
      </c>
      <c r="O2061" s="50">
        <v>7.1396088546828119E-4</v>
      </c>
      <c r="P2061" s="50">
        <v>0.35638128542722336</v>
      </c>
      <c r="Q2061" s="50">
        <v>5.8540809706156445E-3</v>
      </c>
      <c r="R2061" s="50">
        <v>4.6481455033797669E-3</v>
      </c>
      <c r="S2061" s="50">
        <v>1.6275194961687918</v>
      </c>
      <c r="T2061" s="50">
        <v>6.3458203942804072E-3</v>
      </c>
      <c r="U2061" s="50">
        <v>2.9996131580950123</v>
      </c>
      <c r="V2061" s="51">
        <v>82.036335247545964</v>
      </c>
      <c r="X2061" s="49">
        <v>0.21343699999999999</v>
      </c>
      <c r="Y2061" s="49">
        <v>43.804499999999997</v>
      </c>
      <c r="Z2061" s="49">
        <v>0.44526399999999999</v>
      </c>
      <c r="AA2061" s="49">
        <v>7.6378399999999997</v>
      </c>
      <c r="AB2061" s="49">
        <v>6.5060200000000004</v>
      </c>
      <c r="AC2061" s="49">
        <v>0.18142900000000001</v>
      </c>
      <c r="AD2061" s="49">
        <v>5.2763999999999998</v>
      </c>
      <c r="AE2061" s="312"/>
      <c r="AF2061" s="343" t="s">
        <v>432</v>
      </c>
      <c r="AG2061" s="343">
        <v>30</v>
      </c>
      <c r="AH2061" s="343">
        <v>15</v>
      </c>
      <c r="AI2061" s="343"/>
      <c r="AJ2061" s="343"/>
      <c r="AK2061" s="343"/>
      <c r="AL2061" s="343"/>
      <c r="AM2061" s="343"/>
      <c r="AN2061" s="343"/>
      <c r="AO2061" s="343"/>
      <c r="AP2061" s="343"/>
      <c r="AQ2061" s="343"/>
      <c r="AR2061" s="343"/>
      <c r="AS2061" s="343"/>
      <c r="AT2061" s="343"/>
      <c r="AU2061" s="343"/>
      <c r="AV2061" s="343"/>
      <c r="AW2061" s="343"/>
      <c r="AX2061" s="343"/>
      <c r="AY2061" s="343"/>
      <c r="AZ2061" s="343"/>
      <c r="BA2061" s="343"/>
      <c r="BB2061" s="343"/>
      <c r="BC2061" s="343"/>
      <c r="BD2061" s="343"/>
      <c r="BE2061" s="475"/>
      <c r="BF2061" s="475"/>
      <c r="BG2061" s="475"/>
      <c r="BH2061" s="475"/>
      <c r="BI2061" s="475"/>
      <c r="BJ2061" s="475"/>
      <c r="BK2061" s="475"/>
      <c r="BL2061" s="475"/>
      <c r="BM2061" s="475"/>
      <c r="BN2061" s="475"/>
      <c r="BO2061" s="475"/>
      <c r="BP2061" s="306"/>
      <c r="BQ2061" s="496"/>
      <c r="BR2061" s="496"/>
      <c r="BS2061" s="496"/>
      <c r="BT2061" s="496"/>
      <c r="BU2061" s="496"/>
      <c r="BV2061" s="496"/>
    </row>
    <row r="2062" spans="1:74" s="52" customFormat="1" ht="12.75">
      <c r="A2062" s="45">
        <v>2670.080468178493</v>
      </c>
      <c r="B2062" s="46" t="s">
        <v>360</v>
      </c>
      <c r="C2062" s="47" t="s">
        <v>319</v>
      </c>
      <c r="D2062" s="48">
        <v>50.747154038037912</v>
      </c>
      <c r="E2062" s="49">
        <v>39.616900000000001</v>
      </c>
      <c r="F2062" s="49">
        <v>2.3838999999999999E-2</v>
      </c>
      <c r="G2062" s="49">
        <v>16.8813</v>
      </c>
      <c r="H2062" s="49">
        <v>0.27914099999999997</v>
      </c>
      <c r="I2062" s="49">
        <v>0.233459</v>
      </c>
      <c r="J2062" s="49">
        <v>43.1008</v>
      </c>
      <c r="K2062" s="49">
        <v>0.24933900000000001</v>
      </c>
      <c r="L2062" s="49">
        <v>100.421891</v>
      </c>
      <c r="M2062" s="47"/>
      <c r="N2062" s="50">
        <v>0.99991116121952373</v>
      </c>
      <c r="O2062" s="50">
        <v>4.7571229440532519E-4</v>
      </c>
      <c r="P2062" s="50">
        <v>0.35632214060463785</v>
      </c>
      <c r="Q2062" s="50">
        <v>5.6669378438281908E-3</v>
      </c>
      <c r="R2062" s="50">
        <v>4.9908818288143652E-3</v>
      </c>
      <c r="S2062" s="50">
        <v>1.6217160079662964</v>
      </c>
      <c r="T2062" s="50">
        <v>6.7426216029598373E-3</v>
      </c>
      <c r="U2062" s="50">
        <v>2.9969294469708654</v>
      </c>
      <c r="V2062" s="51">
        <v>81.986083490752264</v>
      </c>
      <c r="X2062" s="49">
        <v>0.213062</v>
      </c>
      <c r="Y2062" s="49">
        <v>68.253</v>
      </c>
      <c r="Z2062" s="49">
        <v>0.44494400000000001</v>
      </c>
      <c r="AA2062" s="49">
        <v>8.0663999999999998</v>
      </c>
      <c r="AB2062" s="49">
        <v>6.1021900000000002</v>
      </c>
      <c r="AC2062" s="49">
        <v>0.18163099999999999</v>
      </c>
      <c r="AD2062" s="49">
        <v>4.9010600000000002</v>
      </c>
      <c r="AE2062" s="312"/>
      <c r="AF2062" s="343" t="s">
        <v>432</v>
      </c>
      <c r="AG2062" s="343">
        <v>30</v>
      </c>
      <c r="AH2062" s="343">
        <v>15</v>
      </c>
      <c r="AI2062" s="343"/>
      <c r="AJ2062" s="343"/>
      <c r="AK2062" s="343"/>
      <c r="AL2062" s="343"/>
      <c r="AM2062" s="343"/>
      <c r="AN2062" s="343"/>
      <c r="AO2062" s="343"/>
      <c r="AP2062" s="343"/>
      <c r="AQ2062" s="343"/>
      <c r="AR2062" s="343"/>
      <c r="AS2062" s="343"/>
      <c r="AT2062" s="343"/>
      <c r="AU2062" s="343"/>
      <c r="AV2062" s="343"/>
      <c r="AW2062" s="343"/>
      <c r="AX2062" s="343"/>
      <c r="AY2062" s="343"/>
      <c r="AZ2062" s="343"/>
      <c r="BA2062" s="343"/>
      <c r="BB2062" s="343"/>
      <c r="BC2062" s="343"/>
      <c r="BD2062" s="343"/>
      <c r="BE2062" s="475"/>
      <c r="BF2062" s="475"/>
      <c r="BG2062" s="475"/>
      <c r="BH2062" s="475"/>
      <c r="BI2062" s="475"/>
      <c r="BJ2062" s="475"/>
      <c r="BK2062" s="475"/>
      <c r="BL2062" s="475"/>
      <c r="BM2062" s="475"/>
      <c r="BN2062" s="475"/>
      <c r="BO2062" s="475"/>
      <c r="BP2062" s="306"/>
      <c r="BQ2062" s="496"/>
      <c r="BR2062" s="496"/>
      <c r="BS2062" s="496"/>
      <c r="BT2062" s="496"/>
      <c r="BU2062" s="496"/>
      <c r="BV2062" s="496"/>
    </row>
    <row r="2063" spans="1:74" s="52" customFormat="1" ht="12.75">
      <c r="A2063" s="45">
        <v>2670.080468178493</v>
      </c>
      <c r="B2063" s="46" t="s">
        <v>360</v>
      </c>
      <c r="C2063" s="47" t="s">
        <v>319</v>
      </c>
      <c r="D2063" s="48">
        <v>54.647154038037911</v>
      </c>
      <c r="E2063" s="49">
        <v>39.484400000000001</v>
      </c>
      <c r="F2063" s="49">
        <v>4.2004E-2</v>
      </c>
      <c r="G2063" s="49">
        <v>16.870899999999999</v>
      </c>
      <c r="H2063" s="49">
        <v>0.32701200000000002</v>
      </c>
      <c r="I2063" s="49">
        <v>0.20807200000000001</v>
      </c>
      <c r="J2063" s="49">
        <v>43.2804</v>
      </c>
      <c r="K2063" s="49">
        <v>0.241979</v>
      </c>
      <c r="L2063" s="49">
        <v>100.474046</v>
      </c>
      <c r="M2063" s="47"/>
      <c r="N2063" s="50">
        <v>0.9966726439526542</v>
      </c>
      <c r="O2063" s="50">
        <v>8.3828763482654762E-4</v>
      </c>
      <c r="P2063" s="50">
        <v>0.35614039864020808</v>
      </c>
      <c r="Q2063" s="50">
        <v>6.6394878031285657E-3</v>
      </c>
      <c r="R2063" s="50">
        <v>4.4486309208394623E-3</v>
      </c>
      <c r="S2063" s="50">
        <v>1.6286464115121517</v>
      </c>
      <c r="T2063" s="50">
        <v>6.544286748002906E-3</v>
      </c>
      <c r="U2063" s="50">
        <v>3.0005036917337722</v>
      </c>
      <c r="V2063" s="51">
        <v>82.05649106400152</v>
      </c>
      <c r="X2063" s="49">
        <v>0.213423</v>
      </c>
      <c r="Y2063" s="49">
        <v>37.681600000000003</v>
      </c>
      <c r="Z2063" s="49">
        <v>0.44426100000000002</v>
      </c>
      <c r="AA2063" s="49">
        <v>6.7532100000000002</v>
      </c>
      <c r="AB2063" s="49">
        <v>6.7419099999999998</v>
      </c>
      <c r="AC2063" s="49">
        <v>0.18124399999999999</v>
      </c>
      <c r="AD2063" s="49">
        <v>5.0609900000000003</v>
      </c>
      <c r="AE2063" s="312"/>
      <c r="AF2063" s="343" t="s">
        <v>432</v>
      </c>
      <c r="AG2063" s="343">
        <v>30</v>
      </c>
      <c r="AH2063" s="343">
        <v>15</v>
      </c>
      <c r="AI2063" s="343"/>
      <c r="AJ2063" s="343"/>
      <c r="AK2063" s="343"/>
      <c r="AL2063" s="343"/>
      <c r="AM2063" s="343"/>
      <c r="AN2063" s="343"/>
      <c r="AO2063" s="343"/>
      <c r="AP2063" s="343"/>
      <c r="AQ2063" s="343"/>
      <c r="AR2063" s="343"/>
      <c r="AS2063" s="343"/>
      <c r="AT2063" s="343"/>
      <c r="AU2063" s="343"/>
      <c r="AV2063" s="343"/>
      <c r="AW2063" s="343"/>
      <c r="AX2063" s="343"/>
      <c r="AY2063" s="343"/>
      <c r="AZ2063" s="343"/>
      <c r="BA2063" s="343"/>
      <c r="BB2063" s="343"/>
      <c r="BC2063" s="343"/>
      <c r="BD2063" s="343"/>
      <c r="BE2063" s="475"/>
      <c r="BF2063" s="475"/>
      <c r="BG2063" s="475"/>
      <c r="BH2063" s="475"/>
      <c r="BI2063" s="475"/>
      <c r="BJ2063" s="475"/>
      <c r="BK2063" s="475"/>
      <c r="BL2063" s="475"/>
      <c r="BM2063" s="475"/>
      <c r="BN2063" s="475"/>
      <c r="BO2063" s="475"/>
      <c r="BP2063" s="306"/>
      <c r="BQ2063" s="496"/>
      <c r="BR2063" s="496"/>
      <c r="BS2063" s="496"/>
      <c r="BT2063" s="496"/>
      <c r="BU2063" s="496"/>
      <c r="BV2063" s="496"/>
    </row>
    <row r="2064" spans="1:74" s="52" customFormat="1" ht="12.75">
      <c r="A2064" s="45">
        <v>2670.080468178493</v>
      </c>
      <c r="B2064" s="46" t="s">
        <v>360</v>
      </c>
      <c r="C2064" s="47" t="s">
        <v>319</v>
      </c>
      <c r="D2064" s="48">
        <v>58.54715403803791</v>
      </c>
      <c r="E2064" s="49">
        <v>39.321599999999997</v>
      </c>
      <c r="F2064" s="49">
        <v>5.7409999999999996E-3</v>
      </c>
      <c r="G2064" s="49">
        <v>16.689699999999998</v>
      </c>
      <c r="H2064" s="49">
        <v>0.31437999999999999</v>
      </c>
      <c r="I2064" s="49">
        <v>0.206097</v>
      </c>
      <c r="J2064" s="49">
        <v>43.268799999999999</v>
      </c>
      <c r="K2064" s="49">
        <v>0.23985799999999999</v>
      </c>
      <c r="L2064" s="49">
        <v>100.07888299999999</v>
      </c>
      <c r="M2064" s="47"/>
      <c r="N2064" s="50">
        <v>0.99600171603422127</v>
      </c>
      <c r="O2064" s="50">
        <v>1.1497194212728682E-4</v>
      </c>
      <c r="P2064" s="50">
        <v>0.35353582581843579</v>
      </c>
      <c r="Q2064" s="50">
        <v>6.4051264450587552E-3</v>
      </c>
      <c r="R2064" s="50">
        <v>4.4216698780980635E-3</v>
      </c>
      <c r="S2064" s="50">
        <v>1.633850449910585</v>
      </c>
      <c r="T2064" s="50">
        <v>6.5093970270181899E-3</v>
      </c>
      <c r="U2064" s="50">
        <v>3.0018155513975375</v>
      </c>
      <c r="V2064" s="51">
        <v>82.211016039710231</v>
      </c>
      <c r="X2064" s="49">
        <v>0.21388199999999999</v>
      </c>
      <c r="Y2064" s="49">
        <v>276.613</v>
      </c>
      <c r="Z2064" s="49">
        <v>0.44786599999999999</v>
      </c>
      <c r="AA2064" s="49">
        <v>7.1097299999999999</v>
      </c>
      <c r="AB2064" s="49">
        <v>6.8688700000000003</v>
      </c>
      <c r="AC2064" s="49">
        <v>0.18119399999999999</v>
      </c>
      <c r="AD2064" s="49">
        <v>5.0498000000000003</v>
      </c>
      <c r="AE2064" s="312"/>
      <c r="AF2064" s="343" t="s">
        <v>432</v>
      </c>
      <c r="AG2064" s="343">
        <v>30</v>
      </c>
      <c r="AH2064" s="343">
        <v>15</v>
      </c>
      <c r="AI2064" s="343"/>
      <c r="AJ2064" s="343"/>
      <c r="AK2064" s="343"/>
      <c r="AL2064" s="343"/>
      <c r="AM2064" s="343"/>
      <c r="AN2064" s="343"/>
      <c r="AO2064" s="343"/>
      <c r="AP2064" s="343"/>
      <c r="AQ2064" s="343"/>
      <c r="AR2064" s="343"/>
      <c r="AS2064" s="343"/>
      <c r="AT2064" s="343"/>
      <c r="AU2064" s="343"/>
      <c r="AV2064" s="343"/>
      <c r="AW2064" s="343"/>
      <c r="AX2064" s="343"/>
      <c r="AY2064" s="343"/>
      <c r="AZ2064" s="343"/>
      <c r="BA2064" s="343"/>
      <c r="BB2064" s="343"/>
      <c r="BC2064" s="343"/>
      <c r="BD2064" s="343"/>
      <c r="BE2064" s="475"/>
      <c r="BF2064" s="475"/>
      <c r="BG2064" s="475"/>
      <c r="BH2064" s="475"/>
      <c r="BI2064" s="475"/>
      <c r="BJ2064" s="475"/>
      <c r="BK2064" s="475"/>
      <c r="BL2064" s="475"/>
      <c r="BM2064" s="475"/>
      <c r="BN2064" s="475"/>
      <c r="BO2064" s="475"/>
      <c r="BP2064" s="306"/>
      <c r="BQ2064" s="496"/>
      <c r="BR2064" s="496"/>
      <c r="BS2064" s="496"/>
      <c r="BT2064" s="496"/>
      <c r="BU2064" s="496"/>
      <c r="BV2064" s="496"/>
    </row>
    <row r="2065" spans="1:74" s="52" customFormat="1" ht="12.75">
      <c r="A2065" s="45">
        <v>2670.080468178493</v>
      </c>
      <c r="B2065" s="46" t="s">
        <v>360</v>
      </c>
      <c r="C2065" s="47" t="s">
        <v>319</v>
      </c>
      <c r="D2065" s="48">
        <v>62.447154038037908</v>
      </c>
      <c r="E2065" s="49">
        <v>39.239899999999999</v>
      </c>
      <c r="F2065" s="49">
        <v>1.7687000000000001E-2</v>
      </c>
      <c r="G2065" s="49">
        <v>16.720800000000001</v>
      </c>
      <c r="H2065" s="49">
        <v>0.29200799999999999</v>
      </c>
      <c r="I2065" s="49">
        <v>0.21912599999999999</v>
      </c>
      <c r="J2065" s="49">
        <v>43.112400000000001</v>
      </c>
      <c r="K2065" s="49">
        <v>0.24232500000000001</v>
      </c>
      <c r="L2065" s="49">
        <v>99.885764000000009</v>
      </c>
      <c r="M2065" s="47"/>
      <c r="N2065" s="50">
        <v>0.99592122202854105</v>
      </c>
      <c r="O2065" s="50">
        <v>3.5491690508579932E-4</v>
      </c>
      <c r="P2065" s="50">
        <v>0.35490338463732357</v>
      </c>
      <c r="Q2065" s="50">
        <v>5.9612280598364325E-3</v>
      </c>
      <c r="R2065" s="50">
        <v>4.7106056121541734E-3</v>
      </c>
      <c r="S2065" s="50">
        <v>1.631202357607177</v>
      </c>
      <c r="T2065" s="50">
        <v>6.5895076082006935E-3</v>
      </c>
      <c r="U2065" s="50">
        <v>3.0008851296926418</v>
      </c>
      <c r="V2065" s="51">
        <v>82.130690371186049</v>
      </c>
      <c r="X2065" s="49">
        <v>0.21406800000000001</v>
      </c>
      <c r="Y2065" s="49">
        <v>89.330600000000004</v>
      </c>
      <c r="Z2065" s="49">
        <v>0.44725599999999999</v>
      </c>
      <c r="AA2065" s="49">
        <v>7.6138700000000004</v>
      </c>
      <c r="AB2065" s="49">
        <v>6.5363300000000004</v>
      </c>
      <c r="AC2065" s="49">
        <v>0.181507</v>
      </c>
      <c r="AD2065" s="49">
        <v>4.9583599999999999</v>
      </c>
      <c r="AE2065" s="312"/>
      <c r="AF2065" s="343" t="s">
        <v>432</v>
      </c>
      <c r="AG2065" s="343">
        <v>30</v>
      </c>
      <c r="AH2065" s="343">
        <v>15</v>
      </c>
      <c r="AI2065" s="343"/>
      <c r="AJ2065" s="343"/>
      <c r="AK2065" s="343"/>
      <c r="AL2065" s="343"/>
      <c r="AM2065" s="343"/>
      <c r="AN2065" s="343"/>
      <c r="AO2065" s="343"/>
      <c r="AP2065" s="343"/>
      <c r="AQ2065" s="343"/>
      <c r="AR2065" s="343"/>
      <c r="AS2065" s="343"/>
      <c r="AT2065" s="343"/>
      <c r="AU2065" s="343"/>
      <c r="AV2065" s="343"/>
      <c r="AW2065" s="343"/>
      <c r="AX2065" s="343"/>
      <c r="AY2065" s="343"/>
      <c r="AZ2065" s="343"/>
      <c r="BA2065" s="343"/>
      <c r="BB2065" s="343"/>
      <c r="BC2065" s="343"/>
      <c r="BD2065" s="343"/>
      <c r="BE2065" s="475"/>
      <c r="BF2065" s="475"/>
      <c r="BG2065" s="475"/>
      <c r="BH2065" s="475"/>
      <c r="BI2065" s="475"/>
      <c r="BJ2065" s="475"/>
      <c r="BK2065" s="475"/>
      <c r="BL2065" s="475"/>
      <c r="BM2065" s="475"/>
      <c r="BN2065" s="475"/>
      <c r="BO2065" s="475"/>
      <c r="BP2065" s="306"/>
      <c r="BQ2065" s="496"/>
      <c r="BR2065" s="496"/>
      <c r="BS2065" s="496"/>
      <c r="BT2065" s="496"/>
      <c r="BU2065" s="496"/>
      <c r="BV2065" s="496"/>
    </row>
    <row r="2066" spans="1:74" s="52" customFormat="1" ht="12.75">
      <c r="A2066" s="45">
        <v>2670.080468178493</v>
      </c>
      <c r="B2066" s="46" t="s">
        <v>360</v>
      </c>
      <c r="C2066" s="47" t="s">
        <v>319</v>
      </c>
      <c r="D2066" s="48">
        <v>66.347154038037914</v>
      </c>
      <c r="E2066" s="49">
        <v>39.434100000000001</v>
      </c>
      <c r="F2066" s="49">
        <v>4.8956E-2</v>
      </c>
      <c r="G2066" s="49">
        <v>16.8065</v>
      </c>
      <c r="H2066" s="49">
        <v>0.29939300000000002</v>
      </c>
      <c r="I2066" s="49">
        <v>0.221473</v>
      </c>
      <c r="J2066" s="49">
        <v>43.227800000000002</v>
      </c>
      <c r="K2066" s="49">
        <v>0.238401</v>
      </c>
      <c r="L2066" s="49">
        <v>100.308369</v>
      </c>
      <c r="M2066" s="47"/>
      <c r="N2066" s="50">
        <v>0.99657899715927512</v>
      </c>
      <c r="O2066" s="50">
        <v>9.7818531334892527E-4</v>
      </c>
      <c r="P2066" s="50">
        <v>0.35520009284214527</v>
      </c>
      <c r="Q2066" s="50">
        <v>6.0859072757768534E-3</v>
      </c>
      <c r="R2066" s="50">
        <v>4.7407420399549274E-3</v>
      </c>
      <c r="S2066" s="50">
        <v>1.6285889201390213</v>
      </c>
      <c r="T2066" s="50">
        <v>6.4551377892913299E-3</v>
      </c>
      <c r="U2066" s="50">
        <v>2.9995735324438848</v>
      </c>
      <c r="V2066" s="51">
        <v>82.094865405653024</v>
      </c>
      <c r="X2066" s="49">
        <v>0.213503</v>
      </c>
      <c r="Y2066" s="49">
        <v>31.814299999999999</v>
      </c>
      <c r="Z2066" s="49">
        <v>0.44573400000000002</v>
      </c>
      <c r="AA2066" s="49">
        <v>7.4092000000000002</v>
      </c>
      <c r="AB2066" s="49">
        <v>6.3519300000000003</v>
      </c>
      <c r="AC2066" s="49">
        <v>0.181313</v>
      </c>
      <c r="AD2066" s="49">
        <v>5.0597099999999999</v>
      </c>
      <c r="AE2066" s="312"/>
      <c r="AF2066" s="343" t="s">
        <v>432</v>
      </c>
      <c r="AG2066" s="343">
        <v>30</v>
      </c>
      <c r="AH2066" s="343">
        <v>15</v>
      </c>
      <c r="AI2066" s="343"/>
      <c r="AJ2066" s="343"/>
      <c r="AK2066" s="343"/>
      <c r="AL2066" s="343"/>
      <c r="AM2066" s="343"/>
      <c r="AN2066" s="343"/>
      <c r="AO2066" s="343"/>
      <c r="AP2066" s="343"/>
      <c r="AQ2066" s="343"/>
      <c r="AR2066" s="343"/>
      <c r="AS2066" s="343"/>
      <c r="AT2066" s="343"/>
      <c r="AU2066" s="343"/>
      <c r="AV2066" s="343"/>
      <c r="AW2066" s="343"/>
      <c r="AX2066" s="343"/>
      <c r="AY2066" s="343"/>
      <c r="AZ2066" s="343"/>
      <c r="BA2066" s="343"/>
      <c r="BB2066" s="343"/>
      <c r="BC2066" s="343"/>
      <c r="BD2066" s="343"/>
      <c r="BE2066" s="475"/>
      <c r="BF2066" s="475"/>
      <c r="BG2066" s="475"/>
      <c r="BH2066" s="475"/>
      <c r="BI2066" s="475"/>
      <c r="BJ2066" s="475"/>
      <c r="BK2066" s="475"/>
      <c r="BL2066" s="475"/>
      <c r="BM2066" s="475"/>
      <c r="BN2066" s="475"/>
      <c r="BO2066" s="475"/>
      <c r="BP2066" s="306"/>
      <c r="BQ2066" s="496"/>
      <c r="BR2066" s="496"/>
      <c r="BS2066" s="496"/>
      <c r="BT2066" s="496"/>
      <c r="BU2066" s="496"/>
      <c r="BV2066" s="496"/>
    </row>
    <row r="2067" spans="1:74" s="52" customFormat="1" ht="12.75">
      <c r="A2067" s="45">
        <v>2670.080468178493</v>
      </c>
      <c r="B2067" s="46" t="s">
        <v>360</v>
      </c>
      <c r="C2067" s="47" t="s">
        <v>319</v>
      </c>
      <c r="D2067" s="48">
        <v>70.24715403803792</v>
      </c>
      <c r="E2067" s="49">
        <v>39.497900000000001</v>
      </c>
      <c r="F2067" s="49">
        <v>5.4987000000000001E-2</v>
      </c>
      <c r="G2067" s="49">
        <v>16.829899999999999</v>
      </c>
      <c r="H2067" s="49">
        <v>0.283775</v>
      </c>
      <c r="I2067" s="49">
        <v>0.22232299999999999</v>
      </c>
      <c r="J2067" s="49">
        <v>43.200499999999998</v>
      </c>
      <c r="K2067" s="49">
        <v>0.23607800000000001</v>
      </c>
      <c r="L2067" s="49">
        <v>100.36382500000001</v>
      </c>
      <c r="M2067" s="47"/>
      <c r="N2067" s="50">
        <v>0.99737319393994461</v>
      </c>
      <c r="O2067" s="50">
        <v>1.0977896368477551E-3</v>
      </c>
      <c r="P2067" s="50">
        <v>0.3554031029462254</v>
      </c>
      <c r="Q2067" s="50">
        <v>5.763704548123685E-3</v>
      </c>
      <c r="R2067" s="50">
        <v>4.7550361070055934E-3</v>
      </c>
      <c r="S2067" s="50">
        <v>1.6262263907712811</v>
      </c>
      <c r="T2067" s="50">
        <v>6.3869990334853464E-3</v>
      </c>
      <c r="U2067" s="50">
        <v>2.9981478869173959</v>
      </c>
      <c r="V2067" s="51">
        <v>82.065108332663399</v>
      </c>
      <c r="X2067" s="49">
        <v>0.21337200000000001</v>
      </c>
      <c r="Y2067" s="49">
        <v>28.1416</v>
      </c>
      <c r="Z2067" s="49">
        <v>0.445662</v>
      </c>
      <c r="AA2067" s="49">
        <v>7.9010999999999996</v>
      </c>
      <c r="AB2067" s="49">
        <v>6.4866599999999996</v>
      </c>
      <c r="AC2067" s="49">
        <v>0.18146200000000001</v>
      </c>
      <c r="AD2067" s="49">
        <v>5.0685099999999998</v>
      </c>
      <c r="AE2067" s="312"/>
      <c r="AF2067" s="343" t="s">
        <v>432</v>
      </c>
      <c r="AG2067" s="343">
        <v>30</v>
      </c>
      <c r="AH2067" s="343">
        <v>15</v>
      </c>
      <c r="AI2067" s="343"/>
      <c r="AJ2067" s="343"/>
      <c r="AK2067" s="343"/>
      <c r="AL2067" s="343"/>
      <c r="AM2067" s="343"/>
      <c r="AN2067" s="343"/>
      <c r="AO2067" s="343"/>
      <c r="AP2067" s="343"/>
      <c r="AQ2067" s="343"/>
      <c r="AR2067" s="343"/>
      <c r="AS2067" s="343"/>
      <c r="AT2067" s="343"/>
      <c r="AU2067" s="343"/>
      <c r="AV2067" s="343"/>
      <c r="AW2067" s="343"/>
      <c r="AX2067" s="343"/>
      <c r="AY2067" s="343"/>
      <c r="AZ2067" s="343"/>
      <c r="BA2067" s="343"/>
      <c r="BB2067" s="343"/>
      <c r="BC2067" s="343"/>
      <c r="BD2067" s="343"/>
      <c r="BE2067" s="475"/>
      <c r="BF2067" s="475"/>
      <c r="BG2067" s="475"/>
      <c r="BH2067" s="475"/>
      <c r="BI2067" s="475"/>
      <c r="BJ2067" s="475"/>
      <c r="BK2067" s="475"/>
      <c r="BL2067" s="475"/>
      <c r="BM2067" s="475"/>
      <c r="BN2067" s="475"/>
      <c r="BO2067" s="475"/>
      <c r="BP2067" s="306"/>
      <c r="BQ2067" s="496"/>
      <c r="BR2067" s="496"/>
      <c r="BS2067" s="496"/>
      <c r="BT2067" s="496"/>
      <c r="BU2067" s="496"/>
      <c r="BV2067" s="496"/>
    </row>
    <row r="2068" spans="1:74" s="52" customFormat="1" ht="12.75">
      <c r="A2068" s="45"/>
      <c r="B2068" s="46"/>
      <c r="C2068" s="47"/>
      <c r="D2068" s="48"/>
      <c r="E2068" s="49"/>
      <c r="F2068" s="49"/>
      <c r="G2068" s="49"/>
      <c r="H2068" s="49"/>
      <c r="I2068" s="49"/>
      <c r="J2068" s="49"/>
      <c r="K2068" s="49"/>
      <c r="L2068" s="49"/>
      <c r="M2068" s="47"/>
      <c r="N2068" s="50"/>
      <c r="O2068" s="50"/>
      <c r="P2068" s="50"/>
      <c r="Q2068" s="50"/>
      <c r="R2068" s="50"/>
      <c r="S2068" s="50"/>
      <c r="T2068" s="50"/>
      <c r="U2068" s="50"/>
      <c r="V2068" s="51"/>
      <c r="AE2068" s="312"/>
      <c r="AF2068" s="312"/>
      <c r="AG2068" s="312"/>
      <c r="AH2068" s="312"/>
      <c r="AI2068" s="312"/>
      <c r="AJ2068" s="312"/>
      <c r="AK2068" s="312"/>
      <c r="AL2068" s="312"/>
      <c r="AM2068" s="312"/>
      <c r="AN2068" s="312"/>
      <c r="AO2068" s="312"/>
      <c r="AP2068" s="312"/>
      <c r="AQ2068" s="312"/>
      <c r="AR2068" s="312"/>
      <c r="AS2068" s="312"/>
      <c r="AT2068" s="312"/>
      <c r="AU2068" s="312"/>
      <c r="AV2068" s="312"/>
      <c r="AW2068" s="312"/>
      <c r="AX2068" s="312"/>
      <c r="AY2068" s="312"/>
      <c r="AZ2068" s="312"/>
      <c r="BA2068" s="312"/>
      <c r="BB2068" s="312"/>
      <c r="BC2068" s="312"/>
      <c r="BD2068" s="312"/>
      <c r="BE2068" s="306"/>
      <c r="BF2068" s="306"/>
      <c r="BG2068" s="306"/>
      <c r="BH2068" s="306"/>
      <c r="BI2068" s="306"/>
      <c r="BJ2068" s="306"/>
      <c r="BK2068" s="306"/>
      <c r="BL2068" s="306"/>
      <c r="BM2068" s="306"/>
      <c r="BN2068" s="306"/>
      <c r="BO2068" s="306"/>
      <c r="BP2068" s="306"/>
      <c r="BQ2068" s="496"/>
      <c r="BR2068" s="496"/>
      <c r="BS2068" s="496"/>
      <c r="BT2068" s="496"/>
      <c r="BU2068" s="496"/>
      <c r="BV2068" s="496"/>
    </row>
    <row r="2069" spans="1:74" s="52" customFormat="1" ht="12.75">
      <c r="A2069" s="45">
        <v>2670.080468178493</v>
      </c>
      <c r="B2069" s="46" t="s">
        <v>360</v>
      </c>
      <c r="C2069" s="47" t="s">
        <v>337</v>
      </c>
      <c r="D2069" s="48">
        <v>0</v>
      </c>
      <c r="E2069" s="49">
        <v>39.6295</v>
      </c>
      <c r="F2069" s="49">
        <v>1.7899999999999999E-2</v>
      </c>
      <c r="G2069" s="49">
        <v>17.96913</v>
      </c>
      <c r="H2069" s="49">
        <v>0.1835</v>
      </c>
      <c r="I2069" s="49">
        <v>0.25130000000000002</v>
      </c>
      <c r="J2069" s="49">
        <v>42.87809</v>
      </c>
      <c r="K2069" s="49">
        <v>0.28599999999999998</v>
      </c>
      <c r="L2069" s="49">
        <v>101.21541999999999</v>
      </c>
      <c r="M2069" s="47"/>
      <c r="N2069" s="50">
        <v>0.99749072861197785</v>
      </c>
      <c r="O2069" s="50">
        <v>3.562203457557067E-4</v>
      </c>
      <c r="P2069" s="50">
        <v>0.37824510769209951</v>
      </c>
      <c r="Q2069" s="50">
        <v>3.7150976692873301E-3</v>
      </c>
      <c r="R2069" s="50">
        <v>5.3575780005702235E-3</v>
      </c>
      <c r="S2069" s="50">
        <v>1.6089192648907544</v>
      </c>
      <c r="T2069" s="50">
        <v>7.7128334860665322E-3</v>
      </c>
      <c r="U2069" s="50">
        <v>3.0017968306965113</v>
      </c>
      <c r="V2069" s="51">
        <v>80.965585287719904</v>
      </c>
      <c r="X2069" s="47">
        <v>0.25</v>
      </c>
      <c r="Y2069" s="47">
        <v>108.96</v>
      </c>
      <c r="Z2069" s="47">
        <v>0.55000000000000004</v>
      </c>
      <c r="AA2069" s="47">
        <v>10.07</v>
      </c>
      <c r="AB2069" s="47">
        <v>9.32</v>
      </c>
      <c r="AC2069" s="47">
        <v>0.26</v>
      </c>
      <c r="AD2069" s="47">
        <v>2.0699999999999998</v>
      </c>
      <c r="AE2069" s="312"/>
      <c r="AF2069" s="465" t="s">
        <v>1746</v>
      </c>
      <c r="AG2069" s="343">
        <v>30</v>
      </c>
      <c r="AH2069" s="343">
        <v>15</v>
      </c>
      <c r="AI2069" s="343"/>
      <c r="AJ2069" s="343"/>
      <c r="AK2069" s="343"/>
      <c r="AL2069" s="343"/>
      <c r="AM2069" s="343"/>
      <c r="AN2069" s="343"/>
      <c r="AO2069" s="343"/>
      <c r="AP2069" s="343"/>
      <c r="AQ2069" s="343"/>
      <c r="AR2069" s="343"/>
      <c r="AS2069" s="343"/>
      <c r="AT2069" s="343"/>
      <c r="AU2069" s="343"/>
      <c r="AV2069" s="343"/>
      <c r="AW2069" s="343"/>
      <c r="AX2069" s="343"/>
      <c r="AY2069" s="343"/>
      <c r="AZ2069" s="343"/>
      <c r="BA2069" s="343"/>
      <c r="BB2069" s="343"/>
      <c r="BC2069" s="343"/>
      <c r="BD2069" s="343"/>
      <c r="BE2069" s="475"/>
      <c r="BF2069" s="475"/>
      <c r="BG2069" s="475"/>
      <c r="BH2069" s="475"/>
      <c r="BI2069" s="475"/>
      <c r="BJ2069" s="475"/>
      <c r="BK2069" s="475"/>
      <c r="BL2069" s="475"/>
      <c r="BM2069" s="475"/>
      <c r="BN2069" s="475"/>
      <c r="BO2069" s="475"/>
      <c r="BP2069" s="306"/>
      <c r="BQ2069" s="496"/>
      <c r="BR2069" s="496"/>
      <c r="BS2069" s="496"/>
      <c r="BT2069" s="496"/>
      <c r="BU2069" s="496"/>
      <c r="BV2069" s="496"/>
    </row>
    <row r="2070" spans="1:74" s="52" customFormat="1" ht="12.75">
      <c r="A2070" s="45">
        <v>2670.080468178493</v>
      </c>
      <c r="B2070" s="46" t="s">
        <v>360</v>
      </c>
      <c r="C2070" s="47" t="s">
        <v>337</v>
      </c>
      <c r="D2070" s="48">
        <v>8.9963665209308417</v>
      </c>
      <c r="E2070" s="49">
        <v>39.958579999999998</v>
      </c>
      <c r="F2070" s="49">
        <v>7.4200000000000002E-2</v>
      </c>
      <c r="G2070" s="49">
        <v>16.765219999999999</v>
      </c>
      <c r="H2070" s="49">
        <v>0.22550000000000001</v>
      </c>
      <c r="I2070" s="49">
        <v>0.23949999999999999</v>
      </c>
      <c r="J2070" s="49">
        <v>43.838270000000001</v>
      </c>
      <c r="K2070" s="49">
        <v>0.25879999999999997</v>
      </c>
      <c r="L2070" s="49">
        <v>101.36006999999999</v>
      </c>
      <c r="M2070" s="47"/>
      <c r="N2070" s="50">
        <v>0.9981678768118688</v>
      </c>
      <c r="O2070" s="50">
        <v>1.4654562692854891E-3</v>
      </c>
      <c r="P2070" s="50">
        <v>0.35023439468900375</v>
      </c>
      <c r="Q2070" s="50">
        <v>4.5308948286493208E-3</v>
      </c>
      <c r="R2070" s="50">
        <v>5.0673954811791674E-3</v>
      </c>
      <c r="S2070" s="50">
        <v>1.6325086666728352</v>
      </c>
      <c r="T2070" s="50">
        <v>6.9265258967385682E-3</v>
      </c>
      <c r="U2070" s="50">
        <v>2.9989012106495601</v>
      </c>
      <c r="V2070" s="51">
        <v>82.335865825779436</v>
      </c>
      <c r="X2070" s="47">
        <v>0.25</v>
      </c>
      <c r="Y2070" s="47">
        <v>26.33</v>
      </c>
      <c r="Z2070" s="47">
        <v>0.56999999999999995</v>
      </c>
      <c r="AA2070" s="47">
        <v>8.33</v>
      </c>
      <c r="AB2070" s="47">
        <v>9.6199999999999992</v>
      </c>
      <c r="AC2070" s="47">
        <v>0.26</v>
      </c>
      <c r="AD2070" s="47">
        <v>2.2200000000000002</v>
      </c>
      <c r="AE2070" s="312"/>
      <c r="AF2070" s="465" t="s">
        <v>1746</v>
      </c>
      <c r="AG2070" s="343">
        <v>30</v>
      </c>
      <c r="AH2070" s="343">
        <v>15</v>
      </c>
      <c r="AI2070" s="343"/>
      <c r="AJ2070" s="343"/>
      <c r="AK2070" s="343"/>
      <c r="AL2070" s="343"/>
      <c r="AM2070" s="343"/>
      <c r="AN2070" s="343"/>
      <c r="AO2070" s="343"/>
      <c r="AP2070" s="343"/>
      <c r="AQ2070" s="343"/>
      <c r="AR2070" s="343"/>
      <c r="AS2070" s="343"/>
      <c r="AT2070" s="343"/>
      <c r="AU2070" s="343"/>
      <c r="AV2070" s="343"/>
      <c r="AW2070" s="343"/>
      <c r="AX2070" s="343"/>
      <c r="AY2070" s="343"/>
      <c r="AZ2070" s="343"/>
      <c r="BA2070" s="343"/>
      <c r="BB2070" s="343"/>
      <c r="BC2070" s="343"/>
      <c r="BD2070" s="343"/>
      <c r="BE2070" s="475"/>
      <c r="BF2070" s="475"/>
      <c r="BG2070" s="475"/>
      <c r="BH2070" s="475"/>
      <c r="BI2070" s="475"/>
      <c r="BJ2070" s="475"/>
      <c r="BK2070" s="475"/>
      <c r="BL2070" s="475"/>
      <c r="BM2070" s="475"/>
      <c r="BN2070" s="475"/>
      <c r="BO2070" s="475"/>
      <c r="BP2070" s="306"/>
      <c r="BQ2070" s="496"/>
      <c r="BR2070" s="496"/>
      <c r="BS2070" s="496"/>
      <c r="BT2070" s="496"/>
      <c r="BU2070" s="496"/>
      <c r="BV2070" s="496"/>
    </row>
    <row r="2071" spans="1:74" s="52" customFormat="1" ht="12.75">
      <c r="A2071" s="45">
        <v>2670.080468178493</v>
      </c>
      <c r="B2071" s="46" t="s">
        <v>360</v>
      </c>
      <c r="C2071" s="47" t="s">
        <v>337</v>
      </c>
      <c r="D2071" s="48">
        <v>17.992366520930844</v>
      </c>
      <c r="E2071" s="49">
        <v>39.948610000000002</v>
      </c>
      <c r="F2071" s="49">
        <v>4.1500000000000002E-2</v>
      </c>
      <c r="G2071" s="49">
        <v>15.60111</v>
      </c>
      <c r="H2071" s="49">
        <v>0.29270000000000002</v>
      </c>
      <c r="I2071" s="49">
        <v>0.20399999999999999</v>
      </c>
      <c r="J2071" s="49">
        <v>44.848460000000003</v>
      </c>
      <c r="K2071" s="49">
        <v>0.2447</v>
      </c>
      <c r="L2071" s="49">
        <v>101.18108000000001</v>
      </c>
      <c r="M2071" s="47"/>
      <c r="N2071" s="50">
        <v>0.99516071507279957</v>
      </c>
      <c r="O2071" s="50">
        <v>8.1736316584521016E-4</v>
      </c>
      <c r="P2071" s="50">
        <v>0.32501472971546669</v>
      </c>
      <c r="Q2071" s="50">
        <v>5.8648669683631005E-3</v>
      </c>
      <c r="R2071" s="50">
        <v>4.3043488052960585E-3</v>
      </c>
      <c r="S2071" s="50">
        <v>1.6655114824778214</v>
      </c>
      <c r="T2071" s="50">
        <v>6.531052389918148E-3</v>
      </c>
      <c r="U2071" s="50">
        <v>3.0032045585955105</v>
      </c>
      <c r="V2071" s="51">
        <v>83.671919127488152</v>
      </c>
      <c r="X2071" s="47">
        <v>0.25</v>
      </c>
      <c r="Y2071" s="47">
        <v>47.94</v>
      </c>
      <c r="Z2071" s="47">
        <v>0.59</v>
      </c>
      <c r="AA2071" s="47">
        <v>6.59</v>
      </c>
      <c r="AB2071" s="47">
        <v>10.92</v>
      </c>
      <c r="AC2071" s="47">
        <v>0.25</v>
      </c>
      <c r="AD2071" s="47">
        <v>2.33</v>
      </c>
      <c r="AE2071" s="312"/>
      <c r="AF2071" s="465" t="s">
        <v>1746</v>
      </c>
      <c r="AG2071" s="343">
        <v>30</v>
      </c>
      <c r="AH2071" s="343">
        <v>15</v>
      </c>
      <c r="AI2071" s="343"/>
      <c r="AJ2071" s="343"/>
      <c r="AK2071" s="343"/>
      <c r="AL2071" s="343"/>
      <c r="AM2071" s="343"/>
      <c r="AN2071" s="343"/>
      <c r="AO2071" s="343"/>
      <c r="AP2071" s="343"/>
      <c r="AQ2071" s="343"/>
      <c r="AR2071" s="343"/>
      <c r="AS2071" s="343"/>
      <c r="AT2071" s="343"/>
      <c r="AU2071" s="343"/>
      <c r="AV2071" s="343"/>
      <c r="AW2071" s="343"/>
      <c r="AX2071" s="343"/>
      <c r="AY2071" s="343"/>
      <c r="AZ2071" s="343"/>
      <c r="BA2071" s="343"/>
      <c r="BB2071" s="343"/>
      <c r="BC2071" s="343"/>
      <c r="BD2071" s="343"/>
      <c r="BE2071" s="475"/>
      <c r="BF2071" s="475"/>
      <c r="BG2071" s="475"/>
      <c r="BH2071" s="475"/>
      <c r="BI2071" s="475"/>
      <c r="BJ2071" s="475"/>
      <c r="BK2071" s="475"/>
      <c r="BL2071" s="475"/>
      <c r="BM2071" s="475"/>
      <c r="BN2071" s="475"/>
      <c r="BO2071" s="475"/>
      <c r="BP2071" s="306"/>
      <c r="BQ2071" s="496"/>
      <c r="BR2071" s="496"/>
      <c r="BS2071" s="496"/>
      <c r="BT2071" s="496"/>
      <c r="BU2071" s="496"/>
      <c r="BV2071" s="496"/>
    </row>
    <row r="2072" spans="1:74" s="52" customFormat="1" ht="12.75">
      <c r="A2072" s="45">
        <v>2670.080468178493</v>
      </c>
      <c r="B2072" s="46" t="s">
        <v>360</v>
      </c>
      <c r="C2072" s="47" t="s">
        <v>337</v>
      </c>
      <c r="D2072" s="48">
        <v>26.988366520930846</v>
      </c>
      <c r="E2072" s="49">
        <v>40.12811</v>
      </c>
      <c r="F2072" s="49">
        <v>7.2599999999999998E-2</v>
      </c>
      <c r="G2072" s="49">
        <v>14.516590000000001</v>
      </c>
      <c r="H2072" s="49">
        <v>0.31909999999999999</v>
      </c>
      <c r="I2072" s="49">
        <v>0.1724</v>
      </c>
      <c r="J2072" s="49">
        <v>45.408569999999997</v>
      </c>
      <c r="K2072" s="49">
        <v>0.254</v>
      </c>
      <c r="L2072" s="49">
        <v>100.87137</v>
      </c>
      <c r="M2072" s="47"/>
      <c r="N2072" s="50">
        <v>0.99736374162118457</v>
      </c>
      <c r="O2072" s="50">
        <v>1.4266482440287551E-3</v>
      </c>
      <c r="P2072" s="50">
        <v>0.30173485129929473</v>
      </c>
      <c r="Q2072" s="50">
        <v>6.3793373209815535E-3</v>
      </c>
      <c r="R2072" s="50">
        <v>3.6293418043398958E-3</v>
      </c>
      <c r="S2072" s="50">
        <v>1.6824851562985537</v>
      </c>
      <c r="T2072" s="50">
        <v>6.7638853023745948E-3</v>
      </c>
      <c r="U2072" s="50">
        <v>2.9997829618907579</v>
      </c>
      <c r="V2072" s="51">
        <v>84.793276443947192</v>
      </c>
      <c r="X2072" s="47">
        <v>0.25</v>
      </c>
      <c r="Y2072" s="47">
        <v>27.66</v>
      </c>
      <c r="Z2072" s="47">
        <v>0.62</v>
      </c>
      <c r="AA2072" s="47">
        <v>5.98</v>
      </c>
      <c r="AB2072" s="47">
        <v>12.69</v>
      </c>
      <c r="AC2072" s="47">
        <v>0.25</v>
      </c>
      <c r="AD2072" s="47">
        <v>2.25</v>
      </c>
      <c r="AE2072" s="312"/>
      <c r="AF2072" s="465" t="s">
        <v>1746</v>
      </c>
      <c r="AG2072" s="343">
        <v>30</v>
      </c>
      <c r="AH2072" s="343">
        <v>15</v>
      </c>
      <c r="AI2072" s="343"/>
      <c r="AJ2072" s="343"/>
      <c r="AK2072" s="343"/>
      <c r="AL2072" s="343"/>
      <c r="AM2072" s="343"/>
      <c r="AN2072" s="343"/>
      <c r="AO2072" s="343"/>
      <c r="AP2072" s="343"/>
      <c r="AQ2072" s="343"/>
      <c r="AR2072" s="343"/>
      <c r="AS2072" s="343"/>
      <c r="AT2072" s="343"/>
      <c r="AU2072" s="343"/>
      <c r="AV2072" s="343"/>
      <c r="AW2072" s="343"/>
      <c r="AX2072" s="343"/>
      <c r="AY2072" s="343"/>
      <c r="AZ2072" s="343"/>
      <c r="BA2072" s="343"/>
      <c r="BB2072" s="343"/>
      <c r="BC2072" s="343"/>
      <c r="BD2072" s="343"/>
      <c r="BE2072" s="475"/>
      <c r="BF2072" s="475"/>
      <c r="BG2072" s="475"/>
      <c r="BH2072" s="475"/>
      <c r="BI2072" s="475"/>
      <c r="BJ2072" s="475"/>
      <c r="BK2072" s="475"/>
      <c r="BL2072" s="475"/>
      <c r="BM2072" s="475"/>
      <c r="BN2072" s="475"/>
      <c r="BO2072" s="475"/>
      <c r="BP2072" s="306"/>
      <c r="BQ2072" s="496"/>
      <c r="BR2072" s="496"/>
      <c r="BS2072" s="496"/>
      <c r="BT2072" s="496"/>
      <c r="BU2072" s="496"/>
      <c r="BV2072" s="496"/>
    </row>
    <row r="2073" spans="1:74" s="52" customFormat="1" ht="12.75">
      <c r="A2073" s="45">
        <v>2670.080468178493</v>
      </c>
      <c r="B2073" s="46" t="s">
        <v>360</v>
      </c>
      <c r="C2073" s="47" t="s">
        <v>337</v>
      </c>
      <c r="D2073" s="48">
        <v>35.984366520930848</v>
      </c>
      <c r="E2073" s="49">
        <v>40.397350000000003</v>
      </c>
      <c r="F2073" s="49">
        <v>4.2999999999999997E-2</v>
      </c>
      <c r="G2073" s="49">
        <v>14.3375</v>
      </c>
      <c r="H2073" s="49">
        <v>0.31569999999999998</v>
      </c>
      <c r="I2073" s="49">
        <v>0.1812</v>
      </c>
      <c r="J2073" s="49">
        <v>45.82864</v>
      </c>
      <c r="K2073" s="49">
        <v>0.25059999999999999</v>
      </c>
      <c r="L2073" s="49">
        <v>101.35399</v>
      </c>
      <c r="M2073" s="47"/>
      <c r="N2073" s="50">
        <v>0.99818935120172014</v>
      </c>
      <c r="O2073" s="50">
        <v>8.4004765932934461E-4</v>
      </c>
      <c r="P2073" s="50">
        <v>0.29627122988019589</v>
      </c>
      <c r="Q2073" s="50">
        <v>6.2744914189389479E-3</v>
      </c>
      <c r="R2073" s="50">
        <v>3.7923113686153111E-3</v>
      </c>
      <c r="S2073" s="50">
        <v>1.6881287659897426</v>
      </c>
      <c r="T2073" s="50">
        <v>6.6343559610788421E-3</v>
      </c>
      <c r="U2073" s="50">
        <v>3.0001305534796212</v>
      </c>
      <c r="V2073" s="51">
        <v>85.069984353113554</v>
      </c>
      <c r="X2073" s="47">
        <v>0.25</v>
      </c>
      <c r="Y2073" s="47">
        <v>47.54</v>
      </c>
      <c r="Z2073" s="47">
        <v>0.62</v>
      </c>
      <c r="AA2073" s="47">
        <v>6.16</v>
      </c>
      <c r="AB2073" s="47">
        <v>11.99</v>
      </c>
      <c r="AC2073" s="47">
        <v>0.25</v>
      </c>
      <c r="AD2073" s="47">
        <v>2.27</v>
      </c>
      <c r="AE2073" s="312"/>
      <c r="AF2073" s="465" t="s">
        <v>1746</v>
      </c>
      <c r="AG2073" s="343">
        <v>30</v>
      </c>
      <c r="AH2073" s="343">
        <v>15</v>
      </c>
      <c r="AI2073" s="343"/>
      <c r="AJ2073" s="343"/>
      <c r="AK2073" s="343"/>
      <c r="AL2073" s="343"/>
      <c r="AM2073" s="343"/>
      <c r="AN2073" s="343"/>
      <c r="AO2073" s="343"/>
      <c r="AP2073" s="343"/>
      <c r="AQ2073" s="343"/>
      <c r="AR2073" s="343"/>
      <c r="AS2073" s="343"/>
      <c r="AT2073" s="343"/>
      <c r="AU2073" s="343"/>
      <c r="AV2073" s="343"/>
      <c r="AW2073" s="343"/>
      <c r="AX2073" s="343"/>
      <c r="AY2073" s="343"/>
      <c r="AZ2073" s="343"/>
      <c r="BA2073" s="343"/>
      <c r="BB2073" s="343"/>
      <c r="BC2073" s="343"/>
      <c r="BD2073" s="343"/>
      <c r="BE2073" s="475"/>
      <c r="BF2073" s="475"/>
      <c r="BG2073" s="475"/>
      <c r="BH2073" s="475"/>
      <c r="BI2073" s="475"/>
      <c r="BJ2073" s="475"/>
      <c r="BK2073" s="475"/>
      <c r="BL2073" s="475"/>
      <c r="BM2073" s="475"/>
      <c r="BN2073" s="475"/>
      <c r="BO2073" s="475"/>
      <c r="BP2073" s="306"/>
      <c r="BQ2073" s="496"/>
      <c r="BR2073" s="496"/>
      <c r="BS2073" s="496"/>
      <c r="BT2073" s="496"/>
      <c r="BU2073" s="496"/>
      <c r="BV2073" s="496"/>
    </row>
    <row r="2074" spans="1:74" s="52" customFormat="1" ht="12.75">
      <c r="A2074" s="45">
        <v>2670.080468178493</v>
      </c>
      <c r="B2074" s="46" t="s">
        <v>360</v>
      </c>
      <c r="C2074" s="47" t="s">
        <v>337</v>
      </c>
      <c r="D2074" s="48">
        <v>44.980366520930851</v>
      </c>
      <c r="E2074" s="49">
        <v>40.307600000000001</v>
      </c>
      <c r="F2074" s="49">
        <v>6.2600000000000003E-2</v>
      </c>
      <c r="G2074" s="49">
        <v>14.297700000000001</v>
      </c>
      <c r="H2074" s="49">
        <v>0.31540000000000001</v>
      </c>
      <c r="I2074" s="49">
        <v>0.18190000000000001</v>
      </c>
      <c r="J2074" s="49">
        <v>45.838650000000001</v>
      </c>
      <c r="K2074" s="49">
        <v>0.2487</v>
      </c>
      <c r="L2074" s="49">
        <v>101.25255</v>
      </c>
      <c r="M2074" s="47"/>
      <c r="N2074" s="50">
        <v>0.99691425523268906</v>
      </c>
      <c r="O2074" s="50">
        <v>1.2241104750863225E-3</v>
      </c>
      <c r="P2074" s="50">
        <v>0.29572840461041461</v>
      </c>
      <c r="Q2074" s="50">
        <v>6.2744613356518998E-3</v>
      </c>
      <c r="R2074" s="50">
        <v>3.8105643876108989E-3</v>
      </c>
      <c r="S2074" s="50">
        <v>1.6900954412198759</v>
      </c>
      <c r="T2074" s="50">
        <v>6.5902865558092449E-3</v>
      </c>
      <c r="U2074" s="50">
        <v>3.0006375238171383</v>
      </c>
      <c r="V2074" s="51">
        <v>85.108024297755975</v>
      </c>
      <c r="X2074" s="47">
        <v>0.25</v>
      </c>
      <c r="Y2074" s="47">
        <v>31.5</v>
      </c>
      <c r="Z2074" s="47">
        <v>0.62</v>
      </c>
      <c r="AA2074" s="47">
        <v>6.22</v>
      </c>
      <c r="AB2074" s="47">
        <v>12.01</v>
      </c>
      <c r="AC2074" s="47">
        <v>0.25</v>
      </c>
      <c r="AD2074" s="47">
        <v>2.29</v>
      </c>
      <c r="AE2074" s="312"/>
      <c r="AF2074" s="465" t="s">
        <v>1746</v>
      </c>
      <c r="AG2074" s="343">
        <v>30</v>
      </c>
      <c r="AH2074" s="343">
        <v>15</v>
      </c>
      <c r="AI2074" s="343"/>
      <c r="AJ2074" s="343"/>
      <c r="AK2074" s="343"/>
      <c r="AL2074" s="343"/>
      <c r="AM2074" s="343"/>
      <c r="AN2074" s="343"/>
      <c r="AO2074" s="343"/>
      <c r="AP2074" s="343"/>
      <c r="AQ2074" s="343"/>
      <c r="AR2074" s="343"/>
      <c r="AS2074" s="343"/>
      <c r="AT2074" s="343"/>
      <c r="AU2074" s="343"/>
      <c r="AV2074" s="343"/>
      <c r="AW2074" s="343"/>
      <c r="AX2074" s="343"/>
      <c r="AY2074" s="343"/>
      <c r="AZ2074" s="343"/>
      <c r="BA2074" s="343"/>
      <c r="BB2074" s="343"/>
      <c r="BC2074" s="343"/>
      <c r="BD2074" s="343"/>
      <c r="BE2074" s="475"/>
      <c r="BF2074" s="475"/>
      <c r="BG2074" s="475"/>
      <c r="BH2074" s="475"/>
      <c r="BI2074" s="475"/>
      <c r="BJ2074" s="475"/>
      <c r="BK2074" s="475"/>
      <c r="BL2074" s="475"/>
      <c r="BM2074" s="475"/>
      <c r="BN2074" s="475"/>
      <c r="BO2074" s="475"/>
      <c r="BP2074" s="306"/>
      <c r="BQ2074" s="496"/>
      <c r="BR2074" s="496"/>
      <c r="BS2074" s="496"/>
      <c r="BT2074" s="496"/>
      <c r="BU2074" s="496"/>
      <c r="BV2074" s="496"/>
    </row>
    <row r="2075" spans="1:74" s="52" customFormat="1" ht="12.75">
      <c r="A2075" s="45">
        <v>2670.080468178493</v>
      </c>
      <c r="B2075" s="46" t="s">
        <v>360</v>
      </c>
      <c r="C2075" s="47" t="s">
        <v>337</v>
      </c>
      <c r="D2075" s="48">
        <v>53.976366520930853</v>
      </c>
      <c r="E2075" s="49">
        <v>40.078240000000001</v>
      </c>
      <c r="F2075" s="49">
        <v>3.4599999999999999E-2</v>
      </c>
      <c r="G2075" s="49">
        <v>14.16835</v>
      </c>
      <c r="H2075" s="49">
        <v>0.34639999999999999</v>
      </c>
      <c r="I2075" s="49">
        <v>0.1925</v>
      </c>
      <c r="J2075" s="49">
        <v>45.848649999999999</v>
      </c>
      <c r="K2075" s="49">
        <v>0.24790000000000001</v>
      </c>
      <c r="L2075" s="49">
        <v>100.91664</v>
      </c>
      <c r="M2075" s="47"/>
      <c r="N2075" s="50">
        <v>0.99484218065771013</v>
      </c>
      <c r="O2075" s="50">
        <v>6.7904266606895719E-4</v>
      </c>
      <c r="P2075" s="50">
        <v>0.29411746886987805</v>
      </c>
      <c r="Q2075" s="50">
        <v>6.9161965180095453E-3</v>
      </c>
      <c r="R2075" s="50">
        <v>4.0472685497769884E-3</v>
      </c>
      <c r="S2075" s="50">
        <v>1.6966046276403366</v>
      </c>
      <c r="T2075" s="50">
        <v>6.592949108371284E-3</v>
      </c>
      <c r="U2075" s="50">
        <v>3.0037997340101517</v>
      </c>
      <c r="V2075" s="51">
        <v>85.225588775777723</v>
      </c>
      <c r="X2075" s="47">
        <v>0.25</v>
      </c>
      <c r="Y2075" s="47">
        <v>59.1</v>
      </c>
      <c r="Z2075" s="47">
        <v>0.62</v>
      </c>
      <c r="AA2075" s="47">
        <v>5.72</v>
      </c>
      <c r="AB2075" s="47">
        <v>11.54</v>
      </c>
      <c r="AC2075" s="47">
        <v>0.25</v>
      </c>
      <c r="AD2075" s="47">
        <v>2.29</v>
      </c>
      <c r="AE2075" s="312"/>
      <c r="AF2075" s="465" t="s">
        <v>1746</v>
      </c>
      <c r="AG2075" s="343">
        <v>30</v>
      </c>
      <c r="AH2075" s="343">
        <v>15</v>
      </c>
      <c r="AI2075" s="343"/>
      <c r="AJ2075" s="343"/>
      <c r="AK2075" s="343"/>
      <c r="AL2075" s="343"/>
      <c r="AM2075" s="343"/>
      <c r="AN2075" s="343"/>
      <c r="AO2075" s="343"/>
      <c r="AP2075" s="343"/>
      <c r="AQ2075" s="343"/>
      <c r="AR2075" s="343"/>
      <c r="AS2075" s="343"/>
      <c r="AT2075" s="343"/>
      <c r="AU2075" s="343"/>
      <c r="AV2075" s="343"/>
      <c r="AW2075" s="343"/>
      <c r="AX2075" s="343"/>
      <c r="AY2075" s="343"/>
      <c r="AZ2075" s="343"/>
      <c r="BA2075" s="343"/>
      <c r="BB2075" s="343"/>
      <c r="BC2075" s="343"/>
      <c r="BD2075" s="343"/>
      <c r="BE2075" s="475"/>
      <c r="BF2075" s="475"/>
      <c r="BG2075" s="475"/>
      <c r="BH2075" s="475"/>
      <c r="BI2075" s="475"/>
      <c r="BJ2075" s="475"/>
      <c r="BK2075" s="475"/>
      <c r="BL2075" s="475"/>
      <c r="BM2075" s="475"/>
      <c r="BN2075" s="475"/>
      <c r="BO2075" s="475"/>
      <c r="BP2075" s="306"/>
      <c r="BQ2075" s="496"/>
      <c r="BR2075" s="496"/>
      <c r="BS2075" s="496"/>
      <c r="BT2075" s="496"/>
      <c r="BU2075" s="496"/>
      <c r="BV2075" s="496"/>
    </row>
    <row r="2076" spans="1:74" s="52" customFormat="1" ht="12.75">
      <c r="A2076" s="45">
        <v>2670.080468178493</v>
      </c>
      <c r="B2076" s="46" t="s">
        <v>360</v>
      </c>
      <c r="C2076" s="47" t="s">
        <v>337</v>
      </c>
      <c r="D2076" s="48">
        <v>62.972366520930855</v>
      </c>
      <c r="E2076" s="49">
        <v>40.367440000000002</v>
      </c>
      <c r="F2076" s="49">
        <v>5.6099999999999997E-2</v>
      </c>
      <c r="G2076" s="49">
        <v>14.40715</v>
      </c>
      <c r="H2076" s="49">
        <v>0.31619999999999998</v>
      </c>
      <c r="I2076" s="49">
        <v>0.19159999999999999</v>
      </c>
      <c r="J2076" s="49">
        <v>45.768630000000002</v>
      </c>
      <c r="K2076" s="49">
        <v>0.24179999999999999</v>
      </c>
      <c r="L2076" s="49">
        <v>101.34892000000001</v>
      </c>
      <c r="M2076" s="47"/>
      <c r="N2076" s="50">
        <v>0.99782122991593425</v>
      </c>
      <c r="O2076" s="50">
        <v>1.0963767260942817E-3</v>
      </c>
      <c r="P2076" s="50">
        <v>0.29782119596205858</v>
      </c>
      <c r="Q2076" s="50">
        <v>6.2867659081926033E-3</v>
      </c>
      <c r="R2076" s="50">
        <v>4.0114628576536481E-3</v>
      </c>
      <c r="S2076" s="50">
        <v>1.6865452189458745</v>
      </c>
      <c r="T2076" s="50">
        <v>6.4037663160696661E-3</v>
      </c>
      <c r="U2076" s="50">
        <v>2.9999860166318779</v>
      </c>
      <c r="V2076" s="51">
        <v>84.991622831115279</v>
      </c>
      <c r="X2076" s="47">
        <v>0.25</v>
      </c>
      <c r="Y2076" s="47">
        <v>36.35</v>
      </c>
      <c r="Z2076" s="47">
        <v>0.62</v>
      </c>
      <c r="AA2076" s="47">
        <v>6.14</v>
      </c>
      <c r="AB2076" s="47">
        <v>11.33</v>
      </c>
      <c r="AC2076" s="47">
        <v>0.25</v>
      </c>
      <c r="AD2076" s="47">
        <v>2.34</v>
      </c>
      <c r="AE2076" s="312"/>
      <c r="AF2076" s="465" t="s">
        <v>1746</v>
      </c>
      <c r="AG2076" s="343">
        <v>30</v>
      </c>
      <c r="AH2076" s="343">
        <v>15</v>
      </c>
      <c r="AI2076" s="343"/>
      <c r="AJ2076" s="343"/>
      <c r="AK2076" s="343"/>
      <c r="AL2076" s="343"/>
      <c r="AM2076" s="343"/>
      <c r="AN2076" s="343"/>
      <c r="AO2076" s="343"/>
      <c r="AP2076" s="343"/>
      <c r="AQ2076" s="343"/>
      <c r="AR2076" s="343"/>
      <c r="AS2076" s="343"/>
      <c r="AT2076" s="343"/>
      <c r="AU2076" s="343"/>
      <c r="AV2076" s="343"/>
      <c r="AW2076" s="343"/>
      <c r="AX2076" s="343"/>
      <c r="AY2076" s="343"/>
      <c r="AZ2076" s="343"/>
      <c r="BA2076" s="343"/>
      <c r="BB2076" s="343"/>
      <c r="BC2076" s="343"/>
      <c r="BD2076" s="343"/>
      <c r="BE2076" s="475"/>
      <c r="BF2076" s="475"/>
      <c r="BG2076" s="475"/>
      <c r="BH2076" s="475"/>
      <c r="BI2076" s="475"/>
      <c r="BJ2076" s="475"/>
      <c r="BK2076" s="475"/>
      <c r="BL2076" s="475"/>
      <c r="BM2076" s="475"/>
      <c r="BN2076" s="475"/>
      <c r="BO2076" s="475"/>
      <c r="BP2076" s="306"/>
      <c r="BQ2076" s="496"/>
      <c r="BR2076" s="496"/>
      <c r="BS2076" s="496"/>
      <c r="BT2076" s="496"/>
      <c r="BU2076" s="496"/>
      <c r="BV2076" s="496"/>
    </row>
    <row r="2077" spans="1:74" s="52" customFormat="1" ht="12.75">
      <c r="A2077" s="45">
        <v>2670.080468178493</v>
      </c>
      <c r="B2077" s="46" t="s">
        <v>360</v>
      </c>
      <c r="C2077" s="47" t="s">
        <v>337</v>
      </c>
      <c r="D2077" s="48">
        <v>71.968366520930857</v>
      </c>
      <c r="E2077" s="49">
        <v>40.437240000000003</v>
      </c>
      <c r="F2077" s="49">
        <v>5.6399999999999999E-2</v>
      </c>
      <c r="G2077" s="49">
        <v>14.247949999999999</v>
      </c>
      <c r="H2077" s="49">
        <v>0.32600000000000001</v>
      </c>
      <c r="I2077" s="49">
        <v>0.22009999999999999</v>
      </c>
      <c r="J2077" s="49">
        <v>45.758629999999997</v>
      </c>
      <c r="K2077" s="49">
        <v>0.24840000000000001</v>
      </c>
      <c r="L2077" s="49">
        <v>101.29472000000001</v>
      </c>
      <c r="M2077" s="47"/>
      <c r="N2077" s="50">
        <v>0.99935290887591965</v>
      </c>
      <c r="O2077" s="50">
        <v>1.1020261356062754E-3</v>
      </c>
      <c r="P2077" s="50">
        <v>0.29447318367161074</v>
      </c>
      <c r="Q2077" s="50">
        <v>6.4803560469966614E-3</v>
      </c>
      <c r="R2077" s="50">
        <v>4.6072646225570691E-3</v>
      </c>
      <c r="S2077" s="50">
        <v>1.685850015202796</v>
      </c>
      <c r="T2077" s="50">
        <v>6.5772842973813115E-3</v>
      </c>
      <c r="U2077" s="50">
        <v>2.9984430388528676</v>
      </c>
      <c r="V2077" s="51">
        <v>85.130044235254829</v>
      </c>
      <c r="X2077" s="47">
        <v>0.25</v>
      </c>
      <c r="Y2077" s="47">
        <v>34.97</v>
      </c>
      <c r="Z2077" s="47">
        <v>0.62</v>
      </c>
      <c r="AA2077" s="47">
        <v>6.05</v>
      </c>
      <c r="AB2077" s="47">
        <v>9.9600000000000009</v>
      </c>
      <c r="AC2077" s="47">
        <v>0.25</v>
      </c>
      <c r="AD2077" s="47">
        <v>2.2999999999999998</v>
      </c>
      <c r="AE2077" s="312"/>
      <c r="AF2077" s="465" t="s">
        <v>1746</v>
      </c>
      <c r="AG2077" s="343">
        <v>30</v>
      </c>
      <c r="AH2077" s="343">
        <v>15</v>
      </c>
      <c r="AI2077" s="343"/>
      <c r="AJ2077" s="343"/>
      <c r="AK2077" s="343"/>
      <c r="AL2077" s="343"/>
      <c r="AM2077" s="343"/>
      <c r="AN2077" s="343"/>
      <c r="AO2077" s="343"/>
      <c r="AP2077" s="343"/>
      <c r="AQ2077" s="343"/>
      <c r="AR2077" s="343"/>
      <c r="AS2077" s="343"/>
      <c r="AT2077" s="343"/>
      <c r="AU2077" s="343"/>
      <c r="AV2077" s="343"/>
      <c r="AW2077" s="343"/>
      <c r="AX2077" s="343"/>
      <c r="AY2077" s="343"/>
      <c r="AZ2077" s="343"/>
      <c r="BA2077" s="343"/>
      <c r="BB2077" s="343"/>
      <c r="BC2077" s="343"/>
      <c r="BD2077" s="343"/>
      <c r="BE2077" s="475"/>
      <c r="BF2077" s="475"/>
      <c r="BG2077" s="475"/>
      <c r="BH2077" s="475"/>
      <c r="BI2077" s="475"/>
      <c r="BJ2077" s="475"/>
      <c r="BK2077" s="475"/>
      <c r="BL2077" s="475"/>
      <c r="BM2077" s="475"/>
      <c r="BN2077" s="475"/>
      <c r="BO2077" s="475"/>
      <c r="BP2077" s="306"/>
      <c r="BQ2077" s="496"/>
      <c r="BR2077" s="496"/>
      <c r="BS2077" s="496"/>
      <c r="BT2077" s="496"/>
      <c r="BU2077" s="496"/>
      <c r="BV2077" s="496"/>
    </row>
    <row r="2078" spans="1:74" s="52" customFormat="1" ht="12.75">
      <c r="A2078" s="45">
        <v>2670.080468178493</v>
      </c>
      <c r="B2078" s="46" t="s">
        <v>360</v>
      </c>
      <c r="C2078" s="47" t="s">
        <v>337</v>
      </c>
      <c r="D2078" s="48">
        <v>80.964366520930852</v>
      </c>
      <c r="E2078" s="49">
        <v>40.347490000000001</v>
      </c>
      <c r="F2078" s="49">
        <v>6.1100000000000002E-2</v>
      </c>
      <c r="G2078" s="49">
        <v>14.3574</v>
      </c>
      <c r="H2078" s="49">
        <v>0.3453</v>
      </c>
      <c r="I2078" s="49">
        <v>0.20830000000000001</v>
      </c>
      <c r="J2078" s="49">
        <v>45.578589999999998</v>
      </c>
      <c r="K2078" s="49">
        <v>0.2412</v>
      </c>
      <c r="L2078" s="49">
        <v>101.13938</v>
      </c>
      <c r="M2078" s="47"/>
      <c r="N2078" s="50">
        <v>0.99927970661115528</v>
      </c>
      <c r="O2078" s="50">
        <v>1.196429659132809E-3</v>
      </c>
      <c r="P2078" s="50">
        <v>0.29737355129124443</v>
      </c>
      <c r="Q2078" s="50">
        <v>6.8787736020876457E-3</v>
      </c>
      <c r="R2078" s="50">
        <v>4.3696389537327537E-3</v>
      </c>
      <c r="S2078" s="50">
        <v>1.682828957833713</v>
      </c>
      <c r="T2078" s="50">
        <v>6.4003761195131435E-3</v>
      </c>
      <c r="U2078" s="50">
        <v>2.9983274340705788</v>
      </c>
      <c r="V2078" s="51">
        <v>84.982669705703344</v>
      </c>
      <c r="X2078" s="47">
        <v>0.25</v>
      </c>
      <c r="Y2078" s="47">
        <v>31.43</v>
      </c>
      <c r="Z2078" s="47">
        <v>0.62</v>
      </c>
      <c r="AA2078" s="47">
        <v>5.75</v>
      </c>
      <c r="AB2078" s="47">
        <v>10.6</v>
      </c>
      <c r="AC2078" s="47">
        <v>0.25</v>
      </c>
      <c r="AD2078" s="47">
        <v>2.35</v>
      </c>
      <c r="AE2078" s="312"/>
      <c r="AF2078" s="465" t="s">
        <v>1746</v>
      </c>
      <c r="AG2078" s="343">
        <v>30</v>
      </c>
      <c r="AH2078" s="343">
        <v>15</v>
      </c>
      <c r="AI2078" s="343"/>
      <c r="AJ2078" s="343"/>
      <c r="AK2078" s="343"/>
      <c r="AL2078" s="343"/>
      <c r="AM2078" s="343"/>
      <c r="AN2078" s="343"/>
      <c r="AO2078" s="343"/>
      <c r="AP2078" s="343"/>
      <c r="AQ2078" s="343"/>
      <c r="AR2078" s="343"/>
      <c r="AS2078" s="343"/>
      <c r="AT2078" s="343"/>
      <c r="AU2078" s="343"/>
      <c r="AV2078" s="343"/>
      <c r="AW2078" s="343"/>
      <c r="AX2078" s="343"/>
      <c r="AY2078" s="343"/>
      <c r="AZ2078" s="343"/>
      <c r="BA2078" s="343"/>
      <c r="BB2078" s="343"/>
      <c r="BC2078" s="343"/>
      <c r="BD2078" s="343"/>
      <c r="BE2078" s="475"/>
      <c r="BF2078" s="475"/>
      <c r="BG2078" s="475"/>
      <c r="BH2078" s="475"/>
      <c r="BI2078" s="475"/>
      <c r="BJ2078" s="475"/>
      <c r="BK2078" s="475"/>
      <c r="BL2078" s="475"/>
      <c r="BM2078" s="475"/>
      <c r="BN2078" s="475"/>
      <c r="BO2078" s="475"/>
      <c r="BP2078" s="306"/>
      <c r="BQ2078" s="496"/>
      <c r="BR2078" s="496"/>
      <c r="BS2078" s="496"/>
      <c r="BT2078" s="496"/>
      <c r="BU2078" s="496"/>
      <c r="BV2078" s="496"/>
    </row>
    <row r="2079" spans="1:74" s="52" customFormat="1" ht="12.75">
      <c r="A2079" s="45">
        <v>2670.080468178493</v>
      </c>
      <c r="B2079" s="46" t="s">
        <v>360</v>
      </c>
      <c r="C2079" s="47" t="s">
        <v>337</v>
      </c>
      <c r="D2079" s="48">
        <v>89.960366520930847</v>
      </c>
      <c r="E2079" s="49">
        <v>40.307600000000001</v>
      </c>
      <c r="F2079" s="49">
        <v>6.83E-2</v>
      </c>
      <c r="G2079" s="49">
        <v>14.536490000000001</v>
      </c>
      <c r="H2079" s="49">
        <v>0.33260000000000001</v>
      </c>
      <c r="I2079" s="49">
        <v>0.2089</v>
      </c>
      <c r="J2079" s="49">
        <v>45.728630000000003</v>
      </c>
      <c r="K2079" s="49">
        <v>0.24970000000000001</v>
      </c>
      <c r="L2079" s="49">
        <v>101.43222000000002</v>
      </c>
      <c r="M2079" s="47"/>
      <c r="N2079" s="50">
        <v>0.99637839919633098</v>
      </c>
      <c r="O2079" s="50">
        <v>1.33485312454079E-3</v>
      </c>
      <c r="P2079" s="50">
        <v>0.30050583658825991</v>
      </c>
      <c r="Q2079" s="50">
        <v>6.613075803694528E-3</v>
      </c>
      <c r="R2079" s="50">
        <v>4.3738264125101328E-3</v>
      </c>
      <c r="S2079" s="50">
        <v>1.6851326745519957</v>
      </c>
      <c r="T2079" s="50">
        <v>6.6132288772553019E-3</v>
      </c>
      <c r="U2079" s="50">
        <v>3.000951894554587</v>
      </c>
      <c r="V2079" s="51">
        <v>84.866035035969659</v>
      </c>
      <c r="X2079" s="47">
        <v>0.25</v>
      </c>
      <c r="Y2079" s="47">
        <v>29.31</v>
      </c>
      <c r="Z2079" s="47">
        <v>0.62</v>
      </c>
      <c r="AA2079" s="47">
        <v>5.97</v>
      </c>
      <c r="AB2079" s="47">
        <v>10.51</v>
      </c>
      <c r="AC2079" s="47">
        <v>0.25</v>
      </c>
      <c r="AD2079" s="47">
        <v>2.2799999999999998</v>
      </c>
      <c r="AE2079" s="312"/>
      <c r="AF2079" s="465" t="s">
        <v>1746</v>
      </c>
      <c r="AG2079" s="343">
        <v>30</v>
      </c>
      <c r="AH2079" s="343">
        <v>15</v>
      </c>
      <c r="AI2079" s="343"/>
      <c r="AJ2079" s="343"/>
      <c r="AK2079" s="343"/>
      <c r="AL2079" s="343"/>
      <c r="AM2079" s="343"/>
      <c r="AN2079" s="343"/>
      <c r="AO2079" s="343"/>
      <c r="AP2079" s="343"/>
      <c r="AQ2079" s="343"/>
      <c r="AR2079" s="343"/>
      <c r="AS2079" s="343"/>
      <c r="AT2079" s="343"/>
      <c r="AU2079" s="343"/>
      <c r="AV2079" s="343"/>
      <c r="AW2079" s="343"/>
      <c r="AX2079" s="343"/>
      <c r="AY2079" s="343"/>
      <c r="AZ2079" s="343"/>
      <c r="BA2079" s="343"/>
      <c r="BB2079" s="343"/>
      <c r="BC2079" s="343"/>
      <c r="BD2079" s="343"/>
      <c r="BE2079" s="475"/>
      <c r="BF2079" s="475"/>
      <c r="BG2079" s="475"/>
      <c r="BH2079" s="475"/>
      <c r="BI2079" s="475"/>
      <c r="BJ2079" s="475"/>
      <c r="BK2079" s="475"/>
      <c r="BL2079" s="475"/>
      <c r="BM2079" s="475"/>
      <c r="BN2079" s="475"/>
      <c r="BO2079" s="475"/>
      <c r="BP2079" s="306"/>
      <c r="BQ2079" s="496"/>
      <c r="BR2079" s="496"/>
      <c r="BS2079" s="496"/>
      <c r="BT2079" s="496"/>
      <c r="BU2079" s="496"/>
      <c r="BV2079" s="496"/>
    </row>
    <row r="2080" spans="1:74" s="52" customFormat="1" ht="12.75">
      <c r="A2080" s="45">
        <v>2670.080468178493</v>
      </c>
      <c r="B2080" s="46" t="s">
        <v>360</v>
      </c>
      <c r="C2080" s="47" t="s">
        <v>337</v>
      </c>
      <c r="D2080" s="48">
        <v>98.956366520930843</v>
      </c>
      <c r="E2080" s="49">
        <v>40.207880000000003</v>
      </c>
      <c r="F2080" s="49">
        <v>3.9399999999999998E-2</v>
      </c>
      <c r="G2080" s="49">
        <v>14.63599</v>
      </c>
      <c r="H2080" s="49">
        <v>0.34310000000000002</v>
      </c>
      <c r="I2080" s="49">
        <v>0.19700000000000001</v>
      </c>
      <c r="J2080" s="49">
        <v>45.658610000000003</v>
      </c>
      <c r="K2080" s="49">
        <v>0.23930000000000001</v>
      </c>
      <c r="L2080" s="49">
        <v>101.32128000000002</v>
      </c>
      <c r="M2080" s="47"/>
      <c r="N2080" s="50">
        <v>0.99577141596146623</v>
      </c>
      <c r="O2080" s="50">
        <v>7.7147190941901896E-4</v>
      </c>
      <c r="P2080" s="50">
        <v>0.30312836602413268</v>
      </c>
      <c r="Q2080" s="50">
        <v>6.8345998207132892E-3</v>
      </c>
      <c r="R2080" s="50">
        <v>4.1323818538238849E-3</v>
      </c>
      <c r="S2080" s="50">
        <v>1.6856977686955221</v>
      </c>
      <c r="T2080" s="50">
        <v>6.349635954618381E-3</v>
      </c>
      <c r="U2080" s="50">
        <v>3.002685640219696</v>
      </c>
      <c r="V2080" s="51">
        <v>84.758428063051298</v>
      </c>
      <c r="X2080" s="47">
        <v>0.25</v>
      </c>
      <c r="Y2080" s="47">
        <v>49.25</v>
      </c>
      <c r="Z2080" s="47">
        <v>0.61</v>
      </c>
      <c r="AA2080" s="47">
        <v>5.75</v>
      </c>
      <c r="AB2080" s="47">
        <v>11.21</v>
      </c>
      <c r="AC2080" s="47">
        <v>0.25</v>
      </c>
      <c r="AD2080" s="47">
        <v>2.37</v>
      </c>
      <c r="AE2080" s="312"/>
      <c r="AF2080" s="465" t="s">
        <v>1746</v>
      </c>
      <c r="AG2080" s="343">
        <v>30</v>
      </c>
      <c r="AH2080" s="343">
        <v>15</v>
      </c>
      <c r="AI2080" s="343"/>
      <c r="AJ2080" s="343"/>
      <c r="AK2080" s="343"/>
      <c r="AL2080" s="343"/>
      <c r="AM2080" s="343"/>
      <c r="AN2080" s="343"/>
      <c r="AO2080" s="343"/>
      <c r="AP2080" s="343"/>
      <c r="AQ2080" s="343"/>
      <c r="AR2080" s="343"/>
      <c r="AS2080" s="343"/>
      <c r="AT2080" s="343"/>
      <c r="AU2080" s="343"/>
      <c r="AV2080" s="343"/>
      <c r="AW2080" s="343"/>
      <c r="AX2080" s="343"/>
      <c r="AY2080" s="343"/>
      <c r="AZ2080" s="343"/>
      <c r="BA2080" s="343"/>
      <c r="BB2080" s="343"/>
      <c r="BC2080" s="343"/>
      <c r="BD2080" s="343"/>
      <c r="BE2080" s="475"/>
      <c r="BF2080" s="475"/>
      <c r="BG2080" s="475"/>
      <c r="BH2080" s="475"/>
      <c r="BI2080" s="475"/>
      <c r="BJ2080" s="475"/>
      <c r="BK2080" s="475"/>
      <c r="BL2080" s="475"/>
      <c r="BM2080" s="475"/>
      <c r="BN2080" s="475"/>
      <c r="BO2080" s="475"/>
      <c r="BP2080" s="306"/>
      <c r="BQ2080" s="496"/>
      <c r="BR2080" s="496"/>
      <c r="BS2080" s="496"/>
      <c r="BT2080" s="496"/>
      <c r="BU2080" s="496"/>
      <c r="BV2080" s="496"/>
    </row>
    <row r="2081" spans="1:74" s="52" customFormat="1" ht="12.75">
      <c r="A2081" s="45">
        <v>2670.080468178493</v>
      </c>
      <c r="B2081" s="46" t="s">
        <v>360</v>
      </c>
      <c r="C2081" s="47" t="s">
        <v>337</v>
      </c>
      <c r="D2081" s="48">
        <v>107.95236652093084</v>
      </c>
      <c r="E2081" s="49">
        <v>40.247770000000003</v>
      </c>
      <c r="F2081" s="49">
        <v>4.1700000000000001E-2</v>
      </c>
      <c r="G2081" s="49">
        <v>14.62604</v>
      </c>
      <c r="H2081" s="49">
        <v>0.31769999999999998</v>
      </c>
      <c r="I2081" s="49">
        <v>0.2293</v>
      </c>
      <c r="J2081" s="49">
        <v>45.548589999999997</v>
      </c>
      <c r="K2081" s="49">
        <v>0.24490000000000001</v>
      </c>
      <c r="L2081" s="49">
        <v>101.256</v>
      </c>
      <c r="M2081" s="47"/>
      <c r="N2081" s="50">
        <v>0.99721726314766457</v>
      </c>
      <c r="O2081" s="50">
        <v>8.1688220532062856E-4</v>
      </c>
      <c r="P2081" s="50">
        <v>0.30306146370968312</v>
      </c>
      <c r="Q2081" s="50">
        <v>6.3315358874025439E-3</v>
      </c>
      <c r="R2081" s="50">
        <v>4.8121345234386362E-3</v>
      </c>
      <c r="S2081" s="50">
        <v>1.6824084799221402</v>
      </c>
      <c r="T2081" s="50">
        <v>6.5012130460445636E-3</v>
      </c>
      <c r="U2081" s="50">
        <v>3.0011489724416944</v>
      </c>
      <c r="V2081" s="51">
        <v>84.736033668919561</v>
      </c>
      <c r="X2081" s="47">
        <v>0.25</v>
      </c>
      <c r="Y2081" s="47">
        <v>47.13</v>
      </c>
      <c r="Z2081" s="47">
        <v>0.61</v>
      </c>
      <c r="AA2081" s="47">
        <v>6.22</v>
      </c>
      <c r="AB2081" s="47">
        <v>9.6999999999999993</v>
      </c>
      <c r="AC2081" s="47">
        <v>0.25</v>
      </c>
      <c r="AD2081" s="47">
        <v>2.33</v>
      </c>
      <c r="AE2081" s="312"/>
      <c r="AF2081" s="465" t="s">
        <v>1746</v>
      </c>
      <c r="AG2081" s="343">
        <v>30</v>
      </c>
      <c r="AH2081" s="343">
        <v>15</v>
      </c>
      <c r="AI2081" s="343"/>
      <c r="AJ2081" s="343"/>
      <c r="AK2081" s="343"/>
      <c r="AL2081" s="343"/>
      <c r="AM2081" s="343"/>
      <c r="AN2081" s="343"/>
      <c r="AO2081" s="343"/>
      <c r="AP2081" s="343"/>
      <c r="AQ2081" s="343"/>
      <c r="AR2081" s="343"/>
      <c r="AS2081" s="343"/>
      <c r="AT2081" s="343"/>
      <c r="AU2081" s="343"/>
      <c r="AV2081" s="343"/>
      <c r="AW2081" s="343"/>
      <c r="AX2081" s="343"/>
      <c r="AY2081" s="343"/>
      <c r="AZ2081" s="343"/>
      <c r="BA2081" s="343"/>
      <c r="BB2081" s="343"/>
      <c r="BC2081" s="343"/>
      <c r="BD2081" s="343"/>
      <c r="BE2081" s="475"/>
      <c r="BF2081" s="475"/>
      <c r="BG2081" s="475"/>
      <c r="BH2081" s="475"/>
      <c r="BI2081" s="475"/>
      <c r="BJ2081" s="475"/>
      <c r="BK2081" s="475"/>
      <c r="BL2081" s="475"/>
      <c r="BM2081" s="475"/>
      <c r="BN2081" s="475"/>
      <c r="BO2081" s="475"/>
      <c r="BP2081" s="306"/>
      <c r="BQ2081" s="496"/>
      <c r="BR2081" s="496"/>
      <c r="BS2081" s="496"/>
      <c r="BT2081" s="496"/>
      <c r="BU2081" s="496"/>
      <c r="BV2081" s="496"/>
    </row>
    <row r="2082" spans="1:74" s="52" customFormat="1" ht="12.75">
      <c r="A2082" s="45">
        <v>2670.080468178493</v>
      </c>
      <c r="B2082" s="46" t="s">
        <v>360</v>
      </c>
      <c r="C2082" s="47" t="s">
        <v>337</v>
      </c>
      <c r="D2082" s="48">
        <v>116.94836652093083</v>
      </c>
      <c r="E2082" s="49">
        <v>40.217860000000002</v>
      </c>
      <c r="F2082" s="49">
        <v>3.8899999999999997E-2</v>
      </c>
      <c r="G2082" s="49">
        <v>14.675789999999999</v>
      </c>
      <c r="H2082" s="49">
        <v>0.34539999999999998</v>
      </c>
      <c r="I2082" s="49">
        <v>0.17469999999999999</v>
      </c>
      <c r="J2082" s="49">
        <v>45.318550000000002</v>
      </c>
      <c r="K2082" s="49">
        <v>0.25009999999999999</v>
      </c>
      <c r="L2082" s="49">
        <v>101.0213</v>
      </c>
      <c r="M2082" s="47"/>
      <c r="N2082" s="50">
        <v>0.99886559742905134</v>
      </c>
      <c r="O2082" s="50">
        <v>7.6385884875115103E-4</v>
      </c>
      <c r="P2082" s="50">
        <v>0.30482148905682216</v>
      </c>
      <c r="Q2082" s="50">
        <v>6.9000831330980755E-3</v>
      </c>
      <c r="R2082" s="50">
        <v>3.6750795299304831E-3</v>
      </c>
      <c r="S2082" s="50">
        <v>1.6779254025362011</v>
      </c>
      <c r="T2082" s="50">
        <v>6.6551743395914893E-3</v>
      </c>
      <c r="U2082" s="50">
        <v>2.9996066848734459</v>
      </c>
      <c r="V2082" s="51">
        <v>84.626303521176339</v>
      </c>
      <c r="X2082" s="47">
        <v>0.25</v>
      </c>
      <c r="Y2082" s="47">
        <v>49.73</v>
      </c>
      <c r="Z2082" s="47">
        <v>0.61</v>
      </c>
      <c r="AA2082" s="47">
        <v>5.66</v>
      </c>
      <c r="AB2082" s="47">
        <v>12.76</v>
      </c>
      <c r="AC2082" s="47">
        <v>0.25</v>
      </c>
      <c r="AD2082" s="47">
        <v>2.27</v>
      </c>
      <c r="AE2082" s="312"/>
      <c r="AF2082" s="465" t="s">
        <v>1746</v>
      </c>
      <c r="AG2082" s="343">
        <v>30</v>
      </c>
      <c r="AH2082" s="343">
        <v>15</v>
      </c>
      <c r="AI2082" s="343"/>
      <c r="AJ2082" s="343"/>
      <c r="AK2082" s="343"/>
      <c r="AL2082" s="343"/>
      <c r="AM2082" s="343"/>
      <c r="AN2082" s="343"/>
      <c r="AO2082" s="343"/>
      <c r="AP2082" s="343"/>
      <c r="AQ2082" s="343"/>
      <c r="AR2082" s="343"/>
      <c r="AS2082" s="343"/>
      <c r="AT2082" s="343"/>
      <c r="AU2082" s="343"/>
      <c r="AV2082" s="343"/>
      <c r="AW2082" s="343"/>
      <c r="AX2082" s="343"/>
      <c r="AY2082" s="343"/>
      <c r="AZ2082" s="343"/>
      <c r="BA2082" s="343"/>
      <c r="BB2082" s="343"/>
      <c r="BC2082" s="343"/>
      <c r="BD2082" s="343"/>
      <c r="BE2082" s="475"/>
      <c r="BF2082" s="475"/>
      <c r="BG2082" s="475"/>
      <c r="BH2082" s="475"/>
      <c r="BI2082" s="475"/>
      <c r="BJ2082" s="475"/>
      <c r="BK2082" s="475"/>
      <c r="BL2082" s="475"/>
      <c r="BM2082" s="475"/>
      <c r="BN2082" s="475"/>
      <c r="BO2082" s="475"/>
      <c r="BP2082" s="306"/>
      <c r="BQ2082" s="496"/>
      <c r="BR2082" s="496"/>
      <c r="BS2082" s="496"/>
      <c r="BT2082" s="496"/>
      <c r="BU2082" s="496"/>
      <c r="BV2082" s="496"/>
    </row>
    <row r="2083" spans="1:74" s="52" customFormat="1" ht="12.75">
      <c r="A2083" s="45">
        <v>2670.080468178493</v>
      </c>
      <c r="B2083" s="46" t="s">
        <v>360</v>
      </c>
      <c r="C2083" s="47" t="s">
        <v>337</v>
      </c>
      <c r="D2083" s="48">
        <v>125.94436652093083</v>
      </c>
      <c r="E2083" s="49">
        <v>40.397350000000003</v>
      </c>
      <c r="F2083" s="49">
        <v>5.8200000000000002E-2</v>
      </c>
      <c r="G2083" s="49">
        <v>14.76534</v>
      </c>
      <c r="H2083" s="49">
        <v>0.32700000000000001</v>
      </c>
      <c r="I2083" s="49">
        <v>0.18790000000000001</v>
      </c>
      <c r="J2083" s="49">
        <v>45.458570000000002</v>
      </c>
      <c r="K2083" s="49">
        <v>0.24740000000000001</v>
      </c>
      <c r="L2083" s="49">
        <v>101.44176</v>
      </c>
      <c r="M2083" s="47"/>
      <c r="N2083" s="50">
        <v>0.99909351177058481</v>
      </c>
      <c r="O2083" s="50">
        <v>1.1380246294862961E-3</v>
      </c>
      <c r="P2083" s="50">
        <v>0.30538852014148959</v>
      </c>
      <c r="Q2083" s="50">
        <v>6.5049641379900588E-3</v>
      </c>
      <c r="R2083" s="50">
        <v>3.9360968948255999E-3</v>
      </c>
      <c r="S2083" s="50">
        <v>1.676013749204065</v>
      </c>
      <c r="T2083" s="50">
        <v>6.5555721920013436E-3</v>
      </c>
      <c r="U2083" s="50">
        <v>2.998630438970443</v>
      </c>
      <c r="V2083" s="51">
        <v>84.587252933632811</v>
      </c>
      <c r="X2083" s="47">
        <v>0.25</v>
      </c>
      <c r="Y2083" s="47">
        <v>34.65</v>
      </c>
      <c r="Z2083" s="47">
        <v>0.61</v>
      </c>
      <c r="AA2083" s="47">
        <v>5.98</v>
      </c>
      <c r="AB2083" s="47">
        <v>11.6</v>
      </c>
      <c r="AC2083" s="47">
        <v>0.25</v>
      </c>
      <c r="AD2083" s="47">
        <v>2.27</v>
      </c>
      <c r="AE2083" s="312"/>
      <c r="AF2083" s="465" t="s">
        <v>1746</v>
      </c>
      <c r="AG2083" s="343">
        <v>30</v>
      </c>
      <c r="AH2083" s="343">
        <v>15</v>
      </c>
      <c r="AI2083" s="343"/>
      <c r="AJ2083" s="343"/>
      <c r="AK2083" s="343"/>
      <c r="AL2083" s="343"/>
      <c r="AM2083" s="343"/>
      <c r="AN2083" s="343"/>
      <c r="AO2083" s="343"/>
      <c r="AP2083" s="343"/>
      <c r="AQ2083" s="343"/>
      <c r="AR2083" s="343"/>
      <c r="AS2083" s="343"/>
      <c r="AT2083" s="343"/>
      <c r="AU2083" s="343"/>
      <c r="AV2083" s="343"/>
      <c r="AW2083" s="343"/>
      <c r="AX2083" s="343"/>
      <c r="AY2083" s="343"/>
      <c r="AZ2083" s="343"/>
      <c r="BA2083" s="343"/>
      <c r="BB2083" s="343"/>
      <c r="BC2083" s="343"/>
      <c r="BD2083" s="343"/>
      <c r="BE2083" s="475"/>
      <c r="BF2083" s="475"/>
      <c r="BG2083" s="475"/>
      <c r="BH2083" s="475"/>
      <c r="BI2083" s="475"/>
      <c r="BJ2083" s="475"/>
      <c r="BK2083" s="475"/>
      <c r="BL2083" s="475"/>
      <c r="BM2083" s="475"/>
      <c r="BN2083" s="475"/>
      <c r="BO2083" s="475"/>
      <c r="BP2083" s="306"/>
      <c r="BQ2083" s="496"/>
      <c r="BR2083" s="496"/>
      <c r="BS2083" s="496"/>
      <c r="BT2083" s="496"/>
      <c r="BU2083" s="496"/>
      <c r="BV2083" s="496"/>
    </row>
    <row r="2084" spans="1:74" s="52" customFormat="1" ht="12.75">
      <c r="A2084" s="45">
        <v>2670.080468178493</v>
      </c>
      <c r="B2084" s="46" t="s">
        <v>360</v>
      </c>
      <c r="C2084" s="47" t="s">
        <v>337</v>
      </c>
      <c r="D2084" s="48">
        <v>134.94036652093084</v>
      </c>
      <c r="E2084" s="49">
        <v>40.247770000000003</v>
      </c>
      <c r="F2084" s="49">
        <v>6.4100000000000004E-2</v>
      </c>
      <c r="G2084" s="49">
        <v>14.675789999999999</v>
      </c>
      <c r="H2084" s="49">
        <v>0.34749999999999998</v>
      </c>
      <c r="I2084" s="49">
        <v>0.18590000000000001</v>
      </c>
      <c r="J2084" s="49">
        <v>45.308540000000001</v>
      </c>
      <c r="K2084" s="49">
        <v>0.2427</v>
      </c>
      <c r="L2084" s="49">
        <v>101.0723</v>
      </c>
      <c r="M2084" s="47"/>
      <c r="N2084" s="50">
        <v>0.99893910061175828</v>
      </c>
      <c r="O2084" s="50">
        <v>1.2578551573311368E-3</v>
      </c>
      <c r="P2084" s="50">
        <v>0.30461737607966927</v>
      </c>
      <c r="Q2084" s="50">
        <v>6.9373865099777885E-3</v>
      </c>
      <c r="R2084" s="50">
        <v>3.9080698661037522E-3</v>
      </c>
      <c r="S2084" s="50">
        <v>1.6764314654502137</v>
      </c>
      <c r="T2084" s="50">
        <v>6.4539353985255503E-3</v>
      </c>
      <c r="U2084" s="50">
        <v>2.9985451890735795</v>
      </c>
      <c r="V2084" s="51">
        <v>84.623429281812861</v>
      </c>
      <c r="X2084" s="47">
        <v>0.25</v>
      </c>
      <c r="Y2084" s="47">
        <v>32.049999999999997</v>
      </c>
      <c r="Z2084" s="47">
        <v>0.61</v>
      </c>
      <c r="AA2084" s="47">
        <v>5.7</v>
      </c>
      <c r="AB2084" s="47">
        <v>11.51</v>
      </c>
      <c r="AC2084" s="47">
        <v>0.25</v>
      </c>
      <c r="AD2084" s="47">
        <v>2.36</v>
      </c>
      <c r="AE2084" s="312"/>
      <c r="AF2084" s="465" t="s">
        <v>1746</v>
      </c>
      <c r="AG2084" s="343">
        <v>30</v>
      </c>
      <c r="AH2084" s="343">
        <v>15</v>
      </c>
      <c r="AI2084" s="343"/>
      <c r="AJ2084" s="343"/>
      <c r="AK2084" s="343"/>
      <c r="AL2084" s="343"/>
      <c r="AM2084" s="343"/>
      <c r="AN2084" s="343"/>
      <c r="AO2084" s="343"/>
      <c r="AP2084" s="343"/>
      <c r="AQ2084" s="343"/>
      <c r="AR2084" s="343"/>
      <c r="AS2084" s="343"/>
      <c r="AT2084" s="343"/>
      <c r="AU2084" s="343"/>
      <c r="AV2084" s="343"/>
      <c r="AW2084" s="343"/>
      <c r="AX2084" s="343"/>
      <c r="AY2084" s="343"/>
      <c r="AZ2084" s="343"/>
      <c r="BA2084" s="343"/>
      <c r="BB2084" s="343"/>
      <c r="BC2084" s="343"/>
      <c r="BD2084" s="343"/>
      <c r="BE2084" s="475"/>
      <c r="BF2084" s="475"/>
      <c r="BG2084" s="475"/>
      <c r="BH2084" s="475"/>
      <c r="BI2084" s="475"/>
      <c r="BJ2084" s="475"/>
      <c r="BK2084" s="475"/>
      <c r="BL2084" s="475"/>
      <c r="BM2084" s="475"/>
      <c r="BN2084" s="475"/>
      <c r="BO2084" s="475"/>
      <c r="BP2084" s="306"/>
      <c r="BQ2084" s="496"/>
      <c r="BR2084" s="496"/>
      <c r="BS2084" s="496"/>
      <c r="BT2084" s="496"/>
      <c r="BU2084" s="496"/>
      <c r="BV2084" s="496"/>
    </row>
    <row r="2085" spans="1:74" s="52" customFormat="1" ht="12.75">
      <c r="A2085" s="45">
        <v>2670.080468178493</v>
      </c>
      <c r="B2085" s="46" t="s">
        <v>360</v>
      </c>
      <c r="C2085" s="47" t="s">
        <v>337</v>
      </c>
      <c r="D2085" s="48">
        <v>143.93636652093085</v>
      </c>
      <c r="E2085" s="49">
        <v>40.217860000000002</v>
      </c>
      <c r="F2085" s="49">
        <v>7.5399999999999995E-2</v>
      </c>
      <c r="G2085" s="49">
        <v>14.99418</v>
      </c>
      <c r="H2085" s="49">
        <v>0.33810000000000001</v>
      </c>
      <c r="I2085" s="49">
        <v>0.189</v>
      </c>
      <c r="J2085" s="49">
        <v>45.168520000000001</v>
      </c>
      <c r="K2085" s="49">
        <v>0.24690000000000001</v>
      </c>
      <c r="L2085" s="49">
        <v>101.22995999999999</v>
      </c>
      <c r="M2085" s="47"/>
      <c r="N2085" s="50">
        <v>0.99804764091775322</v>
      </c>
      <c r="O2085" s="50">
        <v>1.4793777255267036E-3</v>
      </c>
      <c r="P2085" s="50">
        <v>0.31117953577102031</v>
      </c>
      <c r="Q2085" s="50">
        <v>6.7487194979440231E-3</v>
      </c>
      <c r="R2085" s="50">
        <v>3.9726459157511385E-3</v>
      </c>
      <c r="S2085" s="50">
        <v>1.6710010417298915</v>
      </c>
      <c r="T2085" s="50">
        <v>6.5646420733062654E-3</v>
      </c>
      <c r="U2085" s="50">
        <v>2.9989936036311931</v>
      </c>
      <c r="V2085" s="51">
        <v>84.301150999907975</v>
      </c>
      <c r="X2085" s="47">
        <v>0.25</v>
      </c>
      <c r="Y2085" s="47">
        <v>27.07</v>
      </c>
      <c r="Z2085" s="47">
        <v>0.61</v>
      </c>
      <c r="AA2085" s="47">
        <v>5.88</v>
      </c>
      <c r="AB2085" s="47">
        <v>11.6</v>
      </c>
      <c r="AC2085" s="47">
        <v>0.25</v>
      </c>
      <c r="AD2085" s="47">
        <v>2.31</v>
      </c>
      <c r="AE2085" s="312"/>
      <c r="AF2085" s="465" t="s">
        <v>1746</v>
      </c>
      <c r="AG2085" s="343">
        <v>30</v>
      </c>
      <c r="AH2085" s="343">
        <v>15</v>
      </c>
      <c r="AI2085" s="343"/>
      <c r="AJ2085" s="343"/>
      <c r="AK2085" s="343"/>
      <c r="AL2085" s="343"/>
      <c r="AM2085" s="343"/>
      <c r="AN2085" s="343"/>
      <c r="AO2085" s="343"/>
      <c r="AP2085" s="343"/>
      <c r="AQ2085" s="343"/>
      <c r="AR2085" s="343"/>
      <c r="AS2085" s="343"/>
      <c r="AT2085" s="343"/>
      <c r="AU2085" s="343"/>
      <c r="AV2085" s="343"/>
      <c r="AW2085" s="343"/>
      <c r="AX2085" s="343"/>
      <c r="AY2085" s="343"/>
      <c r="AZ2085" s="343"/>
      <c r="BA2085" s="343"/>
      <c r="BB2085" s="343"/>
      <c r="BC2085" s="343"/>
      <c r="BD2085" s="343"/>
      <c r="BE2085" s="475"/>
      <c r="BF2085" s="475"/>
      <c r="BG2085" s="475"/>
      <c r="BH2085" s="475"/>
      <c r="BI2085" s="475"/>
      <c r="BJ2085" s="475"/>
      <c r="BK2085" s="475"/>
      <c r="BL2085" s="475"/>
      <c r="BM2085" s="475"/>
      <c r="BN2085" s="475"/>
      <c r="BO2085" s="475"/>
      <c r="BP2085" s="306"/>
      <c r="BQ2085" s="496"/>
      <c r="BR2085" s="496"/>
      <c r="BS2085" s="496"/>
      <c r="BT2085" s="496"/>
      <c r="BU2085" s="496"/>
      <c r="BV2085" s="496"/>
    </row>
    <row r="2086" spans="1:74" s="52" customFormat="1" ht="12.75">
      <c r="A2086" s="45">
        <v>2670.080468178493</v>
      </c>
      <c r="B2086" s="46" t="s">
        <v>360</v>
      </c>
      <c r="C2086" s="47" t="s">
        <v>337</v>
      </c>
      <c r="D2086" s="48">
        <v>152.93236652093086</v>
      </c>
      <c r="E2086" s="49">
        <v>40.227829999999997</v>
      </c>
      <c r="F2086" s="49">
        <v>3.6700000000000003E-2</v>
      </c>
      <c r="G2086" s="49">
        <v>14.95438</v>
      </c>
      <c r="H2086" s="49">
        <v>0.3357</v>
      </c>
      <c r="I2086" s="49">
        <v>0.2089</v>
      </c>
      <c r="J2086" s="49">
        <v>45.27854</v>
      </c>
      <c r="K2086" s="49">
        <v>0.2432</v>
      </c>
      <c r="L2086" s="49">
        <v>101.28525</v>
      </c>
      <c r="M2086" s="47"/>
      <c r="N2086" s="50">
        <v>0.99786270989930581</v>
      </c>
      <c r="O2086" s="50">
        <v>7.1975661750844238E-4</v>
      </c>
      <c r="P2086" s="50">
        <v>0.3102191427154406</v>
      </c>
      <c r="Q2086" s="50">
        <v>6.697911746014102E-3</v>
      </c>
      <c r="R2086" s="50">
        <v>4.3890281510513768E-3</v>
      </c>
      <c r="S2086" s="50">
        <v>1.6743457626793021</v>
      </c>
      <c r="T2086" s="50">
        <v>6.463465057054852E-3</v>
      </c>
      <c r="U2086" s="50">
        <v>3.0006977768656773</v>
      </c>
      <c r="V2086" s="51">
        <v>84.368405292658537</v>
      </c>
      <c r="X2086" s="47">
        <v>0.25</v>
      </c>
      <c r="Y2086" s="47">
        <v>54.37</v>
      </c>
      <c r="Z2086" s="47">
        <v>0.61</v>
      </c>
      <c r="AA2086" s="47">
        <v>5.87</v>
      </c>
      <c r="AB2086" s="47">
        <v>10.43</v>
      </c>
      <c r="AC2086" s="47">
        <v>0.25</v>
      </c>
      <c r="AD2086" s="47">
        <v>2.33</v>
      </c>
      <c r="AE2086" s="312"/>
      <c r="AF2086" s="465" t="s">
        <v>1746</v>
      </c>
      <c r="AG2086" s="343">
        <v>30</v>
      </c>
      <c r="AH2086" s="343">
        <v>15</v>
      </c>
      <c r="AI2086" s="343"/>
      <c r="AJ2086" s="343"/>
      <c r="AK2086" s="343"/>
      <c r="AL2086" s="343"/>
      <c r="AM2086" s="343"/>
      <c r="AN2086" s="343"/>
      <c r="AO2086" s="343"/>
      <c r="AP2086" s="343"/>
      <c r="AQ2086" s="343"/>
      <c r="AR2086" s="343"/>
      <c r="AS2086" s="343"/>
      <c r="AT2086" s="343"/>
      <c r="AU2086" s="343"/>
      <c r="AV2086" s="343"/>
      <c r="AW2086" s="343"/>
      <c r="AX2086" s="343"/>
      <c r="AY2086" s="343"/>
      <c r="AZ2086" s="343"/>
      <c r="BA2086" s="343"/>
      <c r="BB2086" s="343"/>
      <c r="BC2086" s="343"/>
      <c r="BD2086" s="343"/>
      <c r="BE2086" s="475"/>
      <c r="BF2086" s="475"/>
      <c r="BG2086" s="475"/>
      <c r="BH2086" s="475"/>
      <c r="BI2086" s="475"/>
      <c r="BJ2086" s="475"/>
      <c r="BK2086" s="475"/>
      <c r="BL2086" s="475"/>
      <c r="BM2086" s="475"/>
      <c r="BN2086" s="475"/>
      <c r="BO2086" s="475"/>
      <c r="BP2086" s="306"/>
      <c r="BQ2086" s="496"/>
      <c r="BR2086" s="496"/>
      <c r="BS2086" s="496"/>
      <c r="BT2086" s="496"/>
      <c r="BU2086" s="496"/>
      <c r="BV2086" s="496"/>
    </row>
    <row r="2087" spans="1:74" s="52" customFormat="1" ht="12.75">
      <c r="A2087" s="45">
        <v>2670.080468178493</v>
      </c>
      <c r="B2087" s="46" t="s">
        <v>360</v>
      </c>
      <c r="C2087" s="47" t="s">
        <v>337</v>
      </c>
      <c r="D2087" s="48">
        <v>161.92836652093087</v>
      </c>
      <c r="E2087" s="49">
        <v>40.038359999999997</v>
      </c>
      <c r="F2087" s="49">
        <v>3.56E-2</v>
      </c>
      <c r="G2087" s="49">
        <v>15.02403</v>
      </c>
      <c r="H2087" s="49">
        <v>0.31430000000000002</v>
      </c>
      <c r="I2087" s="49">
        <v>0.1956</v>
      </c>
      <c r="J2087" s="49">
        <v>45.048499999999997</v>
      </c>
      <c r="K2087" s="49">
        <v>0.24329999999999999</v>
      </c>
      <c r="L2087" s="49">
        <v>100.89968999999999</v>
      </c>
      <c r="M2087" s="47"/>
      <c r="N2087" s="50">
        <v>0.99745939476814061</v>
      </c>
      <c r="O2087" s="50">
        <v>7.0120395673503718E-4</v>
      </c>
      <c r="P2087" s="50">
        <v>0.31301228372109802</v>
      </c>
      <c r="Q2087" s="50">
        <v>6.2980661587375671E-3</v>
      </c>
      <c r="R2087" s="50">
        <v>4.1273712501160124E-3</v>
      </c>
      <c r="S2087" s="50">
        <v>1.6730457815077622</v>
      </c>
      <c r="T2087" s="50">
        <v>6.4940959557998699E-3</v>
      </c>
      <c r="U2087" s="50">
        <v>3.0011381973183893</v>
      </c>
      <c r="V2087" s="51">
        <v>84.239520022037794</v>
      </c>
      <c r="X2087" s="47">
        <v>0.25</v>
      </c>
      <c r="Y2087" s="47">
        <v>56.92</v>
      </c>
      <c r="Z2087" s="47">
        <v>0.61</v>
      </c>
      <c r="AA2087" s="47">
        <v>6.34</v>
      </c>
      <c r="AB2087" s="47">
        <v>11.13</v>
      </c>
      <c r="AC2087" s="47">
        <v>0.25</v>
      </c>
      <c r="AD2087" s="47">
        <v>2.33</v>
      </c>
      <c r="AE2087" s="312"/>
      <c r="AF2087" s="465" t="s">
        <v>1746</v>
      </c>
      <c r="AG2087" s="343">
        <v>30</v>
      </c>
      <c r="AH2087" s="343">
        <v>15</v>
      </c>
      <c r="AI2087" s="343"/>
      <c r="AJ2087" s="343"/>
      <c r="AK2087" s="343"/>
      <c r="AL2087" s="343"/>
      <c r="AM2087" s="343"/>
      <c r="AN2087" s="343"/>
      <c r="AO2087" s="343"/>
      <c r="AP2087" s="343"/>
      <c r="AQ2087" s="343"/>
      <c r="AR2087" s="343"/>
      <c r="AS2087" s="343"/>
      <c r="AT2087" s="343"/>
      <c r="AU2087" s="343"/>
      <c r="AV2087" s="343"/>
      <c r="AW2087" s="343"/>
      <c r="AX2087" s="343"/>
      <c r="AY2087" s="343"/>
      <c r="AZ2087" s="343"/>
      <c r="BA2087" s="343"/>
      <c r="BB2087" s="343"/>
      <c r="BC2087" s="343"/>
      <c r="BD2087" s="343"/>
      <c r="BE2087" s="475"/>
      <c r="BF2087" s="475"/>
      <c r="BG2087" s="475"/>
      <c r="BH2087" s="475"/>
      <c r="BI2087" s="475"/>
      <c r="BJ2087" s="475"/>
      <c r="BK2087" s="475"/>
      <c r="BL2087" s="475"/>
      <c r="BM2087" s="475"/>
      <c r="BN2087" s="475"/>
      <c r="BO2087" s="475"/>
      <c r="BP2087" s="306"/>
      <c r="BQ2087" s="496"/>
      <c r="BR2087" s="496"/>
      <c r="BS2087" s="496"/>
      <c r="BT2087" s="496"/>
      <c r="BU2087" s="496"/>
      <c r="BV2087" s="496"/>
    </row>
    <row r="2088" spans="1:74" s="52" customFormat="1" ht="12.75">
      <c r="A2088" s="45">
        <v>2670.080468178493</v>
      </c>
      <c r="B2088" s="46" t="s">
        <v>360</v>
      </c>
      <c r="C2088" s="47" t="s">
        <v>337</v>
      </c>
      <c r="D2088" s="48">
        <v>170.92436652093087</v>
      </c>
      <c r="E2088" s="49">
        <v>40.04833</v>
      </c>
      <c r="F2088" s="49">
        <v>7.1499999999999994E-2</v>
      </c>
      <c r="G2088" s="49">
        <v>14.904629999999999</v>
      </c>
      <c r="H2088" s="49">
        <v>0.35220000000000001</v>
      </c>
      <c r="I2088" s="49">
        <v>0.2266</v>
      </c>
      <c r="J2088" s="49">
        <v>45.198520000000002</v>
      </c>
      <c r="K2088" s="49">
        <v>0.2432</v>
      </c>
      <c r="L2088" s="49">
        <v>101.04498000000001</v>
      </c>
      <c r="M2088" s="47"/>
      <c r="N2088" s="50">
        <v>0.99593675361122491</v>
      </c>
      <c r="O2088" s="50">
        <v>1.4058170482095708E-3</v>
      </c>
      <c r="P2088" s="50">
        <v>0.30997348222030247</v>
      </c>
      <c r="Q2088" s="50">
        <v>7.0449934361423655E-3</v>
      </c>
      <c r="R2088" s="50">
        <v>4.7730171358106597E-3</v>
      </c>
      <c r="S2088" s="50">
        <v>1.6756376449148842</v>
      </c>
      <c r="T2088" s="50">
        <v>6.4799039257817381E-3</v>
      </c>
      <c r="U2088" s="50">
        <v>3.0012516122923563</v>
      </c>
      <c r="V2088" s="51">
        <v>84.389013639970472</v>
      </c>
      <c r="X2088" s="47">
        <v>0.25</v>
      </c>
      <c r="Y2088" s="47">
        <v>28.42</v>
      </c>
      <c r="Z2088" s="47">
        <v>0.61</v>
      </c>
      <c r="AA2088" s="47">
        <v>5.65</v>
      </c>
      <c r="AB2088" s="47">
        <v>9.8000000000000007</v>
      </c>
      <c r="AC2088" s="47">
        <v>0.25</v>
      </c>
      <c r="AD2088" s="47">
        <v>2.34</v>
      </c>
      <c r="AE2088" s="312"/>
      <c r="AF2088" s="465" t="s">
        <v>1746</v>
      </c>
      <c r="AG2088" s="343">
        <v>30</v>
      </c>
      <c r="AH2088" s="343">
        <v>15</v>
      </c>
      <c r="AI2088" s="343"/>
      <c r="AJ2088" s="343"/>
      <c r="AK2088" s="343"/>
      <c r="AL2088" s="343"/>
      <c r="AM2088" s="343"/>
      <c r="AN2088" s="343"/>
      <c r="AO2088" s="343"/>
      <c r="AP2088" s="343"/>
      <c r="AQ2088" s="343"/>
      <c r="AR2088" s="343"/>
      <c r="AS2088" s="343"/>
      <c r="AT2088" s="343"/>
      <c r="AU2088" s="343"/>
      <c r="AV2088" s="343"/>
      <c r="AW2088" s="343"/>
      <c r="AX2088" s="343"/>
      <c r="AY2088" s="343"/>
      <c r="AZ2088" s="343"/>
      <c r="BA2088" s="343"/>
      <c r="BB2088" s="343"/>
      <c r="BC2088" s="343"/>
      <c r="BD2088" s="343"/>
      <c r="BE2088" s="475"/>
      <c r="BF2088" s="475"/>
      <c r="BG2088" s="475"/>
      <c r="BH2088" s="475"/>
      <c r="BI2088" s="475"/>
      <c r="BJ2088" s="475"/>
      <c r="BK2088" s="475"/>
      <c r="BL2088" s="475"/>
      <c r="BM2088" s="475"/>
      <c r="BN2088" s="475"/>
      <c r="BO2088" s="475"/>
      <c r="BP2088" s="306"/>
      <c r="BQ2088" s="496"/>
      <c r="BR2088" s="496"/>
      <c r="BS2088" s="496"/>
      <c r="BT2088" s="496"/>
      <c r="BU2088" s="496"/>
      <c r="BV2088" s="496"/>
    </row>
    <row r="2089" spans="1:74" s="52" customFormat="1" ht="12.75">
      <c r="A2089" s="45">
        <v>2670.080468178493</v>
      </c>
      <c r="B2089" s="46" t="s">
        <v>360</v>
      </c>
      <c r="C2089" s="47" t="s">
        <v>337</v>
      </c>
      <c r="D2089" s="48">
        <v>179.92036652093088</v>
      </c>
      <c r="E2089" s="49">
        <v>40.207880000000003</v>
      </c>
      <c r="F2089" s="49">
        <v>5.8299999999999998E-2</v>
      </c>
      <c r="G2089" s="49">
        <v>15.04393</v>
      </c>
      <c r="H2089" s="49">
        <v>0.34420000000000001</v>
      </c>
      <c r="I2089" s="49">
        <v>0.20349999999999999</v>
      </c>
      <c r="J2089" s="49">
        <v>45.248539999999998</v>
      </c>
      <c r="K2089" s="49">
        <v>0.23599999999999999</v>
      </c>
      <c r="L2089" s="49">
        <v>101.34235000000001</v>
      </c>
      <c r="M2089" s="47"/>
      <c r="N2089" s="50">
        <v>0.99714493289730222</v>
      </c>
      <c r="O2089" s="50">
        <v>1.1431180474272837E-3</v>
      </c>
      <c r="P2089" s="50">
        <v>0.3120070516236621</v>
      </c>
      <c r="Q2089" s="50">
        <v>6.865969501295411E-3</v>
      </c>
      <c r="R2089" s="50">
        <v>4.2746175488762358E-3</v>
      </c>
      <c r="S2089" s="50">
        <v>1.6728624307326079</v>
      </c>
      <c r="T2089" s="50">
        <v>6.270710656671701E-3</v>
      </c>
      <c r="U2089" s="50">
        <v>3.0005688310078424</v>
      </c>
      <c r="V2089" s="51">
        <v>84.280727050462104</v>
      </c>
      <c r="X2089" s="47">
        <v>0.25</v>
      </c>
      <c r="Y2089" s="47">
        <v>33.880000000000003</v>
      </c>
      <c r="Z2089" s="47">
        <v>0.61</v>
      </c>
      <c r="AA2089" s="47">
        <v>5.76</v>
      </c>
      <c r="AB2089" s="47">
        <v>10.65</v>
      </c>
      <c r="AC2089" s="47">
        <v>0.25</v>
      </c>
      <c r="AD2089" s="47">
        <v>2.4</v>
      </c>
      <c r="AE2089" s="312"/>
      <c r="AF2089" s="465" t="s">
        <v>1746</v>
      </c>
      <c r="AG2089" s="343">
        <v>30</v>
      </c>
      <c r="AH2089" s="343">
        <v>15</v>
      </c>
      <c r="AI2089" s="343"/>
      <c r="AJ2089" s="343"/>
      <c r="AK2089" s="343"/>
      <c r="AL2089" s="343"/>
      <c r="AM2089" s="343"/>
      <c r="AN2089" s="343"/>
      <c r="AO2089" s="343"/>
      <c r="AP2089" s="343"/>
      <c r="AQ2089" s="343"/>
      <c r="AR2089" s="343"/>
      <c r="AS2089" s="343"/>
      <c r="AT2089" s="343"/>
      <c r="AU2089" s="343"/>
      <c r="AV2089" s="343"/>
      <c r="AW2089" s="343"/>
      <c r="AX2089" s="343"/>
      <c r="AY2089" s="343"/>
      <c r="AZ2089" s="343"/>
      <c r="BA2089" s="343"/>
      <c r="BB2089" s="343"/>
      <c r="BC2089" s="343"/>
      <c r="BD2089" s="343"/>
      <c r="BE2089" s="475"/>
      <c r="BF2089" s="475"/>
      <c r="BG2089" s="475"/>
      <c r="BH2089" s="475"/>
      <c r="BI2089" s="475"/>
      <c r="BJ2089" s="475"/>
      <c r="BK2089" s="475"/>
      <c r="BL2089" s="475"/>
      <c r="BM2089" s="475"/>
      <c r="BN2089" s="475"/>
      <c r="BO2089" s="475"/>
      <c r="BP2089" s="306"/>
      <c r="BQ2089" s="496"/>
      <c r="BR2089" s="496"/>
      <c r="BS2089" s="496"/>
      <c r="BT2089" s="496"/>
      <c r="BU2089" s="496"/>
      <c r="BV2089" s="496"/>
    </row>
    <row r="2090" spans="1:74" s="52" customFormat="1" ht="12.75">
      <c r="A2090" s="45">
        <v>2670.080468178493</v>
      </c>
      <c r="B2090" s="46" t="s">
        <v>360</v>
      </c>
      <c r="C2090" s="47" t="s">
        <v>337</v>
      </c>
      <c r="D2090" s="48">
        <v>188.91636652093089</v>
      </c>
      <c r="E2090" s="49">
        <v>40.2378</v>
      </c>
      <c r="F2090" s="49">
        <v>6.2E-2</v>
      </c>
      <c r="G2090" s="49">
        <v>15.063829999999999</v>
      </c>
      <c r="H2090" s="49">
        <v>0.34510000000000002</v>
      </c>
      <c r="I2090" s="49">
        <v>0.2215</v>
      </c>
      <c r="J2090" s="49">
        <v>45.178519999999999</v>
      </c>
      <c r="K2090" s="49">
        <v>0.2392</v>
      </c>
      <c r="L2090" s="49">
        <v>101.34795</v>
      </c>
      <c r="M2090" s="47"/>
      <c r="N2090" s="50">
        <v>0.99788524909707932</v>
      </c>
      <c r="O2090" s="50">
        <v>1.2156637867816727E-3</v>
      </c>
      <c r="P2090" s="50">
        <v>0.31241924252609049</v>
      </c>
      <c r="Q2090" s="50">
        <v>6.8839106836735371E-3</v>
      </c>
      <c r="R2090" s="50">
        <v>4.6527085093726198E-3</v>
      </c>
      <c r="S2090" s="50">
        <v>1.6702709222611511</v>
      </c>
      <c r="T2090" s="50">
        <v>6.3557264652094577E-3</v>
      </c>
      <c r="U2090" s="50">
        <v>2.9996834233293579</v>
      </c>
      <c r="V2090" s="51">
        <v>84.24265938901172</v>
      </c>
      <c r="X2090" s="47">
        <v>0.25</v>
      </c>
      <c r="Y2090" s="47">
        <v>32.770000000000003</v>
      </c>
      <c r="Z2090" s="47">
        <v>0.6</v>
      </c>
      <c r="AA2090" s="47">
        <v>5.7</v>
      </c>
      <c r="AB2090" s="47">
        <v>10.15</v>
      </c>
      <c r="AC2090" s="47">
        <v>0.25</v>
      </c>
      <c r="AD2090" s="47">
        <v>2.38</v>
      </c>
      <c r="AE2090" s="312"/>
      <c r="AF2090" s="465" t="s">
        <v>1746</v>
      </c>
      <c r="AG2090" s="343">
        <v>30</v>
      </c>
      <c r="AH2090" s="343">
        <v>15</v>
      </c>
      <c r="AI2090" s="343"/>
      <c r="AJ2090" s="343"/>
      <c r="AK2090" s="343"/>
      <c r="AL2090" s="343"/>
      <c r="AM2090" s="343"/>
      <c r="AN2090" s="343"/>
      <c r="AO2090" s="343"/>
      <c r="AP2090" s="343"/>
      <c r="AQ2090" s="343"/>
      <c r="AR2090" s="343"/>
      <c r="AS2090" s="343"/>
      <c r="AT2090" s="343"/>
      <c r="AU2090" s="343"/>
      <c r="AV2090" s="343"/>
      <c r="AW2090" s="343"/>
      <c r="AX2090" s="343"/>
      <c r="AY2090" s="343"/>
      <c r="AZ2090" s="343"/>
      <c r="BA2090" s="343"/>
      <c r="BB2090" s="343"/>
      <c r="BC2090" s="343"/>
      <c r="BD2090" s="343"/>
      <c r="BE2090" s="475"/>
      <c r="BF2090" s="475"/>
      <c r="BG2090" s="475"/>
      <c r="BH2090" s="475"/>
      <c r="BI2090" s="475"/>
      <c r="BJ2090" s="475"/>
      <c r="BK2090" s="475"/>
      <c r="BL2090" s="475"/>
      <c r="BM2090" s="475"/>
      <c r="BN2090" s="475"/>
      <c r="BO2090" s="475"/>
      <c r="BP2090" s="306"/>
      <c r="BQ2090" s="496"/>
      <c r="BR2090" s="496"/>
      <c r="BS2090" s="496"/>
      <c r="BT2090" s="496"/>
      <c r="BU2090" s="496"/>
      <c r="BV2090" s="496"/>
    </row>
    <row r="2091" spans="1:74" s="52" customFormat="1" ht="12.75">
      <c r="A2091" s="45">
        <v>2670.080468178493</v>
      </c>
      <c r="B2091" s="46" t="s">
        <v>360</v>
      </c>
      <c r="C2091" s="47" t="s">
        <v>337</v>
      </c>
      <c r="D2091" s="48">
        <v>197.9123665209309</v>
      </c>
      <c r="E2091" s="49">
        <v>40.177970000000002</v>
      </c>
      <c r="F2091" s="49">
        <v>4.7300000000000002E-2</v>
      </c>
      <c r="G2091" s="49">
        <v>15.24292</v>
      </c>
      <c r="H2091" s="49">
        <v>0.33360000000000001</v>
      </c>
      <c r="I2091" s="49">
        <v>0.21970000000000001</v>
      </c>
      <c r="J2091" s="49">
        <v>45.178519999999999</v>
      </c>
      <c r="K2091" s="49">
        <v>0.2397</v>
      </c>
      <c r="L2091" s="49">
        <v>101.43970999999999</v>
      </c>
      <c r="M2091" s="47"/>
      <c r="N2091" s="50">
        <v>0.99649412510524804</v>
      </c>
      <c r="O2091" s="50">
        <v>9.2752005394453204E-4</v>
      </c>
      <c r="P2091" s="50">
        <v>0.31616290751152987</v>
      </c>
      <c r="Q2091" s="50">
        <v>6.6551321992576141E-3</v>
      </c>
      <c r="R2091" s="50">
        <v>4.6153277654664435E-3</v>
      </c>
      <c r="S2091" s="50">
        <v>1.6704262181366323</v>
      </c>
      <c r="T2091" s="50">
        <v>6.3696040147838131E-3</v>
      </c>
      <c r="U2091" s="50">
        <v>3.0016508347868629</v>
      </c>
      <c r="V2091" s="51">
        <v>84.085138520610016</v>
      </c>
      <c r="X2091" s="47">
        <v>0.25</v>
      </c>
      <c r="Y2091" s="47">
        <v>41.06</v>
      </c>
      <c r="Z2091" s="47">
        <v>0.6</v>
      </c>
      <c r="AA2091" s="47">
        <v>5.96</v>
      </c>
      <c r="AB2091" s="47">
        <v>10.119999999999999</v>
      </c>
      <c r="AC2091" s="47">
        <v>0.25</v>
      </c>
      <c r="AD2091" s="47">
        <v>2.36</v>
      </c>
      <c r="AE2091" s="312"/>
      <c r="AF2091" s="465" t="s">
        <v>1746</v>
      </c>
      <c r="AG2091" s="343">
        <v>30</v>
      </c>
      <c r="AH2091" s="343">
        <v>15</v>
      </c>
      <c r="AI2091" s="343"/>
      <c r="AJ2091" s="343"/>
      <c r="AK2091" s="343"/>
      <c r="AL2091" s="343"/>
      <c r="AM2091" s="343"/>
      <c r="AN2091" s="343"/>
      <c r="AO2091" s="343"/>
      <c r="AP2091" s="343"/>
      <c r="AQ2091" s="343"/>
      <c r="AR2091" s="343"/>
      <c r="AS2091" s="343"/>
      <c r="AT2091" s="343"/>
      <c r="AU2091" s="343"/>
      <c r="AV2091" s="343"/>
      <c r="AW2091" s="343"/>
      <c r="AX2091" s="343"/>
      <c r="AY2091" s="343"/>
      <c r="AZ2091" s="343"/>
      <c r="BA2091" s="343"/>
      <c r="BB2091" s="343"/>
      <c r="BC2091" s="343"/>
      <c r="BD2091" s="343"/>
      <c r="BE2091" s="475"/>
      <c r="BF2091" s="475"/>
      <c r="BG2091" s="475"/>
      <c r="BH2091" s="475"/>
      <c r="BI2091" s="475"/>
      <c r="BJ2091" s="475"/>
      <c r="BK2091" s="475"/>
      <c r="BL2091" s="475"/>
      <c r="BM2091" s="475"/>
      <c r="BN2091" s="475"/>
      <c r="BO2091" s="475"/>
      <c r="BP2091" s="306"/>
      <c r="BQ2091" s="496"/>
      <c r="BR2091" s="496"/>
      <c r="BS2091" s="496"/>
      <c r="BT2091" s="496"/>
      <c r="BU2091" s="496"/>
      <c r="BV2091" s="496"/>
    </row>
    <row r="2092" spans="1:74" s="52" customFormat="1" ht="12.75">
      <c r="A2092" s="45">
        <v>2670.080468178493</v>
      </c>
      <c r="B2092" s="46" t="s">
        <v>360</v>
      </c>
      <c r="C2092" s="47" t="s">
        <v>337</v>
      </c>
      <c r="D2092" s="48">
        <v>206.90836652093091</v>
      </c>
      <c r="E2092" s="49">
        <v>40.018410000000003</v>
      </c>
      <c r="F2092" s="49">
        <v>4.8500000000000001E-2</v>
      </c>
      <c r="G2092" s="49">
        <v>15.163320000000001</v>
      </c>
      <c r="H2092" s="49">
        <v>0.3407</v>
      </c>
      <c r="I2092" s="49">
        <v>0.16569999999999999</v>
      </c>
      <c r="J2092" s="49">
        <v>45.028489999999998</v>
      </c>
      <c r="K2092" s="49">
        <v>0.23480000000000001</v>
      </c>
      <c r="L2092" s="49">
        <v>100.99992</v>
      </c>
      <c r="M2092" s="47"/>
      <c r="N2092" s="50">
        <v>0.99656418656562151</v>
      </c>
      <c r="O2092" s="50">
        <v>9.5491034921601527E-4</v>
      </c>
      <c r="P2092" s="50">
        <v>0.31578808584234441</v>
      </c>
      <c r="Q2092" s="50">
        <v>6.8243528304291244E-3</v>
      </c>
      <c r="R2092" s="50">
        <v>3.4950524228396303E-3</v>
      </c>
      <c r="S2092" s="50">
        <v>1.6716346916280846</v>
      </c>
      <c r="T2092" s="50">
        <v>6.2647130974109533E-3</v>
      </c>
      <c r="U2092" s="50">
        <v>3.0015259927359463</v>
      </c>
      <c r="V2092" s="51">
        <v>84.110673912861358</v>
      </c>
      <c r="X2092" s="47">
        <v>0.25</v>
      </c>
      <c r="Y2092" s="47">
        <v>41.48</v>
      </c>
      <c r="Z2092" s="47">
        <v>0.6</v>
      </c>
      <c r="AA2092" s="47">
        <v>5.83</v>
      </c>
      <c r="AB2092" s="47">
        <v>13.26</v>
      </c>
      <c r="AC2092" s="47">
        <v>0.25</v>
      </c>
      <c r="AD2092" s="47">
        <v>2.42</v>
      </c>
      <c r="AE2092" s="312"/>
      <c r="AF2092" s="465" t="s">
        <v>1746</v>
      </c>
      <c r="AG2092" s="343">
        <v>30</v>
      </c>
      <c r="AH2092" s="343">
        <v>15</v>
      </c>
      <c r="AI2092" s="343"/>
      <c r="AJ2092" s="343"/>
      <c r="AK2092" s="343"/>
      <c r="AL2092" s="343"/>
      <c r="AM2092" s="343"/>
      <c r="AN2092" s="343"/>
      <c r="AO2092" s="343"/>
      <c r="AP2092" s="343"/>
      <c r="AQ2092" s="343"/>
      <c r="AR2092" s="343"/>
      <c r="AS2092" s="343"/>
      <c r="AT2092" s="343"/>
      <c r="AU2092" s="343"/>
      <c r="AV2092" s="343"/>
      <c r="AW2092" s="343"/>
      <c r="AX2092" s="343"/>
      <c r="AY2092" s="343"/>
      <c r="AZ2092" s="343"/>
      <c r="BA2092" s="343"/>
      <c r="BB2092" s="343"/>
      <c r="BC2092" s="343"/>
      <c r="BD2092" s="343"/>
      <c r="BE2092" s="475"/>
      <c r="BF2092" s="475"/>
      <c r="BG2092" s="475"/>
      <c r="BH2092" s="475"/>
      <c r="BI2092" s="475"/>
      <c r="BJ2092" s="475"/>
      <c r="BK2092" s="475"/>
      <c r="BL2092" s="475"/>
      <c r="BM2092" s="475"/>
      <c r="BN2092" s="475"/>
      <c r="BO2092" s="475"/>
      <c r="BP2092" s="306"/>
      <c r="BQ2092" s="496"/>
      <c r="BR2092" s="496"/>
      <c r="BS2092" s="496"/>
      <c r="BT2092" s="496"/>
      <c r="BU2092" s="496"/>
      <c r="BV2092" s="496"/>
    </row>
    <row r="2093" spans="1:74" s="52" customFormat="1" ht="12.75">
      <c r="A2093" s="45">
        <v>2670.080468178493</v>
      </c>
      <c r="B2093" s="46" t="s">
        <v>360</v>
      </c>
      <c r="C2093" s="47" t="s">
        <v>337</v>
      </c>
      <c r="D2093" s="48">
        <v>215.90436652093092</v>
      </c>
      <c r="E2093" s="49">
        <v>40.08822</v>
      </c>
      <c r="F2093" s="49">
        <v>5.0999999999999997E-2</v>
      </c>
      <c r="G2093" s="49">
        <v>15.23297</v>
      </c>
      <c r="H2093" s="49">
        <v>0.31190000000000001</v>
      </c>
      <c r="I2093" s="49">
        <v>0.1847</v>
      </c>
      <c r="J2093" s="49">
        <v>44.898470000000003</v>
      </c>
      <c r="K2093" s="49">
        <v>0.23330000000000001</v>
      </c>
      <c r="L2093" s="49">
        <v>101.00056000000001</v>
      </c>
      <c r="M2093" s="47"/>
      <c r="N2093" s="50">
        <v>0.99829462890645171</v>
      </c>
      <c r="O2093" s="50">
        <v>1.0041244741990165E-3</v>
      </c>
      <c r="P2093" s="50">
        <v>0.31723605619057976</v>
      </c>
      <c r="Q2093" s="50">
        <v>6.2474275517786426E-3</v>
      </c>
      <c r="R2093" s="50">
        <v>3.8957815461523886E-3</v>
      </c>
      <c r="S2093" s="50">
        <v>1.6667944619218422</v>
      </c>
      <c r="T2093" s="50">
        <v>6.2246415541468468E-3</v>
      </c>
      <c r="U2093" s="50">
        <v>2.9996971221451507</v>
      </c>
      <c r="V2093" s="51">
        <v>84.010525377785342</v>
      </c>
      <c r="X2093" s="47">
        <v>0.25</v>
      </c>
      <c r="Y2093" s="47">
        <v>37.08</v>
      </c>
      <c r="Z2093" s="47">
        <v>0.6</v>
      </c>
      <c r="AA2093" s="47">
        <v>6.27</v>
      </c>
      <c r="AB2093" s="47">
        <v>12.12</v>
      </c>
      <c r="AC2093" s="47">
        <v>0.25</v>
      </c>
      <c r="AD2093" s="47">
        <v>2.4300000000000002</v>
      </c>
      <c r="AE2093" s="312"/>
      <c r="AF2093" s="465" t="s">
        <v>1746</v>
      </c>
      <c r="AG2093" s="343">
        <v>30</v>
      </c>
      <c r="AH2093" s="343">
        <v>15</v>
      </c>
      <c r="AI2093" s="343"/>
      <c r="AJ2093" s="343"/>
      <c r="AK2093" s="343"/>
      <c r="AL2093" s="343"/>
      <c r="AM2093" s="343"/>
      <c r="AN2093" s="343"/>
      <c r="AO2093" s="343"/>
      <c r="AP2093" s="343"/>
      <c r="AQ2093" s="343"/>
      <c r="AR2093" s="343"/>
      <c r="AS2093" s="343"/>
      <c r="AT2093" s="343"/>
      <c r="AU2093" s="343"/>
      <c r="AV2093" s="343"/>
      <c r="AW2093" s="343"/>
      <c r="AX2093" s="343"/>
      <c r="AY2093" s="343"/>
      <c r="AZ2093" s="343"/>
      <c r="BA2093" s="343"/>
      <c r="BB2093" s="343"/>
      <c r="BC2093" s="343"/>
      <c r="BD2093" s="343"/>
      <c r="BE2093" s="475"/>
      <c r="BF2093" s="475"/>
      <c r="BG2093" s="475"/>
      <c r="BH2093" s="475"/>
      <c r="BI2093" s="475"/>
      <c r="BJ2093" s="475"/>
      <c r="BK2093" s="475"/>
      <c r="BL2093" s="475"/>
      <c r="BM2093" s="475"/>
      <c r="BN2093" s="475"/>
      <c r="BO2093" s="475"/>
      <c r="BP2093" s="306"/>
      <c r="BQ2093" s="496"/>
      <c r="BR2093" s="496"/>
      <c r="BS2093" s="496"/>
      <c r="BT2093" s="496"/>
      <c r="BU2093" s="496"/>
      <c r="BV2093" s="496"/>
    </row>
    <row r="2094" spans="1:74" s="52" customFormat="1" ht="12.75">
      <c r="A2094" s="45">
        <v>2670.080468178493</v>
      </c>
      <c r="B2094" s="46" t="s">
        <v>360</v>
      </c>
      <c r="C2094" s="47" t="s">
        <v>337</v>
      </c>
      <c r="D2094" s="48">
        <v>224.90036652093093</v>
      </c>
      <c r="E2094" s="49">
        <v>40.118130000000001</v>
      </c>
      <c r="F2094" s="49">
        <v>6.3399999999999998E-2</v>
      </c>
      <c r="G2094" s="49">
        <v>15.292669999999999</v>
      </c>
      <c r="H2094" s="49">
        <v>0.3458</v>
      </c>
      <c r="I2094" s="49">
        <v>0.2011</v>
      </c>
      <c r="J2094" s="49">
        <v>44.988480000000003</v>
      </c>
      <c r="K2094" s="49">
        <v>0.2278</v>
      </c>
      <c r="L2094" s="49">
        <v>101.23738</v>
      </c>
      <c r="M2094" s="47"/>
      <c r="N2094" s="50">
        <v>0.99712371980631109</v>
      </c>
      <c r="O2094" s="50">
        <v>1.2458708914508268E-3</v>
      </c>
      <c r="P2094" s="50">
        <v>0.31786863514009184</v>
      </c>
      <c r="Q2094" s="50">
        <v>6.9131701722723385E-3</v>
      </c>
      <c r="R2094" s="50">
        <v>4.2335644527931211E-3</v>
      </c>
      <c r="S2094" s="50">
        <v>1.6669333359233629</v>
      </c>
      <c r="T2094" s="50">
        <v>6.0662420245047718E-3</v>
      </c>
      <c r="U2094" s="50">
        <v>3.000384538410787</v>
      </c>
      <c r="V2094" s="51">
        <v>83.984869031051076</v>
      </c>
      <c r="X2094" s="47">
        <v>0.25</v>
      </c>
      <c r="Y2094" s="47">
        <v>31</v>
      </c>
      <c r="Z2094" s="47">
        <v>0.6</v>
      </c>
      <c r="AA2094" s="47">
        <v>5.71</v>
      </c>
      <c r="AB2094" s="47">
        <v>10.7</v>
      </c>
      <c r="AC2094" s="47">
        <v>0.25</v>
      </c>
      <c r="AD2094" s="47">
        <v>2.48</v>
      </c>
      <c r="AE2094" s="312"/>
      <c r="AF2094" s="465" t="s">
        <v>1746</v>
      </c>
      <c r="AG2094" s="343">
        <v>30</v>
      </c>
      <c r="AH2094" s="343">
        <v>15</v>
      </c>
      <c r="AI2094" s="343"/>
      <c r="AJ2094" s="343"/>
      <c r="AK2094" s="343"/>
      <c r="AL2094" s="343"/>
      <c r="AM2094" s="343"/>
      <c r="AN2094" s="343"/>
      <c r="AO2094" s="343"/>
      <c r="AP2094" s="343"/>
      <c r="AQ2094" s="343"/>
      <c r="AR2094" s="343"/>
      <c r="AS2094" s="343"/>
      <c r="AT2094" s="343"/>
      <c r="AU2094" s="343"/>
      <c r="AV2094" s="343"/>
      <c r="AW2094" s="343"/>
      <c r="AX2094" s="343"/>
      <c r="AY2094" s="343"/>
      <c r="AZ2094" s="343"/>
      <c r="BA2094" s="343"/>
      <c r="BB2094" s="343"/>
      <c r="BC2094" s="343"/>
      <c r="BD2094" s="343"/>
      <c r="BE2094" s="475"/>
      <c r="BF2094" s="475"/>
      <c r="BG2094" s="475"/>
      <c r="BH2094" s="475"/>
      <c r="BI2094" s="475"/>
      <c r="BJ2094" s="475"/>
      <c r="BK2094" s="475"/>
      <c r="BL2094" s="475"/>
      <c r="BM2094" s="475"/>
      <c r="BN2094" s="475"/>
      <c r="BO2094" s="475"/>
      <c r="BP2094" s="306"/>
      <c r="BQ2094" s="496"/>
      <c r="BR2094" s="496"/>
      <c r="BS2094" s="496"/>
      <c r="BT2094" s="496"/>
      <c r="BU2094" s="496"/>
      <c r="BV2094" s="496"/>
    </row>
    <row r="2095" spans="1:74" s="52" customFormat="1" ht="12.75">
      <c r="A2095" s="45">
        <v>2670.080468178493</v>
      </c>
      <c r="B2095" s="46" t="s">
        <v>360</v>
      </c>
      <c r="C2095" s="47" t="s">
        <v>337</v>
      </c>
      <c r="D2095" s="48">
        <v>233.89636652093094</v>
      </c>
      <c r="E2095" s="49">
        <v>40.247770000000003</v>
      </c>
      <c r="F2095" s="49">
        <v>4.99E-2</v>
      </c>
      <c r="G2095" s="49">
        <v>15.292669999999999</v>
      </c>
      <c r="H2095" s="49">
        <v>0.34860000000000002</v>
      </c>
      <c r="I2095" s="49">
        <v>0.2147</v>
      </c>
      <c r="J2095" s="49">
        <v>44.998489999999997</v>
      </c>
      <c r="K2095" s="49">
        <v>0.23749999999999999</v>
      </c>
      <c r="L2095" s="49">
        <v>101.38963</v>
      </c>
      <c r="M2095" s="47"/>
      <c r="N2095" s="50">
        <v>0.99869305788546092</v>
      </c>
      <c r="O2095" s="50">
        <v>9.7896275495439966E-4</v>
      </c>
      <c r="P2095" s="50">
        <v>0.31734343587325864</v>
      </c>
      <c r="Q2095" s="50">
        <v>6.957632467273424E-3</v>
      </c>
      <c r="R2095" s="50">
        <v>4.5124041729560716E-3</v>
      </c>
      <c r="S2095" s="50">
        <v>1.6645494232449007</v>
      </c>
      <c r="T2095" s="50">
        <v>6.3141002058257007E-3</v>
      </c>
      <c r="U2095" s="50">
        <v>2.9993490166046297</v>
      </c>
      <c r="V2095" s="51">
        <v>83.987861179616928</v>
      </c>
      <c r="X2095" s="47">
        <v>0.25</v>
      </c>
      <c r="Y2095" s="47">
        <v>41.64</v>
      </c>
      <c r="Z2095" s="47">
        <v>0.6</v>
      </c>
      <c r="AA2095" s="47">
        <v>5.72</v>
      </c>
      <c r="AB2095" s="47">
        <v>10.47</v>
      </c>
      <c r="AC2095" s="47">
        <v>0.25</v>
      </c>
      <c r="AD2095" s="47">
        <v>2.39</v>
      </c>
      <c r="AE2095" s="312"/>
      <c r="AF2095" s="465" t="s">
        <v>1746</v>
      </c>
      <c r="AG2095" s="343">
        <v>30</v>
      </c>
      <c r="AH2095" s="343">
        <v>15</v>
      </c>
      <c r="AI2095" s="343"/>
      <c r="AJ2095" s="343"/>
      <c r="AK2095" s="343"/>
      <c r="AL2095" s="343"/>
      <c r="AM2095" s="343"/>
      <c r="AN2095" s="343"/>
      <c r="AO2095" s="343"/>
      <c r="AP2095" s="343"/>
      <c r="AQ2095" s="343"/>
      <c r="AR2095" s="343"/>
      <c r="AS2095" s="343"/>
      <c r="AT2095" s="343"/>
      <c r="AU2095" s="343"/>
      <c r="AV2095" s="343"/>
      <c r="AW2095" s="343"/>
      <c r="AX2095" s="343"/>
      <c r="AY2095" s="343"/>
      <c r="AZ2095" s="343"/>
      <c r="BA2095" s="343"/>
      <c r="BB2095" s="343"/>
      <c r="BC2095" s="343"/>
      <c r="BD2095" s="343"/>
      <c r="BE2095" s="475"/>
      <c r="BF2095" s="475"/>
      <c r="BG2095" s="475"/>
      <c r="BH2095" s="475"/>
      <c r="BI2095" s="475"/>
      <c r="BJ2095" s="475"/>
      <c r="BK2095" s="475"/>
      <c r="BL2095" s="475"/>
      <c r="BM2095" s="475"/>
      <c r="BN2095" s="475"/>
      <c r="BO2095" s="475"/>
      <c r="BP2095" s="306"/>
      <c r="BQ2095" s="496"/>
      <c r="BR2095" s="496"/>
      <c r="BS2095" s="496"/>
      <c r="BT2095" s="496"/>
      <c r="BU2095" s="496"/>
      <c r="BV2095" s="496"/>
    </row>
    <row r="2096" spans="1:74" s="52" customFormat="1" ht="12.75">
      <c r="A2096" s="45">
        <v>2670.080468178493</v>
      </c>
      <c r="B2096" s="46" t="s">
        <v>360</v>
      </c>
      <c r="C2096" s="47" t="s">
        <v>337</v>
      </c>
      <c r="D2096" s="48">
        <v>242.89236652093095</v>
      </c>
      <c r="E2096" s="49">
        <v>40.148049999999998</v>
      </c>
      <c r="F2096" s="49">
        <v>5.6000000000000001E-2</v>
      </c>
      <c r="G2096" s="49">
        <v>15.352370000000001</v>
      </c>
      <c r="H2096" s="49">
        <v>0.35189999999999999</v>
      </c>
      <c r="I2096" s="49">
        <v>0.21390000000000001</v>
      </c>
      <c r="J2096" s="49">
        <v>45.01849</v>
      </c>
      <c r="K2096" s="49">
        <v>0.23369999999999999</v>
      </c>
      <c r="L2096" s="49">
        <v>101.37441</v>
      </c>
      <c r="M2096" s="47"/>
      <c r="N2096" s="50">
        <v>0.99688234421838073</v>
      </c>
      <c r="O2096" s="50">
        <v>1.099367489862032E-3</v>
      </c>
      <c r="P2096" s="50">
        <v>0.31879453698957971</v>
      </c>
      <c r="Q2096" s="50">
        <v>7.0281756531391359E-3</v>
      </c>
      <c r="R2096" s="50">
        <v>4.4985854238418412E-3</v>
      </c>
      <c r="S2096" s="50">
        <v>1.6663986971487579</v>
      </c>
      <c r="T2096" s="50">
        <v>6.2172138783339395E-3</v>
      </c>
      <c r="U2096" s="50">
        <v>3.0009189208018956</v>
      </c>
      <c r="V2096" s="51">
        <v>83.94138507489167</v>
      </c>
      <c r="X2096" s="47">
        <v>0.25</v>
      </c>
      <c r="Y2096" s="47">
        <v>35.94</v>
      </c>
      <c r="Z2096" s="47">
        <v>0.6</v>
      </c>
      <c r="AA2096" s="47">
        <v>5.69</v>
      </c>
      <c r="AB2096" s="47">
        <v>10.6</v>
      </c>
      <c r="AC2096" s="47">
        <v>0.25</v>
      </c>
      <c r="AD2096" s="47">
        <v>2.42</v>
      </c>
      <c r="AE2096" s="312"/>
      <c r="AF2096" s="465" t="s">
        <v>1746</v>
      </c>
      <c r="AG2096" s="343">
        <v>30</v>
      </c>
      <c r="AH2096" s="343">
        <v>15</v>
      </c>
      <c r="AI2096" s="343"/>
      <c r="AJ2096" s="343"/>
      <c r="AK2096" s="343"/>
      <c r="AL2096" s="343"/>
      <c r="AM2096" s="343"/>
      <c r="AN2096" s="343"/>
      <c r="AO2096" s="343"/>
      <c r="AP2096" s="343"/>
      <c r="AQ2096" s="343"/>
      <c r="AR2096" s="343"/>
      <c r="AS2096" s="343"/>
      <c r="AT2096" s="343"/>
      <c r="AU2096" s="343"/>
      <c r="AV2096" s="343"/>
      <c r="AW2096" s="343"/>
      <c r="AX2096" s="343"/>
      <c r="AY2096" s="343"/>
      <c r="AZ2096" s="343"/>
      <c r="BA2096" s="343"/>
      <c r="BB2096" s="343"/>
      <c r="BC2096" s="343"/>
      <c r="BD2096" s="343"/>
      <c r="BE2096" s="475"/>
      <c r="BF2096" s="475"/>
      <c r="BG2096" s="475"/>
      <c r="BH2096" s="475"/>
      <c r="BI2096" s="475"/>
      <c r="BJ2096" s="475"/>
      <c r="BK2096" s="475"/>
      <c r="BL2096" s="475"/>
      <c r="BM2096" s="475"/>
      <c r="BN2096" s="475"/>
      <c r="BO2096" s="475"/>
      <c r="BP2096" s="306"/>
      <c r="BQ2096" s="496"/>
      <c r="BR2096" s="496"/>
      <c r="BS2096" s="496"/>
      <c r="BT2096" s="496"/>
      <c r="BU2096" s="496"/>
      <c r="BV2096" s="496"/>
    </row>
    <row r="2097" spans="1:74" s="52" customFormat="1" ht="12.75">
      <c r="A2097" s="45">
        <v>2670.080468178493</v>
      </c>
      <c r="B2097" s="46" t="s">
        <v>360</v>
      </c>
      <c r="C2097" s="47" t="s">
        <v>337</v>
      </c>
      <c r="D2097" s="48">
        <v>251.88836652093096</v>
      </c>
      <c r="E2097" s="49">
        <v>40.118130000000001</v>
      </c>
      <c r="F2097" s="49">
        <v>3.0200000000000001E-2</v>
      </c>
      <c r="G2097" s="49">
        <v>15.49166</v>
      </c>
      <c r="H2097" s="49">
        <v>0.35709999999999997</v>
      </c>
      <c r="I2097" s="49">
        <v>0.1946</v>
      </c>
      <c r="J2097" s="49">
        <v>44.848460000000003</v>
      </c>
      <c r="K2097" s="49">
        <v>0.23749999999999999</v>
      </c>
      <c r="L2097" s="49">
        <v>101.27765000000001</v>
      </c>
      <c r="M2097" s="47"/>
      <c r="N2097" s="50">
        <v>0.99778769728674788</v>
      </c>
      <c r="O2097" s="50">
        <v>5.9385418513946842E-4</v>
      </c>
      <c r="P2097" s="50">
        <v>0.32221919943223831</v>
      </c>
      <c r="Q2097" s="50">
        <v>7.1438315598483845E-3</v>
      </c>
      <c r="R2097" s="50">
        <v>4.0994541987551605E-3</v>
      </c>
      <c r="S2097" s="50">
        <v>1.6628517962484219</v>
      </c>
      <c r="T2097" s="50">
        <v>6.3287614318219658E-3</v>
      </c>
      <c r="U2097" s="50">
        <v>3.0010245943429732</v>
      </c>
      <c r="V2097" s="51">
        <v>83.767875298497685</v>
      </c>
      <c r="X2097" s="47">
        <v>0.25</v>
      </c>
      <c r="Y2097" s="47">
        <v>65.760000000000005</v>
      </c>
      <c r="Z2097" s="47">
        <v>0.6</v>
      </c>
      <c r="AA2097" s="47">
        <v>5.53</v>
      </c>
      <c r="AB2097" s="47">
        <v>11.06</v>
      </c>
      <c r="AC2097" s="47">
        <v>0.25</v>
      </c>
      <c r="AD2097" s="47">
        <v>2.36</v>
      </c>
      <c r="AE2097" s="312"/>
      <c r="AF2097" s="465" t="s">
        <v>1746</v>
      </c>
      <c r="AG2097" s="343">
        <v>30</v>
      </c>
      <c r="AH2097" s="343">
        <v>15</v>
      </c>
      <c r="AI2097" s="343"/>
      <c r="AJ2097" s="343"/>
      <c r="AK2097" s="343"/>
      <c r="AL2097" s="343"/>
      <c r="AM2097" s="343"/>
      <c r="AN2097" s="343"/>
      <c r="AO2097" s="343"/>
      <c r="AP2097" s="343"/>
      <c r="AQ2097" s="343"/>
      <c r="AR2097" s="343"/>
      <c r="AS2097" s="343"/>
      <c r="AT2097" s="343"/>
      <c r="AU2097" s="343"/>
      <c r="AV2097" s="343"/>
      <c r="AW2097" s="343"/>
      <c r="AX2097" s="343"/>
      <c r="AY2097" s="343"/>
      <c r="AZ2097" s="343"/>
      <c r="BA2097" s="343"/>
      <c r="BB2097" s="343"/>
      <c r="BC2097" s="343"/>
      <c r="BD2097" s="343"/>
      <c r="BE2097" s="475"/>
      <c r="BF2097" s="475"/>
      <c r="BG2097" s="475"/>
      <c r="BH2097" s="475"/>
      <c r="BI2097" s="475"/>
      <c r="BJ2097" s="475"/>
      <c r="BK2097" s="475"/>
      <c r="BL2097" s="475"/>
      <c r="BM2097" s="475"/>
      <c r="BN2097" s="475"/>
      <c r="BO2097" s="475"/>
      <c r="BP2097" s="306"/>
      <c r="BQ2097" s="496"/>
      <c r="BR2097" s="496"/>
      <c r="BS2097" s="496"/>
      <c r="BT2097" s="496"/>
      <c r="BU2097" s="496"/>
      <c r="BV2097" s="496"/>
    </row>
    <row r="2098" spans="1:74" s="52" customFormat="1" ht="12.75">
      <c r="A2098" s="45">
        <v>2670.080468178493</v>
      </c>
      <c r="B2098" s="46" t="s">
        <v>360</v>
      </c>
      <c r="C2098" s="47" t="s">
        <v>337</v>
      </c>
      <c r="D2098" s="48">
        <v>260.88436652093094</v>
      </c>
      <c r="E2098" s="49">
        <v>40.2378</v>
      </c>
      <c r="F2098" s="49">
        <v>2.58E-2</v>
      </c>
      <c r="G2098" s="49">
        <v>15.501609999999999</v>
      </c>
      <c r="H2098" s="49">
        <v>0.34050000000000002</v>
      </c>
      <c r="I2098" s="49">
        <v>0.20080000000000001</v>
      </c>
      <c r="J2098" s="49">
        <v>44.958480000000002</v>
      </c>
      <c r="K2098" s="49">
        <v>0.23430000000000001</v>
      </c>
      <c r="L2098" s="49">
        <v>101.49929</v>
      </c>
      <c r="M2098" s="47"/>
      <c r="N2098" s="50">
        <v>0.99834491166294936</v>
      </c>
      <c r="O2098" s="50">
        <v>5.0610601881059217E-4</v>
      </c>
      <c r="P2098" s="50">
        <v>0.32164676036836165</v>
      </c>
      <c r="Q2098" s="50">
        <v>6.7952805190456163E-3</v>
      </c>
      <c r="R2098" s="50">
        <v>4.2198384871571636E-3</v>
      </c>
      <c r="S2098" s="50">
        <v>1.6629015818082311</v>
      </c>
      <c r="T2098" s="50">
        <v>6.2283974348741325E-3</v>
      </c>
      <c r="U2098" s="50">
        <v>3.0006428762994299</v>
      </c>
      <c r="V2098" s="51">
        <v>83.792445186011989</v>
      </c>
      <c r="X2098" s="47">
        <v>0.25</v>
      </c>
      <c r="Y2098" s="47">
        <v>78.16</v>
      </c>
      <c r="Z2098" s="47">
        <v>0.59</v>
      </c>
      <c r="AA2098" s="47">
        <v>5.75</v>
      </c>
      <c r="AB2098" s="47">
        <v>11.02</v>
      </c>
      <c r="AC2098" s="47">
        <v>0.25</v>
      </c>
      <c r="AD2098" s="47">
        <v>2.4</v>
      </c>
      <c r="AE2098" s="312"/>
      <c r="AF2098" s="465" t="s">
        <v>1746</v>
      </c>
      <c r="AG2098" s="343">
        <v>30</v>
      </c>
      <c r="AH2098" s="343">
        <v>15</v>
      </c>
      <c r="AI2098" s="343"/>
      <c r="AJ2098" s="343"/>
      <c r="AK2098" s="343"/>
      <c r="AL2098" s="343"/>
      <c r="AM2098" s="343"/>
      <c r="AN2098" s="343"/>
      <c r="AO2098" s="343"/>
      <c r="AP2098" s="343"/>
      <c r="AQ2098" s="343"/>
      <c r="AR2098" s="343"/>
      <c r="AS2098" s="343"/>
      <c r="AT2098" s="343"/>
      <c r="AU2098" s="343"/>
      <c r="AV2098" s="343"/>
      <c r="AW2098" s="343"/>
      <c r="AX2098" s="343"/>
      <c r="AY2098" s="343"/>
      <c r="AZ2098" s="343"/>
      <c r="BA2098" s="343"/>
      <c r="BB2098" s="343"/>
      <c r="BC2098" s="343"/>
      <c r="BD2098" s="343"/>
      <c r="BE2098" s="475"/>
      <c r="BF2098" s="475"/>
      <c r="BG2098" s="475"/>
      <c r="BH2098" s="475"/>
      <c r="BI2098" s="475"/>
      <c r="BJ2098" s="475"/>
      <c r="BK2098" s="475"/>
      <c r="BL2098" s="475"/>
      <c r="BM2098" s="475"/>
      <c r="BN2098" s="475"/>
      <c r="BO2098" s="475"/>
      <c r="BP2098" s="306"/>
      <c r="BQ2098" s="496"/>
      <c r="BR2098" s="496"/>
      <c r="BS2098" s="496"/>
      <c r="BT2098" s="496"/>
      <c r="BU2098" s="496"/>
      <c r="BV2098" s="496"/>
    </row>
    <row r="2099" spans="1:74" s="52" customFormat="1" ht="12.75">
      <c r="A2099" s="45">
        <v>2670.080468178493</v>
      </c>
      <c r="B2099" s="46" t="s">
        <v>360</v>
      </c>
      <c r="C2099" s="47" t="s">
        <v>337</v>
      </c>
      <c r="D2099" s="48">
        <v>269.88036652093092</v>
      </c>
      <c r="E2099" s="49">
        <v>40.038359999999997</v>
      </c>
      <c r="F2099" s="49">
        <v>0.06</v>
      </c>
      <c r="G2099" s="49">
        <v>15.27277</v>
      </c>
      <c r="H2099" s="49">
        <v>0.36270000000000002</v>
      </c>
      <c r="I2099" s="49">
        <v>0.1762</v>
      </c>
      <c r="J2099" s="49">
        <v>44.828449999999997</v>
      </c>
      <c r="K2099" s="49">
        <v>0.2369</v>
      </c>
      <c r="L2099" s="49">
        <v>100.97538</v>
      </c>
      <c r="M2099" s="47"/>
      <c r="N2099" s="50">
        <v>0.99774840206481585</v>
      </c>
      <c r="O2099" s="50">
        <v>1.1821468415187755E-3</v>
      </c>
      <c r="P2099" s="50">
        <v>0.31828675485805913</v>
      </c>
      <c r="Q2099" s="50">
        <v>7.2700300959584246E-3</v>
      </c>
      <c r="R2099" s="50">
        <v>3.71908756692666E-3</v>
      </c>
      <c r="S2099" s="50">
        <v>1.6653557817641198</v>
      </c>
      <c r="T2099" s="50">
        <v>6.3251010607476591E-3</v>
      </c>
      <c r="U2099" s="50">
        <v>2.9998873042521463</v>
      </c>
      <c r="V2099" s="51">
        <v>83.954429843995499</v>
      </c>
      <c r="X2099" s="47">
        <v>0.25</v>
      </c>
      <c r="Y2099" s="47">
        <v>33.4</v>
      </c>
      <c r="Z2099" s="47">
        <v>0.6</v>
      </c>
      <c r="AA2099" s="47">
        <v>5.47</v>
      </c>
      <c r="AB2099" s="47">
        <v>12.58</v>
      </c>
      <c r="AC2099" s="47">
        <v>0.25</v>
      </c>
      <c r="AD2099" s="47">
        <v>2.38</v>
      </c>
      <c r="AE2099" s="312"/>
      <c r="AF2099" s="465" t="s">
        <v>1746</v>
      </c>
      <c r="AG2099" s="343">
        <v>30</v>
      </c>
      <c r="AH2099" s="343">
        <v>15</v>
      </c>
      <c r="AI2099" s="343"/>
      <c r="AJ2099" s="343"/>
      <c r="AK2099" s="343"/>
      <c r="AL2099" s="343"/>
      <c r="AM2099" s="343"/>
      <c r="AN2099" s="343"/>
      <c r="AO2099" s="343"/>
      <c r="AP2099" s="343"/>
      <c r="AQ2099" s="343"/>
      <c r="AR2099" s="343"/>
      <c r="AS2099" s="343"/>
      <c r="AT2099" s="343"/>
      <c r="AU2099" s="343"/>
      <c r="AV2099" s="343"/>
      <c r="AW2099" s="343"/>
      <c r="AX2099" s="343"/>
      <c r="AY2099" s="343"/>
      <c r="AZ2099" s="343"/>
      <c r="BA2099" s="343"/>
      <c r="BB2099" s="343"/>
      <c r="BC2099" s="343"/>
      <c r="BD2099" s="343"/>
      <c r="BE2099" s="475"/>
      <c r="BF2099" s="475"/>
      <c r="BG2099" s="475"/>
      <c r="BH2099" s="475"/>
      <c r="BI2099" s="475"/>
      <c r="BJ2099" s="475"/>
      <c r="BK2099" s="475"/>
      <c r="BL2099" s="475"/>
      <c r="BM2099" s="475"/>
      <c r="BN2099" s="475"/>
      <c r="BO2099" s="475"/>
      <c r="BP2099" s="306"/>
      <c r="BQ2099" s="496"/>
      <c r="BR2099" s="496"/>
      <c r="BS2099" s="496"/>
      <c r="BT2099" s="496"/>
      <c r="BU2099" s="496"/>
      <c r="BV2099" s="496"/>
    </row>
    <row r="2100" spans="1:74" s="52" customFormat="1" ht="12.75">
      <c r="A2100" s="45">
        <v>2670.080468178493</v>
      </c>
      <c r="B2100" s="46" t="s">
        <v>360</v>
      </c>
      <c r="C2100" s="47" t="s">
        <v>337</v>
      </c>
      <c r="D2100" s="48">
        <v>278.8763665209309</v>
      </c>
      <c r="E2100" s="49">
        <v>39.998469999999998</v>
      </c>
      <c r="F2100" s="49">
        <v>6.2399999999999997E-2</v>
      </c>
      <c r="G2100" s="49">
        <v>15.292669999999999</v>
      </c>
      <c r="H2100" s="49">
        <v>0.33889999999999998</v>
      </c>
      <c r="I2100" s="49">
        <v>0.22689999999999999</v>
      </c>
      <c r="J2100" s="49">
        <v>44.75844</v>
      </c>
      <c r="K2100" s="49">
        <v>0.22819999999999999</v>
      </c>
      <c r="L2100" s="49">
        <v>100.90598</v>
      </c>
      <c r="M2100" s="47"/>
      <c r="N2100" s="50">
        <v>0.9976701039179301</v>
      </c>
      <c r="O2100" s="50">
        <v>1.2305622380986714E-3</v>
      </c>
      <c r="P2100" s="50">
        <v>0.31899427597353891</v>
      </c>
      <c r="Q2100" s="50">
        <v>6.7992191647298457E-3</v>
      </c>
      <c r="R2100" s="50">
        <v>4.7936223245160043E-3</v>
      </c>
      <c r="S2100" s="50">
        <v>1.6642825745077141</v>
      </c>
      <c r="T2100" s="50">
        <v>6.0984134793444526E-3</v>
      </c>
      <c r="U2100" s="50">
        <v>2.9998687716058718</v>
      </c>
      <c r="V2100" s="51">
        <v>83.915796934949697</v>
      </c>
      <c r="X2100" s="47">
        <v>0.25</v>
      </c>
      <c r="Y2100" s="47">
        <v>31.67</v>
      </c>
      <c r="Z2100" s="47">
        <v>0.6</v>
      </c>
      <c r="AA2100" s="47">
        <v>5.87</v>
      </c>
      <c r="AB2100" s="47">
        <v>9.89</v>
      </c>
      <c r="AC2100" s="47">
        <v>0.25</v>
      </c>
      <c r="AD2100" s="47">
        <v>2.46</v>
      </c>
      <c r="AE2100" s="312"/>
      <c r="AF2100" s="465" t="s">
        <v>1746</v>
      </c>
      <c r="AG2100" s="343">
        <v>30</v>
      </c>
      <c r="AH2100" s="343">
        <v>15</v>
      </c>
      <c r="AI2100" s="343"/>
      <c r="AJ2100" s="343"/>
      <c r="AK2100" s="343"/>
      <c r="AL2100" s="343"/>
      <c r="AM2100" s="343"/>
      <c r="AN2100" s="343"/>
      <c r="AO2100" s="343"/>
      <c r="AP2100" s="343"/>
      <c r="AQ2100" s="343"/>
      <c r="AR2100" s="343"/>
      <c r="AS2100" s="343"/>
      <c r="AT2100" s="343"/>
      <c r="AU2100" s="343"/>
      <c r="AV2100" s="343"/>
      <c r="AW2100" s="343"/>
      <c r="AX2100" s="343"/>
      <c r="AY2100" s="343"/>
      <c r="AZ2100" s="343"/>
      <c r="BA2100" s="343"/>
      <c r="BB2100" s="343"/>
      <c r="BC2100" s="343"/>
      <c r="BD2100" s="343"/>
      <c r="BE2100" s="475"/>
      <c r="BF2100" s="475"/>
      <c r="BG2100" s="475"/>
      <c r="BH2100" s="475"/>
      <c r="BI2100" s="475"/>
      <c r="BJ2100" s="475"/>
      <c r="BK2100" s="475"/>
      <c r="BL2100" s="475"/>
      <c r="BM2100" s="475"/>
      <c r="BN2100" s="475"/>
      <c r="BO2100" s="475"/>
      <c r="BP2100" s="306"/>
      <c r="BQ2100" s="496"/>
      <c r="BR2100" s="496"/>
      <c r="BS2100" s="496"/>
      <c r="BT2100" s="496"/>
      <c r="BU2100" s="496"/>
      <c r="BV2100" s="496"/>
    </row>
    <row r="2101" spans="1:74" s="52" customFormat="1" ht="12.75">
      <c r="A2101" s="45">
        <v>2670.080468178493</v>
      </c>
      <c r="B2101" s="46" t="s">
        <v>360</v>
      </c>
      <c r="C2101" s="47" t="s">
        <v>337</v>
      </c>
      <c r="D2101" s="48">
        <v>287.87236652093088</v>
      </c>
      <c r="E2101" s="49">
        <v>39.988489999999999</v>
      </c>
      <c r="F2101" s="49">
        <v>4.9099999999999998E-2</v>
      </c>
      <c r="G2101" s="49">
        <v>15.332470000000001</v>
      </c>
      <c r="H2101" s="49">
        <v>0.34939999999999999</v>
      </c>
      <c r="I2101" s="49">
        <v>0.20050000000000001</v>
      </c>
      <c r="J2101" s="49">
        <v>44.848460000000003</v>
      </c>
      <c r="K2101" s="49">
        <v>0.23300000000000001</v>
      </c>
      <c r="L2101" s="49">
        <v>101.00142000000001</v>
      </c>
      <c r="M2101" s="47"/>
      <c r="N2101" s="50">
        <v>0.99675485574900102</v>
      </c>
      <c r="O2101" s="50">
        <v>9.6763208885678148E-4</v>
      </c>
      <c r="P2101" s="50">
        <v>0.31961081940015518</v>
      </c>
      <c r="Q2101" s="50">
        <v>7.0051936923936475E-3</v>
      </c>
      <c r="R2101" s="50">
        <v>4.2330507095315112E-3</v>
      </c>
      <c r="S2101" s="50">
        <v>1.6665157995178534</v>
      </c>
      <c r="T2101" s="50">
        <v>6.2225289154938289E-3</v>
      </c>
      <c r="U2101" s="50">
        <v>3.0013098800732854</v>
      </c>
      <c r="V2101" s="51">
        <v>83.907832644916112</v>
      </c>
      <c r="X2101" s="47">
        <v>0.25</v>
      </c>
      <c r="Y2101" s="47">
        <v>40.07</v>
      </c>
      <c r="Z2101" s="47">
        <v>0.6</v>
      </c>
      <c r="AA2101" s="47">
        <v>5.66</v>
      </c>
      <c r="AB2101" s="47">
        <v>10.73</v>
      </c>
      <c r="AC2101" s="47">
        <v>0.25</v>
      </c>
      <c r="AD2101" s="47">
        <v>2.41</v>
      </c>
      <c r="AE2101" s="312"/>
      <c r="AF2101" s="465" t="s">
        <v>1746</v>
      </c>
      <c r="AG2101" s="343">
        <v>30</v>
      </c>
      <c r="AH2101" s="343">
        <v>15</v>
      </c>
      <c r="AI2101" s="343"/>
      <c r="AJ2101" s="343"/>
      <c r="AK2101" s="343"/>
      <c r="AL2101" s="343"/>
      <c r="AM2101" s="343"/>
      <c r="AN2101" s="343"/>
      <c r="AO2101" s="343"/>
      <c r="AP2101" s="343"/>
      <c r="AQ2101" s="343"/>
      <c r="AR2101" s="343"/>
      <c r="AS2101" s="343"/>
      <c r="AT2101" s="343"/>
      <c r="AU2101" s="343"/>
      <c r="AV2101" s="343"/>
      <c r="AW2101" s="343"/>
      <c r="AX2101" s="343"/>
      <c r="AY2101" s="343"/>
      <c r="AZ2101" s="343"/>
      <c r="BA2101" s="343"/>
      <c r="BB2101" s="343"/>
      <c r="BC2101" s="343"/>
      <c r="BD2101" s="343"/>
      <c r="BE2101" s="475"/>
      <c r="BF2101" s="475"/>
      <c r="BG2101" s="475"/>
      <c r="BH2101" s="475"/>
      <c r="BI2101" s="475"/>
      <c r="BJ2101" s="475"/>
      <c r="BK2101" s="475"/>
      <c r="BL2101" s="475"/>
      <c r="BM2101" s="475"/>
      <c r="BN2101" s="475"/>
      <c r="BO2101" s="475"/>
      <c r="BP2101" s="306"/>
      <c r="BQ2101" s="496"/>
      <c r="BR2101" s="496"/>
      <c r="BS2101" s="496"/>
      <c r="BT2101" s="496"/>
      <c r="BU2101" s="496"/>
      <c r="BV2101" s="496"/>
    </row>
    <row r="2102" spans="1:74" s="52" customFormat="1" ht="12.75">
      <c r="A2102" s="45">
        <v>2670.080468178493</v>
      </c>
      <c r="B2102" s="46" t="s">
        <v>360</v>
      </c>
      <c r="C2102" s="47" t="s">
        <v>337</v>
      </c>
      <c r="D2102" s="48">
        <v>296.86836652093086</v>
      </c>
      <c r="E2102" s="49">
        <v>40.12811</v>
      </c>
      <c r="F2102" s="49">
        <v>4.6899999999999997E-2</v>
      </c>
      <c r="G2102" s="49">
        <v>15.27277</v>
      </c>
      <c r="H2102" s="49">
        <v>0.34350000000000003</v>
      </c>
      <c r="I2102" s="49">
        <v>0.2286</v>
      </c>
      <c r="J2102" s="49">
        <v>44.798450000000003</v>
      </c>
      <c r="K2102" s="49">
        <v>0.23269999999999999</v>
      </c>
      <c r="L2102" s="49">
        <v>101.05103</v>
      </c>
      <c r="M2102" s="47"/>
      <c r="N2102" s="50">
        <v>0.99918726780073319</v>
      </c>
      <c r="O2102" s="50">
        <v>9.2330767116411707E-4</v>
      </c>
      <c r="P2102" s="50">
        <v>0.3180328577084976</v>
      </c>
      <c r="Q2102" s="50">
        <v>6.8796892167271159E-3</v>
      </c>
      <c r="R2102" s="50">
        <v>4.8212555448771902E-3</v>
      </c>
      <c r="S2102" s="50">
        <v>1.6629137316452873</v>
      </c>
      <c r="T2102" s="50">
        <v>6.2080072696522179E-3</v>
      </c>
      <c r="U2102" s="50">
        <v>2.998966116856939</v>
      </c>
      <c r="V2102" s="51">
        <v>83.945409764316523</v>
      </c>
      <c r="X2102" s="47">
        <v>0.25</v>
      </c>
      <c r="Y2102" s="47">
        <v>42.27</v>
      </c>
      <c r="Z2102" s="47">
        <v>0.6</v>
      </c>
      <c r="AA2102" s="47">
        <v>5.73</v>
      </c>
      <c r="AB2102" s="47">
        <v>9.5500000000000007</v>
      </c>
      <c r="AC2102" s="47">
        <v>0.25</v>
      </c>
      <c r="AD2102" s="47">
        <v>2.42</v>
      </c>
      <c r="AE2102" s="312"/>
      <c r="AF2102" s="465" t="s">
        <v>1746</v>
      </c>
      <c r="AG2102" s="343">
        <v>30</v>
      </c>
      <c r="AH2102" s="343">
        <v>15</v>
      </c>
      <c r="AI2102" s="343"/>
      <c r="AJ2102" s="343"/>
      <c r="AK2102" s="343"/>
      <c r="AL2102" s="343"/>
      <c r="AM2102" s="343"/>
      <c r="AN2102" s="343"/>
      <c r="AO2102" s="343"/>
      <c r="AP2102" s="343"/>
      <c r="AQ2102" s="343"/>
      <c r="AR2102" s="343"/>
      <c r="AS2102" s="343"/>
      <c r="AT2102" s="343"/>
      <c r="AU2102" s="343"/>
      <c r="AV2102" s="343"/>
      <c r="AW2102" s="343"/>
      <c r="AX2102" s="343"/>
      <c r="AY2102" s="343"/>
      <c r="AZ2102" s="343"/>
      <c r="BA2102" s="343"/>
      <c r="BB2102" s="343"/>
      <c r="BC2102" s="343"/>
      <c r="BD2102" s="343"/>
      <c r="BE2102" s="475"/>
      <c r="BF2102" s="475"/>
      <c r="BG2102" s="475"/>
      <c r="BH2102" s="475"/>
      <c r="BI2102" s="475"/>
      <c r="BJ2102" s="475"/>
      <c r="BK2102" s="475"/>
      <c r="BL2102" s="475"/>
      <c r="BM2102" s="475"/>
      <c r="BN2102" s="475"/>
      <c r="BO2102" s="475"/>
      <c r="BP2102" s="306"/>
      <c r="BQ2102" s="496"/>
      <c r="BR2102" s="496"/>
      <c r="BS2102" s="496"/>
      <c r="BT2102" s="496"/>
      <c r="BU2102" s="496"/>
      <c r="BV2102" s="496"/>
    </row>
    <row r="2103" spans="1:74" s="52" customFormat="1" ht="12.75">
      <c r="A2103" s="45">
        <v>2670.080468178493</v>
      </c>
      <c r="B2103" s="46" t="s">
        <v>360</v>
      </c>
      <c r="C2103" s="47" t="s">
        <v>337</v>
      </c>
      <c r="D2103" s="48">
        <v>305.86436652093084</v>
      </c>
      <c r="E2103" s="49">
        <v>40.138080000000002</v>
      </c>
      <c r="F2103" s="49">
        <v>5.9700000000000003E-2</v>
      </c>
      <c r="G2103" s="49">
        <v>15.312569999999999</v>
      </c>
      <c r="H2103" s="49">
        <v>0.3276</v>
      </c>
      <c r="I2103" s="49">
        <v>0.2402</v>
      </c>
      <c r="J2103" s="49">
        <v>44.828449999999997</v>
      </c>
      <c r="K2103" s="49">
        <v>0.23880000000000001</v>
      </c>
      <c r="L2103" s="49">
        <v>101.1454</v>
      </c>
      <c r="M2103" s="47"/>
      <c r="N2103" s="50">
        <v>0.99861571043164266</v>
      </c>
      <c r="O2103" s="50">
        <v>1.1743337597298091E-3</v>
      </c>
      <c r="P2103" s="50">
        <v>0.31860008036884335</v>
      </c>
      <c r="Q2103" s="50">
        <v>6.5558587133757893E-3</v>
      </c>
      <c r="R2103" s="50">
        <v>5.0617482601042077E-3</v>
      </c>
      <c r="S2103" s="50">
        <v>1.6626623722319076</v>
      </c>
      <c r="T2103" s="50">
        <v>6.3655182832942437E-3</v>
      </c>
      <c r="U2103" s="50">
        <v>2.9990356220488978</v>
      </c>
      <c r="V2103" s="51">
        <v>83.919339916292998</v>
      </c>
      <c r="X2103" s="47">
        <v>0.25</v>
      </c>
      <c r="Y2103" s="47">
        <v>33.94</v>
      </c>
      <c r="Z2103" s="47">
        <v>0.6</v>
      </c>
      <c r="AA2103" s="47">
        <v>5.91</v>
      </c>
      <c r="AB2103" s="47">
        <v>9.35</v>
      </c>
      <c r="AC2103" s="47">
        <v>0.25</v>
      </c>
      <c r="AD2103" s="47">
        <v>2.35</v>
      </c>
      <c r="AE2103" s="312"/>
      <c r="AF2103" s="465" t="s">
        <v>1746</v>
      </c>
      <c r="AG2103" s="343">
        <v>30</v>
      </c>
      <c r="AH2103" s="343">
        <v>15</v>
      </c>
      <c r="AI2103" s="343"/>
      <c r="AJ2103" s="343"/>
      <c r="AK2103" s="343"/>
      <c r="AL2103" s="343"/>
      <c r="AM2103" s="343"/>
      <c r="AN2103" s="343"/>
      <c r="AO2103" s="343"/>
      <c r="AP2103" s="343"/>
      <c r="AQ2103" s="343"/>
      <c r="AR2103" s="343"/>
      <c r="AS2103" s="343"/>
      <c r="AT2103" s="343"/>
      <c r="AU2103" s="343"/>
      <c r="AV2103" s="343"/>
      <c r="AW2103" s="343"/>
      <c r="AX2103" s="343"/>
      <c r="AY2103" s="343"/>
      <c r="AZ2103" s="343"/>
      <c r="BA2103" s="343"/>
      <c r="BB2103" s="343"/>
      <c r="BC2103" s="343"/>
      <c r="BD2103" s="343"/>
      <c r="BE2103" s="475"/>
      <c r="BF2103" s="475"/>
      <c r="BG2103" s="475"/>
      <c r="BH2103" s="475"/>
      <c r="BI2103" s="475"/>
      <c r="BJ2103" s="475"/>
      <c r="BK2103" s="475"/>
      <c r="BL2103" s="475"/>
      <c r="BM2103" s="475"/>
      <c r="BN2103" s="475"/>
      <c r="BO2103" s="475"/>
      <c r="BP2103" s="306"/>
      <c r="BQ2103" s="496"/>
      <c r="BR2103" s="496"/>
      <c r="BS2103" s="496"/>
      <c r="BT2103" s="496"/>
      <c r="BU2103" s="496"/>
      <c r="BV2103" s="496"/>
    </row>
    <row r="2104" spans="1:74" s="52" customFormat="1" ht="12.75">
      <c r="A2104" s="45">
        <v>2670.080468178493</v>
      </c>
      <c r="B2104" s="46" t="s">
        <v>360</v>
      </c>
      <c r="C2104" s="47" t="s">
        <v>337</v>
      </c>
      <c r="D2104" s="48">
        <v>314.86036652093082</v>
      </c>
      <c r="E2104" s="49">
        <v>40.15802</v>
      </c>
      <c r="F2104" s="49">
        <v>7.2599999999999998E-2</v>
      </c>
      <c r="G2104" s="49">
        <v>15.521509999999999</v>
      </c>
      <c r="H2104" s="49">
        <v>0.3538</v>
      </c>
      <c r="I2104" s="49">
        <v>0.20200000000000001</v>
      </c>
      <c r="J2104" s="49">
        <v>44.778449999999999</v>
      </c>
      <c r="K2104" s="49">
        <v>0.2329</v>
      </c>
      <c r="L2104" s="49">
        <v>101.31927999999999</v>
      </c>
      <c r="M2104" s="47"/>
      <c r="N2104" s="50">
        <v>0.99816147885687256</v>
      </c>
      <c r="O2104" s="50">
        <v>1.4267259142790709E-3</v>
      </c>
      <c r="P2104" s="50">
        <v>0.32264019901235008</v>
      </c>
      <c r="Q2104" s="50">
        <v>7.0734328465417899E-3</v>
      </c>
      <c r="R2104" s="50">
        <v>4.2527085714720103E-3</v>
      </c>
      <c r="S2104" s="50">
        <v>1.6592281829688584</v>
      </c>
      <c r="T2104" s="50">
        <v>6.2023411441950475E-3</v>
      </c>
      <c r="U2104" s="50">
        <v>2.998985069314569</v>
      </c>
      <c r="V2104" s="51">
        <v>83.720402326121317</v>
      </c>
      <c r="X2104" s="47">
        <v>0.25</v>
      </c>
      <c r="Y2104" s="47">
        <v>28.03</v>
      </c>
      <c r="Z2104" s="47">
        <v>0.59</v>
      </c>
      <c r="AA2104" s="47">
        <v>5.6</v>
      </c>
      <c r="AB2104" s="47">
        <v>11.2</v>
      </c>
      <c r="AC2104" s="47">
        <v>0.25</v>
      </c>
      <c r="AD2104" s="47">
        <v>2.41</v>
      </c>
      <c r="AE2104" s="312"/>
      <c r="AF2104" s="465" t="s">
        <v>1746</v>
      </c>
      <c r="AG2104" s="343">
        <v>30</v>
      </c>
      <c r="AH2104" s="343">
        <v>15</v>
      </c>
      <c r="AI2104" s="343"/>
      <c r="AJ2104" s="343"/>
      <c r="AK2104" s="343"/>
      <c r="AL2104" s="343"/>
      <c r="AM2104" s="343"/>
      <c r="AN2104" s="343"/>
      <c r="AO2104" s="343"/>
      <c r="AP2104" s="343"/>
      <c r="AQ2104" s="343"/>
      <c r="AR2104" s="343"/>
      <c r="AS2104" s="343"/>
      <c r="AT2104" s="343"/>
      <c r="AU2104" s="343"/>
      <c r="AV2104" s="343"/>
      <c r="AW2104" s="343"/>
      <c r="AX2104" s="343"/>
      <c r="AY2104" s="343"/>
      <c r="AZ2104" s="343"/>
      <c r="BA2104" s="343"/>
      <c r="BB2104" s="343"/>
      <c r="BC2104" s="343"/>
      <c r="BD2104" s="343"/>
      <c r="BE2104" s="475"/>
      <c r="BF2104" s="475"/>
      <c r="BG2104" s="475"/>
      <c r="BH2104" s="475"/>
      <c r="BI2104" s="475"/>
      <c r="BJ2104" s="475"/>
      <c r="BK2104" s="475"/>
      <c r="BL2104" s="475"/>
      <c r="BM2104" s="475"/>
      <c r="BN2104" s="475"/>
      <c r="BO2104" s="475"/>
      <c r="BP2104" s="306"/>
      <c r="BQ2104" s="496"/>
      <c r="BR2104" s="496"/>
      <c r="BS2104" s="496"/>
      <c r="BT2104" s="496"/>
      <c r="BU2104" s="496"/>
      <c r="BV2104" s="496"/>
    </row>
    <row r="2105" spans="1:74" s="52" customFormat="1" ht="12.75">
      <c r="A2105" s="45">
        <v>2670.080468178493</v>
      </c>
      <c r="B2105" s="46" t="s">
        <v>360</v>
      </c>
      <c r="C2105" s="47" t="s">
        <v>337</v>
      </c>
      <c r="D2105" s="48">
        <v>323.85636652093081</v>
      </c>
      <c r="E2105" s="49">
        <v>39.958579999999998</v>
      </c>
      <c r="F2105" s="49">
        <v>5.6099999999999997E-2</v>
      </c>
      <c r="G2105" s="49">
        <v>15.501609999999999</v>
      </c>
      <c r="H2105" s="49">
        <v>0.34560000000000002</v>
      </c>
      <c r="I2105" s="49">
        <v>0.2036</v>
      </c>
      <c r="J2105" s="49">
        <v>44.808450000000001</v>
      </c>
      <c r="K2105" s="49">
        <v>0.2316</v>
      </c>
      <c r="L2105" s="49">
        <v>101.10554</v>
      </c>
      <c r="M2105" s="47"/>
      <c r="N2105" s="50">
        <v>0.99578185345899262</v>
      </c>
      <c r="O2105" s="50">
        <v>1.1053312220401293E-3</v>
      </c>
      <c r="P2105" s="50">
        <v>0.3230628066318984</v>
      </c>
      <c r="Q2105" s="50">
        <v>6.9274242807507783E-3</v>
      </c>
      <c r="R2105" s="50">
        <v>4.2975177010955183E-3</v>
      </c>
      <c r="S2105" s="50">
        <v>1.6646488230081224</v>
      </c>
      <c r="T2105" s="50">
        <v>6.1837277940270793E-3</v>
      </c>
      <c r="U2105" s="50">
        <v>3.0020074840969269</v>
      </c>
      <c r="V2105" s="51">
        <v>83.746998215711713</v>
      </c>
      <c r="X2105" s="47">
        <v>0.25</v>
      </c>
      <c r="Y2105" s="47">
        <v>35.770000000000003</v>
      </c>
      <c r="Z2105" s="47">
        <v>0.6</v>
      </c>
      <c r="AA2105" s="47">
        <v>5.75</v>
      </c>
      <c r="AB2105" s="47">
        <v>10.83</v>
      </c>
      <c r="AC2105" s="47">
        <v>0.25</v>
      </c>
      <c r="AD2105" s="47">
        <v>2.42</v>
      </c>
      <c r="AE2105" s="312"/>
      <c r="AF2105" s="465" t="s">
        <v>1746</v>
      </c>
      <c r="AG2105" s="343">
        <v>30</v>
      </c>
      <c r="AH2105" s="343">
        <v>15</v>
      </c>
      <c r="AI2105" s="343"/>
      <c r="AJ2105" s="343"/>
      <c r="AK2105" s="343"/>
      <c r="AL2105" s="343"/>
      <c r="AM2105" s="343"/>
      <c r="AN2105" s="343"/>
      <c r="AO2105" s="343"/>
      <c r="AP2105" s="343"/>
      <c r="AQ2105" s="343"/>
      <c r="AR2105" s="343"/>
      <c r="AS2105" s="343"/>
      <c r="AT2105" s="343"/>
      <c r="AU2105" s="343"/>
      <c r="AV2105" s="343"/>
      <c r="AW2105" s="343"/>
      <c r="AX2105" s="343"/>
      <c r="AY2105" s="343"/>
      <c r="AZ2105" s="343"/>
      <c r="BA2105" s="343"/>
      <c r="BB2105" s="343"/>
      <c r="BC2105" s="343"/>
      <c r="BD2105" s="343"/>
      <c r="BE2105" s="475"/>
      <c r="BF2105" s="475"/>
      <c r="BG2105" s="475"/>
      <c r="BH2105" s="475"/>
      <c r="BI2105" s="475"/>
      <c r="BJ2105" s="475"/>
      <c r="BK2105" s="475"/>
      <c r="BL2105" s="475"/>
      <c r="BM2105" s="475"/>
      <c r="BN2105" s="475"/>
      <c r="BO2105" s="475"/>
      <c r="BP2105" s="306"/>
      <c r="BQ2105" s="496"/>
      <c r="BR2105" s="496"/>
      <c r="BS2105" s="496"/>
      <c r="BT2105" s="496"/>
      <c r="BU2105" s="496"/>
      <c r="BV2105" s="496"/>
    </row>
    <row r="2106" spans="1:74" s="52" customFormat="1" ht="12.75">
      <c r="A2106" s="45">
        <v>2670.080468178493</v>
      </c>
      <c r="B2106" s="46" t="s">
        <v>360</v>
      </c>
      <c r="C2106" s="47" t="s">
        <v>337</v>
      </c>
      <c r="D2106" s="48">
        <v>332.85236652093079</v>
      </c>
      <c r="E2106" s="49">
        <v>40.12811</v>
      </c>
      <c r="F2106" s="49">
        <v>2.52E-2</v>
      </c>
      <c r="G2106" s="49">
        <v>15.45186</v>
      </c>
      <c r="H2106" s="49">
        <v>0.3508</v>
      </c>
      <c r="I2106" s="49">
        <v>0.18310000000000001</v>
      </c>
      <c r="J2106" s="49">
        <v>44.748440000000002</v>
      </c>
      <c r="K2106" s="49">
        <v>0.23380000000000001</v>
      </c>
      <c r="L2106" s="49">
        <v>101.12131000000001</v>
      </c>
      <c r="M2106" s="47"/>
      <c r="N2106" s="50">
        <v>0.99923541768992918</v>
      </c>
      <c r="O2106" s="50">
        <v>4.9612952121707492E-4</v>
      </c>
      <c r="P2106" s="50">
        <v>0.32177764762527361</v>
      </c>
      <c r="Q2106" s="50">
        <v>7.0262337014519172E-3</v>
      </c>
      <c r="R2106" s="50">
        <v>3.8618304033652493E-3</v>
      </c>
      <c r="S2106" s="50">
        <v>1.6611374105112529</v>
      </c>
      <c r="T2106" s="50">
        <v>6.2376538151461269E-3</v>
      </c>
      <c r="U2106" s="50">
        <v>2.9997723232676359</v>
      </c>
      <c r="V2106" s="51">
        <v>83.772494625782471</v>
      </c>
      <c r="X2106" s="47">
        <v>0.25</v>
      </c>
      <c r="Y2106" s="47">
        <v>75.400000000000006</v>
      </c>
      <c r="Z2106" s="47">
        <v>0.6</v>
      </c>
      <c r="AA2106" s="47">
        <v>5.61</v>
      </c>
      <c r="AB2106" s="47">
        <v>12.17</v>
      </c>
      <c r="AC2106" s="47">
        <v>0.25</v>
      </c>
      <c r="AD2106" s="47">
        <v>2.38</v>
      </c>
      <c r="AE2106" s="312"/>
      <c r="AF2106" s="465" t="s">
        <v>1746</v>
      </c>
      <c r="AG2106" s="343">
        <v>30</v>
      </c>
      <c r="AH2106" s="343">
        <v>15</v>
      </c>
      <c r="AI2106" s="343"/>
      <c r="AJ2106" s="343"/>
      <c r="AK2106" s="343"/>
      <c r="AL2106" s="343"/>
      <c r="AM2106" s="343"/>
      <c r="AN2106" s="343"/>
      <c r="AO2106" s="343"/>
      <c r="AP2106" s="343"/>
      <c r="AQ2106" s="343"/>
      <c r="AR2106" s="343"/>
      <c r="AS2106" s="343"/>
      <c r="AT2106" s="343"/>
      <c r="AU2106" s="343"/>
      <c r="AV2106" s="343"/>
      <c r="AW2106" s="343"/>
      <c r="AX2106" s="343"/>
      <c r="AY2106" s="343"/>
      <c r="AZ2106" s="343"/>
      <c r="BA2106" s="343"/>
      <c r="BB2106" s="343"/>
      <c r="BC2106" s="343"/>
      <c r="BD2106" s="343"/>
      <c r="BE2106" s="475"/>
      <c r="BF2106" s="475"/>
      <c r="BG2106" s="475"/>
      <c r="BH2106" s="475"/>
      <c r="BI2106" s="475"/>
      <c r="BJ2106" s="475"/>
      <c r="BK2106" s="475"/>
      <c r="BL2106" s="475"/>
      <c r="BM2106" s="475"/>
      <c r="BN2106" s="475"/>
      <c r="BO2106" s="475"/>
      <c r="BP2106" s="306"/>
      <c r="BQ2106" s="496"/>
      <c r="BR2106" s="496"/>
      <c r="BS2106" s="496"/>
      <c r="BT2106" s="496"/>
      <c r="BU2106" s="496"/>
      <c r="BV2106" s="496"/>
    </row>
    <row r="2107" spans="1:74" s="52" customFormat="1" ht="12.75">
      <c r="A2107" s="45">
        <v>2670.080468178493</v>
      </c>
      <c r="B2107" s="46" t="s">
        <v>360</v>
      </c>
      <c r="C2107" s="47" t="s">
        <v>337</v>
      </c>
      <c r="D2107" s="48">
        <v>341.84836652093077</v>
      </c>
      <c r="E2107" s="49">
        <v>40.04833</v>
      </c>
      <c r="F2107" s="49">
        <v>3.2000000000000001E-2</v>
      </c>
      <c r="G2107" s="49">
        <v>15.48171</v>
      </c>
      <c r="H2107" s="49">
        <v>0.32200000000000001</v>
      </c>
      <c r="I2107" s="49">
        <v>0.2006</v>
      </c>
      <c r="J2107" s="49">
        <v>44.938479999999998</v>
      </c>
      <c r="K2107" s="49">
        <v>0.2276</v>
      </c>
      <c r="L2107" s="49">
        <v>101.25072</v>
      </c>
      <c r="M2107" s="47"/>
      <c r="N2107" s="50">
        <v>0.99631937208808463</v>
      </c>
      <c r="O2107" s="50">
        <v>6.2941857758438806E-4</v>
      </c>
      <c r="P2107" s="50">
        <v>0.32209878446544399</v>
      </c>
      <c r="Q2107" s="50">
        <v>6.4433827171024097E-3</v>
      </c>
      <c r="R2107" s="50">
        <v>4.2269862167752369E-3</v>
      </c>
      <c r="S2107" s="50">
        <v>1.6666372647367234</v>
      </c>
      <c r="T2107" s="50">
        <v>6.066581955032309E-3</v>
      </c>
      <c r="U2107" s="50">
        <v>3.0024217907567463</v>
      </c>
      <c r="V2107" s="51">
        <v>83.803844426983559</v>
      </c>
      <c r="X2107" s="47">
        <v>0.25</v>
      </c>
      <c r="Y2107" s="47">
        <v>64.3</v>
      </c>
      <c r="Z2107" s="47">
        <v>0.6</v>
      </c>
      <c r="AA2107" s="47">
        <v>6.1</v>
      </c>
      <c r="AB2107" s="47">
        <v>10.92</v>
      </c>
      <c r="AC2107" s="47">
        <v>0.25</v>
      </c>
      <c r="AD2107" s="47">
        <v>2.44</v>
      </c>
      <c r="AE2107" s="312"/>
      <c r="AF2107" s="465" t="s">
        <v>1746</v>
      </c>
      <c r="AG2107" s="343">
        <v>30</v>
      </c>
      <c r="AH2107" s="343">
        <v>15</v>
      </c>
      <c r="AI2107" s="343"/>
      <c r="AJ2107" s="343"/>
      <c r="AK2107" s="343"/>
      <c r="AL2107" s="343"/>
      <c r="AM2107" s="343"/>
      <c r="AN2107" s="343"/>
      <c r="AO2107" s="343"/>
      <c r="AP2107" s="343"/>
      <c r="AQ2107" s="343"/>
      <c r="AR2107" s="343"/>
      <c r="AS2107" s="343"/>
      <c r="AT2107" s="343"/>
      <c r="AU2107" s="343"/>
      <c r="AV2107" s="343"/>
      <c r="AW2107" s="343"/>
      <c r="AX2107" s="343"/>
      <c r="AY2107" s="343"/>
      <c r="AZ2107" s="343"/>
      <c r="BA2107" s="343"/>
      <c r="BB2107" s="343"/>
      <c r="BC2107" s="343"/>
      <c r="BD2107" s="343"/>
      <c r="BE2107" s="475"/>
      <c r="BF2107" s="475"/>
      <c r="BG2107" s="475"/>
      <c r="BH2107" s="475"/>
      <c r="BI2107" s="475"/>
      <c r="BJ2107" s="475"/>
      <c r="BK2107" s="475"/>
      <c r="BL2107" s="475"/>
      <c r="BM2107" s="475"/>
      <c r="BN2107" s="475"/>
      <c r="BO2107" s="475"/>
      <c r="BP2107" s="306"/>
      <c r="BQ2107" s="496"/>
      <c r="BR2107" s="496"/>
      <c r="BS2107" s="496"/>
      <c r="BT2107" s="496"/>
      <c r="BU2107" s="496"/>
      <c r="BV2107" s="496"/>
    </row>
    <row r="2108" spans="1:74" s="52" customFormat="1" ht="12.75">
      <c r="A2108" s="45">
        <v>2670.080468178493</v>
      </c>
      <c r="B2108" s="46" t="s">
        <v>360</v>
      </c>
      <c r="C2108" s="47" t="s">
        <v>337</v>
      </c>
      <c r="D2108" s="48">
        <v>350.84436652093075</v>
      </c>
      <c r="E2108" s="49">
        <v>40.058300000000003</v>
      </c>
      <c r="F2108" s="49">
        <v>5.0999999999999997E-2</v>
      </c>
      <c r="G2108" s="49">
        <v>15.352370000000001</v>
      </c>
      <c r="H2108" s="49">
        <v>0.35749999999999998</v>
      </c>
      <c r="I2108" s="49">
        <v>0.16850000000000001</v>
      </c>
      <c r="J2108" s="49">
        <v>44.75844</v>
      </c>
      <c r="K2108" s="49">
        <v>0.2341</v>
      </c>
      <c r="L2108" s="49">
        <v>100.98021000000001</v>
      </c>
      <c r="M2108" s="47"/>
      <c r="N2108" s="50">
        <v>0.99845039494770071</v>
      </c>
      <c r="O2108" s="50">
        <v>1.0050312588996888E-3</v>
      </c>
      <c r="P2108" s="50">
        <v>0.32001136404863156</v>
      </c>
      <c r="Q2108" s="50">
        <v>7.167272504222221E-3</v>
      </c>
      <c r="R2108" s="50">
        <v>3.5572928778382471E-3</v>
      </c>
      <c r="S2108" s="50">
        <v>1.6630965601649788</v>
      </c>
      <c r="T2108" s="50">
        <v>6.2516267322280973E-3</v>
      </c>
      <c r="U2108" s="50">
        <v>2.9995395425344991</v>
      </c>
      <c r="V2108" s="51">
        <v>83.863139260283575</v>
      </c>
      <c r="X2108" s="47">
        <v>0.25</v>
      </c>
      <c r="Y2108" s="47">
        <v>39.07</v>
      </c>
      <c r="Z2108" s="47">
        <v>0.6</v>
      </c>
      <c r="AA2108" s="47">
        <v>5.53</v>
      </c>
      <c r="AB2108" s="47">
        <v>13.49</v>
      </c>
      <c r="AC2108" s="47">
        <v>0.25</v>
      </c>
      <c r="AD2108" s="47">
        <v>2.41</v>
      </c>
      <c r="AE2108" s="312"/>
      <c r="AF2108" s="465" t="s">
        <v>1746</v>
      </c>
      <c r="AG2108" s="343">
        <v>30</v>
      </c>
      <c r="AH2108" s="343">
        <v>15</v>
      </c>
      <c r="AI2108" s="343"/>
      <c r="AJ2108" s="343"/>
      <c r="AK2108" s="343"/>
      <c r="AL2108" s="343"/>
      <c r="AM2108" s="343"/>
      <c r="AN2108" s="343"/>
      <c r="AO2108" s="343"/>
      <c r="AP2108" s="343"/>
      <c r="AQ2108" s="343"/>
      <c r="AR2108" s="343"/>
      <c r="AS2108" s="343"/>
      <c r="AT2108" s="343"/>
      <c r="AU2108" s="343"/>
      <c r="AV2108" s="343"/>
      <c r="AW2108" s="343"/>
      <c r="AX2108" s="343"/>
      <c r="AY2108" s="343"/>
      <c r="AZ2108" s="343"/>
      <c r="BA2108" s="343"/>
      <c r="BB2108" s="343"/>
      <c r="BC2108" s="343"/>
      <c r="BD2108" s="343"/>
      <c r="BE2108" s="475"/>
      <c r="BF2108" s="475"/>
      <c r="BG2108" s="475"/>
      <c r="BH2108" s="475"/>
      <c r="BI2108" s="475"/>
      <c r="BJ2108" s="475"/>
      <c r="BK2108" s="475"/>
      <c r="BL2108" s="475"/>
      <c r="BM2108" s="475"/>
      <c r="BN2108" s="475"/>
      <c r="BO2108" s="475"/>
      <c r="BP2108" s="306"/>
      <c r="BQ2108" s="496"/>
      <c r="BR2108" s="496"/>
      <c r="BS2108" s="496"/>
      <c r="BT2108" s="496"/>
      <c r="BU2108" s="496"/>
      <c r="BV2108" s="496"/>
    </row>
    <row r="2109" spans="1:74" s="52" customFormat="1" ht="12.75">
      <c r="A2109" s="45">
        <v>2670.080468178493</v>
      </c>
      <c r="B2109" s="46" t="s">
        <v>360</v>
      </c>
      <c r="C2109" s="47" t="s">
        <v>337</v>
      </c>
      <c r="D2109" s="48">
        <v>359.84036652093073</v>
      </c>
      <c r="E2109" s="49">
        <v>40.187939999999998</v>
      </c>
      <c r="F2109" s="49">
        <v>5.8999999999999997E-2</v>
      </c>
      <c r="G2109" s="49">
        <v>15.531459999999999</v>
      </c>
      <c r="H2109" s="49">
        <v>0.36099999999999999</v>
      </c>
      <c r="I2109" s="49">
        <v>0.188</v>
      </c>
      <c r="J2109" s="49">
        <v>44.928469999999997</v>
      </c>
      <c r="K2109" s="49">
        <v>0.2293</v>
      </c>
      <c r="L2109" s="49">
        <v>101.48516999999998</v>
      </c>
      <c r="M2109" s="47"/>
      <c r="N2109" s="50">
        <v>0.99735811243649852</v>
      </c>
      <c r="O2109" s="50">
        <v>1.1576647406563566E-3</v>
      </c>
      <c r="P2109" s="50">
        <v>0.32234701720681247</v>
      </c>
      <c r="Q2109" s="50">
        <v>7.2062026935001931E-3</v>
      </c>
      <c r="R2109" s="50">
        <v>3.951836497172974E-3</v>
      </c>
      <c r="S2109" s="50">
        <v>1.6622087120618483</v>
      </c>
      <c r="T2109" s="50">
        <v>6.0970124457004867E-3</v>
      </c>
      <c r="U2109" s="50">
        <v>3.0003265580821892</v>
      </c>
      <c r="V2109" s="51">
        <v>83.75722019529266</v>
      </c>
      <c r="X2109" s="47">
        <v>0.25</v>
      </c>
      <c r="Y2109" s="47">
        <v>34.35</v>
      </c>
      <c r="Z2109" s="47">
        <v>0.59</v>
      </c>
      <c r="AA2109" s="47">
        <v>5.52</v>
      </c>
      <c r="AB2109" s="47">
        <v>12.02</v>
      </c>
      <c r="AC2109" s="47">
        <v>0.25</v>
      </c>
      <c r="AD2109" s="47">
        <v>2.4500000000000002</v>
      </c>
      <c r="AE2109" s="312"/>
      <c r="AF2109" s="465" t="s">
        <v>1746</v>
      </c>
      <c r="AG2109" s="343">
        <v>30</v>
      </c>
      <c r="AH2109" s="343">
        <v>15</v>
      </c>
      <c r="AI2109" s="343"/>
      <c r="AJ2109" s="343"/>
      <c r="AK2109" s="343"/>
      <c r="AL2109" s="343"/>
      <c r="AM2109" s="343"/>
      <c r="AN2109" s="343"/>
      <c r="AO2109" s="343"/>
      <c r="AP2109" s="343"/>
      <c r="AQ2109" s="343"/>
      <c r="AR2109" s="343"/>
      <c r="AS2109" s="343"/>
      <c r="AT2109" s="343"/>
      <c r="AU2109" s="343"/>
      <c r="AV2109" s="343"/>
      <c r="AW2109" s="343"/>
      <c r="AX2109" s="343"/>
      <c r="AY2109" s="343"/>
      <c r="AZ2109" s="343"/>
      <c r="BA2109" s="343"/>
      <c r="BB2109" s="343"/>
      <c r="BC2109" s="343"/>
      <c r="BD2109" s="343"/>
      <c r="BE2109" s="475"/>
      <c r="BF2109" s="475"/>
      <c r="BG2109" s="475"/>
      <c r="BH2109" s="475"/>
      <c r="BI2109" s="475"/>
      <c r="BJ2109" s="475"/>
      <c r="BK2109" s="475"/>
      <c r="BL2109" s="475"/>
      <c r="BM2109" s="475"/>
      <c r="BN2109" s="475"/>
      <c r="BO2109" s="475"/>
      <c r="BP2109" s="306"/>
      <c r="BQ2109" s="496"/>
      <c r="BR2109" s="496"/>
      <c r="BS2109" s="496"/>
      <c r="BT2109" s="496"/>
      <c r="BU2109" s="496"/>
      <c r="BV2109" s="496"/>
    </row>
    <row r="2110" spans="1:74" s="52" customFormat="1" ht="12.75">
      <c r="A2110" s="45">
        <v>2670.080468178493</v>
      </c>
      <c r="B2110" s="46" t="s">
        <v>360</v>
      </c>
      <c r="C2110" s="47" t="s">
        <v>337</v>
      </c>
      <c r="D2110" s="48">
        <v>368.83636652093071</v>
      </c>
      <c r="E2110" s="49">
        <v>40.018410000000003</v>
      </c>
      <c r="F2110" s="49">
        <v>3.9699999999999999E-2</v>
      </c>
      <c r="G2110" s="49">
        <v>15.47176</v>
      </c>
      <c r="H2110" s="49">
        <v>0.36809999999999998</v>
      </c>
      <c r="I2110" s="49">
        <v>0.182</v>
      </c>
      <c r="J2110" s="49">
        <v>44.988480000000003</v>
      </c>
      <c r="K2110" s="49">
        <v>0.22309999999999999</v>
      </c>
      <c r="L2110" s="49">
        <v>101.29155000000002</v>
      </c>
      <c r="M2110" s="47"/>
      <c r="N2110" s="50">
        <v>0.99532031844611768</v>
      </c>
      <c r="O2110" s="50">
        <v>7.8067264583050664E-4</v>
      </c>
      <c r="P2110" s="50">
        <v>0.32180942134567203</v>
      </c>
      <c r="Q2110" s="50">
        <v>7.3639825428719191E-3</v>
      </c>
      <c r="R2110" s="50">
        <v>3.8340711475358482E-3</v>
      </c>
      <c r="S2110" s="50">
        <v>1.6680647551568704</v>
      </c>
      <c r="T2110" s="50">
        <v>5.9451149773231482E-3</v>
      </c>
      <c r="U2110" s="50">
        <v>3.0031183362622214</v>
      </c>
      <c r="V2110" s="51">
        <v>83.827649750634336</v>
      </c>
      <c r="X2110" s="47">
        <v>0.25</v>
      </c>
      <c r="Y2110" s="47">
        <v>49.43</v>
      </c>
      <c r="Z2110" s="47">
        <v>0.6</v>
      </c>
      <c r="AA2110" s="47">
        <v>5.42</v>
      </c>
      <c r="AB2110" s="47">
        <v>12.26</v>
      </c>
      <c r="AC2110" s="47">
        <v>0.25</v>
      </c>
      <c r="AD2110" s="47">
        <v>2.4900000000000002</v>
      </c>
      <c r="AE2110" s="312"/>
      <c r="AF2110" s="465" t="s">
        <v>1746</v>
      </c>
      <c r="AG2110" s="343">
        <v>30</v>
      </c>
      <c r="AH2110" s="343">
        <v>15</v>
      </c>
      <c r="AI2110" s="343"/>
      <c r="AJ2110" s="343"/>
      <c r="AK2110" s="343"/>
      <c r="AL2110" s="343"/>
      <c r="AM2110" s="343"/>
      <c r="AN2110" s="343"/>
      <c r="AO2110" s="343"/>
      <c r="AP2110" s="343"/>
      <c r="AQ2110" s="343"/>
      <c r="AR2110" s="343"/>
      <c r="AS2110" s="343"/>
      <c r="AT2110" s="343"/>
      <c r="AU2110" s="343"/>
      <c r="AV2110" s="343"/>
      <c r="AW2110" s="343"/>
      <c r="AX2110" s="343"/>
      <c r="AY2110" s="343"/>
      <c r="AZ2110" s="343"/>
      <c r="BA2110" s="343"/>
      <c r="BB2110" s="343"/>
      <c r="BC2110" s="343"/>
      <c r="BD2110" s="343"/>
      <c r="BE2110" s="475"/>
      <c r="BF2110" s="475"/>
      <c r="BG2110" s="475"/>
      <c r="BH2110" s="475"/>
      <c r="BI2110" s="475"/>
      <c r="BJ2110" s="475"/>
      <c r="BK2110" s="475"/>
      <c r="BL2110" s="475"/>
      <c r="BM2110" s="475"/>
      <c r="BN2110" s="475"/>
      <c r="BO2110" s="475"/>
      <c r="BP2110" s="306"/>
      <c r="BQ2110" s="496"/>
      <c r="BR2110" s="496"/>
      <c r="BS2110" s="496"/>
      <c r="BT2110" s="496"/>
      <c r="BU2110" s="496"/>
      <c r="BV2110" s="496"/>
    </row>
    <row r="2111" spans="1:74" s="52" customFormat="1" ht="12.75">
      <c r="A2111" s="45">
        <v>2670.080468178493</v>
      </c>
      <c r="B2111" s="46" t="s">
        <v>360</v>
      </c>
      <c r="C2111" s="47" t="s">
        <v>337</v>
      </c>
      <c r="D2111" s="48">
        <v>377.83236652093069</v>
      </c>
      <c r="E2111" s="49">
        <v>40.15802</v>
      </c>
      <c r="F2111" s="49">
        <v>1.7100000000000001E-2</v>
      </c>
      <c r="G2111" s="49">
        <v>15.43196</v>
      </c>
      <c r="H2111" s="49">
        <v>0.33810000000000001</v>
      </c>
      <c r="I2111" s="49">
        <v>0.2029</v>
      </c>
      <c r="J2111" s="49">
        <v>44.808450000000001</v>
      </c>
      <c r="K2111" s="49">
        <v>0.22969999999999999</v>
      </c>
      <c r="L2111" s="49">
        <v>101.18622999999998</v>
      </c>
      <c r="M2111" s="47"/>
      <c r="N2111" s="50">
        <v>0.9992611691510318</v>
      </c>
      <c r="O2111" s="50">
        <v>3.3641724117839354E-4</v>
      </c>
      <c r="P2111" s="50">
        <v>0.32113216151573282</v>
      </c>
      <c r="Q2111" s="50">
        <v>6.7669938645038554E-3</v>
      </c>
      <c r="R2111" s="50">
        <v>4.2763624342420769E-3</v>
      </c>
      <c r="S2111" s="50">
        <v>1.6621690306277119</v>
      </c>
      <c r="T2111" s="50">
        <v>6.1238615322109884E-3</v>
      </c>
      <c r="U2111" s="50">
        <v>3.0000659963666121</v>
      </c>
      <c r="V2111" s="51">
        <v>83.808200046072145</v>
      </c>
      <c r="X2111" s="47">
        <v>0.25</v>
      </c>
      <c r="Y2111" s="47">
        <v>115.36</v>
      </c>
      <c r="Z2111" s="47">
        <v>0.6</v>
      </c>
      <c r="AA2111" s="47">
        <v>5.88</v>
      </c>
      <c r="AB2111" s="47">
        <v>10.97</v>
      </c>
      <c r="AC2111" s="47">
        <v>0.25</v>
      </c>
      <c r="AD2111" s="47">
        <v>2.4300000000000002</v>
      </c>
      <c r="AE2111" s="312"/>
      <c r="AF2111" s="465" t="s">
        <v>1746</v>
      </c>
      <c r="AG2111" s="343">
        <v>30</v>
      </c>
      <c r="AH2111" s="343">
        <v>15</v>
      </c>
      <c r="AI2111" s="343"/>
      <c r="AJ2111" s="343"/>
      <c r="AK2111" s="343"/>
      <c r="AL2111" s="343"/>
      <c r="AM2111" s="343"/>
      <c r="AN2111" s="343"/>
      <c r="AO2111" s="343"/>
      <c r="AP2111" s="343"/>
      <c r="AQ2111" s="343"/>
      <c r="AR2111" s="343"/>
      <c r="AS2111" s="343"/>
      <c r="AT2111" s="343"/>
      <c r="AU2111" s="343"/>
      <c r="AV2111" s="343"/>
      <c r="AW2111" s="343"/>
      <c r="AX2111" s="343"/>
      <c r="AY2111" s="343"/>
      <c r="AZ2111" s="343"/>
      <c r="BA2111" s="343"/>
      <c r="BB2111" s="343"/>
      <c r="BC2111" s="343"/>
      <c r="BD2111" s="343"/>
      <c r="BE2111" s="475"/>
      <c r="BF2111" s="475"/>
      <c r="BG2111" s="475"/>
      <c r="BH2111" s="475"/>
      <c r="BI2111" s="475"/>
      <c r="BJ2111" s="475"/>
      <c r="BK2111" s="475"/>
      <c r="BL2111" s="475"/>
      <c r="BM2111" s="475"/>
      <c r="BN2111" s="475"/>
      <c r="BO2111" s="475"/>
      <c r="BP2111" s="306"/>
      <c r="BQ2111" s="496"/>
      <c r="BR2111" s="496"/>
      <c r="BS2111" s="496"/>
      <c r="BT2111" s="496"/>
      <c r="BU2111" s="496"/>
      <c r="BV2111" s="496"/>
    </row>
    <row r="2112" spans="1:74" s="52" customFormat="1" ht="12.75">
      <c r="A2112" s="45">
        <v>2670.080468178493</v>
      </c>
      <c r="B2112" s="46" t="s">
        <v>360</v>
      </c>
      <c r="C2112" s="47" t="s">
        <v>337</v>
      </c>
      <c r="D2112" s="48">
        <v>386.82836652093067</v>
      </c>
      <c r="E2112" s="49">
        <v>40.08822</v>
      </c>
      <c r="F2112" s="49">
        <v>7.6600000000000001E-2</v>
      </c>
      <c r="G2112" s="49">
        <v>15.342420000000001</v>
      </c>
      <c r="H2112" s="49">
        <v>0.31680000000000003</v>
      </c>
      <c r="I2112" s="49">
        <v>0.18959999999999999</v>
      </c>
      <c r="J2112" s="49">
        <v>44.928469999999997</v>
      </c>
      <c r="K2112" s="49">
        <v>0.22520000000000001</v>
      </c>
      <c r="L2112" s="49">
        <v>101.16730999999999</v>
      </c>
      <c r="M2112" s="47"/>
      <c r="N2112" s="50">
        <v>0.99707556617734938</v>
      </c>
      <c r="O2112" s="50">
        <v>1.5063139058131378E-3</v>
      </c>
      <c r="P2112" s="50">
        <v>0.31912524564912964</v>
      </c>
      <c r="Q2112" s="50">
        <v>6.3378267906786046E-3</v>
      </c>
      <c r="R2112" s="50">
        <v>3.9942511868596917E-3</v>
      </c>
      <c r="S2112" s="50">
        <v>1.6658714128897207</v>
      </c>
      <c r="T2112" s="50">
        <v>6.0011894114733481E-3</v>
      </c>
      <c r="U2112" s="50">
        <v>2.9999118060110246</v>
      </c>
      <c r="V2112" s="51">
        <v>83.923134365171336</v>
      </c>
      <c r="X2112" s="47">
        <v>0.25</v>
      </c>
      <c r="Y2112" s="47">
        <v>25.7</v>
      </c>
      <c r="Z2112" s="47">
        <v>0.6</v>
      </c>
      <c r="AA2112" s="47">
        <v>6.26</v>
      </c>
      <c r="AB2112" s="47">
        <v>11.78</v>
      </c>
      <c r="AC2112" s="47">
        <v>0.25</v>
      </c>
      <c r="AD2112" s="47">
        <v>2.48</v>
      </c>
      <c r="AE2112" s="312"/>
      <c r="AF2112" s="465" t="s">
        <v>1746</v>
      </c>
      <c r="AG2112" s="343">
        <v>30</v>
      </c>
      <c r="AH2112" s="343">
        <v>15</v>
      </c>
      <c r="AI2112" s="343"/>
      <c r="AJ2112" s="343"/>
      <c r="AK2112" s="343"/>
      <c r="AL2112" s="343"/>
      <c r="AM2112" s="343"/>
      <c r="AN2112" s="343"/>
      <c r="AO2112" s="343"/>
      <c r="AP2112" s="343"/>
      <c r="AQ2112" s="343"/>
      <c r="AR2112" s="343"/>
      <c r="AS2112" s="343"/>
      <c r="AT2112" s="343"/>
      <c r="AU2112" s="343"/>
      <c r="AV2112" s="343"/>
      <c r="AW2112" s="343"/>
      <c r="AX2112" s="343"/>
      <c r="AY2112" s="343"/>
      <c r="AZ2112" s="343"/>
      <c r="BA2112" s="343"/>
      <c r="BB2112" s="343"/>
      <c r="BC2112" s="343"/>
      <c r="BD2112" s="343"/>
      <c r="BE2112" s="475"/>
      <c r="BF2112" s="475"/>
      <c r="BG2112" s="475"/>
      <c r="BH2112" s="475"/>
      <c r="BI2112" s="475"/>
      <c r="BJ2112" s="475"/>
      <c r="BK2112" s="475"/>
      <c r="BL2112" s="475"/>
      <c r="BM2112" s="475"/>
      <c r="BN2112" s="475"/>
      <c r="BO2112" s="475"/>
      <c r="BP2112" s="306"/>
      <c r="BQ2112" s="496"/>
      <c r="BR2112" s="496"/>
      <c r="BS2112" s="496"/>
      <c r="BT2112" s="496"/>
      <c r="BU2112" s="496"/>
      <c r="BV2112" s="496"/>
    </row>
    <row r="2113" spans="1:74" s="52" customFormat="1" ht="12.75">
      <c r="A2113" s="45">
        <v>2670.080468178493</v>
      </c>
      <c r="B2113" s="46" t="s">
        <v>360</v>
      </c>
      <c r="C2113" s="47" t="s">
        <v>337</v>
      </c>
      <c r="D2113" s="48">
        <v>395.82436652093065</v>
      </c>
      <c r="E2113" s="49">
        <v>40.108170000000001</v>
      </c>
      <c r="F2113" s="49">
        <v>5.8000000000000003E-2</v>
      </c>
      <c r="G2113" s="49">
        <v>15.36232</v>
      </c>
      <c r="H2113" s="49">
        <v>0.3261</v>
      </c>
      <c r="I2113" s="49">
        <v>0.16139999999999999</v>
      </c>
      <c r="J2113" s="49">
        <v>44.75844</v>
      </c>
      <c r="K2113" s="49">
        <v>0.22539999999999999</v>
      </c>
      <c r="L2113" s="49">
        <v>100.99982999999999</v>
      </c>
      <c r="M2113" s="47"/>
      <c r="N2113" s="50">
        <v>0.99916995883178994</v>
      </c>
      <c r="O2113" s="50">
        <v>1.1423782597648569E-3</v>
      </c>
      <c r="P2113" s="50">
        <v>0.32005109859605813</v>
      </c>
      <c r="Q2113" s="50">
        <v>6.5343322343794884E-3</v>
      </c>
      <c r="R2113" s="50">
        <v>3.4056168863769256E-3</v>
      </c>
      <c r="S2113" s="50">
        <v>1.6622257578166857</v>
      </c>
      <c r="T2113" s="50">
        <v>6.0161420236255914E-3</v>
      </c>
      <c r="U2113" s="50">
        <v>2.9985452846486806</v>
      </c>
      <c r="V2113" s="51">
        <v>83.854369405530804</v>
      </c>
      <c r="X2113" s="47">
        <v>0.25</v>
      </c>
      <c r="Y2113" s="47">
        <v>33</v>
      </c>
      <c r="Z2113" s="47">
        <v>0.6</v>
      </c>
      <c r="AA2113" s="47">
        <v>6.05</v>
      </c>
      <c r="AB2113" s="47">
        <v>13.61</v>
      </c>
      <c r="AC2113" s="47">
        <v>0.25</v>
      </c>
      <c r="AD2113" s="47">
        <v>2.5</v>
      </c>
      <c r="AE2113" s="312"/>
      <c r="AF2113" s="465" t="s">
        <v>1746</v>
      </c>
      <c r="AG2113" s="343">
        <v>30</v>
      </c>
      <c r="AH2113" s="343">
        <v>15</v>
      </c>
      <c r="AI2113" s="343"/>
      <c r="AJ2113" s="343"/>
      <c r="AK2113" s="343"/>
      <c r="AL2113" s="343"/>
      <c r="AM2113" s="343"/>
      <c r="AN2113" s="343"/>
      <c r="AO2113" s="343"/>
      <c r="AP2113" s="343"/>
      <c r="AQ2113" s="343"/>
      <c r="AR2113" s="343"/>
      <c r="AS2113" s="343"/>
      <c r="AT2113" s="343"/>
      <c r="AU2113" s="343"/>
      <c r="AV2113" s="343"/>
      <c r="AW2113" s="343"/>
      <c r="AX2113" s="343"/>
      <c r="AY2113" s="343"/>
      <c r="AZ2113" s="343"/>
      <c r="BA2113" s="343"/>
      <c r="BB2113" s="343"/>
      <c r="BC2113" s="343"/>
      <c r="BD2113" s="343"/>
      <c r="BE2113" s="475"/>
      <c r="BF2113" s="475"/>
      <c r="BG2113" s="475"/>
      <c r="BH2113" s="475"/>
      <c r="BI2113" s="475"/>
      <c r="BJ2113" s="475"/>
      <c r="BK2113" s="475"/>
      <c r="BL2113" s="475"/>
      <c r="BM2113" s="475"/>
      <c r="BN2113" s="475"/>
      <c r="BO2113" s="475"/>
      <c r="BP2113" s="306"/>
      <c r="BQ2113" s="496"/>
      <c r="BR2113" s="496"/>
      <c r="BS2113" s="496"/>
      <c r="BT2113" s="496"/>
      <c r="BU2113" s="496"/>
      <c r="BV2113" s="496"/>
    </row>
    <row r="2114" spans="1:74" s="52" customFormat="1" ht="12.75">
      <c r="A2114" s="45">
        <v>2670.080468178493</v>
      </c>
      <c r="B2114" s="46" t="s">
        <v>360</v>
      </c>
      <c r="C2114" s="47" t="s">
        <v>337</v>
      </c>
      <c r="D2114" s="48">
        <v>404.82036652093063</v>
      </c>
      <c r="E2114" s="49">
        <v>40.058300000000003</v>
      </c>
      <c r="F2114" s="49">
        <v>8.4400000000000003E-2</v>
      </c>
      <c r="G2114" s="49">
        <v>15.511559999999999</v>
      </c>
      <c r="H2114" s="49">
        <v>0.34870000000000001</v>
      </c>
      <c r="I2114" s="49">
        <v>0.2109</v>
      </c>
      <c r="J2114" s="49">
        <v>44.928469999999997</v>
      </c>
      <c r="K2114" s="49">
        <v>0.223</v>
      </c>
      <c r="L2114" s="49">
        <v>101.36533000000001</v>
      </c>
      <c r="M2114" s="47"/>
      <c r="N2114" s="50">
        <v>0.99545583330300058</v>
      </c>
      <c r="O2114" s="50">
        <v>1.658239831623123E-3</v>
      </c>
      <c r="P2114" s="50">
        <v>0.32235985538137635</v>
      </c>
      <c r="Q2114" s="50">
        <v>6.9698803210038653E-3</v>
      </c>
      <c r="R2114" s="50">
        <v>4.4390680236837858E-3</v>
      </c>
      <c r="S2114" s="50">
        <v>1.6644074691845168</v>
      </c>
      <c r="T2114" s="50">
        <v>5.9373409885489278E-3</v>
      </c>
      <c r="U2114" s="50">
        <v>3.0012276870337535</v>
      </c>
      <c r="V2114" s="51">
        <v>83.774654867961857</v>
      </c>
      <c r="X2114" s="47">
        <v>0.25</v>
      </c>
      <c r="Y2114" s="47">
        <v>23.76</v>
      </c>
      <c r="Z2114" s="47">
        <v>0.59</v>
      </c>
      <c r="AA2114" s="47">
        <v>5.69</v>
      </c>
      <c r="AB2114" s="47">
        <v>10.55</v>
      </c>
      <c r="AC2114" s="47">
        <v>0.25</v>
      </c>
      <c r="AD2114" s="47">
        <v>2.5</v>
      </c>
      <c r="AE2114" s="312"/>
      <c r="AF2114" s="465" t="s">
        <v>1746</v>
      </c>
      <c r="AG2114" s="343">
        <v>30</v>
      </c>
      <c r="AH2114" s="343">
        <v>15</v>
      </c>
      <c r="AI2114" s="343"/>
      <c r="AJ2114" s="343"/>
      <c r="AK2114" s="343"/>
      <c r="AL2114" s="343"/>
      <c r="AM2114" s="343"/>
      <c r="AN2114" s="343"/>
      <c r="AO2114" s="343"/>
      <c r="AP2114" s="343"/>
      <c r="AQ2114" s="343"/>
      <c r="AR2114" s="343"/>
      <c r="AS2114" s="343"/>
      <c r="AT2114" s="343"/>
      <c r="AU2114" s="343"/>
      <c r="AV2114" s="343"/>
      <c r="AW2114" s="343"/>
      <c r="AX2114" s="343"/>
      <c r="AY2114" s="343"/>
      <c r="AZ2114" s="343"/>
      <c r="BA2114" s="343"/>
      <c r="BB2114" s="343"/>
      <c r="BC2114" s="343"/>
      <c r="BD2114" s="343"/>
      <c r="BE2114" s="475"/>
      <c r="BF2114" s="475"/>
      <c r="BG2114" s="475"/>
      <c r="BH2114" s="475"/>
      <c r="BI2114" s="475"/>
      <c r="BJ2114" s="475"/>
      <c r="BK2114" s="475"/>
      <c r="BL2114" s="475"/>
      <c r="BM2114" s="475"/>
      <c r="BN2114" s="475"/>
      <c r="BO2114" s="475"/>
      <c r="BP2114" s="306"/>
      <c r="BQ2114" s="496"/>
      <c r="BR2114" s="496"/>
      <c r="BS2114" s="496"/>
      <c r="BT2114" s="496"/>
      <c r="BU2114" s="496"/>
      <c r="BV2114" s="496"/>
    </row>
    <row r="2115" spans="1:74" s="52" customFormat="1" ht="12.75">
      <c r="A2115" s="45">
        <v>2670.080468178493</v>
      </c>
      <c r="B2115" s="46" t="s">
        <v>360</v>
      </c>
      <c r="C2115" s="47" t="s">
        <v>337</v>
      </c>
      <c r="D2115" s="48">
        <v>413.81636652093061</v>
      </c>
      <c r="E2115" s="49">
        <v>40.078240000000001</v>
      </c>
      <c r="F2115" s="49">
        <v>2.93E-2</v>
      </c>
      <c r="G2115" s="49">
        <v>15.40211</v>
      </c>
      <c r="H2115" s="49">
        <v>0.33629999999999999</v>
      </c>
      <c r="I2115" s="49">
        <v>0.2009</v>
      </c>
      <c r="J2115" s="49">
        <v>44.838459999999998</v>
      </c>
      <c r="K2115" s="49">
        <v>0.224</v>
      </c>
      <c r="L2115" s="49">
        <v>101.10931000000001</v>
      </c>
      <c r="M2115" s="47"/>
      <c r="N2115" s="50">
        <v>0.99802160812034779</v>
      </c>
      <c r="O2115" s="50">
        <v>5.7686519680736671E-4</v>
      </c>
      <c r="P2115" s="50">
        <v>0.32075062951624328</v>
      </c>
      <c r="Q2115" s="50">
        <v>6.7359997497082116E-3</v>
      </c>
      <c r="R2115" s="50">
        <v>4.2373757674134902E-3</v>
      </c>
      <c r="S2115" s="50">
        <v>1.6645258201340571</v>
      </c>
      <c r="T2115" s="50">
        <v>5.976363001459495E-3</v>
      </c>
      <c r="U2115" s="50">
        <v>3.0008246614860368</v>
      </c>
      <c r="V2115" s="51">
        <v>83.843528211260335</v>
      </c>
      <c r="X2115" s="47">
        <v>0.25</v>
      </c>
      <c r="Y2115" s="47">
        <v>67</v>
      </c>
      <c r="Z2115" s="47">
        <v>0.6</v>
      </c>
      <c r="AA2115" s="47">
        <v>5.87</v>
      </c>
      <c r="AB2115" s="47">
        <v>10.93</v>
      </c>
      <c r="AC2115" s="47">
        <v>0.25</v>
      </c>
      <c r="AD2115" s="47">
        <v>2.46</v>
      </c>
      <c r="AE2115" s="312"/>
      <c r="AF2115" s="465" t="s">
        <v>1746</v>
      </c>
      <c r="AG2115" s="343">
        <v>30</v>
      </c>
      <c r="AH2115" s="343">
        <v>15</v>
      </c>
      <c r="AI2115" s="343"/>
      <c r="AJ2115" s="343"/>
      <c r="AK2115" s="343"/>
      <c r="AL2115" s="343"/>
      <c r="AM2115" s="343"/>
      <c r="AN2115" s="343"/>
      <c r="AO2115" s="343"/>
      <c r="AP2115" s="343"/>
      <c r="AQ2115" s="343"/>
      <c r="AR2115" s="343"/>
      <c r="AS2115" s="343"/>
      <c r="AT2115" s="343"/>
      <c r="AU2115" s="343"/>
      <c r="AV2115" s="343"/>
      <c r="AW2115" s="343"/>
      <c r="AX2115" s="343"/>
      <c r="AY2115" s="343"/>
      <c r="AZ2115" s="343"/>
      <c r="BA2115" s="343"/>
      <c r="BB2115" s="343"/>
      <c r="BC2115" s="343"/>
      <c r="BD2115" s="343"/>
      <c r="BE2115" s="475"/>
      <c r="BF2115" s="475"/>
      <c r="BG2115" s="475"/>
      <c r="BH2115" s="475"/>
      <c r="BI2115" s="475"/>
      <c r="BJ2115" s="475"/>
      <c r="BK2115" s="475"/>
      <c r="BL2115" s="475"/>
      <c r="BM2115" s="475"/>
      <c r="BN2115" s="475"/>
      <c r="BO2115" s="475"/>
      <c r="BP2115" s="306"/>
      <c r="BQ2115" s="496"/>
      <c r="BR2115" s="496"/>
      <c r="BS2115" s="496"/>
      <c r="BT2115" s="496"/>
      <c r="BU2115" s="496"/>
      <c r="BV2115" s="496"/>
    </row>
    <row r="2116" spans="1:74" s="52" customFormat="1" ht="12.75">
      <c r="A2116" s="45">
        <v>2670.080468178493</v>
      </c>
      <c r="B2116" s="46" t="s">
        <v>360</v>
      </c>
      <c r="C2116" s="47" t="s">
        <v>337</v>
      </c>
      <c r="D2116" s="48">
        <v>422.8123665209306</v>
      </c>
      <c r="E2116" s="49">
        <v>40.167990000000003</v>
      </c>
      <c r="F2116" s="49">
        <v>7.3400000000000007E-2</v>
      </c>
      <c r="G2116" s="49">
        <v>15.43196</v>
      </c>
      <c r="H2116" s="49">
        <v>0.34860000000000002</v>
      </c>
      <c r="I2116" s="49">
        <v>0.17610000000000001</v>
      </c>
      <c r="J2116" s="49">
        <v>44.878459999999997</v>
      </c>
      <c r="K2116" s="49">
        <v>0.23250000000000001</v>
      </c>
      <c r="L2116" s="49">
        <v>101.30900999999999</v>
      </c>
      <c r="M2116" s="47"/>
      <c r="N2116" s="50">
        <v>0.99797835331284679</v>
      </c>
      <c r="O2116" s="50">
        <v>1.4418248157405304E-3</v>
      </c>
      <c r="P2116" s="50">
        <v>0.3206402983894836</v>
      </c>
      <c r="Q2116" s="50">
        <v>6.9664623804328654E-3</v>
      </c>
      <c r="R2116" s="50">
        <v>3.7058353202772251E-3</v>
      </c>
      <c r="S2116" s="50">
        <v>1.6622162065475181</v>
      </c>
      <c r="T2116" s="50">
        <v>6.1890162893733025E-3</v>
      </c>
      <c r="U2116" s="50">
        <v>2.9991379970556729</v>
      </c>
      <c r="V2116" s="51">
        <v>83.829374561843508</v>
      </c>
      <c r="X2116" s="47">
        <v>0.25</v>
      </c>
      <c r="Y2116" s="47">
        <v>27.37</v>
      </c>
      <c r="Z2116" s="47">
        <v>0.6</v>
      </c>
      <c r="AA2116" s="47">
        <v>5.7</v>
      </c>
      <c r="AB2116" s="47">
        <v>12.33</v>
      </c>
      <c r="AC2116" s="47">
        <v>0.25</v>
      </c>
      <c r="AD2116" s="47">
        <v>2.41</v>
      </c>
      <c r="AE2116" s="312"/>
      <c r="AF2116" s="465" t="s">
        <v>1746</v>
      </c>
      <c r="AG2116" s="343">
        <v>30</v>
      </c>
      <c r="AH2116" s="343">
        <v>15</v>
      </c>
      <c r="AI2116" s="343"/>
      <c r="AJ2116" s="343"/>
      <c r="AK2116" s="343"/>
      <c r="AL2116" s="343"/>
      <c r="AM2116" s="343"/>
      <c r="AN2116" s="343"/>
      <c r="AO2116" s="343"/>
      <c r="AP2116" s="343"/>
      <c r="AQ2116" s="343"/>
      <c r="AR2116" s="343"/>
      <c r="AS2116" s="343"/>
      <c r="AT2116" s="343"/>
      <c r="AU2116" s="343"/>
      <c r="AV2116" s="343"/>
      <c r="AW2116" s="343"/>
      <c r="AX2116" s="343"/>
      <c r="AY2116" s="343"/>
      <c r="AZ2116" s="343"/>
      <c r="BA2116" s="343"/>
      <c r="BB2116" s="343"/>
      <c r="BC2116" s="343"/>
      <c r="BD2116" s="343"/>
      <c r="BE2116" s="475"/>
      <c r="BF2116" s="475"/>
      <c r="BG2116" s="475"/>
      <c r="BH2116" s="475"/>
      <c r="BI2116" s="475"/>
      <c r="BJ2116" s="475"/>
      <c r="BK2116" s="475"/>
      <c r="BL2116" s="475"/>
      <c r="BM2116" s="475"/>
      <c r="BN2116" s="475"/>
      <c r="BO2116" s="475"/>
      <c r="BP2116" s="306"/>
      <c r="BQ2116" s="496"/>
      <c r="BR2116" s="496"/>
      <c r="BS2116" s="496"/>
      <c r="BT2116" s="496"/>
      <c r="BU2116" s="496"/>
      <c r="BV2116" s="496"/>
    </row>
    <row r="2117" spans="1:74" s="52" customFormat="1" ht="12.75">
      <c r="A2117" s="45">
        <v>2670.080468178493</v>
      </c>
      <c r="B2117" s="46" t="s">
        <v>360</v>
      </c>
      <c r="C2117" s="47" t="s">
        <v>337</v>
      </c>
      <c r="D2117" s="48">
        <v>431.80836652093058</v>
      </c>
      <c r="E2117" s="49">
        <v>40.148049999999998</v>
      </c>
      <c r="F2117" s="49">
        <v>6.1500010000000001E-2</v>
      </c>
      <c r="G2117" s="49">
        <v>15.41206</v>
      </c>
      <c r="H2117" s="49">
        <v>0.3594</v>
      </c>
      <c r="I2117" s="49">
        <v>0.19700000000000001</v>
      </c>
      <c r="J2117" s="49">
        <v>44.918469999999999</v>
      </c>
      <c r="K2117" s="49">
        <v>0.23080000000000001</v>
      </c>
      <c r="L2117" s="49">
        <v>101.32728001</v>
      </c>
      <c r="M2117" s="47"/>
      <c r="N2117" s="50">
        <v>0.99748625252268341</v>
      </c>
      <c r="O2117" s="50">
        <v>1.2080726826213775E-3</v>
      </c>
      <c r="P2117" s="50">
        <v>0.32022788548075054</v>
      </c>
      <c r="Q2117" s="50">
        <v>7.1823146583036377E-3</v>
      </c>
      <c r="R2117" s="50">
        <v>4.1456671280647181E-3</v>
      </c>
      <c r="S2117" s="50">
        <v>1.6637036259804219</v>
      </c>
      <c r="T2117" s="50">
        <v>6.1437836592286386E-3</v>
      </c>
      <c r="U2117" s="50">
        <v>3.0000976021120742</v>
      </c>
      <c r="V2117" s="51">
        <v>83.858924381673759</v>
      </c>
      <c r="X2117" s="47">
        <v>0.25</v>
      </c>
      <c r="Y2117" s="47">
        <v>31.93</v>
      </c>
      <c r="Z2117" s="47">
        <v>0.6</v>
      </c>
      <c r="AA2117" s="47">
        <v>5.55</v>
      </c>
      <c r="AB2117" s="47">
        <v>11.21</v>
      </c>
      <c r="AC2117" s="47">
        <v>0.25</v>
      </c>
      <c r="AD2117" s="47">
        <v>2.4300000000000002</v>
      </c>
      <c r="AE2117" s="312"/>
      <c r="AF2117" s="465" t="s">
        <v>1746</v>
      </c>
      <c r="AG2117" s="343">
        <v>30</v>
      </c>
      <c r="AH2117" s="343">
        <v>15</v>
      </c>
      <c r="AI2117" s="343"/>
      <c r="AJ2117" s="343"/>
      <c r="AK2117" s="343"/>
      <c r="AL2117" s="343"/>
      <c r="AM2117" s="343"/>
      <c r="AN2117" s="343"/>
      <c r="AO2117" s="343"/>
      <c r="AP2117" s="343"/>
      <c r="AQ2117" s="343"/>
      <c r="AR2117" s="343"/>
      <c r="AS2117" s="343"/>
      <c r="AT2117" s="343"/>
      <c r="AU2117" s="343"/>
      <c r="AV2117" s="343"/>
      <c r="AW2117" s="343"/>
      <c r="AX2117" s="343"/>
      <c r="AY2117" s="343"/>
      <c r="AZ2117" s="343"/>
      <c r="BA2117" s="343"/>
      <c r="BB2117" s="343"/>
      <c r="BC2117" s="343"/>
      <c r="BD2117" s="343"/>
      <c r="BE2117" s="475"/>
      <c r="BF2117" s="475"/>
      <c r="BG2117" s="475"/>
      <c r="BH2117" s="475"/>
      <c r="BI2117" s="475"/>
      <c r="BJ2117" s="475"/>
      <c r="BK2117" s="475"/>
      <c r="BL2117" s="475"/>
      <c r="BM2117" s="475"/>
      <c r="BN2117" s="475"/>
      <c r="BO2117" s="475"/>
      <c r="BP2117" s="306"/>
      <c r="BQ2117" s="496"/>
      <c r="BR2117" s="496"/>
      <c r="BS2117" s="496"/>
      <c r="BT2117" s="496"/>
      <c r="BU2117" s="496"/>
      <c r="BV2117" s="496"/>
    </row>
    <row r="2118" spans="1:74" s="52" customFormat="1" ht="12.75">
      <c r="A2118" s="45">
        <v>2670.080468178493</v>
      </c>
      <c r="B2118" s="46" t="s">
        <v>360</v>
      </c>
      <c r="C2118" s="47" t="s">
        <v>337</v>
      </c>
      <c r="D2118" s="48">
        <v>440.80436652093056</v>
      </c>
      <c r="E2118" s="49">
        <v>40.00844</v>
      </c>
      <c r="F2118" s="49">
        <v>7.6300000000000007E-2</v>
      </c>
      <c r="G2118" s="49">
        <v>15.322520000000001</v>
      </c>
      <c r="H2118" s="49">
        <v>0.34860000000000002</v>
      </c>
      <c r="I2118" s="49">
        <v>0.2011</v>
      </c>
      <c r="J2118" s="49">
        <v>44.65842</v>
      </c>
      <c r="K2118" s="49">
        <v>0.2258</v>
      </c>
      <c r="L2118" s="49">
        <v>100.84118000000001</v>
      </c>
      <c r="M2118" s="47"/>
      <c r="N2118" s="50">
        <v>0.99846578004852249</v>
      </c>
      <c r="O2118" s="50">
        <v>1.5055026361804722E-3</v>
      </c>
      <c r="P2118" s="50">
        <v>0.3197921200805583</v>
      </c>
      <c r="Q2118" s="50">
        <v>6.9976600829735006E-3</v>
      </c>
      <c r="R2118" s="50">
        <v>4.2508852059448743E-3</v>
      </c>
      <c r="S2118" s="50">
        <v>1.6614736830938945</v>
      </c>
      <c r="T2118" s="50">
        <v>6.0375835310428035E-3</v>
      </c>
      <c r="U2118" s="50">
        <v>2.9985232146791168</v>
      </c>
      <c r="V2118" s="51">
        <v>83.859201548415356</v>
      </c>
      <c r="X2118" s="47">
        <v>0.25</v>
      </c>
      <c r="Y2118" s="47">
        <v>26.16</v>
      </c>
      <c r="Z2118" s="47">
        <v>0.6</v>
      </c>
      <c r="AA2118" s="47">
        <v>5.72</v>
      </c>
      <c r="AB2118" s="47">
        <v>11.16</v>
      </c>
      <c r="AC2118" s="47">
        <v>0.25</v>
      </c>
      <c r="AD2118" s="47">
        <v>2.4700000000000002</v>
      </c>
      <c r="AE2118" s="312"/>
      <c r="AF2118" s="465" t="s">
        <v>1746</v>
      </c>
      <c r="AG2118" s="343">
        <v>30</v>
      </c>
      <c r="AH2118" s="343">
        <v>15</v>
      </c>
      <c r="AI2118" s="343"/>
      <c r="AJ2118" s="343"/>
      <c r="AK2118" s="343"/>
      <c r="AL2118" s="343"/>
      <c r="AM2118" s="343"/>
      <c r="AN2118" s="343"/>
      <c r="AO2118" s="343"/>
      <c r="AP2118" s="343"/>
      <c r="AQ2118" s="343"/>
      <c r="AR2118" s="343"/>
      <c r="AS2118" s="343"/>
      <c r="AT2118" s="343"/>
      <c r="AU2118" s="343"/>
      <c r="AV2118" s="343"/>
      <c r="AW2118" s="343"/>
      <c r="AX2118" s="343"/>
      <c r="AY2118" s="343"/>
      <c r="AZ2118" s="343"/>
      <c r="BA2118" s="343"/>
      <c r="BB2118" s="343"/>
      <c r="BC2118" s="343"/>
      <c r="BD2118" s="343"/>
      <c r="BE2118" s="475"/>
      <c r="BF2118" s="475"/>
      <c r="BG2118" s="475"/>
      <c r="BH2118" s="475"/>
      <c r="BI2118" s="475"/>
      <c r="BJ2118" s="475"/>
      <c r="BK2118" s="475"/>
      <c r="BL2118" s="475"/>
      <c r="BM2118" s="475"/>
      <c r="BN2118" s="475"/>
      <c r="BO2118" s="475"/>
      <c r="BP2118" s="306"/>
      <c r="BQ2118" s="496"/>
      <c r="BR2118" s="496"/>
      <c r="BS2118" s="496"/>
      <c r="BT2118" s="496"/>
      <c r="BU2118" s="496"/>
      <c r="BV2118" s="496"/>
    </row>
    <row r="2119" spans="1:74" s="52" customFormat="1" ht="12.75">
      <c r="A2119" s="45"/>
      <c r="B2119" s="46"/>
      <c r="C2119" s="47"/>
      <c r="D2119" s="48"/>
      <c r="E2119" s="49"/>
      <c r="F2119" s="49"/>
      <c r="G2119" s="49"/>
      <c r="H2119" s="49"/>
      <c r="I2119" s="49"/>
      <c r="J2119" s="49"/>
      <c r="K2119" s="49"/>
      <c r="L2119" s="49"/>
      <c r="M2119" s="47"/>
      <c r="N2119" s="50"/>
      <c r="O2119" s="50"/>
      <c r="P2119" s="50"/>
      <c r="Q2119" s="50"/>
      <c r="R2119" s="50"/>
      <c r="S2119" s="50"/>
      <c r="T2119" s="50"/>
      <c r="U2119" s="50"/>
      <c r="V2119" s="51"/>
      <c r="AE2119" s="312"/>
      <c r="AF2119" s="312"/>
      <c r="AG2119" s="312"/>
      <c r="AH2119" s="312"/>
      <c r="AI2119" s="312"/>
      <c r="AJ2119" s="312"/>
      <c r="AK2119" s="312"/>
      <c r="AL2119" s="312"/>
      <c r="AM2119" s="312"/>
      <c r="AN2119" s="312"/>
      <c r="AO2119" s="312"/>
      <c r="AP2119" s="312"/>
      <c r="AQ2119" s="312"/>
      <c r="AR2119" s="312"/>
      <c r="AS2119" s="312"/>
      <c r="AT2119" s="312"/>
      <c r="AU2119" s="312"/>
      <c r="AV2119" s="312"/>
      <c r="AW2119" s="312"/>
      <c r="AX2119" s="312"/>
      <c r="AY2119" s="312"/>
      <c r="AZ2119" s="312"/>
      <c r="BA2119" s="312"/>
      <c r="BB2119" s="312"/>
      <c r="BC2119" s="312"/>
      <c r="BD2119" s="312"/>
      <c r="BE2119" s="306"/>
      <c r="BF2119" s="306"/>
      <c r="BG2119" s="306"/>
      <c r="BH2119" s="306"/>
      <c r="BI2119" s="306"/>
      <c r="BJ2119" s="306"/>
      <c r="BK2119" s="306"/>
      <c r="BL2119" s="306"/>
      <c r="BM2119" s="306"/>
      <c r="BN2119" s="306"/>
      <c r="BO2119" s="306"/>
      <c r="BP2119" s="306"/>
      <c r="BQ2119" s="496"/>
      <c r="BR2119" s="496"/>
      <c r="BS2119" s="496"/>
      <c r="BT2119" s="496"/>
      <c r="BU2119" s="496"/>
      <c r="BV2119" s="496"/>
    </row>
    <row r="2120" spans="1:74" s="52" customFormat="1" ht="12.75">
      <c r="A2120" s="45">
        <v>2670.080468178493</v>
      </c>
      <c r="B2120" s="46" t="s">
        <v>360</v>
      </c>
      <c r="C2120" s="47" t="s">
        <v>312</v>
      </c>
      <c r="D2120" s="48">
        <v>0</v>
      </c>
      <c r="E2120" s="49">
        <v>39.100200000000001</v>
      </c>
      <c r="F2120" s="49">
        <v>3.2029000000000002E-2</v>
      </c>
      <c r="G2120" s="49">
        <v>17.7012</v>
      </c>
      <c r="H2120" s="49">
        <v>0.187636</v>
      </c>
      <c r="I2120" s="49">
        <v>0.217782</v>
      </c>
      <c r="J2120" s="49">
        <v>41.240200000000002</v>
      </c>
      <c r="K2120" s="49">
        <v>0.38476700000000003</v>
      </c>
      <c r="L2120" s="49">
        <v>98.909144999999995</v>
      </c>
      <c r="M2120" s="47"/>
      <c r="N2120" s="50">
        <v>1.0060068051562721</v>
      </c>
      <c r="O2120" s="50">
        <v>6.5153947596248299E-4</v>
      </c>
      <c r="P2120" s="50">
        <v>0.38087339993659319</v>
      </c>
      <c r="Q2120" s="50">
        <v>3.8831306083696132E-3</v>
      </c>
      <c r="R2120" s="50">
        <v>4.7460210568514832E-3</v>
      </c>
      <c r="S2120" s="50">
        <v>1.5817988229023829</v>
      </c>
      <c r="T2120" s="50">
        <v>1.0606629635230421E-2</v>
      </c>
      <c r="U2120" s="50">
        <v>2.989940937811709</v>
      </c>
      <c r="V2120" s="51">
        <v>80.594141217035954</v>
      </c>
      <c r="X2120" s="49">
        <v>0.21417700000000001</v>
      </c>
      <c r="Y2120" s="49">
        <v>49.036000000000001</v>
      </c>
      <c r="Z2120" s="49">
        <v>0.43393199999999998</v>
      </c>
      <c r="AA2120" s="49">
        <v>11.171900000000001</v>
      </c>
      <c r="AB2120" s="49">
        <v>6.5802899999999998</v>
      </c>
      <c r="AC2120" s="49">
        <v>0.18639800000000001</v>
      </c>
      <c r="AD2120" s="49">
        <v>3.6211500000000001</v>
      </c>
      <c r="AE2120" s="312"/>
      <c r="AF2120" s="312" t="s">
        <v>432</v>
      </c>
      <c r="AG2120" s="343">
        <v>30</v>
      </c>
      <c r="AH2120" s="343">
        <v>15</v>
      </c>
      <c r="AI2120" s="343"/>
      <c r="AJ2120" s="343"/>
      <c r="AK2120" s="343"/>
      <c r="AL2120" s="343"/>
      <c r="AM2120" s="343"/>
      <c r="AN2120" s="343"/>
      <c r="AO2120" s="343"/>
      <c r="AP2120" s="343"/>
      <c r="AQ2120" s="343"/>
      <c r="AR2120" s="343"/>
      <c r="AS2120" s="343"/>
      <c r="AT2120" s="343"/>
      <c r="AU2120" s="343"/>
      <c r="AV2120" s="343"/>
      <c r="AW2120" s="343"/>
      <c r="AX2120" s="343"/>
      <c r="AY2120" s="343"/>
      <c r="AZ2120" s="343"/>
      <c r="BA2120" s="343"/>
      <c r="BB2120" s="343"/>
      <c r="BC2120" s="343"/>
      <c r="BD2120" s="343"/>
      <c r="BE2120" s="475"/>
      <c r="BF2120" s="475"/>
      <c r="BG2120" s="475"/>
      <c r="BH2120" s="475"/>
      <c r="BI2120" s="475"/>
      <c r="BJ2120" s="475"/>
      <c r="BK2120" s="475"/>
      <c r="BL2120" s="475"/>
      <c r="BM2120" s="475"/>
      <c r="BN2120" s="475"/>
      <c r="BO2120" s="475"/>
      <c r="BP2120" s="306"/>
      <c r="BQ2120" s="496"/>
      <c r="BR2120" s="496"/>
      <c r="BS2120" s="496"/>
      <c r="BT2120" s="496"/>
      <c r="BU2120" s="496"/>
      <c r="BV2120" s="496"/>
    </row>
    <row r="2121" spans="1:74" s="52" customFormat="1" ht="12.75">
      <c r="A2121" s="45">
        <v>2670.080468178493</v>
      </c>
      <c r="B2121" s="46" t="s">
        <v>360</v>
      </c>
      <c r="C2121" s="47" t="s">
        <v>312</v>
      </c>
      <c r="D2121" s="48">
        <v>3.9824615503478906</v>
      </c>
      <c r="E2121" s="49">
        <v>39.276400000000002</v>
      </c>
      <c r="F2121" s="49">
        <v>2.2627000000000001E-2</v>
      </c>
      <c r="G2121" s="49">
        <v>17.599799999999998</v>
      </c>
      <c r="H2121" s="49">
        <v>0.16228200000000001</v>
      </c>
      <c r="I2121" s="49">
        <v>0.25165700000000002</v>
      </c>
      <c r="J2121" s="49">
        <v>42.356299999999997</v>
      </c>
      <c r="K2121" s="49">
        <v>0.30546899999999999</v>
      </c>
      <c r="L2121" s="49">
        <v>99.998135000000005</v>
      </c>
      <c r="M2121" s="47"/>
      <c r="N2121" s="50">
        <v>0.99925593563395809</v>
      </c>
      <c r="O2121" s="50">
        <v>4.5514256664127493E-4</v>
      </c>
      <c r="P2121" s="50">
        <v>0.37446289364626406</v>
      </c>
      <c r="Q2121" s="50">
        <v>3.3209268241966468E-3</v>
      </c>
      <c r="R2121" s="50">
        <v>5.4230026498264649E-3</v>
      </c>
      <c r="S2121" s="50">
        <v>1.6064663150668161</v>
      </c>
      <c r="T2121" s="50">
        <v>8.3266412370069237E-3</v>
      </c>
      <c r="U2121" s="50">
        <v>2.9984184981607265</v>
      </c>
      <c r="V2121" s="51">
        <v>81.096603957415738</v>
      </c>
      <c r="X2121" s="49">
        <v>0.21385499999999999</v>
      </c>
      <c r="Y2121" s="49">
        <v>70.544300000000007</v>
      </c>
      <c r="Z2121" s="49">
        <v>0.43561899999999998</v>
      </c>
      <c r="AA2121" s="49">
        <v>12.839600000000001</v>
      </c>
      <c r="AB2121" s="49">
        <v>5.6844000000000001</v>
      </c>
      <c r="AC2121" s="49">
        <v>0.18365899999999999</v>
      </c>
      <c r="AD2121" s="49">
        <v>4.2618999999999998</v>
      </c>
      <c r="AE2121" s="312"/>
      <c r="AF2121" s="312" t="s">
        <v>432</v>
      </c>
      <c r="AG2121" s="343">
        <v>30</v>
      </c>
      <c r="AH2121" s="343">
        <v>15</v>
      </c>
      <c r="AI2121" s="343"/>
      <c r="AJ2121" s="343"/>
      <c r="AK2121" s="343"/>
      <c r="AL2121" s="343"/>
      <c r="AM2121" s="343"/>
      <c r="AN2121" s="343"/>
      <c r="AO2121" s="343"/>
      <c r="AP2121" s="343"/>
      <c r="AQ2121" s="343"/>
      <c r="AR2121" s="343"/>
      <c r="AS2121" s="343"/>
      <c r="AT2121" s="343"/>
      <c r="AU2121" s="343"/>
      <c r="AV2121" s="343"/>
      <c r="AW2121" s="343"/>
      <c r="AX2121" s="343"/>
      <c r="AY2121" s="343"/>
      <c r="AZ2121" s="343"/>
      <c r="BA2121" s="343"/>
      <c r="BB2121" s="343"/>
      <c r="BC2121" s="343"/>
      <c r="BD2121" s="343"/>
      <c r="BE2121" s="475"/>
      <c r="BF2121" s="475"/>
      <c r="BG2121" s="475"/>
      <c r="BH2121" s="475"/>
      <c r="BI2121" s="475"/>
      <c r="BJ2121" s="475"/>
      <c r="BK2121" s="475"/>
      <c r="BL2121" s="475"/>
      <c r="BM2121" s="475"/>
      <c r="BN2121" s="475"/>
      <c r="BO2121" s="475"/>
      <c r="BP2121" s="306"/>
      <c r="BQ2121" s="496"/>
      <c r="BR2121" s="496"/>
      <c r="BS2121" s="496"/>
      <c r="BT2121" s="496"/>
      <c r="BU2121" s="496"/>
      <c r="BV2121" s="496"/>
    </row>
    <row r="2122" spans="1:74" s="52" customFormat="1" ht="12.75">
      <c r="A2122" s="45">
        <v>2670.080468178493</v>
      </c>
      <c r="B2122" s="46" t="s">
        <v>360</v>
      </c>
      <c r="C2122" s="47" t="s">
        <v>312</v>
      </c>
      <c r="D2122" s="48">
        <v>7.9824615503478906</v>
      </c>
      <c r="E2122" s="49">
        <v>39.145600000000002</v>
      </c>
      <c r="F2122" s="49">
        <v>4.0328999999999997E-2</v>
      </c>
      <c r="G2122" s="49">
        <v>17.303899999999999</v>
      </c>
      <c r="H2122" s="49">
        <v>0.18365400000000001</v>
      </c>
      <c r="I2122" s="49">
        <v>0.23693700000000001</v>
      </c>
      <c r="J2122" s="49">
        <v>42.261499999999998</v>
      </c>
      <c r="K2122" s="49">
        <v>0.26060800000000001</v>
      </c>
      <c r="L2122" s="49">
        <v>99.458320999999998</v>
      </c>
      <c r="M2122" s="47"/>
      <c r="N2122" s="50">
        <v>1.0000242637870664</v>
      </c>
      <c r="O2122" s="50">
        <v>8.1455507127535119E-4</v>
      </c>
      <c r="P2122" s="50">
        <v>0.36968137776787335</v>
      </c>
      <c r="Q2122" s="50">
        <v>3.7737390649253636E-3</v>
      </c>
      <c r="R2122" s="50">
        <v>5.1267980206040472E-3</v>
      </c>
      <c r="S2122" s="50">
        <v>1.6094631460585822</v>
      </c>
      <c r="T2122" s="50">
        <v>7.1330123215526562E-3</v>
      </c>
      <c r="U2122" s="50">
        <v>2.9967934700847141</v>
      </c>
      <c r="V2122" s="51">
        <v>81.321152987193898</v>
      </c>
      <c r="X2122" s="49">
        <v>0.21418400000000001</v>
      </c>
      <c r="Y2122" s="49">
        <v>39.944600000000001</v>
      </c>
      <c r="Z2122" s="49">
        <v>0.43898500000000001</v>
      </c>
      <c r="AA2122" s="49">
        <v>11.2905</v>
      </c>
      <c r="AB2122" s="49">
        <v>6.0806500000000003</v>
      </c>
      <c r="AC2122" s="49">
        <v>0.18365799999999999</v>
      </c>
      <c r="AD2122" s="49">
        <v>4.7609399999999997</v>
      </c>
      <c r="AE2122" s="312"/>
      <c r="AF2122" s="312" t="s">
        <v>432</v>
      </c>
      <c r="AG2122" s="343">
        <v>30</v>
      </c>
      <c r="AH2122" s="343">
        <v>15</v>
      </c>
      <c r="AI2122" s="343"/>
      <c r="AJ2122" s="343"/>
      <c r="AK2122" s="343"/>
      <c r="AL2122" s="343"/>
      <c r="AM2122" s="343"/>
      <c r="AN2122" s="343"/>
      <c r="AO2122" s="343"/>
      <c r="AP2122" s="343"/>
      <c r="AQ2122" s="343"/>
      <c r="AR2122" s="343"/>
      <c r="AS2122" s="343"/>
      <c r="AT2122" s="343"/>
      <c r="AU2122" s="343"/>
      <c r="AV2122" s="343"/>
      <c r="AW2122" s="343"/>
      <c r="AX2122" s="343"/>
      <c r="AY2122" s="343"/>
      <c r="AZ2122" s="343"/>
      <c r="BA2122" s="343"/>
      <c r="BB2122" s="343"/>
      <c r="BC2122" s="343"/>
      <c r="BD2122" s="343"/>
      <c r="BE2122" s="475"/>
      <c r="BF2122" s="475"/>
      <c r="BG2122" s="475"/>
      <c r="BH2122" s="475"/>
      <c r="BI2122" s="475"/>
      <c r="BJ2122" s="475"/>
      <c r="BK2122" s="475"/>
      <c r="BL2122" s="475"/>
      <c r="BM2122" s="475"/>
      <c r="BN2122" s="475"/>
      <c r="BO2122" s="475"/>
      <c r="BP2122" s="306"/>
      <c r="BQ2122" s="496"/>
      <c r="BR2122" s="496"/>
      <c r="BS2122" s="496"/>
      <c r="BT2122" s="496"/>
      <c r="BU2122" s="496"/>
      <c r="BV2122" s="496"/>
    </row>
    <row r="2123" spans="1:74" s="52" customFormat="1" ht="12.75">
      <c r="A2123" s="45">
        <v>2670.080468178493</v>
      </c>
      <c r="B2123" s="46" t="s">
        <v>360</v>
      </c>
      <c r="C2123" s="47" t="s">
        <v>312</v>
      </c>
      <c r="D2123" s="48">
        <v>11.982461550347891</v>
      </c>
      <c r="E2123" s="49">
        <v>39.317700000000002</v>
      </c>
      <c r="F2123" s="49">
        <v>4.4727999999999997E-2</v>
      </c>
      <c r="G2123" s="49">
        <v>17.450800000000001</v>
      </c>
      <c r="H2123" s="49">
        <v>0.21351600000000001</v>
      </c>
      <c r="I2123" s="49">
        <v>0.242697</v>
      </c>
      <c r="J2123" s="49">
        <v>42.485999999999997</v>
      </c>
      <c r="K2123" s="49">
        <v>0.239702</v>
      </c>
      <c r="L2123" s="49">
        <v>100.01088299999999</v>
      </c>
      <c r="M2123" s="47"/>
      <c r="N2123" s="50">
        <v>0.99942224533481006</v>
      </c>
      <c r="O2123" s="50">
        <v>8.9890915079797451E-4</v>
      </c>
      <c r="P2123" s="50">
        <v>0.37096440711379908</v>
      </c>
      <c r="Q2123" s="50">
        <v>4.3655123823486356E-3</v>
      </c>
      <c r="R2123" s="50">
        <v>5.2252978921313569E-3</v>
      </c>
      <c r="S2123" s="50">
        <v>1.6099607842702846</v>
      </c>
      <c r="T2123" s="50">
        <v>6.5281513154359459E-3</v>
      </c>
      <c r="U2123" s="50">
        <v>2.9978368504276034</v>
      </c>
      <c r="V2123" s="51">
        <v>81.273174336553097</v>
      </c>
      <c r="X2123" s="49">
        <v>0.21384900000000001</v>
      </c>
      <c r="Y2123" s="49">
        <v>36.331400000000002</v>
      </c>
      <c r="Z2123" s="49">
        <v>0.43764999999999998</v>
      </c>
      <c r="AA2123" s="49">
        <v>9.7587600000000005</v>
      </c>
      <c r="AB2123" s="49">
        <v>5.9570699999999999</v>
      </c>
      <c r="AC2123" s="49">
        <v>0.18335399999999999</v>
      </c>
      <c r="AD2123" s="49">
        <v>4.9467400000000001</v>
      </c>
      <c r="AE2123" s="312"/>
      <c r="AF2123" s="312" t="s">
        <v>432</v>
      </c>
      <c r="AG2123" s="343">
        <v>30</v>
      </c>
      <c r="AH2123" s="343">
        <v>15</v>
      </c>
      <c r="AI2123" s="343"/>
      <c r="AJ2123" s="343"/>
      <c r="AK2123" s="343"/>
      <c r="AL2123" s="343"/>
      <c r="AM2123" s="343"/>
      <c r="AN2123" s="343"/>
      <c r="AO2123" s="343"/>
      <c r="AP2123" s="343"/>
      <c r="AQ2123" s="343"/>
      <c r="AR2123" s="343"/>
      <c r="AS2123" s="343"/>
      <c r="AT2123" s="343"/>
      <c r="AU2123" s="343"/>
      <c r="AV2123" s="343"/>
      <c r="AW2123" s="343"/>
      <c r="AX2123" s="343"/>
      <c r="AY2123" s="343"/>
      <c r="AZ2123" s="343"/>
      <c r="BA2123" s="343"/>
      <c r="BB2123" s="343"/>
      <c r="BC2123" s="343"/>
      <c r="BD2123" s="343"/>
      <c r="BE2123" s="475"/>
      <c r="BF2123" s="475"/>
      <c r="BG2123" s="475"/>
      <c r="BH2123" s="475"/>
      <c r="BI2123" s="475"/>
      <c r="BJ2123" s="475"/>
      <c r="BK2123" s="475"/>
      <c r="BL2123" s="475"/>
      <c r="BM2123" s="475"/>
      <c r="BN2123" s="475"/>
      <c r="BO2123" s="475"/>
      <c r="BP2123" s="306"/>
      <c r="BQ2123" s="496"/>
      <c r="BR2123" s="496"/>
      <c r="BS2123" s="496"/>
      <c r="BT2123" s="496"/>
      <c r="BU2123" s="496"/>
      <c r="BV2123" s="496"/>
    </row>
    <row r="2124" spans="1:74" s="52" customFormat="1" ht="12.75">
      <c r="A2124" s="45">
        <v>2670.080468178493</v>
      </c>
      <c r="B2124" s="46" t="s">
        <v>360</v>
      </c>
      <c r="C2124" s="47" t="s">
        <v>312</v>
      </c>
      <c r="D2124" s="48">
        <v>15.982461550347891</v>
      </c>
      <c r="E2124" s="49">
        <v>39.328699999999998</v>
      </c>
      <c r="F2124" s="49">
        <v>2.0237999999999999E-2</v>
      </c>
      <c r="G2124" s="49">
        <v>17.148099999999999</v>
      </c>
      <c r="H2124" s="49">
        <v>0.237096</v>
      </c>
      <c r="I2124" s="49">
        <v>0.218169</v>
      </c>
      <c r="J2124" s="49">
        <v>42.611600000000003</v>
      </c>
      <c r="K2124" s="49">
        <v>0.25340000000000001</v>
      </c>
      <c r="L2124" s="49">
        <v>99.853431</v>
      </c>
      <c r="M2124" s="47"/>
      <c r="N2124" s="50">
        <v>0.99981011444090395</v>
      </c>
      <c r="O2124" s="50">
        <v>4.0677189755330083E-4</v>
      </c>
      <c r="P2124" s="50">
        <v>0.36456916724555055</v>
      </c>
      <c r="Q2124" s="50">
        <v>4.8481500671203499E-3</v>
      </c>
      <c r="R2124" s="50">
        <v>4.6977155347841309E-3</v>
      </c>
      <c r="S2124" s="50">
        <v>1.6148951191098746</v>
      </c>
      <c r="T2124" s="50">
        <v>6.9019561023030045E-3</v>
      </c>
      <c r="U2124" s="50">
        <v>2.9972114435200563</v>
      </c>
      <c r="V2124" s="51">
        <v>81.582432693605568</v>
      </c>
      <c r="X2124" s="49">
        <v>0.213783</v>
      </c>
      <c r="Y2124" s="49">
        <v>78.661600000000007</v>
      </c>
      <c r="Z2124" s="49">
        <v>0.44105800000000001</v>
      </c>
      <c r="AA2124" s="49">
        <v>8.8988200000000006</v>
      </c>
      <c r="AB2124" s="49">
        <v>6.6178600000000003</v>
      </c>
      <c r="AC2124" s="49">
        <v>0.182916</v>
      </c>
      <c r="AD2124" s="49">
        <v>4.8247299999999997</v>
      </c>
      <c r="AE2124" s="312"/>
      <c r="AF2124" s="312" t="s">
        <v>432</v>
      </c>
      <c r="AG2124" s="343">
        <v>30</v>
      </c>
      <c r="AH2124" s="343">
        <v>15</v>
      </c>
      <c r="AI2124" s="343"/>
      <c r="AJ2124" s="343"/>
      <c r="AK2124" s="343"/>
      <c r="AL2124" s="343"/>
      <c r="AM2124" s="343"/>
      <c r="AN2124" s="343"/>
      <c r="AO2124" s="343"/>
      <c r="AP2124" s="343"/>
      <c r="AQ2124" s="343"/>
      <c r="AR2124" s="343"/>
      <c r="AS2124" s="343"/>
      <c r="AT2124" s="343"/>
      <c r="AU2124" s="343"/>
      <c r="AV2124" s="343"/>
      <c r="AW2124" s="343"/>
      <c r="AX2124" s="343"/>
      <c r="AY2124" s="343"/>
      <c r="AZ2124" s="343"/>
      <c r="BA2124" s="343"/>
      <c r="BB2124" s="343"/>
      <c r="BC2124" s="343"/>
      <c r="BD2124" s="343"/>
      <c r="BE2124" s="475"/>
      <c r="BF2124" s="475"/>
      <c r="BG2124" s="475"/>
      <c r="BH2124" s="475"/>
      <c r="BI2124" s="475"/>
      <c r="BJ2124" s="475"/>
      <c r="BK2124" s="475"/>
      <c r="BL2124" s="475"/>
      <c r="BM2124" s="475"/>
      <c r="BN2124" s="475"/>
      <c r="BO2124" s="475"/>
      <c r="BP2124" s="306"/>
      <c r="BQ2124" s="496"/>
      <c r="BR2124" s="496"/>
      <c r="BS2124" s="496"/>
      <c r="BT2124" s="496"/>
      <c r="BU2124" s="496"/>
      <c r="BV2124" s="496"/>
    </row>
    <row r="2125" spans="1:74" s="52" customFormat="1" ht="12.75">
      <c r="A2125" s="45">
        <v>2670.080468178493</v>
      </c>
      <c r="B2125" s="46" t="s">
        <v>360</v>
      </c>
      <c r="C2125" s="47" t="s">
        <v>312</v>
      </c>
      <c r="D2125" s="48">
        <v>19.982461550347892</v>
      </c>
      <c r="E2125" s="49">
        <v>39.453400000000002</v>
      </c>
      <c r="F2125" s="49">
        <v>5.4133000000000001E-2</v>
      </c>
      <c r="G2125" s="49">
        <v>16.849699999999999</v>
      </c>
      <c r="H2125" s="49">
        <v>0.26935599999999998</v>
      </c>
      <c r="I2125" s="49">
        <v>0.206127</v>
      </c>
      <c r="J2125" s="49">
        <v>43.124699999999997</v>
      </c>
      <c r="K2125" s="49">
        <v>0.234517</v>
      </c>
      <c r="L2125" s="49">
        <v>100.22850200000001</v>
      </c>
      <c r="M2125" s="47"/>
      <c r="N2125" s="50">
        <v>0.99764006126740856</v>
      </c>
      <c r="O2125" s="50">
        <v>1.0822484083092994E-3</v>
      </c>
      <c r="P2125" s="50">
        <v>0.35631787662659609</v>
      </c>
      <c r="Q2125" s="50">
        <v>5.478478872863732E-3</v>
      </c>
      <c r="R2125" s="50">
        <v>4.4147901661188618E-3</v>
      </c>
      <c r="S2125" s="50">
        <v>1.6256388783194919</v>
      </c>
      <c r="T2125" s="50">
        <v>6.3536227116157444E-3</v>
      </c>
      <c r="U2125" s="50">
        <v>2.9980157848869271</v>
      </c>
      <c r="V2125" s="51">
        <v>82.021914669057011</v>
      </c>
      <c r="X2125" s="49">
        <v>0.21358199999999999</v>
      </c>
      <c r="Y2125" s="49">
        <v>29.7669</v>
      </c>
      <c r="Z2125" s="49">
        <v>0.44506499999999999</v>
      </c>
      <c r="AA2125" s="49">
        <v>7.9594199999999997</v>
      </c>
      <c r="AB2125" s="49">
        <v>7.0251700000000001</v>
      </c>
      <c r="AC2125" s="49">
        <v>0.181593</v>
      </c>
      <c r="AD2125" s="49">
        <v>5.1185499999999999</v>
      </c>
      <c r="AE2125" s="312"/>
      <c r="AF2125" s="312" t="s">
        <v>432</v>
      </c>
      <c r="AG2125" s="343">
        <v>30</v>
      </c>
      <c r="AH2125" s="343">
        <v>15</v>
      </c>
      <c r="AI2125" s="343"/>
      <c r="AJ2125" s="343"/>
      <c r="AK2125" s="343"/>
      <c r="AL2125" s="343"/>
      <c r="AM2125" s="343"/>
      <c r="AN2125" s="343"/>
      <c r="AO2125" s="343"/>
      <c r="AP2125" s="343"/>
      <c r="AQ2125" s="343"/>
      <c r="AR2125" s="343"/>
      <c r="AS2125" s="343"/>
      <c r="AT2125" s="343"/>
      <c r="AU2125" s="343"/>
      <c r="AV2125" s="343"/>
      <c r="AW2125" s="343"/>
      <c r="AX2125" s="343"/>
      <c r="AY2125" s="343"/>
      <c r="AZ2125" s="343"/>
      <c r="BA2125" s="343"/>
      <c r="BB2125" s="343"/>
      <c r="BC2125" s="343"/>
      <c r="BD2125" s="343"/>
      <c r="BE2125" s="475"/>
      <c r="BF2125" s="475"/>
      <c r="BG2125" s="475"/>
      <c r="BH2125" s="475"/>
      <c r="BI2125" s="475"/>
      <c r="BJ2125" s="475"/>
      <c r="BK2125" s="475"/>
      <c r="BL2125" s="475"/>
      <c r="BM2125" s="475"/>
      <c r="BN2125" s="475"/>
      <c r="BO2125" s="475"/>
      <c r="BP2125" s="306"/>
      <c r="BQ2125" s="496"/>
      <c r="BR2125" s="496"/>
      <c r="BS2125" s="496"/>
      <c r="BT2125" s="496"/>
      <c r="BU2125" s="496"/>
      <c r="BV2125" s="496"/>
    </row>
    <row r="2126" spans="1:74" s="52" customFormat="1" ht="12.75">
      <c r="A2126" s="45">
        <v>2670.080468178493</v>
      </c>
      <c r="B2126" s="46" t="s">
        <v>360</v>
      </c>
      <c r="C2126" s="47" t="s">
        <v>312</v>
      </c>
      <c r="D2126" s="48">
        <v>23.982461550347892</v>
      </c>
      <c r="E2126" s="49">
        <v>39.609900000000003</v>
      </c>
      <c r="F2126" s="49">
        <v>3.1679999999999998E-3</v>
      </c>
      <c r="G2126" s="49">
        <v>16.324200000000001</v>
      </c>
      <c r="H2126" s="49">
        <v>0.33477200000000001</v>
      </c>
      <c r="I2126" s="49">
        <v>0.22752500000000001</v>
      </c>
      <c r="J2126" s="49">
        <v>43.450699999999998</v>
      </c>
      <c r="K2126" s="49">
        <v>0.241725</v>
      </c>
      <c r="L2126" s="49">
        <v>100.216436</v>
      </c>
      <c r="M2126" s="47"/>
      <c r="N2126" s="50">
        <v>0.99986402098013227</v>
      </c>
      <c r="O2126" s="50">
        <v>6.3226302240167878E-5</v>
      </c>
      <c r="P2126" s="50">
        <v>0.3446077943273988</v>
      </c>
      <c r="Q2126" s="50">
        <v>6.7972025917366454E-3</v>
      </c>
      <c r="R2126" s="50">
        <v>4.8646551308853293E-3</v>
      </c>
      <c r="S2126" s="50">
        <v>1.6350932212367737</v>
      </c>
      <c r="T2126" s="50">
        <v>6.5375708940969366E-3</v>
      </c>
      <c r="U2126" s="50">
        <v>2.9985549697806384</v>
      </c>
      <c r="V2126" s="51">
        <v>82.592937437616413</v>
      </c>
      <c r="X2126" s="49">
        <v>0.21316499999999999</v>
      </c>
      <c r="Y2126" s="49">
        <v>497.38799999999998</v>
      </c>
      <c r="Z2126" s="49">
        <v>0.45288699999999998</v>
      </c>
      <c r="AA2126" s="49">
        <v>6.7638800000000003</v>
      </c>
      <c r="AB2126" s="49">
        <v>6.2530700000000001</v>
      </c>
      <c r="AC2126" s="49">
        <v>0.18074000000000001</v>
      </c>
      <c r="AD2126" s="49">
        <v>5.0250199999999996</v>
      </c>
      <c r="AE2126" s="312"/>
      <c r="AF2126" s="312" t="s">
        <v>432</v>
      </c>
      <c r="AG2126" s="343">
        <v>30</v>
      </c>
      <c r="AH2126" s="343">
        <v>15</v>
      </c>
      <c r="AI2126" s="343"/>
      <c r="AJ2126" s="343"/>
      <c r="AK2126" s="343"/>
      <c r="AL2126" s="343"/>
      <c r="AM2126" s="343"/>
      <c r="AN2126" s="343"/>
      <c r="AO2126" s="343"/>
      <c r="AP2126" s="343"/>
      <c r="AQ2126" s="343"/>
      <c r="AR2126" s="343"/>
      <c r="AS2126" s="343"/>
      <c r="AT2126" s="343"/>
      <c r="AU2126" s="343"/>
      <c r="AV2126" s="343"/>
      <c r="AW2126" s="343"/>
      <c r="AX2126" s="343"/>
      <c r="AY2126" s="343"/>
      <c r="AZ2126" s="343"/>
      <c r="BA2126" s="343"/>
      <c r="BB2126" s="343"/>
      <c r="BC2126" s="343"/>
      <c r="BD2126" s="343"/>
      <c r="BE2126" s="475"/>
      <c r="BF2126" s="475"/>
      <c r="BG2126" s="475"/>
      <c r="BH2126" s="475"/>
      <c r="BI2126" s="475"/>
      <c r="BJ2126" s="475"/>
      <c r="BK2126" s="475"/>
      <c r="BL2126" s="475"/>
      <c r="BM2126" s="475"/>
      <c r="BN2126" s="475"/>
      <c r="BO2126" s="475"/>
      <c r="BP2126" s="306"/>
      <c r="BQ2126" s="496"/>
      <c r="BR2126" s="496"/>
      <c r="BS2126" s="496"/>
      <c r="BT2126" s="496"/>
      <c r="BU2126" s="496"/>
      <c r="BV2126" s="496"/>
    </row>
    <row r="2127" spans="1:74" s="52" customFormat="1" ht="12.75">
      <c r="A2127" s="45">
        <v>2670.080468178493</v>
      </c>
      <c r="B2127" s="46" t="s">
        <v>360</v>
      </c>
      <c r="C2127" s="47" t="s">
        <v>312</v>
      </c>
      <c r="D2127" s="48">
        <v>27.982461550347892</v>
      </c>
      <c r="E2127" s="49">
        <v>39.410800000000002</v>
      </c>
      <c r="F2127" s="49">
        <v>2.9409999999999999E-2</v>
      </c>
      <c r="G2127" s="49">
        <v>16.095500000000001</v>
      </c>
      <c r="H2127" s="49">
        <v>0.35346300000000003</v>
      </c>
      <c r="I2127" s="49">
        <v>0.20960699999999999</v>
      </c>
      <c r="J2127" s="49">
        <v>43.567900000000002</v>
      </c>
      <c r="K2127" s="49">
        <v>0.234043</v>
      </c>
      <c r="L2127" s="49">
        <v>99.938474999999997</v>
      </c>
      <c r="M2127" s="47"/>
      <c r="N2127" s="50">
        <v>0.99681232588622637</v>
      </c>
      <c r="O2127" s="50">
        <v>5.8812357487541948E-4</v>
      </c>
      <c r="P2127" s="50">
        <v>0.34045413653696383</v>
      </c>
      <c r="Q2127" s="50">
        <v>7.1909455520881068E-3</v>
      </c>
      <c r="R2127" s="50">
        <v>4.4904479862558008E-3</v>
      </c>
      <c r="S2127" s="50">
        <v>1.6427569815088887</v>
      </c>
      <c r="T2127" s="50">
        <v>6.3423682241769098E-3</v>
      </c>
      <c r="U2127" s="50">
        <v>2.9997606951676579</v>
      </c>
      <c r="V2127" s="51">
        <v>82.833187377830527</v>
      </c>
      <c r="X2127" s="49">
        <v>0.21385699999999999</v>
      </c>
      <c r="Y2127" s="49">
        <v>52.024299999999997</v>
      </c>
      <c r="Z2127" s="49">
        <v>0.45662700000000001</v>
      </c>
      <c r="AA2127" s="49">
        <v>6.4661799999999996</v>
      </c>
      <c r="AB2127" s="49">
        <v>6.7071899999999998</v>
      </c>
      <c r="AC2127" s="49">
        <v>0.18038599999999999</v>
      </c>
      <c r="AD2127" s="49">
        <v>5.1165700000000003</v>
      </c>
      <c r="AE2127" s="312"/>
      <c r="AF2127" s="312" t="s">
        <v>432</v>
      </c>
      <c r="AG2127" s="343">
        <v>30</v>
      </c>
      <c r="AH2127" s="343">
        <v>15</v>
      </c>
      <c r="AI2127" s="343"/>
      <c r="AJ2127" s="343"/>
      <c r="AK2127" s="343"/>
      <c r="AL2127" s="343"/>
      <c r="AM2127" s="343"/>
      <c r="AN2127" s="343"/>
      <c r="AO2127" s="343"/>
      <c r="AP2127" s="343"/>
      <c r="AQ2127" s="343"/>
      <c r="AR2127" s="343"/>
      <c r="AS2127" s="343"/>
      <c r="AT2127" s="343"/>
      <c r="AU2127" s="343"/>
      <c r="AV2127" s="343"/>
      <c r="AW2127" s="343"/>
      <c r="AX2127" s="343"/>
      <c r="AY2127" s="343"/>
      <c r="AZ2127" s="343"/>
      <c r="BA2127" s="343"/>
      <c r="BB2127" s="343"/>
      <c r="BC2127" s="343"/>
      <c r="BD2127" s="343"/>
      <c r="BE2127" s="475"/>
      <c r="BF2127" s="475"/>
      <c r="BG2127" s="475"/>
      <c r="BH2127" s="475"/>
      <c r="BI2127" s="475"/>
      <c r="BJ2127" s="475"/>
      <c r="BK2127" s="475"/>
      <c r="BL2127" s="475"/>
      <c r="BM2127" s="475"/>
      <c r="BN2127" s="475"/>
      <c r="BO2127" s="475"/>
      <c r="BP2127" s="306"/>
      <c r="BQ2127" s="496"/>
      <c r="BR2127" s="496"/>
      <c r="BS2127" s="496"/>
      <c r="BT2127" s="496"/>
      <c r="BU2127" s="496"/>
      <c r="BV2127" s="496"/>
    </row>
    <row r="2128" spans="1:74" s="52" customFormat="1" ht="12.75">
      <c r="A2128" s="45">
        <v>2670.080468178493</v>
      </c>
      <c r="B2128" s="46" t="s">
        <v>360</v>
      </c>
      <c r="C2128" s="47" t="s">
        <v>312</v>
      </c>
      <c r="D2128" s="48">
        <v>31.982461550347892</v>
      </c>
      <c r="E2128" s="49">
        <v>39.545200000000001</v>
      </c>
      <c r="F2128" s="49">
        <v>5.2625999999999999E-2</v>
      </c>
      <c r="G2128" s="49">
        <v>16.200199999999999</v>
      </c>
      <c r="H2128" s="49">
        <v>0.33421200000000001</v>
      </c>
      <c r="I2128" s="49">
        <v>0.212422</v>
      </c>
      <c r="J2128" s="49">
        <v>43.483800000000002</v>
      </c>
      <c r="K2128" s="49">
        <v>0.23347599999999999</v>
      </c>
      <c r="L2128" s="49">
        <v>100.096515</v>
      </c>
      <c r="M2128" s="47"/>
      <c r="N2128" s="50">
        <v>0.99856290535436665</v>
      </c>
      <c r="O2128" s="50">
        <v>1.0506484616444058E-3</v>
      </c>
      <c r="P2128" s="50">
        <v>0.34210389802684604</v>
      </c>
      <c r="Q2128" s="50">
        <v>6.7880898818472903E-3</v>
      </c>
      <c r="R2128" s="50">
        <v>4.5432526150256921E-3</v>
      </c>
      <c r="S2128" s="50">
        <v>1.6368831858896442</v>
      </c>
      <c r="T2128" s="50">
        <v>6.3165733573098065E-3</v>
      </c>
      <c r="U2128" s="50">
        <v>2.9972776349652377</v>
      </c>
      <c r="V2128" s="51">
        <v>82.713181869291958</v>
      </c>
      <c r="X2128" s="49">
        <v>0.21332200000000001</v>
      </c>
      <c r="Y2128" s="49">
        <v>30.5838</v>
      </c>
      <c r="Z2128" s="49">
        <v>0.45426800000000001</v>
      </c>
      <c r="AA2128" s="49">
        <v>6.6696499999999999</v>
      </c>
      <c r="AB2128" s="49">
        <v>6.6769100000000003</v>
      </c>
      <c r="AC2128" s="49">
        <v>0.18052000000000001</v>
      </c>
      <c r="AD2128" s="49">
        <v>5.1896699999999996</v>
      </c>
      <c r="AE2128" s="312"/>
      <c r="AF2128" s="312" t="s">
        <v>432</v>
      </c>
      <c r="AG2128" s="343">
        <v>30</v>
      </c>
      <c r="AH2128" s="343">
        <v>15</v>
      </c>
      <c r="AI2128" s="343"/>
      <c r="AJ2128" s="343"/>
      <c r="AK2128" s="343"/>
      <c r="AL2128" s="343"/>
      <c r="AM2128" s="343"/>
      <c r="AN2128" s="343"/>
      <c r="AO2128" s="343"/>
      <c r="AP2128" s="343"/>
      <c r="AQ2128" s="343"/>
      <c r="AR2128" s="343"/>
      <c r="AS2128" s="343"/>
      <c r="AT2128" s="343"/>
      <c r="AU2128" s="343"/>
      <c r="AV2128" s="343"/>
      <c r="AW2128" s="343"/>
      <c r="AX2128" s="343"/>
      <c r="AY2128" s="343"/>
      <c r="AZ2128" s="343"/>
      <c r="BA2128" s="343"/>
      <c r="BB2128" s="343"/>
      <c r="BC2128" s="343"/>
      <c r="BD2128" s="343"/>
      <c r="BE2128" s="475"/>
      <c r="BF2128" s="475"/>
      <c r="BG2128" s="475"/>
      <c r="BH2128" s="475"/>
      <c r="BI2128" s="475"/>
      <c r="BJ2128" s="475"/>
      <c r="BK2128" s="475"/>
      <c r="BL2128" s="475"/>
      <c r="BM2128" s="475"/>
      <c r="BN2128" s="475"/>
      <c r="BO2128" s="475"/>
      <c r="BP2128" s="306"/>
      <c r="BQ2128" s="496"/>
      <c r="BR2128" s="496"/>
      <c r="BS2128" s="496"/>
      <c r="BT2128" s="496"/>
      <c r="BU2128" s="496"/>
      <c r="BV2128" s="496"/>
    </row>
    <row r="2129" spans="1:74" s="52" customFormat="1" ht="12.75">
      <c r="A2129" s="45">
        <v>2670.080468178493</v>
      </c>
      <c r="B2129" s="46" t="s">
        <v>360</v>
      </c>
      <c r="C2129" s="47" t="s">
        <v>312</v>
      </c>
      <c r="D2129" s="48">
        <v>35.982461550347892</v>
      </c>
      <c r="E2129" s="49">
        <v>39.543999999999997</v>
      </c>
      <c r="F2129" s="49">
        <v>3.7366000000000003E-2</v>
      </c>
      <c r="G2129" s="49">
        <v>16.2193</v>
      </c>
      <c r="H2129" s="49">
        <v>0.322463</v>
      </c>
      <c r="I2129" s="49">
        <v>0.21815999999999999</v>
      </c>
      <c r="J2129" s="49">
        <v>43.443600000000004</v>
      </c>
      <c r="K2129" s="49">
        <v>0.238204</v>
      </c>
      <c r="L2129" s="49">
        <v>100.04760999999999</v>
      </c>
      <c r="M2129" s="47"/>
      <c r="N2129" s="50">
        <v>0.99927477590984204</v>
      </c>
      <c r="O2129" s="50">
        <v>7.4654562034712354E-4</v>
      </c>
      <c r="P2129" s="50">
        <v>0.34276181059708533</v>
      </c>
      <c r="Q2129" s="50">
        <v>6.5543270767048547E-3</v>
      </c>
      <c r="R2129" s="50">
        <v>4.6694442181252783E-3</v>
      </c>
      <c r="S2129" s="50">
        <v>1.6365854258322508</v>
      </c>
      <c r="T2129" s="50">
        <v>6.4492769171807058E-3</v>
      </c>
      <c r="U2129" s="50">
        <v>2.9977717817308451</v>
      </c>
      <c r="V2129" s="51">
        <v>82.683088429930365</v>
      </c>
      <c r="X2129" s="49">
        <v>0.213229</v>
      </c>
      <c r="Y2129" s="49">
        <v>41.421199999999999</v>
      </c>
      <c r="Z2129" s="49">
        <v>0.45409300000000002</v>
      </c>
      <c r="AA2129" s="49">
        <v>6.9382799999999998</v>
      </c>
      <c r="AB2129" s="49">
        <v>6.4770000000000003</v>
      </c>
      <c r="AC2129" s="49">
        <v>0.18052799999999999</v>
      </c>
      <c r="AD2129" s="49">
        <v>4.9795800000000003</v>
      </c>
      <c r="AE2129" s="312"/>
      <c r="AF2129" s="312" t="s">
        <v>432</v>
      </c>
      <c r="AG2129" s="343">
        <v>30</v>
      </c>
      <c r="AH2129" s="343">
        <v>15</v>
      </c>
      <c r="AI2129" s="343"/>
      <c r="AJ2129" s="343"/>
      <c r="AK2129" s="343"/>
      <c r="AL2129" s="343"/>
      <c r="AM2129" s="343"/>
      <c r="AN2129" s="343"/>
      <c r="AO2129" s="343"/>
      <c r="AP2129" s="343"/>
      <c r="AQ2129" s="343"/>
      <c r="AR2129" s="343"/>
      <c r="AS2129" s="343"/>
      <c r="AT2129" s="343"/>
      <c r="AU2129" s="343"/>
      <c r="AV2129" s="343"/>
      <c r="AW2129" s="343"/>
      <c r="AX2129" s="343"/>
      <c r="AY2129" s="343"/>
      <c r="AZ2129" s="343"/>
      <c r="BA2129" s="343"/>
      <c r="BB2129" s="343"/>
      <c r="BC2129" s="343"/>
      <c r="BD2129" s="343"/>
      <c r="BE2129" s="475"/>
      <c r="BF2129" s="475"/>
      <c r="BG2129" s="475"/>
      <c r="BH2129" s="475"/>
      <c r="BI2129" s="475"/>
      <c r="BJ2129" s="475"/>
      <c r="BK2129" s="475"/>
      <c r="BL2129" s="475"/>
      <c r="BM2129" s="475"/>
      <c r="BN2129" s="475"/>
      <c r="BO2129" s="475"/>
      <c r="BP2129" s="306"/>
      <c r="BQ2129" s="496"/>
      <c r="BR2129" s="496"/>
      <c r="BS2129" s="496"/>
      <c r="BT2129" s="496"/>
      <c r="BU2129" s="496"/>
      <c r="BV2129" s="496"/>
    </row>
    <row r="2130" spans="1:74" s="52" customFormat="1" ht="12.75">
      <c r="A2130" s="45">
        <v>2670.080468178493</v>
      </c>
      <c r="B2130" s="46" t="s">
        <v>360</v>
      </c>
      <c r="C2130" s="47" t="s">
        <v>312</v>
      </c>
      <c r="D2130" s="48">
        <v>39.982461550347892</v>
      </c>
      <c r="E2130" s="49">
        <v>39.6</v>
      </c>
      <c r="F2130" s="49">
        <v>3.9501000000000001E-2</v>
      </c>
      <c r="G2130" s="49">
        <v>16.262699999999999</v>
      </c>
      <c r="H2130" s="49">
        <v>0.32388899999999998</v>
      </c>
      <c r="I2130" s="49">
        <v>0.20908499999999999</v>
      </c>
      <c r="J2130" s="49">
        <v>43.465400000000002</v>
      </c>
      <c r="K2130" s="49">
        <v>0.21934100000000001</v>
      </c>
      <c r="L2130" s="49">
        <v>100.13660900000001</v>
      </c>
      <c r="M2130" s="47"/>
      <c r="N2130" s="50">
        <v>0.99985961079534058</v>
      </c>
      <c r="O2130" s="50">
        <v>7.8854656617174284E-4</v>
      </c>
      <c r="P2130" s="50">
        <v>0.34339382724845235</v>
      </c>
      <c r="Q2130" s="50">
        <v>6.577849467936432E-3</v>
      </c>
      <c r="R2130" s="50">
        <v>4.4714919775786476E-3</v>
      </c>
      <c r="S2130" s="50">
        <v>1.6360480922246596</v>
      </c>
      <c r="T2130" s="50">
        <v>5.9336415362845202E-3</v>
      </c>
      <c r="U2130" s="50">
        <v>2.9975698052350546</v>
      </c>
      <c r="V2130" s="51">
        <v>82.651987720869485</v>
      </c>
      <c r="X2130" s="49">
        <v>0.21315799999999999</v>
      </c>
      <c r="Y2130" s="49">
        <v>40.762300000000003</v>
      </c>
      <c r="Z2130" s="49">
        <v>0.45397199999999999</v>
      </c>
      <c r="AA2130" s="49">
        <v>6.8929</v>
      </c>
      <c r="AB2130" s="49">
        <v>6.7934099999999997</v>
      </c>
      <c r="AC2130" s="49">
        <v>0.18065800000000001</v>
      </c>
      <c r="AD2130" s="49">
        <v>5.4167199999999998</v>
      </c>
      <c r="AE2130" s="312"/>
      <c r="AF2130" s="312" t="s">
        <v>432</v>
      </c>
      <c r="AG2130" s="343">
        <v>30</v>
      </c>
      <c r="AH2130" s="343">
        <v>15</v>
      </c>
      <c r="AI2130" s="343"/>
      <c r="AJ2130" s="343"/>
      <c r="AK2130" s="343"/>
      <c r="AL2130" s="343"/>
      <c r="AM2130" s="343"/>
      <c r="AN2130" s="343"/>
      <c r="AO2130" s="343"/>
      <c r="AP2130" s="343"/>
      <c r="AQ2130" s="343"/>
      <c r="AR2130" s="343"/>
      <c r="AS2130" s="343"/>
      <c r="AT2130" s="343"/>
      <c r="AU2130" s="343"/>
      <c r="AV2130" s="343"/>
      <c r="AW2130" s="343"/>
      <c r="AX2130" s="343"/>
      <c r="AY2130" s="343"/>
      <c r="AZ2130" s="343"/>
      <c r="BA2130" s="343"/>
      <c r="BB2130" s="343"/>
      <c r="BC2130" s="343"/>
      <c r="BD2130" s="343"/>
      <c r="BE2130" s="475"/>
      <c r="BF2130" s="475"/>
      <c r="BG2130" s="475"/>
      <c r="BH2130" s="475"/>
      <c r="BI2130" s="475"/>
      <c r="BJ2130" s="475"/>
      <c r="BK2130" s="475"/>
      <c r="BL2130" s="475"/>
      <c r="BM2130" s="475"/>
      <c r="BN2130" s="475"/>
      <c r="BO2130" s="475"/>
      <c r="BP2130" s="306"/>
      <c r="BQ2130" s="496"/>
      <c r="BR2130" s="496"/>
      <c r="BS2130" s="496"/>
      <c r="BT2130" s="496"/>
      <c r="BU2130" s="496"/>
      <c r="BV2130" s="496"/>
    </row>
    <row r="2131" spans="1:74" s="52" customFormat="1" ht="12.75">
      <c r="A2131" s="45">
        <v>2670.080468178493</v>
      </c>
      <c r="B2131" s="46" t="s">
        <v>360</v>
      </c>
      <c r="C2131" s="47" t="s">
        <v>312</v>
      </c>
      <c r="D2131" s="48">
        <v>43.982461550347892</v>
      </c>
      <c r="E2131" s="49">
        <v>39.481999999999999</v>
      </c>
      <c r="F2131" s="49">
        <v>2.8487999999999999E-2</v>
      </c>
      <c r="G2131" s="49">
        <v>16.177499999999998</v>
      </c>
      <c r="H2131" s="49">
        <v>0.35378999999999999</v>
      </c>
      <c r="I2131" s="49">
        <v>0.22689699999999999</v>
      </c>
      <c r="J2131" s="49">
        <v>43.566800000000001</v>
      </c>
      <c r="K2131" s="49">
        <v>0.214196</v>
      </c>
      <c r="L2131" s="49">
        <v>100.087327</v>
      </c>
      <c r="M2131" s="47"/>
      <c r="N2131" s="50">
        <v>0.99734903151577425</v>
      </c>
      <c r="O2131" s="50">
        <v>5.6896480392856416E-4</v>
      </c>
      <c r="P2131" s="50">
        <v>0.3417554339392222</v>
      </c>
      <c r="Q2131" s="50">
        <v>7.1884866702155593E-3</v>
      </c>
      <c r="R2131" s="50">
        <v>4.8547013589801376E-3</v>
      </c>
      <c r="S2131" s="50">
        <v>1.6406359876881897</v>
      </c>
      <c r="T2131" s="50">
        <v>5.7971832660304364E-3</v>
      </c>
      <c r="U2131" s="50">
        <v>2.9992708724536836</v>
      </c>
      <c r="V2131" s="51">
        <v>82.760446286704394</v>
      </c>
      <c r="X2131" s="49">
        <v>0.21342</v>
      </c>
      <c r="Y2131" s="49">
        <v>54.142899999999997</v>
      </c>
      <c r="Z2131" s="49">
        <v>0.45486799999999999</v>
      </c>
      <c r="AA2131" s="49">
        <v>6.2714499999999997</v>
      </c>
      <c r="AB2131" s="49">
        <v>6.1864400000000002</v>
      </c>
      <c r="AC2131" s="49">
        <v>0.18029700000000001</v>
      </c>
      <c r="AD2131" s="49">
        <v>5.4947699999999999</v>
      </c>
      <c r="AE2131" s="312"/>
      <c r="AF2131" s="312" t="s">
        <v>432</v>
      </c>
      <c r="AG2131" s="343">
        <v>30</v>
      </c>
      <c r="AH2131" s="343">
        <v>15</v>
      </c>
      <c r="AI2131" s="343"/>
      <c r="AJ2131" s="343"/>
      <c r="AK2131" s="343"/>
      <c r="AL2131" s="343"/>
      <c r="AM2131" s="343"/>
      <c r="AN2131" s="343"/>
      <c r="AO2131" s="343"/>
      <c r="AP2131" s="343"/>
      <c r="AQ2131" s="343"/>
      <c r="AR2131" s="343"/>
      <c r="AS2131" s="343"/>
      <c r="AT2131" s="343"/>
      <c r="AU2131" s="343"/>
      <c r="AV2131" s="343"/>
      <c r="AW2131" s="343"/>
      <c r="AX2131" s="343"/>
      <c r="AY2131" s="343"/>
      <c r="AZ2131" s="343"/>
      <c r="BA2131" s="343"/>
      <c r="BB2131" s="343"/>
      <c r="BC2131" s="343"/>
      <c r="BD2131" s="343"/>
      <c r="BE2131" s="475"/>
      <c r="BF2131" s="475"/>
      <c r="BG2131" s="475"/>
      <c r="BH2131" s="475"/>
      <c r="BI2131" s="475"/>
      <c r="BJ2131" s="475"/>
      <c r="BK2131" s="475"/>
      <c r="BL2131" s="475"/>
      <c r="BM2131" s="475"/>
      <c r="BN2131" s="475"/>
      <c r="BO2131" s="475"/>
      <c r="BP2131" s="306"/>
      <c r="BQ2131" s="496"/>
      <c r="BR2131" s="496"/>
      <c r="BS2131" s="496"/>
      <c r="BT2131" s="496"/>
      <c r="BU2131" s="496"/>
      <c r="BV2131" s="496"/>
    </row>
    <row r="2132" spans="1:74" s="52" customFormat="1" ht="12.75">
      <c r="A2132" s="45">
        <v>2670.080468178493</v>
      </c>
      <c r="B2132" s="46" t="s">
        <v>360</v>
      </c>
      <c r="C2132" s="47" t="s">
        <v>312</v>
      </c>
      <c r="D2132" s="48">
        <v>47.982461550347892</v>
      </c>
      <c r="E2132" s="49">
        <v>39.390300000000003</v>
      </c>
      <c r="F2132" s="49">
        <v>4.2667999999999998E-2</v>
      </c>
      <c r="G2132" s="49">
        <v>16.193300000000001</v>
      </c>
      <c r="H2132" s="49">
        <v>0.33257199999999998</v>
      </c>
      <c r="I2132" s="49">
        <v>0.21374599999999999</v>
      </c>
      <c r="J2132" s="49">
        <v>43.382199999999997</v>
      </c>
      <c r="K2132" s="49">
        <v>0.228409</v>
      </c>
      <c r="L2132" s="49">
        <v>99.816685000000007</v>
      </c>
      <c r="M2132" s="47"/>
      <c r="N2132" s="50">
        <v>0.99780176432671164</v>
      </c>
      <c r="O2132" s="50">
        <v>8.5454055925752016E-4</v>
      </c>
      <c r="P2132" s="50">
        <v>0.34304124104918715</v>
      </c>
      <c r="Q2132" s="50">
        <v>6.7761740666508908E-3</v>
      </c>
      <c r="R2132" s="50">
        <v>4.5860492514545343E-3</v>
      </c>
      <c r="S2132" s="50">
        <v>1.6382308380739079</v>
      </c>
      <c r="T2132" s="50">
        <v>6.1990599871738251E-3</v>
      </c>
      <c r="U2132" s="50">
        <v>2.9984894963944866</v>
      </c>
      <c r="V2132" s="51">
        <v>82.685808543720242</v>
      </c>
      <c r="X2132" s="49">
        <v>0.21360999999999999</v>
      </c>
      <c r="Y2132" s="49">
        <v>38.042299999999997</v>
      </c>
      <c r="Z2132" s="49">
        <v>0.45438000000000001</v>
      </c>
      <c r="AA2132" s="49">
        <v>6.6663800000000002</v>
      </c>
      <c r="AB2132" s="49">
        <v>6.5250700000000004</v>
      </c>
      <c r="AC2132" s="49">
        <v>0.18063499999999999</v>
      </c>
      <c r="AD2132" s="49">
        <v>5.2301000000000002</v>
      </c>
      <c r="AE2132" s="312"/>
      <c r="AF2132" s="312" t="s">
        <v>432</v>
      </c>
      <c r="AG2132" s="343">
        <v>30</v>
      </c>
      <c r="AH2132" s="343">
        <v>15</v>
      </c>
      <c r="AI2132" s="343"/>
      <c r="AJ2132" s="343"/>
      <c r="AK2132" s="343"/>
      <c r="AL2132" s="343"/>
      <c r="AM2132" s="343"/>
      <c r="AN2132" s="343"/>
      <c r="AO2132" s="343"/>
      <c r="AP2132" s="343"/>
      <c r="AQ2132" s="343"/>
      <c r="AR2132" s="343"/>
      <c r="AS2132" s="343"/>
      <c r="AT2132" s="343"/>
      <c r="AU2132" s="343"/>
      <c r="AV2132" s="343"/>
      <c r="AW2132" s="343"/>
      <c r="AX2132" s="343"/>
      <c r="AY2132" s="343"/>
      <c r="AZ2132" s="343"/>
      <c r="BA2132" s="343"/>
      <c r="BB2132" s="343"/>
      <c r="BC2132" s="343"/>
      <c r="BD2132" s="343"/>
      <c r="BE2132" s="475"/>
      <c r="BF2132" s="475"/>
      <c r="BG2132" s="475"/>
      <c r="BH2132" s="475"/>
      <c r="BI2132" s="475"/>
      <c r="BJ2132" s="475"/>
      <c r="BK2132" s="475"/>
      <c r="BL2132" s="475"/>
      <c r="BM2132" s="475"/>
      <c r="BN2132" s="475"/>
      <c r="BO2132" s="475"/>
      <c r="BP2132" s="306"/>
      <c r="BQ2132" s="496"/>
      <c r="BR2132" s="496"/>
      <c r="BS2132" s="496"/>
      <c r="BT2132" s="496"/>
      <c r="BU2132" s="496"/>
      <c r="BV2132" s="496"/>
    </row>
    <row r="2133" spans="1:74" s="52" customFormat="1" ht="12.75">
      <c r="A2133" s="45">
        <v>2670.080468178493</v>
      </c>
      <c r="B2133" s="46" t="s">
        <v>360</v>
      </c>
      <c r="C2133" s="47" t="s">
        <v>312</v>
      </c>
      <c r="D2133" s="48">
        <v>51.982461550347892</v>
      </c>
      <c r="E2133" s="49">
        <v>39.383000000000003</v>
      </c>
      <c r="F2133" s="49">
        <v>4.7633000000000002E-2</v>
      </c>
      <c r="G2133" s="49">
        <v>16.206700000000001</v>
      </c>
      <c r="H2133" s="49">
        <v>0.35323900000000003</v>
      </c>
      <c r="I2133" s="49">
        <v>0.193078</v>
      </c>
      <c r="J2133" s="49">
        <v>43.680199999999999</v>
      </c>
      <c r="K2133" s="49">
        <v>0.25755899999999998</v>
      </c>
      <c r="L2133" s="49">
        <v>100.165705</v>
      </c>
      <c r="M2133" s="47"/>
      <c r="N2133" s="50">
        <v>0.99433498213527971</v>
      </c>
      <c r="O2133" s="50">
        <v>9.5083962769574974E-4</v>
      </c>
      <c r="P2133" s="50">
        <v>0.34219567041230703</v>
      </c>
      <c r="Q2133" s="50">
        <v>7.173588530206651E-3</v>
      </c>
      <c r="R2133" s="50">
        <v>4.1289769087715558E-3</v>
      </c>
      <c r="S2133" s="50">
        <v>1.6440578196671118</v>
      </c>
      <c r="T2133" s="50">
        <v>6.967200376861207E-3</v>
      </c>
      <c r="U2133" s="50">
        <v>3.001127164641932</v>
      </c>
      <c r="V2133" s="51">
        <v>82.771802686744451</v>
      </c>
      <c r="X2133" s="49">
        <v>0.21390700000000001</v>
      </c>
      <c r="Y2133" s="49">
        <v>32.334099999999999</v>
      </c>
      <c r="Z2133" s="49">
        <v>0.454569</v>
      </c>
      <c r="AA2133" s="49">
        <v>6.3150399999999998</v>
      </c>
      <c r="AB2133" s="49">
        <v>7.1626200000000004</v>
      </c>
      <c r="AC2133" s="49">
        <v>0.180144</v>
      </c>
      <c r="AD2133" s="49">
        <v>4.7283999999999997</v>
      </c>
      <c r="AE2133" s="312"/>
      <c r="AF2133" s="312" t="s">
        <v>432</v>
      </c>
      <c r="AG2133" s="343">
        <v>30</v>
      </c>
      <c r="AH2133" s="343">
        <v>15</v>
      </c>
      <c r="AI2133" s="343"/>
      <c r="AJ2133" s="343"/>
      <c r="AK2133" s="343"/>
      <c r="AL2133" s="343"/>
      <c r="AM2133" s="343"/>
      <c r="AN2133" s="343"/>
      <c r="AO2133" s="343"/>
      <c r="AP2133" s="343"/>
      <c r="AQ2133" s="343"/>
      <c r="AR2133" s="343"/>
      <c r="AS2133" s="343"/>
      <c r="AT2133" s="343"/>
      <c r="AU2133" s="343"/>
      <c r="AV2133" s="343"/>
      <c r="AW2133" s="343"/>
      <c r="AX2133" s="343"/>
      <c r="AY2133" s="343"/>
      <c r="AZ2133" s="343"/>
      <c r="BA2133" s="343"/>
      <c r="BB2133" s="343"/>
      <c r="BC2133" s="343"/>
      <c r="BD2133" s="343"/>
      <c r="BE2133" s="475"/>
      <c r="BF2133" s="475"/>
      <c r="BG2133" s="475"/>
      <c r="BH2133" s="475"/>
      <c r="BI2133" s="475"/>
      <c r="BJ2133" s="475"/>
      <c r="BK2133" s="475"/>
      <c r="BL2133" s="475"/>
      <c r="BM2133" s="475"/>
      <c r="BN2133" s="475"/>
      <c r="BO2133" s="475"/>
      <c r="BP2133" s="306"/>
      <c r="BQ2133" s="496"/>
      <c r="BR2133" s="496"/>
      <c r="BS2133" s="496"/>
      <c r="BT2133" s="496"/>
      <c r="BU2133" s="496"/>
      <c r="BV2133" s="496"/>
    </row>
    <row r="2134" spans="1:74" s="52" customFormat="1" ht="12.75">
      <c r="A2134" s="45">
        <v>2670.080468178493</v>
      </c>
      <c r="B2134" s="46" t="s">
        <v>360</v>
      </c>
      <c r="C2134" s="47" t="s">
        <v>312</v>
      </c>
      <c r="D2134" s="48">
        <v>55.982461550347892</v>
      </c>
      <c r="E2134" s="49">
        <v>39.379899999999999</v>
      </c>
      <c r="F2134" s="49">
        <v>-3.65E-3</v>
      </c>
      <c r="G2134" s="49">
        <v>16.200199999999999</v>
      </c>
      <c r="H2134" s="49">
        <v>0.319519</v>
      </c>
      <c r="I2134" s="49">
        <v>0.22406799999999999</v>
      </c>
      <c r="J2134" s="49">
        <v>43.383899999999997</v>
      </c>
      <c r="K2134" s="49">
        <v>0.25720700000000002</v>
      </c>
      <c r="L2134" s="49">
        <v>99.805128999999994</v>
      </c>
      <c r="M2134" s="47"/>
      <c r="N2134" s="50">
        <v>0.99789316685944951</v>
      </c>
      <c r="O2134" s="50">
        <v>-7.3126993645072138E-5</v>
      </c>
      <c r="P2134" s="50">
        <v>0.34330949104549446</v>
      </c>
      <c r="Q2134" s="50">
        <v>6.5125342529770399E-3</v>
      </c>
      <c r="R2134" s="50">
        <v>4.8092241218689272E-3</v>
      </c>
      <c r="S2134" s="50">
        <v>1.6388778126675299</v>
      </c>
      <c r="T2134" s="50">
        <v>6.9831258856694733E-3</v>
      </c>
      <c r="U2134" s="50">
        <v>2.999625847602176</v>
      </c>
      <c r="V2134" s="51">
        <v>82.680269901718745</v>
      </c>
      <c r="X2134" s="49">
        <v>0.213833</v>
      </c>
      <c r="Y2134" s="49">
        <v>-436.52</v>
      </c>
      <c r="Z2134" s="49">
        <v>0.45540599999999998</v>
      </c>
      <c r="AA2134" s="49">
        <v>6.96333</v>
      </c>
      <c r="AB2134" s="49">
        <v>6.3950800000000001</v>
      </c>
      <c r="AC2134" s="49">
        <v>0.18079999999999999</v>
      </c>
      <c r="AD2134" s="49">
        <v>4.7672600000000003</v>
      </c>
      <c r="AE2134" s="312"/>
      <c r="AF2134" s="312" t="s">
        <v>432</v>
      </c>
      <c r="AG2134" s="343">
        <v>30</v>
      </c>
      <c r="AH2134" s="343">
        <v>15</v>
      </c>
      <c r="AI2134" s="343"/>
      <c r="AJ2134" s="343"/>
      <c r="AK2134" s="343"/>
      <c r="AL2134" s="343"/>
      <c r="AM2134" s="343"/>
      <c r="AN2134" s="343"/>
      <c r="AO2134" s="343"/>
      <c r="AP2134" s="343"/>
      <c r="AQ2134" s="343"/>
      <c r="AR2134" s="343"/>
      <c r="AS2134" s="343"/>
      <c r="AT2134" s="343"/>
      <c r="AU2134" s="343"/>
      <c r="AV2134" s="343"/>
      <c r="AW2134" s="343"/>
      <c r="AX2134" s="343"/>
      <c r="AY2134" s="343"/>
      <c r="AZ2134" s="343"/>
      <c r="BA2134" s="343"/>
      <c r="BB2134" s="343"/>
      <c r="BC2134" s="343"/>
      <c r="BD2134" s="343"/>
      <c r="BE2134" s="475"/>
      <c r="BF2134" s="475"/>
      <c r="BG2134" s="475"/>
      <c r="BH2134" s="475"/>
      <c r="BI2134" s="475"/>
      <c r="BJ2134" s="475"/>
      <c r="BK2134" s="475"/>
      <c r="BL2134" s="475"/>
      <c r="BM2134" s="475"/>
      <c r="BN2134" s="475"/>
      <c r="BO2134" s="475"/>
      <c r="BP2134" s="306"/>
      <c r="BQ2134" s="496"/>
      <c r="BR2134" s="496"/>
      <c r="BS2134" s="496"/>
      <c r="BT2134" s="496"/>
      <c r="BU2134" s="496"/>
      <c r="BV2134" s="496"/>
    </row>
    <row r="2135" spans="1:74" s="52" customFormat="1" ht="12.75">
      <c r="A2135" s="45">
        <v>2670.080468178493</v>
      </c>
      <c r="B2135" s="46" t="s">
        <v>360</v>
      </c>
      <c r="C2135" s="47" t="s">
        <v>312</v>
      </c>
      <c r="D2135" s="48">
        <v>59.982461550347892</v>
      </c>
      <c r="E2135" s="49">
        <v>39.652999999999999</v>
      </c>
      <c r="F2135" s="49">
        <v>3.0078000000000001E-2</v>
      </c>
      <c r="G2135" s="49">
        <v>16.298500000000001</v>
      </c>
      <c r="H2135" s="49">
        <v>0.33767999999999998</v>
      </c>
      <c r="I2135" s="49">
        <v>0.22220000000000001</v>
      </c>
      <c r="J2135" s="49">
        <v>43.517099999999999</v>
      </c>
      <c r="K2135" s="49">
        <v>0.243534</v>
      </c>
      <c r="L2135" s="49">
        <v>100.32348</v>
      </c>
      <c r="M2135" s="47"/>
      <c r="N2135" s="50">
        <v>0.99958643172286066</v>
      </c>
      <c r="O2135" s="50">
        <v>5.9947168181872438E-4</v>
      </c>
      <c r="P2135" s="50">
        <v>0.34359586860464231</v>
      </c>
      <c r="Q2135" s="50">
        <v>6.8468928891692489E-3</v>
      </c>
      <c r="R2135" s="50">
        <v>4.7443213342349029E-3</v>
      </c>
      <c r="S2135" s="50">
        <v>1.6353578276164606</v>
      </c>
      <c r="T2135" s="50">
        <v>6.577510528066273E-3</v>
      </c>
      <c r="U2135" s="50">
        <v>2.9979437578893355</v>
      </c>
      <c r="V2135" s="51">
        <v>82.637498327487222</v>
      </c>
      <c r="X2135" s="49">
        <v>0.21299899999999999</v>
      </c>
      <c r="Y2135" s="49">
        <v>52.280299999999997</v>
      </c>
      <c r="Z2135" s="49">
        <v>0.45296599999999998</v>
      </c>
      <c r="AA2135" s="49">
        <v>6.8104899999999997</v>
      </c>
      <c r="AB2135" s="49">
        <v>6.3705499999999997</v>
      </c>
      <c r="AC2135" s="49">
        <v>0.18049299999999999</v>
      </c>
      <c r="AD2135" s="49">
        <v>5.0217799999999997</v>
      </c>
      <c r="AE2135" s="312"/>
      <c r="AF2135" s="312" t="s">
        <v>432</v>
      </c>
      <c r="AG2135" s="343">
        <v>30</v>
      </c>
      <c r="AH2135" s="343">
        <v>15</v>
      </c>
      <c r="AI2135" s="343"/>
      <c r="AJ2135" s="343"/>
      <c r="AK2135" s="343"/>
      <c r="AL2135" s="343"/>
      <c r="AM2135" s="343"/>
      <c r="AN2135" s="343"/>
      <c r="AO2135" s="343"/>
      <c r="AP2135" s="343"/>
      <c r="AQ2135" s="343"/>
      <c r="AR2135" s="343"/>
      <c r="AS2135" s="343"/>
      <c r="AT2135" s="343"/>
      <c r="AU2135" s="343"/>
      <c r="AV2135" s="343"/>
      <c r="AW2135" s="343"/>
      <c r="AX2135" s="343"/>
      <c r="AY2135" s="343"/>
      <c r="AZ2135" s="343"/>
      <c r="BA2135" s="343"/>
      <c r="BB2135" s="343"/>
      <c r="BC2135" s="343"/>
      <c r="BD2135" s="343"/>
      <c r="BE2135" s="475"/>
      <c r="BF2135" s="475"/>
      <c r="BG2135" s="475"/>
      <c r="BH2135" s="475"/>
      <c r="BI2135" s="475"/>
      <c r="BJ2135" s="475"/>
      <c r="BK2135" s="475"/>
      <c r="BL2135" s="475"/>
      <c r="BM2135" s="475"/>
      <c r="BN2135" s="475"/>
      <c r="BO2135" s="475"/>
      <c r="BP2135" s="306"/>
      <c r="BQ2135" s="496"/>
      <c r="BR2135" s="496"/>
      <c r="BS2135" s="496"/>
      <c r="BT2135" s="496"/>
      <c r="BU2135" s="496"/>
      <c r="BV2135" s="496"/>
    </row>
    <row r="2136" spans="1:74" s="52" customFormat="1" ht="12.75">
      <c r="A2136" s="45">
        <v>2670.080468178493</v>
      </c>
      <c r="B2136" s="46" t="s">
        <v>360</v>
      </c>
      <c r="C2136" s="47" t="s">
        <v>312</v>
      </c>
      <c r="D2136" s="48">
        <v>63.982461550347892</v>
      </c>
      <c r="E2136" s="49">
        <v>39.5169</v>
      </c>
      <c r="F2136" s="49">
        <v>1.1934E-2</v>
      </c>
      <c r="G2136" s="49">
        <v>16.301300000000001</v>
      </c>
      <c r="H2136" s="49">
        <v>0.37387399999999998</v>
      </c>
      <c r="I2136" s="49">
        <v>0.20773900000000001</v>
      </c>
      <c r="J2136" s="49">
        <v>43.492800000000003</v>
      </c>
      <c r="K2136" s="49">
        <v>0.25324099999999999</v>
      </c>
      <c r="L2136" s="49">
        <v>100.21647999999999</v>
      </c>
      <c r="M2136" s="47"/>
      <c r="N2136" s="50">
        <v>0.99734954275406484</v>
      </c>
      <c r="O2136" s="50">
        <v>2.3813650394818013E-4</v>
      </c>
      <c r="P2136" s="50">
        <v>0.34406679258919376</v>
      </c>
      <c r="Q2136" s="50">
        <v>7.5898585432201049E-3</v>
      </c>
      <c r="R2136" s="50">
        <v>4.4408724629050539E-3</v>
      </c>
      <c r="S2136" s="50">
        <v>1.6364036453232811</v>
      </c>
      <c r="T2136" s="50">
        <v>6.8478808025815166E-3</v>
      </c>
      <c r="U2136" s="50">
        <v>2.9986825473988095</v>
      </c>
      <c r="V2136" s="51">
        <v>82.627016995423602</v>
      </c>
      <c r="X2136" s="49">
        <v>0.21355099999999999</v>
      </c>
      <c r="Y2136" s="49">
        <v>139.99199999999999</v>
      </c>
      <c r="Z2136" s="49">
        <v>0.453125</v>
      </c>
      <c r="AA2136" s="49">
        <v>6.0733199999999998</v>
      </c>
      <c r="AB2136" s="49">
        <v>6.7617099999999999</v>
      </c>
      <c r="AC2136" s="49">
        <v>0.18065000000000001</v>
      </c>
      <c r="AD2136" s="49">
        <v>4.81203</v>
      </c>
      <c r="AE2136" s="312"/>
      <c r="AF2136" s="312" t="s">
        <v>432</v>
      </c>
      <c r="AG2136" s="343">
        <v>30</v>
      </c>
      <c r="AH2136" s="343">
        <v>15</v>
      </c>
      <c r="AI2136" s="343"/>
      <c r="AJ2136" s="343"/>
      <c r="AK2136" s="343"/>
      <c r="AL2136" s="343"/>
      <c r="AM2136" s="343"/>
      <c r="AN2136" s="343"/>
      <c r="AO2136" s="343"/>
      <c r="AP2136" s="343"/>
      <c r="AQ2136" s="343"/>
      <c r="AR2136" s="343"/>
      <c r="AS2136" s="343"/>
      <c r="AT2136" s="343"/>
      <c r="AU2136" s="343"/>
      <c r="AV2136" s="343"/>
      <c r="AW2136" s="343"/>
      <c r="AX2136" s="343"/>
      <c r="AY2136" s="343"/>
      <c r="AZ2136" s="343"/>
      <c r="BA2136" s="343"/>
      <c r="BB2136" s="343"/>
      <c r="BC2136" s="343"/>
      <c r="BD2136" s="343"/>
      <c r="BE2136" s="475"/>
      <c r="BF2136" s="475"/>
      <c r="BG2136" s="475"/>
      <c r="BH2136" s="475"/>
      <c r="BI2136" s="475"/>
      <c r="BJ2136" s="475"/>
      <c r="BK2136" s="475"/>
      <c r="BL2136" s="475"/>
      <c r="BM2136" s="475"/>
      <c r="BN2136" s="475"/>
      <c r="BO2136" s="475"/>
      <c r="BP2136" s="306"/>
      <c r="BQ2136" s="496"/>
      <c r="BR2136" s="496"/>
      <c r="BS2136" s="496"/>
      <c r="BT2136" s="496"/>
      <c r="BU2136" s="496"/>
      <c r="BV2136" s="496"/>
    </row>
    <row r="2137" spans="1:74" s="52" customFormat="1" ht="12.75">
      <c r="A2137" s="45">
        <v>2670.080468178493</v>
      </c>
      <c r="B2137" s="46" t="s">
        <v>360</v>
      </c>
      <c r="C2137" s="47" t="s">
        <v>312</v>
      </c>
      <c r="D2137" s="48">
        <v>67.982461550347892</v>
      </c>
      <c r="E2137" s="49">
        <v>39.447899999999997</v>
      </c>
      <c r="F2137" s="49">
        <v>3.1104E-2</v>
      </c>
      <c r="G2137" s="49">
        <v>16.366499999999998</v>
      </c>
      <c r="H2137" s="49">
        <v>0.33948299999999998</v>
      </c>
      <c r="I2137" s="49">
        <v>0.199237</v>
      </c>
      <c r="J2137" s="49">
        <v>43.354199999999999</v>
      </c>
      <c r="K2137" s="49">
        <v>0.24230399999999999</v>
      </c>
      <c r="L2137" s="49">
        <v>100.01481800000001</v>
      </c>
      <c r="M2137" s="47"/>
      <c r="N2137" s="50">
        <v>0.99798953733628082</v>
      </c>
      <c r="O2137" s="50">
        <v>6.2214806969277726E-4</v>
      </c>
      <c r="P2137" s="50">
        <v>0.34626923583560193</v>
      </c>
      <c r="Q2137" s="50">
        <v>6.9081860189563775E-3</v>
      </c>
      <c r="R2137" s="50">
        <v>4.2693113962979853E-3</v>
      </c>
      <c r="S2137" s="50">
        <v>1.6350906006458215</v>
      </c>
      <c r="T2137" s="50">
        <v>6.5678062217010341E-3</v>
      </c>
      <c r="U2137" s="50">
        <v>2.9987332725243458</v>
      </c>
      <c r="V2137" s="51">
        <v>82.523657265077077</v>
      </c>
      <c r="X2137" s="49">
        <v>0.213671</v>
      </c>
      <c r="Y2137" s="49">
        <v>49.5488</v>
      </c>
      <c r="Z2137" s="49">
        <v>0.45238600000000001</v>
      </c>
      <c r="AA2137" s="49">
        <v>6.5980999999999996</v>
      </c>
      <c r="AB2137" s="49">
        <v>6.8821500000000002</v>
      </c>
      <c r="AC2137" s="49">
        <v>0.18099799999999999</v>
      </c>
      <c r="AD2137" s="49">
        <v>4.9698000000000002</v>
      </c>
      <c r="AE2137" s="312"/>
      <c r="AF2137" s="312" t="s">
        <v>432</v>
      </c>
      <c r="AG2137" s="343">
        <v>30</v>
      </c>
      <c r="AH2137" s="343">
        <v>15</v>
      </c>
      <c r="AI2137" s="343"/>
      <c r="AJ2137" s="343"/>
      <c r="AK2137" s="343"/>
      <c r="AL2137" s="343"/>
      <c r="AM2137" s="343"/>
      <c r="AN2137" s="343"/>
      <c r="AO2137" s="343"/>
      <c r="AP2137" s="343"/>
      <c r="AQ2137" s="343"/>
      <c r="AR2137" s="343"/>
      <c r="AS2137" s="343"/>
      <c r="AT2137" s="343"/>
      <c r="AU2137" s="343"/>
      <c r="AV2137" s="343"/>
      <c r="AW2137" s="343"/>
      <c r="AX2137" s="343"/>
      <c r="AY2137" s="343"/>
      <c r="AZ2137" s="343"/>
      <c r="BA2137" s="343"/>
      <c r="BB2137" s="343"/>
      <c r="BC2137" s="343"/>
      <c r="BD2137" s="343"/>
      <c r="BE2137" s="475"/>
      <c r="BF2137" s="475"/>
      <c r="BG2137" s="475"/>
      <c r="BH2137" s="475"/>
      <c r="BI2137" s="475"/>
      <c r="BJ2137" s="475"/>
      <c r="BK2137" s="475"/>
      <c r="BL2137" s="475"/>
      <c r="BM2137" s="475"/>
      <c r="BN2137" s="475"/>
      <c r="BO2137" s="475"/>
      <c r="BP2137" s="306"/>
      <c r="BQ2137" s="496"/>
      <c r="BR2137" s="496"/>
      <c r="BS2137" s="496"/>
      <c r="BT2137" s="496"/>
      <c r="BU2137" s="496"/>
      <c r="BV2137" s="496"/>
    </row>
    <row r="2138" spans="1:74" s="52" customFormat="1" ht="12.75">
      <c r="A2138" s="45">
        <v>2670.080468178493</v>
      </c>
      <c r="B2138" s="46" t="s">
        <v>360</v>
      </c>
      <c r="C2138" s="47" t="s">
        <v>312</v>
      </c>
      <c r="D2138" s="48">
        <v>71.982461550347892</v>
      </c>
      <c r="E2138" s="49">
        <v>39.563600000000001</v>
      </c>
      <c r="F2138" s="49">
        <v>5.2021999999999999E-2</v>
      </c>
      <c r="G2138" s="49">
        <v>16.237300000000001</v>
      </c>
      <c r="H2138" s="49">
        <v>0.365282</v>
      </c>
      <c r="I2138" s="49">
        <v>0.21148600000000001</v>
      </c>
      <c r="J2138" s="49">
        <v>43.428400000000003</v>
      </c>
      <c r="K2138" s="49">
        <v>0.24229999999999999</v>
      </c>
      <c r="L2138" s="49">
        <v>100.15166100000002</v>
      </c>
      <c r="M2138" s="47"/>
      <c r="N2138" s="50">
        <v>0.99854545218358115</v>
      </c>
      <c r="O2138" s="50">
        <v>1.0380887762292098E-3</v>
      </c>
      <c r="P2138" s="50">
        <v>0.34272189024335803</v>
      </c>
      <c r="Q2138" s="50">
        <v>7.4155642159148419E-3</v>
      </c>
      <c r="R2138" s="50">
        <v>4.5210509155909134E-3</v>
      </c>
      <c r="S2138" s="50">
        <v>1.6340088729912472</v>
      </c>
      <c r="T2138" s="50">
        <v>6.5521389262404627E-3</v>
      </c>
      <c r="U2138" s="50">
        <v>2.996328162256094</v>
      </c>
      <c r="V2138" s="51">
        <v>82.662186645866313</v>
      </c>
      <c r="X2138" s="49">
        <v>0.21332300000000001</v>
      </c>
      <c r="Y2138" s="49">
        <v>30.370200000000001</v>
      </c>
      <c r="Z2138" s="49">
        <v>0.454289</v>
      </c>
      <c r="AA2138" s="49">
        <v>6.1815600000000002</v>
      </c>
      <c r="AB2138" s="49">
        <v>6.7267799999999998</v>
      </c>
      <c r="AC2138" s="49">
        <v>0.18080299999999999</v>
      </c>
      <c r="AD2138" s="49">
        <v>5.0036100000000001</v>
      </c>
      <c r="AE2138" s="312"/>
      <c r="AF2138" s="312" t="s">
        <v>432</v>
      </c>
      <c r="AG2138" s="343">
        <v>30</v>
      </c>
      <c r="AH2138" s="343">
        <v>15</v>
      </c>
      <c r="AI2138" s="343"/>
      <c r="AJ2138" s="343"/>
      <c r="AK2138" s="343"/>
      <c r="AL2138" s="343"/>
      <c r="AM2138" s="343"/>
      <c r="AN2138" s="343"/>
      <c r="AO2138" s="343"/>
      <c r="AP2138" s="343"/>
      <c r="AQ2138" s="343"/>
      <c r="AR2138" s="343"/>
      <c r="AS2138" s="343"/>
      <c r="AT2138" s="343"/>
      <c r="AU2138" s="343"/>
      <c r="AV2138" s="343"/>
      <c r="AW2138" s="343"/>
      <c r="AX2138" s="343"/>
      <c r="AY2138" s="343"/>
      <c r="AZ2138" s="343"/>
      <c r="BA2138" s="343"/>
      <c r="BB2138" s="343"/>
      <c r="BC2138" s="343"/>
      <c r="BD2138" s="343"/>
      <c r="BE2138" s="475"/>
      <c r="BF2138" s="475"/>
      <c r="BG2138" s="475"/>
      <c r="BH2138" s="475"/>
      <c r="BI2138" s="475"/>
      <c r="BJ2138" s="475"/>
      <c r="BK2138" s="475"/>
      <c r="BL2138" s="475"/>
      <c r="BM2138" s="475"/>
      <c r="BN2138" s="475"/>
      <c r="BO2138" s="475"/>
      <c r="BP2138" s="306"/>
      <c r="BQ2138" s="496"/>
      <c r="BR2138" s="496"/>
      <c r="BS2138" s="496"/>
      <c r="BT2138" s="496"/>
      <c r="BU2138" s="496"/>
      <c r="BV2138" s="496"/>
    </row>
    <row r="2139" spans="1:74" s="52" customFormat="1" ht="12.75">
      <c r="A2139" s="45">
        <v>2670.080468178493</v>
      </c>
      <c r="B2139" s="46" t="s">
        <v>360</v>
      </c>
      <c r="C2139" s="47" t="s">
        <v>312</v>
      </c>
      <c r="D2139" s="48">
        <v>75.982461550347892</v>
      </c>
      <c r="E2139" s="49">
        <v>39.351300000000002</v>
      </c>
      <c r="F2139" s="49">
        <v>1.9088000000000001E-2</v>
      </c>
      <c r="G2139" s="49">
        <v>16.2791</v>
      </c>
      <c r="H2139" s="49">
        <v>0.29866700000000002</v>
      </c>
      <c r="I2139" s="49">
        <v>0.22717599999999999</v>
      </c>
      <c r="J2139" s="49">
        <v>43.427199999999999</v>
      </c>
      <c r="K2139" s="49">
        <v>0.23791699999999999</v>
      </c>
      <c r="L2139" s="49">
        <v>99.879276000000004</v>
      </c>
      <c r="M2139" s="47"/>
      <c r="N2139" s="50">
        <v>0.99669977505685026</v>
      </c>
      <c r="O2139" s="50">
        <v>3.8224438756952563E-4</v>
      </c>
      <c r="P2139" s="50">
        <v>0.34481937556938247</v>
      </c>
      <c r="Q2139" s="50">
        <v>6.0846612953869925E-3</v>
      </c>
      <c r="R2139" s="50">
        <v>4.8736401977778907E-3</v>
      </c>
      <c r="S2139" s="50">
        <v>1.6397424897144559</v>
      </c>
      <c r="T2139" s="50">
        <v>6.456369816640814E-3</v>
      </c>
      <c r="U2139" s="50">
        <v>3.0002176160813794</v>
      </c>
      <c r="V2139" s="51">
        <v>82.624911744937449</v>
      </c>
      <c r="X2139" s="49">
        <v>0.21387500000000001</v>
      </c>
      <c r="Y2139" s="49">
        <v>81.615700000000004</v>
      </c>
      <c r="Z2139" s="49">
        <v>0.45378099999999999</v>
      </c>
      <c r="AA2139" s="49">
        <v>7.4467100000000004</v>
      </c>
      <c r="AB2139" s="49">
        <v>6.16364</v>
      </c>
      <c r="AC2139" s="49">
        <v>0.18069299999999999</v>
      </c>
      <c r="AD2139" s="49">
        <v>5.1416399999999998</v>
      </c>
      <c r="AE2139" s="312"/>
      <c r="AF2139" s="312" t="s">
        <v>432</v>
      </c>
      <c r="AG2139" s="343">
        <v>30</v>
      </c>
      <c r="AH2139" s="343">
        <v>15</v>
      </c>
      <c r="AI2139" s="343"/>
      <c r="AJ2139" s="343"/>
      <c r="AK2139" s="343"/>
      <c r="AL2139" s="343"/>
      <c r="AM2139" s="343"/>
      <c r="AN2139" s="343"/>
      <c r="AO2139" s="343"/>
      <c r="AP2139" s="343"/>
      <c r="AQ2139" s="343"/>
      <c r="AR2139" s="343"/>
      <c r="AS2139" s="343"/>
      <c r="AT2139" s="343"/>
      <c r="AU2139" s="343"/>
      <c r="AV2139" s="343"/>
      <c r="AW2139" s="343"/>
      <c r="AX2139" s="343"/>
      <c r="AY2139" s="343"/>
      <c r="AZ2139" s="343"/>
      <c r="BA2139" s="343"/>
      <c r="BB2139" s="343"/>
      <c r="BC2139" s="343"/>
      <c r="BD2139" s="343"/>
      <c r="BE2139" s="475"/>
      <c r="BF2139" s="475"/>
      <c r="BG2139" s="475"/>
      <c r="BH2139" s="475"/>
      <c r="BI2139" s="475"/>
      <c r="BJ2139" s="475"/>
      <c r="BK2139" s="475"/>
      <c r="BL2139" s="475"/>
      <c r="BM2139" s="475"/>
      <c r="BN2139" s="475"/>
      <c r="BO2139" s="475"/>
      <c r="BP2139" s="306"/>
      <c r="BQ2139" s="496"/>
      <c r="BR2139" s="496"/>
      <c r="BS2139" s="496"/>
      <c r="BT2139" s="496"/>
      <c r="BU2139" s="496"/>
      <c r="BV2139" s="496"/>
    </row>
    <row r="2140" spans="1:74" s="52" customFormat="1" ht="12.75">
      <c r="A2140" s="45">
        <v>2670.080468178493</v>
      </c>
      <c r="B2140" s="46" t="s">
        <v>360</v>
      </c>
      <c r="C2140" s="47" t="s">
        <v>312</v>
      </c>
      <c r="D2140" s="48">
        <v>79.982461550347892</v>
      </c>
      <c r="E2140" s="49">
        <v>39.362200000000001</v>
      </c>
      <c r="F2140" s="49">
        <v>2.1746999999999999E-2</v>
      </c>
      <c r="G2140" s="49">
        <v>16.253900000000002</v>
      </c>
      <c r="H2140" s="49">
        <v>0.32860099999999998</v>
      </c>
      <c r="I2140" s="49">
        <v>0.202873</v>
      </c>
      <c r="J2140" s="49">
        <v>43.343699999999998</v>
      </c>
      <c r="K2140" s="49">
        <v>0.26466800000000001</v>
      </c>
      <c r="L2140" s="49">
        <v>99.815375999999986</v>
      </c>
      <c r="M2140" s="47"/>
      <c r="N2140" s="50">
        <v>0.99754008278614548</v>
      </c>
      <c r="O2140" s="50">
        <v>4.3573832661702213E-4</v>
      </c>
      <c r="P2140" s="50">
        <v>0.34448044158291824</v>
      </c>
      <c r="Q2140" s="50">
        <v>6.6982872022184909E-3</v>
      </c>
      <c r="R2140" s="50">
        <v>4.3547274840910729E-3</v>
      </c>
      <c r="S2140" s="50">
        <v>1.6375158751564576</v>
      </c>
      <c r="T2140" s="50">
        <v>7.1863782911411791E-3</v>
      </c>
      <c r="U2140" s="50">
        <v>2.9993371674065998</v>
      </c>
      <c r="V2140" s="51">
        <v>82.619521606900349</v>
      </c>
      <c r="X2140" s="49">
        <v>0.21381600000000001</v>
      </c>
      <c r="Y2140" s="49">
        <v>73.024100000000004</v>
      </c>
      <c r="Z2140" s="49">
        <v>0.453567</v>
      </c>
      <c r="AA2140" s="49">
        <v>6.8054399999999999</v>
      </c>
      <c r="AB2140" s="49">
        <v>6.9069500000000001</v>
      </c>
      <c r="AC2140" s="49">
        <v>0.18085999999999999</v>
      </c>
      <c r="AD2140" s="49">
        <v>4.5780399999999997</v>
      </c>
      <c r="AE2140" s="312"/>
      <c r="AF2140" s="312" t="s">
        <v>432</v>
      </c>
      <c r="AG2140" s="343">
        <v>30</v>
      </c>
      <c r="AH2140" s="343">
        <v>15</v>
      </c>
      <c r="AI2140" s="343"/>
      <c r="AJ2140" s="343"/>
      <c r="AK2140" s="343"/>
      <c r="AL2140" s="343"/>
      <c r="AM2140" s="343"/>
      <c r="AN2140" s="343"/>
      <c r="AO2140" s="343"/>
      <c r="AP2140" s="343"/>
      <c r="AQ2140" s="343"/>
      <c r="AR2140" s="343"/>
      <c r="AS2140" s="343"/>
      <c r="AT2140" s="343"/>
      <c r="AU2140" s="343"/>
      <c r="AV2140" s="343"/>
      <c r="AW2140" s="343"/>
      <c r="AX2140" s="343"/>
      <c r="AY2140" s="343"/>
      <c r="AZ2140" s="343"/>
      <c r="BA2140" s="343"/>
      <c r="BB2140" s="343"/>
      <c r="BC2140" s="343"/>
      <c r="BD2140" s="343"/>
      <c r="BE2140" s="475"/>
      <c r="BF2140" s="475"/>
      <c r="BG2140" s="475"/>
      <c r="BH2140" s="475"/>
      <c r="BI2140" s="475"/>
      <c r="BJ2140" s="475"/>
      <c r="BK2140" s="475"/>
      <c r="BL2140" s="475"/>
      <c r="BM2140" s="475"/>
      <c r="BN2140" s="475"/>
      <c r="BO2140" s="475"/>
      <c r="BP2140" s="306"/>
      <c r="BQ2140" s="496"/>
      <c r="BR2140" s="496"/>
      <c r="BS2140" s="496"/>
      <c r="BT2140" s="496"/>
      <c r="BU2140" s="496"/>
      <c r="BV2140" s="496"/>
    </row>
    <row r="2141" spans="1:74" s="52" customFormat="1" ht="12.75">
      <c r="A2141" s="45">
        <v>2670.080468178493</v>
      </c>
      <c r="B2141" s="46" t="s">
        <v>360</v>
      </c>
      <c r="C2141" s="47" t="s">
        <v>312</v>
      </c>
      <c r="D2141" s="48">
        <v>83.982461550347892</v>
      </c>
      <c r="E2141" s="49">
        <v>39.464500000000001</v>
      </c>
      <c r="F2141" s="49">
        <v>5.4484999999999999E-2</v>
      </c>
      <c r="G2141" s="49">
        <v>16.3004</v>
      </c>
      <c r="H2141" s="49">
        <v>0.31832700000000003</v>
      </c>
      <c r="I2141" s="49">
        <v>0.25132399999999999</v>
      </c>
      <c r="J2141" s="49">
        <v>43.4011</v>
      </c>
      <c r="K2141" s="49">
        <v>0.25491399999999997</v>
      </c>
      <c r="L2141" s="49">
        <v>100.08456699999999</v>
      </c>
      <c r="M2141" s="47"/>
      <c r="N2141" s="50">
        <v>0.99738066588167829</v>
      </c>
      <c r="O2141" s="50">
        <v>1.0886962090782448E-3</v>
      </c>
      <c r="P2141" s="50">
        <v>0.34451536537427252</v>
      </c>
      <c r="Q2141" s="50">
        <v>6.4710046086771051E-3</v>
      </c>
      <c r="R2141" s="50">
        <v>5.3798980130916824E-3</v>
      </c>
      <c r="S2141" s="50">
        <v>1.6351726812307275</v>
      </c>
      <c r="T2141" s="50">
        <v>6.9024882437707016E-3</v>
      </c>
      <c r="U2141" s="50">
        <v>2.9980878469409191</v>
      </c>
      <c r="V2141" s="51">
        <v>82.597492268285009</v>
      </c>
      <c r="X2141" s="49">
        <v>0.21355399999999999</v>
      </c>
      <c r="Y2141" s="49">
        <v>29.578499999999998</v>
      </c>
      <c r="Z2141" s="49">
        <v>0.45317499999999999</v>
      </c>
      <c r="AA2141" s="49">
        <v>7.06677</v>
      </c>
      <c r="AB2141" s="49">
        <v>5.4706599999999996</v>
      </c>
      <c r="AC2141" s="49">
        <v>0.18080599999999999</v>
      </c>
      <c r="AD2141" s="49">
        <v>4.8341200000000004</v>
      </c>
      <c r="AE2141" s="312"/>
      <c r="AF2141" s="312" t="s">
        <v>432</v>
      </c>
      <c r="AG2141" s="343">
        <v>30</v>
      </c>
      <c r="AH2141" s="343">
        <v>15</v>
      </c>
      <c r="AI2141" s="343"/>
      <c r="AJ2141" s="343"/>
      <c r="AK2141" s="343"/>
      <c r="AL2141" s="343"/>
      <c r="AM2141" s="343"/>
      <c r="AN2141" s="343"/>
      <c r="AO2141" s="343"/>
      <c r="AP2141" s="343"/>
      <c r="AQ2141" s="343"/>
      <c r="AR2141" s="343"/>
      <c r="AS2141" s="343"/>
      <c r="AT2141" s="343"/>
      <c r="AU2141" s="343"/>
      <c r="AV2141" s="343"/>
      <c r="AW2141" s="343"/>
      <c r="AX2141" s="343"/>
      <c r="AY2141" s="343"/>
      <c r="AZ2141" s="343"/>
      <c r="BA2141" s="343"/>
      <c r="BB2141" s="343"/>
      <c r="BC2141" s="343"/>
      <c r="BD2141" s="343"/>
      <c r="BE2141" s="475"/>
      <c r="BF2141" s="475"/>
      <c r="BG2141" s="475"/>
      <c r="BH2141" s="475"/>
      <c r="BI2141" s="475"/>
      <c r="BJ2141" s="475"/>
      <c r="BK2141" s="475"/>
      <c r="BL2141" s="475"/>
      <c r="BM2141" s="475"/>
      <c r="BN2141" s="475"/>
      <c r="BO2141" s="475"/>
      <c r="BP2141" s="306"/>
      <c r="BQ2141" s="496"/>
      <c r="BR2141" s="496"/>
      <c r="BS2141" s="496"/>
      <c r="BT2141" s="496"/>
      <c r="BU2141" s="496"/>
      <c r="BV2141" s="496"/>
    </row>
    <row r="2142" spans="1:74" s="52" customFormat="1" ht="12.75">
      <c r="A2142" s="45"/>
      <c r="B2142" s="46"/>
      <c r="C2142" s="47"/>
      <c r="D2142" s="48"/>
      <c r="E2142" s="49"/>
      <c r="F2142" s="49"/>
      <c r="G2142" s="49"/>
      <c r="H2142" s="49"/>
      <c r="I2142" s="49"/>
      <c r="J2142" s="49"/>
      <c r="K2142" s="49"/>
      <c r="L2142" s="49"/>
      <c r="M2142" s="47"/>
      <c r="N2142" s="50"/>
      <c r="O2142" s="50"/>
      <c r="P2142" s="50"/>
      <c r="Q2142" s="50"/>
      <c r="R2142" s="50"/>
      <c r="S2142" s="50"/>
      <c r="T2142" s="50"/>
      <c r="U2142" s="50"/>
      <c r="V2142" s="51"/>
      <c r="AE2142" s="312"/>
      <c r="AF2142" s="312"/>
      <c r="AG2142" s="312"/>
      <c r="AH2142" s="312"/>
      <c r="AI2142" s="312"/>
      <c r="AJ2142" s="312"/>
      <c r="AK2142" s="312"/>
      <c r="AL2142" s="312"/>
      <c r="AM2142" s="312"/>
      <c r="AN2142" s="312"/>
      <c r="AO2142" s="312"/>
      <c r="AP2142" s="312"/>
      <c r="AQ2142" s="312"/>
      <c r="AR2142" s="312"/>
      <c r="AS2142" s="312"/>
      <c r="AT2142" s="312"/>
      <c r="AU2142" s="312"/>
      <c r="AV2142" s="312"/>
      <c r="AW2142" s="312"/>
      <c r="AX2142" s="312"/>
      <c r="AY2142" s="312"/>
      <c r="AZ2142" s="312"/>
      <c r="BA2142" s="312"/>
      <c r="BB2142" s="312"/>
      <c r="BC2142" s="312"/>
      <c r="BD2142" s="312"/>
      <c r="BE2142" s="306"/>
      <c r="BF2142" s="306"/>
      <c r="BG2142" s="306"/>
      <c r="BH2142" s="306"/>
      <c r="BI2142" s="306"/>
      <c r="BJ2142" s="306"/>
      <c r="BK2142" s="306"/>
      <c r="BL2142" s="306"/>
      <c r="BM2142" s="306"/>
      <c r="BN2142" s="306"/>
      <c r="BO2142" s="306"/>
      <c r="BP2142" s="306"/>
      <c r="BQ2142" s="496"/>
      <c r="BR2142" s="496"/>
      <c r="BS2142" s="496"/>
      <c r="BT2142" s="496"/>
      <c r="BU2142" s="496"/>
      <c r="BV2142" s="496"/>
    </row>
    <row r="2143" spans="1:74" s="52" customFormat="1" ht="12.75">
      <c r="A2143" s="45">
        <v>2670.080468178493</v>
      </c>
      <c r="B2143" s="46" t="s">
        <v>360</v>
      </c>
      <c r="C2143" s="47" t="s">
        <v>331</v>
      </c>
      <c r="D2143" s="48">
        <v>0</v>
      </c>
      <c r="E2143" s="49">
        <v>39.739190000000001</v>
      </c>
      <c r="F2143" s="49">
        <v>3.6700000000000003E-2</v>
      </c>
      <c r="G2143" s="49">
        <v>18.068629999999999</v>
      </c>
      <c r="H2143" s="49">
        <v>0.18820000000000001</v>
      </c>
      <c r="I2143" s="49">
        <v>0.24210000000000001</v>
      </c>
      <c r="J2143" s="49">
        <v>42.448009999999996</v>
      </c>
      <c r="K2143" s="49">
        <v>0.28610000000000002</v>
      </c>
      <c r="L2143" s="49">
        <v>101.00893000000001</v>
      </c>
      <c r="M2143" s="47"/>
      <c r="N2143" s="50">
        <v>1.0021300388204082</v>
      </c>
      <c r="O2143" s="50">
        <v>7.3172273488417052E-4</v>
      </c>
      <c r="P2143" s="50">
        <v>0.38105379247674803</v>
      </c>
      <c r="Q2143" s="50">
        <v>3.8174080156586801E-3</v>
      </c>
      <c r="R2143" s="50">
        <v>5.1711316954336029E-3</v>
      </c>
      <c r="S2143" s="50">
        <v>1.5957724027267246</v>
      </c>
      <c r="T2143" s="50">
        <v>7.7300192399658262E-3</v>
      </c>
      <c r="U2143" s="50">
        <v>2.9964065157098232</v>
      </c>
      <c r="V2143" s="51">
        <v>80.723960791225423</v>
      </c>
      <c r="X2143" s="49">
        <v>0.25</v>
      </c>
      <c r="Y2143" s="49">
        <v>53.18</v>
      </c>
      <c r="Z2143" s="49">
        <v>0.55000000000000004</v>
      </c>
      <c r="AA2143" s="49">
        <v>9.94</v>
      </c>
      <c r="AB2143" s="49">
        <v>9.42</v>
      </c>
      <c r="AC2143" s="49">
        <v>0.26</v>
      </c>
      <c r="AD2143" s="49">
        <v>2.0699999999999998</v>
      </c>
      <c r="AE2143" s="312"/>
      <c r="AF2143" s="466" t="s">
        <v>1746</v>
      </c>
      <c r="AG2143" s="343">
        <v>30</v>
      </c>
      <c r="AH2143" s="343">
        <v>15</v>
      </c>
      <c r="AI2143" s="343"/>
      <c r="AJ2143" s="343"/>
      <c r="AK2143" s="343"/>
      <c r="AL2143" s="343"/>
      <c r="AM2143" s="343"/>
      <c r="AN2143" s="343"/>
      <c r="AO2143" s="343"/>
      <c r="AP2143" s="343"/>
      <c r="AQ2143" s="343"/>
      <c r="AR2143" s="343"/>
      <c r="AS2143" s="343"/>
      <c r="AT2143" s="343"/>
      <c r="AU2143" s="343"/>
      <c r="AV2143" s="343"/>
      <c r="AW2143" s="343"/>
      <c r="AX2143" s="343"/>
      <c r="AY2143" s="343"/>
      <c r="AZ2143" s="343"/>
      <c r="BA2143" s="343"/>
      <c r="BB2143" s="343"/>
      <c r="BC2143" s="343"/>
      <c r="BD2143" s="343"/>
      <c r="BE2143" s="475"/>
      <c r="BF2143" s="475"/>
      <c r="BG2143" s="475"/>
      <c r="BH2143" s="475"/>
      <c r="BI2143" s="475"/>
      <c r="BJ2143" s="475"/>
      <c r="BK2143" s="475"/>
      <c r="BL2143" s="475"/>
      <c r="BM2143" s="475"/>
      <c r="BN2143" s="475"/>
      <c r="BO2143" s="475"/>
      <c r="BP2143" s="306"/>
      <c r="BQ2143" s="496"/>
      <c r="BR2143" s="496"/>
      <c r="BS2143" s="496"/>
      <c r="BT2143" s="496"/>
      <c r="BU2143" s="496"/>
      <c r="BV2143" s="496"/>
    </row>
    <row r="2144" spans="1:74" s="52" customFormat="1" ht="12.75">
      <c r="A2144" s="45">
        <v>2670.080468178493</v>
      </c>
      <c r="B2144" s="46" t="s">
        <v>360</v>
      </c>
      <c r="C2144" s="47" t="s">
        <v>331</v>
      </c>
      <c r="D2144" s="48">
        <v>5.0032205275802317</v>
      </c>
      <c r="E2144" s="49">
        <v>39.81897</v>
      </c>
      <c r="F2144" s="49">
        <v>5.4900009999999999E-2</v>
      </c>
      <c r="G2144" s="49">
        <v>17.5413</v>
      </c>
      <c r="H2144" s="49">
        <v>0.20150000000000001</v>
      </c>
      <c r="I2144" s="49">
        <v>0.22900000000000001</v>
      </c>
      <c r="J2144" s="49">
        <v>42.998109999999997</v>
      </c>
      <c r="K2144" s="49">
        <v>0.26619999999999999</v>
      </c>
      <c r="L2144" s="49">
        <v>101.10998000999999</v>
      </c>
      <c r="M2144" s="47"/>
      <c r="N2144" s="50">
        <v>1.000608787244295</v>
      </c>
      <c r="O2144" s="50">
        <v>1.0907422331880199E-3</v>
      </c>
      <c r="P2144" s="50">
        <v>0.36863117514829213</v>
      </c>
      <c r="Q2144" s="50">
        <v>4.0728014012131938E-3</v>
      </c>
      <c r="R2144" s="50">
        <v>4.8741120867516032E-3</v>
      </c>
      <c r="S2144" s="50">
        <v>1.6107650675209149</v>
      </c>
      <c r="T2144" s="50">
        <v>7.1670426546742577E-3</v>
      </c>
      <c r="U2144" s="50">
        <v>2.9972097282893291</v>
      </c>
      <c r="V2144" s="51">
        <v>81.376585081762371</v>
      </c>
      <c r="X2144" s="49">
        <v>0.25</v>
      </c>
      <c r="Y2144" s="49">
        <v>35.369999999999997</v>
      </c>
      <c r="Z2144" s="49">
        <v>0.56000000000000005</v>
      </c>
      <c r="AA2144" s="49">
        <v>9.2100000000000009</v>
      </c>
      <c r="AB2144" s="49">
        <v>10.210000000000001</v>
      </c>
      <c r="AC2144" s="49">
        <v>0.26</v>
      </c>
      <c r="AD2144" s="49">
        <v>2.19</v>
      </c>
      <c r="AE2144" s="312"/>
      <c r="AF2144" s="466" t="s">
        <v>1746</v>
      </c>
      <c r="AG2144" s="343">
        <v>30</v>
      </c>
      <c r="AH2144" s="343">
        <v>15</v>
      </c>
      <c r="AI2144" s="343"/>
      <c r="AJ2144" s="343"/>
      <c r="AK2144" s="343"/>
      <c r="AL2144" s="343"/>
      <c r="AM2144" s="343"/>
      <c r="AN2144" s="343"/>
      <c r="AO2144" s="343"/>
      <c r="AP2144" s="343"/>
      <c r="AQ2144" s="343"/>
      <c r="AR2144" s="343"/>
      <c r="AS2144" s="343"/>
      <c r="AT2144" s="343"/>
      <c r="AU2144" s="343"/>
      <c r="AV2144" s="343"/>
      <c r="AW2144" s="343"/>
      <c r="AX2144" s="343"/>
      <c r="AY2144" s="343"/>
      <c r="AZ2144" s="343"/>
      <c r="BA2144" s="343"/>
      <c r="BB2144" s="343"/>
      <c r="BC2144" s="343"/>
      <c r="BD2144" s="343"/>
      <c r="BE2144" s="475"/>
      <c r="BF2144" s="475"/>
      <c r="BG2144" s="475"/>
      <c r="BH2144" s="475"/>
      <c r="BI2144" s="475"/>
      <c r="BJ2144" s="475"/>
      <c r="BK2144" s="475"/>
      <c r="BL2144" s="475"/>
      <c r="BM2144" s="475"/>
      <c r="BN2144" s="475"/>
      <c r="BO2144" s="475"/>
      <c r="BP2144" s="306"/>
      <c r="BQ2144" s="496"/>
      <c r="BR2144" s="496"/>
      <c r="BS2144" s="496"/>
      <c r="BT2144" s="496"/>
      <c r="BU2144" s="496"/>
      <c r="BV2144" s="496"/>
    </row>
    <row r="2145" spans="1:74" s="52" customFormat="1" ht="12.75">
      <c r="A2145" s="45">
        <v>2670.080468178493</v>
      </c>
      <c r="B2145" s="46" t="s">
        <v>360</v>
      </c>
      <c r="C2145" s="47" t="s">
        <v>331</v>
      </c>
      <c r="D2145" s="48">
        <v>10.003220527580233</v>
      </c>
      <c r="E2145" s="49">
        <v>39.868830000000003</v>
      </c>
      <c r="F2145" s="49">
        <v>7.0699999999999999E-2</v>
      </c>
      <c r="G2145" s="49">
        <v>17.023910000000001</v>
      </c>
      <c r="H2145" s="49">
        <v>0.19520000000000001</v>
      </c>
      <c r="I2145" s="49">
        <v>0.2296</v>
      </c>
      <c r="J2145" s="49">
        <v>43.508209999999998</v>
      </c>
      <c r="K2145" s="49">
        <v>0.25180000000000002</v>
      </c>
      <c r="L2145" s="49">
        <v>101.14825</v>
      </c>
      <c r="M2145" s="47"/>
      <c r="N2145" s="50">
        <v>0.99906897886218249</v>
      </c>
      <c r="O2145" s="50">
        <v>1.4007376827710879E-3</v>
      </c>
      <c r="P2145" s="50">
        <v>0.35676093382956342</v>
      </c>
      <c r="Q2145" s="50">
        <v>3.9344650253769833E-3</v>
      </c>
      <c r="R2145" s="50">
        <v>4.8732602657746921E-3</v>
      </c>
      <c r="S2145" s="50">
        <v>1.6253307239749915</v>
      </c>
      <c r="T2145" s="50">
        <v>6.7604461316150962E-3</v>
      </c>
      <c r="U2145" s="50">
        <v>2.998129545772275</v>
      </c>
      <c r="V2145" s="51">
        <v>82.00078526011626</v>
      </c>
      <c r="X2145" s="49">
        <v>0.25</v>
      </c>
      <c r="Y2145" s="49">
        <v>27.23</v>
      </c>
      <c r="Z2145" s="49">
        <v>0.56999999999999995</v>
      </c>
      <c r="AA2145" s="49">
        <v>9.6199999999999992</v>
      </c>
      <c r="AB2145" s="49">
        <v>10.029999999999999</v>
      </c>
      <c r="AC2145" s="49">
        <v>0.26</v>
      </c>
      <c r="AD2145" s="49">
        <v>2.2799999999999998</v>
      </c>
      <c r="AE2145" s="312"/>
      <c r="AF2145" s="466" t="s">
        <v>1746</v>
      </c>
      <c r="AG2145" s="343">
        <v>30</v>
      </c>
      <c r="AH2145" s="343">
        <v>15</v>
      </c>
      <c r="AI2145" s="343"/>
      <c r="AJ2145" s="343"/>
      <c r="AK2145" s="343"/>
      <c r="AL2145" s="343"/>
      <c r="AM2145" s="343"/>
      <c r="AN2145" s="343"/>
      <c r="AO2145" s="343"/>
      <c r="AP2145" s="343"/>
      <c r="AQ2145" s="343"/>
      <c r="AR2145" s="343"/>
      <c r="AS2145" s="343"/>
      <c r="AT2145" s="343"/>
      <c r="AU2145" s="343"/>
      <c r="AV2145" s="343"/>
      <c r="AW2145" s="343"/>
      <c r="AX2145" s="343"/>
      <c r="AY2145" s="343"/>
      <c r="AZ2145" s="343"/>
      <c r="BA2145" s="343"/>
      <c r="BB2145" s="343"/>
      <c r="BC2145" s="343"/>
      <c r="BD2145" s="343"/>
      <c r="BE2145" s="475"/>
      <c r="BF2145" s="475"/>
      <c r="BG2145" s="475"/>
      <c r="BH2145" s="475"/>
      <c r="BI2145" s="475"/>
      <c r="BJ2145" s="475"/>
      <c r="BK2145" s="475"/>
      <c r="BL2145" s="475"/>
      <c r="BM2145" s="475"/>
      <c r="BN2145" s="475"/>
      <c r="BO2145" s="475"/>
      <c r="BP2145" s="306"/>
      <c r="BQ2145" s="496"/>
      <c r="BR2145" s="496"/>
      <c r="BS2145" s="496"/>
      <c r="BT2145" s="496"/>
      <c r="BU2145" s="496"/>
      <c r="BV2145" s="496"/>
    </row>
    <row r="2146" spans="1:74" s="52" customFormat="1" ht="12.75">
      <c r="A2146" s="45">
        <v>2670.080468178493</v>
      </c>
      <c r="B2146" s="46" t="s">
        <v>360</v>
      </c>
      <c r="C2146" s="47" t="s">
        <v>331</v>
      </c>
      <c r="D2146" s="48">
        <v>15.003220527580233</v>
      </c>
      <c r="E2146" s="49">
        <v>39.988489999999999</v>
      </c>
      <c r="F2146" s="49">
        <v>8.4699999999999998E-2</v>
      </c>
      <c r="G2146" s="49">
        <v>15.65086</v>
      </c>
      <c r="H2146" s="49">
        <v>0.30859999999999999</v>
      </c>
      <c r="I2146" s="49">
        <v>0.2084</v>
      </c>
      <c r="J2146" s="49">
        <v>44.408369999999998</v>
      </c>
      <c r="K2146" s="49">
        <v>0.24590000000000001</v>
      </c>
      <c r="L2146" s="49">
        <v>100.89532</v>
      </c>
      <c r="M2146" s="47"/>
      <c r="N2146" s="50">
        <v>0.99873190389742905</v>
      </c>
      <c r="O2146" s="50">
        <v>1.6725254836158993E-3</v>
      </c>
      <c r="P2146" s="50">
        <v>0.32689488030545877</v>
      </c>
      <c r="Q2146" s="50">
        <v>6.1994581468435067E-3</v>
      </c>
      <c r="R2146" s="50">
        <v>4.4085662556747713E-3</v>
      </c>
      <c r="S2146" s="50">
        <v>1.6534356473988043</v>
      </c>
      <c r="T2146" s="50">
        <v>6.5800636475134774E-3</v>
      </c>
      <c r="U2146" s="50">
        <v>2.99792304513534</v>
      </c>
      <c r="V2146" s="51">
        <v>83.492913140897855</v>
      </c>
      <c r="X2146" s="49">
        <v>0.25</v>
      </c>
      <c r="Y2146" s="49">
        <v>24.09</v>
      </c>
      <c r="Z2146" s="49">
        <v>0.59</v>
      </c>
      <c r="AA2146" s="49">
        <v>6.19</v>
      </c>
      <c r="AB2146" s="49">
        <v>10.76</v>
      </c>
      <c r="AC2146" s="49">
        <v>0.25</v>
      </c>
      <c r="AD2146" s="49">
        <v>2.3199999999999998</v>
      </c>
      <c r="AE2146" s="312"/>
      <c r="AF2146" s="466" t="s">
        <v>1746</v>
      </c>
      <c r="AG2146" s="343">
        <v>30</v>
      </c>
      <c r="AH2146" s="343">
        <v>15</v>
      </c>
      <c r="AI2146" s="343"/>
      <c r="AJ2146" s="343"/>
      <c r="AK2146" s="343"/>
      <c r="AL2146" s="343"/>
      <c r="AM2146" s="343"/>
      <c r="AN2146" s="343"/>
      <c r="AO2146" s="343"/>
      <c r="AP2146" s="343"/>
      <c r="AQ2146" s="343"/>
      <c r="AR2146" s="343"/>
      <c r="AS2146" s="343"/>
      <c r="AT2146" s="343"/>
      <c r="AU2146" s="343"/>
      <c r="AV2146" s="343"/>
      <c r="AW2146" s="343"/>
      <c r="AX2146" s="343"/>
      <c r="AY2146" s="343"/>
      <c r="AZ2146" s="343"/>
      <c r="BA2146" s="343"/>
      <c r="BB2146" s="343"/>
      <c r="BC2146" s="343"/>
      <c r="BD2146" s="343"/>
      <c r="BE2146" s="475"/>
      <c r="BF2146" s="475"/>
      <c r="BG2146" s="475"/>
      <c r="BH2146" s="475"/>
      <c r="BI2146" s="475"/>
      <c r="BJ2146" s="475"/>
      <c r="BK2146" s="475"/>
      <c r="BL2146" s="475"/>
      <c r="BM2146" s="475"/>
      <c r="BN2146" s="475"/>
      <c r="BO2146" s="475"/>
      <c r="BP2146" s="306"/>
      <c r="BQ2146" s="496"/>
      <c r="BR2146" s="496"/>
      <c r="BS2146" s="496"/>
      <c r="BT2146" s="496"/>
      <c r="BU2146" s="496"/>
      <c r="BV2146" s="496"/>
    </row>
    <row r="2147" spans="1:74" s="52" customFormat="1" ht="12.75">
      <c r="A2147" s="45">
        <v>2670.080468178493</v>
      </c>
      <c r="B2147" s="46" t="s">
        <v>360</v>
      </c>
      <c r="C2147" s="47" t="s">
        <v>331</v>
      </c>
      <c r="D2147" s="48">
        <v>20.003220527580233</v>
      </c>
      <c r="E2147" s="49">
        <v>40.15802</v>
      </c>
      <c r="F2147" s="49">
        <v>7.2300000000000003E-2</v>
      </c>
      <c r="G2147" s="49">
        <v>14.655889999999999</v>
      </c>
      <c r="H2147" s="49">
        <v>0.31319999999999998</v>
      </c>
      <c r="I2147" s="49">
        <v>0.19839999999999999</v>
      </c>
      <c r="J2147" s="49">
        <v>45.458570000000002</v>
      </c>
      <c r="K2147" s="49">
        <v>0.25519999999999998</v>
      </c>
      <c r="L2147" s="49">
        <v>101.11158</v>
      </c>
      <c r="M2147" s="47"/>
      <c r="N2147" s="50">
        <v>0.9964434542094518</v>
      </c>
      <c r="O2147" s="50">
        <v>1.4183848349481622E-3</v>
      </c>
      <c r="P2147" s="50">
        <v>0.30412250401275187</v>
      </c>
      <c r="Q2147" s="50">
        <v>6.2509498209718231E-3</v>
      </c>
      <c r="R2147" s="50">
        <v>4.1697284604247827E-3</v>
      </c>
      <c r="S2147" s="50">
        <v>1.6815302416973836</v>
      </c>
      <c r="T2147" s="50">
        <v>6.7845130847198638E-3</v>
      </c>
      <c r="U2147" s="50">
        <v>3.0007197761206519</v>
      </c>
      <c r="V2147" s="51">
        <v>84.684003551487677</v>
      </c>
      <c r="X2147" s="49">
        <v>0.25</v>
      </c>
      <c r="Y2147" s="49">
        <v>26.84</v>
      </c>
      <c r="Z2147" s="49">
        <v>0.61</v>
      </c>
      <c r="AA2147" s="49">
        <v>6.26</v>
      </c>
      <c r="AB2147" s="49">
        <v>10.81</v>
      </c>
      <c r="AC2147" s="49">
        <v>0.25</v>
      </c>
      <c r="AD2147" s="49">
        <v>2.2599999999999998</v>
      </c>
      <c r="AE2147" s="312"/>
      <c r="AF2147" s="466" t="s">
        <v>1746</v>
      </c>
      <c r="AG2147" s="343">
        <v>30</v>
      </c>
      <c r="AH2147" s="343">
        <v>15</v>
      </c>
      <c r="AI2147" s="343"/>
      <c r="AJ2147" s="343"/>
      <c r="AK2147" s="343"/>
      <c r="AL2147" s="343"/>
      <c r="AM2147" s="343"/>
      <c r="AN2147" s="343"/>
      <c r="AO2147" s="343"/>
      <c r="AP2147" s="343"/>
      <c r="AQ2147" s="343"/>
      <c r="AR2147" s="343"/>
      <c r="AS2147" s="343"/>
      <c r="AT2147" s="343"/>
      <c r="AU2147" s="343"/>
      <c r="AV2147" s="343"/>
      <c r="AW2147" s="343"/>
      <c r="AX2147" s="343"/>
      <c r="AY2147" s="343"/>
      <c r="AZ2147" s="343"/>
      <c r="BA2147" s="343"/>
      <c r="BB2147" s="343"/>
      <c r="BC2147" s="343"/>
      <c r="BD2147" s="343"/>
      <c r="BE2147" s="475"/>
      <c r="BF2147" s="475"/>
      <c r="BG2147" s="475"/>
      <c r="BH2147" s="475"/>
      <c r="BI2147" s="475"/>
      <c r="BJ2147" s="475"/>
      <c r="BK2147" s="475"/>
      <c r="BL2147" s="475"/>
      <c r="BM2147" s="475"/>
      <c r="BN2147" s="475"/>
      <c r="BO2147" s="475"/>
      <c r="BP2147" s="306"/>
      <c r="BQ2147" s="496"/>
      <c r="BR2147" s="496"/>
      <c r="BS2147" s="496"/>
      <c r="BT2147" s="496"/>
      <c r="BU2147" s="496"/>
      <c r="BV2147" s="496"/>
    </row>
    <row r="2148" spans="1:74" s="52" customFormat="1" ht="12.75">
      <c r="A2148" s="45">
        <v>2670.080468178493</v>
      </c>
      <c r="B2148" s="46" t="s">
        <v>360</v>
      </c>
      <c r="C2148" s="47" t="s">
        <v>331</v>
      </c>
      <c r="D2148" s="48">
        <v>25.003220527580233</v>
      </c>
      <c r="E2148" s="49">
        <v>40.197920000000003</v>
      </c>
      <c r="F2148" s="49">
        <v>3.9E-2</v>
      </c>
      <c r="G2148" s="49">
        <v>14.476800000000001</v>
      </c>
      <c r="H2148" s="49">
        <v>0.31459999999999999</v>
      </c>
      <c r="I2148" s="49">
        <v>0.2001</v>
      </c>
      <c r="J2148" s="49">
        <v>45.68862</v>
      </c>
      <c r="K2148" s="49">
        <v>0.26379999999999998</v>
      </c>
      <c r="L2148" s="49">
        <v>101.18084000000002</v>
      </c>
      <c r="M2148" s="47"/>
      <c r="N2148" s="50">
        <v>0.9961619179092317</v>
      </c>
      <c r="O2148" s="50">
        <v>7.641284606927102E-4</v>
      </c>
      <c r="P2148" s="50">
        <v>0.30002325756502207</v>
      </c>
      <c r="Q2148" s="50">
        <v>6.2708868458254633E-3</v>
      </c>
      <c r="R2148" s="50">
        <v>4.2000956562120301E-3</v>
      </c>
      <c r="S2148" s="50">
        <v>1.6878853346405427</v>
      </c>
      <c r="T2148" s="50">
        <v>7.0042040918563662E-3</v>
      </c>
      <c r="U2148" s="50">
        <v>3.0023098251693829</v>
      </c>
      <c r="V2148" s="51">
        <v>84.907592897309769</v>
      </c>
      <c r="X2148" s="49">
        <v>0.25</v>
      </c>
      <c r="Y2148" s="49">
        <v>51.2</v>
      </c>
      <c r="Z2148" s="49">
        <v>0.62</v>
      </c>
      <c r="AA2148" s="49">
        <v>6.2</v>
      </c>
      <c r="AB2148" s="49">
        <v>10.89</v>
      </c>
      <c r="AC2148" s="49">
        <v>0.25</v>
      </c>
      <c r="AD2148" s="49">
        <v>2.1800000000000002</v>
      </c>
      <c r="AE2148" s="312"/>
      <c r="AF2148" s="466" t="s">
        <v>1746</v>
      </c>
      <c r="AG2148" s="343">
        <v>30</v>
      </c>
      <c r="AH2148" s="343">
        <v>15</v>
      </c>
      <c r="AI2148" s="343"/>
      <c r="AJ2148" s="343"/>
      <c r="AK2148" s="343"/>
      <c r="AL2148" s="343"/>
      <c r="AM2148" s="343"/>
      <c r="AN2148" s="343"/>
      <c r="AO2148" s="343"/>
      <c r="AP2148" s="343"/>
      <c r="AQ2148" s="343"/>
      <c r="AR2148" s="343"/>
      <c r="AS2148" s="343"/>
      <c r="AT2148" s="343"/>
      <c r="AU2148" s="343"/>
      <c r="AV2148" s="343"/>
      <c r="AW2148" s="343"/>
      <c r="AX2148" s="343"/>
      <c r="AY2148" s="343"/>
      <c r="AZ2148" s="343"/>
      <c r="BA2148" s="343"/>
      <c r="BB2148" s="343"/>
      <c r="BC2148" s="343"/>
      <c r="BD2148" s="343"/>
      <c r="BE2148" s="475"/>
      <c r="BF2148" s="475"/>
      <c r="BG2148" s="475"/>
      <c r="BH2148" s="475"/>
      <c r="BI2148" s="475"/>
      <c r="BJ2148" s="475"/>
      <c r="BK2148" s="475"/>
      <c r="BL2148" s="475"/>
      <c r="BM2148" s="475"/>
      <c r="BN2148" s="475"/>
      <c r="BO2148" s="475"/>
      <c r="BP2148" s="306"/>
      <c r="BQ2148" s="496"/>
      <c r="BR2148" s="496"/>
      <c r="BS2148" s="496"/>
      <c r="BT2148" s="496"/>
      <c r="BU2148" s="496"/>
      <c r="BV2148" s="496"/>
    </row>
    <row r="2149" spans="1:74" s="52" customFormat="1" ht="12.75">
      <c r="A2149" s="45">
        <v>2670.080468178493</v>
      </c>
      <c r="B2149" s="46" t="s">
        <v>360</v>
      </c>
      <c r="C2149" s="47" t="s">
        <v>331</v>
      </c>
      <c r="D2149" s="48">
        <v>30.003220527580233</v>
      </c>
      <c r="E2149" s="49">
        <v>40.197920000000003</v>
      </c>
      <c r="F2149" s="49">
        <v>3.5799999999999998E-2</v>
      </c>
      <c r="G2149" s="49">
        <v>14.3574</v>
      </c>
      <c r="H2149" s="49">
        <v>0.32790000000000002</v>
      </c>
      <c r="I2149" s="49">
        <v>0.19639999999999999</v>
      </c>
      <c r="J2149" s="49">
        <v>45.498579999999997</v>
      </c>
      <c r="K2149" s="49">
        <v>0.26919999999999999</v>
      </c>
      <c r="L2149" s="49">
        <v>100.8832</v>
      </c>
      <c r="M2149" s="47"/>
      <c r="N2149" s="50">
        <v>0.99849651753991164</v>
      </c>
      <c r="O2149" s="50">
        <v>7.0307461009465767E-4</v>
      </c>
      <c r="P2149" s="50">
        <v>0.29824609568431615</v>
      </c>
      <c r="Q2149" s="50">
        <v>6.5513119885791359E-3</v>
      </c>
      <c r="R2149" s="50">
        <v>4.1320940288462095E-3</v>
      </c>
      <c r="S2149" s="50">
        <v>1.6848039078361414</v>
      </c>
      <c r="T2149" s="50">
        <v>7.1643315520095365E-3</v>
      </c>
      <c r="U2149" s="50">
        <v>3.000097333239899</v>
      </c>
      <c r="V2149" s="51">
        <v>84.96023321878684</v>
      </c>
      <c r="X2149" s="49">
        <v>0.25</v>
      </c>
      <c r="Y2149" s="49">
        <v>54.5</v>
      </c>
      <c r="Z2149" s="49">
        <v>0.62</v>
      </c>
      <c r="AA2149" s="49">
        <v>5.95</v>
      </c>
      <c r="AB2149" s="49">
        <v>11.28</v>
      </c>
      <c r="AC2149" s="49">
        <v>0.25</v>
      </c>
      <c r="AD2149" s="49">
        <v>2.14</v>
      </c>
      <c r="AE2149" s="312"/>
      <c r="AF2149" s="466" t="s">
        <v>1746</v>
      </c>
      <c r="AG2149" s="343">
        <v>30</v>
      </c>
      <c r="AH2149" s="343">
        <v>15</v>
      </c>
      <c r="AI2149" s="343"/>
      <c r="AJ2149" s="343"/>
      <c r="AK2149" s="343"/>
      <c r="AL2149" s="343"/>
      <c r="AM2149" s="343"/>
      <c r="AN2149" s="343"/>
      <c r="AO2149" s="343"/>
      <c r="AP2149" s="343"/>
      <c r="AQ2149" s="343"/>
      <c r="AR2149" s="343"/>
      <c r="AS2149" s="343"/>
      <c r="AT2149" s="343"/>
      <c r="AU2149" s="343"/>
      <c r="AV2149" s="343"/>
      <c r="AW2149" s="343"/>
      <c r="AX2149" s="343"/>
      <c r="AY2149" s="343"/>
      <c r="AZ2149" s="343"/>
      <c r="BA2149" s="343"/>
      <c r="BB2149" s="343"/>
      <c r="BC2149" s="343"/>
      <c r="BD2149" s="343"/>
      <c r="BE2149" s="475"/>
      <c r="BF2149" s="475"/>
      <c r="BG2149" s="475"/>
      <c r="BH2149" s="475"/>
      <c r="BI2149" s="475"/>
      <c r="BJ2149" s="475"/>
      <c r="BK2149" s="475"/>
      <c r="BL2149" s="475"/>
      <c r="BM2149" s="475"/>
      <c r="BN2149" s="475"/>
      <c r="BO2149" s="475"/>
      <c r="BP2149" s="306"/>
      <c r="BQ2149" s="496"/>
      <c r="BR2149" s="496"/>
      <c r="BS2149" s="496"/>
      <c r="BT2149" s="496"/>
      <c r="BU2149" s="496"/>
      <c r="BV2149" s="496"/>
    </row>
    <row r="2150" spans="1:74" s="52" customFormat="1" ht="12.75">
      <c r="A2150" s="45">
        <v>2670.080468178493</v>
      </c>
      <c r="B2150" s="46" t="s">
        <v>360</v>
      </c>
      <c r="C2150" s="47" t="s">
        <v>331</v>
      </c>
      <c r="D2150" s="48">
        <v>35.003220527580233</v>
      </c>
      <c r="E2150" s="49">
        <v>40.27769</v>
      </c>
      <c r="F2150" s="49">
        <v>4.5499999999999999E-2</v>
      </c>
      <c r="G2150" s="49">
        <v>14.436999999999999</v>
      </c>
      <c r="H2150" s="49">
        <v>0.3417</v>
      </c>
      <c r="I2150" s="49">
        <v>0.2107</v>
      </c>
      <c r="J2150" s="49">
        <v>45.46857</v>
      </c>
      <c r="K2150" s="49">
        <v>0.2525</v>
      </c>
      <c r="L2150" s="49">
        <v>101.03366</v>
      </c>
      <c r="M2150" s="47"/>
      <c r="N2150" s="50">
        <v>0.99917683983494421</v>
      </c>
      <c r="O2150" s="50">
        <v>8.9241038509500976E-4</v>
      </c>
      <c r="P2150" s="50">
        <v>0.29950960497782653</v>
      </c>
      <c r="Q2150" s="50">
        <v>6.8181519392374454E-3</v>
      </c>
      <c r="R2150" s="50">
        <v>4.4271891627431573E-3</v>
      </c>
      <c r="S2150" s="50">
        <v>1.6815029948258391</v>
      </c>
      <c r="T2150" s="50">
        <v>6.7111482691806163E-3</v>
      </c>
      <c r="U2150" s="50">
        <v>2.9990383393948661</v>
      </c>
      <c r="V2150" s="51">
        <v>84.880984350755256</v>
      </c>
      <c r="X2150" s="49">
        <v>0.25</v>
      </c>
      <c r="Y2150" s="49">
        <v>43.89</v>
      </c>
      <c r="Z2150" s="49">
        <v>0.62</v>
      </c>
      <c r="AA2150" s="49">
        <v>5.69</v>
      </c>
      <c r="AB2150" s="49">
        <v>10.36</v>
      </c>
      <c r="AC2150" s="49">
        <v>0.25</v>
      </c>
      <c r="AD2150" s="49">
        <v>2.27</v>
      </c>
      <c r="AE2150" s="312"/>
      <c r="AF2150" s="466" t="s">
        <v>1746</v>
      </c>
      <c r="AG2150" s="343">
        <v>30</v>
      </c>
      <c r="AH2150" s="343">
        <v>15</v>
      </c>
      <c r="AI2150" s="343"/>
      <c r="AJ2150" s="343"/>
      <c r="AK2150" s="343"/>
      <c r="AL2150" s="343"/>
      <c r="AM2150" s="343"/>
      <c r="AN2150" s="343"/>
      <c r="AO2150" s="343"/>
      <c r="AP2150" s="343"/>
      <c r="AQ2150" s="343"/>
      <c r="AR2150" s="343"/>
      <c r="AS2150" s="343"/>
      <c r="AT2150" s="343"/>
      <c r="AU2150" s="343"/>
      <c r="AV2150" s="343"/>
      <c r="AW2150" s="343"/>
      <c r="AX2150" s="343"/>
      <c r="AY2150" s="343"/>
      <c r="AZ2150" s="343"/>
      <c r="BA2150" s="343"/>
      <c r="BB2150" s="343"/>
      <c r="BC2150" s="343"/>
      <c r="BD2150" s="343"/>
      <c r="BE2150" s="475"/>
      <c r="BF2150" s="475"/>
      <c r="BG2150" s="475"/>
      <c r="BH2150" s="475"/>
      <c r="BI2150" s="475"/>
      <c r="BJ2150" s="475"/>
      <c r="BK2150" s="475"/>
      <c r="BL2150" s="475"/>
      <c r="BM2150" s="475"/>
      <c r="BN2150" s="475"/>
      <c r="BO2150" s="475"/>
      <c r="BP2150" s="306"/>
      <c r="BQ2150" s="496"/>
      <c r="BR2150" s="496"/>
      <c r="BS2150" s="496"/>
      <c r="BT2150" s="496"/>
      <c r="BU2150" s="496"/>
      <c r="BV2150" s="496"/>
    </row>
    <row r="2151" spans="1:74" s="52" customFormat="1" ht="12.75">
      <c r="A2151" s="45">
        <v>2670.080468178493</v>
      </c>
      <c r="B2151" s="46" t="s">
        <v>360</v>
      </c>
      <c r="C2151" s="47" t="s">
        <v>331</v>
      </c>
      <c r="D2151" s="48">
        <v>40.003220527580233</v>
      </c>
      <c r="E2151" s="49">
        <v>40.167990000000003</v>
      </c>
      <c r="F2151" s="49">
        <v>3.5400000000000001E-2</v>
      </c>
      <c r="G2151" s="49">
        <v>14.297700000000001</v>
      </c>
      <c r="H2151" s="49">
        <v>0.34949999999999998</v>
      </c>
      <c r="I2151" s="49">
        <v>0.20760000000000001</v>
      </c>
      <c r="J2151" s="49">
        <v>45.558590000000002</v>
      </c>
      <c r="K2151" s="49">
        <v>0.26569999999999999</v>
      </c>
      <c r="L2151" s="49">
        <v>100.88248</v>
      </c>
      <c r="M2151" s="47"/>
      <c r="N2151" s="50">
        <v>0.99774169601362617</v>
      </c>
      <c r="O2151" s="50">
        <v>6.9521110187775129E-4</v>
      </c>
      <c r="P2151" s="50">
        <v>0.29700256223526872</v>
      </c>
      <c r="Q2151" s="50">
        <v>6.9827918146417875E-3</v>
      </c>
      <c r="R2151" s="50">
        <v>4.3676829970055783E-3</v>
      </c>
      <c r="S2151" s="50">
        <v>1.6870068336401616</v>
      </c>
      <c r="T2151" s="50">
        <v>7.0711039800368291E-3</v>
      </c>
      <c r="U2151" s="50">
        <v>3.0008678817826189</v>
      </c>
      <c r="V2151" s="51">
        <v>85.030183684981068</v>
      </c>
      <c r="X2151" s="49">
        <v>0.25</v>
      </c>
      <c r="Y2151" s="49">
        <v>54.83</v>
      </c>
      <c r="Z2151" s="49">
        <v>0.62</v>
      </c>
      <c r="AA2151" s="49">
        <v>5.63</v>
      </c>
      <c r="AB2151" s="49">
        <v>10.79</v>
      </c>
      <c r="AC2151" s="49">
        <v>0.25</v>
      </c>
      <c r="AD2151" s="49">
        <v>2.1800000000000002</v>
      </c>
      <c r="AE2151" s="312"/>
      <c r="AF2151" s="466" t="s">
        <v>1746</v>
      </c>
      <c r="AG2151" s="343">
        <v>30</v>
      </c>
      <c r="AH2151" s="343">
        <v>15</v>
      </c>
      <c r="AI2151" s="343"/>
      <c r="AJ2151" s="343"/>
      <c r="AK2151" s="343"/>
      <c r="AL2151" s="343"/>
      <c r="AM2151" s="343"/>
      <c r="AN2151" s="343"/>
      <c r="AO2151" s="343"/>
      <c r="AP2151" s="343"/>
      <c r="AQ2151" s="343"/>
      <c r="AR2151" s="343"/>
      <c r="AS2151" s="343"/>
      <c r="AT2151" s="343"/>
      <c r="AU2151" s="343"/>
      <c r="AV2151" s="343"/>
      <c r="AW2151" s="343"/>
      <c r="AX2151" s="343"/>
      <c r="AY2151" s="343"/>
      <c r="AZ2151" s="343"/>
      <c r="BA2151" s="343"/>
      <c r="BB2151" s="343"/>
      <c r="BC2151" s="343"/>
      <c r="BD2151" s="343"/>
      <c r="BE2151" s="475"/>
      <c r="BF2151" s="475"/>
      <c r="BG2151" s="475"/>
      <c r="BH2151" s="475"/>
      <c r="BI2151" s="475"/>
      <c r="BJ2151" s="475"/>
      <c r="BK2151" s="475"/>
      <c r="BL2151" s="475"/>
      <c r="BM2151" s="475"/>
      <c r="BN2151" s="475"/>
      <c r="BO2151" s="475"/>
      <c r="BP2151" s="306"/>
      <c r="BQ2151" s="496"/>
      <c r="BR2151" s="496"/>
      <c r="BS2151" s="496"/>
      <c r="BT2151" s="496"/>
      <c r="BU2151" s="496"/>
      <c r="BV2151" s="496"/>
    </row>
    <row r="2152" spans="1:74" s="52" customFormat="1" ht="12.75">
      <c r="A2152" s="45">
        <v>2670.080468178493</v>
      </c>
      <c r="B2152" s="46" t="s">
        <v>360</v>
      </c>
      <c r="C2152" s="47" t="s">
        <v>331</v>
      </c>
      <c r="D2152" s="48">
        <v>45.003220527580233</v>
      </c>
      <c r="E2152" s="49">
        <v>40.327550000000002</v>
      </c>
      <c r="F2152" s="49">
        <v>3.8100000000000002E-2</v>
      </c>
      <c r="G2152" s="49">
        <v>14.57629</v>
      </c>
      <c r="H2152" s="49">
        <v>0.32569999999999999</v>
      </c>
      <c r="I2152" s="49">
        <v>0.17599999999999999</v>
      </c>
      <c r="J2152" s="49">
        <v>45.758629999999997</v>
      </c>
      <c r="K2152" s="49">
        <v>0.25750000000000001</v>
      </c>
      <c r="L2152" s="49">
        <v>101.45976999999999</v>
      </c>
      <c r="M2152" s="47"/>
      <c r="N2152" s="50">
        <v>0.99674086443885124</v>
      </c>
      <c r="O2152" s="50">
        <v>7.4452762464245574E-4</v>
      </c>
      <c r="P2152" s="50">
        <v>0.30128909970644285</v>
      </c>
      <c r="Q2152" s="50">
        <v>6.4750343468758E-3</v>
      </c>
      <c r="R2152" s="50">
        <v>3.6845023051502407E-3</v>
      </c>
      <c r="S2152" s="50">
        <v>1.6860171364265542</v>
      </c>
      <c r="T2152" s="50">
        <v>6.8189154633472408E-3</v>
      </c>
      <c r="U2152" s="50">
        <v>3.0017700803118639</v>
      </c>
      <c r="V2152" s="51">
        <v>84.839321981261094</v>
      </c>
      <c r="X2152" s="49">
        <v>0.25</v>
      </c>
      <c r="Y2152" s="49">
        <v>53.26</v>
      </c>
      <c r="Z2152" s="49">
        <v>0.61</v>
      </c>
      <c r="AA2152" s="49">
        <v>6.03</v>
      </c>
      <c r="AB2152" s="49">
        <v>12.43</v>
      </c>
      <c r="AC2152" s="49">
        <v>0.25</v>
      </c>
      <c r="AD2152" s="49">
        <v>2.23</v>
      </c>
      <c r="AE2152" s="312"/>
      <c r="AF2152" s="466" t="s">
        <v>1746</v>
      </c>
      <c r="AG2152" s="343">
        <v>30</v>
      </c>
      <c r="AH2152" s="343">
        <v>15</v>
      </c>
      <c r="AI2152" s="343"/>
      <c r="AJ2152" s="343"/>
      <c r="AK2152" s="343"/>
      <c r="AL2152" s="343"/>
      <c r="AM2152" s="343"/>
      <c r="AN2152" s="343"/>
      <c r="AO2152" s="343"/>
      <c r="AP2152" s="343"/>
      <c r="AQ2152" s="343"/>
      <c r="AR2152" s="343"/>
      <c r="AS2152" s="343"/>
      <c r="AT2152" s="343"/>
      <c r="AU2152" s="343"/>
      <c r="AV2152" s="343"/>
      <c r="AW2152" s="343"/>
      <c r="AX2152" s="343"/>
      <c r="AY2152" s="343"/>
      <c r="AZ2152" s="343"/>
      <c r="BA2152" s="343"/>
      <c r="BB2152" s="343"/>
      <c r="BC2152" s="343"/>
      <c r="BD2152" s="343"/>
      <c r="BE2152" s="475"/>
      <c r="BF2152" s="475"/>
      <c r="BG2152" s="475"/>
      <c r="BH2152" s="475"/>
      <c r="BI2152" s="475"/>
      <c r="BJ2152" s="475"/>
      <c r="BK2152" s="475"/>
      <c r="BL2152" s="475"/>
      <c r="BM2152" s="475"/>
      <c r="BN2152" s="475"/>
      <c r="BO2152" s="475"/>
      <c r="BP2152" s="306"/>
      <c r="BQ2152" s="496"/>
      <c r="BR2152" s="496"/>
      <c r="BS2152" s="496"/>
      <c r="BT2152" s="496"/>
      <c r="BU2152" s="496"/>
      <c r="BV2152" s="496"/>
    </row>
    <row r="2153" spans="1:74" s="52" customFormat="1" ht="12.75">
      <c r="A2153" s="45">
        <v>2670.080468178493</v>
      </c>
      <c r="B2153" s="46" t="s">
        <v>360</v>
      </c>
      <c r="C2153" s="47" t="s">
        <v>331</v>
      </c>
      <c r="D2153" s="48">
        <v>50.003220527580233</v>
      </c>
      <c r="E2153" s="49">
        <v>40.287660000000002</v>
      </c>
      <c r="F2153" s="49">
        <v>4.8000000000000001E-2</v>
      </c>
      <c r="G2153" s="49">
        <v>14.38725</v>
      </c>
      <c r="H2153" s="49">
        <v>0.32369999999999999</v>
      </c>
      <c r="I2153" s="49">
        <v>0.19270000000000001</v>
      </c>
      <c r="J2153" s="49">
        <v>45.558590000000002</v>
      </c>
      <c r="K2153" s="49">
        <v>0.25769999999999998</v>
      </c>
      <c r="L2153" s="49">
        <v>101.05560000000001</v>
      </c>
      <c r="M2153" s="47"/>
      <c r="N2153" s="50">
        <v>0.9988399549694349</v>
      </c>
      <c r="O2153" s="50">
        <v>9.4089360236691648E-4</v>
      </c>
      <c r="P2153" s="50">
        <v>0.29830301804132509</v>
      </c>
      <c r="Q2153" s="50">
        <v>6.4552111839194437E-3</v>
      </c>
      <c r="R2153" s="50">
        <v>4.0466096884417928E-3</v>
      </c>
      <c r="S2153" s="50">
        <v>1.6838472160723701</v>
      </c>
      <c r="T2153" s="50">
        <v>6.8453542679731815E-3</v>
      </c>
      <c r="U2153" s="50">
        <v>2.9992782578258312</v>
      </c>
      <c r="V2153" s="51">
        <v>84.9505343789085</v>
      </c>
      <c r="X2153" s="49">
        <v>0.25</v>
      </c>
      <c r="Y2153" s="49">
        <v>42.19</v>
      </c>
      <c r="Z2153" s="49">
        <v>0.62</v>
      </c>
      <c r="AA2153" s="49">
        <v>6.07</v>
      </c>
      <c r="AB2153" s="49">
        <v>11.53</v>
      </c>
      <c r="AC2153" s="49">
        <v>0.25</v>
      </c>
      <c r="AD2153" s="49">
        <v>2.25</v>
      </c>
      <c r="AE2153" s="312"/>
      <c r="AF2153" s="466" t="s">
        <v>1746</v>
      </c>
      <c r="AG2153" s="343">
        <v>30</v>
      </c>
      <c r="AH2153" s="343">
        <v>15</v>
      </c>
      <c r="AI2153" s="343"/>
      <c r="AJ2153" s="343"/>
      <c r="AK2153" s="343"/>
      <c r="AL2153" s="343"/>
      <c r="AM2153" s="343"/>
      <c r="AN2153" s="343"/>
      <c r="AO2153" s="343"/>
      <c r="AP2153" s="343"/>
      <c r="AQ2153" s="343"/>
      <c r="AR2153" s="343"/>
      <c r="AS2153" s="343"/>
      <c r="AT2153" s="343"/>
      <c r="AU2153" s="343"/>
      <c r="AV2153" s="343"/>
      <c r="AW2153" s="343"/>
      <c r="AX2153" s="343"/>
      <c r="AY2153" s="343"/>
      <c r="AZ2153" s="343"/>
      <c r="BA2153" s="343"/>
      <c r="BB2153" s="343"/>
      <c r="BC2153" s="343"/>
      <c r="BD2153" s="343"/>
      <c r="BE2153" s="475"/>
      <c r="BF2153" s="475"/>
      <c r="BG2153" s="475"/>
      <c r="BH2153" s="475"/>
      <c r="BI2153" s="475"/>
      <c r="BJ2153" s="475"/>
      <c r="BK2153" s="475"/>
      <c r="BL2153" s="475"/>
      <c r="BM2153" s="475"/>
      <c r="BN2153" s="475"/>
      <c r="BO2153" s="475"/>
      <c r="BP2153" s="306"/>
      <c r="BQ2153" s="496"/>
      <c r="BR2153" s="496"/>
      <c r="BS2153" s="496"/>
      <c r="BT2153" s="496"/>
      <c r="BU2153" s="496"/>
      <c r="BV2153" s="496"/>
    </row>
    <row r="2154" spans="1:74" s="52" customFormat="1" ht="12.75">
      <c r="A2154" s="45">
        <v>2670.080468178493</v>
      </c>
      <c r="B2154" s="46" t="s">
        <v>360</v>
      </c>
      <c r="C2154" s="47" t="s">
        <v>331</v>
      </c>
      <c r="D2154" s="48">
        <v>55.003220527580233</v>
      </c>
      <c r="E2154" s="49">
        <v>40.187939999999998</v>
      </c>
      <c r="F2154" s="49">
        <v>3.85E-2</v>
      </c>
      <c r="G2154" s="49">
        <v>14.427049999999999</v>
      </c>
      <c r="H2154" s="49">
        <v>0.34810000000000002</v>
      </c>
      <c r="I2154" s="49">
        <v>0.20610000000000001</v>
      </c>
      <c r="J2154" s="49">
        <v>45.678609999999999</v>
      </c>
      <c r="K2154" s="49">
        <v>0.26279999999999998</v>
      </c>
      <c r="L2154" s="49">
        <v>101.1491</v>
      </c>
      <c r="M2154" s="47"/>
      <c r="N2154" s="50">
        <v>0.99620293224287426</v>
      </c>
      <c r="O2154" s="50">
        <v>7.5455033297203492E-4</v>
      </c>
      <c r="P2154" s="50">
        <v>0.29907878072635419</v>
      </c>
      <c r="Q2154" s="50">
        <v>6.9406474691750758E-3</v>
      </c>
      <c r="R2154" s="50">
        <v>4.3272880115389099E-3</v>
      </c>
      <c r="S2154" s="50">
        <v>1.6880040952663806</v>
      </c>
      <c r="T2154" s="50">
        <v>6.9796730418865208E-3</v>
      </c>
      <c r="U2154" s="50">
        <v>3.0022879670911813</v>
      </c>
      <c r="V2154" s="51">
        <v>84.948852192340681</v>
      </c>
      <c r="X2154" s="49">
        <v>0.25</v>
      </c>
      <c r="Y2154" s="49">
        <v>52.75</v>
      </c>
      <c r="Z2154" s="49">
        <v>0.62</v>
      </c>
      <c r="AA2154" s="49">
        <v>5.68</v>
      </c>
      <c r="AB2154" s="49">
        <v>10.69</v>
      </c>
      <c r="AC2154" s="49">
        <v>0.25</v>
      </c>
      <c r="AD2154" s="49">
        <v>2.1800000000000002</v>
      </c>
      <c r="AE2154" s="312"/>
      <c r="AF2154" s="466" t="s">
        <v>1746</v>
      </c>
      <c r="AG2154" s="343">
        <v>30</v>
      </c>
      <c r="AH2154" s="343">
        <v>15</v>
      </c>
      <c r="AI2154" s="343"/>
      <c r="AJ2154" s="343"/>
      <c r="AK2154" s="343"/>
      <c r="AL2154" s="343"/>
      <c r="AM2154" s="343"/>
      <c r="AN2154" s="343"/>
      <c r="AO2154" s="343"/>
      <c r="AP2154" s="343"/>
      <c r="AQ2154" s="343"/>
      <c r="AR2154" s="343"/>
      <c r="AS2154" s="343"/>
      <c r="AT2154" s="343"/>
      <c r="AU2154" s="343"/>
      <c r="AV2154" s="343"/>
      <c r="AW2154" s="343"/>
      <c r="AX2154" s="343"/>
      <c r="AY2154" s="343"/>
      <c r="AZ2154" s="343"/>
      <c r="BA2154" s="343"/>
      <c r="BB2154" s="343"/>
      <c r="BC2154" s="343"/>
      <c r="BD2154" s="343"/>
      <c r="BE2154" s="475"/>
      <c r="BF2154" s="475"/>
      <c r="BG2154" s="475"/>
      <c r="BH2154" s="475"/>
      <c r="BI2154" s="475"/>
      <c r="BJ2154" s="475"/>
      <c r="BK2154" s="475"/>
      <c r="BL2154" s="475"/>
      <c r="BM2154" s="475"/>
      <c r="BN2154" s="475"/>
      <c r="BO2154" s="475"/>
      <c r="BP2154" s="306"/>
      <c r="BQ2154" s="496"/>
      <c r="BR2154" s="496"/>
      <c r="BS2154" s="496"/>
      <c r="BT2154" s="496"/>
      <c r="BU2154" s="496"/>
      <c r="BV2154" s="496"/>
    </row>
    <row r="2155" spans="1:74" s="52" customFormat="1" ht="12.75">
      <c r="A2155" s="45">
        <v>2670.080468178493</v>
      </c>
      <c r="B2155" s="46" t="s">
        <v>360</v>
      </c>
      <c r="C2155" s="47" t="s">
        <v>331</v>
      </c>
      <c r="D2155" s="48">
        <v>60.003220527580233</v>
      </c>
      <c r="E2155" s="49">
        <v>40.267719999999997</v>
      </c>
      <c r="F2155" s="49">
        <v>2.2499999999999999E-2</v>
      </c>
      <c r="G2155" s="49">
        <v>14.427049999999999</v>
      </c>
      <c r="H2155" s="49">
        <v>0.34649999999999997</v>
      </c>
      <c r="I2155" s="49">
        <v>0.22620000000000001</v>
      </c>
      <c r="J2155" s="49">
        <v>45.668610000000001</v>
      </c>
      <c r="K2155" s="49">
        <v>0.2545</v>
      </c>
      <c r="L2155" s="49">
        <v>101.21307999999999</v>
      </c>
      <c r="M2155" s="47"/>
      <c r="N2155" s="50">
        <v>0.99747867310924476</v>
      </c>
      <c r="O2155" s="50">
        <v>4.4066089478167952E-4</v>
      </c>
      <c r="P2155" s="50">
        <v>0.29886847650074982</v>
      </c>
      <c r="Q2155" s="50">
        <v>6.9038875677898005E-3</v>
      </c>
      <c r="R2155" s="50">
        <v>4.7459692346261172E-3</v>
      </c>
      <c r="S2155" s="50">
        <v>1.6864478563498737</v>
      </c>
      <c r="T2155" s="50">
        <v>6.7544814441257749E-3</v>
      </c>
      <c r="U2155" s="50">
        <v>3.001640005101192</v>
      </c>
      <c r="V2155" s="51">
        <v>84.946052598498568</v>
      </c>
      <c r="X2155" s="49">
        <v>0.25</v>
      </c>
      <c r="Y2155" s="49">
        <v>87.9</v>
      </c>
      <c r="Z2155" s="49">
        <v>0.62</v>
      </c>
      <c r="AA2155" s="49">
        <v>5.71</v>
      </c>
      <c r="AB2155" s="49">
        <v>9.64</v>
      </c>
      <c r="AC2155" s="49">
        <v>0.25</v>
      </c>
      <c r="AD2155" s="49">
        <v>2.23</v>
      </c>
      <c r="AE2155" s="312"/>
      <c r="AF2155" s="466" t="s">
        <v>1746</v>
      </c>
      <c r="AG2155" s="343">
        <v>30</v>
      </c>
      <c r="AH2155" s="343">
        <v>15</v>
      </c>
      <c r="AI2155" s="343"/>
      <c r="AJ2155" s="343"/>
      <c r="AK2155" s="343"/>
      <c r="AL2155" s="343"/>
      <c r="AM2155" s="343"/>
      <c r="AN2155" s="343"/>
      <c r="AO2155" s="343"/>
      <c r="AP2155" s="343"/>
      <c r="AQ2155" s="343"/>
      <c r="AR2155" s="343"/>
      <c r="AS2155" s="343"/>
      <c r="AT2155" s="343"/>
      <c r="AU2155" s="343"/>
      <c r="AV2155" s="343"/>
      <c r="AW2155" s="343"/>
      <c r="AX2155" s="343"/>
      <c r="AY2155" s="343"/>
      <c r="AZ2155" s="343"/>
      <c r="BA2155" s="343"/>
      <c r="BB2155" s="343"/>
      <c r="BC2155" s="343"/>
      <c r="BD2155" s="343"/>
      <c r="BE2155" s="475"/>
      <c r="BF2155" s="475"/>
      <c r="BG2155" s="475"/>
      <c r="BH2155" s="475"/>
      <c r="BI2155" s="475"/>
      <c r="BJ2155" s="475"/>
      <c r="BK2155" s="475"/>
      <c r="BL2155" s="475"/>
      <c r="BM2155" s="475"/>
      <c r="BN2155" s="475"/>
      <c r="BO2155" s="475"/>
      <c r="BP2155" s="306"/>
      <c r="BQ2155" s="496"/>
      <c r="BR2155" s="496"/>
      <c r="BS2155" s="496"/>
      <c r="BT2155" s="496"/>
      <c r="BU2155" s="496"/>
      <c r="BV2155" s="496"/>
    </row>
    <row r="2156" spans="1:74" s="52" customFormat="1" ht="12.75">
      <c r="A2156" s="45">
        <v>2670.080468178493</v>
      </c>
      <c r="B2156" s="46" t="s">
        <v>360</v>
      </c>
      <c r="C2156" s="47" t="s">
        <v>331</v>
      </c>
      <c r="D2156" s="48">
        <v>65.003220527580226</v>
      </c>
      <c r="E2156" s="49">
        <v>40.546939999999999</v>
      </c>
      <c r="F2156" s="49">
        <v>2.9100000000000001E-2</v>
      </c>
      <c r="G2156" s="49">
        <v>14.427049999999999</v>
      </c>
      <c r="H2156" s="49">
        <v>0.35139999999999999</v>
      </c>
      <c r="I2156" s="49">
        <v>0.2107</v>
      </c>
      <c r="J2156" s="49">
        <v>45.428570000000001</v>
      </c>
      <c r="K2156" s="49">
        <v>0.26340000000000002</v>
      </c>
      <c r="L2156" s="49">
        <v>101.25716000000001</v>
      </c>
      <c r="M2156" s="47"/>
      <c r="N2156" s="50">
        <v>1.0030498290949905</v>
      </c>
      <c r="O2156" s="50">
        <v>5.6915797810273003E-4</v>
      </c>
      <c r="P2156" s="50">
        <v>0.29846812326253636</v>
      </c>
      <c r="Q2156" s="50">
        <v>6.9921393242151535E-3</v>
      </c>
      <c r="R2156" s="50">
        <v>4.4148372545454815E-3</v>
      </c>
      <c r="S2156" s="50">
        <v>1.6753364432619073</v>
      </c>
      <c r="T2156" s="50">
        <v>6.9813247725060189E-3</v>
      </c>
      <c r="U2156" s="50">
        <v>2.9958118549488035</v>
      </c>
      <c r="V2156" s="51">
        <v>84.87853720046401</v>
      </c>
      <c r="X2156" s="49">
        <v>0.25</v>
      </c>
      <c r="Y2156" s="49">
        <v>69.84</v>
      </c>
      <c r="Z2156" s="49">
        <v>0.62</v>
      </c>
      <c r="AA2156" s="49">
        <v>5.55</v>
      </c>
      <c r="AB2156" s="49">
        <v>10.33</v>
      </c>
      <c r="AC2156" s="49">
        <v>0.25</v>
      </c>
      <c r="AD2156" s="49">
        <v>2.19</v>
      </c>
      <c r="AE2156" s="312"/>
      <c r="AF2156" s="466" t="s">
        <v>1746</v>
      </c>
      <c r="AG2156" s="343">
        <v>30</v>
      </c>
      <c r="AH2156" s="343">
        <v>15</v>
      </c>
      <c r="AI2156" s="343"/>
      <c r="AJ2156" s="343"/>
      <c r="AK2156" s="343"/>
      <c r="AL2156" s="343"/>
      <c r="AM2156" s="343"/>
      <c r="AN2156" s="343"/>
      <c r="AO2156" s="343"/>
      <c r="AP2156" s="343"/>
      <c r="AQ2156" s="343"/>
      <c r="AR2156" s="343"/>
      <c r="AS2156" s="343"/>
      <c r="AT2156" s="343"/>
      <c r="AU2156" s="343"/>
      <c r="AV2156" s="343"/>
      <c r="AW2156" s="343"/>
      <c r="AX2156" s="343"/>
      <c r="AY2156" s="343"/>
      <c r="AZ2156" s="343"/>
      <c r="BA2156" s="343"/>
      <c r="BB2156" s="343"/>
      <c r="BC2156" s="343"/>
      <c r="BD2156" s="343"/>
      <c r="BE2156" s="475"/>
      <c r="BF2156" s="475"/>
      <c r="BG2156" s="475"/>
      <c r="BH2156" s="475"/>
      <c r="BI2156" s="475"/>
      <c r="BJ2156" s="475"/>
      <c r="BK2156" s="475"/>
      <c r="BL2156" s="475"/>
      <c r="BM2156" s="475"/>
      <c r="BN2156" s="475"/>
      <c r="BO2156" s="475"/>
      <c r="BP2156" s="306"/>
      <c r="BQ2156" s="496"/>
      <c r="BR2156" s="496"/>
      <c r="BS2156" s="496"/>
      <c r="BT2156" s="496"/>
      <c r="BU2156" s="496"/>
      <c r="BV2156" s="496"/>
    </row>
    <row r="2157" spans="1:74" s="52" customFormat="1" ht="12.75">
      <c r="A2157" s="45">
        <v>2670.080468178493</v>
      </c>
      <c r="B2157" s="46" t="s">
        <v>360</v>
      </c>
      <c r="C2157" s="47" t="s">
        <v>331</v>
      </c>
      <c r="D2157" s="48">
        <v>70.003220527580226</v>
      </c>
      <c r="E2157" s="49">
        <v>40.028390000000002</v>
      </c>
      <c r="F2157" s="49">
        <v>4.7199999999999999E-2</v>
      </c>
      <c r="G2157" s="49">
        <v>14.3773</v>
      </c>
      <c r="H2157" s="49">
        <v>0.3427</v>
      </c>
      <c r="I2157" s="49">
        <v>0.21029999999999999</v>
      </c>
      <c r="J2157" s="49">
        <v>45.918660000000003</v>
      </c>
      <c r="K2157" s="49">
        <v>0.26190000000000002</v>
      </c>
      <c r="L2157" s="49">
        <v>101.18644999999999</v>
      </c>
      <c r="M2157" s="47"/>
      <c r="N2157" s="50">
        <v>0.99214930403529922</v>
      </c>
      <c r="O2157" s="50">
        <v>9.2496718009102224E-4</v>
      </c>
      <c r="P2157" s="50">
        <v>0.29801782341417155</v>
      </c>
      <c r="Q2157" s="50">
        <v>6.8322996667447844E-3</v>
      </c>
      <c r="R2157" s="50">
        <v>4.4150326690010951E-3</v>
      </c>
      <c r="S2157" s="50">
        <v>1.6967062558294286</v>
      </c>
      <c r="T2157" s="50">
        <v>6.955078809782844E-3</v>
      </c>
      <c r="U2157" s="50">
        <v>3.0060007616045188</v>
      </c>
      <c r="V2157" s="51">
        <v>85.059696901679757</v>
      </c>
      <c r="X2157" s="49">
        <v>0.25</v>
      </c>
      <c r="Y2157" s="49">
        <v>42.23</v>
      </c>
      <c r="Z2157" s="49">
        <v>0.62</v>
      </c>
      <c r="AA2157" s="49">
        <v>5.73</v>
      </c>
      <c r="AB2157" s="49">
        <v>10.45</v>
      </c>
      <c r="AC2157" s="49">
        <v>0.25</v>
      </c>
      <c r="AD2157" s="49">
        <v>2.2000000000000002</v>
      </c>
      <c r="AE2157" s="312"/>
      <c r="AF2157" s="466" t="s">
        <v>1746</v>
      </c>
      <c r="AG2157" s="343">
        <v>30</v>
      </c>
      <c r="AH2157" s="343">
        <v>15</v>
      </c>
      <c r="AI2157" s="343"/>
      <c r="AJ2157" s="343"/>
      <c r="AK2157" s="343"/>
      <c r="AL2157" s="343"/>
      <c r="AM2157" s="343"/>
      <c r="AN2157" s="343"/>
      <c r="AO2157" s="343"/>
      <c r="AP2157" s="343"/>
      <c r="AQ2157" s="343"/>
      <c r="AR2157" s="343"/>
      <c r="AS2157" s="343"/>
      <c r="AT2157" s="343"/>
      <c r="AU2157" s="343"/>
      <c r="AV2157" s="343"/>
      <c r="AW2157" s="343"/>
      <c r="AX2157" s="343"/>
      <c r="AY2157" s="343"/>
      <c r="AZ2157" s="343"/>
      <c r="BA2157" s="343"/>
      <c r="BB2157" s="343"/>
      <c r="BC2157" s="343"/>
      <c r="BD2157" s="343"/>
      <c r="BE2157" s="475"/>
      <c r="BF2157" s="475"/>
      <c r="BG2157" s="475"/>
      <c r="BH2157" s="475"/>
      <c r="BI2157" s="475"/>
      <c r="BJ2157" s="475"/>
      <c r="BK2157" s="475"/>
      <c r="BL2157" s="475"/>
      <c r="BM2157" s="475"/>
      <c r="BN2157" s="475"/>
      <c r="BO2157" s="475"/>
      <c r="BP2157" s="306"/>
      <c r="BQ2157" s="496"/>
      <c r="BR2157" s="496"/>
      <c r="BS2157" s="496"/>
      <c r="BT2157" s="496"/>
      <c r="BU2157" s="496"/>
      <c r="BV2157" s="496"/>
    </row>
    <row r="2158" spans="1:74" s="52" customFormat="1" ht="12.75">
      <c r="A2158" s="45">
        <v>2670.080468178493</v>
      </c>
      <c r="B2158" s="46" t="s">
        <v>360</v>
      </c>
      <c r="C2158" s="47" t="s">
        <v>331</v>
      </c>
      <c r="D2158" s="48">
        <v>75.003220527580226</v>
      </c>
      <c r="E2158" s="49">
        <v>40.247770000000003</v>
      </c>
      <c r="F2158" s="49">
        <v>2.7799999999999998E-2</v>
      </c>
      <c r="G2158" s="49">
        <v>14.446949999999999</v>
      </c>
      <c r="H2158" s="49">
        <v>0.34410000000000002</v>
      </c>
      <c r="I2158" s="49">
        <v>0.1789</v>
      </c>
      <c r="J2158" s="49">
        <v>45.68862</v>
      </c>
      <c r="K2158" s="49">
        <v>0.25140000000000001</v>
      </c>
      <c r="L2158" s="49">
        <v>101.18554</v>
      </c>
      <c r="M2158" s="47"/>
      <c r="N2158" s="50">
        <v>0.99714610193605679</v>
      </c>
      <c r="O2158" s="50">
        <v>5.4454927518690459E-4</v>
      </c>
      <c r="P2158" s="50">
        <v>0.29932923591067495</v>
      </c>
      <c r="Q2158" s="50">
        <v>6.8571798193492644E-3</v>
      </c>
      <c r="R2158" s="50">
        <v>3.7541623779076575E-3</v>
      </c>
      <c r="S2158" s="50">
        <v>1.6874602817951052</v>
      </c>
      <c r="T2158" s="50">
        <v>6.6732883992879155E-3</v>
      </c>
      <c r="U2158" s="50">
        <v>3.0017647995135688</v>
      </c>
      <c r="V2158" s="51">
        <v>84.934023798538988</v>
      </c>
      <c r="X2158" s="49">
        <v>0.25</v>
      </c>
      <c r="Y2158" s="49">
        <v>70.349999999999994</v>
      </c>
      <c r="Z2158" s="49">
        <v>0.62</v>
      </c>
      <c r="AA2158" s="49">
        <v>5.77</v>
      </c>
      <c r="AB2158" s="49">
        <v>12.29</v>
      </c>
      <c r="AC2158" s="49">
        <v>0.25</v>
      </c>
      <c r="AD2158" s="49">
        <v>2.2599999999999998</v>
      </c>
      <c r="AE2158" s="312"/>
      <c r="AF2158" s="466" t="s">
        <v>1746</v>
      </c>
      <c r="AG2158" s="343">
        <v>30</v>
      </c>
      <c r="AH2158" s="343">
        <v>15</v>
      </c>
      <c r="AI2158" s="343"/>
      <c r="AJ2158" s="343"/>
      <c r="AK2158" s="343"/>
      <c r="AL2158" s="343"/>
      <c r="AM2158" s="343"/>
      <c r="AN2158" s="343"/>
      <c r="AO2158" s="343"/>
      <c r="AP2158" s="343"/>
      <c r="AQ2158" s="343"/>
      <c r="AR2158" s="343"/>
      <c r="AS2158" s="343"/>
      <c r="AT2158" s="343"/>
      <c r="AU2158" s="343"/>
      <c r="AV2158" s="343"/>
      <c r="AW2158" s="343"/>
      <c r="AX2158" s="343"/>
      <c r="AY2158" s="343"/>
      <c r="AZ2158" s="343"/>
      <c r="BA2158" s="343"/>
      <c r="BB2158" s="343"/>
      <c r="BC2158" s="343"/>
      <c r="BD2158" s="343"/>
      <c r="BE2158" s="475"/>
      <c r="BF2158" s="475"/>
      <c r="BG2158" s="475"/>
      <c r="BH2158" s="475"/>
      <c r="BI2158" s="475"/>
      <c r="BJ2158" s="475"/>
      <c r="BK2158" s="475"/>
      <c r="BL2158" s="475"/>
      <c r="BM2158" s="475"/>
      <c r="BN2158" s="475"/>
      <c r="BO2158" s="475"/>
      <c r="BP2158" s="306"/>
      <c r="BQ2158" s="496"/>
      <c r="BR2158" s="496"/>
      <c r="BS2158" s="496"/>
      <c r="BT2158" s="496"/>
      <c r="BU2158" s="496"/>
      <c r="BV2158" s="496"/>
    </row>
    <row r="2159" spans="1:74" s="52" customFormat="1" ht="12.75">
      <c r="A2159" s="45">
        <v>2670.080468178493</v>
      </c>
      <c r="B2159" s="46" t="s">
        <v>360</v>
      </c>
      <c r="C2159" s="47" t="s">
        <v>331</v>
      </c>
      <c r="D2159" s="48">
        <v>80.003220527580226</v>
      </c>
      <c r="E2159" s="49">
        <v>40.27769</v>
      </c>
      <c r="F2159" s="49">
        <v>1.9E-2</v>
      </c>
      <c r="G2159" s="49">
        <v>14.427049999999999</v>
      </c>
      <c r="H2159" s="49">
        <v>0.3498</v>
      </c>
      <c r="I2159" s="49">
        <v>0.22470000000000001</v>
      </c>
      <c r="J2159" s="49">
        <v>45.438569999999999</v>
      </c>
      <c r="K2159" s="49">
        <v>0.26590000000000003</v>
      </c>
      <c r="L2159" s="49">
        <v>101.00270999999999</v>
      </c>
      <c r="M2159" s="47"/>
      <c r="N2159" s="50">
        <v>0.99969247943851325</v>
      </c>
      <c r="O2159" s="50">
        <v>3.728472000065192E-4</v>
      </c>
      <c r="P2159" s="50">
        <v>0.29945764227094074</v>
      </c>
      <c r="Q2159" s="50">
        <v>6.9833782749861842E-3</v>
      </c>
      <c r="R2159" s="50">
        <v>4.7237910786565316E-3</v>
      </c>
      <c r="S2159" s="50">
        <v>1.6812607364576528</v>
      </c>
      <c r="T2159" s="50">
        <v>7.0709514407170278E-3</v>
      </c>
      <c r="U2159" s="50">
        <v>2.9995618261614734</v>
      </c>
      <c r="V2159" s="51">
        <v>84.881361960039968</v>
      </c>
      <c r="X2159" s="49">
        <v>0.25</v>
      </c>
      <c r="Y2159" s="49">
        <v>103.39</v>
      </c>
      <c r="Z2159" s="49">
        <v>0.62</v>
      </c>
      <c r="AA2159" s="49">
        <v>5.69</v>
      </c>
      <c r="AB2159" s="49">
        <v>9.8699999999999992</v>
      </c>
      <c r="AC2159" s="49">
        <v>0.25</v>
      </c>
      <c r="AD2159" s="49">
        <v>2.17</v>
      </c>
      <c r="AE2159" s="312"/>
      <c r="AF2159" s="466" t="s">
        <v>1746</v>
      </c>
      <c r="AG2159" s="343">
        <v>30</v>
      </c>
      <c r="AH2159" s="343">
        <v>15</v>
      </c>
      <c r="AI2159" s="343"/>
      <c r="AJ2159" s="343"/>
      <c r="AK2159" s="343"/>
      <c r="AL2159" s="343"/>
      <c r="AM2159" s="343"/>
      <c r="AN2159" s="343"/>
      <c r="AO2159" s="343"/>
      <c r="AP2159" s="343"/>
      <c r="AQ2159" s="343"/>
      <c r="AR2159" s="343"/>
      <c r="AS2159" s="343"/>
      <c r="AT2159" s="343"/>
      <c r="AU2159" s="343"/>
      <c r="AV2159" s="343"/>
      <c r="AW2159" s="343"/>
      <c r="AX2159" s="343"/>
      <c r="AY2159" s="343"/>
      <c r="AZ2159" s="343"/>
      <c r="BA2159" s="343"/>
      <c r="BB2159" s="343"/>
      <c r="BC2159" s="343"/>
      <c r="BD2159" s="343"/>
      <c r="BE2159" s="475"/>
      <c r="BF2159" s="475"/>
      <c r="BG2159" s="475"/>
      <c r="BH2159" s="475"/>
      <c r="BI2159" s="475"/>
      <c r="BJ2159" s="475"/>
      <c r="BK2159" s="475"/>
      <c r="BL2159" s="475"/>
      <c r="BM2159" s="475"/>
      <c r="BN2159" s="475"/>
      <c r="BO2159" s="475"/>
      <c r="BP2159" s="306"/>
      <c r="BQ2159" s="496"/>
      <c r="BR2159" s="496"/>
      <c r="BS2159" s="496"/>
      <c r="BT2159" s="496"/>
      <c r="BU2159" s="496"/>
      <c r="BV2159" s="496"/>
    </row>
    <row r="2160" spans="1:74" s="52" customFormat="1" ht="12.75">
      <c r="A2160" s="45">
        <v>2670.080468178493</v>
      </c>
      <c r="B2160" s="46" t="s">
        <v>360</v>
      </c>
      <c r="C2160" s="47" t="s">
        <v>331</v>
      </c>
      <c r="D2160" s="48">
        <v>85.003220527580226</v>
      </c>
      <c r="E2160" s="49">
        <v>40.297629999999998</v>
      </c>
      <c r="F2160" s="49">
        <v>7.1300000000000002E-2</v>
      </c>
      <c r="G2160" s="49">
        <v>14.38725</v>
      </c>
      <c r="H2160" s="49">
        <v>0.36149999999999999</v>
      </c>
      <c r="I2160" s="49">
        <v>0.1777</v>
      </c>
      <c r="J2160" s="49">
        <v>45.448569999999997</v>
      </c>
      <c r="K2160" s="49">
        <v>0.2596</v>
      </c>
      <c r="L2160" s="49">
        <v>101.00355</v>
      </c>
      <c r="M2160" s="47"/>
      <c r="N2160" s="50">
        <v>0.99951505994479195</v>
      </c>
      <c r="O2160" s="50">
        <v>1.3982176565350017E-3</v>
      </c>
      <c r="P2160" s="50">
        <v>0.29843078501991066</v>
      </c>
      <c r="Q2160" s="50">
        <v>7.2121048376097546E-3</v>
      </c>
      <c r="R2160" s="50">
        <v>3.7332150173281856E-3</v>
      </c>
      <c r="S2160" s="50">
        <v>1.6805003442186457</v>
      </c>
      <c r="T2160" s="50">
        <v>6.8987780473172E-3</v>
      </c>
      <c r="U2160" s="50">
        <v>2.9976885047421384</v>
      </c>
      <c r="V2160" s="51">
        <v>84.919597220407596</v>
      </c>
      <c r="X2160" s="49">
        <v>0.25</v>
      </c>
      <c r="Y2160" s="49">
        <v>27.16</v>
      </c>
      <c r="Z2160" s="49">
        <v>0.62</v>
      </c>
      <c r="AA2160" s="49">
        <v>5.46</v>
      </c>
      <c r="AB2160" s="49">
        <v>12.24</v>
      </c>
      <c r="AC2160" s="49">
        <v>0.25</v>
      </c>
      <c r="AD2160" s="49">
        <v>2.2200000000000002</v>
      </c>
      <c r="AE2160" s="312"/>
      <c r="AF2160" s="466" t="s">
        <v>1746</v>
      </c>
      <c r="AG2160" s="343">
        <v>30</v>
      </c>
      <c r="AH2160" s="343">
        <v>15</v>
      </c>
      <c r="AI2160" s="343"/>
      <c r="AJ2160" s="343"/>
      <c r="AK2160" s="343"/>
      <c r="AL2160" s="343"/>
      <c r="AM2160" s="343"/>
      <c r="AN2160" s="343"/>
      <c r="AO2160" s="343"/>
      <c r="AP2160" s="343"/>
      <c r="AQ2160" s="343"/>
      <c r="AR2160" s="343"/>
      <c r="AS2160" s="343"/>
      <c r="AT2160" s="343"/>
      <c r="AU2160" s="343"/>
      <c r="AV2160" s="343"/>
      <c r="AW2160" s="343"/>
      <c r="AX2160" s="343"/>
      <c r="AY2160" s="343"/>
      <c r="AZ2160" s="343"/>
      <c r="BA2160" s="343"/>
      <c r="BB2160" s="343"/>
      <c r="BC2160" s="343"/>
      <c r="BD2160" s="343"/>
      <c r="BE2160" s="475"/>
      <c r="BF2160" s="475"/>
      <c r="BG2160" s="475"/>
      <c r="BH2160" s="475"/>
      <c r="BI2160" s="475"/>
      <c r="BJ2160" s="475"/>
      <c r="BK2160" s="475"/>
      <c r="BL2160" s="475"/>
      <c r="BM2160" s="475"/>
      <c r="BN2160" s="475"/>
      <c r="BO2160" s="475"/>
      <c r="BP2160" s="306"/>
      <c r="BQ2160" s="496"/>
      <c r="BR2160" s="496"/>
      <c r="BS2160" s="496"/>
      <c r="BT2160" s="496"/>
      <c r="BU2160" s="496"/>
      <c r="BV2160" s="496"/>
    </row>
    <row r="2161" spans="1:74" s="52" customFormat="1" ht="12.75">
      <c r="A2161" s="45">
        <v>2670.080468178493</v>
      </c>
      <c r="B2161" s="46" t="s">
        <v>360</v>
      </c>
      <c r="C2161" s="47" t="s">
        <v>331</v>
      </c>
      <c r="D2161" s="48">
        <v>90.003220527580226</v>
      </c>
      <c r="E2161" s="49">
        <v>40.327550000000002</v>
      </c>
      <c r="F2161" s="49">
        <v>2.1899999999999999E-2</v>
      </c>
      <c r="G2161" s="49">
        <v>14.466839999999999</v>
      </c>
      <c r="H2161" s="49">
        <v>0.33510000000000001</v>
      </c>
      <c r="I2161" s="49">
        <v>0.1666</v>
      </c>
      <c r="J2161" s="49">
        <v>45.46857</v>
      </c>
      <c r="K2161" s="49">
        <v>0.25469999999999998</v>
      </c>
      <c r="L2161" s="49">
        <v>101.04126000000001</v>
      </c>
      <c r="M2161" s="47"/>
      <c r="N2161" s="50">
        <v>1.000237594441</v>
      </c>
      <c r="O2161" s="50">
        <v>4.2945816615700663E-4</v>
      </c>
      <c r="P2161" s="50">
        <v>0.3000758242332337</v>
      </c>
      <c r="Q2161" s="50">
        <v>6.6852808316957696E-3</v>
      </c>
      <c r="R2161" s="50">
        <v>3.4999518661943756E-3</v>
      </c>
      <c r="S2161" s="50">
        <v>1.6812069499057511</v>
      </c>
      <c r="T2161" s="50">
        <v>6.7684297826544624E-3</v>
      </c>
      <c r="U2161" s="50">
        <v>2.9989034892266866</v>
      </c>
      <c r="V2161" s="51">
        <v>84.854467613102884</v>
      </c>
      <c r="X2161" s="49">
        <v>0.25</v>
      </c>
      <c r="Y2161" s="49">
        <v>94.4</v>
      </c>
      <c r="Z2161" s="49">
        <v>0.62</v>
      </c>
      <c r="AA2161" s="49">
        <v>5.9</v>
      </c>
      <c r="AB2161" s="49">
        <v>13.01</v>
      </c>
      <c r="AC2161" s="49">
        <v>0.25</v>
      </c>
      <c r="AD2161" s="49">
        <v>2.25</v>
      </c>
      <c r="AE2161" s="312"/>
      <c r="AF2161" s="466" t="s">
        <v>1746</v>
      </c>
      <c r="AG2161" s="343">
        <v>30</v>
      </c>
      <c r="AH2161" s="343">
        <v>15</v>
      </c>
      <c r="AI2161" s="343"/>
      <c r="AJ2161" s="343"/>
      <c r="AK2161" s="343"/>
      <c r="AL2161" s="343"/>
      <c r="AM2161" s="343"/>
      <c r="AN2161" s="343"/>
      <c r="AO2161" s="343"/>
      <c r="AP2161" s="343"/>
      <c r="AQ2161" s="343"/>
      <c r="AR2161" s="343"/>
      <c r="AS2161" s="343"/>
      <c r="AT2161" s="343"/>
      <c r="AU2161" s="343"/>
      <c r="AV2161" s="343"/>
      <c r="AW2161" s="343"/>
      <c r="AX2161" s="343"/>
      <c r="AY2161" s="343"/>
      <c r="AZ2161" s="343"/>
      <c r="BA2161" s="343"/>
      <c r="BB2161" s="343"/>
      <c r="BC2161" s="343"/>
      <c r="BD2161" s="343"/>
      <c r="BE2161" s="475"/>
      <c r="BF2161" s="475"/>
      <c r="BG2161" s="475"/>
      <c r="BH2161" s="475"/>
      <c r="BI2161" s="475"/>
      <c r="BJ2161" s="475"/>
      <c r="BK2161" s="475"/>
      <c r="BL2161" s="475"/>
      <c r="BM2161" s="475"/>
      <c r="BN2161" s="475"/>
      <c r="BO2161" s="475"/>
      <c r="BP2161" s="306"/>
      <c r="BQ2161" s="496"/>
      <c r="BR2161" s="496"/>
      <c r="BS2161" s="496"/>
      <c r="BT2161" s="496"/>
      <c r="BU2161" s="496"/>
      <c r="BV2161" s="496"/>
    </row>
    <row r="2162" spans="1:74" s="52" customFormat="1" ht="12.75">
      <c r="A2162" s="45">
        <v>2670.080468178493</v>
      </c>
      <c r="B2162" s="46" t="s">
        <v>360</v>
      </c>
      <c r="C2162" s="47" t="s">
        <v>331</v>
      </c>
      <c r="D2162" s="48">
        <v>95.003220527580226</v>
      </c>
      <c r="E2162" s="49">
        <v>40.327550000000002</v>
      </c>
      <c r="F2162" s="49">
        <v>2.8E-3</v>
      </c>
      <c r="G2162" s="49">
        <v>14.4171</v>
      </c>
      <c r="H2162" s="49">
        <v>0.33989999999999998</v>
      </c>
      <c r="I2162" s="49">
        <v>0.20619999999999999</v>
      </c>
      <c r="J2162" s="49">
        <v>45.498579999999997</v>
      </c>
      <c r="K2162" s="49">
        <v>0.25600000000000001</v>
      </c>
      <c r="L2162" s="49">
        <v>101.04813</v>
      </c>
      <c r="M2162" s="47"/>
      <c r="N2162" s="50">
        <v>1.0002584802171937</v>
      </c>
      <c r="O2162" s="50">
        <v>5.4909039911502372E-5</v>
      </c>
      <c r="P2162" s="50">
        <v>0.29905034552249443</v>
      </c>
      <c r="Q2162" s="50">
        <v>6.7811829386219529E-3</v>
      </c>
      <c r="R2162" s="50">
        <v>4.3319636511779114E-3</v>
      </c>
      <c r="S2162" s="50">
        <v>1.6823517021360019</v>
      </c>
      <c r="T2162" s="50">
        <v>6.80311819758188E-3</v>
      </c>
      <c r="U2162" s="50">
        <v>2.9996317017029837</v>
      </c>
      <c r="V2162" s="51">
        <v>84.907134527498116</v>
      </c>
      <c r="X2162" s="49">
        <v>0.25</v>
      </c>
      <c r="Y2162" s="49">
        <v>710.11</v>
      </c>
      <c r="Z2162" s="49">
        <v>0.62</v>
      </c>
      <c r="AA2162" s="49">
        <v>5.79</v>
      </c>
      <c r="AB2162" s="49">
        <v>10.75</v>
      </c>
      <c r="AC2162" s="49">
        <v>0.25</v>
      </c>
      <c r="AD2162" s="49">
        <v>2.23</v>
      </c>
      <c r="AE2162" s="312"/>
      <c r="AF2162" s="466" t="s">
        <v>1746</v>
      </c>
      <c r="AG2162" s="343">
        <v>30</v>
      </c>
      <c r="AH2162" s="343">
        <v>15</v>
      </c>
      <c r="AI2162" s="343"/>
      <c r="AJ2162" s="343"/>
      <c r="AK2162" s="343"/>
      <c r="AL2162" s="343"/>
      <c r="AM2162" s="343"/>
      <c r="AN2162" s="343"/>
      <c r="AO2162" s="343"/>
      <c r="AP2162" s="343"/>
      <c r="AQ2162" s="343"/>
      <c r="AR2162" s="343"/>
      <c r="AS2162" s="343"/>
      <c r="AT2162" s="343"/>
      <c r="AU2162" s="343"/>
      <c r="AV2162" s="343"/>
      <c r="AW2162" s="343"/>
      <c r="AX2162" s="343"/>
      <c r="AY2162" s="343"/>
      <c r="AZ2162" s="343"/>
      <c r="BA2162" s="343"/>
      <c r="BB2162" s="343"/>
      <c r="BC2162" s="343"/>
      <c r="BD2162" s="343"/>
      <c r="BE2162" s="475"/>
      <c r="BF2162" s="475"/>
      <c r="BG2162" s="475"/>
      <c r="BH2162" s="475"/>
      <c r="BI2162" s="475"/>
      <c r="BJ2162" s="475"/>
      <c r="BK2162" s="475"/>
      <c r="BL2162" s="475"/>
      <c r="BM2162" s="475"/>
      <c r="BN2162" s="475"/>
      <c r="BO2162" s="475"/>
      <c r="BP2162" s="306"/>
      <c r="BQ2162" s="496"/>
      <c r="BR2162" s="496"/>
      <c r="BS2162" s="496"/>
      <c r="BT2162" s="496"/>
      <c r="BU2162" s="496"/>
      <c r="BV2162" s="496"/>
    </row>
    <row r="2163" spans="1:74" s="52" customFormat="1" ht="12.75">
      <c r="A2163" s="45">
        <v>2670.080468178493</v>
      </c>
      <c r="B2163" s="46" t="s">
        <v>360</v>
      </c>
      <c r="C2163" s="47" t="s">
        <v>331</v>
      </c>
      <c r="D2163" s="48">
        <v>100.00322052758023</v>
      </c>
      <c r="E2163" s="49">
        <v>40.257739999999998</v>
      </c>
      <c r="F2163" s="49">
        <v>6.3399999999999998E-2</v>
      </c>
      <c r="G2163" s="49">
        <v>14.4171</v>
      </c>
      <c r="H2163" s="49">
        <v>0.36220000000000002</v>
      </c>
      <c r="I2163" s="49">
        <v>0.19070000000000001</v>
      </c>
      <c r="J2163" s="49">
        <v>45.5886</v>
      </c>
      <c r="K2163" s="49">
        <v>0.25979999999999998</v>
      </c>
      <c r="L2163" s="49">
        <v>101.13954</v>
      </c>
      <c r="M2163" s="47"/>
      <c r="N2163" s="50">
        <v>0.99761639840301175</v>
      </c>
      <c r="O2163" s="50">
        <v>1.2421637798366201E-3</v>
      </c>
      <c r="P2163" s="50">
        <v>0.29877764062287138</v>
      </c>
      <c r="Q2163" s="50">
        <v>7.2194901292425111E-3</v>
      </c>
      <c r="R2163" s="50">
        <v>4.0026776927536804E-3</v>
      </c>
      <c r="S2163" s="50">
        <v>1.6841430972974065</v>
      </c>
      <c r="T2163" s="50">
        <v>6.8978061121920224E-3</v>
      </c>
      <c r="U2163" s="50">
        <v>2.9998992740373147</v>
      </c>
      <c r="V2163" s="51">
        <v>84.932446622337793</v>
      </c>
      <c r="X2163" s="49">
        <v>0.25</v>
      </c>
      <c r="Y2163" s="49">
        <v>31.5</v>
      </c>
      <c r="Z2163" s="49">
        <v>0.62</v>
      </c>
      <c r="AA2163" s="49">
        <v>5.48</v>
      </c>
      <c r="AB2163" s="49">
        <v>11.51</v>
      </c>
      <c r="AC2163" s="49">
        <v>0.25</v>
      </c>
      <c r="AD2163" s="49">
        <v>2.21</v>
      </c>
      <c r="AE2163" s="312"/>
      <c r="AF2163" s="466" t="s">
        <v>1746</v>
      </c>
      <c r="AG2163" s="343">
        <v>30</v>
      </c>
      <c r="AH2163" s="343">
        <v>15</v>
      </c>
      <c r="AI2163" s="343"/>
      <c r="AJ2163" s="343"/>
      <c r="AK2163" s="343"/>
      <c r="AL2163" s="343"/>
      <c r="AM2163" s="343"/>
      <c r="AN2163" s="343"/>
      <c r="AO2163" s="343"/>
      <c r="AP2163" s="343"/>
      <c r="AQ2163" s="343"/>
      <c r="AR2163" s="343"/>
      <c r="AS2163" s="343"/>
      <c r="AT2163" s="343"/>
      <c r="AU2163" s="343"/>
      <c r="AV2163" s="343"/>
      <c r="AW2163" s="343"/>
      <c r="AX2163" s="343"/>
      <c r="AY2163" s="343"/>
      <c r="AZ2163" s="343"/>
      <c r="BA2163" s="343"/>
      <c r="BB2163" s="343"/>
      <c r="BC2163" s="343"/>
      <c r="BD2163" s="343"/>
      <c r="BE2163" s="475"/>
      <c r="BF2163" s="475"/>
      <c r="BG2163" s="475"/>
      <c r="BH2163" s="475"/>
      <c r="BI2163" s="475"/>
      <c r="BJ2163" s="475"/>
      <c r="BK2163" s="475"/>
      <c r="BL2163" s="475"/>
      <c r="BM2163" s="475"/>
      <c r="BN2163" s="475"/>
      <c r="BO2163" s="475"/>
      <c r="BP2163" s="306"/>
      <c r="BQ2163" s="496"/>
      <c r="BR2163" s="496"/>
      <c r="BS2163" s="496"/>
      <c r="BT2163" s="496"/>
      <c r="BU2163" s="496"/>
      <c r="BV2163" s="496"/>
    </row>
    <row r="2164" spans="1:74" s="52" customFormat="1" ht="12.75">
      <c r="A2164" s="45">
        <v>2670.080468178493</v>
      </c>
      <c r="B2164" s="46" t="s">
        <v>360</v>
      </c>
      <c r="C2164" s="47" t="s">
        <v>331</v>
      </c>
      <c r="D2164" s="48">
        <v>105.00322052758023</v>
      </c>
      <c r="E2164" s="49">
        <v>40.27769</v>
      </c>
      <c r="F2164" s="49">
        <v>4.7199999999999999E-2</v>
      </c>
      <c r="G2164" s="49">
        <v>14.307650000000001</v>
      </c>
      <c r="H2164" s="49">
        <v>0.37669999999999998</v>
      </c>
      <c r="I2164" s="49">
        <v>0.21199999999999999</v>
      </c>
      <c r="J2164" s="49">
        <v>45.498579999999997</v>
      </c>
      <c r="K2164" s="49">
        <v>0.2596</v>
      </c>
      <c r="L2164" s="49">
        <v>100.97942</v>
      </c>
      <c r="M2164" s="47"/>
      <c r="N2164" s="50">
        <v>0.99931655479972115</v>
      </c>
      <c r="O2164" s="50">
        <v>9.2588263882294078E-4</v>
      </c>
      <c r="P2164" s="50">
        <v>0.29686761865041689</v>
      </c>
      <c r="Q2164" s="50">
        <v>7.5175796744307447E-3</v>
      </c>
      <c r="R2164" s="50">
        <v>4.4551273943198126E-3</v>
      </c>
      <c r="S2164" s="50">
        <v>1.6828480941724751</v>
      </c>
      <c r="T2164" s="50">
        <v>6.9008225924470108E-3</v>
      </c>
      <c r="U2164" s="50">
        <v>2.9988316799226333</v>
      </c>
      <c r="V2164" s="51">
        <v>85.004532886840039</v>
      </c>
      <c r="X2164" s="49">
        <v>0.25</v>
      </c>
      <c r="Y2164" s="49">
        <v>41.57</v>
      </c>
      <c r="Z2164" s="49">
        <v>0.62</v>
      </c>
      <c r="AA2164" s="49">
        <v>5.28</v>
      </c>
      <c r="AB2164" s="49">
        <v>10.33</v>
      </c>
      <c r="AC2164" s="49">
        <v>0.25</v>
      </c>
      <c r="AD2164" s="49">
        <v>2.2200000000000002</v>
      </c>
      <c r="AE2164" s="312"/>
      <c r="AF2164" s="466" t="s">
        <v>1746</v>
      </c>
      <c r="AG2164" s="343">
        <v>30</v>
      </c>
      <c r="AH2164" s="343">
        <v>15</v>
      </c>
      <c r="AI2164" s="343"/>
      <c r="AJ2164" s="343"/>
      <c r="AK2164" s="343"/>
      <c r="AL2164" s="343"/>
      <c r="AM2164" s="343"/>
      <c r="AN2164" s="343"/>
      <c r="AO2164" s="343"/>
      <c r="AP2164" s="343"/>
      <c r="AQ2164" s="343"/>
      <c r="AR2164" s="343"/>
      <c r="AS2164" s="343"/>
      <c r="AT2164" s="343"/>
      <c r="AU2164" s="343"/>
      <c r="AV2164" s="343"/>
      <c r="AW2164" s="343"/>
      <c r="AX2164" s="343"/>
      <c r="AY2164" s="343"/>
      <c r="AZ2164" s="343"/>
      <c r="BA2164" s="343"/>
      <c r="BB2164" s="343"/>
      <c r="BC2164" s="343"/>
      <c r="BD2164" s="343"/>
      <c r="BE2164" s="475"/>
      <c r="BF2164" s="475"/>
      <c r="BG2164" s="475"/>
      <c r="BH2164" s="475"/>
      <c r="BI2164" s="475"/>
      <c r="BJ2164" s="475"/>
      <c r="BK2164" s="475"/>
      <c r="BL2164" s="475"/>
      <c r="BM2164" s="475"/>
      <c r="BN2164" s="475"/>
      <c r="BO2164" s="475"/>
      <c r="BP2164" s="306"/>
      <c r="BQ2164" s="496"/>
      <c r="BR2164" s="496"/>
      <c r="BS2164" s="496"/>
      <c r="BT2164" s="496"/>
      <c r="BU2164" s="496"/>
      <c r="BV2164" s="496"/>
    </row>
    <row r="2165" spans="1:74" s="52" customFormat="1" ht="12.75">
      <c r="A2165" s="45">
        <v>2670.080468178493</v>
      </c>
      <c r="B2165" s="46" t="s">
        <v>360</v>
      </c>
      <c r="C2165" s="47" t="s">
        <v>331</v>
      </c>
      <c r="D2165" s="48">
        <v>110.00322052758023</v>
      </c>
      <c r="E2165" s="49">
        <v>40.217860000000002</v>
      </c>
      <c r="F2165" s="49">
        <v>4.1200000000000001E-2</v>
      </c>
      <c r="G2165" s="49">
        <v>14.40715</v>
      </c>
      <c r="H2165" s="49">
        <v>0.36449999999999999</v>
      </c>
      <c r="I2165" s="49">
        <v>0.17879999999999999</v>
      </c>
      <c r="J2165" s="49">
        <v>45.508580000000002</v>
      </c>
      <c r="K2165" s="49">
        <v>0.25280000000000002</v>
      </c>
      <c r="L2165" s="49">
        <v>100.97089000000001</v>
      </c>
      <c r="M2165" s="47"/>
      <c r="N2165" s="50">
        <v>0.99833366362667597</v>
      </c>
      <c r="O2165" s="50">
        <v>8.0859190426863761E-4</v>
      </c>
      <c r="P2165" s="50">
        <v>0.29908238110591762</v>
      </c>
      <c r="Q2165" s="50">
        <v>7.2777675923415544E-3</v>
      </c>
      <c r="R2165" s="50">
        <v>3.7593261994304556E-3</v>
      </c>
      <c r="S2165" s="50">
        <v>1.684063983046544</v>
      </c>
      <c r="T2165" s="50">
        <v>6.7234390896080852E-3</v>
      </c>
      <c r="U2165" s="50">
        <v>3.0000491525647863</v>
      </c>
      <c r="V2165" s="51">
        <v>84.918794370795894</v>
      </c>
      <c r="X2165" s="49">
        <v>0.25</v>
      </c>
      <c r="Y2165" s="49">
        <v>47.94</v>
      </c>
      <c r="Z2165" s="49">
        <v>0.62</v>
      </c>
      <c r="AA2165" s="49">
        <v>5.44</v>
      </c>
      <c r="AB2165" s="49">
        <v>12.24</v>
      </c>
      <c r="AC2165" s="49">
        <v>0.25</v>
      </c>
      <c r="AD2165" s="49">
        <v>2.27</v>
      </c>
      <c r="AE2165" s="312"/>
      <c r="AF2165" s="466" t="s">
        <v>1746</v>
      </c>
      <c r="AG2165" s="343">
        <v>30</v>
      </c>
      <c r="AH2165" s="343">
        <v>15</v>
      </c>
      <c r="AI2165" s="343"/>
      <c r="AJ2165" s="343"/>
      <c r="AK2165" s="343"/>
      <c r="AL2165" s="343"/>
      <c r="AM2165" s="343"/>
      <c r="AN2165" s="343"/>
      <c r="AO2165" s="343"/>
      <c r="AP2165" s="343"/>
      <c r="AQ2165" s="343"/>
      <c r="AR2165" s="343"/>
      <c r="AS2165" s="343"/>
      <c r="AT2165" s="343"/>
      <c r="AU2165" s="343"/>
      <c r="AV2165" s="343"/>
      <c r="AW2165" s="343"/>
      <c r="AX2165" s="343"/>
      <c r="AY2165" s="343"/>
      <c r="AZ2165" s="343"/>
      <c r="BA2165" s="343"/>
      <c r="BB2165" s="343"/>
      <c r="BC2165" s="343"/>
      <c r="BD2165" s="343"/>
      <c r="BE2165" s="475"/>
      <c r="BF2165" s="475"/>
      <c r="BG2165" s="475"/>
      <c r="BH2165" s="475"/>
      <c r="BI2165" s="475"/>
      <c r="BJ2165" s="475"/>
      <c r="BK2165" s="475"/>
      <c r="BL2165" s="475"/>
      <c r="BM2165" s="475"/>
      <c r="BN2165" s="475"/>
      <c r="BO2165" s="475"/>
      <c r="BP2165" s="306"/>
      <c r="BQ2165" s="496"/>
      <c r="BR2165" s="496"/>
      <c r="BS2165" s="496"/>
      <c r="BT2165" s="496"/>
      <c r="BU2165" s="496"/>
      <c r="BV2165" s="496"/>
    </row>
    <row r="2166" spans="1:74" s="52" customFormat="1" ht="12.75">
      <c r="A2166" s="45">
        <v>2670.080468178493</v>
      </c>
      <c r="B2166" s="46" t="s">
        <v>360</v>
      </c>
      <c r="C2166" s="47" t="s">
        <v>331</v>
      </c>
      <c r="D2166" s="48">
        <v>115.00322052758023</v>
      </c>
      <c r="E2166" s="49">
        <v>40.2378</v>
      </c>
      <c r="F2166" s="49">
        <v>2.75E-2</v>
      </c>
      <c r="G2166" s="49">
        <v>14.3574</v>
      </c>
      <c r="H2166" s="49">
        <v>0.33779999999999999</v>
      </c>
      <c r="I2166" s="49">
        <v>0.21510000000000001</v>
      </c>
      <c r="J2166" s="49">
        <v>45.438569999999999</v>
      </c>
      <c r="K2166" s="49">
        <v>0.24660000000000001</v>
      </c>
      <c r="L2166" s="49">
        <v>100.86077</v>
      </c>
      <c r="M2166" s="47"/>
      <c r="N2166" s="50">
        <v>0.99967210703794274</v>
      </c>
      <c r="O2166" s="50">
        <v>5.4017123773367063E-4</v>
      </c>
      <c r="P2166" s="50">
        <v>0.29830129652817539</v>
      </c>
      <c r="Q2166" s="50">
        <v>6.7503592215066386E-3</v>
      </c>
      <c r="R2166" s="50">
        <v>4.5263642135137819E-3</v>
      </c>
      <c r="S2166" s="50">
        <v>1.6828931692066298</v>
      </c>
      <c r="T2166" s="50">
        <v>6.5640830410881451E-3</v>
      </c>
      <c r="U2166" s="50">
        <v>2.9992475504865905</v>
      </c>
      <c r="V2166" s="51">
        <v>84.943361104254919</v>
      </c>
      <c r="X2166" s="49">
        <v>0.25</v>
      </c>
      <c r="Y2166" s="49">
        <v>72.739999999999995</v>
      </c>
      <c r="Z2166" s="49">
        <v>0.62</v>
      </c>
      <c r="AA2166" s="49">
        <v>5.83</v>
      </c>
      <c r="AB2166" s="49">
        <v>10.34</v>
      </c>
      <c r="AC2166" s="49">
        <v>0.25</v>
      </c>
      <c r="AD2166" s="49">
        <v>2.3199999999999998</v>
      </c>
      <c r="AE2166" s="312"/>
      <c r="AF2166" s="466" t="s">
        <v>1746</v>
      </c>
      <c r="AG2166" s="343">
        <v>30</v>
      </c>
      <c r="AH2166" s="343">
        <v>15</v>
      </c>
      <c r="AI2166" s="343"/>
      <c r="AJ2166" s="343"/>
      <c r="AK2166" s="343"/>
      <c r="AL2166" s="343"/>
      <c r="AM2166" s="343"/>
      <c r="AN2166" s="343"/>
      <c r="AO2166" s="343"/>
      <c r="AP2166" s="343"/>
      <c r="AQ2166" s="343"/>
      <c r="AR2166" s="343"/>
      <c r="AS2166" s="343"/>
      <c r="AT2166" s="343"/>
      <c r="AU2166" s="343"/>
      <c r="AV2166" s="343"/>
      <c r="AW2166" s="343"/>
      <c r="AX2166" s="343"/>
      <c r="AY2166" s="343"/>
      <c r="AZ2166" s="343"/>
      <c r="BA2166" s="343"/>
      <c r="BB2166" s="343"/>
      <c r="BC2166" s="343"/>
      <c r="BD2166" s="343"/>
      <c r="BE2166" s="475"/>
      <c r="BF2166" s="475"/>
      <c r="BG2166" s="475"/>
      <c r="BH2166" s="475"/>
      <c r="BI2166" s="475"/>
      <c r="BJ2166" s="475"/>
      <c r="BK2166" s="475"/>
      <c r="BL2166" s="475"/>
      <c r="BM2166" s="475"/>
      <c r="BN2166" s="475"/>
      <c r="BO2166" s="475"/>
      <c r="BP2166" s="306"/>
      <c r="BQ2166" s="496"/>
      <c r="BR2166" s="496"/>
      <c r="BS2166" s="496"/>
      <c r="BT2166" s="496"/>
      <c r="BU2166" s="496"/>
      <c r="BV2166" s="496"/>
    </row>
    <row r="2167" spans="1:74" s="52" customFormat="1" ht="12.75">
      <c r="A2167" s="45">
        <v>2670.080468178493</v>
      </c>
      <c r="B2167" s="46" t="s">
        <v>360</v>
      </c>
      <c r="C2167" s="47" t="s">
        <v>331</v>
      </c>
      <c r="D2167" s="48">
        <v>120.00322052758023</v>
      </c>
      <c r="E2167" s="49">
        <v>40.187939999999998</v>
      </c>
      <c r="F2167" s="49">
        <v>3.1699999999999999E-2</v>
      </c>
      <c r="G2167" s="49">
        <v>14.446949999999999</v>
      </c>
      <c r="H2167" s="49">
        <v>0.35499999999999998</v>
      </c>
      <c r="I2167" s="49">
        <v>0.19550000000000001</v>
      </c>
      <c r="J2167" s="49">
        <v>45.478580000000001</v>
      </c>
      <c r="K2167" s="49">
        <v>0.253</v>
      </c>
      <c r="L2167" s="49">
        <v>100.94867000000001</v>
      </c>
      <c r="M2167" s="47"/>
      <c r="N2167" s="50">
        <v>0.99813042970015975</v>
      </c>
      <c r="O2167" s="50">
        <v>6.2248118359864413E-4</v>
      </c>
      <c r="P2167" s="50">
        <v>0.30007078508303225</v>
      </c>
      <c r="Q2167" s="50">
        <v>7.0919194826756481E-3</v>
      </c>
      <c r="R2167" s="50">
        <v>4.1126717857572839E-3</v>
      </c>
      <c r="S2167" s="50">
        <v>1.6838639236719324</v>
      </c>
      <c r="T2167" s="50">
        <v>6.7323970254879505E-3</v>
      </c>
      <c r="U2167" s="50">
        <v>3.0006246079326444</v>
      </c>
      <c r="V2167" s="51">
        <v>84.874966713428577</v>
      </c>
      <c r="X2167" s="49">
        <v>0.25</v>
      </c>
      <c r="Y2167" s="49">
        <v>62.87</v>
      </c>
      <c r="Z2167" s="49">
        <v>0.62</v>
      </c>
      <c r="AA2167" s="49">
        <v>5.65</v>
      </c>
      <c r="AB2167" s="49">
        <v>11.14</v>
      </c>
      <c r="AC2167" s="49">
        <v>0.25</v>
      </c>
      <c r="AD2167" s="49">
        <v>2.27</v>
      </c>
      <c r="AE2167" s="312"/>
      <c r="AF2167" s="466" t="s">
        <v>1746</v>
      </c>
      <c r="AG2167" s="343">
        <v>30</v>
      </c>
      <c r="AH2167" s="343">
        <v>15</v>
      </c>
      <c r="AI2167" s="343"/>
      <c r="AJ2167" s="343"/>
      <c r="AK2167" s="343"/>
      <c r="AL2167" s="343"/>
      <c r="AM2167" s="343"/>
      <c r="AN2167" s="343"/>
      <c r="AO2167" s="343"/>
      <c r="AP2167" s="343"/>
      <c r="AQ2167" s="343"/>
      <c r="AR2167" s="343"/>
      <c r="AS2167" s="343"/>
      <c r="AT2167" s="343"/>
      <c r="AU2167" s="343"/>
      <c r="AV2167" s="343"/>
      <c r="AW2167" s="343"/>
      <c r="AX2167" s="343"/>
      <c r="AY2167" s="343"/>
      <c r="AZ2167" s="343"/>
      <c r="BA2167" s="343"/>
      <c r="BB2167" s="343"/>
      <c r="BC2167" s="343"/>
      <c r="BD2167" s="343"/>
      <c r="BE2167" s="475"/>
      <c r="BF2167" s="475"/>
      <c r="BG2167" s="475"/>
      <c r="BH2167" s="475"/>
      <c r="BI2167" s="475"/>
      <c r="BJ2167" s="475"/>
      <c r="BK2167" s="475"/>
      <c r="BL2167" s="475"/>
      <c r="BM2167" s="475"/>
      <c r="BN2167" s="475"/>
      <c r="BO2167" s="475"/>
      <c r="BP2167" s="306"/>
      <c r="BQ2167" s="496"/>
      <c r="BR2167" s="496"/>
      <c r="BS2167" s="496"/>
      <c r="BT2167" s="496"/>
      <c r="BU2167" s="496"/>
      <c r="BV2167" s="496"/>
    </row>
    <row r="2168" spans="1:74" s="52" customFormat="1" ht="12.75">
      <c r="A2168" s="45">
        <v>2670.080468178493</v>
      </c>
      <c r="B2168" s="46" t="s">
        <v>360</v>
      </c>
      <c r="C2168" s="47" t="s">
        <v>331</v>
      </c>
      <c r="D2168" s="48">
        <v>125.00322052758023</v>
      </c>
      <c r="E2168" s="49">
        <v>40.08822</v>
      </c>
      <c r="F2168" s="49">
        <v>6.93E-2</v>
      </c>
      <c r="G2168" s="49">
        <v>14.476800000000001</v>
      </c>
      <c r="H2168" s="49">
        <v>0.32650000000000001</v>
      </c>
      <c r="I2168" s="49">
        <v>0.21390000000000001</v>
      </c>
      <c r="J2168" s="49">
        <v>45.46857</v>
      </c>
      <c r="K2168" s="49">
        <v>0.25679999999999997</v>
      </c>
      <c r="L2168" s="49">
        <v>100.90009000000001</v>
      </c>
      <c r="M2168" s="47"/>
      <c r="N2168" s="50">
        <v>0.99629388958625931</v>
      </c>
      <c r="O2168" s="50">
        <v>1.3616934339415923E-3</v>
      </c>
      <c r="P2168" s="50">
        <v>0.30088411651842534</v>
      </c>
      <c r="Q2168" s="50">
        <v>6.5267619293619692E-3</v>
      </c>
      <c r="R2168" s="50">
        <v>4.5026399198159466E-3</v>
      </c>
      <c r="S2168" s="50">
        <v>1.6845757124707603</v>
      </c>
      <c r="T2168" s="50">
        <v>6.8379096872933191E-3</v>
      </c>
      <c r="U2168" s="50">
        <v>3.0009827235458584</v>
      </c>
      <c r="V2168" s="51">
        <v>84.845620539620398</v>
      </c>
      <c r="X2168" s="49">
        <v>0.25</v>
      </c>
      <c r="Y2168" s="49">
        <v>28.86</v>
      </c>
      <c r="Z2168" s="49">
        <v>0.62</v>
      </c>
      <c r="AA2168" s="49">
        <v>6.07</v>
      </c>
      <c r="AB2168" s="49">
        <v>10.15</v>
      </c>
      <c r="AC2168" s="49">
        <v>0.25</v>
      </c>
      <c r="AD2168" s="49">
        <v>2.2400000000000002</v>
      </c>
      <c r="AE2168" s="312"/>
      <c r="AF2168" s="466" t="s">
        <v>1746</v>
      </c>
      <c r="AG2168" s="343">
        <v>30</v>
      </c>
      <c r="AH2168" s="343">
        <v>15</v>
      </c>
      <c r="AI2168" s="343"/>
      <c r="AJ2168" s="343"/>
      <c r="AK2168" s="343"/>
      <c r="AL2168" s="343"/>
      <c r="AM2168" s="343"/>
      <c r="AN2168" s="343"/>
      <c r="AO2168" s="343"/>
      <c r="AP2168" s="343"/>
      <c r="AQ2168" s="343"/>
      <c r="AR2168" s="343"/>
      <c r="AS2168" s="343"/>
      <c r="AT2168" s="343"/>
      <c r="AU2168" s="343"/>
      <c r="AV2168" s="343"/>
      <c r="AW2168" s="343"/>
      <c r="AX2168" s="343"/>
      <c r="AY2168" s="343"/>
      <c r="AZ2168" s="343"/>
      <c r="BA2168" s="343"/>
      <c r="BB2168" s="343"/>
      <c r="BC2168" s="343"/>
      <c r="BD2168" s="343"/>
      <c r="BE2168" s="475"/>
      <c r="BF2168" s="475"/>
      <c r="BG2168" s="475"/>
      <c r="BH2168" s="475"/>
      <c r="BI2168" s="475"/>
      <c r="BJ2168" s="475"/>
      <c r="BK2168" s="475"/>
      <c r="BL2168" s="475"/>
      <c r="BM2168" s="475"/>
      <c r="BN2168" s="475"/>
      <c r="BO2168" s="475"/>
      <c r="BP2168" s="306"/>
      <c r="BQ2168" s="496"/>
      <c r="BR2168" s="496"/>
      <c r="BS2168" s="496"/>
      <c r="BT2168" s="496"/>
      <c r="BU2168" s="496"/>
      <c r="BV2168" s="496"/>
    </row>
    <row r="2169" spans="1:74" s="52" customFormat="1" ht="12.75">
      <c r="A2169" s="45">
        <v>2670.080468178493</v>
      </c>
      <c r="B2169" s="46" t="s">
        <v>360</v>
      </c>
      <c r="C2169" s="47" t="s">
        <v>331</v>
      </c>
      <c r="D2169" s="48">
        <v>130.00322052758023</v>
      </c>
      <c r="E2169" s="49">
        <v>40.27769</v>
      </c>
      <c r="F2169" s="49">
        <v>4.24E-2</v>
      </c>
      <c r="G2169" s="49">
        <v>14.436999999999999</v>
      </c>
      <c r="H2169" s="49">
        <v>0.33929999999999999</v>
      </c>
      <c r="I2169" s="49">
        <v>0.19489999999999999</v>
      </c>
      <c r="J2169" s="49">
        <v>45.51858</v>
      </c>
      <c r="K2169" s="49">
        <v>0.255</v>
      </c>
      <c r="L2169" s="49">
        <v>101.06486999999998</v>
      </c>
      <c r="M2169" s="47"/>
      <c r="N2169" s="50">
        <v>0.99883882790578415</v>
      </c>
      <c r="O2169" s="50">
        <v>8.313274731481915E-4</v>
      </c>
      <c r="P2169" s="50">
        <v>0.2994082837548514</v>
      </c>
      <c r="Q2169" s="50">
        <v>6.7679729363025213E-3</v>
      </c>
      <c r="R2169" s="50">
        <v>4.0938171373933342E-3</v>
      </c>
      <c r="S2169" s="50">
        <v>1.6827829854540874</v>
      </c>
      <c r="T2169" s="50">
        <v>6.7753024863526764E-3</v>
      </c>
      <c r="U2169" s="50">
        <v>2.99949851714792</v>
      </c>
      <c r="V2169" s="51">
        <v>84.895086139979796</v>
      </c>
      <c r="X2169" s="49">
        <v>0.25</v>
      </c>
      <c r="Y2169" s="49">
        <v>48.14</v>
      </c>
      <c r="Z2169" s="49">
        <v>0.62</v>
      </c>
      <c r="AA2169" s="49">
        <v>5.83</v>
      </c>
      <c r="AB2169" s="49">
        <v>11.36</v>
      </c>
      <c r="AC2169" s="49">
        <v>0.25</v>
      </c>
      <c r="AD2169" s="49">
        <v>2.25</v>
      </c>
      <c r="AE2169" s="312"/>
      <c r="AF2169" s="466" t="s">
        <v>1746</v>
      </c>
      <c r="AG2169" s="343">
        <v>30</v>
      </c>
      <c r="AH2169" s="343">
        <v>15</v>
      </c>
      <c r="AI2169" s="343"/>
      <c r="AJ2169" s="343"/>
      <c r="AK2169" s="343"/>
      <c r="AL2169" s="343"/>
      <c r="AM2169" s="343"/>
      <c r="AN2169" s="343"/>
      <c r="AO2169" s="343"/>
      <c r="AP2169" s="343"/>
      <c r="AQ2169" s="343"/>
      <c r="AR2169" s="343"/>
      <c r="AS2169" s="343"/>
      <c r="AT2169" s="343"/>
      <c r="AU2169" s="343"/>
      <c r="AV2169" s="343"/>
      <c r="AW2169" s="343"/>
      <c r="AX2169" s="343"/>
      <c r="AY2169" s="343"/>
      <c r="AZ2169" s="343"/>
      <c r="BA2169" s="343"/>
      <c r="BB2169" s="343"/>
      <c r="BC2169" s="343"/>
      <c r="BD2169" s="343"/>
      <c r="BE2169" s="475"/>
      <c r="BF2169" s="475"/>
      <c r="BG2169" s="475"/>
      <c r="BH2169" s="475"/>
      <c r="BI2169" s="475"/>
      <c r="BJ2169" s="475"/>
      <c r="BK2169" s="475"/>
      <c r="BL2169" s="475"/>
      <c r="BM2169" s="475"/>
      <c r="BN2169" s="475"/>
      <c r="BO2169" s="475"/>
      <c r="BP2169" s="306"/>
      <c r="BQ2169" s="496"/>
      <c r="BR2169" s="496"/>
      <c r="BS2169" s="496"/>
      <c r="BT2169" s="496"/>
      <c r="BU2169" s="496"/>
      <c r="BV2169" s="496"/>
    </row>
    <row r="2170" spans="1:74" s="52" customFormat="1" ht="12.75">
      <c r="A2170" s="45">
        <v>2670.080468178493</v>
      </c>
      <c r="B2170" s="46" t="s">
        <v>360</v>
      </c>
      <c r="C2170" s="47" t="s">
        <v>331</v>
      </c>
      <c r="D2170" s="48">
        <v>135.00322052758023</v>
      </c>
      <c r="E2170" s="49">
        <v>40.148049999999998</v>
      </c>
      <c r="F2170" s="49">
        <v>4.7100000000000003E-2</v>
      </c>
      <c r="G2170" s="49">
        <v>14.57629</v>
      </c>
      <c r="H2170" s="49">
        <v>0.36030000000000001</v>
      </c>
      <c r="I2170" s="49">
        <v>0.1615</v>
      </c>
      <c r="J2170" s="49">
        <v>45.608600000000003</v>
      </c>
      <c r="K2170" s="49">
        <v>0.2535</v>
      </c>
      <c r="L2170" s="49">
        <v>101.15534</v>
      </c>
      <c r="M2170" s="47"/>
      <c r="N2170" s="50">
        <v>0.99568843471998114</v>
      </c>
      <c r="O2170" s="50">
        <v>9.2353918840037681E-4</v>
      </c>
      <c r="P2170" s="50">
        <v>0.30231660405948152</v>
      </c>
      <c r="Q2170" s="50">
        <v>7.1873229709058595E-3</v>
      </c>
      <c r="R2170" s="50">
        <v>3.3924798142168323E-3</v>
      </c>
      <c r="S2170" s="50">
        <v>1.6862202218714766</v>
      </c>
      <c r="T2170" s="50">
        <v>6.7358842787557452E-3</v>
      </c>
      <c r="U2170" s="50">
        <v>3.002464486903218</v>
      </c>
      <c r="V2170" s="51">
        <v>84.797032666571397</v>
      </c>
      <c r="X2170" s="49">
        <v>0.25</v>
      </c>
      <c r="Y2170" s="49">
        <v>42.24</v>
      </c>
      <c r="Z2170" s="49">
        <v>0.61</v>
      </c>
      <c r="AA2170" s="49">
        <v>5.53</v>
      </c>
      <c r="AB2170" s="49">
        <v>13.2</v>
      </c>
      <c r="AC2170" s="49">
        <v>0.25</v>
      </c>
      <c r="AD2170" s="49">
        <v>2.2599999999999998</v>
      </c>
      <c r="AE2170" s="312"/>
      <c r="AF2170" s="466" t="s">
        <v>1746</v>
      </c>
      <c r="AG2170" s="343">
        <v>30</v>
      </c>
      <c r="AH2170" s="343">
        <v>15</v>
      </c>
      <c r="AI2170" s="343"/>
      <c r="AJ2170" s="343"/>
      <c r="AK2170" s="343"/>
      <c r="AL2170" s="343"/>
      <c r="AM2170" s="343"/>
      <c r="AN2170" s="343"/>
      <c r="AO2170" s="343"/>
      <c r="AP2170" s="343"/>
      <c r="AQ2170" s="343"/>
      <c r="AR2170" s="343"/>
      <c r="AS2170" s="343"/>
      <c r="AT2170" s="343"/>
      <c r="AU2170" s="343"/>
      <c r="AV2170" s="343"/>
      <c r="AW2170" s="343"/>
      <c r="AX2170" s="343"/>
      <c r="AY2170" s="343"/>
      <c r="AZ2170" s="343"/>
      <c r="BA2170" s="343"/>
      <c r="BB2170" s="343"/>
      <c r="BC2170" s="343"/>
      <c r="BD2170" s="343"/>
      <c r="BE2170" s="475"/>
      <c r="BF2170" s="475"/>
      <c r="BG2170" s="475"/>
      <c r="BH2170" s="475"/>
      <c r="BI2170" s="475"/>
      <c r="BJ2170" s="475"/>
      <c r="BK2170" s="475"/>
      <c r="BL2170" s="475"/>
      <c r="BM2170" s="475"/>
      <c r="BN2170" s="475"/>
      <c r="BO2170" s="475"/>
      <c r="BP2170" s="306"/>
      <c r="BQ2170" s="496"/>
      <c r="BR2170" s="496"/>
      <c r="BS2170" s="496"/>
      <c r="BT2170" s="496"/>
      <c r="BU2170" s="496"/>
      <c r="BV2170" s="496"/>
    </row>
    <row r="2171" spans="1:74" s="52" customFormat="1" ht="12.75">
      <c r="A2171" s="45">
        <v>2670.080468178493</v>
      </c>
      <c r="B2171" s="46" t="s">
        <v>360</v>
      </c>
      <c r="C2171" s="47" t="s">
        <v>331</v>
      </c>
      <c r="D2171" s="48">
        <v>140.00322052758023</v>
      </c>
      <c r="E2171" s="49">
        <v>40.197920000000003</v>
      </c>
      <c r="F2171" s="49">
        <v>6.4399999999999999E-2</v>
      </c>
      <c r="G2171" s="49">
        <v>14.3375</v>
      </c>
      <c r="H2171" s="49">
        <v>0.32950000000000002</v>
      </c>
      <c r="I2171" s="49">
        <v>0.1794</v>
      </c>
      <c r="J2171" s="49">
        <v>45.568600000000004</v>
      </c>
      <c r="K2171" s="49">
        <v>0.26319999999999999</v>
      </c>
      <c r="L2171" s="49">
        <v>100.94052000000001</v>
      </c>
      <c r="M2171" s="47"/>
      <c r="N2171" s="50">
        <v>0.99765372752390691</v>
      </c>
      <c r="O2171" s="50">
        <v>1.2636812173345093E-3</v>
      </c>
      <c r="P2171" s="50">
        <v>0.29758132483101318</v>
      </c>
      <c r="Q2171" s="50">
        <v>6.5777226777057711E-3</v>
      </c>
      <c r="R2171" s="50">
        <v>3.771242208622223E-3</v>
      </c>
      <c r="S2171" s="50">
        <v>1.685972472865122</v>
      </c>
      <c r="T2171" s="50">
        <v>6.9987387177195114E-3</v>
      </c>
      <c r="U2171" s="50">
        <v>2.9998189100414243</v>
      </c>
      <c r="V2171" s="51">
        <v>84.997567236308441</v>
      </c>
      <c r="X2171" s="49">
        <v>0.25</v>
      </c>
      <c r="Y2171" s="49">
        <v>31.15</v>
      </c>
      <c r="Z2171" s="49">
        <v>0.62</v>
      </c>
      <c r="AA2171" s="49">
        <v>6.03</v>
      </c>
      <c r="AB2171" s="49">
        <v>12.33</v>
      </c>
      <c r="AC2171" s="49">
        <v>0.25</v>
      </c>
      <c r="AD2171" s="49">
        <v>2.19</v>
      </c>
      <c r="AE2171" s="312"/>
      <c r="AF2171" s="466" t="s">
        <v>1746</v>
      </c>
      <c r="AG2171" s="343">
        <v>30</v>
      </c>
      <c r="AH2171" s="343">
        <v>15</v>
      </c>
      <c r="AI2171" s="343"/>
      <c r="AJ2171" s="343"/>
      <c r="AK2171" s="343"/>
      <c r="AL2171" s="343"/>
      <c r="AM2171" s="343"/>
      <c r="AN2171" s="343"/>
      <c r="AO2171" s="343"/>
      <c r="AP2171" s="343"/>
      <c r="AQ2171" s="343"/>
      <c r="AR2171" s="343"/>
      <c r="AS2171" s="343"/>
      <c r="AT2171" s="343"/>
      <c r="AU2171" s="343"/>
      <c r="AV2171" s="343"/>
      <c r="AW2171" s="343"/>
      <c r="AX2171" s="343"/>
      <c r="AY2171" s="343"/>
      <c r="AZ2171" s="343"/>
      <c r="BA2171" s="343"/>
      <c r="BB2171" s="343"/>
      <c r="BC2171" s="343"/>
      <c r="BD2171" s="343"/>
      <c r="BE2171" s="475"/>
      <c r="BF2171" s="475"/>
      <c r="BG2171" s="475"/>
      <c r="BH2171" s="475"/>
      <c r="BI2171" s="475"/>
      <c r="BJ2171" s="475"/>
      <c r="BK2171" s="475"/>
      <c r="BL2171" s="475"/>
      <c r="BM2171" s="475"/>
      <c r="BN2171" s="475"/>
      <c r="BO2171" s="475"/>
      <c r="BP2171" s="306"/>
      <c r="BQ2171" s="496"/>
      <c r="BR2171" s="496"/>
      <c r="BS2171" s="496"/>
      <c r="BT2171" s="496"/>
      <c r="BU2171" s="496"/>
      <c r="BV2171" s="496"/>
    </row>
    <row r="2172" spans="1:74" s="52" customFormat="1" ht="12.75">
      <c r="A2172" s="45">
        <v>2670.080468178493</v>
      </c>
      <c r="B2172" s="46" t="s">
        <v>360</v>
      </c>
      <c r="C2172" s="47" t="s">
        <v>331</v>
      </c>
      <c r="D2172" s="48">
        <v>145.00322052758023</v>
      </c>
      <c r="E2172" s="49">
        <v>40.138080000000002</v>
      </c>
      <c r="F2172" s="49">
        <v>6.0699999999999997E-2</v>
      </c>
      <c r="G2172" s="49">
        <v>14.38725</v>
      </c>
      <c r="H2172" s="49">
        <v>0.36420000000000002</v>
      </c>
      <c r="I2172" s="49">
        <v>0.2031</v>
      </c>
      <c r="J2172" s="49">
        <v>45.568600000000004</v>
      </c>
      <c r="K2172" s="49">
        <v>0.25469999999999998</v>
      </c>
      <c r="L2172" s="49">
        <v>100.97663</v>
      </c>
      <c r="M2172" s="47"/>
      <c r="N2172" s="50">
        <v>0.99646518787817828</v>
      </c>
      <c r="O2172" s="50">
        <v>1.1914330492898645E-3</v>
      </c>
      <c r="P2172" s="50">
        <v>0.29870281876755522</v>
      </c>
      <c r="Q2172" s="50">
        <v>7.2725944565087417E-3</v>
      </c>
      <c r="R2172" s="50">
        <v>4.270720988558149E-3</v>
      </c>
      <c r="S2172" s="50">
        <v>1.686474458736186</v>
      </c>
      <c r="T2172" s="50">
        <v>6.7747321469652831E-3</v>
      </c>
      <c r="U2172" s="50">
        <v>3.0011519460232416</v>
      </c>
      <c r="V2172" s="51">
        <v>84.95334284990615</v>
      </c>
      <c r="X2172" s="49">
        <v>0.25</v>
      </c>
      <c r="Y2172" s="49">
        <v>33.450000000000003</v>
      </c>
      <c r="Z2172" s="49">
        <v>0.62</v>
      </c>
      <c r="AA2172" s="49">
        <v>5.47</v>
      </c>
      <c r="AB2172" s="49">
        <v>10.71</v>
      </c>
      <c r="AC2172" s="49">
        <v>0.25</v>
      </c>
      <c r="AD2172" s="49">
        <v>2.2599999999999998</v>
      </c>
      <c r="AE2172" s="312"/>
      <c r="AF2172" s="466" t="s">
        <v>1746</v>
      </c>
      <c r="AG2172" s="343">
        <v>30</v>
      </c>
      <c r="AH2172" s="343">
        <v>15</v>
      </c>
      <c r="AI2172" s="343"/>
      <c r="AJ2172" s="343"/>
      <c r="AK2172" s="343"/>
      <c r="AL2172" s="343"/>
      <c r="AM2172" s="343"/>
      <c r="AN2172" s="343"/>
      <c r="AO2172" s="343"/>
      <c r="AP2172" s="343"/>
      <c r="AQ2172" s="343"/>
      <c r="AR2172" s="343"/>
      <c r="AS2172" s="343"/>
      <c r="AT2172" s="343"/>
      <c r="AU2172" s="343"/>
      <c r="AV2172" s="343"/>
      <c r="AW2172" s="343"/>
      <c r="AX2172" s="343"/>
      <c r="AY2172" s="343"/>
      <c r="AZ2172" s="343"/>
      <c r="BA2172" s="343"/>
      <c r="BB2172" s="343"/>
      <c r="BC2172" s="343"/>
      <c r="BD2172" s="343"/>
      <c r="BE2172" s="475"/>
      <c r="BF2172" s="475"/>
      <c r="BG2172" s="475"/>
      <c r="BH2172" s="475"/>
      <c r="BI2172" s="475"/>
      <c r="BJ2172" s="475"/>
      <c r="BK2172" s="475"/>
      <c r="BL2172" s="475"/>
      <c r="BM2172" s="475"/>
      <c r="BN2172" s="475"/>
      <c r="BO2172" s="475"/>
      <c r="BP2172" s="306"/>
      <c r="BQ2172" s="496"/>
      <c r="BR2172" s="496"/>
      <c r="BS2172" s="496"/>
      <c r="BT2172" s="496"/>
      <c r="BU2172" s="496"/>
      <c r="BV2172" s="496"/>
    </row>
    <row r="2173" spans="1:74" s="52" customFormat="1" ht="12.75">
      <c r="A2173" s="45">
        <v>2670.080468178493</v>
      </c>
      <c r="B2173" s="46" t="s">
        <v>360</v>
      </c>
      <c r="C2173" s="47" t="s">
        <v>331</v>
      </c>
      <c r="D2173" s="48">
        <v>150.00322052758023</v>
      </c>
      <c r="E2173" s="49">
        <v>40.2378</v>
      </c>
      <c r="F2173" s="49">
        <v>2.8799999999999999E-2</v>
      </c>
      <c r="G2173" s="49">
        <v>14.36735</v>
      </c>
      <c r="H2173" s="49">
        <v>0.3412</v>
      </c>
      <c r="I2173" s="49">
        <v>0.2077</v>
      </c>
      <c r="J2173" s="49">
        <v>45.398560000000003</v>
      </c>
      <c r="K2173" s="49">
        <v>0.2545</v>
      </c>
      <c r="L2173" s="49">
        <v>100.83591</v>
      </c>
      <c r="M2173" s="47"/>
      <c r="N2173" s="50">
        <v>0.99994108919956803</v>
      </c>
      <c r="O2173" s="50">
        <v>5.6585882023136788E-4</v>
      </c>
      <c r="P2173" s="50">
        <v>0.29858834568300813</v>
      </c>
      <c r="Q2173" s="50">
        <v>6.8201370496372045E-3</v>
      </c>
      <c r="R2173" s="50">
        <v>4.3718215117303123E-3</v>
      </c>
      <c r="S2173" s="50">
        <v>1.6818637501741753</v>
      </c>
      <c r="T2173" s="50">
        <v>6.7761907216185562E-3</v>
      </c>
      <c r="U2173" s="50">
        <v>2.998927193159969</v>
      </c>
      <c r="V2173" s="51">
        <v>84.923223020258291</v>
      </c>
      <c r="X2173" s="49">
        <v>0.25</v>
      </c>
      <c r="Y2173" s="49">
        <v>70.78</v>
      </c>
      <c r="Z2173" s="49">
        <v>0.62</v>
      </c>
      <c r="AA2173" s="49">
        <v>5.76</v>
      </c>
      <c r="AB2173" s="49">
        <v>10.67</v>
      </c>
      <c r="AC2173" s="49">
        <v>0.25</v>
      </c>
      <c r="AD2173" s="49">
        <v>2.25</v>
      </c>
      <c r="AE2173" s="312"/>
      <c r="AF2173" s="466" t="s">
        <v>1746</v>
      </c>
      <c r="AG2173" s="343">
        <v>30</v>
      </c>
      <c r="AH2173" s="343">
        <v>15</v>
      </c>
      <c r="AI2173" s="343"/>
      <c r="AJ2173" s="343"/>
      <c r="AK2173" s="343"/>
      <c r="AL2173" s="343"/>
      <c r="AM2173" s="343"/>
      <c r="AN2173" s="343"/>
      <c r="AO2173" s="343"/>
      <c r="AP2173" s="343"/>
      <c r="AQ2173" s="343"/>
      <c r="AR2173" s="343"/>
      <c r="AS2173" s="343"/>
      <c r="AT2173" s="343"/>
      <c r="AU2173" s="343"/>
      <c r="AV2173" s="343"/>
      <c r="AW2173" s="343"/>
      <c r="AX2173" s="343"/>
      <c r="AY2173" s="343"/>
      <c r="AZ2173" s="343"/>
      <c r="BA2173" s="343"/>
      <c r="BB2173" s="343"/>
      <c r="BC2173" s="343"/>
      <c r="BD2173" s="343"/>
      <c r="BE2173" s="475"/>
      <c r="BF2173" s="475"/>
      <c r="BG2173" s="475"/>
      <c r="BH2173" s="475"/>
      <c r="BI2173" s="475"/>
      <c r="BJ2173" s="475"/>
      <c r="BK2173" s="475"/>
      <c r="BL2173" s="475"/>
      <c r="BM2173" s="475"/>
      <c r="BN2173" s="475"/>
      <c r="BO2173" s="475"/>
      <c r="BP2173" s="306"/>
      <c r="BQ2173" s="496"/>
      <c r="BR2173" s="496"/>
      <c r="BS2173" s="496"/>
      <c r="BT2173" s="496"/>
      <c r="BU2173" s="496"/>
      <c r="BV2173" s="496"/>
    </row>
    <row r="2174" spans="1:74" s="52" customFormat="1" ht="12.75">
      <c r="A2174" s="45">
        <v>2670.080468178493</v>
      </c>
      <c r="B2174" s="46" t="s">
        <v>360</v>
      </c>
      <c r="C2174" s="47" t="s">
        <v>331</v>
      </c>
      <c r="D2174" s="48">
        <v>155.00322052758023</v>
      </c>
      <c r="E2174" s="49">
        <v>40.297629999999998</v>
      </c>
      <c r="F2174" s="49">
        <v>5.9499999999999997E-2</v>
      </c>
      <c r="G2174" s="49">
        <v>14.436999999999999</v>
      </c>
      <c r="H2174" s="49">
        <v>0.32950000000000002</v>
      </c>
      <c r="I2174" s="49">
        <v>0.15720000000000001</v>
      </c>
      <c r="J2174" s="49">
        <v>45.488579999999999</v>
      </c>
      <c r="K2174" s="49">
        <v>0.2545</v>
      </c>
      <c r="L2174" s="49">
        <v>101.02390999999999</v>
      </c>
      <c r="M2174" s="47"/>
      <c r="N2174" s="50">
        <v>0.99936202576802424</v>
      </c>
      <c r="O2174" s="50">
        <v>1.1666369266350298E-3</v>
      </c>
      <c r="P2174" s="50">
        <v>0.29941688537185956</v>
      </c>
      <c r="Q2174" s="50">
        <v>6.5726824312167011E-3</v>
      </c>
      <c r="R2174" s="50">
        <v>3.3020345936923432E-3</v>
      </c>
      <c r="S2174" s="50">
        <v>1.6817222234436457</v>
      </c>
      <c r="T2174" s="50">
        <v>6.7622118436322064E-3</v>
      </c>
      <c r="U2174" s="50">
        <v>2.9983047003787058</v>
      </c>
      <c r="V2174" s="51">
        <v>84.886629917124964</v>
      </c>
      <c r="X2174" s="49">
        <v>0.25</v>
      </c>
      <c r="Y2174" s="49">
        <v>33.78</v>
      </c>
      <c r="Z2174" s="49">
        <v>0.62</v>
      </c>
      <c r="AA2174" s="49">
        <v>5.95</v>
      </c>
      <c r="AB2174" s="49">
        <v>13.75</v>
      </c>
      <c r="AC2174" s="49">
        <v>0.25</v>
      </c>
      <c r="AD2174" s="49">
        <v>2.27</v>
      </c>
      <c r="AE2174" s="312"/>
      <c r="AF2174" s="466" t="s">
        <v>1746</v>
      </c>
      <c r="AG2174" s="343">
        <v>30</v>
      </c>
      <c r="AH2174" s="343">
        <v>15</v>
      </c>
      <c r="AI2174" s="343"/>
      <c r="AJ2174" s="343"/>
      <c r="AK2174" s="343"/>
      <c r="AL2174" s="343"/>
      <c r="AM2174" s="343"/>
      <c r="AN2174" s="343"/>
      <c r="AO2174" s="343"/>
      <c r="AP2174" s="343"/>
      <c r="AQ2174" s="343"/>
      <c r="AR2174" s="343"/>
      <c r="AS2174" s="343"/>
      <c r="AT2174" s="343"/>
      <c r="AU2174" s="343"/>
      <c r="AV2174" s="343"/>
      <c r="AW2174" s="343"/>
      <c r="AX2174" s="343"/>
      <c r="AY2174" s="343"/>
      <c r="AZ2174" s="343"/>
      <c r="BA2174" s="343"/>
      <c r="BB2174" s="343"/>
      <c r="BC2174" s="343"/>
      <c r="BD2174" s="343"/>
      <c r="BE2174" s="475"/>
      <c r="BF2174" s="475"/>
      <c r="BG2174" s="475"/>
      <c r="BH2174" s="475"/>
      <c r="BI2174" s="475"/>
      <c r="BJ2174" s="475"/>
      <c r="BK2174" s="475"/>
      <c r="BL2174" s="475"/>
      <c r="BM2174" s="475"/>
      <c r="BN2174" s="475"/>
      <c r="BO2174" s="475"/>
      <c r="BP2174" s="306"/>
      <c r="BQ2174" s="496"/>
      <c r="BR2174" s="496"/>
      <c r="BS2174" s="496"/>
      <c r="BT2174" s="496"/>
      <c r="BU2174" s="496"/>
      <c r="BV2174" s="496"/>
    </row>
    <row r="2175" spans="1:74" s="52" customFormat="1" ht="12.75">
      <c r="A2175" s="45">
        <v>2670.080468178493</v>
      </c>
      <c r="B2175" s="46" t="s">
        <v>360</v>
      </c>
      <c r="C2175" s="47" t="s">
        <v>331</v>
      </c>
      <c r="D2175" s="48">
        <v>160.00322052758023</v>
      </c>
      <c r="E2175" s="49">
        <v>40.207880000000003</v>
      </c>
      <c r="F2175" s="49">
        <v>5.11E-2</v>
      </c>
      <c r="G2175" s="49">
        <v>14.3972</v>
      </c>
      <c r="H2175" s="49">
        <v>0.36780000000000002</v>
      </c>
      <c r="I2175" s="49">
        <v>0.20979999999999999</v>
      </c>
      <c r="J2175" s="49">
        <v>45.458570000000002</v>
      </c>
      <c r="K2175" s="49">
        <v>0.25679999999999997</v>
      </c>
      <c r="L2175" s="49">
        <v>100.94915</v>
      </c>
      <c r="M2175" s="47"/>
      <c r="N2175" s="50">
        <v>0.99837189124131376</v>
      </c>
      <c r="O2175" s="50">
        <v>1.0031768123418131E-3</v>
      </c>
      <c r="P2175" s="50">
        <v>0.29896145725387269</v>
      </c>
      <c r="Q2175" s="50">
        <v>7.345760884566897E-3</v>
      </c>
      <c r="R2175" s="50">
        <v>4.4123747748886517E-3</v>
      </c>
      <c r="S2175" s="50">
        <v>1.6826953147283561</v>
      </c>
      <c r="T2175" s="50">
        <v>6.8317794386631697E-3</v>
      </c>
      <c r="U2175" s="50">
        <v>2.9996217551340028</v>
      </c>
      <c r="V2175" s="51">
        <v>84.913560134087945</v>
      </c>
      <c r="X2175" s="49">
        <v>0.25</v>
      </c>
      <c r="Y2175" s="49">
        <v>39.11</v>
      </c>
      <c r="Z2175" s="49">
        <v>0.62</v>
      </c>
      <c r="AA2175" s="49">
        <v>5.44</v>
      </c>
      <c r="AB2175" s="49">
        <v>10.61</v>
      </c>
      <c r="AC2175" s="49">
        <v>0.25</v>
      </c>
      <c r="AD2175" s="49">
        <v>2.2400000000000002</v>
      </c>
      <c r="AE2175" s="312"/>
      <c r="AF2175" s="466" t="s">
        <v>1746</v>
      </c>
      <c r="AG2175" s="343">
        <v>30</v>
      </c>
      <c r="AH2175" s="343">
        <v>15</v>
      </c>
      <c r="AI2175" s="343"/>
      <c r="AJ2175" s="343"/>
      <c r="AK2175" s="343"/>
      <c r="AL2175" s="343"/>
      <c r="AM2175" s="343"/>
      <c r="AN2175" s="343"/>
      <c r="AO2175" s="343"/>
      <c r="AP2175" s="343"/>
      <c r="AQ2175" s="343"/>
      <c r="AR2175" s="343"/>
      <c r="AS2175" s="343"/>
      <c r="AT2175" s="343"/>
      <c r="AU2175" s="343"/>
      <c r="AV2175" s="343"/>
      <c r="AW2175" s="343"/>
      <c r="AX2175" s="343"/>
      <c r="AY2175" s="343"/>
      <c r="AZ2175" s="343"/>
      <c r="BA2175" s="343"/>
      <c r="BB2175" s="343"/>
      <c r="BC2175" s="343"/>
      <c r="BD2175" s="343"/>
      <c r="BE2175" s="475"/>
      <c r="BF2175" s="475"/>
      <c r="BG2175" s="475"/>
      <c r="BH2175" s="475"/>
      <c r="BI2175" s="475"/>
      <c r="BJ2175" s="475"/>
      <c r="BK2175" s="475"/>
      <c r="BL2175" s="475"/>
      <c r="BM2175" s="475"/>
      <c r="BN2175" s="475"/>
      <c r="BO2175" s="475"/>
      <c r="BP2175" s="306"/>
      <c r="BQ2175" s="496"/>
      <c r="BR2175" s="496"/>
      <c r="BS2175" s="496"/>
      <c r="BT2175" s="496"/>
      <c r="BU2175" s="496"/>
      <c r="BV2175" s="496"/>
    </row>
    <row r="2176" spans="1:74" s="52" customFormat="1" ht="12.75">
      <c r="A2176" s="45">
        <v>2670.080468178493</v>
      </c>
      <c r="B2176" s="46" t="s">
        <v>360</v>
      </c>
      <c r="C2176" s="47" t="s">
        <v>331</v>
      </c>
      <c r="D2176" s="48">
        <v>165.00322052758023</v>
      </c>
      <c r="E2176" s="49">
        <v>40.15802</v>
      </c>
      <c r="F2176" s="49">
        <v>7.1099999999999997E-2</v>
      </c>
      <c r="G2176" s="49">
        <v>14.496689999999999</v>
      </c>
      <c r="H2176" s="49">
        <v>0.35199999999999998</v>
      </c>
      <c r="I2176" s="49">
        <v>0.22459999999999999</v>
      </c>
      <c r="J2176" s="49">
        <v>45.598599999999998</v>
      </c>
      <c r="K2176" s="49">
        <v>0.25359999999999999</v>
      </c>
      <c r="L2176" s="49">
        <v>101.15461000000001</v>
      </c>
      <c r="M2176" s="47"/>
      <c r="N2176" s="50">
        <v>0.99567477158087425</v>
      </c>
      <c r="O2176" s="50">
        <v>1.3937671593065757E-3</v>
      </c>
      <c r="P2176" s="50">
        <v>0.30058690547533046</v>
      </c>
      <c r="Q2176" s="50">
        <v>7.0199136057944979E-3</v>
      </c>
      <c r="R2176" s="50">
        <v>4.7167265893499526E-3</v>
      </c>
      <c r="S2176" s="50">
        <v>1.6854088336752688</v>
      </c>
      <c r="T2176" s="50">
        <v>6.7367760145876478E-3</v>
      </c>
      <c r="U2176" s="50">
        <v>3.0015376941005121</v>
      </c>
      <c r="V2176" s="51">
        <v>84.864675208019818</v>
      </c>
      <c r="X2176" s="49">
        <v>0.25</v>
      </c>
      <c r="Y2176" s="49">
        <v>29.06</v>
      </c>
      <c r="Z2176" s="49">
        <v>0.62</v>
      </c>
      <c r="AA2176" s="49">
        <v>5.65</v>
      </c>
      <c r="AB2176" s="49">
        <v>9.6199999999999992</v>
      </c>
      <c r="AC2176" s="49">
        <v>0.25</v>
      </c>
      <c r="AD2176" s="49">
        <v>2.2599999999999998</v>
      </c>
      <c r="AE2176" s="312"/>
      <c r="AF2176" s="466" t="s">
        <v>1746</v>
      </c>
      <c r="AG2176" s="343">
        <v>30</v>
      </c>
      <c r="AH2176" s="343">
        <v>15</v>
      </c>
      <c r="AI2176" s="343"/>
      <c r="AJ2176" s="343"/>
      <c r="AK2176" s="343"/>
      <c r="AL2176" s="343"/>
      <c r="AM2176" s="343"/>
      <c r="AN2176" s="343"/>
      <c r="AO2176" s="343"/>
      <c r="AP2176" s="343"/>
      <c r="AQ2176" s="343"/>
      <c r="AR2176" s="343"/>
      <c r="AS2176" s="343"/>
      <c r="AT2176" s="343"/>
      <c r="AU2176" s="343"/>
      <c r="AV2176" s="343"/>
      <c r="AW2176" s="343"/>
      <c r="AX2176" s="343"/>
      <c r="AY2176" s="343"/>
      <c r="AZ2176" s="343"/>
      <c r="BA2176" s="343"/>
      <c r="BB2176" s="343"/>
      <c r="BC2176" s="343"/>
      <c r="BD2176" s="343"/>
      <c r="BE2176" s="475"/>
      <c r="BF2176" s="475"/>
      <c r="BG2176" s="475"/>
      <c r="BH2176" s="475"/>
      <c r="BI2176" s="475"/>
      <c r="BJ2176" s="475"/>
      <c r="BK2176" s="475"/>
      <c r="BL2176" s="475"/>
      <c r="BM2176" s="475"/>
      <c r="BN2176" s="475"/>
      <c r="BO2176" s="475"/>
      <c r="BP2176" s="306"/>
      <c r="BQ2176" s="496"/>
      <c r="BR2176" s="496"/>
      <c r="BS2176" s="496"/>
      <c r="BT2176" s="496"/>
      <c r="BU2176" s="496"/>
      <c r="BV2176" s="496"/>
    </row>
    <row r="2177" spans="1:74" s="52" customFormat="1" ht="12.75">
      <c r="A2177" s="45">
        <v>2670.080468178493</v>
      </c>
      <c r="B2177" s="46" t="s">
        <v>360</v>
      </c>
      <c r="C2177" s="47" t="s">
        <v>331</v>
      </c>
      <c r="D2177" s="48">
        <v>170.00322052758023</v>
      </c>
      <c r="E2177" s="49">
        <v>40.068269999999998</v>
      </c>
      <c r="F2177" s="49">
        <v>4.5600000000000002E-2</v>
      </c>
      <c r="G2177" s="49">
        <v>14.536490000000001</v>
      </c>
      <c r="H2177" s="49">
        <v>0.32750000000000001</v>
      </c>
      <c r="I2177" s="49">
        <v>0.18740000000000001</v>
      </c>
      <c r="J2177" s="49">
        <v>45.5886</v>
      </c>
      <c r="K2177" s="49">
        <v>0.25609999999999999</v>
      </c>
      <c r="L2177" s="49">
        <v>101.00996000000001</v>
      </c>
      <c r="M2177" s="47"/>
      <c r="N2177" s="50">
        <v>0.99511581724599396</v>
      </c>
      <c r="O2177" s="50">
        <v>8.9539217663663626E-4</v>
      </c>
      <c r="P2177" s="50">
        <v>0.30191770780782817</v>
      </c>
      <c r="Q2177" s="50">
        <v>6.5422665493269005E-3</v>
      </c>
      <c r="R2177" s="50">
        <v>3.9421065954758742E-3</v>
      </c>
      <c r="S2177" s="50">
        <v>1.6878655096768131</v>
      </c>
      <c r="T2177" s="50">
        <v>6.8145983486572722E-3</v>
      </c>
      <c r="U2177" s="50">
        <v>3.0030933984007318</v>
      </c>
      <c r="V2177" s="51">
        <v>84.826602960824374</v>
      </c>
      <c r="X2177" s="49">
        <v>0.25</v>
      </c>
      <c r="Y2177" s="49">
        <v>43.72</v>
      </c>
      <c r="Z2177" s="49">
        <v>0.61</v>
      </c>
      <c r="AA2177" s="49">
        <v>6.01</v>
      </c>
      <c r="AB2177" s="49">
        <v>11.51</v>
      </c>
      <c r="AC2177" s="49">
        <v>0.25</v>
      </c>
      <c r="AD2177" s="49">
        <v>2.25</v>
      </c>
      <c r="AE2177" s="312"/>
      <c r="AF2177" s="466" t="s">
        <v>1746</v>
      </c>
      <c r="AG2177" s="343">
        <v>30</v>
      </c>
      <c r="AH2177" s="343">
        <v>15</v>
      </c>
      <c r="AI2177" s="343"/>
      <c r="AJ2177" s="343"/>
      <c r="AK2177" s="343"/>
      <c r="AL2177" s="343"/>
      <c r="AM2177" s="343"/>
      <c r="AN2177" s="343"/>
      <c r="AO2177" s="343"/>
      <c r="AP2177" s="343"/>
      <c r="AQ2177" s="343"/>
      <c r="AR2177" s="343"/>
      <c r="AS2177" s="343"/>
      <c r="AT2177" s="343"/>
      <c r="AU2177" s="343"/>
      <c r="AV2177" s="343"/>
      <c r="AW2177" s="343"/>
      <c r="AX2177" s="343"/>
      <c r="AY2177" s="343"/>
      <c r="AZ2177" s="343"/>
      <c r="BA2177" s="343"/>
      <c r="BB2177" s="343"/>
      <c r="BC2177" s="343"/>
      <c r="BD2177" s="343"/>
      <c r="BE2177" s="475"/>
      <c r="BF2177" s="475"/>
      <c r="BG2177" s="475"/>
      <c r="BH2177" s="475"/>
      <c r="BI2177" s="475"/>
      <c r="BJ2177" s="475"/>
      <c r="BK2177" s="475"/>
      <c r="BL2177" s="475"/>
      <c r="BM2177" s="475"/>
      <c r="BN2177" s="475"/>
      <c r="BO2177" s="475"/>
      <c r="BP2177" s="306"/>
      <c r="BQ2177" s="496"/>
      <c r="BR2177" s="496"/>
      <c r="BS2177" s="496"/>
      <c r="BT2177" s="496"/>
      <c r="BU2177" s="496"/>
      <c r="BV2177" s="496"/>
    </row>
    <row r="2178" spans="1:74" s="52" customFormat="1" ht="12.75">
      <c r="A2178" s="45">
        <v>2670.080468178493</v>
      </c>
      <c r="B2178" s="46" t="s">
        <v>360</v>
      </c>
      <c r="C2178" s="47" t="s">
        <v>331</v>
      </c>
      <c r="D2178" s="48">
        <v>175.00322052758023</v>
      </c>
      <c r="E2178" s="49">
        <v>40.187939999999998</v>
      </c>
      <c r="F2178" s="49">
        <v>5.2999999999999999E-2</v>
      </c>
      <c r="G2178" s="49">
        <v>14.56634</v>
      </c>
      <c r="H2178" s="49">
        <v>0.308</v>
      </c>
      <c r="I2178" s="49">
        <v>0.2041</v>
      </c>
      <c r="J2178" s="49">
        <v>45.498579999999997</v>
      </c>
      <c r="K2178" s="49">
        <v>0.25629999999999997</v>
      </c>
      <c r="L2178" s="49">
        <v>101.07425999999998</v>
      </c>
      <c r="M2178" s="47"/>
      <c r="N2178" s="50">
        <v>0.99718188989012235</v>
      </c>
      <c r="O2178" s="50">
        <v>1.0397523773355464E-3</v>
      </c>
      <c r="P2178" s="50">
        <v>0.30226305966233241</v>
      </c>
      <c r="Q2178" s="50">
        <v>6.1471420104312908E-3</v>
      </c>
      <c r="R2178" s="50">
        <v>4.28950700416195E-3</v>
      </c>
      <c r="S2178" s="50">
        <v>1.683003524869997</v>
      </c>
      <c r="T2178" s="50">
        <v>6.8137295408260802E-3</v>
      </c>
      <c r="U2178" s="50">
        <v>3.000738605355207</v>
      </c>
      <c r="V2178" s="51">
        <v>84.774686582782692</v>
      </c>
      <c r="X2178" s="49">
        <v>0.25</v>
      </c>
      <c r="Y2178" s="49">
        <v>37.43</v>
      </c>
      <c r="Z2178" s="49">
        <v>0.61</v>
      </c>
      <c r="AA2178" s="49">
        <v>6.42</v>
      </c>
      <c r="AB2178" s="49">
        <v>10.7</v>
      </c>
      <c r="AC2178" s="49">
        <v>0.25</v>
      </c>
      <c r="AD2178" s="49">
        <v>2.2400000000000002</v>
      </c>
      <c r="AE2178" s="312"/>
      <c r="AF2178" s="466" t="s">
        <v>1746</v>
      </c>
      <c r="AG2178" s="343">
        <v>30</v>
      </c>
      <c r="AH2178" s="343">
        <v>15</v>
      </c>
      <c r="AI2178" s="343"/>
      <c r="AJ2178" s="343"/>
      <c r="AK2178" s="343"/>
      <c r="AL2178" s="343"/>
      <c r="AM2178" s="343"/>
      <c r="AN2178" s="343"/>
      <c r="AO2178" s="343"/>
      <c r="AP2178" s="343"/>
      <c r="AQ2178" s="343"/>
      <c r="AR2178" s="343"/>
      <c r="AS2178" s="343"/>
      <c r="AT2178" s="343"/>
      <c r="AU2178" s="343"/>
      <c r="AV2178" s="343"/>
      <c r="AW2178" s="343"/>
      <c r="AX2178" s="343"/>
      <c r="AY2178" s="343"/>
      <c r="AZ2178" s="343"/>
      <c r="BA2178" s="343"/>
      <c r="BB2178" s="343"/>
      <c r="BC2178" s="343"/>
      <c r="BD2178" s="343"/>
      <c r="BE2178" s="475"/>
      <c r="BF2178" s="475"/>
      <c r="BG2178" s="475"/>
      <c r="BH2178" s="475"/>
      <c r="BI2178" s="475"/>
      <c r="BJ2178" s="475"/>
      <c r="BK2178" s="475"/>
      <c r="BL2178" s="475"/>
      <c r="BM2178" s="475"/>
      <c r="BN2178" s="475"/>
      <c r="BO2178" s="475"/>
      <c r="BP2178" s="306"/>
      <c r="BQ2178" s="496"/>
      <c r="BR2178" s="496"/>
      <c r="BS2178" s="496"/>
      <c r="BT2178" s="496"/>
      <c r="BU2178" s="496"/>
      <c r="BV2178" s="496"/>
    </row>
    <row r="2179" spans="1:74" s="52" customFormat="1" ht="12.75">
      <c r="A2179" s="45">
        <v>2670.080468178493</v>
      </c>
      <c r="B2179" s="46" t="s">
        <v>360</v>
      </c>
      <c r="C2179" s="47" t="s">
        <v>331</v>
      </c>
      <c r="D2179" s="48">
        <v>180.00322052758023</v>
      </c>
      <c r="E2179" s="49">
        <v>40.197920000000003</v>
      </c>
      <c r="F2179" s="49">
        <v>5.6000000000000001E-2</v>
      </c>
      <c r="G2179" s="49">
        <v>14.506640000000001</v>
      </c>
      <c r="H2179" s="49">
        <v>0.33929999999999999</v>
      </c>
      <c r="I2179" s="49">
        <v>0.1817</v>
      </c>
      <c r="J2179" s="49">
        <v>45.548589999999997</v>
      </c>
      <c r="K2179" s="49">
        <v>0.2616</v>
      </c>
      <c r="L2179" s="49">
        <v>101.09175</v>
      </c>
      <c r="M2179" s="47"/>
      <c r="N2179" s="50">
        <v>0.99703626520420763</v>
      </c>
      <c r="O2179" s="50">
        <v>1.0981731363079702E-3</v>
      </c>
      <c r="P2179" s="50">
        <v>0.30090555222455567</v>
      </c>
      <c r="Q2179" s="50">
        <v>6.7691653962498677E-3</v>
      </c>
      <c r="R2179" s="50">
        <v>3.8172274673101041E-3</v>
      </c>
      <c r="S2179" s="50">
        <v>1.6841891171895109</v>
      </c>
      <c r="T2179" s="50">
        <v>6.9518879050339761E-3</v>
      </c>
      <c r="U2179" s="50">
        <v>3.000767388523176</v>
      </c>
      <c r="V2179" s="51">
        <v>84.841753047809405</v>
      </c>
      <c r="X2179" s="49">
        <v>0.25</v>
      </c>
      <c r="Y2179" s="49">
        <v>36.520000000000003</v>
      </c>
      <c r="Z2179" s="49">
        <v>0.62</v>
      </c>
      <c r="AA2179" s="49">
        <v>5.86</v>
      </c>
      <c r="AB2179" s="49">
        <v>11.95</v>
      </c>
      <c r="AC2179" s="49">
        <v>0.25</v>
      </c>
      <c r="AD2179" s="49">
        <v>2.2000000000000002</v>
      </c>
      <c r="AE2179" s="312"/>
      <c r="AF2179" s="466" t="s">
        <v>1746</v>
      </c>
      <c r="AG2179" s="343">
        <v>30</v>
      </c>
      <c r="AH2179" s="343">
        <v>15</v>
      </c>
      <c r="AI2179" s="343"/>
      <c r="AJ2179" s="343"/>
      <c r="AK2179" s="343"/>
      <c r="AL2179" s="343"/>
      <c r="AM2179" s="343"/>
      <c r="AN2179" s="343"/>
      <c r="AO2179" s="343"/>
      <c r="AP2179" s="343"/>
      <c r="AQ2179" s="343"/>
      <c r="AR2179" s="343"/>
      <c r="AS2179" s="343"/>
      <c r="AT2179" s="343"/>
      <c r="AU2179" s="343"/>
      <c r="AV2179" s="343"/>
      <c r="AW2179" s="343"/>
      <c r="AX2179" s="343"/>
      <c r="AY2179" s="343"/>
      <c r="AZ2179" s="343"/>
      <c r="BA2179" s="343"/>
      <c r="BB2179" s="343"/>
      <c r="BC2179" s="343"/>
      <c r="BD2179" s="343"/>
      <c r="BE2179" s="475"/>
      <c r="BF2179" s="475"/>
      <c r="BG2179" s="475"/>
      <c r="BH2179" s="475"/>
      <c r="BI2179" s="475"/>
      <c r="BJ2179" s="475"/>
      <c r="BK2179" s="475"/>
      <c r="BL2179" s="475"/>
      <c r="BM2179" s="475"/>
      <c r="BN2179" s="475"/>
      <c r="BO2179" s="475"/>
      <c r="BP2179" s="306"/>
      <c r="BQ2179" s="496"/>
      <c r="BR2179" s="496"/>
      <c r="BS2179" s="496"/>
      <c r="BT2179" s="496"/>
      <c r="BU2179" s="496"/>
      <c r="BV2179" s="496"/>
    </row>
    <row r="2180" spans="1:74" s="52" customFormat="1" ht="12.75">
      <c r="A2180" s="45">
        <v>2670.080468178493</v>
      </c>
      <c r="B2180" s="46" t="s">
        <v>360</v>
      </c>
      <c r="C2180" s="47" t="s">
        <v>331</v>
      </c>
      <c r="D2180" s="48">
        <v>185.00322052758023</v>
      </c>
      <c r="E2180" s="49">
        <v>40.267719999999997</v>
      </c>
      <c r="F2180" s="49">
        <v>3.6499999999999998E-2</v>
      </c>
      <c r="G2180" s="49">
        <v>14.36735</v>
      </c>
      <c r="H2180" s="49">
        <v>0.35260000000000002</v>
      </c>
      <c r="I2180" s="49">
        <v>0.2089</v>
      </c>
      <c r="J2180" s="49">
        <v>45.458570000000002</v>
      </c>
      <c r="K2180" s="49">
        <v>0.2475</v>
      </c>
      <c r="L2180" s="49">
        <v>100.93914000000001</v>
      </c>
      <c r="M2180" s="47"/>
      <c r="N2180" s="50">
        <v>0.99962730491090079</v>
      </c>
      <c r="O2180" s="50">
        <v>7.1638972761799851E-4</v>
      </c>
      <c r="P2180" s="50">
        <v>0.29827285827247907</v>
      </c>
      <c r="Q2180" s="50">
        <v>7.0405610819224956E-3</v>
      </c>
      <c r="R2180" s="50">
        <v>4.3924340499425117E-3</v>
      </c>
      <c r="S2180" s="50">
        <v>1.6823075181688172</v>
      </c>
      <c r="T2180" s="50">
        <v>6.5828494221829518E-3</v>
      </c>
      <c r="U2180" s="50">
        <v>2.998939915633863</v>
      </c>
      <c r="V2180" s="51">
        <v>84.940128569363324</v>
      </c>
      <c r="X2180" s="49">
        <v>0.25</v>
      </c>
      <c r="Y2180" s="49">
        <v>52.54</v>
      </c>
      <c r="Z2180" s="49">
        <v>0.62</v>
      </c>
      <c r="AA2180" s="49">
        <v>5.68</v>
      </c>
      <c r="AB2180" s="49">
        <v>10.5</v>
      </c>
      <c r="AC2180" s="49">
        <v>0.25</v>
      </c>
      <c r="AD2180" s="49">
        <v>2.29</v>
      </c>
      <c r="AE2180" s="312"/>
      <c r="AF2180" s="466" t="s">
        <v>1746</v>
      </c>
      <c r="AG2180" s="343">
        <v>30</v>
      </c>
      <c r="AH2180" s="343">
        <v>15</v>
      </c>
      <c r="AI2180" s="343"/>
      <c r="AJ2180" s="343"/>
      <c r="AK2180" s="343"/>
      <c r="AL2180" s="343"/>
      <c r="AM2180" s="343"/>
      <c r="AN2180" s="343"/>
      <c r="AO2180" s="343"/>
      <c r="AP2180" s="343"/>
      <c r="AQ2180" s="343"/>
      <c r="AR2180" s="343"/>
      <c r="AS2180" s="343"/>
      <c r="AT2180" s="343"/>
      <c r="AU2180" s="343"/>
      <c r="AV2180" s="343"/>
      <c r="AW2180" s="343"/>
      <c r="AX2180" s="343"/>
      <c r="AY2180" s="343"/>
      <c r="AZ2180" s="343"/>
      <c r="BA2180" s="343"/>
      <c r="BB2180" s="343"/>
      <c r="BC2180" s="343"/>
      <c r="BD2180" s="343"/>
      <c r="BE2180" s="475"/>
      <c r="BF2180" s="475"/>
      <c r="BG2180" s="475"/>
      <c r="BH2180" s="475"/>
      <c r="BI2180" s="475"/>
      <c r="BJ2180" s="475"/>
      <c r="BK2180" s="475"/>
      <c r="BL2180" s="475"/>
      <c r="BM2180" s="475"/>
      <c r="BN2180" s="475"/>
      <c r="BO2180" s="475"/>
      <c r="BP2180" s="306"/>
      <c r="BQ2180" s="496"/>
      <c r="BR2180" s="496"/>
      <c r="BS2180" s="496"/>
      <c r="BT2180" s="496"/>
      <c r="BU2180" s="496"/>
      <c r="BV2180" s="496"/>
    </row>
    <row r="2181" spans="1:74" s="52" customFormat="1" ht="12.75">
      <c r="A2181" s="45">
        <v>2670.080468178493</v>
      </c>
      <c r="B2181" s="46" t="s">
        <v>360</v>
      </c>
      <c r="C2181" s="47" t="s">
        <v>331</v>
      </c>
      <c r="D2181" s="48">
        <v>190.00322052758023</v>
      </c>
      <c r="E2181" s="49">
        <v>40.118130000000001</v>
      </c>
      <c r="F2181" s="49">
        <v>6.4000000000000001E-2</v>
      </c>
      <c r="G2181" s="49">
        <v>14.427049999999999</v>
      </c>
      <c r="H2181" s="49">
        <v>0.35499999999999998</v>
      </c>
      <c r="I2181" s="49">
        <v>0.19670000000000001</v>
      </c>
      <c r="J2181" s="49">
        <v>45.678609999999999</v>
      </c>
      <c r="K2181" s="49">
        <v>0.25740000000000002</v>
      </c>
      <c r="L2181" s="49">
        <v>101.09689</v>
      </c>
      <c r="M2181" s="47"/>
      <c r="N2181" s="50">
        <v>0.99501096155193103</v>
      </c>
      <c r="O2181" s="50">
        <v>1.2549966683538826E-3</v>
      </c>
      <c r="P2181" s="50">
        <v>0.29924073637667442</v>
      </c>
      <c r="Q2181" s="50">
        <v>7.0820571863451937E-3</v>
      </c>
      <c r="R2181" s="50">
        <v>4.1321614618833394E-3</v>
      </c>
      <c r="S2181" s="50">
        <v>1.6889181748287225</v>
      </c>
      <c r="T2181" s="50">
        <v>6.839957037451605E-3</v>
      </c>
      <c r="U2181" s="50">
        <v>3.0024790451113623</v>
      </c>
      <c r="V2181" s="51">
        <v>84.948852192340681</v>
      </c>
      <c r="X2181" s="49">
        <v>0.25</v>
      </c>
      <c r="Y2181" s="49">
        <v>32.049999999999997</v>
      </c>
      <c r="Z2181" s="49">
        <v>0.62</v>
      </c>
      <c r="AA2181" s="49">
        <v>5.66</v>
      </c>
      <c r="AB2181" s="49">
        <v>10.93</v>
      </c>
      <c r="AC2181" s="49">
        <v>0.25</v>
      </c>
      <c r="AD2181" s="49">
        <v>2.21</v>
      </c>
      <c r="AE2181" s="312"/>
      <c r="AF2181" s="466" t="s">
        <v>1746</v>
      </c>
      <c r="AG2181" s="343">
        <v>30</v>
      </c>
      <c r="AH2181" s="343">
        <v>15</v>
      </c>
      <c r="AI2181" s="343"/>
      <c r="AJ2181" s="343"/>
      <c r="AK2181" s="343"/>
      <c r="AL2181" s="343"/>
      <c r="AM2181" s="343"/>
      <c r="AN2181" s="343"/>
      <c r="AO2181" s="343"/>
      <c r="AP2181" s="343"/>
      <c r="AQ2181" s="343"/>
      <c r="AR2181" s="343"/>
      <c r="AS2181" s="343"/>
      <c r="AT2181" s="343"/>
      <c r="AU2181" s="343"/>
      <c r="AV2181" s="343"/>
      <c r="AW2181" s="343"/>
      <c r="AX2181" s="343"/>
      <c r="AY2181" s="343"/>
      <c r="AZ2181" s="343"/>
      <c r="BA2181" s="343"/>
      <c r="BB2181" s="343"/>
      <c r="BC2181" s="343"/>
      <c r="BD2181" s="343"/>
      <c r="BE2181" s="475"/>
      <c r="BF2181" s="475"/>
      <c r="BG2181" s="475"/>
      <c r="BH2181" s="475"/>
      <c r="BI2181" s="475"/>
      <c r="BJ2181" s="475"/>
      <c r="BK2181" s="475"/>
      <c r="BL2181" s="475"/>
      <c r="BM2181" s="475"/>
      <c r="BN2181" s="475"/>
      <c r="BO2181" s="475"/>
      <c r="BP2181" s="306"/>
      <c r="BQ2181" s="496"/>
      <c r="BR2181" s="496"/>
      <c r="BS2181" s="496"/>
      <c r="BT2181" s="496"/>
      <c r="BU2181" s="496"/>
      <c r="BV2181" s="496"/>
    </row>
    <row r="2182" spans="1:74" s="52" customFormat="1" ht="12.75">
      <c r="A2182" s="45">
        <v>2670.080468178493</v>
      </c>
      <c r="B2182" s="46" t="s">
        <v>360</v>
      </c>
      <c r="C2182" s="47" t="s">
        <v>331</v>
      </c>
      <c r="D2182" s="48">
        <v>195.00322052758023</v>
      </c>
      <c r="E2182" s="49">
        <v>40.2378</v>
      </c>
      <c r="F2182" s="49">
        <v>3.9100000000000003E-2</v>
      </c>
      <c r="G2182" s="49">
        <v>14.45689</v>
      </c>
      <c r="H2182" s="49">
        <v>0.35589999999999999</v>
      </c>
      <c r="I2182" s="49">
        <v>0.16889999999999999</v>
      </c>
      <c r="J2182" s="49">
        <v>45.51858</v>
      </c>
      <c r="K2182" s="49">
        <v>0.25990000000000002</v>
      </c>
      <c r="L2182" s="49">
        <v>101.03707</v>
      </c>
      <c r="M2182" s="47"/>
      <c r="N2182" s="50">
        <v>0.99831004156416214</v>
      </c>
      <c r="O2182" s="50">
        <v>7.6697884325683532E-4</v>
      </c>
      <c r="P2182" s="50">
        <v>0.29995912800788382</v>
      </c>
      <c r="Q2182" s="50">
        <v>7.1023667126808064E-3</v>
      </c>
      <c r="R2182" s="50">
        <v>3.5493318042237303E-3</v>
      </c>
      <c r="S2182" s="50">
        <v>1.6835594728380008</v>
      </c>
      <c r="T2182" s="50">
        <v>6.908680979116154E-3</v>
      </c>
      <c r="U2182" s="50">
        <v>3.0001560007493242</v>
      </c>
      <c r="V2182" s="51">
        <v>84.87742298559921</v>
      </c>
      <c r="X2182" s="49">
        <v>0.25</v>
      </c>
      <c r="Y2182" s="49">
        <v>53.26</v>
      </c>
      <c r="Z2182" s="49">
        <v>0.62</v>
      </c>
      <c r="AA2182" s="49">
        <v>5.59</v>
      </c>
      <c r="AB2182" s="49">
        <v>12.86</v>
      </c>
      <c r="AC2182" s="49">
        <v>0.25</v>
      </c>
      <c r="AD2182" s="49">
        <v>2.21</v>
      </c>
      <c r="AE2182" s="312"/>
      <c r="AF2182" s="466" t="s">
        <v>1746</v>
      </c>
      <c r="AG2182" s="343">
        <v>30</v>
      </c>
      <c r="AH2182" s="343">
        <v>15</v>
      </c>
      <c r="AI2182" s="343"/>
      <c r="AJ2182" s="343"/>
      <c r="AK2182" s="343"/>
      <c r="AL2182" s="343"/>
      <c r="AM2182" s="343"/>
      <c r="AN2182" s="343"/>
      <c r="AO2182" s="343"/>
      <c r="AP2182" s="343"/>
      <c r="AQ2182" s="343"/>
      <c r="AR2182" s="343"/>
      <c r="AS2182" s="343"/>
      <c r="AT2182" s="343"/>
      <c r="AU2182" s="343"/>
      <c r="AV2182" s="343"/>
      <c r="AW2182" s="343"/>
      <c r="AX2182" s="343"/>
      <c r="AY2182" s="343"/>
      <c r="AZ2182" s="343"/>
      <c r="BA2182" s="343"/>
      <c r="BB2182" s="343"/>
      <c r="BC2182" s="343"/>
      <c r="BD2182" s="343"/>
      <c r="BE2182" s="475"/>
      <c r="BF2182" s="475"/>
      <c r="BG2182" s="475"/>
      <c r="BH2182" s="475"/>
      <c r="BI2182" s="475"/>
      <c r="BJ2182" s="475"/>
      <c r="BK2182" s="475"/>
      <c r="BL2182" s="475"/>
      <c r="BM2182" s="475"/>
      <c r="BN2182" s="475"/>
      <c r="BO2182" s="475"/>
      <c r="BP2182" s="306"/>
      <c r="BQ2182" s="496"/>
      <c r="BR2182" s="496"/>
      <c r="BS2182" s="496"/>
      <c r="BT2182" s="496"/>
      <c r="BU2182" s="496"/>
      <c r="BV2182" s="496"/>
    </row>
    <row r="2183" spans="1:74" s="52" customFormat="1" ht="12.75">
      <c r="A2183" s="45"/>
      <c r="B2183" s="46"/>
      <c r="C2183" s="47"/>
      <c r="D2183" s="48"/>
      <c r="E2183" s="49"/>
      <c r="F2183" s="49"/>
      <c r="G2183" s="49"/>
      <c r="H2183" s="49"/>
      <c r="I2183" s="49"/>
      <c r="J2183" s="49"/>
      <c r="K2183" s="49"/>
      <c r="L2183" s="49"/>
      <c r="M2183" s="47"/>
      <c r="N2183" s="50"/>
      <c r="O2183" s="50"/>
      <c r="P2183" s="50"/>
      <c r="Q2183" s="50"/>
      <c r="R2183" s="50"/>
      <c r="S2183" s="50"/>
      <c r="T2183" s="50"/>
      <c r="U2183" s="50"/>
      <c r="V2183" s="51"/>
      <c r="AE2183" s="312"/>
      <c r="AF2183" s="312"/>
      <c r="AG2183" s="312"/>
      <c r="AH2183" s="312"/>
      <c r="AI2183" s="312"/>
      <c r="AJ2183" s="312"/>
      <c r="AK2183" s="312"/>
      <c r="AL2183" s="312"/>
      <c r="AM2183" s="312"/>
      <c r="AN2183" s="312"/>
      <c r="AO2183" s="312"/>
      <c r="AP2183" s="312"/>
      <c r="AQ2183" s="312"/>
      <c r="AR2183" s="312"/>
      <c r="AS2183" s="312"/>
      <c r="AT2183" s="312"/>
      <c r="AU2183" s="312"/>
      <c r="AV2183" s="312"/>
      <c r="AW2183" s="312"/>
      <c r="AX2183" s="312"/>
      <c r="AY2183" s="312"/>
      <c r="AZ2183" s="312"/>
      <c r="BA2183" s="312"/>
      <c r="BB2183" s="312"/>
      <c r="BC2183" s="312"/>
      <c r="BD2183" s="312"/>
      <c r="BE2183" s="306"/>
      <c r="BF2183" s="306"/>
      <c r="BG2183" s="306"/>
      <c r="BH2183" s="306"/>
      <c r="BI2183" s="306"/>
      <c r="BJ2183" s="306"/>
      <c r="BK2183" s="306"/>
      <c r="BL2183" s="306"/>
      <c r="BM2183" s="306"/>
      <c r="BN2183" s="306"/>
      <c r="BO2183" s="306"/>
      <c r="BP2183" s="306"/>
      <c r="BQ2183" s="496"/>
      <c r="BR2183" s="496"/>
      <c r="BS2183" s="496"/>
      <c r="BT2183" s="496"/>
      <c r="BU2183" s="496"/>
      <c r="BV2183" s="496"/>
    </row>
    <row r="2184" spans="1:74" s="52" customFormat="1" ht="12.75">
      <c r="A2184" s="45">
        <v>2670.080468178493</v>
      </c>
      <c r="B2184" s="46" t="s">
        <v>360</v>
      </c>
      <c r="C2184" s="47" t="s">
        <v>330</v>
      </c>
      <c r="D2184" s="48">
        <v>0</v>
      </c>
      <c r="E2184" s="49">
        <v>39.329900000000002</v>
      </c>
      <c r="F2184" s="49">
        <v>1.0441000000000001E-2</v>
      </c>
      <c r="G2184" s="49">
        <v>17.896999999999998</v>
      </c>
      <c r="H2184" s="49">
        <v>0.22190799999999999</v>
      </c>
      <c r="I2184" s="49">
        <v>0.23952699999999999</v>
      </c>
      <c r="J2184" s="49">
        <v>42.136600000000001</v>
      </c>
      <c r="K2184" s="49">
        <v>0.273283</v>
      </c>
      <c r="L2184" s="49">
        <v>100.14116300000002</v>
      </c>
      <c r="M2184" s="47"/>
      <c r="N2184" s="50">
        <v>1.0004019721502517</v>
      </c>
      <c r="O2184" s="50">
        <v>2.0997578224587189E-4</v>
      </c>
      <c r="P2184" s="50">
        <v>0.38070442886320172</v>
      </c>
      <c r="Q2184" s="50">
        <v>4.5401327206466367E-3</v>
      </c>
      <c r="R2184" s="50">
        <v>5.1605015327529126E-3</v>
      </c>
      <c r="S2184" s="50">
        <v>1.5977901226655347</v>
      </c>
      <c r="T2184" s="50">
        <v>7.4476963386534163E-3</v>
      </c>
      <c r="U2184" s="50">
        <v>2.9972292454639433</v>
      </c>
      <c r="V2184" s="51">
        <v>80.757873274453033</v>
      </c>
      <c r="X2184" s="49">
        <v>0.213896</v>
      </c>
      <c r="Y2184" s="49">
        <v>150.90100000000001</v>
      </c>
      <c r="Z2184" s="49">
        <v>0.43179299999999998</v>
      </c>
      <c r="AA2184" s="49">
        <v>9.5610999999999997</v>
      </c>
      <c r="AB2184" s="49">
        <v>5.9875400000000001</v>
      </c>
      <c r="AC2184" s="49">
        <v>0.184449</v>
      </c>
      <c r="AD2184" s="49">
        <v>4.5256299999999996</v>
      </c>
      <c r="AE2184" s="312"/>
      <c r="AF2184" s="343" t="s">
        <v>432</v>
      </c>
      <c r="AG2184" s="343">
        <v>30</v>
      </c>
      <c r="AH2184" s="343">
        <v>15</v>
      </c>
      <c r="AI2184" s="343"/>
      <c r="AJ2184" s="343"/>
      <c r="AK2184" s="343"/>
      <c r="AL2184" s="343"/>
      <c r="AM2184" s="343"/>
      <c r="AN2184" s="343"/>
      <c r="AO2184" s="343"/>
      <c r="AP2184" s="343"/>
      <c r="AQ2184" s="343"/>
      <c r="AR2184" s="343"/>
      <c r="AS2184" s="343"/>
      <c r="AT2184" s="343"/>
      <c r="AU2184" s="343"/>
      <c r="AV2184" s="343"/>
      <c r="AW2184" s="343"/>
      <c r="AX2184" s="343"/>
      <c r="AY2184" s="343"/>
      <c r="AZ2184" s="343"/>
      <c r="BA2184" s="343"/>
      <c r="BB2184" s="343"/>
      <c r="BC2184" s="343"/>
      <c r="BD2184" s="343"/>
      <c r="BE2184" s="475"/>
      <c r="BF2184" s="475"/>
      <c r="BG2184" s="475"/>
      <c r="BH2184" s="475"/>
      <c r="BI2184" s="475"/>
      <c r="BJ2184" s="475"/>
      <c r="BK2184" s="475"/>
      <c r="BL2184" s="475"/>
      <c r="BM2184" s="475"/>
      <c r="BN2184" s="475"/>
      <c r="BO2184" s="475"/>
      <c r="BP2184" s="306"/>
      <c r="BQ2184" s="496"/>
      <c r="BR2184" s="496"/>
      <c r="BS2184" s="496"/>
      <c r="BT2184" s="496"/>
      <c r="BU2184" s="496"/>
      <c r="BV2184" s="496"/>
    </row>
    <row r="2185" spans="1:74" s="52" customFormat="1" ht="12.75">
      <c r="A2185" s="45">
        <v>2670.080468178493</v>
      </c>
      <c r="B2185" s="46" t="s">
        <v>360</v>
      </c>
      <c r="C2185" s="47" t="s">
        <v>330</v>
      </c>
      <c r="D2185" s="48">
        <v>6.9584481028459075</v>
      </c>
      <c r="E2185" s="49">
        <v>39.354700000000001</v>
      </c>
      <c r="F2185" s="49">
        <v>2.4999E-2</v>
      </c>
      <c r="G2185" s="49">
        <v>17.737500000000001</v>
      </c>
      <c r="H2185" s="49">
        <v>0.209342</v>
      </c>
      <c r="I2185" s="49">
        <v>0.22580800000000001</v>
      </c>
      <c r="J2185" s="49">
        <v>42.169600000000003</v>
      </c>
      <c r="K2185" s="49">
        <v>0.25084400000000001</v>
      </c>
      <c r="L2185" s="49">
        <v>99.994867999999997</v>
      </c>
      <c r="M2185" s="47"/>
      <c r="N2185" s="50">
        <v>1.0015595375355935</v>
      </c>
      <c r="O2185" s="50">
        <v>5.0301185013255012E-4</v>
      </c>
      <c r="P2185" s="50">
        <v>0.37751009301295058</v>
      </c>
      <c r="Q2185" s="50">
        <v>4.2852920601112229E-3</v>
      </c>
      <c r="R2185" s="50">
        <v>4.8674917964756656E-3</v>
      </c>
      <c r="S2185" s="50">
        <v>1.5998828828857479</v>
      </c>
      <c r="T2185" s="50">
        <v>6.8397705004596618E-3</v>
      </c>
      <c r="U2185" s="50">
        <v>2.9961101993490282</v>
      </c>
      <c r="V2185" s="51">
        <v>80.908696570979927</v>
      </c>
      <c r="X2185" s="49">
        <v>0.213754</v>
      </c>
      <c r="Y2185" s="49">
        <v>61.725299999999997</v>
      </c>
      <c r="Z2185" s="49">
        <v>0.43401699999999999</v>
      </c>
      <c r="AA2185" s="49">
        <v>9.9539299999999997</v>
      </c>
      <c r="AB2185" s="49">
        <v>6.3526400000000001</v>
      </c>
      <c r="AC2185" s="49">
        <v>0.18427499999999999</v>
      </c>
      <c r="AD2185" s="49">
        <v>4.8955900000000003</v>
      </c>
      <c r="AE2185" s="312"/>
      <c r="AF2185" s="343" t="s">
        <v>432</v>
      </c>
      <c r="AG2185" s="343">
        <v>30</v>
      </c>
      <c r="AH2185" s="343">
        <v>15</v>
      </c>
      <c r="AI2185" s="343"/>
      <c r="AJ2185" s="343"/>
      <c r="AK2185" s="343"/>
      <c r="AL2185" s="343"/>
      <c r="AM2185" s="343"/>
      <c r="AN2185" s="343"/>
      <c r="AO2185" s="343"/>
      <c r="AP2185" s="343"/>
      <c r="AQ2185" s="343"/>
      <c r="AR2185" s="343"/>
      <c r="AS2185" s="343"/>
      <c r="AT2185" s="343"/>
      <c r="AU2185" s="343"/>
      <c r="AV2185" s="343"/>
      <c r="AW2185" s="343"/>
      <c r="AX2185" s="343"/>
      <c r="AY2185" s="343"/>
      <c r="AZ2185" s="343"/>
      <c r="BA2185" s="343"/>
      <c r="BB2185" s="343"/>
      <c r="BC2185" s="343"/>
      <c r="BD2185" s="343"/>
      <c r="BE2185" s="475"/>
      <c r="BF2185" s="475"/>
      <c r="BG2185" s="475"/>
      <c r="BH2185" s="475"/>
      <c r="BI2185" s="475"/>
      <c r="BJ2185" s="475"/>
      <c r="BK2185" s="475"/>
      <c r="BL2185" s="475"/>
      <c r="BM2185" s="475"/>
      <c r="BN2185" s="475"/>
      <c r="BO2185" s="475"/>
      <c r="BP2185" s="306"/>
      <c r="BQ2185" s="496"/>
      <c r="BR2185" s="496"/>
      <c r="BS2185" s="496"/>
      <c r="BT2185" s="496"/>
      <c r="BU2185" s="496"/>
      <c r="BV2185" s="496"/>
    </row>
    <row r="2186" spans="1:74" s="52" customFormat="1" ht="12.75">
      <c r="A2186" s="45">
        <v>2670.080468178493</v>
      </c>
      <c r="B2186" s="46" t="s">
        <v>360</v>
      </c>
      <c r="C2186" s="47" t="s">
        <v>330</v>
      </c>
      <c r="D2186" s="48">
        <v>13.958448102845907</v>
      </c>
      <c r="E2186" s="49">
        <v>39.025399999999998</v>
      </c>
      <c r="F2186" s="49">
        <v>2.1798999999999999E-2</v>
      </c>
      <c r="G2186" s="49">
        <v>17.560400000000001</v>
      </c>
      <c r="H2186" s="49">
        <v>0.21226600000000001</v>
      </c>
      <c r="I2186" s="49">
        <v>0.22613900000000001</v>
      </c>
      <c r="J2186" s="49">
        <v>41.787999999999997</v>
      </c>
      <c r="K2186" s="49">
        <v>0.34242899999999998</v>
      </c>
      <c r="L2186" s="49">
        <v>99.196088999999986</v>
      </c>
      <c r="M2186" s="47"/>
      <c r="N2186" s="50">
        <v>1.0014041657098167</v>
      </c>
      <c r="O2186" s="50">
        <v>4.4225628854661491E-4</v>
      </c>
      <c r="P2186" s="50">
        <v>0.37683603779023545</v>
      </c>
      <c r="Q2186" s="50">
        <v>4.381132207778791E-3</v>
      </c>
      <c r="R2186" s="50">
        <v>4.9149967738491094E-3</v>
      </c>
      <c r="S2186" s="50">
        <v>1.598535045991847</v>
      </c>
      <c r="T2186" s="50">
        <v>9.4143472985762974E-3</v>
      </c>
      <c r="U2186" s="50">
        <v>2.9965224286114629</v>
      </c>
      <c r="V2186" s="51">
        <v>80.923278624250273</v>
      </c>
      <c r="X2186" s="49">
        <v>0.21466099999999999</v>
      </c>
      <c r="Y2186" s="49">
        <v>74.974100000000007</v>
      </c>
      <c r="Z2186" s="49">
        <v>0.43629699999999999</v>
      </c>
      <c r="AA2186" s="49">
        <v>9.8952200000000001</v>
      </c>
      <c r="AB2186" s="49">
        <v>6.3855300000000002</v>
      </c>
      <c r="AC2186" s="49">
        <v>0.18513299999999999</v>
      </c>
      <c r="AD2186" s="49">
        <v>3.7966000000000002</v>
      </c>
      <c r="AE2186" s="312"/>
      <c r="AF2186" s="343" t="s">
        <v>432</v>
      </c>
      <c r="AG2186" s="343">
        <v>30</v>
      </c>
      <c r="AH2186" s="343">
        <v>15</v>
      </c>
      <c r="AI2186" s="343"/>
      <c r="AJ2186" s="343"/>
      <c r="AK2186" s="343"/>
      <c r="AL2186" s="343"/>
      <c r="AM2186" s="343"/>
      <c r="AN2186" s="343"/>
      <c r="AO2186" s="343"/>
      <c r="AP2186" s="343"/>
      <c r="AQ2186" s="343"/>
      <c r="AR2186" s="343"/>
      <c r="AS2186" s="343"/>
      <c r="AT2186" s="343"/>
      <c r="AU2186" s="343"/>
      <c r="AV2186" s="343"/>
      <c r="AW2186" s="343"/>
      <c r="AX2186" s="343"/>
      <c r="AY2186" s="343"/>
      <c r="AZ2186" s="343"/>
      <c r="BA2186" s="343"/>
      <c r="BB2186" s="343"/>
      <c r="BC2186" s="343"/>
      <c r="BD2186" s="343"/>
      <c r="BE2186" s="475"/>
      <c r="BF2186" s="475"/>
      <c r="BG2186" s="475"/>
      <c r="BH2186" s="475"/>
      <c r="BI2186" s="475"/>
      <c r="BJ2186" s="475"/>
      <c r="BK2186" s="475"/>
      <c r="BL2186" s="475"/>
      <c r="BM2186" s="475"/>
      <c r="BN2186" s="475"/>
      <c r="BO2186" s="475"/>
      <c r="BP2186" s="306"/>
      <c r="BQ2186" s="496"/>
      <c r="BR2186" s="496"/>
      <c r="BS2186" s="496"/>
      <c r="BT2186" s="496"/>
      <c r="BU2186" s="496"/>
      <c r="BV2186" s="496"/>
    </row>
    <row r="2187" spans="1:74" s="52" customFormat="1" ht="12.75">
      <c r="A2187" s="45">
        <v>2670.080468178493</v>
      </c>
      <c r="B2187" s="46" t="s">
        <v>360</v>
      </c>
      <c r="C2187" s="47" t="s">
        <v>330</v>
      </c>
      <c r="D2187" s="48">
        <v>20.958448102845907</v>
      </c>
      <c r="E2187" s="49">
        <v>39.515599999999999</v>
      </c>
      <c r="F2187" s="49">
        <v>4.1382000000000002E-2</v>
      </c>
      <c r="G2187" s="49">
        <v>17.216200000000001</v>
      </c>
      <c r="H2187" s="49">
        <v>0.21294299999999999</v>
      </c>
      <c r="I2187" s="49">
        <v>0.23641200000000001</v>
      </c>
      <c r="J2187" s="49">
        <v>42.836300000000001</v>
      </c>
      <c r="K2187" s="49">
        <v>0.22761000000000001</v>
      </c>
      <c r="L2187" s="49">
        <v>100.318792</v>
      </c>
      <c r="M2187" s="47"/>
      <c r="N2187" s="50">
        <v>0.99966371621203243</v>
      </c>
      <c r="O2187" s="50">
        <v>8.2769863709748932E-4</v>
      </c>
      <c r="P2187" s="50">
        <v>0.36423245565600892</v>
      </c>
      <c r="Q2187" s="50">
        <v>4.3330391127255063E-3</v>
      </c>
      <c r="R2187" s="50">
        <v>5.0657132788085668E-3</v>
      </c>
      <c r="S2187" s="50">
        <v>1.615495846058242</v>
      </c>
      <c r="T2187" s="50">
        <v>6.1692779151636141E-3</v>
      </c>
      <c r="U2187" s="50">
        <v>2.9967521267513098</v>
      </c>
      <c r="V2187" s="51">
        <v>81.601896818840274</v>
      </c>
      <c r="X2187" s="49">
        <v>0.21340799999999999</v>
      </c>
      <c r="Y2187" s="49">
        <v>38.215899999999998</v>
      </c>
      <c r="Z2187" s="49">
        <v>0.44093100000000002</v>
      </c>
      <c r="AA2187" s="49">
        <v>10.0364</v>
      </c>
      <c r="AB2187" s="49">
        <v>6.1027399999999998</v>
      </c>
      <c r="AC2187" s="49">
        <v>0.18251700000000001</v>
      </c>
      <c r="AD2187" s="49">
        <v>5.2952199999999996</v>
      </c>
      <c r="AE2187" s="312"/>
      <c r="AF2187" s="343" t="s">
        <v>432</v>
      </c>
      <c r="AG2187" s="343">
        <v>30</v>
      </c>
      <c r="AH2187" s="343">
        <v>15</v>
      </c>
      <c r="AI2187" s="343"/>
      <c r="AJ2187" s="343"/>
      <c r="AK2187" s="343"/>
      <c r="AL2187" s="343"/>
      <c r="AM2187" s="343"/>
      <c r="AN2187" s="343"/>
      <c r="AO2187" s="343"/>
      <c r="AP2187" s="343"/>
      <c r="AQ2187" s="343"/>
      <c r="AR2187" s="343"/>
      <c r="AS2187" s="343"/>
      <c r="AT2187" s="343"/>
      <c r="AU2187" s="343"/>
      <c r="AV2187" s="343"/>
      <c r="AW2187" s="343"/>
      <c r="AX2187" s="343"/>
      <c r="AY2187" s="343"/>
      <c r="AZ2187" s="343"/>
      <c r="BA2187" s="343"/>
      <c r="BB2187" s="343"/>
      <c r="BC2187" s="343"/>
      <c r="BD2187" s="343"/>
      <c r="BE2187" s="475"/>
      <c r="BF2187" s="475"/>
      <c r="BG2187" s="475"/>
      <c r="BH2187" s="475"/>
      <c r="BI2187" s="475"/>
      <c r="BJ2187" s="475"/>
      <c r="BK2187" s="475"/>
      <c r="BL2187" s="475"/>
      <c r="BM2187" s="475"/>
      <c r="BN2187" s="475"/>
      <c r="BO2187" s="475"/>
      <c r="BP2187" s="306"/>
      <c r="BQ2187" s="496"/>
      <c r="BR2187" s="496"/>
      <c r="BS2187" s="496"/>
      <c r="BT2187" s="496"/>
      <c r="BU2187" s="496"/>
      <c r="BV2187" s="496"/>
    </row>
    <row r="2188" spans="1:74" s="52" customFormat="1" ht="12.75">
      <c r="A2188" s="45">
        <v>2670.080468178493</v>
      </c>
      <c r="B2188" s="46" t="s">
        <v>360</v>
      </c>
      <c r="C2188" s="47" t="s">
        <v>330</v>
      </c>
      <c r="D2188" s="48">
        <v>27.958448102845907</v>
      </c>
      <c r="E2188" s="49">
        <v>39.472200000000001</v>
      </c>
      <c r="F2188" s="49">
        <v>4.3233000000000001E-2</v>
      </c>
      <c r="G2188" s="49">
        <v>16.375699999999998</v>
      </c>
      <c r="H2188" s="49">
        <v>0.29966799999999999</v>
      </c>
      <c r="I2188" s="49">
        <v>0.236982</v>
      </c>
      <c r="J2188" s="49">
        <v>43.333300000000001</v>
      </c>
      <c r="K2188" s="49">
        <v>0.25850600000000001</v>
      </c>
      <c r="L2188" s="49">
        <v>100.039191</v>
      </c>
      <c r="M2188" s="47"/>
      <c r="N2188" s="50">
        <v>0.99847809734951409</v>
      </c>
      <c r="O2188" s="50">
        <v>8.6464532551273324E-4</v>
      </c>
      <c r="P2188" s="50">
        <v>0.34642009582292171</v>
      </c>
      <c r="Q2188" s="50">
        <v>6.0972144708294233E-3</v>
      </c>
      <c r="R2188" s="50">
        <v>5.0774810304125822E-3</v>
      </c>
      <c r="S2188" s="50">
        <v>1.6340958198173992</v>
      </c>
      <c r="T2188" s="50">
        <v>7.0060863398369146E-3</v>
      </c>
      <c r="U2188" s="50">
        <v>2.9986238307707715</v>
      </c>
      <c r="V2188" s="51">
        <v>82.508593185886085</v>
      </c>
      <c r="X2188" s="49">
        <v>0.21362700000000001</v>
      </c>
      <c r="Y2188" s="49">
        <v>38.662100000000002</v>
      </c>
      <c r="Z2188" s="49">
        <v>0.45225300000000002</v>
      </c>
      <c r="AA2188" s="49">
        <v>7.3772399999999996</v>
      </c>
      <c r="AB2188" s="49">
        <v>5.9427000000000003</v>
      </c>
      <c r="AC2188" s="49">
        <v>0.181009</v>
      </c>
      <c r="AD2188" s="49">
        <v>4.8706800000000001</v>
      </c>
      <c r="AE2188" s="312"/>
      <c r="AF2188" s="343" t="s">
        <v>432</v>
      </c>
      <c r="AG2188" s="343">
        <v>30</v>
      </c>
      <c r="AH2188" s="343">
        <v>15</v>
      </c>
      <c r="AI2188" s="343"/>
      <c r="AJ2188" s="343"/>
      <c r="AK2188" s="343"/>
      <c r="AL2188" s="343"/>
      <c r="AM2188" s="343"/>
      <c r="AN2188" s="343"/>
      <c r="AO2188" s="343"/>
      <c r="AP2188" s="343"/>
      <c r="AQ2188" s="343"/>
      <c r="AR2188" s="343"/>
      <c r="AS2188" s="343"/>
      <c r="AT2188" s="343"/>
      <c r="AU2188" s="343"/>
      <c r="AV2188" s="343"/>
      <c r="AW2188" s="343"/>
      <c r="AX2188" s="343"/>
      <c r="AY2188" s="343"/>
      <c r="AZ2188" s="343"/>
      <c r="BA2188" s="343"/>
      <c r="BB2188" s="343"/>
      <c r="BC2188" s="343"/>
      <c r="BD2188" s="343"/>
      <c r="BE2188" s="475"/>
      <c r="BF2188" s="475"/>
      <c r="BG2188" s="475"/>
      <c r="BH2188" s="475"/>
      <c r="BI2188" s="475"/>
      <c r="BJ2188" s="475"/>
      <c r="BK2188" s="475"/>
      <c r="BL2188" s="475"/>
      <c r="BM2188" s="475"/>
      <c r="BN2188" s="475"/>
      <c r="BO2188" s="475"/>
      <c r="BP2188" s="306"/>
      <c r="BQ2188" s="496"/>
      <c r="BR2188" s="496"/>
      <c r="BS2188" s="496"/>
      <c r="BT2188" s="496"/>
      <c r="BU2188" s="496"/>
      <c r="BV2188" s="496"/>
    </row>
    <row r="2189" spans="1:74" s="52" customFormat="1" ht="12.75">
      <c r="A2189" s="45">
        <v>2670.080468178493</v>
      </c>
      <c r="B2189" s="46" t="s">
        <v>360</v>
      </c>
      <c r="C2189" s="47" t="s">
        <v>330</v>
      </c>
      <c r="D2189" s="48">
        <v>34.958448102845907</v>
      </c>
      <c r="E2189" s="49">
        <v>39.537599999999998</v>
      </c>
      <c r="F2189" s="49">
        <v>1.6632000000000001E-2</v>
      </c>
      <c r="G2189" s="49">
        <v>15.978899999999999</v>
      </c>
      <c r="H2189" s="49">
        <v>0.288352</v>
      </c>
      <c r="I2189" s="49">
        <v>0.185701</v>
      </c>
      <c r="J2189" s="49">
        <v>43.6751</v>
      </c>
      <c r="K2189" s="49">
        <v>0.228629</v>
      </c>
      <c r="L2189" s="49">
        <v>99.926116999999991</v>
      </c>
      <c r="M2189" s="47"/>
      <c r="N2189" s="50">
        <v>0.99921424786277568</v>
      </c>
      <c r="O2189" s="50">
        <v>3.3232897347377008E-4</v>
      </c>
      <c r="P2189" s="50">
        <v>0.33771565069318499</v>
      </c>
      <c r="Q2189" s="50">
        <v>5.8615864566067995E-3</v>
      </c>
      <c r="R2189" s="50">
        <v>3.9751021768689122E-3</v>
      </c>
      <c r="S2189" s="50">
        <v>1.6454730294546813</v>
      </c>
      <c r="T2189" s="50">
        <v>6.1906646519644896E-3</v>
      </c>
      <c r="U2189" s="50">
        <v>2.9992154382431289</v>
      </c>
      <c r="V2189" s="51">
        <v>82.97107813927191</v>
      </c>
      <c r="X2189" s="49">
        <v>0.21348400000000001</v>
      </c>
      <c r="Y2189" s="49">
        <v>96.594099999999997</v>
      </c>
      <c r="Z2189" s="49">
        <v>0.45840999999999998</v>
      </c>
      <c r="AA2189" s="49">
        <v>7.6562099999999997</v>
      </c>
      <c r="AB2189" s="49">
        <v>7.3970599999999997</v>
      </c>
      <c r="AC2189" s="49">
        <v>0.18004100000000001</v>
      </c>
      <c r="AD2189" s="49">
        <v>5.2435</v>
      </c>
      <c r="AE2189" s="312"/>
      <c r="AF2189" s="343" t="s">
        <v>432</v>
      </c>
      <c r="AG2189" s="343">
        <v>30</v>
      </c>
      <c r="AH2189" s="343">
        <v>15</v>
      </c>
      <c r="AI2189" s="343"/>
      <c r="AJ2189" s="343"/>
      <c r="AK2189" s="343"/>
      <c r="AL2189" s="343"/>
      <c r="AM2189" s="343"/>
      <c r="AN2189" s="343"/>
      <c r="AO2189" s="343"/>
      <c r="AP2189" s="343"/>
      <c r="AQ2189" s="343"/>
      <c r="AR2189" s="343"/>
      <c r="AS2189" s="343"/>
      <c r="AT2189" s="343"/>
      <c r="AU2189" s="343"/>
      <c r="AV2189" s="343"/>
      <c r="AW2189" s="343"/>
      <c r="AX2189" s="343"/>
      <c r="AY2189" s="343"/>
      <c r="AZ2189" s="343"/>
      <c r="BA2189" s="343"/>
      <c r="BB2189" s="343"/>
      <c r="BC2189" s="343"/>
      <c r="BD2189" s="343"/>
      <c r="BE2189" s="475"/>
      <c r="BF2189" s="475"/>
      <c r="BG2189" s="475"/>
      <c r="BH2189" s="475"/>
      <c r="BI2189" s="475"/>
      <c r="BJ2189" s="475"/>
      <c r="BK2189" s="475"/>
      <c r="BL2189" s="475"/>
      <c r="BM2189" s="475"/>
      <c r="BN2189" s="475"/>
      <c r="BO2189" s="475"/>
      <c r="BP2189" s="306"/>
      <c r="BQ2189" s="496"/>
      <c r="BR2189" s="496"/>
      <c r="BS2189" s="496"/>
      <c r="BT2189" s="496"/>
      <c r="BU2189" s="496"/>
      <c r="BV2189" s="496"/>
    </row>
    <row r="2190" spans="1:74" s="52" customFormat="1" ht="12.75">
      <c r="A2190" s="45">
        <v>2670.080468178493</v>
      </c>
      <c r="B2190" s="46" t="s">
        <v>360</v>
      </c>
      <c r="C2190" s="47" t="s">
        <v>330</v>
      </c>
      <c r="D2190" s="48">
        <v>41.958448102845907</v>
      </c>
      <c r="E2190" s="49">
        <v>39.638800000000003</v>
      </c>
      <c r="F2190" s="49">
        <v>3.3304E-2</v>
      </c>
      <c r="G2190" s="49">
        <v>15.5938</v>
      </c>
      <c r="H2190" s="49">
        <v>0.31710100000000002</v>
      </c>
      <c r="I2190" s="49">
        <v>0.23469499999999999</v>
      </c>
      <c r="J2190" s="49">
        <v>43.986899999999999</v>
      </c>
      <c r="K2190" s="49">
        <v>0.29577799999999999</v>
      </c>
      <c r="L2190" s="49">
        <v>100.125874</v>
      </c>
      <c r="M2190" s="47"/>
      <c r="N2190" s="50">
        <v>0.99825454940035196</v>
      </c>
      <c r="O2190" s="50">
        <v>6.6312074201587074E-4</v>
      </c>
      <c r="P2190" s="50">
        <v>0.32841936230766539</v>
      </c>
      <c r="Q2190" s="50">
        <v>6.4233606023083216E-3</v>
      </c>
      <c r="R2190" s="50">
        <v>5.0062251336602717E-3</v>
      </c>
      <c r="S2190" s="50">
        <v>1.651401600353902</v>
      </c>
      <c r="T2190" s="50">
        <v>7.9807611823639324E-3</v>
      </c>
      <c r="U2190" s="50">
        <v>2.9989057228533844</v>
      </c>
      <c r="V2190" s="51">
        <v>83.411663554357176</v>
      </c>
      <c r="X2190" s="49">
        <v>0.213198</v>
      </c>
      <c r="Y2190" s="49">
        <v>47.780700000000003</v>
      </c>
      <c r="Z2190" s="49">
        <v>0.46366099999999999</v>
      </c>
      <c r="AA2190" s="49">
        <v>7.0952599999999997</v>
      </c>
      <c r="AB2190" s="49">
        <v>6.0518400000000003</v>
      </c>
      <c r="AC2190" s="49">
        <v>0.179255</v>
      </c>
      <c r="AD2190" s="49">
        <v>4.2443900000000001</v>
      </c>
      <c r="AE2190" s="312"/>
      <c r="AF2190" s="343" t="s">
        <v>432</v>
      </c>
      <c r="AG2190" s="343">
        <v>30</v>
      </c>
      <c r="AH2190" s="343">
        <v>15</v>
      </c>
      <c r="AI2190" s="343"/>
      <c r="AJ2190" s="343"/>
      <c r="AK2190" s="343"/>
      <c r="AL2190" s="343"/>
      <c r="AM2190" s="343"/>
      <c r="AN2190" s="343"/>
      <c r="AO2190" s="343"/>
      <c r="AP2190" s="343"/>
      <c r="AQ2190" s="343"/>
      <c r="AR2190" s="343"/>
      <c r="AS2190" s="343"/>
      <c r="AT2190" s="343"/>
      <c r="AU2190" s="343"/>
      <c r="AV2190" s="343"/>
      <c r="AW2190" s="343"/>
      <c r="AX2190" s="343"/>
      <c r="AY2190" s="343"/>
      <c r="AZ2190" s="343"/>
      <c r="BA2190" s="343"/>
      <c r="BB2190" s="343"/>
      <c r="BC2190" s="343"/>
      <c r="BD2190" s="343"/>
      <c r="BE2190" s="475"/>
      <c r="BF2190" s="475"/>
      <c r="BG2190" s="475"/>
      <c r="BH2190" s="475"/>
      <c r="BI2190" s="475"/>
      <c r="BJ2190" s="475"/>
      <c r="BK2190" s="475"/>
      <c r="BL2190" s="475"/>
      <c r="BM2190" s="475"/>
      <c r="BN2190" s="475"/>
      <c r="BO2190" s="475"/>
      <c r="BP2190" s="306"/>
      <c r="BQ2190" s="496"/>
      <c r="BR2190" s="496"/>
      <c r="BS2190" s="496"/>
      <c r="BT2190" s="496"/>
      <c r="BU2190" s="496"/>
      <c r="BV2190" s="496"/>
    </row>
    <row r="2191" spans="1:74" s="52" customFormat="1" ht="12.75">
      <c r="A2191" s="45">
        <v>2670.080468178493</v>
      </c>
      <c r="B2191" s="46" t="s">
        <v>360</v>
      </c>
      <c r="C2191" s="47" t="s">
        <v>330</v>
      </c>
      <c r="D2191" s="48">
        <v>48.958448102845907</v>
      </c>
      <c r="E2191" s="49">
        <v>39.820999999999998</v>
      </c>
      <c r="F2191" s="49">
        <v>4.0870999999999998E-2</v>
      </c>
      <c r="G2191" s="49">
        <v>15.507099999999999</v>
      </c>
      <c r="H2191" s="49">
        <v>0.29936400000000002</v>
      </c>
      <c r="I2191" s="49">
        <v>0.210449</v>
      </c>
      <c r="J2191" s="49">
        <v>43.923699999999997</v>
      </c>
      <c r="K2191" s="49">
        <v>0.26074999999999998</v>
      </c>
      <c r="L2191" s="49">
        <v>100.098219</v>
      </c>
      <c r="M2191" s="47"/>
      <c r="N2191" s="50">
        <v>1.001727712953093</v>
      </c>
      <c r="O2191" s="50">
        <v>8.1288330790837428E-4</v>
      </c>
      <c r="P2191" s="50">
        <v>0.32623015938305444</v>
      </c>
      <c r="Q2191" s="50">
        <v>6.0573266220893505E-3</v>
      </c>
      <c r="R2191" s="50">
        <v>4.4840467561115087E-3</v>
      </c>
      <c r="S2191" s="50">
        <v>1.6471949000216699</v>
      </c>
      <c r="T2191" s="50">
        <v>7.0278015803362402E-3</v>
      </c>
      <c r="U2191" s="50">
        <v>2.9945720605598725</v>
      </c>
      <c r="V2191" s="51">
        <v>83.468834662439093</v>
      </c>
      <c r="X2191" s="49">
        <v>0.21268400000000001</v>
      </c>
      <c r="Y2191" s="49">
        <v>38.286499999999997</v>
      </c>
      <c r="Z2191" s="49">
        <v>0.46576600000000001</v>
      </c>
      <c r="AA2191" s="49">
        <v>7.2789099999999998</v>
      </c>
      <c r="AB2191" s="49">
        <v>6.7230699999999999</v>
      </c>
      <c r="AC2191" s="49">
        <v>0.17934</v>
      </c>
      <c r="AD2191" s="49">
        <v>4.8138899999999998</v>
      </c>
      <c r="AE2191" s="312"/>
      <c r="AF2191" s="343" t="s">
        <v>432</v>
      </c>
      <c r="AG2191" s="343">
        <v>30</v>
      </c>
      <c r="AH2191" s="343">
        <v>15</v>
      </c>
      <c r="AI2191" s="343"/>
      <c r="AJ2191" s="343"/>
      <c r="AK2191" s="343"/>
      <c r="AL2191" s="343"/>
      <c r="AM2191" s="343"/>
      <c r="AN2191" s="343"/>
      <c r="AO2191" s="343"/>
      <c r="AP2191" s="343"/>
      <c r="AQ2191" s="343"/>
      <c r="AR2191" s="343"/>
      <c r="AS2191" s="343"/>
      <c r="AT2191" s="343"/>
      <c r="AU2191" s="343"/>
      <c r="AV2191" s="343"/>
      <c r="AW2191" s="343"/>
      <c r="AX2191" s="343"/>
      <c r="AY2191" s="343"/>
      <c r="AZ2191" s="343"/>
      <c r="BA2191" s="343"/>
      <c r="BB2191" s="343"/>
      <c r="BC2191" s="343"/>
      <c r="BD2191" s="343"/>
      <c r="BE2191" s="475"/>
      <c r="BF2191" s="475"/>
      <c r="BG2191" s="475"/>
      <c r="BH2191" s="475"/>
      <c r="BI2191" s="475"/>
      <c r="BJ2191" s="475"/>
      <c r="BK2191" s="475"/>
      <c r="BL2191" s="475"/>
      <c r="BM2191" s="475"/>
      <c r="BN2191" s="475"/>
      <c r="BO2191" s="475"/>
      <c r="BP2191" s="306"/>
      <c r="BQ2191" s="496"/>
      <c r="BR2191" s="496"/>
      <c r="BS2191" s="496"/>
      <c r="BT2191" s="496"/>
      <c r="BU2191" s="496"/>
      <c r="BV2191" s="496"/>
    </row>
    <row r="2192" spans="1:74" s="52" customFormat="1" ht="12.75">
      <c r="A2192" s="45">
        <v>2670.080468178493</v>
      </c>
      <c r="B2192" s="46" t="s">
        <v>360</v>
      </c>
      <c r="C2192" s="47" t="s">
        <v>330</v>
      </c>
      <c r="D2192" s="48">
        <v>55.958448102845907</v>
      </c>
      <c r="E2192" s="49">
        <v>39.761000000000003</v>
      </c>
      <c r="F2192" s="49">
        <v>3.4884999999999999E-2</v>
      </c>
      <c r="G2192" s="49">
        <v>15.604799999999999</v>
      </c>
      <c r="H2192" s="49">
        <v>0.30515500000000001</v>
      </c>
      <c r="I2192" s="49">
        <v>0.21193999999999999</v>
      </c>
      <c r="J2192" s="49">
        <v>44.311300000000003</v>
      </c>
      <c r="K2192" s="49">
        <v>0.25173200000000001</v>
      </c>
      <c r="L2192" s="49">
        <v>100.50061300000002</v>
      </c>
      <c r="M2192" s="47"/>
      <c r="N2192" s="50">
        <v>0.99728376794263129</v>
      </c>
      <c r="O2192" s="50">
        <v>6.9179209373480203E-4</v>
      </c>
      <c r="P2192" s="50">
        <v>0.32732234418232009</v>
      </c>
      <c r="Q2192" s="50">
        <v>6.1563858968432831E-3</v>
      </c>
      <c r="R2192" s="50">
        <v>4.5025663481666305E-3</v>
      </c>
      <c r="S2192" s="50">
        <v>1.6568549475954772</v>
      </c>
      <c r="T2192" s="50">
        <v>6.7648399439878774E-3</v>
      </c>
      <c r="U2192" s="50">
        <v>3.0001619786254068</v>
      </c>
      <c r="V2192" s="51">
        <v>83.503372126134778</v>
      </c>
      <c r="X2192" s="49">
        <v>0.21294099999999999</v>
      </c>
      <c r="Y2192" s="49">
        <v>44.860399999999998</v>
      </c>
      <c r="Z2192" s="49">
        <v>0.464171</v>
      </c>
      <c r="AA2192" s="49">
        <v>7.34091</v>
      </c>
      <c r="AB2192" s="49">
        <v>6.5784700000000003</v>
      </c>
      <c r="AC2192" s="49">
        <v>0.17851800000000001</v>
      </c>
      <c r="AD2192" s="49">
        <v>4.8346400000000003</v>
      </c>
      <c r="AE2192" s="312"/>
      <c r="AF2192" s="343" t="s">
        <v>432</v>
      </c>
      <c r="AG2192" s="343">
        <v>30</v>
      </c>
      <c r="AH2192" s="343">
        <v>15</v>
      </c>
      <c r="AI2192" s="343"/>
      <c r="AJ2192" s="343"/>
      <c r="AK2192" s="343"/>
      <c r="AL2192" s="343"/>
      <c r="AM2192" s="343"/>
      <c r="AN2192" s="343"/>
      <c r="AO2192" s="343"/>
      <c r="AP2192" s="343"/>
      <c r="AQ2192" s="343"/>
      <c r="AR2192" s="343"/>
      <c r="AS2192" s="343"/>
      <c r="AT2192" s="343"/>
      <c r="AU2192" s="343"/>
      <c r="AV2192" s="343"/>
      <c r="AW2192" s="343"/>
      <c r="AX2192" s="343"/>
      <c r="AY2192" s="343"/>
      <c r="AZ2192" s="343"/>
      <c r="BA2192" s="343"/>
      <c r="BB2192" s="343"/>
      <c r="BC2192" s="343"/>
      <c r="BD2192" s="343"/>
      <c r="BE2192" s="475"/>
      <c r="BF2192" s="475"/>
      <c r="BG2192" s="475"/>
      <c r="BH2192" s="475"/>
      <c r="BI2192" s="475"/>
      <c r="BJ2192" s="475"/>
      <c r="BK2192" s="475"/>
      <c r="BL2192" s="475"/>
      <c r="BM2192" s="475"/>
      <c r="BN2192" s="475"/>
      <c r="BO2192" s="475"/>
      <c r="BP2192" s="306"/>
      <c r="BQ2192" s="496"/>
      <c r="BR2192" s="496"/>
      <c r="BS2192" s="496"/>
      <c r="BT2192" s="496"/>
      <c r="BU2192" s="496"/>
      <c r="BV2192" s="496"/>
    </row>
    <row r="2193" spans="1:74" s="52" customFormat="1" ht="12.75">
      <c r="A2193" s="45">
        <v>2670.080468178493</v>
      </c>
      <c r="B2193" s="46" t="s">
        <v>360</v>
      </c>
      <c r="C2193" s="47" t="s">
        <v>330</v>
      </c>
      <c r="D2193" s="48">
        <v>62.958448102845907</v>
      </c>
      <c r="E2193" s="49">
        <v>39.822499999999998</v>
      </c>
      <c r="F2193" s="49">
        <v>4.2333000000000003E-2</v>
      </c>
      <c r="G2193" s="49">
        <v>15.356999999999999</v>
      </c>
      <c r="H2193" s="49">
        <v>0.295182</v>
      </c>
      <c r="I2193" s="49">
        <v>0.187081</v>
      </c>
      <c r="J2193" s="49">
        <v>44.135199999999998</v>
      </c>
      <c r="K2193" s="49">
        <v>0.242038</v>
      </c>
      <c r="L2193" s="49">
        <v>100.11009899999998</v>
      </c>
      <c r="M2193" s="47"/>
      <c r="N2193" s="50">
        <v>1.0009405676282146</v>
      </c>
      <c r="O2193" s="50">
        <v>8.4126773353623136E-4</v>
      </c>
      <c r="P2193" s="50">
        <v>0.32280640905180275</v>
      </c>
      <c r="Q2193" s="50">
        <v>5.9677900189942703E-3</v>
      </c>
      <c r="R2193" s="50">
        <v>3.9828613879806631E-3</v>
      </c>
      <c r="S2193" s="50">
        <v>1.6537635474923027</v>
      </c>
      <c r="T2193" s="50">
        <v>6.518099315901027E-3</v>
      </c>
      <c r="U2193" s="50">
        <v>2.995672660720726</v>
      </c>
      <c r="V2193" s="51">
        <v>83.668353959188607</v>
      </c>
      <c r="X2193" s="49">
        <v>0.212702</v>
      </c>
      <c r="Y2193" s="49">
        <v>38.437600000000003</v>
      </c>
      <c r="Z2193" s="49">
        <v>0.46798600000000001</v>
      </c>
      <c r="AA2193" s="49">
        <v>7.5499000000000001</v>
      </c>
      <c r="AB2193" s="49">
        <v>7.5114400000000003</v>
      </c>
      <c r="AC2193" s="49">
        <v>0.17866499999999999</v>
      </c>
      <c r="AD2193" s="49">
        <v>4.9698700000000002</v>
      </c>
      <c r="AE2193" s="312"/>
      <c r="AF2193" s="343" t="s">
        <v>432</v>
      </c>
      <c r="AG2193" s="343">
        <v>30</v>
      </c>
      <c r="AH2193" s="343">
        <v>15</v>
      </c>
      <c r="AI2193" s="343"/>
      <c r="AJ2193" s="343"/>
      <c r="AK2193" s="343"/>
      <c r="AL2193" s="343"/>
      <c r="AM2193" s="343"/>
      <c r="AN2193" s="343"/>
      <c r="AO2193" s="343"/>
      <c r="AP2193" s="343"/>
      <c r="AQ2193" s="343"/>
      <c r="AR2193" s="343"/>
      <c r="AS2193" s="343"/>
      <c r="AT2193" s="343"/>
      <c r="AU2193" s="343"/>
      <c r="AV2193" s="343"/>
      <c r="AW2193" s="343"/>
      <c r="AX2193" s="343"/>
      <c r="AY2193" s="343"/>
      <c r="AZ2193" s="343"/>
      <c r="BA2193" s="343"/>
      <c r="BB2193" s="343"/>
      <c r="BC2193" s="343"/>
      <c r="BD2193" s="343"/>
      <c r="BE2193" s="475"/>
      <c r="BF2193" s="475"/>
      <c r="BG2193" s="475"/>
      <c r="BH2193" s="475"/>
      <c r="BI2193" s="475"/>
      <c r="BJ2193" s="475"/>
      <c r="BK2193" s="475"/>
      <c r="BL2193" s="475"/>
      <c r="BM2193" s="475"/>
      <c r="BN2193" s="475"/>
      <c r="BO2193" s="475"/>
      <c r="BP2193" s="306"/>
      <c r="BQ2193" s="496"/>
      <c r="BR2193" s="496"/>
      <c r="BS2193" s="496"/>
      <c r="BT2193" s="496"/>
      <c r="BU2193" s="496"/>
      <c r="BV2193" s="496"/>
    </row>
    <row r="2194" spans="1:74" s="52" customFormat="1" ht="12.75">
      <c r="A2194" s="45">
        <v>2670.080468178493</v>
      </c>
      <c r="B2194" s="46" t="s">
        <v>360</v>
      </c>
      <c r="C2194" s="47" t="s">
        <v>330</v>
      </c>
      <c r="D2194" s="48">
        <v>69.958448102845907</v>
      </c>
      <c r="E2194" s="49">
        <v>39.642800000000001</v>
      </c>
      <c r="F2194" s="49">
        <v>3.6623999999999997E-2</v>
      </c>
      <c r="G2194" s="49">
        <v>15.4445</v>
      </c>
      <c r="H2194" s="49">
        <v>0.28294900000000001</v>
      </c>
      <c r="I2194" s="49">
        <v>0.21066399999999999</v>
      </c>
      <c r="J2194" s="49">
        <v>44.1098</v>
      </c>
      <c r="K2194" s="49">
        <v>0.27091100000000001</v>
      </c>
      <c r="L2194" s="49">
        <v>100.01887499999999</v>
      </c>
      <c r="M2194" s="47"/>
      <c r="N2194" s="50">
        <v>0.99846498686276186</v>
      </c>
      <c r="O2194" s="50">
        <v>7.2930586990119738E-4</v>
      </c>
      <c r="P2194" s="50">
        <v>0.32531071311703053</v>
      </c>
      <c r="Q2194" s="50">
        <v>5.7321899639924583E-3</v>
      </c>
      <c r="R2194" s="50">
        <v>4.4941191662458196E-3</v>
      </c>
      <c r="S2194" s="50">
        <v>1.6561976071291311</v>
      </c>
      <c r="T2194" s="50">
        <v>7.3105963536141553E-3</v>
      </c>
      <c r="U2194" s="50">
        <v>2.9988518127742632</v>
      </c>
      <c r="V2194" s="51">
        <v>83.582672361596877</v>
      </c>
      <c r="X2194" s="49">
        <v>0.213143</v>
      </c>
      <c r="Y2194" s="49">
        <v>45.097999999999999</v>
      </c>
      <c r="Z2194" s="49">
        <v>0.466831</v>
      </c>
      <c r="AA2194" s="49">
        <v>7.8645199999999997</v>
      </c>
      <c r="AB2194" s="49">
        <v>6.72912</v>
      </c>
      <c r="AC2194" s="49">
        <v>0.178783</v>
      </c>
      <c r="AD2194" s="49">
        <v>4.5324400000000002</v>
      </c>
      <c r="AE2194" s="312"/>
      <c r="AF2194" s="343" t="s">
        <v>432</v>
      </c>
      <c r="AG2194" s="343">
        <v>30</v>
      </c>
      <c r="AH2194" s="343">
        <v>15</v>
      </c>
      <c r="AI2194" s="343"/>
      <c r="AJ2194" s="343"/>
      <c r="AK2194" s="343"/>
      <c r="AL2194" s="343"/>
      <c r="AM2194" s="343"/>
      <c r="AN2194" s="343"/>
      <c r="AO2194" s="343"/>
      <c r="AP2194" s="343"/>
      <c r="AQ2194" s="343"/>
      <c r="AR2194" s="343"/>
      <c r="AS2194" s="343"/>
      <c r="AT2194" s="343"/>
      <c r="AU2194" s="343"/>
      <c r="AV2194" s="343"/>
      <c r="AW2194" s="343"/>
      <c r="AX2194" s="343"/>
      <c r="AY2194" s="343"/>
      <c r="AZ2194" s="343"/>
      <c r="BA2194" s="343"/>
      <c r="BB2194" s="343"/>
      <c r="BC2194" s="343"/>
      <c r="BD2194" s="343"/>
      <c r="BE2194" s="475"/>
      <c r="BF2194" s="475"/>
      <c r="BG2194" s="475"/>
      <c r="BH2194" s="475"/>
      <c r="BI2194" s="475"/>
      <c r="BJ2194" s="475"/>
      <c r="BK2194" s="475"/>
      <c r="BL2194" s="475"/>
      <c r="BM2194" s="475"/>
      <c r="BN2194" s="475"/>
      <c r="BO2194" s="475"/>
      <c r="BP2194" s="306"/>
      <c r="BQ2194" s="496"/>
      <c r="BR2194" s="496"/>
      <c r="BS2194" s="496"/>
      <c r="BT2194" s="496"/>
      <c r="BU2194" s="496"/>
      <c r="BV2194" s="496"/>
    </row>
    <row r="2195" spans="1:74" s="52" customFormat="1" ht="12.75">
      <c r="A2195" s="45">
        <v>2670.080468178493</v>
      </c>
      <c r="B2195" s="46" t="s">
        <v>360</v>
      </c>
      <c r="C2195" s="47" t="s">
        <v>330</v>
      </c>
      <c r="D2195" s="48">
        <v>76.958448102845907</v>
      </c>
      <c r="E2195" s="49">
        <v>39.664299999999997</v>
      </c>
      <c r="F2195" s="49">
        <v>2.9935E-2</v>
      </c>
      <c r="G2195" s="49">
        <v>15.3591</v>
      </c>
      <c r="H2195" s="49">
        <v>0.31050899999999998</v>
      </c>
      <c r="I2195" s="49">
        <v>0.201436</v>
      </c>
      <c r="J2195" s="49">
        <v>44.214599999999997</v>
      </c>
      <c r="K2195" s="49">
        <v>0.30994500000000003</v>
      </c>
      <c r="L2195" s="49">
        <v>100.12025399999999</v>
      </c>
      <c r="M2195" s="47"/>
      <c r="N2195" s="50">
        <v>0.99773257601909104</v>
      </c>
      <c r="O2195" s="50">
        <v>5.9534544546777232E-4</v>
      </c>
      <c r="P2195" s="50">
        <v>0.32309937653878301</v>
      </c>
      <c r="Q2195" s="50">
        <v>6.2824992140797847E-3</v>
      </c>
      <c r="R2195" s="50">
        <v>4.2917773761891606E-3</v>
      </c>
      <c r="S2195" s="50">
        <v>1.6580155675191854</v>
      </c>
      <c r="T2195" s="50">
        <v>8.3532723272611731E-3</v>
      </c>
      <c r="U2195" s="50">
        <v>2.9992725206566964</v>
      </c>
      <c r="V2195" s="51">
        <v>83.69103329880646</v>
      </c>
      <c r="X2195" s="49">
        <v>0.213146</v>
      </c>
      <c r="Y2195" s="49">
        <v>52.6875</v>
      </c>
      <c r="Z2195" s="49">
        <v>0.46753400000000001</v>
      </c>
      <c r="AA2195" s="49">
        <v>7.2078800000000003</v>
      </c>
      <c r="AB2195" s="49">
        <v>6.8661899999999996</v>
      </c>
      <c r="AC2195" s="49">
        <v>0.178538</v>
      </c>
      <c r="AD2195" s="49">
        <v>4.1267199999999997</v>
      </c>
      <c r="AE2195" s="312"/>
      <c r="AF2195" s="343" t="s">
        <v>432</v>
      </c>
      <c r="AG2195" s="343">
        <v>30</v>
      </c>
      <c r="AH2195" s="343">
        <v>15</v>
      </c>
      <c r="AI2195" s="343"/>
      <c r="AJ2195" s="343"/>
      <c r="AK2195" s="343"/>
      <c r="AL2195" s="343"/>
      <c r="AM2195" s="343"/>
      <c r="AN2195" s="343"/>
      <c r="AO2195" s="343"/>
      <c r="AP2195" s="343"/>
      <c r="AQ2195" s="343"/>
      <c r="AR2195" s="343"/>
      <c r="AS2195" s="343"/>
      <c r="AT2195" s="343"/>
      <c r="AU2195" s="343"/>
      <c r="AV2195" s="343"/>
      <c r="AW2195" s="343"/>
      <c r="AX2195" s="343"/>
      <c r="AY2195" s="343"/>
      <c r="AZ2195" s="343"/>
      <c r="BA2195" s="343"/>
      <c r="BB2195" s="343"/>
      <c r="BC2195" s="343"/>
      <c r="BD2195" s="343"/>
      <c r="BE2195" s="475"/>
      <c r="BF2195" s="475"/>
      <c r="BG2195" s="475"/>
      <c r="BH2195" s="475"/>
      <c r="BI2195" s="475"/>
      <c r="BJ2195" s="475"/>
      <c r="BK2195" s="475"/>
      <c r="BL2195" s="475"/>
      <c r="BM2195" s="475"/>
      <c r="BN2195" s="475"/>
      <c r="BO2195" s="475"/>
      <c r="BP2195" s="306"/>
      <c r="BQ2195" s="496"/>
      <c r="BR2195" s="496"/>
      <c r="BS2195" s="496"/>
      <c r="BT2195" s="496"/>
      <c r="BU2195" s="496"/>
      <c r="BV2195" s="496"/>
    </row>
    <row r="2196" spans="1:74" s="52" customFormat="1" ht="12.75">
      <c r="A2196" s="45">
        <v>2670.080468178493</v>
      </c>
      <c r="B2196" s="46" t="s">
        <v>360</v>
      </c>
      <c r="C2196" s="47" t="s">
        <v>330</v>
      </c>
      <c r="D2196" s="48">
        <v>83.958448102845907</v>
      </c>
      <c r="E2196" s="49">
        <v>39.689300000000003</v>
      </c>
      <c r="F2196" s="49">
        <v>5.7890999999999998E-2</v>
      </c>
      <c r="G2196" s="49">
        <v>15.491099999999999</v>
      </c>
      <c r="H2196" s="49">
        <v>0.32939299999999999</v>
      </c>
      <c r="I2196" s="49">
        <v>0.213556</v>
      </c>
      <c r="J2196" s="49">
        <v>44.097099999999998</v>
      </c>
      <c r="K2196" s="49">
        <v>0.23927699999999999</v>
      </c>
      <c r="L2196" s="49">
        <v>100.14780499999999</v>
      </c>
      <c r="M2196" s="47"/>
      <c r="N2196" s="50">
        <v>0.99835878431532432</v>
      </c>
      <c r="O2196" s="50">
        <v>1.1513296015523459E-3</v>
      </c>
      <c r="P2196" s="50">
        <v>0.32587530877676246</v>
      </c>
      <c r="Q2196" s="50">
        <v>6.664559693809257E-3</v>
      </c>
      <c r="R2196" s="50">
        <v>4.5499929230938185E-3</v>
      </c>
      <c r="S2196" s="50">
        <v>1.6536050093525336</v>
      </c>
      <c r="T2196" s="50">
        <v>6.4486945513664087E-3</v>
      </c>
      <c r="U2196" s="50">
        <v>2.9975486383034853</v>
      </c>
      <c r="V2196" s="51">
        <v>83.537330187514556</v>
      </c>
      <c r="X2196" s="49">
        <v>0.21309900000000001</v>
      </c>
      <c r="Y2196" s="49">
        <v>27.832799999999999</v>
      </c>
      <c r="Z2196" s="49">
        <v>0.46584199999999998</v>
      </c>
      <c r="AA2196" s="49">
        <v>6.8435499999999996</v>
      </c>
      <c r="AB2196" s="49">
        <v>6.61463</v>
      </c>
      <c r="AC2196" s="49">
        <v>0.17893300000000001</v>
      </c>
      <c r="AD2196" s="49">
        <v>4.9775799999999997</v>
      </c>
      <c r="AE2196" s="312"/>
      <c r="AF2196" s="343" t="s">
        <v>432</v>
      </c>
      <c r="AG2196" s="343">
        <v>30</v>
      </c>
      <c r="AH2196" s="343">
        <v>15</v>
      </c>
      <c r="AI2196" s="343"/>
      <c r="AJ2196" s="343"/>
      <c r="AK2196" s="343"/>
      <c r="AL2196" s="343"/>
      <c r="AM2196" s="343"/>
      <c r="AN2196" s="343"/>
      <c r="AO2196" s="343"/>
      <c r="AP2196" s="343"/>
      <c r="AQ2196" s="343"/>
      <c r="AR2196" s="343"/>
      <c r="AS2196" s="343"/>
      <c r="AT2196" s="343"/>
      <c r="AU2196" s="343"/>
      <c r="AV2196" s="343"/>
      <c r="AW2196" s="343"/>
      <c r="AX2196" s="343"/>
      <c r="AY2196" s="343"/>
      <c r="AZ2196" s="343"/>
      <c r="BA2196" s="343"/>
      <c r="BB2196" s="343"/>
      <c r="BC2196" s="343"/>
      <c r="BD2196" s="343"/>
      <c r="BE2196" s="475"/>
      <c r="BF2196" s="475"/>
      <c r="BG2196" s="475"/>
      <c r="BH2196" s="475"/>
      <c r="BI2196" s="475"/>
      <c r="BJ2196" s="475"/>
      <c r="BK2196" s="475"/>
      <c r="BL2196" s="475"/>
      <c r="BM2196" s="475"/>
      <c r="BN2196" s="475"/>
      <c r="BO2196" s="475"/>
      <c r="BP2196" s="306"/>
      <c r="BQ2196" s="496"/>
      <c r="BR2196" s="496"/>
      <c r="BS2196" s="496"/>
      <c r="BT2196" s="496"/>
      <c r="BU2196" s="496"/>
      <c r="BV2196" s="496"/>
    </row>
    <row r="2197" spans="1:74" s="52" customFormat="1" ht="12.75">
      <c r="A2197" s="45">
        <v>2670.080468178493</v>
      </c>
      <c r="B2197" s="46" t="s">
        <v>360</v>
      </c>
      <c r="C2197" s="47" t="s">
        <v>330</v>
      </c>
      <c r="D2197" s="48">
        <v>90.958448102845907</v>
      </c>
      <c r="E2197" s="49">
        <v>39.864699999999999</v>
      </c>
      <c r="F2197" s="49">
        <v>3.9687E-2</v>
      </c>
      <c r="G2197" s="49">
        <v>15.5715</v>
      </c>
      <c r="H2197" s="49">
        <v>0.352468</v>
      </c>
      <c r="I2197" s="49">
        <v>0.19567300000000001</v>
      </c>
      <c r="J2197" s="49">
        <v>44.1479</v>
      </c>
      <c r="K2197" s="49">
        <v>0.24706600000000001</v>
      </c>
      <c r="L2197" s="49">
        <v>100.45879100000001</v>
      </c>
      <c r="M2197" s="47"/>
      <c r="N2197" s="50">
        <v>0.9996507739830407</v>
      </c>
      <c r="O2197" s="50">
        <v>7.8683467872765604E-4</v>
      </c>
      <c r="P2197" s="50">
        <v>0.32654741525652398</v>
      </c>
      <c r="Q2197" s="50">
        <v>7.1092435560879312E-3</v>
      </c>
      <c r="R2197" s="50">
        <v>4.156008710916384E-3</v>
      </c>
      <c r="S2197" s="50">
        <v>1.6503589096532412</v>
      </c>
      <c r="T2197" s="50">
        <v>6.6378959106142606E-3</v>
      </c>
      <c r="U2197" s="50">
        <v>2.9964232400526027</v>
      </c>
      <c r="V2197" s="51">
        <v>83.481897389780016</v>
      </c>
      <c r="X2197" s="49">
        <v>0.212481</v>
      </c>
      <c r="Y2197" s="49">
        <v>40.856900000000003</v>
      </c>
      <c r="Z2197" s="49">
        <v>0.464592</v>
      </c>
      <c r="AA2197" s="49">
        <v>6.27928</v>
      </c>
      <c r="AB2197" s="49">
        <v>7.0556099999999997</v>
      </c>
      <c r="AC2197" s="49">
        <v>0.17880499999999999</v>
      </c>
      <c r="AD2197" s="49">
        <v>4.9478600000000004</v>
      </c>
      <c r="AE2197" s="312"/>
      <c r="AF2197" s="343" t="s">
        <v>432</v>
      </c>
      <c r="AG2197" s="343">
        <v>30</v>
      </c>
      <c r="AH2197" s="343">
        <v>15</v>
      </c>
      <c r="AI2197" s="343"/>
      <c r="AJ2197" s="343"/>
      <c r="AK2197" s="343"/>
      <c r="AL2197" s="343"/>
      <c r="AM2197" s="343"/>
      <c r="AN2197" s="343"/>
      <c r="AO2197" s="343"/>
      <c r="AP2197" s="343"/>
      <c r="AQ2197" s="343"/>
      <c r="AR2197" s="343"/>
      <c r="AS2197" s="343"/>
      <c r="AT2197" s="343"/>
      <c r="AU2197" s="343"/>
      <c r="AV2197" s="343"/>
      <c r="AW2197" s="343"/>
      <c r="AX2197" s="343"/>
      <c r="AY2197" s="343"/>
      <c r="AZ2197" s="343"/>
      <c r="BA2197" s="343"/>
      <c r="BB2197" s="343"/>
      <c r="BC2197" s="343"/>
      <c r="BD2197" s="343"/>
      <c r="BE2197" s="475"/>
      <c r="BF2197" s="475"/>
      <c r="BG2197" s="475"/>
      <c r="BH2197" s="475"/>
      <c r="BI2197" s="475"/>
      <c r="BJ2197" s="475"/>
      <c r="BK2197" s="475"/>
      <c r="BL2197" s="475"/>
      <c r="BM2197" s="475"/>
      <c r="BN2197" s="475"/>
      <c r="BO2197" s="475"/>
      <c r="BP2197" s="306"/>
      <c r="BQ2197" s="496"/>
      <c r="BR2197" s="496"/>
      <c r="BS2197" s="496"/>
      <c r="BT2197" s="496"/>
      <c r="BU2197" s="496"/>
      <c r="BV2197" s="496"/>
    </row>
    <row r="2198" spans="1:74" s="52" customFormat="1" ht="12.75">
      <c r="A2198" s="45">
        <v>2670.080468178493</v>
      </c>
      <c r="B2198" s="46" t="s">
        <v>360</v>
      </c>
      <c r="C2198" s="47" t="s">
        <v>330</v>
      </c>
      <c r="D2198" s="48">
        <v>97.958448102845907</v>
      </c>
      <c r="E2198" s="49">
        <v>39.609000000000002</v>
      </c>
      <c r="F2198" s="49">
        <v>4.0853E-2</v>
      </c>
      <c r="G2198" s="49">
        <v>15.6271</v>
      </c>
      <c r="H2198" s="49">
        <v>0.33104800000000001</v>
      </c>
      <c r="I2198" s="49">
        <v>0.204989</v>
      </c>
      <c r="J2198" s="49">
        <v>43.937800000000003</v>
      </c>
      <c r="K2198" s="49">
        <v>0.231128</v>
      </c>
      <c r="L2198" s="49">
        <v>100.007756</v>
      </c>
      <c r="M2198" s="47"/>
      <c r="N2198" s="50">
        <v>0.99856683407135394</v>
      </c>
      <c r="O2198" s="50">
        <v>8.1429661340023159E-4</v>
      </c>
      <c r="P2198" s="50">
        <v>0.32947134193611205</v>
      </c>
      <c r="Q2198" s="50">
        <v>6.7130227712680485E-3</v>
      </c>
      <c r="R2198" s="50">
        <v>4.3772318998000978E-3</v>
      </c>
      <c r="S2198" s="50">
        <v>1.6513157103477014</v>
      </c>
      <c r="T2198" s="50">
        <v>6.2430019162247954E-3</v>
      </c>
      <c r="U2198" s="50">
        <v>2.9982691506045223</v>
      </c>
      <c r="V2198" s="51">
        <v>83.366645013342691</v>
      </c>
      <c r="X2198" s="49">
        <v>0.213312</v>
      </c>
      <c r="Y2198" s="49">
        <v>38.032200000000003</v>
      </c>
      <c r="Z2198" s="49">
        <v>0.46351199999999998</v>
      </c>
      <c r="AA2198" s="49">
        <v>6.7391399999999999</v>
      </c>
      <c r="AB2198" s="49">
        <v>6.8459500000000002</v>
      </c>
      <c r="AC2198" s="49">
        <v>0.179312</v>
      </c>
      <c r="AD2198" s="49">
        <v>5.2016200000000001</v>
      </c>
      <c r="AE2198" s="312"/>
      <c r="AF2198" s="343" t="s">
        <v>432</v>
      </c>
      <c r="AG2198" s="343">
        <v>30</v>
      </c>
      <c r="AH2198" s="343">
        <v>15</v>
      </c>
      <c r="AI2198" s="343"/>
      <c r="AJ2198" s="343"/>
      <c r="AK2198" s="343"/>
      <c r="AL2198" s="343"/>
      <c r="AM2198" s="343"/>
      <c r="AN2198" s="343"/>
      <c r="AO2198" s="343"/>
      <c r="AP2198" s="343"/>
      <c r="AQ2198" s="343"/>
      <c r="AR2198" s="343"/>
      <c r="AS2198" s="343"/>
      <c r="AT2198" s="343"/>
      <c r="AU2198" s="343"/>
      <c r="AV2198" s="343"/>
      <c r="AW2198" s="343"/>
      <c r="AX2198" s="343"/>
      <c r="AY2198" s="343"/>
      <c r="AZ2198" s="343"/>
      <c r="BA2198" s="343"/>
      <c r="BB2198" s="343"/>
      <c r="BC2198" s="343"/>
      <c r="BD2198" s="343"/>
      <c r="BE2198" s="475"/>
      <c r="BF2198" s="475"/>
      <c r="BG2198" s="475"/>
      <c r="BH2198" s="475"/>
      <c r="BI2198" s="475"/>
      <c r="BJ2198" s="475"/>
      <c r="BK2198" s="475"/>
      <c r="BL2198" s="475"/>
      <c r="BM2198" s="475"/>
      <c r="BN2198" s="475"/>
      <c r="BO2198" s="475"/>
      <c r="BP2198" s="306"/>
      <c r="BQ2198" s="496"/>
      <c r="BR2198" s="496"/>
      <c r="BS2198" s="496"/>
      <c r="BT2198" s="496"/>
      <c r="BU2198" s="496"/>
      <c r="BV2198" s="496"/>
    </row>
    <row r="2199" spans="1:74" s="52" customFormat="1" ht="12.75">
      <c r="A2199" s="45">
        <v>2670.080468178493</v>
      </c>
      <c r="B2199" s="46" t="s">
        <v>360</v>
      </c>
      <c r="C2199" s="47" t="s">
        <v>330</v>
      </c>
      <c r="D2199" s="48">
        <v>104.95844810284591</v>
      </c>
      <c r="E2199" s="49">
        <v>39.800699999999999</v>
      </c>
      <c r="F2199" s="49">
        <v>4.1727E-2</v>
      </c>
      <c r="G2199" s="49">
        <v>15.5372</v>
      </c>
      <c r="H2199" s="49">
        <v>0.30470000000000003</v>
      </c>
      <c r="I2199" s="49">
        <v>0.21996499999999999</v>
      </c>
      <c r="J2199" s="49">
        <v>44.155700000000003</v>
      </c>
      <c r="K2199" s="49">
        <v>0.24013100000000001</v>
      </c>
      <c r="L2199" s="49">
        <v>100.339761</v>
      </c>
      <c r="M2199" s="47"/>
      <c r="N2199" s="50">
        <v>0.99908596873164324</v>
      </c>
      <c r="O2199" s="50">
        <v>8.281418387557297E-4</v>
      </c>
      <c r="P2199" s="50">
        <v>0.32616766123562746</v>
      </c>
      <c r="Q2199" s="50">
        <v>6.1521723852593765E-3</v>
      </c>
      <c r="R2199" s="50">
        <v>4.6768287915781859E-3</v>
      </c>
      <c r="S2199" s="50">
        <v>1.6523706373982308</v>
      </c>
      <c r="T2199" s="50">
        <v>6.4582971947425112E-3</v>
      </c>
      <c r="U2199" s="50">
        <v>2.9969123875808399</v>
      </c>
      <c r="V2199" s="51">
        <v>83.514715815163157</v>
      </c>
      <c r="X2199" s="49">
        <v>0.212673</v>
      </c>
      <c r="Y2199" s="49">
        <v>39.228499999999997</v>
      </c>
      <c r="Z2199" s="49">
        <v>0.46491100000000002</v>
      </c>
      <c r="AA2199" s="49">
        <v>7.3399299999999998</v>
      </c>
      <c r="AB2199" s="49">
        <v>6.3648400000000001</v>
      </c>
      <c r="AC2199" s="49">
        <v>0.17876500000000001</v>
      </c>
      <c r="AD2199" s="49">
        <v>5.0081499999999997</v>
      </c>
      <c r="AE2199" s="312"/>
      <c r="AF2199" s="343" t="s">
        <v>432</v>
      </c>
      <c r="AG2199" s="343">
        <v>30</v>
      </c>
      <c r="AH2199" s="343">
        <v>15</v>
      </c>
      <c r="AI2199" s="343"/>
      <c r="AJ2199" s="343"/>
      <c r="AK2199" s="343"/>
      <c r="AL2199" s="343"/>
      <c r="AM2199" s="343"/>
      <c r="AN2199" s="343"/>
      <c r="AO2199" s="343"/>
      <c r="AP2199" s="343"/>
      <c r="AQ2199" s="343"/>
      <c r="AR2199" s="343"/>
      <c r="AS2199" s="343"/>
      <c r="AT2199" s="343"/>
      <c r="AU2199" s="343"/>
      <c r="AV2199" s="343"/>
      <c r="AW2199" s="343"/>
      <c r="AX2199" s="343"/>
      <c r="AY2199" s="343"/>
      <c r="AZ2199" s="343"/>
      <c r="BA2199" s="343"/>
      <c r="BB2199" s="343"/>
      <c r="BC2199" s="343"/>
      <c r="BD2199" s="343"/>
      <c r="BE2199" s="475"/>
      <c r="BF2199" s="475"/>
      <c r="BG2199" s="475"/>
      <c r="BH2199" s="475"/>
      <c r="BI2199" s="475"/>
      <c r="BJ2199" s="475"/>
      <c r="BK2199" s="475"/>
      <c r="BL2199" s="475"/>
      <c r="BM2199" s="475"/>
      <c r="BN2199" s="475"/>
      <c r="BO2199" s="475"/>
      <c r="BP2199" s="306"/>
      <c r="BQ2199" s="496"/>
      <c r="BR2199" s="496"/>
      <c r="BS2199" s="496"/>
      <c r="BT2199" s="496"/>
      <c r="BU2199" s="496"/>
      <c r="BV2199" s="496"/>
    </row>
    <row r="2200" spans="1:74" s="52" customFormat="1" ht="12.75">
      <c r="A2200" s="45">
        <v>2670.080468178493</v>
      </c>
      <c r="B2200" s="46" t="s">
        <v>360</v>
      </c>
      <c r="C2200" s="47" t="s">
        <v>330</v>
      </c>
      <c r="D2200" s="48">
        <v>111.95844810284591</v>
      </c>
      <c r="E2200" s="49">
        <v>39.6629</v>
      </c>
      <c r="F2200" s="49">
        <v>4.6517000000000003E-2</v>
      </c>
      <c r="G2200" s="49">
        <v>15.6753</v>
      </c>
      <c r="H2200" s="49">
        <v>0.30299599999999999</v>
      </c>
      <c r="I2200" s="49">
        <v>0.19447700000000001</v>
      </c>
      <c r="J2200" s="49">
        <v>43.9392</v>
      </c>
      <c r="K2200" s="49">
        <v>0.22267600000000001</v>
      </c>
      <c r="L2200" s="49">
        <v>100.08374700000002</v>
      </c>
      <c r="M2200" s="47"/>
      <c r="N2200" s="50">
        <v>0.99884255326487148</v>
      </c>
      <c r="O2200" s="50">
        <v>9.2618914007095788E-4</v>
      </c>
      <c r="P2200" s="50">
        <v>0.33012957016949712</v>
      </c>
      <c r="Q2200" s="50">
        <v>6.13752619546587E-3</v>
      </c>
      <c r="R2200" s="50">
        <v>4.1482656168718712E-3</v>
      </c>
      <c r="S2200" s="50">
        <v>1.6495795431374545</v>
      </c>
      <c r="T2200" s="50">
        <v>6.0081896101609536E-3</v>
      </c>
      <c r="U2200" s="50">
        <v>2.9969495809079243</v>
      </c>
      <c r="V2200" s="51">
        <v>83.324339522888749</v>
      </c>
      <c r="X2200" s="49">
        <v>0.213112</v>
      </c>
      <c r="Y2200" s="49">
        <v>34.588900000000002</v>
      </c>
      <c r="Z2200" s="49">
        <v>0.46255099999999999</v>
      </c>
      <c r="AA2200" s="49">
        <v>7.26044</v>
      </c>
      <c r="AB2200" s="49">
        <v>7.1089399999999996</v>
      </c>
      <c r="AC2200" s="49">
        <v>0.179259</v>
      </c>
      <c r="AD2200" s="49">
        <v>5.3812800000000003</v>
      </c>
      <c r="AE2200" s="312"/>
      <c r="AF2200" s="343" t="s">
        <v>432</v>
      </c>
      <c r="AG2200" s="343">
        <v>30</v>
      </c>
      <c r="AH2200" s="343">
        <v>15</v>
      </c>
      <c r="AI2200" s="343"/>
      <c r="AJ2200" s="343"/>
      <c r="AK2200" s="343"/>
      <c r="AL2200" s="343"/>
      <c r="AM2200" s="343"/>
      <c r="AN2200" s="343"/>
      <c r="AO2200" s="343"/>
      <c r="AP2200" s="343"/>
      <c r="AQ2200" s="343"/>
      <c r="AR2200" s="343"/>
      <c r="AS2200" s="343"/>
      <c r="AT2200" s="343"/>
      <c r="AU2200" s="343"/>
      <c r="AV2200" s="343"/>
      <c r="AW2200" s="343"/>
      <c r="AX2200" s="343"/>
      <c r="AY2200" s="343"/>
      <c r="AZ2200" s="343"/>
      <c r="BA2200" s="343"/>
      <c r="BB2200" s="343"/>
      <c r="BC2200" s="343"/>
      <c r="BD2200" s="343"/>
      <c r="BE2200" s="475"/>
      <c r="BF2200" s="475"/>
      <c r="BG2200" s="475"/>
      <c r="BH2200" s="475"/>
      <c r="BI2200" s="475"/>
      <c r="BJ2200" s="475"/>
      <c r="BK2200" s="475"/>
      <c r="BL2200" s="475"/>
      <c r="BM2200" s="475"/>
      <c r="BN2200" s="475"/>
      <c r="BO2200" s="475"/>
      <c r="BP2200" s="306"/>
      <c r="BQ2200" s="496"/>
      <c r="BR2200" s="496"/>
      <c r="BS2200" s="496"/>
      <c r="BT2200" s="496"/>
      <c r="BU2200" s="496"/>
      <c r="BV2200" s="496"/>
    </row>
    <row r="2201" spans="1:74" s="52" customFormat="1" ht="12.75">
      <c r="A2201" s="45">
        <v>2670.080468178493</v>
      </c>
      <c r="B2201" s="46" t="s">
        <v>360</v>
      </c>
      <c r="C2201" s="47" t="s">
        <v>330</v>
      </c>
      <c r="D2201" s="48">
        <v>118.95844810284591</v>
      </c>
      <c r="E2201" s="49">
        <v>39.679699999999997</v>
      </c>
      <c r="F2201" s="49">
        <v>6.9160000000000003E-3</v>
      </c>
      <c r="G2201" s="49">
        <v>15.6793</v>
      </c>
      <c r="H2201" s="49">
        <v>0.28402100000000002</v>
      </c>
      <c r="I2201" s="49">
        <v>0.21226400000000001</v>
      </c>
      <c r="J2201" s="49">
        <v>43.9529</v>
      </c>
      <c r="K2201" s="49">
        <v>0.254081</v>
      </c>
      <c r="L2201" s="49">
        <v>100.114042</v>
      </c>
      <c r="M2201" s="47"/>
      <c r="N2201" s="50">
        <v>0.99917000715837534</v>
      </c>
      <c r="O2201" s="50">
        <v>1.3768968573337235E-4</v>
      </c>
      <c r="P2201" s="50">
        <v>0.33018221208724624</v>
      </c>
      <c r="Q2201" s="50">
        <v>5.7526155857790884E-3</v>
      </c>
      <c r="R2201" s="50">
        <v>4.5272355608081804E-3</v>
      </c>
      <c r="S2201" s="50">
        <v>1.6499359659518837</v>
      </c>
      <c r="T2201" s="50">
        <v>6.8548956258095489E-3</v>
      </c>
      <c r="U2201" s="50">
        <v>2.9978919522604763</v>
      </c>
      <c r="V2201" s="51">
        <v>83.325125957167927</v>
      </c>
      <c r="X2201" s="49">
        <v>0.21306600000000001</v>
      </c>
      <c r="Y2201" s="49">
        <v>230.62700000000001</v>
      </c>
      <c r="Z2201" s="49">
        <v>0.46219199999999999</v>
      </c>
      <c r="AA2201" s="49">
        <v>7.8123100000000001</v>
      </c>
      <c r="AB2201" s="49">
        <v>6.5900299999999996</v>
      </c>
      <c r="AC2201" s="49">
        <v>0.17926900000000001</v>
      </c>
      <c r="AD2201" s="49">
        <v>4.6689699999999998</v>
      </c>
      <c r="AE2201" s="312"/>
      <c r="AF2201" s="343" t="s">
        <v>432</v>
      </c>
      <c r="AG2201" s="343">
        <v>30</v>
      </c>
      <c r="AH2201" s="343">
        <v>15</v>
      </c>
      <c r="AI2201" s="343"/>
      <c r="AJ2201" s="343"/>
      <c r="AK2201" s="343"/>
      <c r="AL2201" s="343"/>
      <c r="AM2201" s="343"/>
      <c r="AN2201" s="343"/>
      <c r="AO2201" s="343"/>
      <c r="AP2201" s="343"/>
      <c r="AQ2201" s="343"/>
      <c r="AR2201" s="343"/>
      <c r="AS2201" s="343"/>
      <c r="AT2201" s="343"/>
      <c r="AU2201" s="343"/>
      <c r="AV2201" s="343"/>
      <c r="AW2201" s="343"/>
      <c r="AX2201" s="343"/>
      <c r="AY2201" s="343"/>
      <c r="AZ2201" s="343"/>
      <c r="BA2201" s="343"/>
      <c r="BB2201" s="343"/>
      <c r="BC2201" s="343"/>
      <c r="BD2201" s="343"/>
      <c r="BE2201" s="475"/>
      <c r="BF2201" s="475"/>
      <c r="BG2201" s="475"/>
      <c r="BH2201" s="475"/>
      <c r="BI2201" s="475"/>
      <c r="BJ2201" s="475"/>
      <c r="BK2201" s="475"/>
      <c r="BL2201" s="475"/>
      <c r="BM2201" s="475"/>
      <c r="BN2201" s="475"/>
      <c r="BO2201" s="475"/>
      <c r="BP2201" s="306"/>
      <c r="BQ2201" s="496"/>
      <c r="BR2201" s="496"/>
      <c r="BS2201" s="496"/>
      <c r="BT2201" s="496"/>
      <c r="BU2201" s="496"/>
      <c r="BV2201" s="496"/>
    </row>
    <row r="2202" spans="1:74" s="52" customFormat="1" ht="12.75">
      <c r="A2202" s="45">
        <v>2670.080468178493</v>
      </c>
      <c r="B2202" s="46" t="s">
        <v>360</v>
      </c>
      <c r="C2202" s="47" t="s">
        <v>330</v>
      </c>
      <c r="D2202" s="48">
        <v>125.95844810284591</v>
      </c>
      <c r="E2202" s="49">
        <v>39.572200000000002</v>
      </c>
      <c r="F2202" s="49">
        <v>6.7705000000000001E-2</v>
      </c>
      <c r="G2202" s="49">
        <v>15.6846</v>
      </c>
      <c r="H2202" s="49">
        <v>0.31747599999999998</v>
      </c>
      <c r="I2202" s="49">
        <v>0.23457800000000001</v>
      </c>
      <c r="J2202" s="49">
        <v>44.023899999999998</v>
      </c>
      <c r="K2202" s="49">
        <v>0.23715800000000001</v>
      </c>
      <c r="L2202" s="49">
        <v>100.17900699999998</v>
      </c>
      <c r="M2202" s="47"/>
      <c r="N2202" s="50">
        <v>0.99611897705629127</v>
      </c>
      <c r="O2202" s="50">
        <v>1.347464015574564E-3</v>
      </c>
      <c r="P2202" s="50">
        <v>0.33017976953198686</v>
      </c>
      <c r="Q2202" s="50">
        <v>6.4279991516426622E-3</v>
      </c>
      <c r="R2202" s="50">
        <v>5.0014281825024667E-3</v>
      </c>
      <c r="S2202" s="50">
        <v>1.6520305622561624</v>
      </c>
      <c r="T2202" s="50">
        <v>6.3961176746219449E-3</v>
      </c>
      <c r="U2202" s="50">
        <v>2.9987302435500416</v>
      </c>
      <c r="V2202" s="51">
        <v>83.342848927937325</v>
      </c>
      <c r="X2202" s="49">
        <v>0.21343400000000001</v>
      </c>
      <c r="Y2202" s="49">
        <v>24.209199999999999</v>
      </c>
      <c r="Z2202" s="49">
        <v>0.46276899999999999</v>
      </c>
      <c r="AA2202" s="49">
        <v>6.9652000000000003</v>
      </c>
      <c r="AB2202" s="49">
        <v>5.9205500000000004</v>
      </c>
      <c r="AC2202" s="49">
        <v>0.17915200000000001</v>
      </c>
      <c r="AD2202" s="49">
        <v>5.0829700000000004</v>
      </c>
      <c r="AE2202" s="312"/>
      <c r="AF2202" s="343" t="s">
        <v>432</v>
      </c>
      <c r="AG2202" s="343">
        <v>30</v>
      </c>
      <c r="AH2202" s="343">
        <v>15</v>
      </c>
      <c r="AI2202" s="343"/>
      <c r="AJ2202" s="343"/>
      <c r="AK2202" s="343"/>
      <c r="AL2202" s="343"/>
      <c r="AM2202" s="343"/>
      <c r="AN2202" s="343"/>
      <c r="AO2202" s="343"/>
      <c r="AP2202" s="343"/>
      <c r="AQ2202" s="343"/>
      <c r="AR2202" s="343"/>
      <c r="AS2202" s="343"/>
      <c r="AT2202" s="343"/>
      <c r="AU2202" s="343"/>
      <c r="AV2202" s="343"/>
      <c r="AW2202" s="343"/>
      <c r="AX2202" s="343"/>
      <c r="AY2202" s="343"/>
      <c r="AZ2202" s="343"/>
      <c r="BA2202" s="343"/>
      <c r="BB2202" s="343"/>
      <c r="BC2202" s="343"/>
      <c r="BD2202" s="343"/>
      <c r="BE2202" s="475"/>
      <c r="BF2202" s="475"/>
      <c r="BG2202" s="475"/>
      <c r="BH2202" s="475"/>
      <c r="BI2202" s="475"/>
      <c r="BJ2202" s="475"/>
      <c r="BK2202" s="475"/>
      <c r="BL2202" s="475"/>
      <c r="BM2202" s="475"/>
      <c r="BN2202" s="475"/>
      <c r="BO2202" s="475"/>
      <c r="BP2202" s="306"/>
      <c r="BQ2202" s="496"/>
      <c r="BR2202" s="496"/>
      <c r="BS2202" s="496"/>
      <c r="BT2202" s="496"/>
      <c r="BU2202" s="496"/>
      <c r="BV2202" s="496"/>
    </row>
    <row r="2203" spans="1:74" s="52" customFormat="1" ht="12.75">
      <c r="A2203" s="45">
        <v>2670.080468178493</v>
      </c>
      <c r="B2203" s="46" t="s">
        <v>360</v>
      </c>
      <c r="C2203" s="47" t="s">
        <v>330</v>
      </c>
      <c r="D2203" s="48">
        <v>132.95844810284592</v>
      </c>
      <c r="E2203" s="49">
        <v>39.7134</v>
      </c>
      <c r="F2203" s="49">
        <v>4.5539999999999997E-2</v>
      </c>
      <c r="G2203" s="49">
        <v>15.661899999999999</v>
      </c>
      <c r="H2203" s="49">
        <v>0.33212199999999997</v>
      </c>
      <c r="I2203" s="49">
        <v>0.223741</v>
      </c>
      <c r="J2203" s="49">
        <v>44.122300000000003</v>
      </c>
      <c r="K2203" s="49">
        <v>0.245667</v>
      </c>
      <c r="L2203" s="49">
        <v>100.39815299999999</v>
      </c>
      <c r="M2203" s="47"/>
      <c r="N2203" s="50">
        <v>0.99708804418678398</v>
      </c>
      <c r="O2203" s="50">
        <v>9.0399260965079551E-4</v>
      </c>
      <c r="P2203" s="50">
        <v>0.32884926794009728</v>
      </c>
      <c r="Q2203" s="50">
        <v>6.707149328318879E-3</v>
      </c>
      <c r="R2203" s="50">
        <v>4.7580363185141094E-3</v>
      </c>
      <c r="S2203" s="50">
        <v>1.6514412467794168</v>
      </c>
      <c r="T2203" s="50">
        <v>6.6084697832883114E-3</v>
      </c>
      <c r="U2203" s="50">
        <v>2.9979387948286846</v>
      </c>
      <c r="V2203" s="51">
        <v>83.393887639426723</v>
      </c>
      <c r="X2203" s="49">
        <v>0.21303800000000001</v>
      </c>
      <c r="Y2203" s="49">
        <v>35.749600000000001</v>
      </c>
      <c r="Z2203" s="49">
        <v>0.46284199999999998</v>
      </c>
      <c r="AA2203" s="49">
        <v>6.6358300000000003</v>
      </c>
      <c r="AB2203" s="49">
        <v>6.34328</v>
      </c>
      <c r="AC2203" s="49">
        <v>0.17891499999999999</v>
      </c>
      <c r="AD2203" s="49">
        <v>4.9915200000000004</v>
      </c>
      <c r="AE2203" s="312"/>
      <c r="AF2203" s="343" t="s">
        <v>432</v>
      </c>
      <c r="AG2203" s="343">
        <v>30</v>
      </c>
      <c r="AH2203" s="343">
        <v>15</v>
      </c>
      <c r="AI2203" s="343"/>
      <c r="AJ2203" s="343"/>
      <c r="AK2203" s="343"/>
      <c r="AL2203" s="343"/>
      <c r="AM2203" s="343"/>
      <c r="AN2203" s="343"/>
      <c r="AO2203" s="343"/>
      <c r="AP2203" s="343"/>
      <c r="AQ2203" s="343"/>
      <c r="AR2203" s="343"/>
      <c r="AS2203" s="343"/>
      <c r="AT2203" s="343"/>
      <c r="AU2203" s="343"/>
      <c r="AV2203" s="343"/>
      <c r="AW2203" s="343"/>
      <c r="AX2203" s="343"/>
      <c r="AY2203" s="343"/>
      <c r="AZ2203" s="343"/>
      <c r="BA2203" s="343"/>
      <c r="BB2203" s="343"/>
      <c r="BC2203" s="343"/>
      <c r="BD2203" s="343"/>
      <c r="BE2203" s="475"/>
      <c r="BF2203" s="475"/>
      <c r="BG2203" s="475"/>
      <c r="BH2203" s="475"/>
      <c r="BI2203" s="475"/>
      <c r="BJ2203" s="475"/>
      <c r="BK2203" s="475"/>
      <c r="BL2203" s="475"/>
      <c r="BM2203" s="475"/>
      <c r="BN2203" s="475"/>
      <c r="BO2203" s="475"/>
      <c r="BP2203" s="306"/>
      <c r="BQ2203" s="496"/>
      <c r="BR2203" s="496"/>
      <c r="BS2203" s="496"/>
      <c r="BT2203" s="496"/>
      <c r="BU2203" s="496"/>
      <c r="BV2203" s="496"/>
    </row>
    <row r="2204" spans="1:74" s="52" customFormat="1" ht="12.75">
      <c r="A2204" s="45">
        <v>2670.080468178493</v>
      </c>
      <c r="B2204" s="46" t="s">
        <v>360</v>
      </c>
      <c r="C2204" s="47" t="s">
        <v>330</v>
      </c>
      <c r="D2204" s="48">
        <v>139.95844810284592</v>
      </c>
      <c r="E2204" s="49">
        <v>39.701799999999999</v>
      </c>
      <c r="F2204" s="49">
        <v>2.0813000000000002E-2</v>
      </c>
      <c r="G2204" s="49">
        <v>15.737500000000001</v>
      </c>
      <c r="H2204" s="49">
        <v>0.31461299999999998</v>
      </c>
      <c r="I2204" s="49">
        <v>0.20680799999999999</v>
      </c>
      <c r="J2204" s="49">
        <v>43.796100000000003</v>
      </c>
      <c r="K2204" s="49">
        <v>0.23689199999999999</v>
      </c>
      <c r="L2204" s="49">
        <v>100.055435</v>
      </c>
      <c r="M2204" s="47"/>
      <c r="N2204" s="50">
        <v>1.0004843007176714</v>
      </c>
      <c r="O2204" s="50">
        <v>4.146772218105123E-4</v>
      </c>
      <c r="P2204" s="50">
        <v>0.33165902378688578</v>
      </c>
      <c r="Q2204" s="50">
        <v>6.377061969899997E-3</v>
      </c>
      <c r="R2204" s="50">
        <v>4.414211672650931E-3</v>
      </c>
      <c r="S2204" s="50">
        <v>1.6452960885947292</v>
      </c>
      <c r="T2204" s="50">
        <v>6.395995109182236E-3</v>
      </c>
      <c r="U2204" s="50">
        <v>2.9962563543281222</v>
      </c>
      <c r="V2204" s="51">
        <v>83.223745359228715</v>
      </c>
      <c r="X2204" s="49">
        <v>0.21299399999999999</v>
      </c>
      <c r="Y2204" s="49">
        <v>78.0578</v>
      </c>
      <c r="Z2204" s="49">
        <v>0.461891</v>
      </c>
      <c r="AA2204" s="49">
        <v>7.1980199999999996</v>
      </c>
      <c r="AB2204" s="49">
        <v>6.9209199999999997</v>
      </c>
      <c r="AC2204" s="49">
        <v>0.179649</v>
      </c>
      <c r="AD2204" s="49">
        <v>5.1513999999999998</v>
      </c>
      <c r="AE2204" s="312"/>
      <c r="AF2204" s="343" t="s">
        <v>432</v>
      </c>
      <c r="AG2204" s="343">
        <v>30</v>
      </c>
      <c r="AH2204" s="343">
        <v>15</v>
      </c>
      <c r="AI2204" s="343"/>
      <c r="AJ2204" s="343"/>
      <c r="AK2204" s="343"/>
      <c r="AL2204" s="343"/>
      <c r="AM2204" s="343"/>
      <c r="AN2204" s="343"/>
      <c r="AO2204" s="343"/>
      <c r="AP2204" s="343"/>
      <c r="AQ2204" s="343"/>
      <c r="AR2204" s="343"/>
      <c r="AS2204" s="343"/>
      <c r="AT2204" s="343"/>
      <c r="AU2204" s="343"/>
      <c r="AV2204" s="343"/>
      <c r="AW2204" s="343"/>
      <c r="AX2204" s="343"/>
      <c r="AY2204" s="343"/>
      <c r="AZ2204" s="343"/>
      <c r="BA2204" s="343"/>
      <c r="BB2204" s="343"/>
      <c r="BC2204" s="343"/>
      <c r="BD2204" s="343"/>
      <c r="BE2204" s="475"/>
      <c r="BF2204" s="475"/>
      <c r="BG2204" s="475"/>
      <c r="BH2204" s="475"/>
      <c r="BI2204" s="475"/>
      <c r="BJ2204" s="475"/>
      <c r="BK2204" s="475"/>
      <c r="BL2204" s="475"/>
      <c r="BM2204" s="475"/>
      <c r="BN2204" s="475"/>
      <c r="BO2204" s="475"/>
      <c r="BP2204" s="306"/>
      <c r="BQ2204" s="496"/>
      <c r="BR2204" s="496"/>
      <c r="BS2204" s="496"/>
      <c r="BT2204" s="496"/>
      <c r="BU2204" s="496"/>
      <c r="BV2204" s="496"/>
    </row>
    <row r="2205" spans="1:74" s="52" customFormat="1" ht="12.75">
      <c r="A2205" s="45">
        <v>2670.080468178493</v>
      </c>
      <c r="B2205" s="46" t="s">
        <v>360</v>
      </c>
      <c r="C2205" s="47" t="s">
        <v>330</v>
      </c>
      <c r="D2205" s="48">
        <v>146.95844810284592</v>
      </c>
      <c r="E2205" s="49">
        <v>39.561</v>
      </c>
      <c r="F2205" s="49">
        <v>3.6893000000000002E-2</v>
      </c>
      <c r="G2205" s="49">
        <v>15.5236</v>
      </c>
      <c r="H2205" s="49">
        <v>0.31538899999999997</v>
      </c>
      <c r="I2205" s="49">
        <v>0.224685</v>
      </c>
      <c r="J2205" s="49">
        <v>43.749000000000002</v>
      </c>
      <c r="K2205" s="49">
        <v>0.23658100000000001</v>
      </c>
      <c r="L2205" s="49">
        <v>99.68850900000001</v>
      </c>
      <c r="M2205" s="47"/>
      <c r="N2205" s="50">
        <v>0.99993174937732421</v>
      </c>
      <c r="O2205" s="50">
        <v>7.3726307642765657E-4</v>
      </c>
      <c r="P2205" s="50">
        <v>0.3281342283362676</v>
      </c>
      <c r="Q2205" s="50">
        <v>6.4120002663259155E-3</v>
      </c>
      <c r="R2205" s="50">
        <v>4.8101975886399939E-3</v>
      </c>
      <c r="S2205" s="50">
        <v>1.6484651616668444</v>
      </c>
      <c r="T2205" s="50">
        <v>6.4067917526378542E-3</v>
      </c>
      <c r="U2205" s="50">
        <v>2.996129502866252</v>
      </c>
      <c r="V2205" s="51">
        <v>83.399052433394161</v>
      </c>
      <c r="X2205" s="49">
        <v>0.21340300000000001</v>
      </c>
      <c r="Y2205" s="49">
        <v>44.908999999999999</v>
      </c>
      <c r="Z2205" s="49">
        <v>0.46506399999999998</v>
      </c>
      <c r="AA2205" s="49">
        <v>7.1118100000000002</v>
      </c>
      <c r="AB2205" s="49">
        <v>6.2671599999999996</v>
      </c>
      <c r="AC2205" s="49">
        <v>0.17968100000000001</v>
      </c>
      <c r="AD2205" s="49">
        <v>5.0846400000000003</v>
      </c>
      <c r="AE2205" s="312"/>
      <c r="AF2205" s="343" t="s">
        <v>432</v>
      </c>
      <c r="AG2205" s="343">
        <v>30</v>
      </c>
      <c r="AH2205" s="343">
        <v>15</v>
      </c>
      <c r="AI2205" s="343"/>
      <c r="AJ2205" s="343"/>
      <c r="AK2205" s="343"/>
      <c r="AL2205" s="343"/>
      <c r="AM2205" s="343"/>
      <c r="AN2205" s="343"/>
      <c r="AO2205" s="343"/>
      <c r="AP2205" s="343"/>
      <c r="AQ2205" s="343"/>
      <c r="AR2205" s="343"/>
      <c r="AS2205" s="343"/>
      <c r="AT2205" s="343"/>
      <c r="AU2205" s="343"/>
      <c r="AV2205" s="343"/>
      <c r="AW2205" s="343"/>
      <c r="AX2205" s="343"/>
      <c r="AY2205" s="343"/>
      <c r="AZ2205" s="343"/>
      <c r="BA2205" s="343"/>
      <c r="BB2205" s="343"/>
      <c r="BC2205" s="343"/>
      <c r="BD2205" s="343"/>
      <c r="BE2205" s="475"/>
      <c r="BF2205" s="475"/>
      <c r="BG2205" s="475"/>
      <c r="BH2205" s="475"/>
      <c r="BI2205" s="475"/>
      <c r="BJ2205" s="475"/>
      <c r="BK2205" s="475"/>
      <c r="BL2205" s="475"/>
      <c r="BM2205" s="475"/>
      <c r="BN2205" s="475"/>
      <c r="BO2205" s="475"/>
      <c r="BP2205" s="306"/>
      <c r="BQ2205" s="496"/>
      <c r="BR2205" s="496"/>
      <c r="BS2205" s="496"/>
      <c r="BT2205" s="496"/>
      <c r="BU2205" s="496"/>
      <c r="BV2205" s="496"/>
    </row>
    <row r="2206" spans="1:74" s="52" customFormat="1" ht="12.75">
      <c r="A2206" s="45"/>
      <c r="B2206" s="46"/>
      <c r="C2206" s="47"/>
      <c r="D2206" s="48"/>
      <c r="E2206" s="49"/>
      <c r="F2206" s="49"/>
      <c r="G2206" s="49"/>
      <c r="H2206" s="49"/>
      <c r="I2206" s="49"/>
      <c r="J2206" s="49"/>
      <c r="K2206" s="49"/>
      <c r="L2206" s="49"/>
      <c r="M2206" s="47"/>
      <c r="N2206" s="50"/>
      <c r="O2206" s="50"/>
      <c r="P2206" s="50"/>
      <c r="Q2206" s="50"/>
      <c r="R2206" s="50"/>
      <c r="S2206" s="50"/>
      <c r="T2206" s="50"/>
      <c r="U2206" s="50"/>
      <c r="V2206" s="51"/>
      <c r="AE2206" s="312"/>
      <c r="AF2206" s="312"/>
      <c r="AG2206" s="312"/>
      <c r="AH2206" s="312"/>
      <c r="AI2206" s="312"/>
      <c r="AJ2206" s="312"/>
      <c r="AK2206" s="312"/>
      <c r="AL2206" s="312"/>
      <c r="AM2206" s="312"/>
      <c r="AN2206" s="312"/>
      <c r="AO2206" s="312"/>
      <c r="AP2206" s="312"/>
      <c r="AQ2206" s="312"/>
      <c r="AR2206" s="312"/>
      <c r="AS2206" s="312"/>
      <c r="AT2206" s="312"/>
      <c r="AU2206" s="312"/>
      <c r="AV2206" s="312"/>
      <c r="AW2206" s="312"/>
      <c r="AX2206" s="312"/>
      <c r="AY2206" s="312"/>
      <c r="AZ2206" s="312"/>
      <c r="BA2206" s="312"/>
      <c r="BB2206" s="312"/>
      <c r="BC2206" s="312"/>
      <c r="BD2206" s="312"/>
      <c r="BE2206" s="306"/>
      <c r="BF2206" s="306"/>
      <c r="BG2206" s="306"/>
      <c r="BH2206" s="306"/>
      <c r="BI2206" s="306"/>
      <c r="BJ2206" s="306"/>
      <c r="BK2206" s="306"/>
      <c r="BL2206" s="306"/>
      <c r="BM2206" s="306"/>
      <c r="BN2206" s="306"/>
      <c r="BO2206" s="306"/>
      <c r="BP2206" s="306"/>
      <c r="BQ2206" s="496"/>
      <c r="BR2206" s="496"/>
      <c r="BS2206" s="496"/>
      <c r="BT2206" s="496"/>
      <c r="BU2206" s="496"/>
      <c r="BV2206" s="496"/>
    </row>
    <row r="2207" spans="1:74" s="52" customFormat="1" ht="12.75">
      <c r="A2207" s="45">
        <v>2670.080468178493</v>
      </c>
      <c r="B2207" s="46" t="s">
        <v>360</v>
      </c>
      <c r="C2207" s="47" t="s">
        <v>308</v>
      </c>
      <c r="D2207" s="48">
        <v>0</v>
      </c>
      <c r="E2207" s="49">
        <v>38.974899999999998</v>
      </c>
      <c r="F2207" s="49">
        <v>1.9289000000000001E-2</v>
      </c>
      <c r="G2207" s="49">
        <v>19.0839</v>
      </c>
      <c r="H2207" s="49">
        <v>0.162884</v>
      </c>
      <c r="I2207" s="49">
        <v>0.25024200000000002</v>
      </c>
      <c r="J2207" s="49">
        <v>41.255499999999998</v>
      </c>
      <c r="K2207" s="49">
        <v>0.29290899999999997</v>
      </c>
      <c r="L2207" s="49">
        <v>100.05571399999998</v>
      </c>
      <c r="M2207" s="47"/>
      <c r="N2207" s="50">
        <v>0.99826187014319789</v>
      </c>
      <c r="O2207" s="50">
        <v>3.9061111899378262E-4</v>
      </c>
      <c r="P2207" s="50">
        <v>0.4087733739400578</v>
      </c>
      <c r="Q2207" s="50">
        <v>3.3556896756892548E-3</v>
      </c>
      <c r="R2207" s="50">
        <v>5.4288196599145168E-3</v>
      </c>
      <c r="S2207" s="50">
        <v>1.5752513988767516</v>
      </c>
      <c r="T2207" s="50">
        <v>8.0380339659292706E-3</v>
      </c>
      <c r="U2207" s="50">
        <v>2.9999855007932941</v>
      </c>
      <c r="V2207" s="51">
        <v>79.396760587837619</v>
      </c>
      <c r="X2207" s="49">
        <v>0.214611</v>
      </c>
      <c r="Y2207" s="49">
        <v>79.064700000000002</v>
      </c>
      <c r="Z2207" s="49">
        <v>0.41710900000000001</v>
      </c>
      <c r="AA2207" s="49">
        <v>12.684799999999999</v>
      </c>
      <c r="AB2207" s="49">
        <v>5.7703800000000003</v>
      </c>
      <c r="AC2207" s="49">
        <v>0.18698300000000001</v>
      </c>
      <c r="AD2207" s="49">
        <v>4.3365600000000004</v>
      </c>
      <c r="AE2207" s="312"/>
      <c r="AF2207" s="343" t="s">
        <v>432</v>
      </c>
      <c r="AG2207" s="343">
        <v>30</v>
      </c>
      <c r="AH2207" s="343">
        <v>15</v>
      </c>
      <c r="AI2207" s="343"/>
      <c r="AJ2207" s="343"/>
      <c r="AK2207" s="343"/>
      <c r="AL2207" s="343"/>
      <c r="AM2207" s="343"/>
      <c r="AN2207" s="343"/>
      <c r="AO2207" s="343"/>
      <c r="AP2207" s="343"/>
      <c r="AQ2207" s="343"/>
      <c r="AR2207" s="343"/>
      <c r="AS2207" s="343"/>
      <c r="AT2207" s="343"/>
      <c r="AU2207" s="343"/>
      <c r="AV2207" s="343"/>
      <c r="AW2207" s="343"/>
      <c r="AX2207" s="343"/>
      <c r="AY2207" s="343"/>
      <c r="AZ2207" s="343"/>
      <c r="BA2207" s="343"/>
      <c r="BB2207" s="343"/>
      <c r="BC2207" s="343"/>
      <c r="BD2207" s="343"/>
      <c r="BE2207" s="475"/>
      <c r="BF2207" s="475"/>
      <c r="BG2207" s="475"/>
      <c r="BH2207" s="475"/>
      <c r="BI2207" s="475"/>
      <c r="BJ2207" s="475"/>
      <c r="BK2207" s="475"/>
      <c r="BL2207" s="475"/>
      <c r="BM2207" s="475"/>
      <c r="BN2207" s="475"/>
      <c r="BO2207" s="475"/>
      <c r="BP2207" s="306"/>
      <c r="BQ2207" s="496"/>
      <c r="BR2207" s="496"/>
      <c r="BS2207" s="496"/>
      <c r="BT2207" s="496"/>
      <c r="BU2207" s="496"/>
      <c r="BV2207" s="496"/>
    </row>
    <row r="2208" spans="1:74" s="52" customFormat="1" ht="12.75">
      <c r="A2208" s="45">
        <v>2670.080468178493</v>
      </c>
      <c r="B2208" s="46" t="s">
        <v>360</v>
      </c>
      <c r="C2208" s="47" t="s">
        <v>308</v>
      </c>
      <c r="D2208" s="48">
        <v>6.0000000000002274</v>
      </c>
      <c r="E2208" s="49">
        <v>39.1999</v>
      </c>
      <c r="F2208" s="49">
        <v>5.0006000000000002E-2</v>
      </c>
      <c r="G2208" s="49">
        <v>18.5624</v>
      </c>
      <c r="H2208" s="49">
        <v>0.17299200000000001</v>
      </c>
      <c r="I2208" s="49">
        <v>0.237568</v>
      </c>
      <c r="J2208" s="49">
        <v>41.689799999999998</v>
      </c>
      <c r="K2208" s="49">
        <v>0.26746399999999998</v>
      </c>
      <c r="L2208" s="49">
        <v>100.21652100000001</v>
      </c>
      <c r="M2208" s="47"/>
      <c r="N2208" s="50">
        <v>0.999060008466501</v>
      </c>
      <c r="O2208" s="50">
        <v>1.0076370954431612E-3</v>
      </c>
      <c r="P2208" s="50">
        <v>0.39563685124261744</v>
      </c>
      <c r="Q2208" s="50">
        <v>3.5463086210355062E-3</v>
      </c>
      <c r="R2208" s="50">
        <v>5.1283811652773764E-3</v>
      </c>
      <c r="S2208" s="50">
        <v>1.5839627824548457</v>
      </c>
      <c r="T2208" s="50">
        <v>7.3034758665119857E-3</v>
      </c>
      <c r="U2208" s="50">
        <v>2.996738535722359</v>
      </c>
      <c r="V2208" s="51">
        <v>80.014299633726765</v>
      </c>
      <c r="X2208" s="49">
        <v>0.214091</v>
      </c>
      <c r="Y2208" s="49">
        <v>32.238100000000003</v>
      </c>
      <c r="Z2208" s="49">
        <v>0.42387399999999997</v>
      </c>
      <c r="AA2208" s="49">
        <v>12.1267</v>
      </c>
      <c r="AB2208" s="49">
        <v>6.1125100000000003</v>
      </c>
      <c r="AC2208" s="49">
        <v>0.18582799999999999</v>
      </c>
      <c r="AD2208" s="49">
        <v>4.6712199999999999</v>
      </c>
      <c r="AE2208" s="312"/>
      <c r="AF2208" s="343" t="s">
        <v>432</v>
      </c>
      <c r="AG2208" s="343">
        <v>30</v>
      </c>
      <c r="AH2208" s="343">
        <v>15</v>
      </c>
      <c r="AI2208" s="343"/>
      <c r="AJ2208" s="343"/>
      <c r="AK2208" s="343"/>
      <c r="AL2208" s="343"/>
      <c r="AM2208" s="343"/>
      <c r="AN2208" s="343"/>
      <c r="AO2208" s="343"/>
      <c r="AP2208" s="343"/>
      <c r="AQ2208" s="343"/>
      <c r="AR2208" s="343"/>
      <c r="AS2208" s="343"/>
      <c r="AT2208" s="343"/>
      <c r="AU2208" s="343"/>
      <c r="AV2208" s="343"/>
      <c r="AW2208" s="343"/>
      <c r="AX2208" s="343"/>
      <c r="AY2208" s="343"/>
      <c r="AZ2208" s="343"/>
      <c r="BA2208" s="343"/>
      <c r="BB2208" s="343"/>
      <c r="BC2208" s="343"/>
      <c r="BD2208" s="343"/>
      <c r="BE2208" s="475"/>
      <c r="BF2208" s="475"/>
      <c r="BG2208" s="475"/>
      <c r="BH2208" s="475"/>
      <c r="BI2208" s="475"/>
      <c r="BJ2208" s="475"/>
      <c r="BK2208" s="475"/>
      <c r="BL2208" s="475"/>
      <c r="BM2208" s="475"/>
      <c r="BN2208" s="475"/>
      <c r="BO2208" s="475"/>
      <c r="BP2208" s="306"/>
      <c r="BQ2208" s="496"/>
      <c r="BR2208" s="496"/>
      <c r="BS2208" s="496"/>
      <c r="BT2208" s="496"/>
      <c r="BU2208" s="496"/>
      <c r="BV2208" s="496"/>
    </row>
    <row r="2209" spans="1:74" s="52" customFormat="1" ht="12.75">
      <c r="A2209" s="45">
        <v>2670.080468178493</v>
      </c>
      <c r="B2209" s="46" t="s">
        <v>360</v>
      </c>
      <c r="C2209" s="47" t="s">
        <v>308</v>
      </c>
      <c r="D2209" s="48">
        <v>12.000000000000227</v>
      </c>
      <c r="E2209" s="49">
        <v>39.366399999999999</v>
      </c>
      <c r="F2209" s="49">
        <v>3.2835000000000003E-2</v>
      </c>
      <c r="G2209" s="49">
        <v>17.084099999999999</v>
      </c>
      <c r="H2209" s="49">
        <v>0.149224</v>
      </c>
      <c r="I2209" s="49">
        <v>0.200632</v>
      </c>
      <c r="J2209" s="49">
        <v>42.556199999999997</v>
      </c>
      <c r="K2209" s="49">
        <v>0.265683</v>
      </c>
      <c r="L2209" s="49">
        <v>99.673513999999983</v>
      </c>
      <c r="M2209" s="47"/>
      <c r="N2209" s="50">
        <v>1.0018238286349239</v>
      </c>
      <c r="O2209" s="50">
        <v>6.606601200869472E-4</v>
      </c>
      <c r="P2209" s="50">
        <v>0.36359152792985894</v>
      </c>
      <c r="Q2209" s="50">
        <v>3.0545569445870756E-3</v>
      </c>
      <c r="R2209" s="50">
        <v>4.3246563011264611E-3</v>
      </c>
      <c r="S2209" s="50">
        <v>1.6144962592121515</v>
      </c>
      <c r="T2209" s="50">
        <v>7.2441439260599238E-3</v>
      </c>
      <c r="U2209" s="50">
        <v>2.9957487057541639</v>
      </c>
      <c r="V2209" s="51">
        <v>81.619039847812587</v>
      </c>
      <c r="X2209" s="49">
        <v>0.21368400000000001</v>
      </c>
      <c r="Y2209" s="49">
        <v>48.616799999999998</v>
      </c>
      <c r="Z2209" s="49">
        <v>0.442386</v>
      </c>
      <c r="AA2209" s="49">
        <v>14.0083</v>
      </c>
      <c r="AB2209" s="49">
        <v>7.0436399999999999</v>
      </c>
      <c r="AC2209" s="49">
        <v>0.18298600000000001</v>
      </c>
      <c r="AD2209" s="49">
        <v>4.6429600000000004</v>
      </c>
      <c r="AE2209" s="312"/>
      <c r="AF2209" s="343" t="s">
        <v>432</v>
      </c>
      <c r="AG2209" s="343">
        <v>30</v>
      </c>
      <c r="AH2209" s="343">
        <v>15</v>
      </c>
      <c r="AI2209" s="343"/>
      <c r="AJ2209" s="343"/>
      <c r="AK2209" s="343"/>
      <c r="AL2209" s="343"/>
      <c r="AM2209" s="343"/>
      <c r="AN2209" s="343"/>
      <c r="AO2209" s="343"/>
      <c r="AP2209" s="343"/>
      <c r="AQ2209" s="343"/>
      <c r="AR2209" s="343"/>
      <c r="AS2209" s="343"/>
      <c r="AT2209" s="343"/>
      <c r="AU2209" s="343"/>
      <c r="AV2209" s="343"/>
      <c r="AW2209" s="343"/>
      <c r="AX2209" s="343"/>
      <c r="AY2209" s="343"/>
      <c r="AZ2209" s="343"/>
      <c r="BA2209" s="343"/>
      <c r="BB2209" s="343"/>
      <c r="BC2209" s="343"/>
      <c r="BD2209" s="343"/>
      <c r="BE2209" s="475"/>
      <c r="BF2209" s="475"/>
      <c r="BG2209" s="475"/>
      <c r="BH2209" s="475"/>
      <c r="BI2209" s="475"/>
      <c r="BJ2209" s="475"/>
      <c r="BK2209" s="475"/>
      <c r="BL2209" s="475"/>
      <c r="BM2209" s="475"/>
      <c r="BN2209" s="475"/>
      <c r="BO2209" s="475"/>
      <c r="BP2209" s="306"/>
      <c r="BQ2209" s="496"/>
      <c r="BR2209" s="496"/>
      <c r="BS2209" s="496"/>
      <c r="BT2209" s="496"/>
      <c r="BU2209" s="496"/>
      <c r="BV2209" s="496"/>
    </row>
    <row r="2210" spans="1:74" s="52" customFormat="1" ht="12.75">
      <c r="A2210" s="45">
        <v>2670.080468178493</v>
      </c>
      <c r="B2210" s="46" t="s">
        <v>360</v>
      </c>
      <c r="C2210" s="47" t="s">
        <v>308</v>
      </c>
      <c r="D2210" s="48">
        <f>D2209+6</f>
        <v>18.000000000000227</v>
      </c>
      <c r="E2210" s="49">
        <v>39.598799999999997</v>
      </c>
      <c r="F2210" s="49">
        <v>7.1529999999999996E-2</v>
      </c>
      <c r="G2210" s="49">
        <v>15.6135</v>
      </c>
      <c r="H2210" s="49">
        <v>0.27627699999999999</v>
      </c>
      <c r="I2210" s="49">
        <v>0.20604500000000001</v>
      </c>
      <c r="J2210" s="49">
        <v>44.020099999999999</v>
      </c>
      <c r="K2210" s="49">
        <v>0.26549699999999998</v>
      </c>
      <c r="L2210" s="49">
        <v>100.07708000000001</v>
      </c>
      <c r="M2210" s="47"/>
      <c r="N2210" s="50">
        <v>0.99733192778958346</v>
      </c>
      <c r="O2210" s="50">
        <v>1.424365143476274E-3</v>
      </c>
      <c r="P2210" s="50">
        <v>0.32886220072378436</v>
      </c>
      <c r="Q2210" s="50">
        <v>5.5968841949509797E-3</v>
      </c>
      <c r="R2210" s="50">
        <v>4.3954719864545072E-3</v>
      </c>
      <c r="S2210" s="50">
        <v>1.6527884432930995</v>
      </c>
      <c r="T2210" s="50">
        <v>7.1643197853181835E-3</v>
      </c>
      <c r="U2210" s="50">
        <v>2.9983155225855995</v>
      </c>
      <c r="V2210" s="51">
        <v>83.40463281372503</v>
      </c>
      <c r="X2210" s="49">
        <v>0.25195400000000001</v>
      </c>
      <c r="Y2210" s="49">
        <v>123.672</v>
      </c>
      <c r="Z2210" s="49">
        <v>0.474746</v>
      </c>
      <c r="AA2210" s="49">
        <v>9.2917299999999994</v>
      </c>
      <c r="AB2210" s="49">
        <v>6.4259199999999996</v>
      </c>
      <c r="AC2210" s="49">
        <v>0.207708</v>
      </c>
      <c r="AD2210" s="49">
        <v>3.7161300000000002</v>
      </c>
      <c r="AE2210" s="312"/>
      <c r="AF2210" s="343" t="s">
        <v>432</v>
      </c>
      <c r="AG2210" s="343">
        <v>30</v>
      </c>
      <c r="AH2210" s="343">
        <v>15</v>
      </c>
      <c r="AI2210" s="343"/>
      <c r="AJ2210" s="343"/>
      <c r="AK2210" s="343"/>
      <c r="AL2210" s="343"/>
      <c r="AM2210" s="343"/>
      <c r="AN2210" s="343"/>
      <c r="AO2210" s="343"/>
      <c r="AP2210" s="343"/>
      <c r="AQ2210" s="343"/>
      <c r="AR2210" s="343"/>
      <c r="AS2210" s="343"/>
      <c r="AT2210" s="343"/>
      <c r="AU2210" s="343"/>
      <c r="AV2210" s="343"/>
      <c r="AW2210" s="343"/>
      <c r="AX2210" s="343"/>
      <c r="AY2210" s="343"/>
      <c r="AZ2210" s="343"/>
      <c r="BA2210" s="343"/>
      <c r="BB2210" s="343"/>
      <c r="BC2210" s="343"/>
      <c r="BD2210" s="343"/>
      <c r="BE2210" s="475"/>
      <c r="BF2210" s="475"/>
      <c r="BG2210" s="475"/>
      <c r="BH2210" s="475"/>
      <c r="BI2210" s="475"/>
      <c r="BJ2210" s="475"/>
      <c r="BK2210" s="475"/>
      <c r="BL2210" s="475"/>
      <c r="BM2210" s="475"/>
      <c r="BN2210" s="475"/>
      <c r="BO2210" s="475"/>
      <c r="BP2210" s="306"/>
      <c r="BQ2210" s="496"/>
      <c r="BR2210" s="496"/>
      <c r="BS2210" s="496"/>
      <c r="BT2210" s="496"/>
      <c r="BU2210" s="496"/>
      <c r="BV2210" s="496"/>
    </row>
    <row r="2211" spans="1:74" s="52" customFormat="1" ht="12.75">
      <c r="A2211" s="45">
        <v>2670.080468178493</v>
      </c>
      <c r="B2211" s="46" t="s">
        <v>360</v>
      </c>
      <c r="C2211" s="47" t="s">
        <v>308</v>
      </c>
      <c r="D2211" s="48">
        <f t="shared" ref="D2211:D2224" si="49">D2210+6</f>
        <v>24.000000000000227</v>
      </c>
      <c r="E2211" s="49">
        <v>39.677399999999999</v>
      </c>
      <c r="F2211" s="49">
        <v>5.8502999999999999E-2</v>
      </c>
      <c r="G2211" s="49">
        <v>15.607900000000001</v>
      </c>
      <c r="H2211" s="49">
        <v>0.27506000000000003</v>
      </c>
      <c r="I2211" s="49">
        <v>0.18840699999999999</v>
      </c>
      <c r="J2211" s="49">
        <v>44.227400000000003</v>
      </c>
      <c r="K2211" s="49">
        <v>0.247671</v>
      </c>
      <c r="L2211" s="49">
        <v>100.293616</v>
      </c>
      <c r="M2211" s="47"/>
      <c r="N2211" s="50">
        <v>0.99713958135338654</v>
      </c>
      <c r="O2211" s="50">
        <v>1.1624286416230985E-3</v>
      </c>
      <c r="P2211" s="50">
        <v>0.32802973869286378</v>
      </c>
      <c r="Q2211" s="50">
        <v>5.5601189298986071E-3</v>
      </c>
      <c r="R2211" s="50">
        <v>4.010472324550071E-3</v>
      </c>
      <c r="S2211" s="50">
        <v>1.6569625961946555</v>
      </c>
      <c r="T2211" s="50">
        <v>6.6687671746604596E-3</v>
      </c>
      <c r="U2211" s="50">
        <v>2.9998676559955482</v>
      </c>
      <c r="V2211" s="51">
        <v>83.474508544565651</v>
      </c>
      <c r="X2211" s="49">
        <v>0.21324000000000001</v>
      </c>
      <c r="Y2211" s="49">
        <v>22.304400000000001</v>
      </c>
      <c r="Z2211" s="49">
        <v>0.46412900000000001</v>
      </c>
      <c r="AA2211" s="49">
        <v>7.8630599999999999</v>
      </c>
      <c r="AB2211" s="49">
        <v>6.9013600000000004</v>
      </c>
      <c r="AC2211" s="49">
        <v>0.179094</v>
      </c>
      <c r="AD2211" s="49">
        <v>4.62629</v>
      </c>
      <c r="AE2211" s="312"/>
      <c r="AF2211" s="343" t="s">
        <v>432</v>
      </c>
      <c r="AG2211" s="343">
        <v>30</v>
      </c>
      <c r="AH2211" s="343">
        <v>15</v>
      </c>
      <c r="AI2211" s="343"/>
      <c r="AJ2211" s="343"/>
      <c r="AK2211" s="343"/>
      <c r="AL2211" s="343"/>
      <c r="AM2211" s="343"/>
      <c r="AN2211" s="343"/>
      <c r="AO2211" s="343"/>
      <c r="AP2211" s="343"/>
      <c r="AQ2211" s="343"/>
      <c r="AR2211" s="343"/>
      <c r="AS2211" s="343"/>
      <c r="AT2211" s="343"/>
      <c r="AU2211" s="343"/>
      <c r="AV2211" s="343"/>
      <c r="AW2211" s="343"/>
      <c r="AX2211" s="343"/>
      <c r="AY2211" s="343"/>
      <c r="AZ2211" s="343"/>
      <c r="BA2211" s="343"/>
      <c r="BB2211" s="343"/>
      <c r="BC2211" s="343"/>
      <c r="BD2211" s="343"/>
      <c r="BE2211" s="475"/>
      <c r="BF2211" s="475"/>
      <c r="BG2211" s="475"/>
      <c r="BH2211" s="475"/>
      <c r="BI2211" s="475"/>
      <c r="BJ2211" s="475"/>
      <c r="BK2211" s="475"/>
      <c r="BL2211" s="475"/>
      <c r="BM2211" s="475"/>
      <c r="BN2211" s="475"/>
      <c r="BO2211" s="475"/>
      <c r="BP2211" s="306"/>
      <c r="BQ2211" s="496"/>
      <c r="BR2211" s="496"/>
      <c r="BS2211" s="496"/>
      <c r="BT2211" s="496"/>
      <c r="BU2211" s="496"/>
      <c r="BV2211" s="496"/>
    </row>
    <row r="2212" spans="1:74" s="52" customFormat="1" ht="12.75">
      <c r="A2212" s="45">
        <v>2670.080468178493</v>
      </c>
      <c r="B2212" s="46" t="s">
        <v>360</v>
      </c>
      <c r="C2212" s="47" t="s">
        <v>308</v>
      </c>
      <c r="D2212" s="48">
        <f t="shared" si="49"/>
        <v>30.000000000000227</v>
      </c>
      <c r="E2212" s="49">
        <v>39.607399999999998</v>
      </c>
      <c r="F2212" s="49">
        <v>6.3838000000000006E-2</v>
      </c>
      <c r="G2212" s="49">
        <v>15.527799999999999</v>
      </c>
      <c r="H2212" s="49">
        <v>0.31481700000000001</v>
      </c>
      <c r="I2212" s="49">
        <v>0.226103</v>
      </c>
      <c r="J2212" s="49">
        <v>44.149000000000001</v>
      </c>
      <c r="K2212" s="49">
        <v>0.22902600000000001</v>
      </c>
      <c r="L2212" s="49">
        <v>100.147819</v>
      </c>
      <c r="M2212" s="47"/>
      <c r="N2212" s="50">
        <v>0.99664310269628986</v>
      </c>
      <c r="O2212" s="50">
        <v>1.2700418111899132E-3</v>
      </c>
      <c r="P2212" s="50">
        <v>0.32676027570934424</v>
      </c>
      <c r="Q2212" s="50">
        <v>6.3718478889193643E-3</v>
      </c>
      <c r="R2212" s="50">
        <v>4.8189830098688104E-3</v>
      </c>
      <c r="S2212" s="50">
        <v>1.6561236067280947</v>
      </c>
      <c r="T2212" s="50">
        <v>6.174556467930541E-3</v>
      </c>
      <c r="U2212" s="50">
        <v>2.9990472141015352</v>
      </c>
      <c r="V2212" s="51">
        <v>83.520957601023127</v>
      </c>
      <c r="X2212" s="49">
        <v>0.21316299999999999</v>
      </c>
      <c r="Y2212" s="49">
        <v>26.829699999999999</v>
      </c>
      <c r="Z2212" s="49">
        <v>0.46351999999999999</v>
      </c>
      <c r="AA2212" s="49">
        <v>7.8575999999999997</v>
      </c>
      <c r="AB2212" s="49">
        <v>7.3570399999999996</v>
      </c>
      <c r="AC2212" s="49">
        <v>0.178651</v>
      </c>
      <c r="AD2212" s="49">
        <v>4.8470199999999997</v>
      </c>
      <c r="AE2212" s="312"/>
      <c r="AF2212" s="343" t="s">
        <v>432</v>
      </c>
      <c r="AG2212" s="343">
        <v>30</v>
      </c>
      <c r="AH2212" s="343">
        <v>15</v>
      </c>
      <c r="AI2212" s="343"/>
      <c r="AJ2212" s="343"/>
      <c r="AK2212" s="343"/>
      <c r="AL2212" s="343"/>
      <c r="AM2212" s="343"/>
      <c r="AN2212" s="343"/>
      <c r="AO2212" s="343"/>
      <c r="AP2212" s="343"/>
      <c r="AQ2212" s="343"/>
      <c r="AR2212" s="343"/>
      <c r="AS2212" s="343"/>
      <c r="AT2212" s="343"/>
      <c r="AU2212" s="343"/>
      <c r="AV2212" s="343"/>
      <c r="AW2212" s="343"/>
      <c r="AX2212" s="343"/>
      <c r="AY2212" s="343"/>
      <c r="AZ2212" s="343"/>
      <c r="BA2212" s="343"/>
      <c r="BB2212" s="343"/>
      <c r="BC2212" s="343"/>
      <c r="BD2212" s="343"/>
      <c r="BE2212" s="475"/>
      <c r="BF2212" s="475"/>
      <c r="BG2212" s="475"/>
      <c r="BH2212" s="475"/>
      <c r="BI2212" s="475"/>
      <c r="BJ2212" s="475"/>
      <c r="BK2212" s="475"/>
      <c r="BL2212" s="475"/>
      <c r="BM2212" s="475"/>
      <c r="BN2212" s="475"/>
      <c r="BO2212" s="475"/>
      <c r="BP2212" s="306"/>
      <c r="BQ2212" s="496"/>
      <c r="BR2212" s="496"/>
      <c r="BS2212" s="496"/>
      <c r="BT2212" s="496"/>
      <c r="BU2212" s="496"/>
      <c r="BV2212" s="496"/>
    </row>
    <row r="2213" spans="1:74" s="52" customFormat="1" ht="12.75">
      <c r="A2213" s="45">
        <v>2670.080468178493</v>
      </c>
      <c r="B2213" s="46" t="s">
        <v>360</v>
      </c>
      <c r="C2213" s="47" t="s">
        <v>308</v>
      </c>
      <c r="D2213" s="48">
        <f t="shared" si="49"/>
        <v>36.000000000000227</v>
      </c>
      <c r="E2213" s="49">
        <v>39.7395</v>
      </c>
      <c r="F2213" s="49">
        <v>3.5082000000000002E-2</v>
      </c>
      <c r="G2213" s="49">
        <v>15.571199999999999</v>
      </c>
      <c r="H2213" s="49">
        <v>0.278862</v>
      </c>
      <c r="I2213" s="49">
        <v>0.213479</v>
      </c>
      <c r="J2213" s="49">
        <v>44.0488</v>
      </c>
      <c r="K2213" s="49">
        <v>0.25412099999999999</v>
      </c>
      <c r="L2213" s="49">
        <v>100.165927</v>
      </c>
      <c r="M2213" s="47"/>
      <c r="N2213" s="50">
        <v>0.99963586857165965</v>
      </c>
      <c r="O2213" s="50">
        <v>6.977168183064375E-4</v>
      </c>
      <c r="P2213" s="50">
        <v>0.32756501334135746</v>
      </c>
      <c r="Q2213" s="50">
        <v>5.6422543830392802E-3</v>
      </c>
      <c r="R2213" s="50">
        <v>4.5484176003115981E-3</v>
      </c>
      <c r="S2213" s="50">
        <v>1.651817487437496</v>
      </c>
      <c r="T2213" s="50">
        <v>6.8488496988771451E-3</v>
      </c>
      <c r="U2213" s="50">
        <v>2.997493304497941</v>
      </c>
      <c r="V2213" s="51">
        <v>83.451151396333643</v>
      </c>
      <c r="X2213" s="49">
        <v>0.21333199999999999</v>
      </c>
      <c r="Y2213" s="49">
        <v>25.369700000000002</v>
      </c>
      <c r="Z2213" s="49">
        <v>0.46473900000000001</v>
      </c>
      <c r="AA2213" s="49">
        <v>7.02128</v>
      </c>
      <c r="AB2213" s="49">
        <v>6.3147399999999996</v>
      </c>
      <c r="AC2213" s="49">
        <v>0.178781</v>
      </c>
      <c r="AD2213" s="49">
        <v>5.1921400000000002</v>
      </c>
      <c r="AE2213" s="312"/>
      <c r="AF2213" s="343" t="s">
        <v>432</v>
      </c>
      <c r="AG2213" s="343">
        <v>30</v>
      </c>
      <c r="AH2213" s="343">
        <v>15</v>
      </c>
      <c r="AI2213" s="343"/>
      <c r="AJ2213" s="343"/>
      <c r="AK2213" s="343"/>
      <c r="AL2213" s="343"/>
      <c r="AM2213" s="343"/>
      <c r="AN2213" s="343"/>
      <c r="AO2213" s="343"/>
      <c r="AP2213" s="343"/>
      <c r="AQ2213" s="343"/>
      <c r="AR2213" s="343"/>
      <c r="AS2213" s="343"/>
      <c r="AT2213" s="343"/>
      <c r="AU2213" s="343"/>
      <c r="AV2213" s="343"/>
      <c r="AW2213" s="343"/>
      <c r="AX2213" s="343"/>
      <c r="AY2213" s="343"/>
      <c r="AZ2213" s="343"/>
      <c r="BA2213" s="343"/>
      <c r="BB2213" s="343"/>
      <c r="BC2213" s="343"/>
      <c r="BD2213" s="343"/>
      <c r="BE2213" s="475"/>
      <c r="BF2213" s="475"/>
      <c r="BG2213" s="475"/>
      <c r="BH2213" s="475"/>
      <c r="BI2213" s="475"/>
      <c r="BJ2213" s="475"/>
      <c r="BK2213" s="475"/>
      <c r="BL2213" s="475"/>
      <c r="BM2213" s="475"/>
      <c r="BN2213" s="475"/>
      <c r="BO2213" s="475"/>
      <c r="BP2213" s="306"/>
      <c r="BQ2213" s="496"/>
      <c r="BR2213" s="496"/>
      <c r="BS2213" s="496"/>
      <c r="BT2213" s="496"/>
      <c r="BU2213" s="496"/>
      <c r="BV2213" s="496"/>
    </row>
    <row r="2214" spans="1:74" s="52" customFormat="1" ht="12.75">
      <c r="A2214" s="45">
        <v>2670.080468178493</v>
      </c>
      <c r="B2214" s="46" t="s">
        <v>360</v>
      </c>
      <c r="C2214" s="47" t="s">
        <v>308</v>
      </c>
      <c r="D2214" s="48">
        <f t="shared" si="49"/>
        <v>42.000000000000227</v>
      </c>
      <c r="E2214" s="49">
        <v>39.662500000000001</v>
      </c>
      <c r="F2214" s="49">
        <v>2.7175999999999999E-2</v>
      </c>
      <c r="G2214" s="49">
        <v>15.4742</v>
      </c>
      <c r="H2214" s="49">
        <v>0.30255799999999999</v>
      </c>
      <c r="I2214" s="49">
        <v>0.196683</v>
      </c>
      <c r="J2214" s="49">
        <v>44.139499999999998</v>
      </c>
      <c r="K2214" s="49">
        <v>0.24181</v>
      </c>
      <c r="L2214" s="49">
        <v>100.05983099999999</v>
      </c>
      <c r="M2214" s="47"/>
      <c r="N2214" s="50">
        <v>0.99870718255850555</v>
      </c>
      <c r="O2214" s="50">
        <v>5.4102712200701801E-4</v>
      </c>
      <c r="P2214" s="50">
        <v>0.32585342328111361</v>
      </c>
      <c r="Q2214" s="50">
        <v>6.127885208840814E-3</v>
      </c>
      <c r="R2214" s="50">
        <v>4.1947941274613938E-3</v>
      </c>
      <c r="S2214" s="50">
        <v>1.6568913970925667</v>
      </c>
      <c r="T2214" s="50">
        <v>6.5236400858387595E-3</v>
      </c>
      <c r="U2214" s="50">
        <v>2.9992964873833823</v>
      </c>
      <c r="V2214" s="51">
        <v>83.56553904805051</v>
      </c>
      <c r="X2214" s="49">
        <v>0.21291299999999999</v>
      </c>
      <c r="Y2214" s="49">
        <v>45.793300000000002</v>
      </c>
      <c r="Z2214" s="49">
        <v>0.463897</v>
      </c>
      <c r="AA2214" s="49">
        <v>7.7760499999999997</v>
      </c>
      <c r="AB2214" s="49">
        <v>6.6075799999999996</v>
      </c>
      <c r="AC2214" s="49">
        <v>0.179035</v>
      </c>
      <c r="AD2214" s="49">
        <v>4.8349599999999997</v>
      </c>
      <c r="AE2214" s="312"/>
      <c r="AF2214" s="343" t="s">
        <v>432</v>
      </c>
      <c r="AG2214" s="343">
        <v>30</v>
      </c>
      <c r="AH2214" s="343">
        <v>15</v>
      </c>
      <c r="AI2214" s="343"/>
      <c r="AJ2214" s="343"/>
      <c r="AK2214" s="343"/>
      <c r="AL2214" s="343"/>
      <c r="AM2214" s="343"/>
      <c r="AN2214" s="343"/>
      <c r="AO2214" s="343"/>
      <c r="AP2214" s="343"/>
      <c r="AQ2214" s="343"/>
      <c r="AR2214" s="343"/>
      <c r="AS2214" s="343"/>
      <c r="AT2214" s="343"/>
      <c r="AU2214" s="343"/>
      <c r="AV2214" s="343"/>
      <c r="AW2214" s="343"/>
      <c r="AX2214" s="343"/>
      <c r="AY2214" s="343"/>
      <c r="AZ2214" s="343"/>
      <c r="BA2214" s="343"/>
      <c r="BB2214" s="343"/>
      <c r="BC2214" s="343"/>
      <c r="BD2214" s="343"/>
      <c r="BE2214" s="475"/>
      <c r="BF2214" s="475"/>
      <c r="BG2214" s="475"/>
      <c r="BH2214" s="475"/>
      <c r="BI2214" s="475"/>
      <c r="BJ2214" s="475"/>
      <c r="BK2214" s="475"/>
      <c r="BL2214" s="475"/>
      <c r="BM2214" s="475"/>
      <c r="BN2214" s="475"/>
      <c r="BO2214" s="475"/>
      <c r="BP2214" s="306"/>
      <c r="BQ2214" s="496"/>
      <c r="BR2214" s="496"/>
      <c r="BS2214" s="496"/>
      <c r="BT2214" s="496"/>
      <c r="BU2214" s="496"/>
      <c r="BV2214" s="496"/>
    </row>
    <row r="2215" spans="1:74" s="52" customFormat="1" ht="12.75">
      <c r="A2215" s="45">
        <v>2670.080468178493</v>
      </c>
      <c r="B2215" s="46" t="s">
        <v>360</v>
      </c>
      <c r="C2215" s="47" t="s">
        <v>308</v>
      </c>
      <c r="D2215" s="48">
        <f t="shared" si="49"/>
        <v>48.000000000000227</v>
      </c>
      <c r="E2215" s="49">
        <v>39.699300000000001</v>
      </c>
      <c r="F2215" s="49">
        <v>5.6871999999999999E-2</v>
      </c>
      <c r="G2215" s="49">
        <v>15.516299999999999</v>
      </c>
      <c r="H2215" s="49">
        <v>0.30955500000000002</v>
      </c>
      <c r="I2215" s="49">
        <v>0.20754600000000001</v>
      </c>
      <c r="J2215" s="49">
        <v>44.477400000000003</v>
      </c>
      <c r="K2215" s="49">
        <v>0.25318200000000002</v>
      </c>
      <c r="L2215" s="49">
        <v>100.537249</v>
      </c>
      <c r="M2215" s="47"/>
      <c r="N2215" s="50">
        <v>0.99514867756400738</v>
      </c>
      <c r="O2215" s="50">
        <v>1.1271430497033967E-3</v>
      </c>
      <c r="P2215" s="50">
        <v>0.32527394953138028</v>
      </c>
      <c r="Q2215" s="50">
        <v>6.2414692717082595E-3</v>
      </c>
      <c r="R2215" s="50">
        <v>4.4066162134808904E-3</v>
      </c>
      <c r="S2215" s="50">
        <v>1.6620843435998014</v>
      </c>
      <c r="T2215" s="50">
        <v>6.7997914770102814E-3</v>
      </c>
      <c r="U2215" s="50">
        <v>3.0015870059169227</v>
      </c>
      <c r="V2215" s="51">
        <v>83.632848155483074</v>
      </c>
      <c r="X2215" s="49">
        <v>0.21307899999999999</v>
      </c>
      <c r="Y2215" s="49">
        <v>59.783700000000003</v>
      </c>
      <c r="Z2215" s="49">
        <v>0.46562199999999998</v>
      </c>
      <c r="AA2215" s="49">
        <v>7.2214600000000004</v>
      </c>
      <c r="AB2215" s="49">
        <v>7.2037500000000003</v>
      </c>
      <c r="AC2215" s="49">
        <v>0.17879</v>
      </c>
      <c r="AD2215" s="49">
        <v>4.9293100000000001</v>
      </c>
      <c r="AE2215" s="312"/>
      <c r="AF2215" s="343" t="s">
        <v>432</v>
      </c>
      <c r="AG2215" s="343">
        <v>30</v>
      </c>
      <c r="AH2215" s="343">
        <v>15</v>
      </c>
      <c r="AI2215" s="343"/>
      <c r="AJ2215" s="343"/>
      <c r="AK2215" s="343"/>
      <c r="AL2215" s="343"/>
      <c r="AM2215" s="343"/>
      <c r="AN2215" s="343"/>
      <c r="AO2215" s="343"/>
      <c r="AP2215" s="343"/>
      <c r="AQ2215" s="343"/>
      <c r="AR2215" s="343"/>
      <c r="AS2215" s="343"/>
      <c r="AT2215" s="343"/>
      <c r="AU2215" s="343"/>
      <c r="AV2215" s="343"/>
      <c r="AW2215" s="343"/>
      <c r="AX2215" s="343"/>
      <c r="AY2215" s="343"/>
      <c r="AZ2215" s="343"/>
      <c r="BA2215" s="343"/>
      <c r="BB2215" s="343"/>
      <c r="BC2215" s="343"/>
      <c r="BD2215" s="343"/>
      <c r="BE2215" s="475"/>
      <c r="BF2215" s="475"/>
      <c r="BG2215" s="475"/>
      <c r="BH2215" s="475"/>
      <c r="BI2215" s="475"/>
      <c r="BJ2215" s="475"/>
      <c r="BK2215" s="475"/>
      <c r="BL2215" s="475"/>
      <c r="BM2215" s="475"/>
      <c r="BN2215" s="475"/>
      <c r="BO2215" s="475"/>
      <c r="BP2215" s="306"/>
      <c r="BQ2215" s="496"/>
      <c r="BR2215" s="496"/>
      <c r="BS2215" s="496"/>
      <c r="BT2215" s="496"/>
      <c r="BU2215" s="496"/>
      <c r="BV2215" s="496"/>
    </row>
    <row r="2216" spans="1:74" s="52" customFormat="1" ht="12.75">
      <c r="A2216" s="45">
        <v>2670.080468178493</v>
      </c>
      <c r="B2216" s="46" t="s">
        <v>360</v>
      </c>
      <c r="C2216" s="47" t="s">
        <v>308</v>
      </c>
      <c r="D2216" s="48">
        <f t="shared" si="49"/>
        <v>54.000000000000227</v>
      </c>
      <c r="E2216" s="49">
        <v>39.697400000000002</v>
      </c>
      <c r="F2216" s="49">
        <v>7.7862000000000001E-2</v>
      </c>
      <c r="G2216" s="49">
        <v>15.161199999999999</v>
      </c>
      <c r="H2216" s="49">
        <v>0.27860299999999999</v>
      </c>
      <c r="I2216" s="49">
        <v>0.208818</v>
      </c>
      <c r="J2216" s="49">
        <v>44.2791</v>
      </c>
      <c r="K2216" s="49">
        <v>0.25193199999999999</v>
      </c>
      <c r="L2216" s="49">
        <v>99.965173000000007</v>
      </c>
      <c r="M2216" s="47"/>
      <c r="N2216" s="50">
        <v>0.99883122928870294</v>
      </c>
      <c r="O2216" s="50">
        <v>1.5489272460102433E-3</v>
      </c>
      <c r="P2216" s="50">
        <v>0.31902125554353811</v>
      </c>
      <c r="Q2216" s="50">
        <v>5.6384499543504531E-3</v>
      </c>
      <c r="R2216" s="50">
        <v>4.4502429434355026E-3</v>
      </c>
      <c r="S2216" s="50">
        <v>1.6608766507097752</v>
      </c>
      <c r="T2216" s="50">
        <v>6.7915832873364874E-3</v>
      </c>
      <c r="U2216" s="50">
        <v>2.9974625313885248</v>
      </c>
      <c r="V2216" s="51">
        <v>83.886984549256766</v>
      </c>
      <c r="X2216" s="49">
        <v>0.213061</v>
      </c>
      <c r="Y2216" s="49">
        <v>28.5349</v>
      </c>
      <c r="Z2216" s="49">
        <v>0.46504499999999999</v>
      </c>
      <c r="AA2216" s="49">
        <v>7.0655000000000001</v>
      </c>
      <c r="AB2216" s="49">
        <v>6.8275399999999999</v>
      </c>
      <c r="AC2216" s="49">
        <v>0.17804</v>
      </c>
      <c r="AD2216" s="49">
        <v>4.8465499999999997</v>
      </c>
      <c r="AE2216" s="312"/>
      <c r="AF2216" s="343" t="s">
        <v>432</v>
      </c>
      <c r="AG2216" s="343">
        <v>30</v>
      </c>
      <c r="AH2216" s="343">
        <v>15</v>
      </c>
      <c r="AI2216" s="343"/>
      <c r="AJ2216" s="343"/>
      <c r="AK2216" s="343"/>
      <c r="AL2216" s="343"/>
      <c r="AM2216" s="343"/>
      <c r="AN2216" s="343"/>
      <c r="AO2216" s="343"/>
      <c r="AP2216" s="343"/>
      <c r="AQ2216" s="343"/>
      <c r="AR2216" s="343"/>
      <c r="AS2216" s="343"/>
      <c r="AT2216" s="343"/>
      <c r="AU2216" s="343"/>
      <c r="AV2216" s="343"/>
      <c r="AW2216" s="343"/>
      <c r="AX2216" s="343"/>
      <c r="AY2216" s="343"/>
      <c r="AZ2216" s="343"/>
      <c r="BA2216" s="343"/>
      <c r="BB2216" s="343"/>
      <c r="BC2216" s="343"/>
      <c r="BD2216" s="343"/>
      <c r="BE2216" s="475"/>
      <c r="BF2216" s="475"/>
      <c r="BG2216" s="475"/>
      <c r="BH2216" s="475"/>
      <c r="BI2216" s="475"/>
      <c r="BJ2216" s="475"/>
      <c r="BK2216" s="475"/>
      <c r="BL2216" s="475"/>
      <c r="BM2216" s="475"/>
      <c r="BN2216" s="475"/>
      <c r="BO2216" s="475"/>
      <c r="BP2216" s="306"/>
      <c r="BQ2216" s="496"/>
      <c r="BR2216" s="496"/>
      <c r="BS2216" s="496"/>
      <c r="BT2216" s="496"/>
      <c r="BU2216" s="496"/>
      <c r="BV2216" s="496"/>
    </row>
    <row r="2217" spans="1:74" s="52" customFormat="1" ht="12.75">
      <c r="A2217" s="45">
        <v>2670.080468178493</v>
      </c>
      <c r="B2217" s="46" t="s">
        <v>360</v>
      </c>
      <c r="C2217" s="47" t="s">
        <v>308</v>
      </c>
      <c r="D2217" s="48">
        <f t="shared" si="49"/>
        <v>60.000000000000227</v>
      </c>
      <c r="E2217" s="49">
        <v>39.767299999999999</v>
      </c>
      <c r="F2217" s="49">
        <v>4.5262999999999998E-2</v>
      </c>
      <c r="G2217" s="49">
        <v>15.113899999999999</v>
      </c>
      <c r="H2217" s="49">
        <v>0.30159799999999998</v>
      </c>
      <c r="I2217" s="49">
        <v>0.21820000000000001</v>
      </c>
      <c r="J2217" s="49">
        <v>44.509099999999997</v>
      </c>
      <c r="K2217" s="49">
        <v>0.26555000000000001</v>
      </c>
      <c r="L2217" s="49">
        <v>100.236062</v>
      </c>
      <c r="M2217" s="47"/>
      <c r="N2217" s="50">
        <v>0.99792761927346951</v>
      </c>
      <c r="O2217" s="50">
        <v>8.9803174159961492E-4</v>
      </c>
      <c r="P2217" s="50">
        <v>0.31717976678697446</v>
      </c>
      <c r="Q2217" s="50">
        <v>6.0875884820555948E-3</v>
      </c>
      <c r="R2217" s="50">
        <v>4.637815017483231E-3</v>
      </c>
      <c r="S2217" s="50">
        <v>1.6650615621660361</v>
      </c>
      <c r="T2217" s="50">
        <v>7.1396494728619159E-3</v>
      </c>
      <c r="U2217" s="50">
        <v>2.9993801277080969</v>
      </c>
      <c r="V2217" s="51">
        <v>83.99893281639406</v>
      </c>
      <c r="X2217" s="49">
        <v>0.21303900000000001</v>
      </c>
      <c r="Y2217" s="49">
        <v>21.536899999999999</v>
      </c>
      <c r="Z2217" s="49">
        <v>0.470719</v>
      </c>
      <c r="AA2217" s="49">
        <v>7.9138500000000001</v>
      </c>
      <c r="AB2217" s="49">
        <v>6.6184900000000004</v>
      </c>
      <c r="AC2217" s="49">
        <v>0.17830099999999999</v>
      </c>
      <c r="AD2217" s="49">
        <v>4.8566900000000004</v>
      </c>
      <c r="AE2217" s="312"/>
      <c r="AF2217" s="343" t="s">
        <v>432</v>
      </c>
      <c r="AG2217" s="343">
        <v>30</v>
      </c>
      <c r="AH2217" s="343">
        <v>15</v>
      </c>
      <c r="AI2217" s="343"/>
      <c r="AJ2217" s="343"/>
      <c r="AK2217" s="343"/>
      <c r="AL2217" s="343"/>
      <c r="AM2217" s="343"/>
      <c r="AN2217" s="343"/>
      <c r="AO2217" s="343"/>
      <c r="AP2217" s="343"/>
      <c r="AQ2217" s="343"/>
      <c r="AR2217" s="343"/>
      <c r="AS2217" s="343"/>
      <c r="AT2217" s="343"/>
      <c r="AU2217" s="343"/>
      <c r="AV2217" s="343"/>
      <c r="AW2217" s="343"/>
      <c r="AX2217" s="343"/>
      <c r="AY2217" s="343"/>
      <c r="AZ2217" s="343"/>
      <c r="BA2217" s="343"/>
      <c r="BB2217" s="343"/>
      <c r="BC2217" s="343"/>
      <c r="BD2217" s="343"/>
      <c r="BE2217" s="475"/>
      <c r="BF2217" s="475"/>
      <c r="BG2217" s="475"/>
      <c r="BH2217" s="475"/>
      <c r="BI2217" s="475"/>
      <c r="BJ2217" s="475"/>
      <c r="BK2217" s="475"/>
      <c r="BL2217" s="475"/>
      <c r="BM2217" s="475"/>
      <c r="BN2217" s="475"/>
      <c r="BO2217" s="475"/>
      <c r="BP2217" s="306"/>
      <c r="BQ2217" s="496"/>
      <c r="BR2217" s="496"/>
      <c r="BS2217" s="496"/>
      <c r="BT2217" s="496"/>
      <c r="BU2217" s="496"/>
      <c r="BV2217" s="496"/>
    </row>
    <row r="2218" spans="1:74" s="52" customFormat="1" ht="12.75">
      <c r="A2218" s="45">
        <v>2670.080468178493</v>
      </c>
      <c r="B2218" s="46" t="s">
        <v>360</v>
      </c>
      <c r="C2218" s="47" t="s">
        <v>308</v>
      </c>
      <c r="D2218" s="48">
        <f t="shared" si="49"/>
        <v>66.000000000000227</v>
      </c>
      <c r="E2218" s="49">
        <v>39.732700000000001</v>
      </c>
      <c r="F2218" s="49">
        <v>4.3110000000000002E-2</v>
      </c>
      <c r="G2218" s="49">
        <v>14.986000000000001</v>
      </c>
      <c r="H2218" s="49">
        <v>0.27181300000000003</v>
      </c>
      <c r="I2218" s="49">
        <v>0.201984</v>
      </c>
      <c r="J2218" s="49">
        <v>44.529000000000003</v>
      </c>
      <c r="K2218" s="49">
        <v>0.248533</v>
      </c>
      <c r="L2218" s="49">
        <v>100.03047200000002</v>
      </c>
      <c r="M2218" s="47"/>
      <c r="N2218" s="50">
        <v>0.9983107926945578</v>
      </c>
      <c r="O2218" s="50">
        <v>8.5638909019426996E-4</v>
      </c>
      <c r="P2218" s="50">
        <v>0.31489039261090923</v>
      </c>
      <c r="Q2218" s="50">
        <v>5.4932808631196327E-3</v>
      </c>
      <c r="R2218" s="50">
        <v>4.2985342935584802E-3</v>
      </c>
      <c r="S2218" s="50">
        <v>1.6678968015463345</v>
      </c>
      <c r="T2218" s="50">
        <v>6.6905126740911206E-3</v>
      </c>
      <c r="U2218" s="50">
        <v>2.9989499455568609</v>
      </c>
      <c r="V2218" s="51">
        <v>84.118800366534089</v>
      </c>
      <c r="X2218" s="49">
        <v>0.212897</v>
      </c>
      <c r="Y2218" s="49">
        <v>34.472900000000003</v>
      </c>
      <c r="Z2218" s="49">
        <v>0.47147099999999997</v>
      </c>
      <c r="AA2218" s="49">
        <v>7.2202700000000002</v>
      </c>
      <c r="AB2218" s="49">
        <v>6.4068300000000002</v>
      </c>
      <c r="AC2218" s="49">
        <v>0.17777299999999999</v>
      </c>
      <c r="AD2218" s="49">
        <v>4.5241300000000004</v>
      </c>
      <c r="AE2218" s="312"/>
      <c r="AF2218" s="343" t="s">
        <v>432</v>
      </c>
      <c r="AG2218" s="343">
        <v>30</v>
      </c>
      <c r="AH2218" s="343">
        <v>15</v>
      </c>
      <c r="AI2218" s="343"/>
      <c r="AJ2218" s="343"/>
      <c r="AK2218" s="343"/>
      <c r="AL2218" s="343"/>
      <c r="AM2218" s="343"/>
      <c r="AN2218" s="343"/>
      <c r="AO2218" s="343"/>
      <c r="AP2218" s="343"/>
      <c r="AQ2218" s="343"/>
      <c r="AR2218" s="343"/>
      <c r="AS2218" s="343"/>
      <c r="AT2218" s="343"/>
      <c r="AU2218" s="343"/>
      <c r="AV2218" s="343"/>
      <c r="AW2218" s="343"/>
      <c r="AX2218" s="343"/>
      <c r="AY2218" s="343"/>
      <c r="AZ2218" s="343"/>
      <c r="BA2218" s="343"/>
      <c r="BB2218" s="343"/>
      <c r="BC2218" s="343"/>
      <c r="BD2218" s="343"/>
      <c r="BE2218" s="475"/>
      <c r="BF2218" s="475"/>
      <c r="BG2218" s="475"/>
      <c r="BH2218" s="475"/>
      <c r="BI2218" s="475"/>
      <c r="BJ2218" s="475"/>
      <c r="BK2218" s="475"/>
      <c r="BL2218" s="475"/>
      <c r="BM2218" s="475"/>
      <c r="BN2218" s="475"/>
      <c r="BO2218" s="475"/>
      <c r="BP2218" s="306"/>
      <c r="BQ2218" s="496"/>
      <c r="BR2218" s="496"/>
      <c r="BS2218" s="496"/>
      <c r="BT2218" s="496"/>
      <c r="BU2218" s="496"/>
      <c r="BV2218" s="496"/>
    </row>
    <row r="2219" spans="1:74" s="52" customFormat="1" ht="12.75">
      <c r="A2219" s="45">
        <v>2670.080468178493</v>
      </c>
      <c r="B2219" s="46" t="s">
        <v>360</v>
      </c>
      <c r="C2219" s="47" t="s">
        <v>308</v>
      </c>
      <c r="D2219" s="48">
        <f t="shared" si="49"/>
        <v>72.000000000000227</v>
      </c>
      <c r="E2219" s="49">
        <v>39.568800000000003</v>
      </c>
      <c r="F2219" s="49">
        <v>4.5182E-2</v>
      </c>
      <c r="G2219" s="49">
        <v>14.9359</v>
      </c>
      <c r="H2219" s="49">
        <v>0.26802500000000001</v>
      </c>
      <c r="I2219" s="49">
        <v>0.20752499999999999</v>
      </c>
      <c r="J2219" s="49">
        <v>44.4283</v>
      </c>
      <c r="K2219" s="49">
        <v>0.242229</v>
      </c>
      <c r="L2219" s="49">
        <v>99.725328000000005</v>
      </c>
      <c r="M2219" s="47"/>
      <c r="N2219" s="50">
        <v>0.9971833659055821</v>
      </c>
      <c r="O2219" s="50">
        <v>9.0024975539512904E-4</v>
      </c>
      <c r="P2219" s="50">
        <v>0.31478174384974578</v>
      </c>
      <c r="Q2219" s="50">
        <v>5.4330204885476383E-3</v>
      </c>
      <c r="R2219" s="50">
        <v>4.4297407251303999E-3</v>
      </c>
      <c r="S2219" s="50">
        <v>1.6691308612294016</v>
      </c>
      <c r="T2219" s="50">
        <v>6.5404243910840675E-3</v>
      </c>
      <c r="U2219" s="50">
        <v>2.999271649091134</v>
      </c>
      <c r="V2219" s="51">
        <v>84.133285758462748</v>
      </c>
      <c r="X2219" s="49">
        <v>0.212865</v>
      </c>
      <c r="Y2219" s="49">
        <v>38.489199999999997</v>
      </c>
      <c r="Z2219" s="49">
        <v>0.47397099999999998</v>
      </c>
      <c r="AA2219" s="49">
        <v>8.0090000000000003</v>
      </c>
      <c r="AB2219" s="49">
        <v>6.9560599999999999</v>
      </c>
      <c r="AC2219" s="49">
        <v>0.17766799999999999</v>
      </c>
      <c r="AD2219" s="49">
        <v>4.8501099999999999</v>
      </c>
      <c r="AE2219" s="312"/>
      <c r="AF2219" s="343" t="s">
        <v>432</v>
      </c>
      <c r="AG2219" s="343">
        <v>30</v>
      </c>
      <c r="AH2219" s="343">
        <v>15</v>
      </c>
      <c r="AI2219" s="343"/>
      <c r="AJ2219" s="343"/>
      <c r="AK2219" s="343"/>
      <c r="AL2219" s="343"/>
      <c r="AM2219" s="343"/>
      <c r="AN2219" s="343"/>
      <c r="AO2219" s="343"/>
      <c r="AP2219" s="343"/>
      <c r="AQ2219" s="343"/>
      <c r="AR2219" s="343"/>
      <c r="AS2219" s="343"/>
      <c r="AT2219" s="343"/>
      <c r="AU2219" s="343"/>
      <c r="AV2219" s="343"/>
      <c r="AW2219" s="343"/>
      <c r="AX2219" s="343"/>
      <c r="AY2219" s="343"/>
      <c r="AZ2219" s="343"/>
      <c r="BA2219" s="343"/>
      <c r="BB2219" s="343"/>
      <c r="BC2219" s="343"/>
      <c r="BD2219" s="343"/>
      <c r="BE2219" s="475"/>
      <c r="BF2219" s="475"/>
      <c r="BG2219" s="475"/>
      <c r="BH2219" s="475"/>
      <c r="BI2219" s="475"/>
      <c r="BJ2219" s="475"/>
      <c r="BK2219" s="475"/>
      <c r="BL2219" s="475"/>
      <c r="BM2219" s="475"/>
      <c r="BN2219" s="475"/>
      <c r="BO2219" s="475"/>
      <c r="BP2219" s="306"/>
      <c r="BQ2219" s="496"/>
      <c r="BR2219" s="496"/>
      <c r="BS2219" s="496"/>
      <c r="BT2219" s="496"/>
      <c r="BU2219" s="496"/>
      <c r="BV2219" s="496"/>
    </row>
    <row r="2220" spans="1:74" s="52" customFormat="1" ht="12.75">
      <c r="A2220" s="45">
        <v>2670.080468178493</v>
      </c>
      <c r="B2220" s="46" t="s">
        <v>360</v>
      </c>
      <c r="C2220" s="47" t="s">
        <v>308</v>
      </c>
      <c r="D2220" s="48">
        <f t="shared" si="49"/>
        <v>78.000000000000227</v>
      </c>
      <c r="E2220" s="49">
        <v>39.794600000000003</v>
      </c>
      <c r="F2220" s="49">
        <v>4.7206999999999999E-2</v>
      </c>
      <c r="G2220" s="49">
        <v>14.8994</v>
      </c>
      <c r="H2220" s="49">
        <v>0.28046599999999999</v>
      </c>
      <c r="I2220" s="49">
        <v>0.185946</v>
      </c>
      <c r="J2220" s="49">
        <v>44.849600000000002</v>
      </c>
      <c r="K2220" s="49">
        <v>0.253494</v>
      </c>
      <c r="L2220" s="49">
        <v>100.35335300000001</v>
      </c>
      <c r="M2220" s="47"/>
      <c r="N2220" s="50">
        <v>0.99594231169428504</v>
      </c>
      <c r="O2220" s="50">
        <v>9.3409674059366391E-4</v>
      </c>
      <c r="P2220" s="50">
        <v>0.31184214808627686</v>
      </c>
      <c r="Q2220" s="50">
        <v>5.6459126235452878E-3</v>
      </c>
      <c r="R2220" s="50">
        <v>3.9416913954484507E-3</v>
      </c>
      <c r="S2220" s="50">
        <v>1.6733129004799006</v>
      </c>
      <c r="T2220" s="50">
        <v>6.7972833079848177E-3</v>
      </c>
      <c r="U2220" s="50">
        <v>2.9996740611601993</v>
      </c>
      <c r="V2220" s="51">
        <v>84.291295115134119</v>
      </c>
      <c r="X2220" s="49">
        <v>0.21338799999999999</v>
      </c>
      <c r="Y2220" s="49">
        <v>37.164400000000001</v>
      </c>
      <c r="Z2220" s="49">
        <v>0.47405199999999997</v>
      </c>
      <c r="AA2220" s="49">
        <v>8.0409100000000002</v>
      </c>
      <c r="AB2220" s="49">
        <v>6.6019399999999999</v>
      </c>
      <c r="AC2220" s="49">
        <v>0.17777699999999999</v>
      </c>
      <c r="AD2220" s="49">
        <v>4.96713</v>
      </c>
      <c r="AE2220" s="312"/>
      <c r="AF2220" s="343" t="s">
        <v>432</v>
      </c>
      <c r="AG2220" s="343">
        <v>30</v>
      </c>
      <c r="AH2220" s="343">
        <v>15</v>
      </c>
      <c r="AI2220" s="343"/>
      <c r="AJ2220" s="343"/>
      <c r="AK2220" s="343"/>
      <c r="AL2220" s="343"/>
      <c r="AM2220" s="343"/>
      <c r="AN2220" s="343"/>
      <c r="AO2220" s="343"/>
      <c r="AP2220" s="343"/>
      <c r="AQ2220" s="343"/>
      <c r="AR2220" s="343"/>
      <c r="AS2220" s="343"/>
      <c r="AT2220" s="343"/>
      <c r="AU2220" s="343"/>
      <c r="AV2220" s="343"/>
      <c r="AW2220" s="343"/>
      <c r="AX2220" s="343"/>
      <c r="AY2220" s="343"/>
      <c r="AZ2220" s="343"/>
      <c r="BA2220" s="343"/>
      <c r="BB2220" s="343"/>
      <c r="BC2220" s="343"/>
      <c r="BD2220" s="343"/>
      <c r="BE2220" s="475"/>
      <c r="BF2220" s="475"/>
      <c r="BG2220" s="475"/>
      <c r="BH2220" s="475"/>
      <c r="BI2220" s="475"/>
      <c r="BJ2220" s="475"/>
      <c r="BK2220" s="475"/>
      <c r="BL2220" s="475"/>
      <c r="BM2220" s="475"/>
      <c r="BN2220" s="475"/>
      <c r="BO2220" s="475"/>
      <c r="BP2220" s="306"/>
      <c r="BQ2220" s="496"/>
      <c r="BR2220" s="496"/>
      <c r="BS2220" s="496"/>
      <c r="BT2220" s="496"/>
      <c r="BU2220" s="496"/>
      <c r="BV2220" s="496"/>
    </row>
    <row r="2221" spans="1:74" s="52" customFormat="1" ht="12.75">
      <c r="A2221" s="45">
        <v>2670.080468178493</v>
      </c>
      <c r="B2221" s="46" t="s">
        <v>360</v>
      </c>
      <c r="C2221" s="47" t="s">
        <v>308</v>
      </c>
      <c r="D2221" s="48">
        <f t="shared" si="49"/>
        <v>84.000000000000227</v>
      </c>
      <c r="E2221" s="49">
        <v>39.949800000000003</v>
      </c>
      <c r="F2221" s="49">
        <v>4.8633999999999997E-2</v>
      </c>
      <c r="G2221" s="49">
        <v>14.674899999999999</v>
      </c>
      <c r="H2221" s="49">
        <v>0.283362</v>
      </c>
      <c r="I2221" s="49">
        <v>0.210867</v>
      </c>
      <c r="J2221" s="49">
        <v>44.632100000000001</v>
      </c>
      <c r="K2221" s="49">
        <v>0.227519</v>
      </c>
      <c r="L2221" s="49">
        <v>100.046254</v>
      </c>
      <c r="M2221" s="47"/>
      <c r="N2221" s="50">
        <v>1.0016183747497325</v>
      </c>
      <c r="O2221" s="50">
        <v>9.6405781418012354E-4</v>
      </c>
      <c r="P2221" s="50">
        <v>0.30769385157944945</v>
      </c>
      <c r="Q2221" s="50">
        <v>5.7144333957137115E-3</v>
      </c>
      <c r="R2221" s="50">
        <v>4.4779787904688922E-3</v>
      </c>
      <c r="S2221" s="50">
        <v>1.6681824221185926</v>
      </c>
      <c r="T2221" s="50">
        <v>6.1117135534023634E-3</v>
      </c>
      <c r="U2221" s="50">
        <v>2.9953263912083288</v>
      </c>
      <c r="V2221" s="51">
        <v>84.427473740368825</v>
      </c>
      <c r="X2221" s="49">
        <v>0.21266599999999999</v>
      </c>
      <c r="Y2221" s="49">
        <v>32.816299999999998</v>
      </c>
      <c r="Z2221" s="49">
        <v>0.475219</v>
      </c>
      <c r="AA2221" s="49">
        <v>7.8192000000000004</v>
      </c>
      <c r="AB2221" s="49">
        <v>7.2877799999999997</v>
      </c>
      <c r="AC2221" s="49">
        <v>0.17684</v>
      </c>
      <c r="AD2221" s="49">
        <v>4.7996999999999996</v>
      </c>
      <c r="AE2221" s="312"/>
      <c r="AF2221" s="343" t="s">
        <v>432</v>
      </c>
      <c r="AG2221" s="343">
        <v>30</v>
      </c>
      <c r="AH2221" s="343">
        <v>15</v>
      </c>
      <c r="AI2221" s="343"/>
      <c r="AJ2221" s="343"/>
      <c r="AK2221" s="343"/>
      <c r="AL2221" s="343"/>
      <c r="AM2221" s="343"/>
      <c r="AN2221" s="343"/>
      <c r="AO2221" s="343"/>
      <c r="AP2221" s="343"/>
      <c r="AQ2221" s="343"/>
      <c r="AR2221" s="343"/>
      <c r="AS2221" s="343"/>
      <c r="AT2221" s="343"/>
      <c r="AU2221" s="343"/>
      <c r="AV2221" s="343"/>
      <c r="AW2221" s="343"/>
      <c r="AX2221" s="343"/>
      <c r="AY2221" s="343"/>
      <c r="AZ2221" s="343"/>
      <c r="BA2221" s="343"/>
      <c r="BB2221" s="343"/>
      <c r="BC2221" s="343"/>
      <c r="BD2221" s="343"/>
      <c r="BE2221" s="475"/>
      <c r="BF2221" s="475"/>
      <c r="BG2221" s="475"/>
      <c r="BH2221" s="475"/>
      <c r="BI2221" s="475"/>
      <c r="BJ2221" s="475"/>
      <c r="BK2221" s="475"/>
      <c r="BL2221" s="475"/>
      <c r="BM2221" s="475"/>
      <c r="BN2221" s="475"/>
      <c r="BO2221" s="475"/>
      <c r="BP2221" s="306"/>
      <c r="BQ2221" s="496"/>
      <c r="BR2221" s="496"/>
      <c r="BS2221" s="496"/>
      <c r="BT2221" s="496"/>
      <c r="BU2221" s="496"/>
      <c r="BV2221" s="496"/>
    </row>
    <row r="2222" spans="1:74" s="52" customFormat="1" ht="12.75">
      <c r="A2222" s="45">
        <v>2670.080468178493</v>
      </c>
      <c r="B2222" s="46" t="s">
        <v>360</v>
      </c>
      <c r="C2222" s="47" t="s">
        <v>308</v>
      </c>
      <c r="D2222" s="48">
        <f t="shared" si="49"/>
        <v>90.000000000000227</v>
      </c>
      <c r="E2222" s="49">
        <v>39.7089</v>
      </c>
      <c r="F2222" s="49">
        <v>7.6095999999999997E-2</v>
      </c>
      <c r="G2222" s="49">
        <v>14.812099999999999</v>
      </c>
      <c r="H2222" s="49">
        <v>0.27859299999999998</v>
      </c>
      <c r="I2222" s="49">
        <v>0.220803</v>
      </c>
      <c r="J2222" s="49">
        <v>44.836399999999998</v>
      </c>
      <c r="K2222" s="49">
        <v>0.236482</v>
      </c>
      <c r="L2222" s="49">
        <v>100.185068</v>
      </c>
      <c r="M2222" s="47"/>
      <c r="N2222" s="50">
        <v>0.995548108345362</v>
      </c>
      <c r="O2222" s="50">
        <v>1.5083830328780758E-3</v>
      </c>
      <c r="P2222" s="50">
        <v>0.31056107713505571</v>
      </c>
      <c r="Q2222" s="50">
        <v>5.6180873499750957E-3</v>
      </c>
      <c r="R2222" s="50">
        <v>4.6888366594071184E-3</v>
      </c>
      <c r="S2222" s="50">
        <v>1.6757671606090276</v>
      </c>
      <c r="T2222" s="50">
        <v>6.352287300196993E-3</v>
      </c>
      <c r="U2222" s="50">
        <v>3.0005076688175625</v>
      </c>
      <c r="V2222" s="51">
        <v>84.365067603944112</v>
      </c>
      <c r="X2222" s="49">
        <v>0.21226100000000001</v>
      </c>
      <c r="Y2222" s="49">
        <v>32.778100000000002</v>
      </c>
      <c r="Z2222" s="49">
        <v>0.478657</v>
      </c>
      <c r="AA2222" s="49">
        <v>7.7279099999999996</v>
      </c>
      <c r="AB2222" s="49">
        <v>6.6193200000000001</v>
      </c>
      <c r="AC2222" s="49">
        <v>0.17722499999999999</v>
      </c>
      <c r="AD2222" s="49">
        <v>5.1550799999999999</v>
      </c>
      <c r="AE2222" s="312"/>
      <c r="AF2222" s="343" t="s">
        <v>432</v>
      </c>
      <c r="AG2222" s="343">
        <v>30</v>
      </c>
      <c r="AH2222" s="343">
        <v>15</v>
      </c>
      <c r="AI2222" s="343"/>
      <c r="AJ2222" s="343"/>
      <c r="AK2222" s="343"/>
      <c r="AL2222" s="343"/>
      <c r="AM2222" s="343"/>
      <c r="AN2222" s="343"/>
      <c r="AO2222" s="343"/>
      <c r="AP2222" s="343"/>
      <c r="AQ2222" s="343"/>
      <c r="AR2222" s="343"/>
      <c r="AS2222" s="343"/>
      <c r="AT2222" s="343"/>
      <c r="AU2222" s="343"/>
      <c r="AV2222" s="343"/>
      <c r="AW2222" s="343"/>
      <c r="AX2222" s="343"/>
      <c r="AY2222" s="343"/>
      <c r="AZ2222" s="343"/>
      <c r="BA2222" s="343"/>
      <c r="BB2222" s="343"/>
      <c r="BC2222" s="343"/>
      <c r="BD2222" s="343"/>
      <c r="BE2222" s="475"/>
      <c r="BF2222" s="475"/>
      <c r="BG2222" s="475"/>
      <c r="BH2222" s="475"/>
      <c r="BI2222" s="475"/>
      <c r="BJ2222" s="475"/>
      <c r="BK2222" s="475"/>
      <c r="BL2222" s="475"/>
      <c r="BM2222" s="475"/>
      <c r="BN2222" s="475"/>
      <c r="BO2222" s="475"/>
      <c r="BP2222" s="306"/>
      <c r="BQ2222" s="496"/>
      <c r="BR2222" s="496"/>
      <c r="BS2222" s="496"/>
      <c r="BT2222" s="496"/>
      <c r="BU2222" s="496"/>
      <c r="BV2222" s="496"/>
    </row>
    <row r="2223" spans="1:74" s="52" customFormat="1" ht="12.75">
      <c r="A2223" s="45">
        <v>2670.080468178493</v>
      </c>
      <c r="B2223" s="46" t="s">
        <v>360</v>
      </c>
      <c r="C2223" s="47" t="s">
        <v>308</v>
      </c>
      <c r="D2223" s="48">
        <f t="shared" si="49"/>
        <v>96.000000000000227</v>
      </c>
      <c r="E2223" s="49">
        <v>40.098999999999997</v>
      </c>
      <c r="F2223" s="49">
        <v>3.4211999999999999E-2</v>
      </c>
      <c r="G2223" s="49">
        <v>14.591699999999999</v>
      </c>
      <c r="H2223" s="49">
        <v>0.27730300000000002</v>
      </c>
      <c r="I2223" s="49">
        <v>0.183253</v>
      </c>
      <c r="J2223" s="49">
        <v>44.791200000000003</v>
      </c>
      <c r="K2223" s="49">
        <v>0.25509599999999999</v>
      </c>
      <c r="L2223" s="49">
        <v>100.25296099999998</v>
      </c>
      <c r="M2223" s="47"/>
      <c r="N2223" s="50">
        <v>1.0025903383028321</v>
      </c>
      <c r="O2223" s="50">
        <v>6.7630695141403404E-4</v>
      </c>
      <c r="P2223" s="50">
        <v>0.30510678038291567</v>
      </c>
      <c r="Q2223" s="50">
        <v>5.5768431922017143E-3</v>
      </c>
      <c r="R2223" s="50">
        <v>3.8808495376605585E-3</v>
      </c>
      <c r="S2223" s="50">
        <v>1.6695184246459349</v>
      </c>
      <c r="T2223" s="50">
        <v>6.8336269864385443E-3</v>
      </c>
      <c r="U2223" s="50">
        <v>2.9948077959310448</v>
      </c>
      <c r="V2223" s="51">
        <v>84.548623221971994</v>
      </c>
      <c r="X2223" s="49">
        <v>0.21295600000000001</v>
      </c>
      <c r="Y2223" s="49">
        <v>21.057500000000001</v>
      </c>
      <c r="Z2223" s="49">
        <v>0.47642000000000001</v>
      </c>
      <c r="AA2223" s="49">
        <v>7.71488</v>
      </c>
      <c r="AB2223" s="49">
        <v>6.1711099999999997</v>
      </c>
      <c r="AC2223" s="49">
        <v>0.17682200000000001</v>
      </c>
      <c r="AD2223" s="49">
        <v>5.0118999999999998</v>
      </c>
      <c r="AE2223" s="312"/>
      <c r="AF2223" s="343" t="s">
        <v>432</v>
      </c>
      <c r="AG2223" s="343">
        <v>30</v>
      </c>
      <c r="AH2223" s="343">
        <v>15</v>
      </c>
      <c r="AI2223" s="343"/>
      <c r="AJ2223" s="343"/>
      <c r="AK2223" s="343"/>
      <c r="AL2223" s="343"/>
      <c r="AM2223" s="343"/>
      <c r="AN2223" s="343"/>
      <c r="AO2223" s="343"/>
      <c r="AP2223" s="343"/>
      <c r="AQ2223" s="343"/>
      <c r="AR2223" s="343"/>
      <c r="AS2223" s="343"/>
      <c r="AT2223" s="343"/>
      <c r="AU2223" s="343"/>
      <c r="AV2223" s="343"/>
      <c r="AW2223" s="343"/>
      <c r="AX2223" s="343"/>
      <c r="AY2223" s="343"/>
      <c r="AZ2223" s="343"/>
      <c r="BA2223" s="343"/>
      <c r="BB2223" s="343"/>
      <c r="BC2223" s="343"/>
      <c r="BD2223" s="343"/>
      <c r="BE2223" s="475"/>
      <c r="BF2223" s="475"/>
      <c r="BG2223" s="475"/>
      <c r="BH2223" s="475"/>
      <c r="BI2223" s="475"/>
      <c r="BJ2223" s="475"/>
      <c r="BK2223" s="475"/>
      <c r="BL2223" s="475"/>
      <c r="BM2223" s="475"/>
      <c r="BN2223" s="475"/>
      <c r="BO2223" s="475"/>
      <c r="BP2223" s="306"/>
      <c r="BQ2223" s="496"/>
      <c r="BR2223" s="496"/>
      <c r="BS2223" s="496"/>
      <c r="BT2223" s="496"/>
      <c r="BU2223" s="496"/>
      <c r="BV2223" s="496"/>
    </row>
    <row r="2224" spans="1:74" s="52" customFormat="1" ht="12.75">
      <c r="A2224" s="45">
        <v>2670.080468178493</v>
      </c>
      <c r="B2224" s="46" t="s">
        <v>360</v>
      </c>
      <c r="C2224" s="47" t="s">
        <v>308</v>
      </c>
      <c r="D2224" s="48">
        <f t="shared" si="49"/>
        <v>102.00000000000023</v>
      </c>
      <c r="E2224" s="49">
        <v>39.741700000000002</v>
      </c>
      <c r="F2224" s="49">
        <v>8.6350999999999997E-2</v>
      </c>
      <c r="G2224" s="49">
        <v>14.684100000000001</v>
      </c>
      <c r="H2224" s="49">
        <v>0.301811</v>
      </c>
      <c r="I2224" s="49">
        <v>0.21502099999999999</v>
      </c>
      <c r="J2224" s="49">
        <v>44.832999999999998</v>
      </c>
      <c r="K2224" s="49">
        <v>0.238534</v>
      </c>
      <c r="L2224" s="49">
        <v>100.12904200000001</v>
      </c>
      <c r="M2224" s="47"/>
      <c r="N2224" s="50">
        <v>0.99612598655075202</v>
      </c>
      <c r="O2224" s="50">
        <v>1.7112387881804236E-3</v>
      </c>
      <c r="P2224" s="50">
        <v>0.3078018010746339</v>
      </c>
      <c r="Q2224" s="50">
        <v>6.0848066961393171E-3</v>
      </c>
      <c r="R2224" s="50">
        <v>4.5649334005012964E-3</v>
      </c>
      <c r="S2224" s="50">
        <v>1.6752289730428644</v>
      </c>
      <c r="T2224" s="50">
        <v>6.4058352907649576E-3</v>
      </c>
      <c r="U2224" s="50">
        <v>2.998766228520187</v>
      </c>
      <c r="V2224" s="51">
        <v>84.478213596477644</v>
      </c>
      <c r="X2224" s="49">
        <v>0.21187300000000001</v>
      </c>
      <c r="Y2224" s="49">
        <v>48.037999999999997</v>
      </c>
      <c r="Z2224" s="49">
        <v>0.47999700000000001</v>
      </c>
      <c r="AA2224" s="49">
        <v>7.8489100000000001</v>
      </c>
      <c r="AB2224" s="49">
        <v>7.5247200000000003</v>
      </c>
      <c r="AC2224" s="49">
        <v>0.17688699999999999</v>
      </c>
      <c r="AD2224" s="49">
        <v>4.7217099999999999</v>
      </c>
      <c r="AE2224" s="312"/>
      <c r="AF2224" s="343" t="s">
        <v>432</v>
      </c>
      <c r="AG2224" s="343">
        <v>30</v>
      </c>
      <c r="AH2224" s="343">
        <v>15</v>
      </c>
      <c r="AI2224" s="343"/>
      <c r="AJ2224" s="343"/>
      <c r="AK2224" s="343"/>
      <c r="AL2224" s="343"/>
      <c r="AM2224" s="343"/>
      <c r="AN2224" s="343"/>
      <c r="AO2224" s="343"/>
      <c r="AP2224" s="343"/>
      <c r="AQ2224" s="343"/>
      <c r="AR2224" s="343"/>
      <c r="AS2224" s="343"/>
      <c r="AT2224" s="343"/>
      <c r="AU2224" s="343"/>
      <c r="AV2224" s="343"/>
      <c r="AW2224" s="343"/>
      <c r="AX2224" s="343"/>
      <c r="AY2224" s="343"/>
      <c r="AZ2224" s="343"/>
      <c r="BA2224" s="343"/>
      <c r="BB2224" s="343"/>
      <c r="BC2224" s="343"/>
      <c r="BD2224" s="343"/>
      <c r="BE2224" s="475"/>
      <c r="BF2224" s="475"/>
      <c r="BG2224" s="475"/>
      <c r="BH2224" s="475"/>
      <c r="BI2224" s="475"/>
      <c r="BJ2224" s="475"/>
      <c r="BK2224" s="475"/>
      <c r="BL2224" s="475"/>
      <c r="BM2224" s="475"/>
      <c r="BN2224" s="475"/>
      <c r="BO2224" s="475"/>
      <c r="BP2224" s="306"/>
      <c r="BQ2224" s="496"/>
      <c r="BR2224" s="496"/>
      <c r="BS2224" s="496"/>
      <c r="BT2224" s="496"/>
      <c r="BU2224" s="496"/>
      <c r="BV2224" s="496"/>
    </row>
    <row r="2225" spans="1:74" s="52" customFormat="1" ht="12.75">
      <c r="A2225" s="45"/>
      <c r="B2225" s="46"/>
      <c r="C2225" s="47"/>
      <c r="D2225" s="48"/>
      <c r="E2225" s="49"/>
      <c r="F2225" s="49"/>
      <c r="G2225" s="49"/>
      <c r="H2225" s="49"/>
      <c r="I2225" s="49"/>
      <c r="J2225" s="49"/>
      <c r="K2225" s="49"/>
      <c r="L2225" s="49"/>
      <c r="M2225" s="47"/>
      <c r="N2225" s="50"/>
      <c r="O2225" s="50"/>
      <c r="P2225" s="50"/>
      <c r="Q2225" s="50"/>
      <c r="R2225" s="50"/>
      <c r="S2225" s="50"/>
      <c r="T2225" s="50"/>
      <c r="U2225" s="50"/>
      <c r="V2225" s="51"/>
      <c r="X2225" s="49"/>
      <c r="Y2225" s="49"/>
      <c r="Z2225" s="49"/>
      <c r="AA2225" s="49"/>
      <c r="AB2225" s="49"/>
      <c r="AC2225" s="49"/>
      <c r="AD2225" s="49"/>
      <c r="AE2225" s="312"/>
      <c r="AF2225" s="343"/>
      <c r="AG2225" s="343"/>
      <c r="AH2225" s="343"/>
      <c r="AI2225" s="343"/>
      <c r="AJ2225" s="343"/>
      <c r="AK2225" s="343"/>
      <c r="AL2225" s="343"/>
      <c r="AM2225" s="343"/>
      <c r="AN2225" s="343"/>
      <c r="AO2225" s="343"/>
      <c r="AP2225" s="343"/>
      <c r="AQ2225" s="343"/>
      <c r="AR2225" s="343"/>
      <c r="AS2225" s="343"/>
      <c r="AT2225" s="343"/>
      <c r="AU2225" s="343"/>
      <c r="AV2225" s="343"/>
      <c r="AW2225" s="343"/>
      <c r="AX2225" s="343"/>
      <c r="AY2225" s="343"/>
      <c r="AZ2225" s="343"/>
      <c r="BA2225" s="343"/>
      <c r="BB2225" s="343"/>
      <c r="BC2225" s="343"/>
      <c r="BD2225" s="343"/>
      <c r="BE2225" s="475"/>
      <c r="BF2225" s="475"/>
      <c r="BG2225" s="475"/>
      <c r="BH2225" s="475"/>
      <c r="BI2225" s="475"/>
      <c r="BJ2225" s="475"/>
      <c r="BK2225" s="475"/>
      <c r="BL2225" s="475"/>
      <c r="BM2225" s="475"/>
      <c r="BN2225" s="475"/>
      <c r="BO2225" s="475"/>
      <c r="BP2225" s="306"/>
      <c r="BQ2225" s="496"/>
      <c r="BR2225" s="496"/>
      <c r="BS2225" s="496"/>
      <c r="BT2225" s="496"/>
      <c r="BU2225" s="496"/>
      <c r="BV2225" s="496"/>
    </row>
    <row r="2226" spans="1:74" s="52" customFormat="1" ht="12.75">
      <c r="A2226" s="45">
        <v>2670.080468178493</v>
      </c>
      <c r="B2226" s="46" t="s">
        <v>360</v>
      </c>
      <c r="C2226" s="47" t="s">
        <v>351</v>
      </c>
      <c r="D2226" s="48">
        <v>0</v>
      </c>
      <c r="E2226" s="49">
        <v>39.729219999999998</v>
      </c>
      <c r="F2226" s="49">
        <v>3.95E-2</v>
      </c>
      <c r="G2226" s="49">
        <v>18.197980000000001</v>
      </c>
      <c r="H2226" s="49">
        <v>0.18990000000000001</v>
      </c>
      <c r="I2226" s="49">
        <v>0.23630000000000001</v>
      </c>
      <c r="J2226" s="49">
        <v>42.548020000000001</v>
      </c>
      <c r="K2226" s="49">
        <v>0.317</v>
      </c>
      <c r="L2226" s="49">
        <v>101.25792</v>
      </c>
      <c r="M2226" s="47"/>
      <c r="N2226" s="50">
        <v>1.0001539187672712</v>
      </c>
      <c r="O2226" s="50">
        <v>7.8619325389808498E-4</v>
      </c>
      <c r="P2226" s="50">
        <v>0.3831210194515004</v>
      </c>
      <c r="Q2226" s="50">
        <v>3.845259549429908E-3</v>
      </c>
      <c r="R2226" s="50">
        <v>5.0385580106667898E-3</v>
      </c>
      <c r="S2226" s="50">
        <v>1.5967785961239751</v>
      </c>
      <c r="T2226" s="50">
        <v>8.5501495681919813E-3</v>
      </c>
      <c r="U2226" s="50">
        <v>2.9982736947249338</v>
      </c>
      <c r="V2226" s="51">
        <v>80.649472506708733</v>
      </c>
      <c r="X2226" s="49">
        <v>0.25</v>
      </c>
      <c r="Y2226" s="49">
        <v>49.9</v>
      </c>
      <c r="Z2226" s="49">
        <v>0.55000000000000004</v>
      </c>
      <c r="AA2226" s="49">
        <v>9.89</v>
      </c>
      <c r="AB2226" s="49">
        <v>9.9600000000000009</v>
      </c>
      <c r="AC2226" s="49">
        <v>0.26</v>
      </c>
      <c r="AD2226" s="49">
        <v>1.92</v>
      </c>
      <c r="AE2226" s="312"/>
      <c r="AF2226" s="465" t="s">
        <v>1746</v>
      </c>
      <c r="AG2226" s="343">
        <v>30</v>
      </c>
      <c r="AH2226" s="343">
        <v>15</v>
      </c>
      <c r="AI2226" s="343"/>
      <c r="AJ2226" s="343"/>
      <c r="AK2226" s="343"/>
      <c r="AL2226" s="343"/>
      <c r="AM2226" s="343"/>
      <c r="AN2226" s="343"/>
      <c r="AO2226" s="343"/>
      <c r="AP2226" s="343"/>
      <c r="AQ2226" s="343"/>
      <c r="AR2226" s="343"/>
      <c r="AS2226" s="343"/>
      <c r="AT2226" s="343"/>
      <c r="AU2226" s="343"/>
      <c r="AV2226" s="343"/>
      <c r="AW2226" s="343"/>
      <c r="AX2226" s="343"/>
      <c r="AY2226" s="343"/>
      <c r="AZ2226" s="343"/>
      <c r="BA2226" s="343"/>
      <c r="BB2226" s="343"/>
      <c r="BC2226" s="343"/>
      <c r="BD2226" s="343"/>
      <c r="BE2226" s="475"/>
      <c r="BF2226" s="475"/>
      <c r="BG2226" s="475"/>
      <c r="BH2226" s="475"/>
      <c r="BI2226" s="475"/>
      <c r="BJ2226" s="475"/>
      <c r="BK2226" s="475"/>
      <c r="BL2226" s="475"/>
      <c r="BM2226" s="475"/>
      <c r="BN2226" s="475"/>
      <c r="BO2226" s="475"/>
      <c r="BP2226" s="306"/>
      <c r="BQ2226" s="496"/>
      <c r="BR2226" s="496"/>
      <c r="BS2226" s="496"/>
      <c r="BT2226" s="496"/>
      <c r="BU2226" s="496"/>
      <c r="BV2226" s="496"/>
    </row>
    <row r="2227" spans="1:74" s="52" customFormat="1" ht="12.75">
      <c r="A2227" s="45">
        <v>2670.080468178493</v>
      </c>
      <c r="B2227" s="46" t="s">
        <v>360</v>
      </c>
      <c r="C2227" s="47" t="s">
        <v>351</v>
      </c>
      <c r="D2227" s="48">
        <v>3.995322750181328</v>
      </c>
      <c r="E2227" s="49">
        <v>39.639470000000003</v>
      </c>
      <c r="F2227" s="49">
        <v>2.52E-2</v>
      </c>
      <c r="G2227" s="49">
        <v>18.018879999999999</v>
      </c>
      <c r="H2227" s="49">
        <v>0.1905</v>
      </c>
      <c r="I2227" s="49">
        <v>0.24260000000000001</v>
      </c>
      <c r="J2227" s="49">
        <v>42.578029999999998</v>
      </c>
      <c r="K2227" s="49">
        <v>0.27950000000000003</v>
      </c>
      <c r="L2227" s="49">
        <v>100.97418</v>
      </c>
      <c r="M2227" s="47"/>
      <c r="N2227" s="50">
        <v>1.0001152738526704</v>
      </c>
      <c r="O2227" s="50">
        <v>5.0268760486791078E-4</v>
      </c>
      <c r="P2227" s="50">
        <v>0.38019465572983696</v>
      </c>
      <c r="Q2227" s="50">
        <v>3.8659932658416879E-3</v>
      </c>
      <c r="R2227" s="50">
        <v>5.1844030394209298E-3</v>
      </c>
      <c r="S2227" s="50">
        <v>1.6014608640526702</v>
      </c>
      <c r="T2227" s="50">
        <v>7.5554733922858263E-3</v>
      </c>
      <c r="U2227" s="50">
        <v>2.9988793509375937</v>
      </c>
      <c r="V2227" s="51">
        <v>80.814291286531741</v>
      </c>
      <c r="X2227" s="49">
        <v>0.25</v>
      </c>
      <c r="Y2227" s="49">
        <v>78.489999999999995</v>
      </c>
      <c r="Z2227" s="49">
        <v>0.55000000000000004</v>
      </c>
      <c r="AA2227" s="49">
        <v>9.6300000000000008</v>
      </c>
      <c r="AB2227" s="49">
        <v>9.68</v>
      </c>
      <c r="AC2227" s="49">
        <v>0.26</v>
      </c>
      <c r="AD2227" s="49">
        <v>2.11</v>
      </c>
      <c r="AE2227" s="312"/>
      <c r="AF2227" s="465" t="s">
        <v>1746</v>
      </c>
      <c r="AG2227" s="343">
        <v>30</v>
      </c>
      <c r="AH2227" s="343">
        <v>15</v>
      </c>
      <c r="AI2227" s="343"/>
      <c r="AJ2227" s="343"/>
      <c r="AK2227" s="343"/>
      <c r="AL2227" s="343"/>
      <c r="AM2227" s="343"/>
      <c r="AN2227" s="343"/>
      <c r="AO2227" s="343"/>
      <c r="AP2227" s="343"/>
      <c r="AQ2227" s="343"/>
      <c r="AR2227" s="343"/>
      <c r="AS2227" s="343"/>
      <c r="AT2227" s="343"/>
      <c r="AU2227" s="343"/>
      <c r="AV2227" s="343"/>
      <c r="AW2227" s="343"/>
      <c r="AX2227" s="343"/>
      <c r="AY2227" s="343"/>
      <c r="AZ2227" s="343"/>
      <c r="BA2227" s="343"/>
      <c r="BB2227" s="343"/>
      <c r="BC2227" s="343"/>
      <c r="BD2227" s="343"/>
      <c r="BE2227" s="475"/>
      <c r="BF2227" s="475"/>
      <c r="BG2227" s="475"/>
      <c r="BH2227" s="475"/>
      <c r="BI2227" s="475"/>
      <c r="BJ2227" s="475"/>
      <c r="BK2227" s="475"/>
      <c r="BL2227" s="475"/>
      <c r="BM2227" s="475"/>
      <c r="BN2227" s="475"/>
      <c r="BO2227" s="475"/>
      <c r="BP2227" s="306"/>
      <c r="BQ2227" s="496"/>
      <c r="BR2227" s="496"/>
      <c r="BS2227" s="496"/>
      <c r="BT2227" s="496"/>
      <c r="BU2227" s="496"/>
      <c r="BV2227" s="496"/>
    </row>
    <row r="2228" spans="1:74" s="52" customFormat="1" ht="12.75">
      <c r="A2228" s="45">
        <v>2670.080468178493</v>
      </c>
      <c r="B2228" s="46" t="s">
        <v>360</v>
      </c>
      <c r="C2228" s="47" t="s">
        <v>351</v>
      </c>
      <c r="D2228" s="48">
        <v>7.9953227501813284</v>
      </c>
      <c r="E2228" s="49">
        <v>40.058300000000003</v>
      </c>
      <c r="F2228" s="49">
        <v>4.7100000000000003E-2</v>
      </c>
      <c r="G2228" s="49">
        <v>17.15326</v>
      </c>
      <c r="H2228" s="49">
        <v>0.21579999999999999</v>
      </c>
      <c r="I2228" s="49">
        <v>0.23499999999999999</v>
      </c>
      <c r="J2228" s="49">
        <v>43.308169999999997</v>
      </c>
      <c r="K2228" s="49">
        <v>0.26829999999999998</v>
      </c>
      <c r="L2228" s="49">
        <v>101.28592999999999</v>
      </c>
      <c r="M2228" s="47"/>
      <c r="N2228" s="50">
        <v>1.0027379976290534</v>
      </c>
      <c r="O2228" s="50">
        <v>9.3216175338777375E-4</v>
      </c>
      <c r="P2228" s="50">
        <v>0.35908529629024394</v>
      </c>
      <c r="Q2228" s="50">
        <v>4.3450050984760024E-3</v>
      </c>
      <c r="R2228" s="50">
        <v>4.9825143612751577E-3</v>
      </c>
      <c r="S2228" s="50">
        <v>1.6161189999348857</v>
      </c>
      <c r="T2228" s="50">
        <v>7.1957037968493551E-3</v>
      </c>
      <c r="U2228" s="50">
        <v>2.9953976788641716</v>
      </c>
      <c r="V2228" s="51">
        <v>81.820346534457101</v>
      </c>
      <c r="X2228" s="49">
        <v>0.25</v>
      </c>
      <c r="Y2228" s="49">
        <v>41.38</v>
      </c>
      <c r="Z2228" s="49">
        <v>0.56000000000000005</v>
      </c>
      <c r="AA2228" s="49">
        <v>8.66</v>
      </c>
      <c r="AB2228" s="49">
        <v>9.92</v>
      </c>
      <c r="AC2228" s="49">
        <v>0.26</v>
      </c>
      <c r="AD2228" s="49">
        <v>2.17</v>
      </c>
      <c r="AE2228" s="312"/>
      <c r="AF2228" s="465" t="s">
        <v>1746</v>
      </c>
      <c r="AG2228" s="343">
        <v>30</v>
      </c>
      <c r="AH2228" s="343">
        <v>15</v>
      </c>
      <c r="AI2228" s="343"/>
      <c r="AJ2228" s="343"/>
      <c r="AK2228" s="343"/>
      <c r="AL2228" s="343"/>
      <c r="AM2228" s="343"/>
      <c r="AN2228" s="343"/>
      <c r="AO2228" s="343"/>
      <c r="AP2228" s="343"/>
      <c r="AQ2228" s="343"/>
      <c r="AR2228" s="343"/>
      <c r="AS2228" s="343"/>
      <c r="AT2228" s="343"/>
      <c r="AU2228" s="343"/>
      <c r="AV2228" s="343"/>
      <c r="AW2228" s="343"/>
      <c r="AX2228" s="343"/>
      <c r="AY2228" s="343"/>
      <c r="AZ2228" s="343"/>
      <c r="BA2228" s="343"/>
      <c r="BB2228" s="343"/>
      <c r="BC2228" s="343"/>
      <c r="BD2228" s="343"/>
      <c r="BE2228" s="475"/>
      <c r="BF2228" s="475"/>
      <c r="BG2228" s="475"/>
      <c r="BH2228" s="475"/>
      <c r="BI2228" s="475"/>
      <c r="BJ2228" s="475"/>
      <c r="BK2228" s="475"/>
      <c r="BL2228" s="475"/>
      <c r="BM2228" s="475"/>
      <c r="BN2228" s="475"/>
      <c r="BO2228" s="475"/>
      <c r="BP2228" s="306"/>
      <c r="BQ2228" s="496"/>
      <c r="BR2228" s="496"/>
      <c r="BS2228" s="496"/>
      <c r="BT2228" s="496"/>
      <c r="BU2228" s="496"/>
      <c r="BV2228" s="496"/>
    </row>
    <row r="2229" spans="1:74" s="52" customFormat="1" ht="12.75">
      <c r="A2229" s="45">
        <v>2670.080468178493</v>
      </c>
      <c r="B2229" s="46" t="s">
        <v>360</v>
      </c>
      <c r="C2229" s="47" t="s">
        <v>351</v>
      </c>
      <c r="D2229" s="48">
        <v>11.995322750181328</v>
      </c>
      <c r="E2229" s="49">
        <v>40.138080000000002</v>
      </c>
      <c r="F2229" s="49">
        <v>5.3600000000000002E-2</v>
      </c>
      <c r="G2229" s="49">
        <v>16.118490000000001</v>
      </c>
      <c r="H2229" s="49">
        <v>0.21920000000000001</v>
      </c>
      <c r="I2229" s="49">
        <v>0.18990000000000001</v>
      </c>
      <c r="J2229" s="49">
        <v>44.13832</v>
      </c>
      <c r="K2229" s="49">
        <v>0.25659999999999999</v>
      </c>
      <c r="L2229" s="49">
        <v>101.11419000000002</v>
      </c>
      <c r="M2229" s="47"/>
      <c r="N2229" s="50">
        <v>1.0016062447937668</v>
      </c>
      <c r="O2229" s="50">
        <v>1.0575006284429078E-3</v>
      </c>
      <c r="P2229" s="50">
        <v>0.33637272811108315</v>
      </c>
      <c r="Q2229" s="50">
        <v>4.3997183070645382E-3</v>
      </c>
      <c r="R2229" s="50">
        <v>4.0137575300861362E-3</v>
      </c>
      <c r="S2229" s="50">
        <v>1.6419683210043481</v>
      </c>
      <c r="T2229" s="50">
        <v>6.8604835745556059E-3</v>
      </c>
      <c r="U2229" s="50">
        <v>2.9962787539493472</v>
      </c>
      <c r="V2229" s="51">
        <v>82.997232541806468</v>
      </c>
      <c r="X2229" s="49">
        <v>0.25</v>
      </c>
      <c r="Y2229" s="49">
        <v>36.78</v>
      </c>
      <c r="Z2229" s="49">
        <v>0.57999999999999996</v>
      </c>
      <c r="AA2229" s="49">
        <v>8.5</v>
      </c>
      <c r="AB2229" s="49">
        <v>12</v>
      </c>
      <c r="AC2229" s="49">
        <v>0.26</v>
      </c>
      <c r="AD2229" s="49">
        <v>2.25</v>
      </c>
      <c r="AE2229" s="312"/>
      <c r="AF2229" s="465" t="s">
        <v>1746</v>
      </c>
      <c r="AG2229" s="343">
        <v>30</v>
      </c>
      <c r="AH2229" s="343">
        <v>15</v>
      </c>
      <c r="AI2229" s="343"/>
      <c r="AJ2229" s="343"/>
      <c r="AK2229" s="343"/>
      <c r="AL2229" s="343"/>
      <c r="AM2229" s="343"/>
      <c r="AN2229" s="343"/>
      <c r="AO2229" s="343"/>
      <c r="AP2229" s="343"/>
      <c r="AQ2229" s="343"/>
      <c r="AR2229" s="343"/>
      <c r="AS2229" s="343"/>
      <c r="AT2229" s="343"/>
      <c r="AU2229" s="343"/>
      <c r="AV2229" s="343"/>
      <c r="AW2229" s="343"/>
      <c r="AX2229" s="343"/>
      <c r="AY2229" s="343"/>
      <c r="AZ2229" s="343"/>
      <c r="BA2229" s="343"/>
      <c r="BB2229" s="343"/>
      <c r="BC2229" s="343"/>
      <c r="BD2229" s="343"/>
      <c r="BE2229" s="475"/>
      <c r="BF2229" s="475"/>
      <c r="BG2229" s="475"/>
      <c r="BH2229" s="475"/>
      <c r="BI2229" s="475"/>
      <c r="BJ2229" s="475"/>
      <c r="BK2229" s="475"/>
      <c r="BL2229" s="475"/>
      <c r="BM2229" s="475"/>
      <c r="BN2229" s="475"/>
      <c r="BO2229" s="475"/>
      <c r="BP2229" s="306"/>
      <c r="BQ2229" s="496"/>
      <c r="BR2229" s="496"/>
      <c r="BS2229" s="496"/>
      <c r="BT2229" s="496"/>
      <c r="BU2229" s="496"/>
      <c r="BV2229" s="496"/>
    </row>
    <row r="2230" spans="1:74" s="52" customFormat="1" ht="12.75">
      <c r="A2230" s="45">
        <v>2670.080468178493</v>
      </c>
      <c r="B2230" s="46" t="s">
        <v>360</v>
      </c>
      <c r="C2230" s="47" t="s">
        <v>351</v>
      </c>
      <c r="D2230" s="48">
        <v>15.995322750181328</v>
      </c>
      <c r="E2230" s="49">
        <v>40.347490000000001</v>
      </c>
      <c r="F2230" s="49">
        <v>7.8100000000000003E-2</v>
      </c>
      <c r="G2230" s="49">
        <v>14.56634</v>
      </c>
      <c r="H2230" s="49">
        <v>0.2888</v>
      </c>
      <c r="I2230" s="49">
        <v>0.18390000000000001</v>
      </c>
      <c r="J2230" s="49">
        <v>45.508580000000002</v>
      </c>
      <c r="K2230" s="49">
        <v>0.2339</v>
      </c>
      <c r="L2230" s="49">
        <v>101.20711</v>
      </c>
      <c r="M2230" s="47"/>
      <c r="N2230" s="50">
        <v>0.99905235095215206</v>
      </c>
      <c r="O2230" s="50">
        <v>1.5289672125920232E-3</v>
      </c>
      <c r="P2230" s="50">
        <v>0.30163251852063061</v>
      </c>
      <c r="Q2230" s="50">
        <v>5.7519195722041498E-3</v>
      </c>
      <c r="R2230" s="50">
        <v>3.8569072213748981E-3</v>
      </c>
      <c r="S2230" s="50">
        <v>1.6798617967212901</v>
      </c>
      <c r="T2230" s="50">
        <v>6.2052544224208339E-3</v>
      </c>
      <c r="U2230" s="50">
        <v>2.9978897146226648</v>
      </c>
      <c r="V2230" s="51">
        <v>84.777522892675861</v>
      </c>
      <c r="X2230" s="49">
        <v>0.25</v>
      </c>
      <c r="Y2230" s="49">
        <v>27.66</v>
      </c>
      <c r="Z2230" s="49">
        <v>0.61</v>
      </c>
      <c r="AA2230" s="49">
        <v>6.73</v>
      </c>
      <c r="AB2230" s="49">
        <v>11.9</v>
      </c>
      <c r="AC2230" s="49">
        <v>0.25</v>
      </c>
      <c r="AD2230" s="49">
        <v>2.4</v>
      </c>
      <c r="AE2230" s="312"/>
      <c r="AF2230" s="465" t="s">
        <v>1746</v>
      </c>
      <c r="AG2230" s="343">
        <v>30</v>
      </c>
      <c r="AH2230" s="343">
        <v>15</v>
      </c>
      <c r="AI2230" s="343"/>
      <c r="AJ2230" s="343"/>
      <c r="AK2230" s="343"/>
      <c r="AL2230" s="343"/>
      <c r="AM2230" s="343"/>
      <c r="AN2230" s="343"/>
      <c r="AO2230" s="343"/>
      <c r="AP2230" s="343"/>
      <c r="AQ2230" s="343"/>
      <c r="AR2230" s="343"/>
      <c r="AS2230" s="343"/>
      <c r="AT2230" s="343"/>
      <c r="AU2230" s="343"/>
      <c r="AV2230" s="343"/>
      <c r="AW2230" s="343"/>
      <c r="AX2230" s="343"/>
      <c r="AY2230" s="343"/>
      <c r="AZ2230" s="343"/>
      <c r="BA2230" s="343"/>
      <c r="BB2230" s="343"/>
      <c r="BC2230" s="343"/>
      <c r="BD2230" s="343"/>
      <c r="BE2230" s="475"/>
      <c r="BF2230" s="475"/>
      <c r="BG2230" s="475"/>
      <c r="BH2230" s="475"/>
      <c r="BI2230" s="475"/>
      <c r="BJ2230" s="475"/>
      <c r="BK2230" s="475"/>
      <c r="BL2230" s="475"/>
      <c r="BM2230" s="475"/>
      <c r="BN2230" s="475"/>
      <c r="BO2230" s="475"/>
      <c r="BP2230" s="306"/>
      <c r="BQ2230" s="496"/>
      <c r="BR2230" s="496"/>
      <c r="BS2230" s="496"/>
      <c r="BT2230" s="496"/>
      <c r="BU2230" s="496"/>
      <c r="BV2230" s="496"/>
    </row>
    <row r="2231" spans="1:74" s="52" customFormat="1" ht="12.75">
      <c r="A2231" s="45">
        <v>2670.080468178493</v>
      </c>
      <c r="B2231" s="46" t="s">
        <v>360</v>
      </c>
      <c r="C2231" s="47" t="s">
        <v>351</v>
      </c>
      <c r="D2231" s="48">
        <v>19.99532275018133</v>
      </c>
      <c r="E2231" s="49">
        <v>40.626719999999999</v>
      </c>
      <c r="F2231" s="49">
        <v>4.7100000000000003E-2</v>
      </c>
      <c r="G2231" s="49">
        <v>13.412179999999999</v>
      </c>
      <c r="H2231" s="49">
        <v>0.32890000000000003</v>
      </c>
      <c r="I2231" s="49">
        <v>0.16980000000000001</v>
      </c>
      <c r="J2231" s="49">
        <v>46.248719999999999</v>
      </c>
      <c r="K2231" s="49">
        <v>0.2399</v>
      </c>
      <c r="L2231" s="49">
        <v>101.07332</v>
      </c>
      <c r="M2231" s="47"/>
      <c r="N2231" s="50">
        <v>1.0019359668123067</v>
      </c>
      <c r="O2231" s="50">
        <v>9.1838446362955029E-4</v>
      </c>
      <c r="P2231" s="50">
        <v>0.27661999761904271</v>
      </c>
      <c r="Q2231" s="50">
        <v>6.5243307857537052E-3</v>
      </c>
      <c r="R2231" s="50">
        <v>3.5469219429673606E-3</v>
      </c>
      <c r="S2231" s="50">
        <v>1.7003427305141441</v>
      </c>
      <c r="T2231" s="50">
        <v>6.3389321225896409E-3</v>
      </c>
      <c r="U2231" s="50">
        <v>2.9962272642604337</v>
      </c>
      <c r="V2231" s="51">
        <v>86.007829399988211</v>
      </c>
      <c r="X2231" s="49">
        <v>0.25</v>
      </c>
      <c r="Y2231" s="49">
        <v>43.82</v>
      </c>
      <c r="Z2231" s="49">
        <v>0.64</v>
      </c>
      <c r="AA2231" s="49">
        <v>6</v>
      </c>
      <c r="AB2231" s="49">
        <v>12.95</v>
      </c>
      <c r="AC2231" s="49">
        <v>0.25</v>
      </c>
      <c r="AD2231" s="49">
        <v>2.36</v>
      </c>
      <c r="AE2231" s="312"/>
      <c r="AF2231" s="465" t="s">
        <v>1746</v>
      </c>
      <c r="AG2231" s="343">
        <v>30</v>
      </c>
      <c r="AH2231" s="343">
        <v>15</v>
      </c>
      <c r="AI2231" s="343"/>
      <c r="AJ2231" s="343"/>
      <c r="AK2231" s="343"/>
      <c r="AL2231" s="343"/>
      <c r="AM2231" s="343"/>
      <c r="AN2231" s="343"/>
      <c r="AO2231" s="343"/>
      <c r="AP2231" s="343"/>
      <c r="AQ2231" s="343"/>
      <c r="AR2231" s="343"/>
      <c r="AS2231" s="343"/>
      <c r="AT2231" s="343"/>
      <c r="AU2231" s="343"/>
      <c r="AV2231" s="343"/>
      <c r="AW2231" s="343"/>
      <c r="AX2231" s="343"/>
      <c r="AY2231" s="343"/>
      <c r="AZ2231" s="343"/>
      <c r="BA2231" s="343"/>
      <c r="BB2231" s="343"/>
      <c r="BC2231" s="343"/>
      <c r="BD2231" s="343"/>
      <c r="BE2231" s="475"/>
      <c r="BF2231" s="475"/>
      <c r="BG2231" s="475"/>
      <c r="BH2231" s="475"/>
      <c r="BI2231" s="475"/>
      <c r="BJ2231" s="475"/>
      <c r="BK2231" s="475"/>
      <c r="BL2231" s="475"/>
      <c r="BM2231" s="475"/>
      <c r="BN2231" s="475"/>
      <c r="BO2231" s="475"/>
      <c r="BP2231" s="306"/>
      <c r="BQ2231" s="496"/>
      <c r="BR2231" s="496"/>
      <c r="BS2231" s="496"/>
      <c r="BT2231" s="496"/>
      <c r="BU2231" s="496"/>
      <c r="BV2231" s="496"/>
    </row>
    <row r="2232" spans="1:74" s="52" customFormat="1" ht="12.75">
      <c r="A2232" s="45">
        <v>2670.080468178493</v>
      </c>
      <c r="B2232" s="46" t="s">
        <v>360</v>
      </c>
      <c r="C2232" s="47" t="s">
        <v>351</v>
      </c>
      <c r="D2232" s="48">
        <v>23.99532275018133</v>
      </c>
      <c r="E2232" s="49">
        <v>40.736409999999999</v>
      </c>
      <c r="F2232" s="49">
        <v>7.6100000000000001E-2</v>
      </c>
      <c r="G2232" s="49">
        <v>12.805249999999999</v>
      </c>
      <c r="H2232" s="49">
        <v>0.37459999999999999</v>
      </c>
      <c r="I2232" s="49">
        <v>0.16689999999999999</v>
      </c>
      <c r="J2232" s="49">
        <v>46.778820000000003</v>
      </c>
      <c r="K2232" s="49">
        <v>0.23599999999999999</v>
      </c>
      <c r="L2232" s="49">
        <v>101.17408</v>
      </c>
      <c r="M2232" s="47"/>
      <c r="N2232" s="50">
        <v>1.0009323821914022</v>
      </c>
      <c r="O2232" s="50">
        <v>1.4783663153843923E-3</v>
      </c>
      <c r="P2232" s="50">
        <v>0.26312738064439289</v>
      </c>
      <c r="Q2232" s="50">
        <v>7.4034415530017149E-3</v>
      </c>
      <c r="R2232" s="50">
        <v>3.4734740819798967E-3</v>
      </c>
      <c r="S2232" s="50">
        <v>1.7134829793931219</v>
      </c>
      <c r="T2232" s="50">
        <v>6.2128609985454752E-3</v>
      </c>
      <c r="U2232" s="50">
        <v>2.9961108851778282</v>
      </c>
      <c r="V2232" s="51">
        <v>86.687948926899324</v>
      </c>
      <c r="X2232" s="49">
        <v>0.25</v>
      </c>
      <c r="Y2232" s="49">
        <v>27.17</v>
      </c>
      <c r="Z2232" s="49">
        <v>0.66</v>
      </c>
      <c r="AA2232" s="49">
        <v>5.38</v>
      </c>
      <c r="AB2232" s="49">
        <v>12.8</v>
      </c>
      <c r="AC2232" s="49">
        <v>0.24</v>
      </c>
      <c r="AD2232" s="49">
        <v>2.38</v>
      </c>
      <c r="AE2232" s="312"/>
      <c r="AF2232" s="465" t="s">
        <v>1746</v>
      </c>
      <c r="AG2232" s="343">
        <v>30</v>
      </c>
      <c r="AH2232" s="343">
        <v>15</v>
      </c>
      <c r="AI2232" s="343"/>
      <c r="AJ2232" s="343"/>
      <c r="AK2232" s="343"/>
      <c r="AL2232" s="343"/>
      <c r="AM2232" s="343"/>
      <c r="AN2232" s="343"/>
      <c r="AO2232" s="343"/>
      <c r="AP2232" s="343"/>
      <c r="AQ2232" s="343"/>
      <c r="AR2232" s="343"/>
      <c r="AS2232" s="343"/>
      <c r="AT2232" s="343"/>
      <c r="AU2232" s="343"/>
      <c r="AV2232" s="343"/>
      <c r="AW2232" s="343"/>
      <c r="AX2232" s="343"/>
      <c r="AY2232" s="343"/>
      <c r="AZ2232" s="343"/>
      <c r="BA2232" s="343"/>
      <c r="BB2232" s="343"/>
      <c r="BC2232" s="343"/>
      <c r="BD2232" s="343"/>
      <c r="BE2232" s="475"/>
      <c r="BF2232" s="475"/>
      <c r="BG2232" s="475"/>
      <c r="BH2232" s="475"/>
      <c r="BI2232" s="475"/>
      <c r="BJ2232" s="475"/>
      <c r="BK2232" s="475"/>
      <c r="BL2232" s="475"/>
      <c r="BM2232" s="475"/>
      <c r="BN2232" s="475"/>
      <c r="BO2232" s="475"/>
      <c r="BP2232" s="306"/>
      <c r="BQ2232" s="496"/>
      <c r="BR2232" s="496"/>
      <c r="BS2232" s="496"/>
      <c r="BT2232" s="496"/>
      <c r="BU2232" s="496"/>
      <c r="BV2232" s="496"/>
    </row>
    <row r="2233" spans="1:74" s="52" customFormat="1" ht="12.75">
      <c r="A2233" s="45">
        <v>2670.080468178493</v>
      </c>
      <c r="B2233" s="46" t="s">
        <v>360</v>
      </c>
      <c r="C2233" s="47" t="s">
        <v>351</v>
      </c>
      <c r="D2233" s="48">
        <v>27.99532275018133</v>
      </c>
      <c r="E2233" s="49">
        <v>40.766330000000004</v>
      </c>
      <c r="F2233" s="49">
        <v>8.1000000000000003E-2</v>
      </c>
      <c r="G2233" s="49">
        <v>12.52666</v>
      </c>
      <c r="H2233" s="49">
        <v>0.38190000000000002</v>
      </c>
      <c r="I2233" s="49">
        <v>0.16900000000000001</v>
      </c>
      <c r="J2233" s="49">
        <v>46.678800000000003</v>
      </c>
      <c r="K2233" s="49">
        <v>0.2387</v>
      </c>
      <c r="L2233" s="49">
        <v>100.84238999999999</v>
      </c>
      <c r="M2233" s="47"/>
      <c r="N2233" s="50">
        <v>1.0035173541423412</v>
      </c>
      <c r="O2233" s="50">
        <v>1.576462721557747E-3</v>
      </c>
      <c r="P2233" s="50">
        <v>0.25787815565291761</v>
      </c>
      <c r="Q2233" s="50">
        <v>7.5616543642103061E-3</v>
      </c>
      <c r="R2233" s="50">
        <v>3.523673946795793E-3</v>
      </c>
      <c r="S2233" s="50">
        <v>1.7129768745078824</v>
      </c>
      <c r="T2233" s="50">
        <v>6.2955450788382585E-3</v>
      </c>
      <c r="U2233" s="50">
        <v>2.9933297204145437</v>
      </c>
      <c r="V2233" s="51">
        <v>86.915417333771245</v>
      </c>
      <c r="X2233" s="49">
        <v>0.25</v>
      </c>
      <c r="Y2233" s="49">
        <v>25.78</v>
      </c>
      <c r="Z2233" s="49">
        <v>0.66</v>
      </c>
      <c r="AA2233" s="49">
        <v>5.23</v>
      </c>
      <c r="AB2233" s="49">
        <v>12.79</v>
      </c>
      <c r="AC2233" s="49">
        <v>0.24</v>
      </c>
      <c r="AD2233" s="49">
        <v>2.34</v>
      </c>
      <c r="AE2233" s="312"/>
      <c r="AF2233" s="465" t="s">
        <v>1746</v>
      </c>
      <c r="AG2233" s="343">
        <v>30</v>
      </c>
      <c r="AH2233" s="343">
        <v>15</v>
      </c>
      <c r="AI2233" s="343"/>
      <c r="AJ2233" s="343"/>
      <c r="AK2233" s="343"/>
      <c r="AL2233" s="343"/>
      <c r="AM2233" s="343"/>
      <c r="AN2233" s="343"/>
      <c r="AO2233" s="343"/>
      <c r="AP2233" s="343"/>
      <c r="AQ2233" s="343"/>
      <c r="AR2233" s="343"/>
      <c r="AS2233" s="343"/>
      <c r="AT2233" s="343"/>
      <c r="AU2233" s="343"/>
      <c r="AV2233" s="343"/>
      <c r="AW2233" s="343"/>
      <c r="AX2233" s="343"/>
      <c r="AY2233" s="343"/>
      <c r="AZ2233" s="343"/>
      <c r="BA2233" s="343"/>
      <c r="BB2233" s="343"/>
      <c r="BC2233" s="343"/>
      <c r="BD2233" s="343"/>
      <c r="BE2233" s="475"/>
      <c r="BF2233" s="475"/>
      <c r="BG2233" s="475"/>
      <c r="BH2233" s="475"/>
      <c r="BI2233" s="475"/>
      <c r="BJ2233" s="475"/>
      <c r="BK2233" s="475"/>
      <c r="BL2233" s="475"/>
      <c r="BM2233" s="475"/>
      <c r="BN2233" s="475"/>
      <c r="BO2233" s="475"/>
      <c r="BP2233" s="306"/>
      <c r="BQ2233" s="496"/>
      <c r="BR2233" s="496"/>
      <c r="BS2233" s="496"/>
      <c r="BT2233" s="496"/>
      <c r="BU2233" s="496"/>
      <c r="BV2233" s="496"/>
    </row>
    <row r="2234" spans="1:74" s="52" customFormat="1" ht="12.75">
      <c r="A2234" s="45">
        <v>2670.080468178493</v>
      </c>
      <c r="B2234" s="46" t="s">
        <v>360</v>
      </c>
      <c r="C2234" s="47" t="s">
        <v>351</v>
      </c>
      <c r="D2234" s="48">
        <v>31.99532275018133</v>
      </c>
      <c r="E2234" s="49">
        <v>40.766330000000004</v>
      </c>
      <c r="F2234" s="49">
        <v>6.4199999999999993E-2</v>
      </c>
      <c r="G2234" s="49">
        <v>12.44706</v>
      </c>
      <c r="H2234" s="49">
        <v>0.38009999999999999</v>
      </c>
      <c r="I2234" s="49">
        <v>0.14899999999999999</v>
      </c>
      <c r="J2234" s="49">
        <v>47.11889</v>
      </c>
      <c r="K2234" s="49">
        <v>0.2316</v>
      </c>
      <c r="L2234" s="49">
        <v>101.15718</v>
      </c>
      <c r="M2234" s="47"/>
      <c r="N2234" s="50">
        <v>1.0002937710200708</v>
      </c>
      <c r="O2234" s="50">
        <v>1.2454789497996358E-3</v>
      </c>
      <c r="P2234" s="50">
        <v>0.25541636843241294</v>
      </c>
      <c r="Q2234" s="50">
        <v>7.501838504373034E-3</v>
      </c>
      <c r="R2234" s="50">
        <v>3.0966916017642907E-3</v>
      </c>
      <c r="S2234" s="50">
        <v>1.7235724565699366</v>
      </c>
      <c r="T2234" s="50">
        <v>6.0886660019721147E-3</v>
      </c>
      <c r="U2234" s="50">
        <v>2.9972152710803295</v>
      </c>
      <c r="V2234" s="51">
        <v>87.093592181749202</v>
      </c>
      <c r="X2234" s="49">
        <v>0.25</v>
      </c>
      <c r="Y2234" s="49">
        <v>30.92</v>
      </c>
      <c r="Z2234" s="49">
        <v>0.67</v>
      </c>
      <c r="AA2234" s="49">
        <v>5.25</v>
      </c>
      <c r="AB2234" s="49">
        <v>14.07</v>
      </c>
      <c r="AC2234" s="49">
        <v>0.24</v>
      </c>
      <c r="AD2234" s="49">
        <v>2.41</v>
      </c>
      <c r="AE2234" s="312"/>
      <c r="AF2234" s="465" t="s">
        <v>1746</v>
      </c>
      <c r="AG2234" s="343">
        <v>30</v>
      </c>
      <c r="AH2234" s="343">
        <v>15</v>
      </c>
      <c r="AI2234" s="343"/>
      <c r="AJ2234" s="343"/>
      <c r="AK2234" s="343"/>
      <c r="AL2234" s="343"/>
      <c r="AM2234" s="343"/>
      <c r="AN2234" s="343"/>
      <c r="AO2234" s="343"/>
      <c r="AP2234" s="343"/>
      <c r="AQ2234" s="343"/>
      <c r="AR2234" s="343"/>
      <c r="AS2234" s="343"/>
      <c r="AT2234" s="343"/>
      <c r="AU2234" s="343"/>
      <c r="AV2234" s="343"/>
      <c r="AW2234" s="343"/>
      <c r="AX2234" s="343"/>
      <c r="AY2234" s="343"/>
      <c r="AZ2234" s="343"/>
      <c r="BA2234" s="343"/>
      <c r="BB2234" s="343"/>
      <c r="BC2234" s="343"/>
      <c r="BD2234" s="343"/>
      <c r="BE2234" s="475"/>
      <c r="BF2234" s="475"/>
      <c r="BG2234" s="475"/>
      <c r="BH2234" s="475"/>
      <c r="BI2234" s="475"/>
      <c r="BJ2234" s="475"/>
      <c r="BK2234" s="475"/>
      <c r="BL2234" s="475"/>
      <c r="BM2234" s="475"/>
      <c r="BN2234" s="475"/>
      <c r="BO2234" s="475"/>
      <c r="BP2234" s="306"/>
      <c r="BQ2234" s="496"/>
      <c r="BR2234" s="496"/>
      <c r="BS2234" s="496"/>
      <c r="BT2234" s="496"/>
      <c r="BU2234" s="496"/>
      <c r="BV2234" s="496"/>
    </row>
    <row r="2235" spans="1:74" s="52" customFormat="1" ht="12.75">
      <c r="A2235" s="45">
        <v>2670.080468178493</v>
      </c>
      <c r="B2235" s="46" t="s">
        <v>360</v>
      </c>
      <c r="C2235" s="47" t="s">
        <v>351</v>
      </c>
      <c r="D2235" s="48">
        <v>35.99532275018133</v>
      </c>
      <c r="E2235" s="49">
        <v>40.826160000000002</v>
      </c>
      <c r="F2235" s="49">
        <v>6.7799999999999999E-2</v>
      </c>
      <c r="G2235" s="49">
        <v>12.29781</v>
      </c>
      <c r="H2235" s="49">
        <v>0.34849999999999998</v>
      </c>
      <c r="I2235" s="49">
        <v>0.13869999999999999</v>
      </c>
      <c r="J2235" s="49">
        <v>47.078879999999998</v>
      </c>
      <c r="K2235" s="49">
        <v>0.2324</v>
      </c>
      <c r="L2235" s="49">
        <v>100.99024999999999</v>
      </c>
      <c r="M2235" s="47"/>
      <c r="N2235" s="50">
        <v>1.0023124144884374</v>
      </c>
      <c r="O2235" s="50">
        <v>1.3160418049969697E-3</v>
      </c>
      <c r="P2235" s="50">
        <v>0.25249242254255838</v>
      </c>
      <c r="Q2235" s="50">
        <v>6.8819458494585204E-3</v>
      </c>
      <c r="R2235" s="50">
        <v>2.8842093242953692E-3</v>
      </c>
      <c r="S2235" s="50">
        <v>1.7230554122696613</v>
      </c>
      <c r="T2235" s="50">
        <v>6.1130556221609582E-3</v>
      </c>
      <c r="U2235" s="50">
        <v>2.995055501901569</v>
      </c>
      <c r="V2235" s="51">
        <v>87.219118763248858</v>
      </c>
      <c r="X2235" s="49">
        <v>0.25</v>
      </c>
      <c r="Y2235" s="49">
        <v>31.16</v>
      </c>
      <c r="Z2235" s="49">
        <v>0.67</v>
      </c>
      <c r="AA2235" s="49">
        <v>5.69</v>
      </c>
      <c r="AB2235" s="49">
        <v>15.04</v>
      </c>
      <c r="AC2235" s="49">
        <v>0.24</v>
      </c>
      <c r="AD2235" s="49">
        <v>2.38</v>
      </c>
      <c r="AE2235" s="312"/>
      <c r="AF2235" s="465" t="s">
        <v>1746</v>
      </c>
      <c r="AG2235" s="343">
        <v>30</v>
      </c>
      <c r="AH2235" s="343">
        <v>15</v>
      </c>
      <c r="AI2235" s="343"/>
      <c r="AJ2235" s="343"/>
      <c r="AK2235" s="343"/>
      <c r="AL2235" s="343"/>
      <c r="AM2235" s="343"/>
      <c r="AN2235" s="343"/>
      <c r="AO2235" s="343"/>
      <c r="AP2235" s="343"/>
      <c r="AQ2235" s="343"/>
      <c r="AR2235" s="343"/>
      <c r="AS2235" s="343"/>
      <c r="AT2235" s="343"/>
      <c r="AU2235" s="343"/>
      <c r="AV2235" s="343"/>
      <c r="AW2235" s="343"/>
      <c r="AX2235" s="343"/>
      <c r="AY2235" s="343"/>
      <c r="AZ2235" s="343"/>
      <c r="BA2235" s="343"/>
      <c r="BB2235" s="343"/>
      <c r="BC2235" s="343"/>
      <c r="BD2235" s="343"/>
      <c r="BE2235" s="475"/>
      <c r="BF2235" s="475"/>
      <c r="BG2235" s="475"/>
      <c r="BH2235" s="475"/>
      <c r="BI2235" s="475"/>
      <c r="BJ2235" s="475"/>
      <c r="BK2235" s="475"/>
      <c r="BL2235" s="475"/>
      <c r="BM2235" s="475"/>
      <c r="BN2235" s="475"/>
      <c r="BO2235" s="475"/>
      <c r="BP2235" s="306"/>
      <c r="BQ2235" s="496"/>
      <c r="BR2235" s="496"/>
      <c r="BS2235" s="496"/>
      <c r="BT2235" s="496"/>
      <c r="BU2235" s="496"/>
      <c r="BV2235" s="496"/>
    </row>
    <row r="2236" spans="1:74" s="52" customFormat="1" ht="12.75">
      <c r="A2236" s="45">
        <v>2670.080468178493</v>
      </c>
      <c r="B2236" s="46" t="s">
        <v>360</v>
      </c>
      <c r="C2236" s="47" t="s">
        <v>351</v>
      </c>
      <c r="D2236" s="48">
        <v>39.99532275018133</v>
      </c>
      <c r="E2236" s="49">
        <v>40.935850000000002</v>
      </c>
      <c r="F2236" s="49">
        <v>7.4200000000000002E-2</v>
      </c>
      <c r="G2236" s="49">
        <v>12.28786</v>
      </c>
      <c r="H2236" s="49">
        <v>0.35809999999999997</v>
      </c>
      <c r="I2236" s="49">
        <v>0.1923</v>
      </c>
      <c r="J2236" s="49">
        <v>47.088880000000003</v>
      </c>
      <c r="K2236" s="49">
        <v>0.23730000000000001</v>
      </c>
      <c r="L2236" s="49">
        <v>101.17449000000002</v>
      </c>
      <c r="M2236" s="47"/>
      <c r="N2236" s="50">
        <v>1.0031612275207165</v>
      </c>
      <c r="O2236" s="50">
        <v>1.4376270837801442E-3</v>
      </c>
      <c r="P2236" s="50">
        <v>0.25182519229842265</v>
      </c>
      <c r="Q2236" s="50">
        <v>7.0585442069892052E-3</v>
      </c>
      <c r="R2236" s="50">
        <v>3.9914615410764961E-3</v>
      </c>
      <c r="S2236" s="50">
        <v>1.7202589741116996</v>
      </c>
      <c r="T2236" s="50">
        <v>6.2304915490379786E-3</v>
      </c>
      <c r="U2236" s="50">
        <v>2.9939635183117228</v>
      </c>
      <c r="V2236" s="51">
        <v>87.230504834038996</v>
      </c>
      <c r="X2236" s="49">
        <v>0.25</v>
      </c>
      <c r="Y2236" s="49">
        <v>27.41</v>
      </c>
      <c r="Z2236" s="49">
        <v>0.67</v>
      </c>
      <c r="AA2236" s="49">
        <v>5.51</v>
      </c>
      <c r="AB2236" s="49">
        <v>10.97</v>
      </c>
      <c r="AC2236" s="49">
        <v>0.24</v>
      </c>
      <c r="AD2236" s="49">
        <v>2.37</v>
      </c>
      <c r="AE2236" s="312"/>
      <c r="AF2236" s="465" t="s">
        <v>1746</v>
      </c>
      <c r="AG2236" s="343">
        <v>30</v>
      </c>
      <c r="AH2236" s="343">
        <v>15</v>
      </c>
      <c r="AI2236" s="343"/>
      <c r="AJ2236" s="343"/>
      <c r="AK2236" s="343"/>
      <c r="AL2236" s="343"/>
      <c r="AM2236" s="343"/>
      <c r="AN2236" s="343"/>
      <c r="AO2236" s="343"/>
      <c r="AP2236" s="343"/>
      <c r="AQ2236" s="343"/>
      <c r="AR2236" s="343"/>
      <c r="AS2236" s="343"/>
      <c r="AT2236" s="343"/>
      <c r="AU2236" s="343"/>
      <c r="AV2236" s="343"/>
      <c r="AW2236" s="343"/>
      <c r="AX2236" s="343"/>
      <c r="AY2236" s="343"/>
      <c r="AZ2236" s="343"/>
      <c r="BA2236" s="343"/>
      <c r="BB2236" s="343"/>
      <c r="BC2236" s="343"/>
      <c r="BD2236" s="343"/>
      <c r="BE2236" s="475"/>
      <c r="BF2236" s="475"/>
      <c r="BG2236" s="475"/>
      <c r="BH2236" s="475"/>
      <c r="BI2236" s="475"/>
      <c r="BJ2236" s="475"/>
      <c r="BK2236" s="475"/>
      <c r="BL2236" s="475"/>
      <c r="BM2236" s="475"/>
      <c r="BN2236" s="475"/>
      <c r="BO2236" s="475"/>
      <c r="BP2236" s="306"/>
      <c r="BQ2236" s="496"/>
      <c r="BR2236" s="496"/>
      <c r="BS2236" s="496"/>
      <c r="BT2236" s="496"/>
      <c r="BU2236" s="496"/>
      <c r="BV2236" s="496"/>
    </row>
    <row r="2237" spans="1:74" s="52" customFormat="1" ht="12.75">
      <c r="A2237" s="45">
        <v>2670.080468178493</v>
      </c>
      <c r="B2237" s="46" t="s">
        <v>360</v>
      </c>
      <c r="C2237" s="47" t="s">
        <v>351</v>
      </c>
      <c r="D2237" s="48">
        <v>43.99532275018133</v>
      </c>
      <c r="E2237" s="49">
        <v>40.895960000000002</v>
      </c>
      <c r="F2237" s="49">
        <v>7.5300000000000006E-2</v>
      </c>
      <c r="G2237" s="49">
        <v>12.33761</v>
      </c>
      <c r="H2237" s="49">
        <v>0.36170000000000002</v>
      </c>
      <c r="I2237" s="49">
        <v>0.1734</v>
      </c>
      <c r="J2237" s="49">
        <v>46.998869999999997</v>
      </c>
      <c r="K2237" s="49">
        <v>0.2286</v>
      </c>
      <c r="L2237" s="49">
        <v>101.07144</v>
      </c>
      <c r="M2237" s="47"/>
      <c r="N2237" s="50">
        <v>1.0033650528339844</v>
      </c>
      <c r="O2237" s="50">
        <v>1.4606593881237812E-3</v>
      </c>
      <c r="P2237" s="50">
        <v>0.25314280899406405</v>
      </c>
      <c r="Q2237" s="50">
        <v>7.1379082993782749E-3</v>
      </c>
      <c r="R2237" s="50">
        <v>3.6034076440677057E-3</v>
      </c>
      <c r="S2237" s="50">
        <v>1.7189946496472859</v>
      </c>
      <c r="T2237" s="50">
        <v>6.0091415828642213E-3</v>
      </c>
      <c r="U2237" s="50">
        <v>2.9937136283897683</v>
      </c>
      <c r="V2237" s="51">
        <v>87.164038293331757</v>
      </c>
      <c r="X2237" s="49">
        <v>0.25</v>
      </c>
      <c r="Y2237" s="49">
        <v>28.23</v>
      </c>
      <c r="Z2237" s="49">
        <v>0.67</v>
      </c>
      <c r="AA2237" s="49">
        <v>5.59</v>
      </c>
      <c r="AB2237" s="49">
        <v>12.29</v>
      </c>
      <c r="AC2237" s="49">
        <v>0.24</v>
      </c>
      <c r="AD2237" s="49">
        <v>2.4300000000000002</v>
      </c>
      <c r="AE2237" s="312"/>
      <c r="AF2237" s="465" t="s">
        <v>1746</v>
      </c>
      <c r="AG2237" s="343">
        <v>30</v>
      </c>
      <c r="AH2237" s="343">
        <v>15</v>
      </c>
      <c r="AI2237" s="343"/>
      <c r="AJ2237" s="343"/>
      <c r="AK2237" s="343"/>
      <c r="AL2237" s="343"/>
      <c r="AM2237" s="343"/>
      <c r="AN2237" s="343"/>
      <c r="AO2237" s="343"/>
      <c r="AP2237" s="343"/>
      <c r="AQ2237" s="343"/>
      <c r="AR2237" s="343"/>
      <c r="AS2237" s="343"/>
      <c r="AT2237" s="343"/>
      <c r="AU2237" s="343"/>
      <c r="AV2237" s="343"/>
      <c r="AW2237" s="343"/>
      <c r="AX2237" s="343"/>
      <c r="AY2237" s="343"/>
      <c r="AZ2237" s="343"/>
      <c r="BA2237" s="343"/>
      <c r="BB2237" s="343"/>
      <c r="BC2237" s="343"/>
      <c r="BD2237" s="343"/>
      <c r="BE2237" s="475"/>
      <c r="BF2237" s="475"/>
      <c r="BG2237" s="475"/>
      <c r="BH2237" s="475"/>
      <c r="BI2237" s="475"/>
      <c r="BJ2237" s="475"/>
      <c r="BK2237" s="475"/>
      <c r="BL2237" s="475"/>
      <c r="BM2237" s="475"/>
      <c r="BN2237" s="475"/>
      <c r="BO2237" s="475"/>
      <c r="BP2237" s="306"/>
      <c r="BQ2237" s="496"/>
      <c r="BR2237" s="496"/>
      <c r="BS2237" s="496"/>
      <c r="BT2237" s="496"/>
      <c r="BU2237" s="496"/>
      <c r="BV2237" s="496"/>
    </row>
    <row r="2238" spans="1:74" s="52" customFormat="1" ht="12.75">
      <c r="A2238" s="45">
        <v>2670.080468178493</v>
      </c>
      <c r="B2238" s="46" t="s">
        <v>360</v>
      </c>
      <c r="C2238" s="47" t="s">
        <v>351</v>
      </c>
      <c r="D2238" s="48">
        <v>47.99532275018133</v>
      </c>
      <c r="E2238" s="49">
        <v>40.796239999999997</v>
      </c>
      <c r="F2238" s="49">
        <v>8.3099999999999993E-2</v>
      </c>
      <c r="G2238" s="49">
        <v>12.28786</v>
      </c>
      <c r="H2238" s="49">
        <v>0.36749999999999999</v>
      </c>
      <c r="I2238" s="49">
        <v>0.16209999999999999</v>
      </c>
      <c r="J2238" s="49">
        <v>47.098880000000001</v>
      </c>
      <c r="K2238" s="49">
        <v>0.22770000000000001</v>
      </c>
      <c r="L2238" s="49">
        <v>101.02338</v>
      </c>
      <c r="M2238" s="47"/>
      <c r="N2238" s="50">
        <v>1.001405691096952</v>
      </c>
      <c r="O2238" s="50">
        <v>1.6127474208570429E-3</v>
      </c>
      <c r="P2238" s="50">
        <v>0.25224476734107609</v>
      </c>
      <c r="Q2238" s="50">
        <v>7.2558977327166771E-3</v>
      </c>
      <c r="R2238" s="50">
        <v>3.3702232573074057E-3</v>
      </c>
      <c r="S2238" s="50">
        <v>1.7234910900588356</v>
      </c>
      <c r="T2238" s="50">
        <v>5.9883971535887167E-3</v>
      </c>
      <c r="U2238" s="50">
        <v>2.9953688140613335</v>
      </c>
      <c r="V2238" s="51">
        <v>87.232869900279439</v>
      </c>
      <c r="X2238" s="49">
        <v>0.25</v>
      </c>
      <c r="Y2238" s="49">
        <v>25.95</v>
      </c>
      <c r="Z2238" s="49">
        <v>0.67</v>
      </c>
      <c r="AA2238" s="49">
        <v>5.44</v>
      </c>
      <c r="AB2238" s="49">
        <v>13.31</v>
      </c>
      <c r="AC2238" s="49">
        <v>0.24</v>
      </c>
      <c r="AD2238" s="49">
        <v>2.4500000000000002</v>
      </c>
      <c r="AE2238" s="312"/>
      <c r="AF2238" s="465" t="s">
        <v>1746</v>
      </c>
      <c r="AG2238" s="343">
        <v>30</v>
      </c>
      <c r="AH2238" s="343">
        <v>15</v>
      </c>
      <c r="AI2238" s="343"/>
      <c r="AJ2238" s="343"/>
      <c r="AK2238" s="343"/>
      <c r="AL2238" s="343"/>
      <c r="AM2238" s="343"/>
      <c r="AN2238" s="343"/>
      <c r="AO2238" s="343"/>
      <c r="AP2238" s="343"/>
      <c r="AQ2238" s="343"/>
      <c r="AR2238" s="343"/>
      <c r="AS2238" s="343"/>
      <c r="AT2238" s="343"/>
      <c r="AU2238" s="343"/>
      <c r="AV2238" s="343"/>
      <c r="AW2238" s="343"/>
      <c r="AX2238" s="343"/>
      <c r="AY2238" s="343"/>
      <c r="AZ2238" s="343"/>
      <c r="BA2238" s="343"/>
      <c r="BB2238" s="343"/>
      <c r="BC2238" s="343"/>
      <c r="BD2238" s="343"/>
      <c r="BE2238" s="475"/>
      <c r="BF2238" s="475"/>
      <c r="BG2238" s="475"/>
      <c r="BH2238" s="475"/>
      <c r="BI2238" s="475"/>
      <c r="BJ2238" s="475"/>
      <c r="BK2238" s="475"/>
      <c r="BL2238" s="475"/>
      <c r="BM2238" s="475"/>
      <c r="BN2238" s="475"/>
      <c r="BO2238" s="475"/>
      <c r="BP2238" s="306"/>
      <c r="BQ2238" s="496"/>
      <c r="BR2238" s="496"/>
      <c r="BS2238" s="496"/>
      <c r="BT2238" s="496"/>
      <c r="BU2238" s="496"/>
      <c r="BV2238" s="496"/>
    </row>
    <row r="2239" spans="1:74" s="52" customFormat="1" ht="12.75">
      <c r="A2239" s="45">
        <v>2670.080468178493</v>
      </c>
      <c r="B2239" s="46" t="s">
        <v>360</v>
      </c>
      <c r="C2239" s="47" t="s">
        <v>351</v>
      </c>
      <c r="D2239" s="48">
        <v>51.99532275018133</v>
      </c>
      <c r="E2239" s="49">
        <v>40.776299999999999</v>
      </c>
      <c r="F2239" s="49">
        <v>8.43E-2</v>
      </c>
      <c r="G2239" s="49">
        <v>12.27791</v>
      </c>
      <c r="H2239" s="49">
        <v>0.40360000000000001</v>
      </c>
      <c r="I2239" s="49">
        <v>0.1736</v>
      </c>
      <c r="J2239" s="49">
        <v>47.188899999999997</v>
      </c>
      <c r="K2239" s="49">
        <v>0.21920000000000001</v>
      </c>
      <c r="L2239" s="49">
        <v>101.12380999999999</v>
      </c>
      <c r="M2239" s="47"/>
      <c r="N2239" s="50">
        <v>1.0001888186298624</v>
      </c>
      <c r="O2239" s="50">
        <v>1.6348472046087558E-3</v>
      </c>
      <c r="P2239" s="50">
        <v>0.25185734389152276</v>
      </c>
      <c r="Q2239" s="50">
        <v>7.9628627340772341E-3</v>
      </c>
      <c r="R2239" s="50">
        <v>3.6066968407153926E-3</v>
      </c>
      <c r="S2239" s="50">
        <v>1.7255302558939807</v>
      </c>
      <c r="T2239" s="50">
        <v>5.7606617661527405E-3</v>
      </c>
      <c r="U2239" s="50">
        <v>2.9965414869609202</v>
      </c>
      <c r="V2239" s="51">
        <v>87.26312717249553</v>
      </c>
      <c r="X2239" s="49">
        <v>0.25</v>
      </c>
      <c r="Y2239" s="49">
        <v>24.25</v>
      </c>
      <c r="Z2239" s="49">
        <v>0.67</v>
      </c>
      <c r="AA2239" s="49">
        <v>4.95</v>
      </c>
      <c r="AB2239" s="49">
        <v>12.69</v>
      </c>
      <c r="AC2239" s="49">
        <v>0.24</v>
      </c>
      <c r="AD2239" s="49">
        <v>2.5499999999999998</v>
      </c>
      <c r="AE2239" s="312"/>
      <c r="AF2239" s="465" t="s">
        <v>1746</v>
      </c>
      <c r="AG2239" s="343">
        <v>30</v>
      </c>
      <c r="AH2239" s="343">
        <v>15</v>
      </c>
      <c r="AI2239" s="343"/>
      <c r="AJ2239" s="343"/>
      <c r="AK2239" s="343"/>
      <c r="AL2239" s="343"/>
      <c r="AM2239" s="343"/>
      <c r="AN2239" s="343"/>
      <c r="AO2239" s="343"/>
      <c r="AP2239" s="343"/>
      <c r="AQ2239" s="343"/>
      <c r="AR2239" s="343"/>
      <c r="AS2239" s="343"/>
      <c r="AT2239" s="343"/>
      <c r="AU2239" s="343"/>
      <c r="AV2239" s="343"/>
      <c r="AW2239" s="343"/>
      <c r="AX2239" s="343"/>
      <c r="AY2239" s="343"/>
      <c r="AZ2239" s="343"/>
      <c r="BA2239" s="343"/>
      <c r="BB2239" s="343"/>
      <c r="BC2239" s="343"/>
      <c r="BD2239" s="343"/>
      <c r="BE2239" s="475"/>
      <c r="BF2239" s="475"/>
      <c r="BG2239" s="475"/>
      <c r="BH2239" s="475"/>
      <c r="BI2239" s="475"/>
      <c r="BJ2239" s="475"/>
      <c r="BK2239" s="475"/>
      <c r="BL2239" s="475"/>
      <c r="BM2239" s="475"/>
      <c r="BN2239" s="475"/>
      <c r="BO2239" s="475"/>
      <c r="BP2239" s="306"/>
      <c r="BQ2239" s="496"/>
      <c r="BR2239" s="496"/>
      <c r="BS2239" s="496"/>
      <c r="BT2239" s="496"/>
      <c r="BU2239" s="496"/>
      <c r="BV2239" s="496"/>
    </row>
    <row r="2240" spans="1:74" s="52" customFormat="1" ht="12.75">
      <c r="A2240" s="45">
        <v>2670.080468178493</v>
      </c>
      <c r="B2240" s="46" t="s">
        <v>360</v>
      </c>
      <c r="C2240" s="47" t="s">
        <v>351</v>
      </c>
      <c r="D2240" s="48">
        <v>55.99532275018133</v>
      </c>
      <c r="E2240" s="49">
        <v>40.826160000000002</v>
      </c>
      <c r="F2240" s="49">
        <v>9.3899999999999997E-2</v>
      </c>
      <c r="G2240" s="49">
        <v>12.158519999999999</v>
      </c>
      <c r="H2240" s="49">
        <v>0.38140000000000002</v>
      </c>
      <c r="I2240" s="49">
        <v>0.18060000000000001</v>
      </c>
      <c r="J2240" s="49">
        <v>47.008870000000002</v>
      </c>
      <c r="K2240" s="49">
        <v>0.2147</v>
      </c>
      <c r="L2240" s="49">
        <v>100.86415</v>
      </c>
      <c r="M2240" s="47"/>
      <c r="N2240" s="50">
        <v>1.0030262928974996</v>
      </c>
      <c r="O2240" s="50">
        <v>1.8239578234929596E-3</v>
      </c>
      <c r="P2240" s="50">
        <v>0.24981038680466111</v>
      </c>
      <c r="Q2240" s="50">
        <v>7.5369973992543528E-3</v>
      </c>
      <c r="R2240" s="50">
        <v>3.7581773390094604E-3</v>
      </c>
      <c r="S2240" s="50">
        <v>1.7217184825193257</v>
      </c>
      <c r="T2240" s="50">
        <v>5.651496672271163E-3</v>
      </c>
      <c r="U2240" s="50">
        <v>2.993325791455514</v>
      </c>
      <c r="V2240" s="51">
        <v>87.329103281641622</v>
      </c>
      <c r="X2240" s="49">
        <v>0.25</v>
      </c>
      <c r="Y2240" s="49">
        <v>22.59</v>
      </c>
      <c r="Z2240" s="49">
        <v>0.67</v>
      </c>
      <c r="AA2240" s="49">
        <v>5.31</v>
      </c>
      <c r="AB2240" s="49">
        <v>12.05</v>
      </c>
      <c r="AC2240" s="49">
        <v>0.24</v>
      </c>
      <c r="AD2240" s="49">
        <v>2.58</v>
      </c>
      <c r="AE2240" s="312"/>
      <c r="AF2240" s="465" t="s">
        <v>1746</v>
      </c>
      <c r="AG2240" s="343">
        <v>30</v>
      </c>
      <c r="AH2240" s="343">
        <v>15</v>
      </c>
      <c r="AI2240" s="343"/>
      <c r="AJ2240" s="343"/>
      <c r="AK2240" s="343"/>
      <c r="AL2240" s="343"/>
      <c r="AM2240" s="343"/>
      <c r="AN2240" s="343"/>
      <c r="AO2240" s="343"/>
      <c r="AP2240" s="343"/>
      <c r="AQ2240" s="343"/>
      <c r="AR2240" s="343"/>
      <c r="AS2240" s="343"/>
      <c r="AT2240" s="343"/>
      <c r="AU2240" s="343"/>
      <c r="AV2240" s="343"/>
      <c r="AW2240" s="343"/>
      <c r="AX2240" s="343"/>
      <c r="AY2240" s="343"/>
      <c r="AZ2240" s="343"/>
      <c r="BA2240" s="343"/>
      <c r="BB2240" s="343"/>
      <c r="BC2240" s="343"/>
      <c r="BD2240" s="343"/>
      <c r="BE2240" s="475"/>
      <c r="BF2240" s="475"/>
      <c r="BG2240" s="475"/>
      <c r="BH2240" s="475"/>
      <c r="BI2240" s="475"/>
      <c r="BJ2240" s="475"/>
      <c r="BK2240" s="475"/>
      <c r="BL2240" s="475"/>
      <c r="BM2240" s="475"/>
      <c r="BN2240" s="475"/>
      <c r="BO2240" s="475"/>
      <c r="BP2240" s="306"/>
      <c r="BQ2240" s="496"/>
      <c r="BR2240" s="496"/>
      <c r="BS2240" s="496"/>
      <c r="BT2240" s="496"/>
      <c r="BU2240" s="496"/>
      <c r="BV2240" s="496"/>
    </row>
    <row r="2241" spans="1:74" s="52" customFormat="1" ht="12.75">
      <c r="A2241" s="45">
        <v>2670.080468178493</v>
      </c>
      <c r="B2241" s="46" t="s">
        <v>360</v>
      </c>
      <c r="C2241" s="47" t="s">
        <v>351</v>
      </c>
      <c r="D2241" s="48">
        <v>59.99532275018133</v>
      </c>
      <c r="E2241" s="49">
        <v>40.816189999999999</v>
      </c>
      <c r="F2241" s="49">
        <v>6.7400000000000002E-2</v>
      </c>
      <c r="G2241" s="49">
        <v>12.32766</v>
      </c>
      <c r="H2241" s="49">
        <v>0.40150000000000002</v>
      </c>
      <c r="I2241" s="49">
        <v>0.1426</v>
      </c>
      <c r="J2241" s="49">
        <v>47.11889</v>
      </c>
      <c r="K2241" s="49">
        <v>0.2235</v>
      </c>
      <c r="L2241" s="49">
        <v>101.09774</v>
      </c>
      <c r="M2241" s="47"/>
      <c r="N2241" s="50">
        <v>1.001452258337634</v>
      </c>
      <c r="O2241" s="50">
        <v>1.3074741130315167E-3</v>
      </c>
      <c r="P2241" s="50">
        <v>0.25294985178141888</v>
      </c>
      <c r="Q2241" s="50">
        <v>7.9236854956301721E-3</v>
      </c>
      <c r="R2241" s="50">
        <v>2.9634871748560761E-3</v>
      </c>
      <c r="S2241" s="50">
        <v>1.7234606970964286</v>
      </c>
      <c r="T2241" s="50">
        <v>5.8753394373037724E-3</v>
      </c>
      <c r="U2241" s="50">
        <v>2.9959327934363027</v>
      </c>
      <c r="V2241" s="51">
        <v>87.201553243832009</v>
      </c>
      <c r="X2241" s="49">
        <v>0.25</v>
      </c>
      <c r="Y2241" s="49">
        <v>30.16</v>
      </c>
      <c r="Z2241" s="49">
        <v>0.67</v>
      </c>
      <c r="AA2241" s="49">
        <v>5.0199999999999996</v>
      </c>
      <c r="AB2241" s="49">
        <v>14.56</v>
      </c>
      <c r="AC2241" s="49">
        <v>0.24</v>
      </c>
      <c r="AD2241" s="49">
        <v>2.48</v>
      </c>
      <c r="AE2241" s="312"/>
      <c r="AF2241" s="465" t="s">
        <v>1746</v>
      </c>
      <c r="AG2241" s="343">
        <v>30</v>
      </c>
      <c r="AH2241" s="343">
        <v>15</v>
      </c>
      <c r="AI2241" s="343"/>
      <c r="AJ2241" s="343"/>
      <c r="AK2241" s="343"/>
      <c r="AL2241" s="343"/>
      <c r="AM2241" s="343"/>
      <c r="AN2241" s="343"/>
      <c r="AO2241" s="343"/>
      <c r="AP2241" s="343"/>
      <c r="AQ2241" s="343"/>
      <c r="AR2241" s="343"/>
      <c r="AS2241" s="343"/>
      <c r="AT2241" s="343"/>
      <c r="AU2241" s="343"/>
      <c r="AV2241" s="343"/>
      <c r="AW2241" s="343"/>
      <c r="AX2241" s="343"/>
      <c r="AY2241" s="343"/>
      <c r="AZ2241" s="343"/>
      <c r="BA2241" s="343"/>
      <c r="BB2241" s="343"/>
      <c r="BC2241" s="343"/>
      <c r="BD2241" s="343"/>
      <c r="BE2241" s="475"/>
      <c r="BF2241" s="475"/>
      <c r="BG2241" s="475"/>
      <c r="BH2241" s="475"/>
      <c r="BI2241" s="475"/>
      <c r="BJ2241" s="475"/>
      <c r="BK2241" s="475"/>
      <c r="BL2241" s="475"/>
      <c r="BM2241" s="475"/>
      <c r="BN2241" s="475"/>
      <c r="BO2241" s="475"/>
      <c r="BP2241" s="306"/>
      <c r="BQ2241" s="496"/>
      <c r="BR2241" s="496"/>
      <c r="BS2241" s="496"/>
      <c r="BT2241" s="496"/>
      <c r="BU2241" s="496"/>
      <c r="BV2241" s="496"/>
    </row>
    <row r="2242" spans="1:74" s="52" customFormat="1" ht="12.75">
      <c r="A2242" s="45">
        <v>2670.080468178493</v>
      </c>
      <c r="B2242" s="46" t="s">
        <v>360</v>
      </c>
      <c r="C2242" s="47" t="s">
        <v>351</v>
      </c>
      <c r="D2242" s="48">
        <v>63.99532275018133</v>
      </c>
      <c r="E2242" s="49">
        <v>40.836129999999997</v>
      </c>
      <c r="F2242" s="49">
        <v>7.0000000000000007E-2</v>
      </c>
      <c r="G2242" s="49">
        <v>12.24807</v>
      </c>
      <c r="H2242" s="49">
        <v>0.39069999999999999</v>
      </c>
      <c r="I2242" s="49">
        <v>0.1779</v>
      </c>
      <c r="J2242" s="49">
        <v>47.248910000000002</v>
      </c>
      <c r="K2242" s="49">
        <v>0.22090000000000001</v>
      </c>
      <c r="L2242" s="49">
        <v>101.19261</v>
      </c>
      <c r="M2242" s="47"/>
      <c r="N2242" s="50">
        <v>1.0007644688374211</v>
      </c>
      <c r="O2242" s="50">
        <v>1.3563155943998662E-3</v>
      </c>
      <c r="P2242" s="50">
        <v>0.2510215193201869</v>
      </c>
      <c r="Q2242" s="50">
        <v>7.7014873013649598E-3</v>
      </c>
      <c r="R2242" s="50">
        <v>3.6927421820722325E-3</v>
      </c>
      <c r="S2242" s="50">
        <v>1.7261861975304245</v>
      </c>
      <c r="T2242" s="50">
        <v>5.8001692079088316E-3</v>
      </c>
      <c r="U2242" s="50">
        <v>2.9965228999737787</v>
      </c>
      <c r="V2242" s="51">
        <v>87.30424137125938</v>
      </c>
      <c r="X2242" s="49">
        <v>0.25</v>
      </c>
      <c r="Y2242" s="49">
        <v>30.12</v>
      </c>
      <c r="Z2242" s="49">
        <v>0.67</v>
      </c>
      <c r="AA2242" s="49">
        <v>5.12</v>
      </c>
      <c r="AB2242" s="49">
        <v>12.16</v>
      </c>
      <c r="AC2242" s="49">
        <v>0.24</v>
      </c>
      <c r="AD2242" s="49">
        <v>2.4900000000000002</v>
      </c>
      <c r="AE2242" s="312"/>
      <c r="AF2242" s="465" t="s">
        <v>1746</v>
      </c>
      <c r="AG2242" s="343">
        <v>30</v>
      </c>
      <c r="AH2242" s="343">
        <v>15</v>
      </c>
      <c r="AI2242" s="343"/>
      <c r="AJ2242" s="343"/>
      <c r="AK2242" s="343"/>
      <c r="AL2242" s="343"/>
      <c r="AM2242" s="343"/>
      <c r="AN2242" s="343"/>
      <c r="AO2242" s="343"/>
      <c r="AP2242" s="343"/>
      <c r="AQ2242" s="343"/>
      <c r="AR2242" s="343"/>
      <c r="AS2242" s="343"/>
      <c r="AT2242" s="343"/>
      <c r="AU2242" s="343"/>
      <c r="AV2242" s="343"/>
      <c r="AW2242" s="343"/>
      <c r="AX2242" s="343"/>
      <c r="AY2242" s="343"/>
      <c r="AZ2242" s="343"/>
      <c r="BA2242" s="343"/>
      <c r="BB2242" s="343"/>
      <c r="BC2242" s="343"/>
      <c r="BD2242" s="343"/>
      <c r="BE2242" s="475"/>
      <c r="BF2242" s="475"/>
      <c r="BG2242" s="475"/>
      <c r="BH2242" s="475"/>
      <c r="BI2242" s="475"/>
      <c r="BJ2242" s="475"/>
      <c r="BK2242" s="475"/>
      <c r="BL2242" s="475"/>
      <c r="BM2242" s="475"/>
      <c r="BN2242" s="475"/>
      <c r="BO2242" s="475"/>
      <c r="BP2242" s="306"/>
      <c r="BQ2242" s="496"/>
      <c r="BR2242" s="496"/>
      <c r="BS2242" s="496"/>
      <c r="BT2242" s="496"/>
      <c r="BU2242" s="496"/>
      <c r="BV2242" s="496"/>
    </row>
    <row r="2243" spans="1:74" s="52" customFormat="1" ht="12.75">
      <c r="A2243" s="45">
        <v>2670.080468178493</v>
      </c>
      <c r="B2243" s="46" t="s">
        <v>360</v>
      </c>
      <c r="C2243" s="47" t="s">
        <v>351</v>
      </c>
      <c r="D2243" s="48">
        <v>67.99532275018133</v>
      </c>
      <c r="E2243" s="49">
        <v>40.786279999999998</v>
      </c>
      <c r="F2243" s="49">
        <v>7.5499999999999998E-2</v>
      </c>
      <c r="G2243" s="49">
        <v>12.198320000000001</v>
      </c>
      <c r="H2243" s="49">
        <v>0.37490000000000001</v>
      </c>
      <c r="I2243" s="49">
        <v>0.1736</v>
      </c>
      <c r="J2243" s="49">
        <v>47.198900000000002</v>
      </c>
      <c r="K2243" s="49">
        <v>0.21920000000000001</v>
      </c>
      <c r="L2243" s="49">
        <v>101.02670000000001</v>
      </c>
      <c r="M2243" s="47"/>
      <c r="N2243" s="50">
        <v>1.0008979305013053</v>
      </c>
      <c r="O2243" s="50">
        <v>1.4648665484623359E-3</v>
      </c>
      <c r="P2243" s="50">
        <v>0.25034084337791934</v>
      </c>
      <c r="Q2243" s="50">
        <v>7.4000563655883464E-3</v>
      </c>
      <c r="R2243" s="50">
        <v>3.6083707606450756E-3</v>
      </c>
      <c r="S2243" s="50">
        <v>1.726696933475635</v>
      </c>
      <c r="T2243" s="50">
        <v>5.7633353722151264E-3</v>
      </c>
      <c r="U2243" s="50">
        <v>2.9961723364017705</v>
      </c>
      <c r="V2243" s="51">
        <v>87.337579164706938</v>
      </c>
      <c r="X2243" s="49">
        <v>0.25</v>
      </c>
      <c r="Y2243" s="49">
        <v>27.13</v>
      </c>
      <c r="Z2243" s="49">
        <v>0.67</v>
      </c>
      <c r="AA2243" s="49">
        <v>5.36</v>
      </c>
      <c r="AB2243" s="49">
        <v>12.39</v>
      </c>
      <c r="AC2243" s="49">
        <v>0.24</v>
      </c>
      <c r="AD2243" s="49">
        <v>2.52</v>
      </c>
      <c r="AE2243" s="312"/>
      <c r="AF2243" s="465" t="s">
        <v>1746</v>
      </c>
      <c r="AG2243" s="343">
        <v>30</v>
      </c>
      <c r="AH2243" s="343">
        <v>15</v>
      </c>
      <c r="AI2243" s="343"/>
      <c r="AJ2243" s="343"/>
      <c r="AK2243" s="343"/>
      <c r="AL2243" s="343"/>
      <c r="AM2243" s="343"/>
      <c r="AN2243" s="343"/>
      <c r="AO2243" s="343"/>
      <c r="AP2243" s="343"/>
      <c r="AQ2243" s="343"/>
      <c r="AR2243" s="343"/>
      <c r="AS2243" s="343"/>
      <c r="AT2243" s="343"/>
      <c r="AU2243" s="343"/>
      <c r="AV2243" s="343"/>
      <c r="AW2243" s="343"/>
      <c r="AX2243" s="343"/>
      <c r="AY2243" s="343"/>
      <c r="AZ2243" s="343"/>
      <c r="BA2243" s="343"/>
      <c r="BB2243" s="343"/>
      <c r="BC2243" s="343"/>
      <c r="BD2243" s="343"/>
      <c r="BE2243" s="475"/>
      <c r="BF2243" s="475"/>
      <c r="BG2243" s="475"/>
      <c r="BH2243" s="475"/>
      <c r="BI2243" s="475"/>
      <c r="BJ2243" s="475"/>
      <c r="BK2243" s="475"/>
      <c r="BL2243" s="475"/>
      <c r="BM2243" s="475"/>
      <c r="BN2243" s="475"/>
      <c r="BO2243" s="475"/>
      <c r="BP2243" s="306"/>
      <c r="BQ2243" s="496"/>
      <c r="BR2243" s="496"/>
      <c r="BS2243" s="496"/>
      <c r="BT2243" s="496"/>
      <c r="BU2243" s="496"/>
      <c r="BV2243" s="496"/>
    </row>
    <row r="2244" spans="1:74" s="52" customFormat="1" ht="12.75">
      <c r="A2244" s="45">
        <v>2670.080468178493</v>
      </c>
      <c r="B2244" s="46" t="s">
        <v>360</v>
      </c>
      <c r="C2244" s="47" t="s">
        <v>351</v>
      </c>
      <c r="D2244" s="48">
        <v>71.99532275018133</v>
      </c>
      <c r="E2244" s="49">
        <v>40.856079999999999</v>
      </c>
      <c r="F2244" s="49">
        <v>9.8500000000000004E-2</v>
      </c>
      <c r="G2244" s="49">
        <v>12.29781</v>
      </c>
      <c r="H2244" s="49">
        <v>0.3599</v>
      </c>
      <c r="I2244" s="49">
        <v>0.185</v>
      </c>
      <c r="J2244" s="49">
        <v>47.018859999999997</v>
      </c>
      <c r="K2244" s="49">
        <v>0.21740000000000001</v>
      </c>
      <c r="L2244" s="49">
        <v>101.03354999999999</v>
      </c>
      <c r="M2244" s="47"/>
      <c r="N2244" s="50">
        <v>1.0025824025787533</v>
      </c>
      <c r="O2244" s="50">
        <v>1.9110631041650552E-3</v>
      </c>
      <c r="P2244" s="50">
        <v>0.25237547845510444</v>
      </c>
      <c r="Q2244" s="50">
        <v>7.1037737555295129E-3</v>
      </c>
      <c r="R2244" s="50">
        <v>3.8452169669259328E-3</v>
      </c>
      <c r="S2244" s="50">
        <v>1.7200616896903618</v>
      </c>
      <c r="T2244" s="50">
        <v>5.7158466620766731E-3</v>
      </c>
      <c r="U2244" s="50">
        <v>2.9935954712129167</v>
      </c>
      <c r="V2244" s="51">
        <v>87.204891363287686</v>
      </c>
      <c r="X2244" s="49">
        <v>0.25</v>
      </c>
      <c r="Y2244" s="49">
        <v>21.63</v>
      </c>
      <c r="Z2244" s="49">
        <v>0.67</v>
      </c>
      <c r="AA2244" s="49">
        <v>5.54</v>
      </c>
      <c r="AB2244" s="49">
        <v>11.39</v>
      </c>
      <c r="AC2244" s="49">
        <v>0.24</v>
      </c>
      <c r="AD2244" s="49">
        <v>2.52</v>
      </c>
      <c r="AE2244" s="312"/>
      <c r="AF2244" s="465" t="s">
        <v>1746</v>
      </c>
      <c r="AG2244" s="343">
        <v>30</v>
      </c>
      <c r="AH2244" s="343">
        <v>15</v>
      </c>
      <c r="AI2244" s="343"/>
      <c r="AJ2244" s="343"/>
      <c r="AK2244" s="343"/>
      <c r="AL2244" s="343"/>
      <c r="AM2244" s="343"/>
      <c r="AN2244" s="343"/>
      <c r="AO2244" s="343"/>
      <c r="AP2244" s="343"/>
      <c r="AQ2244" s="343"/>
      <c r="AR2244" s="343"/>
      <c r="AS2244" s="343"/>
      <c r="AT2244" s="343"/>
      <c r="AU2244" s="343"/>
      <c r="AV2244" s="343"/>
      <c r="AW2244" s="343"/>
      <c r="AX2244" s="343"/>
      <c r="AY2244" s="343"/>
      <c r="AZ2244" s="343"/>
      <c r="BA2244" s="343"/>
      <c r="BB2244" s="343"/>
      <c r="BC2244" s="343"/>
      <c r="BD2244" s="343"/>
      <c r="BE2244" s="475"/>
      <c r="BF2244" s="475"/>
      <c r="BG2244" s="475"/>
      <c r="BH2244" s="475"/>
      <c r="BI2244" s="475"/>
      <c r="BJ2244" s="475"/>
      <c r="BK2244" s="475"/>
      <c r="BL2244" s="475"/>
      <c r="BM2244" s="475"/>
      <c r="BN2244" s="475"/>
      <c r="BO2244" s="475"/>
      <c r="BP2244" s="306"/>
      <c r="BQ2244" s="496"/>
      <c r="BR2244" s="496"/>
      <c r="BS2244" s="496"/>
      <c r="BT2244" s="496"/>
      <c r="BU2244" s="496"/>
      <c r="BV2244" s="496"/>
    </row>
    <row r="2245" spans="1:74" s="52" customFormat="1" ht="12.75">
      <c r="A2245" s="45">
        <v>2670.080468178493</v>
      </c>
      <c r="B2245" s="46" t="s">
        <v>360</v>
      </c>
      <c r="C2245" s="47" t="s">
        <v>351</v>
      </c>
      <c r="D2245" s="48">
        <v>75.99532275018133</v>
      </c>
      <c r="E2245" s="49">
        <v>40.746380000000002</v>
      </c>
      <c r="F2245" s="49">
        <v>9.8699999999999996E-2</v>
      </c>
      <c r="G2245" s="49">
        <v>12.218209999999999</v>
      </c>
      <c r="H2245" s="49">
        <v>0.38119999999999998</v>
      </c>
      <c r="I2245" s="49">
        <v>0.1731</v>
      </c>
      <c r="J2245" s="49">
        <v>47.06888</v>
      </c>
      <c r="K2245" s="49">
        <v>0.218</v>
      </c>
      <c r="L2245" s="49">
        <v>100.90447</v>
      </c>
      <c r="M2245" s="47"/>
      <c r="N2245" s="50">
        <v>1.001138638104254</v>
      </c>
      <c r="O2245" s="50">
        <v>1.9173339377935375E-3</v>
      </c>
      <c r="P2245" s="50">
        <v>0.25105493984574007</v>
      </c>
      <c r="Q2245" s="50">
        <v>7.5335899176691007E-3</v>
      </c>
      <c r="R2245" s="50">
        <v>3.6023673598442919E-3</v>
      </c>
      <c r="S2245" s="50">
        <v>1.7240410480684007</v>
      </c>
      <c r="T2245" s="50">
        <v>5.7387767864572311E-3</v>
      </c>
      <c r="U2245" s="50">
        <v>2.9950266940201589</v>
      </c>
      <c r="V2245" s="51">
        <v>87.288975250723183</v>
      </c>
      <c r="X2245" s="49">
        <v>0.25</v>
      </c>
      <c r="Y2245" s="49">
        <v>21.29</v>
      </c>
      <c r="Z2245" s="49">
        <v>0.67</v>
      </c>
      <c r="AA2245" s="49">
        <v>5.33</v>
      </c>
      <c r="AB2245" s="49">
        <v>12.01</v>
      </c>
      <c r="AC2245" s="49">
        <v>0.24</v>
      </c>
      <c r="AD2245" s="49">
        <v>2.5499999999999998</v>
      </c>
      <c r="AE2245" s="312"/>
      <c r="AF2245" s="465" t="s">
        <v>1746</v>
      </c>
      <c r="AG2245" s="343">
        <v>30</v>
      </c>
      <c r="AH2245" s="343">
        <v>15</v>
      </c>
      <c r="AI2245" s="343"/>
      <c r="AJ2245" s="343"/>
      <c r="AK2245" s="343"/>
      <c r="AL2245" s="343"/>
      <c r="AM2245" s="343"/>
      <c r="AN2245" s="343"/>
      <c r="AO2245" s="343"/>
      <c r="AP2245" s="343"/>
      <c r="AQ2245" s="343"/>
      <c r="AR2245" s="343"/>
      <c r="AS2245" s="343"/>
      <c r="AT2245" s="343"/>
      <c r="AU2245" s="343"/>
      <c r="AV2245" s="343"/>
      <c r="AW2245" s="343"/>
      <c r="AX2245" s="343"/>
      <c r="AY2245" s="343"/>
      <c r="AZ2245" s="343"/>
      <c r="BA2245" s="343"/>
      <c r="BB2245" s="343"/>
      <c r="BC2245" s="343"/>
      <c r="BD2245" s="343"/>
      <c r="BE2245" s="475"/>
      <c r="BF2245" s="475"/>
      <c r="BG2245" s="475"/>
      <c r="BH2245" s="475"/>
      <c r="BI2245" s="475"/>
      <c r="BJ2245" s="475"/>
      <c r="BK2245" s="475"/>
      <c r="BL2245" s="475"/>
      <c r="BM2245" s="475"/>
      <c r="BN2245" s="475"/>
      <c r="BO2245" s="475"/>
      <c r="BP2245" s="306"/>
      <c r="BQ2245" s="496"/>
      <c r="BR2245" s="496"/>
      <c r="BS2245" s="496"/>
      <c r="BT2245" s="496"/>
      <c r="BU2245" s="496"/>
      <c r="BV2245" s="496"/>
    </row>
    <row r="2246" spans="1:74" s="52" customFormat="1" ht="12.75">
      <c r="A2246" s="45">
        <v>2670.080468178493</v>
      </c>
      <c r="B2246" s="46" t="s">
        <v>360</v>
      </c>
      <c r="C2246" s="47" t="s">
        <v>351</v>
      </c>
      <c r="D2246" s="48">
        <v>79.99532275018133</v>
      </c>
      <c r="E2246" s="49">
        <v>40.88599</v>
      </c>
      <c r="F2246" s="49">
        <v>5.9900000000000002E-2</v>
      </c>
      <c r="G2246" s="49">
        <v>12.23812</v>
      </c>
      <c r="H2246" s="49">
        <v>0.35909999999999997</v>
      </c>
      <c r="I2246" s="49">
        <v>0.1542</v>
      </c>
      <c r="J2246" s="49">
        <v>47.088880000000003</v>
      </c>
      <c r="K2246" s="49">
        <v>0.22239999999999999</v>
      </c>
      <c r="L2246" s="49">
        <v>101.00859</v>
      </c>
      <c r="M2246" s="47"/>
      <c r="N2246" s="50">
        <v>1.0033080310697025</v>
      </c>
      <c r="O2246" s="50">
        <v>1.1621495221752437E-3</v>
      </c>
      <c r="P2246" s="50">
        <v>0.25114843246248403</v>
      </c>
      <c r="Q2246" s="50">
        <v>7.0879242585741966E-3</v>
      </c>
      <c r="R2246" s="50">
        <v>3.2050136497973948E-3</v>
      </c>
      <c r="S2246" s="50">
        <v>1.722608861675049</v>
      </c>
      <c r="T2246" s="50">
        <v>5.8472572481647516E-3</v>
      </c>
      <c r="U2246" s="50">
        <v>2.9943676698859467</v>
      </c>
      <c r="V2246" s="51">
        <v>87.275617260113663</v>
      </c>
      <c r="X2246" s="49">
        <v>0.25</v>
      </c>
      <c r="Y2246" s="49">
        <v>33.17</v>
      </c>
      <c r="Z2246" s="49">
        <v>0.67</v>
      </c>
      <c r="AA2246" s="49">
        <v>5.59</v>
      </c>
      <c r="AB2246" s="49">
        <v>14.06</v>
      </c>
      <c r="AC2246" s="49">
        <v>0.24</v>
      </c>
      <c r="AD2246" s="49">
        <v>2.5</v>
      </c>
      <c r="AE2246" s="312"/>
      <c r="AF2246" s="465" t="s">
        <v>1746</v>
      </c>
      <c r="AG2246" s="343">
        <v>30</v>
      </c>
      <c r="AH2246" s="343">
        <v>15</v>
      </c>
      <c r="AI2246" s="343"/>
      <c r="AJ2246" s="343"/>
      <c r="AK2246" s="343"/>
      <c r="AL2246" s="343"/>
      <c r="AM2246" s="343"/>
      <c r="AN2246" s="343"/>
      <c r="AO2246" s="343"/>
      <c r="AP2246" s="343"/>
      <c r="AQ2246" s="343"/>
      <c r="AR2246" s="343"/>
      <c r="AS2246" s="343"/>
      <c r="AT2246" s="343"/>
      <c r="AU2246" s="343"/>
      <c r="AV2246" s="343"/>
      <c r="AW2246" s="343"/>
      <c r="AX2246" s="343"/>
      <c r="AY2246" s="343"/>
      <c r="AZ2246" s="343"/>
      <c r="BA2246" s="343"/>
      <c r="BB2246" s="343"/>
      <c r="BC2246" s="343"/>
      <c r="BD2246" s="343"/>
      <c r="BE2246" s="475"/>
      <c r="BF2246" s="475"/>
      <c r="BG2246" s="475"/>
      <c r="BH2246" s="475"/>
      <c r="BI2246" s="475"/>
      <c r="BJ2246" s="475"/>
      <c r="BK2246" s="475"/>
      <c r="BL2246" s="475"/>
      <c r="BM2246" s="475"/>
      <c r="BN2246" s="475"/>
      <c r="BO2246" s="475"/>
      <c r="BP2246" s="306"/>
      <c r="BQ2246" s="496"/>
      <c r="BR2246" s="496"/>
      <c r="BS2246" s="496"/>
      <c r="BT2246" s="496"/>
      <c r="BU2246" s="496"/>
      <c r="BV2246" s="496"/>
    </row>
    <row r="2247" spans="1:74" s="52" customFormat="1" ht="12.75">
      <c r="A2247" s="45">
        <v>2670.080468178493</v>
      </c>
      <c r="B2247" s="46" t="s">
        <v>360</v>
      </c>
      <c r="C2247" s="47" t="s">
        <v>351</v>
      </c>
      <c r="D2247" s="48">
        <v>83.99532275018133</v>
      </c>
      <c r="E2247" s="49">
        <v>40.80621</v>
      </c>
      <c r="F2247" s="49">
        <v>9.2299999999999993E-2</v>
      </c>
      <c r="G2247" s="49">
        <v>12.23812</v>
      </c>
      <c r="H2247" s="49">
        <v>0.36890000000000001</v>
      </c>
      <c r="I2247" s="49">
        <v>0.18779999999999999</v>
      </c>
      <c r="J2247" s="49">
        <v>46.928849999999997</v>
      </c>
      <c r="K2247" s="49">
        <v>0.22009999999999999</v>
      </c>
      <c r="L2247" s="49">
        <v>100.84228000000002</v>
      </c>
      <c r="M2247" s="47"/>
      <c r="N2247" s="50">
        <v>1.0031189312248305</v>
      </c>
      <c r="O2247" s="50">
        <v>1.7939208705938701E-3</v>
      </c>
      <c r="P2247" s="50">
        <v>0.2515920233139225</v>
      </c>
      <c r="Q2247" s="50">
        <v>7.2942175840643745E-3</v>
      </c>
      <c r="R2247" s="50">
        <v>3.9102767309133306E-3</v>
      </c>
      <c r="S2247" s="50">
        <v>1.7197868498872977</v>
      </c>
      <c r="T2247" s="50">
        <v>5.7970074223592793E-3</v>
      </c>
      <c r="U2247" s="50">
        <v>2.9932932270339818</v>
      </c>
      <c r="V2247" s="51">
        <v>87.237764047588911</v>
      </c>
      <c r="X2247" s="49">
        <v>0.25</v>
      </c>
      <c r="Y2247" s="49">
        <v>22.06</v>
      </c>
      <c r="Z2247" s="49">
        <v>0.67</v>
      </c>
      <c r="AA2247" s="49">
        <v>5.41</v>
      </c>
      <c r="AB2247" s="49">
        <v>11.59</v>
      </c>
      <c r="AC2247" s="49">
        <v>0.24</v>
      </c>
      <c r="AD2247" s="49">
        <v>2.5299999999999998</v>
      </c>
      <c r="AE2247" s="312"/>
      <c r="AF2247" s="465" t="s">
        <v>1746</v>
      </c>
      <c r="AG2247" s="343">
        <v>30</v>
      </c>
      <c r="AH2247" s="343">
        <v>15</v>
      </c>
      <c r="AI2247" s="343"/>
      <c r="AJ2247" s="343"/>
      <c r="AK2247" s="343"/>
      <c r="AL2247" s="343"/>
      <c r="AM2247" s="343"/>
      <c r="AN2247" s="343"/>
      <c r="AO2247" s="343"/>
      <c r="AP2247" s="343"/>
      <c r="AQ2247" s="343"/>
      <c r="AR2247" s="343"/>
      <c r="AS2247" s="343"/>
      <c r="AT2247" s="343"/>
      <c r="AU2247" s="343"/>
      <c r="AV2247" s="343"/>
      <c r="AW2247" s="343"/>
      <c r="AX2247" s="343"/>
      <c r="AY2247" s="343"/>
      <c r="AZ2247" s="343"/>
      <c r="BA2247" s="343"/>
      <c r="BB2247" s="343"/>
      <c r="BC2247" s="343"/>
      <c r="BD2247" s="343"/>
      <c r="BE2247" s="475"/>
      <c r="BF2247" s="475"/>
      <c r="BG2247" s="475"/>
      <c r="BH2247" s="475"/>
      <c r="BI2247" s="475"/>
      <c r="BJ2247" s="475"/>
      <c r="BK2247" s="475"/>
      <c r="BL2247" s="475"/>
      <c r="BM2247" s="475"/>
      <c r="BN2247" s="475"/>
      <c r="BO2247" s="475"/>
      <c r="BP2247" s="306"/>
      <c r="BQ2247" s="496"/>
      <c r="BR2247" s="496"/>
      <c r="BS2247" s="496"/>
      <c r="BT2247" s="496"/>
      <c r="BU2247" s="496"/>
      <c r="BV2247" s="496"/>
    </row>
    <row r="2248" spans="1:74" s="52" customFormat="1" ht="12.75">
      <c r="A2248" s="45">
        <v>2670.080468178493</v>
      </c>
      <c r="B2248" s="46" t="s">
        <v>360</v>
      </c>
      <c r="C2248" s="47" t="s">
        <v>351</v>
      </c>
      <c r="D2248" s="48">
        <v>87.99532275018133</v>
      </c>
      <c r="E2248" s="49">
        <v>40.766330000000004</v>
      </c>
      <c r="F2248" s="49">
        <v>0.10059999999999999</v>
      </c>
      <c r="G2248" s="49">
        <v>12.34756</v>
      </c>
      <c r="H2248" s="49">
        <v>0.4168</v>
      </c>
      <c r="I2248" s="49">
        <v>0.16170000000000001</v>
      </c>
      <c r="J2248" s="49">
        <v>47.188899999999997</v>
      </c>
      <c r="K2248" s="49">
        <v>0.2243</v>
      </c>
      <c r="L2248" s="49">
        <v>101.20619000000001</v>
      </c>
      <c r="M2248" s="47"/>
      <c r="N2248" s="50">
        <v>0.99943575804525553</v>
      </c>
      <c r="O2248" s="50">
        <v>1.9499643151129609E-3</v>
      </c>
      <c r="P2248" s="50">
        <v>0.25315727201762406</v>
      </c>
      <c r="Q2248" s="50">
        <v>8.2191114719206374E-3</v>
      </c>
      <c r="R2248" s="50">
        <v>3.3577551746896543E-3</v>
      </c>
      <c r="S2248" s="50">
        <v>1.7246527582129672</v>
      </c>
      <c r="T2248" s="50">
        <v>5.8916940869481573E-3</v>
      </c>
      <c r="U2248" s="50">
        <v>2.9966643133245179</v>
      </c>
      <c r="V2248" s="51">
        <v>87.200121945578928</v>
      </c>
      <c r="X2248" s="49">
        <v>0.25</v>
      </c>
      <c r="Y2248" s="49">
        <v>20.62</v>
      </c>
      <c r="Z2248" s="49">
        <v>0.67</v>
      </c>
      <c r="AA2248" s="49">
        <v>4.8099999999999996</v>
      </c>
      <c r="AB2248" s="49">
        <v>13.29</v>
      </c>
      <c r="AC2248" s="49">
        <v>0.24</v>
      </c>
      <c r="AD2248" s="49">
        <v>2.4900000000000002</v>
      </c>
      <c r="AE2248" s="312"/>
      <c r="AF2248" s="465" t="s">
        <v>1746</v>
      </c>
      <c r="AG2248" s="343">
        <v>30</v>
      </c>
      <c r="AH2248" s="343">
        <v>15</v>
      </c>
      <c r="AI2248" s="343"/>
      <c r="AJ2248" s="343"/>
      <c r="AK2248" s="343"/>
      <c r="AL2248" s="343"/>
      <c r="AM2248" s="343"/>
      <c r="AN2248" s="343"/>
      <c r="AO2248" s="343"/>
      <c r="AP2248" s="343"/>
      <c r="AQ2248" s="343"/>
      <c r="AR2248" s="343"/>
      <c r="AS2248" s="343"/>
      <c r="AT2248" s="343"/>
      <c r="AU2248" s="343"/>
      <c r="AV2248" s="343"/>
      <c r="AW2248" s="343"/>
      <c r="AX2248" s="343"/>
      <c r="AY2248" s="343"/>
      <c r="AZ2248" s="343"/>
      <c r="BA2248" s="343"/>
      <c r="BB2248" s="343"/>
      <c r="BC2248" s="343"/>
      <c r="BD2248" s="343"/>
      <c r="BE2248" s="475"/>
      <c r="BF2248" s="475"/>
      <c r="BG2248" s="475"/>
      <c r="BH2248" s="475"/>
      <c r="BI2248" s="475"/>
      <c r="BJ2248" s="475"/>
      <c r="BK2248" s="475"/>
      <c r="BL2248" s="475"/>
      <c r="BM2248" s="475"/>
      <c r="BN2248" s="475"/>
      <c r="BO2248" s="475"/>
      <c r="BP2248" s="306"/>
      <c r="BQ2248" s="496"/>
      <c r="BR2248" s="496"/>
      <c r="BS2248" s="496"/>
      <c r="BT2248" s="496"/>
      <c r="BU2248" s="496"/>
      <c r="BV2248" s="496"/>
    </row>
    <row r="2249" spans="1:74" s="52" customFormat="1" ht="12.75">
      <c r="A2249" s="45">
        <v>2670.080468178493</v>
      </c>
      <c r="B2249" s="46" t="s">
        <v>360</v>
      </c>
      <c r="C2249" s="47" t="s">
        <v>351</v>
      </c>
      <c r="D2249" s="48">
        <v>91.99532275018133</v>
      </c>
      <c r="E2249" s="49">
        <v>40.746380000000002</v>
      </c>
      <c r="F2249" s="49">
        <v>8.5000000000000006E-2</v>
      </c>
      <c r="G2249" s="49">
        <v>12.596299999999999</v>
      </c>
      <c r="H2249" s="49">
        <v>0.35649999999999998</v>
      </c>
      <c r="I2249" s="49">
        <v>0.1615</v>
      </c>
      <c r="J2249" s="49">
        <v>46.75882</v>
      </c>
      <c r="K2249" s="49">
        <v>0.21479999999999999</v>
      </c>
      <c r="L2249" s="49">
        <v>100.91929999999999</v>
      </c>
      <c r="M2249" s="47"/>
      <c r="N2249" s="50">
        <v>1.0024418723739197</v>
      </c>
      <c r="O2249" s="50">
        <v>1.6533488920902821E-3</v>
      </c>
      <c r="P2249" s="50">
        <v>0.25916070780603451</v>
      </c>
      <c r="Q2249" s="50">
        <v>7.0546195000199142E-3</v>
      </c>
      <c r="R2249" s="50">
        <v>3.3653360193586367E-3</v>
      </c>
      <c r="S2249" s="50">
        <v>1.7149136465830996</v>
      </c>
      <c r="T2249" s="50">
        <v>5.6618986673767652E-3</v>
      </c>
      <c r="U2249" s="50">
        <v>2.9942514298418992</v>
      </c>
      <c r="V2249" s="51">
        <v>86.871785896523122</v>
      </c>
      <c r="X2249" s="49">
        <v>0.25</v>
      </c>
      <c r="Y2249" s="49">
        <v>24</v>
      </c>
      <c r="Z2249" s="49">
        <v>0.66</v>
      </c>
      <c r="AA2249" s="49">
        <v>5.57</v>
      </c>
      <c r="AB2249" s="49">
        <v>13.26</v>
      </c>
      <c r="AC2249" s="49">
        <v>0.24</v>
      </c>
      <c r="AD2249" s="49">
        <v>2.6</v>
      </c>
      <c r="AE2249" s="312"/>
      <c r="AF2249" s="465" t="s">
        <v>1746</v>
      </c>
      <c r="AG2249" s="343">
        <v>30</v>
      </c>
      <c r="AH2249" s="343">
        <v>15</v>
      </c>
      <c r="AI2249" s="343"/>
      <c r="AJ2249" s="343"/>
      <c r="AK2249" s="343"/>
      <c r="AL2249" s="343"/>
      <c r="AM2249" s="343"/>
      <c r="AN2249" s="343"/>
      <c r="AO2249" s="343"/>
      <c r="AP2249" s="343"/>
      <c r="AQ2249" s="343"/>
      <c r="AR2249" s="343"/>
      <c r="AS2249" s="343"/>
      <c r="AT2249" s="343"/>
      <c r="AU2249" s="343"/>
      <c r="AV2249" s="343"/>
      <c r="AW2249" s="343"/>
      <c r="AX2249" s="343"/>
      <c r="AY2249" s="343"/>
      <c r="AZ2249" s="343"/>
      <c r="BA2249" s="343"/>
      <c r="BB2249" s="343"/>
      <c r="BC2249" s="343"/>
      <c r="BD2249" s="343"/>
      <c r="BE2249" s="475"/>
      <c r="BF2249" s="475"/>
      <c r="BG2249" s="475"/>
      <c r="BH2249" s="475"/>
      <c r="BI2249" s="475"/>
      <c r="BJ2249" s="475"/>
      <c r="BK2249" s="475"/>
      <c r="BL2249" s="475"/>
      <c r="BM2249" s="475"/>
      <c r="BN2249" s="475"/>
      <c r="BO2249" s="475"/>
      <c r="BP2249" s="306"/>
      <c r="BQ2249" s="496"/>
      <c r="BR2249" s="496"/>
      <c r="BS2249" s="496"/>
      <c r="BT2249" s="496"/>
      <c r="BU2249" s="496"/>
      <c r="BV2249" s="496"/>
    </row>
    <row r="2250" spans="1:74" s="52" customFormat="1" ht="12.75">
      <c r="A2250" s="45">
        <v>2670.080468178493</v>
      </c>
      <c r="B2250" s="46" t="s">
        <v>360</v>
      </c>
      <c r="C2250" s="47" t="s">
        <v>351</v>
      </c>
      <c r="D2250" s="48">
        <v>95.99532275018133</v>
      </c>
      <c r="E2250" s="49">
        <v>40.69652</v>
      </c>
      <c r="F2250" s="49">
        <v>9.0300000000000005E-2</v>
      </c>
      <c r="G2250" s="49">
        <v>12.586349999999999</v>
      </c>
      <c r="H2250" s="49">
        <v>0.40679999999999999</v>
      </c>
      <c r="I2250" s="49">
        <v>0.1633</v>
      </c>
      <c r="J2250" s="49">
        <v>46.588790000000003</v>
      </c>
      <c r="K2250" s="49">
        <v>0.22800000000000001</v>
      </c>
      <c r="L2250" s="49">
        <v>100.76006</v>
      </c>
      <c r="M2250" s="47"/>
      <c r="N2250" s="50">
        <v>1.0030216378530452</v>
      </c>
      <c r="O2250" s="50">
        <v>1.7596090765916459E-3</v>
      </c>
      <c r="P2250" s="50">
        <v>0.2594232086521826</v>
      </c>
      <c r="Q2250" s="50">
        <v>8.0645077719864507E-3</v>
      </c>
      <c r="R2250" s="50">
        <v>3.408983915503355E-3</v>
      </c>
      <c r="S2250" s="50">
        <v>1.711760517034882</v>
      </c>
      <c r="T2250" s="50">
        <v>6.0206796895799167E-3</v>
      </c>
      <c r="U2250" s="50">
        <v>2.9934591439937717</v>
      </c>
      <c r="V2250" s="51">
        <v>86.8392172037764</v>
      </c>
      <c r="X2250" s="49">
        <v>0.25</v>
      </c>
      <c r="Y2250" s="49">
        <v>22.91</v>
      </c>
      <c r="Z2250" s="49">
        <v>0.66</v>
      </c>
      <c r="AA2250" s="49">
        <v>4.8899999999999997</v>
      </c>
      <c r="AB2250" s="49">
        <v>12.95</v>
      </c>
      <c r="AC2250" s="49">
        <v>0.25</v>
      </c>
      <c r="AD2250" s="49">
        <v>2.44</v>
      </c>
      <c r="AE2250" s="312"/>
      <c r="AF2250" s="465" t="s">
        <v>1746</v>
      </c>
      <c r="AG2250" s="343">
        <v>30</v>
      </c>
      <c r="AH2250" s="343">
        <v>15</v>
      </c>
      <c r="AI2250" s="343"/>
      <c r="AJ2250" s="343"/>
      <c r="AK2250" s="343"/>
      <c r="AL2250" s="343"/>
      <c r="AM2250" s="343"/>
      <c r="AN2250" s="343"/>
      <c r="AO2250" s="343"/>
      <c r="AP2250" s="343"/>
      <c r="AQ2250" s="343"/>
      <c r="AR2250" s="343"/>
      <c r="AS2250" s="343"/>
      <c r="AT2250" s="343"/>
      <c r="AU2250" s="343"/>
      <c r="AV2250" s="343"/>
      <c r="AW2250" s="343"/>
      <c r="AX2250" s="343"/>
      <c r="AY2250" s="343"/>
      <c r="AZ2250" s="343"/>
      <c r="BA2250" s="343"/>
      <c r="BB2250" s="343"/>
      <c r="BC2250" s="343"/>
      <c r="BD2250" s="343"/>
      <c r="BE2250" s="475"/>
      <c r="BF2250" s="475"/>
      <c r="BG2250" s="475"/>
      <c r="BH2250" s="475"/>
      <c r="BI2250" s="475"/>
      <c r="BJ2250" s="475"/>
      <c r="BK2250" s="475"/>
      <c r="BL2250" s="475"/>
      <c r="BM2250" s="475"/>
      <c r="BN2250" s="475"/>
      <c r="BO2250" s="475"/>
      <c r="BP2250" s="306"/>
      <c r="BQ2250" s="496"/>
      <c r="BR2250" s="496"/>
      <c r="BS2250" s="496"/>
      <c r="BT2250" s="496"/>
      <c r="BU2250" s="496"/>
      <c r="BV2250" s="496"/>
    </row>
    <row r="2251" spans="1:74" s="52" customFormat="1" ht="12.75">
      <c r="A2251" s="45">
        <v>2670.080468178493</v>
      </c>
      <c r="B2251" s="46" t="s">
        <v>360</v>
      </c>
      <c r="C2251" s="47" t="s">
        <v>351</v>
      </c>
      <c r="D2251" s="48">
        <v>99.99532275018133</v>
      </c>
      <c r="E2251" s="49">
        <v>40.746380000000002</v>
      </c>
      <c r="F2251" s="49">
        <v>0.1084</v>
      </c>
      <c r="G2251" s="49">
        <v>12.6759</v>
      </c>
      <c r="H2251" s="49">
        <v>0.37790000000000001</v>
      </c>
      <c r="I2251" s="49">
        <v>0.1779</v>
      </c>
      <c r="J2251" s="49">
        <v>46.578780000000002</v>
      </c>
      <c r="K2251" s="49">
        <v>0.23050000000000001</v>
      </c>
      <c r="L2251" s="49">
        <v>100.89576000000001</v>
      </c>
      <c r="M2251" s="47"/>
      <c r="N2251" s="50">
        <v>1.0030489311647373</v>
      </c>
      <c r="O2251" s="50">
        <v>2.1097829857228551E-3</v>
      </c>
      <c r="P2251" s="50">
        <v>0.26095636053255872</v>
      </c>
      <c r="Q2251" s="50">
        <v>7.4826231403734549E-3</v>
      </c>
      <c r="R2251" s="50">
        <v>3.7093240529042105E-3</v>
      </c>
      <c r="S2251" s="50">
        <v>1.70934506773916</v>
      </c>
      <c r="T2251" s="50">
        <v>6.0794132483605106E-3</v>
      </c>
      <c r="U2251" s="50">
        <v>2.9927315028638173</v>
      </c>
      <c r="V2251" s="51">
        <v>86.755510766621086</v>
      </c>
      <c r="X2251" s="49">
        <v>0.25</v>
      </c>
      <c r="Y2251" s="49">
        <v>19.71</v>
      </c>
      <c r="Z2251" s="49">
        <v>0.66</v>
      </c>
      <c r="AA2251" s="49">
        <v>5.32</v>
      </c>
      <c r="AB2251" s="49">
        <v>12.26</v>
      </c>
      <c r="AC2251" s="49">
        <v>0.25</v>
      </c>
      <c r="AD2251" s="49">
        <v>2.42</v>
      </c>
      <c r="AE2251" s="312"/>
      <c r="AF2251" s="465" t="s">
        <v>1746</v>
      </c>
      <c r="AG2251" s="343">
        <v>30</v>
      </c>
      <c r="AH2251" s="343">
        <v>15</v>
      </c>
      <c r="AI2251" s="343"/>
      <c r="AJ2251" s="343"/>
      <c r="AK2251" s="343"/>
      <c r="AL2251" s="343"/>
      <c r="AM2251" s="343"/>
      <c r="AN2251" s="343"/>
      <c r="AO2251" s="343"/>
      <c r="AP2251" s="343"/>
      <c r="AQ2251" s="343"/>
      <c r="AR2251" s="343"/>
      <c r="AS2251" s="343"/>
      <c r="AT2251" s="343"/>
      <c r="AU2251" s="343"/>
      <c r="AV2251" s="343"/>
      <c r="AW2251" s="343"/>
      <c r="AX2251" s="343"/>
      <c r="AY2251" s="343"/>
      <c r="AZ2251" s="343"/>
      <c r="BA2251" s="343"/>
      <c r="BB2251" s="343"/>
      <c r="BC2251" s="343"/>
      <c r="BD2251" s="343"/>
      <c r="BE2251" s="475"/>
      <c r="BF2251" s="475"/>
      <c r="BG2251" s="475"/>
      <c r="BH2251" s="475"/>
      <c r="BI2251" s="475"/>
      <c r="BJ2251" s="475"/>
      <c r="BK2251" s="475"/>
      <c r="BL2251" s="475"/>
      <c r="BM2251" s="475"/>
      <c r="BN2251" s="475"/>
      <c r="BO2251" s="475"/>
      <c r="BP2251" s="306"/>
      <c r="BQ2251" s="496"/>
      <c r="BR2251" s="496"/>
      <c r="BS2251" s="496"/>
      <c r="BT2251" s="496"/>
      <c r="BU2251" s="496"/>
      <c r="BV2251" s="496"/>
    </row>
    <row r="2252" spans="1:74" s="52" customFormat="1" ht="12.75">
      <c r="A2252" s="45">
        <v>2670.080468178493</v>
      </c>
      <c r="B2252" s="46" t="s">
        <v>360</v>
      </c>
      <c r="C2252" s="47" t="s">
        <v>351</v>
      </c>
      <c r="D2252" s="48">
        <v>103.99532275018133</v>
      </c>
      <c r="E2252" s="49">
        <v>40.756349999999998</v>
      </c>
      <c r="F2252" s="49">
        <v>9.1300000000000006E-2</v>
      </c>
      <c r="G2252" s="49">
        <v>12.805249999999999</v>
      </c>
      <c r="H2252" s="49">
        <v>0.38619999999999999</v>
      </c>
      <c r="I2252" s="49">
        <v>0.16420000000000001</v>
      </c>
      <c r="J2252" s="49">
        <v>46.578780000000002</v>
      </c>
      <c r="K2252" s="49">
        <v>0.2427</v>
      </c>
      <c r="L2252" s="49">
        <v>101.02478000000001</v>
      </c>
      <c r="M2252" s="47"/>
      <c r="N2252" s="50">
        <v>1.0027038239665966</v>
      </c>
      <c r="O2252" s="50">
        <v>1.7759207461395519E-3</v>
      </c>
      <c r="P2252" s="50">
        <v>0.26346409866719961</v>
      </c>
      <c r="Q2252" s="50">
        <v>7.6424666085313066E-3</v>
      </c>
      <c r="R2252" s="50">
        <v>3.4216554874428196E-3</v>
      </c>
      <c r="S2252" s="50">
        <v>1.7083389498293768</v>
      </c>
      <c r="T2252" s="50">
        <v>6.3974192358378012E-3</v>
      </c>
      <c r="U2252" s="50">
        <v>2.993744334541125</v>
      </c>
      <c r="V2252" s="51">
        <v>86.638417114321797</v>
      </c>
      <c r="X2252" s="49">
        <v>0.25</v>
      </c>
      <c r="Y2252" s="49">
        <v>22.19</v>
      </c>
      <c r="Z2252" s="49">
        <v>0.66</v>
      </c>
      <c r="AA2252" s="49">
        <v>5.08</v>
      </c>
      <c r="AB2252" s="49">
        <v>13.14</v>
      </c>
      <c r="AC2252" s="49">
        <v>0.25</v>
      </c>
      <c r="AD2252" s="49">
        <v>2.3199999999999998</v>
      </c>
      <c r="AE2252" s="312"/>
      <c r="AF2252" s="465" t="s">
        <v>1746</v>
      </c>
      <c r="AG2252" s="343">
        <v>30</v>
      </c>
      <c r="AH2252" s="343">
        <v>15</v>
      </c>
      <c r="AI2252" s="343"/>
      <c r="AJ2252" s="343"/>
      <c r="AK2252" s="343"/>
      <c r="AL2252" s="343"/>
      <c r="AM2252" s="343"/>
      <c r="AN2252" s="343"/>
      <c r="AO2252" s="343"/>
      <c r="AP2252" s="343"/>
      <c r="AQ2252" s="343"/>
      <c r="AR2252" s="343"/>
      <c r="AS2252" s="343"/>
      <c r="AT2252" s="343"/>
      <c r="AU2252" s="343"/>
      <c r="AV2252" s="343"/>
      <c r="AW2252" s="343"/>
      <c r="AX2252" s="343"/>
      <c r="AY2252" s="343"/>
      <c r="AZ2252" s="343"/>
      <c r="BA2252" s="343"/>
      <c r="BB2252" s="343"/>
      <c r="BC2252" s="343"/>
      <c r="BD2252" s="343"/>
      <c r="BE2252" s="475"/>
      <c r="BF2252" s="475"/>
      <c r="BG2252" s="475"/>
      <c r="BH2252" s="475"/>
      <c r="BI2252" s="475"/>
      <c r="BJ2252" s="475"/>
      <c r="BK2252" s="475"/>
      <c r="BL2252" s="475"/>
      <c r="BM2252" s="475"/>
      <c r="BN2252" s="475"/>
      <c r="BO2252" s="475"/>
      <c r="BP2252" s="306"/>
      <c r="BQ2252" s="496"/>
      <c r="BR2252" s="496"/>
      <c r="BS2252" s="496"/>
      <c r="BT2252" s="496"/>
      <c r="BU2252" s="496"/>
      <c r="BV2252" s="496"/>
    </row>
    <row r="2253" spans="1:74" s="52" customFormat="1" ht="12.75">
      <c r="A2253" s="45">
        <v>2670.080468178493</v>
      </c>
      <c r="B2253" s="46" t="s">
        <v>360</v>
      </c>
      <c r="C2253" s="47" t="s">
        <v>351</v>
      </c>
      <c r="D2253" s="48">
        <v>107.99532275018133</v>
      </c>
      <c r="E2253" s="49">
        <v>40.766330000000004</v>
      </c>
      <c r="F2253" s="49">
        <v>6.7100000000000007E-2</v>
      </c>
      <c r="G2253" s="49">
        <v>12.70575</v>
      </c>
      <c r="H2253" s="49">
        <v>0.3468</v>
      </c>
      <c r="I2253" s="49">
        <v>0.18210000000000001</v>
      </c>
      <c r="J2253" s="49">
        <v>46.658799999999999</v>
      </c>
      <c r="K2253" s="49">
        <v>0.22750000000000001</v>
      </c>
      <c r="L2253" s="49">
        <v>100.95438000000001</v>
      </c>
      <c r="M2253" s="47"/>
      <c r="N2253" s="50">
        <v>1.0031602186329769</v>
      </c>
      <c r="O2253" s="50">
        <v>1.3054691728846008E-3</v>
      </c>
      <c r="P2253" s="50">
        <v>0.26147187762120383</v>
      </c>
      <c r="Q2253" s="50">
        <v>6.86422746920277E-3</v>
      </c>
      <c r="R2253" s="50">
        <v>3.7954595797972334E-3</v>
      </c>
      <c r="S2253" s="50">
        <v>1.7116335729676793</v>
      </c>
      <c r="T2253" s="50">
        <v>5.9980175775084825E-3</v>
      </c>
      <c r="U2253" s="50">
        <v>2.9942288430212529</v>
      </c>
      <c r="V2253" s="51">
        <v>86.748205599291907</v>
      </c>
      <c r="X2253" s="49">
        <v>0.25</v>
      </c>
      <c r="Y2253" s="49">
        <v>30.35</v>
      </c>
      <c r="Z2253" s="49">
        <v>0.66</v>
      </c>
      <c r="AA2253" s="49">
        <v>5.7</v>
      </c>
      <c r="AB2253" s="49">
        <v>11.63</v>
      </c>
      <c r="AC2253" s="49">
        <v>0.24</v>
      </c>
      <c r="AD2253" s="49">
        <v>2.4500000000000002</v>
      </c>
      <c r="AE2253" s="312"/>
      <c r="AF2253" s="465" t="s">
        <v>1746</v>
      </c>
      <c r="AG2253" s="343">
        <v>30</v>
      </c>
      <c r="AH2253" s="343">
        <v>15</v>
      </c>
      <c r="AI2253" s="343"/>
      <c r="AJ2253" s="343"/>
      <c r="AK2253" s="343"/>
      <c r="AL2253" s="343"/>
      <c r="AM2253" s="343"/>
      <c r="AN2253" s="343"/>
      <c r="AO2253" s="343"/>
      <c r="AP2253" s="343"/>
      <c r="AQ2253" s="343"/>
      <c r="AR2253" s="343"/>
      <c r="AS2253" s="343"/>
      <c r="AT2253" s="343"/>
      <c r="AU2253" s="343"/>
      <c r="AV2253" s="343"/>
      <c r="AW2253" s="343"/>
      <c r="AX2253" s="343"/>
      <c r="AY2253" s="343"/>
      <c r="AZ2253" s="343"/>
      <c r="BA2253" s="343"/>
      <c r="BB2253" s="343"/>
      <c r="BC2253" s="343"/>
      <c r="BD2253" s="343"/>
      <c r="BE2253" s="475"/>
      <c r="BF2253" s="475"/>
      <c r="BG2253" s="475"/>
      <c r="BH2253" s="475"/>
      <c r="BI2253" s="475"/>
      <c r="BJ2253" s="475"/>
      <c r="BK2253" s="475"/>
      <c r="BL2253" s="475"/>
      <c r="BM2253" s="475"/>
      <c r="BN2253" s="475"/>
      <c r="BO2253" s="475"/>
      <c r="BP2253" s="306"/>
      <c r="BQ2253" s="496"/>
      <c r="BR2253" s="496"/>
      <c r="BS2253" s="496"/>
      <c r="BT2253" s="496"/>
      <c r="BU2253" s="496"/>
      <c r="BV2253" s="496"/>
    </row>
    <row r="2254" spans="1:74" s="52" customFormat="1" ht="12.75">
      <c r="A2254" s="45">
        <v>2670.080468178493</v>
      </c>
      <c r="B2254" s="46" t="s">
        <v>360</v>
      </c>
      <c r="C2254" s="47" t="s">
        <v>351</v>
      </c>
      <c r="D2254" s="48">
        <v>111.99532275018133</v>
      </c>
      <c r="E2254" s="49">
        <v>40.57685</v>
      </c>
      <c r="F2254" s="49">
        <v>7.8399999999999997E-2</v>
      </c>
      <c r="G2254" s="49">
        <v>12.785349999999999</v>
      </c>
      <c r="H2254" s="49">
        <v>0.34510000000000002</v>
      </c>
      <c r="I2254" s="49">
        <v>0.16339999999999999</v>
      </c>
      <c r="J2254" s="49">
        <v>46.648800000000001</v>
      </c>
      <c r="K2254" s="49">
        <v>0.22839999999999999</v>
      </c>
      <c r="L2254" s="49">
        <v>100.8263</v>
      </c>
      <c r="M2254" s="47"/>
      <c r="N2254" s="50">
        <v>1.0004469899413784</v>
      </c>
      <c r="O2254" s="50">
        <v>1.5282951332069653E-3</v>
      </c>
      <c r="P2254" s="50">
        <v>0.26362364938987443</v>
      </c>
      <c r="Q2254" s="50">
        <v>6.8439149526116488E-3</v>
      </c>
      <c r="R2254" s="50">
        <v>3.4123497959648334E-3</v>
      </c>
      <c r="S2254" s="50">
        <v>1.7146077180460195</v>
      </c>
      <c r="T2254" s="50">
        <v>6.0335025331518166E-3</v>
      </c>
      <c r="U2254" s="50">
        <v>2.9964964197922077</v>
      </c>
      <c r="V2254" s="51">
        <v>86.673770635253192</v>
      </c>
      <c r="X2254" s="49">
        <v>0.25</v>
      </c>
      <c r="Y2254" s="49">
        <v>26.78</v>
      </c>
      <c r="Z2254" s="49">
        <v>0.66</v>
      </c>
      <c r="AA2254" s="49">
        <v>5.69</v>
      </c>
      <c r="AB2254" s="49">
        <v>12.78</v>
      </c>
      <c r="AC2254" s="49">
        <v>0.24</v>
      </c>
      <c r="AD2254" s="49">
        <v>2.44</v>
      </c>
      <c r="AE2254" s="312"/>
      <c r="AF2254" s="465" t="s">
        <v>1746</v>
      </c>
      <c r="AG2254" s="343">
        <v>30</v>
      </c>
      <c r="AH2254" s="343">
        <v>15</v>
      </c>
      <c r="AI2254" s="343"/>
      <c r="AJ2254" s="343"/>
      <c r="AK2254" s="343"/>
      <c r="AL2254" s="343"/>
      <c r="AM2254" s="343"/>
      <c r="AN2254" s="343"/>
      <c r="AO2254" s="343"/>
      <c r="AP2254" s="343"/>
      <c r="AQ2254" s="343"/>
      <c r="AR2254" s="343"/>
      <c r="AS2254" s="343"/>
      <c r="AT2254" s="343"/>
      <c r="AU2254" s="343"/>
      <c r="AV2254" s="343"/>
      <c r="AW2254" s="343"/>
      <c r="AX2254" s="343"/>
      <c r="AY2254" s="343"/>
      <c r="AZ2254" s="343"/>
      <c r="BA2254" s="343"/>
      <c r="BB2254" s="343"/>
      <c r="BC2254" s="343"/>
      <c r="BD2254" s="343"/>
      <c r="BE2254" s="475"/>
      <c r="BF2254" s="475"/>
      <c r="BG2254" s="475"/>
      <c r="BH2254" s="475"/>
      <c r="BI2254" s="475"/>
      <c r="BJ2254" s="475"/>
      <c r="BK2254" s="475"/>
      <c r="BL2254" s="475"/>
      <c r="BM2254" s="475"/>
      <c r="BN2254" s="475"/>
      <c r="BO2254" s="475"/>
      <c r="BP2254" s="306"/>
      <c r="BQ2254" s="496"/>
      <c r="BR2254" s="496"/>
      <c r="BS2254" s="496"/>
      <c r="BT2254" s="496"/>
      <c r="BU2254" s="496"/>
      <c r="BV2254" s="496"/>
    </row>
    <row r="2255" spans="1:74" s="52" customFormat="1" ht="12.75">
      <c r="A2255" s="45">
        <v>2670.080468178493</v>
      </c>
      <c r="B2255" s="46" t="s">
        <v>360</v>
      </c>
      <c r="C2255" s="47" t="s">
        <v>351</v>
      </c>
      <c r="D2255" s="48">
        <v>115.99532275018133</v>
      </c>
      <c r="E2255" s="49">
        <v>40.65663</v>
      </c>
      <c r="F2255" s="49">
        <v>8.6999999999999994E-2</v>
      </c>
      <c r="G2255" s="49">
        <v>12.96444</v>
      </c>
      <c r="H2255" s="49">
        <v>0.33129999999999998</v>
      </c>
      <c r="I2255" s="49">
        <v>0.17660000000000001</v>
      </c>
      <c r="J2255" s="49">
        <v>46.568779999999997</v>
      </c>
      <c r="K2255" s="49">
        <v>0.23130000000000001</v>
      </c>
      <c r="L2255" s="49">
        <v>101.01605000000001</v>
      </c>
      <c r="M2255" s="47"/>
      <c r="N2255" s="50">
        <v>1.0010958021219214</v>
      </c>
      <c r="O2255" s="50">
        <v>1.6937095274156334E-3</v>
      </c>
      <c r="P2255" s="50">
        <v>0.26696481025550223</v>
      </c>
      <c r="Q2255" s="50">
        <v>6.5615975699041956E-3</v>
      </c>
      <c r="R2255" s="50">
        <v>3.6831609826619691E-3</v>
      </c>
      <c r="S2255" s="50">
        <v>1.7094156233397531</v>
      </c>
      <c r="T2255" s="50">
        <v>6.1020750260881848E-3</v>
      </c>
      <c r="U2255" s="50">
        <v>2.9955167788232466</v>
      </c>
      <c r="V2255" s="51">
        <v>86.49223571952372</v>
      </c>
      <c r="X2255" s="49">
        <v>0.25</v>
      </c>
      <c r="Y2255" s="49">
        <v>22.98</v>
      </c>
      <c r="Z2255" s="49">
        <v>0.65</v>
      </c>
      <c r="AA2255" s="49">
        <v>5.93</v>
      </c>
      <c r="AB2255" s="49">
        <v>12.02</v>
      </c>
      <c r="AC2255" s="49">
        <v>0.25</v>
      </c>
      <c r="AD2255" s="49">
        <v>2.42</v>
      </c>
      <c r="AE2255" s="312"/>
      <c r="AF2255" s="465" t="s">
        <v>1746</v>
      </c>
      <c r="AG2255" s="343">
        <v>30</v>
      </c>
      <c r="AH2255" s="343">
        <v>15</v>
      </c>
      <c r="AI2255" s="343"/>
      <c r="AJ2255" s="343"/>
      <c r="AK2255" s="343"/>
      <c r="AL2255" s="343"/>
      <c r="AM2255" s="343"/>
      <c r="AN2255" s="343"/>
      <c r="AO2255" s="343"/>
      <c r="AP2255" s="343"/>
      <c r="AQ2255" s="343"/>
      <c r="AR2255" s="343"/>
      <c r="AS2255" s="343"/>
      <c r="AT2255" s="343"/>
      <c r="AU2255" s="343"/>
      <c r="AV2255" s="343"/>
      <c r="AW2255" s="343"/>
      <c r="AX2255" s="343"/>
      <c r="AY2255" s="343"/>
      <c r="AZ2255" s="343"/>
      <c r="BA2255" s="343"/>
      <c r="BB2255" s="343"/>
      <c r="BC2255" s="343"/>
      <c r="BD2255" s="343"/>
      <c r="BE2255" s="475"/>
      <c r="BF2255" s="475"/>
      <c r="BG2255" s="475"/>
      <c r="BH2255" s="475"/>
      <c r="BI2255" s="475"/>
      <c r="BJ2255" s="475"/>
      <c r="BK2255" s="475"/>
      <c r="BL2255" s="475"/>
      <c r="BM2255" s="475"/>
      <c r="BN2255" s="475"/>
      <c r="BO2255" s="475"/>
      <c r="BP2255" s="306"/>
      <c r="BQ2255" s="496"/>
      <c r="BR2255" s="496"/>
      <c r="BS2255" s="496"/>
      <c r="BT2255" s="496"/>
      <c r="BU2255" s="496"/>
      <c r="BV2255" s="496"/>
    </row>
    <row r="2256" spans="1:74" s="52" customFormat="1" ht="12.75">
      <c r="A2256" s="45">
        <v>2670.080468178493</v>
      </c>
      <c r="B2256" s="46" t="s">
        <v>360</v>
      </c>
      <c r="C2256" s="47" t="s">
        <v>351</v>
      </c>
      <c r="D2256" s="48">
        <v>119.99532275018133</v>
      </c>
      <c r="E2256" s="49">
        <v>40.606769999999997</v>
      </c>
      <c r="F2256" s="49">
        <v>6.4699999999999994E-2</v>
      </c>
      <c r="G2256" s="49">
        <v>13.213179999999999</v>
      </c>
      <c r="H2256" s="49">
        <v>0.3377</v>
      </c>
      <c r="I2256" s="49">
        <v>0.1983</v>
      </c>
      <c r="J2256" s="49">
        <v>46.538780000000003</v>
      </c>
      <c r="K2256" s="49">
        <v>0.22839999999999999</v>
      </c>
      <c r="L2256" s="49">
        <v>101.18782999999999</v>
      </c>
      <c r="M2256" s="47"/>
      <c r="N2256" s="50">
        <v>0.99967668958602462</v>
      </c>
      <c r="O2256" s="50">
        <v>1.2593336715147375E-3</v>
      </c>
      <c r="P2256" s="50">
        <v>0.27203480028893917</v>
      </c>
      <c r="Q2256" s="50">
        <v>6.6870731315023602E-3</v>
      </c>
      <c r="R2256" s="50">
        <v>4.1349434378663442E-3</v>
      </c>
      <c r="S2256" s="50">
        <v>1.7079873881547771</v>
      </c>
      <c r="T2256" s="50">
        <v>6.0244148003217295E-3</v>
      </c>
      <c r="U2256" s="50">
        <v>2.9978046430709457</v>
      </c>
      <c r="V2256" s="51">
        <v>86.261022635167706</v>
      </c>
      <c r="X2256" s="49">
        <v>0.25</v>
      </c>
      <c r="Y2256" s="49">
        <v>31.26</v>
      </c>
      <c r="Z2256" s="49">
        <v>0.65</v>
      </c>
      <c r="AA2256" s="49">
        <v>5.84</v>
      </c>
      <c r="AB2256" s="49">
        <v>10.92</v>
      </c>
      <c r="AC2256" s="49">
        <v>0.25</v>
      </c>
      <c r="AD2256" s="49">
        <v>2.44</v>
      </c>
      <c r="AE2256" s="312"/>
      <c r="AF2256" s="465" t="s">
        <v>1746</v>
      </c>
      <c r="AG2256" s="343">
        <v>30</v>
      </c>
      <c r="AH2256" s="343">
        <v>15</v>
      </c>
      <c r="AI2256" s="343"/>
      <c r="AJ2256" s="343"/>
      <c r="AK2256" s="343"/>
      <c r="AL2256" s="343"/>
      <c r="AM2256" s="343"/>
      <c r="AN2256" s="343"/>
      <c r="AO2256" s="343"/>
      <c r="AP2256" s="343"/>
      <c r="AQ2256" s="343"/>
      <c r="AR2256" s="343"/>
      <c r="AS2256" s="343"/>
      <c r="AT2256" s="343"/>
      <c r="AU2256" s="343"/>
      <c r="AV2256" s="343"/>
      <c r="AW2256" s="343"/>
      <c r="AX2256" s="343"/>
      <c r="AY2256" s="343"/>
      <c r="AZ2256" s="343"/>
      <c r="BA2256" s="343"/>
      <c r="BB2256" s="343"/>
      <c r="BC2256" s="343"/>
      <c r="BD2256" s="343"/>
      <c r="BE2256" s="475"/>
      <c r="BF2256" s="475"/>
      <c r="BG2256" s="475"/>
      <c r="BH2256" s="475"/>
      <c r="BI2256" s="475"/>
      <c r="BJ2256" s="475"/>
      <c r="BK2256" s="475"/>
      <c r="BL2256" s="475"/>
      <c r="BM2256" s="475"/>
      <c r="BN2256" s="475"/>
      <c r="BO2256" s="475"/>
      <c r="BP2256" s="306"/>
      <c r="BQ2256" s="496"/>
      <c r="BR2256" s="496"/>
      <c r="BS2256" s="496"/>
      <c r="BT2256" s="496"/>
      <c r="BU2256" s="496"/>
      <c r="BV2256" s="496"/>
    </row>
    <row r="2257" spans="1:74" s="52" customFormat="1" ht="12.75">
      <c r="A2257" s="45">
        <v>2670.080468178493</v>
      </c>
      <c r="B2257" s="46" t="s">
        <v>360</v>
      </c>
      <c r="C2257" s="47" t="s">
        <v>351</v>
      </c>
      <c r="D2257" s="48">
        <v>123.99532275018133</v>
      </c>
      <c r="E2257" s="49">
        <v>40.517020000000002</v>
      </c>
      <c r="F2257" s="49">
        <v>7.3400000000000007E-2</v>
      </c>
      <c r="G2257" s="49">
        <v>13.442030000000001</v>
      </c>
      <c r="H2257" s="49">
        <v>0.3478</v>
      </c>
      <c r="I2257" s="49">
        <v>0.2069</v>
      </c>
      <c r="J2257" s="49">
        <v>46.258719999999997</v>
      </c>
      <c r="K2257" s="49">
        <v>0.22989999999999999</v>
      </c>
      <c r="L2257" s="49">
        <v>101.07576999999999</v>
      </c>
      <c r="M2257" s="47"/>
      <c r="N2257" s="50">
        <v>0.99973127343012647</v>
      </c>
      <c r="O2257" s="50">
        <v>1.431915060949135E-3</v>
      </c>
      <c r="P2257" s="50">
        <v>0.27737456643617014</v>
      </c>
      <c r="Q2257" s="50">
        <v>6.9027040258867302E-3</v>
      </c>
      <c r="R2257" s="50">
        <v>4.3240629911683957E-3</v>
      </c>
      <c r="S2257" s="50">
        <v>1.7015626305382276</v>
      </c>
      <c r="T2257" s="50">
        <v>6.0777439654465483E-3</v>
      </c>
      <c r="U2257" s="50">
        <v>2.9974048964479754</v>
      </c>
      <c r="V2257" s="51">
        <v>85.983659973633891</v>
      </c>
      <c r="X2257" s="49">
        <v>0.25</v>
      </c>
      <c r="Y2257" s="49">
        <v>27.74</v>
      </c>
      <c r="Z2257" s="49">
        <v>0.64</v>
      </c>
      <c r="AA2257" s="49">
        <v>5.68</v>
      </c>
      <c r="AB2257" s="49">
        <v>10.72</v>
      </c>
      <c r="AC2257" s="49">
        <v>0.25</v>
      </c>
      <c r="AD2257" s="49">
        <v>2.4300000000000002</v>
      </c>
      <c r="AE2257" s="312"/>
      <c r="AF2257" s="465" t="s">
        <v>1746</v>
      </c>
      <c r="AG2257" s="343">
        <v>30</v>
      </c>
      <c r="AH2257" s="343">
        <v>15</v>
      </c>
      <c r="AI2257" s="343"/>
      <c r="AJ2257" s="343"/>
      <c r="AK2257" s="343"/>
      <c r="AL2257" s="343"/>
      <c r="AM2257" s="343"/>
      <c r="AN2257" s="343"/>
      <c r="AO2257" s="343"/>
      <c r="AP2257" s="343"/>
      <c r="AQ2257" s="343"/>
      <c r="AR2257" s="343"/>
      <c r="AS2257" s="343"/>
      <c r="AT2257" s="343"/>
      <c r="AU2257" s="343"/>
      <c r="AV2257" s="343"/>
      <c r="AW2257" s="343"/>
      <c r="AX2257" s="343"/>
      <c r="AY2257" s="343"/>
      <c r="AZ2257" s="343"/>
      <c r="BA2257" s="343"/>
      <c r="BB2257" s="343"/>
      <c r="BC2257" s="343"/>
      <c r="BD2257" s="343"/>
      <c r="BE2257" s="475"/>
      <c r="BF2257" s="475"/>
      <c r="BG2257" s="475"/>
      <c r="BH2257" s="475"/>
      <c r="BI2257" s="475"/>
      <c r="BJ2257" s="475"/>
      <c r="BK2257" s="475"/>
      <c r="BL2257" s="475"/>
      <c r="BM2257" s="475"/>
      <c r="BN2257" s="475"/>
      <c r="BO2257" s="475"/>
      <c r="BP2257" s="306"/>
      <c r="BQ2257" s="496"/>
      <c r="BR2257" s="496"/>
      <c r="BS2257" s="496"/>
      <c r="BT2257" s="496"/>
      <c r="BU2257" s="496"/>
      <c r="BV2257" s="496"/>
    </row>
    <row r="2258" spans="1:74" s="52" customFormat="1" ht="12.75">
      <c r="A2258" s="45">
        <v>2670.080468178493</v>
      </c>
      <c r="B2258" s="46" t="s">
        <v>360</v>
      </c>
      <c r="C2258" s="47" t="s">
        <v>351</v>
      </c>
      <c r="D2258" s="48">
        <v>127.99532275018133</v>
      </c>
      <c r="E2258" s="49">
        <v>40.42727</v>
      </c>
      <c r="F2258" s="49">
        <v>7.2400000000000006E-2</v>
      </c>
      <c r="G2258" s="49">
        <v>13.58132</v>
      </c>
      <c r="H2258" s="49">
        <v>0.35499999999999998</v>
      </c>
      <c r="I2258" s="49">
        <v>0.19800000000000001</v>
      </c>
      <c r="J2258" s="49">
        <v>45.99868</v>
      </c>
      <c r="K2258" s="49">
        <v>0.22939999999999999</v>
      </c>
      <c r="L2258" s="49">
        <v>100.86206999999999</v>
      </c>
      <c r="M2258" s="47"/>
      <c r="N2258" s="50">
        <v>1.0003263856745057</v>
      </c>
      <c r="O2258" s="50">
        <v>1.4163849082120673E-3</v>
      </c>
      <c r="P2258" s="50">
        <v>0.28103815486923089</v>
      </c>
      <c r="Q2258" s="50">
        <v>7.0654455658673574E-3</v>
      </c>
      <c r="R2258" s="50">
        <v>4.1497146963412543E-3</v>
      </c>
      <c r="S2258" s="50">
        <v>1.6967631515391151</v>
      </c>
      <c r="T2258" s="50">
        <v>6.0816072557976879E-3</v>
      </c>
      <c r="U2258" s="50">
        <v>2.99684084450907</v>
      </c>
      <c r="V2258" s="51">
        <v>85.790374697466888</v>
      </c>
      <c r="X2258" s="49">
        <v>0.25</v>
      </c>
      <c r="Y2258" s="49">
        <v>27.44</v>
      </c>
      <c r="Z2258" s="49">
        <v>0.64</v>
      </c>
      <c r="AA2258" s="49">
        <v>5.48</v>
      </c>
      <c r="AB2258" s="49">
        <v>10.96</v>
      </c>
      <c r="AC2258" s="49">
        <v>0.25</v>
      </c>
      <c r="AD2258" s="49">
        <v>2.46</v>
      </c>
      <c r="AE2258" s="312"/>
      <c r="AF2258" s="465" t="s">
        <v>1746</v>
      </c>
      <c r="AG2258" s="343">
        <v>30</v>
      </c>
      <c r="AH2258" s="343">
        <v>15</v>
      </c>
      <c r="AI2258" s="343"/>
      <c r="AJ2258" s="343"/>
      <c r="AK2258" s="343"/>
      <c r="AL2258" s="343"/>
      <c r="AM2258" s="343"/>
      <c r="AN2258" s="343"/>
      <c r="AO2258" s="343"/>
      <c r="AP2258" s="343"/>
      <c r="AQ2258" s="343"/>
      <c r="AR2258" s="343"/>
      <c r="AS2258" s="343"/>
      <c r="AT2258" s="343"/>
      <c r="AU2258" s="343"/>
      <c r="AV2258" s="343"/>
      <c r="AW2258" s="343"/>
      <c r="AX2258" s="343"/>
      <c r="AY2258" s="343"/>
      <c r="AZ2258" s="343"/>
      <c r="BA2258" s="343"/>
      <c r="BB2258" s="343"/>
      <c r="BC2258" s="343"/>
      <c r="BD2258" s="343"/>
      <c r="BE2258" s="475"/>
      <c r="BF2258" s="475"/>
      <c r="BG2258" s="475"/>
      <c r="BH2258" s="475"/>
      <c r="BI2258" s="475"/>
      <c r="BJ2258" s="475"/>
      <c r="BK2258" s="475"/>
      <c r="BL2258" s="475"/>
      <c r="BM2258" s="475"/>
      <c r="BN2258" s="475"/>
      <c r="BO2258" s="475"/>
      <c r="BP2258" s="306"/>
      <c r="BQ2258" s="496"/>
      <c r="BR2258" s="496"/>
      <c r="BS2258" s="496"/>
      <c r="BT2258" s="496"/>
      <c r="BU2258" s="496"/>
      <c r="BV2258" s="496"/>
    </row>
    <row r="2259" spans="1:74" s="52" customFormat="1" ht="12.75">
      <c r="A2259" s="45">
        <v>2670.080468178493</v>
      </c>
      <c r="B2259" s="46" t="s">
        <v>360</v>
      </c>
      <c r="C2259" s="47" t="s">
        <v>351</v>
      </c>
      <c r="D2259" s="48">
        <v>131.99532275018134</v>
      </c>
      <c r="E2259" s="49">
        <v>40.457189999999997</v>
      </c>
      <c r="F2259" s="49">
        <v>0.05</v>
      </c>
      <c r="G2259" s="49">
        <v>13.97931</v>
      </c>
      <c r="H2259" s="49">
        <v>0.31130000000000002</v>
      </c>
      <c r="I2259" s="49">
        <v>0.17119999999999999</v>
      </c>
      <c r="J2259" s="49">
        <v>45.658610000000003</v>
      </c>
      <c r="K2259" s="49">
        <v>0.23230000000000001</v>
      </c>
      <c r="L2259" s="49">
        <v>100.85991</v>
      </c>
      <c r="M2259" s="47"/>
      <c r="N2259" s="50">
        <v>1.0024443703662653</v>
      </c>
      <c r="O2259" s="50">
        <v>9.7951250669810869E-4</v>
      </c>
      <c r="P2259" s="50">
        <v>0.28967185195827572</v>
      </c>
      <c r="Q2259" s="50">
        <v>6.2042255692754886E-3</v>
      </c>
      <c r="R2259" s="50">
        <v>3.5929739273496942E-3</v>
      </c>
      <c r="S2259" s="50">
        <v>1.6865367061475109</v>
      </c>
      <c r="T2259" s="50">
        <v>6.1669641449633083E-3</v>
      </c>
      <c r="U2259" s="50">
        <v>2.9955966046203386</v>
      </c>
      <c r="V2259" s="51">
        <v>85.342040405091211</v>
      </c>
      <c r="X2259" s="49">
        <v>0.25</v>
      </c>
      <c r="Y2259" s="49">
        <v>40.28</v>
      </c>
      <c r="Z2259" s="49">
        <v>0.63</v>
      </c>
      <c r="AA2259" s="49">
        <v>6.19</v>
      </c>
      <c r="AB2259" s="49">
        <v>12.63</v>
      </c>
      <c r="AC2259" s="49">
        <v>0.25</v>
      </c>
      <c r="AD2259" s="49">
        <v>2.42</v>
      </c>
      <c r="AE2259" s="312"/>
      <c r="AF2259" s="465" t="s">
        <v>1746</v>
      </c>
      <c r="AG2259" s="343">
        <v>30</v>
      </c>
      <c r="AH2259" s="343">
        <v>15</v>
      </c>
      <c r="AI2259" s="343"/>
      <c r="AJ2259" s="343"/>
      <c r="AK2259" s="343"/>
      <c r="AL2259" s="343"/>
      <c r="AM2259" s="343"/>
      <c r="AN2259" s="343"/>
      <c r="AO2259" s="343"/>
      <c r="AP2259" s="343"/>
      <c r="AQ2259" s="343"/>
      <c r="AR2259" s="343"/>
      <c r="AS2259" s="343"/>
      <c r="AT2259" s="343"/>
      <c r="AU2259" s="343"/>
      <c r="AV2259" s="343"/>
      <c r="AW2259" s="343"/>
      <c r="AX2259" s="343"/>
      <c r="AY2259" s="343"/>
      <c r="AZ2259" s="343"/>
      <c r="BA2259" s="343"/>
      <c r="BB2259" s="343"/>
      <c r="BC2259" s="343"/>
      <c r="BD2259" s="343"/>
      <c r="BE2259" s="475"/>
      <c r="BF2259" s="475"/>
      <c r="BG2259" s="475"/>
      <c r="BH2259" s="475"/>
      <c r="BI2259" s="475"/>
      <c r="BJ2259" s="475"/>
      <c r="BK2259" s="475"/>
      <c r="BL2259" s="475"/>
      <c r="BM2259" s="475"/>
      <c r="BN2259" s="475"/>
      <c r="BO2259" s="475"/>
      <c r="BP2259" s="306"/>
      <c r="BQ2259" s="496"/>
      <c r="BR2259" s="496"/>
      <c r="BS2259" s="496"/>
      <c r="BT2259" s="496"/>
      <c r="BU2259" s="496"/>
      <c r="BV2259" s="496"/>
    </row>
    <row r="2260" spans="1:74" s="52" customFormat="1" ht="12.75">
      <c r="A2260" s="45">
        <v>2670.080468178493</v>
      </c>
      <c r="B2260" s="46" t="s">
        <v>360</v>
      </c>
      <c r="C2260" s="47" t="s">
        <v>351</v>
      </c>
      <c r="D2260" s="48">
        <v>135.99532275018134</v>
      </c>
      <c r="E2260" s="49">
        <v>40.447220000000002</v>
      </c>
      <c r="F2260" s="49">
        <v>3.1899999999999998E-2</v>
      </c>
      <c r="G2260" s="49">
        <v>14.317600000000001</v>
      </c>
      <c r="H2260" s="49">
        <v>0.3</v>
      </c>
      <c r="I2260" s="49">
        <v>0.17699999999999999</v>
      </c>
      <c r="J2260" s="49">
        <v>45.208530000000003</v>
      </c>
      <c r="K2260" s="49">
        <v>0.24440000000000001</v>
      </c>
      <c r="L2260" s="49">
        <v>100.72664999999999</v>
      </c>
      <c r="M2260" s="47"/>
      <c r="N2260" s="50">
        <v>1.0049497065271662</v>
      </c>
      <c r="O2260" s="50">
        <v>6.2664524500269532E-4</v>
      </c>
      <c r="P2260" s="50">
        <v>0.29749650607574535</v>
      </c>
      <c r="Q2260" s="50">
        <v>5.9954363620430603E-3</v>
      </c>
      <c r="R2260" s="50">
        <v>3.7249003262010117E-3</v>
      </c>
      <c r="S2260" s="50">
        <v>1.6744978018470156</v>
      </c>
      <c r="T2260" s="50">
        <v>6.5060065996543097E-3</v>
      </c>
      <c r="U2260" s="50">
        <v>2.9937970029828285</v>
      </c>
      <c r="V2260" s="51">
        <v>84.91392673495497</v>
      </c>
      <c r="X2260" s="49">
        <v>0.25</v>
      </c>
      <c r="Y2260" s="49">
        <v>60.99</v>
      </c>
      <c r="Z2260" s="49">
        <v>0.62</v>
      </c>
      <c r="AA2260" s="49">
        <v>6.48</v>
      </c>
      <c r="AB2260" s="49">
        <v>12.43</v>
      </c>
      <c r="AC2260" s="49">
        <v>0.25</v>
      </c>
      <c r="AD2260" s="49">
        <v>2.3199999999999998</v>
      </c>
      <c r="AE2260" s="312"/>
      <c r="AF2260" s="465" t="s">
        <v>1746</v>
      </c>
      <c r="AG2260" s="343">
        <v>30</v>
      </c>
      <c r="AH2260" s="343">
        <v>15</v>
      </c>
      <c r="AI2260" s="343"/>
      <c r="AJ2260" s="343"/>
      <c r="AK2260" s="343"/>
      <c r="AL2260" s="343"/>
      <c r="AM2260" s="343"/>
      <c r="AN2260" s="343"/>
      <c r="AO2260" s="343"/>
      <c r="AP2260" s="343"/>
      <c r="AQ2260" s="343"/>
      <c r="AR2260" s="343"/>
      <c r="AS2260" s="343"/>
      <c r="AT2260" s="343"/>
      <c r="AU2260" s="343"/>
      <c r="AV2260" s="343"/>
      <c r="AW2260" s="343"/>
      <c r="AX2260" s="343"/>
      <c r="AY2260" s="343"/>
      <c r="AZ2260" s="343"/>
      <c r="BA2260" s="343"/>
      <c r="BB2260" s="343"/>
      <c r="BC2260" s="343"/>
      <c r="BD2260" s="343"/>
      <c r="BE2260" s="475"/>
      <c r="BF2260" s="475"/>
      <c r="BG2260" s="475"/>
      <c r="BH2260" s="475"/>
      <c r="BI2260" s="475"/>
      <c r="BJ2260" s="475"/>
      <c r="BK2260" s="475"/>
      <c r="BL2260" s="475"/>
      <c r="BM2260" s="475"/>
      <c r="BN2260" s="475"/>
      <c r="BO2260" s="475"/>
      <c r="BP2260" s="306"/>
      <c r="BQ2260" s="496"/>
      <c r="BR2260" s="496"/>
      <c r="BS2260" s="496"/>
      <c r="BT2260" s="496"/>
      <c r="BU2260" s="496"/>
      <c r="BV2260" s="496"/>
    </row>
    <row r="2261" spans="1:74" s="52" customFormat="1" ht="12.75">
      <c r="A2261" s="45">
        <v>2670.080468178493</v>
      </c>
      <c r="B2261" s="46" t="s">
        <v>360</v>
      </c>
      <c r="C2261" s="47" t="s">
        <v>351</v>
      </c>
      <c r="D2261" s="48">
        <v>139.99532275018134</v>
      </c>
      <c r="E2261" s="49">
        <v>40.287660000000002</v>
      </c>
      <c r="F2261" s="49">
        <v>6.7199999999999996E-2</v>
      </c>
      <c r="G2261" s="49">
        <v>15.133470000000001</v>
      </c>
      <c r="H2261" s="49">
        <v>0.29120000000000001</v>
      </c>
      <c r="I2261" s="49">
        <v>0.19689999999999999</v>
      </c>
      <c r="J2261" s="49">
        <v>44.738439999999997</v>
      </c>
      <c r="K2261" s="49">
        <v>0.26740000000000003</v>
      </c>
      <c r="L2261" s="49">
        <v>100.98227</v>
      </c>
      <c r="M2261" s="47"/>
      <c r="N2261" s="50">
        <v>1.0023516801722909</v>
      </c>
      <c r="O2261" s="50">
        <v>1.3218822393969779E-3</v>
      </c>
      <c r="P2261" s="50">
        <v>0.31487819960078706</v>
      </c>
      <c r="Q2261" s="50">
        <v>5.8275142264666326E-3</v>
      </c>
      <c r="R2261" s="50">
        <v>4.1493448923067798E-3</v>
      </c>
      <c r="S2261" s="50">
        <v>1.6593479434293459</v>
      </c>
      <c r="T2261" s="50">
        <v>7.1279907883207705E-3</v>
      </c>
      <c r="U2261" s="50">
        <v>2.9950045553489146</v>
      </c>
      <c r="V2261" s="51">
        <v>84.050550606249317</v>
      </c>
      <c r="X2261" s="49">
        <v>0.25</v>
      </c>
      <c r="Y2261" s="49">
        <v>30.97</v>
      </c>
      <c r="Z2261" s="49">
        <v>0.6</v>
      </c>
      <c r="AA2261" s="49">
        <v>6.67</v>
      </c>
      <c r="AB2261" s="49">
        <v>10.83</v>
      </c>
      <c r="AC2261" s="49">
        <v>0.25</v>
      </c>
      <c r="AD2261" s="49">
        <v>2.15</v>
      </c>
      <c r="AE2261" s="312"/>
      <c r="AF2261" s="465" t="s">
        <v>1746</v>
      </c>
      <c r="AG2261" s="343">
        <v>30</v>
      </c>
      <c r="AH2261" s="343">
        <v>15</v>
      </c>
      <c r="AI2261" s="343"/>
      <c r="AJ2261" s="343"/>
      <c r="AK2261" s="343"/>
      <c r="AL2261" s="343"/>
      <c r="AM2261" s="343"/>
      <c r="AN2261" s="343"/>
      <c r="AO2261" s="343"/>
      <c r="AP2261" s="343"/>
      <c r="AQ2261" s="343"/>
      <c r="AR2261" s="343"/>
      <c r="AS2261" s="343"/>
      <c r="AT2261" s="343"/>
      <c r="AU2261" s="343"/>
      <c r="AV2261" s="343"/>
      <c r="AW2261" s="343"/>
      <c r="AX2261" s="343"/>
      <c r="AY2261" s="343"/>
      <c r="AZ2261" s="343"/>
      <c r="BA2261" s="343"/>
      <c r="BB2261" s="343"/>
      <c r="BC2261" s="343"/>
      <c r="BD2261" s="343"/>
      <c r="BE2261" s="475"/>
      <c r="BF2261" s="475"/>
      <c r="BG2261" s="475"/>
      <c r="BH2261" s="475"/>
      <c r="BI2261" s="475"/>
      <c r="BJ2261" s="475"/>
      <c r="BK2261" s="475"/>
      <c r="BL2261" s="475"/>
      <c r="BM2261" s="475"/>
      <c r="BN2261" s="475"/>
      <c r="BO2261" s="475"/>
      <c r="BP2261" s="306"/>
      <c r="BQ2261" s="496"/>
      <c r="BR2261" s="496"/>
      <c r="BS2261" s="496"/>
      <c r="BT2261" s="496"/>
      <c r="BU2261" s="496"/>
      <c r="BV2261" s="496"/>
    </row>
    <row r="2262" spans="1:74" s="52" customFormat="1" ht="12.75">
      <c r="A2262" s="45">
        <v>2670.080468178493</v>
      </c>
      <c r="B2262" s="46" t="s">
        <v>360</v>
      </c>
      <c r="C2262" s="47" t="s">
        <v>351</v>
      </c>
      <c r="D2262" s="48">
        <v>143.99532275018134</v>
      </c>
      <c r="E2262" s="49">
        <v>40.138080000000002</v>
      </c>
      <c r="F2262" s="49">
        <v>5.4800000000000001E-2</v>
      </c>
      <c r="G2262" s="49">
        <v>15.8797</v>
      </c>
      <c r="H2262" s="49">
        <v>0.2387</v>
      </c>
      <c r="I2262" s="49">
        <v>0.24679999999999999</v>
      </c>
      <c r="J2262" s="49">
        <v>44.078310000000002</v>
      </c>
      <c r="K2262" s="49">
        <v>0.26219999999999999</v>
      </c>
      <c r="L2262" s="49">
        <v>100.89859000000001</v>
      </c>
      <c r="M2262" s="47"/>
      <c r="N2262" s="50">
        <v>1.0029604563770618</v>
      </c>
      <c r="O2262" s="50">
        <v>1.0826378087332885E-3</v>
      </c>
      <c r="P2262" s="50">
        <v>0.33183753123865595</v>
      </c>
      <c r="Q2262" s="50">
        <v>4.7975943860687313E-3</v>
      </c>
      <c r="R2262" s="50">
        <v>5.2234580455561338E-3</v>
      </c>
      <c r="S2262" s="50">
        <v>1.6419529063302722</v>
      </c>
      <c r="T2262" s="50">
        <v>7.0196838191237659E-3</v>
      </c>
      <c r="U2262" s="50">
        <v>2.9948742680054714</v>
      </c>
      <c r="V2262" s="51">
        <v>83.187803278276476</v>
      </c>
      <c r="X2262" s="49">
        <v>0.25</v>
      </c>
      <c r="Y2262" s="49">
        <v>38.36</v>
      </c>
      <c r="Z2262" s="49">
        <v>0.59</v>
      </c>
      <c r="AA2262" s="49">
        <v>8.06</v>
      </c>
      <c r="AB2262" s="49">
        <v>9.1999999999999993</v>
      </c>
      <c r="AC2262" s="49">
        <v>0.26</v>
      </c>
      <c r="AD2262" s="49">
        <v>2.2000000000000002</v>
      </c>
      <c r="AE2262" s="312"/>
      <c r="AF2262" s="465" t="s">
        <v>1746</v>
      </c>
      <c r="AG2262" s="343">
        <v>30</v>
      </c>
      <c r="AH2262" s="343">
        <v>15</v>
      </c>
      <c r="AI2262" s="343"/>
      <c r="AJ2262" s="343"/>
      <c r="AK2262" s="343"/>
      <c r="AL2262" s="343"/>
      <c r="AM2262" s="343"/>
      <c r="AN2262" s="343"/>
      <c r="AO2262" s="343"/>
      <c r="AP2262" s="343"/>
      <c r="AQ2262" s="343"/>
      <c r="AR2262" s="343"/>
      <c r="AS2262" s="343"/>
      <c r="AT2262" s="343"/>
      <c r="AU2262" s="343"/>
      <c r="AV2262" s="343"/>
      <c r="AW2262" s="343"/>
      <c r="AX2262" s="343"/>
      <c r="AY2262" s="343"/>
      <c r="AZ2262" s="343"/>
      <c r="BA2262" s="343"/>
      <c r="BB2262" s="343"/>
      <c r="BC2262" s="343"/>
      <c r="BD2262" s="343"/>
      <c r="BE2262" s="475"/>
      <c r="BF2262" s="475"/>
      <c r="BG2262" s="475"/>
      <c r="BH2262" s="475"/>
      <c r="BI2262" s="475"/>
      <c r="BJ2262" s="475"/>
      <c r="BK2262" s="475"/>
      <c r="BL2262" s="475"/>
      <c r="BM2262" s="475"/>
      <c r="BN2262" s="475"/>
      <c r="BO2262" s="475"/>
      <c r="BP2262" s="306"/>
      <c r="BQ2262" s="496"/>
      <c r="BR2262" s="496"/>
      <c r="BS2262" s="496"/>
      <c r="BT2262" s="496"/>
      <c r="BU2262" s="496"/>
      <c r="BV2262" s="496"/>
    </row>
    <row r="2263" spans="1:74" s="52" customFormat="1" ht="12.75">
      <c r="A2263" s="45">
        <v>2670.080468178493</v>
      </c>
      <c r="B2263" s="46" t="s">
        <v>360</v>
      </c>
      <c r="C2263" s="47" t="s">
        <v>351</v>
      </c>
      <c r="D2263" s="48">
        <v>147.99532275018134</v>
      </c>
      <c r="E2263" s="49">
        <v>39.938630000000003</v>
      </c>
      <c r="F2263" s="49">
        <v>5.62E-2</v>
      </c>
      <c r="G2263" s="49">
        <v>17.09356</v>
      </c>
      <c r="H2263" s="49">
        <v>0.1915</v>
      </c>
      <c r="I2263" s="49">
        <v>0.2303</v>
      </c>
      <c r="J2263" s="49">
        <v>43.208150000000003</v>
      </c>
      <c r="K2263" s="49">
        <v>0.2702</v>
      </c>
      <c r="L2263" s="49">
        <v>100.98854000000001</v>
      </c>
      <c r="M2263" s="47"/>
      <c r="N2263" s="50">
        <v>1.0024920039769665</v>
      </c>
      <c r="O2263" s="50">
        <v>1.1153199859397166E-3</v>
      </c>
      <c r="P2263" s="50">
        <v>0.35881969168834221</v>
      </c>
      <c r="Q2263" s="50">
        <v>3.8663434015914983E-3</v>
      </c>
      <c r="R2263" s="50">
        <v>4.896293366843993E-3</v>
      </c>
      <c r="S2263" s="50">
        <v>1.6168211121380713</v>
      </c>
      <c r="T2263" s="50">
        <v>7.2665914933989322E-3</v>
      </c>
      <c r="U2263" s="50">
        <v>2.9952773560511541</v>
      </c>
      <c r="V2263" s="51">
        <v>81.837807206989169</v>
      </c>
      <c r="X2263" s="49">
        <v>0.25</v>
      </c>
      <c r="Y2263" s="49">
        <v>35.82</v>
      </c>
      <c r="Z2263" s="49">
        <v>0.56999999999999995</v>
      </c>
      <c r="AA2263" s="49">
        <v>9.81</v>
      </c>
      <c r="AB2263" s="49">
        <v>9.77</v>
      </c>
      <c r="AC2263" s="49">
        <v>0.26</v>
      </c>
      <c r="AD2263" s="49">
        <v>2.17</v>
      </c>
      <c r="AE2263" s="312"/>
      <c r="AF2263" s="465" t="s">
        <v>1746</v>
      </c>
      <c r="AG2263" s="343">
        <v>30</v>
      </c>
      <c r="AH2263" s="343">
        <v>15</v>
      </c>
      <c r="AI2263" s="343"/>
      <c r="AJ2263" s="343"/>
      <c r="AK2263" s="343"/>
      <c r="AL2263" s="343"/>
      <c r="AM2263" s="343"/>
      <c r="AN2263" s="343"/>
      <c r="AO2263" s="343"/>
      <c r="AP2263" s="343"/>
      <c r="AQ2263" s="343"/>
      <c r="AR2263" s="343"/>
      <c r="AS2263" s="343"/>
      <c r="AT2263" s="343"/>
      <c r="AU2263" s="343"/>
      <c r="AV2263" s="343"/>
      <c r="AW2263" s="343"/>
      <c r="AX2263" s="343"/>
      <c r="AY2263" s="343"/>
      <c r="AZ2263" s="343"/>
      <c r="BA2263" s="343"/>
      <c r="BB2263" s="343"/>
      <c r="BC2263" s="343"/>
      <c r="BD2263" s="343"/>
      <c r="BE2263" s="475"/>
      <c r="BF2263" s="475"/>
      <c r="BG2263" s="475"/>
      <c r="BH2263" s="475"/>
      <c r="BI2263" s="475"/>
      <c r="BJ2263" s="475"/>
      <c r="BK2263" s="475"/>
      <c r="BL2263" s="475"/>
      <c r="BM2263" s="475"/>
      <c r="BN2263" s="475"/>
      <c r="BO2263" s="475"/>
      <c r="BP2263" s="306"/>
      <c r="BQ2263" s="496"/>
      <c r="BR2263" s="496"/>
      <c r="BS2263" s="496"/>
      <c r="BT2263" s="496"/>
      <c r="BU2263" s="496"/>
      <c r="BV2263" s="496"/>
    </row>
    <row r="2264" spans="1:74" s="52" customFormat="1" ht="12.75">
      <c r="A2264" s="45"/>
      <c r="B2264" s="46"/>
      <c r="C2264" s="47"/>
      <c r="D2264" s="48"/>
      <c r="E2264" s="49"/>
      <c r="F2264" s="49"/>
      <c r="G2264" s="49"/>
      <c r="H2264" s="49"/>
      <c r="I2264" s="49"/>
      <c r="J2264" s="49"/>
      <c r="K2264" s="49"/>
      <c r="L2264" s="49"/>
      <c r="M2264" s="47"/>
      <c r="N2264" s="50"/>
      <c r="O2264" s="50"/>
      <c r="P2264" s="50"/>
      <c r="Q2264" s="50"/>
      <c r="R2264" s="50"/>
      <c r="S2264" s="50"/>
      <c r="T2264" s="50"/>
      <c r="U2264" s="50"/>
      <c r="V2264" s="51"/>
      <c r="X2264" s="49"/>
      <c r="Y2264" s="49"/>
      <c r="Z2264" s="49"/>
      <c r="AA2264" s="49"/>
      <c r="AB2264" s="49"/>
      <c r="AC2264" s="49"/>
      <c r="AD2264" s="49"/>
      <c r="AE2264" s="312"/>
      <c r="AF2264" s="312"/>
      <c r="AG2264" s="312"/>
      <c r="AH2264" s="312"/>
      <c r="AI2264" s="312"/>
      <c r="AJ2264" s="312"/>
      <c r="AK2264" s="312"/>
      <c r="AL2264" s="312"/>
      <c r="AM2264" s="312"/>
      <c r="AN2264" s="312"/>
      <c r="AO2264" s="312"/>
      <c r="AP2264" s="312"/>
      <c r="AQ2264" s="312"/>
      <c r="AR2264" s="312"/>
      <c r="AS2264" s="312"/>
      <c r="AT2264" s="312"/>
      <c r="AU2264" s="312"/>
      <c r="AV2264" s="312"/>
      <c r="AW2264" s="312"/>
      <c r="AX2264" s="312"/>
      <c r="AY2264" s="312"/>
      <c r="AZ2264" s="312"/>
      <c r="BA2264" s="312"/>
      <c r="BB2264" s="312"/>
      <c r="BC2264" s="312"/>
      <c r="BD2264" s="312"/>
      <c r="BE2264" s="306"/>
      <c r="BF2264" s="306"/>
      <c r="BG2264" s="306"/>
      <c r="BH2264" s="306"/>
      <c r="BI2264" s="306"/>
      <c r="BJ2264" s="306"/>
      <c r="BK2264" s="306"/>
      <c r="BL2264" s="306"/>
      <c r="BM2264" s="306"/>
      <c r="BN2264" s="306"/>
      <c r="BO2264" s="306"/>
      <c r="BP2264" s="306"/>
      <c r="BQ2264" s="496"/>
      <c r="BR2264" s="496"/>
      <c r="BS2264" s="496"/>
      <c r="BT2264" s="496"/>
      <c r="BU2264" s="496"/>
      <c r="BV2264" s="496"/>
    </row>
    <row r="2265" spans="1:74" s="52" customFormat="1" ht="12.75">
      <c r="A2265" s="45">
        <v>2670.080468178493</v>
      </c>
      <c r="B2265" s="46" t="s">
        <v>360</v>
      </c>
      <c r="C2265" s="47" t="s">
        <v>352</v>
      </c>
      <c r="D2265" s="48">
        <v>0</v>
      </c>
      <c r="E2265" s="49">
        <v>39.689329999999998</v>
      </c>
      <c r="F2265" s="49">
        <v>1.8700000000000001E-2</v>
      </c>
      <c r="G2265" s="49">
        <v>18.008929999999999</v>
      </c>
      <c r="H2265" s="49">
        <v>0.20680000000000001</v>
      </c>
      <c r="I2265" s="49">
        <v>0.24740000000000001</v>
      </c>
      <c r="J2265" s="49">
        <v>42.648040000000002</v>
      </c>
      <c r="K2265" s="49">
        <v>0.28739999999999999</v>
      </c>
      <c r="L2265" s="49">
        <v>101.1066</v>
      </c>
      <c r="M2265" s="47"/>
      <c r="N2265" s="50">
        <v>1.0000738598626648</v>
      </c>
      <c r="O2265" s="50">
        <v>3.7254207548439441E-4</v>
      </c>
      <c r="P2265" s="50">
        <v>0.37949163920914514</v>
      </c>
      <c r="Q2265" s="50">
        <v>4.1913384836708596E-3</v>
      </c>
      <c r="R2265" s="50">
        <v>5.2801193911222307E-3</v>
      </c>
      <c r="S2265" s="50">
        <v>1.602012611141248</v>
      </c>
      <c r="T2265" s="50">
        <v>7.7589458230309331E-3</v>
      </c>
      <c r="U2265" s="50">
        <v>2.9991810559863663</v>
      </c>
      <c r="V2265" s="51">
        <v>80.848305566741075</v>
      </c>
      <c r="X2265" s="49">
        <v>0.25</v>
      </c>
      <c r="Y2265" s="49">
        <v>103.14</v>
      </c>
      <c r="Z2265" s="49">
        <v>0.55000000000000004</v>
      </c>
      <c r="AA2265" s="49">
        <v>8.9600000000000009</v>
      </c>
      <c r="AB2265" s="49">
        <v>9.2100000000000009</v>
      </c>
      <c r="AC2265" s="49">
        <v>0.26</v>
      </c>
      <c r="AD2265" s="49">
        <v>2.08</v>
      </c>
      <c r="AE2265" s="312"/>
      <c r="AF2265" s="465" t="s">
        <v>1746</v>
      </c>
      <c r="AG2265" s="343">
        <v>30</v>
      </c>
      <c r="AH2265" s="343">
        <v>15</v>
      </c>
      <c r="AI2265" s="343"/>
      <c r="AJ2265" s="343"/>
      <c r="AK2265" s="343"/>
      <c r="AL2265" s="343"/>
      <c r="AM2265" s="343"/>
      <c r="AN2265" s="343"/>
      <c r="AO2265" s="343"/>
      <c r="AP2265" s="343"/>
      <c r="AQ2265" s="343"/>
      <c r="AR2265" s="343"/>
      <c r="AS2265" s="343"/>
      <c r="AT2265" s="343"/>
      <c r="AU2265" s="343"/>
      <c r="AV2265" s="343"/>
      <c r="AW2265" s="343"/>
      <c r="AX2265" s="343"/>
      <c r="AY2265" s="343"/>
      <c r="AZ2265" s="343"/>
      <c r="BA2265" s="343"/>
      <c r="BB2265" s="343"/>
      <c r="BC2265" s="343"/>
      <c r="BD2265" s="343"/>
      <c r="BE2265" s="475"/>
      <c r="BF2265" s="475"/>
      <c r="BG2265" s="475"/>
      <c r="BH2265" s="475"/>
      <c r="BI2265" s="475"/>
      <c r="BJ2265" s="475"/>
      <c r="BK2265" s="475"/>
      <c r="BL2265" s="475"/>
      <c r="BM2265" s="475"/>
      <c r="BN2265" s="475"/>
      <c r="BO2265" s="475"/>
      <c r="BP2265" s="306"/>
      <c r="BQ2265" s="496"/>
      <c r="BR2265" s="496"/>
      <c r="BS2265" s="496"/>
      <c r="BT2265" s="496"/>
      <c r="BU2265" s="496"/>
      <c r="BV2265" s="496"/>
    </row>
    <row r="2266" spans="1:74" s="52" customFormat="1" ht="12.75">
      <c r="A2266" s="45">
        <v>2670.080468178493</v>
      </c>
      <c r="B2266" s="46" t="s">
        <v>360</v>
      </c>
      <c r="C2266" s="47" t="s">
        <v>352</v>
      </c>
      <c r="D2266" s="48">
        <v>4.9929950931279601</v>
      </c>
      <c r="E2266" s="49">
        <v>39.689329999999998</v>
      </c>
      <c r="F2266" s="49">
        <v>1.24E-2</v>
      </c>
      <c r="G2266" s="49">
        <v>17.710439999999998</v>
      </c>
      <c r="H2266" s="49">
        <v>0.2034</v>
      </c>
      <c r="I2266" s="49">
        <v>0.24310000000000001</v>
      </c>
      <c r="J2266" s="49">
        <v>43.098129999999998</v>
      </c>
      <c r="K2266" s="49">
        <v>0.27389999999999998</v>
      </c>
      <c r="L2266" s="49">
        <v>101.23069999999998</v>
      </c>
      <c r="M2266" s="47"/>
      <c r="N2266" s="50">
        <v>0.99765071262137428</v>
      </c>
      <c r="O2266" s="50">
        <v>2.4643469419068965E-4</v>
      </c>
      <c r="P2266" s="50">
        <v>0.37229747821498804</v>
      </c>
      <c r="Q2266" s="50">
        <v>4.112440149446988E-3</v>
      </c>
      <c r="R2266" s="50">
        <v>5.1757757037464895E-3</v>
      </c>
      <c r="S2266" s="50">
        <v>1.6149970072652349</v>
      </c>
      <c r="T2266" s="50">
        <v>7.3765693412629852E-3</v>
      </c>
      <c r="U2266" s="50">
        <v>3.0018564179902443</v>
      </c>
      <c r="V2266" s="51">
        <v>81.26611426061379</v>
      </c>
      <c r="X2266" s="49">
        <v>0.25</v>
      </c>
      <c r="Y2266" s="49">
        <v>158.28</v>
      </c>
      <c r="Z2266" s="49">
        <v>0.56000000000000005</v>
      </c>
      <c r="AA2266" s="49">
        <v>9.14</v>
      </c>
      <c r="AB2266" s="49">
        <v>9.3699999999999992</v>
      </c>
      <c r="AC2266" s="49">
        <v>0.26</v>
      </c>
      <c r="AD2266" s="49">
        <v>2.13</v>
      </c>
      <c r="AE2266" s="312"/>
      <c r="AF2266" s="465" t="s">
        <v>1746</v>
      </c>
      <c r="AG2266" s="343">
        <v>30</v>
      </c>
      <c r="AH2266" s="343">
        <v>15</v>
      </c>
      <c r="AI2266" s="343"/>
      <c r="AJ2266" s="343"/>
      <c r="AK2266" s="343"/>
      <c r="AL2266" s="343"/>
      <c r="AM2266" s="343"/>
      <c r="AN2266" s="343"/>
      <c r="AO2266" s="343"/>
      <c r="AP2266" s="343"/>
      <c r="AQ2266" s="343"/>
      <c r="AR2266" s="343"/>
      <c r="AS2266" s="343"/>
      <c r="AT2266" s="343"/>
      <c r="AU2266" s="343"/>
      <c r="AV2266" s="343"/>
      <c r="AW2266" s="343"/>
      <c r="AX2266" s="343"/>
      <c r="AY2266" s="343"/>
      <c r="AZ2266" s="343"/>
      <c r="BA2266" s="343"/>
      <c r="BB2266" s="343"/>
      <c r="BC2266" s="343"/>
      <c r="BD2266" s="343"/>
      <c r="BE2266" s="475"/>
      <c r="BF2266" s="475"/>
      <c r="BG2266" s="475"/>
      <c r="BH2266" s="475"/>
      <c r="BI2266" s="475"/>
      <c r="BJ2266" s="475"/>
      <c r="BK2266" s="475"/>
      <c r="BL2266" s="475"/>
      <c r="BM2266" s="475"/>
      <c r="BN2266" s="475"/>
      <c r="BO2266" s="475"/>
      <c r="BP2266" s="306"/>
      <c r="BQ2266" s="496"/>
      <c r="BR2266" s="496"/>
      <c r="BS2266" s="496"/>
      <c r="BT2266" s="496"/>
      <c r="BU2266" s="496"/>
      <c r="BV2266" s="496"/>
    </row>
    <row r="2267" spans="1:74" s="52" customFormat="1" ht="12.75">
      <c r="A2267" s="45">
        <v>2670.080468178493</v>
      </c>
      <c r="B2267" s="46" t="s">
        <v>360</v>
      </c>
      <c r="C2267" s="47" t="s">
        <v>352</v>
      </c>
      <c r="D2267" s="48">
        <v>9.9929950931279592</v>
      </c>
      <c r="E2267" s="49">
        <v>39.77908</v>
      </c>
      <c r="F2267" s="49">
        <v>3.2599999999999997E-2</v>
      </c>
      <c r="G2267" s="49">
        <v>17.372150000000001</v>
      </c>
      <c r="H2267" s="49">
        <v>0.19639999999999999</v>
      </c>
      <c r="I2267" s="49">
        <v>0.23780000000000001</v>
      </c>
      <c r="J2267" s="49">
        <v>43.318170000000002</v>
      </c>
      <c r="K2267" s="49">
        <v>0.25940000000000002</v>
      </c>
      <c r="L2267" s="49">
        <v>101.1956</v>
      </c>
      <c r="M2267" s="47"/>
      <c r="N2267" s="50">
        <v>0.99835785615682837</v>
      </c>
      <c r="O2267" s="50">
        <v>6.4688118603861428E-4</v>
      </c>
      <c r="P2267" s="50">
        <v>0.36462048949390163</v>
      </c>
      <c r="Q2267" s="50">
        <v>3.9647597972299053E-3</v>
      </c>
      <c r="R2267" s="50">
        <v>5.0550923573932207E-3</v>
      </c>
      <c r="S2267" s="50">
        <v>1.6207280629747212</v>
      </c>
      <c r="T2267" s="50">
        <v>6.975239504981955E-3</v>
      </c>
      <c r="U2267" s="50">
        <v>3.0003483814710945</v>
      </c>
      <c r="V2267" s="51">
        <v>81.634434465397774</v>
      </c>
      <c r="X2267" s="49">
        <v>0.25</v>
      </c>
      <c r="Y2267" s="49">
        <v>59.64</v>
      </c>
      <c r="Z2267" s="49">
        <v>0.56000000000000005</v>
      </c>
      <c r="AA2267" s="49">
        <v>9.59</v>
      </c>
      <c r="AB2267" s="49">
        <v>9.5</v>
      </c>
      <c r="AC2267" s="49">
        <v>0.26</v>
      </c>
      <c r="AD2267" s="49">
        <v>2.2400000000000002</v>
      </c>
      <c r="AE2267" s="312"/>
      <c r="AF2267" s="465" t="s">
        <v>1746</v>
      </c>
      <c r="AG2267" s="343">
        <v>30</v>
      </c>
      <c r="AH2267" s="343">
        <v>15</v>
      </c>
      <c r="AI2267" s="343"/>
      <c r="AJ2267" s="343"/>
      <c r="AK2267" s="343"/>
      <c r="AL2267" s="343"/>
      <c r="AM2267" s="343"/>
      <c r="AN2267" s="343"/>
      <c r="AO2267" s="343"/>
      <c r="AP2267" s="343"/>
      <c r="AQ2267" s="343"/>
      <c r="AR2267" s="343"/>
      <c r="AS2267" s="343"/>
      <c r="AT2267" s="343"/>
      <c r="AU2267" s="343"/>
      <c r="AV2267" s="343"/>
      <c r="AW2267" s="343"/>
      <c r="AX2267" s="343"/>
      <c r="AY2267" s="343"/>
      <c r="AZ2267" s="343"/>
      <c r="BA2267" s="343"/>
      <c r="BB2267" s="343"/>
      <c r="BC2267" s="343"/>
      <c r="BD2267" s="343"/>
      <c r="BE2267" s="475"/>
      <c r="BF2267" s="475"/>
      <c r="BG2267" s="475"/>
      <c r="BH2267" s="475"/>
      <c r="BI2267" s="475"/>
      <c r="BJ2267" s="475"/>
      <c r="BK2267" s="475"/>
      <c r="BL2267" s="475"/>
      <c r="BM2267" s="475"/>
      <c r="BN2267" s="475"/>
      <c r="BO2267" s="475"/>
      <c r="BP2267" s="306"/>
      <c r="BQ2267" s="496"/>
      <c r="BR2267" s="496"/>
      <c r="BS2267" s="496"/>
      <c r="BT2267" s="496"/>
      <c r="BU2267" s="496"/>
      <c r="BV2267" s="496"/>
    </row>
    <row r="2268" spans="1:74" s="52" customFormat="1" ht="12.75">
      <c r="A2268" s="45">
        <v>2670.080468178493</v>
      </c>
      <c r="B2268" s="46" t="s">
        <v>360</v>
      </c>
      <c r="C2268" s="47" t="s">
        <v>352</v>
      </c>
      <c r="D2268" s="48">
        <v>14.992995093127959</v>
      </c>
      <c r="E2268" s="49">
        <v>39.749160000000003</v>
      </c>
      <c r="F2268" s="49">
        <v>6.3700000000000007E-2</v>
      </c>
      <c r="G2268" s="49">
        <v>17.033860000000001</v>
      </c>
      <c r="H2268" s="49">
        <v>0.22500000000000001</v>
      </c>
      <c r="I2268" s="49">
        <v>0.22489999999999999</v>
      </c>
      <c r="J2268" s="49">
        <v>43.498199999999997</v>
      </c>
      <c r="K2268" s="49">
        <v>0.25159999999999999</v>
      </c>
      <c r="L2268" s="49">
        <v>101.04642</v>
      </c>
      <c r="M2268" s="47"/>
      <c r="N2268" s="50">
        <v>0.9975874009748249</v>
      </c>
      <c r="O2268" s="50">
        <v>1.2639731474012419E-3</v>
      </c>
      <c r="P2268" s="50">
        <v>0.35751318880832517</v>
      </c>
      <c r="Q2268" s="50">
        <v>4.542023853933352E-3</v>
      </c>
      <c r="R2268" s="50">
        <v>4.7807737906064331E-3</v>
      </c>
      <c r="S2268" s="50">
        <v>1.6274319263426575</v>
      </c>
      <c r="T2268" s="50">
        <v>6.7653658126241214E-3</v>
      </c>
      <c r="U2268" s="50">
        <v>2.9998846527303726</v>
      </c>
      <c r="V2268" s="51">
        <v>81.988762002563917</v>
      </c>
      <c r="X2268" s="49">
        <v>0.25</v>
      </c>
      <c r="Y2268" s="49">
        <v>31.05</v>
      </c>
      <c r="Z2268" s="49">
        <v>0.56999999999999995</v>
      </c>
      <c r="AA2268" s="49">
        <v>8.24</v>
      </c>
      <c r="AB2268" s="49">
        <v>9.9499999999999993</v>
      </c>
      <c r="AC2268" s="49">
        <v>0.26</v>
      </c>
      <c r="AD2268" s="49">
        <v>2.27</v>
      </c>
      <c r="AE2268" s="312"/>
      <c r="AF2268" s="465" t="s">
        <v>1746</v>
      </c>
      <c r="AG2268" s="343">
        <v>30</v>
      </c>
      <c r="AH2268" s="343">
        <v>15</v>
      </c>
      <c r="AI2268" s="343"/>
      <c r="AJ2268" s="343"/>
      <c r="AK2268" s="343"/>
      <c r="AL2268" s="343"/>
      <c r="AM2268" s="343"/>
      <c r="AN2268" s="343"/>
      <c r="AO2268" s="343"/>
      <c r="AP2268" s="343"/>
      <c r="AQ2268" s="343"/>
      <c r="AR2268" s="343"/>
      <c r="AS2268" s="343"/>
      <c r="AT2268" s="343"/>
      <c r="AU2268" s="343"/>
      <c r="AV2268" s="343"/>
      <c r="AW2268" s="343"/>
      <c r="AX2268" s="343"/>
      <c r="AY2268" s="343"/>
      <c r="AZ2268" s="343"/>
      <c r="BA2268" s="343"/>
      <c r="BB2268" s="343"/>
      <c r="BC2268" s="343"/>
      <c r="BD2268" s="343"/>
      <c r="BE2268" s="475"/>
      <c r="BF2268" s="475"/>
      <c r="BG2268" s="475"/>
      <c r="BH2268" s="475"/>
      <c r="BI2268" s="475"/>
      <c r="BJ2268" s="475"/>
      <c r="BK2268" s="475"/>
      <c r="BL2268" s="475"/>
      <c r="BM2268" s="475"/>
      <c r="BN2268" s="475"/>
      <c r="BO2268" s="475"/>
      <c r="BP2268" s="306"/>
      <c r="BQ2268" s="496"/>
      <c r="BR2268" s="496"/>
      <c r="BS2268" s="496"/>
      <c r="BT2268" s="496"/>
      <c r="BU2268" s="496"/>
      <c r="BV2268" s="496"/>
    </row>
    <row r="2269" spans="1:74" s="52" customFormat="1" ht="12.75">
      <c r="A2269" s="45">
        <v>2670.080468178493</v>
      </c>
      <c r="B2269" s="46" t="s">
        <v>360</v>
      </c>
      <c r="C2269" s="47" t="s">
        <v>352</v>
      </c>
      <c r="D2269" s="48">
        <v>19.992995093127959</v>
      </c>
      <c r="E2269" s="49">
        <v>39.96855</v>
      </c>
      <c r="F2269" s="49">
        <v>5.62E-2</v>
      </c>
      <c r="G2269" s="49">
        <v>16.456779999999998</v>
      </c>
      <c r="H2269" s="49">
        <v>0.26690000000000003</v>
      </c>
      <c r="I2269" s="49">
        <v>0.253</v>
      </c>
      <c r="J2269" s="49">
        <v>44.178330000000003</v>
      </c>
      <c r="K2269" s="49">
        <v>0.25559999999999999</v>
      </c>
      <c r="L2269" s="49">
        <v>101.43535999999999</v>
      </c>
      <c r="M2269" s="47"/>
      <c r="N2269" s="50">
        <v>0.99675146542088622</v>
      </c>
      <c r="O2269" s="50">
        <v>1.1081032291953921E-3</v>
      </c>
      <c r="P2269" s="50">
        <v>0.34321743966651985</v>
      </c>
      <c r="Q2269" s="50">
        <v>5.3537853629105443E-3</v>
      </c>
      <c r="R2269" s="50">
        <v>5.344102142254642E-3</v>
      </c>
      <c r="S2269" s="50">
        <v>1.6424279625322118</v>
      </c>
      <c r="T2269" s="50">
        <v>6.829469766744688E-3</v>
      </c>
      <c r="U2269" s="50">
        <v>3.0010323281207234</v>
      </c>
      <c r="V2269" s="51">
        <v>82.715068899690223</v>
      </c>
      <c r="X2269" s="49">
        <v>0.25</v>
      </c>
      <c r="Y2269" s="49">
        <v>34.18</v>
      </c>
      <c r="Z2269" s="49">
        <v>0.57999999999999996</v>
      </c>
      <c r="AA2269" s="49">
        <v>7.08</v>
      </c>
      <c r="AB2269" s="49">
        <v>8.94</v>
      </c>
      <c r="AC2269" s="49">
        <v>0.26</v>
      </c>
      <c r="AD2269" s="49">
        <v>2.2400000000000002</v>
      </c>
      <c r="AE2269" s="312"/>
      <c r="AF2269" s="465" t="s">
        <v>1746</v>
      </c>
      <c r="AG2269" s="343">
        <v>30</v>
      </c>
      <c r="AH2269" s="343">
        <v>15</v>
      </c>
      <c r="AI2269" s="343"/>
      <c r="AJ2269" s="343"/>
      <c r="AK2269" s="343"/>
      <c r="AL2269" s="343"/>
      <c r="AM2269" s="343"/>
      <c r="AN2269" s="343"/>
      <c r="AO2269" s="343"/>
      <c r="AP2269" s="343"/>
      <c r="AQ2269" s="343"/>
      <c r="AR2269" s="343"/>
      <c r="AS2269" s="343"/>
      <c r="AT2269" s="343"/>
      <c r="AU2269" s="343"/>
      <c r="AV2269" s="343"/>
      <c r="AW2269" s="343"/>
      <c r="AX2269" s="343"/>
      <c r="AY2269" s="343"/>
      <c r="AZ2269" s="343"/>
      <c r="BA2269" s="343"/>
      <c r="BB2269" s="343"/>
      <c r="BC2269" s="343"/>
      <c r="BD2269" s="343"/>
      <c r="BE2269" s="475"/>
      <c r="BF2269" s="475"/>
      <c r="BG2269" s="475"/>
      <c r="BH2269" s="475"/>
      <c r="BI2269" s="475"/>
      <c r="BJ2269" s="475"/>
      <c r="BK2269" s="475"/>
      <c r="BL2269" s="475"/>
      <c r="BM2269" s="475"/>
      <c r="BN2269" s="475"/>
      <c r="BO2269" s="475"/>
      <c r="BP2269" s="306"/>
      <c r="BQ2269" s="496"/>
      <c r="BR2269" s="496"/>
      <c r="BS2269" s="496"/>
      <c r="BT2269" s="496"/>
      <c r="BU2269" s="496"/>
      <c r="BV2269" s="496"/>
    </row>
    <row r="2270" spans="1:74" s="52" customFormat="1" ht="12.75">
      <c r="A2270" s="45">
        <v>2670.080468178493</v>
      </c>
      <c r="B2270" s="46" t="s">
        <v>360</v>
      </c>
      <c r="C2270" s="47" t="s">
        <v>352</v>
      </c>
      <c r="D2270" s="48">
        <v>24.992995093127959</v>
      </c>
      <c r="E2270" s="49">
        <v>39.898739999999997</v>
      </c>
      <c r="F2270" s="49">
        <v>2.7300000000000001E-2</v>
      </c>
      <c r="G2270" s="49">
        <v>15.8797</v>
      </c>
      <c r="H2270" s="49">
        <v>0.28939999999999999</v>
      </c>
      <c r="I2270" s="49">
        <v>0.18790000000000001</v>
      </c>
      <c r="J2270" s="49">
        <v>44.598410000000001</v>
      </c>
      <c r="K2270" s="49">
        <v>0.2485</v>
      </c>
      <c r="L2270" s="49">
        <v>101.12995000000001</v>
      </c>
      <c r="M2270" s="47"/>
      <c r="N2270" s="50">
        <v>0.99568829175405149</v>
      </c>
      <c r="O2270" s="50">
        <v>5.386445642552221E-4</v>
      </c>
      <c r="P2270" s="50">
        <v>0.33140763298356141</v>
      </c>
      <c r="Q2270" s="50">
        <v>5.8090703847463948E-3</v>
      </c>
      <c r="R2270" s="50">
        <v>3.9717027604277118E-3</v>
      </c>
      <c r="S2270" s="50">
        <v>1.6591747915613677</v>
      </c>
      <c r="T2270" s="50">
        <v>6.644285109028274E-3</v>
      </c>
      <c r="U2270" s="50">
        <v>3.0032344191174385</v>
      </c>
      <c r="V2270" s="51">
        <v>83.351222793031283</v>
      </c>
      <c r="X2270" s="49">
        <v>0.25</v>
      </c>
      <c r="Y2270" s="49">
        <v>73.34</v>
      </c>
      <c r="Z2270" s="49">
        <v>0.59</v>
      </c>
      <c r="AA2270" s="49">
        <v>6.55</v>
      </c>
      <c r="AB2270" s="49">
        <v>11.48</v>
      </c>
      <c r="AC2270" s="49">
        <v>0.25</v>
      </c>
      <c r="AD2270" s="49">
        <v>2.29</v>
      </c>
      <c r="AE2270" s="312"/>
      <c r="AF2270" s="465" t="s">
        <v>1746</v>
      </c>
      <c r="AG2270" s="343">
        <v>30</v>
      </c>
      <c r="AH2270" s="343">
        <v>15</v>
      </c>
      <c r="AI2270" s="343"/>
      <c r="AJ2270" s="343"/>
      <c r="AK2270" s="343"/>
      <c r="AL2270" s="343"/>
      <c r="AM2270" s="343"/>
      <c r="AN2270" s="343"/>
      <c r="AO2270" s="343"/>
      <c r="AP2270" s="343"/>
      <c r="AQ2270" s="343"/>
      <c r="AR2270" s="343"/>
      <c r="AS2270" s="343"/>
      <c r="AT2270" s="343"/>
      <c r="AU2270" s="343"/>
      <c r="AV2270" s="343"/>
      <c r="AW2270" s="343"/>
      <c r="AX2270" s="343"/>
      <c r="AY2270" s="343"/>
      <c r="AZ2270" s="343"/>
      <c r="BA2270" s="343"/>
      <c r="BB2270" s="343"/>
      <c r="BC2270" s="343"/>
      <c r="BD2270" s="343"/>
      <c r="BE2270" s="475"/>
      <c r="BF2270" s="475"/>
      <c r="BG2270" s="475"/>
      <c r="BH2270" s="475"/>
      <c r="BI2270" s="475"/>
      <c r="BJ2270" s="475"/>
      <c r="BK2270" s="475"/>
      <c r="BL2270" s="475"/>
      <c r="BM2270" s="475"/>
      <c r="BN2270" s="475"/>
      <c r="BO2270" s="475"/>
      <c r="BP2270" s="306"/>
      <c r="BQ2270" s="496"/>
      <c r="BR2270" s="496"/>
      <c r="BS2270" s="496"/>
      <c r="BT2270" s="496"/>
      <c r="BU2270" s="496"/>
      <c r="BV2270" s="496"/>
    </row>
    <row r="2271" spans="1:74" s="52" customFormat="1" ht="12.75">
      <c r="A2271" s="45">
        <v>2670.080468178493</v>
      </c>
      <c r="B2271" s="46" t="s">
        <v>360</v>
      </c>
      <c r="C2271" s="47" t="s">
        <v>352</v>
      </c>
      <c r="D2271" s="48">
        <v>29.992995093127959</v>
      </c>
      <c r="E2271" s="49">
        <v>40.108170000000001</v>
      </c>
      <c r="F2271" s="49">
        <v>5.5500000000000001E-2</v>
      </c>
      <c r="G2271" s="49">
        <v>15.342420000000001</v>
      </c>
      <c r="H2271" s="49">
        <v>0.29160000000000003</v>
      </c>
      <c r="I2271" s="49">
        <v>0.22</v>
      </c>
      <c r="J2271" s="49">
        <v>44.868459999999999</v>
      </c>
      <c r="K2271" s="49">
        <v>0.2581</v>
      </c>
      <c r="L2271" s="49">
        <v>101.14425</v>
      </c>
      <c r="M2271" s="47"/>
      <c r="N2271" s="50">
        <v>0.99793711738110191</v>
      </c>
      <c r="O2271" s="50">
        <v>1.0917890323736332E-3</v>
      </c>
      <c r="P2271" s="50">
        <v>0.31924212318122225</v>
      </c>
      <c r="Q2271" s="50">
        <v>5.8358180254352524E-3</v>
      </c>
      <c r="R2271" s="50">
        <v>4.6363770682803125E-3</v>
      </c>
      <c r="S2271" s="50">
        <v>1.664255643524061</v>
      </c>
      <c r="T2271" s="50">
        <v>6.8804363416763263E-3</v>
      </c>
      <c r="U2271" s="50">
        <v>2.9998793045541507</v>
      </c>
      <c r="V2271" s="51">
        <v>83.905092884903837</v>
      </c>
      <c r="X2271" s="49">
        <v>0.25</v>
      </c>
      <c r="Y2271" s="49">
        <v>35.340000000000003</v>
      </c>
      <c r="Z2271" s="49">
        <v>0.6</v>
      </c>
      <c r="AA2271" s="49">
        <v>6.66</v>
      </c>
      <c r="AB2271" s="49">
        <v>10.24</v>
      </c>
      <c r="AC2271" s="49">
        <v>0.25</v>
      </c>
      <c r="AD2271" s="49">
        <v>2.21</v>
      </c>
      <c r="AE2271" s="312"/>
      <c r="AF2271" s="465" t="s">
        <v>1746</v>
      </c>
      <c r="AG2271" s="343">
        <v>30</v>
      </c>
      <c r="AH2271" s="343">
        <v>15</v>
      </c>
      <c r="AI2271" s="343"/>
      <c r="AJ2271" s="343"/>
      <c r="AK2271" s="343"/>
      <c r="AL2271" s="343"/>
      <c r="AM2271" s="343"/>
      <c r="AN2271" s="343"/>
      <c r="AO2271" s="343"/>
      <c r="AP2271" s="343"/>
      <c r="AQ2271" s="343"/>
      <c r="AR2271" s="343"/>
      <c r="AS2271" s="343"/>
      <c r="AT2271" s="343"/>
      <c r="AU2271" s="343"/>
      <c r="AV2271" s="343"/>
      <c r="AW2271" s="343"/>
      <c r="AX2271" s="343"/>
      <c r="AY2271" s="343"/>
      <c r="AZ2271" s="343"/>
      <c r="BA2271" s="343"/>
      <c r="BB2271" s="343"/>
      <c r="BC2271" s="343"/>
      <c r="BD2271" s="343"/>
      <c r="BE2271" s="475"/>
      <c r="BF2271" s="475"/>
      <c r="BG2271" s="475"/>
      <c r="BH2271" s="475"/>
      <c r="BI2271" s="475"/>
      <c r="BJ2271" s="475"/>
      <c r="BK2271" s="475"/>
      <c r="BL2271" s="475"/>
      <c r="BM2271" s="475"/>
      <c r="BN2271" s="475"/>
      <c r="BO2271" s="475"/>
      <c r="BP2271" s="306"/>
      <c r="BQ2271" s="496"/>
      <c r="BR2271" s="496"/>
      <c r="BS2271" s="496"/>
      <c r="BT2271" s="496"/>
      <c r="BU2271" s="496"/>
      <c r="BV2271" s="496"/>
    </row>
    <row r="2272" spans="1:74" s="52" customFormat="1" ht="12.75">
      <c r="A2272" s="45">
        <v>2670.080468178493</v>
      </c>
      <c r="B2272" s="46" t="s">
        <v>360</v>
      </c>
      <c r="C2272" s="47" t="s">
        <v>352</v>
      </c>
      <c r="D2272" s="48">
        <v>34.992995093127959</v>
      </c>
      <c r="E2272" s="49">
        <v>40.217860000000002</v>
      </c>
      <c r="F2272" s="49">
        <v>3.4700000000000002E-2</v>
      </c>
      <c r="G2272" s="49">
        <v>14.95438</v>
      </c>
      <c r="H2272" s="49">
        <v>0.32919999999999999</v>
      </c>
      <c r="I2272" s="49">
        <v>0.1598</v>
      </c>
      <c r="J2272" s="49">
        <v>45.238529999999997</v>
      </c>
      <c r="K2272" s="49">
        <v>0.2427</v>
      </c>
      <c r="L2272" s="49">
        <v>101.17717</v>
      </c>
      <c r="M2272" s="47"/>
      <c r="N2272" s="50">
        <v>0.99843071658151239</v>
      </c>
      <c r="O2272" s="50">
        <v>6.8108899875347266E-4</v>
      </c>
      <c r="P2272" s="50">
        <v>0.31047267371539944</v>
      </c>
      <c r="Q2272" s="50">
        <v>6.5735912289851661E-3</v>
      </c>
      <c r="R2272" s="50">
        <v>3.3601718546330478E-3</v>
      </c>
      <c r="S2272" s="50">
        <v>1.6742334148600297</v>
      </c>
      <c r="T2272" s="50">
        <v>6.4554481816675585E-3</v>
      </c>
      <c r="U2272" s="50">
        <v>3.0002071054209809</v>
      </c>
      <c r="V2272" s="51">
        <v>84.356743020915061</v>
      </c>
      <c r="X2272" s="49">
        <v>0.25</v>
      </c>
      <c r="Y2272" s="49">
        <v>56.22</v>
      </c>
      <c r="Z2272" s="49">
        <v>0.61</v>
      </c>
      <c r="AA2272" s="49">
        <v>5.92</v>
      </c>
      <c r="AB2272" s="49">
        <v>13.67</v>
      </c>
      <c r="AC2272" s="49">
        <v>0.25</v>
      </c>
      <c r="AD2272" s="49">
        <v>2.35</v>
      </c>
      <c r="AE2272" s="312"/>
      <c r="AF2272" s="465" t="s">
        <v>1746</v>
      </c>
      <c r="AG2272" s="343">
        <v>30</v>
      </c>
      <c r="AH2272" s="343">
        <v>15</v>
      </c>
      <c r="AI2272" s="343"/>
      <c r="AJ2272" s="343"/>
      <c r="AK2272" s="343"/>
      <c r="AL2272" s="343"/>
      <c r="AM2272" s="343"/>
      <c r="AN2272" s="343"/>
      <c r="AO2272" s="343"/>
      <c r="AP2272" s="343"/>
      <c r="AQ2272" s="343"/>
      <c r="AR2272" s="343"/>
      <c r="AS2272" s="343"/>
      <c r="AT2272" s="343"/>
      <c r="AU2272" s="343"/>
      <c r="AV2272" s="343"/>
      <c r="AW2272" s="343"/>
      <c r="AX2272" s="343"/>
      <c r="AY2272" s="343"/>
      <c r="AZ2272" s="343"/>
      <c r="BA2272" s="343"/>
      <c r="BB2272" s="343"/>
      <c r="BC2272" s="343"/>
      <c r="BD2272" s="343"/>
      <c r="BE2272" s="475"/>
      <c r="BF2272" s="475"/>
      <c r="BG2272" s="475"/>
      <c r="BH2272" s="475"/>
      <c r="BI2272" s="475"/>
      <c r="BJ2272" s="475"/>
      <c r="BK2272" s="475"/>
      <c r="BL2272" s="475"/>
      <c r="BM2272" s="475"/>
      <c r="BN2272" s="475"/>
      <c r="BO2272" s="475"/>
      <c r="BP2272" s="306"/>
      <c r="BQ2272" s="496"/>
      <c r="BR2272" s="496"/>
      <c r="BS2272" s="496"/>
      <c r="BT2272" s="496"/>
      <c r="BU2272" s="496"/>
      <c r="BV2272" s="496"/>
    </row>
    <row r="2273" spans="1:74" s="52" customFormat="1" ht="12.75">
      <c r="A2273" s="45">
        <v>2670.080468178493</v>
      </c>
      <c r="B2273" s="46" t="s">
        <v>360</v>
      </c>
      <c r="C2273" s="47" t="s">
        <v>352</v>
      </c>
      <c r="D2273" s="48">
        <v>39.992995093127959</v>
      </c>
      <c r="E2273" s="49">
        <v>40.257739999999998</v>
      </c>
      <c r="F2273" s="49">
        <v>4.19E-2</v>
      </c>
      <c r="G2273" s="49">
        <v>14.496689999999999</v>
      </c>
      <c r="H2273" s="49">
        <v>0.3145</v>
      </c>
      <c r="I2273" s="49">
        <v>0.18179999999999999</v>
      </c>
      <c r="J2273" s="49">
        <v>45.558590000000002</v>
      </c>
      <c r="K2273" s="49">
        <v>0.2472</v>
      </c>
      <c r="L2273" s="49">
        <v>101.09842000000002</v>
      </c>
      <c r="M2273" s="47"/>
      <c r="N2273" s="50">
        <v>0.99816415447298767</v>
      </c>
      <c r="O2273" s="50">
        <v>8.2137601524534217E-4</v>
      </c>
      <c r="P2273" s="50">
        <v>0.30059200479120318</v>
      </c>
      <c r="Q2273" s="50">
        <v>6.2721598939866419E-3</v>
      </c>
      <c r="R2273" s="50">
        <v>3.8179672352818762E-3</v>
      </c>
      <c r="S2273" s="50">
        <v>1.6839585569459954</v>
      </c>
      <c r="T2273" s="50">
        <v>6.5668741418215505E-3</v>
      </c>
      <c r="U2273" s="50">
        <v>3.0001930934965211</v>
      </c>
      <c r="V2273" s="51">
        <v>84.853396502627959</v>
      </c>
      <c r="X2273" s="49">
        <v>0.25</v>
      </c>
      <c r="Y2273" s="49">
        <v>47.85</v>
      </c>
      <c r="Z2273" s="49">
        <v>0.62</v>
      </c>
      <c r="AA2273" s="49">
        <v>6.14</v>
      </c>
      <c r="AB2273" s="49">
        <v>12.04</v>
      </c>
      <c r="AC2273" s="49">
        <v>0.25</v>
      </c>
      <c r="AD2273" s="49">
        <v>2.3199999999999998</v>
      </c>
      <c r="AE2273" s="312"/>
      <c r="AF2273" s="465" t="s">
        <v>1746</v>
      </c>
      <c r="AG2273" s="343">
        <v>30</v>
      </c>
      <c r="AH2273" s="343">
        <v>15</v>
      </c>
      <c r="AI2273" s="343"/>
      <c r="AJ2273" s="343"/>
      <c r="AK2273" s="343"/>
      <c r="AL2273" s="343"/>
      <c r="AM2273" s="343"/>
      <c r="AN2273" s="343"/>
      <c r="AO2273" s="343"/>
      <c r="AP2273" s="343"/>
      <c r="AQ2273" s="343"/>
      <c r="AR2273" s="343"/>
      <c r="AS2273" s="343"/>
      <c r="AT2273" s="343"/>
      <c r="AU2273" s="343"/>
      <c r="AV2273" s="343"/>
      <c r="AW2273" s="343"/>
      <c r="AX2273" s="343"/>
      <c r="AY2273" s="343"/>
      <c r="AZ2273" s="343"/>
      <c r="BA2273" s="343"/>
      <c r="BB2273" s="343"/>
      <c r="BC2273" s="343"/>
      <c r="BD2273" s="343"/>
      <c r="BE2273" s="475"/>
      <c r="BF2273" s="475"/>
      <c r="BG2273" s="475"/>
      <c r="BH2273" s="475"/>
      <c r="BI2273" s="475"/>
      <c r="BJ2273" s="475"/>
      <c r="BK2273" s="475"/>
      <c r="BL2273" s="475"/>
      <c r="BM2273" s="475"/>
      <c r="BN2273" s="475"/>
      <c r="BO2273" s="475"/>
      <c r="BP2273" s="306"/>
      <c r="BQ2273" s="496"/>
      <c r="BR2273" s="496"/>
      <c r="BS2273" s="496"/>
      <c r="BT2273" s="496"/>
      <c r="BU2273" s="496"/>
      <c r="BV2273" s="496"/>
    </row>
    <row r="2274" spans="1:74" s="52" customFormat="1" ht="12.75">
      <c r="A2274" s="45">
        <v>2670.080468178493</v>
      </c>
      <c r="B2274" s="46" t="s">
        <v>360</v>
      </c>
      <c r="C2274" s="47" t="s">
        <v>352</v>
      </c>
      <c r="D2274" s="48">
        <v>44.992995093127959</v>
      </c>
      <c r="E2274" s="49">
        <v>40.197920000000003</v>
      </c>
      <c r="F2274" s="49">
        <v>4.1399999999999999E-2</v>
      </c>
      <c r="G2274" s="49">
        <v>14.40715</v>
      </c>
      <c r="H2274" s="49">
        <v>0.33850000000000002</v>
      </c>
      <c r="I2274" s="49">
        <v>0.17299999999999999</v>
      </c>
      <c r="J2274" s="49">
        <v>45.63861</v>
      </c>
      <c r="K2274" s="49">
        <v>0.2455</v>
      </c>
      <c r="L2274" s="49">
        <v>101.04208000000001</v>
      </c>
      <c r="M2274" s="47"/>
      <c r="N2274" s="50">
        <v>0.99709126585548868</v>
      </c>
      <c r="O2274" s="50">
        <v>8.1190849725083704E-4</v>
      </c>
      <c r="P2274" s="50">
        <v>0.29885835547394485</v>
      </c>
      <c r="Q2274" s="50">
        <v>6.753577623574568E-3</v>
      </c>
      <c r="R2274" s="50">
        <v>3.6346548220193998E-3</v>
      </c>
      <c r="S2274" s="50">
        <v>1.687610756450004</v>
      </c>
      <c r="T2274" s="50">
        <v>6.5243984277275971E-3</v>
      </c>
      <c r="U2274" s="50">
        <v>3.0012849171500098</v>
      </c>
      <c r="V2274" s="51">
        <v>84.955298137785164</v>
      </c>
      <c r="X2274" s="49">
        <v>0.25</v>
      </c>
      <c r="Y2274" s="49">
        <v>45.36</v>
      </c>
      <c r="Z2274" s="49">
        <v>0.62</v>
      </c>
      <c r="AA2274" s="49">
        <v>5.78</v>
      </c>
      <c r="AB2274" s="49">
        <v>12.62</v>
      </c>
      <c r="AC2274" s="49">
        <v>0.25</v>
      </c>
      <c r="AD2274" s="49">
        <v>2.3199999999999998</v>
      </c>
      <c r="AE2274" s="312"/>
      <c r="AF2274" s="465" t="s">
        <v>1746</v>
      </c>
      <c r="AG2274" s="343">
        <v>30</v>
      </c>
      <c r="AH2274" s="343">
        <v>15</v>
      </c>
      <c r="AI2274" s="343"/>
      <c r="AJ2274" s="343"/>
      <c r="AK2274" s="343"/>
      <c r="AL2274" s="343"/>
      <c r="AM2274" s="343"/>
      <c r="AN2274" s="343"/>
      <c r="AO2274" s="343"/>
      <c r="AP2274" s="343"/>
      <c r="AQ2274" s="343"/>
      <c r="AR2274" s="343"/>
      <c r="AS2274" s="343"/>
      <c r="AT2274" s="343"/>
      <c r="AU2274" s="343"/>
      <c r="AV2274" s="343"/>
      <c r="AW2274" s="343"/>
      <c r="AX2274" s="343"/>
      <c r="AY2274" s="343"/>
      <c r="AZ2274" s="343"/>
      <c r="BA2274" s="343"/>
      <c r="BB2274" s="343"/>
      <c r="BC2274" s="343"/>
      <c r="BD2274" s="343"/>
      <c r="BE2274" s="475"/>
      <c r="BF2274" s="475"/>
      <c r="BG2274" s="475"/>
      <c r="BH2274" s="475"/>
      <c r="BI2274" s="475"/>
      <c r="BJ2274" s="475"/>
      <c r="BK2274" s="475"/>
      <c r="BL2274" s="475"/>
      <c r="BM2274" s="475"/>
      <c r="BN2274" s="475"/>
      <c r="BO2274" s="475"/>
      <c r="BP2274" s="306"/>
      <c r="BQ2274" s="496"/>
      <c r="BR2274" s="496"/>
      <c r="BS2274" s="496"/>
      <c r="BT2274" s="496"/>
      <c r="BU2274" s="496"/>
      <c r="BV2274" s="496"/>
    </row>
    <row r="2275" spans="1:74" s="52" customFormat="1" ht="12.75">
      <c r="A2275" s="45">
        <v>2670.080468178493</v>
      </c>
      <c r="B2275" s="46" t="s">
        <v>360</v>
      </c>
      <c r="C2275" s="47" t="s">
        <v>352</v>
      </c>
      <c r="D2275" s="48">
        <v>49.992995093127959</v>
      </c>
      <c r="E2275" s="49">
        <v>40.267719999999997</v>
      </c>
      <c r="F2275" s="49">
        <v>5.0099999999999999E-2</v>
      </c>
      <c r="G2275" s="49">
        <v>14.22805</v>
      </c>
      <c r="H2275" s="49">
        <v>0.33119999999999999</v>
      </c>
      <c r="I2275" s="49">
        <v>0.2094</v>
      </c>
      <c r="J2275" s="49">
        <v>45.77863</v>
      </c>
      <c r="K2275" s="49">
        <v>0.24690000000000001</v>
      </c>
      <c r="L2275" s="49">
        <v>101.11199999999999</v>
      </c>
      <c r="M2275" s="47"/>
      <c r="N2275" s="50">
        <v>0.99730340856424382</v>
      </c>
      <c r="O2275" s="50">
        <v>9.8103252058933852E-4</v>
      </c>
      <c r="P2275" s="50">
        <v>0.29469423500079417</v>
      </c>
      <c r="Q2275" s="50">
        <v>6.5978810829496826E-3</v>
      </c>
      <c r="R2275" s="50">
        <v>4.392711487663882E-3</v>
      </c>
      <c r="S2275" s="50">
        <v>1.6902136332027331</v>
      </c>
      <c r="T2275" s="50">
        <v>6.5516245356029706E-3</v>
      </c>
      <c r="U2275" s="50">
        <v>3.0007345263945764</v>
      </c>
      <c r="V2275" s="51">
        <v>85.15325372418863</v>
      </c>
      <c r="X2275" s="49">
        <v>0.25</v>
      </c>
      <c r="Y2275" s="49">
        <v>39.71</v>
      </c>
      <c r="Z2275" s="49">
        <v>0.62</v>
      </c>
      <c r="AA2275" s="49">
        <v>5.88</v>
      </c>
      <c r="AB2275" s="49">
        <v>10.29</v>
      </c>
      <c r="AC2275" s="49">
        <v>0.25</v>
      </c>
      <c r="AD2275" s="49">
        <v>2.31</v>
      </c>
      <c r="AE2275" s="312"/>
      <c r="AF2275" s="465" t="s">
        <v>1746</v>
      </c>
      <c r="AG2275" s="343">
        <v>30</v>
      </c>
      <c r="AH2275" s="343">
        <v>15</v>
      </c>
      <c r="AI2275" s="343"/>
      <c r="AJ2275" s="343"/>
      <c r="AK2275" s="343"/>
      <c r="AL2275" s="343"/>
      <c r="AM2275" s="343"/>
      <c r="AN2275" s="343"/>
      <c r="AO2275" s="343"/>
      <c r="AP2275" s="343"/>
      <c r="AQ2275" s="343"/>
      <c r="AR2275" s="343"/>
      <c r="AS2275" s="343"/>
      <c r="AT2275" s="343"/>
      <c r="AU2275" s="343"/>
      <c r="AV2275" s="343"/>
      <c r="AW2275" s="343"/>
      <c r="AX2275" s="343"/>
      <c r="AY2275" s="343"/>
      <c r="AZ2275" s="343"/>
      <c r="BA2275" s="343"/>
      <c r="BB2275" s="343"/>
      <c r="BC2275" s="343"/>
      <c r="BD2275" s="343"/>
      <c r="BE2275" s="475"/>
      <c r="BF2275" s="475"/>
      <c r="BG2275" s="475"/>
      <c r="BH2275" s="475"/>
      <c r="BI2275" s="475"/>
      <c r="BJ2275" s="475"/>
      <c r="BK2275" s="475"/>
      <c r="BL2275" s="475"/>
      <c r="BM2275" s="475"/>
      <c r="BN2275" s="475"/>
      <c r="BO2275" s="475"/>
      <c r="BP2275" s="306"/>
      <c r="BQ2275" s="496"/>
      <c r="BR2275" s="496"/>
      <c r="BS2275" s="496"/>
      <c r="BT2275" s="496"/>
      <c r="BU2275" s="496"/>
      <c r="BV2275" s="496"/>
    </row>
    <row r="2276" spans="1:74" s="52" customFormat="1" ht="12.75">
      <c r="A2276" s="45">
        <v>2670.080468178493</v>
      </c>
      <c r="B2276" s="46" t="s">
        <v>360</v>
      </c>
      <c r="C2276" s="47" t="s">
        <v>352</v>
      </c>
      <c r="D2276" s="48">
        <v>54.992995093127959</v>
      </c>
      <c r="E2276" s="49">
        <v>40.15802</v>
      </c>
      <c r="F2276" s="49">
        <v>6.3E-3</v>
      </c>
      <c r="G2276" s="49">
        <v>14.068860000000001</v>
      </c>
      <c r="H2276" s="49">
        <v>0.31640000000000001</v>
      </c>
      <c r="I2276" s="49">
        <v>0.18029999999999999</v>
      </c>
      <c r="J2276" s="49">
        <v>45.758629999999997</v>
      </c>
      <c r="K2276" s="49">
        <v>0.2432</v>
      </c>
      <c r="L2276" s="49">
        <v>100.73171000000001</v>
      </c>
      <c r="M2276" s="47"/>
      <c r="N2276" s="50">
        <v>0.99784092532693891</v>
      </c>
      <c r="O2276" s="50">
        <v>1.2376703441014378E-4</v>
      </c>
      <c r="P2276" s="50">
        <v>0.29235055481743538</v>
      </c>
      <c r="Q2276" s="50">
        <v>6.3236727571952056E-3</v>
      </c>
      <c r="R2276" s="50">
        <v>3.794639178297708E-3</v>
      </c>
      <c r="S2276" s="50">
        <v>1.695003421808936</v>
      </c>
      <c r="T2276" s="50">
        <v>6.4745596810270988E-3</v>
      </c>
      <c r="U2276" s="50">
        <v>3.0019115406042407</v>
      </c>
      <c r="V2276" s="51">
        <v>85.289457325880392</v>
      </c>
      <c r="X2276" s="49">
        <v>0.25</v>
      </c>
      <c r="Y2276" s="49">
        <v>301.70999999999998</v>
      </c>
      <c r="Z2276" s="49">
        <v>0.63</v>
      </c>
      <c r="AA2276" s="49">
        <v>6.25</v>
      </c>
      <c r="AB2276" s="49">
        <v>12.05</v>
      </c>
      <c r="AC2276" s="49">
        <v>0.25</v>
      </c>
      <c r="AD2276" s="49">
        <v>2.33</v>
      </c>
      <c r="AE2276" s="312"/>
      <c r="AF2276" s="465" t="s">
        <v>1746</v>
      </c>
      <c r="AG2276" s="343">
        <v>30</v>
      </c>
      <c r="AH2276" s="343">
        <v>15</v>
      </c>
      <c r="AI2276" s="343"/>
      <c r="AJ2276" s="343"/>
      <c r="AK2276" s="343"/>
      <c r="AL2276" s="343"/>
      <c r="AM2276" s="343"/>
      <c r="AN2276" s="343"/>
      <c r="AO2276" s="343"/>
      <c r="AP2276" s="343"/>
      <c r="AQ2276" s="343"/>
      <c r="AR2276" s="343"/>
      <c r="AS2276" s="343"/>
      <c r="AT2276" s="343"/>
      <c r="AU2276" s="343"/>
      <c r="AV2276" s="343"/>
      <c r="AW2276" s="343"/>
      <c r="AX2276" s="343"/>
      <c r="AY2276" s="343"/>
      <c r="AZ2276" s="343"/>
      <c r="BA2276" s="343"/>
      <c r="BB2276" s="343"/>
      <c r="BC2276" s="343"/>
      <c r="BD2276" s="343"/>
      <c r="BE2276" s="475"/>
      <c r="BF2276" s="475"/>
      <c r="BG2276" s="475"/>
      <c r="BH2276" s="475"/>
      <c r="BI2276" s="475"/>
      <c r="BJ2276" s="475"/>
      <c r="BK2276" s="475"/>
      <c r="BL2276" s="475"/>
      <c r="BM2276" s="475"/>
      <c r="BN2276" s="475"/>
      <c r="BO2276" s="475"/>
      <c r="BP2276" s="306"/>
      <c r="BQ2276" s="496"/>
      <c r="BR2276" s="496"/>
      <c r="BS2276" s="496"/>
      <c r="BT2276" s="496"/>
      <c r="BU2276" s="496"/>
      <c r="BV2276" s="496"/>
    </row>
    <row r="2277" spans="1:74" s="52" customFormat="1" ht="12.75">
      <c r="A2277" s="45">
        <v>2670.080468178493</v>
      </c>
      <c r="B2277" s="46" t="s">
        <v>360</v>
      </c>
      <c r="C2277" s="47" t="s">
        <v>352</v>
      </c>
      <c r="D2277" s="48">
        <v>59.992995093127959</v>
      </c>
      <c r="E2277" s="49">
        <v>40.42727</v>
      </c>
      <c r="F2277" s="49">
        <v>3.1699999999999999E-2</v>
      </c>
      <c r="G2277" s="49">
        <v>14.068860000000001</v>
      </c>
      <c r="H2277" s="49">
        <v>0.29549999999999998</v>
      </c>
      <c r="I2277" s="49">
        <v>0.1779</v>
      </c>
      <c r="J2277" s="49">
        <v>45.658610000000003</v>
      </c>
      <c r="K2277" s="49">
        <v>0.26619999999999999</v>
      </c>
      <c r="L2277" s="49">
        <v>100.92604</v>
      </c>
      <c r="M2277" s="47"/>
      <c r="N2277" s="50">
        <v>1.0016972385697329</v>
      </c>
      <c r="O2277" s="50">
        <v>6.2100734782248742E-4</v>
      </c>
      <c r="P2277" s="50">
        <v>0.29152577832722643</v>
      </c>
      <c r="Q2277" s="50">
        <v>5.8892967640203683E-3</v>
      </c>
      <c r="R2277" s="50">
        <v>3.7335652769319933E-3</v>
      </c>
      <c r="S2277" s="50">
        <v>1.6865269797434443</v>
      </c>
      <c r="T2277" s="50">
        <v>7.0668807054438737E-3</v>
      </c>
      <c r="U2277" s="50">
        <v>2.997060746734622</v>
      </c>
      <c r="V2277" s="51">
        <v>85.261981656567571</v>
      </c>
      <c r="X2277" s="49">
        <v>0.25</v>
      </c>
      <c r="Y2277" s="49">
        <v>59</v>
      </c>
      <c r="Z2277" s="49">
        <v>0.63</v>
      </c>
      <c r="AA2277" s="49">
        <v>6.49</v>
      </c>
      <c r="AB2277" s="49">
        <v>12.45</v>
      </c>
      <c r="AC2277" s="49">
        <v>0.25</v>
      </c>
      <c r="AD2277" s="49">
        <v>2.19</v>
      </c>
      <c r="AE2277" s="312"/>
      <c r="AF2277" s="465" t="s">
        <v>1746</v>
      </c>
      <c r="AG2277" s="343">
        <v>30</v>
      </c>
      <c r="AH2277" s="343">
        <v>15</v>
      </c>
      <c r="AI2277" s="343"/>
      <c r="AJ2277" s="343"/>
      <c r="AK2277" s="343"/>
      <c r="AL2277" s="343"/>
      <c r="AM2277" s="343"/>
      <c r="AN2277" s="343"/>
      <c r="AO2277" s="343"/>
      <c r="AP2277" s="343"/>
      <c r="AQ2277" s="343"/>
      <c r="AR2277" s="343"/>
      <c r="AS2277" s="343"/>
      <c r="AT2277" s="343"/>
      <c r="AU2277" s="343"/>
      <c r="AV2277" s="343"/>
      <c r="AW2277" s="343"/>
      <c r="AX2277" s="343"/>
      <c r="AY2277" s="343"/>
      <c r="AZ2277" s="343"/>
      <c r="BA2277" s="343"/>
      <c r="BB2277" s="343"/>
      <c r="BC2277" s="343"/>
      <c r="BD2277" s="343"/>
      <c r="BE2277" s="475"/>
      <c r="BF2277" s="475"/>
      <c r="BG2277" s="475"/>
      <c r="BH2277" s="475"/>
      <c r="BI2277" s="475"/>
      <c r="BJ2277" s="475"/>
      <c r="BK2277" s="475"/>
      <c r="BL2277" s="475"/>
      <c r="BM2277" s="475"/>
      <c r="BN2277" s="475"/>
      <c r="BO2277" s="475"/>
      <c r="BP2277" s="306"/>
      <c r="BQ2277" s="496"/>
      <c r="BR2277" s="496"/>
      <c r="BS2277" s="496"/>
      <c r="BT2277" s="496"/>
      <c r="BU2277" s="496"/>
      <c r="BV2277" s="496"/>
    </row>
    <row r="2278" spans="1:74" s="52" customFormat="1" ht="12.75">
      <c r="A2278" s="45">
        <v>2670.080468178493</v>
      </c>
      <c r="B2278" s="46" t="s">
        <v>360</v>
      </c>
      <c r="C2278" s="47" t="s">
        <v>352</v>
      </c>
      <c r="D2278" s="48">
        <v>64.992995093127959</v>
      </c>
      <c r="E2278" s="49">
        <v>40.207880000000003</v>
      </c>
      <c r="F2278" s="49">
        <v>3.9600000000000003E-2</v>
      </c>
      <c r="G2278" s="49">
        <v>13.93951</v>
      </c>
      <c r="H2278" s="49">
        <v>0.31569999999999998</v>
      </c>
      <c r="I2278" s="49">
        <v>0.20449999999999999</v>
      </c>
      <c r="J2278" s="49">
        <v>45.958669999999998</v>
      </c>
      <c r="K2278" s="49">
        <v>0.24410000000000001</v>
      </c>
      <c r="L2278" s="49">
        <v>100.90996000000001</v>
      </c>
      <c r="M2278" s="47"/>
      <c r="N2278" s="50">
        <v>0.99666746719865773</v>
      </c>
      <c r="O2278" s="50">
        <v>7.7608574831120318E-4</v>
      </c>
      <c r="P2278" s="50">
        <v>0.28896324726328748</v>
      </c>
      <c r="Q2278" s="50">
        <v>6.2944470075976021E-3</v>
      </c>
      <c r="R2278" s="50">
        <v>4.2935661553154796E-3</v>
      </c>
      <c r="S2278" s="50">
        <v>1.6983027194091775</v>
      </c>
      <c r="T2278" s="50">
        <v>6.4828285223729396E-3</v>
      </c>
      <c r="U2278" s="50">
        <v>3.00178036130472</v>
      </c>
      <c r="V2278" s="51">
        <v>85.459256480543672</v>
      </c>
      <c r="X2278" s="49">
        <v>0.25</v>
      </c>
      <c r="Y2278" s="49">
        <v>49.48</v>
      </c>
      <c r="Z2278" s="49">
        <v>0.63</v>
      </c>
      <c r="AA2278" s="49">
        <v>6.26</v>
      </c>
      <c r="AB2278" s="49">
        <v>10.93</v>
      </c>
      <c r="AC2278" s="49">
        <v>0.25</v>
      </c>
      <c r="AD2278" s="49">
        <v>2.3199999999999998</v>
      </c>
      <c r="AE2278" s="312"/>
      <c r="AF2278" s="465" t="s">
        <v>1746</v>
      </c>
      <c r="AG2278" s="343">
        <v>30</v>
      </c>
      <c r="AH2278" s="343">
        <v>15</v>
      </c>
      <c r="AI2278" s="343"/>
      <c r="AJ2278" s="343"/>
      <c r="AK2278" s="343"/>
      <c r="AL2278" s="343"/>
      <c r="AM2278" s="343"/>
      <c r="AN2278" s="343"/>
      <c r="AO2278" s="343"/>
      <c r="AP2278" s="343"/>
      <c r="AQ2278" s="343"/>
      <c r="AR2278" s="343"/>
      <c r="AS2278" s="343"/>
      <c r="AT2278" s="343"/>
      <c r="AU2278" s="343"/>
      <c r="AV2278" s="343"/>
      <c r="AW2278" s="343"/>
      <c r="AX2278" s="343"/>
      <c r="AY2278" s="343"/>
      <c r="AZ2278" s="343"/>
      <c r="BA2278" s="343"/>
      <c r="BB2278" s="343"/>
      <c r="BC2278" s="343"/>
      <c r="BD2278" s="343"/>
      <c r="BE2278" s="475"/>
      <c r="BF2278" s="475"/>
      <c r="BG2278" s="475"/>
      <c r="BH2278" s="475"/>
      <c r="BI2278" s="475"/>
      <c r="BJ2278" s="475"/>
      <c r="BK2278" s="475"/>
      <c r="BL2278" s="475"/>
      <c r="BM2278" s="475"/>
      <c r="BN2278" s="475"/>
      <c r="BO2278" s="475"/>
      <c r="BP2278" s="306"/>
      <c r="BQ2278" s="496"/>
      <c r="BR2278" s="496"/>
      <c r="BS2278" s="496"/>
      <c r="BT2278" s="496"/>
      <c r="BU2278" s="496"/>
      <c r="BV2278" s="496"/>
    </row>
    <row r="2279" spans="1:74" s="52" customFormat="1" ht="12.75">
      <c r="A2279" s="45">
        <v>2670.080468178493</v>
      </c>
      <c r="B2279" s="46" t="s">
        <v>360</v>
      </c>
      <c r="C2279" s="47" t="s">
        <v>352</v>
      </c>
      <c r="D2279" s="48">
        <v>69.992995093127959</v>
      </c>
      <c r="E2279" s="49">
        <v>40.497079999999997</v>
      </c>
      <c r="F2279" s="49">
        <v>5.6599999999999998E-2</v>
      </c>
      <c r="G2279" s="49">
        <v>14.00916</v>
      </c>
      <c r="H2279" s="49">
        <v>0.3039</v>
      </c>
      <c r="I2279" s="49">
        <v>0.2228</v>
      </c>
      <c r="J2279" s="49">
        <v>46.118699999999997</v>
      </c>
      <c r="K2279" s="49">
        <v>0.24640000000000001</v>
      </c>
      <c r="L2279" s="49">
        <v>101.45463999999998</v>
      </c>
      <c r="M2279" s="47"/>
      <c r="N2279" s="50">
        <v>0.99812082102494981</v>
      </c>
      <c r="O2279" s="50">
        <v>1.1029383847796358E-3</v>
      </c>
      <c r="P2279" s="50">
        <v>0.28875365795922114</v>
      </c>
      <c r="Q2279" s="50">
        <v>6.0246801840543032E-3</v>
      </c>
      <c r="R2279" s="50">
        <v>4.6511498407338075E-3</v>
      </c>
      <c r="S2279" s="50">
        <v>1.6945134001680069</v>
      </c>
      <c r="T2279" s="50">
        <v>6.5066546437449364E-3</v>
      </c>
      <c r="U2279" s="50">
        <v>2.9996733022054904</v>
      </c>
      <c r="V2279" s="51">
        <v>85.440505514578192</v>
      </c>
      <c r="X2279" s="49">
        <v>0.25</v>
      </c>
      <c r="Y2279" s="49">
        <v>35.049999999999997</v>
      </c>
      <c r="Z2279" s="49">
        <v>0.63</v>
      </c>
      <c r="AA2279" s="49">
        <v>6.39</v>
      </c>
      <c r="AB2279" s="49">
        <v>9.94</v>
      </c>
      <c r="AC2279" s="49">
        <v>0.25</v>
      </c>
      <c r="AD2279" s="49">
        <v>2.2999999999999998</v>
      </c>
      <c r="AE2279" s="312"/>
      <c r="AF2279" s="465" t="s">
        <v>1746</v>
      </c>
      <c r="AG2279" s="343">
        <v>30</v>
      </c>
      <c r="AH2279" s="343">
        <v>15</v>
      </c>
      <c r="AI2279" s="343"/>
      <c r="AJ2279" s="343"/>
      <c r="AK2279" s="343"/>
      <c r="AL2279" s="343"/>
      <c r="AM2279" s="343"/>
      <c r="AN2279" s="343"/>
      <c r="AO2279" s="343"/>
      <c r="AP2279" s="343"/>
      <c r="AQ2279" s="343"/>
      <c r="AR2279" s="343"/>
      <c r="AS2279" s="343"/>
      <c r="AT2279" s="343"/>
      <c r="AU2279" s="343"/>
      <c r="AV2279" s="343"/>
      <c r="AW2279" s="343"/>
      <c r="AX2279" s="343"/>
      <c r="AY2279" s="343"/>
      <c r="AZ2279" s="343"/>
      <c r="BA2279" s="343"/>
      <c r="BB2279" s="343"/>
      <c r="BC2279" s="343"/>
      <c r="BD2279" s="343"/>
      <c r="BE2279" s="475"/>
      <c r="BF2279" s="475"/>
      <c r="BG2279" s="475"/>
      <c r="BH2279" s="475"/>
      <c r="BI2279" s="475"/>
      <c r="BJ2279" s="475"/>
      <c r="BK2279" s="475"/>
      <c r="BL2279" s="475"/>
      <c r="BM2279" s="475"/>
      <c r="BN2279" s="475"/>
      <c r="BO2279" s="475"/>
      <c r="BP2279" s="306"/>
      <c r="BQ2279" s="496"/>
      <c r="BR2279" s="496"/>
      <c r="BS2279" s="496"/>
      <c r="BT2279" s="496"/>
      <c r="BU2279" s="496"/>
      <c r="BV2279" s="496"/>
    </row>
    <row r="2280" spans="1:74" s="52" customFormat="1" ht="12.75">
      <c r="A2280" s="45">
        <v>2670.080468178493</v>
      </c>
      <c r="B2280" s="46" t="s">
        <v>360</v>
      </c>
      <c r="C2280" s="47" t="s">
        <v>352</v>
      </c>
      <c r="D2280" s="48">
        <v>74.992995093127959</v>
      </c>
      <c r="E2280" s="49">
        <v>40.397350000000003</v>
      </c>
      <c r="F2280" s="49">
        <v>3.78E-2</v>
      </c>
      <c r="G2280" s="49">
        <v>13.909660000000001</v>
      </c>
      <c r="H2280" s="49">
        <v>0.30759999999999998</v>
      </c>
      <c r="I2280" s="49">
        <v>0.17280000000000001</v>
      </c>
      <c r="J2280" s="49">
        <v>45.978670000000001</v>
      </c>
      <c r="K2280" s="49">
        <v>0.24779999999999999</v>
      </c>
      <c r="L2280" s="49">
        <v>101.05168</v>
      </c>
      <c r="M2280" s="47"/>
      <c r="N2280" s="50">
        <v>0.99919607640741925</v>
      </c>
      <c r="O2280" s="50">
        <v>7.3920527585256838E-4</v>
      </c>
      <c r="P2280" s="50">
        <v>0.28772019862799175</v>
      </c>
      <c r="Q2280" s="50">
        <v>6.1196708850026916E-3</v>
      </c>
      <c r="R2280" s="50">
        <v>3.6201562896827598E-3</v>
      </c>
      <c r="S2280" s="50">
        <v>1.6953633601482798</v>
      </c>
      <c r="T2280" s="50">
        <v>6.56684540664698E-3</v>
      </c>
      <c r="U2280" s="50">
        <v>2.9993255130408758</v>
      </c>
      <c r="V2280" s="51">
        <v>85.491272046774498</v>
      </c>
      <c r="X2280" s="49">
        <v>0.25</v>
      </c>
      <c r="Y2280" s="49">
        <v>53.29</v>
      </c>
      <c r="Z2280" s="49">
        <v>0.63</v>
      </c>
      <c r="AA2280" s="49">
        <v>6.32</v>
      </c>
      <c r="AB2280" s="49">
        <v>12.71</v>
      </c>
      <c r="AC2280" s="49">
        <v>0.25</v>
      </c>
      <c r="AD2280" s="49">
        <v>2.29</v>
      </c>
      <c r="AE2280" s="312"/>
      <c r="AF2280" s="465" t="s">
        <v>1746</v>
      </c>
      <c r="AG2280" s="343">
        <v>30</v>
      </c>
      <c r="AH2280" s="343">
        <v>15</v>
      </c>
      <c r="AI2280" s="343"/>
      <c r="AJ2280" s="343"/>
      <c r="AK2280" s="343"/>
      <c r="AL2280" s="343"/>
      <c r="AM2280" s="343"/>
      <c r="AN2280" s="343"/>
      <c r="AO2280" s="343"/>
      <c r="AP2280" s="343"/>
      <c r="AQ2280" s="343"/>
      <c r="AR2280" s="343"/>
      <c r="AS2280" s="343"/>
      <c r="AT2280" s="343"/>
      <c r="AU2280" s="343"/>
      <c r="AV2280" s="343"/>
      <c r="AW2280" s="343"/>
      <c r="AX2280" s="343"/>
      <c r="AY2280" s="343"/>
      <c r="AZ2280" s="343"/>
      <c r="BA2280" s="343"/>
      <c r="BB2280" s="343"/>
      <c r="BC2280" s="343"/>
      <c r="BD2280" s="343"/>
      <c r="BE2280" s="475"/>
      <c r="BF2280" s="475"/>
      <c r="BG2280" s="475"/>
      <c r="BH2280" s="475"/>
      <c r="BI2280" s="475"/>
      <c r="BJ2280" s="475"/>
      <c r="BK2280" s="475"/>
      <c r="BL2280" s="475"/>
      <c r="BM2280" s="475"/>
      <c r="BN2280" s="475"/>
      <c r="BO2280" s="475"/>
      <c r="BP2280" s="306"/>
      <c r="BQ2280" s="496"/>
      <c r="BR2280" s="496"/>
      <c r="BS2280" s="496"/>
      <c r="BT2280" s="496"/>
      <c r="BU2280" s="496"/>
      <c r="BV2280" s="496"/>
    </row>
    <row r="2281" spans="1:74" s="52" customFormat="1" ht="12.75">
      <c r="A2281" s="45">
        <v>2670.080468178493</v>
      </c>
      <c r="B2281" s="46" t="s">
        <v>360</v>
      </c>
      <c r="C2281" s="47" t="s">
        <v>352</v>
      </c>
      <c r="D2281" s="48">
        <v>79.992995093127959</v>
      </c>
      <c r="E2281" s="49">
        <v>40.347490000000001</v>
      </c>
      <c r="F2281" s="49">
        <v>7.2800000000000004E-2</v>
      </c>
      <c r="G2281" s="49">
        <v>13.849959999999999</v>
      </c>
      <c r="H2281" s="49">
        <v>0.34</v>
      </c>
      <c r="I2281" s="49">
        <v>0.18129999999999999</v>
      </c>
      <c r="J2281" s="49">
        <v>45.918660000000003</v>
      </c>
      <c r="K2281" s="49">
        <v>0.25109999999999999</v>
      </c>
      <c r="L2281" s="49">
        <v>100.96131000000001</v>
      </c>
      <c r="M2281" s="47"/>
      <c r="N2281" s="50">
        <v>0.99869953311620419</v>
      </c>
      <c r="O2281" s="50">
        <v>1.4247055581437231E-3</v>
      </c>
      <c r="P2281" s="50">
        <v>0.28669679459069397</v>
      </c>
      <c r="Q2281" s="50">
        <v>6.769259040596237E-3</v>
      </c>
      <c r="R2281" s="50">
        <v>3.8010349906392555E-3</v>
      </c>
      <c r="S2281" s="50">
        <v>1.6944005188746096</v>
      </c>
      <c r="T2281" s="50">
        <v>6.6592095966209585E-3</v>
      </c>
      <c r="U2281" s="50">
        <v>2.9984510557675081</v>
      </c>
      <c r="V2281" s="51">
        <v>85.528384060588706</v>
      </c>
      <c r="X2281" s="49">
        <v>0.25</v>
      </c>
      <c r="Y2281" s="49">
        <v>27.23</v>
      </c>
      <c r="Z2281" s="49">
        <v>0.63</v>
      </c>
      <c r="AA2281" s="49">
        <v>5.72</v>
      </c>
      <c r="AB2281" s="49">
        <v>12</v>
      </c>
      <c r="AC2281" s="49">
        <v>0.25</v>
      </c>
      <c r="AD2281" s="49">
        <v>2.2799999999999998</v>
      </c>
      <c r="AE2281" s="312"/>
      <c r="AF2281" s="465" t="s">
        <v>1746</v>
      </c>
      <c r="AG2281" s="343">
        <v>30</v>
      </c>
      <c r="AH2281" s="343">
        <v>15</v>
      </c>
      <c r="AI2281" s="343"/>
      <c r="AJ2281" s="343"/>
      <c r="AK2281" s="343"/>
      <c r="AL2281" s="343"/>
      <c r="AM2281" s="343"/>
      <c r="AN2281" s="343"/>
      <c r="AO2281" s="343"/>
      <c r="AP2281" s="343"/>
      <c r="AQ2281" s="343"/>
      <c r="AR2281" s="343"/>
      <c r="AS2281" s="343"/>
      <c r="AT2281" s="343"/>
      <c r="AU2281" s="343"/>
      <c r="AV2281" s="343"/>
      <c r="AW2281" s="343"/>
      <c r="AX2281" s="343"/>
      <c r="AY2281" s="343"/>
      <c r="AZ2281" s="343"/>
      <c r="BA2281" s="343"/>
      <c r="BB2281" s="343"/>
      <c r="BC2281" s="343"/>
      <c r="BD2281" s="343"/>
      <c r="BE2281" s="475"/>
      <c r="BF2281" s="475"/>
      <c r="BG2281" s="475"/>
      <c r="BH2281" s="475"/>
      <c r="BI2281" s="475"/>
      <c r="BJ2281" s="475"/>
      <c r="BK2281" s="475"/>
      <c r="BL2281" s="475"/>
      <c r="BM2281" s="475"/>
      <c r="BN2281" s="475"/>
      <c r="BO2281" s="475"/>
      <c r="BP2281" s="306"/>
      <c r="BQ2281" s="496"/>
      <c r="BR2281" s="496"/>
      <c r="BS2281" s="496"/>
      <c r="BT2281" s="496"/>
      <c r="BU2281" s="496"/>
      <c r="BV2281" s="496"/>
    </row>
    <row r="2282" spans="1:74" s="52" customFormat="1" ht="12.75">
      <c r="A2282" s="45">
        <v>2670.080468178493</v>
      </c>
      <c r="B2282" s="46" t="s">
        <v>360</v>
      </c>
      <c r="C2282" s="47" t="s">
        <v>352</v>
      </c>
      <c r="D2282" s="48">
        <v>84.992995093127959</v>
      </c>
      <c r="E2282" s="49">
        <v>40.287660000000002</v>
      </c>
      <c r="F2282" s="49">
        <v>5.11E-2</v>
      </c>
      <c r="G2282" s="49">
        <v>13.77037</v>
      </c>
      <c r="H2282" s="49">
        <v>0.32490000000000002</v>
      </c>
      <c r="I2282" s="49">
        <v>0.1653</v>
      </c>
      <c r="J2282" s="49">
        <v>46.118699999999997</v>
      </c>
      <c r="K2282" s="49">
        <v>0.24959999999999999</v>
      </c>
      <c r="L2282" s="49">
        <v>100.96763</v>
      </c>
      <c r="M2282" s="47"/>
      <c r="N2282" s="50">
        <v>0.99701365747294979</v>
      </c>
      <c r="O2282" s="50">
        <v>9.9982819444514631E-4</v>
      </c>
      <c r="P2282" s="50">
        <v>0.28499068669802541</v>
      </c>
      <c r="Q2282" s="50">
        <v>6.4672949486914702E-3</v>
      </c>
      <c r="R2282" s="50">
        <v>3.4648756821911088E-3</v>
      </c>
      <c r="S2282" s="50">
        <v>1.7014322741135937</v>
      </c>
      <c r="T2282" s="50">
        <v>6.6180690282641097E-3</v>
      </c>
      <c r="U2282" s="50">
        <v>3.0009866861381602</v>
      </c>
      <c r="V2282" s="51">
        <v>85.653071258218688</v>
      </c>
      <c r="X2282" s="49">
        <v>0.25</v>
      </c>
      <c r="Y2282" s="49">
        <v>38.89</v>
      </c>
      <c r="Z2282" s="49">
        <v>0.63</v>
      </c>
      <c r="AA2282" s="49">
        <v>6.01</v>
      </c>
      <c r="AB2282" s="49">
        <v>12.9</v>
      </c>
      <c r="AC2282" s="49">
        <v>0.25</v>
      </c>
      <c r="AD2282" s="49">
        <v>2.2599999999999998</v>
      </c>
      <c r="AE2282" s="312"/>
      <c r="AF2282" s="465" t="s">
        <v>1746</v>
      </c>
      <c r="AG2282" s="343">
        <v>30</v>
      </c>
      <c r="AH2282" s="343">
        <v>15</v>
      </c>
      <c r="AI2282" s="343"/>
      <c r="AJ2282" s="343"/>
      <c r="AK2282" s="343"/>
      <c r="AL2282" s="343"/>
      <c r="AM2282" s="343"/>
      <c r="AN2282" s="343"/>
      <c r="AO2282" s="343"/>
      <c r="AP2282" s="343"/>
      <c r="AQ2282" s="343"/>
      <c r="AR2282" s="343"/>
      <c r="AS2282" s="343"/>
      <c r="AT2282" s="343"/>
      <c r="AU2282" s="343"/>
      <c r="AV2282" s="343"/>
      <c r="AW2282" s="343"/>
      <c r="AX2282" s="343"/>
      <c r="AY2282" s="343"/>
      <c r="AZ2282" s="343"/>
      <c r="BA2282" s="343"/>
      <c r="BB2282" s="343"/>
      <c r="BC2282" s="343"/>
      <c r="BD2282" s="343"/>
      <c r="BE2282" s="475"/>
      <c r="BF2282" s="475"/>
      <c r="BG2282" s="475"/>
      <c r="BH2282" s="475"/>
      <c r="BI2282" s="475"/>
      <c r="BJ2282" s="475"/>
      <c r="BK2282" s="475"/>
      <c r="BL2282" s="475"/>
      <c r="BM2282" s="475"/>
      <c r="BN2282" s="475"/>
      <c r="BO2282" s="475"/>
      <c r="BP2282" s="306"/>
      <c r="BQ2282" s="496"/>
      <c r="BR2282" s="496"/>
      <c r="BS2282" s="496"/>
      <c r="BT2282" s="496"/>
      <c r="BU2282" s="496"/>
      <c r="BV2282" s="496"/>
    </row>
    <row r="2283" spans="1:74" s="52" customFormat="1" ht="12.75">
      <c r="A2283" s="45">
        <v>2670.080468178493</v>
      </c>
      <c r="B2283" s="46" t="s">
        <v>360</v>
      </c>
      <c r="C2283" s="47" t="s">
        <v>352</v>
      </c>
      <c r="D2283" s="48">
        <v>89.992995093127959</v>
      </c>
      <c r="E2283" s="49">
        <v>40.457189999999997</v>
      </c>
      <c r="F2283" s="49">
        <v>4.8599999999999997E-2</v>
      </c>
      <c r="G2283" s="49">
        <v>13.75047</v>
      </c>
      <c r="H2283" s="49">
        <v>0.33050000000000002</v>
      </c>
      <c r="I2283" s="49">
        <v>0.1888</v>
      </c>
      <c r="J2283" s="49">
        <v>46.118699999999997</v>
      </c>
      <c r="K2283" s="49">
        <v>0.2482</v>
      </c>
      <c r="L2283" s="49">
        <v>101.14246</v>
      </c>
      <c r="M2283" s="47"/>
      <c r="N2283" s="50">
        <v>0.99911114927401268</v>
      </c>
      <c r="O2283" s="50">
        <v>9.4892038117944436E-4</v>
      </c>
      <c r="P2283" s="50">
        <v>0.28398253209742097</v>
      </c>
      <c r="Q2283" s="50">
        <v>6.564980591829056E-3</v>
      </c>
      <c r="R2283" s="50">
        <v>3.9491699115564534E-3</v>
      </c>
      <c r="S2283" s="50">
        <v>1.6978670989549129</v>
      </c>
      <c r="T2283" s="50">
        <v>6.5671587527166295E-3</v>
      </c>
      <c r="U2283" s="50">
        <v>2.9989910099636283</v>
      </c>
      <c r="V2283" s="51">
        <v>85.670833566387657</v>
      </c>
      <c r="X2283" s="49">
        <v>0.25</v>
      </c>
      <c r="Y2283" s="49">
        <v>41.73</v>
      </c>
      <c r="Z2283" s="49">
        <v>0.63</v>
      </c>
      <c r="AA2283" s="49">
        <v>5.86</v>
      </c>
      <c r="AB2283" s="49">
        <v>11.59</v>
      </c>
      <c r="AC2283" s="49">
        <v>0.25</v>
      </c>
      <c r="AD2283" s="49">
        <v>2.29</v>
      </c>
      <c r="AE2283" s="312"/>
      <c r="AF2283" s="465" t="s">
        <v>1746</v>
      </c>
      <c r="AG2283" s="343">
        <v>30</v>
      </c>
      <c r="AH2283" s="343">
        <v>15</v>
      </c>
      <c r="AI2283" s="343"/>
      <c r="AJ2283" s="343"/>
      <c r="AK2283" s="343"/>
      <c r="AL2283" s="343"/>
      <c r="AM2283" s="343"/>
      <c r="AN2283" s="343"/>
      <c r="AO2283" s="343"/>
      <c r="AP2283" s="343"/>
      <c r="AQ2283" s="343"/>
      <c r="AR2283" s="343"/>
      <c r="AS2283" s="343"/>
      <c r="AT2283" s="343"/>
      <c r="AU2283" s="343"/>
      <c r="AV2283" s="343"/>
      <c r="AW2283" s="343"/>
      <c r="AX2283" s="343"/>
      <c r="AY2283" s="343"/>
      <c r="AZ2283" s="343"/>
      <c r="BA2283" s="343"/>
      <c r="BB2283" s="343"/>
      <c r="BC2283" s="343"/>
      <c r="BD2283" s="343"/>
      <c r="BE2283" s="475"/>
      <c r="BF2283" s="475"/>
      <c r="BG2283" s="475"/>
      <c r="BH2283" s="475"/>
      <c r="BI2283" s="475"/>
      <c r="BJ2283" s="475"/>
      <c r="BK2283" s="475"/>
      <c r="BL2283" s="475"/>
      <c r="BM2283" s="475"/>
      <c r="BN2283" s="475"/>
      <c r="BO2283" s="475"/>
      <c r="BP2283" s="306"/>
      <c r="BQ2283" s="496"/>
      <c r="BR2283" s="496"/>
      <c r="BS2283" s="496"/>
      <c r="BT2283" s="496"/>
      <c r="BU2283" s="496"/>
      <c r="BV2283" s="496"/>
    </row>
    <row r="2284" spans="1:74" s="52" customFormat="1" ht="12.75">
      <c r="A2284" s="45">
        <v>2670.080468178493</v>
      </c>
      <c r="B2284" s="46" t="s">
        <v>360</v>
      </c>
      <c r="C2284" s="47" t="s">
        <v>352</v>
      </c>
      <c r="D2284" s="48">
        <v>94.992995093127959</v>
      </c>
      <c r="E2284" s="49">
        <v>40.227829999999997</v>
      </c>
      <c r="F2284" s="49">
        <v>4.3400000000000001E-2</v>
      </c>
      <c r="G2284" s="49">
        <v>13.840009999999999</v>
      </c>
      <c r="H2284" s="49">
        <v>0.31180000000000002</v>
      </c>
      <c r="I2284" s="49">
        <v>0.2135</v>
      </c>
      <c r="J2284" s="49">
        <v>46.068689999999997</v>
      </c>
      <c r="K2284" s="49">
        <v>0.24279999999999999</v>
      </c>
      <c r="L2284" s="49">
        <v>100.94803</v>
      </c>
      <c r="M2284" s="47"/>
      <c r="N2284" s="50">
        <v>0.99634197965493465</v>
      </c>
      <c r="O2284" s="50">
        <v>8.4985917541353776E-4</v>
      </c>
      <c r="P2284" s="50">
        <v>0.28666470256505799</v>
      </c>
      <c r="Q2284" s="50">
        <v>6.2115763285219951E-3</v>
      </c>
      <c r="R2284" s="50">
        <v>4.4788389007473263E-3</v>
      </c>
      <c r="S2284" s="50">
        <v>1.7009683450501785</v>
      </c>
      <c r="T2284" s="50">
        <v>6.4430003193845327E-3</v>
      </c>
      <c r="U2284" s="50">
        <v>3.0019583019942386</v>
      </c>
      <c r="V2284" s="51">
        <v>85.577584207054798</v>
      </c>
      <c r="X2284" s="49">
        <v>0.25</v>
      </c>
      <c r="Y2284" s="49">
        <v>44.94</v>
      </c>
      <c r="Z2284" s="49">
        <v>0.63</v>
      </c>
      <c r="AA2284" s="49">
        <v>6.26</v>
      </c>
      <c r="AB2284" s="49">
        <v>10.01</v>
      </c>
      <c r="AC2284" s="49">
        <v>0.25</v>
      </c>
      <c r="AD2284" s="49">
        <v>2.33</v>
      </c>
      <c r="AE2284" s="312"/>
      <c r="AF2284" s="465" t="s">
        <v>1746</v>
      </c>
      <c r="AG2284" s="343">
        <v>30</v>
      </c>
      <c r="AH2284" s="343">
        <v>15</v>
      </c>
      <c r="AI2284" s="343"/>
      <c r="AJ2284" s="343"/>
      <c r="AK2284" s="343"/>
      <c r="AL2284" s="343"/>
      <c r="AM2284" s="343"/>
      <c r="AN2284" s="343"/>
      <c r="AO2284" s="343"/>
      <c r="AP2284" s="343"/>
      <c r="AQ2284" s="343"/>
      <c r="AR2284" s="343"/>
      <c r="AS2284" s="343"/>
      <c r="AT2284" s="343"/>
      <c r="AU2284" s="343"/>
      <c r="AV2284" s="343"/>
      <c r="AW2284" s="343"/>
      <c r="AX2284" s="343"/>
      <c r="AY2284" s="343"/>
      <c r="AZ2284" s="343"/>
      <c r="BA2284" s="343"/>
      <c r="BB2284" s="343"/>
      <c r="BC2284" s="343"/>
      <c r="BD2284" s="343"/>
      <c r="BE2284" s="475"/>
      <c r="BF2284" s="475"/>
      <c r="BG2284" s="475"/>
      <c r="BH2284" s="475"/>
      <c r="BI2284" s="475"/>
      <c r="BJ2284" s="475"/>
      <c r="BK2284" s="475"/>
      <c r="BL2284" s="475"/>
      <c r="BM2284" s="475"/>
      <c r="BN2284" s="475"/>
      <c r="BO2284" s="475"/>
      <c r="BP2284" s="306"/>
      <c r="BQ2284" s="496"/>
      <c r="BR2284" s="496"/>
      <c r="BS2284" s="496"/>
      <c r="BT2284" s="496"/>
      <c r="BU2284" s="496"/>
      <c r="BV2284" s="496"/>
    </row>
    <row r="2285" spans="1:74" s="52" customFormat="1" ht="12.75">
      <c r="A2285" s="45">
        <v>2670.080468178493</v>
      </c>
      <c r="B2285" s="46" t="s">
        <v>360</v>
      </c>
      <c r="C2285" s="47" t="s">
        <v>352</v>
      </c>
      <c r="D2285" s="48">
        <v>99.992995093127959</v>
      </c>
      <c r="E2285" s="49">
        <v>40.247770000000003</v>
      </c>
      <c r="F2285" s="49">
        <v>4.24E-2</v>
      </c>
      <c r="G2285" s="49">
        <v>13.75047</v>
      </c>
      <c r="H2285" s="49">
        <v>0.30399999999999999</v>
      </c>
      <c r="I2285" s="49">
        <v>0.188</v>
      </c>
      <c r="J2285" s="49">
        <v>46.228720000000003</v>
      </c>
      <c r="K2285" s="49">
        <v>0.24829999999999999</v>
      </c>
      <c r="L2285" s="49">
        <v>101.00966000000001</v>
      </c>
      <c r="M2285" s="47"/>
      <c r="N2285" s="50">
        <v>0.9957309114847277</v>
      </c>
      <c r="O2285" s="50">
        <v>8.2935685517223896E-4</v>
      </c>
      <c r="P2285" s="50">
        <v>0.28449438809795352</v>
      </c>
      <c r="Q2285" s="50">
        <v>6.0494743977661022E-3</v>
      </c>
      <c r="R2285" s="50">
        <v>3.9395240451327125E-3</v>
      </c>
      <c r="S2285" s="50">
        <v>1.7049850737053063</v>
      </c>
      <c r="T2285" s="50">
        <v>6.5816462188699049E-3</v>
      </c>
      <c r="U2285" s="50">
        <v>3.0026103748049287</v>
      </c>
      <c r="V2285" s="51">
        <v>85.700059057654784</v>
      </c>
      <c r="X2285" s="49">
        <v>0.25</v>
      </c>
      <c r="Y2285" s="49">
        <v>46.79</v>
      </c>
      <c r="Z2285" s="49">
        <v>0.63</v>
      </c>
      <c r="AA2285" s="49">
        <v>6.43</v>
      </c>
      <c r="AB2285" s="49">
        <v>11.64</v>
      </c>
      <c r="AC2285" s="49">
        <v>0.25</v>
      </c>
      <c r="AD2285" s="49">
        <v>2.29</v>
      </c>
      <c r="AE2285" s="312"/>
      <c r="AF2285" s="465" t="s">
        <v>1746</v>
      </c>
      <c r="AG2285" s="343">
        <v>30</v>
      </c>
      <c r="AH2285" s="343">
        <v>15</v>
      </c>
      <c r="AI2285" s="343"/>
      <c r="AJ2285" s="343"/>
      <c r="AK2285" s="343"/>
      <c r="AL2285" s="343"/>
      <c r="AM2285" s="343"/>
      <c r="AN2285" s="343"/>
      <c r="AO2285" s="343"/>
      <c r="AP2285" s="343"/>
      <c r="AQ2285" s="343"/>
      <c r="AR2285" s="343"/>
      <c r="AS2285" s="343"/>
      <c r="AT2285" s="343"/>
      <c r="AU2285" s="343"/>
      <c r="AV2285" s="343"/>
      <c r="AW2285" s="343"/>
      <c r="AX2285" s="343"/>
      <c r="AY2285" s="343"/>
      <c r="AZ2285" s="343"/>
      <c r="BA2285" s="343"/>
      <c r="BB2285" s="343"/>
      <c r="BC2285" s="343"/>
      <c r="BD2285" s="343"/>
      <c r="BE2285" s="475"/>
      <c r="BF2285" s="475"/>
      <c r="BG2285" s="475"/>
      <c r="BH2285" s="475"/>
      <c r="BI2285" s="475"/>
      <c r="BJ2285" s="475"/>
      <c r="BK2285" s="475"/>
      <c r="BL2285" s="475"/>
      <c r="BM2285" s="475"/>
      <c r="BN2285" s="475"/>
      <c r="BO2285" s="475"/>
      <c r="BP2285" s="306"/>
      <c r="BQ2285" s="496"/>
      <c r="BR2285" s="496"/>
      <c r="BS2285" s="496"/>
      <c r="BT2285" s="496"/>
      <c r="BU2285" s="496"/>
      <c r="BV2285" s="496"/>
    </row>
    <row r="2286" spans="1:74" s="52" customFormat="1" ht="12.75">
      <c r="A2286" s="45">
        <v>2670.080468178493</v>
      </c>
      <c r="B2286" s="46" t="s">
        <v>360</v>
      </c>
      <c r="C2286" s="47" t="s">
        <v>352</v>
      </c>
      <c r="D2286" s="48">
        <v>104.99299509312796</v>
      </c>
      <c r="E2286" s="49">
        <v>40.367440000000002</v>
      </c>
      <c r="F2286" s="49">
        <v>3.5000000000000003E-2</v>
      </c>
      <c r="G2286" s="49">
        <v>13.74052</v>
      </c>
      <c r="H2286" s="49">
        <v>0.32750000000000001</v>
      </c>
      <c r="I2286" s="49">
        <v>0.16039999999999999</v>
      </c>
      <c r="J2286" s="49">
        <v>46.018680000000003</v>
      </c>
      <c r="K2286" s="49">
        <v>0.24299999999999999</v>
      </c>
      <c r="L2286" s="49">
        <v>100.89254</v>
      </c>
      <c r="M2286" s="47"/>
      <c r="N2286" s="50">
        <v>0.99937027742673434</v>
      </c>
      <c r="O2286" s="50">
        <v>6.850758840221176E-4</v>
      </c>
      <c r="P2286" s="50">
        <v>0.28448173172834246</v>
      </c>
      <c r="Q2286" s="50">
        <v>6.5215438249018719E-3</v>
      </c>
      <c r="R2286" s="50">
        <v>3.3634526918266427E-3</v>
      </c>
      <c r="S2286" s="50">
        <v>1.6983919517200725</v>
      </c>
      <c r="T2286" s="50">
        <v>6.4455375293221298E-3</v>
      </c>
      <c r="U2286" s="50">
        <v>2.9992595708052225</v>
      </c>
      <c r="V2286" s="51">
        <v>85.653058280868393</v>
      </c>
      <c r="X2286" s="49">
        <v>0.25</v>
      </c>
      <c r="Y2286" s="49">
        <v>59.62</v>
      </c>
      <c r="Z2286" s="49">
        <v>0.63</v>
      </c>
      <c r="AA2286" s="49">
        <v>5.95</v>
      </c>
      <c r="AB2286" s="49">
        <v>13.42</v>
      </c>
      <c r="AC2286" s="49">
        <v>0.25</v>
      </c>
      <c r="AD2286" s="49">
        <v>2.33</v>
      </c>
      <c r="AE2286" s="312"/>
      <c r="AF2286" s="465" t="s">
        <v>1746</v>
      </c>
      <c r="AG2286" s="343">
        <v>30</v>
      </c>
      <c r="AH2286" s="343">
        <v>15</v>
      </c>
      <c r="AI2286" s="343"/>
      <c r="AJ2286" s="343"/>
      <c r="AK2286" s="343"/>
      <c r="AL2286" s="343"/>
      <c r="AM2286" s="343"/>
      <c r="AN2286" s="343"/>
      <c r="AO2286" s="343"/>
      <c r="AP2286" s="343"/>
      <c r="AQ2286" s="343"/>
      <c r="AR2286" s="343"/>
      <c r="AS2286" s="343"/>
      <c r="AT2286" s="343"/>
      <c r="AU2286" s="343"/>
      <c r="AV2286" s="343"/>
      <c r="AW2286" s="343"/>
      <c r="AX2286" s="343"/>
      <c r="AY2286" s="343"/>
      <c r="AZ2286" s="343"/>
      <c r="BA2286" s="343"/>
      <c r="BB2286" s="343"/>
      <c r="BC2286" s="343"/>
      <c r="BD2286" s="343"/>
      <c r="BE2286" s="475"/>
      <c r="BF2286" s="475"/>
      <c r="BG2286" s="475"/>
      <c r="BH2286" s="475"/>
      <c r="BI2286" s="475"/>
      <c r="BJ2286" s="475"/>
      <c r="BK2286" s="475"/>
      <c r="BL2286" s="475"/>
      <c r="BM2286" s="475"/>
      <c r="BN2286" s="475"/>
      <c r="BO2286" s="475"/>
      <c r="BP2286" s="306"/>
      <c r="BQ2286" s="496"/>
      <c r="BR2286" s="496"/>
      <c r="BS2286" s="496"/>
      <c r="BT2286" s="496"/>
      <c r="BU2286" s="496"/>
      <c r="BV2286" s="496"/>
    </row>
    <row r="2287" spans="1:74" s="52" customFormat="1" ht="12.75">
      <c r="A2287" s="45">
        <v>2670.080468178493</v>
      </c>
      <c r="B2287" s="46" t="s">
        <v>360</v>
      </c>
      <c r="C2287" s="47" t="s">
        <v>352</v>
      </c>
      <c r="D2287" s="48">
        <v>109.99299509312796</v>
      </c>
      <c r="E2287" s="49">
        <v>40.526989999999998</v>
      </c>
      <c r="F2287" s="49">
        <v>3.5999999999999997E-2</v>
      </c>
      <c r="G2287" s="49">
        <v>13.680820000000001</v>
      </c>
      <c r="H2287" s="49">
        <v>0.33200000000000002</v>
      </c>
      <c r="I2287" s="49">
        <v>0.2006</v>
      </c>
      <c r="J2287" s="49">
        <v>46.028680000000001</v>
      </c>
      <c r="K2287" s="49">
        <v>0.25230000000000002</v>
      </c>
      <c r="L2287" s="49">
        <v>101.05739000000001</v>
      </c>
      <c r="M2287" s="47"/>
      <c r="N2287" s="50">
        <v>1.0012499157513375</v>
      </c>
      <c r="O2287" s="50">
        <v>7.0319546158097851E-4</v>
      </c>
      <c r="P2287" s="50">
        <v>0.28266124414725852</v>
      </c>
      <c r="Q2287" s="50">
        <v>6.5975109454375919E-3</v>
      </c>
      <c r="R2287" s="50">
        <v>4.1977329973453738E-3</v>
      </c>
      <c r="S2287" s="50">
        <v>1.6952556845822004</v>
      </c>
      <c r="T2287" s="50">
        <v>6.678409440339976E-3</v>
      </c>
      <c r="U2287" s="50">
        <v>2.9973436933255004</v>
      </c>
      <c r="V2287" s="51">
        <v>85.709144805751293</v>
      </c>
      <c r="X2287" s="49">
        <v>0.25</v>
      </c>
      <c r="Y2287" s="49">
        <v>56.28</v>
      </c>
      <c r="Z2287" s="49">
        <v>0.64</v>
      </c>
      <c r="AA2287" s="49">
        <v>5.91</v>
      </c>
      <c r="AB2287" s="49">
        <v>10.83</v>
      </c>
      <c r="AC2287" s="49">
        <v>0.25</v>
      </c>
      <c r="AD2287" s="49">
        <v>2.2599999999999998</v>
      </c>
      <c r="AE2287" s="312"/>
      <c r="AF2287" s="465" t="s">
        <v>1746</v>
      </c>
      <c r="AG2287" s="343">
        <v>30</v>
      </c>
      <c r="AH2287" s="343">
        <v>15</v>
      </c>
      <c r="AI2287" s="343"/>
      <c r="AJ2287" s="343"/>
      <c r="AK2287" s="343"/>
      <c r="AL2287" s="343"/>
      <c r="AM2287" s="343"/>
      <c r="AN2287" s="343"/>
      <c r="AO2287" s="343"/>
      <c r="AP2287" s="343"/>
      <c r="AQ2287" s="343"/>
      <c r="AR2287" s="343"/>
      <c r="AS2287" s="343"/>
      <c r="AT2287" s="343"/>
      <c r="AU2287" s="343"/>
      <c r="AV2287" s="343"/>
      <c r="AW2287" s="343"/>
      <c r="AX2287" s="343"/>
      <c r="AY2287" s="343"/>
      <c r="AZ2287" s="343"/>
      <c r="BA2287" s="343"/>
      <c r="BB2287" s="343"/>
      <c r="BC2287" s="343"/>
      <c r="BD2287" s="343"/>
      <c r="BE2287" s="475"/>
      <c r="BF2287" s="475"/>
      <c r="BG2287" s="475"/>
      <c r="BH2287" s="475"/>
      <c r="BI2287" s="475"/>
      <c r="BJ2287" s="475"/>
      <c r="BK2287" s="475"/>
      <c r="BL2287" s="475"/>
      <c r="BM2287" s="475"/>
      <c r="BN2287" s="475"/>
      <c r="BO2287" s="475"/>
      <c r="BP2287" s="306"/>
      <c r="BQ2287" s="496"/>
      <c r="BR2287" s="496"/>
      <c r="BS2287" s="496"/>
      <c r="BT2287" s="496"/>
      <c r="BU2287" s="496"/>
      <c r="BV2287" s="496"/>
    </row>
    <row r="2288" spans="1:74" s="52" customFormat="1" ht="12.75">
      <c r="A2288" s="45">
        <v>2670.080468178493</v>
      </c>
      <c r="B2288" s="46" t="s">
        <v>360</v>
      </c>
      <c r="C2288" s="47" t="s">
        <v>352</v>
      </c>
      <c r="D2288" s="48">
        <v>114.99299509312796</v>
      </c>
      <c r="E2288" s="49">
        <v>40.457189999999997</v>
      </c>
      <c r="F2288" s="49">
        <v>3.6700000000000003E-2</v>
      </c>
      <c r="G2288" s="49">
        <v>13.74052</v>
      </c>
      <c r="H2288" s="49">
        <v>0.33989999999999998</v>
      </c>
      <c r="I2288" s="49">
        <v>0.189</v>
      </c>
      <c r="J2288" s="49">
        <v>45.978670000000001</v>
      </c>
      <c r="K2288" s="49">
        <v>0.25769999999999998</v>
      </c>
      <c r="L2288" s="49">
        <v>100.99968</v>
      </c>
      <c r="M2288" s="47"/>
      <c r="N2288" s="50">
        <v>1.000515748533394</v>
      </c>
      <c r="O2288" s="50">
        <v>7.1757895487352093E-4</v>
      </c>
      <c r="P2288" s="50">
        <v>0.28417598665842675</v>
      </c>
      <c r="Q2288" s="50">
        <v>6.7611920307563125E-3</v>
      </c>
      <c r="R2288" s="50">
        <v>3.9589111715227481E-3</v>
      </c>
      <c r="S2288" s="50">
        <v>1.6950915698080073</v>
      </c>
      <c r="T2288" s="50">
        <v>6.8281063998774216E-3</v>
      </c>
      <c r="U2288" s="50">
        <v>2.9980490935568578</v>
      </c>
      <c r="V2288" s="51">
        <v>85.642366251596457</v>
      </c>
      <c r="X2288" s="49">
        <v>0.25</v>
      </c>
      <c r="Y2288" s="49">
        <v>52.73</v>
      </c>
      <c r="Z2288" s="49">
        <v>0.63</v>
      </c>
      <c r="AA2288" s="49">
        <v>5.69</v>
      </c>
      <c r="AB2288" s="49">
        <v>11.63</v>
      </c>
      <c r="AC2288" s="49">
        <v>0.25</v>
      </c>
      <c r="AD2288" s="49">
        <v>2.21</v>
      </c>
      <c r="AE2288" s="312"/>
      <c r="AF2288" s="465" t="s">
        <v>1746</v>
      </c>
      <c r="AG2288" s="343">
        <v>30</v>
      </c>
      <c r="AH2288" s="343">
        <v>15</v>
      </c>
      <c r="AI2288" s="343"/>
      <c r="AJ2288" s="343"/>
      <c r="AK2288" s="343"/>
      <c r="AL2288" s="343"/>
      <c r="AM2288" s="343"/>
      <c r="AN2288" s="343"/>
      <c r="AO2288" s="343"/>
      <c r="AP2288" s="343"/>
      <c r="AQ2288" s="343"/>
      <c r="AR2288" s="343"/>
      <c r="AS2288" s="343"/>
      <c r="AT2288" s="343"/>
      <c r="AU2288" s="343"/>
      <c r="AV2288" s="343"/>
      <c r="AW2288" s="343"/>
      <c r="AX2288" s="343"/>
      <c r="AY2288" s="343"/>
      <c r="AZ2288" s="343"/>
      <c r="BA2288" s="343"/>
      <c r="BB2288" s="343"/>
      <c r="BC2288" s="343"/>
      <c r="BD2288" s="343"/>
      <c r="BE2288" s="475"/>
      <c r="BF2288" s="475"/>
      <c r="BG2288" s="475"/>
      <c r="BH2288" s="475"/>
      <c r="BI2288" s="475"/>
      <c r="BJ2288" s="475"/>
      <c r="BK2288" s="475"/>
      <c r="BL2288" s="475"/>
      <c r="BM2288" s="475"/>
      <c r="BN2288" s="475"/>
      <c r="BO2288" s="475"/>
      <c r="BP2288" s="306"/>
      <c r="BQ2288" s="496"/>
      <c r="BR2288" s="496"/>
      <c r="BS2288" s="496"/>
      <c r="BT2288" s="496"/>
      <c r="BU2288" s="496"/>
      <c r="BV2288" s="496"/>
    </row>
    <row r="2289" spans="1:74" s="52" customFormat="1" ht="12.75">
      <c r="A2289" s="45">
        <v>2670.080468178493</v>
      </c>
      <c r="B2289" s="46" t="s">
        <v>360</v>
      </c>
      <c r="C2289" s="47" t="s">
        <v>352</v>
      </c>
      <c r="D2289" s="48">
        <v>119.99299509312796</v>
      </c>
      <c r="E2289" s="49">
        <v>41.843319999999999</v>
      </c>
      <c r="F2289" s="49">
        <v>7.51E-2</v>
      </c>
      <c r="G2289" s="49">
        <v>13.57137</v>
      </c>
      <c r="H2289" s="49">
        <v>0.32129999999999997</v>
      </c>
      <c r="I2289" s="49">
        <v>0.1784</v>
      </c>
      <c r="J2289" s="49">
        <v>44.56841</v>
      </c>
      <c r="K2289" s="49">
        <v>0.2555</v>
      </c>
      <c r="L2289" s="49">
        <v>100.8134</v>
      </c>
      <c r="M2289" s="47"/>
      <c r="N2289" s="50">
        <v>1.0310136810149955</v>
      </c>
      <c r="O2289" s="50">
        <v>1.4630313910953972E-3</v>
      </c>
      <c r="P2289" s="50">
        <v>0.27965203076915618</v>
      </c>
      <c r="Q2289" s="50">
        <v>6.3678512568742292E-3</v>
      </c>
      <c r="R2289" s="50">
        <v>3.7232215678879321E-3</v>
      </c>
      <c r="S2289" s="50">
        <v>1.6370953642500419</v>
      </c>
      <c r="T2289" s="50">
        <v>6.7450759527626436E-3</v>
      </c>
      <c r="U2289" s="50">
        <v>2.9660602562028142</v>
      </c>
      <c r="V2289" s="51">
        <v>85.410073779369597</v>
      </c>
      <c r="X2289" s="49">
        <v>0.25</v>
      </c>
      <c r="Y2289" s="49">
        <v>26.77</v>
      </c>
      <c r="Z2289" s="49">
        <v>0.64</v>
      </c>
      <c r="AA2289" s="49">
        <v>6.07</v>
      </c>
      <c r="AB2289" s="49">
        <v>12.29</v>
      </c>
      <c r="AC2289" s="49">
        <v>0.25</v>
      </c>
      <c r="AD2289" s="49">
        <v>2.2200000000000002</v>
      </c>
      <c r="AE2289" s="312"/>
      <c r="AF2289" s="465" t="s">
        <v>1746</v>
      </c>
      <c r="AG2289" s="343">
        <v>30</v>
      </c>
      <c r="AH2289" s="343">
        <v>15</v>
      </c>
      <c r="AI2289" s="343"/>
      <c r="AJ2289" s="343"/>
      <c r="AK2289" s="343"/>
      <c r="AL2289" s="343"/>
      <c r="AM2289" s="343"/>
      <c r="AN2289" s="343"/>
      <c r="AO2289" s="343"/>
      <c r="AP2289" s="343"/>
      <c r="AQ2289" s="343"/>
      <c r="AR2289" s="343"/>
      <c r="AS2289" s="343"/>
      <c r="AT2289" s="343"/>
      <c r="AU2289" s="343"/>
      <c r="AV2289" s="343"/>
      <c r="AW2289" s="343"/>
      <c r="AX2289" s="343"/>
      <c r="AY2289" s="343"/>
      <c r="AZ2289" s="343"/>
      <c r="BA2289" s="343"/>
      <c r="BB2289" s="343"/>
      <c r="BC2289" s="343"/>
      <c r="BD2289" s="343"/>
      <c r="BE2289" s="475"/>
      <c r="BF2289" s="475"/>
      <c r="BG2289" s="475"/>
      <c r="BH2289" s="475"/>
      <c r="BI2289" s="475"/>
      <c r="BJ2289" s="475"/>
      <c r="BK2289" s="475"/>
      <c r="BL2289" s="475"/>
      <c r="BM2289" s="475"/>
      <c r="BN2289" s="475"/>
      <c r="BO2289" s="475"/>
      <c r="BP2289" s="306"/>
      <c r="BQ2289" s="496"/>
      <c r="BR2289" s="496"/>
      <c r="BS2289" s="496"/>
      <c r="BT2289" s="496"/>
      <c r="BU2289" s="496"/>
      <c r="BV2289" s="496"/>
    </row>
    <row r="2290" spans="1:74" s="52" customFormat="1" ht="12.75">
      <c r="A2290" s="45">
        <v>2670.080468178493</v>
      </c>
      <c r="B2290" s="46" t="s">
        <v>360</v>
      </c>
      <c r="C2290" s="47" t="s">
        <v>352</v>
      </c>
      <c r="D2290" s="48">
        <v>124.99299509312796</v>
      </c>
      <c r="E2290" s="49">
        <v>40.337519999999998</v>
      </c>
      <c r="F2290" s="49">
        <v>4.4900000000000002E-2</v>
      </c>
      <c r="G2290" s="49">
        <v>13.650969999999999</v>
      </c>
      <c r="H2290" s="49">
        <v>0.32869999999999999</v>
      </c>
      <c r="I2290" s="49">
        <v>0.1951</v>
      </c>
      <c r="J2290" s="49">
        <v>46.618789999999997</v>
      </c>
      <c r="K2290" s="49">
        <v>0.24629999999999999</v>
      </c>
      <c r="L2290" s="49">
        <v>101.42227999999999</v>
      </c>
      <c r="M2290" s="47"/>
      <c r="N2290" s="50">
        <v>0.99360367693192708</v>
      </c>
      <c r="O2290" s="50">
        <v>8.744314160854976E-4</v>
      </c>
      <c r="P2290" s="50">
        <v>0.28120530046803738</v>
      </c>
      <c r="Q2290" s="50">
        <v>6.512497846690498E-3</v>
      </c>
      <c r="R2290" s="50">
        <v>4.070492931008112E-3</v>
      </c>
      <c r="S2290" s="50">
        <v>1.7118808705774118</v>
      </c>
      <c r="T2290" s="50">
        <v>6.5001900647414382E-3</v>
      </c>
      <c r="U2290" s="50">
        <v>3.0046474602359012</v>
      </c>
      <c r="V2290" s="51">
        <v>85.890961236235228</v>
      </c>
      <c r="X2290" s="49">
        <v>0.25</v>
      </c>
      <c r="Y2290" s="49">
        <v>42.83</v>
      </c>
      <c r="Z2290" s="49">
        <v>0.64</v>
      </c>
      <c r="AA2290" s="49">
        <v>5.91</v>
      </c>
      <c r="AB2290" s="49">
        <v>11.27</v>
      </c>
      <c r="AC2290" s="49">
        <v>0.25</v>
      </c>
      <c r="AD2290" s="49">
        <v>2.3199999999999998</v>
      </c>
      <c r="AE2290" s="312"/>
      <c r="AF2290" s="465" t="s">
        <v>1746</v>
      </c>
      <c r="AG2290" s="343">
        <v>30</v>
      </c>
      <c r="AH2290" s="343">
        <v>15</v>
      </c>
      <c r="AI2290" s="343"/>
      <c r="AJ2290" s="343"/>
      <c r="AK2290" s="343"/>
      <c r="AL2290" s="343"/>
      <c r="AM2290" s="343"/>
      <c r="AN2290" s="343"/>
      <c r="AO2290" s="343"/>
      <c r="AP2290" s="343"/>
      <c r="AQ2290" s="343"/>
      <c r="AR2290" s="343"/>
      <c r="AS2290" s="343"/>
      <c r="AT2290" s="343"/>
      <c r="AU2290" s="343"/>
      <c r="AV2290" s="343"/>
      <c r="AW2290" s="343"/>
      <c r="AX2290" s="343"/>
      <c r="AY2290" s="343"/>
      <c r="AZ2290" s="343"/>
      <c r="BA2290" s="343"/>
      <c r="BB2290" s="343"/>
      <c r="BC2290" s="343"/>
      <c r="BD2290" s="343"/>
      <c r="BE2290" s="475"/>
      <c r="BF2290" s="475"/>
      <c r="BG2290" s="475"/>
      <c r="BH2290" s="475"/>
      <c r="BI2290" s="475"/>
      <c r="BJ2290" s="475"/>
      <c r="BK2290" s="475"/>
      <c r="BL2290" s="475"/>
      <c r="BM2290" s="475"/>
      <c r="BN2290" s="475"/>
      <c r="BO2290" s="475"/>
      <c r="BP2290" s="306"/>
      <c r="BQ2290" s="496"/>
      <c r="BR2290" s="496"/>
      <c r="BS2290" s="496"/>
      <c r="BT2290" s="496"/>
      <c r="BU2290" s="496"/>
      <c r="BV2290" s="496"/>
    </row>
    <row r="2291" spans="1:74" s="52" customFormat="1" ht="12.75">
      <c r="A2291" s="45">
        <v>2670.080468178493</v>
      </c>
      <c r="B2291" s="46" t="s">
        <v>360</v>
      </c>
      <c r="C2291" s="47" t="s">
        <v>352</v>
      </c>
      <c r="D2291" s="48">
        <v>129.99299509312794</v>
      </c>
      <c r="E2291" s="49">
        <v>40.347490000000001</v>
      </c>
      <c r="F2291" s="49">
        <v>4.1700000000000001E-2</v>
      </c>
      <c r="G2291" s="49">
        <v>13.849959999999999</v>
      </c>
      <c r="H2291" s="49">
        <v>0.3165</v>
      </c>
      <c r="I2291" s="49">
        <v>0.19220000000000001</v>
      </c>
      <c r="J2291" s="49">
        <v>46.238720000000001</v>
      </c>
      <c r="K2291" s="49">
        <v>0.25090000000000001</v>
      </c>
      <c r="L2291" s="49">
        <v>101.23747</v>
      </c>
      <c r="M2291" s="47"/>
      <c r="N2291" s="50">
        <v>0.99627368676496186</v>
      </c>
      <c r="O2291" s="50">
        <v>8.1409222578903329E-4</v>
      </c>
      <c r="P2291" s="50">
        <v>0.28600040658808762</v>
      </c>
      <c r="Q2291" s="50">
        <v>6.2860776894515975E-3</v>
      </c>
      <c r="R2291" s="50">
        <v>4.0197705117399332E-3</v>
      </c>
      <c r="S2291" s="50">
        <v>1.7020663518079233</v>
      </c>
      <c r="T2291" s="50">
        <v>6.6377431955065239E-3</v>
      </c>
      <c r="U2291" s="50">
        <v>3.0020981287834596</v>
      </c>
      <c r="V2291" s="51">
        <v>85.614144727270869</v>
      </c>
      <c r="X2291" s="49">
        <v>0.25</v>
      </c>
      <c r="Y2291" s="49">
        <v>46.36</v>
      </c>
      <c r="Z2291" s="49">
        <v>0.63</v>
      </c>
      <c r="AA2291" s="49">
        <v>6.14</v>
      </c>
      <c r="AB2291" s="49">
        <v>11.16</v>
      </c>
      <c r="AC2291" s="49">
        <v>0.25</v>
      </c>
      <c r="AD2291" s="49">
        <v>2.27</v>
      </c>
      <c r="AE2291" s="312"/>
      <c r="AF2291" s="465" t="s">
        <v>1746</v>
      </c>
      <c r="AG2291" s="343">
        <v>30</v>
      </c>
      <c r="AH2291" s="343">
        <v>15</v>
      </c>
      <c r="AI2291" s="343"/>
      <c r="AJ2291" s="343"/>
      <c r="AK2291" s="343"/>
      <c r="AL2291" s="343"/>
      <c r="AM2291" s="343"/>
      <c r="AN2291" s="343"/>
      <c r="AO2291" s="343"/>
      <c r="AP2291" s="343"/>
      <c r="AQ2291" s="343"/>
      <c r="AR2291" s="343"/>
      <c r="AS2291" s="343"/>
      <c r="AT2291" s="343"/>
      <c r="AU2291" s="343"/>
      <c r="AV2291" s="343"/>
      <c r="AW2291" s="343"/>
      <c r="AX2291" s="343"/>
      <c r="AY2291" s="343"/>
      <c r="AZ2291" s="343"/>
      <c r="BA2291" s="343"/>
      <c r="BB2291" s="343"/>
      <c r="BC2291" s="343"/>
      <c r="BD2291" s="343"/>
      <c r="BE2291" s="475"/>
      <c r="BF2291" s="475"/>
      <c r="BG2291" s="475"/>
      <c r="BH2291" s="475"/>
      <c r="BI2291" s="475"/>
      <c r="BJ2291" s="475"/>
      <c r="BK2291" s="475"/>
      <c r="BL2291" s="475"/>
      <c r="BM2291" s="475"/>
      <c r="BN2291" s="475"/>
      <c r="BO2291" s="475"/>
      <c r="BP2291" s="306"/>
      <c r="BQ2291" s="496"/>
      <c r="BR2291" s="496"/>
      <c r="BS2291" s="496"/>
      <c r="BT2291" s="496"/>
      <c r="BU2291" s="496"/>
      <c r="BV2291" s="496"/>
    </row>
    <row r="2292" spans="1:74" s="52" customFormat="1" ht="12.75">
      <c r="A2292" s="45">
        <v>2670.080468178493</v>
      </c>
      <c r="B2292" s="46" t="s">
        <v>360</v>
      </c>
      <c r="C2292" s="47" t="s">
        <v>352</v>
      </c>
      <c r="D2292" s="48">
        <v>134.99299509312794</v>
      </c>
      <c r="E2292" s="49">
        <v>40.497079999999997</v>
      </c>
      <c r="F2292" s="49">
        <v>4.87E-2</v>
      </c>
      <c r="G2292" s="49">
        <v>13.58132</v>
      </c>
      <c r="H2292" s="49">
        <v>0.32900000000000001</v>
      </c>
      <c r="I2292" s="49">
        <v>0.15870000000000001</v>
      </c>
      <c r="J2292" s="49">
        <v>46.278730000000003</v>
      </c>
      <c r="K2292" s="49">
        <v>0.2472</v>
      </c>
      <c r="L2292" s="49">
        <v>101.14073</v>
      </c>
      <c r="M2292" s="47"/>
      <c r="N2292" s="50">
        <v>0.99917492666066232</v>
      </c>
      <c r="O2292" s="50">
        <v>9.4999691197123046E-4</v>
      </c>
      <c r="P2292" s="50">
        <v>0.28023075275577053</v>
      </c>
      <c r="Q2292" s="50">
        <v>6.5291644549703891E-3</v>
      </c>
      <c r="R2292" s="50">
        <v>3.3165036781710655E-3</v>
      </c>
      <c r="S2292" s="50">
        <v>1.7021890609832555</v>
      </c>
      <c r="T2292" s="50">
        <v>6.534674070593896E-3</v>
      </c>
      <c r="U2292" s="50">
        <v>2.9989250795153946</v>
      </c>
      <c r="V2292" s="51">
        <v>85.864207429039482</v>
      </c>
      <c r="X2292" s="49">
        <v>0.25</v>
      </c>
      <c r="Y2292" s="49">
        <v>41.06</v>
      </c>
      <c r="Z2292" s="49">
        <v>0.64</v>
      </c>
      <c r="AA2292" s="49">
        <v>5.93</v>
      </c>
      <c r="AB2292" s="49">
        <v>13.54</v>
      </c>
      <c r="AC2292" s="49">
        <v>0.25</v>
      </c>
      <c r="AD2292" s="49">
        <v>2.29</v>
      </c>
      <c r="AE2292" s="312"/>
      <c r="AF2292" s="465" t="s">
        <v>1746</v>
      </c>
      <c r="AG2292" s="343">
        <v>30</v>
      </c>
      <c r="AH2292" s="343">
        <v>15</v>
      </c>
      <c r="AI2292" s="343"/>
      <c r="AJ2292" s="343"/>
      <c r="AK2292" s="343"/>
      <c r="AL2292" s="343"/>
      <c r="AM2292" s="343"/>
      <c r="AN2292" s="343"/>
      <c r="AO2292" s="343"/>
      <c r="AP2292" s="343"/>
      <c r="AQ2292" s="343"/>
      <c r="AR2292" s="343"/>
      <c r="AS2292" s="343"/>
      <c r="AT2292" s="343"/>
      <c r="AU2292" s="343"/>
      <c r="AV2292" s="343"/>
      <c r="AW2292" s="343"/>
      <c r="AX2292" s="343"/>
      <c r="AY2292" s="343"/>
      <c r="AZ2292" s="343"/>
      <c r="BA2292" s="343"/>
      <c r="BB2292" s="343"/>
      <c r="BC2292" s="343"/>
      <c r="BD2292" s="343"/>
      <c r="BE2292" s="475"/>
      <c r="BF2292" s="475"/>
      <c r="BG2292" s="475"/>
      <c r="BH2292" s="475"/>
      <c r="BI2292" s="475"/>
      <c r="BJ2292" s="475"/>
      <c r="BK2292" s="475"/>
      <c r="BL2292" s="475"/>
      <c r="BM2292" s="475"/>
      <c r="BN2292" s="475"/>
      <c r="BO2292" s="475"/>
      <c r="BP2292" s="306"/>
      <c r="BQ2292" s="496"/>
      <c r="BR2292" s="496"/>
      <c r="BS2292" s="496"/>
      <c r="BT2292" s="496"/>
      <c r="BU2292" s="496"/>
      <c r="BV2292" s="496"/>
    </row>
    <row r="2293" spans="1:74" s="52" customFormat="1" ht="12.75">
      <c r="A2293" s="45">
        <v>2670.080468178493</v>
      </c>
      <c r="B2293" s="46" t="s">
        <v>360</v>
      </c>
      <c r="C2293" s="47" t="s">
        <v>352</v>
      </c>
      <c r="D2293" s="48">
        <v>139.99299509312794</v>
      </c>
      <c r="E2293" s="49">
        <v>40.287660000000002</v>
      </c>
      <c r="F2293" s="49">
        <v>6.1400000000000003E-2</v>
      </c>
      <c r="G2293" s="49">
        <v>13.76042</v>
      </c>
      <c r="H2293" s="49">
        <v>0.2959</v>
      </c>
      <c r="I2293" s="49">
        <v>0.18809999999999999</v>
      </c>
      <c r="J2293" s="49">
        <v>46.268720000000002</v>
      </c>
      <c r="K2293" s="49">
        <v>0.2482</v>
      </c>
      <c r="L2293" s="49">
        <v>101.1104</v>
      </c>
      <c r="M2293" s="47"/>
      <c r="N2293" s="50">
        <v>0.99557087392386334</v>
      </c>
      <c r="O2293" s="50">
        <v>1.1996206291793826E-3</v>
      </c>
      <c r="P2293" s="50">
        <v>0.28437264865983763</v>
      </c>
      <c r="Q2293" s="50">
        <v>5.8815121267257776E-3</v>
      </c>
      <c r="R2293" s="50">
        <v>3.9370839384934679E-3</v>
      </c>
      <c r="S2293" s="50">
        <v>1.7044967204149657</v>
      </c>
      <c r="T2293" s="50">
        <v>6.5714251247117102E-3</v>
      </c>
      <c r="U2293" s="50">
        <v>3.0020298848177767</v>
      </c>
      <c r="V2293" s="51">
        <v>85.701793537494908</v>
      </c>
      <c r="X2293" s="49">
        <v>0.25</v>
      </c>
      <c r="Y2293" s="49">
        <v>30.93</v>
      </c>
      <c r="Z2293" s="49">
        <v>0.63</v>
      </c>
      <c r="AA2293" s="49">
        <v>6.58</v>
      </c>
      <c r="AB2293" s="49">
        <v>11.65</v>
      </c>
      <c r="AC2293" s="49">
        <v>0.25</v>
      </c>
      <c r="AD2293" s="49">
        <v>2.2799999999999998</v>
      </c>
      <c r="AE2293" s="312"/>
      <c r="AF2293" s="465" t="s">
        <v>1746</v>
      </c>
      <c r="AG2293" s="343">
        <v>30</v>
      </c>
      <c r="AH2293" s="343">
        <v>15</v>
      </c>
      <c r="AI2293" s="343"/>
      <c r="AJ2293" s="343"/>
      <c r="AK2293" s="343"/>
      <c r="AL2293" s="343"/>
      <c r="AM2293" s="343"/>
      <c r="AN2293" s="343"/>
      <c r="AO2293" s="343"/>
      <c r="AP2293" s="343"/>
      <c r="AQ2293" s="343"/>
      <c r="AR2293" s="343"/>
      <c r="AS2293" s="343"/>
      <c r="AT2293" s="343"/>
      <c r="AU2293" s="343"/>
      <c r="AV2293" s="343"/>
      <c r="AW2293" s="343"/>
      <c r="AX2293" s="343"/>
      <c r="AY2293" s="343"/>
      <c r="AZ2293" s="343"/>
      <c r="BA2293" s="343"/>
      <c r="BB2293" s="343"/>
      <c r="BC2293" s="343"/>
      <c r="BD2293" s="343"/>
      <c r="BE2293" s="475"/>
      <c r="BF2293" s="475"/>
      <c r="BG2293" s="475"/>
      <c r="BH2293" s="475"/>
      <c r="BI2293" s="475"/>
      <c r="BJ2293" s="475"/>
      <c r="BK2293" s="475"/>
      <c r="BL2293" s="475"/>
      <c r="BM2293" s="475"/>
      <c r="BN2293" s="475"/>
      <c r="BO2293" s="475"/>
      <c r="BP2293" s="306"/>
      <c r="BQ2293" s="496"/>
      <c r="BR2293" s="496"/>
      <c r="BS2293" s="496"/>
      <c r="BT2293" s="496"/>
      <c r="BU2293" s="496"/>
      <c r="BV2293" s="496"/>
    </row>
    <row r="2294" spans="1:74" s="52" customFormat="1" ht="12.75">
      <c r="A2294" s="45">
        <v>2670.080468178493</v>
      </c>
      <c r="B2294" s="46" t="s">
        <v>360</v>
      </c>
      <c r="C2294" s="47" t="s">
        <v>352</v>
      </c>
      <c r="D2294" s="48">
        <v>144.99299509312794</v>
      </c>
      <c r="E2294" s="49">
        <v>40.377409999999998</v>
      </c>
      <c r="F2294" s="49">
        <v>5.7700000000000001E-2</v>
      </c>
      <c r="G2294" s="49">
        <v>13.76042</v>
      </c>
      <c r="H2294" s="49">
        <v>0.3347</v>
      </c>
      <c r="I2294" s="49">
        <v>0.18390000000000001</v>
      </c>
      <c r="J2294" s="49">
        <v>46.128700000000002</v>
      </c>
      <c r="K2294" s="49">
        <v>0.23780000000000001</v>
      </c>
      <c r="L2294" s="49">
        <v>101.08062999999999</v>
      </c>
      <c r="M2294" s="47"/>
      <c r="N2294" s="50">
        <v>0.99792130999509376</v>
      </c>
      <c r="O2294" s="50">
        <v>1.127480572311127E-3</v>
      </c>
      <c r="P2294" s="50">
        <v>0.28441043253855136</v>
      </c>
      <c r="Q2294" s="50">
        <v>6.6536115716620851E-3</v>
      </c>
      <c r="R2294" s="50">
        <v>3.849685998401315E-3</v>
      </c>
      <c r="S2294" s="50">
        <v>1.6995643003491769</v>
      </c>
      <c r="T2294" s="50">
        <v>6.2969078350874454E-3</v>
      </c>
      <c r="U2294" s="50">
        <v>2.9998237288602838</v>
      </c>
      <c r="V2294" s="51">
        <v>85.66461417960781</v>
      </c>
      <c r="X2294" s="49">
        <v>0.25</v>
      </c>
      <c r="Y2294" s="49">
        <v>34.549999999999997</v>
      </c>
      <c r="Z2294" s="49">
        <v>0.63</v>
      </c>
      <c r="AA2294" s="49">
        <v>5.87</v>
      </c>
      <c r="AB2294" s="49">
        <v>11.77</v>
      </c>
      <c r="AC2294" s="49">
        <v>0.25</v>
      </c>
      <c r="AD2294" s="49">
        <v>2.38</v>
      </c>
      <c r="AE2294" s="312"/>
      <c r="AF2294" s="465" t="s">
        <v>1746</v>
      </c>
      <c r="AG2294" s="343">
        <v>30</v>
      </c>
      <c r="AH2294" s="343">
        <v>15</v>
      </c>
      <c r="AI2294" s="343"/>
      <c r="AJ2294" s="343"/>
      <c r="AK2294" s="343"/>
      <c r="AL2294" s="343"/>
      <c r="AM2294" s="343"/>
      <c r="AN2294" s="343"/>
      <c r="AO2294" s="343"/>
      <c r="AP2294" s="343"/>
      <c r="AQ2294" s="343"/>
      <c r="AR2294" s="343"/>
      <c r="AS2294" s="343"/>
      <c r="AT2294" s="343"/>
      <c r="AU2294" s="343"/>
      <c r="AV2294" s="343"/>
      <c r="AW2294" s="343"/>
      <c r="AX2294" s="343"/>
      <c r="AY2294" s="343"/>
      <c r="AZ2294" s="343"/>
      <c r="BA2294" s="343"/>
      <c r="BB2294" s="343"/>
      <c r="BC2294" s="343"/>
      <c r="BD2294" s="343"/>
      <c r="BE2294" s="475"/>
      <c r="BF2294" s="475"/>
      <c r="BG2294" s="475"/>
      <c r="BH2294" s="475"/>
      <c r="BI2294" s="475"/>
      <c r="BJ2294" s="475"/>
      <c r="BK2294" s="475"/>
      <c r="BL2294" s="475"/>
      <c r="BM2294" s="475"/>
      <c r="BN2294" s="475"/>
      <c r="BO2294" s="475"/>
      <c r="BP2294" s="306"/>
      <c r="BQ2294" s="496"/>
      <c r="BR2294" s="496"/>
      <c r="BS2294" s="496"/>
      <c r="BT2294" s="496"/>
      <c r="BU2294" s="496"/>
      <c r="BV2294" s="496"/>
    </row>
    <row r="2295" spans="1:74" s="52" customFormat="1" ht="12.75">
      <c r="A2295" s="45">
        <v>2670.080468178493</v>
      </c>
      <c r="B2295" s="46" t="s">
        <v>360</v>
      </c>
      <c r="C2295" s="47" t="s">
        <v>352</v>
      </c>
      <c r="D2295" s="48">
        <v>149.99299509312794</v>
      </c>
      <c r="E2295" s="49">
        <v>40.457189999999997</v>
      </c>
      <c r="F2295" s="49">
        <v>8.3699999999999997E-2</v>
      </c>
      <c r="G2295" s="49">
        <v>13.74052</v>
      </c>
      <c r="H2295" s="49">
        <v>0.32650000000000001</v>
      </c>
      <c r="I2295" s="49">
        <v>0.18010000000000001</v>
      </c>
      <c r="J2295" s="49">
        <v>46.1387</v>
      </c>
      <c r="K2295" s="49">
        <v>0.2427</v>
      </c>
      <c r="L2295" s="49">
        <v>101.16941</v>
      </c>
      <c r="M2295" s="47"/>
      <c r="N2295" s="50">
        <v>0.99856696921167187</v>
      </c>
      <c r="O2295" s="50">
        <v>1.6333616491756588E-3</v>
      </c>
      <c r="P2295" s="50">
        <v>0.2836224758442874</v>
      </c>
      <c r="Q2295" s="50">
        <v>6.4819930226201429E-3</v>
      </c>
      <c r="R2295" s="50">
        <v>3.7651383004150621E-3</v>
      </c>
      <c r="S2295" s="50">
        <v>1.6976782336174079</v>
      </c>
      <c r="T2295" s="50">
        <v>6.41813584439939E-3</v>
      </c>
      <c r="U2295" s="50">
        <v>2.9981663074899774</v>
      </c>
      <c r="V2295" s="51">
        <v>85.685036375859085</v>
      </c>
      <c r="X2295" s="49">
        <v>0.25</v>
      </c>
      <c r="Y2295" s="49">
        <v>24.23</v>
      </c>
      <c r="Z2295" s="49">
        <v>0.63</v>
      </c>
      <c r="AA2295" s="49">
        <v>5.83</v>
      </c>
      <c r="AB2295" s="49">
        <v>12.06</v>
      </c>
      <c r="AC2295" s="49">
        <v>0.25</v>
      </c>
      <c r="AD2295" s="49">
        <v>2.34</v>
      </c>
      <c r="AE2295" s="312"/>
      <c r="AF2295" s="465" t="s">
        <v>1746</v>
      </c>
      <c r="AG2295" s="343">
        <v>30</v>
      </c>
      <c r="AH2295" s="343">
        <v>15</v>
      </c>
      <c r="AI2295" s="343"/>
      <c r="AJ2295" s="343"/>
      <c r="AK2295" s="343"/>
      <c r="AL2295" s="343"/>
      <c r="AM2295" s="343"/>
      <c r="AN2295" s="343"/>
      <c r="AO2295" s="343"/>
      <c r="AP2295" s="343"/>
      <c r="AQ2295" s="343"/>
      <c r="AR2295" s="343"/>
      <c r="AS2295" s="343"/>
      <c r="AT2295" s="343"/>
      <c r="AU2295" s="343"/>
      <c r="AV2295" s="343"/>
      <c r="AW2295" s="343"/>
      <c r="AX2295" s="343"/>
      <c r="AY2295" s="343"/>
      <c r="AZ2295" s="343"/>
      <c r="BA2295" s="343"/>
      <c r="BB2295" s="343"/>
      <c r="BC2295" s="343"/>
      <c r="BD2295" s="343"/>
      <c r="BE2295" s="475"/>
      <c r="BF2295" s="475"/>
      <c r="BG2295" s="475"/>
      <c r="BH2295" s="475"/>
      <c r="BI2295" s="475"/>
      <c r="BJ2295" s="475"/>
      <c r="BK2295" s="475"/>
      <c r="BL2295" s="475"/>
      <c r="BM2295" s="475"/>
      <c r="BN2295" s="475"/>
      <c r="BO2295" s="475"/>
      <c r="BP2295" s="306"/>
      <c r="BQ2295" s="496"/>
      <c r="BR2295" s="496"/>
      <c r="BS2295" s="496"/>
      <c r="BT2295" s="496"/>
      <c r="BU2295" s="496"/>
      <c r="BV2295" s="496"/>
    </row>
    <row r="2296" spans="1:74" s="52" customFormat="1" ht="12.75">
      <c r="A2296" s="45"/>
      <c r="B2296" s="46"/>
      <c r="C2296" s="47"/>
      <c r="D2296" s="48"/>
      <c r="E2296" s="49"/>
      <c r="F2296" s="49"/>
      <c r="G2296" s="49"/>
      <c r="H2296" s="49"/>
      <c r="I2296" s="49"/>
      <c r="J2296" s="49"/>
      <c r="K2296" s="49"/>
      <c r="L2296" s="49"/>
      <c r="M2296" s="47"/>
      <c r="N2296" s="50"/>
      <c r="O2296" s="50"/>
      <c r="P2296" s="50"/>
      <c r="Q2296" s="50"/>
      <c r="R2296" s="50"/>
      <c r="S2296" s="50"/>
      <c r="T2296" s="50"/>
      <c r="U2296" s="50"/>
      <c r="V2296" s="51"/>
      <c r="AE2296" s="312"/>
      <c r="AF2296" s="312"/>
      <c r="AG2296" s="312"/>
      <c r="AH2296" s="312"/>
      <c r="AI2296" s="312"/>
      <c r="AJ2296" s="312"/>
      <c r="AK2296" s="312"/>
      <c r="AL2296" s="312"/>
      <c r="AM2296" s="312"/>
      <c r="AN2296" s="312"/>
      <c r="AO2296" s="312"/>
      <c r="AP2296" s="312"/>
      <c r="AQ2296" s="312"/>
      <c r="AR2296" s="312"/>
      <c r="AS2296" s="312"/>
      <c r="AT2296" s="312"/>
      <c r="AU2296" s="312"/>
      <c r="AV2296" s="312"/>
      <c r="AW2296" s="312"/>
      <c r="AX2296" s="312"/>
      <c r="AY2296" s="312"/>
      <c r="AZ2296" s="312"/>
      <c r="BA2296" s="312"/>
      <c r="BB2296" s="312"/>
      <c r="BC2296" s="312"/>
      <c r="BD2296" s="312"/>
      <c r="BE2296" s="306"/>
      <c r="BF2296" s="306"/>
      <c r="BG2296" s="306"/>
      <c r="BH2296" s="306"/>
      <c r="BI2296" s="306"/>
      <c r="BJ2296" s="306"/>
      <c r="BK2296" s="306"/>
      <c r="BL2296" s="306"/>
      <c r="BM2296" s="306"/>
      <c r="BN2296" s="306"/>
      <c r="BO2296" s="306"/>
      <c r="BP2296" s="306"/>
      <c r="BQ2296" s="496"/>
      <c r="BR2296" s="496"/>
      <c r="BS2296" s="496"/>
      <c r="BT2296" s="496"/>
      <c r="BU2296" s="496"/>
      <c r="BV2296" s="496"/>
    </row>
    <row r="2297" spans="1:74" s="52" customFormat="1" ht="12.75">
      <c r="A2297" s="45">
        <v>2670.080468178493</v>
      </c>
      <c r="B2297" s="46" t="s">
        <v>360</v>
      </c>
      <c r="C2297" s="47" t="s">
        <v>355</v>
      </c>
      <c r="D2297" s="48">
        <v>0</v>
      </c>
      <c r="E2297" s="49">
        <v>39.85886</v>
      </c>
      <c r="F2297" s="49">
        <v>5.2400000000000002E-2</v>
      </c>
      <c r="G2297" s="49">
        <v>18.098479999999999</v>
      </c>
      <c r="H2297" s="49">
        <v>0.19950000000000001</v>
      </c>
      <c r="I2297" s="49">
        <v>0.24149999999999999</v>
      </c>
      <c r="J2297" s="49">
        <v>42.51802</v>
      </c>
      <c r="K2297" s="49">
        <v>0.30099999999999999</v>
      </c>
      <c r="L2297" s="49">
        <v>101.26976000000001</v>
      </c>
      <c r="M2297" s="47"/>
      <c r="N2297" s="50">
        <v>1.0024274794690891</v>
      </c>
      <c r="O2297" s="50">
        <v>1.0419210019206792E-3</v>
      </c>
      <c r="P2297" s="50">
        <v>0.38065030868718813</v>
      </c>
      <c r="Q2297" s="50">
        <v>4.0356629016032415E-3</v>
      </c>
      <c r="R2297" s="50">
        <v>5.1443554006004163E-3</v>
      </c>
      <c r="S2297" s="50">
        <v>1.5940783650760051</v>
      </c>
      <c r="T2297" s="50">
        <v>8.1105859906633083E-3</v>
      </c>
      <c r="U2297" s="50">
        <v>2.99548867852707</v>
      </c>
      <c r="V2297" s="51">
        <v>80.723918493481335</v>
      </c>
      <c r="X2297" s="49">
        <v>0.25</v>
      </c>
      <c r="Y2297" s="49">
        <v>37.68</v>
      </c>
      <c r="Z2297" s="49">
        <v>0.55000000000000004</v>
      </c>
      <c r="AA2297" s="49">
        <v>9.25</v>
      </c>
      <c r="AB2297" s="49">
        <v>9.68</v>
      </c>
      <c r="AC2297" s="49">
        <v>0.26</v>
      </c>
      <c r="AD2297" s="49">
        <v>1.99</v>
      </c>
      <c r="AE2297" s="312"/>
      <c r="AF2297" s="465" t="s">
        <v>1746</v>
      </c>
      <c r="AG2297" s="343">
        <v>30</v>
      </c>
      <c r="AH2297" s="343">
        <v>15</v>
      </c>
      <c r="AI2297" s="343"/>
      <c r="AJ2297" s="343"/>
      <c r="AK2297" s="343"/>
      <c r="AL2297" s="343"/>
      <c r="AM2297" s="343"/>
      <c r="AN2297" s="343"/>
      <c r="AO2297" s="343"/>
      <c r="AP2297" s="343"/>
      <c r="AQ2297" s="343"/>
      <c r="AR2297" s="343"/>
      <c r="AS2297" s="343"/>
      <c r="AT2297" s="343"/>
      <c r="AU2297" s="343"/>
      <c r="AV2297" s="343"/>
      <c r="AW2297" s="343"/>
      <c r="AX2297" s="343"/>
      <c r="AY2297" s="343"/>
      <c r="AZ2297" s="343"/>
      <c r="BA2297" s="343"/>
      <c r="BB2297" s="343"/>
      <c r="BC2297" s="343"/>
      <c r="BD2297" s="343"/>
      <c r="BE2297" s="475"/>
      <c r="BF2297" s="475"/>
      <c r="BG2297" s="475"/>
      <c r="BH2297" s="475"/>
      <c r="BI2297" s="475"/>
      <c r="BJ2297" s="475"/>
      <c r="BK2297" s="475"/>
      <c r="BL2297" s="475"/>
      <c r="BM2297" s="475"/>
      <c r="BN2297" s="475"/>
      <c r="BO2297" s="475"/>
      <c r="BP2297" s="306"/>
      <c r="BQ2297" s="496"/>
      <c r="BR2297" s="496"/>
      <c r="BS2297" s="496"/>
      <c r="BT2297" s="496"/>
      <c r="BU2297" s="496"/>
      <c r="BV2297" s="496"/>
    </row>
    <row r="2298" spans="1:74" s="52" customFormat="1" ht="12.75">
      <c r="A2298" s="45">
        <v>2670.080468178493</v>
      </c>
      <c r="B2298" s="46" t="s">
        <v>360</v>
      </c>
      <c r="C2298" s="47" t="s">
        <v>355</v>
      </c>
      <c r="D2298" s="48">
        <v>6.9973209158934706</v>
      </c>
      <c r="E2298" s="49">
        <v>39.699309999999997</v>
      </c>
      <c r="F2298" s="49">
        <v>2.9600000000000001E-2</v>
      </c>
      <c r="G2298" s="49">
        <v>17.5214</v>
      </c>
      <c r="H2298" s="49">
        <v>0.2054</v>
      </c>
      <c r="I2298" s="49">
        <v>0.25390000000000001</v>
      </c>
      <c r="J2298" s="49">
        <v>43.188139999999997</v>
      </c>
      <c r="K2298" s="49">
        <v>0.2707</v>
      </c>
      <c r="L2298" s="49">
        <v>101.16845000000001</v>
      </c>
      <c r="M2298" s="47"/>
      <c r="N2298" s="50">
        <v>0.99762462584680867</v>
      </c>
      <c r="O2298" s="50">
        <v>5.8810020197495384E-4</v>
      </c>
      <c r="P2298" s="50">
        <v>0.36822137956557416</v>
      </c>
      <c r="Q2298" s="50">
        <v>4.1517245686389145E-3</v>
      </c>
      <c r="R2298" s="50">
        <v>5.4042152982614611E-3</v>
      </c>
      <c r="S2298" s="50">
        <v>1.6179207634062027</v>
      </c>
      <c r="T2298" s="50">
        <v>7.288364861780563E-3</v>
      </c>
      <c r="U2298" s="50">
        <v>3.0011991737492414</v>
      </c>
      <c r="V2298" s="51">
        <v>81.460471957227554</v>
      </c>
      <c r="X2298" s="49">
        <v>0.25</v>
      </c>
      <c r="Y2298" s="49">
        <v>65.33</v>
      </c>
      <c r="Z2298" s="49">
        <v>0.56000000000000005</v>
      </c>
      <c r="AA2298" s="49">
        <v>9.09</v>
      </c>
      <c r="AB2298" s="49">
        <v>8.92</v>
      </c>
      <c r="AC2298" s="49">
        <v>0.26</v>
      </c>
      <c r="AD2298" s="49">
        <v>2.14</v>
      </c>
      <c r="AE2298" s="312"/>
      <c r="AF2298" s="465" t="s">
        <v>1746</v>
      </c>
      <c r="AG2298" s="343">
        <v>30</v>
      </c>
      <c r="AH2298" s="343">
        <v>15</v>
      </c>
      <c r="AI2298" s="343"/>
      <c r="AJ2298" s="343"/>
      <c r="AK2298" s="343"/>
      <c r="AL2298" s="343"/>
      <c r="AM2298" s="343"/>
      <c r="AN2298" s="343"/>
      <c r="AO2298" s="343"/>
      <c r="AP2298" s="343"/>
      <c r="AQ2298" s="343"/>
      <c r="AR2298" s="343"/>
      <c r="AS2298" s="343"/>
      <c r="AT2298" s="343"/>
      <c r="AU2298" s="343"/>
      <c r="AV2298" s="343"/>
      <c r="AW2298" s="343"/>
      <c r="AX2298" s="343"/>
      <c r="AY2298" s="343"/>
      <c r="AZ2298" s="343"/>
      <c r="BA2298" s="343"/>
      <c r="BB2298" s="343"/>
      <c r="BC2298" s="343"/>
      <c r="BD2298" s="343"/>
      <c r="BE2298" s="475"/>
      <c r="BF2298" s="475"/>
      <c r="BG2298" s="475"/>
      <c r="BH2298" s="475"/>
      <c r="BI2298" s="475"/>
      <c r="BJ2298" s="475"/>
      <c r="BK2298" s="475"/>
      <c r="BL2298" s="475"/>
      <c r="BM2298" s="475"/>
      <c r="BN2298" s="475"/>
      <c r="BO2298" s="475"/>
      <c r="BP2298" s="306"/>
      <c r="BQ2298" s="496"/>
      <c r="BR2298" s="496"/>
      <c r="BS2298" s="496"/>
      <c r="BT2298" s="496"/>
      <c r="BU2298" s="496"/>
      <c r="BV2298" s="496"/>
    </row>
    <row r="2299" spans="1:74" s="52" customFormat="1" ht="12.75">
      <c r="A2299" s="45">
        <v>2670.080468178493</v>
      </c>
      <c r="B2299" s="46" t="s">
        <v>360</v>
      </c>
      <c r="C2299" s="47" t="s">
        <v>355</v>
      </c>
      <c r="D2299" s="48">
        <v>13.997320915893471</v>
      </c>
      <c r="E2299" s="49">
        <v>39.878799999999998</v>
      </c>
      <c r="F2299" s="49">
        <v>4.0099999999999997E-2</v>
      </c>
      <c r="G2299" s="49">
        <v>16.63588</v>
      </c>
      <c r="H2299" s="49">
        <v>0.2054</v>
      </c>
      <c r="I2299" s="49">
        <v>0.26929999999999998</v>
      </c>
      <c r="J2299" s="49">
        <v>43.918280000000003</v>
      </c>
      <c r="K2299" s="49">
        <v>0.25369999999999998</v>
      </c>
      <c r="L2299" s="49">
        <v>101.20146</v>
      </c>
      <c r="M2299" s="47"/>
      <c r="N2299" s="50">
        <v>0.99758119709119697</v>
      </c>
      <c r="O2299" s="50">
        <v>7.9309636801203781E-4</v>
      </c>
      <c r="P2299" s="50">
        <v>0.34802299998571307</v>
      </c>
      <c r="Q2299" s="50">
        <v>4.1328582025568338E-3</v>
      </c>
      <c r="R2299" s="50">
        <v>5.705953997659584E-3</v>
      </c>
      <c r="S2299" s="50">
        <v>1.6377968900795643</v>
      </c>
      <c r="T2299" s="50">
        <v>6.7996144480762062E-3</v>
      </c>
      <c r="U2299" s="50">
        <v>3.0008326101727794</v>
      </c>
      <c r="V2299" s="51">
        <v>82.474593908198145</v>
      </c>
      <c r="X2299" s="49">
        <v>0.25</v>
      </c>
      <c r="Y2299" s="49">
        <v>49.18</v>
      </c>
      <c r="Z2299" s="49">
        <v>0.56999999999999995</v>
      </c>
      <c r="AA2299" s="49">
        <v>9.17</v>
      </c>
      <c r="AB2299" s="49">
        <v>8.69</v>
      </c>
      <c r="AC2299" s="49">
        <v>0.26</v>
      </c>
      <c r="AD2299" s="49">
        <v>2.27</v>
      </c>
      <c r="AE2299" s="312"/>
      <c r="AF2299" s="465" t="s">
        <v>1746</v>
      </c>
      <c r="AG2299" s="343">
        <v>30</v>
      </c>
      <c r="AH2299" s="343">
        <v>15</v>
      </c>
      <c r="AI2299" s="343"/>
      <c r="AJ2299" s="343"/>
      <c r="AK2299" s="343"/>
      <c r="AL2299" s="343"/>
      <c r="AM2299" s="343"/>
      <c r="AN2299" s="343"/>
      <c r="AO2299" s="343"/>
      <c r="AP2299" s="343"/>
      <c r="AQ2299" s="343"/>
      <c r="AR2299" s="343"/>
      <c r="AS2299" s="343"/>
      <c r="AT2299" s="343"/>
      <c r="AU2299" s="343"/>
      <c r="AV2299" s="343"/>
      <c r="AW2299" s="343"/>
      <c r="AX2299" s="343"/>
      <c r="AY2299" s="343"/>
      <c r="AZ2299" s="343"/>
      <c r="BA2299" s="343"/>
      <c r="BB2299" s="343"/>
      <c r="BC2299" s="343"/>
      <c r="BD2299" s="343"/>
      <c r="BE2299" s="475"/>
      <c r="BF2299" s="475"/>
      <c r="BG2299" s="475"/>
      <c r="BH2299" s="475"/>
      <c r="BI2299" s="475"/>
      <c r="BJ2299" s="475"/>
      <c r="BK2299" s="475"/>
      <c r="BL2299" s="475"/>
      <c r="BM2299" s="475"/>
      <c r="BN2299" s="475"/>
      <c r="BO2299" s="475"/>
      <c r="BP2299" s="306"/>
      <c r="BQ2299" s="496"/>
      <c r="BR2299" s="496"/>
      <c r="BS2299" s="496"/>
      <c r="BT2299" s="496"/>
      <c r="BU2299" s="496"/>
      <c r="BV2299" s="496"/>
    </row>
    <row r="2300" spans="1:74" s="52" customFormat="1" ht="12.75">
      <c r="A2300" s="45">
        <v>2670.080468178493</v>
      </c>
      <c r="B2300" s="46" t="s">
        <v>360</v>
      </c>
      <c r="C2300" s="47" t="s">
        <v>355</v>
      </c>
      <c r="D2300" s="48">
        <v>20.997320915893471</v>
      </c>
      <c r="E2300" s="49">
        <v>39.998469999999998</v>
      </c>
      <c r="F2300" s="49">
        <v>3.1800000000000002E-2</v>
      </c>
      <c r="G2300" s="49">
        <v>15.939399999999999</v>
      </c>
      <c r="H2300" s="49">
        <v>0.2462</v>
      </c>
      <c r="I2300" s="49">
        <v>0.20599999999999999</v>
      </c>
      <c r="J2300" s="49">
        <v>44.338360000000002</v>
      </c>
      <c r="K2300" s="49">
        <v>0.24629999999999999</v>
      </c>
      <c r="L2300" s="49">
        <v>101.00653000000001</v>
      </c>
      <c r="M2300" s="47"/>
      <c r="N2300" s="50">
        <v>0.99910826363872862</v>
      </c>
      <c r="O2300" s="50">
        <v>6.2801744377909802E-4</v>
      </c>
      <c r="P2300" s="50">
        <v>0.33296388883121059</v>
      </c>
      <c r="Q2300" s="50">
        <v>4.9465353010571325E-3</v>
      </c>
      <c r="R2300" s="50">
        <v>4.3583502789135593E-3</v>
      </c>
      <c r="S2300" s="50">
        <v>1.6510390401210084</v>
      </c>
      <c r="T2300" s="50">
        <v>6.5916058590151953E-3</v>
      </c>
      <c r="U2300" s="50">
        <v>2.9996357014737125</v>
      </c>
      <c r="V2300" s="51">
        <v>83.217570701518383</v>
      </c>
      <c r="X2300" s="49">
        <v>0.25</v>
      </c>
      <c r="Y2300" s="49">
        <v>59.64</v>
      </c>
      <c r="Z2300" s="49">
        <v>0.59</v>
      </c>
      <c r="AA2300" s="49">
        <v>7.77</v>
      </c>
      <c r="AB2300" s="49">
        <v>10.82</v>
      </c>
      <c r="AC2300" s="49">
        <v>0.25</v>
      </c>
      <c r="AD2300" s="49">
        <v>2.3199999999999998</v>
      </c>
      <c r="AE2300" s="312"/>
      <c r="AF2300" s="465" t="s">
        <v>1746</v>
      </c>
      <c r="AG2300" s="343">
        <v>30</v>
      </c>
      <c r="AH2300" s="343">
        <v>15</v>
      </c>
      <c r="AI2300" s="343"/>
      <c r="AJ2300" s="343"/>
      <c r="AK2300" s="343"/>
      <c r="AL2300" s="343"/>
      <c r="AM2300" s="343"/>
      <c r="AN2300" s="343"/>
      <c r="AO2300" s="343"/>
      <c r="AP2300" s="343"/>
      <c r="AQ2300" s="343"/>
      <c r="AR2300" s="343"/>
      <c r="AS2300" s="343"/>
      <c r="AT2300" s="343"/>
      <c r="AU2300" s="343"/>
      <c r="AV2300" s="343"/>
      <c r="AW2300" s="343"/>
      <c r="AX2300" s="343"/>
      <c r="AY2300" s="343"/>
      <c r="AZ2300" s="343"/>
      <c r="BA2300" s="343"/>
      <c r="BB2300" s="343"/>
      <c r="BC2300" s="343"/>
      <c r="BD2300" s="343"/>
      <c r="BE2300" s="475"/>
      <c r="BF2300" s="475"/>
      <c r="BG2300" s="475"/>
      <c r="BH2300" s="475"/>
      <c r="BI2300" s="475"/>
      <c r="BJ2300" s="475"/>
      <c r="BK2300" s="475"/>
      <c r="BL2300" s="475"/>
      <c r="BM2300" s="475"/>
      <c r="BN2300" s="475"/>
      <c r="BO2300" s="475"/>
      <c r="BP2300" s="306"/>
      <c r="BQ2300" s="496"/>
      <c r="BR2300" s="496"/>
      <c r="BS2300" s="496"/>
      <c r="BT2300" s="496"/>
      <c r="BU2300" s="496"/>
      <c r="BV2300" s="496"/>
    </row>
    <row r="2301" spans="1:74" s="52" customFormat="1" ht="12.75">
      <c r="A2301" s="45">
        <v>2670.080468178493</v>
      </c>
      <c r="B2301" s="46" t="s">
        <v>360</v>
      </c>
      <c r="C2301" s="47" t="s">
        <v>355</v>
      </c>
      <c r="D2301" s="48">
        <v>27.997320915893471</v>
      </c>
      <c r="E2301" s="49">
        <v>40.15802</v>
      </c>
      <c r="F2301" s="49">
        <v>5.3900000000000003E-2</v>
      </c>
      <c r="G2301" s="49">
        <v>15.22302</v>
      </c>
      <c r="H2301" s="49">
        <v>0.2984</v>
      </c>
      <c r="I2301" s="49">
        <v>0.2218</v>
      </c>
      <c r="J2301" s="49">
        <v>45.078499999999998</v>
      </c>
      <c r="K2301" s="49">
        <v>0.24329999999999999</v>
      </c>
      <c r="L2301" s="49">
        <v>101.27694</v>
      </c>
      <c r="M2301" s="47"/>
      <c r="N2301" s="50">
        <v>0.99731444999979646</v>
      </c>
      <c r="O2301" s="50">
        <v>1.058337050111135E-3</v>
      </c>
      <c r="P2301" s="50">
        <v>0.31616706802859978</v>
      </c>
      <c r="Q2301" s="50">
        <v>5.9607722840688271E-3</v>
      </c>
      <c r="R2301" s="50">
        <v>4.6655956877562684E-3</v>
      </c>
      <c r="S2301" s="50">
        <v>1.6689288484080251</v>
      </c>
      <c r="T2301" s="50">
        <v>6.4738044416238075E-3</v>
      </c>
      <c r="U2301" s="50">
        <v>3.0005688758999818</v>
      </c>
      <c r="V2301" s="51">
        <v>84.072957613245208</v>
      </c>
      <c r="X2301" s="49">
        <v>0.25</v>
      </c>
      <c r="Y2301" s="49">
        <v>36.6</v>
      </c>
      <c r="Z2301" s="49">
        <v>0.6</v>
      </c>
      <c r="AA2301" s="49">
        <v>6.51</v>
      </c>
      <c r="AB2301" s="49">
        <v>10.19</v>
      </c>
      <c r="AC2301" s="49">
        <v>0.25</v>
      </c>
      <c r="AD2301" s="49">
        <v>2.34</v>
      </c>
      <c r="AE2301" s="312"/>
      <c r="AF2301" s="465" t="s">
        <v>1746</v>
      </c>
      <c r="AG2301" s="343">
        <v>30</v>
      </c>
      <c r="AH2301" s="343">
        <v>15</v>
      </c>
      <c r="AI2301" s="343"/>
      <c r="AJ2301" s="343"/>
      <c r="AK2301" s="343"/>
      <c r="AL2301" s="343"/>
      <c r="AM2301" s="343"/>
      <c r="AN2301" s="343"/>
      <c r="AO2301" s="343"/>
      <c r="AP2301" s="343"/>
      <c r="AQ2301" s="343"/>
      <c r="AR2301" s="343"/>
      <c r="AS2301" s="343"/>
      <c r="AT2301" s="343"/>
      <c r="AU2301" s="343"/>
      <c r="AV2301" s="343"/>
      <c r="AW2301" s="343"/>
      <c r="AX2301" s="343"/>
      <c r="AY2301" s="343"/>
      <c r="AZ2301" s="343"/>
      <c r="BA2301" s="343"/>
      <c r="BB2301" s="343"/>
      <c r="BC2301" s="343"/>
      <c r="BD2301" s="343"/>
      <c r="BE2301" s="475"/>
      <c r="BF2301" s="475"/>
      <c r="BG2301" s="475"/>
      <c r="BH2301" s="475"/>
      <c r="BI2301" s="475"/>
      <c r="BJ2301" s="475"/>
      <c r="BK2301" s="475"/>
      <c r="BL2301" s="475"/>
      <c r="BM2301" s="475"/>
      <c r="BN2301" s="475"/>
      <c r="BO2301" s="475"/>
      <c r="BP2301" s="306"/>
      <c r="BQ2301" s="496"/>
      <c r="BR2301" s="496"/>
      <c r="BS2301" s="496"/>
      <c r="BT2301" s="496"/>
      <c r="BU2301" s="496"/>
      <c r="BV2301" s="496"/>
    </row>
    <row r="2302" spans="1:74" s="52" customFormat="1" ht="12.75">
      <c r="A2302" s="45">
        <v>2670.080468178493</v>
      </c>
      <c r="B2302" s="46" t="s">
        <v>360</v>
      </c>
      <c r="C2302" s="47" t="s">
        <v>355</v>
      </c>
      <c r="D2302" s="48">
        <v>34.997320915893468</v>
      </c>
      <c r="E2302" s="49">
        <v>40.217860000000002</v>
      </c>
      <c r="F2302" s="49">
        <v>3.3399999999999999E-2</v>
      </c>
      <c r="G2302" s="49">
        <v>14.496689999999999</v>
      </c>
      <c r="H2302" s="49">
        <v>0.33110000000000001</v>
      </c>
      <c r="I2302" s="49">
        <v>0.183</v>
      </c>
      <c r="J2302" s="49">
        <v>45.32855</v>
      </c>
      <c r="K2302" s="49">
        <v>0.24310000000000001</v>
      </c>
      <c r="L2302" s="49">
        <v>100.83369999999999</v>
      </c>
      <c r="M2302" s="47"/>
      <c r="N2302" s="50">
        <v>0.99985822218955667</v>
      </c>
      <c r="O2302" s="50">
        <v>6.5651000080339003E-4</v>
      </c>
      <c r="P2302" s="50">
        <v>0.30140073725891026</v>
      </c>
      <c r="Q2302" s="50">
        <v>6.6209839860339806E-3</v>
      </c>
      <c r="R2302" s="50">
        <v>3.8535082516018412E-3</v>
      </c>
      <c r="S2302" s="50">
        <v>1.679963463668956</v>
      </c>
      <c r="T2302" s="50">
        <v>6.4753324529743719E-3</v>
      </c>
      <c r="U2302" s="50">
        <v>2.9988287578088366</v>
      </c>
      <c r="V2302" s="51">
        <v>84.788221311469883</v>
      </c>
      <c r="X2302" s="49">
        <v>0.25</v>
      </c>
      <c r="Y2302" s="49">
        <v>59.51</v>
      </c>
      <c r="Z2302" s="49">
        <v>0.62</v>
      </c>
      <c r="AA2302" s="49">
        <v>5.82</v>
      </c>
      <c r="AB2302" s="49">
        <v>12.01</v>
      </c>
      <c r="AC2302" s="49">
        <v>0.25</v>
      </c>
      <c r="AD2302" s="49">
        <v>2.3199999999999998</v>
      </c>
      <c r="AE2302" s="312"/>
      <c r="AF2302" s="465" t="s">
        <v>1746</v>
      </c>
      <c r="AG2302" s="343">
        <v>30</v>
      </c>
      <c r="AH2302" s="343">
        <v>15</v>
      </c>
      <c r="AI2302" s="343"/>
      <c r="AJ2302" s="343"/>
      <c r="AK2302" s="343"/>
      <c r="AL2302" s="343"/>
      <c r="AM2302" s="343"/>
      <c r="AN2302" s="343"/>
      <c r="AO2302" s="343"/>
      <c r="AP2302" s="343"/>
      <c r="AQ2302" s="343"/>
      <c r="AR2302" s="343"/>
      <c r="AS2302" s="343"/>
      <c r="AT2302" s="343"/>
      <c r="AU2302" s="343"/>
      <c r="AV2302" s="343"/>
      <c r="AW2302" s="343"/>
      <c r="AX2302" s="343"/>
      <c r="AY2302" s="343"/>
      <c r="AZ2302" s="343"/>
      <c r="BA2302" s="343"/>
      <c r="BB2302" s="343"/>
      <c r="BC2302" s="343"/>
      <c r="BD2302" s="343"/>
      <c r="BE2302" s="475"/>
      <c r="BF2302" s="475"/>
      <c r="BG2302" s="475"/>
      <c r="BH2302" s="475"/>
      <c r="BI2302" s="475"/>
      <c r="BJ2302" s="475"/>
      <c r="BK2302" s="475"/>
      <c r="BL2302" s="475"/>
      <c r="BM2302" s="475"/>
      <c r="BN2302" s="475"/>
      <c r="BO2302" s="475"/>
      <c r="BP2302" s="306"/>
      <c r="BQ2302" s="496"/>
      <c r="BR2302" s="496"/>
      <c r="BS2302" s="496"/>
      <c r="BT2302" s="496"/>
      <c r="BU2302" s="496"/>
      <c r="BV2302" s="496"/>
    </row>
    <row r="2303" spans="1:74" s="52" customFormat="1" ht="12.75">
      <c r="A2303" s="45">
        <v>2670.080468178493</v>
      </c>
      <c r="B2303" s="46" t="s">
        <v>360</v>
      </c>
      <c r="C2303" s="47" t="s">
        <v>355</v>
      </c>
      <c r="D2303" s="48">
        <v>41.997320915893468</v>
      </c>
      <c r="E2303" s="49">
        <v>40.257739999999998</v>
      </c>
      <c r="F2303" s="49">
        <v>3.8600000000000002E-2</v>
      </c>
      <c r="G2303" s="49">
        <v>14.34745</v>
      </c>
      <c r="H2303" s="49">
        <v>0.30209999999999998</v>
      </c>
      <c r="I2303" s="49">
        <v>0.15690000000000001</v>
      </c>
      <c r="J2303" s="49">
        <v>45.798639999999999</v>
      </c>
      <c r="K2303" s="49">
        <v>0.24729999999999999</v>
      </c>
      <c r="L2303" s="49">
        <v>101.14873</v>
      </c>
      <c r="M2303" s="47"/>
      <c r="N2303" s="50">
        <v>0.99696363953949518</v>
      </c>
      <c r="O2303" s="50">
        <v>7.5577522005005672E-4</v>
      </c>
      <c r="P2303" s="50">
        <v>0.29713967404273606</v>
      </c>
      <c r="Q2303" s="50">
        <v>6.0176170463448215E-3</v>
      </c>
      <c r="R2303" s="50">
        <v>3.2910813046921751E-3</v>
      </c>
      <c r="S2303" s="50">
        <v>1.6907953935480367</v>
      </c>
      <c r="T2303" s="50">
        <v>6.5616293190489498E-3</v>
      </c>
      <c r="U2303" s="50">
        <v>3.0015248100204039</v>
      </c>
      <c r="V2303" s="51">
        <v>85.052848109226872</v>
      </c>
      <c r="X2303" s="49">
        <v>0.25</v>
      </c>
      <c r="Y2303" s="49">
        <v>54.75</v>
      </c>
      <c r="Z2303" s="49">
        <v>0.62</v>
      </c>
      <c r="AA2303" s="49">
        <v>6.45</v>
      </c>
      <c r="AB2303" s="49">
        <v>13.92</v>
      </c>
      <c r="AC2303" s="49">
        <v>0.25</v>
      </c>
      <c r="AD2303" s="49">
        <v>2.2799999999999998</v>
      </c>
      <c r="AE2303" s="312"/>
      <c r="AF2303" s="465" t="s">
        <v>1746</v>
      </c>
      <c r="AG2303" s="343">
        <v>30</v>
      </c>
      <c r="AH2303" s="343">
        <v>15</v>
      </c>
      <c r="AI2303" s="343"/>
      <c r="AJ2303" s="343"/>
      <c r="AK2303" s="343"/>
      <c r="AL2303" s="343"/>
      <c r="AM2303" s="343"/>
      <c r="AN2303" s="343"/>
      <c r="AO2303" s="343"/>
      <c r="AP2303" s="343"/>
      <c r="AQ2303" s="343"/>
      <c r="AR2303" s="343"/>
      <c r="AS2303" s="343"/>
      <c r="AT2303" s="343"/>
      <c r="AU2303" s="343"/>
      <c r="AV2303" s="343"/>
      <c r="AW2303" s="343"/>
      <c r="AX2303" s="343"/>
      <c r="AY2303" s="343"/>
      <c r="AZ2303" s="343"/>
      <c r="BA2303" s="343"/>
      <c r="BB2303" s="343"/>
      <c r="BC2303" s="343"/>
      <c r="BD2303" s="343"/>
      <c r="BE2303" s="475"/>
      <c r="BF2303" s="475"/>
      <c r="BG2303" s="475"/>
      <c r="BH2303" s="475"/>
      <c r="BI2303" s="475"/>
      <c r="BJ2303" s="475"/>
      <c r="BK2303" s="475"/>
      <c r="BL2303" s="475"/>
      <c r="BM2303" s="475"/>
      <c r="BN2303" s="475"/>
      <c r="BO2303" s="475"/>
      <c r="BP2303" s="306"/>
      <c r="BQ2303" s="496"/>
      <c r="BR2303" s="496"/>
      <c r="BS2303" s="496"/>
      <c r="BT2303" s="496"/>
      <c r="BU2303" s="496"/>
      <c r="BV2303" s="496"/>
    </row>
    <row r="2304" spans="1:74" s="52" customFormat="1" ht="12.75">
      <c r="A2304" s="45">
        <v>2670.080468178493</v>
      </c>
      <c r="B2304" s="46" t="s">
        <v>360</v>
      </c>
      <c r="C2304" s="47" t="s">
        <v>355</v>
      </c>
      <c r="D2304" s="48">
        <v>48.997320915893468</v>
      </c>
      <c r="E2304" s="49">
        <v>40.42727</v>
      </c>
      <c r="F2304" s="49">
        <v>3.5299999999999998E-2</v>
      </c>
      <c r="G2304" s="49">
        <v>14.16835</v>
      </c>
      <c r="H2304" s="49">
        <v>0.3427</v>
      </c>
      <c r="I2304" s="49">
        <v>0.18609999999999999</v>
      </c>
      <c r="J2304" s="49">
        <v>46.048690000000001</v>
      </c>
      <c r="K2304" s="49">
        <v>0.2276</v>
      </c>
      <c r="L2304" s="49">
        <v>101.43601000000001</v>
      </c>
      <c r="M2304" s="47"/>
      <c r="N2304" s="50">
        <v>0.99751518483529855</v>
      </c>
      <c r="O2304" s="50">
        <v>6.8864471839776475E-4</v>
      </c>
      <c r="P2304" s="50">
        <v>0.29236162776316327</v>
      </c>
      <c r="Q2304" s="50">
        <v>6.8014748633744024E-3</v>
      </c>
      <c r="R2304" s="50">
        <v>3.8893516667695641E-3</v>
      </c>
      <c r="S2304" s="50">
        <v>1.6938343112337635</v>
      </c>
      <c r="T2304" s="50">
        <v>6.0169306471393232E-3</v>
      </c>
      <c r="U2304" s="50">
        <v>3.0011075257279063</v>
      </c>
      <c r="V2304" s="51">
        <v>85.280322951882965</v>
      </c>
      <c r="X2304" s="49">
        <v>0.25</v>
      </c>
      <c r="Y2304" s="49">
        <v>58.97</v>
      </c>
      <c r="Z2304" s="49">
        <v>0.62</v>
      </c>
      <c r="AA2304" s="49">
        <v>5.76</v>
      </c>
      <c r="AB2304" s="49">
        <v>11.63</v>
      </c>
      <c r="AC2304" s="49">
        <v>0.25</v>
      </c>
      <c r="AD2304" s="49">
        <v>2.4500000000000002</v>
      </c>
      <c r="AE2304" s="312"/>
      <c r="AF2304" s="465" t="s">
        <v>1746</v>
      </c>
      <c r="AG2304" s="343">
        <v>30</v>
      </c>
      <c r="AH2304" s="343">
        <v>15</v>
      </c>
      <c r="AI2304" s="343"/>
      <c r="AJ2304" s="343"/>
      <c r="AK2304" s="343"/>
      <c r="AL2304" s="343"/>
      <c r="AM2304" s="343"/>
      <c r="AN2304" s="343"/>
      <c r="AO2304" s="343"/>
      <c r="AP2304" s="343"/>
      <c r="AQ2304" s="343"/>
      <c r="AR2304" s="343"/>
      <c r="AS2304" s="343"/>
      <c r="AT2304" s="343"/>
      <c r="AU2304" s="343"/>
      <c r="AV2304" s="343"/>
      <c r="AW2304" s="343"/>
      <c r="AX2304" s="343"/>
      <c r="AY2304" s="343"/>
      <c r="AZ2304" s="343"/>
      <c r="BA2304" s="343"/>
      <c r="BB2304" s="343"/>
      <c r="BC2304" s="343"/>
      <c r="BD2304" s="343"/>
      <c r="BE2304" s="475"/>
      <c r="BF2304" s="475"/>
      <c r="BG2304" s="475"/>
      <c r="BH2304" s="475"/>
      <c r="BI2304" s="475"/>
      <c r="BJ2304" s="475"/>
      <c r="BK2304" s="475"/>
      <c r="BL2304" s="475"/>
      <c r="BM2304" s="475"/>
      <c r="BN2304" s="475"/>
      <c r="BO2304" s="475"/>
      <c r="BP2304" s="306"/>
      <c r="BQ2304" s="496"/>
      <c r="BR2304" s="496"/>
      <c r="BS2304" s="496"/>
      <c r="BT2304" s="496"/>
      <c r="BU2304" s="496"/>
      <c r="BV2304" s="496"/>
    </row>
    <row r="2305" spans="1:74" s="52" customFormat="1" ht="12.75">
      <c r="A2305" s="45">
        <v>2670.080468178493</v>
      </c>
      <c r="B2305" s="46" t="s">
        <v>360</v>
      </c>
      <c r="C2305" s="47" t="s">
        <v>355</v>
      </c>
      <c r="D2305" s="48">
        <v>55.997320915893468</v>
      </c>
      <c r="E2305" s="49">
        <v>40.247770000000003</v>
      </c>
      <c r="F2305" s="49">
        <v>4.3200000000000002E-2</v>
      </c>
      <c r="G2305" s="49">
        <v>14.00916</v>
      </c>
      <c r="H2305" s="49">
        <v>0.30930000000000002</v>
      </c>
      <c r="I2305" s="49">
        <v>0.21229999999999999</v>
      </c>
      <c r="J2305" s="49">
        <v>45.808639999999997</v>
      </c>
      <c r="K2305" s="49">
        <v>0.2366</v>
      </c>
      <c r="L2305" s="49">
        <v>100.86696999999999</v>
      </c>
      <c r="M2305" s="47"/>
      <c r="N2305" s="50">
        <v>0.99817380602572392</v>
      </c>
      <c r="O2305" s="50">
        <v>8.4707820634721917E-4</v>
      </c>
      <c r="P2305" s="50">
        <v>0.2905577313431843</v>
      </c>
      <c r="Q2305" s="50">
        <v>6.1700425473958948E-3</v>
      </c>
      <c r="R2305" s="50">
        <v>4.4596428518135145E-3</v>
      </c>
      <c r="S2305" s="50">
        <v>1.6936368339562347</v>
      </c>
      <c r="T2305" s="50">
        <v>6.2869026308818099E-3</v>
      </c>
      <c r="U2305" s="50">
        <v>3.0001320375615812</v>
      </c>
      <c r="V2305" s="51">
        <v>85.356389115029231</v>
      </c>
      <c r="X2305" s="49">
        <v>0.25</v>
      </c>
      <c r="Y2305" s="49">
        <v>47.36</v>
      </c>
      <c r="Z2305" s="49">
        <v>0.63</v>
      </c>
      <c r="AA2305" s="49">
        <v>6.31</v>
      </c>
      <c r="AB2305" s="49">
        <v>10.220000000000001</v>
      </c>
      <c r="AC2305" s="49">
        <v>0.25</v>
      </c>
      <c r="AD2305" s="49">
        <v>2.37</v>
      </c>
      <c r="AE2305" s="312"/>
      <c r="AF2305" s="465" t="s">
        <v>1746</v>
      </c>
      <c r="AG2305" s="343">
        <v>30</v>
      </c>
      <c r="AH2305" s="343">
        <v>15</v>
      </c>
      <c r="AI2305" s="343"/>
      <c r="AJ2305" s="343"/>
      <c r="AK2305" s="343"/>
      <c r="AL2305" s="343"/>
      <c r="AM2305" s="343"/>
      <c r="AN2305" s="343"/>
      <c r="AO2305" s="343"/>
      <c r="AP2305" s="343"/>
      <c r="AQ2305" s="343"/>
      <c r="AR2305" s="343"/>
      <c r="AS2305" s="343"/>
      <c r="AT2305" s="343"/>
      <c r="AU2305" s="343"/>
      <c r="AV2305" s="343"/>
      <c r="AW2305" s="343"/>
      <c r="AX2305" s="343"/>
      <c r="AY2305" s="343"/>
      <c r="AZ2305" s="343"/>
      <c r="BA2305" s="343"/>
      <c r="BB2305" s="343"/>
      <c r="BC2305" s="343"/>
      <c r="BD2305" s="343"/>
      <c r="BE2305" s="475"/>
      <c r="BF2305" s="475"/>
      <c r="BG2305" s="475"/>
      <c r="BH2305" s="475"/>
      <c r="BI2305" s="475"/>
      <c r="BJ2305" s="475"/>
      <c r="BK2305" s="475"/>
      <c r="BL2305" s="475"/>
      <c r="BM2305" s="475"/>
      <c r="BN2305" s="475"/>
      <c r="BO2305" s="475"/>
      <c r="BP2305" s="306"/>
      <c r="BQ2305" s="496"/>
      <c r="BR2305" s="496"/>
      <c r="BS2305" s="496"/>
      <c r="BT2305" s="496"/>
      <c r="BU2305" s="496"/>
      <c r="BV2305" s="496"/>
    </row>
    <row r="2306" spans="1:74" s="52" customFormat="1" ht="12.75">
      <c r="A2306" s="45">
        <v>2670.080468178493</v>
      </c>
      <c r="B2306" s="46" t="s">
        <v>360</v>
      </c>
      <c r="C2306" s="47" t="s">
        <v>355</v>
      </c>
      <c r="D2306" s="48">
        <v>62.997320915893468</v>
      </c>
      <c r="E2306" s="49">
        <v>40.397350000000003</v>
      </c>
      <c r="F2306" s="49">
        <v>5.6399999999999999E-2</v>
      </c>
      <c r="G2306" s="49">
        <v>14.01911</v>
      </c>
      <c r="H2306" s="49">
        <v>0.32379999999999998</v>
      </c>
      <c r="I2306" s="49">
        <v>0.185</v>
      </c>
      <c r="J2306" s="49">
        <v>45.768630000000002</v>
      </c>
      <c r="K2306" s="49">
        <v>0.23119999999999999</v>
      </c>
      <c r="L2306" s="49">
        <v>100.98149000000001</v>
      </c>
      <c r="M2306" s="47"/>
      <c r="N2306" s="50">
        <v>1.0002592565084678</v>
      </c>
      <c r="O2306" s="50">
        <v>1.1041147738418645E-3</v>
      </c>
      <c r="P2306" s="50">
        <v>0.29029271652234373</v>
      </c>
      <c r="Q2306" s="50">
        <v>6.4488227292380769E-3</v>
      </c>
      <c r="R2306" s="50">
        <v>3.8798699591066194E-3</v>
      </c>
      <c r="S2306" s="50">
        <v>1.6894142785078419</v>
      </c>
      <c r="T2306" s="50">
        <v>6.1334549430083572E-3</v>
      </c>
      <c r="U2306" s="50">
        <v>2.9975325139438485</v>
      </c>
      <c r="V2306" s="51">
        <v>85.336581764317231</v>
      </c>
      <c r="X2306" s="49">
        <v>0.25</v>
      </c>
      <c r="Y2306" s="49">
        <v>35.78</v>
      </c>
      <c r="Z2306" s="49">
        <v>0.63</v>
      </c>
      <c r="AA2306" s="49">
        <v>6.1</v>
      </c>
      <c r="AB2306" s="49">
        <v>11.86</v>
      </c>
      <c r="AC2306" s="49">
        <v>0.25</v>
      </c>
      <c r="AD2306" s="49">
        <v>2.4300000000000002</v>
      </c>
      <c r="AE2306" s="312"/>
      <c r="AF2306" s="465" t="s">
        <v>1746</v>
      </c>
      <c r="AG2306" s="343">
        <v>30</v>
      </c>
      <c r="AH2306" s="343">
        <v>15</v>
      </c>
      <c r="AI2306" s="343"/>
      <c r="AJ2306" s="343"/>
      <c r="AK2306" s="343"/>
      <c r="AL2306" s="343"/>
      <c r="AM2306" s="343"/>
      <c r="AN2306" s="343"/>
      <c r="AO2306" s="343"/>
      <c r="AP2306" s="343"/>
      <c r="AQ2306" s="343"/>
      <c r="AR2306" s="343"/>
      <c r="AS2306" s="343"/>
      <c r="AT2306" s="343"/>
      <c r="AU2306" s="343"/>
      <c r="AV2306" s="343"/>
      <c r="AW2306" s="343"/>
      <c r="AX2306" s="343"/>
      <c r="AY2306" s="343"/>
      <c r="AZ2306" s="343"/>
      <c r="BA2306" s="343"/>
      <c r="BB2306" s="343"/>
      <c r="BC2306" s="343"/>
      <c r="BD2306" s="343"/>
      <c r="BE2306" s="475"/>
      <c r="BF2306" s="475"/>
      <c r="BG2306" s="475"/>
      <c r="BH2306" s="475"/>
      <c r="BI2306" s="475"/>
      <c r="BJ2306" s="475"/>
      <c r="BK2306" s="475"/>
      <c r="BL2306" s="475"/>
      <c r="BM2306" s="475"/>
      <c r="BN2306" s="475"/>
      <c r="BO2306" s="475"/>
      <c r="BP2306" s="306"/>
      <c r="BQ2306" s="496"/>
      <c r="BR2306" s="496"/>
      <c r="BS2306" s="496"/>
      <c r="BT2306" s="496"/>
      <c r="BU2306" s="496"/>
      <c r="BV2306" s="496"/>
    </row>
    <row r="2307" spans="1:74" s="52" customFormat="1" ht="12.75">
      <c r="A2307" s="45">
        <v>2670.080468178493</v>
      </c>
      <c r="B2307" s="46" t="s">
        <v>360</v>
      </c>
      <c r="C2307" s="47" t="s">
        <v>355</v>
      </c>
      <c r="D2307" s="48">
        <v>69.997320915893468</v>
      </c>
      <c r="E2307" s="49">
        <v>40.447220000000002</v>
      </c>
      <c r="F2307" s="49">
        <v>5.21E-2</v>
      </c>
      <c r="G2307" s="49">
        <v>14.048959999999999</v>
      </c>
      <c r="H2307" s="49">
        <v>0.35070000000000001</v>
      </c>
      <c r="I2307" s="49">
        <v>0.18740000000000001</v>
      </c>
      <c r="J2307" s="49">
        <v>45.938659999999999</v>
      </c>
      <c r="K2307" s="49">
        <v>0.22509999999999999</v>
      </c>
      <c r="L2307" s="49">
        <v>101.25014</v>
      </c>
      <c r="M2307" s="47"/>
      <c r="N2307" s="50">
        <v>0.99911228319636214</v>
      </c>
      <c r="O2307" s="50">
        <v>1.0175101716495705E-3</v>
      </c>
      <c r="P2307" s="50">
        <v>0.29021896637675321</v>
      </c>
      <c r="Q2307" s="50">
        <v>6.9679540697017844E-3</v>
      </c>
      <c r="R2307" s="50">
        <v>3.9208564911527828E-3</v>
      </c>
      <c r="S2307" s="50">
        <v>1.6916576986867786</v>
      </c>
      <c r="T2307" s="50">
        <v>5.9574274679408531E-3</v>
      </c>
      <c r="U2307" s="50">
        <v>2.998852696460339</v>
      </c>
      <c r="V2307" s="51">
        <v>85.356355847327663</v>
      </c>
      <c r="X2307" s="49">
        <v>0.25</v>
      </c>
      <c r="Y2307" s="49">
        <v>37.79</v>
      </c>
      <c r="Z2307" s="49">
        <v>0.63</v>
      </c>
      <c r="AA2307" s="49">
        <v>5.62</v>
      </c>
      <c r="AB2307" s="49">
        <v>11.47</v>
      </c>
      <c r="AC2307" s="49">
        <v>0.25</v>
      </c>
      <c r="AD2307" s="49">
        <v>2.4900000000000002</v>
      </c>
      <c r="AE2307" s="312"/>
      <c r="AF2307" s="465" t="s">
        <v>1746</v>
      </c>
      <c r="AG2307" s="343">
        <v>30</v>
      </c>
      <c r="AH2307" s="343">
        <v>15</v>
      </c>
      <c r="AI2307" s="343"/>
      <c r="AJ2307" s="343"/>
      <c r="AK2307" s="343"/>
      <c r="AL2307" s="343"/>
      <c r="AM2307" s="343"/>
      <c r="AN2307" s="343"/>
      <c r="AO2307" s="343"/>
      <c r="AP2307" s="343"/>
      <c r="AQ2307" s="343"/>
      <c r="AR2307" s="343"/>
      <c r="AS2307" s="343"/>
      <c r="AT2307" s="343"/>
      <c r="AU2307" s="343"/>
      <c r="AV2307" s="343"/>
      <c r="AW2307" s="343"/>
      <c r="AX2307" s="343"/>
      <c r="AY2307" s="343"/>
      <c r="AZ2307" s="343"/>
      <c r="BA2307" s="343"/>
      <c r="BB2307" s="343"/>
      <c r="BC2307" s="343"/>
      <c r="BD2307" s="343"/>
      <c r="BE2307" s="475"/>
      <c r="BF2307" s="475"/>
      <c r="BG2307" s="475"/>
      <c r="BH2307" s="475"/>
      <c r="BI2307" s="475"/>
      <c r="BJ2307" s="475"/>
      <c r="BK2307" s="475"/>
      <c r="BL2307" s="475"/>
      <c r="BM2307" s="475"/>
      <c r="BN2307" s="475"/>
      <c r="BO2307" s="475"/>
      <c r="BP2307" s="306"/>
      <c r="BQ2307" s="496"/>
      <c r="BR2307" s="496"/>
      <c r="BS2307" s="496"/>
      <c r="BT2307" s="496"/>
      <c r="BU2307" s="496"/>
      <c r="BV2307" s="496"/>
    </row>
    <row r="2308" spans="1:74" s="52" customFormat="1" ht="12.75">
      <c r="A2308" s="45">
        <v>2670.080468178493</v>
      </c>
      <c r="B2308" s="46" t="s">
        <v>360</v>
      </c>
      <c r="C2308" s="47" t="s">
        <v>355</v>
      </c>
      <c r="D2308" s="48">
        <v>76.997320915893468</v>
      </c>
      <c r="E2308" s="49">
        <v>40.397350000000003</v>
      </c>
      <c r="F2308" s="49">
        <v>7.4200000000000002E-2</v>
      </c>
      <c r="G2308" s="49">
        <v>13.889760000000001</v>
      </c>
      <c r="H2308" s="49">
        <v>0.33839999999999998</v>
      </c>
      <c r="I2308" s="49">
        <v>0.19950000000000001</v>
      </c>
      <c r="J2308" s="49">
        <v>45.838650000000001</v>
      </c>
      <c r="K2308" s="49">
        <v>0.23019999999999999</v>
      </c>
      <c r="L2308" s="49">
        <v>100.96806000000001</v>
      </c>
      <c r="M2308" s="47"/>
      <c r="N2308" s="50">
        <v>0.99987933487275094</v>
      </c>
      <c r="O2308" s="50">
        <v>1.4520248064936346E-3</v>
      </c>
      <c r="P2308" s="50">
        <v>0.28750503268189875</v>
      </c>
      <c r="Q2308" s="50">
        <v>6.737037462839786E-3</v>
      </c>
      <c r="R2308" s="50">
        <v>4.1823787069037192E-3</v>
      </c>
      <c r="S2308" s="50">
        <v>1.6913562003767386</v>
      </c>
      <c r="T2308" s="50">
        <v>6.1046066066363447E-3</v>
      </c>
      <c r="U2308" s="50">
        <v>2.9972166155142617</v>
      </c>
      <c r="V2308" s="51">
        <v>85.471187778158892</v>
      </c>
      <c r="X2308" s="49">
        <v>0.25</v>
      </c>
      <c r="Y2308" s="49">
        <v>27.7</v>
      </c>
      <c r="Z2308" s="49">
        <v>0.63</v>
      </c>
      <c r="AA2308" s="49">
        <v>5.87</v>
      </c>
      <c r="AB2308" s="49">
        <v>10.94</v>
      </c>
      <c r="AC2308" s="49">
        <v>0.25</v>
      </c>
      <c r="AD2308" s="49">
        <v>2.42</v>
      </c>
      <c r="AE2308" s="312"/>
      <c r="AF2308" s="465" t="s">
        <v>1746</v>
      </c>
      <c r="AG2308" s="343">
        <v>30</v>
      </c>
      <c r="AH2308" s="343">
        <v>15</v>
      </c>
      <c r="AI2308" s="343"/>
      <c r="AJ2308" s="343"/>
      <c r="AK2308" s="343"/>
      <c r="AL2308" s="343"/>
      <c r="AM2308" s="343"/>
      <c r="AN2308" s="343"/>
      <c r="AO2308" s="343"/>
      <c r="AP2308" s="343"/>
      <c r="AQ2308" s="343"/>
      <c r="AR2308" s="343"/>
      <c r="AS2308" s="343"/>
      <c r="AT2308" s="343"/>
      <c r="AU2308" s="343"/>
      <c r="AV2308" s="343"/>
      <c r="AW2308" s="343"/>
      <c r="AX2308" s="343"/>
      <c r="AY2308" s="343"/>
      <c r="AZ2308" s="343"/>
      <c r="BA2308" s="343"/>
      <c r="BB2308" s="343"/>
      <c r="BC2308" s="343"/>
      <c r="BD2308" s="343"/>
      <c r="BE2308" s="475"/>
      <c r="BF2308" s="475"/>
      <c r="BG2308" s="475"/>
      <c r="BH2308" s="475"/>
      <c r="BI2308" s="475"/>
      <c r="BJ2308" s="475"/>
      <c r="BK2308" s="475"/>
      <c r="BL2308" s="475"/>
      <c r="BM2308" s="475"/>
      <c r="BN2308" s="475"/>
      <c r="BO2308" s="475"/>
      <c r="BP2308" s="306"/>
      <c r="BQ2308" s="496"/>
      <c r="BR2308" s="496"/>
      <c r="BS2308" s="496"/>
      <c r="BT2308" s="496"/>
      <c r="BU2308" s="496"/>
      <c r="BV2308" s="496"/>
    </row>
    <row r="2309" spans="1:74" s="52" customFormat="1" ht="12.75">
      <c r="A2309" s="45">
        <v>2670.080468178493</v>
      </c>
      <c r="B2309" s="46" t="s">
        <v>360</v>
      </c>
      <c r="C2309" s="47" t="s">
        <v>355</v>
      </c>
      <c r="D2309" s="48">
        <v>83.997320915893468</v>
      </c>
      <c r="E2309" s="49">
        <v>40.417299999999997</v>
      </c>
      <c r="F2309" s="49">
        <v>4.9299999999999997E-2</v>
      </c>
      <c r="G2309" s="49">
        <v>13.96936</v>
      </c>
      <c r="H2309" s="49">
        <v>0.33450000000000002</v>
      </c>
      <c r="I2309" s="49">
        <v>0.17699999999999999</v>
      </c>
      <c r="J2309" s="49">
        <v>45.82864</v>
      </c>
      <c r="K2309" s="49">
        <v>0.2215</v>
      </c>
      <c r="L2309" s="49">
        <v>100.99760000000001</v>
      </c>
      <c r="M2309" s="47"/>
      <c r="N2309" s="50">
        <v>1.0003671165011485</v>
      </c>
      <c r="O2309" s="50">
        <v>9.6474923709833802E-4</v>
      </c>
      <c r="P2309" s="50">
        <v>0.28915094303250399</v>
      </c>
      <c r="Q2309" s="50">
        <v>6.6593543387826427E-3</v>
      </c>
      <c r="R2309" s="50">
        <v>3.7106595931367752E-3</v>
      </c>
      <c r="S2309" s="50">
        <v>1.6909767037240582</v>
      </c>
      <c r="T2309" s="50">
        <v>5.873858597926703E-3</v>
      </c>
      <c r="U2309" s="50">
        <v>2.9977033850246553</v>
      </c>
      <c r="V2309" s="51">
        <v>85.397358422517271</v>
      </c>
      <c r="X2309" s="49">
        <v>0.25</v>
      </c>
      <c r="Y2309" s="49">
        <v>40.29</v>
      </c>
      <c r="Z2309" s="49">
        <v>0.63</v>
      </c>
      <c r="AA2309" s="49">
        <v>5.92</v>
      </c>
      <c r="AB2309" s="49">
        <v>11.98</v>
      </c>
      <c r="AC2309" s="49">
        <v>0.25</v>
      </c>
      <c r="AD2309" s="49">
        <v>2.52</v>
      </c>
      <c r="AE2309" s="312"/>
      <c r="AF2309" s="465" t="s">
        <v>1746</v>
      </c>
      <c r="AG2309" s="343">
        <v>30</v>
      </c>
      <c r="AH2309" s="343">
        <v>15</v>
      </c>
      <c r="AI2309" s="343"/>
      <c r="AJ2309" s="343"/>
      <c r="AK2309" s="343"/>
      <c r="AL2309" s="343"/>
      <c r="AM2309" s="343"/>
      <c r="AN2309" s="343"/>
      <c r="AO2309" s="343"/>
      <c r="AP2309" s="343"/>
      <c r="AQ2309" s="343"/>
      <c r="AR2309" s="343"/>
      <c r="AS2309" s="343"/>
      <c r="AT2309" s="343"/>
      <c r="AU2309" s="343"/>
      <c r="AV2309" s="343"/>
      <c r="AW2309" s="343"/>
      <c r="AX2309" s="343"/>
      <c r="AY2309" s="343"/>
      <c r="AZ2309" s="343"/>
      <c r="BA2309" s="343"/>
      <c r="BB2309" s="343"/>
      <c r="BC2309" s="343"/>
      <c r="BD2309" s="343"/>
      <c r="BE2309" s="475"/>
      <c r="BF2309" s="475"/>
      <c r="BG2309" s="475"/>
      <c r="BH2309" s="475"/>
      <c r="BI2309" s="475"/>
      <c r="BJ2309" s="475"/>
      <c r="BK2309" s="475"/>
      <c r="BL2309" s="475"/>
      <c r="BM2309" s="475"/>
      <c r="BN2309" s="475"/>
      <c r="BO2309" s="475"/>
      <c r="BP2309" s="306"/>
      <c r="BQ2309" s="496"/>
      <c r="BR2309" s="496"/>
      <c r="BS2309" s="496"/>
      <c r="BT2309" s="496"/>
      <c r="BU2309" s="496"/>
      <c r="BV2309" s="496"/>
    </row>
    <row r="2310" spans="1:74" s="52" customFormat="1" ht="12.75">
      <c r="A2310" s="45">
        <v>2670.080468178493</v>
      </c>
      <c r="B2310" s="46" t="s">
        <v>360</v>
      </c>
      <c r="C2310" s="47" t="s">
        <v>355</v>
      </c>
      <c r="D2310" s="48">
        <v>90.997320915893468</v>
      </c>
      <c r="E2310" s="49">
        <v>40.417299999999997</v>
      </c>
      <c r="F2310" s="49">
        <v>9.2499999999999999E-2</v>
      </c>
      <c r="G2310" s="49">
        <v>14.068860000000001</v>
      </c>
      <c r="H2310" s="49">
        <v>0.33379999999999999</v>
      </c>
      <c r="I2310" s="49">
        <v>0.21859999999999999</v>
      </c>
      <c r="J2310" s="49">
        <v>45.958669999999998</v>
      </c>
      <c r="K2310" s="49">
        <v>0.2288</v>
      </c>
      <c r="L2310" s="49">
        <v>101.31853000000001</v>
      </c>
      <c r="M2310" s="47"/>
      <c r="N2310" s="50">
        <v>0.99776164586043059</v>
      </c>
      <c r="O2310" s="50">
        <v>1.805413374664842E-3</v>
      </c>
      <c r="P2310" s="50">
        <v>0.29045202562050954</v>
      </c>
      <c r="Q2310" s="50">
        <v>6.6281103815767203E-3</v>
      </c>
      <c r="R2310" s="50">
        <v>4.5708335291054373E-3</v>
      </c>
      <c r="S2310" s="50">
        <v>1.6913578573642807</v>
      </c>
      <c r="T2310" s="50">
        <v>6.0516412596713772E-3</v>
      </c>
      <c r="U2310" s="50">
        <v>2.998627527390239</v>
      </c>
      <c r="V2310" s="51">
        <v>85.344102473489443</v>
      </c>
      <c r="X2310" s="49">
        <v>0.25</v>
      </c>
      <c r="Y2310" s="49">
        <v>21.65</v>
      </c>
      <c r="Z2310" s="49">
        <v>0.63</v>
      </c>
      <c r="AA2310" s="49">
        <v>6.01</v>
      </c>
      <c r="AB2310" s="49">
        <v>10.029999999999999</v>
      </c>
      <c r="AC2310" s="49">
        <v>0.25</v>
      </c>
      <c r="AD2310" s="49">
        <v>2.4300000000000002</v>
      </c>
      <c r="AE2310" s="312"/>
      <c r="AF2310" s="465" t="s">
        <v>1746</v>
      </c>
      <c r="AG2310" s="343">
        <v>30</v>
      </c>
      <c r="AH2310" s="343">
        <v>15</v>
      </c>
      <c r="AI2310" s="343"/>
      <c r="AJ2310" s="343"/>
      <c r="AK2310" s="343"/>
      <c r="AL2310" s="343"/>
      <c r="AM2310" s="343"/>
      <c r="AN2310" s="343"/>
      <c r="AO2310" s="343"/>
      <c r="AP2310" s="343"/>
      <c r="AQ2310" s="343"/>
      <c r="AR2310" s="343"/>
      <c r="AS2310" s="343"/>
      <c r="AT2310" s="343"/>
      <c r="AU2310" s="343"/>
      <c r="AV2310" s="343"/>
      <c r="AW2310" s="343"/>
      <c r="AX2310" s="343"/>
      <c r="AY2310" s="343"/>
      <c r="AZ2310" s="343"/>
      <c r="BA2310" s="343"/>
      <c r="BB2310" s="343"/>
      <c r="BC2310" s="343"/>
      <c r="BD2310" s="343"/>
      <c r="BE2310" s="475"/>
      <c r="BF2310" s="475"/>
      <c r="BG2310" s="475"/>
      <c r="BH2310" s="475"/>
      <c r="BI2310" s="475"/>
      <c r="BJ2310" s="475"/>
      <c r="BK2310" s="475"/>
      <c r="BL2310" s="475"/>
      <c r="BM2310" s="475"/>
      <c r="BN2310" s="475"/>
      <c r="BO2310" s="475"/>
      <c r="BP2310" s="306"/>
      <c r="BQ2310" s="496"/>
      <c r="BR2310" s="496"/>
      <c r="BS2310" s="496"/>
      <c r="BT2310" s="496"/>
      <c r="BU2310" s="496"/>
      <c r="BV2310" s="496"/>
    </row>
    <row r="2311" spans="1:74" s="52" customFormat="1" ht="12.75">
      <c r="A2311" s="45">
        <v>2670.080468178493</v>
      </c>
      <c r="B2311" s="46" t="s">
        <v>360</v>
      </c>
      <c r="C2311" s="47" t="s">
        <v>355</v>
      </c>
      <c r="D2311" s="48">
        <v>97.997320915893468</v>
      </c>
      <c r="E2311" s="49">
        <v>40.38738</v>
      </c>
      <c r="F2311" s="49">
        <v>7.4200000000000002E-2</v>
      </c>
      <c r="G2311" s="49">
        <v>14.088760000000001</v>
      </c>
      <c r="H2311" s="49">
        <v>0.33310000000000001</v>
      </c>
      <c r="I2311" s="49">
        <v>0.20519999999999999</v>
      </c>
      <c r="J2311" s="49">
        <v>45.888660000000002</v>
      </c>
      <c r="K2311" s="49">
        <v>0.23269999999999999</v>
      </c>
      <c r="L2311" s="49">
        <v>101.21</v>
      </c>
      <c r="M2311" s="47"/>
      <c r="N2311" s="50">
        <v>0.99824721735297617</v>
      </c>
      <c r="O2311" s="50">
        <v>1.4500125060902488E-3</v>
      </c>
      <c r="P2311" s="50">
        <v>0.29121999674101678</v>
      </c>
      <c r="Q2311" s="50">
        <v>6.6223320468736966E-3</v>
      </c>
      <c r="R2311" s="50">
        <v>4.2959134525488848E-3</v>
      </c>
      <c r="S2311" s="50">
        <v>1.6908549341551309</v>
      </c>
      <c r="T2311" s="50">
        <v>6.1623513802074462E-3</v>
      </c>
      <c r="U2311" s="50">
        <v>2.998852757634844</v>
      </c>
      <c r="V2311" s="51">
        <v>85.307316479233776</v>
      </c>
      <c r="X2311" s="49">
        <v>0.25</v>
      </c>
      <c r="Y2311" s="49">
        <v>28.01</v>
      </c>
      <c r="Z2311" s="49">
        <v>0.63</v>
      </c>
      <c r="AA2311" s="49">
        <v>5.96</v>
      </c>
      <c r="AB2311" s="49">
        <v>10.77</v>
      </c>
      <c r="AC2311" s="49">
        <v>0.25</v>
      </c>
      <c r="AD2311" s="49">
        <v>2.4</v>
      </c>
      <c r="AE2311" s="312"/>
      <c r="AF2311" s="465" t="s">
        <v>1746</v>
      </c>
      <c r="AG2311" s="343">
        <v>30</v>
      </c>
      <c r="AH2311" s="343">
        <v>15</v>
      </c>
      <c r="AI2311" s="343"/>
      <c r="AJ2311" s="343"/>
      <c r="AK2311" s="343"/>
      <c r="AL2311" s="343"/>
      <c r="AM2311" s="343"/>
      <c r="AN2311" s="343"/>
      <c r="AO2311" s="343"/>
      <c r="AP2311" s="343"/>
      <c r="AQ2311" s="343"/>
      <c r="AR2311" s="343"/>
      <c r="AS2311" s="343"/>
      <c r="AT2311" s="343"/>
      <c r="AU2311" s="343"/>
      <c r="AV2311" s="343"/>
      <c r="AW2311" s="343"/>
      <c r="AX2311" s="343"/>
      <c r="AY2311" s="343"/>
      <c r="AZ2311" s="343"/>
      <c r="BA2311" s="343"/>
      <c r="BB2311" s="343"/>
      <c r="BC2311" s="343"/>
      <c r="BD2311" s="343"/>
      <c r="BE2311" s="475"/>
      <c r="BF2311" s="475"/>
      <c r="BG2311" s="475"/>
      <c r="BH2311" s="475"/>
      <c r="BI2311" s="475"/>
      <c r="BJ2311" s="475"/>
      <c r="BK2311" s="475"/>
      <c r="BL2311" s="475"/>
      <c r="BM2311" s="475"/>
      <c r="BN2311" s="475"/>
      <c r="BO2311" s="475"/>
      <c r="BP2311" s="306"/>
      <c r="BQ2311" s="496"/>
      <c r="BR2311" s="496"/>
      <c r="BS2311" s="496"/>
      <c r="BT2311" s="496"/>
      <c r="BU2311" s="496"/>
      <c r="BV2311" s="496"/>
    </row>
    <row r="2312" spans="1:74" s="52" customFormat="1" ht="12.75">
      <c r="A2312" s="45">
        <v>2670.080468178493</v>
      </c>
      <c r="B2312" s="46" t="s">
        <v>360</v>
      </c>
      <c r="C2312" s="47" t="s">
        <v>355</v>
      </c>
      <c r="D2312" s="48">
        <v>104.99732091589347</v>
      </c>
      <c r="E2312" s="49">
        <v>40.457189999999997</v>
      </c>
      <c r="F2312" s="49">
        <v>6.7799999999999999E-2</v>
      </c>
      <c r="G2312" s="49">
        <v>13.94946</v>
      </c>
      <c r="H2312" s="49">
        <v>0.34710000000000002</v>
      </c>
      <c r="I2312" s="49">
        <v>0.2074</v>
      </c>
      <c r="J2312" s="49">
        <v>45.888660000000002</v>
      </c>
      <c r="K2312" s="49">
        <v>0.23200000000000001</v>
      </c>
      <c r="L2312" s="49">
        <v>101.14961</v>
      </c>
      <c r="M2312" s="47"/>
      <c r="N2312" s="50">
        <v>0.99984716083948422</v>
      </c>
      <c r="O2312" s="50">
        <v>1.3247777078410122E-3</v>
      </c>
      <c r="P2312" s="50">
        <v>0.28830441464674245</v>
      </c>
      <c r="Q2312" s="50">
        <v>6.8997985130074997E-3</v>
      </c>
      <c r="R2312" s="50">
        <v>4.3414259110568744E-3</v>
      </c>
      <c r="S2312" s="50">
        <v>1.6906426634137184</v>
      </c>
      <c r="T2312" s="50">
        <v>6.1430427129837749E-3</v>
      </c>
      <c r="U2312" s="50">
        <v>2.9975032837448339</v>
      </c>
      <c r="V2312" s="51">
        <v>85.431423718045778</v>
      </c>
      <c r="X2312" s="49">
        <v>0.25</v>
      </c>
      <c r="Y2312" s="49">
        <v>29.9</v>
      </c>
      <c r="Z2312" s="49">
        <v>0.63</v>
      </c>
      <c r="AA2312" s="49">
        <v>5.73</v>
      </c>
      <c r="AB2312" s="49">
        <v>10.81</v>
      </c>
      <c r="AC2312" s="49">
        <v>0.25</v>
      </c>
      <c r="AD2312" s="49">
        <v>2.4300000000000002</v>
      </c>
      <c r="AE2312" s="312"/>
      <c r="AF2312" s="465" t="s">
        <v>1746</v>
      </c>
      <c r="AG2312" s="343">
        <v>30</v>
      </c>
      <c r="AH2312" s="343">
        <v>15</v>
      </c>
      <c r="AI2312" s="343"/>
      <c r="AJ2312" s="343"/>
      <c r="AK2312" s="343"/>
      <c r="AL2312" s="343"/>
      <c r="AM2312" s="343"/>
      <c r="AN2312" s="343"/>
      <c r="AO2312" s="343"/>
      <c r="AP2312" s="343"/>
      <c r="AQ2312" s="343"/>
      <c r="AR2312" s="343"/>
      <c r="AS2312" s="343"/>
      <c r="AT2312" s="343"/>
      <c r="AU2312" s="343"/>
      <c r="AV2312" s="343"/>
      <c r="AW2312" s="343"/>
      <c r="AX2312" s="343"/>
      <c r="AY2312" s="343"/>
      <c r="AZ2312" s="343"/>
      <c r="BA2312" s="343"/>
      <c r="BB2312" s="343"/>
      <c r="BC2312" s="343"/>
      <c r="BD2312" s="343"/>
      <c r="BE2312" s="475"/>
      <c r="BF2312" s="475"/>
      <c r="BG2312" s="475"/>
      <c r="BH2312" s="475"/>
      <c r="BI2312" s="475"/>
      <c r="BJ2312" s="475"/>
      <c r="BK2312" s="475"/>
      <c r="BL2312" s="475"/>
      <c r="BM2312" s="475"/>
      <c r="BN2312" s="475"/>
      <c r="BO2312" s="475"/>
      <c r="BP2312" s="306"/>
      <c r="BQ2312" s="496"/>
      <c r="BR2312" s="496"/>
      <c r="BS2312" s="496"/>
      <c r="BT2312" s="496"/>
      <c r="BU2312" s="496"/>
      <c r="BV2312" s="496"/>
    </row>
    <row r="2313" spans="1:74" s="52" customFormat="1" ht="12.75">
      <c r="A2313" s="45">
        <v>2670.080468178493</v>
      </c>
      <c r="B2313" s="46" t="s">
        <v>360</v>
      </c>
      <c r="C2313" s="47" t="s">
        <v>355</v>
      </c>
      <c r="D2313" s="48">
        <v>111.99732091589347</v>
      </c>
      <c r="E2313" s="49">
        <v>40.417299999999997</v>
      </c>
      <c r="F2313" s="49">
        <v>6.2399999999999997E-2</v>
      </c>
      <c r="G2313" s="49">
        <v>14.098710000000001</v>
      </c>
      <c r="H2313" s="49">
        <v>0.32800000000000001</v>
      </c>
      <c r="I2313" s="49">
        <v>0.1895</v>
      </c>
      <c r="J2313" s="49">
        <v>45.958669999999998</v>
      </c>
      <c r="K2313" s="49">
        <v>0.22409999999999999</v>
      </c>
      <c r="L2313" s="49">
        <v>101.27867999999999</v>
      </c>
      <c r="M2313" s="47"/>
      <c r="N2313" s="50">
        <v>0.99825932026516317</v>
      </c>
      <c r="O2313" s="50">
        <v>1.2185295919898333E-3</v>
      </c>
      <c r="P2313" s="50">
        <v>0.29121346194440273</v>
      </c>
      <c r="Q2313" s="50">
        <v>6.5161910922658184E-3</v>
      </c>
      <c r="R2313" s="50">
        <v>3.9643412302438081E-3</v>
      </c>
      <c r="S2313" s="50">
        <v>1.692201491230491</v>
      </c>
      <c r="T2313" s="50">
        <v>5.9302851963004216E-3</v>
      </c>
      <c r="U2313" s="50">
        <v>2.9993036205508572</v>
      </c>
      <c r="V2313" s="51">
        <v>85.317572529225345</v>
      </c>
      <c r="X2313" s="49">
        <v>0.25</v>
      </c>
      <c r="Y2313" s="49">
        <v>32.06</v>
      </c>
      <c r="Z2313" s="49">
        <v>0.62</v>
      </c>
      <c r="AA2313" s="49">
        <v>5.92</v>
      </c>
      <c r="AB2313" s="49">
        <v>11.5</v>
      </c>
      <c r="AC2313" s="49">
        <v>0.25</v>
      </c>
      <c r="AD2313" s="49">
        <v>2.48</v>
      </c>
      <c r="AE2313" s="312"/>
      <c r="AF2313" s="465" t="s">
        <v>1746</v>
      </c>
      <c r="AG2313" s="343">
        <v>30</v>
      </c>
      <c r="AH2313" s="343">
        <v>15</v>
      </c>
      <c r="AI2313" s="343"/>
      <c r="AJ2313" s="343"/>
      <c r="AK2313" s="343"/>
      <c r="AL2313" s="343"/>
      <c r="AM2313" s="343"/>
      <c r="AN2313" s="343"/>
      <c r="AO2313" s="343"/>
      <c r="AP2313" s="343"/>
      <c r="AQ2313" s="343"/>
      <c r="AR2313" s="343"/>
      <c r="AS2313" s="343"/>
      <c r="AT2313" s="343"/>
      <c r="AU2313" s="343"/>
      <c r="AV2313" s="343"/>
      <c r="AW2313" s="343"/>
      <c r="AX2313" s="343"/>
      <c r="AY2313" s="343"/>
      <c r="AZ2313" s="343"/>
      <c r="BA2313" s="343"/>
      <c r="BB2313" s="343"/>
      <c r="BC2313" s="343"/>
      <c r="BD2313" s="343"/>
      <c r="BE2313" s="475"/>
      <c r="BF2313" s="475"/>
      <c r="BG2313" s="475"/>
      <c r="BH2313" s="475"/>
      <c r="BI2313" s="475"/>
      <c r="BJ2313" s="475"/>
      <c r="BK2313" s="475"/>
      <c r="BL2313" s="475"/>
      <c r="BM2313" s="475"/>
      <c r="BN2313" s="475"/>
      <c r="BO2313" s="475"/>
      <c r="BP2313" s="306"/>
      <c r="BQ2313" s="496"/>
      <c r="BR2313" s="496"/>
      <c r="BS2313" s="496"/>
      <c r="BT2313" s="496"/>
      <c r="BU2313" s="496"/>
      <c r="BV2313" s="496"/>
    </row>
    <row r="2314" spans="1:74" s="52" customFormat="1" ht="12.75">
      <c r="A2314" s="45">
        <v>2670.080468178493</v>
      </c>
      <c r="B2314" s="46" t="s">
        <v>360</v>
      </c>
      <c r="C2314" s="47" t="s">
        <v>355</v>
      </c>
      <c r="D2314" s="48">
        <v>118.99732091589347</v>
      </c>
      <c r="E2314" s="49">
        <v>40.457189999999997</v>
      </c>
      <c r="F2314" s="49">
        <v>4.3400000000000001E-2</v>
      </c>
      <c r="G2314" s="49">
        <v>14.039009999999999</v>
      </c>
      <c r="H2314" s="49">
        <v>0.35799999999999998</v>
      </c>
      <c r="I2314" s="49">
        <v>0.19420000000000001</v>
      </c>
      <c r="J2314" s="49">
        <v>45.99868</v>
      </c>
      <c r="K2314" s="49">
        <v>0.22739999999999999</v>
      </c>
      <c r="L2314" s="49">
        <v>101.31787999999999</v>
      </c>
      <c r="M2314" s="47"/>
      <c r="N2314" s="50">
        <v>0.9987753603688142</v>
      </c>
      <c r="O2314" s="50">
        <v>8.4710500817812074E-4</v>
      </c>
      <c r="P2314" s="50">
        <v>0.28984417859570277</v>
      </c>
      <c r="Q2314" s="50">
        <v>7.1088446521014011E-3</v>
      </c>
      <c r="R2314" s="50">
        <v>4.060757635260797E-3</v>
      </c>
      <c r="S2314" s="50">
        <v>1.6928793969062037</v>
      </c>
      <c r="T2314" s="50">
        <v>6.0147864485684786E-3</v>
      </c>
      <c r="U2314" s="50">
        <v>2.9995304296148295</v>
      </c>
      <c r="V2314" s="51">
        <v>85.381513480903067</v>
      </c>
      <c r="X2314" s="49">
        <v>0.25</v>
      </c>
      <c r="Y2314" s="49">
        <v>46.39</v>
      </c>
      <c r="Z2314" s="49">
        <v>0.63</v>
      </c>
      <c r="AA2314" s="49">
        <v>5.54</v>
      </c>
      <c r="AB2314" s="49">
        <v>11.06</v>
      </c>
      <c r="AC2314" s="49">
        <v>0.25</v>
      </c>
      <c r="AD2314" s="49">
        <v>2.46</v>
      </c>
      <c r="AE2314" s="312"/>
      <c r="AF2314" s="465" t="s">
        <v>1746</v>
      </c>
      <c r="AG2314" s="343">
        <v>30</v>
      </c>
      <c r="AH2314" s="343">
        <v>15</v>
      </c>
      <c r="AI2314" s="343"/>
      <c r="AJ2314" s="343"/>
      <c r="AK2314" s="343"/>
      <c r="AL2314" s="343"/>
      <c r="AM2314" s="343"/>
      <c r="AN2314" s="343"/>
      <c r="AO2314" s="343"/>
      <c r="AP2314" s="343"/>
      <c r="AQ2314" s="343"/>
      <c r="AR2314" s="343"/>
      <c r="AS2314" s="343"/>
      <c r="AT2314" s="343"/>
      <c r="AU2314" s="343"/>
      <c r="AV2314" s="343"/>
      <c r="AW2314" s="343"/>
      <c r="AX2314" s="343"/>
      <c r="AY2314" s="343"/>
      <c r="AZ2314" s="343"/>
      <c r="BA2314" s="343"/>
      <c r="BB2314" s="343"/>
      <c r="BC2314" s="343"/>
      <c r="BD2314" s="343"/>
      <c r="BE2314" s="475"/>
      <c r="BF2314" s="475"/>
      <c r="BG2314" s="475"/>
      <c r="BH2314" s="475"/>
      <c r="BI2314" s="475"/>
      <c r="BJ2314" s="475"/>
      <c r="BK2314" s="475"/>
      <c r="BL2314" s="475"/>
      <c r="BM2314" s="475"/>
      <c r="BN2314" s="475"/>
      <c r="BO2314" s="475"/>
      <c r="BP2314" s="306"/>
      <c r="BQ2314" s="496"/>
      <c r="BR2314" s="496"/>
      <c r="BS2314" s="496"/>
      <c r="BT2314" s="496"/>
      <c r="BU2314" s="496"/>
      <c r="BV2314" s="496"/>
    </row>
    <row r="2315" spans="1:74" s="52" customFormat="1" ht="12.75">
      <c r="A2315" s="45">
        <v>2670.080468178493</v>
      </c>
      <c r="B2315" s="46" t="s">
        <v>360</v>
      </c>
      <c r="C2315" s="47" t="s">
        <v>355</v>
      </c>
      <c r="D2315" s="48">
        <v>125.99732091589347</v>
      </c>
      <c r="E2315" s="49">
        <v>40.556910000000002</v>
      </c>
      <c r="F2315" s="49">
        <v>7.9699999999999993E-2</v>
      </c>
      <c r="G2315" s="49">
        <v>14.12856</v>
      </c>
      <c r="H2315" s="49">
        <v>0.37409999999999999</v>
      </c>
      <c r="I2315" s="49">
        <v>0.1885</v>
      </c>
      <c r="J2315" s="49">
        <v>46.058689999999999</v>
      </c>
      <c r="K2315" s="49">
        <v>0.2235</v>
      </c>
      <c r="L2315" s="49">
        <v>101.60996</v>
      </c>
      <c r="M2315" s="47"/>
      <c r="N2315" s="50">
        <v>0.99844056378653534</v>
      </c>
      <c r="O2315" s="50">
        <v>1.5512832180792518E-3</v>
      </c>
      <c r="P2315" s="50">
        <v>0.29087825227228875</v>
      </c>
      <c r="Q2315" s="50">
        <v>7.407795051749818E-3</v>
      </c>
      <c r="R2315" s="50">
        <v>3.9305601938589051E-3</v>
      </c>
      <c r="S2315" s="50">
        <v>1.6903532968455659</v>
      </c>
      <c r="T2315" s="50">
        <v>5.8951184092272332E-3</v>
      </c>
      <c r="U2315" s="50">
        <v>2.9984568697773049</v>
      </c>
      <c r="V2315" s="51">
        <v>85.31831110796702</v>
      </c>
      <c r="X2315" s="49">
        <v>0.25</v>
      </c>
      <c r="Y2315" s="49">
        <v>26.18</v>
      </c>
      <c r="Z2315" s="49">
        <v>0.62</v>
      </c>
      <c r="AA2315" s="49">
        <v>5.3</v>
      </c>
      <c r="AB2315" s="49">
        <v>11.77</v>
      </c>
      <c r="AC2315" s="49">
        <v>0.25</v>
      </c>
      <c r="AD2315" s="49">
        <v>2.5099999999999998</v>
      </c>
      <c r="AE2315" s="312"/>
      <c r="AF2315" s="465" t="s">
        <v>1746</v>
      </c>
      <c r="AG2315" s="343">
        <v>30</v>
      </c>
      <c r="AH2315" s="343">
        <v>15</v>
      </c>
      <c r="AI2315" s="343"/>
      <c r="AJ2315" s="343"/>
      <c r="AK2315" s="343"/>
      <c r="AL2315" s="343"/>
      <c r="AM2315" s="343"/>
      <c r="AN2315" s="343"/>
      <c r="AO2315" s="343"/>
      <c r="AP2315" s="343"/>
      <c r="AQ2315" s="343"/>
      <c r="AR2315" s="343"/>
      <c r="AS2315" s="343"/>
      <c r="AT2315" s="343"/>
      <c r="AU2315" s="343"/>
      <c r="AV2315" s="343"/>
      <c r="AW2315" s="343"/>
      <c r="AX2315" s="343"/>
      <c r="AY2315" s="343"/>
      <c r="AZ2315" s="343"/>
      <c r="BA2315" s="343"/>
      <c r="BB2315" s="343"/>
      <c r="BC2315" s="343"/>
      <c r="BD2315" s="343"/>
      <c r="BE2315" s="475"/>
      <c r="BF2315" s="475"/>
      <c r="BG2315" s="475"/>
      <c r="BH2315" s="475"/>
      <c r="BI2315" s="475"/>
      <c r="BJ2315" s="475"/>
      <c r="BK2315" s="475"/>
      <c r="BL2315" s="475"/>
      <c r="BM2315" s="475"/>
      <c r="BN2315" s="475"/>
      <c r="BO2315" s="475"/>
      <c r="BP2315" s="306"/>
      <c r="BQ2315" s="496"/>
      <c r="BR2315" s="496"/>
      <c r="BS2315" s="496"/>
      <c r="BT2315" s="496"/>
      <c r="BU2315" s="496"/>
      <c r="BV2315" s="496"/>
    </row>
    <row r="2316" spans="1:74" s="52" customFormat="1" ht="12.75">
      <c r="A2316" s="45">
        <v>2670.080468178493</v>
      </c>
      <c r="B2316" s="46" t="s">
        <v>360</v>
      </c>
      <c r="C2316" s="47" t="s">
        <v>355</v>
      </c>
      <c r="D2316" s="48">
        <v>132.99732091589345</v>
      </c>
      <c r="E2316" s="49">
        <v>40.247770000000003</v>
      </c>
      <c r="F2316" s="49">
        <v>6.0199999999999997E-2</v>
      </c>
      <c r="G2316" s="49">
        <v>14.078810000000001</v>
      </c>
      <c r="H2316" s="49">
        <v>0.33029999999999998</v>
      </c>
      <c r="I2316" s="49">
        <v>0.1888</v>
      </c>
      <c r="J2316" s="49">
        <v>45.268540000000002</v>
      </c>
      <c r="K2316" s="49">
        <v>0.2492</v>
      </c>
      <c r="L2316" s="49">
        <v>100.42362</v>
      </c>
      <c r="M2316" s="47"/>
      <c r="N2316" s="50">
        <v>1.0025005731809944</v>
      </c>
      <c r="O2316" s="50">
        <v>1.1855359102256203E-3</v>
      </c>
      <c r="P2316" s="50">
        <v>0.29326804837905135</v>
      </c>
      <c r="Q2316" s="50">
        <v>6.6175201620958541E-3</v>
      </c>
      <c r="R2316" s="50">
        <v>3.9831855364798208E-3</v>
      </c>
      <c r="S2316" s="50">
        <v>1.6809230807269151</v>
      </c>
      <c r="T2316" s="50">
        <v>6.6504111027924171E-3</v>
      </c>
      <c r="U2316" s="50">
        <v>2.9951283549985543</v>
      </c>
      <c r="V2316" s="51">
        <v>85.144900913830924</v>
      </c>
      <c r="X2316" s="49">
        <v>0.25</v>
      </c>
      <c r="Y2316" s="49">
        <v>33.93</v>
      </c>
      <c r="Z2316" s="49">
        <v>0.63</v>
      </c>
      <c r="AA2316" s="49">
        <v>6.03</v>
      </c>
      <c r="AB2316" s="49">
        <v>11.34</v>
      </c>
      <c r="AC2316" s="49">
        <v>0.25</v>
      </c>
      <c r="AD2316" s="49">
        <v>2.2999999999999998</v>
      </c>
      <c r="AE2316" s="312"/>
      <c r="AF2316" s="465" t="s">
        <v>1746</v>
      </c>
      <c r="AG2316" s="343">
        <v>30</v>
      </c>
      <c r="AH2316" s="343">
        <v>15</v>
      </c>
      <c r="AI2316" s="343"/>
      <c r="AJ2316" s="343"/>
      <c r="AK2316" s="343"/>
      <c r="AL2316" s="343"/>
      <c r="AM2316" s="343"/>
      <c r="AN2316" s="343"/>
      <c r="AO2316" s="343"/>
      <c r="AP2316" s="343"/>
      <c r="AQ2316" s="343"/>
      <c r="AR2316" s="343"/>
      <c r="AS2316" s="343"/>
      <c r="AT2316" s="343"/>
      <c r="AU2316" s="343"/>
      <c r="AV2316" s="343"/>
      <c r="AW2316" s="343"/>
      <c r="AX2316" s="343"/>
      <c r="AY2316" s="343"/>
      <c r="AZ2316" s="343"/>
      <c r="BA2316" s="343"/>
      <c r="BB2316" s="343"/>
      <c r="BC2316" s="343"/>
      <c r="BD2316" s="343"/>
      <c r="BE2316" s="475"/>
      <c r="BF2316" s="475"/>
      <c r="BG2316" s="475"/>
      <c r="BH2316" s="475"/>
      <c r="BI2316" s="475"/>
      <c r="BJ2316" s="475"/>
      <c r="BK2316" s="475"/>
      <c r="BL2316" s="475"/>
      <c r="BM2316" s="475"/>
      <c r="BN2316" s="475"/>
      <c r="BO2316" s="475"/>
      <c r="BP2316" s="306"/>
      <c r="BQ2316" s="496"/>
      <c r="BR2316" s="496"/>
      <c r="BS2316" s="496"/>
      <c r="BT2316" s="496"/>
      <c r="BU2316" s="496"/>
      <c r="BV2316" s="496"/>
    </row>
    <row r="2317" spans="1:74" s="52" customFormat="1" ht="12.75">
      <c r="A2317" s="45">
        <v>2670.080468178493</v>
      </c>
      <c r="B2317" s="46" t="s">
        <v>360</v>
      </c>
      <c r="C2317" s="47" t="s">
        <v>355</v>
      </c>
      <c r="D2317" s="48">
        <v>139.99732091589345</v>
      </c>
      <c r="E2317" s="49">
        <v>40.546939999999999</v>
      </c>
      <c r="F2317" s="49">
        <v>3.8199999999999998E-2</v>
      </c>
      <c r="G2317" s="49">
        <v>14.068860000000001</v>
      </c>
      <c r="H2317" s="49">
        <v>0.34279999999999999</v>
      </c>
      <c r="I2317" s="49">
        <v>0.19239999999999999</v>
      </c>
      <c r="J2317" s="49">
        <v>45.908659999999998</v>
      </c>
      <c r="K2317" s="49">
        <v>0.24049999999999999</v>
      </c>
      <c r="L2317" s="49">
        <v>101.33835999999999</v>
      </c>
      <c r="M2317" s="47"/>
      <c r="N2317" s="50">
        <v>1.0006315152362557</v>
      </c>
      <c r="O2317" s="50">
        <v>7.453407577771462E-4</v>
      </c>
      <c r="P2317" s="50">
        <v>0.29035612685429546</v>
      </c>
      <c r="Q2317" s="50">
        <v>6.8045717569136738E-3</v>
      </c>
      <c r="R2317" s="50">
        <v>4.0216743342440468E-3</v>
      </c>
      <c r="S2317" s="50">
        <v>1.6889595743702683</v>
      </c>
      <c r="T2317" s="50">
        <v>6.358999938435585E-3</v>
      </c>
      <c r="U2317" s="50">
        <v>2.9978778032481896</v>
      </c>
      <c r="V2317" s="51">
        <v>85.330479282579432</v>
      </c>
      <c r="X2317" s="49">
        <v>0.25</v>
      </c>
      <c r="Y2317" s="49">
        <v>53.1</v>
      </c>
      <c r="Z2317" s="49">
        <v>0.63</v>
      </c>
      <c r="AA2317" s="49">
        <v>5.77</v>
      </c>
      <c r="AB2317" s="49">
        <v>11.55</v>
      </c>
      <c r="AC2317" s="49">
        <v>0.25</v>
      </c>
      <c r="AD2317" s="49">
        <v>2.34</v>
      </c>
      <c r="AE2317" s="312"/>
      <c r="AF2317" s="465" t="s">
        <v>1746</v>
      </c>
      <c r="AG2317" s="343">
        <v>30</v>
      </c>
      <c r="AH2317" s="343">
        <v>15</v>
      </c>
      <c r="AI2317" s="343"/>
      <c r="AJ2317" s="343"/>
      <c r="AK2317" s="343"/>
      <c r="AL2317" s="343"/>
      <c r="AM2317" s="343"/>
      <c r="AN2317" s="343"/>
      <c r="AO2317" s="343"/>
      <c r="AP2317" s="343"/>
      <c r="AQ2317" s="343"/>
      <c r="AR2317" s="343"/>
      <c r="AS2317" s="343"/>
      <c r="AT2317" s="343"/>
      <c r="AU2317" s="343"/>
      <c r="AV2317" s="343"/>
      <c r="AW2317" s="343"/>
      <c r="AX2317" s="343"/>
      <c r="AY2317" s="343"/>
      <c r="AZ2317" s="343"/>
      <c r="BA2317" s="343"/>
      <c r="BB2317" s="343"/>
      <c r="BC2317" s="343"/>
      <c r="BD2317" s="343"/>
      <c r="BE2317" s="475"/>
      <c r="BF2317" s="475"/>
      <c r="BG2317" s="475"/>
      <c r="BH2317" s="475"/>
      <c r="BI2317" s="475"/>
      <c r="BJ2317" s="475"/>
      <c r="BK2317" s="475"/>
      <c r="BL2317" s="475"/>
      <c r="BM2317" s="475"/>
      <c r="BN2317" s="475"/>
      <c r="BO2317" s="475"/>
      <c r="BP2317" s="306"/>
      <c r="BQ2317" s="496"/>
      <c r="BR2317" s="496"/>
      <c r="BS2317" s="496"/>
      <c r="BT2317" s="496"/>
      <c r="BU2317" s="496"/>
      <c r="BV2317" s="496"/>
    </row>
    <row r="2318" spans="1:74" s="52" customFormat="1" ht="12.75">
      <c r="A2318" s="45">
        <v>2670.080468178493</v>
      </c>
      <c r="B2318" s="46" t="s">
        <v>360</v>
      </c>
      <c r="C2318" s="47" t="s">
        <v>355</v>
      </c>
      <c r="D2318" s="48">
        <v>146.99732091589345</v>
      </c>
      <c r="E2318" s="49">
        <v>40.536969999999997</v>
      </c>
      <c r="F2318" s="49">
        <v>4.6300000000000001E-2</v>
      </c>
      <c r="G2318" s="49">
        <v>14.029059999999999</v>
      </c>
      <c r="H2318" s="49">
        <v>0.33610000000000001</v>
      </c>
      <c r="I2318" s="49">
        <v>0.16650000000000001</v>
      </c>
      <c r="J2318" s="49">
        <v>46.038679999999999</v>
      </c>
      <c r="K2318" s="49">
        <v>0.223</v>
      </c>
      <c r="L2318" s="49">
        <v>101.37661</v>
      </c>
      <c r="M2318" s="47"/>
      <c r="N2318" s="50">
        <v>0.99968396009042693</v>
      </c>
      <c r="O2318" s="50">
        <v>9.0275072620084199E-4</v>
      </c>
      <c r="P2318" s="50">
        <v>0.2893316921598118</v>
      </c>
      <c r="Q2318" s="50">
        <v>6.6668985300688778E-3</v>
      </c>
      <c r="R2318" s="50">
        <v>3.4778545688835352E-3</v>
      </c>
      <c r="S2318" s="50">
        <v>1.6925552302588023</v>
      </c>
      <c r="T2318" s="50">
        <v>5.8921521229774064E-3</v>
      </c>
      <c r="U2318" s="50">
        <v>2.9985105384571717</v>
      </c>
      <c r="V2318" s="51">
        <v>85.401200800763988</v>
      </c>
      <c r="X2318" s="49">
        <v>0.25</v>
      </c>
      <c r="Y2318" s="49">
        <v>43.31</v>
      </c>
      <c r="Z2318" s="49">
        <v>0.63</v>
      </c>
      <c r="AA2318" s="49">
        <v>5.89</v>
      </c>
      <c r="AB2318" s="49">
        <v>13.02</v>
      </c>
      <c r="AC2318" s="49">
        <v>0.25</v>
      </c>
      <c r="AD2318" s="49">
        <v>2.5099999999999998</v>
      </c>
      <c r="AE2318" s="312"/>
      <c r="AF2318" s="465" t="s">
        <v>1746</v>
      </c>
      <c r="AG2318" s="343">
        <v>30</v>
      </c>
      <c r="AH2318" s="343">
        <v>15</v>
      </c>
      <c r="AI2318" s="343"/>
      <c r="AJ2318" s="343"/>
      <c r="AK2318" s="343"/>
      <c r="AL2318" s="343"/>
      <c r="AM2318" s="343"/>
      <c r="AN2318" s="343"/>
      <c r="AO2318" s="343"/>
      <c r="AP2318" s="343"/>
      <c r="AQ2318" s="343"/>
      <c r="AR2318" s="343"/>
      <c r="AS2318" s="343"/>
      <c r="AT2318" s="343"/>
      <c r="AU2318" s="343"/>
      <c r="AV2318" s="343"/>
      <c r="AW2318" s="343"/>
      <c r="AX2318" s="343"/>
      <c r="AY2318" s="343"/>
      <c r="AZ2318" s="343"/>
      <c r="BA2318" s="343"/>
      <c r="BB2318" s="343"/>
      <c r="BC2318" s="343"/>
      <c r="BD2318" s="343"/>
      <c r="BE2318" s="475"/>
      <c r="BF2318" s="475"/>
      <c r="BG2318" s="475"/>
      <c r="BH2318" s="475"/>
      <c r="BI2318" s="475"/>
      <c r="BJ2318" s="475"/>
      <c r="BK2318" s="475"/>
      <c r="BL2318" s="475"/>
      <c r="BM2318" s="475"/>
      <c r="BN2318" s="475"/>
      <c r="BO2318" s="475"/>
      <c r="BP2318" s="306"/>
      <c r="BQ2318" s="496"/>
      <c r="BR2318" s="496"/>
      <c r="BS2318" s="496"/>
      <c r="BT2318" s="496"/>
      <c r="BU2318" s="496"/>
      <c r="BV2318" s="496"/>
    </row>
    <row r="2319" spans="1:74" s="52" customFormat="1" ht="12.75">
      <c r="A2319" s="45">
        <v>2670.080468178493</v>
      </c>
      <c r="B2319" s="46" t="s">
        <v>360</v>
      </c>
      <c r="C2319" s="47" t="s">
        <v>355</v>
      </c>
      <c r="D2319" s="48">
        <v>153.99732091589345</v>
      </c>
      <c r="E2319" s="49">
        <v>40.457189999999997</v>
      </c>
      <c r="F2319" s="49">
        <v>4.4200000000000003E-2</v>
      </c>
      <c r="G2319" s="49">
        <v>14.14846</v>
      </c>
      <c r="H2319" s="49">
        <v>0.34039999999999998</v>
      </c>
      <c r="I2319" s="49">
        <v>0.18049999999999999</v>
      </c>
      <c r="J2319" s="49">
        <v>46.008679999999998</v>
      </c>
      <c r="K2319" s="49">
        <v>0.2336</v>
      </c>
      <c r="L2319" s="49">
        <v>101.41302999999999</v>
      </c>
      <c r="M2319" s="47"/>
      <c r="N2319" s="50">
        <v>0.99822569406547623</v>
      </c>
      <c r="O2319" s="50">
        <v>8.6224505756340129E-4</v>
      </c>
      <c r="P2319" s="50">
        <v>0.29194308607721464</v>
      </c>
      <c r="Q2319" s="50">
        <v>6.7556396041130737E-3</v>
      </c>
      <c r="R2319" s="50">
        <v>3.7722109785910582E-3</v>
      </c>
      <c r="S2319" s="50">
        <v>1.6923155624791728</v>
      </c>
      <c r="T2319" s="50">
        <v>6.1753775572661743E-3</v>
      </c>
      <c r="U2319" s="50">
        <v>3.0000498158193976</v>
      </c>
      <c r="V2319" s="51">
        <v>85.287044796825626</v>
      </c>
      <c r="X2319" s="49">
        <v>0.25</v>
      </c>
      <c r="Y2319" s="49">
        <v>44.27</v>
      </c>
      <c r="Z2319" s="49">
        <v>0.62</v>
      </c>
      <c r="AA2319" s="49">
        <v>5.83</v>
      </c>
      <c r="AB2319" s="49">
        <v>12.21</v>
      </c>
      <c r="AC2319" s="49">
        <v>0.25</v>
      </c>
      <c r="AD2319" s="49">
        <v>2.37</v>
      </c>
      <c r="AE2319" s="312"/>
      <c r="AF2319" s="465" t="s">
        <v>1746</v>
      </c>
      <c r="AG2319" s="343">
        <v>30</v>
      </c>
      <c r="AH2319" s="343">
        <v>15</v>
      </c>
      <c r="AI2319" s="343"/>
      <c r="AJ2319" s="343"/>
      <c r="AK2319" s="343"/>
      <c r="AL2319" s="343"/>
      <c r="AM2319" s="343"/>
      <c r="AN2319" s="343"/>
      <c r="AO2319" s="343"/>
      <c r="AP2319" s="343"/>
      <c r="AQ2319" s="343"/>
      <c r="AR2319" s="343"/>
      <c r="AS2319" s="343"/>
      <c r="AT2319" s="343"/>
      <c r="AU2319" s="343"/>
      <c r="AV2319" s="343"/>
      <c r="AW2319" s="343"/>
      <c r="AX2319" s="343"/>
      <c r="AY2319" s="343"/>
      <c r="AZ2319" s="343"/>
      <c r="BA2319" s="343"/>
      <c r="BB2319" s="343"/>
      <c r="BC2319" s="343"/>
      <c r="BD2319" s="343"/>
      <c r="BE2319" s="475"/>
      <c r="BF2319" s="475"/>
      <c r="BG2319" s="475"/>
      <c r="BH2319" s="475"/>
      <c r="BI2319" s="475"/>
      <c r="BJ2319" s="475"/>
      <c r="BK2319" s="475"/>
      <c r="BL2319" s="475"/>
      <c r="BM2319" s="475"/>
      <c r="BN2319" s="475"/>
      <c r="BO2319" s="475"/>
      <c r="BP2319" s="306"/>
      <c r="BQ2319" s="496"/>
      <c r="BR2319" s="496"/>
      <c r="BS2319" s="496"/>
      <c r="BT2319" s="496"/>
      <c r="BU2319" s="496"/>
      <c r="BV2319" s="496"/>
    </row>
    <row r="2320" spans="1:74" s="52" customFormat="1" ht="12.75">
      <c r="A2320" s="45">
        <v>2670.080468178493</v>
      </c>
      <c r="B2320" s="46" t="s">
        <v>360</v>
      </c>
      <c r="C2320" s="47" t="s">
        <v>355</v>
      </c>
      <c r="D2320" s="48">
        <v>160.99732091589345</v>
      </c>
      <c r="E2320" s="49">
        <v>40.407330000000002</v>
      </c>
      <c r="F2320" s="49">
        <v>4.4499999999999998E-2</v>
      </c>
      <c r="G2320" s="49">
        <v>14.058909999999999</v>
      </c>
      <c r="H2320" s="49">
        <v>0.3175</v>
      </c>
      <c r="I2320" s="49">
        <v>0.1777</v>
      </c>
      <c r="J2320" s="49">
        <v>45.82864</v>
      </c>
      <c r="K2320" s="49">
        <v>0.2238</v>
      </c>
      <c r="L2320" s="49">
        <v>101.05838</v>
      </c>
      <c r="M2320" s="47"/>
      <c r="N2320" s="50">
        <v>0.99991649440955954</v>
      </c>
      <c r="O2320" s="50">
        <v>8.7064077760864295E-4</v>
      </c>
      <c r="P2320" s="50">
        <v>0.29094521751391544</v>
      </c>
      <c r="Q2320" s="50">
        <v>6.3196234220032656E-3</v>
      </c>
      <c r="R2320" s="50">
        <v>3.7245751814524225E-3</v>
      </c>
      <c r="S2320" s="50">
        <v>1.6906320311735461</v>
      </c>
      <c r="T2320" s="50">
        <v>5.9336415571374437E-3</v>
      </c>
      <c r="U2320" s="50">
        <v>2.9983422240352229</v>
      </c>
      <c r="V2320" s="51">
        <v>85.317493037093101</v>
      </c>
      <c r="X2320" s="49">
        <v>0.25</v>
      </c>
      <c r="Y2320" s="49">
        <v>45.98</v>
      </c>
      <c r="Z2320" s="49">
        <v>0.63</v>
      </c>
      <c r="AA2320" s="49">
        <v>6.21</v>
      </c>
      <c r="AB2320" s="49">
        <v>11.97</v>
      </c>
      <c r="AC2320" s="49">
        <v>0.25</v>
      </c>
      <c r="AD2320" s="49">
        <v>2.48</v>
      </c>
      <c r="AE2320" s="312"/>
      <c r="AF2320" s="465" t="s">
        <v>1746</v>
      </c>
      <c r="AG2320" s="343">
        <v>30</v>
      </c>
      <c r="AH2320" s="343">
        <v>15</v>
      </c>
      <c r="AI2320" s="343"/>
      <c r="AJ2320" s="343"/>
      <c r="AK2320" s="343"/>
      <c r="AL2320" s="343"/>
      <c r="AM2320" s="343"/>
      <c r="AN2320" s="343"/>
      <c r="AO2320" s="343"/>
      <c r="AP2320" s="343"/>
      <c r="AQ2320" s="343"/>
      <c r="AR2320" s="343"/>
      <c r="AS2320" s="343"/>
      <c r="AT2320" s="343"/>
      <c r="AU2320" s="343"/>
      <c r="AV2320" s="343"/>
      <c r="AW2320" s="343"/>
      <c r="AX2320" s="343"/>
      <c r="AY2320" s="343"/>
      <c r="AZ2320" s="343"/>
      <c r="BA2320" s="343"/>
      <c r="BB2320" s="343"/>
      <c r="BC2320" s="343"/>
      <c r="BD2320" s="343"/>
      <c r="BE2320" s="475"/>
      <c r="BF2320" s="475"/>
      <c r="BG2320" s="475"/>
      <c r="BH2320" s="475"/>
      <c r="BI2320" s="475"/>
      <c r="BJ2320" s="475"/>
      <c r="BK2320" s="475"/>
      <c r="BL2320" s="475"/>
      <c r="BM2320" s="475"/>
      <c r="BN2320" s="475"/>
      <c r="BO2320" s="475"/>
      <c r="BP2320" s="306"/>
      <c r="BQ2320" s="496"/>
      <c r="BR2320" s="496"/>
      <c r="BS2320" s="496"/>
      <c r="BT2320" s="496"/>
      <c r="BU2320" s="496"/>
      <c r="BV2320" s="496"/>
    </row>
    <row r="2321" spans="1:74" s="52" customFormat="1" ht="12.75">
      <c r="A2321" s="45">
        <v>2670.080468178493</v>
      </c>
      <c r="B2321" s="46" t="s">
        <v>360</v>
      </c>
      <c r="C2321" s="47" t="s">
        <v>355</v>
      </c>
      <c r="D2321" s="48">
        <v>167.99732091589345</v>
      </c>
      <c r="E2321" s="49">
        <v>40.457189999999997</v>
      </c>
      <c r="F2321" s="49">
        <v>9.4600009999999998E-2</v>
      </c>
      <c r="G2321" s="49">
        <v>14.068860000000001</v>
      </c>
      <c r="H2321" s="49">
        <v>0.3735</v>
      </c>
      <c r="I2321" s="49">
        <v>0.189</v>
      </c>
      <c r="J2321" s="49">
        <v>45.918660000000003</v>
      </c>
      <c r="K2321" s="49">
        <v>0.2296</v>
      </c>
      <c r="L2321" s="49">
        <v>101.33141001000001</v>
      </c>
      <c r="M2321" s="47"/>
      <c r="N2321" s="50">
        <v>0.99854404619618309</v>
      </c>
      <c r="O2321" s="50">
        <v>1.8460272555469752E-3</v>
      </c>
      <c r="P2321" s="50">
        <v>0.29039318059256003</v>
      </c>
      <c r="Q2321" s="50">
        <v>7.4149121504613908E-3</v>
      </c>
      <c r="R2321" s="50">
        <v>3.9511094008648209E-3</v>
      </c>
      <c r="S2321" s="50">
        <v>1.6895430531905118</v>
      </c>
      <c r="T2321" s="50">
        <v>6.0715705065948079E-3</v>
      </c>
      <c r="U2321" s="50">
        <v>2.9977638992927234</v>
      </c>
      <c r="V2321" s="51">
        <v>85.333205401382813</v>
      </c>
      <c r="X2321" s="49">
        <v>0.25</v>
      </c>
      <c r="Y2321" s="49">
        <v>21.3</v>
      </c>
      <c r="Z2321" s="49">
        <v>0.62</v>
      </c>
      <c r="AA2321" s="49">
        <v>5.36</v>
      </c>
      <c r="AB2321" s="49">
        <v>11.32</v>
      </c>
      <c r="AC2321" s="49">
        <v>0.25</v>
      </c>
      <c r="AD2321" s="49">
        <v>2.4300000000000002</v>
      </c>
      <c r="AE2321" s="312"/>
      <c r="AF2321" s="465" t="s">
        <v>1746</v>
      </c>
      <c r="AG2321" s="343">
        <v>30</v>
      </c>
      <c r="AH2321" s="343">
        <v>15</v>
      </c>
      <c r="AI2321" s="343"/>
      <c r="AJ2321" s="343"/>
      <c r="AK2321" s="343"/>
      <c r="AL2321" s="343"/>
      <c r="AM2321" s="343"/>
      <c r="AN2321" s="343"/>
      <c r="AO2321" s="343"/>
      <c r="AP2321" s="343"/>
      <c r="AQ2321" s="343"/>
      <c r="AR2321" s="343"/>
      <c r="AS2321" s="343"/>
      <c r="AT2321" s="343"/>
      <c r="AU2321" s="343"/>
      <c r="AV2321" s="343"/>
      <c r="AW2321" s="343"/>
      <c r="AX2321" s="343"/>
      <c r="AY2321" s="343"/>
      <c r="AZ2321" s="343"/>
      <c r="BA2321" s="343"/>
      <c r="BB2321" s="343"/>
      <c r="BC2321" s="343"/>
      <c r="BD2321" s="343"/>
      <c r="BE2321" s="475"/>
      <c r="BF2321" s="475"/>
      <c r="BG2321" s="475"/>
      <c r="BH2321" s="475"/>
      <c r="BI2321" s="475"/>
      <c r="BJ2321" s="475"/>
      <c r="BK2321" s="475"/>
      <c r="BL2321" s="475"/>
      <c r="BM2321" s="475"/>
      <c r="BN2321" s="475"/>
      <c r="BO2321" s="475"/>
      <c r="BP2321" s="306"/>
      <c r="BQ2321" s="496"/>
      <c r="BR2321" s="496"/>
      <c r="BS2321" s="496"/>
      <c r="BT2321" s="496"/>
      <c r="BU2321" s="496"/>
      <c r="BV2321" s="496"/>
    </row>
    <row r="2322" spans="1:74" s="52" customFormat="1" ht="12.75">
      <c r="A2322" s="45">
        <v>2670.080468178493</v>
      </c>
      <c r="B2322" s="46" t="s">
        <v>360</v>
      </c>
      <c r="C2322" s="47" t="s">
        <v>355</v>
      </c>
      <c r="D2322" s="48">
        <v>174.99732091589345</v>
      </c>
      <c r="E2322" s="49">
        <v>40.377409999999998</v>
      </c>
      <c r="F2322" s="49">
        <v>8.5199999999999998E-2</v>
      </c>
      <c r="G2322" s="49">
        <v>13.92956</v>
      </c>
      <c r="H2322" s="49">
        <v>0.3281</v>
      </c>
      <c r="I2322" s="49">
        <v>0.19009999999999999</v>
      </c>
      <c r="J2322" s="49">
        <v>46.008679999999998</v>
      </c>
      <c r="K2322" s="49">
        <v>0.2273</v>
      </c>
      <c r="L2322" s="49">
        <v>101.14635</v>
      </c>
      <c r="M2322" s="47"/>
      <c r="N2322" s="50">
        <v>0.99781990033189316</v>
      </c>
      <c r="O2322" s="50">
        <v>1.664672147668094E-3</v>
      </c>
      <c r="P2322" s="50">
        <v>0.28787708455903266</v>
      </c>
      <c r="Q2322" s="50">
        <v>6.5217451842175048E-3</v>
      </c>
      <c r="R2322" s="50">
        <v>3.9790698180994103E-3</v>
      </c>
      <c r="S2322" s="50">
        <v>1.6949700255428577</v>
      </c>
      <c r="T2322" s="50">
        <v>6.0182577890021838E-3</v>
      </c>
      <c r="U2322" s="50">
        <v>2.998850755372771</v>
      </c>
      <c r="V2322" s="51">
        <v>85.481629769012301</v>
      </c>
      <c r="X2322" s="49">
        <v>0.25</v>
      </c>
      <c r="Y2322" s="49">
        <v>24.22</v>
      </c>
      <c r="Z2322" s="49">
        <v>0.63</v>
      </c>
      <c r="AA2322" s="49">
        <v>5.98</v>
      </c>
      <c r="AB2322" s="49">
        <v>11.52</v>
      </c>
      <c r="AC2322" s="49">
        <v>0.25</v>
      </c>
      <c r="AD2322" s="49">
        <v>2.46</v>
      </c>
      <c r="AE2322" s="312"/>
      <c r="AF2322" s="465" t="s">
        <v>1746</v>
      </c>
      <c r="AG2322" s="343">
        <v>30</v>
      </c>
      <c r="AH2322" s="343">
        <v>15</v>
      </c>
      <c r="AI2322" s="343"/>
      <c r="AJ2322" s="343"/>
      <c r="AK2322" s="343"/>
      <c r="AL2322" s="343"/>
      <c r="AM2322" s="343"/>
      <c r="AN2322" s="343"/>
      <c r="AO2322" s="343"/>
      <c r="AP2322" s="343"/>
      <c r="AQ2322" s="343"/>
      <c r="AR2322" s="343"/>
      <c r="AS2322" s="343"/>
      <c r="AT2322" s="343"/>
      <c r="AU2322" s="343"/>
      <c r="AV2322" s="343"/>
      <c r="AW2322" s="343"/>
      <c r="AX2322" s="343"/>
      <c r="AY2322" s="343"/>
      <c r="AZ2322" s="343"/>
      <c r="BA2322" s="343"/>
      <c r="BB2322" s="343"/>
      <c r="BC2322" s="343"/>
      <c r="BD2322" s="343"/>
      <c r="BE2322" s="475"/>
      <c r="BF2322" s="475"/>
      <c r="BG2322" s="475"/>
      <c r="BH2322" s="475"/>
      <c r="BI2322" s="475"/>
      <c r="BJ2322" s="475"/>
      <c r="BK2322" s="475"/>
      <c r="BL2322" s="475"/>
      <c r="BM2322" s="475"/>
      <c r="BN2322" s="475"/>
      <c r="BO2322" s="475"/>
      <c r="BP2322" s="306"/>
      <c r="BQ2322" s="496"/>
      <c r="BR2322" s="496"/>
      <c r="BS2322" s="496"/>
      <c r="BT2322" s="496"/>
      <c r="BU2322" s="496"/>
      <c r="BV2322" s="496"/>
    </row>
    <row r="2323" spans="1:74" s="52" customFormat="1" ht="12.75">
      <c r="A2323" s="45">
        <v>2670.080468178493</v>
      </c>
      <c r="B2323" s="46" t="s">
        <v>360</v>
      </c>
      <c r="C2323" s="47" t="s">
        <v>355</v>
      </c>
      <c r="D2323" s="48">
        <v>181.99732091589345</v>
      </c>
      <c r="E2323" s="49">
        <v>40.437240000000003</v>
      </c>
      <c r="F2323" s="49">
        <v>5.9799999999999999E-2</v>
      </c>
      <c r="G2323" s="49">
        <v>14.01911</v>
      </c>
      <c r="H2323" s="49">
        <v>0.3417</v>
      </c>
      <c r="I2323" s="49">
        <v>0.19170000000000001</v>
      </c>
      <c r="J2323" s="49">
        <v>46.058689999999999</v>
      </c>
      <c r="K2323" s="49">
        <v>0.2306</v>
      </c>
      <c r="L2323" s="49">
        <v>101.33883999999999</v>
      </c>
      <c r="M2323" s="47"/>
      <c r="N2323" s="50">
        <v>0.99791320487834856</v>
      </c>
      <c r="O2323" s="50">
        <v>1.1667770089892958E-3</v>
      </c>
      <c r="P2323" s="50">
        <v>0.28932615882638474</v>
      </c>
      <c r="Q2323" s="50">
        <v>6.7826613687716909E-3</v>
      </c>
      <c r="R2323" s="50">
        <v>4.0069979102303416E-3</v>
      </c>
      <c r="S2323" s="50">
        <v>1.6944602723723257</v>
      </c>
      <c r="T2323" s="50">
        <v>6.0971687386222034E-3</v>
      </c>
      <c r="U2323" s="50">
        <v>2.9997532411036727</v>
      </c>
      <c r="V2323" s="51">
        <v>85.415458323729027</v>
      </c>
      <c r="X2323" s="49">
        <v>0.25</v>
      </c>
      <c r="Y2323" s="49">
        <v>35.08</v>
      </c>
      <c r="Z2323" s="49">
        <v>0.63</v>
      </c>
      <c r="AA2323" s="49">
        <v>5.78</v>
      </c>
      <c r="AB2323" s="49">
        <v>11.38</v>
      </c>
      <c r="AC2323" s="49">
        <v>0.25</v>
      </c>
      <c r="AD2323" s="49">
        <v>2.42</v>
      </c>
      <c r="AE2323" s="312"/>
      <c r="AF2323" s="465" t="s">
        <v>1746</v>
      </c>
      <c r="AG2323" s="343">
        <v>30</v>
      </c>
      <c r="AH2323" s="343">
        <v>15</v>
      </c>
      <c r="AI2323" s="343"/>
      <c r="AJ2323" s="343"/>
      <c r="AK2323" s="343"/>
      <c r="AL2323" s="343"/>
      <c r="AM2323" s="343"/>
      <c r="AN2323" s="343"/>
      <c r="AO2323" s="343"/>
      <c r="AP2323" s="343"/>
      <c r="AQ2323" s="343"/>
      <c r="AR2323" s="343"/>
      <c r="AS2323" s="343"/>
      <c r="AT2323" s="343"/>
      <c r="AU2323" s="343"/>
      <c r="AV2323" s="343"/>
      <c r="AW2323" s="343"/>
      <c r="AX2323" s="343"/>
      <c r="AY2323" s="343"/>
      <c r="AZ2323" s="343"/>
      <c r="BA2323" s="343"/>
      <c r="BB2323" s="343"/>
      <c r="BC2323" s="343"/>
      <c r="BD2323" s="343"/>
      <c r="BE2323" s="475"/>
      <c r="BF2323" s="475"/>
      <c r="BG2323" s="475"/>
      <c r="BH2323" s="475"/>
      <c r="BI2323" s="475"/>
      <c r="BJ2323" s="475"/>
      <c r="BK2323" s="475"/>
      <c r="BL2323" s="475"/>
      <c r="BM2323" s="475"/>
      <c r="BN2323" s="475"/>
      <c r="BO2323" s="475"/>
      <c r="BP2323" s="306"/>
      <c r="BQ2323" s="496"/>
      <c r="BR2323" s="496"/>
      <c r="BS2323" s="496"/>
      <c r="BT2323" s="496"/>
      <c r="BU2323" s="496"/>
      <c r="BV2323" s="496"/>
    </row>
    <row r="2324" spans="1:74" s="52" customFormat="1" ht="12.75">
      <c r="A2324" s="45">
        <v>2670.080468178493</v>
      </c>
      <c r="B2324" s="46" t="s">
        <v>360</v>
      </c>
      <c r="C2324" s="47" t="s">
        <v>355</v>
      </c>
      <c r="D2324" s="48">
        <v>188.99732091589345</v>
      </c>
      <c r="E2324" s="49">
        <v>40.397350000000003</v>
      </c>
      <c r="F2324" s="49">
        <v>5.6300000000000003E-2</v>
      </c>
      <c r="G2324" s="49">
        <v>14.039009999999999</v>
      </c>
      <c r="H2324" s="49">
        <v>0.34899999999999998</v>
      </c>
      <c r="I2324" s="49">
        <v>0.15679999999999999</v>
      </c>
      <c r="J2324" s="49">
        <v>45.988669999999999</v>
      </c>
      <c r="K2324" s="49">
        <v>0.23480000000000001</v>
      </c>
      <c r="L2324" s="49">
        <v>101.22193</v>
      </c>
      <c r="M2324" s="47"/>
      <c r="N2324" s="50">
        <v>0.99812967337031422</v>
      </c>
      <c r="O2324" s="50">
        <v>1.0998105966601255E-3</v>
      </c>
      <c r="P2324" s="50">
        <v>0.29008586486287696</v>
      </c>
      <c r="Q2324" s="50">
        <v>6.9359093626679812E-3</v>
      </c>
      <c r="R2324" s="50">
        <v>3.2814507270195001E-3</v>
      </c>
      <c r="S2324" s="50">
        <v>1.6939222995971015</v>
      </c>
      <c r="T2324" s="50">
        <v>6.2156969197248299E-3</v>
      </c>
      <c r="U2324" s="50">
        <v>2.9996707054363649</v>
      </c>
      <c r="V2324" s="51">
        <v>85.378796818518396</v>
      </c>
      <c r="X2324" s="49">
        <v>0.25</v>
      </c>
      <c r="Y2324" s="49">
        <v>35.61</v>
      </c>
      <c r="Z2324" s="49">
        <v>0.63</v>
      </c>
      <c r="AA2324" s="49">
        <v>5.65</v>
      </c>
      <c r="AB2324" s="49">
        <v>13.79</v>
      </c>
      <c r="AC2324" s="49">
        <v>0.25</v>
      </c>
      <c r="AD2324" s="49">
        <v>2.39</v>
      </c>
      <c r="AE2324" s="312"/>
      <c r="AF2324" s="465" t="s">
        <v>1746</v>
      </c>
      <c r="AG2324" s="343">
        <v>30</v>
      </c>
      <c r="AH2324" s="343">
        <v>15</v>
      </c>
      <c r="AI2324" s="343"/>
      <c r="AJ2324" s="343"/>
      <c r="AK2324" s="343"/>
      <c r="AL2324" s="343"/>
      <c r="AM2324" s="343"/>
      <c r="AN2324" s="343"/>
      <c r="AO2324" s="343"/>
      <c r="AP2324" s="343"/>
      <c r="AQ2324" s="343"/>
      <c r="AR2324" s="343"/>
      <c r="AS2324" s="343"/>
      <c r="AT2324" s="343"/>
      <c r="AU2324" s="343"/>
      <c r="AV2324" s="343"/>
      <c r="AW2324" s="343"/>
      <c r="AX2324" s="343"/>
      <c r="AY2324" s="343"/>
      <c r="AZ2324" s="343"/>
      <c r="BA2324" s="343"/>
      <c r="BB2324" s="343"/>
      <c r="BC2324" s="343"/>
      <c r="BD2324" s="343"/>
      <c r="BE2324" s="475"/>
      <c r="BF2324" s="475"/>
      <c r="BG2324" s="475"/>
      <c r="BH2324" s="475"/>
      <c r="BI2324" s="475"/>
      <c r="BJ2324" s="475"/>
      <c r="BK2324" s="475"/>
      <c r="BL2324" s="475"/>
      <c r="BM2324" s="475"/>
      <c r="BN2324" s="475"/>
      <c r="BO2324" s="475"/>
      <c r="BP2324" s="306"/>
      <c r="BQ2324" s="496"/>
      <c r="BR2324" s="496"/>
      <c r="BS2324" s="496"/>
      <c r="BT2324" s="496"/>
      <c r="BU2324" s="496"/>
      <c r="BV2324" s="496"/>
    </row>
    <row r="2325" spans="1:74" s="52" customFormat="1" ht="12.75">
      <c r="A2325" s="45">
        <v>2670.080468178493</v>
      </c>
      <c r="B2325" s="46" t="s">
        <v>360</v>
      </c>
      <c r="C2325" s="47" t="s">
        <v>355</v>
      </c>
      <c r="D2325" s="48">
        <v>195.99732091589345</v>
      </c>
      <c r="E2325" s="49">
        <v>40.477130000000002</v>
      </c>
      <c r="F2325" s="49">
        <v>4.8300009999999997E-2</v>
      </c>
      <c r="G2325" s="49">
        <v>14.01911</v>
      </c>
      <c r="H2325" s="49">
        <v>0.35260000000000002</v>
      </c>
      <c r="I2325" s="49">
        <v>0.1807</v>
      </c>
      <c r="J2325" s="49">
        <v>46.028680000000001</v>
      </c>
      <c r="K2325" s="49">
        <v>0.22670000000000001</v>
      </c>
      <c r="L2325" s="49">
        <v>101.33322000999999</v>
      </c>
      <c r="M2325" s="47"/>
      <c r="N2325" s="50">
        <v>0.99887889627793514</v>
      </c>
      <c r="O2325" s="50">
        <v>9.4237935177759872E-4</v>
      </c>
      <c r="P2325" s="50">
        <v>0.28932073753925164</v>
      </c>
      <c r="Q2325" s="50">
        <v>6.99889255586034E-3</v>
      </c>
      <c r="R2325" s="50">
        <v>3.777000287553236E-3</v>
      </c>
      <c r="S2325" s="50">
        <v>1.6933245003532136</v>
      </c>
      <c r="T2325" s="50">
        <v>5.9939386529184119E-3</v>
      </c>
      <c r="U2325" s="50">
        <v>2.9992363450185096</v>
      </c>
      <c r="V2325" s="51">
        <v>85.407337025821263</v>
      </c>
      <c r="X2325" s="49">
        <v>0.25</v>
      </c>
      <c r="Y2325" s="49">
        <v>42.52</v>
      </c>
      <c r="Z2325" s="49">
        <v>0.63</v>
      </c>
      <c r="AA2325" s="49">
        <v>5.64</v>
      </c>
      <c r="AB2325" s="49">
        <v>11.99</v>
      </c>
      <c r="AC2325" s="49">
        <v>0.25</v>
      </c>
      <c r="AD2325" s="49">
        <v>2.4500000000000002</v>
      </c>
      <c r="AE2325" s="312"/>
      <c r="AF2325" s="465" t="s">
        <v>1746</v>
      </c>
      <c r="AG2325" s="343">
        <v>30</v>
      </c>
      <c r="AH2325" s="343">
        <v>15</v>
      </c>
      <c r="AI2325" s="343"/>
      <c r="AJ2325" s="343"/>
      <c r="AK2325" s="343"/>
      <c r="AL2325" s="343"/>
      <c r="AM2325" s="343"/>
      <c r="AN2325" s="343"/>
      <c r="AO2325" s="343"/>
      <c r="AP2325" s="343"/>
      <c r="AQ2325" s="343"/>
      <c r="AR2325" s="343"/>
      <c r="AS2325" s="343"/>
      <c r="AT2325" s="343"/>
      <c r="AU2325" s="343"/>
      <c r="AV2325" s="343"/>
      <c r="AW2325" s="343"/>
      <c r="AX2325" s="343"/>
      <c r="AY2325" s="343"/>
      <c r="AZ2325" s="343"/>
      <c r="BA2325" s="343"/>
      <c r="BB2325" s="343"/>
      <c r="BC2325" s="343"/>
      <c r="BD2325" s="343"/>
      <c r="BE2325" s="475"/>
      <c r="BF2325" s="475"/>
      <c r="BG2325" s="475"/>
      <c r="BH2325" s="475"/>
      <c r="BI2325" s="475"/>
      <c r="BJ2325" s="475"/>
      <c r="BK2325" s="475"/>
      <c r="BL2325" s="475"/>
      <c r="BM2325" s="475"/>
      <c r="BN2325" s="475"/>
      <c r="BO2325" s="475"/>
      <c r="BP2325" s="306"/>
      <c r="BQ2325" s="496"/>
      <c r="BR2325" s="496"/>
      <c r="BS2325" s="496"/>
      <c r="BT2325" s="496"/>
      <c r="BU2325" s="496"/>
      <c r="BV2325" s="496"/>
    </row>
    <row r="2326" spans="1:74" s="52" customFormat="1" ht="12.75">
      <c r="A2326" s="45">
        <v>2670.080468178493</v>
      </c>
      <c r="B2326" s="46" t="s">
        <v>360</v>
      </c>
      <c r="C2326" s="47" t="s">
        <v>355</v>
      </c>
      <c r="D2326" s="48">
        <v>202.99732091589345</v>
      </c>
      <c r="E2326" s="49">
        <v>40.50705</v>
      </c>
      <c r="F2326" s="49">
        <v>5.3199999999999997E-2</v>
      </c>
      <c r="G2326" s="49">
        <v>14.058909999999999</v>
      </c>
      <c r="H2326" s="49">
        <v>0.37380000000000002</v>
      </c>
      <c r="I2326" s="49">
        <v>0.18740000000000001</v>
      </c>
      <c r="J2326" s="49">
        <v>45.788640000000001</v>
      </c>
      <c r="K2326" s="49">
        <v>0.2303</v>
      </c>
      <c r="L2326" s="49">
        <v>101.19929999999999</v>
      </c>
      <c r="M2326" s="47"/>
      <c r="N2326" s="50">
        <v>1.0010161137882447</v>
      </c>
      <c r="O2326" s="50">
        <v>1.0394353913634078E-3</v>
      </c>
      <c r="P2326" s="50">
        <v>0.29054813846639393</v>
      </c>
      <c r="Q2326" s="50">
        <v>7.4300826020246178E-3</v>
      </c>
      <c r="R2326" s="50">
        <v>3.922525524519895E-3</v>
      </c>
      <c r="S2326" s="50">
        <v>1.6868510760401243</v>
      </c>
      <c r="T2326" s="50">
        <v>6.0976436163575395E-3</v>
      </c>
      <c r="U2326" s="50">
        <v>2.9969050154290282</v>
      </c>
      <c r="V2326" s="51">
        <v>85.306551335972728</v>
      </c>
      <c r="X2326" s="49">
        <v>0.25</v>
      </c>
      <c r="Y2326" s="49">
        <v>38.25</v>
      </c>
      <c r="Z2326" s="49">
        <v>0.62</v>
      </c>
      <c r="AA2326" s="49">
        <v>5.3</v>
      </c>
      <c r="AB2326" s="49">
        <v>11.52</v>
      </c>
      <c r="AC2326" s="49">
        <v>0.25</v>
      </c>
      <c r="AD2326" s="49">
        <v>2.4300000000000002</v>
      </c>
      <c r="AE2326" s="312"/>
      <c r="AF2326" s="465" t="s">
        <v>1746</v>
      </c>
      <c r="AG2326" s="343">
        <v>30</v>
      </c>
      <c r="AH2326" s="343">
        <v>15</v>
      </c>
      <c r="AI2326" s="343"/>
      <c r="AJ2326" s="343"/>
      <c r="AK2326" s="343"/>
      <c r="AL2326" s="343"/>
      <c r="AM2326" s="343"/>
      <c r="AN2326" s="343"/>
      <c r="AO2326" s="343"/>
      <c r="AP2326" s="343"/>
      <c r="AQ2326" s="343"/>
      <c r="AR2326" s="343"/>
      <c r="AS2326" s="343"/>
      <c r="AT2326" s="343"/>
      <c r="AU2326" s="343"/>
      <c r="AV2326" s="343"/>
      <c r="AW2326" s="343"/>
      <c r="AX2326" s="343"/>
      <c r="AY2326" s="343"/>
      <c r="AZ2326" s="343"/>
      <c r="BA2326" s="343"/>
      <c r="BB2326" s="343"/>
      <c r="BC2326" s="343"/>
      <c r="BD2326" s="343"/>
      <c r="BE2326" s="475"/>
      <c r="BF2326" s="475"/>
      <c r="BG2326" s="475"/>
      <c r="BH2326" s="475"/>
      <c r="BI2326" s="475"/>
      <c r="BJ2326" s="475"/>
      <c r="BK2326" s="475"/>
      <c r="BL2326" s="475"/>
      <c r="BM2326" s="475"/>
      <c r="BN2326" s="475"/>
      <c r="BO2326" s="475"/>
      <c r="BP2326" s="306"/>
      <c r="BQ2326" s="496"/>
      <c r="BR2326" s="496"/>
      <c r="BS2326" s="496"/>
      <c r="BT2326" s="496"/>
      <c r="BU2326" s="496"/>
      <c r="BV2326" s="496"/>
    </row>
    <row r="2327" spans="1:74" s="52" customFormat="1" ht="12.75">
      <c r="A2327" s="45">
        <v>2670.080468178493</v>
      </c>
      <c r="B2327" s="46" t="s">
        <v>360</v>
      </c>
      <c r="C2327" s="47" t="s">
        <v>355</v>
      </c>
      <c r="D2327" s="48">
        <v>209.99732091589345</v>
      </c>
      <c r="E2327" s="49">
        <v>40.397350000000003</v>
      </c>
      <c r="F2327" s="49">
        <v>6.4500000000000002E-2</v>
      </c>
      <c r="G2327" s="49">
        <v>13.92956</v>
      </c>
      <c r="H2327" s="49">
        <v>0.35549999999999998</v>
      </c>
      <c r="I2327" s="49">
        <v>0.2087</v>
      </c>
      <c r="J2327" s="49">
        <v>45.978670000000001</v>
      </c>
      <c r="K2327" s="49">
        <v>0.2298</v>
      </c>
      <c r="L2327" s="49">
        <v>101.16408</v>
      </c>
      <c r="M2327" s="47"/>
      <c r="N2327" s="50">
        <v>0.99839583708393975</v>
      </c>
      <c r="O2327" s="50">
        <v>1.2603321479288689E-3</v>
      </c>
      <c r="P2327" s="50">
        <v>0.28790106859494985</v>
      </c>
      <c r="Q2327" s="50">
        <v>7.0669721841330425E-3</v>
      </c>
      <c r="R2327" s="50">
        <v>4.3687588489724717E-3</v>
      </c>
      <c r="S2327" s="50">
        <v>1.694005572162107</v>
      </c>
      <c r="T2327" s="50">
        <v>6.0849575981714787E-3</v>
      </c>
      <c r="U2327" s="50">
        <v>2.9990834986202022</v>
      </c>
      <c r="V2327" s="51">
        <v>85.473530252415102</v>
      </c>
      <c r="X2327" s="49">
        <v>0.25</v>
      </c>
      <c r="Y2327" s="49">
        <v>31.98</v>
      </c>
      <c r="Z2327" s="49">
        <v>0.63</v>
      </c>
      <c r="AA2327" s="49">
        <v>5.62</v>
      </c>
      <c r="AB2327" s="49">
        <v>10.43</v>
      </c>
      <c r="AC2327" s="49">
        <v>0.25</v>
      </c>
      <c r="AD2327" s="49">
        <v>2.41</v>
      </c>
      <c r="AE2327" s="312"/>
      <c r="AF2327" s="465" t="s">
        <v>1746</v>
      </c>
      <c r="AG2327" s="343">
        <v>30</v>
      </c>
      <c r="AH2327" s="343">
        <v>15</v>
      </c>
      <c r="AI2327" s="343"/>
      <c r="AJ2327" s="343"/>
      <c r="AK2327" s="343"/>
      <c r="AL2327" s="343"/>
      <c r="AM2327" s="343"/>
      <c r="AN2327" s="343"/>
      <c r="AO2327" s="343"/>
      <c r="AP2327" s="343"/>
      <c r="AQ2327" s="343"/>
      <c r="AR2327" s="343"/>
      <c r="AS2327" s="343"/>
      <c r="AT2327" s="343"/>
      <c r="AU2327" s="343"/>
      <c r="AV2327" s="343"/>
      <c r="AW2327" s="343"/>
      <c r="AX2327" s="343"/>
      <c r="AY2327" s="343"/>
      <c r="AZ2327" s="343"/>
      <c r="BA2327" s="343"/>
      <c r="BB2327" s="343"/>
      <c r="BC2327" s="343"/>
      <c r="BD2327" s="343"/>
      <c r="BE2327" s="475"/>
      <c r="BF2327" s="475"/>
      <c r="BG2327" s="475"/>
      <c r="BH2327" s="475"/>
      <c r="BI2327" s="475"/>
      <c r="BJ2327" s="475"/>
      <c r="BK2327" s="475"/>
      <c r="BL2327" s="475"/>
      <c r="BM2327" s="475"/>
      <c r="BN2327" s="475"/>
      <c r="BO2327" s="475"/>
      <c r="BP2327" s="306"/>
      <c r="BQ2327" s="496"/>
      <c r="BR2327" s="496"/>
      <c r="BS2327" s="496"/>
      <c r="BT2327" s="496"/>
      <c r="BU2327" s="496"/>
      <c r="BV2327" s="496"/>
    </row>
    <row r="2328" spans="1:74" s="52" customFormat="1" ht="12.75">
      <c r="A2328" s="45">
        <v>2670.080468178493</v>
      </c>
      <c r="B2328" s="46" t="s">
        <v>360</v>
      </c>
      <c r="C2328" s="47" t="s">
        <v>355</v>
      </c>
      <c r="D2328" s="48">
        <v>216.99732091589345</v>
      </c>
      <c r="E2328" s="49">
        <v>40.31758</v>
      </c>
      <c r="F2328" s="49">
        <v>7.2800000000000004E-2</v>
      </c>
      <c r="G2328" s="49">
        <v>14.01911</v>
      </c>
      <c r="H2328" s="49">
        <v>0.32950000000000002</v>
      </c>
      <c r="I2328" s="49">
        <v>0.16650000000000001</v>
      </c>
      <c r="J2328" s="49">
        <v>46.028680000000001</v>
      </c>
      <c r="K2328" s="49">
        <v>0.23100000000000001</v>
      </c>
      <c r="L2328" s="49">
        <v>101.16516999999999</v>
      </c>
      <c r="M2328" s="47"/>
      <c r="N2328" s="50">
        <v>0.99670630398891724</v>
      </c>
      <c r="O2328" s="50">
        <v>1.4229169183165627E-3</v>
      </c>
      <c r="P2328" s="50">
        <v>0.28983390362871708</v>
      </c>
      <c r="Q2328" s="50">
        <v>6.5519724112802526E-3</v>
      </c>
      <c r="R2328" s="50">
        <v>3.4863639789591409E-3</v>
      </c>
      <c r="S2328" s="50">
        <v>1.696327937712848</v>
      </c>
      <c r="T2328" s="50">
        <v>6.118463535410794E-3</v>
      </c>
      <c r="U2328" s="50">
        <v>3.000447862174449</v>
      </c>
      <c r="V2328" s="51">
        <v>85.407337025821278</v>
      </c>
      <c r="X2328" s="49">
        <v>0.25</v>
      </c>
      <c r="Y2328" s="49">
        <v>27.81</v>
      </c>
      <c r="Z2328" s="49">
        <v>0.63</v>
      </c>
      <c r="AA2328" s="49">
        <v>5.99</v>
      </c>
      <c r="AB2328" s="49">
        <v>13.07</v>
      </c>
      <c r="AC2328" s="49">
        <v>0.25</v>
      </c>
      <c r="AD2328" s="49">
        <v>2.4300000000000002</v>
      </c>
      <c r="AE2328" s="312"/>
      <c r="AF2328" s="465" t="s">
        <v>1746</v>
      </c>
      <c r="AG2328" s="343">
        <v>30</v>
      </c>
      <c r="AH2328" s="343">
        <v>15</v>
      </c>
      <c r="AI2328" s="343"/>
      <c r="AJ2328" s="343"/>
      <c r="AK2328" s="343"/>
      <c r="AL2328" s="343"/>
      <c r="AM2328" s="343"/>
      <c r="AN2328" s="343"/>
      <c r="AO2328" s="343"/>
      <c r="AP2328" s="343"/>
      <c r="AQ2328" s="343"/>
      <c r="AR2328" s="343"/>
      <c r="AS2328" s="343"/>
      <c r="AT2328" s="343"/>
      <c r="AU2328" s="343"/>
      <c r="AV2328" s="343"/>
      <c r="AW2328" s="343"/>
      <c r="AX2328" s="343"/>
      <c r="AY2328" s="343"/>
      <c r="AZ2328" s="343"/>
      <c r="BA2328" s="343"/>
      <c r="BB2328" s="343"/>
      <c r="BC2328" s="343"/>
      <c r="BD2328" s="343"/>
      <c r="BE2328" s="475"/>
      <c r="BF2328" s="475"/>
      <c r="BG2328" s="475"/>
      <c r="BH2328" s="475"/>
      <c r="BI2328" s="475"/>
      <c r="BJ2328" s="475"/>
      <c r="BK2328" s="475"/>
      <c r="BL2328" s="475"/>
      <c r="BM2328" s="475"/>
      <c r="BN2328" s="475"/>
      <c r="BO2328" s="475"/>
      <c r="BP2328" s="306"/>
      <c r="BQ2328" s="496"/>
      <c r="BR2328" s="496"/>
      <c r="BS2328" s="496"/>
      <c r="BT2328" s="496"/>
      <c r="BU2328" s="496"/>
      <c r="BV2328" s="496"/>
    </row>
    <row r="2329" spans="1:74" s="52" customFormat="1" ht="12.75">
      <c r="A2329" s="45">
        <v>2670.080468178493</v>
      </c>
      <c r="B2329" s="46" t="s">
        <v>360</v>
      </c>
      <c r="C2329" s="47" t="s">
        <v>355</v>
      </c>
      <c r="D2329" s="48">
        <v>223.99732091589345</v>
      </c>
      <c r="E2329" s="49">
        <v>40.347490000000001</v>
      </c>
      <c r="F2329" s="49">
        <v>7.3300000000000004E-2</v>
      </c>
      <c r="G2329" s="49">
        <v>13.94946</v>
      </c>
      <c r="H2329" s="49">
        <v>0.34289999999999998</v>
      </c>
      <c r="I2329" s="49">
        <v>0.20430000000000001</v>
      </c>
      <c r="J2329" s="49">
        <v>45.988669999999999</v>
      </c>
      <c r="K2329" s="49">
        <v>0.22689999999999999</v>
      </c>
      <c r="L2329" s="49">
        <v>101.13302000000002</v>
      </c>
      <c r="M2329" s="47"/>
      <c r="N2329" s="50">
        <v>0.99755968365923364</v>
      </c>
      <c r="O2329" s="50">
        <v>1.4328533912650781E-3</v>
      </c>
      <c r="P2329" s="50">
        <v>0.28842689594209725</v>
      </c>
      <c r="Q2329" s="50">
        <v>6.819204956572426E-3</v>
      </c>
      <c r="R2329" s="50">
        <v>4.2783515953179994E-3</v>
      </c>
      <c r="S2329" s="50">
        <v>1.6950470659271661</v>
      </c>
      <c r="T2329" s="50">
        <v>6.0105540865834058E-3</v>
      </c>
      <c r="U2329" s="50">
        <v>2.9995746095582358</v>
      </c>
      <c r="V2329" s="51">
        <v>85.45849849875124</v>
      </c>
      <c r="X2329" s="49">
        <v>0.25</v>
      </c>
      <c r="Y2329" s="49">
        <v>27</v>
      </c>
      <c r="Z2329" s="49">
        <v>0.63</v>
      </c>
      <c r="AA2329" s="49">
        <v>5.71</v>
      </c>
      <c r="AB2329" s="49">
        <v>10.8</v>
      </c>
      <c r="AC2329" s="49">
        <v>0.25</v>
      </c>
      <c r="AD2329" s="49">
        <v>2.46</v>
      </c>
      <c r="AE2329" s="312"/>
      <c r="AF2329" s="465" t="s">
        <v>1746</v>
      </c>
      <c r="AG2329" s="343">
        <v>30</v>
      </c>
      <c r="AH2329" s="343">
        <v>15</v>
      </c>
      <c r="AI2329" s="343"/>
      <c r="AJ2329" s="343"/>
      <c r="AK2329" s="343"/>
      <c r="AL2329" s="343"/>
      <c r="AM2329" s="343"/>
      <c r="AN2329" s="343"/>
      <c r="AO2329" s="343"/>
      <c r="AP2329" s="343"/>
      <c r="AQ2329" s="343"/>
      <c r="AR2329" s="343"/>
      <c r="AS2329" s="343"/>
      <c r="AT2329" s="343"/>
      <c r="AU2329" s="343"/>
      <c r="AV2329" s="343"/>
      <c r="AW2329" s="343"/>
      <c r="AX2329" s="343"/>
      <c r="AY2329" s="343"/>
      <c r="AZ2329" s="343"/>
      <c r="BA2329" s="343"/>
      <c r="BB2329" s="343"/>
      <c r="BC2329" s="343"/>
      <c r="BD2329" s="343"/>
      <c r="BE2329" s="475"/>
      <c r="BF2329" s="475"/>
      <c r="BG2329" s="475"/>
      <c r="BH2329" s="475"/>
      <c r="BI2329" s="475"/>
      <c r="BJ2329" s="475"/>
      <c r="BK2329" s="475"/>
      <c r="BL2329" s="475"/>
      <c r="BM2329" s="475"/>
      <c r="BN2329" s="475"/>
      <c r="BO2329" s="475"/>
      <c r="BP2329" s="306"/>
      <c r="BQ2329" s="496"/>
      <c r="BR2329" s="496"/>
      <c r="BS2329" s="496"/>
      <c r="BT2329" s="496"/>
      <c r="BU2329" s="496"/>
      <c r="BV2329" s="496"/>
    </row>
    <row r="2330" spans="1:74" s="52" customFormat="1" ht="12.75">
      <c r="A2330" s="45">
        <v>2670.080468178493</v>
      </c>
      <c r="B2330" s="46" t="s">
        <v>360</v>
      </c>
      <c r="C2330" s="47" t="s">
        <v>355</v>
      </c>
      <c r="D2330" s="48">
        <v>230.99732091589345</v>
      </c>
      <c r="E2330" s="49">
        <v>40.57685</v>
      </c>
      <c r="F2330" s="49">
        <v>4.6399999999999997E-2</v>
      </c>
      <c r="G2330" s="49">
        <v>14.088760000000001</v>
      </c>
      <c r="H2330" s="49">
        <v>0.35560000000000003</v>
      </c>
      <c r="I2330" s="49">
        <v>0.184</v>
      </c>
      <c r="J2330" s="49">
        <v>45.928660000000001</v>
      </c>
      <c r="K2330" s="49">
        <v>0.22739999999999999</v>
      </c>
      <c r="L2330" s="49">
        <v>101.40767000000001</v>
      </c>
      <c r="M2330" s="47"/>
      <c r="N2330" s="50">
        <v>1.0006604621125594</v>
      </c>
      <c r="O2330" s="50">
        <v>9.0469420085216438E-4</v>
      </c>
      <c r="P2330" s="50">
        <v>0.29056090257985123</v>
      </c>
      <c r="Q2330" s="50">
        <v>7.053652423738171E-3</v>
      </c>
      <c r="R2330" s="50">
        <v>3.8433680284529329E-3</v>
      </c>
      <c r="S2330" s="50">
        <v>1.6884987022202198</v>
      </c>
      <c r="T2330" s="50">
        <v>6.0083679200626629E-3</v>
      </c>
      <c r="U2330" s="50">
        <v>2.9975301494857365</v>
      </c>
      <c r="V2330" s="51">
        <v>85.318233878599912</v>
      </c>
      <c r="X2330" s="49">
        <v>0.25</v>
      </c>
      <c r="Y2330" s="49">
        <v>46.48</v>
      </c>
      <c r="Z2330" s="49">
        <v>0.62</v>
      </c>
      <c r="AA2330" s="49">
        <v>5.59</v>
      </c>
      <c r="AB2330" s="49">
        <v>11.7</v>
      </c>
      <c r="AC2330" s="49">
        <v>0.25</v>
      </c>
      <c r="AD2330" s="49">
        <v>2.4300000000000002</v>
      </c>
      <c r="AE2330" s="312"/>
      <c r="AF2330" s="465" t="s">
        <v>1746</v>
      </c>
      <c r="AG2330" s="343">
        <v>30</v>
      </c>
      <c r="AH2330" s="343">
        <v>15</v>
      </c>
      <c r="AI2330" s="343"/>
      <c r="AJ2330" s="343"/>
      <c r="AK2330" s="343"/>
      <c r="AL2330" s="343"/>
      <c r="AM2330" s="343"/>
      <c r="AN2330" s="343"/>
      <c r="AO2330" s="343"/>
      <c r="AP2330" s="343"/>
      <c r="AQ2330" s="343"/>
      <c r="AR2330" s="343"/>
      <c r="AS2330" s="343"/>
      <c r="AT2330" s="343"/>
      <c r="AU2330" s="343"/>
      <c r="AV2330" s="343"/>
      <c r="AW2330" s="343"/>
      <c r="AX2330" s="343"/>
      <c r="AY2330" s="343"/>
      <c r="AZ2330" s="343"/>
      <c r="BA2330" s="343"/>
      <c r="BB2330" s="343"/>
      <c r="BC2330" s="343"/>
      <c r="BD2330" s="343"/>
      <c r="BE2330" s="475"/>
      <c r="BF2330" s="475"/>
      <c r="BG2330" s="475"/>
      <c r="BH2330" s="475"/>
      <c r="BI2330" s="475"/>
      <c r="BJ2330" s="475"/>
      <c r="BK2330" s="475"/>
      <c r="BL2330" s="475"/>
      <c r="BM2330" s="475"/>
      <c r="BN2330" s="475"/>
      <c r="BO2330" s="475"/>
      <c r="BP2330" s="306"/>
      <c r="BQ2330" s="496"/>
      <c r="BR2330" s="496"/>
      <c r="BS2330" s="496"/>
      <c r="BT2330" s="496"/>
      <c r="BU2330" s="496"/>
      <c r="BV2330" s="496"/>
    </row>
    <row r="2331" spans="1:74" s="52" customFormat="1" ht="12.75">
      <c r="A2331" s="45">
        <v>2670.080468178493</v>
      </c>
      <c r="B2331" s="46" t="s">
        <v>360</v>
      </c>
      <c r="C2331" s="47" t="s">
        <v>355</v>
      </c>
      <c r="D2331" s="48">
        <v>237.99732091589345</v>
      </c>
      <c r="E2331" s="49">
        <v>40.447220000000002</v>
      </c>
      <c r="F2331" s="49">
        <v>4.2200000000000001E-2</v>
      </c>
      <c r="G2331" s="49">
        <v>14.068860000000001</v>
      </c>
      <c r="H2331" s="49">
        <v>0.34839999999999999</v>
      </c>
      <c r="I2331" s="49">
        <v>0.16669999999999999</v>
      </c>
      <c r="J2331" s="49">
        <v>45.938659999999999</v>
      </c>
      <c r="K2331" s="49">
        <v>0.23599999999999999</v>
      </c>
      <c r="L2331" s="49">
        <v>101.24804</v>
      </c>
      <c r="M2331" s="47"/>
      <c r="N2331" s="50">
        <v>0.99920202827359883</v>
      </c>
      <c r="O2331" s="50">
        <v>8.2423773944415599E-4</v>
      </c>
      <c r="P2331" s="50">
        <v>0.29065616006564426</v>
      </c>
      <c r="Q2331" s="50">
        <v>6.9228778436545135E-3</v>
      </c>
      <c r="R2331" s="50">
        <v>3.4880762389744384E-3</v>
      </c>
      <c r="S2331" s="50">
        <v>1.6918096515286962</v>
      </c>
      <c r="T2331" s="50">
        <v>6.2464645575004071E-3</v>
      </c>
      <c r="U2331" s="50">
        <v>2.9991494962475129</v>
      </c>
      <c r="V2331" s="51">
        <v>85.33865460045979</v>
      </c>
      <c r="X2331" s="49">
        <v>0.25</v>
      </c>
      <c r="Y2331" s="49">
        <v>47.55</v>
      </c>
      <c r="Z2331" s="49">
        <v>0.63</v>
      </c>
      <c r="AA2331" s="49">
        <v>5.68</v>
      </c>
      <c r="AB2331" s="49">
        <v>13.34</v>
      </c>
      <c r="AC2331" s="49">
        <v>0.25</v>
      </c>
      <c r="AD2331" s="49">
        <v>2.37</v>
      </c>
      <c r="AE2331" s="312"/>
      <c r="AF2331" s="465" t="s">
        <v>1746</v>
      </c>
      <c r="AG2331" s="343">
        <v>30</v>
      </c>
      <c r="AH2331" s="343">
        <v>15</v>
      </c>
      <c r="AI2331" s="343"/>
      <c r="AJ2331" s="343"/>
      <c r="AK2331" s="343"/>
      <c r="AL2331" s="343"/>
      <c r="AM2331" s="343"/>
      <c r="AN2331" s="343"/>
      <c r="AO2331" s="343"/>
      <c r="AP2331" s="343"/>
      <c r="AQ2331" s="343"/>
      <c r="AR2331" s="343"/>
      <c r="AS2331" s="343"/>
      <c r="AT2331" s="343"/>
      <c r="AU2331" s="343"/>
      <c r="AV2331" s="343"/>
      <c r="AW2331" s="343"/>
      <c r="AX2331" s="343"/>
      <c r="AY2331" s="343"/>
      <c r="AZ2331" s="343"/>
      <c r="BA2331" s="343"/>
      <c r="BB2331" s="343"/>
      <c r="BC2331" s="343"/>
      <c r="BD2331" s="343"/>
      <c r="BE2331" s="475"/>
      <c r="BF2331" s="475"/>
      <c r="BG2331" s="475"/>
      <c r="BH2331" s="475"/>
      <c r="BI2331" s="475"/>
      <c r="BJ2331" s="475"/>
      <c r="BK2331" s="475"/>
      <c r="BL2331" s="475"/>
      <c r="BM2331" s="475"/>
      <c r="BN2331" s="475"/>
      <c r="BO2331" s="475"/>
      <c r="BP2331" s="306"/>
      <c r="BQ2331" s="496"/>
      <c r="BR2331" s="496"/>
      <c r="BS2331" s="496"/>
      <c r="BT2331" s="496"/>
      <c r="BU2331" s="496"/>
      <c r="BV2331" s="496"/>
    </row>
    <row r="2332" spans="1:74" s="52" customFormat="1" ht="12.75">
      <c r="A2332" s="45">
        <v>2670.080468178493</v>
      </c>
      <c r="B2332" s="46" t="s">
        <v>360</v>
      </c>
      <c r="C2332" s="47" t="s">
        <v>355</v>
      </c>
      <c r="D2332" s="48">
        <v>244.99732091589345</v>
      </c>
      <c r="E2332" s="49">
        <v>40.487099999999998</v>
      </c>
      <c r="F2332" s="49">
        <v>4.9299999999999997E-2</v>
      </c>
      <c r="G2332" s="49">
        <v>13.96936</v>
      </c>
      <c r="H2332" s="49">
        <v>0.34960000000000002</v>
      </c>
      <c r="I2332" s="49">
        <v>0.1842</v>
      </c>
      <c r="J2332" s="49">
        <v>46.068689999999997</v>
      </c>
      <c r="K2332" s="49">
        <v>0.23050000000000001</v>
      </c>
      <c r="L2332" s="49">
        <v>101.33875</v>
      </c>
      <c r="M2332" s="47"/>
      <c r="N2332" s="50">
        <v>0.99884778407152874</v>
      </c>
      <c r="O2332" s="50">
        <v>9.6162329289159281E-4</v>
      </c>
      <c r="P2332" s="50">
        <v>0.28821404701798536</v>
      </c>
      <c r="Q2332" s="50">
        <v>6.9374194961089814E-3</v>
      </c>
      <c r="R2332" s="50">
        <v>3.8490894617064873E-3</v>
      </c>
      <c r="S2332" s="50">
        <v>1.694326286039207</v>
      </c>
      <c r="T2332" s="50">
        <v>6.0927199632599908E-3</v>
      </c>
      <c r="U2332" s="50">
        <v>2.9992289693426879</v>
      </c>
      <c r="V2332" s="51">
        <v>85.462386705972207</v>
      </c>
      <c r="X2332" s="49">
        <v>0.25</v>
      </c>
      <c r="Y2332" s="49">
        <v>41.07</v>
      </c>
      <c r="Z2332" s="49">
        <v>0.63</v>
      </c>
      <c r="AA2332" s="49">
        <v>5.69</v>
      </c>
      <c r="AB2332" s="49">
        <v>11.8</v>
      </c>
      <c r="AC2332" s="49">
        <v>0.25</v>
      </c>
      <c r="AD2332" s="49">
        <v>2.42</v>
      </c>
      <c r="AE2332" s="312"/>
      <c r="AF2332" s="465" t="s">
        <v>1746</v>
      </c>
      <c r="AG2332" s="343">
        <v>30</v>
      </c>
      <c r="AH2332" s="343">
        <v>15</v>
      </c>
      <c r="AI2332" s="343"/>
      <c r="AJ2332" s="343"/>
      <c r="AK2332" s="343"/>
      <c r="AL2332" s="343"/>
      <c r="AM2332" s="343"/>
      <c r="AN2332" s="343"/>
      <c r="AO2332" s="343"/>
      <c r="AP2332" s="343"/>
      <c r="AQ2332" s="343"/>
      <c r="AR2332" s="343"/>
      <c r="AS2332" s="343"/>
      <c r="AT2332" s="343"/>
      <c r="AU2332" s="343"/>
      <c r="AV2332" s="343"/>
      <c r="AW2332" s="343"/>
      <c r="AX2332" s="343"/>
      <c r="AY2332" s="343"/>
      <c r="AZ2332" s="343"/>
      <c r="BA2332" s="343"/>
      <c r="BB2332" s="343"/>
      <c r="BC2332" s="343"/>
      <c r="BD2332" s="343"/>
      <c r="BE2332" s="475"/>
      <c r="BF2332" s="475"/>
      <c r="BG2332" s="475"/>
      <c r="BH2332" s="475"/>
      <c r="BI2332" s="475"/>
      <c r="BJ2332" s="475"/>
      <c r="BK2332" s="475"/>
      <c r="BL2332" s="475"/>
      <c r="BM2332" s="475"/>
      <c r="BN2332" s="475"/>
      <c r="BO2332" s="475"/>
      <c r="BP2332" s="306"/>
      <c r="BQ2332" s="496"/>
      <c r="BR2332" s="496"/>
      <c r="BS2332" s="496"/>
      <c r="BT2332" s="496"/>
      <c r="BU2332" s="496"/>
      <c r="BV2332" s="496"/>
    </row>
    <row r="2333" spans="1:74" s="52" customFormat="1" ht="12.75">
      <c r="A2333" s="45">
        <v>2670.080468178493</v>
      </c>
      <c r="B2333" s="46" t="s">
        <v>360</v>
      </c>
      <c r="C2333" s="47" t="s">
        <v>355</v>
      </c>
      <c r="D2333" s="48">
        <v>251.99732091589345</v>
      </c>
      <c r="E2333" s="49">
        <v>40.497079999999997</v>
      </c>
      <c r="F2333" s="49">
        <v>7.6200000000000004E-2</v>
      </c>
      <c r="G2333" s="49">
        <v>14.039009999999999</v>
      </c>
      <c r="H2333" s="49">
        <v>0.34610000000000002</v>
      </c>
      <c r="I2333" s="49">
        <v>0.2064</v>
      </c>
      <c r="J2333" s="49">
        <v>45.838650000000001</v>
      </c>
      <c r="K2333" s="49">
        <v>0.23180000000000001</v>
      </c>
      <c r="L2333" s="49">
        <v>101.23524</v>
      </c>
      <c r="M2333" s="47"/>
      <c r="N2333" s="50">
        <v>1.0002262869121141</v>
      </c>
      <c r="O2333" s="50">
        <v>1.4880068841831948E-3</v>
      </c>
      <c r="P2333" s="50">
        <v>0.28997932289774087</v>
      </c>
      <c r="Q2333" s="50">
        <v>6.8757494970385948E-3</v>
      </c>
      <c r="R2333" s="50">
        <v>4.3178742108497909E-3</v>
      </c>
      <c r="S2333" s="50">
        <v>1.6877764326257141</v>
      </c>
      <c r="T2333" s="50">
        <v>6.1340262918790026E-3</v>
      </c>
      <c r="U2333" s="50">
        <v>2.9967976993195196</v>
      </c>
      <c r="V2333" s="51">
        <v>85.337960863575304</v>
      </c>
      <c r="X2333" s="49">
        <v>0.25</v>
      </c>
      <c r="Y2333" s="49">
        <v>26.29</v>
      </c>
      <c r="Z2333" s="49">
        <v>0.63</v>
      </c>
      <c r="AA2333" s="49">
        <v>5.74</v>
      </c>
      <c r="AB2333" s="49">
        <v>10.81</v>
      </c>
      <c r="AC2333" s="49">
        <v>0.25</v>
      </c>
      <c r="AD2333" s="49">
        <v>2.42</v>
      </c>
      <c r="AE2333" s="312"/>
      <c r="AF2333" s="465" t="s">
        <v>1746</v>
      </c>
      <c r="AG2333" s="343">
        <v>30</v>
      </c>
      <c r="AH2333" s="343">
        <v>15</v>
      </c>
      <c r="AI2333" s="343"/>
      <c r="AJ2333" s="343"/>
      <c r="AK2333" s="343"/>
      <c r="AL2333" s="343"/>
      <c r="AM2333" s="343"/>
      <c r="AN2333" s="343"/>
      <c r="AO2333" s="343"/>
      <c r="AP2333" s="343"/>
      <c r="AQ2333" s="343"/>
      <c r="AR2333" s="343"/>
      <c r="AS2333" s="343"/>
      <c r="AT2333" s="343"/>
      <c r="AU2333" s="343"/>
      <c r="AV2333" s="343"/>
      <c r="AW2333" s="343"/>
      <c r="AX2333" s="343"/>
      <c r="AY2333" s="343"/>
      <c r="AZ2333" s="343"/>
      <c r="BA2333" s="343"/>
      <c r="BB2333" s="343"/>
      <c r="BC2333" s="343"/>
      <c r="BD2333" s="343"/>
      <c r="BE2333" s="475"/>
      <c r="BF2333" s="475"/>
      <c r="BG2333" s="475"/>
      <c r="BH2333" s="475"/>
      <c r="BI2333" s="475"/>
      <c r="BJ2333" s="475"/>
      <c r="BK2333" s="475"/>
      <c r="BL2333" s="475"/>
      <c r="BM2333" s="475"/>
      <c r="BN2333" s="475"/>
      <c r="BO2333" s="475"/>
      <c r="BP2333" s="306"/>
      <c r="BQ2333" s="496"/>
      <c r="BR2333" s="496"/>
      <c r="BS2333" s="496"/>
      <c r="BT2333" s="496"/>
      <c r="BU2333" s="496"/>
      <c r="BV2333" s="496"/>
    </row>
    <row r="2334" spans="1:74" s="52" customFormat="1" ht="12.75">
      <c r="A2334" s="45">
        <v>2670.080468178493</v>
      </c>
      <c r="B2334" s="46" t="s">
        <v>360</v>
      </c>
      <c r="C2334" s="47" t="s">
        <v>355</v>
      </c>
      <c r="D2334" s="48">
        <v>258.99732091589345</v>
      </c>
      <c r="E2334" s="49">
        <v>40.457189999999997</v>
      </c>
      <c r="F2334" s="49">
        <v>4.5999999999999999E-2</v>
      </c>
      <c r="G2334" s="49">
        <v>14.00916</v>
      </c>
      <c r="H2334" s="49">
        <v>0.3609</v>
      </c>
      <c r="I2334" s="49">
        <v>0.19400000000000001</v>
      </c>
      <c r="J2334" s="49">
        <v>45.718620000000001</v>
      </c>
      <c r="K2334" s="49">
        <v>0.22939999999999999</v>
      </c>
      <c r="L2334" s="49">
        <v>101.01527</v>
      </c>
      <c r="M2334" s="47"/>
      <c r="N2334" s="50">
        <v>1.0014453916396797</v>
      </c>
      <c r="O2334" s="50">
        <v>9.0025347011088506E-4</v>
      </c>
      <c r="P2334" s="50">
        <v>0.29000110103810456</v>
      </c>
      <c r="Q2334" s="50">
        <v>7.1855883198265356E-3</v>
      </c>
      <c r="R2334" s="50">
        <v>4.0674200628227509E-3</v>
      </c>
      <c r="S2334" s="50">
        <v>1.687070439166023</v>
      </c>
      <c r="T2334" s="50">
        <v>6.0839077235311234E-3</v>
      </c>
      <c r="U2334" s="50">
        <v>2.9967541014200987</v>
      </c>
      <c r="V2334" s="51">
        <v>85.331785160988019</v>
      </c>
      <c r="X2334" s="49">
        <v>0.25</v>
      </c>
      <c r="Y2334" s="49">
        <v>43.08</v>
      </c>
      <c r="Z2334" s="49">
        <v>0.63</v>
      </c>
      <c r="AA2334" s="49">
        <v>5.43</v>
      </c>
      <c r="AB2334" s="49">
        <v>11.61</v>
      </c>
      <c r="AC2334" s="49">
        <v>0.25</v>
      </c>
      <c r="AD2334" s="49">
        <v>2.44</v>
      </c>
      <c r="AE2334" s="312"/>
      <c r="AF2334" s="465" t="s">
        <v>1746</v>
      </c>
      <c r="AG2334" s="343">
        <v>30</v>
      </c>
      <c r="AH2334" s="343">
        <v>15</v>
      </c>
      <c r="AI2334" s="343"/>
      <c r="AJ2334" s="343"/>
      <c r="AK2334" s="343"/>
      <c r="AL2334" s="343"/>
      <c r="AM2334" s="343"/>
      <c r="AN2334" s="343"/>
      <c r="AO2334" s="343"/>
      <c r="AP2334" s="343"/>
      <c r="AQ2334" s="343"/>
      <c r="AR2334" s="343"/>
      <c r="AS2334" s="343"/>
      <c r="AT2334" s="343"/>
      <c r="AU2334" s="343"/>
      <c r="AV2334" s="343"/>
      <c r="AW2334" s="343"/>
      <c r="AX2334" s="343"/>
      <c r="AY2334" s="343"/>
      <c r="AZ2334" s="343"/>
      <c r="BA2334" s="343"/>
      <c r="BB2334" s="343"/>
      <c r="BC2334" s="343"/>
      <c r="BD2334" s="343"/>
      <c r="BE2334" s="475"/>
      <c r="BF2334" s="475"/>
      <c r="BG2334" s="475"/>
      <c r="BH2334" s="475"/>
      <c r="BI2334" s="475"/>
      <c r="BJ2334" s="475"/>
      <c r="BK2334" s="475"/>
      <c r="BL2334" s="475"/>
      <c r="BM2334" s="475"/>
      <c r="BN2334" s="475"/>
      <c r="BO2334" s="475"/>
      <c r="BP2334" s="306"/>
      <c r="BQ2334" s="496"/>
      <c r="BR2334" s="496"/>
      <c r="BS2334" s="496"/>
      <c r="BT2334" s="496"/>
      <c r="BU2334" s="496"/>
      <c r="BV2334" s="496"/>
    </row>
    <row r="2335" spans="1:74" s="52" customFormat="1" ht="12.75">
      <c r="A2335" s="45">
        <v>2670.080468178493</v>
      </c>
      <c r="B2335" s="46" t="s">
        <v>360</v>
      </c>
      <c r="C2335" s="47" t="s">
        <v>355</v>
      </c>
      <c r="D2335" s="48">
        <v>265.99732091589345</v>
      </c>
      <c r="E2335" s="49">
        <v>40.447220000000002</v>
      </c>
      <c r="F2335" s="49">
        <v>4.8800000000000003E-2</v>
      </c>
      <c r="G2335" s="49">
        <v>14.078810000000001</v>
      </c>
      <c r="H2335" s="49">
        <v>0.36370000000000002</v>
      </c>
      <c r="I2335" s="49">
        <v>0.20910000000000001</v>
      </c>
      <c r="J2335" s="49">
        <v>45.868650000000002</v>
      </c>
      <c r="K2335" s="49">
        <v>0.21840000000000001</v>
      </c>
      <c r="L2335" s="49">
        <v>101.23468000000001</v>
      </c>
      <c r="M2335" s="47"/>
      <c r="N2335" s="50">
        <v>0.99951703585905727</v>
      </c>
      <c r="O2335" s="50">
        <v>9.5344744766064755E-4</v>
      </c>
      <c r="P2335" s="50">
        <v>0.29095341929779839</v>
      </c>
      <c r="Q2335" s="50">
        <v>7.2291746475550483E-3</v>
      </c>
      <c r="R2335" s="50">
        <v>4.3766447388025919E-3</v>
      </c>
      <c r="S2335" s="50">
        <v>1.6897638983366208</v>
      </c>
      <c r="T2335" s="50">
        <v>5.7824489181271428E-3</v>
      </c>
      <c r="U2335" s="50">
        <v>2.998576069245622</v>
      </c>
      <c r="V2335" s="51">
        <v>85.310704525707621</v>
      </c>
      <c r="X2335" s="49">
        <v>0.25</v>
      </c>
      <c r="Y2335" s="49">
        <v>40.58</v>
      </c>
      <c r="Z2335" s="49">
        <v>0.62</v>
      </c>
      <c r="AA2335" s="49">
        <v>5.45</v>
      </c>
      <c r="AB2335" s="49">
        <v>10.42</v>
      </c>
      <c r="AC2335" s="49">
        <v>0.25</v>
      </c>
      <c r="AD2335" s="49">
        <v>2.54</v>
      </c>
      <c r="AE2335" s="312"/>
      <c r="AF2335" s="465" t="s">
        <v>1746</v>
      </c>
      <c r="AG2335" s="343">
        <v>30</v>
      </c>
      <c r="AH2335" s="343">
        <v>15</v>
      </c>
      <c r="AI2335" s="343"/>
      <c r="AJ2335" s="343"/>
      <c r="AK2335" s="343"/>
      <c r="AL2335" s="343"/>
      <c r="AM2335" s="343"/>
      <c r="AN2335" s="343"/>
      <c r="AO2335" s="343"/>
      <c r="AP2335" s="343"/>
      <c r="AQ2335" s="343"/>
      <c r="AR2335" s="343"/>
      <c r="AS2335" s="343"/>
      <c r="AT2335" s="343"/>
      <c r="AU2335" s="343"/>
      <c r="AV2335" s="343"/>
      <c r="AW2335" s="343"/>
      <c r="AX2335" s="343"/>
      <c r="AY2335" s="343"/>
      <c r="AZ2335" s="343"/>
      <c r="BA2335" s="343"/>
      <c r="BB2335" s="343"/>
      <c r="BC2335" s="343"/>
      <c r="BD2335" s="343"/>
      <c r="BE2335" s="475"/>
      <c r="BF2335" s="475"/>
      <c r="BG2335" s="475"/>
      <c r="BH2335" s="475"/>
      <c r="BI2335" s="475"/>
      <c r="BJ2335" s="475"/>
      <c r="BK2335" s="475"/>
      <c r="BL2335" s="475"/>
      <c r="BM2335" s="475"/>
      <c r="BN2335" s="475"/>
      <c r="BO2335" s="475"/>
      <c r="BP2335" s="306"/>
      <c r="BQ2335" s="496"/>
      <c r="BR2335" s="496"/>
      <c r="BS2335" s="496"/>
      <c r="BT2335" s="496"/>
      <c r="BU2335" s="496"/>
      <c r="BV2335" s="496"/>
    </row>
    <row r="2336" spans="1:74" s="52" customFormat="1" ht="12.75">
      <c r="A2336" s="45">
        <v>2670.080468178493</v>
      </c>
      <c r="B2336" s="46" t="s">
        <v>360</v>
      </c>
      <c r="C2336" s="47" t="s">
        <v>355</v>
      </c>
      <c r="D2336" s="48">
        <v>272.99732091589345</v>
      </c>
      <c r="E2336" s="49">
        <v>40.377409999999998</v>
      </c>
      <c r="F2336" s="49">
        <v>5.74E-2</v>
      </c>
      <c r="G2336" s="49">
        <v>14.01911</v>
      </c>
      <c r="H2336" s="49">
        <v>0.35370000000000001</v>
      </c>
      <c r="I2336" s="49">
        <v>0.22040000000000001</v>
      </c>
      <c r="J2336" s="49">
        <v>46.1387</v>
      </c>
      <c r="K2336" s="49">
        <v>0.22570000000000001</v>
      </c>
      <c r="L2336" s="49">
        <v>101.39242</v>
      </c>
      <c r="M2336" s="47"/>
      <c r="N2336" s="50">
        <v>0.99629758790310285</v>
      </c>
      <c r="O2336" s="50">
        <v>1.1197934646976708E-3</v>
      </c>
      <c r="P2336" s="50">
        <v>0.28928576156686808</v>
      </c>
      <c r="Q2336" s="50">
        <v>7.0198781421124158E-3</v>
      </c>
      <c r="R2336" s="50">
        <v>4.6062547228841802E-3</v>
      </c>
      <c r="S2336" s="50">
        <v>1.6971667720843648</v>
      </c>
      <c r="T2336" s="50">
        <v>5.966777283471135E-3</v>
      </c>
      <c r="U2336" s="50">
        <v>3.0014628251675015</v>
      </c>
      <c r="V2336" s="51">
        <v>85.437066495863291</v>
      </c>
      <c r="X2336" s="49">
        <v>0.25</v>
      </c>
      <c r="Y2336" s="49">
        <v>35.47</v>
      </c>
      <c r="Z2336" s="49">
        <v>0.63</v>
      </c>
      <c r="AA2336" s="49">
        <v>5.66</v>
      </c>
      <c r="AB2336" s="49">
        <v>10</v>
      </c>
      <c r="AC2336" s="49">
        <v>0.25</v>
      </c>
      <c r="AD2336" s="49">
        <v>2.48</v>
      </c>
      <c r="AE2336" s="312"/>
      <c r="AF2336" s="465" t="s">
        <v>1746</v>
      </c>
      <c r="AG2336" s="343">
        <v>30</v>
      </c>
      <c r="AH2336" s="343">
        <v>15</v>
      </c>
      <c r="AI2336" s="343"/>
      <c r="AJ2336" s="343"/>
      <c r="AK2336" s="343"/>
      <c r="AL2336" s="343"/>
      <c r="AM2336" s="343"/>
      <c r="AN2336" s="343"/>
      <c r="AO2336" s="343"/>
      <c r="AP2336" s="343"/>
      <c r="AQ2336" s="343"/>
      <c r="AR2336" s="343"/>
      <c r="AS2336" s="343"/>
      <c r="AT2336" s="343"/>
      <c r="AU2336" s="343"/>
      <c r="AV2336" s="343"/>
      <c r="AW2336" s="343"/>
      <c r="AX2336" s="343"/>
      <c r="AY2336" s="343"/>
      <c r="AZ2336" s="343"/>
      <c r="BA2336" s="343"/>
      <c r="BB2336" s="343"/>
      <c r="BC2336" s="343"/>
      <c r="BD2336" s="343"/>
      <c r="BE2336" s="475"/>
      <c r="BF2336" s="475"/>
      <c r="BG2336" s="475"/>
      <c r="BH2336" s="475"/>
      <c r="BI2336" s="475"/>
      <c r="BJ2336" s="475"/>
      <c r="BK2336" s="475"/>
      <c r="BL2336" s="475"/>
      <c r="BM2336" s="475"/>
      <c r="BN2336" s="475"/>
      <c r="BO2336" s="475"/>
      <c r="BP2336" s="306"/>
      <c r="BQ2336" s="496"/>
      <c r="BR2336" s="496"/>
      <c r="BS2336" s="496"/>
      <c r="BT2336" s="496"/>
      <c r="BU2336" s="496"/>
      <c r="BV2336" s="496"/>
    </row>
    <row r="2337" spans="1:74" s="52" customFormat="1" ht="12.75">
      <c r="A2337" s="45"/>
      <c r="B2337" s="46"/>
      <c r="C2337" s="47"/>
      <c r="D2337" s="48"/>
      <c r="E2337" s="49"/>
      <c r="F2337" s="49"/>
      <c r="G2337" s="49"/>
      <c r="H2337" s="49"/>
      <c r="I2337" s="49"/>
      <c r="J2337" s="49"/>
      <c r="K2337" s="49"/>
      <c r="L2337" s="49"/>
      <c r="M2337" s="47"/>
      <c r="N2337" s="50"/>
      <c r="O2337" s="50"/>
      <c r="P2337" s="50"/>
      <c r="Q2337" s="50"/>
      <c r="R2337" s="50"/>
      <c r="S2337" s="50"/>
      <c r="T2337" s="50"/>
      <c r="U2337" s="50"/>
      <c r="V2337" s="51"/>
      <c r="AE2337" s="312"/>
      <c r="AF2337" s="312"/>
      <c r="AG2337" s="312"/>
      <c r="AH2337" s="312"/>
      <c r="AI2337" s="312"/>
      <c r="AJ2337" s="312"/>
      <c r="AK2337" s="312"/>
      <c r="AL2337" s="312"/>
      <c r="AM2337" s="312"/>
      <c r="AN2337" s="312"/>
      <c r="AO2337" s="312"/>
      <c r="AP2337" s="312"/>
      <c r="AQ2337" s="312"/>
      <c r="AR2337" s="312"/>
      <c r="AS2337" s="312"/>
      <c r="AT2337" s="312"/>
      <c r="AU2337" s="312"/>
      <c r="AV2337" s="312"/>
      <c r="AW2337" s="312"/>
      <c r="AX2337" s="312"/>
      <c r="AY2337" s="312"/>
      <c r="AZ2337" s="312"/>
      <c r="BA2337" s="312"/>
      <c r="BB2337" s="312"/>
      <c r="BC2337" s="312"/>
      <c r="BD2337" s="312"/>
      <c r="BE2337" s="306"/>
      <c r="BF2337" s="306"/>
      <c r="BG2337" s="306"/>
      <c r="BH2337" s="306"/>
      <c r="BI2337" s="306"/>
      <c r="BJ2337" s="306"/>
      <c r="BK2337" s="306"/>
      <c r="BL2337" s="306"/>
      <c r="BM2337" s="306"/>
      <c r="BN2337" s="306"/>
      <c r="BO2337" s="306"/>
      <c r="BP2337" s="306"/>
      <c r="BQ2337" s="496"/>
      <c r="BR2337" s="496"/>
      <c r="BS2337" s="496"/>
      <c r="BT2337" s="496"/>
      <c r="BU2337" s="496"/>
      <c r="BV2337" s="496"/>
    </row>
    <row r="2338" spans="1:74" s="52" customFormat="1" ht="12.75">
      <c r="A2338" s="45">
        <v>2670.080468178493</v>
      </c>
      <c r="B2338" s="46" t="s">
        <v>360</v>
      </c>
      <c r="C2338" s="47" t="s">
        <v>356</v>
      </c>
      <c r="D2338" s="48">
        <v>0</v>
      </c>
      <c r="E2338" s="49">
        <v>39.669379999999997</v>
      </c>
      <c r="F2338" s="49">
        <v>1.1599999999999999E-2</v>
      </c>
      <c r="G2338" s="49">
        <v>17.282609999999998</v>
      </c>
      <c r="H2338" s="49">
        <v>0.2016</v>
      </c>
      <c r="I2338" s="49">
        <v>0.2167</v>
      </c>
      <c r="J2338" s="49">
        <v>43.338180000000001</v>
      </c>
      <c r="K2338" s="49">
        <v>0.29149999999999998</v>
      </c>
      <c r="L2338" s="49">
        <v>101.01156999999999</v>
      </c>
      <c r="M2338" s="47"/>
      <c r="N2338" s="50">
        <v>0.99744183801989883</v>
      </c>
      <c r="O2338" s="50">
        <v>2.3060332890477363E-4</v>
      </c>
      <c r="P2338" s="50">
        <v>0.36341051722857859</v>
      </c>
      <c r="Q2338" s="50">
        <v>4.0772429286868601E-3</v>
      </c>
      <c r="R2338" s="50">
        <v>4.6150543355051449E-3</v>
      </c>
      <c r="S2338" s="50">
        <v>1.6244688300849923</v>
      </c>
      <c r="T2338" s="50">
        <v>7.8528693957254838E-3</v>
      </c>
      <c r="U2338" s="50">
        <v>3.0020969553222918</v>
      </c>
      <c r="V2338" s="51">
        <v>81.718683393954805</v>
      </c>
      <c r="X2338" s="49">
        <v>0.25</v>
      </c>
      <c r="Y2338" s="49">
        <v>172.15</v>
      </c>
      <c r="Z2338" s="49">
        <v>0.56000000000000005</v>
      </c>
      <c r="AA2338" s="49">
        <v>9.09</v>
      </c>
      <c r="AB2338" s="49">
        <v>10.5</v>
      </c>
      <c r="AC2338" s="49">
        <v>0.26</v>
      </c>
      <c r="AD2338" s="49">
        <v>2.0499999999999998</v>
      </c>
      <c r="AE2338" s="312"/>
      <c r="AF2338" s="465" t="s">
        <v>1746</v>
      </c>
      <c r="AG2338" s="343">
        <v>30</v>
      </c>
      <c r="AH2338" s="343">
        <v>15</v>
      </c>
      <c r="AI2338" s="343"/>
      <c r="AJ2338" s="343"/>
      <c r="AK2338" s="343"/>
      <c r="AL2338" s="343"/>
      <c r="AM2338" s="343"/>
      <c r="AN2338" s="343"/>
      <c r="AO2338" s="343"/>
      <c r="AP2338" s="343"/>
      <c r="AQ2338" s="343"/>
      <c r="AR2338" s="343"/>
      <c r="AS2338" s="343"/>
      <c r="AT2338" s="343"/>
      <c r="AU2338" s="343"/>
      <c r="AV2338" s="343"/>
      <c r="AW2338" s="343"/>
      <c r="AX2338" s="343"/>
      <c r="AY2338" s="343"/>
      <c r="AZ2338" s="343"/>
      <c r="BA2338" s="343"/>
      <c r="BB2338" s="343"/>
      <c r="BC2338" s="343"/>
      <c r="BD2338" s="343"/>
      <c r="BE2338" s="475"/>
      <c r="BF2338" s="475"/>
      <c r="BG2338" s="475"/>
      <c r="BH2338" s="475"/>
      <c r="BI2338" s="475"/>
      <c r="BJ2338" s="475"/>
      <c r="BK2338" s="475"/>
      <c r="BL2338" s="475"/>
      <c r="BM2338" s="475"/>
      <c r="BN2338" s="475"/>
      <c r="BO2338" s="475"/>
      <c r="BP2338" s="306"/>
      <c r="BQ2338" s="496"/>
      <c r="BR2338" s="496"/>
      <c r="BS2338" s="496"/>
      <c r="BT2338" s="496"/>
      <c r="BU2338" s="496"/>
      <c r="BV2338" s="496"/>
    </row>
    <row r="2339" spans="1:74" s="52" customFormat="1" ht="12.75">
      <c r="A2339" s="45">
        <v>2670.080468178493</v>
      </c>
      <c r="B2339" s="46" t="s">
        <v>360</v>
      </c>
      <c r="C2339" s="47" t="s">
        <v>356</v>
      </c>
      <c r="D2339" s="48">
        <v>7.0026752729330246</v>
      </c>
      <c r="E2339" s="49">
        <v>40.04833</v>
      </c>
      <c r="F2339" s="49">
        <v>1.2200000000000001E-2</v>
      </c>
      <c r="G2339" s="49">
        <v>16.506530000000001</v>
      </c>
      <c r="H2339" s="49">
        <v>0.22869999999999999</v>
      </c>
      <c r="I2339" s="49">
        <v>0.217</v>
      </c>
      <c r="J2339" s="49">
        <v>44.048310000000001</v>
      </c>
      <c r="K2339" s="49">
        <v>0.27410000000000001</v>
      </c>
      <c r="L2339" s="49">
        <v>101.33517000000001</v>
      </c>
      <c r="M2339" s="47"/>
      <c r="N2339" s="50">
        <v>0.99960372902152306</v>
      </c>
      <c r="O2339" s="50">
        <v>2.4075687769274277E-4</v>
      </c>
      <c r="P2339" s="50">
        <v>0.34455236580399468</v>
      </c>
      <c r="Q2339" s="50">
        <v>4.5914886352734011E-3</v>
      </c>
      <c r="R2339" s="50">
        <v>4.5876357646118821E-3</v>
      </c>
      <c r="S2339" s="50">
        <v>1.6390086770655545</v>
      </c>
      <c r="T2339" s="50">
        <v>7.3301040544406096E-3</v>
      </c>
      <c r="U2339" s="50">
        <v>2.9999147572230913</v>
      </c>
      <c r="V2339" s="51">
        <v>82.629606129713935</v>
      </c>
      <c r="X2339" s="49">
        <v>0.25</v>
      </c>
      <c r="Y2339" s="49">
        <v>160.03</v>
      </c>
      <c r="Z2339" s="49">
        <v>0.56999999999999995</v>
      </c>
      <c r="AA2339" s="49">
        <v>8.33</v>
      </c>
      <c r="AB2339" s="49">
        <v>10.41</v>
      </c>
      <c r="AC2339" s="49">
        <v>0.26</v>
      </c>
      <c r="AD2339" s="49">
        <v>2.13</v>
      </c>
      <c r="AE2339" s="312"/>
      <c r="AF2339" s="465" t="s">
        <v>1746</v>
      </c>
      <c r="AG2339" s="343">
        <v>30</v>
      </c>
      <c r="AH2339" s="343">
        <v>15</v>
      </c>
      <c r="AI2339" s="343"/>
      <c r="AJ2339" s="343"/>
      <c r="AK2339" s="343"/>
      <c r="AL2339" s="343"/>
      <c r="AM2339" s="343"/>
      <c r="AN2339" s="343"/>
      <c r="AO2339" s="343"/>
      <c r="AP2339" s="343"/>
      <c r="AQ2339" s="343"/>
      <c r="AR2339" s="343"/>
      <c r="AS2339" s="343"/>
      <c r="AT2339" s="343"/>
      <c r="AU2339" s="343"/>
      <c r="AV2339" s="343"/>
      <c r="AW2339" s="343"/>
      <c r="AX2339" s="343"/>
      <c r="AY2339" s="343"/>
      <c r="AZ2339" s="343"/>
      <c r="BA2339" s="343"/>
      <c r="BB2339" s="343"/>
      <c r="BC2339" s="343"/>
      <c r="BD2339" s="343"/>
      <c r="BE2339" s="475"/>
      <c r="BF2339" s="475"/>
      <c r="BG2339" s="475"/>
      <c r="BH2339" s="475"/>
      <c r="BI2339" s="475"/>
      <c r="BJ2339" s="475"/>
      <c r="BK2339" s="475"/>
      <c r="BL2339" s="475"/>
      <c r="BM2339" s="475"/>
      <c r="BN2339" s="475"/>
      <c r="BO2339" s="475"/>
      <c r="BP2339" s="306"/>
      <c r="BQ2339" s="496"/>
      <c r="BR2339" s="496"/>
      <c r="BS2339" s="496"/>
      <c r="BT2339" s="496"/>
      <c r="BU2339" s="496"/>
      <c r="BV2339" s="496"/>
    </row>
    <row r="2340" spans="1:74" s="52" customFormat="1" ht="12.75">
      <c r="A2340" s="45">
        <v>2670.080468178493</v>
      </c>
      <c r="B2340" s="46" t="s">
        <v>360</v>
      </c>
      <c r="C2340" s="47" t="s">
        <v>356</v>
      </c>
      <c r="D2340" s="48">
        <v>14.002675272933025</v>
      </c>
      <c r="E2340" s="49">
        <v>40.15802</v>
      </c>
      <c r="F2340" s="49">
        <v>5.710001E-2</v>
      </c>
      <c r="G2340" s="49">
        <v>15.41206</v>
      </c>
      <c r="H2340" s="49">
        <v>0.28599999999999998</v>
      </c>
      <c r="I2340" s="49">
        <v>0.22470000000000001</v>
      </c>
      <c r="J2340" s="49">
        <v>44.858460000000001</v>
      </c>
      <c r="K2340" s="49">
        <v>0.27650000000000002</v>
      </c>
      <c r="L2340" s="49">
        <v>101.27284001000001</v>
      </c>
      <c r="M2340" s="47"/>
      <c r="N2340" s="50">
        <v>0.99814668207141932</v>
      </c>
      <c r="O2340" s="50">
        <v>1.1221054589038893E-3</v>
      </c>
      <c r="P2340" s="50">
        <v>0.32036035104250732</v>
      </c>
      <c r="Q2340" s="50">
        <v>5.7178400368906547E-3</v>
      </c>
      <c r="R2340" s="50">
        <v>4.7305418336645519E-3</v>
      </c>
      <c r="S2340" s="50">
        <v>1.6621682464904333</v>
      </c>
      <c r="T2340" s="50">
        <v>7.3633400769539375E-3</v>
      </c>
      <c r="U2340" s="50">
        <v>2.9996091070107731</v>
      </c>
      <c r="V2340" s="51">
        <v>83.840820685201521</v>
      </c>
      <c r="X2340" s="49">
        <v>0.25</v>
      </c>
      <c r="Y2340" s="49">
        <v>35.56</v>
      </c>
      <c r="Z2340" s="49">
        <v>0.6</v>
      </c>
      <c r="AA2340" s="49">
        <v>6.7</v>
      </c>
      <c r="AB2340" s="49">
        <v>9.9</v>
      </c>
      <c r="AC2340" s="49">
        <v>0.25</v>
      </c>
      <c r="AD2340" s="49">
        <v>2.1</v>
      </c>
      <c r="AE2340" s="312"/>
      <c r="AF2340" s="465" t="s">
        <v>1746</v>
      </c>
      <c r="AG2340" s="343">
        <v>30</v>
      </c>
      <c r="AH2340" s="343">
        <v>15</v>
      </c>
      <c r="AI2340" s="343"/>
      <c r="AJ2340" s="343"/>
      <c r="AK2340" s="343"/>
      <c r="AL2340" s="343"/>
      <c r="AM2340" s="343"/>
      <c r="AN2340" s="343"/>
      <c r="AO2340" s="343"/>
      <c r="AP2340" s="343"/>
      <c r="AQ2340" s="343"/>
      <c r="AR2340" s="343"/>
      <c r="AS2340" s="343"/>
      <c r="AT2340" s="343"/>
      <c r="AU2340" s="343"/>
      <c r="AV2340" s="343"/>
      <c r="AW2340" s="343"/>
      <c r="AX2340" s="343"/>
      <c r="AY2340" s="343"/>
      <c r="AZ2340" s="343"/>
      <c r="BA2340" s="343"/>
      <c r="BB2340" s="343"/>
      <c r="BC2340" s="343"/>
      <c r="BD2340" s="343"/>
      <c r="BE2340" s="475"/>
      <c r="BF2340" s="475"/>
      <c r="BG2340" s="475"/>
      <c r="BH2340" s="475"/>
      <c r="BI2340" s="475"/>
      <c r="BJ2340" s="475"/>
      <c r="BK2340" s="475"/>
      <c r="BL2340" s="475"/>
      <c r="BM2340" s="475"/>
      <c r="BN2340" s="475"/>
      <c r="BO2340" s="475"/>
      <c r="BP2340" s="306"/>
      <c r="BQ2340" s="496"/>
      <c r="BR2340" s="496"/>
      <c r="BS2340" s="496"/>
      <c r="BT2340" s="496"/>
      <c r="BU2340" s="496"/>
      <c r="BV2340" s="496"/>
    </row>
    <row r="2341" spans="1:74" s="52" customFormat="1" ht="12.75">
      <c r="A2341" s="45">
        <v>2670.080468178493</v>
      </c>
      <c r="B2341" s="46" t="s">
        <v>360</v>
      </c>
      <c r="C2341" s="47" t="s">
        <v>356</v>
      </c>
      <c r="D2341" s="48">
        <v>21.002675272933025</v>
      </c>
      <c r="E2341" s="49">
        <v>40.307600000000001</v>
      </c>
      <c r="F2341" s="49">
        <v>6.9599999999999995E-2</v>
      </c>
      <c r="G2341" s="49">
        <v>14.56634</v>
      </c>
      <c r="H2341" s="49">
        <v>0.31130000000000002</v>
      </c>
      <c r="I2341" s="49">
        <v>0.2109</v>
      </c>
      <c r="J2341" s="49">
        <v>45.308540000000001</v>
      </c>
      <c r="K2341" s="49">
        <v>0.26050000000000001</v>
      </c>
      <c r="L2341" s="49">
        <v>101.03478</v>
      </c>
      <c r="M2341" s="47"/>
      <c r="N2341" s="50">
        <v>1.0000994989319494</v>
      </c>
      <c r="O2341" s="50">
        <v>1.3653403471813419E-3</v>
      </c>
      <c r="P2341" s="50">
        <v>0.30224749238999121</v>
      </c>
      <c r="Q2341" s="50">
        <v>6.2126842616410712E-3</v>
      </c>
      <c r="R2341" s="50">
        <v>4.4321922350399915E-3</v>
      </c>
      <c r="S2341" s="50">
        <v>1.6758875824387198</v>
      </c>
      <c r="T2341" s="50">
        <v>6.925029769165255E-3</v>
      </c>
      <c r="U2341" s="50">
        <v>2.9971698203736881</v>
      </c>
      <c r="V2341" s="51">
        <v>84.720583733840158</v>
      </c>
      <c r="X2341" s="49">
        <v>0.25</v>
      </c>
      <c r="Y2341" s="49">
        <v>28.93</v>
      </c>
      <c r="Z2341" s="49">
        <v>0.61</v>
      </c>
      <c r="AA2341" s="49">
        <v>6.31</v>
      </c>
      <c r="AB2341" s="49">
        <v>10.74</v>
      </c>
      <c r="AC2341" s="49">
        <v>0.25</v>
      </c>
      <c r="AD2341" s="49">
        <v>2.21</v>
      </c>
      <c r="AE2341" s="312"/>
      <c r="AF2341" s="465" t="s">
        <v>1746</v>
      </c>
      <c r="AG2341" s="343">
        <v>30</v>
      </c>
      <c r="AH2341" s="343">
        <v>15</v>
      </c>
      <c r="AI2341" s="343"/>
      <c r="AJ2341" s="343"/>
      <c r="AK2341" s="343"/>
      <c r="AL2341" s="343"/>
      <c r="AM2341" s="343"/>
      <c r="AN2341" s="343"/>
      <c r="AO2341" s="343"/>
      <c r="AP2341" s="343"/>
      <c r="AQ2341" s="343"/>
      <c r="AR2341" s="343"/>
      <c r="AS2341" s="343"/>
      <c r="AT2341" s="343"/>
      <c r="AU2341" s="343"/>
      <c r="AV2341" s="343"/>
      <c r="AW2341" s="343"/>
      <c r="AX2341" s="343"/>
      <c r="AY2341" s="343"/>
      <c r="AZ2341" s="343"/>
      <c r="BA2341" s="343"/>
      <c r="BB2341" s="343"/>
      <c r="BC2341" s="343"/>
      <c r="BD2341" s="343"/>
      <c r="BE2341" s="475"/>
      <c r="BF2341" s="475"/>
      <c r="BG2341" s="475"/>
      <c r="BH2341" s="475"/>
      <c r="BI2341" s="475"/>
      <c r="BJ2341" s="475"/>
      <c r="BK2341" s="475"/>
      <c r="BL2341" s="475"/>
      <c r="BM2341" s="475"/>
      <c r="BN2341" s="475"/>
      <c r="BO2341" s="475"/>
      <c r="BP2341" s="306"/>
      <c r="BQ2341" s="496"/>
      <c r="BR2341" s="496"/>
      <c r="BS2341" s="496"/>
      <c r="BT2341" s="496"/>
      <c r="BU2341" s="496"/>
      <c r="BV2341" s="496"/>
    </row>
    <row r="2342" spans="1:74" s="52" customFormat="1" ht="12.75">
      <c r="A2342" s="45">
        <v>2670.080468178493</v>
      </c>
      <c r="B2342" s="46" t="s">
        <v>360</v>
      </c>
      <c r="C2342" s="47" t="s">
        <v>356</v>
      </c>
      <c r="D2342" s="48">
        <v>28.002675272933025</v>
      </c>
      <c r="E2342" s="49">
        <v>40.42727</v>
      </c>
      <c r="F2342" s="49">
        <v>6.4899999999999999E-2</v>
      </c>
      <c r="G2342" s="49">
        <v>14.40715</v>
      </c>
      <c r="H2342" s="49">
        <v>0.32069999999999999</v>
      </c>
      <c r="I2342" s="49">
        <v>0.1651</v>
      </c>
      <c r="J2342" s="49">
        <v>45.808639999999997</v>
      </c>
      <c r="K2342" s="49">
        <v>0.24249999999999999</v>
      </c>
      <c r="L2342" s="49">
        <v>101.43626</v>
      </c>
      <c r="M2342" s="47"/>
      <c r="N2342" s="50">
        <v>0.99817686628784386</v>
      </c>
      <c r="O2342" s="50">
        <v>1.2669316840367023E-3</v>
      </c>
      <c r="P2342" s="50">
        <v>0.29748642820320548</v>
      </c>
      <c r="Q2342" s="50">
        <v>6.3690687636926251E-3</v>
      </c>
      <c r="R2342" s="50">
        <v>3.4527560740832647E-3</v>
      </c>
      <c r="S2342" s="50">
        <v>1.6861221334345962</v>
      </c>
      <c r="T2342" s="50">
        <v>6.415085896624588E-3</v>
      </c>
      <c r="U2342" s="50">
        <v>2.9992892703440823</v>
      </c>
      <c r="V2342" s="51">
        <v>85.002765467115111</v>
      </c>
      <c r="X2342" s="49">
        <v>0.25</v>
      </c>
      <c r="Y2342" s="49">
        <v>30.04</v>
      </c>
      <c r="Z2342" s="49">
        <v>0.62</v>
      </c>
      <c r="AA2342" s="49">
        <v>6.18</v>
      </c>
      <c r="AB2342" s="49">
        <v>13.21</v>
      </c>
      <c r="AC2342" s="49">
        <v>0.25</v>
      </c>
      <c r="AD2342" s="49">
        <v>2.33</v>
      </c>
      <c r="AE2342" s="312"/>
      <c r="AF2342" s="465" t="s">
        <v>1746</v>
      </c>
      <c r="AG2342" s="343">
        <v>30</v>
      </c>
      <c r="AH2342" s="343">
        <v>15</v>
      </c>
      <c r="AI2342" s="343"/>
      <c r="AJ2342" s="343"/>
      <c r="AK2342" s="343"/>
      <c r="AL2342" s="343"/>
      <c r="AM2342" s="343"/>
      <c r="AN2342" s="343"/>
      <c r="AO2342" s="343"/>
      <c r="AP2342" s="343"/>
      <c r="AQ2342" s="343"/>
      <c r="AR2342" s="343"/>
      <c r="AS2342" s="343"/>
      <c r="AT2342" s="343"/>
      <c r="AU2342" s="343"/>
      <c r="AV2342" s="343"/>
      <c r="AW2342" s="343"/>
      <c r="AX2342" s="343"/>
      <c r="AY2342" s="343"/>
      <c r="AZ2342" s="343"/>
      <c r="BA2342" s="343"/>
      <c r="BB2342" s="343"/>
      <c r="BC2342" s="343"/>
      <c r="BD2342" s="343"/>
      <c r="BE2342" s="475"/>
      <c r="BF2342" s="475"/>
      <c r="BG2342" s="475"/>
      <c r="BH2342" s="475"/>
      <c r="BI2342" s="475"/>
      <c r="BJ2342" s="475"/>
      <c r="BK2342" s="475"/>
      <c r="BL2342" s="475"/>
      <c r="BM2342" s="475"/>
      <c r="BN2342" s="475"/>
      <c r="BO2342" s="475"/>
      <c r="BP2342" s="306"/>
      <c r="BQ2342" s="496"/>
      <c r="BR2342" s="496"/>
      <c r="BS2342" s="496"/>
      <c r="BT2342" s="496"/>
      <c r="BU2342" s="496"/>
      <c r="BV2342" s="496"/>
    </row>
    <row r="2343" spans="1:74" s="52" customFormat="1" ht="12.75">
      <c r="A2343" s="45">
        <v>2670.080468178493</v>
      </c>
      <c r="B2343" s="46" t="s">
        <v>360</v>
      </c>
      <c r="C2343" s="47" t="s">
        <v>356</v>
      </c>
      <c r="D2343" s="48">
        <v>35.002675272933025</v>
      </c>
      <c r="E2343" s="49">
        <v>40.31758</v>
      </c>
      <c r="F2343" s="49">
        <v>5.9499999999999997E-2</v>
      </c>
      <c r="G2343" s="49">
        <v>14.039009999999999</v>
      </c>
      <c r="H2343" s="49">
        <v>0.34899999999999998</v>
      </c>
      <c r="I2343" s="49">
        <v>0.18840000000000001</v>
      </c>
      <c r="J2343" s="49">
        <v>46.168700000000001</v>
      </c>
      <c r="K2343" s="49">
        <v>0.23730000000000001</v>
      </c>
      <c r="L2343" s="49">
        <v>101.35948999999999</v>
      </c>
      <c r="M2343" s="47"/>
      <c r="N2343" s="50">
        <v>0.99526193269797569</v>
      </c>
      <c r="O2343" s="50">
        <v>1.1612756445963854E-3</v>
      </c>
      <c r="P2343" s="50">
        <v>0.28982471287596778</v>
      </c>
      <c r="Q2343" s="50">
        <v>6.9296652579718112E-3</v>
      </c>
      <c r="R2343" s="50">
        <v>3.939213998519377E-3</v>
      </c>
      <c r="S2343" s="50">
        <v>1.6990224931664506</v>
      </c>
      <c r="T2343" s="50">
        <v>6.2762223713495368E-3</v>
      </c>
      <c r="U2343" s="50">
        <v>3.0024155160128312</v>
      </c>
      <c r="V2343" s="51">
        <v>85.427502324188779</v>
      </c>
      <c r="X2343" s="49">
        <v>0.25</v>
      </c>
      <c r="Y2343" s="49">
        <v>33.86</v>
      </c>
      <c r="Z2343" s="49">
        <v>0.63</v>
      </c>
      <c r="AA2343" s="49">
        <v>5.58</v>
      </c>
      <c r="AB2343" s="49">
        <v>11.44</v>
      </c>
      <c r="AC2343" s="49">
        <v>0.25</v>
      </c>
      <c r="AD2343" s="49">
        <v>2.39</v>
      </c>
      <c r="AE2343" s="312"/>
      <c r="AF2343" s="465" t="s">
        <v>1746</v>
      </c>
      <c r="AG2343" s="343">
        <v>30</v>
      </c>
      <c r="AH2343" s="343">
        <v>15</v>
      </c>
      <c r="AI2343" s="343"/>
      <c r="AJ2343" s="343"/>
      <c r="AK2343" s="343"/>
      <c r="AL2343" s="343"/>
      <c r="AM2343" s="343"/>
      <c r="AN2343" s="343"/>
      <c r="AO2343" s="343"/>
      <c r="AP2343" s="343"/>
      <c r="AQ2343" s="343"/>
      <c r="AR2343" s="343"/>
      <c r="AS2343" s="343"/>
      <c r="AT2343" s="343"/>
      <c r="AU2343" s="343"/>
      <c r="AV2343" s="343"/>
      <c r="AW2343" s="343"/>
      <c r="AX2343" s="343"/>
      <c r="AY2343" s="343"/>
      <c r="AZ2343" s="343"/>
      <c r="BA2343" s="343"/>
      <c r="BB2343" s="343"/>
      <c r="BC2343" s="343"/>
      <c r="BD2343" s="343"/>
      <c r="BE2343" s="475"/>
      <c r="BF2343" s="475"/>
      <c r="BG2343" s="475"/>
      <c r="BH2343" s="475"/>
      <c r="BI2343" s="475"/>
      <c r="BJ2343" s="475"/>
      <c r="BK2343" s="475"/>
      <c r="BL2343" s="475"/>
      <c r="BM2343" s="475"/>
      <c r="BN2343" s="475"/>
      <c r="BO2343" s="475"/>
      <c r="BP2343" s="306"/>
      <c r="BQ2343" s="496"/>
      <c r="BR2343" s="496"/>
      <c r="BS2343" s="496"/>
      <c r="BT2343" s="496"/>
      <c r="BU2343" s="496"/>
      <c r="BV2343" s="496"/>
    </row>
    <row r="2344" spans="1:74" s="52" customFormat="1" ht="12.75">
      <c r="A2344" s="45">
        <v>2670.080468178493</v>
      </c>
      <c r="B2344" s="46" t="s">
        <v>360</v>
      </c>
      <c r="C2344" s="47" t="s">
        <v>356</v>
      </c>
      <c r="D2344" s="48">
        <v>42.002675272933025</v>
      </c>
      <c r="E2344" s="49">
        <v>40.536969999999997</v>
      </c>
      <c r="F2344" s="49">
        <v>5.0900000000000001E-2</v>
      </c>
      <c r="G2344" s="49">
        <v>14.2181</v>
      </c>
      <c r="H2344" s="49">
        <v>0.31619999999999998</v>
      </c>
      <c r="I2344" s="49">
        <v>0.1842</v>
      </c>
      <c r="J2344" s="49">
        <v>45.858649999999997</v>
      </c>
      <c r="K2344" s="49">
        <v>0.2298</v>
      </c>
      <c r="L2344" s="49">
        <v>101.39482</v>
      </c>
      <c r="M2344" s="47"/>
      <c r="N2344" s="50">
        <v>1.0002581450299037</v>
      </c>
      <c r="O2344" s="50">
        <v>9.9301088789271108E-4</v>
      </c>
      <c r="P2344" s="50">
        <v>0.2933988257637587</v>
      </c>
      <c r="Q2344" s="50">
        <v>6.2757635281758296E-3</v>
      </c>
      <c r="R2344" s="50">
        <v>3.8497823585436149E-3</v>
      </c>
      <c r="S2344" s="50">
        <v>1.6869049950450483</v>
      </c>
      <c r="T2344" s="50">
        <v>6.0753105809879301E-3</v>
      </c>
      <c r="U2344" s="50">
        <v>2.997755833194311</v>
      </c>
      <c r="V2344" s="51">
        <v>85.184150902464694</v>
      </c>
      <c r="X2344" s="49">
        <v>0.25</v>
      </c>
      <c r="Y2344" s="49">
        <v>40.200000000000003</v>
      </c>
      <c r="Z2344" s="49">
        <v>0.62</v>
      </c>
      <c r="AA2344" s="49">
        <v>6.25</v>
      </c>
      <c r="AB2344" s="49">
        <v>11.56</v>
      </c>
      <c r="AC2344" s="49">
        <v>0.25</v>
      </c>
      <c r="AD2344" s="49">
        <v>2.44</v>
      </c>
      <c r="AE2344" s="312"/>
      <c r="AF2344" s="465" t="s">
        <v>1746</v>
      </c>
      <c r="AG2344" s="343">
        <v>30</v>
      </c>
      <c r="AH2344" s="343">
        <v>15</v>
      </c>
      <c r="AI2344" s="343"/>
      <c r="AJ2344" s="343"/>
      <c r="AK2344" s="343"/>
      <c r="AL2344" s="343"/>
      <c r="AM2344" s="343"/>
      <c r="AN2344" s="343"/>
      <c r="AO2344" s="343"/>
      <c r="AP2344" s="343"/>
      <c r="AQ2344" s="343"/>
      <c r="AR2344" s="343"/>
      <c r="AS2344" s="343"/>
      <c r="AT2344" s="343"/>
      <c r="AU2344" s="343"/>
      <c r="AV2344" s="343"/>
      <c r="AW2344" s="343"/>
      <c r="AX2344" s="343"/>
      <c r="AY2344" s="343"/>
      <c r="AZ2344" s="343"/>
      <c r="BA2344" s="343"/>
      <c r="BB2344" s="343"/>
      <c r="BC2344" s="343"/>
      <c r="BD2344" s="343"/>
      <c r="BE2344" s="475"/>
      <c r="BF2344" s="475"/>
      <c r="BG2344" s="475"/>
      <c r="BH2344" s="475"/>
      <c r="BI2344" s="475"/>
      <c r="BJ2344" s="475"/>
      <c r="BK2344" s="475"/>
      <c r="BL2344" s="475"/>
      <c r="BM2344" s="475"/>
      <c r="BN2344" s="475"/>
      <c r="BO2344" s="475"/>
      <c r="BP2344" s="306"/>
      <c r="BQ2344" s="496"/>
      <c r="BR2344" s="496"/>
      <c r="BS2344" s="496"/>
      <c r="BT2344" s="496"/>
      <c r="BU2344" s="496"/>
      <c r="BV2344" s="496"/>
    </row>
    <row r="2345" spans="1:74" s="52" customFormat="1" ht="12.75">
      <c r="A2345" s="45">
        <v>2670.080468178493</v>
      </c>
      <c r="B2345" s="46" t="s">
        <v>360</v>
      </c>
      <c r="C2345" s="47" t="s">
        <v>356</v>
      </c>
      <c r="D2345" s="48">
        <v>49.002675272933025</v>
      </c>
      <c r="E2345" s="49">
        <v>40.307600000000001</v>
      </c>
      <c r="F2345" s="49">
        <v>5.3499999999999999E-2</v>
      </c>
      <c r="G2345" s="49">
        <v>14.18825</v>
      </c>
      <c r="H2345" s="49">
        <v>0.3372</v>
      </c>
      <c r="I2345" s="49">
        <v>0.1764</v>
      </c>
      <c r="J2345" s="49">
        <v>45.888660000000002</v>
      </c>
      <c r="K2345" s="49">
        <v>0.23</v>
      </c>
      <c r="L2345" s="49">
        <v>101.18161000000002</v>
      </c>
      <c r="M2345" s="47"/>
      <c r="N2345" s="50">
        <v>0.99719617053349896</v>
      </c>
      <c r="O2345" s="50">
        <v>1.0464605458810016E-3</v>
      </c>
      <c r="P2345" s="50">
        <v>0.2935475690227648</v>
      </c>
      <c r="Q2345" s="50">
        <v>6.7100401726182977E-3</v>
      </c>
      <c r="R2345" s="50">
        <v>3.6963916622291932E-3</v>
      </c>
      <c r="S2345" s="50">
        <v>1.6924177965498794</v>
      </c>
      <c r="T2345" s="50">
        <v>6.0964798878668314E-3</v>
      </c>
      <c r="U2345" s="50">
        <v>3.0007109083747388</v>
      </c>
      <c r="V2345" s="51">
        <v>85.218897866422665</v>
      </c>
      <c r="X2345" s="49">
        <v>0.25</v>
      </c>
      <c r="Y2345" s="49">
        <v>37.130000000000003</v>
      </c>
      <c r="Z2345" s="49">
        <v>0.62</v>
      </c>
      <c r="AA2345" s="49">
        <v>5.89</v>
      </c>
      <c r="AB2345" s="49">
        <v>12.04</v>
      </c>
      <c r="AC2345" s="49">
        <v>0.25</v>
      </c>
      <c r="AD2345" s="49">
        <v>2.4300000000000002</v>
      </c>
      <c r="AE2345" s="312"/>
      <c r="AF2345" s="465" t="s">
        <v>1746</v>
      </c>
      <c r="AG2345" s="343">
        <v>30</v>
      </c>
      <c r="AH2345" s="343">
        <v>15</v>
      </c>
      <c r="AI2345" s="343"/>
      <c r="AJ2345" s="343"/>
      <c r="AK2345" s="343"/>
      <c r="AL2345" s="343"/>
      <c r="AM2345" s="343"/>
      <c r="AN2345" s="343"/>
      <c r="AO2345" s="343"/>
      <c r="AP2345" s="343"/>
      <c r="AQ2345" s="343"/>
      <c r="AR2345" s="343"/>
      <c r="AS2345" s="343"/>
      <c r="AT2345" s="343"/>
      <c r="AU2345" s="343"/>
      <c r="AV2345" s="343"/>
      <c r="AW2345" s="343"/>
      <c r="AX2345" s="343"/>
      <c r="AY2345" s="343"/>
      <c r="AZ2345" s="343"/>
      <c r="BA2345" s="343"/>
      <c r="BB2345" s="343"/>
      <c r="BC2345" s="343"/>
      <c r="BD2345" s="343"/>
      <c r="BE2345" s="475"/>
      <c r="BF2345" s="475"/>
      <c r="BG2345" s="475"/>
      <c r="BH2345" s="475"/>
      <c r="BI2345" s="475"/>
      <c r="BJ2345" s="475"/>
      <c r="BK2345" s="475"/>
      <c r="BL2345" s="475"/>
      <c r="BM2345" s="475"/>
      <c r="BN2345" s="475"/>
      <c r="BO2345" s="475"/>
      <c r="BP2345" s="306"/>
      <c r="BQ2345" s="496"/>
      <c r="BR2345" s="496"/>
      <c r="BS2345" s="496"/>
      <c r="BT2345" s="496"/>
      <c r="BU2345" s="496"/>
      <c r="BV2345" s="496"/>
    </row>
    <row r="2346" spans="1:74" s="52" customFormat="1" ht="12.75">
      <c r="A2346" s="45">
        <v>2670.080468178493</v>
      </c>
      <c r="B2346" s="46" t="s">
        <v>360</v>
      </c>
      <c r="C2346" s="47" t="s">
        <v>356</v>
      </c>
      <c r="D2346" s="48">
        <v>56.002675272933025</v>
      </c>
      <c r="E2346" s="49">
        <v>39.96855</v>
      </c>
      <c r="F2346" s="49">
        <v>6.0299999999999999E-2</v>
      </c>
      <c r="G2346" s="49">
        <v>13.94946</v>
      </c>
      <c r="H2346" s="49">
        <v>0.3579</v>
      </c>
      <c r="I2346" s="49">
        <v>0.18410000000000001</v>
      </c>
      <c r="J2346" s="49">
        <v>46.418750000000003</v>
      </c>
      <c r="K2346" s="49">
        <v>0.24260000000000001</v>
      </c>
      <c r="L2346" s="49">
        <v>101.18166000000001</v>
      </c>
      <c r="M2346" s="47"/>
      <c r="N2346" s="50">
        <v>0.98902080583520569</v>
      </c>
      <c r="O2346" s="50">
        <v>1.1797222272720215E-3</v>
      </c>
      <c r="P2346" s="50">
        <v>0.28866918413471537</v>
      </c>
      <c r="Q2346" s="50">
        <v>7.123486829079987E-3</v>
      </c>
      <c r="R2346" s="50">
        <v>3.858571592355268E-3</v>
      </c>
      <c r="S2346" s="50">
        <v>1.712336135439384</v>
      </c>
      <c r="T2346" s="50">
        <v>6.4318436522373618E-3</v>
      </c>
      <c r="U2346" s="50">
        <v>3.0086197497102498</v>
      </c>
      <c r="V2346" s="51">
        <v>85.573792267770855</v>
      </c>
      <c r="X2346" s="49">
        <v>0.25</v>
      </c>
      <c r="Y2346" s="49">
        <v>32.33</v>
      </c>
      <c r="Z2346" s="49">
        <v>0.63</v>
      </c>
      <c r="AA2346" s="49">
        <v>5.55</v>
      </c>
      <c r="AB2346" s="49">
        <v>12.08</v>
      </c>
      <c r="AC2346" s="49">
        <v>0.25</v>
      </c>
      <c r="AD2346" s="49">
        <v>2.34</v>
      </c>
      <c r="AE2346" s="312"/>
      <c r="AF2346" s="465" t="s">
        <v>1746</v>
      </c>
      <c r="AG2346" s="343">
        <v>30</v>
      </c>
      <c r="AH2346" s="343">
        <v>15</v>
      </c>
      <c r="AI2346" s="343"/>
      <c r="AJ2346" s="343"/>
      <c r="AK2346" s="343"/>
      <c r="AL2346" s="343"/>
      <c r="AM2346" s="343"/>
      <c r="AN2346" s="343"/>
      <c r="AO2346" s="343"/>
      <c r="AP2346" s="343"/>
      <c r="AQ2346" s="343"/>
      <c r="AR2346" s="343"/>
      <c r="AS2346" s="343"/>
      <c r="AT2346" s="343"/>
      <c r="AU2346" s="343"/>
      <c r="AV2346" s="343"/>
      <c r="AW2346" s="343"/>
      <c r="AX2346" s="343"/>
      <c r="AY2346" s="343"/>
      <c r="AZ2346" s="343"/>
      <c r="BA2346" s="343"/>
      <c r="BB2346" s="343"/>
      <c r="BC2346" s="343"/>
      <c r="BD2346" s="343"/>
      <c r="BE2346" s="475"/>
      <c r="BF2346" s="475"/>
      <c r="BG2346" s="475"/>
      <c r="BH2346" s="475"/>
      <c r="BI2346" s="475"/>
      <c r="BJ2346" s="475"/>
      <c r="BK2346" s="475"/>
      <c r="BL2346" s="475"/>
      <c r="BM2346" s="475"/>
      <c r="BN2346" s="475"/>
      <c r="BO2346" s="475"/>
      <c r="BP2346" s="306"/>
      <c r="BQ2346" s="496"/>
      <c r="BR2346" s="496"/>
      <c r="BS2346" s="496"/>
      <c r="BT2346" s="496"/>
      <c r="BU2346" s="496"/>
      <c r="BV2346" s="496"/>
    </row>
    <row r="2347" spans="1:74" s="52" customFormat="1" ht="12.75">
      <c r="A2347" s="45">
        <v>2670.080468178493</v>
      </c>
      <c r="B2347" s="46" t="s">
        <v>360</v>
      </c>
      <c r="C2347" s="47" t="s">
        <v>356</v>
      </c>
      <c r="D2347" s="48">
        <v>63.002675272933025</v>
      </c>
      <c r="E2347" s="49">
        <v>40.447220000000002</v>
      </c>
      <c r="F2347" s="49">
        <v>5.6399999999999999E-2</v>
      </c>
      <c r="G2347" s="49">
        <v>14.068860000000001</v>
      </c>
      <c r="H2347" s="49">
        <v>0.35349999999999998</v>
      </c>
      <c r="I2347" s="49">
        <v>0.16550000000000001</v>
      </c>
      <c r="J2347" s="49">
        <v>45.708620000000003</v>
      </c>
      <c r="K2347" s="49">
        <v>0.23569999999999999</v>
      </c>
      <c r="L2347" s="49">
        <v>101.03579999999999</v>
      </c>
      <c r="M2347" s="47"/>
      <c r="N2347" s="50">
        <v>1.0010969737066071</v>
      </c>
      <c r="O2347" s="50">
        <v>1.1036769952334562E-3</v>
      </c>
      <c r="P2347" s="50">
        <v>0.29120737748465186</v>
      </c>
      <c r="Q2347" s="50">
        <v>7.0375384683263806E-3</v>
      </c>
      <c r="R2347" s="50">
        <v>3.4695344861715573E-3</v>
      </c>
      <c r="S2347" s="50">
        <v>1.6865302159217759</v>
      </c>
      <c r="T2347" s="50">
        <v>6.2503552401600698E-3</v>
      </c>
      <c r="U2347" s="50">
        <v>2.9966956723029265</v>
      </c>
      <c r="V2347" s="51">
        <v>85.275732308699233</v>
      </c>
      <c r="X2347" s="49">
        <v>0.25</v>
      </c>
      <c r="Y2347" s="49">
        <v>36.35</v>
      </c>
      <c r="Z2347" s="49">
        <v>0.63</v>
      </c>
      <c r="AA2347" s="49">
        <v>5.57</v>
      </c>
      <c r="AB2347" s="49">
        <v>12.83</v>
      </c>
      <c r="AC2347" s="49">
        <v>0.25</v>
      </c>
      <c r="AD2347" s="49">
        <v>2.38</v>
      </c>
      <c r="AE2347" s="312"/>
      <c r="AF2347" s="465" t="s">
        <v>1746</v>
      </c>
      <c r="AG2347" s="343">
        <v>30</v>
      </c>
      <c r="AH2347" s="343">
        <v>15</v>
      </c>
      <c r="AI2347" s="343"/>
      <c r="AJ2347" s="343"/>
      <c r="AK2347" s="343"/>
      <c r="AL2347" s="343"/>
      <c r="AM2347" s="343"/>
      <c r="AN2347" s="343"/>
      <c r="AO2347" s="343"/>
      <c r="AP2347" s="343"/>
      <c r="AQ2347" s="343"/>
      <c r="AR2347" s="343"/>
      <c r="AS2347" s="343"/>
      <c r="AT2347" s="343"/>
      <c r="AU2347" s="343"/>
      <c r="AV2347" s="343"/>
      <c r="AW2347" s="343"/>
      <c r="AX2347" s="343"/>
      <c r="AY2347" s="343"/>
      <c r="AZ2347" s="343"/>
      <c r="BA2347" s="343"/>
      <c r="BB2347" s="343"/>
      <c r="BC2347" s="343"/>
      <c r="BD2347" s="343"/>
      <c r="BE2347" s="475"/>
      <c r="BF2347" s="475"/>
      <c r="BG2347" s="475"/>
      <c r="BH2347" s="475"/>
      <c r="BI2347" s="475"/>
      <c r="BJ2347" s="475"/>
      <c r="BK2347" s="475"/>
      <c r="BL2347" s="475"/>
      <c r="BM2347" s="475"/>
      <c r="BN2347" s="475"/>
      <c r="BO2347" s="475"/>
      <c r="BP2347" s="306"/>
      <c r="BQ2347" s="496"/>
      <c r="BR2347" s="496"/>
      <c r="BS2347" s="496"/>
      <c r="BT2347" s="496"/>
      <c r="BU2347" s="496"/>
      <c r="BV2347" s="496"/>
    </row>
    <row r="2348" spans="1:74" s="52" customFormat="1" ht="12.75">
      <c r="A2348" s="45">
        <v>2670.080468178493</v>
      </c>
      <c r="B2348" s="46" t="s">
        <v>360</v>
      </c>
      <c r="C2348" s="47" t="s">
        <v>356</v>
      </c>
      <c r="D2348" s="48">
        <v>70.002675272933033</v>
      </c>
      <c r="E2348" s="49">
        <v>40.487099999999998</v>
      </c>
      <c r="F2348" s="49">
        <v>3.6600000000000001E-2</v>
      </c>
      <c r="G2348" s="49">
        <v>14.1584</v>
      </c>
      <c r="H2348" s="49">
        <v>0.34539999999999998</v>
      </c>
      <c r="I2348" s="49">
        <v>0.18770000000000001</v>
      </c>
      <c r="J2348" s="49">
        <v>45.838650000000001</v>
      </c>
      <c r="K2348" s="49">
        <v>0.23730000000000001</v>
      </c>
      <c r="L2348" s="49">
        <v>101.29115</v>
      </c>
      <c r="M2348" s="47"/>
      <c r="N2348" s="50">
        <v>1.0001314149262206</v>
      </c>
      <c r="O2348" s="50">
        <v>7.1482033574137797E-4</v>
      </c>
      <c r="P2348" s="50">
        <v>0.29248969555993565</v>
      </c>
      <c r="Q2348" s="50">
        <v>6.8628834629742589E-3</v>
      </c>
      <c r="R2348" s="50">
        <v>3.9272668392218366E-3</v>
      </c>
      <c r="S2348" s="50">
        <v>1.6880323406545577</v>
      </c>
      <c r="T2348" s="50">
        <v>6.2805226236444167E-3</v>
      </c>
      <c r="U2348" s="50">
        <v>2.9984389444022956</v>
      </c>
      <c r="V2348" s="51">
        <v>85.231686888019127</v>
      </c>
      <c r="X2348" s="49">
        <v>0.25</v>
      </c>
      <c r="Y2348" s="49">
        <v>53.1</v>
      </c>
      <c r="Z2348" s="49">
        <v>0.62</v>
      </c>
      <c r="AA2348" s="49">
        <v>5.69</v>
      </c>
      <c r="AB2348" s="49">
        <v>12.13</v>
      </c>
      <c r="AC2348" s="49">
        <v>0.25</v>
      </c>
      <c r="AD2348" s="49">
        <v>2.37</v>
      </c>
      <c r="AE2348" s="312"/>
      <c r="AF2348" s="465" t="s">
        <v>1746</v>
      </c>
      <c r="AG2348" s="343">
        <v>30</v>
      </c>
      <c r="AH2348" s="343">
        <v>15</v>
      </c>
      <c r="AI2348" s="343"/>
      <c r="AJ2348" s="343"/>
      <c r="AK2348" s="343"/>
      <c r="AL2348" s="343"/>
      <c r="AM2348" s="343"/>
      <c r="AN2348" s="343"/>
      <c r="AO2348" s="343"/>
      <c r="AP2348" s="343"/>
      <c r="AQ2348" s="343"/>
      <c r="AR2348" s="343"/>
      <c r="AS2348" s="343"/>
      <c r="AT2348" s="343"/>
      <c r="AU2348" s="343"/>
      <c r="AV2348" s="343"/>
      <c r="AW2348" s="343"/>
      <c r="AX2348" s="343"/>
      <c r="AY2348" s="343"/>
      <c r="AZ2348" s="343"/>
      <c r="BA2348" s="343"/>
      <c r="BB2348" s="343"/>
      <c r="BC2348" s="343"/>
      <c r="BD2348" s="343"/>
      <c r="BE2348" s="475"/>
      <c r="BF2348" s="475"/>
      <c r="BG2348" s="475"/>
      <c r="BH2348" s="475"/>
      <c r="BI2348" s="475"/>
      <c r="BJ2348" s="475"/>
      <c r="BK2348" s="475"/>
      <c r="BL2348" s="475"/>
      <c r="BM2348" s="475"/>
      <c r="BN2348" s="475"/>
      <c r="BO2348" s="475"/>
      <c r="BP2348" s="306"/>
      <c r="BQ2348" s="496"/>
      <c r="BR2348" s="496"/>
      <c r="BS2348" s="496"/>
      <c r="BT2348" s="496"/>
      <c r="BU2348" s="496"/>
      <c r="BV2348" s="496"/>
    </row>
    <row r="2349" spans="1:74" s="52" customFormat="1" ht="12.75">
      <c r="A2349" s="45">
        <v>2670.080468178493</v>
      </c>
      <c r="B2349" s="46" t="s">
        <v>360</v>
      </c>
      <c r="C2349" s="47" t="s">
        <v>356</v>
      </c>
      <c r="D2349" s="48">
        <v>77.002675272933033</v>
      </c>
      <c r="E2349" s="49">
        <v>40.487099999999998</v>
      </c>
      <c r="F2349" s="49">
        <v>0.04</v>
      </c>
      <c r="G2349" s="49">
        <v>13.899710000000001</v>
      </c>
      <c r="H2349" s="49">
        <v>0.32640000000000002</v>
      </c>
      <c r="I2349" s="49">
        <v>0.18809999999999999</v>
      </c>
      <c r="J2349" s="49">
        <v>45.808639999999997</v>
      </c>
      <c r="K2349" s="49">
        <v>0.22189999999999999</v>
      </c>
      <c r="L2349" s="49">
        <v>100.97184999999999</v>
      </c>
      <c r="M2349" s="47"/>
      <c r="N2349" s="50">
        <v>1.0018914311416256</v>
      </c>
      <c r="O2349" s="50">
        <v>7.8259919760939503E-4</v>
      </c>
      <c r="P2349" s="50">
        <v>0.28765089209374922</v>
      </c>
      <c r="Q2349" s="50">
        <v>6.4967781125835709E-3</v>
      </c>
      <c r="R2349" s="50">
        <v>3.9425619544451946E-3</v>
      </c>
      <c r="S2349" s="50">
        <v>1.6898958357721816</v>
      </c>
      <c r="T2349" s="50">
        <v>5.8832721909606407E-3</v>
      </c>
      <c r="U2349" s="50">
        <v>2.9965433704631552</v>
      </c>
      <c r="V2349" s="51">
        <v>85.454154481387761</v>
      </c>
      <c r="X2349" s="49">
        <v>0.25</v>
      </c>
      <c r="Y2349" s="49">
        <v>51.84</v>
      </c>
      <c r="Z2349" s="49">
        <v>0.63</v>
      </c>
      <c r="AA2349" s="49">
        <v>6.11</v>
      </c>
      <c r="AB2349" s="49">
        <v>11.38</v>
      </c>
      <c r="AC2349" s="49">
        <v>0.25</v>
      </c>
      <c r="AD2349" s="49">
        <v>2.5</v>
      </c>
      <c r="AE2349" s="312"/>
      <c r="AF2349" s="465" t="s">
        <v>1746</v>
      </c>
      <c r="AG2349" s="343">
        <v>30</v>
      </c>
      <c r="AH2349" s="343">
        <v>15</v>
      </c>
      <c r="AI2349" s="343"/>
      <c r="AJ2349" s="343"/>
      <c r="AK2349" s="343"/>
      <c r="AL2349" s="343"/>
      <c r="AM2349" s="343"/>
      <c r="AN2349" s="343"/>
      <c r="AO2349" s="343"/>
      <c r="AP2349" s="343"/>
      <c r="AQ2349" s="343"/>
      <c r="AR2349" s="343"/>
      <c r="AS2349" s="343"/>
      <c r="AT2349" s="343"/>
      <c r="AU2349" s="343"/>
      <c r="AV2349" s="343"/>
      <c r="AW2349" s="343"/>
      <c r="AX2349" s="343"/>
      <c r="AY2349" s="343"/>
      <c r="AZ2349" s="343"/>
      <c r="BA2349" s="343"/>
      <c r="BB2349" s="343"/>
      <c r="BC2349" s="343"/>
      <c r="BD2349" s="343"/>
      <c r="BE2349" s="475"/>
      <c r="BF2349" s="475"/>
      <c r="BG2349" s="475"/>
      <c r="BH2349" s="475"/>
      <c r="BI2349" s="475"/>
      <c r="BJ2349" s="475"/>
      <c r="BK2349" s="475"/>
      <c r="BL2349" s="475"/>
      <c r="BM2349" s="475"/>
      <c r="BN2349" s="475"/>
      <c r="BO2349" s="475"/>
      <c r="BP2349" s="306"/>
      <c r="BQ2349" s="496"/>
      <c r="BR2349" s="496"/>
      <c r="BS2349" s="496"/>
      <c r="BT2349" s="496"/>
      <c r="BU2349" s="496"/>
      <c r="BV2349" s="496"/>
    </row>
    <row r="2350" spans="1:74" s="52" customFormat="1" ht="12.75">
      <c r="A2350" s="45">
        <v>2670.080468178493</v>
      </c>
      <c r="B2350" s="46" t="s">
        <v>360</v>
      </c>
      <c r="C2350" s="47" t="s">
        <v>356</v>
      </c>
      <c r="D2350" s="48">
        <v>84.002675272933033</v>
      </c>
      <c r="E2350" s="49">
        <v>40.50705</v>
      </c>
      <c r="F2350" s="49">
        <v>6.0400000000000002E-2</v>
      </c>
      <c r="G2350" s="49">
        <v>14.12856</v>
      </c>
      <c r="H2350" s="49">
        <v>0.35560000000000003</v>
      </c>
      <c r="I2350" s="49">
        <v>0.1913</v>
      </c>
      <c r="J2350" s="49">
        <v>45.798639999999999</v>
      </c>
      <c r="K2350" s="49">
        <v>0.22509999999999999</v>
      </c>
      <c r="L2350" s="49">
        <v>101.26665</v>
      </c>
      <c r="M2350" s="47"/>
      <c r="N2350" s="50">
        <v>1.0005628504257804</v>
      </c>
      <c r="O2350" s="50">
        <v>1.1795764998167825E-3</v>
      </c>
      <c r="P2350" s="50">
        <v>0.29185534566182325</v>
      </c>
      <c r="Q2350" s="50">
        <v>7.0651177229975924E-3</v>
      </c>
      <c r="R2350" s="50">
        <v>4.0023444969100822E-3</v>
      </c>
      <c r="S2350" s="50">
        <v>1.6864554970276542</v>
      </c>
      <c r="T2350" s="50">
        <v>5.9572647396033736E-3</v>
      </c>
      <c r="U2350" s="50">
        <v>2.997077996574586</v>
      </c>
      <c r="V2350" s="51">
        <v>85.247245308272639</v>
      </c>
      <c r="X2350" s="49">
        <v>0.25</v>
      </c>
      <c r="Y2350" s="49">
        <v>33.92</v>
      </c>
      <c r="Z2350" s="49">
        <v>0.62</v>
      </c>
      <c r="AA2350" s="49">
        <v>5.51</v>
      </c>
      <c r="AB2350" s="49">
        <v>11.32</v>
      </c>
      <c r="AC2350" s="49">
        <v>0.25</v>
      </c>
      <c r="AD2350" s="49">
        <v>2.48</v>
      </c>
      <c r="AE2350" s="312"/>
      <c r="AF2350" s="465" t="s">
        <v>1746</v>
      </c>
      <c r="AG2350" s="343">
        <v>30</v>
      </c>
      <c r="AH2350" s="343">
        <v>15</v>
      </c>
      <c r="AI2350" s="343"/>
      <c r="AJ2350" s="343"/>
      <c r="AK2350" s="343"/>
      <c r="AL2350" s="343"/>
      <c r="AM2350" s="343"/>
      <c r="AN2350" s="343"/>
      <c r="AO2350" s="343"/>
      <c r="AP2350" s="343"/>
      <c r="AQ2350" s="343"/>
      <c r="AR2350" s="343"/>
      <c r="AS2350" s="343"/>
      <c r="AT2350" s="343"/>
      <c r="AU2350" s="343"/>
      <c r="AV2350" s="343"/>
      <c r="AW2350" s="343"/>
      <c r="AX2350" s="343"/>
      <c r="AY2350" s="343"/>
      <c r="AZ2350" s="343"/>
      <c r="BA2350" s="343"/>
      <c r="BB2350" s="343"/>
      <c r="BC2350" s="343"/>
      <c r="BD2350" s="343"/>
      <c r="BE2350" s="475"/>
      <c r="BF2350" s="475"/>
      <c r="BG2350" s="475"/>
      <c r="BH2350" s="475"/>
      <c r="BI2350" s="475"/>
      <c r="BJ2350" s="475"/>
      <c r="BK2350" s="475"/>
      <c r="BL2350" s="475"/>
      <c r="BM2350" s="475"/>
      <c r="BN2350" s="475"/>
      <c r="BO2350" s="475"/>
      <c r="BP2350" s="306"/>
      <c r="BQ2350" s="496"/>
      <c r="BR2350" s="496"/>
      <c r="BS2350" s="496"/>
      <c r="BT2350" s="496"/>
      <c r="BU2350" s="496"/>
      <c r="BV2350" s="496"/>
    </row>
    <row r="2351" spans="1:74" s="52" customFormat="1" ht="12.75">
      <c r="A2351" s="45">
        <v>2670.080468178493</v>
      </c>
      <c r="B2351" s="46" t="s">
        <v>360</v>
      </c>
      <c r="C2351" s="47" t="s">
        <v>356</v>
      </c>
      <c r="D2351" s="48">
        <v>91.002675272933033</v>
      </c>
      <c r="E2351" s="49">
        <v>40.377409999999998</v>
      </c>
      <c r="F2351" s="49">
        <v>6.3799999999999996E-2</v>
      </c>
      <c r="G2351" s="49">
        <v>14.078810000000001</v>
      </c>
      <c r="H2351" s="49">
        <v>0.36130000000000001</v>
      </c>
      <c r="I2351" s="49">
        <v>0.17449999999999999</v>
      </c>
      <c r="J2351" s="49">
        <v>45.988669999999999</v>
      </c>
      <c r="K2351" s="49">
        <v>0.22750000000000001</v>
      </c>
      <c r="L2351" s="49">
        <v>101.27199</v>
      </c>
      <c r="M2351" s="47"/>
      <c r="N2351" s="50">
        <v>0.99746289647773012</v>
      </c>
      <c r="O2351" s="50">
        <v>1.2461042746365093E-3</v>
      </c>
      <c r="P2351" s="50">
        <v>0.29085747796543548</v>
      </c>
      <c r="Q2351" s="50">
        <v>7.1791023670025782E-3</v>
      </c>
      <c r="R2351" s="50">
        <v>3.6512322822987737E-3</v>
      </c>
      <c r="S2351" s="50">
        <v>1.6936266835156017</v>
      </c>
      <c r="T2351" s="50">
        <v>6.0213980902908502E-3</v>
      </c>
      <c r="U2351" s="50">
        <v>3.0000448949729961</v>
      </c>
      <c r="V2351" s="51">
        <v>85.343421549488909</v>
      </c>
      <c r="X2351" s="49">
        <v>0.25</v>
      </c>
      <c r="Y2351" s="49">
        <v>30.28</v>
      </c>
      <c r="Z2351" s="49">
        <v>0.62</v>
      </c>
      <c r="AA2351" s="49">
        <v>5.49</v>
      </c>
      <c r="AB2351" s="49">
        <v>12.38</v>
      </c>
      <c r="AC2351" s="49">
        <v>0.25</v>
      </c>
      <c r="AD2351" s="49">
        <v>2.4500000000000002</v>
      </c>
      <c r="AE2351" s="312"/>
      <c r="AF2351" s="465" t="s">
        <v>1746</v>
      </c>
      <c r="AG2351" s="343">
        <v>30</v>
      </c>
      <c r="AH2351" s="343">
        <v>15</v>
      </c>
      <c r="AI2351" s="343"/>
      <c r="AJ2351" s="343"/>
      <c r="AK2351" s="343"/>
      <c r="AL2351" s="343"/>
      <c r="AM2351" s="343"/>
      <c r="AN2351" s="343"/>
      <c r="AO2351" s="343"/>
      <c r="AP2351" s="343"/>
      <c r="AQ2351" s="343"/>
      <c r="AR2351" s="343"/>
      <c r="AS2351" s="343"/>
      <c r="AT2351" s="343"/>
      <c r="AU2351" s="343"/>
      <c r="AV2351" s="343"/>
      <c r="AW2351" s="343"/>
      <c r="AX2351" s="343"/>
      <c r="AY2351" s="343"/>
      <c r="AZ2351" s="343"/>
      <c r="BA2351" s="343"/>
      <c r="BB2351" s="343"/>
      <c r="BC2351" s="343"/>
      <c r="BD2351" s="343"/>
      <c r="BE2351" s="475"/>
      <c r="BF2351" s="475"/>
      <c r="BG2351" s="475"/>
      <c r="BH2351" s="475"/>
      <c r="BI2351" s="475"/>
      <c r="BJ2351" s="475"/>
      <c r="BK2351" s="475"/>
      <c r="BL2351" s="475"/>
      <c r="BM2351" s="475"/>
      <c r="BN2351" s="475"/>
      <c r="BO2351" s="475"/>
      <c r="BP2351" s="306"/>
      <c r="BQ2351" s="496"/>
      <c r="BR2351" s="496"/>
      <c r="BS2351" s="496"/>
      <c r="BT2351" s="496"/>
      <c r="BU2351" s="496"/>
      <c r="BV2351" s="496"/>
    </row>
    <row r="2352" spans="1:74" s="52" customFormat="1" ht="12.75">
      <c r="A2352" s="45">
        <v>2670.080468178493</v>
      </c>
      <c r="B2352" s="46" t="s">
        <v>360</v>
      </c>
      <c r="C2352" s="47" t="s">
        <v>356</v>
      </c>
      <c r="D2352" s="48">
        <v>98.002675272933033</v>
      </c>
      <c r="E2352" s="49">
        <v>40.397350000000003</v>
      </c>
      <c r="F2352" s="49">
        <v>4.87E-2</v>
      </c>
      <c r="G2352" s="49">
        <v>13.95941</v>
      </c>
      <c r="H2352" s="49">
        <v>0.3453</v>
      </c>
      <c r="I2352" s="49">
        <v>0.18629999999999999</v>
      </c>
      <c r="J2352" s="49">
        <v>45.708620000000003</v>
      </c>
      <c r="K2352" s="49">
        <v>0.2248</v>
      </c>
      <c r="L2352" s="49">
        <v>100.87048</v>
      </c>
      <c r="M2352" s="47"/>
      <c r="N2352" s="50">
        <v>1.0011647695552754</v>
      </c>
      <c r="O2352" s="50">
        <v>9.5423877048647935E-4</v>
      </c>
      <c r="P2352" s="50">
        <v>0.28931818945861432</v>
      </c>
      <c r="Q2352" s="50">
        <v>6.8832438009763745E-3</v>
      </c>
      <c r="R2352" s="50">
        <v>3.9106709539002884E-3</v>
      </c>
      <c r="S2352" s="50">
        <v>1.6887265708593888</v>
      </c>
      <c r="T2352" s="50">
        <v>5.9690695051099899E-3</v>
      </c>
      <c r="U2352" s="50">
        <v>2.9969267529037515</v>
      </c>
      <c r="V2352" s="51">
        <v>85.373526663162991</v>
      </c>
      <c r="X2352" s="49">
        <v>0.25</v>
      </c>
      <c r="Y2352" s="49">
        <v>42.14</v>
      </c>
      <c r="Z2352" s="49">
        <v>0.63</v>
      </c>
      <c r="AA2352" s="49">
        <v>5.72</v>
      </c>
      <c r="AB2352" s="49">
        <v>11.93</v>
      </c>
      <c r="AC2352" s="49">
        <v>0.25</v>
      </c>
      <c r="AD2352" s="49">
        <v>2.4700000000000002</v>
      </c>
      <c r="AE2352" s="312"/>
      <c r="AF2352" s="465" t="s">
        <v>1746</v>
      </c>
      <c r="AG2352" s="343">
        <v>30</v>
      </c>
      <c r="AH2352" s="343">
        <v>15</v>
      </c>
      <c r="AI2352" s="343"/>
      <c r="AJ2352" s="343"/>
      <c r="AK2352" s="343"/>
      <c r="AL2352" s="343"/>
      <c r="AM2352" s="343"/>
      <c r="AN2352" s="343"/>
      <c r="AO2352" s="343"/>
      <c r="AP2352" s="343"/>
      <c r="AQ2352" s="343"/>
      <c r="AR2352" s="343"/>
      <c r="AS2352" s="343"/>
      <c r="AT2352" s="343"/>
      <c r="AU2352" s="343"/>
      <c r="AV2352" s="343"/>
      <c r="AW2352" s="343"/>
      <c r="AX2352" s="343"/>
      <c r="AY2352" s="343"/>
      <c r="AZ2352" s="343"/>
      <c r="BA2352" s="343"/>
      <c r="BB2352" s="343"/>
      <c r="BC2352" s="343"/>
      <c r="BD2352" s="343"/>
      <c r="BE2352" s="475"/>
      <c r="BF2352" s="475"/>
      <c r="BG2352" s="475"/>
      <c r="BH2352" s="475"/>
      <c r="BI2352" s="475"/>
      <c r="BJ2352" s="475"/>
      <c r="BK2352" s="475"/>
      <c r="BL2352" s="475"/>
      <c r="BM2352" s="475"/>
      <c r="BN2352" s="475"/>
      <c r="BO2352" s="475"/>
      <c r="BP2352" s="306"/>
      <c r="BQ2352" s="496"/>
      <c r="BR2352" s="496"/>
      <c r="BS2352" s="496"/>
      <c r="BT2352" s="496"/>
      <c r="BU2352" s="496"/>
      <c r="BV2352" s="496"/>
    </row>
    <row r="2353" spans="1:74" s="52" customFormat="1" ht="12.75">
      <c r="A2353" s="45">
        <v>2670.080468178493</v>
      </c>
      <c r="B2353" s="46" t="s">
        <v>360</v>
      </c>
      <c r="C2353" s="47" t="s">
        <v>356</v>
      </c>
      <c r="D2353" s="48">
        <v>105.00267527293303</v>
      </c>
      <c r="E2353" s="49">
        <v>40.327550000000002</v>
      </c>
      <c r="F2353" s="49">
        <v>5.21E-2</v>
      </c>
      <c r="G2353" s="49">
        <v>13.99921</v>
      </c>
      <c r="H2353" s="49">
        <v>0.33400000000000002</v>
      </c>
      <c r="I2353" s="49">
        <v>0.1842</v>
      </c>
      <c r="J2353" s="49">
        <v>45.838650000000001</v>
      </c>
      <c r="K2353" s="49">
        <v>0.2233</v>
      </c>
      <c r="L2353" s="49">
        <v>100.95901000000001</v>
      </c>
      <c r="M2353" s="47"/>
      <c r="N2353" s="50">
        <v>0.99892050199484306</v>
      </c>
      <c r="O2353" s="50">
        <v>1.0203336902185681E-3</v>
      </c>
      <c r="P2353" s="50">
        <v>0.28999373183380839</v>
      </c>
      <c r="Q2353" s="50">
        <v>6.6545615696272957E-3</v>
      </c>
      <c r="R2353" s="50">
        <v>3.8645991454284846E-3</v>
      </c>
      <c r="S2353" s="50">
        <v>1.6926589139240515</v>
      </c>
      <c r="T2353" s="50">
        <v>5.9261884667430528E-3</v>
      </c>
      <c r="U2353" s="50">
        <v>2.9990388306247207</v>
      </c>
      <c r="V2353" s="51">
        <v>85.373447413782372</v>
      </c>
      <c r="X2353" s="49">
        <v>0.25</v>
      </c>
      <c r="Y2353" s="49">
        <v>38.04</v>
      </c>
      <c r="Z2353" s="49">
        <v>0.63</v>
      </c>
      <c r="AA2353" s="49">
        <v>5.91</v>
      </c>
      <c r="AB2353" s="49">
        <v>11.71</v>
      </c>
      <c r="AC2353" s="49">
        <v>0.25</v>
      </c>
      <c r="AD2353" s="49">
        <v>2.4900000000000002</v>
      </c>
      <c r="AE2353" s="312"/>
      <c r="AF2353" s="465" t="s">
        <v>1746</v>
      </c>
      <c r="AG2353" s="343">
        <v>30</v>
      </c>
      <c r="AH2353" s="343">
        <v>15</v>
      </c>
      <c r="AI2353" s="343"/>
      <c r="AJ2353" s="343"/>
      <c r="AK2353" s="343"/>
      <c r="AL2353" s="343"/>
      <c r="AM2353" s="343"/>
      <c r="AN2353" s="343"/>
      <c r="AO2353" s="343"/>
      <c r="AP2353" s="343"/>
      <c r="AQ2353" s="343"/>
      <c r="AR2353" s="343"/>
      <c r="AS2353" s="343"/>
      <c r="AT2353" s="343"/>
      <c r="AU2353" s="343"/>
      <c r="AV2353" s="343"/>
      <c r="AW2353" s="343"/>
      <c r="AX2353" s="343"/>
      <c r="AY2353" s="343"/>
      <c r="AZ2353" s="343"/>
      <c r="BA2353" s="343"/>
      <c r="BB2353" s="343"/>
      <c r="BC2353" s="343"/>
      <c r="BD2353" s="343"/>
      <c r="BE2353" s="475"/>
      <c r="BF2353" s="475"/>
      <c r="BG2353" s="475"/>
      <c r="BH2353" s="475"/>
      <c r="BI2353" s="475"/>
      <c r="BJ2353" s="475"/>
      <c r="BK2353" s="475"/>
      <c r="BL2353" s="475"/>
      <c r="BM2353" s="475"/>
      <c r="BN2353" s="475"/>
      <c r="BO2353" s="475"/>
      <c r="BP2353" s="306"/>
      <c r="BQ2353" s="496"/>
      <c r="BR2353" s="496"/>
      <c r="BS2353" s="496"/>
      <c r="BT2353" s="496"/>
      <c r="BU2353" s="496"/>
      <c r="BV2353" s="496"/>
    </row>
    <row r="2354" spans="1:74" s="52" customFormat="1" ht="12.75">
      <c r="A2354" s="45">
        <v>2670.080468178493</v>
      </c>
      <c r="B2354" s="46" t="s">
        <v>360</v>
      </c>
      <c r="C2354" s="47" t="s">
        <v>356</v>
      </c>
      <c r="D2354" s="48">
        <v>112.00267527293303</v>
      </c>
      <c r="E2354" s="49">
        <v>40.437240000000003</v>
      </c>
      <c r="F2354" s="49">
        <v>3.6600000000000001E-2</v>
      </c>
      <c r="G2354" s="49">
        <v>14.078810000000001</v>
      </c>
      <c r="H2354" s="49">
        <v>0.3412</v>
      </c>
      <c r="I2354" s="49">
        <v>0.18049999999999999</v>
      </c>
      <c r="J2354" s="49">
        <v>45.758629999999997</v>
      </c>
      <c r="K2354" s="49">
        <v>0.2324</v>
      </c>
      <c r="L2354" s="49">
        <v>101.06537999999999</v>
      </c>
      <c r="M2354" s="47"/>
      <c r="N2354" s="50">
        <v>1.0007556746166171</v>
      </c>
      <c r="O2354" s="50">
        <v>7.1614844985661659E-4</v>
      </c>
      <c r="P2354" s="50">
        <v>0.29138587654983494</v>
      </c>
      <c r="Q2354" s="50">
        <v>6.7920280471933147E-3</v>
      </c>
      <c r="R2354" s="50">
        <v>3.7836373263038267E-3</v>
      </c>
      <c r="S2354" s="50">
        <v>1.6882163991141019</v>
      </c>
      <c r="T2354" s="50">
        <v>6.1622643797621876E-3</v>
      </c>
      <c r="U2354" s="50">
        <v>2.9978120284836702</v>
      </c>
      <c r="V2354" s="51">
        <v>85.28058488657237</v>
      </c>
      <c r="X2354" s="49">
        <v>0.25</v>
      </c>
      <c r="Y2354" s="49">
        <v>54.45</v>
      </c>
      <c r="Z2354" s="49">
        <v>0.62</v>
      </c>
      <c r="AA2354" s="49">
        <v>5.71</v>
      </c>
      <c r="AB2354" s="49">
        <v>12.04</v>
      </c>
      <c r="AC2354" s="49">
        <v>0.25</v>
      </c>
      <c r="AD2354" s="49">
        <v>2.41</v>
      </c>
      <c r="AE2354" s="312"/>
      <c r="AF2354" s="465" t="s">
        <v>1746</v>
      </c>
      <c r="AG2354" s="343">
        <v>30</v>
      </c>
      <c r="AH2354" s="343">
        <v>15</v>
      </c>
      <c r="AI2354" s="343"/>
      <c r="AJ2354" s="343"/>
      <c r="AK2354" s="343"/>
      <c r="AL2354" s="343"/>
      <c r="AM2354" s="343"/>
      <c r="AN2354" s="343"/>
      <c r="AO2354" s="343"/>
      <c r="AP2354" s="343"/>
      <c r="AQ2354" s="343"/>
      <c r="AR2354" s="343"/>
      <c r="AS2354" s="343"/>
      <c r="AT2354" s="343"/>
      <c r="AU2354" s="343"/>
      <c r="AV2354" s="343"/>
      <c r="AW2354" s="343"/>
      <c r="AX2354" s="343"/>
      <c r="AY2354" s="343"/>
      <c r="AZ2354" s="343"/>
      <c r="BA2354" s="343"/>
      <c r="BB2354" s="343"/>
      <c r="BC2354" s="343"/>
      <c r="BD2354" s="343"/>
      <c r="BE2354" s="475"/>
      <c r="BF2354" s="475"/>
      <c r="BG2354" s="475"/>
      <c r="BH2354" s="475"/>
      <c r="BI2354" s="475"/>
      <c r="BJ2354" s="475"/>
      <c r="BK2354" s="475"/>
      <c r="BL2354" s="475"/>
      <c r="BM2354" s="475"/>
      <c r="BN2354" s="475"/>
      <c r="BO2354" s="475"/>
      <c r="BP2354" s="306"/>
      <c r="BQ2354" s="496"/>
      <c r="BR2354" s="496"/>
      <c r="BS2354" s="496"/>
      <c r="BT2354" s="496"/>
      <c r="BU2354" s="496"/>
      <c r="BV2354" s="496"/>
    </row>
    <row r="2355" spans="1:74" s="52" customFormat="1" ht="12.75">
      <c r="A2355" s="45">
        <v>2670.080468178493</v>
      </c>
      <c r="B2355" s="46" t="s">
        <v>360</v>
      </c>
      <c r="C2355" s="47" t="s">
        <v>356</v>
      </c>
      <c r="D2355" s="48">
        <v>119.00267527293303</v>
      </c>
      <c r="E2355" s="49">
        <v>40.347490000000001</v>
      </c>
      <c r="F2355" s="49">
        <v>3.5700000000000003E-2</v>
      </c>
      <c r="G2355" s="49">
        <v>14.068860000000001</v>
      </c>
      <c r="H2355" s="49">
        <v>0.3206</v>
      </c>
      <c r="I2355" s="49">
        <v>0.18970000000000001</v>
      </c>
      <c r="J2355" s="49">
        <v>45.77863</v>
      </c>
      <c r="K2355" s="49">
        <v>0.2286</v>
      </c>
      <c r="L2355" s="49">
        <v>100.96958000000001</v>
      </c>
      <c r="M2355" s="47"/>
      <c r="N2355" s="50">
        <v>0.99960438418892561</v>
      </c>
      <c r="O2355" s="50">
        <v>6.9928668790141999E-4</v>
      </c>
      <c r="P2355" s="50">
        <v>0.29149192721167982</v>
      </c>
      <c r="Q2355" s="50">
        <v>6.3887962806661478E-3</v>
      </c>
      <c r="R2355" s="50">
        <v>3.9807481297165735E-3</v>
      </c>
      <c r="S2355" s="50">
        <v>1.6907639009001554</v>
      </c>
      <c r="T2355" s="50">
        <v>6.0679990362271985E-3</v>
      </c>
      <c r="U2355" s="50">
        <v>2.9989970424352719</v>
      </c>
      <c r="V2355" s="51">
        <v>85.294939075077124</v>
      </c>
      <c r="X2355" s="49">
        <v>0.25</v>
      </c>
      <c r="Y2355" s="49">
        <v>56.28</v>
      </c>
      <c r="Z2355" s="49">
        <v>0.63</v>
      </c>
      <c r="AA2355" s="49">
        <v>6.13</v>
      </c>
      <c r="AB2355" s="49">
        <v>11.49</v>
      </c>
      <c r="AC2355" s="49">
        <v>0.25</v>
      </c>
      <c r="AD2355" s="49">
        <v>2.44</v>
      </c>
      <c r="AE2355" s="312"/>
      <c r="AF2355" s="465" t="s">
        <v>1746</v>
      </c>
      <c r="AG2355" s="343">
        <v>30</v>
      </c>
      <c r="AH2355" s="343">
        <v>15</v>
      </c>
      <c r="AI2355" s="343"/>
      <c r="AJ2355" s="343"/>
      <c r="AK2355" s="343"/>
      <c r="AL2355" s="343"/>
      <c r="AM2355" s="343"/>
      <c r="AN2355" s="343"/>
      <c r="AO2355" s="343"/>
      <c r="AP2355" s="343"/>
      <c r="AQ2355" s="343"/>
      <c r="AR2355" s="343"/>
      <c r="AS2355" s="343"/>
      <c r="AT2355" s="343"/>
      <c r="AU2355" s="343"/>
      <c r="AV2355" s="343"/>
      <c r="AW2355" s="343"/>
      <c r="AX2355" s="343"/>
      <c r="AY2355" s="343"/>
      <c r="AZ2355" s="343"/>
      <c r="BA2355" s="343"/>
      <c r="BB2355" s="343"/>
      <c r="BC2355" s="343"/>
      <c r="BD2355" s="343"/>
      <c r="BE2355" s="475"/>
      <c r="BF2355" s="475"/>
      <c r="BG2355" s="475"/>
      <c r="BH2355" s="475"/>
      <c r="BI2355" s="475"/>
      <c r="BJ2355" s="475"/>
      <c r="BK2355" s="475"/>
      <c r="BL2355" s="475"/>
      <c r="BM2355" s="475"/>
      <c r="BN2355" s="475"/>
      <c r="BO2355" s="475"/>
      <c r="BP2355" s="306"/>
      <c r="BQ2355" s="496"/>
      <c r="BR2355" s="496"/>
      <c r="BS2355" s="496"/>
      <c r="BT2355" s="496"/>
      <c r="BU2355" s="496"/>
      <c r="BV2355" s="496"/>
    </row>
    <row r="2356" spans="1:74" s="52" customFormat="1" ht="12.75">
      <c r="A2356" s="45">
        <v>2670.080468178493</v>
      </c>
      <c r="B2356" s="46" t="s">
        <v>360</v>
      </c>
      <c r="C2356" s="47" t="s">
        <v>356</v>
      </c>
      <c r="D2356" s="48">
        <v>126.00267527293303</v>
      </c>
      <c r="E2356" s="49">
        <v>40.38738</v>
      </c>
      <c r="F2356" s="49">
        <v>4.6699999999999998E-2</v>
      </c>
      <c r="G2356" s="49">
        <v>13.97931</v>
      </c>
      <c r="H2356" s="49">
        <v>0.30099999999999999</v>
      </c>
      <c r="I2356" s="49">
        <v>0.1802</v>
      </c>
      <c r="J2356" s="49">
        <v>45.87865</v>
      </c>
      <c r="K2356" s="49">
        <v>0.23130000000000001</v>
      </c>
      <c r="L2356" s="49">
        <v>101.00454000000001</v>
      </c>
      <c r="M2356" s="47"/>
      <c r="N2356" s="50">
        <v>0.99960719652612173</v>
      </c>
      <c r="O2356" s="50">
        <v>9.1385225766449059E-4</v>
      </c>
      <c r="P2356" s="50">
        <v>0.28935129021538952</v>
      </c>
      <c r="Q2356" s="50">
        <v>5.992307362237056E-3</v>
      </c>
      <c r="R2356" s="50">
        <v>3.7776717577193983E-3</v>
      </c>
      <c r="S2356" s="50">
        <v>1.692789159323514</v>
      </c>
      <c r="T2356" s="50">
        <v>6.1336215159034629E-3</v>
      </c>
      <c r="U2356" s="50">
        <v>2.9985650989585495</v>
      </c>
      <c r="V2356" s="51">
        <v>85.402079338893472</v>
      </c>
      <c r="X2356" s="49">
        <v>0.25</v>
      </c>
      <c r="Y2356" s="49">
        <v>45.44</v>
      </c>
      <c r="Z2356" s="49">
        <v>0.63</v>
      </c>
      <c r="AA2356" s="49">
        <v>6.54</v>
      </c>
      <c r="AB2356" s="49">
        <v>11.9</v>
      </c>
      <c r="AC2356" s="49">
        <v>0.25</v>
      </c>
      <c r="AD2356" s="49">
        <v>2.44</v>
      </c>
      <c r="AE2356" s="312"/>
      <c r="AF2356" s="465" t="s">
        <v>1746</v>
      </c>
      <c r="AG2356" s="343">
        <v>30</v>
      </c>
      <c r="AH2356" s="343">
        <v>15</v>
      </c>
      <c r="AI2356" s="343"/>
      <c r="AJ2356" s="343"/>
      <c r="AK2356" s="343"/>
      <c r="AL2356" s="343"/>
      <c r="AM2356" s="343"/>
      <c r="AN2356" s="343"/>
      <c r="AO2356" s="343"/>
      <c r="AP2356" s="343"/>
      <c r="AQ2356" s="343"/>
      <c r="AR2356" s="343"/>
      <c r="AS2356" s="343"/>
      <c r="AT2356" s="343"/>
      <c r="AU2356" s="343"/>
      <c r="AV2356" s="343"/>
      <c r="AW2356" s="343"/>
      <c r="AX2356" s="343"/>
      <c r="AY2356" s="343"/>
      <c r="AZ2356" s="343"/>
      <c r="BA2356" s="343"/>
      <c r="BB2356" s="343"/>
      <c r="BC2356" s="343"/>
      <c r="BD2356" s="343"/>
      <c r="BE2356" s="475"/>
      <c r="BF2356" s="475"/>
      <c r="BG2356" s="475"/>
      <c r="BH2356" s="475"/>
      <c r="BI2356" s="475"/>
      <c r="BJ2356" s="475"/>
      <c r="BK2356" s="475"/>
      <c r="BL2356" s="475"/>
      <c r="BM2356" s="475"/>
      <c r="BN2356" s="475"/>
      <c r="BO2356" s="475"/>
      <c r="BP2356" s="306"/>
      <c r="BQ2356" s="496"/>
      <c r="BR2356" s="496"/>
      <c r="BS2356" s="496"/>
      <c r="BT2356" s="496"/>
      <c r="BU2356" s="496"/>
      <c r="BV2356" s="496"/>
    </row>
    <row r="2357" spans="1:74" s="52" customFormat="1" ht="12.75">
      <c r="A2357" s="45">
        <v>2670.080468178493</v>
      </c>
      <c r="B2357" s="46" t="s">
        <v>360</v>
      </c>
      <c r="C2357" s="47" t="s">
        <v>356</v>
      </c>
      <c r="D2357" s="48">
        <v>133.00267527293303</v>
      </c>
      <c r="E2357" s="49">
        <v>40.497079999999997</v>
      </c>
      <c r="F2357" s="49">
        <v>5.2400000000000002E-2</v>
      </c>
      <c r="G2357" s="49">
        <v>14.01911</v>
      </c>
      <c r="H2357" s="49">
        <v>0.34499999999999997</v>
      </c>
      <c r="I2357" s="49">
        <v>0.18920000000000001</v>
      </c>
      <c r="J2357" s="49">
        <v>45.888660000000002</v>
      </c>
      <c r="K2357" s="49">
        <v>0.23580000000000001</v>
      </c>
      <c r="L2357" s="49">
        <v>101.22724999999998</v>
      </c>
      <c r="M2357" s="47"/>
      <c r="N2357" s="50">
        <v>1.0002862475612395</v>
      </c>
      <c r="O2357" s="50">
        <v>1.0233101692767874E-3</v>
      </c>
      <c r="P2357" s="50">
        <v>0.28958564210960241</v>
      </c>
      <c r="Q2357" s="50">
        <v>6.8543073648333151E-3</v>
      </c>
      <c r="R2357" s="50">
        <v>3.9582886335825362E-3</v>
      </c>
      <c r="S2357" s="50">
        <v>1.6897190855831092</v>
      </c>
      <c r="T2357" s="50">
        <v>6.240250678563407E-3</v>
      </c>
      <c r="U2357" s="50">
        <v>2.9976671321002071</v>
      </c>
      <c r="V2357" s="51">
        <v>85.369324992863824</v>
      </c>
      <c r="X2357" s="49">
        <v>0.26</v>
      </c>
      <c r="Y2357" s="49">
        <v>24.28</v>
      </c>
      <c r="Z2357" s="49">
        <v>0.63</v>
      </c>
      <c r="AA2357" s="49">
        <v>5.86</v>
      </c>
      <c r="AB2357" s="49">
        <v>11.14</v>
      </c>
      <c r="AC2357" s="49">
        <v>0.24</v>
      </c>
      <c r="AD2357" s="49">
        <v>2.39</v>
      </c>
      <c r="AE2357" s="312"/>
      <c r="AF2357" s="465" t="s">
        <v>1746</v>
      </c>
      <c r="AG2357" s="343">
        <v>30</v>
      </c>
      <c r="AH2357" s="343">
        <v>15</v>
      </c>
      <c r="AI2357" s="343"/>
      <c r="AJ2357" s="343"/>
      <c r="AK2357" s="343"/>
      <c r="AL2357" s="343"/>
      <c r="AM2357" s="343"/>
      <c r="AN2357" s="343"/>
      <c r="AO2357" s="343"/>
      <c r="AP2357" s="343"/>
      <c r="AQ2357" s="343"/>
      <c r="AR2357" s="343"/>
      <c r="AS2357" s="343"/>
      <c r="AT2357" s="343"/>
      <c r="AU2357" s="343"/>
      <c r="AV2357" s="343"/>
      <c r="AW2357" s="343"/>
      <c r="AX2357" s="343"/>
      <c r="AY2357" s="343"/>
      <c r="AZ2357" s="343"/>
      <c r="BA2357" s="343"/>
      <c r="BB2357" s="343"/>
      <c r="BC2357" s="343"/>
      <c r="BD2357" s="343"/>
      <c r="BE2357" s="475"/>
      <c r="BF2357" s="475"/>
      <c r="BG2357" s="475"/>
      <c r="BH2357" s="475"/>
      <c r="BI2357" s="475"/>
      <c r="BJ2357" s="475"/>
      <c r="BK2357" s="475"/>
      <c r="BL2357" s="475"/>
      <c r="BM2357" s="475"/>
      <c r="BN2357" s="475"/>
      <c r="BO2357" s="475"/>
      <c r="BP2357" s="306"/>
      <c r="BQ2357" s="496"/>
      <c r="BR2357" s="496"/>
      <c r="BS2357" s="496"/>
      <c r="BT2357" s="496"/>
      <c r="BU2357" s="496"/>
      <c r="BV2357" s="496"/>
    </row>
    <row r="2358" spans="1:74" s="52" customFormat="1" ht="12.75">
      <c r="A2358" s="45">
        <v>2670.080468178493</v>
      </c>
      <c r="B2358" s="46" t="s">
        <v>360</v>
      </c>
      <c r="C2358" s="47" t="s">
        <v>356</v>
      </c>
      <c r="D2358" s="48">
        <v>140.00267527293303</v>
      </c>
      <c r="E2358" s="49">
        <v>40.417299999999997</v>
      </c>
      <c r="F2358" s="49">
        <v>6.8599999999999994E-2</v>
      </c>
      <c r="G2358" s="49">
        <v>14.029059999999999</v>
      </c>
      <c r="H2358" s="49">
        <v>0.34720000000000001</v>
      </c>
      <c r="I2358" s="49">
        <v>0.19700000000000001</v>
      </c>
      <c r="J2358" s="49">
        <v>45.798639999999999</v>
      </c>
      <c r="K2358" s="49">
        <v>0.2369</v>
      </c>
      <c r="L2358" s="49">
        <v>101.0947</v>
      </c>
      <c r="M2358" s="47"/>
      <c r="N2358" s="50">
        <v>0.99978165932049767</v>
      </c>
      <c r="O2358" s="50">
        <v>1.3416443260765502E-3</v>
      </c>
      <c r="P2358" s="50">
        <v>0.29021672317354807</v>
      </c>
      <c r="Q2358" s="50">
        <v>6.9081455047902115E-3</v>
      </c>
      <c r="R2358" s="50">
        <v>4.1275261454293182E-3</v>
      </c>
      <c r="S2358" s="50">
        <v>1.6888807859401227</v>
      </c>
      <c r="T2358" s="50">
        <v>6.2785676168846671E-3</v>
      </c>
      <c r="U2358" s="50">
        <v>2.9975350520273492</v>
      </c>
      <c r="V2358" s="51">
        <v>85.335905793569509</v>
      </c>
      <c r="X2358" s="49">
        <v>0.24</v>
      </c>
      <c r="Y2358" s="49">
        <v>50.66</v>
      </c>
      <c r="Z2358" s="49">
        <v>0.63</v>
      </c>
      <c r="AA2358" s="49">
        <v>6.53</v>
      </c>
      <c r="AB2358" s="49">
        <v>12.51</v>
      </c>
      <c r="AC2358" s="49">
        <v>0.28999999999999998</v>
      </c>
      <c r="AD2358" s="49">
        <v>2.13</v>
      </c>
      <c r="AE2358" s="312"/>
      <c r="AF2358" s="465" t="s">
        <v>1746</v>
      </c>
      <c r="AG2358" s="343">
        <v>30</v>
      </c>
      <c r="AH2358" s="343">
        <v>15</v>
      </c>
      <c r="AI2358" s="343"/>
      <c r="AJ2358" s="343"/>
      <c r="AK2358" s="343"/>
      <c r="AL2358" s="343"/>
      <c r="AM2358" s="343"/>
      <c r="AN2358" s="343"/>
      <c r="AO2358" s="343"/>
      <c r="AP2358" s="343"/>
      <c r="AQ2358" s="343"/>
      <c r="AR2358" s="343"/>
      <c r="AS2358" s="343"/>
      <c r="AT2358" s="343"/>
      <c r="AU2358" s="343"/>
      <c r="AV2358" s="343"/>
      <c r="AW2358" s="343"/>
      <c r="AX2358" s="343"/>
      <c r="AY2358" s="343"/>
      <c r="AZ2358" s="343"/>
      <c r="BA2358" s="343"/>
      <c r="BB2358" s="343"/>
      <c r="BC2358" s="343"/>
      <c r="BD2358" s="343"/>
      <c r="BE2358" s="475"/>
      <c r="BF2358" s="475"/>
      <c r="BG2358" s="475"/>
      <c r="BH2358" s="475"/>
      <c r="BI2358" s="475"/>
      <c r="BJ2358" s="475"/>
      <c r="BK2358" s="475"/>
      <c r="BL2358" s="475"/>
      <c r="BM2358" s="475"/>
      <c r="BN2358" s="475"/>
      <c r="BO2358" s="475"/>
      <c r="BP2358" s="306"/>
      <c r="BQ2358" s="496"/>
      <c r="BR2358" s="496"/>
      <c r="BS2358" s="496"/>
      <c r="BT2358" s="496"/>
      <c r="BU2358" s="496"/>
      <c r="BV2358" s="496"/>
    </row>
    <row r="2359" spans="1:74" s="52" customFormat="1" ht="12.75">
      <c r="A2359" s="45">
        <v>2670.080468178493</v>
      </c>
      <c r="B2359" s="46" t="s">
        <v>360</v>
      </c>
      <c r="C2359" s="47" t="s">
        <v>356</v>
      </c>
      <c r="D2359" s="48">
        <v>147.00267527293303</v>
      </c>
      <c r="E2359" s="49">
        <v>40.357469999999999</v>
      </c>
      <c r="F2359" s="49">
        <v>5.3400000000000003E-2</v>
      </c>
      <c r="G2359" s="49">
        <v>14.029059999999999</v>
      </c>
      <c r="H2359" s="49">
        <v>0.32390000000000002</v>
      </c>
      <c r="I2359" s="49">
        <v>0.21240000000000001</v>
      </c>
      <c r="J2359" s="49">
        <v>45.848649999999999</v>
      </c>
      <c r="K2359" s="49">
        <v>0.24179999999999999</v>
      </c>
      <c r="L2359" s="49">
        <v>101.06668000000001</v>
      </c>
      <c r="M2359" s="47"/>
      <c r="N2359" s="50">
        <v>0.99880574278891376</v>
      </c>
      <c r="O2359" s="50">
        <v>1.0448976927799865E-3</v>
      </c>
      <c r="P2359" s="50">
        <v>0.29036326070246804</v>
      </c>
      <c r="Q2359" s="50">
        <v>6.4478056507340526E-3</v>
      </c>
      <c r="R2359" s="50">
        <v>4.4524325573294457E-3</v>
      </c>
      <c r="S2359" s="50">
        <v>1.691578654198902</v>
      </c>
      <c r="T2359" s="50">
        <v>6.4116682343993347E-3</v>
      </c>
      <c r="U2359" s="50">
        <v>2.9991044618255263</v>
      </c>
      <c r="V2359" s="51">
        <v>85.349557496142978</v>
      </c>
      <c r="X2359" s="49">
        <v>0.25</v>
      </c>
      <c r="Y2359" s="49">
        <v>37.36</v>
      </c>
      <c r="Z2359" s="49">
        <v>0.63</v>
      </c>
      <c r="AA2359" s="49">
        <v>5.72</v>
      </c>
      <c r="AB2359" s="49">
        <v>11.18</v>
      </c>
      <c r="AC2359" s="49">
        <v>0.25</v>
      </c>
      <c r="AD2359" s="49">
        <v>2.38</v>
      </c>
      <c r="AE2359" s="312"/>
      <c r="AF2359" s="465" t="s">
        <v>1746</v>
      </c>
      <c r="AG2359" s="343">
        <v>30</v>
      </c>
      <c r="AH2359" s="343">
        <v>15</v>
      </c>
      <c r="AI2359" s="343"/>
      <c r="AJ2359" s="343"/>
      <c r="AK2359" s="343"/>
      <c r="AL2359" s="343"/>
      <c r="AM2359" s="343"/>
      <c r="AN2359" s="343"/>
      <c r="AO2359" s="343"/>
      <c r="AP2359" s="343"/>
      <c r="AQ2359" s="343"/>
      <c r="AR2359" s="343"/>
      <c r="AS2359" s="343"/>
      <c r="AT2359" s="343"/>
      <c r="AU2359" s="343"/>
      <c r="AV2359" s="343"/>
      <c r="AW2359" s="343"/>
      <c r="AX2359" s="343"/>
      <c r="AY2359" s="343"/>
      <c r="AZ2359" s="343"/>
      <c r="BA2359" s="343"/>
      <c r="BB2359" s="343"/>
      <c r="BC2359" s="343"/>
      <c r="BD2359" s="343"/>
      <c r="BE2359" s="475"/>
      <c r="BF2359" s="475"/>
      <c r="BG2359" s="475"/>
      <c r="BH2359" s="475"/>
      <c r="BI2359" s="475"/>
      <c r="BJ2359" s="475"/>
      <c r="BK2359" s="475"/>
      <c r="BL2359" s="475"/>
      <c r="BM2359" s="475"/>
      <c r="BN2359" s="475"/>
      <c r="BO2359" s="475"/>
      <c r="BP2359" s="306"/>
      <c r="BQ2359" s="496"/>
      <c r="BR2359" s="496"/>
      <c r="BS2359" s="496"/>
      <c r="BT2359" s="496"/>
      <c r="BU2359" s="496"/>
      <c r="BV2359" s="496"/>
    </row>
    <row r="2360" spans="1:74" s="52" customFormat="1" ht="12.75">
      <c r="A2360" s="45">
        <v>2670.080468178493</v>
      </c>
      <c r="B2360" s="46" t="s">
        <v>360</v>
      </c>
      <c r="C2360" s="47" t="s">
        <v>356</v>
      </c>
      <c r="D2360" s="48">
        <v>154.00267527293303</v>
      </c>
      <c r="E2360" s="49">
        <v>40.46716</v>
      </c>
      <c r="F2360" s="49">
        <v>4.4200000000000003E-2</v>
      </c>
      <c r="G2360" s="49">
        <v>14.098710000000001</v>
      </c>
      <c r="H2360" s="49">
        <v>0.3679</v>
      </c>
      <c r="I2360" s="49">
        <v>0.18720000000000001</v>
      </c>
      <c r="J2360" s="49">
        <v>45.838650000000001</v>
      </c>
      <c r="K2360" s="49">
        <v>0.23730000000000001</v>
      </c>
      <c r="L2360" s="49">
        <v>101.24112</v>
      </c>
      <c r="M2360" s="47"/>
      <c r="N2360" s="50">
        <v>0.99997292266586457</v>
      </c>
      <c r="O2360" s="50">
        <v>8.6354146920257318E-4</v>
      </c>
      <c r="P2360" s="50">
        <v>0.29135393319038355</v>
      </c>
      <c r="Q2360" s="50">
        <v>7.3123874397028775E-3</v>
      </c>
      <c r="R2360" s="50">
        <v>3.9181142661542561E-3</v>
      </c>
      <c r="S2360" s="50">
        <v>1.6885964738170756</v>
      </c>
      <c r="T2360" s="50">
        <v>6.2826215473466536E-3</v>
      </c>
      <c r="U2360" s="50">
        <v>2.99829999439573</v>
      </c>
      <c r="V2360" s="51">
        <v>85.284786317918829</v>
      </c>
      <c r="X2360" s="49">
        <v>0.25</v>
      </c>
      <c r="Y2360" s="49">
        <v>29.43</v>
      </c>
      <c r="Z2360" s="49">
        <v>0.63</v>
      </c>
      <c r="AA2360" s="49">
        <v>5.66</v>
      </c>
      <c r="AB2360" s="49">
        <v>11.16</v>
      </c>
      <c r="AC2360" s="49">
        <v>0.25</v>
      </c>
      <c r="AD2360" s="49">
        <v>2.37</v>
      </c>
      <c r="AE2360" s="312"/>
      <c r="AF2360" s="465" t="s">
        <v>1746</v>
      </c>
      <c r="AG2360" s="343">
        <v>30</v>
      </c>
      <c r="AH2360" s="343">
        <v>15</v>
      </c>
      <c r="AI2360" s="343"/>
      <c r="AJ2360" s="343"/>
      <c r="AK2360" s="343"/>
      <c r="AL2360" s="343"/>
      <c r="AM2360" s="343"/>
      <c r="AN2360" s="343"/>
      <c r="AO2360" s="343"/>
      <c r="AP2360" s="343"/>
      <c r="AQ2360" s="343"/>
      <c r="AR2360" s="343"/>
      <c r="AS2360" s="343"/>
      <c r="AT2360" s="343"/>
      <c r="AU2360" s="343"/>
      <c r="AV2360" s="343"/>
      <c r="AW2360" s="343"/>
      <c r="AX2360" s="343"/>
      <c r="AY2360" s="343"/>
      <c r="AZ2360" s="343"/>
      <c r="BA2360" s="343"/>
      <c r="BB2360" s="343"/>
      <c r="BC2360" s="343"/>
      <c r="BD2360" s="343"/>
      <c r="BE2360" s="475"/>
      <c r="BF2360" s="475"/>
      <c r="BG2360" s="475"/>
      <c r="BH2360" s="475"/>
      <c r="BI2360" s="475"/>
      <c r="BJ2360" s="475"/>
      <c r="BK2360" s="475"/>
      <c r="BL2360" s="475"/>
      <c r="BM2360" s="475"/>
      <c r="BN2360" s="475"/>
      <c r="BO2360" s="475"/>
      <c r="BP2360" s="306"/>
      <c r="BQ2360" s="496"/>
      <c r="BR2360" s="496"/>
      <c r="BS2360" s="496"/>
      <c r="BT2360" s="496"/>
      <c r="BU2360" s="496"/>
      <c r="BV2360" s="496"/>
    </row>
    <row r="2361" spans="1:74" s="52" customFormat="1" ht="12.75">
      <c r="A2361" s="45">
        <v>2670.080468178493</v>
      </c>
      <c r="B2361" s="46" t="s">
        <v>360</v>
      </c>
      <c r="C2361" s="47" t="s">
        <v>356</v>
      </c>
      <c r="D2361" s="48">
        <v>161.00267527293303</v>
      </c>
      <c r="E2361" s="49">
        <v>40.786279999999998</v>
      </c>
      <c r="F2361" s="49">
        <v>3.7199999999999997E-2</v>
      </c>
      <c r="G2361" s="49">
        <v>14.1982</v>
      </c>
      <c r="H2361" s="49">
        <v>0.32169999999999999</v>
      </c>
      <c r="I2361" s="49">
        <v>0.18609999999999999</v>
      </c>
      <c r="J2361" s="49">
        <v>44.078310000000002</v>
      </c>
      <c r="K2361" s="49">
        <v>0.2422</v>
      </c>
      <c r="L2361" s="49">
        <v>99.849989999999991</v>
      </c>
      <c r="M2361" s="47"/>
      <c r="N2361" s="50">
        <v>1.0201621710721436</v>
      </c>
      <c r="O2361" s="50">
        <v>7.3565378513869078E-4</v>
      </c>
      <c r="P2361" s="50">
        <v>0.29699176162954555</v>
      </c>
      <c r="Q2361" s="50">
        <v>6.4721723270746399E-3</v>
      </c>
      <c r="R2361" s="50">
        <v>3.9426409764698545E-3</v>
      </c>
      <c r="S2361" s="50">
        <v>1.6435714907836654</v>
      </c>
      <c r="T2361" s="50">
        <v>6.4906307835412118E-3</v>
      </c>
      <c r="U2361" s="50">
        <v>2.9783665213575787</v>
      </c>
      <c r="V2361" s="51">
        <v>84.695589733536508</v>
      </c>
      <c r="X2361" s="49">
        <v>0.25</v>
      </c>
      <c r="Y2361" s="49">
        <v>37.24</v>
      </c>
      <c r="Z2361" s="49">
        <v>0.63</v>
      </c>
      <c r="AA2361" s="49">
        <v>6.13</v>
      </c>
      <c r="AB2361" s="49">
        <v>10.36</v>
      </c>
      <c r="AC2361" s="49">
        <v>0.25</v>
      </c>
      <c r="AD2361" s="49">
        <v>2.3199999999999998</v>
      </c>
      <c r="AE2361" s="312"/>
      <c r="AF2361" s="465" t="s">
        <v>1746</v>
      </c>
      <c r="AG2361" s="343">
        <v>30</v>
      </c>
      <c r="AH2361" s="343">
        <v>15</v>
      </c>
      <c r="AI2361" s="343"/>
      <c r="AJ2361" s="343"/>
      <c r="AK2361" s="343"/>
      <c r="AL2361" s="343"/>
      <c r="AM2361" s="343"/>
      <c r="AN2361" s="343"/>
      <c r="AO2361" s="343"/>
      <c r="AP2361" s="343"/>
      <c r="AQ2361" s="343"/>
      <c r="AR2361" s="343"/>
      <c r="AS2361" s="343"/>
      <c r="AT2361" s="343"/>
      <c r="AU2361" s="343"/>
      <c r="AV2361" s="343"/>
      <c r="AW2361" s="343"/>
      <c r="AX2361" s="343"/>
      <c r="AY2361" s="343"/>
      <c r="AZ2361" s="343"/>
      <c r="BA2361" s="343"/>
      <c r="BB2361" s="343"/>
      <c r="BC2361" s="343"/>
      <c r="BD2361" s="343"/>
      <c r="BE2361" s="475"/>
      <c r="BF2361" s="475"/>
      <c r="BG2361" s="475"/>
      <c r="BH2361" s="475"/>
      <c r="BI2361" s="475"/>
      <c r="BJ2361" s="475"/>
      <c r="BK2361" s="475"/>
      <c r="BL2361" s="475"/>
      <c r="BM2361" s="475"/>
      <c r="BN2361" s="475"/>
      <c r="BO2361" s="475"/>
      <c r="BP2361" s="306"/>
      <c r="BQ2361" s="496"/>
      <c r="BR2361" s="496"/>
      <c r="BS2361" s="496"/>
      <c r="BT2361" s="496"/>
      <c r="BU2361" s="496"/>
      <c r="BV2361" s="496"/>
    </row>
    <row r="2362" spans="1:74" s="52" customFormat="1" ht="12.75">
      <c r="A2362" s="45">
        <v>2670.080468178493</v>
      </c>
      <c r="B2362" s="46" t="s">
        <v>360</v>
      </c>
      <c r="C2362" s="47" t="s">
        <v>356</v>
      </c>
      <c r="D2362" s="48">
        <v>168.00267527293303</v>
      </c>
      <c r="E2362" s="49">
        <v>40.985709999999997</v>
      </c>
      <c r="F2362" s="49">
        <v>2.53E-2</v>
      </c>
      <c r="G2362" s="49">
        <v>15.730460000000001</v>
      </c>
      <c r="H2362" s="49">
        <v>0.28299999999999997</v>
      </c>
      <c r="I2362" s="49">
        <v>0.1883</v>
      </c>
      <c r="J2362" s="49">
        <v>44.13832</v>
      </c>
      <c r="K2362" s="49">
        <v>0.23860000000000001</v>
      </c>
      <c r="L2362" s="49">
        <v>101.58969</v>
      </c>
      <c r="M2362" s="47"/>
      <c r="N2362" s="50">
        <v>1.0143147800427781</v>
      </c>
      <c r="O2362" s="50">
        <v>4.9503536671265417E-4</v>
      </c>
      <c r="P2362" s="50">
        <v>0.32556499852149134</v>
      </c>
      <c r="Q2362" s="50">
        <v>5.6334003824153262E-3</v>
      </c>
      <c r="R2362" s="50">
        <v>3.9470838301498418E-3</v>
      </c>
      <c r="S2362" s="50">
        <v>1.628413280203582</v>
      </c>
      <c r="T2362" s="50">
        <v>6.32657087666818E-3</v>
      </c>
      <c r="U2362" s="50">
        <v>2.9846951492237972</v>
      </c>
      <c r="V2362" s="51">
        <v>83.338351195289889</v>
      </c>
      <c r="X2362" s="49">
        <v>0.25</v>
      </c>
      <c r="Y2362" s="49">
        <v>44.52</v>
      </c>
      <c r="Z2362" s="49">
        <v>0.63</v>
      </c>
      <c r="AA2362" s="49">
        <v>5.36</v>
      </c>
      <c r="AB2362" s="49">
        <v>11.72</v>
      </c>
      <c r="AC2362" s="49">
        <v>0.25</v>
      </c>
      <c r="AD2362" s="49">
        <v>2.39</v>
      </c>
      <c r="AE2362" s="312"/>
      <c r="AF2362" s="465" t="s">
        <v>1746</v>
      </c>
      <c r="AG2362" s="343">
        <v>30</v>
      </c>
      <c r="AH2362" s="343">
        <v>15</v>
      </c>
      <c r="AI2362" s="343"/>
      <c r="AJ2362" s="343"/>
      <c r="AK2362" s="343"/>
      <c r="AL2362" s="343"/>
      <c r="AM2362" s="343"/>
      <c r="AN2362" s="343"/>
      <c r="AO2362" s="343"/>
      <c r="AP2362" s="343"/>
      <c r="AQ2362" s="343"/>
      <c r="AR2362" s="343"/>
      <c r="AS2362" s="343"/>
      <c r="AT2362" s="343"/>
      <c r="AU2362" s="343"/>
      <c r="AV2362" s="343"/>
      <c r="AW2362" s="343"/>
      <c r="AX2362" s="343"/>
      <c r="AY2362" s="343"/>
      <c r="AZ2362" s="343"/>
      <c r="BA2362" s="343"/>
      <c r="BB2362" s="343"/>
      <c r="BC2362" s="343"/>
      <c r="BD2362" s="343"/>
      <c r="BE2362" s="475"/>
      <c r="BF2362" s="475"/>
      <c r="BG2362" s="475"/>
      <c r="BH2362" s="475"/>
      <c r="BI2362" s="475"/>
      <c r="BJ2362" s="475"/>
      <c r="BK2362" s="475"/>
      <c r="BL2362" s="475"/>
      <c r="BM2362" s="475"/>
      <c r="BN2362" s="475"/>
      <c r="BO2362" s="475"/>
      <c r="BP2362" s="306"/>
      <c r="BQ2362" s="496"/>
      <c r="BR2362" s="496"/>
      <c r="BS2362" s="496"/>
      <c r="BT2362" s="496"/>
      <c r="BU2362" s="496"/>
      <c r="BV2362" s="496"/>
    </row>
    <row r="2363" spans="1:74" s="52" customFormat="1" ht="12.75">
      <c r="A2363" s="45">
        <v>2670.080468178493</v>
      </c>
      <c r="B2363" s="46" t="s">
        <v>360</v>
      </c>
      <c r="C2363" s="47" t="s">
        <v>356</v>
      </c>
      <c r="D2363" s="48">
        <v>175.00267527293303</v>
      </c>
      <c r="E2363" s="49">
        <v>39.948610000000002</v>
      </c>
      <c r="F2363" s="49">
        <v>3.2199999999999999E-2</v>
      </c>
      <c r="G2363" s="49">
        <v>16.70553</v>
      </c>
      <c r="H2363" s="49">
        <v>0.2331</v>
      </c>
      <c r="I2363" s="49">
        <v>0.2069</v>
      </c>
      <c r="J2363" s="49">
        <v>43.63823</v>
      </c>
      <c r="K2363" s="49">
        <v>0.24929999999999999</v>
      </c>
      <c r="L2363" s="49">
        <v>101.01387</v>
      </c>
      <c r="M2363" s="47"/>
      <c r="N2363" s="50">
        <v>1.0010406310192661</v>
      </c>
      <c r="O2363" s="50">
        <v>6.3794218171376465E-4</v>
      </c>
      <c r="P2363" s="50">
        <v>0.35007918172129515</v>
      </c>
      <c r="Q2363" s="50">
        <v>4.6982508225006554E-3</v>
      </c>
      <c r="R2363" s="50">
        <v>4.3913318981324391E-3</v>
      </c>
      <c r="S2363" s="50">
        <v>1.6301430062144469</v>
      </c>
      <c r="T2363" s="50">
        <v>6.6931407599519098E-3</v>
      </c>
      <c r="U2363" s="50">
        <v>2.997683484617307</v>
      </c>
      <c r="V2363" s="51">
        <v>82.321217090985584</v>
      </c>
      <c r="X2363" s="49">
        <v>0.25</v>
      </c>
      <c r="Y2363" s="49">
        <v>62.6</v>
      </c>
      <c r="Z2363" s="49">
        <v>0.56999999999999995</v>
      </c>
      <c r="AA2363" s="49">
        <v>8.06</v>
      </c>
      <c r="AB2363" s="49">
        <v>11.08</v>
      </c>
      <c r="AC2363" s="49">
        <v>0.26</v>
      </c>
      <c r="AD2363" s="49">
        <v>2.29</v>
      </c>
      <c r="AE2363" s="312"/>
      <c r="AF2363" s="465" t="s">
        <v>1746</v>
      </c>
      <c r="AG2363" s="343">
        <v>30</v>
      </c>
      <c r="AH2363" s="343">
        <v>15</v>
      </c>
      <c r="AI2363" s="343"/>
      <c r="AJ2363" s="343"/>
      <c r="AK2363" s="343"/>
      <c r="AL2363" s="343"/>
      <c r="AM2363" s="343"/>
      <c r="AN2363" s="343"/>
      <c r="AO2363" s="343"/>
      <c r="AP2363" s="343"/>
      <c r="AQ2363" s="343"/>
      <c r="AR2363" s="343"/>
      <c r="AS2363" s="343"/>
      <c r="AT2363" s="343"/>
      <c r="AU2363" s="343"/>
      <c r="AV2363" s="343"/>
      <c r="AW2363" s="343"/>
      <c r="AX2363" s="343"/>
      <c r="AY2363" s="343"/>
      <c r="AZ2363" s="343"/>
      <c r="BA2363" s="343"/>
      <c r="BB2363" s="343"/>
      <c r="BC2363" s="343"/>
      <c r="BD2363" s="343"/>
      <c r="BE2363" s="475"/>
      <c r="BF2363" s="475"/>
      <c r="BG2363" s="475"/>
      <c r="BH2363" s="475"/>
      <c r="BI2363" s="475"/>
      <c r="BJ2363" s="475"/>
      <c r="BK2363" s="475"/>
      <c r="BL2363" s="475"/>
      <c r="BM2363" s="475"/>
      <c r="BN2363" s="475"/>
      <c r="BO2363" s="475"/>
      <c r="BP2363" s="306"/>
      <c r="BQ2363" s="496"/>
      <c r="BR2363" s="496"/>
      <c r="BS2363" s="496"/>
      <c r="BT2363" s="496"/>
      <c r="BU2363" s="496"/>
      <c r="BV2363" s="496"/>
    </row>
    <row r="2364" spans="1:74" s="52" customFormat="1" ht="12.75">
      <c r="A2364" s="45">
        <v>2670.080468178493</v>
      </c>
      <c r="B2364" s="46" t="s">
        <v>360</v>
      </c>
      <c r="C2364" s="47" t="s">
        <v>356</v>
      </c>
      <c r="D2364" s="48">
        <v>182.00267527293303</v>
      </c>
      <c r="E2364" s="49">
        <v>39.739190000000001</v>
      </c>
      <c r="F2364" s="49">
        <v>5.57E-2</v>
      </c>
      <c r="G2364" s="49">
        <v>17.591049999999999</v>
      </c>
      <c r="H2364" s="49">
        <v>0.19689999999999999</v>
      </c>
      <c r="I2364" s="49">
        <v>0.22869999999999999</v>
      </c>
      <c r="J2364" s="49">
        <v>43.01811</v>
      </c>
      <c r="K2364" s="49">
        <v>0.26390000000000002</v>
      </c>
      <c r="L2364" s="49">
        <v>101.09355000000002</v>
      </c>
      <c r="M2364" s="47"/>
      <c r="N2364" s="50">
        <v>0.99918563950228056</v>
      </c>
      <c r="O2364" s="50">
        <v>1.1072808351522002E-3</v>
      </c>
      <c r="P2364" s="50">
        <v>0.3698919927383309</v>
      </c>
      <c r="Q2364" s="50">
        <v>3.982142356890539E-3</v>
      </c>
      <c r="R2364" s="50">
        <v>4.870562007951473E-3</v>
      </c>
      <c r="S2364" s="50">
        <v>1.6124529244463544</v>
      </c>
      <c r="T2364" s="50">
        <v>7.1092569404546451E-3</v>
      </c>
      <c r="U2364" s="50">
        <v>2.9985997988274145</v>
      </c>
      <c r="V2364" s="51">
        <v>81.340684482716085</v>
      </c>
      <c r="X2364" s="49">
        <v>0.25</v>
      </c>
      <c r="Y2364" s="49">
        <v>35.31</v>
      </c>
      <c r="Z2364" s="49">
        <v>0.56000000000000005</v>
      </c>
      <c r="AA2364" s="49">
        <v>9.2899999999999991</v>
      </c>
      <c r="AB2364" s="49">
        <v>9.83</v>
      </c>
      <c r="AC2364" s="49">
        <v>0.26</v>
      </c>
      <c r="AD2364" s="49">
        <v>2.2000000000000002</v>
      </c>
      <c r="AE2364" s="312"/>
      <c r="AF2364" s="465" t="s">
        <v>1746</v>
      </c>
      <c r="AG2364" s="343">
        <v>30</v>
      </c>
      <c r="AH2364" s="343">
        <v>15</v>
      </c>
      <c r="AI2364" s="343"/>
      <c r="AJ2364" s="343"/>
      <c r="AK2364" s="343"/>
      <c r="AL2364" s="343"/>
      <c r="AM2364" s="343"/>
      <c r="AN2364" s="343"/>
      <c r="AO2364" s="343"/>
      <c r="AP2364" s="343"/>
      <c r="AQ2364" s="343"/>
      <c r="AR2364" s="343"/>
      <c r="AS2364" s="343"/>
      <c r="AT2364" s="343"/>
      <c r="AU2364" s="343"/>
      <c r="AV2364" s="343"/>
      <c r="AW2364" s="343"/>
      <c r="AX2364" s="343"/>
      <c r="AY2364" s="343"/>
      <c r="AZ2364" s="343"/>
      <c r="BA2364" s="343"/>
      <c r="BB2364" s="343"/>
      <c r="BC2364" s="343"/>
      <c r="BD2364" s="343"/>
      <c r="BE2364" s="475"/>
      <c r="BF2364" s="475"/>
      <c r="BG2364" s="475"/>
      <c r="BH2364" s="475"/>
      <c r="BI2364" s="475"/>
      <c r="BJ2364" s="475"/>
      <c r="BK2364" s="475"/>
      <c r="BL2364" s="475"/>
      <c r="BM2364" s="475"/>
      <c r="BN2364" s="475"/>
      <c r="BO2364" s="475"/>
      <c r="BP2364" s="306"/>
      <c r="BQ2364" s="496"/>
      <c r="BR2364" s="496"/>
      <c r="BS2364" s="496"/>
      <c r="BT2364" s="496"/>
      <c r="BU2364" s="496"/>
      <c r="BV2364" s="496"/>
    </row>
    <row r="2365" spans="1:74" s="52" customFormat="1" ht="12.75">
      <c r="A2365" s="45">
        <v>2670.080468178493</v>
      </c>
      <c r="B2365" s="46" t="s">
        <v>360</v>
      </c>
      <c r="C2365" s="47" t="s">
        <v>356</v>
      </c>
      <c r="D2365" s="48">
        <v>189.00267527293303</v>
      </c>
      <c r="E2365" s="49">
        <v>39.529769999999999</v>
      </c>
      <c r="F2365" s="49">
        <v>2.87E-2</v>
      </c>
      <c r="G2365" s="49">
        <v>18.33727</v>
      </c>
      <c r="H2365" s="49">
        <v>0.17519999999999999</v>
      </c>
      <c r="I2365" s="49">
        <v>0.2954</v>
      </c>
      <c r="J2365" s="49">
        <v>42.387999999999998</v>
      </c>
      <c r="K2365" s="49">
        <v>0.2949</v>
      </c>
      <c r="L2365" s="49">
        <v>101.04924</v>
      </c>
      <c r="M2365" s="47"/>
      <c r="N2365" s="50">
        <v>0.99847615024877212</v>
      </c>
      <c r="O2365" s="50">
        <v>5.7315319811669825E-4</v>
      </c>
      <c r="P2365" s="50">
        <v>0.38735046521584499</v>
      </c>
      <c r="Q2365" s="50">
        <v>3.5595197132014247E-3</v>
      </c>
      <c r="R2365" s="50">
        <v>6.3198917340915135E-3</v>
      </c>
      <c r="S2365" s="50">
        <v>1.5961175742560207</v>
      </c>
      <c r="T2365" s="50">
        <v>7.9807889889470154E-3</v>
      </c>
      <c r="U2365" s="50">
        <v>3.0003775433549942</v>
      </c>
      <c r="V2365" s="51">
        <v>80.471050830797154</v>
      </c>
      <c r="X2365" s="49">
        <v>0.25</v>
      </c>
      <c r="Y2365" s="49">
        <v>69.08</v>
      </c>
      <c r="Z2365" s="49">
        <v>0.54</v>
      </c>
      <c r="AA2365" s="49">
        <v>10.48</v>
      </c>
      <c r="AB2365" s="49">
        <v>7.97</v>
      </c>
      <c r="AC2365" s="49">
        <v>0.26</v>
      </c>
      <c r="AD2365" s="49">
        <v>2.02</v>
      </c>
      <c r="AE2365" s="312"/>
      <c r="AF2365" s="465" t="s">
        <v>1746</v>
      </c>
      <c r="AG2365" s="343">
        <v>30</v>
      </c>
      <c r="AH2365" s="343">
        <v>15</v>
      </c>
      <c r="AI2365" s="343"/>
      <c r="AJ2365" s="343"/>
      <c r="AK2365" s="343"/>
      <c r="AL2365" s="343"/>
      <c r="AM2365" s="343"/>
      <c r="AN2365" s="343"/>
      <c r="AO2365" s="343"/>
      <c r="AP2365" s="343"/>
      <c r="AQ2365" s="343"/>
      <c r="AR2365" s="343"/>
      <c r="AS2365" s="343"/>
      <c r="AT2365" s="343"/>
      <c r="AU2365" s="343"/>
      <c r="AV2365" s="343"/>
      <c r="AW2365" s="343"/>
      <c r="AX2365" s="343"/>
      <c r="AY2365" s="343"/>
      <c r="AZ2365" s="343"/>
      <c r="BA2365" s="343"/>
      <c r="BB2365" s="343"/>
      <c r="BC2365" s="343"/>
      <c r="BD2365" s="343"/>
      <c r="BE2365" s="475"/>
      <c r="BF2365" s="475"/>
      <c r="BG2365" s="475"/>
      <c r="BH2365" s="475"/>
      <c r="BI2365" s="475"/>
      <c r="BJ2365" s="475"/>
      <c r="BK2365" s="475"/>
      <c r="BL2365" s="475"/>
      <c r="BM2365" s="475"/>
      <c r="BN2365" s="475"/>
      <c r="BO2365" s="475"/>
      <c r="BP2365" s="306"/>
      <c r="BQ2365" s="496"/>
      <c r="BR2365" s="496"/>
      <c r="BS2365" s="496"/>
      <c r="BT2365" s="496"/>
      <c r="BU2365" s="496"/>
      <c r="BV2365" s="496"/>
    </row>
    <row r="2366" spans="1:74" s="52" customFormat="1" ht="12.75">
      <c r="A2366" s="45"/>
      <c r="B2366" s="46"/>
      <c r="C2366" s="47"/>
      <c r="D2366" s="48"/>
      <c r="E2366" s="49"/>
      <c r="F2366" s="49"/>
      <c r="G2366" s="49"/>
      <c r="H2366" s="49"/>
      <c r="I2366" s="49"/>
      <c r="J2366" s="49"/>
      <c r="K2366" s="49"/>
      <c r="L2366" s="49"/>
      <c r="M2366" s="47"/>
      <c r="N2366" s="50"/>
      <c r="O2366" s="50"/>
      <c r="P2366" s="50"/>
      <c r="Q2366" s="50"/>
      <c r="R2366" s="50"/>
      <c r="S2366" s="50"/>
      <c r="T2366" s="50"/>
      <c r="U2366" s="50"/>
      <c r="V2366" s="51"/>
      <c r="AE2366" s="312"/>
      <c r="AF2366" s="312"/>
      <c r="AG2366" s="312"/>
      <c r="AH2366" s="312"/>
      <c r="AI2366" s="312"/>
      <c r="AJ2366" s="312"/>
      <c r="AK2366" s="312"/>
      <c r="AL2366" s="312"/>
      <c r="AM2366" s="312"/>
      <c r="AN2366" s="312"/>
      <c r="AO2366" s="312"/>
      <c r="AP2366" s="312"/>
      <c r="AQ2366" s="312"/>
      <c r="AR2366" s="312"/>
      <c r="AS2366" s="312"/>
      <c r="AT2366" s="312"/>
      <c r="AU2366" s="312"/>
      <c r="AV2366" s="312"/>
      <c r="AW2366" s="312"/>
      <c r="AX2366" s="312"/>
      <c r="AY2366" s="312"/>
      <c r="AZ2366" s="312"/>
      <c r="BA2366" s="312"/>
      <c r="BB2366" s="312"/>
      <c r="BC2366" s="312"/>
      <c r="BD2366" s="312"/>
      <c r="BE2366" s="306"/>
      <c r="BF2366" s="306"/>
      <c r="BG2366" s="306"/>
      <c r="BH2366" s="306"/>
      <c r="BI2366" s="306"/>
      <c r="BJ2366" s="306"/>
      <c r="BK2366" s="306"/>
      <c r="BL2366" s="306"/>
      <c r="BM2366" s="306"/>
      <c r="BN2366" s="306"/>
      <c r="BO2366" s="306"/>
      <c r="BP2366" s="306"/>
      <c r="BQ2366" s="496"/>
      <c r="BR2366" s="496"/>
      <c r="BS2366" s="496"/>
      <c r="BT2366" s="496"/>
      <c r="BU2366" s="496"/>
      <c r="BV2366" s="496"/>
    </row>
    <row r="2367" spans="1:74" s="52" customFormat="1" ht="12.75">
      <c r="A2367" s="45">
        <v>2670.080468178493</v>
      </c>
      <c r="B2367" s="46" t="s">
        <v>360</v>
      </c>
      <c r="C2367" s="47" t="s">
        <v>345</v>
      </c>
      <c r="D2367" s="48">
        <v>0</v>
      </c>
      <c r="E2367" s="49">
        <v>40.08822</v>
      </c>
      <c r="F2367" s="49">
        <v>5.6000000000000001E-2</v>
      </c>
      <c r="G2367" s="49">
        <v>16.23789</v>
      </c>
      <c r="H2367" s="49">
        <v>0.28389999999999999</v>
      </c>
      <c r="I2367" s="49">
        <v>0.21360000000000001</v>
      </c>
      <c r="J2367" s="49">
        <v>44.108319999999999</v>
      </c>
      <c r="K2367" s="49">
        <v>0.2661</v>
      </c>
      <c r="L2367" s="49">
        <v>101.25403</v>
      </c>
      <c r="M2367" s="47"/>
      <c r="N2367" s="50">
        <v>1.0000912852350794</v>
      </c>
      <c r="O2367" s="50">
        <v>1.1045523699675787E-3</v>
      </c>
      <c r="P2367" s="50">
        <v>0.33877274163336907</v>
      </c>
      <c r="Q2367" s="50">
        <v>5.6968155035671247E-3</v>
      </c>
      <c r="R2367" s="50">
        <v>4.513462695985973E-3</v>
      </c>
      <c r="S2367" s="50">
        <v>1.6404082016151269</v>
      </c>
      <c r="T2367" s="50">
        <v>7.1125509718894244E-3</v>
      </c>
      <c r="U2367" s="50">
        <v>2.9976996100249851</v>
      </c>
      <c r="V2367" s="51">
        <v>82.883184946327845</v>
      </c>
      <c r="X2367" s="49">
        <v>0.25</v>
      </c>
      <c r="Y2367" s="49">
        <v>34.79</v>
      </c>
      <c r="Z2367" s="49">
        <v>0.57999999999999996</v>
      </c>
      <c r="AA2367" s="49">
        <v>6.64</v>
      </c>
      <c r="AB2367" s="49">
        <v>10.56</v>
      </c>
      <c r="AC2367" s="49">
        <v>0.26</v>
      </c>
      <c r="AD2367" s="49">
        <v>2.16</v>
      </c>
      <c r="AE2367" s="312"/>
      <c r="AF2367" s="465" t="s">
        <v>1746</v>
      </c>
      <c r="AG2367" s="343">
        <v>30</v>
      </c>
      <c r="AH2367" s="343">
        <v>15</v>
      </c>
      <c r="AI2367" s="343"/>
      <c r="AJ2367" s="343"/>
      <c r="AK2367" s="343"/>
      <c r="AL2367" s="343"/>
      <c r="AM2367" s="343"/>
      <c r="AN2367" s="343"/>
      <c r="AO2367" s="343"/>
      <c r="AP2367" s="343"/>
      <c r="AQ2367" s="343"/>
      <c r="AR2367" s="343"/>
      <c r="AS2367" s="343"/>
      <c r="AT2367" s="343"/>
      <c r="AU2367" s="343"/>
      <c r="AV2367" s="343"/>
      <c r="AW2367" s="343"/>
      <c r="AX2367" s="343"/>
      <c r="AY2367" s="343"/>
      <c r="AZ2367" s="343"/>
      <c r="BA2367" s="343"/>
      <c r="BB2367" s="343"/>
      <c r="BC2367" s="343"/>
      <c r="BD2367" s="343"/>
      <c r="BE2367" s="475"/>
      <c r="BF2367" s="475"/>
      <c r="BG2367" s="475"/>
      <c r="BH2367" s="475"/>
      <c r="BI2367" s="475"/>
      <c r="BJ2367" s="475"/>
      <c r="BK2367" s="475"/>
      <c r="BL2367" s="475"/>
      <c r="BM2367" s="475"/>
      <c r="BN2367" s="475"/>
      <c r="BO2367" s="475"/>
      <c r="BP2367" s="306"/>
      <c r="BQ2367" s="496"/>
      <c r="BR2367" s="496"/>
      <c r="BS2367" s="496"/>
      <c r="BT2367" s="496"/>
      <c r="BU2367" s="496"/>
      <c r="BV2367" s="496"/>
    </row>
    <row r="2368" spans="1:74" s="52" customFormat="1" ht="12.75">
      <c r="A2368" s="45">
        <v>2670.080468178493</v>
      </c>
      <c r="B2368" s="46" t="s">
        <v>360</v>
      </c>
      <c r="C2368" s="47" t="s">
        <v>345</v>
      </c>
      <c r="D2368" s="48">
        <v>5.0036968581760517</v>
      </c>
      <c r="E2368" s="49">
        <v>40.27769</v>
      </c>
      <c r="F2368" s="49">
        <v>6.6900000000000001E-2</v>
      </c>
      <c r="G2368" s="49">
        <v>15.08372</v>
      </c>
      <c r="H2368" s="49">
        <v>0.27910000000000001</v>
      </c>
      <c r="I2368" s="49">
        <v>0.21010000000000001</v>
      </c>
      <c r="J2368" s="49">
        <v>44.928469999999997</v>
      </c>
      <c r="K2368" s="49">
        <v>0.25480000000000003</v>
      </c>
      <c r="L2368" s="49">
        <v>101.10078</v>
      </c>
      <c r="M2368" s="47"/>
      <c r="N2368" s="50">
        <v>1.0008027309501251</v>
      </c>
      <c r="O2368" s="50">
        <v>1.3142726175361323E-3</v>
      </c>
      <c r="P2368" s="50">
        <v>0.31343564378784355</v>
      </c>
      <c r="Q2368" s="50">
        <v>5.5781174671132036E-3</v>
      </c>
      <c r="R2368" s="50">
        <v>4.4217656174557118E-3</v>
      </c>
      <c r="S2368" s="50">
        <v>1.6642328937936102</v>
      </c>
      <c r="T2368" s="50">
        <v>6.7832995811184836E-3</v>
      </c>
      <c r="U2368" s="50">
        <v>2.9965687238148027</v>
      </c>
      <c r="V2368" s="51">
        <v>84.151254983752082</v>
      </c>
      <c r="X2368" s="49">
        <v>0.25</v>
      </c>
      <c r="Y2368" s="49">
        <v>29.57</v>
      </c>
      <c r="Z2368" s="49">
        <v>0.6</v>
      </c>
      <c r="AA2368" s="49">
        <v>6.99</v>
      </c>
      <c r="AB2368" s="49">
        <v>10.79</v>
      </c>
      <c r="AC2368" s="49">
        <v>0.25</v>
      </c>
      <c r="AD2368" s="49">
        <v>2.2400000000000002</v>
      </c>
      <c r="AE2368" s="312"/>
      <c r="AF2368" s="465" t="s">
        <v>1746</v>
      </c>
      <c r="AG2368" s="343">
        <v>30</v>
      </c>
      <c r="AH2368" s="343">
        <v>15</v>
      </c>
      <c r="AI2368" s="343"/>
      <c r="AJ2368" s="343"/>
      <c r="AK2368" s="343"/>
      <c r="AL2368" s="343"/>
      <c r="AM2368" s="343"/>
      <c r="AN2368" s="343"/>
      <c r="AO2368" s="343"/>
      <c r="AP2368" s="343"/>
      <c r="AQ2368" s="343"/>
      <c r="AR2368" s="343"/>
      <c r="AS2368" s="343"/>
      <c r="AT2368" s="343"/>
      <c r="AU2368" s="343"/>
      <c r="AV2368" s="343"/>
      <c r="AW2368" s="343"/>
      <c r="AX2368" s="343"/>
      <c r="AY2368" s="343"/>
      <c r="AZ2368" s="343"/>
      <c r="BA2368" s="343"/>
      <c r="BB2368" s="343"/>
      <c r="BC2368" s="343"/>
      <c r="BD2368" s="343"/>
      <c r="BE2368" s="475"/>
      <c r="BF2368" s="475"/>
      <c r="BG2368" s="475"/>
      <c r="BH2368" s="475"/>
      <c r="BI2368" s="475"/>
      <c r="BJ2368" s="475"/>
      <c r="BK2368" s="475"/>
      <c r="BL2368" s="475"/>
      <c r="BM2368" s="475"/>
      <c r="BN2368" s="475"/>
      <c r="BO2368" s="475"/>
      <c r="BP2368" s="306"/>
      <c r="BQ2368" s="496"/>
      <c r="BR2368" s="496"/>
      <c r="BS2368" s="496"/>
      <c r="BT2368" s="496"/>
      <c r="BU2368" s="496"/>
      <c r="BV2368" s="496"/>
    </row>
    <row r="2369" spans="1:74" s="52" customFormat="1" ht="12.75">
      <c r="A2369" s="45">
        <v>2670.080468178493</v>
      </c>
      <c r="B2369" s="46" t="s">
        <v>360</v>
      </c>
      <c r="C2369" s="47" t="s">
        <v>345</v>
      </c>
      <c r="D2369" s="48">
        <v>10.003696858176053</v>
      </c>
      <c r="E2369" s="49">
        <v>40.27769</v>
      </c>
      <c r="F2369" s="49">
        <v>0.03</v>
      </c>
      <c r="G2369" s="49">
        <v>14.1783</v>
      </c>
      <c r="H2369" s="49">
        <v>0.3135</v>
      </c>
      <c r="I2369" s="49">
        <v>0.1762</v>
      </c>
      <c r="J2369" s="49">
        <v>45.678609999999999</v>
      </c>
      <c r="K2369" s="49">
        <v>0.24249999999999999</v>
      </c>
      <c r="L2369" s="49">
        <v>100.89680000000001</v>
      </c>
      <c r="M2369" s="47"/>
      <c r="N2369" s="50">
        <v>0.99919301868313215</v>
      </c>
      <c r="O2369" s="50">
        <v>5.8841197922760737E-4</v>
      </c>
      <c r="P2369" s="50">
        <v>0.29414738470154045</v>
      </c>
      <c r="Q2369" s="50">
        <v>6.2555611459686345E-3</v>
      </c>
      <c r="R2369" s="50">
        <v>3.7023415354467972E-3</v>
      </c>
      <c r="S2369" s="50">
        <v>1.6892979747297674</v>
      </c>
      <c r="T2369" s="50">
        <v>6.4454645833291633E-3</v>
      </c>
      <c r="U2369" s="50">
        <v>2.9996301573584119</v>
      </c>
      <c r="V2369" s="51">
        <v>85.169877087721829</v>
      </c>
      <c r="X2369" s="49">
        <v>0.25</v>
      </c>
      <c r="Y2369" s="49">
        <v>66.73</v>
      </c>
      <c r="Z2369" s="49">
        <v>0.62</v>
      </c>
      <c r="AA2369" s="49">
        <v>6.11</v>
      </c>
      <c r="AB2369" s="49">
        <v>12.62</v>
      </c>
      <c r="AC2369" s="49">
        <v>0.25</v>
      </c>
      <c r="AD2369" s="49">
        <v>2.33</v>
      </c>
      <c r="AE2369" s="312"/>
      <c r="AF2369" s="465" t="s">
        <v>1746</v>
      </c>
      <c r="AG2369" s="343">
        <v>30</v>
      </c>
      <c r="AH2369" s="343">
        <v>15</v>
      </c>
      <c r="AI2369" s="343"/>
      <c r="AJ2369" s="343"/>
      <c r="AK2369" s="343"/>
      <c r="AL2369" s="343"/>
      <c r="AM2369" s="343"/>
      <c r="AN2369" s="343"/>
      <c r="AO2369" s="343"/>
      <c r="AP2369" s="343"/>
      <c r="AQ2369" s="343"/>
      <c r="AR2369" s="343"/>
      <c r="AS2369" s="343"/>
      <c r="AT2369" s="343"/>
      <c r="AU2369" s="343"/>
      <c r="AV2369" s="343"/>
      <c r="AW2369" s="343"/>
      <c r="AX2369" s="343"/>
      <c r="AY2369" s="343"/>
      <c r="AZ2369" s="343"/>
      <c r="BA2369" s="343"/>
      <c r="BB2369" s="343"/>
      <c r="BC2369" s="343"/>
      <c r="BD2369" s="343"/>
      <c r="BE2369" s="475"/>
      <c r="BF2369" s="475"/>
      <c r="BG2369" s="475"/>
      <c r="BH2369" s="475"/>
      <c r="BI2369" s="475"/>
      <c r="BJ2369" s="475"/>
      <c r="BK2369" s="475"/>
      <c r="BL2369" s="475"/>
      <c r="BM2369" s="475"/>
      <c r="BN2369" s="475"/>
      <c r="BO2369" s="475"/>
      <c r="BP2369" s="306"/>
      <c r="BQ2369" s="496"/>
      <c r="BR2369" s="496"/>
      <c r="BS2369" s="496"/>
      <c r="BT2369" s="496"/>
      <c r="BU2369" s="496"/>
      <c r="BV2369" s="496"/>
    </row>
    <row r="2370" spans="1:74" s="52" customFormat="1" ht="12.75">
      <c r="A2370" s="45">
        <v>2670.080468178493</v>
      </c>
      <c r="B2370" s="46" t="s">
        <v>360</v>
      </c>
      <c r="C2370" s="47" t="s">
        <v>345</v>
      </c>
      <c r="D2370" s="48">
        <v>15.003696858176053</v>
      </c>
      <c r="E2370" s="49">
        <v>40.42727</v>
      </c>
      <c r="F2370" s="49">
        <v>5.5199999999999999E-2</v>
      </c>
      <c r="G2370" s="49">
        <v>13.52162</v>
      </c>
      <c r="H2370" s="49">
        <v>0.32240000000000002</v>
      </c>
      <c r="I2370" s="49">
        <v>0.17080000000000001</v>
      </c>
      <c r="J2370" s="49">
        <v>46.308729999999997</v>
      </c>
      <c r="K2370" s="49">
        <v>0.2336</v>
      </c>
      <c r="L2370" s="49">
        <v>101.03961999999999</v>
      </c>
      <c r="M2370" s="47"/>
      <c r="N2370" s="50">
        <v>0.99830867939699675</v>
      </c>
      <c r="O2370" s="50">
        <v>1.077717474523844E-3</v>
      </c>
      <c r="P2370" s="50">
        <v>0.27923840758030122</v>
      </c>
      <c r="Q2370" s="50">
        <v>6.4036761060105437E-3</v>
      </c>
      <c r="R2370" s="50">
        <v>3.5724325479966805E-3</v>
      </c>
      <c r="S2370" s="50">
        <v>1.7047545108713333</v>
      </c>
      <c r="T2370" s="50">
        <v>6.1804616767929914E-3</v>
      </c>
      <c r="U2370" s="50">
        <v>2.9995358856539549</v>
      </c>
      <c r="V2370" s="51">
        <v>85.925433252139484</v>
      </c>
      <c r="X2370" s="49">
        <v>0.25</v>
      </c>
      <c r="Y2370" s="49">
        <v>35.99</v>
      </c>
      <c r="Z2370" s="49">
        <v>0.64</v>
      </c>
      <c r="AA2370" s="49">
        <v>6.06</v>
      </c>
      <c r="AB2370" s="49">
        <v>12.41</v>
      </c>
      <c r="AC2370" s="49">
        <v>0.25</v>
      </c>
      <c r="AD2370" s="49">
        <v>2.41</v>
      </c>
      <c r="AE2370" s="312"/>
      <c r="AF2370" s="465" t="s">
        <v>1746</v>
      </c>
      <c r="AG2370" s="343">
        <v>30</v>
      </c>
      <c r="AH2370" s="343">
        <v>15</v>
      </c>
      <c r="AI2370" s="343"/>
      <c r="AJ2370" s="343"/>
      <c r="AK2370" s="343"/>
      <c r="AL2370" s="343"/>
      <c r="AM2370" s="343"/>
      <c r="AN2370" s="343"/>
      <c r="AO2370" s="343"/>
      <c r="AP2370" s="343"/>
      <c r="AQ2370" s="343"/>
      <c r="AR2370" s="343"/>
      <c r="AS2370" s="343"/>
      <c r="AT2370" s="343"/>
      <c r="AU2370" s="343"/>
      <c r="AV2370" s="343"/>
      <c r="AW2370" s="343"/>
      <c r="AX2370" s="343"/>
      <c r="AY2370" s="343"/>
      <c r="AZ2370" s="343"/>
      <c r="BA2370" s="343"/>
      <c r="BB2370" s="343"/>
      <c r="BC2370" s="343"/>
      <c r="BD2370" s="343"/>
      <c r="BE2370" s="475"/>
      <c r="BF2370" s="475"/>
      <c r="BG2370" s="475"/>
      <c r="BH2370" s="475"/>
      <c r="BI2370" s="475"/>
      <c r="BJ2370" s="475"/>
      <c r="BK2370" s="475"/>
      <c r="BL2370" s="475"/>
      <c r="BM2370" s="475"/>
      <c r="BN2370" s="475"/>
      <c r="BO2370" s="475"/>
      <c r="BP2370" s="306"/>
      <c r="BQ2370" s="496"/>
      <c r="BR2370" s="496"/>
      <c r="BS2370" s="496"/>
      <c r="BT2370" s="496"/>
      <c r="BU2370" s="496"/>
      <c r="BV2370" s="496"/>
    </row>
    <row r="2371" spans="1:74" s="52" customFormat="1" ht="12.75">
      <c r="A2371" s="45">
        <v>2670.080468178493</v>
      </c>
      <c r="B2371" s="46" t="s">
        <v>360</v>
      </c>
      <c r="C2371" s="47" t="s">
        <v>345</v>
      </c>
      <c r="D2371" s="48">
        <v>20.003696858176053</v>
      </c>
      <c r="E2371" s="49">
        <v>40.46716</v>
      </c>
      <c r="F2371" s="49">
        <v>6.0699999999999997E-2</v>
      </c>
      <c r="G2371" s="49">
        <v>13.09379</v>
      </c>
      <c r="H2371" s="49">
        <v>0.33510000000000001</v>
      </c>
      <c r="I2371" s="49">
        <v>0.16209999999999999</v>
      </c>
      <c r="J2371" s="49">
        <v>46.478769999999997</v>
      </c>
      <c r="K2371" s="49">
        <v>0.2291</v>
      </c>
      <c r="L2371" s="49">
        <v>100.82671999999999</v>
      </c>
      <c r="M2371" s="47"/>
      <c r="N2371" s="50">
        <v>0.99937669946129626</v>
      </c>
      <c r="O2371" s="50">
        <v>1.1851971520859845E-3</v>
      </c>
      <c r="P2371" s="50">
        <v>0.270425635192731</v>
      </c>
      <c r="Q2371" s="50">
        <v>6.6564827873154073E-3</v>
      </c>
      <c r="R2371" s="50">
        <v>3.3907459147352005E-3</v>
      </c>
      <c r="S2371" s="50">
        <v>1.7111562392778772</v>
      </c>
      <c r="T2371" s="50">
        <v>6.0619064484903366E-3</v>
      </c>
      <c r="U2371" s="50">
        <v>2.9982529062345313</v>
      </c>
      <c r="V2371" s="51">
        <v>86.353042552683974</v>
      </c>
      <c r="X2371" s="49">
        <v>0.25</v>
      </c>
      <c r="Y2371" s="49">
        <v>33.74</v>
      </c>
      <c r="Z2371" s="49">
        <v>0.65</v>
      </c>
      <c r="AA2371" s="49">
        <v>5.84</v>
      </c>
      <c r="AB2371" s="49">
        <v>12.96</v>
      </c>
      <c r="AC2371" s="49">
        <v>0.25</v>
      </c>
      <c r="AD2371" s="49">
        <v>2.44</v>
      </c>
      <c r="AE2371" s="312"/>
      <c r="AF2371" s="465" t="s">
        <v>1746</v>
      </c>
      <c r="AG2371" s="343">
        <v>30</v>
      </c>
      <c r="AH2371" s="343">
        <v>15</v>
      </c>
      <c r="AI2371" s="343"/>
      <c r="AJ2371" s="343"/>
      <c r="AK2371" s="343"/>
      <c r="AL2371" s="343"/>
      <c r="AM2371" s="343"/>
      <c r="AN2371" s="343"/>
      <c r="AO2371" s="343"/>
      <c r="AP2371" s="343"/>
      <c r="AQ2371" s="343"/>
      <c r="AR2371" s="343"/>
      <c r="AS2371" s="343"/>
      <c r="AT2371" s="343"/>
      <c r="AU2371" s="343"/>
      <c r="AV2371" s="343"/>
      <c r="AW2371" s="343"/>
      <c r="AX2371" s="343"/>
      <c r="AY2371" s="343"/>
      <c r="AZ2371" s="343"/>
      <c r="BA2371" s="343"/>
      <c r="BB2371" s="343"/>
      <c r="BC2371" s="343"/>
      <c r="BD2371" s="343"/>
      <c r="BE2371" s="475"/>
      <c r="BF2371" s="475"/>
      <c r="BG2371" s="475"/>
      <c r="BH2371" s="475"/>
      <c r="BI2371" s="475"/>
      <c r="BJ2371" s="475"/>
      <c r="BK2371" s="475"/>
      <c r="BL2371" s="475"/>
      <c r="BM2371" s="475"/>
      <c r="BN2371" s="475"/>
      <c r="BO2371" s="475"/>
      <c r="BP2371" s="306"/>
      <c r="BQ2371" s="496"/>
      <c r="BR2371" s="496"/>
      <c r="BS2371" s="496"/>
      <c r="BT2371" s="496"/>
      <c r="BU2371" s="496"/>
      <c r="BV2371" s="496"/>
    </row>
    <row r="2372" spans="1:74" s="52" customFormat="1" ht="12.75">
      <c r="A2372" s="45">
        <v>2670.080468178493</v>
      </c>
      <c r="B2372" s="46" t="s">
        <v>360</v>
      </c>
      <c r="C2372" s="47" t="s">
        <v>345</v>
      </c>
      <c r="D2372" s="48">
        <v>25.003696858176053</v>
      </c>
      <c r="E2372" s="49">
        <v>40.676580000000001</v>
      </c>
      <c r="F2372" s="49">
        <v>7.5399999999999995E-2</v>
      </c>
      <c r="G2372" s="49">
        <v>13.024139999999999</v>
      </c>
      <c r="H2372" s="49">
        <v>0.32269999999999999</v>
      </c>
      <c r="I2372" s="49">
        <v>0.19539999999999999</v>
      </c>
      <c r="J2372" s="49">
        <v>46.588790000000003</v>
      </c>
      <c r="K2372" s="49">
        <v>0.2336</v>
      </c>
      <c r="L2372" s="49">
        <v>101.11661000000001</v>
      </c>
      <c r="M2372" s="47"/>
      <c r="N2372" s="50">
        <v>1.0009486087133419</v>
      </c>
      <c r="O2372" s="50">
        <v>1.4669459415784674E-3</v>
      </c>
      <c r="P2372" s="50">
        <v>0.26802320672956881</v>
      </c>
      <c r="Q2372" s="50">
        <v>6.3871954634083274E-3</v>
      </c>
      <c r="R2372" s="50">
        <v>4.0726552404821113E-3</v>
      </c>
      <c r="S2372" s="50">
        <v>1.7090600627275132</v>
      </c>
      <c r="T2372" s="50">
        <v>6.1588245876081854E-3</v>
      </c>
      <c r="U2372" s="50">
        <v>2.9961174994035007</v>
      </c>
      <c r="V2372" s="51">
        <v>86.443504384963546</v>
      </c>
      <c r="X2372" s="49">
        <v>0.25</v>
      </c>
      <c r="Y2372" s="49">
        <v>26.98</v>
      </c>
      <c r="Z2372" s="49">
        <v>0.65</v>
      </c>
      <c r="AA2372" s="49">
        <v>6.11</v>
      </c>
      <c r="AB2372" s="49">
        <v>11.09</v>
      </c>
      <c r="AC2372" s="49">
        <v>0.25</v>
      </c>
      <c r="AD2372" s="49">
        <v>2.4</v>
      </c>
      <c r="AE2372" s="312"/>
      <c r="AF2372" s="465" t="s">
        <v>1746</v>
      </c>
      <c r="AG2372" s="343">
        <v>30</v>
      </c>
      <c r="AH2372" s="343">
        <v>15</v>
      </c>
      <c r="AI2372" s="343"/>
      <c r="AJ2372" s="343"/>
      <c r="AK2372" s="343"/>
      <c r="AL2372" s="343"/>
      <c r="AM2372" s="343"/>
      <c r="AN2372" s="343"/>
      <c r="AO2372" s="343"/>
      <c r="AP2372" s="343"/>
      <c r="AQ2372" s="343"/>
      <c r="AR2372" s="343"/>
      <c r="AS2372" s="343"/>
      <c r="AT2372" s="343"/>
      <c r="AU2372" s="343"/>
      <c r="AV2372" s="343"/>
      <c r="AW2372" s="343"/>
      <c r="AX2372" s="343"/>
      <c r="AY2372" s="343"/>
      <c r="AZ2372" s="343"/>
      <c r="BA2372" s="343"/>
      <c r="BB2372" s="343"/>
      <c r="BC2372" s="343"/>
      <c r="BD2372" s="343"/>
      <c r="BE2372" s="475"/>
      <c r="BF2372" s="475"/>
      <c r="BG2372" s="475"/>
      <c r="BH2372" s="475"/>
      <c r="BI2372" s="475"/>
      <c r="BJ2372" s="475"/>
      <c r="BK2372" s="475"/>
      <c r="BL2372" s="475"/>
      <c r="BM2372" s="475"/>
      <c r="BN2372" s="475"/>
      <c r="BO2372" s="475"/>
      <c r="BP2372" s="306"/>
      <c r="BQ2372" s="496"/>
      <c r="BR2372" s="496"/>
      <c r="BS2372" s="496"/>
      <c r="BT2372" s="496"/>
      <c r="BU2372" s="496"/>
      <c r="BV2372" s="496"/>
    </row>
    <row r="2373" spans="1:74" s="52" customFormat="1" ht="12.75">
      <c r="A2373" s="45">
        <v>2670.080468178493</v>
      </c>
      <c r="B2373" s="46" t="s">
        <v>360</v>
      </c>
      <c r="C2373" s="47" t="s">
        <v>345</v>
      </c>
      <c r="D2373" s="48">
        <v>30.003696858176053</v>
      </c>
      <c r="E2373" s="49">
        <v>40.517020000000002</v>
      </c>
      <c r="F2373" s="49">
        <v>9.3199989999999996E-2</v>
      </c>
      <c r="G2373" s="49">
        <v>12.93459</v>
      </c>
      <c r="H2373" s="49">
        <v>0.34849999999999998</v>
      </c>
      <c r="I2373" s="49">
        <v>0.16889999999999999</v>
      </c>
      <c r="J2373" s="49">
        <v>46.568779999999997</v>
      </c>
      <c r="K2373" s="49">
        <v>0.23760000000000001</v>
      </c>
      <c r="L2373" s="49">
        <v>100.86858999</v>
      </c>
      <c r="M2373" s="47"/>
      <c r="N2373" s="50">
        <v>0.99935245791956295</v>
      </c>
      <c r="O2373" s="50">
        <v>1.8174918412716423E-3</v>
      </c>
      <c r="P2373" s="50">
        <v>0.26680247266159068</v>
      </c>
      <c r="Q2373" s="50">
        <v>6.9139759412774338E-3</v>
      </c>
      <c r="R2373" s="50">
        <v>3.5285524548295628E-3</v>
      </c>
      <c r="S2373" s="50">
        <v>1.7123186829065113</v>
      </c>
      <c r="T2373" s="50">
        <v>6.2789246728494306E-3</v>
      </c>
      <c r="U2373" s="50">
        <v>2.997012558397893</v>
      </c>
      <c r="V2373" s="51">
        <v>86.519144019507692</v>
      </c>
      <c r="X2373" s="49">
        <v>0.25</v>
      </c>
      <c r="Y2373" s="49">
        <v>22.25</v>
      </c>
      <c r="Z2373" s="49">
        <v>0.65</v>
      </c>
      <c r="AA2373" s="49">
        <v>5.64</v>
      </c>
      <c r="AB2373" s="49">
        <v>12.54</v>
      </c>
      <c r="AC2373" s="49">
        <v>0.25</v>
      </c>
      <c r="AD2373" s="49">
        <v>2.37</v>
      </c>
      <c r="AE2373" s="312"/>
      <c r="AF2373" s="465" t="s">
        <v>1746</v>
      </c>
      <c r="AG2373" s="343">
        <v>30</v>
      </c>
      <c r="AH2373" s="343">
        <v>15</v>
      </c>
      <c r="AI2373" s="343"/>
      <c r="AJ2373" s="343"/>
      <c r="AK2373" s="343"/>
      <c r="AL2373" s="343"/>
      <c r="AM2373" s="343"/>
      <c r="AN2373" s="343"/>
      <c r="AO2373" s="343"/>
      <c r="AP2373" s="343"/>
      <c r="AQ2373" s="343"/>
      <c r="AR2373" s="343"/>
      <c r="AS2373" s="343"/>
      <c r="AT2373" s="343"/>
      <c r="AU2373" s="343"/>
      <c r="AV2373" s="343"/>
      <c r="AW2373" s="343"/>
      <c r="AX2373" s="343"/>
      <c r="AY2373" s="343"/>
      <c r="AZ2373" s="343"/>
      <c r="BA2373" s="343"/>
      <c r="BB2373" s="343"/>
      <c r="BC2373" s="343"/>
      <c r="BD2373" s="343"/>
      <c r="BE2373" s="475"/>
      <c r="BF2373" s="475"/>
      <c r="BG2373" s="475"/>
      <c r="BH2373" s="475"/>
      <c r="BI2373" s="475"/>
      <c r="BJ2373" s="475"/>
      <c r="BK2373" s="475"/>
      <c r="BL2373" s="475"/>
      <c r="BM2373" s="475"/>
      <c r="BN2373" s="475"/>
      <c r="BO2373" s="475"/>
      <c r="BP2373" s="306"/>
      <c r="BQ2373" s="496"/>
      <c r="BR2373" s="496"/>
      <c r="BS2373" s="496"/>
      <c r="BT2373" s="496"/>
      <c r="BU2373" s="496"/>
      <c r="BV2373" s="496"/>
    </row>
    <row r="2374" spans="1:74" s="52" customFormat="1" ht="12.75">
      <c r="A2374" s="45">
        <v>2670.080468178493</v>
      </c>
      <c r="B2374" s="46" t="s">
        <v>360</v>
      </c>
      <c r="C2374" s="47" t="s">
        <v>345</v>
      </c>
      <c r="D2374" s="48">
        <v>35.003696858176056</v>
      </c>
      <c r="E2374" s="49">
        <v>40.686549999999997</v>
      </c>
      <c r="F2374" s="49">
        <v>9.1200000000000003E-2</v>
      </c>
      <c r="G2374" s="49">
        <v>13.024139999999999</v>
      </c>
      <c r="H2374" s="49">
        <v>0.3397</v>
      </c>
      <c r="I2374" s="49">
        <v>0.17349999999999999</v>
      </c>
      <c r="J2374" s="49">
        <v>46.728810000000003</v>
      </c>
      <c r="K2374" s="49">
        <v>0.24809999999999999</v>
      </c>
      <c r="L2374" s="49">
        <v>101.292</v>
      </c>
      <c r="M2374" s="47"/>
      <c r="N2374" s="50">
        <v>0.99949189422762186</v>
      </c>
      <c r="O2374" s="50">
        <v>1.7713266804242839E-3</v>
      </c>
      <c r="P2374" s="50">
        <v>0.26756756153006328</v>
      </c>
      <c r="Q2374" s="50">
        <v>6.7122457727898637E-3</v>
      </c>
      <c r="R2374" s="50">
        <v>3.6100534258264915E-3</v>
      </c>
      <c r="S2374" s="50">
        <v>1.7112823761687701</v>
      </c>
      <c r="T2374" s="50">
        <v>6.5299946060336815E-3</v>
      </c>
      <c r="U2374" s="50">
        <v>2.9969654524115295</v>
      </c>
      <c r="V2374" s="51">
        <v>86.478633046767939</v>
      </c>
      <c r="X2374" s="49">
        <v>0.25</v>
      </c>
      <c r="Y2374" s="49">
        <v>22.49</v>
      </c>
      <c r="Z2374" s="49">
        <v>0.65</v>
      </c>
      <c r="AA2374" s="49">
        <v>5.73</v>
      </c>
      <c r="AB2374" s="49">
        <v>12.16</v>
      </c>
      <c r="AC2374" s="49">
        <v>0.24</v>
      </c>
      <c r="AD2374" s="49">
        <v>2.2799999999999998</v>
      </c>
      <c r="AE2374" s="312"/>
      <c r="AF2374" s="465" t="s">
        <v>1746</v>
      </c>
      <c r="AG2374" s="343">
        <v>30</v>
      </c>
      <c r="AH2374" s="343">
        <v>15</v>
      </c>
      <c r="AI2374" s="343"/>
      <c r="AJ2374" s="343"/>
      <c r="AK2374" s="343"/>
      <c r="AL2374" s="343"/>
      <c r="AM2374" s="343"/>
      <c r="AN2374" s="343"/>
      <c r="AO2374" s="343"/>
      <c r="AP2374" s="343"/>
      <c r="AQ2374" s="343"/>
      <c r="AR2374" s="343"/>
      <c r="AS2374" s="343"/>
      <c r="AT2374" s="343"/>
      <c r="AU2374" s="343"/>
      <c r="AV2374" s="343"/>
      <c r="AW2374" s="343"/>
      <c r="AX2374" s="343"/>
      <c r="AY2374" s="343"/>
      <c r="AZ2374" s="343"/>
      <c r="BA2374" s="343"/>
      <c r="BB2374" s="343"/>
      <c r="BC2374" s="343"/>
      <c r="BD2374" s="343"/>
      <c r="BE2374" s="475"/>
      <c r="BF2374" s="475"/>
      <c r="BG2374" s="475"/>
      <c r="BH2374" s="475"/>
      <c r="BI2374" s="475"/>
      <c r="BJ2374" s="475"/>
      <c r="BK2374" s="475"/>
      <c r="BL2374" s="475"/>
      <c r="BM2374" s="475"/>
      <c r="BN2374" s="475"/>
      <c r="BO2374" s="475"/>
      <c r="BP2374" s="306"/>
      <c r="BQ2374" s="496"/>
      <c r="BR2374" s="496"/>
      <c r="BS2374" s="496"/>
      <c r="BT2374" s="496"/>
      <c r="BU2374" s="496"/>
      <c r="BV2374" s="496"/>
    </row>
    <row r="2375" spans="1:74" s="52" customFormat="1" ht="12.75">
      <c r="A2375" s="45">
        <v>2670.080468178493</v>
      </c>
      <c r="B2375" s="46" t="s">
        <v>360</v>
      </c>
      <c r="C2375" s="47" t="s">
        <v>345</v>
      </c>
      <c r="D2375" s="48">
        <v>40.003696858176056</v>
      </c>
      <c r="E2375" s="49">
        <v>40.636690000000002</v>
      </c>
      <c r="F2375" s="49">
        <v>7.0199999999999999E-2</v>
      </c>
      <c r="G2375" s="49">
        <v>12.95449</v>
      </c>
      <c r="H2375" s="49">
        <v>0.34510000000000002</v>
      </c>
      <c r="I2375" s="49">
        <v>0.17549999999999999</v>
      </c>
      <c r="J2375" s="49">
        <v>46.728810000000003</v>
      </c>
      <c r="K2375" s="49">
        <v>0.24030000000000001</v>
      </c>
      <c r="L2375" s="49">
        <v>101.15109000000001</v>
      </c>
      <c r="M2375" s="47"/>
      <c r="N2375" s="50">
        <v>0.99955677113363706</v>
      </c>
      <c r="O2375" s="50">
        <v>1.3652169345464602E-3</v>
      </c>
      <c r="P2375" s="50">
        <v>0.26648051172722037</v>
      </c>
      <c r="Q2375" s="50">
        <v>6.8277559791699444E-3</v>
      </c>
      <c r="R2375" s="50">
        <v>3.6563856816908885E-3</v>
      </c>
      <c r="S2375" s="50">
        <v>1.7134932837622998</v>
      </c>
      <c r="T2375" s="50">
        <v>6.3328697787060038E-3</v>
      </c>
      <c r="U2375" s="50">
        <v>2.9977127949972702</v>
      </c>
      <c r="V2375" s="51">
        <v>86.541210174888349</v>
      </c>
      <c r="X2375" s="49">
        <v>0.25</v>
      </c>
      <c r="Y2375" s="49">
        <v>29.43</v>
      </c>
      <c r="Z2375" s="49">
        <v>0.65</v>
      </c>
      <c r="AA2375" s="49">
        <v>5.69</v>
      </c>
      <c r="AB2375" s="49">
        <v>12.25</v>
      </c>
      <c r="AC2375" s="49">
        <v>0.24</v>
      </c>
      <c r="AD2375" s="49">
        <v>2.34</v>
      </c>
      <c r="AE2375" s="312"/>
      <c r="AF2375" s="465" t="s">
        <v>1746</v>
      </c>
      <c r="AG2375" s="343">
        <v>30</v>
      </c>
      <c r="AH2375" s="343">
        <v>15</v>
      </c>
      <c r="AI2375" s="343"/>
      <c r="AJ2375" s="343"/>
      <c r="AK2375" s="343"/>
      <c r="AL2375" s="343"/>
      <c r="AM2375" s="343"/>
      <c r="AN2375" s="343"/>
      <c r="AO2375" s="343"/>
      <c r="AP2375" s="343"/>
      <c r="AQ2375" s="343"/>
      <c r="AR2375" s="343"/>
      <c r="AS2375" s="343"/>
      <c r="AT2375" s="343"/>
      <c r="AU2375" s="343"/>
      <c r="AV2375" s="343"/>
      <c r="AW2375" s="343"/>
      <c r="AX2375" s="343"/>
      <c r="AY2375" s="343"/>
      <c r="AZ2375" s="343"/>
      <c r="BA2375" s="343"/>
      <c r="BB2375" s="343"/>
      <c r="BC2375" s="343"/>
      <c r="BD2375" s="343"/>
      <c r="BE2375" s="475"/>
      <c r="BF2375" s="475"/>
      <c r="BG2375" s="475"/>
      <c r="BH2375" s="475"/>
      <c r="BI2375" s="475"/>
      <c r="BJ2375" s="475"/>
      <c r="BK2375" s="475"/>
      <c r="BL2375" s="475"/>
      <c r="BM2375" s="475"/>
      <c r="BN2375" s="475"/>
      <c r="BO2375" s="475"/>
      <c r="BP2375" s="306"/>
      <c r="BQ2375" s="496"/>
      <c r="BR2375" s="496"/>
      <c r="BS2375" s="496"/>
      <c r="BT2375" s="496"/>
      <c r="BU2375" s="496"/>
      <c r="BV2375" s="496"/>
    </row>
    <row r="2376" spans="1:74" s="52" customFormat="1" ht="12.75">
      <c r="A2376" s="45">
        <v>2670.080468178493</v>
      </c>
      <c r="B2376" s="46" t="s">
        <v>360</v>
      </c>
      <c r="C2376" s="47" t="s">
        <v>345</v>
      </c>
      <c r="D2376" s="48">
        <v>45.003696858176056</v>
      </c>
      <c r="E2376" s="49">
        <v>40.726439999999997</v>
      </c>
      <c r="F2376" s="49">
        <v>5.0500009999999998E-2</v>
      </c>
      <c r="G2376" s="49">
        <v>12.884840000000001</v>
      </c>
      <c r="H2376" s="49">
        <v>0.32719999999999999</v>
      </c>
      <c r="I2376" s="49">
        <v>0.19439999999999999</v>
      </c>
      <c r="J2376" s="49">
        <v>46.608789999999999</v>
      </c>
      <c r="K2376" s="49">
        <v>0.23549999999999999</v>
      </c>
      <c r="L2376" s="49">
        <v>101.02767001000001</v>
      </c>
      <c r="M2376" s="47"/>
      <c r="N2376" s="50">
        <v>1.0024296838525946</v>
      </c>
      <c r="O2376" s="50">
        <v>9.8275293307577153E-4</v>
      </c>
      <c r="P2376" s="50">
        <v>0.26522380021391079</v>
      </c>
      <c r="Q2376" s="50">
        <v>6.4779062257905124E-3</v>
      </c>
      <c r="R2376" s="50">
        <v>4.0528400980960715E-3</v>
      </c>
      <c r="S2376" s="50">
        <v>1.7102273346471017</v>
      </c>
      <c r="T2376" s="50">
        <v>6.2104923106853088E-3</v>
      </c>
      <c r="U2376" s="50">
        <v>2.9956048102812551</v>
      </c>
      <c r="V2376" s="51">
        <v>86.574013624863909</v>
      </c>
      <c r="X2376" s="49">
        <v>0.25</v>
      </c>
      <c r="Y2376" s="49">
        <v>39.090000000000003</v>
      </c>
      <c r="Z2376" s="49">
        <v>0.65</v>
      </c>
      <c r="AA2376" s="49">
        <v>5.98</v>
      </c>
      <c r="AB2376" s="49">
        <v>11.15</v>
      </c>
      <c r="AC2376" s="49">
        <v>0.24</v>
      </c>
      <c r="AD2376" s="49">
        <v>2.39</v>
      </c>
      <c r="AE2376" s="312"/>
      <c r="AF2376" s="465" t="s">
        <v>1746</v>
      </c>
      <c r="AG2376" s="343">
        <v>30</v>
      </c>
      <c r="AH2376" s="343">
        <v>15</v>
      </c>
      <c r="AI2376" s="343"/>
      <c r="AJ2376" s="343"/>
      <c r="AK2376" s="343"/>
      <c r="AL2376" s="343"/>
      <c r="AM2376" s="343"/>
      <c r="AN2376" s="343"/>
      <c r="AO2376" s="343"/>
      <c r="AP2376" s="343"/>
      <c r="AQ2376" s="343"/>
      <c r="AR2376" s="343"/>
      <c r="AS2376" s="343"/>
      <c r="AT2376" s="343"/>
      <c r="AU2376" s="343"/>
      <c r="AV2376" s="343"/>
      <c r="AW2376" s="343"/>
      <c r="AX2376" s="343"/>
      <c r="AY2376" s="343"/>
      <c r="AZ2376" s="343"/>
      <c r="BA2376" s="343"/>
      <c r="BB2376" s="343"/>
      <c r="BC2376" s="343"/>
      <c r="BD2376" s="343"/>
      <c r="BE2376" s="475"/>
      <c r="BF2376" s="475"/>
      <c r="BG2376" s="475"/>
      <c r="BH2376" s="475"/>
      <c r="BI2376" s="475"/>
      <c r="BJ2376" s="475"/>
      <c r="BK2376" s="475"/>
      <c r="BL2376" s="475"/>
      <c r="BM2376" s="475"/>
      <c r="BN2376" s="475"/>
      <c r="BO2376" s="475"/>
      <c r="BP2376" s="306"/>
      <c r="BQ2376" s="496"/>
      <c r="BR2376" s="496"/>
      <c r="BS2376" s="496"/>
      <c r="BT2376" s="496"/>
      <c r="BU2376" s="496"/>
      <c r="BV2376" s="496"/>
    </row>
    <row r="2377" spans="1:74" s="52" customFormat="1" ht="12.75">
      <c r="A2377" s="45">
        <v>2670.080468178493</v>
      </c>
      <c r="B2377" s="46" t="s">
        <v>360</v>
      </c>
      <c r="C2377" s="47" t="s">
        <v>345</v>
      </c>
      <c r="D2377" s="48">
        <v>50.003696858176056</v>
      </c>
      <c r="E2377" s="49">
        <v>40.407330000000002</v>
      </c>
      <c r="F2377" s="49">
        <v>4.99E-2</v>
      </c>
      <c r="G2377" s="49">
        <v>12.805249999999999</v>
      </c>
      <c r="H2377" s="49">
        <v>0.3397</v>
      </c>
      <c r="I2377" s="49">
        <v>0.18340000000000001</v>
      </c>
      <c r="J2377" s="49">
        <v>46.798830000000002</v>
      </c>
      <c r="K2377" s="49">
        <v>0.24279999999999999</v>
      </c>
      <c r="L2377" s="49">
        <v>100.82721000000001</v>
      </c>
      <c r="M2377" s="47"/>
      <c r="N2377" s="50">
        <v>0.99711746085368436</v>
      </c>
      <c r="O2377" s="50">
        <v>9.7355866752600931E-4</v>
      </c>
      <c r="P2377" s="50">
        <v>0.26425926496488561</v>
      </c>
      <c r="Q2377" s="50">
        <v>6.7425722090112133E-3</v>
      </c>
      <c r="R2377" s="50">
        <v>3.8332861278674063E-3</v>
      </c>
      <c r="S2377" s="50">
        <v>1.7215899076800936</v>
      </c>
      <c r="T2377" s="50">
        <v>6.4193713081951986E-3</v>
      </c>
      <c r="U2377" s="50">
        <v>3.0009354218112634</v>
      </c>
      <c r="V2377" s="51">
        <v>86.692883396934164</v>
      </c>
      <c r="X2377" s="49">
        <v>0.28999999999999998</v>
      </c>
      <c r="Y2377" s="49">
        <v>28.14</v>
      </c>
      <c r="Z2377" s="49">
        <v>0.66</v>
      </c>
      <c r="AA2377" s="49">
        <v>5.83</v>
      </c>
      <c r="AB2377" s="49">
        <v>11.94</v>
      </c>
      <c r="AC2377" s="49">
        <v>0.26</v>
      </c>
      <c r="AD2377" s="49">
        <v>2.2400000000000002</v>
      </c>
      <c r="AE2377" s="312"/>
      <c r="AF2377" s="465" t="s">
        <v>1746</v>
      </c>
      <c r="AG2377" s="343">
        <v>30</v>
      </c>
      <c r="AH2377" s="343">
        <v>15</v>
      </c>
      <c r="AI2377" s="343"/>
      <c r="AJ2377" s="343"/>
      <c r="AK2377" s="343"/>
      <c r="AL2377" s="343"/>
      <c r="AM2377" s="343"/>
      <c r="AN2377" s="343"/>
      <c r="AO2377" s="343"/>
      <c r="AP2377" s="343"/>
      <c r="AQ2377" s="343"/>
      <c r="AR2377" s="343"/>
      <c r="AS2377" s="343"/>
      <c r="AT2377" s="343"/>
      <c r="AU2377" s="343"/>
      <c r="AV2377" s="343"/>
      <c r="AW2377" s="343"/>
      <c r="AX2377" s="343"/>
      <c r="AY2377" s="343"/>
      <c r="AZ2377" s="343"/>
      <c r="BA2377" s="343"/>
      <c r="BB2377" s="343"/>
      <c r="BC2377" s="343"/>
      <c r="BD2377" s="343"/>
      <c r="BE2377" s="475"/>
      <c r="BF2377" s="475"/>
      <c r="BG2377" s="475"/>
      <c r="BH2377" s="475"/>
      <c r="BI2377" s="475"/>
      <c r="BJ2377" s="475"/>
      <c r="BK2377" s="475"/>
      <c r="BL2377" s="475"/>
      <c r="BM2377" s="475"/>
      <c r="BN2377" s="475"/>
      <c r="BO2377" s="475"/>
      <c r="BP2377" s="306"/>
      <c r="BQ2377" s="496"/>
      <c r="BR2377" s="496"/>
      <c r="BS2377" s="496"/>
      <c r="BT2377" s="496"/>
      <c r="BU2377" s="496"/>
      <c r="BV2377" s="496"/>
    </row>
    <row r="2378" spans="1:74" s="52" customFormat="1" ht="12.75">
      <c r="A2378" s="45">
        <v>2670.080468178493</v>
      </c>
      <c r="B2378" s="46" t="s">
        <v>360</v>
      </c>
      <c r="C2378" s="47" t="s">
        <v>345</v>
      </c>
      <c r="D2378" s="48">
        <v>55.003696858176056</v>
      </c>
      <c r="E2378" s="49">
        <v>40.586829999999999</v>
      </c>
      <c r="F2378" s="49">
        <v>4.5100000000000001E-2</v>
      </c>
      <c r="G2378" s="49">
        <v>12.845050000000001</v>
      </c>
      <c r="H2378" s="49">
        <v>0.3538</v>
      </c>
      <c r="I2378" s="49">
        <v>0.17549999999999999</v>
      </c>
      <c r="J2378" s="49">
        <v>46.418750000000003</v>
      </c>
      <c r="K2378" s="49">
        <v>0.2349</v>
      </c>
      <c r="L2378" s="49">
        <v>100.65992999999999</v>
      </c>
      <c r="M2378" s="47"/>
      <c r="N2378" s="50">
        <v>1.002719304018624</v>
      </c>
      <c r="O2378" s="50">
        <v>8.8093973709527855E-4</v>
      </c>
      <c r="P2378" s="50">
        <v>0.26539090572168667</v>
      </c>
      <c r="Q2378" s="50">
        <v>7.030657868031598E-3</v>
      </c>
      <c r="R2378" s="50">
        <v>3.6724602477652209E-3</v>
      </c>
      <c r="S2378" s="50">
        <v>1.7096067752690201</v>
      </c>
      <c r="T2378" s="50">
        <v>6.2177736449622913E-3</v>
      </c>
      <c r="U2378" s="50">
        <v>2.9955188165071847</v>
      </c>
      <c r="V2378" s="51">
        <v>86.562470008138945</v>
      </c>
      <c r="X2378" s="49">
        <v>0.25</v>
      </c>
      <c r="Y2378" s="49">
        <v>40.090000000000003</v>
      </c>
      <c r="Z2378" s="49">
        <v>0.66</v>
      </c>
      <c r="AA2378" s="49">
        <v>5.75</v>
      </c>
      <c r="AB2378" s="49">
        <v>11.83</v>
      </c>
      <c r="AC2378" s="49">
        <v>0.24</v>
      </c>
      <c r="AD2378" s="49">
        <v>2.34</v>
      </c>
      <c r="AE2378" s="312"/>
      <c r="AF2378" s="465" t="s">
        <v>1746</v>
      </c>
      <c r="AG2378" s="343">
        <v>30</v>
      </c>
      <c r="AH2378" s="343">
        <v>15</v>
      </c>
      <c r="AI2378" s="343"/>
      <c r="AJ2378" s="343"/>
      <c r="AK2378" s="343"/>
      <c r="AL2378" s="343"/>
      <c r="AM2378" s="343"/>
      <c r="AN2378" s="343"/>
      <c r="AO2378" s="343"/>
      <c r="AP2378" s="343"/>
      <c r="AQ2378" s="343"/>
      <c r="AR2378" s="343"/>
      <c r="AS2378" s="343"/>
      <c r="AT2378" s="343"/>
      <c r="AU2378" s="343"/>
      <c r="AV2378" s="343"/>
      <c r="AW2378" s="343"/>
      <c r="AX2378" s="343"/>
      <c r="AY2378" s="343"/>
      <c r="AZ2378" s="343"/>
      <c r="BA2378" s="343"/>
      <c r="BB2378" s="343"/>
      <c r="BC2378" s="343"/>
      <c r="BD2378" s="343"/>
      <c r="BE2378" s="475"/>
      <c r="BF2378" s="475"/>
      <c r="BG2378" s="475"/>
      <c r="BH2378" s="475"/>
      <c r="BI2378" s="475"/>
      <c r="BJ2378" s="475"/>
      <c r="BK2378" s="475"/>
      <c r="BL2378" s="475"/>
      <c r="BM2378" s="475"/>
      <c r="BN2378" s="475"/>
      <c r="BO2378" s="475"/>
      <c r="BP2378" s="306"/>
      <c r="BQ2378" s="496"/>
      <c r="BR2378" s="496"/>
      <c r="BS2378" s="496"/>
      <c r="BT2378" s="496"/>
      <c r="BU2378" s="496"/>
      <c r="BV2378" s="496"/>
    </row>
    <row r="2379" spans="1:74" s="52" customFormat="1" ht="12.75">
      <c r="A2379" s="45">
        <v>2670.080468178493</v>
      </c>
      <c r="B2379" s="46" t="s">
        <v>360</v>
      </c>
      <c r="C2379" s="47" t="s">
        <v>345</v>
      </c>
      <c r="D2379" s="48">
        <v>60.003696858176056</v>
      </c>
      <c r="E2379" s="49">
        <v>40.497079999999997</v>
      </c>
      <c r="F2379" s="49">
        <v>8.4900000000000003E-2</v>
      </c>
      <c r="G2379" s="49">
        <v>12.95449</v>
      </c>
      <c r="H2379" s="49">
        <v>0.33710000000000001</v>
      </c>
      <c r="I2379" s="49">
        <v>0.21010000000000001</v>
      </c>
      <c r="J2379" s="49">
        <v>46.618789999999997</v>
      </c>
      <c r="K2379" s="49">
        <v>0.24510000000000001</v>
      </c>
      <c r="L2379" s="49">
        <v>100.94755999999998</v>
      </c>
      <c r="M2379" s="47"/>
      <c r="N2379" s="50">
        <v>0.99845804181668441</v>
      </c>
      <c r="O2379" s="50">
        <v>1.6549665281714498E-3</v>
      </c>
      <c r="P2379" s="50">
        <v>0.26710524945896391</v>
      </c>
      <c r="Q2379" s="50">
        <v>6.6851130233753411E-3</v>
      </c>
      <c r="R2379" s="50">
        <v>4.3875077932461438E-3</v>
      </c>
      <c r="S2379" s="50">
        <v>1.7134666340916618</v>
      </c>
      <c r="T2379" s="50">
        <v>6.4745124148696889E-3</v>
      </c>
      <c r="U2379" s="50">
        <v>2.9982320251269723</v>
      </c>
      <c r="V2379" s="51">
        <v>86.513731125975752</v>
      </c>
      <c r="X2379" s="49">
        <v>0.25</v>
      </c>
      <c r="Y2379" s="49">
        <v>45.85</v>
      </c>
      <c r="Z2379" s="49">
        <v>0.66</v>
      </c>
      <c r="AA2379" s="49">
        <v>5.58</v>
      </c>
      <c r="AB2379" s="49">
        <v>12.11</v>
      </c>
      <c r="AC2379" s="49">
        <v>0.25</v>
      </c>
      <c r="AD2379" s="49">
        <v>2.4</v>
      </c>
      <c r="AE2379" s="312"/>
      <c r="AF2379" s="465" t="s">
        <v>1746</v>
      </c>
      <c r="AG2379" s="343">
        <v>30</v>
      </c>
      <c r="AH2379" s="343">
        <v>15</v>
      </c>
      <c r="AI2379" s="343"/>
      <c r="AJ2379" s="343"/>
      <c r="AK2379" s="343"/>
      <c r="AL2379" s="343"/>
      <c r="AM2379" s="343"/>
      <c r="AN2379" s="343"/>
      <c r="AO2379" s="343"/>
      <c r="AP2379" s="343"/>
      <c r="AQ2379" s="343"/>
      <c r="AR2379" s="343"/>
      <c r="AS2379" s="343"/>
      <c r="AT2379" s="343"/>
      <c r="AU2379" s="343"/>
      <c r="AV2379" s="343"/>
      <c r="AW2379" s="343"/>
      <c r="AX2379" s="343"/>
      <c r="AY2379" s="343"/>
      <c r="AZ2379" s="343"/>
      <c r="BA2379" s="343"/>
      <c r="BB2379" s="343"/>
      <c r="BC2379" s="343"/>
      <c r="BD2379" s="343"/>
      <c r="BE2379" s="475"/>
      <c r="BF2379" s="475"/>
      <c r="BG2379" s="475"/>
      <c r="BH2379" s="475"/>
      <c r="BI2379" s="475"/>
      <c r="BJ2379" s="475"/>
      <c r="BK2379" s="475"/>
      <c r="BL2379" s="475"/>
      <c r="BM2379" s="475"/>
      <c r="BN2379" s="475"/>
      <c r="BO2379" s="475"/>
      <c r="BP2379" s="306"/>
      <c r="BQ2379" s="496"/>
      <c r="BR2379" s="496"/>
      <c r="BS2379" s="496"/>
      <c r="BT2379" s="496"/>
      <c r="BU2379" s="496"/>
      <c r="BV2379" s="496"/>
    </row>
    <row r="2380" spans="1:74" s="52" customFormat="1" ht="12.75">
      <c r="A2380" s="45">
        <v>2670.080468178493</v>
      </c>
      <c r="B2380" s="46" t="s">
        <v>360</v>
      </c>
      <c r="C2380" s="47" t="s">
        <v>345</v>
      </c>
      <c r="D2380" s="48">
        <v>65.003696858176056</v>
      </c>
      <c r="E2380" s="49">
        <v>40.46716</v>
      </c>
      <c r="F2380" s="49">
        <v>9.3700000000000006E-2</v>
      </c>
      <c r="G2380" s="49">
        <v>12.96444</v>
      </c>
      <c r="H2380" s="49">
        <v>0.33189999999999997</v>
      </c>
      <c r="I2380" s="49">
        <v>0.15540000000000001</v>
      </c>
      <c r="J2380" s="49">
        <v>46.728810000000003</v>
      </c>
      <c r="K2380" s="49">
        <v>0.25009999999999999</v>
      </c>
      <c r="L2380" s="49">
        <v>100.99151000000001</v>
      </c>
      <c r="M2380" s="47"/>
      <c r="N2380" s="50">
        <v>0.99717818563880489</v>
      </c>
      <c r="O2380" s="50">
        <v>1.8255134988350006E-3</v>
      </c>
      <c r="P2380" s="50">
        <v>0.26716514529621971</v>
      </c>
      <c r="Q2380" s="50">
        <v>6.5784137885699298E-3</v>
      </c>
      <c r="R2380" s="50">
        <v>3.2434469310685709E-3</v>
      </c>
      <c r="S2380" s="50">
        <v>1.7165770809226732</v>
      </c>
      <c r="T2380" s="50">
        <v>6.6030012873534152E-3</v>
      </c>
      <c r="U2380" s="50">
        <v>2.9991707873635249</v>
      </c>
      <c r="V2380" s="51">
        <v>86.532265041035643</v>
      </c>
      <c r="X2380" s="49">
        <v>0.25</v>
      </c>
      <c r="Y2380" s="49">
        <v>24.32</v>
      </c>
      <c r="Z2380" s="49">
        <v>0.65</v>
      </c>
      <c r="AA2380" s="49">
        <v>5.9</v>
      </c>
      <c r="AB2380" s="49">
        <v>10.33</v>
      </c>
      <c r="AC2380" s="49">
        <v>0.24</v>
      </c>
      <c r="AD2380" s="49">
        <v>2.2999999999999998</v>
      </c>
      <c r="AE2380" s="312"/>
      <c r="AF2380" s="465" t="s">
        <v>1746</v>
      </c>
      <c r="AG2380" s="343">
        <v>30</v>
      </c>
      <c r="AH2380" s="343">
        <v>15</v>
      </c>
      <c r="AI2380" s="343"/>
      <c r="AJ2380" s="343"/>
      <c r="AK2380" s="343"/>
      <c r="AL2380" s="343"/>
      <c r="AM2380" s="343"/>
      <c r="AN2380" s="343"/>
      <c r="AO2380" s="343"/>
      <c r="AP2380" s="343"/>
      <c r="AQ2380" s="343"/>
      <c r="AR2380" s="343"/>
      <c r="AS2380" s="343"/>
      <c r="AT2380" s="343"/>
      <c r="AU2380" s="343"/>
      <c r="AV2380" s="343"/>
      <c r="AW2380" s="343"/>
      <c r="AX2380" s="343"/>
      <c r="AY2380" s="343"/>
      <c r="AZ2380" s="343"/>
      <c r="BA2380" s="343"/>
      <c r="BB2380" s="343"/>
      <c r="BC2380" s="343"/>
      <c r="BD2380" s="343"/>
      <c r="BE2380" s="475"/>
      <c r="BF2380" s="475"/>
      <c r="BG2380" s="475"/>
      <c r="BH2380" s="475"/>
      <c r="BI2380" s="475"/>
      <c r="BJ2380" s="475"/>
      <c r="BK2380" s="475"/>
      <c r="BL2380" s="475"/>
      <c r="BM2380" s="475"/>
      <c r="BN2380" s="475"/>
      <c r="BO2380" s="475"/>
      <c r="BP2380" s="306"/>
      <c r="BQ2380" s="496"/>
      <c r="BR2380" s="496"/>
      <c r="BS2380" s="496"/>
      <c r="BT2380" s="496"/>
      <c r="BU2380" s="496"/>
      <c r="BV2380" s="496"/>
    </row>
    <row r="2381" spans="1:74" s="52" customFormat="1" ht="12.75">
      <c r="A2381" s="45">
        <v>2670.080468178493</v>
      </c>
      <c r="B2381" s="46" t="s">
        <v>360</v>
      </c>
      <c r="C2381" s="47" t="s">
        <v>345</v>
      </c>
      <c r="D2381" s="48">
        <v>70.003696858176056</v>
      </c>
      <c r="E2381" s="49">
        <v>40.556910000000002</v>
      </c>
      <c r="F2381" s="49">
        <v>8.2299999999999998E-2</v>
      </c>
      <c r="G2381" s="49">
        <v>12.91469</v>
      </c>
      <c r="H2381" s="49">
        <v>0.34329999999999999</v>
      </c>
      <c r="I2381" s="49">
        <v>0.1469</v>
      </c>
      <c r="J2381" s="49">
        <v>46.788820000000001</v>
      </c>
      <c r="K2381" s="49">
        <v>0.2364</v>
      </c>
      <c r="L2381" s="49">
        <v>101.06932</v>
      </c>
      <c r="M2381" s="47"/>
      <c r="N2381" s="50">
        <v>0.99823607463329456</v>
      </c>
      <c r="O2381" s="50">
        <v>1.6015616162740165E-3</v>
      </c>
      <c r="P2381" s="50">
        <v>0.26583268723617054</v>
      </c>
      <c r="Q2381" s="50">
        <v>6.7965121450968367E-3</v>
      </c>
      <c r="R2381" s="50">
        <v>3.0624988656355822E-3</v>
      </c>
      <c r="S2381" s="50">
        <v>1.7167973711297035</v>
      </c>
      <c r="T2381" s="50">
        <v>6.2340965079822662E-3</v>
      </c>
      <c r="U2381" s="50">
        <v>2.9985608021341572</v>
      </c>
      <c r="V2381" s="51">
        <v>86.59191682712229</v>
      </c>
      <c r="X2381" s="49">
        <v>0.25</v>
      </c>
      <c r="Y2381" s="49">
        <v>21.33</v>
      </c>
      <c r="Z2381" s="49">
        <v>0.65</v>
      </c>
      <c r="AA2381" s="49">
        <v>5.86</v>
      </c>
      <c r="AB2381" s="49">
        <v>13.93</v>
      </c>
      <c r="AC2381" s="49">
        <v>0.24</v>
      </c>
      <c r="AD2381" s="49">
        <v>2.29</v>
      </c>
      <c r="AE2381" s="312"/>
      <c r="AF2381" s="465" t="s">
        <v>1746</v>
      </c>
      <c r="AG2381" s="343">
        <v>30</v>
      </c>
      <c r="AH2381" s="343">
        <v>15</v>
      </c>
      <c r="AI2381" s="343"/>
      <c r="AJ2381" s="343"/>
      <c r="AK2381" s="343"/>
      <c r="AL2381" s="343"/>
      <c r="AM2381" s="343"/>
      <c r="AN2381" s="343"/>
      <c r="AO2381" s="343"/>
      <c r="AP2381" s="343"/>
      <c r="AQ2381" s="343"/>
      <c r="AR2381" s="343"/>
      <c r="AS2381" s="343"/>
      <c r="AT2381" s="343"/>
      <c r="AU2381" s="343"/>
      <c r="AV2381" s="343"/>
      <c r="AW2381" s="343"/>
      <c r="AX2381" s="343"/>
      <c r="AY2381" s="343"/>
      <c r="AZ2381" s="343"/>
      <c r="BA2381" s="343"/>
      <c r="BB2381" s="343"/>
      <c r="BC2381" s="343"/>
      <c r="BD2381" s="343"/>
      <c r="BE2381" s="475"/>
      <c r="BF2381" s="475"/>
      <c r="BG2381" s="475"/>
      <c r="BH2381" s="475"/>
      <c r="BI2381" s="475"/>
      <c r="BJ2381" s="475"/>
      <c r="BK2381" s="475"/>
      <c r="BL2381" s="475"/>
      <c r="BM2381" s="475"/>
      <c r="BN2381" s="475"/>
      <c r="BO2381" s="475"/>
      <c r="BP2381" s="306"/>
      <c r="BQ2381" s="496"/>
      <c r="BR2381" s="496"/>
      <c r="BS2381" s="496"/>
      <c r="BT2381" s="496"/>
      <c r="BU2381" s="496"/>
      <c r="BV2381" s="496"/>
    </row>
    <row r="2382" spans="1:74" s="52" customFormat="1" ht="12.75">
      <c r="A2382" s="45">
        <v>2670.080468178493</v>
      </c>
      <c r="B2382" s="46" t="s">
        <v>360</v>
      </c>
      <c r="C2382" s="47" t="s">
        <v>345</v>
      </c>
      <c r="D2382" s="48">
        <v>75.003696858176056</v>
      </c>
      <c r="E2382" s="49">
        <v>40.596800000000002</v>
      </c>
      <c r="F2382" s="49">
        <v>8.3799999999999999E-2</v>
      </c>
      <c r="G2382" s="49">
        <v>13.08384</v>
      </c>
      <c r="H2382" s="49">
        <v>0.35170000000000001</v>
      </c>
      <c r="I2382" s="49">
        <v>0.16</v>
      </c>
      <c r="J2382" s="49">
        <v>46.678800000000003</v>
      </c>
      <c r="K2382" s="49">
        <v>0.25309999999999999</v>
      </c>
      <c r="L2382" s="49">
        <v>101.20804</v>
      </c>
      <c r="M2382" s="47"/>
      <c r="N2382" s="50">
        <v>0.99862475151974917</v>
      </c>
      <c r="O2382" s="50">
        <v>1.6297836538787165E-3</v>
      </c>
      <c r="P2382" s="50">
        <v>0.26915456034882984</v>
      </c>
      <c r="Q2382" s="50">
        <v>6.9586787034463969E-3</v>
      </c>
      <c r="R2382" s="50">
        <v>3.3336211733876104E-3</v>
      </c>
      <c r="S2382" s="50">
        <v>1.711743756158717</v>
      </c>
      <c r="T2382" s="50">
        <v>6.6705296144845818E-3</v>
      </c>
      <c r="U2382" s="50">
        <v>2.9981156811724929</v>
      </c>
      <c r="V2382" s="51">
        <v>86.412499919563416</v>
      </c>
      <c r="X2382" s="49">
        <v>0.25</v>
      </c>
      <c r="Y2382" s="49">
        <v>24.79</v>
      </c>
      <c r="Z2382" s="49">
        <v>0.65</v>
      </c>
      <c r="AA2382" s="49">
        <v>5.69</v>
      </c>
      <c r="AB2382" s="49">
        <v>14.62</v>
      </c>
      <c r="AC2382" s="49">
        <v>0.24</v>
      </c>
      <c r="AD2382" s="49">
        <v>2.39</v>
      </c>
      <c r="AE2382" s="312"/>
      <c r="AF2382" s="465" t="s">
        <v>1746</v>
      </c>
      <c r="AG2382" s="343">
        <v>30</v>
      </c>
      <c r="AH2382" s="343">
        <v>15</v>
      </c>
      <c r="AI2382" s="343"/>
      <c r="AJ2382" s="343"/>
      <c r="AK2382" s="343"/>
      <c r="AL2382" s="343"/>
      <c r="AM2382" s="343"/>
      <c r="AN2382" s="343"/>
      <c r="AO2382" s="343"/>
      <c r="AP2382" s="343"/>
      <c r="AQ2382" s="343"/>
      <c r="AR2382" s="343"/>
      <c r="AS2382" s="343"/>
      <c r="AT2382" s="343"/>
      <c r="AU2382" s="343"/>
      <c r="AV2382" s="343"/>
      <c r="AW2382" s="343"/>
      <c r="AX2382" s="343"/>
      <c r="AY2382" s="343"/>
      <c r="AZ2382" s="343"/>
      <c r="BA2382" s="343"/>
      <c r="BB2382" s="343"/>
      <c r="BC2382" s="343"/>
      <c r="BD2382" s="343"/>
      <c r="BE2382" s="475"/>
      <c r="BF2382" s="475"/>
      <c r="BG2382" s="475"/>
      <c r="BH2382" s="475"/>
      <c r="BI2382" s="475"/>
      <c r="BJ2382" s="475"/>
      <c r="BK2382" s="475"/>
      <c r="BL2382" s="475"/>
      <c r="BM2382" s="475"/>
      <c r="BN2382" s="475"/>
      <c r="BO2382" s="475"/>
      <c r="BP2382" s="306"/>
      <c r="BQ2382" s="496"/>
      <c r="BR2382" s="496"/>
      <c r="BS2382" s="496"/>
      <c r="BT2382" s="496"/>
      <c r="BU2382" s="496"/>
      <c r="BV2382" s="496"/>
    </row>
    <row r="2383" spans="1:74" s="52" customFormat="1" ht="12.75">
      <c r="A2383" s="45">
        <v>2670.080468178493</v>
      </c>
      <c r="B2383" s="46" t="s">
        <v>360</v>
      </c>
      <c r="C2383" s="47" t="s">
        <v>345</v>
      </c>
      <c r="D2383" s="48">
        <v>80.003696858176056</v>
      </c>
      <c r="E2383" s="49">
        <v>40.65663</v>
      </c>
      <c r="F2383" s="49">
        <v>6.3100000000000003E-2</v>
      </c>
      <c r="G2383" s="49">
        <v>12.94454</v>
      </c>
      <c r="H2383" s="49">
        <v>0.33489999999999998</v>
      </c>
      <c r="I2383" s="49">
        <v>0.1653</v>
      </c>
      <c r="J2383" s="49">
        <v>46.728810000000003</v>
      </c>
      <c r="K2383" s="49">
        <v>0.24299999999999999</v>
      </c>
      <c r="L2383" s="49">
        <v>101.13628</v>
      </c>
      <c r="M2383" s="47"/>
      <c r="N2383" s="50">
        <v>1.0000425236595829</v>
      </c>
      <c r="O2383" s="50">
        <v>1.2271336470356272E-3</v>
      </c>
      <c r="P2383" s="50">
        <v>0.26627457847286989</v>
      </c>
      <c r="Q2383" s="50">
        <v>6.6259191136487016E-3</v>
      </c>
      <c r="R2383" s="50">
        <v>3.4438615431052976E-3</v>
      </c>
      <c r="S2383" s="50">
        <v>1.7134851972139284</v>
      </c>
      <c r="T2383" s="50">
        <v>6.4039953961756392E-3</v>
      </c>
      <c r="U2383" s="50">
        <v>2.997503209046346</v>
      </c>
      <c r="V2383" s="51">
        <v>86.550157158309943</v>
      </c>
      <c r="X2383" s="49">
        <v>0.25</v>
      </c>
      <c r="Y2383" s="49">
        <v>24.95</v>
      </c>
      <c r="Z2383" s="49">
        <v>0.65</v>
      </c>
      <c r="AA2383" s="49">
        <v>5.62</v>
      </c>
      <c r="AB2383" s="49">
        <v>13.18</v>
      </c>
      <c r="AC2383" s="49">
        <v>0.24</v>
      </c>
      <c r="AD2383" s="49">
        <v>2.2400000000000002</v>
      </c>
      <c r="AE2383" s="312"/>
      <c r="AF2383" s="465" t="s">
        <v>1746</v>
      </c>
      <c r="AG2383" s="343">
        <v>30</v>
      </c>
      <c r="AH2383" s="343">
        <v>15</v>
      </c>
      <c r="AI2383" s="343"/>
      <c r="AJ2383" s="343"/>
      <c r="AK2383" s="343"/>
      <c r="AL2383" s="343"/>
      <c r="AM2383" s="343"/>
      <c r="AN2383" s="343"/>
      <c r="AO2383" s="343"/>
      <c r="AP2383" s="343"/>
      <c r="AQ2383" s="343"/>
      <c r="AR2383" s="343"/>
      <c r="AS2383" s="343"/>
      <c r="AT2383" s="343"/>
      <c r="AU2383" s="343"/>
      <c r="AV2383" s="343"/>
      <c r="AW2383" s="343"/>
      <c r="AX2383" s="343"/>
      <c r="AY2383" s="343"/>
      <c r="AZ2383" s="343"/>
      <c r="BA2383" s="343"/>
      <c r="BB2383" s="343"/>
      <c r="BC2383" s="343"/>
      <c r="BD2383" s="343"/>
      <c r="BE2383" s="475"/>
      <c r="BF2383" s="475"/>
      <c r="BG2383" s="475"/>
      <c r="BH2383" s="475"/>
      <c r="BI2383" s="475"/>
      <c r="BJ2383" s="475"/>
      <c r="BK2383" s="475"/>
      <c r="BL2383" s="475"/>
      <c r="BM2383" s="475"/>
      <c r="BN2383" s="475"/>
      <c r="BO2383" s="475"/>
      <c r="BP2383" s="306"/>
      <c r="BQ2383" s="496"/>
      <c r="BR2383" s="496"/>
      <c r="BS2383" s="496"/>
      <c r="BT2383" s="496"/>
      <c r="BU2383" s="496"/>
      <c r="BV2383" s="496"/>
    </row>
    <row r="2384" spans="1:74" s="52" customFormat="1" ht="12.75">
      <c r="A2384" s="45">
        <v>2670.080468178493</v>
      </c>
      <c r="B2384" s="46" t="s">
        <v>360</v>
      </c>
      <c r="C2384" s="47" t="s">
        <v>345</v>
      </c>
      <c r="D2384" s="48">
        <v>85.003696858176056</v>
      </c>
      <c r="E2384" s="49">
        <v>40.57685</v>
      </c>
      <c r="F2384" s="49">
        <v>9.1600000000000001E-2</v>
      </c>
      <c r="G2384" s="49">
        <v>13.063940000000001</v>
      </c>
      <c r="H2384" s="49">
        <v>0.35410000000000003</v>
      </c>
      <c r="I2384" s="49">
        <v>0.16420000000000001</v>
      </c>
      <c r="J2384" s="49">
        <v>46.608789999999999</v>
      </c>
      <c r="K2384" s="49">
        <v>0.24840000000000001</v>
      </c>
      <c r="L2384" s="49">
        <v>101.10788000000001</v>
      </c>
      <c r="M2384" s="47"/>
      <c r="N2384" s="50">
        <v>0.99900613027151186</v>
      </c>
      <c r="O2384" s="50">
        <v>1.7830384660098549E-3</v>
      </c>
      <c r="P2384" s="50">
        <v>0.26898000345212264</v>
      </c>
      <c r="Q2384" s="50">
        <v>7.0122863572071427E-3</v>
      </c>
      <c r="R2384" s="50">
        <v>3.4241179451530812E-3</v>
      </c>
      <c r="S2384" s="50">
        <v>1.7106698365061848</v>
      </c>
      <c r="T2384" s="50">
        <v>6.5523797982792184E-3</v>
      </c>
      <c r="U2384" s="50">
        <v>2.9974277927964685</v>
      </c>
      <c r="V2384" s="51">
        <v>86.412748455666915</v>
      </c>
      <c r="X2384" s="49">
        <v>0.25</v>
      </c>
      <c r="Y2384" s="49">
        <v>31.87</v>
      </c>
      <c r="Z2384" s="49">
        <v>0.65</v>
      </c>
      <c r="AA2384" s="49">
        <v>5.93</v>
      </c>
      <c r="AB2384" s="49">
        <v>13.12</v>
      </c>
      <c r="AC2384" s="49">
        <v>0.24</v>
      </c>
      <c r="AD2384" s="49">
        <v>2.34</v>
      </c>
      <c r="AE2384" s="312"/>
      <c r="AF2384" s="465" t="s">
        <v>1746</v>
      </c>
      <c r="AG2384" s="343">
        <v>30</v>
      </c>
      <c r="AH2384" s="343">
        <v>15</v>
      </c>
      <c r="AI2384" s="343"/>
      <c r="AJ2384" s="343"/>
      <c r="AK2384" s="343"/>
      <c r="AL2384" s="343"/>
      <c r="AM2384" s="343"/>
      <c r="AN2384" s="343"/>
      <c r="AO2384" s="343"/>
      <c r="AP2384" s="343"/>
      <c r="AQ2384" s="343"/>
      <c r="AR2384" s="343"/>
      <c r="AS2384" s="343"/>
      <c r="AT2384" s="343"/>
      <c r="AU2384" s="343"/>
      <c r="AV2384" s="343"/>
      <c r="AW2384" s="343"/>
      <c r="AX2384" s="343"/>
      <c r="AY2384" s="343"/>
      <c r="AZ2384" s="343"/>
      <c r="BA2384" s="343"/>
      <c r="BB2384" s="343"/>
      <c r="BC2384" s="343"/>
      <c r="BD2384" s="343"/>
      <c r="BE2384" s="475"/>
      <c r="BF2384" s="475"/>
      <c r="BG2384" s="475"/>
      <c r="BH2384" s="475"/>
      <c r="BI2384" s="475"/>
      <c r="BJ2384" s="475"/>
      <c r="BK2384" s="475"/>
      <c r="BL2384" s="475"/>
      <c r="BM2384" s="475"/>
      <c r="BN2384" s="475"/>
      <c r="BO2384" s="475"/>
      <c r="BP2384" s="306"/>
      <c r="BQ2384" s="496"/>
      <c r="BR2384" s="496"/>
      <c r="BS2384" s="496"/>
      <c r="BT2384" s="496"/>
      <c r="BU2384" s="496"/>
      <c r="BV2384" s="496"/>
    </row>
    <row r="2385" spans="1:74" s="52" customFormat="1" ht="12.75">
      <c r="A2385" s="45">
        <v>2670.080468178493</v>
      </c>
      <c r="B2385" s="46" t="s">
        <v>360</v>
      </c>
      <c r="C2385" s="47" t="s">
        <v>345</v>
      </c>
      <c r="D2385" s="48">
        <v>90.003696858176056</v>
      </c>
      <c r="E2385" s="49">
        <v>40.497079999999997</v>
      </c>
      <c r="F2385" s="49">
        <v>8.2799999999999999E-2</v>
      </c>
      <c r="G2385" s="49">
        <v>12.855</v>
      </c>
      <c r="H2385" s="49">
        <v>0.3483</v>
      </c>
      <c r="I2385" s="49">
        <v>0.17480000000000001</v>
      </c>
      <c r="J2385" s="49">
        <v>46.698810000000002</v>
      </c>
      <c r="K2385" s="49">
        <v>0.2424</v>
      </c>
      <c r="L2385" s="49">
        <v>100.89919</v>
      </c>
      <c r="M2385" s="47"/>
      <c r="N2385" s="50">
        <v>0.9984129691611765</v>
      </c>
      <c r="O2385" s="50">
        <v>1.613958099326735E-3</v>
      </c>
      <c r="P2385" s="50">
        <v>0.26504192597363507</v>
      </c>
      <c r="Q2385" s="50">
        <v>6.9069111707919803E-3</v>
      </c>
      <c r="R2385" s="50">
        <v>3.6501748739479504E-3</v>
      </c>
      <c r="S2385" s="50">
        <v>1.7163302746590789</v>
      </c>
      <c r="T2385" s="50">
        <v>6.4029007022127788E-3</v>
      </c>
      <c r="U2385" s="50">
        <v>2.99835911464017</v>
      </c>
      <c r="V2385" s="51">
        <v>86.623314595359773</v>
      </c>
      <c r="X2385" s="49">
        <v>0.25</v>
      </c>
      <c r="Y2385" s="49">
        <v>22.51</v>
      </c>
      <c r="Z2385" s="49">
        <v>0.65</v>
      </c>
      <c r="AA2385" s="49">
        <v>5.62</v>
      </c>
      <c r="AB2385" s="49">
        <v>12.81</v>
      </c>
      <c r="AC2385" s="49">
        <v>0.25</v>
      </c>
      <c r="AD2385" s="49">
        <v>2.29</v>
      </c>
      <c r="AE2385" s="312"/>
      <c r="AF2385" s="465" t="s">
        <v>1746</v>
      </c>
      <c r="AG2385" s="343">
        <v>30</v>
      </c>
      <c r="AH2385" s="343">
        <v>15</v>
      </c>
      <c r="AI2385" s="343"/>
      <c r="AJ2385" s="343"/>
      <c r="AK2385" s="343"/>
      <c r="AL2385" s="343"/>
      <c r="AM2385" s="343"/>
      <c r="AN2385" s="343"/>
      <c r="AO2385" s="343"/>
      <c r="AP2385" s="343"/>
      <c r="AQ2385" s="343"/>
      <c r="AR2385" s="343"/>
      <c r="AS2385" s="343"/>
      <c r="AT2385" s="343"/>
      <c r="AU2385" s="343"/>
      <c r="AV2385" s="343"/>
      <c r="AW2385" s="343"/>
      <c r="AX2385" s="343"/>
      <c r="AY2385" s="343"/>
      <c r="AZ2385" s="343"/>
      <c r="BA2385" s="343"/>
      <c r="BB2385" s="343"/>
      <c r="BC2385" s="343"/>
      <c r="BD2385" s="343"/>
      <c r="BE2385" s="475"/>
      <c r="BF2385" s="475"/>
      <c r="BG2385" s="475"/>
      <c r="BH2385" s="475"/>
      <c r="BI2385" s="475"/>
      <c r="BJ2385" s="475"/>
      <c r="BK2385" s="475"/>
      <c r="BL2385" s="475"/>
      <c r="BM2385" s="475"/>
      <c r="BN2385" s="475"/>
      <c r="BO2385" s="475"/>
      <c r="BP2385" s="306"/>
      <c r="BQ2385" s="496"/>
      <c r="BR2385" s="496"/>
      <c r="BS2385" s="496"/>
      <c r="BT2385" s="496"/>
      <c r="BU2385" s="496"/>
      <c r="BV2385" s="496"/>
    </row>
    <row r="2386" spans="1:74" s="52" customFormat="1" ht="12.75">
      <c r="A2386" s="45">
        <v>2670.080468178493</v>
      </c>
      <c r="B2386" s="46" t="s">
        <v>360</v>
      </c>
      <c r="C2386" s="47" t="s">
        <v>345</v>
      </c>
      <c r="D2386" s="48">
        <v>95.003696858176056</v>
      </c>
      <c r="E2386" s="49">
        <v>40.546939999999999</v>
      </c>
      <c r="F2386" s="49">
        <v>6.1100000000000002E-2</v>
      </c>
      <c r="G2386" s="49">
        <v>13.004239999999999</v>
      </c>
      <c r="H2386" s="49">
        <v>0.32919999999999999</v>
      </c>
      <c r="I2386" s="49">
        <v>0.1636</v>
      </c>
      <c r="J2386" s="49">
        <v>46.628790000000002</v>
      </c>
      <c r="K2386" s="49">
        <v>0.24160000000000001</v>
      </c>
      <c r="L2386" s="49">
        <v>100.97547</v>
      </c>
      <c r="M2386" s="47"/>
      <c r="N2386" s="50">
        <v>0.99937754994076045</v>
      </c>
      <c r="O2386" s="50">
        <v>1.1906610041758775E-3</v>
      </c>
      <c r="P2386" s="50">
        <v>0.26804794055391762</v>
      </c>
      <c r="Q2386" s="50">
        <v>6.5264230786527587E-3</v>
      </c>
      <c r="R2386" s="50">
        <v>3.4153918941181483E-3</v>
      </c>
      <c r="S2386" s="50">
        <v>1.7133030821988988</v>
      </c>
      <c r="T2386" s="50">
        <v>6.3800793803634199E-3</v>
      </c>
      <c r="U2386" s="50">
        <v>2.9982411280508869</v>
      </c>
      <c r="V2386" s="51">
        <v>86.471456219731252</v>
      </c>
      <c r="X2386" s="49">
        <v>0.25</v>
      </c>
      <c r="Y2386" s="49">
        <v>25.32</v>
      </c>
      <c r="Z2386" s="49">
        <v>0.66</v>
      </c>
      <c r="AA2386" s="49">
        <v>5.71</v>
      </c>
      <c r="AB2386" s="49">
        <v>12.63</v>
      </c>
      <c r="AC2386" s="49">
        <v>0.24</v>
      </c>
      <c r="AD2386" s="49">
        <v>2.34</v>
      </c>
      <c r="AE2386" s="312"/>
      <c r="AF2386" s="465" t="s">
        <v>1746</v>
      </c>
      <c r="AG2386" s="343">
        <v>30</v>
      </c>
      <c r="AH2386" s="343">
        <v>15</v>
      </c>
      <c r="AI2386" s="343"/>
      <c r="AJ2386" s="343"/>
      <c r="AK2386" s="343"/>
      <c r="AL2386" s="343"/>
      <c r="AM2386" s="343"/>
      <c r="AN2386" s="343"/>
      <c r="AO2386" s="343"/>
      <c r="AP2386" s="343"/>
      <c r="AQ2386" s="343"/>
      <c r="AR2386" s="343"/>
      <c r="AS2386" s="343"/>
      <c r="AT2386" s="343"/>
      <c r="AU2386" s="343"/>
      <c r="AV2386" s="343"/>
      <c r="AW2386" s="343"/>
      <c r="AX2386" s="343"/>
      <c r="AY2386" s="343"/>
      <c r="AZ2386" s="343"/>
      <c r="BA2386" s="343"/>
      <c r="BB2386" s="343"/>
      <c r="BC2386" s="343"/>
      <c r="BD2386" s="343"/>
      <c r="BE2386" s="475"/>
      <c r="BF2386" s="475"/>
      <c r="BG2386" s="475"/>
      <c r="BH2386" s="475"/>
      <c r="BI2386" s="475"/>
      <c r="BJ2386" s="475"/>
      <c r="BK2386" s="475"/>
      <c r="BL2386" s="475"/>
      <c r="BM2386" s="475"/>
      <c r="BN2386" s="475"/>
      <c r="BO2386" s="475"/>
      <c r="BP2386" s="306"/>
      <c r="BQ2386" s="496"/>
      <c r="BR2386" s="496"/>
      <c r="BS2386" s="496"/>
      <c r="BT2386" s="496"/>
      <c r="BU2386" s="496"/>
      <c r="BV2386" s="496"/>
    </row>
    <row r="2387" spans="1:74" s="52" customFormat="1" ht="12.75">
      <c r="A2387" s="45">
        <v>2670.080468178493</v>
      </c>
      <c r="B2387" s="46" t="s">
        <v>360</v>
      </c>
      <c r="C2387" s="47" t="s">
        <v>345</v>
      </c>
      <c r="D2387" s="48">
        <v>100.00369685817606</v>
      </c>
      <c r="E2387" s="49">
        <v>40.31758</v>
      </c>
      <c r="F2387" s="49">
        <v>6.2399999999999997E-2</v>
      </c>
      <c r="G2387" s="49">
        <v>13.063940000000001</v>
      </c>
      <c r="H2387" s="49">
        <v>0.32400000000000001</v>
      </c>
      <c r="I2387" s="49">
        <v>0.16300000000000001</v>
      </c>
      <c r="J2387" s="49">
        <v>46.818829999999998</v>
      </c>
      <c r="K2387" s="49">
        <v>0.25569999999999998</v>
      </c>
      <c r="L2387" s="49">
        <v>101.00545</v>
      </c>
      <c r="M2387" s="47"/>
      <c r="N2387" s="50">
        <v>0.99441062279221226</v>
      </c>
      <c r="O2387" s="50">
        <v>1.2168339086408248E-3</v>
      </c>
      <c r="P2387" s="50">
        <v>0.26946444516660367</v>
      </c>
      <c r="Q2387" s="50">
        <v>6.4277681187349138E-3</v>
      </c>
      <c r="R2387" s="50">
        <v>3.4052158191678348E-3</v>
      </c>
      <c r="S2387" s="50">
        <v>1.721473734041842</v>
      </c>
      <c r="T2387" s="50">
        <v>6.7570895433041568E-3</v>
      </c>
      <c r="U2387" s="50">
        <v>3.0031557093905055</v>
      </c>
      <c r="V2387" s="51">
        <v>86.465453926161743</v>
      </c>
      <c r="X2387" s="49">
        <v>0.25</v>
      </c>
      <c r="Y2387" s="49">
        <v>34.08</v>
      </c>
      <c r="Z2387" s="49">
        <v>0.65</v>
      </c>
      <c r="AA2387" s="49">
        <v>5.98</v>
      </c>
      <c r="AB2387" s="49">
        <v>12.79</v>
      </c>
      <c r="AC2387" s="49">
        <v>0.24</v>
      </c>
      <c r="AD2387" s="49">
        <v>2.35</v>
      </c>
      <c r="AE2387" s="312"/>
      <c r="AF2387" s="465" t="s">
        <v>1746</v>
      </c>
      <c r="AG2387" s="343">
        <v>30</v>
      </c>
      <c r="AH2387" s="343">
        <v>15</v>
      </c>
      <c r="AI2387" s="343"/>
      <c r="AJ2387" s="343"/>
      <c r="AK2387" s="343"/>
      <c r="AL2387" s="343"/>
      <c r="AM2387" s="343"/>
      <c r="AN2387" s="343"/>
      <c r="AO2387" s="343"/>
      <c r="AP2387" s="343"/>
      <c r="AQ2387" s="343"/>
      <c r="AR2387" s="343"/>
      <c r="AS2387" s="343"/>
      <c r="AT2387" s="343"/>
      <c r="AU2387" s="343"/>
      <c r="AV2387" s="343"/>
      <c r="AW2387" s="343"/>
      <c r="AX2387" s="343"/>
      <c r="AY2387" s="343"/>
      <c r="AZ2387" s="343"/>
      <c r="BA2387" s="343"/>
      <c r="BB2387" s="343"/>
      <c r="BC2387" s="343"/>
      <c r="BD2387" s="343"/>
      <c r="BE2387" s="475"/>
      <c r="BF2387" s="475"/>
      <c r="BG2387" s="475"/>
      <c r="BH2387" s="475"/>
      <c r="BI2387" s="475"/>
      <c r="BJ2387" s="475"/>
      <c r="BK2387" s="475"/>
      <c r="BL2387" s="475"/>
      <c r="BM2387" s="475"/>
      <c r="BN2387" s="475"/>
      <c r="BO2387" s="475"/>
      <c r="BP2387" s="306"/>
      <c r="BQ2387" s="496"/>
      <c r="BR2387" s="496"/>
      <c r="BS2387" s="496"/>
      <c r="BT2387" s="496"/>
      <c r="BU2387" s="496"/>
      <c r="BV2387" s="496"/>
    </row>
    <row r="2388" spans="1:74" s="52" customFormat="1" ht="12.75">
      <c r="A2388" s="45">
        <v>2670.080468178493</v>
      </c>
      <c r="B2388" s="46" t="s">
        <v>360</v>
      </c>
      <c r="C2388" s="47" t="s">
        <v>345</v>
      </c>
      <c r="D2388" s="48">
        <v>105.00369685817606</v>
      </c>
      <c r="E2388" s="49">
        <v>40.596800000000002</v>
      </c>
      <c r="F2388" s="49">
        <v>6.9400000000000003E-2</v>
      </c>
      <c r="G2388" s="49">
        <v>12.825150000000001</v>
      </c>
      <c r="H2388" s="49">
        <v>0.37519999999999998</v>
      </c>
      <c r="I2388" s="49">
        <v>0.16800000000000001</v>
      </c>
      <c r="J2388" s="49">
        <v>46.658799999999999</v>
      </c>
      <c r="K2388" s="49">
        <v>0.24729999999999999</v>
      </c>
      <c r="L2388" s="49">
        <v>100.94065000000001</v>
      </c>
      <c r="M2388" s="47"/>
      <c r="N2388" s="50">
        <v>1.0002292315865255</v>
      </c>
      <c r="O2388" s="50">
        <v>1.3518939547001508E-3</v>
      </c>
      <c r="P2388" s="50">
        <v>0.2642568097900862</v>
      </c>
      <c r="Q2388" s="50">
        <v>7.4355733567010541E-3</v>
      </c>
      <c r="R2388" s="50">
        <v>3.5059261314751475E-3</v>
      </c>
      <c r="S2388" s="50">
        <v>1.713759405011978</v>
      </c>
      <c r="T2388" s="50">
        <v>6.5281406726081185E-3</v>
      </c>
      <c r="U2388" s="50">
        <v>2.9970669805040742</v>
      </c>
      <c r="V2388" s="51">
        <v>86.640311246562263</v>
      </c>
      <c r="X2388" s="49">
        <v>0.25</v>
      </c>
      <c r="Y2388" s="49">
        <v>32.07</v>
      </c>
      <c r="Z2388" s="49">
        <v>0.65</v>
      </c>
      <c r="AA2388" s="49">
        <v>6.06</v>
      </c>
      <c r="AB2388" s="49">
        <v>12.89</v>
      </c>
      <c r="AC2388" s="49">
        <v>0.24</v>
      </c>
      <c r="AD2388" s="49">
        <v>2.23</v>
      </c>
      <c r="AE2388" s="312"/>
      <c r="AF2388" s="465" t="s">
        <v>1746</v>
      </c>
      <c r="AG2388" s="343">
        <v>30</v>
      </c>
      <c r="AH2388" s="343">
        <v>15</v>
      </c>
      <c r="AI2388" s="343"/>
      <c r="AJ2388" s="343"/>
      <c r="AK2388" s="343"/>
      <c r="AL2388" s="343"/>
      <c r="AM2388" s="343"/>
      <c r="AN2388" s="343"/>
      <c r="AO2388" s="343"/>
      <c r="AP2388" s="343"/>
      <c r="AQ2388" s="343"/>
      <c r="AR2388" s="343"/>
      <c r="AS2388" s="343"/>
      <c r="AT2388" s="343"/>
      <c r="AU2388" s="343"/>
      <c r="AV2388" s="343"/>
      <c r="AW2388" s="343"/>
      <c r="AX2388" s="343"/>
      <c r="AY2388" s="343"/>
      <c r="AZ2388" s="343"/>
      <c r="BA2388" s="343"/>
      <c r="BB2388" s="343"/>
      <c r="BC2388" s="343"/>
      <c r="BD2388" s="343"/>
      <c r="BE2388" s="475"/>
      <c r="BF2388" s="475"/>
      <c r="BG2388" s="475"/>
      <c r="BH2388" s="475"/>
      <c r="BI2388" s="475"/>
      <c r="BJ2388" s="475"/>
      <c r="BK2388" s="475"/>
      <c r="BL2388" s="475"/>
      <c r="BM2388" s="475"/>
      <c r="BN2388" s="475"/>
      <c r="BO2388" s="475"/>
      <c r="BP2388" s="306"/>
      <c r="BQ2388" s="496"/>
      <c r="BR2388" s="496"/>
      <c r="BS2388" s="496"/>
      <c r="BT2388" s="496"/>
      <c r="BU2388" s="496"/>
      <c r="BV2388" s="496"/>
    </row>
    <row r="2389" spans="1:74" s="52" customFormat="1" ht="12.75">
      <c r="A2389" s="45">
        <v>2670.080468178493</v>
      </c>
      <c r="B2389" s="46" t="s">
        <v>360</v>
      </c>
      <c r="C2389" s="47" t="s">
        <v>345</v>
      </c>
      <c r="D2389" s="48">
        <v>110.00369685817606</v>
      </c>
      <c r="E2389" s="49">
        <v>40.706490000000002</v>
      </c>
      <c r="F2389" s="49">
        <v>8.3199999999999996E-2</v>
      </c>
      <c r="G2389" s="49">
        <v>12.97439</v>
      </c>
      <c r="H2389" s="49">
        <v>0.3604</v>
      </c>
      <c r="I2389" s="49">
        <v>0.20250000000000001</v>
      </c>
      <c r="J2389" s="49">
        <v>46.788820000000001</v>
      </c>
      <c r="K2389" s="49">
        <v>0.25840000000000002</v>
      </c>
      <c r="L2389" s="49">
        <v>101.3742</v>
      </c>
      <c r="M2389" s="47"/>
      <c r="N2389" s="50">
        <v>0.99923913353100569</v>
      </c>
      <c r="O2389" s="50">
        <v>1.6147471228987358E-3</v>
      </c>
      <c r="P2389" s="50">
        <v>0.26634755866185378</v>
      </c>
      <c r="Q2389" s="50">
        <v>7.1159756406588472E-3</v>
      </c>
      <c r="R2389" s="50">
        <v>4.2103339577359159E-3</v>
      </c>
      <c r="S2389" s="50">
        <v>1.7122075831765493</v>
      </c>
      <c r="T2389" s="50">
        <v>6.79604013249462E-3</v>
      </c>
      <c r="U2389" s="50">
        <v>2.9975313722231971</v>
      </c>
      <c r="V2389" s="51">
        <v>86.538279725963406</v>
      </c>
      <c r="X2389" s="49">
        <v>0.25</v>
      </c>
      <c r="Y2389" s="49">
        <v>29.25</v>
      </c>
      <c r="Z2389" s="49">
        <v>0.66</v>
      </c>
      <c r="AA2389" s="49">
        <v>5.35</v>
      </c>
      <c r="AB2389" s="49">
        <v>12.6</v>
      </c>
      <c r="AC2389" s="49">
        <v>0.24</v>
      </c>
      <c r="AD2389" s="49">
        <v>2.31</v>
      </c>
      <c r="AE2389" s="312"/>
      <c r="AF2389" s="465" t="s">
        <v>1746</v>
      </c>
      <c r="AG2389" s="343">
        <v>30</v>
      </c>
      <c r="AH2389" s="343">
        <v>15</v>
      </c>
      <c r="AI2389" s="343"/>
      <c r="AJ2389" s="343"/>
      <c r="AK2389" s="343"/>
      <c r="AL2389" s="343"/>
      <c r="AM2389" s="343"/>
      <c r="AN2389" s="343"/>
      <c r="AO2389" s="343"/>
      <c r="AP2389" s="343"/>
      <c r="AQ2389" s="343"/>
      <c r="AR2389" s="343"/>
      <c r="AS2389" s="343"/>
      <c r="AT2389" s="343"/>
      <c r="AU2389" s="343"/>
      <c r="AV2389" s="343"/>
      <c r="AW2389" s="343"/>
      <c r="AX2389" s="343"/>
      <c r="AY2389" s="343"/>
      <c r="AZ2389" s="343"/>
      <c r="BA2389" s="343"/>
      <c r="BB2389" s="343"/>
      <c r="BC2389" s="343"/>
      <c r="BD2389" s="343"/>
      <c r="BE2389" s="475"/>
      <c r="BF2389" s="475"/>
      <c r="BG2389" s="475"/>
      <c r="BH2389" s="475"/>
      <c r="BI2389" s="475"/>
      <c r="BJ2389" s="475"/>
      <c r="BK2389" s="475"/>
      <c r="BL2389" s="475"/>
      <c r="BM2389" s="475"/>
      <c r="BN2389" s="475"/>
      <c r="BO2389" s="475"/>
      <c r="BP2389" s="306"/>
      <c r="BQ2389" s="496"/>
      <c r="BR2389" s="496"/>
      <c r="BS2389" s="496"/>
      <c r="BT2389" s="496"/>
      <c r="BU2389" s="496"/>
      <c r="BV2389" s="496"/>
    </row>
    <row r="2390" spans="1:74" s="52" customFormat="1" ht="12.75">
      <c r="A2390" s="45">
        <v>2670.080468178493</v>
      </c>
      <c r="B2390" s="46" t="s">
        <v>360</v>
      </c>
      <c r="C2390" s="47" t="s">
        <v>345</v>
      </c>
      <c r="D2390" s="48">
        <v>115.00369685817606</v>
      </c>
      <c r="E2390" s="49">
        <v>40.536969999999997</v>
      </c>
      <c r="F2390" s="49">
        <v>0.1</v>
      </c>
      <c r="G2390" s="49">
        <v>12.89479</v>
      </c>
      <c r="H2390" s="49">
        <v>0.36859999999999998</v>
      </c>
      <c r="I2390" s="49">
        <v>0.1694</v>
      </c>
      <c r="J2390" s="49">
        <v>46.638800000000003</v>
      </c>
      <c r="K2390" s="49">
        <v>0.25390000000000001</v>
      </c>
      <c r="L2390" s="49">
        <v>100.96246000000001</v>
      </c>
      <c r="M2390" s="47"/>
      <c r="N2390" s="50">
        <v>0.9988517720674196</v>
      </c>
      <c r="O2390" s="50">
        <v>1.9481624845703192E-3</v>
      </c>
      <c r="P2390" s="50">
        <v>0.26571742103144214</v>
      </c>
      <c r="Q2390" s="50">
        <v>7.3054838356893369E-3</v>
      </c>
      <c r="R2390" s="50">
        <v>3.535484243798077E-3</v>
      </c>
      <c r="S2390" s="50">
        <v>1.7131905655666291</v>
      </c>
      <c r="T2390" s="50">
        <v>6.7030137338905237E-3</v>
      </c>
      <c r="U2390" s="50">
        <v>2.997251902963439</v>
      </c>
      <c r="V2390" s="51">
        <v>86.572522682662196</v>
      </c>
      <c r="X2390" s="49">
        <v>0.25</v>
      </c>
      <c r="Y2390" s="49">
        <v>23.93</v>
      </c>
      <c r="Z2390" s="49">
        <v>0.65</v>
      </c>
      <c r="AA2390" s="49">
        <v>5.48</v>
      </c>
      <c r="AB2390" s="49">
        <v>10.65</v>
      </c>
      <c r="AC2390" s="49">
        <v>0.24</v>
      </c>
      <c r="AD2390" s="49">
        <v>2.19</v>
      </c>
      <c r="AE2390" s="312"/>
      <c r="AF2390" s="465" t="s">
        <v>1746</v>
      </c>
      <c r="AG2390" s="343">
        <v>30</v>
      </c>
      <c r="AH2390" s="343">
        <v>15</v>
      </c>
      <c r="AI2390" s="343"/>
      <c r="AJ2390" s="343"/>
      <c r="AK2390" s="343"/>
      <c r="AL2390" s="343"/>
      <c r="AM2390" s="343"/>
      <c r="AN2390" s="343"/>
      <c r="AO2390" s="343"/>
      <c r="AP2390" s="343"/>
      <c r="AQ2390" s="343"/>
      <c r="AR2390" s="343"/>
      <c r="AS2390" s="343"/>
      <c r="AT2390" s="343"/>
      <c r="AU2390" s="343"/>
      <c r="AV2390" s="343"/>
      <c r="AW2390" s="343"/>
      <c r="AX2390" s="343"/>
      <c r="AY2390" s="343"/>
      <c r="AZ2390" s="343"/>
      <c r="BA2390" s="343"/>
      <c r="BB2390" s="343"/>
      <c r="BC2390" s="343"/>
      <c r="BD2390" s="343"/>
      <c r="BE2390" s="475"/>
      <c r="BF2390" s="475"/>
      <c r="BG2390" s="475"/>
      <c r="BH2390" s="475"/>
      <c r="BI2390" s="475"/>
      <c r="BJ2390" s="475"/>
      <c r="BK2390" s="475"/>
      <c r="BL2390" s="475"/>
      <c r="BM2390" s="475"/>
      <c r="BN2390" s="475"/>
      <c r="BO2390" s="475"/>
      <c r="BP2390" s="306"/>
      <c r="BQ2390" s="496"/>
      <c r="BR2390" s="496"/>
      <c r="BS2390" s="496"/>
      <c r="BT2390" s="496"/>
      <c r="BU2390" s="496"/>
      <c r="BV2390" s="496"/>
    </row>
    <row r="2391" spans="1:74" s="52" customFormat="1" ht="12.75">
      <c r="A2391" s="45">
        <v>2670.080468178493</v>
      </c>
      <c r="B2391" s="46" t="s">
        <v>360</v>
      </c>
      <c r="C2391" s="47" t="s">
        <v>345</v>
      </c>
      <c r="D2391" s="48">
        <v>120.00369685817606</v>
      </c>
      <c r="E2391" s="49">
        <v>40.666600000000003</v>
      </c>
      <c r="F2391" s="49">
        <v>4.5600000000000002E-2</v>
      </c>
      <c r="G2391" s="49">
        <v>12.92464</v>
      </c>
      <c r="H2391" s="49">
        <v>0.3553</v>
      </c>
      <c r="I2391" s="49">
        <v>0.1762</v>
      </c>
      <c r="J2391" s="49">
        <v>46.718809999999998</v>
      </c>
      <c r="K2391" s="49">
        <v>0.24940000000000001</v>
      </c>
      <c r="L2391" s="49">
        <v>101.13655</v>
      </c>
      <c r="M2391" s="47"/>
      <c r="N2391" s="50">
        <v>1.0004146097409268</v>
      </c>
      <c r="O2391" s="50">
        <v>8.8691585598394155E-4</v>
      </c>
      <c r="P2391" s="50">
        <v>0.26589894280595766</v>
      </c>
      <c r="Q2391" s="50">
        <v>7.0304198473286148E-3</v>
      </c>
      <c r="R2391" s="50">
        <v>3.6714177623944399E-3</v>
      </c>
      <c r="S2391" s="50">
        <v>1.7133357587290396</v>
      </c>
      <c r="T2391" s="50">
        <v>6.5734938054743119E-3</v>
      </c>
      <c r="U2391" s="50">
        <v>2.997811558547105</v>
      </c>
      <c r="V2391" s="51">
        <v>86.565567863187752</v>
      </c>
      <c r="X2391" s="49">
        <v>0.25</v>
      </c>
      <c r="Y2391" s="49">
        <v>20.39</v>
      </c>
      <c r="Z2391" s="49">
        <v>0.65</v>
      </c>
      <c r="AA2391" s="49">
        <v>5.41</v>
      </c>
      <c r="AB2391" s="49">
        <v>12.56</v>
      </c>
      <c r="AC2391" s="49">
        <v>0.24</v>
      </c>
      <c r="AD2391" s="49">
        <v>2.25</v>
      </c>
      <c r="AE2391" s="312"/>
      <c r="AF2391" s="465" t="s">
        <v>1746</v>
      </c>
      <c r="AG2391" s="343">
        <v>30</v>
      </c>
      <c r="AH2391" s="343">
        <v>15</v>
      </c>
      <c r="AI2391" s="343"/>
      <c r="AJ2391" s="343"/>
      <c r="AK2391" s="343"/>
      <c r="AL2391" s="343"/>
      <c r="AM2391" s="343"/>
      <c r="AN2391" s="343"/>
      <c r="AO2391" s="343"/>
      <c r="AP2391" s="343"/>
      <c r="AQ2391" s="343"/>
      <c r="AR2391" s="343"/>
      <c r="AS2391" s="343"/>
      <c r="AT2391" s="343"/>
      <c r="AU2391" s="343"/>
      <c r="AV2391" s="343"/>
      <c r="AW2391" s="343"/>
      <c r="AX2391" s="343"/>
      <c r="AY2391" s="343"/>
      <c r="AZ2391" s="343"/>
      <c r="BA2391" s="343"/>
      <c r="BB2391" s="343"/>
      <c r="BC2391" s="343"/>
      <c r="BD2391" s="343"/>
      <c r="BE2391" s="475"/>
      <c r="BF2391" s="475"/>
      <c r="BG2391" s="475"/>
      <c r="BH2391" s="475"/>
      <c r="BI2391" s="475"/>
      <c r="BJ2391" s="475"/>
      <c r="BK2391" s="475"/>
      <c r="BL2391" s="475"/>
      <c r="BM2391" s="475"/>
      <c r="BN2391" s="475"/>
      <c r="BO2391" s="475"/>
      <c r="BP2391" s="306"/>
      <c r="BQ2391" s="496"/>
      <c r="BR2391" s="496"/>
      <c r="BS2391" s="496"/>
      <c r="BT2391" s="496"/>
      <c r="BU2391" s="496"/>
      <c r="BV2391" s="496"/>
    </row>
    <row r="2392" spans="1:74" s="52" customFormat="1" ht="12.75">
      <c r="A2392" s="45">
        <v>2670.080468178493</v>
      </c>
      <c r="B2392" s="46" t="s">
        <v>360</v>
      </c>
      <c r="C2392" s="47" t="s">
        <v>345</v>
      </c>
      <c r="D2392" s="48">
        <v>125.00369685817606</v>
      </c>
      <c r="E2392" s="49">
        <v>40.57685</v>
      </c>
      <c r="F2392" s="49">
        <v>5.5E-2</v>
      </c>
      <c r="G2392" s="49">
        <v>12.98434</v>
      </c>
      <c r="H2392" s="49">
        <v>0.36420000000000002</v>
      </c>
      <c r="I2392" s="49">
        <v>0.1699</v>
      </c>
      <c r="J2392" s="49">
        <v>46.768819999999998</v>
      </c>
      <c r="K2392" s="49">
        <v>0.2432</v>
      </c>
      <c r="L2392" s="49">
        <v>101.16230999999999</v>
      </c>
      <c r="M2392" s="47"/>
      <c r="N2392" s="50">
        <v>0.99843726776093655</v>
      </c>
      <c r="O2392" s="50">
        <v>1.0699920679591915E-3</v>
      </c>
      <c r="P2392" s="50">
        <v>0.26718884757030176</v>
      </c>
      <c r="Q2392" s="50">
        <v>7.208191026242006E-3</v>
      </c>
      <c r="R2392" s="50">
        <v>3.540964491668267E-3</v>
      </c>
      <c r="S2392" s="50">
        <v>1.7155659257631941</v>
      </c>
      <c r="T2392" s="50">
        <v>6.4115594228429315E-3</v>
      </c>
      <c r="U2392" s="50">
        <v>2.9994227481031448</v>
      </c>
      <c r="V2392" s="51">
        <v>86.524362409119718</v>
      </c>
      <c r="X2392" s="49">
        <v>0.25</v>
      </c>
      <c r="Y2392" s="49">
        <v>45.76</v>
      </c>
      <c r="Z2392" s="49">
        <v>0.65</v>
      </c>
      <c r="AA2392" s="49">
        <v>5.51</v>
      </c>
      <c r="AB2392" s="49">
        <v>12.03</v>
      </c>
      <c r="AC2392" s="49">
        <v>0.24</v>
      </c>
      <c r="AD2392" s="49">
        <v>2.27</v>
      </c>
      <c r="AE2392" s="312"/>
      <c r="AF2392" s="465" t="s">
        <v>1746</v>
      </c>
      <c r="AG2392" s="343">
        <v>30</v>
      </c>
      <c r="AH2392" s="343">
        <v>15</v>
      </c>
      <c r="AI2392" s="343"/>
      <c r="AJ2392" s="343"/>
      <c r="AK2392" s="343"/>
      <c r="AL2392" s="343"/>
      <c r="AM2392" s="343"/>
      <c r="AN2392" s="343"/>
      <c r="AO2392" s="343"/>
      <c r="AP2392" s="343"/>
      <c r="AQ2392" s="343"/>
      <c r="AR2392" s="343"/>
      <c r="AS2392" s="343"/>
      <c r="AT2392" s="343"/>
      <c r="AU2392" s="343"/>
      <c r="AV2392" s="343"/>
      <c r="AW2392" s="343"/>
      <c r="AX2392" s="343"/>
      <c r="AY2392" s="343"/>
      <c r="AZ2392" s="343"/>
      <c r="BA2392" s="343"/>
      <c r="BB2392" s="343"/>
      <c r="BC2392" s="343"/>
      <c r="BD2392" s="343"/>
      <c r="BE2392" s="475"/>
      <c r="BF2392" s="475"/>
      <c r="BG2392" s="475"/>
      <c r="BH2392" s="475"/>
      <c r="BI2392" s="475"/>
      <c r="BJ2392" s="475"/>
      <c r="BK2392" s="475"/>
      <c r="BL2392" s="475"/>
      <c r="BM2392" s="475"/>
      <c r="BN2392" s="475"/>
      <c r="BO2392" s="475"/>
      <c r="BP2392" s="306"/>
      <c r="BQ2392" s="496"/>
      <c r="BR2392" s="496"/>
      <c r="BS2392" s="496"/>
      <c r="BT2392" s="496"/>
      <c r="BU2392" s="496"/>
      <c r="BV2392" s="496"/>
    </row>
    <row r="2393" spans="1:74" s="52" customFormat="1" ht="12.75">
      <c r="A2393" s="45"/>
      <c r="B2393" s="46"/>
      <c r="C2393" s="47"/>
      <c r="D2393" s="48"/>
      <c r="E2393" s="49"/>
      <c r="F2393" s="49"/>
      <c r="G2393" s="49"/>
      <c r="H2393" s="49"/>
      <c r="I2393" s="49"/>
      <c r="J2393" s="49"/>
      <c r="K2393" s="49"/>
      <c r="L2393" s="49"/>
      <c r="M2393" s="47"/>
      <c r="N2393" s="50"/>
      <c r="O2393" s="50"/>
      <c r="P2393" s="50"/>
      <c r="Q2393" s="50"/>
      <c r="R2393" s="50"/>
      <c r="S2393" s="50"/>
      <c r="T2393" s="50"/>
      <c r="U2393" s="50"/>
      <c r="V2393" s="51"/>
      <c r="AE2393" s="312"/>
      <c r="AF2393" s="312"/>
      <c r="AG2393" s="312"/>
      <c r="AH2393" s="312"/>
      <c r="AI2393" s="312"/>
      <c r="AJ2393" s="312"/>
      <c r="AK2393" s="312"/>
      <c r="AL2393" s="312"/>
      <c r="AM2393" s="312"/>
      <c r="AN2393" s="312"/>
      <c r="AO2393" s="312"/>
      <c r="AP2393" s="312"/>
      <c r="AQ2393" s="312"/>
      <c r="AR2393" s="312"/>
      <c r="AS2393" s="312"/>
      <c r="AT2393" s="312"/>
      <c r="AU2393" s="312"/>
      <c r="AV2393" s="312"/>
      <c r="AW2393" s="312"/>
      <c r="AX2393" s="312"/>
      <c r="AY2393" s="312"/>
      <c r="AZ2393" s="312"/>
      <c r="BA2393" s="312"/>
      <c r="BB2393" s="312"/>
      <c r="BC2393" s="312"/>
      <c r="BD2393" s="312"/>
      <c r="BE2393" s="306"/>
      <c r="BF2393" s="306"/>
      <c r="BG2393" s="306"/>
      <c r="BH2393" s="306"/>
      <c r="BI2393" s="306"/>
      <c r="BJ2393" s="306"/>
      <c r="BK2393" s="306"/>
      <c r="BL2393" s="306"/>
      <c r="BM2393" s="306"/>
      <c r="BN2393" s="306"/>
      <c r="BO2393" s="306"/>
      <c r="BP2393" s="306"/>
      <c r="BQ2393" s="496"/>
      <c r="BR2393" s="496"/>
      <c r="BS2393" s="496"/>
      <c r="BT2393" s="496"/>
      <c r="BU2393" s="496"/>
      <c r="BV2393" s="496"/>
    </row>
    <row r="2394" spans="1:74" s="52" customFormat="1" ht="12.75">
      <c r="A2394" s="45">
        <v>2670.080468178493</v>
      </c>
      <c r="B2394" s="46" t="s">
        <v>360</v>
      </c>
      <c r="C2394" s="47" t="s">
        <v>362</v>
      </c>
      <c r="D2394" s="48">
        <v>0</v>
      </c>
      <c r="E2394" s="49">
        <v>39.2836</v>
      </c>
      <c r="F2394" s="49">
        <v>1.6924999999999999E-2</v>
      </c>
      <c r="G2394" s="49">
        <v>17.260000000000002</v>
      </c>
      <c r="H2394" s="49">
        <v>0.23236599999999999</v>
      </c>
      <c r="I2394" s="49">
        <v>0.247942</v>
      </c>
      <c r="J2394" s="49">
        <v>42.497900000000001</v>
      </c>
      <c r="K2394" s="49">
        <v>0.28724</v>
      </c>
      <c r="L2394" s="49">
        <v>99.855445000000003</v>
      </c>
      <c r="M2394" s="47"/>
      <c r="N2394" s="50">
        <v>0.99955194396368685</v>
      </c>
      <c r="O2394" s="50">
        <v>3.4048515397062907E-4</v>
      </c>
      <c r="P2394" s="50">
        <v>0.36727458211614655</v>
      </c>
      <c r="Q2394" s="50">
        <v>4.7556574219319346E-3</v>
      </c>
      <c r="R2394" s="50">
        <v>5.3435506116689671E-3</v>
      </c>
      <c r="S2394" s="50">
        <v>1.612018804790428</v>
      </c>
      <c r="T2394" s="50">
        <v>7.8306290896647118E-3</v>
      </c>
      <c r="U2394" s="50">
        <v>2.9979994640077887</v>
      </c>
      <c r="V2394" s="51">
        <v>81.444156558813262</v>
      </c>
      <c r="X2394" s="49">
        <v>0.21373300000000001</v>
      </c>
      <c r="Y2394" s="49">
        <v>92.582599999999999</v>
      </c>
      <c r="Z2394" s="49">
        <v>0.43984400000000001</v>
      </c>
      <c r="AA2394" s="49">
        <v>9.1505799999999997</v>
      </c>
      <c r="AB2394" s="49">
        <v>5.8061499999999997</v>
      </c>
      <c r="AC2394" s="49">
        <v>0.183112</v>
      </c>
      <c r="AD2394" s="49">
        <v>4.3715599999999997</v>
      </c>
      <c r="AE2394" s="312"/>
      <c r="AF2394" s="343" t="s">
        <v>432</v>
      </c>
      <c r="AG2394" s="343">
        <v>30</v>
      </c>
      <c r="AH2394" s="343">
        <v>15</v>
      </c>
      <c r="AI2394" s="343"/>
      <c r="AJ2394" s="343"/>
      <c r="AK2394" s="343"/>
      <c r="AL2394" s="343"/>
      <c r="AM2394" s="343"/>
      <c r="AN2394" s="343"/>
      <c r="AO2394" s="343"/>
      <c r="AP2394" s="343"/>
      <c r="AQ2394" s="343"/>
      <c r="AR2394" s="343"/>
      <c r="AS2394" s="343"/>
      <c r="AT2394" s="343"/>
      <c r="AU2394" s="343"/>
      <c r="AV2394" s="343"/>
      <c r="AW2394" s="343"/>
      <c r="AX2394" s="343"/>
      <c r="AY2394" s="343"/>
      <c r="AZ2394" s="343"/>
      <c r="BA2394" s="343"/>
      <c r="BB2394" s="343"/>
      <c r="BC2394" s="343"/>
      <c r="BD2394" s="343"/>
      <c r="BE2394" s="475"/>
      <c r="BF2394" s="475"/>
      <c r="BG2394" s="475"/>
      <c r="BH2394" s="475"/>
      <c r="BI2394" s="475"/>
      <c r="BJ2394" s="475"/>
      <c r="BK2394" s="475"/>
      <c r="BL2394" s="475"/>
      <c r="BM2394" s="475"/>
      <c r="BN2394" s="475"/>
      <c r="BO2394" s="475"/>
      <c r="BP2394" s="306"/>
      <c r="BQ2394" s="496"/>
      <c r="BR2394" s="496"/>
      <c r="BS2394" s="496"/>
      <c r="BT2394" s="496"/>
      <c r="BU2394" s="496"/>
      <c r="BV2394" s="496"/>
    </row>
    <row r="2395" spans="1:74" s="52" customFormat="1" ht="12.75">
      <c r="A2395" s="45">
        <v>2670.080468178493</v>
      </c>
      <c r="B2395" s="46" t="s">
        <v>360</v>
      </c>
      <c r="C2395" s="47" t="s">
        <v>362</v>
      </c>
      <c r="D2395" s="48">
        <v>3.9560080889705138</v>
      </c>
      <c r="E2395" s="49">
        <v>39.197200000000002</v>
      </c>
      <c r="F2395" s="49">
        <v>2.835E-2</v>
      </c>
      <c r="G2395" s="49">
        <v>17.613099999999999</v>
      </c>
      <c r="H2395" s="49">
        <v>0.20270199999999999</v>
      </c>
      <c r="I2395" s="49">
        <v>0.23445199999999999</v>
      </c>
      <c r="J2395" s="49">
        <v>42.598399999999998</v>
      </c>
      <c r="K2395" s="49">
        <v>0.26893899999999998</v>
      </c>
      <c r="L2395" s="49">
        <v>100.18468700000001</v>
      </c>
      <c r="M2395" s="47"/>
      <c r="N2395" s="50">
        <v>0.99553476173122601</v>
      </c>
      <c r="O2395" s="50">
        <v>5.6928515963157553E-4</v>
      </c>
      <c r="P2395" s="50">
        <v>0.37410471269412743</v>
      </c>
      <c r="Q2395" s="50">
        <v>4.1409816922816966E-3</v>
      </c>
      <c r="R2395" s="50">
        <v>5.0436049858057766E-3</v>
      </c>
      <c r="S2395" s="50">
        <v>1.6128843098611734</v>
      </c>
      <c r="T2395" s="50">
        <v>7.3183439618440599E-3</v>
      </c>
      <c r="U2395" s="50">
        <v>3.0008395560405634</v>
      </c>
      <c r="V2395" s="51">
        <v>81.17228085070029</v>
      </c>
      <c r="X2395" s="49">
        <v>0.21418100000000001</v>
      </c>
      <c r="Y2395" s="49">
        <v>53.921300000000002</v>
      </c>
      <c r="Z2395" s="49">
        <v>0.43559700000000001</v>
      </c>
      <c r="AA2395" s="49">
        <v>10.3126</v>
      </c>
      <c r="AB2395" s="49">
        <v>6.1795799999999996</v>
      </c>
      <c r="AC2395" s="49">
        <v>0.18318799999999999</v>
      </c>
      <c r="AD2395" s="49">
        <v>4.6887699999999999</v>
      </c>
      <c r="AE2395" s="312"/>
      <c r="AF2395" s="343" t="s">
        <v>432</v>
      </c>
      <c r="AG2395" s="343">
        <v>30</v>
      </c>
      <c r="AH2395" s="343">
        <v>15</v>
      </c>
      <c r="AI2395" s="343"/>
      <c r="AJ2395" s="343"/>
      <c r="AK2395" s="343"/>
      <c r="AL2395" s="343"/>
      <c r="AM2395" s="343"/>
      <c r="AN2395" s="343"/>
      <c r="AO2395" s="343"/>
      <c r="AP2395" s="343"/>
      <c r="AQ2395" s="343"/>
      <c r="AR2395" s="343"/>
      <c r="AS2395" s="343"/>
      <c r="AT2395" s="343"/>
      <c r="AU2395" s="343"/>
      <c r="AV2395" s="343"/>
      <c r="AW2395" s="343"/>
      <c r="AX2395" s="343"/>
      <c r="AY2395" s="343"/>
      <c r="AZ2395" s="343"/>
      <c r="BA2395" s="343"/>
      <c r="BB2395" s="343"/>
      <c r="BC2395" s="343"/>
      <c r="BD2395" s="343"/>
      <c r="BE2395" s="475"/>
      <c r="BF2395" s="475"/>
      <c r="BG2395" s="475"/>
      <c r="BH2395" s="475"/>
      <c r="BI2395" s="475"/>
      <c r="BJ2395" s="475"/>
      <c r="BK2395" s="475"/>
      <c r="BL2395" s="475"/>
      <c r="BM2395" s="475"/>
      <c r="BN2395" s="475"/>
      <c r="BO2395" s="475"/>
      <c r="BP2395" s="306"/>
      <c r="BQ2395" s="496"/>
      <c r="BR2395" s="496"/>
      <c r="BS2395" s="496"/>
      <c r="BT2395" s="496"/>
      <c r="BU2395" s="496"/>
      <c r="BV2395" s="496"/>
    </row>
    <row r="2396" spans="1:74" s="52" customFormat="1" ht="12.75">
      <c r="A2396" s="45">
        <v>2670.080468178493</v>
      </c>
      <c r="B2396" s="46" t="s">
        <v>360</v>
      </c>
      <c r="C2396" s="47" t="s">
        <v>362</v>
      </c>
      <c r="D2396" s="48">
        <v>7.9560080889705134</v>
      </c>
      <c r="E2396" s="49">
        <v>39.173499999999997</v>
      </c>
      <c r="F2396" s="49">
        <v>5.0677E-2</v>
      </c>
      <c r="G2396" s="49">
        <v>17.484200000000001</v>
      </c>
      <c r="H2396" s="49">
        <v>0.15142700000000001</v>
      </c>
      <c r="I2396" s="49">
        <v>0.214173</v>
      </c>
      <c r="J2396" s="49">
        <v>42.4938</v>
      </c>
      <c r="K2396" s="49">
        <v>0.26532699999999998</v>
      </c>
      <c r="L2396" s="49">
        <v>99.861440000000002</v>
      </c>
      <c r="M2396" s="47"/>
      <c r="N2396" s="50">
        <v>0.99725774416288171</v>
      </c>
      <c r="O2396" s="50">
        <v>1.0200027770286041E-3</v>
      </c>
      <c r="P2396" s="50">
        <v>0.37223465324509714</v>
      </c>
      <c r="Q2396" s="50">
        <v>3.1007178720186559E-3</v>
      </c>
      <c r="R2396" s="50">
        <v>4.6181230545948157E-3</v>
      </c>
      <c r="S2396" s="50">
        <v>1.6126835528628851</v>
      </c>
      <c r="T2396" s="50">
        <v>7.2369260645368423E-3</v>
      </c>
      <c r="U2396" s="50">
        <v>2.9990018967870489</v>
      </c>
      <c r="V2396" s="51">
        <v>81.246851779601897</v>
      </c>
      <c r="X2396" s="49">
        <v>0.21415899999999999</v>
      </c>
      <c r="Y2396" s="49">
        <v>30.948899999999998</v>
      </c>
      <c r="Z2396" s="49">
        <v>0.437025</v>
      </c>
      <c r="AA2396" s="49">
        <v>13.724500000000001</v>
      </c>
      <c r="AB2396" s="49">
        <v>6.7870100000000004</v>
      </c>
      <c r="AC2396" s="49">
        <v>0.18323800000000001</v>
      </c>
      <c r="AD2396" s="49">
        <v>4.5977300000000003</v>
      </c>
      <c r="AE2396" s="312"/>
      <c r="AF2396" s="343" t="s">
        <v>432</v>
      </c>
      <c r="AG2396" s="343">
        <v>30</v>
      </c>
      <c r="AH2396" s="343">
        <v>15</v>
      </c>
      <c r="AI2396" s="343"/>
      <c r="AJ2396" s="343"/>
      <c r="AK2396" s="343"/>
      <c r="AL2396" s="343"/>
      <c r="AM2396" s="343"/>
      <c r="AN2396" s="343"/>
      <c r="AO2396" s="343"/>
      <c r="AP2396" s="343"/>
      <c r="AQ2396" s="343"/>
      <c r="AR2396" s="343"/>
      <c r="AS2396" s="343"/>
      <c r="AT2396" s="343"/>
      <c r="AU2396" s="343"/>
      <c r="AV2396" s="343"/>
      <c r="AW2396" s="343"/>
      <c r="AX2396" s="343"/>
      <c r="AY2396" s="343"/>
      <c r="AZ2396" s="343"/>
      <c r="BA2396" s="343"/>
      <c r="BB2396" s="343"/>
      <c r="BC2396" s="343"/>
      <c r="BD2396" s="343"/>
      <c r="BE2396" s="475"/>
      <c r="BF2396" s="475"/>
      <c r="BG2396" s="475"/>
      <c r="BH2396" s="475"/>
      <c r="BI2396" s="475"/>
      <c r="BJ2396" s="475"/>
      <c r="BK2396" s="475"/>
      <c r="BL2396" s="475"/>
      <c r="BM2396" s="475"/>
      <c r="BN2396" s="475"/>
      <c r="BO2396" s="475"/>
      <c r="BP2396" s="306"/>
      <c r="BQ2396" s="496"/>
      <c r="BR2396" s="496"/>
      <c r="BS2396" s="496"/>
      <c r="BT2396" s="496"/>
      <c r="BU2396" s="496"/>
      <c r="BV2396" s="496"/>
    </row>
    <row r="2397" spans="1:74" s="52" customFormat="1" ht="12.75">
      <c r="A2397" s="45">
        <v>2670.080468178493</v>
      </c>
      <c r="B2397" s="46" t="s">
        <v>360</v>
      </c>
      <c r="C2397" s="47" t="s">
        <v>362</v>
      </c>
      <c r="D2397" s="48">
        <v>11.956008088970513</v>
      </c>
      <c r="E2397" s="49">
        <v>39.206200000000003</v>
      </c>
      <c r="F2397" s="49">
        <v>2.3209E-2</v>
      </c>
      <c r="G2397" s="49">
        <v>17.455200000000001</v>
      </c>
      <c r="H2397" s="49">
        <v>0.18955</v>
      </c>
      <c r="I2397" s="49">
        <v>0.227607</v>
      </c>
      <c r="J2397" s="49">
        <v>42.546300000000002</v>
      </c>
      <c r="K2397" s="49">
        <v>0.28969200000000001</v>
      </c>
      <c r="L2397" s="49">
        <v>99.976680000000016</v>
      </c>
      <c r="M2397" s="47"/>
      <c r="N2397" s="50">
        <v>0.99707590921316269</v>
      </c>
      <c r="O2397" s="50">
        <v>4.6666509227112092E-4</v>
      </c>
      <c r="P2397" s="50">
        <v>0.3712395994994252</v>
      </c>
      <c r="Q2397" s="50">
        <v>3.877404886871339E-3</v>
      </c>
      <c r="R2397" s="50">
        <v>4.9028073213976415E-3</v>
      </c>
      <c r="S2397" s="50">
        <v>1.6130350923656731</v>
      </c>
      <c r="T2397" s="50">
        <v>7.8934638024504133E-3</v>
      </c>
      <c r="U2397" s="50">
        <v>2.9996575483215993</v>
      </c>
      <c r="V2397" s="51">
        <v>81.290916977302047</v>
      </c>
      <c r="X2397" s="49">
        <v>0.21410399999999999</v>
      </c>
      <c r="Y2397" s="49">
        <v>67.760900000000007</v>
      </c>
      <c r="Z2397" s="49">
        <v>0.43708799999999998</v>
      </c>
      <c r="AA2397" s="49">
        <v>11.124499999999999</v>
      </c>
      <c r="AB2397" s="49">
        <v>6.1621300000000003</v>
      </c>
      <c r="AC2397" s="49">
        <v>0.18313299999999999</v>
      </c>
      <c r="AD2397" s="49">
        <v>4.3408300000000004</v>
      </c>
      <c r="AE2397" s="312"/>
      <c r="AF2397" s="343" t="s">
        <v>432</v>
      </c>
      <c r="AG2397" s="343">
        <v>30</v>
      </c>
      <c r="AH2397" s="343">
        <v>15</v>
      </c>
      <c r="AI2397" s="343"/>
      <c r="AJ2397" s="343"/>
      <c r="AK2397" s="343"/>
      <c r="AL2397" s="343"/>
      <c r="AM2397" s="343"/>
      <c r="AN2397" s="343"/>
      <c r="AO2397" s="343"/>
      <c r="AP2397" s="343"/>
      <c r="AQ2397" s="343"/>
      <c r="AR2397" s="343"/>
      <c r="AS2397" s="343"/>
      <c r="AT2397" s="343"/>
      <c r="AU2397" s="343"/>
      <c r="AV2397" s="343"/>
      <c r="AW2397" s="343"/>
      <c r="AX2397" s="343"/>
      <c r="AY2397" s="343"/>
      <c r="AZ2397" s="343"/>
      <c r="BA2397" s="343"/>
      <c r="BB2397" s="343"/>
      <c r="BC2397" s="343"/>
      <c r="BD2397" s="343"/>
      <c r="BE2397" s="475"/>
      <c r="BF2397" s="475"/>
      <c r="BG2397" s="475"/>
      <c r="BH2397" s="475"/>
      <c r="BI2397" s="475"/>
      <c r="BJ2397" s="475"/>
      <c r="BK2397" s="475"/>
      <c r="BL2397" s="475"/>
      <c r="BM2397" s="475"/>
      <c r="BN2397" s="475"/>
      <c r="BO2397" s="475"/>
      <c r="BP2397" s="306"/>
      <c r="BQ2397" s="496"/>
      <c r="BR2397" s="496"/>
      <c r="BS2397" s="496"/>
      <c r="BT2397" s="496"/>
      <c r="BU2397" s="496"/>
      <c r="BV2397" s="496"/>
    </row>
    <row r="2398" spans="1:74" s="52" customFormat="1" ht="12.75">
      <c r="A2398" s="45">
        <v>2670.080468178493</v>
      </c>
      <c r="B2398" s="46" t="s">
        <v>360</v>
      </c>
      <c r="C2398" s="47" t="s">
        <v>362</v>
      </c>
      <c r="D2398" s="48">
        <v>15.956008088970513</v>
      </c>
      <c r="E2398" s="49">
        <v>39.093200000000003</v>
      </c>
      <c r="F2398" s="49">
        <v>4.4171000000000002E-2</v>
      </c>
      <c r="G2398" s="49">
        <v>17.661799999999999</v>
      </c>
      <c r="H2398" s="49">
        <v>0.21218899999999999</v>
      </c>
      <c r="I2398" s="49">
        <v>0.20838799999999999</v>
      </c>
      <c r="J2398" s="49">
        <v>42.567399999999999</v>
      </c>
      <c r="K2398" s="49">
        <v>0.28325600000000001</v>
      </c>
      <c r="L2398" s="49">
        <v>100.10656399999999</v>
      </c>
      <c r="M2398" s="47"/>
      <c r="N2398" s="50">
        <v>0.9941185711553715</v>
      </c>
      <c r="O2398" s="50">
        <v>8.8807493381461546E-4</v>
      </c>
      <c r="P2398" s="50">
        <v>0.37560202251599245</v>
      </c>
      <c r="Q2398" s="50">
        <v>4.3401398526947323E-3</v>
      </c>
      <c r="R2398" s="50">
        <v>4.4884398688507113E-3</v>
      </c>
      <c r="S2398" s="50">
        <v>1.6136993928410905</v>
      </c>
      <c r="T2398" s="50">
        <v>7.7174483397648734E-3</v>
      </c>
      <c r="U2398" s="50">
        <v>3.0019378193307196</v>
      </c>
      <c r="V2398" s="51">
        <v>81.118898342080996</v>
      </c>
      <c r="X2398" s="49">
        <v>0.214478</v>
      </c>
      <c r="Y2398" s="49">
        <v>35.900500000000001</v>
      </c>
      <c r="Z2398" s="49">
        <v>0.43473200000000001</v>
      </c>
      <c r="AA2398" s="49">
        <v>9.9959000000000007</v>
      </c>
      <c r="AB2398" s="49">
        <v>6.8109299999999999</v>
      </c>
      <c r="AC2398" s="49">
        <v>0.18322099999999999</v>
      </c>
      <c r="AD2398" s="49">
        <v>4.42232</v>
      </c>
      <c r="AE2398" s="312"/>
      <c r="AF2398" s="343" t="s">
        <v>432</v>
      </c>
      <c r="AG2398" s="343">
        <v>30</v>
      </c>
      <c r="AH2398" s="343">
        <v>15</v>
      </c>
      <c r="AI2398" s="343"/>
      <c r="AJ2398" s="343"/>
      <c r="AK2398" s="343"/>
      <c r="AL2398" s="343"/>
      <c r="AM2398" s="343"/>
      <c r="AN2398" s="343"/>
      <c r="AO2398" s="343"/>
      <c r="AP2398" s="343"/>
      <c r="AQ2398" s="343"/>
      <c r="AR2398" s="343"/>
      <c r="AS2398" s="343"/>
      <c r="AT2398" s="343"/>
      <c r="AU2398" s="343"/>
      <c r="AV2398" s="343"/>
      <c r="AW2398" s="343"/>
      <c r="AX2398" s="343"/>
      <c r="AY2398" s="343"/>
      <c r="AZ2398" s="343"/>
      <c r="BA2398" s="343"/>
      <c r="BB2398" s="343"/>
      <c r="BC2398" s="343"/>
      <c r="BD2398" s="343"/>
      <c r="BE2398" s="475"/>
      <c r="BF2398" s="475"/>
      <c r="BG2398" s="475"/>
      <c r="BH2398" s="475"/>
      <c r="BI2398" s="475"/>
      <c r="BJ2398" s="475"/>
      <c r="BK2398" s="475"/>
      <c r="BL2398" s="475"/>
      <c r="BM2398" s="475"/>
      <c r="BN2398" s="475"/>
      <c r="BO2398" s="475"/>
      <c r="BP2398" s="306"/>
      <c r="BQ2398" s="496"/>
      <c r="BR2398" s="496"/>
      <c r="BS2398" s="496"/>
      <c r="BT2398" s="496"/>
      <c r="BU2398" s="496"/>
      <c r="BV2398" s="496"/>
    </row>
    <row r="2399" spans="1:74" s="52" customFormat="1" ht="12.75">
      <c r="A2399" s="45">
        <v>2670.080468178493</v>
      </c>
      <c r="B2399" s="46" t="s">
        <v>360</v>
      </c>
      <c r="C2399" s="47" t="s">
        <v>362</v>
      </c>
      <c r="D2399" s="48">
        <v>19.956008088970513</v>
      </c>
      <c r="E2399" s="49">
        <v>39.179499999999997</v>
      </c>
      <c r="F2399" s="49">
        <v>1.1269E-2</v>
      </c>
      <c r="G2399" s="49">
        <v>17.779800000000002</v>
      </c>
      <c r="H2399" s="49">
        <v>0.252299</v>
      </c>
      <c r="I2399" s="49">
        <v>0.23726</v>
      </c>
      <c r="J2399" s="49">
        <v>42.381900000000002</v>
      </c>
      <c r="K2399" s="49">
        <v>0.24327299999999999</v>
      </c>
      <c r="L2399" s="49">
        <v>100.12322400000001</v>
      </c>
      <c r="M2399" s="47"/>
      <c r="N2399" s="50">
        <v>0.9967134872872645</v>
      </c>
      <c r="O2399" s="50">
        <v>2.2665861970771664E-4</v>
      </c>
      <c r="P2399" s="50">
        <v>0.37826339066913989</v>
      </c>
      <c r="Q2399" s="50">
        <v>5.1626284135815898E-3</v>
      </c>
      <c r="R2399" s="50">
        <v>5.1123633295410221E-3</v>
      </c>
      <c r="S2399" s="50">
        <v>1.6073128387293372</v>
      </c>
      <c r="T2399" s="50">
        <v>6.6307553446480318E-3</v>
      </c>
      <c r="U2399" s="50">
        <v>3.0005591467532535</v>
      </c>
      <c r="V2399" s="51">
        <v>80.949440013001492</v>
      </c>
      <c r="X2399" s="49">
        <v>0.214258</v>
      </c>
      <c r="Y2399" s="49">
        <v>143.22800000000001</v>
      </c>
      <c r="Z2399" s="49">
        <v>0.43309799999999998</v>
      </c>
      <c r="AA2399" s="49">
        <v>8.5497399999999999</v>
      </c>
      <c r="AB2399" s="49">
        <v>6.0527300000000004</v>
      </c>
      <c r="AC2399" s="49">
        <v>0.18376200000000001</v>
      </c>
      <c r="AD2399" s="49">
        <v>4.9937399999999998</v>
      </c>
      <c r="AE2399" s="312"/>
      <c r="AF2399" s="343" t="s">
        <v>432</v>
      </c>
      <c r="AG2399" s="343">
        <v>30</v>
      </c>
      <c r="AH2399" s="343">
        <v>15</v>
      </c>
      <c r="AI2399" s="343"/>
      <c r="AJ2399" s="343"/>
      <c r="AK2399" s="343"/>
      <c r="AL2399" s="343"/>
      <c r="AM2399" s="343"/>
      <c r="AN2399" s="343"/>
      <c r="AO2399" s="343"/>
      <c r="AP2399" s="343"/>
      <c r="AQ2399" s="343"/>
      <c r="AR2399" s="343"/>
      <c r="AS2399" s="343"/>
      <c r="AT2399" s="343"/>
      <c r="AU2399" s="343"/>
      <c r="AV2399" s="343"/>
      <c r="AW2399" s="343"/>
      <c r="AX2399" s="343"/>
      <c r="AY2399" s="343"/>
      <c r="AZ2399" s="343"/>
      <c r="BA2399" s="343"/>
      <c r="BB2399" s="343"/>
      <c r="BC2399" s="343"/>
      <c r="BD2399" s="343"/>
      <c r="BE2399" s="475"/>
      <c r="BF2399" s="475"/>
      <c r="BG2399" s="475"/>
      <c r="BH2399" s="475"/>
      <c r="BI2399" s="475"/>
      <c r="BJ2399" s="475"/>
      <c r="BK2399" s="475"/>
      <c r="BL2399" s="475"/>
      <c r="BM2399" s="475"/>
      <c r="BN2399" s="475"/>
      <c r="BO2399" s="475"/>
      <c r="BP2399" s="306"/>
      <c r="BQ2399" s="496"/>
      <c r="BR2399" s="496"/>
      <c r="BS2399" s="496"/>
      <c r="BT2399" s="496"/>
      <c r="BU2399" s="496"/>
      <c r="BV2399" s="496"/>
    </row>
    <row r="2400" spans="1:74" s="52" customFormat="1" ht="12.75">
      <c r="A2400" s="45">
        <v>2670.080468178493</v>
      </c>
      <c r="B2400" s="46" t="s">
        <v>360</v>
      </c>
      <c r="C2400" s="47" t="s">
        <v>362</v>
      </c>
      <c r="D2400" s="48">
        <v>23.956008088970513</v>
      </c>
      <c r="E2400" s="49">
        <v>39.118699999999997</v>
      </c>
      <c r="F2400" s="49">
        <v>3.9688000000000001E-2</v>
      </c>
      <c r="G2400" s="49">
        <v>18.445499999999999</v>
      </c>
      <c r="H2400" s="49">
        <v>0.27020100000000002</v>
      </c>
      <c r="I2400" s="49">
        <v>0.22756100000000001</v>
      </c>
      <c r="J2400" s="49">
        <v>41.792000000000002</v>
      </c>
      <c r="K2400" s="49">
        <v>0.23971000000000001</v>
      </c>
      <c r="L2400" s="49">
        <v>100.15263400000001</v>
      </c>
      <c r="M2400" s="47"/>
      <c r="N2400" s="50">
        <v>0.99796225639219882</v>
      </c>
      <c r="O2400" s="50">
        <v>8.0050552106025622E-4</v>
      </c>
      <c r="P2400" s="50">
        <v>0.39352844419485883</v>
      </c>
      <c r="Q2400" s="50">
        <v>5.5444764972622657E-3</v>
      </c>
      <c r="R2400" s="50">
        <v>4.9171479443104755E-3</v>
      </c>
      <c r="S2400" s="50">
        <v>1.5893933928241539</v>
      </c>
      <c r="T2400" s="50">
        <v>6.5519941630699709E-3</v>
      </c>
      <c r="U2400" s="50">
        <v>2.9992777225465037</v>
      </c>
      <c r="V2400" s="51">
        <v>80.15411213653978</v>
      </c>
      <c r="X2400" s="49">
        <v>0.21435299999999999</v>
      </c>
      <c r="Y2400" s="49">
        <v>38.356499999999997</v>
      </c>
      <c r="Z2400" s="49">
        <v>0.42506500000000003</v>
      </c>
      <c r="AA2400" s="49">
        <v>8.0792599999999997</v>
      </c>
      <c r="AB2400" s="49">
        <v>6.4261600000000003</v>
      </c>
      <c r="AC2400" s="49">
        <v>0.18546499999999999</v>
      </c>
      <c r="AD2400" s="49">
        <v>5.0524199999999997</v>
      </c>
      <c r="AE2400" s="312"/>
      <c r="AF2400" s="343" t="s">
        <v>432</v>
      </c>
      <c r="AG2400" s="343">
        <v>30</v>
      </c>
      <c r="AH2400" s="343">
        <v>15</v>
      </c>
      <c r="AI2400" s="343"/>
      <c r="AJ2400" s="343"/>
      <c r="AK2400" s="343"/>
      <c r="AL2400" s="343"/>
      <c r="AM2400" s="343"/>
      <c r="AN2400" s="343"/>
      <c r="AO2400" s="343"/>
      <c r="AP2400" s="343"/>
      <c r="AQ2400" s="343"/>
      <c r="AR2400" s="343"/>
      <c r="AS2400" s="343"/>
      <c r="AT2400" s="343"/>
      <c r="AU2400" s="343"/>
      <c r="AV2400" s="343"/>
      <c r="AW2400" s="343"/>
      <c r="AX2400" s="343"/>
      <c r="AY2400" s="343"/>
      <c r="AZ2400" s="343"/>
      <c r="BA2400" s="343"/>
      <c r="BB2400" s="343"/>
      <c r="BC2400" s="343"/>
      <c r="BD2400" s="343"/>
      <c r="BE2400" s="475"/>
      <c r="BF2400" s="475"/>
      <c r="BG2400" s="475"/>
      <c r="BH2400" s="475"/>
      <c r="BI2400" s="475"/>
      <c r="BJ2400" s="475"/>
      <c r="BK2400" s="475"/>
      <c r="BL2400" s="475"/>
      <c r="BM2400" s="475"/>
      <c r="BN2400" s="475"/>
      <c r="BO2400" s="475"/>
      <c r="BP2400" s="306"/>
      <c r="BQ2400" s="496"/>
      <c r="BR2400" s="496"/>
      <c r="BS2400" s="496"/>
      <c r="BT2400" s="496"/>
      <c r="BU2400" s="496"/>
      <c r="BV2400" s="496"/>
    </row>
    <row r="2401" spans="1:74" s="52" customFormat="1" ht="12.75">
      <c r="A2401" s="45">
        <v>2670.080468178493</v>
      </c>
      <c r="B2401" s="46" t="s">
        <v>360</v>
      </c>
      <c r="C2401" s="47" t="s">
        <v>362</v>
      </c>
      <c r="D2401" s="48">
        <v>27.956008088970513</v>
      </c>
      <c r="E2401" s="49">
        <v>38.9846</v>
      </c>
      <c r="F2401" s="49">
        <v>2.3966000000000001E-2</v>
      </c>
      <c r="G2401" s="49">
        <v>19.072600000000001</v>
      </c>
      <c r="H2401" s="49">
        <v>0.34298499999999998</v>
      </c>
      <c r="I2401" s="49">
        <v>0.24485499999999999</v>
      </c>
      <c r="J2401" s="49">
        <v>41.5535</v>
      </c>
      <c r="K2401" s="49">
        <v>0.21435699999999999</v>
      </c>
      <c r="L2401" s="49">
        <v>100.45401500000001</v>
      </c>
      <c r="M2401" s="47"/>
      <c r="N2401" s="50">
        <v>0.99516369743684763</v>
      </c>
      <c r="O2401" s="50">
        <v>4.8369590711828703E-4</v>
      </c>
      <c r="P2401" s="50">
        <v>0.40716209203185089</v>
      </c>
      <c r="Q2401" s="50">
        <v>7.0423963221145722E-3</v>
      </c>
      <c r="R2401" s="50">
        <v>5.2941489820317149E-3</v>
      </c>
      <c r="S2401" s="50">
        <v>1.5813121134292392</v>
      </c>
      <c r="T2401" s="50">
        <v>5.8626876991649491E-3</v>
      </c>
      <c r="U2401" s="50">
        <v>3.0028368581218832</v>
      </c>
      <c r="V2401" s="51">
        <v>79.523893701329783</v>
      </c>
      <c r="X2401" s="49">
        <v>0.21466499999999999</v>
      </c>
      <c r="Y2401" s="49">
        <v>63.859499999999997</v>
      </c>
      <c r="Z2401" s="49">
        <v>0.41742000000000001</v>
      </c>
      <c r="AA2401" s="49">
        <v>6.5884200000000002</v>
      </c>
      <c r="AB2401" s="49">
        <v>5.9238799999999996</v>
      </c>
      <c r="AC2401" s="49">
        <v>0.18640100000000001</v>
      </c>
      <c r="AD2401" s="49">
        <v>5.5349399999999997</v>
      </c>
      <c r="AE2401" s="312"/>
      <c r="AF2401" s="343" t="s">
        <v>432</v>
      </c>
      <c r="AG2401" s="343">
        <v>30</v>
      </c>
      <c r="AH2401" s="343">
        <v>15</v>
      </c>
      <c r="AI2401" s="343"/>
      <c r="AJ2401" s="343"/>
      <c r="AK2401" s="343"/>
      <c r="AL2401" s="343"/>
      <c r="AM2401" s="343"/>
      <c r="AN2401" s="343"/>
      <c r="AO2401" s="343"/>
      <c r="AP2401" s="343"/>
      <c r="AQ2401" s="343"/>
      <c r="AR2401" s="343"/>
      <c r="AS2401" s="343"/>
      <c r="AT2401" s="343"/>
      <c r="AU2401" s="343"/>
      <c r="AV2401" s="343"/>
      <c r="AW2401" s="343"/>
      <c r="AX2401" s="343"/>
      <c r="AY2401" s="343"/>
      <c r="AZ2401" s="343"/>
      <c r="BA2401" s="343"/>
      <c r="BB2401" s="343"/>
      <c r="BC2401" s="343"/>
      <c r="BD2401" s="343"/>
      <c r="BE2401" s="475"/>
      <c r="BF2401" s="475"/>
      <c r="BG2401" s="475"/>
      <c r="BH2401" s="475"/>
      <c r="BI2401" s="475"/>
      <c r="BJ2401" s="475"/>
      <c r="BK2401" s="475"/>
      <c r="BL2401" s="475"/>
      <c r="BM2401" s="475"/>
      <c r="BN2401" s="475"/>
      <c r="BO2401" s="475"/>
      <c r="BP2401" s="306"/>
      <c r="BQ2401" s="496"/>
      <c r="BR2401" s="496"/>
      <c r="BS2401" s="496"/>
      <c r="BT2401" s="496"/>
      <c r="BU2401" s="496"/>
      <c r="BV2401" s="496"/>
    </row>
    <row r="2402" spans="1:74" s="52" customFormat="1" ht="12.75">
      <c r="A2402" s="45">
        <v>2670.080468178493</v>
      </c>
      <c r="B2402" s="46" t="s">
        <v>360</v>
      </c>
      <c r="C2402" s="47" t="s">
        <v>362</v>
      </c>
      <c r="D2402" s="48">
        <v>31.956008088970513</v>
      </c>
      <c r="E2402" s="49">
        <v>38.775399999999998</v>
      </c>
      <c r="F2402" s="49">
        <v>-1.2999999999999999E-4</v>
      </c>
      <c r="G2402" s="49">
        <v>19.762699999999999</v>
      </c>
      <c r="H2402" s="49">
        <v>0.28648099999999999</v>
      </c>
      <c r="I2402" s="49">
        <v>0.249579</v>
      </c>
      <c r="J2402" s="49">
        <v>41.048000000000002</v>
      </c>
      <c r="K2402" s="49">
        <v>0.216142</v>
      </c>
      <c r="L2402" s="49">
        <v>100.36621800000002</v>
      </c>
      <c r="M2402" s="47"/>
      <c r="N2402" s="50">
        <v>0.99396576167318573</v>
      </c>
      <c r="O2402" s="50">
        <v>-2.6347165873214614E-6</v>
      </c>
      <c r="P2402" s="50">
        <v>0.42365994970503795</v>
      </c>
      <c r="Q2402" s="50">
        <v>5.9068352047309631E-3</v>
      </c>
      <c r="R2402" s="50">
        <v>5.4188723139120074E-3</v>
      </c>
      <c r="S2402" s="50">
        <v>1.5686125504061188</v>
      </c>
      <c r="T2402" s="50">
        <v>5.9362468408950481E-3</v>
      </c>
      <c r="U2402" s="50">
        <v>3.0043448902048584</v>
      </c>
      <c r="V2402" s="51">
        <v>78.73483925108637</v>
      </c>
      <c r="X2402" s="49">
        <v>0.21526899999999999</v>
      </c>
      <c r="Y2402" s="49">
        <v>-12383</v>
      </c>
      <c r="Z2402" s="49">
        <v>0.40971000000000002</v>
      </c>
      <c r="AA2402" s="49">
        <v>7.8671800000000003</v>
      </c>
      <c r="AB2402" s="49">
        <v>5.7646600000000001</v>
      </c>
      <c r="AC2402" s="49">
        <v>0.18795000000000001</v>
      </c>
      <c r="AD2402" s="49">
        <v>5.5125099999999998</v>
      </c>
      <c r="AE2402" s="312"/>
      <c r="AF2402" s="343" t="s">
        <v>432</v>
      </c>
      <c r="AG2402" s="343">
        <v>30</v>
      </c>
      <c r="AH2402" s="343">
        <v>15</v>
      </c>
      <c r="AI2402" s="343"/>
      <c r="AJ2402" s="343"/>
      <c r="AK2402" s="343"/>
      <c r="AL2402" s="343"/>
      <c r="AM2402" s="343"/>
      <c r="AN2402" s="343"/>
      <c r="AO2402" s="343"/>
      <c r="AP2402" s="343"/>
      <c r="AQ2402" s="343"/>
      <c r="AR2402" s="343"/>
      <c r="AS2402" s="343"/>
      <c r="AT2402" s="343"/>
      <c r="AU2402" s="343"/>
      <c r="AV2402" s="343"/>
      <c r="AW2402" s="343"/>
      <c r="AX2402" s="343"/>
      <c r="AY2402" s="343"/>
      <c r="AZ2402" s="343"/>
      <c r="BA2402" s="343"/>
      <c r="BB2402" s="343"/>
      <c r="BC2402" s="343"/>
      <c r="BD2402" s="343"/>
      <c r="BE2402" s="475"/>
      <c r="BF2402" s="475"/>
      <c r="BG2402" s="475"/>
      <c r="BH2402" s="475"/>
      <c r="BI2402" s="475"/>
      <c r="BJ2402" s="475"/>
      <c r="BK2402" s="475"/>
      <c r="BL2402" s="475"/>
      <c r="BM2402" s="475"/>
      <c r="BN2402" s="475"/>
      <c r="BO2402" s="475"/>
      <c r="BP2402" s="306"/>
      <c r="BQ2402" s="496"/>
      <c r="BR2402" s="496"/>
      <c r="BS2402" s="496"/>
      <c r="BT2402" s="496"/>
      <c r="BU2402" s="496"/>
      <c r="BV2402" s="496"/>
    </row>
    <row r="2403" spans="1:74" s="52" customFormat="1" ht="12.75">
      <c r="A2403" s="45">
        <v>2670.080468178493</v>
      </c>
      <c r="B2403" s="46" t="s">
        <v>360</v>
      </c>
      <c r="C2403" s="47" t="s">
        <v>362</v>
      </c>
      <c r="D2403" s="48">
        <v>35.956008088970513</v>
      </c>
      <c r="E2403" s="49">
        <v>38.682200000000002</v>
      </c>
      <c r="F2403" s="49">
        <v>3.9358999999999998E-2</v>
      </c>
      <c r="G2403" s="49">
        <v>19.8857</v>
      </c>
      <c r="H2403" s="49">
        <v>0.37503900000000001</v>
      </c>
      <c r="I2403" s="49">
        <v>0.246971</v>
      </c>
      <c r="J2403" s="49">
        <v>40.668900000000001</v>
      </c>
      <c r="K2403" s="49">
        <v>0.208035</v>
      </c>
      <c r="L2403" s="49">
        <v>100.142443</v>
      </c>
      <c r="M2403" s="47"/>
      <c r="N2403" s="50">
        <v>0.99454493210933592</v>
      </c>
      <c r="O2403" s="50">
        <v>8.0007870888627809E-4</v>
      </c>
      <c r="P2403" s="50">
        <v>0.42757284933954531</v>
      </c>
      <c r="Q2403" s="50">
        <v>7.7559243973995395E-3</v>
      </c>
      <c r="R2403" s="50">
        <v>5.37829899348179E-3</v>
      </c>
      <c r="S2403" s="50">
        <v>1.5587778076684904</v>
      </c>
      <c r="T2403" s="50">
        <v>5.7306950309984261E-3</v>
      </c>
      <c r="U2403" s="50">
        <v>3.0016586943230559</v>
      </c>
      <c r="V2403" s="51">
        <v>78.474452744230859</v>
      </c>
      <c r="X2403" s="49">
        <v>0.21551400000000001</v>
      </c>
      <c r="Y2403" s="49">
        <v>40.953299999999999</v>
      </c>
      <c r="Z2403" s="49">
        <v>0.40870400000000001</v>
      </c>
      <c r="AA2403" s="49">
        <v>5.9206500000000002</v>
      </c>
      <c r="AB2403" s="49">
        <v>5.9245700000000001</v>
      </c>
      <c r="AC2403" s="49">
        <v>0.18907499999999999</v>
      </c>
      <c r="AD2403" s="49">
        <v>5.6551</v>
      </c>
      <c r="AE2403" s="312"/>
      <c r="AF2403" s="343" t="s">
        <v>432</v>
      </c>
      <c r="AG2403" s="343">
        <v>30</v>
      </c>
      <c r="AH2403" s="343">
        <v>15</v>
      </c>
      <c r="AI2403" s="343"/>
      <c r="AJ2403" s="343"/>
      <c r="AK2403" s="343"/>
      <c r="AL2403" s="343"/>
      <c r="AM2403" s="343"/>
      <c r="AN2403" s="343"/>
      <c r="AO2403" s="343"/>
      <c r="AP2403" s="343"/>
      <c r="AQ2403" s="343"/>
      <c r="AR2403" s="343"/>
      <c r="AS2403" s="343"/>
      <c r="AT2403" s="343"/>
      <c r="AU2403" s="343"/>
      <c r="AV2403" s="343"/>
      <c r="AW2403" s="343"/>
      <c r="AX2403" s="343"/>
      <c r="AY2403" s="343"/>
      <c r="AZ2403" s="343"/>
      <c r="BA2403" s="343"/>
      <c r="BB2403" s="343"/>
      <c r="BC2403" s="343"/>
      <c r="BD2403" s="343"/>
      <c r="BE2403" s="475"/>
      <c r="BF2403" s="475"/>
      <c r="BG2403" s="475"/>
      <c r="BH2403" s="475"/>
      <c r="BI2403" s="475"/>
      <c r="BJ2403" s="475"/>
      <c r="BK2403" s="475"/>
      <c r="BL2403" s="475"/>
      <c r="BM2403" s="475"/>
      <c r="BN2403" s="475"/>
      <c r="BO2403" s="475"/>
      <c r="BP2403" s="306"/>
      <c r="BQ2403" s="496"/>
      <c r="BR2403" s="496"/>
      <c r="BS2403" s="496"/>
      <c r="BT2403" s="496"/>
      <c r="BU2403" s="496"/>
      <c r="BV2403" s="496"/>
    </row>
    <row r="2404" spans="1:74" s="52" customFormat="1" ht="12.75">
      <c r="A2404" s="45">
        <v>2670.080468178493</v>
      </c>
      <c r="B2404" s="46" t="s">
        <v>360</v>
      </c>
      <c r="C2404" s="47" t="s">
        <v>362</v>
      </c>
      <c r="D2404" s="48">
        <v>39.956008088970513</v>
      </c>
      <c r="E2404" s="49">
        <v>38.735300000000002</v>
      </c>
      <c r="F2404" s="49">
        <v>3.6082000000000003E-2</v>
      </c>
      <c r="G2404" s="49">
        <v>20.127199999999998</v>
      </c>
      <c r="H2404" s="49">
        <v>0.31933899999999998</v>
      </c>
      <c r="I2404" s="49">
        <v>0.270424</v>
      </c>
      <c r="J2404" s="49">
        <v>40.365900000000003</v>
      </c>
      <c r="K2404" s="49">
        <v>0.21800800000000001</v>
      </c>
      <c r="L2404" s="49">
        <v>100.107359</v>
      </c>
      <c r="M2404" s="47"/>
      <c r="N2404" s="50">
        <v>0.99699682358481134</v>
      </c>
      <c r="O2404" s="50">
        <v>7.3426506884259157E-4</v>
      </c>
      <c r="P2404" s="50">
        <v>0.43323766543899644</v>
      </c>
      <c r="Q2404" s="50">
        <v>6.6112366665714946E-3</v>
      </c>
      <c r="R2404" s="50">
        <v>5.895461701518577E-3</v>
      </c>
      <c r="S2404" s="50">
        <v>1.5488524116829301</v>
      </c>
      <c r="T2404" s="50">
        <v>6.0119717193318481E-3</v>
      </c>
      <c r="U2404" s="50">
        <v>2.9994047726678361</v>
      </c>
      <c r="V2404" s="51">
        <v>78.142382607147965</v>
      </c>
      <c r="X2404" s="49">
        <v>0.21531800000000001</v>
      </c>
      <c r="Y2404" s="49">
        <v>43.084200000000003</v>
      </c>
      <c r="Z2404" s="49">
        <v>0.40554699999999999</v>
      </c>
      <c r="AA2404" s="49">
        <v>7.0215199999999998</v>
      </c>
      <c r="AB2404" s="49">
        <v>5.4268200000000002</v>
      </c>
      <c r="AC2404" s="49">
        <v>0.189836</v>
      </c>
      <c r="AD2404" s="49">
        <v>5.5134600000000002</v>
      </c>
      <c r="AE2404" s="312"/>
      <c r="AF2404" s="343" t="s">
        <v>432</v>
      </c>
      <c r="AG2404" s="343">
        <v>30</v>
      </c>
      <c r="AH2404" s="343">
        <v>15</v>
      </c>
      <c r="AI2404" s="343"/>
      <c r="AJ2404" s="343"/>
      <c r="AK2404" s="343"/>
      <c r="AL2404" s="343"/>
      <c r="AM2404" s="343"/>
      <c r="AN2404" s="343"/>
      <c r="AO2404" s="343"/>
      <c r="AP2404" s="343"/>
      <c r="AQ2404" s="343"/>
      <c r="AR2404" s="343"/>
      <c r="AS2404" s="343"/>
      <c r="AT2404" s="343"/>
      <c r="AU2404" s="343"/>
      <c r="AV2404" s="343"/>
      <c r="AW2404" s="343"/>
      <c r="AX2404" s="343"/>
      <c r="AY2404" s="343"/>
      <c r="AZ2404" s="343"/>
      <c r="BA2404" s="343"/>
      <c r="BB2404" s="343"/>
      <c r="BC2404" s="343"/>
      <c r="BD2404" s="343"/>
      <c r="BE2404" s="475"/>
      <c r="BF2404" s="475"/>
      <c r="BG2404" s="475"/>
      <c r="BH2404" s="475"/>
      <c r="BI2404" s="475"/>
      <c r="BJ2404" s="475"/>
      <c r="BK2404" s="475"/>
      <c r="BL2404" s="475"/>
      <c r="BM2404" s="475"/>
      <c r="BN2404" s="475"/>
      <c r="BO2404" s="475"/>
      <c r="BP2404" s="306"/>
      <c r="BQ2404" s="496"/>
      <c r="BR2404" s="496"/>
      <c r="BS2404" s="496"/>
      <c r="BT2404" s="496"/>
      <c r="BU2404" s="496"/>
      <c r="BV2404" s="496"/>
    </row>
    <row r="2405" spans="1:74" s="52" customFormat="1" ht="12.75">
      <c r="A2405" s="45">
        <v>2670.080468178493</v>
      </c>
      <c r="B2405" s="46" t="s">
        <v>360</v>
      </c>
      <c r="C2405" s="47" t="s">
        <v>362</v>
      </c>
      <c r="D2405" s="48">
        <v>43.956008088970513</v>
      </c>
      <c r="E2405" s="49">
        <v>38.155799999999999</v>
      </c>
      <c r="F2405" s="49">
        <v>3.2100999999999998E-2</v>
      </c>
      <c r="G2405" s="49">
        <v>20.244399999999999</v>
      </c>
      <c r="H2405" s="49">
        <v>0.29754700000000001</v>
      </c>
      <c r="I2405" s="49">
        <v>0.280385</v>
      </c>
      <c r="J2405" s="49">
        <v>39.671500000000002</v>
      </c>
      <c r="K2405" s="49">
        <v>0.22145599999999999</v>
      </c>
      <c r="L2405" s="49">
        <v>98.942729</v>
      </c>
      <c r="M2405" s="47"/>
      <c r="N2405" s="50">
        <v>0.9955034192956258</v>
      </c>
      <c r="O2405" s="50">
        <v>6.6218016702015851E-4</v>
      </c>
      <c r="P2405" s="50">
        <v>0.44171596481207198</v>
      </c>
      <c r="Q2405" s="50">
        <v>6.2442698143234908E-3</v>
      </c>
      <c r="R2405" s="50">
        <v>6.1961611969626176E-3</v>
      </c>
      <c r="S2405" s="50">
        <v>1.543012199031532</v>
      </c>
      <c r="T2405" s="50">
        <v>6.1905222820006186E-3</v>
      </c>
      <c r="U2405" s="50">
        <v>3.0007405511898022</v>
      </c>
      <c r="V2405" s="51">
        <v>77.744258742383664</v>
      </c>
      <c r="X2405" s="49">
        <v>0.217062</v>
      </c>
      <c r="Y2405" s="49">
        <v>48.352499999999999</v>
      </c>
      <c r="Z2405" s="49">
        <v>0.40459299999999998</v>
      </c>
      <c r="AA2405" s="49">
        <v>7.4501999999999997</v>
      </c>
      <c r="AB2405" s="49">
        <v>5.2690299999999999</v>
      </c>
      <c r="AC2405" s="49">
        <v>0.19183700000000001</v>
      </c>
      <c r="AD2405" s="49">
        <v>5.3418299999999999</v>
      </c>
      <c r="AE2405" s="312"/>
      <c r="AF2405" s="343" t="s">
        <v>432</v>
      </c>
      <c r="AG2405" s="343">
        <v>30</v>
      </c>
      <c r="AH2405" s="343">
        <v>15</v>
      </c>
      <c r="AI2405" s="343"/>
      <c r="AJ2405" s="343"/>
      <c r="AK2405" s="343"/>
      <c r="AL2405" s="343"/>
      <c r="AM2405" s="343"/>
      <c r="AN2405" s="343"/>
      <c r="AO2405" s="343"/>
      <c r="AP2405" s="343"/>
      <c r="AQ2405" s="343"/>
      <c r="AR2405" s="343"/>
      <c r="AS2405" s="343"/>
      <c r="AT2405" s="343"/>
      <c r="AU2405" s="343"/>
      <c r="AV2405" s="343"/>
      <c r="AW2405" s="343"/>
      <c r="AX2405" s="343"/>
      <c r="AY2405" s="343"/>
      <c r="AZ2405" s="343"/>
      <c r="BA2405" s="343"/>
      <c r="BB2405" s="343"/>
      <c r="BC2405" s="343"/>
      <c r="BD2405" s="343"/>
      <c r="BE2405" s="475"/>
      <c r="BF2405" s="475"/>
      <c r="BG2405" s="475"/>
      <c r="BH2405" s="475"/>
      <c r="BI2405" s="475"/>
      <c r="BJ2405" s="475"/>
      <c r="BK2405" s="475"/>
      <c r="BL2405" s="475"/>
      <c r="BM2405" s="475"/>
      <c r="BN2405" s="475"/>
      <c r="BO2405" s="475"/>
      <c r="BP2405" s="306"/>
      <c r="BQ2405" s="496"/>
      <c r="BR2405" s="496"/>
      <c r="BS2405" s="496"/>
      <c r="BT2405" s="496"/>
      <c r="BU2405" s="496"/>
      <c r="BV2405" s="496"/>
    </row>
    <row r="2406" spans="1:74" s="52" customFormat="1" ht="12.75">
      <c r="A2406" s="45">
        <v>2670.080468178493</v>
      </c>
      <c r="B2406" s="46" t="s">
        <v>360</v>
      </c>
      <c r="C2406" s="47" t="s">
        <v>362</v>
      </c>
      <c r="D2406" s="48">
        <v>47.956008088970513</v>
      </c>
      <c r="E2406" s="49">
        <v>38.692</v>
      </c>
      <c r="F2406" s="49">
        <v>3.2674000000000002E-2</v>
      </c>
      <c r="G2406" s="49">
        <v>20.283999999999999</v>
      </c>
      <c r="H2406" s="49">
        <v>0.323355</v>
      </c>
      <c r="I2406" s="49">
        <v>0.23616300000000001</v>
      </c>
      <c r="J2406" s="49">
        <v>40.421999999999997</v>
      </c>
      <c r="K2406" s="49">
        <v>0.234876</v>
      </c>
      <c r="L2406" s="49">
        <v>100.26971999999999</v>
      </c>
      <c r="M2406" s="47"/>
      <c r="N2406" s="50">
        <v>0.99494689204818132</v>
      </c>
      <c r="O2406" s="50">
        <v>6.6428805076576515E-4</v>
      </c>
      <c r="P2406" s="50">
        <v>0.43620266693521298</v>
      </c>
      <c r="Q2406" s="50">
        <v>6.6880913110309676E-3</v>
      </c>
      <c r="R2406" s="50">
        <v>5.143708124366566E-3</v>
      </c>
      <c r="S2406" s="50">
        <v>1.549548107400041</v>
      </c>
      <c r="T2406" s="50">
        <v>6.4710537956166013E-3</v>
      </c>
      <c r="U2406" s="50">
        <v>3.0010180490602392</v>
      </c>
      <c r="V2406" s="51">
        <v>78.03336286844781</v>
      </c>
      <c r="X2406" s="49">
        <v>0.215507</v>
      </c>
      <c r="Y2406" s="49">
        <v>49.137900000000002</v>
      </c>
      <c r="Z2406" s="49">
        <v>0.40413300000000002</v>
      </c>
      <c r="AA2406" s="49">
        <v>6.8856900000000003</v>
      </c>
      <c r="AB2406" s="49">
        <v>6.2062600000000003</v>
      </c>
      <c r="AC2406" s="49">
        <v>0.189774</v>
      </c>
      <c r="AD2406" s="49">
        <v>5.0498500000000002</v>
      </c>
      <c r="AE2406" s="312"/>
      <c r="AF2406" s="343" t="s">
        <v>432</v>
      </c>
      <c r="AG2406" s="343">
        <v>30</v>
      </c>
      <c r="AH2406" s="343">
        <v>15</v>
      </c>
      <c r="AI2406" s="343"/>
      <c r="AJ2406" s="343"/>
      <c r="AK2406" s="343"/>
      <c r="AL2406" s="343"/>
      <c r="AM2406" s="343"/>
      <c r="AN2406" s="343"/>
      <c r="AO2406" s="343"/>
      <c r="AP2406" s="343"/>
      <c r="AQ2406" s="343"/>
      <c r="AR2406" s="343"/>
      <c r="AS2406" s="343"/>
      <c r="AT2406" s="343"/>
      <c r="AU2406" s="343"/>
      <c r="AV2406" s="343"/>
      <c r="AW2406" s="343"/>
      <c r="AX2406" s="343"/>
      <c r="AY2406" s="343"/>
      <c r="AZ2406" s="343"/>
      <c r="BA2406" s="343"/>
      <c r="BB2406" s="343"/>
      <c r="BC2406" s="343"/>
      <c r="BD2406" s="343"/>
      <c r="BE2406" s="475"/>
      <c r="BF2406" s="475"/>
      <c r="BG2406" s="475"/>
      <c r="BH2406" s="475"/>
      <c r="BI2406" s="475"/>
      <c r="BJ2406" s="475"/>
      <c r="BK2406" s="475"/>
      <c r="BL2406" s="475"/>
      <c r="BM2406" s="475"/>
      <c r="BN2406" s="475"/>
      <c r="BO2406" s="475"/>
      <c r="BP2406" s="306"/>
      <c r="BQ2406" s="496"/>
      <c r="BR2406" s="496"/>
      <c r="BS2406" s="496"/>
      <c r="BT2406" s="496"/>
      <c r="BU2406" s="496"/>
      <c r="BV2406" s="496"/>
    </row>
    <row r="2407" spans="1:74" s="52" customFormat="1" ht="13.5" thickBot="1">
      <c r="A2407" s="65"/>
      <c r="B2407" s="58"/>
      <c r="C2407" s="59"/>
      <c r="D2407" s="60"/>
      <c r="E2407" s="61"/>
      <c r="F2407" s="61"/>
      <c r="G2407" s="61"/>
      <c r="H2407" s="61"/>
      <c r="I2407" s="61"/>
      <c r="J2407" s="61"/>
      <c r="K2407" s="61"/>
      <c r="L2407" s="61"/>
      <c r="M2407" s="59"/>
      <c r="N2407" s="62"/>
      <c r="O2407" s="62"/>
      <c r="P2407" s="62"/>
      <c r="Q2407" s="62"/>
      <c r="R2407" s="62"/>
      <c r="S2407" s="62"/>
      <c r="T2407" s="62"/>
      <c r="U2407" s="62"/>
      <c r="V2407" s="63"/>
      <c r="W2407" s="187"/>
      <c r="X2407" s="187"/>
      <c r="Y2407" s="187"/>
      <c r="Z2407" s="187"/>
      <c r="AA2407" s="187"/>
      <c r="AB2407" s="187"/>
      <c r="AC2407" s="187"/>
      <c r="AD2407" s="187"/>
      <c r="AE2407" s="320"/>
      <c r="AF2407" s="320"/>
      <c r="AG2407" s="320"/>
      <c r="AH2407" s="320"/>
      <c r="AI2407" s="306"/>
      <c r="AJ2407" s="306"/>
      <c r="AK2407" s="306"/>
      <c r="AL2407" s="306"/>
      <c r="AM2407" s="306"/>
      <c r="AN2407" s="306"/>
      <c r="AO2407" s="306"/>
      <c r="AP2407" s="306"/>
      <c r="AQ2407" s="306"/>
      <c r="AR2407" s="306"/>
      <c r="AS2407" s="306"/>
      <c r="AT2407" s="306"/>
      <c r="AU2407" s="306"/>
      <c r="AV2407" s="306"/>
      <c r="AW2407" s="306"/>
      <c r="AX2407" s="306"/>
      <c r="AY2407" s="306"/>
      <c r="AZ2407" s="306"/>
      <c r="BA2407" s="306"/>
      <c r="BB2407" s="306"/>
      <c r="BC2407" s="306"/>
      <c r="BD2407" s="306"/>
      <c r="BE2407" s="306"/>
      <c r="BF2407" s="306"/>
      <c r="BG2407" s="306"/>
      <c r="BH2407" s="306"/>
      <c r="BI2407" s="306"/>
      <c r="BJ2407" s="306"/>
      <c r="BK2407" s="306"/>
      <c r="BL2407" s="306"/>
      <c r="BM2407" s="306"/>
      <c r="BN2407" s="306"/>
      <c r="BO2407" s="306"/>
      <c r="BP2407" s="306"/>
      <c r="BQ2407" s="496"/>
      <c r="BR2407" s="496"/>
      <c r="BS2407" s="496"/>
      <c r="BT2407" s="496"/>
      <c r="BU2407" s="496"/>
      <c r="BV2407" s="496"/>
    </row>
    <row r="2408" spans="1:74" s="52" customFormat="1" ht="12.75">
      <c r="A2408" s="45"/>
      <c r="B2408" s="46"/>
      <c r="C2408" s="47"/>
      <c r="D2408" s="48"/>
      <c r="E2408" s="49"/>
      <c r="F2408" s="49"/>
      <c r="G2408" s="49"/>
      <c r="H2408" s="49"/>
      <c r="I2408" s="49"/>
      <c r="J2408" s="49"/>
      <c r="K2408" s="49"/>
      <c r="L2408" s="49"/>
      <c r="M2408" s="47"/>
      <c r="N2408" s="50"/>
      <c r="O2408" s="50"/>
      <c r="P2408" s="50"/>
      <c r="Q2408" s="50"/>
      <c r="R2408" s="50"/>
      <c r="S2408" s="50"/>
      <c r="T2408" s="50"/>
      <c r="U2408" s="50"/>
      <c r="V2408" s="51"/>
      <c r="AE2408" s="312"/>
      <c r="AF2408" s="312"/>
      <c r="AG2408" s="312"/>
      <c r="AH2408" s="312"/>
      <c r="AI2408" s="312"/>
      <c r="AJ2408" s="312"/>
      <c r="AK2408" s="312"/>
      <c r="AL2408" s="312"/>
      <c r="AM2408" s="312"/>
      <c r="AN2408" s="312"/>
      <c r="AO2408" s="312"/>
      <c r="AP2408" s="312"/>
      <c r="AQ2408" s="312"/>
      <c r="AR2408" s="312"/>
      <c r="AS2408" s="312"/>
      <c r="AT2408" s="312"/>
      <c r="AU2408" s="312"/>
      <c r="AV2408" s="312"/>
      <c r="AW2408" s="312"/>
      <c r="AX2408" s="312"/>
      <c r="AY2408" s="312"/>
      <c r="AZ2408" s="312"/>
      <c r="BA2408" s="312"/>
      <c r="BB2408" s="312"/>
      <c r="BC2408" s="312"/>
      <c r="BD2408" s="312"/>
      <c r="BE2408" s="306"/>
      <c r="BF2408" s="306"/>
      <c r="BG2408" s="306"/>
      <c r="BH2408" s="306"/>
      <c r="BI2408" s="306"/>
      <c r="BJ2408" s="306"/>
      <c r="BK2408" s="306"/>
      <c r="BL2408" s="306"/>
      <c r="BM2408" s="306"/>
      <c r="BN2408" s="306"/>
      <c r="BO2408" s="306"/>
      <c r="BP2408" s="306"/>
      <c r="BQ2408" s="496"/>
      <c r="BR2408" s="496"/>
      <c r="BS2408" s="496"/>
      <c r="BT2408" s="496"/>
      <c r="BU2408" s="496"/>
      <c r="BV2408" s="496"/>
    </row>
    <row r="2409" spans="1:74" s="52" customFormat="1" ht="12.75">
      <c r="A2409" s="45">
        <v>2670.080468178493</v>
      </c>
      <c r="B2409" s="46" t="s">
        <v>363</v>
      </c>
      <c r="C2409" s="47" t="s">
        <v>357</v>
      </c>
      <c r="D2409" s="48">
        <v>0</v>
      </c>
      <c r="E2409" s="49">
        <v>38.986899999999999</v>
      </c>
      <c r="F2409" s="49">
        <v>5.3900000000000003E-2</v>
      </c>
      <c r="G2409" s="49">
        <v>17.574400000000001</v>
      </c>
      <c r="H2409" s="49">
        <v>0.22090000000000001</v>
      </c>
      <c r="I2409" s="49">
        <v>0.28120000000000001</v>
      </c>
      <c r="J2409" s="49">
        <v>43.276200000000003</v>
      </c>
      <c r="K2409" s="49">
        <v>0.25940000000000002</v>
      </c>
      <c r="L2409" s="49">
        <v>100.6529</v>
      </c>
      <c r="M2409" s="47"/>
      <c r="N2409" s="50">
        <v>0.98696489062872694</v>
      </c>
      <c r="O2409" s="50">
        <v>1.0788155056902264E-3</v>
      </c>
      <c r="P2409" s="50">
        <v>0.37206558469880607</v>
      </c>
      <c r="Q2409" s="50">
        <v>4.4980326951381631E-3</v>
      </c>
      <c r="R2409" s="50">
        <v>6.0295382589351651E-3</v>
      </c>
      <c r="S2409" s="50">
        <v>1.6332048630167126</v>
      </c>
      <c r="T2409" s="50">
        <v>7.0357535558838316E-3</v>
      </c>
      <c r="U2409" s="50">
        <v>3.0108774783598933</v>
      </c>
      <c r="V2409" s="51">
        <v>81.445615721177276</v>
      </c>
      <c r="X2409" s="47" t="s">
        <v>1752</v>
      </c>
      <c r="Y2409" s="47" t="s">
        <v>1752</v>
      </c>
      <c r="Z2409" s="47" t="s">
        <v>1752</v>
      </c>
      <c r="AA2409" s="47" t="s">
        <v>1752</v>
      </c>
      <c r="AB2409" s="47" t="s">
        <v>1752</v>
      </c>
      <c r="AC2409" s="47" t="s">
        <v>1752</v>
      </c>
      <c r="AD2409" s="47" t="s">
        <v>1752</v>
      </c>
      <c r="AE2409" s="312"/>
      <c r="AF2409" s="465" t="s">
        <v>1755</v>
      </c>
      <c r="AG2409" s="343">
        <v>40</v>
      </c>
      <c r="AH2409" s="343">
        <v>15</v>
      </c>
      <c r="AI2409" s="343"/>
      <c r="AJ2409" s="343"/>
      <c r="AK2409" s="343"/>
      <c r="AL2409" s="343"/>
      <c r="AM2409" s="343"/>
      <c r="AN2409" s="343"/>
      <c r="AO2409" s="343"/>
      <c r="AP2409" s="343"/>
      <c r="AQ2409" s="343"/>
      <c r="AR2409" s="343"/>
      <c r="AS2409" s="343"/>
      <c r="AT2409" s="343"/>
      <c r="AU2409" s="343"/>
      <c r="AV2409" s="343"/>
      <c r="AW2409" s="343"/>
      <c r="AX2409" s="343"/>
      <c r="AY2409" s="343"/>
      <c r="AZ2409" s="343"/>
      <c r="BA2409" s="343"/>
      <c r="BB2409" s="343"/>
      <c r="BC2409" s="343"/>
      <c r="BD2409" s="343"/>
      <c r="BE2409" s="475"/>
      <c r="BF2409" s="475"/>
      <c r="BG2409" s="475"/>
      <c r="BH2409" s="475"/>
      <c r="BI2409" s="475"/>
      <c r="BJ2409" s="475"/>
      <c r="BK2409" s="475"/>
      <c r="BL2409" s="475"/>
      <c r="BM2409" s="475"/>
      <c r="BN2409" s="475"/>
      <c r="BO2409" s="475"/>
      <c r="BP2409" s="306"/>
      <c r="BQ2409" s="496"/>
      <c r="BR2409" s="496"/>
      <c r="BS2409" s="496"/>
      <c r="BT2409" s="496"/>
      <c r="BU2409" s="496"/>
      <c r="BV2409" s="496"/>
    </row>
    <row r="2410" spans="1:74" s="52" customFormat="1" ht="12.75">
      <c r="A2410" s="45">
        <v>2670.080468178493</v>
      </c>
      <c r="B2410" s="46" t="s">
        <v>363</v>
      </c>
      <c r="C2410" s="47" t="s">
        <v>357</v>
      </c>
      <c r="D2410" s="48">
        <v>4.12</v>
      </c>
      <c r="E2410" s="49">
        <v>39.150799999999997</v>
      </c>
      <c r="F2410" s="49">
        <v>7.3400000000000007E-2</v>
      </c>
      <c r="G2410" s="49">
        <v>16.888100000000001</v>
      </c>
      <c r="H2410" s="49">
        <v>0.2268</v>
      </c>
      <c r="I2410" s="49">
        <v>0.2006</v>
      </c>
      <c r="J2410" s="49">
        <v>43.795099999999998</v>
      </c>
      <c r="K2410" s="49">
        <v>0.2429</v>
      </c>
      <c r="L2410" s="49">
        <v>100.57770000000001</v>
      </c>
      <c r="M2410" s="47"/>
      <c r="N2410" s="50">
        <v>0.98803464843640099</v>
      </c>
      <c r="O2410" s="50">
        <v>1.464545972705459E-3</v>
      </c>
      <c r="P2410" s="50">
        <v>0.35642513260632147</v>
      </c>
      <c r="Q2410" s="50">
        <v>4.6038214976888165E-3</v>
      </c>
      <c r="R2410" s="50">
        <v>4.2879350839123646E-3</v>
      </c>
      <c r="S2410" s="50">
        <v>1.6476524247644304</v>
      </c>
      <c r="T2410" s="50">
        <v>6.5677512567281805E-3</v>
      </c>
      <c r="U2410" s="50">
        <v>3.0090362596181883</v>
      </c>
      <c r="V2410" s="51">
        <v>82.215003042400554</v>
      </c>
      <c r="X2410" s="47" t="s">
        <v>1752</v>
      </c>
      <c r="Y2410" s="47" t="s">
        <v>1752</v>
      </c>
      <c r="Z2410" s="47" t="s">
        <v>1752</v>
      </c>
      <c r="AA2410" s="47" t="s">
        <v>1752</v>
      </c>
      <c r="AB2410" s="47" t="s">
        <v>1752</v>
      </c>
      <c r="AC2410" s="47" t="s">
        <v>1752</v>
      </c>
      <c r="AD2410" s="47" t="s">
        <v>1752</v>
      </c>
      <c r="AE2410" s="312"/>
      <c r="AF2410" s="465" t="s">
        <v>1755</v>
      </c>
      <c r="AG2410" s="343">
        <v>40</v>
      </c>
      <c r="AH2410" s="343">
        <v>15</v>
      </c>
      <c r="AI2410" s="343"/>
      <c r="AJ2410" s="343"/>
      <c r="AK2410" s="343"/>
      <c r="AL2410" s="343"/>
      <c r="AM2410" s="343"/>
      <c r="AN2410" s="343"/>
      <c r="AO2410" s="343"/>
      <c r="AP2410" s="343"/>
      <c r="AQ2410" s="343"/>
      <c r="AR2410" s="343"/>
      <c r="AS2410" s="343"/>
      <c r="AT2410" s="343"/>
      <c r="AU2410" s="343"/>
      <c r="AV2410" s="343"/>
      <c r="AW2410" s="343"/>
      <c r="AX2410" s="343"/>
      <c r="AY2410" s="343"/>
      <c r="AZ2410" s="343"/>
      <c r="BA2410" s="343"/>
      <c r="BB2410" s="343"/>
      <c r="BC2410" s="343"/>
      <c r="BD2410" s="343"/>
      <c r="BE2410" s="475"/>
      <c r="BF2410" s="475"/>
      <c r="BG2410" s="475"/>
      <c r="BH2410" s="475"/>
      <c r="BI2410" s="475"/>
      <c r="BJ2410" s="475"/>
      <c r="BK2410" s="475"/>
      <c r="BL2410" s="475"/>
      <c r="BM2410" s="475"/>
      <c r="BN2410" s="475"/>
      <c r="BO2410" s="475"/>
      <c r="BP2410" s="306"/>
      <c r="BQ2410" s="496"/>
      <c r="BR2410" s="496"/>
      <c r="BS2410" s="496"/>
      <c r="BT2410" s="496"/>
      <c r="BU2410" s="496"/>
      <c r="BV2410" s="496"/>
    </row>
    <row r="2411" spans="1:74" s="52" customFormat="1" ht="12.75">
      <c r="A2411" s="45">
        <v>2670.080468178493</v>
      </c>
      <c r="B2411" s="46" t="s">
        <v>363</v>
      </c>
      <c r="C2411" s="47" t="s">
        <v>357</v>
      </c>
      <c r="D2411" s="48">
        <v>8.06</v>
      </c>
      <c r="E2411" s="49">
        <v>39.1892</v>
      </c>
      <c r="F2411" s="49">
        <v>4.4999999999999997E-3</v>
      </c>
      <c r="G2411" s="49">
        <v>16.229099999999999</v>
      </c>
      <c r="H2411" s="49">
        <v>0.2034</v>
      </c>
      <c r="I2411" s="49">
        <v>0.15690000000000001</v>
      </c>
      <c r="J2411" s="49">
        <v>44.326799999999999</v>
      </c>
      <c r="K2411" s="49">
        <v>0.22639999999999999</v>
      </c>
      <c r="L2411" s="49">
        <v>100.33629999999999</v>
      </c>
      <c r="M2411" s="47"/>
      <c r="N2411" s="50">
        <v>0.98849616246060779</v>
      </c>
      <c r="O2411" s="50">
        <v>8.9742160034067455E-5</v>
      </c>
      <c r="P2411" s="50">
        <v>0.34234108278548891</v>
      </c>
      <c r="Q2411" s="50">
        <v>4.126705061291311E-3</v>
      </c>
      <c r="R2411" s="50">
        <v>3.3521023651845094E-3</v>
      </c>
      <c r="S2411" s="50">
        <v>1.666800090856563</v>
      </c>
      <c r="T2411" s="50">
        <v>6.1184675301547559E-3</v>
      </c>
      <c r="U2411" s="50">
        <v>3.0113243532193246</v>
      </c>
      <c r="V2411" s="51">
        <v>82.960824889924822</v>
      </c>
      <c r="X2411" s="47" t="s">
        <v>1752</v>
      </c>
      <c r="Y2411" s="47" t="s">
        <v>1752</v>
      </c>
      <c r="Z2411" s="47" t="s">
        <v>1752</v>
      </c>
      <c r="AA2411" s="47" t="s">
        <v>1752</v>
      </c>
      <c r="AB2411" s="47" t="s">
        <v>1752</v>
      </c>
      <c r="AC2411" s="47" t="s">
        <v>1752</v>
      </c>
      <c r="AD2411" s="47" t="s">
        <v>1752</v>
      </c>
      <c r="AE2411" s="312"/>
      <c r="AF2411" s="465" t="s">
        <v>1755</v>
      </c>
      <c r="AG2411" s="343">
        <v>40</v>
      </c>
      <c r="AH2411" s="343">
        <v>15</v>
      </c>
      <c r="AI2411" s="343"/>
      <c r="AJ2411" s="343"/>
      <c r="AK2411" s="343"/>
      <c r="AL2411" s="343"/>
      <c r="AM2411" s="343"/>
      <c r="AN2411" s="343"/>
      <c r="AO2411" s="343"/>
      <c r="AP2411" s="343"/>
      <c r="AQ2411" s="343"/>
      <c r="AR2411" s="343"/>
      <c r="AS2411" s="343"/>
      <c r="AT2411" s="343"/>
      <c r="AU2411" s="343"/>
      <c r="AV2411" s="343"/>
      <c r="AW2411" s="343"/>
      <c r="AX2411" s="343"/>
      <c r="AY2411" s="343"/>
      <c r="AZ2411" s="343"/>
      <c r="BA2411" s="343"/>
      <c r="BB2411" s="343"/>
      <c r="BC2411" s="343"/>
      <c r="BD2411" s="343"/>
      <c r="BE2411" s="475"/>
      <c r="BF2411" s="475"/>
      <c r="BG2411" s="475"/>
      <c r="BH2411" s="475"/>
      <c r="BI2411" s="475"/>
      <c r="BJ2411" s="475"/>
      <c r="BK2411" s="475"/>
      <c r="BL2411" s="475"/>
      <c r="BM2411" s="475"/>
      <c r="BN2411" s="475"/>
      <c r="BO2411" s="475"/>
      <c r="BP2411" s="306"/>
      <c r="BQ2411" s="496"/>
      <c r="BR2411" s="496"/>
      <c r="BS2411" s="496"/>
      <c r="BT2411" s="496"/>
      <c r="BU2411" s="496"/>
      <c r="BV2411" s="496"/>
    </row>
    <row r="2412" spans="1:74" s="52" customFormat="1" ht="12.75">
      <c r="A2412" s="45">
        <v>2670.080468178493</v>
      </c>
      <c r="B2412" s="46" t="s">
        <v>363</v>
      </c>
      <c r="C2412" s="47" t="s">
        <v>357</v>
      </c>
      <c r="D2412" s="48">
        <v>12.04</v>
      </c>
      <c r="E2412" s="49">
        <v>39.339500000000001</v>
      </c>
      <c r="F2412" s="49">
        <v>6.5699999999999995E-2</v>
      </c>
      <c r="G2412" s="49">
        <v>15.2811</v>
      </c>
      <c r="H2412" s="49">
        <v>0.28810000000000002</v>
      </c>
      <c r="I2412" s="49">
        <v>0.2329</v>
      </c>
      <c r="J2412" s="49">
        <v>44.929099999999998</v>
      </c>
      <c r="K2412" s="49">
        <v>0.23319999999999999</v>
      </c>
      <c r="L2412" s="49">
        <v>100.36960000000001</v>
      </c>
      <c r="M2412" s="47"/>
      <c r="N2412" s="50">
        <v>0.98798454081041265</v>
      </c>
      <c r="O2412" s="50">
        <v>1.3045541118159435E-3</v>
      </c>
      <c r="P2412" s="50">
        <v>0.32094596878684506</v>
      </c>
      <c r="Q2412" s="50">
        <v>5.8198054116847696E-3</v>
      </c>
      <c r="R2412" s="50">
        <v>4.9542342925530218E-3</v>
      </c>
      <c r="S2412" s="50">
        <v>1.682122337469961</v>
      </c>
      <c r="T2412" s="50">
        <v>6.274910082682301E-3</v>
      </c>
      <c r="U2412" s="50">
        <v>3.0094063509659548</v>
      </c>
      <c r="V2412" s="51">
        <v>83.977282862280106</v>
      </c>
      <c r="X2412" s="47" t="s">
        <v>1752</v>
      </c>
      <c r="Y2412" s="47" t="s">
        <v>1752</v>
      </c>
      <c r="Z2412" s="47" t="s">
        <v>1752</v>
      </c>
      <c r="AA2412" s="47" t="s">
        <v>1752</v>
      </c>
      <c r="AB2412" s="47" t="s">
        <v>1752</v>
      </c>
      <c r="AC2412" s="47" t="s">
        <v>1752</v>
      </c>
      <c r="AD2412" s="47" t="s">
        <v>1752</v>
      </c>
      <c r="AE2412" s="312"/>
      <c r="AF2412" s="465" t="s">
        <v>1755</v>
      </c>
      <c r="AG2412" s="343">
        <v>40</v>
      </c>
      <c r="AH2412" s="343">
        <v>15</v>
      </c>
      <c r="AI2412" s="343"/>
      <c r="AJ2412" s="343"/>
      <c r="AK2412" s="343"/>
      <c r="AL2412" s="343"/>
      <c r="AM2412" s="343"/>
      <c r="AN2412" s="343"/>
      <c r="AO2412" s="343"/>
      <c r="AP2412" s="343"/>
      <c r="AQ2412" s="343"/>
      <c r="AR2412" s="343"/>
      <c r="AS2412" s="343"/>
      <c r="AT2412" s="343"/>
      <c r="AU2412" s="343"/>
      <c r="AV2412" s="343"/>
      <c r="AW2412" s="343"/>
      <c r="AX2412" s="343"/>
      <c r="AY2412" s="343"/>
      <c r="AZ2412" s="343"/>
      <c r="BA2412" s="343"/>
      <c r="BB2412" s="343"/>
      <c r="BC2412" s="343"/>
      <c r="BD2412" s="343"/>
      <c r="BE2412" s="475"/>
      <c r="BF2412" s="475"/>
      <c r="BG2412" s="475"/>
      <c r="BH2412" s="475"/>
      <c r="BI2412" s="475"/>
      <c r="BJ2412" s="475"/>
      <c r="BK2412" s="475"/>
      <c r="BL2412" s="475"/>
      <c r="BM2412" s="475"/>
      <c r="BN2412" s="475"/>
      <c r="BO2412" s="475"/>
      <c r="BP2412" s="306"/>
      <c r="BQ2412" s="496"/>
      <c r="BR2412" s="496"/>
      <c r="BS2412" s="496"/>
      <c r="BT2412" s="496"/>
      <c r="BU2412" s="496"/>
      <c r="BV2412" s="496"/>
    </row>
    <row r="2413" spans="1:74" s="52" customFormat="1" ht="12.75">
      <c r="A2413" s="45">
        <v>2670.080468178493</v>
      </c>
      <c r="B2413" s="46" t="s">
        <v>363</v>
      </c>
      <c r="C2413" s="47" t="s">
        <v>357</v>
      </c>
      <c r="D2413" s="48">
        <v>16.03</v>
      </c>
      <c r="E2413" s="49">
        <v>39.634500000000003</v>
      </c>
      <c r="F2413" s="49">
        <v>9.0200000000000002E-2</v>
      </c>
      <c r="G2413" s="49">
        <v>14.9056</v>
      </c>
      <c r="H2413" s="49">
        <v>0.29320000000000002</v>
      </c>
      <c r="I2413" s="49">
        <v>0.2031</v>
      </c>
      <c r="J2413" s="49">
        <v>45.722200000000001</v>
      </c>
      <c r="K2413" s="49">
        <v>0.1847</v>
      </c>
      <c r="L2413" s="49">
        <v>101.03350000000002</v>
      </c>
      <c r="M2413" s="47"/>
      <c r="N2413" s="50">
        <v>0.98645409809518791</v>
      </c>
      <c r="O2413" s="50">
        <v>1.7749472477686867E-3</v>
      </c>
      <c r="P2413" s="50">
        <v>0.31024797396659781</v>
      </c>
      <c r="Q2413" s="50">
        <v>5.869638516386875E-3</v>
      </c>
      <c r="R2413" s="50">
        <v>4.2815316639202069E-3</v>
      </c>
      <c r="S2413" s="50">
        <v>1.6964425706324653</v>
      </c>
      <c r="T2413" s="50">
        <v>4.9252472869479548E-3</v>
      </c>
      <c r="U2413" s="50">
        <v>3.0099960074092746</v>
      </c>
      <c r="V2413" s="51">
        <v>84.539321481250852</v>
      </c>
      <c r="X2413" s="47" t="s">
        <v>1752</v>
      </c>
      <c r="Y2413" s="47" t="s">
        <v>1752</v>
      </c>
      <c r="Z2413" s="47" t="s">
        <v>1752</v>
      </c>
      <c r="AA2413" s="47" t="s">
        <v>1752</v>
      </c>
      <c r="AB2413" s="47" t="s">
        <v>1752</v>
      </c>
      <c r="AC2413" s="47" t="s">
        <v>1752</v>
      </c>
      <c r="AD2413" s="47" t="s">
        <v>1752</v>
      </c>
      <c r="AE2413" s="312"/>
      <c r="AF2413" s="465" t="s">
        <v>1755</v>
      </c>
      <c r="AG2413" s="343">
        <v>40</v>
      </c>
      <c r="AH2413" s="343">
        <v>15</v>
      </c>
      <c r="AI2413" s="343"/>
      <c r="AJ2413" s="343"/>
      <c r="AK2413" s="343"/>
      <c r="AL2413" s="343"/>
      <c r="AM2413" s="343"/>
      <c r="AN2413" s="343"/>
      <c r="AO2413" s="343"/>
      <c r="AP2413" s="343"/>
      <c r="AQ2413" s="343"/>
      <c r="AR2413" s="343"/>
      <c r="AS2413" s="343"/>
      <c r="AT2413" s="343"/>
      <c r="AU2413" s="343"/>
      <c r="AV2413" s="343"/>
      <c r="AW2413" s="343"/>
      <c r="AX2413" s="343"/>
      <c r="AY2413" s="343"/>
      <c r="AZ2413" s="343"/>
      <c r="BA2413" s="343"/>
      <c r="BB2413" s="343"/>
      <c r="BC2413" s="343"/>
      <c r="BD2413" s="343"/>
      <c r="BE2413" s="475"/>
      <c r="BF2413" s="475"/>
      <c r="BG2413" s="475"/>
      <c r="BH2413" s="475"/>
      <c r="BI2413" s="475"/>
      <c r="BJ2413" s="475"/>
      <c r="BK2413" s="475"/>
      <c r="BL2413" s="475"/>
      <c r="BM2413" s="475"/>
      <c r="BN2413" s="475"/>
      <c r="BO2413" s="475"/>
      <c r="BP2413" s="306"/>
      <c r="BQ2413" s="496"/>
      <c r="BR2413" s="496"/>
      <c r="BS2413" s="496"/>
      <c r="BT2413" s="496"/>
      <c r="BU2413" s="496"/>
      <c r="BV2413" s="496"/>
    </row>
    <row r="2414" spans="1:74" s="52" customFormat="1" ht="12.75">
      <c r="A2414" s="45">
        <v>2670.080468178493</v>
      </c>
      <c r="B2414" s="46" t="s">
        <v>363</v>
      </c>
      <c r="C2414" s="47" t="s">
        <v>357</v>
      </c>
      <c r="D2414" s="48">
        <v>20.03</v>
      </c>
      <c r="E2414" s="49">
        <v>39.610599999999998</v>
      </c>
      <c r="F2414" s="49">
        <v>3.7699999999999997E-2</v>
      </c>
      <c r="G2414" s="49">
        <v>14.054600000000001</v>
      </c>
      <c r="H2414" s="49">
        <v>0.35730000000000001</v>
      </c>
      <c r="I2414" s="49">
        <v>0.1857</v>
      </c>
      <c r="J2414" s="49">
        <v>46.314700000000002</v>
      </c>
      <c r="K2414" s="49">
        <v>0.2215</v>
      </c>
      <c r="L2414" s="49">
        <v>100.7821</v>
      </c>
      <c r="M2414" s="47"/>
      <c r="N2414" s="50">
        <v>0.98539622049013142</v>
      </c>
      <c r="O2414" s="50">
        <v>7.4150867550483381E-4</v>
      </c>
      <c r="P2414" s="50">
        <v>0.29239770206304816</v>
      </c>
      <c r="Q2414" s="50">
        <v>7.1495116779794711E-3</v>
      </c>
      <c r="R2414" s="50">
        <v>3.9128852712831674E-3</v>
      </c>
      <c r="S2414" s="50">
        <v>1.7176191446846802</v>
      </c>
      <c r="T2414" s="50">
        <v>5.9037892962314617E-3</v>
      </c>
      <c r="U2414" s="50">
        <v>3.0131207621588589</v>
      </c>
      <c r="V2414" s="51">
        <v>85.452972569053003</v>
      </c>
      <c r="X2414" s="47" t="s">
        <v>1752</v>
      </c>
      <c r="Y2414" s="47" t="s">
        <v>1752</v>
      </c>
      <c r="Z2414" s="47" t="s">
        <v>1752</v>
      </c>
      <c r="AA2414" s="47" t="s">
        <v>1752</v>
      </c>
      <c r="AB2414" s="47" t="s">
        <v>1752</v>
      </c>
      <c r="AC2414" s="47" t="s">
        <v>1752</v>
      </c>
      <c r="AD2414" s="47" t="s">
        <v>1752</v>
      </c>
      <c r="AE2414" s="312"/>
      <c r="AF2414" s="465" t="s">
        <v>1755</v>
      </c>
      <c r="AG2414" s="343">
        <v>40</v>
      </c>
      <c r="AH2414" s="343">
        <v>15</v>
      </c>
      <c r="AI2414" s="343"/>
      <c r="AJ2414" s="343"/>
      <c r="AK2414" s="343"/>
      <c r="AL2414" s="343"/>
      <c r="AM2414" s="343"/>
      <c r="AN2414" s="343"/>
      <c r="AO2414" s="343"/>
      <c r="AP2414" s="343"/>
      <c r="AQ2414" s="343"/>
      <c r="AR2414" s="343"/>
      <c r="AS2414" s="343"/>
      <c r="AT2414" s="343"/>
      <c r="AU2414" s="343"/>
      <c r="AV2414" s="343"/>
      <c r="AW2414" s="343"/>
      <c r="AX2414" s="343"/>
      <c r="AY2414" s="343"/>
      <c r="AZ2414" s="343"/>
      <c r="BA2414" s="343"/>
      <c r="BB2414" s="343"/>
      <c r="BC2414" s="343"/>
      <c r="BD2414" s="343"/>
      <c r="BE2414" s="475"/>
      <c r="BF2414" s="475"/>
      <c r="BG2414" s="475"/>
      <c r="BH2414" s="475"/>
      <c r="BI2414" s="475"/>
      <c r="BJ2414" s="475"/>
      <c r="BK2414" s="475"/>
      <c r="BL2414" s="475"/>
      <c r="BM2414" s="475"/>
      <c r="BN2414" s="475"/>
      <c r="BO2414" s="475"/>
      <c r="BP2414" s="306"/>
      <c r="BQ2414" s="496"/>
      <c r="BR2414" s="496"/>
      <c r="BS2414" s="496"/>
      <c r="BT2414" s="496"/>
      <c r="BU2414" s="496"/>
      <c r="BV2414" s="496"/>
    </row>
    <row r="2415" spans="1:74" s="52" customFormat="1" ht="12.75">
      <c r="A2415" s="45">
        <v>2670.080468178493</v>
      </c>
      <c r="B2415" s="46" t="s">
        <v>363</v>
      </c>
      <c r="C2415" s="47" t="s">
        <v>357</v>
      </c>
      <c r="D2415" s="48">
        <v>24.02</v>
      </c>
      <c r="E2415" s="49">
        <v>39.7729</v>
      </c>
      <c r="F2415" s="49">
        <v>0.1033</v>
      </c>
      <c r="G2415" s="49">
        <v>13.3728</v>
      </c>
      <c r="H2415" s="49">
        <v>0.33029999999999998</v>
      </c>
      <c r="I2415" s="49">
        <v>0.21779999999999999</v>
      </c>
      <c r="J2415" s="49">
        <v>46.744599999999998</v>
      </c>
      <c r="K2415" s="49">
        <v>0.2387</v>
      </c>
      <c r="L2415" s="49">
        <v>100.78039999999999</v>
      </c>
      <c r="M2415" s="47"/>
      <c r="N2415" s="50">
        <v>0.98590934203119329</v>
      </c>
      <c r="O2415" s="50">
        <v>2.0245357966947749E-3</v>
      </c>
      <c r="P2415" s="50">
        <v>0.27722223913176103</v>
      </c>
      <c r="Q2415" s="50">
        <v>6.5857037350740433E-3</v>
      </c>
      <c r="R2415" s="50">
        <v>4.5729172034639836E-3</v>
      </c>
      <c r="S2415" s="50">
        <v>1.7273872786461817</v>
      </c>
      <c r="T2415" s="50">
        <v>6.3395698310485579E-3</v>
      </c>
      <c r="U2415" s="50">
        <v>3.0100415863754177</v>
      </c>
      <c r="V2415" s="51">
        <v>86.170761104683649</v>
      </c>
      <c r="X2415" s="47" t="s">
        <v>1752</v>
      </c>
      <c r="Y2415" s="47" t="s">
        <v>1752</v>
      </c>
      <c r="Z2415" s="47" t="s">
        <v>1752</v>
      </c>
      <c r="AA2415" s="47" t="s">
        <v>1752</v>
      </c>
      <c r="AB2415" s="47" t="s">
        <v>1752</v>
      </c>
      <c r="AC2415" s="47" t="s">
        <v>1752</v>
      </c>
      <c r="AD2415" s="47" t="s">
        <v>1752</v>
      </c>
      <c r="AE2415" s="312"/>
      <c r="AF2415" s="465" t="s">
        <v>1755</v>
      </c>
      <c r="AG2415" s="343">
        <v>40</v>
      </c>
      <c r="AH2415" s="343">
        <v>15</v>
      </c>
      <c r="AI2415" s="343"/>
      <c r="AJ2415" s="343"/>
      <c r="AK2415" s="343"/>
      <c r="AL2415" s="343"/>
      <c r="AM2415" s="343"/>
      <c r="AN2415" s="343"/>
      <c r="AO2415" s="343"/>
      <c r="AP2415" s="343"/>
      <c r="AQ2415" s="343"/>
      <c r="AR2415" s="343"/>
      <c r="AS2415" s="343"/>
      <c r="AT2415" s="343"/>
      <c r="AU2415" s="343"/>
      <c r="AV2415" s="343"/>
      <c r="AW2415" s="343"/>
      <c r="AX2415" s="343"/>
      <c r="AY2415" s="343"/>
      <c r="AZ2415" s="343"/>
      <c r="BA2415" s="343"/>
      <c r="BB2415" s="343"/>
      <c r="BC2415" s="343"/>
      <c r="BD2415" s="343"/>
      <c r="BE2415" s="475"/>
      <c r="BF2415" s="475"/>
      <c r="BG2415" s="475"/>
      <c r="BH2415" s="475"/>
      <c r="BI2415" s="475"/>
      <c r="BJ2415" s="475"/>
      <c r="BK2415" s="475"/>
      <c r="BL2415" s="475"/>
      <c r="BM2415" s="475"/>
      <c r="BN2415" s="475"/>
      <c r="BO2415" s="475"/>
      <c r="BP2415" s="306"/>
      <c r="BQ2415" s="496"/>
      <c r="BR2415" s="496"/>
      <c r="BS2415" s="496"/>
      <c r="BT2415" s="496"/>
      <c r="BU2415" s="496"/>
      <c r="BV2415" s="496"/>
    </row>
    <row r="2416" spans="1:74" s="52" customFormat="1" ht="12.75">
      <c r="A2416" s="45">
        <v>2670.080468178493</v>
      </c>
      <c r="B2416" s="46" t="s">
        <v>363</v>
      </c>
      <c r="C2416" s="47" t="s">
        <v>357</v>
      </c>
      <c r="D2416" s="48">
        <v>28.02</v>
      </c>
      <c r="E2416" s="49">
        <v>39.953699999999998</v>
      </c>
      <c r="F2416" s="49">
        <v>9.4200000000000006E-2</v>
      </c>
      <c r="G2416" s="49">
        <v>12.9344</v>
      </c>
      <c r="H2416" s="49">
        <v>0.37069999999999997</v>
      </c>
      <c r="I2416" s="49">
        <v>0.14710000000000001</v>
      </c>
      <c r="J2416" s="49">
        <v>47.186999999999998</v>
      </c>
      <c r="K2416" s="49">
        <v>0.2079</v>
      </c>
      <c r="L2416" s="49">
        <v>100.89499999999998</v>
      </c>
      <c r="M2416" s="47"/>
      <c r="N2416" s="50">
        <v>0.98688968009727995</v>
      </c>
      <c r="O2416" s="50">
        <v>1.8396615063396727E-3</v>
      </c>
      <c r="P2416" s="50">
        <v>0.26718611475541987</v>
      </c>
      <c r="Q2416" s="50">
        <v>7.3650903982480816E-3</v>
      </c>
      <c r="R2416" s="50">
        <v>3.0775847070165889E-3</v>
      </c>
      <c r="S2416" s="50">
        <v>1.7375708254679394</v>
      </c>
      <c r="T2416" s="50">
        <v>5.5020399577973703E-3</v>
      </c>
      <c r="U2416" s="50">
        <v>3.0094309968900408</v>
      </c>
      <c r="V2416" s="51">
        <v>86.672393575769263</v>
      </c>
      <c r="X2416" s="47" t="s">
        <v>1752</v>
      </c>
      <c r="Y2416" s="47" t="s">
        <v>1752</v>
      </c>
      <c r="Z2416" s="47" t="s">
        <v>1752</v>
      </c>
      <c r="AA2416" s="47" t="s">
        <v>1752</v>
      </c>
      <c r="AB2416" s="47" t="s">
        <v>1752</v>
      </c>
      <c r="AC2416" s="47" t="s">
        <v>1752</v>
      </c>
      <c r="AD2416" s="47" t="s">
        <v>1752</v>
      </c>
      <c r="AE2416" s="312"/>
      <c r="AF2416" s="465" t="s">
        <v>1755</v>
      </c>
      <c r="AG2416" s="343">
        <v>40</v>
      </c>
      <c r="AH2416" s="343">
        <v>15</v>
      </c>
      <c r="AI2416" s="343"/>
      <c r="AJ2416" s="343"/>
      <c r="AK2416" s="343"/>
      <c r="AL2416" s="343"/>
      <c r="AM2416" s="343"/>
      <c r="AN2416" s="343"/>
      <c r="AO2416" s="343"/>
      <c r="AP2416" s="343"/>
      <c r="AQ2416" s="343"/>
      <c r="AR2416" s="343"/>
      <c r="AS2416" s="343"/>
      <c r="AT2416" s="343"/>
      <c r="AU2416" s="343"/>
      <c r="AV2416" s="343"/>
      <c r="AW2416" s="343"/>
      <c r="AX2416" s="343"/>
      <c r="AY2416" s="343"/>
      <c r="AZ2416" s="343"/>
      <c r="BA2416" s="343"/>
      <c r="BB2416" s="343"/>
      <c r="BC2416" s="343"/>
      <c r="BD2416" s="343"/>
      <c r="BE2416" s="475"/>
      <c r="BF2416" s="475"/>
      <c r="BG2416" s="475"/>
      <c r="BH2416" s="475"/>
      <c r="BI2416" s="475"/>
      <c r="BJ2416" s="475"/>
      <c r="BK2416" s="475"/>
      <c r="BL2416" s="475"/>
      <c r="BM2416" s="475"/>
      <c r="BN2416" s="475"/>
      <c r="BO2416" s="475"/>
      <c r="BP2416" s="306"/>
      <c r="BQ2416" s="496"/>
      <c r="BR2416" s="496"/>
      <c r="BS2416" s="496"/>
      <c r="BT2416" s="496"/>
      <c r="BU2416" s="496"/>
      <c r="BV2416" s="496"/>
    </row>
    <row r="2417" spans="1:74" s="52" customFormat="1" ht="12.75">
      <c r="A2417" s="45">
        <v>2670.080468178493</v>
      </c>
      <c r="B2417" s="46" t="s">
        <v>363</v>
      </c>
      <c r="C2417" s="47" t="s">
        <v>357</v>
      </c>
      <c r="D2417" s="48">
        <v>32.020000000000003</v>
      </c>
      <c r="E2417" s="49">
        <v>39.997500000000002</v>
      </c>
      <c r="F2417" s="49">
        <v>8.4400000000000003E-2</v>
      </c>
      <c r="G2417" s="49">
        <v>12.456300000000001</v>
      </c>
      <c r="H2417" s="49">
        <v>0.38519999999999999</v>
      </c>
      <c r="I2417" s="49">
        <v>0.19159999999999999</v>
      </c>
      <c r="J2417" s="49">
        <v>47.655299999999997</v>
      </c>
      <c r="K2417" s="49">
        <v>0.19109999999999999</v>
      </c>
      <c r="L2417" s="49">
        <v>100.9614</v>
      </c>
      <c r="M2417" s="47"/>
      <c r="N2417" s="50">
        <v>0.98557361306085234</v>
      </c>
      <c r="O2417" s="50">
        <v>1.6442735932288917E-3</v>
      </c>
      <c r="P2417" s="50">
        <v>0.25668546302549416</v>
      </c>
      <c r="Q2417" s="50">
        <v>7.6346018163029163E-3</v>
      </c>
      <c r="R2417" s="50">
        <v>3.9988716447073077E-3</v>
      </c>
      <c r="S2417" s="50">
        <v>1.7505558611292589</v>
      </c>
      <c r="T2417" s="50">
        <v>5.0451554828458527E-3</v>
      </c>
      <c r="U2417" s="50">
        <v>3.0111378397526902</v>
      </c>
      <c r="V2417" s="51">
        <v>87.212027774807595</v>
      </c>
      <c r="X2417" s="47" t="s">
        <v>1752</v>
      </c>
      <c r="Y2417" s="47" t="s">
        <v>1752</v>
      </c>
      <c r="Z2417" s="47" t="s">
        <v>1752</v>
      </c>
      <c r="AA2417" s="47" t="s">
        <v>1752</v>
      </c>
      <c r="AB2417" s="47" t="s">
        <v>1752</v>
      </c>
      <c r="AC2417" s="47" t="s">
        <v>1752</v>
      </c>
      <c r="AD2417" s="47" t="s">
        <v>1752</v>
      </c>
      <c r="AE2417" s="312"/>
      <c r="AF2417" s="465" t="s">
        <v>1755</v>
      </c>
      <c r="AG2417" s="343">
        <v>40</v>
      </c>
      <c r="AH2417" s="343">
        <v>15</v>
      </c>
      <c r="AI2417" s="343"/>
      <c r="AJ2417" s="343"/>
      <c r="AK2417" s="343"/>
      <c r="AL2417" s="343"/>
      <c r="AM2417" s="343"/>
      <c r="AN2417" s="343"/>
      <c r="AO2417" s="343"/>
      <c r="AP2417" s="343"/>
      <c r="AQ2417" s="343"/>
      <c r="AR2417" s="343"/>
      <c r="AS2417" s="343"/>
      <c r="AT2417" s="343"/>
      <c r="AU2417" s="343"/>
      <c r="AV2417" s="343"/>
      <c r="AW2417" s="343"/>
      <c r="AX2417" s="343"/>
      <c r="AY2417" s="343"/>
      <c r="AZ2417" s="343"/>
      <c r="BA2417" s="343"/>
      <c r="BB2417" s="343"/>
      <c r="BC2417" s="343"/>
      <c r="BD2417" s="343"/>
      <c r="BE2417" s="475"/>
      <c r="BF2417" s="475"/>
      <c r="BG2417" s="475"/>
      <c r="BH2417" s="475"/>
      <c r="BI2417" s="475"/>
      <c r="BJ2417" s="475"/>
      <c r="BK2417" s="475"/>
      <c r="BL2417" s="475"/>
      <c r="BM2417" s="475"/>
      <c r="BN2417" s="475"/>
      <c r="BO2417" s="475"/>
      <c r="BP2417" s="306"/>
      <c r="BQ2417" s="496"/>
      <c r="BR2417" s="496"/>
      <c r="BS2417" s="496"/>
      <c r="BT2417" s="496"/>
      <c r="BU2417" s="496"/>
      <c r="BV2417" s="496"/>
    </row>
    <row r="2418" spans="1:74" s="52" customFormat="1" ht="12.75">
      <c r="A2418" s="45">
        <v>2670.080468178493</v>
      </c>
      <c r="B2418" s="46" t="s">
        <v>363</v>
      </c>
      <c r="C2418" s="47" t="s">
        <v>357</v>
      </c>
      <c r="D2418" s="48">
        <v>36.01</v>
      </c>
      <c r="E2418" s="49">
        <v>39.9771</v>
      </c>
      <c r="F2418" s="49">
        <v>7.7700000000000005E-2</v>
      </c>
      <c r="G2418" s="49">
        <v>12.0824</v>
      </c>
      <c r="H2418" s="49">
        <v>0.38819999999999999</v>
      </c>
      <c r="I2418" s="49">
        <v>0.19700000000000001</v>
      </c>
      <c r="J2418" s="49">
        <v>47.716500000000003</v>
      </c>
      <c r="K2418" s="49">
        <v>0.18179999999999999</v>
      </c>
      <c r="L2418" s="49">
        <v>100.6207</v>
      </c>
      <c r="M2418" s="47"/>
      <c r="N2418" s="50">
        <v>0.9867798213234269</v>
      </c>
      <c r="O2418" s="50">
        <v>1.5163707807938256E-3</v>
      </c>
      <c r="P2418" s="50">
        <v>0.24941247778075473</v>
      </c>
      <c r="Q2418" s="50">
        <v>7.7074088424301784E-3</v>
      </c>
      <c r="R2418" s="50">
        <v>4.1187073889180671E-3</v>
      </c>
      <c r="S2418" s="50">
        <v>1.7558446948297839</v>
      </c>
      <c r="T2418" s="50">
        <v>4.8079561688784758E-3</v>
      </c>
      <c r="U2418" s="50">
        <v>3.0101874371149862</v>
      </c>
      <c r="V2418" s="51">
        <v>87.562070282683095</v>
      </c>
      <c r="X2418" s="47" t="s">
        <v>1752</v>
      </c>
      <c r="Y2418" s="47" t="s">
        <v>1752</v>
      </c>
      <c r="Z2418" s="47" t="s">
        <v>1752</v>
      </c>
      <c r="AA2418" s="47" t="s">
        <v>1752</v>
      </c>
      <c r="AB2418" s="47" t="s">
        <v>1752</v>
      </c>
      <c r="AC2418" s="47" t="s">
        <v>1752</v>
      </c>
      <c r="AD2418" s="47" t="s">
        <v>1752</v>
      </c>
      <c r="AE2418" s="312"/>
      <c r="AF2418" s="465" t="s">
        <v>1755</v>
      </c>
      <c r="AG2418" s="343">
        <v>40</v>
      </c>
      <c r="AH2418" s="343">
        <v>15</v>
      </c>
      <c r="AI2418" s="343"/>
      <c r="AJ2418" s="343"/>
      <c r="AK2418" s="343"/>
      <c r="AL2418" s="343"/>
      <c r="AM2418" s="343"/>
      <c r="AN2418" s="343"/>
      <c r="AO2418" s="343"/>
      <c r="AP2418" s="343"/>
      <c r="AQ2418" s="343"/>
      <c r="AR2418" s="343"/>
      <c r="AS2418" s="343"/>
      <c r="AT2418" s="343"/>
      <c r="AU2418" s="343"/>
      <c r="AV2418" s="343"/>
      <c r="AW2418" s="343"/>
      <c r="AX2418" s="343"/>
      <c r="AY2418" s="343"/>
      <c r="AZ2418" s="343"/>
      <c r="BA2418" s="343"/>
      <c r="BB2418" s="343"/>
      <c r="BC2418" s="343"/>
      <c r="BD2418" s="343"/>
      <c r="BE2418" s="475"/>
      <c r="BF2418" s="475"/>
      <c r="BG2418" s="475"/>
      <c r="BH2418" s="475"/>
      <c r="BI2418" s="475"/>
      <c r="BJ2418" s="475"/>
      <c r="BK2418" s="475"/>
      <c r="BL2418" s="475"/>
      <c r="BM2418" s="475"/>
      <c r="BN2418" s="475"/>
      <c r="BO2418" s="475"/>
      <c r="BP2418" s="306"/>
      <c r="BQ2418" s="496"/>
      <c r="BR2418" s="496"/>
      <c r="BS2418" s="496"/>
      <c r="BT2418" s="496"/>
      <c r="BU2418" s="496"/>
      <c r="BV2418" s="496"/>
    </row>
    <row r="2419" spans="1:74" s="52" customFormat="1" ht="12.75">
      <c r="A2419" s="45">
        <v>2670.080468178493</v>
      </c>
      <c r="B2419" s="46" t="s">
        <v>363</v>
      </c>
      <c r="C2419" s="47" t="s">
        <v>357</v>
      </c>
      <c r="D2419" s="48">
        <v>40.01</v>
      </c>
      <c r="E2419" s="49">
        <v>39.935499999999998</v>
      </c>
      <c r="F2419" s="49">
        <v>8.1500000000000003E-2</v>
      </c>
      <c r="G2419" s="49">
        <v>11.8416</v>
      </c>
      <c r="H2419" s="49">
        <v>0.37030000000000002</v>
      </c>
      <c r="I2419" s="49">
        <v>0.17580000000000001</v>
      </c>
      <c r="J2419" s="49">
        <v>48.113799999999998</v>
      </c>
      <c r="K2419" s="49">
        <v>0.25819999999999999</v>
      </c>
      <c r="L2419" s="49">
        <v>100.77669999999999</v>
      </c>
      <c r="M2419" s="47"/>
      <c r="N2419" s="50">
        <v>0.98353031214059405</v>
      </c>
      <c r="O2419" s="50">
        <v>1.5869441651318061E-3</v>
      </c>
      <c r="P2419" s="50">
        <v>0.24389056732214096</v>
      </c>
      <c r="Q2419" s="50">
        <v>7.3354409853658023E-3</v>
      </c>
      <c r="R2419" s="50">
        <v>3.6671884913184421E-3</v>
      </c>
      <c r="S2419" s="50">
        <v>1.7664722817995471</v>
      </c>
      <c r="T2419" s="50">
        <v>6.8130646250439287E-3</v>
      </c>
      <c r="U2419" s="50">
        <v>3.0132957995291418</v>
      </c>
      <c r="V2419" s="51">
        <v>87.868330961811452</v>
      </c>
      <c r="X2419" s="47" t="s">
        <v>1752</v>
      </c>
      <c r="Y2419" s="47" t="s">
        <v>1752</v>
      </c>
      <c r="Z2419" s="47" t="s">
        <v>1752</v>
      </c>
      <c r="AA2419" s="47" t="s">
        <v>1752</v>
      </c>
      <c r="AB2419" s="47" t="s">
        <v>1752</v>
      </c>
      <c r="AC2419" s="47" t="s">
        <v>1752</v>
      </c>
      <c r="AD2419" s="47" t="s">
        <v>1752</v>
      </c>
      <c r="AE2419" s="312"/>
      <c r="AF2419" s="465" t="s">
        <v>1755</v>
      </c>
      <c r="AG2419" s="343">
        <v>40</v>
      </c>
      <c r="AH2419" s="343">
        <v>15</v>
      </c>
      <c r="AI2419" s="343"/>
      <c r="AJ2419" s="343"/>
      <c r="AK2419" s="343"/>
      <c r="AL2419" s="343"/>
      <c r="AM2419" s="343"/>
      <c r="AN2419" s="343"/>
      <c r="AO2419" s="343"/>
      <c r="AP2419" s="343"/>
      <c r="AQ2419" s="343"/>
      <c r="AR2419" s="343"/>
      <c r="AS2419" s="343"/>
      <c r="AT2419" s="343"/>
      <c r="AU2419" s="343"/>
      <c r="AV2419" s="343"/>
      <c r="AW2419" s="343"/>
      <c r="AX2419" s="343"/>
      <c r="AY2419" s="343"/>
      <c r="AZ2419" s="343"/>
      <c r="BA2419" s="343"/>
      <c r="BB2419" s="343"/>
      <c r="BC2419" s="343"/>
      <c r="BD2419" s="343"/>
      <c r="BE2419" s="475"/>
      <c r="BF2419" s="475"/>
      <c r="BG2419" s="475"/>
      <c r="BH2419" s="475"/>
      <c r="BI2419" s="475"/>
      <c r="BJ2419" s="475"/>
      <c r="BK2419" s="475"/>
      <c r="BL2419" s="475"/>
      <c r="BM2419" s="475"/>
      <c r="BN2419" s="475"/>
      <c r="BO2419" s="475"/>
      <c r="BP2419" s="306"/>
      <c r="BQ2419" s="496"/>
      <c r="BR2419" s="496"/>
      <c r="BS2419" s="496"/>
      <c r="BT2419" s="496"/>
      <c r="BU2419" s="496"/>
      <c r="BV2419" s="496"/>
    </row>
    <row r="2420" spans="1:74" s="52" customFormat="1" ht="12.75">
      <c r="A2420" s="45">
        <v>2670.080468178493</v>
      </c>
      <c r="B2420" s="46" t="s">
        <v>363</v>
      </c>
      <c r="C2420" s="47" t="s">
        <v>357</v>
      </c>
      <c r="D2420" s="48">
        <v>44.01</v>
      </c>
      <c r="E2420" s="49">
        <v>40.135199999999998</v>
      </c>
      <c r="F2420" s="49">
        <v>9.6699999999999994E-2</v>
      </c>
      <c r="G2420" s="49">
        <v>11.8916</v>
      </c>
      <c r="H2420" s="49">
        <v>0.36099999999999999</v>
      </c>
      <c r="I2420" s="49">
        <v>0.1208</v>
      </c>
      <c r="J2420" s="49">
        <v>47.856299999999997</v>
      </c>
      <c r="K2420" s="49">
        <v>0.21290000000000001</v>
      </c>
      <c r="L2420" s="49">
        <v>100.67449999999999</v>
      </c>
      <c r="M2420" s="47"/>
      <c r="N2420" s="50">
        <v>0.98850454070217419</v>
      </c>
      <c r="O2420" s="50">
        <v>1.8830208388744797E-3</v>
      </c>
      <c r="P2420" s="50">
        <v>0.24493425292792911</v>
      </c>
      <c r="Q2420" s="50">
        <v>7.1516183723790436E-3</v>
      </c>
      <c r="R2420" s="50">
        <v>2.5200311587836757E-3</v>
      </c>
      <c r="S2420" s="50">
        <v>1.7571178913829626</v>
      </c>
      <c r="T2420" s="50">
        <v>5.6180622369739006E-3</v>
      </c>
      <c r="U2420" s="50">
        <v>3.0077294176200766</v>
      </c>
      <c r="V2420" s="51">
        <v>87.765840484028175</v>
      </c>
      <c r="X2420" s="47" t="s">
        <v>1752</v>
      </c>
      <c r="Y2420" s="47" t="s">
        <v>1752</v>
      </c>
      <c r="Z2420" s="47" t="s">
        <v>1752</v>
      </c>
      <c r="AA2420" s="47" t="s">
        <v>1752</v>
      </c>
      <c r="AB2420" s="47" t="s">
        <v>1752</v>
      </c>
      <c r="AC2420" s="47" t="s">
        <v>1752</v>
      </c>
      <c r="AD2420" s="47" t="s">
        <v>1752</v>
      </c>
      <c r="AE2420" s="312"/>
      <c r="AF2420" s="465" t="s">
        <v>1755</v>
      </c>
      <c r="AG2420" s="343">
        <v>40</v>
      </c>
      <c r="AH2420" s="343">
        <v>15</v>
      </c>
      <c r="AI2420" s="343"/>
      <c r="AJ2420" s="343"/>
      <c r="AK2420" s="343"/>
      <c r="AL2420" s="343"/>
      <c r="AM2420" s="343"/>
      <c r="AN2420" s="343"/>
      <c r="AO2420" s="343"/>
      <c r="AP2420" s="343"/>
      <c r="AQ2420" s="343"/>
      <c r="AR2420" s="343"/>
      <c r="AS2420" s="343"/>
      <c r="AT2420" s="343"/>
      <c r="AU2420" s="343"/>
      <c r="AV2420" s="343"/>
      <c r="AW2420" s="343"/>
      <c r="AX2420" s="343"/>
      <c r="AY2420" s="343"/>
      <c r="AZ2420" s="343"/>
      <c r="BA2420" s="343"/>
      <c r="BB2420" s="343"/>
      <c r="BC2420" s="343"/>
      <c r="BD2420" s="343"/>
      <c r="BE2420" s="475"/>
      <c r="BF2420" s="475"/>
      <c r="BG2420" s="475"/>
      <c r="BH2420" s="475"/>
      <c r="BI2420" s="475"/>
      <c r="BJ2420" s="475"/>
      <c r="BK2420" s="475"/>
      <c r="BL2420" s="475"/>
      <c r="BM2420" s="475"/>
      <c r="BN2420" s="475"/>
      <c r="BO2420" s="475"/>
      <c r="BP2420" s="306"/>
      <c r="BQ2420" s="496"/>
      <c r="BR2420" s="496"/>
      <c r="BS2420" s="496"/>
      <c r="BT2420" s="496"/>
      <c r="BU2420" s="496"/>
      <c r="BV2420" s="496"/>
    </row>
    <row r="2421" spans="1:74" s="52" customFormat="1" ht="12.75">
      <c r="A2421" s="45">
        <v>2670.080468178493</v>
      </c>
      <c r="B2421" s="46" t="s">
        <v>363</v>
      </c>
      <c r="C2421" s="47" t="s">
        <v>357</v>
      </c>
      <c r="D2421" s="48">
        <v>48.01</v>
      </c>
      <c r="E2421" s="49">
        <v>40.217799999999997</v>
      </c>
      <c r="F2421" s="49">
        <v>8.5900000000000004E-2</v>
      </c>
      <c r="G2421" s="49">
        <v>11.757300000000001</v>
      </c>
      <c r="H2421" s="49">
        <v>0.40989999999999999</v>
      </c>
      <c r="I2421" s="49">
        <v>0.15629999999999999</v>
      </c>
      <c r="J2421" s="49">
        <v>48.084200000000003</v>
      </c>
      <c r="K2421" s="49">
        <v>0.2271</v>
      </c>
      <c r="L2421" s="49">
        <v>100.93849999999999</v>
      </c>
      <c r="M2421" s="47"/>
      <c r="N2421" s="50">
        <v>0.98779203366173551</v>
      </c>
      <c r="O2421" s="50">
        <v>1.6680758245553216E-3</v>
      </c>
      <c r="P2421" s="50">
        <v>0.24149647897514023</v>
      </c>
      <c r="Q2421" s="50">
        <v>8.0978368004281792E-3</v>
      </c>
      <c r="R2421" s="50">
        <v>3.2515611545286351E-3</v>
      </c>
      <c r="S2421" s="50">
        <v>1.760589671374313</v>
      </c>
      <c r="T2421" s="50">
        <v>5.9761568984530592E-3</v>
      </c>
      <c r="U2421" s="50">
        <v>3.0088718146891535</v>
      </c>
      <c r="V2421" s="51">
        <v>87.937757876553505</v>
      </c>
      <c r="X2421" s="47" t="s">
        <v>1752</v>
      </c>
      <c r="Y2421" s="47" t="s">
        <v>1752</v>
      </c>
      <c r="Z2421" s="47" t="s">
        <v>1752</v>
      </c>
      <c r="AA2421" s="47" t="s">
        <v>1752</v>
      </c>
      <c r="AB2421" s="47" t="s">
        <v>1752</v>
      </c>
      <c r="AC2421" s="47" t="s">
        <v>1752</v>
      </c>
      <c r="AD2421" s="47" t="s">
        <v>1752</v>
      </c>
      <c r="AE2421" s="312"/>
      <c r="AF2421" s="465" t="s">
        <v>1755</v>
      </c>
      <c r="AG2421" s="343">
        <v>40</v>
      </c>
      <c r="AH2421" s="343">
        <v>15</v>
      </c>
      <c r="AI2421" s="343"/>
      <c r="AJ2421" s="343"/>
      <c r="AK2421" s="343"/>
      <c r="AL2421" s="343"/>
      <c r="AM2421" s="343"/>
      <c r="AN2421" s="343"/>
      <c r="AO2421" s="343"/>
      <c r="AP2421" s="343"/>
      <c r="AQ2421" s="343"/>
      <c r="AR2421" s="343"/>
      <c r="AS2421" s="343"/>
      <c r="AT2421" s="343"/>
      <c r="AU2421" s="343"/>
      <c r="AV2421" s="343"/>
      <c r="AW2421" s="343"/>
      <c r="AX2421" s="343"/>
      <c r="AY2421" s="343"/>
      <c r="AZ2421" s="343"/>
      <c r="BA2421" s="343"/>
      <c r="BB2421" s="343"/>
      <c r="BC2421" s="343"/>
      <c r="BD2421" s="343"/>
      <c r="BE2421" s="475"/>
      <c r="BF2421" s="475"/>
      <c r="BG2421" s="475"/>
      <c r="BH2421" s="475"/>
      <c r="BI2421" s="475"/>
      <c r="BJ2421" s="475"/>
      <c r="BK2421" s="475"/>
      <c r="BL2421" s="475"/>
      <c r="BM2421" s="475"/>
      <c r="BN2421" s="475"/>
      <c r="BO2421" s="475"/>
      <c r="BP2421" s="306"/>
      <c r="BQ2421" s="496"/>
      <c r="BR2421" s="496"/>
      <c r="BS2421" s="496"/>
      <c r="BT2421" s="496"/>
      <c r="BU2421" s="496"/>
      <c r="BV2421" s="496"/>
    </row>
    <row r="2422" spans="1:74" s="52" customFormat="1" ht="12.75">
      <c r="A2422" s="45">
        <v>2670.080468178493</v>
      </c>
      <c r="B2422" s="46" t="s">
        <v>363</v>
      </c>
      <c r="C2422" s="47" t="s">
        <v>357</v>
      </c>
      <c r="D2422" s="48">
        <v>52.01</v>
      </c>
      <c r="E2422" s="49">
        <v>39.9375</v>
      </c>
      <c r="F2422" s="49">
        <v>0.11600000000000001</v>
      </c>
      <c r="G2422" s="49">
        <v>11.462400000000001</v>
      </c>
      <c r="H2422" s="49">
        <v>0.39989999999999998</v>
      </c>
      <c r="I2422" s="49">
        <v>0.15279999999999999</v>
      </c>
      <c r="J2422" s="49">
        <v>47.9694</v>
      </c>
      <c r="K2422" s="49">
        <v>0.16400000000000001</v>
      </c>
      <c r="L2422" s="49">
        <v>100.20200000000001</v>
      </c>
      <c r="M2422" s="47"/>
      <c r="N2422" s="50">
        <v>0.98687989757124284</v>
      </c>
      <c r="O2422" s="50">
        <v>2.2662970392568803E-3</v>
      </c>
      <c r="P2422" s="50">
        <v>0.23687268394744243</v>
      </c>
      <c r="Q2422" s="50">
        <v>7.9483818621124743E-3</v>
      </c>
      <c r="R2422" s="50">
        <v>3.198103543498608E-3</v>
      </c>
      <c r="S2422" s="50">
        <v>1.7670801933406493</v>
      </c>
      <c r="T2422" s="50">
        <v>4.341951046041034E-3</v>
      </c>
      <c r="U2422" s="50">
        <v>3.008587508350244</v>
      </c>
      <c r="V2422" s="51">
        <v>88.179727845297563</v>
      </c>
      <c r="X2422" s="47" t="s">
        <v>1752</v>
      </c>
      <c r="Y2422" s="47" t="s">
        <v>1752</v>
      </c>
      <c r="Z2422" s="47" t="s">
        <v>1752</v>
      </c>
      <c r="AA2422" s="47" t="s">
        <v>1752</v>
      </c>
      <c r="AB2422" s="47" t="s">
        <v>1752</v>
      </c>
      <c r="AC2422" s="47" t="s">
        <v>1752</v>
      </c>
      <c r="AD2422" s="47" t="s">
        <v>1752</v>
      </c>
      <c r="AE2422" s="312"/>
      <c r="AF2422" s="465" t="s">
        <v>1755</v>
      </c>
      <c r="AG2422" s="343">
        <v>40</v>
      </c>
      <c r="AH2422" s="343">
        <v>15</v>
      </c>
      <c r="AI2422" s="343"/>
      <c r="AJ2422" s="343"/>
      <c r="AK2422" s="343"/>
      <c r="AL2422" s="343"/>
      <c r="AM2422" s="343"/>
      <c r="AN2422" s="343"/>
      <c r="AO2422" s="343"/>
      <c r="AP2422" s="343"/>
      <c r="AQ2422" s="343"/>
      <c r="AR2422" s="343"/>
      <c r="AS2422" s="343"/>
      <c r="AT2422" s="343"/>
      <c r="AU2422" s="343"/>
      <c r="AV2422" s="343"/>
      <c r="AW2422" s="343"/>
      <c r="AX2422" s="343"/>
      <c r="AY2422" s="343"/>
      <c r="AZ2422" s="343"/>
      <c r="BA2422" s="343"/>
      <c r="BB2422" s="343"/>
      <c r="BC2422" s="343"/>
      <c r="BD2422" s="343"/>
      <c r="BE2422" s="475"/>
      <c r="BF2422" s="475"/>
      <c r="BG2422" s="475"/>
      <c r="BH2422" s="475"/>
      <c r="BI2422" s="475"/>
      <c r="BJ2422" s="475"/>
      <c r="BK2422" s="475"/>
      <c r="BL2422" s="475"/>
      <c r="BM2422" s="475"/>
      <c r="BN2422" s="475"/>
      <c r="BO2422" s="475"/>
      <c r="BP2422" s="306"/>
      <c r="BQ2422" s="496"/>
      <c r="BR2422" s="496"/>
      <c r="BS2422" s="496"/>
      <c r="BT2422" s="496"/>
      <c r="BU2422" s="496"/>
      <c r="BV2422" s="496"/>
    </row>
    <row r="2423" spans="1:74" s="52" customFormat="1" ht="12.75">
      <c r="A2423" s="45">
        <v>2670.080468178493</v>
      </c>
      <c r="B2423" s="46" t="s">
        <v>363</v>
      </c>
      <c r="C2423" s="47" t="s">
        <v>357</v>
      </c>
      <c r="D2423" s="48">
        <v>56.01</v>
      </c>
      <c r="E2423" s="49">
        <v>39.770699999999998</v>
      </c>
      <c r="F2423" s="49">
        <v>0.10920000000000001</v>
      </c>
      <c r="G2423" s="49">
        <v>11.255599999999999</v>
      </c>
      <c r="H2423" s="49">
        <v>0.36759999999999998</v>
      </c>
      <c r="I2423" s="49">
        <v>0.17780000000000001</v>
      </c>
      <c r="J2423" s="49">
        <v>47.968400000000003</v>
      </c>
      <c r="K2423" s="49">
        <v>0.2291</v>
      </c>
      <c r="L2423" s="49">
        <v>99.878400000000013</v>
      </c>
      <c r="M2423" s="47"/>
      <c r="N2423" s="50">
        <v>0.98555408984859738</v>
      </c>
      <c r="O2423" s="50">
        <v>2.1395147402848264E-3</v>
      </c>
      <c r="P2423" s="50">
        <v>0.23326086098025717</v>
      </c>
      <c r="Q2423" s="50">
        <v>7.3271760185091165E-3</v>
      </c>
      <c r="R2423" s="50">
        <v>3.7319406234891006E-3</v>
      </c>
      <c r="S2423" s="50">
        <v>1.7720705484773527</v>
      </c>
      <c r="T2423" s="50">
        <v>6.0827499823430282E-3</v>
      </c>
      <c r="U2423" s="50">
        <v>3.010166880670833</v>
      </c>
      <c r="V2423" s="51">
        <v>88.367964522963888</v>
      </c>
      <c r="X2423" s="47" t="s">
        <v>1752</v>
      </c>
      <c r="Y2423" s="47" t="s">
        <v>1752</v>
      </c>
      <c r="Z2423" s="47" t="s">
        <v>1752</v>
      </c>
      <c r="AA2423" s="47" t="s">
        <v>1752</v>
      </c>
      <c r="AB2423" s="47" t="s">
        <v>1752</v>
      </c>
      <c r="AC2423" s="47" t="s">
        <v>1752</v>
      </c>
      <c r="AD2423" s="47" t="s">
        <v>1752</v>
      </c>
      <c r="AE2423" s="312"/>
      <c r="AF2423" s="465" t="s">
        <v>1755</v>
      </c>
      <c r="AG2423" s="343">
        <v>40</v>
      </c>
      <c r="AH2423" s="343">
        <v>15</v>
      </c>
      <c r="AI2423" s="343"/>
      <c r="AJ2423" s="343"/>
      <c r="AK2423" s="343"/>
      <c r="AL2423" s="343"/>
      <c r="AM2423" s="343"/>
      <c r="AN2423" s="343"/>
      <c r="AO2423" s="343"/>
      <c r="AP2423" s="343"/>
      <c r="AQ2423" s="343"/>
      <c r="AR2423" s="343"/>
      <c r="AS2423" s="343"/>
      <c r="AT2423" s="343"/>
      <c r="AU2423" s="343"/>
      <c r="AV2423" s="343"/>
      <c r="AW2423" s="343"/>
      <c r="AX2423" s="343"/>
      <c r="AY2423" s="343"/>
      <c r="AZ2423" s="343"/>
      <c r="BA2423" s="343"/>
      <c r="BB2423" s="343"/>
      <c r="BC2423" s="343"/>
      <c r="BD2423" s="343"/>
      <c r="BE2423" s="475"/>
      <c r="BF2423" s="475"/>
      <c r="BG2423" s="475"/>
      <c r="BH2423" s="475"/>
      <c r="BI2423" s="475"/>
      <c r="BJ2423" s="475"/>
      <c r="BK2423" s="475"/>
      <c r="BL2423" s="475"/>
      <c r="BM2423" s="475"/>
      <c r="BN2423" s="475"/>
      <c r="BO2423" s="475"/>
      <c r="BP2423" s="306"/>
      <c r="BQ2423" s="496"/>
      <c r="BR2423" s="496"/>
      <c r="BS2423" s="496"/>
      <c r="BT2423" s="496"/>
      <c r="BU2423" s="496"/>
      <c r="BV2423" s="496"/>
    </row>
    <row r="2424" spans="1:74" s="52" customFormat="1" ht="12.75">
      <c r="A2424" s="45">
        <v>2670.080468178493</v>
      </c>
      <c r="B2424" s="46" t="s">
        <v>363</v>
      </c>
      <c r="C2424" s="47" t="s">
        <v>357</v>
      </c>
      <c r="D2424" s="48">
        <v>60.01</v>
      </c>
      <c r="E2424" s="49">
        <v>40.1158</v>
      </c>
      <c r="F2424" s="49">
        <v>9.5100000000000004E-2</v>
      </c>
      <c r="G2424" s="49">
        <v>11.5182</v>
      </c>
      <c r="H2424" s="49">
        <v>0.41930000000000001</v>
      </c>
      <c r="I2424" s="49">
        <v>0.2026</v>
      </c>
      <c r="J2424" s="49">
        <v>48.155799999999999</v>
      </c>
      <c r="K2424" s="49">
        <v>0.214</v>
      </c>
      <c r="L2424" s="49">
        <v>100.7208</v>
      </c>
      <c r="M2424" s="47"/>
      <c r="N2424" s="50">
        <v>0.98675703830329042</v>
      </c>
      <c r="O2424" s="50">
        <v>1.8494845485043463E-3</v>
      </c>
      <c r="P2424" s="50">
        <v>0.23693836356515899</v>
      </c>
      <c r="Q2424" s="50">
        <v>8.2959004160894842E-3</v>
      </c>
      <c r="R2424" s="50">
        <v>4.2210447421663763E-3</v>
      </c>
      <c r="S2424" s="50">
        <v>1.7658423286503906</v>
      </c>
      <c r="T2424" s="50">
        <v>5.6398323741006142E-3</v>
      </c>
      <c r="U2424" s="50">
        <v>3.009543992599701</v>
      </c>
      <c r="V2424" s="51">
        <v>88.169530269285289</v>
      </c>
      <c r="X2424" s="47" t="s">
        <v>1752</v>
      </c>
      <c r="Y2424" s="47" t="s">
        <v>1752</v>
      </c>
      <c r="Z2424" s="47" t="s">
        <v>1752</v>
      </c>
      <c r="AA2424" s="47" t="s">
        <v>1752</v>
      </c>
      <c r="AB2424" s="47" t="s">
        <v>1752</v>
      </c>
      <c r="AC2424" s="47" t="s">
        <v>1752</v>
      </c>
      <c r="AD2424" s="47" t="s">
        <v>1752</v>
      </c>
      <c r="AE2424" s="312"/>
      <c r="AF2424" s="465" t="s">
        <v>1755</v>
      </c>
      <c r="AG2424" s="343">
        <v>40</v>
      </c>
      <c r="AH2424" s="343">
        <v>15</v>
      </c>
      <c r="AI2424" s="343"/>
      <c r="AJ2424" s="343"/>
      <c r="AK2424" s="343"/>
      <c r="AL2424" s="343"/>
      <c r="AM2424" s="343"/>
      <c r="AN2424" s="343"/>
      <c r="AO2424" s="343"/>
      <c r="AP2424" s="343"/>
      <c r="AQ2424" s="343"/>
      <c r="AR2424" s="343"/>
      <c r="AS2424" s="343"/>
      <c r="AT2424" s="343"/>
      <c r="AU2424" s="343"/>
      <c r="AV2424" s="343"/>
      <c r="AW2424" s="343"/>
      <c r="AX2424" s="343"/>
      <c r="AY2424" s="343"/>
      <c r="AZ2424" s="343"/>
      <c r="BA2424" s="343"/>
      <c r="BB2424" s="343"/>
      <c r="BC2424" s="343"/>
      <c r="BD2424" s="343"/>
      <c r="BE2424" s="475"/>
      <c r="BF2424" s="475"/>
      <c r="BG2424" s="475"/>
      <c r="BH2424" s="475"/>
      <c r="BI2424" s="475"/>
      <c r="BJ2424" s="475"/>
      <c r="BK2424" s="475"/>
      <c r="BL2424" s="475"/>
      <c r="BM2424" s="475"/>
      <c r="BN2424" s="475"/>
      <c r="BO2424" s="475"/>
      <c r="BP2424" s="306"/>
      <c r="BQ2424" s="496"/>
      <c r="BR2424" s="496"/>
      <c r="BS2424" s="496"/>
      <c r="BT2424" s="496"/>
      <c r="BU2424" s="496"/>
      <c r="BV2424" s="496"/>
    </row>
    <row r="2425" spans="1:74" s="52" customFormat="1" ht="12.75">
      <c r="A2425" s="45">
        <v>2670.080468178493</v>
      </c>
      <c r="B2425" s="46" t="s">
        <v>363</v>
      </c>
      <c r="C2425" s="47" t="s">
        <v>357</v>
      </c>
      <c r="D2425" s="48">
        <v>64.010000000000005</v>
      </c>
      <c r="E2425" s="49">
        <v>40.184100000000001</v>
      </c>
      <c r="F2425" s="49">
        <v>0.10639999999999999</v>
      </c>
      <c r="G2425" s="49">
        <v>11.6311</v>
      </c>
      <c r="H2425" s="49">
        <v>0.38979999999999998</v>
      </c>
      <c r="I2425" s="49">
        <v>0.1439</v>
      </c>
      <c r="J2425" s="49">
        <v>48.220599999999997</v>
      </c>
      <c r="K2425" s="49">
        <v>0.214</v>
      </c>
      <c r="L2425" s="49">
        <v>100.8899</v>
      </c>
      <c r="M2425" s="47"/>
      <c r="N2425" s="50">
        <v>0.98673216064922642</v>
      </c>
      <c r="O2425" s="50">
        <v>2.0656754141827245E-3</v>
      </c>
      <c r="P2425" s="50">
        <v>0.23884811665858785</v>
      </c>
      <c r="Q2425" s="50">
        <v>7.6989369796054592E-3</v>
      </c>
      <c r="R2425" s="50">
        <v>2.9928956199776167E-3</v>
      </c>
      <c r="S2425" s="50">
        <v>1.7651685986685504</v>
      </c>
      <c r="T2425" s="50">
        <v>5.6301045322776442E-3</v>
      </c>
      <c r="U2425" s="50">
        <v>3.0091364885224077</v>
      </c>
      <c r="V2425" s="51">
        <v>88.081530716194749</v>
      </c>
      <c r="X2425" s="47" t="s">
        <v>1752</v>
      </c>
      <c r="Y2425" s="47" t="s">
        <v>1752</v>
      </c>
      <c r="Z2425" s="47" t="s">
        <v>1752</v>
      </c>
      <c r="AA2425" s="47" t="s">
        <v>1752</v>
      </c>
      <c r="AB2425" s="47" t="s">
        <v>1752</v>
      </c>
      <c r="AC2425" s="47" t="s">
        <v>1752</v>
      </c>
      <c r="AD2425" s="47" t="s">
        <v>1752</v>
      </c>
      <c r="AE2425" s="312"/>
      <c r="AF2425" s="465" t="s">
        <v>1755</v>
      </c>
      <c r="AG2425" s="343">
        <v>40</v>
      </c>
      <c r="AH2425" s="343">
        <v>15</v>
      </c>
      <c r="AI2425" s="343"/>
      <c r="AJ2425" s="343"/>
      <c r="AK2425" s="343"/>
      <c r="AL2425" s="343"/>
      <c r="AM2425" s="343"/>
      <c r="AN2425" s="343"/>
      <c r="AO2425" s="343"/>
      <c r="AP2425" s="343"/>
      <c r="AQ2425" s="343"/>
      <c r="AR2425" s="343"/>
      <c r="AS2425" s="343"/>
      <c r="AT2425" s="343"/>
      <c r="AU2425" s="343"/>
      <c r="AV2425" s="343"/>
      <c r="AW2425" s="343"/>
      <c r="AX2425" s="343"/>
      <c r="AY2425" s="343"/>
      <c r="AZ2425" s="343"/>
      <c r="BA2425" s="343"/>
      <c r="BB2425" s="343"/>
      <c r="BC2425" s="343"/>
      <c r="BD2425" s="343"/>
      <c r="BE2425" s="475"/>
      <c r="BF2425" s="475"/>
      <c r="BG2425" s="475"/>
      <c r="BH2425" s="475"/>
      <c r="BI2425" s="475"/>
      <c r="BJ2425" s="475"/>
      <c r="BK2425" s="475"/>
      <c r="BL2425" s="475"/>
      <c r="BM2425" s="475"/>
      <c r="BN2425" s="475"/>
      <c r="BO2425" s="475"/>
      <c r="BP2425" s="306"/>
      <c r="BQ2425" s="496"/>
      <c r="BR2425" s="496"/>
      <c r="BS2425" s="496"/>
      <c r="BT2425" s="496"/>
      <c r="BU2425" s="496"/>
      <c r="BV2425" s="496"/>
    </row>
    <row r="2426" spans="1:74" s="52" customFormat="1" ht="12.75">
      <c r="A2426" s="45">
        <v>2670.080468178493</v>
      </c>
      <c r="B2426" s="46" t="s">
        <v>363</v>
      </c>
      <c r="C2426" s="47" t="s">
        <v>357</v>
      </c>
      <c r="D2426" s="48">
        <v>68.010000000000005</v>
      </c>
      <c r="E2426" s="49">
        <v>39.9437</v>
      </c>
      <c r="F2426" s="49">
        <v>8.0299999999999996E-2</v>
      </c>
      <c r="G2426" s="49">
        <v>11.5974</v>
      </c>
      <c r="H2426" s="49">
        <v>0.41560000000000002</v>
      </c>
      <c r="I2426" s="49">
        <v>0.16339999999999999</v>
      </c>
      <c r="J2426" s="49">
        <v>48.121899999999997</v>
      </c>
      <c r="K2426" s="49">
        <v>0.23089999999999999</v>
      </c>
      <c r="L2426" s="49">
        <v>100.5532</v>
      </c>
      <c r="M2426" s="47"/>
      <c r="N2426" s="50">
        <v>0.98483528445299662</v>
      </c>
      <c r="O2426" s="50">
        <v>1.5653312989492845E-3</v>
      </c>
      <c r="P2426" s="50">
        <v>0.23912883013725</v>
      </c>
      <c r="Q2426" s="50">
        <v>8.2420404197661584E-3</v>
      </c>
      <c r="R2426" s="50">
        <v>3.4123463102975911E-3</v>
      </c>
      <c r="S2426" s="50">
        <v>1.7687506830626112</v>
      </c>
      <c r="T2426" s="50">
        <v>6.0995372672339237E-3</v>
      </c>
      <c r="U2426" s="50">
        <v>3.0120340529491045</v>
      </c>
      <c r="V2426" s="51">
        <v>88.09047910667897</v>
      </c>
      <c r="X2426" s="47" t="s">
        <v>1752</v>
      </c>
      <c r="Y2426" s="47" t="s">
        <v>1752</v>
      </c>
      <c r="Z2426" s="47" t="s">
        <v>1752</v>
      </c>
      <c r="AA2426" s="47" t="s">
        <v>1752</v>
      </c>
      <c r="AB2426" s="47" t="s">
        <v>1752</v>
      </c>
      <c r="AC2426" s="47" t="s">
        <v>1752</v>
      </c>
      <c r="AD2426" s="47" t="s">
        <v>1752</v>
      </c>
      <c r="AE2426" s="312"/>
      <c r="AF2426" s="465" t="s">
        <v>1755</v>
      </c>
      <c r="AG2426" s="343">
        <v>40</v>
      </c>
      <c r="AH2426" s="343">
        <v>15</v>
      </c>
      <c r="AI2426" s="343"/>
      <c r="AJ2426" s="343"/>
      <c r="AK2426" s="343"/>
      <c r="AL2426" s="343"/>
      <c r="AM2426" s="343"/>
      <c r="AN2426" s="343"/>
      <c r="AO2426" s="343"/>
      <c r="AP2426" s="343"/>
      <c r="AQ2426" s="343"/>
      <c r="AR2426" s="343"/>
      <c r="AS2426" s="343"/>
      <c r="AT2426" s="343"/>
      <c r="AU2426" s="343"/>
      <c r="AV2426" s="343"/>
      <c r="AW2426" s="343"/>
      <c r="AX2426" s="343"/>
      <c r="AY2426" s="343"/>
      <c r="AZ2426" s="343"/>
      <c r="BA2426" s="343"/>
      <c r="BB2426" s="343"/>
      <c r="BC2426" s="343"/>
      <c r="BD2426" s="343"/>
      <c r="BE2426" s="475"/>
      <c r="BF2426" s="475"/>
      <c r="BG2426" s="475"/>
      <c r="BH2426" s="475"/>
      <c r="BI2426" s="475"/>
      <c r="BJ2426" s="475"/>
      <c r="BK2426" s="475"/>
      <c r="BL2426" s="475"/>
      <c r="BM2426" s="475"/>
      <c r="BN2426" s="475"/>
      <c r="BO2426" s="475"/>
      <c r="BP2426" s="306"/>
      <c r="BQ2426" s="496"/>
      <c r="BR2426" s="496"/>
      <c r="BS2426" s="496"/>
      <c r="BT2426" s="496"/>
      <c r="BU2426" s="496"/>
      <c r="BV2426" s="496"/>
    </row>
    <row r="2427" spans="1:74" s="52" customFormat="1" ht="12.75">
      <c r="A2427" s="45">
        <v>2670.080468178493</v>
      </c>
      <c r="B2427" s="46" t="s">
        <v>363</v>
      </c>
      <c r="C2427" s="47" t="s">
        <v>357</v>
      </c>
      <c r="D2427" s="48">
        <v>72.010000000000005</v>
      </c>
      <c r="E2427" s="49">
        <v>39.941800000000001</v>
      </c>
      <c r="F2427" s="49">
        <v>6.9099999999999995E-2</v>
      </c>
      <c r="G2427" s="49">
        <v>11.4186</v>
      </c>
      <c r="H2427" s="49">
        <v>0.41860000000000003</v>
      </c>
      <c r="I2427" s="49">
        <v>0.1777</v>
      </c>
      <c r="J2427" s="49">
        <v>48.0792</v>
      </c>
      <c r="K2427" s="49">
        <v>0.20449999999999999</v>
      </c>
      <c r="L2427" s="49">
        <v>100.30949999999999</v>
      </c>
      <c r="M2427" s="47"/>
      <c r="N2427" s="50">
        <v>0.98635282216685216</v>
      </c>
      <c r="O2427" s="50">
        <v>1.3491434252236277E-3</v>
      </c>
      <c r="P2427" s="50">
        <v>0.23581613251358932</v>
      </c>
      <c r="Q2427" s="50">
        <v>8.3147228022667757E-3</v>
      </c>
      <c r="R2427" s="50">
        <v>3.7168738874820365E-3</v>
      </c>
      <c r="S2427" s="50">
        <v>1.7699884692295205</v>
      </c>
      <c r="T2427" s="50">
        <v>5.4107269577665677E-3</v>
      </c>
      <c r="U2427" s="50">
        <v>3.0109488909827014</v>
      </c>
      <c r="V2427" s="51">
        <v>88.243314811988299</v>
      </c>
      <c r="X2427" s="47" t="s">
        <v>1752</v>
      </c>
      <c r="Y2427" s="47" t="s">
        <v>1752</v>
      </c>
      <c r="Z2427" s="47" t="s">
        <v>1752</v>
      </c>
      <c r="AA2427" s="47" t="s">
        <v>1752</v>
      </c>
      <c r="AB2427" s="47" t="s">
        <v>1752</v>
      </c>
      <c r="AC2427" s="47" t="s">
        <v>1752</v>
      </c>
      <c r="AD2427" s="47" t="s">
        <v>1752</v>
      </c>
      <c r="AE2427" s="312"/>
      <c r="AF2427" s="465" t="s">
        <v>1755</v>
      </c>
      <c r="AG2427" s="343">
        <v>40</v>
      </c>
      <c r="AH2427" s="343">
        <v>15</v>
      </c>
      <c r="AI2427" s="343"/>
      <c r="AJ2427" s="343"/>
      <c r="AK2427" s="343"/>
      <c r="AL2427" s="343"/>
      <c r="AM2427" s="343"/>
      <c r="AN2427" s="343"/>
      <c r="AO2427" s="343"/>
      <c r="AP2427" s="343"/>
      <c r="AQ2427" s="343"/>
      <c r="AR2427" s="343"/>
      <c r="AS2427" s="343"/>
      <c r="AT2427" s="343"/>
      <c r="AU2427" s="343"/>
      <c r="AV2427" s="343"/>
      <c r="AW2427" s="343"/>
      <c r="AX2427" s="343"/>
      <c r="AY2427" s="343"/>
      <c r="AZ2427" s="343"/>
      <c r="BA2427" s="343"/>
      <c r="BB2427" s="343"/>
      <c r="BC2427" s="343"/>
      <c r="BD2427" s="343"/>
      <c r="BE2427" s="475"/>
      <c r="BF2427" s="475"/>
      <c r="BG2427" s="475"/>
      <c r="BH2427" s="475"/>
      <c r="BI2427" s="475"/>
      <c r="BJ2427" s="475"/>
      <c r="BK2427" s="475"/>
      <c r="BL2427" s="475"/>
      <c r="BM2427" s="475"/>
      <c r="BN2427" s="475"/>
      <c r="BO2427" s="475"/>
      <c r="BP2427" s="306"/>
      <c r="BQ2427" s="496"/>
      <c r="BR2427" s="496"/>
      <c r="BS2427" s="496"/>
      <c r="BT2427" s="496"/>
      <c r="BU2427" s="496"/>
      <c r="BV2427" s="496"/>
    </row>
    <row r="2428" spans="1:74" s="52" customFormat="1" ht="12.75">
      <c r="A2428" s="45">
        <v>2670.080468178493</v>
      </c>
      <c r="B2428" s="46" t="s">
        <v>363</v>
      </c>
      <c r="C2428" s="47" t="s">
        <v>357</v>
      </c>
      <c r="D2428" s="48">
        <v>76.010000000000005</v>
      </c>
      <c r="E2428" s="49">
        <v>39.956200000000003</v>
      </c>
      <c r="F2428" s="49">
        <v>0.1278</v>
      </c>
      <c r="G2428" s="49">
        <v>11.3508</v>
      </c>
      <c r="H2428" s="49">
        <v>0.43880000000000002</v>
      </c>
      <c r="I2428" s="49">
        <v>0.1404</v>
      </c>
      <c r="J2428" s="49">
        <v>48.186100000000003</v>
      </c>
      <c r="K2428" s="49">
        <v>0.20269999999999999</v>
      </c>
      <c r="L2428" s="49">
        <v>100.4028</v>
      </c>
      <c r="M2428" s="47"/>
      <c r="N2428" s="50">
        <v>0.98516710430164245</v>
      </c>
      <c r="O2428" s="50">
        <v>2.4913342148487568E-3</v>
      </c>
      <c r="P2428" s="50">
        <v>0.23404975405652509</v>
      </c>
      <c r="Q2428" s="50">
        <v>8.7023437613098012E-3</v>
      </c>
      <c r="R2428" s="50">
        <v>2.9320986001040543E-3</v>
      </c>
      <c r="S2428" s="50">
        <v>1.7711528679773743</v>
      </c>
      <c r="T2428" s="50">
        <v>5.3547243568557237E-3</v>
      </c>
      <c r="U2428" s="50">
        <v>3.00985022726866</v>
      </c>
      <c r="V2428" s="51">
        <v>88.327875124204368</v>
      </c>
      <c r="X2428" s="47" t="s">
        <v>1752</v>
      </c>
      <c r="Y2428" s="47" t="s">
        <v>1752</v>
      </c>
      <c r="Z2428" s="47" t="s">
        <v>1752</v>
      </c>
      <c r="AA2428" s="47" t="s">
        <v>1752</v>
      </c>
      <c r="AB2428" s="47" t="s">
        <v>1752</v>
      </c>
      <c r="AC2428" s="47" t="s">
        <v>1752</v>
      </c>
      <c r="AD2428" s="47" t="s">
        <v>1752</v>
      </c>
      <c r="AE2428" s="312"/>
      <c r="AF2428" s="465" t="s">
        <v>1755</v>
      </c>
      <c r="AG2428" s="343">
        <v>40</v>
      </c>
      <c r="AH2428" s="343">
        <v>15</v>
      </c>
      <c r="AI2428" s="343"/>
      <c r="AJ2428" s="343"/>
      <c r="AK2428" s="343"/>
      <c r="AL2428" s="343"/>
      <c r="AM2428" s="343"/>
      <c r="AN2428" s="343"/>
      <c r="AO2428" s="343"/>
      <c r="AP2428" s="343"/>
      <c r="AQ2428" s="343"/>
      <c r="AR2428" s="343"/>
      <c r="AS2428" s="343"/>
      <c r="AT2428" s="343"/>
      <c r="AU2428" s="343"/>
      <c r="AV2428" s="343"/>
      <c r="AW2428" s="343"/>
      <c r="AX2428" s="343"/>
      <c r="AY2428" s="343"/>
      <c r="AZ2428" s="343"/>
      <c r="BA2428" s="343"/>
      <c r="BB2428" s="343"/>
      <c r="BC2428" s="343"/>
      <c r="BD2428" s="343"/>
      <c r="BE2428" s="475"/>
      <c r="BF2428" s="475"/>
      <c r="BG2428" s="475"/>
      <c r="BH2428" s="475"/>
      <c r="BI2428" s="475"/>
      <c r="BJ2428" s="475"/>
      <c r="BK2428" s="475"/>
      <c r="BL2428" s="475"/>
      <c r="BM2428" s="475"/>
      <c r="BN2428" s="475"/>
      <c r="BO2428" s="475"/>
      <c r="BP2428" s="306"/>
      <c r="BQ2428" s="496"/>
      <c r="BR2428" s="496"/>
      <c r="BS2428" s="496"/>
      <c r="BT2428" s="496"/>
      <c r="BU2428" s="496"/>
      <c r="BV2428" s="496"/>
    </row>
    <row r="2429" spans="1:74" s="52" customFormat="1" ht="12.75">
      <c r="A2429" s="45">
        <v>2670.080468178493</v>
      </c>
      <c r="B2429" s="46" t="s">
        <v>363</v>
      </c>
      <c r="C2429" s="47" t="s">
        <v>357</v>
      </c>
      <c r="D2429" s="48">
        <v>80.010000000000005</v>
      </c>
      <c r="E2429" s="49">
        <v>40.076000000000001</v>
      </c>
      <c r="F2429" s="49">
        <v>5.9799999999999999E-2</v>
      </c>
      <c r="G2429" s="49">
        <v>11.3848</v>
      </c>
      <c r="H2429" s="49">
        <v>0.43359999999999999</v>
      </c>
      <c r="I2429" s="49">
        <v>0.1777</v>
      </c>
      <c r="J2429" s="49">
        <v>48.043799999999997</v>
      </c>
      <c r="K2429" s="49">
        <v>0.21490000000000001</v>
      </c>
      <c r="L2429" s="49">
        <v>100.39060000000001</v>
      </c>
      <c r="M2429" s="47"/>
      <c r="N2429" s="50">
        <v>0.9885164223452837</v>
      </c>
      <c r="O2429" s="50">
        <v>1.16620827801213E-3</v>
      </c>
      <c r="P2429" s="50">
        <v>0.23484478489351521</v>
      </c>
      <c r="Q2429" s="50">
        <v>8.6026585720662564E-3</v>
      </c>
      <c r="R2429" s="50">
        <v>3.7125532178612988E-3</v>
      </c>
      <c r="S2429" s="50">
        <v>1.7666292498308136</v>
      </c>
      <c r="T2429" s="50">
        <v>5.6792839611397852E-3</v>
      </c>
      <c r="U2429" s="50">
        <v>3.0091511610986919</v>
      </c>
      <c r="V2429" s="51">
        <v>88.266408615894875</v>
      </c>
      <c r="X2429" s="47" t="s">
        <v>1752</v>
      </c>
      <c r="Y2429" s="47" t="s">
        <v>1752</v>
      </c>
      <c r="Z2429" s="47" t="s">
        <v>1752</v>
      </c>
      <c r="AA2429" s="47" t="s">
        <v>1752</v>
      </c>
      <c r="AB2429" s="47" t="s">
        <v>1752</v>
      </c>
      <c r="AC2429" s="47" t="s">
        <v>1752</v>
      </c>
      <c r="AD2429" s="47" t="s">
        <v>1752</v>
      </c>
      <c r="AE2429" s="312"/>
      <c r="AF2429" s="465" t="s">
        <v>1755</v>
      </c>
      <c r="AG2429" s="343">
        <v>40</v>
      </c>
      <c r="AH2429" s="343">
        <v>15</v>
      </c>
      <c r="AI2429" s="343"/>
      <c r="AJ2429" s="343"/>
      <c r="AK2429" s="343"/>
      <c r="AL2429" s="343"/>
      <c r="AM2429" s="343"/>
      <c r="AN2429" s="343"/>
      <c r="AO2429" s="343"/>
      <c r="AP2429" s="343"/>
      <c r="AQ2429" s="343"/>
      <c r="AR2429" s="343"/>
      <c r="AS2429" s="343"/>
      <c r="AT2429" s="343"/>
      <c r="AU2429" s="343"/>
      <c r="AV2429" s="343"/>
      <c r="AW2429" s="343"/>
      <c r="AX2429" s="343"/>
      <c r="AY2429" s="343"/>
      <c r="AZ2429" s="343"/>
      <c r="BA2429" s="343"/>
      <c r="BB2429" s="343"/>
      <c r="BC2429" s="343"/>
      <c r="BD2429" s="343"/>
      <c r="BE2429" s="475"/>
      <c r="BF2429" s="475"/>
      <c r="BG2429" s="475"/>
      <c r="BH2429" s="475"/>
      <c r="BI2429" s="475"/>
      <c r="BJ2429" s="475"/>
      <c r="BK2429" s="475"/>
      <c r="BL2429" s="475"/>
      <c r="BM2429" s="475"/>
      <c r="BN2429" s="475"/>
      <c r="BO2429" s="475"/>
      <c r="BP2429" s="306"/>
      <c r="BQ2429" s="496"/>
      <c r="BR2429" s="496"/>
      <c r="BS2429" s="496"/>
      <c r="BT2429" s="496"/>
      <c r="BU2429" s="496"/>
      <c r="BV2429" s="496"/>
    </row>
    <row r="2430" spans="1:74" s="52" customFormat="1" ht="12.75">
      <c r="A2430" s="45">
        <v>2670.080468178493</v>
      </c>
      <c r="B2430" s="46" t="s">
        <v>363</v>
      </c>
      <c r="C2430" s="47" t="s">
        <v>357</v>
      </c>
      <c r="D2430" s="48">
        <v>84.01</v>
      </c>
      <c r="E2430" s="49">
        <v>40.087499999999999</v>
      </c>
      <c r="F2430" s="49">
        <v>6.6299999999999998E-2</v>
      </c>
      <c r="G2430" s="49">
        <v>11.4916</v>
      </c>
      <c r="H2430" s="49">
        <v>0.3604</v>
      </c>
      <c r="I2430" s="49">
        <v>0.16350000000000001</v>
      </c>
      <c r="J2430" s="49">
        <v>48.186399999999999</v>
      </c>
      <c r="K2430" s="49">
        <v>0.21490000000000001</v>
      </c>
      <c r="L2430" s="49">
        <v>100.57059999999998</v>
      </c>
      <c r="M2430" s="47"/>
      <c r="N2430" s="50">
        <v>0.9871600932870096</v>
      </c>
      <c r="O2430" s="50">
        <v>1.2908255733199907E-3</v>
      </c>
      <c r="P2430" s="50">
        <v>0.23665468802546072</v>
      </c>
      <c r="Q2430" s="50">
        <v>7.1385053955144951E-3</v>
      </c>
      <c r="R2430" s="50">
        <v>3.4102177742680742E-3</v>
      </c>
      <c r="S2430" s="50">
        <v>1.7689340610076156</v>
      </c>
      <c r="T2430" s="50">
        <v>5.6698645031619307E-3</v>
      </c>
      <c r="U2430" s="50">
        <v>3.0102582555663502</v>
      </c>
      <c r="V2430" s="51">
        <v>88.200238551420114</v>
      </c>
      <c r="X2430" s="47" t="s">
        <v>1752</v>
      </c>
      <c r="Y2430" s="47" t="s">
        <v>1752</v>
      </c>
      <c r="Z2430" s="47" t="s">
        <v>1752</v>
      </c>
      <c r="AA2430" s="47" t="s">
        <v>1752</v>
      </c>
      <c r="AB2430" s="47" t="s">
        <v>1752</v>
      </c>
      <c r="AC2430" s="47" t="s">
        <v>1752</v>
      </c>
      <c r="AD2430" s="47" t="s">
        <v>1752</v>
      </c>
      <c r="AE2430" s="312"/>
      <c r="AF2430" s="465" t="s">
        <v>1755</v>
      </c>
      <c r="AG2430" s="343">
        <v>40</v>
      </c>
      <c r="AH2430" s="343">
        <v>15</v>
      </c>
      <c r="AI2430" s="343"/>
      <c r="AJ2430" s="343"/>
      <c r="AK2430" s="343"/>
      <c r="AL2430" s="343"/>
      <c r="AM2430" s="343"/>
      <c r="AN2430" s="343"/>
      <c r="AO2430" s="343"/>
      <c r="AP2430" s="343"/>
      <c r="AQ2430" s="343"/>
      <c r="AR2430" s="343"/>
      <c r="AS2430" s="343"/>
      <c r="AT2430" s="343"/>
      <c r="AU2430" s="343"/>
      <c r="AV2430" s="343"/>
      <c r="AW2430" s="343"/>
      <c r="AX2430" s="343"/>
      <c r="AY2430" s="343"/>
      <c r="AZ2430" s="343"/>
      <c r="BA2430" s="343"/>
      <c r="BB2430" s="343"/>
      <c r="BC2430" s="343"/>
      <c r="BD2430" s="343"/>
      <c r="BE2430" s="475"/>
      <c r="BF2430" s="475"/>
      <c r="BG2430" s="475"/>
      <c r="BH2430" s="475"/>
      <c r="BI2430" s="475"/>
      <c r="BJ2430" s="475"/>
      <c r="BK2430" s="475"/>
      <c r="BL2430" s="475"/>
      <c r="BM2430" s="475"/>
      <c r="BN2430" s="475"/>
      <c r="BO2430" s="475"/>
      <c r="BP2430" s="306"/>
      <c r="BQ2430" s="496"/>
      <c r="BR2430" s="496"/>
      <c r="BS2430" s="496"/>
      <c r="BT2430" s="496"/>
      <c r="BU2430" s="496"/>
      <c r="BV2430" s="496"/>
    </row>
    <row r="2431" spans="1:74" s="52" customFormat="1" ht="12.75">
      <c r="A2431" s="45">
        <v>2670.080468178493</v>
      </c>
      <c r="B2431" s="46" t="s">
        <v>363</v>
      </c>
      <c r="C2431" s="47" t="s">
        <v>357</v>
      </c>
      <c r="D2431" s="48">
        <v>88.01</v>
      </c>
      <c r="E2431" s="49">
        <v>39.888300000000001</v>
      </c>
      <c r="F2431" s="49">
        <v>0.12509999999999999</v>
      </c>
      <c r="G2431" s="49">
        <v>11.3506</v>
      </c>
      <c r="H2431" s="49">
        <v>0.41930000000000001</v>
      </c>
      <c r="I2431" s="49">
        <v>0.19900000000000001</v>
      </c>
      <c r="J2431" s="49">
        <v>48.173299999999998</v>
      </c>
      <c r="K2431" s="49">
        <v>0.17630000000000001</v>
      </c>
      <c r="L2431" s="49">
        <v>100.33189999999999</v>
      </c>
      <c r="M2431" s="47"/>
      <c r="N2431" s="50">
        <v>0.98443829537320149</v>
      </c>
      <c r="O2431" s="50">
        <v>2.4410445019985016E-3</v>
      </c>
      <c r="P2431" s="50">
        <v>0.23427059763940017</v>
      </c>
      <c r="Q2431" s="50">
        <v>8.3236100714775274E-3</v>
      </c>
      <c r="R2431" s="50">
        <v>4.1598894362231634E-3</v>
      </c>
      <c r="S2431" s="50">
        <v>1.7723843861738993</v>
      </c>
      <c r="T2431" s="50">
        <v>4.6617924266012471E-3</v>
      </c>
      <c r="U2431" s="50">
        <v>3.0106796156228013</v>
      </c>
      <c r="V2431" s="51">
        <v>88.325317529463405</v>
      </c>
      <c r="X2431" s="47" t="s">
        <v>1752</v>
      </c>
      <c r="Y2431" s="47" t="s">
        <v>1752</v>
      </c>
      <c r="Z2431" s="47" t="s">
        <v>1752</v>
      </c>
      <c r="AA2431" s="47" t="s">
        <v>1752</v>
      </c>
      <c r="AB2431" s="47" t="s">
        <v>1752</v>
      </c>
      <c r="AC2431" s="47" t="s">
        <v>1752</v>
      </c>
      <c r="AD2431" s="47" t="s">
        <v>1752</v>
      </c>
      <c r="AE2431" s="312"/>
      <c r="AF2431" s="465" t="s">
        <v>1755</v>
      </c>
      <c r="AG2431" s="343">
        <v>40</v>
      </c>
      <c r="AH2431" s="343">
        <v>15</v>
      </c>
      <c r="AI2431" s="343"/>
      <c r="AJ2431" s="343"/>
      <c r="AK2431" s="343"/>
      <c r="AL2431" s="343"/>
      <c r="AM2431" s="343"/>
      <c r="AN2431" s="343"/>
      <c r="AO2431" s="343"/>
      <c r="AP2431" s="343"/>
      <c r="AQ2431" s="343"/>
      <c r="AR2431" s="343"/>
      <c r="AS2431" s="343"/>
      <c r="AT2431" s="343"/>
      <c r="AU2431" s="343"/>
      <c r="AV2431" s="343"/>
      <c r="AW2431" s="343"/>
      <c r="AX2431" s="343"/>
      <c r="AY2431" s="343"/>
      <c r="AZ2431" s="343"/>
      <c r="BA2431" s="343"/>
      <c r="BB2431" s="343"/>
      <c r="BC2431" s="343"/>
      <c r="BD2431" s="343"/>
      <c r="BE2431" s="475"/>
      <c r="BF2431" s="475"/>
      <c r="BG2431" s="475"/>
      <c r="BH2431" s="475"/>
      <c r="BI2431" s="475"/>
      <c r="BJ2431" s="475"/>
      <c r="BK2431" s="475"/>
      <c r="BL2431" s="475"/>
      <c r="BM2431" s="475"/>
      <c r="BN2431" s="475"/>
      <c r="BO2431" s="475"/>
      <c r="BP2431" s="306"/>
      <c r="BQ2431" s="496"/>
      <c r="BR2431" s="496"/>
      <c r="BS2431" s="496"/>
      <c r="BT2431" s="496"/>
      <c r="BU2431" s="496"/>
      <c r="BV2431" s="496"/>
    </row>
    <row r="2432" spans="1:74" s="52" customFormat="1" ht="12.75">
      <c r="A2432" s="45">
        <v>2670.080468178493</v>
      </c>
      <c r="B2432" s="46" t="s">
        <v>363</v>
      </c>
      <c r="C2432" s="47" t="s">
        <v>357</v>
      </c>
      <c r="D2432" s="48">
        <v>92.01</v>
      </c>
      <c r="E2432" s="49">
        <v>39.976700000000001</v>
      </c>
      <c r="F2432" s="49">
        <v>8.5999999999999993E-2</v>
      </c>
      <c r="G2432" s="49">
        <v>11.495900000000001</v>
      </c>
      <c r="H2432" s="49">
        <v>0.40920000000000001</v>
      </c>
      <c r="I2432" s="49">
        <v>0.1386</v>
      </c>
      <c r="J2432" s="49">
        <v>48.218000000000004</v>
      </c>
      <c r="K2432" s="49">
        <v>0.22620000000000001</v>
      </c>
      <c r="L2432" s="49">
        <v>100.5506</v>
      </c>
      <c r="M2432" s="47"/>
      <c r="N2432" s="50">
        <v>0.98500103677893125</v>
      </c>
      <c r="O2432" s="50">
        <v>1.675342527205387E-3</v>
      </c>
      <c r="P2432" s="50">
        <v>0.23688017644234285</v>
      </c>
      <c r="Q2432" s="50">
        <v>8.1097835669971946E-3</v>
      </c>
      <c r="R2432" s="50">
        <v>2.8925356218835099E-3</v>
      </c>
      <c r="S2432" s="50">
        <v>1.7711179505569317</v>
      </c>
      <c r="T2432" s="50">
        <v>5.9714526723660634E-3</v>
      </c>
      <c r="U2432" s="50">
        <v>3.0116482781666578</v>
      </c>
      <c r="V2432" s="51">
        <v>88.203167460303703</v>
      </c>
      <c r="X2432" s="47" t="s">
        <v>1752</v>
      </c>
      <c r="Y2432" s="47" t="s">
        <v>1752</v>
      </c>
      <c r="Z2432" s="47" t="s">
        <v>1752</v>
      </c>
      <c r="AA2432" s="47" t="s">
        <v>1752</v>
      </c>
      <c r="AB2432" s="47" t="s">
        <v>1752</v>
      </c>
      <c r="AC2432" s="47" t="s">
        <v>1752</v>
      </c>
      <c r="AD2432" s="47" t="s">
        <v>1752</v>
      </c>
      <c r="AE2432" s="312"/>
      <c r="AF2432" s="465" t="s">
        <v>1755</v>
      </c>
      <c r="AG2432" s="343">
        <v>40</v>
      </c>
      <c r="AH2432" s="343">
        <v>15</v>
      </c>
      <c r="AI2432" s="343"/>
      <c r="AJ2432" s="343"/>
      <c r="AK2432" s="343"/>
      <c r="AL2432" s="343"/>
      <c r="AM2432" s="343"/>
      <c r="AN2432" s="343"/>
      <c r="AO2432" s="343"/>
      <c r="AP2432" s="343"/>
      <c r="AQ2432" s="343"/>
      <c r="AR2432" s="343"/>
      <c r="AS2432" s="343"/>
      <c r="AT2432" s="343"/>
      <c r="AU2432" s="343"/>
      <c r="AV2432" s="343"/>
      <c r="AW2432" s="343"/>
      <c r="AX2432" s="343"/>
      <c r="AY2432" s="343"/>
      <c r="AZ2432" s="343"/>
      <c r="BA2432" s="343"/>
      <c r="BB2432" s="343"/>
      <c r="BC2432" s="343"/>
      <c r="BD2432" s="343"/>
      <c r="BE2432" s="475"/>
      <c r="BF2432" s="475"/>
      <c r="BG2432" s="475"/>
      <c r="BH2432" s="475"/>
      <c r="BI2432" s="475"/>
      <c r="BJ2432" s="475"/>
      <c r="BK2432" s="475"/>
      <c r="BL2432" s="475"/>
      <c r="BM2432" s="475"/>
      <c r="BN2432" s="475"/>
      <c r="BO2432" s="475"/>
      <c r="BP2432" s="306"/>
      <c r="BQ2432" s="496"/>
      <c r="BR2432" s="496"/>
      <c r="BS2432" s="496"/>
      <c r="BT2432" s="496"/>
      <c r="BU2432" s="496"/>
      <c r="BV2432" s="496"/>
    </row>
    <row r="2433" spans="1:74" s="52" customFormat="1" ht="12.75">
      <c r="A2433" s="45">
        <v>2670.080468178493</v>
      </c>
      <c r="B2433" s="46" t="s">
        <v>363</v>
      </c>
      <c r="C2433" s="47" t="s">
        <v>357</v>
      </c>
      <c r="D2433" s="48">
        <v>96.01</v>
      </c>
      <c r="E2433" s="49">
        <v>39.976300000000002</v>
      </c>
      <c r="F2433" s="49">
        <v>0.11559999999999999</v>
      </c>
      <c r="G2433" s="49">
        <v>11.3453</v>
      </c>
      <c r="H2433" s="49">
        <v>0.4042</v>
      </c>
      <c r="I2433" s="49">
        <v>0.128</v>
      </c>
      <c r="J2433" s="49">
        <v>48.354300000000002</v>
      </c>
      <c r="K2433" s="49">
        <v>0.1933</v>
      </c>
      <c r="L2433" s="49">
        <v>100.517</v>
      </c>
      <c r="M2433" s="47"/>
      <c r="N2433" s="50">
        <v>0.98439448270146823</v>
      </c>
      <c r="O2433" s="50">
        <v>2.2506078248643421E-3</v>
      </c>
      <c r="P2433" s="50">
        <v>0.23363534981054765</v>
      </c>
      <c r="Q2433" s="50">
        <v>8.0058376145439748E-3</v>
      </c>
      <c r="R2433" s="50">
        <v>2.669698910204956E-3</v>
      </c>
      <c r="S2433" s="50">
        <v>1.7750484903548662</v>
      </c>
      <c r="T2433" s="50">
        <v>5.0998344323081191E-3</v>
      </c>
      <c r="U2433" s="50">
        <v>3.0111043016488033</v>
      </c>
      <c r="V2433" s="51">
        <v>88.36873453458422</v>
      </c>
      <c r="X2433" s="47" t="s">
        <v>1752</v>
      </c>
      <c r="Y2433" s="47" t="s">
        <v>1752</v>
      </c>
      <c r="Z2433" s="47" t="s">
        <v>1752</v>
      </c>
      <c r="AA2433" s="47" t="s">
        <v>1752</v>
      </c>
      <c r="AB2433" s="47" t="s">
        <v>1752</v>
      </c>
      <c r="AC2433" s="47" t="s">
        <v>1752</v>
      </c>
      <c r="AD2433" s="47" t="s">
        <v>1752</v>
      </c>
      <c r="AE2433" s="312"/>
      <c r="AF2433" s="465" t="s">
        <v>1755</v>
      </c>
      <c r="AG2433" s="343">
        <v>40</v>
      </c>
      <c r="AH2433" s="343">
        <v>15</v>
      </c>
      <c r="AI2433" s="343"/>
      <c r="AJ2433" s="343"/>
      <c r="AK2433" s="343"/>
      <c r="AL2433" s="343"/>
      <c r="AM2433" s="343"/>
      <c r="AN2433" s="343"/>
      <c r="AO2433" s="343"/>
      <c r="AP2433" s="343"/>
      <c r="AQ2433" s="343"/>
      <c r="AR2433" s="343"/>
      <c r="AS2433" s="343"/>
      <c r="AT2433" s="343"/>
      <c r="AU2433" s="343"/>
      <c r="AV2433" s="343"/>
      <c r="AW2433" s="343"/>
      <c r="AX2433" s="343"/>
      <c r="AY2433" s="343"/>
      <c r="AZ2433" s="343"/>
      <c r="BA2433" s="343"/>
      <c r="BB2433" s="343"/>
      <c r="BC2433" s="343"/>
      <c r="BD2433" s="343"/>
      <c r="BE2433" s="475"/>
      <c r="BF2433" s="475"/>
      <c r="BG2433" s="475"/>
      <c r="BH2433" s="475"/>
      <c r="BI2433" s="475"/>
      <c r="BJ2433" s="475"/>
      <c r="BK2433" s="475"/>
      <c r="BL2433" s="475"/>
      <c r="BM2433" s="475"/>
      <c r="BN2433" s="475"/>
      <c r="BO2433" s="475"/>
      <c r="BP2433" s="306"/>
      <c r="BQ2433" s="496"/>
      <c r="BR2433" s="496"/>
      <c r="BS2433" s="496"/>
      <c r="BT2433" s="496"/>
      <c r="BU2433" s="496"/>
      <c r="BV2433" s="496"/>
    </row>
    <row r="2434" spans="1:74" s="52" customFormat="1" ht="12.75">
      <c r="A2434" s="45">
        <v>2670.080468178493</v>
      </c>
      <c r="B2434" s="46" t="s">
        <v>363</v>
      </c>
      <c r="C2434" s="47" t="s">
        <v>357</v>
      </c>
      <c r="D2434" s="48">
        <v>100.01</v>
      </c>
      <c r="E2434" s="49">
        <v>40.064500000000002</v>
      </c>
      <c r="F2434" s="49">
        <v>0.1191</v>
      </c>
      <c r="G2434" s="49">
        <v>11.532299999999999</v>
      </c>
      <c r="H2434" s="49">
        <v>0.4214</v>
      </c>
      <c r="I2434" s="49">
        <v>0.12429999999999999</v>
      </c>
      <c r="J2434" s="49">
        <v>48.2012</v>
      </c>
      <c r="K2434" s="49">
        <v>0.22339999999999999</v>
      </c>
      <c r="L2434" s="49">
        <v>100.6862</v>
      </c>
      <c r="M2434" s="47"/>
      <c r="N2434" s="50">
        <v>0.98562101466654239</v>
      </c>
      <c r="O2434" s="50">
        <v>2.3165272003482494E-3</v>
      </c>
      <c r="P2434" s="50">
        <v>0.23725870357687651</v>
      </c>
      <c r="Q2434" s="50">
        <v>8.3385137859103252E-3</v>
      </c>
      <c r="R2434" s="50">
        <v>2.5900437216212517E-3</v>
      </c>
      <c r="S2434" s="50">
        <v>1.767732812861925</v>
      </c>
      <c r="T2434" s="50">
        <v>5.888315119537464E-3</v>
      </c>
      <c r="U2434" s="50">
        <v>3.0097459309327608</v>
      </c>
      <c r="V2434" s="51">
        <v>88.166598131133867</v>
      </c>
      <c r="X2434" s="47" t="s">
        <v>1752</v>
      </c>
      <c r="Y2434" s="47" t="s">
        <v>1752</v>
      </c>
      <c r="Z2434" s="47" t="s">
        <v>1752</v>
      </c>
      <c r="AA2434" s="47" t="s">
        <v>1752</v>
      </c>
      <c r="AB2434" s="47" t="s">
        <v>1752</v>
      </c>
      <c r="AC2434" s="47" t="s">
        <v>1752</v>
      </c>
      <c r="AD2434" s="47" t="s">
        <v>1752</v>
      </c>
      <c r="AE2434" s="312"/>
      <c r="AF2434" s="465" t="s">
        <v>1755</v>
      </c>
      <c r="AG2434" s="343">
        <v>40</v>
      </c>
      <c r="AH2434" s="343">
        <v>15</v>
      </c>
      <c r="AI2434" s="343"/>
      <c r="AJ2434" s="343"/>
      <c r="AK2434" s="343"/>
      <c r="AL2434" s="343"/>
      <c r="AM2434" s="343"/>
      <c r="AN2434" s="343"/>
      <c r="AO2434" s="343"/>
      <c r="AP2434" s="343"/>
      <c r="AQ2434" s="343"/>
      <c r="AR2434" s="343"/>
      <c r="AS2434" s="343"/>
      <c r="AT2434" s="343"/>
      <c r="AU2434" s="343"/>
      <c r="AV2434" s="343"/>
      <c r="AW2434" s="343"/>
      <c r="AX2434" s="343"/>
      <c r="AY2434" s="343"/>
      <c r="AZ2434" s="343"/>
      <c r="BA2434" s="343"/>
      <c r="BB2434" s="343"/>
      <c r="BC2434" s="343"/>
      <c r="BD2434" s="343"/>
      <c r="BE2434" s="475"/>
      <c r="BF2434" s="475"/>
      <c r="BG2434" s="475"/>
      <c r="BH2434" s="475"/>
      <c r="BI2434" s="475"/>
      <c r="BJ2434" s="475"/>
      <c r="BK2434" s="475"/>
      <c r="BL2434" s="475"/>
      <c r="BM2434" s="475"/>
      <c r="BN2434" s="475"/>
      <c r="BO2434" s="475"/>
      <c r="BP2434" s="306"/>
      <c r="BQ2434" s="496"/>
      <c r="BR2434" s="496"/>
      <c r="BS2434" s="496"/>
      <c r="BT2434" s="496"/>
      <c r="BU2434" s="496"/>
      <c r="BV2434" s="496"/>
    </row>
    <row r="2435" spans="1:74" s="52" customFormat="1" ht="12.75">
      <c r="A2435" s="45">
        <v>2670.080468178493</v>
      </c>
      <c r="B2435" s="46" t="s">
        <v>363</v>
      </c>
      <c r="C2435" s="47" t="s">
        <v>357</v>
      </c>
      <c r="D2435" s="48">
        <v>104.01</v>
      </c>
      <c r="E2435" s="49">
        <v>40.1509</v>
      </c>
      <c r="F2435" s="49">
        <v>0.1067</v>
      </c>
      <c r="G2435" s="49">
        <v>11.399900000000001</v>
      </c>
      <c r="H2435" s="49">
        <v>0.44440000000000002</v>
      </c>
      <c r="I2435" s="49">
        <v>0.151</v>
      </c>
      <c r="J2435" s="49">
        <v>48.111400000000003</v>
      </c>
      <c r="K2435" s="49">
        <v>0.22059999999999999</v>
      </c>
      <c r="L2435" s="49">
        <v>100.58490000000002</v>
      </c>
      <c r="M2435" s="47"/>
      <c r="N2435" s="50">
        <v>0.98812994951601785</v>
      </c>
      <c r="O2435" s="50">
        <v>2.0761494493505123E-3</v>
      </c>
      <c r="P2435" s="50">
        <v>0.2346258255624262</v>
      </c>
      <c r="Q2435" s="50">
        <v>8.7970431189110694E-3</v>
      </c>
      <c r="R2435" s="50">
        <v>3.1476139727669898E-3</v>
      </c>
      <c r="S2435" s="50">
        <v>1.7651243994056274</v>
      </c>
      <c r="T2435" s="50">
        <v>5.8167705601812033E-3</v>
      </c>
      <c r="U2435" s="50">
        <v>3.0077177515852815</v>
      </c>
      <c r="V2435" s="51">
        <v>88.267243447057268</v>
      </c>
      <c r="X2435" s="47" t="s">
        <v>1752</v>
      </c>
      <c r="Y2435" s="47" t="s">
        <v>1752</v>
      </c>
      <c r="Z2435" s="47" t="s">
        <v>1752</v>
      </c>
      <c r="AA2435" s="47" t="s">
        <v>1752</v>
      </c>
      <c r="AB2435" s="47" t="s">
        <v>1752</v>
      </c>
      <c r="AC2435" s="47" t="s">
        <v>1752</v>
      </c>
      <c r="AD2435" s="47" t="s">
        <v>1752</v>
      </c>
      <c r="AE2435" s="312"/>
      <c r="AF2435" s="465" t="s">
        <v>1755</v>
      </c>
      <c r="AG2435" s="343">
        <v>40</v>
      </c>
      <c r="AH2435" s="343">
        <v>15</v>
      </c>
      <c r="AI2435" s="343"/>
      <c r="AJ2435" s="343"/>
      <c r="AK2435" s="343"/>
      <c r="AL2435" s="343"/>
      <c r="AM2435" s="343"/>
      <c r="AN2435" s="343"/>
      <c r="AO2435" s="343"/>
      <c r="AP2435" s="343"/>
      <c r="AQ2435" s="343"/>
      <c r="AR2435" s="343"/>
      <c r="AS2435" s="343"/>
      <c r="AT2435" s="343"/>
      <c r="AU2435" s="343"/>
      <c r="AV2435" s="343"/>
      <c r="AW2435" s="343"/>
      <c r="AX2435" s="343"/>
      <c r="AY2435" s="343"/>
      <c r="AZ2435" s="343"/>
      <c r="BA2435" s="343"/>
      <c r="BB2435" s="343"/>
      <c r="BC2435" s="343"/>
      <c r="BD2435" s="343"/>
      <c r="BE2435" s="475"/>
      <c r="BF2435" s="475"/>
      <c r="BG2435" s="475"/>
      <c r="BH2435" s="475"/>
      <c r="BI2435" s="475"/>
      <c r="BJ2435" s="475"/>
      <c r="BK2435" s="475"/>
      <c r="BL2435" s="475"/>
      <c r="BM2435" s="475"/>
      <c r="BN2435" s="475"/>
      <c r="BO2435" s="475"/>
      <c r="BP2435" s="306"/>
      <c r="BQ2435" s="496"/>
      <c r="BR2435" s="496"/>
      <c r="BS2435" s="496"/>
      <c r="BT2435" s="496"/>
      <c r="BU2435" s="496"/>
      <c r="BV2435" s="496"/>
    </row>
    <row r="2436" spans="1:74" s="52" customFormat="1" ht="12.75">
      <c r="A2436" s="45">
        <v>2670.080468178493</v>
      </c>
      <c r="B2436" s="46" t="s">
        <v>363</v>
      </c>
      <c r="C2436" s="47" t="s">
        <v>357</v>
      </c>
      <c r="D2436" s="48">
        <v>108.01</v>
      </c>
      <c r="E2436" s="49">
        <v>39.999099999999999</v>
      </c>
      <c r="F2436" s="49">
        <v>0.1208</v>
      </c>
      <c r="G2436" s="49">
        <v>11.3567</v>
      </c>
      <c r="H2436" s="49">
        <v>0.45090000000000002</v>
      </c>
      <c r="I2436" s="49">
        <v>0.1226</v>
      </c>
      <c r="J2436" s="49">
        <v>48.096899999999998</v>
      </c>
      <c r="K2436" s="49">
        <v>0.247</v>
      </c>
      <c r="L2436" s="49">
        <v>100.39399999999999</v>
      </c>
      <c r="M2436" s="47"/>
      <c r="N2436" s="50">
        <v>0.98632654218532467</v>
      </c>
      <c r="O2436" s="50">
        <v>2.3551189664442894E-3</v>
      </c>
      <c r="P2436" s="50">
        <v>0.23419555511801307</v>
      </c>
      <c r="Q2436" s="50">
        <v>8.9432347017158048E-3</v>
      </c>
      <c r="R2436" s="50">
        <v>2.5606292966100079E-3</v>
      </c>
      <c r="S2436" s="50">
        <v>1.7680564697129808</v>
      </c>
      <c r="T2436" s="50">
        <v>6.5256699006979012E-3</v>
      </c>
      <c r="U2436" s="50">
        <v>3.0089632198817866</v>
      </c>
      <c r="V2436" s="51">
        <v>88.303392769060565</v>
      </c>
      <c r="X2436" s="47" t="s">
        <v>1752</v>
      </c>
      <c r="Y2436" s="47" t="s">
        <v>1752</v>
      </c>
      <c r="Z2436" s="47" t="s">
        <v>1752</v>
      </c>
      <c r="AA2436" s="47" t="s">
        <v>1752</v>
      </c>
      <c r="AB2436" s="47" t="s">
        <v>1752</v>
      </c>
      <c r="AC2436" s="47" t="s">
        <v>1752</v>
      </c>
      <c r="AD2436" s="47" t="s">
        <v>1752</v>
      </c>
      <c r="AE2436" s="312"/>
      <c r="AF2436" s="465" t="s">
        <v>1755</v>
      </c>
      <c r="AG2436" s="343">
        <v>40</v>
      </c>
      <c r="AH2436" s="343">
        <v>15</v>
      </c>
      <c r="AI2436" s="343"/>
      <c r="AJ2436" s="343"/>
      <c r="AK2436" s="343"/>
      <c r="AL2436" s="343"/>
      <c r="AM2436" s="343"/>
      <c r="AN2436" s="343"/>
      <c r="AO2436" s="343"/>
      <c r="AP2436" s="343"/>
      <c r="AQ2436" s="343"/>
      <c r="AR2436" s="343"/>
      <c r="AS2436" s="343"/>
      <c r="AT2436" s="343"/>
      <c r="AU2436" s="343"/>
      <c r="AV2436" s="343"/>
      <c r="AW2436" s="343"/>
      <c r="AX2436" s="343"/>
      <c r="AY2436" s="343"/>
      <c r="AZ2436" s="343"/>
      <c r="BA2436" s="343"/>
      <c r="BB2436" s="343"/>
      <c r="BC2436" s="343"/>
      <c r="BD2436" s="343"/>
      <c r="BE2436" s="475"/>
      <c r="BF2436" s="475"/>
      <c r="BG2436" s="475"/>
      <c r="BH2436" s="475"/>
      <c r="BI2436" s="475"/>
      <c r="BJ2436" s="475"/>
      <c r="BK2436" s="475"/>
      <c r="BL2436" s="475"/>
      <c r="BM2436" s="475"/>
      <c r="BN2436" s="475"/>
      <c r="BO2436" s="475"/>
      <c r="BP2436" s="306"/>
      <c r="BQ2436" s="496"/>
      <c r="BR2436" s="496"/>
      <c r="BS2436" s="496"/>
      <c r="BT2436" s="496"/>
      <c r="BU2436" s="496"/>
      <c r="BV2436" s="496"/>
    </row>
    <row r="2437" spans="1:74" s="52" customFormat="1" ht="12.75">
      <c r="A2437" s="45">
        <v>2670.080468178493</v>
      </c>
      <c r="B2437" s="46" t="s">
        <v>363</v>
      </c>
      <c r="C2437" s="47" t="s">
        <v>357</v>
      </c>
      <c r="D2437" s="48">
        <v>112.01</v>
      </c>
      <c r="E2437" s="49">
        <v>39.939100000000003</v>
      </c>
      <c r="F2437" s="49">
        <v>0.1012</v>
      </c>
      <c r="G2437" s="49">
        <v>11.498900000000001</v>
      </c>
      <c r="H2437" s="49">
        <v>0.39910000000000001</v>
      </c>
      <c r="I2437" s="49">
        <v>0.11899999999999999</v>
      </c>
      <c r="J2437" s="49">
        <v>48.4407</v>
      </c>
      <c r="K2437" s="49">
        <v>0.18659999999999999</v>
      </c>
      <c r="L2437" s="49">
        <v>100.68459999999999</v>
      </c>
      <c r="M2437" s="47"/>
      <c r="N2437" s="50">
        <v>0.98269323876070203</v>
      </c>
      <c r="O2437" s="50">
        <v>1.9686822309494395E-3</v>
      </c>
      <c r="P2437" s="50">
        <v>0.23660939497327305</v>
      </c>
      <c r="Q2437" s="50">
        <v>7.8985125771419921E-3</v>
      </c>
      <c r="R2437" s="50">
        <v>2.4800040752540062E-3</v>
      </c>
      <c r="S2437" s="50">
        <v>1.7768004264496298</v>
      </c>
      <c r="T2437" s="50">
        <v>4.9191377104495166E-3</v>
      </c>
      <c r="U2437" s="50">
        <v>3.0133693967773998</v>
      </c>
      <c r="V2437" s="51">
        <v>88.248324188363299</v>
      </c>
      <c r="X2437" s="47" t="s">
        <v>1752</v>
      </c>
      <c r="Y2437" s="47" t="s">
        <v>1752</v>
      </c>
      <c r="Z2437" s="47" t="s">
        <v>1752</v>
      </c>
      <c r="AA2437" s="47" t="s">
        <v>1752</v>
      </c>
      <c r="AB2437" s="47" t="s">
        <v>1752</v>
      </c>
      <c r="AC2437" s="47" t="s">
        <v>1752</v>
      </c>
      <c r="AD2437" s="47" t="s">
        <v>1752</v>
      </c>
      <c r="AE2437" s="312"/>
      <c r="AF2437" s="465" t="s">
        <v>1755</v>
      </c>
      <c r="AG2437" s="343">
        <v>40</v>
      </c>
      <c r="AH2437" s="343">
        <v>15</v>
      </c>
      <c r="AI2437" s="343"/>
      <c r="AJ2437" s="343"/>
      <c r="AK2437" s="343"/>
      <c r="AL2437" s="343"/>
      <c r="AM2437" s="343"/>
      <c r="AN2437" s="343"/>
      <c r="AO2437" s="343"/>
      <c r="AP2437" s="343"/>
      <c r="AQ2437" s="343"/>
      <c r="AR2437" s="343"/>
      <c r="AS2437" s="343"/>
      <c r="AT2437" s="343"/>
      <c r="AU2437" s="343"/>
      <c r="AV2437" s="343"/>
      <c r="AW2437" s="343"/>
      <c r="AX2437" s="343"/>
      <c r="AY2437" s="343"/>
      <c r="AZ2437" s="343"/>
      <c r="BA2437" s="343"/>
      <c r="BB2437" s="343"/>
      <c r="BC2437" s="343"/>
      <c r="BD2437" s="343"/>
      <c r="BE2437" s="475"/>
      <c r="BF2437" s="475"/>
      <c r="BG2437" s="475"/>
      <c r="BH2437" s="475"/>
      <c r="BI2437" s="475"/>
      <c r="BJ2437" s="475"/>
      <c r="BK2437" s="475"/>
      <c r="BL2437" s="475"/>
      <c r="BM2437" s="475"/>
      <c r="BN2437" s="475"/>
      <c r="BO2437" s="475"/>
      <c r="BP2437" s="306"/>
      <c r="BQ2437" s="496"/>
      <c r="BR2437" s="496"/>
      <c r="BS2437" s="496"/>
      <c r="BT2437" s="496"/>
      <c r="BU2437" s="496"/>
      <c r="BV2437" s="496"/>
    </row>
    <row r="2438" spans="1:74" s="52" customFormat="1" ht="12.75">
      <c r="A2438" s="45">
        <v>2670.080468178493</v>
      </c>
      <c r="B2438" s="46" t="s">
        <v>363</v>
      </c>
      <c r="C2438" s="47" t="s">
        <v>357</v>
      </c>
      <c r="D2438" s="48">
        <v>116.01</v>
      </c>
      <c r="E2438" s="49">
        <v>40.017600000000002</v>
      </c>
      <c r="F2438" s="49">
        <v>9.3700000000000006E-2</v>
      </c>
      <c r="G2438" s="49">
        <v>11.4156</v>
      </c>
      <c r="H2438" s="49">
        <v>0.40560000000000002</v>
      </c>
      <c r="I2438" s="49">
        <v>0.16520000000000001</v>
      </c>
      <c r="J2438" s="49">
        <v>48.162999999999997</v>
      </c>
      <c r="K2438" s="49">
        <v>0.1913</v>
      </c>
      <c r="L2438" s="49">
        <v>100.45199999999998</v>
      </c>
      <c r="M2438" s="47"/>
      <c r="N2438" s="50">
        <v>0.9864149178555216</v>
      </c>
      <c r="O2438" s="50">
        <v>1.8260959727508441E-3</v>
      </c>
      <c r="P2438" s="50">
        <v>0.23532243279746379</v>
      </c>
      <c r="Q2438" s="50">
        <v>8.0417474763502875E-3</v>
      </c>
      <c r="R2438" s="50">
        <v>3.4490887929892085E-3</v>
      </c>
      <c r="S2438" s="50">
        <v>1.7698263994433181</v>
      </c>
      <c r="T2438" s="50">
        <v>5.0522078605829742E-3</v>
      </c>
      <c r="U2438" s="50">
        <v>3.0099328901989768</v>
      </c>
      <c r="V2438" s="51">
        <v>88.264091472228145</v>
      </c>
      <c r="X2438" s="47" t="s">
        <v>1752</v>
      </c>
      <c r="Y2438" s="47" t="s">
        <v>1752</v>
      </c>
      <c r="Z2438" s="47" t="s">
        <v>1752</v>
      </c>
      <c r="AA2438" s="47" t="s">
        <v>1752</v>
      </c>
      <c r="AB2438" s="47" t="s">
        <v>1752</v>
      </c>
      <c r="AC2438" s="47" t="s">
        <v>1752</v>
      </c>
      <c r="AD2438" s="47" t="s">
        <v>1752</v>
      </c>
      <c r="AE2438" s="312"/>
      <c r="AF2438" s="465" t="s">
        <v>1755</v>
      </c>
      <c r="AG2438" s="343">
        <v>40</v>
      </c>
      <c r="AH2438" s="343">
        <v>15</v>
      </c>
      <c r="AI2438" s="343"/>
      <c r="AJ2438" s="343"/>
      <c r="AK2438" s="343"/>
      <c r="AL2438" s="343"/>
      <c r="AM2438" s="343"/>
      <c r="AN2438" s="343"/>
      <c r="AO2438" s="343"/>
      <c r="AP2438" s="343"/>
      <c r="AQ2438" s="343"/>
      <c r="AR2438" s="343"/>
      <c r="AS2438" s="343"/>
      <c r="AT2438" s="343"/>
      <c r="AU2438" s="343"/>
      <c r="AV2438" s="343"/>
      <c r="AW2438" s="343"/>
      <c r="AX2438" s="343"/>
      <c r="AY2438" s="343"/>
      <c r="AZ2438" s="343"/>
      <c r="BA2438" s="343"/>
      <c r="BB2438" s="343"/>
      <c r="BC2438" s="343"/>
      <c r="BD2438" s="343"/>
      <c r="BE2438" s="475"/>
      <c r="BF2438" s="475"/>
      <c r="BG2438" s="475"/>
      <c r="BH2438" s="475"/>
      <c r="BI2438" s="475"/>
      <c r="BJ2438" s="475"/>
      <c r="BK2438" s="475"/>
      <c r="BL2438" s="475"/>
      <c r="BM2438" s="475"/>
      <c r="BN2438" s="475"/>
      <c r="BO2438" s="475"/>
      <c r="BP2438" s="306"/>
      <c r="BQ2438" s="496"/>
      <c r="BR2438" s="496"/>
      <c r="BS2438" s="496"/>
      <c r="BT2438" s="496"/>
      <c r="BU2438" s="496"/>
      <c r="BV2438" s="496"/>
    </row>
    <row r="2439" spans="1:74" s="52" customFormat="1" ht="12.75">
      <c r="A2439" s="45">
        <v>2670.080468178493</v>
      </c>
      <c r="B2439" s="46" t="s">
        <v>363</v>
      </c>
      <c r="C2439" s="47" t="s">
        <v>357</v>
      </c>
      <c r="D2439" s="48">
        <v>120.01</v>
      </c>
      <c r="E2439" s="49">
        <v>39.941299999999998</v>
      </c>
      <c r="F2439" s="49">
        <v>0.13600000000000001</v>
      </c>
      <c r="G2439" s="49">
        <v>11.316599999999999</v>
      </c>
      <c r="H2439" s="49">
        <v>0.433</v>
      </c>
      <c r="I2439" s="49">
        <v>0.14749999999999999</v>
      </c>
      <c r="J2439" s="49">
        <v>48.3401</v>
      </c>
      <c r="K2439" s="49">
        <v>0.18659999999999999</v>
      </c>
      <c r="L2439" s="49">
        <v>100.50110000000001</v>
      </c>
      <c r="M2439" s="47"/>
      <c r="N2439" s="50">
        <v>0.98374022822840856</v>
      </c>
      <c r="O2439" s="50">
        <v>2.6483327964052185E-3</v>
      </c>
      <c r="P2439" s="50">
        <v>0.2330935170486273</v>
      </c>
      <c r="Q2439" s="50">
        <v>8.578078654581758E-3</v>
      </c>
      <c r="R2439" s="50">
        <v>3.0770602138577661E-3</v>
      </c>
      <c r="S2439" s="50">
        <v>1.7749017817753883</v>
      </c>
      <c r="T2439" s="50">
        <v>4.9241074615124442E-3</v>
      </c>
      <c r="U2439" s="50">
        <v>3.0109631061787812</v>
      </c>
      <c r="V2439" s="51">
        <v>88.391729941542266</v>
      </c>
      <c r="X2439" s="47" t="s">
        <v>1752</v>
      </c>
      <c r="Y2439" s="47" t="s">
        <v>1752</v>
      </c>
      <c r="Z2439" s="47" t="s">
        <v>1752</v>
      </c>
      <c r="AA2439" s="47" t="s">
        <v>1752</v>
      </c>
      <c r="AB2439" s="47" t="s">
        <v>1752</v>
      </c>
      <c r="AC2439" s="47" t="s">
        <v>1752</v>
      </c>
      <c r="AD2439" s="47" t="s">
        <v>1752</v>
      </c>
      <c r="AE2439" s="312"/>
      <c r="AF2439" s="465" t="s">
        <v>1755</v>
      </c>
      <c r="AG2439" s="343">
        <v>40</v>
      </c>
      <c r="AH2439" s="343">
        <v>15</v>
      </c>
      <c r="AI2439" s="343"/>
      <c r="AJ2439" s="343"/>
      <c r="AK2439" s="343"/>
      <c r="AL2439" s="343"/>
      <c r="AM2439" s="343"/>
      <c r="AN2439" s="343"/>
      <c r="AO2439" s="343"/>
      <c r="AP2439" s="343"/>
      <c r="AQ2439" s="343"/>
      <c r="AR2439" s="343"/>
      <c r="AS2439" s="343"/>
      <c r="AT2439" s="343"/>
      <c r="AU2439" s="343"/>
      <c r="AV2439" s="343"/>
      <c r="AW2439" s="343"/>
      <c r="AX2439" s="343"/>
      <c r="AY2439" s="343"/>
      <c r="AZ2439" s="343"/>
      <c r="BA2439" s="343"/>
      <c r="BB2439" s="343"/>
      <c r="BC2439" s="343"/>
      <c r="BD2439" s="343"/>
      <c r="BE2439" s="475"/>
      <c r="BF2439" s="475"/>
      <c r="BG2439" s="475"/>
      <c r="BH2439" s="475"/>
      <c r="BI2439" s="475"/>
      <c r="BJ2439" s="475"/>
      <c r="BK2439" s="475"/>
      <c r="BL2439" s="475"/>
      <c r="BM2439" s="475"/>
      <c r="BN2439" s="475"/>
      <c r="BO2439" s="475"/>
      <c r="BP2439" s="306"/>
      <c r="BQ2439" s="496"/>
      <c r="BR2439" s="496"/>
      <c r="BS2439" s="496"/>
      <c r="BT2439" s="496"/>
      <c r="BU2439" s="496"/>
      <c r="BV2439" s="496"/>
    </row>
    <row r="2440" spans="1:74" s="52" customFormat="1" ht="12.75">
      <c r="A2440" s="45">
        <v>2670.080468178493</v>
      </c>
      <c r="B2440" s="46" t="s">
        <v>363</v>
      </c>
      <c r="C2440" s="47" t="s">
        <v>357</v>
      </c>
      <c r="D2440" s="48">
        <v>124.01</v>
      </c>
      <c r="E2440" s="49">
        <v>39.977800000000002</v>
      </c>
      <c r="F2440" s="49">
        <v>0.10829999999999999</v>
      </c>
      <c r="G2440" s="49">
        <v>11.5265</v>
      </c>
      <c r="H2440" s="49">
        <v>0.37680000000000002</v>
      </c>
      <c r="I2440" s="49">
        <v>0.1545</v>
      </c>
      <c r="J2440" s="49">
        <v>48.1935</v>
      </c>
      <c r="K2440" s="49">
        <v>0.2233</v>
      </c>
      <c r="L2440" s="49">
        <v>100.5607</v>
      </c>
      <c r="M2440" s="47"/>
      <c r="N2440" s="50">
        <v>0.98485548869573636</v>
      </c>
      <c r="O2440" s="50">
        <v>2.1093929507225396E-3</v>
      </c>
      <c r="P2440" s="50">
        <v>0.23746907866061825</v>
      </c>
      <c r="Q2440" s="50">
        <v>7.4663510428725323E-3</v>
      </c>
      <c r="R2440" s="50">
        <v>3.2237981492343002E-3</v>
      </c>
      <c r="S2440" s="50">
        <v>1.7699077535481791</v>
      </c>
      <c r="T2440" s="50">
        <v>5.8938623554553116E-3</v>
      </c>
      <c r="U2440" s="50">
        <v>3.0109257254028186</v>
      </c>
      <c r="V2440" s="51">
        <v>88.170179367900673</v>
      </c>
      <c r="X2440" s="47" t="s">
        <v>1752</v>
      </c>
      <c r="Y2440" s="47" t="s">
        <v>1752</v>
      </c>
      <c r="Z2440" s="47" t="s">
        <v>1752</v>
      </c>
      <c r="AA2440" s="47" t="s">
        <v>1752</v>
      </c>
      <c r="AB2440" s="47" t="s">
        <v>1752</v>
      </c>
      <c r="AC2440" s="47" t="s">
        <v>1752</v>
      </c>
      <c r="AD2440" s="47" t="s">
        <v>1752</v>
      </c>
      <c r="AE2440" s="312"/>
      <c r="AF2440" s="465" t="s">
        <v>1755</v>
      </c>
      <c r="AG2440" s="343">
        <v>40</v>
      </c>
      <c r="AH2440" s="343">
        <v>15</v>
      </c>
      <c r="AI2440" s="343"/>
      <c r="AJ2440" s="343"/>
      <c r="AK2440" s="343"/>
      <c r="AL2440" s="343"/>
      <c r="AM2440" s="343"/>
      <c r="AN2440" s="343"/>
      <c r="AO2440" s="343"/>
      <c r="AP2440" s="343"/>
      <c r="AQ2440" s="343"/>
      <c r="AR2440" s="343"/>
      <c r="AS2440" s="343"/>
      <c r="AT2440" s="343"/>
      <c r="AU2440" s="343"/>
      <c r="AV2440" s="343"/>
      <c r="AW2440" s="343"/>
      <c r="AX2440" s="343"/>
      <c r="AY2440" s="343"/>
      <c r="AZ2440" s="343"/>
      <c r="BA2440" s="343"/>
      <c r="BB2440" s="343"/>
      <c r="BC2440" s="343"/>
      <c r="BD2440" s="343"/>
      <c r="BE2440" s="475"/>
      <c r="BF2440" s="475"/>
      <c r="BG2440" s="475"/>
      <c r="BH2440" s="475"/>
      <c r="BI2440" s="475"/>
      <c r="BJ2440" s="475"/>
      <c r="BK2440" s="475"/>
      <c r="BL2440" s="475"/>
      <c r="BM2440" s="475"/>
      <c r="BN2440" s="475"/>
      <c r="BO2440" s="475"/>
      <c r="BP2440" s="306"/>
      <c r="BQ2440" s="496"/>
      <c r="BR2440" s="496"/>
      <c r="BS2440" s="496"/>
      <c r="BT2440" s="496"/>
      <c r="BU2440" s="496"/>
      <c r="BV2440" s="496"/>
    </row>
    <row r="2441" spans="1:74" s="52" customFormat="1" ht="12.75">
      <c r="A2441" s="45">
        <v>2670.080468178493</v>
      </c>
      <c r="B2441" s="46" t="s">
        <v>363</v>
      </c>
      <c r="C2441" s="47" t="s">
        <v>357</v>
      </c>
      <c r="D2441" s="48">
        <v>128.01</v>
      </c>
      <c r="E2441" s="49">
        <v>39.877099999999999</v>
      </c>
      <c r="F2441" s="49">
        <v>0.1128</v>
      </c>
      <c r="G2441" s="49">
        <v>11.3978</v>
      </c>
      <c r="H2441" s="49">
        <v>0.4516</v>
      </c>
      <c r="I2441" s="49">
        <v>0.13150000000000001</v>
      </c>
      <c r="J2441" s="49">
        <v>47.963000000000001</v>
      </c>
      <c r="K2441" s="49">
        <v>0.2611</v>
      </c>
      <c r="L2441" s="49">
        <v>100.19489999999999</v>
      </c>
      <c r="M2441" s="47"/>
      <c r="N2441" s="50">
        <v>0.98577942141638575</v>
      </c>
      <c r="O2441" s="50">
        <v>2.2046552918273169E-3</v>
      </c>
      <c r="P2441" s="50">
        <v>0.23563142325228514</v>
      </c>
      <c r="Q2441" s="50">
        <v>8.9795382771885503E-3</v>
      </c>
      <c r="R2441" s="50">
        <v>2.7533896304083416E-3</v>
      </c>
      <c r="S2441" s="50">
        <v>1.7675473860862101</v>
      </c>
      <c r="T2441" s="50">
        <v>6.9154540456548494E-3</v>
      </c>
      <c r="U2441" s="50">
        <v>3.00981126799996</v>
      </c>
      <c r="V2441" s="51">
        <v>88.237124806142646</v>
      </c>
      <c r="X2441" s="47" t="s">
        <v>1752</v>
      </c>
      <c r="Y2441" s="47" t="s">
        <v>1752</v>
      </c>
      <c r="Z2441" s="47" t="s">
        <v>1752</v>
      </c>
      <c r="AA2441" s="47" t="s">
        <v>1752</v>
      </c>
      <c r="AB2441" s="47" t="s">
        <v>1752</v>
      </c>
      <c r="AC2441" s="47" t="s">
        <v>1752</v>
      </c>
      <c r="AD2441" s="47" t="s">
        <v>1752</v>
      </c>
      <c r="AE2441" s="312"/>
      <c r="AF2441" s="465" t="s">
        <v>1755</v>
      </c>
      <c r="AG2441" s="343">
        <v>40</v>
      </c>
      <c r="AH2441" s="343">
        <v>15</v>
      </c>
      <c r="AI2441" s="343"/>
      <c r="AJ2441" s="343"/>
      <c r="AK2441" s="343"/>
      <c r="AL2441" s="343"/>
      <c r="AM2441" s="343"/>
      <c r="AN2441" s="343"/>
      <c r="AO2441" s="343"/>
      <c r="AP2441" s="343"/>
      <c r="AQ2441" s="343"/>
      <c r="AR2441" s="343"/>
      <c r="AS2441" s="343"/>
      <c r="AT2441" s="343"/>
      <c r="AU2441" s="343"/>
      <c r="AV2441" s="343"/>
      <c r="AW2441" s="343"/>
      <c r="AX2441" s="343"/>
      <c r="AY2441" s="343"/>
      <c r="AZ2441" s="343"/>
      <c r="BA2441" s="343"/>
      <c r="BB2441" s="343"/>
      <c r="BC2441" s="343"/>
      <c r="BD2441" s="343"/>
      <c r="BE2441" s="475"/>
      <c r="BF2441" s="475"/>
      <c r="BG2441" s="475"/>
      <c r="BH2441" s="475"/>
      <c r="BI2441" s="475"/>
      <c r="BJ2441" s="475"/>
      <c r="BK2441" s="475"/>
      <c r="BL2441" s="475"/>
      <c r="BM2441" s="475"/>
      <c r="BN2441" s="475"/>
      <c r="BO2441" s="475"/>
      <c r="BP2441" s="306"/>
      <c r="BQ2441" s="496"/>
      <c r="BR2441" s="496"/>
      <c r="BS2441" s="496"/>
      <c r="BT2441" s="496"/>
      <c r="BU2441" s="496"/>
      <c r="BV2441" s="496"/>
    </row>
    <row r="2442" spans="1:74" s="52" customFormat="1" ht="12.75">
      <c r="A2442" s="45">
        <v>2670.080468178493</v>
      </c>
      <c r="B2442" s="46" t="s">
        <v>363</v>
      </c>
      <c r="C2442" s="47" t="s">
        <v>357</v>
      </c>
      <c r="D2442" s="48">
        <v>132.01</v>
      </c>
      <c r="E2442" s="49">
        <v>39.880800000000001</v>
      </c>
      <c r="F2442" s="49">
        <v>9.0499999999999997E-2</v>
      </c>
      <c r="G2442" s="49">
        <v>11.207000000000001</v>
      </c>
      <c r="H2442" s="49">
        <v>0.42209999999999998</v>
      </c>
      <c r="I2442" s="49">
        <v>0.1777</v>
      </c>
      <c r="J2442" s="49">
        <v>48.1096</v>
      </c>
      <c r="K2442" s="49">
        <v>0.19320000000000001</v>
      </c>
      <c r="L2442" s="49">
        <v>100.0809</v>
      </c>
      <c r="M2442" s="47"/>
      <c r="N2442" s="50">
        <v>0.9861381715686518</v>
      </c>
      <c r="O2442" s="50">
        <v>1.7692854357929328E-3</v>
      </c>
      <c r="P2442" s="50">
        <v>0.23174974994653719</v>
      </c>
      <c r="Q2442" s="50">
        <v>8.3952407097649551E-3</v>
      </c>
      <c r="R2442" s="50">
        <v>3.7217489568015217E-3</v>
      </c>
      <c r="S2442" s="50">
        <v>1.7734306084363876</v>
      </c>
      <c r="T2442" s="50">
        <v>5.1184525058262272E-3</v>
      </c>
      <c r="U2442" s="50">
        <v>3.010323257559762</v>
      </c>
      <c r="V2442" s="51">
        <v>88.44244863173148</v>
      </c>
      <c r="X2442" s="47" t="s">
        <v>1752</v>
      </c>
      <c r="Y2442" s="47" t="s">
        <v>1752</v>
      </c>
      <c r="Z2442" s="47" t="s">
        <v>1752</v>
      </c>
      <c r="AA2442" s="47" t="s">
        <v>1752</v>
      </c>
      <c r="AB2442" s="47" t="s">
        <v>1752</v>
      </c>
      <c r="AC2442" s="47" t="s">
        <v>1752</v>
      </c>
      <c r="AD2442" s="47" t="s">
        <v>1752</v>
      </c>
      <c r="AE2442" s="312"/>
      <c r="AF2442" s="465" t="s">
        <v>1755</v>
      </c>
      <c r="AG2442" s="343">
        <v>40</v>
      </c>
      <c r="AH2442" s="343">
        <v>15</v>
      </c>
      <c r="AI2442" s="343"/>
      <c r="AJ2442" s="343"/>
      <c r="AK2442" s="343"/>
      <c r="AL2442" s="343"/>
      <c r="AM2442" s="343"/>
      <c r="AN2442" s="343"/>
      <c r="AO2442" s="343"/>
      <c r="AP2442" s="343"/>
      <c r="AQ2442" s="343"/>
      <c r="AR2442" s="343"/>
      <c r="AS2442" s="343"/>
      <c r="AT2442" s="343"/>
      <c r="AU2442" s="343"/>
      <c r="AV2442" s="343"/>
      <c r="AW2442" s="343"/>
      <c r="AX2442" s="343"/>
      <c r="AY2442" s="343"/>
      <c r="AZ2442" s="343"/>
      <c r="BA2442" s="343"/>
      <c r="BB2442" s="343"/>
      <c r="BC2442" s="343"/>
      <c r="BD2442" s="343"/>
      <c r="BE2442" s="475"/>
      <c r="BF2442" s="475"/>
      <c r="BG2442" s="475"/>
      <c r="BH2442" s="475"/>
      <c r="BI2442" s="475"/>
      <c r="BJ2442" s="475"/>
      <c r="BK2442" s="475"/>
      <c r="BL2442" s="475"/>
      <c r="BM2442" s="475"/>
      <c r="BN2442" s="475"/>
      <c r="BO2442" s="475"/>
      <c r="BP2442" s="306"/>
      <c r="BQ2442" s="496"/>
      <c r="BR2442" s="496"/>
      <c r="BS2442" s="496"/>
      <c r="BT2442" s="496"/>
      <c r="BU2442" s="496"/>
      <c r="BV2442" s="496"/>
    </row>
    <row r="2443" spans="1:74" s="52" customFormat="1" ht="12.75">
      <c r="A2443" s="45">
        <v>2670.080468178493</v>
      </c>
      <c r="B2443" s="46" t="s">
        <v>363</v>
      </c>
      <c r="C2443" s="47" t="s">
        <v>357</v>
      </c>
      <c r="D2443" s="48">
        <v>136.01</v>
      </c>
      <c r="E2443" s="49">
        <v>40.0184</v>
      </c>
      <c r="F2443" s="49">
        <v>5.5899999999999998E-2</v>
      </c>
      <c r="G2443" s="49">
        <v>11.249700000000001</v>
      </c>
      <c r="H2443" s="49">
        <v>0.43509999999999999</v>
      </c>
      <c r="I2443" s="49">
        <v>0.19370000000000001</v>
      </c>
      <c r="J2443" s="49">
        <v>48.180700000000002</v>
      </c>
      <c r="K2443" s="49">
        <v>0.20830000000000001</v>
      </c>
      <c r="L2443" s="49">
        <v>100.34179999999999</v>
      </c>
      <c r="M2443" s="47"/>
      <c r="N2443" s="50">
        <v>0.98725187533450898</v>
      </c>
      <c r="O2443" s="50">
        <v>1.0903237431008545E-3</v>
      </c>
      <c r="P2443" s="50">
        <v>0.23209467776842768</v>
      </c>
      <c r="Q2443" s="50">
        <v>8.6337848532325456E-3</v>
      </c>
      <c r="R2443" s="50">
        <v>4.0474697020810024E-3</v>
      </c>
      <c r="S2443" s="50">
        <v>1.7719436125569838</v>
      </c>
      <c r="T2443" s="50">
        <v>5.5057332209539553E-3</v>
      </c>
      <c r="U2443" s="50">
        <v>3.0105674771792885</v>
      </c>
      <c r="V2443" s="51">
        <v>88.418650537323771</v>
      </c>
      <c r="X2443" s="47" t="s">
        <v>1752</v>
      </c>
      <c r="Y2443" s="47" t="s">
        <v>1752</v>
      </c>
      <c r="Z2443" s="47" t="s">
        <v>1752</v>
      </c>
      <c r="AA2443" s="47" t="s">
        <v>1752</v>
      </c>
      <c r="AB2443" s="47" t="s">
        <v>1752</v>
      </c>
      <c r="AC2443" s="47" t="s">
        <v>1752</v>
      </c>
      <c r="AD2443" s="47" t="s">
        <v>1752</v>
      </c>
      <c r="AE2443" s="312"/>
      <c r="AF2443" s="465" t="s">
        <v>1755</v>
      </c>
      <c r="AG2443" s="343">
        <v>40</v>
      </c>
      <c r="AH2443" s="343">
        <v>15</v>
      </c>
      <c r="AI2443" s="343"/>
      <c r="AJ2443" s="343"/>
      <c r="AK2443" s="343"/>
      <c r="AL2443" s="343"/>
      <c r="AM2443" s="343"/>
      <c r="AN2443" s="343"/>
      <c r="AO2443" s="343"/>
      <c r="AP2443" s="343"/>
      <c r="AQ2443" s="343"/>
      <c r="AR2443" s="343"/>
      <c r="AS2443" s="343"/>
      <c r="AT2443" s="343"/>
      <c r="AU2443" s="343"/>
      <c r="AV2443" s="343"/>
      <c r="AW2443" s="343"/>
      <c r="AX2443" s="343"/>
      <c r="AY2443" s="343"/>
      <c r="AZ2443" s="343"/>
      <c r="BA2443" s="343"/>
      <c r="BB2443" s="343"/>
      <c r="BC2443" s="343"/>
      <c r="BD2443" s="343"/>
      <c r="BE2443" s="475"/>
      <c r="BF2443" s="475"/>
      <c r="BG2443" s="475"/>
      <c r="BH2443" s="475"/>
      <c r="BI2443" s="475"/>
      <c r="BJ2443" s="475"/>
      <c r="BK2443" s="475"/>
      <c r="BL2443" s="475"/>
      <c r="BM2443" s="475"/>
      <c r="BN2443" s="475"/>
      <c r="BO2443" s="475"/>
      <c r="BP2443" s="306"/>
      <c r="BQ2443" s="496"/>
      <c r="BR2443" s="496"/>
      <c r="BS2443" s="496"/>
      <c r="BT2443" s="496"/>
      <c r="BU2443" s="496"/>
      <c r="BV2443" s="496"/>
    </row>
    <row r="2444" spans="1:74" s="52" customFormat="1" ht="12.75">
      <c r="A2444" s="45">
        <v>2670.080468178493</v>
      </c>
      <c r="B2444" s="46" t="s">
        <v>363</v>
      </c>
      <c r="C2444" s="47" t="s">
        <v>357</v>
      </c>
      <c r="D2444" s="48">
        <v>140.01</v>
      </c>
      <c r="E2444" s="49">
        <v>40.144300000000001</v>
      </c>
      <c r="F2444" s="49">
        <v>9.9599999999999994E-2</v>
      </c>
      <c r="G2444" s="49">
        <v>11.3741</v>
      </c>
      <c r="H2444" s="49">
        <v>0.42709999999999998</v>
      </c>
      <c r="I2444" s="49">
        <v>0.1545</v>
      </c>
      <c r="J2444" s="49">
        <v>47.947099999999999</v>
      </c>
      <c r="K2444" s="49">
        <v>0.20730000000000001</v>
      </c>
      <c r="L2444" s="49">
        <v>100.35400000000001</v>
      </c>
      <c r="M2444" s="47"/>
      <c r="N2444" s="50">
        <v>0.98992717767968996</v>
      </c>
      <c r="O2444" s="50">
        <v>1.9418429901702739E-3</v>
      </c>
      <c r="P2444" s="50">
        <v>0.23455915821438941</v>
      </c>
      <c r="Q2444" s="50">
        <v>8.4713538359925452E-3</v>
      </c>
      <c r="R2444" s="50">
        <v>3.2269599927626175E-3</v>
      </c>
      <c r="S2444" s="50">
        <v>1.7625857247574153</v>
      </c>
      <c r="T2444" s="50">
        <v>5.476918869549552E-3</v>
      </c>
      <c r="U2444" s="50">
        <v>3.00618913633997</v>
      </c>
      <c r="V2444" s="51">
        <v>88.255275808264884</v>
      </c>
      <c r="X2444" s="47" t="s">
        <v>1752</v>
      </c>
      <c r="Y2444" s="47" t="s">
        <v>1752</v>
      </c>
      <c r="Z2444" s="47" t="s">
        <v>1752</v>
      </c>
      <c r="AA2444" s="47" t="s">
        <v>1752</v>
      </c>
      <c r="AB2444" s="47" t="s">
        <v>1752</v>
      </c>
      <c r="AC2444" s="47" t="s">
        <v>1752</v>
      </c>
      <c r="AD2444" s="47" t="s">
        <v>1752</v>
      </c>
      <c r="AE2444" s="312"/>
      <c r="AF2444" s="465" t="s">
        <v>1755</v>
      </c>
      <c r="AG2444" s="343">
        <v>40</v>
      </c>
      <c r="AH2444" s="343">
        <v>15</v>
      </c>
      <c r="AI2444" s="343"/>
      <c r="AJ2444" s="343"/>
      <c r="AK2444" s="343"/>
      <c r="AL2444" s="343"/>
      <c r="AM2444" s="343"/>
      <c r="AN2444" s="343"/>
      <c r="AO2444" s="343"/>
      <c r="AP2444" s="343"/>
      <c r="AQ2444" s="343"/>
      <c r="AR2444" s="343"/>
      <c r="AS2444" s="343"/>
      <c r="AT2444" s="343"/>
      <c r="AU2444" s="343"/>
      <c r="AV2444" s="343"/>
      <c r="AW2444" s="343"/>
      <c r="AX2444" s="343"/>
      <c r="AY2444" s="343"/>
      <c r="AZ2444" s="343"/>
      <c r="BA2444" s="343"/>
      <c r="BB2444" s="343"/>
      <c r="BC2444" s="343"/>
      <c r="BD2444" s="343"/>
      <c r="BE2444" s="475"/>
      <c r="BF2444" s="475"/>
      <c r="BG2444" s="475"/>
      <c r="BH2444" s="475"/>
      <c r="BI2444" s="475"/>
      <c r="BJ2444" s="475"/>
      <c r="BK2444" s="475"/>
      <c r="BL2444" s="475"/>
      <c r="BM2444" s="475"/>
      <c r="BN2444" s="475"/>
      <c r="BO2444" s="475"/>
      <c r="BP2444" s="306"/>
      <c r="BQ2444" s="496"/>
      <c r="BR2444" s="496"/>
      <c r="BS2444" s="496"/>
      <c r="BT2444" s="496"/>
      <c r="BU2444" s="496"/>
      <c r="BV2444" s="496"/>
    </row>
    <row r="2445" spans="1:74" s="52" customFormat="1" ht="12.75">
      <c r="A2445" s="45">
        <v>2670.080468178493</v>
      </c>
      <c r="B2445" s="46" t="s">
        <v>363</v>
      </c>
      <c r="C2445" s="47" t="s">
        <v>357</v>
      </c>
      <c r="D2445" s="48">
        <v>144.01</v>
      </c>
      <c r="E2445" s="49">
        <v>40.017600000000002</v>
      </c>
      <c r="F2445" s="49">
        <v>8.8900000000000007E-2</v>
      </c>
      <c r="G2445" s="49">
        <v>11.360200000000001</v>
      </c>
      <c r="H2445" s="49">
        <v>0.40560000000000002</v>
      </c>
      <c r="I2445" s="49">
        <v>0.1439</v>
      </c>
      <c r="J2445" s="49">
        <v>48.110399999999998</v>
      </c>
      <c r="K2445" s="49">
        <v>0.22339999999999999</v>
      </c>
      <c r="L2445" s="49">
        <v>100.35</v>
      </c>
      <c r="M2445" s="47"/>
      <c r="N2445" s="50">
        <v>0.98714354848470154</v>
      </c>
      <c r="O2445" s="50">
        <v>1.7338297425624569E-3</v>
      </c>
      <c r="P2445" s="50">
        <v>0.23435339209098932</v>
      </c>
      <c r="Q2445" s="50">
        <v>8.0476876374501807E-3</v>
      </c>
      <c r="R2445" s="50">
        <v>3.006601056999735E-3</v>
      </c>
      <c r="S2445" s="50">
        <v>1.7691994102751654</v>
      </c>
      <c r="T2445" s="50">
        <v>5.9043227423044003E-3</v>
      </c>
      <c r="U2445" s="50">
        <v>3.009388792030173</v>
      </c>
      <c r="V2445" s="51">
        <v>88.303108766875368</v>
      </c>
      <c r="X2445" s="47" t="s">
        <v>1752</v>
      </c>
      <c r="Y2445" s="47" t="s">
        <v>1752</v>
      </c>
      <c r="Z2445" s="47" t="s">
        <v>1752</v>
      </c>
      <c r="AA2445" s="47" t="s">
        <v>1752</v>
      </c>
      <c r="AB2445" s="47" t="s">
        <v>1752</v>
      </c>
      <c r="AC2445" s="47" t="s">
        <v>1752</v>
      </c>
      <c r="AD2445" s="47" t="s">
        <v>1752</v>
      </c>
      <c r="AE2445" s="312"/>
      <c r="AF2445" s="465" t="s">
        <v>1755</v>
      </c>
      <c r="AG2445" s="343">
        <v>40</v>
      </c>
      <c r="AH2445" s="343">
        <v>15</v>
      </c>
      <c r="AI2445" s="343"/>
      <c r="AJ2445" s="343"/>
      <c r="AK2445" s="343"/>
      <c r="AL2445" s="343"/>
      <c r="AM2445" s="343"/>
      <c r="AN2445" s="343"/>
      <c r="AO2445" s="343"/>
      <c r="AP2445" s="343"/>
      <c r="AQ2445" s="343"/>
      <c r="AR2445" s="343"/>
      <c r="AS2445" s="343"/>
      <c r="AT2445" s="343"/>
      <c r="AU2445" s="343"/>
      <c r="AV2445" s="343"/>
      <c r="AW2445" s="343"/>
      <c r="AX2445" s="343"/>
      <c r="AY2445" s="343"/>
      <c r="AZ2445" s="343"/>
      <c r="BA2445" s="343"/>
      <c r="BB2445" s="343"/>
      <c r="BC2445" s="343"/>
      <c r="BD2445" s="343"/>
      <c r="BE2445" s="475"/>
      <c r="BF2445" s="475"/>
      <c r="BG2445" s="475"/>
      <c r="BH2445" s="475"/>
      <c r="BI2445" s="475"/>
      <c r="BJ2445" s="475"/>
      <c r="BK2445" s="475"/>
      <c r="BL2445" s="475"/>
      <c r="BM2445" s="475"/>
      <c r="BN2445" s="475"/>
      <c r="BO2445" s="475"/>
      <c r="BP2445" s="306"/>
      <c r="BQ2445" s="496"/>
      <c r="BR2445" s="496"/>
      <c r="BS2445" s="496"/>
      <c r="BT2445" s="496"/>
      <c r="BU2445" s="496"/>
      <c r="BV2445" s="496"/>
    </row>
    <row r="2446" spans="1:74" s="52" customFormat="1" ht="12.75">
      <c r="A2446" s="45">
        <v>2670.080468178493</v>
      </c>
      <c r="B2446" s="46" t="s">
        <v>363</v>
      </c>
      <c r="C2446" s="47" t="s">
        <v>357</v>
      </c>
      <c r="D2446" s="48">
        <v>148.01</v>
      </c>
      <c r="E2446" s="49">
        <v>39.831000000000003</v>
      </c>
      <c r="F2446" s="49">
        <v>8.1100000000000005E-2</v>
      </c>
      <c r="G2446" s="49">
        <v>11.283300000000001</v>
      </c>
      <c r="H2446" s="49">
        <v>0.4214</v>
      </c>
      <c r="I2446" s="49">
        <v>0.1439</v>
      </c>
      <c r="J2446" s="49">
        <v>47.886099999999999</v>
      </c>
      <c r="K2446" s="49">
        <v>0.22900000000000001</v>
      </c>
      <c r="L2446" s="49">
        <v>99.875800000000012</v>
      </c>
      <c r="M2446" s="47"/>
      <c r="N2446" s="50">
        <v>0.98723872426993864</v>
      </c>
      <c r="O2446" s="50">
        <v>1.5892683751446198E-3</v>
      </c>
      <c r="P2446" s="50">
        <v>0.23388000879001608</v>
      </c>
      <c r="Q2446" s="50">
        <v>8.4011627064958291E-3</v>
      </c>
      <c r="R2446" s="50">
        <v>3.0209776018574504E-3</v>
      </c>
      <c r="S2446" s="50">
        <v>1.7693713298119769</v>
      </c>
      <c r="T2446" s="50">
        <v>6.0812674243431696E-3</v>
      </c>
      <c r="U2446" s="50">
        <v>3.0095827389797725</v>
      </c>
      <c r="V2446" s="51">
        <v>88.324979283266885</v>
      </c>
      <c r="X2446" s="47" t="s">
        <v>1752</v>
      </c>
      <c r="Y2446" s="47" t="s">
        <v>1752</v>
      </c>
      <c r="Z2446" s="47" t="s">
        <v>1752</v>
      </c>
      <c r="AA2446" s="47" t="s">
        <v>1752</v>
      </c>
      <c r="AB2446" s="47" t="s">
        <v>1752</v>
      </c>
      <c r="AC2446" s="47" t="s">
        <v>1752</v>
      </c>
      <c r="AD2446" s="47" t="s">
        <v>1752</v>
      </c>
      <c r="AE2446" s="312"/>
      <c r="AF2446" s="465" t="s">
        <v>1755</v>
      </c>
      <c r="AG2446" s="343">
        <v>40</v>
      </c>
      <c r="AH2446" s="343">
        <v>15</v>
      </c>
      <c r="AI2446" s="343"/>
      <c r="AJ2446" s="343"/>
      <c r="AK2446" s="343"/>
      <c r="AL2446" s="343"/>
      <c r="AM2446" s="343"/>
      <c r="AN2446" s="343"/>
      <c r="AO2446" s="343"/>
      <c r="AP2446" s="343"/>
      <c r="AQ2446" s="343"/>
      <c r="AR2446" s="343"/>
      <c r="AS2446" s="343"/>
      <c r="AT2446" s="343"/>
      <c r="AU2446" s="343"/>
      <c r="AV2446" s="343"/>
      <c r="AW2446" s="343"/>
      <c r="AX2446" s="343"/>
      <c r="AY2446" s="343"/>
      <c r="AZ2446" s="343"/>
      <c r="BA2446" s="343"/>
      <c r="BB2446" s="343"/>
      <c r="BC2446" s="343"/>
      <c r="BD2446" s="343"/>
      <c r="BE2446" s="475"/>
      <c r="BF2446" s="475"/>
      <c r="BG2446" s="475"/>
      <c r="BH2446" s="475"/>
      <c r="BI2446" s="475"/>
      <c r="BJ2446" s="475"/>
      <c r="BK2446" s="475"/>
      <c r="BL2446" s="475"/>
      <c r="BM2446" s="475"/>
      <c r="BN2446" s="475"/>
      <c r="BO2446" s="475"/>
      <c r="BP2446" s="306"/>
      <c r="BQ2446" s="496"/>
      <c r="BR2446" s="496"/>
      <c r="BS2446" s="496"/>
      <c r="BT2446" s="496"/>
      <c r="BU2446" s="496"/>
      <c r="BV2446" s="496"/>
    </row>
    <row r="2447" spans="1:74" s="52" customFormat="1" ht="12.75">
      <c r="A2447" s="45">
        <v>2670.080468178493</v>
      </c>
      <c r="B2447" s="46" t="s">
        <v>363</v>
      </c>
      <c r="C2447" s="47" t="s">
        <v>357</v>
      </c>
      <c r="D2447" s="48">
        <v>152.01</v>
      </c>
      <c r="E2447" s="49">
        <v>40.014600000000002</v>
      </c>
      <c r="F2447" s="49">
        <v>0.1104</v>
      </c>
      <c r="G2447" s="49">
        <v>11.3156</v>
      </c>
      <c r="H2447" s="49">
        <v>0.43070000000000003</v>
      </c>
      <c r="I2447" s="49">
        <v>0.16520000000000001</v>
      </c>
      <c r="J2447" s="49">
        <v>48.054499999999997</v>
      </c>
      <c r="K2447" s="49">
        <v>0.2177</v>
      </c>
      <c r="L2447" s="49">
        <v>100.3087</v>
      </c>
      <c r="M2447" s="47"/>
      <c r="N2447" s="50">
        <v>0.98733448806929913</v>
      </c>
      <c r="O2447" s="50">
        <v>2.1537253306622563E-3</v>
      </c>
      <c r="P2447" s="50">
        <v>0.23349598032395333</v>
      </c>
      <c r="Q2447" s="50">
        <v>8.548001538364337E-3</v>
      </c>
      <c r="R2447" s="50">
        <v>3.4525629815802105E-3</v>
      </c>
      <c r="S2447" s="50">
        <v>1.7676180833659727</v>
      </c>
      <c r="T2447" s="50">
        <v>5.7552196595445681E-3</v>
      </c>
      <c r="U2447" s="50">
        <v>3.0083580612693765</v>
      </c>
      <c r="V2447" s="51">
        <v>88.33170059814573</v>
      </c>
      <c r="X2447" s="47" t="s">
        <v>1752</v>
      </c>
      <c r="Y2447" s="47" t="s">
        <v>1752</v>
      </c>
      <c r="Z2447" s="47" t="s">
        <v>1752</v>
      </c>
      <c r="AA2447" s="47" t="s">
        <v>1752</v>
      </c>
      <c r="AB2447" s="47" t="s">
        <v>1752</v>
      </c>
      <c r="AC2447" s="47" t="s">
        <v>1752</v>
      </c>
      <c r="AD2447" s="47" t="s">
        <v>1752</v>
      </c>
      <c r="AE2447" s="312"/>
      <c r="AF2447" s="465" t="s">
        <v>1755</v>
      </c>
      <c r="AG2447" s="343">
        <v>40</v>
      </c>
      <c r="AH2447" s="343">
        <v>15</v>
      </c>
      <c r="AI2447" s="343"/>
      <c r="AJ2447" s="343"/>
      <c r="AK2447" s="343"/>
      <c r="AL2447" s="343"/>
      <c r="AM2447" s="343"/>
      <c r="AN2447" s="343"/>
      <c r="AO2447" s="343"/>
      <c r="AP2447" s="343"/>
      <c r="AQ2447" s="343"/>
      <c r="AR2447" s="343"/>
      <c r="AS2447" s="343"/>
      <c r="AT2447" s="343"/>
      <c r="AU2447" s="343"/>
      <c r="AV2447" s="343"/>
      <c r="AW2447" s="343"/>
      <c r="AX2447" s="343"/>
      <c r="AY2447" s="343"/>
      <c r="AZ2447" s="343"/>
      <c r="BA2447" s="343"/>
      <c r="BB2447" s="343"/>
      <c r="BC2447" s="343"/>
      <c r="BD2447" s="343"/>
      <c r="BE2447" s="475"/>
      <c r="BF2447" s="475"/>
      <c r="BG2447" s="475"/>
      <c r="BH2447" s="475"/>
      <c r="BI2447" s="475"/>
      <c r="BJ2447" s="475"/>
      <c r="BK2447" s="475"/>
      <c r="BL2447" s="475"/>
      <c r="BM2447" s="475"/>
      <c r="BN2447" s="475"/>
      <c r="BO2447" s="475"/>
      <c r="BP2447" s="306"/>
      <c r="BQ2447" s="496"/>
      <c r="BR2447" s="496"/>
      <c r="BS2447" s="496"/>
      <c r="BT2447" s="496"/>
      <c r="BU2447" s="496"/>
      <c r="BV2447" s="496"/>
    </row>
    <row r="2448" spans="1:74" s="52" customFormat="1" ht="12.75">
      <c r="A2448" s="45">
        <v>2670.080468178493</v>
      </c>
      <c r="B2448" s="46" t="s">
        <v>363</v>
      </c>
      <c r="C2448" s="47" t="s">
        <v>357</v>
      </c>
      <c r="D2448" s="48">
        <v>156.01</v>
      </c>
      <c r="E2448" s="49">
        <v>40.043500000000002</v>
      </c>
      <c r="F2448" s="49">
        <v>0.1154</v>
      </c>
      <c r="G2448" s="49">
        <v>11.4282</v>
      </c>
      <c r="H2448" s="49">
        <v>0.3538</v>
      </c>
      <c r="I2448" s="49">
        <v>0.16170000000000001</v>
      </c>
      <c r="J2448" s="49">
        <v>48.165199999999999</v>
      </c>
      <c r="K2448" s="49">
        <v>0.2215</v>
      </c>
      <c r="L2448" s="49">
        <v>100.48930000000001</v>
      </c>
      <c r="M2448" s="47"/>
      <c r="N2448" s="50">
        <v>0.98641620951892706</v>
      </c>
      <c r="O2448" s="50">
        <v>2.2475501666624396E-3</v>
      </c>
      <c r="P2448" s="50">
        <v>0.23543010511712689</v>
      </c>
      <c r="Q2448" s="50">
        <v>7.0101916515400743E-3</v>
      </c>
      <c r="R2448" s="50">
        <v>3.3738357007811613E-3</v>
      </c>
      <c r="S2448" s="50">
        <v>1.7687647880674322</v>
      </c>
      <c r="T2448" s="50">
        <v>5.8460099252784061E-3</v>
      </c>
      <c r="U2448" s="50">
        <v>3.009088690147748</v>
      </c>
      <c r="V2448" s="51">
        <v>88.25313316994631</v>
      </c>
      <c r="X2448" s="47" t="s">
        <v>1752</v>
      </c>
      <c r="Y2448" s="47" t="s">
        <v>1752</v>
      </c>
      <c r="Z2448" s="47" t="s">
        <v>1752</v>
      </c>
      <c r="AA2448" s="47" t="s">
        <v>1752</v>
      </c>
      <c r="AB2448" s="47" t="s">
        <v>1752</v>
      </c>
      <c r="AC2448" s="47" t="s">
        <v>1752</v>
      </c>
      <c r="AD2448" s="47" t="s">
        <v>1752</v>
      </c>
      <c r="AE2448" s="312"/>
      <c r="AF2448" s="465" t="s">
        <v>1755</v>
      </c>
      <c r="AG2448" s="343">
        <v>40</v>
      </c>
      <c r="AH2448" s="343">
        <v>15</v>
      </c>
      <c r="AI2448" s="343"/>
      <c r="AJ2448" s="343"/>
      <c r="AK2448" s="343"/>
      <c r="AL2448" s="343"/>
      <c r="AM2448" s="343"/>
      <c r="AN2448" s="343"/>
      <c r="AO2448" s="343"/>
      <c r="AP2448" s="343"/>
      <c r="AQ2448" s="343"/>
      <c r="AR2448" s="343"/>
      <c r="AS2448" s="343"/>
      <c r="AT2448" s="343"/>
      <c r="AU2448" s="343"/>
      <c r="AV2448" s="343"/>
      <c r="AW2448" s="343"/>
      <c r="AX2448" s="343"/>
      <c r="AY2448" s="343"/>
      <c r="AZ2448" s="343"/>
      <c r="BA2448" s="343"/>
      <c r="BB2448" s="343"/>
      <c r="BC2448" s="343"/>
      <c r="BD2448" s="343"/>
      <c r="BE2448" s="475"/>
      <c r="BF2448" s="475"/>
      <c r="BG2448" s="475"/>
      <c r="BH2448" s="475"/>
      <c r="BI2448" s="475"/>
      <c r="BJ2448" s="475"/>
      <c r="BK2448" s="475"/>
      <c r="BL2448" s="475"/>
      <c r="BM2448" s="475"/>
      <c r="BN2448" s="475"/>
      <c r="BO2448" s="475"/>
      <c r="BP2448" s="306"/>
      <c r="BQ2448" s="496"/>
      <c r="BR2448" s="496"/>
      <c r="BS2448" s="496"/>
      <c r="BT2448" s="496"/>
      <c r="BU2448" s="496"/>
      <c r="BV2448" s="496"/>
    </row>
    <row r="2449" spans="1:74" s="52" customFormat="1" ht="12.75">
      <c r="A2449" s="45">
        <v>2670.080468178493</v>
      </c>
      <c r="B2449" s="46" t="s">
        <v>363</v>
      </c>
      <c r="C2449" s="47" t="s">
        <v>357</v>
      </c>
      <c r="D2449" s="48">
        <v>160.01</v>
      </c>
      <c r="E2449" s="49">
        <v>39.9223</v>
      </c>
      <c r="F2449" s="49">
        <v>0.1162</v>
      </c>
      <c r="G2449" s="49">
        <v>11.601699999999999</v>
      </c>
      <c r="H2449" s="49">
        <v>0.43840000000000001</v>
      </c>
      <c r="I2449" s="49">
        <v>0.17399999999999999</v>
      </c>
      <c r="J2449" s="49">
        <v>48.125100000000003</v>
      </c>
      <c r="K2449" s="49">
        <v>0.18740000000000001</v>
      </c>
      <c r="L2449" s="49">
        <v>100.5651</v>
      </c>
      <c r="M2449" s="47"/>
      <c r="N2449" s="50">
        <v>0.98411700931085966</v>
      </c>
      <c r="O2449" s="50">
        <v>2.2647106760104998E-3</v>
      </c>
      <c r="P2449" s="50">
        <v>0.23917115975382364</v>
      </c>
      <c r="Q2449" s="50">
        <v>8.6925184696433656E-3</v>
      </c>
      <c r="R2449" s="50">
        <v>3.6330064740604556E-3</v>
      </c>
      <c r="S2449" s="50">
        <v>1.7685256978202988</v>
      </c>
      <c r="T2449" s="50">
        <v>4.9494668324225393E-3</v>
      </c>
      <c r="U2449" s="50">
        <v>3.0113535693371185</v>
      </c>
      <c r="V2449" s="51">
        <v>88.087287239030118</v>
      </c>
      <c r="X2449" s="47" t="s">
        <v>1752</v>
      </c>
      <c r="Y2449" s="47" t="s">
        <v>1752</v>
      </c>
      <c r="Z2449" s="47" t="s">
        <v>1752</v>
      </c>
      <c r="AA2449" s="47" t="s">
        <v>1752</v>
      </c>
      <c r="AB2449" s="47" t="s">
        <v>1752</v>
      </c>
      <c r="AC2449" s="47" t="s">
        <v>1752</v>
      </c>
      <c r="AD2449" s="47" t="s">
        <v>1752</v>
      </c>
      <c r="AE2449" s="312"/>
      <c r="AF2449" s="465" t="s">
        <v>1755</v>
      </c>
      <c r="AG2449" s="343">
        <v>40</v>
      </c>
      <c r="AH2449" s="343">
        <v>15</v>
      </c>
      <c r="AI2449" s="343"/>
      <c r="AJ2449" s="343"/>
      <c r="AK2449" s="343"/>
      <c r="AL2449" s="343"/>
      <c r="AM2449" s="343"/>
      <c r="AN2449" s="343"/>
      <c r="AO2449" s="343"/>
      <c r="AP2449" s="343"/>
      <c r="AQ2449" s="343"/>
      <c r="AR2449" s="343"/>
      <c r="AS2449" s="343"/>
      <c r="AT2449" s="343"/>
      <c r="AU2449" s="343"/>
      <c r="AV2449" s="343"/>
      <c r="AW2449" s="343"/>
      <c r="AX2449" s="343"/>
      <c r="AY2449" s="343"/>
      <c r="AZ2449" s="343"/>
      <c r="BA2449" s="343"/>
      <c r="BB2449" s="343"/>
      <c r="BC2449" s="343"/>
      <c r="BD2449" s="343"/>
      <c r="BE2449" s="475"/>
      <c r="BF2449" s="475"/>
      <c r="BG2449" s="475"/>
      <c r="BH2449" s="475"/>
      <c r="BI2449" s="475"/>
      <c r="BJ2449" s="475"/>
      <c r="BK2449" s="475"/>
      <c r="BL2449" s="475"/>
      <c r="BM2449" s="475"/>
      <c r="BN2449" s="475"/>
      <c r="BO2449" s="475"/>
      <c r="BP2449" s="306"/>
      <c r="BQ2449" s="496"/>
      <c r="BR2449" s="496"/>
      <c r="BS2449" s="496"/>
      <c r="BT2449" s="496"/>
      <c r="BU2449" s="496"/>
      <c r="BV2449" s="496"/>
    </row>
    <row r="2450" spans="1:74" s="52" customFormat="1" ht="12.75">
      <c r="A2450" s="45">
        <v>2670.080468178493</v>
      </c>
      <c r="B2450" s="46" t="s">
        <v>363</v>
      </c>
      <c r="C2450" s="47" t="s">
        <v>357</v>
      </c>
      <c r="D2450" s="48">
        <v>164.01</v>
      </c>
      <c r="E2450" s="49">
        <v>39.8613</v>
      </c>
      <c r="F2450" s="49">
        <v>0.11260000000000001</v>
      </c>
      <c r="G2450" s="49">
        <v>11.4133</v>
      </c>
      <c r="H2450" s="49">
        <v>0.42120000000000002</v>
      </c>
      <c r="I2450" s="49">
        <v>0.1794</v>
      </c>
      <c r="J2450" s="49">
        <v>47.941099999999999</v>
      </c>
      <c r="K2450" s="49">
        <v>0.22040000000000001</v>
      </c>
      <c r="L2450" s="49">
        <v>100.1493</v>
      </c>
      <c r="M2450" s="47"/>
      <c r="N2450" s="50">
        <v>0.98587167334589509</v>
      </c>
      <c r="O2450" s="50">
        <v>2.2018246815954895E-3</v>
      </c>
      <c r="P2450" s="50">
        <v>0.23606747620486904</v>
      </c>
      <c r="Q2450" s="50">
        <v>8.379173537552206E-3</v>
      </c>
      <c r="R2450" s="50">
        <v>3.7581759416345146E-3</v>
      </c>
      <c r="S2450" s="50">
        <v>1.7676060130804134</v>
      </c>
      <c r="T2450" s="50">
        <v>5.840340498953862E-3</v>
      </c>
      <c r="U2450" s="50">
        <v>3.0097246772909139</v>
      </c>
      <c r="V2450" s="51">
        <v>88.218266226146696</v>
      </c>
      <c r="X2450" s="47" t="s">
        <v>1752</v>
      </c>
      <c r="Y2450" s="47" t="s">
        <v>1752</v>
      </c>
      <c r="Z2450" s="47" t="s">
        <v>1752</v>
      </c>
      <c r="AA2450" s="47" t="s">
        <v>1752</v>
      </c>
      <c r="AB2450" s="47" t="s">
        <v>1752</v>
      </c>
      <c r="AC2450" s="47" t="s">
        <v>1752</v>
      </c>
      <c r="AD2450" s="47" t="s">
        <v>1752</v>
      </c>
      <c r="AE2450" s="312"/>
      <c r="AF2450" s="465" t="s">
        <v>1755</v>
      </c>
      <c r="AG2450" s="343">
        <v>40</v>
      </c>
      <c r="AH2450" s="343">
        <v>15</v>
      </c>
      <c r="AI2450" s="343"/>
      <c r="AJ2450" s="343"/>
      <c r="AK2450" s="343"/>
      <c r="AL2450" s="343"/>
      <c r="AM2450" s="343"/>
      <c r="AN2450" s="343"/>
      <c r="AO2450" s="343"/>
      <c r="AP2450" s="343"/>
      <c r="AQ2450" s="343"/>
      <c r="AR2450" s="343"/>
      <c r="AS2450" s="343"/>
      <c r="AT2450" s="343"/>
      <c r="AU2450" s="343"/>
      <c r="AV2450" s="343"/>
      <c r="AW2450" s="343"/>
      <c r="AX2450" s="343"/>
      <c r="AY2450" s="343"/>
      <c r="AZ2450" s="343"/>
      <c r="BA2450" s="343"/>
      <c r="BB2450" s="343"/>
      <c r="BC2450" s="343"/>
      <c r="BD2450" s="343"/>
      <c r="BE2450" s="475"/>
      <c r="BF2450" s="475"/>
      <c r="BG2450" s="475"/>
      <c r="BH2450" s="475"/>
      <c r="BI2450" s="475"/>
      <c r="BJ2450" s="475"/>
      <c r="BK2450" s="475"/>
      <c r="BL2450" s="475"/>
      <c r="BM2450" s="475"/>
      <c r="BN2450" s="475"/>
      <c r="BO2450" s="475"/>
      <c r="BP2450" s="306"/>
      <c r="BQ2450" s="496"/>
      <c r="BR2450" s="496"/>
      <c r="BS2450" s="496"/>
      <c r="BT2450" s="496"/>
      <c r="BU2450" s="496"/>
      <c r="BV2450" s="496"/>
    </row>
    <row r="2451" spans="1:74" s="52" customFormat="1" ht="12.75">
      <c r="A2451" s="45">
        <v>2670.080468178493</v>
      </c>
      <c r="B2451" s="46" t="s">
        <v>363</v>
      </c>
      <c r="C2451" s="47" t="s">
        <v>357</v>
      </c>
      <c r="D2451" s="48">
        <v>168.01</v>
      </c>
      <c r="E2451" s="49">
        <v>40.187800000000003</v>
      </c>
      <c r="F2451" s="49">
        <v>8.0600000000000005E-2</v>
      </c>
      <c r="G2451" s="49">
        <v>11.728899999999999</v>
      </c>
      <c r="H2451" s="49">
        <v>0.43049999999999999</v>
      </c>
      <c r="I2451" s="49">
        <v>0.1686</v>
      </c>
      <c r="J2451" s="49">
        <v>47.8416</v>
      </c>
      <c r="K2451" s="49">
        <v>0.19500000000000001</v>
      </c>
      <c r="L2451" s="49">
        <v>100.63299999999998</v>
      </c>
      <c r="M2451" s="47"/>
      <c r="N2451" s="50">
        <v>0.98988388441582664</v>
      </c>
      <c r="O2451" s="50">
        <v>1.5696415213572342E-3</v>
      </c>
      <c r="P2451" s="50">
        <v>0.241603543239053</v>
      </c>
      <c r="Q2451" s="50">
        <v>8.5291758741174832E-3</v>
      </c>
      <c r="R2451" s="50">
        <v>3.5174937231409373E-3</v>
      </c>
      <c r="S2451" s="50">
        <v>1.7567269456691468</v>
      </c>
      <c r="T2451" s="50">
        <v>5.1461480988172267E-3</v>
      </c>
      <c r="U2451" s="50">
        <v>3.0069768325414592</v>
      </c>
      <c r="V2451" s="51">
        <v>87.909730418462729</v>
      </c>
      <c r="X2451" s="47" t="s">
        <v>1752</v>
      </c>
      <c r="Y2451" s="47" t="s">
        <v>1752</v>
      </c>
      <c r="Z2451" s="47" t="s">
        <v>1752</v>
      </c>
      <c r="AA2451" s="47" t="s">
        <v>1752</v>
      </c>
      <c r="AB2451" s="47" t="s">
        <v>1752</v>
      </c>
      <c r="AC2451" s="47" t="s">
        <v>1752</v>
      </c>
      <c r="AD2451" s="47" t="s">
        <v>1752</v>
      </c>
      <c r="AE2451" s="312"/>
      <c r="AF2451" s="465" t="s">
        <v>1755</v>
      </c>
      <c r="AG2451" s="343">
        <v>40</v>
      </c>
      <c r="AH2451" s="343">
        <v>15</v>
      </c>
      <c r="AI2451" s="343"/>
      <c r="AJ2451" s="343"/>
      <c r="AK2451" s="343"/>
      <c r="AL2451" s="343"/>
      <c r="AM2451" s="343"/>
      <c r="AN2451" s="343"/>
      <c r="AO2451" s="343"/>
      <c r="AP2451" s="343"/>
      <c r="AQ2451" s="343"/>
      <c r="AR2451" s="343"/>
      <c r="AS2451" s="343"/>
      <c r="AT2451" s="343"/>
      <c r="AU2451" s="343"/>
      <c r="AV2451" s="343"/>
      <c r="AW2451" s="343"/>
      <c r="AX2451" s="343"/>
      <c r="AY2451" s="343"/>
      <c r="AZ2451" s="343"/>
      <c r="BA2451" s="343"/>
      <c r="BB2451" s="343"/>
      <c r="BC2451" s="343"/>
      <c r="BD2451" s="343"/>
      <c r="BE2451" s="475"/>
      <c r="BF2451" s="475"/>
      <c r="BG2451" s="475"/>
      <c r="BH2451" s="475"/>
      <c r="BI2451" s="475"/>
      <c r="BJ2451" s="475"/>
      <c r="BK2451" s="475"/>
      <c r="BL2451" s="475"/>
      <c r="BM2451" s="475"/>
      <c r="BN2451" s="475"/>
      <c r="BO2451" s="475"/>
      <c r="BP2451" s="306"/>
      <c r="BQ2451" s="496"/>
      <c r="BR2451" s="496"/>
      <c r="BS2451" s="496"/>
      <c r="BT2451" s="496"/>
      <c r="BU2451" s="496"/>
      <c r="BV2451" s="496"/>
    </row>
    <row r="2452" spans="1:74" s="52" customFormat="1" ht="12.75">
      <c r="A2452" s="45"/>
      <c r="B2452" s="46"/>
      <c r="C2452" s="47"/>
      <c r="D2452" s="48"/>
      <c r="E2452" s="49"/>
      <c r="F2452" s="49"/>
      <c r="G2452" s="49"/>
      <c r="H2452" s="49"/>
      <c r="I2452" s="49"/>
      <c r="J2452" s="49"/>
      <c r="K2452" s="49"/>
      <c r="L2452" s="49"/>
      <c r="M2452" s="47"/>
      <c r="N2452" s="50"/>
      <c r="O2452" s="50"/>
      <c r="P2452" s="50"/>
      <c r="Q2452" s="50"/>
      <c r="R2452" s="50"/>
      <c r="S2452" s="50"/>
      <c r="T2452" s="50"/>
      <c r="U2452" s="50"/>
      <c r="V2452" s="51"/>
      <c r="AE2452" s="312"/>
      <c r="AF2452" s="312"/>
      <c r="AG2452" s="312"/>
      <c r="AH2452" s="312"/>
      <c r="AI2452" s="312"/>
      <c r="AJ2452" s="312"/>
      <c r="AK2452" s="312"/>
      <c r="AL2452" s="312"/>
      <c r="AM2452" s="312"/>
      <c r="AN2452" s="312"/>
      <c r="AO2452" s="312"/>
      <c r="AP2452" s="312"/>
      <c r="AQ2452" s="312"/>
      <c r="AR2452" s="312"/>
      <c r="AS2452" s="312"/>
      <c r="AT2452" s="312"/>
      <c r="AU2452" s="312"/>
      <c r="AV2452" s="312"/>
      <c r="AW2452" s="312"/>
      <c r="AX2452" s="312"/>
      <c r="AY2452" s="312"/>
      <c r="AZ2452" s="312"/>
      <c r="BA2452" s="312"/>
      <c r="BB2452" s="312"/>
      <c r="BC2452" s="312"/>
      <c r="BD2452" s="312"/>
      <c r="BE2452" s="306"/>
      <c r="BF2452" s="306"/>
      <c r="BG2452" s="306"/>
      <c r="BH2452" s="306"/>
      <c r="BI2452" s="306"/>
      <c r="BJ2452" s="306"/>
      <c r="BK2452" s="306"/>
      <c r="BL2452" s="306"/>
      <c r="BM2452" s="306"/>
      <c r="BN2452" s="306"/>
      <c r="BO2452" s="306"/>
      <c r="BP2452" s="306"/>
      <c r="BQ2452" s="496"/>
      <c r="BR2452" s="496"/>
      <c r="BS2452" s="496"/>
      <c r="BT2452" s="496"/>
      <c r="BU2452" s="496"/>
      <c r="BV2452" s="496"/>
    </row>
    <row r="2453" spans="1:74" s="52" customFormat="1" ht="12.75">
      <c r="A2453" s="45">
        <v>2670.080468178493</v>
      </c>
      <c r="B2453" s="46" t="s">
        <v>363</v>
      </c>
      <c r="C2453" s="47" t="s">
        <v>306</v>
      </c>
      <c r="D2453" s="48">
        <v>0</v>
      </c>
      <c r="E2453" s="49">
        <v>38.6556</v>
      </c>
      <c r="F2453" s="49">
        <v>6.4199999999999993E-2</v>
      </c>
      <c r="G2453" s="49">
        <v>16.88</v>
      </c>
      <c r="H2453" s="49">
        <v>0.2077</v>
      </c>
      <c r="I2453" s="49">
        <v>0.26069999999999999</v>
      </c>
      <c r="J2453" s="49">
        <v>43.070500000000003</v>
      </c>
      <c r="K2453" s="49">
        <v>0.21510000000000001</v>
      </c>
      <c r="L2453" s="49">
        <v>99.353800000000007</v>
      </c>
      <c r="M2453" s="47"/>
      <c r="N2453" s="50">
        <v>0.98859470748901268</v>
      </c>
      <c r="O2453" s="50">
        <v>1.2981243774395743E-3</v>
      </c>
      <c r="P2453" s="50">
        <v>0.36102252451174444</v>
      </c>
      <c r="Q2453" s="50">
        <v>4.2725411221043131E-3</v>
      </c>
      <c r="R2453" s="50">
        <v>5.6471930299403688E-3</v>
      </c>
      <c r="S2453" s="50">
        <v>1.6420800375201792</v>
      </c>
      <c r="T2453" s="50">
        <v>5.8939157056873562E-3</v>
      </c>
      <c r="U2453" s="50">
        <v>3.0088090437561079</v>
      </c>
      <c r="V2453" s="51">
        <v>81.976832771581741</v>
      </c>
      <c r="X2453" s="47" t="s">
        <v>1752</v>
      </c>
      <c r="Y2453" s="47" t="s">
        <v>1752</v>
      </c>
      <c r="Z2453" s="47" t="s">
        <v>1752</v>
      </c>
      <c r="AA2453" s="47" t="s">
        <v>1752</v>
      </c>
      <c r="AB2453" s="47" t="s">
        <v>1752</v>
      </c>
      <c r="AC2453" s="47" t="s">
        <v>1752</v>
      </c>
      <c r="AD2453" s="47" t="s">
        <v>1752</v>
      </c>
      <c r="AE2453" s="312"/>
      <c r="AF2453" s="465" t="s">
        <v>1755</v>
      </c>
      <c r="AG2453" s="343">
        <v>40</v>
      </c>
      <c r="AH2453" s="343">
        <v>15</v>
      </c>
      <c r="AI2453" s="343"/>
      <c r="AJ2453" s="343"/>
      <c r="AK2453" s="343"/>
      <c r="AL2453" s="343"/>
      <c r="AM2453" s="343"/>
      <c r="AN2453" s="343"/>
      <c r="AO2453" s="343"/>
      <c r="AP2453" s="343"/>
      <c r="AQ2453" s="343"/>
      <c r="AR2453" s="343"/>
      <c r="AS2453" s="343"/>
      <c r="AT2453" s="343"/>
      <c r="AU2453" s="343"/>
      <c r="AV2453" s="343"/>
      <c r="AW2453" s="343"/>
      <c r="AX2453" s="343"/>
      <c r="AY2453" s="343"/>
      <c r="AZ2453" s="343"/>
      <c r="BA2453" s="343"/>
      <c r="BB2453" s="343"/>
      <c r="BC2453" s="343"/>
      <c r="BD2453" s="343"/>
      <c r="BE2453" s="475"/>
      <c r="BF2453" s="475"/>
      <c r="BG2453" s="475"/>
      <c r="BH2453" s="475"/>
      <c r="BI2453" s="475"/>
      <c r="BJ2453" s="475"/>
      <c r="BK2453" s="475"/>
      <c r="BL2453" s="475"/>
      <c r="BM2453" s="475"/>
      <c r="BN2453" s="475"/>
      <c r="BO2453" s="475"/>
      <c r="BP2453" s="306"/>
      <c r="BQ2453" s="496"/>
      <c r="BR2453" s="496"/>
      <c r="BS2453" s="496"/>
      <c r="BT2453" s="496"/>
      <c r="BU2453" s="496"/>
      <c r="BV2453" s="496"/>
    </row>
    <row r="2454" spans="1:74" s="52" customFormat="1" ht="12.75">
      <c r="A2454" s="45">
        <v>2670.080468178493</v>
      </c>
      <c r="B2454" s="46" t="s">
        <v>363</v>
      </c>
      <c r="C2454" s="47" t="s">
        <v>306</v>
      </c>
      <c r="D2454" s="48">
        <v>4</v>
      </c>
      <c r="E2454" s="49">
        <v>39.032699999999998</v>
      </c>
      <c r="F2454" s="49">
        <v>5.5399999999999998E-2</v>
      </c>
      <c r="G2454" s="49">
        <v>15.769</v>
      </c>
      <c r="H2454" s="49">
        <v>0.30609999999999998</v>
      </c>
      <c r="I2454" s="49">
        <v>0.18709999999999999</v>
      </c>
      <c r="J2454" s="49">
        <v>43.814599999999999</v>
      </c>
      <c r="K2454" s="49">
        <v>0.24260000000000001</v>
      </c>
      <c r="L2454" s="49">
        <v>99.407499999999985</v>
      </c>
      <c r="M2454" s="47"/>
      <c r="N2454" s="50">
        <v>0.99215066275869079</v>
      </c>
      <c r="O2454" s="50">
        <v>1.1133564076708424E-3</v>
      </c>
      <c r="P2454" s="50">
        <v>0.33520399066052892</v>
      </c>
      <c r="Q2454" s="50">
        <v>6.2582982324441826E-3</v>
      </c>
      <c r="R2454" s="50">
        <v>4.0281771342665484E-3</v>
      </c>
      <c r="S2454" s="50">
        <v>1.6602612431324155</v>
      </c>
      <c r="T2454" s="50">
        <v>6.6068960999507639E-3</v>
      </c>
      <c r="U2454" s="50">
        <v>3.0056226244259676</v>
      </c>
      <c r="V2454" s="51">
        <v>83.20171231330454</v>
      </c>
      <c r="X2454" s="47" t="s">
        <v>1752</v>
      </c>
      <c r="Y2454" s="47" t="s">
        <v>1752</v>
      </c>
      <c r="Z2454" s="47" t="s">
        <v>1752</v>
      </c>
      <c r="AA2454" s="47" t="s">
        <v>1752</v>
      </c>
      <c r="AB2454" s="47" t="s">
        <v>1752</v>
      </c>
      <c r="AC2454" s="47" t="s">
        <v>1752</v>
      </c>
      <c r="AD2454" s="47" t="s">
        <v>1752</v>
      </c>
      <c r="AE2454" s="312"/>
      <c r="AF2454" s="465" t="s">
        <v>1755</v>
      </c>
      <c r="AG2454" s="343">
        <v>40</v>
      </c>
      <c r="AH2454" s="343">
        <v>15</v>
      </c>
      <c r="AI2454" s="343"/>
      <c r="AJ2454" s="343"/>
      <c r="AK2454" s="343"/>
      <c r="AL2454" s="343"/>
      <c r="AM2454" s="343"/>
      <c r="AN2454" s="343"/>
      <c r="AO2454" s="343"/>
      <c r="AP2454" s="343"/>
      <c r="AQ2454" s="343"/>
      <c r="AR2454" s="343"/>
      <c r="AS2454" s="343"/>
      <c r="AT2454" s="343"/>
      <c r="AU2454" s="343"/>
      <c r="AV2454" s="343"/>
      <c r="AW2454" s="343"/>
      <c r="AX2454" s="343"/>
      <c r="AY2454" s="343"/>
      <c r="AZ2454" s="343"/>
      <c r="BA2454" s="343"/>
      <c r="BB2454" s="343"/>
      <c r="BC2454" s="343"/>
      <c r="BD2454" s="343"/>
      <c r="BE2454" s="475"/>
      <c r="BF2454" s="475"/>
      <c r="BG2454" s="475"/>
      <c r="BH2454" s="475"/>
      <c r="BI2454" s="475"/>
      <c r="BJ2454" s="475"/>
      <c r="BK2454" s="475"/>
      <c r="BL2454" s="475"/>
      <c r="BM2454" s="475"/>
      <c r="BN2454" s="475"/>
      <c r="BO2454" s="475"/>
      <c r="BP2454" s="306"/>
      <c r="BQ2454" s="496"/>
      <c r="BR2454" s="496"/>
      <c r="BS2454" s="496"/>
      <c r="BT2454" s="496"/>
      <c r="BU2454" s="496"/>
      <c r="BV2454" s="496"/>
    </row>
    <row r="2455" spans="1:74" s="52" customFormat="1" ht="12.75">
      <c r="A2455" s="45">
        <v>2670.080468178493</v>
      </c>
      <c r="B2455" s="46" t="s">
        <v>363</v>
      </c>
      <c r="C2455" s="47" t="s">
        <v>306</v>
      </c>
      <c r="D2455" s="48">
        <v>8</v>
      </c>
      <c r="E2455" s="49">
        <v>39.2166</v>
      </c>
      <c r="F2455" s="49">
        <v>5.8200000000000002E-2</v>
      </c>
      <c r="G2455" s="49">
        <v>15.5313</v>
      </c>
      <c r="H2455" s="49">
        <v>0.29260000000000003</v>
      </c>
      <c r="I2455" s="49">
        <v>0.20480000000000001</v>
      </c>
      <c r="J2455" s="49">
        <v>44.501899999999999</v>
      </c>
      <c r="K2455" s="49">
        <v>0.26529999999999998</v>
      </c>
      <c r="L2455" s="49">
        <v>100.07069999999999</v>
      </c>
      <c r="M2455" s="47"/>
      <c r="N2455" s="50">
        <v>0.98910222156433103</v>
      </c>
      <c r="O2455" s="50">
        <v>1.1605654527408684E-3</v>
      </c>
      <c r="P2455" s="50">
        <v>0.32759332296395721</v>
      </c>
      <c r="Q2455" s="50">
        <v>5.9359393233321123E-3</v>
      </c>
      <c r="R2455" s="50">
        <v>4.3750893855181204E-3</v>
      </c>
      <c r="S2455" s="50">
        <v>1.6732403841129646</v>
      </c>
      <c r="T2455" s="50">
        <v>7.1691247273431968E-3</v>
      </c>
      <c r="U2455" s="50">
        <v>3.0085766475301874</v>
      </c>
      <c r="V2455" s="51">
        <v>83.627158928537426</v>
      </c>
      <c r="X2455" s="47" t="s">
        <v>1752</v>
      </c>
      <c r="Y2455" s="47" t="s">
        <v>1752</v>
      </c>
      <c r="Z2455" s="47" t="s">
        <v>1752</v>
      </c>
      <c r="AA2455" s="47" t="s">
        <v>1752</v>
      </c>
      <c r="AB2455" s="47" t="s">
        <v>1752</v>
      </c>
      <c r="AC2455" s="47" t="s">
        <v>1752</v>
      </c>
      <c r="AD2455" s="47" t="s">
        <v>1752</v>
      </c>
      <c r="AE2455" s="312"/>
      <c r="AF2455" s="465" t="s">
        <v>1755</v>
      </c>
      <c r="AG2455" s="343">
        <v>40</v>
      </c>
      <c r="AH2455" s="343">
        <v>15</v>
      </c>
      <c r="AI2455" s="343"/>
      <c r="AJ2455" s="343"/>
      <c r="AK2455" s="343"/>
      <c r="AL2455" s="343"/>
      <c r="AM2455" s="343"/>
      <c r="AN2455" s="343"/>
      <c r="AO2455" s="343"/>
      <c r="AP2455" s="343"/>
      <c r="AQ2455" s="343"/>
      <c r="AR2455" s="343"/>
      <c r="AS2455" s="343"/>
      <c r="AT2455" s="343"/>
      <c r="AU2455" s="343"/>
      <c r="AV2455" s="343"/>
      <c r="AW2455" s="343"/>
      <c r="AX2455" s="343"/>
      <c r="AY2455" s="343"/>
      <c r="AZ2455" s="343"/>
      <c r="BA2455" s="343"/>
      <c r="BB2455" s="343"/>
      <c r="BC2455" s="343"/>
      <c r="BD2455" s="343"/>
      <c r="BE2455" s="475"/>
      <c r="BF2455" s="475"/>
      <c r="BG2455" s="475"/>
      <c r="BH2455" s="475"/>
      <c r="BI2455" s="475"/>
      <c r="BJ2455" s="475"/>
      <c r="BK2455" s="475"/>
      <c r="BL2455" s="475"/>
      <c r="BM2455" s="475"/>
      <c r="BN2455" s="475"/>
      <c r="BO2455" s="475"/>
      <c r="BP2455" s="306"/>
      <c r="BQ2455" s="496"/>
      <c r="BR2455" s="496"/>
      <c r="BS2455" s="496"/>
      <c r="BT2455" s="496"/>
      <c r="BU2455" s="496"/>
      <c r="BV2455" s="496"/>
    </row>
    <row r="2456" spans="1:74" s="52" customFormat="1" ht="12.75">
      <c r="A2456" s="45">
        <v>2670.080468178493</v>
      </c>
      <c r="B2456" s="46" t="s">
        <v>363</v>
      </c>
      <c r="C2456" s="47" t="s">
        <v>306</v>
      </c>
      <c r="D2456" s="48">
        <v>12</v>
      </c>
      <c r="E2456" s="49">
        <v>39.145400000000002</v>
      </c>
      <c r="F2456" s="49">
        <v>5.6500000000000002E-2</v>
      </c>
      <c r="G2456" s="49">
        <v>15.2784</v>
      </c>
      <c r="H2456" s="49">
        <v>0.29699999999999999</v>
      </c>
      <c r="I2456" s="49">
        <v>0.26140000000000002</v>
      </c>
      <c r="J2456" s="49">
        <v>44.73</v>
      </c>
      <c r="K2456" s="49">
        <v>0.27939999999999998</v>
      </c>
      <c r="L2456" s="49">
        <v>100.04809999999999</v>
      </c>
      <c r="M2456" s="47"/>
      <c r="N2456" s="50">
        <v>0.98700336832487956</v>
      </c>
      <c r="O2456" s="50">
        <v>1.1263199132719958E-3</v>
      </c>
      <c r="P2456" s="50">
        <v>0.32216011349996282</v>
      </c>
      <c r="Q2456" s="50">
        <v>6.0233519661270097E-3</v>
      </c>
      <c r="R2456" s="50">
        <v>5.5825063027408264E-3</v>
      </c>
      <c r="S2456" s="50">
        <v>1.6813005046420861</v>
      </c>
      <c r="T2456" s="50">
        <v>7.5478271995078026E-3</v>
      </c>
      <c r="U2456" s="50">
        <v>3.0107439918485763</v>
      </c>
      <c r="V2456" s="51">
        <v>83.919818009763276</v>
      </c>
      <c r="X2456" s="47" t="s">
        <v>1752</v>
      </c>
      <c r="Y2456" s="47" t="s">
        <v>1752</v>
      </c>
      <c r="Z2456" s="47" t="s">
        <v>1752</v>
      </c>
      <c r="AA2456" s="47" t="s">
        <v>1752</v>
      </c>
      <c r="AB2456" s="47" t="s">
        <v>1752</v>
      </c>
      <c r="AC2456" s="47" t="s">
        <v>1752</v>
      </c>
      <c r="AD2456" s="47" t="s">
        <v>1752</v>
      </c>
      <c r="AE2456" s="312"/>
      <c r="AF2456" s="465" t="s">
        <v>1755</v>
      </c>
      <c r="AG2456" s="343">
        <v>40</v>
      </c>
      <c r="AH2456" s="343">
        <v>15</v>
      </c>
      <c r="AI2456" s="343"/>
      <c r="AJ2456" s="343"/>
      <c r="AK2456" s="343"/>
      <c r="AL2456" s="343"/>
      <c r="AM2456" s="343"/>
      <c r="AN2456" s="343"/>
      <c r="AO2456" s="343"/>
      <c r="AP2456" s="343"/>
      <c r="AQ2456" s="343"/>
      <c r="AR2456" s="343"/>
      <c r="AS2456" s="343"/>
      <c r="AT2456" s="343"/>
      <c r="AU2456" s="343"/>
      <c r="AV2456" s="343"/>
      <c r="AW2456" s="343"/>
      <c r="AX2456" s="343"/>
      <c r="AY2456" s="343"/>
      <c r="AZ2456" s="343"/>
      <c r="BA2456" s="343"/>
      <c r="BB2456" s="343"/>
      <c r="BC2456" s="343"/>
      <c r="BD2456" s="343"/>
      <c r="BE2456" s="475"/>
      <c r="BF2456" s="475"/>
      <c r="BG2456" s="475"/>
      <c r="BH2456" s="475"/>
      <c r="BI2456" s="475"/>
      <c r="BJ2456" s="475"/>
      <c r="BK2456" s="475"/>
      <c r="BL2456" s="475"/>
      <c r="BM2456" s="475"/>
      <c r="BN2456" s="475"/>
      <c r="BO2456" s="475"/>
      <c r="BP2456" s="306"/>
      <c r="BQ2456" s="496"/>
      <c r="BR2456" s="496"/>
      <c r="BS2456" s="496"/>
      <c r="BT2456" s="496"/>
      <c r="BU2456" s="496"/>
      <c r="BV2456" s="496"/>
    </row>
    <row r="2457" spans="1:74" s="52" customFormat="1" ht="12.75">
      <c r="A2457" s="45">
        <v>2670.080468178493</v>
      </c>
      <c r="B2457" s="46" t="s">
        <v>363</v>
      </c>
      <c r="C2457" s="47" t="s">
        <v>306</v>
      </c>
      <c r="D2457" s="48">
        <v>16</v>
      </c>
      <c r="E2457" s="49">
        <v>38.8583</v>
      </c>
      <c r="F2457" s="49">
        <v>4.3499999999999997E-2</v>
      </c>
      <c r="G2457" s="49">
        <v>15.404299999999999</v>
      </c>
      <c r="H2457" s="49">
        <v>0.32350000000000001</v>
      </c>
      <c r="I2457" s="49">
        <v>0.18190000000000001</v>
      </c>
      <c r="J2457" s="49">
        <v>44.5032</v>
      </c>
      <c r="K2457" s="49">
        <v>0.25590000000000002</v>
      </c>
      <c r="L2457" s="49">
        <v>99.570599999999999</v>
      </c>
      <c r="M2457" s="47"/>
      <c r="N2457" s="50">
        <v>0.98541104788797163</v>
      </c>
      <c r="O2457" s="50">
        <v>8.7216429261040079E-4</v>
      </c>
      <c r="P2457" s="50">
        <v>0.3266868039646828</v>
      </c>
      <c r="Q2457" s="50">
        <v>6.5986000739672295E-3</v>
      </c>
      <c r="R2457" s="50">
        <v>3.9070778830470792E-3</v>
      </c>
      <c r="S2457" s="50">
        <v>1.6824161001815257</v>
      </c>
      <c r="T2457" s="50">
        <v>6.9528292430022856E-3</v>
      </c>
      <c r="U2457" s="50">
        <v>3.0128446235268074</v>
      </c>
      <c r="V2457" s="51">
        <v>83.739667923902971</v>
      </c>
      <c r="X2457" s="47" t="s">
        <v>1752</v>
      </c>
      <c r="Y2457" s="47" t="s">
        <v>1752</v>
      </c>
      <c r="Z2457" s="47" t="s">
        <v>1752</v>
      </c>
      <c r="AA2457" s="47" t="s">
        <v>1752</v>
      </c>
      <c r="AB2457" s="47" t="s">
        <v>1752</v>
      </c>
      <c r="AC2457" s="47" t="s">
        <v>1752</v>
      </c>
      <c r="AD2457" s="47" t="s">
        <v>1752</v>
      </c>
      <c r="AE2457" s="312"/>
      <c r="AF2457" s="465" t="s">
        <v>1755</v>
      </c>
      <c r="AG2457" s="343">
        <v>40</v>
      </c>
      <c r="AH2457" s="343">
        <v>15</v>
      </c>
      <c r="AI2457" s="343"/>
      <c r="AJ2457" s="343"/>
      <c r="AK2457" s="343"/>
      <c r="AL2457" s="343"/>
      <c r="AM2457" s="343"/>
      <c r="AN2457" s="343"/>
      <c r="AO2457" s="343"/>
      <c r="AP2457" s="343"/>
      <c r="AQ2457" s="343"/>
      <c r="AR2457" s="343"/>
      <c r="AS2457" s="343"/>
      <c r="AT2457" s="343"/>
      <c r="AU2457" s="343"/>
      <c r="AV2457" s="343"/>
      <c r="AW2457" s="343"/>
      <c r="AX2457" s="343"/>
      <c r="AY2457" s="343"/>
      <c r="AZ2457" s="343"/>
      <c r="BA2457" s="343"/>
      <c r="BB2457" s="343"/>
      <c r="BC2457" s="343"/>
      <c r="BD2457" s="343"/>
      <c r="BE2457" s="475"/>
      <c r="BF2457" s="475"/>
      <c r="BG2457" s="475"/>
      <c r="BH2457" s="475"/>
      <c r="BI2457" s="475"/>
      <c r="BJ2457" s="475"/>
      <c r="BK2457" s="475"/>
      <c r="BL2457" s="475"/>
      <c r="BM2457" s="475"/>
      <c r="BN2457" s="475"/>
      <c r="BO2457" s="475"/>
      <c r="BP2457" s="306"/>
      <c r="BQ2457" s="496"/>
      <c r="BR2457" s="496"/>
      <c r="BS2457" s="496"/>
      <c r="BT2457" s="496"/>
      <c r="BU2457" s="496"/>
      <c r="BV2457" s="496"/>
    </row>
    <row r="2458" spans="1:74" s="52" customFormat="1" ht="12.75">
      <c r="A2458" s="45">
        <v>2670.080468178493</v>
      </c>
      <c r="B2458" s="46" t="s">
        <v>363</v>
      </c>
      <c r="C2458" s="47" t="s">
        <v>306</v>
      </c>
      <c r="D2458" s="48">
        <v>20.010000000000002</v>
      </c>
      <c r="E2458" s="49">
        <v>39.145600000000002</v>
      </c>
      <c r="F2458" s="49">
        <v>7.8100000000000003E-2</v>
      </c>
      <c r="G2458" s="49">
        <v>15.620699999999999</v>
      </c>
      <c r="H2458" s="49">
        <v>0.28899999999999998</v>
      </c>
      <c r="I2458" s="49">
        <v>0.27889999999999998</v>
      </c>
      <c r="J2458" s="49">
        <v>44.845500000000001</v>
      </c>
      <c r="K2458" s="49">
        <v>0.252</v>
      </c>
      <c r="L2458" s="49">
        <v>100.5098</v>
      </c>
      <c r="M2458" s="47"/>
      <c r="N2458" s="50">
        <v>0.9839747488236853</v>
      </c>
      <c r="O2458" s="50">
        <v>1.5521276957425668E-3</v>
      </c>
      <c r="P2458" s="50">
        <v>0.32836547269149902</v>
      </c>
      <c r="Q2458" s="50">
        <v>5.8430921378312857E-3</v>
      </c>
      <c r="R2458" s="50">
        <v>5.9379324529487071E-3</v>
      </c>
      <c r="S2458" s="50">
        <v>1.6804609136117963</v>
      </c>
      <c r="T2458" s="50">
        <v>6.7867083713264061E-3</v>
      </c>
      <c r="U2458" s="50">
        <v>3.0129209957848295</v>
      </c>
      <c r="V2458" s="51">
        <v>83.653865016390625</v>
      </c>
      <c r="X2458" s="47" t="s">
        <v>1752</v>
      </c>
      <c r="Y2458" s="47" t="s">
        <v>1752</v>
      </c>
      <c r="Z2458" s="47" t="s">
        <v>1752</v>
      </c>
      <c r="AA2458" s="47" t="s">
        <v>1752</v>
      </c>
      <c r="AB2458" s="47" t="s">
        <v>1752</v>
      </c>
      <c r="AC2458" s="47" t="s">
        <v>1752</v>
      </c>
      <c r="AD2458" s="47" t="s">
        <v>1752</v>
      </c>
      <c r="AE2458" s="312"/>
      <c r="AF2458" s="465" t="s">
        <v>1755</v>
      </c>
      <c r="AG2458" s="343">
        <v>40</v>
      </c>
      <c r="AH2458" s="343">
        <v>15</v>
      </c>
      <c r="AI2458" s="343"/>
      <c r="AJ2458" s="343"/>
      <c r="AK2458" s="343"/>
      <c r="AL2458" s="343"/>
      <c r="AM2458" s="343"/>
      <c r="AN2458" s="343"/>
      <c r="AO2458" s="343"/>
      <c r="AP2458" s="343"/>
      <c r="AQ2458" s="343"/>
      <c r="AR2458" s="343"/>
      <c r="AS2458" s="343"/>
      <c r="AT2458" s="343"/>
      <c r="AU2458" s="343"/>
      <c r="AV2458" s="343"/>
      <c r="AW2458" s="343"/>
      <c r="AX2458" s="343"/>
      <c r="AY2458" s="343"/>
      <c r="AZ2458" s="343"/>
      <c r="BA2458" s="343"/>
      <c r="BB2458" s="343"/>
      <c r="BC2458" s="343"/>
      <c r="BD2458" s="343"/>
      <c r="BE2458" s="475"/>
      <c r="BF2458" s="475"/>
      <c r="BG2458" s="475"/>
      <c r="BH2458" s="475"/>
      <c r="BI2458" s="475"/>
      <c r="BJ2458" s="475"/>
      <c r="BK2458" s="475"/>
      <c r="BL2458" s="475"/>
      <c r="BM2458" s="475"/>
      <c r="BN2458" s="475"/>
      <c r="BO2458" s="475"/>
      <c r="BP2458" s="306"/>
      <c r="BQ2458" s="496"/>
      <c r="BR2458" s="496"/>
      <c r="BS2458" s="496"/>
      <c r="BT2458" s="496"/>
      <c r="BU2458" s="496"/>
      <c r="BV2458" s="496"/>
    </row>
    <row r="2459" spans="1:74" s="52" customFormat="1" ht="12.75">
      <c r="A2459" s="45">
        <v>2670.080468178493</v>
      </c>
      <c r="B2459" s="46" t="s">
        <v>363</v>
      </c>
      <c r="C2459" s="47" t="s">
        <v>306</v>
      </c>
      <c r="D2459" s="48">
        <v>24.01</v>
      </c>
      <c r="E2459" s="49">
        <v>39.109499999999997</v>
      </c>
      <c r="F2459" s="49">
        <v>4.3099999999999999E-2</v>
      </c>
      <c r="G2459" s="49">
        <v>15.0288</v>
      </c>
      <c r="H2459" s="49">
        <v>0.31929999999999997</v>
      </c>
      <c r="I2459" s="49">
        <v>0.20669999999999999</v>
      </c>
      <c r="J2459" s="49">
        <v>44.539499999999997</v>
      </c>
      <c r="K2459" s="49">
        <v>0.2195</v>
      </c>
      <c r="L2459" s="49">
        <v>99.466399999999979</v>
      </c>
      <c r="M2459" s="47"/>
      <c r="N2459" s="50">
        <v>0.99039883954284857</v>
      </c>
      <c r="O2459" s="50">
        <v>8.6293988864483747E-4</v>
      </c>
      <c r="P2459" s="50">
        <v>0.31827912695559241</v>
      </c>
      <c r="Q2459" s="50">
        <v>6.5038523000044849E-3</v>
      </c>
      <c r="R2459" s="50">
        <v>4.4335751573743231E-3</v>
      </c>
      <c r="S2459" s="50">
        <v>1.6814414221220921</v>
      </c>
      <c r="T2459" s="50">
        <v>5.955524713305251E-3</v>
      </c>
      <c r="U2459" s="50">
        <v>3.0078752806798623</v>
      </c>
      <c r="V2459" s="51">
        <v>84.083819756596</v>
      </c>
      <c r="X2459" s="47" t="s">
        <v>1752</v>
      </c>
      <c r="Y2459" s="47" t="s">
        <v>1752</v>
      </c>
      <c r="Z2459" s="47" t="s">
        <v>1752</v>
      </c>
      <c r="AA2459" s="47" t="s">
        <v>1752</v>
      </c>
      <c r="AB2459" s="47" t="s">
        <v>1752</v>
      </c>
      <c r="AC2459" s="47" t="s">
        <v>1752</v>
      </c>
      <c r="AD2459" s="47" t="s">
        <v>1752</v>
      </c>
      <c r="AE2459" s="312"/>
      <c r="AF2459" s="465" t="s">
        <v>1755</v>
      </c>
      <c r="AG2459" s="343">
        <v>40</v>
      </c>
      <c r="AH2459" s="343">
        <v>15</v>
      </c>
      <c r="AI2459" s="343"/>
      <c r="AJ2459" s="343"/>
      <c r="AK2459" s="343"/>
      <c r="AL2459" s="343"/>
      <c r="AM2459" s="343"/>
      <c r="AN2459" s="343"/>
      <c r="AO2459" s="343"/>
      <c r="AP2459" s="343"/>
      <c r="AQ2459" s="343"/>
      <c r="AR2459" s="343"/>
      <c r="AS2459" s="343"/>
      <c r="AT2459" s="343"/>
      <c r="AU2459" s="343"/>
      <c r="AV2459" s="343"/>
      <c r="AW2459" s="343"/>
      <c r="AX2459" s="343"/>
      <c r="AY2459" s="343"/>
      <c r="AZ2459" s="343"/>
      <c r="BA2459" s="343"/>
      <c r="BB2459" s="343"/>
      <c r="BC2459" s="343"/>
      <c r="BD2459" s="343"/>
      <c r="BE2459" s="475"/>
      <c r="BF2459" s="475"/>
      <c r="BG2459" s="475"/>
      <c r="BH2459" s="475"/>
      <c r="BI2459" s="475"/>
      <c r="BJ2459" s="475"/>
      <c r="BK2459" s="475"/>
      <c r="BL2459" s="475"/>
      <c r="BM2459" s="475"/>
      <c r="BN2459" s="475"/>
      <c r="BO2459" s="475"/>
      <c r="BP2459" s="306"/>
      <c r="BQ2459" s="496"/>
      <c r="BR2459" s="496"/>
      <c r="BS2459" s="496"/>
      <c r="BT2459" s="496"/>
      <c r="BU2459" s="496"/>
      <c r="BV2459" s="496"/>
    </row>
    <row r="2460" spans="1:74" s="52" customFormat="1" ht="12.75">
      <c r="A2460" s="45">
        <v>2670.080468178493</v>
      </c>
      <c r="B2460" s="46" t="s">
        <v>363</v>
      </c>
      <c r="C2460" s="47" t="s">
        <v>306</v>
      </c>
      <c r="D2460" s="48">
        <v>28.01</v>
      </c>
      <c r="E2460" s="49">
        <v>39.121000000000002</v>
      </c>
      <c r="F2460" s="49">
        <v>5.4399999999999997E-2</v>
      </c>
      <c r="G2460" s="49">
        <v>15.1554</v>
      </c>
      <c r="H2460" s="49">
        <v>0.34720000000000001</v>
      </c>
      <c r="I2460" s="49">
        <v>0.2455</v>
      </c>
      <c r="J2460" s="49">
        <v>44.8247</v>
      </c>
      <c r="K2460" s="49">
        <v>0.25600000000000001</v>
      </c>
      <c r="L2460" s="49">
        <v>100.0042</v>
      </c>
      <c r="M2460" s="47"/>
      <c r="N2460" s="50">
        <v>0.98647290237838159</v>
      </c>
      <c r="O2460" s="50">
        <v>1.0845498714802425E-3</v>
      </c>
      <c r="P2460" s="50">
        <v>0.31959399441252545</v>
      </c>
      <c r="Q2460" s="50">
        <v>7.0420454115679224E-3</v>
      </c>
      <c r="R2460" s="50">
        <v>5.2433934612259392E-3</v>
      </c>
      <c r="S2460" s="50">
        <v>1.6850048282313386</v>
      </c>
      <c r="T2460" s="50">
        <v>6.916284112138329E-3</v>
      </c>
      <c r="U2460" s="50">
        <v>3.0113579978786578</v>
      </c>
      <c r="V2460" s="51">
        <v>84.056959886317145</v>
      </c>
      <c r="X2460" s="47" t="s">
        <v>1752</v>
      </c>
      <c r="Y2460" s="47" t="s">
        <v>1752</v>
      </c>
      <c r="Z2460" s="47" t="s">
        <v>1752</v>
      </c>
      <c r="AA2460" s="47" t="s">
        <v>1752</v>
      </c>
      <c r="AB2460" s="47" t="s">
        <v>1752</v>
      </c>
      <c r="AC2460" s="47" t="s">
        <v>1752</v>
      </c>
      <c r="AD2460" s="47" t="s">
        <v>1752</v>
      </c>
      <c r="AE2460" s="312"/>
      <c r="AF2460" s="465" t="s">
        <v>1755</v>
      </c>
      <c r="AG2460" s="343">
        <v>40</v>
      </c>
      <c r="AH2460" s="343">
        <v>15</v>
      </c>
      <c r="AI2460" s="343"/>
      <c r="AJ2460" s="343"/>
      <c r="AK2460" s="343"/>
      <c r="AL2460" s="343"/>
      <c r="AM2460" s="343"/>
      <c r="AN2460" s="343"/>
      <c r="AO2460" s="343"/>
      <c r="AP2460" s="343"/>
      <c r="AQ2460" s="343"/>
      <c r="AR2460" s="343"/>
      <c r="AS2460" s="343"/>
      <c r="AT2460" s="343"/>
      <c r="AU2460" s="343"/>
      <c r="AV2460" s="343"/>
      <c r="AW2460" s="343"/>
      <c r="AX2460" s="343"/>
      <c r="AY2460" s="343"/>
      <c r="AZ2460" s="343"/>
      <c r="BA2460" s="343"/>
      <c r="BB2460" s="343"/>
      <c r="BC2460" s="343"/>
      <c r="BD2460" s="343"/>
      <c r="BE2460" s="475"/>
      <c r="BF2460" s="475"/>
      <c r="BG2460" s="475"/>
      <c r="BH2460" s="475"/>
      <c r="BI2460" s="475"/>
      <c r="BJ2460" s="475"/>
      <c r="BK2460" s="475"/>
      <c r="BL2460" s="475"/>
      <c r="BM2460" s="475"/>
      <c r="BN2460" s="475"/>
      <c r="BO2460" s="475"/>
      <c r="BP2460" s="306"/>
      <c r="BQ2460" s="496"/>
      <c r="BR2460" s="496"/>
      <c r="BS2460" s="496"/>
      <c r="BT2460" s="496"/>
      <c r="BU2460" s="496"/>
      <c r="BV2460" s="496"/>
    </row>
    <row r="2461" spans="1:74" s="52" customFormat="1" ht="12.75">
      <c r="A2461" s="45">
        <v>2670.080468178493</v>
      </c>
      <c r="B2461" s="46" t="s">
        <v>363</v>
      </c>
      <c r="C2461" s="47" t="s">
        <v>306</v>
      </c>
      <c r="D2461" s="48">
        <v>32.01</v>
      </c>
      <c r="E2461" s="49">
        <v>39.145400000000002</v>
      </c>
      <c r="F2461" s="49">
        <v>3.8699999999999998E-2</v>
      </c>
      <c r="G2461" s="49">
        <v>15.0808</v>
      </c>
      <c r="H2461" s="49">
        <v>0.29559999999999997</v>
      </c>
      <c r="I2461" s="49">
        <v>0.19259999999999999</v>
      </c>
      <c r="J2461" s="49">
        <v>44.909199999999998</v>
      </c>
      <c r="K2461" s="49">
        <v>0.2777</v>
      </c>
      <c r="L2461" s="49">
        <v>99.939999999999984</v>
      </c>
      <c r="M2461" s="47"/>
      <c r="N2461" s="50">
        <v>0.98701299384681818</v>
      </c>
      <c r="O2461" s="50">
        <v>7.7148682710038497E-4</v>
      </c>
      <c r="P2461" s="50">
        <v>0.31799662401863582</v>
      </c>
      <c r="Q2461" s="50">
        <v>5.9950175256870747E-3</v>
      </c>
      <c r="R2461" s="50">
        <v>4.113241007867259E-3</v>
      </c>
      <c r="S2461" s="50">
        <v>1.6880526934161557</v>
      </c>
      <c r="T2461" s="50">
        <v>7.5019758567164106E-3</v>
      </c>
      <c r="U2461" s="50">
        <v>3.0114440324989808</v>
      </c>
      <c r="V2461" s="51">
        <v>84.148115340191666</v>
      </c>
      <c r="X2461" s="47" t="s">
        <v>1752</v>
      </c>
      <c r="Y2461" s="47" t="s">
        <v>1752</v>
      </c>
      <c r="Z2461" s="47" t="s">
        <v>1752</v>
      </c>
      <c r="AA2461" s="47" t="s">
        <v>1752</v>
      </c>
      <c r="AB2461" s="47" t="s">
        <v>1752</v>
      </c>
      <c r="AC2461" s="47" t="s">
        <v>1752</v>
      </c>
      <c r="AD2461" s="47" t="s">
        <v>1752</v>
      </c>
      <c r="AE2461" s="312"/>
      <c r="AF2461" s="465" t="s">
        <v>1755</v>
      </c>
      <c r="AG2461" s="343">
        <v>40</v>
      </c>
      <c r="AH2461" s="343">
        <v>15</v>
      </c>
      <c r="AI2461" s="343"/>
      <c r="AJ2461" s="343"/>
      <c r="AK2461" s="343"/>
      <c r="AL2461" s="343"/>
      <c r="AM2461" s="343"/>
      <c r="AN2461" s="343"/>
      <c r="AO2461" s="343"/>
      <c r="AP2461" s="343"/>
      <c r="AQ2461" s="343"/>
      <c r="AR2461" s="343"/>
      <c r="AS2461" s="343"/>
      <c r="AT2461" s="343"/>
      <c r="AU2461" s="343"/>
      <c r="AV2461" s="343"/>
      <c r="AW2461" s="343"/>
      <c r="AX2461" s="343"/>
      <c r="AY2461" s="343"/>
      <c r="AZ2461" s="343"/>
      <c r="BA2461" s="343"/>
      <c r="BB2461" s="343"/>
      <c r="BC2461" s="343"/>
      <c r="BD2461" s="343"/>
      <c r="BE2461" s="475"/>
      <c r="BF2461" s="475"/>
      <c r="BG2461" s="475"/>
      <c r="BH2461" s="475"/>
      <c r="BI2461" s="475"/>
      <c r="BJ2461" s="475"/>
      <c r="BK2461" s="475"/>
      <c r="BL2461" s="475"/>
      <c r="BM2461" s="475"/>
      <c r="BN2461" s="475"/>
      <c r="BO2461" s="475"/>
      <c r="BP2461" s="306"/>
      <c r="BQ2461" s="496"/>
      <c r="BR2461" s="496"/>
      <c r="BS2461" s="496"/>
      <c r="BT2461" s="496"/>
      <c r="BU2461" s="496"/>
      <c r="BV2461" s="496"/>
    </row>
    <row r="2462" spans="1:74" s="52" customFormat="1" ht="12.75">
      <c r="A2462" s="45">
        <v>2670.080468178493</v>
      </c>
      <c r="B2462" s="46" t="s">
        <v>363</v>
      </c>
      <c r="C2462" s="47" t="s">
        <v>306</v>
      </c>
      <c r="D2462" s="48">
        <v>36.01</v>
      </c>
      <c r="E2462" s="49">
        <v>39.416699999999999</v>
      </c>
      <c r="F2462" s="49">
        <v>6.3299999999999995E-2</v>
      </c>
      <c r="G2462" s="49">
        <v>14.9924</v>
      </c>
      <c r="H2462" s="49">
        <v>0.31780000000000003</v>
      </c>
      <c r="I2462" s="49">
        <v>0.20319999999999999</v>
      </c>
      <c r="J2462" s="49">
        <v>44.8733</v>
      </c>
      <c r="K2462" s="49">
        <v>0.2429</v>
      </c>
      <c r="L2462" s="49">
        <v>100.1096</v>
      </c>
      <c r="M2462" s="47"/>
      <c r="N2462" s="50">
        <v>0.99096109018185219</v>
      </c>
      <c r="O2462" s="50">
        <v>1.2582167588657104E-3</v>
      </c>
      <c r="P2462" s="50">
        <v>0.31521254625085482</v>
      </c>
      <c r="Q2462" s="50">
        <v>6.4264942849826777E-3</v>
      </c>
      <c r="R2462" s="50">
        <v>4.3269889213030394E-3</v>
      </c>
      <c r="S2462" s="50">
        <v>1.6817943721775084</v>
      </c>
      <c r="T2462" s="50">
        <v>6.5427677250492382E-3</v>
      </c>
      <c r="U2462" s="50">
        <v>3.0065224763004164</v>
      </c>
      <c r="V2462" s="51">
        <v>84.215750914927938</v>
      </c>
      <c r="X2462" s="47" t="s">
        <v>1752</v>
      </c>
      <c r="Y2462" s="47" t="s">
        <v>1752</v>
      </c>
      <c r="Z2462" s="47" t="s">
        <v>1752</v>
      </c>
      <c r="AA2462" s="47" t="s">
        <v>1752</v>
      </c>
      <c r="AB2462" s="47" t="s">
        <v>1752</v>
      </c>
      <c r="AC2462" s="47" t="s">
        <v>1752</v>
      </c>
      <c r="AD2462" s="47" t="s">
        <v>1752</v>
      </c>
      <c r="AE2462" s="312"/>
      <c r="AF2462" s="465" t="s">
        <v>1755</v>
      </c>
      <c r="AG2462" s="343">
        <v>40</v>
      </c>
      <c r="AH2462" s="343">
        <v>15</v>
      </c>
      <c r="AI2462" s="343"/>
      <c r="AJ2462" s="343"/>
      <c r="AK2462" s="343"/>
      <c r="AL2462" s="343"/>
      <c r="AM2462" s="343"/>
      <c r="AN2462" s="343"/>
      <c r="AO2462" s="343"/>
      <c r="AP2462" s="343"/>
      <c r="AQ2462" s="343"/>
      <c r="AR2462" s="343"/>
      <c r="AS2462" s="343"/>
      <c r="AT2462" s="343"/>
      <c r="AU2462" s="343"/>
      <c r="AV2462" s="343"/>
      <c r="AW2462" s="343"/>
      <c r="AX2462" s="343"/>
      <c r="AY2462" s="343"/>
      <c r="AZ2462" s="343"/>
      <c r="BA2462" s="343"/>
      <c r="BB2462" s="343"/>
      <c r="BC2462" s="343"/>
      <c r="BD2462" s="343"/>
      <c r="BE2462" s="475"/>
      <c r="BF2462" s="475"/>
      <c r="BG2462" s="475"/>
      <c r="BH2462" s="475"/>
      <c r="BI2462" s="475"/>
      <c r="BJ2462" s="475"/>
      <c r="BK2462" s="475"/>
      <c r="BL2462" s="475"/>
      <c r="BM2462" s="475"/>
      <c r="BN2462" s="475"/>
      <c r="BO2462" s="475"/>
      <c r="BP2462" s="306"/>
      <c r="BQ2462" s="496"/>
      <c r="BR2462" s="496"/>
      <c r="BS2462" s="496"/>
      <c r="BT2462" s="496"/>
      <c r="BU2462" s="496"/>
      <c r="BV2462" s="496"/>
    </row>
    <row r="2463" spans="1:74" s="52" customFormat="1" ht="12.75">
      <c r="A2463" s="45">
        <v>2670.080468178493</v>
      </c>
      <c r="B2463" s="46" t="s">
        <v>363</v>
      </c>
      <c r="C2463" s="47" t="s">
        <v>306</v>
      </c>
      <c r="D2463" s="48">
        <v>40.01</v>
      </c>
      <c r="E2463" s="49">
        <v>39.331899999999997</v>
      </c>
      <c r="F2463" s="49">
        <v>6.7100000000000007E-2</v>
      </c>
      <c r="G2463" s="49">
        <v>15.051</v>
      </c>
      <c r="H2463" s="49">
        <v>0.31419999999999998</v>
      </c>
      <c r="I2463" s="49">
        <v>0.20669999999999999</v>
      </c>
      <c r="J2463" s="49">
        <v>44.833399999999997</v>
      </c>
      <c r="K2463" s="49">
        <v>0.21379999999999999</v>
      </c>
      <c r="L2463" s="49">
        <v>100.0181</v>
      </c>
      <c r="M2463" s="47"/>
      <c r="N2463" s="50">
        <v>0.99008724521788516</v>
      </c>
      <c r="O2463" s="50">
        <v>1.335446439925008E-3</v>
      </c>
      <c r="P2463" s="50">
        <v>0.31684721139039701</v>
      </c>
      <c r="Q2463" s="50">
        <v>6.3617795028838757E-3</v>
      </c>
      <c r="R2463" s="50">
        <v>4.4071187758412608E-3</v>
      </c>
      <c r="S2463" s="50">
        <v>1.6824368049967302</v>
      </c>
      <c r="T2463" s="50">
        <v>5.7662555786027582E-3</v>
      </c>
      <c r="U2463" s="50">
        <v>3.0072418619022652</v>
      </c>
      <c r="V2463" s="51">
        <v>84.151965964147195</v>
      </c>
      <c r="X2463" s="47" t="s">
        <v>1752</v>
      </c>
      <c r="Y2463" s="47" t="s">
        <v>1752</v>
      </c>
      <c r="Z2463" s="47" t="s">
        <v>1752</v>
      </c>
      <c r="AA2463" s="47" t="s">
        <v>1752</v>
      </c>
      <c r="AB2463" s="47" t="s">
        <v>1752</v>
      </c>
      <c r="AC2463" s="47" t="s">
        <v>1752</v>
      </c>
      <c r="AD2463" s="47" t="s">
        <v>1752</v>
      </c>
      <c r="AE2463" s="312"/>
      <c r="AF2463" s="465" t="s">
        <v>1755</v>
      </c>
      <c r="AG2463" s="343">
        <v>40</v>
      </c>
      <c r="AH2463" s="343">
        <v>15</v>
      </c>
      <c r="AI2463" s="343"/>
      <c r="AJ2463" s="343"/>
      <c r="AK2463" s="343"/>
      <c r="AL2463" s="343"/>
      <c r="AM2463" s="343"/>
      <c r="AN2463" s="343"/>
      <c r="AO2463" s="343"/>
      <c r="AP2463" s="343"/>
      <c r="AQ2463" s="343"/>
      <c r="AR2463" s="343"/>
      <c r="AS2463" s="343"/>
      <c r="AT2463" s="343"/>
      <c r="AU2463" s="343"/>
      <c r="AV2463" s="343"/>
      <c r="AW2463" s="343"/>
      <c r="AX2463" s="343"/>
      <c r="AY2463" s="343"/>
      <c r="AZ2463" s="343"/>
      <c r="BA2463" s="343"/>
      <c r="BB2463" s="343"/>
      <c r="BC2463" s="343"/>
      <c r="BD2463" s="343"/>
      <c r="BE2463" s="475"/>
      <c r="BF2463" s="475"/>
      <c r="BG2463" s="475"/>
      <c r="BH2463" s="475"/>
      <c r="BI2463" s="475"/>
      <c r="BJ2463" s="475"/>
      <c r="BK2463" s="475"/>
      <c r="BL2463" s="475"/>
      <c r="BM2463" s="475"/>
      <c r="BN2463" s="475"/>
      <c r="BO2463" s="475"/>
      <c r="BP2463" s="306"/>
      <c r="BQ2463" s="496"/>
      <c r="BR2463" s="496"/>
      <c r="BS2463" s="496"/>
      <c r="BT2463" s="496"/>
      <c r="BU2463" s="496"/>
      <c r="BV2463" s="496"/>
    </row>
    <row r="2464" spans="1:74" s="52" customFormat="1" ht="12.75">
      <c r="A2464" s="45">
        <v>2670.080468178493</v>
      </c>
      <c r="B2464" s="46" t="s">
        <v>363</v>
      </c>
      <c r="C2464" s="47" t="s">
        <v>306</v>
      </c>
      <c r="D2464" s="48">
        <v>44.01</v>
      </c>
      <c r="E2464" s="49">
        <v>39.393099999999997</v>
      </c>
      <c r="F2464" s="49">
        <v>4.5900000000000003E-2</v>
      </c>
      <c r="G2464" s="49">
        <v>14.8307</v>
      </c>
      <c r="H2464" s="49">
        <v>0.30570000000000003</v>
      </c>
      <c r="I2464" s="49">
        <v>0.18390000000000001</v>
      </c>
      <c r="J2464" s="49">
        <v>45.248699999999999</v>
      </c>
      <c r="K2464" s="49">
        <v>0.23089999999999999</v>
      </c>
      <c r="L2464" s="49">
        <v>100.23890000000002</v>
      </c>
      <c r="M2464" s="47"/>
      <c r="N2464" s="50">
        <v>0.98852252403218355</v>
      </c>
      <c r="O2464" s="50">
        <v>9.1065633158088897E-4</v>
      </c>
      <c r="P2464" s="50">
        <v>0.31123186476339243</v>
      </c>
      <c r="Q2464" s="50">
        <v>6.1702923570236953E-3</v>
      </c>
      <c r="R2464" s="50">
        <v>3.9087138651316159E-3</v>
      </c>
      <c r="S2464" s="50">
        <v>1.6927041650873871</v>
      </c>
      <c r="T2464" s="50">
        <v>6.2079468679550141E-3</v>
      </c>
      <c r="U2464" s="50">
        <v>3.0096561633046544</v>
      </c>
      <c r="V2464" s="51">
        <v>84.468972056629582</v>
      </c>
      <c r="X2464" s="47" t="s">
        <v>1752</v>
      </c>
      <c r="Y2464" s="47" t="s">
        <v>1752</v>
      </c>
      <c r="Z2464" s="47" t="s">
        <v>1752</v>
      </c>
      <c r="AA2464" s="47" t="s">
        <v>1752</v>
      </c>
      <c r="AB2464" s="47" t="s">
        <v>1752</v>
      </c>
      <c r="AC2464" s="47" t="s">
        <v>1752</v>
      </c>
      <c r="AD2464" s="47" t="s">
        <v>1752</v>
      </c>
      <c r="AE2464" s="312"/>
      <c r="AF2464" s="465" t="s">
        <v>1755</v>
      </c>
      <c r="AG2464" s="343">
        <v>40</v>
      </c>
      <c r="AH2464" s="343">
        <v>15</v>
      </c>
      <c r="AI2464" s="343"/>
      <c r="AJ2464" s="343"/>
      <c r="AK2464" s="343"/>
      <c r="AL2464" s="343"/>
      <c r="AM2464" s="343"/>
      <c r="AN2464" s="343"/>
      <c r="AO2464" s="343"/>
      <c r="AP2464" s="343"/>
      <c r="AQ2464" s="343"/>
      <c r="AR2464" s="343"/>
      <c r="AS2464" s="343"/>
      <c r="AT2464" s="343"/>
      <c r="AU2464" s="343"/>
      <c r="AV2464" s="343"/>
      <c r="AW2464" s="343"/>
      <c r="AX2464" s="343"/>
      <c r="AY2464" s="343"/>
      <c r="AZ2464" s="343"/>
      <c r="BA2464" s="343"/>
      <c r="BB2464" s="343"/>
      <c r="BC2464" s="343"/>
      <c r="BD2464" s="343"/>
      <c r="BE2464" s="475"/>
      <c r="BF2464" s="475"/>
      <c r="BG2464" s="475"/>
      <c r="BH2464" s="475"/>
      <c r="BI2464" s="475"/>
      <c r="BJ2464" s="475"/>
      <c r="BK2464" s="475"/>
      <c r="BL2464" s="475"/>
      <c r="BM2464" s="475"/>
      <c r="BN2464" s="475"/>
      <c r="BO2464" s="475"/>
      <c r="BP2464" s="306"/>
      <c r="BQ2464" s="496"/>
      <c r="BR2464" s="496"/>
      <c r="BS2464" s="496"/>
      <c r="BT2464" s="496"/>
      <c r="BU2464" s="496"/>
      <c r="BV2464" s="496"/>
    </row>
    <row r="2465" spans="1:74" s="52" customFormat="1" ht="12.75">
      <c r="A2465" s="45">
        <v>2670.080468178493</v>
      </c>
      <c r="B2465" s="46" t="s">
        <v>363</v>
      </c>
      <c r="C2465" s="47" t="s">
        <v>306</v>
      </c>
      <c r="D2465" s="48">
        <v>48.01</v>
      </c>
      <c r="E2465" s="49">
        <v>39.185600000000001</v>
      </c>
      <c r="F2465" s="49">
        <v>3.85E-2</v>
      </c>
      <c r="G2465" s="49">
        <v>14.7745</v>
      </c>
      <c r="H2465" s="49">
        <v>0.30359999999999998</v>
      </c>
      <c r="I2465" s="49">
        <v>0.20330000000000001</v>
      </c>
      <c r="J2465" s="49">
        <v>45.195700000000002</v>
      </c>
      <c r="K2465" s="49">
        <v>0.26840000000000003</v>
      </c>
      <c r="L2465" s="49">
        <v>99.9696</v>
      </c>
      <c r="M2465" s="47"/>
      <c r="N2465" s="50">
        <v>0.98643225962128012</v>
      </c>
      <c r="O2465" s="50">
        <v>7.6626133215512964E-4</v>
      </c>
      <c r="P2465" s="50">
        <v>0.31103520787308692</v>
      </c>
      <c r="Q2465" s="50">
        <v>6.147328554354574E-3</v>
      </c>
      <c r="R2465" s="50">
        <v>4.3347482865032112E-3</v>
      </c>
      <c r="S2465" s="50">
        <v>1.6960803729084226</v>
      </c>
      <c r="T2465" s="50">
        <v>7.239039138607046E-3</v>
      </c>
      <c r="U2465" s="50">
        <v>3.0120352177144101</v>
      </c>
      <c r="V2465" s="51">
        <v>84.503373355709812</v>
      </c>
      <c r="X2465" s="47" t="s">
        <v>1752</v>
      </c>
      <c r="Y2465" s="47" t="s">
        <v>1752</v>
      </c>
      <c r="Z2465" s="47" t="s">
        <v>1752</v>
      </c>
      <c r="AA2465" s="47" t="s">
        <v>1752</v>
      </c>
      <c r="AB2465" s="47" t="s">
        <v>1752</v>
      </c>
      <c r="AC2465" s="47" t="s">
        <v>1752</v>
      </c>
      <c r="AD2465" s="47" t="s">
        <v>1752</v>
      </c>
      <c r="AE2465" s="312"/>
      <c r="AF2465" s="465" t="s">
        <v>1755</v>
      </c>
      <c r="AG2465" s="343">
        <v>40</v>
      </c>
      <c r="AH2465" s="343">
        <v>15</v>
      </c>
      <c r="AI2465" s="343"/>
      <c r="AJ2465" s="343"/>
      <c r="AK2465" s="343"/>
      <c r="AL2465" s="343"/>
      <c r="AM2465" s="343"/>
      <c r="AN2465" s="343"/>
      <c r="AO2465" s="343"/>
      <c r="AP2465" s="343"/>
      <c r="AQ2465" s="343"/>
      <c r="AR2465" s="343"/>
      <c r="AS2465" s="343"/>
      <c r="AT2465" s="343"/>
      <c r="AU2465" s="343"/>
      <c r="AV2465" s="343"/>
      <c r="AW2465" s="343"/>
      <c r="AX2465" s="343"/>
      <c r="AY2465" s="343"/>
      <c r="AZ2465" s="343"/>
      <c r="BA2465" s="343"/>
      <c r="BB2465" s="343"/>
      <c r="BC2465" s="343"/>
      <c r="BD2465" s="343"/>
      <c r="BE2465" s="475"/>
      <c r="BF2465" s="475"/>
      <c r="BG2465" s="475"/>
      <c r="BH2465" s="475"/>
      <c r="BI2465" s="475"/>
      <c r="BJ2465" s="475"/>
      <c r="BK2465" s="475"/>
      <c r="BL2465" s="475"/>
      <c r="BM2465" s="475"/>
      <c r="BN2465" s="475"/>
      <c r="BO2465" s="475"/>
      <c r="BP2465" s="306"/>
      <c r="BQ2465" s="496"/>
      <c r="BR2465" s="496"/>
      <c r="BS2465" s="496"/>
      <c r="BT2465" s="496"/>
      <c r="BU2465" s="496"/>
      <c r="BV2465" s="496"/>
    </row>
    <row r="2466" spans="1:74" s="52" customFormat="1" ht="12.75">
      <c r="A2466" s="45">
        <v>2670.080468178493</v>
      </c>
      <c r="B2466" s="46" t="s">
        <v>363</v>
      </c>
      <c r="C2466" s="47" t="s">
        <v>306</v>
      </c>
      <c r="D2466" s="48">
        <v>52.02</v>
      </c>
      <c r="E2466" s="49">
        <v>39.283000000000001</v>
      </c>
      <c r="F2466" s="49">
        <v>6.7400000000000002E-2</v>
      </c>
      <c r="G2466" s="49">
        <v>14.773999999999999</v>
      </c>
      <c r="H2466" s="49">
        <v>0.33439999999999998</v>
      </c>
      <c r="I2466" s="49">
        <v>0.2157</v>
      </c>
      <c r="J2466" s="49">
        <v>45.341799999999999</v>
      </c>
      <c r="K2466" s="49">
        <v>0.26650000000000001</v>
      </c>
      <c r="L2466" s="49">
        <v>100.28279999999999</v>
      </c>
      <c r="M2466" s="47"/>
      <c r="N2466" s="50">
        <v>0.98569581747589519</v>
      </c>
      <c r="O2466" s="50">
        <v>1.3371298324409411E-3</v>
      </c>
      <c r="P2466" s="50">
        <v>0.31002188708883743</v>
      </c>
      <c r="Q2466" s="50">
        <v>6.7491398594069088E-3</v>
      </c>
      <c r="R2466" s="50">
        <v>4.5843118293935892E-3</v>
      </c>
      <c r="S2466" s="50">
        <v>1.6960770173252802</v>
      </c>
      <c r="T2466" s="50">
        <v>7.1646194479689897E-3</v>
      </c>
      <c r="U2466" s="50">
        <v>3.0116299228592229</v>
      </c>
      <c r="V2466" s="51">
        <v>84.546031783045137</v>
      </c>
      <c r="X2466" s="47" t="s">
        <v>1752</v>
      </c>
      <c r="Y2466" s="47" t="s">
        <v>1752</v>
      </c>
      <c r="Z2466" s="47" t="s">
        <v>1752</v>
      </c>
      <c r="AA2466" s="47" t="s">
        <v>1752</v>
      </c>
      <c r="AB2466" s="47" t="s">
        <v>1752</v>
      </c>
      <c r="AC2466" s="47" t="s">
        <v>1752</v>
      </c>
      <c r="AD2466" s="47" t="s">
        <v>1752</v>
      </c>
      <c r="AE2466" s="312"/>
      <c r="AF2466" s="465" t="s">
        <v>1755</v>
      </c>
      <c r="AG2466" s="343">
        <v>40</v>
      </c>
      <c r="AH2466" s="343">
        <v>15</v>
      </c>
      <c r="AI2466" s="343"/>
      <c r="AJ2466" s="343"/>
      <c r="AK2466" s="343"/>
      <c r="AL2466" s="343"/>
      <c r="AM2466" s="343"/>
      <c r="AN2466" s="343"/>
      <c r="AO2466" s="343"/>
      <c r="AP2466" s="343"/>
      <c r="AQ2466" s="343"/>
      <c r="AR2466" s="343"/>
      <c r="AS2466" s="343"/>
      <c r="AT2466" s="343"/>
      <c r="AU2466" s="343"/>
      <c r="AV2466" s="343"/>
      <c r="AW2466" s="343"/>
      <c r="AX2466" s="343"/>
      <c r="AY2466" s="343"/>
      <c r="AZ2466" s="343"/>
      <c r="BA2466" s="343"/>
      <c r="BB2466" s="343"/>
      <c r="BC2466" s="343"/>
      <c r="BD2466" s="343"/>
      <c r="BE2466" s="475"/>
      <c r="BF2466" s="475"/>
      <c r="BG2466" s="475"/>
      <c r="BH2466" s="475"/>
      <c r="BI2466" s="475"/>
      <c r="BJ2466" s="475"/>
      <c r="BK2466" s="475"/>
      <c r="BL2466" s="475"/>
      <c r="BM2466" s="475"/>
      <c r="BN2466" s="475"/>
      <c r="BO2466" s="475"/>
      <c r="BP2466" s="306"/>
      <c r="BQ2466" s="496"/>
      <c r="BR2466" s="496"/>
      <c r="BS2466" s="496"/>
      <c r="BT2466" s="496"/>
      <c r="BU2466" s="496"/>
      <c r="BV2466" s="496"/>
    </row>
    <row r="2467" spans="1:74" s="52" customFormat="1" ht="12.75">
      <c r="A2467" s="45">
        <v>2670.080468178493</v>
      </c>
      <c r="B2467" s="46" t="s">
        <v>363</v>
      </c>
      <c r="C2467" s="47" t="s">
        <v>306</v>
      </c>
      <c r="D2467" s="48">
        <v>56.02</v>
      </c>
      <c r="E2467" s="49">
        <v>39.257599999999996</v>
      </c>
      <c r="F2467" s="49">
        <v>5.1999999999999998E-2</v>
      </c>
      <c r="G2467" s="49">
        <v>14.6196</v>
      </c>
      <c r="H2467" s="49">
        <v>0.29859999999999998</v>
      </c>
      <c r="I2467" s="49">
        <v>0.21049999999999999</v>
      </c>
      <c r="J2467" s="49">
        <v>45.337200000000003</v>
      </c>
      <c r="K2467" s="49">
        <v>0.19900000000000001</v>
      </c>
      <c r="L2467" s="49">
        <v>99.974499999999992</v>
      </c>
      <c r="M2467" s="47"/>
      <c r="N2467" s="50">
        <v>0.9870946096065536</v>
      </c>
      <c r="O2467" s="50">
        <v>1.0337458839940865E-3</v>
      </c>
      <c r="P2467" s="50">
        <v>0.30741603649943067</v>
      </c>
      <c r="Q2467" s="50">
        <v>6.0390514613482349E-3</v>
      </c>
      <c r="R2467" s="50">
        <v>4.4830426856705694E-3</v>
      </c>
      <c r="S2467" s="50">
        <v>1.6994104130895611</v>
      </c>
      <c r="T2467" s="50">
        <v>5.3609993989000345E-3</v>
      </c>
      <c r="U2467" s="50">
        <v>3.010837898625458</v>
      </c>
      <c r="V2467" s="51">
        <v>84.681483714628598</v>
      </c>
      <c r="X2467" s="47" t="s">
        <v>1752</v>
      </c>
      <c r="Y2467" s="47" t="s">
        <v>1752</v>
      </c>
      <c r="Z2467" s="47" t="s">
        <v>1752</v>
      </c>
      <c r="AA2467" s="47" t="s">
        <v>1752</v>
      </c>
      <c r="AB2467" s="47" t="s">
        <v>1752</v>
      </c>
      <c r="AC2467" s="47" t="s">
        <v>1752</v>
      </c>
      <c r="AD2467" s="47" t="s">
        <v>1752</v>
      </c>
      <c r="AE2467" s="312"/>
      <c r="AF2467" s="465" t="s">
        <v>1755</v>
      </c>
      <c r="AG2467" s="343">
        <v>40</v>
      </c>
      <c r="AH2467" s="343">
        <v>15</v>
      </c>
      <c r="AI2467" s="343"/>
      <c r="AJ2467" s="343"/>
      <c r="AK2467" s="343"/>
      <c r="AL2467" s="343"/>
      <c r="AM2467" s="343"/>
      <c r="AN2467" s="343"/>
      <c r="AO2467" s="343"/>
      <c r="AP2467" s="343"/>
      <c r="AQ2467" s="343"/>
      <c r="AR2467" s="343"/>
      <c r="AS2467" s="343"/>
      <c r="AT2467" s="343"/>
      <c r="AU2467" s="343"/>
      <c r="AV2467" s="343"/>
      <c r="AW2467" s="343"/>
      <c r="AX2467" s="343"/>
      <c r="AY2467" s="343"/>
      <c r="AZ2467" s="343"/>
      <c r="BA2467" s="343"/>
      <c r="BB2467" s="343"/>
      <c r="BC2467" s="343"/>
      <c r="BD2467" s="343"/>
      <c r="BE2467" s="475"/>
      <c r="BF2467" s="475"/>
      <c r="BG2467" s="475"/>
      <c r="BH2467" s="475"/>
      <c r="BI2467" s="475"/>
      <c r="BJ2467" s="475"/>
      <c r="BK2467" s="475"/>
      <c r="BL2467" s="475"/>
      <c r="BM2467" s="475"/>
      <c r="BN2467" s="475"/>
      <c r="BO2467" s="475"/>
      <c r="BP2467" s="306"/>
      <c r="BQ2467" s="496"/>
      <c r="BR2467" s="496"/>
      <c r="BS2467" s="496"/>
      <c r="BT2467" s="496"/>
      <c r="BU2467" s="496"/>
      <c r="BV2467" s="496"/>
    </row>
    <row r="2468" spans="1:74" s="52" customFormat="1" ht="12.75">
      <c r="A2468" s="45">
        <v>2670.080468178493</v>
      </c>
      <c r="B2468" s="46" t="s">
        <v>363</v>
      </c>
      <c r="C2468" s="47" t="s">
        <v>306</v>
      </c>
      <c r="D2468" s="48">
        <v>60.02</v>
      </c>
      <c r="E2468" s="49">
        <v>39.221499999999999</v>
      </c>
      <c r="F2468" s="49">
        <v>3.0099999999999998E-2</v>
      </c>
      <c r="G2468" s="49">
        <v>14.643599999999999</v>
      </c>
      <c r="H2468" s="49">
        <v>0.33229999999999998</v>
      </c>
      <c r="I2468" s="49">
        <v>0.1769</v>
      </c>
      <c r="J2468" s="49">
        <v>45.335799999999999</v>
      </c>
      <c r="K2468" s="49">
        <v>0.26090000000000002</v>
      </c>
      <c r="L2468" s="49">
        <v>100.00109999999999</v>
      </c>
      <c r="M2468" s="47"/>
      <c r="N2468" s="50">
        <v>0.98644233909730639</v>
      </c>
      <c r="O2468" s="50">
        <v>5.9853481355112725E-4</v>
      </c>
      <c r="P2468" s="50">
        <v>0.30800045404308757</v>
      </c>
      <c r="Q2468" s="50">
        <v>6.7223595773144018E-3</v>
      </c>
      <c r="R2468" s="50">
        <v>3.7684354234598519E-3</v>
      </c>
      <c r="S2468" s="50">
        <v>1.6997980813245337</v>
      </c>
      <c r="T2468" s="50">
        <v>7.0303869963384853E-3</v>
      </c>
      <c r="U2468" s="50">
        <v>3.0123605912755913</v>
      </c>
      <c r="V2468" s="51">
        <v>84.659792871763713</v>
      </c>
      <c r="X2468" s="47" t="s">
        <v>1752</v>
      </c>
      <c r="Y2468" s="47" t="s">
        <v>1752</v>
      </c>
      <c r="Z2468" s="47" t="s">
        <v>1752</v>
      </c>
      <c r="AA2468" s="47" t="s">
        <v>1752</v>
      </c>
      <c r="AB2468" s="47" t="s">
        <v>1752</v>
      </c>
      <c r="AC2468" s="47" t="s">
        <v>1752</v>
      </c>
      <c r="AD2468" s="47" t="s">
        <v>1752</v>
      </c>
      <c r="AE2468" s="312"/>
      <c r="AF2468" s="465" t="s">
        <v>1755</v>
      </c>
      <c r="AG2468" s="343">
        <v>40</v>
      </c>
      <c r="AH2468" s="343">
        <v>15</v>
      </c>
      <c r="AI2468" s="343"/>
      <c r="AJ2468" s="343"/>
      <c r="AK2468" s="343"/>
      <c r="AL2468" s="343"/>
      <c r="AM2468" s="343"/>
      <c r="AN2468" s="343"/>
      <c r="AO2468" s="343"/>
      <c r="AP2468" s="343"/>
      <c r="AQ2468" s="343"/>
      <c r="AR2468" s="343"/>
      <c r="AS2468" s="343"/>
      <c r="AT2468" s="343"/>
      <c r="AU2468" s="343"/>
      <c r="AV2468" s="343"/>
      <c r="AW2468" s="343"/>
      <c r="AX2468" s="343"/>
      <c r="AY2468" s="343"/>
      <c r="AZ2468" s="343"/>
      <c r="BA2468" s="343"/>
      <c r="BB2468" s="343"/>
      <c r="BC2468" s="343"/>
      <c r="BD2468" s="343"/>
      <c r="BE2468" s="475"/>
      <c r="BF2468" s="475"/>
      <c r="BG2468" s="475"/>
      <c r="BH2468" s="475"/>
      <c r="BI2468" s="475"/>
      <c r="BJ2468" s="475"/>
      <c r="BK2468" s="475"/>
      <c r="BL2468" s="475"/>
      <c r="BM2468" s="475"/>
      <c r="BN2468" s="475"/>
      <c r="BO2468" s="475"/>
      <c r="BP2468" s="306"/>
      <c r="BQ2468" s="496"/>
      <c r="BR2468" s="496"/>
      <c r="BS2468" s="496"/>
      <c r="BT2468" s="496"/>
      <c r="BU2468" s="496"/>
      <c r="BV2468" s="496"/>
    </row>
    <row r="2469" spans="1:74" s="52" customFormat="1" ht="12.75">
      <c r="A2469" s="45">
        <v>2670.080468178493</v>
      </c>
      <c r="B2469" s="46" t="s">
        <v>363</v>
      </c>
      <c r="C2469" s="47" t="s">
        <v>306</v>
      </c>
      <c r="D2469" s="48">
        <v>64.02</v>
      </c>
      <c r="E2469" s="49">
        <v>39.060600000000001</v>
      </c>
      <c r="F2469" s="49">
        <v>4.8399999999999999E-2</v>
      </c>
      <c r="G2469" s="49">
        <v>14.853</v>
      </c>
      <c r="H2469" s="49">
        <v>0.3387</v>
      </c>
      <c r="I2469" s="49">
        <v>0.22270000000000001</v>
      </c>
      <c r="J2469" s="49">
        <v>45.4251</v>
      </c>
      <c r="K2469" s="49">
        <v>0.23449999999999999</v>
      </c>
      <c r="L2469" s="49">
        <v>100.18300000000001</v>
      </c>
      <c r="M2469" s="47"/>
      <c r="N2469" s="50">
        <v>0.98211461407192235</v>
      </c>
      <c r="O2469" s="50">
        <v>9.6215278238456152E-4</v>
      </c>
      <c r="P2469" s="50">
        <v>0.31231542805630652</v>
      </c>
      <c r="Q2469" s="50">
        <v>6.8498703642477961E-3</v>
      </c>
      <c r="R2469" s="50">
        <v>4.7427389368452071E-3</v>
      </c>
      <c r="S2469" s="50">
        <v>1.702659088788979</v>
      </c>
      <c r="T2469" s="50">
        <v>6.3171873626239614E-3</v>
      </c>
      <c r="U2469" s="50">
        <v>3.0159610803633092</v>
      </c>
      <c r="V2469" s="51">
        <v>84.500279013688058</v>
      </c>
      <c r="X2469" s="47" t="s">
        <v>1752</v>
      </c>
      <c r="Y2469" s="47" t="s">
        <v>1752</v>
      </c>
      <c r="Z2469" s="47" t="s">
        <v>1752</v>
      </c>
      <c r="AA2469" s="47" t="s">
        <v>1752</v>
      </c>
      <c r="AB2469" s="47" t="s">
        <v>1752</v>
      </c>
      <c r="AC2469" s="47" t="s">
        <v>1752</v>
      </c>
      <c r="AD2469" s="47" t="s">
        <v>1752</v>
      </c>
      <c r="AE2469" s="312"/>
      <c r="AF2469" s="465" t="s">
        <v>1755</v>
      </c>
      <c r="AG2469" s="343">
        <v>40</v>
      </c>
      <c r="AH2469" s="343">
        <v>15</v>
      </c>
      <c r="AI2469" s="343"/>
      <c r="AJ2469" s="343"/>
      <c r="AK2469" s="343"/>
      <c r="AL2469" s="343"/>
      <c r="AM2469" s="343"/>
      <c r="AN2469" s="343"/>
      <c r="AO2469" s="343"/>
      <c r="AP2469" s="343"/>
      <c r="AQ2469" s="343"/>
      <c r="AR2469" s="343"/>
      <c r="AS2469" s="343"/>
      <c r="AT2469" s="343"/>
      <c r="AU2469" s="343"/>
      <c r="AV2469" s="343"/>
      <c r="AW2469" s="343"/>
      <c r="AX2469" s="343"/>
      <c r="AY2469" s="343"/>
      <c r="AZ2469" s="343"/>
      <c r="BA2469" s="343"/>
      <c r="BB2469" s="343"/>
      <c r="BC2469" s="343"/>
      <c r="BD2469" s="343"/>
      <c r="BE2469" s="475"/>
      <c r="BF2469" s="475"/>
      <c r="BG2469" s="475"/>
      <c r="BH2469" s="475"/>
      <c r="BI2469" s="475"/>
      <c r="BJ2469" s="475"/>
      <c r="BK2469" s="475"/>
      <c r="BL2469" s="475"/>
      <c r="BM2469" s="475"/>
      <c r="BN2469" s="475"/>
      <c r="BO2469" s="475"/>
      <c r="BP2469" s="306"/>
      <c r="BQ2469" s="496"/>
      <c r="BR2469" s="496"/>
      <c r="BS2469" s="496"/>
      <c r="BT2469" s="496"/>
      <c r="BU2469" s="496"/>
      <c r="BV2469" s="496"/>
    </row>
    <row r="2470" spans="1:74" s="52" customFormat="1" ht="12.75">
      <c r="A2470" s="45">
        <v>2670.080468178493</v>
      </c>
      <c r="B2470" s="46" t="s">
        <v>363</v>
      </c>
      <c r="C2470" s="47" t="s">
        <v>306</v>
      </c>
      <c r="D2470" s="48">
        <v>68.02</v>
      </c>
      <c r="E2470" s="49">
        <v>39.319699999999997</v>
      </c>
      <c r="F2470" s="49">
        <v>5.9700000000000003E-2</v>
      </c>
      <c r="G2470" s="49">
        <v>14.5153</v>
      </c>
      <c r="H2470" s="49">
        <v>0.28070000000000001</v>
      </c>
      <c r="I2470" s="49">
        <v>0.1946</v>
      </c>
      <c r="J2470" s="49">
        <v>45.137</v>
      </c>
      <c r="K2470" s="49">
        <v>0.2422</v>
      </c>
      <c r="L2470" s="49">
        <v>99.749200000000002</v>
      </c>
      <c r="M2470" s="47"/>
      <c r="N2470" s="50">
        <v>0.99005504649400866</v>
      </c>
      <c r="O2470" s="50">
        <v>1.1884991962950132E-3</v>
      </c>
      <c r="P2470" s="50">
        <v>0.30565475499343575</v>
      </c>
      <c r="Q2470" s="50">
        <v>5.6850652181001677E-3</v>
      </c>
      <c r="R2470" s="50">
        <v>4.1502830945780098E-3</v>
      </c>
      <c r="S2470" s="50">
        <v>1.6943002790009545</v>
      </c>
      <c r="T2470" s="50">
        <v>6.5340271160297097E-3</v>
      </c>
      <c r="U2470" s="50">
        <v>3.0075679551134016</v>
      </c>
      <c r="V2470" s="51">
        <v>84.716918640767133</v>
      </c>
      <c r="X2470" s="47" t="s">
        <v>1752</v>
      </c>
      <c r="Y2470" s="47" t="s">
        <v>1752</v>
      </c>
      <c r="Z2470" s="47" t="s">
        <v>1752</v>
      </c>
      <c r="AA2470" s="47" t="s">
        <v>1752</v>
      </c>
      <c r="AB2470" s="47" t="s">
        <v>1752</v>
      </c>
      <c r="AC2470" s="47" t="s">
        <v>1752</v>
      </c>
      <c r="AD2470" s="47" t="s">
        <v>1752</v>
      </c>
      <c r="AE2470" s="312"/>
      <c r="AF2470" s="465" t="s">
        <v>1755</v>
      </c>
      <c r="AG2470" s="343">
        <v>40</v>
      </c>
      <c r="AH2470" s="343">
        <v>15</v>
      </c>
      <c r="AI2470" s="343"/>
      <c r="AJ2470" s="343"/>
      <c r="AK2470" s="343"/>
      <c r="AL2470" s="343"/>
      <c r="AM2470" s="343"/>
      <c r="AN2470" s="343"/>
      <c r="AO2470" s="343"/>
      <c r="AP2470" s="343"/>
      <c r="AQ2470" s="343"/>
      <c r="AR2470" s="343"/>
      <c r="AS2470" s="343"/>
      <c r="AT2470" s="343"/>
      <c r="AU2470" s="343"/>
      <c r="AV2470" s="343"/>
      <c r="AW2470" s="343"/>
      <c r="AX2470" s="343"/>
      <c r="AY2470" s="343"/>
      <c r="AZ2470" s="343"/>
      <c r="BA2470" s="343"/>
      <c r="BB2470" s="343"/>
      <c r="BC2470" s="343"/>
      <c r="BD2470" s="343"/>
      <c r="BE2470" s="475"/>
      <c r="BF2470" s="475"/>
      <c r="BG2470" s="475"/>
      <c r="BH2470" s="475"/>
      <c r="BI2470" s="475"/>
      <c r="BJ2470" s="475"/>
      <c r="BK2470" s="475"/>
      <c r="BL2470" s="475"/>
      <c r="BM2470" s="475"/>
      <c r="BN2470" s="475"/>
      <c r="BO2470" s="475"/>
      <c r="BP2470" s="306"/>
      <c r="BQ2470" s="496"/>
      <c r="BR2470" s="496"/>
      <c r="BS2470" s="496"/>
      <c r="BT2470" s="496"/>
      <c r="BU2470" s="496"/>
      <c r="BV2470" s="496"/>
    </row>
    <row r="2471" spans="1:74" s="52" customFormat="1" ht="12.75">
      <c r="A2471" s="45">
        <v>2670.080468178493</v>
      </c>
      <c r="B2471" s="46" t="s">
        <v>363</v>
      </c>
      <c r="C2471" s="47" t="s">
        <v>306</v>
      </c>
      <c r="D2471" s="48">
        <v>72.02</v>
      </c>
      <c r="E2471" s="49">
        <v>39.323599999999999</v>
      </c>
      <c r="F2471" s="49">
        <v>4.3799999999999999E-2</v>
      </c>
      <c r="G2471" s="49">
        <v>14.7715</v>
      </c>
      <c r="H2471" s="49">
        <v>0.2928</v>
      </c>
      <c r="I2471" s="49">
        <v>0.15559999999999999</v>
      </c>
      <c r="J2471" s="49">
        <v>45.0456</v>
      </c>
      <c r="K2471" s="49">
        <v>0.24210000000000001</v>
      </c>
      <c r="L2471" s="49">
        <v>99.874999999999986</v>
      </c>
      <c r="M2471" s="47"/>
      <c r="N2471" s="50">
        <v>0.98999944003500795</v>
      </c>
      <c r="O2471" s="50">
        <v>8.7182878656774556E-4</v>
      </c>
      <c r="P2471" s="50">
        <v>0.31100134838231458</v>
      </c>
      <c r="Q2471" s="50">
        <v>5.9292074266958971E-3</v>
      </c>
      <c r="R2471" s="50">
        <v>3.3180048081287578E-3</v>
      </c>
      <c r="S2471" s="50">
        <v>1.6906067581727915</v>
      </c>
      <c r="T2471" s="50">
        <v>6.5303147803501115E-3</v>
      </c>
      <c r="U2471" s="50">
        <v>3.0082569023918566</v>
      </c>
      <c r="V2471" s="51">
        <v>84.46242561849094</v>
      </c>
      <c r="X2471" s="47" t="s">
        <v>1752</v>
      </c>
      <c r="Y2471" s="47" t="s">
        <v>1752</v>
      </c>
      <c r="Z2471" s="47" t="s">
        <v>1752</v>
      </c>
      <c r="AA2471" s="47" t="s">
        <v>1752</v>
      </c>
      <c r="AB2471" s="47" t="s">
        <v>1752</v>
      </c>
      <c r="AC2471" s="47" t="s">
        <v>1752</v>
      </c>
      <c r="AD2471" s="47" t="s">
        <v>1752</v>
      </c>
      <c r="AE2471" s="312"/>
      <c r="AF2471" s="465" t="s">
        <v>1755</v>
      </c>
      <c r="AG2471" s="343">
        <v>40</v>
      </c>
      <c r="AH2471" s="343">
        <v>15</v>
      </c>
      <c r="AI2471" s="343"/>
      <c r="AJ2471" s="343"/>
      <c r="AK2471" s="343"/>
      <c r="AL2471" s="343"/>
      <c r="AM2471" s="343"/>
      <c r="AN2471" s="343"/>
      <c r="AO2471" s="343"/>
      <c r="AP2471" s="343"/>
      <c r="AQ2471" s="343"/>
      <c r="AR2471" s="343"/>
      <c r="AS2471" s="343"/>
      <c r="AT2471" s="343"/>
      <c r="AU2471" s="343"/>
      <c r="AV2471" s="343"/>
      <c r="AW2471" s="343"/>
      <c r="AX2471" s="343"/>
      <c r="AY2471" s="343"/>
      <c r="AZ2471" s="343"/>
      <c r="BA2471" s="343"/>
      <c r="BB2471" s="343"/>
      <c r="BC2471" s="343"/>
      <c r="BD2471" s="343"/>
      <c r="BE2471" s="475"/>
      <c r="BF2471" s="475"/>
      <c r="BG2471" s="475"/>
      <c r="BH2471" s="475"/>
      <c r="BI2471" s="475"/>
      <c r="BJ2471" s="475"/>
      <c r="BK2471" s="475"/>
      <c r="BL2471" s="475"/>
      <c r="BM2471" s="475"/>
      <c r="BN2471" s="475"/>
      <c r="BO2471" s="475"/>
      <c r="BP2471" s="306"/>
      <c r="BQ2471" s="496"/>
      <c r="BR2471" s="496"/>
      <c r="BS2471" s="496"/>
      <c r="BT2471" s="496"/>
      <c r="BU2471" s="496"/>
      <c r="BV2471" s="496"/>
    </row>
    <row r="2472" spans="1:74" s="52" customFormat="1" ht="12.75">
      <c r="A2472" s="45">
        <v>2670.080468178493</v>
      </c>
      <c r="B2472" s="46" t="s">
        <v>363</v>
      </c>
      <c r="C2472" s="47" t="s">
        <v>306</v>
      </c>
      <c r="D2472" s="48">
        <v>76.02</v>
      </c>
      <c r="E2472" s="49">
        <v>39.348799999999997</v>
      </c>
      <c r="F2472" s="49">
        <v>4.3299999999999998E-2</v>
      </c>
      <c r="G2472" s="49">
        <v>14.7623</v>
      </c>
      <c r="H2472" s="49">
        <v>0.32150000000000001</v>
      </c>
      <c r="I2472" s="49">
        <v>0.2422</v>
      </c>
      <c r="J2472" s="49">
        <v>45.3568</v>
      </c>
      <c r="K2472" s="49">
        <v>0.21679999999999999</v>
      </c>
      <c r="L2472" s="49">
        <v>100.29169999999999</v>
      </c>
      <c r="M2472" s="47"/>
      <c r="N2472" s="50">
        <v>0.98706308178458491</v>
      </c>
      <c r="O2472" s="50">
        <v>8.5876972938606847E-4</v>
      </c>
      <c r="P2472" s="50">
        <v>0.3096873295197351</v>
      </c>
      <c r="Q2472" s="50">
        <v>6.4869161743226081E-3</v>
      </c>
      <c r="R2472" s="50">
        <v>5.1460416190702339E-3</v>
      </c>
      <c r="S2472" s="50">
        <v>1.6961504368433744</v>
      </c>
      <c r="T2472" s="50">
        <v>5.8268030861692265E-3</v>
      </c>
      <c r="U2472" s="50">
        <v>3.0112193787566426</v>
      </c>
      <c r="V2472" s="51">
        <v>84.560699039920578</v>
      </c>
      <c r="X2472" s="47" t="s">
        <v>1752</v>
      </c>
      <c r="Y2472" s="47" t="s">
        <v>1752</v>
      </c>
      <c r="Z2472" s="47" t="s">
        <v>1752</v>
      </c>
      <c r="AA2472" s="47" t="s">
        <v>1752</v>
      </c>
      <c r="AB2472" s="47" t="s">
        <v>1752</v>
      </c>
      <c r="AC2472" s="47" t="s">
        <v>1752</v>
      </c>
      <c r="AD2472" s="47" t="s">
        <v>1752</v>
      </c>
      <c r="AE2472" s="312"/>
      <c r="AF2472" s="465" t="s">
        <v>1755</v>
      </c>
      <c r="AG2472" s="343">
        <v>40</v>
      </c>
      <c r="AH2472" s="343">
        <v>15</v>
      </c>
      <c r="AI2472" s="343"/>
      <c r="AJ2472" s="343"/>
      <c r="AK2472" s="343"/>
      <c r="AL2472" s="343"/>
      <c r="AM2472" s="343"/>
      <c r="AN2472" s="343"/>
      <c r="AO2472" s="343"/>
      <c r="AP2472" s="343"/>
      <c r="AQ2472" s="343"/>
      <c r="AR2472" s="343"/>
      <c r="AS2472" s="343"/>
      <c r="AT2472" s="343"/>
      <c r="AU2472" s="343"/>
      <c r="AV2472" s="343"/>
      <c r="AW2472" s="343"/>
      <c r="AX2472" s="343"/>
      <c r="AY2472" s="343"/>
      <c r="AZ2472" s="343"/>
      <c r="BA2472" s="343"/>
      <c r="BB2472" s="343"/>
      <c r="BC2472" s="343"/>
      <c r="BD2472" s="343"/>
      <c r="BE2472" s="475"/>
      <c r="BF2472" s="475"/>
      <c r="BG2472" s="475"/>
      <c r="BH2472" s="475"/>
      <c r="BI2472" s="475"/>
      <c r="BJ2472" s="475"/>
      <c r="BK2472" s="475"/>
      <c r="BL2472" s="475"/>
      <c r="BM2472" s="475"/>
      <c r="BN2472" s="475"/>
      <c r="BO2472" s="475"/>
      <c r="BP2472" s="306"/>
      <c r="BQ2472" s="496"/>
      <c r="BR2472" s="496"/>
      <c r="BS2472" s="496"/>
      <c r="BT2472" s="496"/>
      <c r="BU2472" s="496"/>
      <c r="BV2472" s="496"/>
    </row>
    <row r="2473" spans="1:74" s="52" customFormat="1" ht="12.75">
      <c r="A2473" s="45">
        <v>2670.080468178493</v>
      </c>
      <c r="B2473" s="46" t="s">
        <v>363</v>
      </c>
      <c r="C2473" s="47" t="s">
        <v>306</v>
      </c>
      <c r="D2473" s="48">
        <v>80.02</v>
      </c>
      <c r="E2473" s="49">
        <v>39.3444</v>
      </c>
      <c r="F2473" s="49">
        <v>3.5299999999999998E-2</v>
      </c>
      <c r="G2473" s="49">
        <v>14.744199999999999</v>
      </c>
      <c r="H2473" s="49">
        <v>0.34589999999999999</v>
      </c>
      <c r="I2473" s="49">
        <v>0.2157</v>
      </c>
      <c r="J2473" s="49">
        <v>45.336100000000002</v>
      </c>
      <c r="K2473" s="49">
        <v>0.26179999999999998</v>
      </c>
      <c r="L2473" s="49">
        <v>100.2834</v>
      </c>
      <c r="M2473" s="47"/>
      <c r="N2473" s="50">
        <v>0.98712837437801082</v>
      </c>
      <c r="O2473" s="50">
        <v>7.0023018702421234E-4</v>
      </c>
      <c r="P2473" s="50">
        <v>0.30936267631865372</v>
      </c>
      <c r="Q2473" s="50">
        <v>6.9804780094676168E-3</v>
      </c>
      <c r="R2473" s="50">
        <v>4.5838098467689183E-3</v>
      </c>
      <c r="S2473" s="50">
        <v>1.6956781031405861</v>
      </c>
      <c r="T2473" s="50">
        <v>7.0374933674295474E-3</v>
      </c>
      <c r="U2473" s="50">
        <v>3.0114711652479409</v>
      </c>
      <c r="V2473" s="51">
        <v>84.570753897479875</v>
      </c>
      <c r="X2473" s="47" t="s">
        <v>1752</v>
      </c>
      <c r="Y2473" s="47" t="s">
        <v>1752</v>
      </c>
      <c r="Z2473" s="47" t="s">
        <v>1752</v>
      </c>
      <c r="AA2473" s="47" t="s">
        <v>1752</v>
      </c>
      <c r="AB2473" s="47" t="s">
        <v>1752</v>
      </c>
      <c r="AC2473" s="47" t="s">
        <v>1752</v>
      </c>
      <c r="AD2473" s="47" t="s">
        <v>1752</v>
      </c>
      <c r="AE2473" s="312"/>
      <c r="AF2473" s="465" t="s">
        <v>1755</v>
      </c>
      <c r="AG2473" s="343">
        <v>40</v>
      </c>
      <c r="AH2473" s="343">
        <v>15</v>
      </c>
      <c r="AI2473" s="343"/>
      <c r="AJ2473" s="343"/>
      <c r="AK2473" s="343"/>
      <c r="AL2473" s="343"/>
      <c r="AM2473" s="343"/>
      <c r="AN2473" s="343"/>
      <c r="AO2473" s="343"/>
      <c r="AP2473" s="343"/>
      <c r="AQ2473" s="343"/>
      <c r="AR2473" s="343"/>
      <c r="AS2473" s="343"/>
      <c r="AT2473" s="343"/>
      <c r="AU2473" s="343"/>
      <c r="AV2473" s="343"/>
      <c r="AW2473" s="343"/>
      <c r="AX2473" s="343"/>
      <c r="AY2473" s="343"/>
      <c r="AZ2473" s="343"/>
      <c r="BA2473" s="343"/>
      <c r="BB2473" s="343"/>
      <c r="BC2473" s="343"/>
      <c r="BD2473" s="343"/>
      <c r="BE2473" s="475"/>
      <c r="BF2473" s="475"/>
      <c r="BG2473" s="475"/>
      <c r="BH2473" s="475"/>
      <c r="BI2473" s="475"/>
      <c r="BJ2473" s="475"/>
      <c r="BK2473" s="475"/>
      <c r="BL2473" s="475"/>
      <c r="BM2473" s="475"/>
      <c r="BN2473" s="475"/>
      <c r="BO2473" s="475"/>
      <c r="BP2473" s="306"/>
      <c r="BQ2473" s="496"/>
      <c r="BR2473" s="496"/>
      <c r="BS2473" s="496"/>
      <c r="BT2473" s="496"/>
      <c r="BU2473" s="496"/>
      <c r="BV2473" s="496"/>
    </row>
    <row r="2474" spans="1:74" s="52" customFormat="1" ht="12.75">
      <c r="A2474" s="45">
        <v>2670.080468178493</v>
      </c>
      <c r="B2474" s="46" t="s">
        <v>363</v>
      </c>
      <c r="C2474" s="47" t="s">
        <v>306</v>
      </c>
      <c r="D2474" s="48">
        <v>84.02</v>
      </c>
      <c r="E2474" s="49">
        <v>39.3855</v>
      </c>
      <c r="F2474" s="49">
        <v>5.2699999999999997E-2</v>
      </c>
      <c r="G2474" s="49">
        <v>14.6722</v>
      </c>
      <c r="H2474" s="49">
        <v>0.34160000000000001</v>
      </c>
      <c r="I2474" s="49">
        <v>0.2016</v>
      </c>
      <c r="J2474" s="49">
        <v>45.273400000000002</v>
      </c>
      <c r="K2474" s="49">
        <v>0.23830000000000001</v>
      </c>
      <c r="L2474" s="49">
        <v>100.16529999999999</v>
      </c>
      <c r="M2474" s="47"/>
      <c r="N2474" s="50">
        <v>0.98859852100865997</v>
      </c>
      <c r="O2474" s="50">
        <v>1.0458505363320542E-3</v>
      </c>
      <c r="P2474" s="50">
        <v>0.3079887303827325</v>
      </c>
      <c r="Q2474" s="50">
        <v>6.8967637211071707E-3</v>
      </c>
      <c r="R2474" s="50">
        <v>4.2860759266309069E-3</v>
      </c>
      <c r="S2474" s="50">
        <v>1.6940852050960296</v>
      </c>
      <c r="T2474" s="50">
        <v>6.408631247183761E-3</v>
      </c>
      <c r="U2474" s="50">
        <v>3.0093097779186762</v>
      </c>
      <c r="V2474" s="51">
        <v>84.616515657845454</v>
      </c>
      <c r="X2474" s="47" t="s">
        <v>1752</v>
      </c>
      <c r="Y2474" s="47" t="s">
        <v>1752</v>
      </c>
      <c r="Z2474" s="47" t="s">
        <v>1752</v>
      </c>
      <c r="AA2474" s="47" t="s">
        <v>1752</v>
      </c>
      <c r="AB2474" s="47" t="s">
        <v>1752</v>
      </c>
      <c r="AC2474" s="47" t="s">
        <v>1752</v>
      </c>
      <c r="AD2474" s="47" t="s">
        <v>1752</v>
      </c>
      <c r="AE2474" s="312"/>
      <c r="AF2474" s="465" t="s">
        <v>1755</v>
      </c>
      <c r="AG2474" s="343">
        <v>40</v>
      </c>
      <c r="AH2474" s="343">
        <v>15</v>
      </c>
      <c r="AI2474" s="343"/>
      <c r="AJ2474" s="343"/>
      <c r="AK2474" s="343"/>
      <c r="AL2474" s="343"/>
      <c r="AM2474" s="343"/>
      <c r="AN2474" s="343"/>
      <c r="AO2474" s="343"/>
      <c r="AP2474" s="343"/>
      <c r="AQ2474" s="343"/>
      <c r="AR2474" s="343"/>
      <c r="AS2474" s="343"/>
      <c r="AT2474" s="343"/>
      <c r="AU2474" s="343"/>
      <c r="AV2474" s="343"/>
      <c r="AW2474" s="343"/>
      <c r="AX2474" s="343"/>
      <c r="AY2474" s="343"/>
      <c r="AZ2474" s="343"/>
      <c r="BA2474" s="343"/>
      <c r="BB2474" s="343"/>
      <c r="BC2474" s="343"/>
      <c r="BD2474" s="343"/>
      <c r="BE2474" s="475"/>
      <c r="BF2474" s="475"/>
      <c r="BG2474" s="475"/>
      <c r="BH2474" s="475"/>
      <c r="BI2474" s="475"/>
      <c r="BJ2474" s="475"/>
      <c r="BK2474" s="475"/>
      <c r="BL2474" s="475"/>
      <c r="BM2474" s="475"/>
      <c r="BN2474" s="475"/>
      <c r="BO2474" s="475"/>
      <c r="BP2474" s="306"/>
      <c r="BQ2474" s="496"/>
      <c r="BR2474" s="496"/>
      <c r="BS2474" s="496"/>
      <c r="BT2474" s="496"/>
      <c r="BU2474" s="496"/>
      <c r="BV2474" s="496"/>
    </row>
    <row r="2475" spans="1:74" s="52" customFormat="1" ht="12.75">
      <c r="A2475" s="45">
        <v>2670.080468178493</v>
      </c>
      <c r="B2475" s="46" t="s">
        <v>363</v>
      </c>
      <c r="C2475" s="47" t="s">
        <v>306</v>
      </c>
      <c r="D2475" s="48">
        <v>88.03</v>
      </c>
      <c r="E2475" s="49">
        <v>39.284199999999998</v>
      </c>
      <c r="F2475" s="49">
        <v>0.1033</v>
      </c>
      <c r="G2475" s="49">
        <v>14.741400000000001</v>
      </c>
      <c r="H2475" s="49">
        <v>0.34079999999999999</v>
      </c>
      <c r="I2475" s="49">
        <v>0.31109999999999999</v>
      </c>
      <c r="J2475" s="49">
        <v>45.179200000000002</v>
      </c>
      <c r="K2475" s="49">
        <v>0.23730000000000001</v>
      </c>
      <c r="L2475" s="49">
        <v>100.19730000000001</v>
      </c>
      <c r="M2475" s="47"/>
      <c r="N2475" s="50">
        <v>0.986514602627246</v>
      </c>
      <c r="O2475" s="50">
        <v>2.0509796030346067E-3</v>
      </c>
      <c r="P2475" s="50">
        <v>0.30958529894035342</v>
      </c>
      <c r="Q2475" s="50">
        <v>6.8838133027973201E-3</v>
      </c>
      <c r="R2475" s="50">
        <v>6.6171557226135684E-3</v>
      </c>
      <c r="S2475" s="50">
        <v>1.6913468806980438</v>
      </c>
      <c r="T2475" s="50">
        <v>6.3847072725956864E-3</v>
      </c>
      <c r="U2475" s="50">
        <v>3.0093834381666844</v>
      </c>
      <c r="V2475" s="51">
        <v>84.527946419638226</v>
      </c>
      <c r="X2475" s="47" t="s">
        <v>1752</v>
      </c>
      <c r="Y2475" s="47" t="s">
        <v>1752</v>
      </c>
      <c r="Z2475" s="47" t="s">
        <v>1752</v>
      </c>
      <c r="AA2475" s="47" t="s">
        <v>1752</v>
      </c>
      <c r="AB2475" s="47" t="s">
        <v>1752</v>
      </c>
      <c r="AC2475" s="47" t="s">
        <v>1752</v>
      </c>
      <c r="AD2475" s="47" t="s">
        <v>1752</v>
      </c>
      <c r="AE2475" s="312"/>
      <c r="AF2475" s="465" t="s">
        <v>1755</v>
      </c>
      <c r="AG2475" s="343">
        <v>40</v>
      </c>
      <c r="AH2475" s="343">
        <v>15</v>
      </c>
      <c r="AI2475" s="343"/>
      <c r="AJ2475" s="343"/>
      <c r="AK2475" s="343"/>
      <c r="AL2475" s="343"/>
      <c r="AM2475" s="343"/>
      <c r="AN2475" s="343"/>
      <c r="AO2475" s="343"/>
      <c r="AP2475" s="343"/>
      <c r="AQ2475" s="343"/>
      <c r="AR2475" s="343"/>
      <c r="AS2475" s="343"/>
      <c r="AT2475" s="343"/>
      <c r="AU2475" s="343"/>
      <c r="AV2475" s="343"/>
      <c r="AW2475" s="343"/>
      <c r="AX2475" s="343"/>
      <c r="AY2475" s="343"/>
      <c r="AZ2475" s="343"/>
      <c r="BA2475" s="343"/>
      <c r="BB2475" s="343"/>
      <c r="BC2475" s="343"/>
      <c r="BD2475" s="343"/>
      <c r="BE2475" s="475"/>
      <c r="BF2475" s="475"/>
      <c r="BG2475" s="475"/>
      <c r="BH2475" s="475"/>
      <c r="BI2475" s="475"/>
      <c r="BJ2475" s="475"/>
      <c r="BK2475" s="475"/>
      <c r="BL2475" s="475"/>
      <c r="BM2475" s="475"/>
      <c r="BN2475" s="475"/>
      <c r="BO2475" s="475"/>
      <c r="BP2475" s="306"/>
      <c r="BQ2475" s="496"/>
      <c r="BR2475" s="496"/>
      <c r="BS2475" s="496"/>
      <c r="BT2475" s="496"/>
      <c r="BU2475" s="496"/>
      <c r="BV2475" s="496"/>
    </row>
    <row r="2476" spans="1:74" s="52" customFormat="1" ht="12.75">
      <c r="A2476" s="45">
        <v>2670.080468178493</v>
      </c>
      <c r="B2476" s="46" t="s">
        <v>363</v>
      </c>
      <c r="C2476" s="47" t="s">
        <v>306</v>
      </c>
      <c r="D2476" s="48">
        <v>92.03</v>
      </c>
      <c r="E2476" s="49">
        <v>39.422400000000003</v>
      </c>
      <c r="F2476" s="49">
        <v>3.0099999999999998E-2</v>
      </c>
      <c r="G2476" s="49">
        <v>14.759</v>
      </c>
      <c r="H2476" s="49">
        <v>0.28129999999999999</v>
      </c>
      <c r="I2476" s="49">
        <v>0.24049999999999999</v>
      </c>
      <c r="J2476" s="49">
        <v>45.150199999999998</v>
      </c>
      <c r="K2476" s="49">
        <v>0.23830000000000001</v>
      </c>
      <c r="L2476" s="49">
        <v>100.12179999999999</v>
      </c>
      <c r="M2476" s="47"/>
      <c r="N2476" s="50">
        <v>0.99018604626876006</v>
      </c>
      <c r="O2476" s="50">
        <v>5.9774458760798483E-4</v>
      </c>
      <c r="P2476" s="50">
        <v>0.31001782746338608</v>
      </c>
      <c r="Q2476" s="50">
        <v>5.6831270657919271E-3</v>
      </c>
      <c r="R2476" s="50">
        <v>5.1165186522039597E-3</v>
      </c>
      <c r="S2476" s="50">
        <v>1.6906042862867905</v>
      </c>
      <c r="T2476" s="50">
        <v>6.4129142314841518E-3</v>
      </c>
      <c r="U2476" s="50">
        <v>3.0086184645560246</v>
      </c>
      <c r="V2476" s="51">
        <v>84.503928786318568</v>
      </c>
      <c r="X2476" s="47" t="s">
        <v>1752</v>
      </c>
      <c r="Y2476" s="47" t="s">
        <v>1752</v>
      </c>
      <c r="Z2476" s="47" t="s">
        <v>1752</v>
      </c>
      <c r="AA2476" s="47" t="s">
        <v>1752</v>
      </c>
      <c r="AB2476" s="47" t="s">
        <v>1752</v>
      </c>
      <c r="AC2476" s="47" t="s">
        <v>1752</v>
      </c>
      <c r="AD2476" s="47" t="s">
        <v>1752</v>
      </c>
      <c r="AE2476" s="312"/>
      <c r="AF2476" s="465" t="s">
        <v>1755</v>
      </c>
      <c r="AG2476" s="343">
        <v>40</v>
      </c>
      <c r="AH2476" s="343">
        <v>15</v>
      </c>
      <c r="AI2476" s="343"/>
      <c r="AJ2476" s="343"/>
      <c r="AK2476" s="343"/>
      <c r="AL2476" s="343"/>
      <c r="AM2476" s="343"/>
      <c r="AN2476" s="343"/>
      <c r="AO2476" s="343"/>
      <c r="AP2476" s="343"/>
      <c r="AQ2476" s="343"/>
      <c r="AR2476" s="343"/>
      <c r="AS2476" s="343"/>
      <c r="AT2476" s="343"/>
      <c r="AU2476" s="343"/>
      <c r="AV2476" s="343"/>
      <c r="AW2476" s="343"/>
      <c r="AX2476" s="343"/>
      <c r="AY2476" s="343"/>
      <c r="AZ2476" s="343"/>
      <c r="BA2476" s="343"/>
      <c r="BB2476" s="343"/>
      <c r="BC2476" s="343"/>
      <c r="BD2476" s="343"/>
      <c r="BE2476" s="475"/>
      <c r="BF2476" s="475"/>
      <c r="BG2476" s="475"/>
      <c r="BH2476" s="475"/>
      <c r="BI2476" s="475"/>
      <c r="BJ2476" s="475"/>
      <c r="BK2476" s="475"/>
      <c r="BL2476" s="475"/>
      <c r="BM2476" s="475"/>
      <c r="BN2476" s="475"/>
      <c r="BO2476" s="475"/>
      <c r="BP2476" s="306"/>
      <c r="BQ2476" s="496"/>
      <c r="BR2476" s="496"/>
      <c r="BS2476" s="496"/>
      <c r="BT2476" s="496"/>
      <c r="BU2476" s="496"/>
      <c r="BV2476" s="496"/>
    </row>
    <row r="2477" spans="1:74" s="52" customFormat="1" ht="12.75">
      <c r="A2477" s="45">
        <v>2670.080468178493</v>
      </c>
      <c r="B2477" s="46" t="s">
        <v>363</v>
      </c>
      <c r="C2477" s="47" t="s">
        <v>306</v>
      </c>
      <c r="D2477" s="48">
        <v>96.03</v>
      </c>
      <c r="E2477" s="49">
        <v>39.305199999999999</v>
      </c>
      <c r="F2477" s="49">
        <v>4.1300000000000003E-2</v>
      </c>
      <c r="G2477" s="49">
        <v>14.6379</v>
      </c>
      <c r="H2477" s="49">
        <v>0.30640000000000001</v>
      </c>
      <c r="I2477" s="49">
        <v>0.15909999999999999</v>
      </c>
      <c r="J2477" s="49">
        <v>45.112699999999997</v>
      </c>
      <c r="K2477" s="49">
        <v>0.29089999999999999</v>
      </c>
      <c r="L2477" s="49">
        <v>99.853499999999997</v>
      </c>
      <c r="M2477" s="47"/>
      <c r="N2477" s="50">
        <v>0.98946296407555823</v>
      </c>
      <c r="O2477" s="50">
        <v>8.2200602223274344E-4</v>
      </c>
      <c r="P2477" s="50">
        <v>0.3081657028706985</v>
      </c>
      <c r="Q2477" s="50">
        <v>6.2041485224058135E-3</v>
      </c>
      <c r="R2477" s="50">
        <v>3.3923874779157042E-3</v>
      </c>
      <c r="S2477" s="50">
        <v>1.6929997679843567</v>
      </c>
      <c r="T2477" s="50">
        <v>7.8460469268085871E-3</v>
      </c>
      <c r="U2477" s="50">
        <v>3.0088930238799763</v>
      </c>
      <c r="V2477" s="51">
        <v>84.600688580788571</v>
      </c>
      <c r="X2477" s="47" t="s">
        <v>1752</v>
      </c>
      <c r="Y2477" s="47" t="s">
        <v>1752</v>
      </c>
      <c r="Z2477" s="47" t="s">
        <v>1752</v>
      </c>
      <c r="AA2477" s="47" t="s">
        <v>1752</v>
      </c>
      <c r="AB2477" s="47" t="s">
        <v>1752</v>
      </c>
      <c r="AC2477" s="47" t="s">
        <v>1752</v>
      </c>
      <c r="AD2477" s="47" t="s">
        <v>1752</v>
      </c>
      <c r="AE2477" s="312"/>
      <c r="AF2477" s="465" t="s">
        <v>1755</v>
      </c>
      <c r="AG2477" s="343">
        <v>40</v>
      </c>
      <c r="AH2477" s="343">
        <v>15</v>
      </c>
      <c r="AI2477" s="343"/>
      <c r="AJ2477" s="343"/>
      <c r="AK2477" s="343"/>
      <c r="AL2477" s="343"/>
      <c r="AM2477" s="343"/>
      <c r="AN2477" s="343"/>
      <c r="AO2477" s="343"/>
      <c r="AP2477" s="343"/>
      <c r="AQ2477" s="343"/>
      <c r="AR2477" s="343"/>
      <c r="AS2477" s="343"/>
      <c r="AT2477" s="343"/>
      <c r="AU2477" s="343"/>
      <c r="AV2477" s="343"/>
      <c r="AW2477" s="343"/>
      <c r="AX2477" s="343"/>
      <c r="AY2477" s="343"/>
      <c r="AZ2477" s="343"/>
      <c r="BA2477" s="343"/>
      <c r="BB2477" s="343"/>
      <c r="BC2477" s="343"/>
      <c r="BD2477" s="343"/>
      <c r="BE2477" s="475"/>
      <c r="BF2477" s="475"/>
      <c r="BG2477" s="475"/>
      <c r="BH2477" s="475"/>
      <c r="BI2477" s="475"/>
      <c r="BJ2477" s="475"/>
      <c r="BK2477" s="475"/>
      <c r="BL2477" s="475"/>
      <c r="BM2477" s="475"/>
      <c r="BN2477" s="475"/>
      <c r="BO2477" s="475"/>
      <c r="BP2477" s="306"/>
      <c r="BQ2477" s="496"/>
      <c r="BR2477" s="496"/>
      <c r="BS2477" s="496"/>
      <c r="BT2477" s="496"/>
      <c r="BU2477" s="496"/>
      <c r="BV2477" s="496"/>
    </row>
    <row r="2478" spans="1:74" s="52" customFormat="1" ht="12.75">
      <c r="A2478" s="45">
        <v>2670.080468178493</v>
      </c>
      <c r="B2478" s="46" t="s">
        <v>363</v>
      </c>
      <c r="C2478" s="47" t="s">
        <v>306</v>
      </c>
      <c r="D2478" s="48">
        <v>100.03</v>
      </c>
      <c r="E2478" s="49">
        <v>39.278700000000001</v>
      </c>
      <c r="F2478" s="49">
        <v>5.3600000000000002E-2</v>
      </c>
      <c r="G2478" s="49">
        <v>14.899900000000001</v>
      </c>
      <c r="H2478" s="49">
        <v>0.3286</v>
      </c>
      <c r="I2478" s="49">
        <v>0.24210000000000001</v>
      </c>
      <c r="J2478" s="49">
        <v>45.263500000000001</v>
      </c>
      <c r="K2478" s="49">
        <v>0.25230000000000002</v>
      </c>
      <c r="L2478" s="49">
        <v>100.31870000000002</v>
      </c>
      <c r="M2478" s="47"/>
      <c r="N2478" s="50">
        <v>0.98589893574503451</v>
      </c>
      <c r="O2478" s="50">
        <v>1.0636910301939019E-3</v>
      </c>
      <c r="P2478" s="50">
        <v>0.31276247406647217</v>
      </c>
      <c r="Q2478" s="50">
        <v>6.6341722549788183E-3</v>
      </c>
      <c r="R2478" s="50">
        <v>5.1470195860736376E-3</v>
      </c>
      <c r="S2478" s="50">
        <v>1.6936823842281206</v>
      </c>
      <c r="T2478" s="50">
        <v>6.7850052837038696E-3</v>
      </c>
      <c r="U2478" s="50">
        <v>3.0119736821945775</v>
      </c>
      <c r="V2478" s="51">
        <v>84.412107176854619</v>
      </c>
      <c r="X2478" s="47" t="s">
        <v>1752</v>
      </c>
      <c r="Y2478" s="47" t="s">
        <v>1752</v>
      </c>
      <c r="Z2478" s="47" t="s">
        <v>1752</v>
      </c>
      <c r="AA2478" s="47" t="s">
        <v>1752</v>
      </c>
      <c r="AB2478" s="47" t="s">
        <v>1752</v>
      </c>
      <c r="AC2478" s="47" t="s">
        <v>1752</v>
      </c>
      <c r="AD2478" s="47" t="s">
        <v>1752</v>
      </c>
      <c r="AE2478" s="312"/>
      <c r="AF2478" s="465" t="s">
        <v>1755</v>
      </c>
      <c r="AG2478" s="343">
        <v>40</v>
      </c>
      <c r="AH2478" s="343">
        <v>15</v>
      </c>
      <c r="AI2478" s="343"/>
      <c r="AJ2478" s="343"/>
      <c r="AK2478" s="343"/>
      <c r="AL2478" s="343"/>
      <c r="AM2478" s="343"/>
      <c r="AN2478" s="343"/>
      <c r="AO2478" s="343"/>
      <c r="AP2478" s="343"/>
      <c r="AQ2478" s="343"/>
      <c r="AR2478" s="343"/>
      <c r="AS2478" s="343"/>
      <c r="AT2478" s="343"/>
      <c r="AU2478" s="343"/>
      <c r="AV2478" s="343"/>
      <c r="AW2478" s="343"/>
      <c r="AX2478" s="343"/>
      <c r="AY2478" s="343"/>
      <c r="AZ2478" s="343"/>
      <c r="BA2478" s="343"/>
      <c r="BB2478" s="343"/>
      <c r="BC2478" s="343"/>
      <c r="BD2478" s="343"/>
      <c r="BE2478" s="475"/>
      <c r="BF2478" s="475"/>
      <c r="BG2478" s="475"/>
      <c r="BH2478" s="475"/>
      <c r="BI2478" s="475"/>
      <c r="BJ2478" s="475"/>
      <c r="BK2478" s="475"/>
      <c r="BL2478" s="475"/>
      <c r="BM2478" s="475"/>
      <c r="BN2478" s="475"/>
      <c r="BO2478" s="475"/>
      <c r="BP2478" s="306"/>
      <c r="BQ2478" s="496"/>
      <c r="BR2478" s="496"/>
      <c r="BS2478" s="496"/>
      <c r="BT2478" s="496"/>
      <c r="BU2478" s="496"/>
      <c r="BV2478" s="496"/>
    </row>
    <row r="2479" spans="1:74" s="52" customFormat="1" ht="12.75">
      <c r="A2479" s="45">
        <v>2670.080468178493</v>
      </c>
      <c r="B2479" s="46" t="s">
        <v>363</v>
      </c>
      <c r="C2479" s="47" t="s">
        <v>306</v>
      </c>
      <c r="D2479" s="48">
        <v>104.03</v>
      </c>
      <c r="E2479" s="49">
        <v>39.289200000000001</v>
      </c>
      <c r="F2479" s="49">
        <v>3.3000000000000002E-2</v>
      </c>
      <c r="G2479" s="49">
        <v>14.774800000000001</v>
      </c>
      <c r="H2479" s="49">
        <v>0.32</v>
      </c>
      <c r="I2479" s="49">
        <v>0.2104</v>
      </c>
      <c r="J2479" s="49">
        <v>45.3247</v>
      </c>
      <c r="K2479" s="49">
        <v>0.24299999999999999</v>
      </c>
      <c r="L2479" s="49">
        <v>100.1951</v>
      </c>
      <c r="M2479" s="47"/>
      <c r="N2479" s="50">
        <v>0.98668862584350636</v>
      </c>
      <c r="O2479" s="50">
        <v>6.552337979969467E-4</v>
      </c>
      <c r="P2479" s="50">
        <v>0.31030197568376527</v>
      </c>
      <c r="Q2479" s="50">
        <v>6.4639919466678948E-3</v>
      </c>
      <c r="R2479" s="50">
        <v>4.4754675307208521E-3</v>
      </c>
      <c r="S2479" s="50">
        <v>1.6968772212255641</v>
      </c>
      <c r="T2479" s="50">
        <v>6.5383905322790358E-3</v>
      </c>
      <c r="U2479" s="50">
        <v>3.0120009065605005</v>
      </c>
      <c r="V2479" s="51">
        <v>84.54039499006511</v>
      </c>
      <c r="X2479" s="47" t="s">
        <v>1752</v>
      </c>
      <c r="Y2479" s="47" t="s">
        <v>1752</v>
      </c>
      <c r="Z2479" s="47" t="s">
        <v>1752</v>
      </c>
      <c r="AA2479" s="47" t="s">
        <v>1752</v>
      </c>
      <c r="AB2479" s="47" t="s">
        <v>1752</v>
      </c>
      <c r="AC2479" s="47" t="s">
        <v>1752</v>
      </c>
      <c r="AD2479" s="47" t="s">
        <v>1752</v>
      </c>
      <c r="AE2479" s="312"/>
      <c r="AF2479" s="465" t="s">
        <v>1755</v>
      </c>
      <c r="AG2479" s="343">
        <v>40</v>
      </c>
      <c r="AH2479" s="343">
        <v>15</v>
      </c>
      <c r="AI2479" s="343"/>
      <c r="AJ2479" s="343"/>
      <c r="AK2479" s="343"/>
      <c r="AL2479" s="343"/>
      <c r="AM2479" s="343"/>
      <c r="AN2479" s="343"/>
      <c r="AO2479" s="343"/>
      <c r="AP2479" s="343"/>
      <c r="AQ2479" s="343"/>
      <c r="AR2479" s="343"/>
      <c r="AS2479" s="343"/>
      <c r="AT2479" s="343"/>
      <c r="AU2479" s="343"/>
      <c r="AV2479" s="343"/>
      <c r="AW2479" s="343"/>
      <c r="AX2479" s="343"/>
      <c r="AY2479" s="343"/>
      <c r="AZ2479" s="343"/>
      <c r="BA2479" s="343"/>
      <c r="BB2479" s="343"/>
      <c r="BC2479" s="343"/>
      <c r="BD2479" s="343"/>
      <c r="BE2479" s="475"/>
      <c r="BF2479" s="475"/>
      <c r="BG2479" s="475"/>
      <c r="BH2479" s="475"/>
      <c r="BI2479" s="475"/>
      <c r="BJ2479" s="475"/>
      <c r="BK2479" s="475"/>
      <c r="BL2479" s="475"/>
      <c r="BM2479" s="475"/>
      <c r="BN2479" s="475"/>
      <c r="BO2479" s="475"/>
      <c r="BP2479" s="306"/>
      <c r="BQ2479" s="496"/>
      <c r="BR2479" s="496"/>
      <c r="BS2479" s="496"/>
      <c r="BT2479" s="496"/>
      <c r="BU2479" s="496"/>
      <c r="BV2479" s="496"/>
    </row>
    <row r="2480" spans="1:74" s="52" customFormat="1" ht="12.75">
      <c r="A2480" s="45">
        <v>2670.080468178493</v>
      </c>
      <c r="B2480" s="46" t="s">
        <v>363</v>
      </c>
      <c r="C2480" s="47" t="s">
        <v>306</v>
      </c>
      <c r="D2480" s="48">
        <v>108.03</v>
      </c>
      <c r="E2480" s="49">
        <v>39.1419</v>
      </c>
      <c r="F2480" s="49">
        <v>5.57E-2</v>
      </c>
      <c r="G2480" s="49">
        <v>14.856999999999999</v>
      </c>
      <c r="H2480" s="49">
        <v>0.32779999999999998</v>
      </c>
      <c r="I2480" s="49">
        <v>0.2651</v>
      </c>
      <c r="J2480" s="49">
        <v>45.1372</v>
      </c>
      <c r="K2480" s="49">
        <v>0.26729999999999998</v>
      </c>
      <c r="L2480" s="49">
        <v>100.05200000000001</v>
      </c>
      <c r="M2480" s="47"/>
      <c r="N2480" s="50">
        <v>0.98529614329937865</v>
      </c>
      <c r="O2480" s="50">
        <v>1.1085505200279344E-3</v>
      </c>
      <c r="P2480" s="50">
        <v>0.31276057086513986</v>
      </c>
      <c r="Q2480" s="50">
        <v>6.637090223464993E-3</v>
      </c>
      <c r="R2480" s="50">
        <v>5.6522367799134547E-3</v>
      </c>
      <c r="S2480" s="50">
        <v>1.6938230567321466</v>
      </c>
      <c r="T2480" s="50">
        <v>7.2091072404941005E-3</v>
      </c>
      <c r="U2480" s="50">
        <v>3.0124867556605657</v>
      </c>
      <c r="V2480" s="51">
        <v>84.413280036594131</v>
      </c>
      <c r="X2480" s="47" t="s">
        <v>1752</v>
      </c>
      <c r="Y2480" s="47" t="s">
        <v>1752</v>
      </c>
      <c r="Z2480" s="47" t="s">
        <v>1752</v>
      </c>
      <c r="AA2480" s="47" t="s">
        <v>1752</v>
      </c>
      <c r="AB2480" s="47" t="s">
        <v>1752</v>
      </c>
      <c r="AC2480" s="47" t="s">
        <v>1752</v>
      </c>
      <c r="AD2480" s="47" t="s">
        <v>1752</v>
      </c>
      <c r="AE2480" s="312"/>
      <c r="AF2480" s="465" t="s">
        <v>1755</v>
      </c>
      <c r="AG2480" s="343">
        <v>40</v>
      </c>
      <c r="AH2480" s="343">
        <v>15</v>
      </c>
      <c r="AI2480" s="343"/>
      <c r="AJ2480" s="343"/>
      <c r="AK2480" s="343"/>
      <c r="AL2480" s="343"/>
      <c r="AM2480" s="343"/>
      <c r="AN2480" s="343"/>
      <c r="AO2480" s="343"/>
      <c r="AP2480" s="343"/>
      <c r="AQ2480" s="343"/>
      <c r="AR2480" s="343"/>
      <c r="AS2480" s="343"/>
      <c r="AT2480" s="343"/>
      <c r="AU2480" s="343"/>
      <c r="AV2480" s="343"/>
      <c r="AW2480" s="343"/>
      <c r="AX2480" s="343"/>
      <c r="AY2480" s="343"/>
      <c r="AZ2480" s="343"/>
      <c r="BA2480" s="343"/>
      <c r="BB2480" s="343"/>
      <c r="BC2480" s="343"/>
      <c r="BD2480" s="343"/>
      <c r="BE2480" s="475"/>
      <c r="BF2480" s="475"/>
      <c r="BG2480" s="475"/>
      <c r="BH2480" s="475"/>
      <c r="BI2480" s="475"/>
      <c r="BJ2480" s="475"/>
      <c r="BK2480" s="475"/>
      <c r="BL2480" s="475"/>
      <c r="BM2480" s="475"/>
      <c r="BN2480" s="475"/>
      <c r="BO2480" s="475"/>
      <c r="BP2480" s="306"/>
      <c r="BQ2480" s="496"/>
      <c r="BR2480" s="496"/>
      <c r="BS2480" s="496"/>
      <c r="BT2480" s="496"/>
      <c r="BU2480" s="496"/>
      <c r="BV2480" s="496"/>
    </row>
    <row r="2481" spans="1:74" s="52" customFormat="1" ht="12.75">
      <c r="A2481" s="45">
        <v>2670.080468178493</v>
      </c>
      <c r="B2481" s="46" t="s">
        <v>363</v>
      </c>
      <c r="C2481" s="47" t="s">
        <v>306</v>
      </c>
      <c r="D2481" s="48">
        <v>112.03</v>
      </c>
      <c r="E2481" s="49">
        <v>39.219200000000001</v>
      </c>
      <c r="F2481" s="49">
        <v>3.4000000000000002E-2</v>
      </c>
      <c r="G2481" s="49">
        <v>14.712899999999999</v>
      </c>
      <c r="H2481" s="49">
        <v>0.33789999999999998</v>
      </c>
      <c r="I2481" s="49">
        <v>0.23330000000000001</v>
      </c>
      <c r="J2481" s="49">
        <v>45.143700000000003</v>
      </c>
      <c r="K2481" s="49">
        <v>0.24579999999999999</v>
      </c>
      <c r="L2481" s="49">
        <v>99.9268</v>
      </c>
      <c r="M2481" s="47"/>
      <c r="N2481" s="50">
        <v>0.98754982308476635</v>
      </c>
      <c r="O2481" s="50">
        <v>6.768845744143454E-4</v>
      </c>
      <c r="P2481" s="50">
        <v>0.30982364722465661</v>
      </c>
      <c r="Q2481" s="50">
        <v>6.8437221482649324E-3</v>
      </c>
      <c r="R2481" s="50">
        <v>4.9757753347595048E-3</v>
      </c>
      <c r="S2481" s="50">
        <v>1.6945952380675422</v>
      </c>
      <c r="T2481" s="50">
        <v>6.6313173320015307E-3</v>
      </c>
      <c r="U2481" s="50">
        <v>3.0110964077664053</v>
      </c>
      <c r="V2481" s="51">
        <v>84.542969062103438</v>
      </c>
      <c r="X2481" s="47" t="s">
        <v>1752</v>
      </c>
      <c r="Y2481" s="47" t="s">
        <v>1752</v>
      </c>
      <c r="Z2481" s="47" t="s">
        <v>1752</v>
      </c>
      <c r="AA2481" s="47" t="s">
        <v>1752</v>
      </c>
      <c r="AB2481" s="47" t="s">
        <v>1752</v>
      </c>
      <c r="AC2481" s="47" t="s">
        <v>1752</v>
      </c>
      <c r="AD2481" s="47" t="s">
        <v>1752</v>
      </c>
      <c r="AE2481" s="312"/>
      <c r="AF2481" s="465" t="s">
        <v>1755</v>
      </c>
      <c r="AG2481" s="343">
        <v>40</v>
      </c>
      <c r="AH2481" s="343">
        <v>15</v>
      </c>
      <c r="AI2481" s="343"/>
      <c r="AJ2481" s="343"/>
      <c r="AK2481" s="343"/>
      <c r="AL2481" s="343"/>
      <c r="AM2481" s="343"/>
      <c r="AN2481" s="343"/>
      <c r="AO2481" s="343"/>
      <c r="AP2481" s="343"/>
      <c r="AQ2481" s="343"/>
      <c r="AR2481" s="343"/>
      <c r="AS2481" s="343"/>
      <c r="AT2481" s="343"/>
      <c r="AU2481" s="343"/>
      <c r="AV2481" s="343"/>
      <c r="AW2481" s="343"/>
      <c r="AX2481" s="343"/>
      <c r="AY2481" s="343"/>
      <c r="AZ2481" s="343"/>
      <c r="BA2481" s="343"/>
      <c r="BB2481" s="343"/>
      <c r="BC2481" s="343"/>
      <c r="BD2481" s="343"/>
      <c r="BE2481" s="475"/>
      <c r="BF2481" s="475"/>
      <c r="BG2481" s="475"/>
      <c r="BH2481" s="475"/>
      <c r="BI2481" s="475"/>
      <c r="BJ2481" s="475"/>
      <c r="BK2481" s="475"/>
      <c r="BL2481" s="475"/>
      <c r="BM2481" s="475"/>
      <c r="BN2481" s="475"/>
      <c r="BO2481" s="475"/>
      <c r="BP2481" s="306"/>
      <c r="BQ2481" s="496"/>
      <c r="BR2481" s="496"/>
      <c r="BS2481" s="496"/>
      <c r="BT2481" s="496"/>
      <c r="BU2481" s="496"/>
      <c r="BV2481" s="496"/>
    </row>
    <row r="2482" spans="1:74" s="52" customFormat="1" ht="12.75">
      <c r="A2482" s="45">
        <v>2670.080468178493</v>
      </c>
      <c r="B2482" s="46" t="s">
        <v>363</v>
      </c>
      <c r="C2482" s="47" t="s">
        <v>306</v>
      </c>
      <c r="D2482" s="48">
        <v>116.03</v>
      </c>
      <c r="E2482" s="49">
        <v>39.396599999999999</v>
      </c>
      <c r="F2482" s="49">
        <v>3.8899999999999997E-2</v>
      </c>
      <c r="G2482" s="49">
        <v>14.479799999999999</v>
      </c>
      <c r="H2482" s="49">
        <v>0.3165</v>
      </c>
      <c r="I2482" s="49">
        <v>0.2228</v>
      </c>
      <c r="J2482" s="49">
        <v>45.026600000000002</v>
      </c>
      <c r="K2482" s="49">
        <v>0.23</v>
      </c>
      <c r="L2482" s="49">
        <v>99.711200000000005</v>
      </c>
      <c r="M2482" s="47"/>
      <c r="N2482" s="50">
        <v>0.99230489470226424</v>
      </c>
      <c r="O2482" s="50">
        <v>7.746604913260438E-4</v>
      </c>
      <c r="P2482" s="50">
        <v>0.30500358766761665</v>
      </c>
      <c r="Q2482" s="50">
        <v>6.4121547839434325E-3</v>
      </c>
      <c r="R2482" s="50">
        <v>4.7532134383382009E-3</v>
      </c>
      <c r="S2482" s="50">
        <v>1.6906904143126009</v>
      </c>
      <c r="T2482" s="50">
        <v>6.2068589189941152E-3</v>
      </c>
      <c r="U2482" s="50">
        <v>3.0061457843150841</v>
      </c>
      <c r="V2482" s="51">
        <v>84.71691615222683</v>
      </c>
      <c r="X2482" s="47" t="s">
        <v>1752</v>
      </c>
      <c r="Y2482" s="47" t="s">
        <v>1752</v>
      </c>
      <c r="Z2482" s="47" t="s">
        <v>1752</v>
      </c>
      <c r="AA2482" s="47" t="s">
        <v>1752</v>
      </c>
      <c r="AB2482" s="47" t="s">
        <v>1752</v>
      </c>
      <c r="AC2482" s="47" t="s">
        <v>1752</v>
      </c>
      <c r="AD2482" s="47" t="s">
        <v>1752</v>
      </c>
      <c r="AE2482" s="312"/>
      <c r="AF2482" s="465" t="s">
        <v>1755</v>
      </c>
      <c r="AG2482" s="343">
        <v>40</v>
      </c>
      <c r="AH2482" s="343">
        <v>15</v>
      </c>
      <c r="AI2482" s="343"/>
      <c r="AJ2482" s="343"/>
      <c r="AK2482" s="343"/>
      <c r="AL2482" s="343"/>
      <c r="AM2482" s="343"/>
      <c r="AN2482" s="343"/>
      <c r="AO2482" s="343"/>
      <c r="AP2482" s="343"/>
      <c r="AQ2482" s="343"/>
      <c r="AR2482" s="343"/>
      <c r="AS2482" s="343"/>
      <c r="AT2482" s="343"/>
      <c r="AU2482" s="343"/>
      <c r="AV2482" s="343"/>
      <c r="AW2482" s="343"/>
      <c r="AX2482" s="343"/>
      <c r="AY2482" s="343"/>
      <c r="AZ2482" s="343"/>
      <c r="BA2482" s="343"/>
      <c r="BB2482" s="343"/>
      <c r="BC2482" s="343"/>
      <c r="BD2482" s="343"/>
      <c r="BE2482" s="475"/>
      <c r="BF2482" s="475"/>
      <c r="BG2482" s="475"/>
      <c r="BH2482" s="475"/>
      <c r="BI2482" s="475"/>
      <c r="BJ2482" s="475"/>
      <c r="BK2482" s="475"/>
      <c r="BL2482" s="475"/>
      <c r="BM2482" s="475"/>
      <c r="BN2482" s="475"/>
      <c r="BO2482" s="475"/>
      <c r="BP2482" s="306"/>
      <c r="BQ2482" s="496"/>
      <c r="BR2482" s="496"/>
      <c r="BS2482" s="496"/>
      <c r="BT2482" s="496"/>
      <c r="BU2482" s="496"/>
      <c r="BV2482" s="496"/>
    </row>
    <row r="2483" spans="1:74" s="52" customFormat="1" ht="12.75">
      <c r="A2483" s="45">
        <v>2670.080468178493</v>
      </c>
      <c r="B2483" s="46" t="s">
        <v>363</v>
      </c>
      <c r="C2483" s="47" t="s">
        <v>306</v>
      </c>
      <c r="D2483" s="48">
        <v>120.04</v>
      </c>
      <c r="E2483" s="49">
        <v>39.221699999999998</v>
      </c>
      <c r="F2483" s="49">
        <v>4.5499999999999999E-2</v>
      </c>
      <c r="G2483" s="49">
        <v>14.865399999999999</v>
      </c>
      <c r="H2483" s="49">
        <v>0.3448</v>
      </c>
      <c r="I2483" s="49">
        <v>0.18540000000000001</v>
      </c>
      <c r="J2483" s="49">
        <v>45.0015</v>
      </c>
      <c r="K2483" s="49">
        <v>0.25869999999999999</v>
      </c>
      <c r="L2483" s="49">
        <v>99.923000000000002</v>
      </c>
      <c r="M2483" s="47"/>
      <c r="N2483" s="50">
        <v>0.98806916902037845</v>
      </c>
      <c r="O2483" s="50">
        <v>9.0624942975503606E-4</v>
      </c>
      <c r="P2483" s="50">
        <v>0.31317964561540224</v>
      </c>
      <c r="Q2483" s="50">
        <v>6.9866998152943397E-3</v>
      </c>
      <c r="R2483" s="50">
        <v>3.9560010993947717E-3</v>
      </c>
      <c r="S2483" s="50">
        <v>1.6900380017610059</v>
      </c>
      <c r="T2483" s="50">
        <v>6.9825653788817841E-3</v>
      </c>
      <c r="U2483" s="50">
        <v>3.0101183321201126</v>
      </c>
      <c r="V2483" s="51">
        <v>84.366169795600086</v>
      </c>
      <c r="X2483" s="47" t="s">
        <v>1752</v>
      </c>
      <c r="Y2483" s="47" t="s">
        <v>1752</v>
      </c>
      <c r="Z2483" s="47" t="s">
        <v>1752</v>
      </c>
      <c r="AA2483" s="47" t="s">
        <v>1752</v>
      </c>
      <c r="AB2483" s="47" t="s">
        <v>1752</v>
      </c>
      <c r="AC2483" s="47" t="s">
        <v>1752</v>
      </c>
      <c r="AD2483" s="47" t="s">
        <v>1752</v>
      </c>
      <c r="AE2483" s="312"/>
      <c r="AF2483" s="465" t="s">
        <v>1755</v>
      </c>
      <c r="AG2483" s="343">
        <v>40</v>
      </c>
      <c r="AH2483" s="343">
        <v>15</v>
      </c>
      <c r="AI2483" s="343"/>
      <c r="AJ2483" s="343"/>
      <c r="AK2483" s="343"/>
      <c r="AL2483" s="343"/>
      <c r="AM2483" s="343"/>
      <c r="AN2483" s="343"/>
      <c r="AO2483" s="343"/>
      <c r="AP2483" s="343"/>
      <c r="AQ2483" s="343"/>
      <c r="AR2483" s="343"/>
      <c r="AS2483" s="343"/>
      <c r="AT2483" s="343"/>
      <c r="AU2483" s="343"/>
      <c r="AV2483" s="343"/>
      <c r="AW2483" s="343"/>
      <c r="AX2483" s="343"/>
      <c r="AY2483" s="343"/>
      <c r="AZ2483" s="343"/>
      <c r="BA2483" s="343"/>
      <c r="BB2483" s="343"/>
      <c r="BC2483" s="343"/>
      <c r="BD2483" s="343"/>
      <c r="BE2483" s="475"/>
      <c r="BF2483" s="475"/>
      <c r="BG2483" s="475"/>
      <c r="BH2483" s="475"/>
      <c r="BI2483" s="475"/>
      <c r="BJ2483" s="475"/>
      <c r="BK2483" s="475"/>
      <c r="BL2483" s="475"/>
      <c r="BM2483" s="475"/>
      <c r="BN2483" s="475"/>
      <c r="BO2483" s="475"/>
      <c r="BP2483" s="306"/>
      <c r="BQ2483" s="496"/>
      <c r="BR2483" s="496"/>
      <c r="BS2483" s="496"/>
      <c r="BT2483" s="496"/>
      <c r="BU2483" s="496"/>
      <c r="BV2483" s="496"/>
    </row>
    <row r="2484" spans="1:74" s="52" customFormat="1" ht="12.75">
      <c r="A2484" s="45">
        <v>2670.080468178493</v>
      </c>
      <c r="B2484" s="46" t="s">
        <v>363</v>
      </c>
      <c r="C2484" s="47" t="s">
        <v>306</v>
      </c>
      <c r="D2484" s="48">
        <v>124.04</v>
      </c>
      <c r="E2484" s="49">
        <v>39.314799999999998</v>
      </c>
      <c r="F2484" s="49">
        <v>8.0500000000000002E-2</v>
      </c>
      <c r="G2484" s="49">
        <v>14.8017</v>
      </c>
      <c r="H2484" s="49">
        <v>0.35</v>
      </c>
      <c r="I2484" s="49">
        <v>0.22969999999999999</v>
      </c>
      <c r="J2484" s="49">
        <v>45.199199999999998</v>
      </c>
      <c r="K2484" s="49">
        <v>0.25509999999999999</v>
      </c>
      <c r="L2484" s="49">
        <v>100.23099999999999</v>
      </c>
      <c r="M2484" s="47"/>
      <c r="N2484" s="50">
        <v>0.98700488315058388</v>
      </c>
      <c r="O2484" s="50">
        <v>1.5978445513776178E-3</v>
      </c>
      <c r="P2484" s="50">
        <v>0.31076408551989437</v>
      </c>
      <c r="Q2484" s="50">
        <v>7.0676521624117115E-3</v>
      </c>
      <c r="R2484" s="50">
        <v>4.8843858570520298E-3</v>
      </c>
      <c r="S2484" s="50">
        <v>1.6916188826619425</v>
      </c>
      <c r="T2484" s="50">
        <v>6.8616938433981979E-3</v>
      </c>
      <c r="U2484" s="50">
        <v>3.00979942774666</v>
      </c>
      <c r="V2484" s="51">
        <v>84.48028721488437</v>
      </c>
      <c r="X2484" s="47" t="s">
        <v>1752</v>
      </c>
      <c r="Y2484" s="47" t="s">
        <v>1752</v>
      </c>
      <c r="Z2484" s="47" t="s">
        <v>1752</v>
      </c>
      <c r="AA2484" s="47" t="s">
        <v>1752</v>
      </c>
      <c r="AB2484" s="47" t="s">
        <v>1752</v>
      </c>
      <c r="AC2484" s="47" t="s">
        <v>1752</v>
      </c>
      <c r="AD2484" s="47" t="s">
        <v>1752</v>
      </c>
      <c r="AE2484" s="312"/>
      <c r="AF2484" s="465" t="s">
        <v>1755</v>
      </c>
      <c r="AG2484" s="343">
        <v>40</v>
      </c>
      <c r="AH2484" s="343">
        <v>15</v>
      </c>
      <c r="AI2484" s="343"/>
      <c r="AJ2484" s="343"/>
      <c r="AK2484" s="343"/>
      <c r="AL2484" s="343"/>
      <c r="AM2484" s="343"/>
      <c r="AN2484" s="343"/>
      <c r="AO2484" s="343"/>
      <c r="AP2484" s="343"/>
      <c r="AQ2484" s="343"/>
      <c r="AR2484" s="343"/>
      <c r="AS2484" s="343"/>
      <c r="AT2484" s="343"/>
      <c r="AU2484" s="343"/>
      <c r="AV2484" s="343"/>
      <c r="AW2484" s="343"/>
      <c r="AX2484" s="343"/>
      <c r="AY2484" s="343"/>
      <c r="AZ2484" s="343"/>
      <c r="BA2484" s="343"/>
      <c r="BB2484" s="343"/>
      <c r="BC2484" s="343"/>
      <c r="BD2484" s="343"/>
      <c r="BE2484" s="475"/>
      <c r="BF2484" s="475"/>
      <c r="BG2484" s="475"/>
      <c r="BH2484" s="475"/>
      <c r="BI2484" s="475"/>
      <c r="BJ2484" s="475"/>
      <c r="BK2484" s="475"/>
      <c r="BL2484" s="475"/>
      <c r="BM2484" s="475"/>
      <c r="BN2484" s="475"/>
      <c r="BO2484" s="475"/>
      <c r="BP2484" s="306"/>
      <c r="BQ2484" s="496"/>
      <c r="BR2484" s="496"/>
      <c r="BS2484" s="496"/>
      <c r="BT2484" s="496"/>
      <c r="BU2484" s="496"/>
      <c r="BV2484" s="496"/>
    </row>
    <row r="2485" spans="1:74" s="52" customFormat="1" ht="12.75">
      <c r="A2485" s="45">
        <v>2670.080468178493</v>
      </c>
      <c r="B2485" s="46" t="s">
        <v>363</v>
      </c>
      <c r="C2485" s="47" t="s">
        <v>306</v>
      </c>
      <c r="D2485" s="48">
        <v>128.04</v>
      </c>
      <c r="E2485" s="49">
        <v>39.183</v>
      </c>
      <c r="F2485" s="49">
        <v>5.1299999999999998E-2</v>
      </c>
      <c r="G2485" s="49">
        <v>15.145200000000001</v>
      </c>
      <c r="H2485" s="49">
        <v>0.34499999999999997</v>
      </c>
      <c r="I2485" s="49">
        <v>0.1925</v>
      </c>
      <c r="J2485" s="49">
        <v>45.074300000000001</v>
      </c>
      <c r="K2485" s="49">
        <v>0.2747</v>
      </c>
      <c r="L2485" s="49">
        <v>100.26599999999999</v>
      </c>
      <c r="M2485" s="47"/>
      <c r="N2485" s="50">
        <v>0.98521915545098626</v>
      </c>
      <c r="O2485" s="50">
        <v>1.0198303753682916E-3</v>
      </c>
      <c r="P2485" s="50">
        <v>0.3184682707983148</v>
      </c>
      <c r="Q2485" s="50">
        <v>6.9774727723157671E-3</v>
      </c>
      <c r="R2485" s="50">
        <v>4.099695828961851E-3</v>
      </c>
      <c r="S2485" s="50">
        <v>1.689556422039475</v>
      </c>
      <c r="T2485" s="50">
        <v>7.4003365328551866E-3</v>
      </c>
      <c r="U2485" s="50">
        <v>3.0127411837982767</v>
      </c>
      <c r="V2485" s="51">
        <v>84.140221386010566</v>
      </c>
      <c r="X2485" s="47" t="s">
        <v>1752</v>
      </c>
      <c r="Y2485" s="47" t="s">
        <v>1752</v>
      </c>
      <c r="Z2485" s="47" t="s">
        <v>1752</v>
      </c>
      <c r="AA2485" s="47" t="s">
        <v>1752</v>
      </c>
      <c r="AB2485" s="47" t="s">
        <v>1752</v>
      </c>
      <c r="AC2485" s="47" t="s">
        <v>1752</v>
      </c>
      <c r="AD2485" s="47" t="s">
        <v>1752</v>
      </c>
      <c r="AE2485" s="312"/>
      <c r="AF2485" s="465" t="s">
        <v>1755</v>
      </c>
      <c r="AG2485" s="343">
        <v>40</v>
      </c>
      <c r="AH2485" s="343">
        <v>15</v>
      </c>
      <c r="AI2485" s="343"/>
      <c r="AJ2485" s="343"/>
      <c r="AK2485" s="343"/>
      <c r="AL2485" s="343"/>
      <c r="AM2485" s="343"/>
      <c r="AN2485" s="343"/>
      <c r="AO2485" s="343"/>
      <c r="AP2485" s="343"/>
      <c r="AQ2485" s="343"/>
      <c r="AR2485" s="343"/>
      <c r="AS2485" s="343"/>
      <c r="AT2485" s="343"/>
      <c r="AU2485" s="343"/>
      <c r="AV2485" s="343"/>
      <c r="AW2485" s="343"/>
      <c r="AX2485" s="343"/>
      <c r="AY2485" s="343"/>
      <c r="AZ2485" s="343"/>
      <c r="BA2485" s="343"/>
      <c r="BB2485" s="343"/>
      <c r="BC2485" s="343"/>
      <c r="BD2485" s="343"/>
      <c r="BE2485" s="475"/>
      <c r="BF2485" s="475"/>
      <c r="BG2485" s="475"/>
      <c r="BH2485" s="475"/>
      <c r="BI2485" s="475"/>
      <c r="BJ2485" s="475"/>
      <c r="BK2485" s="475"/>
      <c r="BL2485" s="475"/>
      <c r="BM2485" s="475"/>
      <c r="BN2485" s="475"/>
      <c r="BO2485" s="475"/>
      <c r="BP2485" s="306"/>
      <c r="BQ2485" s="496"/>
      <c r="BR2485" s="496"/>
      <c r="BS2485" s="496"/>
      <c r="BT2485" s="496"/>
      <c r="BU2485" s="496"/>
      <c r="BV2485" s="496"/>
    </row>
    <row r="2486" spans="1:74" s="52" customFormat="1" ht="12.75">
      <c r="A2486" s="45">
        <v>2670.080468178493</v>
      </c>
      <c r="B2486" s="46" t="s">
        <v>363</v>
      </c>
      <c r="C2486" s="47" t="s">
        <v>306</v>
      </c>
      <c r="D2486" s="48">
        <v>132.04</v>
      </c>
      <c r="E2486" s="49">
        <v>39.325800000000001</v>
      </c>
      <c r="F2486" s="49">
        <v>2.2599999999999999E-2</v>
      </c>
      <c r="G2486" s="49">
        <v>14.7098</v>
      </c>
      <c r="H2486" s="49">
        <v>0.34939999999999999</v>
      </c>
      <c r="I2486" s="49">
        <v>0.2475</v>
      </c>
      <c r="J2486" s="49">
        <v>45.226900000000001</v>
      </c>
      <c r="K2486" s="49">
        <v>0.28050000000000003</v>
      </c>
      <c r="L2486" s="49">
        <v>100.16250000000001</v>
      </c>
      <c r="M2486" s="47"/>
      <c r="N2486" s="50">
        <v>0.98795744990774503</v>
      </c>
      <c r="O2486" s="50">
        <v>4.4889475238736376E-4</v>
      </c>
      <c r="P2486" s="50">
        <v>0.30904622014538119</v>
      </c>
      <c r="Q2486" s="50">
        <v>7.0603701038157631E-3</v>
      </c>
      <c r="R2486" s="50">
        <v>5.2664942794105035E-3</v>
      </c>
      <c r="S2486" s="50">
        <v>1.6938152577626262</v>
      </c>
      <c r="T2486" s="50">
        <v>7.5500736361139489E-3</v>
      </c>
      <c r="U2486" s="50">
        <v>3.0111447605874799</v>
      </c>
      <c r="V2486" s="51">
        <v>84.569765630113338</v>
      </c>
      <c r="X2486" s="47" t="s">
        <v>1752</v>
      </c>
      <c r="Y2486" s="47" t="s">
        <v>1752</v>
      </c>
      <c r="Z2486" s="47" t="s">
        <v>1752</v>
      </c>
      <c r="AA2486" s="47" t="s">
        <v>1752</v>
      </c>
      <c r="AB2486" s="47" t="s">
        <v>1752</v>
      </c>
      <c r="AC2486" s="47" t="s">
        <v>1752</v>
      </c>
      <c r="AD2486" s="47" t="s">
        <v>1752</v>
      </c>
      <c r="AE2486" s="312"/>
      <c r="AF2486" s="465" t="s">
        <v>1755</v>
      </c>
      <c r="AG2486" s="343">
        <v>40</v>
      </c>
      <c r="AH2486" s="343">
        <v>15</v>
      </c>
      <c r="AI2486" s="343"/>
      <c r="AJ2486" s="343"/>
      <c r="AK2486" s="343"/>
      <c r="AL2486" s="343"/>
      <c r="AM2486" s="343"/>
      <c r="AN2486" s="343"/>
      <c r="AO2486" s="343"/>
      <c r="AP2486" s="343"/>
      <c r="AQ2486" s="343"/>
      <c r="AR2486" s="343"/>
      <c r="AS2486" s="343"/>
      <c r="AT2486" s="343"/>
      <c r="AU2486" s="343"/>
      <c r="AV2486" s="343"/>
      <c r="AW2486" s="343"/>
      <c r="AX2486" s="343"/>
      <c r="AY2486" s="343"/>
      <c r="AZ2486" s="343"/>
      <c r="BA2486" s="343"/>
      <c r="BB2486" s="343"/>
      <c r="BC2486" s="343"/>
      <c r="BD2486" s="343"/>
      <c r="BE2486" s="475"/>
      <c r="BF2486" s="475"/>
      <c r="BG2486" s="475"/>
      <c r="BH2486" s="475"/>
      <c r="BI2486" s="475"/>
      <c r="BJ2486" s="475"/>
      <c r="BK2486" s="475"/>
      <c r="BL2486" s="475"/>
      <c r="BM2486" s="475"/>
      <c r="BN2486" s="475"/>
      <c r="BO2486" s="475"/>
      <c r="BP2486" s="306"/>
      <c r="BQ2486" s="496"/>
      <c r="BR2486" s="496"/>
      <c r="BS2486" s="496"/>
      <c r="BT2486" s="496"/>
      <c r="BU2486" s="496"/>
      <c r="BV2486" s="496"/>
    </row>
    <row r="2487" spans="1:74" s="52" customFormat="1" ht="12.75">
      <c r="A2487" s="45">
        <v>2670.080468178493</v>
      </c>
      <c r="B2487" s="46" t="s">
        <v>363</v>
      </c>
      <c r="C2487" s="47" t="s">
        <v>306</v>
      </c>
      <c r="D2487" s="48">
        <v>136.04</v>
      </c>
      <c r="E2487" s="49">
        <v>39.237299999999998</v>
      </c>
      <c r="F2487" s="49">
        <v>2.8199999999999999E-2</v>
      </c>
      <c r="G2487" s="49">
        <v>14.721</v>
      </c>
      <c r="H2487" s="49">
        <v>0.35010000000000002</v>
      </c>
      <c r="I2487" s="49">
        <v>0.18559999999999999</v>
      </c>
      <c r="J2487" s="49">
        <v>45.0199</v>
      </c>
      <c r="K2487" s="49">
        <v>0.2336</v>
      </c>
      <c r="L2487" s="49">
        <v>99.775699999999986</v>
      </c>
      <c r="M2487" s="47"/>
      <c r="N2487" s="50">
        <v>0.98924482996696372</v>
      </c>
      <c r="O2487" s="50">
        <v>5.6212020706689059E-4</v>
      </c>
      <c r="P2487" s="50">
        <v>0.31038303889161956</v>
      </c>
      <c r="Q2487" s="50">
        <v>7.0997111078217939E-3</v>
      </c>
      <c r="R2487" s="50">
        <v>3.9634043827922521E-3</v>
      </c>
      <c r="S2487" s="50">
        <v>1.6920677407798408</v>
      </c>
      <c r="T2487" s="50">
        <v>6.3100842827969895E-3</v>
      </c>
      <c r="U2487" s="50">
        <v>3.0096309296189019</v>
      </c>
      <c r="V2487" s="51">
        <v>84.499841791739641</v>
      </c>
      <c r="X2487" s="47" t="s">
        <v>1752</v>
      </c>
      <c r="Y2487" s="47" t="s">
        <v>1752</v>
      </c>
      <c r="Z2487" s="47" t="s">
        <v>1752</v>
      </c>
      <c r="AA2487" s="47" t="s">
        <v>1752</v>
      </c>
      <c r="AB2487" s="47" t="s">
        <v>1752</v>
      </c>
      <c r="AC2487" s="47" t="s">
        <v>1752</v>
      </c>
      <c r="AD2487" s="47" t="s">
        <v>1752</v>
      </c>
      <c r="AE2487" s="312"/>
      <c r="AF2487" s="465" t="s">
        <v>1755</v>
      </c>
      <c r="AG2487" s="343">
        <v>40</v>
      </c>
      <c r="AH2487" s="343">
        <v>15</v>
      </c>
      <c r="AI2487" s="343"/>
      <c r="AJ2487" s="343"/>
      <c r="AK2487" s="343"/>
      <c r="AL2487" s="343"/>
      <c r="AM2487" s="343"/>
      <c r="AN2487" s="343"/>
      <c r="AO2487" s="343"/>
      <c r="AP2487" s="343"/>
      <c r="AQ2487" s="343"/>
      <c r="AR2487" s="343"/>
      <c r="AS2487" s="343"/>
      <c r="AT2487" s="343"/>
      <c r="AU2487" s="343"/>
      <c r="AV2487" s="343"/>
      <c r="AW2487" s="343"/>
      <c r="AX2487" s="343"/>
      <c r="AY2487" s="343"/>
      <c r="AZ2487" s="343"/>
      <c r="BA2487" s="343"/>
      <c r="BB2487" s="343"/>
      <c r="BC2487" s="343"/>
      <c r="BD2487" s="343"/>
      <c r="BE2487" s="475"/>
      <c r="BF2487" s="475"/>
      <c r="BG2487" s="475"/>
      <c r="BH2487" s="475"/>
      <c r="BI2487" s="475"/>
      <c r="BJ2487" s="475"/>
      <c r="BK2487" s="475"/>
      <c r="BL2487" s="475"/>
      <c r="BM2487" s="475"/>
      <c r="BN2487" s="475"/>
      <c r="BO2487" s="475"/>
      <c r="BP2487" s="306"/>
      <c r="BQ2487" s="496"/>
      <c r="BR2487" s="496"/>
      <c r="BS2487" s="496"/>
      <c r="BT2487" s="496"/>
      <c r="BU2487" s="496"/>
      <c r="BV2487" s="496"/>
    </row>
    <row r="2488" spans="1:74" s="52" customFormat="1" ht="12.75">
      <c r="A2488" s="45">
        <v>2670.080468178493</v>
      </c>
      <c r="B2488" s="46" t="s">
        <v>363</v>
      </c>
      <c r="C2488" s="47" t="s">
        <v>306</v>
      </c>
      <c r="D2488" s="48">
        <v>140.04</v>
      </c>
      <c r="E2488" s="49">
        <v>39.246899999999997</v>
      </c>
      <c r="F2488" s="49">
        <v>3.27E-2</v>
      </c>
      <c r="G2488" s="49">
        <v>14.8292</v>
      </c>
      <c r="H2488" s="49">
        <v>0.31709999999999999</v>
      </c>
      <c r="I2488" s="49">
        <v>0.20849999999999999</v>
      </c>
      <c r="J2488" s="49">
        <v>45.192500000000003</v>
      </c>
      <c r="K2488" s="49">
        <v>0.25419999999999998</v>
      </c>
      <c r="L2488" s="49">
        <v>100.08109999999999</v>
      </c>
      <c r="M2488" s="47"/>
      <c r="N2488" s="50">
        <v>0.98704444416956505</v>
      </c>
      <c r="O2488" s="50">
        <v>6.5021130668542839E-4</v>
      </c>
      <c r="P2488" s="50">
        <v>0.31189259663538227</v>
      </c>
      <c r="Q2488" s="50">
        <v>6.4146281230011617E-3</v>
      </c>
      <c r="R2488" s="50">
        <v>4.4414333377382261E-3</v>
      </c>
      <c r="S2488" s="50">
        <v>1.6943622301685046</v>
      </c>
      <c r="T2488" s="50">
        <v>6.8495894761869611E-3</v>
      </c>
      <c r="U2488" s="50">
        <v>3.0116551332170634</v>
      </c>
      <c r="V2488" s="51">
        <v>84.453988971468277</v>
      </c>
      <c r="X2488" s="47" t="s">
        <v>1752</v>
      </c>
      <c r="Y2488" s="47" t="s">
        <v>1752</v>
      </c>
      <c r="Z2488" s="47" t="s">
        <v>1752</v>
      </c>
      <c r="AA2488" s="47" t="s">
        <v>1752</v>
      </c>
      <c r="AB2488" s="47" t="s">
        <v>1752</v>
      </c>
      <c r="AC2488" s="47" t="s">
        <v>1752</v>
      </c>
      <c r="AD2488" s="47" t="s">
        <v>1752</v>
      </c>
      <c r="AE2488" s="312"/>
      <c r="AF2488" s="465" t="s">
        <v>1755</v>
      </c>
      <c r="AG2488" s="343">
        <v>40</v>
      </c>
      <c r="AH2488" s="343">
        <v>15</v>
      </c>
      <c r="AI2488" s="343"/>
      <c r="AJ2488" s="343"/>
      <c r="AK2488" s="343"/>
      <c r="AL2488" s="343"/>
      <c r="AM2488" s="343"/>
      <c r="AN2488" s="343"/>
      <c r="AO2488" s="343"/>
      <c r="AP2488" s="343"/>
      <c r="AQ2488" s="343"/>
      <c r="AR2488" s="343"/>
      <c r="AS2488" s="343"/>
      <c r="AT2488" s="343"/>
      <c r="AU2488" s="343"/>
      <c r="AV2488" s="343"/>
      <c r="AW2488" s="343"/>
      <c r="AX2488" s="343"/>
      <c r="AY2488" s="343"/>
      <c r="AZ2488" s="343"/>
      <c r="BA2488" s="343"/>
      <c r="BB2488" s="343"/>
      <c r="BC2488" s="343"/>
      <c r="BD2488" s="343"/>
      <c r="BE2488" s="475"/>
      <c r="BF2488" s="475"/>
      <c r="BG2488" s="475"/>
      <c r="BH2488" s="475"/>
      <c r="BI2488" s="475"/>
      <c r="BJ2488" s="475"/>
      <c r="BK2488" s="475"/>
      <c r="BL2488" s="475"/>
      <c r="BM2488" s="475"/>
      <c r="BN2488" s="475"/>
      <c r="BO2488" s="475"/>
      <c r="BP2488" s="306"/>
      <c r="BQ2488" s="496"/>
      <c r="BR2488" s="496"/>
      <c r="BS2488" s="496"/>
      <c r="BT2488" s="496"/>
      <c r="BU2488" s="496"/>
      <c r="BV2488" s="496"/>
    </row>
    <row r="2489" spans="1:74" s="52" customFormat="1" ht="12.75">
      <c r="A2489" s="45">
        <v>2670.080468178493</v>
      </c>
      <c r="B2489" s="46" t="s">
        <v>363</v>
      </c>
      <c r="C2489" s="47" t="s">
        <v>306</v>
      </c>
      <c r="D2489" s="48">
        <v>144.04</v>
      </c>
      <c r="E2489" s="49">
        <v>39.110700000000001</v>
      </c>
      <c r="F2489" s="49">
        <v>3.44E-2</v>
      </c>
      <c r="G2489" s="49">
        <v>14.7942</v>
      </c>
      <c r="H2489" s="49">
        <v>0.33789999999999998</v>
      </c>
      <c r="I2489" s="49">
        <v>0.2014</v>
      </c>
      <c r="J2489" s="49">
        <v>45.009799999999998</v>
      </c>
      <c r="K2489" s="49">
        <v>0.23449999999999999</v>
      </c>
      <c r="L2489" s="49">
        <v>99.722899999999996</v>
      </c>
      <c r="M2489" s="47"/>
      <c r="N2489" s="50">
        <v>0.98722158497509716</v>
      </c>
      <c r="O2489" s="50">
        <v>6.865195529621096E-4</v>
      </c>
      <c r="P2489" s="50">
        <v>0.31229608001662423</v>
      </c>
      <c r="Q2489" s="50">
        <v>6.8604268429567732E-3</v>
      </c>
      <c r="R2489" s="50">
        <v>4.3059031652822807E-3</v>
      </c>
      <c r="S2489" s="50">
        <v>1.6936929590564087</v>
      </c>
      <c r="T2489" s="50">
        <v>6.3419023096479982E-3</v>
      </c>
      <c r="U2489" s="50">
        <v>3.0114053759189789</v>
      </c>
      <c r="V2489" s="51">
        <v>84.431815232602858</v>
      </c>
      <c r="X2489" s="47" t="s">
        <v>1752</v>
      </c>
      <c r="Y2489" s="47" t="s">
        <v>1752</v>
      </c>
      <c r="Z2489" s="47" t="s">
        <v>1752</v>
      </c>
      <c r="AA2489" s="47" t="s">
        <v>1752</v>
      </c>
      <c r="AB2489" s="47" t="s">
        <v>1752</v>
      </c>
      <c r="AC2489" s="47" t="s">
        <v>1752</v>
      </c>
      <c r="AD2489" s="47" t="s">
        <v>1752</v>
      </c>
      <c r="AE2489" s="312"/>
      <c r="AF2489" s="465" t="s">
        <v>1755</v>
      </c>
      <c r="AG2489" s="343">
        <v>40</v>
      </c>
      <c r="AH2489" s="343">
        <v>15</v>
      </c>
      <c r="AI2489" s="343"/>
      <c r="AJ2489" s="343"/>
      <c r="AK2489" s="343"/>
      <c r="AL2489" s="343"/>
      <c r="AM2489" s="343"/>
      <c r="AN2489" s="343"/>
      <c r="AO2489" s="343"/>
      <c r="AP2489" s="343"/>
      <c r="AQ2489" s="343"/>
      <c r="AR2489" s="343"/>
      <c r="AS2489" s="343"/>
      <c r="AT2489" s="343"/>
      <c r="AU2489" s="343"/>
      <c r="AV2489" s="343"/>
      <c r="AW2489" s="343"/>
      <c r="AX2489" s="343"/>
      <c r="AY2489" s="343"/>
      <c r="AZ2489" s="343"/>
      <c r="BA2489" s="343"/>
      <c r="BB2489" s="343"/>
      <c r="BC2489" s="343"/>
      <c r="BD2489" s="343"/>
      <c r="BE2489" s="475"/>
      <c r="BF2489" s="475"/>
      <c r="BG2489" s="475"/>
      <c r="BH2489" s="475"/>
      <c r="BI2489" s="475"/>
      <c r="BJ2489" s="475"/>
      <c r="BK2489" s="475"/>
      <c r="BL2489" s="475"/>
      <c r="BM2489" s="475"/>
      <c r="BN2489" s="475"/>
      <c r="BO2489" s="475"/>
      <c r="BP2489" s="306"/>
      <c r="BQ2489" s="496"/>
      <c r="BR2489" s="496"/>
      <c r="BS2489" s="496"/>
      <c r="BT2489" s="496"/>
      <c r="BU2489" s="496"/>
      <c r="BV2489" s="496"/>
    </row>
    <row r="2490" spans="1:74" s="52" customFormat="1" ht="12.75">
      <c r="A2490" s="45">
        <v>2670.080468178493</v>
      </c>
      <c r="B2490" s="46" t="s">
        <v>363</v>
      </c>
      <c r="C2490" s="47" t="s">
        <v>306</v>
      </c>
      <c r="D2490" s="48">
        <v>148.04</v>
      </c>
      <c r="E2490" s="49">
        <v>39.454000000000001</v>
      </c>
      <c r="F2490" s="49">
        <v>5.0599999999999999E-2</v>
      </c>
      <c r="G2490" s="49">
        <v>14.8429</v>
      </c>
      <c r="H2490" s="49">
        <v>0.34570000000000001</v>
      </c>
      <c r="I2490" s="49">
        <v>0.1908</v>
      </c>
      <c r="J2490" s="49">
        <v>45.0946</v>
      </c>
      <c r="K2490" s="49">
        <v>0.25700000000000001</v>
      </c>
      <c r="L2490" s="49">
        <v>100.23560000000001</v>
      </c>
      <c r="M2490" s="47"/>
      <c r="N2490" s="50">
        <v>0.99017866119754849</v>
      </c>
      <c r="O2490" s="50">
        <v>1.0040340803868749E-3</v>
      </c>
      <c r="P2490" s="50">
        <v>0.31152813714639332</v>
      </c>
      <c r="Q2490" s="50">
        <v>6.9785596421103081E-3</v>
      </c>
      <c r="R2490" s="50">
        <v>4.0558943355767851E-3</v>
      </c>
      <c r="S2490" s="50">
        <v>1.6871574234221733</v>
      </c>
      <c r="T2490" s="50">
        <v>6.9105608174887881E-3</v>
      </c>
      <c r="U2490" s="50">
        <v>3.007813270641678</v>
      </c>
      <c r="V2490" s="51">
        <v>84.413349288530767</v>
      </c>
      <c r="X2490" s="47" t="s">
        <v>1752</v>
      </c>
      <c r="Y2490" s="47" t="s">
        <v>1752</v>
      </c>
      <c r="Z2490" s="47" t="s">
        <v>1752</v>
      </c>
      <c r="AA2490" s="47" t="s">
        <v>1752</v>
      </c>
      <c r="AB2490" s="47" t="s">
        <v>1752</v>
      </c>
      <c r="AC2490" s="47" t="s">
        <v>1752</v>
      </c>
      <c r="AD2490" s="47" t="s">
        <v>1752</v>
      </c>
      <c r="AE2490" s="312"/>
      <c r="AF2490" s="465" t="s">
        <v>1755</v>
      </c>
      <c r="AG2490" s="343">
        <v>40</v>
      </c>
      <c r="AH2490" s="343">
        <v>15</v>
      </c>
      <c r="AI2490" s="343"/>
      <c r="AJ2490" s="343"/>
      <c r="AK2490" s="343"/>
      <c r="AL2490" s="343"/>
      <c r="AM2490" s="343"/>
      <c r="AN2490" s="343"/>
      <c r="AO2490" s="343"/>
      <c r="AP2490" s="343"/>
      <c r="AQ2490" s="343"/>
      <c r="AR2490" s="343"/>
      <c r="AS2490" s="343"/>
      <c r="AT2490" s="343"/>
      <c r="AU2490" s="343"/>
      <c r="AV2490" s="343"/>
      <c r="AW2490" s="343"/>
      <c r="AX2490" s="343"/>
      <c r="AY2490" s="343"/>
      <c r="AZ2490" s="343"/>
      <c r="BA2490" s="343"/>
      <c r="BB2490" s="343"/>
      <c r="BC2490" s="343"/>
      <c r="BD2490" s="343"/>
      <c r="BE2490" s="475"/>
      <c r="BF2490" s="475"/>
      <c r="BG2490" s="475"/>
      <c r="BH2490" s="475"/>
      <c r="BI2490" s="475"/>
      <c r="BJ2490" s="475"/>
      <c r="BK2490" s="475"/>
      <c r="BL2490" s="475"/>
      <c r="BM2490" s="475"/>
      <c r="BN2490" s="475"/>
      <c r="BO2490" s="475"/>
      <c r="BP2490" s="306"/>
      <c r="BQ2490" s="496"/>
      <c r="BR2490" s="496"/>
      <c r="BS2490" s="496"/>
      <c r="BT2490" s="496"/>
      <c r="BU2490" s="496"/>
      <c r="BV2490" s="496"/>
    </row>
    <row r="2491" spans="1:74" s="52" customFormat="1" ht="12.75">
      <c r="A2491" s="45">
        <v>2670.080468178493</v>
      </c>
      <c r="B2491" s="46" t="s">
        <v>363</v>
      </c>
      <c r="C2491" s="47" t="s">
        <v>306</v>
      </c>
      <c r="D2491" s="48">
        <v>152.05000000000001</v>
      </c>
      <c r="E2491" s="49">
        <v>39.279200000000003</v>
      </c>
      <c r="F2491" s="49">
        <v>6.9500000000000006E-2</v>
      </c>
      <c r="G2491" s="49">
        <v>14.8855</v>
      </c>
      <c r="H2491" s="49">
        <v>0.36509999999999998</v>
      </c>
      <c r="I2491" s="49">
        <v>0.21560000000000001</v>
      </c>
      <c r="J2491" s="49">
        <v>45.048499999999997</v>
      </c>
      <c r="K2491" s="49">
        <v>0.29260000000000003</v>
      </c>
      <c r="L2491" s="49">
        <v>100.15599999999999</v>
      </c>
      <c r="M2491" s="47"/>
      <c r="N2491" s="50">
        <v>0.98742179752783565</v>
      </c>
      <c r="O2491" s="50">
        <v>1.3813390707015042E-3</v>
      </c>
      <c r="P2491" s="50">
        <v>0.31293886081375261</v>
      </c>
      <c r="Q2491" s="50">
        <v>7.3823698903503479E-3</v>
      </c>
      <c r="R2491" s="50">
        <v>4.5906541156955864E-3</v>
      </c>
      <c r="S2491" s="50">
        <v>1.6882196713490298</v>
      </c>
      <c r="T2491" s="50">
        <v>7.8808315633957498E-3</v>
      </c>
      <c r="U2491" s="50">
        <v>3.0098155243307612</v>
      </c>
      <c r="V2491" s="51">
        <v>84.362115455413758</v>
      </c>
      <c r="X2491" s="47" t="s">
        <v>1752</v>
      </c>
      <c r="Y2491" s="47" t="s">
        <v>1752</v>
      </c>
      <c r="Z2491" s="47" t="s">
        <v>1752</v>
      </c>
      <c r="AA2491" s="47" t="s">
        <v>1752</v>
      </c>
      <c r="AB2491" s="47" t="s">
        <v>1752</v>
      </c>
      <c r="AC2491" s="47" t="s">
        <v>1752</v>
      </c>
      <c r="AD2491" s="47" t="s">
        <v>1752</v>
      </c>
      <c r="AE2491" s="312"/>
      <c r="AF2491" s="465" t="s">
        <v>1755</v>
      </c>
      <c r="AG2491" s="343">
        <v>40</v>
      </c>
      <c r="AH2491" s="343">
        <v>15</v>
      </c>
      <c r="AI2491" s="343"/>
      <c r="AJ2491" s="343"/>
      <c r="AK2491" s="343"/>
      <c r="AL2491" s="343"/>
      <c r="AM2491" s="343"/>
      <c r="AN2491" s="343"/>
      <c r="AO2491" s="343"/>
      <c r="AP2491" s="343"/>
      <c r="AQ2491" s="343"/>
      <c r="AR2491" s="343"/>
      <c r="AS2491" s="343"/>
      <c r="AT2491" s="343"/>
      <c r="AU2491" s="343"/>
      <c r="AV2491" s="343"/>
      <c r="AW2491" s="343"/>
      <c r="AX2491" s="343"/>
      <c r="AY2491" s="343"/>
      <c r="AZ2491" s="343"/>
      <c r="BA2491" s="343"/>
      <c r="BB2491" s="343"/>
      <c r="BC2491" s="343"/>
      <c r="BD2491" s="343"/>
      <c r="BE2491" s="475"/>
      <c r="BF2491" s="475"/>
      <c r="BG2491" s="475"/>
      <c r="BH2491" s="475"/>
      <c r="BI2491" s="475"/>
      <c r="BJ2491" s="475"/>
      <c r="BK2491" s="475"/>
      <c r="BL2491" s="475"/>
      <c r="BM2491" s="475"/>
      <c r="BN2491" s="475"/>
      <c r="BO2491" s="475"/>
      <c r="BP2491" s="306"/>
      <c r="BQ2491" s="496"/>
      <c r="BR2491" s="496"/>
      <c r="BS2491" s="496"/>
      <c r="BT2491" s="496"/>
      <c r="BU2491" s="496"/>
      <c r="BV2491" s="496"/>
    </row>
    <row r="2492" spans="1:74" s="52" customFormat="1" ht="12.75">
      <c r="A2492" s="45">
        <v>2670.080468178493</v>
      </c>
      <c r="B2492" s="46" t="s">
        <v>363</v>
      </c>
      <c r="C2492" s="47" t="s">
        <v>306</v>
      </c>
      <c r="D2492" s="48">
        <v>156.05000000000001</v>
      </c>
      <c r="E2492" s="49">
        <v>39.408999999999999</v>
      </c>
      <c r="F2492" s="49">
        <v>1.72E-2</v>
      </c>
      <c r="G2492" s="49">
        <v>15.028499999999999</v>
      </c>
      <c r="H2492" s="49">
        <v>0.28970000000000001</v>
      </c>
      <c r="I2492" s="49">
        <v>0.24030000000000001</v>
      </c>
      <c r="J2492" s="49">
        <v>44.951599999999999</v>
      </c>
      <c r="K2492" s="49">
        <v>0.23250000000000001</v>
      </c>
      <c r="L2492" s="49">
        <v>100.1688</v>
      </c>
      <c r="M2492" s="47"/>
      <c r="N2492" s="50">
        <v>0.99064390755868892</v>
      </c>
      <c r="O2492" s="50">
        <v>3.4184247180500796E-4</v>
      </c>
      <c r="P2492" s="50">
        <v>0.31593212442653806</v>
      </c>
      <c r="Q2492" s="50">
        <v>5.8575303261839493E-3</v>
      </c>
      <c r="R2492" s="50">
        <v>5.1163667533867755E-3</v>
      </c>
      <c r="S2492" s="50">
        <v>1.6845187844791356</v>
      </c>
      <c r="T2492" s="50">
        <v>6.2618514819628322E-3</v>
      </c>
      <c r="U2492" s="50">
        <v>3.0086724074977012</v>
      </c>
      <c r="V2492" s="51">
        <v>84.206954391129472</v>
      </c>
      <c r="X2492" s="47" t="s">
        <v>1752</v>
      </c>
      <c r="Y2492" s="47" t="s">
        <v>1752</v>
      </c>
      <c r="Z2492" s="47" t="s">
        <v>1752</v>
      </c>
      <c r="AA2492" s="47" t="s">
        <v>1752</v>
      </c>
      <c r="AB2492" s="47" t="s">
        <v>1752</v>
      </c>
      <c r="AC2492" s="47" t="s">
        <v>1752</v>
      </c>
      <c r="AD2492" s="47" t="s">
        <v>1752</v>
      </c>
      <c r="AE2492" s="312"/>
      <c r="AF2492" s="465" t="s">
        <v>1755</v>
      </c>
      <c r="AG2492" s="343">
        <v>40</v>
      </c>
      <c r="AH2492" s="343">
        <v>15</v>
      </c>
      <c r="AI2492" s="343"/>
      <c r="AJ2492" s="343"/>
      <c r="AK2492" s="343"/>
      <c r="AL2492" s="343"/>
      <c r="AM2492" s="343"/>
      <c r="AN2492" s="343"/>
      <c r="AO2492" s="343"/>
      <c r="AP2492" s="343"/>
      <c r="AQ2492" s="343"/>
      <c r="AR2492" s="343"/>
      <c r="AS2492" s="343"/>
      <c r="AT2492" s="343"/>
      <c r="AU2492" s="343"/>
      <c r="AV2492" s="343"/>
      <c r="AW2492" s="343"/>
      <c r="AX2492" s="343"/>
      <c r="AY2492" s="343"/>
      <c r="AZ2492" s="343"/>
      <c r="BA2492" s="343"/>
      <c r="BB2492" s="343"/>
      <c r="BC2492" s="343"/>
      <c r="BD2492" s="343"/>
      <c r="BE2492" s="475"/>
      <c r="BF2492" s="475"/>
      <c r="BG2492" s="475"/>
      <c r="BH2492" s="475"/>
      <c r="BI2492" s="475"/>
      <c r="BJ2492" s="475"/>
      <c r="BK2492" s="475"/>
      <c r="BL2492" s="475"/>
      <c r="BM2492" s="475"/>
      <c r="BN2492" s="475"/>
      <c r="BO2492" s="475"/>
      <c r="BP2492" s="306"/>
      <c r="BQ2492" s="496"/>
      <c r="BR2492" s="496"/>
      <c r="BS2492" s="496"/>
      <c r="BT2492" s="496"/>
      <c r="BU2492" s="496"/>
      <c r="BV2492" s="496"/>
    </row>
    <row r="2493" spans="1:74" s="52" customFormat="1" ht="12.75">
      <c r="A2493" s="45">
        <v>2670.080468178493</v>
      </c>
      <c r="B2493" s="46" t="s">
        <v>363</v>
      </c>
      <c r="C2493" s="47" t="s">
        <v>306</v>
      </c>
      <c r="D2493" s="48">
        <v>160.05000000000001</v>
      </c>
      <c r="E2493" s="49">
        <v>39.364400000000003</v>
      </c>
      <c r="F2493" s="49">
        <v>2.4899999999999999E-2</v>
      </c>
      <c r="G2493" s="49">
        <v>14.803900000000001</v>
      </c>
      <c r="H2493" s="49">
        <v>0.33210000000000001</v>
      </c>
      <c r="I2493" s="49">
        <v>0.24560000000000001</v>
      </c>
      <c r="J2493" s="49">
        <v>44.828400000000002</v>
      </c>
      <c r="K2493" s="49">
        <v>0.23910000000000001</v>
      </c>
      <c r="L2493" s="49">
        <v>99.838399999999993</v>
      </c>
      <c r="M2493" s="47"/>
      <c r="N2493" s="50">
        <v>0.99199623150425809</v>
      </c>
      <c r="O2493" s="50">
        <v>4.96113617938398E-4</v>
      </c>
      <c r="P2493" s="50">
        <v>0.31198845460518965</v>
      </c>
      <c r="Q2493" s="50">
        <v>6.7316132110181162E-3</v>
      </c>
      <c r="R2493" s="50">
        <v>5.2422833082767881E-3</v>
      </c>
      <c r="S2493" s="50">
        <v>1.6841011410087257</v>
      </c>
      <c r="T2493" s="50">
        <v>6.4557040044583318E-3</v>
      </c>
      <c r="U2493" s="50">
        <v>3.0070115412598648</v>
      </c>
      <c r="V2493" s="51">
        <v>84.370017493666921</v>
      </c>
      <c r="X2493" s="47" t="s">
        <v>1752</v>
      </c>
      <c r="Y2493" s="47" t="s">
        <v>1752</v>
      </c>
      <c r="Z2493" s="47" t="s">
        <v>1752</v>
      </c>
      <c r="AA2493" s="47" t="s">
        <v>1752</v>
      </c>
      <c r="AB2493" s="47" t="s">
        <v>1752</v>
      </c>
      <c r="AC2493" s="47" t="s">
        <v>1752</v>
      </c>
      <c r="AD2493" s="47" t="s">
        <v>1752</v>
      </c>
      <c r="AE2493" s="312"/>
      <c r="AF2493" s="465" t="s">
        <v>1755</v>
      </c>
      <c r="AG2493" s="343">
        <v>40</v>
      </c>
      <c r="AH2493" s="343">
        <v>15</v>
      </c>
      <c r="AI2493" s="343"/>
      <c r="AJ2493" s="343"/>
      <c r="AK2493" s="343"/>
      <c r="AL2493" s="343"/>
      <c r="AM2493" s="343"/>
      <c r="AN2493" s="343"/>
      <c r="AO2493" s="343"/>
      <c r="AP2493" s="343"/>
      <c r="AQ2493" s="343"/>
      <c r="AR2493" s="343"/>
      <c r="AS2493" s="343"/>
      <c r="AT2493" s="343"/>
      <c r="AU2493" s="343"/>
      <c r="AV2493" s="343"/>
      <c r="AW2493" s="343"/>
      <c r="AX2493" s="343"/>
      <c r="AY2493" s="343"/>
      <c r="AZ2493" s="343"/>
      <c r="BA2493" s="343"/>
      <c r="BB2493" s="343"/>
      <c r="BC2493" s="343"/>
      <c r="BD2493" s="343"/>
      <c r="BE2493" s="475"/>
      <c r="BF2493" s="475"/>
      <c r="BG2493" s="475"/>
      <c r="BH2493" s="475"/>
      <c r="BI2493" s="475"/>
      <c r="BJ2493" s="475"/>
      <c r="BK2493" s="475"/>
      <c r="BL2493" s="475"/>
      <c r="BM2493" s="475"/>
      <c r="BN2493" s="475"/>
      <c r="BO2493" s="475"/>
      <c r="BP2493" s="306"/>
      <c r="BQ2493" s="496"/>
      <c r="BR2493" s="496"/>
      <c r="BS2493" s="496"/>
      <c r="BT2493" s="496"/>
      <c r="BU2493" s="496"/>
      <c r="BV2493" s="496"/>
    </row>
    <row r="2494" spans="1:74" s="52" customFormat="1" ht="12.75">
      <c r="A2494" s="45"/>
      <c r="B2494" s="46"/>
      <c r="C2494" s="47"/>
      <c r="D2494" s="48"/>
      <c r="E2494" s="49"/>
      <c r="F2494" s="49"/>
      <c r="G2494" s="49"/>
      <c r="H2494" s="49"/>
      <c r="I2494" s="49"/>
      <c r="J2494" s="49"/>
      <c r="K2494" s="49"/>
      <c r="L2494" s="49"/>
      <c r="M2494" s="47"/>
      <c r="N2494" s="50"/>
      <c r="O2494" s="50"/>
      <c r="P2494" s="50"/>
      <c r="Q2494" s="50"/>
      <c r="R2494" s="50"/>
      <c r="S2494" s="50"/>
      <c r="T2494" s="50"/>
      <c r="U2494" s="50"/>
      <c r="V2494" s="51"/>
      <c r="AE2494" s="312"/>
      <c r="AF2494" s="312"/>
      <c r="AG2494" s="312"/>
      <c r="AH2494" s="312"/>
      <c r="AI2494" s="312"/>
      <c r="AJ2494" s="312"/>
      <c r="AK2494" s="312"/>
      <c r="AL2494" s="312"/>
      <c r="AM2494" s="312"/>
      <c r="AN2494" s="312"/>
      <c r="AO2494" s="312"/>
      <c r="AP2494" s="312"/>
      <c r="AQ2494" s="312"/>
      <c r="AR2494" s="312"/>
      <c r="AS2494" s="312"/>
      <c r="AT2494" s="312"/>
      <c r="AU2494" s="312"/>
      <c r="AV2494" s="312"/>
      <c r="AW2494" s="312"/>
      <c r="AX2494" s="312"/>
      <c r="AY2494" s="312"/>
      <c r="AZ2494" s="312"/>
      <c r="BA2494" s="312"/>
      <c r="BB2494" s="312"/>
      <c r="BC2494" s="312"/>
      <c r="BD2494" s="312"/>
      <c r="BE2494" s="306"/>
      <c r="BF2494" s="306"/>
      <c r="BG2494" s="306"/>
      <c r="BH2494" s="306"/>
      <c r="BI2494" s="306"/>
      <c r="BJ2494" s="306"/>
      <c r="BK2494" s="306"/>
      <c r="BL2494" s="306"/>
      <c r="BM2494" s="306"/>
      <c r="BN2494" s="306"/>
      <c r="BO2494" s="306"/>
      <c r="BP2494" s="306"/>
      <c r="BQ2494" s="496"/>
      <c r="BR2494" s="496"/>
      <c r="BS2494" s="496"/>
      <c r="BT2494" s="496"/>
      <c r="BU2494" s="496"/>
      <c r="BV2494" s="496"/>
    </row>
    <row r="2495" spans="1:74" s="52" customFormat="1" ht="12.75">
      <c r="A2495" s="45">
        <v>2670.080468178493</v>
      </c>
      <c r="B2495" s="46" t="s">
        <v>363</v>
      </c>
      <c r="C2495" s="47" t="s">
        <v>307</v>
      </c>
      <c r="D2495" s="48">
        <v>0</v>
      </c>
      <c r="E2495" s="49">
        <v>38.2806</v>
      </c>
      <c r="F2495" s="49">
        <v>4.9000000000000002E-2</v>
      </c>
      <c r="G2495" s="49">
        <v>18.4054</v>
      </c>
      <c r="H2495" s="49">
        <v>0.20830000000000001</v>
      </c>
      <c r="I2495" s="49">
        <v>0.26800000000000002</v>
      </c>
      <c r="J2495" s="49">
        <v>41.908799999999999</v>
      </c>
      <c r="K2495" s="49">
        <v>0.26140000000000002</v>
      </c>
      <c r="L2495" s="49">
        <v>99.381500000000003</v>
      </c>
      <c r="M2495" s="47"/>
      <c r="N2495" s="50">
        <v>0.98648415843645043</v>
      </c>
      <c r="O2495" s="50">
        <v>9.9835011982854168E-4</v>
      </c>
      <c r="P2495" s="50">
        <v>0.3966547264533562</v>
      </c>
      <c r="Q2495" s="50">
        <v>4.3176212411631188E-3</v>
      </c>
      <c r="R2495" s="50">
        <v>5.8496773519976708E-3</v>
      </c>
      <c r="S2495" s="50">
        <v>1.6099973101788196</v>
      </c>
      <c r="T2495" s="50">
        <v>7.2172975422774314E-3</v>
      </c>
      <c r="U2495" s="50">
        <v>3.0115191413238929</v>
      </c>
      <c r="V2495" s="51">
        <v>80.23300905128157</v>
      </c>
      <c r="X2495" s="47" t="s">
        <v>1752</v>
      </c>
      <c r="Y2495" s="47" t="s">
        <v>1752</v>
      </c>
      <c r="Z2495" s="47" t="s">
        <v>1752</v>
      </c>
      <c r="AA2495" s="47" t="s">
        <v>1752</v>
      </c>
      <c r="AB2495" s="47" t="s">
        <v>1752</v>
      </c>
      <c r="AC2495" s="47" t="s">
        <v>1752</v>
      </c>
      <c r="AD2495" s="47" t="s">
        <v>1752</v>
      </c>
      <c r="AE2495" s="312"/>
      <c r="AF2495" s="465" t="s">
        <v>1755</v>
      </c>
      <c r="AG2495" s="343">
        <v>40</v>
      </c>
      <c r="AH2495" s="343">
        <v>15</v>
      </c>
      <c r="AI2495" s="343"/>
      <c r="AJ2495" s="343"/>
      <c r="AK2495" s="343"/>
      <c r="AL2495" s="343"/>
      <c r="AM2495" s="343"/>
      <c r="AN2495" s="343"/>
      <c r="AO2495" s="343"/>
      <c r="AP2495" s="343"/>
      <c r="AQ2495" s="343"/>
      <c r="AR2495" s="343"/>
      <c r="AS2495" s="343"/>
      <c r="AT2495" s="343"/>
      <c r="AU2495" s="343"/>
      <c r="AV2495" s="343"/>
      <c r="AW2495" s="343"/>
      <c r="AX2495" s="343"/>
      <c r="AY2495" s="343"/>
      <c r="AZ2495" s="343"/>
      <c r="BA2495" s="343"/>
      <c r="BB2495" s="343"/>
      <c r="BC2495" s="343"/>
      <c r="BD2495" s="343"/>
      <c r="BE2495" s="475"/>
      <c r="BF2495" s="475"/>
      <c r="BG2495" s="475"/>
      <c r="BH2495" s="475"/>
      <c r="BI2495" s="475"/>
      <c r="BJ2495" s="475"/>
      <c r="BK2495" s="475"/>
      <c r="BL2495" s="475"/>
      <c r="BM2495" s="475"/>
      <c r="BN2495" s="475"/>
      <c r="BO2495" s="475"/>
      <c r="BP2495" s="306"/>
      <c r="BQ2495" s="496"/>
      <c r="BR2495" s="496"/>
      <c r="BS2495" s="496"/>
      <c r="BT2495" s="496"/>
      <c r="BU2495" s="496"/>
      <c r="BV2495" s="496"/>
    </row>
    <row r="2496" spans="1:74" s="52" customFormat="1" ht="12.75">
      <c r="A2496" s="45">
        <v>2670.080468178493</v>
      </c>
      <c r="B2496" s="46" t="s">
        <v>363</v>
      </c>
      <c r="C2496" s="47" t="s">
        <v>307</v>
      </c>
      <c r="D2496" s="48">
        <v>4</v>
      </c>
      <c r="E2496" s="49">
        <v>38.523699999999998</v>
      </c>
      <c r="F2496" s="49">
        <v>3.9100000000000003E-2</v>
      </c>
      <c r="G2496" s="49">
        <v>17.760300000000001</v>
      </c>
      <c r="H2496" s="49">
        <v>0.2455</v>
      </c>
      <c r="I2496" s="49">
        <v>0.23680000000000001</v>
      </c>
      <c r="J2496" s="49">
        <v>42.520200000000003</v>
      </c>
      <c r="K2496" s="49">
        <v>0.2757</v>
      </c>
      <c r="L2496" s="49">
        <v>99.601300000000009</v>
      </c>
      <c r="M2496" s="47"/>
      <c r="N2496" s="50">
        <v>0.98731990590256447</v>
      </c>
      <c r="O2496" s="50">
        <v>7.9228616710809343E-4</v>
      </c>
      <c r="P2496" s="50">
        <v>0.38065907894085782</v>
      </c>
      <c r="Q2496" s="50">
        <v>5.0608712611050748E-3</v>
      </c>
      <c r="R2496" s="50">
        <v>5.1404050107900388E-3</v>
      </c>
      <c r="S2496" s="50">
        <v>1.6245524788254613</v>
      </c>
      <c r="T2496" s="50">
        <v>7.5704956553323734E-3</v>
      </c>
      <c r="U2496" s="50">
        <v>3.0110955217632189</v>
      </c>
      <c r="V2496" s="51">
        <v>81.016512822971748</v>
      </c>
      <c r="X2496" s="47" t="s">
        <v>1752</v>
      </c>
      <c r="Y2496" s="47" t="s">
        <v>1752</v>
      </c>
      <c r="Z2496" s="47" t="s">
        <v>1752</v>
      </c>
      <c r="AA2496" s="47" t="s">
        <v>1752</v>
      </c>
      <c r="AB2496" s="47" t="s">
        <v>1752</v>
      </c>
      <c r="AC2496" s="47" t="s">
        <v>1752</v>
      </c>
      <c r="AD2496" s="47" t="s">
        <v>1752</v>
      </c>
      <c r="AE2496" s="312"/>
      <c r="AF2496" s="465" t="s">
        <v>1755</v>
      </c>
      <c r="AG2496" s="343">
        <v>40</v>
      </c>
      <c r="AH2496" s="343">
        <v>15</v>
      </c>
      <c r="AI2496" s="343"/>
      <c r="AJ2496" s="343"/>
      <c r="AK2496" s="343"/>
      <c r="AL2496" s="343"/>
      <c r="AM2496" s="343"/>
      <c r="AN2496" s="343"/>
      <c r="AO2496" s="343"/>
      <c r="AP2496" s="343"/>
      <c r="AQ2496" s="343"/>
      <c r="AR2496" s="343"/>
      <c r="AS2496" s="343"/>
      <c r="AT2496" s="343"/>
      <c r="AU2496" s="343"/>
      <c r="AV2496" s="343"/>
      <c r="AW2496" s="343"/>
      <c r="AX2496" s="343"/>
      <c r="AY2496" s="343"/>
      <c r="AZ2496" s="343"/>
      <c r="BA2496" s="343"/>
      <c r="BB2496" s="343"/>
      <c r="BC2496" s="343"/>
      <c r="BD2496" s="343"/>
      <c r="BE2496" s="475"/>
      <c r="BF2496" s="475"/>
      <c r="BG2496" s="475"/>
      <c r="BH2496" s="475"/>
      <c r="BI2496" s="475"/>
      <c r="BJ2496" s="475"/>
      <c r="BK2496" s="475"/>
      <c r="BL2496" s="475"/>
      <c r="BM2496" s="475"/>
      <c r="BN2496" s="475"/>
      <c r="BO2496" s="475"/>
      <c r="BP2496" s="306"/>
      <c r="BQ2496" s="496"/>
      <c r="BR2496" s="496"/>
      <c r="BS2496" s="496"/>
      <c r="BT2496" s="496"/>
      <c r="BU2496" s="496"/>
      <c r="BV2496" s="496"/>
    </row>
    <row r="2497" spans="1:74" s="52" customFormat="1" ht="12.75">
      <c r="A2497" s="45">
        <v>2670.080468178493</v>
      </c>
      <c r="B2497" s="46" t="s">
        <v>363</v>
      </c>
      <c r="C2497" s="47" t="s">
        <v>307</v>
      </c>
      <c r="D2497" s="48">
        <v>8</v>
      </c>
      <c r="E2497" s="49">
        <v>38.592799999999997</v>
      </c>
      <c r="F2497" s="49">
        <v>2.01E-2</v>
      </c>
      <c r="G2497" s="49">
        <v>16.607199999999999</v>
      </c>
      <c r="H2497" s="49">
        <v>0.2044</v>
      </c>
      <c r="I2497" s="49">
        <v>0.2742</v>
      </c>
      <c r="J2497" s="49">
        <v>43.150100000000002</v>
      </c>
      <c r="K2497" s="49">
        <v>0.2697</v>
      </c>
      <c r="L2497" s="49">
        <v>99.118499999999997</v>
      </c>
      <c r="M2497" s="47"/>
      <c r="N2497" s="50">
        <v>0.9887105654873074</v>
      </c>
      <c r="O2497" s="50">
        <v>4.0713117515240509E-4</v>
      </c>
      <c r="P2497" s="50">
        <v>0.35580766216265702</v>
      </c>
      <c r="Q2497" s="50">
        <v>4.2119932849985367E-3</v>
      </c>
      <c r="R2497" s="50">
        <v>5.9499878099596717E-3</v>
      </c>
      <c r="S2497" s="50">
        <v>1.6479849391062074</v>
      </c>
      <c r="T2497" s="50">
        <v>7.4028931361054913E-3</v>
      </c>
      <c r="U2497" s="50">
        <v>3.0104751721623879</v>
      </c>
      <c r="V2497" s="51">
        <v>82.243288954288559</v>
      </c>
      <c r="X2497" s="47" t="s">
        <v>1752</v>
      </c>
      <c r="Y2497" s="47" t="s">
        <v>1752</v>
      </c>
      <c r="Z2497" s="47" t="s">
        <v>1752</v>
      </c>
      <c r="AA2497" s="47" t="s">
        <v>1752</v>
      </c>
      <c r="AB2497" s="47" t="s">
        <v>1752</v>
      </c>
      <c r="AC2497" s="47" t="s">
        <v>1752</v>
      </c>
      <c r="AD2497" s="47" t="s">
        <v>1752</v>
      </c>
      <c r="AE2497" s="312"/>
      <c r="AF2497" s="465" t="s">
        <v>1755</v>
      </c>
      <c r="AG2497" s="343">
        <v>40</v>
      </c>
      <c r="AH2497" s="343">
        <v>15</v>
      </c>
      <c r="AI2497" s="343"/>
      <c r="AJ2497" s="343"/>
      <c r="AK2497" s="343"/>
      <c r="AL2497" s="343"/>
      <c r="AM2497" s="343"/>
      <c r="AN2497" s="343"/>
      <c r="AO2497" s="343"/>
      <c r="AP2497" s="343"/>
      <c r="AQ2497" s="343"/>
      <c r="AR2497" s="343"/>
      <c r="AS2497" s="343"/>
      <c r="AT2497" s="343"/>
      <c r="AU2497" s="343"/>
      <c r="AV2497" s="343"/>
      <c r="AW2497" s="343"/>
      <c r="AX2497" s="343"/>
      <c r="AY2497" s="343"/>
      <c r="AZ2497" s="343"/>
      <c r="BA2497" s="343"/>
      <c r="BB2497" s="343"/>
      <c r="BC2497" s="343"/>
      <c r="BD2497" s="343"/>
      <c r="BE2497" s="475"/>
      <c r="BF2497" s="475"/>
      <c r="BG2497" s="475"/>
      <c r="BH2497" s="475"/>
      <c r="BI2497" s="475"/>
      <c r="BJ2497" s="475"/>
      <c r="BK2497" s="475"/>
      <c r="BL2497" s="475"/>
      <c r="BM2497" s="475"/>
      <c r="BN2497" s="475"/>
      <c r="BO2497" s="475"/>
      <c r="BP2497" s="306"/>
      <c r="BQ2497" s="496"/>
      <c r="BR2497" s="496"/>
      <c r="BS2497" s="496"/>
      <c r="BT2497" s="496"/>
      <c r="BU2497" s="496"/>
      <c r="BV2497" s="496"/>
    </row>
    <row r="2498" spans="1:74" s="52" customFormat="1" ht="12.75">
      <c r="A2498" s="45">
        <v>2670.080468178493</v>
      </c>
      <c r="B2498" s="46" t="s">
        <v>363</v>
      </c>
      <c r="C2498" s="47" t="s">
        <v>307</v>
      </c>
      <c r="D2498" s="48">
        <v>12</v>
      </c>
      <c r="E2498" s="49">
        <v>38.589199999999998</v>
      </c>
      <c r="F2498" s="49">
        <v>6.0199999999999997E-2</v>
      </c>
      <c r="G2498" s="49">
        <v>15.758900000000001</v>
      </c>
      <c r="H2498" s="49">
        <v>0.30249999999999999</v>
      </c>
      <c r="I2498" s="49">
        <v>0.19009999999999999</v>
      </c>
      <c r="J2498" s="49">
        <v>43.580300000000001</v>
      </c>
      <c r="K2498" s="49">
        <v>0.23080000000000001</v>
      </c>
      <c r="L2498" s="49">
        <v>98.712000000000003</v>
      </c>
      <c r="M2498" s="47"/>
      <c r="N2498" s="50">
        <v>0.98870818480290312</v>
      </c>
      <c r="O2498" s="50">
        <v>1.2194788161397493E-3</v>
      </c>
      <c r="P2498" s="50">
        <v>0.33766360112245775</v>
      </c>
      <c r="Q2498" s="50">
        <v>6.2340692971577611E-3</v>
      </c>
      <c r="R2498" s="50">
        <v>4.1254393834082069E-3</v>
      </c>
      <c r="S2498" s="50">
        <v>1.6645663666191144</v>
      </c>
      <c r="T2498" s="50">
        <v>6.3357175236368303E-3</v>
      </c>
      <c r="U2498" s="50">
        <v>3.0088528575648184</v>
      </c>
      <c r="V2498" s="51">
        <v>83.135623451719312</v>
      </c>
      <c r="X2498" s="47" t="s">
        <v>1752</v>
      </c>
      <c r="Y2498" s="47" t="s">
        <v>1752</v>
      </c>
      <c r="Z2498" s="47" t="s">
        <v>1752</v>
      </c>
      <c r="AA2498" s="47" t="s">
        <v>1752</v>
      </c>
      <c r="AB2498" s="47" t="s">
        <v>1752</v>
      </c>
      <c r="AC2498" s="47" t="s">
        <v>1752</v>
      </c>
      <c r="AD2498" s="47" t="s">
        <v>1752</v>
      </c>
      <c r="AE2498" s="312"/>
      <c r="AF2498" s="465" t="s">
        <v>1755</v>
      </c>
      <c r="AG2498" s="343">
        <v>40</v>
      </c>
      <c r="AH2498" s="343">
        <v>15</v>
      </c>
      <c r="AI2498" s="343"/>
      <c r="AJ2498" s="343"/>
      <c r="AK2498" s="343"/>
      <c r="AL2498" s="343"/>
      <c r="AM2498" s="343"/>
      <c r="AN2498" s="343"/>
      <c r="AO2498" s="343"/>
      <c r="AP2498" s="343"/>
      <c r="AQ2498" s="343"/>
      <c r="AR2498" s="343"/>
      <c r="AS2498" s="343"/>
      <c r="AT2498" s="343"/>
      <c r="AU2498" s="343"/>
      <c r="AV2498" s="343"/>
      <c r="AW2498" s="343"/>
      <c r="AX2498" s="343"/>
      <c r="AY2498" s="343"/>
      <c r="AZ2498" s="343"/>
      <c r="BA2498" s="343"/>
      <c r="BB2498" s="343"/>
      <c r="BC2498" s="343"/>
      <c r="BD2498" s="343"/>
      <c r="BE2498" s="475"/>
      <c r="BF2498" s="475"/>
      <c r="BG2498" s="475"/>
      <c r="BH2498" s="475"/>
      <c r="BI2498" s="475"/>
      <c r="BJ2498" s="475"/>
      <c r="BK2498" s="475"/>
      <c r="BL2498" s="475"/>
      <c r="BM2498" s="475"/>
      <c r="BN2498" s="475"/>
      <c r="BO2498" s="475"/>
      <c r="BP2498" s="306"/>
      <c r="BQ2498" s="496"/>
      <c r="BR2498" s="496"/>
      <c r="BS2498" s="496"/>
      <c r="BT2498" s="496"/>
      <c r="BU2498" s="496"/>
      <c r="BV2498" s="496"/>
    </row>
    <row r="2499" spans="1:74" s="52" customFormat="1" ht="12.75">
      <c r="A2499" s="45">
        <v>2670.080468178493</v>
      </c>
      <c r="B2499" s="46" t="s">
        <v>363</v>
      </c>
      <c r="C2499" s="47" t="s">
        <v>307</v>
      </c>
      <c r="D2499" s="48">
        <v>16</v>
      </c>
      <c r="E2499" s="49">
        <v>38.774299999999997</v>
      </c>
      <c r="F2499" s="49">
        <v>3.0700000000000002E-2</v>
      </c>
      <c r="G2499" s="49">
        <v>15.697699999999999</v>
      </c>
      <c r="H2499" s="49">
        <v>0.31540000000000001</v>
      </c>
      <c r="I2499" s="49">
        <v>0.21479999999999999</v>
      </c>
      <c r="J2499" s="49">
        <v>44.065899999999999</v>
      </c>
      <c r="K2499" s="49">
        <v>0.27010000000000001</v>
      </c>
      <c r="L2499" s="49">
        <v>99.368899999999982</v>
      </c>
      <c r="M2499" s="47"/>
      <c r="N2499" s="50">
        <v>0.98683659217608866</v>
      </c>
      <c r="O2499" s="50">
        <v>6.1775329318772255E-4</v>
      </c>
      <c r="P2499" s="50">
        <v>0.33411294137463204</v>
      </c>
      <c r="Q2499" s="50">
        <v>6.4566442784864128E-3</v>
      </c>
      <c r="R2499" s="50">
        <v>4.6304296991968143E-3</v>
      </c>
      <c r="S2499" s="50">
        <v>1.6719083579534804</v>
      </c>
      <c r="T2499" s="50">
        <v>7.3651824624636104E-3</v>
      </c>
      <c r="U2499" s="50">
        <v>3.0119279012375353</v>
      </c>
      <c r="V2499" s="51">
        <v>83.344496816332978</v>
      </c>
      <c r="X2499" s="47" t="s">
        <v>1752</v>
      </c>
      <c r="Y2499" s="47" t="s">
        <v>1752</v>
      </c>
      <c r="Z2499" s="47" t="s">
        <v>1752</v>
      </c>
      <c r="AA2499" s="47" t="s">
        <v>1752</v>
      </c>
      <c r="AB2499" s="47" t="s">
        <v>1752</v>
      </c>
      <c r="AC2499" s="47" t="s">
        <v>1752</v>
      </c>
      <c r="AD2499" s="47" t="s">
        <v>1752</v>
      </c>
      <c r="AE2499" s="312"/>
      <c r="AF2499" s="465" t="s">
        <v>1755</v>
      </c>
      <c r="AG2499" s="343">
        <v>40</v>
      </c>
      <c r="AH2499" s="343">
        <v>15</v>
      </c>
      <c r="AI2499" s="343"/>
      <c r="AJ2499" s="343"/>
      <c r="AK2499" s="343"/>
      <c r="AL2499" s="343"/>
      <c r="AM2499" s="343"/>
      <c r="AN2499" s="343"/>
      <c r="AO2499" s="343"/>
      <c r="AP2499" s="343"/>
      <c r="AQ2499" s="343"/>
      <c r="AR2499" s="343"/>
      <c r="AS2499" s="343"/>
      <c r="AT2499" s="343"/>
      <c r="AU2499" s="343"/>
      <c r="AV2499" s="343"/>
      <c r="AW2499" s="343"/>
      <c r="AX2499" s="343"/>
      <c r="AY2499" s="343"/>
      <c r="AZ2499" s="343"/>
      <c r="BA2499" s="343"/>
      <c r="BB2499" s="343"/>
      <c r="BC2499" s="343"/>
      <c r="BD2499" s="343"/>
      <c r="BE2499" s="475"/>
      <c r="BF2499" s="475"/>
      <c r="BG2499" s="475"/>
      <c r="BH2499" s="475"/>
      <c r="BI2499" s="475"/>
      <c r="BJ2499" s="475"/>
      <c r="BK2499" s="475"/>
      <c r="BL2499" s="475"/>
      <c r="BM2499" s="475"/>
      <c r="BN2499" s="475"/>
      <c r="BO2499" s="475"/>
      <c r="BP2499" s="306"/>
      <c r="BQ2499" s="496"/>
      <c r="BR2499" s="496"/>
      <c r="BS2499" s="496"/>
      <c r="BT2499" s="496"/>
      <c r="BU2499" s="496"/>
      <c r="BV2499" s="496"/>
    </row>
    <row r="2500" spans="1:74" s="52" customFormat="1" ht="12.75">
      <c r="A2500" s="45">
        <v>2670.080468178493</v>
      </c>
      <c r="B2500" s="46" t="s">
        <v>363</v>
      </c>
      <c r="C2500" s="47" t="s">
        <v>307</v>
      </c>
      <c r="D2500" s="48">
        <v>20</v>
      </c>
      <c r="E2500" s="49">
        <v>39.169400000000003</v>
      </c>
      <c r="F2500" s="49">
        <v>4.2700000000000002E-2</v>
      </c>
      <c r="G2500" s="49">
        <v>15.4269</v>
      </c>
      <c r="H2500" s="49">
        <v>0.32050000000000001</v>
      </c>
      <c r="I2500" s="49">
        <v>0.222</v>
      </c>
      <c r="J2500" s="49">
        <v>44.234000000000002</v>
      </c>
      <c r="K2500" s="49">
        <v>0.22720000000000001</v>
      </c>
      <c r="L2500" s="49">
        <v>99.642700000000005</v>
      </c>
      <c r="M2500" s="47"/>
      <c r="N2500" s="50">
        <v>0.9917994201050695</v>
      </c>
      <c r="O2500" s="50">
        <v>8.5483091700777961E-4</v>
      </c>
      <c r="P2500" s="50">
        <v>0.32667175773069174</v>
      </c>
      <c r="Q2500" s="50">
        <v>6.5275297105903919E-3</v>
      </c>
      <c r="R2500" s="50">
        <v>4.7611914459354653E-3</v>
      </c>
      <c r="S2500" s="50">
        <v>1.6697124680985922</v>
      </c>
      <c r="T2500" s="50">
        <v>6.1637200530277941E-3</v>
      </c>
      <c r="U2500" s="50">
        <v>3.0064909180609147</v>
      </c>
      <c r="V2500" s="51">
        <v>83.636829348569179</v>
      </c>
      <c r="X2500" s="47" t="s">
        <v>1752</v>
      </c>
      <c r="Y2500" s="47" t="s">
        <v>1752</v>
      </c>
      <c r="Z2500" s="47" t="s">
        <v>1752</v>
      </c>
      <c r="AA2500" s="47" t="s">
        <v>1752</v>
      </c>
      <c r="AB2500" s="47" t="s">
        <v>1752</v>
      </c>
      <c r="AC2500" s="47" t="s">
        <v>1752</v>
      </c>
      <c r="AD2500" s="47" t="s">
        <v>1752</v>
      </c>
      <c r="AE2500" s="312"/>
      <c r="AF2500" s="465" t="s">
        <v>1755</v>
      </c>
      <c r="AG2500" s="343">
        <v>40</v>
      </c>
      <c r="AH2500" s="343">
        <v>15</v>
      </c>
      <c r="AI2500" s="343"/>
      <c r="AJ2500" s="343"/>
      <c r="AK2500" s="343"/>
      <c r="AL2500" s="343"/>
      <c r="AM2500" s="343"/>
      <c r="AN2500" s="343"/>
      <c r="AO2500" s="343"/>
      <c r="AP2500" s="343"/>
      <c r="AQ2500" s="343"/>
      <c r="AR2500" s="343"/>
      <c r="AS2500" s="343"/>
      <c r="AT2500" s="343"/>
      <c r="AU2500" s="343"/>
      <c r="AV2500" s="343"/>
      <c r="AW2500" s="343"/>
      <c r="AX2500" s="343"/>
      <c r="AY2500" s="343"/>
      <c r="AZ2500" s="343"/>
      <c r="BA2500" s="343"/>
      <c r="BB2500" s="343"/>
      <c r="BC2500" s="343"/>
      <c r="BD2500" s="343"/>
      <c r="BE2500" s="475"/>
      <c r="BF2500" s="475"/>
      <c r="BG2500" s="475"/>
      <c r="BH2500" s="475"/>
      <c r="BI2500" s="475"/>
      <c r="BJ2500" s="475"/>
      <c r="BK2500" s="475"/>
      <c r="BL2500" s="475"/>
      <c r="BM2500" s="475"/>
      <c r="BN2500" s="475"/>
      <c r="BO2500" s="475"/>
      <c r="BP2500" s="306"/>
      <c r="BQ2500" s="496"/>
      <c r="BR2500" s="496"/>
      <c r="BS2500" s="496"/>
      <c r="BT2500" s="496"/>
      <c r="BU2500" s="496"/>
      <c r="BV2500" s="496"/>
    </row>
    <row r="2501" spans="1:74" s="52" customFormat="1" ht="12.75">
      <c r="A2501" s="45">
        <v>2670.080468178493</v>
      </c>
      <c r="B2501" s="46" t="s">
        <v>363</v>
      </c>
      <c r="C2501" s="47" t="s">
        <v>307</v>
      </c>
      <c r="D2501" s="48">
        <v>24</v>
      </c>
      <c r="E2501" s="49">
        <v>39.136800000000001</v>
      </c>
      <c r="F2501" s="49">
        <v>5.0500000000000003E-2</v>
      </c>
      <c r="G2501" s="49">
        <v>15.3384</v>
      </c>
      <c r="H2501" s="49">
        <v>0.27979999999999999</v>
      </c>
      <c r="I2501" s="49">
        <v>0.1991</v>
      </c>
      <c r="J2501" s="49">
        <v>44.538800000000002</v>
      </c>
      <c r="K2501" s="49">
        <v>0.2666</v>
      </c>
      <c r="L2501" s="49">
        <v>99.81</v>
      </c>
      <c r="M2501" s="47"/>
      <c r="N2501" s="50">
        <v>0.98894718833404149</v>
      </c>
      <c r="O2501" s="50">
        <v>1.0089150032463684E-3</v>
      </c>
      <c r="P2501" s="50">
        <v>0.32413344153035573</v>
      </c>
      <c r="Q2501" s="50">
        <v>5.6869497350358778E-3</v>
      </c>
      <c r="R2501" s="50">
        <v>4.2613262603378981E-3</v>
      </c>
      <c r="S2501" s="50">
        <v>1.6777793485679977</v>
      </c>
      <c r="T2501" s="50">
        <v>7.2178122284507979E-3</v>
      </c>
      <c r="U2501" s="50">
        <v>3.0090349816594659</v>
      </c>
      <c r="V2501" s="51">
        <v>83.80881309447895</v>
      </c>
      <c r="X2501" s="47" t="s">
        <v>1752</v>
      </c>
      <c r="Y2501" s="47" t="s">
        <v>1752</v>
      </c>
      <c r="Z2501" s="47" t="s">
        <v>1752</v>
      </c>
      <c r="AA2501" s="47" t="s">
        <v>1752</v>
      </c>
      <c r="AB2501" s="47" t="s">
        <v>1752</v>
      </c>
      <c r="AC2501" s="47" t="s">
        <v>1752</v>
      </c>
      <c r="AD2501" s="47" t="s">
        <v>1752</v>
      </c>
      <c r="AE2501" s="312"/>
      <c r="AF2501" s="465" t="s">
        <v>1755</v>
      </c>
      <c r="AG2501" s="343">
        <v>40</v>
      </c>
      <c r="AH2501" s="343">
        <v>15</v>
      </c>
      <c r="AI2501" s="343"/>
      <c r="AJ2501" s="343"/>
      <c r="AK2501" s="343"/>
      <c r="AL2501" s="343"/>
      <c r="AM2501" s="343"/>
      <c r="AN2501" s="343"/>
      <c r="AO2501" s="343"/>
      <c r="AP2501" s="343"/>
      <c r="AQ2501" s="343"/>
      <c r="AR2501" s="343"/>
      <c r="AS2501" s="343"/>
      <c r="AT2501" s="343"/>
      <c r="AU2501" s="343"/>
      <c r="AV2501" s="343"/>
      <c r="AW2501" s="343"/>
      <c r="AX2501" s="343"/>
      <c r="AY2501" s="343"/>
      <c r="AZ2501" s="343"/>
      <c r="BA2501" s="343"/>
      <c r="BB2501" s="343"/>
      <c r="BC2501" s="343"/>
      <c r="BD2501" s="343"/>
      <c r="BE2501" s="475"/>
      <c r="BF2501" s="475"/>
      <c r="BG2501" s="475"/>
      <c r="BH2501" s="475"/>
      <c r="BI2501" s="475"/>
      <c r="BJ2501" s="475"/>
      <c r="BK2501" s="475"/>
      <c r="BL2501" s="475"/>
      <c r="BM2501" s="475"/>
      <c r="BN2501" s="475"/>
      <c r="BO2501" s="475"/>
      <c r="BP2501" s="306"/>
      <c r="BQ2501" s="496"/>
      <c r="BR2501" s="496"/>
      <c r="BS2501" s="496"/>
      <c r="BT2501" s="496"/>
      <c r="BU2501" s="496"/>
      <c r="BV2501" s="496"/>
    </row>
    <row r="2502" spans="1:74" s="52" customFormat="1" ht="12.75">
      <c r="A2502" s="45">
        <v>2670.080468178493</v>
      </c>
      <c r="B2502" s="46" t="s">
        <v>363</v>
      </c>
      <c r="C2502" s="47" t="s">
        <v>307</v>
      </c>
      <c r="D2502" s="48">
        <v>28</v>
      </c>
      <c r="E2502" s="49">
        <v>38.9283</v>
      </c>
      <c r="F2502" s="49">
        <v>4.3299999999999998E-2</v>
      </c>
      <c r="G2502" s="49">
        <v>15.372400000000001</v>
      </c>
      <c r="H2502" s="49">
        <v>0.3105</v>
      </c>
      <c r="I2502" s="49">
        <v>0.26950000000000002</v>
      </c>
      <c r="J2502" s="49">
        <v>44.386800000000001</v>
      </c>
      <c r="K2502" s="49">
        <v>0.21790000000000001</v>
      </c>
      <c r="L2502" s="49">
        <v>99.528700000000001</v>
      </c>
      <c r="M2502" s="47"/>
      <c r="N2502" s="50">
        <v>0.98742187072420451</v>
      </c>
      <c r="O2502" s="50">
        <v>8.6836161015115822E-4</v>
      </c>
      <c r="P2502" s="50">
        <v>0.32608811811026495</v>
      </c>
      <c r="Q2502" s="50">
        <v>6.334944300505547E-3</v>
      </c>
      <c r="R2502" s="50">
        <v>5.7900433138592267E-3</v>
      </c>
      <c r="S2502" s="50">
        <v>1.6784162891873726</v>
      </c>
      <c r="T2502" s="50">
        <v>5.9217788091352214E-3</v>
      </c>
      <c r="U2502" s="50">
        <v>3.0108414060554933</v>
      </c>
      <c r="V2502" s="51">
        <v>83.732232419988577</v>
      </c>
      <c r="X2502" s="47" t="s">
        <v>1752</v>
      </c>
      <c r="Y2502" s="47" t="s">
        <v>1752</v>
      </c>
      <c r="Z2502" s="47" t="s">
        <v>1752</v>
      </c>
      <c r="AA2502" s="47" t="s">
        <v>1752</v>
      </c>
      <c r="AB2502" s="47" t="s">
        <v>1752</v>
      </c>
      <c r="AC2502" s="47" t="s">
        <v>1752</v>
      </c>
      <c r="AD2502" s="47" t="s">
        <v>1752</v>
      </c>
      <c r="AE2502" s="312"/>
      <c r="AF2502" s="465" t="s">
        <v>1755</v>
      </c>
      <c r="AG2502" s="343">
        <v>40</v>
      </c>
      <c r="AH2502" s="343">
        <v>15</v>
      </c>
      <c r="AI2502" s="343"/>
      <c r="AJ2502" s="343"/>
      <c r="AK2502" s="343"/>
      <c r="AL2502" s="343"/>
      <c r="AM2502" s="343"/>
      <c r="AN2502" s="343"/>
      <c r="AO2502" s="343"/>
      <c r="AP2502" s="343"/>
      <c r="AQ2502" s="343"/>
      <c r="AR2502" s="343"/>
      <c r="AS2502" s="343"/>
      <c r="AT2502" s="343"/>
      <c r="AU2502" s="343"/>
      <c r="AV2502" s="343"/>
      <c r="AW2502" s="343"/>
      <c r="AX2502" s="343"/>
      <c r="AY2502" s="343"/>
      <c r="AZ2502" s="343"/>
      <c r="BA2502" s="343"/>
      <c r="BB2502" s="343"/>
      <c r="BC2502" s="343"/>
      <c r="BD2502" s="343"/>
      <c r="BE2502" s="475"/>
      <c r="BF2502" s="475"/>
      <c r="BG2502" s="475"/>
      <c r="BH2502" s="475"/>
      <c r="BI2502" s="475"/>
      <c r="BJ2502" s="475"/>
      <c r="BK2502" s="475"/>
      <c r="BL2502" s="475"/>
      <c r="BM2502" s="475"/>
      <c r="BN2502" s="475"/>
      <c r="BO2502" s="475"/>
      <c r="BP2502" s="306"/>
      <c r="BQ2502" s="496"/>
      <c r="BR2502" s="496"/>
      <c r="BS2502" s="496"/>
      <c r="BT2502" s="496"/>
      <c r="BU2502" s="496"/>
      <c r="BV2502" s="496"/>
    </row>
    <row r="2503" spans="1:74" s="52" customFormat="1" ht="12.75">
      <c r="A2503" s="45">
        <v>2670.080468178493</v>
      </c>
      <c r="B2503" s="46" t="s">
        <v>363</v>
      </c>
      <c r="C2503" s="47" t="s">
        <v>307</v>
      </c>
      <c r="D2503" s="48">
        <v>32</v>
      </c>
      <c r="E2503" s="49">
        <v>39.057099999999998</v>
      </c>
      <c r="F2503" s="49">
        <v>4.0500000000000001E-2</v>
      </c>
      <c r="G2503" s="49">
        <v>15.258599999999999</v>
      </c>
      <c r="H2503" s="49">
        <v>0.28699999999999998</v>
      </c>
      <c r="I2503" s="49">
        <v>0.2044</v>
      </c>
      <c r="J2503" s="49">
        <v>44.466099999999997</v>
      </c>
      <c r="K2503" s="49">
        <v>0.21329999999999999</v>
      </c>
      <c r="L2503" s="49">
        <v>99.527000000000001</v>
      </c>
      <c r="M2503" s="47"/>
      <c r="N2503" s="50">
        <v>0.98946515208417063</v>
      </c>
      <c r="O2503" s="50">
        <v>8.1120561487430366E-4</v>
      </c>
      <c r="P2503" s="50">
        <v>0.32327430895973946</v>
      </c>
      <c r="Q2503" s="50">
        <v>5.8482549740618379E-3</v>
      </c>
      <c r="R2503" s="50">
        <v>4.3859849835982141E-3</v>
      </c>
      <c r="S2503" s="50">
        <v>1.6793379240300903</v>
      </c>
      <c r="T2503" s="50">
        <v>5.7896060395460731E-3</v>
      </c>
      <c r="U2503" s="50">
        <v>3.0089124366860811</v>
      </c>
      <c r="V2503" s="51">
        <v>83.857368709013514</v>
      </c>
      <c r="X2503" s="47" t="s">
        <v>1752</v>
      </c>
      <c r="Y2503" s="47" t="s">
        <v>1752</v>
      </c>
      <c r="Z2503" s="47" t="s">
        <v>1752</v>
      </c>
      <c r="AA2503" s="47" t="s">
        <v>1752</v>
      </c>
      <c r="AB2503" s="47" t="s">
        <v>1752</v>
      </c>
      <c r="AC2503" s="47" t="s">
        <v>1752</v>
      </c>
      <c r="AD2503" s="47" t="s">
        <v>1752</v>
      </c>
      <c r="AE2503" s="312"/>
      <c r="AF2503" s="465" t="s">
        <v>1755</v>
      </c>
      <c r="AG2503" s="343">
        <v>40</v>
      </c>
      <c r="AH2503" s="343">
        <v>15</v>
      </c>
      <c r="AI2503" s="343"/>
      <c r="AJ2503" s="343"/>
      <c r="AK2503" s="343"/>
      <c r="AL2503" s="343"/>
      <c r="AM2503" s="343"/>
      <c r="AN2503" s="343"/>
      <c r="AO2503" s="343"/>
      <c r="AP2503" s="343"/>
      <c r="AQ2503" s="343"/>
      <c r="AR2503" s="343"/>
      <c r="AS2503" s="343"/>
      <c r="AT2503" s="343"/>
      <c r="AU2503" s="343"/>
      <c r="AV2503" s="343"/>
      <c r="AW2503" s="343"/>
      <c r="AX2503" s="343"/>
      <c r="AY2503" s="343"/>
      <c r="AZ2503" s="343"/>
      <c r="BA2503" s="343"/>
      <c r="BB2503" s="343"/>
      <c r="BC2503" s="343"/>
      <c r="BD2503" s="343"/>
      <c r="BE2503" s="475"/>
      <c r="BF2503" s="475"/>
      <c r="BG2503" s="475"/>
      <c r="BH2503" s="475"/>
      <c r="BI2503" s="475"/>
      <c r="BJ2503" s="475"/>
      <c r="BK2503" s="475"/>
      <c r="BL2503" s="475"/>
      <c r="BM2503" s="475"/>
      <c r="BN2503" s="475"/>
      <c r="BO2503" s="475"/>
      <c r="BP2503" s="306"/>
      <c r="BQ2503" s="496"/>
      <c r="BR2503" s="496"/>
      <c r="BS2503" s="496"/>
      <c r="BT2503" s="496"/>
      <c r="BU2503" s="496"/>
      <c r="BV2503" s="496"/>
    </row>
    <row r="2504" spans="1:74" s="52" customFormat="1" ht="12.75">
      <c r="A2504" s="45">
        <v>2670.080468178493</v>
      </c>
      <c r="B2504" s="46" t="s">
        <v>363</v>
      </c>
      <c r="C2504" s="47" t="s">
        <v>307</v>
      </c>
      <c r="D2504" s="48">
        <v>36</v>
      </c>
      <c r="E2504" s="49">
        <v>38.924300000000002</v>
      </c>
      <c r="F2504" s="49">
        <v>6.4699999999999994E-2</v>
      </c>
      <c r="G2504" s="49">
        <v>15.2333</v>
      </c>
      <c r="H2504" s="49">
        <v>0.32779999999999998</v>
      </c>
      <c r="I2504" s="49">
        <v>0.1709</v>
      </c>
      <c r="J2504" s="49">
        <v>44.5687</v>
      </c>
      <c r="K2504" s="49">
        <v>0.22259999999999999</v>
      </c>
      <c r="L2504" s="49">
        <v>99.51230000000001</v>
      </c>
      <c r="M2504" s="47"/>
      <c r="N2504" s="50">
        <v>0.9864881836417857</v>
      </c>
      <c r="O2504" s="50">
        <v>1.2964350744736992E-3</v>
      </c>
      <c r="P2504" s="50">
        <v>0.32286507237568718</v>
      </c>
      <c r="Q2504" s="50">
        <v>6.6822684388380613E-3</v>
      </c>
      <c r="R2504" s="50">
        <v>3.6685874697826031E-3</v>
      </c>
      <c r="S2504" s="50">
        <v>1.6838739896474249</v>
      </c>
      <c r="T2504" s="50">
        <v>6.0444095612754269E-3</v>
      </c>
      <c r="U2504" s="50">
        <v>3.0109189462092671</v>
      </c>
      <c r="V2504" s="51">
        <v>83.910958904134361</v>
      </c>
      <c r="X2504" s="47" t="s">
        <v>1752</v>
      </c>
      <c r="Y2504" s="47" t="s">
        <v>1752</v>
      </c>
      <c r="Z2504" s="47" t="s">
        <v>1752</v>
      </c>
      <c r="AA2504" s="47" t="s">
        <v>1752</v>
      </c>
      <c r="AB2504" s="47" t="s">
        <v>1752</v>
      </c>
      <c r="AC2504" s="47" t="s">
        <v>1752</v>
      </c>
      <c r="AD2504" s="47" t="s">
        <v>1752</v>
      </c>
      <c r="AE2504" s="312"/>
      <c r="AF2504" s="465" t="s">
        <v>1755</v>
      </c>
      <c r="AG2504" s="343">
        <v>40</v>
      </c>
      <c r="AH2504" s="343">
        <v>15</v>
      </c>
      <c r="AI2504" s="343"/>
      <c r="AJ2504" s="343"/>
      <c r="AK2504" s="343"/>
      <c r="AL2504" s="343"/>
      <c r="AM2504" s="343"/>
      <c r="AN2504" s="343"/>
      <c r="AO2504" s="343"/>
      <c r="AP2504" s="343"/>
      <c r="AQ2504" s="343"/>
      <c r="AR2504" s="343"/>
      <c r="AS2504" s="343"/>
      <c r="AT2504" s="343"/>
      <c r="AU2504" s="343"/>
      <c r="AV2504" s="343"/>
      <c r="AW2504" s="343"/>
      <c r="AX2504" s="343"/>
      <c r="AY2504" s="343"/>
      <c r="AZ2504" s="343"/>
      <c r="BA2504" s="343"/>
      <c r="BB2504" s="343"/>
      <c r="BC2504" s="343"/>
      <c r="BD2504" s="343"/>
      <c r="BE2504" s="475"/>
      <c r="BF2504" s="475"/>
      <c r="BG2504" s="475"/>
      <c r="BH2504" s="475"/>
      <c r="BI2504" s="475"/>
      <c r="BJ2504" s="475"/>
      <c r="BK2504" s="475"/>
      <c r="BL2504" s="475"/>
      <c r="BM2504" s="475"/>
      <c r="BN2504" s="475"/>
      <c r="BO2504" s="475"/>
      <c r="BP2504" s="306"/>
      <c r="BQ2504" s="496"/>
      <c r="BR2504" s="496"/>
      <c r="BS2504" s="496"/>
      <c r="BT2504" s="496"/>
      <c r="BU2504" s="496"/>
      <c r="BV2504" s="496"/>
    </row>
    <row r="2505" spans="1:74" s="52" customFormat="1" ht="12.75">
      <c r="A2505" s="45">
        <v>2670.080468178493</v>
      </c>
      <c r="B2505" s="46" t="s">
        <v>363</v>
      </c>
      <c r="C2505" s="47" t="s">
        <v>307</v>
      </c>
      <c r="D2505" s="48">
        <v>40</v>
      </c>
      <c r="E2505" s="49">
        <v>39.038699999999999</v>
      </c>
      <c r="F2505" s="49">
        <v>1.24E-2</v>
      </c>
      <c r="G2505" s="49">
        <v>14.934900000000001</v>
      </c>
      <c r="H2505" s="49">
        <v>0.31209999999999999</v>
      </c>
      <c r="I2505" s="49">
        <v>0.19919999999999999</v>
      </c>
      <c r="J2505" s="49">
        <v>44.314100000000003</v>
      </c>
      <c r="K2505" s="49">
        <v>0.2349</v>
      </c>
      <c r="L2505" s="49">
        <v>99.046299999999988</v>
      </c>
      <c r="M2505" s="47"/>
      <c r="N2505" s="50">
        <v>0.99253072797771547</v>
      </c>
      <c r="O2505" s="50">
        <v>2.4925605331652822E-4</v>
      </c>
      <c r="P2505" s="50">
        <v>0.31754620511405851</v>
      </c>
      <c r="Q2505" s="50">
        <v>6.3824331549419393E-3</v>
      </c>
      <c r="R2505" s="50">
        <v>4.2896680604910704E-3</v>
      </c>
      <c r="S2505" s="50">
        <v>1.6795738059580845</v>
      </c>
      <c r="T2505" s="50">
        <v>6.3986635970434257E-3</v>
      </c>
      <c r="U2505" s="50">
        <v>3.0069707599156517</v>
      </c>
      <c r="V2505" s="51">
        <v>84.099793535012168</v>
      </c>
      <c r="X2505" s="47" t="s">
        <v>1752</v>
      </c>
      <c r="Y2505" s="47" t="s">
        <v>1752</v>
      </c>
      <c r="Z2505" s="47" t="s">
        <v>1752</v>
      </c>
      <c r="AA2505" s="47" t="s">
        <v>1752</v>
      </c>
      <c r="AB2505" s="47" t="s">
        <v>1752</v>
      </c>
      <c r="AC2505" s="47" t="s">
        <v>1752</v>
      </c>
      <c r="AD2505" s="47" t="s">
        <v>1752</v>
      </c>
      <c r="AE2505" s="312"/>
      <c r="AF2505" s="465" t="s">
        <v>1755</v>
      </c>
      <c r="AG2505" s="343">
        <v>40</v>
      </c>
      <c r="AH2505" s="343">
        <v>15</v>
      </c>
      <c r="AI2505" s="343"/>
      <c r="AJ2505" s="343"/>
      <c r="AK2505" s="343"/>
      <c r="AL2505" s="343"/>
      <c r="AM2505" s="343"/>
      <c r="AN2505" s="343"/>
      <c r="AO2505" s="343"/>
      <c r="AP2505" s="343"/>
      <c r="AQ2505" s="343"/>
      <c r="AR2505" s="343"/>
      <c r="AS2505" s="343"/>
      <c r="AT2505" s="343"/>
      <c r="AU2505" s="343"/>
      <c r="AV2505" s="343"/>
      <c r="AW2505" s="343"/>
      <c r="AX2505" s="343"/>
      <c r="AY2505" s="343"/>
      <c r="AZ2505" s="343"/>
      <c r="BA2505" s="343"/>
      <c r="BB2505" s="343"/>
      <c r="BC2505" s="343"/>
      <c r="BD2505" s="343"/>
      <c r="BE2505" s="475"/>
      <c r="BF2505" s="475"/>
      <c r="BG2505" s="475"/>
      <c r="BH2505" s="475"/>
      <c r="BI2505" s="475"/>
      <c r="BJ2505" s="475"/>
      <c r="BK2505" s="475"/>
      <c r="BL2505" s="475"/>
      <c r="BM2505" s="475"/>
      <c r="BN2505" s="475"/>
      <c r="BO2505" s="475"/>
      <c r="BP2505" s="306"/>
      <c r="BQ2505" s="496"/>
      <c r="BR2505" s="496"/>
      <c r="BS2505" s="496"/>
      <c r="BT2505" s="496"/>
      <c r="BU2505" s="496"/>
      <c r="BV2505" s="496"/>
    </row>
    <row r="2506" spans="1:74" s="52" customFormat="1" ht="12.75">
      <c r="A2506" s="45">
        <v>2670.080468178493</v>
      </c>
      <c r="B2506" s="46" t="s">
        <v>363</v>
      </c>
      <c r="C2506" s="47" t="s">
        <v>307</v>
      </c>
      <c r="D2506" s="48">
        <v>44</v>
      </c>
      <c r="E2506" s="49">
        <v>39.168500000000002</v>
      </c>
      <c r="F2506" s="49">
        <v>4.7E-2</v>
      </c>
      <c r="G2506" s="49">
        <v>15.062200000000001</v>
      </c>
      <c r="H2506" s="49">
        <v>0.3049</v>
      </c>
      <c r="I2506" s="49">
        <v>0.22389999999999999</v>
      </c>
      <c r="J2506" s="49">
        <v>44.777099999999997</v>
      </c>
      <c r="K2506" s="49">
        <v>0.23860000000000001</v>
      </c>
      <c r="L2506" s="49">
        <v>99.822199999999995</v>
      </c>
      <c r="M2506" s="47"/>
      <c r="N2506" s="50">
        <v>0.98855817747313668</v>
      </c>
      <c r="O2506" s="50">
        <v>9.3786119298613533E-4</v>
      </c>
      <c r="P2506" s="50">
        <v>0.31791403184851658</v>
      </c>
      <c r="Q2506" s="50">
        <v>6.1896573763675989E-3</v>
      </c>
      <c r="R2506" s="50">
        <v>4.7863574133105418E-3</v>
      </c>
      <c r="S2506" s="50">
        <v>1.684728029381112</v>
      </c>
      <c r="T2506" s="50">
        <v>6.451985455461824E-3</v>
      </c>
      <c r="U2506" s="50">
        <v>3.0095661001408911</v>
      </c>
      <c r="V2506" s="51">
        <v>84.125269412681931</v>
      </c>
      <c r="X2506" s="47" t="s">
        <v>1752</v>
      </c>
      <c r="Y2506" s="47" t="s">
        <v>1752</v>
      </c>
      <c r="Z2506" s="47" t="s">
        <v>1752</v>
      </c>
      <c r="AA2506" s="47" t="s">
        <v>1752</v>
      </c>
      <c r="AB2506" s="47" t="s">
        <v>1752</v>
      </c>
      <c r="AC2506" s="47" t="s">
        <v>1752</v>
      </c>
      <c r="AD2506" s="47" t="s">
        <v>1752</v>
      </c>
      <c r="AE2506" s="312"/>
      <c r="AF2506" s="465" t="s">
        <v>1755</v>
      </c>
      <c r="AG2506" s="343">
        <v>40</v>
      </c>
      <c r="AH2506" s="343">
        <v>15</v>
      </c>
      <c r="AI2506" s="343"/>
      <c r="AJ2506" s="343"/>
      <c r="AK2506" s="343"/>
      <c r="AL2506" s="343"/>
      <c r="AM2506" s="343"/>
      <c r="AN2506" s="343"/>
      <c r="AO2506" s="343"/>
      <c r="AP2506" s="343"/>
      <c r="AQ2506" s="343"/>
      <c r="AR2506" s="343"/>
      <c r="AS2506" s="343"/>
      <c r="AT2506" s="343"/>
      <c r="AU2506" s="343"/>
      <c r="AV2506" s="343"/>
      <c r="AW2506" s="343"/>
      <c r="AX2506" s="343"/>
      <c r="AY2506" s="343"/>
      <c r="AZ2506" s="343"/>
      <c r="BA2506" s="343"/>
      <c r="BB2506" s="343"/>
      <c r="BC2506" s="343"/>
      <c r="BD2506" s="343"/>
      <c r="BE2506" s="475"/>
      <c r="BF2506" s="475"/>
      <c r="BG2506" s="475"/>
      <c r="BH2506" s="475"/>
      <c r="BI2506" s="475"/>
      <c r="BJ2506" s="475"/>
      <c r="BK2506" s="475"/>
      <c r="BL2506" s="475"/>
      <c r="BM2506" s="475"/>
      <c r="BN2506" s="475"/>
      <c r="BO2506" s="475"/>
      <c r="BP2506" s="306"/>
      <c r="BQ2506" s="496"/>
      <c r="BR2506" s="496"/>
      <c r="BS2506" s="496"/>
      <c r="BT2506" s="496"/>
      <c r="BU2506" s="496"/>
      <c r="BV2506" s="496"/>
    </row>
    <row r="2507" spans="1:74" s="52" customFormat="1" ht="12.75">
      <c r="A2507" s="45">
        <v>2670.080468178493</v>
      </c>
      <c r="B2507" s="46" t="s">
        <v>363</v>
      </c>
      <c r="C2507" s="47" t="s">
        <v>307</v>
      </c>
      <c r="D2507" s="48">
        <v>48</v>
      </c>
      <c r="E2507" s="49">
        <v>39.066299999999998</v>
      </c>
      <c r="F2507" s="49">
        <v>3.4200000000000001E-2</v>
      </c>
      <c r="G2507" s="49">
        <v>14.958500000000001</v>
      </c>
      <c r="H2507" s="49">
        <v>0.2928</v>
      </c>
      <c r="I2507" s="49">
        <v>0.19750000000000001</v>
      </c>
      <c r="J2507" s="49">
        <v>44.722999999999999</v>
      </c>
      <c r="K2507" s="49">
        <v>0.2293</v>
      </c>
      <c r="L2507" s="49">
        <v>99.501599999999996</v>
      </c>
      <c r="M2507" s="47"/>
      <c r="N2507" s="50">
        <v>0.98874995432823043</v>
      </c>
      <c r="O2507" s="50">
        <v>6.843617320125417E-4</v>
      </c>
      <c r="P2507" s="50">
        <v>0.31661263007980422</v>
      </c>
      <c r="Q2507" s="50">
        <v>5.9607260217331313E-3</v>
      </c>
      <c r="R2507" s="50">
        <v>4.2338652801654341E-3</v>
      </c>
      <c r="S2507" s="50">
        <v>1.6874218537738006</v>
      </c>
      <c r="T2507" s="50">
        <v>6.2179309919981052E-3</v>
      </c>
      <c r="U2507" s="50">
        <v>3.0098813222077445</v>
      </c>
      <c r="V2507" s="51">
        <v>84.201238420259983</v>
      </c>
      <c r="X2507" s="47" t="s">
        <v>1752</v>
      </c>
      <c r="Y2507" s="47" t="s">
        <v>1752</v>
      </c>
      <c r="Z2507" s="47" t="s">
        <v>1752</v>
      </c>
      <c r="AA2507" s="47" t="s">
        <v>1752</v>
      </c>
      <c r="AB2507" s="47" t="s">
        <v>1752</v>
      </c>
      <c r="AC2507" s="47" t="s">
        <v>1752</v>
      </c>
      <c r="AD2507" s="47" t="s">
        <v>1752</v>
      </c>
      <c r="AE2507" s="312"/>
      <c r="AF2507" s="465" t="s">
        <v>1755</v>
      </c>
      <c r="AG2507" s="343">
        <v>40</v>
      </c>
      <c r="AH2507" s="343">
        <v>15</v>
      </c>
      <c r="AI2507" s="343"/>
      <c r="AJ2507" s="343"/>
      <c r="AK2507" s="343"/>
      <c r="AL2507" s="343"/>
      <c r="AM2507" s="343"/>
      <c r="AN2507" s="343"/>
      <c r="AO2507" s="343"/>
      <c r="AP2507" s="343"/>
      <c r="AQ2507" s="343"/>
      <c r="AR2507" s="343"/>
      <c r="AS2507" s="343"/>
      <c r="AT2507" s="343"/>
      <c r="AU2507" s="343"/>
      <c r="AV2507" s="343"/>
      <c r="AW2507" s="343"/>
      <c r="AX2507" s="343"/>
      <c r="AY2507" s="343"/>
      <c r="AZ2507" s="343"/>
      <c r="BA2507" s="343"/>
      <c r="BB2507" s="343"/>
      <c r="BC2507" s="343"/>
      <c r="BD2507" s="343"/>
      <c r="BE2507" s="475"/>
      <c r="BF2507" s="475"/>
      <c r="BG2507" s="475"/>
      <c r="BH2507" s="475"/>
      <c r="BI2507" s="475"/>
      <c r="BJ2507" s="475"/>
      <c r="BK2507" s="475"/>
      <c r="BL2507" s="475"/>
      <c r="BM2507" s="475"/>
      <c r="BN2507" s="475"/>
      <c r="BO2507" s="475"/>
      <c r="BP2507" s="306"/>
      <c r="BQ2507" s="496"/>
      <c r="BR2507" s="496"/>
      <c r="BS2507" s="496"/>
      <c r="BT2507" s="496"/>
      <c r="BU2507" s="496"/>
      <c r="BV2507" s="496"/>
    </row>
    <row r="2508" spans="1:74" s="52" customFormat="1" ht="12.75">
      <c r="A2508" s="45">
        <v>2670.080468178493</v>
      </c>
      <c r="B2508" s="46" t="s">
        <v>363</v>
      </c>
      <c r="C2508" s="47" t="s">
        <v>307</v>
      </c>
      <c r="D2508" s="48">
        <v>52</v>
      </c>
      <c r="E2508" s="49">
        <v>39.141199999999998</v>
      </c>
      <c r="F2508" s="49">
        <v>3.9600000000000003E-2</v>
      </c>
      <c r="G2508" s="49">
        <v>15.053100000000001</v>
      </c>
      <c r="H2508" s="49">
        <v>0.30420000000000003</v>
      </c>
      <c r="I2508" s="49">
        <v>0.25740000000000002</v>
      </c>
      <c r="J2508" s="49">
        <v>45.0505</v>
      </c>
      <c r="K2508" s="49">
        <v>0.247</v>
      </c>
      <c r="L2508" s="49">
        <v>100.093</v>
      </c>
      <c r="M2508" s="47"/>
      <c r="N2508" s="50">
        <v>0.98560164081200041</v>
      </c>
      <c r="O2508" s="50">
        <v>7.8838414660539519E-4</v>
      </c>
      <c r="P2508" s="50">
        <v>0.31699267177798623</v>
      </c>
      <c r="Q2508" s="50">
        <v>6.1612720256046171E-3</v>
      </c>
      <c r="R2508" s="50">
        <v>5.4898637162906416E-3</v>
      </c>
      <c r="S2508" s="50">
        <v>1.6911239595185301</v>
      </c>
      <c r="T2508" s="50">
        <v>6.6637988977712431E-3</v>
      </c>
      <c r="U2508" s="50">
        <v>3.0128215908947884</v>
      </c>
      <c r="V2508" s="51">
        <v>84.214429239932969</v>
      </c>
      <c r="X2508" s="47" t="s">
        <v>1752</v>
      </c>
      <c r="Y2508" s="47" t="s">
        <v>1752</v>
      </c>
      <c r="Z2508" s="47" t="s">
        <v>1752</v>
      </c>
      <c r="AA2508" s="47" t="s">
        <v>1752</v>
      </c>
      <c r="AB2508" s="47" t="s">
        <v>1752</v>
      </c>
      <c r="AC2508" s="47" t="s">
        <v>1752</v>
      </c>
      <c r="AD2508" s="47" t="s">
        <v>1752</v>
      </c>
      <c r="AE2508" s="312"/>
      <c r="AF2508" s="465" t="s">
        <v>1755</v>
      </c>
      <c r="AG2508" s="343">
        <v>40</v>
      </c>
      <c r="AH2508" s="343">
        <v>15</v>
      </c>
      <c r="AI2508" s="343"/>
      <c r="AJ2508" s="343"/>
      <c r="AK2508" s="343"/>
      <c r="AL2508" s="343"/>
      <c r="AM2508" s="343"/>
      <c r="AN2508" s="343"/>
      <c r="AO2508" s="343"/>
      <c r="AP2508" s="343"/>
      <c r="AQ2508" s="343"/>
      <c r="AR2508" s="343"/>
      <c r="AS2508" s="343"/>
      <c r="AT2508" s="343"/>
      <c r="AU2508" s="343"/>
      <c r="AV2508" s="343"/>
      <c r="AW2508" s="343"/>
      <c r="AX2508" s="343"/>
      <c r="AY2508" s="343"/>
      <c r="AZ2508" s="343"/>
      <c r="BA2508" s="343"/>
      <c r="BB2508" s="343"/>
      <c r="BC2508" s="343"/>
      <c r="BD2508" s="343"/>
      <c r="BE2508" s="475"/>
      <c r="BF2508" s="475"/>
      <c r="BG2508" s="475"/>
      <c r="BH2508" s="475"/>
      <c r="BI2508" s="475"/>
      <c r="BJ2508" s="475"/>
      <c r="BK2508" s="475"/>
      <c r="BL2508" s="475"/>
      <c r="BM2508" s="475"/>
      <c r="BN2508" s="475"/>
      <c r="BO2508" s="475"/>
      <c r="BP2508" s="306"/>
      <c r="BQ2508" s="496"/>
      <c r="BR2508" s="496"/>
      <c r="BS2508" s="496"/>
      <c r="BT2508" s="496"/>
      <c r="BU2508" s="496"/>
      <c r="BV2508" s="496"/>
    </row>
    <row r="2509" spans="1:74" s="52" customFormat="1" ht="12.75">
      <c r="A2509" s="45">
        <v>2670.080468178493</v>
      </c>
      <c r="B2509" s="46" t="s">
        <v>363</v>
      </c>
      <c r="C2509" s="47" t="s">
        <v>307</v>
      </c>
      <c r="D2509" s="48">
        <v>56</v>
      </c>
      <c r="E2509" s="49">
        <v>39.045699999999997</v>
      </c>
      <c r="F2509" s="49">
        <v>3.3799999999999997E-2</v>
      </c>
      <c r="G2509" s="49">
        <v>15.0261</v>
      </c>
      <c r="H2509" s="49">
        <v>0.36149999999999999</v>
      </c>
      <c r="I2509" s="49">
        <v>0.14280000000000001</v>
      </c>
      <c r="J2509" s="49">
        <v>44.909399999999998</v>
      </c>
      <c r="K2509" s="49">
        <v>0.2283</v>
      </c>
      <c r="L2509" s="49">
        <v>99.747599999999991</v>
      </c>
      <c r="M2509" s="47"/>
      <c r="N2509" s="50">
        <v>0.98635552232074486</v>
      </c>
      <c r="O2509" s="50">
        <v>6.7507555573503083E-4</v>
      </c>
      <c r="P2509" s="50">
        <v>0.31744064730495231</v>
      </c>
      <c r="Q2509" s="50">
        <v>7.3453494399155711E-3</v>
      </c>
      <c r="R2509" s="50">
        <v>3.0554431946662286E-3</v>
      </c>
      <c r="S2509" s="50">
        <v>1.6912432086351263</v>
      </c>
      <c r="T2509" s="50">
        <v>6.1790801166445464E-3</v>
      </c>
      <c r="U2509" s="50">
        <v>3.0122943265677851</v>
      </c>
      <c r="V2509" s="51">
        <v>84.196584924690015</v>
      </c>
      <c r="X2509" s="47" t="s">
        <v>1752</v>
      </c>
      <c r="Y2509" s="47" t="s">
        <v>1752</v>
      </c>
      <c r="Z2509" s="47" t="s">
        <v>1752</v>
      </c>
      <c r="AA2509" s="47" t="s">
        <v>1752</v>
      </c>
      <c r="AB2509" s="47" t="s">
        <v>1752</v>
      </c>
      <c r="AC2509" s="47" t="s">
        <v>1752</v>
      </c>
      <c r="AD2509" s="47" t="s">
        <v>1752</v>
      </c>
      <c r="AE2509" s="312"/>
      <c r="AF2509" s="465" t="s">
        <v>1755</v>
      </c>
      <c r="AG2509" s="343">
        <v>40</v>
      </c>
      <c r="AH2509" s="343">
        <v>15</v>
      </c>
      <c r="AI2509" s="343"/>
      <c r="AJ2509" s="343"/>
      <c r="AK2509" s="343"/>
      <c r="AL2509" s="343"/>
      <c r="AM2509" s="343"/>
      <c r="AN2509" s="343"/>
      <c r="AO2509" s="343"/>
      <c r="AP2509" s="343"/>
      <c r="AQ2509" s="343"/>
      <c r="AR2509" s="343"/>
      <c r="AS2509" s="343"/>
      <c r="AT2509" s="343"/>
      <c r="AU2509" s="343"/>
      <c r="AV2509" s="343"/>
      <c r="AW2509" s="343"/>
      <c r="AX2509" s="343"/>
      <c r="AY2509" s="343"/>
      <c r="AZ2509" s="343"/>
      <c r="BA2509" s="343"/>
      <c r="BB2509" s="343"/>
      <c r="BC2509" s="343"/>
      <c r="BD2509" s="343"/>
      <c r="BE2509" s="475"/>
      <c r="BF2509" s="475"/>
      <c r="BG2509" s="475"/>
      <c r="BH2509" s="475"/>
      <c r="BI2509" s="475"/>
      <c r="BJ2509" s="475"/>
      <c r="BK2509" s="475"/>
      <c r="BL2509" s="475"/>
      <c r="BM2509" s="475"/>
      <c r="BN2509" s="475"/>
      <c r="BO2509" s="475"/>
      <c r="BP2509" s="306"/>
      <c r="BQ2509" s="496"/>
      <c r="BR2509" s="496"/>
      <c r="BS2509" s="496"/>
      <c r="BT2509" s="496"/>
      <c r="BU2509" s="496"/>
      <c r="BV2509" s="496"/>
    </row>
    <row r="2510" spans="1:74" s="52" customFormat="1" ht="12.75">
      <c r="A2510" s="45">
        <v>2670.080468178493</v>
      </c>
      <c r="B2510" s="46" t="s">
        <v>363</v>
      </c>
      <c r="C2510" s="47" t="s">
        <v>307</v>
      </c>
      <c r="D2510" s="48">
        <v>60</v>
      </c>
      <c r="E2510" s="49">
        <v>39.123699999999999</v>
      </c>
      <c r="F2510" s="49">
        <v>3.61E-2</v>
      </c>
      <c r="G2510" s="49">
        <v>14.760400000000001</v>
      </c>
      <c r="H2510" s="49">
        <v>0.30499999999999999</v>
      </c>
      <c r="I2510" s="49">
        <v>0.2099</v>
      </c>
      <c r="J2510" s="49">
        <v>45.022500000000001</v>
      </c>
      <c r="K2510" s="49">
        <v>0.26300000000000001</v>
      </c>
      <c r="L2510" s="49">
        <v>99.72059999999999</v>
      </c>
      <c r="M2510" s="47"/>
      <c r="N2510" s="50">
        <v>0.98735053366600156</v>
      </c>
      <c r="O2510" s="50">
        <v>7.2030107367159076E-4</v>
      </c>
      <c r="P2510" s="50">
        <v>0.31151973590437104</v>
      </c>
      <c r="Q2510" s="50">
        <v>6.1912048931648507E-3</v>
      </c>
      <c r="R2510" s="50">
        <v>4.4867267703720863E-3</v>
      </c>
      <c r="S2510" s="50">
        <v>1.6938291299834853</v>
      </c>
      <c r="T2510" s="50">
        <v>7.1112318955888956E-3</v>
      </c>
      <c r="U2510" s="50">
        <v>3.0112088641866555</v>
      </c>
      <c r="V2510" s="51">
        <v>84.465559025489185</v>
      </c>
      <c r="X2510" s="47" t="s">
        <v>1752</v>
      </c>
      <c r="Y2510" s="47" t="s">
        <v>1752</v>
      </c>
      <c r="Z2510" s="47" t="s">
        <v>1752</v>
      </c>
      <c r="AA2510" s="47" t="s">
        <v>1752</v>
      </c>
      <c r="AB2510" s="47" t="s">
        <v>1752</v>
      </c>
      <c r="AC2510" s="47" t="s">
        <v>1752</v>
      </c>
      <c r="AD2510" s="47" t="s">
        <v>1752</v>
      </c>
      <c r="AE2510" s="312"/>
      <c r="AF2510" s="465" t="s">
        <v>1755</v>
      </c>
      <c r="AG2510" s="343">
        <v>40</v>
      </c>
      <c r="AH2510" s="343">
        <v>15</v>
      </c>
      <c r="AI2510" s="343"/>
      <c r="AJ2510" s="343"/>
      <c r="AK2510" s="343"/>
      <c r="AL2510" s="343"/>
      <c r="AM2510" s="343"/>
      <c r="AN2510" s="343"/>
      <c r="AO2510" s="343"/>
      <c r="AP2510" s="343"/>
      <c r="AQ2510" s="343"/>
      <c r="AR2510" s="343"/>
      <c r="AS2510" s="343"/>
      <c r="AT2510" s="343"/>
      <c r="AU2510" s="343"/>
      <c r="AV2510" s="343"/>
      <c r="AW2510" s="343"/>
      <c r="AX2510" s="343"/>
      <c r="AY2510" s="343"/>
      <c r="AZ2510" s="343"/>
      <c r="BA2510" s="343"/>
      <c r="BB2510" s="343"/>
      <c r="BC2510" s="343"/>
      <c r="BD2510" s="343"/>
      <c r="BE2510" s="475"/>
      <c r="BF2510" s="475"/>
      <c r="BG2510" s="475"/>
      <c r="BH2510" s="475"/>
      <c r="BI2510" s="475"/>
      <c r="BJ2510" s="475"/>
      <c r="BK2510" s="475"/>
      <c r="BL2510" s="475"/>
      <c r="BM2510" s="475"/>
      <c r="BN2510" s="475"/>
      <c r="BO2510" s="475"/>
      <c r="BP2510" s="306"/>
      <c r="BQ2510" s="496"/>
      <c r="BR2510" s="496"/>
      <c r="BS2510" s="496"/>
      <c r="BT2510" s="496"/>
      <c r="BU2510" s="496"/>
      <c r="BV2510" s="496"/>
    </row>
    <row r="2511" spans="1:74" s="52" customFormat="1" ht="12.75">
      <c r="A2511" s="45">
        <v>2670.080468178493</v>
      </c>
      <c r="B2511" s="46" t="s">
        <v>363</v>
      </c>
      <c r="C2511" s="47" t="s">
        <v>307</v>
      </c>
      <c r="D2511" s="48">
        <v>64</v>
      </c>
      <c r="E2511" s="49">
        <v>39.165700000000001</v>
      </c>
      <c r="F2511" s="49">
        <v>4.3499999999999997E-2</v>
      </c>
      <c r="G2511" s="49">
        <v>14.8582</v>
      </c>
      <c r="H2511" s="49">
        <v>0.33789999999999998</v>
      </c>
      <c r="I2511" s="49">
        <v>0.16220000000000001</v>
      </c>
      <c r="J2511" s="49">
        <v>45.034999999999997</v>
      </c>
      <c r="K2511" s="49">
        <v>0.2359</v>
      </c>
      <c r="L2511" s="49">
        <v>99.838399999999993</v>
      </c>
      <c r="M2511" s="47"/>
      <c r="N2511" s="50">
        <v>0.98741992850283844</v>
      </c>
      <c r="O2511" s="50">
        <v>8.6708299112271073E-4</v>
      </c>
      <c r="P2511" s="50">
        <v>0.31326955415739893</v>
      </c>
      <c r="Q2511" s="50">
        <v>6.852169212902149E-3</v>
      </c>
      <c r="R2511" s="50">
        <v>3.4636387056848458E-3</v>
      </c>
      <c r="S2511" s="50">
        <v>1.692601446607285</v>
      </c>
      <c r="T2511" s="50">
        <v>6.372085337683216E-3</v>
      </c>
      <c r="U2511" s="50">
        <v>3.0108459055149153</v>
      </c>
      <c r="V2511" s="51">
        <v>84.382367857256355</v>
      </c>
      <c r="X2511" s="47" t="s">
        <v>1752</v>
      </c>
      <c r="Y2511" s="47" t="s">
        <v>1752</v>
      </c>
      <c r="Z2511" s="47" t="s">
        <v>1752</v>
      </c>
      <c r="AA2511" s="47" t="s">
        <v>1752</v>
      </c>
      <c r="AB2511" s="47" t="s">
        <v>1752</v>
      </c>
      <c r="AC2511" s="47" t="s">
        <v>1752</v>
      </c>
      <c r="AD2511" s="47" t="s">
        <v>1752</v>
      </c>
      <c r="AE2511" s="312"/>
      <c r="AF2511" s="465" t="s">
        <v>1755</v>
      </c>
      <c r="AG2511" s="343">
        <v>40</v>
      </c>
      <c r="AH2511" s="343">
        <v>15</v>
      </c>
      <c r="AI2511" s="343"/>
      <c r="AJ2511" s="343"/>
      <c r="AK2511" s="343"/>
      <c r="AL2511" s="343"/>
      <c r="AM2511" s="343"/>
      <c r="AN2511" s="343"/>
      <c r="AO2511" s="343"/>
      <c r="AP2511" s="343"/>
      <c r="AQ2511" s="343"/>
      <c r="AR2511" s="343"/>
      <c r="AS2511" s="343"/>
      <c r="AT2511" s="343"/>
      <c r="AU2511" s="343"/>
      <c r="AV2511" s="343"/>
      <c r="AW2511" s="343"/>
      <c r="AX2511" s="343"/>
      <c r="AY2511" s="343"/>
      <c r="AZ2511" s="343"/>
      <c r="BA2511" s="343"/>
      <c r="BB2511" s="343"/>
      <c r="BC2511" s="343"/>
      <c r="BD2511" s="343"/>
      <c r="BE2511" s="475"/>
      <c r="BF2511" s="475"/>
      <c r="BG2511" s="475"/>
      <c r="BH2511" s="475"/>
      <c r="BI2511" s="475"/>
      <c r="BJ2511" s="475"/>
      <c r="BK2511" s="475"/>
      <c r="BL2511" s="475"/>
      <c r="BM2511" s="475"/>
      <c r="BN2511" s="475"/>
      <c r="BO2511" s="475"/>
      <c r="BP2511" s="306"/>
      <c r="BQ2511" s="496"/>
      <c r="BR2511" s="496"/>
      <c r="BS2511" s="496"/>
      <c r="BT2511" s="496"/>
      <c r="BU2511" s="496"/>
      <c r="BV2511" s="496"/>
    </row>
    <row r="2512" spans="1:74" s="52" customFormat="1" ht="12.75">
      <c r="A2512" s="45">
        <v>2670.080468178493</v>
      </c>
      <c r="B2512" s="46" t="s">
        <v>363</v>
      </c>
      <c r="C2512" s="47" t="s">
        <v>307</v>
      </c>
      <c r="D2512" s="48">
        <v>68</v>
      </c>
      <c r="E2512" s="49">
        <v>39.051499999999997</v>
      </c>
      <c r="F2512" s="49">
        <v>4.4200000000000003E-2</v>
      </c>
      <c r="G2512" s="49">
        <v>14.5943</v>
      </c>
      <c r="H2512" s="49">
        <v>0.29360000000000003</v>
      </c>
      <c r="I2512" s="49">
        <v>0.2082</v>
      </c>
      <c r="J2512" s="49">
        <v>44.990600000000001</v>
      </c>
      <c r="K2512" s="49">
        <v>0.28179999999999999</v>
      </c>
      <c r="L2512" s="49">
        <v>99.464200000000005</v>
      </c>
      <c r="M2512" s="47"/>
      <c r="N2512" s="50">
        <v>0.9874105577054928</v>
      </c>
      <c r="O2512" s="50">
        <v>8.8360411714823867E-4</v>
      </c>
      <c r="P2512" s="50">
        <v>0.30860240746015427</v>
      </c>
      <c r="Q2512" s="50">
        <v>5.9711776202251935E-3</v>
      </c>
      <c r="R2512" s="50">
        <v>4.4588874565333657E-3</v>
      </c>
      <c r="S2512" s="50">
        <v>1.6958614849685407</v>
      </c>
      <c r="T2512" s="50">
        <v>7.6341147321159052E-3</v>
      </c>
      <c r="U2512" s="50">
        <v>3.0108222340602104</v>
      </c>
      <c r="V2512" s="51">
        <v>84.604242130486156</v>
      </c>
      <c r="X2512" s="47" t="s">
        <v>1752</v>
      </c>
      <c r="Y2512" s="47" t="s">
        <v>1752</v>
      </c>
      <c r="Z2512" s="47" t="s">
        <v>1752</v>
      </c>
      <c r="AA2512" s="47" t="s">
        <v>1752</v>
      </c>
      <c r="AB2512" s="47" t="s">
        <v>1752</v>
      </c>
      <c r="AC2512" s="47" t="s">
        <v>1752</v>
      </c>
      <c r="AD2512" s="47" t="s">
        <v>1752</v>
      </c>
      <c r="AE2512" s="312"/>
      <c r="AF2512" s="465" t="s">
        <v>1755</v>
      </c>
      <c r="AG2512" s="343">
        <v>40</v>
      </c>
      <c r="AH2512" s="343">
        <v>15</v>
      </c>
      <c r="AI2512" s="343"/>
      <c r="AJ2512" s="343"/>
      <c r="AK2512" s="343"/>
      <c r="AL2512" s="343"/>
      <c r="AM2512" s="343"/>
      <c r="AN2512" s="343"/>
      <c r="AO2512" s="343"/>
      <c r="AP2512" s="343"/>
      <c r="AQ2512" s="343"/>
      <c r="AR2512" s="343"/>
      <c r="AS2512" s="343"/>
      <c r="AT2512" s="343"/>
      <c r="AU2512" s="343"/>
      <c r="AV2512" s="343"/>
      <c r="AW2512" s="343"/>
      <c r="AX2512" s="343"/>
      <c r="AY2512" s="343"/>
      <c r="AZ2512" s="343"/>
      <c r="BA2512" s="343"/>
      <c r="BB2512" s="343"/>
      <c r="BC2512" s="343"/>
      <c r="BD2512" s="343"/>
      <c r="BE2512" s="475"/>
      <c r="BF2512" s="475"/>
      <c r="BG2512" s="475"/>
      <c r="BH2512" s="475"/>
      <c r="BI2512" s="475"/>
      <c r="BJ2512" s="475"/>
      <c r="BK2512" s="475"/>
      <c r="BL2512" s="475"/>
      <c r="BM2512" s="475"/>
      <c r="BN2512" s="475"/>
      <c r="BO2512" s="475"/>
      <c r="BP2512" s="306"/>
      <c r="BQ2512" s="496"/>
      <c r="BR2512" s="496"/>
      <c r="BS2512" s="496"/>
      <c r="BT2512" s="496"/>
      <c r="BU2512" s="496"/>
      <c r="BV2512" s="496"/>
    </row>
    <row r="2513" spans="1:74" s="52" customFormat="1" ht="12.75">
      <c r="A2513" s="45">
        <v>2670.080468178493</v>
      </c>
      <c r="B2513" s="46" t="s">
        <v>363</v>
      </c>
      <c r="C2513" s="47" t="s">
        <v>307</v>
      </c>
      <c r="D2513" s="48">
        <v>72</v>
      </c>
      <c r="E2513" s="49">
        <v>39.236899999999999</v>
      </c>
      <c r="F2513" s="49">
        <v>4.41E-2</v>
      </c>
      <c r="G2513" s="49">
        <v>14.9682</v>
      </c>
      <c r="H2513" s="49">
        <v>0.32419999999999999</v>
      </c>
      <c r="I2513" s="49">
        <v>0.23100000000000001</v>
      </c>
      <c r="J2513" s="49">
        <v>45.051499999999997</v>
      </c>
      <c r="K2513" s="49">
        <v>0.26390000000000002</v>
      </c>
      <c r="L2513" s="49">
        <v>100.1198</v>
      </c>
      <c r="M2513" s="47"/>
      <c r="N2513" s="50">
        <v>0.98711414467588976</v>
      </c>
      <c r="O2513" s="50">
        <v>8.7717590172551533E-4</v>
      </c>
      <c r="P2513" s="50">
        <v>0.31491856143085389</v>
      </c>
      <c r="Q2513" s="50">
        <v>6.5603889789221095E-3</v>
      </c>
      <c r="R2513" s="50">
        <v>4.9223263788544074E-3</v>
      </c>
      <c r="S2513" s="50">
        <v>1.6896256290867691</v>
      </c>
      <c r="T2513" s="50">
        <v>7.1132770676441163E-3</v>
      </c>
      <c r="U2513" s="50">
        <v>3.0111315035206592</v>
      </c>
      <c r="V2513" s="51">
        <v>84.289767074202828</v>
      </c>
      <c r="X2513" s="47" t="s">
        <v>1752</v>
      </c>
      <c r="Y2513" s="47" t="s">
        <v>1752</v>
      </c>
      <c r="Z2513" s="47" t="s">
        <v>1752</v>
      </c>
      <c r="AA2513" s="47" t="s">
        <v>1752</v>
      </c>
      <c r="AB2513" s="47" t="s">
        <v>1752</v>
      </c>
      <c r="AC2513" s="47" t="s">
        <v>1752</v>
      </c>
      <c r="AD2513" s="47" t="s">
        <v>1752</v>
      </c>
      <c r="AE2513" s="312"/>
      <c r="AF2513" s="465" t="s">
        <v>1755</v>
      </c>
      <c r="AG2513" s="343">
        <v>40</v>
      </c>
      <c r="AH2513" s="343">
        <v>15</v>
      </c>
      <c r="AI2513" s="343"/>
      <c r="AJ2513" s="343"/>
      <c r="AK2513" s="343"/>
      <c r="AL2513" s="343"/>
      <c r="AM2513" s="343"/>
      <c r="AN2513" s="343"/>
      <c r="AO2513" s="343"/>
      <c r="AP2513" s="343"/>
      <c r="AQ2513" s="343"/>
      <c r="AR2513" s="343"/>
      <c r="AS2513" s="343"/>
      <c r="AT2513" s="343"/>
      <c r="AU2513" s="343"/>
      <c r="AV2513" s="343"/>
      <c r="AW2513" s="343"/>
      <c r="AX2513" s="343"/>
      <c r="AY2513" s="343"/>
      <c r="AZ2513" s="343"/>
      <c r="BA2513" s="343"/>
      <c r="BB2513" s="343"/>
      <c r="BC2513" s="343"/>
      <c r="BD2513" s="343"/>
      <c r="BE2513" s="475"/>
      <c r="BF2513" s="475"/>
      <c r="BG2513" s="475"/>
      <c r="BH2513" s="475"/>
      <c r="BI2513" s="475"/>
      <c r="BJ2513" s="475"/>
      <c r="BK2513" s="475"/>
      <c r="BL2513" s="475"/>
      <c r="BM2513" s="475"/>
      <c r="BN2513" s="475"/>
      <c r="BO2513" s="475"/>
      <c r="BP2513" s="306"/>
      <c r="BQ2513" s="496"/>
      <c r="BR2513" s="496"/>
      <c r="BS2513" s="496"/>
      <c r="BT2513" s="496"/>
      <c r="BU2513" s="496"/>
      <c r="BV2513" s="496"/>
    </row>
    <row r="2514" spans="1:74" s="52" customFormat="1" ht="12.75">
      <c r="A2514" s="45">
        <v>2670.080468178493</v>
      </c>
      <c r="B2514" s="46" t="s">
        <v>363</v>
      </c>
      <c r="C2514" s="47" t="s">
        <v>307</v>
      </c>
      <c r="D2514" s="48">
        <v>76</v>
      </c>
      <c r="E2514" s="49">
        <v>39.219900000000003</v>
      </c>
      <c r="F2514" s="49">
        <v>3.6600000000000001E-2</v>
      </c>
      <c r="G2514" s="49">
        <v>14.630100000000001</v>
      </c>
      <c r="H2514" s="49">
        <v>0.2656</v>
      </c>
      <c r="I2514" s="49">
        <v>0.2223</v>
      </c>
      <c r="J2514" s="49">
        <v>44.925600000000003</v>
      </c>
      <c r="K2514" s="49">
        <v>0.24340000000000001</v>
      </c>
      <c r="L2514" s="49">
        <v>99.543499999999995</v>
      </c>
      <c r="M2514" s="47"/>
      <c r="N2514" s="50">
        <v>0.99041582373991377</v>
      </c>
      <c r="O2514" s="50">
        <v>7.3074792167910176E-4</v>
      </c>
      <c r="P2514" s="50">
        <v>0.30896862279953929</v>
      </c>
      <c r="Q2514" s="50">
        <v>5.3948956829795265E-3</v>
      </c>
      <c r="R2514" s="50">
        <v>4.7548441907995197E-3</v>
      </c>
      <c r="S2514" s="50">
        <v>1.6912722376559448</v>
      </c>
      <c r="T2514" s="50">
        <v>6.5855084258716352E-3</v>
      </c>
      <c r="U2514" s="50">
        <v>3.0081226804167276</v>
      </c>
      <c r="V2514" s="51">
        <v>84.553429094075071</v>
      </c>
      <c r="X2514" s="47" t="s">
        <v>1752</v>
      </c>
      <c r="Y2514" s="47" t="s">
        <v>1752</v>
      </c>
      <c r="Z2514" s="47" t="s">
        <v>1752</v>
      </c>
      <c r="AA2514" s="47" t="s">
        <v>1752</v>
      </c>
      <c r="AB2514" s="47" t="s">
        <v>1752</v>
      </c>
      <c r="AC2514" s="47" t="s">
        <v>1752</v>
      </c>
      <c r="AD2514" s="47" t="s">
        <v>1752</v>
      </c>
      <c r="AE2514" s="312"/>
      <c r="AF2514" s="465" t="s">
        <v>1755</v>
      </c>
      <c r="AG2514" s="343">
        <v>40</v>
      </c>
      <c r="AH2514" s="343">
        <v>15</v>
      </c>
      <c r="AI2514" s="343"/>
      <c r="AJ2514" s="343"/>
      <c r="AK2514" s="343"/>
      <c r="AL2514" s="343"/>
      <c r="AM2514" s="343"/>
      <c r="AN2514" s="343"/>
      <c r="AO2514" s="343"/>
      <c r="AP2514" s="343"/>
      <c r="AQ2514" s="343"/>
      <c r="AR2514" s="343"/>
      <c r="AS2514" s="343"/>
      <c r="AT2514" s="343"/>
      <c r="AU2514" s="343"/>
      <c r="AV2514" s="343"/>
      <c r="AW2514" s="343"/>
      <c r="AX2514" s="343"/>
      <c r="AY2514" s="343"/>
      <c r="AZ2514" s="343"/>
      <c r="BA2514" s="343"/>
      <c r="BB2514" s="343"/>
      <c r="BC2514" s="343"/>
      <c r="BD2514" s="343"/>
      <c r="BE2514" s="475"/>
      <c r="BF2514" s="475"/>
      <c r="BG2514" s="475"/>
      <c r="BH2514" s="475"/>
      <c r="BI2514" s="475"/>
      <c r="BJ2514" s="475"/>
      <c r="BK2514" s="475"/>
      <c r="BL2514" s="475"/>
      <c r="BM2514" s="475"/>
      <c r="BN2514" s="475"/>
      <c r="BO2514" s="475"/>
      <c r="BP2514" s="306"/>
      <c r="BQ2514" s="496"/>
      <c r="BR2514" s="496"/>
      <c r="BS2514" s="496"/>
      <c r="BT2514" s="496"/>
      <c r="BU2514" s="496"/>
      <c r="BV2514" s="496"/>
    </row>
    <row r="2515" spans="1:74" s="52" customFormat="1" ht="12.75">
      <c r="A2515" s="45">
        <v>2670.080468178493</v>
      </c>
      <c r="B2515" s="46" t="s">
        <v>363</v>
      </c>
      <c r="C2515" s="47" t="s">
        <v>307</v>
      </c>
      <c r="D2515" s="48">
        <v>80</v>
      </c>
      <c r="E2515" s="49">
        <v>39.2926</v>
      </c>
      <c r="F2515" s="49">
        <v>4.5199999999999997E-2</v>
      </c>
      <c r="G2515" s="49">
        <v>14.825699999999999</v>
      </c>
      <c r="H2515" s="49">
        <v>0.3508</v>
      </c>
      <c r="I2515" s="49">
        <v>0.20810000000000001</v>
      </c>
      <c r="J2515" s="49">
        <v>44.991599999999998</v>
      </c>
      <c r="K2515" s="49">
        <v>0.25080000000000002</v>
      </c>
      <c r="L2515" s="49">
        <v>99.964799999999997</v>
      </c>
      <c r="M2515" s="47"/>
      <c r="N2515" s="50">
        <v>0.9891779804657258</v>
      </c>
      <c r="O2515" s="50">
        <v>8.9965815907708908E-4</v>
      </c>
      <c r="P2515" s="50">
        <v>0.31212954189887626</v>
      </c>
      <c r="Q2515" s="50">
        <v>7.1034143807435233E-3</v>
      </c>
      <c r="R2515" s="50">
        <v>4.4373275942433763E-3</v>
      </c>
      <c r="S2515" s="50">
        <v>1.6885100758673082</v>
      </c>
      <c r="T2515" s="50">
        <v>6.7647048501458338E-3</v>
      </c>
      <c r="U2515" s="50">
        <v>3.0090227032161199</v>
      </c>
      <c r="V2515" s="51">
        <v>84.398512399380323</v>
      </c>
      <c r="X2515" s="47" t="s">
        <v>1752</v>
      </c>
      <c r="Y2515" s="47" t="s">
        <v>1752</v>
      </c>
      <c r="Z2515" s="47" t="s">
        <v>1752</v>
      </c>
      <c r="AA2515" s="47" t="s">
        <v>1752</v>
      </c>
      <c r="AB2515" s="47" t="s">
        <v>1752</v>
      </c>
      <c r="AC2515" s="47" t="s">
        <v>1752</v>
      </c>
      <c r="AD2515" s="47" t="s">
        <v>1752</v>
      </c>
      <c r="AE2515" s="312"/>
      <c r="AF2515" s="465" t="s">
        <v>1755</v>
      </c>
      <c r="AG2515" s="343">
        <v>40</v>
      </c>
      <c r="AH2515" s="343">
        <v>15</v>
      </c>
      <c r="AI2515" s="343"/>
      <c r="AJ2515" s="343"/>
      <c r="AK2515" s="343"/>
      <c r="AL2515" s="343"/>
      <c r="AM2515" s="343"/>
      <c r="AN2515" s="343"/>
      <c r="AO2515" s="343"/>
      <c r="AP2515" s="343"/>
      <c r="AQ2515" s="343"/>
      <c r="AR2515" s="343"/>
      <c r="AS2515" s="343"/>
      <c r="AT2515" s="343"/>
      <c r="AU2515" s="343"/>
      <c r="AV2515" s="343"/>
      <c r="AW2515" s="343"/>
      <c r="AX2515" s="343"/>
      <c r="AY2515" s="343"/>
      <c r="AZ2515" s="343"/>
      <c r="BA2515" s="343"/>
      <c r="BB2515" s="343"/>
      <c r="BC2515" s="343"/>
      <c r="BD2515" s="343"/>
      <c r="BE2515" s="475"/>
      <c r="BF2515" s="475"/>
      <c r="BG2515" s="475"/>
      <c r="BH2515" s="475"/>
      <c r="BI2515" s="475"/>
      <c r="BJ2515" s="475"/>
      <c r="BK2515" s="475"/>
      <c r="BL2515" s="475"/>
      <c r="BM2515" s="475"/>
      <c r="BN2515" s="475"/>
      <c r="BO2515" s="475"/>
      <c r="BP2515" s="306"/>
      <c r="BQ2515" s="496"/>
      <c r="BR2515" s="496"/>
      <c r="BS2515" s="496"/>
      <c r="BT2515" s="496"/>
      <c r="BU2515" s="496"/>
      <c r="BV2515" s="496"/>
    </row>
    <row r="2516" spans="1:74" s="52" customFormat="1" ht="12.75">
      <c r="A2516" s="45">
        <v>2670.080468178493</v>
      </c>
      <c r="B2516" s="46" t="s">
        <v>363</v>
      </c>
      <c r="C2516" s="47" t="s">
        <v>307</v>
      </c>
      <c r="D2516" s="48">
        <v>84</v>
      </c>
      <c r="E2516" s="49">
        <v>39.326599999999999</v>
      </c>
      <c r="F2516" s="49">
        <v>5.8000000000000003E-2</v>
      </c>
      <c r="G2516" s="49">
        <v>14.527799999999999</v>
      </c>
      <c r="H2516" s="49">
        <v>0.30580000000000002</v>
      </c>
      <c r="I2516" s="49">
        <v>0.2382</v>
      </c>
      <c r="J2516" s="49">
        <v>45.097900000000003</v>
      </c>
      <c r="K2516" s="49">
        <v>0.29499999999999998</v>
      </c>
      <c r="L2516" s="49">
        <v>99.849299999999999</v>
      </c>
      <c r="M2516" s="47"/>
      <c r="N2516" s="50">
        <v>0.98975762968979308</v>
      </c>
      <c r="O2516" s="50">
        <v>1.1541064441515244E-3</v>
      </c>
      <c r="P2516" s="50">
        <v>0.3057724153181352</v>
      </c>
      <c r="Q2516" s="50">
        <v>6.1904729583893399E-3</v>
      </c>
      <c r="R2516" s="50">
        <v>5.0777340861399584E-3</v>
      </c>
      <c r="S2516" s="50">
        <v>1.6920271297828442</v>
      </c>
      <c r="T2516" s="50">
        <v>7.9546691424499209E-3</v>
      </c>
      <c r="U2516" s="50">
        <v>3.0079341574219032</v>
      </c>
      <c r="V2516" s="51">
        <v>84.694539746595055</v>
      </c>
      <c r="X2516" s="47" t="s">
        <v>1752</v>
      </c>
      <c r="Y2516" s="47" t="s">
        <v>1752</v>
      </c>
      <c r="Z2516" s="47" t="s">
        <v>1752</v>
      </c>
      <c r="AA2516" s="47" t="s">
        <v>1752</v>
      </c>
      <c r="AB2516" s="47" t="s">
        <v>1752</v>
      </c>
      <c r="AC2516" s="47" t="s">
        <v>1752</v>
      </c>
      <c r="AD2516" s="47" t="s">
        <v>1752</v>
      </c>
      <c r="AE2516" s="312"/>
      <c r="AF2516" s="465" t="s">
        <v>1755</v>
      </c>
      <c r="AG2516" s="343">
        <v>40</v>
      </c>
      <c r="AH2516" s="343">
        <v>15</v>
      </c>
      <c r="AI2516" s="343"/>
      <c r="AJ2516" s="343"/>
      <c r="AK2516" s="343"/>
      <c r="AL2516" s="343"/>
      <c r="AM2516" s="343"/>
      <c r="AN2516" s="343"/>
      <c r="AO2516" s="343"/>
      <c r="AP2516" s="343"/>
      <c r="AQ2516" s="343"/>
      <c r="AR2516" s="343"/>
      <c r="AS2516" s="343"/>
      <c r="AT2516" s="343"/>
      <c r="AU2516" s="343"/>
      <c r="AV2516" s="343"/>
      <c r="AW2516" s="343"/>
      <c r="AX2516" s="343"/>
      <c r="AY2516" s="343"/>
      <c r="AZ2516" s="343"/>
      <c r="BA2516" s="343"/>
      <c r="BB2516" s="343"/>
      <c r="BC2516" s="343"/>
      <c r="BD2516" s="343"/>
      <c r="BE2516" s="475"/>
      <c r="BF2516" s="475"/>
      <c r="BG2516" s="475"/>
      <c r="BH2516" s="475"/>
      <c r="BI2516" s="475"/>
      <c r="BJ2516" s="475"/>
      <c r="BK2516" s="475"/>
      <c r="BL2516" s="475"/>
      <c r="BM2516" s="475"/>
      <c r="BN2516" s="475"/>
      <c r="BO2516" s="475"/>
      <c r="BP2516" s="306"/>
      <c r="BQ2516" s="496"/>
      <c r="BR2516" s="496"/>
      <c r="BS2516" s="496"/>
      <c r="BT2516" s="496"/>
      <c r="BU2516" s="496"/>
      <c r="BV2516" s="496"/>
    </row>
    <row r="2517" spans="1:74" s="52" customFormat="1" ht="12.75">
      <c r="A2517" s="45">
        <v>2670.080468178493</v>
      </c>
      <c r="B2517" s="46" t="s">
        <v>363</v>
      </c>
      <c r="C2517" s="47" t="s">
        <v>307</v>
      </c>
      <c r="D2517" s="48">
        <v>88</v>
      </c>
      <c r="E2517" s="49">
        <v>39.090600000000002</v>
      </c>
      <c r="F2517" s="49">
        <v>2.8199999999999999E-2</v>
      </c>
      <c r="G2517" s="49">
        <v>14.7804</v>
      </c>
      <c r="H2517" s="49">
        <v>0.32150000000000001</v>
      </c>
      <c r="I2517" s="49">
        <v>0.187</v>
      </c>
      <c r="J2517" s="49">
        <v>45.139699999999998</v>
      </c>
      <c r="K2517" s="49">
        <v>0.27329999999999999</v>
      </c>
      <c r="L2517" s="49">
        <v>99.820700000000002</v>
      </c>
      <c r="M2517" s="47"/>
      <c r="N2517" s="50">
        <v>0.98582222565491251</v>
      </c>
      <c r="O2517" s="50">
        <v>5.6227761258177027E-4</v>
      </c>
      <c r="P2517" s="50">
        <v>0.31172271508263671</v>
      </c>
      <c r="Q2517" s="50">
        <v>6.5215546566838442E-3</v>
      </c>
      <c r="R2517" s="50">
        <v>3.9944189605009804E-3</v>
      </c>
      <c r="S2517" s="50">
        <v>1.697045485441331</v>
      </c>
      <c r="T2517" s="50">
        <v>7.3845417112766631E-3</v>
      </c>
      <c r="U2517" s="50">
        <v>3.0130532191199237</v>
      </c>
      <c r="V2517" s="51">
        <v>84.481897164574434</v>
      </c>
      <c r="X2517" s="47" t="s">
        <v>1752</v>
      </c>
      <c r="Y2517" s="47" t="s">
        <v>1752</v>
      </c>
      <c r="Z2517" s="47" t="s">
        <v>1752</v>
      </c>
      <c r="AA2517" s="47" t="s">
        <v>1752</v>
      </c>
      <c r="AB2517" s="47" t="s">
        <v>1752</v>
      </c>
      <c r="AC2517" s="47" t="s">
        <v>1752</v>
      </c>
      <c r="AD2517" s="47" t="s">
        <v>1752</v>
      </c>
      <c r="AE2517" s="312"/>
      <c r="AF2517" s="465" t="s">
        <v>1755</v>
      </c>
      <c r="AG2517" s="343">
        <v>40</v>
      </c>
      <c r="AH2517" s="343">
        <v>15</v>
      </c>
      <c r="AI2517" s="343"/>
      <c r="AJ2517" s="343"/>
      <c r="AK2517" s="343"/>
      <c r="AL2517" s="343"/>
      <c r="AM2517" s="343"/>
      <c r="AN2517" s="343"/>
      <c r="AO2517" s="343"/>
      <c r="AP2517" s="343"/>
      <c r="AQ2517" s="343"/>
      <c r="AR2517" s="343"/>
      <c r="AS2517" s="343"/>
      <c r="AT2517" s="343"/>
      <c r="AU2517" s="343"/>
      <c r="AV2517" s="343"/>
      <c r="AW2517" s="343"/>
      <c r="AX2517" s="343"/>
      <c r="AY2517" s="343"/>
      <c r="AZ2517" s="343"/>
      <c r="BA2517" s="343"/>
      <c r="BB2517" s="343"/>
      <c r="BC2517" s="343"/>
      <c r="BD2517" s="343"/>
      <c r="BE2517" s="475"/>
      <c r="BF2517" s="475"/>
      <c r="BG2517" s="475"/>
      <c r="BH2517" s="475"/>
      <c r="BI2517" s="475"/>
      <c r="BJ2517" s="475"/>
      <c r="BK2517" s="475"/>
      <c r="BL2517" s="475"/>
      <c r="BM2517" s="475"/>
      <c r="BN2517" s="475"/>
      <c r="BO2517" s="475"/>
      <c r="BP2517" s="306"/>
      <c r="BQ2517" s="496"/>
      <c r="BR2517" s="496"/>
      <c r="BS2517" s="496"/>
      <c r="BT2517" s="496"/>
      <c r="BU2517" s="496"/>
      <c r="BV2517" s="496"/>
    </row>
    <row r="2518" spans="1:74" s="52" customFormat="1" ht="12.75">
      <c r="A2518" s="45">
        <v>2670.080468178493</v>
      </c>
      <c r="B2518" s="46" t="s">
        <v>363</v>
      </c>
      <c r="C2518" s="47" t="s">
        <v>307</v>
      </c>
      <c r="D2518" s="48">
        <v>92</v>
      </c>
      <c r="E2518" s="49">
        <v>39.3217</v>
      </c>
      <c r="F2518" s="49">
        <v>7.2900000000000006E-2</v>
      </c>
      <c r="G2518" s="49">
        <v>14.7811</v>
      </c>
      <c r="H2518" s="49">
        <v>0.35930000000000001</v>
      </c>
      <c r="I2518" s="49">
        <v>0.23280000000000001</v>
      </c>
      <c r="J2518" s="49">
        <v>44.985900000000001</v>
      </c>
      <c r="K2518" s="49">
        <v>0.2742</v>
      </c>
      <c r="L2518" s="49">
        <v>100.02789999999999</v>
      </c>
      <c r="M2518" s="47"/>
      <c r="N2518" s="50">
        <v>0.98909548835186978</v>
      </c>
      <c r="O2518" s="50">
        <v>1.4498026151319517E-3</v>
      </c>
      <c r="P2518" s="50">
        <v>0.31093433702701839</v>
      </c>
      <c r="Q2518" s="50">
        <v>7.2695419155650387E-3</v>
      </c>
      <c r="R2518" s="50">
        <v>4.9599197593434988E-3</v>
      </c>
      <c r="S2518" s="50">
        <v>1.6869060448475186</v>
      </c>
      <c r="T2518" s="50">
        <v>7.3897719014192663E-3</v>
      </c>
      <c r="U2518" s="50">
        <v>3.0080049064178667</v>
      </c>
      <c r="V2518" s="51">
        <v>84.436477516022862</v>
      </c>
      <c r="X2518" s="47" t="s">
        <v>1752</v>
      </c>
      <c r="Y2518" s="47" t="s">
        <v>1752</v>
      </c>
      <c r="Z2518" s="47" t="s">
        <v>1752</v>
      </c>
      <c r="AA2518" s="47" t="s">
        <v>1752</v>
      </c>
      <c r="AB2518" s="47" t="s">
        <v>1752</v>
      </c>
      <c r="AC2518" s="47" t="s">
        <v>1752</v>
      </c>
      <c r="AD2518" s="47" t="s">
        <v>1752</v>
      </c>
      <c r="AE2518" s="312"/>
      <c r="AF2518" s="465" t="s">
        <v>1755</v>
      </c>
      <c r="AG2518" s="343">
        <v>40</v>
      </c>
      <c r="AH2518" s="343">
        <v>15</v>
      </c>
      <c r="AI2518" s="343"/>
      <c r="AJ2518" s="343"/>
      <c r="AK2518" s="343"/>
      <c r="AL2518" s="343"/>
      <c r="AM2518" s="343"/>
      <c r="AN2518" s="343"/>
      <c r="AO2518" s="343"/>
      <c r="AP2518" s="343"/>
      <c r="AQ2518" s="343"/>
      <c r="AR2518" s="343"/>
      <c r="AS2518" s="343"/>
      <c r="AT2518" s="343"/>
      <c r="AU2518" s="343"/>
      <c r="AV2518" s="343"/>
      <c r="AW2518" s="343"/>
      <c r="AX2518" s="343"/>
      <c r="AY2518" s="343"/>
      <c r="AZ2518" s="343"/>
      <c r="BA2518" s="343"/>
      <c r="BB2518" s="343"/>
      <c r="BC2518" s="343"/>
      <c r="BD2518" s="343"/>
      <c r="BE2518" s="475"/>
      <c r="BF2518" s="475"/>
      <c r="BG2518" s="475"/>
      <c r="BH2518" s="475"/>
      <c r="BI2518" s="475"/>
      <c r="BJ2518" s="475"/>
      <c r="BK2518" s="475"/>
      <c r="BL2518" s="475"/>
      <c r="BM2518" s="475"/>
      <c r="BN2518" s="475"/>
      <c r="BO2518" s="475"/>
      <c r="BP2518" s="306"/>
      <c r="BQ2518" s="496"/>
      <c r="BR2518" s="496"/>
      <c r="BS2518" s="496"/>
      <c r="BT2518" s="496"/>
      <c r="BU2518" s="496"/>
      <c r="BV2518" s="496"/>
    </row>
    <row r="2519" spans="1:74" s="52" customFormat="1" ht="12.75">
      <c r="A2519" s="45">
        <v>2670.080468178493</v>
      </c>
      <c r="B2519" s="46" t="s">
        <v>363</v>
      </c>
      <c r="C2519" s="47" t="s">
        <v>307</v>
      </c>
      <c r="D2519" s="48">
        <v>96</v>
      </c>
      <c r="E2519" s="49">
        <v>39.3337</v>
      </c>
      <c r="F2519" s="49">
        <v>3.2800000000000003E-2</v>
      </c>
      <c r="G2519" s="49">
        <v>14.883699999999999</v>
      </c>
      <c r="H2519" s="49">
        <v>0.34</v>
      </c>
      <c r="I2519" s="49">
        <v>0.21690000000000001</v>
      </c>
      <c r="J2519" s="49">
        <v>44.923099999999998</v>
      </c>
      <c r="K2519" s="49">
        <v>0.23960000000000001</v>
      </c>
      <c r="L2519" s="49">
        <v>99.969799999999992</v>
      </c>
      <c r="M2519" s="47"/>
      <c r="N2519" s="50">
        <v>0.99030027277554</v>
      </c>
      <c r="O2519" s="50">
        <v>6.5290704743647694E-4</v>
      </c>
      <c r="P2519" s="50">
        <v>0.31337835700529976</v>
      </c>
      <c r="Q2519" s="50">
        <v>6.885332331748875E-3</v>
      </c>
      <c r="R2519" s="50">
        <v>4.6253796874903396E-3</v>
      </c>
      <c r="S2519" s="50">
        <v>1.6860884797050071</v>
      </c>
      <c r="T2519" s="50">
        <v>6.4631845770642179E-3</v>
      </c>
      <c r="U2519" s="50">
        <v>3.0083939131295869</v>
      </c>
      <c r="V2519" s="51">
        <v>84.326903990020838</v>
      </c>
      <c r="X2519" s="47" t="s">
        <v>1752</v>
      </c>
      <c r="Y2519" s="47" t="s">
        <v>1752</v>
      </c>
      <c r="Z2519" s="47" t="s">
        <v>1752</v>
      </c>
      <c r="AA2519" s="47" t="s">
        <v>1752</v>
      </c>
      <c r="AB2519" s="47" t="s">
        <v>1752</v>
      </c>
      <c r="AC2519" s="47" t="s">
        <v>1752</v>
      </c>
      <c r="AD2519" s="47" t="s">
        <v>1752</v>
      </c>
      <c r="AE2519" s="312"/>
      <c r="AF2519" s="465" t="s">
        <v>1755</v>
      </c>
      <c r="AG2519" s="343">
        <v>40</v>
      </c>
      <c r="AH2519" s="343">
        <v>15</v>
      </c>
      <c r="AI2519" s="343"/>
      <c r="AJ2519" s="343"/>
      <c r="AK2519" s="343"/>
      <c r="AL2519" s="343"/>
      <c r="AM2519" s="343"/>
      <c r="AN2519" s="343"/>
      <c r="AO2519" s="343"/>
      <c r="AP2519" s="343"/>
      <c r="AQ2519" s="343"/>
      <c r="AR2519" s="343"/>
      <c r="AS2519" s="343"/>
      <c r="AT2519" s="343"/>
      <c r="AU2519" s="343"/>
      <c r="AV2519" s="343"/>
      <c r="AW2519" s="343"/>
      <c r="AX2519" s="343"/>
      <c r="AY2519" s="343"/>
      <c r="AZ2519" s="343"/>
      <c r="BA2519" s="343"/>
      <c r="BB2519" s="343"/>
      <c r="BC2519" s="343"/>
      <c r="BD2519" s="343"/>
      <c r="BE2519" s="475"/>
      <c r="BF2519" s="475"/>
      <c r="BG2519" s="475"/>
      <c r="BH2519" s="475"/>
      <c r="BI2519" s="475"/>
      <c r="BJ2519" s="475"/>
      <c r="BK2519" s="475"/>
      <c r="BL2519" s="475"/>
      <c r="BM2519" s="475"/>
      <c r="BN2519" s="475"/>
      <c r="BO2519" s="475"/>
      <c r="BP2519" s="306"/>
      <c r="BQ2519" s="496"/>
      <c r="BR2519" s="496"/>
      <c r="BS2519" s="496"/>
      <c r="BT2519" s="496"/>
      <c r="BU2519" s="496"/>
      <c r="BV2519" s="496"/>
    </row>
    <row r="2520" spans="1:74" s="52" customFormat="1" ht="12.75">
      <c r="A2520" s="45">
        <v>2670.080468178493</v>
      </c>
      <c r="B2520" s="46" t="s">
        <v>363</v>
      </c>
      <c r="C2520" s="47" t="s">
        <v>307</v>
      </c>
      <c r="D2520" s="48">
        <v>100</v>
      </c>
      <c r="E2520" s="49">
        <v>39.189100000000003</v>
      </c>
      <c r="F2520" s="49">
        <v>6.0900000000000003E-2</v>
      </c>
      <c r="G2520" s="49">
        <v>14.677</v>
      </c>
      <c r="H2520" s="49">
        <v>0.31430000000000002</v>
      </c>
      <c r="I2520" s="49">
        <v>0.187</v>
      </c>
      <c r="J2520" s="49">
        <v>45.086799999999997</v>
      </c>
      <c r="K2520" s="49">
        <v>0.24149999999999999</v>
      </c>
      <c r="L2520" s="49">
        <v>99.756599999999992</v>
      </c>
      <c r="M2520" s="47"/>
      <c r="N2520" s="50">
        <v>0.98787426152376034</v>
      </c>
      <c r="O2520" s="50">
        <v>1.2137495676608724E-3</v>
      </c>
      <c r="P2520" s="50">
        <v>0.30940666789448967</v>
      </c>
      <c r="Q2520" s="50">
        <v>6.3727173109725385E-3</v>
      </c>
      <c r="R2520" s="50">
        <v>3.992672847029098E-3</v>
      </c>
      <c r="S2520" s="50">
        <v>1.694315714121811</v>
      </c>
      <c r="T2520" s="50">
        <v>6.5224560751945227E-3</v>
      </c>
      <c r="U2520" s="50">
        <v>3.009698239340918</v>
      </c>
      <c r="V2520" s="51">
        <v>84.558406360508855</v>
      </c>
      <c r="X2520" s="47" t="s">
        <v>1752</v>
      </c>
      <c r="Y2520" s="47" t="s">
        <v>1752</v>
      </c>
      <c r="Z2520" s="47" t="s">
        <v>1752</v>
      </c>
      <c r="AA2520" s="47" t="s">
        <v>1752</v>
      </c>
      <c r="AB2520" s="47" t="s">
        <v>1752</v>
      </c>
      <c r="AC2520" s="47" t="s">
        <v>1752</v>
      </c>
      <c r="AD2520" s="47" t="s">
        <v>1752</v>
      </c>
      <c r="AE2520" s="312"/>
      <c r="AF2520" s="465" t="s">
        <v>1755</v>
      </c>
      <c r="AG2520" s="343">
        <v>40</v>
      </c>
      <c r="AH2520" s="343">
        <v>15</v>
      </c>
      <c r="AI2520" s="343"/>
      <c r="AJ2520" s="343"/>
      <c r="AK2520" s="343"/>
      <c r="AL2520" s="343"/>
      <c r="AM2520" s="343"/>
      <c r="AN2520" s="343"/>
      <c r="AO2520" s="343"/>
      <c r="AP2520" s="343"/>
      <c r="AQ2520" s="343"/>
      <c r="AR2520" s="343"/>
      <c r="AS2520" s="343"/>
      <c r="AT2520" s="343"/>
      <c r="AU2520" s="343"/>
      <c r="AV2520" s="343"/>
      <c r="AW2520" s="343"/>
      <c r="AX2520" s="343"/>
      <c r="AY2520" s="343"/>
      <c r="AZ2520" s="343"/>
      <c r="BA2520" s="343"/>
      <c r="BB2520" s="343"/>
      <c r="BC2520" s="343"/>
      <c r="BD2520" s="343"/>
      <c r="BE2520" s="475"/>
      <c r="BF2520" s="475"/>
      <c r="BG2520" s="475"/>
      <c r="BH2520" s="475"/>
      <c r="BI2520" s="475"/>
      <c r="BJ2520" s="475"/>
      <c r="BK2520" s="475"/>
      <c r="BL2520" s="475"/>
      <c r="BM2520" s="475"/>
      <c r="BN2520" s="475"/>
      <c r="BO2520" s="475"/>
      <c r="BP2520" s="306"/>
      <c r="BQ2520" s="496"/>
      <c r="BR2520" s="496"/>
      <c r="BS2520" s="496"/>
      <c r="BT2520" s="496"/>
      <c r="BU2520" s="496"/>
      <c r="BV2520" s="496"/>
    </row>
    <row r="2521" spans="1:74" s="52" customFormat="1" ht="12.75">
      <c r="A2521" s="45">
        <v>2670.080468178493</v>
      </c>
      <c r="B2521" s="46" t="s">
        <v>363</v>
      </c>
      <c r="C2521" s="47" t="s">
        <v>307</v>
      </c>
      <c r="D2521" s="48">
        <v>104</v>
      </c>
      <c r="E2521" s="49">
        <v>39.339199999999998</v>
      </c>
      <c r="F2521" s="49">
        <v>8.3799999999999999E-2</v>
      </c>
      <c r="G2521" s="49">
        <v>14.8969</v>
      </c>
      <c r="H2521" s="49">
        <v>0.33850000000000002</v>
      </c>
      <c r="I2521" s="49">
        <v>0.18859999999999999</v>
      </c>
      <c r="J2521" s="49">
        <v>45.138800000000003</v>
      </c>
      <c r="K2521" s="49">
        <v>0.19089999999999999</v>
      </c>
      <c r="L2521" s="49">
        <v>100.17670000000001</v>
      </c>
      <c r="M2521" s="47"/>
      <c r="N2521" s="50">
        <v>0.98803073804032515</v>
      </c>
      <c r="O2521" s="50">
        <v>1.6640423146259422E-3</v>
      </c>
      <c r="P2521" s="50">
        <v>0.31289370689632828</v>
      </c>
      <c r="Q2521" s="50">
        <v>6.8382897303597015E-3</v>
      </c>
      <c r="R2521" s="50">
        <v>4.012105640121208E-3</v>
      </c>
      <c r="S2521" s="50">
        <v>1.6900653072215945</v>
      </c>
      <c r="T2521" s="50">
        <v>5.1369874870684958E-3</v>
      </c>
      <c r="U2521" s="50">
        <v>3.0086411773304231</v>
      </c>
      <c r="V2521" s="51">
        <v>84.378426882882437</v>
      </c>
      <c r="X2521" s="47" t="s">
        <v>1752</v>
      </c>
      <c r="Y2521" s="47" t="s">
        <v>1752</v>
      </c>
      <c r="Z2521" s="47" t="s">
        <v>1752</v>
      </c>
      <c r="AA2521" s="47" t="s">
        <v>1752</v>
      </c>
      <c r="AB2521" s="47" t="s">
        <v>1752</v>
      </c>
      <c r="AC2521" s="47" t="s">
        <v>1752</v>
      </c>
      <c r="AD2521" s="47" t="s">
        <v>1752</v>
      </c>
      <c r="AE2521" s="312"/>
      <c r="AF2521" s="465" t="s">
        <v>1755</v>
      </c>
      <c r="AG2521" s="343">
        <v>40</v>
      </c>
      <c r="AH2521" s="343">
        <v>15</v>
      </c>
      <c r="AI2521" s="343"/>
      <c r="AJ2521" s="343"/>
      <c r="AK2521" s="343"/>
      <c r="AL2521" s="343"/>
      <c r="AM2521" s="343"/>
      <c r="AN2521" s="343"/>
      <c r="AO2521" s="343"/>
      <c r="AP2521" s="343"/>
      <c r="AQ2521" s="343"/>
      <c r="AR2521" s="343"/>
      <c r="AS2521" s="343"/>
      <c r="AT2521" s="343"/>
      <c r="AU2521" s="343"/>
      <c r="AV2521" s="343"/>
      <c r="AW2521" s="343"/>
      <c r="AX2521" s="343"/>
      <c r="AY2521" s="343"/>
      <c r="AZ2521" s="343"/>
      <c r="BA2521" s="343"/>
      <c r="BB2521" s="343"/>
      <c r="BC2521" s="343"/>
      <c r="BD2521" s="343"/>
      <c r="BE2521" s="475"/>
      <c r="BF2521" s="475"/>
      <c r="BG2521" s="475"/>
      <c r="BH2521" s="475"/>
      <c r="BI2521" s="475"/>
      <c r="BJ2521" s="475"/>
      <c r="BK2521" s="475"/>
      <c r="BL2521" s="475"/>
      <c r="BM2521" s="475"/>
      <c r="BN2521" s="475"/>
      <c r="BO2521" s="475"/>
      <c r="BP2521" s="306"/>
      <c r="BQ2521" s="496"/>
      <c r="BR2521" s="496"/>
      <c r="BS2521" s="496"/>
      <c r="BT2521" s="496"/>
      <c r="BU2521" s="496"/>
      <c r="BV2521" s="496"/>
    </row>
    <row r="2522" spans="1:74" s="52" customFormat="1" ht="12.75">
      <c r="A2522" s="45">
        <v>2670.080468178493</v>
      </c>
      <c r="B2522" s="46" t="s">
        <v>363</v>
      </c>
      <c r="C2522" s="47" t="s">
        <v>307</v>
      </c>
      <c r="D2522" s="48">
        <v>108</v>
      </c>
      <c r="E2522" s="49">
        <v>39.276899999999998</v>
      </c>
      <c r="F2522" s="49">
        <v>3.2800000000000003E-2</v>
      </c>
      <c r="G2522" s="49">
        <v>14.775399999999999</v>
      </c>
      <c r="H2522" s="49">
        <v>0.34570000000000001</v>
      </c>
      <c r="I2522" s="49">
        <v>0.1658</v>
      </c>
      <c r="J2522" s="49">
        <v>45.086300000000001</v>
      </c>
      <c r="K2522" s="49">
        <v>0.25180000000000002</v>
      </c>
      <c r="L2522" s="49">
        <v>99.934699999999992</v>
      </c>
      <c r="M2522" s="47"/>
      <c r="N2522" s="50">
        <v>0.98878622749518652</v>
      </c>
      <c r="O2522" s="50">
        <v>6.5285158737166842E-4</v>
      </c>
      <c r="P2522" s="50">
        <v>0.31107165987198698</v>
      </c>
      <c r="Q2522" s="50">
        <v>7.0001682354437255E-3</v>
      </c>
      <c r="R2522" s="50">
        <v>3.5353748741789597E-3</v>
      </c>
      <c r="S2522" s="50">
        <v>1.6920700859417099</v>
      </c>
      <c r="T2522" s="50">
        <v>6.7917013241920706E-3</v>
      </c>
      <c r="U2522" s="50">
        <v>3.0099080693300699</v>
      </c>
      <c r="V2522" s="51">
        <v>84.470811388056504</v>
      </c>
      <c r="X2522" s="47" t="s">
        <v>1752</v>
      </c>
      <c r="Y2522" s="47" t="s">
        <v>1752</v>
      </c>
      <c r="Z2522" s="47" t="s">
        <v>1752</v>
      </c>
      <c r="AA2522" s="47" t="s">
        <v>1752</v>
      </c>
      <c r="AB2522" s="47" t="s">
        <v>1752</v>
      </c>
      <c r="AC2522" s="47" t="s">
        <v>1752</v>
      </c>
      <c r="AD2522" s="47" t="s">
        <v>1752</v>
      </c>
      <c r="AE2522" s="312"/>
      <c r="AF2522" s="465" t="s">
        <v>1755</v>
      </c>
      <c r="AG2522" s="343">
        <v>40</v>
      </c>
      <c r="AH2522" s="343">
        <v>15</v>
      </c>
      <c r="AI2522" s="343"/>
      <c r="AJ2522" s="343"/>
      <c r="AK2522" s="343"/>
      <c r="AL2522" s="343"/>
      <c r="AM2522" s="343"/>
      <c r="AN2522" s="343"/>
      <c r="AO2522" s="343"/>
      <c r="AP2522" s="343"/>
      <c r="AQ2522" s="343"/>
      <c r="AR2522" s="343"/>
      <c r="AS2522" s="343"/>
      <c r="AT2522" s="343"/>
      <c r="AU2522" s="343"/>
      <c r="AV2522" s="343"/>
      <c r="AW2522" s="343"/>
      <c r="AX2522" s="343"/>
      <c r="AY2522" s="343"/>
      <c r="AZ2522" s="343"/>
      <c r="BA2522" s="343"/>
      <c r="BB2522" s="343"/>
      <c r="BC2522" s="343"/>
      <c r="BD2522" s="343"/>
      <c r="BE2522" s="475"/>
      <c r="BF2522" s="475"/>
      <c r="BG2522" s="475"/>
      <c r="BH2522" s="475"/>
      <c r="BI2522" s="475"/>
      <c r="BJ2522" s="475"/>
      <c r="BK2522" s="475"/>
      <c r="BL2522" s="475"/>
      <c r="BM2522" s="475"/>
      <c r="BN2522" s="475"/>
      <c r="BO2522" s="475"/>
      <c r="BP2522" s="306"/>
      <c r="BQ2522" s="496"/>
      <c r="BR2522" s="496"/>
      <c r="BS2522" s="496"/>
      <c r="BT2522" s="496"/>
      <c r="BU2522" s="496"/>
      <c r="BV2522" s="496"/>
    </row>
    <row r="2523" spans="1:74" s="52" customFormat="1" ht="12.75">
      <c r="A2523" s="45">
        <v>2670.080468178493</v>
      </c>
      <c r="B2523" s="46" t="s">
        <v>363</v>
      </c>
      <c r="C2523" s="47" t="s">
        <v>307</v>
      </c>
      <c r="D2523" s="48">
        <v>112</v>
      </c>
      <c r="E2523" s="49">
        <v>38.950699999999998</v>
      </c>
      <c r="F2523" s="49">
        <v>1.7000000000000001E-2</v>
      </c>
      <c r="G2523" s="49">
        <v>14.7545</v>
      </c>
      <c r="H2523" s="49">
        <v>0.29349999999999998</v>
      </c>
      <c r="I2523" s="49">
        <v>0.2152</v>
      </c>
      <c r="J2523" s="49">
        <v>45.055399999999999</v>
      </c>
      <c r="K2523" s="49">
        <v>0.2621</v>
      </c>
      <c r="L2523" s="49">
        <v>99.548400000000015</v>
      </c>
      <c r="M2523" s="47"/>
      <c r="N2523" s="50">
        <v>0.9851781995714799</v>
      </c>
      <c r="O2523" s="50">
        <v>3.3995690168707162E-4</v>
      </c>
      <c r="P2523" s="50">
        <v>0.31209011755344823</v>
      </c>
      <c r="Q2523" s="50">
        <v>5.9710612212285326E-3</v>
      </c>
      <c r="R2523" s="50">
        <v>4.6102824385167961E-3</v>
      </c>
      <c r="S2523" s="50">
        <v>1.6988495571161191</v>
      </c>
      <c r="T2523" s="50">
        <v>7.1027118226662696E-3</v>
      </c>
      <c r="U2523" s="50">
        <v>3.0141418866251461</v>
      </c>
      <c r="V2523" s="51">
        <v>84.480383897904346</v>
      </c>
      <c r="X2523" s="47" t="s">
        <v>1752</v>
      </c>
      <c r="Y2523" s="47" t="s">
        <v>1752</v>
      </c>
      <c r="Z2523" s="47" t="s">
        <v>1752</v>
      </c>
      <c r="AA2523" s="47" t="s">
        <v>1752</v>
      </c>
      <c r="AB2523" s="47" t="s">
        <v>1752</v>
      </c>
      <c r="AC2523" s="47" t="s">
        <v>1752</v>
      </c>
      <c r="AD2523" s="47" t="s">
        <v>1752</v>
      </c>
      <c r="AE2523" s="312"/>
      <c r="AF2523" s="465" t="s">
        <v>1755</v>
      </c>
      <c r="AG2523" s="343">
        <v>40</v>
      </c>
      <c r="AH2523" s="343">
        <v>15</v>
      </c>
      <c r="AI2523" s="343"/>
      <c r="AJ2523" s="343"/>
      <c r="AK2523" s="343"/>
      <c r="AL2523" s="343"/>
      <c r="AM2523" s="343"/>
      <c r="AN2523" s="343"/>
      <c r="AO2523" s="343"/>
      <c r="AP2523" s="343"/>
      <c r="AQ2523" s="343"/>
      <c r="AR2523" s="343"/>
      <c r="AS2523" s="343"/>
      <c r="AT2523" s="343"/>
      <c r="AU2523" s="343"/>
      <c r="AV2523" s="343"/>
      <c r="AW2523" s="343"/>
      <c r="AX2523" s="343"/>
      <c r="AY2523" s="343"/>
      <c r="AZ2523" s="343"/>
      <c r="BA2523" s="343"/>
      <c r="BB2523" s="343"/>
      <c r="BC2523" s="343"/>
      <c r="BD2523" s="343"/>
      <c r="BE2523" s="475"/>
      <c r="BF2523" s="475"/>
      <c r="BG2523" s="475"/>
      <c r="BH2523" s="475"/>
      <c r="BI2523" s="475"/>
      <c r="BJ2523" s="475"/>
      <c r="BK2523" s="475"/>
      <c r="BL2523" s="475"/>
      <c r="BM2523" s="475"/>
      <c r="BN2523" s="475"/>
      <c r="BO2523" s="475"/>
      <c r="BP2523" s="306"/>
      <c r="BQ2523" s="496"/>
      <c r="BR2523" s="496"/>
      <c r="BS2523" s="496"/>
      <c r="BT2523" s="496"/>
      <c r="BU2523" s="496"/>
      <c r="BV2523" s="496"/>
    </row>
    <row r="2524" spans="1:74" s="52" customFormat="1" ht="12.75">
      <c r="A2524" s="45">
        <v>2670.080468178493</v>
      </c>
      <c r="B2524" s="46" t="s">
        <v>363</v>
      </c>
      <c r="C2524" s="47" t="s">
        <v>307</v>
      </c>
      <c r="D2524" s="48">
        <v>116</v>
      </c>
      <c r="E2524" s="49">
        <v>39.177999999999997</v>
      </c>
      <c r="F2524" s="49">
        <v>4.5499999999999999E-2</v>
      </c>
      <c r="G2524" s="49">
        <v>14.807499999999999</v>
      </c>
      <c r="H2524" s="49">
        <v>0.27200000000000002</v>
      </c>
      <c r="I2524" s="49">
        <v>0.19570000000000001</v>
      </c>
      <c r="J2524" s="49">
        <v>44.905700000000003</v>
      </c>
      <c r="K2524" s="49">
        <v>0.21990000000000001</v>
      </c>
      <c r="L2524" s="49">
        <v>99.624299999999991</v>
      </c>
      <c r="M2524" s="47"/>
      <c r="N2524" s="50">
        <v>0.98927378469690841</v>
      </c>
      <c r="O2524" s="50">
        <v>9.08366376842334E-4</v>
      </c>
      <c r="P2524" s="50">
        <v>0.31268854673699015</v>
      </c>
      <c r="Q2524" s="50">
        <v>5.5244244047733572E-3</v>
      </c>
      <c r="R2524" s="50">
        <v>4.1855333201787723E-3</v>
      </c>
      <c r="S2524" s="50">
        <v>1.6903796469275334</v>
      </c>
      <c r="T2524" s="50">
        <v>5.9491800861804431E-3</v>
      </c>
      <c r="U2524" s="50">
        <v>3.0089094825494072</v>
      </c>
      <c r="V2524" s="51">
        <v>84.389520650071319</v>
      </c>
      <c r="X2524" s="47" t="s">
        <v>1752</v>
      </c>
      <c r="Y2524" s="47" t="s">
        <v>1752</v>
      </c>
      <c r="Z2524" s="47" t="s">
        <v>1752</v>
      </c>
      <c r="AA2524" s="47" t="s">
        <v>1752</v>
      </c>
      <c r="AB2524" s="47" t="s">
        <v>1752</v>
      </c>
      <c r="AC2524" s="47" t="s">
        <v>1752</v>
      </c>
      <c r="AD2524" s="47" t="s">
        <v>1752</v>
      </c>
      <c r="AE2524" s="312"/>
      <c r="AF2524" s="465" t="s">
        <v>1755</v>
      </c>
      <c r="AG2524" s="343">
        <v>40</v>
      </c>
      <c r="AH2524" s="343">
        <v>15</v>
      </c>
      <c r="AI2524" s="343"/>
      <c r="AJ2524" s="343"/>
      <c r="AK2524" s="343"/>
      <c r="AL2524" s="343"/>
      <c r="AM2524" s="343"/>
      <c r="AN2524" s="343"/>
      <c r="AO2524" s="343"/>
      <c r="AP2524" s="343"/>
      <c r="AQ2524" s="343"/>
      <c r="AR2524" s="343"/>
      <c r="AS2524" s="343"/>
      <c r="AT2524" s="343"/>
      <c r="AU2524" s="343"/>
      <c r="AV2524" s="343"/>
      <c r="AW2524" s="343"/>
      <c r="AX2524" s="343"/>
      <c r="AY2524" s="343"/>
      <c r="AZ2524" s="343"/>
      <c r="BA2524" s="343"/>
      <c r="BB2524" s="343"/>
      <c r="BC2524" s="343"/>
      <c r="BD2524" s="343"/>
      <c r="BE2524" s="475"/>
      <c r="BF2524" s="475"/>
      <c r="BG2524" s="475"/>
      <c r="BH2524" s="475"/>
      <c r="BI2524" s="475"/>
      <c r="BJ2524" s="475"/>
      <c r="BK2524" s="475"/>
      <c r="BL2524" s="475"/>
      <c r="BM2524" s="475"/>
      <c r="BN2524" s="475"/>
      <c r="BO2524" s="475"/>
      <c r="BP2524" s="306"/>
      <c r="BQ2524" s="496"/>
      <c r="BR2524" s="496"/>
      <c r="BS2524" s="496"/>
      <c r="BT2524" s="496"/>
      <c r="BU2524" s="496"/>
      <c r="BV2524" s="496"/>
    </row>
    <row r="2525" spans="1:74" s="52" customFormat="1" ht="12.75">
      <c r="A2525" s="45">
        <v>2670.080468178493</v>
      </c>
      <c r="B2525" s="46" t="s">
        <v>363</v>
      </c>
      <c r="C2525" s="47" t="s">
        <v>307</v>
      </c>
      <c r="D2525" s="48">
        <v>120</v>
      </c>
      <c r="E2525" s="49">
        <v>39.229900000000001</v>
      </c>
      <c r="F2525" s="49">
        <v>7.17E-2</v>
      </c>
      <c r="G2525" s="49">
        <v>14.615399999999999</v>
      </c>
      <c r="H2525" s="49">
        <v>0.3286</v>
      </c>
      <c r="I2525" s="49">
        <v>0.1729</v>
      </c>
      <c r="J2525" s="49">
        <v>44.927700000000002</v>
      </c>
      <c r="K2525" s="49">
        <v>0.28649999999999998</v>
      </c>
      <c r="L2525" s="49">
        <v>99.632700000000014</v>
      </c>
      <c r="M2525" s="47"/>
      <c r="N2525" s="50">
        <v>0.98973670715234396</v>
      </c>
      <c r="O2525" s="50">
        <v>1.4302009007943694E-3</v>
      </c>
      <c r="P2525" s="50">
        <v>0.30836790929597563</v>
      </c>
      <c r="Q2525" s="50">
        <v>6.6682815430708121E-3</v>
      </c>
      <c r="R2525" s="50">
        <v>3.6947342714148687E-3</v>
      </c>
      <c r="S2525" s="50">
        <v>1.6897607118426079</v>
      </c>
      <c r="T2525" s="50">
        <v>7.7443460398595376E-3</v>
      </c>
      <c r="U2525" s="50">
        <v>3.0074028910460671</v>
      </c>
      <c r="V2525" s="51">
        <v>84.567164193851553</v>
      </c>
      <c r="X2525" s="47" t="s">
        <v>1752</v>
      </c>
      <c r="Y2525" s="47" t="s">
        <v>1752</v>
      </c>
      <c r="Z2525" s="47" t="s">
        <v>1752</v>
      </c>
      <c r="AA2525" s="47" t="s">
        <v>1752</v>
      </c>
      <c r="AB2525" s="47" t="s">
        <v>1752</v>
      </c>
      <c r="AC2525" s="47" t="s">
        <v>1752</v>
      </c>
      <c r="AD2525" s="47" t="s">
        <v>1752</v>
      </c>
      <c r="AE2525" s="312"/>
      <c r="AF2525" s="465" t="s">
        <v>1755</v>
      </c>
      <c r="AG2525" s="343">
        <v>40</v>
      </c>
      <c r="AH2525" s="343">
        <v>15</v>
      </c>
      <c r="AI2525" s="343"/>
      <c r="AJ2525" s="343"/>
      <c r="AK2525" s="343"/>
      <c r="AL2525" s="343"/>
      <c r="AM2525" s="343"/>
      <c r="AN2525" s="343"/>
      <c r="AO2525" s="343"/>
      <c r="AP2525" s="343"/>
      <c r="AQ2525" s="343"/>
      <c r="AR2525" s="343"/>
      <c r="AS2525" s="343"/>
      <c r="AT2525" s="343"/>
      <c r="AU2525" s="343"/>
      <c r="AV2525" s="343"/>
      <c r="AW2525" s="343"/>
      <c r="AX2525" s="343"/>
      <c r="AY2525" s="343"/>
      <c r="AZ2525" s="343"/>
      <c r="BA2525" s="343"/>
      <c r="BB2525" s="343"/>
      <c r="BC2525" s="343"/>
      <c r="BD2525" s="343"/>
      <c r="BE2525" s="475"/>
      <c r="BF2525" s="475"/>
      <c r="BG2525" s="475"/>
      <c r="BH2525" s="475"/>
      <c r="BI2525" s="475"/>
      <c r="BJ2525" s="475"/>
      <c r="BK2525" s="475"/>
      <c r="BL2525" s="475"/>
      <c r="BM2525" s="475"/>
      <c r="BN2525" s="475"/>
      <c r="BO2525" s="475"/>
      <c r="BP2525" s="306"/>
      <c r="BQ2525" s="496"/>
      <c r="BR2525" s="496"/>
      <c r="BS2525" s="496"/>
      <c r="BT2525" s="496"/>
      <c r="BU2525" s="496"/>
      <c r="BV2525" s="496"/>
    </row>
    <row r="2526" spans="1:74" s="52" customFormat="1" ht="12.75">
      <c r="A2526" s="45">
        <v>2670.080468178493</v>
      </c>
      <c r="B2526" s="46" t="s">
        <v>363</v>
      </c>
      <c r="C2526" s="47" t="s">
        <v>307</v>
      </c>
      <c r="D2526" s="48">
        <v>124</v>
      </c>
      <c r="E2526" s="49">
        <v>39.098500000000001</v>
      </c>
      <c r="F2526" s="49">
        <v>6.6900000000000001E-2</v>
      </c>
      <c r="G2526" s="49">
        <v>14.8188</v>
      </c>
      <c r="H2526" s="49">
        <v>0.3049</v>
      </c>
      <c r="I2526" s="49">
        <v>0.20810000000000001</v>
      </c>
      <c r="J2526" s="49">
        <v>44.864800000000002</v>
      </c>
      <c r="K2526" s="49">
        <v>0.26390000000000002</v>
      </c>
      <c r="L2526" s="49">
        <v>99.625900000000016</v>
      </c>
      <c r="M2526" s="47"/>
      <c r="N2526" s="50">
        <v>0.98773808231268445</v>
      </c>
      <c r="O2526" s="50">
        <v>1.336236206028623E-3</v>
      </c>
      <c r="P2526" s="50">
        <v>0.31307668947375644</v>
      </c>
      <c r="Q2526" s="50">
        <v>6.1955949761188919E-3</v>
      </c>
      <c r="R2526" s="50">
        <v>4.4528649286339891E-3</v>
      </c>
      <c r="S2526" s="50">
        <v>1.6896470087967033</v>
      </c>
      <c r="T2526" s="50">
        <v>7.142968581332388E-3</v>
      </c>
      <c r="U2526" s="50">
        <v>3.0095894452752585</v>
      </c>
      <c r="V2526" s="51">
        <v>84.367454694617749</v>
      </c>
      <c r="X2526" s="47" t="s">
        <v>1752</v>
      </c>
      <c r="Y2526" s="47" t="s">
        <v>1752</v>
      </c>
      <c r="Z2526" s="47" t="s">
        <v>1752</v>
      </c>
      <c r="AA2526" s="47" t="s">
        <v>1752</v>
      </c>
      <c r="AB2526" s="47" t="s">
        <v>1752</v>
      </c>
      <c r="AC2526" s="47" t="s">
        <v>1752</v>
      </c>
      <c r="AD2526" s="47" t="s">
        <v>1752</v>
      </c>
      <c r="AE2526" s="312"/>
      <c r="AF2526" s="465" t="s">
        <v>1755</v>
      </c>
      <c r="AG2526" s="343">
        <v>40</v>
      </c>
      <c r="AH2526" s="343">
        <v>15</v>
      </c>
      <c r="AI2526" s="343"/>
      <c r="AJ2526" s="343"/>
      <c r="AK2526" s="343"/>
      <c r="AL2526" s="343"/>
      <c r="AM2526" s="343"/>
      <c r="AN2526" s="343"/>
      <c r="AO2526" s="343"/>
      <c r="AP2526" s="343"/>
      <c r="AQ2526" s="343"/>
      <c r="AR2526" s="343"/>
      <c r="AS2526" s="343"/>
      <c r="AT2526" s="343"/>
      <c r="AU2526" s="343"/>
      <c r="AV2526" s="343"/>
      <c r="AW2526" s="343"/>
      <c r="AX2526" s="343"/>
      <c r="AY2526" s="343"/>
      <c r="AZ2526" s="343"/>
      <c r="BA2526" s="343"/>
      <c r="BB2526" s="343"/>
      <c r="BC2526" s="343"/>
      <c r="BD2526" s="343"/>
      <c r="BE2526" s="475"/>
      <c r="BF2526" s="475"/>
      <c r="BG2526" s="475"/>
      <c r="BH2526" s="475"/>
      <c r="BI2526" s="475"/>
      <c r="BJ2526" s="475"/>
      <c r="BK2526" s="475"/>
      <c r="BL2526" s="475"/>
      <c r="BM2526" s="475"/>
      <c r="BN2526" s="475"/>
      <c r="BO2526" s="475"/>
      <c r="BP2526" s="306"/>
      <c r="BQ2526" s="496"/>
      <c r="BR2526" s="496"/>
      <c r="BS2526" s="496"/>
      <c r="BT2526" s="496"/>
      <c r="BU2526" s="496"/>
      <c r="BV2526" s="496"/>
    </row>
    <row r="2527" spans="1:74" s="52" customFormat="1" ht="12.75">
      <c r="A2527" s="45">
        <v>2670.080468178493</v>
      </c>
      <c r="B2527" s="46" t="s">
        <v>363</v>
      </c>
      <c r="C2527" s="47" t="s">
        <v>307</v>
      </c>
      <c r="D2527" s="48">
        <v>128</v>
      </c>
      <c r="E2527" s="49">
        <v>39.263300000000001</v>
      </c>
      <c r="F2527" s="49">
        <v>6.2600000000000003E-2</v>
      </c>
      <c r="G2527" s="49">
        <v>14.719099999999999</v>
      </c>
      <c r="H2527" s="49">
        <v>0.30709999999999998</v>
      </c>
      <c r="I2527" s="49">
        <v>0.23449999999999999</v>
      </c>
      <c r="J2527" s="49">
        <v>44.849400000000003</v>
      </c>
      <c r="K2527" s="49">
        <v>0.21149999999999999</v>
      </c>
      <c r="L2527" s="49">
        <v>99.647500000000008</v>
      </c>
      <c r="M2527" s="47"/>
      <c r="N2527" s="50">
        <v>0.99076846983695499</v>
      </c>
      <c r="O2527" s="50">
        <v>1.2489214571450996E-3</v>
      </c>
      <c r="P2527" s="50">
        <v>0.31061514600213935</v>
      </c>
      <c r="Q2527" s="50">
        <v>6.2331716631364503E-3</v>
      </c>
      <c r="R2527" s="50">
        <v>5.012033499625753E-3</v>
      </c>
      <c r="S2527" s="50">
        <v>1.6871378230413121</v>
      </c>
      <c r="T2527" s="50">
        <v>5.7181217484410353E-3</v>
      </c>
      <c r="U2527" s="50">
        <v>3.0067336872487549</v>
      </c>
      <c r="V2527" s="51">
        <v>84.451774027353053</v>
      </c>
      <c r="X2527" s="47" t="s">
        <v>1752</v>
      </c>
      <c r="Y2527" s="47" t="s">
        <v>1752</v>
      </c>
      <c r="Z2527" s="47" t="s">
        <v>1752</v>
      </c>
      <c r="AA2527" s="47" t="s">
        <v>1752</v>
      </c>
      <c r="AB2527" s="47" t="s">
        <v>1752</v>
      </c>
      <c r="AC2527" s="47" t="s">
        <v>1752</v>
      </c>
      <c r="AD2527" s="47" t="s">
        <v>1752</v>
      </c>
      <c r="AE2527" s="312"/>
      <c r="AF2527" s="465" t="s">
        <v>1755</v>
      </c>
      <c r="AG2527" s="343">
        <v>40</v>
      </c>
      <c r="AH2527" s="343">
        <v>15</v>
      </c>
      <c r="AI2527" s="343"/>
      <c r="AJ2527" s="343"/>
      <c r="AK2527" s="343"/>
      <c r="AL2527" s="343"/>
      <c r="AM2527" s="343"/>
      <c r="AN2527" s="343"/>
      <c r="AO2527" s="343"/>
      <c r="AP2527" s="343"/>
      <c r="AQ2527" s="343"/>
      <c r="AR2527" s="343"/>
      <c r="AS2527" s="343"/>
      <c r="AT2527" s="343"/>
      <c r="AU2527" s="343"/>
      <c r="AV2527" s="343"/>
      <c r="AW2527" s="343"/>
      <c r="AX2527" s="343"/>
      <c r="AY2527" s="343"/>
      <c r="AZ2527" s="343"/>
      <c r="BA2527" s="343"/>
      <c r="BB2527" s="343"/>
      <c r="BC2527" s="343"/>
      <c r="BD2527" s="343"/>
      <c r="BE2527" s="475"/>
      <c r="BF2527" s="475"/>
      <c r="BG2527" s="475"/>
      <c r="BH2527" s="475"/>
      <c r="BI2527" s="475"/>
      <c r="BJ2527" s="475"/>
      <c r="BK2527" s="475"/>
      <c r="BL2527" s="475"/>
      <c r="BM2527" s="475"/>
      <c r="BN2527" s="475"/>
      <c r="BO2527" s="475"/>
      <c r="BP2527" s="306"/>
      <c r="BQ2527" s="496"/>
      <c r="BR2527" s="496"/>
      <c r="BS2527" s="496"/>
      <c r="BT2527" s="496"/>
      <c r="BU2527" s="496"/>
      <c r="BV2527" s="496"/>
    </row>
    <row r="2528" spans="1:74" s="52" customFormat="1" ht="12.75">
      <c r="A2528" s="45"/>
      <c r="B2528" s="46"/>
      <c r="C2528" s="47"/>
      <c r="D2528" s="48"/>
      <c r="E2528" s="49"/>
      <c r="F2528" s="49"/>
      <c r="G2528" s="49"/>
      <c r="H2528" s="49"/>
      <c r="I2528" s="49"/>
      <c r="J2528" s="49"/>
      <c r="K2528" s="49"/>
      <c r="L2528" s="49"/>
      <c r="M2528" s="47"/>
      <c r="N2528" s="50"/>
      <c r="O2528" s="50"/>
      <c r="P2528" s="50"/>
      <c r="Q2528" s="50"/>
      <c r="R2528" s="50"/>
      <c r="S2528" s="50"/>
      <c r="T2528" s="50"/>
      <c r="U2528" s="50"/>
      <c r="V2528" s="51"/>
      <c r="AE2528" s="312"/>
      <c r="AF2528" s="312"/>
      <c r="AG2528" s="312"/>
      <c r="AH2528" s="312"/>
      <c r="AI2528" s="312"/>
      <c r="AJ2528" s="312"/>
      <c r="AK2528" s="312"/>
      <c r="AL2528" s="312"/>
      <c r="AM2528" s="312"/>
      <c r="AN2528" s="312"/>
      <c r="AO2528" s="312"/>
      <c r="AP2528" s="312"/>
      <c r="AQ2528" s="312"/>
      <c r="AR2528" s="312"/>
      <c r="AS2528" s="312"/>
      <c r="AT2528" s="312"/>
      <c r="AU2528" s="312"/>
      <c r="AV2528" s="312"/>
      <c r="AW2528" s="312"/>
      <c r="AX2528" s="312"/>
      <c r="AY2528" s="312"/>
      <c r="AZ2528" s="312"/>
      <c r="BA2528" s="312"/>
      <c r="BB2528" s="312"/>
      <c r="BC2528" s="312"/>
      <c r="BD2528" s="312"/>
      <c r="BE2528" s="306"/>
      <c r="BF2528" s="306"/>
      <c r="BG2528" s="306"/>
      <c r="BH2528" s="306"/>
      <c r="BI2528" s="306"/>
      <c r="BJ2528" s="306"/>
      <c r="BK2528" s="306"/>
      <c r="BL2528" s="306"/>
      <c r="BM2528" s="306"/>
      <c r="BN2528" s="306"/>
      <c r="BO2528" s="306"/>
      <c r="BP2528" s="306"/>
      <c r="BQ2528" s="496"/>
      <c r="BR2528" s="496"/>
      <c r="BS2528" s="496"/>
      <c r="BT2528" s="496"/>
      <c r="BU2528" s="496"/>
      <c r="BV2528" s="496"/>
    </row>
    <row r="2529" spans="1:74" s="52" customFormat="1" ht="12.75">
      <c r="A2529" s="45">
        <v>2670.080468178493</v>
      </c>
      <c r="B2529" s="46" t="s">
        <v>363</v>
      </c>
      <c r="C2529" s="47" t="s">
        <v>337</v>
      </c>
      <c r="D2529" s="48">
        <v>0</v>
      </c>
      <c r="E2529" s="49">
        <v>38.718899999999998</v>
      </c>
      <c r="F2529" s="49">
        <v>4.6699999999999998E-2</v>
      </c>
      <c r="G2529" s="49">
        <v>16.238900000000001</v>
      </c>
      <c r="H2529" s="49">
        <v>0.23949999999999999</v>
      </c>
      <c r="I2529" s="49">
        <v>0.20530000000000001</v>
      </c>
      <c r="J2529" s="49">
        <v>43.035499999999999</v>
      </c>
      <c r="K2529" s="49">
        <v>0.24049999999999999</v>
      </c>
      <c r="L2529" s="49">
        <v>98.725300000000004</v>
      </c>
      <c r="M2529" s="47"/>
      <c r="N2529" s="50">
        <v>0.99337242502867951</v>
      </c>
      <c r="O2529" s="50">
        <v>9.472865812132084E-4</v>
      </c>
      <c r="P2529" s="50">
        <v>0.34841888864078513</v>
      </c>
      <c r="Q2529" s="50">
        <v>4.9424069294501626E-3</v>
      </c>
      <c r="R2529" s="50">
        <v>4.4613241402084967E-3</v>
      </c>
      <c r="S2529" s="50">
        <v>1.6459797517645087</v>
      </c>
      <c r="T2529" s="50">
        <v>6.6109187240490173E-3</v>
      </c>
      <c r="U2529" s="50">
        <v>3.0047330018088942</v>
      </c>
      <c r="V2529" s="51">
        <v>82.530128050529513</v>
      </c>
      <c r="X2529" s="47" t="s">
        <v>1752</v>
      </c>
      <c r="Y2529" s="47" t="s">
        <v>1752</v>
      </c>
      <c r="Z2529" s="47" t="s">
        <v>1752</v>
      </c>
      <c r="AA2529" s="47" t="s">
        <v>1752</v>
      </c>
      <c r="AB2529" s="47" t="s">
        <v>1752</v>
      </c>
      <c r="AC2529" s="47" t="s">
        <v>1752</v>
      </c>
      <c r="AD2529" s="47" t="s">
        <v>1752</v>
      </c>
      <c r="AE2529" s="312"/>
      <c r="AF2529" s="465" t="s">
        <v>1755</v>
      </c>
      <c r="AG2529" s="343">
        <v>40</v>
      </c>
      <c r="AH2529" s="343">
        <v>15</v>
      </c>
      <c r="AI2529" s="343"/>
      <c r="AJ2529" s="343"/>
      <c r="AK2529" s="343"/>
      <c r="AL2529" s="343"/>
      <c r="AM2529" s="343"/>
      <c r="AN2529" s="343"/>
      <c r="AO2529" s="343"/>
      <c r="AP2529" s="343"/>
      <c r="AQ2529" s="343"/>
      <c r="AR2529" s="343"/>
      <c r="AS2529" s="343"/>
      <c r="AT2529" s="343"/>
      <c r="AU2529" s="343"/>
      <c r="AV2529" s="343"/>
      <c r="AW2529" s="343"/>
      <c r="AX2529" s="343"/>
      <c r="AY2529" s="343"/>
      <c r="AZ2529" s="343"/>
      <c r="BA2529" s="343"/>
      <c r="BB2529" s="343"/>
      <c r="BC2529" s="343"/>
      <c r="BD2529" s="343"/>
      <c r="BE2529" s="475"/>
      <c r="BF2529" s="475"/>
      <c r="BG2529" s="475"/>
      <c r="BH2529" s="475"/>
      <c r="BI2529" s="475"/>
      <c r="BJ2529" s="475"/>
      <c r="BK2529" s="475"/>
      <c r="BL2529" s="475"/>
      <c r="BM2529" s="475"/>
      <c r="BN2529" s="475"/>
      <c r="BO2529" s="475"/>
      <c r="BP2529" s="306"/>
      <c r="BQ2529" s="496"/>
      <c r="BR2529" s="496"/>
      <c r="BS2529" s="496"/>
      <c r="BT2529" s="496"/>
      <c r="BU2529" s="496"/>
      <c r="BV2529" s="496"/>
    </row>
    <row r="2530" spans="1:74" s="52" customFormat="1" ht="12.75">
      <c r="A2530" s="45">
        <v>2670.080468178493</v>
      </c>
      <c r="B2530" s="46" t="s">
        <v>363</v>
      </c>
      <c r="C2530" s="47" t="s">
        <v>337</v>
      </c>
      <c r="D2530" s="48">
        <v>5.0999999999999996</v>
      </c>
      <c r="E2530" s="49">
        <v>39.186500000000002</v>
      </c>
      <c r="F2530" s="49">
        <v>5.3800000000000001E-2</v>
      </c>
      <c r="G2530" s="49">
        <v>13.6008</v>
      </c>
      <c r="H2530" s="49">
        <v>0.28010000000000002</v>
      </c>
      <c r="I2530" s="49">
        <v>0.16470000000000001</v>
      </c>
      <c r="J2530" s="49">
        <v>45.089100000000002</v>
      </c>
      <c r="K2530" s="49">
        <v>0.27329999999999999</v>
      </c>
      <c r="L2530" s="49">
        <v>98.648300000000006</v>
      </c>
      <c r="M2530" s="47"/>
      <c r="N2530" s="50">
        <v>0.9936382240588314</v>
      </c>
      <c r="O2530" s="50">
        <v>1.0785729025169547E-3</v>
      </c>
      <c r="P2530" s="50">
        <v>0.28841129378045111</v>
      </c>
      <c r="Q2530" s="50">
        <v>5.7127973102307928E-3</v>
      </c>
      <c r="R2530" s="50">
        <v>3.5372939620620602E-3</v>
      </c>
      <c r="S2530" s="50">
        <v>1.7044015740288523</v>
      </c>
      <c r="T2530" s="50">
        <v>7.4248740931903657E-3</v>
      </c>
      <c r="U2530" s="50">
        <v>3.0042046301361349</v>
      </c>
      <c r="V2530" s="51">
        <v>85.52742716392126</v>
      </c>
      <c r="X2530" s="47" t="s">
        <v>1752</v>
      </c>
      <c r="Y2530" s="47" t="s">
        <v>1752</v>
      </c>
      <c r="Z2530" s="47" t="s">
        <v>1752</v>
      </c>
      <c r="AA2530" s="47" t="s">
        <v>1752</v>
      </c>
      <c r="AB2530" s="47" t="s">
        <v>1752</v>
      </c>
      <c r="AC2530" s="47" t="s">
        <v>1752</v>
      </c>
      <c r="AD2530" s="47" t="s">
        <v>1752</v>
      </c>
      <c r="AE2530" s="312"/>
      <c r="AF2530" s="465" t="s">
        <v>1755</v>
      </c>
      <c r="AG2530" s="343">
        <v>40</v>
      </c>
      <c r="AH2530" s="343">
        <v>15</v>
      </c>
      <c r="AI2530" s="343"/>
      <c r="AJ2530" s="343"/>
      <c r="AK2530" s="343"/>
      <c r="AL2530" s="343"/>
      <c r="AM2530" s="343"/>
      <c r="AN2530" s="343"/>
      <c r="AO2530" s="343"/>
      <c r="AP2530" s="343"/>
      <c r="AQ2530" s="343"/>
      <c r="AR2530" s="343"/>
      <c r="AS2530" s="343"/>
      <c r="AT2530" s="343"/>
      <c r="AU2530" s="343"/>
      <c r="AV2530" s="343"/>
      <c r="AW2530" s="343"/>
      <c r="AX2530" s="343"/>
      <c r="AY2530" s="343"/>
      <c r="AZ2530" s="343"/>
      <c r="BA2530" s="343"/>
      <c r="BB2530" s="343"/>
      <c r="BC2530" s="343"/>
      <c r="BD2530" s="343"/>
      <c r="BE2530" s="475"/>
      <c r="BF2530" s="475"/>
      <c r="BG2530" s="475"/>
      <c r="BH2530" s="475"/>
      <c r="BI2530" s="475"/>
      <c r="BJ2530" s="475"/>
      <c r="BK2530" s="475"/>
      <c r="BL2530" s="475"/>
      <c r="BM2530" s="475"/>
      <c r="BN2530" s="475"/>
      <c r="BO2530" s="475"/>
      <c r="BP2530" s="306"/>
      <c r="BQ2530" s="496"/>
      <c r="BR2530" s="496"/>
      <c r="BS2530" s="496"/>
      <c r="BT2530" s="496"/>
      <c r="BU2530" s="496"/>
      <c r="BV2530" s="496"/>
    </row>
    <row r="2531" spans="1:74" s="52" customFormat="1" ht="12.75">
      <c r="A2531" s="45">
        <v>2670.080468178493</v>
      </c>
      <c r="B2531" s="46" t="s">
        <v>363</v>
      </c>
      <c r="C2531" s="47" t="s">
        <v>337</v>
      </c>
      <c r="D2531" s="48">
        <v>10.050000000000001</v>
      </c>
      <c r="E2531" s="49">
        <v>39.3857</v>
      </c>
      <c r="F2531" s="49">
        <v>8.6099999999999996E-2</v>
      </c>
      <c r="G2531" s="49">
        <v>12.635</v>
      </c>
      <c r="H2531" s="49">
        <v>0.30709999999999998</v>
      </c>
      <c r="I2531" s="49">
        <v>0.16500000000000001</v>
      </c>
      <c r="J2531" s="49">
        <v>45.939399999999999</v>
      </c>
      <c r="K2531" s="49">
        <v>0.26440000000000002</v>
      </c>
      <c r="L2531" s="49">
        <v>98.782699999999991</v>
      </c>
      <c r="M2531" s="47"/>
      <c r="N2531" s="50">
        <v>0.99272749521638681</v>
      </c>
      <c r="O2531" s="50">
        <v>1.7158133734479551E-3</v>
      </c>
      <c r="P2531" s="50">
        <v>0.26633161478250372</v>
      </c>
      <c r="Q2531" s="50">
        <v>6.2260870834135442E-3</v>
      </c>
      <c r="R2531" s="50">
        <v>3.5225824367501705E-3</v>
      </c>
      <c r="S2531" s="50">
        <v>1.7261770817979205</v>
      </c>
      <c r="T2531" s="50">
        <v>7.1402033462946079E-3</v>
      </c>
      <c r="U2531" s="50">
        <v>3.003840878036717</v>
      </c>
      <c r="V2531" s="51">
        <v>86.63335245464242</v>
      </c>
      <c r="X2531" s="47" t="s">
        <v>1752</v>
      </c>
      <c r="Y2531" s="47" t="s">
        <v>1752</v>
      </c>
      <c r="Z2531" s="47" t="s">
        <v>1752</v>
      </c>
      <c r="AA2531" s="47" t="s">
        <v>1752</v>
      </c>
      <c r="AB2531" s="47" t="s">
        <v>1752</v>
      </c>
      <c r="AC2531" s="47" t="s">
        <v>1752</v>
      </c>
      <c r="AD2531" s="47" t="s">
        <v>1752</v>
      </c>
      <c r="AE2531" s="312"/>
      <c r="AF2531" s="465" t="s">
        <v>1755</v>
      </c>
      <c r="AG2531" s="343">
        <v>40</v>
      </c>
      <c r="AH2531" s="343">
        <v>15</v>
      </c>
      <c r="AI2531" s="343"/>
      <c r="AJ2531" s="343"/>
      <c r="AK2531" s="343"/>
      <c r="AL2531" s="343"/>
      <c r="AM2531" s="343"/>
      <c r="AN2531" s="343"/>
      <c r="AO2531" s="343"/>
      <c r="AP2531" s="343"/>
      <c r="AQ2531" s="343"/>
      <c r="AR2531" s="343"/>
      <c r="AS2531" s="343"/>
      <c r="AT2531" s="343"/>
      <c r="AU2531" s="343"/>
      <c r="AV2531" s="343"/>
      <c r="AW2531" s="343"/>
      <c r="AX2531" s="343"/>
      <c r="AY2531" s="343"/>
      <c r="AZ2531" s="343"/>
      <c r="BA2531" s="343"/>
      <c r="BB2531" s="343"/>
      <c r="BC2531" s="343"/>
      <c r="BD2531" s="343"/>
      <c r="BE2531" s="475"/>
      <c r="BF2531" s="475"/>
      <c r="BG2531" s="475"/>
      <c r="BH2531" s="475"/>
      <c r="BI2531" s="475"/>
      <c r="BJ2531" s="475"/>
      <c r="BK2531" s="475"/>
      <c r="BL2531" s="475"/>
      <c r="BM2531" s="475"/>
      <c r="BN2531" s="475"/>
      <c r="BO2531" s="475"/>
      <c r="BP2531" s="306"/>
      <c r="BQ2531" s="496"/>
      <c r="BR2531" s="496"/>
      <c r="BS2531" s="496"/>
      <c r="BT2531" s="496"/>
      <c r="BU2531" s="496"/>
      <c r="BV2531" s="496"/>
    </row>
    <row r="2532" spans="1:74" s="52" customFormat="1" ht="12.75">
      <c r="A2532" s="45">
        <v>2670.080468178493</v>
      </c>
      <c r="B2532" s="46" t="s">
        <v>363</v>
      </c>
      <c r="C2532" s="47" t="s">
        <v>337</v>
      </c>
      <c r="D2532" s="48">
        <v>15.04</v>
      </c>
      <c r="E2532" s="49">
        <v>39.414700000000003</v>
      </c>
      <c r="F2532" s="49">
        <v>9.8500000000000004E-2</v>
      </c>
      <c r="G2532" s="49">
        <v>12.5121</v>
      </c>
      <c r="H2532" s="49">
        <v>0.29170000000000001</v>
      </c>
      <c r="I2532" s="49">
        <v>0.19409999999999999</v>
      </c>
      <c r="J2532" s="49">
        <v>46.154400000000003</v>
      </c>
      <c r="K2532" s="49">
        <v>0.26910000000000001</v>
      </c>
      <c r="L2532" s="49">
        <v>98.934600000000003</v>
      </c>
      <c r="M2532" s="47"/>
      <c r="N2532" s="50">
        <v>0.99144402061798242</v>
      </c>
      <c r="O2532" s="50">
        <v>1.9589421824485025E-3</v>
      </c>
      <c r="P2532" s="50">
        <v>0.26320623523114117</v>
      </c>
      <c r="Q2532" s="50">
        <v>5.9018789006925476E-3</v>
      </c>
      <c r="R2532" s="50">
        <v>4.1354354581920041E-3</v>
      </c>
      <c r="S2532" s="50">
        <v>1.7307391898314908</v>
      </c>
      <c r="T2532" s="50">
        <v>7.2523927951739769E-3</v>
      </c>
      <c r="U2532" s="50">
        <v>3.0046380950171216</v>
      </c>
      <c r="V2532" s="51">
        <v>86.799727218066991</v>
      </c>
      <c r="X2532" s="47" t="s">
        <v>1752</v>
      </c>
      <c r="Y2532" s="47" t="s">
        <v>1752</v>
      </c>
      <c r="Z2532" s="47" t="s">
        <v>1752</v>
      </c>
      <c r="AA2532" s="47" t="s">
        <v>1752</v>
      </c>
      <c r="AB2532" s="47" t="s">
        <v>1752</v>
      </c>
      <c r="AC2532" s="47" t="s">
        <v>1752</v>
      </c>
      <c r="AD2532" s="47" t="s">
        <v>1752</v>
      </c>
      <c r="AE2532" s="312"/>
      <c r="AF2532" s="465" t="s">
        <v>1755</v>
      </c>
      <c r="AG2532" s="343">
        <v>40</v>
      </c>
      <c r="AH2532" s="343">
        <v>15</v>
      </c>
      <c r="AI2532" s="343"/>
      <c r="AJ2532" s="343"/>
      <c r="AK2532" s="343"/>
      <c r="AL2532" s="343"/>
      <c r="AM2532" s="343"/>
      <c r="AN2532" s="343"/>
      <c r="AO2532" s="343"/>
      <c r="AP2532" s="343"/>
      <c r="AQ2532" s="343"/>
      <c r="AR2532" s="343"/>
      <c r="AS2532" s="343"/>
      <c r="AT2532" s="343"/>
      <c r="AU2532" s="343"/>
      <c r="AV2532" s="343"/>
      <c r="AW2532" s="343"/>
      <c r="AX2532" s="343"/>
      <c r="AY2532" s="343"/>
      <c r="AZ2532" s="343"/>
      <c r="BA2532" s="343"/>
      <c r="BB2532" s="343"/>
      <c r="BC2532" s="343"/>
      <c r="BD2532" s="343"/>
      <c r="BE2532" s="475"/>
      <c r="BF2532" s="475"/>
      <c r="BG2532" s="475"/>
      <c r="BH2532" s="475"/>
      <c r="BI2532" s="475"/>
      <c r="BJ2532" s="475"/>
      <c r="BK2532" s="475"/>
      <c r="BL2532" s="475"/>
      <c r="BM2532" s="475"/>
      <c r="BN2532" s="475"/>
      <c r="BO2532" s="475"/>
      <c r="BP2532" s="306"/>
      <c r="BQ2532" s="496"/>
      <c r="BR2532" s="496"/>
      <c r="BS2532" s="496"/>
      <c r="BT2532" s="496"/>
      <c r="BU2532" s="496"/>
      <c r="BV2532" s="496"/>
    </row>
    <row r="2533" spans="1:74" s="52" customFormat="1" ht="12.75">
      <c r="A2533" s="45">
        <v>2670.080468178493</v>
      </c>
      <c r="B2533" s="46" t="s">
        <v>363</v>
      </c>
      <c r="C2533" s="47" t="s">
        <v>337</v>
      </c>
      <c r="D2533" s="48">
        <v>20.04</v>
      </c>
      <c r="E2533" s="49">
        <v>39.483699999999999</v>
      </c>
      <c r="F2533" s="49">
        <v>8.48E-2</v>
      </c>
      <c r="G2533" s="49">
        <v>12.393800000000001</v>
      </c>
      <c r="H2533" s="49">
        <v>0.41260000000000002</v>
      </c>
      <c r="I2533" s="49">
        <v>0.13600000000000001</v>
      </c>
      <c r="J2533" s="49">
        <v>46.268500000000003</v>
      </c>
      <c r="K2533" s="49">
        <v>0.25330000000000003</v>
      </c>
      <c r="L2533" s="49">
        <v>99.032700000000006</v>
      </c>
      <c r="M2533" s="47"/>
      <c r="N2533" s="50">
        <v>0.99188366486430091</v>
      </c>
      <c r="O2533" s="50">
        <v>1.6842794967639393E-3</v>
      </c>
      <c r="P2533" s="50">
        <v>0.26037745165276338</v>
      </c>
      <c r="Q2533" s="50">
        <v>8.3371191945643772E-3</v>
      </c>
      <c r="R2533" s="50">
        <v>2.8937935357101845E-3</v>
      </c>
      <c r="S2533" s="50">
        <v>1.7327538012308892</v>
      </c>
      <c r="T2533" s="50">
        <v>6.8176661671783788E-3</v>
      </c>
      <c r="U2533" s="50">
        <v>3.0047477761421701</v>
      </c>
      <c r="V2533" s="51">
        <v>86.936261659835466</v>
      </c>
      <c r="X2533" s="47" t="s">
        <v>1752</v>
      </c>
      <c r="Y2533" s="47" t="s">
        <v>1752</v>
      </c>
      <c r="Z2533" s="47" t="s">
        <v>1752</v>
      </c>
      <c r="AA2533" s="47" t="s">
        <v>1752</v>
      </c>
      <c r="AB2533" s="47" t="s">
        <v>1752</v>
      </c>
      <c r="AC2533" s="47" t="s">
        <v>1752</v>
      </c>
      <c r="AD2533" s="47" t="s">
        <v>1752</v>
      </c>
      <c r="AE2533" s="312"/>
      <c r="AF2533" s="465" t="s">
        <v>1755</v>
      </c>
      <c r="AG2533" s="343">
        <v>40</v>
      </c>
      <c r="AH2533" s="343">
        <v>15</v>
      </c>
      <c r="AI2533" s="343"/>
      <c r="AJ2533" s="343"/>
      <c r="AK2533" s="343"/>
      <c r="AL2533" s="343"/>
      <c r="AM2533" s="343"/>
      <c r="AN2533" s="343"/>
      <c r="AO2533" s="343"/>
      <c r="AP2533" s="343"/>
      <c r="AQ2533" s="343"/>
      <c r="AR2533" s="343"/>
      <c r="AS2533" s="343"/>
      <c r="AT2533" s="343"/>
      <c r="AU2533" s="343"/>
      <c r="AV2533" s="343"/>
      <c r="AW2533" s="343"/>
      <c r="AX2533" s="343"/>
      <c r="AY2533" s="343"/>
      <c r="AZ2533" s="343"/>
      <c r="BA2533" s="343"/>
      <c r="BB2533" s="343"/>
      <c r="BC2533" s="343"/>
      <c r="BD2533" s="343"/>
      <c r="BE2533" s="475"/>
      <c r="BF2533" s="475"/>
      <c r="BG2533" s="475"/>
      <c r="BH2533" s="475"/>
      <c r="BI2533" s="475"/>
      <c r="BJ2533" s="475"/>
      <c r="BK2533" s="475"/>
      <c r="BL2533" s="475"/>
      <c r="BM2533" s="475"/>
      <c r="BN2533" s="475"/>
      <c r="BO2533" s="475"/>
      <c r="BP2533" s="306"/>
      <c r="BQ2533" s="496"/>
      <c r="BR2533" s="496"/>
      <c r="BS2533" s="496"/>
      <c r="BT2533" s="496"/>
      <c r="BU2533" s="496"/>
      <c r="BV2533" s="496"/>
    </row>
    <row r="2534" spans="1:74" s="52" customFormat="1" ht="12.75">
      <c r="A2534" s="45">
        <v>2670.080468178493</v>
      </c>
      <c r="B2534" s="46" t="s">
        <v>363</v>
      </c>
      <c r="C2534" s="47" t="s">
        <v>337</v>
      </c>
      <c r="D2534" s="48">
        <v>25.03</v>
      </c>
      <c r="E2534" s="49">
        <v>39.657600000000002</v>
      </c>
      <c r="F2534" s="49">
        <v>0.1139</v>
      </c>
      <c r="G2534" s="49">
        <v>11.960900000000001</v>
      </c>
      <c r="H2534" s="49">
        <v>0.40720000000000001</v>
      </c>
      <c r="I2534" s="49">
        <v>0.17610000000000001</v>
      </c>
      <c r="J2534" s="49">
        <v>46.511299999999999</v>
      </c>
      <c r="K2534" s="49">
        <v>0.21060000000000001</v>
      </c>
      <c r="L2534" s="49">
        <v>99.037599999999998</v>
      </c>
      <c r="M2534" s="47"/>
      <c r="N2534" s="50">
        <v>0.99375194408614542</v>
      </c>
      <c r="O2534" s="50">
        <v>2.2565798322909353E-3</v>
      </c>
      <c r="P2534" s="50">
        <v>0.25065213992265645</v>
      </c>
      <c r="Q2534" s="50">
        <v>8.2073551176217886E-3</v>
      </c>
      <c r="R2534" s="50">
        <v>3.7376330250175564E-3</v>
      </c>
      <c r="S2534" s="50">
        <v>1.737475090987463</v>
      </c>
      <c r="T2534" s="50">
        <v>5.654153278077393E-3</v>
      </c>
      <c r="U2534" s="50">
        <v>3.0017348962492725</v>
      </c>
      <c r="V2534" s="51">
        <v>87.392550334521928</v>
      </c>
      <c r="X2534" s="47" t="s">
        <v>1752</v>
      </c>
      <c r="Y2534" s="47" t="s">
        <v>1752</v>
      </c>
      <c r="Z2534" s="47" t="s">
        <v>1752</v>
      </c>
      <c r="AA2534" s="47" t="s">
        <v>1752</v>
      </c>
      <c r="AB2534" s="47" t="s">
        <v>1752</v>
      </c>
      <c r="AC2534" s="47" t="s">
        <v>1752</v>
      </c>
      <c r="AD2534" s="47" t="s">
        <v>1752</v>
      </c>
      <c r="AE2534" s="312"/>
      <c r="AF2534" s="465" t="s">
        <v>1755</v>
      </c>
      <c r="AG2534" s="343">
        <v>40</v>
      </c>
      <c r="AH2534" s="343">
        <v>15</v>
      </c>
      <c r="AI2534" s="343"/>
      <c r="AJ2534" s="343"/>
      <c r="AK2534" s="343"/>
      <c r="AL2534" s="343"/>
      <c r="AM2534" s="343"/>
      <c r="AN2534" s="343"/>
      <c r="AO2534" s="343"/>
      <c r="AP2534" s="343"/>
      <c r="AQ2534" s="343"/>
      <c r="AR2534" s="343"/>
      <c r="AS2534" s="343"/>
      <c r="AT2534" s="343"/>
      <c r="AU2534" s="343"/>
      <c r="AV2534" s="343"/>
      <c r="AW2534" s="343"/>
      <c r="AX2534" s="343"/>
      <c r="AY2534" s="343"/>
      <c r="AZ2534" s="343"/>
      <c r="BA2534" s="343"/>
      <c r="BB2534" s="343"/>
      <c r="BC2534" s="343"/>
      <c r="BD2534" s="343"/>
      <c r="BE2534" s="475"/>
      <c r="BF2534" s="475"/>
      <c r="BG2534" s="475"/>
      <c r="BH2534" s="475"/>
      <c r="BI2534" s="475"/>
      <c r="BJ2534" s="475"/>
      <c r="BK2534" s="475"/>
      <c r="BL2534" s="475"/>
      <c r="BM2534" s="475"/>
      <c r="BN2534" s="475"/>
      <c r="BO2534" s="475"/>
      <c r="BP2534" s="306"/>
      <c r="BQ2534" s="496"/>
      <c r="BR2534" s="496"/>
      <c r="BS2534" s="496"/>
      <c r="BT2534" s="496"/>
      <c r="BU2534" s="496"/>
      <c r="BV2534" s="496"/>
    </row>
    <row r="2535" spans="1:74" s="52" customFormat="1" ht="12.75">
      <c r="A2535" s="45">
        <v>2670.080468178493</v>
      </c>
      <c r="B2535" s="46" t="s">
        <v>363</v>
      </c>
      <c r="C2535" s="47" t="s">
        <v>337</v>
      </c>
      <c r="D2535" s="48">
        <v>30.03</v>
      </c>
      <c r="E2535" s="49">
        <v>39.710700000000003</v>
      </c>
      <c r="F2535" s="49">
        <v>0.1134</v>
      </c>
      <c r="G2535" s="49">
        <v>11.664300000000001</v>
      </c>
      <c r="H2535" s="49">
        <v>0.38479999999999998</v>
      </c>
      <c r="I2535" s="49">
        <v>0.2107</v>
      </c>
      <c r="J2535" s="49">
        <v>46.692999999999998</v>
      </c>
      <c r="K2535" s="49">
        <v>0.19800000000000001</v>
      </c>
      <c r="L2535" s="49">
        <v>98.974899999999991</v>
      </c>
      <c r="M2535" s="47"/>
      <c r="N2535" s="50">
        <v>0.99429999666493507</v>
      </c>
      <c r="O2535" s="50">
        <v>2.2449070557121354E-3</v>
      </c>
      <c r="P2535" s="50">
        <v>0.24424437480830161</v>
      </c>
      <c r="Q2535" s="50">
        <v>7.7497706688169346E-3</v>
      </c>
      <c r="R2535" s="50">
        <v>4.4684836184251016E-3</v>
      </c>
      <c r="S2535" s="50">
        <v>1.742890966258813</v>
      </c>
      <c r="T2535" s="50">
        <v>5.3116901486363142E-3</v>
      </c>
      <c r="U2535" s="50">
        <v>3.0012101892236402</v>
      </c>
      <c r="V2535" s="51">
        <v>87.708719695099404</v>
      </c>
      <c r="X2535" s="47" t="s">
        <v>1752</v>
      </c>
      <c r="Y2535" s="47" t="s">
        <v>1752</v>
      </c>
      <c r="Z2535" s="47" t="s">
        <v>1752</v>
      </c>
      <c r="AA2535" s="47" t="s">
        <v>1752</v>
      </c>
      <c r="AB2535" s="47" t="s">
        <v>1752</v>
      </c>
      <c r="AC2535" s="47" t="s">
        <v>1752</v>
      </c>
      <c r="AD2535" s="47" t="s">
        <v>1752</v>
      </c>
      <c r="AE2535" s="312"/>
      <c r="AF2535" s="465" t="s">
        <v>1755</v>
      </c>
      <c r="AG2535" s="343">
        <v>40</v>
      </c>
      <c r="AH2535" s="343">
        <v>15</v>
      </c>
      <c r="AI2535" s="343"/>
      <c r="AJ2535" s="343"/>
      <c r="AK2535" s="343"/>
      <c r="AL2535" s="343"/>
      <c r="AM2535" s="343"/>
      <c r="AN2535" s="343"/>
      <c r="AO2535" s="343"/>
      <c r="AP2535" s="343"/>
      <c r="AQ2535" s="343"/>
      <c r="AR2535" s="343"/>
      <c r="AS2535" s="343"/>
      <c r="AT2535" s="343"/>
      <c r="AU2535" s="343"/>
      <c r="AV2535" s="343"/>
      <c r="AW2535" s="343"/>
      <c r="AX2535" s="343"/>
      <c r="AY2535" s="343"/>
      <c r="AZ2535" s="343"/>
      <c r="BA2535" s="343"/>
      <c r="BB2535" s="343"/>
      <c r="BC2535" s="343"/>
      <c r="BD2535" s="343"/>
      <c r="BE2535" s="475"/>
      <c r="BF2535" s="475"/>
      <c r="BG2535" s="475"/>
      <c r="BH2535" s="475"/>
      <c r="BI2535" s="475"/>
      <c r="BJ2535" s="475"/>
      <c r="BK2535" s="475"/>
      <c r="BL2535" s="475"/>
      <c r="BM2535" s="475"/>
      <c r="BN2535" s="475"/>
      <c r="BO2535" s="475"/>
      <c r="BP2535" s="306"/>
      <c r="BQ2535" s="496"/>
      <c r="BR2535" s="496"/>
      <c r="BS2535" s="496"/>
      <c r="BT2535" s="496"/>
      <c r="BU2535" s="496"/>
      <c r="BV2535" s="496"/>
    </row>
    <row r="2536" spans="1:74" s="52" customFormat="1" ht="12.75">
      <c r="A2536" s="45">
        <v>2670.080468178493</v>
      </c>
      <c r="B2536" s="46" t="s">
        <v>363</v>
      </c>
      <c r="C2536" s="47" t="s">
        <v>337</v>
      </c>
      <c r="D2536" s="48">
        <v>35.03</v>
      </c>
      <c r="E2536" s="49">
        <v>39.661099999999998</v>
      </c>
      <c r="F2536" s="49">
        <v>0.10630000000000001</v>
      </c>
      <c r="G2536" s="49">
        <v>11.765000000000001</v>
      </c>
      <c r="H2536" s="49">
        <v>0.39389999999999997</v>
      </c>
      <c r="I2536" s="49">
        <v>0.24510000000000001</v>
      </c>
      <c r="J2536" s="49">
        <v>46.885899999999999</v>
      </c>
      <c r="K2536" s="49">
        <v>0.19750000000000001</v>
      </c>
      <c r="L2536" s="49">
        <v>99.254800000000003</v>
      </c>
      <c r="M2536" s="47"/>
      <c r="N2536" s="50">
        <v>0.99124835476124773</v>
      </c>
      <c r="O2536" s="50">
        <v>2.100517982610971E-3</v>
      </c>
      <c r="P2536" s="50">
        <v>0.24590403203808409</v>
      </c>
      <c r="Q2536" s="50">
        <v>7.9185852662755039E-3</v>
      </c>
      <c r="R2536" s="50">
        <v>5.1885591822563573E-3</v>
      </c>
      <c r="S2536" s="50">
        <v>1.7469019387194358</v>
      </c>
      <c r="T2536" s="50">
        <v>5.2886213236199705E-3</v>
      </c>
      <c r="U2536" s="50">
        <v>3.0045506092735299</v>
      </c>
      <c r="V2536" s="51">
        <v>87.660412722237609</v>
      </c>
      <c r="X2536" s="47" t="s">
        <v>1752</v>
      </c>
      <c r="Y2536" s="47" t="s">
        <v>1752</v>
      </c>
      <c r="Z2536" s="47" t="s">
        <v>1752</v>
      </c>
      <c r="AA2536" s="47" t="s">
        <v>1752</v>
      </c>
      <c r="AB2536" s="47" t="s">
        <v>1752</v>
      </c>
      <c r="AC2536" s="47" t="s">
        <v>1752</v>
      </c>
      <c r="AD2536" s="47" t="s">
        <v>1752</v>
      </c>
      <c r="AE2536" s="312"/>
      <c r="AF2536" s="465" t="s">
        <v>1755</v>
      </c>
      <c r="AG2536" s="343">
        <v>40</v>
      </c>
      <c r="AH2536" s="343">
        <v>15</v>
      </c>
      <c r="AI2536" s="343"/>
      <c r="AJ2536" s="343"/>
      <c r="AK2536" s="343"/>
      <c r="AL2536" s="343"/>
      <c r="AM2536" s="343"/>
      <c r="AN2536" s="343"/>
      <c r="AO2536" s="343"/>
      <c r="AP2536" s="343"/>
      <c r="AQ2536" s="343"/>
      <c r="AR2536" s="343"/>
      <c r="AS2536" s="343"/>
      <c r="AT2536" s="343"/>
      <c r="AU2536" s="343"/>
      <c r="AV2536" s="343"/>
      <c r="AW2536" s="343"/>
      <c r="AX2536" s="343"/>
      <c r="AY2536" s="343"/>
      <c r="AZ2536" s="343"/>
      <c r="BA2536" s="343"/>
      <c r="BB2536" s="343"/>
      <c r="BC2536" s="343"/>
      <c r="BD2536" s="343"/>
      <c r="BE2536" s="475"/>
      <c r="BF2536" s="475"/>
      <c r="BG2536" s="475"/>
      <c r="BH2536" s="475"/>
      <c r="BI2536" s="475"/>
      <c r="BJ2536" s="475"/>
      <c r="BK2536" s="475"/>
      <c r="BL2536" s="475"/>
      <c r="BM2536" s="475"/>
      <c r="BN2536" s="475"/>
      <c r="BO2536" s="475"/>
      <c r="BP2536" s="306"/>
      <c r="BQ2536" s="496"/>
      <c r="BR2536" s="496"/>
      <c r="BS2536" s="496"/>
      <c r="BT2536" s="496"/>
      <c r="BU2536" s="496"/>
      <c r="BV2536" s="496"/>
    </row>
    <row r="2537" spans="1:74" s="52" customFormat="1" ht="12.75">
      <c r="A2537" s="45">
        <v>2670.080468178493</v>
      </c>
      <c r="B2537" s="46" t="s">
        <v>363</v>
      </c>
      <c r="C2537" s="47" t="s">
        <v>337</v>
      </c>
      <c r="D2537" s="48">
        <v>40.03</v>
      </c>
      <c r="E2537" s="49">
        <v>39.761000000000003</v>
      </c>
      <c r="F2537" s="49">
        <v>0.1085</v>
      </c>
      <c r="G2537" s="49">
        <v>11.5722</v>
      </c>
      <c r="H2537" s="49">
        <v>0.40450000000000003</v>
      </c>
      <c r="I2537" s="49">
        <v>0.1762</v>
      </c>
      <c r="J2537" s="49">
        <v>46.790900000000001</v>
      </c>
      <c r="K2537" s="49">
        <v>0.22939999999999999</v>
      </c>
      <c r="L2537" s="49">
        <v>99.042699999999996</v>
      </c>
      <c r="M2537" s="47"/>
      <c r="N2537" s="50">
        <v>0.9944503605015208</v>
      </c>
      <c r="O2537" s="50">
        <v>2.1455120809231237E-3</v>
      </c>
      <c r="P2537" s="50">
        <v>0.24204590299195217</v>
      </c>
      <c r="Q2537" s="50">
        <v>8.1374480567291806E-3</v>
      </c>
      <c r="R2537" s="50">
        <v>3.7326515906673952E-3</v>
      </c>
      <c r="S2537" s="50">
        <v>1.7445995467831248</v>
      </c>
      <c r="T2537" s="50">
        <v>6.1471933317154429E-3</v>
      </c>
      <c r="U2537" s="50">
        <v>3.0012586153366332</v>
      </c>
      <c r="V2537" s="51">
        <v>87.816351275998642</v>
      </c>
      <c r="X2537" s="47" t="s">
        <v>1752</v>
      </c>
      <c r="Y2537" s="47" t="s">
        <v>1752</v>
      </c>
      <c r="Z2537" s="47" t="s">
        <v>1752</v>
      </c>
      <c r="AA2537" s="47" t="s">
        <v>1752</v>
      </c>
      <c r="AB2537" s="47" t="s">
        <v>1752</v>
      </c>
      <c r="AC2537" s="47" t="s">
        <v>1752</v>
      </c>
      <c r="AD2537" s="47" t="s">
        <v>1752</v>
      </c>
      <c r="AE2537" s="312"/>
      <c r="AF2537" s="465" t="s">
        <v>1755</v>
      </c>
      <c r="AG2537" s="343">
        <v>40</v>
      </c>
      <c r="AH2537" s="343">
        <v>15</v>
      </c>
      <c r="AI2537" s="343"/>
      <c r="AJ2537" s="343"/>
      <c r="AK2537" s="343"/>
      <c r="AL2537" s="343"/>
      <c r="AM2537" s="343"/>
      <c r="AN2537" s="343"/>
      <c r="AO2537" s="343"/>
      <c r="AP2537" s="343"/>
      <c r="AQ2537" s="343"/>
      <c r="AR2537" s="343"/>
      <c r="AS2537" s="343"/>
      <c r="AT2537" s="343"/>
      <c r="AU2537" s="343"/>
      <c r="AV2537" s="343"/>
      <c r="AW2537" s="343"/>
      <c r="AX2537" s="343"/>
      <c r="AY2537" s="343"/>
      <c r="AZ2537" s="343"/>
      <c r="BA2537" s="343"/>
      <c r="BB2537" s="343"/>
      <c r="BC2537" s="343"/>
      <c r="BD2537" s="343"/>
      <c r="BE2537" s="475"/>
      <c r="BF2537" s="475"/>
      <c r="BG2537" s="475"/>
      <c r="BH2537" s="475"/>
      <c r="BI2537" s="475"/>
      <c r="BJ2537" s="475"/>
      <c r="BK2537" s="475"/>
      <c r="BL2537" s="475"/>
      <c r="BM2537" s="475"/>
      <c r="BN2537" s="475"/>
      <c r="BO2537" s="475"/>
      <c r="BP2537" s="306"/>
      <c r="BQ2537" s="496"/>
      <c r="BR2537" s="496"/>
      <c r="BS2537" s="496"/>
      <c r="BT2537" s="496"/>
      <c r="BU2537" s="496"/>
      <c r="BV2537" s="496"/>
    </row>
    <row r="2538" spans="1:74" s="52" customFormat="1" ht="12.75">
      <c r="A2538" s="45">
        <v>2670.080468178493</v>
      </c>
      <c r="B2538" s="46" t="s">
        <v>363</v>
      </c>
      <c r="C2538" s="47" t="s">
        <v>337</v>
      </c>
      <c r="D2538" s="48">
        <v>45.03</v>
      </c>
      <c r="E2538" s="49">
        <v>39.738599999999998</v>
      </c>
      <c r="F2538" s="49">
        <v>0.1081</v>
      </c>
      <c r="G2538" s="49">
        <v>11.474500000000001</v>
      </c>
      <c r="H2538" s="49">
        <v>0.4889</v>
      </c>
      <c r="I2538" s="49">
        <v>0.15260000000000001</v>
      </c>
      <c r="J2538" s="49">
        <v>46.7744</v>
      </c>
      <c r="K2538" s="49">
        <v>0.2369</v>
      </c>
      <c r="L2538" s="49">
        <v>98.974000000000004</v>
      </c>
      <c r="M2538" s="47"/>
      <c r="N2538" s="50">
        <v>0.99448780542164883</v>
      </c>
      <c r="O2538" s="50">
        <v>2.1388878249195735E-3</v>
      </c>
      <c r="P2538" s="50">
        <v>0.24014672241527532</v>
      </c>
      <c r="Q2538" s="50">
        <v>9.841262792902615E-3</v>
      </c>
      <c r="R2538" s="50">
        <v>3.2346490821908731E-3</v>
      </c>
      <c r="S2538" s="50">
        <v>1.7450331042900096</v>
      </c>
      <c r="T2538" s="50">
        <v>6.3519871015651824E-3</v>
      </c>
      <c r="U2538" s="50">
        <v>3.0012344189285121</v>
      </c>
      <c r="V2538" s="51">
        <v>87.903024240688751</v>
      </c>
      <c r="X2538" s="47" t="s">
        <v>1752</v>
      </c>
      <c r="Y2538" s="47" t="s">
        <v>1752</v>
      </c>
      <c r="Z2538" s="47" t="s">
        <v>1752</v>
      </c>
      <c r="AA2538" s="47" t="s">
        <v>1752</v>
      </c>
      <c r="AB2538" s="47" t="s">
        <v>1752</v>
      </c>
      <c r="AC2538" s="47" t="s">
        <v>1752</v>
      </c>
      <c r="AD2538" s="47" t="s">
        <v>1752</v>
      </c>
      <c r="AE2538" s="312"/>
      <c r="AF2538" s="465" t="s">
        <v>1755</v>
      </c>
      <c r="AG2538" s="343">
        <v>40</v>
      </c>
      <c r="AH2538" s="343">
        <v>15</v>
      </c>
      <c r="AI2538" s="343"/>
      <c r="AJ2538" s="343"/>
      <c r="AK2538" s="343"/>
      <c r="AL2538" s="343"/>
      <c r="AM2538" s="343"/>
      <c r="AN2538" s="343"/>
      <c r="AO2538" s="343"/>
      <c r="AP2538" s="343"/>
      <c r="AQ2538" s="343"/>
      <c r="AR2538" s="343"/>
      <c r="AS2538" s="343"/>
      <c r="AT2538" s="343"/>
      <c r="AU2538" s="343"/>
      <c r="AV2538" s="343"/>
      <c r="AW2538" s="343"/>
      <c r="AX2538" s="343"/>
      <c r="AY2538" s="343"/>
      <c r="AZ2538" s="343"/>
      <c r="BA2538" s="343"/>
      <c r="BB2538" s="343"/>
      <c r="BC2538" s="343"/>
      <c r="BD2538" s="343"/>
      <c r="BE2538" s="475"/>
      <c r="BF2538" s="475"/>
      <c r="BG2538" s="475"/>
      <c r="BH2538" s="475"/>
      <c r="BI2538" s="475"/>
      <c r="BJ2538" s="475"/>
      <c r="BK2538" s="475"/>
      <c r="BL2538" s="475"/>
      <c r="BM2538" s="475"/>
      <c r="BN2538" s="475"/>
      <c r="BO2538" s="475"/>
      <c r="BP2538" s="306"/>
      <c r="BQ2538" s="496"/>
      <c r="BR2538" s="496"/>
      <c r="BS2538" s="496"/>
      <c r="BT2538" s="496"/>
      <c r="BU2538" s="496"/>
      <c r="BV2538" s="496"/>
    </row>
    <row r="2539" spans="1:74" s="52" customFormat="1" ht="12.75">
      <c r="A2539" s="45">
        <v>2670.080468178493</v>
      </c>
      <c r="B2539" s="46" t="s">
        <v>363</v>
      </c>
      <c r="C2539" s="47" t="s">
        <v>337</v>
      </c>
      <c r="D2539" s="48">
        <v>50.04</v>
      </c>
      <c r="E2539" s="49">
        <v>39.771599999999999</v>
      </c>
      <c r="F2539" s="49">
        <v>6.2799999999999995E-2</v>
      </c>
      <c r="G2539" s="49">
        <v>11.463900000000001</v>
      </c>
      <c r="H2539" s="49">
        <v>0.41020000000000001</v>
      </c>
      <c r="I2539" s="49">
        <v>0.17810000000000001</v>
      </c>
      <c r="J2539" s="49">
        <v>47.144300000000001</v>
      </c>
      <c r="K2539" s="49">
        <v>0.22520000000000001</v>
      </c>
      <c r="L2539" s="49">
        <v>99.256100000000004</v>
      </c>
      <c r="M2539" s="47"/>
      <c r="N2539" s="50">
        <v>0.99253862641095092</v>
      </c>
      <c r="O2539" s="50">
        <v>1.2391087193580302E-3</v>
      </c>
      <c r="P2539" s="50">
        <v>0.2392559446719911</v>
      </c>
      <c r="Q2539" s="50">
        <v>8.2340576367632909E-3</v>
      </c>
      <c r="R2539" s="50">
        <v>3.7646448589295934E-3</v>
      </c>
      <c r="S2539" s="50">
        <v>1.7539293335107053</v>
      </c>
      <c r="T2539" s="50">
        <v>6.0214403416351849E-3</v>
      </c>
      <c r="U2539" s="50">
        <v>3.0049831561503333</v>
      </c>
      <c r="V2539" s="51">
        <v>87.99630183451211</v>
      </c>
      <c r="X2539" s="47" t="s">
        <v>1752</v>
      </c>
      <c r="Y2539" s="47" t="s">
        <v>1752</v>
      </c>
      <c r="Z2539" s="47" t="s">
        <v>1752</v>
      </c>
      <c r="AA2539" s="47" t="s">
        <v>1752</v>
      </c>
      <c r="AB2539" s="47" t="s">
        <v>1752</v>
      </c>
      <c r="AC2539" s="47" t="s">
        <v>1752</v>
      </c>
      <c r="AD2539" s="47" t="s">
        <v>1752</v>
      </c>
      <c r="AE2539" s="312"/>
      <c r="AF2539" s="465" t="s">
        <v>1755</v>
      </c>
      <c r="AG2539" s="343">
        <v>40</v>
      </c>
      <c r="AH2539" s="343">
        <v>15</v>
      </c>
      <c r="AI2539" s="343"/>
      <c r="AJ2539" s="343"/>
      <c r="AK2539" s="343"/>
      <c r="AL2539" s="343"/>
      <c r="AM2539" s="343"/>
      <c r="AN2539" s="343"/>
      <c r="AO2539" s="343"/>
      <c r="AP2539" s="343"/>
      <c r="AQ2539" s="343"/>
      <c r="AR2539" s="343"/>
      <c r="AS2539" s="343"/>
      <c r="AT2539" s="343"/>
      <c r="AU2539" s="343"/>
      <c r="AV2539" s="343"/>
      <c r="AW2539" s="343"/>
      <c r="AX2539" s="343"/>
      <c r="AY2539" s="343"/>
      <c r="AZ2539" s="343"/>
      <c r="BA2539" s="343"/>
      <c r="BB2539" s="343"/>
      <c r="BC2539" s="343"/>
      <c r="BD2539" s="343"/>
      <c r="BE2539" s="475"/>
      <c r="BF2539" s="475"/>
      <c r="BG2539" s="475"/>
      <c r="BH2539" s="475"/>
      <c r="BI2539" s="475"/>
      <c r="BJ2539" s="475"/>
      <c r="BK2539" s="475"/>
      <c r="BL2539" s="475"/>
      <c r="BM2539" s="475"/>
      <c r="BN2539" s="475"/>
      <c r="BO2539" s="475"/>
      <c r="BP2539" s="306"/>
      <c r="BQ2539" s="496"/>
      <c r="BR2539" s="496"/>
      <c r="BS2539" s="496"/>
      <c r="BT2539" s="496"/>
      <c r="BU2539" s="496"/>
      <c r="BV2539" s="496"/>
    </row>
    <row r="2540" spans="1:74" s="52" customFormat="1" ht="12.75">
      <c r="A2540" s="45">
        <v>2670.080468178493</v>
      </c>
      <c r="B2540" s="46" t="s">
        <v>363</v>
      </c>
      <c r="C2540" s="47" t="s">
        <v>337</v>
      </c>
      <c r="D2540" s="48">
        <v>55.04</v>
      </c>
      <c r="E2540" s="49">
        <v>39.678600000000003</v>
      </c>
      <c r="F2540" s="49">
        <v>8.4400000000000003E-2</v>
      </c>
      <c r="G2540" s="49">
        <v>11.418100000000001</v>
      </c>
      <c r="H2540" s="49">
        <v>0.36659999999999998</v>
      </c>
      <c r="I2540" s="49">
        <v>0.20169999999999999</v>
      </c>
      <c r="J2540" s="49">
        <v>47.134700000000002</v>
      </c>
      <c r="K2540" s="49">
        <v>0.1996</v>
      </c>
      <c r="L2540" s="49">
        <v>99.083700000000022</v>
      </c>
      <c r="M2540" s="47"/>
      <c r="N2540" s="50">
        <v>0.9916400049297438</v>
      </c>
      <c r="O2540" s="50">
        <v>1.6676909047438702E-3</v>
      </c>
      <c r="P2540" s="50">
        <v>0.23864235974957626</v>
      </c>
      <c r="Q2540" s="50">
        <v>7.3694326055880905E-3</v>
      </c>
      <c r="R2540" s="50">
        <v>4.2696210992170577E-3</v>
      </c>
      <c r="S2540" s="50">
        <v>1.7560908956577874</v>
      </c>
      <c r="T2540" s="50">
        <v>5.3446083141118561E-3</v>
      </c>
      <c r="U2540" s="50">
        <v>3.0050246132607685</v>
      </c>
      <c r="V2540" s="51">
        <v>88.036377340044851</v>
      </c>
      <c r="X2540" s="47" t="s">
        <v>1752</v>
      </c>
      <c r="Y2540" s="47" t="s">
        <v>1752</v>
      </c>
      <c r="Z2540" s="47" t="s">
        <v>1752</v>
      </c>
      <c r="AA2540" s="47" t="s">
        <v>1752</v>
      </c>
      <c r="AB2540" s="47" t="s">
        <v>1752</v>
      </c>
      <c r="AC2540" s="47" t="s">
        <v>1752</v>
      </c>
      <c r="AD2540" s="47" t="s">
        <v>1752</v>
      </c>
      <c r="AE2540" s="312"/>
      <c r="AF2540" s="465" t="s">
        <v>1755</v>
      </c>
      <c r="AG2540" s="343">
        <v>40</v>
      </c>
      <c r="AH2540" s="343">
        <v>15</v>
      </c>
      <c r="AI2540" s="343"/>
      <c r="AJ2540" s="343"/>
      <c r="AK2540" s="343"/>
      <c r="AL2540" s="343"/>
      <c r="AM2540" s="343"/>
      <c r="AN2540" s="343"/>
      <c r="AO2540" s="343"/>
      <c r="AP2540" s="343"/>
      <c r="AQ2540" s="343"/>
      <c r="AR2540" s="343"/>
      <c r="AS2540" s="343"/>
      <c r="AT2540" s="343"/>
      <c r="AU2540" s="343"/>
      <c r="AV2540" s="343"/>
      <c r="AW2540" s="343"/>
      <c r="AX2540" s="343"/>
      <c r="AY2540" s="343"/>
      <c r="AZ2540" s="343"/>
      <c r="BA2540" s="343"/>
      <c r="BB2540" s="343"/>
      <c r="BC2540" s="343"/>
      <c r="BD2540" s="343"/>
      <c r="BE2540" s="475"/>
      <c r="BF2540" s="475"/>
      <c r="BG2540" s="475"/>
      <c r="BH2540" s="475"/>
      <c r="BI2540" s="475"/>
      <c r="BJ2540" s="475"/>
      <c r="BK2540" s="475"/>
      <c r="BL2540" s="475"/>
      <c r="BM2540" s="475"/>
      <c r="BN2540" s="475"/>
      <c r="BO2540" s="475"/>
      <c r="BP2540" s="306"/>
      <c r="BQ2540" s="496"/>
      <c r="BR2540" s="496"/>
      <c r="BS2540" s="496"/>
      <c r="BT2540" s="496"/>
      <c r="BU2540" s="496"/>
      <c r="BV2540" s="496"/>
    </row>
    <row r="2541" spans="1:74" s="52" customFormat="1" ht="12.75">
      <c r="A2541" s="45">
        <v>2670.080468178493</v>
      </c>
      <c r="B2541" s="46" t="s">
        <v>363</v>
      </c>
      <c r="C2541" s="47" t="s">
        <v>337</v>
      </c>
      <c r="D2541" s="48">
        <v>60.04</v>
      </c>
      <c r="E2541" s="49">
        <v>39.885399999999997</v>
      </c>
      <c r="F2541" s="49">
        <v>7.3400000000000007E-2</v>
      </c>
      <c r="G2541" s="49">
        <v>11.3339</v>
      </c>
      <c r="H2541" s="49">
        <v>0.38850000000000001</v>
      </c>
      <c r="I2541" s="49">
        <v>0.15090000000000001</v>
      </c>
      <c r="J2541" s="49">
        <v>46.897500000000001</v>
      </c>
      <c r="K2541" s="49">
        <v>0.24590000000000001</v>
      </c>
      <c r="L2541" s="49">
        <v>98.975500000000011</v>
      </c>
      <c r="M2541" s="47"/>
      <c r="N2541" s="50">
        <v>0.99688505500625768</v>
      </c>
      <c r="O2541" s="50">
        <v>1.450449485725754E-3</v>
      </c>
      <c r="P2541" s="50">
        <v>0.23690078723994182</v>
      </c>
      <c r="Q2541" s="50">
        <v>7.8102700231747939E-3</v>
      </c>
      <c r="R2541" s="50">
        <v>3.1945236847009265E-3</v>
      </c>
      <c r="S2541" s="50">
        <v>1.7473880890031359</v>
      </c>
      <c r="T2541" s="50">
        <v>6.5848715793542529E-3</v>
      </c>
      <c r="U2541" s="50">
        <v>3.000214046022291</v>
      </c>
      <c r="V2541" s="51">
        <v>88.061174455179426</v>
      </c>
      <c r="X2541" s="47" t="s">
        <v>1752</v>
      </c>
      <c r="Y2541" s="47" t="s">
        <v>1752</v>
      </c>
      <c r="Z2541" s="47" t="s">
        <v>1752</v>
      </c>
      <c r="AA2541" s="47" t="s">
        <v>1752</v>
      </c>
      <c r="AB2541" s="47" t="s">
        <v>1752</v>
      </c>
      <c r="AC2541" s="47" t="s">
        <v>1752</v>
      </c>
      <c r="AD2541" s="47" t="s">
        <v>1752</v>
      </c>
      <c r="AE2541" s="312"/>
      <c r="AF2541" s="465" t="s">
        <v>1755</v>
      </c>
      <c r="AG2541" s="343">
        <v>40</v>
      </c>
      <c r="AH2541" s="343">
        <v>15</v>
      </c>
      <c r="AI2541" s="343"/>
      <c r="AJ2541" s="343"/>
      <c r="AK2541" s="343"/>
      <c r="AL2541" s="343"/>
      <c r="AM2541" s="343"/>
      <c r="AN2541" s="343"/>
      <c r="AO2541" s="343"/>
      <c r="AP2541" s="343"/>
      <c r="AQ2541" s="343"/>
      <c r="AR2541" s="343"/>
      <c r="AS2541" s="343"/>
      <c r="AT2541" s="343"/>
      <c r="AU2541" s="343"/>
      <c r="AV2541" s="343"/>
      <c r="AW2541" s="343"/>
      <c r="AX2541" s="343"/>
      <c r="AY2541" s="343"/>
      <c r="AZ2541" s="343"/>
      <c r="BA2541" s="343"/>
      <c r="BB2541" s="343"/>
      <c r="BC2541" s="343"/>
      <c r="BD2541" s="343"/>
      <c r="BE2541" s="475"/>
      <c r="BF2541" s="475"/>
      <c r="BG2541" s="475"/>
      <c r="BH2541" s="475"/>
      <c r="BI2541" s="475"/>
      <c r="BJ2541" s="475"/>
      <c r="BK2541" s="475"/>
      <c r="BL2541" s="475"/>
      <c r="BM2541" s="475"/>
      <c r="BN2541" s="475"/>
      <c r="BO2541" s="475"/>
      <c r="BP2541" s="306"/>
      <c r="BQ2541" s="496"/>
      <c r="BR2541" s="496"/>
      <c r="BS2541" s="496"/>
      <c r="BT2541" s="496"/>
      <c r="BU2541" s="496"/>
      <c r="BV2541" s="496"/>
    </row>
    <row r="2542" spans="1:74" s="52" customFormat="1" ht="12.75">
      <c r="A2542" s="45">
        <v>2670.080468178493</v>
      </c>
      <c r="B2542" s="46" t="s">
        <v>363</v>
      </c>
      <c r="C2542" s="47" t="s">
        <v>337</v>
      </c>
      <c r="D2542" s="48">
        <v>65.040000000000006</v>
      </c>
      <c r="E2542" s="49">
        <v>39.812600000000003</v>
      </c>
      <c r="F2542" s="49">
        <v>5.2699999999999997E-2</v>
      </c>
      <c r="G2542" s="49">
        <v>11.6213</v>
      </c>
      <c r="H2542" s="49">
        <v>0.41299999999999998</v>
      </c>
      <c r="I2542" s="49">
        <v>9.0800000000000006E-2</v>
      </c>
      <c r="J2542" s="49">
        <v>47.113300000000002</v>
      </c>
      <c r="K2542" s="49">
        <v>0.21310000000000001</v>
      </c>
      <c r="L2542" s="49">
        <v>99.316800000000001</v>
      </c>
      <c r="M2542" s="47"/>
      <c r="N2542" s="50">
        <v>0.99319742368738706</v>
      </c>
      <c r="O2542" s="50">
        <v>1.0394439458863332E-3</v>
      </c>
      <c r="P2542" s="50">
        <v>0.24245198846521518</v>
      </c>
      <c r="Q2542" s="50">
        <v>8.2872222838820311E-3</v>
      </c>
      <c r="R2542" s="50">
        <v>1.9186096811829973E-3</v>
      </c>
      <c r="S2542" s="50">
        <v>1.7521331818685173</v>
      </c>
      <c r="T2542" s="50">
        <v>5.6958184887689108E-3</v>
      </c>
      <c r="U2542" s="50">
        <v>3.0047236884208401</v>
      </c>
      <c r="V2542" s="51">
        <v>87.844490570204712</v>
      </c>
      <c r="X2542" s="47" t="s">
        <v>1752</v>
      </c>
      <c r="Y2542" s="47" t="s">
        <v>1752</v>
      </c>
      <c r="Z2542" s="47" t="s">
        <v>1752</v>
      </c>
      <c r="AA2542" s="47" t="s">
        <v>1752</v>
      </c>
      <c r="AB2542" s="47" t="s">
        <v>1752</v>
      </c>
      <c r="AC2542" s="47" t="s">
        <v>1752</v>
      </c>
      <c r="AD2542" s="47" t="s">
        <v>1752</v>
      </c>
      <c r="AE2542" s="312"/>
      <c r="AF2542" s="465" t="s">
        <v>1755</v>
      </c>
      <c r="AG2542" s="343">
        <v>40</v>
      </c>
      <c r="AH2542" s="343">
        <v>15</v>
      </c>
      <c r="AI2542" s="343"/>
      <c r="AJ2542" s="343"/>
      <c r="AK2542" s="343"/>
      <c r="AL2542" s="343"/>
      <c r="AM2542" s="343"/>
      <c r="AN2542" s="343"/>
      <c r="AO2542" s="343"/>
      <c r="AP2542" s="343"/>
      <c r="AQ2542" s="343"/>
      <c r="AR2542" s="343"/>
      <c r="AS2542" s="343"/>
      <c r="AT2542" s="343"/>
      <c r="AU2542" s="343"/>
      <c r="AV2542" s="343"/>
      <c r="AW2542" s="343"/>
      <c r="AX2542" s="343"/>
      <c r="AY2542" s="343"/>
      <c r="AZ2542" s="343"/>
      <c r="BA2542" s="343"/>
      <c r="BB2542" s="343"/>
      <c r="BC2542" s="343"/>
      <c r="BD2542" s="343"/>
      <c r="BE2542" s="475"/>
      <c r="BF2542" s="475"/>
      <c r="BG2542" s="475"/>
      <c r="BH2542" s="475"/>
      <c r="BI2542" s="475"/>
      <c r="BJ2542" s="475"/>
      <c r="BK2542" s="475"/>
      <c r="BL2542" s="475"/>
      <c r="BM2542" s="475"/>
      <c r="BN2542" s="475"/>
      <c r="BO2542" s="475"/>
      <c r="BP2542" s="306"/>
      <c r="BQ2542" s="496"/>
      <c r="BR2542" s="496"/>
      <c r="BS2542" s="496"/>
      <c r="BT2542" s="496"/>
      <c r="BU2542" s="496"/>
      <c r="BV2542" s="496"/>
    </row>
    <row r="2543" spans="1:74" s="52" customFormat="1" ht="12.75">
      <c r="A2543" s="45">
        <v>2670.080468178493</v>
      </c>
      <c r="B2543" s="46" t="s">
        <v>363</v>
      </c>
      <c r="C2543" s="47" t="s">
        <v>337</v>
      </c>
      <c r="D2543" s="48">
        <v>70.040000000000006</v>
      </c>
      <c r="E2543" s="49">
        <v>39.750100000000003</v>
      </c>
      <c r="F2543" s="49">
        <v>0.1079</v>
      </c>
      <c r="G2543" s="49">
        <v>11.6328</v>
      </c>
      <c r="H2543" s="49">
        <v>0.3644</v>
      </c>
      <c r="I2543" s="49">
        <v>0.15620000000000001</v>
      </c>
      <c r="J2543" s="49">
        <v>46.957000000000001</v>
      </c>
      <c r="K2543" s="49">
        <v>0.22239999999999999</v>
      </c>
      <c r="L2543" s="49">
        <v>99.190799999999996</v>
      </c>
      <c r="M2543" s="47"/>
      <c r="N2543" s="50">
        <v>0.99282210282066319</v>
      </c>
      <c r="O2543" s="50">
        <v>2.1307380985340026E-3</v>
      </c>
      <c r="P2543" s="50">
        <v>0.2429816444881939</v>
      </c>
      <c r="Q2543" s="50">
        <v>7.3207482485471674E-3</v>
      </c>
      <c r="R2543" s="50">
        <v>3.3044560523665563E-3</v>
      </c>
      <c r="S2543" s="50">
        <v>1.7484052421820349</v>
      </c>
      <c r="T2543" s="50">
        <v>5.9514890919292246E-3</v>
      </c>
      <c r="U2543" s="50">
        <v>3.0029164209822685</v>
      </c>
      <c r="V2543" s="51">
        <v>87.798370767898334</v>
      </c>
      <c r="X2543" s="47" t="s">
        <v>1752</v>
      </c>
      <c r="Y2543" s="47" t="s">
        <v>1752</v>
      </c>
      <c r="Z2543" s="47" t="s">
        <v>1752</v>
      </c>
      <c r="AA2543" s="47" t="s">
        <v>1752</v>
      </c>
      <c r="AB2543" s="47" t="s">
        <v>1752</v>
      </c>
      <c r="AC2543" s="47" t="s">
        <v>1752</v>
      </c>
      <c r="AD2543" s="47" t="s">
        <v>1752</v>
      </c>
      <c r="AE2543" s="312"/>
      <c r="AF2543" s="465" t="s">
        <v>1755</v>
      </c>
      <c r="AG2543" s="343">
        <v>40</v>
      </c>
      <c r="AH2543" s="343">
        <v>15</v>
      </c>
      <c r="AI2543" s="343"/>
      <c r="AJ2543" s="343"/>
      <c r="AK2543" s="343"/>
      <c r="AL2543" s="343"/>
      <c r="AM2543" s="343"/>
      <c r="AN2543" s="343"/>
      <c r="AO2543" s="343"/>
      <c r="AP2543" s="343"/>
      <c r="AQ2543" s="343"/>
      <c r="AR2543" s="343"/>
      <c r="AS2543" s="343"/>
      <c r="AT2543" s="343"/>
      <c r="AU2543" s="343"/>
      <c r="AV2543" s="343"/>
      <c r="AW2543" s="343"/>
      <c r="AX2543" s="343"/>
      <c r="AY2543" s="343"/>
      <c r="AZ2543" s="343"/>
      <c r="BA2543" s="343"/>
      <c r="BB2543" s="343"/>
      <c r="BC2543" s="343"/>
      <c r="BD2543" s="343"/>
      <c r="BE2543" s="475"/>
      <c r="BF2543" s="475"/>
      <c r="BG2543" s="475"/>
      <c r="BH2543" s="475"/>
      <c r="BI2543" s="475"/>
      <c r="BJ2543" s="475"/>
      <c r="BK2543" s="475"/>
      <c r="BL2543" s="475"/>
      <c r="BM2543" s="475"/>
      <c r="BN2543" s="475"/>
      <c r="BO2543" s="475"/>
      <c r="BP2543" s="306"/>
      <c r="BQ2543" s="496"/>
      <c r="BR2543" s="496"/>
      <c r="BS2543" s="496"/>
      <c r="BT2543" s="496"/>
      <c r="BU2543" s="496"/>
      <c r="BV2543" s="496"/>
    </row>
    <row r="2544" spans="1:74" s="52" customFormat="1" ht="12.75">
      <c r="A2544" s="45">
        <v>2670.080468178493</v>
      </c>
      <c r="B2544" s="46" t="s">
        <v>363</v>
      </c>
      <c r="C2544" s="47" t="s">
        <v>337</v>
      </c>
      <c r="D2544" s="48">
        <v>75.040000000000006</v>
      </c>
      <c r="E2544" s="49">
        <v>39.773899999999998</v>
      </c>
      <c r="F2544" s="49">
        <v>6.59E-2</v>
      </c>
      <c r="G2544" s="49">
        <v>11.65</v>
      </c>
      <c r="H2544" s="49">
        <v>0.39610000000000001</v>
      </c>
      <c r="I2544" s="49">
        <v>0.1381</v>
      </c>
      <c r="J2544" s="49">
        <v>47.075499999999998</v>
      </c>
      <c r="K2544" s="49">
        <v>0.24709999999999999</v>
      </c>
      <c r="L2544" s="49">
        <v>99.346599999999995</v>
      </c>
      <c r="M2544" s="47"/>
      <c r="N2544" s="50">
        <v>0.9923281712616292</v>
      </c>
      <c r="O2544" s="50">
        <v>1.2999240325210629E-3</v>
      </c>
      <c r="P2544" s="50">
        <v>0.2430743105589413</v>
      </c>
      <c r="Q2544" s="50">
        <v>7.9488788526925966E-3</v>
      </c>
      <c r="R2544" s="50">
        <v>2.9183445240405451E-3</v>
      </c>
      <c r="S2544" s="50">
        <v>1.7508971276583138</v>
      </c>
      <c r="T2544" s="50">
        <v>6.6052237851902656E-3</v>
      </c>
      <c r="U2544" s="50">
        <v>3.0050719806733288</v>
      </c>
      <c r="V2544" s="51">
        <v>87.809538998398793</v>
      </c>
      <c r="X2544" s="47" t="s">
        <v>1752</v>
      </c>
      <c r="Y2544" s="47" t="s">
        <v>1752</v>
      </c>
      <c r="Z2544" s="47" t="s">
        <v>1752</v>
      </c>
      <c r="AA2544" s="47" t="s">
        <v>1752</v>
      </c>
      <c r="AB2544" s="47" t="s">
        <v>1752</v>
      </c>
      <c r="AC2544" s="47" t="s">
        <v>1752</v>
      </c>
      <c r="AD2544" s="47" t="s">
        <v>1752</v>
      </c>
      <c r="AE2544" s="312"/>
      <c r="AF2544" s="465" t="s">
        <v>1755</v>
      </c>
      <c r="AG2544" s="343">
        <v>40</v>
      </c>
      <c r="AH2544" s="343">
        <v>15</v>
      </c>
      <c r="AI2544" s="343"/>
      <c r="AJ2544" s="343"/>
      <c r="AK2544" s="343"/>
      <c r="AL2544" s="343"/>
      <c r="AM2544" s="343"/>
      <c r="AN2544" s="343"/>
      <c r="AO2544" s="343"/>
      <c r="AP2544" s="343"/>
      <c r="AQ2544" s="343"/>
      <c r="AR2544" s="343"/>
      <c r="AS2544" s="343"/>
      <c r="AT2544" s="343"/>
      <c r="AU2544" s="343"/>
      <c r="AV2544" s="343"/>
      <c r="AW2544" s="343"/>
      <c r="AX2544" s="343"/>
      <c r="AY2544" s="343"/>
      <c r="AZ2544" s="343"/>
      <c r="BA2544" s="343"/>
      <c r="BB2544" s="343"/>
      <c r="BC2544" s="343"/>
      <c r="BD2544" s="343"/>
      <c r="BE2544" s="475"/>
      <c r="BF2544" s="475"/>
      <c r="BG2544" s="475"/>
      <c r="BH2544" s="475"/>
      <c r="BI2544" s="475"/>
      <c r="BJ2544" s="475"/>
      <c r="BK2544" s="475"/>
      <c r="BL2544" s="475"/>
      <c r="BM2544" s="475"/>
      <c r="BN2544" s="475"/>
      <c r="BO2544" s="475"/>
      <c r="BP2544" s="306"/>
      <c r="BQ2544" s="496"/>
      <c r="BR2544" s="496"/>
      <c r="BS2544" s="496"/>
      <c r="BT2544" s="496"/>
      <c r="BU2544" s="496"/>
      <c r="BV2544" s="496"/>
    </row>
    <row r="2545" spans="1:74" s="52" customFormat="1" ht="12.75">
      <c r="A2545" s="45">
        <v>2670.080468178493</v>
      </c>
      <c r="B2545" s="46" t="s">
        <v>363</v>
      </c>
      <c r="C2545" s="47" t="s">
        <v>337</v>
      </c>
      <c r="D2545" s="48">
        <v>80.05</v>
      </c>
      <c r="E2545" s="49">
        <v>39.681899999999999</v>
      </c>
      <c r="F2545" s="49">
        <v>8.7099999999999997E-2</v>
      </c>
      <c r="G2545" s="49">
        <v>11.928900000000001</v>
      </c>
      <c r="H2545" s="49">
        <v>0.40360000000000001</v>
      </c>
      <c r="I2545" s="49">
        <v>0.17069999999999999</v>
      </c>
      <c r="J2545" s="49">
        <v>46.920900000000003</v>
      </c>
      <c r="K2545" s="49">
        <v>0.26569999999999999</v>
      </c>
      <c r="L2545" s="49">
        <v>99.458799999999982</v>
      </c>
      <c r="M2545" s="47"/>
      <c r="N2545" s="50">
        <v>0.99051086525363341</v>
      </c>
      <c r="O2545" s="50">
        <v>1.71893856625922E-3</v>
      </c>
      <c r="P2545" s="50">
        <v>0.24901366333410133</v>
      </c>
      <c r="Q2545" s="50">
        <v>8.1032984663830191E-3</v>
      </c>
      <c r="R2545" s="50">
        <v>3.6089930509305489E-3</v>
      </c>
      <c r="S2545" s="50">
        <v>1.7459896497312737</v>
      </c>
      <c r="T2545" s="50">
        <v>7.1058492112665616E-3</v>
      </c>
      <c r="U2545" s="50">
        <v>3.0060512576138478</v>
      </c>
      <c r="V2545" s="51">
        <v>87.518132842020933</v>
      </c>
      <c r="X2545" s="47" t="s">
        <v>1752</v>
      </c>
      <c r="Y2545" s="47" t="s">
        <v>1752</v>
      </c>
      <c r="Z2545" s="47" t="s">
        <v>1752</v>
      </c>
      <c r="AA2545" s="47" t="s">
        <v>1752</v>
      </c>
      <c r="AB2545" s="47" t="s">
        <v>1752</v>
      </c>
      <c r="AC2545" s="47" t="s">
        <v>1752</v>
      </c>
      <c r="AD2545" s="47" t="s">
        <v>1752</v>
      </c>
      <c r="AE2545" s="312"/>
      <c r="AF2545" s="465" t="s">
        <v>1755</v>
      </c>
      <c r="AG2545" s="343">
        <v>40</v>
      </c>
      <c r="AH2545" s="343">
        <v>15</v>
      </c>
      <c r="AI2545" s="343"/>
      <c r="AJ2545" s="343"/>
      <c r="AK2545" s="343"/>
      <c r="AL2545" s="343"/>
      <c r="AM2545" s="343"/>
      <c r="AN2545" s="343"/>
      <c r="AO2545" s="343"/>
      <c r="AP2545" s="343"/>
      <c r="AQ2545" s="343"/>
      <c r="AR2545" s="343"/>
      <c r="AS2545" s="343"/>
      <c r="AT2545" s="343"/>
      <c r="AU2545" s="343"/>
      <c r="AV2545" s="343"/>
      <c r="AW2545" s="343"/>
      <c r="AX2545" s="343"/>
      <c r="AY2545" s="343"/>
      <c r="AZ2545" s="343"/>
      <c r="BA2545" s="343"/>
      <c r="BB2545" s="343"/>
      <c r="BC2545" s="343"/>
      <c r="BD2545" s="343"/>
      <c r="BE2545" s="475"/>
      <c r="BF2545" s="475"/>
      <c r="BG2545" s="475"/>
      <c r="BH2545" s="475"/>
      <c r="BI2545" s="475"/>
      <c r="BJ2545" s="475"/>
      <c r="BK2545" s="475"/>
      <c r="BL2545" s="475"/>
      <c r="BM2545" s="475"/>
      <c r="BN2545" s="475"/>
      <c r="BO2545" s="475"/>
      <c r="BP2545" s="306"/>
      <c r="BQ2545" s="496"/>
      <c r="BR2545" s="496"/>
      <c r="BS2545" s="496"/>
      <c r="BT2545" s="496"/>
      <c r="BU2545" s="496"/>
      <c r="BV2545" s="496"/>
    </row>
    <row r="2546" spans="1:74" s="52" customFormat="1" ht="12.75">
      <c r="A2546" s="45">
        <v>2670.080468178493</v>
      </c>
      <c r="B2546" s="46" t="s">
        <v>363</v>
      </c>
      <c r="C2546" s="47" t="s">
        <v>337</v>
      </c>
      <c r="D2546" s="48">
        <v>85.05</v>
      </c>
      <c r="E2546" s="49">
        <v>39.655000000000001</v>
      </c>
      <c r="F2546" s="49">
        <v>5.8000000000000003E-2</v>
      </c>
      <c r="G2546" s="49">
        <v>11.705399999999999</v>
      </c>
      <c r="H2546" s="49">
        <v>0.34470000000000001</v>
      </c>
      <c r="I2546" s="49">
        <v>0.19800000000000001</v>
      </c>
      <c r="J2546" s="49">
        <v>46.608800000000002</v>
      </c>
      <c r="K2546" s="49">
        <v>0.23449999999999999</v>
      </c>
      <c r="L2546" s="49">
        <v>98.804400000000001</v>
      </c>
      <c r="M2546" s="47"/>
      <c r="N2546" s="50">
        <v>0.99500967026876186</v>
      </c>
      <c r="O2546" s="50">
        <v>1.1506222184914186E-3</v>
      </c>
      <c r="P2546" s="50">
        <v>0.2456244529574462</v>
      </c>
      <c r="Q2546" s="50">
        <v>6.9568801750098741E-3</v>
      </c>
      <c r="R2546" s="50">
        <v>4.2080440448033895E-3</v>
      </c>
      <c r="S2546" s="50">
        <v>1.7434352176731343</v>
      </c>
      <c r="T2546" s="50">
        <v>6.3041979566084141E-3</v>
      </c>
      <c r="U2546" s="50">
        <v>3.0026890852942554</v>
      </c>
      <c r="V2546" s="51">
        <v>87.65122753307962</v>
      </c>
      <c r="X2546" s="47" t="s">
        <v>1752</v>
      </c>
      <c r="Y2546" s="47" t="s">
        <v>1752</v>
      </c>
      <c r="Z2546" s="47" t="s">
        <v>1752</v>
      </c>
      <c r="AA2546" s="47" t="s">
        <v>1752</v>
      </c>
      <c r="AB2546" s="47" t="s">
        <v>1752</v>
      </c>
      <c r="AC2546" s="47" t="s">
        <v>1752</v>
      </c>
      <c r="AD2546" s="47" t="s">
        <v>1752</v>
      </c>
      <c r="AE2546" s="312"/>
      <c r="AF2546" s="465" t="s">
        <v>1755</v>
      </c>
      <c r="AG2546" s="343">
        <v>40</v>
      </c>
      <c r="AH2546" s="343">
        <v>15</v>
      </c>
      <c r="AI2546" s="343"/>
      <c r="AJ2546" s="343"/>
      <c r="AK2546" s="343"/>
      <c r="AL2546" s="343"/>
      <c r="AM2546" s="343"/>
      <c r="AN2546" s="343"/>
      <c r="AO2546" s="343"/>
      <c r="AP2546" s="343"/>
      <c r="AQ2546" s="343"/>
      <c r="AR2546" s="343"/>
      <c r="AS2546" s="343"/>
      <c r="AT2546" s="343"/>
      <c r="AU2546" s="343"/>
      <c r="AV2546" s="343"/>
      <c r="AW2546" s="343"/>
      <c r="AX2546" s="343"/>
      <c r="AY2546" s="343"/>
      <c r="AZ2546" s="343"/>
      <c r="BA2546" s="343"/>
      <c r="BB2546" s="343"/>
      <c r="BC2546" s="343"/>
      <c r="BD2546" s="343"/>
      <c r="BE2546" s="475"/>
      <c r="BF2546" s="475"/>
      <c r="BG2546" s="475"/>
      <c r="BH2546" s="475"/>
      <c r="BI2546" s="475"/>
      <c r="BJ2546" s="475"/>
      <c r="BK2546" s="475"/>
      <c r="BL2546" s="475"/>
      <c r="BM2546" s="475"/>
      <c r="BN2546" s="475"/>
      <c r="BO2546" s="475"/>
      <c r="BP2546" s="306"/>
      <c r="BQ2546" s="496"/>
      <c r="BR2546" s="496"/>
      <c r="BS2546" s="496"/>
      <c r="BT2546" s="496"/>
      <c r="BU2546" s="496"/>
      <c r="BV2546" s="496"/>
    </row>
    <row r="2547" spans="1:74" s="52" customFormat="1" ht="12.75">
      <c r="A2547" s="45">
        <v>2670.080468178493</v>
      </c>
      <c r="B2547" s="46" t="s">
        <v>363</v>
      </c>
      <c r="C2547" s="47" t="s">
        <v>337</v>
      </c>
      <c r="D2547" s="48">
        <v>90.05</v>
      </c>
      <c r="E2547" s="49">
        <v>39.745399999999997</v>
      </c>
      <c r="F2547" s="49">
        <v>2.4400000000000002E-2</v>
      </c>
      <c r="G2547" s="49">
        <v>11.701599999999999</v>
      </c>
      <c r="H2547" s="49">
        <v>0.36299999999999999</v>
      </c>
      <c r="I2547" s="49">
        <v>0.22159999999999999</v>
      </c>
      <c r="J2547" s="49">
        <v>46.682499999999997</v>
      </c>
      <c r="K2547" s="49">
        <v>0.21160000000000001</v>
      </c>
      <c r="L2547" s="49">
        <v>98.950099999999992</v>
      </c>
      <c r="M2547" s="47"/>
      <c r="N2547" s="50">
        <v>0.99591623956937558</v>
      </c>
      <c r="O2547" s="50">
        <v>4.8339391970552862E-4</v>
      </c>
      <c r="P2547" s="50">
        <v>0.2452094393697716</v>
      </c>
      <c r="Q2547" s="50">
        <v>7.3162149984960173E-3</v>
      </c>
      <c r="R2547" s="50">
        <v>4.7031782337914338E-3</v>
      </c>
      <c r="S2547" s="50">
        <v>1.7438077097285924</v>
      </c>
      <c r="T2547" s="50">
        <v>5.6807967714809166E-3</v>
      </c>
      <c r="U2547" s="50">
        <v>3.0031169725912132</v>
      </c>
      <c r="V2547" s="51">
        <v>87.671828798412974</v>
      </c>
      <c r="X2547" s="47" t="s">
        <v>1752</v>
      </c>
      <c r="Y2547" s="47" t="s">
        <v>1752</v>
      </c>
      <c r="Z2547" s="47" t="s">
        <v>1752</v>
      </c>
      <c r="AA2547" s="47" t="s">
        <v>1752</v>
      </c>
      <c r="AB2547" s="47" t="s">
        <v>1752</v>
      </c>
      <c r="AC2547" s="47" t="s">
        <v>1752</v>
      </c>
      <c r="AD2547" s="47" t="s">
        <v>1752</v>
      </c>
      <c r="AE2547" s="312"/>
      <c r="AF2547" s="465" t="s">
        <v>1755</v>
      </c>
      <c r="AG2547" s="343">
        <v>40</v>
      </c>
      <c r="AH2547" s="343">
        <v>15</v>
      </c>
      <c r="AI2547" s="343"/>
      <c r="AJ2547" s="343"/>
      <c r="AK2547" s="343"/>
      <c r="AL2547" s="343"/>
      <c r="AM2547" s="343"/>
      <c r="AN2547" s="343"/>
      <c r="AO2547" s="343"/>
      <c r="AP2547" s="343"/>
      <c r="AQ2547" s="343"/>
      <c r="AR2547" s="343"/>
      <c r="AS2547" s="343"/>
      <c r="AT2547" s="343"/>
      <c r="AU2547" s="343"/>
      <c r="AV2547" s="343"/>
      <c r="AW2547" s="343"/>
      <c r="AX2547" s="343"/>
      <c r="AY2547" s="343"/>
      <c r="AZ2547" s="343"/>
      <c r="BA2547" s="343"/>
      <c r="BB2547" s="343"/>
      <c r="BC2547" s="343"/>
      <c r="BD2547" s="343"/>
      <c r="BE2547" s="475"/>
      <c r="BF2547" s="475"/>
      <c r="BG2547" s="475"/>
      <c r="BH2547" s="475"/>
      <c r="BI2547" s="475"/>
      <c r="BJ2547" s="475"/>
      <c r="BK2547" s="475"/>
      <c r="BL2547" s="475"/>
      <c r="BM2547" s="475"/>
      <c r="BN2547" s="475"/>
      <c r="BO2547" s="475"/>
      <c r="BP2547" s="306"/>
      <c r="BQ2547" s="496"/>
      <c r="BR2547" s="496"/>
      <c r="BS2547" s="496"/>
      <c r="BT2547" s="496"/>
      <c r="BU2547" s="496"/>
      <c r="BV2547" s="496"/>
    </row>
    <row r="2548" spans="1:74" s="52" customFormat="1" ht="12.75">
      <c r="A2548" s="45">
        <v>2670.080468178493</v>
      </c>
      <c r="B2548" s="46" t="s">
        <v>363</v>
      </c>
      <c r="C2548" s="47" t="s">
        <v>337</v>
      </c>
      <c r="D2548" s="48">
        <v>95.05</v>
      </c>
      <c r="E2548" s="49">
        <v>39.682699999999997</v>
      </c>
      <c r="F2548" s="49">
        <v>6.8500000000000005E-2</v>
      </c>
      <c r="G2548" s="49">
        <v>11.8156</v>
      </c>
      <c r="H2548" s="49">
        <v>0.37140000000000001</v>
      </c>
      <c r="I2548" s="49">
        <v>0.1525</v>
      </c>
      <c r="J2548" s="49">
        <v>46.693399999999997</v>
      </c>
      <c r="K2548" s="49">
        <v>0.21809999999999999</v>
      </c>
      <c r="L2548" s="49">
        <v>99.002200000000002</v>
      </c>
      <c r="M2548" s="47"/>
      <c r="N2548" s="50">
        <v>0.99405881893586445</v>
      </c>
      <c r="O2548" s="50">
        <v>1.3566782276027258E-3</v>
      </c>
      <c r="P2548" s="50">
        <v>0.24752703687192168</v>
      </c>
      <c r="Q2548" s="50">
        <v>7.4833603856356108E-3</v>
      </c>
      <c r="R2548" s="50">
        <v>3.2356866100262086E-3</v>
      </c>
      <c r="S2548" s="50">
        <v>1.7437126282148974</v>
      </c>
      <c r="T2548" s="50">
        <v>5.8536153629820016E-3</v>
      </c>
      <c r="U2548" s="50">
        <v>3.0032278246089303</v>
      </c>
      <c r="V2548" s="51">
        <v>87.569199167136446</v>
      </c>
      <c r="X2548" s="47" t="s">
        <v>1752</v>
      </c>
      <c r="Y2548" s="47" t="s">
        <v>1752</v>
      </c>
      <c r="Z2548" s="47" t="s">
        <v>1752</v>
      </c>
      <c r="AA2548" s="47" t="s">
        <v>1752</v>
      </c>
      <c r="AB2548" s="47" t="s">
        <v>1752</v>
      </c>
      <c r="AC2548" s="47" t="s">
        <v>1752</v>
      </c>
      <c r="AD2548" s="47" t="s">
        <v>1752</v>
      </c>
      <c r="AE2548" s="312"/>
      <c r="AF2548" s="465" t="s">
        <v>1755</v>
      </c>
      <c r="AG2548" s="343">
        <v>40</v>
      </c>
      <c r="AH2548" s="343">
        <v>15</v>
      </c>
      <c r="AI2548" s="343"/>
      <c r="AJ2548" s="343"/>
      <c r="AK2548" s="343"/>
      <c r="AL2548" s="343"/>
      <c r="AM2548" s="343"/>
      <c r="AN2548" s="343"/>
      <c r="AO2548" s="343"/>
      <c r="AP2548" s="343"/>
      <c r="AQ2548" s="343"/>
      <c r="AR2548" s="343"/>
      <c r="AS2548" s="343"/>
      <c r="AT2548" s="343"/>
      <c r="AU2548" s="343"/>
      <c r="AV2548" s="343"/>
      <c r="AW2548" s="343"/>
      <c r="AX2548" s="343"/>
      <c r="AY2548" s="343"/>
      <c r="AZ2548" s="343"/>
      <c r="BA2548" s="343"/>
      <c r="BB2548" s="343"/>
      <c r="BC2548" s="343"/>
      <c r="BD2548" s="343"/>
      <c r="BE2548" s="475"/>
      <c r="BF2548" s="475"/>
      <c r="BG2548" s="475"/>
      <c r="BH2548" s="475"/>
      <c r="BI2548" s="475"/>
      <c r="BJ2548" s="475"/>
      <c r="BK2548" s="475"/>
      <c r="BL2548" s="475"/>
      <c r="BM2548" s="475"/>
      <c r="BN2548" s="475"/>
      <c r="BO2548" s="475"/>
      <c r="BP2548" s="306"/>
      <c r="BQ2548" s="496"/>
      <c r="BR2548" s="496"/>
      <c r="BS2548" s="496"/>
      <c r="BT2548" s="496"/>
      <c r="BU2548" s="496"/>
      <c r="BV2548" s="496"/>
    </row>
    <row r="2549" spans="1:74" s="52" customFormat="1" ht="12.75">
      <c r="A2549" s="45">
        <v>2670.080468178493</v>
      </c>
      <c r="B2549" s="46" t="s">
        <v>363</v>
      </c>
      <c r="C2549" s="47" t="s">
        <v>337</v>
      </c>
      <c r="D2549" s="48">
        <v>100.06</v>
      </c>
      <c r="E2549" s="49">
        <v>39.661799999999999</v>
      </c>
      <c r="F2549" s="49">
        <v>6.6500000000000004E-2</v>
      </c>
      <c r="G2549" s="49">
        <v>11.790800000000001</v>
      </c>
      <c r="H2549" s="49">
        <v>0.40160000000000001</v>
      </c>
      <c r="I2549" s="49">
        <v>0.18340000000000001</v>
      </c>
      <c r="J2549" s="49">
        <v>46.669499999999999</v>
      </c>
      <c r="K2549" s="49">
        <v>0.23949999999999999</v>
      </c>
      <c r="L2549" s="49">
        <v>99.013099999999994</v>
      </c>
      <c r="M2549" s="47"/>
      <c r="N2549" s="50">
        <v>0.99371898529444325</v>
      </c>
      <c r="O2549" s="50">
        <v>1.3173107240638583E-3</v>
      </c>
      <c r="P2549" s="50">
        <v>0.24705317169537802</v>
      </c>
      <c r="Q2549" s="50">
        <v>8.0933582276666565E-3</v>
      </c>
      <c r="R2549" s="50">
        <v>3.8920305232874697E-3</v>
      </c>
      <c r="S2549" s="50">
        <v>1.7431423753387716</v>
      </c>
      <c r="T2549" s="50">
        <v>6.4291614538178879E-3</v>
      </c>
      <c r="U2549" s="50">
        <v>3.0036463932574287</v>
      </c>
      <c r="V2549" s="51">
        <v>87.586487565830183</v>
      </c>
      <c r="X2549" s="47" t="s">
        <v>1752</v>
      </c>
      <c r="Y2549" s="47" t="s">
        <v>1752</v>
      </c>
      <c r="Z2549" s="47" t="s">
        <v>1752</v>
      </c>
      <c r="AA2549" s="47" t="s">
        <v>1752</v>
      </c>
      <c r="AB2549" s="47" t="s">
        <v>1752</v>
      </c>
      <c r="AC2549" s="47" t="s">
        <v>1752</v>
      </c>
      <c r="AD2549" s="47" t="s">
        <v>1752</v>
      </c>
      <c r="AE2549" s="312"/>
      <c r="AF2549" s="465" t="s">
        <v>1755</v>
      </c>
      <c r="AG2549" s="343">
        <v>40</v>
      </c>
      <c r="AH2549" s="343">
        <v>15</v>
      </c>
      <c r="AI2549" s="343"/>
      <c r="AJ2549" s="343"/>
      <c r="AK2549" s="343"/>
      <c r="AL2549" s="343"/>
      <c r="AM2549" s="343"/>
      <c r="AN2549" s="343"/>
      <c r="AO2549" s="343"/>
      <c r="AP2549" s="343"/>
      <c r="AQ2549" s="343"/>
      <c r="AR2549" s="343"/>
      <c r="AS2549" s="343"/>
      <c r="AT2549" s="343"/>
      <c r="AU2549" s="343"/>
      <c r="AV2549" s="343"/>
      <c r="AW2549" s="343"/>
      <c r="AX2549" s="343"/>
      <c r="AY2549" s="343"/>
      <c r="AZ2549" s="343"/>
      <c r="BA2549" s="343"/>
      <c r="BB2549" s="343"/>
      <c r="BC2549" s="343"/>
      <c r="BD2549" s="343"/>
      <c r="BE2549" s="475"/>
      <c r="BF2549" s="475"/>
      <c r="BG2549" s="475"/>
      <c r="BH2549" s="475"/>
      <c r="BI2549" s="475"/>
      <c r="BJ2549" s="475"/>
      <c r="BK2549" s="475"/>
      <c r="BL2549" s="475"/>
      <c r="BM2549" s="475"/>
      <c r="BN2549" s="475"/>
      <c r="BO2549" s="475"/>
      <c r="BP2549" s="306"/>
      <c r="BQ2549" s="496"/>
      <c r="BR2549" s="496"/>
      <c r="BS2549" s="496"/>
      <c r="BT2549" s="496"/>
      <c r="BU2549" s="496"/>
      <c r="BV2549" s="496"/>
    </row>
    <row r="2550" spans="1:74" s="52" customFormat="1" ht="12.75">
      <c r="A2550" s="45">
        <v>2670.080468178493</v>
      </c>
      <c r="B2550" s="46" t="s">
        <v>363</v>
      </c>
      <c r="C2550" s="47" t="s">
        <v>337</v>
      </c>
      <c r="D2550" s="48">
        <v>105.06</v>
      </c>
      <c r="E2550" s="49">
        <v>39.785600000000002</v>
      </c>
      <c r="F2550" s="49">
        <v>8.7599999999999997E-2</v>
      </c>
      <c r="G2550" s="49">
        <v>11.933400000000001</v>
      </c>
      <c r="H2550" s="49">
        <v>0.3931</v>
      </c>
      <c r="I2550" s="49">
        <v>0.1797</v>
      </c>
      <c r="J2550" s="49">
        <v>46.658299999999997</v>
      </c>
      <c r="K2550" s="49">
        <v>0.24890000000000001</v>
      </c>
      <c r="L2550" s="49">
        <v>99.286600000000007</v>
      </c>
      <c r="M2550" s="47"/>
      <c r="N2550" s="50">
        <v>0.99432759792332681</v>
      </c>
      <c r="O2550" s="50">
        <v>1.7309443394358508E-3</v>
      </c>
      <c r="P2550" s="50">
        <v>0.24941569206186037</v>
      </c>
      <c r="Q2550" s="50">
        <v>7.9022454997457088E-3</v>
      </c>
      <c r="R2550" s="50">
        <v>3.8039727567317108E-3</v>
      </c>
      <c r="S2550" s="50">
        <v>1.7383652760981636</v>
      </c>
      <c r="T2550" s="50">
        <v>6.6647847185371421E-3</v>
      </c>
      <c r="U2550" s="50">
        <v>3.002210513397801</v>
      </c>
      <c r="V2550" s="51">
        <v>87.452556591648516</v>
      </c>
      <c r="X2550" s="47" t="s">
        <v>1752</v>
      </c>
      <c r="Y2550" s="47" t="s">
        <v>1752</v>
      </c>
      <c r="Z2550" s="47" t="s">
        <v>1752</v>
      </c>
      <c r="AA2550" s="47" t="s">
        <v>1752</v>
      </c>
      <c r="AB2550" s="47" t="s">
        <v>1752</v>
      </c>
      <c r="AC2550" s="47" t="s">
        <v>1752</v>
      </c>
      <c r="AD2550" s="47" t="s">
        <v>1752</v>
      </c>
      <c r="AE2550" s="312"/>
      <c r="AF2550" s="465" t="s">
        <v>1755</v>
      </c>
      <c r="AG2550" s="343">
        <v>40</v>
      </c>
      <c r="AH2550" s="343">
        <v>15</v>
      </c>
      <c r="AI2550" s="343"/>
      <c r="AJ2550" s="343"/>
      <c r="AK2550" s="343"/>
      <c r="AL2550" s="343"/>
      <c r="AM2550" s="343"/>
      <c r="AN2550" s="343"/>
      <c r="AO2550" s="343"/>
      <c r="AP2550" s="343"/>
      <c r="AQ2550" s="343"/>
      <c r="AR2550" s="343"/>
      <c r="AS2550" s="343"/>
      <c r="AT2550" s="343"/>
      <c r="AU2550" s="343"/>
      <c r="AV2550" s="343"/>
      <c r="AW2550" s="343"/>
      <c r="AX2550" s="343"/>
      <c r="AY2550" s="343"/>
      <c r="AZ2550" s="343"/>
      <c r="BA2550" s="343"/>
      <c r="BB2550" s="343"/>
      <c r="BC2550" s="343"/>
      <c r="BD2550" s="343"/>
      <c r="BE2550" s="475"/>
      <c r="BF2550" s="475"/>
      <c r="BG2550" s="475"/>
      <c r="BH2550" s="475"/>
      <c r="BI2550" s="475"/>
      <c r="BJ2550" s="475"/>
      <c r="BK2550" s="475"/>
      <c r="BL2550" s="475"/>
      <c r="BM2550" s="475"/>
      <c r="BN2550" s="475"/>
      <c r="BO2550" s="475"/>
      <c r="BP2550" s="306"/>
      <c r="BQ2550" s="496"/>
      <c r="BR2550" s="496"/>
      <c r="BS2550" s="496"/>
      <c r="BT2550" s="496"/>
      <c r="BU2550" s="496"/>
      <c r="BV2550" s="496"/>
    </row>
    <row r="2551" spans="1:74" s="52" customFormat="1" ht="12.75">
      <c r="A2551" s="45">
        <v>2670.080468178493</v>
      </c>
      <c r="B2551" s="46" t="s">
        <v>363</v>
      </c>
      <c r="C2551" s="47" t="s">
        <v>337</v>
      </c>
      <c r="D2551" s="48">
        <v>110.06</v>
      </c>
      <c r="E2551" s="49">
        <v>39.773400000000002</v>
      </c>
      <c r="F2551" s="49">
        <v>9.1200000000000003E-2</v>
      </c>
      <c r="G2551" s="49">
        <v>12.1616</v>
      </c>
      <c r="H2551" s="49">
        <v>0.36840000000000001</v>
      </c>
      <c r="I2551" s="49">
        <v>0.13789999999999999</v>
      </c>
      <c r="J2551" s="49">
        <v>46.651400000000002</v>
      </c>
      <c r="K2551" s="49">
        <v>0.2147</v>
      </c>
      <c r="L2551" s="49">
        <v>99.398600000000002</v>
      </c>
      <c r="M2551" s="47"/>
      <c r="N2551" s="50">
        <v>0.99357089136323606</v>
      </c>
      <c r="O2551" s="50">
        <v>1.8012599588725152E-3</v>
      </c>
      <c r="P2551" s="50">
        <v>0.25406968595738078</v>
      </c>
      <c r="Q2551" s="50">
        <v>7.4023506785472291E-3</v>
      </c>
      <c r="R2551" s="50">
        <v>2.91780421268647E-3</v>
      </c>
      <c r="S2551" s="50">
        <v>1.7373181968122522</v>
      </c>
      <c r="T2551" s="50">
        <v>5.7463997360431267E-3</v>
      </c>
      <c r="U2551" s="50">
        <v>3.0028265887190186</v>
      </c>
      <c r="V2551" s="51">
        <v>87.241577185655089</v>
      </c>
      <c r="X2551" s="47" t="s">
        <v>1752</v>
      </c>
      <c r="Y2551" s="47" t="s">
        <v>1752</v>
      </c>
      <c r="Z2551" s="47" t="s">
        <v>1752</v>
      </c>
      <c r="AA2551" s="47" t="s">
        <v>1752</v>
      </c>
      <c r="AB2551" s="47" t="s">
        <v>1752</v>
      </c>
      <c r="AC2551" s="47" t="s">
        <v>1752</v>
      </c>
      <c r="AD2551" s="47" t="s">
        <v>1752</v>
      </c>
      <c r="AE2551" s="312"/>
      <c r="AF2551" s="465" t="s">
        <v>1755</v>
      </c>
      <c r="AG2551" s="343">
        <v>40</v>
      </c>
      <c r="AH2551" s="343">
        <v>15</v>
      </c>
      <c r="AI2551" s="343"/>
      <c r="AJ2551" s="343"/>
      <c r="AK2551" s="343"/>
      <c r="AL2551" s="343"/>
      <c r="AM2551" s="343"/>
      <c r="AN2551" s="343"/>
      <c r="AO2551" s="343"/>
      <c r="AP2551" s="343"/>
      <c r="AQ2551" s="343"/>
      <c r="AR2551" s="343"/>
      <c r="AS2551" s="343"/>
      <c r="AT2551" s="343"/>
      <c r="AU2551" s="343"/>
      <c r="AV2551" s="343"/>
      <c r="AW2551" s="343"/>
      <c r="AX2551" s="343"/>
      <c r="AY2551" s="343"/>
      <c r="AZ2551" s="343"/>
      <c r="BA2551" s="343"/>
      <c r="BB2551" s="343"/>
      <c r="BC2551" s="343"/>
      <c r="BD2551" s="343"/>
      <c r="BE2551" s="475"/>
      <c r="BF2551" s="475"/>
      <c r="BG2551" s="475"/>
      <c r="BH2551" s="475"/>
      <c r="BI2551" s="475"/>
      <c r="BJ2551" s="475"/>
      <c r="BK2551" s="475"/>
      <c r="BL2551" s="475"/>
      <c r="BM2551" s="475"/>
      <c r="BN2551" s="475"/>
      <c r="BO2551" s="475"/>
      <c r="BP2551" s="306"/>
      <c r="BQ2551" s="496"/>
      <c r="BR2551" s="496"/>
      <c r="BS2551" s="496"/>
      <c r="BT2551" s="496"/>
      <c r="BU2551" s="496"/>
      <c r="BV2551" s="496"/>
    </row>
    <row r="2552" spans="1:74" s="52" customFormat="1" ht="12.75">
      <c r="A2552" s="45">
        <v>2670.080468178493</v>
      </c>
      <c r="B2552" s="46" t="s">
        <v>363</v>
      </c>
      <c r="C2552" s="47" t="s">
        <v>337</v>
      </c>
      <c r="D2552" s="48">
        <v>115.06</v>
      </c>
      <c r="E2552" s="49">
        <v>39.476900000000001</v>
      </c>
      <c r="F2552" s="49">
        <v>9.5699999999999993E-2</v>
      </c>
      <c r="G2552" s="49">
        <v>11.849500000000001</v>
      </c>
      <c r="H2552" s="49">
        <v>0.39660000000000001</v>
      </c>
      <c r="I2552" s="49">
        <v>0.19420000000000001</v>
      </c>
      <c r="J2552" s="49">
        <v>46.353299999999997</v>
      </c>
      <c r="K2552" s="49">
        <v>0.24</v>
      </c>
      <c r="L2552" s="49">
        <v>98.606199999999987</v>
      </c>
      <c r="M2552" s="47"/>
      <c r="N2552" s="50">
        <v>0.99354950101109551</v>
      </c>
      <c r="O2552" s="50">
        <v>1.9042932188278285E-3</v>
      </c>
      <c r="P2552" s="50">
        <v>0.24940346755968548</v>
      </c>
      <c r="Q2552" s="50">
        <v>8.0286600671019923E-3</v>
      </c>
      <c r="R2552" s="50">
        <v>4.139819757013441E-3</v>
      </c>
      <c r="S2552" s="50">
        <v>1.739144515937834</v>
      </c>
      <c r="T2552" s="50">
        <v>6.4716549996915009E-3</v>
      </c>
      <c r="U2552" s="50">
        <v>3.0026419125512498</v>
      </c>
      <c r="V2552" s="51">
        <v>87.458011090030269</v>
      </c>
      <c r="X2552" s="47" t="s">
        <v>1752</v>
      </c>
      <c r="Y2552" s="47" t="s">
        <v>1752</v>
      </c>
      <c r="Z2552" s="47" t="s">
        <v>1752</v>
      </c>
      <c r="AA2552" s="47" t="s">
        <v>1752</v>
      </c>
      <c r="AB2552" s="47" t="s">
        <v>1752</v>
      </c>
      <c r="AC2552" s="47" t="s">
        <v>1752</v>
      </c>
      <c r="AD2552" s="47" t="s">
        <v>1752</v>
      </c>
      <c r="AE2552" s="312"/>
      <c r="AF2552" s="465" t="s">
        <v>1755</v>
      </c>
      <c r="AG2552" s="343">
        <v>40</v>
      </c>
      <c r="AH2552" s="343">
        <v>15</v>
      </c>
      <c r="AI2552" s="343"/>
      <c r="AJ2552" s="343"/>
      <c r="AK2552" s="343"/>
      <c r="AL2552" s="343"/>
      <c r="AM2552" s="343"/>
      <c r="AN2552" s="343"/>
      <c r="AO2552" s="343"/>
      <c r="AP2552" s="343"/>
      <c r="AQ2552" s="343"/>
      <c r="AR2552" s="343"/>
      <c r="AS2552" s="343"/>
      <c r="AT2552" s="343"/>
      <c r="AU2552" s="343"/>
      <c r="AV2552" s="343"/>
      <c r="AW2552" s="343"/>
      <c r="AX2552" s="343"/>
      <c r="AY2552" s="343"/>
      <c r="AZ2552" s="343"/>
      <c r="BA2552" s="343"/>
      <c r="BB2552" s="343"/>
      <c r="BC2552" s="343"/>
      <c r="BD2552" s="343"/>
      <c r="BE2552" s="475"/>
      <c r="BF2552" s="475"/>
      <c r="BG2552" s="475"/>
      <c r="BH2552" s="475"/>
      <c r="BI2552" s="475"/>
      <c r="BJ2552" s="475"/>
      <c r="BK2552" s="475"/>
      <c r="BL2552" s="475"/>
      <c r="BM2552" s="475"/>
      <c r="BN2552" s="475"/>
      <c r="BO2552" s="475"/>
      <c r="BP2552" s="306"/>
      <c r="BQ2552" s="496"/>
      <c r="BR2552" s="496"/>
      <c r="BS2552" s="496"/>
      <c r="BT2552" s="496"/>
      <c r="BU2552" s="496"/>
      <c r="BV2552" s="496"/>
    </row>
    <row r="2553" spans="1:74" s="52" customFormat="1" ht="12.75">
      <c r="A2553" s="45">
        <v>2670.080468178493</v>
      </c>
      <c r="B2553" s="46" t="s">
        <v>363</v>
      </c>
      <c r="C2553" s="47" t="s">
        <v>337</v>
      </c>
      <c r="D2553" s="48">
        <v>120.08</v>
      </c>
      <c r="E2553" s="49">
        <v>39.539499999999997</v>
      </c>
      <c r="F2553" s="49">
        <v>5.5199999999999999E-2</v>
      </c>
      <c r="G2553" s="49">
        <v>12.0023</v>
      </c>
      <c r="H2553" s="49">
        <v>0.4254</v>
      </c>
      <c r="I2553" s="49">
        <v>0.1724</v>
      </c>
      <c r="J2553" s="49">
        <v>46.482300000000002</v>
      </c>
      <c r="K2553" s="49">
        <v>0.23949999999999999</v>
      </c>
      <c r="L2553" s="49">
        <v>98.916600000000003</v>
      </c>
      <c r="M2553" s="47"/>
      <c r="N2553" s="50">
        <v>0.9929172022619106</v>
      </c>
      <c r="O2553" s="50">
        <v>1.0959641661043751E-3</v>
      </c>
      <c r="P2553" s="50">
        <v>0.25205907238253156</v>
      </c>
      <c r="Q2553" s="50">
        <v>8.5925731836474055E-3</v>
      </c>
      <c r="R2553" s="50">
        <v>3.6669489382200461E-3</v>
      </c>
      <c r="S2553" s="50">
        <v>1.7401152643394382</v>
      </c>
      <c r="T2553" s="50">
        <v>6.4438441340277418E-3</v>
      </c>
      <c r="U2553" s="50">
        <v>3.0048908694058794</v>
      </c>
      <c r="V2553" s="51">
        <v>87.347539432854902</v>
      </c>
      <c r="X2553" s="47" t="s">
        <v>1752</v>
      </c>
      <c r="Y2553" s="47" t="s">
        <v>1752</v>
      </c>
      <c r="Z2553" s="47" t="s">
        <v>1752</v>
      </c>
      <c r="AA2553" s="47" t="s">
        <v>1752</v>
      </c>
      <c r="AB2553" s="47" t="s">
        <v>1752</v>
      </c>
      <c r="AC2553" s="47" t="s">
        <v>1752</v>
      </c>
      <c r="AD2553" s="47" t="s">
        <v>1752</v>
      </c>
      <c r="AE2553" s="312"/>
      <c r="AF2553" s="465" t="s">
        <v>1755</v>
      </c>
      <c r="AG2553" s="343">
        <v>40</v>
      </c>
      <c r="AH2553" s="343">
        <v>15</v>
      </c>
      <c r="AI2553" s="343"/>
      <c r="AJ2553" s="343"/>
      <c r="AK2553" s="343"/>
      <c r="AL2553" s="343"/>
      <c r="AM2553" s="343"/>
      <c r="AN2553" s="343"/>
      <c r="AO2553" s="343"/>
      <c r="AP2553" s="343"/>
      <c r="AQ2553" s="343"/>
      <c r="AR2553" s="343"/>
      <c r="AS2553" s="343"/>
      <c r="AT2553" s="343"/>
      <c r="AU2553" s="343"/>
      <c r="AV2553" s="343"/>
      <c r="AW2553" s="343"/>
      <c r="AX2553" s="343"/>
      <c r="AY2553" s="343"/>
      <c r="AZ2553" s="343"/>
      <c r="BA2553" s="343"/>
      <c r="BB2553" s="343"/>
      <c r="BC2553" s="343"/>
      <c r="BD2553" s="343"/>
      <c r="BE2553" s="475"/>
      <c r="BF2553" s="475"/>
      <c r="BG2553" s="475"/>
      <c r="BH2553" s="475"/>
      <c r="BI2553" s="475"/>
      <c r="BJ2553" s="475"/>
      <c r="BK2553" s="475"/>
      <c r="BL2553" s="475"/>
      <c r="BM2553" s="475"/>
      <c r="BN2553" s="475"/>
      <c r="BO2553" s="475"/>
      <c r="BP2553" s="306"/>
      <c r="BQ2553" s="496"/>
      <c r="BR2553" s="496"/>
      <c r="BS2553" s="496"/>
      <c r="BT2553" s="496"/>
      <c r="BU2553" s="496"/>
      <c r="BV2553" s="496"/>
    </row>
    <row r="2554" spans="1:74" s="52" customFormat="1" ht="12.75">
      <c r="A2554" s="45">
        <v>2670.080468178493</v>
      </c>
      <c r="B2554" s="46" t="s">
        <v>363</v>
      </c>
      <c r="C2554" s="47" t="s">
        <v>337</v>
      </c>
      <c r="D2554" s="48">
        <v>125.08</v>
      </c>
      <c r="E2554" s="49">
        <v>39.6173</v>
      </c>
      <c r="F2554" s="49">
        <v>8.5800000000000001E-2</v>
      </c>
      <c r="G2554" s="49">
        <v>12.1624</v>
      </c>
      <c r="H2554" s="49">
        <v>0.3705</v>
      </c>
      <c r="I2554" s="49">
        <v>0.1923</v>
      </c>
      <c r="J2554" s="49">
        <v>46.325299999999999</v>
      </c>
      <c r="K2554" s="49">
        <v>0.22819999999999999</v>
      </c>
      <c r="L2554" s="49">
        <v>98.981800000000007</v>
      </c>
      <c r="M2554" s="47"/>
      <c r="N2554" s="50">
        <v>0.99431778577416141</v>
      </c>
      <c r="O2554" s="50">
        <v>1.7025623945201198E-3</v>
      </c>
      <c r="P2554" s="50">
        <v>0.25527930583701353</v>
      </c>
      <c r="Q2554" s="50">
        <v>7.4794977942141275E-3</v>
      </c>
      <c r="R2554" s="50">
        <v>4.0879479473104833E-3</v>
      </c>
      <c r="S2554" s="50">
        <v>1.7332735902545253</v>
      </c>
      <c r="T2554" s="50">
        <v>6.1363994350532268E-3</v>
      </c>
      <c r="U2554" s="50">
        <v>3.0022770894367983</v>
      </c>
      <c r="V2554" s="51">
        <v>87.162558947324968</v>
      </c>
      <c r="X2554" s="47" t="s">
        <v>1752</v>
      </c>
      <c r="Y2554" s="47" t="s">
        <v>1752</v>
      </c>
      <c r="Z2554" s="47" t="s">
        <v>1752</v>
      </c>
      <c r="AA2554" s="47" t="s">
        <v>1752</v>
      </c>
      <c r="AB2554" s="47" t="s">
        <v>1752</v>
      </c>
      <c r="AC2554" s="47" t="s">
        <v>1752</v>
      </c>
      <c r="AD2554" s="47" t="s">
        <v>1752</v>
      </c>
      <c r="AE2554" s="312"/>
      <c r="AF2554" s="465" t="s">
        <v>1755</v>
      </c>
      <c r="AG2554" s="343">
        <v>40</v>
      </c>
      <c r="AH2554" s="343">
        <v>15</v>
      </c>
      <c r="AI2554" s="343"/>
      <c r="AJ2554" s="343"/>
      <c r="AK2554" s="343"/>
      <c r="AL2554" s="343"/>
      <c r="AM2554" s="343"/>
      <c r="AN2554" s="343"/>
      <c r="AO2554" s="343"/>
      <c r="AP2554" s="343"/>
      <c r="AQ2554" s="343"/>
      <c r="AR2554" s="343"/>
      <c r="AS2554" s="343"/>
      <c r="AT2554" s="343"/>
      <c r="AU2554" s="343"/>
      <c r="AV2554" s="343"/>
      <c r="AW2554" s="343"/>
      <c r="AX2554" s="343"/>
      <c r="AY2554" s="343"/>
      <c r="AZ2554" s="343"/>
      <c r="BA2554" s="343"/>
      <c r="BB2554" s="343"/>
      <c r="BC2554" s="343"/>
      <c r="BD2554" s="343"/>
      <c r="BE2554" s="475"/>
      <c r="BF2554" s="475"/>
      <c r="BG2554" s="475"/>
      <c r="BH2554" s="475"/>
      <c r="BI2554" s="475"/>
      <c r="BJ2554" s="475"/>
      <c r="BK2554" s="475"/>
      <c r="BL2554" s="475"/>
      <c r="BM2554" s="475"/>
      <c r="BN2554" s="475"/>
      <c r="BO2554" s="475"/>
      <c r="BP2554" s="306"/>
      <c r="BQ2554" s="496"/>
      <c r="BR2554" s="496"/>
      <c r="BS2554" s="496"/>
      <c r="BT2554" s="496"/>
      <c r="BU2554" s="496"/>
      <c r="BV2554" s="496"/>
    </row>
    <row r="2555" spans="1:74" s="52" customFormat="1" ht="12.75">
      <c r="A2555" s="45">
        <v>2670.080468178493</v>
      </c>
      <c r="B2555" s="46" t="s">
        <v>363</v>
      </c>
      <c r="C2555" s="47" t="s">
        <v>337</v>
      </c>
      <c r="D2555" s="48">
        <v>130.08000000000001</v>
      </c>
      <c r="E2555" s="49">
        <v>39.622</v>
      </c>
      <c r="F2555" s="49">
        <v>9.5000000000000001E-2</v>
      </c>
      <c r="G2555" s="49">
        <v>12.319900000000001</v>
      </c>
      <c r="H2555" s="49">
        <v>0.35010000000000002</v>
      </c>
      <c r="I2555" s="49">
        <v>0.19589999999999999</v>
      </c>
      <c r="J2555" s="49">
        <v>46.358600000000003</v>
      </c>
      <c r="K2555" s="49">
        <v>0.22720000000000001</v>
      </c>
      <c r="L2555" s="49">
        <v>99.168700000000001</v>
      </c>
      <c r="M2555" s="47"/>
      <c r="N2555" s="50">
        <v>0.99320091428045643</v>
      </c>
      <c r="O2555" s="50">
        <v>1.8827806982069557E-3</v>
      </c>
      <c r="P2555" s="50">
        <v>0.2582640122655237</v>
      </c>
      <c r="Q2555" s="50">
        <v>7.0588949723335249E-3</v>
      </c>
      <c r="R2555" s="50">
        <v>4.1593061884458282E-3</v>
      </c>
      <c r="S2555" s="50">
        <v>1.7323656933602438</v>
      </c>
      <c r="T2555" s="50">
        <v>6.1019225579189967E-3</v>
      </c>
      <c r="U2555" s="50">
        <v>3.0030335243231292</v>
      </c>
      <c r="V2555" s="51">
        <v>87.026014354370503</v>
      </c>
      <c r="X2555" s="47" t="s">
        <v>1752</v>
      </c>
      <c r="Y2555" s="47" t="s">
        <v>1752</v>
      </c>
      <c r="Z2555" s="47" t="s">
        <v>1752</v>
      </c>
      <c r="AA2555" s="47" t="s">
        <v>1752</v>
      </c>
      <c r="AB2555" s="47" t="s">
        <v>1752</v>
      </c>
      <c r="AC2555" s="47" t="s">
        <v>1752</v>
      </c>
      <c r="AD2555" s="47" t="s">
        <v>1752</v>
      </c>
      <c r="AE2555" s="312"/>
      <c r="AF2555" s="465" t="s">
        <v>1755</v>
      </c>
      <c r="AG2555" s="343">
        <v>40</v>
      </c>
      <c r="AH2555" s="343">
        <v>15</v>
      </c>
      <c r="AI2555" s="343"/>
      <c r="AJ2555" s="343"/>
      <c r="AK2555" s="343"/>
      <c r="AL2555" s="343"/>
      <c r="AM2555" s="343"/>
      <c r="AN2555" s="343"/>
      <c r="AO2555" s="343"/>
      <c r="AP2555" s="343"/>
      <c r="AQ2555" s="343"/>
      <c r="AR2555" s="343"/>
      <c r="AS2555" s="343"/>
      <c r="AT2555" s="343"/>
      <c r="AU2555" s="343"/>
      <c r="AV2555" s="343"/>
      <c r="AW2555" s="343"/>
      <c r="AX2555" s="343"/>
      <c r="AY2555" s="343"/>
      <c r="AZ2555" s="343"/>
      <c r="BA2555" s="343"/>
      <c r="BB2555" s="343"/>
      <c r="BC2555" s="343"/>
      <c r="BD2555" s="343"/>
      <c r="BE2555" s="475"/>
      <c r="BF2555" s="475"/>
      <c r="BG2555" s="475"/>
      <c r="BH2555" s="475"/>
      <c r="BI2555" s="475"/>
      <c r="BJ2555" s="475"/>
      <c r="BK2555" s="475"/>
      <c r="BL2555" s="475"/>
      <c r="BM2555" s="475"/>
      <c r="BN2555" s="475"/>
      <c r="BO2555" s="475"/>
      <c r="BP2555" s="306"/>
      <c r="BQ2555" s="496"/>
      <c r="BR2555" s="496"/>
      <c r="BS2555" s="496"/>
      <c r="BT2555" s="496"/>
      <c r="BU2555" s="496"/>
      <c r="BV2555" s="496"/>
    </row>
    <row r="2556" spans="1:74" s="52" customFormat="1" ht="12.75">
      <c r="A2556" s="45">
        <v>2670.080468178493</v>
      </c>
      <c r="B2556" s="46" t="s">
        <v>363</v>
      </c>
      <c r="C2556" s="47" t="s">
        <v>337</v>
      </c>
      <c r="D2556" s="48">
        <v>135.08000000000001</v>
      </c>
      <c r="E2556" s="49">
        <v>39.457500000000003</v>
      </c>
      <c r="F2556" s="49">
        <v>4.3900000000000002E-2</v>
      </c>
      <c r="G2556" s="49">
        <v>12.0626</v>
      </c>
      <c r="H2556" s="49">
        <v>0.39300000000000002</v>
      </c>
      <c r="I2556" s="49">
        <v>0.21590000000000001</v>
      </c>
      <c r="J2556" s="49">
        <v>46.528100000000002</v>
      </c>
      <c r="K2556" s="49">
        <v>0.23150000000000001</v>
      </c>
      <c r="L2556" s="49">
        <v>98.932500000000005</v>
      </c>
      <c r="M2556" s="47"/>
      <c r="N2556" s="50">
        <v>0.99129293321641521</v>
      </c>
      <c r="O2556" s="50">
        <v>8.7199175850534449E-4</v>
      </c>
      <c r="P2556" s="50">
        <v>0.25343661870868273</v>
      </c>
      <c r="Q2556" s="50">
        <v>7.941616071171732E-3</v>
      </c>
      <c r="R2556" s="50">
        <v>4.5942098281160429E-3</v>
      </c>
      <c r="S2556" s="50">
        <v>1.7425943788558538</v>
      </c>
      <c r="T2556" s="50">
        <v>6.2313348278294012E-3</v>
      </c>
      <c r="U2556" s="50">
        <v>3.0069630832665744</v>
      </c>
      <c r="V2556" s="51">
        <v>87.302971796634708</v>
      </c>
      <c r="X2556" s="47" t="s">
        <v>1752</v>
      </c>
      <c r="Y2556" s="47" t="s">
        <v>1752</v>
      </c>
      <c r="Z2556" s="47" t="s">
        <v>1752</v>
      </c>
      <c r="AA2556" s="47" t="s">
        <v>1752</v>
      </c>
      <c r="AB2556" s="47" t="s">
        <v>1752</v>
      </c>
      <c r="AC2556" s="47" t="s">
        <v>1752</v>
      </c>
      <c r="AD2556" s="47" t="s">
        <v>1752</v>
      </c>
      <c r="AE2556" s="312"/>
      <c r="AF2556" s="465" t="s">
        <v>1755</v>
      </c>
      <c r="AG2556" s="343">
        <v>40</v>
      </c>
      <c r="AH2556" s="343">
        <v>15</v>
      </c>
      <c r="AI2556" s="343"/>
      <c r="AJ2556" s="343"/>
      <c r="AK2556" s="343"/>
      <c r="AL2556" s="343"/>
      <c r="AM2556" s="343"/>
      <c r="AN2556" s="343"/>
      <c r="AO2556" s="343"/>
      <c r="AP2556" s="343"/>
      <c r="AQ2556" s="343"/>
      <c r="AR2556" s="343"/>
      <c r="AS2556" s="343"/>
      <c r="AT2556" s="343"/>
      <c r="AU2556" s="343"/>
      <c r="AV2556" s="343"/>
      <c r="AW2556" s="343"/>
      <c r="AX2556" s="343"/>
      <c r="AY2556" s="343"/>
      <c r="AZ2556" s="343"/>
      <c r="BA2556" s="343"/>
      <c r="BB2556" s="343"/>
      <c r="BC2556" s="343"/>
      <c r="BD2556" s="343"/>
      <c r="BE2556" s="475"/>
      <c r="BF2556" s="475"/>
      <c r="BG2556" s="475"/>
      <c r="BH2556" s="475"/>
      <c r="BI2556" s="475"/>
      <c r="BJ2556" s="475"/>
      <c r="BK2556" s="475"/>
      <c r="BL2556" s="475"/>
      <c r="BM2556" s="475"/>
      <c r="BN2556" s="475"/>
      <c r="BO2556" s="475"/>
      <c r="BP2556" s="306"/>
      <c r="BQ2556" s="496"/>
      <c r="BR2556" s="496"/>
      <c r="BS2556" s="496"/>
      <c r="BT2556" s="496"/>
      <c r="BU2556" s="496"/>
      <c r="BV2556" s="496"/>
    </row>
    <row r="2557" spans="1:74" s="52" customFormat="1" ht="12.75">
      <c r="A2557" s="45">
        <v>2670.080468178493</v>
      </c>
      <c r="B2557" s="46" t="s">
        <v>363</v>
      </c>
      <c r="C2557" s="47" t="s">
        <v>337</v>
      </c>
      <c r="D2557" s="48">
        <v>140.09</v>
      </c>
      <c r="E2557" s="49">
        <v>39.470100000000002</v>
      </c>
      <c r="F2557" s="49">
        <v>0.1027</v>
      </c>
      <c r="G2557" s="49">
        <v>12.164899999999999</v>
      </c>
      <c r="H2557" s="49">
        <v>0.4098</v>
      </c>
      <c r="I2557" s="49">
        <v>0.2467</v>
      </c>
      <c r="J2557" s="49">
        <v>46.453000000000003</v>
      </c>
      <c r="K2557" s="49">
        <v>0.20899999999999999</v>
      </c>
      <c r="L2557" s="49">
        <v>99.056200000000004</v>
      </c>
      <c r="M2557" s="47"/>
      <c r="N2557" s="50">
        <v>0.99065279425719244</v>
      </c>
      <c r="O2557" s="50">
        <v>2.0379761667206342E-3</v>
      </c>
      <c r="P2557" s="50">
        <v>0.25533936815630004</v>
      </c>
      <c r="Q2557" s="50">
        <v>8.273115520798794E-3</v>
      </c>
      <c r="R2557" s="50">
        <v>5.2445488003452284E-3</v>
      </c>
      <c r="S2557" s="50">
        <v>1.7381031805601823</v>
      </c>
      <c r="T2557" s="50">
        <v>5.620269947826724E-3</v>
      </c>
      <c r="U2557" s="50">
        <v>3.0052712534093664</v>
      </c>
      <c r="V2557" s="51">
        <v>87.191034508583883</v>
      </c>
      <c r="X2557" s="47" t="s">
        <v>1752</v>
      </c>
      <c r="Y2557" s="47" t="s">
        <v>1752</v>
      </c>
      <c r="Z2557" s="47" t="s">
        <v>1752</v>
      </c>
      <c r="AA2557" s="47" t="s">
        <v>1752</v>
      </c>
      <c r="AB2557" s="47" t="s">
        <v>1752</v>
      </c>
      <c r="AC2557" s="47" t="s">
        <v>1752</v>
      </c>
      <c r="AD2557" s="47" t="s">
        <v>1752</v>
      </c>
      <c r="AE2557" s="312"/>
      <c r="AF2557" s="465" t="s">
        <v>1755</v>
      </c>
      <c r="AG2557" s="343">
        <v>40</v>
      </c>
      <c r="AH2557" s="343">
        <v>15</v>
      </c>
      <c r="AI2557" s="343"/>
      <c r="AJ2557" s="343"/>
      <c r="AK2557" s="343"/>
      <c r="AL2557" s="343"/>
      <c r="AM2557" s="343"/>
      <c r="AN2557" s="343"/>
      <c r="AO2557" s="343"/>
      <c r="AP2557" s="343"/>
      <c r="AQ2557" s="343"/>
      <c r="AR2557" s="343"/>
      <c r="AS2557" s="343"/>
      <c r="AT2557" s="343"/>
      <c r="AU2557" s="343"/>
      <c r="AV2557" s="343"/>
      <c r="AW2557" s="343"/>
      <c r="AX2557" s="343"/>
      <c r="AY2557" s="343"/>
      <c r="AZ2557" s="343"/>
      <c r="BA2557" s="343"/>
      <c r="BB2557" s="343"/>
      <c r="BC2557" s="343"/>
      <c r="BD2557" s="343"/>
      <c r="BE2557" s="475"/>
      <c r="BF2557" s="475"/>
      <c r="BG2557" s="475"/>
      <c r="BH2557" s="475"/>
      <c r="BI2557" s="475"/>
      <c r="BJ2557" s="475"/>
      <c r="BK2557" s="475"/>
      <c r="BL2557" s="475"/>
      <c r="BM2557" s="475"/>
      <c r="BN2557" s="475"/>
      <c r="BO2557" s="475"/>
      <c r="BP2557" s="306"/>
      <c r="BQ2557" s="496"/>
      <c r="BR2557" s="496"/>
      <c r="BS2557" s="496"/>
      <c r="BT2557" s="496"/>
      <c r="BU2557" s="496"/>
      <c r="BV2557" s="496"/>
    </row>
    <row r="2558" spans="1:74" s="52" customFormat="1" ht="12.75">
      <c r="A2558" s="45">
        <v>2670.080468178493</v>
      </c>
      <c r="B2558" s="46" t="s">
        <v>363</v>
      </c>
      <c r="C2558" s="47" t="s">
        <v>337</v>
      </c>
      <c r="D2558" s="48">
        <v>145.09</v>
      </c>
      <c r="E2558" s="49">
        <v>39.667900000000003</v>
      </c>
      <c r="F2558" s="49">
        <v>4.3999999999999997E-2</v>
      </c>
      <c r="G2558" s="49">
        <v>12.396800000000001</v>
      </c>
      <c r="H2558" s="49">
        <v>0.3634</v>
      </c>
      <c r="I2558" s="49">
        <v>0.17050000000000001</v>
      </c>
      <c r="J2558" s="49">
        <v>46.433900000000001</v>
      </c>
      <c r="K2558" s="49">
        <v>0.26219999999999999</v>
      </c>
      <c r="L2558" s="49">
        <v>99.338699999999989</v>
      </c>
      <c r="M2558" s="47"/>
      <c r="N2558" s="50">
        <v>0.9932679085943007</v>
      </c>
      <c r="O2558" s="50">
        <v>8.7107447116563028E-4</v>
      </c>
      <c r="P2558" s="50">
        <v>0.25959288384939705</v>
      </c>
      <c r="Q2558" s="50">
        <v>7.3190718359710024E-3</v>
      </c>
      <c r="R2558" s="50">
        <v>3.6160740629309347E-3</v>
      </c>
      <c r="S2558" s="50">
        <v>1.7332886840236961</v>
      </c>
      <c r="T2558" s="50">
        <v>7.034245625906663E-3</v>
      </c>
      <c r="U2558" s="50">
        <v>3.0049899424633684</v>
      </c>
      <c r="V2558" s="51">
        <v>86.973993435723926</v>
      </c>
      <c r="X2558" s="47" t="s">
        <v>1752</v>
      </c>
      <c r="Y2558" s="47" t="s">
        <v>1752</v>
      </c>
      <c r="Z2558" s="47" t="s">
        <v>1752</v>
      </c>
      <c r="AA2558" s="47" t="s">
        <v>1752</v>
      </c>
      <c r="AB2558" s="47" t="s">
        <v>1752</v>
      </c>
      <c r="AC2558" s="47" t="s">
        <v>1752</v>
      </c>
      <c r="AD2558" s="47" t="s">
        <v>1752</v>
      </c>
      <c r="AE2558" s="312"/>
      <c r="AF2558" s="465" t="s">
        <v>1755</v>
      </c>
      <c r="AG2558" s="343">
        <v>40</v>
      </c>
      <c r="AH2558" s="343">
        <v>15</v>
      </c>
      <c r="AI2558" s="343"/>
      <c r="AJ2558" s="343"/>
      <c r="AK2558" s="343"/>
      <c r="AL2558" s="343"/>
      <c r="AM2558" s="343"/>
      <c r="AN2558" s="343"/>
      <c r="AO2558" s="343"/>
      <c r="AP2558" s="343"/>
      <c r="AQ2558" s="343"/>
      <c r="AR2558" s="343"/>
      <c r="AS2558" s="343"/>
      <c r="AT2558" s="343"/>
      <c r="AU2558" s="343"/>
      <c r="AV2558" s="343"/>
      <c r="AW2558" s="343"/>
      <c r="AX2558" s="343"/>
      <c r="AY2558" s="343"/>
      <c r="AZ2558" s="343"/>
      <c r="BA2558" s="343"/>
      <c r="BB2558" s="343"/>
      <c r="BC2558" s="343"/>
      <c r="BD2558" s="343"/>
      <c r="BE2558" s="475"/>
      <c r="BF2558" s="475"/>
      <c r="BG2558" s="475"/>
      <c r="BH2558" s="475"/>
      <c r="BI2558" s="475"/>
      <c r="BJ2558" s="475"/>
      <c r="BK2558" s="475"/>
      <c r="BL2558" s="475"/>
      <c r="BM2558" s="475"/>
      <c r="BN2558" s="475"/>
      <c r="BO2558" s="475"/>
      <c r="BP2558" s="306"/>
      <c r="BQ2558" s="496"/>
      <c r="BR2558" s="496"/>
      <c r="BS2558" s="496"/>
      <c r="BT2558" s="496"/>
      <c r="BU2558" s="496"/>
      <c r="BV2558" s="496"/>
    </row>
    <row r="2559" spans="1:74" s="52" customFormat="1" ht="12.75">
      <c r="A2559" s="45">
        <v>2670.080468178493</v>
      </c>
      <c r="B2559" s="46" t="s">
        <v>363</v>
      </c>
      <c r="C2559" s="47" t="s">
        <v>337</v>
      </c>
      <c r="D2559" s="48">
        <v>150.09</v>
      </c>
      <c r="E2559" s="49">
        <v>39.726500000000001</v>
      </c>
      <c r="F2559" s="49">
        <v>6.6199999999999995E-2</v>
      </c>
      <c r="G2559" s="49">
        <v>12.451599999999999</v>
      </c>
      <c r="H2559" s="49">
        <v>0.36620000000000003</v>
      </c>
      <c r="I2559" s="49">
        <v>0.16869999999999999</v>
      </c>
      <c r="J2559" s="49">
        <v>46.398699999999998</v>
      </c>
      <c r="K2559" s="49">
        <v>0.23319999999999999</v>
      </c>
      <c r="L2559" s="49">
        <v>99.41109999999999</v>
      </c>
      <c r="M2559" s="47"/>
      <c r="N2559" s="50">
        <v>0.99390856431885588</v>
      </c>
      <c r="O2559" s="50">
        <v>1.3094819998889524E-3</v>
      </c>
      <c r="P2559" s="50">
        <v>0.26052372749225938</v>
      </c>
      <c r="Q2559" s="50">
        <v>7.369336042463117E-3</v>
      </c>
      <c r="R2559" s="50">
        <v>3.5749251262893124E-3</v>
      </c>
      <c r="S2559" s="50">
        <v>1.7305353960667169</v>
      </c>
      <c r="T2559" s="50">
        <v>6.2510406348920688E-3</v>
      </c>
      <c r="U2559" s="50">
        <v>3.0034724716813659</v>
      </c>
      <c r="V2559" s="51">
        <v>86.915319368990978</v>
      </c>
      <c r="X2559" s="47" t="s">
        <v>1752</v>
      </c>
      <c r="Y2559" s="47" t="s">
        <v>1752</v>
      </c>
      <c r="Z2559" s="47" t="s">
        <v>1752</v>
      </c>
      <c r="AA2559" s="47" t="s">
        <v>1752</v>
      </c>
      <c r="AB2559" s="47" t="s">
        <v>1752</v>
      </c>
      <c r="AC2559" s="47" t="s">
        <v>1752</v>
      </c>
      <c r="AD2559" s="47" t="s">
        <v>1752</v>
      </c>
      <c r="AE2559" s="312"/>
      <c r="AF2559" s="465" t="s">
        <v>1755</v>
      </c>
      <c r="AG2559" s="343">
        <v>40</v>
      </c>
      <c r="AH2559" s="343">
        <v>15</v>
      </c>
      <c r="AI2559" s="343"/>
      <c r="AJ2559" s="343"/>
      <c r="AK2559" s="343"/>
      <c r="AL2559" s="343"/>
      <c r="AM2559" s="343"/>
      <c r="AN2559" s="343"/>
      <c r="AO2559" s="343"/>
      <c r="AP2559" s="343"/>
      <c r="AQ2559" s="343"/>
      <c r="AR2559" s="343"/>
      <c r="AS2559" s="343"/>
      <c r="AT2559" s="343"/>
      <c r="AU2559" s="343"/>
      <c r="AV2559" s="343"/>
      <c r="AW2559" s="343"/>
      <c r="AX2559" s="343"/>
      <c r="AY2559" s="343"/>
      <c r="AZ2559" s="343"/>
      <c r="BA2559" s="343"/>
      <c r="BB2559" s="343"/>
      <c r="BC2559" s="343"/>
      <c r="BD2559" s="343"/>
      <c r="BE2559" s="475"/>
      <c r="BF2559" s="475"/>
      <c r="BG2559" s="475"/>
      <c r="BH2559" s="475"/>
      <c r="BI2559" s="475"/>
      <c r="BJ2559" s="475"/>
      <c r="BK2559" s="475"/>
      <c r="BL2559" s="475"/>
      <c r="BM2559" s="475"/>
      <c r="BN2559" s="475"/>
      <c r="BO2559" s="475"/>
      <c r="BP2559" s="306"/>
      <c r="BQ2559" s="496"/>
      <c r="BR2559" s="496"/>
      <c r="BS2559" s="496"/>
      <c r="BT2559" s="496"/>
      <c r="BU2559" s="496"/>
      <c r="BV2559" s="496"/>
    </row>
    <row r="2560" spans="1:74" s="52" customFormat="1" ht="12.75">
      <c r="A2560" s="45">
        <v>2670.080468178493</v>
      </c>
      <c r="B2560" s="46" t="s">
        <v>363</v>
      </c>
      <c r="C2560" s="47" t="s">
        <v>337</v>
      </c>
      <c r="D2560" s="48">
        <v>155.09</v>
      </c>
      <c r="E2560" s="49">
        <v>39.633499999999998</v>
      </c>
      <c r="F2560" s="49">
        <v>7.9600000000000004E-2</v>
      </c>
      <c r="G2560" s="49">
        <v>12.3071</v>
      </c>
      <c r="H2560" s="49">
        <v>0.37190000000000001</v>
      </c>
      <c r="I2560" s="49">
        <v>0.15970000000000001</v>
      </c>
      <c r="J2560" s="49">
        <v>46.276600000000002</v>
      </c>
      <c r="K2560" s="49">
        <v>0.23519999999999999</v>
      </c>
      <c r="L2560" s="49">
        <v>99.063599999999994</v>
      </c>
      <c r="M2560" s="47"/>
      <c r="N2560" s="50">
        <v>0.99443037458252348</v>
      </c>
      <c r="O2560" s="50">
        <v>1.5790665646818159E-3</v>
      </c>
      <c r="P2560" s="50">
        <v>0.25824009836724904</v>
      </c>
      <c r="Q2560" s="50">
        <v>7.5055414163621454E-3</v>
      </c>
      <c r="R2560" s="50">
        <v>3.393927887466099E-3</v>
      </c>
      <c r="S2560" s="50">
        <v>1.7309397202265588</v>
      </c>
      <c r="T2560" s="50">
        <v>6.3227632432711041E-3</v>
      </c>
      <c r="U2560" s="50">
        <v>3.0024114922881124</v>
      </c>
      <c r="V2560" s="51">
        <v>87.017759985630448</v>
      </c>
      <c r="X2560" s="47" t="s">
        <v>1752</v>
      </c>
      <c r="Y2560" s="47" t="s">
        <v>1752</v>
      </c>
      <c r="Z2560" s="47" t="s">
        <v>1752</v>
      </c>
      <c r="AA2560" s="47" t="s">
        <v>1752</v>
      </c>
      <c r="AB2560" s="47" t="s">
        <v>1752</v>
      </c>
      <c r="AC2560" s="47" t="s">
        <v>1752</v>
      </c>
      <c r="AD2560" s="47" t="s">
        <v>1752</v>
      </c>
      <c r="AE2560" s="312"/>
      <c r="AF2560" s="465" t="s">
        <v>1755</v>
      </c>
      <c r="AG2560" s="343">
        <v>40</v>
      </c>
      <c r="AH2560" s="343">
        <v>15</v>
      </c>
      <c r="AI2560" s="343"/>
      <c r="AJ2560" s="343"/>
      <c r="AK2560" s="343"/>
      <c r="AL2560" s="343"/>
      <c r="AM2560" s="343"/>
      <c r="AN2560" s="343"/>
      <c r="AO2560" s="343"/>
      <c r="AP2560" s="343"/>
      <c r="AQ2560" s="343"/>
      <c r="AR2560" s="343"/>
      <c r="AS2560" s="343"/>
      <c r="AT2560" s="343"/>
      <c r="AU2560" s="343"/>
      <c r="AV2560" s="343"/>
      <c r="AW2560" s="343"/>
      <c r="AX2560" s="343"/>
      <c r="AY2560" s="343"/>
      <c r="AZ2560" s="343"/>
      <c r="BA2560" s="343"/>
      <c r="BB2560" s="343"/>
      <c r="BC2560" s="343"/>
      <c r="BD2560" s="343"/>
      <c r="BE2560" s="475"/>
      <c r="BF2560" s="475"/>
      <c r="BG2560" s="475"/>
      <c r="BH2560" s="475"/>
      <c r="BI2560" s="475"/>
      <c r="BJ2560" s="475"/>
      <c r="BK2560" s="475"/>
      <c r="BL2560" s="475"/>
      <c r="BM2560" s="475"/>
      <c r="BN2560" s="475"/>
      <c r="BO2560" s="475"/>
      <c r="BP2560" s="306"/>
      <c r="BQ2560" s="496"/>
      <c r="BR2560" s="496"/>
      <c r="BS2560" s="496"/>
      <c r="BT2560" s="496"/>
      <c r="BU2560" s="496"/>
      <c r="BV2560" s="496"/>
    </row>
    <row r="2561" spans="1:74" s="52" customFormat="1" ht="12.75">
      <c r="A2561" s="45">
        <v>2670.080468178493</v>
      </c>
      <c r="B2561" s="46" t="s">
        <v>363</v>
      </c>
      <c r="C2561" s="47" t="s">
        <v>337</v>
      </c>
      <c r="D2561" s="48">
        <v>160.09</v>
      </c>
      <c r="E2561" s="49">
        <v>39.5747</v>
      </c>
      <c r="F2561" s="49">
        <v>6.8900000000000003E-2</v>
      </c>
      <c r="G2561" s="49">
        <v>12.2865</v>
      </c>
      <c r="H2561" s="49">
        <v>0.36909999999999998</v>
      </c>
      <c r="I2561" s="49">
        <v>0.1542</v>
      </c>
      <c r="J2561" s="49">
        <v>46.180300000000003</v>
      </c>
      <c r="K2561" s="49">
        <v>0.2445</v>
      </c>
      <c r="L2561" s="49">
        <v>98.878200000000007</v>
      </c>
      <c r="M2561" s="47"/>
      <c r="N2561" s="50">
        <v>0.9948315720164429</v>
      </c>
      <c r="O2561" s="50">
        <v>1.3693881495674685E-3</v>
      </c>
      <c r="P2561" s="50">
        <v>0.25829506420976445</v>
      </c>
      <c r="Q2561" s="50">
        <v>7.4631103960451656E-3</v>
      </c>
      <c r="R2561" s="50">
        <v>3.2832355474728125E-3</v>
      </c>
      <c r="S2561" s="50">
        <v>1.7306020894064031</v>
      </c>
      <c r="T2561" s="50">
        <v>6.5851919587262032E-3</v>
      </c>
      <c r="U2561" s="50">
        <v>3.0024296516844218</v>
      </c>
      <c r="V2561" s="51">
        <v>87.013151296428873</v>
      </c>
      <c r="X2561" s="47" t="s">
        <v>1752</v>
      </c>
      <c r="Y2561" s="47" t="s">
        <v>1752</v>
      </c>
      <c r="Z2561" s="47" t="s">
        <v>1752</v>
      </c>
      <c r="AA2561" s="47" t="s">
        <v>1752</v>
      </c>
      <c r="AB2561" s="47" t="s">
        <v>1752</v>
      </c>
      <c r="AC2561" s="47" t="s">
        <v>1752</v>
      </c>
      <c r="AD2561" s="47" t="s">
        <v>1752</v>
      </c>
      <c r="AE2561" s="312"/>
      <c r="AF2561" s="465" t="s">
        <v>1755</v>
      </c>
      <c r="AG2561" s="343">
        <v>40</v>
      </c>
      <c r="AH2561" s="343">
        <v>15</v>
      </c>
      <c r="AI2561" s="343"/>
      <c r="AJ2561" s="343"/>
      <c r="AK2561" s="343"/>
      <c r="AL2561" s="343"/>
      <c r="AM2561" s="343"/>
      <c r="AN2561" s="343"/>
      <c r="AO2561" s="343"/>
      <c r="AP2561" s="343"/>
      <c r="AQ2561" s="343"/>
      <c r="AR2561" s="343"/>
      <c r="AS2561" s="343"/>
      <c r="AT2561" s="343"/>
      <c r="AU2561" s="343"/>
      <c r="AV2561" s="343"/>
      <c r="AW2561" s="343"/>
      <c r="AX2561" s="343"/>
      <c r="AY2561" s="343"/>
      <c r="AZ2561" s="343"/>
      <c r="BA2561" s="343"/>
      <c r="BB2561" s="343"/>
      <c r="BC2561" s="343"/>
      <c r="BD2561" s="343"/>
      <c r="BE2561" s="475"/>
      <c r="BF2561" s="475"/>
      <c r="BG2561" s="475"/>
      <c r="BH2561" s="475"/>
      <c r="BI2561" s="475"/>
      <c r="BJ2561" s="475"/>
      <c r="BK2561" s="475"/>
      <c r="BL2561" s="475"/>
      <c r="BM2561" s="475"/>
      <c r="BN2561" s="475"/>
      <c r="BO2561" s="475"/>
      <c r="BP2561" s="306"/>
      <c r="BQ2561" s="496"/>
      <c r="BR2561" s="496"/>
      <c r="BS2561" s="496"/>
      <c r="BT2561" s="496"/>
      <c r="BU2561" s="496"/>
      <c r="BV2561" s="496"/>
    </row>
    <row r="2562" spans="1:74" s="52" customFormat="1" ht="12.75">
      <c r="A2562" s="45">
        <v>2670.080468178493</v>
      </c>
      <c r="B2562" s="46" t="s">
        <v>363</v>
      </c>
      <c r="C2562" s="47" t="s">
        <v>337</v>
      </c>
      <c r="D2562" s="48">
        <v>165.1</v>
      </c>
      <c r="E2562" s="49">
        <v>39.7104</v>
      </c>
      <c r="F2562" s="49">
        <v>6.8900000000000003E-2</v>
      </c>
      <c r="G2562" s="49">
        <v>12.1297</v>
      </c>
      <c r="H2562" s="49">
        <v>0.36909999999999998</v>
      </c>
      <c r="I2562" s="49">
        <v>0.21590000000000001</v>
      </c>
      <c r="J2562" s="49">
        <v>46.287599999999998</v>
      </c>
      <c r="K2562" s="49">
        <v>0.2235</v>
      </c>
      <c r="L2562" s="49">
        <v>99.005099999999999</v>
      </c>
      <c r="M2562" s="47"/>
      <c r="N2562" s="50">
        <v>0.99617691286024779</v>
      </c>
      <c r="O2562" s="50">
        <v>1.3665541572503788E-3</v>
      </c>
      <c r="P2562" s="50">
        <v>0.25447098124373596</v>
      </c>
      <c r="Q2562" s="50">
        <v>7.4476652517807976E-3</v>
      </c>
      <c r="R2562" s="50">
        <v>4.5874420618518923E-3</v>
      </c>
      <c r="S2562" s="50">
        <v>1.7310332883393855</v>
      </c>
      <c r="T2562" s="50">
        <v>6.0071349109987078E-3</v>
      </c>
      <c r="U2562" s="50">
        <v>3.001089978825251</v>
      </c>
      <c r="V2562" s="51">
        <v>87.183559101730609</v>
      </c>
      <c r="X2562" s="47" t="s">
        <v>1752</v>
      </c>
      <c r="Y2562" s="47" t="s">
        <v>1752</v>
      </c>
      <c r="Z2562" s="47" t="s">
        <v>1752</v>
      </c>
      <c r="AA2562" s="47" t="s">
        <v>1752</v>
      </c>
      <c r="AB2562" s="47" t="s">
        <v>1752</v>
      </c>
      <c r="AC2562" s="47" t="s">
        <v>1752</v>
      </c>
      <c r="AD2562" s="47" t="s">
        <v>1752</v>
      </c>
      <c r="AE2562" s="312"/>
      <c r="AF2562" s="465" t="s">
        <v>1755</v>
      </c>
      <c r="AG2562" s="343">
        <v>40</v>
      </c>
      <c r="AH2562" s="343">
        <v>15</v>
      </c>
      <c r="AI2562" s="343"/>
      <c r="AJ2562" s="343"/>
      <c r="AK2562" s="343"/>
      <c r="AL2562" s="343"/>
      <c r="AM2562" s="343"/>
      <c r="AN2562" s="343"/>
      <c r="AO2562" s="343"/>
      <c r="AP2562" s="343"/>
      <c r="AQ2562" s="343"/>
      <c r="AR2562" s="343"/>
      <c r="AS2562" s="343"/>
      <c r="AT2562" s="343"/>
      <c r="AU2562" s="343"/>
      <c r="AV2562" s="343"/>
      <c r="AW2562" s="343"/>
      <c r="AX2562" s="343"/>
      <c r="AY2562" s="343"/>
      <c r="AZ2562" s="343"/>
      <c r="BA2562" s="343"/>
      <c r="BB2562" s="343"/>
      <c r="BC2562" s="343"/>
      <c r="BD2562" s="343"/>
      <c r="BE2562" s="475"/>
      <c r="BF2562" s="475"/>
      <c r="BG2562" s="475"/>
      <c r="BH2562" s="475"/>
      <c r="BI2562" s="475"/>
      <c r="BJ2562" s="475"/>
      <c r="BK2562" s="475"/>
      <c r="BL2562" s="475"/>
      <c r="BM2562" s="475"/>
      <c r="BN2562" s="475"/>
      <c r="BO2562" s="475"/>
      <c r="BP2562" s="306"/>
      <c r="BQ2562" s="496"/>
      <c r="BR2562" s="496"/>
      <c r="BS2562" s="496"/>
      <c r="BT2562" s="496"/>
      <c r="BU2562" s="496"/>
      <c r="BV2562" s="496"/>
    </row>
    <row r="2563" spans="1:74" s="52" customFormat="1" ht="12.75">
      <c r="A2563" s="45">
        <v>2670.080468178493</v>
      </c>
      <c r="B2563" s="46" t="s">
        <v>363</v>
      </c>
      <c r="C2563" s="47" t="s">
        <v>337</v>
      </c>
      <c r="D2563" s="48">
        <v>170.1</v>
      </c>
      <c r="E2563" s="49">
        <v>39.633299999999998</v>
      </c>
      <c r="F2563" s="49">
        <v>8.1799999999999998E-2</v>
      </c>
      <c r="G2563" s="49">
        <v>12.077999999999999</v>
      </c>
      <c r="H2563" s="49">
        <v>0.3543</v>
      </c>
      <c r="I2563" s="49">
        <v>0.19600000000000001</v>
      </c>
      <c r="J2563" s="49">
        <v>46.206000000000003</v>
      </c>
      <c r="K2563" s="49">
        <v>0.2165</v>
      </c>
      <c r="L2563" s="49">
        <v>98.765899999999988</v>
      </c>
      <c r="M2563" s="47"/>
      <c r="N2563" s="50">
        <v>0.99627182436733908</v>
      </c>
      <c r="O2563" s="50">
        <v>1.625722185061466E-3</v>
      </c>
      <c r="P2563" s="50">
        <v>0.25390346799768876</v>
      </c>
      <c r="Q2563" s="50">
        <v>7.163621945936045E-3</v>
      </c>
      <c r="R2563" s="50">
        <v>4.1731060756066496E-3</v>
      </c>
      <c r="S2563" s="50">
        <v>1.731508121338339</v>
      </c>
      <c r="T2563" s="50">
        <v>5.8308673525663216E-3</v>
      </c>
      <c r="U2563" s="50">
        <v>3.0004767312625376</v>
      </c>
      <c r="V2563" s="51">
        <v>87.211544983345206</v>
      </c>
      <c r="X2563" s="47" t="s">
        <v>1752</v>
      </c>
      <c r="Y2563" s="47" t="s">
        <v>1752</v>
      </c>
      <c r="Z2563" s="47" t="s">
        <v>1752</v>
      </c>
      <c r="AA2563" s="47" t="s">
        <v>1752</v>
      </c>
      <c r="AB2563" s="47" t="s">
        <v>1752</v>
      </c>
      <c r="AC2563" s="47" t="s">
        <v>1752</v>
      </c>
      <c r="AD2563" s="47" t="s">
        <v>1752</v>
      </c>
      <c r="AE2563" s="312"/>
      <c r="AF2563" s="465" t="s">
        <v>1755</v>
      </c>
      <c r="AG2563" s="343">
        <v>40</v>
      </c>
      <c r="AH2563" s="343">
        <v>15</v>
      </c>
      <c r="AI2563" s="343"/>
      <c r="AJ2563" s="343"/>
      <c r="AK2563" s="343"/>
      <c r="AL2563" s="343"/>
      <c r="AM2563" s="343"/>
      <c r="AN2563" s="343"/>
      <c r="AO2563" s="343"/>
      <c r="AP2563" s="343"/>
      <c r="AQ2563" s="343"/>
      <c r="AR2563" s="343"/>
      <c r="AS2563" s="343"/>
      <c r="AT2563" s="343"/>
      <c r="AU2563" s="343"/>
      <c r="AV2563" s="343"/>
      <c r="AW2563" s="343"/>
      <c r="AX2563" s="343"/>
      <c r="AY2563" s="343"/>
      <c r="AZ2563" s="343"/>
      <c r="BA2563" s="343"/>
      <c r="BB2563" s="343"/>
      <c r="BC2563" s="343"/>
      <c r="BD2563" s="343"/>
      <c r="BE2563" s="475"/>
      <c r="BF2563" s="475"/>
      <c r="BG2563" s="475"/>
      <c r="BH2563" s="475"/>
      <c r="BI2563" s="475"/>
      <c r="BJ2563" s="475"/>
      <c r="BK2563" s="475"/>
      <c r="BL2563" s="475"/>
      <c r="BM2563" s="475"/>
      <c r="BN2563" s="475"/>
      <c r="BO2563" s="475"/>
      <c r="BP2563" s="306"/>
      <c r="BQ2563" s="496"/>
      <c r="BR2563" s="496"/>
      <c r="BS2563" s="496"/>
      <c r="BT2563" s="496"/>
      <c r="BU2563" s="496"/>
      <c r="BV2563" s="496"/>
    </row>
    <row r="2564" spans="1:74" s="52" customFormat="1" ht="12.75">
      <c r="A2564" s="45">
        <v>2670.080468178493</v>
      </c>
      <c r="B2564" s="46" t="s">
        <v>363</v>
      </c>
      <c r="C2564" s="47" t="s">
        <v>337</v>
      </c>
      <c r="D2564" s="48">
        <v>175.1</v>
      </c>
      <c r="E2564" s="49">
        <v>39.747599999999998</v>
      </c>
      <c r="F2564" s="49">
        <v>7.3200000000000001E-2</v>
      </c>
      <c r="G2564" s="49">
        <v>12.216799999999999</v>
      </c>
      <c r="H2564" s="49">
        <v>0.40350000000000003</v>
      </c>
      <c r="I2564" s="49">
        <v>0.15240000000000001</v>
      </c>
      <c r="J2564" s="49">
        <v>46.354199999999999</v>
      </c>
      <c r="K2564" s="49">
        <v>0.27060000000000001</v>
      </c>
      <c r="L2564" s="49">
        <v>99.218299999999999</v>
      </c>
      <c r="M2564" s="47"/>
      <c r="N2564" s="50">
        <v>0.99535554762177458</v>
      </c>
      <c r="O2564" s="50">
        <v>1.4492850984499479E-3</v>
      </c>
      <c r="P2564" s="50">
        <v>0.25584727095402143</v>
      </c>
      <c r="Q2564" s="50">
        <v>8.1274585286523655E-3</v>
      </c>
      <c r="R2564" s="50">
        <v>3.2324963035111334E-3</v>
      </c>
      <c r="S2564" s="50">
        <v>1.7304735536989022</v>
      </c>
      <c r="T2564" s="50">
        <v>7.2602699760140063E-3</v>
      </c>
      <c r="U2564" s="50">
        <v>3.0017458821813254</v>
      </c>
      <c r="V2564" s="51">
        <v>87.119539412837483</v>
      </c>
      <c r="X2564" s="47" t="s">
        <v>1752</v>
      </c>
      <c r="Y2564" s="47" t="s">
        <v>1752</v>
      </c>
      <c r="Z2564" s="47" t="s">
        <v>1752</v>
      </c>
      <c r="AA2564" s="47" t="s">
        <v>1752</v>
      </c>
      <c r="AB2564" s="47" t="s">
        <v>1752</v>
      </c>
      <c r="AC2564" s="47" t="s">
        <v>1752</v>
      </c>
      <c r="AD2564" s="47" t="s">
        <v>1752</v>
      </c>
      <c r="AE2564" s="312"/>
      <c r="AF2564" s="465" t="s">
        <v>1755</v>
      </c>
      <c r="AG2564" s="343">
        <v>40</v>
      </c>
      <c r="AH2564" s="343">
        <v>15</v>
      </c>
      <c r="AI2564" s="343"/>
      <c r="AJ2564" s="343"/>
      <c r="AK2564" s="343"/>
      <c r="AL2564" s="343"/>
      <c r="AM2564" s="343"/>
      <c r="AN2564" s="343"/>
      <c r="AO2564" s="343"/>
      <c r="AP2564" s="343"/>
      <c r="AQ2564" s="343"/>
      <c r="AR2564" s="343"/>
      <c r="AS2564" s="343"/>
      <c r="AT2564" s="343"/>
      <c r="AU2564" s="343"/>
      <c r="AV2564" s="343"/>
      <c r="AW2564" s="343"/>
      <c r="AX2564" s="343"/>
      <c r="AY2564" s="343"/>
      <c r="AZ2564" s="343"/>
      <c r="BA2564" s="343"/>
      <c r="BB2564" s="343"/>
      <c r="BC2564" s="343"/>
      <c r="BD2564" s="343"/>
      <c r="BE2564" s="475"/>
      <c r="BF2564" s="475"/>
      <c r="BG2564" s="475"/>
      <c r="BH2564" s="475"/>
      <c r="BI2564" s="475"/>
      <c r="BJ2564" s="475"/>
      <c r="BK2564" s="475"/>
      <c r="BL2564" s="475"/>
      <c r="BM2564" s="475"/>
      <c r="BN2564" s="475"/>
      <c r="BO2564" s="475"/>
      <c r="BP2564" s="306"/>
      <c r="BQ2564" s="496"/>
      <c r="BR2564" s="496"/>
      <c r="BS2564" s="496"/>
      <c r="BT2564" s="496"/>
      <c r="BU2564" s="496"/>
      <c r="BV2564" s="496"/>
    </row>
    <row r="2565" spans="1:74" s="52" customFormat="1" ht="12.75">
      <c r="A2565" s="45">
        <v>2670.080468178493</v>
      </c>
      <c r="B2565" s="46" t="s">
        <v>363</v>
      </c>
      <c r="C2565" s="47" t="s">
        <v>337</v>
      </c>
      <c r="D2565" s="48">
        <v>180.1</v>
      </c>
      <c r="E2565" s="49">
        <v>39.564100000000003</v>
      </c>
      <c r="F2565" s="49">
        <v>4.2799999999999998E-2</v>
      </c>
      <c r="G2565" s="49">
        <v>12.264699999999999</v>
      </c>
      <c r="H2565" s="49">
        <v>0.4098</v>
      </c>
      <c r="I2565" s="49">
        <v>0.13420000000000001</v>
      </c>
      <c r="J2565" s="49">
        <v>46.447499999999998</v>
      </c>
      <c r="K2565" s="49">
        <v>0.23799999999999999</v>
      </c>
      <c r="L2565" s="49">
        <v>99.101100000000002</v>
      </c>
      <c r="M2565" s="47"/>
      <c r="N2565" s="50">
        <v>0.99265724736356342</v>
      </c>
      <c r="O2565" s="50">
        <v>8.4901861207010976E-4</v>
      </c>
      <c r="P2565" s="50">
        <v>0.25734216508122204</v>
      </c>
      <c r="Q2565" s="50">
        <v>8.270159266517068E-3</v>
      </c>
      <c r="R2565" s="50">
        <v>2.8519130591640441E-3</v>
      </c>
      <c r="S2565" s="50">
        <v>1.737276382983026</v>
      </c>
      <c r="T2565" s="50">
        <v>6.39782904673425E-3</v>
      </c>
      <c r="U2565" s="50">
        <v>3.0056447154122967</v>
      </c>
      <c r="V2565" s="51">
        <v>87.098176474345465</v>
      </c>
      <c r="X2565" s="47" t="s">
        <v>1752</v>
      </c>
      <c r="Y2565" s="47" t="s">
        <v>1752</v>
      </c>
      <c r="Z2565" s="47" t="s">
        <v>1752</v>
      </c>
      <c r="AA2565" s="47" t="s">
        <v>1752</v>
      </c>
      <c r="AB2565" s="47" t="s">
        <v>1752</v>
      </c>
      <c r="AC2565" s="47" t="s">
        <v>1752</v>
      </c>
      <c r="AD2565" s="47" t="s">
        <v>1752</v>
      </c>
      <c r="AE2565" s="312"/>
      <c r="AF2565" s="465" t="s">
        <v>1755</v>
      </c>
      <c r="AG2565" s="343">
        <v>40</v>
      </c>
      <c r="AH2565" s="343">
        <v>15</v>
      </c>
      <c r="AI2565" s="343"/>
      <c r="AJ2565" s="343"/>
      <c r="AK2565" s="343"/>
      <c r="AL2565" s="343"/>
      <c r="AM2565" s="343"/>
      <c r="AN2565" s="343"/>
      <c r="AO2565" s="343"/>
      <c r="AP2565" s="343"/>
      <c r="AQ2565" s="343"/>
      <c r="AR2565" s="343"/>
      <c r="AS2565" s="343"/>
      <c r="AT2565" s="343"/>
      <c r="AU2565" s="343"/>
      <c r="AV2565" s="343"/>
      <c r="AW2565" s="343"/>
      <c r="AX2565" s="343"/>
      <c r="AY2565" s="343"/>
      <c r="AZ2565" s="343"/>
      <c r="BA2565" s="343"/>
      <c r="BB2565" s="343"/>
      <c r="BC2565" s="343"/>
      <c r="BD2565" s="343"/>
      <c r="BE2565" s="475"/>
      <c r="BF2565" s="475"/>
      <c r="BG2565" s="475"/>
      <c r="BH2565" s="475"/>
      <c r="BI2565" s="475"/>
      <c r="BJ2565" s="475"/>
      <c r="BK2565" s="475"/>
      <c r="BL2565" s="475"/>
      <c r="BM2565" s="475"/>
      <c r="BN2565" s="475"/>
      <c r="BO2565" s="475"/>
      <c r="BP2565" s="306"/>
      <c r="BQ2565" s="496"/>
      <c r="BR2565" s="496"/>
      <c r="BS2565" s="496"/>
      <c r="BT2565" s="496"/>
      <c r="BU2565" s="496"/>
      <c r="BV2565" s="496"/>
    </row>
    <row r="2566" spans="1:74" s="52" customFormat="1" ht="12.75">
      <c r="A2566" s="45">
        <v>2670.080468178493</v>
      </c>
      <c r="B2566" s="46" t="s">
        <v>363</v>
      </c>
      <c r="C2566" s="47" t="s">
        <v>337</v>
      </c>
      <c r="D2566" s="48">
        <v>185.11</v>
      </c>
      <c r="E2566" s="49">
        <v>39.611400000000003</v>
      </c>
      <c r="F2566" s="49">
        <v>7.1900000000000006E-2</v>
      </c>
      <c r="G2566" s="49">
        <v>12.3055</v>
      </c>
      <c r="H2566" s="49">
        <v>0.40139999999999998</v>
      </c>
      <c r="I2566" s="49">
        <v>0.14510000000000001</v>
      </c>
      <c r="J2566" s="49">
        <v>46.391300000000001</v>
      </c>
      <c r="K2566" s="49">
        <v>0.20860000000000001</v>
      </c>
      <c r="L2566" s="49">
        <v>99.135200000000012</v>
      </c>
      <c r="M2566" s="47"/>
      <c r="N2566" s="50">
        <v>0.99331478685202357</v>
      </c>
      <c r="O2566" s="50">
        <v>1.4255124476163276E-3</v>
      </c>
      <c r="P2566" s="50">
        <v>0.25806075720424021</v>
      </c>
      <c r="Q2566" s="50">
        <v>8.0963256687462612E-3</v>
      </c>
      <c r="R2566" s="50">
        <v>3.0819093481361205E-3</v>
      </c>
      <c r="S2566" s="50">
        <v>1.7342503736769574</v>
      </c>
      <c r="T2566" s="50">
        <v>5.6045230550241147E-3</v>
      </c>
      <c r="U2566" s="50">
        <v>3.003834188252744</v>
      </c>
      <c r="V2566" s="51">
        <v>87.047165816410413</v>
      </c>
      <c r="X2566" s="47" t="s">
        <v>1752</v>
      </c>
      <c r="Y2566" s="47" t="s">
        <v>1752</v>
      </c>
      <c r="Z2566" s="47" t="s">
        <v>1752</v>
      </c>
      <c r="AA2566" s="47" t="s">
        <v>1752</v>
      </c>
      <c r="AB2566" s="47" t="s">
        <v>1752</v>
      </c>
      <c r="AC2566" s="47" t="s">
        <v>1752</v>
      </c>
      <c r="AD2566" s="47" t="s">
        <v>1752</v>
      </c>
      <c r="AE2566" s="312"/>
      <c r="AF2566" s="465" t="s">
        <v>1755</v>
      </c>
      <c r="AG2566" s="343">
        <v>40</v>
      </c>
      <c r="AH2566" s="343">
        <v>15</v>
      </c>
      <c r="AI2566" s="343"/>
      <c r="AJ2566" s="343"/>
      <c r="AK2566" s="343"/>
      <c r="AL2566" s="343"/>
      <c r="AM2566" s="343"/>
      <c r="AN2566" s="343"/>
      <c r="AO2566" s="343"/>
      <c r="AP2566" s="343"/>
      <c r="AQ2566" s="343"/>
      <c r="AR2566" s="343"/>
      <c r="AS2566" s="343"/>
      <c r="AT2566" s="343"/>
      <c r="AU2566" s="343"/>
      <c r="AV2566" s="343"/>
      <c r="AW2566" s="343"/>
      <c r="AX2566" s="343"/>
      <c r="AY2566" s="343"/>
      <c r="AZ2566" s="343"/>
      <c r="BA2566" s="343"/>
      <c r="BB2566" s="343"/>
      <c r="BC2566" s="343"/>
      <c r="BD2566" s="343"/>
      <c r="BE2566" s="475"/>
      <c r="BF2566" s="475"/>
      <c r="BG2566" s="475"/>
      <c r="BH2566" s="475"/>
      <c r="BI2566" s="475"/>
      <c r="BJ2566" s="475"/>
      <c r="BK2566" s="475"/>
      <c r="BL2566" s="475"/>
      <c r="BM2566" s="475"/>
      <c r="BN2566" s="475"/>
      <c r="BO2566" s="475"/>
      <c r="BP2566" s="306"/>
      <c r="BQ2566" s="496"/>
      <c r="BR2566" s="496"/>
      <c r="BS2566" s="496"/>
      <c r="BT2566" s="496"/>
      <c r="BU2566" s="496"/>
      <c r="BV2566" s="496"/>
    </row>
    <row r="2567" spans="1:74" s="52" customFormat="1" ht="12.75">
      <c r="A2567" s="45">
        <v>2670.080468178493</v>
      </c>
      <c r="B2567" s="46" t="s">
        <v>363</v>
      </c>
      <c r="C2567" s="47" t="s">
        <v>337</v>
      </c>
      <c r="D2567" s="48">
        <v>190.11</v>
      </c>
      <c r="E2567" s="49">
        <v>39.502899999999997</v>
      </c>
      <c r="F2567" s="49">
        <v>7.4899999999999994E-2</v>
      </c>
      <c r="G2567" s="49">
        <v>12.233000000000001</v>
      </c>
      <c r="H2567" s="49">
        <v>0.39789999999999998</v>
      </c>
      <c r="I2567" s="49">
        <v>0.19950000000000001</v>
      </c>
      <c r="J2567" s="49">
        <v>46.2667</v>
      </c>
      <c r="K2567" s="49">
        <v>0.21229999999999999</v>
      </c>
      <c r="L2567" s="49">
        <v>98.887200000000007</v>
      </c>
      <c r="M2567" s="47"/>
      <c r="N2567" s="50">
        <v>0.9931407087639833</v>
      </c>
      <c r="O2567" s="50">
        <v>1.488809177804757E-3</v>
      </c>
      <c r="P2567" s="50">
        <v>0.25719988752399792</v>
      </c>
      <c r="Q2567" s="50">
        <v>8.0463632756054074E-3</v>
      </c>
      <c r="R2567" s="50">
        <v>4.2482536951606109E-3</v>
      </c>
      <c r="S2567" s="50">
        <v>1.7340390540480322</v>
      </c>
      <c r="T2567" s="50">
        <v>5.7185963958227776E-3</v>
      </c>
      <c r="U2567" s="50">
        <v>3.0038816728804072</v>
      </c>
      <c r="V2567" s="51">
        <v>87.083424186102675</v>
      </c>
      <c r="X2567" s="47" t="s">
        <v>1752</v>
      </c>
      <c r="Y2567" s="47" t="s">
        <v>1752</v>
      </c>
      <c r="Z2567" s="47" t="s">
        <v>1752</v>
      </c>
      <c r="AA2567" s="47" t="s">
        <v>1752</v>
      </c>
      <c r="AB2567" s="47" t="s">
        <v>1752</v>
      </c>
      <c r="AC2567" s="47" t="s">
        <v>1752</v>
      </c>
      <c r="AD2567" s="47" t="s">
        <v>1752</v>
      </c>
      <c r="AE2567" s="312"/>
      <c r="AF2567" s="465" t="s">
        <v>1755</v>
      </c>
      <c r="AG2567" s="343">
        <v>40</v>
      </c>
      <c r="AH2567" s="343">
        <v>15</v>
      </c>
      <c r="AI2567" s="343"/>
      <c r="AJ2567" s="343"/>
      <c r="AK2567" s="343"/>
      <c r="AL2567" s="343"/>
      <c r="AM2567" s="343"/>
      <c r="AN2567" s="343"/>
      <c r="AO2567" s="343"/>
      <c r="AP2567" s="343"/>
      <c r="AQ2567" s="343"/>
      <c r="AR2567" s="343"/>
      <c r="AS2567" s="343"/>
      <c r="AT2567" s="343"/>
      <c r="AU2567" s="343"/>
      <c r="AV2567" s="343"/>
      <c r="AW2567" s="343"/>
      <c r="AX2567" s="343"/>
      <c r="AY2567" s="343"/>
      <c r="AZ2567" s="343"/>
      <c r="BA2567" s="343"/>
      <c r="BB2567" s="343"/>
      <c r="BC2567" s="343"/>
      <c r="BD2567" s="343"/>
      <c r="BE2567" s="475"/>
      <c r="BF2567" s="475"/>
      <c r="BG2567" s="475"/>
      <c r="BH2567" s="475"/>
      <c r="BI2567" s="475"/>
      <c r="BJ2567" s="475"/>
      <c r="BK2567" s="475"/>
      <c r="BL2567" s="475"/>
      <c r="BM2567" s="475"/>
      <c r="BN2567" s="475"/>
      <c r="BO2567" s="475"/>
      <c r="BP2567" s="306"/>
      <c r="BQ2567" s="496"/>
      <c r="BR2567" s="496"/>
      <c r="BS2567" s="496"/>
      <c r="BT2567" s="496"/>
      <c r="BU2567" s="496"/>
      <c r="BV2567" s="496"/>
    </row>
    <row r="2568" spans="1:74" s="52" customFormat="1" ht="12.75">
      <c r="A2568" s="45">
        <v>2670.080468178493</v>
      </c>
      <c r="B2568" s="46" t="s">
        <v>363</v>
      </c>
      <c r="C2568" s="47" t="s">
        <v>337</v>
      </c>
      <c r="D2568" s="48">
        <v>195.11</v>
      </c>
      <c r="E2568" s="49">
        <v>39.567100000000003</v>
      </c>
      <c r="F2568" s="49">
        <v>5.5100000000000003E-2</v>
      </c>
      <c r="G2568" s="49">
        <v>12.545199999999999</v>
      </c>
      <c r="H2568" s="49">
        <v>0.33729999999999999</v>
      </c>
      <c r="I2568" s="49">
        <v>0.185</v>
      </c>
      <c r="J2568" s="49">
        <v>46.180700000000002</v>
      </c>
      <c r="K2568" s="49">
        <v>0.23180000000000001</v>
      </c>
      <c r="L2568" s="49">
        <v>99.102200000000025</v>
      </c>
      <c r="M2568" s="47"/>
      <c r="N2568" s="50">
        <v>0.99366688175479345</v>
      </c>
      <c r="O2568" s="50">
        <v>1.0940410272878881E-3</v>
      </c>
      <c r="P2568" s="50">
        <v>0.26347546406605737</v>
      </c>
      <c r="Q2568" s="50">
        <v>6.8134461574454732E-3</v>
      </c>
      <c r="R2568" s="50">
        <v>3.9351751073764315E-3</v>
      </c>
      <c r="S2568" s="50">
        <v>1.7289230003638325</v>
      </c>
      <c r="T2568" s="50">
        <v>6.2370277138382394E-3</v>
      </c>
      <c r="U2568" s="50">
        <v>3.0041450361906317</v>
      </c>
      <c r="V2568" s="51">
        <v>86.77596531166526</v>
      </c>
      <c r="X2568" s="47" t="s">
        <v>1752</v>
      </c>
      <c r="Y2568" s="47" t="s">
        <v>1752</v>
      </c>
      <c r="Z2568" s="47" t="s">
        <v>1752</v>
      </c>
      <c r="AA2568" s="47" t="s">
        <v>1752</v>
      </c>
      <c r="AB2568" s="47" t="s">
        <v>1752</v>
      </c>
      <c r="AC2568" s="47" t="s">
        <v>1752</v>
      </c>
      <c r="AD2568" s="47" t="s">
        <v>1752</v>
      </c>
      <c r="AE2568" s="312"/>
      <c r="AF2568" s="465" t="s">
        <v>1755</v>
      </c>
      <c r="AG2568" s="343">
        <v>40</v>
      </c>
      <c r="AH2568" s="343">
        <v>15</v>
      </c>
      <c r="AI2568" s="343"/>
      <c r="AJ2568" s="343"/>
      <c r="AK2568" s="343"/>
      <c r="AL2568" s="343"/>
      <c r="AM2568" s="343"/>
      <c r="AN2568" s="343"/>
      <c r="AO2568" s="343"/>
      <c r="AP2568" s="343"/>
      <c r="AQ2568" s="343"/>
      <c r="AR2568" s="343"/>
      <c r="AS2568" s="343"/>
      <c r="AT2568" s="343"/>
      <c r="AU2568" s="343"/>
      <c r="AV2568" s="343"/>
      <c r="AW2568" s="343"/>
      <c r="AX2568" s="343"/>
      <c r="AY2568" s="343"/>
      <c r="AZ2568" s="343"/>
      <c r="BA2568" s="343"/>
      <c r="BB2568" s="343"/>
      <c r="BC2568" s="343"/>
      <c r="BD2568" s="343"/>
      <c r="BE2568" s="475"/>
      <c r="BF2568" s="475"/>
      <c r="BG2568" s="475"/>
      <c r="BH2568" s="475"/>
      <c r="BI2568" s="475"/>
      <c r="BJ2568" s="475"/>
      <c r="BK2568" s="475"/>
      <c r="BL2568" s="475"/>
      <c r="BM2568" s="475"/>
      <c r="BN2568" s="475"/>
      <c r="BO2568" s="475"/>
      <c r="BP2568" s="306"/>
      <c r="BQ2568" s="496"/>
      <c r="BR2568" s="496"/>
      <c r="BS2568" s="496"/>
      <c r="BT2568" s="496"/>
      <c r="BU2568" s="496"/>
      <c r="BV2568" s="496"/>
    </row>
    <row r="2569" spans="1:74" s="52" customFormat="1" ht="12.75">
      <c r="A2569" s="45">
        <v>2670.080468178493</v>
      </c>
      <c r="B2569" s="46" t="s">
        <v>363</v>
      </c>
      <c r="C2569" s="47" t="s">
        <v>337</v>
      </c>
      <c r="D2569" s="48">
        <v>200.11</v>
      </c>
      <c r="E2569" s="49">
        <v>39.566600000000001</v>
      </c>
      <c r="F2569" s="49">
        <v>9.2999999999999999E-2</v>
      </c>
      <c r="G2569" s="49">
        <v>12.314399999999999</v>
      </c>
      <c r="H2569" s="49">
        <v>0.33600000000000002</v>
      </c>
      <c r="I2569" s="49">
        <v>0.17960000000000001</v>
      </c>
      <c r="J2569" s="49">
        <v>46.143900000000002</v>
      </c>
      <c r="K2569" s="49">
        <v>0.20949999999999999</v>
      </c>
      <c r="L2569" s="49">
        <v>98.843000000000004</v>
      </c>
      <c r="M2569" s="47"/>
      <c r="N2569" s="50">
        <v>0.9948316325735066</v>
      </c>
      <c r="O2569" s="50">
        <v>1.8487543853475336E-3</v>
      </c>
      <c r="P2569" s="50">
        <v>0.25893461028498849</v>
      </c>
      <c r="Q2569" s="50">
        <v>6.7952278459685895E-3</v>
      </c>
      <c r="R2569" s="50">
        <v>3.8248369401982217E-3</v>
      </c>
      <c r="S2569" s="50">
        <v>1.7295921147116757</v>
      </c>
      <c r="T2569" s="50">
        <v>5.6436819141127024E-3</v>
      </c>
      <c r="U2569" s="50">
        <v>3.0014708586557983</v>
      </c>
      <c r="V2569" s="51">
        <v>86.978570263599408</v>
      </c>
      <c r="X2569" s="47" t="s">
        <v>1752</v>
      </c>
      <c r="Y2569" s="47" t="s">
        <v>1752</v>
      </c>
      <c r="Z2569" s="47" t="s">
        <v>1752</v>
      </c>
      <c r="AA2569" s="47" t="s">
        <v>1752</v>
      </c>
      <c r="AB2569" s="47" t="s">
        <v>1752</v>
      </c>
      <c r="AC2569" s="47" t="s">
        <v>1752</v>
      </c>
      <c r="AD2569" s="47" t="s">
        <v>1752</v>
      </c>
      <c r="AE2569" s="312"/>
      <c r="AF2569" s="465" t="s">
        <v>1755</v>
      </c>
      <c r="AG2569" s="343">
        <v>40</v>
      </c>
      <c r="AH2569" s="343">
        <v>15</v>
      </c>
      <c r="AI2569" s="343"/>
      <c r="AJ2569" s="343"/>
      <c r="AK2569" s="343"/>
      <c r="AL2569" s="343"/>
      <c r="AM2569" s="343"/>
      <c r="AN2569" s="343"/>
      <c r="AO2569" s="343"/>
      <c r="AP2569" s="343"/>
      <c r="AQ2569" s="343"/>
      <c r="AR2569" s="343"/>
      <c r="AS2569" s="343"/>
      <c r="AT2569" s="343"/>
      <c r="AU2569" s="343"/>
      <c r="AV2569" s="343"/>
      <c r="AW2569" s="343"/>
      <c r="AX2569" s="343"/>
      <c r="AY2569" s="343"/>
      <c r="AZ2569" s="343"/>
      <c r="BA2569" s="343"/>
      <c r="BB2569" s="343"/>
      <c r="BC2569" s="343"/>
      <c r="BD2569" s="343"/>
      <c r="BE2569" s="475"/>
      <c r="BF2569" s="475"/>
      <c r="BG2569" s="475"/>
      <c r="BH2569" s="475"/>
      <c r="BI2569" s="475"/>
      <c r="BJ2569" s="475"/>
      <c r="BK2569" s="475"/>
      <c r="BL2569" s="475"/>
      <c r="BM2569" s="475"/>
      <c r="BN2569" s="475"/>
      <c r="BO2569" s="475"/>
      <c r="BP2569" s="306"/>
      <c r="BQ2569" s="496"/>
      <c r="BR2569" s="496"/>
      <c r="BS2569" s="496"/>
      <c r="BT2569" s="496"/>
      <c r="BU2569" s="496"/>
      <c r="BV2569" s="496"/>
    </row>
    <row r="2570" spans="1:74" s="52" customFormat="1" ht="12.75">
      <c r="A2570" s="45">
        <v>2670.080468178493</v>
      </c>
      <c r="B2570" s="46" t="s">
        <v>363</v>
      </c>
      <c r="C2570" s="47" t="s">
        <v>337</v>
      </c>
      <c r="D2570" s="48">
        <v>205.11</v>
      </c>
      <c r="E2570" s="49">
        <v>39.748800000000003</v>
      </c>
      <c r="F2570" s="49">
        <v>4.8300000000000003E-2</v>
      </c>
      <c r="G2570" s="49">
        <v>12.526199999999999</v>
      </c>
      <c r="H2570" s="49">
        <v>0.3831</v>
      </c>
      <c r="I2570" s="49">
        <v>0.16869999999999999</v>
      </c>
      <c r="J2570" s="49">
        <v>46.289299999999997</v>
      </c>
      <c r="K2570" s="49">
        <v>0.22620000000000001</v>
      </c>
      <c r="L2570" s="49">
        <v>99.390600000000006</v>
      </c>
      <c r="M2570" s="47"/>
      <c r="N2570" s="50">
        <v>0.9950419610983855</v>
      </c>
      <c r="O2570" s="50">
        <v>9.559604372163824E-4</v>
      </c>
      <c r="P2570" s="50">
        <v>0.26223623984075156</v>
      </c>
      <c r="Q2570" s="50">
        <v>7.7138895776242642E-3</v>
      </c>
      <c r="R2570" s="50">
        <v>3.5769938643953501E-3</v>
      </c>
      <c r="S2570" s="50">
        <v>1.7274541622446125</v>
      </c>
      <c r="T2570" s="50">
        <v>6.0669109641965976E-3</v>
      </c>
      <c r="U2570" s="50">
        <v>3.0030461180271821</v>
      </c>
      <c r="V2570" s="51">
        <v>86.820249041463654</v>
      </c>
      <c r="X2570" s="47" t="s">
        <v>1752</v>
      </c>
      <c r="Y2570" s="47" t="s">
        <v>1752</v>
      </c>
      <c r="Z2570" s="47" t="s">
        <v>1752</v>
      </c>
      <c r="AA2570" s="47" t="s">
        <v>1752</v>
      </c>
      <c r="AB2570" s="47" t="s">
        <v>1752</v>
      </c>
      <c r="AC2570" s="47" t="s">
        <v>1752</v>
      </c>
      <c r="AD2570" s="47" t="s">
        <v>1752</v>
      </c>
      <c r="AE2570" s="312"/>
      <c r="AF2570" s="465" t="s">
        <v>1755</v>
      </c>
      <c r="AG2570" s="343">
        <v>40</v>
      </c>
      <c r="AH2570" s="343">
        <v>15</v>
      </c>
      <c r="AI2570" s="343"/>
      <c r="AJ2570" s="343"/>
      <c r="AK2570" s="343"/>
      <c r="AL2570" s="343"/>
      <c r="AM2570" s="343"/>
      <c r="AN2570" s="343"/>
      <c r="AO2570" s="343"/>
      <c r="AP2570" s="343"/>
      <c r="AQ2570" s="343"/>
      <c r="AR2570" s="343"/>
      <c r="AS2570" s="343"/>
      <c r="AT2570" s="343"/>
      <c r="AU2570" s="343"/>
      <c r="AV2570" s="343"/>
      <c r="AW2570" s="343"/>
      <c r="AX2570" s="343"/>
      <c r="AY2570" s="343"/>
      <c r="AZ2570" s="343"/>
      <c r="BA2570" s="343"/>
      <c r="BB2570" s="343"/>
      <c r="BC2570" s="343"/>
      <c r="BD2570" s="343"/>
      <c r="BE2570" s="475"/>
      <c r="BF2570" s="475"/>
      <c r="BG2570" s="475"/>
      <c r="BH2570" s="475"/>
      <c r="BI2570" s="475"/>
      <c r="BJ2570" s="475"/>
      <c r="BK2570" s="475"/>
      <c r="BL2570" s="475"/>
      <c r="BM2570" s="475"/>
      <c r="BN2570" s="475"/>
      <c r="BO2570" s="475"/>
      <c r="BP2570" s="306"/>
      <c r="BQ2570" s="496"/>
      <c r="BR2570" s="496"/>
      <c r="BS2570" s="496"/>
      <c r="BT2570" s="496"/>
      <c r="BU2570" s="496"/>
      <c r="BV2570" s="496"/>
    </row>
    <row r="2571" spans="1:74" s="52" customFormat="1" ht="12.75">
      <c r="A2571" s="45">
        <v>2670.080468178493</v>
      </c>
      <c r="B2571" s="46" t="s">
        <v>363</v>
      </c>
      <c r="C2571" s="47" t="s">
        <v>337</v>
      </c>
      <c r="D2571" s="48">
        <v>210.12</v>
      </c>
      <c r="E2571" s="49">
        <v>39.426000000000002</v>
      </c>
      <c r="F2571" s="49">
        <v>4.5999999999999999E-2</v>
      </c>
      <c r="G2571" s="49">
        <v>12.357100000000001</v>
      </c>
      <c r="H2571" s="49">
        <v>0.36620000000000003</v>
      </c>
      <c r="I2571" s="49">
        <v>0.23760000000000001</v>
      </c>
      <c r="J2571" s="49">
        <v>46.261200000000002</v>
      </c>
      <c r="K2571" s="49">
        <v>0.20530000000000001</v>
      </c>
      <c r="L2571" s="49">
        <v>98.8994</v>
      </c>
      <c r="M2571" s="47"/>
      <c r="N2571" s="50">
        <v>0.99200226967368654</v>
      </c>
      <c r="O2571" s="50">
        <v>9.1508870525877065E-4</v>
      </c>
      <c r="P2571" s="50">
        <v>0.26001745517015556</v>
      </c>
      <c r="Q2571" s="50">
        <v>7.4112622396149139E-3</v>
      </c>
      <c r="R2571" s="50">
        <v>5.063631860230032E-3</v>
      </c>
      <c r="S2571" s="50">
        <v>1.7352233688007079</v>
      </c>
      <c r="T2571" s="50">
        <v>5.5344764661419948E-3</v>
      </c>
      <c r="U2571" s="50">
        <v>3.0061675529157958</v>
      </c>
      <c r="V2571" s="51">
        <v>86.968116728251516</v>
      </c>
      <c r="X2571" s="47" t="s">
        <v>1752</v>
      </c>
      <c r="Y2571" s="47" t="s">
        <v>1752</v>
      </c>
      <c r="Z2571" s="47" t="s">
        <v>1752</v>
      </c>
      <c r="AA2571" s="47" t="s">
        <v>1752</v>
      </c>
      <c r="AB2571" s="47" t="s">
        <v>1752</v>
      </c>
      <c r="AC2571" s="47" t="s">
        <v>1752</v>
      </c>
      <c r="AD2571" s="47" t="s">
        <v>1752</v>
      </c>
      <c r="AE2571" s="312"/>
      <c r="AF2571" s="465" t="s">
        <v>1755</v>
      </c>
      <c r="AG2571" s="343">
        <v>40</v>
      </c>
      <c r="AH2571" s="343">
        <v>15</v>
      </c>
      <c r="AI2571" s="343"/>
      <c r="AJ2571" s="343"/>
      <c r="AK2571" s="343"/>
      <c r="AL2571" s="343"/>
      <c r="AM2571" s="343"/>
      <c r="AN2571" s="343"/>
      <c r="AO2571" s="343"/>
      <c r="AP2571" s="343"/>
      <c r="AQ2571" s="343"/>
      <c r="AR2571" s="343"/>
      <c r="AS2571" s="343"/>
      <c r="AT2571" s="343"/>
      <c r="AU2571" s="343"/>
      <c r="AV2571" s="343"/>
      <c r="AW2571" s="343"/>
      <c r="AX2571" s="343"/>
      <c r="AY2571" s="343"/>
      <c r="AZ2571" s="343"/>
      <c r="BA2571" s="343"/>
      <c r="BB2571" s="343"/>
      <c r="BC2571" s="343"/>
      <c r="BD2571" s="343"/>
      <c r="BE2571" s="475"/>
      <c r="BF2571" s="475"/>
      <c r="BG2571" s="475"/>
      <c r="BH2571" s="475"/>
      <c r="BI2571" s="475"/>
      <c r="BJ2571" s="475"/>
      <c r="BK2571" s="475"/>
      <c r="BL2571" s="475"/>
      <c r="BM2571" s="475"/>
      <c r="BN2571" s="475"/>
      <c r="BO2571" s="475"/>
      <c r="BP2571" s="306"/>
      <c r="BQ2571" s="496"/>
      <c r="BR2571" s="496"/>
      <c r="BS2571" s="496"/>
      <c r="BT2571" s="496"/>
      <c r="BU2571" s="496"/>
      <c r="BV2571" s="496"/>
    </row>
    <row r="2572" spans="1:74" s="52" customFormat="1" ht="12.75">
      <c r="A2572" s="45">
        <v>2670.080468178493</v>
      </c>
      <c r="B2572" s="46" t="s">
        <v>363</v>
      </c>
      <c r="C2572" s="47" t="s">
        <v>337</v>
      </c>
      <c r="D2572" s="48">
        <v>215.12</v>
      </c>
      <c r="E2572" s="49">
        <v>39.927799999999998</v>
      </c>
      <c r="F2572" s="49">
        <v>5.8700000000000002E-2</v>
      </c>
      <c r="G2572" s="49">
        <v>12.306100000000001</v>
      </c>
      <c r="H2572" s="49">
        <v>0.38169999999999998</v>
      </c>
      <c r="I2572" s="49">
        <v>0.21590000000000001</v>
      </c>
      <c r="J2572" s="49">
        <v>46.243699999999997</v>
      </c>
      <c r="K2572" s="49">
        <v>0.23280000000000001</v>
      </c>
      <c r="L2572" s="49">
        <v>99.366699999999994</v>
      </c>
      <c r="M2572" s="47"/>
      <c r="N2572" s="50">
        <v>0.9984197809820925</v>
      </c>
      <c r="O2572" s="50">
        <v>1.1605164788593663E-3</v>
      </c>
      <c r="P2572" s="50">
        <v>0.25734410791415507</v>
      </c>
      <c r="Q2572" s="50">
        <v>7.6772175542245023E-3</v>
      </c>
      <c r="R2572" s="50">
        <v>4.5727365066463351E-3</v>
      </c>
      <c r="S2572" s="50">
        <v>1.7238477882119103</v>
      </c>
      <c r="T2572" s="50">
        <v>6.2370384123004224E-3</v>
      </c>
      <c r="U2572" s="50">
        <v>2.9992591860601889</v>
      </c>
      <c r="V2572" s="51">
        <v>87.01064200709915</v>
      </c>
      <c r="X2572" s="47" t="s">
        <v>1752</v>
      </c>
      <c r="Y2572" s="47" t="s">
        <v>1752</v>
      </c>
      <c r="Z2572" s="47" t="s">
        <v>1752</v>
      </c>
      <c r="AA2572" s="47" t="s">
        <v>1752</v>
      </c>
      <c r="AB2572" s="47" t="s">
        <v>1752</v>
      </c>
      <c r="AC2572" s="47" t="s">
        <v>1752</v>
      </c>
      <c r="AD2572" s="47" t="s">
        <v>1752</v>
      </c>
      <c r="AE2572" s="312"/>
      <c r="AF2572" s="465" t="s">
        <v>1755</v>
      </c>
      <c r="AG2572" s="343">
        <v>40</v>
      </c>
      <c r="AH2572" s="343">
        <v>15</v>
      </c>
      <c r="AI2572" s="343"/>
      <c r="AJ2572" s="343"/>
      <c r="AK2572" s="343"/>
      <c r="AL2572" s="343"/>
      <c r="AM2572" s="343"/>
      <c r="AN2572" s="343"/>
      <c r="AO2572" s="343"/>
      <c r="AP2572" s="343"/>
      <c r="AQ2572" s="343"/>
      <c r="AR2572" s="343"/>
      <c r="AS2572" s="343"/>
      <c r="AT2572" s="343"/>
      <c r="AU2572" s="343"/>
      <c r="AV2572" s="343"/>
      <c r="AW2572" s="343"/>
      <c r="AX2572" s="343"/>
      <c r="AY2572" s="343"/>
      <c r="AZ2572" s="343"/>
      <c r="BA2572" s="343"/>
      <c r="BB2572" s="343"/>
      <c r="BC2572" s="343"/>
      <c r="BD2572" s="343"/>
      <c r="BE2572" s="475"/>
      <c r="BF2572" s="475"/>
      <c r="BG2572" s="475"/>
      <c r="BH2572" s="475"/>
      <c r="BI2572" s="475"/>
      <c r="BJ2572" s="475"/>
      <c r="BK2572" s="475"/>
      <c r="BL2572" s="475"/>
      <c r="BM2572" s="475"/>
      <c r="BN2572" s="475"/>
      <c r="BO2572" s="475"/>
      <c r="BP2572" s="306"/>
      <c r="BQ2572" s="496"/>
      <c r="BR2572" s="496"/>
      <c r="BS2572" s="496"/>
      <c r="BT2572" s="496"/>
      <c r="BU2572" s="496"/>
      <c r="BV2572" s="496"/>
    </row>
    <row r="2573" spans="1:74" s="52" customFormat="1" ht="12.75">
      <c r="A2573" s="45">
        <v>2670.080468178493</v>
      </c>
      <c r="B2573" s="46" t="s">
        <v>363</v>
      </c>
      <c r="C2573" s="47" t="s">
        <v>337</v>
      </c>
      <c r="D2573" s="48">
        <v>220.12</v>
      </c>
      <c r="E2573" s="49">
        <v>39.597000000000001</v>
      </c>
      <c r="F2573" s="49">
        <v>5.1400000000000001E-2</v>
      </c>
      <c r="G2573" s="49">
        <v>12.4902</v>
      </c>
      <c r="H2573" s="49">
        <v>0.38940000000000002</v>
      </c>
      <c r="I2573" s="49">
        <v>0.13780000000000001</v>
      </c>
      <c r="J2573" s="49">
        <v>46.269799999999996</v>
      </c>
      <c r="K2573" s="49">
        <v>0.2346</v>
      </c>
      <c r="L2573" s="49">
        <v>99.170199999999994</v>
      </c>
      <c r="M2573" s="47"/>
      <c r="N2573" s="50">
        <v>0.99352713331387355</v>
      </c>
      <c r="O2573" s="50">
        <v>1.0196614084898306E-3</v>
      </c>
      <c r="P2573" s="50">
        <v>0.26208540415596465</v>
      </c>
      <c r="Q2573" s="50">
        <v>7.858819031832465E-3</v>
      </c>
      <c r="R2573" s="50">
        <v>2.9285483963166496E-3</v>
      </c>
      <c r="S2573" s="50">
        <v>1.730707264041172</v>
      </c>
      <c r="T2573" s="50">
        <v>6.3067135214978356E-3</v>
      </c>
      <c r="U2573" s="50">
        <v>3.0044335438691472</v>
      </c>
      <c r="V2573" s="51">
        <v>86.848335587611771</v>
      </c>
      <c r="X2573" s="47" t="s">
        <v>1752</v>
      </c>
      <c r="Y2573" s="47" t="s">
        <v>1752</v>
      </c>
      <c r="Z2573" s="47" t="s">
        <v>1752</v>
      </c>
      <c r="AA2573" s="47" t="s">
        <v>1752</v>
      </c>
      <c r="AB2573" s="47" t="s">
        <v>1752</v>
      </c>
      <c r="AC2573" s="47" t="s">
        <v>1752</v>
      </c>
      <c r="AD2573" s="47" t="s">
        <v>1752</v>
      </c>
      <c r="AE2573" s="312"/>
      <c r="AF2573" s="465" t="s">
        <v>1755</v>
      </c>
      <c r="AG2573" s="343">
        <v>40</v>
      </c>
      <c r="AH2573" s="343">
        <v>15</v>
      </c>
      <c r="AI2573" s="343"/>
      <c r="AJ2573" s="343"/>
      <c r="AK2573" s="343"/>
      <c r="AL2573" s="343"/>
      <c r="AM2573" s="343"/>
      <c r="AN2573" s="343"/>
      <c r="AO2573" s="343"/>
      <c r="AP2573" s="343"/>
      <c r="AQ2573" s="343"/>
      <c r="AR2573" s="343"/>
      <c r="AS2573" s="343"/>
      <c r="AT2573" s="343"/>
      <c r="AU2573" s="343"/>
      <c r="AV2573" s="343"/>
      <c r="AW2573" s="343"/>
      <c r="AX2573" s="343"/>
      <c r="AY2573" s="343"/>
      <c r="AZ2573" s="343"/>
      <c r="BA2573" s="343"/>
      <c r="BB2573" s="343"/>
      <c r="BC2573" s="343"/>
      <c r="BD2573" s="343"/>
      <c r="BE2573" s="475"/>
      <c r="BF2573" s="475"/>
      <c r="BG2573" s="475"/>
      <c r="BH2573" s="475"/>
      <c r="BI2573" s="475"/>
      <c r="BJ2573" s="475"/>
      <c r="BK2573" s="475"/>
      <c r="BL2573" s="475"/>
      <c r="BM2573" s="475"/>
      <c r="BN2573" s="475"/>
      <c r="BO2573" s="475"/>
      <c r="BP2573" s="306"/>
      <c r="BQ2573" s="496"/>
      <c r="BR2573" s="496"/>
      <c r="BS2573" s="496"/>
      <c r="BT2573" s="496"/>
      <c r="BU2573" s="496"/>
      <c r="BV2573" s="496"/>
    </row>
    <row r="2574" spans="1:74" s="52" customFormat="1" ht="12.75">
      <c r="A2574" s="45">
        <v>2670.080468178493</v>
      </c>
      <c r="B2574" s="46" t="s">
        <v>363</v>
      </c>
      <c r="C2574" s="47" t="s">
        <v>337</v>
      </c>
      <c r="D2574" s="48">
        <v>225.12</v>
      </c>
      <c r="E2574" s="49">
        <v>39.607199999999999</v>
      </c>
      <c r="F2574" s="49">
        <v>6.2199999999999998E-2</v>
      </c>
      <c r="G2574" s="49">
        <v>12.1275</v>
      </c>
      <c r="H2574" s="49">
        <v>0.31850000000000001</v>
      </c>
      <c r="I2574" s="49">
        <v>0.18149999999999999</v>
      </c>
      <c r="J2574" s="49">
        <v>46.280299999999997</v>
      </c>
      <c r="K2574" s="49">
        <v>0.21940000000000001</v>
      </c>
      <c r="L2574" s="49">
        <v>98.796599999999984</v>
      </c>
      <c r="M2574" s="47"/>
      <c r="N2574" s="50">
        <v>0.99551876857588784</v>
      </c>
      <c r="O2574" s="50">
        <v>1.2360644345627769E-3</v>
      </c>
      <c r="P2574" s="50">
        <v>0.25491922421999325</v>
      </c>
      <c r="Q2574" s="50">
        <v>6.4391514500012677E-3</v>
      </c>
      <c r="R2574" s="50">
        <v>3.8640049975075768E-3</v>
      </c>
      <c r="S2574" s="50">
        <v>1.7341234930662792</v>
      </c>
      <c r="T2574" s="50">
        <v>5.9083958107544474E-3</v>
      </c>
      <c r="U2574" s="50">
        <v>3.0020091025549869</v>
      </c>
      <c r="V2574" s="51">
        <v>87.183823554690193</v>
      </c>
      <c r="X2574" s="47" t="s">
        <v>1752</v>
      </c>
      <c r="Y2574" s="47" t="s">
        <v>1752</v>
      </c>
      <c r="Z2574" s="47" t="s">
        <v>1752</v>
      </c>
      <c r="AA2574" s="47" t="s">
        <v>1752</v>
      </c>
      <c r="AB2574" s="47" t="s">
        <v>1752</v>
      </c>
      <c r="AC2574" s="47" t="s">
        <v>1752</v>
      </c>
      <c r="AD2574" s="47" t="s">
        <v>1752</v>
      </c>
      <c r="AE2574" s="312"/>
      <c r="AF2574" s="465" t="s">
        <v>1755</v>
      </c>
      <c r="AG2574" s="343">
        <v>40</v>
      </c>
      <c r="AH2574" s="343">
        <v>15</v>
      </c>
      <c r="AI2574" s="343"/>
      <c r="AJ2574" s="343"/>
      <c r="AK2574" s="343"/>
      <c r="AL2574" s="343"/>
      <c r="AM2574" s="343"/>
      <c r="AN2574" s="343"/>
      <c r="AO2574" s="343"/>
      <c r="AP2574" s="343"/>
      <c r="AQ2574" s="343"/>
      <c r="AR2574" s="343"/>
      <c r="AS2574" s="343"/>
      <c r="AT2574" s="343"/>
      <c r="AU2574" s="343"/>
      <c r="AV2574" s="343"/>
      <c r="AW2574" s="343"/>
      <c r="AX2574" s="343"/>
      <c r="AY2574" s="343"/>
      <c r="AZ2574" s="343"/>
      <c r="BA2574" s="343"/>
      <c r="BB2574" s="343"/>
      <c r="BC2574" s="343"/>
      <c r="BD2574" s="343"/>
      <c r="BE2574" s="475"/>
      <c r="BF2574" s="475"/>
      <c r="BG2574" s="475"/>
      <c r="BH2574" s="475"/>
      <c r="BI2574" s="475"/>
      <c r="BJ2574" s="475"/>
      <c r="BK2574" s="475"/>
      <c r="BL2574" s="475"/>
      <c r="BM2574" s="475"/>
      <c r="BN2574" s="475"/>
      <c r="BO2574" s="475"/>
      <c r="BP2574" s="306"/>
      <c r="BQ2574" s="496"/>
      <c r="BR2574" s="496"/>
      <c r="BS2574" s="496"/>
      <c r="BT2574" s="496"/>
      <c r="BU2574" s="496"/>
      <c r="BV2574" s="496"/>
    </row>
    <row r="2575" spans="1:74" s="52" customFormat="1" ht="12.75">
      <c r="A2575" s="45">
        <v>2670.080468178493</v>
      </c>
      <c r="B2575" s="46" t="s">
        <v>363</v>
      </c>
      <c r="C2575" s="47" t="s">
        <v>337</v>
      </c>
      <c r="D2575" s="48">
        <v>230.13</v>
      </c>
      <c r="E2575" s="49">
        <v>39.549399999999999</v>
      </c>
      <c r="F2575" s="49">
        <v>5.9900000000000002E-2</v>
      </c>
      <c r="G2575" s="49">
        <v>12.1844</v>
      </c>
      <c r="H2575" s="49">
        <v>0.37469999999999998</v>
      </c>
      <c r="I2575" s="49">
        <v>0.12520000000000001</v>
      </c>
      <c r="J2575" s="49">
        <v>45.860100000000003</v>
      </c>
      <c r="K2575" s="49">
        <v>0.22309999999999999</v>
      </c>
      <c r="L2575" s="49">
        <v>98.376800000000003</v>
      </c>
      <c r="M2575" s="47"/>
      <c r="N2575" s="50">
        <v>0.99844774336632292</v>
      </c>
      <c r="O2575" s="50">
        <v>1.1956048771523465E-3</v>
      </c>
      <c r="P2575" s="50">
        <v>0.25724419456317243</v>
      </c>
      <c r="Q2575" s="50">
        <v>7.6087449407006699E-3</v>
      </c>
      <c r="R2575" s="50">
        <v>2.677167280829455E-3</v>
      </c>
      <c r="S2575" s="50">
        <v>1.7259530728619965</v>
      </c>
      <c r="T2575" s="50">
        <v>6.0345189891977419E-3</v>
      </c>
      <c r="U2575" s="50">
        <v>2.9991610468793723</v>
      </c>
      <c r="V2575" s="51">
        <v>87.028814592047183</v>
      </c>
      <c r="X2575" s="47" t="s">
        <v>1752</v>
      </c>
      <c r="Y2575" s="47" t="s">
        <v>1752</v>
      </c>
      <c r="Z2575" s="47" t="s">
        <v>1752</v>
      </c>
      <c r="AA2575" s="47" t="s">
        <v>1752</v>
      </c>
      <c r="AB2575" s="47" t="s">
        <v>1752</v>
      </c>
      <c r="AC2575" s="47" t="s">
        <v>1752</v>
      </c>
      <c r="AD2575" s="47" t="s">
        <v>1752</v>
      </c>
      <c r="AE2575" s="312"/>
      <c r="AF2575" s="465" t="s">
        <v>1755</v>
      </c>
      <c r="AG2575" s="343">
        <v>40</v>
      </c>
      <c r="AH2575" s="343">
        <v>15</v>
      </c>
      <c r="AI2575" s="343"/>
      <c r="AJ2575" s="343"/>
      <c r="AK2575" s="343"/>
      <c r="AL2575" s="343"/>
      <c r="AM2575" s="343"/>
      <c r="AN2575" s="343"/>
      <c r="AO2575" s="343"/>
      <c r="AP2575" s="343"/>
      <c r="AQ2575" s="343"/>
      <c r="AR2575" s="343"/>
      <c r="AS2575" s="343"/>
      <c r="AT2575" s="343"/>
      <c r="AU2575" s="343"/>
      <c r="AV2575" s="343"/>
      <c r="AW2575" s="343"/>
      <c r="AX2575" s="343"/>
      <c r="AY2575" s="343"/>
      <c r="AZ2575" s="343"/>
      <c r="BA2575" s="343"/>
      <c r="BB2575" s="343"/>
      <c r="BC2575" s="343"/>
      <c r="BD2575" s="343"/>
      <c r="BE2575" s="475"/>
      <c r="BF2575" s="475"/>
      <c r="BG2575" s="475"/>
      <c r="BH2575" s="475"/>
      <c r="BI2575" s="475"/>
      <c r="BJ2575" s="475"/>
      <c r="BK2575" s="475"/>
      <c r="BL2575" s="475"/>
      <c r="BM2575" s="475"/>
      <c r="BN2575" s="475"/>
      <c r="BO2575" s="475"/>
      <c r="BP2575" s="306"/>
      <c r="BQ2575" s="496"/>
      <c r="BR2575" s="496"/>
      <c r="BS2575" s="496"/>
      <c r="BT2575" s="496"/>
      <c r="BU2575" s="496"/>
      <c r="BV2575" s="496"/>
    </row>
    <row r="2576" spans="1:74" s="52" customFormat="1" ht="12.75">
      <c r="A2576" s="45">
        <v>2670.080468178493</v>
      </c>
      <c r="B2576" s="46" t="s">
        <v>363</v>
      </c>
      <c r="C2576" s="47" t="s">
        <v>337</v>
      </c>
      <c r="D2576" s="48">
        <v>235.14</v>
      </c>
      <c r="E2576" s="49">
        <v>39.527099999999997</v>
      </c>
      <c r="F2576" s="49">
        <v>4.6399999999999997E-2</v>
      </c>
      <c r="G2576" s="49">
        <v>12.292199999999999</v>
      </c>
      <c r="H2576" s="49">
        <v>0.35570000000000002</v>
      </c>
      <c r="I2576" s="49">
        <v>0.15970000000000001</v>
      </c>
      <c r="J2576" s="49">
        <v>46.232799999999997</v>
      </c>
      <c r="K2576" s="49">
        <v>0.23749999999999999</v>
      </c>
      <c r="L2576" s="49">
        <v>98.851399999999998</v>
      </c>
      <c r="M2576" s="47"/>
      <c r="N2576" s="50">
        <v>0.99412953395189441</v>
      </c>
      <c r="O2576" s="50">
        <v>9.2265941838407266E-4</v>
      </c>
      <c r="P2576" s="50">
        <v>0.25854350703408829</v>
      </c>
      <c r="Q2576" s="50">
        <v>7.1957452764589182E-3</v>
      </c>
      <c r="R2576" s="50">
        <v>3.402034230464934E-3</v>
      </c>
      <c r="S2576" s="50">
        <v>1.7334318248149621</v>
      </c>
      <c r="T2576" s="50">
        <v>6.3998424850848657E-3</v>
      </c>
      <c r="U2576" s="50">
        <v>3.0040251472113373</v>
      </c>
      <c r="V2576" s="51">
        <v>87.020747551421977</v>
      </c>
      <c r="X2576" s="47" t="s">
        <v>1752</v>
      </c>
      <c r="Y2576" s="47" t="s">
        <v>1752</v>
      </c>
      <c r="Z2576" s="47" t="s">
        <v>1752</v>
      </c>
      <c r="AA2576" s="47" t="s">
        <v>1752</v>
      </c>
      <c r="AB2576" s="47" t="s">
        <v>1752</v>
      </c>
      <c r="AC2576" s="47" t="s">
        <v>1752</v>
      </c>
      <c r="AD2576" s="47" t="s">
        <v>1752</v>
      </c>
      <c r="AE2576" s="312"/>
      <c r="AF2576" s="465" t="s">
        <v>1755</v>
      </c>
      <c r="AG2576" s="343">
        <v>40</v>
      </c>
      <c r="AH2576" s="343">
        <v>15</v>
      </c>
      <c r="AI2576" s="343"/>
      <c r="AJ2576" s="343"/>
      <c r="AK2576" s="343"/>
      <c r="AL2576" s="343"/>
      <c r="AM2576" s="343"/>
      <c r="AN2576" s="343"/>
      <c r="AO2576" s="343"/>
      <c r="AP2576" s="343"/>
      <c r="AQ2576" s="343"/>
      <c r="AR2576" s="343"/>
      <c r="AS2576" s="343"/>
      <c r="AT2576" s="343"/>
      <c r="AU2576" s="343"/>
      <c r="AV2576" s="343"/>
      <c r="AW2576" s="343"/>
      <c r="AX2576" s="343"/>
      <c r="AY2576" s="343"/>
      <c r="AZ2576" s="343"/>
      <c r="BA2576" s="343"/>
      <c r="BB2576" s="343"/>
      <c r="BC2576" s="343"/>
      <c r="BD2576" s="343"/>
      <c r="BE2576" s="475"/>
      <c r="BF2576" s="475"/>
      <c r="BG2576" s="475"/>
      <c r="BH2576" s="475"/>
      <c r="BI2576" s="475"/>
      <c r="BJ2576" s="475"/>
      <c r="BK2576" s="475"/>
      <c r="BL2576" s="475"/>
      <c r="BM2576" s="475"/>
      <c r="BN2576" s="475"/>
      <c r="BO2576" s="475"/>
      <c r="BP2576" s="306"/>
      <c r="BQ2576" s="496"/>
      <c r="BR2576" s="496"/>
      <c r="BS2576" s="496"/>
      <c r="BT2576" s="496"/>
      <c r="BU2576" s="496"/>
      <c r="BV2576" s="496"/>
    </row>
    <row r="2577" spans="1:74" s="52" customFormat="1" ht="12.75">
      <c r="A2577" s="45">
        <v>2670.080468178493</v>
      </c>
      <c r="B2577" s="46" t="s">
        <v>363</v>
      </c>
      <c r="C2577" s="47" t="s">
        <v>337</v>
      </c>
      <c r="D2577" s="48">
        <v>240.14</v>
      </c>
      <c r="E2577" s="49">
        <v>39.244599999999998</v>
      </c>
      <c r="F2577" s="49">
        <v>8.6499999999999994E-2</v>
      </c>
      <c r="G2577" s="49">
        <v>12.284700000000001</v>
      </c>
      <c r="H2577" s="49">
        <v>0.36270000000000002</v>
      </c>
      <c r="I2577" s="49">
        <v>0.18679999999999999</v>
      </c>
      <c r="J2577" s="49">
        <v>46.100299999999997</v>
      </c>
      <c r="K2577" s="49">
        <v>0.24490000000000001</v>
      </c>
      <c r="L2577" s="49">
        <v>98.510499999999993</v>
      </c>
      <c r="M2577" s="47"/>
      <c r="N2577" s="50">
        <v>0.99099472994880633</v>
      </c>
      <c r="O2577" s="50">
        <v>1.7269627121557513E-3</v>
      </c>
      <c r="P2577" s="50">
        <v>0.25942509667850738</v>
      </c>
      <c r="Q2577" s="50">
        <v>7.3668679625820523E-3</v>
      </c>
      <c r="R2577" s="50">
        <v>3.9953428136814918E-3</v>
      </c>
      <c r="S2577" s="50">
        <v>1.7354165514059519</v>
      </c>
      <c r="T2577" s="50">
        <v>6.6257931051977052E-3</v>
      </c>
      <c r="U2577" s="50">
        <v>3.0055513446268827</v>
      </c>
      <c r="V2577" s="51">
        <v>86.995203507625803</v>
      </c>
      <c r="X2577" s="47" t="s">
        <v>1752</v>
      </c>
      <c r="Y2577" s="47" t="s">
        <v>1752</v>
      </c>
      <c r="Z2577" s="47" t="s">
        <v>1752</v>
      </c>
      <c r="AA2577" s="47" t="s">
        <v>1752</v>
      </c>
      <c r="AB2577" s="47" t="s">
        <v>1752</v>
      </c>
      <c r="AC2577" s="47" t="s">
        <v>1752</v>
      </c>
      <c r="AD2577" s="47" t="s">
        <v>1752</v>
      </c>
      <c r="AE2577" s="312"/>
      <c r="AF2577" s="465" t="s">
        <v>1755</v>
      </c>
      <c r="AG2577" s="343">
        <v>40</v>
      </c>
      <c r="AH2577" s="343">
        <v>15</v>
      </c>
      <c r="AI2577" s="343"/>
      <c r="AJ2577" s="343"/>
      <c r="AK2577" s="343"/>
      <c r="AL2577" s="343"/>
      <c r="AM2577" s="343"/>
      <c r="AN2577" s="343"/>
      <c r="AO2577" s="343"/>
      <c r="AP2577" s="343"/>
      <c r="AQ2577" s="343"/>
      <c r="AR2577" s="343"/>
      <c r="AS2577" s="343"/>
      <c r="AT2577" s="343"/>
      <c r="AU2577" s="343"/>
      <c r="AV2577" s="343"/>
      <c r="AW2577" s="343"/>
      <c r="AX2577" s="343"/>
      <c r="AY2577" s="343"/>
      <c r="AZ2577" s="343"/>
      <c r="BA2577" s="343"/>
      <c r="BB2577" s="343"/>
      <c r="BC2577" s="343"/>
      <c r="BD2577" s="343"/>
      <c r="BE2577" s="475"/>
      <c r="BF2577" s="475"/>
      <c r="BG2577" s="475"/>
      <c r="BH2577" s="475"/>
      <c r="BI2577" s="475"/>
      <c r="BJ2577" s="475"/>
      <c r="BK2577" s="475"/>
      <c r="BL2577" s="475"/>
      <c r="BM2577" s="475"/>
      <c r="BN2577" s="475"/>
      <c r="BO2577" s="475"/>
      <c r="BP2577" s="306"/>
      <c r="BQ2577" s="496"/>
      <c r="BR2577" s="496"/>
      <c r="BS2577" s="496"/>
      <c r="BT2577" s="496"/>
      <c r="BU2577" s="496"/>
      <c r="BV2577" s="496"/>
    </row>
    <row r="2578" spans="1:74" s="52" customFormat="1" ht="12.75">
      <c r="A2578" s="45">
        <v>2670.080468178493</v>
      </c>
      <c r="B2578" s="46" t="s">
        <v>363</v>
      </c>
      <c r="C2578" s="47" t="s">
        <v>337</v>
      </c>
      <c r="D2578" s="48">
        <v>245.14</v>
      </c>
      <c r="E2578" s="49">
        <v>39.331000000000003</v>
      </c>
      <c r="F2578" s="49">
        <v>5.2499999999999998E-2</v>
      </c>
      <c r="G2578" s="49">
        <v>12.3954</v>
      </c>
      <c r="H2578" s="49">
        <v>0.34160000000000001</v>
      </c>
      <c r="I2578" s="49">
        <v>0.18140000000000001</v>
      </c>
      <c r="J2578" s="49">
        <v>46.161999999999999</v>
      </c>
      <c r="K2578" s="49">
        <v>0.2109</v>
      </c>
      <c r="L2578" s="49">
        <v>98.674799999999991</v>
      </c>
      <c r="M2578" s="47"/>
      <c r="N2578" s="50">
        <v>0.9918069100829443</v>
      </c>
      <c r="O2578" s="50">
        <v>1.0467111721032334E-3</v>
      </c>
      <c r="P2578" s="50">
        <v>0.26140186466217152</v>
      </c>
      <c r="Q2578" s="50">
        <v>6.928734109459155E-3</v>
      </c>
      <c r="R2578" s="50">
        <v>3.8744955205687274E-3</v>
      </c>
      <c r="S2578" s="50">
        <v>1.7353429005488792</v>
      </c>
      <c r="T2578" s="50">
        <v>5.6980514767232589E-3</v>
      </c>
      <c r="U2578" s="50">
        <v>3.0060996675728493</v>
      </c>
      <c r="V2578" s="51">
        <v>86.908598974864873</v>
      </c>
      <c r="X2578" s="47" t="s">
        <v>1752</v>
      </c>
      <c r="Y2578" s="47" t="s">
        <v>1752</v>
      </c>
      <c r="Z2578" s="47" t="s">
        <v>1752</v>
      </c>
      <c r="AA2578" s="47" t="s">
        <v>1752</v>
      </c>
      <c r="AB2578" s="47" t="s">
        <v>1752</v>
      </c>
      <c r="AC2578" s="47" t="s">
        <v>1752</v>
      </c>
      <c r="AD2578" s="47" t="s">
        <v>1752</v>
      </c>
      <c r="AE2578" s="312"/>
      <c r="AF2578" s="465" t="s">
        <v>1755</v>
      </c>
      <c r="AG2578" s="343">
        <v>40</v>
      </c>
      <c r="AH2578" s="343">
        <v>15</v>
      </c>
      <c r="AI2578" s="343"/>
      <c r="AJ2578" s="343"/>
      <c r="AK2578" s="343"/>
      <c r="AL2578" s="343"/>
      <c r="AM2578" s="343"/>
      <c r="AN2578" s="343"/>
      <c r="AO2578" s="343"/>
      <c r="AP2578" s="343"/>
      <c r="AQ2578" s="343"/>
      <c r="AR2578" s="343"/>
      <c r="AS2578" s="343"/>
      <c r="AT2578" s="343"/>
      <c r="AU2578" s="343"/>
      <c r="AV2578" s="343"/>
      <c r="AW2578" s="343"/>
      <c r="AX2578" s="343"/>
      <c r="AY2578" s="343"/>
      <c r="AZ2578" s="343"/>
      <c r="BA2578" s="343"/>
      <c r="BB2578" s="343"/>
      <c r="BC2578" s="343"/>
      <c r="BD2578" s="343"/>
      <c r="BE2578" s="475"/>
      <c r="BF2578" s="475"/>
      <c r="BG2578" s="475"/>
      <c r="BH2578" s="475"/>
      <c r="BI2578" s="475"/>
      <c r="BJ2578" s="475"/>
      <c r="BK2578" s="475"/>
      <c r="BL2578" s="475"/>
      <c r="BM2578" s="475"/>
      <c r="BN2578" s="475"/>
      <c r="BO2578" s="475"/>
      <c r="BP2578" s="306"/>
      <c r="BQ2578" s="496"/>
      <c r="BR2578" s="496"/>
      <c r="BS2578" s="496"/>
      <c r="BT2578" s="496"/>
      <c r="BU2578" s="496"/>
      <c r="BV2578" s="496"/>
    </row>
    <row r="2579" spans="1:74" s="52" customFormat="1" ht="12.75">
      <c r="A2579" s="45">
        <v>2670.080468178493</v>
      </c>
      <c r="B2579" s="46" t="s">
        <v>363</v>
      </c>
      <c r="C2579" s="47" t="s">
        <v>337</v>
      </c>
      <c r="D2579" s="48">
        <v>250.15</v>
      </c>
      <c r="E2579" s="49">
        <v>39.651699999999998</v>
      </c>
      <c r="F2579" s="49">
        <v>4.65E-2</v>
      </c>
      <c r="G2579" s="49">
        <v>12.2342</v>
      </c>
      <c r="H2579" s="49">
        <v>0.32340000000000002</v>
      </c>
      <c r="I2579" s="49">
        <v>0.13969999999999999</v>
      </c>
      <c r="J2579" s="49">
        <v>46.131999999999998</v>
      </c>
      <c r="K2579" s="49">
        <v>0.21099999999999999</v>
      </c>
      <c r="L2579" s="49">
        <v>98.738500000000002</v>
      </c>
      <c r="M2579" s="47"/>
      <c r="N2579" s="50">
        <v>0.99739279417618676</v>
      </c>
      <c r="O2579" s="50">
        <v>9.2476797699017469E-4</v>
      </c>
      <c r="P2579" s="50">
        <v>0.25735699946887908</v>
      </c>
      <c r="Q2579" s="50">
        <v>6.5431717860188346E-3</v>
      </c>
      <c r="R2579" s="50">
        <v>2.9763675426796236E-3</v>
      </c>
      <c r="S2579" s="50">
        <v>1.729877075808407</v>
      </c>
      <c r="T2579" s="50">
        <v>5.6864931106717044E-3</v>
      </c>
      <c r="U2579" s="50">
        <v>3.0007576698698331</v>
      </c>
      <c r="V2579" s="51">
        <v>87.049487392019017</v>
      </c>
      <c r="X2579" s="47" t="s">
        <v>1752</v>
      </c>
      <c r="Y2579" s="47" t="s">
        <v>1752</v>
      </c>
      <c r="Z2579" s="47" t="s">
        <v>1752</v>
      </c>
      <c r="AA2579" s="47" t="s">
        <v>1752</v>
      </c>
      <c r="AB2579" s="47" t="s">
        <v>1752</v>
      </c>
      <c r="AC2579" s="47" t="s">
        <v>1752</v>
      </c>
      <c r="AD2579" s="47" t="s">
        <v>1752</v>
      </c>
      <c r="AE2579" s="312"/>
      <c r="AF2579" s="465" t="s">
        <v>1755</v>
      </c>
      <c r="AG2579" s="343">
        <v>40</v>
      </c>
      <c r="AH2579" s="343">
        <v>15</v>
      </c>
      <c r="AI2579" s="343"/>
      <c r="AJ2579" s="343"/>
      <c r="AK2579" s="343"/>
      <c r="AL2579" s="343"/>
      <c r="AM2579" s="343"/>
      <c r="AN2579" s="343"/>
      <c r="AO2579" s="343"/>
      <c r="AP2579" s="343"/>
      <c r="AQ2579" s="343"/>
      <c r="AR2579" s="343"/>
      <c r="AS2579" s="343"/>
      <c r="AT2579" s="343"/>
      <c r="AU2579" s="343"/>
      <c r="AV2579" s="343"/>
      <c r="AW2579" s="343"/>
      <c r="AX2579" s="343"/>
      <c r="AY2579" s="343"/>
      <c r="AZ2579" s="343"/>
      <c r="BA2579" s="343"/>
      <c r="BB2579" s="343"/>
      <c r="BC2579" s="343"/>
      <c r="BD2579" s="343"/>
      <c r="BE2579" s="475"/>
      <c r="BF2579" s="475"/>
      <c r="BG2579" s="475"/>
      <c r="BH2579" s="475"/>
      <c r="BI2579" s="475"/>
      <c r="BJ2579" s="475"/>
      <c r="BK2579" s="475"/>
      <c r="BL2579" s="475"/>
      <c r="BM2579" s="475"/>
      <c r="BN2579" s="475"/>
      <c r="BO2579" s="475"/>
      <c r="BP2579" s="306"/>
      <c r="BQ2579" s="496"/>
      <c r="BR2579" s="496"/>
      <c r="BS2579" s="496"/>
      <c r="BT2579" s="496"/>
      <c r="BU2579" s="496"/>
      <c r="BV2579" s="496"/>
    </row>
    <row r="2580" spans="1:74" s="52" customFormat="1" ht="12.75">
      <c r="A2580" s="45">
        <v>2670.080468178493</v>
      </c>
      <c r="B2580" s="46" t="s">
        <v>363</v>
      </c>
      <c r="C2580" s="47" t="s">
        <v>337</v>
      </c>
      <c r="D2580" s="48">
        <v>255.15</v>
      </c>
      <c r="E2580" s="49">
        <v>39.2928</v>
      </c>
      <c r="F2580" s="49">
        <v>7.0800000000000002E-2</v>
      </c>
      <c r="G2580" s="49">
        <v>12.138</v>
      </c>
      <c r="H2580" s="49">
        <v>0.3473</v>
      </c>
      <c r="I2580" s="49">
        <v>0.19600000000000001</v>
      </c>
      <c r="J2580" s="49">
        <v>46.0625</v>
      </c>
      <c r="K2580" s="49">
        <v>0.22120000000000001</v>
      </c>
      <c r="L2580" s="49">
        <v>98.32859999999998</v>
      </c>
      <c r="M2580" s="47"/>
      <c r="N2580" s="50">
        <v>0.99315144315957538</v>
      </c>
      <c r="O2580" s="50">
        <v>1.4148525213857762E-3</v>
      </c>
      <c r="P2580" s="50">
        <v>0.25656985425951018</v>
      </c>
      <c r="Q2580" s="50">
        <v>7.0607555492769002E-3</v>
      </c>
      <c r="R2580" s="50">
        <v>4.1960853266602149E-3</v>
      </c>
      <c r="S2580" s="50">
        <v>1.7356356065315937</v>
      </c>
      <c r="T2580" s="50">
        <v>5.9902544496508985E-3</v>
      </c>
      <c r="U2580" s="50">
        <v>3.0040188517976532</v>
      </c>
      <c r="V2580" s="51">
        <v>87.121315581695754</v>
      </c>
      <c r="X2580" s="47" t="s">
        <v>1752</v>
      </c>
      <c r="Y2580" s="47" t="s">
        <v>1752</v>
      </c>
      <c r="Z2580" s="47" t="s">
        <v>1752</v>
      </c>
      <c r="AA2580" s="47" t="s">
        <v>1752</v>
      </c>
      <c r="AB2580" s="47" t="s">
        <v>1752</v>
      </c>
      <c r="AC2580" s="47" t="s">
        <v>1752</v>
      </c>
      <c r="AD2580" s="47" t="s">
        <v>1752</v>
      </c>
      <c r="AE2580" s="312"/>
      <c r="AF2580" s="465" t="s">
        <v>1755</v>
      </c>
      <c r="AG2580" s="343">
        <v>40</v>
      </c>
      <c r="AH2580" s="343">
        <v>15</v>
      </c>
      <c r="AI2580" s="343"/>
      <c r="AJ2580" s="343"/>
      <c r="AK2580" s="343"/>
      <c r="AL2580" s="343"/>
      <c r="AM2580" s="343"/>
      <c r="AN2580" s="343"/>
      <c r="AO2580" s="343"/>
      <c r="AP2580" s="343"/>
      <c r="AQ2580" s="343"/>
      <c r="AR2580" s="343"/>
      <c r="AS2580" s="343"/>
      <c r="AT2580" s="343"/>
      <c r="AU2580" s="343"/>
      <c r="AV2580" s="343"/>
      <c r="AW2580" s="343"/>
      <c r="AX2580" s="343"/>
      <c r="AY2580" s="343"/>
      <c r="AZ2580" s="343"/>
      <c r="BA2580" s="343"/>
      <c r="BB2580" s="343"/>
      <c r="BC2580" s="343"/>
      <c r="BD2580" s="343"/>
      <c r="BE2580" s="475"/>
      <c r="BF2580" s="475"/>
      <c r="BG2580" s="475"/>
      <c r="BH2580" s="475"/>
      <c r="BI2580" s="475"/>
      <c r="BJ2580" s="475"/>
      <c r="BK2580" s="475"/>
      <c r="BL2580" s="475"/>
      <c r="BM2580" s="475"/>
      <c r="BN2580" s="475"/>
      <c r="BO2580" s="475"/>
      <c r="BP2580" s="306"/>
      <c r="BQ2580" s="496"/>
      <c r="BR2580" s="496"/>
      <c r="BS2580" s="496"/>
      <c r="BT2580" s="496"/>
      <c r="BU2580" s="496"/>
      <c r="BV2580" s="496"/>
    </row>
    <row r="2581" spans="1:74" s="52" customFormat="1" ht="12.75">
      <c r="A2581" s="45">
        <v>2670.080468178493</v>
      </c>
      <c r="B2581" s="46" t="s">
        <v>363</v>
      </c>
      <c r="C2581" s="47" t="s">
        <v>337</v>
      </c>
      <c r="D2581" s="48">
        <v>260.14999999999998</v>
      </c>
      <c r="E2581" s="49">
        <v>39.523499999999999</v>
      </c>
      <c r="F2581" s="49">
        <v>6.3399999999999998E-2</v>
      </c>
      <c r="G2581" s="49">
        <v>12.307600000000001</v>
      </c>
      <c r="H2581" s="49">
        <v>0.40910000000000002</v>
      </c>
      <c r="I2581" s="49">
        <v>0.20499999999999999</v>
      </c>
      <c r="J2581" s="49">
        <v>46.124899999999997</v>
      </c>
      <c r="K2581" s="49">
        <v>0.20949999999999999</v>
      </c>
      <c r="L2581" s="49">
        <v>98.843000000000004</v>
      </c>
      <c r="M2581" s="47"/>
      <c r="N2581" s="50">
        <v>0.99443622520707886</v>
      </c>
      <c r="O2581" s="50">
        <v>1.2612065360776983E-3</v>
      </c>
      <c r="P2581" s="50">
        <v>0.25897086474090086</v>
      </c>
      <c r="Q2581" s="50">
        <v>8.2793246341015553E-3</v>
      </c>
      <c r="R2581" s="50">
        <v>4.3687897048601066E-3</v>
      </c>
      <c r="S2581" s="50">
        <v>1.7300773601952439</v>
      </c>
      <c r="T2581" s="50">
        <v>5.6475907025030211E-3</v>
      </c>
      <c r="U2581" s="50">
        <v>3.0030413617207663</v>
      </c>
      <c r="V2581" s="51">
        <v>86.980161592149699</v>
      </c>
      <c r="X2581" s="47" t="s">
        <v>1752</v>
      </c>
      <c r="Y2581" s="47" t="s">
        <v>1752</v>
      </c>
      <c r="Z2581" s="47" t="s">
        <v>1752</v>
      </c>
      <c r="AA2581" s="47" t="s">
        <v>1752</v>
      </c>
      <c r="AB2581" s="47" t="s">
        <v>1752</v>
      </c>
      <c r="AC2581" s="47" t="s">
        <v>1752</v>
      </c>
      <c r="AD2581" s="47" t="s">
        <v>1752</v>
      </c>
      <c r="AE2581" s="312"/>
      <c r="AF2581" s="465" t="s">
        <v>1755</v>
      </c>
      <c r="AG2581" s="343">
        <v>40</v>
      </c>
      <c r="AH2581" s="343">
        <v>15</v>
      </c>
      <c r="AI2581" s="343"/>
      <c r="AJ2581" s="343"/>
      <c r="AK2581" s="343"/>
      <c r="AL2581" s="343"/>
      <c r="AM2581" s="343"/>
      <c r="AN2581" s="343"/>
      <c r="AO2581" s="343"/>
      <c r="AP2581" s="343"/>
      <c r="AQ2581" s="343"/>
      <c r="AR2581" s="343"/>
      <c r="AS2581" s="343"/>
      <c r="AT2581" s="343"/>
      <c r="AU2581" s="343"/>
      <c r="AV2581" s="343"/>
      <c r="AW2581" s="343"/>
      <c r="AX2581" s="343"/>
      <c r="AY2581" s="343"/>
      <c r="AZ2581" s="343"/>
      <c r="BA2581" s="343"/>
      <c r="BB2581" s="343"/>
      <c r="BC2581" s="343"/>
      <c r="BD2581" s="343"/>
      <c r="BE2581" s="475"/>
      <c r="BF2581" s="475"/>
      <c r="BG2581" s="475"/>
      <c r="BH2581" s="475"/>
      <c r="BI2581" s="475"/>
      <c r="BJ2581" s="475"/>
      <c r="BK2581" s="475"/>
      <c r="BL2581" s="475"/>
      <c r="BM2581" s="475"/>
      <c r="BN2581" s="475"/>
      <c r="BO2581" s="475"/>
      <c r="BP2581" s="306"/>
      <c r="BQ2581" s="496"/>
      <c r="BR2581" s="496"/>
      <c r="BS2581" s="496"/>
      <c r="BT2581" s="496"/>
      <c r="BU2581" s="496"/>
      <c r="BV2581" s="496"/>
    </row>
    <row r="2582" spans="1:74" s="52" customFormat="1" ht="12.75">
      <c r="A2582" s="45">
        <v>2670.080468178493</v>
      </c>
      <c r="B2582" s="46" t="s">
        <v>363</v>
      </c>
      <c r="C2582" s="47" t="s">
        <v>337</v>
      </c>
      <c r="D2582" s="48">
        <v>265.14999999999998</v>
      </c>
      <c r="E2582" s="49">
        <v>39.507399999999997</v>
      </c>
      <c r="F2582" s="49">
        <v>4.5400000000000003E-2</v>
      </c>
      <c r="G2582" s="49">
        <v>12.2424</v>
      </c>
      <c r="H2582" s="49">
        <v>0.4113</v>
      </c>
      <c r="I2582" s="49">
        <v>0.1578</v>
      </c>
      <c r="J2582" s="49">
        <v>46.129600000000003</v>
      </c>
      <c r="K2582" s="49">
        <v>0.22170000000000001</v>
      </c>
      <c r="L2582" s="49">
        <v>98.715599999999995</v>
      </c>
      <c r="M2582" s="47"/>
      <c r="N2582" s="50">
        <v>0.99495457804164755</v>
      </c>
      <c r="O2582" s="50">
        <v>9.0397427798510779E-4</v>
      </c>
      <c r="P2582" s="50">
        <v>0.25783826159939577</v>
      </c>
      <c r="Q2582" s="50">
        <v>8.3315807341847459E-3</v>
      </c>
      <c r="R2582" s="50">
        <v>3.3660265968411809E-3</v>
      </c>
      <c r="S2582" s="50">
        <v>1.7318610282262421</v>
      </c>
      <c r="T2582" s="50">
        <v>5.9820239260861691E-3</v>
      </c>
      <c r="U2582" s="50">
        <v>3.0032374734023826</v>
      </c>
      <c r="V2582" s="51">
        <v>87.041345246598013</v>
      </c>
      <c r="X2582" s="47" t="s">
        <v>1752</v>
      </c>
      <c r="Y2582" s="47" t="s">
        <v>1752</v>
      </c>
      <c r="Z2582" s="47" t="s">
        <v>1752</v>
      </c>
      <c r="AA2582" s="47" t="s">
        <v>1752</v>
      </c>
      <c r="AB2582" s="47" t="s">
        <v>1752</v>
      </c>
      <c r="AC2582" s="47" t="s">
        <v>1752</v>
      </c>
      <c r="AD2582" s="47" t="s">
        <v>1752</v>
      </c>
      <c r="AE2582" s="312"/>
      <c r="AF2582" s="465" t="s">
        <v>1755</v>
      </c>
      <c r="AG2582" s="343">
        <v>40</v>
      </c>
      <c r="AH2582" s="343">
        <v>15</v>
      </c>
      <c r="AI2582" s="343"/>
      <c r="AJ2582" s="343"/>
      <c r="AK2582" s="343"/>
      <c r="AL2582" s="343"/>
      <c r="AM2582" s="343"/>
      <c r="AN2582" s="343"/>
      <c r="AO2582" s="343"/>
      <c r="AP2582" s="343"/>
      <c r="AQ2582" s="343"/>
      <c r="AR2582" s="343"/>
      <c r="AS2582" s="343"/>
      <c r="AT2582" s="343"/>
      <c r="AU2582" s="343"/>
      <c r="AV2582" s="343"/>
      <c r="AW2582" s="343"/>
      <c r="AX2582" s="343"/>
      <c r="AY2582" s="343"/>
      <c r="AZ2582" s="343"/>
      <c r="BA2582" s="343"/>
      <c r="BB2582" s="343"/>
      <c r="BC2582" s="343"/>
      <c r="BD2582" s="343"/>
      <c r="BE2582" s="475"/>
      <c r="BF2582" s="475"/>
      <c r="BG2582" s="475"/>
      <c r="BH2582" s="475"/>
      <c r="BI2582" s="475"/>
      <c r="BJ2582" s="475"/>
      <c r="BK2582" s="475"/>
      <c r="BL2582" s="475"/>
      <c r="BM2582" s="475"/>
      <c r="BN2582" s="475"/>
      <c r="BO2582" s="475"/>
      <c r="BP2582" s="306"/>
      <c r="BQ2582" s="496"/>
      <c r="BR2582" s="496"/>
      <c r="BS2582" s="496"/>
      <c r="BT2582" s="496"/>
      <c r="BU2582" s="496"/>
      <c r="BV2582" s="496"/>
    </row>
    <row r="2583" spans="1:74" s="52" customFormat="1" ht="12.75">
      <c r="A2583" s="45">
        <v>2670.080468178493</v>
      </c>
      <c r="B2583" s="46" t="s">
        <v>363</v>
      </c>
      <c r="C2583" s="47" t="s">
        <v>337</v>
      </c>
      <c r="D2583" s="48">
        <v>270.14999999999998</v>
      </c>
      <c r="E2583" s="49">
        <v>39.429499999999997</v>
      </c>
      <c r="F2583" s="49">
        <v>2.98E-2</v>
      </c>
      <c r="G2583" s="49">
        <v>12.363300000000001</v>
      </c>
      <c r="H2583" s="49">
        <v>0.36480000000000001</v>
      </c>
      <c r="I2583" s="49">
        <v>0.1741</v>
      </c>
      <c r="J2583" s="49">
        <v>45.9315</v>
      </c>
      <c r="K2583" s="49">
        <v>0.23649999999999999</v>
      </c>
      <c r="L2583" s="49">
        <v>98.529500000000013</v>
      </c>
      <c r="M2583" s="47"/>
      <c r="N2583" s="50">
        <v>0.99546684657482287</v>
      </c>
      <c r="O2583" s="50">
        <v>5.9483595263374483E-4</v>
      </c>
      <c r="P2583" s="50">
        <v>0.26103331124847773</v>
      </c>
      <c r="Q2583" s="50">
        <v>7.4080559349065673E-3</v>
      </c>
      <c r="R2583" s="50">
        <v>3.7229743247987764E-3</v>
      </c>
      <c r="S2583" s="50">
        <v>1.7287201927485563</v>
      </c>
      <c r="T2583" s="50">
        <v>6.3972647357135384E-3</v>
      </c>
      <c r="U2583" s="50">
        <v>3.0033434815199098</v>
      </c>
      <c r="V2583" s="51">
        <v>86.881123178116709</v>
      </c>
      <c r="X2583" s="47" t="s">
        <v>1752</v>
      </c>
      <c r="Y2583" s="47" t="s">
        <v>1752</v>
      </c>
      <c r="Z2583" s="47" t="s">
        <v>1752</v>
      </c>
      <c r="AA2583" s="47" t="s">
        <v>1752</v>
      </c>
      <c r="AB2583" s="47" t="s">
        <v>1752</v>
      </c>
      <c r="AC2583" s="47" t="s">
        <v>1752</v>
      </c>
      <c r="AD2583" s="47" t="s">
        <v>1752</v>
      </c>
      <c r="AE2583" s="312"/>
      <c r="AF2583" s="465" t="s">
        <v>1755</v>
      </c>
      <c r="AG2583" s="343">
        <v>40</v>
      </c>
      <c r="AH2583" s="343">
        <v>15</v>
      </c>
      <c r="AI2583" s="343"/>
      <c r="AJ2583" s="343"/>
      <c r="AK2583" s="343"/>
      <c r="AL2583" s="343"/>
      <c r="AM2583" s="343"/>
      <c r="AN2583" s="343"/>
      <c r="AO2583" s="343"/>
      <c r="AP2583" s="343"/>
      <c r="AQ2583" s="343"/>
      <c r="AR2583" s="343"/>
      <c r="AS2583" s="343"/>
      <c r="AT2583" s="343"/>
      <c r="AU2583" s="343"/>
      <c r="AV2583" s="343"/>
      <c r="AW2583" s="343"/>
      <c r="AX2583" s="343"/>
      <c r="AY2583" s="343"/>
      <c r="AZ2583" s="343"/>
      <c r="BA2583" s="343"/>
      <c r="BB2583" s="343"/>
      <c r="BC2583" s="343"/>
      <c r="BD2583" s="343"/>
      <c r="BE2583" s="475"/>
      <c r="BF2583" s="475"/>
      <c r="BG2583" s="475"/>
      <c r="BH2583" s="475"/>
      <c r="BI2583" s="475"/>
      <c r="BJ2583" s="475"/>
      <c r="BK2583" s="475"/>
      <c r="BL2583" s="475"/>
      <c r="BM2583" s="475"/>
      <c r="BN2583" s="475"/>
      <c r="BO2583" s="475"/>
      <c r="BP2583" s="306"/>
      <c r="BQ2583" s="496"/>
      <c r="BR2583" s="496"/>
      <c r="BS2583" s="496"/>
      <c r="BT2583" s="496"/>
      <c r="BU2583" s="496"/>
      <c r="BV2583" s="496"/>
    </row>
    <row r="2584" spans="1:74" s="52" customFormat="1" ht="12.75">
      <c r="A2584" s="45">
        <v>2670.080468178493</v>
      </c>
      <c r="B2584" s="46" t="s">
        <v>363</v>
      </c>
      <c r="C2584" s="47" t="s">
        <v>337</v>
      </c>
      <c r="D2584" s="48">
        <v>275.16000000000003</v>
      </c>
      <c r="E2584" s="49">
        <v>39.4938</v>
      </c>
      <c r="F2584" s="49">
        <v>6.3299999999999995E-2</v>
      </c>
      <c r="G2584" s="49">
        <v>12.288399999999999</v>
      </c>
      <c r="H2584" s="49">
        <v>0.3972</v>
      </c>
      <c r="I2584" s="49">
        <v>0.18870000000000001</v>
      </c>
      <c r="J2584" s="49">
        <v>46.134099999999997</v>
      </c>
      <c r="K2584" s="49">
        <v>0.21929999999999999</v>
      </c>
      <c r="L2584" s="49">
        <v>98.78479999999999</v>
      </c>
      <c r="M2584" s="47"/>
      <c r="N2584" s="50">
        <v>0.99415706529717063</v>
      </c>
      <c r="O2584" s="50">
        <v>1.2598104482716087E-3</v>
      </c>
      <c r="P2584" s="50">
        <v>0.25868867384548244</v>
      </c>
      <c r="Q2584" s="50">
        <v>8.042280436331194E-3</v>
      </c>
      <c r="R2584" s="50">
        <v>4.023312070436348E-3</v>
      </c>
      <c r="S2584" s="50">
        <v>1.7312376128241729</v>
      </c>
      <c r="T2584" s="50">
        <v>5.914558884421002E-3</v>
      </c>
      <c r="U2584" s="50">
        <v>3.0033233138062863</v>
      </c>
      <c r="V2584" s="51">
        <v>87.000087612369597</v>
      </c>
      <c r="X2584" s="47" t="s">
        <v>1752</v>
      </c>
      <c r="Y2584" s="47" t="s">
        <v>1752</v>
      </c>
      <c r="Z2584" s="47" t="s">
        <v>1752</v>
      </c>
      <c r="AA2584" s="47" t="s">
        <v>1752</v>
      </c>
      <c r="AB2584" s="47" t="s">
        <v>1752</v>
      </c>
      <c r="AC2584" s="47" t="s">
        <v>1752</v>
      </c>
      <c r="AD2584" s="47" t="s">
        <v>1752</v>
      </c>
      <c r="AE2584" s="312"/>
      <c r="AF2584" s="465" t="s">
        <v>1755</v>
      </c>
      <c r="AG2584" s="343">
        <v>40</v>
      </c>
      <c r="AH2584" s="343">
        <v>15</v>
      </c>
      <c r="AI2584" s="343"/>
      <c r="AJ2584" s="343"/>
      <c r="AK2584" s="343"/>
      <c r="AL2584" s="343"/>
      <c r="AM2584" s="343"/>
      <c r="AN2584" s="343"/>
      <c r="AO2584" s="343"/>
      <c r="AP2584" s="343"/>
      <c r="AQ2584" s="343"/>
      <c r="AR2584" s="343"/>
      <c r="AS2584" s="343"/>
      <c r="AT2584" s="343"/>
      <c r="AU2584" s="343"/>
      <c r="AV2584" s="343"/>
      <c r="AW2584" s="343"/>
      <c r="AX2584" s="343"/>
      <c r="AY2584" s="343"/>
      <c r="AZ2584" s="343"/>
      <c r="BA2584" s="343"/>
      <c r="BB2584" s="343"/>
      <c r="BC2584" s="343"/>
      <c r="BD2584" s="343"/>
      <c r="BE2584" s="475"/>
      <c r="BF2584" s="475"/>
      <c r="BG2584" s="475"/>
      <c r="BH2584" s="475"/>
      <c r="BI2584" s="475"/>
      <c r="BJ2584" s="475"/>
      <c r="BK2584" s="475"/>
      <c r="BL2584" s="475"/>
      <c r="BM2584" s="475"/>
      <c r="BN2584" s="475"/>
      <c r="BO2584" s="475"/>
      <c r="BP2584" s="306"/>
      <c r="BQ2584" s="496"/>
      <c r="BR2584" s="496"/>
      <c r="BS2584" s="496"/>
      <c r="BT2584" s="496"/>
      <c r="BU2584" s="496"/>
      <c r="BV2584" s="496"/>
    </row>
    <row r="2585" spans="1:74" s="52" customFormat="1" ht="12.75">
      <c r="A2585" s="45">
        <v>2670.080468178493</v>
      </c>
      <c r="B2585" s="46" t="s">
        <v>363</v>
      </c>
      <c r="C2585" s="47" t="s">
        <v>337</v>
      </c>
      <c r="D2585" s="48">
        <v>280.16000000000003</v>
      </c>
      <c r="E2585" s="49">
        <v>39.702300000000001</v>
      </c>
      <c r="F2585" s="49">
        <v>8.43E-2</v>
      </c>
      <c r="G2585" s="49">
        <v>12.3919</v>
      </c>
      <c r="H2585" s="49">
        <v>0.37680000000000002</v>
      </c>
      <c r="I2585" s="49">
        <v>0.18679999999999999</v>
      </c>
      <c r="J2585" s="49">
        <v>46.186100000000003</v>
      </c>
      <c r="K2585" s="49">
        <v>0.21690000000000001</v>
      </c>
      <c r="L2585" s="49">
        <v>99.145099999999999</v>
      </c>
      <c r="M2585" s="47"/>
      <c r="N2585" s="50">
        <v>0.99558183017169888</v>
      </c>
      <c r="O2585" s="50">
        <v>1.6713379900779772E-3</v>
      </c>
      <c r="P2585" s="50">
        <v>0.25986942732705237</v>
      </c>
      <c r="Q2585" s="50">
        <v>7.6000435652790223E-3</v>
      </c>
      <c r="R2585" s="50">
        <v>3.9675636837201815E-3</v>
      </c>
      <c r="S2585" s="50">
        <v>1.7265578419313576</v>
      </c>
      <c r="T2585" s="50">
        <v>5.8274491789588097E-3</v>
      </c>
      <c r="U2585" s="50">
        <v>3.0010754938481448</v>
      </c>
      <c r="V2585" s="51">
        <v>86.917747689596055</v>
      </c>
      <c r="X2585" s="47" t="s">
        <v>1752</v>
      </c>
      <c r="Y2585" s="47" t="s">
        <v>1752</v>
      </c>
      <c r="Z2585" s="47" t="s">
        <v>1752</v>
      </c>
      <c r="AA2585" s="47" t="s">
        <v>1752</v>
      </c>
      <c r="AB2585" s="47" t="s">
        <v>1752</v>
      </c>
      <c r="AC2585" s="47" t="s">
        <v>1752</v>
      </c>
      <c r="AD2585" s="47" t="s">
        <v>1752</v>
      </c>
      <c r="AE2585" s="312"/>
      <c r="AF2585" s="465" t="s">
        <v>1755</v>
      </c>
      <c r="AG2585" s="343">
        <v>40</v>
      </c>
      <c r="AH2585" s="343">
        <v>15</v>
      </c>
      <c r="AI2585" s="343"/>
      <c r="AJ2585" s="343"/>
      <c r="AK2585" s="343"/>
      <c r="AL2585" s="343"/>
      <c r="AM2585" s="343"/>
      <c r="AN2585" s="343"/>
      <c r="AO2585" s="343"/>
      <c r="AP2585" s="343"/>
      <c r="AQ2585" s="343"/>
      <c r="AR2585" s="343"/>
      <c r="AS2585" s="343"/>
      <c r="AT2585" s="343"/>
      <c r="AU2585" s="343"/>
      <c r="AV2585" s="343"/>
      <c r="AW2585" s="343"/>
      <c r="AX2585" s="343"/>
      <c r="AY2585" s="343"/>
      <c r="AZ2585" s="343"/>
      <c r="BA2585" s="343"/>
      <c r="BB2585" s="343"/>
      <c r="BC2585" s="343"/>
      <c r="BD2585" s="343"/>
      <c r="BE2585" s="475"/>
      <c r="BF2585" s="475"/>
      <c r="BG2585" s="475"/>
      <c r="BH2585" s="475"/>
      <c r="BI2585" s="475"/>
      <c r="BJ2585" s="475"/>
      <c r="BK2585" s="475"/>
      <c r="BL2585" s="475"/>
      <c r="BM2585" s="475"/>
      <c r="BN2585" s="475"/>
      <c r="BO2585" s="475"/>
      <c r="BP2585" s="306"/>
      <c r="BQ2585" s="496"/>
      <c r="BR2585" s="496"/>
      <c r="BS2585" s="496"/>
      <c r="BT2585" s="496"/>
      <c r="BU2585" s="496"/>
      <c r="BV2585" s="496"/>
    </row>
    <row r="2586" spans="1:74" s="52" customFormat="1" ht="12.75">
      <c r="A2586" s="45">
        <v>2670.080468178493</v>
      </c>
      <c r="B2586" s="46" t="s">
        <v>363</v>
      </c>
      <c r="C2586" s="47" t="s">
        <v>337</v>
      </c>
      <c r="D2586" s="48">
        <v>285.16000000000003</v>
      </c>
      <c r="E2586" s="49">
        <v>39.5062</v>
      </c>
      <c r="F2586" s="49">
        <v>5.8400000000000001E-2</v>
      </c>
      <c r="G2586" s="49">
        <v>12.1069</v>
      </c>
      <c r="H2586" s="49">
        <v>0.38040000000000002</v>
      </c>
      <c r="I2586" s="49">
        <v>0.1779</v>
      </c>
      <c r="J2586" s="49">
        <v>46.088700000000003</v>
      </c>
      <c r="K2586" s="49">
        <v>0.21049999999999999</v>
      </c>
      <c r="L2586" s="49">
        <v>98.528999999999996</v>
      </c>
      <c r="M2586" s="47"/>
      <c r="N2586" s="50">
        <v>0.99596329265618899</v>
      </c>
      <c r="O2586" s="50">
        <v>1.1640357978336998E-3</v>
      </c>
      <c r="P2586" s="50">
        <v>0.25525074807175935</v>
      </c>
      <c r="Q2586" s="50">
        <v>7.7136952149708428E-3</v>
      </c>
      <c r="R2586" s="50">
        <v>3.7987416773970968E-3</v>
      </c>
      <c r="S2586" s="50">
        <v>1.732132371519713</v>
      </c>
      <c r="T2586" s="50">
        <v>5.6857508102808865E-3</v>
      </c>
      <c r="U2586" s="50">
        <v>3.0017086357481437</v>
      </c>
      <c r="V2586" s="51">
        <v>87.156439764657506</v>
      </c>
      <c r="X2586" s="47" t="s">
        <v>1752</v>
      </c>
      <c r="Y2586" s="47" t="s">
        <v>1752</v>
      </c>
      <c r="Z2586" s="47" t="s">
        <v>1752</v>
      </c>
      <c r="AA2586" s="47" t="s">
        <v>1752</v>
      </c>
      <c r="AB2586" s="47" t="s">
        <v>1752</v>
      </c>
      <c r="AC2586" s="47" t="s">
        <v>1752</v>
      </c>
      <c r="AD2586" s="47" t="s">
        <v>1752</v>
      </c>
      <c r="AE2586" s="312"/>
      <c r="AF2586" s="465" t="s">
        <v>1755</v>
      </c>
      <c r="AG2586" s="343">
        <v>40</v>
      </c>
      <c r="AH2586" s="343">
        <v>15</v>
      </c>
      <c r="AI2586" s="343"/>
      <c r="AJ2586" s="343"/>
      <c r="AK2586" s="343"/>
      <c r="AL2586" s="343"/>
      <c r="AM2586" s="343"/>
      <c r="AN2586" s="343"/>
      <c r="AO2586" s="343"/>
      <c r="AP2586" s="343"/>
      <c r="AQ2586" s="343"/>
      <c r="AR2586" s="343"/>
      <c r="AS2586" s="343"/>
      <c r="AT2586" s="343"/>
      <c r="AU2586" s="343"/>
      <c r="AV2586" s="343"/>
      <c r="AW2586" s="343"/>
      <c r="AX2586" s="343"/>
      <c r="AY2586" s="343"/>
      <c r="AZ2586" s="343"/>
      <c r="BA2586" s="343"/>
      <c r="BB2586" s="343"/>
      <c r="BC2586" s="343"/>
      <c r="BD2586" s="343"/>
      <c r="BE2586" s="475"/>
      <c r="BF2586" s="475"/>
      <c r="BG2586" s="475"/>
      <c r="BH2586" s="475"/>
      <c r="BI2586" s="475"/>
      <c r="BJ2586" s="475"/>
      <c r="BK2586" s="475"/>
      <c r="BL2586" s="475"/>
      <c r="BM2586" s="475"/>
      <c r="BN2586" s="475"/>
      <c r="BO2586" s="475"/>
      <c r="BP2586" s="306"/>
      <c r="BQ2586" s="496"/>
      <c r="BR2586" s="496"/>
      <c r="BS2586" s="496"/>
      <c r="BT2586" s="496"/>
      <c r="BU2586" s="496"/>
      <c r="BV2586" s="496"/>
    </row>
    <row r="2587" spans="1:74" s="52" customFormat="1" ht="12.75">
      <c r="A2587" s="45">
        <v>2670.080468178493</v>
      </c>
      <c r="B2587" s="46" t="s">
        <v>363</v>
      </c>
      <c r="C2587" s="47" t="s">
        <v>337</v>
      </c>
      <c r="D2587" s="48">
        <v>290.16000000000003</v>
      </c>
      <c r="E2587" s="49">
        <v>39.460299999999997</v>
      </c>
      <c r="F2587" s="49">
        <v>9.6299999999999997E-2</v>
      </c>
      <c r="G2587" s="49">
        <v>12.5181</v>
      </c>
      <c r="H2587" s="49">
        <v>0.3725</v>
      </c>
      <c r="I2587" s="49">
        <v>0.19950000000000001</v>
      </c>
      <c r="J2587" s="49">
        <v>46.291200000000003</v>
      </c>
      <c r="K2587" s="49">
        <v>0.2341</v>
      </c>
      <c r="L2587" s="49">
        <v>99.171999999999997</v>
      </c>
      <c r="M2587" s="47"/>
      <c r="N2587" s="50">
        <v>0.99055411211016142</v>
      </c>
      <c r="O2587" s="50">
        <v>1.911258917380505E-3</v>
      </c>
      <c r="P2587" s="50">
        <v>0.26279205624242319</v>
      </c>
      <c r="Q2587" s="50">
        <v>7.5212148005652695E-3</v>
      </c>
      <c r="R2587" s="50">
        <v>4.2417636080130765E-3</v>
      </c>
      <c r="S2587" s="50">
        <v>1.7323067880267806</v>
      </c>
      <c r="T2587" s="50">
        <v>6.2961763497527161E-3</v>
      </c>
      <c r="U2587" s="50">
        <v>3.0056233700550767</v>
      </c>
      <c r="V2587" s="51">
        <v>86.828118466547309</v>
      </c>
      <c r="X2587" s="47" t="s">
        <v>1752</v>
      </c>
      <c r="Y2587" s="47" t="s">
        <v>1752</v>
      </c>
      <c r="Z2587" s="47" t="s">
        <v>1752</v>
      </c>
      <c r="AA2587" s="47" t="s">
        <v>1752</v>
      </c>
      <c r="AB2587" s="47" t="s">
        <v>1752</v>
      </c>
      <c r="AC2587" s="47" t="s">
        <v>1752</v>
      </c>
      <c r="AD2587" s="47" t="s">
        <v>1752</v>
      </c>
      <c r="AE2587" s="312"/>
      <c r="AF2587" s="465" t="s">
        <v>1755</v>
      </c>
      <c r="AG2587" s="343">
        <v>40</v>
      </c>
      <c r="AH2587" s="343">
        <v>15</v>
      </c>
      <c r="AI2587" s="343"/>
      <c r="AJ2587" s="343"/>
      <c r="AK2587" s="343"/>
      <c r="AL2587" s="343"/>
      <c r="AM2587" s="343"/>
      <c r="AN2587" s="343"/>
      <c r="AO2587" s="343"/>
      <c r="AP2587" s="343"/>
      <c r="AQ2587" s="343"/>
      <c r="AR2587" s="343"/>
      <c r="AS2587" s="343"/>
      <c r="AT2587" s="343"/>
      <c r="AU2587" s="343"/>
      <c r="AV2587" s="343"/>
      <c r="AW2587" s="343"/>
      <c r="AX2587" s="343"/>
      <c r="AY2587" s="343"/>
      <c r="AZ2587" s="343"/>
      <c r="BA2587" s="343"/>
      <c r="BB2587" s="343"/>
      <c r="BC2587" s="343"/>
      <c r="BD2587" s="343"/>
      <c r="BE2587" s="475"/>
      <c r="BF2587" s="475"/>
      <c r="BG2587" s="475"/>
      <c r="BH2587" s="475"/>
      <c r="BI2587" s="475"/>
      <c r="BJ2587" s="475"/>
      <c r="BK2587" s="475"/>
      <c r="BL2587" s="475"/>
      <c r="BM2587" s="475"/>
      <c r="BN2587" s="475"/>
      <c r="BO2587" s="475"/>
      <c r="BP2587" s="306"/>
      <c r="BQ2587" s="496"/>
      <c r="BR2587" s="496"/>
      <c r="BS2587" s="496"/>
      <c r="BT2587" s="496"/>
      <c r="BU2587" s="496"/>
      <c r="BV2587" s="496"/>
    </row>
    <row r="2588" spans="1:74" s="52" customFormat="1" ht="12.75">
      <c r="A2588" s="45">
        <v>2670.080468178493</v>
      </c>
      <c r="B2588" s="46" t="s">
        <v>363</v>
      </c>
      <c r="C2588" s="47" t="s">
        <v>337</v>
      </c>
      <c r="D2588" s="48">
        <v>295.17</v>
      </c>
      <c r="E2588" s="49">
        <v>39.497</v>
      </c>
      <c r="F2588" s="49">
        <v>7.1599999999999997E-2</v>
      </c>
      <c r="G2588" s="49">
        <v>12.4299</v>
      </c>
      <c r="H2588" s="49">
        <v>0.40560000000000002</v>
      </c>
      <c r="I2588" s="49">
        <v>0.13420000000000001</v>
      </c>
      <c r="J2588" s="49">
        <v>46.115299999999998</v>
      </c>
      <c r="K2588" s="49">
        <v>0.24210000000000001</v>
      </c>
      <c r="L2588" s="49">
        <v>98.895699999999977</v>
      </c>
      <c r="M2588" s="47"/>
      <c r="N2588" s="50">
        <v>0.99360346235226082</v>
      </c>
      <c r="O2588" s="50">
        <v>1.4240899566018452E-3</v>
      </c>
      <c r="P2588" s="50">
        <v>0.26150055499563291</v>
      </c>
      <c r="Q2588" s="50">
        <v>8.2071207830935154E-3</v>
      </c>
      <c r="R2588" s="50">
        <v>2.8594811716949409E-3</v>
      </c>
      <c r="S2588" s="50">
        <v>1.7294283343516454</v>
      </c>
      <c r="T2588" s="50">
        <v>6.5253141236062016E-3</v>
      </c>
      <c r="U2588" s="50">
        <v>3.0035483577345357</v>
      </c>
      <c r="V2588" s="51">
        <v>86.865399543156698</v>
      </c>
      <c r="X2588" s="47" t="s">
        <v>1752</v>
      </c>
      <c r="Y2588" s="47" t="s">
        <v>1752</v>
      </c>
      <c r="Z2588" s="47" t="s">
        <v>1752</v>
      </c>
      <c r="AA2588" s="47" t="s">
        <v>1752</v>
      </c>
      <c r="AB2588" s="47" t="s">
        <v>1752</v>
      </c>
      <c r="AC2588" s="47" t="s">
        <v>1752</v>
      </c>
      <c r="AD2588" s="47" t="s">
        <v>1752</v>
      </c>
      <c r="AE2588" s="312"/>
      <c r="AF2588" s="465" t="s">
        <v>1755</v>
      </c>
      <c r="AG2588" s="343">
        <v>40</v>
      </c>
      <c r="AH2588" s="343">
        <v>15</v>
      </c>
      <c r="AI2588" s="343"/>
      <c r="AJ2588" s="343"/>
      <c r="AK2588" s="343"/>
      <c r="AL2588" s="343"/>
      <c r="AM2588" s="343"/>
      <c r="AN2588" s="343"/>
      <c r="AO2588" s="343"/>
      <c r="AP2588" s="343"/>
      <c r="AQ2588" s="343"/>
      <c r="AR2588" s="343"/>
      <c r="AS2588" s="343"/>
      <c r="AT2588" s="343"/>
      <c r="AU2588" s="343"/>
      <c r="AV2588" s="343"/>
      <c r="AW2588" s="343"/>
      <c r="AX2588" s="343"/>
      <c r="AY2588" s="343"/>
      <c r="AZ2588" s="343"/>
      <c r="BA2588" s="343"/>
      <c r="BB2588" s="343"/>
      <c r="BC2588" s="343"/>
      <c r="BD2588" s="343"/>
      <c r="BE2588" s="475"/>
      <c r="BF2588" s="475"/>
      <c r="BG2588" s="475"/>
      <c r="BH2588" s="475"/>
      <c r="BI2588" s="475"/>
      <c r="BJ2588" s="475"/>
      <c r="BK2588" s="475"/>
      <c r="BL2588" s="475"/>
      <c r="BM2588" s="475"/>
      <c r="BN2588" s="475"/>
      <c r="BO2588" s="475"/>
      <c r="BP2588" s="306"/>
      <c r="BQ2588" s="496"/>
      <c r="BR2588" s="496"/>
      <c r="BS2588" s="496"/>
      <c r="BT2588" s="496"/>
      <c r="BU2588" s="496"/>
      <c r="BV2588" s="496"/>
    </row>
    <row r="2589" spans="1:74" s="52" customFormat="1" ht="12.75">
      <c r="A2589" s="45">
        <v>2670.080468178493</v>
      </c>
      <c r="B2589" s="46" t="s">
        <v>363</v>
      </c>
      <c r="C2589" s="47" t="s">
        <v>337</v>
      </c>
      <c r="D2589" s="48">
        <v>300.17</v>
      </c>
      <c r="E2589" s="49">
        <v>39.533299999999997</v>
      </c>
      <c r="F2589" s="49">
        <v>8.3000000000000004E-2</v>
      </c>
      <c r="G2589" s="49">
        <v>12.3842</v>
      </c>
      <c r="H2589" s="49">
        <v>0.36549999999999999</v>
      </c>
      <c r="I2589" s="49">
        <v>0.18140000000000001</v>
      </c>
      <c r="J2589" s="49">
        <v>46.102600000000002</v>
      </c>
      <c r="K2589" s="49">
        <v>0.23880000000000001</v>
      </c>
      <c r="L2589" s="49">
        <v>98.888800000000003</v>
      </c>
      <c r="M2589" s="47"/>
      <c r="N2589" s="50">
        <v>0.99422477806412346</v>
      </c>
      <c r="O2589" s="50">
        <v>1.6503460639766523E-3</v>
      </c>
      <c r="P2589" s="50">
        <v>0.26046265632427473</v>
      </c>
      <c r="Q2589" s="50">
        <v>7.3935461486844354E-3</v>
      </c>
      <c r="R2589" s="50">
        <v>3.8640660044036946E-3</v>
      </c>
      <c r="S2589" s="50">
        <v>1.728444656774309</v>
      </c>
      <c r="T2589" s="50">
        <v>6.4344804281509221E-3</v>
      </c>
      <c r="U2589" s="50">
        <v>3.0024745298079232</v>
      </c>
      <c r="V2589" s="51">
        <v>86.90423356538966</v>
      </c>
      <c r="X2589" s="47" t="s">
        <v>1752</v>
      </c>
      <c r="Y2589" s="47" t="s">
        <v>1752</v>
      </c>
      <c r="Z2589" s="47" t="s">
        <v>1752</v>
      </c>
      <c r="AA2589" s="47" t="s">
        <v>1752</v>
      </c>
      <c r="AB2589" s="47" t="s">
        <v>1752</v>
      </c>
      <c r="AC2589" s="47" t="s">
        <v>1752</v>
      </c>
      <c r="AD2589" s="47" t="s">
        <v>1752</v>
      </c>
      <c r="AE2589" s="312"/>
      <c r="AF2589" s="465" t="s">
        <v>1755</v>
      </c>
      <c r="AG2589" s="343">
        <v>40</v>
      </c>
      <c r="AH2589" s="343">
        <v>15</v>
      </c>
      <c r="AI2589" s="343"/>
      <c r="AJ2589" s="343"/>
      <c r="AK2589" s="343"/>
      <c r="AL2589" s="343"/>
      <c r="AM2589" s="343"/>
      <c r="AN2589" s="343"/>
      <c r="AO2589" s="343"/>
      <c r="AP2589" s="343"/>
      <c r="AQ2589" s="343"/>
      <c r="AR2589" s="343"/>
      <c r="AS2589" s="343"/>
      <c r="AT2589" s="343"/>
      <c r="AU2589" s="343"/>
      <c r="AV2589" s="343"/>
      <c r="AW2589" s="343"/>
      <c r="AX2589" s="343"/>
      <c r="AY2589" s="343"/>
      <c r="AZ2589" s="343"/>
      <c r="BA2589" s="343"/>
      <c r="BB2589" s="343"/>
      <c r="BC2589" s="343"/>
      <c r="BD2589" s="343"/>
      <c r="BE2589" s="475"/>
      <c r="BF2589" s="475"/>
      <c r="BG2589" s="475"/>
      <c r="BH2589" s="475"/>
      <c r="BI2589" s="475"/>
      <c r="BJ2589" s="475"/>
      <c r="BK2589" s="475"/>
      <c r="BL2589" s="475"/>
      <c r="BM2589" s="475"/>
      <c r="BN2589" s="475"/>
      <c r="BO2589" s="475"/>
      <c r="BP2589" s="306"/>
      <c r="BQ2589" s="496"/>
      <c r="BR2589" s="496"/>
      <c r="BS2589" s="496"/>
      <c r="BT2589" s="496"/>
      <c r="BU2589" s="496"/>
      <c r="BV2589" s="496"/>
    </row>
    <row r="2590" spans="1:74" s="52" customFormat="1" ht="12.75">
      <c r="A2590" s="45">
        <v>2670.080468178493</v>
      </c>
      <c r="B2590" s="46" t="s">
        <v>363</v>
      </c>
      <c r="C2590" s="47" t="s">
        <v>337</v>
      </c>
      <c r="D2590" s="48">
        <v>305.17</v>
      </c>
      <c r="E2590" s="49">
        <v>39.497700000000002</v>
      </c>
      <c r="F2590" s="49">
        <v>6.25E-2</v>
      </c>
      <c r="G2590" s="49">
        <v>12.0642</v>
      </c>
      <c r="H2590" s="49">
        <v>0.30730000000000002</v>
      </c>
      <c r="I2590" s="49">
        <v>0.27229999999999999</v>
      </c>
      <c r="J2590" s="49">
        <v>46.183</v>
      </c>
      <c r="K2590" s="49">
        <v>0.23150000000000001</v>
      </c>
      <c r="L2590" s="49">
        <v>98.618499999999997</v>
      </c>
      <c r="M2590" s="47"/>
      <c r="N2590" s="50">
        <v>0.99486331820367802</v>
      </c>
      <c r="O2590" s="50">
        <v>1.24464942770189E-3</v>
      </c>
      <c r="P2590" s="50">
        <v>0.25412426390156795</v>
      </c>
      <c r="Q2590" s="50">
        <v>6.2258415566011716E-3</v>
      </c>
      <c r="R2590" s="50">
        <v>5.8093158820059767E-3</v>
      </c>
      <c r="S2590" s="50">
        <v>1.7341325804341519</v>
      </c>
      <c r="T2590" s="50">
        <v>6.2474135352115004E-3</v>
      </c>
      <c r="U2590" s="50">
        <v>3.0026473829409186</v>
      </c>
      <c r="V2590" s="51">
        <v>87.218740645830835</v>
      </c>
      <c r="X2590" s="47" t="s">
        <v>1752</v>
      </c>
      <c r="Y2590" s="47" t="s">
        <v>1752</v>
      </c>
      <c r="Z2590" s="47" t="s">
        <v>1752</v>
      </c>
      <c r="AA2590" s="47" t="s">
        <v>1752</v>
      </c>
      <c r="AB2590" s="47" t="s">
        <v>1752</v>
      </c>
      <c r="AC2590" s="47" t="s">
        <v>1752</v>
      </c>
      <c r="AD2590" s="47" t="s">
        <v>1752</v>
      </c>
      <c r="AE2590" s="312"/>
      <c r="AF2590" s="465" t="s">
        <v>1755</v>
      </c>
      <c r="AG2590" s="343">
        <v>40</v>
      </c>
      <c r="AH2590" s="343">
        <v>15</v>
      </c>
      <c r="AI2590" s="343"/>
      <c r="AJ2590" s="343"/>
      <c r="AK2590" s="343"/>
      <c r="AL2590" s="343"/>
      <c r="AM2590" s="343"/>
      <c r="AN2590" s="343"/>
      <c r="AO2590" s="343"/>
      <c r="AP2590" s="343"/>
      <c r="AQ2590" s="343"/>
      <c r="AR2590" s="343"/>
      <c r="AS2590" s="343"/>
      <c r="AT2590" s="343"/>
      <c r="AU2590" s="343"/>
      <c r="AV2590" s="343"/>
      <c r="AW2590" s="343"/>
      <c r="AX2590" s="343"/>
      <c r="AY2590" s="343"/>
      <c r="AZ2590" s="343"/>
      <c r="BA2590" s="343"/>
      <c r="BB2590" s="343"/>
      <c r="BC2590" s="343"/>
      <c r="BD2590" s="343"/>
      <c r="BE2590" s="475"/>
      <c r="BF2590" s="475"/>
      <c r="BG2590" s="475"/>
      <c r="BH2590" s="475"/>
      <c r="BI2590" s="475"/>
      <c r="BJ2590" s="475"/>
      <c r="BK2590" s="475"/>
      <c r="BL2590" s="475"/>
      <c r="BM2590" s="475"/>
      <c r="BN2590" s="475"/>
      <c r="BO2590" s="475"/>
      <c r="BP2590" s="306"/>
      <c r="BQ2590" s="496"/>
      <c r="BR2590" s="496"/>
      <c r="BS2590" s="496"/>
      <c r="BT2590" s="496"/>
      <c r="BU2590" s="496"/>
      <c r="BV2590" s="496"/>
    </row>
    <row r="2591" spans="1:74" s="52" customFormat="1" ht="12.75">
      <c r="A2591" s="45">
        <v>2670.080468178493</v>
      </c>
      <c r="B2591" s="46" t="s">
        <v>363</v>
      </c>
      <c r="C2591" s="47" t="s">
        <v>337</v>
      </c>
      <c r="D2591" s="48">
        <v>310.17</v>
      </c>
      <c r="E2591" s="49">
        <v>39.638300000000001</v>
      </c>
      <c r="F2591" s="49">
        <v>7.9100000000000004E-2</v>
      </c>
      <c r="G2591" s="49">
        <v>12.516400000000001</v>
      </c>
      <c r="H2591" s="49">
        <v>0.34229999999999999</v>
      </c>
      <c r="I2591" s="49">
        <v>0.17960000000000001</v>
      </c>
      <c r="J2591" s="49">
        <v>46.173400000000001</v>
      </c>
      <c r="K2591" s="49">
        <v>0.19919999999999999</v>
      </c>
      <c r="L2591" s="49">
        <v>99.12830000000001</v>
      </c>
      <c r="M2591" s="47"/>
      <c r="N2591" s="50">
        <v>0.99465014737326674</v>
      </c>
      <c r="O2591" s="50">
        <v>1.5693045343717806E-3</v>
      </c>
      <c r="P2591" s="50">
        <v>0.26265807616946035</v>
      </c>
      <c r="Q2591" s="50">
        <v>6.9088557089970635E-3</v>
      </c>
      <c r="R2591" s="50">
        <v>3.8172218632877256E-3</v>
      </c>
      <c r="S2591" s="50">
        <v>1.7272521096824127</v>
      </c>
      <c r="T2591" s="50">
        <v>5.3555282261932482E-3</v>
      </c>
      <c r="U2591" s="50">
        <v>3.0022112435579897</v>
      </c>
      <c r="V2591" s="51">
        <v>86.800505970724629</v>
      </c>
      <c r="X2591" s="47" t="s">
        <v>1752</v>
      </c>
      <c r="Y2591" s="47" t="s">
        <v>1752</v>
      </c>
      <c r="Z2591" s="47" t="s">
        <v>1752</v>
      </c>
      <c r="AA2591" s="47" t="s">
        <v>1752</v>
      </c>
      <c r="AB2591" s="47" t="s">
        <v>1752</v>
      </c>
      <c r="AC2591" s="47" t="s">
        <v>1752</v>
      </c>
      <c r="AD2591" s="47" t="s">
        <v>1752</v>
      </c>
      <c r="AE2591" s="312"/>
      <c r="AF2591" s="465" t="s">
        <v>1755</v>
      </c>
      <c r="AG2591" s="343">
        <v>40</v>
      </c>
      <c r="AH2591" s="343">
        <v>15</v>
      </c>
      <c r="AI2591" s="343"/>
      <c r="AJ2591" s="343"/>
      <c r="AK2591" s="343"/>
      <c r="AL2591" s="343"/>
      <c r="AM2591" s="343"/>
      <c r="AN2591" s="343"/>
      <c r="AO2591" s="343"/>
      <c r="AP2591" s="343"/>
      <c r="AQ2591" s="343"/>
      <c r="AR2591" s="343"/>
      <c r="AS2591" s="343"/>
      <c r="AT2591" s="343"/>
      <c r="AU2591" s="343"/>
      <c r="AV2591" s="343"/>
      <c r="AW2591" s="343"/>
      <c r="AX2591" s="343"/>
      <c r="AY2591" s="343"/>
      <c r="AZ2591" s="343"/>
      <c r="BA2591" s="343"/>
      <c r="BB2591" s="343"/>
      <c r="BC2591" s="343"/>
      <c r="BD2591" s="343"/>
      <c r="BE2591" s="475"/>
      <c r="BF2591" s="475"/>
      <c r="BG2591" s="475"/>
      <c r="BH2591" s="475"/>
      <c r="BI2591" s="475"/>
      <c r="BJ2591" s="475"/>
      <c r="BK2591" s="475"/>
      <c r="BL2591" s="475"/>
      <c r="BM2591" s="475"/>
      <c r="BN2591" s="475"/>
      <c r="BO2591" s="475"/>
      <c r="BP2591" s="306"/>
      <c r="BQ2591" s="496"/>
      <c r="BR2591" s="496"/>
      <c r="BS2591" s="496"/>
      <c r="BT2591" s="496"/>
      <c r="BU2591" s="496"/>
      <c r="BV2591" s="496"/>
    </row>
    <row r="2592" spans="1:74" s="52" customFormat="1" ht="12.75">
      <c r="A2592" s="45">
        <v>2670.080468178493</v>
      </c>
      <c r="B2592" s="46" t="s">
        <v>363</v>
      </c>
      <c r="C2592" s="47" t="s">
        <v>337</v>
      </c>
      <c r="D2592" s="48">
        <v>315.18</v>
      </c>
      <c r="E2592" s="49">
        <v>39.5047</v>
      </c>
      <c r="F2592" s="49">
        <v>7.0800000000000002E-2</v>
      </c>
      <c r="G2592" s="49">
        <v>12.314</v>
      </c>
      <c r="H2592" s="49">
        <v>0.34870000000000001</v>
      </c>
      <c r="I2592" s="49">
        <v>0.18870000000000001</v>
      </c>
      <c r="J2592" s="49">
        <v>46.035899999999998</v>
      </c>
      <c r="K2592" s="49">
        <v>0.2263</v>
      </c>
      <c r="L2592" s="49">
        <v>98.689099999999982</v>
      </c>
      <c r="M2592" s="47"/>
      <c r="N2592" s="50">
        <v>0.99516358851772035</v>
      </c>
      <c r="O2592" s="50">
        <v>1.4101145121340958E-3</v>
      </c>
      <c r="P2592" s="50">
        <v>0.25941844552598142</v>
      </c>
      <c r="Q2592" s="50">
        <v>7.0654780112001953E-3</v>
      </c>
      <c r="R2592" s="50">
        <v>4.0262742055815256E-3</v>
      </c>
      <c r="S2592" s="50">
        <v>1.7288244380432374</v>
      </c>
      <c r="T2592" s="50">
        <v>6.1078436421563662E-3</v>
      </c>
      <c r="U2592" s="50">
        <v>3.0020161824580112</v>
      </c>
      <c r="V2592" s="51">
        <v>86.952376509439162</v>
      </c>
      <c r="X2592" s="47" t="s">
        <v>1752</v>
      </c>
      <c r="Y2592" s="47" t="s">
        <v>1752</v>
      </c>
      <c r="Z2592" s="47" t="s">
        <v>1752</v>
      </c>
      <c r="AA2592" s="47" t="s">
        <v>1752</v>
      </c>
      <c r="AB2592" s="47" t="s">
        <v>1752</v>
      </c>
      <c r="AC2592" s="47" t="s">
        <v>1752</v>
      </c>
      <c r="AD2592" s="47" t="s">
        <v>1752</v>
      </c>
      <c r="AE2592" s="312"/>
      <c r="AF2592" s="465" t="s">
        <v>1755</v>
      </c>
      <c r="AG2592" s="343">
        <v>40</v>
      </c>
      <c r="AH2592" s="343">
        <v>15</v>
      </c>
      <c r="AI2592" s="343"/>
      <c r="AJ2592" s="343"/>
      <c r="AK2592" s="343"/>
      <c r="AL2592" s="343"/>
      <c r="AM2592" s="343"/>
      <c r="AN2592" s="343"/>
      <c r="AO2592" s="343"/>
      <c r="AP2592" s="343"/>
      <c r="AQ2592" s="343"/>
      <c r="AR2592" s="343"/>
      <c r="AS2592" s="343"/>
      <c r="AT2592" s="343"/>
      <c r="AU2592" s="343"/>
      <c r="AV2592" s="343"/>
      <c r="AW2592" s="343"/>
      <c r="AX2592" s="343"/>
      <c r="AY2592" s="343"/>
      <c r="AZ2592" s="343"/>
      <c r="BA2592" s="343"/>
      <c r="BB2592" s="343"/>
      <c r="BC2592" s="343"/>
      <c r="BD2592" s="343"/>
      <c r="BE2592" s="475"/>
      <c r="BF2592" s="475"/>
      <c r="BG2592" s="475"/>
      <c r="BH2592" s="475"/>
      <c r="BI2592" s="475"/>
      <c r="BJ2592" s="475"/>
      <c r="BK2592" s="475"/>
      <c r="BL2592" s="475"/>
      <c r="BM2592" s="475"/>
      <c r="BN2592" s="475"/>
      <c r="BO2592" s="475"/>
      <c r="BP2592" s="306"/>
      <c r="BQ2592" s="496"/>
      <c r="BR2592" s="496"/>
      <c r="BS2592" s="496"/>
      <c r="BT2592" s="496"/>
      <c r="BU2592" s="496"/>
      <c r="BV2592" s="496"/>
    </row>
    <row r="2593" spans="1:74" s="52" customFormat="1" ht="12.75">
      <c r="A2593" s="45">
        <v>2670.080468178493</v>
      </c>
      <c r="B2593" s="46" t="s">
        <v>363</v>
      </c>
      <c r="C2593" s="47" t="s">
        <v>337</v>
      </c>
      <c r="D2593" s="48">
        <v>320.18</v>
      </c>
      <c r="E2593" s="49">
        <v>39.431800000000003</v>
      </c>
      <c r="F2593" s="49">
        <v>4.7699999999999999E-2</v>
      </c>
      <c r="G2593" s="49">
        <v>12.2509</v>
      </c>
      <c r="H2593" s="49">
        <v>0.35780000000000001</v>
      </c>
      <c r="I2593" s="49">
        <v>0.17050000000000001</v>
      </c>
      <c r="J2593" s="49">
        <v>46.073300000000003</v>
      </c>
      <c r="K2593" s="49">
        <v>0.1988</v>
      </c>
      <c r="L2593" s="49">
        <v>98.530799999999999</v>
      </c>
      <c r="M2593" s="47"/>
      <c r="N2593" s="50">
        <v>0.99480048054217218</v>
      </c>
      <c r="O2593" s="50">
        <v>9.5144388254963077E-4</v>
      </c>
      <c r="P2593" s="50">
        <v>0.25847192237463767</v>
      </c>
      <c r="Q2593" s="50">
        <v>7.2606184115499807E-3</v>
      </c>
      <c r="R2593" s="50">
        <v>3.6433383610887937E-3</v>
      </c>
      <c r="S2593" s="50">
        <v>1.7327952519238399</v>
      </c>
      <c r="T2593" s="50">
        <v>5.3735761968906901E-3</v>
      </c>
      <c r="U2593" s="50">
        <v>3.003296631692729</v>
      </c>
      <c r="V2593" s="51">
        <v>87.019726648901482</v>
      </c>
      <c r="X2593" s="47" t="s">
        <v>1752</v>
      </c>
      <c r="Y2593" s="47" t="s">
        <v>1752</v>
      </c>
      <c r="Z2593" s="47" t="s">
        <v>1752</v>
      </c>
      <c r="AA2593" s="47" t="s">
        <v>1752</v>
      </c>
      <c r="AB2593" s="47" t="s">
        <v>1752</v>
      </c>
      <c r="AC2593" s="47" t="s">
        <v>1752</v>
      </c>
      <c r="AD2593" s="47" t="s">
        <v>1752</v>
      </c>
      <c r="AE2593" s="312"/>
      <c r="AF2593" s="465" t="s">
        <v>1755</v>
      </c>
      <c r="AG2593" s="343">
        <v>40</v>
      </c>
      <c r="AH2593" s="343">
        <v>15</v>
      </c>
      <c r="AI2593" s="343"/>
      <c r="AJ2593" s="343"/>
      <c r="AK2593" s="343"/>
      <c r="AL2593" s="343"/>
      <c r="AM2593" s="343"/>
      <c r="AN2593" s="343"/>
      <c r="AO2593" s="343"/>
      <c r="AP2593" s="343"/>
      <c r="AQ2593" s="343"/>
      <c r="AR2593" s="343"/>
      <c r="AS2593" s="343"/>
      <c r="AT2593" s="343"/>
      <c r="AU2593" s="343"/>
      <c r="AV2593" s="343"/>
      <c r="AW2593" s="343"/>
      <c r="AX2593" s="343"/>
      <c r="AY2593" s="343"/>
      <c r="AZ2593" s="343"/>
      <c r="BA2593" s="343"/>
      <c r="BB2593" s="343"/>
      <c r="BC2593" s="343"/>
      <c r="BD2593" s="343"/>
      <c r="BE2593" s="475"/>
      <c r="BF2593" s="475"/>
      <c r="BG2593" s="475"/>
      <c r="BH2593" s="475"/>
      <c r="BI2593" s="475"/>
      <c r="BJ2593" s="475"/>
      <c r="BK2593" s="475"/>
      <c r="BL2593" s="475"/>
      <c r="BM2593" s="475"/>
      <c r="BN2593" s="475"/>
      <c r="BO2593" s="475"/>
      <c r="BP2593" s="306"/>
      <c r="BQ2593" s="496"/>
      <c r="BR2593" s="496"/>
      <c r="BS2593" s="496"/>
      <c r="BT2593" s="496"/>
      <c r="BU2593" s="496"/>
      <c r="BV2593" s="496"/>
    </row>
    <row r="2594" spans="1:74" s="52" customFormat="1" ht="12.75">
      <c r="A2594" s="45">
        <v>2670.080468178493</v>
      </c>
      <c r="B2594" s="46" t="s">
        <v>363</v>
      </c>
      <c r="C2594" s="47" t="s">
        <v>337</v>
      </c>
      <c r="D2594" s="48">
        <v>325.18</v>
      </c>
      <c r="E2594" s="49">
        <v>39.564700000000002</v>
      </c>
      <c r="F2594" s="49">
        <v>9.7299999999999998E-2</v>
      </c>
      <c r="G2594" s="49">
        <v>12.578200000000001</v>
      </c>
      <c r="H2594" s="49">
        <v>0.38790000000000002</v>
      </c>
      <c r="I2594" s="49">
        <v>0.21759999999999999</v>
      </c>
      <c r="J2594" s="49">
        <v>46.325800000000001</v>
      </c>
      <c r="K2594" s="49">
        <v>0.20699999999999999</v>
      </c>
      <c r="L2594" s="49">
        <v>99.378500000000003</v>
      </c>
      <c r="M2594" s="47"/>
      <c r="N2594" s="50">
        <v>0.99123587301936045</v>
      </c>
      <c r="O2594" s="50">
        <v>1.9273358031832394E-3</v>
      </c>
      <c r="P2594" s="50">
        <v>0.26353822941137595</v>
      </c>
      <c r="Q2594" s="50">
        <v>7.8168684954977793E-3</v>
      </c>
      <c r="R2594" s="50">
        <v>4.6175729369894317E-3</v>
      </c>
      <c r="S2594" s="50">
        <v>1.7302171293406314</v>
      </c>
      <c r="T2594" s="50">
        <v>5.5564463672349712E-3</v>
      </c>
      <c r="U2594" s="50">
        <v>3.0049094553742735</v>
      </c>
      <c r="V2594" s="51">
        <v>86.781817124427036</v>
      </c>
      <c r="X2594" s="47" t="s">
        <v>1752</v>
      </c>
      <c r="Y2594" s="47" t="s">
        <v>1752</v>
      </c>
      <c r="Z2594" s="47" t="s">
        <v>1752</v>
      </c>
      <c r="AA2594" s="47" t="s">
        <v>1752</v>
      </c>
      <c r="AB2594" s="47" t="s">
        <v>1752</v>
      </c>
      <c r="AC2594" s="47" t="s">
        <v>1752</v>
      </c>
      <c r="AD2594" s="47" t="s">
        <v>1752</v>
      </c>
      <c r="AE2594" s="312"/>
      <c r="AF2594" s="465" t="s">
        <v>1755</v>
      </c>
      <c r="AG2594" s="343">
        <v>40</v>
      </c>
      <c r="AH2594" s="343">
        <v>15</v>
      </c>
      <c r="AI2594" s="343"/>
      <c r="AJ2594" s="343"/>
      <c r="AK2594" s="343"/>
      <c r="AL2594" s="343"/>
      <c r="AM2594" s="343"/>
      <c r="AN2594" s="343"/>
      <c r="AO2594" s="343"/>
      <c r="AP2594" s="343"/>
      <c r="AQ2594" s="343"/>
      <c r="AR2594" s="343"/>
      <c r="AS2594" s="343"/>
      <c r="AT2594" s="343"/>
      <c r="AU2594" s="343"/>
      <c r="AV2594" s="343"/>
      <c r="AW2594" s="343"/>
      <c r="AX2594" s="343"/>
      <c r="AY2594" s="343"/>
      <c r="AZ2594" s="343"/>
      <c r="BA2594" s="343"/>
      <c r="BB2594" s="343"/>
      <c r="BC2594" s="343"/>
      <c r="BD2594" s="343"/>
      <c r="BE2594" s="475"/>
      <c r="BF2594" s="475"/>
      <c r="BG2594" s="475"/>
      <c r="BH2594" s="475"/>
      <c r="BI2594" s="475"/>
      <c r="BJ2594" s="475"/>
      <c r="BK2594" s="475"/>
      <c r="BL2594" s="475"/>
      <c r="BM2594" s="475"/>
      <c r="BN2594" s="475"/>
      <c r="BO2594" s="475"/>
      <c r="BP2594" s="306"/>
      <c r="BQ2594" s="496"/>
      <c r="BR2594" s="496"/>
      <c r="BS2594" s="496"/>
      <c r="BT2594" s="496"/>
      <c r="BU2594" s="496"/>
      <c r="BV2594" s="496"/>
    </row>
    <row r="2595" spans="1:74" s="52" customFormat="1" ht="12.75">
      <c r="A2595" s="45">
        <v>2670.080468178493</v>
      </c>
      <c r="B2595" s="46" t="s">
        <v>363</v>
      </c>
      <c r="C2595" s="47" t="s">
        <v>337</v>
      </c>
      <c r="D2595" s="48">
        <v>330.18</v>
      </c>
      <c r="E2595" s="49">
        <v>39.466500000000003</v>
      </c>
      <c r="F2595" s="49">
        <v>6.83E-2</v>
      </c>
      <c r="G2595" s="49">
        <v>12.357900000000001</v>
      </c>
      <c r="H2595" s="49">
        <v>0.34439999999999998</v>
      </c>
      <c r="I2595" s="49">
        <v>0.1651</v>
      </c>
      <c r="J2595" s="49">
        <v>45.929299999999998</v>
      </c>
      <c r="K2595" s="49">
        <v>0.21690000000000001</v>
      </c>
      <c r="L2595" s="49">
        <v>98.548400000000001</v>
      </c>
      <c r="M2595" s="47"/>
      <c r="N2595" s="50">
        <v>0.99569402489643655</v>
      </c>
      <c r="O2595" s="50">
        <v>1.3623647749309751E-3</v>
      </c>
      <c r="P2595" s="50">
        <v>0.26073417444598956</v>
      </c>
      <c r="Q2595" s="50">
        <v>6.9888275199000973E-3</v>
      </c>
      <c r="R2595" s="50">
        <v>3.5280123748983355E-3</v>
      </c>
      <c r="S2595" s="50">
        <v>1.7274109145412884</v>
      </c>
      <c r="T2595" s="50">
        <v>5.8629270002574741E-3</v>
      </c>
      <c r="U2595" s="50">
        <v>3.0015812455537016</v>
      </c>
      <c r="V2595" s="51">
        <v>86.88555599436647</v>
      </c>
      <c r="X2595" s="47" t="s">
        <v>1752</v>
      </c>
      <c r="Y2595" s="47" t="s">
        <v>1752</v>
      </c>
      <c r="Z2595" s="47" t="s">
        <v>1752</v>
      </c>
      <c r="AA2595" s="47" t="s">
        <v>1752</v>
      </c>
      <c r="AB2595" s="47" t="s">
        <v>1752</v>
      </c>
      <c r="AC2595" s="47" t="s">
        <v>1752</v>
      </c>
      <c r="AD2595" s="47" t="s">
        <v>1752</v>
      </c>
      <c r="AE2595" s="312"/>
      <c r="AF2595" s="465" t="s">
        <v>1755</v>
      </c>
      <c r="AG2595" s="343">
        <v>40</v>
      </c>
      <c r="AH2595" s="343">
        <v>15</v>
      </c>
      <c r="AI2595" s="343"/>
      <c r="AJ2595" s="343"/>
      <c r="AK2595" s="343"/>
      <c r="AL2595" s="343"/>
      <c r="AM2595" s="343"/>
      <c r="AN2595" s="343"/>
      <c r="AO2595" s="343"/>
      <c r="AP2595" s="343"/>
      <c r="AQ2595" s="343"/>
      <c r="AR2595" s="343"/>
      <c r="AS2595" s="343"/>
      <c r="AT2595" s="343"/>
      <c r="AU2595" s="343"/>
      <c r="AV2595" s="343"/>
      <c r="AW2595" s="343"/>
      <c r="AX2595" s="343"/>
      <c r="AY2595" s="343"/>
      <c r="AZ2595" s="343"/>
      <c r="BA2595" s="343"/>
      <c r="BB2595" s="343"/>
      <c r="BC2595" s="343"/>
      <c r="BD2595" s="343"/>
      <c r="BE2595" s="475"/>
      <c r="BF2595" s="475"/>
      <c r="BG2595" s="475"/>
      <c r="BH2595" s="475"/>
      <c r="BI2595" s="475"/>
      <c r="BJ2595" s="475"/>
      <c r="BK2595" s="475"/>
      <c r="BL2595" s="475"/>
      <c r="BM2595" s="475"/>
      <c r="BN2595" s="475"/>
      <c r="BO2595" s="475"/>
      <c r="BP2595" s="306"/>
      <c r="BQ2595" s="496"/>
      <c r="BR2595" s="496"/>
      <c r="BS2595" s="496"/>
      <c r="BT2595" s="496"/>
      <c r="BU2595" s="496"/>
      <c r="BV2595" s="496"/>
    </row>
    <row r="2596" spans="1:74" s="52" customFormat="1" ht="12.75">
      <c r="A2596" s="45">
        <v>2670.080468178493</v>
      </c>
      <c r="B2596" s="46" t="s">
        <v>363</v>
      </c>
      <c r="C2596" s="47" t="s">
        <v>337</v>
      </c>
      <c r="D2596" s="48">
        <v>335.18</v>
      </c>
      <c r="E2596" s="49">
        <v>39.392699999999998</v>
      </c>
      <c r="F2596" s="49">
        <v>4.9500000000000002E-2</v>
      </c>
      <c r="G2596" s="49">
        <v>12.3619</v>
      </c>
      <c r="H2596" s="49">
        <v>0.34510000000000002</v>
      </c>
      <c r="I2596" s="49">
        <v>0.20860000000000001</v>
      </c>
      <c r="J2596" s="49">
        <v>46.156599999999997</v>
      </c>
      <c r="K2596" s="49">
        <v>0.23319999999999999</v>
      </c>
      <c r="L2596" s="49">
        <v>98.747599999999991</v>
      </c>
      <c r="M2596" s="47"/>
      <c r="N2596" s="50">
        <v>0.9925495705038393</v>
      </c>
      <c r="O2596" s="50">
        <v>9.8609117277039362E-4</v>
      </c>
      <c r="P2596" s="50">
        <v>0.26048197569310838</v>
      </c>
      <c r="Q2596" s="50">
        <v>6.9939948600564895E-3</v>
      </c>
      <c r="R2596" s="50">
        <v>4.4518087674574186E-3</v>
      </c>
      <c r="S2596" s="50">
        <v>1.7337194159965876</v>
      </c>
      <c r="T2596" s="50">
        <v>6.295390156800024E-3</v>
      </c>
      <c r="U2596" s="50">
        <v>3.0054782471506196</v>
      </c>
      <c r="V2596" s="51">
        <v>86.938030593168875</v>
      </c>
      <c r="X2596" s="47" t="s">
        <v>1752</v>
      </c>
      <c r="Y2596" s="47" t="s">
        <v>1752</v>
      </c>
      <c r="Z2596" s="47" t="s">
        <v>1752</v>
      </c>
      <c r="AA2596" s="47" t="s">
        <v>1752</v>
      </c>
      <c r="AB2596" s="47" t="s">
        <v>1752</v>
      </c>
      <c r="AC2596" s="47" t="s">
        <v>1752</v>
      </c>
      <c r="AD2596" s="47" t="s">
        <v>1752</v>
      </c>
      <c r="AE2596" s="312"/>
      <c r="AF2596" s="465" t="s">
        <v>1755</v>
      </c>
      <c r="AG2596" s="343">
        <v>40</v>
      </c>
      <c r="AH2596" s="343">
        <v>15</v>
      </c>
      <c r="AI2596" s="343"/>
      <c r="AJ2596" s="343"/>
      <c r="AK2596" s="343"/>
      <c r="AL2596" s="343"/>
      <c r="AM2596" s="343"/>
      <c r="AN2596" s="343"/>
      <c r="AO2596" s="343"/>
      <c r="AP2596" s="343"/>
      <c r="AQ2596" s="343"/>
      <c r="AR2596" s="343"/>
      <c r="AS2596" s="343"/>
      <c r="AT2596" s="343"/>
      <c r="AU2596" s="343"/>
      <c r="AV2596" s="343"/>
      <c r="AW2596" s="343"/>
      <c r="AX2596" s="343"/>
      <c r="AY2596" s="343"/>
      <c r="AZ2596" s="343"/>
      <c r="BA2596" s="343"/>
      <c r="BB2596" s="343"/>
      <c r="BC2596" s="343"/>
      <c r="BD2596" s="343"/>
      <c r="BE2596" s="475"/>
      <c r="BF2596" s="475"/>
      <c r="BG2596" s="475"/>
      <c r="BH2596" s="475"/>
      <c r="BI2596" s="475"/>
      <c r="BJ2596" s="475"/>
      <c r="BK2596" s="475"/>
      <c r="BL2596" s="475"/>
      <c r="BM2596" s="475"/>
      <c r="BN2596" s="475"/>
      <c r="BO2596" s="475"/>
      <c r="BP2596" s="306"/>
      <c r="BQ2596" s="496"/>
      <c r="BR2596" s="496"/>
      <c r="BS2596" s="496"/>
      <c r="BT2596" s="496"/>
      <c r="BU2596" s="496"/>
      <c r="BV2596" s="496"/>
    </row>
    <row r="2597" spans="1:74" s="52" customFormat="1" ht="12.75">
      <c r="A2597" s="45">
        <v>2670.080468178493</v>
      </c>
      <c r="B2597" s="46" t="s">
        <v>363</v>
      </c>
      <c r="C2597" s="47" t="s">
        <v>337</v>
      </c>
      <c r="D2597" s="48">
        <v>340.19</v>
      </c>
      <c r="E2597" s="49">
        <v>39.563600000000001</v>
      </c>
      <c r="F2597" s="49">
        <v>8.1600000000000006E-2</v>
      </c>
      <c r="G2597" s="49">
        <v>12.603300000000001</v>
      </c>
      <c r="H2597" s="49">
        <v>0.37809999999999999</v>
      </c>
      <c r="I2597" s="49">
        <v>0.252</v>
      </c>
      <c r="J2597" s="49">
        <v>46.284500000000001</v>
      </c>
      <c r="K2597" s="49">
        <v>0.23080000000000001</v>
      </c>
      <c r="L2597" s="49">
        <v>99.393900000000016</v>
      </c>
      <c r="M2597" s="47"/>
      <c r="N2597" s="50">
        <v>0.99141486141294288</v>
      </c>
      <c r="O2597" s="50">
        <v>1.6166842083950529E-3</v>
      </c>
      <c r="P2597" s="50">
        <v>0.2641191496744249</v>
      </c>
      <c r="Q2597" s="50">
        <v>7.6209689487903498E-3</v>
      </c>
      <c r="R2597" s="50">
        <v>5.348671214075949E-3</v>
      </c>
      <c r="S2597" s="50">
        <v>1.7290348402528781</v>
      </c>
      <c r="T2597" s="50">
        <v>6.196594458759825E-3</v>
      </c>
      <c r="U2597" s="50">
        <v>3.0053517701702668</v>
      </c>
      <c r="V2597" s="51">
        <v>86.748683192107094</v>
      </c>
      <c r="X2597" s="47" t="s">
        <v>1752</v>
      </c>
      <c r="Y2597" s="47" t="s">
        <v>1752</v>
      </c>
      <c r="Z2597" s="47" t="s">
        <v>1752</v>
      </c>
      <c r="AA2597" s="47" t="s">
        <v>1752</v>
      </c>
      <c r="AB2597" s="47" t="s">
        <v>1752</v>
      </c>
      <c r="AC2597" s="47" t="s">
        <v>1752</v>
      </c>
      <c r="AD2597" s="47" t="s">
        <v>1752</v>
      </c>
      <c r="AE2597" s="312"/>
      <c r="AF2597" s="465" t="s">
        <v>1755</v>
      </c>
      <c r="AG2597" s="343">
        <v>40</v>
      </c>
      <c r="AH2597" s="343">
        <v>15</v>
      </c>
      <c r="AI2597" s="343"/>
      <c r="AJ2597" s="343"/>
      <c r="AK2597" s="343"/>
      <c r="AL2597" s="343"/>
      <c r="AM2597" s="343"/>
      <c r="AN2597" s="343"/>
      <c r="AO2597" s="343"/>
      <c r="AP2597" s="343"/>
      <c r="AQ2597" s="343"/>
      <c r="AR2597" s="343"/>
      <c r="AS2597" s="343"/>
      <c r="AT2597" s="343"/>
      <c r="AU2597" s="343"/>
      <c r="AV2597" s="343"/>
      <c r="AW2597" s="343"/>
      <c r="AX2597" s="343"/>
      <c r="AY2597" s="343"/>
      <c r="AZ2597" s="343"/>
      <c r="BA2597" s="343"/>
      <c r="BB2597" s="343"/>
      <c r="BC2597" s="343"/>
      <c r="BD2597" s="343"/>
      <c r="BE2597" s="475"/>
      <c r="BF2597" s="475"/>
      <c r="BG2597" s="475"/>
      <c r="BH2597" s="475"/>
      <c r="BI2597" s="475"/>
      <c r="BJ2597" s="475"/>
      <c r="BK2597" s="475"/>
      <c r="BL2597" s="475"/>
      <c r="BM2597" s="475"/>
      <c r="BN2597" s="475"/>
      <c r="BO2597" s="475"/>
      <c r="BP2597" s="306"/>
      <c r="BQ2597" s="496"/>
      <c r="BR2597" s="496"/>
      <c r="BS2597" s="496"/>
      <c r="BT2597" s="496"/>
      <c r="BU2597" s="496"/>
      <c r="BV2597" s="496"/>
    </row>
    <row r="2598" spans="1:74" s="52" customFormat="1" ht="12.75">
      <c r="A2598" s="45">
        <v>2670.080468178493</v>
      </c>
      <c r="B2598" s="46" t="s">
        <v>363</v>
      </c>
      <c r="C2598" s="47" t="s">
        <v>337</v>
      </c>
      <c r="D2598" s="48">
        <v>345.19</v>
      </c>
      <c r="E2598" s="49">
        <v>39.446399999999997</v>
      </c>
      <c r="F2598" s="49">
        <v>4.3499999999999997E-2</v>
      </c>
      <c r="G2598" s="49">
        <v>12.282999999999999</v>
      </c>
      <c r="H2598" s="49">
        <v>0.33750000000000002</v>
      </c>
      <c r="I2598" s="49">
        <v>0.18870000000000001</v>
      </c>
      <c r="J2598" s="49">
        <v>46.064799999999998</v>
      </c>
      <c r="K2598" s="49">
        <v>0.2165</v>
      </c>
      <c r="L2598" s="49">
        <v>98.580399999999997</v>
      </c>
      <c r="M2598" s="47"/>
      <c r="N2598" s="50">
        <v>0.99484590800738293</v>
      </c>
      <c r="O2598" s="50">
        <v>8.6738741304969781E-4</v>
      </c>
      <c r="P2598" s="50">
        <v>0.25906508725484872</v>
      </c>
      <c r="Q2598" s="50">
        <v>6.8464605996128797E-3</v>
      </c>
      <c r="R2598" s="50">
        <v>4.0309376726504753E-3</v>
      </c>
      <c r="S2598" s="50">
        <v>1.731913426763581</v>
      </c>
      <c r="T2598" s="50">
        <v>5.8501094553918788E-3</v>
      </c>
      <c r="U2598" s="50">
        <v>3.0034193171665176</v>
      </c>
      <c r="V2598" s="51">
        <v>86.988052084400806</v>
      </c>
      <c r="X2598" s="47" t="s">
        <v>1752</v>
      </c>
      <c r="Y2598" s="47" t="s">
        <v>1752</v>
      </c>
      <c r="Z2598" s="47" t="s">
        <v>1752</v>
      </c>
      <c r="AA2598" s="47" t="s">
        <v>1752</v>
      </c>
      <c r="AB2598" s="47" t="s">
        <v>1752</v>
      </c>
      <c r="AC2598" s="47" t="s">
        <v>1752</v>
      </c>
      <c r="AD2598" s="47" t="s">
        <v>1752</v>
      </c>
      <c r="AE2598" s="312"/>
      <c r="AF2598" s="465" t="s">
        <v>1755</v>
      </c>
      <c r="AG2598" s="343">
        <v>40</v>
      </c>
      <c r="AH2598" s="343">
        <v>15</v>
      </c>
      <c r="AI2598" s="343"/>
      <c r="AJ2598" s="343"/>
      <c r="AK2598" s="343"/>
      <c r="AL2598" s="343"/>
      <c r="AM2598" s="343"/>
      <c r="AN2598" s="343"/>
      <c r="AO2598" s="343"/>
      <c r="AP2598" s="343"/>
      <c r="AQ2598" s="343"/>
      <c r="AR2598" s="343"/>
      <c r="AS2598" s="343"/>
      <c r="AT2598" s="343"/>
      <c r="AU2598" s="343"/>
      <c r="AV2598" s="343"/>
      <c r="AW2598" s="343"/>
      <c r="AX2598" s="343"/>
      <c r="AY2598" s="343"/>
      <c r="AZ2598" s="343"/>
      <c r="BA2598" s="343"/>
      <c r="BB2598" s="343"/>
      <c r="BC2598" s="343"/>
      <c r="BD2598" s="343"/>
      <c r="BE2598" s="475"/>
      <c r="BF2598" s="475"/>
      <c r="BG2598" s="475"/>
      <c r="BH2598" s="475"/>
      <c r="BI2598" s="475"/>
      <c r="BJ2598" s="475"/>
      <c r="BK2598" s="475"/>
      <c r="BL2598" s="475"/>
      <c r="BM2598" s="475"/>
      <c r="BN2598" s="475"/>
      <c r="BO2598" s="475"/>
      <c r="BP2598" s="306"/>
      <c r="BQ2598" s="496"/>
      <c r="BR2598" s="496"/>
      <c r="BS2598" s="496"/>
      <c r="BT2598" s="496"/>
      <c r="BU2598" s="496"/>
      <c r="BV2598" s="496"/>
    </row>
    <row r="2599" spans="1:74" s="52" customFormat="1" ht="12.75">
      <c r="A2599" s="45"/>
      <c r="B2599" s="46"/>
      <c r="C2599" s="47"/>
      <c r="D2599" s="48"/>
      <c r="E2599" s="49"/>
      <c r="F2599" s="49"/>
      <c r="G2599" s="49"/>
      <c r="H2599" s="49"/>
      <c r="I2599" s="49"/>
      <c r="J2599" s="49"/>
      <c r="K2599" s="49"/>
      <c r="L2599" s="49"/>
      <c r="M2599" s="47"/>
      <c r="N2599" s="50"/>
      <c r="O2599" s="50"/>
      <c r="P2599" s="50"/>
      <c r="Q2599" s="50"/>
      <c r="R2599" s="50"/>
      <c r="S2599" s="50"/>
      <c r="T2599" s="50"/>
      <c r="U2599" s="50"/>
      <c r="V2599" s="51"/>
      <c r="AE2599" s="312"/>
      <c r="AF2599" s="312"/>
      <c r="AG2599" s="312"/>
      <c r="AH2599" s="312"/>
      <c r="AI2599" s="312"/>
      <c r="AJ2599" s="312"/>
      <c r="AK2599" s="312"/>
      <c r="AL2599" s="312"/>
      <c r="AM2599" s="312"/>
      <c r="AN2599" s="312"/>
      <c r="AO2599" s="312"/>
      <c r="AP2599" s="312"/>
      <c r="AQ2599" s="312"/>
      <c r="AR2599" s="312"/>
      <c r="AS2599" s="312"/>
      <c r="AT2599" s="312"/>
      <c r="AU2599" s="312"/>
      <c r="AV2599" s="312"/>
      <c r="AW2599" s="312"/>
      <c r="AX2599" s="312"/>
      <c r="AY2599" s="312"/>
      <c r="AZ2599" s="312"/>
      <c r="BA2599" s="312"/>
      <c r="BB2599" s="312"/>
      <c r="BC2599" s="312"/>
      <c r="BD2599" s="312"/>
      <c r="BE2599" s="306"/>
      <c r="BF2599" s="306"/>
      <c r="BG2599" s="306"/>
      <c r="BH2599" s="306"/>
      <c r="BI2599" s="306"/>
      <c r="BJ2599" s="306"/>
      <c r="BK2599" s="306"/>
      <c r="BL2599" s="306"/>
      <c r="BM2599" s="306"/>
      <c r="BN2599" s="306"/>
      <c r="BO2599" s="306"/>
      <c r="BP2599" s="306"/>
      <c r="BQ2599" s="496"/>
      <c r="BR2599" s="496"/>
      <c r="BS2599" s="496"/>
      <c r="BT2599" s="496"/>
      <c r="BU2599" s="496"/>
      <c r="BV2599" s="496"/>
    </row>
    <row r="2600" spans="1:74" s="52" customFormat="1" ht="12.75">
      <c r="A2600" s="45">
        <v>2670.080468178493</v>
      </c>
      <c r="B2600" s="46" t="s">
        <v>363</v>
      </c>
      <c r="C2600" s="47" t="s">
        <v>359</v>
      </c>
      <c r="D2600" s="48">
        <v>0</v>
      </c>
      <c r="E2600" s="49">
        <v>38.420299999999997</v>
      </c>
      <c r="F2600" s="49">
        <v>2.5999999999999999E-3</v>
      </c>
      <c r="G2600" s="49">
        <v>17.9541</v>
      </c>
      <c r="H2600" s="49">
        <v>0.1865</v>
      </c>
      <c r="I2600" s="49">
        <v>0.21690000000000001</v>
      </c>
      <c r="J2600" s="49">
        <v>41.5152</v>
      </c>
      <c r="K2600" s="49">
        <v>0.25359999999999999</v>
      </c>
      <c r="L2600" s="49">
        <v>98.549200000000013</v>
      </c>
      <c r="M2600" s="47"/>
      <c r="N2600" s="50">
        <v>0.99562620878489372</v>
      </c>
      <c r="O2600" s="50">
        <v>5.3270200547287005E-5</v>
      </c>
      <c r="P2600" s="50">
        <v>0.38909459908923216</v>
      </c>
      <c r="Q2600" s="50">
        <v>3.8873916482105191E-3</v>
      </c>
      <c r="R2600" s="50">
        <v>4.7608101151364775E-3</v>
      </c>
      <c r="S2600" s="50">
        <v>1.603803839311394</v>
      </c>
      <c r="T2600" s="50">
        <v>7.0411316645971368E-3</v>
      </c>
      <c r="U2600" s="50">
        <v>3.0042672508140114</v>
      </c>
      <c r="V2600" s="51">
        <v>80.475944403795367</v>
      </c>
      <c r="X2600" s="47" t="s">
        <v>1752</v>
      </c>
      <c r="Y2600" s="47" t="s">
        <v>1752</v>
      </c>
      <c r="Z2600" s="47" t="s">
        <v>1752</v>
      </c>
      <c r="AA2600" s="47" t="s">
        <v>1752</v>
      </c>
      <c r="AB2600" s="47" t="s">
        <v>1752</v>
      </c>
      <c r="AC2600" s="47" t="s">
        <v>1752</v>
      </c>
      <c r="AD2600" s="47" t="s">
        <v>1752</v>
      </c>
      <c r="AE2600" s="312"/>
      <c r="AF2600" s="465" t="s">
        <v>1755</v>
      </c>
      <c r="AG2600" s="343">
        <v>40</v>
      </c>
      <c r="AH2600" s="343">
        <v>15</v>
      </c>
      <c r="AI2600" s="343"/>
      <c r="AJ2600" s="343"/>
      <c r="AK2600" s="343"/>
      <c r="AL2600" s="343"/>
      <c r="AM2600" s="343"/>
      <c r="AN2600" s="343"/>
      <c r="AO2600" s="343"/>
      <c r="AP2600" s="343"/>
      <c r="AQ2600" s="343"/>
      <c r="AR2600" s="343"/>
      <c r="AS2600" s="343"/>
      <c r="AT2600" s="343"/>
      <c r="AU2600" s="343"/>
      <c r="AV2600" s="343"/>
      <c r="AW2600" s="343"/>
      <c r="AX2600" s="343"/>
      <c r="AY2600" s="343"/>
      <c r="AZ2600" s="343"/>
      <c r="BA2600" s="343"/>
      <c r="BB2600" s="343"/>
      <c r="BC2600" s="343"/>
      <c r="BD2600" s="343"/>
      <c r="BE2600" s="475"/>
      <c r="BF2600" s="475"/>
      <c r="BG2600" s="475"/>
      <c r="BH2600" s="475"/>
      <c r="BI2600" s="475"/>
      <c r="BJ2600" s="475"/>
      <c r="BK2600" s="475"/>
      <c r="BL2600" s="475"/>
      <c r="BM2600" s="475"/>
      <c r="BN2600" s="475"/>
      <c r="BO2600" s="475"/>
      <c r="BP2600" s="306"/>
      <c r="BQ2600" s="496"/>
      <c r="BR2600" s="496"/>
      <c r="BS2600" s="496"/>
      <c r="BT2600" s="496"/>
      <c r="BU2600" s="496"/>
      <c r="BV2600" s="496"/>
    </row>
    <row r="2601" spans="1:74" s="52" customFormat="1" ht="12.75">
      <c r="A2601" s="45">
        <v>2670.080468178493</v>
      </c>
      <c r="B2601" s="46" t="s">
        <v>363</v>
      </c>
      <c r="C2601" s="47" t="s">
        <v>359</v>
      </c>
      <c r="D2601" s="48">
        <v>10.01</v>
      </c>
      <c r="E2601" s="49">
        <v>38.8857</v>
      </c>
      <c r="F2601" s="49">
        <v>4.2500000000000003E-2</v>
      </c>
      <c r="G2601" s="49">
        <v>16.266300000000001</v>
      </c>
      <c r="H2601" s="49">
        <v>0.23899999999999999</v>
      </c>
      <c r="I2601" s="49">
        <v>0.2757</v>
      </c>
      <c r="J2601" s="49">
        <v>43.113</v>
      </c>
      <c r="K2601" s="49">
        <v>0.25009999999999999</v>
      </c>
      <c r="L2601" s="49">
        <v>99.072299999999998</v>
      </c>
      <c r="M2601" s="47"/>
      <c r="N2601" s="50">
        <v>0.99426173603691148</v>
      </c>
      <c r="O2601" s="50">
        <v>8.5916217706806443E-4</v>
      </c>
      <c r="P2601" s="50">
        <v>0.34782082146958587</v>
      </c>
      <c r="Q2601" s="50">
        <v>4.9153290685345317E-3</v>
      </c>
      <c r="R2601" s="50">
        <v>5.9708108045495294E-3</v>
      </c>
      <c r="S2601" s="50">
        <v>1.6433406355553584</v>
      </c>
      <c r="T2601" s="50">
        <v>6.8514444969443814E-3</v>
      </c>
      <c r="U2601" s="50">
        <v>3.004019939608952</v>
      </c>
      <c r="V2601" s="51">
        <v>82.531762040569234</v>
      </c>
      <c r="X2601" s="47" t="s">
        <v>1752</v>
      </c>
      <c r="Y2601" s="47" t="s">
        <v>1752</v>
      </c>
      <c r="Z2601" s="47" t="s">
        <v>1752</v>
      </c>
      <c r="AA2601" s="47" t="s">
        <v>1752</v>
      </c>
      <c r="AB2601" s="47" t="s">
        <v>1752</v>
      </c>
      <c r="AC2601" s="47" t="s">
        <v>1752</v>
      </c>
      <c r="AD2601" s="47" t="s">
        <v>1752</v>
      </c>
      <c r="AE2601" s="312"/>
      <c r="AF2601" s="465" t="s">
        <v>1755</v>
      </c>
      <c r="AG2601" s="343">
        <v>40</v>
      </c>
      <c r="AH2601" s="343">
        <v>15</v>
      </c>
      <c r="AI2601" s="343"/>
      <c r="AJ2601" s="343"/>
      <c r="AK2601" s="343"/>
      <c r="AL2601" s="343"/>
      <c r="AM2601" s="343"/>
      <c r="AN2601" s="343"/>
      <c r="AO2601" s="343"/>
      <c r="AP2601" s="343"/>
      <c r="AQ2601" s="343"/>
      <c r="AR2601" s="343"/>
      <c r="AS2601" s="343"/>
      <c r="AT2601" s="343"/>
      <c r="AU2601" s="343"/>
      <c r="AV2601" s="343"/>
      <c r="AW2601" s="343"/>
      <c r="AX2601" s="343"/>
      <c r="AY2601" s="343"/>
      <c r="AZ2601" s="343"/>
      <c r="BA2601" s="343"/>
      <c r="BB2601" s="343"/>
      <c r="BC2601" s="343"/>
      <c r="BD2601" s="343"/>
      <c r="BE2601" s="475"/>
      <c r="BF2601" s="475"/>
      <c r="BG2601" s="475"/>
      <c r="BH2601" s="475"/>
      <c r="BI2601" s="475"/>
      <c r="BJ2601" s="475"/>
      <c r="BK2601" s="475"/>
      <c r="BL2601" s="475"/>
      <c r="BM2601" s="475"/>
      <c r="BN2601" s="475"/>
      <c r="BO2601" s="475"/>
      <c r="BP2601" s="306"/>
      <c r="BQ2601" s="496"/>
      <c r="BR2601" s="496"/>
      <c r="BS2601" s="496"/>
      <c r="BT2601" s="496"/>
      <c r="BU2601" s="496"/>
      <c r="BV2601" s="496"/>
    </row>
    <row r="2602" spans="1:74" s="52" customFormat="1" ht="12.75">
      <c r="A2602" s="45">
        <v>2670.080468178493</v>
      </c>
      <c r="B2602" s="46" t="s">
        <v>363</v>
      </c>
      <c r="C2602" s="47" t="s">
        <v>359</v>
      </c>
      <c r="D2602" s="48">
        <v>15.01</v>
      </c>
      <c r="E2602" s="49">
        <v>38.827199999999998</v>
      </c>
      <c r="F2602" s="49">
        <v>4.19E-2</v>
      </c>
      <c r="G2602" s="49">
        <v>15.2174</v>
      </c>
      <c r="H2602" s="49">
        <v>0.2661</v>
      </c>
      <c r="I2602" s="49">
        <v>0.1981</v>
      </c>
      <c r="J2602" s="49">
        <v>44.052300000000002</v>
      </c>
      <c r="K2602" s="49">
        <v>0.23469999999999999</v>
      </c>
      <c r="L2602" s="49">
        <v>98.837699999999998</v>
      </c>
      <c r="M2602" s="47"/>
      <c r="N2602" s="50">
        <v>0.99058623302662463</v>
      </c>
      <c r="O2602" s="50">
        <v>8.4517307513986293E-4</v>
      </c>
      <c r="P2602" s="50">
        <v>0.32467785316911352</v>
      </c>
      <c r="Q2602" s="50">
        <v>5.4606580564489074E-3</v>
      </c>
      <c r="R2602" s="50">
        <v>4.2808147060904925E-3</v>
      </c>
      <c r="S2602" s="50">
        <v>1.6754572413357165</v>
      </c>
      <c r="T2602" s="50">
        <v>6.4154474539620159E-3</v>
      </c>
      <c r="U2602" s="50">
        <v>3.0077234208230959</v>
      </c>
      <c r="V2602" s="51">
        <v>83.767203822325143</v>
      </c>
      <c r="X2602" s="47" t="s">
        <v>1752</v>
      </c>
      <c r="Y2602" s="47" t="s">
        <v>1752</v>
      </c>
      <c r="Z2602" s="47" t="s">
        <v>1752</v>
      </c>
      <c r="AA2602" s="47" t="s">
        <v>1752</v>
      </c>
      <c r="AB2602" s="47" t="s">
        <v>1752</v>
      </c>
      <c r="AC2602" s="47" t="s">
        <v>1752</v>
      </c>
      <c r="AD2602" s="47" t="s">
        <v>1752</v>
      </c>
      <c r="AE2602" s="312"/>
      <c r="AF2602" s="465" t="s">
        <v>1755</v>
      </c>
      <c r="AG2602" s="343">
        <v>40</v>
      </c>
      <c r="AH2602" s="343">
        <v>15</v>
      </c>
      <c r="AI2602" s="343"/>
      <c r="AJ2602" s="343"/>
      <c r="AK2602" s="343"/>
      <c r="AL2602" s="343"/>
      <c r="AM2602" s="343"/>
      <c r="AN2602" s="343"/>
      <c r="AO2602" s="343"/>
      <c r="AP2602" s="343"/>
      <c r="AQ2602" s="343"/>
      <c r="AR2602" s="343"/>
      <c r="AS2602" s="343"/>
      <c r="AT2602" s="343"/>
      <c r="AU2602" s="343"/>
      <c r="AV2602" s="343"/>
      <c r="AW2602" s="343"/>
      <c r="AX2602" s="343"/>
      <c r="AY2602" s="343"/>
      <c r="AZ2602" s="343"/>
      <c r="BA2602" s="343"/>
      <c r="BB2602" s="343"/>
      <c r="BC2602" s="343"/>
      <c r="BD2602" s="343"/>
      <c r="BE2602" s="475"/>
      <c r="BF2602" s="475"/>
      <c r="BG2602" s="475"/>
      <c r="BH2602" s="475"/>
      <c r="BI2602" s="475"/>
      <c r="BJ2602" s="475"/>
      <c r="BK2602" s="475"/>
      <c r="BL2602" s="475"/>
      <c r="BM2602" s="475"/>
      <c r="BN2602" s="475"/>
      <c r="BO2602" s="475"/>
      <c r="BP2602" s="306"/>
      <c r="BQ2602" s="496"/>
      <c r="BR2602" s="496"/>
      <c r="BS2602" s="496"/>
      <c r="BT2602" s="496"/>
      <c r="BU2602" s="496"/>
      <c r="BV2602" s="496"/>
    </row>
    <row r="2603" spans="1:74" s="52" customFormat="1" ht="12.75">
      <c r="A2603" s="45">
        <v>2670.080468178493</v>
      </c>
      <c r="B2603" s="46" t="s">
        <v>363</v>
      </c>
      <c r="C2603" s="47" t="s">
        <v>359</v>
      </c>
      <c r="D2603" s="48">
        <v>20.010000000000002</v>
      </c>
      <c r="E2603" s="49">
        <v>39.465200000000003</v>
      </c>
      <c r="F2603" s="49">
        <v>9.4600000000000004E-2</v>
      </c>
      <c r="G2603" s="49">
        <v>13.4998</v>
      </c>
      <c r="H2603" s="49">
        <v>0.32600000000000001</v>
      </c>
      <c r="I2603" s="49">
        <v>0.21510000000000001</v>
      </c>
      <c r="J2603" s="49">
        <v>45.142400000000002</v>
      </c>
      <c r="K2603" s="49">
        <v>0.20580000000000001</v>
      </c>
      <c r="L2603" s="49">
        <v>98.948899999999995</v>
      </c>
      <c r="M2603" s="47"/>
      <c r="N2603" s="50">
        <v>0.99655807512428962</v>
      </c>
      <c r="O2603" s="50">
        <v>1.8886646685938751E-3</v>
      </c>
      <c r="P2603" s="50">
        <v>0.28508320524668873</v>
      </c>
      <c r="Q2603" s="50">
        <v>6.6213995809567298E-3</v>
      </c>
      <c r="R2603" s="50">
        <v>4.6005997782351035E-3</v>
      </c>
      <c r="S2603" s="50">
        <v>1.6993447524765597</v>
      </c>
      <c r="T2603" s="50">
        <v>5.5678986631989965E-3</v>
      </c>
      <c r="U2603" s="50">
        <v>2.9996645955385226</v>
      </c>
      <c r="V2603" s="51">
        <v>85.633985646232929</v>
      </c>
      <c r="X2603" s="47" t="s">
        <v>1752</v>
      </c>
      <c r="Y2603" s="47" t="s">
        <v>1752</v>
      </c>
      <c r="Z2603" s="47" t="s">
        <v>1752</v>
      </c>
      <c r="AA2603" s="47" t="s">
        <v>1752</v>
      </c>
      <c r="AB2603" s="47" t="s">
        <v>1752</v>
      </c>
      <c r="AC2603" s="47" t="s">
        <v>1752</v>
      </c>
      <c r="AD2603" s="47" t="s">
        <v>1752</v>
      </c>
      <c r="AE2603" s="312"/>
      <c r="AF2603" s="465" t="s">
        <v>1755</v>
      </c>
      <c r="AG2603" s="343">
        <v>40</v>
      </c>
      <c r="AH2603" s="343">
        <v>15</v>
      </c>
      <c r="AI2603" s="343"/>
      <c r="AJ2603" s="343"/>
      <c r="AK2603" s="343"/>
      <c r="AL2603" s="343"/>
      <c r="AM2603" s="343"/>
      <c r="AN2603" s="343"/>
      <c r="AO2603" s="343"/>
      <c r="AP2603" s="343"/>
      <c r="AQ2603" s="343"/>
      <c r="AR2603" s="343"/>
      <c r="AS2603" s="343"/>
      <c r="AT2603" s="343"/>
      <c r="AU2603" s="343"/>
      <c r="AV2603" s="343"/>
      <c r="AW2603" s="343"/>
      <c r="AX2603" s="343"/>
      <c r="AY2603" s="343"/>
      <c r="AZ2603" s="343"/>
      <c r="BA2603" s="343"/>
      <c r="BB2603" s="343"/>
      <c r="BC2603" s="343"/>
      <c r="BD2603" s="343"/>
      <c r="BE2603" s="475"/>
      <c r="BF2603" s="475"/>
      <c r="BG2603" s="475"/>
      <c r="BH2603" s="475"/>
      <c r="BI2603" s="475"/>
      <c r="BJ2603" s="475"/>
      <c r="BK2603" s="475"/>
      <c r="BL2603" s="475"/>
      <c r="BM2603" s="475"/>
      <c r="BN2603" s="475"/>
      <c r="BO2603" s="475"/>
      <c r="BP2603" s="306"/>
      <c r="BQ2603" s="496"/>
      <c r="BR2603" s="496"/>
      <c r="BS2603" s="496"/>
      <c r="BT2603" s="496"/>
      <c r="BU2603" s="496"/>
      <c r="BV2603" s="496"/>
    </row>
    <row r="2604" spans="1:74" s="52" customFormat="1" ht="12.75">
      <c r="A2604" s="45">
        <v>2670.080468178493</v>
      </c>
      <c r="B2604" s="46" t="s">
        <v>363</v>
      </c>
      <c r="C2604" s="47" t="s">
        <v>359</v>
      </c>
      <c r="D2604" s="48">
        <v>25.02</v>
      </c>
      <c r="E2604" s="49">
        <v>39.5931</v>
      </c>
      <c r="F2604" s="49">
        <v>7.4899999999999994E-2</v>
      </c>
      <c r="G2604" s="49">
        <v>12.773899999999999</v>
      </c>
      <c r="H2604" s="49">
        <v>0.3624</v>
      </c>
      <c r="I2604" s="49">
        <v>0.1077</v>
      </c>
      <c r="J2604" s="49">
        <v>45.749899999999997</v>
      </c>
      <c r="K2604" s="49">
        <v>0.20660000000000001</v>
      </c>
      <c r="L2604" s="49">
        <v>98.868499999999997</v>
      </c>
      <c r="M2604" s="47"/>
      <c r="N2604" s="50">
        <v>0.99697557166075501</v>
      </c>
      <c r="O2604" s="50">
        <v>1.4911531254076023E-3</v>
      </c>
      <c r="P2604" s="50">
        <v>0.26899519126868826</v>
      </c>
      <c r="Q2604" s="50">
        <v>7.3400174389656675E-3</v>
      </c>
      <c r="R2604" s="50">
        <v>2.2970288660886856E-3</v>
      </c>
      <c r="S2604" s="50">
        <v>1.7173693392738059</v>
      </c>
      <c r="T2604" s="50">
        <v>5.5738204547185763E-3</v>
      </c>
      <c r="U2604" s="50">
        <v>3.0000421220884297</v>
      </c>
      <c r="V2604" s="51">
        <v>86.457914087137709</v>
      </c>
      <c r="X2604" s="47" t="s">
        <v>1752</v>
      </c>
      <c r="Y2604" s="47" t="s">
        <v>1752</v>
      </c>
      <c r="Z2604" s="47" t="s">
        <v>1752</v>
      </c>
      <c r="AA2604" s="47" t="s">
        <v>1752</v>
      </c>
      <c r="AB2604" s="47" t="s">
        <v>1752</v>
      </c>
      <c r="AC2604" s="47" t="s">
        <v>1752</v>
      </c>
      <c r="AD2604" s="47" t="s">
        <v>1752</v>
      </c>
      <c r="AE2604" s="312"/>
      <c r="AF2604" s="465" t="s">
        <v>1755</v>
      </c>
      <c r="AG2604" s="343">
        <v>40</v>
      </c>
      <c r="AH2604" s="343">
        <v>15</v>
      </c>
      <c r="AI2604" s="343"/>
      <c r="AJ2604" s="343"/>
      <c r="AK2604" s="343"/>
      <c r="AL2604" s="343"/>
      <c r="AM2604" s="343"/>
      <c r="AN2604" s="343"/>
      <c r="AO2604" s="343"/>
      <c r="AP2604" s="343"/>
      <c r="AQ2604" s="343"/>
      <c r="AR2604" s="343"/>
      <c r="AS2604" s="343"/>
      <c r="AT2604" s="343"/>
      <c r="AU2604" s="343"/>
      <c r="AV2604" s="343"/>
      <c r="AW2604" s="343"/>
      <c r="AX2604" s="343"/>
      <c r="AY2604" s="343"/>
      <c r="AZ2604" s="343"/>
      <c r="BA2604" s="343"/>
      <c r="BB2604" s="343"/>
      <c r="BC2604" s="343"/>
      <c r="BD2604" s="343"/>
      <c r="BE2604" s="475"/>
      <c r="BF2604" s="475"/>
      <c r="BG2604" s="475"/>
      <c r="BH2604" s="475"/>
      <c r="BI2604" s="475"/>
      <c r="BJ2604" s="475"/>
      <c r="BK2604" s="475"/>
      <c r="BL2604" s="475"/>
      <c r="BM2604" s="475"/>
      <c r="BN2604" s="475"/>
      <c r="BO2604" s="475"/>
      <c r="BP2604" s="306"/>
      <c r="BQ2604" s="496"/>
      <c r="BR2604" s="496"/>
      <c r="BS2604" s="496"/>
      <c r="BT2604" s="496"/>
      <c r="BU2604" s="496"/>
      <c r="BV2604" s="496"/>
    </row>
    <row r="2605" spans="1:74" s="52" customFormat="1" ht="12.75">
      <c r="A2605" s="45">
        <v>2670.080468178493</v>
      </c>
      <c r="B2605" s="46" t="s">
        <v>363</v>
      </c>
      <c r="C2605" s="47" t="s">
        <v>359</v>
      </c>
      <c r="D2605" s="48">
        <v>30.02</v>
      </c>
      <c r="E2605" s="49">
        <v>39.524799999999999</v>
      </c>
      <c r="F2605" s="49">
        <v>7.4800000000000005E-2</v>
      </c>
      <c r="G2605" s="49">
        <v>11.9354</v>
      </c>
      <c r="H2605" s="49">
        <v>0.37180000000000002</v>
      </c>
      <c r="I2605" s="49">
        <v>0.2084</v>
      </c>
      <c r="J2605" s="49">
        <v>46.3005</v>
      </c>
      <c r="K2605" s="49">
        <v>0.2215</v>
      </c>
      <c r="L2605" s="49">
        <v>98.637200000000007</v>
      </c>
      <c r="M2605" s="47"/>
      <c r="N2605" s="50">
        <v>0.99468237691782058</v>
      </c>
      <c r="O2605" s="50">
        <v>1.4883043646543614E-3</v>
      </c>
      <c r="P2605" s="50">
        <v>0.25119310535293399</v>
      </c>
      <c r="Q2605" s="50">
        <v>7.5260659605173004E-3</v>
      </c>
      <c r="R2605" s="50">
        <v>4.4422009055420661E-3</v>
      </c>
      <c r="S2605" s="50">
        <v>1.737036598893539</v>
      </c>
      <c r="T2605" s="50">
        <v>5.9723619578633865E-3</v>
      </c>
      <c r="U2605" s="50">
        <v>3.0023410143528708</v>
      </c>
      <c r="V2605" s="51">
        <v>87.365991725380923</v>
      </c>
      <c r="X2605" s="47" t="s">
        <v>1752</v>
      </c>
      <c r="Y2605" s="47" t="s">
        <v>1752</v>
      </c>
      <c r="Z2605" s="47" t="s">
        <v>1752</v>
      </c>
      <c r="AA2605" s="47" t="s">
        <v>1752</v>
      </c>
      <c r="AB2605" s="47" t="s">
        <v>1752</v>
      </c>
      <c r="AC2605" s="47" t="s">
        <v>1752</v>
      </c>
      <c r="AD2605" s="47" t="s">
        <v>1752</v>
      </c>
      <c r="AE2605" s="312"/>
      <c r="AF2605" s="465" t="s">
        <v>1755</v>
      </c>
      <c r="AG2605" s="343">
        <v>40</v>
      </c>
      <c r="AH2605" s="343">
        <v>15</v>
      </c>
      <c r="AI2605" s="343"/>
      <c r="AJ2605" s="343"/>
      <c r="AK2605" s="343"/>
      <c r="AL2605" s="343"/>
      <c r="AM2605" s="343"/>
      <c r="AN2605" s="343"/>
      <c r="AO2605" s="343"/>
      <c r="AP2605" s="343"/>
      <c r="AQ2605" s="343"/>
      <c r="AR2605" s="343"/>
      <c r="AS2605" s="343"/>
      <c r="AT2605" s="343"/>
      <c r="AU2605" s="343"/>
      <c r="AV2605" s="343"/>
      <c r="AW2605" s="343"/>
      <c r="AX2605" s="343"/>
      <c r="AY2605" s="343"/>
      <c r="AZ2605" s="343"/>
      <c r="BA2605" s="343"/>
      <c r="BB2605" s="343"/>
      <c r="BC2605" s="343"/>
      <c r="BD2605" s="343"/>
      <c r="BE2605" s="475"/>
      <c r="BF2605" s="475"/>
      <c r="BG2605" s="475"/>
      <c r="BH2605" s="475"/>
      <c r="BI2605" s="475"/>
      <c r="BJ2605" s="475"/>
      <c r="BK2605" s="475"/>
      <c r="BL2605" s="475"/>
      <c r="BM2605" s="475"/>
      <c r="BN2605" s="475"/>
      <c r="BO2605" s="475"/>
      <c r="BP2605" s="306"/>
      <c r="BQ2605" s="496"/>
      <c r="BR2605" s="496"/>
      <c r="BS2605" s="496"/>
      <c r="BT2605" s="496"/>
      <c r="BU2605" s="496"/>
      <c r="BV2605" s="496"/>
    </row>
    <row r="2606" spans="1:74" s="52" customFormat="1" ht="12.75">
      <c r="A2606" s="45">
        <v>2670.080468178493</v>
      </c>
      <c r="B2606" s="46" t="s">
        <v>363</v>
      </c>
      <c r="C2606" s="47" t="s">
        <v>359</v>
      </c>
      <c r="D2606" s="48">
        <v>35.020000000000003</v>
      </c>
      <c r="E2606" s="49">
        <v>39.7958</v>
      </c>
      <c r="F2606" s="49">
        <v>8.3900000000000002E-2</v>
      </c>
      <c r="G2606" s="49">
        <v>11.6493</v>
      </c>
      <c r="H2606" s="49">
        <v>0.38540000000000002</v>
      </c>
      <c r="I2606" s="49">
        <v>0.17749999999999999</v>
      </c>
      <c r="J2606" s="49">
        <v>46.837499999999999</v>
      </c>
      <c r="K2606" s="49">
        <v>0.1825</v>
      </c>
      <c r="L2606" s="49">
        <v>99.111899999999991</v>
      </c>
      <c r="M2606" s="47"/>
      <c r="N2606" s="50">
        <v>0.99481883533579485</v>
      </c>
      <c r="O2606" s="50">
        <v>1.6582275858097204E-3</v>
      </c>
      <c r="P2606" s="50">
        <v>0.24353567184459574</v>
      </c>
      <c r="Q2606" s="50">
        <v>7.7492980076996161E-3</v>
      </c>
      <c r="R2606" s="50">
        <v>3.7582949151716725E-3</v>
      </c>
      <c r="S2606" s="50">
        <v>1.7454564259366059</v>
      </c>
      <c r="T2606" s="50">
        <v>4.8879558669082789E-3</v>
      </c>
      <c r="U2606" s="50">
        <v>3.0018647094925859</v>
      </c>
      <c r="V2606" s="51">
        <v>87.755825067567173</v>
      </c>
      <c r="X2606" s="47" t="s">
        <v>1752</v>
      </c>
      <c r="Y2606" s="47" t="s">
        <v>1752</v>
      </c>
      <c r="Z2606" s="47" t="s">
        <v>1752</v>
      </c>
      <c r="AA2606" s="47" t="s">
        <v>1752</v>
      </c>
      <c r="AB2606" s="47" t="s">
        <v>1752</v>
      </c>
      <c r="AC2606" s="47" t="s">
        <v>1752</v>
      </c>
      <c r="AD2606" s="47" t="s">
        <v>1752</v>
      </c>
      <c r="AE2606" s="312"/>
      <c r="AF2606" s="465" t="s">
        <v>1755</v>
      </c>
      <c r="AG2606" s="343">
        <v>40</v>
      </c>
      <c r="AH2606" s="343">
        <v>15</v>
      </c>
      <c r="AI2606" s="343"/>
      <c r="AJ2606" s="343"/>
      <c r="AK2606" s="343"/>
      <c r="AL2606" s="343"/>
      <c r="AM2606" s="343"/>
      <c r="AN2606" s="343"/>
      <c r="AO2606" s="343"/>
      <c r="AP2606" s="343"/>
      <c r="AQ2606" s="343"/>
      <c r="AR2606" s="343"/>
      <c r="AS2606" s="343"/>
      <c r="AT2606" s="343"/>
      <c r="AU2606" s="343"/>
      <c r="AV2606" s="343"/>
      <c r="AW2606" s="343"/>
      <c r="AX2606" s="343"/>
      <c r="AY2606" s="343"/>
      <c r="AZ2606" s="343"/>
      <c r="BA2606" s="343"/>
      <c r="BB2606" s="343"/>
      <c r="BC2606" s="343"/>
      <c r="BD2606" s="343"/>
      <c r="BE2606" s="475"/>
      <c r="BF2606" s="475"/>
      <c r="BG2606" s="475"/>
      <c r="BH2606" s="475"/>
      <c r="BI2606" s="475"/>
      <c r="BJ2606" s="475"/>
      <c r="BK2606" s="475"/>
      <c r="BL2606" s="475"/>
      <c r="BM2606" s="475"/>
      <c r="BN2606" s="475"/>
      <c r="BO2606" s="475"/>
      <c r="BP2606" s="306"/>
      <c r="BQ2606" s="496"/>
      <c r="BR2606" s="496"/>
      <c r="BS2606" s="496"/>
      <c r="BT2606" s="496"/>
      <c r="BU2606" s="496"/>
      <c r="BV2606" s="496"/>
    </row>
    <row r="2607" spans="1:74" s="52" customFormat="1" ht="12.75">
      <c r="A2607" s="45">
        <v>2670.080468178493</v>
      </c>
      <c r="B2607" s="46" t="s">
        <v>363</v>
      </c>
      <c r="C2607" s="47" t="s">
        <v>359</v>
      </c>
      <c r="D2607" s="48">
        <v>40.03</v>
      </c>
      <c r="E2607" s="49">
        <v>39.706800000000001</v>
      </c>
      <c r="F2607" s="49">
        <v>7.2999999999999995E-2</v>
      </c>
      <c r="G2607" s="49">
        <v>11.373699999999999</v>
      </c>
      <c r="H2607" s="49">
        <v>0.39410000000000001</v>
      </c>
      <c r="I2607" s="49">
        <v>0.15740000000000001</v>
      </c>
      <c r="J2607" s="49">
        <v>46.829099999999997</v>
      </c>
      <c r="K2607" s="49">
        <v>0.20810000000000001</v>
      </c>
      <c r="L2607" s="49">
        <v>98.742199999999997</v>
      </c>
      <c r="M2607" s="47"/>
      <c r="N2607" s="50">
        <v>0.9952651919798301</v>
      </c>
      <c r="O2607" s="50">
        <v>1.4466790833460618E-3</v>
      </c>
      <c r="P2607" s="50">
        <v>0.238413964745638</v>
      </c>
      <c r="Q2607" s="50">
        <v>7.9455552952556862E-3</v>
      </c>
      <c r="R2607" s="50">
        <v>3.3416764217289456E-3</v>
      </c>
      <c r="S2607" s="50">
        <v>1.7498397742415275</v>
      </c>
      <c r="T2607" s="50">
        <v>5.588608086150814E-3</v>
      </c>
      <c r="U2607" s="50">
        <v>3.0018414498534769</v>
      </c>
      <c r="V2607" s="51">
        <v>88.008876328476646</v>
      </c>
      <c r="X2607" s="47" t="s">
        <v>1752</v>
      </c>
      <c r="Y2607" s="47" t="s">
        <v>1752</v>
      </c>
      <c r="Z2607" s="47" t="s">
        <v>1752</v>
      </c>
      <c r="AA2607" s="47" t="s">
        <v>1752</v>
      </c>
      <c r="AB2607" s="47" t="s">
        <v>1752</v>
      </c>
      <c r="AC2607" s="47" t="s">
        <v>1752</v>
      </c>
      <c r="AD2607" s="47" t="s">
        <v>1752</v>
      </c>
      <c r="AE2607" s="312"/>
      <c r="AF2607" s="465" t="s">
        <v>1755</v>
      </c>
      <c r="AG2607" s="343">
        <v>40</v>
      </c>
      <c r="AH2607" s="343">
        <v>15</v>
      </c>
      <c r="AI2607" s="343"/>
      <c r="AJ2607" s="343"/>
      <c r="AK2607" s="343"/>
      <c r="AL2607" s="343"/>
      <c r="AM2607" s="343"/>
      <c r="AN2607" s="343"/>
      <c r="AO2607" s="343"/>
      <c r="AP2607" s="343"/>
      <c r="AQ2607" s="343"/>
      <c r="AR2607" s="343"/>
      <c r="AS2607" s="343"/>
      <c r="AT2607" s="343"/>
      <c r="AU2607" s="343"/>
      <c r="AV2607" s="343"/>
      <c r="AW2607" s="343"/>
      <c r="AX2607" s="343"/>
      <c r="AY2607" s="343"/>
      <c r="AZ2607" s="343"/>
      <c r="BA2607" s="343"/>
      <c r="BB2607" s="343"/>
      <c r="BC2607" s="343"/>
      <c r="BD2607" s="343"/>
      <c r="BE2607" s="475"/>
      <c r="BF2607" s="475"/>
      <c r="BG2607" s="475"/>
      <c r="BH2607" s="475"/>
      <c r="BI2607" s="475"/>
      <c r="BJ2607" s="475"/>
      <c r="BK2607" s="475"/>
      <c r="BL2607" s="475"/>
      <c r="BM2607" s="475"/>
      <c r="BN2607" s="475"/>
      <c r="BO2607" s="475"/>
      <c r="BP2607" s="306"/>
      <c r="BQ2607" s="496"/>
      <c r="BR2607" s="496"/>
      <c r="BS2607" s="496"/>
      <c r="BT2607" s="496"/>
      <c r="BU2607" s="496"/>
      <c r="BV2607" s="496"/>
    </row>
    <row r="2608" spans="1:74" s="52" customFormat="1" ht="12.75">
      <c r="A2608" s="45">
        <v>2670.080468178493</v>
      </c>
      <c r="B2608" s="46" t="s">
        <v>363</v>
      </c>
      <c r="C2608" s="47" t="s">
        <v>359</v>
      </c>
      <c r="D2608" s="48">
        <v>45.03</v>
      </c>
      <c r="E2608" s="49">
        <v>39.860700000000001</v>
      </c>
      <c r="F2608" s="49">
        <v>6.8699999999999997E-2</v>
      </c>
      <c r="G2608" s="49">
        <v>11.544</v>
      </c>
      <c r="H2608" s="49">
        <v>0.3826</v>
      </c>
      <c r="I2608" s="49">
        <v>0.1226</v>
      </c>
      <c r="J2608" s="49">
        <v>47.013100000000001</v>
      </c>
      <c r="K2608" s="49">
        <v>0.22539999999999999</v>
      </c>
      <c r="L2608" s="49">
        <v>99.217099999999988</v>
      </c>
      <c r="M2608" s="47"/>
      <c r="N2608" s="50">
        <v>0.99479572821607543</v>
      </c>
      <c r="O2608" s="50">
        <v>1.3555674833634621E-3</v>
      </c>
      <c r="P2608" s="50">
        <v>0.24093578180192066</v>
      </c>
      <c r="Q2608" s="50">
        <v>7.6802940630814236E-3</v>
      </c>
      <c r="R2608" s="50">
        <v>2.5915834625023981E-3</v>
      </c>
      <c r="S2608" s="50">
        <v>1.7491071906963509</v>
      </c>
      <c r="T2608" s="50">
        <v>6.0269910939040258E-3</v>
      </c>
      <c r="U2608" s="50">
        <v>3.0024931368171979</v>
      </c>
      <c r="V2608" s="51">
        <v>87.892935723922918</v>
      </c>
      <c r="X2608" s="47" t="s">
        <v>1752</v>
      </c>
      <c r="Y2608" s="47" t="s">
        <v>1752</v>
      </c>
      <c r="Z2608" s="47" t="s">
        <v>1752</v>
      </c>
      <c r="AA2608" s="47" t="s">
        <v>1752</v>
      </c>
      <c r="AB2608" s="47" t="s">
        <v>1752</v>
      </c>
      <c r="AC2608" s="47" t="s">
        <v>1752</v>
      </c>
      <c r="AD2608" s="47" t="s">
        <v>1752</v>
      </c>
      <c r="AE2608" s="312"/>
      <c r="AF2608" s="465" t="s">
        <v>1755</v>
      </c>
      <c r="AG2608" s="343">
        <v>40</v>
      </c>
      <c r="AH2608" s="343">
        <v>15</v>
      </c>
      <c r="AI2608" s="343"/>
      <c r="AJ2608" s="343"/>
      <c r="AK2608" s="343"/>
      <c r="AL2608" s="343"/>
      <c r="AM2608" s="343"/>
      <c r="AN2608" s="343"/>
      <c r="AO2608" s="343"/>
      <c r="AP2608" s="343"/>
      <c r="AQ2608" s="343"/>
      <c r="AR2608" s="343"/>
      <c r="AS2608" s="343"/>
      <c r="AT2608" s="343"/>
      <c r="AU2608" s="343"/>
      <c r="AV2608" s="343"/>
      <c r="AW2608" s="343"/>
      <c r="AX2608" s="343"/>
      <c r="AY2608" s="343"/>
      <c r="AZ2608" s="343"/>
      <c r="BA2608" s="343"/>
      <c r="BB2608" s="343"/>
      <c r="BC2608" s="343"/>
      <c r="BD2608" s="343"/>
      <c r="BE2608" s="475"/>
      <c r="BF2608" s="475"/>
      <c r="BG2608" s="475"/>
      <c r="BH2608" s="475"/>
      <c r="BI2608" s="475"/>
      <c r="BJ2608" s="475"/>
      <c r="BK2608" s="475"/>
      <c r="BL2608" s="475"/>
      <c r="BM2608" s="475"/>
      <c r="BN2608" s="475"/>
      <c r="BO2608" s="475"/>
      <c r="BP2608" s="306"/>
      <c r="BQ2608" s="496"/>
      <c r="BR2608" s="496"/>
      <c r="BS2608" s="496"/>
      <c r="BT2608" s="496"/>
      <c r="BU2608" s="496"/>
      <c r="BV2608" s="496"/>
    </row>
    <row r="2609" spans="1:74" s="52" customFormat="1" ht="12.75">
      <c r="A2609" s="45">
        <v>2670.080468178493</v>
      </c>
      <c r="B2609" s="46" t="s">
        <v>363</v>
      </c>
      <c r="C2609" s="47" t="s">
        <v>359</v>
      </c>
      <c r="D2609" s="48">
        <v>50.03</v>
      </c>
      <c r="E2609" s="49">
        <v>39.521299999999997</v>
      </c>
      <c r="F2609" s="49">
        <v>0.11210000000000001</v>
      </c>
      <c r="G2609" s="49">
        <v>11.4474</v>
      </c>
      <c r="H2609" s="49">
        <v>0.372</v>
      </c>
      <c r="I2609" s="49">
        <v>0.14269999999999999</v>
      </c>
      <c r="J2609" s="49">
        <v>46.9998</v>
      </c>
      <c r="K2609" s="49">
        <v>0.20660000000000001</v>
      </c>
      <c r="L2609" s="49">
        <v>98.801899999999989</v>
      </c>
      <c r="M2609" s="47"/>
      <c r="N2609" s="50">
        <v>0.990578232054946</v>
      </c>
      <c r="O2609" s="50">
        <v>2.2214604524170073E-3</v>
      </c>
      <c r="P2609" s="50">
        <v>0.2399498102606262</v>
      </c>
      <c r="Q2609" s="50">
        <v>7.4997086249276694E-3</v>
      </c>
      <c r="R2609" s="50">
        <v>3.0294742874689504E-3</v>
      </c>
      <c r="S2609" s="50">
        <v>1.7561520454828299</v>
      </c>
      <c r="T2609" s="50">
        <v>5.5481158770048083E-3</v>
      </c>
      <c r="U2609" s="50">
        <v>3.0049788470402206</v>
      </c>
      <c r="V2609" s="51">
        <v>87.97907984654141</v>
      </c>
      <c r="X2609" s="47" t="s">
        <v>1752</v>
      </c>
      <c r="Y2609" s="47" t="s">
        <v>1752</v>
      </c>
      <c r="Z2609" s="47" t="s">
        <v>1752</v>
      </c>
      <c r="AA2609" s="47" t="s">
        <v>1752</v>
      </c>
      <c r="AB2609" s="47" t="s">
        <v>1752</v>
      </c>
      <c r="AC2609" s="47" t="s">
        <v>1752</v>
      </c>
      <c r="AD2609" s="47" t="s">
        <v>1752</v>
      </c>
      <c r="AE2609" s="312"/>
      <c r="AF2609" s="465" t="s">
        <v>1755</v>
      </c>
      <c r="AG2609" s="343">
        <v>40</v>
      </c>
      <c r="AH2609" s="343">
        <v>15</v>
      </c>
      <c r="AI2609" s="343"/>
      <c r="AJ2609" s="343"/>
      <c r="AK2609" s="343"/>
      <c r="AL2609" s="343"/>
      <c r="AM2609" s="343"/>
      <c r="AN2609" s="343"/>
      <c r="AO2609" s="343"/>
      <c r="AP2609" s="343"/>
      <c r="AQ2609" s="343"/>
      <c r="AR2609" s="343"/>
      <c r="AS2609" s="343"/>
      <c r="AT2609" s="343"/>
      <c r="AU2609" s="343"/>
      <c r="AV2609" s="343"/>
      <c r="AW2609" s="343"/>
      <c r="AX2609" s="343"/>
      <c r="AY2609" s="343"/>
      <c r="AZ2609" s="343"/>
      <c r="BA2609" s="343"/>
      <c r="BB2609" s="343"/>
      <c r="BC2609" s="343"/>
      <c r="BD2609" s="343"/>
      <c r="BE2609" s="475"/>
      <c r="BF2609" s="475"/>
      <c r="BG2609" s="475"/>
      <c r="BH2609" s="475"/>
      <c r="BI2609" s="475"/>
      <c r="BJ2609" s="475"/>
      <c r="BK2609" s="475"/>
      <c r="BL2609" s="475"/>
      <c r="BM2609" s="475"/>
      <c r="BN2609" s="475"/>
      <c r="BO2609" s="475"/>
      <c r="BP2609" s="306"/>
      <c r="BQ2609" s="496"/>
      <c r="BR2609" s="496"/>
      <c r="BS2609" s="496"/>
      <c r="BT2609" s="496"/>
      <c r="BU2609" s="496"/>
      <c r="BV2609" s="496"/>
    </row>
    <row r="2610" spans="1:74" s="52" customFormat="1" ht="12.75">
      <c r="A2610" s="45">
        <v>2670.080468178493</v>
      </c>
      <c r="B2610" s="46" t="s">
        <v>363</v>
      </c>
      <c r="C2610" s="47" t="s">
        <v>359</v>
      </c>
      <c r="D2610" s="48">
        <v>55.04</v>
      </c>
      <c r="E2610" s="49">
        <v>39.747599999999998</v>
      </c>
      <c r="F2610" s="49">
        <v>8.7300000000000003E-2</v>
      </c>
      <c r="G2610" s="49">
        <v>11.462199999999999</v>
      </c>
      <c r="H2610" s="49">
        <v>0.44429999999999997</v>
      </c>
      <c r="I2610" s="49">
        <v>0.13539999999999999</v>
      </c>
      <c r="J2610" s="49">
        <v>47.041800000000002</v>
      </c>
      <c r="K2610" s="49">
        <v>0.20610000000000001</v>
      </c>
      <c r="L2610" s="49">
        <v>99.124700000000004</v>
      </c>
      <c r="M2610" s="47"/>
      <c r="N2610" s="50">
        <v>0.99301344645115908</v>
      </c>
      <c r="O2610" s="50">
        <v>1.7243835749205462E-3</v>
      </c>
      <c r="P2610" s="50">
        <v>0.23947941840046669</v>
      </c>
      <c r="Q2610" s="50">
        <v>8.9282105671325464E-3</v>
      </c>
      <c r="R2610" s="50">
        <v>2.865158303512463E-3</v>
      </c>
      <c r="S2610" s="50">
        <v>1.7520104628722304</v>
      </c>
      <c r="T2610" s="50">
        <v>5.5167062295782034E-3</v>
      </c>
      <c r="U2610" s="50">
        <v>3.0035377863989998</v>
      </c>
      <c r="V2610" s="51">
        <v>87.974861401383421</v>
      </c>
      <c r="X2610" s="47" t="s">
        <v>1752</v>
      </c>
      <c r="Y2610" s="47" t="s">
        <v>1752</v>
      </c>
      <c r="Z2610" s="47" t="s">
        <v>1752</v>
      </c>
      <c r="AA2610" s="47" t="s">
        <v>1752</v>
      </c>
      <c r="AB2610" s="47" t="s">
        <v>1752</v>
      </c>
      <c r="AC2610" s="47" t="s">
        <v>1752</v>
      </c>
      <c r="AD2610" s="47" t="s">
        <v>1752</v>
      </c>
      <c r="AE2610" s="312"/>
      <c r="AF2610" s="465" t="s">
        <v>1755</v>
      </c>
      <c r="AG2610" s="343">
        <v>40</v>
      </c>
      <c r="AH2610" s="343">
        <v>15</v>
      </c>
      <c r="AI2610" s="343"/>
      <c r="AJ2610" s="343"/>
      <c r="AK2610" s="343"/>
      <c r="AL2610" s="343"/>
      <c r="AM2610" s="343"/>
      <c r="AN2610" s="343"/>
      <c r="AO2610" s="343"/>
      <c r="AP2610" s="343"/>
      <c r="AQ2610" s="343"/>
      <c r="AR2610" s="343"/>
      <c r="AS2610" s="343"/>
      <c r="AT2610" s="343"/>
      <c r="AU2610" s="343"/>
      <c r="AV2610" s="343"/>
      <c r="AW2610" s="343"/>
      <c r="AX2610" s="343"/>
      <c r="AY2610" s="343"/>
      <c r="AZ2610" s="343"/>
      <c r="BA2610" s="343"/>
      <c r="BB2610" s="343"/>
      <c r="BC2610" s="343"/>
      <c r="BD2610" s="343"/>
      <c r="BE2610" s="475"/>
      <c r="BF2610" s="475"/>
      <c r="BG2610" s="475"/>
      <c r="BH2610" s="475"/>
      <c r="BI2610" s="475"/>
      <c r="BJ2610" s="475"/>
      <c r="BK2610" s="475"/>
      <c r="BL2610" s="475"/>
      <c r="BM2610" s="475"/>
      <c r="BN2610" s="475"/>
      <c r="BO2610" s="475"/>
      <c r="BP2610" s="306"/>
      <c r="BQ2610" s="496"/>
      <c r="BR2610" s="496"/>
      <c r="BS2610" s="496"/>
      <c r="BT2610" s="496"/>
      <c r="BU2610" s="496"/>
      <c r="BV2610" s="496"/>
    </row>
    <row r="2611" spans="1:74" s="52" customFormat="1" ht="12.75">
      <c r="A2611" s="45">
        <v>2670.080468178493</v>
      </c>
      <c r="B2611" s="46" t="s">
        <v>363</v>
      </c>
      <c r="C2611" s="47" t="s">
        <v>359</v>
      </c>
      <c r="D2611" s="48">
        <v>60.04</v>
      </c>
      <c r="E2611" s="49">
        <v>39.6828</v>
      </c>
      <c r="F2611" s="49">
        <v>9.8599999999999993E-2</v>
      </c>
      <c r="G2611" s="49">
        <v>11.2819</v>
      </c>
      <c r="H2611" s="49">
        <v>0.41320000000000001</v>
      </c>
      <c r="I2611" s="49">
        <v>0.1135</v>
      </c>
      <c r="J2611" s="49">
        <v>46.953200000000002</v>
      </c>
      <c r="K2611" s="49">
        <v>0.22459999999999999</v>
      </c>
      <c r="L2611" s="49">
        <v>98.767800000000008</v>
      </c>
      <c r="M2611" s="47"/>
      <c r="N2611" s="50">
        <v>0.99393608478459983</v>
      </c>
      <c r="O2611" s="50">
        <v>1.9525783956763003E-3</v>
      </c>
      <c r="P2611" s="50">
        <v>0.23631668709820236</v>
      </c>
      <c r="Q2611" s="50">
        <v>8.3245421182481863E-3</v>
      </c>
      <c r="R2611" s="50">
        <v>2.4078961398232451E-3</v>
      </c>
      <c r="S2611" s="50">
        <v>1.7531936596070725</v>
      </c>
      <c r="T2611" s="50">
        <v>6.0273102804246585E-3</v>
      </c>
      <c r="U2611" s="50">
        <v>3.0021587584240472</v>
      </c>
      <c r="V2611" s="51">
        <v>88.121866896065455</v>
      </c>
      <c r="X2611" s="47" t="s">
        <v>1752</v>
      </c>
      <c r="Y2611" s="47" t="s">
        <v>1752</v>
      </c>
      <c r="Z2611" s="47" t="s">
        <v>1752</v>
      </c>
      <c r="AA2611" s="47" t="s">
        <v>1752</v>
      </c>
      <c r="AB2611" s="47" t="s">
        <v>1752</v>
      </c>
      <c r="AC2611" s="47" t="s">
        <v>1752</v>
      </c>
      <c r="AD2611" s="47" t="s">
        <v>1752</v>
      </c>
      <c r="AE2611" s="312"/>
      <c r="AF2611" s="465" t="s">
        <v>1755</v>
      </c>
      <c r="AG2611" s="343">
        <v>40</v>
      </c>
      <c r="AH2611" s="343">
        <v>15</v>
      </c>
      <c r="AI2611" s="343"/>
      <c r="AJ2611" s="343"/>
      <c r="AK2611" s="343"/>
      <c r="AL2611" s="343"/>
      <c r="AM2611" s="343"/>
      <c r="AN2611" s="343"/>
      <c r="AO2611" s="343"/>
      <c r="AP2611" s="343"/>
      <c r="AQ2611" s="343"/>
      <c r="AR2611" s="343"/>
      <c r="AS2611" s="343"/>
      <c r="AT2611" s="343"/>
      <c r="AU2611" s="343"/>
      <c r="AV2611" s="343"/>
      <c r="AW2611" s="343"/>
      <c r="AX2611" s="343"/>
      <c r="AY2611" s="343"/>
      <c r="AZ2611" s="343"/>
      <c r="BA2611" s="343"/>
      <c r="BB2611" s="343"/>
      <c r="BC2611" s="343"/>
      <c r="BD2611" s="343"/>
      <c r="BE2611" s="475"/>
      <c r="BF2611" s="475"/>
      <c r="BG2611" s="475"/>
      <c r="BH2611" s="475"/>
      <c r="BI2611" s="475"/>
      <c r="BJ2611" s="475"/>
      <c r="BK2611" s="475"/>
      <c r="BL2611" s="475"/>
      <c r="BM2611" s="475"/>
      <c r="BN2611" s="475"/>
      <c r="BO2611" s="475"/>
      <c r="BP2611" s="306"/>
      <c r="BQ2611" s="496"/>
      <c r="BR2611" s="496"/>
      <c r="BS2611" s="496"/>
      <c r="BT2611" s="496"/>
      <c r="BU2611" s="496"/>
      <c r="BV2611" s="496"/>
    </row>
    <row r="2612" spans="1:74" s="52" customFormat="1" ht="12.75">
      <c r="A2612" s="45">
        <v>2670.080468178493</v>
      </c>
      <c r="B2612" s="46" t="s">
        <v>363</v>
      </c>
      <c r="C2612" s="47" t="s">
        <v>359</v>
      </c>
      <c r="D2612" s="48">
        <v>65.040000000000006</v>
      </c>
      <c r="E2612" s="49">
        <v>39.871600000000001</v>
      </c>
      <c r="F2612" s="49">
        <v>4.3299999999999998E-2</v>
      </c>
      <c r="G2612" s="49">
        <v>11.0966</v>
      </c>
      <c r="H2612" s="49">
        <v>0.41049999999999998</v>
      </c>
      <c r="I2612" s="49">
        <v>0.16300000000000001</v>
      </c>
      <c r="J2612" s="49">
        <v>47.140599999999999</v>
      </c>
      <c r="K2612" s="49">
        <v>0.2336</v>
      </c>
      <c r="L2612" s="49">
        <v>98.959199999999996</v>
      </c>
      <c r="M2612" s="47"/>
      <c r="N2612" s="50">
        <v>0.99604395586030003</v>
      </c>
      <c r="O2612" s="50">
        <v>8.5522059765097587E-4</v>
      </c>
      <c r="P2612" s="50">
        <v>0.23182526558827138</v>
      </c>
      <c r="Q2612" s="50">
        <v>8.2484414228282382E-3</v>
      </c>
      <c r="R2612" s="50">
        <v>3.4489602125953888E-3</v>
      </c>
      <c r="S2612" s="50">
        <v>1.7555713798181907</v>
      </c>
      <c r="T2612" s="50">
        <v>6.2523794445618107E-3</v>
      </c>
      <c r="U2612" s="50">
        <v>3.0022456029443987</v>
      </c>
      <c r="V2612" s="51">
        <v>88.335229098625234</v>
      </c>
      <c r="X2612" s="47" t="s">
        <v>1752</v>
      </c>
      <c r="Y2612" s="47" t="s">
        <v>1752</v>
      </c>
      <c r="Z2612" s="47" t="s">
        <v>1752</v>
      </c>
      <c r="AA2612" s="47" t="s">
        <v>1752</v>
      </c>
      <c r="AB2612" s="47" t="s">
        <v>1752</v>
      </c>
      <c r="AC2612" s="47" t="s">
        <v>1752</v>
      </c>
      <c r="AD2612" s="47" t="s">
        <v>1752</v>
      </c>
      <c r="AE2612" s="312"/>
      <c r="AF2612" s="465" t="s">
        <v>1755</v>
      </c>
      <c r="AG2612" s="343">
        <v>40</v>
      </c>
      <c r="AH2612" s="343">
        <v>15</v>
      </c>
      <c r="AI2612" s="343"/>
      <c r="AJ2612" s="343"/>
      <c r="AK2612" s="343"/>
      <c r="AL2612" s="343"/>
      <c r="AM2612" s="343"/>
      <c r="AN2612" s="343"/>
      <c r="AO2612" s="343"/>
      <c r="AP2612" s="343"/>
      <c r="AQ2612" s="343"/>
      <c r="AR2612" s="343"/>
      <c r="AS2612" s="343"/>
      <c r="AT2612" s="343"/>
      <c r="AU2612" s="343"/>
      <c r="AV2612" s="343"/>
      <c r="AW2612" s="343"/>
      <c r="AX2612" s="343"/>
      <c r="AY2612" s="343"/>
      <c r="AZ2612" s="343"/>
      <c r="BA2612" s="343"/>
      <c r="BB2612" s="343"/>
      <c r="BC2612" s="343"/>
      <c r="BD2612" s="343"/>
      <c r="BE2612" s="475"/>
      <c r="BF2612" s="475"/>
      <c r="BG2612" s="475"/>
      <c r="BH2612" s="475"/>
      <c r="BI2612" s="475"/>
      <c r="BJ2612" s="475"/>
      <c r="BK2612" s="475"/>
      <c r="BL2612" s="475"/>
      <c r="BM2612" s="475"/>
      <c r="BN2612" s="475"/>
      <c r="BO2612" s="475"/>
      <c r="BP2612" s="306"/>
      <c r="BQ2612" s="496"/>
      <c r="BR2612" s="496"/>
      <c r="BS2612" s="496"/>
      <c r="BT2612" s="496"/>
      <c r="BU2612" s="496"/>
      <c r="BV2612" s="496"/>
    </row>
    <row r="2613" spans="1:74" s="52" customFormat="1" ht="12.75">
      <c r="A2613" s="45">
        <v>2670.080468178493</v>
      </c>
      <c r="B2613" s="46" t="s">
        <v>363</v>
      </c>
      <c r="C2613" s="47" t="s">
        <v>359</v>
      </c>
      <c r="D2613" s="48">
        <v>70.040000000000006</v>
      </c>
      <c r="E2613" s="49">
        <v>39.914299999999997</v>
      </c>
      <c r="F2613" s="49">
        <v>7.6600000000000001E-2</v>
      </c>
      <c r="G2613" s="49">
        <v>11.126200000000001</v>
      </c>
      <c r="H2613" s="49">
        <v>0.42249999999999999</v>
      </c>
      <c r="I2613" s="49">
        <v>0.14099999999999999</v>
      </c>
      <c r="J2613" s="49">
        <v>47.055999999999997</v>
      </c>
      <c r="K2613" s="49">
        <v>0.19020000000000001</v>
      </c>
      <c r="L2613" s="49">
        <v>98.926799999999986</v>
      </c>
      <c r="M2613" s="47"/>
      <c r="N2613" s="50">
        <v>0.99706371418638262</v>
      </c>
      <c r="O2613" s="50">
        <v>1.5128594378067094E-3</v>
      </c>
      <c r="P2613" s="50">
        <v>0.23243271256032738</v>
      </c>
      <c r="Q2613" s="50">
        <v>8.4891654892447436E-3</v>
      </c>
      <c r="R2613" s="50">
        <v>2.9833159228720325E-3</v>
      </c>
      <c r="S2613" s="50">
        <v>1.752338274580221</v>
      </c>
      <c r="T2613" s="50">
        <v>5.0905247611493848E-3</v>
      </c>
      <c r="U2613" s="50">
        <v>2.999910566938004</v>
      </c>
      <c r="V2613" s="51">
        <v>88.289192351849508</v>
      </c>
      <c r="X2613" s="47" t="s">
        <v>1752</v>
      </c>
      <c r="Y2613" s="47" t="s">
        <v>1752</v>
      </c>
      <c r="Z2613" s="47" t="s">
        <v>1752</v>
      </c>
      <c r="AA2613" s="47" t="s">
        <v>1752</v>
      </c>
      <c r="AB2613" s="47" t="s">
        <v>1752</v>
      </c>
      <c r="AC2613" s="47" t="s">
        <v>1752</v>
      </c>
      <c r="AD2613" s="47" t="s">
        <v>1752</v>
      </c>
      <c r="AE2613" s="312"/>
      <c r="AF2613" s="465" t="s">
        <v>1755</v>
      </c>
      <c r="AG2613" s="343">
        <v>40</v>
      </c>
      <c r="AH2613" s="343">
        <v>15</v>
      </c>
      <c r="AI2613" s="343"/>
      <c r="AJ2613" s="343"/>
      <c r="AK2613" s="343"/>
      <c r="AL2613" s="343"/>
      <c r="AM2613" s="343"/>
      <c r="AN2613" s="343"/>
      <c r="AO2613" s="343"/>
      <c r="AP2613" s="343"/>
      <c r="AQ2613" s="343"/>
      <c r="AR2613" s="343"/>
      <c r="AS2613" s="343"/>
      <c r="AT2613" s="343"/>
      <c r="AU2613" s="343"/>
      <c r="AV2613" s="343"/>
      <c r="AW2613" s="343"/>
      <c r="AX2613" s="343"/>
      <c r="AY2613" s="343"/>
      <c r="AZ2613" s="343"/>
      <c r="BA2613" s="343"/>
      <c r="BB2613" s="343"/>
      <c r="BC2613" s="343"/>
      <c r="BD2613" s="343"/>
      <c r="BE2613" s="475"/>
      <c r="BF2613" s="475"/>
      <c r="BG2613" s="475"/>
      <c r="BH2613" s="475"/>
      <c r="BI2613" s="475"/>
      <c r="BJ2613" s="475"/>
      <c r="BK2613" s="475"/>
      <c r="BL2613" s="475"/>
      <c r="BM2613" s="475"/>
      <c r="BN2613" s="475"/>
      <c r="BO2613" s="475"/>
      <c r="BP2613" s="306"/>
      <c r="BQ2613" s="496"/>
      <c r="BR2613" s="496"/>
      <c r="BS2613" s="496"/>
      <c r="BT2613" s="496"/>
      <c r="BU2613" s="496"/>
      <c r="BV2613" s="496"/>
    </row>
    <row r="2614" spans="1:74" s="52" customFormat="1" ht="12.75">
      <c r="A2614" s="45">
        <v>2670.080468178493</v>
      </c>
      <c r="B2614" s="46" t="s">
        <v>363</v>
      </c>
      <c r="C2614" s="47" t="s">
        <v>359</v>
      </c>
      <c r="D2614" s="48">
        <v>75.05</v>
      </c>
      <c r="E2614" s="49">
        <v>39.873100000000001</v>
      </c>
      <c r="F2614" s="49">
        <v>0.1142</v>
      </c>
      <c r="G2614" s="49">
        <v>11.0138</v>
      </c>
      <c r="H2614" s="49">
        <v>0.37080000000000002</v>
      </c>
      <c r="I2614" s="49">
        <v>9.8900000000000002E-2</v>
      </c>
      <c r="J2614" s="49">
        <v>47.191800000000001</v>
      </c>
      <c r="K2614" s="49">
        <v>0.20630000000000001</v>
      </c>
      <c r="L2614" s="49">
        <v>98.868899999999996</v>
      </c>
      <c r="M2614" s="47"/>
      <c r="N2614" s="50">
        <v>0.99569106708435473</v>
      </c>
      <c r="O2614" s="50">
        <v>2.254686310027957E-3</v>
      </c>
      <c r="P2614" s="50">
        <v>0.23000527099027085</v>
      </c>
      <c r="Q2614" s="50">
        <v>7.4478037901168168E-3</v>
      </c>
      <c r="R2614" s="50">
        <v>2.0918312166921223E-3</v>
      </c>
      <c r="S2614" s="50">
        <v>1.7567893787053266</v>
      </c>
      <c r="T2614" s="50">
        <v>5.5195221988004958E-3</v>
      </c>
      <c r="U2614" s="50">
        <v>2.9997995602955903</v>
      </c>
      <c r="V2614" s="51">
        <v>88.42329925614051</v>
      </c>
      <c r="X2614" s="47" t="s">
        <v>1752</v>
      </c>
      <c r="Y2614" s="47" t="s">
        <v>1752</v>
      </c>
      <c r="Z2614" s="47" t="s">
        <v>1752</v>
      </c>
      <c r="AA2614" s="47" t="s">
        <v>1752</v>
      </c>
      <c r="AB2614" s="47" t="s">
        <v>1752</v>
      </c>
      <c r="AC2614" s="47" t="s">
        <v>1752</v>
      </c>
      <c r="AD2614" s="47" t="s">
        <v>1752</v>
      </c>
      <c r="AE2614" s="312"/>
      <c r="AF2614" s="465" t="s">
        <v>1755</v>
      </c>
      <c r="AG2614" s="343">
        <v>40</v>
      </c>
      <c r="AH2614" s="343">
        <v>15</v>
      </c>
      <c r="AI2614" s="343"/>
      <c r="AJ2614" s="343"/>
      <c r="AK2614" s="343"/>
      <c r="AL2614" s="343"/>
      <c r="AM2614" s="343"/>
      <c r="AN2614" s="343"/>
      <c r="AO2614" s="343"/>
      <c r="AP2614" s="343"/>
      <c r="AQ2614" s="343"/>
      <c r="AR2614" s="343"/>
      <c r="AS2614" s="343"/>
      <c r="AT2614" s="343"/>
      <c r="AU2614" s="343"/>
      <c r="AV2614" s="343"/>
      <c r="AW2614" s="343"/>
      <c r="AX2614" s="343"/>
      <c r="AY2614" s="343"/>
      <c r="AZ2614" s="343"/>
      <c r="BA2614" s="343"/>
      <c r="BB2614" s="343"/>
      <c r="BC2614" s="343"/>
      <c r="BD2614" s="343"/>
      <c r="BE2614" s="475"/>
      <c r="BF2614" s="475"/>
      <c r="BG2614" s="475"/>
      <c r="BH2614" s="475"/>
      <c r="BI2614" s="475"/>
      <c r="BJ2614" s="475"/>
      <c r="BK2614" s="475"/>
      <c r="BL2614" s="475"/>
      <c r="BM2614" s="475"/>
      <c r="BN2614" s="475"/>
      <c r="BO2614" s="475"/>
      <c r="BP2614" s="306"/>
      <c r="BQ2614" s="496"/>
      <c r="BR2614" s="496"/>
      <c r="BS2614" s="496"/>
      <c r="BT2614" s="496"/>
      <c r="BU2614" s="496"/>
      <c r="BV2614" s="496"/>
    </row>
    <row r="2615" spans="1:74" s="52" customFormat="1" ht="12.75">
      <c r="A2615" s="45">
        <v>2670.080468178493</v>
      </c>
      <c r="B2615" s="46" t="s">
        <v>363</v>
      </c>
      <c r="C2615" s="47" t="s">
        <v>359</v>
      </c>
      <c r="D2615" s="48">
        <v>80.05</v>
      </c>
      <c r="E2615" s="49">
        <v>39.784599999999998</v>
      </c>
      <c r="F2615" s="49">
        <v>9.3299999999999994E-2</v>
      </c>
      <c r="G2615" s="49">
        <v>11.3558</v>
      </c>
      <c r="H2615" s="49">
        <v>0.3891</v>
      </c>
      <c r="I2615" s="49">
        <v>0.1721</v>
      </c>
      <c r="J2615" s="49">
        <v>47.373100000000001</v>
      </c>
      <c r="K2615" s="49">
        <v>0.2175</v>
      </c>
      <c r="L2615" s="49">
        <v>99.385500000000008</v>
      </c>
      <c r="M2615" s="47"/>
      <c r="N2615" s="50">
        <v>0.9908926533908754</v>
      </c>
      <c r="O2615" s="50">
        <v>1.8372517569179973E-3</v>
      </c>
      <c r="P2615" s="50">
        <v>0.23652951518687615</v>
      </c>
      <c r="Q2615" s="50">
        <v>7.795011060141699E-3</v>
      </c>
      <c r="R2615" s="50">
        <v>3.6305984850701924E-3</v>
      </c>
      <c r="S2615" s="50">
        <v>1.7589437982804668</v>
      </c>
      <c r="T2615" s="50">
        <v>5.8040149349403271E-3</v>
      </c>
      <c r="U2615" s="50">
        <v>3.0054328430952886</v>
      </c>
      <c r="V2615" s="51">
        <v>88.146696145192678</v>
      </c>
      <c r="X2615" s="47" t="s">
        <v>1752</v>
      </c>
      <c r="Y2615" s="47" t="s">
        <v>1752</v>
      </c>
      <c r="Z2615" s="47" t="s">
        <v>1752</v>
      </c>
      <c r="AA2615" s="47" t="s">
        <v>1752</v>
      </c>
      <c r="AB2615" s="47" t="s">
        <v>1752</v>
      </c>
      <c r="AC2615" s="47" t="s">
        <v>1752</v>
      </c>
      <c r="AD2615" s="47" t="s">
        <v>1752</v>
      </c>
      <c r="AE2615" s="312"/>
      <c r="AF2615" s="465" t="s">
        <v>1755</v>
      </c>
      <c r="AG2615" s="343">
        <v>40</v>
      </c>
      <c r="AH2615" s="343">
        <v>15</v>
      </c>
      <c r="AI2615" s="343"/>
      <c r="AJ2615" s="343"/>
      <c r="AK2615" s="343"/>
      <c r="AL2615" s="343"/>
      <c r="AM2615" s="343"/>
      <c r="AN2615" s="343"/>
      <c r="AO2615" s="343"/>
      <c r="AP2615" s="343"/>
      <c r="AQ2615" s="343"/>
      <c r="AR2615" s="343"/>
      <c r="AS2615" s="343"/>
      <c r="AT2615" s="343"/>
      <c r="AU2615" s="343"/>
      <c r="AV2615" s="343"/>
      <c r="AW2615" s="343"/>
      <c r="AX2615" s="343"/>
      <c r="AY2615" s="343"/>
      <c r="AZ2615" s="343"/>
      <c r="BA2615" s="343"/>
      <c r="BB2615" s="343"/>
      <c r="BC2615" s="343"/>
      <c r="BD2615" s="343"/>
      <c r="BE2615" s="475"/>
      <c r="BF2615" s="475"/>
      <c r="BG2615" s="475"/>
      <c r="BH2615" s="475"/>
      <c r="BI2615" s="475"/>
      <c r="BJ2615" s="475"/>
      <c r="BK2615" s="475"/>
      <c r="BL2615" s="475"/>
      <c r="BM2615" s="475"/>
      <c r="BN2615" s="475"/>
      <c r="BO2615" s="475"/>
      <c r="BP2615" s="306"/>
      <c r="BQ2615" s="496"/>
      <c r="BR2615" s="496"/>
      <c r="BS2615" s="496"/>
      <c r="BT2615" s="496"/>
      <c r="BU2615" s="496"/>
      <c r="BV2615" s="496"/>
    </row>
    <row r="2616" spans="1:74" s="52" customFormat="1" ht="12.75">
      <c r="A2616" s="45">
        <v>2670.080468178493</v>
      </c>
      <c r="B2616" s="46" t="s">
        <v>363</v>
      </c>
      <c r="C2616" s="47" t="s">
        <v>359</v>
      </c>
      <c r="D2616" s="48">
        <v>85.05</v>
      </c>
      <c r="E2616" s="49">
        <v>39.777200000000001</v>
      </c>
      <c r="F2616" s="49">
        <v>9.0999999999999998E-2</v>
      </c>
      <c r="G2616" s="49">
        <v>11.2096</v>
      </c>
      <c r="H2616" s="49">
        <v>0.40820000000000001</v>
      </c>
      <c r="I2616" s="49">
        <v>0.1318</v>
      </c>
      <c r="J2616" s="49">
        <v>46.907600000000002</v>
      </c>
      <c r="K2616" s="49">
        <v>0.2114</v>
      </c>
      <c r="L2616" s="49">
        <v>98.736800000000002</v>
      </c>
      <c r="M2616" s="47"/>
      <c r="N2616" s="50">
        <v>0.99605311987915257</v>
      </c>
      <c r="O2616" s="50">
        <v>1.8016278993182018E-3</v>
      </c>
      <c r="P2616" s="50">
        <v>0.23474394604816665</v>
      </c>
      <c r="Q2616" s="50">
        <v>8.2217673587440705E-3</v>
      </c>
      <c r="R2616" s="50">
        <v>2.7954352718046727E-3</v>
      </c>
      <c r="S2616" s="50">
        <v>1.7510560582877162</v>
      </c>
      <c r="T2616" s="50">
        <v>5.6716695773089253E-3</v>
      </c>
      <c r="U2616" s="50">
        <v>3.0003436243222112</v>
      </c>
      <c r="V2616" s="51">
        <v>88.178872719527817</v>
      </c>
      <c r="X2616" s="47" t="s">
        <v>1752</v>
      </c>
      <c r="Y2616" s="47" t="s">
        <v>1752</v>
      </c>
      <c r="Z2616" s="47" t="s">
        <v>1752</v>
      </c>
      <c r="AA2616" s="47" t="s">
        <v>1752</v>
      </c>
      <c r="AB2616" s="47" t="s">
        <v>1752</v>
      </c>
      <c r="AC2616" s="47" t="s">
        <v>1752</v>
      </c>
      <c r="AD2616" s="47" t="s">
        <v>1752</v>
      </c>
      <c r="AE2616" s="312"/>
      <c r="AF2616" s="465" t="s">
        <v>1755</v>
      </c>
      <c r="AG2616" s="343">
        <v>40</v>
      </c>
      <c r="AH2616" s="343">
        <v>15</v>
      </c>
      <c r="AI2616" s="343"/>
      <c r="AJ2616" s="343"/>
      <c r="AK2616" s="343"/>
      <c r="AL2616" s="343"/>
      <c r="AM2616" s="343"/>
      <c r="AN2616" s="343"/>
      <c r="AO2616" s="343"/>
      <c r="AP2616" s="343"/>
      <c r="AQ2616" s="343"/>
      <c r="AR2616" s="343"/>
      <c r="AS2616" s="343"/>
      <c r="AT2616" s="343"/>
      <c r="AU2616" s="343"/>
      <c r="AV2616" s="343"/>
      <c r="AW2616" s="343"/>
      <c r="AX2616" s="343"/>
      <c r="AY2616" s="343"/>
      <c r="AZ2616" s="343"/>
      <c r="BA2616" s="343"/>
      <c r="BB2616" s="343"/>
      <c r="BC2616" s="343"/>
      <c r="BD2616" s="343"/>
      <c r="BE2616" s="475"/>
      <c r="BF2616" s="475"/>
      <c r="BG2616" s="475"/>
      <c r="BH2616" s="475"/>
      <c r="BI2616" s="475"/>
      <c r="BJ2616" s="475"/>
      <c r="BK2616" s="475"/>
      <c r="BL2616" s="475"/>
      <c r="BM2616" s="475"/>
      <c r="BN2616" s="475"/>
      <c r="BO2616" s="475"/>
      <c r="BP2616" s="306"/>
      <c r="BQ2616" s="496"/>
      <c r="BR2616" s="496"/>
      <c r="BS2616" s="496"/>
      <c r="BT2616" s="496"/>
      <c r="BU2616" s="496"/>
      <c r="BV2616" s="496"/>
    </row>
    <row r="2617" spans="1:74" s="52" customFormat="1" ht="12.75">
      <c r="A2617" s="45">
        <v>2670.080468178493</v>
      </c>
      <c r="B2617" s="46" t="s">
        <v>363</v>
      </c>
      <c r="C2617" s="47" t="s">
        <v>359</v>
      </c>
      <c r="D2617" s="48">
        <v>90.06</v>
      </c>
      <c r="E2617" s="49">
        <v>39.896599999999999</v>
      </c>
      <c r="F2617" s="49">
        <v>9.4799999999999995E-2</v>
      </c>
      <c r="G2617" s="49">
        <v>11.1356</v>
      </c>
      <c r="H2617" s="49">
        <v>0.46710000000000002</v>
      </c>
      <c r="I2617" s="49">
        <v>0.1648</v>
      </c>
      <c r="J2617" s="49">
        <v>47.114100000000001</v>
      </c>
      <c r="K2617" s="49">
        <v>0.2109</v>
      </c>
      <c r="L2617" s="49">
        <v>99.083899999999986</v>
      </c>
      <c r="M2617" s="47"/>
      <c r="N2617" s="50">
        <v>0.99549969778804337</v>
      </c>
      <c r="O2617" s="50">
        <v>1.8702040724825758E-3</v>
      </c>
      <c r="P2617" s="50">
        <v>0.232367220054052</v>
      </c>
      <c r="Q2617" s="50">
        <v>9.3747351179763912E-3</v>
      </c>
      <c r="R2617" s="50">
        <v>3.48295763984841E-3</v>
      </c>
      <c r="S2617" s="50">
        <v>1.7525268924299402</v>
      </c>
      <c r="T2617" s="50">
        <v>5.6381869646480991E-3</v>
      </c>
      <c r="U2617" s="50">
        <v>3.0007598940669911</v>
      </c>
      <c r="V2617" s="51">
        <v>88.293218333785248</v>
      </c>
      <c r="X2617" s="47" t="s">
        <v>1752</v>
      </c>
      <c r="Y2617" s="47" t="s">
        <v>1752</v>
      </c>
      <c r="Z2617" s="47" t="s">
        <v>1752</v>
      </c>
      <c r="AA2617" s="47" t="s">
        <v>1752</v>
      </c>
      <c r="AB2617" s="47" t="s">
        <v>1752</v>
      </c>
      <c r="AC2617" s="47" t="s">
        <v>1752</v>
      </c>
      <c r="AD2617" s="47" t="s">
        <v>1752</v>
      </c>
      <c r="AE2617" s="312"/>
      <c r="AF2617" s="465" t="s">
        <v>1755</v>
      </c>
      <c r="AG2617" s="343">
        <v>40</v>
      </c>
      <c r="AH2617" s="343">
        <v>15</v>
      </c>
      <c r="AI2617" s="343"/>
      <c r="AJ2617" s="343"/>
      <c r="AK2617" s="343"/>
      <c r="AL2617" s="343"/>
      <c r="AM2617" s="343"/>
      <c r="AN2617" s="343"/>
      <c r="AO2617" s="343"/>
      <c r="AP2617" s="343"/>
      <c r="AQ2617" s="343"/>
      <c r="AR2617" s="343"/>
      <c r="AS2617" s="343"/>
      <c r="AT2617" s="343"/>
      <c r="AU2617" s="343"/>
      <c r="AV2617" s="343"/>
      <c r="AW2617" s="343"/>
      <c r="AX2617" s="343"/>
      <c r="AY2617" s="343"/>
      <c r="AZ2617" s="343"/>
      <c r="BA2617" s="343"/>
      <c r="BB2617" s="343"/>
      <c r="BC2617" s="343"/>
      <c r="BD2617" s="343"/>
      <c r="BE2617" s="475"/>
      <c r="BF2617" s="475"/>
      <c r="BG2617" s="475"/>
      <c r="BH2617" s="475"/>
      <c r="BI2617" s="475"/>
      <c r="BJ2617" s="475"/>
      <c r="BK2617" s="475"/>
      <c r="BL2617" s="475"/>
      <c r="BM2617" s="475"/>
      <c r="BN2617" s="475"/>
      <c r="BO2617" s="475"/>
      <c r="BP2617" s="306"/>
      <c r="BQ2617" s="496"/>
      <c r="BR2617" s="496"/>
      <c r="BS2617" s="496"/>
      <c r="BT2617" s="496"/>
      <c r="BU2617" s="496"/>
      <c r="BV2617" s="496"/>
    </row>
    <row r="2618" spans="1:74" s="52" customFormat="1" ht="12.75">
      <c r="A2618" s="45">
        <v>2670.080468178493</v>
      </c>
      <c r="B2618" s="46" t="s">
        <v>363</v>
      </c>
      <c r="C2618" s="47" t="s">
        <v>359</v>
      </c>
      <c r="D2618" s="48">
        <v>95.06</v>
      </c>
      <c r="E2618" s="49">
        <v>39.809899999999999</v>
      </c>
      <c r="F2618" s="49">
        <v>6.7400000000000002E-2</v>
      </c>
      <c r="G2618" s="49">
        <v>11.227</v>
      </c>
      <c r="H2618" s="49">
        <v>0.37990000000000002</v>
      </c>
      <c r="I2618" s="49">
        <v>0.14280000000000001</v>
      </c>
      <c r="J2618" s="49">
        <v>47.280500000000004</v>
      </c>
      <c r="K2618" s="49">
        <v>0.20250000000000001</v>
      </c>
      <c r="L2618" s="49">
        <v>99.11</v>
      </c>
      <c r="M2618" s="47"/>
      <c r="N2618" s="50">
        <v>0.99340863756344899</v>
      </c>
      <c r="O2618" s="50">
        <v>1.3297566067643094E-3</v>
      </c>
      <c r="P2618" s="50">
        <v>0.23429151561607933</v>
      </c>
      <c r="Q2618" s="50">
        <v>7.6251787883782392E-3</v>
      </c>
      <c r="R2618" s="50">
        <v>3.0182192995771222E-3</v>
      </c>
      <c r="S2618" s="50">
        <v>1.7588445255325844</v>
      </c>
      <c r="T2618" s="50">
        <v>5.4140158161902208E-3</v>
      </c>
      <c r="U2618" s="50">
        <v>3.0039318492230227</v>
      </c>
      <c r="V2618" s="51">
        <v>88.245081581031727</v>
      </c>
      <c r="X2618" s="47" t="s">
        <v>1752</v>
      </c>
      <c r="Y2618" s="47" t="s">
        <v>1752</v>
      </c>
      <c r="Z2618" s="47" t="s">
        <v>1752</v>
      </c>
      <c r="AA2618" s="47" t="s">
        <v>1752</v>
      </c>
      <c r="AB2618" s="47" t="s">
        <v>1752</v>
      </c>
      <c r="AC2618" s="47" t="s">
        <v>1752</v>
      </c>
      <c r="AD2618" s="47" t="s">
        <v>1752</v>
      </c>
      <c r="AE2618" s="312"/>
      <c r="AF2618" s="465" t="s">
        <v>1755</v>
      </c>
      <c r="AG2618" s="343">
        <v>40</v>
      </c>
      <c r="AH2618" s="343">
        <v>15</v>
      </c>
      <c r="AI2618" s="343"/>
      <c r="AJ2618" s="343"/>
      <c r="AK2618" s="343"/>
      <c r="AL2618" s="343"/>
      <c r="AM2618" s="343"/>
      <c r="AN2618" s="343"/>
      <c r="AO2618" s="343"/>
      <c r="AP2618" s="343"/>
      <c r="AQ2618" s="343"/>
      <c r="AR2618" s="343"/>
      <c r="AS2618" s="343"/>
      <c r="AT2618" s="343"/>
      <c r="AU2618" s="343"/>
      <c r="AV2618" s="343"/>
      <c r="AW2618" s="343"/>
      <c r="AX2618" s="343"/>
      <c r="AY2618" s="343"/>
      <c r="AZ2618" s="343"/>
      <c r="BA2618" s="343"/>
      <c r="BB2618" s="343"/>
      <c r="BC2618" s="343"/>
      <c r="BD2618" s="343"/>
      <c r="BE2618" s="475"/>
      <c r="BF2618" s="475"/>
      <c r="BG2618" s="475"/>
      <c r="BH2618" s="475"/>
      <c r="BI2618" s="475"/>
      <c r="BJ2618" s="475"/>
      <c r="BK2618" s="475"/>
      <c r="BL2618" s="475"/>
      <c r="BM2618" s="475"/>
      <c r="BN2618" s="475"/>
      <c r="BO2618" s="475"/>
      <c r="BP2618" s="306"/>
      <c r="BQ2618" s="496"/>
      <c r="BR2618" s="496"/>
      <c r="BS2618" s="496"/>
      <c r="BT2618" s="496"/>
      <c r="BU2618" s="496"/>
      <c r="BV2618" s="496"/>
    </row>
    <row r="2619" spans="1:74" s="52" customFormat="1" ht="12.75">
      <c r="A2619" s="45">
        <v>2670.080468178493</v>
      </c>
      <c r="B2619" s="46" t="s">
        <v>363</v>
      </c>
      <c r="C2619" s="47" t="s">
        <v>359</v>
      </c>
      <c r="D2619" s="48">
        <v>100.06</v>
      </c>
      <c r="E2619" s="49">
        <v>39.655299999999997</v>
      </c>
      <c r="F2619" s="49">
        <v>0.12609999999999999</v>
      </c>
      <c r="G2619" s="49">
        <v>11.3368</v>
      </c>
      <c r="H2619" s="49">
        <v>0.46560000000000001</v>
      </c>
      <c r="I2619" s="49">
        <v>0.16109999999999999</v>
      </c>
      <c r="J2619" s="49">
        <v>47.436999999999998</v>
      </c>
      <c r="K2619" s="49">
        <v>0.20469999999999999</v>
      </c>
      <c r="L2619" s="49">
        <v>99.386600000000001</v>
      </c>
      <c r="M2619" s="47"/>
      <c r="N2619" s="50">
        <v>0.98805941220375704</v>
      </c>
      <c r="O2619" s="50">
        <v>2.4841185704081331E-3</v>
      </c>
      <c r="P2619" s="50">
        <v>0.23622632784802108</v>
      </c>
      <c r="Q2619" s="50">
        <v>9.3312254800945876E-3</v>
      </c>
      <c r="R2619" s="50">
        <v>3.3998761699068816E-3</v>
      </c>
      <c r="S2619" s="50">
        <v>1.762006803819363</v>
      </c>
      <c r="T2619" s="50">
        <v>5.464586563876001E-3</v>
      </c>
      <c r="U2619" s="50">
        <v>3.0069723506554267</v>
      </c>
      <c r="V2619" s="51">
        <v>88.178239860786064</v>
      </c>
      <c r="X2619" s="47" t="s">
        <v>1752</v>
      </c>
      <c r="Y2619" s="47" t="s">
        <v>1752</v>
      </c>
      <c r="Z2619" s="47" t="s">
        <v>1752</v>
      </c>
      <c r="AA2619" s="47" t="s">
        <v>1752</v>
      </c>
      <c r="AB2619" s="47" t="s">
        <v>1752</v>
      </c>
      <c r="AC2619" s="47" t="s">
        <v>1752</v>
      </c>
      <c r="AD2619" s="47" t="s">
        <v>1752</v>
      </c>
      <c r="AE2619" s="312"/>
      <c r="AF2619" s="465" t="s">
        <v>1755</v>
      </c>
      <c r="AG2619" s="343">
        <v>40</v>
      </c>
      <c r="AH2619" s="343">
        <v>15</v>
      </c>
      <c r="AI2619" s="343"/>
      <c r="AJ2619" s="343"/>
      <c r="AK2619" s="343"/>
      <c r="AL2619" s="343"/>
      <c r="AM2619" s="343"/>
      <c r="AN2619" s="343"/>
      <c r="AO2619" s="343"/>
      <c r="AP2619" s="343"/>
      <c r="AQ2619" s="343"/>
      <c r="AR2619" s="343"/>
      <c r="AS2619" s="343"/>
      <c r="AT2619" s="343"/>
      <c r="AU2619" s="343"/>
      <c r="AV2619" s="343"/>
      <c r="AW2619" s="343"/>
      <c r="AX2619" s="343"/>
      <c r="AY2619" s="343"/>
      <c r="AZ2619" s="343"/>
      <c r="BA2619" s="343"/>
      <c r="BB2619" s="343"/>
      <c r="BC2619" s="343"/>
      <c r="BD2619" s="343"/>
      <c r="BE2619" s="475"/>
      <c r="BF2619" s="475"/>
      <c r="BG2619" s="475"/>
      <c r="BH2619" s="475"/>
      <c r="BI2619" s="475"/>
      <c r="BJ2619" s="475"/>
      <c r="BK2619" s="475"/>
      <c r="BL2619" s="475"/>
      <c r="BM2619" s="475"/>
      <c r="BN2619" s="475"/>
      <c r="BO2619" s="475"/>
      <c r="BP2619" s="306"/>
      <c r="BQ2619" s="496"/>
      <c r="BR2619" s="496"/>
      <c r="BS2619" s="496"/>
      <c r="BT2619" s="496"/>
      <c r="BU2619" s="496"/>
      <c r="BV2619" s="496"/>
    </row>
    <row r="2620" spans="1:74" s="52" customFormat="1" ht="12.75">
      <c r="A2620" s="45">
        <v>2670.080468178493</v>
      </c>
      <c r="B2620" s="46" t="s">
        <v>363</v>
      </c>
      <c r="C2620" s="47" t="s">
        <v>359</v>
      </c>
      <c r="D2620" s="48">
        <v>105.07</v>
      </c>
      <c r="E2620" s="49">
        <v>39.574599999999997</v>
      </c>
      <c r="F2620" s="49">
        <v>9.2700000000000005E-2</v>
      </c>
      <c r="G2620" s="49">
        <v>10.915900000000001</v>
      </c>
      <c r="H2620" s="49">
        <v>0.39839999999999998</v>
      </c>
      <c r="I2620" s="49">
        <v>0.1832</v>
      </c>
      <c r="J2620" s="49">
        <v>47.085700000000003</v>
      </c>
      <c r="K2620" s="49">
        <v>0.20960000000000001</v>
      </c>
      <c r="L2620" s="49">
        <v>98.460099999999997</v>
      </c>
      <c r="M2620" s="47"/>
      <c r="N2620" s="50">
        <v>0.99314069833285257</v>
      </c>
      <c r="O2620" s="50">
        <v>1.8392865484972792E-3</v>
      </c>
      <c r="P2620" s="50">
        <v>0.22909192839350878</v>
      </c>
      <c r="Q2620" s="50">
        <v>8.041877764583363E-3</v>
      </c>
      <c r="R2620" s="50">
        <v>3.8940852417807285E-3</v>
      </c>
      <c r="S2620" s="50">
        <v>1.7615372132195444</v>
      </c>
      <c r="T2620" s="50">
        <v>5.6356390693851075E-3</v>
      </c>
      <c r="U2620" s="50">
        <v>3.0031807285701526</v>
      </c>
      <c r="V2620" s="51">
        <v>88.491481230508356</v>
      </c>
      <c r="X2620" s="47" t="s">
        <v>1752</v>
      </c>
      <c r="Y2620" s="47" t="s">
        <v>1752</v>
      </c>
      <c r="Z2620" s="47" t="s">
        <v>1752</v>
      </c>
      <c r="AA2620" s="47" t="s">
        <v>1752</v>
      </c>
      <c r="AB2620" s="47" t="s">
        <v>1752</v>
      </c>
      <c r="AC2620" s="47" t="s">
        <v>1752</v>
      </c>
      <c r="AD2620" s="47" t="s">
        <v>1752</v>
      </c>
      <c r="AE2620" s="312"/>
      <c r="AF2620" s="465" t="s">
        <v>1755</v>
      </c>
      <c r="AG2620" s="343">
        <v>40</v>
      </c>
      <c r="AH2620" s="343">
        <v>15</v>
      </c>
      <c r="AI2620" s="343"/>
      <c r="AJ2620" s="343"/>
      <c r="AK2620" s="343"/>
      <c r="AL2620" s="343"/>
      <c r="AM2620" s="343"/>
      <c r="AN2620" s="343"/>
      <c r="AO2620" s="343"/>
      <c r="AP2620" s="343"/>
      <c r="AQ2620" s="343"/>
      <c r="AR2620" s="343"/>
      <c r="AS2620" s="343"/>
      <c r="AT2620" s="343"/>
      <c r="AU2620" s="343"/>
      <c r="AV2620" s="343"/>
      <c r="AW2620" s="343"/>
      <c r="AX2620" s="343"/>
      <c r="AY2620" s="343"/>
      <c r="AZ2620" s="343"/>
      <c r="BA2620" s="343"/>
      <c r="BB2620" s="343"/>
      <c r="BC2620" s="343"/>
      <c r="BD2620" s="343"/>
      <c r="BE2620" s="475"/>
      <c r="BF2620" s="475"/>
      <c r="BG2620" s="475"/>
      <c r="BH2620" s="475"/>
      <c r="BI2620" s="475"/>
      <c r="BJ2620" s="475"/>
      <c r="BK2620" s="475"/>
      <c r="BL2620" s="475"/>
      <c r="BM2620" s="475"/>
      <c r="BN2620" s="475"/>
      <c r="BO2620" s="475"/>
      <c r="BP2620" s="306"/>
      <c r="BQ2620" s="496"/>
      <c r="BR2620" s="496"/>
      <c r="BS2620" s="496"/>
      <c r="BT2620" s="496"/>
      <c r="BU2620" s="496"/>
      <c r="BV2620" s="496"/>
    </row>
    <row r="2621" spans="1:74" s="52" customFormat="1" ht="12.75">
      <c r="A2621" s="45">
        <v>2670.080468178493</v>
      </c>
      <c r="B2621" s="46" t="s">
        <v>363</v>
      </c>
      <c r="C2621" s="47" t="s">
        <v>359</v>
      </c>
      <c r="D2621" s="48">
        <v>110.07</v>
      </c>
      <c r="E2621" s="49">
        <v>39.933399999999999</v>
      </c>
      <c r="F2621" s="49">
        <v>0.1101</v>
      </c>
      <c r="G2621" s="49">
        <v>11.1098</v>
      </c>
      <c r="H2621" s="49">
        <v>0.39689999999999998</v>
      </c>
      <c r="I2621" s="49">
        <v>0.17030000000000001</v>
      </c>
      <c r="J2621" s="49">
        <v>47.259399999999999</v>
      </c>
      <c r="K2621" s="49">
        <v>0.21279999999999999</v>
      </c>
      <c r="L2621" s="49">
        <v>99.192700000000002</v>
      </c>
      <c r="M2621" s="47"/>
      <c r="N2621" s="50">
        <v>0.99483452310351184</v>
      </c>
      <c r="O2621" s="50">
        <v>2.168589214989768E-3</v>
      </c>
      <c r="P2621" s="50">
        <v>0.2314604506403492</v>
      </c>
      <c r="Q2621" s="50">
        <v>7.9531569095870717E-3</v>
      </c>
      <c r="R2621" s="50">
        <v>3.593477638935035E-3</v>
      </c>
      <c r="S2621" s="50">
        <v>1.7551381598794809</v>
      </c>
      <c r="T2621" s="50">
        <v>5.6799410796545971E-3</v>
      </c>
      <c r="U2621" s="50">
        <v>3.0008282984665082</v>
      </c>
      <c r="V2621" s="51">
        <v>88.348907050741204</v>
      </c>
      <c r="X2621" s="47" t="s">
        <v>1752</v>
      </c>
      <c r="Y2621" s="47" t="s">
        <v>1752</v>
      </c>
      <c r="Z2621" s="47" t="s">
        <v>1752</v>
      </c>
      <c r="AA2621" s="47" t="s">
        <v>1752</v>
      </c>
      <c r="AB2621" s="47" t="s">
        <v>1752</v>
      </c>
      <c r="AC2621" s="47" t="s">
        <v>1752</v>
      </c>
      <c r="AD2621" s="47" t="s">
        <v>1752</v>
      </c>
      <c r="AE2621" s="312"/>
      <c r="AF2621" s="465" t="s">
        <v>1755</v>
      </c>
      <c r="AG2621" s="343">
        <v>40</v>
      </c>
      <c r="AH2621" s="343">
        <v>15</v>
      </c>
      <c r="AI2621" s="343"/>
      <c r="AJ2621" s="343"/>
      <c r="AK2621" s="343"/>
      <c r="AL2621" s="343"/>
      <c r="AM2621" s="343"/>
      <c r="AN2621" s="343"/>
      <c r="AO2621" s="343"/>
      <c r="AP2621" s="343"/>
      <c r="AQ2621" s="343"/>
      <c r="AR2621" s="343"/>
      <c r="AS2621" s="343"/>
      <c r="AT2621" s="343"/>
      <c r="AU2621" s="343"/>
      <c r="AV2621" s="343"/>
      <c r="AW2621" s="343"/>
      <c r="AX2621" s="343"/>
      <c r="AY2621" s="343"/>
      <c r="AZ2621" s="343"/>
      <c r="BA2621" s="343"/>
      <c r="BB2621" s="343"/>
      <c r="BC2621" s="343"/>
      <c r="BD2621" s="343"/>
      <c r="BE2621" s="475"/>
      <c r="BF2621" s="475"/>
      <c r="BG2621" s="475"/>
      <c r="BH2621" s="475"/>
      <c r="BI2621" s="475"/>
      <c r="BJ2621" s="475"/>
      <c r="BK2621" s="475"/>
      <c r="BL2621" s="475"/>
      <c r="BM2621" s="475"/>
      <c r="BN2621" s="475"/>
      <c r="BO2621" s="475"/>
      <c r="BP2621" s="306"/>
      <c r="BQ2621" s="496"/>
      <c r="BR2621" s="496"/>
      <c r="BS2621" s="496"/>
      <c r="BT2621" s="496"/>
      <c r="BU2621" s="496"/>
      <c r="BV2621" s="496"/>
    </row>
    <row r="2622" spans="1:74" s="52" customFormat="1" ht="12.75">
      <c r="A2622" s="45">
        <v>2670.080468178493</v>
      </c>
      <c r="B2622" s="46" t="s">
        <v>363</v>
      </c>
      <c r="C2622" s="47" t="s">
        <v>359</v>
      </c>
      <c r="D2622" s="48">
        <v>115.07</v>
      </c>
      <c r="E2622" s="49">
        <v>39.8797</v>
      </c>
      <c r="F2622" s="49">
        <v>8.8999999999999996E-2</v>
      </c>
      <c r="G2622" s="49">
        <v>10.9529</v>
      </c>
      <c r="H2622" s="49">
        <v>0.42599999999999999</v>
      </c>
      <c r="I2622" s="49">
        <v>0.185</v>
      </c>
      <c r="J2622" s="49">
        <v>47.231299999999997</v>
      </c>
      <c r="K2622" s="49">
        <v>0.2293</v>
      </c>
      <c r="L2622" s="49">
        <v>98.993200000000002</v>
      </c>
      <c r="M2622" s="47"/>
      <c r="N2622" s="50">
        <v>0.9952137480329325</v>
      </c>
      <c r="O2622" s="50">
        <v>1.7560218112011496E-3</v>
      </c>
      <c r="P2622" s="50">
        <v>0.22858598564975996</v>
      </c>
      <c r="Q2622" s="50">
        <v>8.5510210526065188E-3</v>
      </c>
      <c r="R2622" s="50">
        <v>3.91040691134391E-3</v>
      </c>
      <c r="S2622" s="50">
        <v>1.757126097303924</v>
      </c>
      <c r="T2622" s="50">
        <v>6.1309275828965656E-3</v>
      </c>
      <c r="U2622" s="50">
        <v>3.0012742083446646</v>
      </c>
      <c r="V2622" s="51">
        <v>88.488462773024708</v>
      </c>
      <c r="X2622" s="47" t="s">
        <v>1752</v>
      </c>
      <c r="Y2622" s="47" t="s">
        <v>1752</v>
      </c>
      <c r="Z2622" s="47" t="s">
        <v>1752</v>
      </c>
      <c r="AA2622" s="47" t="s">
        <v>1752</v>
      </c>
      <c r="AB2622" s="47" t="s">
        <v>1752</v>
      </c>
      <c r="AC2622" s="47" t="s">
        <v>1752</v>
      </c>
      <c r="AD2622" s="47" t="s">
        <v>1752</v>
      </c>
      <c r="AE2622" s="312"/>
      <c r="AF2622" s="465" t="s">
        <v>1755</v>
      </c>
      <c r="AG2622" s="343">
        <v>40</v>
      </c>
      <c r="AH2622" s="343">
        <v>15</v>
      </c>
      <c r="AI2622" s="343"/>
      <c r="AJ2622" s="343"/>
      <c r="AK2622" s="343"/>
      <c r="AL2622" s="343"/>
      <c r="AM2622" s="343"/>
      <c r="AN2622" s="343"/>
      <c r="AO2622" s="343"/>
      <c r="AP2622" s="343"/>
      <c r="AQ2622" s="343"/>
      <c r="AR2622" s="343"/>
      <c r="AS2622" s="343"/>
      <c r="AT2622" s="343"/>
      <c r="AU2622" s="343"/>
      <c r="AV2622" s="343"/>
      <c r="AW2622" s="343"/>
      <c r="AX2622" s="343"/>
      <c r="AY2622" s="343"/>
      <c r="AZ2622" s="343"/>
      <c r="BA2622" s="343"/>
      <c r="BB2622" s="343"/>
      <c r="BC2622" s="343"/>
      <c r="BD2622" s="343"/>
      <c r="BE2622" s="475"/>
      <c r="BF2622" s="475"/>
      <c r="BG2622" s="475"/>
      <c r="BH2622" s="475"/>
      <c r="BI2622" s="475"/>
      <c r="BJ2622" s="475"/>
      <c r="BK2622" s="475"/>
      <c r="BL2622" s="475"/>
      <c r="BM2622" s="475"/>
      <c r="BN2622" s="475"/>
      <c r="BO2622" s="475"/>
      <c r="BP2622" s="306"/>
      <c r="BQ2622" s="496"/>
      <c r="BR2622" s="496"/>
      <c r="BS2622" s="496"/>
      <c r="BT2622" s="496"/>
      <c r="BU2622" s="496"/>
      <c r="BV2622" s="496"/>
    </row>
    <row r="2623" spans="1:74" s="52" customFormat="1" ht="12.75">
      <c r="A2623" s="45">
        <v>2670.080468178493</v>
      </c>
      <c r="B2623" s="46" t="s">
        <v>363</v>
      </c>
      <c r="C2623" s="47" t="s">
        <v>359</v>
      </c>
      <c r="D2623" s="48">
        <v>120.08</v>
      </c>
      <c r="E2623" s="49">
        <v>39.865499999999997</v>
      </c>
      <c r="F2623" s="49">
        <v>8.9499999999999996E-2</v>
      </c>
      <c r="G2623" s="49">
        <v>11.046200000000001</v>
      </c>
      <c r="H2623" s="49">
        <v>0.41399999999999998</v>
      </c>
      <c r="I2623" s="49">
        <v>0.1996</v>
      </c>
      <c r="J2623" s="49">
        <v>47.198599999999999</v>
      </c>
      <c r="K2623" s="49">
        <v>0.23730000000000001</v>
      </c>
      <c r="L2623" s="49">
        <v>99.050700000000006</v>
      </c>
      <c r="M2623" s="47"/>
      <c r="N2623" s="50">
        <v>0.99477653332429683</v>
      </c>
      <c r="O2623" s="50">
        <v>1.7657400459759626E-3</v>
      </c>
      <c r="P2623" s="50">
        <v>0.23051394989768145</v>
      </c>
      <c r="Q2623" s="50">
        <v>8.3094551829775327E-3</v>
      </c>
      <c r="R2623" s="50">
        <v>4.218660654196185E-3</v>
      </c>
      <c r="S2623" s="50">
        <v>1.7557633476116097</v>
      </c>
      <c r="T2623" s="50">
        <v>6.3442998670129834E-3</v>
      </c>
      <c r="U2623" s="50">
        <v>3.0016919865837504</v>
      </c>
      <c r="V2623" s="51">
        <v>88.39467428909667</v>
      </c>
      <c r="X2623" s="47" t="s">
        <v>1752</v>
      </c>
      <c r="Y2623" s="47" t="s">
        <v>1752</v>
      </c>
      <c r="Z2623" s="47" t="s">
        <v>1752</v>
      </c>
      <c r="AA2623" s="47" t="s">
        <v>1752</v>
      </c>
      <c r="AB2623" s="47" t="s">
        <v>1752</v>
      </c>
      <c r="AC2623" s="47" t="s">
        <v>1752</v>
      </c>
      <c r="AD2623" s="47" t="s">
        <v>1752</v>
      </c>
      <c r="AE2623" s="312"/>
      <c r="AF2623" s="465" t="s">
        <v>1755</v>
      </c>
      <c r="AG2623" s="343">
        <v>40</v>
      </c>
      <c r="AH2623" s="343">
        <v>15</v>
      </c>
      <c r="AI2623" s="343"/>
      <c r="AJ2623" s="343"/>
      <c r="AK2623" s="343"/>
      <c r="AL2623" s="343"/>
      <c r="AM2623" s="343"/>
      <c r="AN2623" s="343"/>
      <c r="AO2623" s="343"/>
      <c r="AP2623" s="343"/>
      <c r="AQ2623" s="343"/>
      <c r="AR2623" s="343"/>
      <c r="AS2623" s="343"/>
      <c r="AT2623" s="343"/>
      <c r="AU2623" s="343"/>
      <c r="AV2623" s="343"/>
      <c r="AW2623" s="343"/>
      <c r="AX2623" s="343"/>
      <c r="AY2623" s="343"/>
      <c r="AZ2623" s="343"/>
      <c r="BA2623" s="343"/>
      <c r="BB2623" s="343"/>
      <c r="BC2623" s="343"/>
      <c r="BD2623" s="343"/>
      <c r="BE2623" s="475"/>
      <c r="BF2623" s="475"/>
      <c r="BG2623" s="475"/>
      <c r="BH2623" s="475"/>
      <c r="BI2623" s="475"/>
      <c r="BJ2623" s="475"/>
      <c r="BK2623" s="475"/>
      <c r="BL2623" s="475"/>
      <c r="BM2623" s="475"/>
      <c r="BN2623" s="475"/>
      <c r="BO2623" s="475"/>
      <c r="BP2623" s="306"/>
      <c r="BQ2623" s="496"/>
      <c r="BR2623" s="496"/>
      <c r="BS2623" s="496"/>
      <c r="BT2623" s="496"/>
      <c r="BU2623" s="496"/>
      <c r="BV2623" s="496"/>
    </row>
    <row r="2624" spans="1:74" s="52" customFormat="1" ht="12.75">
      <c r="A2624" s="45">
        <v>2670.080468178493</v>
      </c>
      <c r="B2624" s="46" t="s">
        <v>363</v>
      </c>
      <c r="C2624" s="47" t="s">
        <v>359</v>
      </c>
      <c r="D2624" s="48">
        <v>125.08</v>
      </c>
      <c r="E2624" s="49">
        <v>39.867899999999999</v>
      </c>
      <c r="F2624" s="49">
        <v>0.1176</v>
      </c>
      <c r="G2624" s="49">
        <v>10.993</v>
      </c>
      <c r="H2624" s="49">
        <v>0.41470000000000001</v>
      </c>
      <c r="I2624" s="49">
        <v>0.17580000000000001</v>
      </c>
      <c r="J2624" s="49">
        <v>47.073500000000003</v>
      </c>
      <c r="K2624" s="49">
        <v>0.2218</v>
      </c>
      <c r="L2624" s="49">
        <v>98.864300000000014</v>
      </c>
      <c r="M2624" s="47"/>
      <c r="N2624" s="50">
        <v>0.99605267400698771</v>
      </c>
      <c r="O2624" s="50">
        <v>2.3229597362877286E-3</v>
      </c>
      <c r="P2624" s="50">
        <v>0.22968422452978213</v>
      </c>
      <c r="Q2624" s="50">
        <v>8.333681016718485E-3</v>
      </c>
      <c r="R2624" s="50">
        <v>3.7201765890369793E-3</v>
      </c>
      <c r="S2624" s="50">
        <v>1.7532505390916988</v>
      </c>
      <c r="T2624" s="50">
        <v>5.9371515499249961E-3</v>
      </c>
      <c r="U2624" s="50">
        <v>2.9993014065204369</v>
      </c>
      <c r="V2624" s="51">
        <v>88.416955073685614</v>
      </c>
      <c r="X2624" s="47" t="s">
        <v>1752</v>
      </c>
      <c r="Y2624" s="47" t="s">
        <v>1752</v>
      </c>
      <c r="Z2624" s="47" t="s">
        <v>1752</v>
      </c>
      <c r="AA2624" s="47" t="s">
        <v>1752</v>
      </c>
      <c r="AB2624" s="47" t="s">
        <v>1752</v>
      </c>
      <c r="AC2624" s="47" t="s">
        <v>1752</v>
      </c>
      <c r="AD2624" s="47" t="s">
        <v>1752</v>
      </c>
      <c r="AE2624" s="312"/>
      <c r="AF2624" s="465" t="s">
        <v>1755</v>
      </c>
      <c r="AG2624" s="343">
        <v>40</v>
      </c>
      <c r="AH2624" s="343">
        <v>15</v>
      </c>
      <c r="AI2624" s="343"/>
      <c r="AJ2624" s="343"/>
      <c r="AK2624" s="343"/>
      <c r="AL2624" s="343"/>
      <c r="AM2624" s="343"/>
      <c r="AN2624" s="343"/>
      <c r="AO2624" s="343"/>
      <c r="AP2624" s="343"/>
      <c r="AQ2624" s="343"/>
      <c r="AR2624" s="343"/>
      <c r="AS2624" s="343"/>
      <c r="AT2624" s="343"/>
      <c r="AU2624" s="343"/>
      <c r="AV2624" s="343"/>
      <c r="AW2624" s="343"/>
      <c r="AX2624" s="343"/>
      <c r="AY2624" s="343"/>
      <c r="AZ2624" s="343"/>
      <c r="BA2624" s="343"/>
      <c r="BB2624" s="343"/>
      <c r="BC2624" s="343"/>
      <c r="BD2624" s="343"/>
      <c r="BE2624" s="475"/>
      <c r="BF2624" s="475"/>
      <c r="BG2624" s="475"/>
      <c r="BH2624" s="475"/>
      <c r="BI2624" s="475"/>
      <c r="BJ2624" s="475"/>
      <c r="BK2624" s="475"/>
      <c r="BL2624" s="475"/>
      <c r="BM2624" s="475"/>
      <c r="BN2624" s="475"/>
      <c r="BO2624" s="475"/>
      <c r="BP2624" s="306"/>
      <c r="BQ2624" s="496"/>
      <c r="BR2624" s="496"/>
      <c r="BS2624" s="496"/>
      <c r="BT2624" s="496"/>
      <c r="BU2624" s="496"/>
      <c r="BV2624" s="496"/>
    </row>
    <row r="2625" spans="1:74" s="52" customFormat="1" ht="12.75">
      <c r="A2625" s="45">
        <v>2670.080468178493</v>
      </c>
      <c r="B2625" s="46" t="s">
        <v>363</v>
      </c>
      <c r="C2625" s="47" t="s">
        <v>359</v>
      </c>
      <c r="D2625" s="48">
        <v>130.08000000000001</v>
      </c>
      <c r="E2625" s="49">
        <v>39.739899999999999</v>
      </c>
      <c r="F2625" s="49">
        <v>0.11509999999999999</v>
      </c>
      <c r="G2625" s="49">
        <v>10.865399999999999</v>
      </c>
      <c r="H2625" s="49">
        <v>0.34460000000000002</v>
      </c>
      <c r="I2625" s="49">
        <v>0.15939999999999999</v>
      </c>
      <c r="J2625" s="49">
        <v>47.102200000000003</v>
      </c>
      <c r="K2625" s="49">
        <v>0.19689999999999999</v>
      </c>
      <c r="L2625" s="49">
        <v>98.523499999999999</v>
      </c>
      <c r="M2625" s="47"/>
      <c r="N2625" s="50">
        <v>0.99548366475122085</v>
      </c>
      <c r="O2625" s="50">
        <v>2.2795971570949863E-3</v>
      </c>
      <c r="P2625" s="50">
        <v>0.22761929879552614</v>
      </c>
      <c r="Q2625" s="50">
        <v>6.9433096439549353E-3</v>
      </c>
      <c r="R2625" s="50">
        <v>3.3820609055097229E-3</v>
      </c>
      <c r="S2625" s="50">
        <v>1.7589646265809316</v>
      </c>
      <c r="T2625" s="50">
        <v>5.2845831003506191E-3</v>
      </c>
      <c r="U2625" s="50">
        <v>2.9999571409345887</v>
      </c>
      <c r="V2625" s="51">
        <v>88.542175546276397</v>
      </c>
      <c r="X2625" s="47" t="s">
        <v>1752</v>
      </c>
      <c r="Y2625" s="47" t="s">
        <v>1752</v>
      </c>
      <c r="Z2625" s="47" t="s">
        <v>1752</v>
      </c>
      <c r="AA2625" s="47" t="s">
        <v>1752</v>
      </c>
      <c r="AB2625" s="47" t="s">
        <v>1752</v>
      </c>
      <c r="AC2625" s="47" t="s">
        <v>1752</v>
      </c>
      <c r="AD2625" s="47" t="s">
        <v>1752</v>
      </c>
      <c r="AE2625" s="312"/>
      <c r="AF2625" s="465" t="s">
        <v>1755</v>
      </c>
      <c r="AG2625" s="343">
        <v>40</v>
      </c>
      <c r="AH2625" s="343">
        <v>15</v>
      </c>
      <c r="AI2625" s="343"/>
      <c r="AJ2625" s="343"/>
      <c r="AK2625" s="343"/>
      <c r="AL2625" s="343"/>
      <c r="AM2625" s="343"/>
      <c r="AN2625" s="343"/>
      <c r="AO2625" s="343"/>
      <c r="AP2625" s="343"/>
      <c r="AQ2625" s="343"/>
      <c r="AR2625" s="343"/>
      <c r="AS2625" s="343"/>
      <c r="AT2625" s="343"/>
      <c r="AU2625" s="343"/>
      <c r="AV2625" s="343"/>
      <c r="AW2625" s="343"/>
      <c r="AX2625" s="343"/>
      <c r="AY2625" s="343"/>
      <c r="AZ2625" s="343"/>
      <c r="BA2625" s="343"/>
      <c r="BB2625" s="343"/>
      <c r="BC2625" s="343"/>
      <c r="BD2625" s="343"/>
      <c r="BE2625" s="475"/>
      <c r="BF2625" s="475"/>
      <c r="BG2625" s="475"/>
      <c r="BH2625" s="475"/>
      <c r="BI2625" s="475"/>
      <c r="BJ2625" s="475"/>
      <c r="BK2625" s="475"/>
      <c r="BL2625" s="475"/>
      <c r="BM2625" s="475"/>
      <c r="BN2625" s="475"/>
      <c r="BO2625" s="475"/>
      <c r="BP2625" s="306"/>
      <c r="BQ2625" s="496"/>
      <c r="BR2625" s="496"/>
      <c r="BS2625" s="496"/>
      <c r="BT2625" s="496"/>
      <c r="BU2625" s="496"/>
      <c r="BV2625" s="496"/>
    </row>
    <row r="2626" spans="1:74" s="52" customFormat="1" ht="12.75">
      <c r="A2626" s="45">
        <v>2670.080468178493</v>
      </c>
      <c r="B2626" s="46" t="s">
        <v>363</v>
      </c>
      <c r="C2626" s="47" t="s">
        <v>359</v>
      </c>
      <c r="D2626" s="48">
        <v>135.09</v>
      </c>
      <c r="E2626" s="49">
        <v>39.968800000000002</v>
      </c>
      <c r="F2626" s="49">
        <v>8.4500000000000006E-2</v>
      </c>
      <c r="G2626" s="49">
        <v>10.9939</v>
      </c>
      <c r="H2626" s="49">
        <v>0.40260000000000001</v>
      </c>
      <c r="I2626" s="49">
        <v>0.15379999999999999</v>
      </c>
      <c r="J2626" s="49">
        <v>47.104199999999999</v>
      </c>
      <c r="K2626" s="49">
        <v>0.19869999999999999</v>
      </c>
      <c r="L2626" s="49">
        <v>98.906499999999994</v>
      </c>
      <c r="M2626" s="47"/>
      <c r="N2626" s="50">
        <v>0.99784625402299665</v>
      </c>
      <c r="O2626" s="50">
        <v>1.6679178090849987E-3</v>
      </c>
      <c r="P2626" s="50">
        <v>0.22953572993571703</v>
      </c>
      <c r="Q2626" s="50">
        <v>8.0846306690834958E-3</v>
      </c>
      <c r="R2626" s="50">
        <v>3.2522550486113991E-3</v>
      </c>
      <c r="S2626" s="50">
        <v>1.7531161869088701</v>
      </c>
      <c r="T2626" s="50">
        <v>5.3149359644698866E-3</v>
      </c>
      <c r="U2626" s="50">
        <v>2.9988179103588335</v>
      </c>
      <c r="V2626" s="51">
        <v>88.422792322465469</v>
      </c>
      <c r="X2626" s="47" t="s">
        <v>1752</v>
      </c>
      <c r="Y2626" s="47" t="s">
        <v>1752</v>
      </c>
      <c r="Z2626" s="47" t="s">
        <v>1752</v>
      </c>
      <c r="AA2626" s="47" t="s">
        <v>1752</v>
      </c>
      <c r="AB2626" s="47" t="s">
        <v>1752</v>
      </c>
      <c r="AC2626" s="47" t="s">
        <v>1752</v>
      </c>
      <c r="AD2626" s="47" t="s">
        <v>1752</v>
      </c>
      <c r="AE2626" s="312"/>
      <c r="AF2626" s="465" t="s">
        <v>1755</v>
      </c>
      <c r="AG2626" s="343">
        <v>40</v>
      </c>
      <c r="AH2626" s="343">
        <v>15</v>
      </c>
      <c r="AI2626" s="343"/>
      <c r="AJ2626" s="343"/>
      <c r="AK2626" s="343"/>
      <c r="AL2626" s="343"/>
      <c r="AM2626" s="343"/>
      <c r="AN2626" s="343"/>
      <c r="AO2626" s="343"/>
      <c r="AP2626" s="343"/>
      <c r="AQ2626" s="343"/>
      <c r="AR2626" s="343"/>
      <c r="AS2626" s="343"/>
      <c r="AT2626" s="343"/>
      <c r="AU2626" s="343"/>
      <c r="AV2626" s="343"/>
      <c r="AW2626" s="343"/>
      <c r="AX2626" s="343"/>
      <c r="AY2626" s="343"/>
      <c r="AZ2626" s="343"/>
      <c r="BA2626" s="343"/>
      <c r="BB2626" s="343"/>
      <c r="BC2626" s="343"/>
      <c r="BD2626" s="343"/>
      <c r="BE2626" s="475"/>
      <c r="BF2626" s="475"/>
      <c r="BG2626" s="475"/>
      <c r="BH2626" s="475"/>
      <c r="BI2626" s="475"/>
      <c r="BJ2626" s="475"/>
      <c r="BK2626" s="475"/>
      <c r="BL2626" s="475"/>
      <c r="BM2626" s="475"/>
      <c r="BN2626" s="475"/>
      <c r="BO2626" s="475"/>
      <c r="BP2626" s="306"/>
      <c r="BQ2626" s="496"/>
      <c r="BR2626" s="496"/>
      <c r="BS2626" s="496"/>
      <c r="BT2626" s="496"/>
      <c r="BU2626" s="496"/>
      <c r="BV2626" s="496"/>
    </row>
    <row r="2627" spans="1:74" s="52" customFormat="1" ht="12.75">
      <c r="A2627" s="45">
        <v>2670.080468178493</v>
      </c>
      <c r="B2627" s="46" t="s">
        <v>363</v>
      </c>
      <c r="C2627" s="47" t="s">
        <v>359</v>
      </c>
      <c r="D2627" s="48">
        <v>140.09</v>
      </c>
      <c r="E2627" s="49">
        <v>39.728000000000002</v>
      </c>
      <c r="F2627" s="49">
        <v>9.1800000000000007E-2</v>
      </c>
      <c r="G2627" s="49">
        <v>11.06</v>
      </c>
      <c r="H2627" s="49">
        <v>0.41749999999999998</v>
      </c>
      <c r="I2627" s="49">
        <v>0.1721</v>
      </c>
      <c r="J2627" s="49">
        <v>47.310499999999998</v>
      </c>
      <c r="K2627" s="49">
        <v>0.21190000000000001</v>
      </c>
      <c r="L2627" s="49">
        <v>98.991799999999998</v>
      </c>
      <c r="M2627" s="47"/>
      <c r="N2627" s="50">
        <v>0.99220507063839558</v>
      </c>
      <c r="O2627" s="50">
        <v>1.812687067076005E-3</v>
      </c>
      <c r="P2627" s="50">
        <v>0.23100206431953366</v>
      </c>
      <c r="Q2627" s="50">
        <v>8.3869704362964977E-3</v>
      </c>
      <c r="R2627" s="50">
        <v>3.6405864597021625E-3</v>
      </c>
      <c r="S2627" s="50">
        <v>1.7614520420244806</v>
      </c>
      <c r="T2627" s="50">
        <v>5.6701342819677238E-3</v>
      </c>
      <c r="U2627" s="50">
        <v>3.0041695552274521</v>
      </c>
      <c r="V2627" s="51">
        <v>88.406153818849901</v>
      </c>
      <c r="X2627" s="47" t="s">
        <v>1752</v>
      </c>
      <c r="Y2627" s="47" t="s">
        <v>1752</v>
      </c>
      <c r="Z2627" s="47" t="s">
        <v>1752</v>
      </c>
      <c r="AA2627" s="47" t="s">
        <v>1752</v>
      </c>
      <c r="AB2627" s="47" t="s">
        <v>1752</v>
      </c>
      <c r="AC2627" s="47" t="s">
        <v>1752</v>
      </c>
      <c r="AD2627" s="47" t="s">
        <v>1752</v>
      </c>
      <c r="AE2627" s="312"/>
      <c r="AF2627" s="465" t="s">
        <v>1755</v>
      </c>
      <c r="AG2627" s="343">
        <v>40</v>
      </c>
      <c r="AH2627" s="343">
        <v>15</v>
      </c>
      <c r="AI2627" s="343"/>
      <c r="AJ2627" s="343"/>
      <c r="AK2627" s="343"/>
      <c r="AL2627" s="343"/>
      <c r="AM2627" s="343"/>
      <c r="AN2627" s="343"/>
      <c r="AO2627" s="343"/>
      <c r="AP2627" s="343"/>
      <c r="AQ2627" s="343"/>
      <c r="AR2627" s="343"/>
      <c r="AS2627" s="343"/>
      <c r="AT2627" s="343"/>
      <c r="AU2627" s="343"/>
      <c r="AV2627" s="343"/>
      <c r="AW2627" s="343"/>
      <c r="AX2627" s="343"/>
      <c r="AY2627" s="343"/>
      <c r="AZ2627" s="343"/>
      <c r="BA2627" s="343"/>
      <c r="BB2627" s="343"/>
      <c r="BC2627" s="343"/>
      <c r="BD2627" s="343"/>
      <c r="BE2627" s="475"/>
      <c r="BF2627" s="475"/>
      <c r="BG2627" s="475"/>
      <c r="BH2627" s="475"/>
      <c r="BI2627" s="475"/>
      <c r="BJ2627" s="475"/>
      <c r="BK2627" s="475"/>
      <c r="BL2627" s="475"/>
      <c r="BM2627" s="475"/>
      <c r="BN2627" s="475"/>
      <c r="BO2627" s="475"/>
      <c r="BP2627" s="306"/>
      <c r="BQ2627" s="496"/>
      <c r="BR2627" s="496"/>
      <c r="BS2627" s="496"/>
      <c r="BT2627" s="496"/>
      <c r="BU2627" s="496"/>
      <c r="BV2627" s="496"/>
    </row>
    <row r="2628" spans="1:74" s="52" customFormat="1" ht="12.75">
      <c r="A2628" s="45">
        <v>2670.080468178493</v>
      </c>
      <c r="B2628" s="46" t="s">
        <v>363</v>
      </c>
      <c r="C2628" s="47" t="s">
        <v>359</v>
      </c>
      <c r="D2628" s="48">
        <v>145.09</v>
      </c>
      <c r="E2628" s="49">
        <v>39.665500000000002</v>
      </c>
      <c r="F2628" s="49">
        <v>8.9800000000000005E-2</v>
      </c>
      <c r="G2628" s="49">
        <v>10.7164</v>
      </c>
      <c r="H2628" s="49">
        <v>0.40279999999999999</v>
      </c>
      <c r="I2628" s="49">
        <v>0.1484</v>
      </c>
      <c r="J2628" s="49">
        <v>46.957500000000003</v>
      </c>
      <c r="K2628" s="49">
        <v>0.2031</v>
      </c>
      <c r="L2628" s="49">
        <v>98.183500000000009</v>
      </c>
      <c r="M2628" s="47"/>
      <c r="N2628" s="50">
        <v>0.99677223994805553</v>
      </c>
      <c r="O2628" s="50">
        <v>1.7841639214640906E-3</v>
      </c>
      <c r="P2628" s="50">
        <v>0.22521012466977561</v>
      </c>
      <c r="Q2628" s="50">
        <v>8.1417236177150111E-3</v>
      </c>
      <c r="R2628" s="50">
        <v>3.1586582598949627E-3</v>
      </c>
      <c r="S2628" s="50">
        <v>1.7591242439590469</v>
      </c>
      <c r="T2628" s="50">
        <v>5.4682778330645519E-3</v>
      </c>
      <c r="U2628" s="50">
        <v>2.9996594322090164</v>
      </c>
      <c r="V2628" s="51">
        <v>88.650595976655083</v>
      </c>
      <c r="X2628" s="47" t="s">
        <v>1752</v>
      </c>
      <c r="Y2628" s="47" t="s">
        <v>1752</v>
      </c>
      <c r="Z2628" s="47" t="s">
        <v>1752</v>
      </c>
      <c r="AA2628" s="47" t="s">
        <v>1752</v>
      </c>
      <c r="AB2628" s="47" t="s">
        <v>1752</v>
      </c>
      <c r="AC2628" s="47" t="s">
        <v>1752</v>
      </c>
      <c r="AD2628" s="47" t="s">
        <v>1752</v>
      </c>
      <c r="AE2628" s="312"/>
      <c r="AF2628" s="465" t="s">
        <v>1755</v>
      </c>
      <c r="AG2628" s="343">
        <v>40</v>
      </c>
      <c r="AH2628" s="343">
        <v>15</v>
      </c>
      <c r="AI2628" s="343"/>
      <c r="AJ2628" s="343"/>
      <c r="AK2628" s="343"/>
      <c r="AL2628" s="343"/>
      <c r="AM2628" s="343"/>
      <c r="AN2628" s="343"/>
      <c r="AO2628" s="343"/>
      <c r="AP2628" s="343"/>
      <c r="AQ2628" s="343"/>
      <c r="AR2628" s="343"/>
      <c r="AS2628" s="343"/>
      <c r="AT2628" s="343"/>
      <c r="AU2628" s="343"/>
      <c r="AV2628" s="343"/>
      <c r="AW2628" s="343"/>
      <c r="AX2628" s="343"/>
      <c r="AY2628" s="343"/>
      <c r="AZ2628" s="343"/>
      <c r="BA2628" s="343"/>
      <c r="BB2628" s="343"/>
      <c r="BC2628" s="343"/>
      <c r="BD2628" s="343"/>
      <c r="BE2628" s="475"/>
      <c r="BF2628" s="475"/>
      <c r="BG2628" s="475"/>
      <c r="BH2628" s="475"/>
      <c r="BI2628" s="475"/>
      <c r="BJ2628" s="475"/>
      <c r="BK2628" s="475"/>
      <c r="BL2628" s="475"/>
      <c r="BM2628" s="475"/>
      <c r="BN2628" s="475"/>
      <c r="BO2628" s="475"/>
      <c r="BP2628" s="306"/>
      <c r="BQ2628" s="496"/>
      <c r="BR2628" s="496"/>
      <c r="BS2628" s="496"/>
      <c r="BT2628" s="496"/>
      <c r="BU2628" s="496"/>
      <c r="BV2628" s="496"/>
    </row>
    <row r="2629" spans="1:74" s="52" customFormat="1" ht="12.75">
      <c r="A2629" s="45">
        <v>2670.080468178493</v>
      </c>
      <c r="B2629" s="46" t="s">
        <v>363</v>
      </c>
      <c r="C2629" s="47" t="s">
        <v>359</v>
      </c>
      <c r="D2629" s="48">
        <v>150.1</v>
      </c>
      <c r="E2629" s="49">
        <v>39.853400000000001</v>
      </c>
      <c r="F2629" s="49">
        <v>0.12959999999999999</v>
      </c>
      <c r="G2629" s="49">
        <v>10.919700000000001</v>
      </c>
      <c r="H2629" s="49">
        <v>0.44159999999999999</v>
      </c>
      <c r="I2629" s="49">
        <v>0.1996</v>
      </c>
      <c r="J2629" s="49">
        <v>47.218499999999999</v>
      </c>
      <c r="K2629" s="49">
        <v>0.2034</v>
      </c>
      <c r="L2629" s="49">
        <v>98.965800000000002</v>
      </c>
      <c r="M2629" s="47"/>
      <c r="N2629" s="50">
        <v>0.99459454560875726</v>
      </c>
      <c r="O2629" s="50">
        <v>2.5571788964088757E-3</v>
      </c>
      <c r="P2629" s="50">
        <v>0.22790161151440202</v>
      </c>
      <c r="Q2629" s="50">
        <v>8.8644879132076717E-3</v>
      </c>
      <c r="R2629" s="50">
        <v>4.2191694832384554E-3</v>
      </c>
      <c r="S2629" s="50">
        <v>1.7567154759729924</v>
      </c>
      <c r="T2629" s="50">
        <v>5.4386272094180755E-3</v>
      </c>
      <c r="U2629" s="50">
        <v>3.0002910965984246</v>
      </c>
      <c r="V2629" s="51">
        <v>88.516595319506465</v>
      </c>
      <c r="X2629" s="47" t="s">
        <v>1752</v>
      </c>
      <c r="Y2629" s="47" t="s">
        <v>1752</v>
      </c>
      <c r="Z2629" s="47" t="s">
        <v>1752</v>
      </c>
      <c r="AA2629" s="47" t="s">
        <v>1752</v>
      </c>
      <c r="AB2629" s="47" t="s">
        <v>1752</v>
      </c>
      <c r="AC2629" s="47" t="s">
        <v>1752</v>
      </c>
      <c r="AD2629" s="47" t="s">
        <v>1752</v>
      </c>
      <c r="AE2629" s="312"/>
      <c r="AF2629" s="465" t="s">
        <v>1755</v>
      </c>
      <c r="AG2629" s="343">
        <v>40</v>
      </c>
      <c r="AH2629" s="343">
        <v>15</v>
      </c>
      <c r="AI2629" s="343"/>
      <c r="AJ2629" s="343"/>
      <c r="AK2629" s="343"/>
      <c r="AL2629" s="343"/>
      <c r="AM2629" s="343"/>
      <c r="AN2629" s="343"/>
      <c r="AO2629" s="343"/>
      <c r="AP2629" s="343"/>
      <c r="AQ2629" s="343"/>
      <c r="AR2629" s="343"/>
      <c r="AS2629" s="343"/>
      <c r="AT2629" s="343"/>
      <c r="AU2629" s="343"/>
      <c r="AV2629" s="343"/>
      <c r="AW2629" s="343"/>
      <c r="AX2629" s="343"/>
      <c r="AY2629" s="343"/>
      <c r="AZ2629" s="343"/>
      <c r="BA2629" s="343"/>
      <c r="BB2629" s="343"/>
      <c r="BC2629" s="343"/>
      <c r="BD2629" s="343"/>
      <c r="BE2629" s="475"/>
      <c r="BF2629" s="475"/>
      <c r="BG2629" s="475"/>
      <c r="BH2629" s="475"/>
      <c r="BI2629" s="475"/>
      <c r="BJ2629" s="475"/>
      <c r="BK2629" s="475"/>
      <c r="BL2629" s="475"/>
      <c r="BM2629" s="475"/>
      <c r="BN2629" s="475"/>
      <c r="BO2629" s="475"/>
      <c r="BP2629" s="306"/>
      <c r="BQ2629" s="496"/>
      <c r="BR2629" s="496"/>
      <c r="BS2629" s="496"/>
      <c r="BT2629" s="496"/>
      <c r="BU2629" s="496"/>
      <c r="BV2629" s="496"/>
    </row>
    <row r="2630" spans="1:74" s="52" customFormat="1" ht="12.75">
      <c r="A2630" s="45">
        <v>2670.080468178493</v>
      </c>
      <c r="B2630" s="46" t="s">
        <v>363</v>
      </c>
      <c r="C2630" s="47" t="s">
        <v>359</v>
      </c>
      <c r="D2630" s="48">
        <v>155.1</v>
      </c>
      <c r="E2630" s="49">
        <v>39.867699999999999</v>
      </c>
      <c r="F2630" s="49">
        <v>8.3900000000000002E-2</v>
      </c>
      <c r="G2630" s="49">
        <v>10.845800000000001</v>
      </c>
      <c r="H2630" s="49">
        <v>0.42180000000000001</v>
      </c>
      <c r="I2630" s="49">
        <v>0.20519999999999999</v>
      </c>
      <c r="J2630" s="49">
        <v>47.209800000000001</v>
      </c>
      <c r="K2630" s="49">
        <v>0.2402</v>
      </c>
      <c r="L2630" s="49">
        <v>98.874399999999994</v>
      </c>
      <c r="M2630" s="47"/>
      <c r="N2630" s="50">
        <v>0.99573619422931037</v>
      </c>
      <c r="O2630" s="50">
        <v>1.6567633851682537E-3</v>
      </c>
      <c r="P2630" s="50">
        <v>0.2265378099965156</v>
      </c>
      <c r="Q2630" s="50">
        <v>8.4737096691105598E-3</v>
      </c>
      <c r="R2630" s="50">
        <v>4.340964235395376E-3</v>
      </c>
      <c r="S2630" s="50">
        <v>1.7577771646599332</v>
      </c>
      <c r="T2630" s="50">
        <v>6.4276728249198813E-3</v>
      </c>
      <c r="U2630" s="50">
        <v>3.000950279000353</v>
      </c>
      <c r="V2630" s="51">
        <v>88.583576050685352</v>
      </c>
      <c r="X2630" s="47" t="s">
        <v>1752</v>
      </c>
      <c r="Y2630" s="47" t="s">
        <v>1752</v>
      </c>
      <c r="Z2630" s="47" t="s">
        <v>1752</v>
      </c>
      <c r="AA2630" s="47" t="s">
        <v>1752</v>
      </c>
      <c r="AB2630" s="47" t="s">
        <v>1752</v>
      </c>
      <c r="AC2630" s="47" t="s">
        <v>1752</v>
      </c>
      <c r="AD2630" s="47" t="s">
        <v>1752</v>
      </c>
      <c r="AE2630" s="312"/>
      <c r="AF2630" s="465" t="s">
        <v>1755</v>
      </c>
      <c r="AG2630" s="343">
        <v>40</v>
      </c>
      <c r="AH2630" s="343">
        <v>15</v>
      </c>
      <c r="AI2630" s="343"/>
      <c r="AJ2630" s="343"/>
      <c r="AK2630" s="343"/>
      <c r="AL2630" s="343"/>
      <c r="AM2630" s="343"/>
      <c r="AN2630" s="343"/>
      <c r="AO2630" s="343"/>
      <c r="AP2630" s="343"/>
      <c r="AQ2630" s="343"/>
      <c r="AR2630" s="343"/>
      <c r="AS2630" s="343"/>
      <c r="AT2630" s="343"/>
      <c r="AU2630" s="343"/>
      <c r="AV2630" s="343"/>
      <c r="AW2630" s="343"/>
      <c r="AX2630" s="343"/>
      <c r="AY2630" s="343"/>
      <c r="AZ2630" s="343"/>
      <c r="BA2630" s="343"/>
      <c r="BB2630" s="343"/>
      <c r="BC2630" s="343"/>
      <c r="BD2630" s="343"/>
      <c r="BE2630" s="475"/>
      <c r="BF2630" s="475"/>
      <c r="BG2630" s="475"/>
      <c r="BH2630" s="475"/>
      <c r="BI2630" s="475"/>
      <c r="BJ2630" s="475"/>
      <c r="BK2630" s="475"/>
      <c r="BL2630" s="475"/>
      <c r="BM2630" s="475"/>
      <c r="BN2630" s="475"/>
      <c r="BO2630" s="475"/>
      <c r="BP2630" s="306"/>
      <c r="BQ2630" s="496"/>
      <c r="BR2630" s="496"/>
      <c r="BS2630" s="496"/>
      <c r="BT2630" s="496"/>
      <c r="BU2630" s="496"/>
      <c r="BV2630" s="496"/>
    </row>
    <row r="2631" spans="1:74" s="52" customFormat="1" ht="12.75">
      <c r="A2631" s="45">
        <v>2670.080468178493</v>
      </c>
      <c r="B2631" s="46" t="s">
        <v>363</v>
      </c>
      <c r="C2631" s="47" t="s">
        <v>359</v>
      </c>
      <c r="D2631" s="48">
        <v>160.1</v>
      </c>
      <c r="E2631" s="49">
        <v>39.823399999999999</v>
      </c>
      <c r="F2631" s="49">
        <v>9.5399999999999999E-2</v>
      </c>
      <c r="G2631" s="49">
        <v>10.8606</v>
      </c>
      <c r="H2631" s="49">
        <v>0.41060000000000002</v>
      </c>
      <c r="I2631" s="49">
        <v>0.17219999999999999</v>
      </c>
      <c r="J2631" s="49">
        <v>47.3202</v>
      </c>
      <c r="K2631" s="49">
        <v>0.22750000000000001</v>
      </c>
      <c r="L2631" s="49">
        <v>98.909900000000007</v>
      </c>
      <c r="M2631" s="47"/>
      <c r="N2631" s="50">
        <v>0.99422582214730093</v>
      </c>
      <c r="O2631" s="50">
        <v>1.8830874641788938E-3</v>
      </c>
      <c r="P2631" s="50">
        <v>0.22675481366865638</v>
      </c>
      <c r="Q2631" s="50">
        <v>8.2453584396994413E-3</v>
      </c>
      <c r="R2631" s="50">
        <v>3.6413765311306676E-3</v>
      </c>
      <c r="S2631" s="50">
        <v>1.761172192023243</v>
      </c>
      <c r="T2631" s="50">
        <v>6.0853526501314517E-3</v>
      </c>
      <c r="U2631" s="50">
        <v>3.0020080029243412</v>
      </c>
      <c r="V2631" s="51">
        <v>88.593403428827898</v>
      </c>
      <c r="X2631" s="47" t="s">
        <v>1752</v>
      </c>
      <c r="Y2631" s="47" t="s">
        <v>1752</v>
      </c>
      <c r="Z2631" s="47" t="s">
        <v>1752</v>
      </c>
      <c r="AA2631" s="47" t="s">
        <v>1752</v>
      </c>
      <c r="AB2631" s="47" t="s">
        <v>1752</v>
      </c>
      <c r="AC2631" s="47" t="s">
        <v>1752</v>
      </c>
      <c r="AD2631" s="47" t="s">
        <v>1752</v>
      </c>
      <c r="AE2631" s="312"/>
      <c r="AF2631" s="465" t="s">
        <v>1755</v>
      </c>
      <c r="AG2631" s="343">
        <v>40</v>
      </c>
      <c r="AH2631" s="343">
        <v>15</v>
      </c>
      <c r="AI2631" s="343"/>
      <c r="AJ2631" s="343"/>
      <c r="AK2631" s="343"/>
      <c r="AL2631" s="343"/>
      <c r="AM2631" s="343"/>
      <c r="AN2631" s="343"/>
      <c r="AO2631" s="343"/>
      <c r="AP2631" s="343"/>
      <c r="AQ2631" s="343"/>
      <c r="AR2631" s="343"/>
      <c r="AS2631" s="343"/>
      <c r="AT2631" s="343"/>
      <c r="AU2631" s="343"/>
      <c r="AV2631" s="343"/>
      <c r="AW2631" s="343"/>
      <c r="AX2631" s="343"/>
      <c r="AY2631" s="343"/>
      <c r="AZ2631" s="343"/>
      <c r="BA2631" s="343"/>
      <c r="BB2631" s="343"/>
      <c r="BC2631" s="343"/>
      <c r="BD2631" s="343"/>
      <c r="BE2631" s="475"/>
      <c r="BF2631" s="475"/>
      <c r="BG2631" s="475"/>
      <c r="BH2631" s="475"/>
      <c r="BI2631" s="475"/>
      <c r="BJ2631" s="475"/>
      <c r="BK2631" s="475"/>
      <c r="BL2631" s="475"/>
      <c r="BM2631" s="475"/>
      <c r="BN2631" s="475"/>
      <c r="BO2631" s="475"/>
      <c r="BP2631" s="306"/>
      <c r="BQ2631" s="496"/>
      <c r="BR2631" s="496"/>
      <c r="BS2631" s="496"/>
      <c r="BT2631" s="496"/>
      <c r="BU2631" s="496"/>
      <c r="BV2631" s="496"/>
    </row>
    <row r="2632" spans="1:74" s="52" customFormat="1" ht="12.75">
      <c r="A2632" s="45">
        <v>2670.080468178493</v>
      </c>
      <c r="B2632" s="46" t="s">
        <v>363</v>
      </c>
      <c r="C2632" s="47" t="s">
        <v>359</v>
      </c>
      <c r="D2632" s="48">
        <v>165.11</v>
      </c>
      <c r="E2632" s="49">
        <v>39.7911</v>
      </c>
      <c r="F2632" s="49">
        <v>8.8700000000000001E-2</v>
      </c>
      <c r="G2632" s="49">
        <v>11.0297</v>
      </c>
      <c r="H2632" s="49">
        <v>0.41539999999999999</v>
      </c>
      <c r="I2632" s="49">
        <v>0.2014</v>
      </c>
      <c r="J2632" s="49">
        <v>47.203099999999999</v>
      </c>
      <c r="K2632" s="49">
        <v>0.20860000000000001</v>
      </c>
      <c r="L2632" s="49">
        <v>98.938000000000002</v>
      </c>
      <c r="M2632" s="47"/>
      <c r="N2632" s="50">
        <v>0.99407275589966804</v>
      </c>
      <c r="O2632" s="50">
        <v>1.751988540701416E-3</v>
      </c>
      <c r="P2632" s="50">
        <v>0.23043684497164332</v>
      </c>
      <c r="Q2632" s="50">
        <v>8.3472344338015713E-3</v>
      </c>
      <c r="R2632" s="50">
        <v>4.2616465909895576E-3</v>
      </c>
      <c r="S2632" s="50">
        <v>1.7579693266994401</v>
      </c>
      <c r="T2632" s="50">
        <v>5.5834698826857376E-3</v>
      </c>
      <c r="U2632" s="50">
        <v>3.0024232670189295</v>
      </c>
      <c r="V2632" s="51">
        <v>88.410977180885482</v>
      </c>
      <c r="X2632" s="47" t="s">
        <v>1752</v>
      </c>
      <c r="Y2632" s="47" t="s">
        <v>1752</v>
      </c>
      <c r="Z2632" s="47" t="s">
        <v>1752</v>
      </c>
      <c r="AA2632" s="47" t="s">
        <v>1752</v>
      </c>
      <c r="AB2632" s="47" t="s">
        <v>1752</v>
      </c>
      <c r="AC2632" s="47" t="s">
        <v>1752</v>
      </c>
      <c r="AD2632" s="47" t="s">
        <v>1752</v>
      </c>
      <c r="AE2632" s="312"/>
      <c r="AF2632" s="465" t="s">
        <v>1755</v>
      </c>
      <c r="AG2632" s="343">
        <v>40</v>
      </c>
      <c r="AH2632" s="343">
        <v>15</v>
      </c>
      <c r="AI2632" s="343"/>
      <c r="AJ2632" s="343"/>
      <c r="AK2632" s="343"/>
      <c r="AL2632" s="343"/>
      <c r="AM2632" s="343"/>
      <c r="AN2632" s="343"/>
      <c r="AO2632" s="343"/>
      <c r="AP2632" s="343"/>
      <c r="AQ2632" s="343"/>
      <c r="AR2632" s="343"/>
      <c r="AS2632" s="343"/>
      <c r="AT2632" s="343"/>
      <c r="AU2632" s="343"/>
      <c r="AV2632" s="343"/>
      <c r="AW2632" s="343"/>
      <c r="AX2632" s="343"/>
      <c r="AY2632" s="343"/>
      <c r="AZ2632" s="343"/>
      <c r="BA2632" s="343"/>
      <c r="BB2632" s="343"/>
      <c r="BC2632" s="343"/>
      <c r="BD2632" s="343"/>
      <c r="BE2632" s="475"/>
      <c r="BF2632" s="475"/>
      <c r="BG2632" s="475"/>
      <c r="BH2632" s="475"/>
      <c r="BI2632" s="475"/>
      <c r="BJ2632" s="475"/>
      <c r="BK2632" s="475"/>
      <c r="BL2632" s="475"/>
      <c r="BM2632" s="475"/>
      <c r="BN2632" s="475"/>
      <c r="BO2632" s="475"/>
      <c r="BP2632" s="306"/>
      <c r="BQ2632" s="496"/>
      <c r="BR2632" s="496"/>
      <c r="BS2632" s="496"/>
      <c r="BT2632" s="496"/>
      <c r="BU2632" s="496"/>
      <c r="BV2632" s="496"/>
    </row>
    <row r="2633" spans="1:74" s="52" customFormat="1" ht="12.75">
      <c r="A2633" s="45">
        <v>2670.080468178493</v>
      </c>
      <c r="B2633" s="46" t="s">
        <v>363</v>
      </c>
      <c r="C2633" s="47" t="s">
        <v>359</v>
      </c>
      <c r="D2633" s="48">
        <v>170.11</v>
      </c>
      <c r="E2633" s="49">
        <v>39.976500000000001</v>
      </c>
      <c r="F2633" s="49">
        <v>0.1837</v>
      </c>
      <c r="G2633" s="49">
        <v>11.054</v>
      </c>
      <c r="H2633" s="49">
        <v>0.40410000000000001</v>
      </c>
      <c r="I2633" s="49">
        <v>0.13550000000000001</v>
      </c>
      <c r="J2633" s="49">
        <v>47.022300000000001</v>
      </c>
      <c r="K2633" s="49">
        <v>0.21</v>
      </c>
      <c r="L2633" s="49">
        <v>98.986100000000008</v>
      </c>
      <c r="M2633" s="47"/>
      <c r="N2633" s="50">
        <v>0.99693917374882202</v>
      </c>
      <c r="O2633" s="50">
        <v>3.6220001548069652E-3</v>
      </c>
      <c r="P2633" s="50">
        <v>0.23053631527155452</v>
      </c>
      <c r="Q2633" s="50">
        <v>8.1058140375624265E-3</v>
      </c>
      <c r="R2633" s="50">
        <v>2.862127177818698E-3</v>
      </c>
      <c r="S2633" s="50">
        <v>1.7481403882298436</v>
      </c>
      <c r="T2633" s="50">
        <v>5.6110073211559121E-3</v>
      </c>
      <c r="U2633" s="50">
        <v>2.9958168259415641</v>
      </c>
      <c r="V2633" s="51">
        <v>88.34896499950672</v>
      </c>
      <c r="X2633" s="47" t="s">
        <v>1752</v>
      </c>
      <c r="Y2633" s="47" t="s">
        <v>1752</v>
      </c>
      <c r="Z2633" s="47" t="s">
        <v>1752</v>
      </c>
      <c r="AA2633" s="47" t="s">
        <v>1752</v>
      </c>
      <c r="AB2633" s="47" t="s">
        <v>1752</v>
      </c>
      <c r="AC2633" s="47" t="s">
        <v>1752</v>
      </c>
      <c r="AD2633" s="47" t="s">
        <v>1752</v>
      </c>
      <c r="AE2633" s="312"/>
      <c r="AF2633" s="465" t="s">
        <v>1755</v>
      </c>
      <c r="AG2633" s="343">
        <v>40</v>
      </c>
      <c r="AH2633" s="343">
        <v>15</v>
      </c>
      <c r="AI2633" s="343"/>
      <c r="AJ2633" s="343"/>
      <c r="AK2633" s="343"/>
      <c r="AL2633" s="343"/>
      <c r="AM2633" s="343"/>
      <c r="AN2633" s="343"/>
      <c r="AO2633" s="343"/>
      <c r="AP2633" s="343"/>
      <c r="AQ2633" s="343"/>
      <c r="AR2633" s="343"/>
      <c r="AS2633" s="343"/>
      <c r="AT2633" s="343"/>
      <c r="AU2633" s="343"/>
      <c r="AV2633" s="343"/>
      <c r="AW2633" s="343"/>
      <c r="AX2633" s="343"/>
      <c r="AY2633" s="343"/>
      <c r="AZ2633" s="343"/>
      <c r="BA2633" s="343"/>
      <c r="BB2633" s="343"/>
      <c r="BC2633" s="343"/>
      <c r="BD2633" s="343"/>
      <c r="BE2633" s="475"/>
      <c r="BF2633" s="475"/>
      <c r="BG2633" s="475"/>
      <c r="BH2633" s="475"/>
      <c r="BI2633" s="475"/>
      <c r="BJ2633" s="475"/>
      <c r="BK2633" s="475"/>
      <c r="BL2633" s="475"/>
      <c r="BM2633" s="475"/>
      <c r="BN2633" s="475"/>
      <c r="BO2633" s="475"/>
      <c r="BP2633" s="306"/>
      <c r="BQ2633" s="496"/>
      <c r="BR2633" s="496"/>
      <c r="BS2633" s="496"/>
      <c r="BT2633" s="496"/>
      <c r="BU2633" s="496"/>
      <c r="BV2633" s="496"/>
    </row>
    <row r="2634" spans="1:74" s="52" customFormat="1" ht="12.75">
      <c r="A2634" s="45">
        <v>2670.080468178493</v>
      </c>
      <c r="B2634" s="46" t="s">
        <v>363</v>
      </c>
      <c r="C2634" s="47" t="s">
        <v>359</v>
      </c>
      <c r="D2634" s="48">
        <v>175.11</v>
      </c>
      <c r="E2634" s="49">
        <v>40.005000000000003</v>
      </c>
      <c r="F2634" s="49">
        <v>0.122</v>
      </c>
      <c r="G2634" s="49">
        <v>11.1234</v>
      </c>
      <c r="H2634" s="49">
        <v>0.43309999999999998</v>
      </c>
      <c r="I2634" s="49">
        <v>0.13</v>
      </c>
      <c r="J2634" s="49">
        <v>47.34</v>
      </c>
      <c r="K2634" s="49">
        <v>0.22459999999999999</v>
      </c>
      <c r="L2634" s="49">
        <v>99.378100000000003</v>
      </c>
      <c r="M2634" s="47"/>
      <c r="N2634" s="50">
        <v>0.99469418843964663</v>
      </c>
      <c r="O2634" s="50">
        <v>2.3983388998784095E-3</v>
      </c>
      <c r="P2634" s="50">
        <v>0.23129639008467009</v>
      </c>
      <c r="Q2634" s="50">
        <v>8.6617846472934381E-3</v>
      </c>
      <c r="R2634" s="50">
        <v>2.7378168834012208E-3</v>
      </c>
      <c r="S2634" s="50">
        <v>1.7547372882644403</v>
      </c>
      <c r="T2634" s="50">
        <v>5.9833265412663475E-3</v>
      </c>
      <c r="U2634" s="50">
        <v>3.0005091337605965</v>
      </c>
      <c r="V2634" s="51">
        <v>88.353853582335262</v>
      </c>
      <c r="X2634" s="47" t="s">
        <v>1752</v>
      </c>
      <c r="Y2634" s="47" t="s">
        <v>1752</v>
      </c>
      <c r="Z2634" s="47" t="s">
        <v>1752</v>
      </c>
      <c r="AA2634" s="47" t="s">
        <v>1752</v>
      </c>
      <c r="AB2634" s="47" t="s">
        <v>1752</v>
      </c>
      <c r="AC2634" s="47" t="s">
        <v>1752</v>
      </c>
      <c r="AD2634" s="47" t="s">
        <v>1752</v>
      </c>
      <c r="AE2634" s="312"/>
      <c r="AF2634" s="465" t="s">
        <v>1755</v>
      </c>
      <c r="AG2634" s="343">
        <v>40</v>
      </c>
      <c r="AH2634" s="343">
        <v>15</v>
      </c>
      <c r="AI2634" s="343"/>
      <c r="AJ2634" s="343"/>
      <c r="AK2634" s="343"/>
      <c r="AL2634" s="343"/>
      <c r="AM2634" s="343"/>
      <c r="AN2634" s="343"/>
      <c r="AO2634" s="343"/>
      <c r="AP2634" s="343"/>
      <c r="AQ2634" s="343"/>
      <c r="AR2634" s="343"/>
      <c r="AS2634" s="343"/>
      <c r="AT2634" s="343"/>
      <c r="AU2634" s="343"/>
      <c r="AV2634" s="343"/>
      <c r="AW2634" s="343"/>
      <c r="AX2634" s="343"/>
      <c r="AY2634" s="343"/>
      <c r="AZ2634" s="343"/>
      <c r="BA2634" s="343"/>
      <c r="BB2634" s="343"/>
      <c r="BC2634" s="343"/>
      <c r="BD2634" s="343"/>
      <c r="BE2634" s="475"/>
      <c r="BF2634" s="475"/>
      <c r="BG2634" s="475"/>
      <c r="BH2634" s="475"/>
      <c r="BI2634" s="475"/>
      <c r="BJ2634" s="475"/>
      <c r="BK2634" s="475"/>
      <c r="BL2634" s="475"/>
      <c r="BM2634" s="475"/>
      <c r="BN2634" s="475"/>
      <c r="BO2634" s="475"/>
      <c r="BP2634" s="306"/>
      <c r="BQ2634" s="496"/>
      <c r="BR2634" s="496"/>
      <c r="BS2634" s="496"/>
      <c r="BT2634" s="496"/>
      <c r="BU2634" s="496"/>
      <c r="BV2634" s="496"/>
    </row>
    <row r="2635" spans="1:74" s="52" customFormat="1" ht="12.75">
      <c r="A2635" s="45">
        <v>2670.080468178493</v>
      </c>
      <c r="B2635" s="46" t="s">
        <v>363</v>
      </c>
      <c r="C2635" s="47" t="s">
        <v>359</v>
      </c>
      <c r="D2635" s="48">
        <v>180.12</v>
      </c>
      <c r="E2635" s="49">
        <v>39.812800000000003</v>
      </c>
      <c r="F2635" s="49">
        <v>0.13539999999999999</v>
      </c>
      <c r="G2635" s="49">
        <v>11.0421</v>
      </c>
      <c r="H2635" s="49">
        <v>0.4153</v>
      </c>
      <c r="I2635" s="49">
        <v>0.18859999999999999</v>
      </c>
      <c r="J2635" s="49">
        <v>47.415100000000002</v>
      </c>
      <c r="K2635" s="49">
        <v>0.19400000000000001</v>
      </c>
      <c r="L2635" s="49">
        <v>99.203299999999999</v>
      </c>
      <c r="M2635" s="47"/>
      <c r="N2635" s="50">
        <v>0.99180253428656173</v>
      </c>
      <c r="O2635" s="50">
        <v>2.6668376075035119E-3</v>
      </c>
      <c r="P2635" s="50">
        <v>0.23004360319503547</v>
      </c>
      <c r="Q2635" s="50">
        <v>8.3216283304237398E-3</v>
      </c>
      <c r="R2635" s="50">
        <v>3.9795129205380756E-3</v>
      </c>
      <c r="S2635" s="50">
        <v>1.760871676271599</v>
      </c>
      <c r="T2635" s="50">
        <v>5.1779978867694818E-3</v>
      </c>
      <c r="U2635" s="50">
        <v>3.0028637904984308</v>
      </c>
      <c r="V2635" s="51">
        <v>88.445334386269607</v>
      </c>
      <c r="X2635" s="47" t="s">
        <v>1752</v>
      </c>
      <c r="Y2635" s="47" t="s">
        <v>1752</v>
      </c>
      <c r="Z2635" s="47" t="s">
        <v>1752</v>
      </c>
      <c r="AA2635" s="47" t="s">
        <v>1752</v>
      </c>
      <c r="AB2635" s="47" t="s">
        <v>1752</v>
      </c>
      <c r="AC2635" s="47" t="s">
        <v>1752</v>
      </c>
      <c r="AD2635" s="47" t="s">
        <v>1752</v>
      </c>
      <c r="AE2635" s="312"/>
      <c r="AF2635" s="465" t="s">
        <v>1755</v>
      </c>
      <c r="AG2635" s="343">
        <v>40</v>
      </c>
      <c r="AH2635" s="343">
        <v>15</v>
      </c>
      <c r="AI2635" s="343"/>
      <c r="AJ2635" s="343"/>
      <c r="AK2635" s="343"/>
      <c r="AL2635" s="343"/>
      <c r="AM2635" s="343"/>
      <c r="AN2635" s="343"/>
      <c r="AO2635" s="343"/>
      <c r="AP2635" s="343"/>
      <c r="AQ2635" s="343"/>
      <c r="AR2635" s="343"/>
      <c r="AS2635" s="343"/>
      <c r="AT2635" s="343"/>
      <c r="AU2635" s="343"/>
      <c r="AV2635" s="343"/>
      <c r="AW2635" s="343"/>
      <c r="AX2635" s="343"/>
      <c r="AY2635" s="343"/>
      <c r="AZ2635" s="343"/>
      <c r="BA2635" s="343"/>
      <c r="BB2635" s="343"/>
      <c r="BC2635" s="343"/>
      <c r="BD2635" s="343"/>
      <c r="BE2635" s="475"/>
      <c r="BF2635" s="475"/>
      <c r="BG2635" s="475"/>
      <c r="BH2635" s="475"/>
      <c r="BI2635" s="475"/>
      <c r="BJ2635" s="475"/>
      <c r="BK2635" s="475"/>
      <c r="BL2635" s="475"/>
      <c r="BM2635" s="475"/>
      <c r="BN2635" s="475"/>
      <c r="BO2635" s="475"/>
      <c r="BP2635" s="306"/>
      <c r="BQ2635" s="496"/>
      <c r="BR2635" s="496"/>
      <c r="BS2635" s="496"/>
      <c r="BT2635" s="496"/>
      <c r="BU2635" s="496"/>
      <c r="BV2635" s="496"/>
    </row>
    <row r="2636" spans="1:74" s="52" customFormat="1" ht="12.75">
      <c r="A2636" s="45">
        <v>2670.080468178493</v>
      </c>
      <c r="B2636" s="46" t="s">
        <v>363</v>
      </c>
      <c r="C2636" s="47" t="s">
        <v>359</v>
      </c>
      <c r="D2636" s="48">
        <v>185.12</v>
      </c>
      <c r="E2636" s="49">
        <v>39.889899999999997</v>
      </c>
      <c r="F2636" s="49">
        <v>7.5200000000000003E-2</v>
      </c>
      <c r="G2636" s="49">
        <v>11.1717</v>
      </c>
      <c r="H2636" s="49">
        <v>0.3856</v>
      </c>
      <c r="I2636" s="49">
        <v>0.16109999999999999</v>
      </c>
      <c r="J2636" s="49">
        <v>47.324800000000003</v>
      </c>
      <c r="K2636" s="49">
        <v>0.2185</v>
      </c>
      <c r="L2636" s="49">
        <v>99.226799999999997</v>
      </c>
      <c r="M2636" s="47"/>
      <c r="N2636" s="50">
        <v>0.99394454374891661</v>
      </c>
      <c r="O2636" s="50">
        <v>1.4814686379171463E-3</v>
      </c>
      <c r="P2636" s="50">
        <v>0.23279543794437471</v>
      </c>
      <c r="Q2636" s="50">
        <v>7.7282315195262713E-3</v>
      </c>
      <c r="R2636" s="50">
        <v>3.400012283581715E-3</v>
      </c>
      <c r="S2636" s="50">
        <v>1.7579096056599124</v>
      </c>
      <c r="T2636" s="50">
        <v>5.8332191810199887E-3</v>
      </c>
      <c r="U2636" s="50">
        <v>3.0030925189752486</v>
      </c>
      <c r="V2636" s="51">
        <v>88.305879934734833</v>
      </c>
      <c r="X2636" s="47" t="s">
        <v>1752</v>
      </c>
      <c r="Y2636" s="47" t="s">
        <v>1752</v>
      </c>
      <c r="Z2636" s="47" t="s">
        <v>1752</v>
      </c>
      <c r="AA2636" s="47" t="s">
        <v>1752</v>
      </c>
      <c r="AB2636" s="47" t="s">
        <v>1752</v>
      </c>
      <c r="AC2636" s="47" t="s">
        <v>1752</v>
      </c>
      <c r="AD2636" s="47" t="s">
        <v>1752</v>
      </c>
      <c r="AE2636" s="312"/>
      <c r="AF2636" s="465" t="s">
        <v>1755</v>
      </c>
      <c r="AG2636" s="343">
        <v>40</v>
      </c>
      <c r="AH2636" s="343">
        <v>15</v>
      </c>
      <c r="AI2636" s="343"/>
      <c r="AJ2636" s="343"/>
      <c r="AK2636" s="343"/>
      <c r="AL2636" s="343"/>
      <c r="AM2636" s="343"/>
      <c r="AN2636" s="343"/>
      <c r="AO2636" s="343"/>
      <c r="AP2636" s="343"/>
      <c r="AQ2636" s="343"/>
      <c r="AR2636" s="343"/>
      <c r="AS2636" s="343"/>
      <c r="AT2636" s="343"/>
      <c r="AU2636" s="343"/>
      <c r="AV2636" s="343"/>
      <c r="AW2636" s="343"/>
      <c r="AX2636" s="343"/>
      <c r="AY2636" s="343"/>
      <c r="AZ2636" s="343"/>
      <c r="BA2636" s="343"/>
      <c r="BB2636" s="343"/>
      <c r="BC2636" s="343"/>
      <c r="BD2636" s="343"/>
      <c r="BE2636" s="475"/>
      <c r="BF2636" s="475"/>
      <c r="BG2636" s="475"/>
      <c r="BH2636" s="475"/>
      <c r="BI2636" s="475"/>
      <c r="BJ2636" s="475"/>
      <c r="BK2636" s="475"/>
      <c r="BL2636" s="475"/>
      <c r="BM2636" s="475"/>
      <c r="BN2636" s="475"/>
      <c r="BO2636" s="475"/>
      <c r="BP2636" s="306"/>
      <c r="BQ2636" s="496"/>
      <c r="BR2636" s="496"/>
      <c r="BS2636" s="496"/>
      <c r="BT2636" s="496"/>
      <c r="BU2636" s="496"/>
      <c r="BV2636" s="496"/>
    </row>
    <row r="2637" spans="1:74" s="52" customFormat="1" ht="12.75">
      <c r="A2637" s="45">
        <v>2670.080468178493</v>
      </c>
      <c r="B2637" s="46" t="s">
        <v>363</v>
      </c>
      <c r="C2637" s="47" t="s">
        <v>359</v>
      </c>
      <c r="D2637" s="48">
        <v>190.12</v>
      </c>
      <c r="E2637" s="49">
        <v>39.965299999999999</v>
      </c>
      <c r="F2637" s="49">
        <v>0.111</v>
      </c>
      <c r="G2637" s="49">
        <v>10.9558</v>
      </c>
      <c r="H2637" s="49">
        <v>0.39489999999999997</v>
      </c>
      <c r="I2637" s="49">
        <v>0.1502</v>
      </c>
      <c r="J2637" s="49">
        <v>47.174599999999998</v>
      </c>
      <c r="K2637" s="49">
        <v>0.18890000000000001</v>
      </c>
      <c r="L2637" s="49">
        <v>98.940700000000007</v>
      </c>
      <c r="M2637" s="47"/>
      <c r="N2637" s="50">
        <v>0.99707930357056151</v>
      </c>
      <c r="O2637" s="50">
        <v>2.1895003460680848E-3</v>
      </c>
      <c r="P2637" s="50">
        <v>0.22858446616592609</v>
      </c>
      <c r="Q2637" s="50">
        <v>7.924605480178263E-3</v>
      </c>
      <c r="R2637" s="50">
        <v>3.1739661900062909E-3</v>
      </c>
      <c r="S2637" s="50">
        <v>1.7545404952126384</v>
      </c>
      <c r="T2637" s="50">
        <v>5.0493587719234326E-3</v>
      </c>
      <c r="U2637" s="50">
        <v>2.9985416957373023</v>
      </c>
      <c r="V2637" s="51">
        <v>88.473521809385829</v>
      </c>
      <c r="X2637" s="47" t="s">
        <v>1752</v>
      </c>
      <c r="Y2637" s="47" t="s">
        <v>1752</v>
      </c>
      <c r="Z2637" s="47" t="s">
        <v>1752</v>
      </c>
      <c r="AA2637" s="47" t="s">
        <v>1752</v>
      </c>
      <c r="AB2637" s="47" t="s">
        <v>1752</v>
      </c>
      <c r="AC2637" s="47" t="s">
        <v>1752</v>
      </c>
      <c r="AD2637" s="47" t="s">
        <v>1752</v>
      </c>
      <c r="AE2637" s="312"/>
      <c r="AF2637" s="465" t="s">
        <v>1755</v>
      </c>
      <c r="AG2637" s="343">
        <v>40</v>
      </c>
      <c r="AH2637" s="343">
        <v>15</v>
      </c>
      <c r="AI2637" s="343"/>
      <c r="AJ2637" s="343"/>
      <c r="AK2637" s="343"/>
      <c r="AL2637" s="343"/>
      <c r="AM2637" s="343"/>
      <c r="AN2637" s="343"/>
      <c r="AO2637" s="343"/>
      <c r="AP2637" s="343"/>
      <c r="AQ2637" s="343"/>
      <c r="AR2637" s="343"/>
      <c r="AS2637" s="343"/>
      <c r="AT2637" s="343"/>
      <c r="AU2637" s="343"/>
      <c r="AV2637" s="343"/>
      <c r="AW2637" s="343"/>
      <c r="AX2637" s="343"/>
      <c r="AY2637" s="343"/>
      <c r="AZ2637" s="343"/>
      <c r="BA2637" s="343"/>
      <c r="BB2637" s="343"/>
      <c r="BC2637" s="343"/>
      <c r="BD2637" s="343"/>
      <c r="BE2637" s="475"/>
      <c r="BF2637" s="475"/>
      <c r="BG2637" s="475"/>
      <c r="BH2637" s="475"/>
      <c r="BI2637" s="475"/>
      <c r="BJ2637" s="475"/>
      <c r="BK2637" s="475"/>
      <c r="BL2637" s="475"/>
      <c r="BM2637" s="475"/>
      <c r="BN2637" s="475"/>
      <c r="BO2637" s="475"/>
      <c r="BP2637" s="306"/>
      <c r="BQ2637" s="496"/>
      <c r="BR2637" s="496"/>
      <c r="BS2637" s="496"/>
      <c r="BT2637" s="496"/>
      <c r="BU2637" s="496"/>
      <c r="BV2637" s="496"/>
    </row>
    <row r="2638" spans="1:74" s="52" customFormat="1" ht="12.75">
      <c r="A2638" s="45">
        <v>2670.080468178493</v>
      </c>
      <c r="B2638" s="46" t="s">
        <v>363</v>
      </c>
      <c r="C2638" s="47" t="s">
        <v>359</v>
      </c>
      <c r="D2638" s="48">
        <v>195.13</v>
      </c>
      <c r="E2638" s="49">
        <v>39.908200000000001</v>
      </c>
      <c r="F2638" s="49">
        <v>6.8199999999999997E-2</v>
      </c>
      <c r="G2638" s="49">
        <v>10.9762</v>
      </c>
      <c r="H2638" s="49">
        <v>0.4042</v>
      </c>
      <c r="I2638" s="49">
        <v>9.5299999999999996E-2</v>
      </c>
      <c r="J2638" s="49">
        <v>47.273400000000002</v>
      </c>
      <c r="K2638" s="49">
        <v>0.20399999999999999</v>
      </c>
      <c r="L2638" s="49">
        <v>98.929500000000004</v>
      </c>
      <c r="M2638" s="47"/>
      <c r="N2638" s="50">
        <v>0.99611580788385834</v>
      </c>
      <c r="O2638" s="50">
        <v>1.345883540356354E-3</v>
      </c>
      <c r="P2638" s="50">
        <v>0.22911614740320013</v>
      </c>
      <c r="Q2638" s="50">
        <v>8.1149882203713254E-3</v>
      </c>
      <c r="R2638" s="50">
        <v>2.0147739733336074E-3</v>
      </c>
      <c r="S2638" s="50">
        <v>1.7590293121188481</v>
      </c>
      <c r="T2638" s="50">
        <v>5.4555118954605943E-3</v>
      </c>
      <c r="U2638" s="50">
        <v>3.0011924250354287</v>
      </c>
      <c r="V2638" s="51">
        <v>88.47588609244518</v>
      </c>
      <c r="X2638" s="47" t="s">
        <v>1752</v>
      </c>
      <c r="Y2638" s="47" t="s">
        <v>1752</v>
      </c>
      <c r="Z2638" s="47" t="s">
        <v>1752</v>
      </c>
      <c r="AA2638" s="47" t="s">
        <v>1752</v>
      </c>
      <c r="AB2638" s="47" t="s">
        <v>1752</v>
      </c>
      <c r="AC2638" s="47" t="s">
        <v>1752</v>
      </c>
      <c r="AD2638" s="47" t="s">
        <v>1752</v>
      </c>
      <c r="AE2638" s="312"/>
      <c r="AF2638" s="465" t="s">
        <v>1755</v>
      </c>
      <c r="AG2638" s="343">
        <v>40</v>
      </c>
      <c r="AH2638" s="343">
        <v>15</v>
      </c>
      <c r="AI2638" s="343"/>
      <c r="AJ2638" s="343"/>
      <c r="AK2638" s="343"/>
      <c r="AL2638" s="343"/>
      <c r="AM2638" s="343"/>
      <c r="AN2638" s="343"/>
      <c r="AO2638" s="343"/>
      <c r="AP2638" s="343"/>
      <c r="AQ2638" s="343"/>
      <c r="AR2638" s="343"/>
      <c r="AS2638" s="343"/>
      <c r="AT2638" s="343"/>
      <c r="AU2638" s="343"/>
      <c r="AV2638" s="343"/>
      <c r="AW2638" s="343"/>
      <c r="AX2638" s="343"/>
      <c r="AY2638" s="343"/>
      <c r="AZ2638" s="343"/>
      <c r="BA2638" s="343"/>
      <c r="BB2638" s="343"/>
      <c r="BC2638" s="343"/>
      <c r="BD2638" s="343"/>
      <c r="BE2638" s="475"/>
      <c r="BF2638" s="475"/>
      <c r="BG2638" s="475"/>
      <c r="BH2638" s="475"/>
      <c r="BI2638" s="475"/>
      <c r="BJ2638" s="475"/>
      <c r="BK2638" s="475"/>
      <c r="BL2638" s="475"/>
      <c r="BM2638" s="475"/>
      <c r="BN2638" s="475"/>
      <c r="BO2638" s="475"/>
      <c r="BP2638" s="306"/>
      <c r="BQ2638" s="496"/>
      <c r="BR2638" s="496"/>
      <c r="BS2638" s="496"/>
      <c r="BT2638" s="496"/>
      <c r="BU2638" s="496"/>
      <c r="BV2638" s="496"/>
    </row>
    <row r="2639" spans="1:74" s="52" customFormat="1" ht="12.75">
      <c r="A2639" s="45">
        <v>2670.080468178493</v>
      </c>
      <c r="B2639" s="46" t="s">
        <v>363</v>
      </c>
      <c r="C2639" s="47" t="s">
        <v>359</v>
      </c>
      <c r="D2639" s="48">
        <v>200.13</v>
      </c>
      <c r="E2639" s="49">
        <v>39.781199999999998</v>
      </c>
      <c r="F2639" s="49">
        <v>0.1226</v>
      </c>
      <c r="G2639" s="49">
        <v>10.917299999999999</v>
      </c>
      <c r="H2639" s="49">
        <v>0.36370000000000002</v>
      </c>
      <c r="I2639" s="49">
        <v>0.1411</v>
      </c>
      <c r="J2639" s="49">
        <v>47.132100000000001</v>
      </c>
      <c r="K2639" s="49">
        <v>0.187</v>
      </c>
      <c r="L2639" s="49">
        <v>98.644999999999996</v>
      </c>
      <c r="M2639" s="47"/>
      <c r="N2639" s="50">
        <v>0.99541097490783592</v>
      </c>
      <c r="O2639" s="50">
        <v>2.425439413058028E-3</v>
      </c>
      <c r="P2639" s="50">
        <v>0.22845243102745622</v>
      </c>
      <c r="Q2639" s="50">
        <v>7.3200110846751622E-3</v>
      </c>
      <c r="R2639" s="50">
        <v>2.9904551835969644E-3</v>
      </c>
      <c r="S2639" s="50">
        <v>1.7581255334334562</v>
      </c>
      <c r="T2639" s="50">
        <v>5.0133012159691397E-3</v>
      </c>
      <c r="U2639" s="50">
        <v>2.9997381462660475</v>
      </c>
      <c r="V2639" s="51">
        <v>88.500203107334357</v>
      </c>
      <c r="X2639" s="47" t="s">
        <v>1752</v>
      </c>
      <c r="Y2639" s="47" t="s">
        <v>1752</v>
      </c>
      <c r="Z2639" s="47" t="s">
        <v>1752</v>
      </c>
      <c r="AA2639" s="47" t="s">
        <v>1752</v>
      </c>
      <c r="AB2639" s="47" t="s">
        <v>1752</v>
      </c>
      <c r="AC2639" s="47" t="s">
        <v>1752</v>
      </c>
      <c r="AD2639" s="47" t="s">
        <v>1752</v>
      </c>
      <c r="AE2639" s="312"/>
      <c r="AF2639" s="465" t="s">
        <v>1755</v>
      </c>
      <c r="AG2639" s="343">
        <v>40</v>
      </c>
      <c r="AH2639" s="343">
        <v>15</v>
      </c>
      <c r="AI2639" s="343"/>
      <c r="AJ2639" s="343"/>
      <c r="AK2639" s="343"/>
      <c r="AL2639" s="343"/>
      <c r="AM2639" s="343"/>
      <c r="AN2639" s="343"/>
      <c r="AO2639" s="343"/>
      <c r="AP2639" s="343"/>
      <c r="AQ2639" s="343"/>
      <c r="AR2639" s="343"/>
      <c r="AS2639" s="343"/>
      <c r="AT2639" s="343"/>
      <c r="AU2639" s="343"/>
      <c r="AV2639" s="343"/>
      <c r="AW2639" s="343"/>
      <c r="AX2639" s="343"/>
      <c r="AY2639" s="343"/>
      <c r="AZ2639" s="343"/>
      <c r="BA2639" s="343"/>
      <c r="BB2639" s="343"/>
      <c r="BC2639" s="343"/>
      <c r="BD2639" s="343"/>
      <c r="BE2639" s="475"/>
      <c r="BF2639" s="475"/>
      <c r="BG2639" s="475"/>
      <c r="BH2639" s="475"/>
      <c r="BI2639" s="475"/>
      <c r="BJ2639" s="475"/>
      <c r="BK2639" s="475"/>
      <c r="BL2639" s="475"/>
      <c r="BM2639" s="475"/>
      <c r="BN2639" s="475"/>
      <c r="BO2639" s="475"/>
      <c r="BP2639" s="306"/>
      <c r="BQ2639" s="496"/>
      <c r="BR2639" s="496"/>
      <c r="BS2639" s="496"/>
      <c r="BT2639" s="496"/>
      <c r="BU2639" s="496"/>
      <c r="BV2639" s="496"/>
    </row>
    <row r="2640" spans="1:74" s="52" customFormat="1" ht="12.75">
      <c r="A2640" s="45">
        <v>2670.080468178493</v>
      </c>
      <c r="B2640" s="46" t="s">
        <v>363</v>
      </c>
      <c r="C2640" s="47" t="s">
        <v>359</v>
      </c>
      <c r="D2640" s="48">
        <v>205.13</v>
      </c>
      <c r="E2640" s="49">
        <v>39.783200000000001</v>
      </c>
      <c r="F2640" s="49">
        <v>8.7400000000000005E-2</v>
      </c>
      <c r="G2640" s="49">
        <v>10.8096</v>
      </c>
      <c r="H2640" s="49">
        <v>0.41049999999999998</v>
      </c>
      <c r="I2640" s="49">
        <v>0.1411</v>
      </c>
      <c r="J2640" s="49">
        <v>47.1038</v>
      </c>
      <c r="K2640" s="49">
        <v>0.21479999999999999</v>
      </c>
      <c r="L2640" s="49">
        <v>98.550399999999996</v>
      </c>
      <c r="M2640" s="47"/>
      <c r="N2640" s="50">
        <v>0.99636052600050429</v>
      </c>
      <c r="O2640" s="50">
        <v>1.7306276888842582E-3</v>
      </c>
      <c r="P2640" s="50">
        <v>0.22640312535353624</v>
      </c>
      <c r="Q2640" s="50">
        <v>8.2693972248929735E-3</v>
      </c>
      <c r="R2640" s="50">
        <v>2.993157383608616E-3</v>
      </c>
      <c r="S2640" s="50">
        <v>1.7586575873330597</v>
      </c>
      <c r="T2640" s="50">
        <v>5.7637976372407525E-3</v>
      </c>
      <c r="U2640" s="50">
        <v>3.000178218621727</v>
      </c>
      <c r="V2640" s="51">
        <v>88.594649830779204</v>
      </c>
      <c r="X2640" s="47" t="s">
        <v>1752</v>
      </c>
      <c r="Y2640" s="47" t="s">
        <v>1752</v>
      </c>
      <c r="Z2640" s="47" t="s">
        <v>1752</v>
      </c>
      <c r="AA2640" s="47" t="s">
        <v>1752</v>
      </c>
      <c r="AB2640" s="47" t="s">
        <v>1752</v>
      </c>
      <c r="AC2640" s="47" t="s">
        <v>1752</v>
      </c>
      <c r="AD2640" s="47" t="s">
        <v>1752</v>
      </c>
      <c r="AE2640" s="312"/>
      <c r="AF2640" s="465" t="s">
        <v>1755</v>
      </c>
      <c r="AG2640" s="343">
        <v>40</v>
      </c>
      <c r="AH2640" s="343">
        <v>15</v>
      </c>
      <c r="AI2640" s="343"/>
      <c r="AJ2640" s="343"/>
      <c r="AK2640" s="343"/>
      <c r="AL2640" s="343"/>
      <c r="AM2640" s="343"/>
      <c r="AN2640" s="343"/>
      <c r="AO2640" s="343"/>
      <c r="AP2640" s="343"/>
      <c r="AQ2640" s="343"/>
      <c r="AR2640" s="343"/>
      <c r="AS2640" s="343"/>
      <c r="AT2640" s="343"/>
      <c r="AU2640" s="343"/>
      <c r="AV2640" s="343"/>
      <c r="AW2640" s="343"/>
      <c r="AX2640" s="343"/>
      <c r="AY2640" s="343"/>
      <c r="AZ2640" s="343"/>
      <c r="BA2640" s="343"/>
      <c r="BB2640" s="343"/>
      <c r="BC2640" s="343"/>
      <c r="BD2640" s="343"/>
      <c r="BE2640" s="475"/>
      <c r="BF2640" s="475"/>
      <c r="BG2640" s="475"/>
      <c r="BH2640" s="475"/>
      <c r="BI2640" s="475"/>
      <c r="BJ2640" s="475"/>
      <c r="BK2640" s="475"/>
      <c r="BL2640" s="475"/>
      <c r="BM2640" s="475"/>
      <c r="BN2640" s="475"/>
      <c r="BO2640" s="475"/>
      <c r="BP2640" s="306"/>
      <c r="BQ2640" s="496"/>
      <c r="BR2640" s="496"/>
      <c r="BS2640" s="496"/>
      <c r="BT2640" s="496"/>
      <c r="BU2640" s="496"/>
      <c r="BV2640" s="496"/>
    </row>
    <row r="2641" spans="1:74" s="52" customFormat="1" ht="12.75">
      <c r="A2641" s="45">
        <v>2670.080468178493</v>
      </c>
      <c r="B2641" s="46" t="s">
        <v>363</v>
      </c>
      <c r="C2641" s="47" t="s">
        <v>359</v>
      </c>
      <c r="D2641" s="48">
        <v>210.13</v>
      </c>
      <c r="E2641" s="49">
        <v>39.550899999999999</v>
      </c>
      <c r="F2641" s="49">
        <v>0.09</v>
      </c>
      <c r="G2641" s="49">
        <v>11.1982</v>
      </c>
      <c r="H2641" s="49">
        <v>0.43369999999999997</v>
      </c>
      <c r="I2641" s="49">
        <v>0.1721</v>
      </c>
      <c r="J2641" s="49">
        <v>47.1676</v>
      </c>
      <c r="K2641" s="49">
        <v>0.20660000000000001</v>
      </c>
      <c r="L2641" s="49">
        <v>98.819100000000006</v>
      </c>
      <c r="M2641" s="47"/>
      <c r="N2641" s="50">
        <v>0.99055632567269047</v>
      </c>
      <c r="O2641" s="50">
        <v>1.7821355340408265E-3</v>
      </c>
      <c r="P2641" s="50">
        <v>0.23454545353464271</v>
      </c>
      <c r="Q2641" s="50">
        <v>8.7368749496037953E-3</v>
      </c>
      <c r="R2641" s="50">
        <v>3.650811540874363E-3</v>
      </c>
      <c r="S2641" s="50">
        <v>1.7610639609785519</v>
      </c>
      <c r="T2641" s="50">
        <v>5.5438410488242093E-3</v>
      </c>
      <c r="U2641" s="50">
        <v>3.0058794032592284</v>
      </c>
      <c r="V2641" s="51">
        <v>88.246925884950429</v>
      </c>
      <c r="X2641" s="47" t="s">
        <v>1752</v>
      </c>
      <c r="Y2641" s="47" t="s">
        <v>1752</v>
      </c>
      <c r="Z2641" s="47" t="s">
        <v>1752</v>
      </c>
      <c r="AA2641" s="47" t="s">
        <v>1752</v>
      </c>
      <c r="AB2641" s="47" t="s">
        <v>1752</v>
      </c>
      <c r="AC2641" s="47" t="s">
        <v>1752</v>
      </c>
      <c r="AD2641" s="47" t="s">
        <v>1752</v>
      </c>
      <c r="AE2641" s="312"/>
      <c r="AF2641" s="465" t="s">
        <v>1755</v>
      </c>
      <c r="AG2641" s="343">
        <v>40</v>
      </c>
      <c r="AH2641" s="343">
        <v>15</v>
      </c>
      <c r="AI2641" s="343"/>
      <c r="AJ2641" s="343"/>
      <c r="AK2641" s="343"/>
      <c r="AL2641" s="343"/>
      <c r="AM2641" s="343"/>
      <c r="AN2641" s="343"/>
      <c r="AO2641" s="343"/>
      <c r="AP2641" s="343"/>
      <c r="AQ2641" s="343"/>
      <c r="AR2641" s="343"/>
      <c r="AS2641" s="343"/>
      <c r="AT2641" s="343"/>
      <c r="AU2641" s="343"/>
      <c r="AV2641" s="343"/>
      <c r="AW2641" s="343"/>
      <c r="AX2641" s="343"/>
      <c r="AY2641" s="343"/>
      <c r="AZ2641" s="343"/>
      <c r="BA2641" s="343"/>
      <c r="BB2641" s="343"/>
      <c r="BC2641" s="343"/>
      <c r="BD2641" s="343"/>
      <c r="BE2641" s="475"/>
      <c r="BF2641" s="475"/>
      <c r="BG2641" s="475"/>
      <c r="BH2641" s="475"/>
      <c r="BI2641" s="475"/>
      <c r="BJ2641" s="475"/>
      <c r="BK2641" s="475"/>
      <c r="BL2641" s="475"/>
      <c r="BM2641" s="475"/>
      <c r="BN2641" s="475"/>
      <c r="BO2641" s="475"/>
      <c r="BP2641" s="306"/>
      <c r="BQ2641" s="496"/>
      <c r="BR2641" s="496"/>
      <c r="BS2641" s="496"/>
      <c r="BT2641" s="496"/>
      <c r="BU2641" s="496"/>
      <c r="BV2641" s="496"/>
    </row>
    <row r="2642" spans="1:74" s="52" customFormat="1" ht="12.75">
      <c r="A2642" s="45">
        <v>2670.080468178493</v>
      </c>
      <c r="B2642" s="46" t="s">
        <v>363</v>
      </c>
      <c r="C2642" s="47" t="s">
        <v>359</v>
      </c>
      <c r="D2642" s="48">
        <v>215.14</v>
      </c>
      <c r="E2642" s="49">
        <v>39.8643</v>
      </c>
      <c r="F2642" s="49">
        <v>7.5999999999999998E-2</v>
      </c>
      <c r="G2642" s="49">
        <v>10.8507</v>
      </c>
      <c r="H2642" s="49">
        <v>0.40689999999999998</v>
      </c>
      <c r="I2642" s="49">
        <v>0.1777</v>
      </c>
      <c r="J2642" s="49">
        <v>47.159300000000002</v>
      </c>
      <c r="K2642" s="49">
        <v>0.21859999999999999</v>
      </c>
      <c r="L2642" s="49">
        <v>98.753499999999988</v>
      </c>
      <c r="M2642" s="47"/>
      <c r="N2642" s="50">
        <v>0.9966167160992162</v>
      </c>
      <c r="O2642" s="50">
        <v>1.5022182442406338E-3</v>
      </c>
      <c r="P2642" s="50">
        <v>0.22685992024686591</v>
      </c>
      <c r="Q2642" s="50">
        <v>8.1823039257902692E-3</v>
      </c>
      <c r="R2642" s="50">
        <v>3.7628524745292103E-3</v>
      </c>
      <c r="S2642" s="50">
        <v>1.7575995003088249</v>
      </c>
      <c r="T2642" s="50">
        <v>5.855336112835236E-3</v>
      </c>
      <c r="U2642" s="50">
        <v>3.0003788474123025</v>
      </c>
      <c r="V2642" s="51">
        <v>88.568175398449796</v>
      </c>
      <c r="X2642" s="47" t="s">
        <v>1752</v>
      </c>
      <c r="Y2642" s="47" t="s">
        <v>1752</v>
      </c>
      <c r="Z2642" s="47" t="s">
        <v>1752</v>
      </c>
      <c r="AA2642" s="47" t="s">
        <v>1752</v>
      </c>
      <c r="AB2642" s="47" t="s">
        <v>1752</v>
      </c>
      <c r="AC2642" s="47" t="s">
        <v>1752</v>
      </c>
      <c r="AD2642" s="47" t="s">
        <v>1752</v>
      </c>
      <c r="AE2642" s="312"/>
      <c r="AF2642" s="465" t="s">
        <v>1755</v>
      </c>
      <c r="AG2642" s="343">
        <v>40</v>
      </c>
      <c r="AH2642" s="343">
        <v>15</v>
      </c>
      <c r="AI2642" s="343"/>
      <c r="AJ2642" s="343"/>
      <c r="AK2642" s="343"/>
      <c r="AL2642" s="343"/>
      <c r="AM2642" s="343"/>
      <c r="AN2642" s="343"/>
      <c r="AO2642" s="343"/>
      <c r="AP2642" s="343"/>
      <c r="AQ2642" s="343"/>
      <c r="AR2642" s="343"/>
      <c r="AS2642" s="343"/>
      <c r="AT2642" s="343"/>
      <c r="AU2642" s="343"/>
      <c r="AV2642" s="343"/>
      <c r="AW2642" s="343"/>
      <c r="AX2642" s="343"/>
      <c r="AY2642" s="343"/>
      <c r="AZ2642" s="343"/>
      <c r="BA2642" s="343"/>
      <c r="BB2642" s="343"/>
      <c r="BC2642" s="343"/>
      <c r="BD2642" s="343"/>
      <c r="BE2642" s="475"/>
      <c r="BF2642" s="475"/>
      <c r="BG2642" s="475"/>
      <c r="BH2642" s="475"/>
      <c r="BI2642" s="475"/>
      <c r="BJ2642" s="475"/>
      <c r="BK2642" s="475"/>
      <c r="BL2642" s="475"/>
      <c r="BM2642" s="475"/>
      <c r="BN2642" s="475"/>
      <c r="BO2642" s="475"/>
      <c r="BP2642" s="306"/>
      <c r="BQ2642" s="496"/>
      <c r="BR2642" s="496"/>
      <c r="BS2642" s="496"/>
      <c r="BT2642" s="496"/>
      <c r="BU2642" s="496"/>
      <c r="BV2642" s="496"/>
    </row>
    <row r="2643" spans="1:74" s="52" customFormat="1" ht="12.75">
      <c r="A2643" s="45">
        <v>2670.080468178493</v>
      </c>
      <c r="B2643" s="46" t="s">
        <v>363</v>
      </c>
      <c r="C2643" s="47" t="s">
        <v>359</v>
      </c>
      <c r="D2643" s="48">
        <v>220.14</v>
      </c>
      <c r="E2643" s="49">
        <v>39.679000000000002</v>
      </c>
      <c r="F2643" s="49">
        <v>9.5899999999999999E-2</v>
      </c>
      <c r="G2643" s="49">
        <v>11.010899999999999</v>
      </c>
      <c r="H2643" s="49">
        <v>0.40050000000000002</v>
      </c>
      <c r="I2643" s="49">
        <v>0.14280000000000001</v>
      </c>
      <c r="J2643" s="49">
        <v>47.037100000000002</v>
      </c>
      <c r="K2643" s="49">
        <v>0.21659999999999999</v>
      </c>
      <c r="L2643" s="49">
        <v>98.582800000000006</v>
      </c>
      <c r="M2643" s="47"/>
      <c r="N2643" s="50">
        <v>0.99452301576639834</v>
      </c>
      <c r="O2643" s="50">
        <v>1.9004136540037668E-3</v>
      </c>
      <c r="P2643" s="50">
        <v>0.23079847360225877</v>
      </c>
      <c r="Q2643" s="50">
        <v>8.0742191462214556E-3</v>
      </c>
      <c r="R2643" s="50">
        <v>3.0315732514346471E-3</v>
      </c>
      <c r="S2643" s="50">
        <v>1.7575318478359785</v>
      </c>
      <c r="T2643" s="50">
        <v>5.816613669298476E-3</v>
      </c>
      <c r="U2643" s="50">
        <v>3.0016761569255936</v>
      </c>
      <c r="V2643" s="51">
        <v>88.392347533315629</v>
      </c>
      <c r="X2643" s="47" t="s">
        <v>1752</v>
      </c>
      <c r="Y2643" s="47" t="s">
        <v>1752</v>
      </c>
      <c r="Z2643" s="47" t="s">
        <v>1752</v>
      </c>
      <c r="AA2643" s="47" t="s">
        <v>1752</v>
      </c>
      <c r="AB2643" s="47" t="s">
        <v>1752</v>
      </c>
      <c r="AC2643" s="47" t="s">
        <v>1752</v>
      </c>
      <c r="AD2643" s="47" t="s">
        <v>1752</v>
      </c>
      <c r="AE2643" s="312"/>
      <c r="AF2643" s="465" t="s">
        <v>1755</v>
      </c>
      <c r="AG2643" s="343">
        <v>40</v>
      </c>
      <c r="AH2643" s="343">
        <v>15</v>
      </c>
      <c r="AI2643" s="343"/>
      <c r="AJ2643" s="343"/>
      <c r="AK2643" s="343"/>
      <c r="AL2643" s="343"/>
      <c r="AM2643" s="343"/>
      <c r="AN2643" s="343"/>
      <c r="AO2643" s="343"/>
      <c r="AP2643" s="343"/>
      <c r="AQ2643" s="343"/>
      <c r="AR2643" s="343"/>
      <c r="AS2643" s="343"/>
      <c r="AT2643" s="343"/>
      <c r="AU2643" s="343"/>
      <c r="AV2643" s="343"/>
      <c r="AW2643" s="343"/>
      <c r="AX2643" s="343"/>
      <c r="AY2643" s="343"/>
      <c r="AZ2643" s="343"/>
      <c r="BA2643" s="343"/>
      <c r="BB2643" s="343"/>
      <c r="BC2643" s="343"/>
      <c r="BD2643" s="343"/>
      <c r="BE2643" s="475"/>
      <c r="BF2643" s="475"/>
      <c r="BG2643" s="475"/>
      <c r="BH2643" s="475"/>
      <c r="BI2643" s="475"/>
      <c r="BJ2643" s="475"/>
      <c r="BK2643" s="475"/>
      <c r="BL2643" s="475"/>
      <c r="BM2643" s="475"/>
      <c r="BN2643" s="475"/>
      <c r="BO2643" s="475"/>
      <c r="BP2643" s="306"/>
      <c r="BQ2643" s="496"/>
      <c r="BR2643" s="496"/>
      <c r="BS2643" s="496"/>
      <c r="BT2643" s="496"/>
      <c r="BU2643" s="496"/>
      <c r="BV2643" s="496"/>
    </row>
    <row r="2644" spans="1:74" s="52" customFormat="1" ht="12.75">
      <c r="A2644" s="45">
        <v>2670.080468178493</v>
      </c>
      <c r="B2644" s="46" t="s">
        <v>363</v>
      </c>
      <c r="C2644" s="47" t="s">
        <v>359</v>
      </c>
      <c r="D2644" s="48">
        <v>225.14</v>
      </c>
      <c r="E2644" s="49">
        <v>39.826799999999999</v>
      </c>
      <c r="F2644" s="49">
        <v>9.0800000000000006E-2</v>
      </c>
      <c r="G2644" s="49">
        <v>10.981</v>
      </c>
      <c r="H2644" s="49">
        <v>0.38</v>
      </c>
      <c r="I2644" s="49">
        <v>0.19600000000000001</v>
      </c>
      <c r="J2644" s="49">
        <v>47.209600000000002</v>
      </c>
      <c r="K2644" s="49">
        <v>0.21529999999999999</v>
      </c>
      <c r="L2644" s="49">
        <v>98.899500000000003</v>
      </c>
      <c r="M2644" s="47"/>
      <c r="N2644" s="50">
        <v>0.99484362166050644</v>
      </c>
      <c r="O2644" s="50">
        <v>1.7932493012461225E-3</v>
      </c>
      <c r="P2644" s="50">
        <v>0.2293914846693951</v>
      </c>
      <c r="Q2644" s="50">
        <v>7.6349622782663721E-3</v>
      </c>
      <c r="R2644" s="50">
        <v>4.1468776042045408E-3</v>
      </c>
      <c r="S2644" s="50">
        <v>1.7579975803374863</v>
      </c>
      <c r="T2644" s="50">
        <v>5.7621038858966462E-3</v>
      </c>
      <c r="U2644" s="50">
        <v>3.0015698797370018</v>
      </c>
      <c r="V2644" s="51">
        <v>88.457645827461533</v>
      </c>
      <c r="X2644" s="47" t="s">
        <v>1752</v>
      </c>
      <c r="Y2644" s="47" t="s">
        <v>1752</v>
      </c>
      <c r="Z2644" s="47" t="s">
        <v>1752</v>
      </c>
      <c r="AA2644" s="47" t="s">
        <v>1752</v>
      </c>
      <c r="AB2644" s="47" t="s">
        <v>1752</v>
      </c>
      <c r="AC2644" s="47" t="s">
        <v>1752</v>
      </c>
      <c r="AD2644" s="47" t="s">
        <v>1752</v>
      </c>
      <c r="AE2644" s="312"/>
      <c r="AF2644" s="465" t="s">
        <v>1755</v>
      </c>
      <c r="AG2644" s="343">
        <v>40</v>
      </c>
      <c r="AH2644" s="343">
        <v>15</v>
      </c>
      <c r="AI2644" s="343"/>
      <c r="AJ2644" s="343"/>
      <c r="AK2644" s="343"/>
      <c r="AL2644" s="343"/>
      <c r="AM2644" s="343"/>
      <c r="AN2644" s="343"/>
      <c r="AO2644" s="343"/>
      <c r="AP2644" s="343"/>
      <c r="AQ2644" s="343"/>
      <c r="AR2644" s="343"/>
      <c r="AS2644" s="343"/>
      <c r="AT2644" s="343"/>
      <c r="AU2644" s="343"/>
      <c r="AV2644" s="343"/>
      <c r="AW2644" s="343"/>
      <c r="AX2644" s="343"/>
      <c r="AY2644" s="343"/>
      <c r="AZ2644" s="343"/>
      <c r="BA2644" s="343"/>
      <c r="BB2644" s="343"/>
      <c r="BC2644" s="343"/>
      <c r="BD2644" s="343"/>
      <c r="BE2644" s="475"/>
      <c r="BF2644" s="475"/>
      <c r="BG2644" s="475"/>
      <c r="BH2644" s="475"/>
      <c r="BI2644" s="475"/>
      <c r="BJ2644" s="475"/>
      <c r="BK2644" s="475"/>
      <c r="BL2644" s="475"/>
      <c r="BM2644" s="475"/>
      <c r="BN2644" s="475"/>
      <c r="BO2644" s="475"/>
      <c r="BP2644" s="306"/>
      <c r="BQ2644" s="496"/>
      <c r="BR2644" s="496"/>
      <c r="BS2644" s="496"/>
      <c r="BT2644" s="496"/>
      <c r="BU2644" s="496"/>
      <c r="BV2644" s="496"/>
    </row>
    <row r="2645" spans="1:74" s="52" customFormat="1" ht="12.75">
      <c r="A2645" s="45">
        <v>2670.080468178493</v>
      </c>
      <c r="B2645" s="46" t="s">
        <v>363</v>
      </c>
      <c r="C2645" s="47" t="s">
        <v>359</v>
      </c>
      <c r="D2645" s="48">
        <v>230.15</v>
      </c>
      <c r="E2645" s="49">
        <v>39.81</v>
      </c>
      <c r="F2645" s="49">
        <v>0.12379999999999999</v>
      </c>
      <c r="G2645" s="49">
        <v>11.0312</v>
      </c>
      <c r="H2645" s="49">
        <v>0.41470000000000001</v>
      </c>
      <c r="I2645" s="49">
        <v>0.17580000000000001</v>
      </c>
      <c r="J2645" s="49">
        <v>47.235999999999997</v>
      </c>
      <c r="K2645" s="49">
        <v>0.21709999999999999</v>
      </c>
      <c r="L2645" s="49">
        <v>99.008600000000015</v>
      </c>
      <c r="M2645" s="47"/>
      <c r="N2645" s="50">
        <v>0.99356313885701675</v>
      </c>
      <c r="O2645" s="50">
        <v>2.4428643574299761E-3</v>
      </c>
      <c r="P2645" s="50">
        <v>0.23024067289092037</v>
      </c>
      <c r="Q2645" s="50">
        <v>8.3249420870374399E-3</v>
      </c>
      <c r="R2645" s="50">
        <v>3.7162755084043696E-3</v>
      </c>
      <c r="S2645" s="50">
        <v>1.7574579909058621</v>
      </c>
      <c r="T2645" s="50">
        <v>5.8052478214518461E-3</v>
      </c>
      <c r="U2645" s="50">
        <v>3.0015511324281228</v>
      </c>
      <c r="V2645" s="51">
        <v>88.416721453586504</v>
      </c>
      <c r="X2645" s="47" t="s">
        <v>1752</v>
      </c>
      <c r="Y2645" s="47" t="s">
        <v>1752</v>
      </c>
      <c r="Z2645" s="47" t="s">
        <v>1752</v>
      </c>
      <c r="AA2645" s="47" t="s">
        <v>1752</v>
      </c>
      <c r="AB2645" s="47" t="s">
        <v>1752</v>
      </c>
      <c r="AC2645" s="47" t="s">
        <v>1752</v>
      </c>
      <c r="AD2645" s="47" t="s">
        <v>1752</v>
      </c>
      <c r="AE2645" s="312"/>
      <c r="AF2645" s="465" t="s">
        <v>1755</v>
      </c>
      <c r="AG2645" s="343">
        <v>40</v>
      </c>
      <c r="AH2645" s="343">
        <v>15</v>
      </c>
      <c r="AI2645" s="343"/>
      <c r="AJ2645" s="343"/>
      <c r="AK2645" s="343"/>
      <c r="AL2645" s="343"/>
      <c r="AM2645" s="343"/>
      <c r="AN2645" s="343"/>
      <c r="AO2645" s="343"/>
      <c r="AP2645" s="343"/>
      <c r="AQ2645" s="343"/>
      <c r="AR2645" s="343"/>
      <c r="AS2645" s="343"/>
      <c r="AT2645" s="343"/>
      <c r="AU2645" s="343"/>
      <c r="AV2645" s="343"/>
      <c r="AW2645" s="343"/>
      <c r="AX2645" s="343"/>
      <c r="AY2645" s="343"/>
      <c r="AZ2645" s="343"/>
      <c r="BA2645" s="343"/>
      <c r="BB2645" s="343"/>
      <c r="BC2645" s="343"/>
      <c r="BD2645" s="343"/>
      <c r="BE2645" s="475"/>
      <c r="BF2645" s="475"/>
      <c r="BG2645" s="475"/>
      <c r="BH2645" s="475"/>
      <c r="BI2645" s="475"/>
      <c r="BJ2645" s="475"/>
      <c r="BK2645" s="475"/>
      <c r="BL2645" s="475"/>
      <c r="BM2645" s="475"/>
      <c r="BN2645" s="475"/>
      <c r="BO2645" s="475"/>
      <c r="BP2645" s="306"/>
      <c r="BQ2645" s="496"/>
      <c r="BR2645" s="496"/>
      <c r="BS2645" s="496"/>
      <c r="BT2645" s="496"/>
      <c r="BU2645" s="496"/>
      <c r="BV2645" s="496"/>
    </row>
    <row r="2646" spans="1:74" s="52" customFormat="1" ht="12.75">
      <c r="A2646" s="45">
        <v>2670.080468178493</v>
      </c>
      <c r="B2646" s="46" t="s">
        <v>363</v>
      </c>
      <c r="C2646" s="47" t="s">
        <v>359</v>
      </c>
      <c r="D2646" s="48">
        <v>235.15</v>
      </c>
      <c r="E2646" s="49">
        <v>39.936</v>
      </c>
      <c r="F2646" s="49">
        <v>0.1003</v>
      </c>
      <c r="G2646" s="49">
        <v>11.090199999999999</v>
      </c>
      <c r="H2646" s="49">
        <v>0.41110000000000002</v>
      </c>
      <c r="I2646" s="49">
        <v>0.14280000000000001</v>
      </c>
      <c r="J2646" s="49">
        <v>47.403799999999997</v>
      </c>
      <c r="K2646" s="49">
        <v>0.22459999999999999</v>
      </c>
      <c r="L2646" s="49">
        <v>99.308799999999977</v>
      </c>
      <c r="M2646" s="47"/>
      <c r="N2646" s="50">
        <v>0.99377530230066158</v>
      </c>
      <c r="O2646" s="50">
        <v>1.9733312054882489E-3</v>
      </c>
      <c r="P2646" s="50">
        <v>0.23079107384653016</v>
      </c>
      <c r="Q2646" s="50">
        <v>8.2283925970164633E-3</v>
      </c>
      <c r="R2646" s="50">
        <v>3.0097996148508691E-3</v>
      </c>
      <c r="S2646" s="50">
        <v>1.7585120082764869</v>
      </c>
      <c r="T2646" s="50">
        <v>5.9881274473276135E-3</v>
      </c>
      <c r="U2646" s="50">
        <v>3.002278035288362</v>
      </c>
      <c r="V2646" s="51">
        <v>88.398395602935167</v>
      </c>
      <c r="X2646" s="47" t="s">
        <v>1752</v>
      </c>
      <c r="Y2646" s="47" t="s">
        <v>1752</v>
      </c>
      <c r="Z2646" s="47" t="s">
        <v>1752</v>
      </c>
      <c r="AA2646" s="47" t="s">
        <v>1752</v>
      </c>
      <c r="AB2646" s="47" t="s">
        <v>1752</v>
      </c>
      <c r="AC2646" s="47" t="s">
        <v>1752</v>
      </c>
      <c r="AD2646" s="47" t="s">
        <v>1752</v>
      </c>
      <c r="AE2646" s="312"/>
      <c r="AF2646" s="465" t="s">
        <v>1755</v>
      </c>
      <c r="AG2646" s="343">
        <v>40</v>
      </c>
      <c r="AH2646" s="343">
        <v>15</v>
      </c>
      <c r="AI2646" s="343"/>
      <c r="AJ2646" s="343"/>
      <c r="AK2646" s="343"/>
      <c r="AL2646" s="343"/>
      <c r="AM2646" s="343"/>
      <c r="AN2646" s="343"/>
      <c r="AO2646" s="343"/>
      <c r="AP2646" s="343"/>
      <c r="AQ2646" s="343"/>
      <c r="AR2646" s="343"/>
      <c r="AS2646" s="343"/>
      <c r="AT2646" s="343"/>
      <c r="AU2646" s="343"/>
      <c r="AV2646" s="343"/>
      <c r="AW2646" s="343"/>
      <c r="AX2646" s="343"/>
      <c r="AY2646" s="343"/>
      <c r="AZ2646" s="343"/>
      <c r="BA2646" s="343"/>
      <c r="BB2646" s="343"/>
      <c r="BC2646" s="343"/>
      <c r="BD2646" s="343"/>
      <c r="BE2646" s="475"/>
      <c r="BF2646" s="475"/>
      <c r="BG2646" s="475"/>
      <c r="BH2646" s="475"/>
      <c r="BI2646" s="475"/>
      <c r="BJ2646" s="475"/>
      <c r="BK2646" s="475"/>
      <c r="BL2646" s="475"/>
      <c r="BM2646" s="475"/>
      <c r="BN2646" s="475"/>
      <c r="BO2646" s="475"/>
      <c r="BP2646" s="306"/>
      <c r="BQ2646" s="496"/>
      <c r="BR2646" s="496"/>
      <c r="BS2646" s="496"/>
      <c r="BT2646" s="496"/>
      <c r="BU2646" s="496"/>
      <c r="BV2646" s="496"/>
    </row>
    <row r="2647" spans="1:74" s="52" customFormat="1" ht="12.75">
      <c r="A2647" s="45"/>
      <c r="B2647" s="46"/>
      <c r="C2647" s="47"/>
      <c r="D2647" s="48"/>
      <c r="E2647" s="49"/>
      <c r="F2647" s="49"/>
      <c r="G2647" s="49"/>
      <c r="H2647" s="49"/>
      <c r="I2647" s="49"/>
      <c r="J2647" s="49"/>
      <c r="K2647" s="49"/>
      <c r="L2647" s="49"/>
      <c r="M2647" s="47"/>
      <c r="N2647" s="50"/>
      <c r="O2647" s="50"/>
      <c r="P2647" s="50"/>
      <c r="Q2647" s="50"/>
      <c r="R2647" s="50"/>
      <c r="S2647" s="50"/>
      <c r="T2647" s="50"/>
      <c r="U2647" s="50"/>
      <c r="V2647" s="51"/>
      <c r="AE2647" s="312"/>
      <c r="AF2647" s="312"/>
      <c r="AG2647" s="312"/>
      <c r="AH2647" s="312"/>
      <c r="AI2647" s="312"/>
      <c r="AJ2647" s="312"/>
      <c r="AK2647" s="312"/>
      <c r="AL2647" s="312"/>
      <c r="AM2647" s="312"/>
      <c r="AN2647" s="312"/>
      <c r="AO2647" s="312"/>
      <c r="AP2647" s="312"/>
      <c r="AQ2647" s="312"/>
      <c r="AR2647" s="312"/>
      <c r="AS2647" s="312"/>
      <c r="AT2647" s="312"/>
      <c r="AU2647" s="312"/>
      <c r="AV2647" s="312"/>
      <c r="AW2647" s="312"/>
      <c r="AX2647" s="312"/>
      <c r="AY2647" s="312"/>
      <c r="AZ2647" s="312"/>
      <c r="BA2647" s="312"/>
      <c r="BB2647" s="312"/>
      <c r="BC2647" s="312"/>
      <c r="BD2647" s="312"/>
      <c r="BE2647" s="306"/>
      <c r="BF2647" s="306"/>
      <c r="BG2647" s="306"/>
      <c r="BH2647" s="306"/>
      <c r="BI2647" s="306"/>
      <c r="BJ2647" s="306"/>
      <c r="BK2647" s="306"/>
      <c r="BL2647" s="306"/>
      <c r="BM2647" s="306"/>
      <c r="BN2647" s="306"/>
      <c r="BO2647" s="306"/>
      <c r="BP2647" s="306"/>
      <c r="BQ2647" s="496"/>
      <c r="BR2647" s="496"/>
      <c r="BS2647" s="496"/>
      <c r="BT2647" s="496"/>
      <c r="BU2647" s="496"/>
      <c r="BV2647" s="496"/>
    </row>
    <row r="2648" spans="1:74" s="52" customFormat="1" ht="12.75">
      <c r="A2648" s="45">
        <v>2670.080468178493</v>
      </c>
      <c r="B2648" s="46" t="s">
        <v>363</v>
      </c>
      <c r="C2648" s="47" t="s">
        <v>322</v>
      </c>
      <c r="D2648" s="48">
        <v>10</v>
      </c>
      <c r="E2648" s="49">
        <v>40.060699999999997</v>
      </c>
      <c r="F2648" s="49">
        <v>7.6200000000000004E-2</v>
      </c>
      <c r="G2648" s="49">
        <v>10.826499999999999</v>
      </c>
      <c r="H2648" s="49">
        <v>0.37559999999999999</v>
      </c>
      <c r="I2648" s="49">
        <v>0.15559999999999999</v>
      </c>
      <c r="J2648" s="49">
        <v>46.987400000000001</v>
      </c>
      <c r="K2648" s="49">
        <v>0.22789999999999999</v>
      </c>
      <c r="L2648" s="49">
        <v>98.709900000000005</v>
      </c>
      <c r="M2648" s="47"/>
      <c r="N2648" s="50">
        <v>1.0010084636164978</v>
      </c>
      <c r="O2648" s="50">
        <v>1.5053919947078098E-3</v>
      </c>
      <c r="P2648" s="50">
        <v>0.22623682124263772</v>
      </c>
      <c r="Q2648" s="50">
        <v>7.5489872491164194E-3</v>
      </c>
      <c r="R2648" s="50">
        <v>3.2931730124569161E-3</v>
      </c>
      <c r="S2648" s="50">
        <v>1.750286632014062</v>
      </c>
      <c r="T2648" s="50">
        <v>6.1012832646073637E-3</v>
      </c>
      <c r="U2648" s="50">
        <v>2.995980752394086</v>
      </c>
      <c r="V2648" s="51">
        <v>88.553800316921638</v>
      </c>
      <c r="X2648" s="47" t="s">
        <v>1752</v>
      </c>
      <c r="Y2648" s="47" t="s">
        <v>1752</v>
      </c>
      <c r="Z2648" s="47" t="s">
        <v>1752</v>
      </c>
      <c r="AA2648" s="47" t="s">
        <v>1752</v>
      </c>
      <c r="AB2648" s="47" t="s">
        <v>1752</v>
      </c>
      <c r="AC2648" s="47" t="s">
        <v>1752</v>
      </c>
      <c r="AD2648" s="47" t="s">
        <v>1752</v>
      </c>
      <c r="AE2648" s="312"/>
      <c r="AF2648" s="465" t="s">
        <v>1755</v>
      </c>
      <c r="AG2648" s="343">
        <v>40</v>
      </c>
      <c r="AH2648" s="343">
        <v>15</v>
      </c>
      <c r="AI2648" s="343"/>
      <c r="AJ2648" s="343"/>
      <c r="AK2648" s="343"/>
      <c r="AL2648" s="343"/>
      <c r="AM2648" s="343"/>
      <c r="AN2648" s="343"/>
      <c r="AO2648" s="343"/>
      <c r="AP2648" s="343"/>
      <c r="AQ2648" s="343"/>
      <c r="AR2648" s="343"/>
      <c r="AS2648" s="343"/>
      <c r="AT2648" s="343"/>
      <c r="AU2648" s="343"/>
      <c r="AV2648" s="343"/>
      <c r="AW2648" s="343"/>
      <c r="AX2648" s="343"/>
      <c r="AY2648" s="343"/>
      <c r="AZ2648" s="343"/>
      <c r="BA2648" s="343"/>
      <c r="BB2648" s="343"/>
      <c r="BC2648" s="343"/>
      <c r="BD2648" s="343"/>
      <c r="BE2648" s="475"/>
      <c r="BF2648" s="475"/>
      <c r="BG2648" s="475"/>
      <c r="BH2648" s="475"/>
      <c r="BI2648" s="475"/>
      <c r="BJ2648" s="475"/>
      <c r="BK2648" s="475"/>
      <c r="BL2648" s="475"/>
      <c r="BM2648" s="475"/>
      <c r="BN2648" s="475"/>
      <c r="BO2648" s="475"/>
      <c r="BP2648" s="306"/>
      <c r="BQ2648" s="496"/>
      <c r="BR2648" s="496"/>
      <c r="BS2648" s="496"/>
      <c r="BT2648" s="496"/>
      <c r="BU2648" s="496"/>
      <c r="BV2648" s="496"/>
    </row>
    <row r="2649" spans="1:74" s="52" customFormat="1" ht="12.75">
      <c r="A2649" s="45">
        <v>2670.080468178493</v>
      </c>
      <c r="B2649" s="46" t="s">
        <v>363</v>
      </c>
      <c r="C2649" s="47" t="s">
        <v>322</v>
      </c>
      <c r="D2649" s="48">
        <v>20</v>
      </c>
      <c r="E2649" s="49">
        <v>39.534399999999998</v>
      </c>
      <c r="F2649" s="49">
        <v>9.1700000000000004E-2</v>
      </c>
      <c r="G2649" s="49">
        <v>11.0176</v>
      </c>
      <c r="H2649" s="49">
        <v>0.45050000000000001</v>
      </c>
      <c r="I2649" s="49">
        <v>0.183</v>
      </c>
      <c r="J2649" s="49">
        <v>47.356299999999997</v>
      </c>
      <c r="K2649" s="49">
        <v>0.20749999999999999</v>
      </c>
      <c r="L2649" s="49">
        <v>98.840999999999994</v>
      </c>
      <c r="M2649" s="47"/>
      <c r="N2649" s="50">
        <v>0.98936864873738728</v>
      </c>
      <c r="O2649" s="50">
        <v>1.8143778816951234E-3</v>
      </c>
      <c r="P2649" s="50">
        <v>0.23058231083088529</v>
      </c>
      <c r="Q2649" s="50">
        <v>9.0682123182755647E-3</v>
      </c>
      <c r="R2649" s="50">
        <v>3.8790003712781346E-3</v>
      </c>
      <c r="S2649" s="50">
        <v>1.7667264089482309</v>
      </c>
      <c r="T2649" s="50">
        <v>5.5636364114701846E-3</v>
      </c>
      <c r="U2649" s="50">
        <v>3.0070025954992223</v>
      </c>
      <c r="V2649" s="51">
        <v>88.455349513700327</v>
      </c>
      <c r="X2649" s="47" t="s">
        <v>1752</v>
      </c>
      <c r="Y2649" s="47" t="s">
        <v>1752</v>
      </c>
      <c r="Z2649" s="47" t="s">
        <v>1752</v>
      </c>
      <c r="AA2649" s="47" t="s">
        <v>1752</v>
      </c>
      <c r="AB2649" s="47" t="s">
        <v>1752</v>
      </c>
      <c r="AC2649" s="47" t="s">
        <v>1752</v>
      </c>
      <c r="AD2649" s="47" t="s">
        <v>1752</v>
      </c>
      <c r="AE2649" s="312"/>
      <c r="AF2649" s="465" t="s">
        <v>1755</v>
      </c>
      <c r="AG2649" s="343">
        <v>40</v>
      </c>
      <c r="AH2649" s="343">
        <v>15</v>
      </c>
      <c r="AI2649" s="343"/>
      <c r="AJ2649" s="343"/>
      <c r="AK2649" s="343"/>
      <c r="AL2649" s="343"/>
      <c r="AM2649" s="343"/>
      <c r="AN2649" s="343"/>
      <c r="AO2649" s="343"/>
      <c r="AP2649" s="343"/>
      <c r="AQ2649" s="343"/>
      <c r="AR2649" s="343"/>
      <c r="AS2649" s="343"/>
      <c r="AT2649" s="343"/>
      <c r="AU2649" s="343"/>
      <c r="AV2649" s="343"/>
      <c r="AW2649" s="343"/>
      <c r="AX2649" s="343"/>
      <c r="AY2649" s="343"/>
      <c r="AZ2649" s="343"/>
      <c r="BA2649" s="343"/>
      <c r="BB2649" s="343"/>
      <c r="BC2649" s="343"/>
      <c r="BD2649" s="343"/>
      <c r="BE2649" s="475"/>
      <c r="BF2649" s="475"/>
      <c r="BG2649" s="475"/>
      <c r="BH2649" s="475"/>
      <c r="BI2649" s="475"/>
      <c r="BJ2649" s="475"/>
      <c r="BK2649" s="475"/>
      <c r="BL2649" s="475"/>
      <c r="BM2649" s="475"/>
      <c r="BN2649" s="475"/>
      <c r="BO2649" s="475"/>
      <c r="BP2649" s="306"/>
      <c r="BQ2649" s="496"/>
      <c r="BR2649" s="496"/>
      <c r="BS2649" s="496"/>
      <c r="BT2649" s="496"/>
      <c r="BU2649" s="496"/>
      <c r="BV2649" s="496"/>
    </row>
    <row r="2650" spans="1:74" s="52" customFormat="1" ht="12.75">
      <c r="A2650" s="45">
        <v>2670.080468178493</v>
      </c>
      <c r="B2650" s="46" t="s">
        <v>363</v>
      </c>
      <c r="C2650" s="47" t="s">
        <v>322</v>
      </c>
      <c r="D2650" s="48">
        <v>30</v>
      </c>
      <c r="E2650" s="49">
        <v>40.084699999999998</v>
      </c>
      <c r="F2650" s="49">
        <v>0.1168</v>
      </c>
      <c r="G2650" s="49">
        <v>10.7479</v>
      </c>
      <c r="H2650" s="49">
        <v>0.39190000000000003</v>
      </c>
      <c r="I2650" s="49">
        <v>0.15570000000000001</v>
      </c>
      <c r="J2650" s="49">
        <v>47.340499999999999</v>
      </c>
      <c r="K2650" s="49">
        <v>0.20480000000000001</v>
      </c>
      <c r="L2650" s="49">
        <v>99.042300000000012</v>
      </c>
      <c r="M2650" s="47"/>
      <c r="N2650" s="50">
        <v>0.99790903724775903</v>
      </c>
      <c r="O2650" s="50">
        <v>2.2989555584261457E-3</v>
      </c>
      <c r="P2650" s="50">
        <v>0.22376488221715274</v>
      </c>
      <c r="Q2650" s="50">
        <v>7.8475027025944749E-3</v>
      </c>
      <c r="R2650" s="50">
        <v>3.2831193432669129E-3</v>
      </c>
      <c r="S2650" s="50">
        <v>1.7569269480574821</v>
      </c>
      <c r="T2650" s="50">
        <v>5.4626065087078094E-3</v>
      </c>
      <c r="U2650" s="50">
        <v>2.9974930516353888</v>
      </c>
      <c r="V2650" s="51">
        <v>88.702690706502977</v>
      </c>
      <c r="X2650" s="47" t="s">
        <v>1752</v>
      </c>
      <c r="Y2650" s="47" t="s">
        <v>1752</v>
      </c>
      <c r="Z2650" s="47" t="s">
        <v>1752</v>
      </c>
      <c r="AA2650" s="47" t="s">
        <v>1752</v>
      </c>
      <c r="AB2650" s="47" t="s">
        <v>1752</v>
      </c>
      <c r="AC2650" s="47" t="s">
        <v>1752</v>
      </c>
      <c r="AD2650" s="47" t="s">
        <v>1752</v>
      </c>
      <c r="AE2650" s="312"/>
      <c r="AF2650" s="465" t="s">
        <v>1755</v>
      </c>
      <c r="AG2650" s="343">
        <v>40</v>
      </c>
      <c r="AH2650" s="343">
        <v>15</v>
      </c>
      <c r="AI2650" s="343"/>
      <c r="AJ2650" s="343"/>
      <c r="AK2650" s="343"/>
      <c r="AL2650" s="343"/>
      <c r="AM2650" s="343"/>
      <c r="AN2650" s="343"/>
      <c r="AO2650" s="343"/>
      <c r="AP2650" s="343"/>
      <c r="AQ2650" s="343"/>
      <c r="AR2650" s="343"/>
      <c r="AS2650" s="343"/>
      <c r="AT2650" s="343"/>
      <c r="AU2650" s="343"/>
      <c r="AV2650" s="343"/>
      <c r="AW2650" s="343"/>
      <c r="AX2650" s="343"/>
      <c r="AY2650" s="343"/>
      <c r="AZ2650" s="343"/>
      <c r="BA2650" s="343"/>
      <c r="BB2650" s="343"/>
      <c r="BC2650" s="343"/>
      <c r="BD2650" s="343"/>
      <c r="BE2650" s="475"/>
      <c r="BF2650" s="475"/>
      <c r="BG2650" s="475"/>
      <c r="BH2650" s="475"/>
      <c r="BI2650" s="475"/>
      <c r="BJ2650" s="475"/>
      <c r="BK2650" s="475"/>
      <c r="BL2650" s="475"/>
      <c r="BM2650" s="475"/>
      <c r="BN2650" s="475"/>
      <c r="BO2650" s="475"/>
      <c r="BP2650" s="306"/>
      <c r="BQ2650" s="496"/>
      <c r="BR2650" s="496"/>
      <c r="BS2650" s="496"/>
      <c r="BT2650" s="496"/>
      <c r="BU2650" s="496"/>
      <c r="BV2650" s="496"/>
    </row>
    <row r="2651" spans="1:74" s="52" customFormat="1" ht="12.75">
      <c r="A2651" s="45">
        <v>2670.080468178493</v>
      </c>
      <c r="B2651" s="46" t="s">
        <v>363</v>
      </c>
      <c r="C2651" s="47" t="s">
        <v>322</v>
      </c>
      <c r="D2651" s="48">
        <v>40.01</v>
      </c>
      <c r="E2651" s="49">
        <v>39.857799999999997</v>
      </c>
      <c r="F2651" s="49">
        <v>0.1028</v>
      </c>
      <c r="G2651" s="49">
        <v>10.9193</v>
      </c>
      <c r="H2651" s="49">
        <v>0.40810000000000002</v>
      </c>
      <c r="I2651" s="49">
        <v>0.1666</v>
      </c>
      <c r="J2651" s="49">
        <v>47.125599999999999</v>
      </c>
      <c r="K2651" s="49">
        <v>0.2382</v>
      </c>
      <c r="L2651" s="49">
        <v>98.818399999999997</v>
      </c>
      <c r="M2651" s="47"/>
      <c r="N2651" s="50">
        <v>0.99601682950641024</v>
      </c>
      <c r="O2651" s="50">
        <v>2.0310559294356352E-3</v>
      </c>
      <c r="P2651" s="50">
        <v>0.22819396007521753</v>
      </c>
      <c r="Q2651" s="50">
        <v>8.2028324391570425E-3</v>
      </c>
      <c r="R2651" s="50">
        <v>3.5262580399221723E-3</v>
      </c>
      <c r="S2651" s="50">
        <v>1.7555725890106875</v>
      </c>
      <c r="T2651" s="50">
        <v>6.3775336338884282E-3</v>
      </c>
      <c r="U2651" s="50">
        <v>2.9999210586347185</v>
      </c>
      <c r="V2651" s="51">
        <v>88.496934773884234</v>
      </c>
      <c r="X2651" s="47" t="s">
        <v>1752</v>
      </c>
      <c r="Y2651" s="47" t="s">
        <v>1752</v>
      </c>
      <c r="Z2651" s="47" t="s">
        <v>1752</v>
      </c>
      <c r="AA2651" s="47" t="s">
        <v>1752</v>
      </c>
      <c r="AB2651" s="47" t="s">
        <v>1752</v>
      </c>
      <c r="AC2651" s="47" t="s">
        <v>1752</v>
      </c>
      <c r="AD2651" s="47" t="s">
        <v>1752</v>
      </c>
      <c r="AE2651" s="312"/>
      <c r="AF2651" s="465" t="s">
        <v>1755</v>
      </c>
      <c r="AG2651" s="343">
        <v>40</v>
      </c>
      <c r="AH2651" s="343">
        <v>15</v>
      </c>
      <c r="AI2651" s="343"/>
      <c r="AJ2651" s="343"/>
      <c r="AK2651" s="343"/>
      <c r="AL2651" s="343"/>
      <c r="AM2651" s="343"/>
      <c r="AN2651" s="343"/>
      <c r="AO2651" s="343"/>
      <c r="AP2651" s="343"/>
      <c r="AQ2651" s="343"/>
      <c r="AR2651" s="343"/>
      <c r="AS2651" s="343"/>
      <c r="AT2651" s="343"/>
      <c r="AU2651" s="343"/>
      <c r="AV2651" s="343"/>
      <c r="AW2651" s="343"/>
      <c r="AX2651" s="343"/>
      <c r="AY2651" s="343"/>
      <c r="AZ2651" s="343"/>
      <c r="BA2651" s="343"/>
      <c r="BB2651" s="343"/>
      <c r="BC2651" s="343"/>
      <c r="BD2651" s="343"/>
      <c r="BE2651" s="475"/>
      <c r="BF2651" s="475"/>
      <c r="BG2651" s="475"/>
      <c r="BH2651" s="475"/>
      <c r="BI2651" s="475"/>
      <c r="BJ2651" s="475"/>
      <c r="BK2651" s="475"/>
      <c r="BL2651" s="475"/>
      <c r="BM2651" s="475"/>
      <c r="BN2651" s="475"/>
      <c r="BO2651" s="475"/>
      <c r="BP2651" s="306"/>
      <c r="BQ2651" s="496"/>
      <c r="BR2651" s="496"/>
      <c r="BS2651" s="496"/>
      <c r="BT2651" s="496"/>
      <c r="BU2651" s="496"/>
      <c r="BV2651" s="496"/>
    </row>
    <row r="2652" spans="1:74" s="52" customFormat="1" ht="12.75">
      <c r="A2652" s="45">
        <v>2670.080468178493</v>
      </c>
      <c r="B2652" s="46" t="s">
        <v>363</v>
      </c>
      <c r="C2652" s="47" t="s">
        <v>322</v>
      </c>
      <c r="D2652" s="48">
        <v>50.01</v>
      </c>
      <c r="E2652" s="49">
        <v>39.832900000000002</v>
      </c>
      <c r="F2652" s="49">
        <v>0.1179</v>
      </c>
      <c r="G2652" s="49">
        <v>10.8224</v>
      </c>
      <c r="H2652" s="49">
        <v>0.4244</v>
      </c>
      <c r="I2652" s="49">
        <v>0.1318</v>
      </c>
      <c r="J2652" s="49">
        <v>47.270499999999998</v>
      </c>
      <c r="K2652" s="49">
        <v>0.20200000000000001</v>
      </c>
      <c r="L2652" s="49">
        <v>98.801899999999989</v>
      </c>
      <c r="M2652" s="47"/>
      <c r="N2652" s="50">
        <v>0.99498533144580792</v>
      </c>
      <c r="O2652" s="50">
        <v>2.3284342150566972E-3</v>
      </c>
      <c r="P2652" s="50">
        <v>0.22607593091190065</v>
      </c>
      <c r="Q2652" s="50">
        <v>8.5269559577675052E-3</v>
      </c>
      <c r="R2652" s="50">
        <v>2.7885337276413961E-3</v>
      </c>
      <c r="S2652" s="50">
        <v>1.760246517671596</v>
      </c>
      <c r="T2652" s="50">
        <v>5.4060961943087999E-3</v>
      </c>
      <c r="U2652" s="50">
        <v>3.0003578001240787</v>
      </c>
      <c r="V2652" s="51">
        <v>88.618367019256013</v>
      </c>
      <c r="X2652" s="47" t="s">
        <v>1752</v>
      </c>
      <c r="Y2652" s="47" t="s">
        <v>1752</v>
      </c>
      <c r="Z2652" s="47" t="s">
        <v>1752</v>
      </c>
      <c r="AA2652" s="47" t="s">
        <v>1752</v>
      </c>
      <c r="AB2652" s="47" t="s">
        <v>1752</v>
      </c>
      <c r="AC2652" s="47" t="s">
        <v>1752</v>
      </c>
      <c r="AD2652" s="47" t="s">
        <v>1752</v>
      </c>
      <c r="AE2652" s="312"/>
      <c r="AF2652" s="465" t="s">
        <v>1755</v>
      </c>
      <c r="AG2652" s="343">
        <v>40</v>
      </c>
      <c r="AH2652" s="343">
        <v>15</v>
      </c>
      <c r="AI2652" s="343"/>
      <c r="AJ2652" s="343"/>
      <c r="AK2652" s="343"/>
      <c r="AL2652" s="343"/>
      <c r="AM2652" s="343"/>
      <c r="AN2652" s="343"/>
      <c r="AO2652" s="343"/>
      <c r="AP2652" s="343"/>
      <c r="AQ2652" s="343"/>
      <c r="AR2652" s="343"/>
      <c r="AS2652" s="343"/>
      <c r="AT2652" s="343"/>
      <c r="AU2652" s="343"/>
      <c r="AV2652" s="343"/>
      <c r="AW2652" s="343"/>
      <c r="AX2652" s="343"/>
      <c r="AY2652" s="343"/>
      <c r="AZ2652" s="343"/>
      <c r="BA2652" s="343"/>
      <c r="BB2652" s="343"/>
      <c r="BC2652" s="343"/>
      <c r="BD2652" s="343"/>
      <c r="BE2652" s="475"/>
      <c r="BF2652" s="475"/>
      <c r="BG2652" s="475"/>
      <c r="BH2652" s="475"/>
      <c r="BI2652" s="475"/>
      <c r="BJ2652" s="475"/>
      <c r="BK2652" s="475"/>
      <c r="BL2652" s="475"/>
      <c r="BM2652" s="475"/>
      <c r="BN2652" s="475"/>
      <c r="BO2652" s="475"/>
      <c r="BP2652" s="306"/>
      <c r="BQ2652" s="496"/>
      <c r="BR2652" s="496"/>
      <c r="BS2652" s="496"/>
      <c r="BT2652" s="496"/>
      <c r="BU2652" s="496"/>
      <c r="BV2652" s="496"/>
    </row>
    <row r="2653" spans="1:74" s="52" customFormat="1" ht="12.75">
      <c r="A2653" s="45">
        <v>2670.080468178493</v>
      </c>
      <c r="B2653" s="46" t="s">
        <v>363</v>
      </c>
      <c r="C2653" s="47" t="s">
        <v>322</v>
      </c>
      <c r="D2653" s="48">
        <v>60.01</v>
      </c>
      <c r="E2653" s="49">
        <v>39.863399999999999</v>
      </c>
      <c r="F2653" s="49">
        <v>0.1163</v>
      </c>
      <c r="G2653" s="49">
        <v>10.8058</v>
      </c>
      <c r="H2653" s="49">
        <v>0.33660000000000001</v>
      </c>
      <c r="I2653" s="49">
        <v>0.1081</v>
      </c>
      <c r="J2653" s="49">
        <v>47.131599999999999</v>
      </c>
      <c r="K2653" s="49">
        <v>0.24629999999999999</v>
      </c>
      <c r="L2653" s="49">
        <v>98.608099999999993</v>
      </c>
      <c r="M2653" s="47"/>
      <c r="N2653" s="50">
        <v>0.99703587455647158</v>
      </c>
      <c r="O2653" s="50">
        <v>2.2998079841058034E-3</v>
      </c>
      <c r="P2653" s="50">
        <v>0.22602129904386151</v>
      </c>
      <c r="Q2653" s="50">
        <v>6.7716491977173844E-3</v>
      </c>
      <c r="R2653" s="50">
        <v>2.290065376708587E-3</v>
      </c>
      <c r="S2653" s="50">
        <v>1.7573455918714898</v>
      </c>
      <c r="T2653" s="50">
        <v>6.6002214449616811E-3</v>
      </c>
      <c r="U2653" s="50">
        <v>2.9983645094753166</v>
      </c>
      <c r="V2653" s="51">
        <v>88.604160930630968</v>
      </c>
      <c r="X2653" s="47" t="s">
        <v>1752</v>
      </c>
      <c r="Y2653" s="47" t="s">
        <v>1752</v>
      </c>
      <c r="Z2653" s="47" t="s">
        <v>1752</v>
      </c>
      <c r="AA2653" s="47" t="s">
        <v>1752</v>
      </c>
      <c r="AB2653" s="47" t="s">
        <v>1752</v>
      </c>
      <c r="AC2653" s="47" t="s">
        <v>1752</v>
      </c>
      <c r="AD2653" s="47" t="s">
        <v>1752</v>
      </c>
      <c r="AE2653" s="312"/>
      <c r="AF2653" s="465" t="s">
        <v>1755</v>
      </c>
      <c r="AG2653" s="343">
        <v>40</v>
      </c>
      <c r="AH2653" s="343">
        <v>15</v>
      </c>
      <c r="AI2653" s="343"/>
      <c r="AJ2653" s="343"/>
      <c r="AK2653" s="343"/>
      <c r="AL2653" s="343"/>
      <c r="AM2653" s="343"/>
      <c r="AN2653" s="343"/>
      <c r="AO2653" s="343"/>
      <c r="AP2653" s="343"/>
      <c r="AQ2653" s="343"/>
      <c r="AR2653" s="343"/>
      <c r="AS2653" s="343"/>
      <c r="AT2653" s="343"/>
      <c r="AU2653" s="343"/>
      <c r="AV2653" s="343"/>
      <c r="AW2653" s="343"/>
      <c r="AX2653" s="343"/>
      <c r="AY2653" s="343"/>
      <c r="AZ2653" s="343"/>
      <c r="BA2653" s="343"/>
      <c r="BB2653" s="343"/>
      <c r="BC2653" s="343"/>
      <c r="BD2653" s="343"/>
      <c r="BE2653" s="475"/>
      <c r="BF2653" s="475"/>
      <c r="BG2653" s="475"/>
      <c r="BH2653" s="475"/>
      <c r="BI2653" s="475"/>
      <c r="BJ2653" s="475"/>
      <c r="BK2653" s="475"/>
      <c r="BL2653" s="475"/>
      <c r="BM2653" s="475"/>
      <c r="BN2653" s="475"/>
      <c r="BO2653" s="475"/>
      <c r="BP2653" s="306"/>
      <c r="BQ2653" s="496"/>
      <c r="BR2653" s="496"/>
      <c r="BS2653" s="496"/>
      <c r="BT2653" s="496"/>
      <c r="BU2653" s="496"/>
      <c r="BV2653" s="496"/>
    </row>
    <row r="2654" spans="1:74" s="52" customFormat="1" ht="12.75">
      <c r="A2654" s="45">
        <v>2670.080468178493</v>
      </c>
      <c r="B2654" s="46" t="s">
        <v>363</v>
      </c>
      <c r="C2654" s="47" t="s">
        <v>322</v>
      </c>
      <c r="D2654" s="48">
        <v>70.010000000000005</v>
      </c>
      <c r="E2654" s="49">
        <v>40.055999999999997</v>
      </c>
      <c r="F2654" s="49">
        <v>0.1056</v>
      </c>
      <c r="G2654" s="49">
        <v>10.9489</v>
      </c>
      <c r="H2654" s="49">
        <v>0.44069999999999998</v>
      </c>
      <c r="I2654" s="49">
        <v>0.1666</v>
      </c>
      <c r="J2654" s="49">
        <v>47.314999999999998</v>
      </c>
      <c r="K2654" s="49">
        <v>0.1963</v>
      </c>
      <c r="L2654" s="49">
        <v>99.229100000000003</v>
      </c>
      <c r="M2654" s="47"/>
      <c r="N2654" s="50">
        <v>0.99666424621328897</v>
      </c>
      <c r="O2654" s="50">
        <v>2.0774024227181971E-3</v>
      </c>
      <c r="P2654" s="50">
        <v>0.22782835989633424</v>
      </c>
      <c r="Q2654" s="50">
        <v>8.8199930598950992E-3</v>
      </c>
      <c r="R2654" s="50">
        <v>3.5110906055148519E-3</v>
      </c>
      <c r="S2654" s="50">
        <v>1.7550467541678003</v>
      </c>
      <c r="T2654" s="50">
        <v>5.2331025757236501E-3</v>
      </c>
      <c r="U2654" s="50">
        <v>2.9991809489412753</v>
      </c>
      <c r="V2654" s="51">
        <v>88.510201258748296</v>
      </c>
      <c r="X2654" s="47" t="s">
        <v>1752</v>
      </c>
      <c r="Y2654" s="47" t="s">
        <v>1752</v>
      </c>
      <c r="Z2654" s="47" t="s">
        <v>1752</v>
      </c>
      <c r="AA2654" s="47" t="s">
        <v>1752</v>
      </c>
      <c r="AB2654" s="47" t="s">
        <v>1752</v>
      </c>
      <c r="AC2654" s="47" t="s">
        <v>1752</v>
      </c>
      <c r="AD2654" s="47" t="s">
        <v>1752</v>
      </c>
      <c r="AE2654" s="312"/>
      <c r="AF2654" s="465" t="s">
        <v>1755</v>
      </c>
      <c r="AG2654" s="343">
        <v>40</v>
      </c>
      <c r="AH2654" s="343">
        <v>15</v>
      </c>
      <c r="AI2654" s="343"/>
      <c r="AJ2654" s="343"/>
      <c r="AK2654" s="343"/>
      <c r="AL2654" s="343"/>
      <c r="AM2654" s="343"/>
      <c r="AN2654" s="343"/>
      <c r="AO2654" s="343"/>
      <c r="AP2654" s="343"/>
      <c r="AQ2654" s="343"/>
      <c r="AR2654" s="343"/>
      <c r="AS2654" s="343"/>
      <c r="AT2654" s="343"/>
      <c r="AU2654" s="343"/>
      <c r="AV2654" s="343"/>
      <c r="AW2654" s="343"/>
      <c r="AX2654" s="343"/>
      <c r="AY2654" s="343"/>
      <c r="AZ2654" s="343"/>
      <c r="BA2654" s="343"/>
      <c r="BB2654" s="343"/>
      <c r="BC2654" s="343"/>
      <c r="BD2654" s="343"/>
      <c r="BE2654" s="475"/>
      <c r="BF2654" s="475"/>
      <c r="BG2654" s="475"/>
      <c r="BH2654" s="475"/>
      <c r="BI2654" s="475"/>
      <c r="BJ2654" s="475"/>
      <c r="BK2654" s="475"/>
      <c r="BL2654" s="475"/>
      <c r="BM2654" s="475"/>
      <c r="BN2654" s="475"/>
      <c r="BO2654" s="475"/>
      <c r="BP2654" s="306"/>
      <c r="BQ2654" s="496"/>
      <c r="BR2654" s="496"/>
      <c r="BS2654" s="496"/>
      <c r="BT2654" s="496"/>
      <c r="BU2654" s="496"/>
      <c r="BV2654" s="496"/>
    </row>
    <row r="2655" spans="1:74" s="52" customFormat="1" ht="12.75">
      <c r="A2655" s="45">
        <v>2670.080468178493</v>
      </c>
      <c r="B2655" s="46" t="s">
        <v>363</v>
      </c>
      <c r="C2655" s="47" t="s">
        <v>322</v>
      </c>
      <c r="D2655" s="48">
        <v>80.010000000000005</v>
      </c>
      <c r="E2655" s="49">
        <v>40.013199999999998</v>
      </c>
      <c r="F2655" s="49">
        <v>0.1232</v>
      </c>
      <c r="G2655" s="49">
        <v>11.285600000000001</v>
      </c>
      <c r="H2655" s="49">
        <v>0.40870000000000001</v>
      </c>
      <c r="I2655" s="49">
        <v>0.13719999999999999</v>
      </c>
      <c r="J2655" s="49">
        <v>47.419199999999996</v>
      </c>
      <c r="K2655" s="49">
        <v>0.2296</v>
      </c>
      <c r="L2655" s="49">
        <v>99.616700000000009</v>
      </c>
      <c r="M2655" s="47"/>
      <c r="N2655" s="50">
        <v>0.99326321228907877</v>
      </c>
      <c r="O2655" s="50">
        <v>2.4179492915478149E-3</v>
      </c>
      <c r="P2655" s="50">
        <v>0.23428350527965505</v>
      </c>
      <c r="Q2655" s="50">
        <v>8.1603652153018971E-3</v>
      </c>
      <c r="R2655" s="50">
        <v>2.8847017396193241E-3</v>
      </c>
      <c r="S2655" s="50">
        <v>1.7547846801214004</v>
      </c>
      <c r="T2655" s="50">
        <v>6.1064751912226394E-3</v>
      </c>
      <c r="U2655" s="50">
        <v>3.001900889127826</v>
      </c>
      <c r="V2655" s="51">
        <v>88.221444242123027</v>
      </c>
      <c r="X2655" s="47" t="s">
        <v>1752</v>
      </c>
      <c r="Y2655" s="47" t="s">
        <v>1752</v>
      </c>
      <c r="Z2655" s="47" t="s">
        <v>1752</v>
      </c>
      <c r="AA2655" s="47" t="s">
        <v>1752</v>
      </c>
      <c r="AB2655" s="47" t="s">
        <v>1752</v>
      </c>
      <c r="AC2655" s="47" t="s">
        <v>1752</v>
      </c>
      <c r="AD2655" s="47" t="s">
        <v>1752</v>
      </c>
      <c r="AE2655" s="312"/>
      <c r="AF2655" s="465" t="s">
        <v>1755</v>
      </c>
      <c r="AG2655" s="343">
        <v>40</v>
      </c>
      <c r="AH2655" s="343">
        <v>15</v>
      </c>
      <c r="AI2655" s="343"/>
      <c r="AJ2655" s="343"/>
      <c r="AK2655" s="343"/>
      <c r="AL2655" s="343"/>
      <c r="AM2655" s="343"/>
      <c r="AN2655" s="343"/>
      <c r="AO2655" s="343"/>
      <c r="AP2655" s="343"/>
      <c r="AQ2655" s="343"/>
      <c r="AR2655" s="343"/>
      <c r="AS2655" s="343"/>
      <c r="AT2655" s="343"/>
      <c r="AU2655" s="343"/>
      <c r="AV2655" s="343"/>
      <c r="AW2655" s="343"/>
      <c r="AX2655" s="343"/>
      <c r="AY2655" s="343"/>
      <c r="AZ2655" s="343"/>
      <c r="BA2655" s="343"/>
      <c r="BB2655" s="343"/>
      <c r="BC2655" s="343"/>
      <c r="BD2655" s="343"/>
      <c r="BE2655" s="475"/>
      <c r="BF2655" s="475"/>
      <c r="BG2655" s="475"/>
      <c r="BH2655" s="475"/>
      <c r="BI2655" s="475"/>
      <c r="BJ2655" s="475"/>
      <c r="BK2655" s="475"/>
      <c r="BL2655" s="475"/>
      <c r="BM2655" s="475"/>
      <c r="BN2655" s="475"/>
      <c r="BO2655" s="475"/>
      <c r="BP2655" s="306"/>
      <c r="BQ2655" s="496"/>
      <c r="BR2655" s="496"/>
      <c r="BS2655" s="496"/>
      <c r="BT2655" s="496"/>
      <c r="BU2655" s="496"/>
      <c r="BV2655" s="496"/>
    </row>
    <row r="2656" spans="1:74" s="52" customFormat="1" ht="12.75">
      <c r="A2656" s="45">
        <v>2670.080468178493</v>
      </c>
      <c r="B2656" s="46" t="s">
        <v>363</v>
      </c>
      <c r="C2656" s="47" t="s">
        <v>322</v>
      </c>
      <c r="D2656" s="48">
        <v>90.02</v>
      </c>
      <c r="E2656" s="49">
        <v>39.8277</v>
      </c>
      <c r="F2656" s="49">
        <v>6.8500000000000005E-2</v>
      </c>
      <c r="G2656" s="49">
        <v>10.9055</v>
      </c>
      <c r="H2656" s="49">
        <v>0.38690000000000002</v>
      </c>
      <c r="I2656" s="49">
        <v>0.1593</v>
      </c>
      <c r="J2656" s="49">
        <v>47.317100000000003</v>
      </c>
      <c r="K2656" s="49">
        <v>0.218</v>
      </c>
      <c r="L2656" s="49">
        <v>98.882999999999996</v>
      </c>
      <c r="M2656" s="47"/>
      <c r="N2656" s="50">
        <v>0.99472086019314898</v>
      </c>
      <c r="O2656" s="50">
        <v>1.3526392488397406E-3</v>
      </c>
      <c r="P2656" s="50">
        <v>0.22778104157257861</v>
      </c>
      <c r="Q2656" s="50">
        <v>7.7724622342932323E-3</v>
      </c>
      <c r="R2656" s="50">
        <v>3.3699038784940631E-3</v>
      </c>
      <c r="S2656" s="50">
        <v>1.7617434415921642</v>
      </c>
      <c r="T2656" s="50">
        <v>5.833512589652594E-3</v>
      </c>
      <c r="U2656" s="50">
        <v>3.0025738613091715</v>
      </c>
      <c r="V2656" s="51">
        <v>88.550980724286106</v>
      </c>
      <c r="X2656" s="47" t="s">
        <v>1752</v>
      </c>
      <c r="Y2656" s="47" t="s">
        <v>1752</v>
      </c>
      <c r="Z2656" s="47" t="s">
        <v>1752</v>
      </c>
      <c r="AA2656" s="47" t="s">
        <v>1752</v>
      </c>
      <c r="AB2656" s="47" t="s">
        <v>1752</v>
      </c>
      <c r="AC2656" s="47" t="s">
        <v>1752</v>
      </c>
      <c r="AD2656" s="47" t="s">
        <v>1752</v>
      </c>
      <c r="AE2656" s="312"/>
      <c r="AF2656" s="465" t="s">
        <v>1755</v>
      </c>
      <c r="AG2656" s="343">
        <v>40</v>
      </c>
      <c r="AH2656" s="343">
        <v>15</v>
      </c>
      <c r="AI2656" s="343"/>
      <c r="AJ2656" s="343"/>
      <c r="AK2656" s="343"/>
      <c r="AL2656" s="343"/>
      <c r="AM2656" s="343"/>
      <c r="AN2656" s="343"/>
      <c r="AO2656" s="343"/>
      <c r="AP2656" s="343"/>
      <c r="AQ2656" s="343"/>
      <c r="AR2656" s="343"/>
      <c r="AS2656" s="343"/>
      <c r="AT2656" s="343"/>
      <c r="AU2656" s="343"/>
      <c r="AV2656" s="343"/>
      <c r="AW2656" s="343"/>
      <c r="AX2656" s="343"/>
      <c r="AY2656" s="343"/>
      <c r="AZ2656" s="343"/>
      <c r="BA2656" s="343"/>
      <c r="BB2656" s="343"/>
      <c r="BC2656" s="343"/>
      <c r="BD2656" s="343"/>
      <c r="BE2656" s="475"/>
      <c r="BF2656" s="475"/>
      <c r="BG2656" s="475"/>
      <c r="BH2656" s="475"/>
      <c r="BI2656" s="475"/>
      <c r="BJ2656" s="475"/>
      <c r="BK2656" s="475"/>
      <c r="BL2656" s="475"/>
      <c r="BM2656" s="475"/>
      <c r="BN2656" s="475"/>
      <c r="BO2656" s="475"/>
      <c r="BP2656" s="306"/>
      <c r="BQ2656" s="496"/>
      <c r="BR2656" s="496"/>
      <c r="BS2656" s="496"/>
      <c r="BT2656" s="496"/>
      <c r="BU2656" s="496"/>
      <c r="BV2656" s="496"/>
    </row>
    <row r="2657" spans="1:74" s="52" customFormat="1" ht="12.75">
      <c r="A2657" s="45">
        <v>2670.080468178493</v>
      </c>
      <c r="B2657" s="46" t="s">
        <v>363</v>
      </c>
      <c r="C2657" s="47" t="s">
        <v>322</v>
      </c>
      <c r="D2657" s="48">
        <v>100.02</v>
      </c>
      <c r="E2657" s="49">
        <v>39.7789</v>
      </c>
      <c r="F2657" s="49">
        <v>9.8000000000000004E-2</v>
      </c>
      <c r="G2657" s="49">
        <v>11.058199999999999</v>
      </c>
      <c r="H2657" s="49">
        <v>0.42649999999999999</v>
      </c>
      <c r="I2657" s="49">
        <v>0.17019999999999999</v>
      </c>
      <c r="J2657" s="49">
        <v>47.152299999999997</v>
      </c>
      <c r="K2657" s="49">
        <v>0.2132</v>
      </c>
      <c r="L2657" s="49">
        <v>98.897300000000001</v>
      </c>
      <c r="M2657" s="47"/>
      <c r="N2657" s="50">
        <v>0.99418279656868214</v>
      </c>
      <c r="O2657" s="50">
        <v>1.9364886910391878E-3</v>
      </c>
      <c r="P2657" s="50">
        <v>0.23112871709912458</v>
      </c>
      <c r="Q2657" s="50">
        <v>8.5738602851457568E-3</v>
      </c>
      <c r="R2657" s="50">
        <v>3.6029544306312999E-3</v>
      </c>
      <c r="S2657" s="50">
        <v>1.7568104315961794</v>
      </c>
      <c r="T2657" s="50">
        <v>5.7089773784371927E-3</v>
      </c>
      <c r="U2657" s="50">
        <v>3.0019442260492397</v>
      </c>
      <c r="V2657" s="51">
        <v>88.373451106347218</v>
      </c>
      <c r="X2657" s="47" t="s">
        <v>1752</v>
      </c>
      <c r="Y2657" s="47" t="s">
        <v>1752</v>
      </c>
      <c r="Z2657" s="47" t="s">
        <v>1752</v>
      </c>
      <c r="AA2657" s="47" t="s">
        <v>1752</v>
      </c>
      <c r="AB2657" s="47" t="s">
        <v>1752</v>
      </c>
      <c r="AC2657" s="47" t="s">
        <v>1752</v>
      </c>
      <c r="AD2657" s="47" t="s">
        <v>1752</v>
      </c>
      <c r="AE2657" s="312"/>
      <c r="AF2657" s="465" t="s">
        <v>1755</v>
      </c>
      <c r="AG2657" s="343">
        <v>40</v>
      </c>
      <c r="AH2657" s="343">
        <v>15</v>
      </c>
      <c r="AI2657" s="343"/>
      <c r="AJ2657" s="343"/>
      <c r="AK2657" s="343"/>
      <c r="AL2657" s="343"/>
      <c r="AM2657" s="343"/>
      <c r="AN2657" s="343"/>
      <c r="AO2657" s="343"/>
      <c r="AP2657" s="343"/>
      <c r="AQ2657" s="343"/>
      <c r="AR2657" s="343"/>
      <c r="AS2657" s="343"/>
      <c r="AT2657" s="343"/>
      <c r="AU2657" s="343"/>
      <c r="AV2657" s="343"/>
      <c r="AW2657" s="343"/>
      <c r="AX2657" s="343"/>
      <c r="AY2657" s="343"/>
      <c r="AZ2657" s="343"/>
      <c r="BA2657" s="343"/>
      <c r="BB2657" s="343"/>
      <c r="BC2657" s="343"/>
      <c r="BD2657" s="343"/>
      <c r="BE2657" s="475"/>
      <c r="BF2657" s="475"/>
      <c r="BG2657" s="475"/>
      <c r="BH2657" s="475"/>
      <c r="BI2657" s="475"/>
      <c r="BJ2657" s="475"/>
      <c r="BK2657" s="475"/>
      <c r="BL2657" s="475"/>
      <c r="BM2657" s="475"/>
      <c r="BN2657" s="475"/>
      <c r="BO2657" s="475"/>
      <c r="BP2657" s="306"/>
      <c r="BQ2657" s="496"/>
      <c r="BR2657" s="496"/>
      <c r="BS2657" s="496"/>
      <c r="BT2657" s="496"/>
      <c r="BU2657" s="496"/>
      <c r="BV2657" s="496"/>
    </row>
    <row r="2658" spans="1:74" s="52" customFormat="1" ht="12.75">
      <c r="A2658" s="45">
        <v>2670.080468178493</v>
      </c>
      <c r="B2658" s="46" t="s">
        <v>363</v>
      </c>
      <c r="C2658" s="47" t="s">
        <v>322</v>
      </c>
      <c r="D2658" s="48">
        <v>110.02</v>
      </c>
      <c r="E2658" s="49">
        <v>39.847099999999998</v>
      </c>
      <c r="F2658" s="49">
        <v>6.4100000000000004E-2</v>
      </c>
      <c r="G2658" s="49">
        <v>10.6663</v>
      </c>
      <c r="H2658" s="49">
        <v>0.39479999999999998</v>
      </c>
      <c r="I2658" s="49">
        <v>0.18679999999999999</v>
      </c>
      <c r="J2658" s="49">
        <v>47.074199999999998</v>
      </c>
      <c r="K2658" s="49">
        <v>0.21290000000000001</v>
      </c>
      <c r="L2658" s="49">
        <v>98.44619999999999</v>
      </c>
      <c r="M2658" s="47"/>
      <c r="N2658" s="50">
        <v>0.99838213122556063</v>
      </c>
      <c r="O2658" s="50">
        <v>1.2697947419655607E-3</v>
      </c>
      <c r="P2658" s="50">
        <v>0.22349605840877856</v>
      </c>
      <c r="Q2658" s="50">
        <v>7.956482578618999E-3</v>
      </c>
      <c r="R2658" s="50">
        <v>3.9642651166259439E-3</v>
      </c>
      <c r="S2658" s="50">
        <v>1.7582943214806257</v>
      </c>
      <c r="T2658" s="50">
        <v>5.7152257383336616E-3</v>
      </c>
      <c r="U2658" s="50">
        <v>2.9990782792905089</v>
      </c>
      <c r="V2658" s="51">
        <v>88.722517745733981</v>
      </c>
      <c r="X2658" s="47" t="s">
        <v>1752</v>
      </c>
      <c r="Y2658" s="47" t="s">
        <v>1752</v>
      </c>
      <c r="Z2658" s="47" t="s">
        <v>1752</v>
      </c>
      <c r="AA2658" s="47" t="s">
        <v>1752</v>
      </c>
      <c r="AB2658" s="47" t="s">
        <v>1752</v>
      </c>
      <c r="AC2658" s="47" t="s">
        <v>1752</v>
      </c>
      <c r="AD2658" s="47" t="s">
        <v>1752</v>
      </c>
      <c r="AE2658" s="312"/>
      <c r="AF2658" s="465" t="s">
        <v>1755</v>
      </c>
      <c r="AG2658" s="343">
        <v>40</v>
      </c>
      <c r="AH2658" s="343">
        <v>15</v>
      </c>
      <c r="AI2658" s="343"/>
      <c r="AJ2658" s="343"/>
      <c r="AK2658" s="343"/>
      <c r="AL2658" s="343"/>
      <c r="AM2658" s="343"/>
      <c r="AN2658" s="343"/>
      <c r="AO2658" s="343"/>
      <c r="AP2658" s="343"/>
      <c r="AQ2658" s="343"/>
      <c r="AR2658" s="343"/>
      <c r="AS2658" s="343"/>
      <c r="AT2658" s="343"/>
      <c r="AU2658" s="343"/>
      <c r="AV2658" s="343"/>
      <c r="AW2658" s="343"/>
      <c r="AX2658" s="343"/>
      <c r="AY2658" s="343"/>
      <c r="AZ2658" s="343"/>
      <c r="BA2658" s="343"/>
      <c r="BB2658" s="343"/>
      <c r="BC2658" s="343"/>
      <c r="BD2658" s="343"/>
      <c r="BE2658" s="475"/>
      <c r="BF2658" s="475"/>
      <c r="BG2658" s="475"/>
      <c r="BH2658" s="475"/>
      <c r="BI2658" s="475"/>
      <c r="BJ2658" s="475"/>
      <c r="BK2658" s="475"/>
      <c r="BL2658" s="475"/>
      <c r="BM2658" s="475"/>
      <c r="BN2658" s="475"/>
      <c r="BO2658" s="475"/>
      <c r="BP2658" s="306"/>
      <c r="BQ2658" s="496"/>
      <c r="BR2658" s="496"/>
      <c r="BS2658" s="496"/>
      <c r="BT2658" s="496"/>
      <c r="BU2658" s="496"/>
      <c r="BV2658" s="496"/>
    </row>
    <row r="2659" spans="1:74" s="52" customFormat="1" ht="12.75">
      <c r="A2659" s="45">
        <v>2670.080468178493</v>
      </c>
      <c r="B2659" s="46" t="s">
        <v>363</v>
      </c>
      <c r="C2659" s="47" t="s">
        <v>322</v>
      </c>
      <c r="D2659" s="48">
        <v>120.02</v>
      </c>
      <c r="E2659" s="49">
        <v>40.0608</v>
      </c>
      <c r="F2659" s="49">
        <v>0.1183</v>
      </c>
      <c r="G2659" s="49">
        <v>10.802199999999999</v>
      </c>
      <c r="H2659" s="49">
        <v>0.36630000000000001</v>
      </c>
      <c r="I2659" s="49">
        <v>0.22520000000000001</v>
      </c>
      <c r="J2659" s="49">
        <v>47.3504</v>
      </c>
      <c r="K2659" s="49">
        <v>0.21329999999999999</v>
      </c>
      <c r="L2659" s="49">
        <v>99.136500000000012</v>
      </c>
      <c r="M2659" s="47"/>
      <c r="N2659" s="50">
        <v>0.99692123758493423</v>
      </c>
      <c r="O2659" s="50">
        <v>2.32756270552723E-3</v>
      </c>
      <c r="P2659" s="50">
        <v>0.224806797079521</v>
      </c>
      <c r="Q2659" s="50">
        <v>7.3319929929943307E-3</v>
      </c>
      <c r="R2659" s="50">
        <v>4.7467390323465662E-3</v>
      </c>
      <c r="S2659" s="50">
        <v>1.756602222428274</v>
      </c>
      <c r="T2659" s="50">
        <v>5.6870851804139821E-3</v>
      </c>
      <c r="U2659" s="50">
        <v>2.9984236370040112</v>
      </c>
      <c r="V2659" s="51">
        <v>88.654195329373948</v>
      </c>
      <c r="X2659" s="47" t="s">
        <v>1752</v>
      </c>
      <c r="Y2659" s="47" t="s">
        <v>1752</v>
      </c>
      <c r="Z2659" s="47" t="s">
        <v>1752</v>
      </c>
      <c r="AA2659" s="47" t="s">
        <v>1752</v>
      </c>
      <c r="AB2659" s="47" t="s">
        <v>1752</v>
      </c>
      <c r="AC2659" s="47" t="s">
        <v>1752</v>
      </c>
      <c r="AD2659" s="47" t="s">
        <v>1752</v>
      </c>
      <c r="AE2659" s="312"/>
      <c r="AF2659" s="465" t="s">
        <v>1755</v>
      </c>
      <c r="AG2659" s="343">
        <v>40</v>
      </c>
      <c r="AH2659" s="343">
        <v>15</v>
      </c>
      <c r="AI2659" s="343"/>
      <c r="AJ2659" s="343"/>
      <c r="AK2659" s="343"/>
      <c r="AL2659" s="343"/>
      <c r="AM2659" s="343"/>
      <c r="AN2659" s="343"/>
      <c r="AO2659" s="343"/>
      <c r="AP2659" s="343"/>
      <c r="AQ2659" s="343"/>
      <c r="AR2659" s="343"/>
      <c r="AS2659" s="343"/>
      <c r="AT2659" s="343"/>
      <c r="AU2659" s="343"/>
      <c r="AV2659" s="343"/>
      <c r="AW2659" s="343"/>
      <c r="AX2659" s="343"/>
      <c r="AY2659" s="343"/>
      <c r="AZ2659" s="343"/>
      <c r="BA2659" s="343"/>
      <c r="BB2659" s="343"/>
      <c r="BC2659" s="343"/>
      <c r="BD2659" s="343"/>
      <c r="BE2659" s="475"/>
      <c r="BF2659" s="475"/>
      <c r="BG2659" s="475"/>
      <c r="BH2659" s="475"/>
      <c r="BI2659" s="475"/>
      <c r="BJ2659" s="475"/>
      <c r="BK2659" s="475"/>
      <c r="BL2659" s="475"/>
      <c r="BM2659" s="475"/>
      <c r="BN2659" s="475"/>
      <c r="BO2659" s="475"/>
      <c r="BP2659" s="306"/>
      <c r="BQ2659" s="496"/>
      <c r="BR2659" s="496"/>
      <c r="BS2659" s="496"/>
      <c r="BT2659" s="496"/>
      <c r="BU2659" s="496"/>
      <c r="BV2659" s="496"/>
    </row>
    <row r="2660" spans="1:74" s="52" customFormat="1" ht="12.75">
      <c r="A2660" s="45">
        <v>2670.080468178493</v>
      </c>
      <c r="B2660" s="46" t="s">
        <v>363</v>
      </c>
      <c r="C2660" s="47" t="s">
        <v>322</v>
      </c>
      <c r="D2660" s="48">
        <v>130.02000000000001</v>
      </c>
      <c r="E2660" s="49">
        <v>39.998600000000003</v>
      </c>
      <c r="F2660" s="49">
        <v>0.13689999999999999</v>
      </c>
      <c r="G2660" s="49">
        <v>10.979699999999999</v>
      </c>
      <c r="H2660" s="49">
        <v>0.37840000000000001</v>
      </c>
      <c r="I2660" s="49">
        <v>0.16289999999999999</v>
      </c>
      <c r="J2660" s="49">
        <v>47.284500000000001</v>
      </c>
      <c r="K2660" s="49">
        <v>0.2382</v>
      </c>
      <c r="L2660" s="49">
        <v>99.179200000000009</v>
      </c>
      <c r="M2660" s="47"/>
      <c r="N2660" s="50">
        <v>0.99566104317466986</v>
      </c>
      <c r="O2660" s="50">
        <v>2.694297743856162E-3</v>
      </c>
      <c r="P2660" s="50">
        <v>0.22856682323332025</v>
      </c>
      <c r="Q2660" s="50">
        <v>7.576379919644969E-3</v>
      </c>
      <c r="R2660" s="50">
        <v>3.4345792972291069E-3</v>
      </c>
      <c r="S2660" s="50">
        <v>1.7546644241333109</v>
      </c>
      <c r="T2660" s="50">
        <v>6.3528138355861043E-3</v>
      </c>
      <c r="U2660" s="50">
        <v>2.9989503613376174</v>
      </c>
      <c r="V2660" s="51">
        <v>88.475029145652314</v>
      </c>
      <c r="X2660" s="47" t="s">
        <v>1752</v>
      </c>
      <c r="Y2660" s="47" t="s">
        <v>1752</v>
      </c>
      <c r="Z2660" s="47" t="s">
        <v>1752</v>
      </c>
      <c r="AA2660" s="47" t="s">
        <v>1752</v>
      </c>
      <c r="AB2660" s="47" t="s">
        <v>1752</v>
      </c>
      <c r="AC2660" s="47" t="s">
        <v>1752</v>
      </c>
      <c r="AD2660" s="47" t="s">
        <v>1752</v>
      </c>
      <c r="AE2660" s="312"/>
      <c r="AF2660" s="465" t="s">
        <v>1755</v>
      </c>
      <c r="AG2660" s="343">
        <v>40</v>
      </c>
      <c r="AH2660" s="343">
        <v>15</v>
      </c>
      <c r="AI2660" s="343"/>
      <c r="AJ2660" s="343"/>
      <c r="AK2660" s="343"/>
      <c r="AL2660" s="343"/>
      <c r="AM2660" s="343"/>
      <c r="AN2660" s="343"/>
      <c r="AO2660" s="343"/>
      <c r="AP2660" s="343"/>
      <c r="AQ2660" s="343"/>
      <c r="AR2660" s="343"/>
      <c r="AS2660" s="343"/>
      <c r="AT2660" s="343"/>
      <c r="AU2660" s="343"/>
      <c r="AV2660" s="343"/>
      <c r="AW2660" s="343"/>
      <c r="AX2660" s="343"/>
      <c r="AY2660" s="343"/>
      <c r="AZ2660" s="343"/>
      <c r="BA2660" s="343"/>
      <c r="BB2660" s="343"/>
      <c r="BC2660" s="343"/>
      <c r="BD2660" s="343"/>
      <c r="BE2660" s="475"/>
      <c r="BF2660" s="475"/>
      <c r="BG2660" s="475"/>
      <c r="BH2660" s="475"/>
      <c r="BI2660" s="475"/>
      <c r="BJ2660" s="475"/>
      <c r="BK2660" s="475"/>
      <c r="BL2660" s="475"/>
      <c r="BM2660" s="475"/>
      <c r="BN2660" s="475"/>
      <c r="BO2660" s="475"/>
      <c r="BP2660" s="306"/>
      <c r="BQ2660" s="496"/>
      <c r="BR2660" s="496"/>
      <c r="BS2660" s="496"/>
      <c r="BT2660" s="496"/>
      <c r="BU2660" s="496"/>
      <c r="BV2660" s="496"/>
    </row>
    <row r="2661" spans="1:74" s="52" customFormat="1" ht="12.75">
      <c r="A2661" s="45">
        <v>2670.080468178493</v>
      </c>
      <c r="B2661" s="46" t="s">
        <v>363</v>
      </c>
      <c r="C2661" s="47" t="s">
        <v>322</v>
      </c>
      <c r="D2661" s="48">
        <v>140.02000000000001</v>
      </c>
      <c r="E2661" s="49">
        <v>40.003900000000002</v>
      </c>
      <c r="F2661" s="49">
        <v>0.1036</v>
      </c>
      <c r="G2661" s="49">
        <v>10.9329</v>
      </c>
      <c r="H2661" s="49">
        <v>0.40949999999999998</v>
      </c>
      <c r="I2661" s="49">
        <v>0.15190000000000001</v>
      </c>
      <c r="J2661" s="49">
        <v>47.349699999999999</v>
      </c>
      <c r="K2661" s="49">
        <v>0.19439999999999999</v>
      </c>
      <c r="L2661" s="49">
        <v>99.145900000000012</v>
      </c>
      <c r="M2661" s="47"/>
      <c r="N2661" s="50">
        <v>0.996050550463631</v>
      </c>
      <c r="O2661" s="50">
        <v>2.0394554233200278E-3</v>
      </c>
      <c r="P2661" s="50">
        <v>0.22765144778347982</v>
      </c>
      <c r="Q2661" s="50">
        <v>8.2011894684560129E-3</v>
      </c>
      <c r="R2661" s="50">
        <v>3.2034840052392491E-3</v>
      </c>
      <c r="S2661" s="50">
        <v>1.7575384062620709</v>
      </c>
      <c r="T2661" s="50">
        <v>5.1860052835321106E-3</v>
      </c>
      <c r="U2661" s="50">
        <v>2.9998705386897289</v>
      </c>
      <c r="V2661" s="51">
        <v>88.532510010588823</v>
      </c>
      <c r="X2661" s="47" t="s">
        <v>1752</v>
      </c>
      <c r="Y2661" s="47" t="s">
        <v>1752</v>
      </c>
      <c r="Z2661" s="47" t="s">
        <v>1752</v>
      </c>
      <c r="AA2661" s="47" t="s">
        <v>1752</v>
      </c>
      <c r="AB2661" s="47" t="s">
        <v>1752</v>
      </c>
      <c r="AC2661" s="47" t="s">
        <v>1752</v>
      </c>
      <c r="AD2661" s="47" t="s">
        <v>1752</v>
      </c>
      <c r="AE2661" s="312"/>
      <c r="AF2661" s="465" t="s">
        <v>1755</v>
      </c>
      <c r="AG2661" s="343">
        <v>40</v>
      </c>
      <c r="AH2661" s="343">
        <v>15</v>
      </c>
      <c r="AI2661" s="343"/>
      <c r="AJ2661" s="343"/>
      <c r="AK2661" s="343"/>
      <c r="AL2661" s="343"/>
      <c r="AM2661" s="343"/>
      <c r="AN2661" s="343"/>
      <c r="AO2661" s="343"/>
      <c r="AP2661" s="343"/>
      <c r="AQ2661" s="343"/>
      <c r="AR2661" s="343"/>
      <c r="AS2661" s="343"/>
      <c r="AT2661" s="343"/>
      <c r="AU2661" s="343"/>
      <c r="AV2661" s="343"/>
      <c r="AW2661" s="343"/>
      <c r="AX2661" s="343"/>
      <c r="AY2661" s="343"/>
      <c r="AZ2661" s="343"/>
      <c r="BA2661" s="343"/>
      <c r="BB2661" s="343"/>
      <c r="BC2661" s="343"/>
      <c r="BD2661" s="343"/>
      <c r="BE2661" s="475"/>
      <c r="BF2661" s="475"/>
      <c r="BG2661" s="475"/>
      <c r="BH2661" s="475"/>
      <c r="BI2661" s="475"/>
      <c r="BJ2661" s="475"/>
      <c r="BK2661" s="475"/>
      <c r="BL2661" s="475"/>
      <c r="BM2661" s="475"/>
      <c r="BN2661" s="475"/>
      <c r="BO2661" s="475"/>
      <c r="BP2661" s="306"/>
      <c r="BQ2661" s="496"/>
      <c r="BR2661" s="496"/>
      <c r="BS2661" s="496"/>
      <c r="BT2661" s="496"/>
      <c r="BU2661" s="496"/>
      <c r="BV2661" s="496"/>
    </row>
    <row r="2662" spans="1:74" s="52" customFormat="1" ht="12.75">
      <c r="A2662" s="45">
        <v>2670.080468178493</v>
      </c>
      <c r="B2662" s="46" t="s">
        <v>363</v>
      </c>
      <c r="C2662" s="47" t="s">
        <v>322</v>
      </c>
      <c r="D2662" s="48">
        <v>150.03</v>
      </c>
      <c r="E2662" s="49">
        <v>40.075800000000001</v>
      </c>
      <c r="F2662" s="49">
        <v>0.1096</v>
      </c>
      <c r="G2662" s="49">
        <v>10.851599999999999</v>
      </c>
      <c r="H2662" s="49">
        <v>0.3967</v>
      </c>
      <c r="I2662" s="49">
        <v>0.1867</v>
      </c>
      <c r="J2662" s="49">
        <v>47.2746</v>
      </c>
      <c r="K2662" s="49">
        <v>0.23769999999999999</v>
      </c>
      <c r="L2662" s="49">
        <v>99.132700000000014</v>
      </c>
      <c r="M2662" s="47"/>
      <c r="N2662" s="50">
        <v>0.99756968350940811</v>
      </c>
      <c r="O2662" s="50">
        <v>2.156984433734748E-3</v>
      </c>
      <c r="P2662" s="50">
        <v>0.22589718167520526</v>
      </c>
      <c r="Q2662" s="50">
        <v>7.9426812590048072E-3</v>
      </c>
      <c r="R2662" s="50">
        <v>3.9363263635765165E-3</v>
      </c>
      <c r="S2662" s="50">
        <v>1.7542740945363053</v>
      </c>
      <c r="T2662" s="50">
        <v>6.3393958458875695E-3</v>
      </c>
      <c r="U2662" s="50">
        <v>2.9981163476231227</v>
      </c>
      <c r="V2662" s="51">
        <v>88.592038255024335</v>
      </c>
      <c r="X2662" s="47" t="s">
        <v>1752</v>
      </c>
      <c r="Y2662" s="47" t="s">
        <v>1752</v>
      </c>
      <c r="Z2662" s="47" t="s">
        <v>1752</v>
      </c>
      <c r="AA2662" s="47" t="s">
        <v>1752</v>
      </c>
      <c r="AB2662" s="47" t="s">
        <v>1752</v>
      </c>
      <c r="AC2662" s="47" t="s">
        <v>1752</v>
      </c>
      <c r="AD2662" s="47" t="s">
        <v>1752</v>
      </c>
      <c r="AE2662" s="312"/>
      <c r="AF2662" s="465" t="s">
        <v>1755</v>
      </c>
      <c r="AG2662" s="343">
        <v>40</v>
      </c>
      <c r="AH2662" s="343">
        <v>15</v>
      </c>
      <c r="AI2662" s="343"/>
      <c r="AJ2662" s="343"/>
      <c r="AK2662" s="343"/>
      <c r="AL2662" s="343"/>
      <c r="AM2662" s="343"/>
      <c r="AN2662" s="343"/>
      <c r="AO2662" s="343"/>
      <c r="AP2662" s="343"/>
      <c r="AQ2662" s="343"/>
      <c r="AR2662" s="343"/>
      <c r="AS2662" s="343"/>
      <c r="AT2662" s="343"/>
      <c r="AU2662" s="343"/>
      <c r="AV2662" s="343"/>
      <c r="AW2662" s="343"/>
      <c r="AX2662" s="343"/>
      <c r="AY2662" s="343"/>
      <c r="AZ2662" s="343"/>
      <c r="BA2662" s="343"/>
      <c r="BB2662" s="343"/>
      <c r="BC2662" s="343"/>
      <c r="BD2662" s="343"/>
      <c r="BE2662" s="475"/>
      <c r="BF2662" s="475"/>
      <c r="BG2662" s="475"/>
      <c r="BH2662" s="475"/>
      <c r="BI2662" s="475"/>
      <c r="BJ2662" s="475"/>
      <c r="BK2662" s="475"/>
      <c r="BL2662" s="475"/>
      <c r="BM2662" s="475"/>
      <c r="BN2662" s="475"/>
      <c r="BO2662" s="475"/>
      <c r="BP2662" s="306"/>
      <c r="BQ2662" s="496"/>
      <c r="BR2662" s="496"/>
      <c r="BS2662" s="496"/>
      <c r="BT2662" s="496"/>
      <c r="BU2662" s="496"/>
      <c r="BV2662" s="496"/>
    </row>
    <row r="2663" spans="1:74" s="52" customFormat="1" ht="12.75">
      <c r="A2663" s="45">
        <v>2670.080468178493</v>
      </c>
      <c r="B2663" s="46" t="s">
        <v>363</v>
      </c>
      <c r="C2663" s="47" t="s">
        <v>322</v>
      </c>
      <c r="D2663" s="48">
        <v>160.03</v>
      </c>
      <c r="E2663" s="49">
        <v>40.015999999999998</v>
      </c>
      <c r="F2663" s="49">
        <v>8.2500000000000004E-2</v>
      </c>
      <c r="G2663" s="49">
        <v>10.6282</v>
      </c>
      <c r="H2663" s="49">
        <v>0.40400000000000003</v>
      </c>
      <c r="I2663" s="49">
        <v>0.1484</v>
      </c>
      <c r="J2663" s="49">
        <v>47.248199999999997</v>
      </c>
      <c r="K2663" s="49">
        <v>0.2039</v>
      </c>
      <c r="L2663" s="49">
        <v>98.731200000000001</v>
      </c>
      <c r="M2663" s="47"/>
      <c r="N2663" s="50">
        <v>0.9990207718003038</v>
      </c>
      <c r="O2663" s="50">
        <v>1.6284341726767407E-3</v>
      </c>
      <c r="P2663" s="50">
        <v>0.2218996188061973</v>
      </c>
      <c r="Q2663" s="50">
        <v>8.1127127936167619E-3</v>
      </c>
      <c r="R2663" s="50">
        <v>3.1380545153168933E-3</v>
      </c>
      <c r="S2663" s="50">
        <v>1.7584687604386113</v>
      </c>
      <c r="T2663" s="50">
        <v>5.4540073276194822E-3</v>
      </c>
      <c r="U2663" s="50">
        <v>2.9977223598543423</v>
      </c>
      <c r="V2663" s="51">
        <v>88.795033230594385</v>
      </c>
      <c r="X2663" s="47" t="s">
        <v>1752</v>
      </c>
      <c r="Y2663" s="47" t="s">
        <v>1752</v>
      </c>
      <c r="Z2663" s="47" t="s">
        <v>1752</v>
      </c>
      <c r="AA2663" s="47" t="s">
        <v>1752</v>
      </c>
      <c r="AB2663" s="47" t="s">
        <v>1752</v>
      </c>
      <c r="AC2663" s="47" t="s">
        <v>1752</v>
      </c>
      <c r="AD2663" s="47" t="s">
        <v>1752</v>
      </c>
      <c r="AE2663" s="312"/>
      <c r="AF2663" s="465" t="s">
        <v>1755</v>
      </c>
      <c r="AG2663" s="343">
        <v>40</v>
      </c>
      <c r="AH2663" s="343">
        <v>15</v>
      </c>
      <c r="AI2663" s="343"/>
      <c r="AJ2663" s="343"/>
      <c r="AK2663" s="343"/>
      <c r="AL2663" s="343"/>
      <c r="AM2663" s="343"/>
      <c r="AN2663" s="343"/>
      <c r="AO2663" s="343"/>
      <c r="AP2663" s="343"/>
      <c r="AQ2663" s="343"/>
      <c r="AR2663" s="343"/>
      <c r="AS2663" s="343"/>
      <c r="AT2663" s="343"/>
      <c r="AU2663" s="343"/>
      <c r="AV2663" s="343"/>
      <c r="AW2663" s="343"/>
      <c r="AX2663" s="343"/>
      <c r="AY2663" s="343"/>
      <c r="AZ2663" s="343"/>
      <c r="BA2663" s="343"/>
      <c r="BB2663" s="343"/>
      <c r="BC2663" s="343"/>
      <c r="BD2663" s="343"/>
      <c r="BE2663" s="475"/>
      <c r="BF2663" s="475"/>
      <c r="BG2663" s="475"/>
      <c r="BH2663" s="475"/>
      <c r="BI2663" s="475"/>
      <c r="BJ2663" s="475"/>
      <c r="BK2663" s="475"/>
      <c r="BL2663" s="475"/>
      <c r="BM2663" s="475"/>
      <c r="BN2663" s="475"/>
      <c r="BO2663" s="475"/>
      <c r="BP2663" s="306"/>
      <c r="BQ2663" s="496"/>
      <c r="BR2663" s="496"/>
      <c r="BS2663" s="496"/>
      <c r="BT2663" s="496"/>
      <c r="BU2663" s="496"/>
      <c r="BV2663" s="496"/>
    </row>
    <row r="2664" spans="1:74" s="52" customFormat="1" ht="12.75">
      <c r="A2664" s="45">
        <v>2670.080468178493</v>
      </c>
      <c r="B2664" s="46" t="s">
        <v>363</v>
      </c>
      <c r="C2664" s="47" t="s">
        <v>322</v>
      </c>
      <c r="D2664" s="48">
        <v>170.03</v>
      </c>
      <c r="E2664" s="49">
        <v>40.092399999999998</v>
      </c>
      <c r="F2664" s="49">
        <v>0.1196</v>
      </c>
      <c r="G2664" s="49">
        <v>10.9411</v>
      </c>
      <c r="H2664" s="49">
        <v>0.4194</v>
      </c>
      <c r="I2664" s="49">
        <v>0.14460000000000001</v>
      </c>
      <c r="J2664" s="49">
        <v>47.162799999999997</v>
      </c>
      <c r="K2664" s="49">
        <v>0.21129999999999999</v>
      </c>
      <c r="L2664" s="49">
        <v>99.091199999999986</v>
      </c>
      <c r="M2664" s="47"/>
      <c r="N2664" s="50">
        <v>0.9984836196521748</v>
      </c>
      <c r="O2664" s="50">
        <v>2.3549705727537447E-3</v>
      </c>
      <c r="P2664" s="50">
        <v>0.22787457483904641</v>
      </c>
      <c r="Q2664" s="50">
        <v>8.4013912172872605E-3</v>
      </c>
      <c r="R2664" s="50">
        <v>3.0502323452641007E-3</v>
      </c>
      <c r="S2664" s="50">
        <v>1.7510035082538837</v>
      </c>
      <c r="T2664" s="50">
        <v>5.6381423219082844E-3</v>
      </c>
      <c r="U2664" s="50">
        <v>2.9968064392023184</v>
      </c>
      <c r="V2664" s="51">
        <v>88.484658211844717</v>
      </c>
      <c r="X2664" s="47" t="s">
        <v>1752</v>
      </c>
      <c r="Y2664" s="47" t="s">
        <v>1752</v>
      </c>
      <c r="Z2664" s="47" t="s">
        <v>1752</v>
      </c>
      <c r="AA2664" s="47" t="s">
        <v>1752</v>
      </c>
      <c r="AB2664" s="47" t="s">
        <v>1752</v>
      </c>
      <c r="AC2664" s="47" t="s">
        <v>1752</v>
      </c>
      <c r="AD2664" s="47" t="s">
        <v>1752</v>
      </c>
      <c r="AE2664" s="312"/>
      <c r="AF2664" s="465" t="s">
        <v>1755</v>
      </c>
      <c r="AG2664" s="343">
        <v>40</v>
      </c>
      <c r="AH2664" s="343">
        <v>15</v>
      </c>
      <c r="AI2664" s="343"/>
      <c r="AJ2664" s="343"/>
      <c r="AK2664" s="343"/>
      <c r="AL2664" s="343"/>
      <c r="AM2664" s="343"/>
      <c r="AN2664" s="343"/>
      <c r="AO2664" s="343"/>
      <c r="AP2664" s="343"/>
      <c r="AQ2664" s="343"/>
      <c r="AR2664" s="343"/>
      <c r="AS2664" s="343"/>
      <c r="AT2664" s="343"/>
      <c r="AU2664" s="343"/>
      <c r="AV2664" s="343"/>
      <c r="AW2664" s="343"/>
      <c r="AX2664" s="343"/>
      <c r="AY2664" s="343"/>
      <c r="AZ2664" s="343"/>
      <c r="BA2664" s="343"/>
      <c r="BB2664" s="343"/>
      <c r="BC2664" s="343"/>
      <c r="BD2664" s="343"/>
      <c r="BE2664" s="475"/>
      <c r="BF2664" s="475"/>
      <c r="BG2664" s="475"/>
      <c r="BH2664" s="475"/>
      <c r="BI2664" s="475"/>
      <c r="BJ2664" s="475"/>
      <c r="BK2664" s="475"/>
      <c r="BL2664" s="475"/>
      <c r="BM2664" s="475"/>
      <c r="BN2664" s="475"/>
      <c r="BO2664" s="475"/>
      <c r="BP2664" s="306"/>
      <c r="BQ2664" s="496"/>
      <c r="BR2664" s="496"/>
      <c r="BS2664" s="496"/>
      <c r="BT2664" s="496"/>
      <c r="BU2664" s="496"/>
      <c r="BV2664" s="496"/>
    </row>
    <row r="2665" spans="1:74" s="52" customFormat="1" ht="12.75">
      <c r="A2665" s="45">
        <v>2670.080468178493</v>
      </c>
      <c r="B2665" s="46" t="s">
        <v>363</v>
      </c>
      <c r="C2665" s="47" t="s">
        <v>322</v>
      </c>
      <c r="D2665" s="48">
        <v>180.03</v>
      </c>
      <c r="E2665" s="49">
        <v>39.737900000000003</v>
      </c>
      <c r="F2665" s="49">
        <v>0.1263</v>
      </c>
      <c r="G2665" s="49">
        <v>10.8725</v>
      </c>
      <c r="H2665" s="49">
        <v>0.42359999999999998</v>
      </c>
      <c r="I2665" s="49">
        <v>0.1464</v>
      </c>
      <c r="J2665" s="49">
        <v>47.202500000000001</v>
      </c>
      <c r="K2665" s="49">
        <v>0.2457</v>
      </c>
      <c r="L2665" s="49">
        <v>98.754900000000006</v>
      </c>
      <c r="M2665" s="47"/>
      <c r="N2665" s="50">
        <v>0.99367346250160382</v>
      </c>
      <c r="O2665" s="50">
        <v>2.4969942633427484E-3</v>
      </c>
      <c r="P2665" s="50">
        <v>0.22736530261535134</v>
      </c>
      <c r="Q2665" s="50">
        <v>8.5199809318385542E-3</v>
      </c>
      <c r="R2665" s="50">
        <v>3.1007417361189676E-3</v>
      </c>
      <c r="S2665" s="50">
        <v>1.7595934045146318</v>
      </c>
      <c r="T2665" s="50">
        <v>6.5826624088235102E-3</v>
      </c>
      <c r="U2665" s="50">
        <v>3.0013325489717109</v>
      </c>
      <c r="V2665" s="51">
        <v>88.557119893862122</v>
      </c>
      <c r="X2665" s="47" t="s">
        <v>1752</v>
      </c>
      <c r="Y2665" s="47" t="s">
        <v>1752</v>
      </c>
      <c r="Z2665" s="47" t="s">
        <v>1752</v>
      </c>
      <c r="AA2665" s="47" t="s">
        <v>1752</v>
      </c>
      <c r="AB2665" s="47" t="s">
        <v>1752</v>
      </c>
      <c r="AC2665" s="47" t="s">
        <v>1752</v>
      </c>
      <c r="AD2665" s="47" t="s">
        <v>1752</v>
      </c>
      <c r="AE2665" s="312"/>
      <c r="AF2665" s="465" t="s">
        <v>1755</v>
      </c>
      <c r="AG2665" s="343">
        <v>40</v>
      </c>
      <c r="AH2665" s="343">
        <v>15</v>
      </c>
      <c r="AI2665" s="343"/>
      <c r="AJ2665" s="343"/>
      <c r="AK2665" s="343"/>
      <c r="AL2665" s="343"/>
      <c r="AM2665" s="343"/>
      <c r="AN2665" s="343"/>
      <c r="AO2665" s="343"/>
      <c r="AP2665" s="343"/>
      <c r="AQ2665" s="343"/>
      <c r="AR2665" s="343"/>
      <c r="AS2665" s="343"/>
      <c r="AT2665" s="343"/>
      <c r="AU2665" s="343"/>
      <c r="AV2665" s="343"/>
      <c r="AW2665" s="343"/>
      <c r="AX2665" s="343"/>
      <c r="AY2665" s="343"/>
      <c r="AZ2665" s="343"/>
      <c r="BA2665" s="343"/>
      <c r="BB2665" s="343"/>
      <c r="BC2665" s="343"/>
      <c r="BD2665" s="343"/>
      <c r="BE2665" s="475"/>
      <c r="BF2665" s="475"/>
      <c r="BG2665" s="475"/>
      <c r="BH2665" s="475"/>
      <c r="BI2665" s="475"/>
      <c r="BJ2665" s="475"/>
      <c r="BK2665" s="475"/>
      <c r="BL2665" s="475"/>
      <c r="BM2665" s="475"/>
      <c r="BN2665" s="475"/>
      <c r="BO2665" s="475"/>
      <c r="BP2665" s="306"/>
      <c r="BQ2665" s="496"/>
      <c r="BR2665" s="496"/>
      <c r="BS2665" s="496"/>
      <c r="BT2665" s="496"/>
      <c r="BU2665" s="496"/>
      <c r="BV2665" s="496"/>
    </row>
    <row r="2666" spans="1:74" s="52" customFormat="1" ht="12.75">
      <c r="A2666" s="45">
        <v>2670.080468178493</v>
      </c>
      <c r="B2666" s="46" t="s">
        <v>363</v>
      </c>
      <c r="C2666" s="47" t="s">
        <v>322</v>
      </c>
      <c r="D2666" s="48">
        <v>190.03</v>
      </c>
      <c r="E2666" s="49">
        <v>39.807099999999998</v>
      </c>
      <c r="F2666" s="49">
        <v>0.1321</v>
      </c>
      <c r="G2666" s="49">
        <v>10.569699999999999</v>
      </c>
      <c r="H2666" s="49">
        <v>0.3982</v>
      </c>
      <c r="I2666" s="49">
        <v>0.13550000000000001</v>
      </c>
      <c r="J2666" s="49">
        <v>47.101599999999998</v>
      </c>
      <c r="K2666" s="49">
        <v>0.1827</v>
      </c>
      <c r="L2666" s="49">
        <v>98.326899999999995</v>
      </c>
      <c r="M2666" s="47"/>
      <c r="N2666" s="50">
        <v>0.99757814138423173</v>
      </c>
      <c r="O2666" s="50">
        <v>2.6173669688803491E-3</v>
      </c>
      <c r="P2666" s="50">
        <v>0.22151596886738195</v>
      </c>
      <c r="Q2666" s="50">
        <v>8.0265983729745621E-3</v>
      </c>
      <c r="R2666" s="50">
        <v>2.87614925162555E-3</v>
      </c>
      <c r="S2666" s="50">
        <v>1.7596674077463177</v>
      </c>
      <c r="T2666" s="50">
        <v>4.9054920865953169E-3</v>
      </c>
      <c r="U2666" s="50">
        <v>2.9971871246780073</v>
      </c>
      <c r="V2666" s="51">
        <v>88.819007292197057</v>
      </c>
      <c r="X2666" s="47" t="s">
        <v>1752</v>
      </c>
      <c r="Y2666" s="47" t="s">
        <v>1752</v>
      </c>
      <c r="Z2666" s="47" t="s">
        <v>1752</v>
      </c>
      <c r="AA2666" s="47" t="s">
        <v>1752</v>
      </c>
      <c r="AB2666" s="47" t="s">
        <v>1752</v>
      </c>
      <c r="AC2666" s="47" t="s">
        <v>1752</v>
      </c>
      <c r="AD2666" s="47" t="s">
        <v>1752</v>
      </c>
      <c r="AE2666" s="312"/>
      <c r="AF2666" s="465" t="s">
        <v>1755</v>
      </c>
      <c r="AG2666" s="343">
        <v>40</v>
      </c>
      <c r="AH2666" s="343">
        <v>15</v>
      </c>
      <c r="AI2666" s="343"/>
      <c r="AJ2666" s="343"/>
      <c r="AK2666" s="343"/>
      <c r="AL2666" s="343"/>
      <c r="AM2666" s="343"/>
      <c r="AN2666" s="343"/>
      <c r="AO2666" s="343"/>
      <c r="AP2666" s="343"/>
      <c r="AQ2666" s="343"/>
      <c r="AR2666" s="343"/>
      <c r="AS2666" s="343"/>
      <c r="AT2666" s="343"/>
      <c r="AU2666" s="343"/>
      <c r="AV2666" s="343"/>
      <c r="AW2666" s="343"/>
      <c r="AX2666" s="343"/>
      <c r="AY2666" s="343"/>
      <c r="AZ2666" s="343"/>
      <c r="BA2666" s="343"/>
      <c r="BB2666" s="343"/>
      <c r="BC2666" s="343"/>
      <c r="BD2666" s="343"/>
      <c r="BE2666" s="475"/>
      <c r="BF2666" s="475"/>
      <c r="BG2666" s="475"/>
      <c r="BH2666" s="475"/>
      <c r="BI2666" s="475"/>
      <c r="BJ2666" s="475"/>
      <c r="BK2666" s="475"/>
      <c r="BL2666" s="475"/>
      <c r="BM2666" s="475"/>
      <c r="BN2666" s="475"/>
      <c r="BO2666" s="475"/>
      <c r="BP2666" s="306"/>
      <c r="BQ2666" s="496"/>
      <c r="BR2666" s="496"/>
      <c r="BS2666" s="496"/>
      <c r="BT2666" s="496"/>
      <c r="BU2666" s="496"/>
      <c r="BV2666" s="496"/>
    </row>
    <row r="2667" spans="1:74" s="52" customFormat="1" ht="12.75">
      <c r="A2667" s="45">
        <v>2670.080468178493</v>
      </c>
      <c r="B2667" s="46" t="s">
        <v>363</v>
      </c>
      <c r="C2667" s="47" t="s">
        <v>322</v>
      </c>
      <c r="D2667" s="48">
        <v>200.03</v>
      </c>
      <c r="E2667" s="49">
        <v>39.771599999999999</v>
      </c>
      <c r="F2667" s="49">
        <v>0.1115</v>
      </c>
      <c r="G2667" s="49">
        <v>11.022</v>
      </c>
      <c r="H2667" s="49">
        <v>0.38179999999999997</v>
      </c>
      <c r="I2667" s="49">
        <v>0.1336</v>
      </c>
      <c r="J2667" s="49">
        <v>47.336599999999997</v>
      </c>
      <c r="K2667" s="49">
        <v>0.224</v>
      </c>
      <c r="L2667" s="49">
        <v>98.981099999999998</v>
      </c>
      <c r="M2667" s="47"/>
      <c r="N2667" s="50">
        <v>0.99271942508013522</v>
      </c>
      <c r="O2667" s="50">
        <v>2.2004106567789289E-3</v>
      </c>
      <c r="P2667" s="50">
        <v>0.23007522629575</v>
      </c>
      <c r="Q2667" s="50">
        <v>7.6653726639639725E-3</v>
      </c>
      <c r="R2667" s="50">
        <v>2.8245265054498282E-3</v>
      </c>
      <c r="S2667" s="50">
        <v>1.7614043468826046</v>
      </c>
      <c r="T2667" s="50">
        <v>5.990445521623978E-3</v>
      </c>
      <c r="U2667" s="50">
        <v>3.0028797536063068</v>
      </c>
      <c r="V2667" s="51">
        <v>88.447020527127208</v>
      </c>
      <c r="X2667" s="47" t="s">
        <v>1752</v>
      </c>
      <c r="Y2667" s="47" t="s">
        <v>1752</v>
      </c>
      <c r="Z2667" s="47" t="s">
        <v>1752</v>
      </c>
      <c r="AA2667" s="47" t="s">
        <v>1752</v>
      </c>
      <c r="AB2667" s="47" t="s">
        <v>1752</v>
      </c>
      <c r="AC2667" s="47" t="s">
        <v>1752</v>
      </c>
      <c r="AD2667" s="47" t="s">
        <v>1752</v>
      </c>
      <c r="AE2667" s="312"/>
      <c r="AF2667" s="465" t="s">
        <v>1755</v>
      </c>
      <c r="AG2667" s="343">
        <v>40</v>
      </c>
      <c r="AH2667" s="343">
        <v>15</v>
      </c>
      <c r="AI2667" s="343"/>
      <c r="AJ2667" s="343"/>
      <c r="AK2667" s="343"/>
      <c r="AL2667" s="343"/>
      <c r="AM2667" s="343"/>
      <c r="AN2667" s="343"/>
      <c r="AO2667" s="343"/>
      <c r="AP2667" s="343"/>
      <c r="AQ2667" s="343"/>
      <c r="AR2667" s="343"/>
      <c r="AS2667" s="343"/>
      <c r="AT2667" s="343"/>
      <c r="AU2667" s="343"/>
      <c r="AV2667" s="343"/>
      <c r="AW2667" s="343"/>
      <c r="AX2667" s="343"/>
      <c r="AY2667" s="343"/>
      <c r="AZ2667" s="343"/>
      <c r="BA2667" s="343"/>
      <c r="BB2667" s="343"/>
      <c r="BC2667" s="343"/>
      <c r="BD2667" s="343"/>
      <c r="BE2667" s="475"/>
      <c r="BF2667" s="475"/>
      <c r="BG2667" s="475"/>
      <c r="BH2667" s="475"/>
      <c r="BI2667" s="475"/>
      <c r="BJ2667" s="475"/>
      <c r="BK2667" s="475"/>
      <c r="BL2667" s="475"/>
      <c r="BM2667" s="475"/>
      <c r="BN2667" s="475"/>
      <c r="BO2667" s="475"/>
      <c r="BP2667" s="306"/>
      <c r="BQ2667" s="496"/>
      <c r="BR2667" s="496"/>
      <c r="BS2667" s="496"/>
      <c r="BT2667" s="496"/>
      <c r="BU2667" s="496"/>
      <c r="BV2667" s="496"/>
    </row>
    <row r="2668" spans="1:74" s="52" customFormat="1" ht="12.75">
      <c r="A2668" s="45">
        <v>2670.080468178493</v>
      </c>
      <c r="B2668" s="46" t="s">
        <v>363</v>
      </c>
      <c r="C2668" s="47" t="s">
        <v>322</v>
      </c>
      <c r="D2668" s="48">
        <v>210.04</v>
      </c>
      <c r="E2668" s="49">
        <v>40.043700000000001</v>
      </c>
      <c r="F2668" s="49">
        <v>8.4500000000000006E-2</v>
      </c>
      <c r="G2668" s="49">
        <v>10.9137</v>
      </c>
      <c r="H2668" s="49">
        <v>0.3805</v>
      </c>
      <c r="I2668" s="49">
        <v>0.1208</v>
      </c>
      <c r="J2668" s="49">
        <v>47.0458</v>
      </c>
      <c r="K2668" s="49">
        <v>0.2034</v>
      </c>
      <c r="L2668" s="49">
        <v>98.792400000000001</v>
      </c>
      <c r="M2668" s="47"/>
      <c r="N2668" s="50">
        <v>0.99999718234804924</v>
      </c>
      <c r="O2668" s="50">
        <v>1.6683866315080032E-3</v>
      </c>
      <c r="P2668" s="50">
        <v>0.22792532504141191</v>
      </c>
      <c r="Q2668" s="50">
        <v>7.6429871732995895E-3</v>
      </c>
      <c r="R2668" s="50">
        <v>2.5551550026754574E-3</v>
      </c>
      <c r="S2668" s="50">
        <v>1.7514348247919065</v>
      </c>
      <c r="T2668" s="50">
        <v>5.4421834000838911E-3</v>
      </c>
      <c r="U2668" s="50">
        <v>2.9966660443889346</v>
      </c>
      <c r="V2668" s="51">
        <v>88.484898765866063</v>
      </c>
      <c r="X2668" s="47" t="s">
        <v>1752</v>
      </c>
      <c r="Y2668" s="47" t="s">
        <v>1752</v>
      </c>
      <c r="Z2668" s="47" t="s">
        <v>1752</v>
      </c>
      <c r="AA2668" s="47" t="s">
        <v>1752</v>
      </c>
      <c r="AB2668" s="47" t="s">
        <v>1752</v>
      </c>
      <c r="AC2668" s="47" t="s">
        <v>1752</v>
      </c>
      <c r="AD2668" s="47" t="s">
        <v>1752</v>
      </c>
      <c r="AE2668" s="312"/>
      <c r="AF2668" s="465" t="s">
        <v>1755</v>
      </c>
      <c r="AG2668" s="343">
        <v>40</v>
      </c>
      <c r="AH2668" s="343">
        <v>15</v>
      </c>
      <c r="AI2668" s="343"/>
      <c r="AJ2668" s="343"/>
      <c r="AK2668" s="343"/>
      <c r="AL2668" s="343"/>
      <c r="AM2668" s="343"/>
      <c r="AN2668" s="343"/>
      <c r="AO2668" s="343"/>
      <c r="AP2668" s="343"/>
      <c r="AQ2668" s="343"/>
      <c r="AR2668" s="343"/>
      <c r="AS2668" s="343"/>
      <c r="AT2668" s="343"/>
      <c r="AU2668" s="343"/>
      <c r="AV2668" s="343"/>
      <c r="AW2668" s="343"/>
      <c r="AX2668" s="343"/>
      <c r="AY2668" s="343"/>
      <c r="AZ2668" s="343"/>
      <c r="BA2668" s="343"/>
      <c r="BB2668" s="343"/>
      <c r="BC2668" s="343"/>
      <c r="BD2668" s="343"/>
      <c r="BE2668" s="475"/>
      <c r="BF2668" s="475"/>
      <c r="BG2668" s="475"/>
      <c r="BH2668" s="475"/>
      <c r="BI2668" s="475"/>
      <c r="BJ2668" s="475"/>
      <c r="BK2668" s="475"/>
      <c r="BL2668" s="475"/>
      <c r="BM2668" s="475"/>
      <c r="BN2668" s="475"/>
      <c r="BO2668" s="475"/>
      <c r="BP2668" s="306"/>
      <c r="BQ2668" s="496"/>
      <c r="BR2668" s="496"/>
      <c r="BS2668" s="496"/>
      <c r="BT2668" s="496"/>
      <c r="BU2668" s="496"/>
      <c r="BV2668" s="496"/>
    </row>
    <row r="2669" spans="1:74" s="52" customFormat="1" ht="12.75">
      <c r="A2669" s="45">
        <v>2670.080468178493</v>
      </c>
      <c r="B2669" s="46" t="s">
        <v>363</v>
      </c>
      <c r="C2669" s="47" t="s">
        <v>322</v>
      </c>
      <c r="D2669" s="48">
        <v>220.04</v>
      </c>
      <c r="E2669" s="49">
        <v>39.931100000000001</v>
      </c>
      <c r="F2669" s="49">
        <v>9.3100000000000002E-2</v>
      </c>
      <c r="G2669" s="49">
        <v>11.033099999999999</v>
      </c>
      <c r="H2669" s="49">
        <v>0.4194</v>
      </c>
      <c r="I2669" s="49">
        <v>0.1263</v>
      </c>
      <c r="J2669" s="49">
        <v>47.183100000000003</v>
      </c>
      <c r="K2669" s="49">
        <v>0.22120000000000001</v>
      </c>
      <c r="L2669" s="49">
        <v>99.007300000000001</v>
      </c>
      <c r="M2669" s="47"/>
      <c r="N2669" s="50">
        <v>0.9962227714829559</v>
      </c>
      <c r="O2669" s="50">
        <v>1.8364126956923333E-3</v>
      </c>
      <c r="P2669" s="50">
        <v>0.23019651208949798</v>
      </c>
      <c r="Q2669" s="50">
        <v>8.4162283246578158E-3</v>
      </c>
      <c r="R2669" s="50">
        <v>2.668912159102671E-3</v>
      </c>
      <c r="S2669" s="50">
        <v>1.7548508375607135</v>
      </c>
      <c r="T2669" s="50">
        <v>5.9127288130394213E-3</v>
      </c>
      <c r="U2669" s="50">
        <v>3.0001044031256594</v>
      </c>
      <c r="V2669" s="51">
        <v>88.40347500375438</v>
      </c>
      <c r="X2669" s="47" t="s">
        <v>1752</v>
      </c>
      <c r="Y2669" s="47" t="s">
        <v>1752</v>
      </c>
      <c r="Z2669" s="47" t="s">
        <v>1752</v>
      </c>
      <c r="AA2669" s="47" t="s">
        <v>1752</v>
      </c>
      <c r="AB2669" s="47" t="s">
        <v>1752</v>
      </c>
      <c r="AC2669" s="47" t="s">
        <v>1752</v>
      </c>
      <c r="AD2669" s="47" t="s">
        <v>1752</v>
      </c>
      <c r="AE2669" s="312"/>
      <c r="AF2669" s="465" t="s">
        <v>1755</v>
      </c>
      <c r="AG2669" s="343">
        <v>40</v>
      </c>
      <c r="AH2669" s="343">
        <v>15</v>
      </c>
      <c r="AI2669" s="343"/>
      <c r="AJ2669" s="343"/>
      <c r="AK2669" s="343"/>
      <c r="AL2669" s="343"/>
      <c r="AM2669" s="343"/>
      <c r="AN2669" s="343"/>
      <c r="AO2669" s="343"/>
      <c r="AP2669" s="343"/>
      <c r="AQ2669" s="343"/>
      <c r="AR2669" s="343"/>
      <c r="AS2669" s="343"/>
      <c r="AT2669" s="343"/>
      <c r="AU2669" s="343"/>
      <c r="AV2669" s="343"/>
      <c r="AW2669" s="343"/>
      <c r="AX2669" s="343"/>
      <c r="AY2669" s="343"/>
      <c r="AZ2669" s="343"/>
      <c r="BA2669" s="343"/>
      <c r="BB2669" s="343"/>
      <c r="BC2669" s="343"/>
      <c r="BD2669" s="343"/>
      <c r="BE2669" s="475"/>
      <c r="BF2669" s="475"/>
      <c r="BG2669" s="475"/>
      <c r="BH2669" s="475"/>
      <c r="BI2669" s="475"/>
      <c r="BJ2669" s="475"/>
      <c r="BK2669" s="475"/>
      <c r="BL2669" s="475"/>
      <c r="BM2669" s="475"/>
      <c r="BN2669" s="475"/>
      <c r="BO2669" s="475"/>
      <c r="BP2669" s="306"/>
      <c r="BQ2669" s="496"/>
      <c r="BR2669" s="496"/>
      <c r="BS2669" s="496"/>
      <c r="BT2669" s="496"/>
      <c r="BU2669" s="496"/>
      <c r="BV2669" s="496"/>
    </row>
    <row r="2670" spans="1:74" s="52" customFormat="1" ht="12.75">
      <c r="A2670" s="45">
        <v>2670.080468178493</v>
      </c>
      <c r="B2670" s="46" t="s">
        <v>363</v>
      </c>
      <c r="C2670" s="47" t="s">
        <v>322</v>
      </c>
      <c r="D2670" s="48">
        <v>230.04</v>
      </c>
      <c r="E2670" s="49">
        <v>39.764299999999999</v>
      </c>
      <c r="F2670" s="49">
        <v>6.8199999999999997E-2</v>
      </c>
      <c r="G2670" s="49">
        <v>10.7994</v>
      </c>
      <c r="H2670" s="49">
        <v>0.3826</v>
      </c>
      <c r="I2670" s="49">
        <v>0.16850000000000001</v>
      </c>
      <c r="J2670" s="49">
        <v>47.057499999999997</v>
      </c>
      <c r="K2670" s="49">
        <v>0.23960000000000001</v>
      </c>
      <c r="L2670" s="49">
        <v>98.480099999999993</v>
      </c>
      <c r="M2670" s="47"/>
      <c r="N2670" s="50">
        <v>0.99672065260013809</v>
      </c>
      <c r="O2670" s="50">
        <v>1.3515742381045995E-3</v>
      </c>
      <c r="P2670" s="50">
        <v>0.22637879135556499</v>
      </c>
      <c r="Q2670" s="50">
        <v>7.713810641344381E-3</v>
      </c>
      <c r="R2670" s="50">
        <v>3.5773856449505415E-3</v>
      </c>
      <c r="S2670" s="50">
        <v>1.7583993396677489</v>
      </c>
      <c r="T2670" s="50">
        <v>6.4346447758008131E-3</v>
      </c>
      <c r="U2670" s="50">
        <v>3.0005761989236523</v>
      </c>
      <c r="V2670" s="51">
        <v>88.594252031644032</v>
      </c>
      <c r="X2670" s="47" t="s">
        <v>1752</v>
      </c>
      <c r="Y2670" s="47" t="s">
        <v>1752</v>
      </c>
      <c r="Z2670" s="47" t="s">
        <v>1752</v>
      </c>
      <c r="AA2670" s="47" t="s">
        <v>1752</v>
      </c>
      <c r="AB2670" s="47" t="s">
        <v>1752</v>
      </c>
      <c r="AC2670" s="47" t="s">
        <v>1752</v>
      </c>
      <c r="AD2670" s="47" t="s">
        <v>1752</v>
      </c>
      <c r="AE2670" s="312"/>
      <c r="AF2670" s="465" t="s">
        <v>1755</v>
      </c>
      <c r="AG2670" s="343">
        <v>40</v>
      </c>
      <c r="AH2670" s="343">
        <v>15</v>
      </c>
      <c r="AI2670" s="343"/>
      <c r="AJ2670" s="343"/>
      <c r="AK2670" s="343"/>
      <c r="AL2670" s="343"/>
      <c r="AM2670" s="343"/>
      <c r="AN2670" s="343"/>
      <c r="AO2670" s="343"/>
      <c r="AP2670" s="343"/>
      <c r="AQ2670" s="343"/>
      <c r="AR2670" s="343"/>
      <c r="AS2670" s="343"/>
      <c r="AT2670" s="343"/>
      <c r="AU2670" s="343"/>
      <c r="AV2670" s="343"/>
      <c r="AW2670" s="343"/>
      <c r="AX2670" s="343"/>
      <c r="AY2670" s="343"/>
      <c r="AZ2670" s="343"/>
      <c r="BA2670" s="343"/>
      <c r="BB2670" s="343"/>
      <c r="BC2670" s="343"/>
      <c r="BD2670" s="343"/>
      <c r="BE2670" s="475"/>
      <c r="BF2670" s="475"/>
      <c r="BG2670" s="475"/>
      <c r="BH2670" s="475"/>
      <c r="BI2670" s="475"/>
      <c r="BJ2670" s="475"/>
      <c r="BK2670" s="475"/>
      <c r="BL2670" s="475"/>
      <c r="BM2670" s="475"/>
      <c r="BN2670" s="475"/>
      <c r="BO2670" s="475"/>
      <c r="BP2670" s="306"/>
      <c r="BQ2670" s="496"/>
      <c r="BR2670" s="496"/>
      <c r="BS2670" s="496"/>
      <c r="BT2670" s="496"/>
      <c r="BU2670" s="496"/>
      <c r="BV2670" s="496"/>
    </row>
    <row r="2671" spans="1:74" s="52" customFormat="1" ht="12.75">
      <c r="A2671" s="45">
        <v>2670.080468178493</v>
      </c>
      <c r="B2671" s="46" t="s">
        <v>363</v>
      </c>
      <c r="C2671" s="47" t="s">
        <v>322</v>
      </c>
      <c r="D2671" s="48">
        <v>240.04</v>
      </c>
      <c r="E2671" s="49">
        <v>39.956099999999999</v>
      </c>
      <c r="F2671" s="49">
        <v>0.1169</v>
      </c>
      <c r="G2671" s="49">
        <v>10.8338</v>
      </c>
      <c r="H2671" s="49">
        <v>0.4088</v>
      </c>
      <c r="I2671" s="49">
        <v>0.14829999999999999</v>
      </c>
      <c r="J2671" s="49">
        <v>47.139400000000002</v>
      </c>
      <c r="K2671" s="49">
        <v>0.21659999999999999</v>
      </c>
      <c r="L2671" s="49">
        <v>98.819900000000004</v>
      </c>
      <c r="M2671" s="47"/>
      <c r="N2671" s="50">
        <v>0.99759430943596217</v>
      </c>
      <c r="O2671" s="50">
        <v>2.3076014223596744E-3</v>
      </c>
      <c r="P2671" s="50">
        <v>0.22620785400480142</v>
      </c>
      <c r="Q2671" s="50">
        <v>8.2096690720264345E-3</v>
      </c>
      <c r="R2671" s="50">
        <v>3.1361567553069023E-3</v>
      </c>
      <c r="S2671" s="50">
        <v>1.7545407838861251</v>
      </c>
      <c r="T2671" s="50">
        <v>5.7941131427360635E-3</v>
      </c>
      <c r="U2671" s="50">
        <v>2.9977904877193176</v>
      </c>
      <c r="V2671" s="51">
        <v>88.579678931615263</v>
      </c>
      <c r="X2671" s="47" t="s">
        <v>1752</v>
      </c>
      <c r="Y2671" s="47" t="s">
        <v>1752</v>
      </c>
      <c r="Z2671" s="47" t="s">
        <v>1752</v>
      </c>
      <c r="AA2671" s="47" t="s">
        <v>1752</v>
      </c>
      <c r="AB2671" s="47" t="s">
        <v>1752</v>
      </c>
      <c r="AC2671" s="47" t="s">
        <v>1752</v>
      </c>
      <c r="AD2671" s="47" t="s">
        <v>1752</v>
      </c>
      <c r="AE2671" s="312"/>
      <c r="AF2671" s="465" t="s">
        <v>1755</v>
      </c>
      <c r="AG2671" s="343">
        <v>40</v>
      </c>
      <c r="AH2671" s="343">
        <v>15</v>
      </c>
      <c r="AI2671" s="343"/>
      <c r="AJ2671" s="343"/>
      <c r="AK2671" s="343"/>
      <c r="AL2671" s="343"/>
      <c r="AM2671" s="343"/>
      <c r="AN2671" s="343"/>
      <c r="AO2671" s="343"/>
      <c r="AP2671" s="343"/>
      <c r="AQ2671" s="343"/>
      <c r="AR2671" s="343"/>
      <c r="AS2671" s="343"/>
      <c r="AT2671" s="343"/>
      <c r="AU2671" s="343"/>
      <c r="AV2671" s="343"/>
      <c r="AW2671" s="343"/>
      <c r="AX2671" s="343"/>
      <c r="AY2671" s="343"/>
      <c r="AZ2671" s="343"/>
      <c r="BA2671" s="343"/>
      <c r="BB2671" s="343"/>
      <c r="BC2671" s="343"/>
      <c r="BD2671" s="343"/>
      <c r="BE2671" s="475"/>
      <c r="BF2671" s="475"/>
      <c r="BG2671" s="475"/>
      <c r="BH2671" s="475"/>
      <c r="BI2671" s="475"/>
      <c r="BJ2671" s="475"/>
      <c r="BK2671" s="475"/>
      <c r="BL2671" s="475"/>
      <c r="BM2671" s="475"/>
      <c r="BN2671" s="475"/>
      <c r="BO2671" s="475"/>
      <c r="BP2671" s="306"/>
      <c r="BQ2671" s="496"/>
      <c r="BR2671" s="496"/>
      <c r="BS2671" s="496"/>
      <c r="BT2671" s="496"/>
      <c r="BU2671" s="496"/>
      <c r="BV2671" s="496"/>
    </row>
    <row r="2672" spans="1:74" s="52" customFormat="1" ht="12.75">
      <c r="A2672" s="45">
        <v>2670.080468178493</v>
      </c>
      <c r="B2672" s="46" t="s">
        <v>363</v>
      </c>
      <c r="C2672" s="47" t="s">
        <v>322</v>
      </c>
      <c r="D2672" s="48">
        <v>250.04</v>
      </c>
      <c r="E2672" s="49">
        <v>39.860700000000001</v>
      </c>
      <c r="F2672" s="49">
        <v>8.9399999999999993E-2</v>
      </c>
      <c r="G2672" s="49">
        <v>10.805099999999999</v>
      </c>
      <c r="H2672" s="49">
        <v>0.39679999999999999</v>
      </c>
      <c r="I2672" s="49">
        <v>0.1757</v>
      </c>
      <c r="J2672" s="49">
        <v>47.194499999999998</v>
      </c>
      <c r="K2672" s="49">
        <v>0.20100000000000001</v>
      </c>
      <c r="L2672" s="49">
        <v>98.723199999999991</v>
      </c>
      <c r="M2672" s="47"/>
      <c r="N2672" s="50">
        <v>0.99646288646475623</v>
      </c>
      <c r="O2672" s="50">
        <v>1.766969856021928E-3</v>
      </c>
      <c r="P2672" s="50">
        <v>0.22589207322651783</v>
      </c>
      <c r="Q2672" s="50">
        <v>7.9786931433941319E-3</v>
      </c>
      <c r="R2672" s="50">
        <v>3.7202635529243458E-3</v>
      </c>
      <c r="S2672" s="50">
        <v>1.7587987231912292</v>
      </c>
      <c r="T2672" s="50">
        <v>5.3835643883565123E-3</v>
      </c>
      <c r="U2672" s="50">
        <v>3.0000031738232003</v>
      </c>
      <c r="V2672" s="51">
        <v>88.618273756585168</v>
      </c>
      <c r="X2672" s="47" t="s">
        <v>1752</v>
      </c>
      <c r="Y2672" s="47" t="s">
        <v>1752</v>
      </c>
      <c r="Z2672" s="47" t="s">
        <v>1752</v>
      </c>
      <c r="AA2672" s="47" t="s">
        <v>1752</v>
      </c>
      <c r="AB2672" s="47" t="s">
        <v>1752</v>
      </c>
      <c r="AC2672" s="47" t="s">
        <v>1752</v>
      </c>
      <c r="AD2672" s="47" t="s">
        <v>1752</v>
      </c>
      <c r="AE2672" s="312"/>
      <c r="AF2672" s="465" t="s">
        <v>1755</v>
      </c>
      <c r="AG2672" s="343">
        <v>40</v>
      </c>
      <c r="AH2672" s="343">
        <v>15</v>
      </c>
      <c r="AI2672" s="343"/>
      <c r="AJ2672" s="343"/>
      <c r="AK2672" s="343"/>
      <c r="AL2672" s="343"/>
      <c r="AM2672" s="343"/>
      <c r="AN2672" s="343"/>
      <c r="AO2672" s="343"/>
      <c r="AP2672" s="343"/>
      <c r="AQ2672" s="343"/>
      <c r="AR2672" s="343"/>
      <c r="AS2672" s="343"/>
      <c r="AT2672" s="343"/>
      <c r="AU2672" s="343"/>
      <c r="AV2672" s="343"/>
      <c r="AW2672" s="343"/>
      <c r="AX2672" s="343"/>
      <c r="AY2672" s="343"/>
      <c r="AZ2672" s="343"/>
      <c r="BA2672" s="343"/>
      <c r="BB2672" s="343"/>
      <c r="BC2672" s="343"/>
      <c r="BD2672" s="343"/>
      <c r="BE2672" s="475"/>
      <c r="BF2672" s="475"/>
      <c r="BG2672" s="475"/>
      <c r="BH2672" s="475"/>
      <c r="BI2672" s="475"/>
      <c r="BJ2672" s="475"/>
      <c r="BK2672" s="475"/>
      <c r="BL2672" s="475"/>
      <c r="BM2672" s="475"/>
      <c r="BN2672" s="475"/>
      <c r="BO2672" s="475"/>
      <c r="BP2672" s="306"/>
      <c r="BQ2672" s="496"/>
      <c r="BR2672" s="496"/>
      <c r="BS2672" s="496"/>
      <c r="BT2672" s="496"/>
      <c r="BU2672" s="496"/>
      <c r="BV2672" s="496"/>
    </row>
    <row r="2673" spans="1:74" s="52" customFormat="1" ht="12.75">
      <c r="A2673" s="45">
        <v>2670.080468178493</v>
      </c>
      <c r="B2673" s="46" t="s">
        <v>363</v>
      </c>
      <c r="C2673" s="47" t="s">
        <v>322</v>
      </c>
      <c r="D2673" s="48">
        <v>260.05</v>
      </c>
      <c r="E2673" s="49">
        <v>40.061500000000002</v>
      </c>
      <c r="F2673" s="49">
        <v>9.2299999999999993E-2</v>
      </c>
      <c r="G2673" s="49">
        <v>10.841200000000001</v>
      </c>
      <c r="H2673" s="49">
        <v>0.43719999999999998</v>
      </c>
      <c r="I2673" s="49">
        <v>0.17580000000000001</v>
      </c>
      <c r="J2673" s="49">
        <v>47.167099999999998</v>
      </c>
      <c r="K2673" s="49">
        <v>0.2359</v>
      </c>
      <c r="L2673" s="49">
        <v>99.01100000000001</v>
      </c>
      <c r="M2673" s="47"/>
      <c r="N2673" s="50">
        <v>0.99856325729010154</v>
      </c>
      <c r="O2673" s="50">
        <v>1.8189698128487546E-3</v>
      </c>
      <c r="P2673" s="50">
        <v>0.2259860993401018</v>
      </c>
      <c r="Q2673" s="50">
        <v>8.7654137607057394E-3</v>
      </c>
      <c r="R2673" s="50">
        <v>3.7115300879176668E-3</v>
      </c>
      <c r="S2673" s="50">
        <v>1.752653628323134</v>
      </c>
      <c r="T2673" s="50">
        <v>6.2999044693911104E-3</v>
      </c>
      <c r="U2673" s="50">
        <v>2.9977988030842004</v>
      </c>
      <c r="V2673" s="51">
        <v>88.578714144843829</v>
      </c>
      <c r="X2673" s="47" t="s">
        <v>1752</v>
      </c>
      <c r="Y2673" s="47" t="s">
        <v>1752</v>
      </c>
      <c r="Z2673" s="47" t="s">
        <v>1752</v>
      </c>
      <c r="AA2673" s="47" t="s">
        <v>1752</v>
      </c>
      <c r="AB2673" s="47" t="s">
        <v>1752</v>
      </c>
      <c r="AC2673" s="47" t="s">
        <v>1752</v>
      </c>
      <c r="AD2673" s="47" t="s">
        <v>1752</v>
      </c>
      <c r="AE2673" s="312"/>
      <c r="AF2673" s="465" t="s">
        <v>1755</v>
      </c>
      <c r="AG2673" s="343">
        <v>40</v>
      </c>
      <c r="AH2673" s="343">
        <v>15</v>
      </c>
      <c r="AI2673" s="343"/>
      <c r="AJ2673" s="343"/>
      <c r="AK2673" s="343"/>
      <c r="AL2673" s="343"/>
      <c r="AM2673" s="343"/>
      <c r="AN2673" s="343"/>
      <c r="AO2673" s="343"/>
      <c r="AP2673" s="343"/>
      <c r="AQ2673" s="343"/>
      <c r="AR2673" s="343"/>
      <c r="AS2673" s="343"/>
      <c r="AT2673" s="343"/>
      <c r="AU2673" s="343"/>
      <c r="AV2673" s="343"/>
      <c r="AW2673" s="343"/>
      <c r="AX2673" s="343"/>
      <c r="AY2673" s="343"/>
      <c r="AZ2673" s="343"/>
      <c r="BA2673" s="343"/>
      <c r="BB2673" s="343"/>
      <c r="BC2673" s="343"/>
      <c r="BD2673" s="343"/>
      <c r="BE2673" s="475"/>
      <c r="BF2673" s="475"/>
      <c r="BG2673" s="475"/>
      <c r="BH2673" s="475"/>
      <c r="BI2673" s="475"/>
      <c r="BJ2673" s="475"/>
      <c r="BK2673" s="475"/>
      <c r="BL2673" s="475"/>
      <c r="BM2673" s="475"/>
      <c r="BN2673" s="475"/>
      <c r="BO2673" s="475"/>
      <c r="BP2673" s="306"/>
      <c r="BQ2673" s="496"/>
      <c r="BR2673" s="496"/>
      <c r="BS2673" s="496"/>
      <c r="BT2673" s="496"/>
      <c r="BU2673" s="496"/>
      <c r="BV2673" s="496"/>
    </row>
    <row r="2674" spans="1:74" s="52" customFormat="1" ht="12.75">
      <c r="A2674" s="45">
        <v>2670.080468178493</v>
      </c>
      <c r="B2674" s="46" t="s">
        <v>363</v>
      </c>
      <c r="C2674" s="47" t="s">
        <v>322</v>
      </c>
      <c r="D2674" s="48">
        <v>270.05</v>
      </c>
      <c r="E2674" s="49">
        <v>39.937600000000003</v>
      </c>
      <c r="F2674" s="49">
        <v>0.1258</v>
      </c>
      <c r="G2674" s="49">
        <v>11.0717</v>
      </c>
      <c r="H2674" s="49">
        <v>0.44619999999999999</v>
      </c>
      <c r="I2674" s="49">
        <v>0.1537</v>
      </c>
      <c r="J2674" s="49">
        <v>47.079500000000003</v>
      </c>
      <c r="K2674" s="49">
        <v>0.215</v>
      </c>
      <c r="L2674" s="49">
        <v>99.029500000000013</v>
      </c>
      <c r="M2674" s="47"/>
      <c r="N2674" s="50">
        <v>0.99634441608036284</v>
      </c>
      <c r="O2674" s="50">
        <v>2.4813246184646233E-3</v>
      </c>
      <c r="P2674" s="50">
        <v>0.23099247481212981</v>
      </c>
      <c r="Q2674" s="50">
        <v>8.9536679953538065E-3</v>
      </c>
      <c r="R2674" s="50">
        <v>3.2477839776804238E-3</v>
      </c>
      <c r="S2674" s="50">
        <v>1.7509264995847342</v>
      </c>
      <c r="T2674" s="50">
        <v>5.7467676139817715E-3</v>
      </c>
      <c r="U2674" s="50">
        <v>2.9986929346827078</v>
      </c>
      <c r="V2674" s="51">
        <v>88.34500916555254</v>
      </c>
      <c r="X2674" s="47" t="s">
        <v>1752</v>
      </c>
      <c r="Y2674" s="47" t="s">
        <v>1752</v>
      </c>
      <c r="Z2674" s="47" t="s">
        <v>1752</v>
      </c>
      <c r="AA2674" s="47" t="s">
        <v>1752</v>
      </c>
      <c r="AB2674" s="47" t="s">
        <v>1752</v>
      </c>
      <c r="AC2674" s="47" t="s">
        <v>1752</v>
      </c>
      <c r="AD2674" s="47" t="s">
        <v>1752</v>
      </c>
      <c r="AE2674" s="312"/>
      <c r="AF2674" s="465" t="s">
        <v>1755</v>
      </c>
      <c r="AG2674" s="343">
        <v>40</v>
      </c>
      <c r="AH2674" s="343">
        <v>15</v>
      </c>
      <c r="AI2674" s="343"/>
      <c r="AJ2674" s="343"/>
      <c r="AK2674" s="343"/>
      <c r="AL2674" s="343"/>
      <c r="AM2674" s="343"/>
      <c r="AN2674" s="343"/>
      <c r="AO2674" s="343"/>
      <c r="AP2674" s="343"/>
      <c r="AQ2674" s="343"/>
      <c r="AR2674" s="343"/>
      <c r="AS2674" s="343"/>
      <c r="AT2674" s="343"/>
      <c r="AU2674" s="343"/>
      <c r="AV2674" s="343"/>
      <c r="AW2674" s="343"/>
      <c r="AX2674" s="343"/>
      <c r="AY2674" s="343"/>
      <c r="AZ2674" s="343"/>
      <c r="BA2674" s="343"/>
      <c r="BB2674" s="343"/>
      <c r="BC2674" s="343"/>
      <c r="BD2674" s="343"/>
      <c r="BE2674" s="475"/>
      <c r="BF2674" s="475"/>
      <c r="BG2674" s="475"/>
      <c r="BH2674" s="475"/>
      <c r="BI2674" s="475"/>
      <c r="BJ2674" s="475"/>
      <c r="BK2674" s="475"/>
      <c r="BL2674" s="475"/>
      <c r="BM2674" s="475"/>
      <c r="BN2674" s="475"/>
      <c r="BO2674" s="475"/>
      <c r="BP2674" s="306"/>
      <c r="BQ2674" s="496"/>
      <c r="BR2674" s="496"/>
      <c r="BS2674" s="496"/>
      <c r="BT2674" s="496"/>
      <c r="BU2674" s="496"/>
      <c r="BV2674" s="496"/>
    </row>
    <row r="2675" spans="1:74" s="52" customFormat="1" ht="12.75">
      <c r="A2675" s="45">
        <v>2670.080468178493</v>
      </c>
      <c r="B2675" s="46" t="s">
        <v>363</v>
      </c>
      <c r="C2675" s="47" t="s">
        <v>322</v>
      </c>
      <c r="D2675" s="48">
        <v>280.05</v>
      </c>
      <c r="E2675" s="49">
        <v>39.8035</v>
      </c>
      <c r="F2675" s="49">
        <v>0.15290000000000001</v>
      </c>
      <c r="G2675" s="49">
        <v>10.9434</v>
      </c>
      <c r="H2675" s="49">
        <v>0.45119999999999999</v>
      </c>
      <c r="I2675" s="49">
        <v>0.1244</v>
      </c>
      <c r="J2675" s="49">
        <v>47.218899999999998</v>
      </c>
      <c r="K2675" s="49">
        <v>0.2344</v>
      </c>
      <c r="L2675" s="49">
        <v>98.928699999999992</v>
      </c>
      <c r="M2675" s="47"/>
      <c r="N2675" s="50">
        <v>0.99363983720663041</v>
      </c>
      <c r="O2675" s="50">
        <v>3.0178012449183539E-3</v>
      </c>
      <c r="P2675" s="50">
        <v>0.22846306591210611</v>
      </c>
      <c r="Q2675" s="50">
        <v>9.0598439280041316E-3</v>
      </c>
      <c r="R2675" s="50">
        <v>2.6303518895120412E-3</v>
      </c>
      <c r="S2675" s="50">
        <v>1.7572443033123586</v>
      </c>
      <c r="T2675" s="50">
        <v>6.2693568100029712E-3</v>
      </c>
      <c r="U2675" s="50">
        <v>3.0003245603035329</v>
      </c>
      <c r="V2675" s="51">
        <v>88.49462567078379</v>
      </c>
      <c r="X2675" s="47" t="s">
        <v>1752</v>
      </c>
      <c r="Y2675" s="47" t="s">
        <v>1752</v>
      </c>
      <c r="Z2675" s="47" t="s">
        <v>1752</v>
      </c>
      <c r="AA2675" s="47" t="s">
        <v>1752</v>
      </c>
      <c r="AB2675" s="47" t="s">
        <v>1752</v>
      </c>
      <c r="AC2675" s="47" t="s">
        <v>1752</v>
      </c>
      <c r="AD2675" s="47" t="s">
        <v>1752</v>
      </c>
      <c r="AE2675" s="312"/>
      <c r="AF2675" s="465" t="s">
        <v>1755</v>
      </c>
      <c r="AG2675" s="343">
        <v>40</v>
      </c>
      <c r="AH2675" s="343">
        <v>15</v>
      </c>
      <c r="AI2675" s="343"/>
      <c r="AJ2675" s="343"/>
      <c r="AK2675" s="343"/>
      <c r="AL2675" s="343"/>
      <c r="AM2675" s="343"/>
      <c r="AN2675" s="343"/>
      <c r="AO2675" s="343"/>
      <c r="AP2675" s="343"/>
      <c r="AQ2675" s="343"/>
      <c r="AR2675" s="343"/>
      <c r="AS2675" s="343"/>
      <c r="AT2675" s="343"/>
      <c r="AU2675" s="343"/>
      <c r="AV2675" s="343"/>
      <c r="AW2675" s="343"/>
      <c r="AX2675" s="343"/>
      <c r="AY2675" s="343"/>
      <c r="AZ2675" s="343"/>
      <c r="BA2675" s="343"/>
      <c r="BB2675" s="343"/>
      <c r="BC2675" s="343"/>
      <c r="BD2675" s="343"/>
      <c r="BE2675" s="475"/>
      <c r="BF2675" s="475"/>
      <c r="BG2675" s="475"/>
      <c r="BH2675" s="475"/>
      <c r="BI2675" s="475"/>
      <c r="BJ2675" s="475"/>
      <c r="BK2675" s="475"/>
      <c r="BL2675" s="475"/>
      <c r="BM2675" s="475"/>
      <c r="BN2675" s="475"/>
      <c r="BO2675" s="475"/>
      <c r="BP2675" s="306"/>
      <c r="BQ2675" s="496"/>
      <c r="BR2675" s="496"/>
      <c r="BS2675" s="496"/>
      <c r="BT2675" s="496"/>
      <c r="BU2675" s="496"/>
      <c r="BV2675" s="496"/>
    </row>
    <row r="2676" spans="1:74" s="52" customFormat="1" ht="12.75">
      <c r="A2676" s="45">
        <v>2670.080468178493</v>
      </c>
      <c r="B2676" s="46" t="s">
        <v>363</v>
      </c>
      <c r="C2676" s="47" t="s">
        <v>322</v>
      </c>
      <c r="D2676" s="48">
        <v>290.05</v>
      </c>
      <c r="E2676" s="49">
        <v>40.022399999999998</v>
      </c>
      <c r="F2676" s="49">
        <v>0.15540000000000001</v>
      </c>
      <c r="G2676" s="49">
        <v>10.831300000000001</v>
      </c>
      <c r="H2676" s="49">
        <v>0.39750000000000002</v>
      </c>
      <c r="I2676" s="49">
        <v>0.1666</v>
      </c>
      <c r="J2676" s="49">
        <v>47.351399999999998</v>
      </c>
      <c r="K2676" s="49">
        <v>0.2278</v>
      </c>
      <c r="L2676" s="49">
        <v>99.1524</v>
      </c>
      <c r="M2676" s="47"/>
      <c r="N2676" s="50">
        <v>0.99579205216203193</v>
      </c>
      <c r="O2676" s="50">
        <v>3.0569754924237515E-3</v>
      </c>
      <c r="P2676" s="50">
        <v>0.22537311450071412</v>
      </c>
      <c r="Q2676" s="50">
        <v>7.9551166603077737E-3</v>
      </c>
      <c r="R2676" s="50">
        <v>3.5109630896073113E-3</v>
      </c>
      <c r="S2676" s="50">
        <v>1.756333143913936</v>
      </c>
      <c r="T2676" s="50">
        <v>6.0726310340999548E-3</v>
      </c>
      <c r="U2676" s="50">
        <v>2.9980939968531208</v>
      </c>
      <c r="V2676" s="51">
        <v>88.627319838964894</v>
      </c>
      <c r="X2676" s="47" t="s">
        <v>1752</v>
      </c>
      <c r="Y2676" s="47" t="s">
        <v>1752</v>
      </c>
      <c r="Z2676" s="47" t="s">
        <v>1752</v>
      </c>
      <c r="AA2676" s="47" t="s">
        <v>1752</v>
      </c>
      <c r="AB2676" s="47" t="s">
        <v>1752</v>
      </c>
      <c r="AC2676" s="47" t="s">
        <v>1752</v>
      </c>
      <c r="AD2676" s="47" t="s">
        <v>1752</v>
      </c>
      <c r="AE2676" s="312"/>
      <c r="AF2676" s="465" t="s">
        <v>1755</v>
      </c>
      <c r="AG2676" s="343">
        <v>40</v>
      </c>
      <c r="AH2676" s="343">
        <v>15</v>
      </c>
      <c r="AI2676" s="343"/>
      <c r="AJ2676" s="343"/>
      <c r="AK2676" s="343"/>
      <c r="AL2676" s="343"/>
      <c r="AM2676" s="343"/>
      <c r="AN2676" s="343"/>
      <c r="AO2676" s="343"/>
      <c r="AP2676" s="343"/>
      <c r="AQ2676" s="343"/>
      <c r="AR2676" s="343"/>
      <c r="AS2676" s="343"/>
      <c r="AT2676" s="343"/>
      <c r="AU2676" s="343"/>
      <c r="AV2676" s="343"/>
      <c r="AW2676" s="343"/>
      <c r="AX2676" s="343"/>
      <c r="AY2676" s="343"/>
      <c r="AZ2676" s="343"/>
      <c r="BA2676" s="343"/>
      <c r="BB2676" s="343"/>
      <c r="BC2676" s="343"/>
      <c r="BD2676" s="343"/>
      <c r="BE2676" s="475"/>
      <c r="BF2676" s="475"/>
      <c r="BG2676" s="475"/>
      <c r="BH2676" s="475"/>
      <c r="BI2676" s="475"/>
      <c r="BJ2676" s="475"/>
      <c r="BK2676" s="475"/>
      <c r="BL2676" s="475"/>
      <c r="BM2676" s="475"/>
      <c r="BN2676" s="475"/>
      <c r="BO2676" s="475"/>
      <c r="BP2676" s="306"/>
      <c r="BQ2676" s="496"/>
      <c r="BR2676" s="496"/>
      <c r="BS2676" s="496"/>
      <c r="BT2676" s="496"/>
      <c r="BU2676" s="496"/>
      <c r="BV2676" s="496"/>
    </row>
    <row r="2677" spans="1:74" s="52" customFormat="1" ht="12.75">
      <c r="A2677" s="45">
        <v>2670.080468178493</v>
      </c>
      <c r="B2677" s="46" t="s">
        <v>363</v>
      </c>
      <c r="C2677" s="47" t="s">
        <v>322</v>
      </c>
      <c r="D2677" s="48">
        <v>300.05</v>
      </c>
      <c r="E2677" s="49">
        <v>39.824300000000001</v>
      </c>
      <c r="F2677" s="49">
        <v>0.1002</v>
      </c>
      <c r="G2677" s="49">
        <v>10.8521</v>
      </c>
      <c r="H2677" s="49">
        <v>0.4173</v>
      </c>
      <c r="I2677" s="49">
        <v>0.1464</v>
      </c>
      <c r="J2677" s="49">
        <v>46.797400000000003</v>
      </c>
      <c r="K2677" s="49">
        <v>0.2984</v>
      </c>
      <c r="L2677" s="49">
        <v>98.436099999999996</v>
      </c>
      <c r="M2677" s="47"/>
      <c r="N2677" s="50">
        <v>0.99869761358775966</v>
      </c>
      <c r="O2677" s="50">
        <v>1.9866849318737521E-3</v>
      </c>
      <c r="P2677" s="50">
        <v>0.22759129256058297</v>
      </c>
      <c r="Q2677" s="50">
        <v>8.4174033483141921E-3</v>
      </c>
      <c r="R2677" s="50">
        <v>3.1096583525775344E-3</v>
      </c>
      <c r="S2677" s="50">
        <v>1.7495088017580949</v>
      </c>
      <c r="T2677" s="50">
        <v>8.017562009289856E-3</v>
      </c>
      <c r="U2677" s="50">
        <v>2.9973290165484929</v>
      </c>
      <c r="V2677" s="51">
        <v>88.488630736775491</v>
      </c>
      <c r="X2677" s="47" t="s">
        <v>1752</v>
      </c>
      <c r="Y2677" s="47" t="s">
        <v>1752</v>
      </c>
      <c r="Z2677" s="47" t="s">
        <v>1752</v>
      </c>
      <c r="AA2677" s="47" t="s">
        <v>1752</v>
      </c>
      <c r="AB2677" s="47" t="s">
        <v>1752</v>
      </c>
      <c r="AC2677" s="47" t="s">
        <v>1752</v>
      </c>
      <c r="AD2677" s="47" t="s">
        <v>1752</v>
      </c>
      <c r="AE2677" s="312"/>
      <c r="AF2677" s="465" t="s">
        <v>1755</v>
      </c>
      <c r="AG2677" s="343">
        <v>40</v>
      </c>
      <c r="AH2677" s="343">
        <v>15</v>
      </c>
      <c r="AI2677" s="343"/>
      <c r="AJ2677" s="343"/>
      <c r="AK2677" s="343"/>
      <c r="AL2677" s="343"/>
      <c r="AM2677" s="343"/>
      <c r="AN2677" s="343"/>
      <c r="AO2677" s="343"/>
      <c r="AP2677" s="343"/>
      <c r="AQ2677" s="343"/>
      <c r="AR2677" s="343"/>
      <c r="AS2677" s="343"/>
      <c r="AT2677" s="343"/>
      <c r="AU2677" s="343"/>
      <c r="AV2677" s="343"/>
      <c r="AW2677" s="343"/>
      <c r="AX2677" s="343"/>
      <c r="AY2677" s="343"/>
      <c r="AZ2677" s="343"/>
      <c r="BA2677" s="343"/>
      <c r="BB2677" s="343"/>
      <c r="BC2677" s="343"/>
      <c r="BD2677" s="343"/>
      <c r="BE2677" s="475"/>
      <c r="BF2677" s="475"/>
      <c r="BG2677" s="475"/>
      <c r="BH2677" s="475"/>
      <c r="BI2677" s="475"/>
      <c r="BJ2677" s="475"/>
      <c r="BK2677" s="475"/>
      <c r="BL2677" s="475"/>
      <c r="BM2677" s="475"/>
      <c r="BN2677" s="475"/>
      <c r="BO2677" s="475"/>
      <c r="BP2677" s="306"/>
      <c r="BQ2677" s="496"/>
      <c r="BR2677" s="496"/>
      <c r="BS2677" s="496"/>
      <c r="BT2677" s="496"/>
      <c r="BU2677" s="496"/>
      <c r="BV2677" s="496"/>
    </row>
    <row r="2678" spans="1:74" s="52" customFormat="1" ht="12.75">
      <c r="A2678" s="45">
        <v>2670.080468178493</v>
      </c>
      <c r="B2678" s="46" t="s">
        <v>363</v>
      </c>
      <c r="C2678" s="47" t="s">
        <v>322</v>
      </c>
      <c r="D2678" s="48">
        <v>310.05</v>
      </c>
      <c r="E2678" s="49">
        <v>39.828699999999998</v>
      </c>
      <c r="F2678" s="49">
        <v>7.9000000000000001E-2</v>
      </c>
      <c r="G2678" s="49">
        <v>10.746600000000001</v>
      </c>
      <c r="H2678" s="49">
        <v>0.33800000000000002</v>
      </c>
      <c r="I2678" s="49">
        <v>0.13919999999999999</v>
      </c>
      <c r="J2678" s="49">
        <v>47.033099999999997</v>
      </c>
      <c r="K2678" s="49">
        <v>0.23730000000000001</v>
      </c>
      <c r="L2678" s="49">
        <v>98.401900000000012</v>
      </c>
      <c r="M2678" s="47"/>
      <c r="N2678" s="50">
        <v>0.99826775924200006</v>
      </c>
      <c r="O2678" s="50">
        <v>1.5655012547862717E-3</v>
      </c>
      <c r="P2678" s="50">
        <v>0.22525684239929888</v>
      </c>
      <c r="Q2678" s="50">
        <v>6.8141471269627689E-3</v>
      </c>
      <c r="R2678" s="50">
        <v>2.9551252190760341E-3</v>
      </c>
      <c r="S2678" s="50">
        <v>1.7573694150192594</v>
      </c>
      <c r="T2678" s="50">
        <v>6.3724479870438267E-3</v>
      </c>
      <c r="U2678" s="50">
        <v>2.9986012382484271</v>
      </c>
      <c r="V2678" s="51">
        <v>88.638461658800466</v>
      </c>
      <c r="X2678" s="47" t="s">
        <v>1752</v>
      </c>
      <c r="Y2678" s="47" t="s">
        <v>1752</v>
      </c>
      <c r="Z2678" s="47" t="s">
        <v>1752</v>
      </c>
      <c r="AA2678" s="47" t="s">
        <v>1752</v>
      </c>
      <c r="AB2678" s="47" t="s">
        <v>1752</v>
      </c>
      <c r="AC2678" s="47" t="s">
        <v>1752</v>
      </c>
      <c r="AD2678" s="47" t="s">
        <v>1752</v>
      </c>
      <c r="AE2678" s="312"/>
      <c r="AF2678" s="465" t="s">
        <v>1755</v>
      </c>
      <c r="AG2678" s="343">
        <v>40</v>
      </c>
      <c r="AH2678" s="343">
        <v>15</v>
      </c>
      <c r="AI2678" s="343"/>
      <c r="AJ2678" s="343"/>
      <c r="AK2678" s="343"/>
      <c r="AL2678" s="343"/>
      <c r="AM2678" s="343"/>
      <c r="AN2678" s="343"/>
      <c r="AO2678" s="343"/>
      <c r="AP2678" s="343"/>
      <c r="AQ2678" s="343"/>
      <c r="AR2678" s="343"/>
      <c r="AS2678" s="343"/>
      <c r="AT2678" s="343"/>
      <c r="AU2678" s="343"/>
      <c r="AV2678" s="343"/>
      <c r="AW2678" s="343"/>
      <c r="AX2678" s="343"/>
      <c r="AY2678" s="343"/>
      <c r="AZ2678" s="343"/>
      <c r="BA2678" s="343"/>
      <c r="BB2678" s="343"/>
      <c r="BC2678" s="343"/>
      <c r="BD2678" s="343"/>
      <c r="BE2678" s="475"/>
      <c r="BF2678" s="475"/>
      <c r="BG2678" s="475"/>
      <c r="BH2678" s="475"/>
      <c r="BI2678" s="475"/>
      <c r="BJ2678" s="475"/>
      <c r="BK2678" s="475"/>
      <c r="BL2678" s="475"/>
      <c r="BM2678" s="475"/>
      <c r="BN2678" s="475"/>
      <c r="BO2678" s="475"/>
      <c r="BP2678" s="306"/>
      <c r="BQ2678" s="496"/>
      <c r="BR2678" s="496"/>
      <c r="BS2678" s="496"/>
      <c r="BT2678" s="496"/>
      <c r="BU2678" s="496"/>
      <c r="BV2678" s="496"/>
    </row>
    <row r="2679" spans="1:74" s="52" customFormat="1" ht="12.75">
      <c r="A2679" s="45">
        <v>2670.080468178493</v>
      </c>
      <c r="B2679" s="46" t="s">
        <v>363</v>
      </c>
      <c r="C2679" s="47" t="s">
        <v>322</v>
      </c>
      <c r="D2679" s="48">
        <v>320.05</v>
      </c>
      <c r="E2679" s="49">
        <v>39.584000000000003</v>
      </c>
      <c r="F2679" s="49">
        <v>8.7400000000000005E-2</v>
      </c>
      <c r="G2679" s="49">
        <v>10.7531</v>
      </c>
      <c r="H2679" s="49">
        <v>0.4138</v>
      </c>
      <c r="I2679" s="49">
        <v>0.16839999999999999</v>
      </c>
      <c r="J2679" s="49">
        <v>47.183100000000003</v>
      </c>
      <c r="K2679" s="49">
        <v>0.20200000000000001</v>
      </c>
      <c r="L2679" s="49">
        <v>98.391800000000018</v>
      </c>
      <c r="M2679" s="47"/>
      <c r="N2679" s="50">
        <v>0.99333303313843402</v>
      </c>
      <c r="O2679" s="50">
        <v>1.7340517248506844E-3</v>
      </c>
      <c r="P2679" s="50">
        <v>0.22566534934368554</v>
      </c>
      <c r="Q2679" s="50">
        <v>8.3523671933594737E-3</v>
      </c>
      <c r="R2679" s="50">
        <v>3.5793405995858114E-3</v>
      </c>
      <c r="S2679" s="50">
        <v>1.7651036662096626</v>
      </c>
      <c r="T2679" s="50">
        <v>5.4310552022864634E-3</v>
      </c>
      <c r="U2679" s="50">
        <v>3.0031988634118645</v>
      </c>
      <c r="V2679" s="51">
        <v>88.66441322018666</v>
      </c>
      <c r="X2679" s="47" t="s">
        <v>1752</v>
      </c>
      <c r="Y2679" s="47" t="s">
        <v>1752</v>
      </c>
      <c r="Z2679" s="47" t="s">
        <v>1752</v>
      </c>
      <c r="AA2679" s="47" t="s">
        <v>1752</v>
      </c>
      <c r="AB2679" s="47" t="s">
        <v>1752</v>
      </c>
      <c r="AC2679" s="47" t="s">
        <v>1752</v>
      </c>
      <c r="AD2679" s="47" t="s">
        <v>1752</v>
      </c>
      <c r="AE2679" s="312"/>
      <c r="AF2679" s="465" t="s">
        <v>1755</v>
      </c>
      <c r="AG2679" s="343">
        <v>40</v>
      </c>
      <c r="AH2679" s="343">
        <v>15</v>
      </c>
      <c r="AI2679" s="343"/>
      <c r="AJ2679" s="343"/>
      <c r="AK2679" s="343"/>
      <c r="AL2679" s="343"/>
      <c r="AM2679" s="343"/>
      <c r="AN2679" s="343"/>
      <c r="AO2679" s="343"/>
      <c r="AP2679" s="343"/>
      <c r="AQ2679" s="343"/>
      <c r="AR2679" s="343"/>
      <c r="AS2679" s="343"/>
      <c r="AT2679" s="343"/>
      <c r="AU2679" s="343"/>
      <c r="AV2679" s="343"/>
      <c r="AW2679" s="343"/>
      <c r="AX2679" s="343"/>
      <c r="AY2679" s="343"/>
      <c r="AZ2679" s="343"/>
      <c r="BA2679" s="343"/>
      <c r="BB2679" s="343"/>
      <c r="BC2679" s="343"/>
      <c r="BD2679" s="343"/>
      <c r="BE2679" s="475"/>
      <c r="BF2679" s="475"/>
      <c r="BG2679" s="475"/>
      <c r="BH2679" s="475"/>
      <c r="BI2679" s="475"/>
      <c r="BJ2679" s="475"/>
      <c r="BK2679" s="475"/>
      <c r="BL2679" s="475"/>
      <c r="BM2679" s="475"/>
      <c r="BN2679" s="475"/>
      <c r="BO2679" s="475"/>
      <c r="BP2679" s="306"/>
      <c r="BQ2679" s="496"/>
      <c r="BR2679" s="496"/>
      <c r="BS2679" s="496"/>
      <c r="BT2679" s="496"/>
      <c r="BU2679" s="496"/>
      <c r="BV2679" s="496"/>
    </row>
    <row r="2680" spans="1:74" s="52" customFormat="1" ht="12.75">
      <c r="A2680" s="45">
        <v>2670.080468178493</v>
      </c>
      <c r="B2680" s="46" t="s">
        <v>363</v>
      </c>
      <c r="C2680" s="47" t="s">
        <v>322</v>
      </c>
      <c r="D2680" s="48">
        <v>330.05</v>
      </c>
      <c r="E2680" s="49">
        <v>39.689399999999999</v>
      </c>
      <c r="F2680" s="49">
        <v>0.12130000000000001</v>
      </c>
      <c r="G2680" s="49">
        <v>10.976699999999999</v>
      </c>
      <c r="H2680" s="49">
        <v>0.41720000000000002</v>
      </c>
      <c r="I2680" s="49">
        <v>0.12989999999999999</v>
      </c>
      <c r="J2680" s="49">
        <v>46.945399999999999</v>
      </c>
      <c r="K2680" s="49">
        <v>0.24940000000000001</v>
      </c>
      <c r="L2680" s="49">
        <v>98.529299999999992</v>
      </c>
      <c r="M2680" s="47"/>
      <c r="N2680" s="50">
        <v>0.99507429985318052</v>
      </c>
      <c r="O2680" s="50">
        <v>2.4044579815109325E-3</v>
      </c>
      <c r="P2680" s="50">
        <v>0.23014882658589444</v>
      </c>
      <c r="Q2680" s="50">
        <v>8.413354108924076E-3</v>
      </c>
      <c r="R2680" s="50">
        <v>2.758518281140271E-3</v>
      </c>
      <c r="S2680" s="50">
        <v>1.7546179402718349</v>
      </c>
      <c r="T2680" s="50">
        <v>6.6993871013119807E-3</v>
      </c>
      <c r="U2680" s="50">
        <v>3.0001167841837972</v>
      </c>
      <c r="V2680" s="51">
        <v>88.404238199218511</v>
      </c>
      <c r="X2680" s="47" t="s">
        <v>1752</v>
      </c>
      <c r="Y2680" s="47" t="s">
        <v>1752</v>
      </c>
      <c r="Z2680" s="47" t="s">
        <v>1752</v>
      </c>
      <c r="AA2680" s="47" t="s">
        <v>1752</v>
      </c>
      <c r="AB2680" s="47" t="s">
        <v>1752</v>
      </c>
      <c r="AC2680" s="47" t="s">
        <v>1752</v>
      </c>
      <c r="AD2680" s="47" t="s">
        <v>1752</v>
      </c>
      <c r="AE2680" s="312"/>
      <c r="AF2680" s="465" t="s">
        <v>1755</v>
      </c>
      <c r="AG2680" s="343">
        <v>40</v>
      </c>
      <c r="AH2680" s="343">
        <v>15</v>
      </c>
      <c r="AI2680" s="343"/>
      <c r="AJ2680" s="343"/>
      <c r="AK2680" s="343"/>
      <c r="AL2680" s="343"/>
      <c r="AM2680" s="343"/>
      <c r="AN2680" s="343"/>
      <c r="AO2680" s="343"/>
      <c r="AP2680" s="343"/>
      <c r="AQ2680" s="343"/>
      <c r="AR2680" s="343"/>
      <c r="AS2680" s="343"/>
      <c r="AT2680" s="343"/>
      <c r="AU2680" s="343"/>
      <c r="AV2680" s="343"/>
      <c r="AW2680" s="343"/>
      <c r="AX2680" s="343"/>
      <c r="AY2680" s="343"/>
      <c r="AZ2680" s="343"/>
      <c r="BA2680" s="343"/>
      <c r="BB2680" s="343"/>
      <c r="BC2680" s="343"/>
      <c r="BD2680" s="343"/>
      <c r="BE2680" s="475"/>
      <c r="BF2680" s="475"/>
      <c r="BG2680" s="475"/>
      <c r="BH2680" s="475"/>
      <c r="BI2680" s="475"/>
      <c r="BJ2680" s="475"/>
      <c r="BK2680" s="475"/>
      <c r="BL2680" s="475"/>
      <c r="BM2680" s="475"/>
      <c r="BN2680" s="475"/>
      <c r="BO2680" s="475"/>
      <c r="BP2680" s="306"/>
      <c r="BQ2680" s="496"/>
      <c r="BR2680" s="496"/>
      <c r="BS2680" s="496"/>
      <c r="BT2680" s="496"/>
      <c r="BU2680" s="496"/>
      <c r="BV2680" s="496"/>
    </row>
    <row r="2681" spans="1:74" s="52" customFormat="1" ht="12.75">
      <c r="A2681" s="45">
        <v>2670.080468178493</v>
      </c>
      <c r="B2681" s="46" t="s">
        <v>363</v>
      </c>
      <c r="C2681" s="47" t="s">
        <v>322</v>
      </c>
      <c r="D2681" s="48">
        <v>340.05</v>
      </c>
      <c r="E2681" s="49">
        <v>39.841500000000003</v>
      </c>
      <c r="F2681" s="49">
        <v>0.1053</v>
      </c>
      <c r="G2681" s="49">
        <v>10.6142</v>
      </c>
      <c r="H2681" s="49">
        <v>0.38059999999999999</v>
      </c>
      <c r="I2681" s="49">
        <v>0.1429</v>
      </c>
      <c r="J2681" s="49">
        <v>47.1693</v>
      </c>
      <c r="K2681" s="49">
        <v>0.24399999999999999</v>
      </c>
      <c r="L2681" s="49">
        <v>98.497800000000012</v>
      </c>
      <c r="M2681" s="47"/>
      <c r="N2681" s="50">
        <v>0.99718347307514199</v>
      </c>
      <c r="O2681" s="50">
        <v>2.083738314896813E-3</v>
      </c>
      <c r="P2681" s="50">
        <v>0.2221685864469771</v>
      </c>
      <c r="Q2681" s="50">
        <v>7.6621750122571365E-3</v>
      </c>
      <c r="R2681" s="50">
        <v>3.0294051486658836E-3</v>
      </c>
      <c r="S2681" s="50">
        <v>1.7599785224707816</v>
      </c>
      <c r="T2681" s="50">
        <v>6.5431498263441371E-3</v>
      </c>
      <c r="U2681" s="50">
        <v>2.9986490502950645</v>
      </c>
      <c r="V2681" s="51">
        <v>88.791518780446125</v>
      </c>
      <c r="X2681" s="47" t="s">
        <v>1752</v>
      </c>
      <c r="Y2681" s="47" t="s">
        <v>1752</v>
      </c>
      <c r="Z2681" s="47" t="s">
        <v>1752</v>
      </c>
      <c r="AA2681" s="47" t="s">
        <v>1752</v>
      </c>
      <c r="AB2681" s="47" t="s">
        <v>1752</v>
      </c>
      <c r="AC2681" s="47" t="s">
        <v>1752</v>
      </c>
      <c r="AD2681" s="47" t="s">
        <v>1752</v>
      </c>
      <c r="AE2681" s="312"/>
      <c r="AF2681" s="465" t="s">
        <v>1755</v>
      </c>
      <c r="AG2681" s="343">
        <v>40</v>
      </c>
      <c r="AH2681" s="343">
        <v>15</v>
      </c>
      <c r="AI2681" s="343"/>
      <c r="AJ2681" s="343"/>
      <c r="AK2681" s="343"/>
      <c r="AL2681" s="343"/>
      <c r="AM2681" s="343"/>
      <c r="AN2681" s="343"/>
      <c r="AO2681" s="343"/>
      <c r="AP2681" s="343"/>
      <c r="AQ2681" s="343"/>
      <c r="AR2681" s="343"/>
      <c r="AS2681" s="343"/>
      <c r="AT2681" s="343"/>
      <c r="AU2681" s="343"/>
      <c r="AV2681" s="343"/>
      <c r="AW2681" s="343"/>
      <c r="AX2681" s="343"/>
      <c r="AY2681" s="343"/>
      <c r="AZ2681" s="343"/>
      <c r="BA2681" s="343"/>
      <c r="BB2681" s="343"/>
      <c r="BC2681" s="343"/>
      <c r="BD2681" s="343"/>
      <c r="BE2681" s="475"/>
      <c r="BF2681" s="475"/>
      <c r="BG2681" s="475"/>
      <c r="BH2681" s="475"/>
      <c r="BI2681" s="475"/>
      <c r="BJ2681" s="475"/>
      <c r="BK2681" s="475"/>
      <c r="BL2681" s="475"/>
      <c r="BM2681" s="475"/>
      <c r="BN2681" s="475"/>
      <c r="BO2681" s="475"/>
      <c r="BP2681" s="306"/>
      <c r="BQ2681" s="496"/>
      <c r="BR2681" s="496"/>
      <c r="BS2681" s="496"/>
      <c r="BT2681" s="496"/>
      <c r="BU2681" s="496"/>
      <c r="BV2681" s="496"/>
    </row>
    <row r="2682" spans="1:74" s="52" customFormat="1" ht="12.75">
      <c r="A2682" s="45">
        <v>2670.080468178493</v>
      </c>
      <c r="B2682" s="46" t="s">
        <v>363</v>
      </c>
      <c r="C2682" s="47" t="s">
        <v>322</v>
      </c>
      <c r="D2682" s="48">
        <v>350.05</v>
      </c>
      <c r="E2682" s="49">
        <v>39.6389</v>
      </c>
      <c r="F2682" s="49">
        <v>8.5099999999999995E-2</v>
      </c>
      <c r="G2682" s="49">
        <v>10.6713</v>
      </c>
      <c r="H2682" s="49">
        <v>0.4138</v>
      </c>
      <c r="I2682" s="49">
        <v>0.1447</v>
      </c>
      <c r="J2682" s="49">
        <v>47.049799999999998</v>
      </c>
      <c r="K2682" s="49">
        <v>0.2001</v>
      </c>
      <c r="L2682" s="49">
        <v>98.203700000000012</v>
      </c>
      <c r="M2682" s="47"/>
      <c r="N2682" s="50">
        <v>0.99586585016965679</v>
      </c>
      <c r="O2682" s="50">
        <v>1.6903795149890318E-3</v>
      </c>
      <c r="P2682" s="50">
        <v>0.2242087560838574</v>
      </c>
      <c r="Q2682" s="50">
        <v>8.3620666466567954E-3</v>
      </c>
      <c r="R2682" s="50">
        <v>3.0791689323142989E-3</v>
      </c>
      <c r="S2682" s="50">
        <v>1.7621609507699405</v>
      </c>
      <c r="T2682" s="50">
        <v>5.3862186829505138E-3</v>
      </c>
      <c r="U2682" s="50">
        <v>3.0007533908003654</v>
      </c>
      <c r="V2682" s="51">
        <v>88.712637163653653</v>
      </c>
      <c r="X2682" s="47" t="s">
        <v>1752</v>
      </c>
      <c r="Y2682" s="47" t="s">
        <v>1752</v>
      </c>
      <c r="Z2682" s="47" t="s">
        <v>1752</v>
      </c>
      <c r="AA2682" s="47" t="s">
        <v>1752</v>
      </c>
      <c r="AB2682" s="47" t="s">
        <v>1752</v>
      </c>
      <c r="AC2682" s="47" t="s">
        <v>1752</v>
      </c>
      <c r="AD2682" s="47" t="s">
        <v>1752</v>
      </c>
      <c r="AE2682" s="312"/>
      <c r="AF2682" s="465" t="s">
        <v>1755</v>
      </c>
      <c r="AG2682" s="343">
        <v>40</v>
      </c>
      <c r="AH2682" s="343">
        <v>15</v>
      </c>
      <c r="AI2682" s="343"/>
      <c r="AJ2682" s="343"/>
      <c r="AK2682" s="343"/>
      <c r="AL2682" s="343"/>
      <c r="AM2682" s="343"/>
      <c r="AN2682" s="343"/>
      <c r="AO2682" s="343"/>
      <c r="AP2682" s="343"/>
      <c r="AQ2682" s="343"/>
      <c r="AR2682" s="343"/>
      <c r="AS2682" s="343"/>
      <c r="AT2682" s="343"/>
      <c r="AU2682" s="343"/>
      <c r="AV2682" s="343"/>
      <c r="AW2682" s="343"/>
      <c r="AX2682" s="343"/>
      <c r="AY2682" s="343"/>
      <c r="AZ2682" s="343"/>
      <c r="BA2682" s="343"/>
      <c r="BB2682" s="343"/>
      <c r="BC2682" s="343"/>
      <c r="BD2682" s="343"/>
      <c r="BE2682" s="475"/>
      <c r="BF2682" s="475"/>
      <c r="BG2682" s="475"/>
      <c r="BH2682" s="475"/>
      <c r="BI2682" s="475"/>
      <c r="BJ2682" s="475"/>
      <c r="BK2682" s="475"/>
      <c r="BL2682" s="475"/>
      <c r="BM2682" s="475"/>
      <c r="BN2682" s="475"/>
      <c r="BO2682" s="475"/>
      <c r="BP2682" s="306"/>
      <c r="BQ2682" s="496"/>
      <c r="BR2682" s="496"/>
      <c r="BS2682" s="496"/>
      <c r="BT2682" s="496"/>
      <c r="BU2682" s="496"/>
      <c r="BV2682" s="496"/>
    </row>
    <row r="2683" spans="1:74" s="52" customFormat="1" ht="12.75">
      <c r="A2683" s="45">
        <v>2670.080468178493</v>
      </c>
      <c r="B2683" s="46" t="s">
        <v>363</v>
      </c>
      <c r="C2683" s="47" t="s">
        <v>322</v>
      </c>
      <c r="D2683" s="48">
        <v>360.05</v>
      </c>
      <c r="E2683" s="49">
        <v>39.805700000000002</v>
      </c>
      <c r="F2683" s="49">
        <v>0.1047</v>
      </c>
      <c r="G2683" s="49">
        <v>10.8216</v>
      </c>
      <c r="H2683" s="49">
        <v>0.38540000000000002</v>
      </c>
      <c r="I2683" s="49">
        <v>0.13</v>
      </c>
      <c r="J2683" s="49">
        <v>47.075800000000001</v>
      </c>
      <c r="K2683" s="49">
        <v>0.20380000000000001</v>
      </c>
      <c r="L2683" s="49">
        <v>98.527000000000001</v>
      </c>
      <c r="M2683" s="47"/>
      <c r="N2683" s="50">
        <v>0.99684319686506329</v>
      </c>
      <c r="O2683" s="50">
        <v>2.0730208991935443E-3</v>
      </c>
      <c r="P2683" s="50">
        <v>0.22663608256933215</v>
      </c>
      <c r="Q2683" s="50">
        <v>7.7631358556014256E-3</v>
      </c>
      <c r="R2683" s="50">
        <v>2.7574692319718317E-3</v>
      </c>
      <c r="S2683" s="50">
        <v>1.7574696682508069</v>
      </c>
      <c r="T2683" s="50">
        <v>5.4681876645806355E-3</v>
      </c>
      <c r="U2683" s="50">
        <v>2.99901076133655</v>
      </c>
      <c r="V2683" s="51">
        <v>88.577419198767444</v>
      </c>
      <c r="X2683" s="47" t="s">
        <v>1752</v>
      </c>
      <c r="Y2683" s="47" t="s">
        <v>1752</v>
      </c>
      <c r="Z2683" s="47" t="s">
        <v>1752</v>
      </c>
      <c r="AA2683" s="47" t="s">
        <v>1752</v>
      </c>
      <c r="AB2683" s="47" t="s">
        <v>1752</v>
      </c>
      <c r="AC2683" s="47" t="s">
        <v>1752</v>
      </c>
      <c r="AD2683" s="47" t="s">
        <v>1752</v>
      </c>
      <c r="AE2683" s="312"/>
      <c r="AF2683" s="465" t="s">
        <v>1755</v>
      </c>
      <c r="AG2683" s="343">
        <v>40</v>
      </c>
      <c r="AH2683" s="343">
        <v>15</v>
      </c>
      <c r="AI2683" s="343"/>
      <c r="AJ2683" s="343"/>
      <c r="AK2683" s="343"/>
      <c r="AL2683" s="343"/>
      <c r="AM2683" s="343"/>
      <c r="AN2683" s="343"/>
      <c r="AO2683" s="343"/>
      <c r="AP2683" s="343"/>
      <c r="AQ2683" s="343"/>
      <c r="AR2683" s="343"/>
      <c r="AS2683" s="343"/>
      <c r="AT2683" s="343"/>
      <c r="AU2683" s="343"/>
      <c r="AV2683" s="343"/>
      <c r="AW2683" s="343"/>
      <c r="AX2683" s="343"/>
      <c r="AY2683" s="343"/>
      <c r="AZ2683" s="343"/>
      <c r="BA2683" s="343"/>
      <c r="BB2683" s="343"/>
      <c r="BC2683" s="343"/>
      <c r="BD2683" s="343"/>
      <c r="BE2683" s="475"/>
      <c r="BF2683" s="475"/>
      <c r="BG2683" s="475"/>
      <c r="BH2683" s="475"/>
      <c r="BI2683" s="475"/>
      <c r="BJ2683" s="475"/>
      <c r="BK2683" s="475"/>
      <c r="BL2683" s="475"/>
      <c r="BM2683" s="475"/>
      <c r="BN2683" s="475"/>
      <c r="BO2683" s="475"/>
      <c r="BP2683" s="306"/>
      <c r="BQ2683" s="496"/>
      <c r="BR2683" s="496"/>
      <c r="BS2683" s="496"/>
      <c r="BT2683" s="496"/>
      <c r="BU2683" s="496"/>
      <c r="BV2683" s="496"/>
    </row>
    <row r="2684" spans="1:74" s="52" customFormat="1" ht="12.75">
      <c r="A2684" s="45">
        <v>2670.080468178493</v>
      </c>
      <c r="B2684" s="46" t="s">
        <v>363</v>
      </c>
      <c r="C2684" s="47" t="s">
        <v>322</v>
      </c>
      <c r="D2684" s="48">
        <v>370.05</v>
      </c>
      <c r="E2684" s="49">
        <v>39.906300000000002</v>
      </c>
      <c r="F2684" s="49">
        <v>0.1188</v>
      </c>
      <c r="G2684" s="49">
        <v>10.6891</v>
      </c>
      <c r="H2684" s="49">
        <v>0.40460000000000002</v>
      </c>
      <c r="I2684" s="49">
        <v>0.17030000000000001</v>
      </c>
      <c r="J2684" s="49">
        <v>47.164000000000001</v>
      </c>
      <c r="K2684" s="49">
        <v>0.20530000000000001</v>
      </c>
      <c r="L2684" s="49">
        <v>98.6584</v>
      </c>
      <c r="M2684" s="47"/>
      <c r="N2684" s="50">
        <v>0.99744845624418488</v>
      </c>
      <c r="O2684" s="50">
        <v>2.3476905678730766E-3</v>
      </c>
      <c r="P2684" s="50">
        <v>0.22343239123626935</v>
      </c>
      <c r="Q2684" s="50">
        <v>8.1342734919955945E-3</v>
      </c>
      <c r="R2684" s="50">
        <v>3.6053662304418991E-3</v>
      </c>
      <c r="S2684" s="50">
        <v>1.7573901005475181</v>
      </c>
      <c r="T2684" s="50">
        <v>5.4978843017854644E-3</v>
      </c>
      <c r="U2684" s="50">
        <v>2.9978561626200686</v>
      </c>
      <c r="V2684" s="51">
        <v>88.720221414940511</v>
      </c>
      <c r="X2684" s="47" t="s">
        <v>1752</v>
      </c>
      <c r="Y2684" s="47" t="s">
        <v>1752</v>
      </c>
      <c r="Z2684" s="47" t="s">
        <v>1752</v>
      </c>
      <c r="AA2684" s="47" t="s">
        <v>1752</v>
      </c>
      <c r="AB2684" s="47" t="s">
        <v>1752</v>
      </c>
      <c r="AC2684" s="47" t="s">
        <v>1752</v>
      </c>
      <c r="AD2684" s="47" t="s">
        <v>1752</v>
      </c>
      <c r="AE2684" s="312"/>
      <c r="AF2684" s="465" t="s">
        <v>1755</v>
      </c>
      <c r="AG2684" s="343">
        <v>40</v>
      </c>
      <c r="AH2684" s="343">
        <v>15</v>
      </c>
      <c r="AI2684" s="343"/>
      <c r="AJ2684" s="343"/>
      <c r="AK2684" s="343"/>
      <c r="AL2684" s="343"/>
      <c r="AM2684" s="343"/>
      <c r="AN2684" s="343"/>
      <c r="AO2684" s="343"/>
      <c r="AP2684" s="343"/>
      <c r="AQ2684" s="343"/>
      <c r="AR2684" s="343"/>
      <c r="AS2684" s="343"/>
      <c r="AT2684" s="343"/>
      <c r="AU2684" s="343"/>
      <c r="AV2684" s="343"/>
      <c r="AW2684" s="343"/>
      <c r="AX2684" s="343"/>
      <c r="AY2684" s="343"/>
      <c r="AZ2684" s="343"/>
      <c r="BA2684" s="343"/>
      <c r="BB2684" s="343"/>
      <c r="BC2684" s="343"/>
      <c r="BD2684" s="343"/>
      <c r="BE2684" s="475"/>
      <c r="BF2684" s="475"/>
      <c r="BG2684" s="475"/>
      <c r="BH2684" s="475"/>
      <c r="BI2684" s="475"/>
      <c r="BJ2684" s="475"/>
      <c r="BK2684" s="475"/>
      <c r="BL2684" s="475"/>
      <c r="BM2684" s="475"/>
      <c r="BN2684" s="475"/>
      <c r="BO2684" s="475"/>
      <c r="BP2684" s="306"/>
      <c r="BQ2684" s="496"/>
      <c r="BR2684" s="496"/>
      <c r="BS2684" s="496"/>
      <c r="BT2684" s="496"/>
      <c r="BU2684" s="496"/>
      <c r="BV2684" s="496"/>
    </row>
    <row r="2685" spans="1:74" s="52" customFormat="1" ht="12.75">
      <c r="A2685" s="45">
        <v>2670.080468178493</v>
      </c>
      <c r="B2685" s="46" t="s">
        <v>363</v>
      </c>
      <c r="C2685" s="47" t="s">
        <v>322</v>
      </c>
      <c r="D2685" s="48">
        <v>380.05</v>
      </c>
      <c r="E2685" s="49">
        <v>39.589799999999997</v>
      </c>
      <c r="F2685" s="49">
        <v>9.1200000000000003E-2</v>
      </c>
      <c r="G2685" s="49">
        <v>10.9231</v>
      </c>
      <c r="H2685" s="49">
        <v>0.45050000000000001</v>
      </c>
      <c r="I2685" s="49">
        <v>0.14460000000000001</v>
      </c>
      <c r="J2685" s="49">
        <v>47.250399999999999</v>
      </c>
      <c r="K2685" s="49">
        <v>0.2122</v>
      </c>
      <c r="L2685" s="49">
        <v>98.661799999999985</v>
      </c>
      <c r="M2685" s="47"/>
      <c r="N2685" s="50">
        <v>0.99171537889947259</v>
      </c>
      <c r="O2685" s="50">
        <v>1.8062339193692825E-3</v>
      </c>
      <c r="P2685" s="50">
        <v>0.22882614484870162</v>
      </c>
      <c r="Q2685" s="50">
        <v>9.077001933735819E-3</v>
      </c>
      <c r="R2685" s="50">
        <v>3.0680170757609042E-3</v>
      </c>
      <c r="S2685" s="50">
        <v>1.7644842056004901</v>
      </c>
      <c r="T2685" s="50">
        <v>5.6951709842580512E-3</v>
      </c>
      <c r="U2685" s="50">
        <v>3.0046721532617884</v>
      </c>
      <c r="V2685" s="51">
        <v>88.520295156389679</v>
      </c>
      <c r="X2685" s="47" t="s">
        <v>1752</v>
      </c>
      <c r="Y2685" s="47" t="s">
        <v>1752</v>
      </c>
      <c r="Z2685" s="47" t="s">
        <v>1752</v>
      </c>
      <c r="AA2685" s="47" t="s">
        <v>1752</v>
      </c>
      <c r="AB2685" s="47" t="s">
        <v>1752</v>
      </c>
      <c r="AC2685" s="47" t="s">
        <v>1752</v>
      </c>
      <c r="AD2685" s="47" t="s">
        <v>1752</v>
      </c>
      <c r="AE2685" s="312"/>
      <c r="AF2685" s="465" t="s">
        <v>1755</v>
      </c>
      <c r="AG2685" s="343">
        <v>40</v>
      </c>
      <c r="AH2685" s="343">
        <v>15</v>
      </c>
      <c r="AI2685" s="343"/>
      <c r="AJ2685" s="343"/>
      <c r="AK2685" s="343"/>
      <c r="AL2685" s="343"/>
      <c r="AM2685" s="343"/>
      <c r="AN2685" s="343"/>
      <c r="AO2685" s="343"/>
      <c r="AP2685" s="343"/>
      <c r="AQ2685" s="343"/>
      <c r="AR2685" s="343"/>
      <c r="AS2685" s="343"/>
      <c r="AT2685" s="343"/>
      <c r="AU2685" s="343"/>
      <c r="AV2685" s="343"/>
      <c r="AW2685" s="343"/>
      <c r="AX2685" s="343"/>
      <c r="AY2685" s="343"/>
      <c r="AZ2685" s="343"/>
      <c r="BA2685" s="343"/>
      <c r="BB2685" s="343"/>
      <c r="BC2685" s="343"/>
      <c r="BD2685" s="343"/>
      <c r="BE2685" s="475"/>
      <c r="BF2685" s="475"/>
      <c r="BG2685" s="475"/>
      <c r="BH2685" s="475"/>
      <c r="BI2685" s="475"/>
      <c r="BJ2685" s="475"/>
      <c r="BK2685" s="475"/>
      <c r="BL2685" s="475"/>
      <c r="BM2685" s="475"/>
      <c r="BN2685" s="475"/>
      <c r="BO2685" s="475"/>
      <c r="BP2685" s="306"/>
      <c r="BQ2685" s="496"/>
      <c r="BR2685" s="496"/>
      <c r="BS2685" s="496"/>
      <c r="BT2685" s="496"/>
      <c r="BU2685" s="496"/>
      <c r="BV2685" s="496"/>
    </row>
    <row r="2686" spans="1:74" s="52" customFormat="1" ht="12.75">
      <c r="A2686" s="45">
        <v>2670.080468178493</v>
      </c>
      <c r="B2686" s="46" t="s">
        <v>363</v>
      </c>
      <c r="C2686" s="47" t="s">
        <v>322</v>
      </c>
      <c r="D2686" s="48">
        <v>390.05</v>
      </c>
      <c r="E2686" s="49">
        <v>39.883200000000002</v>
      </c>
      <c r="F2686" s="49">
        <v>9.5299999999999996E-2</v>
      </c>
      <c r="G2686" s="49">
        <v>10.9991</v>
      </c>
      <c r="H2686" s="49">
        <v>0.38750000000000001</v>
      </c>
      <c r="I2686" s="49">
        <v>0.1464</v>
      </c>
      <c r="J2686" s="49">
        <v>47.322000000000003</v>
      </c>
      <c r="K2686" s="49">
        <v>0.224</v>
      </c>
      <c r="L2686" s="49">
        <v>99.057500000000019</v>
      </c>
      <c r="M2686" s="47"/>
      <c r="N2686" s="50">
        <v>0.99451650657920032</v>
      </c>
      <c r="O2686" s="50">
        <v>1.8788422387994894E-3</v>
      </c>
      <c r="P2686" s="50">
        <v>0.2293692232943311</v>
      </c>
      <c r="Q2686" s="50">
        <v>7.7720860200259116E-3</v>
      </c>
      <c r="R2686" s="50">
        <v>3.0920664273770496E-3</v>
      </c>
      <c r="S2686" s="50">
        <v>1.7591125872235054</v>
      </c>
      <c r="T2686" s="50">
        <v>5.9844971599612622E-3</v>
      </c>
      <c r="U2686" s="50">
        <v>3.0017258089432004</v>
      </c>
      <c r="V2686" s="51">
        <v>88.465108301161706</v>
      </c>
      <c r="X2686" s="47" t="s">
        <v>1752</v>
      </c>
      <c r="Y2686" s="47" t="s">
        <v>1752</v>
      </c>
      <c r="Z2686" s="47" t="s">
        <v>1752</v>
      </c>
      <c r="AA2686" s="47" t="s">
        <v>1752</v>
      </c>
      <c r="AB2686" s="47" t="s">
        <v>1752</v>
      </c>
      <c r="AC2686" s="47" t="s">
        <v>1752</v>
      </c>
      <c r="AD2686" s="47" t="s">
        <v>1752</v>
      </c>
      <c r="AE2686" s="312"/>
      <c r="AF2686" s="465" t="s">
        <v>1755</v>
      </c>
      <c r="AG2686" s="343">
        <v>40</v>
      </c>
      <c r="AH2686" s="343">
        <v>15</v>
      </c>
      <c r="AI2686" s="343"/>
      <c r="AJ2686" s="343"/>
      <c r="AK2686" s="343"/>
      <c r="AL2686" s="343"/>
      <c r="AM2686" s="343"/>
      <c r="AN2686" s="343"/>
      <c r="AO2686" s="343"/>
      <c r="AP2686" s="343"/>
      <c r="AQ2686" s="343"/>
      <c r="AR2686" s="343"/>
      <c r="AS2686" s="343"/>
      <c r="AT2686" s="343"/>
      <c r="AU2686" s="343"/>
      <c r="AV2686" s="343"/>
      <c r="AW2686" s="343"/>
      <c r="AX2686" s="343"/>
      <c r="AY2686" s="343"/>
      <c r="AZ2686" s="343"/>
      <c r="BA2686" s="343"/>
      <c r="BB2686" s="343"/>
      <c r="BC2686" s="343"/>
      <c r="BD2686" s="343"/>
      <c r="BE2686" s="475"/>
      <c r="BF2686" s="475"/>
      <c r="BG2686" s="475"/>
      <c r="BH2686" s="475"/>
      <c r="BI2686" s="475"/>
      <c r="BJ2686" s="475"/>
      <c r="BK2686" s="475"/>
      <c r="BL2686" s="475"/>
      <c r="BM2686" s="475"/>
      <c r="BN2686" s="475"/>
      <c r="BO2686" s="475"/>
      <c r="BP2686" s="306"/>
      <c r="BQ2686" s="496"/>
      <c r="BR2686" s="496"/>
      <c r="BS2686" s="496"/>
      <c r="BT2686" s="496"/>
      <c r="BU2686" s="496"/>
      <c r="BV2686" s="496"/>
    </row>
    <row r="2687" spans="1:74" s="52" customFormat="1" ht="12.75">
      <c r="A2687" s="45">
        <v>2670.080468178493</v>
      </c>
      <c r="B2687" s="46" t="s">
        <v>363</v>
      </c>
      <c r="C2687" s="47" t="s">
        <v>322</v>
      </c>
      <c r="D2687" s="48">
        <v>400.05</v>
      </c>
      <c r="E2687" s="49">
        <v>39.803100000000001</v>
      </c>
      <c r="F2687" s="49">
        <v>0.1051</v>
      </c>
      <c r="G2687" s="49">
        <v>11.0219</v>
      </c>
      <c r="H2687" s="49">
        <v>0.40450000000000003</v>
      </c>
      <c r="I2687" s="49">
        <v>0.1409</v>
      </c>
      <c r="J2687" s="49">
        <v>47.219299999999997</v>
      </c>
      <c r="K2687" s="49">
        <v>0.22919999999999999</v>
      </c>
      <c r="L2687" s="49">
        <v>98.924000000000007</v>
      </c>
      <c r="M2687" s="47"/>
      <c r="N2687" s="50">
        <v>0.99410813356492811</v>
      </c>
      <c r="O2687" s="50">
        <v>2.0753667785893943E-3</v>
      </c>
      <c r="P2687" s="50">
        <v>0.23021265304534155</v>
      </c>
      <c r="Q2687" s="50">
        <v>8.1260435914263483E-3</v>
      </c>
      <c r="R2687" s="50">
        <v>2.9806670161404525E-3</v>
      </c>
      <c r="S2687" s="50">
        <v>1.7581050425696039</v>
      </c>
      <c r="T2687" s="50">
        <v>6.1332263118634885E-3</v>
      </c>
      <c r="U2687" s="50">
        <v>3.0017411328778936</v>
      </c>
      <c r="V2687" s="51">
        <v>88.421736951139408</v>
      </c>
      <c r="X2687" s="47" t="s">
        <v>1752</v>
      </c>
      <c r="Y2687" s="47" t="s">
        <v>1752</v>
      </c>
      <c r="Z2687" s="47" t="s">
        <v>1752</v>
      </c>
      <c r="AA2687" s="47" t="s">
        <v>1752</v>
      </c>
      <c r="AB2687" s="47" t="s">
        <v>1752</v>
      </c>
      <c r="AC2687" s="47" t="s">
        <v>1752</v>
      </c>
      <c r="AD2687" s="47" t="s">
        <v>1752</v>
      </c>
      <c r="AE2687" s="312"/>
      <c r="AF2687" s="465" t="s">
        <v>1755</v>
      </c>
      <c r="AG2687" s="343">
        <v>40</v>
      </c>
      <c r="AH2687" s="343">
        <v>15</v>
      </c>
      <c r="AI2687" s="343"/>
      <c r="AJ2687" s="343"/>
      <c r="AK2687" s="343"/>
      <c r="AL2687" s="343"/>
      <c r="AM2687" s="343"/>
      <c r="AN2687" s="343"/>
      <c r="AO2687" s="343"/>
      <c r="AP2687" s="343"/>
      <c r="AQ2687" s="343"/>
      <c r="AR2687" s="343"/>
      <c r="AS2687" s="343"/>
      <c r="AT2687" s="343"/>
      <c r="AU2687" s="343"/>
      <c r="AV2687" s="343"/>
      <c r="AW2687" s="343"/>
      <c r="AX2687" s="343"/>
      <c r="AY2687" s="343"/>
      <c r="AZ2687" s="343"/>
      <c r="BA2687" s="343"/>
      <c r="BB2687" s="343"/>
      <c r="BC2687" s="343"/>
      <c r="BD2687" s="343"/>
      <c r="BE2687" s="475"/>
      <c r="BF2687" s="475"/>
      <c r="BG2687" s="475"/>
      <c r="BH2687" s="475"/>
      <c r="BI2687" s="475"/>
      <c r="BJ2687" s="475"/>
      <c r="BK2687" s="475"/>
      <c r="BL2687" s="475"/>
      <c r="BM2687" s="475"/>
      <c r="BN2687" s="475"/>
      <c r="BO2687" s="475"/>
      <c r="BP2687" s="306"/>
      <c r="BQ2687" s="496"/>
      <c r="BR2687" s="496"/>
      <c r="BS2687" s="496"/>
      <c r="BT2687" s="496"/>
      <c r="BU2687" s="496"/>
      <c r="BV2687" s="496"/>
    </row>
    <row r="2688" spans="1:74" s="52" customFormat="1" ht="13.5" thickBot="1">
      <c r="A2688" s="65"/>
      <c r="B2688" s="58"/>
      <c r="C2688" s="59"/>
      <c r="D2688" s="60"/>
      <c r="E2688" s="61"/>
      <c r="F2688" s="61"/>
      <c r="G2688" s="61"/>
      <c r="H2688" s="61"/>
      <c r="I2688" s="61"/>
      <c r="J2688" s="61"/>
      <c r="K2688" s="61"/>
      <c r="L2688" s="61"/>
      <c r="M2688" s="59"/>
      <c r="N2688" s="62"/>
      <c r="O2688" s="62"/>
      <c r="P2688" s="62"/>
      <c r="Q2688" s="62"/>
      <c r="R2688" s="62"/>
      <c r="S2688" s="62"/>
      <c r="T2688" s="62"/>
      <c r="U2688" s="62"/>
      <c r="V2688" s="63"/>
      <c r="W2688" s="187"/>
      <c r="X2688" s="187"/>
      <c r="Y2688" s="187"/>
      <c r="Z2688" s="187"/>
      <c r="AA2688" s="187"/>
      <c r="AB2688" s="187"/>
      <c r="AC2688" s="187"/>
      <c r="AD2688" s="187"/>
      <c r="AE2688" s="320"/>
      <c r="AF2688" s="320"/>
      <c r="AG2688" s="320"/>
      <c r="AH2688" s="320"/>
      <c r="AI2688" s="306"/>
      <c r="AJ2688" s="306"/>
      <c r="AK2688" s="306"/>
      <c r="AL2688" s="306"/>
      <c r="AM2688" s="306"/>
      <c r="AN2688" s="306"/>
      <c r="AO2688" s="306"/>
      <c r="AP2688" s="306"/>
      <c r="AQ2688" s="306"/>
      <c r="AR2688" s="306"/>
      <c r="AS2688" s="306"/>
      <c r="AT2688" s="306"/>
      <c r="AU2688" s="306"/>
      <c r="AV2688" s="306"/>
      <c r="AW2688" s="306"/>
      <c r="AX2688" s="306"/>
      <c r="AY2688" s="306"/>
      <c r="AZ2688" s="306"/>
      <c r="BA2688" s="306"/>
      <c r="BB2688" s="306"/>
      <c r="BC2688" s="306"/>
      <c r="BD2688" s="306"/>
      <c r="BE2688" s="306"/>
      <c r="BF2688" s="306"/>
      <c r="BG2688" s="306"/>
      <c r="BH2688" s="306"/>
      <c r="BI2688" s="306"/>
      <c r="BJ2688" s="306"/>
      <c r="BK2688" s="306"/>
      <c r="BL2688" s="306"/>
      <c r="BM2688" s="306"/>
      <c r="BN2688" s="306"/>
      <c r="BO2688" s="306"/>
      <c r="BP2688" s="306"/>
      <c r="BQ2688" s="496"/>
      <c r="BR2688" s="496"/>
      <c r="BS2688" s="496"/>
      <c r="BT2688" s="496"/>
      <c r="BU2688" s="496"/>
      <c r="BV2688" s="496"/>
    </row>
    <row r="2689" spans="1:74" s="52" customFormat="1" ht="12.75">
      <c r="A2689" s="45"/>
      <c r="B2689" s="46"/>
      <c r="C2689" s="47"/>
      <c r="D2689" s="48"/>
      <c r="E2689" s="49"/>
      <c r="F2689" s="49"/>
      <c r="G2689" s="49"/>
      <c r="H2689" s="49"/>
      <c r="I2689" s="49"/>
      <c r="J2689" s="49"/>
      <c r="K2689" s="49"/>
      <c r="L2689" s="49"/>
      <c r="M2689" s="47"/>
      <c r="N2689" s="50"/>
      <c r="O2689" s="50"/>
      <c r="P2689" s="50"/>
      <c r="Q2689" s="50"/>
      <c r="R2689" s="50"/>
      <c r="S2689" s="50"/>
      <c r="T2689" s="50"/>
      <c r="U2689" s="50"/>
      <c r="V2689" s="51"/>
      <c r="AE2689" s="312"/>
      <c r="AF2689" s="312"/>
      <c r="AG2689" s="312"/>
      <c r="AH2689" s="312"/>
      <c r="AI2689" s="312"/>
      <c r="AJ2689" s="312"/>
      <c r="AK2689" s="312"/>
      <c r="AL2689" s="312"/>
      <c r="AM2689" s="312"/>
      <c r="AN2689" s="312"/>
      <c r="AO2689" s="312"/>
      <c r="AP2689" s="312"/>
      <c r="AQ2689" s="312"/>
      <c r="AR2689" s="312"/>
      <c r="AS2689" s="312"/>
      <c r="AT2689" s="312"/>
      <c r="AU2689" s="312"/>
      <c r="AV2689" s="312"/>
      <c r="AW2689" s="312"/>
      <c r="AX2689" s="312"/>
      <c r="AY2689" s="312"/>
      <c r="AZ2689" s="312"/>
      <c r="BA2689" s="312"/>
      <c r="BB2689" s="312"/>
      <c r="BC2689" s="312"/>
      <c r="BD2689" s="312"/>
      <c r="BE2689" s="306"/>
      <c r="BF2689" s="306"/>
      <c r="BG2689" s="306"/>
      <c r="BH2689" s="306"/>
      <c r="BI2689" s="306"/>
      <c r="BJ2689" s="306"/>
      <c r="BK2689" s="306"/>
      <c r="BL2689" s="306"/>
      <c r="BM2689" s="306"/>
      <c r="BN2689" s="306"/>
      <c r="BO2689" s="306"/>
      <c r="BP2689" s="306"/>
      <c r="BQ2689" s="496"/>
      <c r="BR2689" s="496"/>
      <c r="BS2689" s="496"/>
      <c r="BT2689" s="496"/>
      <c r="BU2689" s="496"/>
      <c r="BV2689" s="496"/>
    </row>
    <row r="2690" spans="1:74" s="52" customFormat="1" ht="12.75">
      <c r="A2690" s="45">
        <v>2670.080468178493</v>
      </c>
      <c r="B2690" s="46" t="s">
        <v>364</v>
      </c>
      <c r="C2690" s="47" t="s">
        <v>357</v>
      </c>
      <c r="D2690" s="48">
        <v>0</v>
      </c>
      <c r="E2690" s="49">
        <v>38.858460000000001</v>
      </c>
      <c r="F2690" s="49">
        <v>9.2999999999999992E-3</v>
      </c>
      <c r="G2690" s="49">
        <v>20.504940000000001</v>
      </c>
      <c r="H2690" s="49">
        <v>0.21440000000000001</v>
      </c>
      <c r="I2690" s="49">
        <v>0.2611</v>
      </c>
      <c r="J2690" s="49">
        <v>40.632449999999999</v>
      </c>
      <c r="K2690" s="49">
        <v>0.2581</v>
      </c>
      <c r="L2690" s="49">
        <v>100.73875</v>
      </c>
      <c r="M2690" s="47"/>
      <c r="N2690" s="50">
        <v>0.99553795707759252</v>
      </c>
      <c r="O2690" s="50">
        <v>1.8837818215740077E-4</v>
      </c>
      <c r="P2690" s="50">
        <v>0.43932582663454373</v>
      </c>
      <c r="Q2690" s="50">
        <v>4.4181546286440844E-3</v>
      </c>
      <c r="R2690" s="50">
        <v>5.6658470833728996E-3</v>
      </c>
      <c r="S2690" s="50">
        <v>1.551864481268197</v>
      </c>
      <c r="T2690" s="50">
        <v>7.0846416835858763E-3</v>
      </c>
      <c r="U2690" s="50">
        <v>3.0040852865580931</v>
      </c>
      <c r="V2690" s="51">
        <v>77.936522446351603</v>
      </c>
      <c r="X2690" s="49">
        <v>0.26</v>
      </c>
      <c r="Y2690" s="49">
        <v>195.16</v>
      </c>
      <c r="Z2690" s="49">
        <v>0.5</v>
      </c>
      <c r="AA2690" s="49">
        <v>8.5399999999999991</v>
      </c>
      <c r="AB2690" s="49">
        <v>9.01</v>
      </c>
      <c r="AC2690" s="49">
        <v>0.27</v>
      </c>
      <c r="AD2690" s="49">
        <v>2.2200000000000002</v>
      </c>
      <c r="AE2690" s="312"/>
      <c r="AF2690" s="465" t="s">
        <v>1750</v>
      </c>
      <c r="AG2690" s="343">
        <v>30</v>
      </c>
      <c r="AH2690" s="343">
        <v>15</v>
      </c>
      <c r="AI2690" s="343"/>
      <c r="AJ2690" s="343"/>
      <c r="AK2690" s="343"/>
      <c r="AL2690" s="343"/>
      <c r="AM2690" s="343"/>
      <c r="AN2690" s="343"/>
      <c r="AO2690" s="343"/>
      <c r="AP2690" s="343"/>
      <c r="AQ2690" s="343"/>
      <c r="AR2690" s="343"/>
      <c r="AS2690" s="343"/>
      <c r="AT2690" s="343"/>
      <c r="AU2690" s="343"/>
      <c r="AV2690" s="343"/>
      <c r="AW2690" s="343"/>
      <c r="AX2690" s="343"/>
      <c r="AY2690" s="343"/>
      <c r="AZ2690" s="343"/>
      <c r="BA2690" s="343"/>
      <c r="BB2690" s="343"/>
      <c r="BC2690" s="343"/>
      <c r="BD2690" s="343"/>
      <c r="BE2690" s="475"/>
      <c r="BF2690" s="475"/>
      <c r="BG2690" s="475"/>
      <c r="BH2690" s="475"/>
      <c r="BI2690" s="475"/>
      <c r="BJ2690" s="475"/>
      <c r="BK2690" s="475"/>
      <c r="BL2690" s="475"/>
      <c r="BM2690" s="475"/>
      <c r="BN2690" s="475"/>
      <c r="BO2690" s="475"/>
      <c r="BP2690" s="306"/>
      <c r="BQ2690" s="496"/>
      <c r="BR2690" s="496"/>
      <c r="BS2690" s="496"/>
      <c r="BT2690" s="496"/>
      <c r="BU2690" s="496"/>
      <c r="BV2690" s="496"/>
    </row>
    <row r="2691" spans="1:74" s="52" customFormat="1" ht="12.75">
      <c r="A2691" s="45">
        <v>2670.080468178493</v>
      </c>
      <c r="B2691" s="46" t="s">
        <v>364</v>
      </c>
      <c r="C2691" s="47" t="s">
        <v>357</v>
      </c>
      <c r="D2691" s="48">
        <v>4.0011123408872313</v>
      </c>
      <c r="E2691" s="49">
        <v>38.908720000000002</v>
      </c>
      <c r="F2691" s="49">
        <v>8.6999999999999994E-3</v>
      </c>
      <c r="G2691" s="49">
        <v>19.675139999999999</v>
      </c>
      <c r="H2691" s="49">
        <v>0.23649999999999999</v>
      </c>
      <c r="I2691" s="49">
        <v>0.27179999999999999</v>
      </c>
      <c r="J2691" s="49">
        <v>41.40428</v>
      </c>
      <c r="K2691" s="49">
        <v>0.24510000000000001</v>
      </c>
      <c r="L2691" s="49">
        <v>100.75023999999999</v>
      </c>
      <c r="M2691" s="47"/>
      <c r="N2691" s="50">
        <v>0.99320805626865749</v>
      </c>
      <c r="O2691" s="50">
        <v>1.7558522055767655E-4</v>
      </c>
      <c r="P2691" s="50">
        <v>0.42001723836207872</v>
      </c>
      <c r="Q2691" s="50">
        <v>4.855884265162873E-3</v>
      </c>
      <c r="R2691" s="50">
        <v>5.8766318072239285E-3</v>
      </c>
      <c r="S2691" s="50">
        <v>1.575603991050522</v>
      </c>
      <c r="T2691" s="50">
        <v>6.7033863160237189E-3</v>
      </c>
      <c r="U2691" s="50">
        <v>3.0064407732902261</v>
      </c>
      <c r="V2691" s="51">
        <v>78.953058217079175</v>
      </c>
      <c r="X2691" s="49">
        <v>0.26</v>
      </c>
      <c r="Y2691" s="49">
        <v>220.36</v>
      </c>
      <c r="Z2691" s="49">
        <v>0.51</v>
      </c>
      <c r="AA2691" s="49">
        <v>7.78</v>
      </c>
      <c r="AB2691" s="49">
        <v>8.6300000000000008</v>
      </c>
      <c r="AC2691" s="49">
        <v>0.27</v>
      </c>
      <c r="AD2691" s="49">
        <v>2.31</v>
      </c>
      <c r="AE2691" s="312"/>
      <c r="AF2691" s="465" t="s">
        <v>1750</v>
      </c>
      <c r="AG2691" s="343">
        <v>30</v>
      </c>
      <c r="AH2691" s="343">
        <v>15</v>
      </c>
      <c r="AI2691" s="343"/>
      <c r="AJ2691" s="343"/>
      <c r="AK2691" s="343"/>
      <c r="AL2691" s="343"/>
      <c r="AM2691" s="343"/>
      <c r="AN2691" s="343"/>
      <c r="AO2691" s="343"/>
      <c r="AP2691" s="343"/>
      <c r="AQ2691" s="343"/>
      <c r="AR2691" s="343"/>
      <c r="AS2691" s="343"/>
      <c r="AT2691" s="343"/>
      <c r="AU2691" s="343"/>
      <c r="AV2691" s="343"/>
      <c r="AW2691" s="343"/>
      <c r="AX2691" s="343"/>
      <c r="AY2691" s="343"/>
      <c r="AZ2691" s="343"/>
      <c r="BA2691" s="343"/>
      <c r="BB2691" s="343"/>
      <c r="BC2691" s="343"/>
      <c r="BD2691" s="343"/>
      <c r="BE2691" s="475"/>
      <c r="BF2691" s="475"/>
      <c r="BG2691" s="475"/>
      <c r="BH2691" s="475"/>
      <c r="BI2691" s="475"/>
      <c r="BJ2691" s="475"/>
      <c r="BK2691" s="475"/>
      <c r="BL2691" s="475"/>
      <c r="BM2691" s="475"/>
      <c r="BN2691" s="475"/>
      <c r="BO2691" s="475"/>
      <c r="BP2691" s="306"/>
      <c r="BQ2691" s="496"/>
      <c r="BR2691" s="496"/>
      <c r="BS2691" s="496"/>
      <c r="BT2691" s="496"/>
      <c r="BU2691" s="496"/>
      <c r="BV2691" s="496"/>
    </row>
    <row r="2692" spans="1:74" s="52" customFormat="1" ht="12.75">
      <c r="A2692" s="45">
        <v>2670.080468178493</v>
      </c>
      <c r="B2692" s="46" t="s">
        <v>364</v>
      </c>
      <c r="C2692" s="47" t="s">
        <v>357</v>
      </c>
      <c r="D2692" s="48">
        <v>8.0011123408872322</v>
      </c>
      <c r="E2692" s="49">
        <v>39.09975</v>
      </c>
      <c r="F2692" s="49">
        <v>1.6E-2</v>
      </c>
      <c r="G2692" s="49">
        <v>19.135269999999998</v>
      </c>
      <c r="H2692" s="49">
        <v>0.24260000000000001</v>
      </c>
      <c r="I2692" s="49">
        <v>0.24959999999999999</v>
      </c>
      <c r="J2692" s="49">
        <v>41.901899999999998</v>
      </c>
      <c r="K2692" s="49">
        <v>0.251</v>
      </c>
      <c r="L2692" s="49">
        <v>100.89612</v>
      </c>
      <c r="M2692" s="47"/>
      <c r="N2692" s="50">
        <v>0.99375835919459266</v>
      </c>
      <c r="O2692" s="50">
        <v>3.2151572005092191E-4</v>
      </c>
      <c r="P2692" s="50">
        <v>0.4067217549542132</v>
      </c>
      <c r="Q2692" s="50">
        <v>4.959541209010568E-3</v>
      </c>
      <c r="R2692" s="50">
        <v>5.3732510781440007E-3</v>
      </c>
      <c r="S2692" s="50">
        <v>1.5876291924925316</v>
      </c>
      <c r="T2692" s="50">
        <v>6.8349947167624112E-3</v>
      </c>
      <c r="U2692" s="50">
        <v>3.0055986093653053</v>
      </c>
      <c r="V2692" s="51">
        <v>79.606309738267669</v>
      </c>
      <c r="X2692" s="49">
        <v>0.26</v>
      </c>
      <c r="Y2692" s="49">
        <v>118.66</v>
      </c>
      <c r="Z2692" s="49">
        <v>0.52</v>
      </c>
      <c r="AA2692" s="49">
        <v>7.52</v>
      </c>
      <c r="AB2692" s="49">
        <v>9.36</v>
      </c>
      <c r="AC2692" s="49">
        <v>0.27</v>
      </c>
      <c r="AD2692" s="49">
        <v>2.2599999999999998</v>
      </c>
      <c r="AE2692" s="312"/>
      <c r="AF2692" s="465" t="s">
        <v>1750</v>
      </c>
      <c r="AG2692" s="343">
        <v>30</v>
      </c>
      <c r="AH2692" s="343">
        <v>15</v>
      </c>
      <c r="AI2692" s="343"/>
      <c r="AJ2692" s="343"/>
      <c r="AK2692" s="343"/>
      <c r="AL2692" s="343"/>
      <c r="AM2692" s="343"/>
      <c r="AN2692" s="343"/>
      <c r="AO2692" s="343"/>
      <c r="AP2692" s="343"/>
      <c r="AQ2692" s="343"/>
      <c r="AR2692" s="343"/>
      <c r="AS2692" s="343"/>
      <c r="AT2692" s="343"/>
      <c r="AU2692" s="343"/>
      <c r="AV2692" s="343"/>
      <c r="AW2692" s="343"/>
      <c r="AX2692" s="343"/>
      <c r="AY2692" s="343"/>
      <c r="AZ2692" s="343"/>
      <c r="BA2692" s="343"/>
      <c r="BB2692" s="343"/>
      <c r="BC2692" s="343"/>
      <c r="BD2692" s="343"/>
      <c r="BE2692" s="475"/>
      <c r="BF2692" s="475"/>
      <c r="BG2692" s="475"/>
      <c r="BH2692" s="475"/>
      <c r="BI2692" s="475"/>
      <c r="BJ2692" s="475"/>
      <c r="BK2692" s="475"/>
      <c r="BL2692" s="475"/>
      <c r="BM2692" s="475"/>
      <c r="BN2692" s="475"/>
      <c r="BO2692" s="475"/>
      <c r="BP2692" s="306"/>
      <c r="BQ2692" s="496"/>
      <c r="BR2692" s="496"/>
      <c r="BS2692" s="496"/>
      <c r="BT2692" s="496"/>
      <c r="BU2692" s="496"/>
      <c r="BV2692" s="496"/>
    </row>
    <row r="2693" spans="1:74" s="52" customFormat="1" ht="12.75">
      <c r="A2693" s="45">
        <v>2670.080468178493</v>
      </c>
      <c r="B2693" s="46" t="s">
        <v>364</v>
      </c>
      <c r="C2693" s="47" t="s">
        <v>357</v>
      </c>
      <c r="D2693" s="48">
        <v>12.001112340887232</v>
      </c>
      <c r="E2693" s="49">
        <v>39.11985</v>
      </c>
      <c r="F2693" s="49">
        <v>1.24E-2</v>
      </c>
      <c r="G2693" s="49">
        <v>18.765370000000001</v>
      </c>
      <c r="H2693" s="49">
        <v>0.23269999999999999</v>
      </c>
      <c r="I2693" s="49">
        <v>0.24890000000000001</v>
      </c>
      <c r="J2693" s="49">
        <v>42.10501</v>
      </c>
      <c r="K2693" s="49">
        <v>0.2475</v>
      </c>
      <c r="L2693" s="49">
        <v>100.73173</v>
      </c>
      <c r="M2693" s="47"/>
      <c r="N2693" s="50">
        <v>0.99418835515768156</v>
      </c>
      <c r="O2693" s="50">
        <v>2.4915441734538456E-4</v>
      </c>
      <c r="P2693" s="50">
        <v>0.39882705994618972</v>
      </c>
      <c r="Q2693" s="50">
        <v>4.7567657712923135E-3</v>
      </c>
      <c r="R2693" s="50">
        <v>5.3577460766331443E-3</v>
      </c>
      <c r="S2693" s="50">
        <v>1.5951951167602347</v>
      </c>
      <c r="T2693" s="50">
        <v>6.7391378782512053E-3</v>
      </c>
      <c r="U2693" s="50">
        <v>3.0053133360076281</v>
      </c>
      <c r="V2693" s="51">
        <v>79.998865378471265</v>
      </c>
      <c r="X2693" s="49">
        <v>0.26</v>
      </c>
      <c r="Y2693" s="49">
        <v>154.44</v>
      </c>
      <c r="Z2693" s="49">
        <v>0.53</v>
      </c>
      <c r="AA2693" s="49">
        <v>7.81</v>
      </c>
      <c r="AB2693" s="49">
        <v>8.89</v>
      </c>
      <c r="AC2693" s="49">
        <v>0.27</v>
      </c>
      <c r="AD2693" s="49">
        <v>2.2999999999999998</v>
      </c>
      <c r="AE2693" s="312"/>
      <c r="AF2693" s="465" t="s">
        <v>1750</v>
      </c>
      <c r="AG2693" s="343">
        <v>30</v>
      </c>
      <c r="AH2693" s="343">
        <v>15</v>
      </c>
      <c r="AI2693" s="343"/>
      <c r="AJ2693" s="343"/>
      <c r="AK2693" s="343"/>
      <c r="AL2693" s="343"/>
      <c r="AM2693" s="343"/>
      <c r="AN2693" s="343"/>
      <c r="AO2693" s="343"/>
      <c r="AP2693" s="343"/>
      <c r="AQ2693" s="343"/>
      <c r="AR2693" s="343"/>
      <c r="AS2693" s="343"/>
      <c r="AT2693" s="343"/>
      <c r="AU2693" s="343"/>
      <c r="AV2693" s="343"/>
      <c r="AW2693" s="343"/>
      <c r="AX2693" s="343"/>
      <c r="AY2693" s="343"/>
      <c r="AZ2693" s="343"/>
      <c r="BA2693" s="343"/>
      <c r="BB2693" s="343"/>
      <c r="BC2693" s="343"/>
      <c r="BD2693" s="343"/>
      <c r="BE2693" s="475"/>
      <c r="BF2693" s="475"/>
      <c r="BG2693" s="475"/>
      <c r="BH2693" s="475"/>
      <c r="BI2693" s="475"/>
      <c r="BJ2693" s="475"/>
      <c r="BK2693" s="475"/>
      <c r="BL2693" s="475"/>
      <c r="BM2693" s="475"/>
      <c r="BN2693" s="475"/>
      <c r="BO2693" s="475"/>
      <c r="BP2693" s="306"/>
      <c r="BQ2693" s="496"/>
      <c r="BR2693" s="496"/>
      <c r="BS2693" s="496"/>
      <c r="BT2693" s="496"/>
      <c r="BU2693" s="496"/>
      <c r="BV2693" s="496"/>
    </row>
    <row r="2694" spans="1:74" s="52" customFormat="1" ht="12.75">
      <c r="A2694" s="45">
        <v>2670.080468178493</v>
      </c>
      <c r="B2694" s="46" t="s">
        <v>364</v>
      </c>
      <c r="C2694" s="47" t="s">
        <v>357</v>
      </c>
      <c r="D2694" s="48">
        <v>16.001112340887232</v>
      </c>
      <c r="E2694" s="49">
        <v>39.069589999999998</v>
      </c>
      <c r="F2694" s="49">
        <v>2.8899999999999999E-2</v>
      </c>
      <c r="G2694" s="49">
        <v>18.465440000000001</v>
      </c>
      <c r="H2694" s="49">
        <v>0.21229999999999999</v>
      </c>
      <c r="I2694" s="49">
        <v>0.2339</v>
      </c>
      <c r="J2694" s="49">
        <v>42.399520000000003</v>
      </c>
      <c r="K2694" s="49">
        <v>0.23860000000000001</v>
      </c>
      <c r="L2694" s="49">
        <v>100.64825</v>
      </c>
      <c r="M2694" s="47"/>
      <c r="N2694" s="50">
        <v>0.99235506252030115</v>
      </c>
      <c r="O2694" s="50">
        <v>5.8036537428967836E-4</v>
      </c>
      <c r="P2694" s="50">
        <v>0.39223278400206874</v>
      </c>
      <c r="Q2694" s="50">
        <v>4.3373265674665762E-3</v>
      </c>
      <c r="R2694" s="50">
        <v>5.03204130033725E-3</v>
      </c>
      <c r="S2694" s="50">
        <v>1.6054534637061293</v>
      </c>
      <c r="T2694" s="50">
        <v>6.4931632605278117E-3</v>
      </c>
      <c r="U2694" s="50">
        <v>3.0064842067311206</v>
      </c>
      <c r="V2694" s="51">
        <v>80.365646284442846</v>
      </c>
      <c r="X2694" s="49">
        <v>0.26</v>
      </c>
      <c r="Y2694" s="49">
        <v>64.98</v>
      </c>
      <c r="Z2694" s="49">
        <v>0.53</v>
      </c>
      <c r="AA2694" s="49">
        <v>8.6300000000000008</v>
      </c>
      <c r="AB2694" s="49">
        <v>9.89</v>
      </c>
      <c r="AC2694" s="49">
        <v>0.26</v>
      </c>
      <c r="AD2694" s="49">
        <v>2.37</v>
      </c>
      <c r="AE2694" s="312"/>
      <c r="AF2694" s="465" t="s">
        <v>1750</v>
      </c>
      <c r="AG2694" s="343">
        <v>30</v>
      </c>
      <c r="AH2694" s="343">
        <v>15</v>
      </c>
      <c r="AI2694" s="343"/>
      <c r="AJ2694" s="343"/>
      <c r="AK2694" s="343"/>
      <c r="AL2694" s="343"/>
      <c r="AM2694" s="343"/>
      <c r="AN2694" s="343"/>
      <c r="AO2694" s="343"/>
      <c r="AP2694" s="343"/>
      <c r="AQ2694" s="343"/>
      <c r="AR2694" s="343"/>
      <c r="AS2694" s="343"/>
      <c r="AT2694" s="343"/>
      <c r="AU2694" s="343"/>
      <c r="AV2694" s="343"/>
      <c r="AW2694" s="343"/>
      <c r="AX2694" s="343"/>
      <c r="AY2694" s="343"/>
      <c r="AZ2694" s="343"/>
      <c r="BA2694" s="343"/>
      <c r="BB2694" s="343"/>
      <c r="BC2694" s="343"/>
      <c r="BD2694" s="343"/>
      <c r="BE2694" s="475"/>
      <c r="BF2694" s="475"/>
      <c r="BG2694" s="475"/>
      <c r="BH2694" s="475"/>
      <c r="BI2694" s="475"/>
      <c r="BJ2694" s="475"/>
      <c r="BK2694" s="475"/>
      <c r="BL2694" s="475"/>
      <c r="BM2694" s="475"/>
      <c r="BN2694" s="475"/>
      <c r="BO2694" s="475"/>
      <c r="BP2694" s="306"/>
      <c r="BQ2694" s="496"/>
      <c r="BR2694" s="496"/>
      <c r="BS2694" s="496"/>
      <c r="BT2694" s="496"/>
      <c r="BU2694" s="496"/>
      <c r="BV2694" s="496"/>
    </row>
    <row r="2695" spans="1:74" s="52" customFormat="1" ht="12.75">
      <c r="A2695" s="45">
        <v>2670.080468178493</v>
      </c>
      <c r="B2695" s="46" t="s">
        <v>364</v>
      </c>
      <c r="C2695" s="47" t="s">
        <v>357</v>
      </c>
      <c r="D2695" s="48">
        <v>20.001112340887232</v>
      </c>
      <c r="E2695" s="49">
        <v>39.09975</v>
      </c>
      <c r="F2695" s="49">
        <v>3.3399999999999999E-2</v>
      </c>
      <c r="G2695" s="49">
        <v>17.98556</v>
      </c>
      <c r="H2695" s="49">
        <v>0.2601</v>
      </c>
      <c r="I2695" s="49">
        <v>0.24099999999999999</v>
      </c>
      <c r="J2695" s="49">
        <v>42.602629999999998</v>
      </c>
      <c r="K2695" s="49">
        <v>0.23089999999999999</v>
      </c>
      <c r="L2695" s="49">
        <v>100.45334000000001</v>
      </c>
      <c r="M2695" s="47"/>
      <c r="N2695" s="50">
        <v>0.99306640662864532</v>
      </c>
      <c r="O2695" s="50">
        <v>6.7069673499914426E-4</v>
      </c>
      <c r="P2695" s="50">
        <v>0.38201838908773977</v>
      </c>
      <c r="Q2695" s="50">
        <v>5.3135962881293271E-3</v>
      </c>
      <c r="R2695" s="50">
        <v>5.1845025460797046E-3</v>
      </c>
      <c r="S2695" s="50">
        <v>1.6130553361797617</v>
      </c>
      <c r="T2695" s="50">
        <v>6.2832724360012077E-3</v>
      </c>
      <c r="U2695" s="50">
        <v>3.0055921999013564</v>
      </c>
      <c r="V2695" s="51">
        <v>80.851916184875904</v>
      </c>
      <c r="X2695" s="49">
        <v>0.26</v>
      </c>
      <c r="Y2695" s="49">
        <v>54.93</v>
      </c>
      <c r="Z2695" s="49">
        <v>0.54</v>
      </c>
      <c r="AA2695" s="49">
        <v>7.13</v>
      </c>
      <c r="AB2695" s="49">
        <v>9.74</v>
      </c>
      <c r="AC2695" s="49">
        <v>0.26</v>
      </c>
      <c r="AD2695" s="49">
        <v>2.4300000000000002</v>
      </c>
      <c r="AE2695" s="312"/>
      <c r="AF2695" s="465" t="s">
        <v>1750</v>
      </c>
      <c r="AG2695" s="343">
        <v>30</v>
      </c>
      <c r="AH2695" s="343">
        <v>15</v>
      </c>
      <c r="AI2695" s="343"/>
      <c r="AJ2695" s="343"/>
      <c r="AK2695" s="343"/>
      <c r="AL2695" s="343"/>
      <c r="AM2695" s="343"/>
      <c r="AN2695" s="343"/>
      <c r="AO2695" s="343"/>
      <c r="AP2695" s="343"/>
      <c r="AQ2695" s="343"/>
      <c r="AR2695" s="343"/>
      <c r="AS2695" s="343"/>
      <c r="AT2695" s="343"/>
      <c r="AU2695" s="343"/>
      <c r="AV2695" s="343"/>
      <c r="AW2695" s="343"/>
      <c r="AX2695" s="343"/>
      <c r="AY2695" s="343"/>
      <c r="AZ2695" s="343"/>
      <c r="BA2695" s="343"/>
      <c r="BB2695" s="343"/>
      <c r="BC2695" s="343"/>
      <c r="BD2695" s="343"/>
      <c r="BE2695" s="475"/>
      <c r="BF2695" s="475"/>
      <c r="BG2695" s="475"/>
      <c r="BH2695" s="475"/>
      <c r="BI2695" s="475"/>
      <c r="BJ2695" s="475"/>
      <c r="BK2695" s="475"/>
      <c r="BL2695" s="475"/>
      <c r="BM2695" s="475"/>
      <c r="BN2695" s="475"/>
      <c r="BO2695" s="475"/>
      <c r="BP2695" s="306"/>
      <c r="BQ2695" s="496"/>
      <c r="BR2695" s="496"/>
      <c r="BS2695" s="496"/>
      <c r="BT2695" s="496"/>
      <c r="BU2695" s="496"/>
      <c r="BV2695" s="496"/>
    </row>
    <row r="2696" spans="1:74" s="52" customFormat="1" ht="12.75">
      <c r="A2696" s="45">
        <v>2670.080468178493</v>
      </c>
      <c r="B2696" s="46" t="s">
        <v>364</v>
      </c>
      <c r="C2696" s="47" t="s">
        <v>357</v>
      </c>
      <c r="D2696" s="48">
        <v>24.001112340887232</v>
      </c>
      <c r="E2696" s="49">
        <v>39.150019999999998</v>
      </c>
      <c r="F2696" s="49">
        <v>2.2599999999999999E-2</v>
      </c>
      <c r="G2696" s="49">
        <v>17.725619999999999</v>
      </c>
      <c r="H2696" s="49">
        <v>0.2477</v>
      </c>
      <c r="I2696" s="49">
        <v>0.23580000000000001</v>
      </c>
      <c r="J2696" s="49">
        <v>42.84637</v>
      </c>
      <c r="K2696" s="49">
        <v>0.23169999999999999</v>
      </c>
      <c r="L2696" s="49">
        <v>100.45980999999999</v>
      </c>
      <c r="M2696" s="47"/>
      <c r="N2696" s="50">
        <v>0.99303560000862845</v>
      </c>
      <c r="O2696" s="50">
        <v>4.5322794961947057E-4</v>
      </c>
      <c r="P2696" s="50">
        <v>0.37600208965703408</v>
      </c>
      <c r="Q2696" s="50">
        <v>5.0536217009201582E-3</v>
      </c>
      <c r="R2696" s="50">
        <v>5.0659671560493282E-3</v>
      </c>
      <c r="S2696" s="50">
        <v>1.6201506867463717</v>
      </c>
      <c r="T2696" s="50">
        <v>6.2967508735095436E-3</v>
      </c>
      <c r="U2696" s="50">
        <v>3.0060579440921322</v>
      </c>
      <c r="V2696" s="51">
        <v>81.163661714585757</v>
      </c>
      <c r="X2696" s="49">
        <v>0.26</v>
      </c>
      <c r="Y2696" s="49">
        <v>82.01</v>
      </c>
      <c r="Z2696" s="49">
        <v>0.54</v>
      </c>
      <c r="AA2696" s="49">
        <v>7.62</v>
      </c>
      <c r="AB2696" s="49">
        <v>9.77</v>
      </c>
      <c r="AC2696" s="49">
        <v>0.26</v>
      </c>
      <c r="AD2696" s="49">
        <v>2.4300000000000002</v>
      </c>
      <c r="AE2696" s="312"/>
      <c r="AF2696" s="465" t="s">
        <v>1750</v>
      </c>
      <c r="AG2696" s="343">
        <v>30</v>
      </c>
      <c r="AH2696" s="343">
        <v>15</v>
      </c>
      <c r="AI2696" s="343"/>
      <c r="AJ2696" s="343"/>
      <c r="AK2696" s="343"/>
      <c r="AL2696" s="343"/>
      <c r="AM2696" s="343"/>
      <c r="AN2696" s="343"/>
      <c r="AO2696" s="343"/>
      <c r="AP2696" s="343"/>
      <c r="AQ2696" s="343"/>
      <c r="AR2696" s="343"/>
      <c r="AS2696" s="343"/>
      <c r="AT2696" s="343"/>
      <c r="AU2696" s="343"/>
      <c r="AV2696" s="343"/>
      <c r="AW2696" s="343"/>
      <c r="AX2696" s="343"/>
      <c r="AY2696" s="343"/>
      <c r="AZ2696" s="343"/>
      <c r="BA2696" s="343"/>
      <c r="BB2696" s="343"/>
      <c r="BC2696" s="343"/>
      <c r="BD2696" s="343"/>
      <c r="BE2696" s="475"/>
      <c r="BF2696" s="475"/>
      <c r="BG2696" s="475"/>
      <c r="BH2696" s="475"/>
      <c r="BI2696" s="475"/>
      <c r="BJ2696" s="475"/>
      <c r="BK2696" s="475"/>
      <c r="BL2696" s="475"/>
      <c r="BM2696" s="475"/>
      <c r="BN2696" s="475"/>
      <c r="BO2696" s="475"/>
      <c r="BP2696" s="306"/>
      <c r="BQ2696" s="496"/>
      <c r="BR2696" s="496"/>
      <c r="BS2696" s="496"/>
      <c r="BT2696" s="496"/>
      <c r="BU2696" s="496"/>
      <c r="BV2696" s="496"/>
    </row>
    <row r="2697" spans="1:74" s="52" customFormat="1" ht="12.75">
      <c r="A2697" s="45">
        <v>2670.080468178493</v>
      </c>
      <c r="B2697" s="46" t="s">
        <v>364</v>
      </c>
      <c r="C2697" s="47" t="s">
        <v>357</v>
      </c>
      <c r="D2697" s="48">
        <v>28.001112340887232</v>
      </c>
      <c r="E2697" s="49">
        <v>39.129910000000002</v>
      </c>
      <c r="F2697" s="49">
        <v>1.7899999999999999E-2</v>
      </c>
      <c r="G2697" s="49">
        <v>17.605650000000001</v>
      </c>
      <c r="H2697" s="49">
        <v>0.2576</v>
      </c>
      <c r="I2697" s="49">
        <v>0.25990000000000002</v>
      </c>
      <c r="J2697" s="49">
        <v>43.069789999999998</v>
      </c>
      <c r="K2697" s="49">
        <v>0.2298</v>
      </c>
      <c r="L2697" s="49">
        <v>100.57055</v>
      </c>
      <c r="M2697" s="47"/>
      <c r="N2697" s="50">
        <v>0.99121994850387807</v>
      </c>
      <c r="O2697" s="50">
        <v>3.5850038859416855E-4</v>
      </c>
      <c r="P2697" s="50">
        <v>0.3729659997596258</v>
      </c>
      <c r="Q2697" s="50">
        <v>5.2486901536447058E-3</v>
      </c>
      <c r="R2697" s="50">
        <v>5.5763908181642643E-3</v>
      </c>
      <c r="S2697" s="50">
        <v>1.6264566200075645</v>
      </c>
      <c r="T2697" s="50">
        <v>6.2369010874623937E-3</v>
      </c>
      <c r="U2697" s="50">
        <v>3.0080630507189339</v>
      </c>
      <c r="V2697" s="51">
        <v>81.346314877489306</v>
      </c>
      <c r="X2697" s="49">
        <v>0.26</v>
      </c>
      <c r="Y2697" s="49">
        <v>102.73</v>
      </c>
      <c r="Z2697" s="49">
        <v>0.55000000000000004</v>
      </c>
      <c r="AA2697" s="49">
        <v>7.21</v>
      </c>
      <c r="AB2697" s="49">
        <v>8.8699999999999992</v>
      </c>
      <c r="AC2697" s="49">
        <v>0.26</v>
      </c>
      <c r="AD2697" s="49">
        <v>2.4300000000000002</v>
      </c>
      <c r="AE2697" s="312"/>
      <c r="AF2697" s="465" t="s">
        <v>1750</v>
      </c>
      <c r="AG2697" s="343">
        <v>30</v>
      </c>
      <c r="AH2697" s="343">
        <v>15</v>
      </c>
      <c r="AI2697" s="343"/>
      <c r="AJ2697" s="343"/>
      <c r="AK2697" s="343"/>
      <c r="AL2697" s="343"/>
      <c r="AM2697" s="343"/>
      <c r="AN2697" s="343"/>
      <c r="AO2697" s="343"/>
      <c r="AP2697" s="343"/>
      <c r="AQ2697" s="343"/>
      <c r="AR2697" s="343"/>
      <c r="AS2697" s="343"/>
      <c r="AT2697" s="343"/>
      <c r="AU2697" s="343"/>
      <c r="AV2697" s="343"/>
      <c r="AW2697" s="343"/>
      <c r="AX2697" s="343"/>
      <c r="AY2697" s="343"/>
      <c r="AZ2697" s="343"/>
      <c r="BA2697" s="343"/>
      <c r="BB2697" s="343"/>
      <c r="BC2697" s="343"/>
      <c r="BD2697" s="343"/>
      <c r="BE2697" s="475"/>
      <c r="BF2697" s="475"/>
      <c r="BG2697" s="475"/>
      <c r="BH2697" s="475"/>
      <c r="BI2697" s="475"/>
      <c r="BJ2697" s="475"/>
      <c r="BK2697" s="475"/>
      <c r="BL2697" s="475"/>
      <c r="BM2697" s="475"/>
      <c r="BN2697" s="475"/>
      <c r="BO2697" s="475"/>
      <c r="BP2697" s="306"/>
      <c r="BQ2697" s="496"/>
      <c r="BR2697" s="496"/>
      <c r="BS2697" s="496"/>
      <c r="BT2697" s="496"/>
      <c r="BU2697" s="496"/>
      <c r="BV2697" s="496"/>
    </row>
    <row r="2698" spans="1:74" s="52" customFormat="1" ht="12.75">
      <c r="A2698" s="45">
        <v>2670.080468178493</v>
      </c>
      <c r="B2698" s="46" t="s">
        <v>364</v>
      </c>
      <c r="C2698" s="47" t="s">
        <v>357</v>
      </c>
      <c r="D2698" s="48">
        <v>32.001112340887232</v>
      </c>
      <c r="E2698" s="49">
        <v>39.491849999999999</v>
      </c>
      <c r="F2698" s="49">
        <v>2.81E-2</v>
      </c>
      <c r="G2698" s="49">
        <v>17.025790000000001</v>
      </c>
      <c r="H2698" s="49">
        <v>0.27960000000000002</v>
      </c>
      <c r="I2698" s="49">
        <v>0.24</v>
      </c>
      <c r="J2698" s="49">
        <v>43.374459999999999</v>
      </c>
      <c r="K2698" s="49">
        <v>0.22800000000000001</v>
      </c>
      <c r="L2698" s="49">
        <v>100.6678</v>
      </c>
      <c r="M2698" s="47"/>
      <c r="N2698" s="50">
        <v>0.99587126753845079</v>
      </c>
      <c r="O2698" s="50">
        <v>5.6024431547215773E-4</v>
      </c>
      <c r="P2698" s="50">
        <v>0.35905335579287839</v>
      </c>
      <c r="Q2698" s="50">
        <v>5.6712237637467312E-3</v>
      </c>
      <c r="R2698" s="50">
        <v>5.1261664584570064E-3</v>
      </c>
      <c r="S2698" s="50">
        <v>1.6305658794964162</v>
      </c>
      <c r="T2698" s="50">
        <v>6.1601064651840192E-3</v>
      </c>
      <c r="U2698" s="50">
        <v>3.0030082438306054</v>
      </c>
      <c r="V2698" s="51">
        <v>81.953664830714644</v>
      </c>
      <c r="X2698" s="49">
        <v>0.26</v>
      </c>
      <c r="Y2698" s="49">
        <v>66.05</v>
      </c>
      <c r="Z2698" s="49">
        <v>0.55000000000000004</v>
      </c>
      <c r="AA2698" s="49">
        <v>6.62</v>
      </c>
      <c r="AB2698" s="49">
        <v>9.5</v>
      </c>
      <c r="AC2698" s="49">
        <v>0.26</v>
      </c>
      <c r="AD2698" s="49">
        <v>2.46</v>
      </c>
      <c r="AE2698" s="312"/>
      <c r="AF2698" s="465" t="s">
        <v>1750</v>
      </c>
      <c r="AG2698" s="343">
        <v>30</v>
      </c>
      <c r="AH2698" s="343">
        <v>15</v>
      </c>
      <c r="AI2698" s="343"/>
      <c r="AJ2698" s="343"/>
      <c r="AK2698" s="343"/>
      <c r="AL2698" s="343"/>
      <c r="AM2698" s="343"/>
      <c r="AN2698" s="343"/>
      <c r="AO2698" s="343"/>
      <c r="AP2698" s="343"/>
      <c r="AQ2698" s="343"/>
      <c r="AR2698" s="343"/>
      <c r="AS2698" s="343"/>
      <c r="AT2698" s="343"/>
      <c r="AU2698" s="343"/>
      <c r="AV2698" s="343"/>
      <c r="AW2698" s="343"/>
      <c r="AX2698" s="343"/>
      <c r="AY2698" s="343"/>
      <c r="AZ2698" s="343"/>
      <c r="BA2698" s="343"/>
      <c r="BB2698" s="343"/>
      <c r="BC2698" s="343"/>
      <c r="BD2698" s="343"/>
      <c r="BE2698" s="475"/>
      <c r="BF2698" s="475"/>
      <c r="BG2698" s="475"/>
      <c r="BH2698" s="475"/>
      <c r="BI2698" s="475"/>
      <c r="BJ2698" s="475"/>
      <c r="BK2698" s="475"/>
      <c r="BL2698" s="475"/>
      <c r="BM2698" s="475"/>
      <c r="BN2698" s="475"/>
      <c r="BO2698" s="475"/>
      <c r="BP2698" s="306"/>
      <c r="BQ2698" s="496"/>
      <c r="BR2698" s="496"/>
      <c r="BS2698" s="496"/>
      <c r="BT2698" s="496"/>
      <c r="BU2698" s="496"/>
      <c r="BV2698" s="496"/>
    </row>
    <row r="2699" spans="1:74" s="52" customFormat="1" ht="12.75">
      <c r="A2699" s="45">
        <v>2670.080468178493</v>
      </c>
      <c r="B2699" s="46" t="s">
        <v>364</v>
      </c>
      <c r="C2699" s="47" t="s">
        <v>357</v>
      </c>
      <c r="D2699" s="48">
        <v>36.001112340887232</v>
      </c>
      <c r="E2699" s="49">
        <v>39.461689999999997</v>
      </c>
      <c r="F2699" s="49">
        <v>4.4400000000000002E-2</v>
      </c>
      <c r="G2699" s="49">
        <v>16.78585</v>
      </c>
      <c r="H2699" s="49">
        <v>0.28129999999999999</v>
      </c>
      <c r="I2699" s="49">
        <v>0.20050000000000001</v>
      </c>
      <c r="J2699" s="49">
        <v>43.83146</v>
      </c>
      <c r="K2699" s="49">
        <v>0.22040000000000001</v>
      </c>
      <c r="L2699" s="49">
        <v>100.82559999999999</v>
      </c>
      <c r="M2699" s="47"/>
      <c r="N2699" s="50">
        <v>0.9924907518365349</v>
      </c>
      <c r="O2699" s="50">
        <v>8.8289523566502284E-4</v>
      </c>
      <c r="P2699" s="50">
        <v>0.35306130325287288</v>
      </c>
      <c r="Q2699" s="50">
        <v>5.690683245815416E-3</v>
      </c>
      <c r="R2699" s="50">
        <v>4.2712097995192596E-3</v>
      </c>
      <c r="S2699" s="50">
        <v>1.6434075226921119</v>
      </c>
      <c r="T2699" s="50">
        <v>5.9390916296160326E-3</v>
      </c>
      <c r="U2699" s="50">
        <v>3.0057434576921351</v>
      </c>
      <c r="V2699" s="51">
        <v>82.315711687320785</v>
      </c>
      <c r="X2699" s="49">
        <v>0.26</v>
      </c>
      <c r="Y2699" s="49">
        <v>43.46</v>
      </c>
      <c r="Z2699" s="49">
        <v>0.56000000000000005</v>
      </c>
      <c r="AA2699" s="49">
        <v>6.6</v>
      </c>
      <c r="AB2699" s="49">
        <v>11.31</v>
      </c>
      <c r="AC2699" s="49">
        <v>0.26</v>
      </c>
      <c r="AD2699" s="49">
        <v>2.52</v>
      </c>
      <c r="AE2699" s="312"/>
      <c r="AF2699" s="465" t="s">
        <v>1750</v>
      </c>
      <c r="AG2699" s="343">
        <v>30</v>
      </c>
      <c r="AH2699" s="343">
        <v>15</v>
      </c>
      <c r="AI2699" s="343"/>
      <c r="AJ2699" s="343"/>
      <c r="AK2699" s="343"/>
      <c r="AL2699" s="343"/>
      <c r="AM2699" s="343"/>
      <c r="AN2699" s="343"/>
      <c r="AO2699" s="343"/>
      <c r="AP2699" s="343"/>
      <c r="AQ2699" s="343"/>
      <c r="AR2699" s="343"/>
      <c r="AS2699" s="343"/>
      <c r="AT2699" s="343"/>
      <c r="AU2699" s="343"/>
      <c r="AV2699" s="343"/>
      <c r="AW2699" s="343"/>
      <c r="AX2699" s="343"/>
      <c r="AY2699" s="343"/>
      <c r="AZ2699" s="343"/>
      <c r="BA2699" s="343"/>
      <c r="BB2699" s="343"/>
      <c r="BC2699" s="343"/>
      <c r="BD2699" s="343"/>
      <c r="BE2699" s="475"/>
      <c r="BF2699" s="475"/>
      <c r="BG2699" s="475"/>
      <c r="BH2699" s="475"/>
      <c r="BI2699" s="475"/>
      <c r="BJ2699" s="475"/>
      <c r="BK2699" s="475"/>
      <c r="BL2699" s="475"/>
      <c r="BM2699" s="475"/>
      <c r="BN2699" s="475"/>
      <c r="BO2699" s="475"/>
      <c r="BP2699" s="306"/>
      <c r="BQ2699" s="496"/>
      <c r="BR2699" s="496"/>
      <c r="BS2699" s="496"/>
      <c r="BT2699" s="496"/>
      <c r="BU2699" s="496"/>
      <c r="BV2699" s="496"/>
    </row>
    <row r="2700" spans="1:74" s="52" customFormat="1" ht="12.75">
      <c r="A2700" s="45">
        <v>2670.080468178493</v>
      </c>
      <c r="B2700" s="46" t="s">
        <v>364</v>
      </c>
      <c r="C2700" s="47" t="s">
        <v>357</v>
      </c>
      <c r="D2700" s="48">
        <v>40.001112340887232</v>
      </c>
      <c r="E2700" s="49">
        <v>39.56223</v>
      </c>
      <c r="F2700" s="49">
        <v>2.6499999999999999E-2</v>
      </c>
      <c r="G2700" s="49">
        <v>16.33596</v>
      </c>
      <c r="H2700" s="49">
        <v>0.27660000000000001</v>
      </c>
      <c r="I2700" s="49">
        <v>0.2316</v>
      </c>
      <c r="J2700" s="49">
        <v>43.750219999999999</v>
      </c>
      <c r="K2700" s="49">
        <v>0.22109999999999999</v>
      </c>
      <c r="L2700" s="49">
        <v>100.40421000000001</v>
      </c>
      <c r="M2700" s="47"/>
      <c r="N2700" s="50">
        <v>0.99699666834711498</v>
      </c>
      <c r="O2700" s="50">
        <v>5.2800037695898674E-4</v>
      </c>
      <c r="P2700" s="50">
        <v>0.3442814306060058</v>
      </c>
      <c r="Q2700" s="50">
        <v>5.6067218565470167E-3</v>
      </c>
      <c r="R2700" s="50">
        <v>4.9435307266840331E-3</v>
      </c>
      <c r="S2700" s="50">
        <v>1.6436211851442022</v>
      </c>
      <c r="T2700" s="50">
        <v>5.9697938414540654E-3</v>
      </c>
      <c r="U2700" s="50">
        <v>3.0019473308989673</v>
      </c>
      <c r="V2700" s="51">
        <v>82.681172212448715</v>
      </c>
      <c r="X2700" s="49">
        <v>0.26</v>
      </c>
      <c r="Y2700" s="49">
        <v>71.180000000000007</v>
      </c>
      <c r="Z2700" s="49">
        <v>0.56999999999999995</v>
      </c>
      <c r="AA2700" s="49">
        <v>6.73</v>
      </c>
      <c r="AB2700" s="49">
        <v>9.6199999999999992</v>
      </c>
      <c r="AC2700" s="49">
        <v>0.26</v>
      </c>
      <c r="AD2700" s="49">
        <v>2.5099999999999998</v>
      </c>
      <c r="AE2700" s="312"/>
      <c r="AF2700" s="465" t="s">
        <v>1750</v>
      </c>
      <c r="AG2700" s="343">
        <v>30</v>
      </c>
      <c r="AH2700" s="343">
        <v>15</v>
      </c>
      <c r="AI2700" s="343"/>
      <c r="AJ2700" s="343"/>
      <c r="AK2700" s="343"/>
      <c r="AL2700" s="343"/>
      <c r="AM2700" s="343"/>
      <c r="AN2700" s="343"/>
      <c r="AO2700" s="343"/>
      <c r="AP2700" s="343"/>
      <c r="AQ2700" s="343"/>
      <c r="AR2700" s="343"/>
      <c r="AS2700" s="343"/>
      <c r="AT2700" s="343"/>
      <c r="AU2700" s="343"/>
      <c r="AV2700" s="343"/>
      <c r="AW2700" s="343"/>
      <c r="AX2700" s="343"/>
      <c r="AY2700" s="343"/>
      <c r="AZ2700" s="343"/>
      <c r="BA2700" s="343"/>
      <c r="BB2700" s="343"/>
      <c r="BC2700" s="343"/>
      <c r="BD2700" s="343"/>
      <c r="BE2700" s="475"/>
      <c r="BF2700" s="475"/>
      <c r="BG2700" s="475"/>
      <c r="BH2700" s="475"/>
      <c r="BI2700" s="475"/>
      <c r="BJ2700" s="475"/>
      <c r="BK2700" s="475"/>
      <c r="BL2700" s="475"/>
      <c r="BM2700" s="475"/>
      <c r="BN2700" s="475"/>
      <c r="BO2700" s="475"/>
      <c r="BP2700" s="306"/>
      <c r="BQ2700" s="496"/>
      <c r="BR2700" s="496"/>
      <c r="BS2700" s="496"/>
      <c r="BT2700" s="496"/>
      <c r="BU2700" s="496"/>
      <c r="BV2700" s="496"/>
    </row>
    <row r="2701" spans="1:74" s="52" customFormat="1" ht="12.75">
      <c r="A2701" s="45">
        <v>2670.080468178493</v>
      </c>
      <c r="B2701" s="46" t="s">
        <v>364</v>
      </c>
      <c r="C2701" s="47" t="s">
        <v>357</v>
      </c>
      <c r="D2701" s="48">
        <v>44.001112340887232</v>
      </c>
      <c r="E2701" s="49">
        <v>39.491849999999999</v>
      </c>
      <c r="F2701" s="49">
        <v>3.1099999999999999E-2</v>
      </c>
      <c r="G2701" s="49">
        <v>16.16601</v>
      </c>
      <c r="H2701" s="49">
        <v>0.30130000000000001</v>
      </c>
      <c r="I2701" s="49">
        <v>0.20660000000000001</v>
      </c>
      <c r="J2701" s="49">
        <v>44.329079999999998</v>
      </c>
      <c r="K2701" s="49">
        <v>0.21809999999999999</v>
      </c>
      <c r="L2701" s="49">
        <v>100.74404</v>
      </c>
      <c r="M2701" s="47"/>
      <c r="N2701" s="50">
        <v>0.99155952064237918</v>
      </c>
      <c r="O2701" s="50">
        <v>6.1737226348686659E-4</v>
      </c>
      <c r="P2701" s="50">
        <v>0.33944557154798788</v>
      </c>
      <c r="Q2701" s="50">
        <v>6.0849124522573796E-3</v>
      </c>
      <c r="R2701" s="50">
        <v>4.3936693087988287E-3</v>
      </c>
      <c r="S2701" s="50">
        <v>1.6592375733145246</v>
      </c>
      <c r="T2701" s="50">
        <v>5.8671153012119573E-3</v>
      </c>
      <c r="U2701" s="50">
        <v>3.0072057348306465</v>
      </c>
      <c r="V2701" s="51">
        <v>83.016539043694294</v>
      </c>
      <c r="X2701" s="49">
        <v>0.26</v>
      </c>
      <c r="Y2701" s="49">
        <v>60.57</v>
      </c>
      <c r="Z2701" s="49">
        <v>0.56999999999999995</v>
      </c>
      <c r="AA2701" s="49">
        <v>6.17</v>
      </c>
      <c r="AB2701" s="49">
        <v>10.68</v>
      </c>
      <c r="AC2701" s="49">
        <v>0.26</v>
      </c>
      <c r="AD2701" s="49">
        <v>2.52</v>
      </c>
      <c r="AE2701" s="312"/>
      <c r="AF2701" s="465" t="s">
        <v>1750</v>
      </c>
      <c r="AG2701" s="343">
        <v>30</v>
      </c>
      <c r="AH2701" s="343">
        <v>15</v>
      </c>
      <c r="AI2701" s="343"/>
      <c r="AJ2701" s="343"/>
      <c r="AK2701" s="343"/>
      <c r="AL2701" s="343"/>
      <c r="AM2701" s="343"/>
      <c r="AN2701" s="343"/>
      <c r="AO2701" s="343"/>
      <c r="AP2701" s="343"/>
      <c r="AQ2701" s="343"/>
      <c r="AR2701" s="343"/>
      <c r="AS2701" s="343"/>
      <c r="AT2701" s="343"/>
      <c r="AU2701" s="343"/>
      <c r="AV2701" s="343"/>
      <c r="AW2701" s="343"/>
      <c r="AX2701" s="343"/>
      <c r="AY2701" s="343"/>
      <c r="AZ2701" s="343"/>
      <c r="BA2701" s="343"/>
      <c r="BB2701" s="343"/>
      <c r="BC2701" s="343"/>
      <c r="BD2701" s="343"/>
      <c r="BE2701" s="475"/>
      <c r="BF2701" s="475"/>
      <c r="BG2701" s="475"/>
      <c r="BH2701" s="475"/>
      <c r="BI2701" s="475"/>
      <c r="BJ2701" s="475"/>
      <c r="BK2701" s="475"/>
      <c r="BL2701" s="475"/>
      <c r="BM2701" s="475"/>
      <c r="BN2701" s="475"/>
      <c r="BO2701" s="475"/>
      <c r="BP2701" s="306"/>
      <c r="BQ2701" s="496"/>
      <c r="BR2701" s="496"/>
      <c r="BS2701" s="496"/>
      <c r="BT2701" s="496"/>
      <c r="BU2701" s="496"/>
      <c r="BV2701" s="496"/>
    </row>
    <row r="2702" spans="1:74" s="52" customFormat="1" ht="12.75">
      <c r="A2702" s="45">
        <v>2670.080468178493</v>
      </c>
      <c r="B2702" s="46" t="s">
        <v>364</v>
      </c>
      <c r="C2702" s="47" t="s">
        <v>357</v>
      </c>
      <c r="D2702" s="48">
        <v>48.001112340887232</v>
      </c>
      <c r="E2702" s="49">
        <v>39.451639999999998</v>
      </c>
      <c r="F2702" s="49">
        <v>5.1400000000000001E-2</v>
      </c>
      <c r="G2702" s="49">
        <v>15.806100000000001</v>
      </c>
      <c r="H2702" s="49">
        <v>0.29520000000000002</v>
      </c>
      <c r="I2702" s="49">
        <v>0.20580000000000001</v>
      </c>
      <c r="J2702" s="49">
        <v>44.603279999999998</v>
      </c>
      <c r="K2702" s="49">
        <v>0.21759999999999999</v>
      </c>
      <c r="L2702" s="49">
        <v>100.63102000000001</v>
      </c>
      <c r="M2702" s="47"/>
      <c r="N2702" s="50">
        <v>0.9901186833251735</v>
      </c>
      <c r="O2702" s="50">
        <v>1.0199073656084624E-3</v>
      </c>
      <c r="P2702" s="50">
        <v>0.33174387514269016</v>
      </c>
      <c r="Q2702" s="50">
        <v>5.9591242356414496E-3</v>
      </c>
      <c r="R2702" s="50">
        <v>4.3747506444036469E-3</v>
      </c>
      <c r="S2702" s="50">
        <v>1.668774044901042</v>
      </c>
      <c r="T2702" s="50">
        <v>5.8511163290506981E-3</v>
      </c>
      <c r="U2702" s="50">
        <v>3.0078415019436098</v>
      </c>
      <c r="V2702" s="51">
        <v>83.417100550869435</v>
      </c>
      <c r="X2702" s="49">
        <v>0.26</v>
      </c>
      <c r="Y2702" s="49">
        <v>37.409999999999997</v>
      </c>
      <c r="Z2702" s="49">
        <v>0.57999999999999996</v>
      </c>
      <c r="AA2702" s="49">
        <v>6.22</v>
      </c>
      <c r="AB2702" s="49">
        <v>10.87</v>
      </c>
      <c r="AC2702" s="49">
        <v>0.26</v>
      </c>
      <c r="AD2702" s="49">
        <v>2.5299999999999998</v>
      </c>
      <c r="AE2702" s="312"/>
      <c r="AF2702" s="465" t="s">
        <v>1750</v>
      </c>
      <c r="AG2702" s="343">
        <v>30</v>
      </c>
      <c r="AH2702" s="343">
        <v>15</v>
      </c>
      <c r="AI2702" s="343"/>
      <c r="AJ2702" s="343"/>
      <c r="AK2702" s="343"/>
      <c r="AL2702" s="343"/>
      <c r="AM2702" s="343"/>
      <c r="AN2702" s="343"/>
      <c r="AO2702" s="343"/>
      <c r="AP2702" s="343"/>
      <c r="AQ2702" s="343"/>
      <c r="AR2702" s="343"/>
      <c r="AS2702" s="343"/>
      <c r="AT2702" s="343"/>
      <c r="AU2702" s="343"/>
      <c r="AV2702" s="343"/>
      <c r="AW2702" s="343"/>
      <c r="AX2702" s="343"/>
      <c r="AY2702" s="343"/>
      <c r="AZ2702" s="343"/>
      <c r="BA2702" s="343"/>
      <c r="BB2702" s="343"/>
      <c r="BC2702" s="343"/>
      <c r="BD2702" s="343"/>
      <c r="BE2702" s="475"/>
      <c r="BF2702" s="475"/>
      <c r="BG2702" s="475"/>
      <c r="BH2702" s="475"/>
      <c r="BI2702" s="475"/>
      <c r="BJ2702" s="475"/>
      <c r="BK2702" s="475"/>
      <c r="BL2702" s="475"/>
      <c r="BM2702" s="475"/>
      <c r="BN2702" s="475"/>
      <c r="BO2702" s="475"/>
      <c r="BP2702" s="306"/>
      <c r="BQ2702" s="496"/>
      <c r="BR2702" s="496"/>
      <c r="BS2702" s="496"/>
      <c r="BT2702" s="496"/>
      <c r="BU2702" s="496"/>
      <c r="BV2702" s="496"/>
    </row>
    <row r="2703" spans="1:74" s="52" customFormat="1" ht="12.75">
      <c r="A2703" s="45">
        <v>2670.080468178493</v>
      </c>
      <c r="B2703" s="46" t="s">
        <v>364</v>
      </c>
      <c r="C2703" s="47" t="s">
        <v>357</v>
      </c>
      <c r="D2703" s="48">
        <v>52.001112340887232</v>
      </c>
      <c r="E2703" s="49">
        <v>39.652709999999999</v>
      </c>
      <c r="F2703" s="49">
        <v>7.1999999999999995E-2</v>
      </c>
      <c r="G2703" s="49">
        <v>15.52617</v>
      </c>
      <c r="H2703" s="49">
        <v>0.29270000000000002</v>
      </c>
      <c r="I2703" s="49">
        <v>0.1492</v>
      </c>
      <c r="J2703" s="49">
        <v>44.836860000000001</v>
      </c>
      <c r="K2703" s="49">
        <v>0.21690000000000001</v>
      </c>
      <c r="L2703" s="49">
        <v>100.74654</v>
      </c>
      <c r="M2703" s="47"/>
      <c r="N2703" s="50">
        <v>0.99196334004188302</v>
      </c>
      <c r="O2703" s="50">
        <v>1.4240677781205747E-3</v>
      </c>
      <c r="P2703" s="50">
        <v>0.32482023744618627</v>
      </c>
      <c r="Q2703" s="50">
        <v>5.8896483210482417E-3</v>
      </c>
      <c r="R2703" s="50">
        <v>3.1613844354697065E-3</v>
      </c>
      <c r="S2703" s="50">
        <v>1.672116315977983</v>
      </c>
      <c r="T2703" s="50">
        <v>5.8135304011850304E-3</v>
      </c>
      <c r="U2703" s="50">
        <v>3.0051885244018761</v>
      </c>
      <c r="V2703" s="51">
        <v>83.734073228855806</v>
      </c>
      <c r="X2703" s="49">
        <v>0.26</v>
      </c>
      <c r="Y2703" s="49">
        <v>28.13</v>
      </c>
      <c r="Z2703" s="49">
        <v>0.57999999999999996</v>
      </c>
      <c r="AA2703" s="49">
        <v>6.43</v>
      </c>
      <c r="AB2703" s="49">
        <v>14.56</v>
      </c>
      <c r="AC2703" s="49">
        <v>0.25</v>
      </c>
      <c r="AD2703" s="49">
        <v>2.5299999999999998</v>
      </c>
      <c r="AE2703" s="312"/>
      <c r="AF2703" s="465" t="s">
        <v>1750</v>
      </c>
      <c r="AG2703" s="343">
        <v>30</v>
      </c>
      <c r="AH2703" s="343">
        <v>15</v>
      </c>
      <c r="AI2703" s="343"/>
      <c r="AJ2703" s="343"/>
      <c r="AK2703" s="343"/>
      <c r="AL2703" s="343"/>
      <c r="AM2703" s="343"/>
      <c r="AN2703" s="343"/>
      <c r="AO2703" s="343"/>
      <c r="AP2703" s="343"/>
      <c r="AQ2703" s="343"/>
      <c r="AR2703" s="343"/>
      <c r="AS2703" s="343"/>
      <c r="AT2703" s="343"/>
      <c r="AU2703" s="343"/>
      <c r="AV2703" s="343"/>
      <c r="AW2703" s="343"/>
      <c r="AX2703" s="343"/>
      <c r="AY2703" s="343"/>
      <c r="AZ2703" s="343"/>
      <c r="BA2703" s="343"/>
      <c r="BB2703" s="343"/>
      <c r="BC2703" s="343"/>
      <c r="BD2703" s="343"/>
      <c r="BE2703" s="475"/>
      <c r="BF2703" s="475"/>
      <c r="BG2703" s="475"/>
      <c r="BH2703" s="475"/>
      <c r="BI2703" s="475"/>
      <c r="BJ2703" s="475"/>
      <c r="BK2703" s="475"/>
      <c r="BL2703" s="475"/>
      <c r="BM2703" s="475"/>
      <c r="BN2703" s="475"/>
      <c r="BO2703" s="475"/>
      <c r="BP2703" s="306"/>
      <c r="BQ2703" s="496"/>
      <c r="BR2703" s="496"/>
      <c r="BS2703" s="496"/>
      <c r="BT2703" s="496"/>
      <c r="BU2703" s="496"/>
      <c r="BV2703" s="496"/>
    </row>
    <row r="2704" spans="1:74" s="52" customFormat="1" ht="12.75">
      <c r="A2704" s="45">
        <v>2670.080468178493</v>
      </c>
      <c r="B2704" s="46" t="s">
        <v>364</v>
      </c>
      <c r="C2704" s="47" t="s">
        <v>357</v>
      </c>
      <c r="D2704" s="48">
        <v>56.001112340887232</v>
      </c>
      <c r="E2704" s="49">
        <v>39.632599999999996</v>
      </c>
      <c r="F2704" s="49">
        <v>4.5499999999999999E-2</v>
      </c>
      <c r="G2704" s="49">
        <v>15.216240000000001</v>
      </c>
      <c r="H2704" s="49">
        <v>0.26490000000000002</v>
      </c>
      <c r="I2704" s="49">
        <v>0.1988</v>
      </c>
      <c r="J2704" s="49">
        <v>44.958730000000003</v>
      </c>
      <c r="K2704" s="49">
        <v>0.21870000000000001</v>
      </c>
      <c r="L2704" s="49">
        <v>100.53546999999999</v>
      </c>
      <c r="M2704" s="47"/>
      <c r="N2704" s="50">
        <v>0.99244719801177228</v>
      </c>
      <c r="O2704" s="50">
        <v>9.0082754545975363E-4</v>
      </c>
      <c r="P2704" s="50">
        <v>0.31865313052001076</v>
      </c>
      <c r="Q2704" s="50">
        <v>5.3355684581757271E-3</v>
      </c>
      <c r="R2704" s="50">
        <v>4.2165471896220223E-3</v>
      </c>
      <c r="S2704" s="50">
        <v>1.6783302646823319</v>
      </c>
      <c r="T2704" s="50">
        <v>5.8676104899356854E-3</v>
      </c>
      <c r="U2704" s="50">
        <v>3.0057511468973082</v>
      </c>
      <c r="V2704" s="51">
        <v>84.043275908775229</v>
      </c>
      <c r="X2704" s="49">
        <v>0.26</v>
      </c>
      <c r="Y2704" s="49">
        <v>43.27</v>
      </c>
      <c r="Z2704" s="49">
        <v>0.59</v>
      </c>
      <c r="AA2704" s="49">
        <v>7.07</v>
      </c>
      <c r="AB2704" s="49">
        <v>11.05</v>
      </c>
      <c r="AC2704" s="49">
        <v>0.25</v>
      </c>
      <c r="AD2704" s="49">
        <v>2.5</v>
      </c>
      <c r="AE2704" s="312"/>
      <c r="AF2704" s="465" t="s">
        <v>1750</v>
      </c>
      <c r="AG2704" s="343">
        <v>30</v>
      </c>
      <c r="AH2704" s="343">
        <v>15</v>
      </c>
      <c r="AI2704" s="343"/>
      <c r="AJ2704" s="343"/>
      <c r="AK2704" s="343"/>
      <c r="AL2704" s="343"/>
      <c r="AM2704" s="343"/>
      <c r="AN2704" s="343"/>
      <c r="AO2704" s="343"/>
      <c r="AP2704" s="343"/>
      <c r="AQ2704" s="343"/>
      <c r="AR2704" s="343"/>
      <c r="AS2704" s="343"/>
      <c r="AT2704" s="343"/>
      <c r="AU2704" s="343"/>
      <c r="AV2704" s="343"/>
      <c r="AW2704" s="343"/>
      <c r="AX2704" s="343"/>
      <c r="AY2704" s="343"/>
      <c r="AZ2704" s="343"/>
      <c r="BA2704" s="343"/>
      <c r="BB2704" s="343"/>
      <c r="BC2704" s="343"/>
      <c r="BD2704" s="343"/>
      <c r="BE2704" s="475"/>
      <c r="BF2704" s="475"/>
      <c r="BG2704" s="475"/>
      <c r="BH2704" s="475"/>
      <c r="BI2704" s="475"/>
      <c r="BJ2704" s="475"/>
      <c r="BK2704" s="475"/>
      <c r="BL2704" s="475"/>
      <c r="BM2704" s="475"/>
      <c r="BN2704" s="475"/>
      <c r="BO2704" s="475"/>
      <c r="BP2704" s="306"/>
      <c r="BQ2704" s="496"/>
      <c r="BR2704" s="496"/>
      <c r="BS2704" s="496"/>
      <c r="BT2704" s="496"/>
      <c r="BU2704" s="496"/>
      <c r="BV2704" s="496"/>
    </row>
    <row r="2705" spans="1:74" s="52" customFormat="1" ht="12.75">
      <c r="A2705" s="45">
        <v>2670.080468178493</v>
      </c>
      <c r="B2705" s="46" t="s">
        <v>364</v>
      </c>
      <c r="C2705" s="47" t="s">
        <v>357</v>
      </c>
      <c r="D2705" s="48">
        <v>60.001112340887232</v>
      </c>
      <c r="E2705" s="49">
        <v>39.823630000000001</v>
      </c>
      <c r="F2705" s="49">
        <v>7.5899999999999995E-2</v>
      </c>
      <c r="G2705" s="49">
        <v>14.896319999999999</v>
      </c>
      <c r="H2705" s="49">
        <v>0.29649999999999999</v>
      </c>
      <c r="I2705" s="49">
        <v>0.19539999999999999</v>
      </c>
      <c r="J2705" s="49">
        <v>45.111060000000002</v>
      </c>
      <c r="K2705" s="49">
        <v>0.2167</v>
      </c>
      <c r="L2705" s="49">
        <v>100.61551</v>
      </c>
      <c r="M2705" s="47"/>
      <c r="N2705" s="50">
        <v>0.99452807191801929</v>
      </c>
      <c r="O2705" s="50">
        <v>1.4986264481882414E-3</v>
      </c>
      <c r="P2705" s="50">
        <v>0.31110800728378363</v>
      </c>
      <c r="Q2705" s="50">
        <v>5.9558642711553264E-3</v>
      </c>
      <c r="R2705" s="50">
        <v>4.1332007595970754E-3</v>
      </c>
      <c r="S2705" s="50">
        <v>1.6794527102576657</v>
      </c>
      <c r="T2705" s="50">
        <v>5.7981942471949351E-3</v>
      </c>
      <c r="U2705" s="50">
        <v>3.0024746751856037</v>
      </c>
      <c r="V2705" s="51">
        <v>84.370835587068427</v>
      </c>
      <c r="X2705" s="49">
        <v>0.26</v>
      </c>
      <c r="Y2705" s="49">
        <v>26.15</v>
      </c>
      <c r="Z2705" s="49">
        <v>0.6</v>
      </c>
      <c r="AA2705" s="49">
        <v>6.27</v>
      </c>
      <c r="AB2705" s="49">
        <v>11.11</v>
      </c>
      <c r="AC2705" s="49">
        <v>0.25</v>
      </c>
      <c r="AD2705" s="49">
        <v>2.5299999999999998</v>
      </c>
      <c r="AE2705" s="312"/>
      <c r="AF2705" s="465" t="s">
        <v>1750</v>
      </c>
      <c r="AG2705" s="343">
        <v>30</v>
      </c>
      <c r="AH2705" s="343">
        <v>15</v>
      </c>
      <c r="AI2705" s="343"/>
      <c r="AJ2705" s="343"/>
      <c r="AK2705" s="343"/>
      <c r="AL2705" s="343"/>
      <c r="AM2705" s="343"/>
      <c r="AN2705" s="343"/>
      <c r="AO2705" s="343"/>
      <c r="AP2705" s="343"/>
      <c r="AQ2705" s="343"/>
      <c r="AR2705" s="343"/>
      <c r="AS2705" s="343"/>
      <c r="AT2705" s="343"/>
      <c r="AU2705" s="343"/>
      <c r="AV2705" s="343"/>
      <c r="AW2705" s="343"/>
      <c r="AX2705" s="343"/>
      <c r="AY2705" s="343"/>
      <c r="AZ2705" s="343"/>
      <c r="BA2705" s="343"/>
      <c r="BB2705" s="343"/>
      <c r="BC2705" s="343"/>
      <c r="BD2705" s="343"/>
      <c r="BE2705" s="475"/>
      <c r="BF2705" s="475"/>
      <c r="BG2705" s="475"/>
      <c r="BH2705" s="475"/>
      <c r="BI2705" s="475"/>
      <c r="BJ2705" s="475"/>
      <c r="BK2705" s="475"/>
      <c r="BL2705" s="475"/>
      <c r="BM2705" s="475"/>
      <c r="BN2705" s="475"/>
      <c r="BO2705" s="475"/>
      <c r="BP2705" s="306"/>
      <c r="BQ2705" s="496"/>
      <c r="BR2705" s="496"/>
      <c r="BS2705" s="496"/>
      <c r="BT2705" s="496"/>
      <c r="BU2705" s="496"/>
      <c r="BV2705" s="496"/>
    </row>
    <row r="2706" spans="1:74" s="52" customFormat="1" ht="12.75">
      <c r="A2706" s="45">
        <v>2670.080468178493</v>
      </c>
      <c r="B2706" s="46" t="s">
        <v>364</v>
      </c>
      <c r="C2706" s="47" t="s">
        <v>357</v>
      </c>
      <c r="D2706" s="48">
        <v>64.001112340887232</v>
      </c>
      <c r="E2706" s="49">
        <v>39.632599999999996</v>
      </c>
      <c r="F2706" s="49">
        <v>5.3199999999999997E-2</v>
      </c>
      <c r="G2706" s="49">
        <v>14.616390000000001</v>
      </c>
      <c r="H2706" s="49">
        <v>0.27189999999999998</v>
      </c>
      <c r="I2706" s="49">
        <v>0.21249999999999999</v>
      </c>
      <c r="J2706" s="49">
        <v>45.913350000000001</v>
      </c>
      <c r="K2706" s="49">
        <v>0.20710000000000001</v>
      </c>
      <c r="L2706" s="49">
        <v>100.90703999999999</v>
      </c>
      <c r="M2706" s="47"/>
      <c r="N2706" s="50">
        <v>0.98661329158859268</v>
      </c>
      <c r="O2706" s="50">
        <v>1.0470838115128E-3</v>
      </c>
      <c r="P2706" s="50">
        <v>0.30429198577510264</v>
      </c>
      <c r="Q2706" s="50">
        <v>5.4443683150216917E-3</v>
      </c>
      <c r="R2706" s="50">
        <v>4.4806298875463505E-3</v>
      </c>
      <c r="S2706" s="50">
        <v>1.7038914551995112</v>
      </c>
      <c r="T2706" s="50">
        <v>5.5237262110942615E-3</v>
      </c>
      <c r="U2706" s="50">
        <v>3.0112925407883813</v>
      </c>
      <c r="V2706" s="51">
        <v>84.84740091137175</v>
      </c>
      <c r="X2706" s="49">
        <v>0.26</v>
      </c>
      <c r="Y2706" s="49">
        <v>36.19</v>
      </c>
      <c r="Z2706" s="49">
        <v>0.6</v>
      </c>
      <c r="AA2706" s="49">
        <v>6.93</v>
      </c>
      <c r="AB2706" s="49">
        <v>10.130000000000001</v>
      </c>
      <c r="AC2706" s="49">
        <v>0.25</v>
      </c>
      <c r="AD2706" s="49">
        <v>2.66</v>
      </c>
      <c r="AE2706" s="312"/>
      <c r="AF2706" s="465" t="s">
        <v>1750</v>
      </c>
      <c r="AG2706" s="343">
        <v>30</v>
      </c>
      <c r="AH2706" s="343">
        <v>15</v>
      </c>
      <c r="AI2706" s="343"/>
      <c r="AJ2706" s="343"/>
      <c r="AK2706" s="343"/>
      <c r="AL2706" s="343"/>
      <c r="AM2706" s="343"/>
      <c r="AN2706" s="343"/>
      <c r="AO2706" s="343"/>
      <c r="AP2706" s="343"/>
      <c r="AQ2706" s="343"/>
      <c r="AR2706" s="343"/>
      <c r="AS2706" s="343"/>
      <c r="AT2706" s="343"/>
      <c r="AU2706" s="343"/>
      <c r="AV2706" s="343"/>
      <c r="AW2706" s="343"/>
      <c r="AX2706" s="343"/>
      <c r="AY2706" s="343"/>
      <c r="AZ2706" s="343"/>
      <c r="BA2706" s="343"/>
      <c r="BB2706" s="343"/>
      <c r="BC2706" s="343"/>
      <c r="BD2706" s="343"/>
      <c r="BE2706" s="475"/>
      <c r="BF2706" s="475"/>
      <c r="BG2706" s="475"/>
      <c r="BH2706" s="475"/>
      <c r="BI2706" s="475"/>
      <c r="BJ2706" s="475"/>
      <c r="BK2706" s="475"/>
      <c r="BL2706" s="475"/>
      <c r="BM2706" s="475"/>
      <c r="BN2706" s="475"/>
      <c r="BO2706" s="475"/>
      <c r="BP2706" s="306"/>
      <c r="BQ2706" s="496"/>
      <c r="BR2706" s="496"/>
      <c r="BS2706" s="496"/>
      <c r="BT2706" s="496"/>
      <c r="BU2706" s="496"/>
      <c r="BV2706" s="496"/>
    </row>
    <row r="2707" spans="1:74" s="52" customFormat="1" ht="12.75">
      <c r="A2707" s="45">
        <v>2670.080468178493</v>
      </c>
      <c r="B2707" s="46" t="s">
        <v>364</v>
      </c>
      <c r="C2707" s="47" t="s">
        <v>357</v>
      </c>
      <c r="D2707" s="48">
        <v>68.001112340887232</v>
      </c>
      <c r="E2707" s="49">
        <v>39.944279999999999</v>
      </c>
      <c r="F2707" s="49">
        <v>8.8999999999999996E-2</v>
      </c>
      <c r="G2707" s="49">
        <v>14.296469999999999</v>
      </c>
      <c r="H2707" s="49">
        <v>0.31780000000000003</v>
      </c>
      <c r="I2707" s="49">
        <v>0.18590000000000001</v>
      </c>
      <c r="J2707" s="49">
        <v>45.710239999999999</v>
      </c>
      <c r="K2707" s="49">
        <v>0.214</v>
      </c>
      <c r="L2707" s="49">
        <v>100.75769</v>
      </c>
      <c r="M2707" s="47"/>
      <c r="N2707" s="50">
        <v>0.99338479538803071</v>
      </c>
      <c r="O2707" s="50">
        <v>1.7499608500742673E-3</v>
      </c>
      <c r="P2707" s="50">
        <v>0.29733615590853552</v>
      </c>
      <c r="Q2707" s="50">
        <v>6.3571241995805054E-3</v>
      </c>
      <c r="R2707" s="50">
        <v>3.9158679671060723E-3</v>
      </c>
      <c r="S2707" s="50">
        <v>1.6946692851308045</v>
      </c>
      <c r="T2707" s="50">
        <v>5.7020934676889493E-3</v>
      </c>
      <c r="U2707" s="50">
        <v>3.0031152829118204</v>
      </c>
      <c r="V2707" s="51">
        <v>85.073526920016917</v>
      </c>
      <c r="X2707" s="49">
        <v>0.25</v>
      </c>
      <c r="Y2707" s="49">
        <v>21.41</v>
      </c>
      <c r="Z2707" s="49">
        <v>0.61</v>
      </c>
      <c r="AA2707" s="49">
        <v>5.98</v>
      </c>
      <c r="AB2707" s="49">
        <v>11.81</v>
      </c>
      <c r="AC2707" s="49">
        <v>0.25</v>
      </c>
      <c r="AD2707" s="49">
        <v>2.5499999999999998</v>
      </c>
      <c r="AE2707" s="312"/>
      <c r="AF2707" s="465" t="s">
        <v>1750</v>
      </c>
      <c r="AG2707" s="343">
        <v>30</v>
      </c>
      <c r="AH2707" s="343">
        <v>15</v>
      </c>
      <c r="AI2707" s="343"/>
      <c r="AJ2707" s="343"/>
      <c r="AK2707" s="343"/>
      <c r="AL2707" s="343"/>
      <c r="AM2707" s="343"/>
      <c r="AN2707" s="343"/>
      <c r="AO2707" s="343"/>
      <c r="AP2707" s="343"/>
      <c r="AQ2707" s="343"/>
      <c r="AR2707" s="343"/>
      <c r="AS2707" s="343"/>
      <c r="AT2707" s="343"/>
      <c r="AU2707" s="343"/>
      <c r="AV2707" s="343"/>
      <c r="AW2707" s="343"/>
      <c r="AX2707" s="343"/>
      <c r="AY2707" s="343"/>
      <c r="AZ2707" s="343"/>
      <c r="BA2707" s="343"/>
      <c r="BB2707" s="343"/>
      <c r="BC2707" s="343"/>
      <c r="BD2707" s="343"/>
      <c r="BE2707" s="475"/>
      <c r="BF2707" s="475"/>
      <c r="BG2707" s="475"/>
      <c r="BH2707" s="475"/>
      <c r="BI2707" s="475"/>
      <c r="BJ2707" s="475"/>
      <c r="BK2707" s="475"/>
      <c r="BL2707" s="475"/>
      <c r="BM2707" s="475"/>
      <c r="BN2707" s="475"/>
      <c r="BO2707" s="475"/>
      <c r="BP2707" s="306"/>
      <c r="BQ2707" s="496"/>
      <c r="BR2707" s="496"/>
      <c r="BS2707" s="496"/>
      <c r="BT2707" s="496"/>
      <c r="BU2707" s="496"/>
      <c r="BV2707" s="496"/>
    </row>
    <row r="2708" spans="1:74" s="52" customFormat="1" ht="12.75">
      <c r="A2708" s="45">
        <v>2670.080468178493</v>
      </c>
      <c r="B2708" s="46" t="s">
        <v>364</v>
      </c>
      <c r="C2708" s="47" t="s">
        <v>357</v>
      </c>
      <c r="D2708" s="48">
        <v>72.001112340887232</v>
      </c>
      <c r="E2708" s="49">
        <v>39.894010000000002</v>
      </c>
      <c r="F2708" s="49">
        <v>4.9700000000000001E-2</v>
      </c>
      <c r="G2708" s="49">
        <v>14.206490000000001</v>
      </c>
      <c r="H2708" s="49">
        <v>0.30070000000000002</v>
      </c>
      <c r="I2708" s="49">
        <v>0.17119999999999999</v>
      </c>
      <c r="J2708" s="49">
        <v>45.598529999999997</v>
      </c>
      <c r="K2708" s="49">
        <v>0.20910000000000001</v>
      </c>
      <c r="L2708" s="49">
        <v>100.42973000000001</v>
      </c>
      <c r="M2708" s="47"/>
      <c r="N2708" s="50">
        <v>0.99502361371289749</v>
      </c>
      <c r="O2708" s="50">
        <v>9.8007091045224396E-4</v>
      </c>
      <c r="P2708" s="50">
        <v>0.29632512702561264</v>
      </c>
      <c r="Q2708" s="50">
        <v>6.0325789694985182E-3</v>
      </c>
      <c r="R2708" s="50">
        <v>3.6167225572435804E-3</v>
      </c>
      <c r="S2708" s="50">
        <v>1.6954503760369501</v>
      </c>
      <c r="T2708" s="50">
        <v>5.587755253543515E-3</v>
      </c>
      <c r="U2708" s="50">
        <v>3.0030162444661981</v>
      </c>
      <c r="V2708" s="51">
        <v>85.122563935042777</v>
      </c>
      <c r="X2708" s="49">
        <v>0.25</v>
      </c>
      <c r="Y2708" s="49">
        <v>39.58</v>
      </c>
      <c r="Z2708" s="49">
        <v>0.61</v>
      </c>
      <c r="AA2708" s="49">
        <v>6.26</v>
      </c>
      <c r="AB2708" s="49">
        <v>12.67</v>
      </c>
      <c r="AC2708" s="49">
        <v>0.25</v>
      </c>
      <c r="AD2708" s="49">
        <v>2.62</v>
      </c>
      <c r="AE2708" s="312"/>
      <c r="AF2708" s="465" t="s">
        <v>1750</v>
      </c>
      <c r="AG2708" s="343">
        <v>30</v>
      </c>
      <c r="AH2708" s="343">
        <v>15</v>
      </c>
      <c r="AI2708" s="343"/>
      <c r="AJ2708" s="343"/>
      <c r="AK2708" s="343"/>
      <c r="AL2708" s="343"/>
      <c r="AM2708" s="343"/>
      <c r="AN2708" s="343"/>
      <c r="AO2708" s="343"/>
      <c r="AP2708" s="343"/>
      <c r="AQ2708" s="343"/>
      <c r="AR2708" s="343"/>
      <c r="AS2708" s="343"/>
      <c r="AT2708" s="343"/>
      <c r="AU2708" s="343"/>
      <c r="AV2708" s="343"/>
      <c r="AW2708" s="343"/>
      <c r="AX2708" s="343"/>
      <c r="AY2708" s="343"/>
      <c r="AZ2708" s="343"/>
      <c r="BA2708" s="343"/>
      <c r="BB2708" s="343"/>
      <c r="BC2708" s="343"/>
      <c r="BD2708" s="343"/>
      <c r="BE2708" s="475"/>
      <c r="BF2708" s="475"/>
      <c r="BG2708" s="475"/>
      <c r="BH2708" s="475"/>
      <c r="BI2708" s="475"/>
      <c r="BJ2708" s="475"/>
      <c r="BK2708" s="475"/>
      <c r="BL2708" s="475"/>
      <c r="BM2708" s="475"/>
      <c r="BN2708" s="475"/>
      <c r="BO2708" s="475"/>
      <c r="BP2708" s="306"/>
      <c r="BQ2708" s="496"/>
      <c r="BR2708" s="496"/>
      <c r="BS2708" s="496"/>
      <c r="BT2708" s="496"/>
      <c r="BU2708" s="496"/>
      <c r="BV2708" s="496"/>
    </row>
    <row r="2709" spans="1:74" s="52" customFormat="1" ht="12.75">
      <c r="A2709" s="45">
        <v>2670.080468178493</v>
      </c>
      <c r="B2709" s="46" t="s">
        <v>364</v>
      </c>
      <c r="C2709" s="47" t="s">
        <v>357</v>
      </c>
      <c r="D2709" s="48">
        <v>76.001112340887232</v>
      </c>
      <c r="E2709" s="49">
        <v>40.004600000000003</v>
      </c>
      <c r="F2709" s="49">
        <v>2.3099999999999999E-2</v>
      </c>
      <c r="G2709" s="49">
        <v>13.93656</v>
      </c>
      <c r="H2709" s="49">
        <v>0.29970000000000002</v>
      </c>
      <c r="I2709" s="49">
        <v>0.19189999999999999</v>
      </c>
      <c r="J2709" s="49">
        <v>45.83211</v>
      </c>
      <c r="K2709" s="49">
        <v>0.2006</v>
      </c>
      <c r="L2709" s="49">
        <v>100.48857</v>
      </c>
      <c r="M2709" s="47"/>
      <c r="N2709" s="50">
        <v>0.9959921793051556</v>
      </c>
      <c r="O2709" s="50">
        <v>4.5470883320389104E-4</v>
      </c>
      <c r="P2709" s="50">
        <v>0.29017338690456229</v>
      </c>
      <c r="Q2709" s="50">
        <v>6.0017324513642559E-3</v>
      </c>
      <c r="R2709" s="50">
        <v>4.046753117205381E-3</v>
      </c>
      <c r="S2709" s="50">
        <v>1.7010786470849912</v>
      </c>
      <c r="T2709" s="50">
        <v>5.3509953319531411E-3</v>
      </c>
      <c r="U2709" s="50">
        <v>3.003098403028436</v>
      </c>
      <c r="V2709" s="51">
        <v>85.427591186275492</v>
      </c>
      <c r="X2709" s="49">
        <v>0.25</v>
      </c>
      <c r="Y2709" s="49">
        <v>84.06</v>
      </c>
      <c r="Z2709" s="49">
        <v>0.62</v>
      </c>
      <c r="AA2709" s="49">
        <v>6.25</v>
      </c>
      <c r="AB2709" s="49">
        <v>11.11</v>
      </c>
      <c r="AC2709" s="49">
        <v>0.25</v>
      </c>
      <c r="AD2709" s="49">
        <v>2.72</v>
      </c>
      <c r="AE2709" s="312"/>
      <c r="AF2709" s="465" t="s">
        <v>1750</v>
      </c>
      <c r="AG2709" s="343">
        <v>30</v>
      </c>
      <c r="AH2709" s="343">
        <v>15</v>
      </c>
      <c r="AI2709" s="343"/>
      <c r="AJ2709" s="343"/>
      <c r="AK2709" s="343"/>
      <c r="AL2709" s="343"/>
      <c r="AM2709" s="343"/>
      <c r="AN2709" s="343"/>
      <c r="AO2709" s="343"/>
      <c r="AP2709" s="343"/>
      <c r="AQ2709" s="343"/>
      <c r="AR2709" s="343"/>
      <c r="AS2709" s="343"/>
      <c r="AT2709" s="343"/>
      <c r="AU2709" s="343"/>
      <c r="AV2709" s="343"/>
      <c r="AW2709" s="343"/>
      <c r="AX2709" s="343"/>
      <c r="AY2709" s="343"/>
      <c r="AZ2709" s="343"/>
      <c r="BA2709" s="343"/>
      <c r="BB2709" s="343"/>
      <c r="BC2709" s="343"/>
      <c r="BD2709" s="343"/>
      <c r="BE2709" s="475"/>
      <c r="BF2709" s="475"/>
      <c r="BG2709" s="475"/>
      <c r="BH2709" s="475"/>
      <c r="BI2709" s="475"/>
      <c r="BJ2709" s="475"/>
      <c r="BK2709" s="475"/>
      <c r="BL2709" s="475"/>
      <c r="BM2709" s="475"/>
      <c r="BN2709" s="475"/>
      <c r="BO2709" s="475"/>
      <c r="BP2709" s="306"/>
      <c r="BQ2709" s="496"/>
      <c r="BR2709" s="496"/>
      <c r="BS2709" s="496"/>
      <c r="BT2709" s="496"/>
      <c r="BU2709" s="496"/>
      <c r="BV2709" s="496"/>
    </row>
    <row r="2710" spans="1:74" s="52" customFormat="1" ht="12.75">
      <c r="A2710" s="45">
        <v>2670.080468178493</v>
      </c>
      <c r="B2710" s="46" t="s">
        <v>364</v>
      </c>
      <c r="C2710" s="47" t="s">
        <v>357</v>
      </c>
      <c r="D2710" s="48">
        <v>80.001112340887232</v>
      </c>
      <c r="E2710" s="49">
        <v>39.894010000000002</v>
      </c>
      <c r="F2710" s="49">
        <v>6.9699999999999998E-2</v>
      </c>
      <c r="G2710" s="49">
        <v>13.79659</v>
      </c>
      <c r="H2710" s="49">
        <v>0.3221</v>
      </c>
      <c r="I2710" s="49">
        <v>0.1401</v>
      </c>
      <c r="J2710" s="49">
        <v>46.106310000000001</v>
      </c>
      <c r="K2710" s="49">
        <v>0.21429999999999999</v>
      </c>
      <c r="L2710" s="49">
        <v>100.54311</v>
      </c>
      <c r="M2710" s="47"/>
      <c r="N2710" s="50">
        <v>0.99218969059244444</v>
      </c>
      <c r="O2710" s="50">
        <v>1.3705510324501507E-3</v>
      </c>
      <c r="P2710" s="50">
        <v>0.28695564347809982</v>
      </c>
      <c r="Q2710" s="50">
        <v>6.443497066991071E-3</v>
      </c>
      <c r="R2710" s="50">
        <v>2.9512832464332981E-3</v>
      </c>
      <c r="S2710" s="50">
        <v>1.7094481379046496</v>
      </c>
      <c r="T2710" s="50">
        <v>5.7104040215869749E-3</v>
      </c>
      <c r="U2710" s="50">
        <v>3.0050692073426553</v>
      </c>
      <c r="V2710" s="51">
        <v>85.62637247263936</v>
      </c>
      <c r="X2710" s="49">
        <v>0.25</v>
      </c>
      <c r="Y2710" s="49">
        <v>28.17</v>
      </c>
      <c r="Z2710" s="49">
        <v>0.62</v>
      </c>
      <c r="AA2710" s="49">
        <v>5.8</v>
      </c>
      <c r="AB2710" s="49">
        <v>14.71</v>
      </c>
      <c r="AC2710" s="49">
        <v>0.25</v>
      </c>
      <c r="AD2710" s="49">
        <v>2.56</v>
      </c>
      <c r="AE2710" s="312"/>
      <c r="AF2710" s="465" t="s">
        <v>1750</v>
      </c>
      <c r="AG2710" s="343">
        <v>30</v>
      </c>
      <c r="AH2710" s="343">
        <v>15</v>
      </c>
      <c r="AI2710" s="343"/>
      <c r="AJ2710" s="343"/>
      <c r="AK2710" s="343"/>
      <c r="AL2710" s="343"/>
      <c r="AM2710" s="343"/>
      <c r="AN2710" s="343"/>
      <c r="AO2710" s="343"/>
      <c r="AP2710" s="343"/>
      <c r="AQ2710" s="343"/>
      <c r="AR2710" s="343"/>
      <c r="AS2710" s="343"/>
      <c r="AT2710" s="343"/>
      <c r="AU2710" s="343"/>
      <c r="AV2710" s="343"/>
      <c r="AW2710" s="343"/>
      <c r="AX2710" s="343"/>
      <c r="AY2710" s="343"/>
      <c r="AZ2710" s="343"/>
      <c r="BA2710" s="343"/>
      <c r="BB2710" s="343"/>
      <c r="BC2710" s="343"/>
      <c r="BD2710" s="343"/>
      <c r="BE2710" s="475"/>
      <c r="BF2710" s="475"/>
      <c r="BG2710" s="475"/>
      <c r="BH2710" s="475"/>
      <c r="BI2710" s="475"/>
      <c r="BJ2710" s="475"/>
      <c r="BK2710" s="475"/>
      <c r="BL2710" s="475"/>
      <c r="BM2710" s="475"/>
      <c r="BN2710" s="475"/>
      <c r="BO2710" s="475"/>
      <c r="BP2710" s="306"/>
      <c r="BQ2710" s="496"/>
      <c r="BR2710" s="496"/>
      <c r="BS2710" s="496"/>
      <c r="BT2710" s="496"/>
      <c r="BU2710" s="496"/>
      <c r="BV2710" s="496"/>
    </row>
    <row r="2711" spans="1:74" s="52" customFormat="1" ht="12.75">
      <c r="A2711" s="45">
        <v>2670.080468178493</v>
      </c>
      <c r="B2711" s="46" t="s">
        <v>364</v>
      </c>
      <c r="C2711" s="47" t="s">
        <v>357</v>
      </c>
      <c r="D2711" s="48">
        <v>84.001112340887232</v>
      </c>
      <c r="E2711" s="49">
        <v>39.873899999999999</v>
      </c>
      <c r="F2711" s="49">
        <v>4.53E-2</v>
      </c>
      <c r="G2711" s="49">
        <v>13.61664</v>
      </c>
      <c r="H2711" s="49">
        <v>0.3231</v>
      </c>
      <c r="I2711" s="49">
        <v>0.19109999999999999</v>
      </c>
      <c r="J2711" s="49">
        <v>46.25864</v>
      </c>
      <c r="K2711" s="49">
        <v>0.2082</v>
      </c>
      <c r="L2711" s="49">
        <v>100.51687999999999</v>
      </c>
      <c r="M2711" s="47"/>
      <c r="N2711" s="50">
        <v>0.99159108473186186</v>
      </c>
      <c r="O2711" s="50">
        <v>8.9067141653547777E-4</v>
      </c>
      <c r="P2711" s="50">
        <v>0.28318474060160037</v>
      </c>
      <c r="Q2711" s="50">
        <v>6.4628600034674476E-3</v>
      </c>
      <c r="R2711" s="50">
        <v>4.0252265106555116E-3</v>
      </c>
      <c r="S2711" s="50">
        <v>1.7149256812850242</v>
      </c>
      <c r="T2711" s="50">
        <v>5.5473078859225033E-3</v>
      </c>
      <c r="U2711" s="50">
        <v>3.0066275724350677</v>
      </c>
      <c r="V2711" s="51">
        <v>85.827372826862288</v>
      </c>
      <c r="X2711" s="49">
        <v>0.26</v>
      </c>
      <c r="Y2711" s="49">
        <v>42.39</v>
      </c>
      <c r="Z2711" s="49">
        <v>0.62</v>
      </c>
      <c r="AA2711" s="49">
        <v>5.9</v>
      </c>
      <c r="AB2711" s="49">
        <v>11.07</v>
      </c>
      <c r="AC2711" s="49">
        <v>0.25</v>
      </c>
      <c r="AD2711" s="49">
        <v>2.6</v>
      </c>
      <c r="AE2711" s="312"/>
      <c r="AF2711" s="465" t="s">
        <v>1750</v>
      </c>
      <c r="AG2711" s="343">
        <v>30</v>
      </c>
      <c r="AH2711" s="343">
        <v>15</v>
      </c>
      <c r="AI2711" s="343"/>
      <c r="AJ2711" s="343"/>
      <c r="AK2711" s="343"/>
      <c r="AL2711" s="343"/>
      <c r="AM2711" s="343"/>
      <c r="AN2711" s="343"/>
      <c r="AO2711" s="343"/>
      <c r="AP2711" s="343"/>
      <c r="AQ2711" s="343"/>
      <c r="AR2711" s="343"/>
      <c r="AS2711" s="343"/>
      <c r="AT2711" s="343"/>
      <c r="AU2711" s="343"/>
      <c r="AV2711" s="343"/>
      <c r="AW2711" s="343"/>
      <c r="AX2711" s="343"/>
      <c r="AY2711" s="343"/>
      <c r="AZ2711" s="343"/>
      <c r="BA2711" s="343"/>
      <c r="BB2711" s="343"/>
      <c r="BC2711" s="343"/>
      <c r="BD2711" s="343"/>
      <c r="BE2711" s="475"/>
      <c r="BF2711" s="475"/>
      <c r="BG2711" s="475"/>
      <c r="BH2711" s="475"/>
      <c r="BI2711" s="475"/>
      <c r="BJ2711" s="475"/>
      <c r="BK2711" s="475"/>
      <c r="BL2711" s="475"/>
      <c r="BM2711" s="475"/>
      <c r="BN2711" s="475"/>
      <c r="BO2711" s="475"/>
      <c r="BP2711" s="306"/>
      <c r="BQ2711" s="496"/>
      <c r="BR2711" s="496"/>
      <c r="BS2711" s="496"/>
      <c r="BT2711" s="496"/>
      <c r="BU2711" s="496"/>
      <c r="BV2711" s="496"/>
    </row>
    <row r="2712" spans="1:74" s="52" customFormat="1" ht="12.75">
      <c r="A2712" s="45">
        <v>2670.080468178493</v>
      </c>
      <c r="B2712" s="46" t="s">
        <v>364</v>
      </c>
      <c r="C2712" s="47" t="s">
        <v>357</v>
      </c>
      <c r="D2712" s="48">
        <v>88.001112340887232</v>
      </c>
      <c r="E2712" s="49">
        <v>39.894010000000002</v>
      </c>
      <c r="F2712" s="49">
        <v>9.01E-2</v>
      </c>
      <c r="G2712" s="49">
        <v>13.38669</v>
      </c>
      <c r="H2712" s="49">
        <v>0.32879999999999998</v>
      </c>
      <c r="I2712" s="49">
        <v>0.1686</v>
      </c>
      <c r="J2712" s="49">
        <v>46.106310000000001</v>
      </c>
      <c r="K2712" s="49">
        <v>0.21659999999999999</v>
      </c>
      <c r="L2712" s="49">
        <v>100.19111000000001</v>
      </c>
      <c r="M2712" s="47"/>
      <c r="N2712" s="50">
        <v>0.99381119879199076</v>
      </c>
      <c r="O2712" s="50">
        <v>1.7745833406167567E-3</v>
      </c>
      <c r="P2712" s="50">
        <v>0.27888515309946899</v>
      </c>
      <c r="Q2712" s="50">
        <v>6.5882776801001498E-3</v>
      </c>
      <c r="R2712" s="50">
        <v>3.55745572435474E-3</v>
      </c>
      <c r="S2712" s="50">
        <v>1.7122418417685312</v>
      </c>
      <c r="T2712" s="50">
        <v>5.7811241217129343E-3</v>
      </c>
      <c r="U2712" s="50">
        <v>3.0026396345267754</v>
      </c>
      <c r="V2712" s="51">
        <v>85.993602928478325</v>
      </c>
      <c r="X2712" s="49">
        <v>0.25</v>
      </c>
      <c r="Y2712" s="49">
        <v>22.29</v>
      </c>
      <c r="Z2712" s="49">
        <v>0.63</v>
      </c>
      <c r="AA2712" s="49">
        <v>5.78</v>
      </c>
      <c r="AB2712" s="49">
        <v>12.88</v>
      </c>
      <c r="AC2712" s="49">
        <v>0.25</v>
      </c>
      <c r="AD2712" s="49">
        <v>2.5299999999999998</v>
      </c>
      <c r="AE2712" s="312"/>
      <c r="AF2712" s="465" t="s">
        <v>1750</v>
      </c>
      <c r="AG2712" s="343">
        <v>30</v>
      </c>
      <c r="AH2712" s="343">
        <v>15</v>
      </c>
      <c r="AI2712" s="343"/>
      <c r="AJ2712" s="343"/>
      <c r="AK2712" s="343"/>
      <c r="AL2712" s="343"/>
      <c r="AM2712" s="343"/>
      <c r="AN2712" s="343"/>
      <c r="AO2712" s="343"/>
      <c r="AP2712" s="343"/>
      <c r="AQ2712" s="343"/>
      <c r="AR2712" s="343"/>
      <c r="AS2712" s="343"/>
      <c r="AT2712" s="343"/>
      <c r="AU2712" s="343"/>
      <c r="AV2712" s="343"/>
      <c r="AW2712" s="343"/>
      <c r="AX2712" s="343"/>
      <c r="AY2712" s="343"/>
      <c r="AZ2712" s="343"/>
      <c r="BA2712" s="343"/>
      <c r="BB2712" s="343"/>
      <c r="BC2712" s="343"/>
      <c r="BD2712" s="343"/>
      <c r="BE2712" s="475"/>
      <c r="BF2712" s="475"/>
      <c r="BG2712" s="475"/>
      <c r="BH2712" s="475"/>
      <c r="BI2712" s="475"/>
      <c r="BJ2712" s="475"/>
      <c r="BK2712" s="475"/>
      <c r="BL2712" s="475"/>
      <c r="BM2712" s="475"/>
      <c r="BN2712" s="475"/>
      <c r="BO2712" s="475"/>
      <c r="BP2712" s="306"/>
      <c r="BQ2712" s="496"/>
      <c r="BR2712" s="496"/>
      <c r="BS2712" s="496"/>
      <c r="BT2712" s="496"/>
      <c r="BU2712" s="496"/>
      <c r="BV2712" s="496"/>
    </row>
    <row r="2713" spans="1:74" s="52" customFormat="1" ht="12.75">
      <c r="A2713" s="45">
        <v>2670.080468178493</v>
      </c>
      <c r="B2713" s="46" t="s">
        <v>364</v>
      </c>
      <c r="C2713" s="47" t="s">
        <v>357</v>
      </c>
      <c r="D2713" s="48">
        <v>92.001112340887232</v>
      </c>
      <c r="E2713" s="49">
        <v>39.994540000000001</v>
      </c>
      <c r="F2713" s="49">
        <v>7.0900000000000005E-2</v>
      </c>
      <c r="G2713" s="49">
        <v>13.39669</v>
      </c>
      <c r="H2713" s="49">
        <v>0.32069999999999999</v>
      </c>
      <c r="I2713" s="49">
        <v>0.14649999999999999</v>
      </c>
      <c r="J2713" s="49">
        <v>46.187550000000002</v>
      </c>
      <c r="K2713" s="49">
        <v>0.2157</v>
      </c>
      <c r="L2713" s="49">
        <v>100.33258000000001</v>
      </c>
      <c r="M2713" s="47"/>
      <c r="N2713" s="50">
        <v>0.99471233205609166</v>
      </c>
      <c r="O2713" s="50">
        <v>1.3941787095352735E-3</v>
      </c>
      <c r="P2713" s="50">
        <v>0.2786443863176461</v>
      </c>
      <c r="Q2713" s="50">
        <v>6.4156350064307564E-3</v>
      </c>
      <c r="R2713" s="50">
        <v>3.0861722367278356E-3</v>
      </c>
      <c r="S2713" s="50">
        <v>1.7124987672797656</v>
      </c>
      <c r="T2713" s="50">
        <v>5.7478389186407519E-3</v>
      </c>
      <c r="U2713" s="50">
        <v>3.0024993105248381</v>
      </c>
      <c r="V2713" s="51">
        <v>86.005808481714766</v>
      </c>
      <c r="X2713" s="49">
        <v>0.25</v>
      </c>
      <c r="Y2713" s="49">
        <v>28.21</v>
      </c>
      <c r="Z2713" s="49">
        <v>0.63</v>
      </c>
      <c r="AA2713" s="49">
        <v>5.79</v>
      </c>
      <c r="AB2713" s="49">
        <v>14.3</v>
      </c>
      <c r="AC2713" s="49">
        <v>0.25</v>
      </c>
      <c r="AD2713" s="49">
        <v>2.5299999999999998</v>
      </c>
      <c r="AE2713" s="312"/>
      <c r="AF2713" s="465" t="s">
        <v>1750</v>
      </c>
      <c r="AG2713" s="343">
        <v>30</v>
      </c>
      <c r="AH2713" s="343">
        <v>15</v>
      </c>
      <c r="AI2713" s="343"/>
      <c r="AJ2713" s="343"/>
      <c r="AK2713" s="343"/>
      <c r="AL2713" s="343"/>
      <c r="AM2713" s="343"/>
      <c r="AN2713" s="343"/>
      <c r="AO2713" s="343"/>
      <c r="AP2713" s="343"/>
      <c r="AQ2713" s="343"/>
      <c r="AR2713" s="343"/>
      <c r="AS2713" s="343"/>
      <c r="AT2713" s="343"/>
      <c r="AU2713" s="343"/>
      <c r="AV2713" s="343"/>
      <c r="AW2713" s="343"/>
      <c r="AX2713" s="343"/>
      <c r="AY2713" s="343"/>
      <c r="AZ2713" s="343"/>
      <c r="BA2713" s="343"/>
      <c r="BB2713" s="343"/>
      <c r="BC2713" s="343"/>
      <c r="BD2713" s="343"/>
      <c r="BE2713" s="475"/>
      <c r="BF2713" s="475"/>
      <c r="BG2713" s="475"/>
      <c r="BH2713" s="475"/>
      <c r="BI2713" s="475"/>
      <c r="BJ2713" s="475"/>
      <c r="BK2713" s="475"/>
      <c r="BL2713" s="475"/>
      <c r="BM2713" s="475"/>
      <c r="BN2713" s="475"/>
      <c r="BO2713" s="475"/>
      <c r="BP2713" s="306"/>
      <c r="BQ2713" s="496"/>
      <c r="BR2713" s="496"/>
      <c r="BS2713" s="496"/>
      <c r="BT2713" s="496"/>
      <c r="BU2713" s="496"/>
      <c r="BV2713" s="496"/>
    </row>
    <row r="2714" spans="1:74" s="52" customFormat="1" ht="12.75">
      <c r="A2714" s="45">
        <v>2670.080468178493</v>
      </c>
      <c r="B2714" s="46" t="s">
        <v>364</v>
      </c>
      <c r="C2714" s="47" t="s">
        <v>357</v>
      </c>
      <c r="D2714" s="48">
        <v>96.001112340887232</v>
      </c>
      <c r="E2714" s="49">
        <v>40.044820000000001</v>
      </c>
      <c r="F2714" s="49">
        <v>6.0299999999999999E-2</v>
      </c>
      <c r="G2714" s="49">
        <v>13.20674</v>
      </c>
      <c r="H2714" s="49">
        <v>0.3024</v>
      </c>
      <c r="I2714" s="49">
        <v>0.20169999999999999</v>
      </c>
      <c r="J2714" s="49">
        <v>46.309420000000003</v>
      </c>
      <c r="K2714" s="49">
        <v>0.20910000000000001</v>
      </c>
      <c r="L2714" s="49">
        <v>100.33448000000001</v>
      </c>
      <c r="M2714" s="47"/>
      <c r="N2714" s="50">
        <v>0.99520045082487096</v>
      </c>
      <c r="O2714" s="50">
        <v>1.1848324646173628E-3</v>
      </c>
      <c r="P2714" s="50">
        <v>0.2744832455247917</v>
      </c>
      <c r="Q2714" s="50">
        <v>6.044910810148814E-3</v>
      </c>
      <c r="R2714" s="50">
        <v>4.2457640521270197E-3</v>
      </c>
      <c r="S2714" s="50">
        <v>1.7157029796461614</v>
      </c>
      <c r="T2714" s="50">
        <v>5.5677009231770765E-3</v>
      </c>
      <c r="U2714" s="50">
        <v>3.0024298842458941</v>
      </c>
      <c r="V2714" s="51">
        <v>86.208162731042222</v>
      </c>
      <c r="X2714" s="49">
        <v>0.25</v>
      </c>
      <c r="Y2714" s="49">
        <v>32.549999999999997</v>
      </c>
      <c r="Z2714" s="49">
        <v>0.63</v>
      </c>
      <c r="AA2714" s="49">
        <v>6.24</v>
      </c>
      <c r="AB2714" s="49">
        <v>10.6</v>
      </c>
      <c r="AC2714" s="49">
        <v>0.25</v>
      </c>
      <c r="AD2714" s="49">
        <v>2.6</v>
      </c>
      <c r="AE2714" s="312"/>
      <c r="AF2714" s="465" t="s">
        <v>1750</v>
      </c>
      <c r="AG2714" s="343">
        <v>30</v>
      </c>
      <c r="AH2714" s="343">
        <v>15</v>
      </c>
      <c r="AI2714" s="343"/>
      <c r="AJ2714" s="343"/>
      <c r="AK2714" s="343"/>
      <c r="AL2714" s="343"/>
      <c r="AM2714" s="343"/>
      <c r="AN2714" s="343"/>
      <c r="AO2714" s="343"/>
      <c r="AP2714" s="343"/>
      <c r="AQ2714" s="343"/>
      <c r="AR2714" s="343"/>
      <c r="AS2714" s="343"/>
      <c r="AT2714" s="343"/>
      <c r="AU2714" s="343"/>
      <c r="AV2714" s="343"/>
      <c r="AW2714" s="343"/>
      <c r="AX2714" s="343"/>
      <c r="AY2714" s="343"/>
      <c r="AZ2714" s="343"/>
      <c r="BA2714" s="343"/>
      <c r="BB2714" s="343"/>
      <c r="BC2714" s="343"/>
      <c r="BD2714" s="343"/>
      <c r="BE2714" s="475"/>
      <c r="BF2714" s="475"/>
      <c r="BG2714" s="475"/>
      <c r="BH2714" s="475"/>
      <c r="BI2714" s="475"/>
      <c r="BJ2714" s="475"/>
      <c r="BK2714" s="475"/>
      <c r="BL2714" s="475"/>
      <c r="BM2714" s="475"/>
      <c r="BN2714" s="475"/>
      <c r="BO2714" s="475"/>
      <c r="BP2714" s="306"/>
      <c r="BQ2714" s="496"/>
      <c r="BR2714" s="496"/>
      <c r="BS2714" s="496"/>
      <c r="BT2714" s="496"/>
      <c r="BU2714" s="496"/>
      <c r="BV2714" s="496"/>
    </row>
    <row r="2715" spans="1:74" s="52" customFormat="1" ht="12.75">
      <c r="A2715" s="45">
        <v>2670.080468178493</v>
      </c>
      <c r="B2715" s="46" t="s">
        <v>364</v>
      </c>
      <c r="C2715" s="47" t="s">
        <v>357</v>
      </c>
      <c r="D2715" s="48">
        <v>100.00111234088723</v>
      </c>
      <c r="E2715" s="49">
        <v>40.004600000000003</v>
      </c>
      <c r="F2715" s="49">
        <v>5.0099999999999999E-2</v>
      </c>
      <c r="G2715" s="49">
        <v>13.146750000000001</v>
      </c>
      <c r="H2715" s="49">
        <v>0.314</v>
      </c>
      <c r="I2715" s="49">
        <v>0.16969999999999999</v>
      </c>
      <c r="J2715" s="49">
        <v>46.329729999999998</v>
      </c>
      <c r="K2715" s="49">
        <v>0.21690000000000001</v>
      </c>
      <c r="L2715" s="49">
        <v>100.23178</v>
      </c>
      <c r="M2715" s="47"/>
      <c r="N2715" s="50">
        <v>0.99502894467073555</v>
      </c>
      <c r="O2715" s="50">
        <v>9.8523293855388495E-4</v>
      </c>
      <c r="P2715" s="50">
        <v>0.27346401155364775</v>
      </c>
      <c r="Q2715" s="50">
        <v>6.2820201107223776E-3</v>
      </c>
      <c r="R2715" s="50">
        <v>3.575142554597861E-3</v>
      </c>
      <c r="S2715" s="50">
        <v>1.7178850360834217</v>
      </c>
      <c r="T2715" s="50">
        <v>5.7802015404770143E-3</v>
      </c>
      <c r="U2715" s="50">
        <v>3.0030005894521561</v>
      </c>
      <c r="V2715" s="51">
        <v>86.267399385449806</v>
      </c>
      <c r="X2715" s="49">
        <v>0.25</v>
      </c>
      <c r="Y2715" s="49">
        <v>38.86</v>
      </c>
      <c r="Z2715" s="49">
        <v>0.63</v>
      </c>
      <c r="AA2715" s="49">
        <v>6.01</v>
      </c>
      <c r="AB2715" s="49">
        <v>12.36</v>
      </c>
      <c r="AC2715" s="49">
        <v>0.25</v>
      </c>
      <c r="AD2715" s="49">
        <v>2.52</v>
      </c>
      <c r="AE2715" s="312"/>
      <c r="AF2715" s="465" t="s">
        <v>1750</v>
      </c>
      <c r="AG2715" s="343">
        <v>30</v>
      </c>
      <c r="AH2715" s="343">
        <v>15</v>
      </c>
      <c r="AI2715" s="343"/>
      <c r="AJ2715" s="343"/>
      <c r="AK2715" s="343"/>
      <c r="AL2715" s="343"/>
      <c r="AM2715" s="343"/>
      <c r="AN2715" s="343"/>
      <c r="AO2715" s="343"/>
      <c r="AP2715" s="343"/>
      <c r="AQ2715" s="343"/>
      <c r="AR2715" s="343"/>
      <c r="AS2715" s="343"/>
      <c r="AT2715" s="343"/>
      <c r="AU2715" s="343"/>
      <c r="AV2715" s="343"/>
      <c r="AW2715" s="343"/>
      <c r="AX2715" s="343"/>
      <c r="AY2715" s="343"/>
      <c r="AZ2715" s="343"/>
      <c r="BA2715" s="343"/>
      <c r="BB2715" s="343"/>
      <c r="BC2715" s="343"/>
      <c r="BD2715" s="343"/>
      <c r="BE2715" s="475"/>
      <c r="BF2715" s="475"/>
      <c r="BG2715" s="475"/>
      <c r="BH2715" s="475"/>
      <c r="BI2715" s="475"/>
      <c r="BJ2715" s="475"/>
      <c r="BK2715" s="475"/>
      <c r="BL2715" s="475"/>
      <c r="BM2715" s="475"/>
      <c r="BN2715" s="475"/>
      <c r="BO2715" s="475"/>
      <c r="BP2715" s="306"/>
      <c r="BQ2715" s="496"/>
      <c r="BR2715" s="496"/>
      <c r="BS2715" s="496"/>
      <c r="BT2715" s="496"/>
      <c r="BU2715" s="496"/>
      <c r="BV2715" s="496"/>
    </row>
    <row r="2716" spans="1:74" s="52" customFormat="1" ht="12.75">
      <c r="A2716" s="45">
        <v>2670.080468178493</v>
      </c>
      <c r="B2716" s="46" t="s">
        <v>364</v>
      </c>
      <c r="C2716" s="47" t="s">
        <v>357</v>
      </c>
      <c r="D2716" s="48">
        <v>104.00111234088723</v>
      </c>
      <c r="E2716" s="49">
        <v>40.004600000000003</v>
      </c>
      <c r="F2716" s="49">
        <v>4.0599999999999997E-2</v>
      </c>
      <c r="G2716" s="49">
        <v>12.986789999999999</v>
      </c>
      <c r="H2716" s="49">
        <v>0.32479999999999998</v>
      </c>
      <c r="I2716" s="49">
        <v>0.1341</v>
      </c>
      <c r="J2716" s="49">
        <v>46.360199999999999</v>
      </c>
      <c r="K2716" s="49">
        <v>0.2147</v>
      </c>
      <c r="L2716" s="49">
        <v>100.06578999999999</v>
      </c>
      <c r="M2716" s="47"/>
      <c r="N2716" s="50">
        <v>0.99586310865846916</v>
      </c>
      <c r="O2716" s="50">
        <v>7.9908165556561459E-4</v>
      </c>
      <c r="P2716" s="50">
        <v>0.27036316634703378</v>
      </c>
      <c r="Q2716" s="50">
        <v>6.5035371446490265E-3</v>
      </c>
      <c r="R2716" s="50">
        <v>2.8275105182579085E-3</v>
      </c>
      <c r="S2716" s="50">
        <v>1.7204559537306097</v>
      </c>
      <c r="T2716" s="50">
        <v>5.7263699758147027E-3</v>
      </c>
      <c r="U2716" s="50">
        <v>3.0025387280303999</v>
      </c>
      <c r="V2716" s="51">
        <v>86.419501218348287</v>
      </c>
      <c r="X2716" s="49">
        <v>0.25</v>
      </c>
      <c r="Y2716" s="49">
        <v>47.55</v>
      </c>
      <c r="Z2716" s="49">
        <v>0.64</v>
      </c>
      <c r="AA2716" s="49">
        <v>5.87</v>
      </c>
      <c r="AB2716" s="49">
        <v>15.96</v>
      </c>
      <c r="AC2716" s="49">
        <v>0.25</v>
      </c>
      <c r="AD2716" s="49">
        <v>2.5499999999999998</v>
      </c>
      <c r="AE2716" s="312"/>
      <c r="AF2716" s="465" t="s">
        <v>1750</v>
      </c>
      <c r="AG2716" s="343">
        <v>30</v>
      </c>
      <c r="AH2716" s="343">
        <v>15</v>
      </c>
      <c r="AI2716" s="343"/>
      <c r="AJ2716" s="343"/>
      <c r="AK2716" s="343"/>
      <c r="AL2716" s="343"/>
      <c r="AM2716" s="343"/>
      <c r="AN2716" s="343"/>
      <c r="AO2716" s="343"/>
      <c r="AP2716" s="343"/>
      <c r="AQ2716" s="343"/>
      <c r="AR2716" s="343"/>
      <c r="AS2716" s="343"/>
      <c r="AT2716" s="343"/>
      <c r="AU2716" s="343"/>
      <c r="AV2716" s="343"/>
      <c r="AW2716" s="343"/>
      <c r="AX2716" s="343"/>
      <c r="AY2716" s="343"/>
      <c r="AZ2716" s="343"/>
      <c r="BA2716" s="343"/>
      <c r="BB2716" s="343"/>
      <c r="BC2716" s="343"/>
      <c r="BD2716" s="343"/>
      <c r="BE2716" s="475"/>
      <c r="BF2716" s="475"/>
      <c r="BG2716" s="475"/>
      <c r="BH2716" s="475"/>
      <c r="BI2716" s="475"/>
      <c r="BJ2716" s="475"/>
      <c r="BK2716" s="475"/>
      <c r="BL2716" s="475"/>
      <c r="BM2716" s="475"/>
      <c r="BN2716" s="475"/>
      <c r="BO2716" s="475"/>
      <c r="BP2716" s="306"/>
      <c r="BQ2716" s="496"/>
      <c r="BR2716" s="496"/>
      <c r="BS2716" s="496"/>
      <c r="BT2716" s="496"/>
      <c r="BU2716" s="496"/>
      <c r="BV2716" s="496"/>
    </row>
    <row r="2717" spans="1:74" s="52" customFormat="1" ht="12.75">
      <c r="A2717" s="45">
        <v>2670.080468178493</v>
      </c>
      <c r="B2717" s="46" t="s">
        <v>364</v>
      </c>
      <c r="C2717" s="47" t="s">
        <v>357</v>
      </c>
      <c r="D2717" s="48">
        <v>108.00111234088723</v>
      </c>
      <c r="E2717" s="49">
        <v>40.125250000000001</v>
      </c>
      <c r="F2717" s="49">
        <v>5.6800000000000003E-2</v>
      </c>
      <c r="G2717" s="49">
        <v>12.806839999999999</v>
      </c>
      <c r="H2717" s="49">
        <v>0.317</v>
      </c>
      <c r="I2717" s="49">
        <v>0.15540000000000001</v>
      </c>
      <c r="J2717" s="49">
        <v>46.339889999999997</v>
      </c>
      <c r="K2717" s="49">
        <v>0.221</v>
      </c>
      <c r="L2717" s="49">
        <v>100.02218000000001</v>
      </c>
      <c r="M2717" s="47"/>
      <c r="N2717" s="50">
        <v>0.99813680310800257</v>
      </c>
      <c r="O2717" s="50">
        <v>1.1171103320824739E-3</v>
      </c>
      <c r="P2717" s="50">
        <v>0.26642212970116813</v>
      </c>
      <c r="Q2717" s="50">
        <v>6.3427190152431723E-3</v>
      </c>
      <c r="R2717" s="50">
        <v>3.2742291564968641E-3</v>
      </c>
      <c r="S2717" s="50">
        <v>1.7184458907355957</v>
      </c>
      <c r="T2717" s="50">
        <v>5.8900941792435118E-3</v>
      </c>
      <c r="U2717" s="50">
        <v>2.9996289762278328</v>
      </c>
      <c r="V2717" s="51">
        <v>86.577337789817236</v>
      </c>
      <c r="X2717" s="49">
        <v>0.25</v>
      </c>
      <c r="Y2717" s="49">
        <v>35.08</v>
      </c>
      <c r="Z2717" s="49">
        <v>0.64</v>
      </c>
      <c r="AA2717" s="49">
        <v>5.96</v>
      </c>
      <c r="AB2717" s="49">
        <v>13.96</v>
      </c>
      <c r="AC2717" s="49">
        <v>0.25</v>
      </c>
      <c r="AD2717" s="49">
        <v>2.48</v>
      </c>
      <c r="AE2717" s="312"/>
      <c r="AF2717" s="465" t="s">
        <v>1750</v>
      </c>
      <c r="AG2717" s="343">
        <v>30</v>
      </c>
      <c r="AH2717" s="343">
        <v>15</v>
      </c>
      <c r="AI2717" s="343"/>
      <c r="AJ2717" s="343"/>
      <c r="AK2717" s="343"/>
      <c r="AL2717" s="343"/>
      <c r="AM2717" s="343"/>
      <c r="AN2717" s="343"/>
      <c r="AO2717" s="343"/>
      <c r="AP2717" s="343"/>
      <c r="AQ2717" s="343"/>
      <c r="AR2717" s="343"/>
      <c r="AS2717" s="343"/>
      <c r="AT2717" s="343"/>
      <c r="AU2717" s="343"/>
      <c r="AV2717" s="343"/>
      <c r="AW2717" s="343"/>
      <c r="AX2717" s="343"/>
      <c r="AY2717" s="343"/>
      <c r="AZ2717" s="343"/>
      <c r="BA2717" s="343"/>
      <c r="BB2717" s="343"/>
      <c r="BC2717" s="343"/>
      <c r="BD2717" s="343"/>
      <c r="BE2717" s="475"/>
      <c r="BF2717" s="475"/>
      <c r="BG2717" s="475"/>
      <c r="BH2717" s="475"/>
      <c r="BI2717" s="475"/>
      <c r="BJ2717" s="475"/>
      <c r="BK2717" s="475"/>
      <c r="BL2717" s="475"/>
      <c r="BM2717" s="475"/>
      <c r="BN2717" s="475"/>
      <c r="BO2717" s="475"/>
      <c r="BP2717" s="306"/>
      <c r="BQ2717" s="496"/>
      <c r="BR2717" s="496"/>
      <c r="BS2717" s="496"/>
      <c r="BT2717" s="496"/>
      <c r="BU2717" s="496"/>
      <c r="BV2717" s="496"/>
    </row>
    <row r="2718" spans="1:74" s="52" customFormat="1" ht="12.75">
      <c r="A2718" s="45">
        <v>2670.080468178493</v>
      </c>
      <c r="B2718" s="46" t="s">
        <v>364</v>
      </c>
      <c r="C2718" s="47" t="s">
        <v>357</v>
      </c>
      <c r="D2718" s="48">
        <v>112.00111234088723</v>
      </c>
      <c r="E2718" s="49">
        <v>40.135300000000001</v>
      </c>
      <c r="F2718" s="49">
        <v>8.0399999999999999E-2</v>
      </c>
      <c r="G2718" s="49">
        <v>12.75685</v>
      </c>
      <c r="H2718" s="49">
        <v>0.30149999999999999</v>
      </c>
      <c r="I2718" s="49">
        <v>0.17699999999999999</v>
      </c>
      <c r="J2718" s="49">
        <v>46.492220000000003</v>
      </c>
      <c r="K2718" s="49">
        <v>0.2137</v>
      </c>
      <c r="L2718" s="49">
        <v>100.15697</v>
      </c>
      <c r="M2718" s="47"/>
      <c r="N2718" s="50">
        <v>0.99677903520881084</v>
      </c>
      <c r="O2718" s="50">
        <v>1.5787153997357608E-3</v>
      </c>
      <c r="P2718" s="50">
        <v>0.2649548199970872</v>
      </c>
      <c r="Q2718" s="50">
        <v>6.0228714023033867E-3</v>
      </c>
      <c r="R2718" s="50">
        <v>3.7233287786517005E-3</v>
      </c>
      <c r="S2718" s="50">
        <v>1.7213184005861479</v>
      </c>
      <c r="T2718" s="50">
        <v>5.686362618980847E-3</v>
      </c>
      <c r="U2718" s="50">
        <v>3.0000635339917179</v>
      </c>
      <c r="V2718" s="51">
        <v>86.660706228557629</v>
      </c>
      <c r="X2718" s="49">
        <v>0.25</v>
      </c>
      <c r="Y2718" s="49">
        <v>24.57</v>
      </c>
      <c r="Z2718" s="49">
        <v>0.65</v>
      </c>
      <c r="AA2718" s="49">
        <v>6.34</v>
      </c>
      <c r="AB2718" s="49">
        <v>11.86</v>
      </c>
      <c r="AC2718" s="49">
        <v>0.25</v>
      </c>
      <c r="AD2718" s="49">
        <v>2.56</v>
      </c>
      <c r="AE2718" s="312"/>
      <c r="AF2718" s="465" t="s">
        <v>1750</v>
      </c>
      <c r="AG2718" s="343">
        <v>30</v>
      </c>
      <c r="AH2718" s="343">
        <v>15</v>
      </c>
      <c r="AI2718" s="343"/>
      <c r="AJ2718" s="343"/>
      <c r="AK2718" s="343"/>
      <c r="AL2718" s="343"/>
      <c r="AM2718" s="343"/>
      <c r="AN2718" s="343"/>
      <c r="AO2718" s="343"/>
      <c r="AP2718" s="343"/>
      <c r="AQ2718" s="343"/>
      <c r="AR2718" s="343"/>
      <c r="AS2718" s="343"/>
      <c r="AT2718" s="343"/>
      <c r="AU2718" s="343"/>
      <c r="AV2718" s="343"/>
      <c r="AW2718" s="343"/>
      <c r="AX2718" s="343"/>
      <c r="AY2718" s="343"/>
      <c r="AZ2718" s="343"/>
      <c r="BA2718" s="343"/>
      <c r="BB2718" s="343"/>
      <c r="BC2718" s="343"/>
      <c r="BD2718" s="343"/>
      <c r="BE2718" s="475"/>
      <c r="BF2718" s="475"/>
      <c r="BG2718" s="475"/>
      <c r="BH2718" s="475"/>
      <c r="BI2718" s="475"/>
      <c r="BJ2718" s="475"/>
      <c r="BK2718" s="475"/>
      <c r="BL2718" s="475"/>
      <c r="BM2718" s="475"/>
      <c r="BN2718" s="475"/>
      <c r="BO2718" s="475"/>
      <c r="BP2718" s="306"/>
      <c r="BQ2718" s="496"/>
      <c r="BR2718" s="496"/>
      <c r="BS2718" s="496"/>
      <c r="BT2718" s="496"/>
      <c r="BU2718" s="496"/>
      <c r="BV2718" s="496"/>
    </row>
    <row r="2719" spans="1:74" s="52" customFormat="1" ht="12.75">
      <c r="A2719" s="45">
        <v>2670.080468178493</v>
      </c>
      <c r="B2719" s="46" t="s">
        <v>364</v>
      </c>
      <c r="C2719" s="47" t="s">
        <v>357</v>
      </c>
      <c r="D2719" s="48">
        <v>116.00111234088723</v>
      </c>
      <c r="E2719" s="49">
        <v>39.994540000000001</v>
      </c>
      <c r="F2719" s="49">
        <v>7.5499999999999998E-2</v>
      </c>
      <c r="G2719" s="49">
        <v>12.806839999999999</v>
      </c>
      <c r="H2719" s="49">
        <v>0.34520000000000001</v>
      </c>
      <c r="I2719" s="49">
        <v>0.1729</v>
      </c>
      <c r="J2719" s="49">
        <v>46.492220000000003</v>
      </c>
      <c r="K2719" s="49">
        <v>0.22</v>
      </c>
      <c r="L2719" s="49">
        <v>100.10720000000001</v>
      </c>
      <c r="M2719" s="47"/>
      <c r="N2719" s="50">
        <v>0.99459797762363034</v>
      </c>
      <c r="O2719" s="50">
        <v>1.4844625046545599E-3</v>
      </c>
      <c r="P2719" s="50">
        <v>0.26634518102836419</v>
      </c>
      <c r="Q2719" s="50">
        <v>6.904966011230129E-3</v>
      </c>
      <c r="R2719" s="50">
        <v>3.6418964910119728E-3</v>
      </c>
      <c r="S2719" s="50">
        <v>1.7235968650320912</v>
      </c>
      <c r="T2719" s="50">
        <v>5.8617486760775168E-3</v>
      </c>
      <c r="U2719" s="50">
        <v>3.0024330973670597</v>
      </c>
      <c r="V2719" s="51">
        <v>86.61543025558683</v>
      </c>
      <c r="X2719" s="49">
        <v>0.25</v>
      </c>
      <c r="Y2719" s="49">
        <v>26.06</v>
      </c>
      <c r="Z2719" s="49">
        <v>0.64</v>
      </c>
      <c r="AA2719" s="49">
        <v>5.47</v>
      </c>
      <c r="AB2719" s="49">
        <v>12.18</v>
      </c>
      <c r="AC2719" s="49">
        <v>0.25</v>
      </c>
      <c r="AD2719" s="49">
        <v>2.48</v>
      </c>
      <c r="AE2719" s="312"/>
      <c r="AF2719" s="465" t="s">
        <v>1750</v>
      </c>
      <c r="AG2719" s="343">
        <v>30</v>
      </c>
      <c r="AH2719" s="343">
        <v>15</v>
      </c>
      <c r="AI2719" s="343"/>
      <c r="AJ2719" s="343"/>
      <c r="AK2719" s="343"/>
      <c r="AL2719" s="343"/>
      <c r="AM2719" s="343"/>
      <c r="AN2719" s="343"/>
      <c r="AO2719" s="343"/>
      <c r="AP2719" s="343"/>
      <c r="AQ2719" s="343"/>
      <c r="AR2719" s="343"/>
      <c r="AS2719" s="343"/>
      <c r="AT2719" s="343"/>
      <c r="AU2719" s="343"/>
      <c r="AV2719" s="343"/>
      <c r="AW2719" s="343"/>
      <c r="AX2719" s="343"/>
      <c r="AY2719" s="343"/>
      <c r="AZ2719" s="343"/>
      <c r="BA2719" s="343"/>
      <c r="BB2719" s="343"/>
      <c r="BC2719" s="343"/>
      <c r="BD2719" s="343"/>
      <c r="BE2719" s="475"/>
      <c r="BF2719" s="475"/>
      <c r="BG2719" s="475"/>
      <c r="BH2719" s="475"/>
      <c r="BI2719" s="475"/>
      <c r="BJ2719" s="475"/>
      <c r="BK2719" s="475"/>
      <c r="BL2719" s="475"/>
      <c r="BM2719" s="475"/>
      <c r="BN2719" s="475"/>
      <c r="BO2719" s="475"/>
      <c r="BP2719" s="306"/>
      <c r="BQ2719" s="496"/>
      <c r="BR2719" s="496"/>
      <c r="BS2719" s="496"/>
      <c r="BT2719" s="496"/>
      <c r="BU2719" s="496"/>
      <c r="BV2719" s="496"/>
    </row>
    <row r="2720" spans="1:74" s="52" customFormat="1" ht="12.75">
      <c r="A2720" s="45">
        <v>2670.080468178493</v>
      </c>
      <c r="B2720" s="46" t="s">
        <v>364</v>
      </c>
      <c r="C2720" s="47" t="s">
        <v>357</v>
      </c>
      <c r="D2720" s="48">
        <v>120.00111234088723</v>
      </c>
      <c r="E2720" s="49">
        <v>40.074979999999996</v>
      </c>
      <c r="F2720" s="49">
        <v>0.1051</v>
      </c>
      <c r="G2720" s="49">
        <v>12.686870000000001</v>
      </c>
      <c r="H2720" s="49">
        <v>0.3483</v>
      </c>
      <c r="I2720" s="49">
        <v>0.18079999999999999</v>
      </c>
      <c r="J2720" s="49">
        <v>46.563310000000001</v>
      </c>
      <c r="K2720" s="49">
        <v>0.20699999999999999</v>
      </c>
      <c r="L2720" s="49">
        <v>100.16636</v>
      </c>
      <c r="M2720" s="47"/>
      <c r="N2720" s="50">
        <v>0.99516303991731703</v>
      </c>
      <c r="O2720" s="50">
        <v>2.0634742555571406E-3</v>
      </c>
      <c r="P2720" s="50">
        <v>0.26347014323659429</v>
      </c>
      <c r="Q2720" s="50">
        <v>6.9569405257011267E-3</v>
      </c>
      <c r="R2720" s="50">
        <v>3.8028140443006897E-3</v>
      </c>
      <c r="S2720" s="50">
        <v>1.7237461704700194</v>
      </c>
      <c r="T2720" s="50">
        <v>5.5074291220792299E-3</v>
      </c>
      <c r="U2720" s="50">
        <v>3.0007100115715688</v>
      </c>
      <c r="V2720" s="51">
        <v>86.741748172086915</v>
      </c>
      <c r="X2720" s="49">
        <v>0.25</v>
      </c>
      <c r="Y2720" s="49">
        <v>18.89</v>
      </c>
      <c r="Z2720" s="49">
        <v>0.65</v>
      </c>
      <c r="AA2720" s="49">
        <v>5.45</v>
      </c>
      <c r="AB2720" s="49">
        <v>11.8</v>
      </c>
      <c r="AC2720" s="49">
        <v>0.25</v>
      </c>
      <c r="AD2720" s="49">
        <v>2.65</v>
      </c>
      <c r="AE2720" s="312"/>
      <c r="AF2720" s="465" t="s">
        <v>1750</v>
      </c>
      <c r="AG2720" s="343">
        <v>30</v>
      </c>
      <c r="AH2720" s="343">
        <v>15</v>
      </c>
      <c r="AI2720" s="343"/>
      <c r="AJ2720" s="343"/>
      <c r="AK2720" s="343"/>
      <c r="AL2720" s="343"/>
      <c r="AM2720" s="343"/>
      <c r="AN2720" s="343"/>
      <c r="AO2720" s="343"/>
      <c r="AP2720" s="343"/>
      <c r="AQ2720" s="343"/>
      <c r="AR2720" s="343"/>
      <c r="AS2720" s="343"/>
      <c r="AT2720" s="343"/>
      <c r="AU2720" s="343"/>
      <c r="AV2720" s="343"/>
      <c r="AW2720" s="343"/>
      <c r="AX2720" s="343"/>
      <c r="AY2720" s="343"/>
      <c r="AZ2720" s="343"/>
      <c r="BA2720" s="343"/>
      <c r="BB2720" s="343"/>
      <c r="BC2720" s="343"/>
      <c r="BD2720" s="343"/>
      <c r="BE2720" s="475"/>
      <c r="BF2720" s="475"/>
      <c r="BG2720" s="475"/>
      <c r="BH2720" s="475"/>
      <c r="BI2720" s="475"/>
      <c r="BJ2720" s="475"/>
      <c r="BK2720" s="475"/>
      <c r="BL2720" s="475"/>
      <c r="BM2720" s="475"/>
      <c r="BN2720" s="475"/>
      <c r="BO2720" s="475"/>
      <c r="BP2720" s="306"/>
      <c r="BQ2720" s="496"/>
      <c r="BR2720" s="496"/>
      <c r="BS2720" s="496"/>
      <c r="BT2720" s="496"/>
      <c r="BU2720" s="496"/>
      <c r="BV2720" s="496"/>
    </row>
    <row r="2721" spans="1:74" s="52" customFormat="1" ht="12.75">
      <c r="A2721" s="45">
        <v>2670.080468178493</v>
      </c>
      <c r="B2721" s="46" t="s">
        <v>364</v>
      </c>
      <c r="C2721" s="47" t="s">
        <v>357</v>
      </c>
      <c r="D2721" s="48">
        <v>124.00111234088723</v>
      </c>
      <c r="E2721" s="49">
        <v>40.296169999999996</v>
      </c>
      <c r="F2721" s="49">
        <v>8.5199999999999998E-2</v>
      </c>
      <c r="G2721" s="49">
        <v>12.576890000000001</v>
      </c>
      <c r="H2721" s="49">
        <v>0.3584</v>
      </c>
      <c r="I2721" s="49">
        <v>0.18890000000000001</v>
      </c>
      <c r="J2721" s="49">
        <v>46.685180000000003</v>
      </c>
      <c r="K2721" s="49">
        <v>0.2135</v>
      </c>
      <c r="L2721" s="49">
        <v>100.40424</v>
      </c>
      <c r="M2721" s="47"/>
      <c r="N2721" s="50">
        <v>0.99751707747804552</v>
      </c>
      <c r="O2721" s="50">
        <v>1.667522026712854E-3</v>
      </c>
      <c r="P2721" s="50">
        <v>0.26036693221033591</v>
      </c>
      <c r="Q2721" s="50">
        <v>7.1362238218436718E-3</v>
      </c>
      <c r="R2721" s="50">
        <v>3.9607211424096973E-3</v>
      </c>
      <c r="S2721" s="50">
        <v>1.7228368511830592</v>
      </c>
      <c r="T2721" s="50">
        <v>5.6625506061221869E-3</v>
      </c>
      <c r="U2721" s="50">
        <v>2.9991478784685293</v>
      </c>
      <c r="V2721" s="51">
        <v>86.871397967745381</v>
      </c>
      <c r="X2721" s="49">
        <v>0.25</v>
      </c>
      <c r="Y2721" s="49">
        <v>23.56</v>
      </c>
      <c r="Z2721" s="49">
        <v>0.65</v>
      </c>
      <c r="AA2721" s="49">
        <v>5.28</v>
      </c>
      <c r="AB2721" s="49">
        <v>11.06</v>
      </c>
      <c r="AC2721" s="49">
        <v>0.25</v>
      </c>
      <c r="AD2721" s="49">
        <v>2.57</v>
      </c>
      <c r="AE2721" s="312"/>
      <c r="AF2721" s="465" t="s">
        <v>1750</v>
      </c>
      <c r="AG2721" s="343">
        <v>30</v>
      </c>
      <c r="AH2721" s="343">
        <v>15</v>
      </c>
      <c r="AI2721" s="343"/>
      <c r="AJ2721" s="343"/>
      <c r="AK2721" s="343"/>
      <c r="AL2721" s="343"/>
      <c r="AM2721" s="343"/>
      <c r="AN2721" s="343"/>
      <c r="AO2721" s="343"/>
      <c r="AP2721" s="343"/>
      <c r="AQ2721" s="343"/>
      <c r="AR2721" s="343"/>
      <c r="AS2721" s="343"/>
      <c r="AT2721" s="343"/>
      <c r="AU2721" s="343"/>
      <c r="AV2721" s="343"/>
      <c r="AW2721" s="343"/>
      <c r="AX2721" s="343"/>
      <c r="AY2721" s="343"/>
      <c r="AZ2721" s="343"/>
      <c r="BA2721" s="343"/>
      <c r="BB2721" s="343"/>
      <c r="BC2721" s="343"/>
      <c r="BD2721" s="343"/>
      <c r="BE2721" s="475"/>
      <c r="BF2721" s="475"/>
      <c r="BG2721" s="475"/>
      <c r="BH2721" s="475"/>
      <c r="BI2721" s="475"/>
      <c r="BJ2721" s="475"/>
      <c r="BK2721" s="475"/>
      <c r="BL2721" s="475"/>
      <c r="BM2721" s="475"/>
      <c r="BN2721" s="475"/>
      <c r="BO2721" s="475"/>
      <c r="BP2721" s="306"/>
      <c r="BQ2721" s="496"/>
      <c r="BR2721" s="496"/>
      <c r="BS2721" s="496"/>
      <c r="BT2721" s="496"/>
      <c r="BU2721" s="496"/>
      <c r="BV2721" s="496"/>
    </row>
    <row r="2722" spans="1:74" s="52" customFormat="1" ht="12.75">
      <c r="A2722" s="45">
        <v>2670.080468178493</v>
      </c>
      <c r="B2722" s="46" t="s">
        <v>364</v>
      </c>
      <c r="C2722" s="47" t="s">
        <v>357</v>
      </c>
      <c r="D2722" s="48">
        <v>128.00111234088723</v>
      </c>
      <c r="E2722" s="49">
        <v>40.074979999999996</v>
      </c>
      <c r="F2722" s="49">
        <v>7.9399999999999998E-2</v>
      </c>
      <c r="G2722" s="49">
        <v>12.646879999999999</v>
      </c>
      <c r="H2722" s="49">
        <v>0.3387</v>
      </c>
      <c r="I2722" s="49">
        <v>0.18079999999999999</v>
      </c>
      <c r="J2722" s="49">
        <v>46.431289999999997</v>
      </c>
      <c r="K2722" s="49">
        <v>0.21099999999999999</v>
      </c>
      <c r="L2722" s="49">
        <v>99.963049999999996</v>
      </c>
      <c r="M2722" s="47"/>
      <c r="N2722" s="50">
        <v>0.99698673931843795</v>
      </c>
      <c r="O2722" s="50">
        <v>1.5617516919192995E-3</v>
      </c>
      <c r="P2722" s="50">
        <v>0.26312096872072238</v>
      </c>
      <c r="Q2722" s="50">
        <v>6.7775878672302319E-3</v>
      </c>
      <c r="R2722" s="50">
        <v>3.8097829422771875E-3</v>
      </c>
      <c r="S2722" s="50">
        <v>1.7220087861423883</v>
      </c>
      <c r="T2722" s="50">
        <v>5.624140614748474E-3</v>
      </c>
      <c r="U2722" s="50">
        <v>2.9998897572977237</v>
      </c>
      <c r="V2722" s="51">
        <v>86.745402003262683</v>
      </c>
      <c r="X2722" s="49">
        <v>0.25</v>
      </c>
      <c r="Y2722" s="49">
        <v>24.73</v>
      </c>
      <c r="Z2722" s="49">
        <v>0.65</v>
      </c>
      <c r="AA2722" s="49">
        <v>5.67</v>
      </c>
      <c r="AB2722" s="49">
        <v>11.83</v>
      </c>
      <c r="AC2722" s="49">
        <v>0.25</v>
      </c>
      <c r="AD2722" s="49">
        <v>2.59</v>
      </c>
      <c r="AE2722" s="312"/>
      <c r="AF2722" s="465" t="s">
        <v>1750</v>
      </c>
      <c r="AG2722" s="343">
        <v>30</v>
      </c>
      <c r="AH2722" s="343">
        <v>15</v>
      </c>
      <c r="AI2722" s="343"/>
      <c r="AJ2722" s="343"/>
      <c r="AK2722" s="343"/>
      <c r="AL2722" s="343"/>
      <c r="AM2722" s="343"/>
      <c r="AN2722" s="343"/>
      <c r="AO2722" s="343"/>
      <c r="AP2722" s="343"/>
      <c r="AQ2722" s="343"/>
      <c r="AR2722" s="343"/>
      <c r="AS2722" s="343"/>
      <c r="AT2722" s="343"/>
      <c r="AU2722" s="343"/>
      <c r="AV2722" s="343"/>
      <c r="AW2722" s="343"/>
      <c r="AX2722" s="343"/>
      <c r="AY2722" s="343"/>
      <c r="AZ2722" s="343"/>
      <c r="BA2722" s="343"/>
      <c r="BB2722" s="343"/>
      <c r="BC2722" s="343"/>
      <c r="BD2722" s="343"/>
      <c r="BE2722" s="475"/>
      <c r="BF2722" s="475"/>
      <c r="BG2722" s="475"/>
      <c r="BH2722" s="475"/>
      <c r="BI2722" s="475"/>
      <c r="BJ2722" s="475"/>
      <c r="BK2722" s="475"/>
      <c r="BL2722" s="475"/>
      <c r="BM2722" s="475"/>
      <c r="BN2722" s="475"/>
      <c r="BO2722" s="475"/>
      <c r="BP2722" s="306"/>
      <c r="BQ2722" s="496"/>
      <c r="BR2722" s="496"/>
      <c r="BS2722" s="496"/>
      <c r="BT2722" s="496"/>
      <c r="BU2722" s="496"/>
      <c r="BV2722" s="496"/>
    </row>
    <row r="2723" spans="1:74" s="52" customFormat="1" ht="12.75">
      <c r="A2723" s="45">
        <v>2670.080468178493</v>
      </c>
      <c r="B2723" s="46" t="s">
        <v>364</v>
      </c>
      <c r="C2723" s="47" t="s">
        <v>357</v>
      </c>
      <c r="D2723" s="48">
        <v>132.00111234088723</v>
      </c>
      <c r="E2723" s="49">
        <v>40.165469999999999</v>
      </c>
      <c r="F2723" s="49">
        <v>7.3300000000000004E-2</v>
      </c>
      <c r="G2723" s="49">
        <v>12.546900000000001</v>
      </c>
      <c r="H2723" s="49">
        <v>0.33700000000000002</v>
      </c>
      <c r="I2723" s="49">
        <v>0.19470000000000001</v>
      </c>
      <c r="J2723" s="49">
        <v>46.634399999999999</v>
      </c>
      <c r="K2723" s="49">
        <v>0.2172</v>
      </c>
      <c r="L2723" s="49">
        <v>100.16897000000002</v>
      </c>
      <c r="M2723" s="47"/>
      <c r="N2723" s="50">
        <v>0.99674128968523057</v>
      </c>
      <c r="O2723" s="50">
        <v>1.4381658950068891E-3</v>
      </c>
      <c r="P2723" s="50">
        <v>0.26038863593529116</v>
      </c>
      <c r="Q2723" s="50">
        <v>6.7267205978522376E-3</v>
      </c>
      <c r="R2723" s="50">
        <v>4.0924302541749755E-3</v>
      </c>
      <c r="S2723" s="50">
        <v>1.7252202016375009</v>
      </c>
      <c r="T2723" s="50">
        <v>5.774934519697828E-3</v>
      </c>
      <c r="U2723" s="50">
        <v>3.0003823785247548</v>
      </c>
      <c r="V2723" s="51">
        <v>86.886206839530871</v>
      </c>
      <c r="X2723" s="49">
        <v>0.25</v>
      </c>
      <c r="Y2723" s="49">
        <v>28.31</v>
      </c>
      <c r="Z2723" s="49">
        <v>0.65</v>
      </c>
      <c r="AA2723" s="49">
        <v>5.63</v>
      </c>
      <c r="AB2723" s="49">
        <v>11.19</v>
      </c>
      <c r="AC2723" s="49">
        <v>0.25</v>
      </c>
      <c r="AD2723" s="49">
        <v>2.5299999999999998</v>
      </c>
      <c r="AE2723" s="312"/>
      <c r="AF2723" s="465" t="s">
        <v>1750</v>
      </c>
      <c r="AG2723" s="343">
        <v>30</v>
      </c>
      <c r="AH2723" s="343">
        <v>15</v>
      </c>
      <c r="AI2723" s="343"/>
      <c r="AJ2723" s="343"/>
      <c r="AK2723" s="343"/>
      <c r="AL2723" s="343"/>
      <c r="AM2723" s="343"/>
      <c r="AN2723" s="343"/>
      <c r="AO2723" s="343"/>
      <c r="AP2723" s="343"/>
      <c r="AQ2723" s="343"/>
      <c r="AR2723" s="343"/>
      <c r="AS2723" s="343"/>
      <c r="AT2723" s="343"/>
      <c r="AU2723" s="343"/>
      <c r="AV2723" s="343"/>
      <c r="AW2723" s="343"/>
      <c r="AX2723" s="343"/>
      <c r="AY2723" s="343"/>
      <c r="AZ2723" s="343"/>
      <c r="BA2723" s="343"/>
      <c r="BB2723" s="343"/>
      <c r="BC2723" s="343"/>
      <c r="BD2723" s="343"/>
      <c r="BE2723" s="475"/>
      <c r="BF2723" s="475"/>
      <c r="BG2723" s="475"/>
      <c r="BH2723" s="475"/>
      <c r="BI2723" s="475"/>
      <c r="BJ2723" s="475"/>
      <c r="BK2723" s="475"/>
      <c r="BL2723" s="475"/>
      <c r="BM2723" s="475"/>
      <c r="BN2723" s="475"/>
      <c r="BO2723" s="475"/>
      <c r="BP2723" s="306"/>
      <c r="BQ2723" s="496"/>
      <c r="BR2723" s="496"/>
      <c r="BS2723" s="496"/>
      <c r="BT2723" s="496"/>
      <c r="BU2723" s="496"/>
      <c r="BV2723" s="496"/>
    </row>
    <row r="2724" spans="1:74" s="52" customFormat="1" ht="12.75">
      <c r="A2724" s="45">
        <v>2670.080468178493</v>
      </c>
      <c r="B2724" s="46" t="s">
        <v>364</v>
      </c>
      <c r="C2724" s="47" t="s">
        <v>357</v>
      </c>
      <c r="D2724" s="48">
        <v>136.00111234088723</v>
      </c>
      <c r="E2724" s="49">
        <v>40.276060000000001</v>
      </c>
      <c r="F2724" s="49">
        <v>7.0000000000000007E-2</v>
      </c>
      <c r="G2724" s="49">
        <v>12.536899999999999</v>
      </c>
      <c r="H2724" s="49">
        <v>0.32319999999999999</v>
      </c>
      <c r="I2724" s="49">
        <v>0.16930000000000001</v>
      </c>
      <c r="J2724" s="49">
        <v>46.614089999999997</v>
      </c>
      <c r="K2724" s="49">
        <v>0.2162</v>
      </c>
      <c r="L2724" s="49">
        <v>100.20574999999999</v>
      </c>
      <c r="M2724" s="47"/>
      <c r="N2724" s="50">
        <v>0.9986119639025276</v>
      </c>
      <c r="O2724" s="50">
        <v>1.3722184072247187E-3</v>
      </c>
      <c r="P2724" s="50">
        <v>0.25995366298827388</v>
      </c>
      <c r="Q2724" s="50">
        <v>6.4456249267052911E-3</v>
      </c>
      <c r="R2724" s="50">
        <v>3.5554328687496554E-3</v>
      </c>
      <c r="S2724" s="50">
        <v>1.7229613747580266</v>
      </c>
      <c r="T2724" s="50">
        <v>5.7433214315148438E-3</v>
      </c>
      <c r="U2724" s="50">
        <v>2.9986435992830227</v>
      </c>
      <c r="V2724" s="51">
        <v>86.890327722577226</v>
      </c>
      <c r="X2724" s="49">
        <v>0.25</v>
      </c>
      <c r="Y2724" s="49">
        <v>28.49</v>
      </c>
      <c r="Z2724" s="49">
        <v>0.65</v>
      </c>
      <c r="AA2724" s="49">
        <v>5.88</v>
      </c>
      <c r="AB2724" s="49">
        <v>12.21</v>
      </c>
      <c r="AC2724" s="49">
        <v>0.25</v>
      </c>
      <c r="AD2724" s="49">
        <v>2.54</v>
      </c>
      <c r="AE2724" s="312"/>
      <c r="AF2724" s="465" t="s">
        <v>1750</v>
      </c>
      <c r="AG2724" s="343">
        <v>30</v>
      </c>
      <c r="AH2724" s="343">
        <v>15</v>
      </c>
      <c r="AI2724" s="343"/>
      <c r="AJ2724" s="343"/>
      <c r="AK2724" s="343"/>
      <c r="AL2724" s="343"/>
      <c r="AM2724" s="343"/>
      <c r="AN2724" s="343"/>
      <c r="AO2724" s="343"/>
      <c r="AP2724" s="343"/>
      <c r="AQ2724" s="343"/>
      <c r="AR2724" s="343"/>
      <c r="AS2724" s="343"/>
      <c r="AT2724" s="343"/>
      <c r="AU2724" s="343"/>
      <c r="AV2724" s="343"/>
      <c r="AW2724" s="343"/>
      <c r="AX2724" s="343"/>
      <c r="AY2724" s="343"/>
      <c r="AZ2724" s="343"/>
      <c r="BA2724" s="343"/>
      <c r="BB2724" s="343"/>
      <c r="BC2724" s="343"/>
      <c r="BD2724" s="343"/>
      <c r="BE2724" s="475"/>
      <c r="BF2724" s="475"/>
      <c r="BG2724" s="475"/>
      <c r="BH2724" s="475"/>
      <c r="BI2724" s="475"/>
      <c r="BJ2724" s="475"/>
      <c r="BK2724" s="475"/>
      <c r="BL2724" s="475"/>
      <c r="BM2724" s="475"/>
      <c r="BN2724" s="475"/>
      <c r="BO2724" s="475"/>
      <c r="BP2724" s="306"/>
      <c r="BQ2724" s="496"/>
      <c r="BR2724" s="496"/>
      <c r="BS2724" s="496"/>
      <c r="BT2724" s="496"/>
      <c r="BU2724" s="496"/>
      <c r="BV2724" s="496"/>
    </row>
    <row r="2725" spans="1:74" s="52" customFormat="1" ht="12.75">
      <c r="A2725" s="45">
        <v>2670.080468178493</v>
      </c>
      <c r="B2725" s="46" t="s">
        <v>364</v>
      </c>
      <c r="C2725" s="47" t="s">
        <v>357</v>
      </c>
      <c r="D2725" s="48">
        <v>140.00111234088723</v>
      </c>
      <c r="E2725" s="49">
        <v>40.366540000000001</v>
      </c>
      <c r="F2725" s="49">
        <v>0.1002</v>
      </c>
      <c r="G2725" s="49">
        <v>12.48692</v>
      </c>
      <c r="H2725" s="49">
        <v>0.33310000000000001</v>
      </c>
      <c r="I2725" s="49">
        <v>0.16889999999999999</v>
      </c>
      <c r="J2725" s="49">
        <v>46.563310000000001</v>
      </c>
      <c r="K2725" s="49">
        <v>0.22750000000000001</v>
      </c>
      <c r="L2725" s="49">
        <v>100.24647</v>
      </c>
      <c r="M2725" s="47"/>
      <c r="N2725" s="50">
        <v>0.99989575769866001</v>
      </c>
      <c r="O2725" s="50">
        <v>1.96234939934368E-3</v>
      </c>
      <c r="P2725" s="50">
        <v>0.25866908299856839</v>
      </c>
      <c r="Q2725" s="50">
        <v>6.6366929494343137E-3</v>
      </c>
      <c r="R2725" s="50">
        <v>3.5436317886784097E-3</v>
      </c>
      <c r="S2725" s="50">
        <v>1.7194343186791041</v>
      </c>
      <c r="T2725" s="50">
        <v>6.0377099888638975E-3</v>
      </c>
      <c r="U2725" s="50">
        <v>2.9961795435026528</v>
      </c>
      <c r="V2725" s="51">
        <v>86.923379092357592</v>
      </c>
      <c r="X2725" s="49">
        <v>0.25</v>
      </c>
      <c r="Y2725" s="49">
        <v>19.8</v>
      </c>
      <c r="Z2725" s="49">
        <v>0.65</v>
      </c>
      <c r="AA2725" s="49">
        <v>5.73</v>
      </c>
      <c r="AB2725" s="49">
        <v>12.55</v>
      </c>
      <c r="AC2725" s="49">
        <v>0.25</v>
      </c>
      <c r="AD2725" s="49">
        <v>2.4300000000000002</v>
      </c>
      <c r="AE2725" s="312"/>
      <c r="AF2725" s="465" t="s">
        <v>1750</v>
      </c>
      <c r="AG2725" s="343">
        <v>30</v>
      </c>
      <c r="AH2725" s="343">
        <v>15</v>
      </c>
      <c r="AI2725" s="343"/>
      <c r="AJ2725" s="343"/>
      <c r="AK2725" s="343"/>
      <c r="AL2725" s="343"/>
      <c r="AM2725" s="343"/>
      <c r="AN2725" s="343"/>
      <c r="AO2725" s="343"/>
      <c r="AP2725" s="343"/>
      <c r="AQ2725" s="343"/>
      <c r="AR2725" s="343"/>
      <c r="AS2725" s="343"/>
      <c r="AT2725" s="343"/>
      <c r="AU2725" s="343"/>
      <c r="AV2725" s="343"/>
      <c r="AW2725" s="343"/>
      <c r="AX2725" s="343"/>
      <c r="AY2725" s="343"/>
      <c r="AZ2725" s="343"/>
      <c r="BA2725" s="343"/>
      <c r="BB2725" s="343"/>
      <c r="BC2725" s="343"/>
      <c r="BD2725" s="343"/>
      <c r="BE2725" s="475"/>
      <c r="BF2725" s="475"/>
      <c r="BG2725" s="475"/>
      <c r="BH2725" s="475"/>
      <c r="BI2725" s="475"/>
      <c r="BJ2725" s="475"/>
      <c r="BK2725" s="475"/>
      <c r="BL2725" s="475"/>
      <c r="BM2725" s="475"/>
      <c r="BN2725" s="475"/>
      <c r="BO2725" s="475"/>
      <c r="BP2725" s="306"/>
      <c r="BQ2725" s="496"/>
      <c r="BR2725" s="496"/>
      <c r="BS2725" s="496"/>
      <c r="BT2725" s="496"/>
      <c r="BU2725" s="496"/>
      <c r="BV2725" s="496"/>
    </row>
    <row r="2726" spans="1:74" s="52" customFormat="1" ht="12.75">
      <c r="A2726" s="45">
        <v>2670.080468178493</v>
      </c>
      <c r="B2726" s="46" t="s">
        <v>364</v>
      </c>
      <c r="C2726" s="47" t="s">
        <v>357</v>
      </c>
      <c r="D2726" s="48">
        <v>144.00111234088723</v>
      </c>
      <c r="E2726" s="49">
        <v>40.225790000000003</v>
      </c>
      <c r="F2726" s="49">
        <v>6.4000000000000001E-2</v>
      </c>
      <c r="G2726" s="49">
        <v>12.49691</v>
      </c>
      <c r="H2726" s="49">
        <v>0.35039999999999999</v>
      </c>
      <c r="I2726" s="49">
        <v>0.1958</v>
      </c>
      <c r="J2726" s="49">
        <v>46.675020000000004</v>
      </c>
      <c r="K2726" s="49">
        <v>0.2142</v>
      </c>
      <c r="L2726" s="49">
        <v>100.22212000000002</v>
      </c>
      <c r="M2726" s="47"/>
      <c r="N2726" s="50">
        <v>0.99745954724093511</v>
      </c>
      <c r="O2726" s="50">
        <v>1.2547179139660335E-3</v>
      </c>
      <c r="P2726" s="50">
        <v>0.25914888564316313</v>
      </c>
      <c r="Q2726" s="50">
        <v>6.9887370321104255E-3</v>
      </c>
      <c r="R2726" s="50">
        <v>4.1123411567550953E-3</v>
      </c>
      <c r="S2726" s="50">
        <v>1.725376060004719</v>
      </c>
      <c r="T2726" s="50">
        <v>5.6907279394839364E-3</v>
      </c>
      <c r="U2726" s="50">
        <v>3.0000310169311324</v>
      </c>
      <c r="V2726" s="51">
        <v>86.941515337890621</v>
      </c>
      <c r="X2726" s="49">
        <v>0.25</v>
      </c>
      <c r="Y2726" s="49">
        <v>31.56</v>
      </c>
      <c r="Z2726" s="49">
        <v>0.65</v>
      </c>
      <c r="AA2726" s="49">
        <v>5.42</v>
      </c>
      <c r="AB2726" s="49">
        <v>11.03</v>
      </c>
      <c r="AC2726" s="49">
        <v>0.25</v>
      </c>
      <c r="AD2726" s="49">
        <v>2.56</v>
      </c>
      <c r="AE2726" s="312"/>
      <c r="AF2726" s="465" t="s">
        <v>1750</v>
      </c>
      <c r="AG2726" s="343">
        <v>30</v>
      </c>
      <c r="AH2726" s="343">
        <v>15</v>
      </c>
      <c r="AI2726" s="343"/>
      <c r="AJ2726" s="343"/>
      <c r="AK2726" s="343"/>
      <c r="AL2726" s="343"/>
      <c r="AM2726" s="343"/>
      <c r="AN2726" s="343"/>
      <c r="AO2726" s="343"/>
      <c r="AP2726" s="343"/>
      <c r="AQ2726" s="343"/>
      <c r="AR2726" s="343"/>
      <c r="AS2726" s="343"/>
      <c r="AT2726" s="343"/>
      <c r="AU2726" s="343"/>
      <c r="AV2726" s="343"/>
      <c r="AW2726" s="343"/>
      <c r="AX2726" s="343"/>
      <c r="AY2726" s="343"/>
      <c r="AZ2726" s="343"/>
      <c r="BA2726" s="343"/>
      <c r="BB2726" s="343"/>
      <c r="BC2726" s="343"/>
      <c r="BD2726" s="343"/>
      <c r="BE2726" s="475"/>
      <c r="BF2726" s="475"/>
      <c r="BG2726" s="475"/>
      <c r="BH2726" s="475"/>
      <c r="BI2726" s="475"/>
      <c r="BJ2726" s="475"/>
      <c r="BK2726" s="475"/>
      <c r="BL2726" s="475"/>
      <c r="BM2726" s="475"/>
      <c r="BN2726" s="475"/>
      <c r="BO2726" s="475"/>
      <c r="BP2726" s="306"/>
      <c r="BQ2726" s="496"/>
      <c r="BR2726" s="496"/>
      <c r="BS2726" s="496"/>
      <c r="BT2726" s="496"/>
      <c r="BU2726" s="496"/>
      <c r="BV2726" s="496"/>
    </row>
    <row r="2727" spans="1:74" s="52" customFormat="1" ht="12.75">
      <c r="A2727" s="45">
        <v>2670.080468178493</v>
      </c>
      <c r="B2727" s="46" t="s">
        <v>364</v>
      </c>
      <c r="C2727" s="47" t="s">
        <v>357</v>
      </c>
      <c r="D2727" s="48">
        <v>148.00111234088723</v>
      </c>
      <c r="E2727" s="49">
        <v>40.265999999999998</v>
      </c>
      <c r="F2727" s="49">
        <v>5.4300000000000001E-2</v>
      </c>
      <c r="G2727" s="49">
        <v>12.34695</v>
      </c>
      <c r="H2727" s="49">
        <v>0.33460000000000001</v>
      </c>
      <c r="I2727" s="49">
        <v>0.1391</v>
      </c>
      <c r="J2727" s="49">
        <v>46.512529999999998</v>
      </c>
      <c r="K2727" s="49">
        <v>0.21429999999999999</v>
      </c>
      <c r="L2727" s="49">
        <v>99.867779999999996</v>
      </c>
      <c r="M2727" s="47"/>
      <c r="N2727" s="50">
        <v>1.0007573531566909</v>
      </c>
      <c r="O2727" s="50">
        <v>1.0670027660251915E-3</v>
      </c>
      <c r="P2727" s="50">
        <v>0.25662914914823459</v>
      </c>
      <c r="Q2727" s="50">
        <v>6.6889835763641716E-3</v>
      </c>
      <c r="R2727" s="50">
        <v>2.9282164079439143E-3</v>
      </c>
      <c r="S2727" s="50">
        <v>1.7233314323468243</v>
      </c>
      <c r="T2727" s="50">
        <v>5.7065039091753712E-3</v>
      </c>
      <c r="U2727" s="50">
        <v>2.9971086413112582</v>
      </c>
      <c r="V2727" s="51">
        <v>87.038673822765944</v>
      </c>
      <c r="X2727" s="49">
        <v>0.25</v>
      </c>
      <c r="Y2727" s="49">
        <v>36</v>
      </c>
      <c r="Z2727" s="49">
        <v>0.65</v>
      </c>
      <c r="AA2727" s="49">
        <v>5.7</v>
      </c>
      <c r="AB2727" s="49">
        <v>15.22</v>
      </c>
      <c r="AC2727" s="49">
        <v>0.25</v>
      </c>
      <c r="AD2727" s="49">
        <v>2.54</v>
      </c>
      <c r="AE2727" s="312"/>
      <c r="AF2727" s="465" t="s">
        <v>1750</v>
      </c>
      <c r="AG2727" s="343">
        <v>30</v>
      </c>
      <c r="AH2727" s="343">
        <v>15</v>
      </c>
      <c r="AI2727" s="343"/>
      <c r="AJ2727" s="343"/>
      <c r="AK2727" s="343"/>
      <c r="AL2727" s="343"/>
      <c r="AM2727" s="343"/>
      <c r="AN2727" s="343"/>
      <c r="AO2727" s="343"/>
      <c r="AP2727" s="343"/>
      <c r="AQ2727" s="343"/>
      <c r="AR2727" s="343"/>
      <c r="AS2727" s="343"/>
      <c r="AT2727" s="343"/>
      <c r="AU2727" s="343"/>
      <c r="AV2727" s="343"/>
      <c r="AW2727" s="343"/>
      <c r="AX2727" s="343"/>
      <c r="AY2727" s="343"/>
      <c r="AZ2727" s="343"/>
      <c r="BA2727" s="343"/>
      <c r="BB2727" s="343"/>
      <c r="BC2727" s="343"/>
      <c r="BD2727" s="343"/>
      <c r="BE2727" s="475"/>
      <c r="BF2727" s="475"/>
      <c r="BG2727" s="475"/>
      <c r="BH2727" s="475"/>
      <c r="BI2727" s="475"/>
      <c r="BJ2727" s="475"/>
      <c r="BK2727" s="475"/>
      <c r="BL2727" s="475"/>
      <c r="BM2727" s="475"/>
      <c r="BN2727" s="475"/>
      <c r="BO2727" s="475"/>
      <c r="BP2727" s="306"/>
      <c r="BQ2727" s="496"/>
      <c r="BR2727" s="496"/>
      <c r="BS2727" s="496"/>
      <c r="BT2727" s="496"/>
      <c r="BU2727" s="496"/>
      <c r="BV2727" s="496"/>
    </row>
    <row r="2728" spans="1:74" s="52" customFormat="1" ht="12.75">
      <c r="A2728" s="45">
        <v>2670.080468178493</v>
      </c>
      <c r="B2728" s="46" t="s">
        <v>364</v>
      </c>
      <c r="C2728" s="47" t="s">
        <v>357</v>
      </c>
      <c r="D2728" s="48">
        <v>152.00111234088723</v>
      </c>
      <c r="E2728" s="49">
        <v>40.245890000000003</v>
      </c>
      <c r="F2728" s="49">
        <v>5.45E-2</v>
      </c>
      <c r="G2728" s="49">
        <v>12.34695</v>
      </c>
      <c r="H2728" s="49">
        <v>0.33750000000000002</v>
      </c>
      <c r="I2728" s="49">
        <v>0.1842</v>
      </c>
      <c r="J2728" s="49">
        <v>46.603929999999998</v>
      </c>
      <c r="K2728" s="49">
        <v>0.2127</v>
      </c>
      <c r="L2728" s="49">
        <v>99.985669999999985</v>
      </c>
      <c r="M2728" s="47"/>
      <c r="N2728" s="50">
        <v>0.99941718507841737</v>
      </c>
      <c r="O2728" s="50">
        <v>1.0700330561609079E-3</v>
      </c>
      <c r="P2728" s="50">
        <v>0.25641354353902507</v>
      </c>
      <c r="Q2728" s="50">
        <v>6.7412890125668123E-3</v>
      </c>
      <c r="R2728" s="50">
        <v>3.8743659759069532E-3</v>
      </c>
      <c r="S2728" s="50">
        <v>1.7252671924539644</v>
      </c>
      <c r="T2728" s="50">
        <v>5.6591396932194355E-3</v>
      </c>
      <c r="U2728" s="50">
        <v>2.9984427488092606</v>
      </c>
      <c r="V2728" s="51">
        <v>87.060804554345111</v>
      </c>
      <c r="X2728" s="49">
        <v>0.25</v>
      </c>
      <c r="Y2728" s="49">
        <v>35.869999999999997</v>
      </c>
      <c r="Z2728" s="49">
        <v>0.66</v>
      </c>
      <c r="AA2728" s="49">
        <v>5.64</v>
      </c>
      <c r="AB2728" s="49">
        <v>11.43</v>
      </c>
      <c r="AC2728" s="49">
        <v>0.25</v>
      </c>
      <c r="AD2728" s="49">
        <v>2.58</v>
      </c>
      <c r="AE2728" s="312"/>
      <c r="AF2728" s="465" t="s">
        <v>1750</v>
      </c>
      <c r="AG2728" s="343">
        <v>30</v>
      </c>
      <c r="AH2728" s="343">
        <v>15</v>
      </c>
      <c r="AI2728" s="343"/>
      <c r="AJ2728" s="343"/>
      <c r="AK2728" s="343"/>
      <c r="AL2728" s="343"/>
      <c r="AM2728" s="343"/>
      <c r="AN2728" s="343"/>
      <c r="AO2728" s="343"/>
      <c r="AP2728" s="343"/>
      <c r="AQ2728" s="343"/>
      <c r="AR2728" s="343"/>
      <c r="AS2728" s="343"/>
      <c r="AT2728" s="343"/>
      <c r="AU2728" s="343"/>
      <c r="AV2728" s="343"/>
      <c r="AW2728" s="343"/>
      <c r="AX2728" s="343"/>
      <c r="AY2728" s="343"/>
      <c r="AZ2728" s="343"/>
      <c r="BA2728" s="343"/>
      <c r="BB2728" s="343"/>
      <c r="BC2728" s="343"/>
      <c r="BD2728" s="343"/>
      <c r="BE2728" s="475"/>
      <c r="BF2728" s="475"/>
      <c r="BG2728" s="475"/>
      <c r="BH2728" s="475"/>
      <c r="BI2728" s="475"/>
      <c r="BJ2728" s="475"/>
      <c r="BK2728" s="475"/>
      <c r="BL2728" s="475"/>
      <c r="BM2728" s="475"/>
      <c r="BN2728" s="475"/>
      <c r="BO2728" s="475"/>
      <c r="BP2728" s="306"/>
      <c r="BQ2728" s="496"/>
      <c r="BR2728" s="496"/>
      <c r="BS2728" s="496"/>
      <c r="BT2728" s="496"/>
      <c r="BU2728" s="496"/>
      <c r="BV2728" s="496"/>
    </row>
    <row r="2729" spans="1:74" s="52" customFormat="1" ht="12.75">
      <c r="A2729" s="45">
        <v>2670.080468178493</v>
      </c>
      <c r="B2729" s="46" t="s">
        <v>364</v>
      </c>
      <c r="C2729" s="47" t="s">
        <v>357</v>
      </c>
      <c r="D2729" s="48">
        <v>156.00111234088723</v>
      </c>
      <c r="E2729" s="49">
        <v>40.074979999999996</v>
      </c>
      <c r="F2729" s="49">
        <v>0.1013</v>
      </c>
      <c r="G2729" s="49">
        <v>12.34695</v>
      </c>
      <c r="H2729" s="49">
        <v>0.34229999999999999</v>
      </c>
      <c r="I2729" s="49">
        <v>0.19209999999999999</v>
      </c>
      <c r="J2729" s="49">
        <v>46.695329999999998</v>
      </c>
      <c r="K2729" s="49">
        <v>0.21229999999999999</v>
      </c>
      <c r="L2729" s="49">
        <v>99.965260000000001</v>
      </c>
      <c r="M2729" s="47"/>
      <c r="N2729" s="50">
        <v>0.99569495147407772</v>
      </c>
      <c r="O2729" s="50">
        <v>1.9899302373296551E-3</v>
      </c>
      <c r="P2729" s="50">
        <v>0.25654802418569128</v>
      </c>
      <c r="Q2729" s="50">
        <v>6.8407509959072712E-3</v>
      </c>
      <c r="R2729" s="50">
        <v>4.042649551394847E-3</v>
      </c>
      <c r="S2729" s="50">
        <v>1.7295574219405387</v>
      </c>
      <c r="T2729" s="50">
        <v>5.6514596663237134E-3</v>
      </c>
      <c r="U2729" s="50">
        <v>3.0003251880512631</v>
      </c>
      <c r="V2729" s="51">
        <v>87.0828598407969</v>
      </c>
      <c r="X2729" s="49">
        <v>0.25</v>
      </c>
      <c r="Y2729" s="49">
        <v>19.46</v>
      </c>
      <c r="Z2729" s="49">
        <v>0.66</v>
      </c>
      <c r="AA2729" s="49">
        <v>5.52</v>
      </c>
      <c r="AB2729" s="49">
        <v>11.12</v>
      </c>
      <c r="AC2729" s="49">
        <v>0.25</v>
      </c>
      <c r="AD2729" s="49">
        <v>2.57</v>
      </c>
      <c r="AE2729" s="312"/>
      <c r="AF2729" s="465" t="s">
        <v>1750</v>
      </c>
      <c r="AG2729" s="343">
        <v>30</v>
      </c>
      <c r="AH2729" s="343">
        <v>15</v>
      </c>
      <c r="AI2729" s="343"/>
      <c r="AJ2729" s="343"/>
      <c r="AK2729" s="343"/>
      <c r="AL2729" s="343"/>
      <c r="AM2729" s="343"/>
      <c r="AN2729" s="343"/>
      <c r="AO2729" s="343"/>
      <c r="AP2729" s="343"/>
      <c r="AQ2729" s="343"/>
      <c r="AR2729" s="343"/>
      <c r="AS2729" s="343"/>
      <c r="AT2729" s="343"/>
      <c r="AU2729" s="343"/>
      <c r="AV2729" s="343"/>
      <c r="AW2729" s="343"/>
      <c r="AX2729" s="343"/>
      <c r="AY2729" s="343"/>
      <c r="AZ2729" s="343"/>
      <c r="BA2729" s="343"/>
      <c r="BB2729" s="343"/>
      <c r="BC2729" s="343"/>
      <c r="BD2729" s="343"/>
      <c r="BE2729" s="475"/>
      <c r="BF2729" s="475"/>
      <c r="BG2729" s="475"/>
      <c r="BH2729" s="475"/>
      <c r="BI2729" s="475"/>
      <c r="BJ2729" s="475"/>
      <c r="BK2729" s="475"/>
      <c r="BL2729" s="475"/>
      <c r="BM2729" s="475"/>
      <c r="BN2729" s="475"/>
      <c r="BO2729" s="475"/>
      <c r="BP2729" s="306"/>
      <c r="BQ2729" s="496"/>
      <c r="BR2729" s="496"/>
      <c r="BS2729" s="496"/>
      <c r="BT2729" s="496"/>
      <c r="BU2729" s="496"/>
      <c r="BV2729" s="496"/>
    </row>
    <row r="2730" spans="1:74" s="52" customFormat="1" ht="12.75">
      <c r="A2730" s="45">
        <v>2670.080468178493</v>
      </c>
      <c r="B2730" s="46" t="s">
        <v>364</v>
      </c>
      <c r="C2730" s="47" t="s">
        <v>357</v>
      </c>
      <c r="D2730" s="48">
        <v>160.00111234088723</v>
      </c>
      <c r="E2730" s="49">
        <v>40.225790000000003</v>
      </c>
      <c r="F2730" s="49">
        <v>9.769999E-2</v>
      </c>
      <c r="G2730" s="49">
        <v>12.246969999999999</v>
      </c>
      <c r="H2730" s="49">
        <v>0.33050000000000002</v>
      </c>
      <c r="I2730" s="49">
        <v>0.17699999999999999</v>
      </c>
      <c r="J2730" s="49">
        <v>46.634399999999999</v>
      </c>
      <c r="K2730" s="49">
        <v>0.2185</v>
      </c>
      <c r="L2730" s="49">
        <v>99.930859990000016</v>
      </c>
      <c r="M2730" s="47"/>
      <c r="N2730" s="50">
        <v>0.99880294209251441</v>
      </c>
      <c r="O2730" s="50">
        <v>1.9179848184686995E-3</v>
      </c>
      <c r="P2730" s="50">
        <v>0.25430791599684194</v>
      </c>
      <c r="Q2730" s="50">
        <v>6.6007090051142039E-3</v>
      </c>
      <c r="R2730" s="50">
        <v>3.7224959721864222E-3</v>
      </c>
      <c r="S2730" s="50">
        <v>1.7261962545840439</v>
      </c>
      <c r="T2730" s="50">
        <v>5.812785801378278E-3</v>
      </c>
      <c r="U2730" s="50">
        <v>2.9973610882705479</v>
      </c>
      <c r="V2730" s="51">
        <v>87.159435472319501</v>
      </c>
      <c r="X2730" s="49">
        <v>0.25</v>
      </c>
      <c r="Y2730" s="49">
        <v>20.41</v>
      </c>
      <c r="Z2730" s="49">
        <v>0.66</v>
      </c>
      <c r="AA2730" s="49">
        <v>5.79</v>
      </c>
      <c r="AB2730" s="49">
        <v>11.94</v>
      </c>
      <c r="AC2730" s="49">
        <v>0.25</v>
      </c>
      <c r="AD2730" s="49">
        <v>2.5</v>
      </c>
      <c r="AE2730" s="312"/>
      <c r="AF2730" s="465" t="s">
        <v>1750</v>
      </c>
      <c r="AG2730" s="343">
        <v>30</v>
      </c>
      <c r="AH2730" s="343">
        <v>15</v>
      </c>
      <c r="AI2730" s="343"/>
      <c r="AJ2730" s="343"/>
      <c r="AK2730" s="343"/>
      <c r="AL2730" s="343"/>
      <c r="AM2730" s="343"/>
      <c r="AN2730" s="343"/>
      <c r="AO2730" s="343"/>
      <c r="AP2730" s="343"/>
      <c r="AQ2730" s="343"/>
      <c r="AR2730" s="343"/>
      <c r="AS2730" s="343"/>
      <c r="AT2730" s="343"/>
      <c r="AU2730" s="343"/>
      <c r="AV2730" s="343"/>
      <c r="AW2730" s="343"/>
      <c r="AX2730" s="343"/>
      <c r="AY2730" s="343"/>
      <c r="AZ2730" s="343"/>
      <c r="BA2730" s="343"/>
      <c r="BB2730" s="343"/>
      <c r="BC2730" s="343"/>
      <c r="BD2730" s="343"/>
      <c r="BE2730" s="475"/>
      <c r="BF2730" s="475"/>
      <c r="BG2730" s="475"/>
      <c r="BH2730" s="475"/>
      <c r="BI2730" s="475"/>
      <c r="BJ2730" s="475"/>
      <c r="BK2730" s="475"/>
      <c r="BL2730" s="475"/>
      <c r="BM2730" s="475"/>
      <c r="BN2730" s="475"/>
      <c r="BO2730" s="475"/>
      <c r="BP2730" s="306"/>
      <c r="BQ2730" s="496"/>
      <c r="BR2730" s="496"/>
      <c r="BS2730" s="496"/>
      <c r="BT2730" s="496"/>
      <c r="BU2730" s="496"/>
      <c r="BV2730" s="496"/>
    </row>
    <row r="2731" spans="1:74" s="52" customFormat="1" ht="12.75">
      <c r="A2731" s="45">
        <v>2670.080468178493</v>
      </c>
      <c r="B2731" s="46" t="s">
        <v>364</v>
      </c>
      <c r="C2731" s="47" t="s">
        <v>357</v>
      </c>
      <c r="D2731" s="48">
        <v>164.00111234088723</v>
      </c>
      <c r="E2731" s="49">
        <v>40.255949999999999</v>
      </c>
      <c r="F2731" s="49">
        <v>8.8999999999999996E-2</v>
      </c>
      <c r="G2731" s="49">
        <v>12.30696</v>
      </c>
      <c r="H2731" s="49">
        <v>0.34570000000000001</v>
      </c>
      <c r="I2731" s="49">
        <v>0.1424</v>
      </c>
      <c r="J2731" s="49">
        <v>46.685180000000003</v>
      </c>
      <c r="K2731" s="49">
        <v>0.21279999999999999</v>
      </c>
      <c r="L2731" s="49">
        <v>100.03799000000001</v>
      </c>
      <c r="M2731" s="47"/>
      <c r="N2731" s="50">
        <v>0.99866924816781621</v>
      </c>
      <c r="O2731" s="50">
        <v>1.7456493804929665E-3</v>
      </c>
      <c r="P2731" s="50">
        <v>0.25532796272487135</v>
      </c>
      <c r="Q2731" s="50">
        <v>6.898185499874916E-3</v>
      </c>
      <c r="R2731" s="50">
        <v>2.9921773109361444E-3</v>
      </c>
      <c r="S2731" s="50">
        <v>1.7265500806428329</v>
      </c>
      <c r="T2731" s="50">
        <v>5.6561493443735289E-3</v>
      </c>
      <c r="U2731" s="50">
        <v>2.9978394530711974</v>
      </c>
      <c r="V2731" s="51">
        <v>87.116868084829008</v>
      </c>
      <c r="X2731" s="49">
        <v>0.25</v>
      </c>
      <c r="Y2731" s="49">
        <v>22.62</v>
      </c>
      <c r="Z2731" s="49">
        <v>0.66</v>
      </c>
      <c r="AA2731" s="49">
        <v>5.47</v>
      </c>
      <c r="AB2731" s="49">
        <v>14.87</v>
      </c>
      <c r="AC2731" s="49">
        <v>0.25</v>
      </c>
      <c r="AD2731" s="49">
        <v>2.58</v>
      </c>
      <c r="AE2731" s="312"/>
      <c r="AF2731" s="465" t="s">
        <v>1750</v>
      </c>
      <c r="AG2731" s="343">
        <v>30</v>
      </c>
      <c r="AH2731" s="343">
        <v>15</v>
      </c>
      <c r="AI2731" s="343"/>
      <c r="AJ2731" s="343"/>
      <c r="AK2731" s="343"/>
      <c r="AL2731" s="343"/>
      <c r="AM2731" s="343"/>
      <c r="AN2731" s="343"/>
      <c r="AO2731" s="343"/>
      <c r="AP2731" s="343"/>
      <c r="AQ2731" s="343"/>
      <c r="AR2731" s="343"/>
      <c r="AS2731" s="343"/>
      <c r="AT2731" s="343"/>
      <c r="AU2731" s="343"/>
      <c r="AV2731" s="343"/>
      <c r="AW2731" s="343"/>
      <c r="AX2731" s="343"/>
      <c r="AY2731" s="343"/>
      <c r="AZ2731" s="343"/>
      <c r="BA2731" s="343"/>
      <c r="BB2731" s="343"/>
      <c r="BC2731" s="343"/>
      <c r="BD2731" s="343"/>
      <c r="BE2731" s="475"/>
      <c r="BF2731" s="475"/>
      <c r="BG2731" s="475"/>
      <c r="BH2731" s="475"/>
      <c r="BI2731" s="475"/>
      <c r="BJ2731" s="475"/>
      <c r="BK2731" s="475"/>
      <c r="BL2731" s="475"/>
      <c r="BM2731" s="475"/>
      <c r="BN2731" s="475"/>
      <c r="BO2731" s="475"/>
      <c r="BP2731" s="306"/>
      <c r="BQ2731" s="496"/>
      <c r="BR2731" s="496"/>
      <c r="BS2731" s="496"/>
      <c r="BT2731" s="496"/>
      <c r="BU2731" s="496"/>
      <c r="BV2731" s="496"/>
    </row>
    <row r="2732" spans="1:74" s="52" customFormat="1" ht="12.75">
      <c r="A2732" s="45">
        <v>2670.080468178493</v>
      </c>
      <c r="B2732" s="46" t="s">
        <v>364</v>
      </c>
      <c r="C2732" s="47" t="s">
        <v>357</v>
      </c>
      <c r="D2732" s="48">
        <v>168.00111234088723</v>
      </c>
      <c r="E2732" s="49">
        <v>40.235840000000003</v>
      </c>
      <c r="F2732" s="49">
        <v>7.3999999999999996E-2</v>
      </c>
      <c r="G2732" s="49">
        <v>12.256970000000001</v>
      </c>
      <c r="H2732" s="49">
        <v>0.35160000000000002</v>
      </c>
      <c r="I2732" s="49">
        <v>0.15559999999999999</v>
      </c>
      <c r="J2732" s="49">
        <v>46.522689999999997</v>
      </c>
      <c r="K2732" s="49">
        <v>0.2145</v>
      </c>
      <c r="L2732" s="49">
        <v>99.811199999999999</v>
      </c>
      <c r="M2732" s="47"/>
      <c r="N2732" s="50">
        <v>1.0002926285791027</v>
      </c>
      <c r="O2732" s="50">
        <v>1.4545248007549784E-3</v>
      </c>
      <c r="P2732" s="50">
        <v>0.25483150143218253</v>
      </c>
      <c r="Q2732" s="50">
        <v>7.0308325502571965E-3</v>
      </c>
      <c r="R2732" s="50">
        <v>3.2764936286647142E-3</v>
      </c>
      <c r="S2732" s="50">
        <v>1.7241988841350206</v>
      </c>
      <c r="T2732" s="50">
        <v>5.7134566934044532E-3</v>
      </c>
      <c r="U2732" s="50">
        <v>2.9967983218193872</v>
      </c>
      <c r="V2732" s="51">
        <v>87.123416432075345</v>
      </c>
      <c r="X2732" s="49">
        <v>0.25</v>
      </c>
      <c r="Y2732" s="49">
        <v>26.29</v>
      </c>
      <c r="Z2732" s="49">
        <v>0.66</v>
      </c>
      <c r="AA2732" s="49">
        <v>5.4</v>
      </c>
      <c r="AB2732" s="49">
        <v>13.51</v>
      </c>
      <c r="AC2732" s="49">
        <v>0.25</v>
      </c>
      <c r="AD2732" s="49">
        <v>2.5499999999999998</v>
      </c>
      <c r="AE2732" s="312"/>
      <c r="AF2732" s="465" t="s">
        <v>1750</v>
      </c>
      <c r="AG2732" s="343">
        <v>30</v>
      </c>
      <c r="AH2732" s="343">
        <v>15</v>
      </c>
      <c r="AI2732" s="343"/>
      <c r="AJ2732" s="343"/>
      <c r="AK2732" s="343"/>
      <c r="AL2732" s="343"/>
      <c r="AM2732" s="343"/>
      <c r="AN2732" s="343"/>
      <c r="AO2732" s="343"/>
      <c r="AP2732" s="343"/>
      <c r="AQ2732" s="343"/>
      <c r="AR2732" s="343"/>
      <c r="AS2732" s="343"/>
      <c r="AT2732" s="343"/>
      <c r="AU2732" s="343"/>
      <c r="AV2732" s="343"/>
      <c r="AW2732" s="343"/>
      <c r="AX2732" s="343"/>
      <c r="AY2732" s="343"/>
      <c r="AZ2732" s="343"/>
      <c r="BA2732" s="343"/>
      <c r="BB2732" s="343"/>
      <c r="BC2732" s="343"/>
      <c r="BD2732" s="343"/>
      <c r="BE2732" s="475"/>
      <c r="BF2732" s="475"/>
      <c r="BG2732" s="475"/>
      <c r="BH2732" s="475"/>
      <c r="BI2732" s="475"/>
      <c r="BJ2732" s="475"/>
      <c r="BK2732" s="475"/>
      <c r="BL2732" s="475"/>
      <c r="BM2732" s="475"/>
      <c r="BN2732" s="475"/>
      <c r="BO2732" s="475"/>
      <c r="BP2732" s="306"/>
      <c r="BQ2732" s="496"/>
      <c r="BR2732" s="496"/>
      <c r="BS2732" s="496"/>
      <c r="BT2732" s="496"/>
      <c r="BU2732" s="496"/>
      <c r="BV2732" s="496"/>
    </row>
    <row r="2733" spans="1:74" s="52" customFormat="1" ht="12.75">
      <c r="A2733" s="45">
        <v>2670.080468178493</v>
      </c>
      <c r="B2733" s="46" t="s">
        <v>364</v>
      </c>
      <c r="C2733" s="47" t="s">
        <v>357</v>
      </c>
      <c r="D2733" s="48">
        <v>172.00111234088723</v>
      </c>
      <c r="E2733" s="49">
        <v>40.326329999999999</v>
      </c>
      <c r="F2733" s="49">
        <v>9.8699999999999996E-2</v>
      </c>
      <c r="G2733" s="49">
        <v>12.30696</v>
      </c>
      <c r="H2733" s="49">
        <v>0.30570000000000003</v>
      </c>
      <c r="I2733" s="49">
        <v>0.16739999999999999</v>
      </c>
      <c r="J2733" s="49">
        <v>46.471899999999998</v>
      </c>
      <c r="K2733" s="49">
        <v>0.21149999999999999</v>
      </c>
      <c r="L2733" s="49">
        <v>99.88848999999999</v>
      </c>
      <c r="M2733" s="47"/>
      <c r="N2733" s="50">
        <v>1.0014498244668752</v>
      </c>
      <c r="O2733" s="50">
        <v>1.9379075859177267E-3</v>
      </c>
      <c r="P2733" s="50">
        <v>0.25559201281036581</v>
      </c>
      <c r="Q2733" s="50">
        <v>6.1063237470958967E-3</v>
      </c>
      <c r="R2733" s="50">
        <v>3.5211269872610544E-3</v>
      </c>
      <c r="S2733" s="50">
        <v>1.720439755331181</v>
      </c>
      <c r="T2733" s="50">
        <v>5.6274094325918598E-3</v>
      </c>
      <c r="U2733" s="50">
        <v>2.9946743603612886</v>
      </c>
      <c r="V2733" s="51">
        <v>87.065389487601735</v>
      </c>
      <c r="X2733" s="49">
        <v>0.25</v>
      </c>
      <c r="Y2733" s="49">
        <v>20.76</v>
      </c>
      <c r="Z2733" s="49">
        <v>0.66</v>
      </c>
      <c r="AA2733" s="49">
        <v>6.24</v>
      </c>
      <c r="AB2733" s="49">
        <v>12.57</v>
      </c>
      <c r="AC2733" s="49">
        <v>0.25</v>
      </c>
      <c r="AD2733" s="49">
        <v>2.58</v>
      </c>
      <c r="AE2733" s="312"/>
      <c r="AF2733" s="465" t="s">
        <v>1750</v>
      </c>
      <c r="AG2733" s="343">
        <v>30</v>
      </c>
      <c r="AH2733" s="343">
        <v>15</v>
      </c>
      <c r="AI2733" s="343"/>
      <c r="AJ2733" s="343"/>
      <c r="AK2733" s="343"/>
      <c r="AL2733" s="343"/>
      <c r="AM2733" s="343"/>
      <c r="AN2733" s="343"/>
      <c r="AO2733" s="343"/>
      <c r="AP2733" s="343"/>
      <c r="AQ2733" s="343"/>
      <c r="AR2733" s="343"/>
      <c r="AS2733" s="343"/>
      <c r="AT2733" s="343"/>
      <c r="AU2733" s="343"/>
      <c r="AV2733" s="343"/>
      <c r="AW2733" s="343"/>
      <c r="AX2733" s="343"/>
      <c r="AY2733" s="343"/>
      <c r="AZ2733" s="343"/>
      <c r="BA2733" s="343"/>
      <c r="BB2733" s="343"/>
      <c r="BC2733" s="343"/>
      <c r="BD2733" s="343"/>
      <c r="BE2733" s="475"/>
      <c r="BF2733" s="475"/>
      <c r="BG2733" s="475"/>
      <c r="BH2733" s="475"/>
      <c r="BI2733" s="475"/>
      <c r="BJ2733" s="475"/>
      <c r="BK2733" s="475"/>
      <c r="BL2733" s="475"/>
      <c r="BM2733" s="475"/>
      <c r="BN2733" s="475"/>
      <c r="BO2733" s="475"/>
      <c r="BP2733" s="306"/>
      <c r="BQ2733" s="496"/>
      <c r="BR2733" s="496"/>
      <c r="BS2733" s="496"/>
      <c r="BT2733" s="496"/>
      <c r="BU2733" s="496"/>
      <c r="BV2733" s="496"/>
    </row>
    <row r="2734" spans="1:74" s="52" customFormat="1" ht="12.75">
      <c r="A2734" s="45">
        <v>2670.080468178493</v>
      </c>
      <c r="B2734" s="46" t="s">
        <v>364</v>
      </c>
      <c r="C2734" s="47" t="s">
        <v>357</v>
      </c>
      <c r="D2734" s="48">
        <v>176.00111234088723</v>
      </c>
      <c r="E2734" s="49">
        <v>40.467080000000003</v>
      </c>
      <c r="F2734" s="49">
        <v>9.3100000000000002E-2</v>
      </c>
      <c r="G2734" s="49">
        <v>12.27697</v>
      </c>
      <c r="H2734" s="49">
        <v>0.34179999999999999</v>
      </c>
      <c r="I2734" s="49">
        <v>0.1376</v>
      </c>
      <c r="J2734" s="49">
        <v>46.705489999999998</v>
      </c>
      <c r="K2734" s="49">
        <v>0.22090000000000001</v>
      </c>
      <c r="L2734" s="49">
        <v>100.24294</v>
      </c>
      <c r="M2734" s="47"/>
      <c r="N2734" s="50">
        <v>1.0011831857910134</v>
      </c>
      <c r="O2734" s="50">
        <v>1.8211125002155076E-3</v>
      </c>
      <c r="P2734" s="50">
        <v>0.25401471035800016</v>
      </c>
      <c r="Q2734" s="50">
        <v>6.8018590814110536E-3</v>
      </c>
      <c r="R2734" s="50">
        <v>2.8834727564779148E-3</v>
      </c>
      <c r="S2734" s="50">
        <v>1.7226147344650542</v>
      </c>
      <c r="T2734" s="50">
        <v>5.8555142563835897E-3</v>
      </c>
      <c r="U2734" s="50">
        <v>2.9951745892085557</v>
      </c>
      <c r="V2734" s="51">
        <v>87.149098126445281</v>
      </c>
      <c r="X2734" s="49">
        <v>0.25</v>
      </c>
      <c r="Y2734" s="49">
        <v>22.52</v>
      </c>
      <c r="Z2734" s="49">
        <v>0.66</v>
      </c>
      <c r="AA2734" s="49">
        <v>5.55</v>
      </c>
      <c r="AB2734" s="49">
        <v>14.97</v>
      </c>
      <c r="AC2734" s="49">
        <v>0.25</v>
      </c>
      <c r="AD2734" s="49">
        <v>2.48</v>
      </c>
      <c r="AE2734" s="312"/>
      <c r="AF2734" s="465" t="s">
        <v>1750</v>
      </c>
      <c r="AG2734" s="343">
        <v>30</v>
      </c>
      <c r="AH2734" s="343">
        <v>15</v>
      </c>
      <c r="AI2734" s="343"/>
      <c r="AJ2734" s="343"/>
      <c r="AK2734" s="343"/>
      <c r="AL2734" s="343"/>
      <c r="AM2734" s="343"/>
      <c r="AN2734" s="343"/>
      <c r="AO2734" s="343"/>
      <c r="AP2734" s="343"/>
      <c r="AQ2734" s="343"/>
      <c r="AR2734" s="343"/>
      <c r="AS2734" s="343"/>
      <c r="AT2734" s="343"/>
      <c r="AU2734" s="343"/>
      <c r="AV2734" s="343"/>
      <c r="AW2734" s="343"/>
      <c r="AX2734" s="343"/>
      <c r="AY2734" s="343"/>
      <c r="AZ2734" s="343"/>
      <c r="BA2734" s="343"/>
      <c r="BB2734" s="343"/>
      <c r="BC2734" s="343"/>
      <c r="BD2734" s="343"/>
      <c r="BE2734" s="475"/>
      <c r="BF2734" s="475"/>
      <c r="BG2734" s="475"/>
      <c r="BH2734" s="475"/>
      <c r="BI2734" s="475"/>
      <c r="BJ2734" s="475"/>
      <c r="BK2734" s="475"/>
      <c r="BL2734" s="475"/>
      <c r="BM2734" s="475"/>
      <c r="BN2734" s="475"/>
      <c r="BO2734" s="475"/>
      <c r="BP2734" s="306"/>
      <c r="BQ2734" s="496"/>
      <c r="BR2734" s="496"/>
      <c r="BS2734" s="496"/>
      <c r="BT2734" s="496"/>
      <c r="BU2734" s="496"/>
      <c r="BV2734" s="496"/>
    </row>
    <row r="2735" spans="1:74" s="52" customFormat="1" ht="12.75">
      <c r="A2735" s="45">
        <v>2670.080468178493</v>
      </c>
      <c r="B2735" s="46" t="s">
        <v>364</v>
      </c>
      <c r="C2735" s="47" t="s">
        <v>357</v>
      </c>
      <c r="D2735" s="48">
        <v>180.00111234088723</v>
      </c>
      <c r="E2735" s="49">
        <v>40.225790000000003</v>
      </c>
      <c r="F2735" s="49">
        <v>0.12139999999999999</v>
      </c>
      <c r="G2735" s="49">
        <v>12.356949999999999</v>
      </c>
      <c r="H2735" s="49">
        <v>0.32040000000000002</v>
      </c>
      <c r="I2735" s="49">
        <v>0.1646</v>
      </c>
      <c r="J2735" s="49">
        <v>46.542999999999999</v>
      </c>
      <c r="K2735" s="49">
        <v>0.217</v>
      </c>
      <c r="L2735" s="49">
        <v>99.94914</v>
      </c>
      <c r="M2735" s="47"/>
      <c r="N2735" s="50">
        <v>0.99885440847632456</v>
      </c>
      <c r="O2735" s="50">
        <v>2.3833713281847771E-3</v>
      </c>
      <c r="P2735" s="50">
        <v>0.25660486863190057</v>
      </c>
      <c r="Q2735" s="50">
        <v>6.3993226633985703E-3</v>
      </c>
      <c r="R2735" s="50">
        <v>3.4618893188960607E-3</v>
      </c>
      <c r="S2735" s="50">
        <v>1.7229018098898443</v>
      </c>
      <c r="T2735" s="50">
        <v>5.7731785587570097E-3</v>
      </c>
      <c r="U2735" s="50">
        <v>2.9963788488673058</v>
      </c>
      <c r="V2735" s="51">
        <v>87.036928371288553</v>
      </c>
      <c r="X2735" s="49">
        <v>0.25</v>
      </c>
      <c r="Y2735" s="49">
        <v>16.989999999999998</v>
      </c>
      <c r="Z2735" s="49">
        <v>0.66</v>
      </c>
      <c r="AA2735" s="49">
        <v>5.9</v>
      </c>
      <c r="AB2735" s="49">
        <v>12.81</v>
      </c>
      <c r="AC2735" s="49">
        <v>0.25</v>
      </c>
      <c r="AD2735" s="49">
        <v>2.5299999999999998</v>
      </c>
      <c r="AE2735" s="312"/>
      <c r="AF2735" s="465" t="s">
        <v>1750</v>
      </c>
      <c r="AG2735" s="343">
        <v>30</v>
      </c>
      <c r="AH2735" s="343">
        <v>15</v>
      </c>
      <c r="AI2735" s="343"/>
      <c r="AJ2735" s="343"/>
      <c r="AK2735" s="343"/>
      <c r="AL2735" s="343"/>
      <c r="AM2735" s="343"/>
      <c r="AN2735" s="343"/>
      <c r="AO2735" s="343"/>
      <c r="AP2735" s="343"/>
      <c r="AQ2735" s="343"/>
      <c r="AR2735" s="343"/>
      <c r="AS2735" s="343"/>
      <c r="AT2735" s="343"/>
      <c r="AU2735" s="343"/>
      <c r="AV2735" s="343"/>
      <c r="AW2735" s="343"/>
      <c r="AX2735" s="343"/>
      <c r="AY2735" s="343"/>
      <c r="AZ2735" s="343"/>
      <c r="BA2735" s="343"/>
      <c r="BB2735" s="343"/>
      <c r="BC2735" s="343"/>
      <c r="BD2735" s="343"/>
      <c r="BE2735" s="475"/>
      <c r="BF2735" s="475"/>
      <c r="BG2735" s="475"/>
      <c r="BH2735" s="475"/>
      <c r="BI2735" s="475"/>
      <c r="BJ2735" s="475"/>
      <c r="BK2735" s="475"/>
      <c r="BL2735" s="475"/>
      <c r="BM2735" s="475"/>
      <c r="BN2735" s="475"/>
      <c r="BO2735" s="475"/>
      <c r="BP2735" s="306"/>
      <c r="BQ2735" s="496"/>
      <c r="BR2735" s="496"/>
      <c r="BS2735" s="496"/>
      <c r="BT2735" s="496"/>
      <c r="BU2735" s="496"/>
      <c r="BV2735" s="496"/>
    </row>
    <row r="2736" spans="1:74" s="52" customFormat="1" ht="12.75">
      <c r="A2736" s="45">
        <v>2670.080468178493</v>
      </c>
      <c r="B2736" s="46" t="s">
        <v>364</v>
      </c>
      <c r="C2736" s="47" t="s">
        <v>357</v>
      </c>
      <c r="D2736" s="48">
        <v>184.00111234088723</v>
      </c>
      <c r="E2736" s="49">
        <v>40.225790000000003</v>
      </c>
      <c r="F2736" s="49">
        <v>7.8100000000000003E-2</v>
      </c>
      <c r="G2736" s="49">
        <v>12.21698</v>
      </c>
      <c r="H2736" s="49">
        <v>0.33889999999999998</v>
      </c>
      <c r="I2736" s="49">
        <v>0.13689999999999999</v>
      </c>
      <c r="J2736" s="49">
        <v>46.44144</v>
      </c>
      <c r="K2736" s="49">
        <v>0.21679999999999999</v>
      </c>
      <c r="L2736" s="49">
        <v>99.654910000000001</v>
      </c>
      <c r="M2736" s="47"/>
      <c r="N2736" s="50">
        <v>1.001215969059581</v>
      </c>
      <c r="O2736" s="50">
        <v>1.5369142409487144E-3</v>
      </c>
      <c r="P2736" s="50">
        <v>0.25429805748950379</v>
      </c>
      <c r="Q2736" s="50">
        <v>6.7848249467885721E-3</v>
      </c>
      <c r="R2736" s="50">
        <v>2.8861066346121526E-3</v>
      </c>
      <c r="S2736" s="50">
        <v>1.7232068356627701</v>
      </c>
      <c r="T2736" s="50">
        <v>5.7814944243170206E-3</v>
      </c>
      <c r="U2736" s="50">
        <v>2.9957102024585214</v>
      </c>
      <c r="V2736" s="51">
        <v>87.140458748289831</v>
      </c>
      <c r="X2736" s="49">
        <v>0.25</v>
      </c>
      <c r="Y2736" s="49">
        <v>26.1</v>
      </c>
      <c r="Z2736" s="49">
        <v>0.66</v>
      </c>
      <c r="AA2736" s="49">
        <v>5.65</v>
      </c>
      <c r="AB2736" s="49">
        <v>15.2</v>
      </c>
      <c r="AC2736" s="49">
        <v>0.25</v>
      </c>
      <c r="AD2736" s="49">
        <v>2.5499999999999998</v>
      </c>
      <c r="AE2736" s="312"/>
      <c r="AF2736" s="465" t="s">
        <v>1750</v>
      </c>
      <c r="AG2736" s="343">
        <v>30</v>
      </c>
      <c r="AH2736" s="343">
        <v>15</v>
      </c>
      <c r="AI2736" s="343"/>
      <c r="AJ2736" s="343"/>
      <c r="AK2736" s="343"/>
      <c r="AL2736" s="343"/>
      <c r="AM2736" s="343"/>
      <c r="AN2736" s="343"/>
      <c r="AO2736" s="343"/>
      <c r="AP2736" s="343"/>
      <c r="AQ2736" s="343"/>
      <c r="AR2736" s="343"/>
      <c r="AS2736" s="343"/>
      <c r="AT2736" s="343"/>
      <c r="AU2736" s="343"/>
      <c r="AV2736" s="343"/>
      <c r="AW2736" s="343"/>
      <c r="AX2736" s="343"/>
      <c r="AY2736" s="343"/>
      <c r="AZ2736" s="343"/>
      <c r="BA2736" s="343"/>
      <c r="BB2736" s="343"/>
      <c r="BC2736" s="343"/>
      <c r="BD2736" s="343"/>
      <c r="BE2736" s="475"/>
      <c r="BF2736" s="475"/>
      <c r="BG2736" s="475"/>
      <c r="BH2736" s="475"/>
      <c r="BI2736" s="475"/>
      <c r="BJ2736" s="475"/>
      <c r="BK2736" s="475"/>
      <c r="BL2736" s="475"/>
      <c r="BM2736" s="475"/>
      <c r="BN2736" s="475"/>
      <c r="BO2736" s="475"/>
      <c r="BP2736" s="306"/>
      <c r="BQ2736" s="496"/>
      <c r="BR2736" s="496"/>
      <c r="BS2736" s="496"/>
      <c r="BT2736" s="496"/>
      <c r="BU2736" s="496"/>
      <c r="BV2736" s="496"/>
    </row>
    <row r="2737" spans="1:74" s="52" customFormat="1" ht="12.75">
      <c r="A2737" s="45">
        <v>2670.080468178493</v>
      </c>
      <c r="B2737" s="46" t="s">
        <v>364</v>
      </c>
      <c r="C2737" s="47" t="s">
        <v>357</v>
      </c>
      <c r="D2737" s="48">
        <v>188.00111234088723</v>
      </c>
      <c r="E2737" s="49">
        <v>40.366540000000001</v>
      </c>
      <c r="F2737" s="49">
        <v>9.6000000000000002E-2</v>
      </c>
      <c r="G2737" s="49">
        <v>12.33695</v>
      </c>
      <c r="H2737" s="49">
        <v>0.3412</v>
      </c>
      <c r="I2737" s="49">
        <v>0.1633</v>
      </c>
      <c r="J2737" s="49">
        <v>46.786729999999999</v>
      </c>
      <c r="K2737" s="49">
        <v>0.20630000000000001</v>
      </c>
      <c r="L2737" s="49">
        <v>100.29702</v>
      </c>
      <c r="M2737" s="47"/>
      <c r="N2737" s="50">
        <v>0.99880256241832754</v>
      </c>
      <c r="O2737" s="50">
        <v>1.8780397073962288E-3</v>
      </c>
      <c r="P2737" s="50">
        <v>0.25528301523844915</v>
      </c>
      <c r="Q2737" s="50">
        <v>6.7906451562594946E-3</v>
      </c>
      <c r="R2737" s="50">
        <v>3.422394317842276E-3</v>
      </c>
      <c r="S2737" s="50">
        <v>1.725795612242728</v>
      </c>
      <c r="T2737" s="50">
        <v>5.4690890858773772E-3</v>
      </c>
      <c r="U2737" s="50">
        <v>2.99744135816688</v>
      </c>
      <c r="V2737" s="51">
        <v>87.113938250748475</v>
      </c>
      <c r="X2737" s="49">
        <v>0.25</v>
      </c>
      <c r="Y2737" s="49">
        <v>21.45</v>
      </c>
      <c r="Z2737" s="49">
        <v>0.66</v>
      </c>
      <c r="AA2737" s="49">
        <v>5.64</v>
      </c>
      <c r="AB2737" s="49">
        <v>12.91</v>
      </c>
      <c r="AC2737" s="49">
        <v>0.25</v>
      </c>
      <c r="AD2737" s="49">
        <v>2.65</v>
      </c>
      <c r="AE2737" s="312"/>
      <c r="AF2737" s="465" t="s">
        <v>1750</v>
      </c>
      <c r="AG2737" s="343">
        <v>30</v>
      </c>
      <c r="AH2737" s="343">
        <v>15</v>
      </c>
      <c r="AI2737" s="343"/>
      <c r="AJ2737" s="343"/>
      <c r="AK2737" s="343"/>
      <c r="AL2737" s="343"/>
      <c r="AM2737" s="343"/>
      <c r="AN2737" s="343"/>
      <c r="AO2737" s="343"/>
      <c r="AP2737" s="343"/>
      <c r="AQ2737" s="343"/>
      <c r="AR2737" s="343"/>
      <c r="AS2737" s="343"/>
      <c r="AT2737" s="343"/>
      <c r="AU2737" s="343"/>
      <c r="AV2737" s="343"/>
      <c r="AW2737" s="343"/>
      <c r="AX2737" s="343"/>
      <c r="AY2737" s="343"/>
      <c r="AZ2737" s="343"/>
      <c r="BA2737" s="343"/>
      <c r="BB2737" s="343"/>
      <c r="BC2737" s="343"/>
      <c r="BD2737" s="343"/>
      <c r="BE2737" s="475"/>
      <c r="BF2737" s="475"/>
      <c r="BG2737" s="475"/>
      <c r="BH2737" s="475"/>
      <c r="BI2737" s="475"/>
      <c r="BJ2737" s="475"/>
      <c r="BK2737" s="475"/>
      <c r="BL2737" s="475"/>
      <c r="BM2737" s="475"/>
      <c r="BN2737" s="475"/>
      <c r="BO2737" s="475"/>
      <c r="BP2737" s="306"/>
      <c r="BQ2737" s="496"/>
      <c r="BR2737" s="496"/>
      <c r="BS2737" s="496"/>
      <c r="BT2737" s="496"/>
      <c r="BU2737" s="496"/>
      <c r="BV2737" s="496"/>
    </row>
    <row r="2738" spans="1:74" s="52" customFormat="1" ht="12.75">
      <c r="A2738" s="45">
        <v>2670.080468178493</v>
      </c>
      <c r="B2738" s="46" t="s">
        <v>364</v>
      </c>
      <c r="C2738" s="47" t="s">
        <v>357</v>
      </c>
      <c r="D2738" s="48">
        <v>192.00111234088723</v>
      </c>
      <c r="E2738" s="49">
        <v>40.306220000000003</v>
      </c>
      <c r="F2738" s="49">
        <v>0.1229</v>
      </c>
      <c r="G2738" s="49">
        <v>12.30696</v>
      </c>
      <c r="H2738" s="49">
        <v>0.32819999999999999</v>
      </c>
      <c r="I2738" s="49">
        <v>0.1777</v>
      </c>
      <c r="J2738" s="49">
        <v>46.502380000000002</v>
      </c>
      <c r="K2738" s="49">
        <v>0.21529999999999999</v>
      </c>
      <c r="L2738" s="49">
        <v>99.95966</v>
      </c>
      <c r="M2738" s="47"/>
      <c r="N2738" s="50">
        <v>1.0003696453751962</v>
      </c>
      <c r="O2738" s="50">
        <v>2.4116580675577694E-3</v>
      </c>
      <c r="P2738" s="50">
        <v>0.25544371244468755</v>
      </c>
      <c r="Q2738" s="50">
        <v>6.5519549607809787E-3</v>
      </c>
      <c r="R2738" s="50">
        <v>3.7356106190391852E-3</v>
      </c>
      <c r="S2738" s="50">
        <v>1.7205692642870924</v>
      </c>
      <c r="T2738" s="50">
        <v>5.7251927353337839E-3</v>
      </c>
      <c r="U2738" s="50">
        <v>2.9948070384896881</v>
      </c>
      <c r="V2738" s="51">
        <v>87.072771512504048</v>
      </c>
      <c r="X2738" s="49">
        <v>0.25</v>
      </c>
      <c r="Y2738" s="49">
        <v>16.47</v>
      </c>
      <c r="Z2738" s="49">
        <v>0.66</v>
      </c>
      <c r="AA2738" s="49">
        <v>5.75</v>
      </c>
      <c r="AB2738" s="49">
        <v>12.15</v>
      </c>
      <c r="AC2738" s="49">
        <v>0.25</v>
      </c>
      <c r="AD2738" s="49">
        <v>2.54</v>
      </c>
      <c r="AE2738" s="312"/>
      <c r="AF2738" s="465" t="s">
        <v>1750</v>
      </c>
      <c r="AG2738" s="343">
        <v>30</v>
      </c>
      <c r="AH2738" s="343">
        <v>15</v>
      </c>
      <c r="AI2738" s="343"/>
      <c r="AJ2738" s="343"/>
      <c r="AK2738" s="343"/>
      <c r="AL2738" s="343"/>
      <c r="AM2738" s="343"/>
      <c r="AN2738" s="343"/>
      <c r="AO2738" s="343"/>
      <c r="AP2738" s="343"/>
      <c r="AQ2738" s="343"/>
      <c r="AR2738" s="343"/>
      <c r="AS2738" s="343"/>
      <c r="AT2738" s="343"/>
      <c r="AU2738" s="343"/>
      <c r="AV2738" s="343"/>
      <c r="AW2738" s="343"/>
      <c r="AX2738" s="343"/>
      <c r="AY2738" s="343"/>
      <c r="AZ2738" s="343"/>
      <c r="BA2738" s="343"/>
      <c r="BB2738" s="343"/>
      <c r="BC2738" s="343"/>
      <c r="BD2738" s="343"/>
      <c r="BE2738" s="475"/>
      <c r="BF2738" s="475"/>
      <c r="BG2738" s="475"/>
      <c r="BH2738" s="475"/>
      <c r="BI2738" s="475"/>
      <c r="BJ2738" s="475"/>
      <c r="BK2738" s="475"/>
      <c r="BL2738" s="475"/>
      <c r="BM2738" s="475"/>
      <c r="BN2738" s="475"/>
      <c r="BO2738" s="475"/>
      <c r="BP2738" s="306"/>
      <c r="BQ2738" s="496"/>
      <c r="BR2738" s="496"/>
      <c r="BS2738" s="496"/>
      <c r="BT2738" s="496"/>
      <c r="BU2738" s="496"/>
      <c r="BV2738" s="496"/>
    </row>
    <row r="2739" spans="1:74" s="52" customFormat="1" ht="12.75">
      <c r="A2739" s="45">
        <v>2670.080468178493</v>
      </c>
      <c r="B2739" s="46" t="s">
        <v>364</v>
      </c>
      <c r="C2739" s="47" t="s">
        <v>357</v>
      </c>
      <c r="D2739" s="48">
        <v>196.00111234088723</v>
      </c>
      <c r="E2739" s="49">
        <v>40.286110000000001</v>
      </c>
      <c r="F2739" s="49">
        <v>0.12809999999999999</v>
      </c>
      <c r="G2739" s="49">
        <v>12.226979999999999</v>
      </c>
      <c r="H2739" s="49">
        <v>0.3528</v>
      </c>
      <c r="I2739" s="49">
        <v>0.14860000000000001</v>
      </c>
      <c r="J2739" s="49">
        <v>46.360199999999999</v>
      </c>
      <c r="K2739" s="49">
        <v>0.218</v>
      </c>
      <c r="L2739" s="49">
        <v>99.720790000000008</v>
      </c>
      <c r="M2739" s="47"/>
      <c r="N2739" s="50">
        <v>1.0017893648739407</v>
      </c>
      <c r="O2739" s="50">
        <v>2.5185212956366351E-3</v>
      </c>
      <c r="P2739" s="50">
        <v>0.25427067646993345</v>
      </c>
      <c r="Q2739" s="50">
        <v>7.0565683337413055E-3</v>
      </c>
      <c r="R2739" s="50">
        <v>3.1298651851015321E-3</v>
      </c>
      <c r="S2739" s="50">
        <v>1.71860048114997</v>
      </c>
      <c r="T2739" s="50">
        <v>5.8081152264630436E-3</v>
      </c>
      <c r="U2739" s="50">
        <v>2.9931735925347867</v>
      </c>
      <c r="V2739" s="51">
        <v>87.111643074721172</v>
      </c>
      <c r="X2739" s="49">
        <v>0.25</v>
      </c>
      <c r="Y2739" s="49">
        <v>16.48</v>
      </c>
      <c r="Z2739" s="49">
        <v>0.66</v>
      </c>
      <c r="AA2739" s="49">
        <v>5.37</v>
      </c>
      <c r="AB2739" s="49">
        <v>13.84</v>
      </c>
      <c r="AC2739" s="49">
        <v>0.25</v>
      </c>
      <c r="AD2739" s="49">
        <v>2.5</v>
      </c>
      <c r="AE2739" s="312"/>
      <c r="AF2739" s="465" t="s">
        <v>1750</v>
      </c>
      <c r="AG2739" s="343">
        <v>30</v>
      </c>
      <c r="AH2739" s="343">
        <v>15</v>
      </c>
      <c r="AI2739" s="343"/>
      <c r="AJ2739" s="343"/>
      <c r="AK2739" s="343"/>
      <c r="AL2739" s="343"/>
      <c r="AM2739" s="343"/>
      <c r="AN2739" s="343"/>
      <c r="AO2739" s="343"/>
      <c r="AP2739" s="343"/>
      <c r="AQ2739" s="343"/>
      <c r="AR2739" s="343"/>
      <c r="AS2739" s="343"/>
      <c r="AT2739" s="343"/>
      <c r="AU2739" s="343"/>
      <c r="AV2739" s="343"/>
      <c r="AW2739" s="343"/>
      <c r="AX2739" s="343"/>
      <c r="AY2739" s="343"/>
      <c r="AZ2739" s="343"/>
      <c r="BA2739" s="343"/>
      <c r="BB2739" s="343"/>
      <c r="BC2739" s="343"/>
      <c r="BD2739" s="343"/>
      <c r="BE2739" s="475"/>
      <c r="BF2739" s="475"/>
      <c r="BG2739" s="475"/>
      <c r="BH2739" s="475"/>
      <c r="BI2739" s="475"/>
      <c r="BJ2739" s="475"/>
      <c r="BK2739" s="475"/>
      <c r="BL2739" s="475"/>
      <c r="BM2739" s="475"/>
      <c r="BN2739" s="475"/>
      <c r="BO2739" s="475"/>
      <c r="BP2739" s="306"/>
      <c r="BQ2739" s="496"/>
      <c r="BR2739" s="496"/>
      <c r="BS2739" s="496"/>
      <c r="BT2739" s="496"/>
      <c r="BU2739" s="496"/>
      <c r="BV2739" s="496"/>
    </row>
    <row r="2740" spans="1:74" s="52" customFormat="1" ht="12.75">
      <c r="A2740" s="45"/>
      <c r="B2740" s="46"/>
      <c r="C2740" s="47"/>
      <c r="D2740" s="48"/>
      <c r="E2740" s="49"/>
      <c r="F2740" s="49"/>
      <c r="G2740" s="49"/>
      <c r="H2740" s="49"/>
      <c r="I2740" s="49"/>
      <c r="J2740" s="49"/>
      <c r="K2740" s="49"/>
      <c r="L2740" s="49"/>
      <c r="M2740" s="47"/>
      <c r="N2740" s="50"/>
      <c r="O2740" s="50"/>
      <c r="P2740" s="50"/>
      <c r="Q2740" s="50"/>
      <c r="R2740" s="50"/>
      <c r="S2740" s="50"/>
      <c r="T2740" s="50"/>
      <c r="U2740" s="50"/>
      <c r="V2740" s="51"/>
      <c r="AE2740" s="312"/>
      <c r="AF2740" s="312"/>
      <c r="AG2740" s="312"/>
      <c r="AH2740" s="312"/>
      <c r="AI2740" s="312"/>
      <c r="AJ2740" s="312"/>
      <c r="AK2740" s="312"/>
      <c r="AL2740" s="312"/>
      <c r="AM2740" s="312"/>
      <c r="AN2740" s="312"/>
      <c r="AO2740" s="312"/>
      <c r="AP2740" s="312"/>
      <c r="AQ2740" s="312"/>
      <c r="AR2740" s="312"/>
      <c r="AS2740" s="312"/>
      <c r="AT2740" s="312"/>
      <c r="AU2740" s="312"/>
      <c r="AV2740" s="312"/>
      <c r="AW2740" s="312"/>
      <c r="AX2740" s="312"/>
      <c r="AY2740" s="312"/>
      <c r="AZ2740" s="312"/>
      <c r="BA2740" s="312"/>
      <c r="BB2740" s="312"/>
      <c r="BC2740" s="312"/>
      <c r="BD2740" s="312"/>
      <c r="BE2740" s="306"/>
      <c r="BF2740" s="306"/>
      <c r="BG2740" s="306"/>
      <c r="BH2740" s="306"/>
      <c r="BI2740" s="306"/>
      <c r="BJ2740" s="306"/>
      <c r="BK2740" s="306"/>
      <c r="BL2740" s="306"/>
      <c r="BM2740" s="306"/>
      <c r="BN2740" s="306"/>
      <c r="BO2740" s="306"/>
      <c r="BP2740" s="306"/>
      <c r="BQ2740" s="496"/>
      <c r="BR2740" s="496"/>
      <c r="BS2740" s="496"/>
      <c r="BT2740" s="496"/>
      <c r="BU2740" s="496"/>
      <c r="BV2740" s="496"/>
    </row>
    <row r="2741" spans="1:74" s="52" customFormat="1" ht="12.75">
      <c r="A2741" s="45">
        <v>2670.080468178493</v>
      </c>
      <c r="B2741" s="46" t="s">
        <v>364</v>
      </c>
      <c r="C2741" s="47" t="s">
        <v>306</v>
      </c>
      <c r="D2741" s="48">
        <v>0</v>
      </c>
      <c r="E2741" s="49">
        <v>39.11985</v>
      </c>
      <c r="F2741" s="49">
        <v>4.9799999999999997E-2</v>
      </c>
      <c r="G2741" s="49">
        <v>18.965309999999999</v>
      </c>
      <c r="H2741" s="49">
        <v>0.24679999999999999</v>
      </c>
      <c r="I2741" s="49">
        <v>0.24890000000000001</v>
      </c>
      <c r="J2741" s="49">
        <v>41.394120000000001</v>
      </c>
      <c r="K2741" s="49">
        <v>0.27810000000000001</v>
      </c>
      <c r="L2741" s="49">
        <v>100.30287999999999</v>
      </c>
      <c r="M2741" s="47"/>
      <c r="N2741" s="50">
        <v>0.99901047565880197</v>
      </c>
      <c r="O2741" s="50">
        <v>1.0054896839874238E-3</v>
      </c>
      <c r="P2741" s="50">
        <v>0.40503150090338602</v>
      </c>
      <c r="Q2741" s="50">
        <v>5.0694624337693991E-3</v>
      </c>
      <c r="R2741" s="50">
        <v>5.3837327994326013E-3</v>
      </c>
      <c r="S2741" s="50">
        <v>1.5758688149253082</v>
      </c>
      <c r="T2741" s="50">
        <v>7.6090685685380422E-3</v>
      </c>
      <c r="U2741" s="50">
        <v>2.9989785449732236</v>
      </c>
      <c r="V2741" s="51">
        <v>79.553160869988332</v>
      </c>
      <c r="X2741" s="49">
        <v>0.26</v>
      </c>
      <c r="Y2741" s="49">
        <v>38.03</v>
      </c>
      <c r="Z2741" s="49">
        <v>0.52</v>
      </c>
      <c r="AA2741" s="49">
        <v>7.38</v>
      </c>
      <c r="AB2741" s="49">
        <v>9.3699999999999992</v>
      </c>
      <c r="AC2741" s="49">
        <v>0.27</v>
      </c>
      <c r="AD2741" s="49">
        <v>2.12</v>
      </c>
      <c r="AE2741" s="312"/>
      <c r="AF2741" s="465" t="s">
        <v>1750</v>
      </c>
      <c r="AG2741" s="343">
        <v>30</v>
      </c>
      <c r="AH2741" s="343">
        <v>15</v>
      </c>
      <c r="AI2741" s="343"/>
      <c r="AJ2741" s="343"/>
      <c r="AK2741" s="343"/>
      <c r="AL2741" s="343"/>
      <c r="AM2741" s="343"/>
      <c r="AN2741" s="343"/>
      <c r="AO2741" s="343"/>
      <c r="AP2741" s="343"/>
      <c r="AQ2741" s="343"/>
      <c r="AR2741" s="343"/>
      <c r="AS2741" s="343"/>
      <c r="AT2741" s="343"/>
      <c r="AU2741" s="343"/>
      <c r="AV2741" s="343"/>
      <c r="AW2741" s="343"/>
      <c r="AX2741" s="343"/>
      <c r="AY2741" s="343"/>
      <c r="AZ2741" s="343"/>
      <c r="BA2741" s="343"/>
      <c r="BB2741" s="343"/>
      <c r="BC2741" s="343"/>
      <c r="BD2741" s="343"/>
      <c r="BE2741" s="475"/>
      <c r="BF2741" s="475"/>
      <c r="BG2741" s="475"/>
      <c r="BH2741" s="475"/>
      <c r="BI2741" s="475"/>
      <c r="BJ2741" s="475"/>
      <c r="BK2741" s="475"/>
      <c r="BL2741" s="475"/>
      <c r="BM2741" s="475"/>
      <c r="BN2741" s="475"/>
      <c r="BO2741" s="475"/>
      <c r="BP2741" s="306"/>
      <c r="BQ2741" s="496"/>
      <c r="BR2741" s="496"/>
      <c r="BS2741" s="496"/>
      <c r="BT2741" s="496"/>
      <c r="BU2741" s="496"/>
      <c r="BV2741" s="496"/>
    </row>
    <row r="2742" spans="1:74" s="52" customFormat="1" ht="12.75">
      <c r="A2742" s="45">
        <v>2670.080468178493</v>
      </c>
      <c r="B2742" s="46" t="s">
        <v>364</v>
      </c>
      <c r="C2742" s="47" t="s">
        <v>306</v>
      </c>
      <c r="D2742" s="48">
        <v>5.0027770066012547</v>
      </c>
      <c r="E2742" s="49">
        <v>39.351089999999999</v>
      </c>
      <c r="F2742" s="49">
        <v>5.8299999999999998E-2</v>
      </c>
      <c r="G2742" s="49">
        <v>18.235499999999998</v>
      </c>
      <c r="H2742" s="49">
        <v>0.2132</v>
      </c>
      <c r="I2742" s="49">
        <v>0.24179999999999999</v>
      </c>
      <c r="J2742" s="49">
        <v>41.901899999999998</v>
      </c>
      <c r="K2742" s="49">
        <v>0.25890000000000002</v>
      </c>
      <c r="L2742" s="49">
        <v>100.26069</v>
      </c>
      <c r="M2742" s="47"/>
      <c r="N2742" s="50">
        <v>1.0012358512855715</v>
      </c>
      <c r="O2742" s="50">
        <v>1.1727990224233581E-3</v>
      </c>
      <c r="P2742" s="50">
        <v>0.38801927085989973</v>
      </c>
      <c r="Q2742" s="50">
        <v>4.3632562375633122E-3</v>
      </c>
      <c r="R2742" s="50">
        <v>5.2110070559425615E-3</v>
      </c>
      <c r="S2742" s="50">
        <v>1.5893585665988033</v>
      </c>
      <c r="T2742" s="50">
        <v>7.0577996093773967E-3</v>
      </c>
      <c r="U2742" s="50">
        <v>2.9964185506695813</v>
      </c>
      <c r="V2742" s="51">
        <v>80.377080014279088</v>
      </c>
      <c r="X2742" s="49">
        <v>0.26</v>
      </c>
      <c r="Y2742" s="49">
        <v>31.91</v>
      </c>
      <c r="Z2742" s="49">
        <v>0.53</v>
      </c>
      <c r="AA2742" s="49">
        <v>8.61</v>
      </c>
      <c r="AB2742" s="49">
        <v>9.42</v>
      </c>
      <c r="AC2742" s="49">
        <v>0.27</v>
      </c>
      <c r="AD2742" s="49">
        <v>2.2200000000000002</v>
      </c>
      <c r="AE2742" s="312"/>
      <c r="AF2742" s="465" t="s">
        <v>1750</v>
      </c>
      <c r="AG2742" s="343">
        <v>30</v>
      </c>
      <c r="AH2742" s="343">
        <v>15</v>
      </c>
      <c r="AI2742" s="343"/>
      <c r="AJ2742" s="343"/>
      <c r="AK2742" s="343"/>
      <c r="AL2742" s="343"/>
      <c r="AM2742" s="343"/>
      <c r="AN2742" s="343"/>
      <c r="AO2742" s="343"/>
      <c r="AP2742" s="343"/>
      <c r="AQ2742" s="343"/>
      <c r="AR2742" s="343"/>
      <c r="AS2742" s="343"/>
      <c r="AT2742" s="343"/>
      <c r="AU2742" s="343"/>
      <c r="AV2742" s="343"/>
      <c r="AW2742" s="343"/>
      <c r="AX2742" s="343"/>
      <c r="AY2742" s="343"/>
      <c r="AZ2742" s="343"/>
      <c r="BA2742" s="343"/>
      <c r="BB2742" s="343"/>
      <c r="BC2742" s="343"/>
      <c r="BD2742" s="343"/>
      <c r="BE2742" s="475"/>
      <c r="BF2742" s="475"/>
      <c r="BG2742" s="475"/>
      <c r="BH2742" s="475"/>
      <c r="BI2742" s="475"/>
      <c r="BJ2742" s="475"/>
      <c r="BK2742" s="475"/>
      <c r="BL2742" s="475"/>
      <c r="BM2742" s="475"/>
      <c r="BN2742" s="475"/>
      <c r="BO2742" s="475"/>
      <c r="BP2742" s="306"/>
      <c r="BQ2742" s="496"/>
      <c r="BR2742" s="496"/>
      <c r="BS2742" s="496"/>
      <c r="BT2742" s="496"/>
      <c r="BU2742" s="496"/>
      <c r="BV2742" s="496"/>
    </row>
    <row r="2743" spans="1:74" s="52" customFormat="1" ht="12.75">
      <c r="A2743" s="45">
        <v>2670.080468178493</v>
      </c>
      <c r="B2743" s="46" t="s">
        <v>364</v>
      </c>
      <c r="C2743" s="47" t="s">
        <v>306</v>
      </c>
      <c r="D2743" s="48">
        <v>10.002777006601255</v>
      </c>
      <c r="E2743" s="49">
        <v>39.501910000000002</v>
      </c>
      <c r="F2743" s="49">
        <v>7.5300000000000006E-2</v>
      </c>
      <c r="G2743" s="49">
        <v>17.715620000000001</v>
      </c>
      <c r="H2743" s="49">
        <v>0.23960000000000001</v>
      </c>
      <c r="I2743" s="49">
        <v>0.21379999999999999</v>
      </c>
      <c r="J2743" s="49">
        <v>42.37921</v>
      </c>
      <c r="K2743" s="49">
        <v>0.2591</v>
      </c>
      <c r="L2743" s="49">
        <v>100.38454</v>
      </c>
      <c r="M2743" s="47"/>
      <c r="N2743" s="50">
        <v>1.0011473769419739</v>
      </c>
      <c r="O2743" s="50">
        <v>1.5088647403124471E-3</v>
      </c>
      <c r="P2743" s="50">
        <v>0.3754847202241583</v>
      </c>
      <c r="Q2743" s="50">
        <v>4.8843932764296751E-3</v>
      </c>
      <c r="R2743" s="50">
        <v>4.5895843792089228E-3</v>
      </c>
      <c r="S2743" s="50">
        <v>1.6011842918252845</v>
      </c>
      <c r="T2743" s="50">
        <v>7.0356621900341254E-3</v>
      </c>
      <c r="U2743" s="50">
        <v>2.9958348935774022</v>
      </c>
      <c r="V2743" s="51">
        <v>81.00416822769688</v>
      </c>
      <c r="X2743" s="49">
        <v>0.26</v>
      </c>
      <c r="Y2743" s="49">
        <v>26.19</v>
      </c>
      <c r="Z2743" s="49">
        <v>0.54</v>
      </c>
      <c r="AA2743" s="49">
        <v>7.65</v>
      </c>
      <c r="AB2743" s="49">
        <v>10.73</v>
      </c>
      <c r="AC2743" s="49">
        <v>0.26</v>
      </c>
      <c r="AD2743" s="49">
        <v>2.2200000000000002</v>
      </c>
      <c r="AE2743" s="312"/>
      <c r="AF2743" s="465" t="s">
        <v>1750</v>
      </c>
      <c r="AG2743" s="343">
        <v>30</v>
      </c>
      <c r="AH2743" s="343">
        <v>15</v>
      </c>
      <c r="AI2743" s="343"/>
      <c r="AJ2743" s="343"/>
      <c r="AK2743" s="343"/>
      <c r="AL2743" s="343"/>
      <c r="AM2743" s="343"/>
      <c r="AN2743" s="343"/>
      <c r="AO2743" s="343"/>
      <c r="AP2743" s="343"/>
      <c r="AQ2743" s="343"/>
      <c r="AR2743" s="343"/>
      <c r="AS2743" s="343"/>
      <c r="AT2743" s="343"/>
      <c r="AU2743" s="343"/>
      <c r="AV2743" s="343"/>
      <c r="AW2743" s="343"/>
      <c r="AX2743" s="343"/>
      <c r="AY2743" s="343"/>
      <c r="AZ2743" s="343"/>
      <c r="BA2743" s="343"/>
      <c r="BB2743" s="343"/>
      <c r="BC2743" s="343"/>
      <c r="BD2743" s="343"/>
      <c r="BE2743" s="475"/>
      <c r="BF2743" s="475"/>
      <c r="BG2743" s="475"/>
      <c r="BH2743" s="475"/>
      <c r="BI2743" s="475"/>
      <c r="BJ2743" s="475"/>
      <c r="BK2743" s="475"/>
      <c r="BL2743" s="475"/>
      <c r="BM2743" s="475"/>
      <c r="BN2743" s="475"/>
      <c r="BO2743" s="475"/>
      <c r="BP2743" s="306"/>
      <c r="BQ2743" s="496"/>
      <c r="BR2743" s="496"/>
      <c r="BS2743" s="496"/>
      <c r="BT2743" s="496"/>
      <c r="BU2743" s="496"/>
      <c r="BV2743" s="496"/>
    </row>
    <row r="2744" spans="1:74" s="52" customFormat="1" ht="12.75">
      <c r="A2744" s="45">
        <v>2670.080468178493</v>
      </c>
      <c r="B2744" s="46" t="s">
        <v>364</v>
      </c>
      <c r="C2744" s="47" t="s">
        <v>306</v>
      </c>
      <c r="D2744" s="48">
        <v>15.002777006601255</v>
      </c>
      <c r="E2744" s="49">
        <v>39.421469999999999</v>
      </c>
      <c r="F2744" s="49">
        <v>2.1600000000000001E-2</v>
      </c>
      <c r="G2744" s="49">
        <v>17.255739999999999</v>
      </c>
      <c r="H2744" s="49">
        <v>0.25540000000000002</v>
      </c>
      <c r="I2744" s="49">
        <v>0.2316</v>
      </c>
      <c r="J2744" s="49">
        <v>42.734659999999998</v>
      </c>
      <c r="K2744" s="49">
        <v>0.2535</v>
      </c>
      <c r="L2744" s="49">
        <v>100.17397</v>
      </c>
      <c r="M2744" s="47"/>
      <c r="N2744" s="50">
        <v>0.99987630616105938</v>
      </c>
      <c r="O2744" s="50">
        <v>4.3315429847688372E-4</v>
      </c>
      <c r="P2744" s="50">
        <v>0.36601850665188712</v>
      </c>
      <c r="Q2744" s="50">
        <v>5.210486171710371E-3</v>
      </c>
      <c r="R2744" s="50">
        <v>4.9755117548389771E-3</v>
      </c>
      <c r="S2744" s="50">
        <v>1.6158545330059786</v>
      </c>
      <c r="T2744" s="50">
        <v>6.888887198035442E-3</v>
      </c>
      <c r="U2744" s="50">
        <v>2.9992573852419864</v>
      </c>
      <c r="V2744" s="51">
        <v>81.531687483115803</v>
      </c>
      <c r="X2744" s="49">
        <v>0.26</v>
      </c>
      <c r="Y2744" s="49">
        <v>88.23</v>
      </c>
      <c r="Z2744" s="49">
        <v>0.55000000000000004</v>
      </c>
      <c r="AA2744" s="49">
        <v>7.14</v>
      </c>
      <c r="AB2744" s="49">
        <v>9.81</v>
      </c>
      <c r="AC2744" s="49">
        <v>0.26</v>
      </c>
      <c r="AD2744" s="49">
        <v>2.27</v>
      </c>
      <c r="AE2744" s="312"/>
      <c r="AF2744" s="465" t="s">
        <v>1750</v>
      </c>
      <c r="AG2744" s="343">
        <v>30</v>
      </c>
      <c r="AH2744" s="343">
        <v>15</v>
      </c>
      <c r="AI2744" s="343"/>
      <c r="AJ2744" s="343"/>
      <c r="AK2744" s="343"/>
      <c r="AL2744" s="343"/>
      <c r="AM2744" s="343"/>
      <c r="AN2744" s="343"/>
      <c r="AO2744" s="343"/>
      <c r="AP2744" s="343"/>
      <c r="AQ2744" s="343"/>
      <c r="AR2744" s="343"/>
      <c r="AS2744" s="343"/>
      <c r="AT2744" s="343"/>
      <c r="AU2744" s="343"/>
      <c r="AV2744" s="343"/>
      <c r="AW2744" s="343"/>
      <c r="AX2744" s="343"/>
      <c r="AY2744" s="343"/>
      <c r="AZ2744" s="343"/>
      <c r="BA2744" s="343"/>
      <c r="BB2744" s="343"/>
      <c r="BC2744" s="343"/>
      <c r="BD2744" s="343"/>
      <c r="BE2744" s="475"/>
      <c r="BF2744" s="475"/>
      <c r="BG2744" s="475"/>
      <c r="BH2744" s="475"/>
      <c r="BI2744" s="475"/>
      <c r="BJ2744" s="475"/>
      <c r="BK2744" s="475"/>
      <c r="BL2744" s="475"/>
      <c r="BM2744" s="475"/>
      <c r="BN2744" s="475"/>
      <c r="BO2744" s="475"/>
      <c r="BP2744" s="306"/>
      <c r="BQ2744" s="496"/>
      <c r="BR2744" s="496"/>
      <c r="BS2744" s="496"/>
      <c r="BT2744" s="496"/>
      <c r="BU2744" s="496"/>
      <c r="BV2744" s="496"/>
    </row>
    <row r="2745" spans="1:74" s="52" customFormat="1" ht="12.75">
      <c r="A2745" s="45">
        <v>2670.080468178493</v>
      </c>
      <c r="B2745" s="46" t="s">
        <v>364</v>
      </c>
      <c r="C2745" s="47" t="s">
        <v>306</v>
      </c>
      <c r="D2745" s="48">
        <v>20.002777006601256</v>
      </c>
      <c r="E2745" s="49">
        <v>39.702979999999997</v>
      </c>
      <c r="F2745" s="49">
        <v>4.1599999999999998E-2</v>
      </c>
      <c r="G2745" s="49">
        <v>16.865839999999999</v>
      </c>
      <c r="H2745" s="49">
        <v>0.2296</v>
      </c>
      <c r="I2745" s="49">
        <v>0.26590000000000003</v>
      </c>
      <c r="J2745" s="49">
        <v>43.049480000000003</v>
      </c>
      <c r="K2745" s="49">
        <v>0.25990000000000002</v>
      </c>
      <c r="L2745" s="49">
        <v>100.4153</v>
      </c>
      <c r="M2745" s="47"/>
      <c r="N2745" s="50">
        <v>1.0021307214228725</v>
      </c>
      <c r="O2745" s="50">
        <v>8.3017569961038595E-4</v>
      </c>
      <c r="P2745" s="50">
        <v>0.35601249537465568</v>
      </c>
      <c r="Q2745" s="50">
        <v>4.6614072494391813E-3</v>
      </c>
      <c r="R2745" s="50">
        <v>5.6846711663903074E-3</v>
      </c>
      <c r="S2745" s="50">
        <v>1.6198609150136365</v>
      </c>
      <c r="T2745" s="50">
        <v>7.0285412513024868E-3</v>
      </c>
      <c r="U2745" s="50">
        <v>2.9962089271779071</v>
      </c>
      <c r="V2745" s="51">
        <v>81.982019014836922</v>
      </c>
      <c r="X2745" s="49">
        <v>0.26</v>
      </c>
      <c r="Y2745" s="49">
        <v>44.76</v>
      </c>
      <c r="Z2745" s="49">
        <v>0.56000000000000005</v>
      </c>
      <c r="AA2745" s="49">
        <v>8.02</v>
      </c>
      <c r="AB2745" s="49">
        <v>8.5399999999999991</v>
      </c>
      <c r="AC2745" s="49">
        <v>0.26</v>
      </c>
      <c r="AD2745" s="49">
        <v>2.21</v>
      </c>
      <c r="AE2745" s="312"/>
      <c r="AF2745" s="465" t="s">
        <v>1750</v>
      </c>
      <c r="AG2745" s="343">
        <v>30</v>
      </c>
      <c r="AH2745" s="343">
        <v>15</v>
      </c>
      <c r="AI2745" s="343"/>
      <c r="AJ2745" s="343"/>
      <c r="AK2745" s="343"/>
      <c r="AL2745" s="343"/>
      <c r="AM2745" s="343"/>
      <c r="AN2745" s="343"/>
      <c r="AO2745" s="343"/>
      <c r="AP2745" s="343"/>
      <c r="AQ2745" s="343"/>
      <c r="AR2745" s="343"/>
      <c r="AS2745" s="343"/>
      <c r="AT2745" s="343"/>
      <c r="AU2745" s="343"/>
      <c r="AV2745" s="343"/>
      <c r="AW2745" s="343"/>
      <c r="AX2745" s="343"/>
      <c r="AY2745" s="343"/>
      <c r="AZ2745" s="343"/>
      <c r="BA2745" s="343"/>
      <c r="BB2745" s="343"/>
      <c r="BC2745" s="343"/>
      <c r="BD2745" s="343"/>
      <c r="BE2745" s="475"/>
      <c r="BF2745" s="475"/>
      <c r="BG2745" s="475"/>
      <c r="BH2745" s="475"/>
      <c r="BI2745" s="475"/>
      <c r="BJ2745" s="475"/>
      <c r="BK2745" s="475"/>
      <c r="BL2745" s="475"/>
      <c r="BM2745" s="475"/>
      <c r="BN2745" s="475"/>
      <c r="BO2745" s="475"/>
      <c r="BP2745" s="306"/>
      <c r="BQ2745" s="496"/>
      <c r="BR2745" s="496"/>
      <c r="BS2745" s="496"/>
      <c r="BT2745" s="496"/>
      <c r="BU2745" s="496"/>
      <c r="BV2745" s="496"/>
    </row>
    <row r="2746" spans="1:74" s="52" customFormat="1" ht="12.75">
      <c r="A2746" s="45">
        <v>2670.080468178493</v>
      </c>
      <c r="B2746" s="46" t="s">
        <v>364</v>
      </c>
      <c r="C2746" s="47" t="s">
        <v>306</v>
      </c>
      <c r="D2746" s="48">
        <v>25.002777006601256</v>
      </c>
      <c r="E2746" s="49">
        <v>39.552169999999997</v>
      </c>
      <c r="F2746" s="49">
        <v>3.1899999999999998E-2</v>
      </c>
      <c r="G2746" s="49">
        <v>16.625889999999998</v>
      </c>
      <c r="H2746" s="49">
        <v>0.224</v>
      </c>
      <c r="I2746" s="49">
        <v>0.24540000000000001</v>
      </c>
      <c r="J2746" s="49">
        <v>43.333840000000002</v>
      </c>
      <c r="K2746" s="49">
        <v>0.25340000000000001</v>
      </c>
      <c r="L2746" s="49">
        <v>100.26659999999998</v>
      </c>
      <c r="M2746" s="47"/>
      <c r="N2746" s="50">
        <v>0.99914514074784089</v>
      </c>
      <c r="O2746" s="50">
        <v>6.3712458389660596E-4</v>
      </c>
      <c r="P2746" s="50">
        <v>0.3512361124492876</v>
      </c>
      <c r="Q2746" s="50">
        <v>4.551454185874387E-3</v>
      </c>
      <c r="R2746" s="50">
        <v>5.2507164061540088E-3</v>
      </c>
      <c r="S2746" s="50">
        <v>1.6319016662573866</v>
      </c>
      <c r="T2746" s="50">
        <v>6.8583954539264014E-3</v>
      </c>
      <c r="U2746" s="50">
        <v>2.9995806100843665</v>
      </c>
      <c r="V2746" s="51">
        <v>82.288869879814897</v>
      </c>
      <c r="X2746" s="49">
        <v>0.26</v>
      </c>
      <c r="Y2746" s="49">
        <v>59.65</v>
      </c>
      <c r="Z2746" s="49">
        <v>0.56000000000000005</v>
      </c>
      <c r="AA2746" s="49">
        <v>8.09</v>
      </c>
      <c r="AB2746" s="49">
        <v>9.1</v>
      </c>
      <c r="AC2746" s="49">
        <v>0.26</v>
      </c>
      <c r="AD2746" s="49">
        <v>2.2599999999999998</v>
      </c>
      <c r="AE2746" s="312"/>
      <c r="AF2746" s="465" t="s">
        <v>1750</v>
      </c>
      <c r="AG2746" s="343">
        <v>30</v>
      </c>
      <c r="AH2746" s="343">
        <v>15</v>
      </c>
      <c r="AI2746" s="343"/>
      <c r="AJ2746" s="343"/>
      <c r="AK2746" s="343"/>
      <c r="AL2746" s="343"/>
      <c r="AM2746" s="343"/>
      <c r="AN2746" s="343"/>
      <c r="AO2746" s="343"/>
      <c r="AP2746" s="343"/>
      <c r="AQ2746" s="343"/>
      <c r="AR2746" s="343"/>
      <c r="AS2746" s="343"/>
      <c r="AT2746" s="343"/>
      <c r="AU2746" s="343"/>
      <c r="AV2746" s="343"/>
      <c r="AW2746" s="343"/>
      <c r="AX2746" s="343"/>
      <c r="AY2746" s="343"/>
      <c r="AZ2746" s="343"/>
      <c r="BA2746" s="343"/>
      <c r="BB2746" s="343"/>
      <c r="BC2746" s="343"/>
      <c r="BD2746" s="343"/>
      <c r="BE2746" s="475"/>
      <c r="BF2746" s="475"/>
      <c r="BG2746" s="475"/>
      <c r="BH2746" s="475"/>
      <c r="BI2746" s="475"/>
      <c r="BJ2746" s="475"/>
      <c r="BK2746" s="475"/>
      <c r="BL2746" s="475"/>
      <c r="BM2746" s="475"/>
      <c r="BN2746" s="475"/>
      <c r="BO2746" s="475"/>
      <c r="BP2746" s="306"/>
      <c r="BQ2746" s="496"/>
      <c r="BR2746" s="496"/>
      <c r="BS2746" s="496"/>
      <c r="BT2746" s="496"/>
      <c r="BU2746" s="496"/>
      <c r="BV2746" s="496"/>
    </row>
    <row r="2747" spans="1:74" s="52" customFormat="1" ht="12.75">
      <c r="A2747" s="45">
        <v>2670.080468178493</v>
      </c>
      <c r="B2747" s="46" t="s">
        <v>364</v>
      </c>
      <c r="C2747" s="47" t="s">
        <v>306</v>
      </c>
      <c r="D2747" s="48">
        <v>30.002777006601256</v>
      </c>
      <c r="E2747" s="49">
        <v>39.682879999999997</v>
      </c>
      <c r="F2747" s="49">
        <v>2.2499999999999999E-2</v>
      </c>
      <c r="G2747" s="49">
        <v>16.33596</v>
      </c>
      <c r="H2747" s="49">
        <v>0.23080000000000001</v>
      </c>
      <c r="I2747" s="49">
        <v>0.23519999999999999</v>
      </c>
      <c r="J2747" s="49">
        <v>43.5471</v>
      </c>
      <c r="K2747" s="49">
        <v>0.25419999999999998</v>
      </c>
      <c r="L2747" s="49">
        <v>100.30864</v>
      </c>
      <c r="M2747" s="47"/>
      <c r="N2747" s="50">
        <v>1.000474054477398</v>
      </c>
      <c r="O2747" s="50">
        <v>4.4849807146503308E-4</v>
      </c>
      <c r="P2747" s="50">
        <v>0.3444318482219797</v>
      </c>
      <c r="Q2747" s="50">
        <v>4.680393242197615E-3</v>
      </c>
      <c r="R2747" s="50">
        <v>5.0225665896938597E-3</v>
      </c>
      <c r="S2747" s="50">
        <v>1.6367050821991453</v>
      </c>
      <c r="T2747" s="50">
        <v>6.8665065777922104E-3</v>
      </c>
      <c r="U2747" s="50">
        <v>2.9986289493796718</v>
      </c>
      <c r="V2747" s="51">
        <v>82.614435028033895</v>
      </c>
      <c r="X2747" s="49">
        <v>0.26</v>
      </c>
      <c r="Y2747" s="49">
        <v>86.84</v>
      </c>
      <c r="Z2747" s="49">
        <v>0.56999999999999995</v>
      </c>
      <c r="AA2747" s="49">
        <v>8.0500000000000007</v>
      </c>
      <c r="AB2747" s="49">
        <v>9.61</v>
      </c>
      <c r="AC2747" s="49">
        <v>0.26</v>
      </c>
      <c r="AD2747" s="49">
        <v>2.25</v>
      </c>
      <c r="AE2747" s="312"/>
      <c r="AF2747" s="465" t="s">
        <v>1750</v>
      </c>
      <c r="AG2747" s="343">
        <v>30</v>
      </c>
      <c r="AH2747" s="343">
        <v>15</v>
      </c>
      <c r="AI2747" s="343"/>
      <c r="AJ2747" s="343"/>
      <c r="AK2747" s="343"/>
      <c r="AL2747" s="343"/>
      <c r="AM2747" s="343"/>
      <c r="AN2747" s="343"/>
      <c r="AO2747" s="343"/>
      <c r="AP2747" s="343"/>
      <c r="AQ2747" s="343"/>
      <c r="AR2747" s="343"/>
      <c r="AS2747" s="343"/>
      <c r="AT2747" s="343"/>
      <c r="AU2747" s="343"/>
      <c r="AV2747" s="343"/>
      <c r="AW2747" s="343"/>
      <c r="AX2747" s="343"/>
      <c r="AY2747" s="343"/>
      <c r="AZ2747" s="343"/>
      <c r="BA2747" s="343"/>
      <c r="BB2747" s="343"/>
      <c r="BC2747" s="343"/>
      <c r="BD2747" s="343"/>
      <c r="BE2747" s="475"/>
      <c r="BF2747" s="475"/>
      <c r="BG2747" s="475"/>
      <c r="BH2747" s="475"/>
      <c r="BI2747" s="475"/>
      <c r="BJ2747" s="475"/>
      <c r="BK2747" s="475"/>
      <c r="BL2747" s="475"/>
      <c r="BM2747" s="475"/>
      <c r="BN2747" s="475"/>
      <c r="BO2747" s="475"/>
      <c r="BP2747" s="306"/>
      <c r="BQ2747" s="496"/>
      <c r="BR2747" s="496"/>
      <c r="BS2747" s="496"/>
      <c r="BT2747" s="496"/>
      <c r="BU2747" s="496"/>
      <c r="BV2747" s="496"/>
    </row>
    <row r="2748" spans="1:74" s="52" customFormat="1" ht="12.75">
      <c r="A2748" s="45">
        <v>2670.080468178493</v>
      </c>
      <c r="B2748" s="46" t="s">
        <v>364</v>
      </c>
      <c r="C2748" s="47" t="s">
        <v>306</v>
      </c>
      <c r="D2748" s="48">
        <v>35.002777006601256</v>
      </c>
      <c r="E2748" s="49">
        <v>39.853789999999996</v>
      </c>
      <c r="F2748" s="49">
        <v>3.2599999999999997E-2</v>
      </c>
      <c r="G2748" s="49">
        <v>16.235990000000001</v>
      </c>
      <c r="H2748" s="49">
        <v>0.24399999999999999</v>
      </c>
      <c r="I2748" s="49">
        <v>0.22409999999999999</v>
      </c>
      <c r="J2748" s="49">
        <v>43.709589999999999</v>
      </c>
      <c r="K2748" s="49">
        <v>0.25269999999999998</v>
      </c>
      <c r="L2748" s="49">
        <v>100.55277000000001</v>
      </c>
      <c r="M2748" s="47"/>
      <c r="N2748" s="50">
        <v>1.0014752872283967</v>
      </c>
      <c r="O2748" s="50">
        <v>6.476846791440415E-4</v>
      </c>
      <c r="P2748" s="50">
        <v>0.34119713678813995</v>
      </c>
      <c r="Q2748" s="50">
        <v>4.9317871830890118E-3</v>
      </c>
      <c r="R2748" s="50">
        <v>4.7697784231639125E-3</v>
      </c>
      <c r="S2748" s="50">
        <v>1.637404151735844</v>
      </c>
      <c r="T2748" s="50">
        <v>6.803517375537551E-3</v>
      </c>
      <c r="U2748" s="50">
        <v>2.9972293434133155</v>
      </c>
      <c r="V2748" s="51">
        <v>82.755639614352546</v>
      </c>
      <c r="X2748" s="49">
        <v>0.25</v>
      </c>
      <c r="Y2748" s="49">
        <v>59.34</v>
      </c>
      <c r="Z2748" s="49">
        <v>0.56999999999999995</v>
      </c>
      <c r="AA2748" s="49">
        <v>7.58</v>
      </c>
      <c r="AB2748" s="49">
        <v>10.029999999999999</v>
      </c>
      <c r="AC2748" s="49">
        <v>0.26</v>
      </c>
      <c r="AD2748" s="49">
        <v>2.2599999999999998</v>
      </c>
      <c r="AE2748" s="312"/>
      <c r="AF2748" s="465" t="s">
        <v>1750</v>
      </c>
      <c r="AG2748" s="343">
        <v>30</v>
      </c>
      <c r="AH2748" s="343">
        <v>15</v>
      </c>
      <c r="AI2748" s="343"/>
      <c r="AJ2748" s="343"/>
      <c r="AK2748" s="343"/>
      <c r="AL2748" s="343"/>
      <c r="AM2748" s="343"/>
      <c r="AN2748" s="343"/>
      <c r="AO2748" s="343"/>
      <c r="AP2748" s="343"/>
      <c r="AQ2748" s="343"/>
      <c r="AR2748" s="343"/>
      <c r="AS2748" s="343"/>
      <c r="AT2748" s="343"/>
      <c r="AU2748" s="343"/>
      <c r="AV2748" s="343"/>
      <c r="AW2748" s="343"/>
      <c r="AX2748" s="343"/>
      <c r="AY2748" s="343"/>
      <c r="AZ2748" s="343"/>
      <c r="BA2748" s="343"/>
      <c r="BB2748" s="343"/>
      <c r="BC2748" s="343"/>
      <c r="BD2748" s="343"/>
      <c r="BE2748" s="475"/>
      <c r="BF2748" s="475"/>
      <c r="BG2748" s="475"/>
      <c r="BH2748" s="475"/>
      <c r="BI2748" s="475"/>
      <c r="BJ2748" s="475"/>
      <c r="BK2748" s="475"/>
      <c r="BL2748" s="475"/>
      <c r="BM2748" s="475"/>
      <c r="BN2748" s="475"/>
      <c r="BO2748" s="475"/>
      <c r="BP2748" s="306"/>
      <c r="BQ2748" s="496"/>
      <c r="BR2748" s="496"/>
      <c r="BS2748" s="496"/>
      <c r="BT2748" s="496"/>
      <c r="BU2748" s="496"/>
      <c r="BV2748" s="496"/>
    </row>
    <row r="2749" spans="1:74" s="52" customFormat="1" ht="12.75">
      <c r="A2749" s="45">
        <v>2670.080468178493</v>
      </c>
      <c r="B2749" s="46" t="s">
        <v>364</v>
      </c>
      <c r="C2749" s="47" t="s">
        <v>306</v>
      </c>
      <c r="D2749" s="48">
        <v>40.002777006601256</v>
      </c>
      <c r="E2749" s="49">
        <v>39.723089999999999</v>
      </c>
      <c r="F2749" s="49">
        <v>4.7800000000000002E-2</v>
      </c>
      <c r="G2749" s="49">
        <v>16.175999999999998</v>
      </c>
      <c r="H2749" s="49">
        <v>0.25490000000000002</v>
      </c>
      <c r="I2749" s="49">
        <v>0.2215</v>
      </c>
      <c r="J2749" s="49">
        <v>43.851770000000002</v>
      </c>
      <c r="K2749" s="49">
        <v>0.2636</v>
      </c>
      <c r="L2749" s="49">
        <v>100.53865999999999</v>
      </c>
      <c r="M2749" s="47"/>
      <c r="N2749" s="50">
        <v>0.99847520961332081</v>
      </c>
      <c r="O2749" s="50">
        <v>9.4994305938938812E-4</v>
      </c>
      <c r="P2749" s="50">
        <v>0.34003325638778392</v>
      </c>
      <c r="Q2749" s="50">
        <v>5.1535677548849744E-3</v>
      </c>
      <c r="R2749" s="50">
        <v>4.7157821267026752E-3</v>
      </c>
      <c r="S2749" s="50">
        <v>1.6431981430451874</v>
      </c>
      <c r="T2749" s="50">
        <v>7.0990022806314583E-3</v>
      </c>
      <c r="U2749" s="50">
        <v>2.9996249042679008</v>
      </c>
      <c r="V2749" s="51">
        <v>82.854584871689539</v>
      </c>
      <c r="X2749" s="49">
        <v>0.26</v>
      </c>
      <c r="Y2749" s="49">
        <v>40.020000000000003</v>
      </c>
      <c r="Z2749" s="49">
        <v>0.56999999999999995</v>
      </c>
      <c r="AA2749" s="49">
        <v>7.23</v>
      </c>
      <c r="AB2749" s="49">
        <v>10.210000000000001</v>
      </c>
      <c r="AC2749" s="49">
        <v>0.26</v>
      </c>
      <c r="AD2749" s="49">
        <v>2.1800000000000002</v>
      </c>
      <c r="AE2749" s="312"/>
      <c r="AF2749" s="465" t="s">
        <v>1750</v>
      </c>
      <c r="AG2749" s="343">
        <v>30</v>
      </c>
      <c r="AH2749" s="343">
        <v>15</v>
      </c>
      <c r="AI2749" s="343"/>
      <c r="AJ2749" s="343"/>
      <c r="AK2749" s="343"/>
      <c r="AL2749" s="343"/>
      <c r="AM2749" s="343"/>
      <c r="AN2749" s="343"/>
      <c r="AO2749" s="343"/>
      <c r="AP2749" s="343"/>
      <c r="AQ2749" s="343"/>
      <c r="AR2749" s="343"/>
      <c r="AS2749" s="343"/>
      <c r="AT2749" s="343"/>
      <c r="AU2749" s="343"/>
      <c r="AV2749" s="343"/>
      <c r="AW2749" s="343"/>
      <c r="AX2749" s="343"/>
      <c r="AY2749" s="343"/>
      <c r="AZ2749" s="343"/>
      <c r="BA2749" s="343"/>
      <c r="BB2749" s="343"/>
      <c r="BC2749" s="343"/>
      <c r="BD2749" s="343"/>
      <c r="BE2749" s="475"/>
      <c r="BF2749" s="475"/>
      <c r="BG2749" s="475"/>
      <c r="BH2749" s="475"/>
      <c r="BI2749" s="475"/>
      <c r="BJ2749" s="475"/>
      <c r="BK2749" s="475"/>
      <c r="BL2749" s="475"/>
      <c r="BM2749" s="475"/>
      <c r="BN2749" s="475"/>
      <c r="BO2749" s="475"/>
      <c r="BP2749" s="306"/>
      <c r="BQ2749" s="496"/>
      <c r="BR2749" s="496"/>
      <c r="BS2749" s="496"/>
      <c r="BT2749" s="496"/>
      <c r="BU2749" s="496"/>
      <c r="BV2749" s="496"/>
    </row>
    <row r="2750" spans="1:74" s="52" customFormat="1" ht="12.75">
      <c r="A2750" s="45">
        <v>2670.080468178493</v>
      </c>
      <c r="B2750" s="46" t="s">
        <v>364</v>
      </c>
      <c r="C2750" s="47" t="s">
        <v>306</v>
      </c>
      <c r="D2750" s="48">
        <v>45.002777006601256</v>
      </c>
      <c r="E2750" s="49">
        <v>39.763309999999997</v>
      </c>
      <c r="F2750" s="49">
        <v>5.2999999999999999E-2</v>
      </c>
      <c r="G2750" s="49">
        <v>16.186</v>
      </c>
      <c r="H2750" s="49">
        <v>0.26650000000000001</v>
      </c>
      <c r="I2750" s="49">
        <v>0.2339</v>
      </c>
      <c r="J2750" s="49">
        <v>43.587719999999997</v>
      </c>
      <c r="K2750" s="49">
        <v>0.25</v>
      </c>
      <c r="L2750" s="49">
        <v>100.34043</v>
      </c>
      <c r="M2750" s="47"/>
      <c r="N2750" s="50">
        <v>1.0012934998417742</v>
      </c>
      <c r="O2750" s="50">
        <v>1.0551887504798344E-3</v>
      </c>
      <c r="P2750" s="50">
        <v>0.34085871144164065</v>
      </c>
      <c r="Q2750" s="50">
        <v>5.3978395810379701E-3</v>
      </c>
      <c r="R2750" s="50">
        <v>4.9887854727856821E-3</v>
      </c>
      <c r="S2750" s="50">
        <v>1.6362571819028398</v>
      </c>
      <c r="T2750" s="50">
        <v>6.7449156667078415E-3</v>
      </c>
      <c r="U2750" s="50">
        <v>2.9965961226572655</v>
      </c>
      <c r="V2750" s="51">
        <v>82.759801153333228</v>
      </c>
      <c r="X2750" s="49">
        <v>0.26</v>
      </c>
      <c r="Y2750" s="49">
        <v>35.200000000000003</v>
      </c>
      <c r="Z2750" s="49">
        <v>0.56999999999999995</v>
      </c>
      <c r="AA2750" s="49">
        <v>6.96</v>
      </c>
      <c r="AB2750" s="49">
        <v>9.66</v>
      </c>
      <c r="AC2750" s="49">
        <v>0.26</v>
      </c>
      <c r="AD2750" s="49">
        <v>2.27</v>
      </c>
      <c r="AE2750" s="312"/>
      <c r="AF2750" s="465" t="s">
        <v>1750</v>
      </c>
      <c r="AG2750" s="343">
        <v>30</v>
      </c>
      <c r="AH2750" s="343">
        <v>15</v>
      </c>
      <c r="AI2750" s="343"/>
      <c r="AJ2750" s="343"/>
      <c r="AK2750" s="343"/>
      <c r="AL2750" s="343"/>
      <c r="AM2750" s="343"/>
      <c r="AN2750" s="343"/>
      <c r="AO2750" s="343"/>
      <c r="AP2750" s="343"/>
      <c r="AQ2750" s="343"/>
      <c r="AR2750" s="343"/>
      <c r="AS2750" s="343"/>
      <c r="AT2750" s="343"/>
      <c r="AU2750" s="343"/>
      <c r="AV2750" s="343"/>
      <c r="AW2750" s="343"/>
      <c r="AX2750" s="343"/>
      <c r="AY2750" s="343"/>
      <c r="AZ2750" s="343"/>
      <c r="BA2750" s="343"/>
      <c r="BB2750" s="343"/>
      <c r="BC2750" s="343"/>
      <c r="BD2750" s="343"/>
      <c r="BE2750" s="475"/>
      <c r="BF2750" s="475"/>
      <c r="BG2750" s="475"/>
      <c r="BH2750" s="475"/>
      <c r="BI2750" s="475"/>
      <c r="BJ2750" s="475"/>
      <c r="BK2750" s="475"/>
      <c r="BL2750" s="475"/>
      <c r="BM2750" s="475"/>
      <c r="BN2750" s="475"/>
      <c r="BO2750" s="475"/>
      <c r="BP2750" s="306"/>
      <c r="BQ2750" s="496"/>
      <c r="BR2750" s="496"/>
      <c r="BS2750" s="496"/>
      <c r="BT2750" s="496"/>
      <c r="BU2750" s="496"/>
      <c r="BV2750" s="496"/>
    </row>
    <row r="2751" spans="1:74" s="52" customFormat="1" ht="12.75">
      <c r="A2751" s="45">
        <v>2670.080468178493</v>
      </c>
      <c r="B2751" s="46" t="s">
        <v>364</v>
      </c>
      <c r="C2751" s="47" t="s">
        <v>306</v>
      </c>
      <c r="D2751" s="48">
        <v>50.002777006601256</v>
      </c>
      <c r="E2751" s="49">
        <v>39.914119999999997</v>
      </c>
      <c r="F2751" s="49">
        <v>2.4400000000000002E-2</v>
      </c>
      <c r="G2751" s="49">
        <v>16.01604</v>
      </c>
      <c r="H2751" s="49">
        <v>0.27379999999999999</v>
      </c>
      <c r="I2751" s="49">
        <v>0.25519999999999998</v>
      </c>
      <c r="J2751" s="49">
        <v>43.577570000000001</v>
      </c>
      <c r="K2751" s="49">
        <v>0.2515</v>
      </c>
      <c r="L2751" s="49">
        <v>100.31263</v>
      </c>
      <c r="M2751" s="47"/>
      <c r="N2751" s="50">
        <v>1.004445885772653</v>
      </c>
      <c r="O2751" s="50">
        <v>4.8547316287065635E-4</v>
      </c>
      <c r="P2751" s="50">
        <v>0.33706303296929058</v>
      </c>
      <c r="Q2751" s="50">
        <v>5.5421378233896654E-3</v>
      </c>
      <c r="R2751" s="50">
        <v>5.4395928571588465E-3</v>
      </c>
      <c r="S2751" s="50">
        <v>1.6348260159929935</v>
      </c>
      <c r="T2751" s="50">
        <v>6.7810293232492469E-3</v>
      </c>
      <c r="U2751" s="50">
        <v>2.9945831679016055</v>
      </c>
      <c r="V2751" s="51">
        <v>82.906592379187288</v>
      </c>
      <c r="X2751" s="49">
        <v>0.25</v>
      </c>
      <c r="Y2751" s="49">
        <v>79.62</v>
      </c>
      <c r="Z2751" s="49">
        <v>0.56999999999999995</v>
      </c>
      <c r="AA2751" s="49">
        <v>6.77</v>
      </c>
      <c r="AB2751" s="49">
        <v>8.7799999999999994</v>
      </c>
      <c r="AC2751" s="49">
        <v>0.26</v>
      </c>
      <c r="AD2751" s="49">
        <v>2.27</v>
      </c>
      <c r="AE2751" s="312"/>
      <c r="AF2751" s="465" t="s">
        <v>1750</v>
      </c>
      <c r="AG2751" s="343">
        <v>30</v>
      </c>
      <c r="AH2751" s="343">
        <v>15</v>
      </c>
      <c r="AI2751" s="343"/>
      <c r="AJ2751" s="343"/>
      <c r="AK2751" s="343"/>
      <c r="AL2751" s="343"/>
      <c r="AM2751" s="343"/>
      <c r="AN2751" s="343"/>
      <c r="AO2751" s="343"/>
      <c r="AP2751" s="343"/>
      <c r="AQ2751" s="343"/>
      <c r="AR2751" s="343"/>
      <c r="AS2751" s="343"/>
      <c r="AT2751" s="343"/>
      <c r="AU2751" s="343"/>
      <c r="AV2751" s="343"/>
      <c r="AW2751" s="343"/>
      <c r="AX2751" s="343"/>
      <c r="AY2751" s="343"/>
      <c r="AZ2751" s="343"/>
      <c r="BA2751" s="343"/>
      <c r="BB2751" s="343"/>
      <c r="BC2751" s="343"/>
      <c r="BD2751" s="343"/>
      <c r="BE2751" s="475"/>
      <c r="BF2751" s="475"/>
      <c r="BG2751" s="475"/>
      <c r="BH2751" s="475"/>
      <c r="BI2751" s="475"/>
      <c r="BJ2751" s="475"/>
      <c r="BK2751" s="475"/>
      <c r="BL2751" s="475"/>
      <c r="BM2751" s="475"/>
      <c r="BN2751" s="475"/>
      <c r="BO2751" s="475"/>
      <c r="BP2751" s="306"/>
      <c r="BQ2751" s="496"/>
      <c r="BR2751" s="496"/>
      <c r="BS2751" s="496"/>
      <c r="BT2751" s="496"/>
      <c r="BU2751" s="496"/>
      <c r="BV2751" s="496"/>
    </row>
    <row r="2752" spans="1:74" s="52" customFormat="1" ht="12.75">
      <c r="A2752" s="45">
        <v>2670.080468178493</v>
      </c>
      <c r="B2752" s="46" t="s">
        <v>364</v>
      </c>
      <c r="C2752" s="47" t="s">
        <v>306</v>
      </c>
      <c r="D2752" s="48">
        <v>55.002777006601256</v>
      </c>
      <c r="E2752" s="49">
        <v>39.682879999999997</v>
      </c>
      <c r="F2752" s="49">
        <v>6.5600000000000006E-2</v>
      </c>
      <c r="G2752" s="49">
        <v>16.05603</v>
      </c>
      <c r="H2752" s="49">
        <v>0.24229999999999999</v>
      </c>
      <c r="I2752" s="49">
        <v>0.23499999999999999</v>
      </c>
      <c r="J2752" s="49">
        <v>43.658819999999999</v>
      </c>
      <c r="K2752" s="49">
        <v>0.249</v>
      </c>
      <c r="L2752" s="49">
        <v>100.18962999999999</v>
      </c>
      <c r="M2752" s="47"/>
      <c r="N2752" s="50">
        <v>1.00023332682317</v>
      </c>
      <c r="O2752" s="50">
        <v>1.3073064125217299E-3</v>
      </c>
      <c r="P2752" s="50">
        <v>0.33844827269315741</v>
      </c>
      <c r="Q2752" s="50">
        <v>4.9124194649432891E-3</v>
      </c>
      <c r="R2752" s="50">
        <v>5.0170882295912456E-3</v>
      </c>
      <c r="S2752" s="50">
        <v>1.6405092220771642</v>
      </c>
      <c r="T2752" s="50">
        <v>6.7244246512390754E-3</v>
      </c>
      <c r="U2752" s="50">
        <v>2.9971520603517869</v>
      </c>
      <c r="V2752" s="51">
        <v>82.897648201765051</v>
      </c>
      <c r="X2752" s="49">
        <v>0.26</v>
      </c>
      <c r="Y2752" s="49">
        <v>29.49</v>
      </c>
      <c r="Z2752" s="49">
        <v>0.56999999999999995</v>
      </c>
      <c r="AA2752" s="49">
        <v>7.58</v>
      </c>
      <c r="AB2752" s="49">
        <v>9.4499999999999993</v>
      </c>
      <c r="AC2752" s="49">
        <v>0.26</v>
      </c>
      <c r="AD2752" s="49">
        <v>2.2799999999999998</v>
      </c>
      <c r="AE2752" s="312"/>
      <c r="AF2752" s="465" t="s">
        <v>1750</v>
      </c>
      <c r="AG2752" s="343">
        <v>30</v>
      </c>
      <c r="AH2752" s="343">
        <v>15</v>
      </c>
      <c r="AI2752" s="343"/>
      <c r="AJ2752" s="343"/>
      <c r="AK2752" s="343"/>
      <c r="AL2752" s="343"/>
      <c r="AM2752" s="343"/>
      <c r="AN2752" s="343"/>
      <c r="AO2752" s="343"/>
      <c r="AP2752" s="343"/>
      <c r="AQ2752" s="343"/>
      <c r="AR2752" s="343"/>
      <c r="AS2752" s="343"/>
      <c r="AT2752" s="343"/>
      <c r="AU2752" s="343"/>
      <c r="AV2752" s="343"/>
      <c r="AW2752" s="343"/>
      <c r="AX2752" s="343"/>
      <c r="AY2752" s="343"/>
      <c r="AZ2752" s="343"/>
      <c r="BA2752" s="343"/>
      <c r="BB2752" s="343"/>
      <c r="BC2752" s="343"/>
      <c r="BD2752" s="343"/>
      <c r="BE2752" s="475"/>
      <c r="BF2752" s="475"/>
      <c r="BG2752" s="475"/>
      <c r="BH2752" s="475"/>
      <c r="BI2752" s="475"/>
      <c r="BJ2752" s="475"/>
      <c r="BK2752" s="475"/>
      <c r="BL2752" s="475"/>
      <c r="BM2752" s="475"/>
      <c r="BN2752" s="475"/>
      <c r="BO2752" s="475"/>
      <c r="BP2752" s="306"/>
      <c r="BQ2752" s="496"/>
      <c r="BR2752" s="496"/>
      <c r="BS2752" s="496"/>
      <c r="BT2752" s="496"/>
      <c r="BU2752" s="496"/>
      <c r="BV2752" s="496"/>
    </row>
    <row r="2753" spans="1:74" s="52" customFormat="1" ht="12.75">
      <c r="A2753" s="45">
        <v>2670.080468178493</v>
      </c>
      <c r="B2753" s="46" t="s">
        <v>364</v>
      </c>
      <c r="C2753" s="47" t="s">
        <v>306</v>
      </c>
      <c r="D2753" s="48">
        <v>60.002777006601256</v>
      </c>
      <c r="E2753" s="49">
        <v>39.783410000000003</v>
      </c>
      <c r="F2753" s="49">
        <v>3.6299999999999999E-2</v>
      </c>
      <c r="G2753" s="49">
        <v>16.275980000000001</v>
      </c>
      <c r="H2753" s="49">
        <v>0.26050000000000001</v>
      </c>
      <c r="I2753" s="49">
        <v>0.24249999999999999</v>
      </c>
      <c r="J2753" s="49">
        <v>43.821300000000001</v>
      </c>
      <c r="K2753" s="49">
        <v>0.25369999999999998</v>
      </c>
      <c r="L2753" s="49">
        <v>100.67369000000001</v>
      </c>
      <c r="M2753" s="47"/>
      <c r="N2753" s="50">
        <v>0.99909213178731227</v>
      </c>
      <c r="O2753" s="50">
        <v>7.20751530549782E-4</v>
      </c>
      <c r="P2753" s="50">
        <v>0.3418272449688235</v>
      </c>
      <c r="Q2753" s="50">
        <v>5.262052214747198E-3</v>
      </c>
      <c r="R2753" s="50">
        <v>5.1582337105286289E-3</v>
      </c>
      <c r="S2753" s="50">
        <v>1.6405797094533767</v>
      </c>
      <c r="T2753" s="50">
        <v>6.8262414862503848E-3</v>
      </c>
      <c r="U2753" s="50">
        <v>2.9994663651515885</v>
      </c>
      <c r="V2753" s="51">
        <v>82.756958947994917</v>
      </c>
      <c r="X2753" s="49">
        <v>0.26</v>
      </c>
      <c r="Y2753" s="49">
        <v>51.26</v>
      </c>
      <c r="Z2753" s="49">
        <v>0.56999999999999995</v>
      </c>
      <c r="AA2753" s="49">
        <v>7.11</v>
      </c>
      <c r="AB2753" s="49">
        <v>9.26</v>
      </c>
      <c r="AC2753" s="49">
        <v>0.26</v>
      </c>
      <c r="AD2753" s="49">
        <v>2.2400000000000002</v>
      </c>
      <c r="AE2753" s="312"/>
      <c r="AF2753" s="465" t="s">
        <v>1750</v>
      </c>
      <c r="AG2753" s="343">
        <v>30</v>
      </c>
      <c r="AH2753" s="343">
        <v>15</v>
      </c>
      <c r="AI2753" s="343"/>
      <c r="AJ2753" s="343"/>
      <c r="AK2753" s="343"/>
      <c r="AL2753" s="343"/>
      <c r="AM2753" s="343"/>
      <c r="AN2753" s="343"/>
      <c r="AO2753" s="343"/>
      <c r="AP2753" s="343"/>
      <c r="AQ2753" s="343"/>
      <c r="AR2753" s="343"/>
      <c r="AS2753" s="343"/>
      <c r="AT2753" s="343"/>
      <c r="AU2753" s="343"/>
      <c r="AV2753" s="343"/>
      <c r="AW2753" s="343"/>
      <c r="AX2753" s="343"/>
      <c r="AY2753" s="343"/>
      <c r="AZ2753" s="343"/>
      <c r="BA2753" s="343"/>
      <c r="BB2753" s="343"/>
      <c r="BC2753" s="343"/>
      <c r="BD2753" s="343"/>
      <c r="BE2753" s="475"/>
      <c r="BF2753" s="475"/>
      <c r="BG2753" s="475"/>
      <c r="BH2753" s="475"/>
      <c r="BI2753" s="475"/>
      <c r="BJ2753" s="475"/>
      <c r="BK2753" s="475"/>
      <c r="BL2753" s="475"/>
      <c r="BM2753" s="475"/>
      <c r="BN2753" s="475"/>
      <c r="BO2753" s="475"/>
      <c r="BP2753" s="306"/>
      <c r="BQ2753" s="496"/>
      <c r="BR2753" s="496"/>
      <c r="BS2753" s="496"/>
      <c r="BT2753" s="496"/>
      <c r="BU2753" s="496"/>
      <c r="BV2753" s="496"/>
    </row>
    <row r="2754" spans="1:74" s="52" customFormat="1" ht="12.75">
      <c r="A2754" s="45">
        <v>2670.080468178493</v>
      </c>
      <c r="B2754" s="46" t="s">
        <v>364</v>
      </c>
      <c r="C2754" s="47" t="s">
        <v>306</v>
      </c>
      <c r="D2754" s="48">
        <v>65.002777006601264</v>
      </c>
      <c r="E2754" s="49">
        <v>39.863849999999999</v>
      </c>
      <c r="F2754" s="49">
        <v>5.6300000000000003E-2</v>
      </c>
      <c r="G2754" s="49">
        <v>16.196000000000002</v>
      </c>
      <c r="H2754" s="49">
        <v>0.27400000000000002</v>
      </c>
      <c r="I2754" s="49">
        <v>0.23300000000000001</v>
      </c>
      <c r="J2754" s="49">
        <v>43.658819999999999</v>
      </c>
      <c r="K2754" s="49">
        <v>0.255</v>
      </c>
      <c r="L2754" s="49">
        <v>100.53697</v>
      </c>
      <c r="M2754" s="47"/>
      <c r="N2754" s="50">
        <v>1.0017196628847667</v>
      </c>
      <c r="O2754" s="50">
        <v>1.1185380660953092E-3</v>
      </c>
      <c r="P2754" s="50">
        <v>0.34035389168100527</v>
      </c>
      <c r="Q2754" s="50">
        <v>5.5381079121569641E-3</v>
      </c>
      <c r="R2754" s="50">
        <v>4.9591656928151791E-3</v>
      </c>
      <c r="S2754" s="50">
        <v>1.6354885114887598</v>
      </c>
      <c r="T2754" s="50">
        <v>6.8653832574436724E-3</v>
      </c>
      <c r="U2754" s="50">
        <v>2.996043260983043</v>
      </c>
      <c r="V2754" s="51">
        <v>82.774238920321324</v>
      </c>
      <c r="X2754" s="49">
        <v>0.25</v>
      </c>
      <c r="Y2754" s="49">
        <v>35.729999999999997</v>
      </c>
      <c r="Z2754" s="49">
        <v>0.56999999999999995</v>
      </c>
      <c r="AA2754" s="49">
        <v>6.75</v>
      </c>
      <c r="AB2754" s="49">
        <v>9.73</v>
      </c>
      <c r="AC2754" s="49">
        <v>0.26</v>
      </c>
      <c r="AD2754" s="49">
        <v>2.25</v>
      </c>
      <c r="AE2754" s="312"/>
      <c r="AF2754" s="465" t="s">
        <v>1750</v>
      </c>
      <c r="AG2754" s="343">
        <v>30</v>
      </c>
      <c r="AH2754" s="343">
        <v>15</v>
      </c>
      <c r="AI2754" s="343"/>
      <c r="AJ2754" s="343"/>
      <c r="AK2754" s="343"/>
      <c r="AL2754" s="343"/>
      <c r="AM2754" s="343"/>
      <c r="AN2754" s="343"/>
      <c r="AO2754" s="343"/>
      <c r="AP2754" s="343"/>
      <c r="AQ2754" s="343"/>
      <c r="AR2754" s="343"/>
      <c r="AS2754" s="343"/>
      <c r="AT2754" s="343"/>
      <c r="AU2754" s="343"/>
      <c r="AV2754" s="343"/>
      <c r="AW2754" s="343"/>
      <c r="AX2754" s="343"/>
      <c r="AY2754" s="343"/>
      <c r="AZ2754" s="343"/>
      <c r="BA2754" s="343"/>
      <c r="BB2754" s="343"/>
      <c r="BC2754" s="343"/>
      <c r="BD2754" s="343"/>
      <c r="BE2754" s="475"/>
      <c r="BF2754" s="475"/>
      <c r="BG2754" s="475"/>
      <c r="BH2754" s="475"/>
      <c r="BI2754" s="475"/>
      <c r="BJ2754" s="475"/>
      <c r="BK2754" s="475"/>
      <c r="BL2754" s="475"/>
      <c r="BM2754" s="475"/>
      <c r="BN2754" s="475"/>
      <c r="BO2754" s="475"/>
      <c r="BP2754" s="306"/>
      <c r="BQ2754" s="496"/>
      <c r="BR2754" s="496"/>
      <c r="BS2754" s="496"/>
      <c r="BT2754" s="496"/>
      <c r="BU2754" s="496"/>
      <c r="BV2754" s="496"/>
    </row>
    <row r="2755" spans="1:74" s="52" customFormat="1" ht="12.75">
      <c r="A2755" s="45">
        <v>2670.080468178493</v>
      </c>
      <c r="B2755" s="46" t="s">
        <v>364</v>
      </c>
      <c r="C2755" s="47" t="s">
        <v>306</v>
      </c>
      <c r="D2755" s="48">
        <v>70.002777006601264</v>
      </c>
      <c r="E2755" s="49">
        <v>39.733150000000002</v>
      </c>
      <c r="F2755" s="49">
        <v>3.0099999999999998E-2</v>
      </c>
      <c r="G2755" s="49">
        <v>16.235990000000001</v>
      </c>
      <c r="H2755" s="49">
        <v>0.23630000000000001</v>
      </c>
      <c r="I2755" s="49">
        <v>0.23449999999999999</v>
      </c>
      <c r="J2755" s="49">
        <v>43.577570000000001</v>
      </c>
      <c r="K2755" s="49">
        <v>0.26119999999999999</v>
      </c>
      <c r="L2755" s="49">
        <v>100.30880999999999</v>
      </c>
      <c r="M2755" s="47"/>
      <c r="N2755" s="50">
        <v>1.00116268886368</v>
      </c>
      <c r="O2755" s="50">
        <v>5.9964410683347011E-4</v>
      </c>
      <c r="P2755" s="50">
        <v>0.3421262746013502</v>
      </c>
      <c r="Q2755" s="50">
        <v>4.7891591918477671E-3</v>
      </c>
      <c r="R2755" s="50">
        <v>5.0047253074882014E-3</v>
      </c>
      <c r="S2755" s="50">
        <v>1.6369040151172587</v>
      </c>
      <c r="T2755" s="50">
        <v>7.0515157341951504E-3</v>
      </c>
      <c r="U2755" s="50">
        <v>2.9976380229226538</v>
      </c>
      <c r="V2755" s="51">
        <v>82.71242858794264</v>
      </c>
      <c r="X2755" s="49">
        <v>0.26</v>
      </c>
      <c r="Y2755" s="49">
        <v>66.12</v>
      </c>
      <c r="Z2755" s="49">
        <v>0.56999999999999995</v>
      </c>
      <c r="AA2755" s="49">
        <v>7.68</v>
      </c>
      <c r="AB2755" s="49">
        <v>9.57</v>
      </c>
      <c r="AC2755" s="49">
        <v>0.26</v>
      </c>
      <c r="AD2755" s="49">
        <v>2.1800000000000002</v>
      </c>
      <c r="AE2755" s="312"/>
      <c r="AF2755" s="465" t="s">
        <v>1750</v>
      </c>
      <c r="AG2755" s="343">
        <v>30</v>
      </c>
      <c r="AH2755" s="343">
        <v>15</v>
      </c>
      <c r="AI2755" s="343"/>
      <c r="AJ2755" s="343"/>
      <c r="AK2755" s="343"/>
      <c r="AL2755" s="343"/>
      <c r="AM2755" s="343"/>
      <c r="AN2755" s="343"/>
      <c r="AO2755" s="343"/>
      <c r="AP2755" s="343"/>
      <c r="AQ2755" s="343"/>
      <c r="AR2755" s="343"/>
      <c r="AS2755" s="343"/>
      <c r="AT2755" s="343"/>
      <c r="AU2755" s="343"/>
      <c r="AV2755" s="343"/>
      <c r="AW2755" s="343"/>
      <c r="AX2755" s="343"/>
      <c r="AY2755" s="343"/>
      <c r="AZ2755" s="343"/>
      <c r="BA2755" s="343"/>
      <c r="BB2755" s="343"/>
      <c r="BC2755" s="343"/>
      <c r="BD2755" s="343"/>
      <c r="BE2755" s="475"/>
      <c r="BF2755" s="475"/>
      <c r="BG2755" s="475"/>
      <c r="BH2755" s="475"/>
      <c r="BI2755" s="475"/>
      <c r="BJ2755" s="475"/>
      <c r="BK2755" s="475"/>
      <c r="BL2755" s="475"/>
      <c r="BM2755" s="475"/>
      <c r="BN2755" s="475"/>
      <c r="BO2755" s="475"/>
      <c r="BP2755" s="306"/>
      <c r="BQ2755" s="496"/>
      <c r="BR2755" s="496"/>
      <c r="BS2755" s="496"/>
      <c r="BT2755" s="496"/>
      <c r="BU2755" s="496"/>
      <c r="BV2755" s="496"/>
    </row>
    <row r="2756" spans="1:74" s="52" customFormat="1" ht="12.75">
      <c r="A2756" s="45">
        <v>2670.080468178493</v>
      </c>
      <c r="B2756" s="46" t="s">
        <v>364</v>
      </c>
      <c r="C2756" s="47" t="s">
        <v>306</v>
      </c>
      <c r="D2756" s="48">
        <v>75.002777006601264</v>
      </c>
      <c r="E2756" s="49">
        <v>39.682879999999997</v>
      </c>
      <c r="F2756" s="49">
        <v>2.7900000000000001E-2</v>
      </c>
      <c r="G2756" s="49">
        <v>16.245989999999999</v>
      </c>
      <c r="H2756" s="49">
        <v>0.25519999999999998</v>
      </c>
      <c r="I2756" s="49">
        <v>0.21959999999999999</v>
      </c>
      <c r="J2756" s="49">
        <v>43.597880000000004</v>
      </c>
      <c r="K2756" s="49">
        <v>0.24160000000000001</v>
      </c>
      <c r="L2756" s="49">
        <v>100.27105</v>
      </c>
      <c r="M2756" s="47"/>
      <c r="N2756" s="50">
        <v>1.0004350769631487</v>
      </c>
      <c r="O2756" s="50">
        <v>5.5611594202622085E-4</v>
      </c>
      <c r="P2756" s="50">
        <v>0.3425215513042365</v>
      </c>
      <c r="Q2756" s="50">
        <v>5.1749992257732538E-3</v>
      </c>
      <c r="R2756" s="50">
        <v>4.6892544770341139E-3</v>
      </c>
      <c r="S2756" s="50">
        <v>1.6385497949000436</v>
      </c>
      <c r="T2756" s="50">
        <v>6.5258983405363487E-3</v>
      </c>
      <c r="U2756" s="50">
        <v>2.9984526911527989</v>
      </c>
      <c r="V2756" s="51">
        <v>82.710286938403016</v>
      </c>
      <c r="X2756" s="49">
        <v>0.26</v>
      </c>
      <c r="Y2756" s="49">
        <v>68.53</v>
      </c>
      <c r="Z2756" s="49">
        <v>0.56999999999999995</v>
      </c>
      <c r="AA2756" s="49">
        <v>7.2</v>
      </c>
      <c r="AB2756" s="49">
        <v>10.050000000000001</v>
      </c>
      <c r="AC2756" s="49">
        <v>0.26</v>
      </c>
      <c r="AD2756" s="49">
        <v>2.34</v>
      </c>
      <c r="AE2756" s="312"/>
      <c r="AF2756" s="465" t="s">
        <v>1750</v>
      </c>
      <c r="AG2756" s="343">
        <v>30</v>
      </c>
      <c r="AH2756" s="343">
        <v>15</v>
      </c>
      <c r="AI2756" s="343"/>
      <c r="AJ2756" s="343"/>
      <c r="AK2756" s="343"/>
      <c r="AL2756" s="343"/>
      <c r="AM2756" s="343"/>
      <c r="AN2756" s="343"/>
      <c r="AO2756" s="343"/>
      <c r="AP2756" s="343"/>
      <c r="AQ2756" s="343"/>
      <c r="AR2756" s="343"/>
      <c r="AS2756" s="343"/>
      <c r="AT2756" s="343"/>
      <c r="AU2756" s="343"/>
      <c r="AV2756" s="343"/>
      <c r="AW2756" s="343"/>
      <c r="AX2756" s="343"/>
      <c r="AY2756" s="343"/>
      <c r="AZ2756" s="343"/>
      <c r="BA2756" s="343"/>
      <c r="BB2756" s="343"/>
      <c r="BC2756" s="343"/>
      <c r="BD2756" s="343"/>
      <c r="BE2756" s="475"/>
      <c r="BF2756" s="475"/>
      <c r="BG2756" s="475"/>
      <c r="BH2756" s="475"/>
      <c r="BI2756" s="475"/>
      <c r="BJ2756" s="475"/>
      <c r="BK2756" s="475"/>
      <c r="BL2756" s="475"/>
      <c r="BM2756" s="475"/>
      <c r="BN2756" s="475"/>
      <c r="BO2756" s="475"/>
      <c r="BP2756" s="306"/>
      <c r="BQ2756" s="496"/>
      <c r="BR2756" s="496"/>
      <c r="BS2756" s="496"/>
      <c r="BT2756" s="496"/>
      <c r="BU2756" s="496"/>
      <c r="BV2756" s="496"/>
    </row>
    <row r="2757" spans="1:74" s="52" customFormat="1" ht="12.75">
      <c r="A2757" s="45">
        <v>2670.080468178493</v>
      </c>
      <c r="B2757" s="46" t="s">
        <v>364</v>
      </c>
      <c r="C2757" s="47" t="s">
        <v>306</v>
      </c>
      <c r="D2757" s="48">
        <v>80.002777006601264</v>
      </c>
      <c r="E2757" s="49">
        <v>39.692929999999997</v>
      </c>
      <c r="F2757" s="49">
        <v>3.8300000000000001E-2</v>
      </c>
      <c r="G2757" s="49">
        <v>16.325970000000002</v>
      </c>
      <c r="H2757" s="49">
        <v>0.2651</v>
      </c>
      <c r="I2757" s="49">
        <v>0.2339</v>
      </c>
      <c r="J2757" s="49">
        <v>43.668970000000002</v>
      </c>
      <c r="K2757" s="49">
        <v>0.2429</v>
      </c>
      <c r="L2757" s="49">
        <v>100.46807</v>
      </c>
      <c r="M2757" s="47"/>
      <c r="N2757" s="50">
        <v>0.99918270112079233</v>
      </c>
      <c r="O2757" s="50">
        <v>7.6226492627270688E-4</v>
      </c>
      <c r="P2757" s="50">
        <v>0.34368987357855746</v>
      </c>
      <c r="Q2757" s="50">
        <v>5.3676645670539987E-3</v>
      </c>
      <c r="R2757" s="50">
        <v>4.9870957809149061E-3</v>
      </c>
      <c r="S2757" s="50">
        <v>1.6387520286015174</v>
      </c>
      <c r="T2757" s="50">
        <v>6.5511404515529639E-3</v>
      </c>
      <c r="U2757" s="50">
        <v>2.999292769026662</v>
      </c>
      <c r="V2757" s="51">
        <v>82.663306642146509</v>
      </c>
      <c r="X2757" s="49">
        <v>0.26</v>
      </c>
      <c r="Y2757" s="49">
        <v>49.28</v>
      </c>
      <c r="Z2757" s="49">
        <v>0.56999999999999995</v>
      </c>
      <c r="AA2757" s="49">
        <v>6.88</v>
      </c>
      <c r="AB2757" s="49">
        <v>9.57</v>
      </c>
      <c r="AC2757" s="49">
        <v>0.26</v>
      </c>
      <c r="AD2757" s="49">
        <v>2.34</v>
      </c>
      <c r="AE2757" s="312"/>
      <c r="AF2757" s="465" t="s">
        <v>1750</v>
      </c>
      <c r="AG2757" s="343">
        <v>30</v>
      </c>
      <c r="AH2757" s="343">
        <v>15</v>
      </c>
      <c r="AI2757" s="343"/>
      <c r="AJ2757" s="343"/>
      <c r="AK2757" s="343"/>
      <c r="AL2757" s="343"/>
      <c r="AM2757" s="343"/>
      <c r="AN2757" s="343"/>
      <c r="AO2757" s="343"/>
      <c r="AP2757" s="343"/>
      <c r="AQ2757" s="343"/>
      <c r="AR2757" s="343"/>
      <c r="AS2757" s="343"/>
      <c r="AT2757" s="343"/>
      <c r="AU2757" s="343"/>
      <c r="AV2757" s="343"/>
      <c r="AW2757" s="343"/>
      <c r="AX2757" s="343"/>
      <c r="AY2757" s="343"/>
      <c r="AZ2757" s="343"/>
      <c r="BA2757" s="343"/>
      <c r="BB2757" s="343"/>
      <c r="BC2757" s="343"/>
      <c r="BD2757" s="343"/>
      <c r="BE2757" s="475"/>
      <c r="BF2757" s="475"/>
      <c r="BG2757" s="475"/>
      <c r="BH2757" s="475"/>
      <c r="BI2757" s="475"/>
      <c r="BJ2757" s="475"/>
      <c r="BK2757" s="475"/>
      <c r="BL2757" s="475"/>
      <c r="BM2757" s="475"/>
      <c r="BN2757" s="475"/>
      <c r="BO2757" s="475"/>
      <c r="BP2757" s="306"/>
      <c r="BQ2757" s="496"/>
      <c r="BR2757" s="496"/>
      <c r="BS2757" s="496"/>
      <c r="BT2757" s="496"/>
      <c r="BU2757" s="496"/>
      <c r="BV2757" s="496"/>
    </row>
    <row r="2758" spans="1:74" s="52" customFormat="1" ht="12.75">
      <c r="A2758" s="45">
        <v>2670.080468178493</v>
      </c>
      <c r="B2758" s="46" t="s">
        <v>364</v>
      </c>
      <c r="C2758" s="47" t="s">
        <v>306</v>
      </c>
      <c r="D2758" s="48">
        <v>85.002777006601264</v>
      </c>
      <c r="E2758" s="49">
        <v>39.692929999999997</v>
      </c>
      <c r="F2758" s="49">
        <v>4.7800000000000002E-2</v>
      </c>
      <c r="G2758" s="49">
        <v>16.31597</v>
      </c>
      <c r="H2758" s="49">
        <v>0.2661</v>
      </c>
      <c r="I2758" s="49">
        <v>0.24110000000000001</v>
      </c>
      <c r="J2758" s="49">
        <v>43.445549999999997</v>
      </c>
      <c r="K2758" s="49">
        <v>0.23910000000000001</v>
      </c>
      <c r="L2758" s="49">
        <v>100.24854999999999</v>
      </c>
      <c r="M2758" s="47"/>
      <c r="N2758" s="50">
        <v>1.0011740954581476</v>
      </c>
      <c r="O2758" s="50">
        <v>9.5323451163098699E-4</v>
      </c>
      <c r="P2758" s="50">
        <v>0.34416391863952345</v>
      </c>
      <c r="Q2758" s="50">
        <v>5.3986504987227459E-3</v>
      </c>
      <c r="R2758" s="50">
        <v>5.1508558425724764E-3</v>
      </c>
      <c r="S2758" s="50">
        <v>1.6336171757961611</v>
      </c>
      <c r="T2758" s="50">
        <v>6.4615047718326081E-3</v>
      </c>
      <c r="U2758" s="50">
        <v>2.9969194355185906</v>
      </c>
      <c r="V2758" s="51">
        <v>82.598482733615029</v>
      </c>
      <c r="X2758" s="49">
        <v>0.26</v>
      </c>
      <c r="Y2758" s="49">
        <v>39.729999999999997</v>
      </c>
      <c r="Z2758" s="49">
        <v>0.56999999999999995</v>
      </c>
      <c r="AA2758" s="49">
        <v>6.94</v>
      </c>
      <c r="AB2758" s="49">
        <v>9.1199999999999992</v>
      </c>
      <c r="AC2758" s="49">
        <v>0.26</v>
      </c>
      <c r="AD2758" s="49">
        <v>2.38</v>
      </c>
      <c r="AE2758" s="312"/>
      <c r="AF2758" s="465" t="s">
        <v>1750</v>
      </c>
      <c r="AG2758" s="343">
        <v>30</v>
      </c>
      <c r="AH2758" s="343">
        <v>15</v>
      </c>
      <c r="AI2758" s="343"/>
      <c r="AJ2758" s="343"/>
      <c r="AK2758" s="343"/>
      <c r="AL2758" s="343"/>
      <c r="AM2758" s="343"/>
      <c r="AN2758" s="343"/>
      <c r="AO2758" s="343"/>
      <c r="AP2758" s="343"/>
      <c r="AQ2758" s="343"/>
      <c r="AR2758" s="343"/>
      <c r="AS2758" s="343"/>
      <c r="AT2758" s="343"/>
      <c r="AU2758" s="343"/>
      <c r="AV2758" s="343"/>
      <c r="AW2758" s="343"/>
      <c r="AX2758" s="343"/>
      <c r="AY2758" s="343"/>
      <c r="AZ2758" s="343"/>
      <c r="BA2758" s="343"/>
      <c r="BB2758" s="343"/>
      <c r="BC2758" s="343"/>
      <c r="BD2758" s="343"/>
      <c r="BE2758" s="475"/>
      <c r="BF2758" s="475"/>
      <c r="BG2758" s="475"/>
      <c r="BH2758" s="475"/>
      <c r="BI2758" s="475"/>
      <c r="BJ2758" s="475"/>
      <c r="BK2758" s="475"/>
      <c r="BL2758" s="475"/>
      <c r="BM2758" s="475"/>
      <c r="BN2758" s="475"/>
      <c r="BO2758" s="475"/>
      <c r="BP2758" s="306"/>
      <c r="BQ2758" s="496"/>
      <c r="BR2758" s="496"/>
      <c r="BS2758" s="496"/>
      <c r="BT2758" s="496"/>
      <c r="BU2758" s="496"/>
      <c r="BV2758" s="496"/>
    </row>
    <row r="2759" spans="1:74" s="52" customFormat="1" ht="12.75">
      <c r="A2759" s="45">
        <v>2670.080468178493</v>
      </c>
      <c r="B2759" s="46" t="s">
        <v>364</v>
      </c>
      <c r="C2759" s="47" t="s">
        <v>306</v>
      </c>
      <c r="D2759" s="48">
        <v>90.002777006601264</v>
      </c>
      <c r="E2759" s="49">
        <v>39.662770000000002</v>
      </c>
      <c r="F2759" s="49">
        <v>6.0600000000000001E-2</v>
      </c>
      <c r="G2759" s="49">
        <v>16.305969999999999</v>
      </c>
      <c r="H2759" s="49">
        <v>0.26040000000000002</v>
      </c>
      <c r="I2759" s="49">
        <v>0.2482</v>
      </c>
      <c r="J2759" s="49">
        <v>43.293210000000002</v>
      </c>
      <c r="K2759" s="49">
        <v>0.24329999999999999</v>
      </c>
      <c r="L2759" s="49">
        <v>100.07445000000001</v>
      </c>
      <c r="M2759" s="47"/>
      <c r="N2759" s="50">
        <v>1.0020530483928853</v>
      </c>
      <c r="O2759" s="50">
        <v>1.2104746847562888E-3</v>
      </c>
      <c r="P2759" s="50">
        <v>0.34451672093603741</v>
      </c>
      <c r="Q2759" s="50">
        <v>5.2916674594861131E-3</v>
      </c>
      <c r="R2759" s="50">
        <v>5.3112309747057884E-3</v>
      </c>
      <c r="S2759" s="50">
        <v>1.6305570766121269</v>
      </c>
      <c r="T2759" s="50">
        <v>6.585783177604305E-3</v>
      </c>
      <c r="U2759" s="50">
        <v>2.9955260022376025</v>
      </c>
      <c r="V2759" s="51">
        <v>82.556767176815526</v>
      </c>
      <c r="X2759" s="49">
        <v>0.26</v>
      </c>
      <c r="Y2759" s="49">
        <v>32.46</v>
      </c>
      <c r="Z2759" s="49">
        <v>0.56999999999999995</v>
      </c>
      <c r="AA2759" s="49">
        <v>7.03</v>
      </c>
      <c r="AB2759" s="49">
        <v>9.17</v>
      </c>
      <c r="AC2759" s="49">
        <v>0.26</v>
      </c>
      <c r="AD2759" s="49">
        <v>2.35</v>
      </c>
      <c r="AE2759" s="312"/>
      <c r="AF2759" s="465" t="s">
        <v>1750</v>
      </c>
      <c r="AG2759" s="343">
        <v>30</v>
      </c>
      <c r="AH2759" s="343">
        <v>15</v>
      </c>
      <c r="AI2759" s="343"/>
      <c r="AJ2759" s="343"/>
      <c r="AK2759" s="343"/>
      <c r="AL2759" s="343"/>
      <c r="AM2759" s="343"/>
      <c r="AN2759" s="343"/>
      <c r="AO2759" s="343"/>
      <c r="AP2759" s="343"/>
      <c r="AQ2759" s="343"/>
      <c r="AR2759" s="343"/>
      <c r="AS2759" s="343"/>
      <c r="AT2759" s="343"/>
      <c r="AU2759" s="343"/>
      <c r="AV2759" s="343"/>
      <c r="AW2759" s="343"/>
      <c r="AX2759" s="343"/>
      <c r="AY2759" s="343"/>
      <c r="AZ2759" s="343"/>
      <c r="BA2759" s="343"/>
      <c r="BB2759" s="343"/>
      <c r="BC2759" s="343"/>
      <c r="BD2759" s="343"/>
      <c r="BE2759" s="475"/>
      <c r="BF2759" s="475"/>
      <c r="BG2759" s="475"/>
      <c r="BH2759" s="475"/>
      <c r="BI2759" s="475"/>
      <c r="BJ2759" s="475"/>
      <c r="BK2759" s="475"/>
      <c r="BL2759" s="475"/>
      <c r="BM2759" s="475"/>
      <c r="BN2759" s="475"/>
      <c r="BO2759" s="475"/>
      <c r="BP2759" s="306"/>
      <c r="BQ2759" s="496"/>
      <c r="BR2759" s="496"/>
      <c r="BS2759" s="496"/>
      <c r="BT2759" s="496"/>
      <c r="BU2759" s="496"/>
      <c r="BV2759" s="496"/>
    </row>
    <row r="2760" spans="1:74" s="52" customFormat="1" ht="12.75">
      <c r="A2760" s="45">
        <v>2670.080468178493</v>
      </c>
      <c r="B2760" s="46" t="s">
        <v>364</v>
      </c>
      <c r="C2760" s="47" t="s">
        <v>306</v>
      </c>
      <c r="D2760" s="48">
        <v>95.002777006601264</v>
      </c>
      <c r="E2760" s="49">
        <v>39.783410000000003</v>
      </c>
      <c r="F2760" s="49">
        <v>7.0300000000000001E-2</v>
      </c>
      <c r="G2760" s="49">
        <v>16.325970000000002</v>
      </c>
      <c r="H2760" s="49">
        <v>0.2621</v>
      </c>
      <c r="I2760" s="49">
        <v>0.2268</v>
      </c>
      <c r="J2760" s="49">
        <v>43.465859999999999</v>
      </c>
      <c r="K2760" s="49">
        <v>0.24840000000000001</v>
      </c>
      <c r="L2760" s="49">
        <v>100.38284</v>
      </c>
      <c r="M2760" s="47"/>
      <c r="N2760" s="50">
        <v>1.0017658568383043</v>
      </c>
      <c r="O2760" s="50">
        <v>1.3995710807011064E-3</v>
      </c>
      <c r="P2760" s="50">
        <v>0.34379472445518072</v>
      </c>
      <c r="Q2760" s="50">
        <v>5.3085404792670805E-3</v>
      </c>
      <c r="R2760" s="50">
        <v>4.837188474904738E-3</v>
      </c>
      <c r="S2760" s="50">
        <v>1.6316275974972081</v>
      </c>
      <c r="T2760" s="50">
        <v>6.7015221747271508E-3</v>
      </c>
      <c r="U2760" s="50">
        <v>2.9954350010002928</v>
      </c>
      <c r="V2760" s="51">
        <v>82.596393660501178</v>
      </c>
      <c r="X2760" s="49">
        <v>0.26</v>
      </c>
      <c r="Y2760" s="49">
        <v>27.58</v>
      </c>
      <c r="Z2760" s="49">
        <v>0.56999999999999995</v>
      </c>
      <c r="AA2760" s="49">
        <v>7.02</v>
      </c>
      <c r="AB2760" s="49">
        <v>9.7899999999999991</v>
      </c>
      <c r="AC2760" s="49">
        <v>0.26</v>
      </c>
      <c r="AD2760" s="49">
        <v>2.2799999999999998</v>
      </c>
      <c r="AE2760" s="312"/>
      <c r="AF2760" s="465" t="s">
        <v>1750</v>
      </c>
      <c r="AG2760" s="343">
        <v>30</v>
      </c>
      <c r="AH2760" s="343">
        <v>15</v>
      </c>
      <c r="AI2760" s="343"/>
      <c r="AJ2760" s="343"/>
      <c r="AK2760" s="343"/>
      <c r="AL2760" s="343"/>
      <c r="AM2760" s="343"/>
      <c r="AN2760" s="343"/>
      <c r="AO2760" s="343"/>
      <c r="AP2760" s="343"/>
      <c r="AQ2760" s="343"/>
      <c r="AR2760" s="343"/>
      <c r="AS2760" s="343"/>
      <c r="AT2760" s="343"/>
      <c r="AU2760" s="343"/>
      <c r="AV2760" s="343"/>
      <c r="AW2760" s="343"/>
      <c r="AX2760" s="343"/>
      <c r="AY2760" s="343"/>
      <c r="AZ2760" s="343"/>
      <c r="BA2760" s="343"/>
      <c r="BB2760" s="343"/>
      <c r="BC2760" s="343"/>
      <c r="BD2760" s="343"/>
      <c r="BE2760" s="475"/>
      <c r="BF2760" s="475"/>
      <c r="BG2760" s="475"/>
      <c r="BH2760" s="475"/>
      <c r="BI2760" s="475"/>
      <c r="BJ2760" s="475"/>
      <c r="BK2760" s="475"/>
      <c r="BL2760" s="475"/>
      <c r="BM2760" s="475"/>
      <c r="BN2760" s="475"/>
      <c r="BO2760" s="475"/>
      <c r="BP2760" s="306"/>
      <c r="BQ2760" s="496"/>
      <c r="BR2760" s="496"/>
      <c r="BS2760" s="496"/>
      <c r="BT2760" s="496"/>
      <c r="BU2760" s="496"/>
      <c r="BV2760" s="496"/>
    </row>
    <row r="2761" spans="1:74" s="52" customFormat="1" ht="12.75">
      <c r="A2761" s="45">
        <v>2670.080468178493</v>
      </c>
      <c r="B2761" s="46" t="s">
        <v>364</v>
      </c>
      <c r="C2761" s="47" t="s">
        <v>306</v>
      </c>
      <c r="D2761" s="48">
        <v>100.00277700660126</v>
      </c>
      <c r="E2761" s="49">
        <v>39.652709999999999</v>
      </c>
      <c r="F2761" s="49">
        <v>3.2000000000000001E-2</v>
      </c>
      <c r="G2761" s="49">
        <v>16.225989999999999</v>
      </c>
      <c r="H2761" s="49">
        <v>0.26019999999999999</v>
      </c>
      <c r="I2761" s="49">
        <v>0.24859999999999999</v>
      </c>
      <c r="J2761" s="49">
        <v>43.577570000000001</v>
      </c>
      <c r="K2761" s="49">
        <v>0.24399999999999999</v>
      </c>
      <c r="L2761" s="49">
        <v>100.24106999999999</v>
      </c>
      <c r="M2761" s="47"/>
      <c r="N2761" s="50">
        <v>1.0000933976008413</v>
      </c>
      <c r="O2761" s="50">
        <v>6.381063695243027E-4</v>
      </c>
      <c r="P2761" s="50">
        <v>0.34224324445821369</v>
      </c>
      <c r="Q2761" s="50">
        <v>5.278601428591617E-3</v>
      </c>
      <c r="R2761" s="50">
        <v>5.3107340064758642E-3</v>
      </c>
      <c r="S2761" s="50">
        <v>1.638472818706906</v>
      </c>
      <c r="T2761" s="50">
        <v>6.5934870895569854E-3</v>
      </c>
      <c r="U2761" s="50">
        <v>2.9986303896601103</v>
      </c>
      <c r="V2761" s="51">
        <v>82.721236484985113</v>
      </c>
      <c r="X2761" s="49">
        <v>0.26</v>
      </c>
      <c r="Y2761" s="49">
        <v>58.92</v>
      </c>
      <c r="Z2761" s="49">
        <v>0.56999999999999995</v>
      </c>
      <c r="AA2761" s="49">
        <v>7</v>
      </c>
      <c r="AB2761" s="49">
        <v>8.99</v>
      </c>
      <c r="AC2761" s="49">
        <v>0.26</v>
      </c>
      <c r="AD2761" s="49">
        <v>2.34</v>
      </c>
      <c r="AE2761" s="312"/>
      <c r="AF2761" s="465" t="s">
        <v>1750</v>
      </c>
      <c r="AG2761" s="343">
        <v>30</v>
      </c>
      <c r="AH2761" s="343">
        <v>15</v>
      </c>
      <c r="AI2761" s="343"/>
      <c r="AJ2761" s="343"/>
      <c r="AK2761" s="343"/>
      <c r="AL2761" s="343"/>
      <c r="AM2761" s="343"/>
      <c r="AN2761" s="343"/>
      <c r="AO2761" s="343"/>
      <c r="AP2761" s="343"/>
      <c r="AQ2761" s="343"/>
      <c r="AR2761" s="343"/>
      <c r="AS2761" s="343"/>
      <c r="AT2761" s="343"/>
      <c r="AU2761" s="343"/>
      <c r="AV2761" s="343"/>
      <c r="AW2761" s="343"/>
      <c r="AX2761" s="343"/>
      <c r="AY2761" s="343"/>
      <c r="AZ2761" s="343"/>
      <c r="BA2761" s="343"/>
      <c r="BB2761" s="343"/>
      <c r="BC2761" s="343"/>
      <c r="BD2761" s="343"/>
      <c r="BE2761" s="475"/>
      <c r="BF2761" s="475"/>
      <c r="BG2761" s="475"/>
      <c r="BH2761" s="475"/>
      <c r="BI2761" s="475"/>
      <c r="BJ2761" s="475"/>
      <c r="BK2761" s="475"/>
      <c r="BL2761" s="475"/>
      <c r="BM2761" s="475"/>
      <c r="BN2761" s="475"/>
      <c r="BO2761" s="475"/>
      <c r="BP2761" s="306"/>
      <c r="BQ2761" s="496"/>
      <c r="BR2761" s="496"/>
      <c r="BS2761" s="496"/>
      <c r="BT2761" s="496"/>
      <c r="BU2761" s="496"/>
      <c r="BV2761" s="496"/>
    </row>
    <row r="2762" spans="1:74" s="52" customFormat="1" ht="12.75">
      <c r="A2762" s="45">
        <v>2670.080468178493</v>
      </c>
      <c r="B2762" s="46" t="s">
        <v>364</v>
      </c>
      <c r="C2762" s="47" t="s">
        <v>306</v>
      </c>
      <c r="D2762" s="48">
        <v>105.00277700660126</v>
      </c>
      <c r="E2762" s="49">
        <v>39.56223</v>
      </c>
      <c r="F2762" s="49">
        <v>5.1499999999999997E-2</v>
      </c>
      <c r="G2762" s="49">
        <v>16.235990000000001</v>
      </c>
      <c r="H2762" s="49">
        <v>0.24079999999999999</v>
      </c>
      <c r="I2762" s="49">
        <v>0.2089</v>
      </c>
      <c r="J2762" s="49">
        <v>44.339239999999997</v>
      </c>
      <c r="K2762" s="49">
        <v>0.25230000000000002</v>
      </c>
      <c r="L2762" s="49">
        <v>100.89095999999999</v>
      </c>
      <c r="M2762" s="47"/>
      <c r="N2762" s="50">
        <v>0.99175323146333139</v>
      </c>
      <c r="O2762" s="50">
        <v>1.020717368753586E-3</v>
      </c>
      <c r="P2762" s="50">
        <v>0.34037498087502105</v>
      </c>
      <c r="Q2762" s="50">
        <v>4.8553801194405003E-3</v>
      </c>
      <c r="R2762" s="50">
        <v>4.4355455140041569E-3</v>
      </c>
      <c r="S2762" s="50">
        <v>1.6569890983531232</v>
      </c>
      <c r="T2762" s="50">
        <v>6.7763801054873249E-3</v>
      </c>
      <c r="U2762" s="50">
        <v>3.0062053337991612</v>
      </c>
      <c r="V2762" s="51">
        <v>82.958791318278116</v>
      </c>
      <c r="X2762" s="49">
        <v>0.26</v>
      </c>
      <c r="Y2762" s="49">
        <v>35.9</v>
      </c>
      <c r="Z2762" s="49">
        <v>0.56999999999999995</v>
      </c>
      <c r="AA2762" s="49">
        <v>7.62</v>
      </c>
      <c r="AB2762" s="49">
        <v>10.36</v>
      </c>
      <c r="AC2762" s="49">
        <v>0.26</v>
      </c>
      <c r="AD2762" s="49">
        <v>2.25</v>
      </c>
      <c r="AE2762" s="312"/>
      <c r="AF2762" s="465" t="s">
        <v>1750</v>
      </c>
      <c r="AG2762" s="343">
        <v>30</v>
      </c>
      <c r="AH2762" s="343">
        <v>15</v>
      </c>
      <c r="AI2762" s="343"/>
      <c r="AJ2762" s="343"/>
      <c r="AK2762" s="343"/>
      <c r="AL2762" s="343"/>
      <c r="AM2762" s="343"/>
      <c r="AN2762" s="343"/>
      <c r="AO2762" s="343"/>
      <c r="AP2762" s="343"/>
      <c r="AQ2762" s="343"/>
      <c r="AR2762" s="343"/>
      <c r="AS2762" s="343"/>
      <c r="AT2762" s="343"/>
      <c r="AU2762" s="343"/>
      <c r="AV2762" s="343"/>
      <c r="AW2762" s="343"/>
      <c r="AX2762" s="343"/>
      <c r="AY2762" s="343"/>
      <c r="AZ2762" s="343"/>
      <c r="BA2762" s="343"/>
      <c r="BB2762" s="343"/>
      <c r="BC2762" s="343"/>
      <c r="BD2762" s="343"/>
      <c r="BE2762" s="475"/>
      <c r="BF2762" s="475"/>
      <c r="BG2762" s="475"/>
      <c r="BH2762" s="475"/>
      <c r="BI2762" s="475"/>
      <c r="BJ2762" s="475"/>
      <c r="BK2762" s="475"/>
      <c r="BL2762" s="475"/>
      <c r="BM2762" s="475"/>
      <c r="BN2762" s="475"/>
      <c r="BO2762" s="475"/>
      <c r="BP2762" s="306"/>
      <c r="BQ2762" s="496"/>
      <c r="BR2762" s="496"/>
      <c r="BS2762" s="496"/>
      <c r="BT2762" s="496"/>
      <c r="BU2762" s="496"/>
      <c r="BV2762" s="496"/>
    </row>
    <row r="2763" spans="1:74" s="52" customFormat="1" ht="12.75">
      <c r="A2763" s="45">
        <v>2670.080468178493</v>
      </c>
      <c r="B2763" s="46" t="s">
        <v>364</v>
      </c>
      <c r="C2763" s="47" t="s">
        <v>306</v>
      </c>
      <c r="D2763" s="48">
        <v>110.00277700660126</v>
      </c>
      <c r="E2763" s="49">
        <v>39.773359999999997</v>
      </c>
      <c r="F2763" s="49">
        <v>5.1999999999999998E-2</v>
      </c>
      <c r="G2763" s="49">
        <v>16.31597</v>
      </c>
      <c r="H2763" s="49">
        <v>0.23980000000000001</v>
      </c>
      <c r="I2763" s="49">
        <v>0.2276</v>
      </c>
      <c r="J2763" s="49">
        <v>43.841610000000003</v>
      </c>
      <c r="K2763" s="49">
        <v>0.25059999999999999</v>
      </c>
      <c r="L2763" s="49">
        <v>100.70094000000002</v>
      </c>
      <c r="M2763" s="47"/>
      <c r="N2763" s="50">
        <v>0.99853714668360238</v>
      </c>
      <c r="O2763" s="50">
        <v>1.0321687430660199E-3</v>
      </c>
      <c r="P2763" s="50">
        <v>0.34256330242476957</v>
      </c>
      <c r="Q2763" s="50">
        <v>4.8424485568190952E-3</v>
      </c>
      <c r="R2763" s="50">
        <v>4.8398281535198011E-3</v>
      </c>
      <c r="S2763" s="50">
        <v>1.6408428334227489</v>
      </c>
      <c r="T2763" s="50">
        <v>6.7407878457398122E-3</v>
      </c>
      <c r="U2763" s="50">
        <v>2.9993985158302654</v>
      </c>
      <c r="V2763" s="51">
        <v>82.72853470434633</v>
      </c>
      <c r="X2763" s="49">
        <v>0.26</v>
      </c>
      <c r="Y2763" s="49">
        <v>35.630000000000003</v>
      </c>
      <c r="Z2763" s="49">
        <v>0.56999999999999995</v>
      </c>
      <c r="AA2763" s="49">
        <v>7.64</v>
      </c>
      <c r="AB2763" s="49">
        <v>10.09</v>
      </c>
      <c r="AC2763" s="49">
        <v>0.26</v>
      </c>
      <c r="AD2763" s="49">
        <v>2.2799999999999998</v>
      </c>
      <c r="AE2763" s="312"/>
      <c r="AF2763" s="465" t="s">
        <v>1750</v>
      </c>
      <c r="AG2763" s="343">
        <v>30</v>
      </c>
      <c r="AH2763" s="343">
        <v>15</v>
      </c>
      <c r="AI2763" s="343"/>
      <c r="AJ2763" s="343"/>
      <c r="AK2763" s="343"/>
      <c r="AL2763" s="343"/>
      <c r="AM2763" s="343"/>
      <c r="AN2763" s="343"/>
      <c r="AO2763" s="343"/>
      <c r="AP2763" s="343"/>
      <c r="AQ2763" s="343"/>
      <c r="AR2763" s="343"/>
      <c r="AS2763" s="343"/>
      <c r="AT2763" s="343"/>
      <c r="AU2763" s="343"/>
      <c r="AV2763" s="343"/>
      <c r="AW2763" s="343"/>
      <c r="AX2763" s="343"/>
      <c r="AY2763" s="343"/>
      <c r="AZ2763" s="343"/>
      <c r="BA2763" s="343"/>
      <c r="BB2763" s="343"/>
      <c r="BC2763" s="343"/>
      <c r="BD2763" s="343"/>
      <c r="BE2763" s="475"/>
      <c r="BF2763" s="475"/>
      <c r="BG2763" s="475"/>
      <c r="BH2763" s="475"/>
      <c r="BI2763" s="475"/>
      <c r="BJ2763" s="475"/>
      <c r="BK2763" s="475"/>
      <c r="BL2763" s="475"/>
      <c r="BM2763" s="475"/>
      <c r="BN2763" s="475"/>
      <c r="BO2763" s="475"/>
      <c r="BP2763" s="306"/>
      <c r="BQ2763" s="496"/>
      <c r="BR2763" s="496"/>
      <c r="BS2763" s="496"/>
      <c r="BT2763" s="496"/>
      <c r="BU2763" s="496"/>
      <c r="BV2763" s="496"/>
    </row>
    <row r="2764" spans="1:74" s="52" customFormat="1" ht="12.75">
      <c r="A2764" s="45">
        <v>2670.080468178493</v>
      </c>
      <c r="B2764" s="46" t="s">
        <v>364</v>
      </c>
      <c r="C2764" s="47" t="s">
        <v>306</v>
      </c>
      <c r="D2764" s="48">
        <v>115.00277700660126</v>
      </c>
      <c r="E2764" s="49">
        <v>39.672820000000002</v>
      </c>
      <c r="F2764" s="49">
        <v>4.6899999999999997E-2</v>
      </c>
      <c r="G2764" s="49">
        <v>16.295970000000001</v>
      </c>
      <c r="H2764" s="49">
        <v>0.24829999999999999</v>
      </c>
      <c r="I2764" s="49">
        <v>0.2203</v>
      </c>
      <c r="J2764" s="49">
        <v>43.74006</v>
      </c>
      <c r="K2764" s="49">
        <v>0.2424</v>
      </c>
      <c r="L2764" s="49">
        <v>100.46675000000002</v>
      </c>
      <c r="M2764" s="47"/>
      <c r="N2764" s="50">
        <v>0.9984534125284803</v>
      </c>
      <c r="O2764" s="50">
        <v>9.3321775220952196E-4</v>
      </c>
      <c r="P2764" s="50">
        <v>0.34298169660496974</v>
      </c>
      <c r="Q2764" s="50">
        <v>5.026380313776755E-3</v>
      </c>
      <c r="R2764" s="50">
        <v>4.6960744148004437E-3</v>
      </c>
      <c r="S2764" s="50">
        <v>1.6410531754074338</v>
      </c>
      <c r="T2764" s="50">
        <v>6.5361949454301868E-3</v>
      </c>
      <c r="U2764" s="50">
        <v>2.9996801519671008</v>
      </c>
      <c r="V2764" s="51">
        <v>82.712919946962231</v>
      </c>
      <c r="X2764" s="49">
        <v>0.26</v>
      </c>
      <c r="Y2764" s="49">
        <v>39.58</v>
      </c>
      <c r="Z2764" s="49">
        <v>0.56999999999999995</v>
      </c>
      <c r="AA2764" s="49">
        <v>7.36</v>
      </c>
      <c r="AB2764" s="49">
        <v>10.47</v>
      </c>
      <c r="AC2764" s="49">
        <v>0.26</v>
      </c>
      <c r="AD2764" s="49">
        <v>2.36</v>
      </c>
      <c r="AE2764" s="312"/>
      <c r="AF2764" s="465" t="s">
        <v>1750</v>
      </c>
      <c r="AG2764" s="343">
        <v>30</v>
      </c>
      <c r="AH2764" s="343">
        <v>15</v>
      </c>
      <c r="AI2764" s="343"/>
      <c r="AJ2764" s="343"/>
      <c r="AK2764" s="343"/>
      <c r="AL2764" s="343"/>
      <c r="AM2764" s="343"/>
      <c r="AN2764" s="343"/>
      <c r="AO2764" s="343"/>
      <c r="AP2764" s="343"/>
      <c r="AQ2764" s="343"/>
      <c r="AR2764" s="343"/>
      <c r="AS2764" s="343"/>
      <c r="AT2764" s="343"/>
      <c r="AU2764" s="343"/>
      <c r="AV2764" s="343"/>
      <c r="AW2764" s="343"/>
      <c r="AX2764" s="343"/>
      <c r="AY2764" s="343"/>
      <c r="AZ2764" s="343"/>
      <c r="BA2764" s="343"/>
      <c r="BB2764" s="343"/>
      <c r="BC2764" s="343"/>
      <c r="BD2764" s="343"/>
      <c r="BE2764" s="475"/>
      <c r="BF2764" s="475"/>
      <c r="BG2764" s="475"/>
      <c r="BH2764" s="475"/>
      <c r="BI2764" s="475"/>
      <c r="BJ2764" s="475"/>
      <c r="BK2764" s="475"/>
      <c r="BL2764" s="475"/>
      <c r="BM2764" s="475"/>
      <c r="BN2764" s="475"/>
      <c r="BO2764" s="475"/>
      <c r="BP2764" s="306"/>
      <c r="BQ2764" s="496"/>
      <c r="BR2764" s="496"/>
      <c r="BS2764" s="496"/>
      <c r="BT2764" s="496"/>
      <c r="BU2764" s="496"/>
      <c r="BV2764" s="496"/>
    </row>
    <row r="2765" spans="1:74" s="52" customFormat="1" ht="12.75">
      <c r="A2765" s="45"/>
      <c r="B2765" s="46"/>
      <c r="C2765" s="47"/>
      <c r="D2765" s="48"/>
      <c r="E2765" s="49"/>
      <c r="F2765" s="49"/>
      <c r="G2765" s="49"/>
      <c r="H2765" s="49"/>
      <c r="I2765" s="49"/>
      <c r="J2765" s="49"/>
      <c r="K2765" s="49"/>
      <c r="L2765" s="49"/>
      <c r="M2765" s="47"/>
      <c r="N2765" s="50"/>
      <c r="O2765" s="50"/>
      <c r="P2765" s="50"/>
      <c r="Q2765" s="50"/>
      <c r="R2765" s="50"/>
      <c r="S2765" s="50"/>
      <c r="T2765" s="50"/>
      <c r="U2765" s="50"/>
      <c r="V2765" s="51"/>
      <c r="AE2765" s="312"/>
      <c r="AF2765" s="312"/>
      <c r="AG2765" s="312"/>
      <c r="AH2765" s="312"/>
      <c r="AI2765" s="312"/>
      <c r="AJ2765" s="312"/>
      <c r="AK2765" s="312"/>
      <c r="AL2765" s="312"/>
      <c r="AM2765" s="312"/>
      <c r="AN2765" s="312"/>
      <c r="AO2765" s="312"/>
      <c r="AP2765" s="312"/>
      <c r="AQ2765" s="312"/>
      <c r="AR2765" s="312"/>
      <c r="AS2765" s="312"/>
      <c r="AT2765" s="312"/>
      <c r="AU2765" s="312"/>
      <c r="AV2765" s="312"/>
      <c r="AW2765" s="312"/>
      <c r="AX2765" s="312"/>
      <c r="AY2765" s="312"/>
      <c r="AZ2765" s="312"/>
      <c r="BA2765" s="312"/>
      <c r="BB2765" s="312"/>
      <c r="BC2765" s="312"/>
      <c r="BD2765" s="312"/>
      <c r="BE2765" s="306"/>
      <c r="BF2765" s="306"/>
      <c r="BG2765" s="306"/>
      <c r="BH2765" s="306"/>
      <c r="BI2765" s="306"/>
      <c r="BJ2765" s="306"/>
      <c r="BK2765" s="306"/>
      <c r="BL2765" s="306"/>
      <c r="BM2765" s="306"/>
      <c r="BN2765" s="306"/>
      <c r="BO2765" s="306"/>
      <c r="BP2765" s="306"/>
      <c r="BQ2765" s="496"/>
      <c r="BR2765" s="496"/>
      <c r="BS2765" s="496"/>
      <c r="BT2765" s="496"/>
      <c r="BU2765" s="496"/>
      <c r="BV2765" s="496"/>
    </row>
    <row r="2766" spans="1:74" s="52" customFormat="1" ht="12.75">
      <c r="A2766" s="45">
        <v>2670.080468178493</v>
      </c>
      <c r="B2766" s="46" t="s">
        <v>364</v>
      </c>
      <c r="C2766" s="47" t="s">
        <v>328</v>
      </c>
      <c r="D2766" s="48">
        <v>0</v>
      </c>
      <c r="E2766" s="49">
        <v>38.980710000000002</v>
      </c>
      <c r="F2766" s="49">
        <v>2.5000000000000001E-2</v>
      </c>
      <c r="G2766" s="49">
        <v>18.871949999999998</v>
      </c>
      <c r="H2766" s="49">
        <v>0.25469999999999998</v>
      </c>
      <c r="I2766" s="49">
        <v>0.24099999999999999</v>
      </c>
      <c r="J2766" s="49">
        <v>42.536670000000001</v>
      </c>
      <c r="K2766" s="49">
        <v>0.30559999999999998</v>
      </c>
      <c r="L2766" s="49">
        <v>101.21563</v>
      </c>
      <c r="M2766" s="47"/>
      <c r="N2766" s="50">
        <v>0.98715573438227</v>
      </c>
      <c r="O2766" s="50">
        <v>5.0055447834647534E-4</v>
      </c>
      <c r="P2766" s="50">
        <v>0.39967657842753906</v>
      </c>
      <c r="Q2766" s="50">
        <v>5.1881050938790835E-3</v>
      </c>
      <c r="R2766" s="50">
        <v>5.1693829887255877E-3</v>
      </c>
      <c r="S2766" s="50">
        <v>1.6058610374397462</v>
      </c>
      <c r="T2766" s="50">
        <v>8.2917638505303846E-3</v>
      </c>
      <c r="U2766" s="50">
        <v>3.0118431566610369</v>
      </c>
      <c r="V2766" s="51">
        <v>80.071349683725543</v>
      </c>
      <c r="X2766" s="49">
        <v>0.26</v>
      </c>
      <c r="Y2766" s="49">
        <v>71.489999999999995</v>
      </c>
      <c r="Z2766" s="49">
        <v>0.52</v>
      </c>
      <c r="AA2766" s="49">
        <v>7.13</v>
      </c>
      <c r="AB2766" s="49">
        <v>9.67</v>
      </c>
      <c r="AC2766" s="49">
        <v>0.27</v>
      </c>
      <c r="AD2766" s="49">
        <v>1.94</v>
      </c>
      <c r="AE2766" s="312"/>
      <c r="AF2766" s="465" t="s">
        <v>1747</v>
      </c>
      <c r="AG2766" s="343">
        <v>30</v>
      </c>
      <c r="AH2766" s="343">
        <v>15</v>
      </c>
      <c r="AI2766" s="343"/>
      <c r="AJ2766" s="343"/>
      <c r="AK2766" s="343"/>
      <c r="AL2766" s="343"/>
      <c r="AM2766" s="343"/>
      <c r="AN2766" s="343"/>
      <c r="AO2766" s="343"/>
      <c r="AP2766" s="343"/>
      <c r="AQ2766" s="343"/>
      <c r="AR2766" s="343"/>
      <c r="AS2766" s="343"/>
      <c r="AT2766" s="343"/>
      <c r="AU2766" s="343"/>
      <c r="AV2766" s="343"/>
      <c r="AW2766" s="343"/>
      <c r="AX2766" s="343"/>
      <c r="AY2766" s="343"/>
      <c r="AZ2766" s="343"/>
      <c r="BA2766" s="343"/>
      <c r="BB2766" s="343"/>
      <c r="BC2766" s="343"/>
      <c r="BD2766" s="343"/>
      <c r="BE2766" s="475"/>
      <c r="BF2766" s="475"/>
      <c r="BG2766" s="475"/>
      <c r="BH2766" s="475"/>
      <c r="BI2766" s="475"/>
      <c r="BJ2766" s="475"/>
      <c r="BK2766" s="475"/>
      <c r="BL2766" s="475"/>
      <c r="BM2766" s="475"/>
      <c r="BN2766" s="475"/>
      <c r="BO2766" s="475"/>
      <c r="BP2766" s="306"/>
      <c r="BQ2766" s="496"/>
      <c r="BR2766" s="496"/>
      <c r="BS2766" s="496"/>
      <c r="BT2766" s="496"/>
      <c r="BU2766" s="496"/>
      <c r="BV2766" s="496"/>
    </row>
    <row r="2767" spans="1:74" s="52" customFormat="1" ht="12.75">
      <c r="A2767" s="45">
        <v>2670.080468178493</v>
      </c>
      <c r="B2767" s="46" t="s">
        <v>364</v>
      </c>
      <c r="C2767" s="47" t="s">
        <v>328</v>
      </c>
      <c r="D2767" s="48">
        <v>5.9936960089305389</v>
      </c>
      <c r="E2767" s="49">
        <v>39.173439999999999</v>
      </c>
      <c r="F2767" s="49">
        <v>3.15E-2</v>
      </c>
      <c r="G2767" s="49">
        <v>18.410920000000001</v>
      </c>
      <c r="H2767" s="49">
        <v>0.23350000000000001</v>
      </c>
      <c r="I2767" s="49">
        <v>0.25319999999999998</v>
      </c>
      <c r="J2767" s="49">
        <v>42.455469999999998</v>
      </c>
      <c r="K2767" s="49">
        <v>0.27150000000000002</v>
      </c>
      <c r="L2767" s="49">
        <v>100.82953000000001</v>
      </c>
      <c r="M2767" s="47"/>
      <c r="N2767" s="50">
        <v>0.9929730452640092</v>
      </c>
      <c r="O2767" s="50">
        <v>6.3129408150215444E-4</v>
      </c>
      <c r="P2767" s="50">
        <v>0.39028084247411282</v>
      </c>
      <c r="Q2767" s="50">
        <v>4.7607626075209476E-3</v>
      </c>
      <c r="R2767" s="50">
        <v>5.4361970365112968E-3</v>
      </c>
      <c r="S2767" s="50">
        <v>1.6043087328224392</v>
      </c>
      <c r="T2767" s="50">
        <v>7.3734922868908086E-3</v>
      </c>
      <c r="U2767" s="50">
        <v>3.0057643665729863</v>
      </c>
      <c r="V2767" s="51">
        <v>80.433025053984522</v>
      </c>
      <c r="X2767" s="49">
        <v>0.26</v>
      </c>
      <c r="Y2767" s="49">
        <v>57.66</v>
      </c>
      <c r="Z2767" s="49">
        <v>0.53</v>
      </c>
      <c r="AA2767" s="49">
        <v>7.81</v>
      </c>
      <c r="AB2767" s="49">
        <v>9.24</v>
      </c>
      <c r="AC2767" s="49">
        <v>0.26</v>
      </c>
      <c r="AD2767" s="49">
        <v>2.14</v>
      </c>
      <c r="AE2767" s="312"/>
      <c r="AF2767" s="465" t="s">
        <v>1747</v>
      </c>
      <c r="AG2767" s="343">
        <v>30</v>
      </c>
      <c r="AH2767" s="343">
        <v>15</v>
      </c>
      <c r="AI2767" s="343"/>
      <c r="AJ2767" s="343"/>
      <c r="AK2767" s="343"/>
      <c r="AL2767" s="343"/>
      <c r="AM2767" s="343"/>
      <c r="AN2767" s="343"/>
      <c r="AO2767" s="343"/>
      <c r="AP2767" s="343"/>
      <c r="AQ2767" s="343"/>
      <c r="AR2767" s="343"/>
      <c r="AS2767" s="343"/>
      <c r="AT2767" s="343"/>
      <c r="AU2767" s="343"/>
      <c r="AV2767" s="343"/>
      <c r="AW2767" s="343"/>
      <c r="AX2767" s="343"/>
      <c r="AY2767" s="343"/>
      <c r="AZ2767" s="343"/>
      <c r="BA2767" s="343"/>
      <c r="BB2767" s="343"/>
      <c r="BC2767" s="343"/>
      <c r="BD2767" s="343"/>
      <c r="BE2767" s="475"/>
      <c r="BF2767" s="475"/>
      <c r="BG2767" s="475"/>
      <c r="BH2767" s="475"/>
      <c r="BI2767" s="475"/>
      <c r="BJ2767" s="475"/>
      <c r="BK2767" s="475"/>
      <c r="BL2767" s="475"/>
      <c r="BM2767" s="475"/>
      <c r="BN2767" s="475"/>
      <c r="BO2767" s="475"/>
      <c r="BP2767" s="306"/>
      <c r="BQ2767" s="496"/>
      <c r="BR2767" s="496"/>
      <c r="BS2767" s="496"/>
      <c r="BT2767" s="496"/>
      <c r="BU2767" s="496"/>
      <c r="BV2767" s="496"/>
    </row>
    <row r="2768" spans="1:74" s="52" customFormat="1" ht="12.75">
      <c r="A2768" s="45">
        <v>2670.080468178493</v>
      </c>
      <c r="B2768" s="46" t="s">
        <v>364</v>
      </c>
      <c r="C2768" s="47" t="s">
        <v>328</v>
      </c>
      <c r="D2768" s="48">
        <v>11.98369600893054</v>
      </c>
      <c r="E2768" s="49">
        <v>39.457450000000001</v>
      </c>
      <c r="F2768" s="49">
        <v>3.5999999999999997E-2</v>
      </c>
      <c r="G2768" s="49">
        <v>17.729410000000001</v>
      </c>
      <c r="H2768" s="49">
        <v>0.27179999999999999</v>
      </c>
      <c r="I2768" s="49">
        <v>0.23419999999999999</v>
      </c>
      <c r="J2768" s="49">
        <v>42.851309999999998</v>
      </c>
      <c r="K2768" s="49">
        <v>0.25269999999999998</v>
      </c>
      <c r="L2768" s="49">
        <v>100.83287000000001</v>
      </c>
      <c r="M2768" s="47"/>
      <c r="N2768" s="50">
        <v>0.9964250305028779</v>
      </c>
      <c r="O2768" s="50">
        <v>7.1877593718051066E-4</v>
      </c>
      <c r="P2768" s="50">
        <v>0.37442590756107558</v>
      </c>
      <c r="Q2768" s="50">
        <v>5.5208882753861608E-3</v>
      </c>
      <c r="R2768" s="50">
        <v>5.0094292088569779E-3</v>
      </c>
      <c r="S2768" s="50">
        <v>1.6132001826867564</v>
      </c>
      <c r="T2768" s="50">
        <v>6.8372034506285571E-3</v>
      </c>
      <c r="U2768" s="50">
        <v>3.0021374176227624</v>
      </c>
      <c r="V2768" s="51">
        <v>81.162155729481825</v>
      </c>
      <c r="X2768" s="49">
        <v>0.26</v>
      </c>
      <c r="Y2768" s="49">
        <v>51.42</v>
      </c>
      <c r="Z2768" s="49">
        <v>0.54</v>
      </c>
      <c r="AA2768" s="49">
        <v>6.71</v>
      </c>
      <c r="AB2768" s="49">
        <v>9.75</v>
      </c>
      <c r="AC2768" s="49">
        <v>0.26</v>
      </c>
      <c r="AD2768" s="49">
        <v>2.25</v>
      </c>
      <c r="AE2768" s="312"/>
      <c r="AF2768" s="465" t="s">
        <v>1747</v>
      </c>
      <c r="AG2768" s="343">
        <v>30</v>
      </c>
      <c r="AH2768" s="343">
        <v>15</v>
      </c>
      <c r="AI2768" s="343"/>
      <c r="AJ2768" s="343"/>
      <c r="AK2768" s="343"/>
      <c r="AL2768" s="343"/>
      <c r="AM2768" s="343"/>
      <c r="AN2768" s="343"/>
      <c r="AO2768" s="343"/>
      <c r="AP2768" s="343"/>
      <c r="AQ2768" s="343"/>
      <c r="AR2768" s="343"/>
      <c r="AS2768" s="343"/>
      <c r="AT2768" s="343"/>
      <c r="AU2768" s="343"/>
      <c r="AV2768" s="343"/>
      <c r="AW2768" s="343"/>
      <c r="AX2768" s="343"/>
      <c r="AY2768" s="343"/>
      <c r="AZ2768" s="343"/>
      <c r="BA2768" s="343"/>
      <c r="BB2768" s="343"/>
      <c r="BC2768" s="343"/>
      <c r="BD2768" s="343"/>
      <c r="BE2768" s="475"/>
      <c r="BF2768" s="475"/>
      <c r="BG2768" s="475"/>
      <c r="BH2768" s="475"/>
      <c r="BI2768" s="475"/>
      <c r="BJ2768" s="475"/>
      <c r="BK2768" s="475"/>
      <c r="BL2768" s="475"/>
      <c r="BM2768" s="475"/>
      <c r="BN2768" s="475"/>
      <c r="BO2768" s="475"/>
      <c r="BP2768" s="306"/>
      <c r="BQ2768" s="496"/>
      <c r="BR2768" s="496"/>
      <c r="BS2768" s="496"/>
      <c r="BT2768" s="496"/>
      <c r="BU2768" s="496"/>
      <c r="BV2768" s="496"/>
    </row>
    <row r="2769" spans="1:74" s="52" customFormat="1" ht="12.75">
      <c r="A2769" s="45">
        <v>2670.080468178493</v>
      </c>
      <c r="B2769" s="46" t="s">
        <v>364</v>
      </c>
      <c r="C2769" s="47" t="s">
        <v>328</v>
      </c>
      <c r="D2769" s="48">
        <v>17.973696008930538</v>
      </c>
      <c r="E2769" s="49">
        <v>39.50817</v>
      </c>
      <c r="F2769" s="49">
        <v>2.29E-2</v>
      </c>
      <c r="G2769" s="49">
        <v>17.15814</v>
      </c>
      <c r="H2769" s="49">
        <v>0.26989999999999997</v>
      </c>
      <c r="I2769" s="49">
        <v>0.24640000000000001</v>
      </c>
      <c r="J2769" s="49">
        <v>43.500880000000002</v>
      </c>
      <c r="K2769" s="49">
        <v>0.2341</v>
      </c>
      <c r="L2769" s="49">
        <v>100.94049</v>
      </c>
      <c r="M2769" s="47"/>
      <c r="N2769" s="50">
        <v>0.9942544326533026</v>
      </c>
      <c r="O2769" s="50">
        <v>4.5563966033951547E-4</v>
      </c>
      <c r="P2769" s="50">
        <v>0.36110776154674407</v>
      </c>
      <c r="Q2769" s="50">
        <v>5.4633295609741719E-3</v>
      </c>
      <c r="R2769" s="50">
        <v>5.2521493206339242E-3</v>
      </c>
      <c r="S2769" s="50">
        <v>1.6319889361441982</v>
      </c>
      <c r="T2769" s="50">
        <v>6.3120391398254561E-3</v>
      </c>
      <c r="U2769" s="50">
        <v>3.0048342880260175</v>
      </c>
      <c r="V2769" s="51">
        <v>81.88207516649355</v>
      </c>
      <c r="X2769" s="49">
        <v>0.26</v>
      </c>
      <c r="Y2769" s="49">
        <v>81.209999999999994</v>
      </c>
      <c r="Z2769" s="49">
        <v>0.55000000000000004</v>
      </c>
      <c r="AA2769" s="49">
        <v>6.85</v>
      </c>
      <c r="AB2769" s="49">
        <v>9.31</v>
      </c>
      <c r="AC2769" s="49">
        <v>0.26</v>
      </c>
      <c r="AD2769" s="49">
        <v>2.38</v>
      </c>
      <c r="AE2769" s="312"/>
      <c r="AF2769" s="465" t="s">
        <v>1747</v>
      </c>
      <c r="AG2769" s="343">
        <v>30</v>
      </c>
      <c r="AH2769" s="343">
        <v>15</v>
      </c>
      <c r="AI2769" s="343"/>
      <c r="AJ2769" s="343"/>
      <c r="AK2769" s="343"/>
      <c r="AL2769" s="343"/>
      <c r="AM2769" s="343"/>
      <c r="AN2769" s="343"/>
      <c r="AO2769" s="343"/>
      <c r="AP2769" s="343"/>
      <c r="AQ2769" s="343"/>
      <c r="AR2769" s="343"/>
      <c r="AS2769" s="343"/>
      <c r="AT2769" s="343"/>
      <c r="AU2769" s="343"/>
      <c r="AV2769" s="343"/>
      <c r="AW2769" s="343"/>
      <c r="AX2769" s="343"/>
      <c r="AY2769" s="343"/>
      <c r="AZ2769" s="343"/>
      <c r="BA2769" s="343"/>
      <c r="BB2769" s="343"/>
      <c r="BC2769" s="343"/>
      <c r="BD2769" s="343"/>
      <c r="BE2769" s="475"/>
      <c r="BF2769" s="475"/>
      <c r="BG2769" s="475"/>
      <c r="BH2769" s="475"/>
      <c r="BI2769" s="475"/>
      <c r="BJ2769" s="475"/>
      <c r="BK2769" s="475"/>
      <c r="BL2769" s="475"/>
      <c r="BM2769" s="475"/>
      <c r="BN2769" s="475"/>
      <c r="BO2769" s="475"/>
      <c r="BP2769" s="306"/>
      <c r="BQ2769" s="496"/>
      <c r="BR2769" s="496"/>
      <c r="BS2769" s="496"/>
      <c r="BT2769" s="496"/>
      <c r="BU2769" s="496"/>
      <c r="BV2769" s="496"/>
    </row>
    <row r="2770" spans="1:74" s="52" customFormat="1" ht="12.75">
      <c r="A2770" s="45">
        <v>2670.080468178493</v>
      </c>
      <c r="B2770" s="46" t="s">
        <v>364</v>
      </c>
      <c r="C2770" s="47" t="s">
        <v>328</v>
      </c>
      <c r="D2770" s="48">
        <v>23.96369600893054</v>
      </c>
      <c r="E2770" s="49">
        <v>39.6096</v>
      </c>
      <c r="F2770" s="49">
        <v>5.2999999999999999E-2</v>
      </c>
      <c r="G2770" s="49">
        <v>16.636980000000001</v>
      </c>
      <c r="H2770" s="49">
        <v>0.28960000000000002</v>
      </c>
      <c r="I2770" s="49">
        <v>0.21099999999999999</v>
      </c>
      <c r="J2770" s="49">
        <v>44.150440000000003</v>
      </c>
      <c r="K2770" s="49">
        <v>0.22919999999999999</v>
      </c>
      <c r="L2770" s="49">
        <v>101.17982000000001</v>
      </c>
      <c r="M2770" s="47"/>
      <c r="N2770" s="50">
        <v>0.99189348426252699</v>
      </c>
      <c r="O2770" s="50">
        <v>1.0493391235224254E-3</v>
      </c>
      <c r="P2770" s="50">
        <v>0.34841357618189084</v>
      </c>
      <c r="Q2770" s="50">
        <v>5.8332021961352756E-3</v>
      </c>
      <c r="R2770" s="50">
        <v>4.4754094569710709E-3</v>
      </c>
      <c r="S2770" s="50">
        <v>1.648193368243972</v>
      </c>
      <c r="T2770" s="50">
        <v>6.1494580254098565E-3</v>
      </c>
      <c r="U2770" s="50">
        <v>3.0060078374904284</v>
      </c>
      <c r="V2770" s="51">
        <v>82.549716299715698</v>
      </c>
      <c r="X2770" s="49">
        <v>0.26</v>
      </c>
      <c r="Y2770" s="49">
        <v>37.049999999999997</v>
      </c>
      <c r="Z2770" s="49">
        <v>0.56000000000000005</v>
      </c>
      <c r="AA2770" s="49">
        <v>6.47</v>
      </c>
      <c r="AB2770" s="49">
        <v>10.44</v>
      </c>
      <c r="AC2770" s="49">
        <v>0.26</v>
      </c>
      <c r="AD2770" s="49">
        <v>2.4300000000000002</v>
      </c>
      <c r="AE2770" s="312"/>
      <c r="AF2770" s="465" t="s">
        <v>1747</v>
      </c>
      <c r="AG2770" s="343">
        <v>30</v>
      </c>
      <c r="AH2770" s="343">
        <v>15</v>
      </c>
      <c r="AI2770" s="343"/>
      <c r="AJ2770" s="343"/>
      <c r="AK2770" s="343"/>
      <c r="AL2770" s="343"/>
      <c r="AM2770" s="343"/>
      <c r="AN2770" s="343"/>
      <c r="AO2770" s="343"/>
      <c r="AP2770" s="343"/>
      <c r="AQ2770" s="343"/>
      <c r="AR2770" s="343"/>
      <c r="AS2770" s="343"/>
      <c r="AT2770" s="343"/>
      <c r="AU2770" s="343"/>
      <c r="AV2770" s="343"/>
      <c r="AW2770" s="343"/>
      <c r="AX2770" s="343"/>
      <c r="AY2770" s="343"/>
      <c r="AZ2770" s="343"/>
      <c r="BA2770" s="343"/>
      <c r="BB2770" s="343"/>
      <c r="BC2770" s="343"/>
      <c r="BD2770" s="343"/>
      <c r="BE2770" s="475"/>
      <c r="BF2770" s="475"/>
      <c r="BG2770" s="475"/>
      <c r="BH2770" s="475"/>
      <c r="BI2770" s="475"/>
      <c r="BJ2770" s="475"/>
      <c r="BK2770" s="475"/>
      <c r="BL2770" s="475"/>
      <c r="BM2770" s="475"/>
      <c r="BN2770" s="475"/>
      <c r="BO2770" s="475"/>
      <c r="BP2770" s="306"/>
      <c r="BQ2770" s="496"/>
      <c r="BR2770" s="496"/>
      <c r="BS2770" s="496"/>
      <c r="BT2770" s="496"/>
      <c r="BU2770" s="496"/>
      <c r="BV2770" s="496"/>
    </row>
    <row r="2771" spans="1:74" s="52" customFormat="1" ht="12.75">
      <c r="A2771" s="45">
        <v>2670.080468178493</v>
      </c>
      <c r="B2771" s="46" t="s">
        <v>364</v>
      </c>
      <c r="C2771" s="47" t="s">
        <v>328</v>
      </c>
      <c r="D2771" s="48">
        <v>29.953696008930542</v>
      </c>
      <c r="E2771" s="49">
        <v>39.579169999999998</v>
      </c>
      <c r="F2771" s="49">
        <v>4.5600000000000002E-2</v>
      </c>
      <c r="G2771" s="49">
        <v>15.89533</v>
      </c>
      <c r="H2771" s="49">
        <v>0.307</v>
      </c>
      <c r="I2771" s="49">
        <v>0.20860000000000001</v>
      </c>
      <c r="J2771" s="49">
        <v>44.444780000000002</v>
      </c>
      <c r="K2771" s="49">
        <v>0.22159999999999999</v>
      </c>
      <c r="L2771" s="49">
        <v>100.70208</v>
      </c>
      <c r="M2771" s="47"/>
      <c r="N2771" s="50">
        <v>0.99272268404189279</v>
      </c>
      <c r="O2771" s="50">
        <v>9.0427707520365785E-4</v>
      </c>
      <c r="P2771" s="50">
        <v>0.33341628323483002</v>
      </c>
      <c r="Q2771" s="50">
        <v>6.1936053781472848E-3</v>
      </c>
      <c r="R2771" s="50">
        <v>4.4316076821423883E-3</v>
      </c>
      <c r="S2771" s="50">
        <v>1.6618452097699641</v>
      </c>
      <c r="T2771" s="50">
        <v>5.9550946255191263E-3</v>
      </c>
      <c r="U2771" s="50">
        <v>3.0054687618076992</v>
      </c>
      <c r="V2771" s="51">
        <v>83.289594651941243</v>
      </c>
      <c r="X2771" s="49">
        <v>0.26</v>
      </c>
      <c r="Y2771" s="49">
        <v>42.34</v>
      </c>
      <c r="Z2771" s="49">
        <v>0.56999999999999995</v>
      </c>
      <c r="AA2771" s="49">
        <v>5.97</v>
      </c>
      <c r="AB2771" s="49">
        <v>10.54</v>
      </c>
      <c r="AC2771" s="49">
        <v>0.25</v>
      </c>
      <c r="AD2771" s="49">
        <v>2.4700000000000002</v>
      </c>
      <c r="AE2771" s="312"/>
      <c r="AF2771" s="465" t="s">
        <v>1747</v>
      </c>
      <c r="AG2771" s="343">
        <v>30</v>
      </c>
      <c r="AH2771" s="343">
        <v>15</v>
      </c>
      <c r="AI2771" s="343"/>
      <c r="AJ2771" s="343"/>
      <c r="AK2771" s="343"/>
      <c r="AL2771" s="343"/>
      <c r="AM2771" s="343"/>
      <c r="AN2771" s="343"/>
      <c r="AO2771" s="343"/>
      <c r="AP2771" s="343"/>
      <c r="AQ2771" s="343"/>
      <c r="AR2771" s="343"/>
      <c r="AS2771" s="343"/>
      <c r="AT2771" s="343"/>
      <c r="AU2771" s="343"/>
      <c r="AV2771" s="343"/>
      <c r="AW2771" s="343"/>
      <c r="AX2771" s="343"/>
      <c r="AY2771" s="343"/>
      <c r="AZ2771" s="343"/>
      <c r="BA2771" s="343"/>
      <c r="BB2771" s="343"/>
      <c r="BC2771" s="343"/>
      <c r="BD2771" s="343"/>
      <c r="BE2771" s="475"/>
      <c r="BF2771" s="475"/>
      <c r="BG2771" s="475"/>
      <c r="BH2771" s="475"/>
      <c r="BI2771" s="475"/>
      <c r="BJ2771" s="475"/>
      <c r="BK2771" s="475"/>
      <c r="BL2771" s="475"/>
      <c r="BM2771" s="475"/>
      <c r="BN2771" s="475"/>
      <c r="BO2771" s="475"/>
      <c r="BP2771" s="306"/>
      <c r="BQ2771" s="496"/>
      <c r="BR2771" s="496"/>
      <c r="BS2771" s="496"/>
      <c r="BT2771" s="496"/>
      <c r="BU2771" s="496"/>
      <c r="BV2771" s="496"/>
    </row>
    <row r="2772" spans="1:74" s="52" customFormat="1" ht="12.75">
      <c r="A2772" s="45">
        <v>2670.080468178493</v>
      </c>
      <c r="B2772" s="46" t="s">
        <v>364</v>
      </c>
      <c r="C2772" s="47" t="s">
        <v>328</v>
      </c>
      <c r="D2772" s="48">
        <v>35.943696008930544</v>
      </c>
      <c r="E2772" s="49">
        <v>39.842889999999997</v>
      </c>
      <c r="F2772" s="49">
        <v>4.99E-2</v>
      </c>
      <c r="G2772" s="49">
        <v>15.253909999999999</v>
      </c>
      <c r="H2772" s="49">
        <v>0.3004</v>
      </c>
      <c r="I2772" s="49">
        <v>0.21759999999999999</v>
      </c>
      <c r="J2772" s="49">
        <v>45.165399999999998</v>
      </c>
      <c r="K2772" s="49">
        <v>0.21279999999999999</v>
      </c>
      <c r="L2772" s="49">
        <v>101.04289999999999</v>
      </c>
      <c r="M2772" s="47"/>
      <c r="N2772" s="50">
        <v>0.99268698352228602</v>
      </c>
      <c r="O2772" s="50">
        <v>9.8296364469908915E-4</v>
      </c>
      <c r="P2772" s="50">
        <v>0.31783276681970313</v>
      </c>
      <c r="Q2772" s="50">
        <v>6.0201223204733182E-3</v>
      </c>
      <c r="R2772" s="50">
        <v>4.59204489252638E-3</v>
      </c>
      <c r="S2772" s="50">
        <v>1.6775516530295824</v>
      </c>
      <c r="T2772" s="50">
        <v>5.6805549590455166E-3</v>
      </c>
      <c r="U2772" s="50">
        <v>3.0053470891883158</v>
      </c>
      <c r="V2772" s="51">
        <v>84.07160226079597</v>
      </c>
      <c r="X2772" s="49">
        <v>0.25</v>
      </c>
      <c r="Y2772" s="49">
        <v>39</v>
      </c>
      <c r="Z2772" s="49">
        <v>0.57999999999999996</v>
      </c>
      <c r="AA2772" s="49">
        <v>6.16</v>
      </c>
      <c r="AB2772" s="49">
        <v>9.93</v>
      </c>
      <c r="AC2772" s="49">
        <v>0.25</v>
      </c>
      <c r="AD2772" s="49">
        <v>2.58</v>
      </c>
      <c r="AE2772" s="312"/>
      <c r="AF2772" s="465" t="s">
        <v>1747</v>
      </c>
      <c r="AG2772" s="343">
        <v>30</v>
      </c>
      <c r="AH2772" s="343">
        <v>15</v>
      </c>
      <c r="AI2772" s="343"/>
      <c r="AJ2772" s="343"/>
      <c r="AK2772" s="343"/>
      <c r="AL2772" s="343"/>
      <c r="AM2772" s="343"/>
      <c r="AN2772" s="343"/>
      <c r="AO2772" s="343"/>
      <c r="AP2772" s="343"/>
      <c r="AQ2772" s="343"/>
      <c r="AR2772" s="343"/>
      <c r="AS2772" s="343"/>
      <c r="AT2772" s="343"/>
      <c r="AU2772" s="343"/>
      <c r="AV2772" s="343"/>
      <c r="AW2772" s="343"/>
      <c r="AX2772" s="343"/>
      <c r="AY2772" s="343"/>
      <c r="AZ2772" s="343"/>
      <c r="BA2772" s="343"/>
      <c r="BB2772" s="343"/>
      <c r="BC2772" s="343"/>
      <c r="BD2772" s="343"/>
      <c r="BE2772" s="475"/>
      <c r="BF2772" s="475"/>
      <c r="BG2772" s="475"/>
      <c r="BH2772" s="475"/>
      <c r="BI2772" s="475"/>
      <c r="BJ2772" s="475"/>
      <c r="BK2772" s="475"/>
      <c r="BL2772" s="475"/>
      <c r="BM2772" s="475"/>
      <c r="BN2772" s="475"/>
      <c r="BO2772" s="475"/>
      <c r="BP2772" s="306"/>
      <c r="BQ2772" s="496"/>
      <c r="BR2772" s="496"/>
      <c r="BS2772" s="496"/>
      <c r="BT2772" s="496"/>
      <c r="BU2772" s="496"/>
      <c r="BV2772" s="496"/>
    </row>
    <row r="2773" spans="1:74" s="52" customFormat="1" ht="12.75">
      <c r="A2773" s="45">
        <v>2670.080468178493</v>
      </c>
      <c r="B2773" s="46" t="s">
        <v>364</v>
      </c>
      <c r="C2773" s="47" t="s">
        <v>328</v>
      </c>
      <c r="D2773" s="48">
        <v>41.933696008930546</v>
      </c>
      <c r="E2773" s="49">
        <v>39.832749999999997</v>
      </c>
      <c r="F2773" s="49">
        <v>7.8899999999999998E-2</v>
      </c>
      <c r="G2773" s="49">
        <v>14.77284</v>
      </c>
      <c r="H2773" s="49">
        <v>0.313</v>
      </c>
      <c r="I2773" s="49">
        <v>0.18840000000000001</v>
      </c>
      <c r="J2773" s="49">
        <v>45.672870000000003</v>
      </c>
      <c r="K2773" s="49">
        <v>0.21329999999999999</v>
      </c>
      <c r="L2773" s="49">
        <v>101.07206000000001</v>
      </c>
      <c r="M2773" s="47"/>
      <c r="N2773" s="50">
        <v>0.99003767147102095</v>
      </c>
      <c r="O2773" s="50">
        <v>1.5504717145976706E-3</v>
      </c>
      <c r="P2773" s="50">
        <v>0.30706577796526602</v>
      </c>
      <c r="Q2773" s="50">
        <v>6.2574827264466372E-3</v>
      </c>
      <c r="R2773" s="50">
        <v>3.9662315710435828E-3</v>
      </c>
      <c r="S2773" s="50">
        <v>1.6923035979798751</v>
      </c>
      <c r="T2773" s="50">
        <v>5.6801516715343512E-3</v>
      </c>
      <c r="U2773" s="50">
        <v>3.0068613850997843</v>
      </c>
      <c r="V2773" s="51">
        <v>84.641868498155333</v>
      </c>
      <c r="X2773" s="49">
        <v>0.25</v>
      </c>
      <c r="Y2773" s="49">
        <v>25.52</v>
      </c>
      <c r="Z2773" s="49">
        <v>0.59</v>
      </c>
      <c r="AA2773" s="49">
        <v>5.95</v>
      </c>
      <c r="AB2773" s="49">
        <v>11.93</v>
      </c>
      <c r="AC2773" s="49">
        <v>0.25</v>
      </c>
      <c r="AD2773" s="49">
        <v>2.5499999999999998</v>
      </c>
      <c r="AE2773" s="312"/>
      <c r="AF2773" s="465" t="s">
        <v>1747</v>
      </c>
      <c r="AG2773" s="343">
        <v>30</v>
      </c>
      <c r="AH2773" s="343">
        <v>15</v>
      </c>
      <c r="AI2773" s="343"/>
      <c r="AJ2773" s="343"/>
      <c r="AK2773" s="343"/>
      <c r="AL2773" s="343"/>
      <c r="AM2773" s="343"/>
      <c r="AN2773" s="343"/>
      <c r="AO2773" s="343"/>
      <c r="AP2773" s="343"/>
      <c r="AQ2773" s="343"/>
      <c r="AR2773" s="343"/>
      <c r="AS2773" s="343"/>
      <c r="AT2773" s="343"/>
      <c r="AU2773" s="343"/>
      <c r="AV2773" s="343"/>
      <c r="AW2773" s="343"/>
      <c r="AX2773" s="343"/>
      <c r="AY2773" s="343"/>
      <c r="AZ2773" s="343"/>
      <c r="BA2773" s="343"/>
      <c r="BB2773" s="343"/>
      <c r="BC2773" s="343"/>
      <c r="BD2773" s="343"/>
      <c r="BE2773" s="475"/>
      <c r="BF2773" s="475"/>
      <c r="BG2773" s="475"/>
      <c r="BH2773" s="475"/>
      <c r="BI2773" s="475"/>
      <c r="BJ2773" s="475"/>
      <c r="BK2773" s="475"/>
      <c r="BL2773" s="475"/>
      <c r="BM2773" s="475"/>
      <c r="BN2773" s="475"/>
      <c r="BO2773" s="475"/>
      <c r="BP2773" s="306"/>
      <c r="BQ2773" s="496"/>
      <c r="BR2773" s="496"/>
      <c r="BS2773" s="496"/>
      <c r="BT2773" s="496"/>
      <c r="BU2773" s="496"/>
      <c r="BV2773" s="496"/>
    </row>
    <row r="2774" spans="1:74" s="52" customFormat="1" ht="12.75">
      <c r="A2774" s="45">
        <v>2670.080468178493</v>
      </c>
      <c r="B2774" s="46" t="s">
        <v>364</v>
      </c>
      <c r="C2774" s="47" t="s">
        <v>328</v>
      </c>
      <c r="D2774" s="48">
        <v>47.923696008930548</v>
      </c>
      <c r="E2774" s="49">
        <v>39.913890000000002</v>
      </c>
      <c r="F2774" s="49">
        <v>4.6699999999999998E-2</v>
      </c>
      <c r="G2774" s="49">
        <v>14.452120000000001</v>
      </c>
      <c r="H2774" s="49">
        <v>0.32290000000000002</v>
      </c>
      <c r="I2774" s="49">
        <v>0.16819999999999999</v>
      </c>
      <c r="J2774" s="49">
        <v>45.764220000000002</v>
      </c>
      <c r="K2774" s="49">
        <v>0.21959999999999999</v>
      </c>
      <c r="L2774" s="49">
        <v>100.88763</v>
      </c>
      <c r="M2774" s="47"/>
      <c r="N2774" s="50">
        <v>0.9923536100721887</v>
      </c>
      <c r="O2774" s="50">
        <v>9.1798311591455566E-4</v>
      </c>
      <c r="P2774" s="50">
        <v>0.30048994958173147</v>
      </c>
      <c r="Q2774" s="50">
        <v>6.4573501287589581E-3</v>
      </c>
      <c r="R2774" s="50">
        <v>3.5420454415415097E-3</v>
      </c>
      <c r="S2774" s="50">
        <v>1.6961998016931106</v>
      </c>
      <c r="T2774" s="50">
        <v>5.8496836627362214E-3</v>
      </c>
      <c r="U2774" s="50">
        <v>3.0058104236959822</v>
      </c>
      <c r="V2774" s="51">
        <v>84.95059388220551</v>
      </c>
      <c r="X2774" s="49">
        <v>0.25</v>
      </c>
      <c r="Y2774" s="49">
        <v>41</v>
      </c>
      <c r="Z2774" s="49">
        <v>0.6</v>
      </c>
      <c r="AA2774" s="49">
        <v>5.82</v>
      </c>
      <c r="AB2774" s="49">
        <v>12.71</v>
      </c>
      <c r="AC2774" s="49">
        <v>0.25</v>
      </c>
      <c r="AD2774" s="49">
        <v>2.5099999999999998</v>
      </c>
      <c r="AE2774" s="312"/>
      <c r="AF2774" s="465" t="s">
        <v>1747</v>
      </c>
      <c r="AG2774" s="343">
        <v>30</v>
      </c>
      <c r="AH2774" s="343">
        <v>15</v>
      </c>
      <c r="AI2774" s="343"/>
      <c r="AJ2774" s="343"/>
      <c r="AK2774" s="343"/>
      <c r="AL2774" s="343"/>
      <c r="AM2774" s="343"/>
      <c r="AN2774" s="343"/>
      <c r="AO2774" s="343"/>
      <c r="AP2774" s="343"/>
      <c r="AQ2774" s="343"/>
      <c r="AR2774" s="343"/>
      <c r="AS2774" s="343"/>
      <c r="AT2774" s="343"/>
      <c r="AU2774" s="343"/>
      <c r="AV2774" s="343"/>
      <c r="AW2774" s="343"/>
      <c r="AX2774" s="343"/>
      <c r="AY2774" s="343"/>
      <c r="AZ2774" s="343"/>
      <c r="BA2774" s="343"/>
      <c r="BB2774" s="343"/>
      <c r="BC2774" s="343"/>
      <c r="BD2774" s="343"/>
      <c r="BE2774" s="475"/>
      <c r="BF2774" s="475"/>
      <c r="BG2774" s="475"/>
      <c r="BH2774" s="475"/>
      <c r="BI2774" s="475"/>
      <c r="BJ2774" s="475"/>
      <c r="BK2774" s="475"/>
      <c r="BL2774" s="475"/>
      <c r="BM2774" s="475"/>
      <c r="BN2774" s="475"/>
      <c r="BO2774" s="475"/>
      <c r="BP2774" s="306"/>
      <c r="BQ2774" s="496"/>
      <c r="BR2774" s="496"/>
      <c r="BS2774" s="496"/>
      <c r="BT2774" s="496"/>
      <c r="BU2774" s="496"/>
      <c r="BV2774" s="496"/>
    </row>
    <row r="2775" spans="1:74" s="52" customFormat="1" ht="12.75">
      <c r="A2775" s="45">
        <v>2670.080468178493</v>
      </c>
      <c r="B2775" s="46" t="s">
        <v>364</v>
      </c>
      <c r="C2775" s="47" t="s">
        <v>328</v>
      </c>
      <c r="D2775" s="48">
        <v>53.91369600893055</v>
      </c>
      <c r="E2775" s="49">
        <v>39.984900000000003</v>
      </c>
      <c r="F2775" s="49">
        <v>6.6299999999999998E-2</v>
      </c>
      <c r="G2775" s="49">
        <v>13.73052</v>
      </c>
      <c r="H2775" s="49">
        <v>0.3337</v>
      </c>
      <c r="I2775" s="49">
        <v>0.19489999999999999</v>
      </c>
      <c r="J2775" s="49">
        <v>46.231099999999998</v>
      </c>
      <c r="K2775" s="49">
        <v>0.20799999999999999</v>
      </c>
      <c r="L2775" s="49">
        <v>100.74941999999999</v>
      </c>
      <c r="M2775" s="47"/>
      <c r="N2775" s="50">
        <v>0.99226928973355799</v>
      </c>
      <c r="O2775" s="50">
        <v>1.3008357972542767E-3</v>
      </c>
      <c r="P2775" s="50">
        <v>0.28495515317568099</v>
      </c>
      <c r="Q2775" s="50">
        <v>6.6609110664337017E-3</v>
      </c>
      <c r="R2775" s="50">
        <v>4.0966712541147072E-3</v>
      </c>
      <c r="S2775" s="50">
        <v>1.7103158034354999</v>
      </c>
      <c r="T2775" s="50">
        <v>5.5303742093919615E-3</v>
      </c>
      <c r="U2775" s="50">
        <v>3.0051290386719338</v>
      </c>
      <c r="V2775" s="51">
        <v>85.718473361650283</v>
      </c>
      <c r="X2775" s="49">
        <v>0.25</v>
      </c>
      <c r="Y2775" s="49">
        <v>30.17</v>
      </c>
      <c r="Z2775" s="49">
        <v>0.62</v>
      </c>
      <c r="AA2775" s="49">
        <v>5.66</v>
      </c>
      <c r="AB2775" s="49">
        <v>10.99</v>
      </c>
      <c r="AC2775" s="49">
        <v>0.25</v>
      </c>
      <c r="AD2775" s="49">
        <v>2.61</v>
      </c>
      <c r="AE2775" s="312"/>
      <c r="AF2775" s="465" t="s">
        <v>1747</v>
      </c>
      <c r="AG2775" s="343">
        <v>30</v>
      </c>
      <c r="AH2775" s="343">
        <v>15</v>
      </c>
      <c r="AI2775" s="343"/>
      <c r="AJ2775" s="343"/>
      <c r="AK2775" s="343"/>
      <c r="AL2775" s="343"/>
      <c r="AM2775" s="343"/>
      <c r="AN2775" s="343"/>
      <c r="AO2775" s="343"/>
      <c r="AP2775" s="343"/>
      <c r="AQ2775" s="343"/>
      <c r="AR2775" s="343"/>
      <c r="AS2775" s="343"/>
      <c r="AT2775" s="343"/>
      <c r="AU2775" s="343"/>
      <c r="AV2775" s="343"/>
      <c r="AW2775" s="343"/>
      <c r="AX2775" s="343"/>
      <c r="AY2775" s="343"/>
      <c r="AZ2775" s="343"/>
      <c r="BA2775" s="343"/>
      <c r="BB2775" s="343"/>
      <c r="BC2775" s="343"/>
      <c r="BD2775" s="343"/>
      <c r="BE2775" s="475"/>
      <c r="BF2775" s="475"/>
      <c r="BG2775" s="475"/>
      <c r="BH2775" s="475"/>
      <c r="BI2775" s="475"/>
      <c r="BJ2775" s="475"/>
      <c r="BK2775" s="475"/>
      <c r="BL2775" s="475"/>
      <c r="BM2775" s="475"/>
      <c r="BN2775" s="475"/>
      <c r="BO2775" s="475"/>
      <c r="BP2775" s="306"/>
      <c r="BQ2775" s="496"/>
      <c r="BR2775" s="496"/>
      <c r="BS2775" s="496"/>
      <c r="BT2775" s="496"/>
      <c r="BU2775" s="496"/>
      <c r="BV2775" s="496"/>
    </row>
    <row r="2776" spans="1:74" s="52" customFormat="1" ht="12.75">
      <c r="A2776" s="45">
        <v>2670.080468178493</v>
      </c>
      <c r="B2776" s="46" t="s">
        <v>364</v>
      </c>
      <c r="C2776" s="47" t="s">
        <v>328</v>
      </c>
      <c r="D2776" s="48">
        <v>59.903696008930552</v>
      </c>
      <c r="E2776" s="49">
        <v>40.055909999999997</v>
      </c>
      <c r="F2776" s="49">
        <v>7.4499999999999997E-2</v>
      </c>
      <c r="G2776" s="49">
        <v>13.4499</v>
      </c>
      <c r="H2776" s="49">
        <v>0.33650000000000002</v>
      </c>
      <c r="I2776" s="49">
        <v>0.18160000000000001</v>
      </c>
      <c r="J2776" s="49">
        <v>46.606630000000003</v>
      </c>
      <c r="K2776" s="49">
        <v>0.2094</v>
      </c>
      <c r="L2776" s="49">
        <v>100.91444</v>
      </c>
      <c r="M2776" s="47"/>
      <c r="N2776" s="50">
        <v>0.99108560756637187</v>
      </c>
      <c r="O2776" s="50">
        <v>1.4573915751138525E-3</v>
      </c>
      <c r="P2776" s="50">
        <v>0.27830410753002627</v>
      </c>
      <c r="Q2776" s="50">
        <v>6.6968955864793863E-3</v>
      </c>
      <c r="R2776" s="50">
        <v>3.8058016513722761E-3</v>
      </c>
      <c r="S2776" s="50">
        <v>1.7190987074109476</v>
      </c>
      <c r="T2776" s="50">
        <v>5.5510979630899494E-3</v>
      </c>
      <c r="U2776" s="50">
        <v>3.0059996092834012</v>
      </c>
      <c r="V2776" s="51">
        <v>86.06670094543496</v>
      </c>
      <c r="X2776" s="49">
        <v>0.25</v>
      </c>
      <c r="Y2776" s="49">
        <v>27.59</v>
      </c>
      <c r="Z2776" s="49">
        <v>0.62</v>
      </c>
      <c r="AA2776" s="49">
        <v>5.68</v>
      </c>
      <c r="AB2776" s="49">
        <v>11.88</v>
      </c>
      <c r="AC2776" s="49">
        <v>0.25</v>
      </c>
      <c r="AD2776" s="49">
        <v>2.58</v>
      </c>
      <c r="AE2776" s="312"/>
      <c r="AF2776" s="465" t="s">
        <v>1747</v>
      </c>
      <c r="AG2776" s="343">
        <v>30</v>
      </c>
      <c r="AH2776" s="343">
        <v>15</v>
      </c>
      <c r="AI2776" s="343"/>
      <c r="AJ2776" s="343"/>
      <c r="AK2776" s="343"/>
      <c r="AL2776" s="343"/>
      <c r="AM2776" s="343"/>
      <c r="AN2776" s="343"/>
      <c r="AO2776" s="343"/>
      <c r="AP2776" s="343"/>
      <c r="AQ2776" s="343"/>
      <c r="AR2776" s="343"/>
      <c r="AS2776" s="343"/>
      <c r="AT2776" s="343"/>
      <c r="AU2776" s="343"/>
      <c r="AV2776" s="343"/>
      <c r="AW2776" s="343"/>
      <c r="AX2776" s="343"/>
      <c r="AY2776" s="343"/>
      <c r="AZ2776" s="343"/>
      <c r="BA2776" s="343"/>
      <c r="BB2776" s="343"/>
      <c r="BC2776" s="343"/>
      <c r="BD2776" s="343"/>
      <c r="BE2776" s="475"/>
      <c r="BF2776" s="475"/>
      <c r="BG2776" s="475"/>
      <c r="BH2776" s="475"/>
      <c r="BI2776" s="475"/>
      <c r="BJ2776" s="475"/>
      <c r="BK2776" s="475"/>
      <c r="BL2776" s="475"/>
      <c r="BM2776" s="475"/>
      <c r="BN2776" s="475"/>
      <c r="BO2776" s="475"/>
      <c r="BP2776" s="306"/>
      <c r="BQ2776" s="496"/>
      <c r="BR2776" s="496"/>
      <c r="BS2776" s="496"/>
      <c r="BT2776" s="496"/>
      <c r="BU2776" s="496"/>
      <c r="BV2776" s="496"/>
    </row>
    <row r="2777" spans="1:74" s="52" customFormat="1" ht="12.75">
      <c r="A2777" s="45">
        <v>2670.080468178493</v>
      </c>
      <c r="B2777" s="46" t="s">
        <v>364</v>
      </c>
      <c r="C2777" s="47" t="s">
        <v>328</v>
      </c>
      <c r="D2777" s="48">
        <v>65.893696008930547</v>
      </c>
      <c r="E2777" s="49">
        <v>40.248629999999999</v>
      </c>
      <c r="F2777" s="49">
        <v>6.7400000000000002E-2</v>
      </c>
      <c r="G2777" s="49">
        <v>13.02896</v>
      </c>
      <c r="H2777" s="49">
        <v>0.34379999999999999</v>
      </c>
      <c r="I2777" s="49">
        <v>0.17030000000000001</v>
      </c>
      <c r="J2777" s="49">
        <v>46.769019999999998</v>
      </c>
      <c r="K2777" s="49">
        <v>0.21510000000000001</v>
      </c>
      <c r="L2777" s="49">
        <v>100.84321</v>
      </c>
      <c r="M2777" s="47"/>
      <c r="N2777" s="50">
        <v>0.99424842743086994</v>
      </c>
      <c r="O2777" s="50">
        <v>1.316373473310848E-3</v>
      </c>
      <c r="P2777" s="50">
        <v>0.26915940232379199</v>
      </c>
      <c r="Q2777" s="50">
        <v>6.831146121958267E-3</v>
      </c>
      <c r="R2777" s="50">
        <v>3.5632328019732447E-3</v>
      </c>
      <c r="S2777" s="50">
        <v>1.7223072344973329</v>
      </c>
      <c r="T2777" s="50">
        <v>5.6930089732721168E-3</v>
      </c>
      <c r="U2777" s="50">
        <v>3.0031188256225096</v>
      </c>
      <c r="V2777" s="51">
        <v>86.484362964099802</v>
      </c>
      <c r="X2777" s="49">
        <v>0.25</v>
      </c>
      <c r="Y2777" s="49">
        <v>27.33</v>
      </c>
      <c r="Z2777" s="49">
        <v>0.63</v>
      </c>
      <c r="AA2777" s="49">
        <v>5.55</v>
      </c>
      <c r="AB2777" s="49">
        <v>12.45</v>
      </c>
      <c r="AC2777" s="49">
        <v>0.24</v>
      </c>
      <c r="AD2777" s="49">
        <v>2.52</v>
      </c>
      <c r="AE2777" s="312"/>
      <c r="AF2777" s="465" t="s">
        <v>1747</v>
      </c>
      <c r="AG2777" s="343">
        <v>30</v>
      </c>
      <c r="AH2777" s="343">
        <v>15</v>
      </c>
      <c r="AI2777" s="343"/>
      <c r="AJ2777" s="343"/>
      <c r="AK2777" s="343"/>
      <c r="AL2777" s="343"/>
      <c r="AM2777" s="343"/>
      <c r="AN2777" s="343"/>
      <c r="AO2777" s="343"/>
      <c r="AP2777" s="343"/>
      <c r="AQ2777" s="343"/>
      <c r="AR2777" s="343"/>
      <c r="AS2777" s="343"/>
      <c r="AT2777" s="343"/>
      <c r="AU2777" s="343"/>
      <c r="AV2777" s="343"/>
      <c r="AW2777" s="343"/>
      <c r="AX2777" s="343"/>
      <c r="AY2777" s="343"/>
      <c r="AZ2777" s="343"/>
      <c r="BA2777" s="343"/>
      <c r="BB2777" s="343"/>
      <c r="BC2777" s="343"/>
      <c r="BD2777" s="343"/>
      <c r="BE2777" s="475"/>
      <c r="BF2777" s="475"/>
      <c r="BG2777" s="475"/>
      <c r="BH2777" s="475"/>
      <c r="BI2777" s="475"/>
      <c r="BJ2777" s="475"/>
      <c r="BK2777" s="475"/>
      <c r="BL2777" s="475"/>
      <c r="BM2777" s="475"/>
      <c r="BN2777" s="475"/>
      <c r="BO2777" s="475"/>
      <c r="BP2777" s="306"/>
      <c r="BQ2777" s="496"/>
      <c r="BR2777" s="496"/>
      <c r="BS2777" s="496"/>
      <c r="BT2777" s="496"/>
      <c r="BU2777" s="496"/>
      <c r="BV2777" s="496"/>
    </row>
    <row r="2778" spans="1:74" s="52" customFormat="1" ht="12.75">
      <c r="A2778" s="45">
        <v>2670.080468178493</v>
      </c>
      <c r="B2778" s="46" t="s">
        <v>364</v>
      </c>
      <c r="C2778" s="47" t="s">
        <v>328</v>
      </c>
      <c r="D2778" s="48">
        <v>71.883696008930542</v>
      </c>
      <c r="E2778" s="49">
        <v>40.137050000000002</v>
      </c>
      <c r="F2778" s="49">
        <v>6.3500000000000001E-2</v>
      </c>
      <c r="G2778" s="49">
        <v>12.828519999999999</v>
      </c>
      <c r="H2778" s="49">
        <v>0.33829999999999999</v>
      </c>
      <c r="I2778" s="49">
        <v>0.14399999999999999</v>
      </c>
      <c r="J2778" s="49">
        <v>46.890819999999998</v>
      </c>
      <c r="K2778" s="49">
        <v>0.20649999999999999</v>
      </c>
      <c r="L2778" s="49">
        <v>100.60869</v>
      </c>
      <c r="M2778" s="47"/>
      <c r="N2778" s="50">
        <v>0.99305212711215718</v>
      </c>
      <c r="O2778" s="50">
        <v>1.2421548427917328E-3</v>
      </c>
      <c r="P2778" s="50">
        <v>0.26543558563435998</v>
      </c>
      <c r="Q2778" s="50">
        <v>6.7324399235140072E-3</v>
      </c>
      <c r="R2778" s="50">
        <v>3.0176914184791492E-3</v>
      </c>
      <c r="S2778" s="50">
        <v>1.7295095704860499</v>
      </c>
      <c r="T2778" s="50">
        <v>5.4739937849076622E-3</v>
      </c>
      <c r="U2778" s="50">
        <v>3.0044635632022598</v>
      </c>
      <c r="V2778" s="51">
        <v>86.694592339041776</v>
      </c>
      <c r="X2778" s="49">
        <v>0.25</v>
      </c>
      <c r="Y2778" s="49">
        <v>30.48</v>
      </c>
      <c r="Z2778" s="49">
        <v>0.64</v>
      </c>
      <c r="AA2778" s="49">
        <v>5.62</v>
      </c>
      <c r="AB2778" s="49">
        <v>14.69</v>
      </c>
      <c r="AC2778" s="49">
        <v>0.24</v>
      </c>
      <c r="AD2778" s="49">
        <v>2.63</v>
      </c>
      <c r="AE2778" s="312"/>
      <c r="AF2778" s="465" t="s">
        <v>1747</v>
      </c>
      <c r="AG2778" s="343">
        <v>30</v>
      </c>
      <c r="AH2778" s="343">
        <v>15</v>
      </c>
      <c r="AI2778" s="343"/>
      <c r="AJ2778" s="343"/>
      <c r="AK2778" s="343"/>
      <c r="AL2778" s="343"/>
      <c r="AM2778" s="343"/>
      <c r="AN2778" s="343"/>
      <c r="AO2778" s="343"/>
      <c r="AP2778" s="343"/>
      <c r="AQ2778" s="343"/>
      <c r="AR2778" s="343"/>
      <c r="AS2778" s="343"/>
      <c r="AT2778" s="343"/>
      <c r="AU2778" s="343"/>
      <c r="AV2778" s="343"/>
      <c r="AW2778" s="343"/>
      <c r="AX2778" s="343"/>
      <c r="AY2778" s="343"/>
      <c r="AZ2778" s="343"/>
      <c r="BA2778" s="343"/>
      <c r="BB2778" s="343"/>
      <c r="BC2778" s="343"/>
      <c r="BD2778" s="343"/>
      <c r="BE2778" s="475"/>
      <c r="BF2778" s="475"/>
      <c r="BG2778" s="475"/>
      <c r="BH2778" s="475"/>
      <c r="BI2778" s="475"/>
      <c r="BJ2778" s="475"/>
      <c r="BK2778" s="475"/>
      <c r="BL2778" s="475"/>
      <c r="BM2778" s="475"/>
      <c r="BN2778" s="475"/>
      <c r="BO2778" s="475"/>
      <c r="BP2778" s="306"/>
      <c r="BQ2778" s="496"/>
      <c r="BR2778" s="496"/>
      <c r="BS2778" s="496"/>
      <c r="BT2778" s="496"/>
      <c r="BU2778" s="496"/>
      <c r="BV2778" s="496"/>
    </row>
    <row r="2779" spans="1:74" s="52" customFormat="1" ht="12.75">
      <c r="A2779" s="45">
        <v>2670.080468178493</v>
      </c>
      <c r="B2779" s="46" t="s">
        <v>364</v>
      </c>
      <c r="C2779" s="47" t="s">
        <v>328</v>
      </c>
      <c r="D2779" s="48">
        <v>77.873696008930537</v>
      </c>
      <c r="E2779" s="49">
        <v>40.157339999999998</v>
      </c>
      <c r="F2779" s="49">
        <v>8.8999999999999996E-2</v>
      </c>
      <c r="G2779" s="49">
        <v>12.34745</v>
      </c>
      <c r="H2779" s="49">
        <v>0.3533</v>
      </c>
      <c r="I2779" s="49">
        <v>0.15590000000000001</v>
      </c>
      <c r="J2779" s="49">
        <v>47.246049999999997</v>
      </c>
      <c r="K2779" s="49">
        <v>0.21199999999999999</v>
      </c>
      <c r="L2779" s="49">
        <v>100.56104000000001</v>
      </c>
      <c r="M2779" s="47"/>
      <c r="N2779" s="50">
        <v>0.99198121648535964</v>
      </c>
      <c r="O2779" s="50">
        <v>1.7382167586218874E-3</v>
      </c>
      <c r="P2779" s="50">
        <v>0.25507728234192883</v>
      </c>
      <c r="Q2779" s="50">
        <v>7.0198210447997749E-3</v>
      </c>
      <c r="R2779" s="50">
        <v>3.2618979173521493E-3</v>
      </c>
      <c r="S2779" s="50">
        <v>1.7398530220272055</v>
      </c>
      <c r="T2779" s="50">
        <v>5.6108934221288471E-3</v>
      </c>
      <c r="U2779" s="50">
        <v>3.0045423499973971</v>
      </c>
      <c r="V2779" s="51">
        <v>87.213724620690797</v>
      </c>
      <c r="X2779" s="49">
        <v>0.25</v>
      </c>
      <c r="Y2779" s="49">
        <v>23.61</v>
      </c>
      <c r="Z2779" s="49">
        <v>0.65</v>
      </c>
      <c r="AA2779" s="49">
        <v>5.39</v>
      </c>
      <c r="AB2779" s="49">
        <v>13.13</v>
      </c>
      <c r="AC2779" s="49">
        <v>0.24</v>
      </c>
      <c r="AD2779" s="49">
        <v>2.56</v>
      </c>
      <c r="AE2779" s="312"/>
      <c r="AF2779" s="465" t="s">
        <v>1747</v>
      </c>
      <c r="AG2779" s="343">
        <v>30</v>
      </c>
      <c r="AH2779" s="343">
        <v>15</v>
      </c>
      <c r="AI2779" s="343"/>
      <c r="AJ2779" s="343"/>
      <c r="AK2779" s="343"/>
      <c r="AL2779" s="343"/>
      <c r="AM2779" s="343"/>
      <c r="AN2779" s="343"/>
      <c r="AO2779" s="343"/>
      <c r="AP2779" s="343"/>
      <c r="AQ2779" s="343"/>
      <c r="AR2779" s="343"/>
      <c r="AS2779" s="343"/>
      <c r="AT2779" s="343"/>
      <c r="AU2779" s="343"/>
      <c r="AV2779" s="343"/>
      <c r="AW2779" s="343"/>
      <c r="AX2779" s="343"/>
      <c r="AY2779" s="343"/>
      <c r="AZ2779" s="343"/>
      <c r="BA2779" s="343"/>
      <c r="BB2779" s="343"/>
      <c r="BC2779" s="343"/>
      <c r="BD2779" s="343"/>
      <c r="BE2779" s="475"/>
      <c r="BF2779" s="475"/>
      <c r="BG2779" s="475"/>
      <c r="BH2779" s="475"/>
      <c r="BI2779" s="475"/>
      <c r="BJ2779" s="475"/>
      <c r="BK2779" s="475"/>
      <c r="BL2779" s="475"/>
      <c r="BM2779" s="475"/>
      <c r="BN2779" s="475"/>
      <c r="BO2779" s="475"/>
      <c r="BP2779" s="306"/>
      <c r="BQ2779" s="496"/>
      <c r="BR2779" s="496"/>
      <c r="BS2779" s="496"/>
      <c r="BT2779" s="496"/>
      <c r="BU2779" s="496"/>
      <c r="BV2779" s="496"/>
    </row>
    <row r="2780" spans="1:74" s="52" customFormat="1" ht="12.75">
      <c r="A2780" s="45">
        <v>2670.080468178493</v>
      </c>
      <c r="B2780" s="46" t="s">
        <v>364</v>
      </c>
      <c r="C2780" s="47" t="s">
        <v>328</v>
      </c>
      <c r="D2780" s="48">
        <v>83.863696008930532</v>
      </c>
      <c r="E2780" s="49">
        <v>40.380490000000002</v>
      </c>
      <c r="F2780" s="49">
        <v>8.5500000000000007E-2</v>
      </c>
      <c r="G2780" s="49">
        <v>12.36749</v>
      </c>
      <c r="H2780" s="49">
        <v>0.37440000000000001</v>
      </c>
      <c r="I2780" s="49">
        <v>0.17</v>
      </c>
      <c r="J2780" s="49">
        <v>47.570839999999997</v>
      </c>
      <c r="K2780" s="49">
        <v>0.2167</v>
      </c>
      <c r="L2780" s="49">
        <v>101.16542000000001</v>
      </c>
      <c r="M2780" s="47"/>
      <c r="N2780" s="50">
        <v>0.99153621447114848</v>
      </c>
      <c r="O2780" s="50">
        <v>1.6598870091335586E-3</v>
      </c>
      <c r="P2780" s="50">
        <v>0.25396540310434257</v>
      </c>
      <c r="Q2780" s="50">
        <v>7.3946347722495843E-3</v>
      </c>
      <c r="R2780" s="50">
        <v>3.5356694565124875E-3</v>
      </c>
      <c r="S2780" s="50">
        <v>1.7413511696958899</v>
      </c>
      <c r="T2780" s="50">
        <v>5.7010330013081674E-3</v>
      </c>
      <c r="U2780" s="50">
        <v>3.0051440115105845</v>
      </c>
      <c r="V2780" s="51">
        <v>87.271924336902245</v>
      </c>
      <c r="X2780" s="49">
        <v>0.25</v>
      </c>
      <c r="Y2780" s="49">
        <v>23.41</v>
      </c>
      <c r="Z2780" s="49">
        <v>0.65</v>
      </c>
      <c r="AA2780" s="49">
        <v>5.14</v>
      </c>
      <c r="AB2780" s="49">
        <v>12.14</v>
      </c>
      <c r="AC2780" s="49">
        <v>0.24</v>
      </c>
      <c r="AD2780" s="49">
        <v>2.52</v>
      </c>
      <c r="AE2780" s="312"/>
      <c r="AF2780" s="465" t="s">
        <v>1747</v>
      </c>
      <c r="AG2780" s="343">
        <v>30</v>
      </c>
      <c r="AH2780" s="343">
        <v>15</v>
      </c>
      <c r="AI2780" s="343"/>
      <c r="AJ2780" s="343"/>
      <c r="AK2780" s="343"/>
      <c r="AL2780" s="343"/>
      <c r="AM2780" s="343"/>
      <c r="AN2780" s="343"/>
      <c r="AO2780" s="343"/>
      <c r="AP2780" s="343"/>
      <c r="AQ2780" s="343"/>
      <c r="AR2780" s="343"/>
      <c r="AS2780" s="343"/>
      <c r="AT2780" s="343"/>
      <c r="AU2780" s="343"/>
      <c r="AV2780" s="343"/>
      <c r="AW2780" s="343"/>
      <c r="AX2780" s="343"/>
      <c r="AY2780" s="343"/>
      <c r="AZ2780" s="343"/>
      <c r="BA2780" s="343"/>
      <c r="BB2780" s="343"/>
      <c r="BC2780" s="343"/>
      <c r="BD2780" s="343"/>
      <c r="BE2780" s="475"/>
      <c r="BF2780" s="475"/>
      <c r="BG2780" s="475"/>
      <c r="BH2780" s="475"/>
      <c r="BI2780" s="475"/>
      <c r="BJ2780" s="475"/>
      <c r="BK2780" s="475"/>
      <c r="BL2780" s="475"/>
      <c r="BM2780" s="475"/>
      <c r="BN2780" s="475"/>
      <c r="BO2780" s="475"/>
      <c r="BP2780" s="306"/>
      <c r="BQ2780" s="496"/>
      <c r="BR2780" s="496"/>
      <c r="BS2780" s="496"/>
      <c r="BT2780" s="496"/>
      <c r="BU2780" s="496"/>
      <c r="BV2780" s="496"/>
    </row>
    <row r="2781" spans="1:74" s="52" customFormat="1" ht="12.75">
      <c r="A2781" s="45">
        <v>2670.080468178493</v>
      </c>
      <c r="B2781" s="46" t="s">
        <v>364</v>
      </c>
      <c r="C2781" s="47" t="s">
        <v>328</v>
      </c>
      <c r="D2781" s="48">
        <v>89.853696008930527</v>
      </c>
      <c r="E2781" s="49">
        <v>40.339919999999999</v>
      </c>
      <c r="F2781" s="49">
        <v>0.12379999999999999</v>
      </c>
      <c r="G2781" s="49">
        <v>12.26727</v>
      </c>
      <c r="H2781" s="49">
        <v>0.37319999999999998</v>
      </c>
      <c r="I2781" s="49">
        <v>0.1401</v>
      </c>
      <c r="J2781" s="49">
        <v>47.489640000000001</v>
      </c>
      <c r="K2781" s="49">
        <v>0.21510000000000001</v>
      </c>
      <c r="L2781" s="49">
        <v>100.94903000000001</v>
      </c>
      <c r="M2781" s="47"/>
      <c r="N2781" s="50">
        <v>0.99189886451474796</v>
      </c>
      <c r="O2781" s="50">
        <v>2.406735811804435E-3</v>
      </c>
      <c r="P2781" s="50">
        <v>0.25225296438533629</v>
      </c>
      <c r="Q2781" s="50">
        <v>7.3810455923634033E-3</v>
      </c>
      <c r="R2781" s="50">
        <v>2.9178048040679437E-3</v>
      </c>
      <c r="S2781" s="50">
        <v>1.7407635461826469</v>
      </c>
      <c r="T2781" s="50">
        <v>5.6667025706760438E-3</v>
      </c>
      <c r="U2781" s="50">
        <v>3.0032876638616428</v>
      </c>
      <c r="V2781" s="51">
        <v>87.343157317174075</v>
      </c>
      <c r="X2781" s="49">
        <v>0.25</v>
      </c>
      <c r="Y2781" s="49">
        <v>16.260000000000002</v>
      </c>
      <c r="Z2781" s="49">
        <v>0.65</v>
      </c>
      <c r="AA2781" s="49">
        <v>5.13</v>
      </c>
      <c r="AB2781" s="49">
        <v>14.72</v>
      </c>
      <c r="AC2781" s="49">
        <v>0.24</v>
      </c>
      <c r="AD2781" s="49">
        <v>2.5299999999999998</v>
      </c>
      <c r="AE2781" s="312"/>
      <c r="AF2781" s="465" t="s">
        <v>1747</v>
      </c>
      <c r="AG2781" s="343">
        <v>30</v>
      </c>
      <c r="AH2781" s="343">
        <v>15</v>
      </c>
      <c r="AI2781" s="343"/>
      <c r="AJ2781" s="343"/>
      <c r="AK2781" s="343"/>
      <c r="AL2781" s="343"/>
      <c r="AM2781" s="343"/>
      <c r="AN2781" s="343"/>
      <c r="AO2781" s="343"/>
      <c r="AP2781" s="343"/>
      <c r="AQ2781" s="343"/>
      <c r="AR2781" s="343"/>
      <c r="AS2781" s="343"/>
      <c r="AT2781" s="343"/>
      <c r="AU2781" s="343"/>
      <c r="AV2781" s="343"/>
      <c r="AW2781" s="343"/>
      <c r="AX2781" s="343"/>
      <c r="AY2781" s="343"/>
      <c r="AZ2781" s="343"/>
      <c r="BA2781" s="343"/>
      <c r="BB2781" s="343"/>
      <c r="BC2781" s="343"/>
      <c r="BD2781" s="343"/>
      <c r="BE2781" s="475"/>
      <c r="BF2781" s="475"/>
      <c r="BG2781" s="475"/>
      <c r="BH2781" s="475"/>
      <c r="BI2781" s="475"/>
      <c r="BJ2781" s="475"/>
      <c r="BK2781" s="475"/>
      <c r="BL2781" s="475"/>
      <c r="BM2781" s="475"/>
      <c r="BN2781" s="475"/>
      <c r="BO2781" s="475"/>
      <c r="BP2781" s="306"/>
      <c r="BQ2781" s="496"/>
      <c r="BR2781" s="496"/>
      <c r="BS2781" s="496"/>
      <c r="BT2781" s="496"/>
      <c r="BU2781" s="496"/>
      <c r="BV2781" s="496"/>
    </row>
    <row r="2782" spans="1:74" s="52" customFormat="1" ht="12.75">
      <c r="A2782" s="45">
        <v>2670.080468178493</v>
      </c>
      <c r="B2782" s="46" t="s">
        <v>364</v>
      </c>
      <c r="C2782" s="47" t="s">
        <v>328</v>
      </c>
      <c r="D2782" s="48">
        <v>95.843696008930522</v>
      </c>
      <c r="E2782" s="49">
        <v>40.329770000000003</v>
      </c>
      <c r="F2782" s="49">
        <v>5.62E-2</v>
      </c>
      <c r="G2782" s="49">
        <v>11.956580000000001</v>
      </c>
      <c r="H2782" s="49">
        <v>0.34939999999999999</v>
      </c>
      <c r="I2782" s="49">
        <v>0.1938</v>
      </c>
      <c r="J2782" s="49">
        <v>47.489640000000001</v>
      </c>
      <c r="K2782" s="49">
        <v>0.21890000000000001</v>
      </c>
      <c r="L2782" s="49">
        <v>100.59429000000002</v>
      </c>
      <c r="M2782" s="47"/>
      <c r="N2782" s="50">
        <v>0.99415521897211101</v>
      </c>
      <c r="O2782" s="50">
        <v>1.0953178925662585E-3</v>
      </c>
      <c r="P2782" s="50">
        <v>0.24648552463175685</v>
      </c>
      <c r="Q2782" s="50">
        <v>6.9277984540234904E-3</v>
      </c>
      <c r="R2782" s="50">
        <v>4.0463920939317003E-3</v>
      </c>
      <c r="S2782" s="50">
        <v>1.7451625086082125</v>
      </c>
      <c r="T2782" s="50">
        <v>5.7813845901549315E-3</v>
      </c>
      <c r="U2782" s="50">
        <v>3.003654145242757</v>
      </c>
      <c r="V2782" s="51">
        <v>87.624041973381239</v>
      </c>
      <c r="X2782" s="49">
        <v>0.25</v>
      </c>
      <c r="Y2782" s="49">
        <v>35.04</v>
      </c>
      <c r="Z2782" s="49">
        <v>0.66</v>
      </c>
      <c r="AA2782" s="49">
        <v>5.41</v>
      </c>
      <c r="AB2782" s="49">
        <v>10.87</v>
      </c>
      <c r="AC2782" s="49">
        <v>0.24</v>
      </c>
      <c r="AD2782" s="49">
        <v>2.5</v>
      </c>
      <c r="AE2782" s="312"/>
      <c r="AF2782" s="465" t="s">
        <v>1747</v>
      </c>
      <c r="AG2782" s="343">
        <v>30</v>
      </c>
      <c r="AH2782" s="343">
        <v>15</v>
      </c>
      <c r="AI2782" s="343"/>
      <c r="AJ2782" s="343"/>
      <c r="AK2782" s="343"/>
      <c r="AL2782" s="343"/>
      <c r="AM2782" s="343"/>
      <c r="AN2782" s="343"/>
      <c r="AO2782" s="343"/>
      <c r="AP2782" s="343"/>
      <c r="AQ2782" s="343"/>
      <c r="AR2782" s="343"/>
      <c r="AS2782" s="343"/>
      <c r="AT2782" s="343"/>
      <c r="AU2782" s="343"/>
      <c r="AV2782" s="343"/>
      <c r="AW2782" s="343"/>
      <c r="AX2782" s="343"/>
      <c r="AY2782" s="343"/>
      <c r="AZ2782" s="343"/>
      <c r="BA2782" s="343"/>
      <c r="BB2782" s="343"/>
      <c r="BC2782" s="343"/>
      <c r="BD2782" s="343"/>
      <c r="BE2782" s="475"/>
      <c r="BF2782" s="475"/>
      <c r="BG2782" s="475"/>
      <c r="BH2782" s="475"/>
      <c r="BI2782" s="475"/>
      <c r="BJ2782" s="475"/>
      <c r="BK2782" s="475"/>
      <c r="BL2782" s="475"/>
      <c r="BM2782" s="475"/>
      <c r="BN2782" s="475"/>
      <c r="BO2782" s="475"/>
      <c r="BP2782" s="306"/>
      <c r="BQ2782" s="496"/>
      <c r="BR2782" s="496"/>
      <c r="BS2782" s="496"/>
      <c r="BT2782" s="496"/>
      <c r="BU2782" s="496"/>
      <c r="BV2782" s="496"/>
    </row>
    <row r="2783" spans="1:74" s="52" customFormat="1" ht="12.75">
      <c r="A2783" s="45">
        <v>2670.080468178493</v>
      </c>
      <c r="B2783" s="46" t="s">
        <v>364</v>
      </c>
      <c r="C2783" s="47" t="s">
        <v>328</v>
      </c>
      <c r="D2783" s="48">
        <v>101.83369600893052</v>
      </c>
      <c r="E2783" s="49">
        <v>40.319629999999997</v>
      </c>
      <c r="F2783" s="49">
        <v>7.0000000000000007E-2</v>
      </c>
      <c r="G2783" s="49">
        <v>12.01671</v>
      </c>
      <c r="H2783" s="49">
        <v>0.375</v>
      </c>
      <c r="I2783" s="49">
        <v>0.14360000000000001</v>
      </c>
      <c r="J2783" s="49">
        <v>47.804279999999999</v>
      </c>
      <c r="K2783" s="49">
        <v>0.20910000000000001</v>
      </c>
      <c r="L2783" s="49">
        <v>100.93832</v>
      </c>
      <c r="M2783" s="47"/>
      <c r="N2783" s="50">
        <v>0.99085599089351695</v>
      </c>
      <c r="O2783" s="50">
        <v>1.3600894020031041E-3</v>
      </c>
      <c r="P2783" s="50">
        <v>0.24696509481023815</v>
      </c>
      <c r="Q2783" s="50">
        <v>7.4125760415004825E-3</v>
      </c>
      <c r="R2783" s="50">
        <v>2.9890568876611632E-3</v>
      </c>
      <c r="S2783" s="50">
        <v>1.7513354092548659</v>
      </c>
      <c r="T2783" s="50">
        <v>5.5056130126907125E-3</v>
      </c>
      <c r="U2783" s="50">
        <v>3.0064238303024764</v>
      </c>
      <c r="V2783" s="51">
        <v>87.641243431213582</v>
      </c>
      <c r="X2783" s="49">
        <v>0.25</v>
      </c>
      <c r="Y2783" s="49">
        <v>27.79</v>
      </c>
      <c r="Z2783" s="49">
        <v>0.66</v>
      </c>
      <c r="AA2783" s="49">
        <v>5.1100000000000003</v>
      </c>
      <c r="AB2783" s="49">
        <v>14.54</v>
      </c>
      <c r="AC2783" s="49">
        <v>0.24</v>
      </c>
      <c r="AD2783" s="49">
        <v>2.6</v>
      </c>
      <c r="AE2783" s="312"/>
      <c r="AF2783" s="465" t="s">
        <v>1747</v>
      </c>
      <c r="AG2783" s="343">
        <v>30</v>
      </c>
      <c r="AH2783" s="343">
        <v>15</v>
      </c>
      <c r="AI2783" s="343"/>
      <c r="AJ2783" s="343"/>
      <c r="AK2783" s="343"/>
      <c r="AL2783" s="343"/>
      <c r="AM2783" s="343"/>
      <c r="AN2783" s="343"/>
      <c r="AO2783" s="343"/>
      <c r="AP2783" s="343"/>
      <c r="AQ2783" s="343"/>
      <c r="AR2783" s="343"/>
      <c r="AS2783" s="343"/>
      <c r="AT2783" s="343"/>
      <c r="AU2783" s="343"/>
      <c r="AV2783" s="343"/>
      <c r="AW2783" s="343"/>
      <c r="AX2783" s="343"/>
      <c r="AY2783" s="343"/>
      <c r="AZ2783" s="343"/>
      <c r="BA2783" s="343"/>
      <c r="BB2783" s="343"/>
      <c r="BC2783" s="343"/>
      <c r="BD2783" s="343"/>
      <c r="BE2783" s="475"/>
      <c r="BF2783" s="475"/>
      <c r="BG2783" s="475"/>
      <c r="BH2783" s="475"/>
      <c r="BI2783" s="475"/>
      <c r="BJ2783" s="475"/>
      <c r="BK2783" s="475"/>
      <c r="BL2783" s="475"/>
      <c r="BM2783" s="475"/>
      <c r="BN2783" s="475"/>
      <c r="BO2783" s="475"/>
      <c r="BP2783" s="306"/>
      <c r="BQ2783" s="496"/>
      <c r="BR2783" s="496"/>
      <c r="BS2783" s="496"/>
      <c r="BT2783" s="496"/>
      <c r="BU2783" s="496"/>
      <c r="BV2783" s="496"/>
    </row>
    <row r="2784" spans="1:74" s="52" customFormat="1" ht="12.75">
      <c r="A2784" s="45">
        <v>2670.080468178493</v>
      </c>
      <c r="B2784" s="46" t="s">
        <v>364</v>
      </c>
      <c r="C2784" s="47" t="s">
        <v>328</v>
      </c>
      <c r="D2784" s="48">
        <v>107.82369600893051</v>
      </c>
      <c r="E2784" s="49">
        <v>40.390630000000002</v>
      </c>
      <c r="F2784" s="49">
        <v>2.3800000000000002E-2</v>
      </c>
      <c r="G2784" s="49">
        <v>11.906470000000001</v>
      </c>
      <c r="H2784" s="49">
        <v>0.34489999999999998</v>
      </c>
      <c r="I2784" s="49">
        <v>0.14219999999999999</v>
      </c>
      <c r="J2784" s="49">
        <v>47.84487</v>
      </c>
      <c r="K2784" s="49">
        <v>0.21340000000000001</v>
      </c>
      <c r="L2784" s="49">
        <v>100.86627</v>
      </c>
      <c r="M2784" s="47"/>
      <c r="N2784" s="50">
        <v>0.99272312692558751</v>
      </c>
      <c r="O2784" s="50">
        <v>4.6248737775103426E-4</v>
      </c>
      <c r="P2784" s="50">
        <v>0.24472961577496807</v>
      </c>
      <c r="Q2784" s="50">
        <v>6.8184333409245079E-3</v>
      </c>
      <c r="R2784" s="50">
        <v>2.9602803878684965E-3</v>
      </c>
      <c r="S2784" s="50">
        <v>1.7530384299358921</v>
      </c>
      <c r="T2784" s="50">
        <v>5.6195245759186295E-3</v>
      </c>
      <c r="U2784" s="50">
        <v>3.0063518983189099</v>
      </c>
      <c r="V2784" s="51">
        <v>87.749848321961395</v>
      </c>
      <c r="X2784" s="49">
        <v>0.25</v>
      </c>
      <c r="Y2784" s="49">
        <v>81.42</v>
      </c>
      <c r="Z2784" s="49">
        <v>0.66</v>
      </c>
      <c r="AA2784" s="49">
        <v>5.54</v>
      </c>
      <c r="AB2784" s="49">
        <v>14.76</v>
      </c>
      <c r="AC2784" s="49">
        <v>0.24</v>
      </c>
      <c r="AD2784" s="49">
        <v>2.56</v>
      </c>
      <c r="AE2784" s="312"/>
      <c r="AF2784" s="465" t="s">
        <v>1747</v>
      </c>
      <c r="AG2784" s="343">
        <v>30</v>
      </c>
      <c r="AH2784" s="343">
        <v>15</v>
      </c>
      <c r="AI2784" s="343"/>
      <c r="AJ2784" s="343"/>
      <c r="AK2784" s="343"/>
      <c r="AL2784" s="343"/>
      <c r="AM2784" s="343"/>
      <c r="AN2784" s="343"/>
      <c r="AO2784" s="343"/>
      <c r="AP2784" s="343"/>
      <c r="AQ2784" s="343"/>
      <c r="AR2784" s="343"/>
      <c r="AS2784" s="343"/>
      <c r="AT2784" s="343"/>
      <c r="AU2784" s="343"/>
      <c r="AV2784" s="343"/>
      <c r="AW2784" s="343"/>
      <c r="AX2784" s="343"/>
      <c r="AY2784" s="343"/>
      <c r="AZ2784" s="343"/>
      <c r="BA2784" s="343"/>
      <c r="BB2784" s="343"/>
      <c r="BC2784" s="343"/>
      <c r="BD2784" s="343"/>
      <c r="BE2784" s="475"/>
      <c r="BF2784" s="475"/>
      <c r="BG2784" s="475"/>
      <c r="BH2784" s="475"/>
      <c r="BI2784" s="475"/>
      <c r="BJ2784" s="475"/>
      <c r="BK2784" s="475"/>
      <c r="BL2784" s="475"/>
      <c r="BM2784" s="475"/>
      <c r="BN2784" s="475"/>
      <c r="BO2784" s="475"/>
      <c r="BP2784" s="306"/>
      <c r="BQ2784" s="496"/>
      <c r="BR2784" s="496"/>
      <c r="BS2784" s="496"/>
      <c r="BT2784" s="496"/>
      <c r="BU2784" s="496"/>
      <c r="BV2784" s="496"/>
    </row>
    <row r="2785" spans="1:74" s="52" customFormat="1" ht="12.75">
      <c r="A2785" s="45">
        <v>2670.080468178493</v>
      </c>
      <c r="B2785" s="46" t="s">
        <v>364</v>
      </c>
      <c r="C2785" s="47" t="s">
        <v>328</v>
      </c>
      <c r="D2785" s="48">
        <v>113.81369600893051</v>
      </c>
      <c r="E2785" s="49">
        <v>40.410919999999997</v>
      </c>
      <c r="F2785" s="49">
        <v>6.1500010000000001E-2</v>
      </c>
      <c r="G2785" s="49">
        <v>11.816269999999999</v>
      </c>
      <c r="H2785" s="49">
        <v>0.34</v>
      </c>
      <c r="I2785" s="49">
        <v>0.16589999999999999</v>
      </c>
      <c r="J2785" s="49">
        <v>47.773829999999997</v>
      </c>
      <c r="K2785" s="49">
        <v>0.20619999999999999</v>
      </c>
      <c r="L2785" s="49">
        <v>100.77462000999999</v>
      </c>
      <c r="M2785" s="47"/>
      <c r="N2785" s="50">
        <v>0.99348380603890774</v>
      </c>
      <c r="O2785" s="50">
        <v>1.1953983612378149E-3</v>
      </c>
      <c r="P2785" s="50">
        <v>0.24293967975454811</v>
      </c>
      <c r="Q2785" s="50">
        <v>6.7233367485223551E-3</v>
      </c>
      <c r="R2785" s="50">
        <v>3.4545714532471586E-3</v>
      </c>
      <c r="S2785" s="50">
        <v>1.7508972477143323</v>
      </c>
      <c r="T2785" s="50">
        <v>5.4313571678208826E-3</v>
      </c>
      <c r="U2785" s="50">
        <v>3.0041253972386168</v>
      </c>
      <c r="V2785" s="51">
        <v>87.815468937925971</v>
      </c>
      <c r="X2785" s="49">
        <v>0.25</v>
      </c>
      <c r="Y2785" s="49">
        <v>33.01</v>
      </c>
      <c r="Z2785" s="49">
        <v>0.67</v>
      </c>
      <c r="AA2785" s="49">
        <v>5.64</v>
      </c>
      <c r="AB2785" s="49">
        <v>13.07</v>
      </c>
      <c r="AC2785" s="49">
        <v>0.24</v>
      </c>
      <c r="AD2785" s="49">
        <v>2.61</v>
      </c>
      <c r="AE2785" s="312"/>
      <c r="AF2785" s="465" t="s">
        <v>1747</v>
      </c>
      <c r="AG2785" s="343">
        <v>30</v>
      </c>
      <c r="AH2785" s="343">
        <v>15</v>
      </c>
      <c r="AI2785" s="343"/>
      <c r="AJ2785" s="343"/>
      <c r="AK2785" s="343"/>
      <c r="AL2785" s="343"/>
      <c r="AM2785" s="343"/>
      <c r="AN2785" s="343"/>
      <c r="AO2785" s="343"/>
      <c r="AP2785" s="343"/>
      <c r="AQ2785" s="343"/>
      <c r="AR2785" s="343"/>
      <c r="AS2785" s="343"/>
      <c r="AT2785" s="343"/>
      <c r="AU2785" s="343"/>
      <c r="AV2785" s="343"/>
      <c r="AW2785" s="343"/>
      <c r="AX2785" s="343"/>
      <c r="AY2785" s="343"/>
      <c r="AZ2785" s="343"/>
      <c r="BA2785" s="343"/>
      <c r="BB2785" s="343"/>
      <c r="BC2785" s="343"/>
      <c r="BD2785" s="343"/>
      <c r="BE2785" s="475"/>
      <c r="BF2785" s="475"/>
      <c r="BG2785" s="475"/>
      <c r="BH2785" s="475"/>
      <c r="BI2785" s="475"/>
      <c r="BJ2785" s="475"/>
      <c r="BK2785" s="475"/>
      <c r="BL2785" s="475"/>
      <c r="BM2785" s="475"/>
      <c r="BN2785" s="475"/>
      <c r="BO2785" s="475"/>
      <c r="BP2785" s="306"/>
      <c r="BQ2785" s="496"/>
      <c r="BR2785" s="496"/>
      <c r="BS2785" s="496"/>
      <c r="BT2785" s="496"/>
      <c r="BU2785" s="496"/>
      <c r="BV2785" s="496"/>
    </row>
    <row r="2786" spans="1:74" s="52" customFormat="1" ht="12.75">
      <c r="A2786" s="45">
        <v>2670.080468178493</v>
      </c>
      <c r="B2786" s="46" t="s">
        <v>364</v>
      </c>
      <c r="C2786" s="47" t="s">
        <v>328</v>
      </c>
      <c r="D2786" s="48">
        <v>119.8036960089305</v>
      </c>
      <c r="E2786" s="49">
        <v>40.370350000000002</v>
      </c>
      <c r="F2786" s="49">
        <v>0.12330000000000001</v>
      </c>
      <c r="G2786" s="49">
        <v>11.756130000000001</v>
      </c>
      <c r="H2786" s="49">
        <v>0.34370000000000001</v>
      </c>
      <c r="I2786" s="49">
        <v>0.13469999999999999</v>
      </c>
      <c r="J2786" s="49">
        <v>48.37265</v>
      </c>
      <c r="K2786" s="49">
        <v>0.2175</v>
      </c>
      <c r="L2786" s="49">
        <v>101.31833</v>
      </c>
      <c r="M2786" s="47"/>
      <c r="N2786" s="50">
        <v>0.98704774310058796</v>
      </c>
      <c r="O2786" s="50">
        <v>2.3834944052234931E-3</v>
      </c>
      <c r="P2786" s="50">
        <v>0.24037872045326439</v>
      </c>
      <c r="Q2786" s="50">
        <v>6.7592587156684062E-3</v>
      </c>
      <c r="R2786" s="50">
        <v>2.7895167924180436E-3</v>
      </c>
      <c r="S2786" s="50">
        <v>1.7631289267816799</v>
      </c>
      <c r="T2786" s="50">
        <v>5.6976078401220912E-3</v>
      </c>
      <c r="U2786" s="50">
        <v>3.0081852680889645</v>
      </c>
      <c r="V2786" s="51">
        <v>88.0021061669012</v>
      </c>
      <c r="X2786" s="49">
        <v>0.25</v>
      </c>
      <c r="Y2786" s="49">
        <v>16.41</v>
      </c>
      <c r="Z2786" s="49">
        <v>0.67</v>
      </c>
      <c r="AA2786" s="49">
        <v>5.57</v>
      </c>
      <c r="AB2786" s="49">
        <v>15.2</v>
      </c>
      <c r="AC2786" s="49">
        <v>0.24</v>
      </c>
      <c r="AD2786" s="49">
        <v>2.5</v>
      </c>
      <c r="AE2786" s="312"/>
      <c r="AF2786" s="465" t="s">
        <v>1747</v>
      </c>
      <c r="AG2786" s="343">
        <v>30</v>
      </c>
      <c r="AH2786" s="343">
        <v>15</v>
      </c>
      <c r="AI2786" s="343"/>
      <c r="AJ2786" s="343"/>
      <c r="AK2786" s="343"/>
      <c r="AL2786" s="343"/>
      <c r="AM2786" s="343"/>
      <c r="AN2786" s="343"/>
      <c r="AO2786" s="343"/>
      <c r="AP2786" s="343"/>
      <c r="AQ2786" s="343"/>
      <c r="AR2786" s="343"/>
      <c r="AS2786" s="343"/>
      <c r="AT2786" s="343"/>
      <c r="AU2786" s="343"/>
      <c r="AV2786" s="343"/>
      <c r="AW2786" s="343"/>
      <c r="AX2786" s="343"/>
      <c r="AY2786" s="343"/>
      <c r="AZ2786" s="343"/>
      <c r="BA2786" s="343"/>
      <c r="BB2786" s="343"/>
      <c r="BC2786" s="343"/>
      <c r="BD2786" s="343"/>
      <c r="BE2786" s="475"/>
      <c r="BF2786" s="475"/>
      <c r="BG2786" s="475"/>
      <c r="BH2786" s="475"/>
      <c r="BI2786" s="475"/>
      <c r="BJ2786" s="475"/>
      <c r="BK2786" s="475"/>
      <c r="BL2786" s="475"/>
      <c r="BM2786" s="475"/>
      <c r="BN2786" s="475"/>
      <c r="BO2786" s="475"/>
      <c r="BP2786" s="306"/>
      <c r="BQ2786" s="496"/>
      <c r="BR2786" s="496"/>
      <c r="BS2786" s="496"/>
      <c r="BT2786" s="496"/>
      <c r="BU2786" s="496"/>
      <c r="BV2786" s="496"/>
    </row>
    <row r="2787" spans="1:74" s="52" customFormat="1" ht="12.75">
      <c r="A2787" s="45">
        <v>2670.080468178493</v>
      </c>
      <c r="B2787" s="46" t="s">
        <v>364</v>
      </c>
      <c r="C2787" s="47" t="s">
        <v>328</v>
      </c>
      <c r="D2787" s="48">
        <v>125.7936960089305</v>
      </c>
      <c r="E2787" s="49">
        <v>40.329770000000003</v>
      </c>
      <c r="F2787" s="49">
        <v>8.7900000000000006E-2</v>
      </c>
      <c r="G2787" s="49">
        <v>11.65591</v>
      </c>
      <c r="H2787" s="49">
        <v>0.39450000000000002</v>
      </c>
      <c r="I2787" s="49">
        <v>0.17399999999999999</v>
      </c>
      <c r="J2787" s="49">
        <v>47.753529999999998</v>
      </c>
      <c r="K2787" s="49">
        <v>0.21579999999999999</v>
      </c>
      <c r="L2787" s="49">
        <v>100.61141000000001</v>
      </c>
      <c r="M2787" s="47"/>
      <c r="N2787" s="50">
        <v>0.99272777898306463</v>
      </c>
      <c r="O2787" s="50">
        <v>1.7106797700470056E-3</v>
      </c>
      <c r="P2787" s="50">
        <v>0.23994218471769041</v>
      </c>
      <c r="Q2787" s="50">
        <v>7.8107966149670045E-3</v>
      </c>
      <c r="R2787" s="50">
        <v>3.6277672592068661E-3</v>
      </c>
      <c r="S2787" s="50">
        <v>1.7523403274179243</v>
      </c>
      <c r="T2787" s="50">
        <v>5.6913267139409515E-3</v>
      </c>
      <c r="U2787" s="50">
        <v>3.0038508614768409</v>
      </c>
      <c r="V2787" s="51">
        <v>87.956417663854012</v>
      </c>
      <c r="X2787" s="49">
        <v>0.25</v>
      </c>
      <c r="Y2787" s="49">
        <v>22.51</v>
      </c>
      <c r="Z2787" s="49">
        <v>0.67</v>
      </c>
      <c r="AA2787" s="49">
        <v>4.87</v>
      </c>
      <c r="AB2787" s="49">
        <v>12.08</v>
      </c>
      <c r="AC2787" s="49">
        <v>0.24</v>
      </c>
      <c r="AD2787" s="49">
        <v>2.52</v>
      </c>
      <c r="AE2787" s="312"/>
      <c r="AF2787" s="465" t="s">
        <v>1747</v>
      </c>
      <c r="AG2787" s="343">
        <v>30</v>
      </c>
      <c r="AH2787" s="343">
        <v>15</v>
      </c>
      <c r="AI2787" s="343"/>
      <c r="AJ2787" s="343"/>
      <c r="AK2787" s="343"/>
      <c r="AL2787" s="343"/>
      <c r="AM2787" s="343"/>
      <c r="AN2787" s="343"/>
      <c r="AO2787" s="343"/>
      <c r="AP2787" s="343"/>
      <c r="AQ2787" s="343"/>
      <c r="AR2787" s="343"/>
      <c r="AS2787" s="343"/>
      <c r="AT2787" s="343"/>
      <c r="AU2787" s="343"/>
      <c r="AV2787" s="343"/>
      <c r="AW2787" s="343"/>
      <c r="AX2787" s="343"/>
      <c r="AY2787" s="343"/>
      <c r="AZ2787" s="343"/>
      <c r="BA2787" s="343"/>
      <c r="BB2787" s="343"/>
      <c r="BC2787" s="343"/>
      <c r="BD2787" s="343"/>
      <c r="BE2787" s="475"/>
      <c r="BF2787" s="475"/>
      <c r="BG2787" s="475"/>
      <c r="BH2787" s="475"/>
      <c r="BI2787" s="475"/>
      <c r="BJ2787" s="475"/>
      <c r="BK2787" s="475"/>
      <c r="BL2787" s="475"/>
      <c r="BM2787" s="475"/>
      <c r="BN2787" s="475"/>
      <c r="BO2787" s="475"/>
      <c r="BP2787" s="306"/>
      <c r="BQ2787" s="496"/>
      <c r="BR2787" s="496"/>
      <c r="BS2787" s="496"/>
      <c r="BT2787" s="496"/>
      <c r="BU2787" s="496"/>
      <c r="BV2787" s="496"/>
    </row>
    <row r="2788" spans="1:74" s="52" customFormat="1" ht="12.75">
      <c r="A2788" s="45">
        <v>2670.080468178493</v>
      </c>
      <c r="B2788" s="46" t="s">
        <v>364</v>
      </c>
      <c r="C2788" s="47" t="s">
        <v>328</v>
      </c>
      <c r="D2788" s="48">
        <v>131.78369600893049</v>
      </c>
      <c r="E2788" s="49">
        <v>40.350059999999999</v>
      </c>
      <c r="F2788" s="49">
        <v>0.12809999999999999</v>
      </c>
      <c r="G2788" s="49">
        <v>11.615819999999999</v>
      </c>
      <c r="H2788" s="49">
        <v>0.3609</v>
      </c>
      <c r="I2788" s="49">
        <v>0.1323</v>
      </c>
      <c r="J2788" s="49">
        <v>47.662179999999999</v>
      </c>
      <c r="K2788" s="49">
        <v>0.2109</v>
      </c>
      <c r="L2788" s="49">
        <v>100.46025999999999</v>
      </c>
      <c r="M2788" s="47"/>
      <c r="N2788" s="50">
        <v>0.99384721893126138</v>
      </c>
      <c r="O2788" s="50">
        <v>2.4945946507637339E-3</v>
      </c>
      <c r="P2788" s="50">
        <v>0.23926617644507306</v>
      </c>
      <c r="Q2788" s="50">
        <v>7.1500028740622166E-3</v>
      </c>
      <c r="R2788" s="50">
        <v>2.7600759021768921E-3</v>
      </c>
      <c r="S2788" s="50">
        <v>1.7500799527108604</v>
      </c>
      <c r="T2788" s="50">
        <v>5.5655702530138492E-3</v>
      </c>
      <c r="U2788" s="50">
        <v>3.0011635917672117</v>
      </c>
      <c r="V2788" s="51">
        <v>87.972622112442949</v>
      </c>
      <c r="X2788" s="49">
        <v>0.25</v>
      </c>
      <c r="Y2788" s="49">
        <v>15.13</v>
      </c>
      <c r="Z2788" s="49">
        <v>0.67</v>
      </c>
      <c r="AA2788" s="49">
        <v>5.27</v>
      </c>
      <c r="AB2788" s="49">
        <v>15.66</v>
      </c>
      <c r="AC2788" s="49">
        <v>0.24</v>
      </c>
      <c r="AD2788" s="49">
        <v>2.58</v>
      </c>
      <c r="AE2788" s="312"/>
      <c r="AF2788" s="465" t="s">
        <v>1747</v>
      </c>
      <c r="AG2788" s="343">
        <v>30</v>
      </c>
      <c r="AH2788" s="343">
        <v>15</v>
      </c>
      <c r="AI2788" s="343"/>
      <c r="AJ2788" s="343"/>
      <c r="AK2788" s="343"/>
      <c r="AL2788" s="343"/>
      <c r="AM2788" s="343"/>
      <c r="AN2788" s="343"/>
      <c r="AO2788" s="343"/>
      <c r="AP2788" s="343"/>
      <c r="AQ2788" s="343"/>
      <c r="AR2788" s="343"/>
      <c r="AS2788" s="343"/>
      <c r="AT2788" s="343"/>
      <c r="AU2788" s="343"/>
      <c r="AV2788" s="343"/>
      <c r="AW2788" s="343"/>
      <c r="AX2788" s="343"/>
      <c r="AY2788" s="343"/>
      <c r="AZ2788" s="343"/>
      <c r="BA2788" s="343"/>
      <c r="BB2788" s="343"/>
      <c r="BC2788" s="343"/>
      <c r="BD2788" s="343"/>
      <c r="BE2788" s="475"/>
      <c r="BF2788" s="475"/>
      <c r="BG2788" s="475"/>
      <c r="BH2788" s="475"/>
      <c r="BI2788" s="475"/>
      <c r="BJ2788" s="475"/>
      <c r="BK2788" s="475"/>
      <c r="BL2788" s="475"/>
      <c r="BM2788" s="475"/>
      <c r="BN2788" s="475"/>
      <c r="BO2788" s="475"/>
      <c r="BP2788" s="306"/>
      <c r="BQ2788" s="496"/>
      <c r="BR2788" s="496"/>
      <c r="BS2788" s="496"/>
      <c r="BT2788" s="496"/>
      <c r="BU2788" s="496"/>
      <c r="BV2788" s="496"/>
    </row>
    <row r="2789" spans="1:74" s="52" customFormat="1" ht="12.75">
      <c r="A2789" s="45">
        <v>2670.080468178493</v>
      </c>
      <c r="B2789" s="46" t="s">
        <v>364</v>
      </c>
      <c r="C2789" s="47" t="s">
        <v>328</v>
      </c>
      <c r="D2789" s="48">
        <v>137.7736960089305</v>
      </c>
      <c r="E2789" s="49">
        <v>40.410919999999997</v>
      </c>
      <c r="F2789" s="49">
        <v>7.1300000000000002E-2</v>
      </c>
      <c r="G2789" s="49">
        <v>11.696</v>
      </c>
      <c r="H2789" s="49">
        <v>0.3654</v>
      </c>
      <c r="I2789" s="49">
        <v>0.14330000000000001</v>
      </c>
      <c r="J2789" s="49">
        <v>47.723080000000003</v>
      </c>
      <c r="K2789" s="49">
        <v>0.20979999999999999</v>
      </c>
      <c r="L2789" s="49">
        <v>100.6198</v>
      </c>
      <c r="M2789" s="47"/>
      <c r="N2789" s="50">
        <v>0.99438739203147064</v>
      </c>
      <c r="O2789" s="50">
        <v>1.3871448580589339E-3</v>
      </c>
      <c r="P2789" s="50">
        <v>0.24068566509021661</v>
      </c>
      <c r="Q2789" s="50">
        <v>7.2321813352662226E-3</v>
      </c>
      <c r="R2789" s="50">
        <v>2.9866807379482448E-3</v>
      </c>
      <c r="S2789" s="50">
        <v>1.7506280460412984</v>
      </c>
      <c r="T2789" s="50">
        <v>5.5312081581526769E-3</v>
      </c>
      <c r="U2789" s="50">
        <v>3.0028383182524121</v>
      </c>
      <c r="V2789" s="51">
        <v>87.913222123426607</v>
      </c>
      <c r="X2789" s="49">
        <v>0.25</v>
      </c>
      <c r="Y2789" s="49">
        <v>27.41</v>
      </c>
      <c r="Z2789" s="49">
        <v>0.67</v>
      </c>
      <c r="AA2789" s="49">
        <v>5.2</v>
      </c>
      <c r="AB2789" s="49">
        <v>14.58</v>
      </c>
      <c r="AC2789" s="49">
        <v>0.24</v>
      </c>
      <c r="AD2789" s="49">
        <v>2.58</v>
      </c>
      <c r="AE2789" s="312"/>
      <c r="AF2789" s="465" t="s">
        <v>1747</v>
      </c>
      <c r="AG2789" s="343">
        <v>30</v>
      </c>
      <c r="AH2789" s="343">
        <v>15</v>
      </c>
      <c r="AI2789" s="343"/>
      <c r="AJ2789" s="343"/>
      <c r="AK2789" s="343"/>
      <c r="AL2789" s="343"/>
      <c r="AM2789" s="343"/>
      <c r="AN2789" s="343"/>
      <c r="AO2789" s="343"/>
      <c r="AP2789" s="343"/>
      <c r="AQ2789" s="343"/>
      <c r="AR2789" s="343"/>
      <c r="AS2789" s="343"/>
      <c r="AT2789" s="343"/>
      <c r="AU2789" s="343"/>
      <c r="AV2789" s="343"/>
      <c r="AW2789" s="343"/>
      <c r="AX2789" s="343"/>
      <c r="AY2789" s="343"/>
      <c r="AZ2789" s="343"/>
      <c r="BA2789" s="343"/>
      <c r="BB2789" s="343"/>
      <c r="BC2789" s="343"/>
      <c r="BD2789" s="343"/>
      <c r="BE2789" s="475"/>
      <c r="BF2789" s="475"/>
      <c r="BG2789" s="475"/>
      <c r="BH2789" s="475"/>
      <c r="BI2789" s="475"/>
      <c r="BJ2789" s="475"/>
      <c r="BK2789" s="475"/>
      <c r="BL2789" s="475"/>
      <c r="BM2789" s="475"/>
      <c r="BN2789" s="475"/>
      <c r="BO2789" s="475"/>
      <c r="BP2789" s="306"/>
      <c r="BQ2789" s="496"/>
      <c r="BR2789" s="496"/>
      <c r="BS2789" s="496"/>
      <c r="BT2789" s="496"/>
      <c r="BU2789" s="496"/>
      <c r="BV2789" s="496"/>
    </row>
    <row r="2790" spans="1:74" s="52" customFormat="1" ht="12.75">
      <c r="A2790" s="45">
        <v>2670.080468178493</v>
      </c>
      <c r="B2790" s="46" t="s">
        <v>364</v>
      </c>
      <c r="C2790" s="47" t="s">
        <v>328</v>
      </c>
      <c r="D2790" s="48">
        <v>143.76369600893051</v>
      </c>
      <c r="E2790" s="49">
        <v>40.350059999999999</v>
      </c>
      <c r="F2790" s="49">
        <v>8.5800000000000001E-2</v>
      </c>
      <c r="G2790" s="49">
        <v>11.64589</v>
      </c>
      <c r="H2790" s="49">
        <v>0.34410000000000002</v>
      </c>
      <c r="I2790" s="49">
        <v>0.14169999999999999</v>
      </c>
      <c r="J2790" s="49">
        <v>47.936219999999999</v>
      </c>
      <c r="K2790" s="49">
        <v>0.2109</v>
      </c>
      <c r="L2790" s="49">
        <v>100.71467</v>
      </c>
      <c r="M2790" s="47"/>
      <c r="N2790" s="50">
        <v>0.99184524100451044</v>
      </c>
      <c r="O2790" s="50">
        <v>1.6674869046279254E-3</v>
      </c>
      <c r="P2790" s="50">
        <v>0.23940234865712801</v>
      </c>
      <c r="Q2790" s="50">
        <v>6.8034358479684212E-3</v>
      </c>
      <c r="R2790" s="50">
        <v>2.9502262201949059E-3</v>
      </c>
      <c r="S2790" s="50">
        <v>1.7565966874272048</v>
      </c>
      <c r="T2790" s="50">
        <v>5.5543591245988625E-3</v>
      </c>
      <c r="U2790" s="50">
        <v>3.0048197851862333</v>
      </c>
      <c r="V2790" s="51">
        <v>88.00588856361486</v>
      </c>
      <c r="X2790" s="49">
        <v>0.25</v>
      </c>
      <c r="Y2790" s="49">
        <v>24.53</v>
      </c>
      <c r="Z2790" s="49">
        <v>0.67</v>
      </c>
      <c r="AA2790" s="49">
        <v>5.5</v>
      </c>
      <c r="AB2790" s="49">
        <v>14.64</v>
      </c>
      <c r="AC2790" s="49">
        <v>0.24</v>
      </c>
      <c r="AD2790" s="49">
        <v>2.57</v>
      </c>
      <c r="AE2790" s="312"/>
      <c r="AF2790" s="465" t="s">
        <v>1747</v>
      </c>
      <c r="AG2790" s="343">
        <v>30</v>
      </c>
      <c r="AH2790" s="343">
        <v>15</v>
      </c>
      <c r="AI2790" s="343"/>
      <c r="AJ2790" s="343"/>
      <c r="AK2790" s="343"/>
      <c r="AL2790" s="343"/>
      <c r="AM2790" s="343"/>
      <c r="AN2790" s="343"/>
      <c r="AO2790" s="343"/>
      <c r="AP2790" s="343"/>
      <c r="AQ2790" s="343"/>
      <c r="AR2790" s="343"/>
      <c r="AS2790" s="343"/>
      <c r="AT2790" s="343"/>
      <c r="AU2790" s="343"/>
      <c r="AV2790" s="343"/>
      <c r="AW2790" s="343"/>
      <c r="AX2790" s="343"/>
      <c r="AY2790" s="343"/>
      <c r="AZ2790" s="343"/>
      <c r="BA2790" s="343"/>
      <c r="BB2790" s="343"/>
      <c r="BC2790" s="343"/>
      <c r="BD2790" s="343"/>
      <c r="BE2790" s="475"/>
      <c r="BF2790" s="475"/>
      <c r="BG2790" s="475"/>
      <c r="BH2790" s="475"/>
      <c r="BI2790" s="475"/>
      <c r="BJ2790" s="475"/>
      <c r="BK2790" s="475"/>
      <c r="BL2790" s="475"/>
      <c r="BM2790" s="475"/>
      <c r="BN2790" s="475"/>
      <c r="BO2790" s="475"/>
      <c r="BP2790" s="306"/>
      <c r="BQ2790" s="496"/>
      <c r="BR2790" s="496"/>
      <c r="BS2790" s="496"/>
      <c r="BT2790" s="496"/>
      <c r="BU2790" s="496"/>
      <c r="BV2790" s="496"/>
    </row>
    <row r="2791" spans="1:74" s="52" customFormat="1" ht="12.75">
      <c r="A2791" s="45">
        <v>2670.080468178493</v>
      </c>
      <c r="B2791" s="46" t="s">
        <v>364</v>
      </c>
      <c r="C2791" s="47" t="s">
        <v>328</v>
      </c>
      <c r="D2791" s="48">
        <v>149.75369600893052</v>
      </c>
      <c r="E2791" s="49">
        <v>40.492069999999998</v>
      </c>
      <c r="F2791" s="49">
        <v>8.4000000000000005E-2</v>
      </c>
      <c r="G2791" s="49">
        <v>11.62584</v>
      </c>
      <c r="H2791" s="49">
        <v>0.35070000000000001</v>
      </c>
      <c r="I2791" s="49">
        <v>0.1777</v>
      </c>
      <c r="J2791" s="49">
        <v>48.362499999999997</v>
      </c>
      <c r="K2791" s="49">
        <v>0.21099999999999999</v>
      </c>
      <c r="L2791" s="49">
        <v>101.30381</v>
      </c>
      <c r="M2791" s="47"/>
      <c r="N2791" s="50">
        <v>0.98965343950275453</v>
      </c>
      <c r="O2791" s="50">
        <v>1.6231844014545651E-3</v>
      </c>
      <c r="P2791" s="50">
        <v>0.23762574700611336</v>
      </c>
      <c r="Q2791" s="50">
        <v>6.8943419128753474E-3</v>
      </c>
      <c r="R2791" s="50">
        <v>3.6786318479006225E-3</v>
      </c>
      <c r="S2791" s="50">
        <v>1.7620995801160935</v>
      </c>
      <c r="T2791" s="50">
        <v>5.5252669071447378E-3</v>
      </c>
      <c r="U2791" s="50">
        <v>3.0071001916943363</v>
      </c>
      <c r="V2791" s="51">
        <v>88.117080691872857</v>
      </c>
      <c r="X2791" s="49">
        <v>0.25</v>
      </c>
      <c r="Y2791" s="49">
        <v>23.7</v>
      </c>
      <c r="Z2791" s="49">
        <v>0.67</v>
      </c>
      <c r="AA2791" s="49">
        <v>5.4</v>
      </c>
      <c r="AB2791" s="49">
        <v>12</v>
      </c>
      <c r="AC2791" s="49">
        <v>0.24</v>
      </c>
      <c r="AD2791" s="49">
        <v>2.57</v>
      </c>
      <c r="AE2791" s="312"/>
      <c r="AF2791" s="465" t="s">
        <v>1747</v>
      </c>
      <c r="AG2791" s="343">
        <v>30</v>
      </c>
      <c r="AH2791" s="343">
        <v>15</v>
      </c>
      <c r="AI2791" s="343"/>
      <c r="AJ2791" s="343"/>
      <c r="AK2791" s="343"/>
      <c r="AL2791" s="343"/>
      <c r="AM2791" s="343"/>
      <c r="AN2791" s="343"/>
      <c r="AO2791" s="343"/>
      <c r="AP2791" s="343"/>
      <c r="AQ2791" s="343"/>
      <c r="AR2791" s="343"/>
      <c r="AS2791" s="343"/>
      <c r="AT2791" s="343"/>
      <c r="AU2791" s="343"/>
      <c r="AV2791" s="343"/>
      <c r="AW2791" s="343"/>
      <c r="AX2791" s="343"/>
      <c r="AY2791" s="343"/>
      <c r="AZ2791" s="343"/>
      <c r="BA2791" s="343"/>
      <c r="BB2791" s="343"/>
      <c r="BC2791" s="343"/>
      <c r="BD2791" s="343"/>
      <c r="BE2791" s="475"/>
      <c r="BF2791" s="475"/>
      <c r="BG2791" s="475"/>
      <c r="BH2791" s="475"/>
      <c r="BI2791" s="475"/>
      <c r="BJ2791" s="475"/>
      <c r="BK2791" s="475"/>
      <c r="BL2791" s="475"/>
      <c r="BM2791" s="475"/>
      <c r="BN2791" s="475"/>
      <c r="BO2791" s="475"/>
      <c r="BP2791" s="306"/>
      <c r="BQ2791" s="496"/>
      <c r="BR2791" s="496"/>
      <c r="BS2791" s="496"/>
      <c r="BT2791" s="496"/>
      <c r="BU2791" s="496"/>
      <c r="BV2791" s="496"/>
    </row>
    <row r="2792" spans="1:74" s="52" customFormat="1" ht="12.75">
      <c r="A2792" s="45">
        <v>2670.080468178493</v>
      </c>
      <c r="B2792" s="46" t="s">
        <v>364</v>
      </c>
      <c r="C2792" s="47" t="s">
        <v>328</v>
      </c>
      <c r="D2792" s="48">
        <v>155.74369600893053</v>
      </c>
      <c r="E2792" s="49">
        <v>40.18777</v>
      </c>
      <c r="F2792" s="49">
        <v>6.6299999999999998E-2</v>
      </c>
      <c r="G2792" s="49">
        <v>11.65591</v>
      </c>
      <c r="H2792" s="49">
        <v>0.38290000000000002</v>
      </c>
      <c r="I2792" s="49">
        <v>0.15490000000000001</v>
      </c>
      <c r="J2792" s="49">
        <v>47.905769999999997</v>
      </c>
      <c r="K2792" s="49">
        <v>0.2082</v>
      </c>
      <c r="L2792" s="49">
        <v>100.56174999999999</v>
      </c>
      <c r="M2792" s="47"/>
      <c r="N2792" s="50">
        <v>0.9900971757339081</v>
      </c>
      <c r="O2792" s="50">
        <v>1.2914359062557248E-3</v>
      </c>
      <c r="P2792" s="50">
        <v>0.2401519365271586</v>
      </c>
      <c r="Q2792" s="50">
        <v>7.5877527772725689E-3</v>
      </c>
      <c r="R2792" s="50">
        <v>3.2323700239920683E-3</v>
      </c>
      <c r="S2792" s="50">
        <v>1.7594635907368703</v>
      </c>
      <c r="T2792" s="50">
        <v>5.4956907481234253E-3</v>
      </c>
      <c r="U2792" s="50">
        <v>3.0073199524535807</v>
      </c>
      <c r="V2792" s="51">
        <v>87.990094433016026</v>
      </c>
      <c r="X2792" s="49">
        <v>0.25</v>
      </c>
      <c r="Y2792" s="49">
        <v>30.08</v>
      </c>
      <c r="Z2792" s="49">
        <v>0.67</v>
      </c>
      <c r="AA2792" s="49">
        <v>5.0199999999999996</v>
      </c>
      <c r="AB2792" s="49">
        <v>13.16</v>
      </c>
      <c r="AC2792" s="49">
        <v>0.24</v>
      </c>
      <c r="AD2792" s="49">
        <v>2.58</v>
      </c>
      <c r="AE2792" s="312"/>
      <c r="AF2792" s="465" t="s">
        <v>1747</v>
      </c>
      <c r="AG2792" s="343">
        <v>30</v>
      </c>
      <c r="AH2792" s="343">
        <v>15</v>
      </c>
      <c r="AI2792" s="343"/>
      <c r="AJ2792" s="343"/>
      <c r="AK2792" s="343"/>
      <c r="AL2792" s="343"/>
      <c r="AM2792" s="343"/>
      <c r="AN2792" s="343"/>
      <c r="AO2792" s="343"/>
      <c r="AP2792" s="343"/>
      <c r="AQ2792" s="343"/>
      <c r="AR2792" s="343"/>
      <c r="AS2792" s="343"/>
      <c r="AT2792" s="343"/>
      <c r="AU2792" s="343"/>
      <c r="AV2792" s="343"/>
      <c r="AW2792" s="343"/>
      <c r="AX2792" s="343"/>
      <c r="AY2792" s="343"/>
      <c r="AZ2792" s="343"/>
      <c r="BA2792" s="343"/>
      <c r="BB2792" s="343"/>
      <c r="BC2792" s="343"/>
      <c r="BD2792" s="343"/>
      <c r="BE2792" s="475"/>
      <c r="BF2792" s="475"/>
      <c r="BG2792" s="475"/>
      <c r="BH2792" s="475"/>
      <c r="BI2792" s="475"/>
      <c r="BJ2792" s="475"/>
      <c r="BK2792" s="475"/>
      <c r="BL2792" s="475"/>
      <c r="BM2792" s="475"/>
      <c r="BN2792" s="475"/>
      <c r="BO2792" s="475"/>
      <c r="BP2792" s="306"/>
      <c r="BQ2792" s="496"/>
      <c r="BR2792" s="496"/>
      <c r="BS2792" s="496"/>
      <c r="BT2792" s="496"/>
      <c r="BU2792" s="496"/>
      <c r="BV2792" s="496"/>
    </row>
    <row r="2793" spans="1:74" s="52" customFormat="1" ht="12.75">
      <c r="A2793" s="45">
        <v>2670.080468178493</v>
      </c>
      <c r="B2793" s="46" t="s">
        <v>364</v>
      </c>
      <c r="C2793" s="47" t="s">
        <v>328</v>
      </c>
      <c r="D2793" s="48">
        <v>161.73369600893054</v>
      </c>
      <c r="E2793" s="49">
        <v>40.573210000000003</v>
      </c>
      <c r="F2793" s="49">
        <v>8.2299999999999998E-2</v>
      </c>
      <c r="G2793" s="49">
        <v>11.685980000000001</v>
      </c>
      <c r="H2793" s="49">
        <v>0.39040000000000002</v>
      </c>
      <c r="I2793" s="49">
        <v>0.15840000000000001</v>
      </c>
      <c r="J2793" s="49">
        <v>47.875320000000002</v>
      </c>
      <c r="K2793" s="49">
        <v>0.21940000000000001</v>
      </c>
      <c r="L2793" s="49">
        <v>100.98501</v>
      </c>
      <c r="M2793" s="47"/>
      <c r="N2793" s="50">
        <v>0.99463356851340234</v>
      </c>
      <c r="O2793" s="50">
        <v>1.5951406915202407E-3</v>
      </c>
      <c r="P2793" s="50">
        <v>0.23957686428044261</v>
      </c>
      <c r="Q2793" s="50">
        <v>7.6979918150009074E-3</v>
      </c>
      <c r="R2793" s="50">
        <v>3.2890059571319564E-3</v>
      </c>
      <c r="S2793" s="50">
        <v>1.7496209849575293</v>
      </c>
      <c r="T2793" s="50">
        <v>5.7625938885300749E-3</v>
      </c>
      <c r="U2793" s="50">
        <v>3.0021761501035575</v>
      </c>
      <c r="V2793" s="51">
        <v>87.956106810983115</v>
      </c>
      <c r="X2793" s="49">
        <v>0.25</v>
      </c>
      <c r="Y2793" s="49">
        <v>24.11</v>
      </c>
      <c r="Z2793" s="49">
        <v>0.67</v>
      </c>
      <c r="AA2793" s="49">
        <v>4.88</v>
      </c>
      <c r="AB2793" s="49">
        <v>13.24</v>
      </c>
      <c r="AC2793" s="49">
        <v>0.24</v>
      </c>
      <c r="AD2793" s="49">
        <v>2.4900000000000002</v>
      </c>
      <c r="AE2793" s="312"/>
      <c r="AF2793" s="465" t="s">
        <v>1747</v>
      </c>
      <c r="AG2793" s="343">
        <v>30</v>
      </c>
      <c r="AH2793" s="343">
        <v>15</v>
      </c>
      <c r="AI2793" s="343"/>
      <c r="AJ2793" s="343"/>
      <c r="AK2793" s="343"/>
      <c r="AL2793" s="343"/>
      <c r="AM2793" s="343"/>
      <c r="AN2793" s="343"/>
      <c r="AO2793" s="343"/>
      <c r="AP2793" s="343"/>
      <c r="AQ2793" s="343"/>
      <c r="AR2793" s="343"/>
      <c r="AS2793" s="343"/>
      <c r="AT2793" s="343"/>
      <c r="AU2793" s="343"/>
      <c r="AV2793" s="343"/>
      <c r="AW2793" s="343"/>
      <c r="AX2793" s="343"/>
      <c r="AY2793" s="343"/>
      <c r="AZ2793" s="343"/>
      <c r="BA2793" s="343"/>
      <c r="BB2793" s="343"/>
      <c r="BC2793" s="343"/>
      <c r="BD2793" s="343"/>
      <c r="BE2793" s="475"/>
      <c r="BF2793" s="475"/>
      <c r="BG2793" s="475"/>
      <c r="BH2793" s="475"/>
      <c r="BI2793" s="475"/>
      <c r="BJ2793" s="475"/>
      <c r="BK2793" s="475"/>
      <c r="BL2793" s="475"/>
      <c r="BM2793" s="475"/>
      <c r="BN2793" s="475"/>
      <c r="BO2793" s="475"/>
      <c r="BP2793" s="306"/>
      <c r="BQ2793" s="496"/>
      <c r="BR2793" s="496"/>
      <c r="BS2793" s="496"/>
      <c r="BT2793" s="496"/>
      <c r="BU2793" s="496"/>
      <c r="BV2793" s="496"/>
    </row>
    <row r="2794" spans="1:74" s="52" customFormat="1" ht="12.75">
      <c r="A2794" s="45">
        <v>2670.080468178493</v>
      </c>
      <c r="B2794" s="46" t="s">
        <v>364</v>
      </c>
      <c r="C2794" s="47" t="s">
        <v>328</v>
      </c>
      <c r="D2794" s="48">
        <v>167.72369600893055</v>
      </c>
      <c r="E2794" s="49">
        <v>40.309489999999997</v>
      </c>
      <c r="F2794" s="49">
        <v>8.3599999999999994E-2</v>
      </c>
      <c r="G2794" s="49">
        <v>11.565709999999999</v>
      </c>
      <c r="H2794" s="49">
        <v>0.36</v>
      </c>
      <c r="I2794" s="49">
        <v>0.17810000000000001</v>
      </c>
      <c r="J2794" s="49">
        <v>47.753529999999998</v>
      </c>
      <c r="K2794" s="49">
        <v>0.2142</v>
      </c>
      <c r="L2794" s="49">
        <v>100.46463</v>
      </c>
      <c r="M2794" s="47"/>
      <c r="N2794" s="50">
        <v>0.99315868624385184</v>
      </c>
      <c r="O2794" s="50">
        <v>1.6285197669148399E-3</v>
      </c>
      <c r="P2794" s="50">
        <v>0.23830855563052056</v>
      </c>
      <c r="Q2794" s="50">
        <v>7.1344046001639606E-3</v>
      </c>
      <c r="R2794" s="50">
        <v>3.7167298924602609E-3</v>
      </c>
      <c r="S2794" s="50">
        <v>1.7539829529861635</v>
      </c>
      <c r="T2794" s="50">
        <v>5.6544251022433408E-3</v>
      </c>
      <c r="U2794" s="50">
        <v>3.0035842742223182</v>
      </c>
      <c r="V2794" s="51">
        <v>88.038469541237646</v>
      </c>
      <c r="X2794" s="49">
        <v>0.25</v>
      </c>
      <c r="Y2794" s="49">
        <v>24.15</v>
      </c>
      <c r="Z2794" s="49">
        <v>0.67</v>
      </c>
      <c r="AA2794" s="49">
        <v>5.3</v>
      </c>
      <c r="AB2794" s="49">
        <v>11.85</v>
      </c>
      <c r="AC2794" s="49">
        <v>0.24</v>
      </c>
      <c r="AD2794" s="49">
        <v>2.5499999999999998</v>
      </c>
      <c r="AE2794" s="312"/>
      <c r="AF2794" s="465" t="s">
        <v>1747</v>
      </c>
      <c r="AG2794" s="343">
        <v>30</v>
      </c>
      <c r="AH2794" s="343">
        <v>15</v>
      </c>
      <c r="AI2794" s="343"/>
      <c r="AJ2794" s="343"/>
      <c r="AK2794" s="343"/>
      <c r="AL2794" s="343"/>
      <c r="AM2794" s="343"/>
      <c r="AN2794" s="343"/>
      <c r="AO2794" s="343"/>
      <c r="AP2794" s="343"/>
      <c r="AQ2794" s="343"/>
      <c r="AR2794" s="343"/>
      <c r="AS2794" s="343"/>
      <c r="AT2794" s="343"/>
      <c r="AU2794" s="343"/>
      <c r="AV2794" s="343"/>
      <c r="AW2794" s="343"/>
      <c r="AX2794" s="343"/>
      <c r="AY2794" s="343"/>
      <c r="AZ2794" s="343"/>
      <c r="BA2794" s="343"/>
      <c r="BB2794" s="343"/>
      <c r="BC2794" s="343"/>
      <c r="BD2794" s="343"/>
      <c r="BE2794" s="475"/>
      <c r="BF2794" s="475"/>
      <c r="BG2794" s="475"/>
      <c r="BH2794" s="475"/>
      <c r="BI2794" s="475"/>
      <c r="BJ2794" s="475"/>
      <c r="BK2794" s="475"/>
      <c r="BL2794" s="475"/>
      <c r="BM2794" s="475"/>
      <c r="BN2794" s="475"/>
      <c r="BO2794" s="475"/>
      <c r="BP2794" s="306"/>
      <c r="BQ2794" s="496"/>
      <c r="BR2794" s="496"/>
      <c r="BS2794" s="496"/>
      <c r="BT2794" s="496"/>
      <c r="BU2794" s="496"/>
      <c r="BV2794" s="496"/>
    </row>
    <row r="2795" spans="1:74" s="52" customFormat="1" ht="12.75">
      <c r="A2795" s="45">
        <v>2670.080468178493</v>
      </c>
      <c r="B2795" s="46" t="s">
        <v>364</v>
      </c>
      <c r="C2795" s="47" t="s">
        <v>328</v>
      </c>
      <c r="D2795" s="48">
        <v>173.71369600893055</v>
      </c>
      <c r="E2795" s="49">
        <v>40.339919999999999</v>
      </c>
      <c r="F2795" s="49">
        <v>8.7999999999999995E-2</v>
      </c>
      <c r="G2795" s="49">
        <v>11.76615</v>
      </c>
      <c r="H2795" s="49">
        <v>0.3579</v>
      </c>
      <c r="I2795" s="49">
        <v>0.1605</v>
      </c>
      <c r="J2795" s="49">
        <v>47.91592</v>
      </c>
      <c r="K2795" s="49">
        <v>0.2079</v>
      </c>
      <c r="L2795" s="49">
        <v>100.83628999999999</v>
      </c>
      <c r="M2795" s="47"/>
      <c r="N2795" s="50">
        <v>0.99111448013481895</v>
      </c>
      <c r="O2795" s="50">
        <v>1.7094125016506887E-3</v>
      </c>
      <c r="P2795" s="50">
        <v>0.2417570587106424</v>
      </c>
      <c r="Q2795" s="50">
        <v>7.0728488868386204E-3</v>
      </c>
      <c r="R2795" s="50">
        <v>3.340023823769776E-3</v>
      </c>
      <c r="S2795" s="50">
        <v>1.7550001798323429</v>
      </c>
      <c r="T2795" s="50">
        <v>5.4726909718169053E-3</v>
      </c>
      <c r="U2795" s="50">
        <v>3.0054666948618802</v>
      </c>
      <c r="V2795" s="51">
        <v>87.892516223602115</v>
      </c>
      <c r="X2795" s="49">
        <v>0.25</v>
      </c>
      <c r="Y2795" s="49">
        <v>22.67</v>
      </c>
      <c r="Z2795" s="49">
        <v>0.67</v>
      </c>
      <c r="AA2795" s="49">
        <v>5.36</v>
      </c>
      <c r="AB2795" s="49">
        <v>12.97</v>
      </c>
      <c r="AC2795" s="49">
        <v>0.24</v>
      </c>
      <c r="AD2795" s="49">
        <v>2.62</v>
      </c>
      <c r="AE2795" s="312"/>
      <c r="AF2795" s="465" t="s">
        <v>1747</v>
      </c>
      <c r="AG2795" s="343">
        <v>30</v>
      </c>
      <c r="AH2795" s="343">
        <v>15</v>
      </c>
      <c r="AI2795" s="343"/>
      <c r="AJ2795" s="343"/>
      <c r="AK2795" s="343"/>
      <c r="AL2795" s="343"/>
      <c r="AM2795" s="343"/>
      <c r="AN2795" s="343"/>
      <c r="AO2795" s="343"/>
      <c r="AP2795" s="343"/>
      <c r="AQ2795" s="343"/>
      <c r="AR2795" s="343"/>
      <c r="AS2795" s="343"/>
      <c r="AT2795" s="343"/>
      <c r="AU2795" s="343"/>
      <c r="AV2795" s="343"/>
      <c r="AW2795" s="343"/>
      <c r="AX2795" s="343"/>
      <c r="AY2795" s="343"/>
      <c r="AZ2795" s="343"/>
      <c r="BA2795" s="343"/>
      <c r="BB2795" s="343"/>
      <c r="BC2795" s="343"/>
      <c r="BD2795" s="343"/>
      <c r="BE2795" s="475"/>
      <c r="BF2795" s="475"/>
      <c r="BG2795" s="475"/>
      <c r="BH2795" s="475"/>
      <c r="BI2795" s="475"/>
      <c r="BJ2795" s="475"/>
      <c r="BK2795" s="475"/>
      <c r="BL2795" s="475"/>
      <c r="BM2795" s="475"/>
      <c r="BN2795" s="475"/>
      <c r="BO2795" s="475"/>
      <c r="BP2795" s="306"/>
      <c r="BQ2795" s="496"/>
      <c r="BR2795" s="496"/>
      <c r="BS2795" s="496"/>
      <c r="BT2795" s="496"/>
      <c r="BU2795" s="496"/>
      <c r="BV2795" s="496"/>
    </row>
    <row r="2796" spans="1:74" s="52" customFormat="1" ht="12.75">
      <c r="A2796" s="45">
        <v>2670.080468178493</v>
      </c>
      <c r="B2796" s="46" t="s">
        <v>364</v>
      </c>
      <c r="C2796" s="47" t="s">
        <v>328</v>
      </c>
      <c r="D2796" s="48">
        <v>179.70369600893056</v>
      </c>
      <c r="E2796" s="49">
        <v>40.410919999999997</v>
      </c>
      <c r="F2796" s="49">
        <v>8.0199999999999994E-2</v>
      </c>
      <c r="G2796" s="49">
        <v>11.415369999999999</v>
      </c>
      <c r="H2796" s="49">
        <v>0.35980000000000001</v>
      </c>
      <c r="I2796" s="49">
        <v>0.1515</v>
      </c>
      <c r="J2796" s="49">
        <v>47.84487</v>
      </c>
      <c r="K2796" s="49">
        <v>0.2059</v>
      </c>
      <c r="L2796" s="49">
        <v>100.46855999999998</v>
      </c>
      <c r="M2796" s="47"/>
      <c r="N2796" s="50">
        <v>0.99459392136776603</v>
      </c>
      <c r="O2796" s="50">
        <v>1.5606188427249393E-3</v>
      </c>
      <c r="P2796" s="50">
        <v>0.23495952172962226</v>
      </c>
      <c r="Q2796" s="50">
        <v>7.1228223748736426E-3</v>
      </c>
      <c r="R2796" s="50">
        <v>3.1582422197967033E-3</v>
      </c>
      <c r="S2796" s="50">
        <v>1.7554601991659646</v>
      </c>
      <c r="T2796" s="50">
        <v>5.4295152460356695E-3</v>
      </c>
      <c r="U2796" s="50">
        <v>3.0022848409467837</v>
      </c>
      <c r="V2796" s="51">
        <v>88.195478608707589</v>
      </c>
      <c r="X2796" s="49">
        <v>0.25</v>
      </c>
      <c r="Y2796" s="49">
        <v>24.92</v>
      </c>
      <c r="Z2796" s="49">
        <v>0.68</v>
      </c>
      <c r="AA2796" s="49">
        <v>5.33</v>
      </c>
      <c r="AB2796" s="49">
        <v>13.87</v>
      </c>
      <c r="AC2796" s="49">
        <v>0.24</v>
      </c>
      <c r="AD2796" s="49">
        <v>2.65</v>
      </c>
      <c r="AE2796" s="312"/>
      <c r="AF2796" s="465" t="s">
        <v>1747</v>
      </c>
      <c r="AG2796" s="343">
        <v>30</v>
      </c>
      <c r="AH2796" s="343">
        <v>15</v>
      </c>
      <c r="AI2796" s="343"/>
      <c r="AJ2796" s="343"/>
      <c r="AK2796" s="343"/>
      <c r="AL2796" s="343"/>
      <c r="AM2796" s="343"/>
      <c r="AN2796" s="343"/>
      <c r="AO2796" s="343"/>
      <c r="AP2796" s="343"/>
      <c r="AQ2796" s="343"/>
      <c r="AR2796" s="343"/>
      <c r="AS2796" s="343"/>
      <c r="AT2796" s="343"/>
      <c r="AU2796" s="343"/>
      <c r="AV2796" s="343"/>
      <c r="AW2796" s="343"/>
      <c r="AX2796" s="343"/>
      <c r="AY2796" s="343"/>
      <c r="AZ2796" s="343"/>
      <c r="BA2796" s="343"/>
      <c r="BB2796" s="343"/>
      <c r="BC2796" s="343"/>
      <c r="BD2796" s="343"/>
      <c r="BE2796" s="475"/>
      <c r="BF2796" s="475"/>
      <c r="BG2796" s="475"/>
      <c r="BH2796" s="475"/>
      <c r="BI2796" s="475"/>
      <c r="BJ2796" s="475"/>
      <c r="BK2796" s="475"/>
      <c r="BL2796" s="475"/>
      <c r="BM2796" s="475"/>
      <c r="BN2796" s="475"/>
      <c r="BO2796" s="475"/>
      <c r="BP2796" s="306"/>
      <c r="BQ2796" s="496"/>
      <c r="BR2796" s="496"/>
      <c r="BS2796" s="496"/>
      <c r="BT2796" s="496"/>
      <c r="BU2796" s="496"/>
      <c r="BV2796" s="496"/>
    </row>
    <row r="2797" spans="1:74" s="52" customFormat="1" ht="12.75">
      <c r="A2797" s="45">
        <v>2670.080468178493</v>
      </c>
      <c r="B2797" s="46" t="s">
        <v>364</v>
      </c>
      <c r="C2797" s="47" t="s">
        <v>328</v>
      </c>
      <c r="D2797" s="48">
        <v>185.69369600893057</v>
      </c>
      <c r="E2797" s="49">
        <v>40.410919999999997</v>
      </c>
      <c r="F2797" s="49">
        <v>8.9899999999999994E-2</v>
      </c>
      <c r="G2797" s="49">
        <v>11.696</v>
      </c>
      <c r="H2797" s="49">
        <v>0.35580000000000001</v>
      </c>
      <c r="I2797" s="49">
        <v>0.1462</v>
      </c>
      <c r="J2797" s="49">
        <v>47.652030000000003</v>
      </c>
      <c r="K2797" s="49">
        <v>0.2039</v>
      </c>
      <c r="L2797" s="49">
        <v>100.55475000000001</v>
      </c>
      <c r="M2797" s="47"/>
      <c r="N2797" s="50">
        <v>0.99483652428674474</v>
      </c>
      <c r="O2797" s="50">
        <v>1.7497987041036184E-3</v>
      </c>
      <c r="P2797" s="50">
        <v>0.24079437493151221</v>
      </c>
      <c r="Q2797" s="50">
        <v>7.045354006349985E-3</v>
      </c>
      <c r="R2797" s="50">
        <v>3.0484992717310267E-3</v>
      </c>
      <c r="S2797" s="50">
        <v>1.7488112396887816</v>
      </c>
      <c r="T2797" s="50">
        <v>5.3780874158248547E-3</v>
      </c>
      <c r="U2797" s="50">
        <v>3.0016638783050476</v>
      </c>
      <c r="V2797" s="51">
        <v>87.897381613618606</v>
      </c>
      <c r="X2797" s="49">
        <v>0.25</v>
      </c>
      <c r="Y2797" s="49">
        <v>22.88</v>
      </c>
      <c r="Z2797" s="49">
        <v>0.67</v>
      </c>
      <c r="AA2797" s="49">
        <v>5.35</v>
      </c>
      <c r="AB2797" s="49">
        <v>14.39</v>
      </c>
      <c r="AC2797" s="49">
        <v>0.24</v>
      </c>
      <c r="AD2797" s="49">
        <v>2.64</v>
      </c>
      <c r="AE2797" s="312"/>
      <c r="AF2797" s="465" t="s">
        <v>1747</v>
      </c>
      <c r="AG2797" s="343">
        <v>30</v>
      </c>
      <c r="AH2797" s="343">
        <v>15</v>
      </c>
      <c r="AI2797" s="343"/>
      <c r="AJ2797" s="343"/>
      <c r="AK2797" s="343"/>
      <c r="AL2797" s="343"/>
      <c r="AM2797" s="343"/>
      <c r="AN2797" s="343"/>
      <c r="AO2797" s="343"/>
      <c r="AP2797" s="343"/>
      <c r="AQ2797" s="343"/>
      <c r="AR2797" s="343"/>
      <c r="AS2797" s="343"/>
      <c r="AT2797" s="343"/>
      <c r="AU2797" s="343"/>
      <c r="AV2797" s="343"/>
      <c r="AW2797" s="343"/>
      <c r="AX2797" s="343"/>
      <c r="AY2797" s="343"/>
      <c r="AZ2797" s="343"/>
      <c r="BA2797" s="343"/>
      <c r="BB2797" s="343"/>
      <c r="BC2797" s="343"/>
      <c r="BD2797" s="343"/>
      <c r="BE2797" s="475"/>
      <c r="BF2797" s="475"/>
      <c r="BG2797" s="475"/>
      <c r="BH2797" s="475"/>
      <c r="BI2797" s="475"/>
      <c r="BJ2797" s="475"/>
      <c r="BK2797" s="475"/>
      <c r="BL2797" s="475"/>
      <c r="BM2797" s="475"/>
      <c r="BN2797" s="475"/>
      <c r="BO2797" s="475"/>
      <c r="BP2797" s="306"/>
      <c r="BQ2797" s="496"/>
      <c r="BR2797" s="496"/>
      <c r="BS2797" s="496"/>
      <c r="BT2797" s="496"/>
      <c r="BU2797" s="496"/>
      <c r="BV2797" s="496"/>
    </row>
    <row r="2798" spans="1:74" s="52" customFormat="1" ht="12.75">
      <c r="A2798" s="45">
        <v>2670.080468178493</v>
      </c>
      <c r="B2798" s="46" t="s">
        <v>364</v>
      </c>
      <c r="C2798" s="47" t="s">
        <v>328</v>
      </c>
      <c r="D2798" s="48">
        <v>191.68369600893058</v>
      </c>
      <c r="E2798" s="49">
        <v>40.390630000000002</v>
      </c>
      <c r="F2798" s="49">
        <v>7.9500000000000001E-2</v>
      </c>
      <c r="G2798" s="49">
        <v>11.665929999999999</v>
      </c>
      <c r="H2798" s="49">
        <v>0.35849999999999999</v>
      </c>
      <c r="I2798" s="49">
        <v>0.16400000000000001</v>
      </c>
      <c r="J2798" s="49">
        <v>47.753529999999998</v>
      </c>
      <c r="K2798" s="49">
        <v>0.2072</v>
      </c>
      <c r="L2798" s="49">
        <v>100.61929000000001</v>
      </c>
      <c r="M2798" s="47"/>
      <c r="N2798" s="50">
        <v>0.99383729119865094</v>
      </c>
      <c r="O2798" s="50">
        <v>1.5465971481211673E-3</v>
      </c>
      <c r="P2798" s="50">
        <v>0.24005459392350686</v>
      </c>
      <c r="Q2798" s="50">
        <v>7.0952501850189689E-3</v>
      </c>
      <c r="R2798" s="50">
        <v>3.4179385354634493E-3</v>
      </c>
      <c r="S2798" s="50">
        <v>1.7516554616211479</v>
      </c>
      <c r="T2798" s="50">
        <v>5.462381893197814E-3</v>
      </c>
      <c r="U2798" s="50">
        <v>3.0030695145051074</v>
      </c>
      <c r="V2798" s="51">
        <v>87.947312247823078</v>
      </c>
      <c r="X2798" s="49">
        <v>0.25</v>
      </c>
      <c r="Y2798" s="49">
        <v>25.08</v>
      </c>
      <c r="Z2798" s="49">
        <v>0.67</v>
      </c>
      <c r="AA2798" s="49">
        <v>5.34</v>
      </c>
      <c r="AB2798" s="49">
        <v>13.18</v>
      </c>
      <c r="AC2798" s="49">
        <v>0.24</v>
      </c>
      <c r="AD2798" s="49">
        <v>2.62</v>
      </c>
      <c r="AE2798" s="312"/>
      <c r="AF2798" s="465" t="s">
        <v>1747</v>
      </c>
      <c r="AG2798" s="343">
        <v>30</v>
      </c>
      <c r="AH2798" s="343">
        <v>15</v>
      </c>
      <c r="AI2798" s="343"/>
      <c r="AJ2798" s="343"/>
      <c r="AK2798" s="343"/>
      <c r="AL2798" s="343"/>
      <c r="AM2798" s="343"/>
      <c r="AN2798" s="343"/>
      <c r="AO2798" s="343"/>
      <c r="AP2798" s="343"/>
      <c r="AQ2798" s="343"/>
      <c r="AR2798" s="343"/>
      <c r="AS2798" s="343"/>
      <c r="AT2798" s="343"/>
      <c r="AU2798" s="343"/>
      <c r="AV2798" s="343"/>
      <c r="AW2798" s="343"/>
      <c r="AX2798" s="343"/>
      <c r="AY2798" s="343"/>
      <c r="AZ2798" s="343"/>
      <c r="BA2798" s="343"/>
      <c r="BB2798" s="343"/>
      <c r="BC2798" s="343"/>
      <c r="BD2798" s="343"/>
      <c r="BE2798" s="475"/>
      <c r="BF2798" s="475"/>
      <c r="BG2798" s="475"/>
      <c r="BH2798" s="475"/>
      <c r="BI2798" s="475"/>
      <c r="BJ2798" s="475"/>
      <c r="BK2798" s="475"/>
      <c r="BL2798" s="475"/>
      <c r="BM2798" s="475"/>
      <c r="BN2798" s="475"/>
      <c r="BO2798" s="475"/>
      <c r="BP2798" s="306"/>
      <c r="BQ2798" s="496"/>
      <c r="BR2798" s="496"/>
      <c r="BS2798" s="496"/>
      <c r="BT2798" s="496"/>
      <c r="BU2798" s="496"/>
      <c r="BV2798" s="496"/>
    </row>
    <row r="2799" spans="1:74" s="52" customFormat="1" ht="12.75">
      <c r="A2799" s="45">
        <v>2670.080468178493</v>
      </c>
      <c r="B2799" s="46" t="s">
        <v>364</v>
      </c>
      <c r="C2799" s="47" t="s">
        <v>328</v>
      </c>
      <c r="D2799" s="48">
        <v>197.67369600893059</v>
      </c>
      <c r="E2799" s="49">
        <v>40.309489999999997</v>
      </c>
      <c r="F2799" s="49">
        <v>5.710001E-2</v>
      </c>
      <c r="G2799" s="49">
        <v>11.635859999999999</v>
      </c>
      <c r="H2799" s="49">
        <v>0.38059999999999999</v>
      </c>
      <c r="I2799" s="49">
        <v>0.1696</v>
      </c>
      <c r="J2799" s="49">
        <v>47.814430000000002</v>
      </c>
      <c r="K2799" s="49">
        <v>0.2054</v>
      </c>
      <c r="L2799" s="49">
        <v>100.57248000999999</v>
      </c>
      <c r="M2799" s="47"/>
      <c r="N2799" s="50">
        <v>0.9926295690833048</v>
      </c>
      <c r="O2799" s="50">
        <v>1.1117099789942301E-3</v>
      </c>
      <c r="P2799" s="50">
        <v>0.23962624699978255</v>
      </c>
      <c r="Q2799" s="50">
        <v>7.5386326481005029E-3</v>
      </c>
      <c r="R2799" s="50">
        <v>3.5374596256467993E-3</v>
      </c>
      <c r="S2799" s="50">
        <v>1.7552841575332807</v>
      </c>
      <c r="T2799" s="50">
        <v>5.4192350895973336E-3</v>
      </c>
      <c r="U2799" s="50">
        <v>3.0051470109587068</v>
      </c>
      <c r="V2799" s="51">
        <v>87.988119844616762</v>
      </c>
      <c r="X2799" s="49">
        <v>0.25</v>
      </c>
      <c r="Y2799" s="49">
        <v>33.67</v>
      </c>
      <c r="Z2799" s="49">
        <v>0.67</v>
      </c>
      <c r="AA2799" s="49">
        <v>5.05</v>
      </c>
      <c r="AB2799" s="49">
        <v>12.35</v>
      </c>
      <c r="AC2799" s="49">
        <v>0.24</v>
      </c>
      <c r="AD2799" s="49">
        <v>2.64</v>
      </c>
      <c r="AE2799" s="312"/>
      <c r="AF2799" s="465" t="s">
        <v>1747</v>
      </c>
      <c r="AG2799" s="343">
        <v>30</v>
      </c>
      <c r="AH2799" s="343">
        <v>15</v>
      </c>
      <c r="AI2799" s="343"/>
      <c r="AJ2799" s="343"/>
      <c r="AK2799" s="343"/>
      <c r="AL2799" s="343"/>
      <c r="AM2799" s="343"/>
      <c r="AN2799" s="343"/>
      <c r="AO2799" s="343"/>
      <c r="AP2799" s="343"/>
      <c r="AQ2799" s="343"/>
      <c r="AR2799" s="343"/>
      <c r="AS2799" s="343"/>
      <c r="AT2799" s="343"/>
      <c r="AU2799" s="343"/>
      <c r="AV2799" s="343"/>
      <c r="AW2799" s="343"/>
      <c r="AX2799" s="343"/>
      <c r="AY2799" s="343"/>
      <c r="AZ2799" s="343"/>
      <c r="BA2799" s="343"/>
      <c r="BB2799" s="343"/>
      <c r="BC2799" s="343"/>
      <c r="BD2799" s="343"/>
      <c r="BE2799" s="475"/>
      <c r="BF2799" s="475"/>
      <c r="BG2799" s="475"/>
      <c r="BH2799" s="475"/>
      <c r="BI2799" s="475"/>
      <c r="BJ2799" s="475"/>
      <c r="BK2799" s="475"/>
      <c r="BL2799" s="475"/>
      <c r="BM2799" s="475"/>
      <c r="BN2799" s="475"/>
      <c r="BO2799" s="475"/>
      <c r="BP2799" s="306"/>
      <c r="BQ2799" s="496"/>
      <c r="BR2799" s="496"/>
      <c r="BS2799" s="496"/>
      <c r="BT2799" s="496"/>
      <c r="BU2799" s="496"/>
      <c r="BV2799" s="496"/>
    </row>
    <row r="2800" spans="1:74" s="52" customFormat="1" ht="12.75">
      <c r="A2800" s="45">
        <v>2670.080468178493</v>
      </c>
      <c r="B2800" s="46" t="s">
        <v>364</v>
      </c>
      <c r="C2800" s="47" t="s">
        <v>328</v>
      </c>
      <c r="D2800" s="48">
        <v>203.6636960089306</v>
      </c>
      <c r="E2800" s="49">
        <v>40.43121</v>
      </c>
      <c r="F2800" s="49">
        <v>6.9500000000000006E-2</v>
      </c>
      <c r="G2800" s="49">
        <v>11.6058</v>
      </c>
      <c r="H2800" s="49">
        <v>0.34389999999999998</v>
      </c>
      <c r="I2800" s="49">
        <v>0.1764</v>
      </c>
      <c r="J2800" s="49">
        <v>47.702779999999997</v>
      </c>
      <c r="K2800" s="49">
        <v>0.21240000000000001</v>
      </c>
      <c r="L2800" s="49">
        <v>100.54199</v>
      </c>
      <c r="M2800" s="47"/>
      <c r="N2800" s="50">
        <v>0.99522864370256692</v>
      </c>
      <c r="O2800" s="50">
        <v>1.3525905466977139E-3</v>
      </c>
      <c r="P2800" s="50">
        <v>0.23891158215752176</v>
      </c>
      <c r="Q2800" s="50">
        <v>6.8089821608563906E-3</v>
      </c>
      <c r="R2800" s="50">
        <v>3.6778198137089445E-3</v>
      </c>
      <c r="S2800" s="50">
        <v>1.7504848769232291</v>
      </c>
      <c r="T2800" s="50">
        <v>5.6016798994569933E-3</v>
      </c>
      <c r="U2800" s="50">
        <v>3.0020661752040381</v>
      </c>
      <c r="V2800" s="51">
        <v>87.990750608457574</v>
      </c>
      <c r="X2800" s="49">
        <v>0.25</v>
      </c>
      <c r="Y2800" s="49">
        <v>29.23</v>
      </c>
      <c r="Z2800" s="49">
        <v>0.67</v>
      </c>
      <c r="AA2800" s="49">
        <v>5.56</v>
      </c>
      <c r="AB2800" s="49">
        <v>11.98</v>
      </c>
      <c r="AC2800" s="49">
        <v>0.24</v>
      </c>
      <c r="AD2800" s="49">
        <v>2.57</v>
      </c>
      <c r="AE2800" s="312"/>
      <c r="AF2800" s="465" t="s">
        <v>1747</v>
      </c>
      <c r="AG2800" s="343">
        <v>30</v>
      </c>
      <c r="AH2800" s="343">
        <v>15</v>
      </c>
      <c r="AI2800" s="343"/>
      <c r="AJ2800" s="343"/>
      <c r="AK2800" s="343"/>
      <c r="AL2800" s="343"/>
      <c r="AM2800" s="343"/>
      <c r="AN2800" s="343"/>
      <c r="AO2800" s="343"/>
      <c r="AP2800" s="343"/>
      <c r="AQ2800" s="343"/>
      <c r="AR2800" s="343"/>
      <c r="AS2800" s="343"/>
      <c r="AT2800" s="343"/>
      <c r="AU2800" s="343"/>
      <c r="AV2800" s="343"/>
      <c r="AW2800" s="343"/>
      <c r="AX2800" s="343"/>
      <c r="AY2800" s="343"/>
      <c r="AZ2800" s="343"/>
      <c r="BA2800" s="343"/>
      <c r="BB2800" s="343"/>
      <c r="BC2800" s="343"/>
      <c r="BD2800" s="343"/>
      <c r="BE2800" s="475"/>
      <c r="BF2800" s="475"/>
      <c r="BG2800" s="475"/>
      <c r="BH2800" s="475"/>
      <c r="BI2800" s="475"/>
      <c r="BJ2800" s="475"/>
      <c r="BK2800" s="475"/>
      <c r="BL2800" s="475"/>
      <c r="BM2800" s="475"/>
      <c r="BN2800" s="475"/>
      <c r="BO2800" s="475"/>
      <c r="BP2800" s="306"/>
      <c r="BQ2800" s="496"/>
      <c r="BR2800" s="496"/>
      <c r="BS2800" s="496"/>
      <c r="BT2800" s="496"/>
      <c r="BU2800" s="496"/>
      <c r="BV2800" s="496"/>
    </row>
    <row r="2801" spans="1:74" s="52" customFormat="1" ht="12.75">
      <c r="A2801" s="45">
        <v>2670.080468178493</v>
      </c>
      <c r="B2801" s="46" t="s">
        <v>364</v>
      </c>
      <c r="C2801" s="47" t="s">
        <v>328</v>
      </c>
      <c r="D2801" s="48">
        <v>209.65369600893061</v>
      </c>
      <c r="E2801" s="49">
        <v>40.512349999999998</v>
      </c>
      <c r="F2801" s="49">
        <v>9.8100000000000007E-2</v>
      </c>
      <c r="G2801" s="49">
        <v>11.59577</v>
      </c>
      <c r="H2801" s="49">
        <v>0.37930000000000003</v>
      </c>
      <c r="I2801" s="49">
        <v>0.1648</v>
      </c>
      <c r="J2801" s="49">
        <v>47.631729999999997</v>
      </c>
      <c r="K2801" s="49">
        <v>0.21340000000000001</v>
      </c>
      <c r="L2801" s="49">
        <v>100.59544999999999</v>
      </c>
      <c r="M2801" s="47"/>
      <c r="N2801" s="50">
        <v>0.99639491192474539</v>
      </c>
      <c r="O2801" s="50">
        <v>1.9076051558174734E-3</v>
      </c>
      <c r="P2801" s="50">
        <v>0.23850618829018208</v>
      </c>
      <c r="Q2801" s="50">
        <v>7.5036194456446605E-3</v>
      </c>
      <c r="R2801" s="50">
        <v>3.4331044100494811E-3</v>
      </c>
      <c r="S2801" s="50">
        <v>1.7464210854255313</v>
      </c>
      <c r="T2801" s="50">
        <v>5.6233631116490834E-3</v>
      </c>
      <c r="U2801" s="50">
        <v>2.9997898777636194</v>
      </c>
      <c r="V2801" s="51">
        <v>87.984134660827806</v>
      </c>
      <c r="X2801" s="49">
        <v>0.25</v>
      </c>
      <c r="Y2801" s="49">
        <v>20.100000000000001</v>
      </c>
      <c r="Z2801" s="49">
        <v>0.67</v>
      </c>
      <c r="AA2801" s="49">
        <v>5.05</v>
      </c>
      <c r="AB2801" s="49">
        <v>12.79</v>
      </c>
      <c r="AC2801" s="49">
        <v>0.24</v>
      </c>
      <c r="AD2801" s="49">
        <v>2.57</v>
      </c>
      <c r="AE2801" s="312"/>
      <c r="AF2801" s="465" t="s">
        <v>1747</v>
      </c>
      <c r="AG2801" s="343">
        <v>30</v>
      </c>
      <c r="AH2801" s="343">
        <v>15</v>
      </c>
      <c r="AI2801" s="343"/>
      <c r="AJ2801" s="343"/>
      <c r="AK2801" s="343"/>
      <c r="AL2801" s="343"/>
      <c r="AM2801" s="343"/>
      <c r="AN2801" s="343"/>
      <c r="AO2801" s="343"/>
      <c r="AP2801" s="343"/>
      <c r="AQ2801" s="343"/>
      <c r="AR2801" s="343"/>
      <c r="AS2801" s="343"/>
      <c r="AT2801" s="343"/>
      <c r="AU2801" s="343"/>
      <c r="AV2801" s="343"/>
      <c r="AW2801" s="343"/>
      <c r="AX2801" s="343"/>
      <c r="AY2801" s="343"/>
      <c r="AZ2801" s="343"/>
      <c r="BA2801" s="343"/>
      <c r="BB2801" s="343"/>
      <c r="BC2801" s="343"/>
      <c r="BD2801" s="343"/>
      <c r="BE2801" s="475"/>
      <c r="BF2801" s="475"/>
      <c r="BG2801" s="475"/>
      <c r="BH2801" s="475"/>
      <c r="BI2801" s="475"/>
      <c r="BJ2801" s="475"/>
      <c r="BK2801" s="475"/>
      <c r="BL2801" s="475"/>
      <c r="BM2801" s="475"/>
      <c r="BN2801" s="475"/>
      <c r="BO2801" s="475"/>
      <c r="BP2801" s="306"/>
      <c r="BQ2801" s="496"/>
      <c r="BR2801" s="496"/>
      <c r="BS2801" s="496"/>
      <c r="BT2801" s="496"/>
      <c r="BU2801" s="496"/>
      <c r="BV2801" s="496"/>
    </row>
    <row r="2802" spans="1:74" s="52" customFormat="1" ht="12.75">
      <c r="A2802" s="45">
        <v>2670.080468178493</v>
      </c>
      <c r="B2802" s="46" t="s">
        <v>364</v>
      </c>
      <c r="C2802" s="47" t="s">
        <v>328</v>
      </c>
      <c r="D2802" s="48">
        <v>215.64369600893062</v>
      </c>
      <c r="E2802" s="49">
        <v>40.573210000000003</v>
      </c>
      <c r="F2802" s="49">
        <v>8.1699999999999995E-2</v>
      </c>
      <c r="G2802" s="49">
        <v>11.806240000000001</v>
      </c>
      <c r="H2802" s="49">
        <v>0.3594</v>
      </c>
      <c r="I2802" s="49">
        <v>0.1565</v>
      </c>
      <c r="J2802" s="49">
        <v>47.71293</v>
      </c>
      <c r="K2802" s="49">
        <v>0.2082</v>
      </c>
      <c r="L2802" s="49">
        <v>100.89818000000001</v>
      </c>
      <c r="M2802" s="47"/>
      <c r="N2802" s="50">
        <v>0.99574105642348465</v>
      </c>
      <c r="O2802" s="50">
        <v>1.5852746580820483E-3</v>
      </c>
      <c r="P2802" s="50">
        <v>0.24231184642457929</v>
      </c>
      <c r="Q2802" s="50">
        <v>7.0946179061569317E-3</v>
      </c>
      <c r="R2802" s="50">
        <v>3.2531727562474079E-3</v>
      </c>
      <c r="S2802" s="50">
        <v>1.745627914014972</v>
      </c>
      <c r="T2802" s="50">
        <v>5.4745120768296537E-3</v>
      </c>
      <c r="U2802" s="50">
        <v>3.0010883942603521</v>
      </c>
      <c r="V2802" s="51">
        <v>87.810905981829052</v>
      </c>
      <c r="X2802" s="49">
        <v>0.25</v>
      </c>
      <c r="Y2802" s="49">
        <v>24.71</v>
      </c>
      <c r="Z2802" s="49">
        <v>0.67</v>
      </c>
      <c r="AA2802" s="49">
        <v>5.36</v>
      </c>
      <c r="AB2802" s="49">
        <v>12.78</v>
      </c>
      <c r="AC2802" s="49">
        <v>0.24</v>
      </c>
      <c r="AD2802" s="49">
        <v>2.62</v>
      </c>
      <c r="AE2802" s="312"/>
      <c r="AF2802" s="465" t="s">
        <v>1747</v>
      </c>
      <c r="AG2802" s="343">
        <v>30</v>
      </c>
      <c r="AH2802" s="343">
        <v>15</v>
      </c>
      <c r="AI2802" s="343"/>
      <c r="AJ2802" s="343"/>
      <c r="AK2802" s="343"/>
      <c r="AL2802" s="343"/>
      <c r="AM2802" s="343"/>
      <c r="AN2802" s="343"/>
      <c r="AO2802" s="343"/>
      <c r="AP2802" s="343"/>
      <c r="AQ2802" s="343"/>
      <c r="AR2802" s="343"/>
      <c r="AS2802" s="343"/>
      <c r="AT2802" s="343"/>
      <c r="AU2802" s="343"/>
      <c r="AV2802" s="343"/>
      <c r="AW2802" s="343"/>
      <c r="AX2802" s="343"/>
      <c r="AY2802" s="343"/>
      <c r="AZ2802" s="343"/>
      <c r="BA2802" s="343"/>
      <c r="BB2802" s="343"/>
      <c r="BC2802" s="343"/>
      <c r="BD2802" s="343"/>
      <c r="BE2802" s="475"/>
      <c r="BF2802" s="475"/>
      <c r="BG2802" s="475"/>
      <c r="BH2802" s="475"/>
      <c r="BI2802" s="475"/>
      <c r="BJ2802" s="475"/>
      <c r="BK2802" s="475"/>
      <c r="BL2802" s="475"/>
      <c r="BM2802" s="475"/>
      <c r="BN2802" s="475"/>
      <c r="BO2802" s="475"/>
      <c r="BP2802" s="306"/>
      <c r="BQ2802" s="496"/>
      <c r="BR2802" s="496"/>
      <c r="BS2802" s="496"/>
      <c r="BT2802" s="496"/>
      <c r="BU2802" s="496"/>
      <c r="BV2802" s="496"/>
    </row>
    <row r="2803" spans="1:74" s="52" customFormat="1" ht="12.75">
      <c r="A2803" s="45">
        <v>2670.080468178493</v>
      </c>
      <c r="B2803" s="46" t="s">
        <v>364</v>
      </c>
      <c r="C2803" s="47" t="s">
        <v>328</v>
      </c>
      <c r="D2803" s="48">
        <v>221.63369600893063</v>
      </c>
      <c r="E2803" s="49">
        <v>40.593499999999999</v>
      </c>
      <c r="F2803" s="49">
        <v>9.6499989999999994E-2</v>
      </c>
      <c r="G2803" s="49">
        <v>11.72606</v>
      </c>
      <c r="H2803" s="49">
        <v>0.35189999999999999</v>
      </c>
      <c r="I2803" s="49">
        <v>0.1666</v>
      </c>
      <c r="J2803" s="49">
        <v>47.895620000000001</v>
      </c>
      <c r="K2803" s="49">
        <v>0.2064</v>
      </c>
      <c r="L2803" s="49">
        <v>101.03657999000001</v>
      </c>
      <c r="M2803" s="47"/>
      <c r="N2803" s="50">
        <v>0.99452090496500289</v>
      </c>
      <c r="O2803" s="50">
        <v>1.8692186339311222E-3</v>
      </c>
      <c r="P2803" s="50">
        <v>0.24025117726231429</v>
      </c>
      <c r="Q2803" s="50">
        <v>6.9345866247144021E-3</v>
      </c>
      <c r="R2803" s="50">
        <v>3.4571494539868937E-3</v>
      </c>
      <c r="S2803" s="50">
        <v>1.7492897984977718</v>
      </c>
      <c r="T2803" s="50">
        <v>5.4178223294136926E-3</v>
      </c>
      <c r="U2803" s="50">
        <v>3.0017406577671348</v>
      </c>
      <c r="V2803" s="51">
        <v>87.924291070681335</v>
      </c>
      <c r="X2803" s="49">
        <v>0.25</v>
      </c>
      <c r="Y2803" s="49">
        <v>20.73</v>
      </c>
      <c r="Z2803" s="49">
        <v>0.67</v>
      </c>
      <c r="AA2803" s="49">
        <v>5.43</v>
      </c>
      <c r="AB2803" s="49">
        <v>12.47</v>
      </c>
      <c r="AC2803" s="49">
        <v>0.24</v>
      </c>
      <c r="AD2803" s="49">
        <v>2.63</v>
      </c>
      <c r="AE2803" s="312"/>
      <c r="AF2803" s="465" t="s">
        <v>1747</v>
      </c>
      <c r="AG2803" s="343">
        <v>30</v>
      </c>
      <c r="AH2803" s="343">
        <v>15</v>
      </c>
      <c r="AI2803" s="343"/>
      <c r="AJ2803" s="343"/>
      <c r="AK2803" s="343"/>
      <c r="AL2803" s="343"/>
      <c r="AM2803" s="343"/>
      <c r="AN2803" s="343"/>
      <c r="AO2803" s="343"/>
      <c r="AP2803" s="343"/>
      <c r="AQ2803" s="343"/>
      <c r="AR2803" s="343"/>
      <c r="AS2803" s="343"/>
      <c r="AT2803" s="343"/>
      <c r="AU2803" s="343"/>
      <c r="AV2803" s="343"/>
      <c r="AW2803" s="343"/>
      <c r="AX2803" s="343"/>
      <c r="AY2803" s="343"/>
      <c r="AZ2803" s="343"/>
      <c r="BA2803" s="343"/>
      <c r="BB2803" s="343"/>
      <c r="BC2803" s="343"/>
      <c r="BD2803" s="343"/>
      <c r="BE2803" s="475"/>
      <c r="BF2803" s="475"/>
      <c r="BG2803" s="475"/>
      <c r="BH2803" s="475"/>
      <c r="BI2803" s="475"/>
      <c r="BJ2803" s="475"/>
      <c r="BK2803" s="475"/>
      <c r="BL2803" s="475"/>
      <c r="BM2803" s="475"/>
      <c r="BN2803" s="475"/>
      <c r="BO2803" s="475"/>
      <c r="BP2803" s="306"/>
      <c r="BQ2803" s="496"/>
      <c r="BR2803" s="496"/>
      <c r="BS2803" s="496"/>
      <c r="BT2803" s="496"/>
      <c r="BU2803" s="496"/>
      <c r="BV2803" s="496"/>
    </row>
    <row r="2804" spans="1:74" s="52" customFormat="1" ht="12.75">
      <c r="A2804" s="45">
        <v>2670.080468178493</v>
      </c>
      <c r="B2804" s="46" t="s">
        <v>364</v>
      </c>
      <c r="C2804" s="47" t="s">
        <v>328</v>
      </c>
      <c r="D2804" s="48">
        <v>227.62369600893064</v>
      </c>
      <c r="E2804" s="49">
        <v>40.43121</v>
      </c>
      <c r="F2804" s="49">
        <v>9.8100000000000007E-2</v>
      </c>
      <c r="G2804" s="49">
        <v>11.706020000000001</v>
      </c>
      <c r="H2804" s="49">
        <v>0.36770000000000003</v>
      </c>
      <c r="I2804" s="49">
        <v>0.16850000000000001</v>
      </c>
      <c r="J2804" s="49">
        <v>47.824570000000001</v>
      </c>
      <c r="K2804" s="49">
        <v>0.20849999999999999</v>
      </c>
      <c r="L2804" s="49">
        <v>100.80460000000001</v>
      </c>
      <c r="M2804" s="47"/>
      <c r="N2804" s="50">
        <v>0.99314162577066833</v>
      </c>
      <c r="O2804" s="50">
        <v>1.9051925236158312E-3</v>
      </c>
      <c r="P2804" s="50">
        <v>0.24046933475010787</v>
      </c>
      <c r="Q2804" s="50">
        <v>7.2649389379099046E-3</v>
      </c>
      <c r="R2804" s="50">
        <v>3.5057431212860714E-3</v>
      </c>
      <c r="S2804" s="50">
        <v>1.751273861047415</v>
      </c>
      <c r="T2804" s="50">
        <v>5.4872930310969972E-3</v>
      </c>
      <c r="U2804" s="50">
        <v>3.0030479891821003</v>
      </c>
      <c r="V2804" s="51">
        <v>87.926689783226777</v>
      </c>
      <c r="X2804" s="49">
        <v>0.25</v>
      </c>
      <c r="Y2804" s="49">
        <v>21.02</v>
      </c>
      <c r="Z2804" s="49">
        <v>0.67</v>
      </c>
      <c r="AA2804" s="49">
        <v>5.22</v>
      </c>
      <c r="AB2804" s="49">
        <v>12.36</v>
      </c>
      <c r="AC2804" s="49">
        <v>0.24</v>
      </c>
      <c r="AD2804" s="49">
        <v>2.59</v>
      </c>
      <c r="AE2804" s="312"/>
      <c r="AF2804" s="465" t="s">
        <v>1747</v>
      </c>
      <c r="AG2804" s="343">
        <v>30</v>
      </c>
      <c r="AH2804" s="343">
        <v>15</v>
      </c>
      <c r="AI2804" s="343"/>
      <c r="AJ2804" s="343"/>
      <c r="AK2804" s="343"/>
      <c r="AL2804" s="343"/>
      <c r="AM2804" s="343"/>
      <c r="AN2804" s="343"/>
      <c r="AO2804" s="343"/>
      <c r="AP2804" s="343"/>
      <c r="AQ2804" s="343"/>
      <c r="AR2804" s="343"/>
      <c r="AS2804" s="343"/>
      <c r="AT2804" s="343"/>
      <c r="AU2804" s="343"/>
      <c r="AV2804" s="343"/>
      <c r="AW2804" s="343"/>
      <c r="AX2804" s="343"/>
      <c r="AY2804" s="343"/>
      <c r="AZ2804" s="343"/>
      <c r="BA2804" s="343"/>
      <c r="BB2804" s="343"/>
      <c r="BC2804" s="343"/>
      <c r="BD2804" s="343"/>
      <c r="BE2804" s="475"/>
      <c r="BF2804" s="475"/>
      <c r="BG2804" s="475"/>
      <c r="BH2804" s="475"/>
      <c r="BI2804" s="475"/>
      <c r="BJ2804" s="475"/>
      <c r="BK2804" s="475"/>
      <c r="BL2804" s="475"/>
      <c r="BM2804" s="475"/>
      <c r="BN2804" s="475"/>
      <c r="BO2804" s="475"/>
      <c r="BP2804" s="306"/>
      <c r="BQ2804" s="496"/>
      <c r="BR2804" s="496"/>
      <c r="BS2804" s="496"/>
      <c r="BT2804" s="496"/>
      <c r="BU2804" s="496"/>
      <c r="BV2804" s="496"/>
    </row>
    <row r="2805" spans="1:74" s="52" customFormat="1" ht="12.75">
      <c r="A2805" s="45"/>
      <c r="B2805" s="46"/>
      <c r="C2805" s="47"/>
      <c r="D2805" s="48"/>
      <c r="E2805" s="49"/>
      <c r="F2805" s="49"/>
      <c r="G2805" s="49"/>
      <c r="H2805" s="49"/>
      <c r="I2805" s="49"/>
      <c r="J2805" s="49"/>
      <c r="K2805" s="49"/>
      <c r="L2805" s="49"/>
      <c r="M2805" s="47"/>
      <c r="N2805" s="50"/>
      <c r="O2805" s="50"/>
      <c r="P2805" s="50"/>
      <c r="Q2805" s="50"/>
      <c r="R2805" s="50"/>
      <c r="S2805" s="50"/>
      <c r="T2805" s="50"/>
      <c r="U2805" s="50"/>
      <c r="V2805" s="51"/>
      <c r="AE2805" s="312"/>
      <c r="AF2805" s="312"/>
      <c r="AG2805" s="312"/>
      <c r="AH2805" s="312"/>
      <c r="AI2805" s="312"/>
      <c r="AJ2805" s="312"/>
      <c r="AK2805" s="312"/>
      <c r="AL2805" s="312"/>
      <c r="AM2805" s="312"/>
      <c r="AN2805" s="312"/>
      <c r="AO2805" s="312"/>
      <c r="AP2805" s="312"/>
      <c r="AQ2805" s="312"/>
      <c r="AR2805" s="312"/>
      <c r="AS2805" s="312"/>
      <c r="AT2805" s="312"/>
      <c r="AU2805" s="312"/>
      <c r="AV2805" s="312"/>
      <c r="AW2805" s="312"/>
      <c r="AX2805" s="312"/>
      <c r="AY2805" s="312"/>
      <c r="AZ2805" s="312"/>
      <c r="BA2805" s="312"/>
      <c r="BB2805" s="312"/>
      <c r="BC2805" s="312"/>
      <c r="BD2805" s="312"/>
      <c r="BE2805" s="306"/>
      <c r="BF2805" s="306"/>
      <c r="BG2805" s="306"/>
      <c r="BH2805" s="306"/>
      <c r="BI2805" s="306"/>
      <c r="BJ2805" s="306"/>
      <c r="BK2805" s="306"/>
      <c r="BL2805" s="306"/>
      <c r="BM2805" s="306"/>
      <c r="BN2805" s="306"/>
      <c r="BO2805" s="306"/>
      <c r="BP2805" s="306"/>
      <c r="BQ2805" s="496"/>
      <c r="BR2805" s="496"/>
      <c r="BS2805" s="496"/>
      <c r="BT2805" s="496"/>
      <c r="BU2805" s="496"/>
      <c r="BV2805" s="496"/>
    </row>
    <row r="2806" spans="1:74" s="52" customFormat="1" ht="12.75">
      <c r="A2806" s="45">
        <v>2670.080468178493</v>
      </c>
      <c r="B2806" s="46" t="s">
        <v>364</v>
      </c>
      <c r="C2806" s="47" t="s">
        <v>315</v>
      </c>
      <c r="D2806" s="48">
        <v>0</v>
      </c>
      <c r="E2806" s="49">
        <v>39.200290000000003</v>
      </c>
      <c r="F2806" s="49">
        <v>3.2399999999999998E-2</v>
      </c>
      <c r="G2806" s="49">
        <v>19.715129999999998</v>
      </c>
      <c r="H2806" s="49">
        <v>0.2404</v>
      </c>
      <c r="I2806" s="49">
        <v>0.26600000000000001</v>
      </c>
      <c r="J2806" s="49">
        <v>41.67848</v>
      </c>
      <c r="K2806" s="49">
        <v>0.28060000000000002</v>
      </c>
      <c r="L2806" s="49">
        <v>101.41330000000001</v>
      </c>
      <c r="M2806" s="47"/>
      <c r="N2806" s="50">
        <v>0.99356320336358117</v>
      </c>
      <c r="O2806" s="50">
        <v>6.4927195539518114E-4</v>
      </c>
      <c r="P2806" s="50">
        <v>0.41788988409189504</v>
      </c>
      <c r="Q2806" s="50">
        <v>4.9009985592045266E-3</v>
      </c>
      <c r="R2806" s="50">
        <v>5.7104928878878676E-3</v>
      </c>
      <c r="S2806" s="50">
        <v>1.5748044621906483</v>
      </c>
      <c r="T2806" s="50">
        <v>7.6199396770158844E-3</v>
      </c>
      <c r="U2806" s="50">
        <v>3.0051382527256281</v>
      </c>
      <c r="V2806" s="51">
        <v>79.028902005393533</v>
      </c>
      <c r="X2806" s="49">
        <v>0.26</v>
      </c>
      <c r="Y2806" s="49">
        <v>58.91</v>
      </c>
      <c r="Z2806" s="49">
        <v>0.51</v>
      </c>
      <c r="AA2806" s="49">
        <v>7.58</v>
      </c>
      <c r="AB2806" s="49">
        <v>8.7899999999999991</v>
      </c>
      <c r="AC2806" s="49">
        <v>0.27</v>
      </c>
      <c r="AD2806" s="49">
        <v>2.09</v>
      </c>
      <c r="AE2806" s="312"/>
      <c r="AF2806" s="465" t="s">
        <v>1750</v>
      </c>
      <c r="AG2806" s="343">
        <v>30</v>
      </c>
      <c r="AH2806" s="343">
        <v>15</v>
      </c>
      <c r="AI2806" s="343"/>
      <c r="AJ2806" s="343"/>
      <c r="AK2806" s="343"/>
      <c r="AL2806" s="343"/>
      <c r="AM2806" s="343"/>
      <c r="AN2806" s="343"/>
      <c r="AO2806" s="343"/>
      <c r="AP2806" s="343"/>
      <c r="AQ2806" s="343"/>
      <c r="AR2806" s="343"/>
      <c r="AS2806" s="343"/>
      <c r="AT2806" s="343"/>
      <c r="AU2806" s="343"/>
      <c r="AV2806" s="343"/>
      <c r="AW2806" s="343"/>
      <c r="AX2806" s="343"/>
      <c r="AY2806" s="343"/>
      <c r="AZ2806" s="343"/>
      <c r="BA2806" s="343"/>
      <c r="BB2806" s="343"/>
      <c r="BC2806" s="343"/>
      <c r="BD2806" s="343"/>
      <c r="BE2806" s="475"/>
      <c r="BF2806" s="475"/>
      <c r="BG2806" s="475"/>
      <c r="BH2806" s="475"/>
      <c r="BI2806" s="475"/>
      <c r="BJ2806" s="475"/>
      <c r="BK2806" s="475"/>
      <c r="BL2806" s="475"/>
      <c r="BM2806" s="475"/>
      <c r="BN2806" s="475"/>
      <c r="BO2806" s="475"/>
      <c r="BP2806" s="306"/>
      <c r="BQ2806" s="496"/>
      <c r="BR2806" s="496"/>
      <c r="BS2806" s="496"/>
      <c r="BT2806" s="496"/>
      <c r="BU2806" s="496"/>
      <c r="BV2806" s="496"/>
    </row>
    <row r="2807" spans="1:74" s="52" customFormat="1" ht="12.75">
      <c r="A2807" s="45">
        <v>2670.080468178493</v>
      </c>
      <c r="B2807" s="46" t="s">
        <v>364</v>
      </c>
      <c r="C2807" s="47" t="s">
        <v>315</v>
      </c>
      <c r="D2807" s="48">
        <v>4.8493370463186141</v>
      </c>
      <c r="E2807" s="49">
        <v>39.34104</v>
      </c>
      <c r="F2807" s="49">
        <v>5.7999999999999996E-3</v>
      </c>
      <c r="G2807" s="49">
        <v>18.665389999999999</v>
      </c>
      <c r="H2807" s="49">
        <v>0.23960000000000001</v>
      </c>
      <c r="I2807" s="49">
        <v>0.2467</v>
      </c>
      <c r="J2807" s="49">
        <v>42.562010000000001</v>
      </c>
      <c r="K2807" s="49">
        <v>0.26169999999999999</v>
      </c>
      <c r="L2807" s="49">
        <v>101.32224000000001</v>
      </c>
      <c r="M2807" s="47"/>
      <c r="N2807" s="50">
        <v>0.99322602321499054</v>
      </c>
      <c r="O2807" s="50">
        <v>1.1577256674320696E-4</v>
      </c>
      <c r="P2807" s="50">
        <v>0.39408991029582024</v>
      </c>
      <c r="Q2807" s="50">
        <v>4.8655614224636301E-3</v>
      </c>
      <c r="R2807" s="50">
        <v>5.2754212213864523E-3</v>
      </c>
      <c r="S2807" s="50">
        <v>1.6018908780379599</v>
      </c>
      <c r="T2807" s="50">
        <v>7.0788648921593063E-3</v>
      </c>
      <c r="U2807" s="50">
        <v>3.006542431651523</v>
      </c>
      <c r="V2807" s="51">
        <v>80.255826478931112</v>
      </c>
      <c r="X2807" s="49">
        <v>0.26</v>
      </c>
      <c r="Y2807" s="49">
        <v>322.93</v>
      </c>
      <c r="Z2807" s="49">
        <v>0.53</v>
      </c>
      <c r="AA2807" s="49">
        <v>7.61</v>
      </c>
      <c r="AB2807" s="49">
        <v>9.44</v>
      </c>
      <c r="AC2807" s="49">
        <v>0.26</v>
      </c>
      <c r="AD2807" s="49">
        <v>2.21</v>
      </c>
      <c r="AE2807" s="312"/>
      <c r="AF2807" s="465" t="s">
        <v>1750</v>
      </c>
      <c r="AG2807" s="343">
        <v>30</v>
      </c>
      <c r="AH2807" s="343">
        <v>15</v>
      </c>
      <c r="AI2807" s="343"/>
      <c r="AJ2807" s="343"/>
      <c r="AK2807" s="343"/>
      <c r="AL2807" s="343"/>
      <c r="AM2807" s="343"/>
      <c r="AN2807" s="343"/>
      <c r="AO2807" s="343"/>
      <c r="AP2807" s="343"/>
      <c r="AQ2807" s="343"/>
      <c r="AR2807" s="343"/>
      <c r="AS2807" s="343"/>
      <c r="AT2807" s="343"/>
      <c r="AU2807" s="343"/>
      <c r="AV2807" s="343"/>
      <c r="AW2807" s="343"/>
      <c r="AX2807" s="343"/>
      <c r="AY2807" s="343"/>
      <c r="AZ2807" s="343"/>
      <c r="BA2807" s="343"/>
      <c r="BB2807" s="343"/>
      <c r="BC2807" s="343"/>
      <c r="BD2807" s="343"/>
      <c r="BE2807" s="475"/>
      <c r="BF2807" s="475"/>
      <c r="BG2807" s="475"/>
      <c r="BH2807" s="475"/>
      <c r="BI2807" s="475"/>
      <c r="BJ2807" s="475"/>
      <c r="BK2807" s="475"/>
      <c r="BL2807" s="475"/>
      <c r="BM2807" s="475"/>
      <c r="BN2807" s="475"/>
      <c r="BO2807" s="475"/>
      <c r="BP2807" s="306"/>
      <c r="BQ2807" s="496"/>
      <c r="BR2807" s="496"/>
      <c r="BS2807" s="496"/>
      <c r="BT2807" s="496"/>
      <c r="BU2807" s="496"/>
      <c r="BV2807" s="496"/>
    </row>
    <row r="2808" spans="1:74" s="52" customFormat="1" ht="12.75">
      <c r="A2808" s="45">
        <v>2670.080468178493</v>
      </c>
      <c r="B2808" s="46" t="s">
        <v>364</v>
      </c>
      <c r="C2808" s="47" t="s">
        <v>315</v>
      </c>
      <c r="D2808" s="48">
        <v>9.6993370463186146</v>
      </c>
      <c r="E2808" s="49">
        <v>39.522010000000002</v>
      </c>
      <c r="F2808" s="49">
        <v>1.95E-2</v>
      </c>
      <c r="G2808" s="49">
        <v>17.935569999999998</v>
      </c>
      <c r="H2808" s="49">
        <v>0.23269999999999999</v>
      </c>
      <c r="I2808" s="49">
        <v>0.2487</v>
      </c>
      <c r="J2808" s="49">
        <v>43.0901</v>
      </c>
      <c r="K2808" s="49">
        <v>0.26390000000000002</v>
      </c>
      <c r="L2808" s="49">
        <v>101.31248000000001</v>
      </c>
      <c r="M2808" s="47"/>
      <c r="N2808" s="50">
        <v>0.99421897761861155</v>
      </c>
      <c r="O2808" s="50">
        <v>3.8784040476455762E-4</v>
      </c>
      <c r="P2808" s="50">
        <v>0.37732380237736701</v>
      </c>
      <c r="Q2808" s="50">
        <v>4.7085078698517191E-3</v>
      </c>
      <c r="R2808" s="50">
        <v>5.2991297018493647E-3</v>
      </c>
      <c r="S2808" s="50">
        <v>1.6159542923547898</v>
      </c>
      <c r="T2808" s="50">
        <v>7.1127912446245578E-3</v>
      </c>
      <c r="U2808" s="50">
        <v>3.0050053415718585</v>
      </c>
      <c r="V2808" s="51">
        <v>81.070187678550226</v>
      </c>
      <c r="X2808" s="49">
        <v>0.26</v>
      </c>
      <c r="Y2808" s="49">
        <v>98.01</v>
      </c>
      <c r="Z2808" s="49">
        <v>0.54</v>
      </c>
      <c r="AA2808" s="49">
        <v>7.94</v>
      </c>
      <c r="AB2808" s="49">
        <v>9.1</v>
      </c>
      <c r="AC2808" s="49">
        <v>0.26</v>
      </c>
      <c r="AD2808" s="49">
        <v>2.1800000000000002</v>
      </c>
      <c r="AE2808" s="312"/>
      <c r="AF2808" s="465" t="s">
        <v>1750</v>
      </c>
      <c r="AG2808" s="343">
        <v>30</v>
      </c>
      <c r="AH2808" s="343">
        <v>15</v>
      </c>
      <c r="AI2808" s="343"/>
      <c r="AJ2808" s="343"/>
      <c r="AK2808" s="343"/>
      <c r="AL2808" s="343"/>
      <c r="AM2808" s="343"/>
      <c r="AN2808" s="343"/>
      <c r="AO2808" s="343"/>
      <c r="AP2808" s="343"/>
      <c r="AQ2808" s="343"/>
      <c r="AR2808" s="343"/>
      <c r="AS2808" s="343"/>
      <c r="AT2808" s="343"/>
      <c r="AU2808" s="343"/>
      <c r="AV2808" s="343"/>
      <c r="AW2808" s="343"/>
      <c r="AX2808" s="343"/>
      <c r="AY2808" s="343"/>
      <c r="AZ2808" s="343"/>
      <c r="BA2808" s="343"/>
      <c r="BB2808" s="343"/>
      <c r="BC2808" s="343"/>
      <c r="BD2808" s="343"/>
      <c r="BE2808" s="475"/>
      <c r="BF2808" s="475"/>
      <c r="BG2808" s="475"/>
      <c r="BH2808" s="475"/>
      <c r="BI2808" s="475"/>
      <c r="BJ2808" s="475"/>
      <c r="BK2808" s="475"/>
      <c r="BL2808" s="475"/>
      <c r="BM2808" s="475"/>
      <c r="BN2808" s="475"/>
      <c r="BO2808" s="475"/>
      <c r="BP2808" s="306"/>
      <c r="BQ2808" s="496"/>
      <c r="BR2808" s="496"/>
      <c r="BS2808" s="496"/>
      <c r="BT2808" s="496"/>
      <c r="BU2808" s="496"/>
      <c r="BV2808" s="496"/>
    </row>
    <row r="2809" spans="1:74" s="52" customFormat="1" ht="12.75">
      <c r="A2809" s="45">
        <v>2670.080468178493</v>
      </c>
      <c r="B2809" s="46" t="s">
        <v>364</v>
      </c>
      <c r="C2809" s="47" t="s">
        <v>315</v>
      </c>
      <c r="D2809" s="48">
        <v>14.549337046318614</v>
      </c>
      <c r="E2809" s="49">
        <v>39.773359999999997</v>
      </c>
      <c r="F2809" s="49">
        <v>4.5900000000000003E-2</v>
      </c>
      <c r="G2809" s="49">
        <v>17.395700000000001</v>
      </c>
      <c r="H2809" s="49">
        <v>0.24779999999999999</v>
      </c>
      <c r="I2809" s="49">
        <v>0.20319999999999999</v>
      </c>
      <c r="J2809" s="49">
        <v>43.536949999999997</v>
      </c>
      <c r="K2809" s="49">
        <v>0.24979999999999999</v>
      </c>
      <c r="L2809" s="49">
        <v>101.45271</v>
      </c>
      <c r="M2809" s="47"/>
      <c r="N2809" s="50">
        <v>0.99591661624429817</v>
      </c>
      <c r="O2809" s="50">
        <v>9.086963797285217E-4</v>
      </c>
      <c r="P2809" s="50">
        <v>0.36427435727233554</v>
      </c>
      <c r="Q2809" s="50">
        <v>4.9908657932462028E-3</v>
      </c>
      <c r="R2809" s="50">
        <v>4.309631531276263E-3</v>
      </c>
      <c r="S2809" s="50">
        <v>1.6251641886500177</v>
      </c>
      <c r="T2809" s="50">
        <v>6.7016351253417431E-3</v>
      </c>
      <c r="U2809" s="50">
        <v>3.0022659909962441</v>
      </c>
      <c r="V2809" s="51">
        <v>81.689589858456841</v>
      </c>
      <c r="X2809" s="49">
        <v>0.25</v>
      </c>
      <c r="Y2809" s="49">
        <v>41.89</v>
      </c>
      <c r="Z2809" s="49">
        <v>0.55000000000000004</v>
      </c>
      <c r="AA2809" s="49">
        <v>7.56</v>
      </c>
      <c r="AB2809" s="49">
        <v>11.23</v>
      </c>
      <c r="AC2809" s="49">
        <v>0.26</v>
      </c>
      <c r="AD2809" s="49">
        <v>2.29</v>
      </c>
      <c r="AE2809" s="312"/>
      <c r="AF2809" s="465" t="s">
        <v>1750</v>
      </c>
      <c r="AG2809" s="343">
        <v>30</v>
      </c>
      <c r="AH2809" s="343">
        <v>15</v>
      </c>
      <c r="AI2809" s="343"/>
      <c r="AJ2809" s="343"/>
      <c r="AK2809" s="343"/>
      <c r="AL2809" s="343"/>
      <c r="AM2809" s="343"/>
      <c r="AN2809" s="343"/>
      <c r="AO2809" s="343"/>
      <c r="AP2809" s="343"/>
      <c r="AQ2809" s="343"/>
      <c r="AR2809" s="343"/>
      <c r="AS2809" s="343"/>
      <c r="AT2809" s="343"/>
      <c r="AU2809" s="343"/>
      <c r="AV2809" s="343"/>
      <c r="AW2809" s="343"/>
      <c r="AX2809" s="343"/>
      <c r="AY2809" s="343"/>
      <c r="AZ2809" s="343"/>
      <c r="BA2809" s="343"/>
      <c r="BB2809" s="343"/>
      <c r="BC2809" s="343"/>
      <c r="BD2809" s="343"/>
      <c r="BE2809" s="475"/>
      <c r="BF2809" s="475"/>
      <c r="BG2809" s="475"/>
      <c r="BH2809" s="475"/>
      <c r="BI2809" s="475"/>
      <c r="BJ2809" s="475"/>
      <c r="BK2809" s="475"/>
      <c r="BL2809" s="475"/>
      <c r="BM2809" s="475"/>
      <c r="BN2809" s="475"/>
      <c r="BO2809" s="475"/>
      <c r="BP2809" s="306"/>
      <c r="BQ2809" s="496"/>
      <c r="BR2809" s="496"/>
      <c r="BS2809" s="496"/>
      <c r="BT2809" s="496"/>
      <c r="BU2809" s="496"/>
      <c r="BV2809" s="496"/>
    </row>
    <row r="2810" spans="1:74" s="52" customFormat="1" ht="12.75">
      <c r="A2810" s="45">
        <v>2670.080468178493</v>
      </c>
      <c r="B2810" s="46" t="s">
        <v>364</v>
      </c>
      <c r="C2810" s="47" t="s">
        <v>315</v>
      </c>
      <c r="D2810" s="48">
        <v>19.399337046318614</v>
      </c>
      <c r="E2810" s="49">
        <v>39.813580000000002</v>
      </c>
      <c r="F2810" s="49">
        <v>2.81E-2</v>
      </c>
      <c r="G2810" s="49">
        <v>16.965810000000001</v>
      </c>
      <c r="H2810" s="49">
        <v>0.28149999999999997</v>
      </c>
      <c r="I2810" s="49">
        <v>0.19309999999999999</v>
      </c>
      <c r="J2810" s="49">
        <v>44.054879999999997</v>
      </c>
      <c r="K2810" s="49">
        <v>0.25009999999999999</v>
      </c>
      <c r="L2810" s="49">
        <v>101.58707000000001</v>
      </c>
      <c r="M2810" s="47"/>
      <c r="N2810" s="50">
        <v>0.99400110643679229</v>
      </c>
      <c r="O2810" s="50">
        <v>5.5467344189738099E-4</v>
      </c>
      <c r="P2810" s="50">
        <v>0.35423072676649825</v>
      </c>
      <c r="Q2810" s="50">
        <v>5.6529862446171742E-3</v>
      </c>
      <c r="R2810" s="50">
        <v>4.0834162255480571E-3</v>
      </c>
      <c r="S2810" s="50">
        <v>1.6396766243387511</v>
      </c>
      <c r="T2810" s="50">
        <v>6.6900132253081054E-3</v>
      </c>
      <c r="U2810" s="50">
        <v>3.0048895466794128</v>
      </c>
      <c r="V2810" s="51">
        <v>82.234343708590899</v>
      </c>
      <c r="X2810" s="49">
        <v>0.25</v>
      </c>
      <c r="Y2810" s="49">
        <v>68.489999999999995</v>
      </c>
      <c r="Z2810" s="49">
        <v>0.56000000000000005</v>
      </c>
      <c r="AA2810" s="49">
        <v>6.67</v>
      </c>
      <c r="AB2810" s="49">
        <v>11.51</v>
      </c>
      <c r="AC2810" s="49">
        <v>0.26</v>
      </c>
      <c r="AD2810" s="49">
        <v>2.2799999999999998</v>
      </c>
      <c r="AE2810" s="312"/>
      <c r="AF2810" s="465" t="s">
        <v>1750</v>
      </c>
      <c r="AG2810" s="343">
        <v>30</v>
      </c>
      <c r="AH2810" s="343">
        <v>15</v>
      </c>
      <c r="AI2810" s="343"/>
      <c r="AJ2810" s="343"/>
      <c r="AK2810" s="343"/>
      <c r="AL2810" s="343"/>
      <c r="AM2810" s="343"/>
      <c r="AN2810" s="343"/>
      <c r="AO2810" s="343"/>
      <c r="AP2810" s="343"/>
      <c r="AQ2810" s="343"/>
      <c r="AR2810" s="343"/>
      <c r="AS2810" s="343"/>
      <c r="AT2810" s="343"/>
      <c r="AU2810" s="343"/>
      <c r="AV2810" s="343"/>
      <c r="AW2810" s="343"/>
      <c r="AX2810" s="343"/>
      <c r="AY2810" s="343"/>
      <c r="AZ2810" s="343"/>
      <c r="BA2810" s="343"/>
      <c r="BB2810" s="343"/>
      <c r="BC2810" s="343"/>
      <c r="BD2810" s="343"/>
      <c r="BE2810" s="475"/>
      <c r="BF2810" s="475"/>
      <c r="BG2810" s="475"/>
      <c r="BH2810" s="475"/>
      <c r="BI2810" s="475"/>
      <c r="BJ2810" s="475"/>
      <c r="BK2810" s="475"/>
      <c r="BL2810" s="475"/>
      <c r="BM2810" s="475"/>
      <c r="BN2810" s="475"/>
      <c r="BO2810" s="475"/>
      <c r="BP2810" s="306"/>
      <c r="BQ2810" s="496"/>
      <c r="BR2810" s="496"/>
      <c r="BS2810" s="496"/>
      <c r="BT2810" s="496"/>
      <c r="BU2810" s="496"/>
      <c r="BV2810" s="496"/>
    </row>
    <row r="2811" spans="1:74" s="52" customFormat="1" ht="12.75">
      <c r="A2811" s="45">
        <v>2670.080468178493</v>
      </c>
      <c r="B2811" s="46" t="s">
        <v>364</v>
      </c>
      <c r="C2811" s="47" t="s">
        <v>315</v>
      </c>
      <c r="D2811" s="48">
        <v>24.249337046318615</v>
      </c>
      <c r="E2811" s="49">
        <v>39.682879999999997</v>
      </c>
      <c r="F2811" s="49">
        <v>6.1199999999999997E-2</v>
      </c>
      <c r="G2811" s="49">
        <v>16.795850000000002</v>
      </c>
      <c r="H2811" s="49">
        <v>0.29530000000000001</v>
      </c>
      <c r="I2811" s="49">
        <v>0.2162</v>
      </c>
      <c r="J2811" s="49">
        <v>44.115810000000003</v>
      </c>
      <c r="K2811" s="49">
        <v>0.24890000000000001</v>
      </c>
      <c r="L2811" s="49">
        <v>101.41614</v>
      </c>
      <c r="M2811" s="47"/>
      <c r="N2811" s="50">
        <v>0.99200614306409673</v>
      </c>
      <c r="O2811" s="50">
        <v>1.2095895190370263E-3</v>
      </c>
      <c r="P2811" s="50">
        <v>0.35113098861084446</v>
      </c>
      <c r="Q2811" s="50">
        <v>5.9377036360201878E-3</v>
      </c>
      <c r="R2811" s="50">
        <v>4.577755643343652E-3</v>
      </c>
      <c r="S2811" s="50">
        <v>1.6440460613044099</v>
      </c>
      <c r="T2811" s="50">
        <v>6.6664361200773591E-3</v>
      </c>
      <c r="U2811" s="50">
        <v>3.0055746778978292</v>
      </c>
      <c r="V2811" s="51">
        <v>82.401011046826198</v>
      </c>
      <c r="X2811" s="49">
        <v>0.26</v>
      </c>
      <c r="Y2811" s="49">
        <v>29.75</v>
      </c>
      <c r="Z2811" s="49">
        <v>0.56000000000000005</v>
      </c>
      <c r="AA2811" s="49">
        <v>6.31</v>
      </c>
      <c r="AB2811" s="49">
        <v>10.46</v>
      </c>
      <c r="AC2811" s="49">
        <v>0.26</v>
      </c>
      <c r="AD2811" s="49">
        <v>2.2799999999999998</v>
      </c>
      <c r="AE2811" s="312"/>
      <c r="AF2811" s="465" t="s">
        <v>1750</v>
      </c>
      <c r="AG2811" s="343">
        <v>30</v>
      </c>
      <c r="AH2811" s="343">
        <v>15</v>
      </c>
      <c r="AI2811" s="343"/>
      <c r="AJ2811" s="343"/>
      <c r="AK2811" s="343"/>
      <c r="AL2811" s="343"/>
      <c r="AM2811" s="343"/>
      <c r="AN2811" s="343"/>
      <c r="AO2811" s="343"/>
      <c r="AP2811" s="343"/>
      <c r="AQ2811" s="343"/>
      <c r="AR2811" s="343"/>
      <c r="AS2811" s="343"/>
      <c r="AT2811" s="343"/>
      <c r="AU2811" s="343"/>
      <c r="AV2811" s="343"/>
      <c r="AW2811" s="343"/>
      <c r="AX2811" s="343"/>
      <c r="AY2811" s="343"/>
      <c r="AZ2811" s="343"/>
      <c r="BA2811" s="343"/>
      <c r="BB2811" s="343"/>
      <c r="BC2811" s="343"/>
      <c r="BD2811" s="343"/>
      <c r="BE2811" s="475"/>
      <c r="BF2811" s="475"/>
      <c r="BG2811" s="475"/>
      <c r="BH2811" s="475"/>
      <c r="BI2811" s="475"/>
      <c r="BJ2811" s="475"/>
      <c r="BK2811" s="475"/>
      <c r="BL2811" s="475"/>
      <c r="BM2811" s="475"/>
      <c r="BN2811" s="475"/>
      <c r="BO2811" s="475"/>
      <c r="BP2811" s="306"/>
      <c r="BQ2811" s="496"/>
      <c r="BR2811" s="496"/>
      <c r="BS2811" s="496"/>
      <c r="BT2811" s="496"/>
      <c r="BU2811" s="496"/>
      <c r="BV2811" s="496"/>
    </row>
    <row r="2812" spans="1:74" s="52" customFormat="1" ht="12.75">
      <c r="A2812" s="45">
        <v>2670.080468178493</v>
      </c>
      <c r="B2812" s="46" t="s">
        <v>364</v>
      </c>
      <c r="C2812" s="47" t="s">
        <v>315</v>
      </c>
      <c r="D2812" s="48">
        <v>29.099337046318617</v>
      </c>
      <c r="E2812" s="49">
        <v>39.662770000000002</v>
      </c>
      <c r="F2812" s="49">
        <v>4.8500000000000001E-2</v>
      </c>
      <c r="G2812" s="49">
        <v>16.645890000000001</v>
      </c>
      <c r="H2812" s="49">
        <v>0.2944</v>
      </c>
      <c r="I2812" s="49">
        <v>0.2167</v>
      </c>
      <c r="J2812" s="49">
        <v>44.075200000000002</v>
      </c>
      <c r="K2812" s="49">
        <v>0.2477</v>
      </c>
      <c r="L2812" s="49">
        <v>101.19116000000001</v>
      </c>
      <c r="M2812" s="47"/>
      <c r="N2812" s="50">
        <v>0.99310394878061203</v>
      </c>
      <c r="O2812" s="50">
        <v>9.6012730528990259E-4</v>
      </c>
      <c r="P2812" s="50">
        <v>0.34855770032729733</v>
      </c>
      <c r="Q2812" s="50">
        <v>5.929162664918484E-3</v>
      </c>
      <c r="R2812" s="50">
        <v>4.5957491733320862E-3</v>
      </c>
      <c r="S2812" s="50">
        <v>1.6451841032167354</v>
      </c>
      <c r="T2812" s="50">
        <v>6.6450051406234147E-3</v>
      </c>
      <c r="U2812" s="50">
        <v>3.0049757966088086</v>
      </c>
      <c r="V2812" s="51">
        <v>82.517410243005969</v>
      </c>
      <c r="X2812" s="49">
        <v>0.26</v>
      </c>
      <c r="Y2812" s="49">
        <v>38.83</v>
      </c>
      <c r="Z2812" s="49">
        <v>0.56000000000000005</v>
      </c>
      <c r="AA2812" s="49">
        <v>6.36</v>
      </c>
      <c r="AB2812" s="49">
        <v>10.5</v>
      </c>
      <c r="AC2812" s="49">
        <v>0.26</v>
      </c>
      <c r="AD2812" s="49">
        <v>2.29</v>
      </c>
      <c r="AE2812" s="312"/>
      <c r="AF2812" s="465" t="s">
        <v>1750</v>
      </c>
      <c r="AG2812" s="343">
        <v>30</v>
      </c>
      <c r="AH2812" s="343">
        <v>15</v>
      </c>
      <c r="AI2812" s="343"/>
      <c r="AJ2812" s="343"/>
      <c r="AK2812" s="343"/>
      <c r="AL2812" s="343"/>
      <c r="AM2812" s="343"/>
      <c r="AN2812" s="343"/>
      <c r="AO2812" s="343"/>
      <c r="AP2812" s="343"/>
      <c r="AQ2812" s="343"/>
      <c r="AR2812" s="343"/>
      <c r="AS2812" s="343"/>
      <c r="AT2812" s="343"/>
      <c r="AU2812" s="343"/>
      <c r="AV2812" s="343"/>
      <c r="AW2812" s="343"/>
      <c r="AX2812" s="343"/>
      <c r="AY2812" s="343"/>
      <c r="AZ2812" s="343"/>
      <c r="BA2812" s="343"/>
      <c r="BB2812" s="343"/>
      <c r="BC2812" s="343"/>
      <c r="BD2812" s="343"/>
      <c r="BE2812" s="475"/>
      <c r="BF2812" s="475"/>
      <c r="BG2812" s="475"/>
      <c r="BH2812" s="475"/>
      <c r="BI2812" s="475"/>
      <c r="BJ2812" s="475"/>
      <c r="BK2812" s="475"/>
      <c r="BL2812" s="475"/>
      <c r="BM2812" s="475"/>
      <c r="BN2812" s="475"/>
      <c r="BO2812" s="475"/>
      <c r="BP2812" s="306"/>
      <c r="BQ2812" s="496"/>
      <c r="BR2812" s="496"/>
      <c r="BS2812" s="496"/>
      <c r="BT2812" s="496"/>
      <c r="BU2812" s="496"/>
      <c r="BV2812" s="496"/>
    </row>
    <row r="2813" spans="1:74" s="52" customFormat="1" ht="12.75">
      <c r="A2813" s="45">
        <v>2670.080468178493</v>
      </c>
      <c r="B2813" s="46" t="s">
        <v>364</v>
      </c>
      <c r="C2813" s="47" t="s">
        <v>315</v>
      </c>
      <c r="D2813" s="48">
        <v>33.949337046318618</v>
      </c>
      <c r="E2813" s="49">
        <v>39.823630000000001</v>
      </c>
      <c r="F2813" s="49">
        <v>3.0099999999999998E-2</v>
      </c>
      <c r="G2813" s="49">
        <v>16.535920000000001</v>
      </c>
      <c r="H2813" s="49">
        <v>0.3276</v>
      </c>
      <c r="I2813" s="49">
        <v>0.2462</v>
      </c>
      <c r="J2813" s="49">
        <v>44.511879999999998</v>
      </c>
      <c r="K2813" s="49">
        <v>0.25269999999999998</v>
      </c>
      <c r="L2813" s="49">
        <v>101.72803</v>
      </c>
      <c r="M2813" s="47"/>
      <c r="N2813" s="50">
        <v>0.9915817364283035</v>
      </c>
      <c r="O2813" s="50">
        <v>5.9255625305541717E-4</v>
      </c>
      <c r="P2813" s="50">
        <v>0.34432775526056442</v>
      </c>
      <c r="Q2813" s="50">
        <v>6.5610819197998525E-3</v>
      </c>
      <c r="R2813" s="50">
        <v>5.1923201512920477E-3</v>
      </c>
      <c r="S2813" s="50">
        <v>1.6522362937961681</v>
      </c>
      <c r="T2813" s="50">
        <v>6.7414072564026522E-3</v>
      </c>
      <c r="U2813" s="50">
        <v>3.0072331510655861</v>
      </c>
      <c r="V2813" s="51">
        <v>82.753984004508112</v>
      </c>
      <c r="X2813" s="49">
        <v>0.25</v>
      </c>
      <c r="Y2813" s="49">
        <v>64.47</v>
      </c>
      <c r="Z2813" s="49">
        <v>0.56000000000000005</v>
      </c>
      <c r="AA2813" s="49">
        <v>5.79</v>
      </c>
      <c r="AB2813" s="49">
        <v>9.09</v>
      </c>
      <c r="AC2813" s="49">
        <v>0.26</v>
      </c>
      <c r="AD2813" s="49">
        <v>2.2400000000000002</v>
      </c>
      <c r="AE2813" s="312"/>
      <c r="AF2813" s="465" t="s">
        <v>1750</v>
      </c>
      <c r="AG2813" s="343">
        <v>30</v>
      </c>
      <c r="AH2813" s="343">
        <v>15</v>
      </c>
      <c r="AI2813" s="343"/>
      <c r="AJ2813" s="343"/>
      <c r="AK2813" s="343"/>
      <c r="AL2813" s="343"/>
      <c r="AM2813" s="343"/>
      <c r="AN2813" s="343"/>
      <c r="AO2813" s="343"/>
      <c r="AP2813" s="343"/>
      <c r="AQ2813" s="343"/>
      <c r="AR2813" s="343"/>
      <c r="AS2813" s="343"/>
      <c r="AT2813" s="343"/>
      <c r="AU2813" s="343"/>
      <c r="AV2813" s="343"/>
      <c r="AW2813" s="343"/>
      <c r="AX2813" s="343"/>
      <c r="AY2813" s="343"/>
      <c r="AZ2813" s="343"/>
      <c r="BA2813" s="343"/>
      <c r="BB2813" s="343"/>
      <c r="BC2813" s="343"/>
      <c r="BD2813" s="343"/>
      <c r="BE2813" s="475"/>
      <c r="BF2813" s="475"/>
      <c r="BG2813" s="475"/>
      <c r="BH2813" s="475"/>
      <c r="BI2813" s="475"/>
      <c r="BJ2813" s="475"/>
      <c r="BK2813" s="475"/>
      <c r="BL2813" s="475"/>
      <c r="BM2813" s="475"/>
      <c r="BN2813" s="475"/>
      <c r="BO2813" s="475"/>
      <c r="BP2813" s="306"/>
      <c r="BQ2813" s="496"/>
      <c r="BR2813" s="496"/>
      <c r="BS2813" s="496"/>
      <c r="BT2813" s="496"/>
      <c r="BU2813" s="496"/>
      <c r="BV2813" s="496"/>
    </row>
    <row r="2814" spans="1:74" s="52" customFormat="1" ht="12.75">
      <c r="A2814" s="45">
        <v>2670.080468178493</v>
      </c>
      <c r="B2814" s="46" t="s">
        <v>364</v>
      </c>
      <c r="C2814" s="47" t="s">
        <v>315</v>
      </c>
      <c r="D2814" s="48">
        <v>38.79933704631862</v>
      </c>
      <c r="E2814" s="49">
        <v>39.934220000000003</v>
      </c>
      <c r="F2814" s="49">
        <v>3.7400000000000003E-2</v>
      </c>
      <c r="G2814" s="49">
        <v>16.565909999999999</v>
      </c>
      <c r="H2814" s="49">
        <v>0.29420000000000002</v>
      </c>
      <c r="I2814" s="49">
        <v>0.24210000000000001</v>
      </c>
      <c r="J2814" s="49">
        <v>44.420479999999998</v>
      </c>
      <c r="K2814" s="49">
        <v>0.24829999999999999</v>
      </c>
      <c r="L2814" s="49">
        <v>101.74261000000001</v>
      </c>
      <c r="M2814" s="47"/>
      <c r="N2814" s="50">
        <v>0.99376458630336251</v>
      </c>
      <c r="O2814" s="50">
        <v>7.3584327869018781E-4</v>
      </c>
      <c r="P2814" s="50">
        <v>0.34475422851693216</v>
      </c>
      <c r="Q2814" s="50">
        <v>5.8887737774697777E-3</v>
      </c>
      <c r="R2814" s="50">
        <v>5.1029209270377785E-3</v>
      </c>
      <c r="S2814" s="50">
        <v>1.6478971504468163</v>
      </c>
      <c r="T2814" s="50">
        <v>6.6202238889482628E-3</v>
      </c>
      <c r="U2814" s="50">
        <v>3.0047637271392569</v>
      </c>
      <c r="V2814" s="51">
        <v>82.698718292799583</v>
      </c>
      <c r="X2814" s="49">
        <v>0.25</v>
      </c>
      <c r="Y2814" s="49">
        <v>51.08</v>
      </c>
      <c r="Z2814" s="49">
        <v>0.56000000000000005</v>
      </c>
      <c r="AA2814" s="49">
        <v>6.36</v>
      </c>
      <c r="AB2814" s="49">
        <v>9.17</v>
      </c>
      <c r="AC2814" s="49">
        <v>0.26</v>
      </c>
      <c r="AD2814" s="49">
        <v>2.2799999999999998</v>
      </c>
      <c r="AE2814" s="312"/>
      <c r="AF2814" s="465" t="s">
        <v>1750</v>
      </c>
      <c r="AG2814" s="343">
        <v>30</v>
      </c>
      <c r="AH2814" s="343">
        <v>15</v>
      </c>
      <c r="AI2814" s="343"/>
      <c r="AJ2814" s="343"/>
      <c r="AK2814" s="343"/>
      <c r="AL2814" s="343"/>
      <c r="AM2814" s="343"/>
      <c r="AN2814" s="343"/>
      <c r="AO2814" s="343"/>
      <c r="AP2814" s="343"/>
      <c r="AQ2814" s="343"/>
      <c r="AR2814" s="343"/>
      <c r="AS2814" s="343"/>
      <c r="AT2814" s="343"/>
      <c r="AU2814" s="343"/>
      <c r="AV2814" s="343"/>
      <c r="AW2814" s="343"/>
      <c r="AX2814" s="343"/>
      <c r="AY2814" s="343"/>
      <c r="AZ2814" s="343"/>
      <c r="BA2814" s="343"/>
      <c r="BB2814" s="343"/>
      <c r="BC2814" s="343"/>
      <c r="BD2814" s="343"/>
      <c r="BE2814" s="475"/>
      <c r="BF2814" s="475"/>
      <c r="BG2814" s="475"/>
      <c r="BH2814" s="475"/>
      <c r="BI2814" s="475"/>
      <c r="BJ2814" s="475"/>
      <c r="BK2814" s="475"/>
      <c r="BL2814" s="475"/>
      <c r="BM2814" s="475"/>
      <c r="BN2814" s="475"/>
      <c r="BO2814" s="475"/>
      <c r="BP2814" s="306"/>
      <c r="BQ2814" s="496"/>
      <c r="BR2814" s="496"/>
      <c r="BS2814" s="496"/>
      <c r="BT2814" s="496"/>
      <c r="BU2814" s="496"/>
      <c r="BV2814" s="496"/>
    </row>
    <row r="2815" spans="1:74" s="52" customFormat="1" ht="12.75">
      <c r="A2815" s="45">
        <v>2670.080468178493</v>
      </c>
      <c r="B2815" s="46" t="s">
        <v>364</v>
      </c>
      <c r="C2815" s="47" t="s">
        <v>315</v>
      </c>
      <c r="D2815" s="48">
        <v>43.649337046318621</v>
      </c>
      <c r="E2815" s="49">
        <v>39.833680000000001</v>
      </c>
      <c r="F2815" s="49">
        <v>0</v>
      </c>
      <c r="G2815" s="49">
        <v>16.565909999999999</v>
      </c>
      <c r="H2815" s="49">
        <v>0.30509999999999998</v>
      </c>
      <c r="I2815" s="49">
        <v>0.22539999999999999</v>
      </c>
      <c r="J2815" s="49">
        <v>44.10566</v>
      </c>
      <c r="K2815" s="49">
        <v>0.25929999999999997</v>
      </c>
      <c r="L2815" s="49">
        <v>101.29505</v>
      </c>
      <c r="M2815" s="47"/>
      <c r="N2815" s="50">
        <v>0.99592632978469287</v>
      </c>
      <c r="O2815" s="50">
        <v>0</v>
      </c>
      <c r="P2815" s="50">
        <v>0.34637622568001952</v>
      </c>
      <c r="Q2815" s="50">
        <v>6.1356825806925096E-3</v>
      </c>
      <c r="R2815" s="50">
        <v>4.7732747700672236E-3</v>
      </c>
      <c r="S2815" s="50">
        <v>1.6439161227053061</v>
      </c>
      <c r="T2815" s="50">
        <v>6.9460346945297039E-3</v>
      </c>
      <c r="U2815" s="50">
        <v>3.0040736702153077</v>
      </c>
      <c r="V2815" s="51">
        <v>82.596716207996977</v>
      </c>
      <c r="X2815" s="49">
        <v>0.25</v>
      </c>
      <c r="Y2815" s="49">
        <v>300</v>
      </c>
      <c r="Z2815" s="49">
        <v>0.56000000000000005</v>
      </c>
      <c r="AA2815" s="49">
        <v>6.28</v>
      </c>
      <c r="AB2815" s="49">
        <v>10.16</v>
      </c>
      <c r="AC2815" s="49">
        <v>0.26</v>
      </c>
      <c r="AD2815" s="49">
        <v>2.21</v>
      </c>
      <c r="AE2815" s="312"/>
      <c r="AF2815" s="465" t="s">
        <v>1750</v>
      </c>
      <c r="AG2815" s="343">
        <v>30</v>
      </c>
      <c r="AH2815" s="343">
        <v>15</v>
      </c>
      <c r="AI2815" s="343"/>
      <c r="AJ2815" s="343"/>
      <c r="AK2815" s="343"/>
      <c r="AL2815" s="343"/>
      <c r="AM2815" s="343"/>
      <c r="AN2815" s="343"/>
      <c r="AO2815" s="343"/>
      <c r="AP2815" s="343"/>
      <c r="AQ2815" s="343"/>
      <c r="AR2815" s="343"/>
      <c r="AS2815" s="343"/>
      <c r="AT2815" s="343"/>
      <c r="AU2815" s="343"/>
      <c r="AV2815" s="343"/>
      <c r="AW2815" s="343"/>
      <c r="AX2815" s="343"/>
      <c r="AY2815" s="343"/>
      <c r="AZ2815" s="343"/>
      <c r="BA2815" s="343"/>
      <c r="BB2815" s="343"/>
      <c r="BC2815" s="343"/>
      <c r="BD2815" s="343"/>
      <c r="BE2815" s="475"/>
      <c r="BF2815" s="475"/>
      <c r="BG2815" s="475"/>
      <c r="BH2815" s="475"/>
      <c r="BI2815" s="475"/>
      <c r="BJ2815" s="475"/>
      <c r="BK2815" s="475"/>
      <c r="BL2815" s="475"/>
      <c r="BM2815" s="475"/>
      <c r="BN2815" s="475"/>
      <c r="BO2815" s="475"/>
      <c r="BP2815" s="306"/>
      <c r="BQ2815" s="496"/>
      <c r="BR2815" s="496"/>
      <c r="BS2815" s="496"/>
      <c r="BT2815" s="496"/>
      <c r="BU2815" s="496"/>
      <c r="BV2815" s="496"/>
    </row>
    <row r="2816" spans="1:74" s="52" customFormat="1" ht="12.75">
      <c r="A2816" s="45">
        <v>2670.080468178493</v>
      </c>
      <c r="B2816" s="46" t="s">
        <v>364</v>
      </c>
      <c r="C2816" s="47" t="s">
        <v>315</v>
      </c>
      <c r="D2816" s="48">
        <v>48.499337046318622</v>
      </c>
      <c r="E2816" s="49">
        <v>39.783410000000003</v>
      </c>
      <c r="F2816" s="49">
        <v>2.2700000000000001E-2</v>
      </c>
      <c r="G2816" s="49">
        <v>16.555910000000001</v>
      </c>
      <c r="H2816" s="49">
        <v>0.28079999999999999</v>
      </c>
      <c r="I2816" s="49">
        <v>0.22850000000000001</v>
      </c>
      <c r="J2816" s="49">
        <v>44.258000000000003</v>
      </c>
      <c r="K2816" s="49">
        <v>0.24610000000000001</v>
      </c>
      <c r="L2816" s="49">
        <v>101.37542000000001</v>
      </c>
      <c r="M2816" s="47"/>
      <c r="N2816" s="50">
        <v>0.99379374595768599</v>
      </c>
      <c r="O2816" s="50">
        <v>4.4832765190917605E-4</v>
      </c>
      <c r="P2816" s="50">
        <v>0.3458623632676785</v>
      </c>
      <c r="Q2816" s="50">
        <v>5.6420281627562264E-3</v>
      </c>
      <c r="R2816" s="50">
        <v>4.8346628936305749E-3</v>
      </c>
      <c r="S2816" s="50">
        <v>1.6481418370576024</v>
      </c>
      <c r="T2816" s="50">
        <v>6.5866337472332967E-3</v>
      </c>
      <c r="U2816" s="50">
        <v>3.0053095987384961</v>
      </c>
      <c r="V2816" s="51">
        <v>82.654882912921749</v>
      </c>
      <c r="X2816" s="49">
        <v>0.25</v>
      </c>
      <c r="Y2816" s="49">
        <v>81.34</v>
      </c>
      <c r="Z2816" s="49">
        <v>0.56000000000000005</v>
      </c>
      <c r="AA2816" s="49">
        <v>6.6</v>
      </c>
      <c r="AB2816" s="49">
        <v>9.81</v>
      </c>
      <c r="AC2816" s="49">
        <v>0.26</v>
      </c>
      <c r="AD2816" s="49">
        <v>2.2999999999999998</v>
      </c>
      <c r="AE2816" s="312"/>
      <c r="AF2816" s="465" t="s">
        <v>1750</v>
      </c>
      <c r="AG2816" s="343">
        <v>30</v>
      </c>
      <c r="AH2816" s="343">
        <v>15</v>
      </c>
      <c r="AI2816" s="343"/>
      <c r="AJ2816" s="343"/>
      <c r="AK2816" s="343"/>
      <c r="AL2816" s="343"/>
      <c r="AM2816" s="343"/>
      <c r="AN2816" s="343"/>
      <c r="AO2816" s="343"/>
      <c r="AP2816" s="343"/>
      <c r="AQ2816" s="343"/>
      <c r="AR2816" s="343"/>
      <c r="AS2816" s="343"/>
      <c r="AT2816" s="343"/>
      <c r="AU2816" s="343"/>
      <c r="AV2816" s="343"/>
      <c r="AW2816" s="343"/>
      <c r="AX2816" s="343"/>
      <c r="AY2816" s="343"/>
      <c r="AZ2816" s="343"/>
      <c r="BA2816" s="343"/>
      <c r="BB2816" s="343"/>
      <c r="BC2816" s="343"/>
      <c r="BD2816" s="343"/>
      <c r="BE2816" s="475"/>
      <c r="BF2816" s="475"/>
      <c r="BG2816" s="475"/>
      <c r="BH2816" s="475"/>
      <c r="BI2816" s="475"/>
      <c r="BJ2816" s="475"/>
      <c r="BK2816" s="475"/>
      <c r="BL2816" s="475"/>
      <c r="BM2816" s="475"/>
      <c r="BN2816" s="475"/>
      <c r="BO2816" s="475"/>
      <c r="BP2816" s="306"/>
      <c r="BQ2816" s="496"/>
      <c r="BR2816" s="496"/>
      <c r="BS2816" s="496"/>
      <c r="BT2816" s="496"/>
      <c r="BU2816" s="496"/>
      <c r="BV2816" s="496"/>
    </row>
    <row r="2817" spans="1:74" s="52" customFormat="1" ht="12.75">
      <c r="A2817" s="45">
        <v>2670.080468178493</v>
      </c>
      <c r="B2817" s="46" t="s">
        <v>364</v>
      </c>
      <c r="C2817" s="47" t="s">
        <v>315</v>
      </c>
      <c r="D2817" s="48">
        <v>53.349337046318624</v>
      </c>
      <c r="E2817" s="49">
        <v>39.813580000000002</v>
      </c>
      <c r="F2817" s="49">
        <v>5.3100000000000001E-2</v>
      </c>
      <c r="G2817" s="49">
        <v>16.575900000000001</v>
      </c>
      <c r="H2817" s="49">
        <v>0.29949999999999999</v>
      </c>
      <c r="I2817" s="49">
        <v>0.27810000000000001</v>
      </c>
      <c r="J2817" s="49">
        <v>44.227519999999998</v>
      </c>
      <c r="K2817" s="49">
        <v>0.2419</v>
      </c>
      <c r="L2817" s="49">
        <v>101.48960000000001</v>
      </c>
      <c r="M2817" s="47"/>
      <c r="N2817" s="50">
        <v>0.99357770622128905</v>
      </c>
      <c r="O2817" s="50">
        <v>1.047708684342777E-3</v>
      </c>
      <c r="P2817" s="50">
        <v>0.34594234074126373</v>
      </c>
      <c r="Q2817" s="50">
        <v>6.0118941672726691E-3</v>
      </c>
      <c r="R2817" s="50">
        <v>5.8783756505166934E-3</v>
      </c>
      <c r="S2817" s="50">
        <v>1.6454009386326445</v>
      </c>
      <c r="T2817" s="50">
        <v>6.4679123126959439E-3</v>
      </c>
      <c r="U2817" s="50">
        <v>3.0043268764100253</v>
      </c>
      <c r="V2817" s="51">
        <v>82.627689342942915</v>
      </c>
      <c r="X2817" s="49">
        <v>0.25</v>
      </c>
      <c r="Y2817" s="49">
        <v>36.54</v>
      </c>
      <c r="Z2817" s="49">
        <v>0.56000000000000005</v>
      </c>
      <c r="AA2817" s="49">
        <v>6.2</v>
      </c>
      <c r="AB2817" s="49">
        <v>8.32</v>
      </c>
      <c r="AC2817" s="49">
        <v>0.26</v>
      </c>
      <c r="AD2817" s="49">
        <v>2.34</v>
      </c>
      <c r="AE2817" s="312"/>
      <c r="AF2817" s="465" t="s">
        <v>1750</v>
      </c>
      <c r="AG2817" s="343">
        <v>30</v>
      </c>
      <c r="AH2817" s="343">
        <v>15</v>
      </c>
      <c r="AI2817" s="343"/>
      <c r="AJ2817" s="343"/>
      <c r="AK2817" s="343"/>
      <c r="AL2817" s="343"/>
      <c r="AM2817" s="343"/>
      <c r="AN2817" s="343"/>
      <c r="AO2817" s="343"/>
      <c r="AP2817" s="343"/>
      <c r="AQ2817" s="343"/>
      <c r="AR2817" s="343"/>
      <c r="AS2817" s="343"/>
      <c r="AT2817" s="343"/>
      <c r="AU2817" s="343"/>
      <c r="AV2817" s="343"/>
      <c r="AW2817" s="343"/>
      <c r="AX2817" s="343"/>
      <c r="AY2817" s="343"/>
      <c r="AZ2817" s="343"/>
      <c r="BA2817" s="343"/>
      <c r="BB2817" s="343"/>
      <c r="BC2817" s="343"/>
      <c r="BD2817" s="343"/>
      <c r="BE2817" s="475"/>
      <c r="BF2817" s="475"/>
      <c r="BG2817" s="475"/>
      <c r="BH2817" s="475"/>
      <c r="BI2817" s="475"/>
      <c r="BJ2817" s="475"/>
      <c r="BK2817" s="475"/>
      <c r="BL2817" s="475"/>
      <c r="BM2817" s="475"/>
      <c r="BN2817" s="475"/>
      <c r="BO2817" s="475"/>
      <c r="BP2817" s="306"/>
      <c r="BQ2817" s="496"/>
      <c r="BR2817" s="496"/>
      <c r="BS2817" s="496"/>
      <c r="BT2817" s="496"/>
      <c r="BU2817" s="496"/>
      <c r="BV2817" s="496"/>
    </row>
    <row r="2818" spans="1:74" s="52" customFormat="1" ht="12.75">
      <c r="A2818" s="45">
        <v>2670.080468178493</v>
      </c>
      <c r="B2818" s="46" t="s">
        <v>364</v>
      </c>
      <c r="C2818" s="47" t="s">
        <v>315</v>
      </c>
      <c r="D2818" s="48">
        <v>58.199337046318625</v>
      </c>
      <c r="E2818" s="49">
        <v>39.652709999999999</v>
      </c>
      <c r="F2818" s="49">
        <v>2.2700000000000001E-2</v>
      </c>
      <c r="G2818" s="49">
        <v>16.695879999999999</v>
      </c>
      <c r="H2818" s="49">
        <v>0.31640000000000001</v>
      </c>
      <c r="I2818" s="49">
        <v>0.25190000000000001</v>
      </c>
      <c r="J2818" s="49">
        <v>44.136119999999998</v>
      </c>
      <c r="K2818" s="49">
        <v>0.24679999999999999</v>
      </c>
      <c r="L2818" s="49">
        <v>101.32250999999999</v>
      </c>
      <c r="M2818" s="47"/>
      <c r="N2818" s="50">
        <v>0.99224427486645639</v>
      </c>
      <c r="O2818" s="50">
        <v>4.4910407964706453E-4</v>
      </c>
      <c r="P2818" s="50">
        <v>0.34939045520452855</v>
      </c>
      <c r="Q2818" s="50">
        <v>6.3683378474755021E-3</v>
      </c>
      <c r="R2818" s="50">
        <v>5.3389964816771768E-3</v>
      </c>
      <c r="S2818" s="50">
        <v>1.6464495405270059</v>
      </c>
      <c r="T2818" s="50">
        <v>6.6168079674591498E-3</v>
      </c>
      <c r="U2818" s="50">
        <v>3.0068575169742502</v>
      </c>
      <c r="V2818" s="51">
        <v>82.494064857315038</v>
      </c>
      <c r="X2818" s="49">
        <v>0.26</v>
      </c>
      <c r="Y2818" s="49">
        <v>81.25</v>
      </c>
      <c r="Z2818" s="49">
        <v>0.56000000000000005</v>
      </c>
      <c r="AA2818" s="49">
        <v>5.98</v>
      </c>
      <c r="AB2818" s="49">
        <v>8.89</v>
      </c>
      <c r="AC2818" s="49">
        <v>0.26</v>
      </c>
      <c r="AD2818" s="49">
        <v>2.2999999999999998</v>
      </c>
      <c r="AE2818" s="312"/>
      <c r="AF2818" s="465" t="s">
        <v>1750</v>
      </c>
      <c r="AG2818" s="343">
        <v>30</v>
      </c>
      <c r="AH2818" s="343">
        <v>15</v>
      </c>
      <c r="AI2818" s="343"/>
      <c r="AJ2818" s="343"/>
      <c r="AK2818" s="343"/>
      <c r="AL2818" s="343"/>
      <c r="AM2818" s="343"/>
      <c r="AN2818" s="343"/>
      <c r="AO2818" s="343"/>
      <c r="AP2818" s="343"/>
      <c r="AQ2818" s="343"/>
      <c r="AR2818" s="343"/>
      <c r="AS2818" s="343"/>
      <c r="AT2818" s="343"/>
      <c r="AU2818" s="343"/>
      <c r="AV2818" s="343"/>
      <c r="AW2818" s="343"/>
      <c r="AX2818" s="343"/>
      <c r="AY2818" s="343"/>
      <c r="AZ2818" s="343"/>
      <c r="BA2818" s="343"/>
      <c r="BB2818" s="343"/>
      <c r="BC2818" s="343"/>
      <c r="BD2818" s="343"/>
      <c r="BE2818" s="475"/>
      <c r="BF2818" s="475"/>
      <c r="BG2818" s="475"/>
      <c r="BH2818" s="475"/>
      <c r="BI2818" s="475"/>
      <c r="BJ2818" s="475"/>
      <c r="BK2818" s="475"/>
      <c r="BL2818" s="475"/>
      <c r="BM2818" s="475"/>
      <c r="BN2818" s="475"/>
      <c r="BO2818" s="475"/>
      <c r="BP2818" s="306"/>
      <c r="BQ2818" s="496"/>
      <c r="BR2818" s="496"/>
      <c r="BS2818" s="496"/>
      <c r="BT2818" s="496"/>
      <c r="BU2818" s="496"/>
      <c r="BV2818" s="496"/>
    </row>
    <row r="2819" spans="1:74" s="52" customFormat="1" ht="12.75">
      <c r="A2819" s="45">
        <v>2670.080468178493</v>
      </c>
      <c r="B2819" s="46" t="s">
        <v>364</v>
      </c>
      <c r="C2819" s="47" t="s">
        <v>315</v>
      </c>
      <c r="D2819" s="48">
        <v>63.049337046318627</v>
      </c>
      <c r="E2819" s="49">
        <v>39.682879999999997</v>
      </c>
      <c r="F2819" s="49">
        <v>5.6599999999999998E-2</v>
      </c>
      <c r="G2819" s="49">
        <v>16.63589</v>
      </c>
      <c r="H2819" s="49">
        <v>0.311</v>
      </c>
      <c r="I2819" s="49">
        <v>0.249</v>
      </c>
      <c r="J2819" s="49">
        <v>43.943170000000002</v>
      </c>
      <c r="K2819" s="49">
        <v>0.24390000000000001</v>
      </c>
      <c r="L2819" s="49">
        <v>101.12244000000001</v>
      </c>
      <c r="M2819" s="47"/>
      <c r="N2819" s="50">
        <v>0.99428661028757015</v>
      </c>
      <c r="O2819" s="50">
        <v>1.1212443135296863E-3</v>
      </c>
      <c r="P2819" s="50">
        <v>0.34858640167555716</v>
      </c>
      <c r="Q2819" s="50">
        <v>6.2677647654622521E-3</v>
      </c>
      <c r="R2819" s="50">
        <v>5.28437334875908E-3</v>
      </c>
      <c r="S2819" s="50">
        <v>1.6413769712966368</v>
      </c>
      <c r="T2819" s="50">
        <v>6.5475353978548586E-3</v>
      </c>
      <c r="U2819" s="50">
        <v>3.00347090108537</v>
      </c>
      <c r="V2819" s="51">
        <v>82.482772979137238</v>
      </c>
      <c r="X2819" s="49">
        <v>0.26</v>
      </c>
      <c r="Y2819" s="49">
        <v>33.6</v>
      </c>
      <c r="Z2819" s="49">
        <v>0.56000000000000005</v>
      </c>
      <c r="AA2819" s="49">
        <v>6.05</v>
      </c>
      <c r="AB2819" s="49">
        <v>9.15</v>
      </c>
      <c r="AC2819" s="49">
        <v>0.26</v>
      </c>
      <c r="AD2819" s="49">
        <v>2.31</v>
      </c>
      <c r="AE2819" s="312"/>
      <c r="AF2819" s="465" t="s">
        <v>1750</v>
      </c>
      <c r="AG2819" s="343">
        <v>30</v>
      </c>
      <c r="AH2819" s="343">
        <v>15</v>
      </c>
      <c r="AI2819" s="343"/>
      <c r="AJ2819" s="343"/>
      <c r="AK2819" s="343"/>
      <c r="AL2819" s="343"/>
      <c r="AM2819" s="343"/>
      <c r="AN2819" s="343"/>
      <c r="AO2819" s="343"/>
      <c r="AP2819" s="343"/>
      <c r="AQ2819" s="343"/>
      <c r="AR2819" s="343"/>
      <c r="AS2819" s="343"/>
      <c r="AT2819" s="343"/>
      <c r="AU2819" s="343"/>
      <c r="AV2819" s="343"/>
      <c r="AW2819" s="343"/>
      <c r="AX2819" s="343"/>
      <c r="AY2819" s="343"/>
      <c r="AZ2819" s="343"/>
      <c r="BA2819" s="343"/>
      <c r="BB2819" s="343"/>
      <c r="BC2819" s="343"/>
      <c r="BD2819" s="343"/>
      <c r="BE2819" s="475"/>
      <c r="BF2819" s="475"/>
      <c r="BG2819" s="475"/>
      <c r="BH2819" s="475"/>
      <c r="BI2819" s="475"/>
      <c r="BJ2819" s="475"/>
      <c r="BK2819" s="475"/>
      <c r="BL2819" s="475"/>
      <c r="BM2819" s="475"/>
      <c r="BN2819" s="475"/>
      <c r="BO2819" s="475"/>
      <c r="BP2819" s="306"/>
      <c r="BQ2819" s="496"/>
      <c r="BR2819" s="496"/>
      <c r="BS2819" s="496"/>
      <c r="BT2819" s="496"/>
      <c r="BU2819" s="496"/>
      <c r="BV2819" s="496"/>
    </row>
    <row r="2820" spans="1:74" s="52" customFormat="1" ht="12.75">
      <c r="A2820" s="45">
        <v>2670.080468178493</v>
      </c>
      <c r="B2820" s="46" t="s">
        <v>364</v>
      </c>
      <c r="C2820" s="47" t="s">
        <v>315</v>
      </c>
      <c r="D2820" s="48">
        <v>67.899337046318621</v>
      </c>
      <c r="E2820" s="49">
        <v>39.652709999999999</v>
      </c>
      <c r="F2820" s="49">
        <v>1.6400000000000001E-2</v>
      </c>
      <c r="G2820" s="49">
        <v>16.685880000000001</v>
      </c>
      <c r="H2820" s="49">
        <v>0.27760000000000001</v>
      </c>
      <c r="I2820" s="49">
        <v>0.20330000000000001</v>
      </c>
      <c r="J2820" s="49">
        <v>44.19706</v>
      </c>
      <c r="K2820" s="49">
        <v>0.25069999999999998</v>
      </c>
      <c r="L2820" s="49">
        <v>101.28364999999999</v>
      </c>
      <c r="M2820" s="47"/>
      <c r="N2820" s="50">
        <v>0.99224833060196249</v>
      </c>
      <c r="O2820" s="50">
        <v>3.2446418552583428E-4</v>
      </c>
      <c r="P2820" s="50">
        <v>0.34918261499137171</v>
      </c>
      <c r="Q2820" s="50">
        <v>5.5874140721753609E-3</v>
      </c>
      <c r="R2820" s="50">
        <v>4.3089417280750397E-3</v>
      </c>
      <c r="S2820" s="50">
        <v>1.6487295794275356</v>
      </c>
      <c r="T2820" s="50">
        <v>6.7213960203392356E-3</v>
      </c>
      <c r="U2820" s="50">
        <v>3.0071027410269857</v>
      </c>
      <c r="V2820" s="51">
        <v>82.522624569448027</v>
      </c>
      <c r="X2820" s="49">
        <v>0.26</v>
      </c>
      <c r="Y2820" s="49">
        <v>118.88</v>
      </c>
      <c r="Z2820" s="49">
        <v>0.56000000000000005</v>
      </c>
      <c r="AA2820" s="49">
        <v>6.81</v>
      </c>
      <c r="AB2820" s="49">
        <v>11.11</v>
      </c>
      <c r="AC2820" s="49">
        <v>0.26</v>
      </c>
      <c r="AD2820" s="49">
        <v>2.2599999999999998</v>
      </c>
      <c r="AE2820" s="312"/>
      <c r="AF2820" s="465" t="s">
        <v>1750</v>
      </c>
      <c r="AG2820" s="343">
        <v>30</v>
      </c>
      <c r="AH2820" s="343">
        <v>15</v>
      </c>
      <c r="AI2820" s="343"/>
      <c r="AJ2820" s="343"/>
      <c r="AK2820" s="343"/>
      <c r="AL2820" s="343"/>
      <c r="AM2820" s="343"/>
      <c r="AN2820" s="343"/>
      <c r="AO2820" s="343"/>
      <c r="AP2820" s="343"/>
      <c r="AQ2820" s="343"/>
      <c r="AR2820" s="343"/>
      <c r="AS2820" s="343"/>
      <c r="AT2820" s="343"/>
      <c r="AU2820" s="343"/>
      <c r="AV2820" s="343"/>
      <c r="AW2820" s="343"/>
      <c r="AX2820" s="343"/>
      <c r="AY2820" s="343"/>
      <c r="AZ2820" s="343"/>
      <c r="BA2820" s="343"/>
      <c r="BB2820" s="343"/>
      <c r="BC2820" s="343"/>
      <c r="BD2820" s="343"/>
      <c r="BE2820" s="475"/>
      <c r="BF2820" s="475"/>
      <c r="BG2820" s="475"/>
      <c r="BH2820" s="475"/>
      <c r="BI2820" s="475"/>
      <c r="BJ2820" s="475"/>
      <c r="BK2820" s="475"/>
      <c r="BL2820" s="475"/>
      <c r="BM2820" s="475"/>
      <c r="BN2820" s="475"/>
      <c r="BO2820" s="475"/>
      <c r="BP2820" s="306"/>
      <c r="BQ2820" s="496"/>
      <c r="BR2820" s="496"/>
      <c r="BS2820" s="496"/>
      <c r="BT2820" s="496"/>
      <c r="BU2820" s="496"/>
      <c r="BV2820" s="496"/>
    </row>
    <row r="2821" spans="1:74" s="52" customFormat="1" ht="12.75">
      <c r="A2821" s="45">
        <v>2670.080468178493</v>
      </c>
      <c r="B2821" s="46" t="s">
        <v>364</v>
      </c>
      <c r="C2821" s="47" t="s">
        <v>315</v>
      </c>
      <c r="D2821" s="48">
        <v>72.749337046318615</v>
      </c>
      <c r="E2821" s="49">
        <v>39.602440000000001</v>
      </c>
      <c r="F2821" s="49">
        <v>2.5499999999999998E-2</v>
      </c>
      <c r="G2821" s="49">
        <v>16.625889999999998</v>
      </c>
      <c r="H2821" s="49">
        <v>0.28449999999999998</v>
      </c>
      <c r="I2821" s="49">
        <v>0.23569999999999999</v>
      </c>
      <c r="J2821" s="49">
        <v>44.136119999999998</v>
      </c>
      <c r="K2821" s="49">
        <v>0.24540000000000001</v>
      </c>
      <c r="L2821" s="49">
        <v>101.15555000000001</v>
      </c>
      <c r="M2821" s="47"/>
      <c r="N2821" s="50">
        <v>0.99218622161740677</v>
      </c>
      <c r="O2821" s="50">
        <v>5.0511101879977438E-4</v>
      </c>
      <c r="P2821" s="50">
        <v>0.34834705550144685</v>
      </c>
      <c r="Q2821" s="50">
        <v>5.7332041979668699E-3</v>
      </c>
      <c r="R2821" s="50">
        <v>5.0016876708777677E-3</v>
      </c>
      <c r="S2821" s="50">
        <v>1.6484430368528926</v>
      </c>
      <c r="T2821" s="50">
        <v>6.5872394856030438E-3</v>
      </c>
      <c r="U2821" s="50">
        <v>3.0068035563449937</v>
      </c>
      <c r="V2821" s="51">
        <v>82.554648240931314</v>
      </c>
      <c r="X2821" s="49">
        <v>0.26</v>
      </c>
      <c r="Y2821" s="49">
        <v>74.08</v>
      </c>
      <c r="Z2821" s="49">
        <v>0.56000000000000005</v>
      </c>
      <c r="AA2821" s="49">
        <v>6.6</v>
      </c>
      <c r="AB2821" s="49">
        <v>9.48</v>
      </c>
      <c r="AC2821" s="49">
        <v>0.26</v>
      </c>
      <c r="AD2821" s="49">
        <v>2.31</v>
      </c>
      <c r="AE2821" s="312"/>
      <c r="AF2821" s="465" t="s">
        <v>1750</v>
      </c>
      <c r="AG2821" s="343">
        <v>30</v>
      </c>
      <c r="AH2821" s="343">
        <v>15</v>
      </c>
      <c r="AI2821" s="343"/>
      <c r="AJ2821" s="343"/>
      <c r="AK2821" s="343"/>
      <c r="AL2821" s="343"/>
      <c r="AM2821" s="343"/>
      <c r="AN2821" s="343"/>
      <c r="AO2821" s="343"/>
      <c r="AP2821" s="343"/>
      <c r="AQ2821" s="343"/>
      <c r="AR2821" s="343"/>
      <c r="AS2821" s="343"/>
      <c r="AT2821" s="343"/>
      <c r="AU2821" s="343"/>
      <c r="AV2821" s="343"/>
      <c r="AW2821" s="343"/>
      <c r="AX2821" s="343"/>
      <c r="AY2821" s="343"/>
      <c r="AZ2821" s="343"/>
      <c r="BA2821" s="343"/>
      <c r="BB2821" s="343"/>
      <c r="BC2821" s="343"/>
      <c r="BD2821" s="343"/>
      <c r="BE2821" s="475"/>
      <c r="BF2821" s="475"/>
      <c r="BG2821" s="475"/>
      <c r="BH2821" s="475"/>
      <c r="BI2821" s="475"/>
      <c r="BJ2821" s="475"/>
      <c r="BK2821" s="475"/>
      <c r="BL2821" s="475"/>
      <c r="BM2821" s="475"/>
      <c r="BN2821" s="475"/>
      <c r="BO2821" s="475"/>
      <c r="BP2821" s="306"/>
      <c r="BQ2821" s="496"/>
      <c r="BR2821" s="496"/>
      <c r="BS2821" s="496"/>
      <c r="BT2821" s="496"/>
      <c r="BU2821" s="496"/>
      <c r="BV2821" s="496"/>
    </row>
    <row r="2822" spans="1:74" s="52" customFormat="1" ht="12.75">
      <c r="A2822" s="45">
        <v>2670.080468178493</v>
      </c>
      <c r="B2822" s="46" t="s">
        <v>364</v>
      </c>
      <c r="C2822" s="47" t="s">
        <v>315</v>
      </c>
      <c r="D2822" s="48">
        <v>77.59933704631861</v>
      </c>
      <c r="E2822" s="49">
        <v>39.602440000000001</v>
      </c>
      <c r="F2822" s="49">
        <v>2.6200000000000001E-2</v>
      </c>
      <c r="G2822" s="49">
        <v>16.715869999999999</v>
      </c>
      <c r="H2822" s="49">
        <v>0.3044</v>
      </c>
      <c r="I2822" s="49">
        <v>0.2205</v>
      </c>
      <c r="J2822" s="49">
        <v>44.156440000000003</v>
      </c>
      <c r="K2822" s="49">
        <v>0.24460000000000001</v>
      </c>
      <c r="L2822" s="49">
        <v>101.27045000000001</v>
      </c>
      <c r="M2822" s="47"/>
      <c r="N2822" s="50">
        <v>0.99150634716157449</v>
      </c>
      <c r="O2822" s="50">
        <v>5.1862119367677355E-4</v>
      </c>
      <c r="P2822" s="50">
        <v>0.34999233484936432</v>
      </c>
      <c r="Q2822" s="50">
        <v>6.1300228661862535E-3</v>
      </c>
      <c r="R2822" s="50">
        <v>4.6759287730706112E-3</v>
      </c>
      <c r="S2822" s="50">
        <v>1.6480718894655702</v>
      </c>
      <c r="T2822" s="50">
        <v>6.561266141629751E-3</v>
      </c>
      <c r="U2822" s="50">
        <v>3.0074564104510721</v>
      </c>
      <c r="V2822" s="51">
        <v>82.483429181593777</v>
      </c>
      <c r="X2822" s="49">
        <v>0.26</v>
      </c>
      <c r="Y2822" s="49">
        <v>70.39</v>
      </c>
      <c r="Z2822" s="49">
        <v>0.56000000000000005</v>
      </c>
      <c r="AA2822" s="49">
        <v>6.12</v>
      </c>
      <c r="AB2822" s="49">
        <v>10.26</v>
      </c>
      <c r="AC2822" s="49">
        <v>0.26</v>
      </c>
      <c r="AD2822" s="49">
        <v>2.3199999999999998</v>
      </c>
      <c r="AE2822" s="312"/>
      <c r="AF2822" s="465" t="s">
        <v>1750</v>
      </c>
      <c r="AG2822" s="343">
        <v>30</v>
      </c>
      <c r="AH2822" s="343">
        <v>15</v>
      </c>
      <c r="AI2822" s="343"/>
      <c r="AJ2822" s="343"/>
      <c r="AK2822" s="343"/>
      <c r="AL2822" s="343"/>
      <c r="AM2822" s="343"/>
      <c r="AN2822" s="343"/>
      <c r="AO2822" s="343"/>
      <c r="AP2822" s="343"/>
      <c r="AQ2822" s="343"/>
      <c r="AR2822" s="343"/>
      <c r="AS2822" s="343"/>
      <c r="AT2822" s="343"/>
      <c r="AU2822" s="343"/>
      <c r="AV2822" s="343"/>
      <c r="AW2822" s="343"/>
      <c r="AX2822" s="343"/>
      <c r="AY2822" s="343"/>
      <c r="AZ2822" s="343"/>
      <c r="BA2822" s="343"/>
      <c r="BB2822" s="343"/>
      <c r="BC2822" s="343"/>
      <c r="BD2822" s="343"/>
      <c r="BE2822" s="475"/>
      <c r="BF2822" s="475"/>
      <c r="BG2822" s="475"/>
      <c r="BH2822" s="475"/>
      <c r="BI2822" s="475"/>
      <c r="BJ2822" s="475"/>
      <c r="BK2822" s="475"/>
      <c r="BL2822" s="475"/>
      <c r="BM2822" s="475"/>
      <c r="BN2822" s="475"/>
      <c r="BO2822" s="475"/>
      <c r="BP2822" s="306"/>
      <c r="BQ2822" s="496"/>
      <c r="BR2822" s="496"/>
      <c r="BS2822" s="496"/>
      <c r="BT2822" s="496"/>
      <c r="BU2822" s="496"/>
      <c r="BV2822" s="496"/>
    </row>
    <row r="2823" spans="1:74" s="52" customFormat="1" ht="12.75">
      <c r="A2823" s="45">
        <v>2670.080468178493</v>
      </c>
      <c r="B2823" s="46" t="s">
        <v>364</v>
      </c>
      <c r="C2823" s="47" t="s">
        <v>315</v>
      </c>
      <c r="D2823" s="48">
        <v>82.449337046318604</v>
      </c>
      <c r="E2823" s="49">
        <v>39.632599999999996</v>
      </c>
      <c r="F2823" s="49">
        <v>2.18E-2</v>
      </c>
      <c r="G2823" s="49">
        <v>16.555910000000001</v>
      </c>
      <c r="H2823" s="49">
        <v>0.32340000000000002</v>
      </c>
      <c r="I2823" s="49">
        <v>0.20569999999999999</v>
      </c>
      <c r="J2823" s="49">
        <v>44.136119999999998</v>
      </c>
      <c r="K2823" s="49">
        <v>0.24279999999999999</v>
      </c>
      <c r="L2823" s="49">
        <v>101.11833</v>
      </c>
      <c r="M2823" s="47"/>
      <c r="N2823" s="50">
        <v>0.99296600961974057</v>
      </c>
      <c r="O2823" s="50">
        <v>4.3183091145721761E-4</v>
      </c>
      <c r="P2823" s="50">
        <v>0.34688927214571663</v>
      </c>
      <c r="Q2823" s="50">
        <v>6.5172701907827164E-3</v>
      </c>
      <c r="R2823" s="50">
        <v>4.3651769087001899E-3</v>
      </c>
      <c r="S2823" s="50">
        <v>1.6484831621055549</v>
      </c>
      <c r="T2823" s="50">
        <v>6.5176066753925245E-3</v>
      </c>
      <c r="U2823" s="50">
        <v>3.0061703285573449</v>
      </c>
      <c r="V2823" s="51">
        <v>82.615311999342083</v>
      </c>
      <c r="X2823" s="49">
        <v>0.26</v>
      </c>
      <c r="Y2823" s="49">
        <v>85.73</v>
      </c>
      <c r="Z2823" s="49">
        <v>0.56000000000000005</v>
      </c>
      <c r="AA2823" s="49">
        <v>5.86</v>
      </c>
      <c r="AB2823" s="49">
        <v>10.72</v>
      </c>
      <c r="AC2823" s="49">
        <v>0.26</v>
      </c>
      <c r="AD2823" s="49">
        <v>2.33</v>
      </c>
      <c r="AE2823" s="312"/>
      <c r="AF2823" s="465" t="s">
        <v>1750</v>
      </c>
      <c r="AG2823" s="343">
        <v>30</v>
      </c>
      <c r="AH2823" s="343">
        <v>15</v>
      </c>
      <c r="AI2823" s="343"/>
      <c r="AJ2823" s="343"/>
      <c r="AK2823" s="343"/>
      <c r="AL2823" s="343"/>
      <c r="AM2823" s="343"/>
      <c r="AN2823" s="343"/>
      <c r="AO2823" s="343"/>
      <c r="AP2823" s="343"/>
      <c r="AQ2823" s="343"/>
      <c r="AR2823" s="343"/>
      <c r="AS2823" s="343"/>
      <c r="AT2823" s="343"/>
      <c r="AU2823" s="343"/>
      <c r="AV2823" s="343"/>
      <c r="AW2823" s="343"/>
      <c r="AX2823" s="343"/>
      <c r="AY2823" s="343"/>
      <c r="AZ2823" s="343"/>
      <c r="BA2823" s="343"/>
      <c r="BB2823" s="343"/>
      <c r="BC2823" s="343"/>
      <c r="BD2823" s="343"/>
      <c r="BE2823" s="475"/>
      <c r="BF2823" s="475"/>
      <c r="BG2823" s="475"/>
      <c r="BH2823" s="475"/>
      <c r="BI2823" s="475"/>
      <c r="BJ2823" s="475"/>
      <c r="BK2823" s="475"/>
      <c r="BL2823" s="475"/>
      <c r="BM2823" s="475"/>
      <c r="BN2823" s="475"/>
      <c r="BO2823" s="475"/>
      <c r="BP2823" s="306"/>
      <c r="BQ2823" s="496"/>
      <c r="BR2823" s="496"/>
      <c r="BS2823" s="496"/>
      <c r="BT2823" s="496"/>
      <c r="BU2823" s="496"/>
      <c r="BV2823" s="496"/>
    </row>
    <row r="2824" spans="1:74" s="52" customFormat="1" ht="12.75">
      <c r="A2824" s="45">
        <v>2670.080468178493</v>
      </c>
      <c r="B2824" s="46" t="s">
        <v>364</v>
      </c>
      <c r="C2824" s="47" t="s">
        <v>315</v>
      </c>
      <c r="D2824" s="48">
        <v>87.299337046318598</v>
      </c>
      <c r="E2824" s="49">
        <v>39.672820000000002</v>
      </c>
      <c r="F2824" s="49">
        <v>3.2000000000000001E-2</v>
      </c>
      <c r="G2824" s="49">
        <v>16.655889999999999</v>
      </c>
      <c r="H2824" s="49">
        <v>0.30030000000000001</v>
      </c>
      <c r="I2824" s="49">
        <v>0.25390000000000001</v>
      </c>
      <c r="J2824" s="49">
        <v>44.166600000000003</v>
      </c>
      <c r="K2824" s="49">
        <v>0.24340000000000001</v>
      </c>
      <c r="L2824" s="49">
        <v>101.32491</v>
      </c>
      <c r="M2824" s="47"/>
      <c r="N2824" s="50">
        <v>0.99237888392500206</v>
      </c>
      <c r="O2824" s="50">
        <v>6.3286319032171943E-4</v>
      </c>
      <c r="P2824" s="50">
        <v>0.34842417535150172</v>
      </c>
      <c r="Q2824" s="50">
        <v>6.0420409923288678E-3</v>
      </c>
      <c r="R2824" s="50">
        <v>5.3793881622653892E-3</v>
      </c>
      <c r="S2824" s="50">
        <v>1.6469748084817017</v>
      </c>
      <c r="T2824" s="50">
        <v>6.5232295912328788E-3</v>
      </c>
      <c r="U2824" s="50">
        <v>3.0063553896943542</v>
      </c>
      <c r="V2824" s="51">
        <v>82.538621189323663</v>
      </c>
      <c r="X2824" s="49">
        <v>0.26</v>
      </c>
      <c r="Y2824" s="49">
        <v>57.15</v>
      </c>
      <c r="Z2824" s="49">
        <v>0.56000000000000005</v>
      </c>
      <c r="AA2824" s="49">
        <v>6.29</v>
      </c>
      <c r="AB2824" s="49">
        <v>8.94</v>
      </c>
      <c r="AC2824" s="49">
        <v>0.26</v>
      </c>
      <c r="AD2824" s="49">
        <v>2.33</v>
      </c>
      <c r="AE2824" s="312"/>
      <c r="AF2824" s="465" t="s">
        <v>1750</v>
      </c>
      <c r="AG2824" s="343">
        <v>30</v>
      </c>
      <c r="AH2824" s="343">
        <v>15</v>
      </c>
      <c r="AI2824" s="343"/>
      <c r="AJ2824" s="343"/>
      <c r="AK2824" s="343"/>
      <c r="AL2824" s="343"/>
      <c r="AM2824" s="343"/>
      <c r="AN2824" s="343"/>
      <c r="AO2824" s="343"/>
      <c r="AP2824" s="343"/>
      <c r="AQ2824" s="343"/>
      <c r="AR2824" s="343"/>
      <c r="AS2824" s="343"/>
      <c r="AT2824" s="343"/>
      <c r="AU2824" s="343"/>
      <c r="AV2824" s="343"/>
      <c r="AW2824" s="343"/>
      <c r="AX2824" s="343"/>
      <c r="AY2824" s="343"/>
      <c r="AZ2824" s="343"/>
      <c r="BA2824" s="343"/>
      <c r="BB2824" s="343"/>
      <c r="BC2824" s="343"/>
      <c r="BD2824" s="343"/>
      <c r="BE2824" s="475"/>
      <c r="BF2824" s="475"/>
      <c r="BG2824" s="475"/>
      <c r="BH2824" s="475"/>
      <c r="BI2824" s="475"/>
      <c r="BJ2824" s="475"/>
      <c r="BK2824" s="475"/>
      <c r="BL2824" s="475"/>
      <c r="BM2824" s="475"/>
      <c r="BN2824" s="475"/>
      <c r="BO2824" s="475"/>
      <c r="BP2824" s="306"/>
      <c r="BQ2824" s="496"/>
      <c r="BR2824" s="496"/>
      <c r="BS2824" s="496"/>
      <c r="BT2824" s="496"/>
      <c r="BU2824" s="496"/>
      <c r="BV2824" s="496"/>
    </row>
    <row r="2825" spans="1:74" s="52" customFormat="1" ht="12.75">
      <c r="A2825" s="45">
        <v>2670.080468178493</v>
      </c>
      <c r="B2825" s="46" t="s">
        <v>364</v>
      </c>
      <c r="C2825" s="47" t="s">
        <v>315</v>
      </c>
      <c r="D2825" s="48">
        <v>92.149337046318593</v>
      </c>
      <c r="E2825" s="49">
        <v>39.662770000000002</v>
      </c>
      <c r="F2825" s="49">
        <v>2.35E-2</v>
      </c>
      <c r="G2825" s="49">
        <v>16.6159</v>
      </c>
      <c r="H2825" s="49">
        <v>0.28470000000000001</v>
      </c>
      <c r="I2825" s="49">
        <v>0.23680000000000001</v>
      </c>
      <c r="J2825" s="49">
        <v>44.186900000000001</v>
      </c>
      <c r="K2825" s="49">
        <v>0.23469999999999999</v>
      </c>
      <c r="L2825" s="49">
        <v>101.24527</v>
      </c>
      <c r="M2825" s="47"/>
      <c r="N2825" s="50">
        <v>0.99262280928427793</v>
      </c>
      <c r="O2825" s="50">
        <v>4.649909349454619E-4</v>
      </c>
      <c r="P2825" s="50">
        <v>0.3477611575989123</v>
      </c>
      <c r="Q2825" s="50">
        <v>5.7310285048277586E-3</v>
      </c>
      <c r="R2825" s="50">
        <v>5.0195946331493433E-3</v>
      </c>
      <c r="S2825" s="50">
        <v>1.6485544219183941</v>
      </c>
      <c r="T2825" s="50">
        <v>6.293205971324E-3</v>
      </c>
      <c r="U2825" s="50">
        <v>3.0064472088458309</v>
      </c>
      <c r="V2825" s="51">
        <v>82.579850542317644</v>
      </c>
      <c r="X2825" s="49">
        <v>0.26</v>
      </c>
      <c r="Y2825" s="49">
        <v>81.23</v>
      </c>
      <c r="Z2825" s="49">
        <v>0.56000000000000005</v>
      </c>
      <c r="AA2825" s="49">
        <v>6.55</v>
      </c>
      <c r="AB2825" s="49">
        <v>9.48</v>
      </c>
      <c r="AC2825" s="49">
        <v>0.26</v>
      </c>
      <c r="AD2825" s="49">
        <v>2.42</v>
      </c>
      <c r="AE2825" s="312"/>
      <c r="AF2825" s="465" t="s">
        <v>1750</v>
      </c>
      <c r="AG2825" s="343">
        <v>30</v>
      </c>
      <c r="AH2825" s="343">
        <v>15</v>
      </c>
      <c r="AI2825" s="343"/>
      <c r="AJ2825" s="343"/>
      <c r="AK2825" s="343"/>
      <c r="AL2825" s="343"/>
      <c r="AM2825" s="343"/>
      <c r="AN2825" s="343"/>
      <c r="AO2825" s="343"/>
      <c r="AP2825" s="343"/>
      <c r="AQ2825" s="343"/>
      <c r="AR2825" s="343"/>
      <c r="AS2825" s="343"/>
      <c r="AT2825" s="343"/>
      <c r="AU2825" s="343"/>
      <c r="AV2825" s="343"/>
      <c r="AW2825" s="343"/>
      <c r="AX2825" s="343"/>
      <c r="AY2825" s="343"/>
      <c r="AZ2825" s="343"/>
      <c r="BA2825" s="343"/>
      <c r="BB2825" s="343"/>
      <c r="BC2825" s="343"/>
      <c r="BD2825" s="343"/>
      <c r="BE2825" s="475"/>
      <c r="BF2825" s="475"/>
      <c r="BG2825" s="475"/>
      <c r="BH2825" s="475"/>
      <c r="BI2825" s="475"/>
      <c r="BJ2825" s="475"/>
      <c r="BK2825" s="475"/>
      <c r="BL2825" s="475"/>
      <c r="BM2825" s="475"/>
      <c r="BN2825" s="475"/>
      <c r="BO2825" s="475"/>
      <c r="BP2825" s="306"/>
      <c r="BQ2825" s="496"/>
      <c r="BR2825" s="496"/>
      <c r="BS2825" s="496"/>
      <c r="BT2825" s="496"/>
      <c r="BU2825" s="496"/>
      <c r="BV2825" s="496"/>
    </row>
    <row r="2826" spans="1:74" s="52" customFormat="1" ht="12.75">
      <c r="A2826" s="45">
        <v>2670.080468178493</v>
      </c>
      <c r="B2826" s="46" t="s">
        <v>364</v>
      </c>
      <c r="C2826" s="47" t="s">
        <v>315</v>
      </c>
      <c r="D2826" s="48">
        <v>96.999337046318587</v>
      </c>
      <c r="E2826" s="49">
        <v>39.572279999999999</v>
      </c>
      <c r="F2826" s="49">
        <v>2.41E-2</v>
      </c>
      <c r="G2826" s="49">
        <v>16.695879999999999</v>
      </c>
      <c r="H2826" s="49">
        <v>0.313</v>
      </c>
      <c r="I2826" s="49">
        <v>0.22289999999999999</v>
      </c>
      <c r="J2826" s="49">
        <v>44.247839999999997</v>
      </c>
      <c r="K2826" s="49">
        <v>0.24429999999999999</v>
      </c>
      <c r="L2826" s="49">
        <v>101.32029999999999</v>
      </c>
      <c r="M2826" s="47"/>
      <c r="N2826" s="50">
        <v>0.99036155229799172</v>
      </c>
      <c r="O2826" s="50">
        <v>4.7686467944966311E-4</v>
      </c>
      <c r="P2826" s="50">
        <v>0.34943629112745034</v>
      </c>
      <c r="Q2826" s="50">
        <v>6.3007308547928225E-3</v>
      </c>
      <c r="R2826" s="50">
        <v>4.724964025249175E-3</v>
      </c>
      <c r="S2826" s="50">
        <v>1.65083367414891</v>
      </c>
      <c r="T2826" s="50">
        <v>6.5506412092654108E-3</v>
      </c>
      <c r="U2826" s="50">
        <v>3.0086847183431091</v>
      </c>
      <c r="V2826" s="51">
        <v>82.530543516951141</v>
      </c>
      <c r="X2826" s="49">
        <v>0.26</v>
      </c>
      <c r="Y2826" s="49">
        <v>77.73</v>
      </c>
      <c r="Z2826" s="49">
        <v>0.56000000000000005</v>
      </c>
      <c r="AA2826" s="49">
        <v>6.08</v>
      </c>
      <c r="AB2826" s="49">
        <v>10.199999999999999</v>
      </c>
      <c r="AC2826" s="49">
        <v>0.26</v>
      </c>
      <c r="AD2826" s="49">
        <v>2.31</v>
      </c>
      <c r="AE2826" s="312"/>
      <c r="AF2826" s="465" t="s">
        <v>1750</v>
      </c>
      <c r="AG2826" s="343">
        <v>30</v>
      </c>
      <c r="AH2826" s="343">
        <v>15</v>
      </c>
      <c r="AI2826" s="343"/>
      <c r="AJ2826" s="343"/>
      <c r="AK2826" s="343"/>
      <c r="AL2826" s="343"/>
      <c r="AM2826" s="343"/>
      <c r="AN2826" s="343"/>
      <c r="AO2826" s="343"/>
      <c r="AP2826" s="343"/>
      <c r="AQ2826" s="343"/>
      <c r="AR2826" s="343"/>
      <c r="AS2826" s="343"/>
      <c r="AT2826" s="343"/>
      <c r="AU2826" s="343"/>
      <c r="AV2826" s="343"/>
      <c r="AW2826" s="343"/>
      <c r="AX2826" s="343"/>
      <c r="AY2826" s="343"/>
      <c r="AZ2826" s="343"/>
      <c r="BA2826" s="343"/>
      <c r="BB2826" s="343"/>
      <c r="BC2826" s="343"/>
      <c r="BD2826" s="343"/>
      <c r="BE2826" s="475"/>
      <c r="BF2826" s="475"/>
      <c r="BG2826" s="475"/>
      <c r="BH2826" s="475"/>
      <c r="BI2826" s="475"/>
      <c r="BJ2826" s="475"/>
      <c r="BK2826" s="475"/>
      <c r="BL2826" s="475"/>
      <c r="BM2826" s="475"/>
      <c r="BN2826" s="475"/>
      <c r="BO2826" s="475"/>
      <c r="BP2826" s="306"/>
      <c r="BQ2826" s="496"/>
      <c r="BR2826" s="496"/>
      <c r="BS2826" s="496"/>
      <c r="BT2826" s="496"/>
      <c r="BU2826" s="496"/>
      <c r="BV2826" s="496"/>
    </row>
    <row r="2827" spans="1:74" s="52" customFormat="1" ht="12.75">
      <c r="A2827" s="45">
        <v>2670.080468178493</v>
      </c>
      <c r="B2827" s="46" t="s">
        <v>364</v>
      </c>
      <c r="C2827" s="47" t="s">
        <v>315</v>
      </c>
      <c r="D2827" s="48">
        <v>101.84933704631858</v>
      </c>
      <c r="E2827" s="49">
        <v>39.642659999999999</v>
      </c>
      <c r="F2827" s="49">
        <v>3.3799999999999997E-2</v>
      </c>
      <c r="G2827" s="49">
        <v>16.775860000000002</v>
      </c>
      <c r="H2827" s="49">
        <v>0.32229999999999998</v>
      </c>
      <c r="I2827" s="49">
        <v>0.25629999999999997</v>
      </c>
      <c r="J2827" s="49">
        <v>44.268149999999999</v>
      </c>
      <c r="K2827" s="49">
        <v>0.245</v>
      </c>
      <c r="L2827" s="49">
        <v>101.54407</v>
      </c>
      <c r="M2827" s="47"/>
      <c r="N2827" s="50">
        <v>0.9902799634896019</v>
      </c>
      <c r="O2827" s="50">
        <v>6.6755540962741436E-4</v>
      </c>
      <c r="P2827" s="50">
        <v>0.35045801068442328</v>
      </c>
      <c r="Q2827" s="50">
        <v>6.4758890903022651E-3</v>
      </c>
      <c r="R2827" s="50">
        <v>5.4228744486317856E-3</v>
      </c>
      <c r="S2827" s="50">
        <v>1.6485234249302905</v>
      </c>
      <c r="T2827" s="50">
        <v>6.5572076382661828E-3</v>
      </c>
      <c r="U2827" s="50">
        <v>3.0083849256911432</v>
      </c>
      <c r="V2827" s="51">
        <v>82.468170817371671</v>
      </c>
      <c r="X2827" s="49">
        <v>0.26</v>
      </c>
      <c r="Y2827" s="49">
        <v>56.69</v>
      </c>
      <c r="Z2827" s="49">
        <v>0.56000000000000005</v>
      </c>
      <c r="AA2827" s="49">
        <v>5.89</v>
      </c>
      <c r="AB2827" s="49">
        <v>8.73</v>
      </c>
      <c r="AC2827" s="49">
        <v>0.26</v>
      </c>
      <c r="AD2827" s="49">
        <v>2.29</v>
      </c>
      <c r="AE2827" s="312"/>
      <c r="AF2827" s="465" t="s">
        <v>1750</v>
      </c>
      <c r="AG2827" s="343">
        <v>30</v>
      </c>
      <c r="AH2827" s="343">
        <v>15</v>
      </c>
      <c r="AI2827" s="343"/>
      <c r="AJ2827" s="343"/>
      <c r="AK2827" s="343"/>
      <c r="AL2827" s="343"/>
      <c r="AM2827" s="343"/>
      <c r="AN2827" s="343"/>
      <c r="AO2827" s="343"/>
      <c r="AP2827" s="343"/>
      <c r="AQ2827" s="343"/>
      <c r="AR2827" s="343"/>
      <c r="AS2827" s="343"/>
      <c r="AT2827" s="343"/>
      <c r="AU2827" s="343"/>
      <c r="AV2827" s="343"/>
      <c r="AW2827" s="343"/>
      <c r="AX2827" s="343"/>
      <c r="AY2827" s="343"/>
      <c r="AZ2827" s="343"/>
      <c r="BA2827" s="343"/>
      <c r="BB2827" s="343"/>
      <c r="BC2827" s="343"/>
      <c r="BD2827" s="343"/>
      <c r="BE2827" s="475"/>
      <c r="BF2827" s="475"/>
      <c r="BG2827" s="475"/>
      <c r="BH2827" s="475"/>
      <c r="BI2827" s="475"/>
      <c r="BJ2827" s="475"/>
      <c r="BK2827" s="475"/>
      <c r="BL2827" s="475"/>
      <c r="BM2827" s="475"/>
      <c r="BN2827" s="475"/>
      <c r="BO2827" s="475"/>
      <c r="BP2827" s="306"/>
      <c r="BQ2827" s="496"/>
      <c r="BR2827" s="496"/>
      <c r="BS2827" s="496"/>
      <c r="BT2827" s="496"/>
      <c r="BU2827" s="496"/>
      <c r="BV2827" s="496"/>
    </row>
    <row r="2828" spans="1:74" s="52" customFormat="1" ht="12.75">
      <c r="A2828" s="45">
        <v>2670.080468178493</v>
      </c>
      <c r="B2828" s="46" t="s">
        <v>364</v>
      </c>
      <c r="C2828" s="47" t="s">
        <v>315</v>
      </c>
      <c r="D2828" s="48">
        <v>106.69933704631858</v>
      </c>
      <c r="E2828" s="49">
        <v>39.702979999999997</v>
      </c>
      <c r="F2828" s="49">
        <v>1.1299999999999999E-2</v>
      </c>
      <c r="G2828" s="49">
        <v>16.74586</v>
      </c>
      <c r="H2828" s="49">
        <v>0.31359999999999999</v>
      </c>
      <c r="I2828" s="49">
        <v>0.22520000000000001</v>
      </c>
      <c r="J2828" s="49">
        <v>44.10566</v>
      </c>
      <c r="K2828" s="49">
        <v>0.2414</v>
      </c>
      <c r="L2828" s="49">
        <v>101.346</v>
      </c>
      <c r="M2828" s="47"/>
      <c r="N2828" s="50">
        <v>0.99325839668738125</v>
      </c>
      <c r="O2828" s="50">
        <v>2.2350796206894476E-4</v>
      </c>
      <c r="P2828" s="50">
        <v>0.3503503778644651</v>
      </c>
      <c r="Q2828" s="50">
        <v>6.3104319321179315E-3</v>
      </c>
      <c r="R2828" s="50">
        <v>4.7719212233221656E-3</v>
      </c>
      <c r="S2828" s="50">
        <v>1.6449095081582816</v>
      </c>
      <c r="T2828" s="50">
        <v>6.4704435608438915E-3</v>
      </c>
      <c r="U2828" s="50">
        <v>3.006294587388481</v>
      </c>
      <c r="V2828" s="51">
        <v>82.440864956051598</v>
      </c>
      <c r="X2828" s="49">
        <v>0.26</v>
      </c>
      <c r="Y2828" s="49">
        <v>169.84</v>
      </c>
      <c r="Z2828" s="49">
        <v>0.56000000000000005</v>
      </c>
      <c r="AA2828" s="49">
        <v>6.04</v>
      </c>
      <c r="AB2828" s="49">
        <v>10.19</v>
      </c>
      <c r="AC2828" s="49">
        <v>0.26</v>
      </c>
      <c r="AD2828" s="49">
        <v>2.36</v>
      </c>
      <c r="AE2828" s="312"/>
      <c r="AF2828" s="465" t="s">
        <v>1750</v>
      </c>
      <c r="AG2828" s="343">
        <v>30</v>
      </c>
      <c r="AH2828" s="343">
        <v>15</v>
      </c>
      <c r="AI2828" s="343"/>
      <c r="AJ2828" s="343"/>
      <c r="AK2828" s="343"/>
      <c r="AL2828" s="343"/>
      <c r="AM2828" s="343"/>
      <c r="AN2828" s="343"/>
      <c r="AO2828" s="343"/>
      <c r="AP2828" s="343"/>
      <c r="AQ2828" s="343"/>
      <c r="AR2828" s="343"/>
      <c r="AS2828" s="343"/>
      <c r="AT2828" s="343"/>
      <c r="AU2828" s="343"/>
      <c r="AV2828" s="343"/>
      <c r="AW2828" s="343"/>
      <c r="AX2828" s="343"/>
      <c r="AY2828" s="343"/>
      <c r="AZ2828" s="343"/>
      <c r="BA2828" s="343"/>
      <c r="BB2828" s="343"/>
      <c r="BC2828" s="343"/>
      <c r="BD2828" s="343"/>
      <c r="BE2828" s="475"/>
      <c r="BF2828" s="475"/>
      <c r="BG2828" s="475"/>
      <c r="BH2828" s="475"/>
      <c r="BI2828" s="475"/>
      <c r="BJ2828" s="475"/>
      <c r="BK2828" s="475"/>
      <c r="BL2828" s="475"/>
      <c r="BM2828" s="475"/>
      <c r="BN2828" s="475"/>
      <c r="BO2828" s="475"/>
      <c r="BP2828" s="306"/>
      <c r="BQ2828" s="496"/>
      <c r="BR2828" s="496"/>
      <c r="BS2828" s="496"/>
      <c r="BT2828" s="496"/>
      <c r="BU2828" s="496"/>
      <c r="BV2828" s="496"/>
    </row>
    <row r="2829" spans="1:74" s="52" customFormat="1" ht="12.75">
      <c r="A2829" s="45">
        <v>2670.080468178493</v>
      </c>
      <c r="B2829" s="46" t="s">
        <v>364</v>
      </c>
      <c r="C2829" s="47" t="s">
        <v>315</v>
      </c>
      <c r="D2829" s="48">
        <v>111.54933704631857</v>
      </c>
      <c r="E2829" s="49">
        <v>39.843739999999997</v>
      </c>
      <c r="F2829" s="49">
        <v>5.5800000000000002E-2</v>
      </c>
      <c r="G2829" s="49">
        <v>16.755859999999998</v>
      </c>
      <c r="H2829" s="49">
        <v>0.29709999999999998</v>
      </c>
      <c r="I2829" s="49">
        <v>0.24970000000000001</v>
      </c>
      <c r="J2829" s="49">
        <v>44.156440000000003</v>
      </c>
      <c r="K2829" s="49">
        <v>0.24429999999999999</v>
      </c>
      <c r="L2829" s="49">
        <v>101.60293999999999</v>
      </c>
      <c r="M2829" s="47"/>
      <c r="N2829" s="50">
        <v>0.99378571684949857</v>
      </c>
      <c r="O2829" s="50">
        <v>1.1003789329781144E-3</v>
      </c>
      <c r="P2829" s="50">
        <v>0.34950659107348303</v>
      </c>
      <c r="Q2829" s="50">
        <v>5.9604520328290092E-3</v>
      </c>
      <c r="R2829" s="50">
        <v>5.2751757663795319E-3</v>
      </c>
      <c r="S2829" s="50">
        <v>1.6418567052311204</v>
      </c>
      <c r="T2829" s="50">
        <v>6.5285053982564222E-3</v>
      </c>
      <c r="U2829" s="50">
        <v>3.0040135252845448</v>
      </c>
      <c r="V2829" s="51">
        <v>82.448878528490184</v>
      </c>
      <c r="X2829" s="49">
        <v>0.25</v>
      </c>
      <c r="Y2829" s="49">
        <v>35.11</v>
      </c>
      <c r="Z2829" s="49">
        <v>0.56000000000000005</v>
      </c>
      <c r="AA2829" s="49">
        <v>6.37</v>
      </c>
      <c r="AB2829" s="49">
        <v>9.33</v>
      </c>
      <c r="AC2829" s="49">
        <v>0.26</v>
      </c>
      <c r="AD2829" s="49">
        <v>2.2999999999999998</v>
      </c>
      <c r="AE2829" s="312"/>
      <c r="AF2829" s="465" t="s">
        <v>1750</v>
      </c>
      <c r="AG2829" s="343">
        <v>30</v>
      </c>
      <c r="AH2829" s="343">
        <v>15</v>
      </c>
      <c r="AI2829" s="343"/>
      <c r="AJ2829" s="343"/>
      <c r="AK2829" s="343"/>
      <c r="AL2829" s="343"/>
      <c r="AM2829" s="343"/>
      <c r="AN2829" s="343"/>
      <c r="AO2829" s="343"/>
      <c r="AP2829" s="343"/>
      <c r="AQ2829" s="343"/>
      <c r="AR2829" s="343"/>
      <c r="AS2829" s="343"/>
      <c r="AT2829" s="343"/>
      <c r="AU2829" s="343"/>
      <c r="AV2829" s="343"/>
      <c r="AW2829" s="343"/>
      <c r="AX2829" s="343"/>
      <c r="AY2829" s="343"/>
      <c r="AZ2829" s="343"/>
      <c r="BA2829" s="343"/>
      <c r="BB2829" s="343"/>
      <c r="BC2829" s="343"/>
      <c r="BD2829" s="343"/>
      <c r="BE2829" s="475"/>
      <c r="BF2829" s="475"/>
      <c r="BG2829" s="475"/>
      <c r="BH2829" s="475"/>
      <c r="BI2829" s="475"/>
      <c r="BJ2829" s="475"/>
      <c r="BK2829" s="475"/>
      <c r="BL2829" s="475"/>
      <c r="BM2829" s="475"/>
      <c r="BN2829" s="475"/>
      <c r="BO2829" s="475"/>
      <c r="BP2829" s="306"/>
      <c r="BQ2829" s="496"/>
      <c r="BR2829" s="496"/>
      <c r="BS2829" s="496"/>
      <c r="BT2829" s="496"/>
      <c r="BU2829" s="496"/>
      <c r="BV2829" s="496"/>
    </row>
    <row r="2830" spans="1:74" s="52" customFormat="1" ht="12.75">
      <c r="A2830" s="45">
        <v>2670.080468178493</v>
      </c>
      <c r="B2830" s="46" t="s">
        <v>364</v>
      </c>
      <c r="C2830" s="47" t="s">
        <v>315</v>
      </c>
      <c r="D2830" s="48">
        <v>116.39933704631856</v>
      </c>
      <c r="E2830" s="49">
        <v>39.56223</v>
      </c>
      <c r="F2830" s="49">
        <v>7.9000000000000008E-3</v>
      </c>
      <c r="G2830" s="49">
        <v>16.63589</v>
      </c>
      <c r="H2830" s="49">
        <v>0.31940000000000002</v>
      </c>
      <c r="I2830" s="49">
        <v>0.20530000000000001</v>
      </c>
      <c r="J2830" s="49">
        <v>44.075200000000002</v>
      </c>
      <c r="K2830" s="49">
        <v>0.24510000000000001</v>
      </c>
      <c r="L2830" s="49">
        <v>101.05101999999999</v>
      </c>
      <c r="M2830" s="47"/>
      <c r="N2830" s="50">
        <v>0.99243830117886256</v>
      </c>
      <c r="O2830" s="50">
        <v>1.5668421985945338E-4</v>
      </c>
      <c r="P2830" s="50">
        <v>0.34899948594811125</v>
      </c>
      <c r="Q2830" s="50">
        <v>6.4446829582437831E-3</v>
      </c>
      <c r="R2830" s="50">
        <v>4.3621183241120218E-3</v>
      </c>
      <c r="S2830" s="50">
        <v>1.6482595109776301</v>
      </c>
      <c r="T2830" s="50">
        <v>6.5875467745997035E-3</v>
      </c>
      <c r="U2830" s="50">
        <v>3.0072483303814188</v>
      </c>
      <c r="V2830" s="51">
        <v>82.526077665174881</v>
      </c>
      <c r="X2830" s="49">
        <v>0.26</v>
      </c>
      <c r="Y2830" s="49">
        <v>240.36</v>
      </c>
      <c r="Z2830" s="49">
        <v>0.56000000000000005</v>
      </c>
      <c r="AA2830" s="49">
        <v>5.95</v>
      </c>
      <c r="AB2830" s="49">
        <v>10.92</v>
      </c>
      <c r="AC2830" s="49">
        <v>0.26</v>
      </c>
      <c r="AD2830" s="49">
        <v>2.31</v>
      </c>
      <c r="AE2830" s="312"/>
      <c r="AF2830" s="465" t="s">
        <v>1750</v>
      </c>
      <c r="AG2830" s="343">
        <v>30</v>
      </c>
      <c r="AH2830" s="343">
        <v>15</v>
      </c>
      <c r="AI2830" s="343"/>
      <c r="AJ2830" s="343"/>
      <c r="AK2830" s="343"/>
      <c r="AL2830" s="343"/>
      <c r="AM2830" s="343"/>
      <c r="AN2830" s="343"/>
      <c r="AO2830" s="343"/>
      <c r="AP2830" s="343"/>
      <c r="AQ2830" s="343"/>
      <c r="AR2830" s="343"/>
      <c r="AS2830" s="343"/>
      <c r="AT2830" s="343"/>
      <c r="AU2830" s="343"/>
      <c r="AV2830" s="343"/>
      <c r="AW2830" s="343"/>
      <c r="AX2830" s="343"/>
      <c r="AY2830" s="343"/>
      <c r="AZ2830" s="343"/>
      <c r="BA2830" s="343"/>
      <c r="BB2830" s="343"/>
      <c r="BC2830" s="343"/>
      <c r="BD2830" s="343"/>
      <c r="BE2830" s="475"/>
      <c r="BF2830" s="475"/>
      <c r="BG2830" s="475"/>
      <c r="BH2830" s="475"/>
      <c r="BI2830" s="475"/>
      <c r="BJ2830" s="475"/>
      <c r="BK2830" s="475"/>
      <c r="BL2830" s="475"/>
      <c r="BM2830" s="475"/>
      <c r="BN2830" s="475"/>
      <c r="BO2830" s="475"/>
      <c r="BP2830" s="306"/>
      <c r="BQ2830" s="496"/>
      <c r="BR2830" s="496"/>
      <c r="BS2830" s="496"/>
      <c r="BT2830" s="496"/>
      <c r="BU2830" s="496"/>
      <c r="BV2830" s="496"/>
    </row>
    <row r="2831" spans="1:74" s="52" customFormat="1" ht="12.75">
      <c r="A2831" s="45">
        <v>2670.080468178493</v>
      </c>
      <c r="B2831" s="46" t="s">
        <v>364</v>
      </c>
      <c r="C2831" s="47" t="s">
        <v>315</v>
      </c>
      <c r="D2831" s="48">
        <v>121.24933704631856</v>
      </c>
      <c r="E2831" s="49">
        <v>39.622549999999997</v>
      </c>
      <c r="F2831" s="49">
        <v>3.9100000000000003E-2</v>
      </c>
      <c r="G2831" s="49">
        <v>16.625889999999998</v>
      </c>
      <c r="H2831" s="49">
        <v>0.29349999999999998</v>
      </c>
      <c r="I2831" s="49">
        <v>0.2427</v>
      </c>
      <c r="J2831" s="49">
        <v>44.075200000000002</v>
      </c>
      <c r="K2831" s="49">
        <v>0.25</v>
      </c>
      <c r="L2831" s="49">
        <v>101.14894</v>
      </c>
      <c r="M2831" s="47"/>
      <c r="N2831" s="50">
        <v>0.99269156005119086</v>
      </c>
      <c r="O2831" s="50">
        <v>7.7450473968887479E-4</v>
      </c>
      <c r="P2831" s="50">
        <v>0.34834758511661817</v>
      </c>
      <c r="Q2831" s="50">
        <v>5.9145799311667267E-3</v>
      </c>
      <c r="R2831" s="50">
        <v>5.150239470977697E-3</v>
      </c>
      <c r="S2831" s="50">
        <v>1.6461702342846662</v>
      </c>
      <c r="T2831" s="50">
        <v>6.7107268751231304E-3</v>
      </c>
      <c r="U2831" s="50">
        <v>3.0057594304694315</v>
      </c>
      <c r="V2831" s="51">
        <v>82.53474690834372</v>
      </c>
      <c r="X2831" s="49">
        <v>0.26</v>
      </c>
      <c r="Y2831" s="49">
        <v>49.55</v>
      </c>
      <c r="Z2831" s="49">
        <v>0.56000000000000005</v>
      </c>
      <c r="AA2831" s="49">
        <v>6.35</v>
      </c>
      <c r="AB2831" s="49">
        <v>9.44</v>
      </c>
      <c r="AC2831" s="49">
        <v>0.26</v>
      </c>
      <c r="AD2831" s="49">
        <v>2.2799999999999998</v>
      </c>
      <c r="AE2831" s="312"/>
      <c r="AF2831" s="465" t="s">
        <v>1750</v>
      </c>
      <c r="AG2831" s="343">
        <v>30</v>
      </c>
      <c r="AH2831" s="343">
        <v>15</v>
      </c>
      <c r="AI2831" s="343"/>
      <c r="AJ2831" s="343"/>
      <c r="AK2831" s="343"/>
      <c r="AL2831" s="343"/>
      <c r="AM2831" s="343"/>
      <c r="AN2831" s="343"/>
      <c r="AO2831" s="343"/>
      <c r="AP2831" s="343"/>
      <c r="AQ2831" s="343"/>
      <c r="AR2831" s="343"/>
      <c r="AS2831" s="343"/>
      <c r="AT2831" s="343"/>
      <c r="AU2831" s="343"/>
      <c r="AV2831" s="343"/>
      <c r="AW2831" s="343"/>
      <c r="AX2831" s="343"/>
      <c r="AY2831" s="343"/>
      <c r="AZ2831" s="343"/>
      <c r="BA2831" s="343"/>
      <c r="BB2831" s="343"/>
      <c r="BC2831" s="343"/>
      <c r="BD2831" s="343"/>
      <c r="BE2831" s="475"/>
      <c r="BF2831" s="475"/>
      <c r="BG2831" s="475"/>
      <c r="BH2831" s="475"/>
      <c r="BI2831" s="475"/>
      <c r="BJ2831" s="475"/>
      <c r="BK2831" s="475"/>
      <c r="BL2831" s="475"/>
      <c r="BM2831" s="475"/>
      <c r="BN2831" s="475"/>
      <c r="BO2831" s="475"/>
      <c r="BP2831" s="306"/>
      <c r="BQ2831" s="496"/>
      <c r="BR2831" s="496"/>
      <c r="BS2831" s="496"/>
      <c r="BT2831" s="496"/>
      <c r="BU2831" s="496"/>
      <c r="BV2831" s="496"/>
    </row>
    <row r="2832" spans="1:74" s="52" customFormat="1" ht="12.75">
      <c r="A2832" s="45">
        <v>2670.080468178493</v>
      </c>
      <c r="B2832" s="46" t="s">
        <v>364</v>
      </c>
      <c r="C2832" s="47" t="s">
        <v>315</v>
      </c>
      <c r="D2832" s="48">
        <v>126.09933704631855</v>
      </c>
      <c r="E2832" s="49">
        <v>39.763309999999997</v>
      </c>
      <c r="F2832" s="49">
        <v>2.9499999999999998E-2</v>
      </c>
      <c r="G2832" s="49">
        <v>16.665880000000001</v>
      </c>
      <c r="H2832" s="49">
        <v>0.29289999999999999</v>
      </c>
      <c r="I2832" s="49">
        <v>0.25109999999999999</v>
      </c>
      <c r="J2832" s="49">
        <v>44.115810000000003</v>
      </c>
      <c r="K2832" s="49">
        <v>0.2419</v>
      </c>
      <c r="L2832" s="49">
        <v>101.36040000000001</v>
      </c>
      <c r="M2832" s="47"/>
      <c r="N2832" s="50">
        <v>0.99403472273996663</v>
      </c>
      <c r="O2832" s="50">
        <v>5.8306430795964292E-4</v>
      </c>
      <c r="P2832" s="50">
        <v>0.34842015568861295</v>
      </c>
      <c r="Q2832" s="50">
        <v>5.8895523999985865E-3</v>
      </c>
      <c r="R2832" s="50">
        <v>5.3168141282097566E-3</v>
      </c>
      <c r="S2832" s="50">
        <v>1.6440757713223513</v>
      </c>
      <c r="T2832" s="50">
        <v>6.4790680570147967E-3</v>
      </c>
      <c r="U2832" s="50">
        <v>3.0047991486441141</v>
      </c>
      <c r="V2832" s="51">
        <v>82.513381785864198</v>
      </c>
      <c r="X2832" s="49">
        <v>0.25</v>
      </c>
      <c r="Y2832" s="49">
        <v>63.69</v>
      </c>
      <c r="Z2832" s="49">
        <v>0.56000000000000005</v>
      </c>
      <c r="AA2832" s="49">
        <v>6.39</v>
      </c>
      <c r="AB2832" s="49">
        <v>9.08</v>
      </c>
      <c r="AC2832" s="49">
        <v>0.26</v>
      </c>
      <c r="AD2832" s="49">
        <v>2.33</v>
      </c>
      <c r="AE2832" s="312"/>
      <c r="AF2832" s="465" t="s">
        <v>1750</v>
      </c>
      <c r="AG2832" s="343">
        <v>30</v>
      </c>
      <c r="AH2832" s="343">
        <v>15</v>
      </c>
      <c r="AI2832" s="343"/>
      <c r="AJ2832" s="343"/>
      <c r="AK2832" s="343"/>
      <c r="AL2832" s="343"/>
      <c r="AM2832" s="343"/>
      <c r="AN2832" s="343"/>
      <c r="AO2832" s="343"/>
      <c r="AP2832" s="343"/>
      <c r="AQ2832" s="343"/>
      <c r="AR2832" s="343"/>
      <c r="AS2832" s="343"/>
      <c r="AT2832" s="343"/>
      <c r="AU2832" s="343"/>
      <c r="AV2832" s="343"/>
      <c r="AW2832" s="343"/>
      <c r="AX2832" s="343"/>
      <c r="AY2832" s="343"/>
      <c r="AZ2832" s="343"/>
      <c r="BA2832" s="343"/>
      <c r="BB2832" s="343"/>
      <c r="BC2832" s="343"/>
      <c r="BD2832" s="343"/>
      <c r="BE2832" s="475"/>
      <c r="BF2832" s="475"/>
      <c r="BG2832" s="475"/>
      <c r="BH2832" s="475"/>
      <c r="BI2832" s="475"/>
      <c r="BJ2832" s="475"/>
      <c r="BK2832" s="475"/>
      <c r="BL2832" s="475"/>
      <c r="BM2832" s="475"/>
      <c r="BN2832" s="475"/>
      <c r="BO2832" s="475"/>
      <c r="BP2832" s="306"/>
      <c r="BQ2832" s="496"/>
      <c r="BR2832" s="496"/>
      <c r="BS2832" s="496"/>
      <c r="BT2832" s="496"/>
      <c r="BU2832" s="496"/>
      <c r="BV2832" s="496"/>
    </row>
    <row r="2833" spans="1:74" s="52" customFormat="1" ht="12.75">
      <c r="A2833" s="45">
        <v>2670.080468178493</v>
      </c>
      <c r="B2833" s="46" t="s">
        <v>364</v>
      </c>
      <c r="C2833" s="47" t="s">
        <v>315</v>
      </c>
      <c r="D2833" s="48">
        <v>130.94933704631856</v>
      </c>
      <c r="E2833" s="49">
        <v>39.612499999999997</v>
      </c>
      <c r="F2833" s="49">
        <v>4.4299999999999999E-2</v>
      </c>
      <c r="G2833" s="49">
        <v>16.685880000000001</v>
      </c>
      <c r="H2833" s="49">
        <v>0.30940000000000001</v>
      </c>
      <c r="I2833" s="49">
        <v>0.2049</v>
      </c>
      <c r="J2833" s="49">
        <v>44.186900000000001</v>
      </c>
      <c r="K2833" s="49">
        <v>0.2475</v>
      </c>
      <c r="L2833" s="49">
        <v>101.29138</v>
      </c>
      <c r="M2833" s="47"/>
      <c r="N2833" s="50">
        <v>0.99127863259377957</v>
      </c>
      <c r="O2833" s="50">
        <v>8.7648125813645603E-4</v>
      </c>
      <c r="P2833" s="50">
        <v>0.34919547123143196</v>
      </c>
      <c r="Q2833" s="50">
        <v>6.2277001551481461E-3</v>
      </c>
      <c r="R2833" s="50">
        <v>4.3430136097473834E-3</v>
      </c>
      <c r="S2833" s="50">
        <v>1.6484112593579492</v>
      </c>
      <c r="T2833" s="50">
        <v>6.6358466837546587E-3</v>
      </c>
      <c r="U2833" s="50">
        <v>3.0069684048899474</v>
      </c>
      <c r="V2833" s="51">
        <v>82.519308436230389</v>
      </c>
      <c r="X2833" s="49">
        <v>0.26</v>
      </c>
      <c r="Y2833" s="49">
        <v>43.38</v>
      </c>
      <c r="Z2833" s="49">
        <v>0.56000000000000005</v>
      </c>
      <c r="AA2833" s="49">
        <v>6.07</v>
      </c>
      <c r="AB2833" s="49">
        <v>10.53</v>
      </c>
      <c r="AC2833" s="49">
        <v>0.26</v>
      </c>
      <c r="AD2833" s="49">
        <v>2.29</v>
      </c>
      <c r="AE2833" s="312"/>
      <c r="AF2833" s="465" t="s">
        <v>1750</v>
      </c>
      <c r="AG2833" s="343">
        <v>30</v>
      </c>
      <c r="AH2833" s="343">
        <v>15</v>
      </c>
      <c r="AI2833" s="343"/>
      <c r="AJ2833" s="343"/>
      <c r="AK2833" s="343"/>
      <c r="AL2833" s="343"/>
      <c r="AM2833" s="343"/>
      <c r="AN2833" s="343"/>
      <c r="AO2833" s="343"/>
      <c r="AP2833" s="343"/>
      <c r="AQ2833" s="343"/>
      <c r="AR2833" s="343"/>
      <c r="AS2833" s="343"/>
      <c r="AT2833" s="343"/>
      <c r="AU2833" s="343"/>
      <c r="AV2833" s="343"/>
      <c r="AW2833" s="343"/>
      <c r="AX2833" s="343"/>
      <c r="AY2833" s="343"/>
      <c r="AZ2833" s="343"/>
      <c r="BA2833" s="343"/>
      <c r="BB2833" s="343"/>
      <c r="BC2833" s="343"/>
      <c r="BD2833" s="343"/>
      <c r="BE2833" s="475"/>
      <c r="BF2833" s="475"/>
      <c r="BG2833" s="475"/>
      <c r="BH2833" s="475"/>
      <c r="BI2833" s="475"/>
      <c r="BJ2833" s="475"/>
      <c r="BK2833" s="475"/>
      <c r="BL2833" s="475"/>
      <c r="BM2833" s="475"/>
      <c r="BN2833" s="475"/>
      <c r="BO2833" s="475"/>
      <c r="BP2833" s="306"/>
      <c r="BQ2833" s="496"/>
      <c r="BR2833" s="496"/>
      <c r="BS2833" s="496"/>
      <c r="BT2833" s="496"/>
      <c r="BU2833" s="496"/>
      <c r="BV2833" s="496"/>
    </row>
    <row r="2834" spans="1:74" s="52" customFormat="1" ht="12.75">
      <c r="A2834" s="45">
        <v>2670.080468178493</v>
      </c>
      <c r="B2834" s="46" t="s">
        <v>364</v>
      </c>
      <c r="C2834" s="47" t="s">
        <v>315</v>
      </c>
      <c r="D2834" s="48">
        <v>135.79933704631856</v>
      </c>
      <c r="E2834" s="49">
        <v>39.602440000000001</v>
      </c>
      <c r="F2834" s="49">
        <v>4.02E-2</v>
      </c>
      <c r="G2834" s="49">
        <v>16.545909999999999</v>
      </c>
      <c r="H2834" s="49">
        <v>0.32669999999999999</v>
      </c>
      <c r="I2834" s="49">
        <v>0.2074</v>
      </c>
      <c r="J2834" s="49">
        <v>44.227519999999998</v>
      </c>
      <c r="K2834" s="49">
        <v>0.245</v>
      </c>
      <c r="L2834" s="49">
        <v>101.19517</v>
      </c>
      <c r="M2834" s="47"/>
      <c r="N2834" s="50">
        <v>0.99147963584579646</v>
      </c>
      <c r="O2834" s="50">
        <v>7.9572558482606263E-4</v>
      </c>
      <c r="P2834" s="50">
        <v>0.34642442567162524</v>
      </c>
      <c r="Q2834" s="50">
        <v>6.5789241719869003E-3</v>
      </c>
      <c r="R2834" s="50">
        <v>4.3980113438744934E-3</v>
      </c>
      <c r="S2834" s="50">
        <v>1.650680371486001</v>
      </c>
      <c r="T2834" s="50">
        <v>6.5718188804409208E-3</v>
      </c>
      <c r="U2834" s="50">
        <v>3.0069289129845513</v>
      </c>
      <c r="V2834" s="51">
        <v>82.653668141768378</v>
      </c>
      <c r="X2834" s="49">
        <v>0.26</v>
      </c>
      <c r="Y2834" s="49">
        <v>48.21</v>
      </c>
      <c r="Z2834" s="49">
        <v>0.56000000000000005</v>
      </c>
      <c r="AA2834" s="49">
        <v>5.74</v>
      </c>
      <c r="AB2834" s="49">
        <v>11</v>
      </c>
      <c r="AC2834" s="49">
        <v>0.26</v>
      </c>
      <c r="AD2834" s="49">
        <v>2.31</v>
      </c>
      <c r="AE2834" s="312"/>
      <c r="AF2834" s="465" t="s">
        <v>1750</v>
      </c>
      <c r="AG2834" s="343">
        <v>30</v>
      </c>
      <c r="AH2834" s="343">
        <v>15</v>
      </c>
      <c r="AI2834" s="343"/>
      <c r="AJ2834" s="343"/>
      <c r="AK2834" s="343"/>
      <c r="AL2834" s="343"/>
      <c r="AM2834" s="343"/>
      <c r="AN2834" s="343"/>
      <c r="AO2834" s="343"/>
      <c r="AP2834" s="343"/>
      <c r="AQ2834" s="343"/>
      <c r="AR2834" s="343"/>
      <c r="AS2834" s="343"/>
      <c r="AT2834" s="343"/>
      <c r="AU2834" s="343"/>
      <c r="AV2834" s="343"/>
      <c r="AW2834" s="343"/>
      <c r="AX2834" s="343"/>
      <c r="AY2834" s="343"/>
      <c r="AZ2834" s="343"/>
      <c r="BA2834" s="343"/>
      <c r="BB2834" s="343"/>
      <c r="BC2834" s="343"/>
      <c r="BD2834" s="343"/>
      <c r="BE2834" s="475"/>
      <c r="BF2834" s="475"/>
      <c r="BG2834" s="475"/>
      <c r="BH2834" s="475"/>
      <c r="BI2834" s="475"/>
      <c r="BJ2834" s="475"/>
      <c r="BK2834" s="475"/>
      <c r="BL2834" s="475"/>
      <c r="BM2834" s="475"/>
      <c r="BN2834" s="475"/>
      <c r="BO2834" s="475"/>
      <c r="BP2834" s="306"/>
      <c r="BQ2834" s="496"/>
      <c r="BR2834" s="496"/>
      <c r="BS2834" s="496"/>
      <c r="BT2834" s="496"/>
      <c r="BU2834" s="496"/>
      <c r="BV2834" s="496"/>
    </row>
    <row r="2835" spans="1:74" s="52" customFormat="1" ht="12.75">
      <c r="A2835" s="45">
        <v>2670.080468178493</v>
      </c>
      <c r="B2835" s="46" t="s">
        <v>364</v>
      </c>
      <c r="C2835" s="47" t="s">
        <v>315</v>
      </c>
      <c r="D2835" s="48">
        <v>140.64933704631855</v>
      </c>
      <c r="E2835" s="49">
        <v>39.672820000000002</v>
      </c>
      <c r="F2835" s="49">
        <v>3.0099999999999998E-2</v>
      </c>
      <c r="G2835" s="49">
        <v>16.78585</v>
      </c>
      <c r="H2835" s="49">
        <v>0.31090000000000001</v>
      </c>
      <c r="I2835" s="49">
        <v>0.20599999999999999</v>
      </c>
      <c r="J2835" s="49">
        <v>44.288460000000001</v>
      </c>
      <c r="K2835" s="49">
        <v>0.23860000000000001</v>
      </c>
      <c r="L2835" s="49">
        <v>101.53273</v>
      </c>
      <c r="M2835" s="47"/>
      <c r="N2835" s="50">
        <v>0.99083817064063107</v>
      </c>
      <c r="O2835" s="50">
        <v>5.9436272839063608E-4</v>
      </c>
      <c r="P2835" s="50">
        <v>0.35059764041536651</v>
      </c>
      <c r="Q2835" s="50">
        <v>6.2456015107804569E-3</v>
      </c>
      <c r="R2835" s="50">
        <v>4.3577530605622833E-3</v>
      </c>
      <c r="S2835" s="50">
        <v>1.6489549160042154</v>
      </c>
      <c r="T2835" s="50">
        <v>6.3846595426416859E-3</v>
      </c>
      <c r="U2835" s="50">
        <v>3.0079731039025877</v>
      </c>
      <c r="V2835" s="51">
        <v>82.466195285051668</v>
      </c>
      <c r="X2835" s="49">
        <v>0.26</v>
      </c>
      <c r="Y2835" s="49">
        <v>61.92</v>
      </c>
      <c r="Z2835" s="49">
        <v>0.56000000000000005</v>
      </c>
      <c r="AA2835" s="49">
        <v>6.03</v>
      </c>
      <c r="AB2835" s="49">
        <v>10.76</v>
      </c>
      <c r="AC2835" s="49">
        <v>0.26</v>
      </c>
      <c r="AD2835" s="49">
        <v>2.37</v>
      </c>
      <c r="AE2835" s="312"/>
      <c r="AF2835" s="465" t="s">
        <v>1750</v>
      </c>
      <c r="AG2835" s="343">
        <v>30</v>
      </c>
      <c r="AH2835" s="343">
        <v>15</v>
      </c>
      <c r="AI2835" s="343"/>
      <c r="AJ2835" s="343"/>
      <c r="AK2835" s="343"/>
      <c r="AL2835" s="343"/>
      <c r="AM2835" s="343"/>
      <c r="AN2835" s="343"/>
      <c r="AO2835" s="343"/>
      <c r="AP2835" s="343"/>
      <c r="AQ2835" s="343"/>
      <c r="AR2835" s="343"/>
      <c r="AS2835" s="343"/>
      <c r="AT2835" s="343"/>
      <c r="AU2835" s="343"/>
      <c r="AV2835" s="343"/>
      <c r="AW2835" s="343"/>
      <c r="AX2835" s="343"/>
      <c r="AY2835" s="343"/>
      <c r="AZ2835" s="343"/>
      <c r="BA2835" s="343"/>
      <c r="BB2835" s="343"/>
      <c r="BC2835" s="343"/>
      <c r="BD2835" s="343"/>
      <c r="BE2835" s="475"/>
      <c r="BF2835" s="475"/>
      <c r="BG2835" s="475"/>
      <c r="BH2835" s="475"/>
      <c r="BI2835" s="475"/>
      <c r="BJ2835" s="475"/>
      <c r="BK2835" s="475"/>
      <c r="BL2835" s="475"/>
      <c r="BM2835" s="475"/>
      <c r="BN2835" s="475"/>
      <c r="BO2835" s="475"/>
      <c r="BP2835" s="306"/>
      <c r="BQ2835" s="496"/>
      <c r="BR2835" s="496"/>
      <c r="BS2835" s="496"/>
      <c r="BT2835" s="496"/>
      <c r="BU2835" s="496"/>
      <c r="BV2835" s="496"/>
    </row>
    <row r="2836" spans="1:74" s="52" customFormat="1" ht="12.75">
      <c r="A2836" s="45">
        <v>2670.080468178493</v>
      </c>
      <c r="B2836" s="46" t="s">
        <v>364</v>
      </c>
      <c r="C2836" s="47" t="s">
        <v>315</v>
      </c>
      <c r="D2836" s="48">
        <v>145.49933704631854</v>
      </c>
      <c r="E2836" s="49">
        <v>39.733150000000002</v>
      </c>
      <c r="F2836" s="49">
        <v>3.2800000000000003E-2</v>
      </c>
      <c r="G2836" s="49">
        <v>16.845839999999999</v>
      </c>
      <c r="H2836" s="49">
        <v>0.2843</v>
      </c>
      <c r="I2836" s="49">
        <v>0.24690000000000001</v>
      </c>
      <c r="J2836" s="49">
        <v>44.10566</v>
      </c>
      <c r="K2836" s="49">
        <v>0.2397</v>
      </c>
      <c r="L2836" s="49">
        <v>101.48835</v>
      </c>
      <c r="M2836" s="47"/>
      <c r="N2836" s="50">
        <v>0.99284614598539933</v>
      </c>
      <c r="O2836" s="50">
        <v>6.4800479019251124E-4</v>
      </c>
      <c r="P2836" s="50">
        <v>0.35202833618710511</v>
      </c>
      <c r="Q2836" s="50">
        <v>5.7141246443789288E-3</v>
      </c>
      <c r="R2836" s="50">
        <v>5.2255954710932759E-3</v>
      </c>
      <c r="S2836" s="50">
        <v>1.6429783034210965</v>
      </c>
      <c r="T2836" s="50">
        <v>6.417333934949543E-3</v>
      </c>
      <c r="U2836" s="50">
        <v>3.0058578444342152</v>
      </c>
      <c r="V2836" s="51">
        <v>82.354528090380711</v>
      </c>
      <c r="X2836" s="49">
        <v>0.25</v>
      </c>
      <c r="Y2836" s="49">
        <v>57.72</v>
      </c>
      <c r="Z2836" s="49">
        <v>0.56000000000000005</v>
      </c>
      <c r="AA2836" s="49">
        <v>6.73</v>
      </c>
      <c r="AB2836" s="49">
        <v>9.1999999999999993</v>
      </c>
      <c r="AC2836" s="49">
        <v>0.26</v>
      </c>
      <c r="AD2836" s="49">
        <v>2.34</v>
      </c>
      <c r="AE2836" s="312"/>
      <c r="AF2836" s="465" t="s">
        <v>1750</v>
      </c>
      <c r="AG2836" s="343">
        <v>30</v>
      </c>
      <c r="AH2836" s="343">
        <v>15</v>
      </c>
      <c r="AI2836" s="343"/>
      <c r="AJ2836" s="343"/>
      <c r="AK2836" s="343"/>
      <c r="AL2836" s="343"/>
      <c r="AM2836" s="343"/>
      <c r="AN2836" s="343"/>
      <c r="AO2836" s="343"/>
      <c r="AP2836" s="343"/>
      <c r="AQ2836" s="343"/>
      <c r="AR2836" s="343"/>
      <c r="AS2836" s="343"/>
      <c r="AT2836" s="343"/>
      <c r="AU2836" s="343"/>
      <c r="AV2836" s="343"/>
      <c r="AW2836" s="343"/>
      <c r="AX2836" s="343"/>
      <c r="AY2836" s="343"/>
      <c r="AZ2836" s="343"/>
      <c r="BA2836" s="343"/>
      <c r="BB2836" s="343"/>
      <c r="BC2836" s="343"/>
      <c r="BD2836" s="343"/>
      <c r="BE2836" s="475"/>
      <c r="BF2836" s="475"/>
      <c r="BG2836" s="475"/>
      <c r="BH2836" s="475"/>
      <c r="BI2836" s="475"/>
      <c r="BJ2836" s="475"/>
      <c r="BK2836" s="475"/>
      <c r="BL2836" s="475"/>
      <c r="BM2836" s="475"/>
      <c r="BN2836" s="475"/>
      <c r="BO2836" s="475"/>
      <c r="BP2836" s="306"/>
      <c r="BQ2836" s="496"/>
      <c r="BR2836" s="496"/>
      <c r="BS2836" s="496"/>
      <c r="BT2836" s="496"/>
      <c r="BU2836" s="496"/>
      <c r="BV2836" s="496"/>
    </row>
    <row r="2837" spans="1:74" s="52" customFormat="1" ht="12.75">
      <c r="A2837" s="45">
        <v>2670.080468178493</v>
      </c>
      <c r="B2837" s="46" t="s">
        <v>364</v>
      </c>
      <c r="C2837" s="47" t="s">
        <v>315</v>
      </c>
      <c r="D2837" s="48">
        <v>150.34933704631854</v>
      </c>
      <c r="E2837" s="49">
        <v>39.702979999999997</v>
      </c>
      <c r="F2837" s="49">
        <v>8.3999999999999995E-3</v>
      </c>
      <c r="G2837" s="49">
        <v>16.815850000000001</v>
      </c>
      <c r="H2837" s="49">
        <v>0.30380000000000001</v>
      </c>
      <c r="I2837" s="49">
        <v>0.2278</v>
      </c>
      <c r="J2837" s="49">
        <v>44.379860000000001</v>
      </c>
      <c r="K2837" s="49">
        <v>0.2419</v>
      </c>
      <c r="L2837" s="49">
        <v>101.68059000000001</v>
      </c>
      <c r="M2837" s="47"/>
      <c r="N2837" s="50">
        <v>0.99043818919078086</v>
      </c>
      <c r="O2837" s="50">
        <v>1.656757608117867E-4</v>
      </c>
      <c r="P2837" s="50">
        <v>0.35081575669981729</v>
      </c>
      <c r="Q2837" s="50">
        <v>6.095873336491581E-3</v>
      </c>
      <c r="R2837" s="50">
        <v>4.8133088724380451E-3</v>
      </c>
      <c r="S2837" s="50">
        <v>1.6504362198553533</v>
      </c>
      <c r="T2837" s="50">
        <v>6.4654355719029064E-3</v>
      </c>
      <c r="U2837" s="50">
        <v>3.0092304592875956</v>
      </c>
      <c r="V2837" s="51">
        <v>82.470185623317192</v>
      </c>
      <c r="X2837" s="49">
        <v>0.26</v>
      </c>
      <c r="Y2837" s="49">
        <v>224.45</v>
      </c>
      <c r="Z2837" s="49">
        <v>0.56000000000000005</v>
      </c>
      <c r="AA2837" s="49">
        <v>6.17</v>
      </c>
      <c r="AB2837" s="49">
        <v>9.59</v>
      </c>
      <c r="AC2837" s="49">
        <v>0.26</v>
      </c>
      <c r="AD2837" s="49">
        <v>2.35</v>
      </c>
      <c r="AE2837" s="312"/>
      <c r="AF2837" s="465" t="s">
        <v>1750</v>
      </c>
      <c r="AG2837" s="343">
        <v>30</v>
      </c>
      <c r="AH2837" s="343">
        <v>15</v>
      </c>
      <c r="AI2837" s="343"/>
      <c r="AJ2837" s="343"/>
      <c r="AK2837" s="343"/>
      <c r="AL2837" s="343"/>
      <c r="AM2837" s="343"/>
      <c r="AN2837" s="343"/>
      <c r="AO2837" s="343"/>
      <c r="AP2837" s="343"/>
      <c r="AQ2837" s="343"/>
      <c r="AR2837" s="343"/>
      <c r="AS2837" s="343"/>
      <c r="AT2837" s="343"/>
      <c r="AU2837" s="343"/>
      <c r="AV2837" s="343"/>
      <c r="AW2837" s="343"/>
      <c r="AX2837" s="343"/>
      <c r="AY2837" s="343"/>
      <c r="AZ2837" s="343"/>
      <c r="BA2837" s="343"/>
      <c r="BB2837" s="343"/>
      <c r="BC2837" s="343"/>
      <c r="BD2837" s="343"/>
      <c r="BE2837" s="475"/>
      <c r="BF2837" s="475"/>
      <c r="BG2837" s="475"/>
      <c r="BH2837" s="475"/>
      <c r="BI2837" s="475"/>
      <c r="BJ2837" s="475"/>
      <c r="BK2837" s="475"/>
      <c r="BL2837" s="475"/>
      <c r="BM2837" s="475"/>
      <c r="BN2837" s="475"/>
      <c r="BO2837" s="475"/>
      <c r="BP2837" s="306"/>
      <c r="BQ2837" s="496"/>
      <c r="BR2837" s="496"/>
      <c r="BS2837" s="496"/>
      <c r="BT2837" s="496"/>
      <c r="BU2837" s="496"/>
      <c r="BV2837" s="496"/>
    </row>
    <row r="2838" spans="1:74" s="52" customFormat="1" ht="12.75">
      <c r="A2838" s="45"/>
      <c r="B2838" s="46"/>
      <c r="C2838" s="47"/>
      <c r="D2838" s="48"/>
      <c r="E2838" s="49"/>
      <c r="F2838" s="49"/>
      <c r="G2838" s="49"/>
      <c r="H2838" s="49"/>
      <c r="I2838" s="49"/>
      <c r="J2838" s="49"/>
      <c r="K2838" s="49"/>
      <c r="L2838" s="49"/>
      <c r="M2838" s="47"/>
      <c r="N2838" s="50"/>
      <c r="O2838" s="50"/>
      <c r="P2838" s="50"/>
      <c r="Q2838" s="50"/>
      <c r="R2838" s="50"/>
      <c r="S2838" s="50"/>
      <c r="T2838" s="50"/>
      <c r="U2838" s="50"/>
      <c r="V2838" s="51"/>
      <c r="AE2838" s="312"/>
      <c r="AF2838" s="312"/>
      <c r="AG2838" s="312"/>
      <c r="AH2838" s="312"/>
      <c r="AI2838" s="312"/>
      <c r="AJ2838" s="312"/>
      <c r="AK2838" s="312"/>
      <c r="AL2838" s="312"/>
      <c r="AM2838" s="312"/>
      <c r="AN2838" s="312"/>
      <c r="AO2838" s="312"/>
      <c r="AP2838" s="312"/>
      <c r="AQ2838" s="312"/>
      <c r="AR2838" s="312"/>
      <c r="AS2838" s="312"/>
      <c r="AT2838" s="312"/>
      <c r="AU2838" s="312"/>
      <c r="AV2838" s="312"/>
      <c r="AW2838" s="312"/>
      <c r="AX2838" s="312"/>
      <c r="AY2838" s="312"/>
      <c r="AZ2838" s="312"/>
      <c r="BA2838" s="312"/>
      <c r="BB2838" s="312"/>
      <c r="BC2838" s="312"/>
      <c r="BD2838" s="312"/>
      <c r="BE2838" s="306"/>
      <c r="BF2838" s="306"/>
      <c r="BG2838" s="306"/>
      <c r="BH2838" s="306"/>
      <c r="BI2838" s="306"/>
      <c r="BJ2838" s="306"/>
      <c r="BK2838" s="306"/>
      <c r="BL2838" s="306"/>
      <c r="BM2838" s="306"/>
      <c r="BN2838" s="306"/>
      <c r="BO2838" s="306"/>
      <c r="BP2838" s="306"/>
      <c r="BQ2838" s="496"/>
      <c r="BR2838" s="496"/>
      <c r="BS2838" s="496"/>
      <c r="BT2838" s="496"/>
      <c r="BU2838" s="496"/>
      <c r="BV2838" s="496"/>
    </row>
    <row r="2839" spans="1:74" s="52" customFormat="1" ht="12.75">
      <c r="A2839" s="45">
        <v>2670.080468178493</v>
      </c>
      <c r="B2839" s="46" t="s">
        <v>364</v>
      </c>
      <c r="C2839" s="47" t="s">
        <v>359</v>
      </c>
      <c r="D2839" s="48">
        <v>0</v>
      </c>
      <c r="E2839" s="49">
        <v>39.270659999999999</v>
      </c>
      <c r="F2839" s="49">
        <v>2.6100000000000002E-2</v>
      </c>
      <c r="G2839" s="49">
        <v>19.525179999999999</v>
      </c>
      <c r="H2839" s="49">
        <v>0.24970000000000001</v>
      </c>
      <c r="I2839" s="49">
        <v>0.25629999999999997</v>
      </c>
      <c r="J2839" s="49">
        <v>41.008209999999998</v>
      </c>
      <c r="K2839" s="49">
        <v>0.28100000000000003</v>
      </c>
      <c r="L2839" s="49">
        <v>100.61715000000001</v>
      </c>
      <c r="M2839" s="47"/>
      <c r="N2839" s="50">
        <v>1.001902105754791</v>
      </c>
      <c r="O2839" s="50">
        <v>5.2646925183276471E-4</v>
      </c>
      <c r="P2839" s="50">
        <v>0.41658931764102419</v>
      </c>
      <c r="Q2839" s="50">
        <v>5.1241227380629155E-3</v>
      </c>
      <c r="R2839" s="50">
        <v>5.5384907474790518E-3</v>
      </c>
      <c r="S2839" s="50">
        <v>1.5596833913964949</v>
      </c>
      <c r="T2839" s="50">
        <v>7.6810582118588596E-3</v>
      </c>
      <c r="U2839" s="50">
        <v>2.9970449557415439</v>
      </c>
      <c r="V2839" s="51">
        <v>78.920453855586018</v>
      </c>
      <c r="X2839" s="49">
        <v>0.26</v>
      </c>
      <c r="Y2839" s="49">
        <v>76.66</v>
      </c>
      <c r="Z2839" s="49">
        <v>0.52</v>
      </c>
      <c r="AA2839" s="49">
        <v>7.3</v>
      </c>
      <c r="AB2839" s="49">
        <v>8.98</v>
      </c>
      <c r="AC2839" s="49">
        <v>0.27</v>
      </c>
      <c r="AD2839" s="49">
        <v>2.09</v>
      </c>
      <c r="AE2839" s="312"/>
      <c r="AF2839" s="465" t="s">
        <v>1750</v>
      </c>
      <c r="AG2839" s="343">
        <v>30</v>
      </c>
      <c r="AH2839" s="343">
        <v>15</v>
      </c>
      <c r="AI2839" s="343"/>
      <c r="AJ2839" s="343"/>
      <c r="AK2839" s="343"/>
      <c r="AL2839" s="343"/>
      <c r="AM2839" s="343"/>
      <c r="AN2839" s="343"/>
      <c r="AO2839" s="343"/>
      <c r="AP2839" s="343"/>
      <c r="AQ2839" s="343"/>
      <c r="AR2839" s="343"/>
      <c r="AS2839" s="343"/>
      <c r="AT2839" s="343"/>
      <c r="AU2839" s="343"/>
      <c r="AV2839" s="343"/>
      <c r="AW2839" s="343"/>
      <c r="AX2839" s="343"/>
      <c r="AY2839" s="343"/>
      <c r="AZ2839" s="343"/>
      <c r="BA2839" s="343"/>
      <c r="BB2839" s="343"/>
      <c r="BC2839" s="343"/>
      <c r="BD2839" s="343"/>
      <c r="BE2839" s="475"/>
      <c r="BF2839" s="475"/>
      <c r="BG2839" s="475"/>
      <c r="BH2839" s="475"/>
      <c r="BI2839" s="475"/>
      <c r="BJ2839" s="475"/>
      <c r="BK2839" s="475"/>
      <c r="BL2839" s="475"/>
      <c r="BM2839" s="475"/>
      <c r="BN2839" s="475"/>
      <c r="BO2839" s="475"/>
      <c r="BP2839" s="306"/>
      <c r="BQ2839" s="496"/>
      <c r="BR2839" s="496"/>
      <c r="BS2839" s="496"/>
      <c r="BT2839" s="496"/>
      <c r="BU2839" s="496"/>
      <c r="BV2839" s="496"/>
    </row>
    <row r="2840" spans="1:74" s="52" customFormat="1" ht="12.75">
      <c r="A2840" s="45">
        <v>2670.080468178493</v>
      </c>
      <c r="B2840" s="46" t="s">
        <v>364</v>
      </c>
      <c r="C2840" s="47" t="s">
        <v>359</v>
      </c>
      <c r="D2840" s="48">
        <v>10.003046627315911</v>
      </c>
      <c r="E2840" s="49">
        <v>39.702979999999997</v>
      </c>
      <c r="F2840" s="49">
        <v>0.10009999999999999</v>
      </c>
      <c r="G2840" s="49">
        <v>16.46593</v>
      </c>
      <c r="H2840" s="49">
        <v>0.2767</v>
      </c>
      <c r="I2840" s="49">
        <v>0.2059</v>
      </c>
      <c r="J2840" s="49">
        <v>43.425240000000002</v>
      </c>
      <c r="K2840" s="49">
        <v>0.23119999999999999</v>
      </c>
      <c r="L2840" s="49">
        <v>100.40805</v>
      </c>
      <c r="M2840" s="47"/>
      <c r="N2840" s="50">
        <v>1.0001062019692335</v>
      </c>
      <c r="O2840" s="50">
        <v>1.9935746750644337E-3</v>
      </c>
      <c r="P2840" s="50">
        <v>0.34686882911177597</v>
      </c>
      <c r="Q2840" s="50">
        <v>5.606296557884494E-3</v>
      </c>
      <c r="R2840" s="50">
        <v>4.3930394303039778E-3</v>
      </c>
      <c r="S2840" s="50">
        <v>1.6306989382154162</v>
      </c>
      <c r="T2840" s="50">
        <v>6.2397687209587256E-3</v>
      </c>
      <c r="U2840" s="50">
        <v>2.9959066486806374</v>
      </c>
      <c r="V2840" s="51">
        <v>82.459825911271238</v>
      </c>
      <c r="X2840" s="49">
        <v>0.26</v>
      </c>
      <c r="Y2840" s="49">
        <v>20.67</v>
      </c>
      <c r="Z2840" s="49">
        <v>0.56999999999999995</v>
      </c>
      <c r="AA2840" s="49">
        <v>6.77</v>
      </c>
      <c r="AB2840" s="49">
        <v>11.01</v>
      </c>
      <c r="AC2840" s="49">
        <v>0.26</v>
      </c>
      <c r="AD2840" s="49">
        <v>2.4300000000000002</v>
      </c>
      <c r="AE2840" s="312"/>
      <c r="AF2840" s="465" t="s">
        <v>1750</v>
      </c>
      <c r="AG2840" s="343">
        <v>30</v>
      </c>
      <c r="AH2840" s="343">
        <v>15</v>
      </c>
      <c r="AI2840" s="343"/>
      <c r="AJ2840" s="343"/>
      <c r="AK2840" s="343"/>
      <c r="AL2840" s="343"/>
      <c r="AM2840" s="343"/>
      <c r="AN2840" s="343"/>
      <c r="AO2840" s="343"/>
      <c r="AP2840" s="343"/>
      <c r="AQ2840" s="343"/>
      <c r="AR2840" s="343"/>
      <c r="AS2840" s="343"/>
      <c r="AT2840" s="343"/>
      <c r="AU2840" s="343"/>
      <c r="AV2840" s="343"/>
      <c r="AW2840" s="343"/>
      <c r="AX2840" s="343"/>
      <c r="AY2840" s="343"/>
      <c r="AZ2840" s="343"/>
      <c r="BA2840" s="343"/>
      <c r="BB2840" s="343"/>
      <c r="BC2840" s="343"/>
      <c r="BD2840" s="343"/>
      <c r="BE2840" s="475"/>
      <c r="BF2840" s="475"/>
      <c r="BG2840" s="475"/>
      <c r="BH2840" s="475"/>
      <c r="BI2840" s="475"/>
      <c r="BJ2840" s="475"/>
      <c r="BK2840" s="475"/>
      <c r="BL2840" s="475"/>
      <c r="BM2840" s="475"/>
      <c r="BN2840" s="475"/>
      <c r="BO2840" s="475"/>
      <c r="BP2840" s="306"/>
      <c r="BQ2840" s="496"/>
      <c r="BR2840" s="496"/>
      <c r="BS2840" s="496"/>
      <c r="BT2840" s="496"/>
      <c r="BU2840" s="496"/>
      <c r="BV2840" s="496"/>
    </row>
    <row r="2841" spans="1:74" s="52" customFormat="1" ht="12.75">
      <c r="A2841" s="45">
        <v>2670.080468178493</v>
      </c>
      <c r="B2841" s="46" t="s">
        <v>364</v>
      </c>
      <c r="C2841" s="47" t="s">
        <v>359</v>
      </c>
      <c r="D2841" s="48">
        <v>20.003046627315911</v>
      </c>
      <c r="E2841" s="49">
        <v>40.014659999999999</v>
      </c>
      <c r="F2841" s="49">
        <v>0.1217</v>
      </c>
      <c r="G2841" s="49">
        <v>14.356450000000001</v>
      </c>
      <c r="H2841" s="49">
        <v>0.3458</v>
      </c>
      <c r="I2841" s="49">
        <v>0.1996</v>
      </c>
      <c r="J2841" s="49">
        <v>45.019660000000002</v>
      </c>
      <c r="K2841" s="49">
        <v>0.2162</v>
      </c>
      <c r="L2841" s="49">
        <v>100.27406999999999</v>
      </c>
      <c r="M2841" s="47"/>
      <c r="N2841" s="50">
        <v>0.99963807315175046</v>
      </c>
      <c r="O2841" s="50">
        <v>2.4037519575026865E-3</v>
      </c>
      <c r="P2841" s="50">
        <v>0.29993470095288982</v>
      </c>
      <c r="Q2841" s="50">
        <v>6.948523632799115E-3</v>
      </c>
      <c r="R2841" s="50">
        <v>4.2234750582500844E-3</v>
      </c>
      <c r="S2841" s="50">
        <v>1.6766191178749965</v>
      </c>
      <c r="T2841" s="50">
        <v>5.7867803050559415E-3</v>
      </c>
      <c r="U2841" s="50">
        <v>2.9955544229332443</v>
      </c>
      <c r="V2841" s="51">
        <v>84.825371406747024</v>
      </c>
      <c r="X2841" s="49">
        <v>0.25</v>
      </c>
      <c r="Y2841" s="49">
        <v>17.32</v>
      </c>
      <c r="Z2841" s="49">
        <v>0.61</v>
      </c>
      <c r="AA2841" s="49">
        <v>5.51</v>
      </c>
      <c r="AB2841" s="49">
        <v>11</v>
      </c>
      <c r="AC2841" s="49">
        <v>0.25</v>
      </c>
      <c r="AD2841" s="49">
        <v>2.5499999999999998</v>
      </c>
      <c r="AE2841" s="312"/>
      <c r="AF2841" s="465" t="s">
        <v>1750</v>
      </c>
      <c r="AG2841" s="343">
        <v>30</v>
      </c>
      <c r="AH2841" s="343">
        <v>15</v>
      </c>
      <c r="AI2841" s="343"/>
      <c r="AJ2841" s="343"/>
      <c r="AK2841" s="343"/>
      <c r="AL2841" s="343"/>
      <c r="AM2841" s="343"/>
      <c r="AN2841" s="343"/>
      <c r="AO2841" s="343"/>
      <c r="AP2841" s="343"/>
      <c r="AQ2841" s="343"/>
      <c r="AR2841" s="343"/>
      <c r="AS2841" s="343"/>
      <c r="AT2841" s="343"/>
      <c r="AU2841" s="343"/>
      <c r="AV2841" s="343"/>
      <c r="AW2841" s="343"/>
      <c r="AX2841" s="343"/>
      <c r="AY2841" s="343"/>
      <c r="AZ2841" s="343"/>
      <c r="BA2841" s="343"/>
      <c r="BB2841" s="343"/>
      <c r="BC2841" s="343"/>
      <c r="BD2841" s="343"/>
      <c r="BE2841" s="475"/>
      <c r="BF2841" s="475"/>
      <c r="BG2841" s="475"/>
      <c r="BH2841" s="475"/>
      <c r="BI2841" s="475"/>
      <c r="BJ2841" s="475"/>
      <c r="BK2841" s="475"/>
      <c r="BL2841" s="475"/>
      <c r="BM2841" s="475"/>
      <c r="BN2841" s="475"/>
      <c r="BO2841" s="475"/>
      <c r="BP2841" s="306"/>
      <c r="BQ2841" s="496"/>
      <c r="BR2841" s="496"/>
      <c r="BS2841" s="496"/>
      <c r="BT2841" s="496"/>
      <c r="BU2841" s="496"/>
      <c r="BV2841" s="496"/>
    </row>
    <row r="2842" spans="1:74" s="52" customFormat="1" ht="12.75">
      <c r="A2842" s="45">
        <v>2670.080468178493</v>
      </c>
      <c r="B2842" s="46" t="s">
        <v>364</v>
      </c>
      <c r="C2842" s="47" t="s">
        <v>359</v>
      </c>
      <c r="D2842" s="48">
        <v>30.003046627315911</v>
      </c>
      <c r="E2842" s="49">
        <v>40.296169999999996</v>
      </c>
      <c r="F2842" s="49">
        <v>0.1023</v>
      </c>
      <c r="G2842" s="49">
        <v>12.91681</v>
      </c>
      <c r="H2842" s="49">
        <v>0.3715</v>
      </c>
      <c r="I2842" s="49">
        <v>0.1701</v>
      </c>
      <c r="J2842" s="49">
        <v>46.329729999999998</v>
      </c>
      <c r="K2842" s="49">
        <v>0.21640000000000001</v>
      </c>
      <c r="L2842" s="49">
        <v>100.40300999999998</v>
      </c>
      <c r="M2842" s="47"/>
      <c r="N2842" s="50">
        <v>0.99879869661976128</v>
      </c>
      <c r="O2842" s="50">
        <v>2.0047731893241328E-3</v>
      </c>
      <c r="P2842" s="50">
        <v>0.26774752332572987</v>
      </c>
      <c r="Q2842" s="50">
        <v>7.4065661739213789E-3</v>
      </c>
      <c r="R2842" s="50">
        <v>3.5711184027549408E-3</v>
      </c>
      <c r="S2842" s="50">
        <v>1.711916239358066</v>
      </c>
      <c r="T2842" s="50">
        <v>5.7468399320333491E-3</v>
      </c>
      <c r="U2842" s="50">
        <v>2.9971917570015911</v>
      </c>
      <c r="V2842" s="51">
        <v>86.475101056416321</v>
      </c>
      <c r="X2842" s="49">
        <v>0.25</v>
      </c>
      <c r="Y2842" s="49">
        <v>20.23</v>
      </c>
      <c r="Z2842" s="49">
        <v>0.64</v>
      </c>
      <c r="AA2842" s="49">
        <v>5.08</v>
      </c>
      <c r="AB2842" s="49">
        <v>12.4</v>
      </c>
      <c r="AC2842" s="49">
        <v>0.25</v>
      </c>
      <c r="AD2842" s="49">
        <v>2.54</v>
      </c>
      <c r="AE2842" s="312"/>
      <c r="AF2842" s="465" t="s">
        <v>1750</v>
      </c>
      <c r="AG2842" s="343">
        <v>30</v>
      </c>
      <c r="AH2842" s="343">
        <v>15</v>
      </c>
      <c r="AI2842" s="343"/>
      <c r="AJ2842" s="343"/>
      <c r="AK2842" s="343"/>
      <c r="AL2842" s="343"/>
      <c r="AM2842" s="343"/>
      <c r="AN2842" s="343"/>
      <c r="AO2842" s="343"/>
      <c r="AP2842" s="343"/>
      <c r="AQ2842" s="343"/>
      <c r="AR2842" s="343"/>
      <c r="AS2842" s="343"/>
      <c r="AT2842" s="343"/>
      <c r="AU2842" s="343"/>
      <c r="AV2842" s="343"/>
      <c r="AW2842" s="343"/>
      <c r="AX2842" s="343"/>
      <c r="AY2842" s="343"/>
      <c r="AZ2842" s="343"/>
      <c r="BA2842" s="343"/>
      <c r="BB2842" s="343"/>
      <c r="BC2842" s="343"/>
      <c r="BD2842" s="343"/>
      <c r="BE2842" s="475"/>
      <c r="BF2842" s="475"/>
      <c r="BG2842" s="475"/>
      <c r="BH2842" s="475"/>
      <c r="BI2842" s="475"/>
      <c r="BJ2842" s="475"/>
      <c r="BK2842" s="475"/>
      <c r="BL2842" s="475"/>
      <c r="BM2842" s="475"/>
      <c r="BN2842" s="475"/>
      <c r="BO2842" s="475"/>
      <c r="BP2842" s="306"/>
      <c r="BQ2842" s="496"/>
      <c r="BR2842" s="496"/>
      <c r="BS2842" s="496"/>
      <c r="BT2842" s="496"/>
      <c r="BU2842" s="496"/>
      <c r="BV2842" s="496"/>
    </row>
    <row r="2843" spans="1:74" s="52" customFormat="1" ht="12.75">
      <c r="A2843" s="45">
        <v>2670.080468178493</v>
      </c>
      <c r="B2843" s="46" t="s">
        <v>364</v>
      </c>
      <c r="C2843" s="47" t="s">
        <v>359</v>
      </c>
      <c r="D2843" s="48">
        <v>40.003046627315911</v>
      </c>
      <c r="E2843" s="49">
        <v>40.607840000000003</v>
      </c>
      <c r="F2843" s="49">
        <v>5.57E-2</v>
      </c>
      <c r="G2843" s="49">
        <v>12.28697</v>
      </c>
      <c r="H2843" s="49">
        <v>0.34949999999999998</v>
      </c>
      <c r="I2843" s="49">
        <v>0.16619999999999999</v>
      </c>
      <c r="J2843" s="49">
        <v>46.959380000000003</v>
      </c>
      <c r="K2843" s="49">
        <v>0.2094</v>
      </c>
      <c r="L2843" s="49">
        <v>100.63499000000002</v>
      </c>
      <c r="M2843" s="47"/>
      <c r="N2843" s="50">
        <v>1.0009648688965835</v>
      </c>
      <c r="O2843" s="50">
        <v>1.085524316017763E-3</v>
      </c>
      <c r="P2843" s="50">
        <v>0.25328515573665755</v>
      </c>
      <c r="Q2843" s="50">
        <v>6.9294699925455429E-3</v>
      </c>
      <c r="R2843" s="50">
        <v>3.4699698767432959E-3</v>
      </c>
      <c r="S2843" s="50">
        <v>1.7255988626728309</v>
      </c>
      <c r="T2843" s="50">
        <v>5.5302309800031582E-3</v>
      </c>
      <c r="U2843" s="50">
        <v>2.9968640824713817</v>
      </c>
      <c r="V2843" s="51">
        <v>87.200606332642309</v>
      </c>
      <c r="X2843" s="49">
        <v>0.25</v>
      </c>
      <c r="Y2843" s="49">
        <v>36.71</v>
      </c>
      <c r="Z2843" s="49">
        <v>0.66</v>
      </c>
      <c r="AA2843" s="49">
        <v>5.43</v>
      </c>
      <c r="AB2843" s="49">
        <v>12.87</v>
      </c>
      <c r="AC2843" s="49">
        <v>0.25</v>
      </c>
      <c r="AD2843" s="49">
        <v>2.61</v>
      </c>
      <c r="AE2843" s="312"/>
      <c r="AF2843" s="465" t="s">
        <v>1750</v>
      </c>
      <c r="AG2843" s="343">
        <v>30</v>
      </c>
      <c r="AH2843" s="343">
        <v>15</v>
      </c>
      <c r="AI2843" s="343"/>
      <c r="AJ2843" s="343"/>
      <c r="AK2843" s="343"/>
      <c r="AL2843" s="343"/>
      <c r="AM2843" s="343"/>
      <c r="AN2843" s="343"/>
      <c r="AO2843" s="343"/>
      <c r="AP2843" s="343"/>
      <c r="AQ2843" s="343"/>
      <c r="AR2843" s="343"/>
      <c r="AS2843" s="343"/>
      <c r="AT2843" s="343"/>
      <c r="AU2843" s="343"/>
      <c r="AV2843" s="343"/>
      <c r="AW2843" s="343"/>
      <c r="AX2843" s="343"/>
      <c r="AY2843" s="343"/>
      <c r="AZ2843" s="343"/>
      <c r="BA2843" s="343"/>
      <c r="BB2843" s="343"/>
      <c r="BC2843" s="343"/>
      <c r="BD2843" s="343"/>
      <c r="BE2843" s="475"/>
      <c r="BF2843" s="475"/>
      <c r="BG2843" s="475"/>
      <c r="BH2843" s="475"/>
      <c r="BI2843" s="475"/>
      <c r="BJ2843" s="475"/>
      <c r="BK2843" s="475"/>
      <c r="BL2843" s="475"/>
      <c r="BM2843" s="475"/>
      <c r="BN2843" s="475"/>
      <c r="BO2843" s="475"/>
      <c r="BP2843" s="306"/>
      <c r="BQ2843" s="496"/>
      <c r="BR2843" s="496"/>
      <c r="BS2843" s="496"/>
      <c r="BT2843" s="496"/>
      <c r="BU2843" s="496"/>
      <c r="BV2843" s="496"/>
    </row>
    <row r="2844" spans="1:74" s="52" customFormat="1" ht="12.75">
      <c r="A2844" s="45">
        <v>2670.080468178493</v>
      </c>
      <c r="B2844" s="46" t="s">
        <v>364</v>
      </c>
      <c r="C2844" s="47" t="s">
        <v>359</v>
      </c>
      <c r="D2844" s="48">
        <v>50.003046627315911</v>
      </c>
      <c r="E2844" s="49">
        <v>40.537460000000003</v>
      </c>
      <c r="F2844" s="49">
        <v>8.1600000000000006E-2</v>
      </c>
      <c r="G2844" s="49">
        <v>11.82708</v>
      </c>
      <c r="H2844" s="49">
        <v>0.33379999999999999</v>
      </c>
      <c r="I2844" s="49">
        <v>0.1565</v>
      </c>
      <c r="J2844" s="49">
        <v>47.79213</v>
      </c>
      <c r="K2844" s="49">
        <v>0.21460000000000001</v>
      </c>
      <c r="L2844" s="49">
        <v>100.94317000000001</v>
      </c>
      <c r="M2844" s="47"/>
      <c r="N2844" s="50">
        <v>0.99455842827563312</v>
      </c>
      <c r="O2844" s="50">
        <v>1.5828484773995738E-3</v>
      </c>
      <c r="P2844" s="50">
        <v>0.24266508696835021</v>
      </c>
      <c r="Q2844" s="50">
        <v>6.5872476878879082E-3</v>
      </c>
      <c r="R2844" s="50">
        <v>3.2521745738239884E-3</v>
      </c>
      <c r="S2844" s="50">
        <v>1.7479890233955864</v>
      </c>
      <c r="T2844" s="50">
        <v>5.6410653908871653E-3</v>
      </c>
      <c r="U2844" s="50">
        <v>3.0022758747695684</v>
      </c>
      <c r="V2844" s="51">
        <v>87.809781432898689</v>
      </c>
      <c r="X2844" s="49">
        <v>0.25</v>
      </c>
      <c r="Y2844" s="49">
        <v>25.35</v>
      </c>
      <c r="Z2844" s="49">
        <v>0.67</v>
      </c>
      <c r="AA2844" s="49">
        <v>5.57</v>
      </c>
      <c r="AB2844" s="49">
        <v>13.34</v>
      </c>
      <c r="AC2844" s="49">
        <v>0.24</v>
      </c>
      <c r="AD2844" s="49">
        <v>2.54</v>
      </c>
      <c r="AE2844" s="312"/>
      <c r="AF2844" s="465" t="s">
        <v>1750</v>
      </c>
      <c r="AG2844" s="343">
        <v>30</v>
      </c>
      <c r="AH2844" s="343">
        <v>15</v>
      </c>
      <c r="AI2844" s="343"/>
      <c r="AJ2844" s="343"/>
      <c r="AK2844" s="343"/>
      <c r="AL2844" s="343"/>
      <c r="AM2844" s="343"/>
      <c r="AN2844" s="343"/>
      <c r="AO2844" s="343"/>
      <c r="AP2844" s="343"/>
      <c r="AQ2844" s="343"/>
      <c r="AR2844" s="343"/>
      <c r="AS2844" s="343"/>
      <c r="AT2844" s="343"/>
      <c r="AU2844" s="343"/>
      <c r="AV2844" s="343"/>
      <c r="AW2844" s="343"/>
      <c r="AX2844" s="343"/>
      <c r="AY2844" s="343"/>
      <c r="AZ2844" s="343"/>
      <c r="BA2844" s="343"/>
      <c r="BB2844" s="343"/>
      <c r="BC2844" s="343"/>
      <c r="BD2844" s="343"/>
      <c r="BE2844" s="475"/>
      <c r="BF2844" s="475"/>
      <c r="BG2844" s="475"/>
      <c r="BH2844" s="475"/>
      <c r="BI2844" s="475"/>
      <c r="BJ2844" s="475"/>
      <c r="BK2844" s="475"/>
      <c r="BL2844" s="475"/>
      <c r="BM2844" s="475"/>
      <c r="BN2844" s="475"/>
      <c r="BO2844" s="475"/>
      <c r="BP2844" s="306"/>
      <c r="BQ2844" s="496"/>
      <c r="BR2844" s="496"/>
      <c r="BS2844" s="496"/>
      <c r="BT2844" s="496"/>
      <c r="BU2844" s="496"/>
      <c r="BV2844" s="496"/>
    </row>
    <row r="2845" spans="1:74" s="52" customFormat="1" ht="12.75">
      <c r="A2845" s="45">
        <v>2670.080468178493</v>
      </c>
      <c r="B2845" s="46" t="s">
        <v>364</v>
      </c>
      <c r="C2845" s="47" t="s">
        <v>359</v>
      </c>
      <c r="D2845" s="48">
        <v>60.003046627315911</v>
      </c>
      <c r="E2845" s="49">
        <v>40.678220000000003</v>
      </c>
      <c r="F2845" s="49">
        <v>0.1128</v>
      </c>
      <c r="G2845" s="49">
        <v>11.687110000000001</v>
      </c>
      <c r="H2845" s="49">
        <v>0.35849999999999999</v>
      </c>
      <c r="I2845" s="49">
        <v>0.16420000000000001</v>
      </c>
      <c r="J2845" s="49">
        <v>47.203110000000002</v>
      </c>
      <c r="K2845" s="49">
        <v>0.2001</v>
      </c>
      <c r="L2845" s="49">
        <v>100.40404000000002</v>
      </c>
      <c r="M2845" s="47"/>
      <c r="N2845" s="50">
        <v>1.0018757027438232</v>
      </c>
      <c r="O2845" s="50">
        <v>2.1965263537043868E-3</v>
      </c>
      <c r="P2845" s="50">
        <v>0.24072158218903597</v>
      </c>
      <c r="Q2845" s="50">
        <v>7.1020701212790036E-3</v>
      </c>
      <c r="R2845" s="50">
        <v>3.4253960734141691E-3</v>
      </c>
      <c r="S2845" s="50">
        <v>1.7331296908736804</v>
      </c>
      <c r="T2845" s="50">
        <v>5.2802761938307297E-3</v>
      </c>
      <c r="U2845" s="50">
        <v>2.9937312445487678</v>
      </c>
      <c r="V2845" s="51">
        <v>87.80447212643729</v>
      </c>
      <c r="X2845" s="49">
        <v>0.25</v>
      </c>
      <c r="Y2845" s="49">
        <v>18.77</v>
      </c>
      <c r="Z2845" s="49">
        <v>0.68</v>
      </c>
      <c r="AA2845" s="49">
        <v>5.34</v>
      </c>
      <c r="AB2845" s="49">
        <v>12.87</v>
      </c>
      <c r="AC2845" s="49">
        <v>0.24</v>
      </c>
      <c r="AD2845" s="49">
        <v>2.71</v>
      </c>
      <c r="AE2845" s="312"/>
      <c r="AF2845" s="465" t="s">
        <v>1750</v>
      </c>
      <c r="AG2845" s="343">
        <v>30</v>
      </c>
      <c r="AH2845" s="343">
        <v>15</v>
      </c>
      <c r="AI2845" s="343"/>
      <c r="AJ2845" s="343"/>
      <c r="AK2845" s="343"/>
      <c r="AL2845" s="343"/>
      <c r="AM2845" s="343"/>
      <c r="AN2845" s="343"/>
      <c r="AO2845" s="343"/>
      <c r="AP2845" s="343"/>
      <c r="AQ2845" s="343"/>
      <c r="AR2845" s="343"/>
      <c r="AS2845" s="343"/>
      <c r="AT2845" s="343"/>
      <c r="AU2845" s="343"/>
      <c r="AV2845" s="343"/>
      <c r="AW2845" s="343"/>
      <c r="AX2845" s="343"/>
      <c r="AY2845" s="343"/>
      <c r="AZ2845" s="343"/>
      <c r="BA2845" s="343"/>
      <c r="BB2845" s="343"/>
      <c r="BC2845" s="343"/>
      <c r="BD2845" s="343"/>
      <c r="BE2845" s="475"/>
      <c r="BF2845" s="475"/>
      <c r="BG2845" s="475"/>
      <c r="BH2845" s="475"/>
      <c r="BI2845" s="475"/>
      <c r="BJ2845" s="475"/>
      <c r="BK2845" s="475"/>
      <c r="BL2845" s="475"/>
      <c r="BM2845" s="475"/>
      <c r="BN2845" s="475"/>
      <c r="BO2845" s="475"/>
      <c r="BP2845" s="306"/>
      <c r="BQ2845" s="496"/>
      <c r="BR2845" s="496"/>
      <c r="BS2845" s="496"/>
      <c r="BT2845" s="496"/>
      <c r="BU2845" s="496"/>
      <c r="BV2845" s="496"/>
    </row>
    <row r="2846" spans="1:74" s="52" customFormat="1" ht="12.75">
      <c r="A2846" s="45">
        <v>2670.080468178493</v>
      </c>
      <c r="B2846" s="46" t="s">
        <v>364</v>
      </c>
      <c r="C2846" s="47" t="s">
        <v>359</v>
      </c>
      <c r="D2846" s="48">
        <v>70.003046627315911</v>
      </c>
      <c r="E2846" s="49">
        <v>40.688270000000003</v>
      </c>
      <c r="F2846" s="49">
        <v>8.5900000000000004E-2</v>
      </c>
      <c r="G2846" s="49">
        <v>11.627129999999999</v>
      </c>
      <c r="H2846" s="49">
        <v>0.34499999999999997</v>
      </c>
      <c r="I2846" s="49">
        <v>0.15279999999999999</v>
      </c>
      <c r="J2846" s="49">
        <v>47.446849999999998</v>
      </c>
      <c r="K2846" s="49">
        <v>0.20610000000000001</v>
      </c>
      <c r="L2846" s="49">
        <v>100.55205000000001</v>
      </c>
      <c r="M2846" s="47"/>
      <c r="N2846" s="50">
        <v>1.000549734705303</v>
      </c>
      <c r="O2846" s="50">
        <v>1.6700829230808861E-3</v>
      </c>
      <c r="P2846" s="50">
        <v>0.23911013169389314</v>
      </c>
      <c r="Q2846" s="50">
        <v>6.8238966999757322E-3</v>
      </c>
      <c r="R2846" s="50">
        <v>3.182574288591805E-3</v>
      </c>
      <c r="S2846" s="50">
        <v>1.7393436132955462</v>
      </c>
      <c r="T2846" s="50">
        <v>5.4300658421446999E-3</v>
      </c>
      <c r="U2846" s="50">
        <v>2.9961100994485355</v>
      </c>
      <c r="V2846" s="51">
        <v>87.914292547932703</v>
      </c>
      <c r="X2846" s="49">
        <v>0.25</v>
      </c>
      <c r="Y2846" s="49">
        <v>23.48</v>
      </c>
      <c r="Z2846" s="49">
        <v>0.68</v>
      </c>
      <c r="AA2846" s="49">
        <v>5.56</v>
      </c>
      <c r="AB2846" s="49">
        <v>13.53</v>
      </c>
      <c r="AC2846" s="49">
        <v>0.24</v>
      </c>
      <c r="AD2846" s="49">
        <v>2.66</v>
      </c>
      <c r="AE2846" s="312"/>
      <c r="AF2846" s="465" t="s">
        <v>1750</v>
      </c>
      <c r="AG2846" s="343">
        <v>30</v>
      </c>
      <c r="AH2846" s="343">
        <v>15</v>
      </c>
      <c r="AI2846" s="343"/>
      <c r="AJ2846" s="343"/>
      <c r="AK2846" s="343"/>
      <c r="AL2846" s="343"/>
      <c r="AM2846" s="343"/>
      <c r="AN2846" s="343"/>
      <c r="AO2846" s="343"/>
      <c r="AP2846" s="343"/>
      <c r="AQ2846" s="343"/>
      <c r="AR2846" s="343"/>
      <c r="AS2846" s="343"/>
      <c r="AT2846" s="343"/>
      <c r="AU2846" s="343"/>
      <c r="AV2846" s="343"/>
      <c r="AW2846" s="343"/>
      <c r="AX2846" s="343"/>
      <c r="AY2846" s="343"/>
      <c r="AZ2846" s="343"/>
      <c r="BA2846" s="343"/>
      <c r="BB2846" s="343"/>
      <c r="BC2846" s="343"/>
      <c r="BD2846" s="343"/>
      <c r="BE2846" s="475"/>
      <c r="BF2846" s="475"/>
      <c r="BG2846" s="475"/>
      <c r="BH2846" s="475"/>
      <c r="BI2846" s="475"/>
      <c r="BJ2846" s="475"/>
      <c r="BK2846" s="475"/>
      <c r="BL2846" s="475"/>
      <c r="BM2846" s="475"/>
      <c r="BN2846" s="475"/>
      <c r="BO2846" s="475"/>
      <c r="BP2846" s="306"/>
      <c r="BQ2846" s="496"/>
      <c r="BR2846" s="496"/>
      <c r="BS2846" s="496"/>
      <c r="BT2846" s="496"/>
      <c r="BU2846" s="496"/>
      <c r="BV2846" s="496"/>
    </row>
    <row r="2847" spans="1:74" s="52" customFormat="1" ht="12.75">
      <c r="A2847" s="45">
        <v>2670.080468178493</v>
      </c>
      <c r="B2847" s="46" t="s">
        <v>364</v>
      </c>
      <c r="C2847" s="47" t="s">
        <v>359</v>
      </c>
      <c r="D2847" s="48">
        <v>80.003046627315911</v>
      </c>
      <c r="E2847" s="49">
        <v>40.597790000000003</v>
      </c>
      <c r="F2847" s="49">
        <v>0.1027</v>
      </c>
      <c r="G2847" s="49">
        <v>11.70711</v>
      </c>
      <c r="H2847" s="49">
        <v>0.34749999999999998</v>
      </c>
      <c r="I2847" s="49">
        <v>0.1482</v>
      </c>
      <c r="J2847" s="49">
        <v>47.345289999999999</v>
      </c>
      <c r="K2847" s="49">
        <v>0.20610000000000001</v>
      </c>
      <c r="L2847" s="49">
        <v>100.45469000000001</v>
      </c>
      <c r="M2847" s="47"/>
      <c r="N2847" s="50">
        <v>0.99972305916207738</v>
      </c>
      <c r="O2847" s="50">
        <v>1.999508134817521E-3</v>
      </c>
      <c r="P2847" s="50">
        <v>0.2410921165837055</v>
      </c>
      <c r="Q2847" s="50">
        <v>6.8829722403803625E-3</v>
      </c>
      <c r="R2847" s="50">
        <v>3.0910872201021906E-3</v>
      </c>
      <c r="S2847" s="50">
        <v>1.7380515098718856</v>
      </c>
      <c r="T2847" s="50">
        <v>5.4376713553190752E-3</v>
      </c>
      <c r="U2847" s="50">
        <v>2.9962779245682873</v>
      </c>
      <c r="V2847" s="51">
        <v>87.818361772183636</v>
      </c>
      <c r="X2847" s="49">
        <v>0.25</v>
      </c>
      <c r="Y2847" s="49">
        <v>19.7</v>
      </c>
      <c r="Z2847" s="49">
        <v>0.67</v>
      </c>
      <c r="AA2847" s="49">
        <v>5.47</v>
      </c>
      <c r="AB2847" s="49">
        <v>13.93</v>
      </c>
      <c r="AC2847" s="49">
        <v>0.24</v>
      </c>
      <c r="AD2847" s="49">
        <v>2.64</v>
      </c>
      <c r="AE2847" s="312"/>
      <c r="AF2847" s="465" t="s">
        <v>1750</v>
      </c>
      <c r="AG2847" s="343">
        <v>30</v>
      </c>
      <c r="AH2847" s="343">
        <v>15</v>
      </c>
      <c r="AI2847" s="343"/>
      <c r="AJ2847" s="343"/>
      <c r="AK2847" s="343"/>
      <c r="AL2847" s="343"/>
      <c r="AM2847" s="343"/>
      <c r="AN2847" s="343"/>
      <c r="AO2847" s="343"/>
      <c r="AP2847" s="343"/>
      <c r="AQ2847" s="343"/>
      <c r="AR2847" s="343"/>
      <c r="AS2847" s="343"/>
      <c r="AT2847" s="343"/>
      <c r="AU2847" s="343"/>
      <c r="AV2847" s="343"/>
      <c r="AW2847" s="343"/>
      <c r="AX2847" s="343"/>
      <c r="AY2847" s="343"/>
      <c r="AZ2847" s="343"/>
      <c r="BA2847" s="343"/>
      <c r="BB2847" s="343"/>
      <c r="BC2847" s="343"/>
      <c r="BD2847" s="343"/>
      <c r="BE2847" s="475"/>
      <c r="BF2847" s="475"/>
      <c r="BG2847" s="475"/>
      <c r="BH2847" s="475"/>
      <c r="BI2847" s="475"/>
      <c r="BJ2847" s="475"/>
      <c r="BK2847" s="475"/>
      <c r="BL2847" s="475"/>
      <c r="BM2847" s="475"/>
      <c r="BN2847" s="475"/>
      <c r="BO2847" s="475"/>
      <c r="BP2847" s="306"/>
      <c r="BQ2847" s="496"/>
      <c r="BR2847" s="496"/>
      <c r="BS2847" s="496"/>
      <c r="BT2847" s="496"/>
      <c r="BU2847" s="496"/>
      <c r="BV2847" s="496"/>
    </row>
    <row r="2848" spans="1:74" s="52" customFormat="1" ht="12.75">
      <c r="A2848" s="45">
        <v>2670.080468178493</v>
      </c>
      <c r="B2848" s="46" t="s">
        <v>364</v>
      </c>
      <c r="C2848" s="47" t="s">
        <v>359</v>
      </c>
      <c r="D2848" s="48">
        <v>90.003046627315911</v>
      </c>
      <c r="E2848" s="49">
        <v>40.778759999999998</v>
      </c>
      <c r="F2848" s="49">
        <v>9.7199999999999995E-2</v>
      </c>
      <c r="G2848" s="49">
        <v>11.57714</v>
      </c>
      <c r="H2848" s="49">
        <v>0.34379999999999999</v>
      </c>
      <c r="I2848" s="49">
        <v>0.13869999999999999</v>
      </c>
      <c r="J2848" s="49">
        <v>47.416370000000001</v>
      </c>
      <c r="K2848" s="49">
        <v>0.21310000000000001</v>
      </c>
      <c r="L2848" s="49">
        <v>100.56506999999999</v>
      </c>
      <c r="M2848" s="47"/>
      <c r="N2848" s="50">
        <v>1.0020656988005621</v>
      </c>
      <c r="O2848" s="50">
        <v>1.8884429123808577E-3</v>
      </c>
      <c r="P2848" s="50">
        <v>0.23791370476002877</v>
      </c>
      <c r="Q2848" s="50">
        <v>6.7953518002372851E-3</v>
      </c>
      <c r="R2848" s="50">
        <v>2.8868510789470882E-3</v>
      </c>
      <c r="S2848" s="50">
        <v>1.736996843917084</v>
      </c>
      <c r="T2848" s="50">
        <v>5.610522105435784E-3</v>
      </c>
      <c r="U2848" s="50">
        <v>2.9941574153746759</v>
      </c>
      <c r="V2848" s="51">
        <v>87.953190846066704</v>
      </c>
      <c r="X2848" s="49">
        <v>0.25</v>
      </c>
      <c r="Y2848" s="49">
        <v>21.35</v>
      </c>
      <c r="Z2848" s="49">
        <v>0.68</v>
      </c>
      <c r="AA2848" s="49">
        <v>5.61</v>
      </c>
      <c r="AB2848" s="49">
        <v>15.52</v>
      </c>
      <c r="AC2848" s="49">
        <v>0.24</v>
      </c>
      <c r="AD2848" s="49">
        <v>2.56</v>
      </c>
      <c r="AE2848" s="312"/>
      <c r="AF2848" s="465" t="s">
        <v>1750</v>
      </c>
      <c r="AG2848" s="343">
        <v>30</v>
      </c>
      <c r="AH2848" s="343">
        <v>15</v>
      </c>
      <c r="AI2848" s="343"/>
      <c r="AJ2848" s="343"/>
      <c r="AK2848" s="343"/>
      <c r="AL2848" s="343"/>
      <c r="AM2848" s="343"/>
      <c r="AN2848" s="343"/>
      <c r="AO2848" s="343"/>
      <c r="AP2848" s="343"/>
      <c r="AQ2848" s="343"/>
      <c r="AR2848" s="343"/>
      <c r="AS2848" s="343"/>
      <c r="AT2848" s="343"/>
      <c r="AU2848" s="343"/>
      <c r="AV2848" s="343"/>
      <c r="AW2848" s="343"/>
      <c r="AX2848" s="343"/>
      <c r="AY2848" s="343"/>
      <c r="AZ2848" s="343"/>
      <c r="BA2848" s="343"/>
      <c r="BB2848" s="343"/>
      <c r="BC2848" s="343"/>
      <c r="BD2848" s="343"/>
      <c r="BE2848" s="475"/>
      <c r="BF2848" s="475"/>
      <c r="BG2848" s="475"/>
      <c r="BH2848" s="475"/>
      <c r="BI2848" s="475"/>
      <c r="BJ2848" s="475"/>
      <c r="BK2848" s="475"/>
      <c r="BL2848" s="475"/>
      <c r="BM2848" s="475"/>
      <c r="BN2848" s="475"/>
      <c r="BO2848" s="475"/>
      <c r="BP2848" s="306"/>
      <c r="BQ2848" s="496"/>
      <c r="BR2848" s="496"/>
      <c r="BS2848" s="496"/>
      <c r="BT2848" s="496"/>
      <c r="BU2848" s="496"/>
      <c r="BV2848" s="496"/>
    </row>
    <row r="2849" spans="1:74" s="52" customFormat="1" ht="12.75">
      <c r="A2849" s="45">
        <v>2670.080468178493</v>
      </c>
      <c r="B2849" s="46" t="s">
        <v>364</v>
      </c>
      <c r="C2849" s="47" t="s">
        <v>359</v>
      </c>
      <c r="D2849" s="48">
        <v>100.00304662731591</v>
      </c>
      <c r="E2849" s="49">
        <v>40.648049999999998</v>
      </c>
      <c r="F2849" s="49">
        <v>8.7800000000000003E-2</v>
      </c>
      <c r="G2849" s="49">
        <v>11.667120000000001</v>
      </c>
      <c r="H2849" s="49">
        <v>0.36449999999999999</v>
      </c>
      <c r="I2849" s="49">
        <v>0.1328</v>
      </c>
      <c r="J2849" s="49">
        <v>47.487459999999999</v>
      </c>
      <c r="K2849" s="49">
        <v>0.21659999999999999</v>
      </c>
      <c r="L2849" s="49">
        <v>100.60433</v>
      </c>
      <c r="M2849" s="47"/>
      <c r="N2849" s="50">
        <v>0.99938839937784785</v>
      </c>
      <c r="O2849" s="50">
        <v>1.7067288071518458E-3</v>
      </c>
      <c r="P2849" s="50">
        <v>0.23989116116815201</v>
      </c>
      <c r="Q2849" s="50">
        <v>7.2083524452771202E-3</v>
      </c>
      <c r="R2849" s="50">
        <v>2.7655301790987098E-3</v>
      </c>
      <c r="S2849" s="50">
        <v>1.7405322479805638</v>
      </c>
      <c r="T2849" s="50">
        <v>5.7057230497574449E-3</v>
      </c>
      <c r="U2849" s="50">
        <v>2.9971981430078487</v>
      </c>
      <c r="V2849" s="51">
        <v>87.886875096509328</v>
      </c>
      <c r="X2849" s="49">
        <v>0.25</v>
      </c>
      <c r="Y2849" s="49">
        <v>23.04</v>
      </c>
      <c r="Z2849" s="49">
        <v>0.68</v>
      </c>
      <c r="AA2849" s="49">
        <v>5.22</v>
      </c>
      <c r="AB2849" s="49">
        <v>15.97</v>
      </c>
      <c r="AC2849" s="49">
        <v>0.24</v>
      </c>
      <c r="AD2849" s="49">
        <v>2.5</v>
      </c>
      <c r="AE2849" s="312"/>
      <c r="AF2849" s="465" t="s">
        <v>1750</v>
      </c>
      <c r="AG2849" s="343">
        <v>30</v>
      </c>
      <c r="AH2849" s="343">
        <v>15</v>
      </c>
      <c r="AI2849" s="343"/>
      <c r="AJ2849" s="343"/>
      <c r="AK2849" s="343"/>
      <c r="AL2849" s="343"/>
      <c r="AM2849" s="343"/>
      <c r="AN2849" s="343"/>
      <c r="AO2849" s="343"/>
      <c r="AP2849" s="343"/>
      <c r="AQ2849" s="343"/>
      <c r="AR2849" s="343"/>
      <c r="AS2849" s="343"/>
      <c r="AT2849" s="343"/>
      <c r="AU2849" s="343"/>
      <c r="AV2849" s="343"/>
      <c r="AW2849" s="343"/>
      <c r="AX2849" s="343"/>
      <c r="AY2849" s="343"/>
      <c r="AZ2849" s="343"/>
      <c r="BA2849" s="343"/>
      <c r="BB2849" s="343"/>
      <c r="BC2849" s="343"/>
      <c r="BD2849" s="343"/>
      <c r="BE2849" s="475"/>
      <c r="BF2849" s="475"/>
      <c r="BG2849" s="475"/>
      <c r="BH2849" s="475"/>
      <c r="BI2849" s="475"/>
      <c r="BJ2849" s="475"/>
      <c r="BK2849" s="475"/>
      <c r="BL2849" s="475"/>
      <c r="BM2849" s="475"/>
      <c r="BN2849" s="475"/>
      <c r="BO2849" s="475"/>
      <c r="BP2849" s="306"/>
      <c r="BQ2849" s="496"/>
      <c r="BR2849" s="496"/>
      <c r="BS2849" s="496"/>
      <c r="BT2849" s="496"/>
      <c r="BU2849" s="496"/>
      <c r="BV2849" s="496"/>
    </row>
    <row r="2850" spans="1:74" s="52" customFormat="1" ht="12.75">
      <c r="A2850" s="45">
        <v>2670.080468178493</v>
      </c>
      <c r="B2850" s="46" t="s">
        <v>364</v>
      </c>
      <c r="C2850" s="47" t="s">
        <v>359</v>
      </c>
      <c r="D2850" s="48">
        <v>110.00304662731591</v>
      </c>
      <c r="E2850" s="49">
        <v>40.66816</v>
      </c>
      <c r="F2850" s="49">
        <v>0.10009999999999999</v>
      </c>
      <c r="G2850" s="49">
        <v>11.7371</v>
      </c>
      <c r="H2850" s="49">
        <v>0.34799999999999998</v>
      </c>
      <c r="I2850" s="49">
        <v>0.16020000000000001</v>
      </c>
      <c r="J2850" s="49">
        <v>47.487459999999999</v>
      </c>
      <c r="K2850" s="49">
        <v>0.20860000000000001</v>
      </c>
      <c r="L2850" s="49">
        <v>100.70962</v>
      </c>
      <c r="M2850" s="47"/>
      <c r="N2850" s="50">
        <v>0.9990889070316592</v>
      </c>
      <c r="O2850" s="50">
        <v>1.9442813306154638E-3</v>
      </c>
      <c r="P2850" s="50">
        <v>0.24113842071147695</v>
      </c>
      <c r="Q2850" s="50">
        <v>6.8765839583743377E-3</v>
      </c>
      <c r="R2850" s="50">
        <v>3.333480081530608E-3</v>
      </c>
      <c r="S2850" s="50">
        <v>1.7391502349515551</v>
      </c>
      <c r="T2850" s="50">
        <v>5.4906222418982398E-3</v>
      </c>
      <c r="U2850" s="50">
        <v>2.9970225303071101</v>
      </c>
      <c r="V2850" s="51">
        <v>87.823067105803318</v>
      </c>
      <c r="X2850" s="49">
        <v>0.25</v>
      </c>
      <c r="Y2850" s="49">
        <v>20.91</v>
      </c>
      <c r="Z2850" s="49">
        <v>0.67</v>
      </c>
      <c r="AA2850" s="49">
        <v>5.49</v>
      </c>
      <c r="AB2850" s="49">
        <v>13.5</v>
      </c>
      <c r="AC2850" s="49">
        <v>0.24</v>
      </c>
      <c r="AD2850" s="49">
        <v>2.62</v>
      </c>
      <c r="AE2850" s="312"/>
      <c r="AF2850" s="465" t="s">
        <v>1750</v>
      </c>
      <c r="AG2850" s="343">
        <v>30</v>
      </c>
      <c r="AH2850" s="343">
        <v>15</v>
      </c>
      <c r="AI2850" s="343"/>
      <c r="AJ2850" s="343"/>
      <c r="AK2850" s="343"/>
      <c r="AL2850" s="343"/>
      <c r="AM2850" s="343"/>
      <c r="AN2850" s="343"/>
      <c r="AO2850" s="343"/>
      <c r="AP2850" s="343"/>
      <c r="AQ2850" s="343"/>
      <c r="AR2850" s="343"/>
      <c r="AS2850" s="343"/>
      <c r="AT2850" s="343"/>
      <c r="AU2850" s="343"/>
      <c r="AV2850" s="343"/>
      <c r="AW2850" s="343"/>
      <c r="AX2850" s="343"/>
      <c r="AY2850" s="343"/>
      <c r="AZ2850" s="343"/>
      <c r="BA2850" s="343"/>
      <c r="BB2850" s="343"/>
      <c r="BC2850" s="343"/>
      <c r="BD2850" s="343"/>
      <c r="BE2850" s="475"/>
      <c r="BF2850" s="475"/>
      <c r="BG2850" s="475"/>
      <c r="BH2850" s="475"/>
      <c r="BI2850" s="475"/>
      <c r="BJ2850" s="475"/>
      <c r="BK2850" s="475"/>
      <c r="BL2850" s="475"/>
      <c r="BM2850" s="475"/>
      <c r="BN2850" s="475"/>
      <c r="BO2850" s="475"/>
      <c r="BP2850" s="306"/>
      <c r="BQ2850" s="496"/>
      <c r="BR2850" s="496"/>
      <c r="BS2850" s="496"/>
      <c r="BT2850" s="496"/>
      <c r="BU2850" s="496"/>
      <c r="BV2850" s="496"/>
    </row>
    <row r="2851" spans="1:74" s="52" customFormat="1" ht="12.75">
      <c r="A2851" s="45">
        <v>2670.080468178493</v>
      </c>
      <c r="B2851" s="46" t="s">
        <v>364</v>
      </c>
      <c r="C2851" s="47" t="s">
        <v>359</v>
      </c>
      <c r="D2851" s="48">
        <v>120.00304662731591</v>
      </c>
      <c r="E2851" s="49">
        <v>40.788809999999998</v>
      </c>
      <c r="F2851" s="49">
        <v>9.3400010000000006E-2</v>
      </c>
      <c r="G2851" s="49">
        <v>11.647119999999999</v>
      </c>
      <c r="H2851" s="49">
        <v>0.3584</v>
      </c>
      <c r="I2851" s="49">
        <v>0.16520000000000001</v>
      </c>
      <c r="J2851" s="49">
        <v>47.589019999999998</v>
      </c>
      <c r="K2851" s="49">
        <v>0.20799999999999999</v>
      </c>
      <c r="L2851" s="49">
        <v>100.84995001</v>
      </c>
      <c r="M2851" s="47"/>
      <c r="N2851" s="50">
        <v>1.0001271136267682</v>
      </c>
      <c r="O2851" s="50">
        <v>1.8106583173110628E-3</v>
      </c>
      <c r="P2851" s="50">
        <v>0.23882990735130222</v>
      </c>
      <c r="Q2851" s="50">
        <v>7.0684804230577644E-3</v>
      </c>
      <c r="R2851" s="50">
        <v>3.4309149185073207E-3</v>
      </c>
      <c r="S2851" s="50">
        <v>1.7395201873804069</v>
      </c>
      <c r="T2851" s="50">
        <v>5.4643077212558821E-3</v>
      </c>
      <c r="U2851" s="50">
        <v>2.9962515697386096</v>
      </c>
      <c r="V2851" s="51">
        <v>87.927823897939021</v>
      </c>
      <c r="X2851" s="49">
        <v>0.25</v>
      </c>
      <c r="Y2851" s="49">
        <v>21.94</v>
      </c>
      <c r="Z2851" s="49">
        <v>0.68</v>
      </c>
      <c r="AA2851" s="49">
        <v>5.29</v>
      </c>
      <c r="AB2851" s="49">
        <v>12.72</v>
      </c>
      <c r="AC2851" s="49">
        <v>0.24</v>
      </c>
      <c r="AD2851" s="49">
        <v>2.61</v>
      </c>
      <c r="AE2851" s="312"/>
      <c r="AF2851" s="465" t="s">
        <v>1750</v>
      </c>
      <c r="AG2851" s="343">
        <v>30</v>
      </c>
      <c r="AH2851" s="343">
        <v>15</v>
      </c>
      <c r="AI2851" s="343"/>
      <c r="AJ2851" s="343"/>
      <c r="AK2851" s="343"/>
      <c r="AL2851" s="343"/>
      <c r="AM2851" s="343"/>
      <c r="AN2851" s="343"/>
      <c r="AO2851" s="343"/>
      <c r="AP2851" s="343"/>
      <c r="AQ2851" s="343"/>
      <c r="AR2851" s="343"/>
      <c r="AS2851" s="343"/>
      <c r="AT2851" s="343"/>
      <c r="AU2851" s="343"/>
      <c r="AV2851" s="343"/>
      <c r="AW2851" s="343"/>
      <c r="AX2851" s="343"/>
      <c r="AY2851" s="343"/>
      <c r="AZ2851" s="343"/>
      <c r="BA2851" s="343"/>
      <c r="BB2851" s="343"/>
      <c r="BC2851" s="343"/>
      <c r="BD2851" s="343"/>
      <c r="BE2851" s="475"/>
      <c r="BF2851" s="475"/>
      <c r="BG2851" s="475"/>
      <c r="BH2851" s="475"/>
      <c r="BI2851" s="475"/>
      <c r="BJ2851" s="475"/>
      <c r="BK2851" s="475"/>
      <c r="BL2851" s="475"/>
      <c r="BM2851" s="475"/>
      <c r="BN2851" s="475"/>
      <c r="BO2851" s="475"/>
      <c r="BP2851" s="306"/>
      <c r="BQ2851" s="496"/>
      <c r="BR2851" s="496"/>
      <c r="BS2851" s="496"/>
      <c r="BT2851" s="496"/>
      <c r="BU2851" s="496"/>
      <c r="BV2851" s="496"/>
    </row>
    <row r="2852" spans="1:74" s="52" customFormat="1" ht="12.75">
      <c r="A2852" s="45">
        <v>2670.080468178493</v>
      </c>
      <c r="B2852" s="46" t="s">
        <v>364</v>
      </c>
      <c r="C2852" s="47" t="s">
        <v>359</v>
      </c>
      <c r="D2852" s="48">
        <v>130.00304662731591</v>
      </c>
      <c r="E2852" s="49">
        <v>40.637999999999998</v>
      </c>
      <c r="F2852" s="49">
        <v>8.72E-2</v>
      </c>
      <c r="G2852" s="49">
        <v>11.60713</v>
      </c>
      <c r="H2852" s="49">
        <v>0.34499999999999997</v>
      </c>
      <c r="I2852" s="49">
        <v>0.17630000000000001</v>
      </c>
      <c r="J2852" s="49">
        <v>47.487459999999999</v>
      </c>
      <c r="K2852" s="49">
        <v>0.20930000000000001</v>
      </c>
      <c r="L2852" s="49">
        <v>100.55038999999999</v>
      </c>
      <c r="M2852" s="47"/>
      <c r="N2852" s="50">
        <v>0.99949980209605005</v>
      </c>
      <c r="O2852" s="50">
        <v>1.6956737085246142E-3</v>
      </c>
      <c r="P2852" s="50">
        <v>0.23874332006540211</v>
      </c>
      <c r="Q2852" s="50">
        <v>6.8251684404167009E-3</v>
      </c>
      <c r="R2852" s="50">
        <v>3.6727252265767282E-3</v>
      </c>
      <c r="S2852" s="50">
        <v>1.7411567578068603</v>
      </c>
      <c r="T2852" s="50">
        <v>5.515403143070214E-3</v>
      </c>
      <c r="U2852" s="50">
        <v>2.9971088504869008</v>
      </c>
      <c r="V2852" s="51">
        <v>87.941648028926181</v>
      </c>
      <c r="X2852" s="49">
        <v>0.25</v>
      </c>
      <c r="Y2852" s="49">
        <v>23.25</v>
      </c>
      <c r="Z2852" s="49">
        <v>0.68</v>
      </c>
      <c r="AA2852" s="49">
        <v>5.57</v>
      </c>
      <c r="AB2852" s="49">
        <v>11.53</v>
      </c>
      <c r="AC2852" s="49">
        <v>0.24</v>
      </c>
      <c r="AD2852" s="49">
        <v>2.6</v>
      </c>
      <c r="AE2852" s="312"/>
      <c r="AF2852" s="465" t="s">
        <v>1750</v>
      </c>
      <c r="AG2852" s="343">
        <v>30</v>
      </c>
      <c r="AH2852" s="343">
        <v>15</v>
      </c>
      <c r="AI2852" s="343"/>
      <c r="AJ2852" s="343"/>
      <c r="AK2852" s="343"/>
      <c r="AL2852" s="343"/>
      <c r="AM2852" s="343"/>
      <c r="AN2852" s="343"/>
      <c r="AO2852" s="343"/>
      <c r="AP2852" s="343"/>
      <c r="AQ2852" s="343"/>
      <c r="AR2852" s="343"/>
      <c r="AS2852" s="343"/>
      <c r="AT2852" s="343"/>
      <c r="AU2852" s="343"/>
      <c r="AV2852" s="343"/>
      <c r="AW2852" s="343"/>
      <c r="AX2852" s="343"/>
      <c r="AY2852" s="343"/>
      <c r="AZ2852" s="343"/>
      <c r="BA2852" s="343"/>
      <c r="BB2852" s="343"/>
      <c r="BC2852" s="343"/>
      <c r="BD2852" s="343"/>
      <c r="BE2852" s="475"/>
      <c r="BF2852" s="475"/>
      <c r="BG2852" s="475"/>
      <c r="BH2852" s="475"/>
      <c r="BI2852" s="475"/>
      <c r="BJ2852" s="475"/>
      <c r="BK2852" s="475"/>
      <c r="BL2852" s="475"/>
      <c r="BM2852" s="475"/>
      <c r="BN2852" s="475"/>
      <c r="BO2852" s="475"/>
      <c r="BP2852" s="306"/>
      <c r="BQ2852" s="496"/>
      <c r="BR2852" s="496"/>
      <c r="BS2852" s="496"/>
      <c r="BT2852" s="496"/>
      <c r="BU2852" s="496"/>
      <c r="BV2852" s="496"/>
    </row>
    <row r="2853" spans="1:74" s="52" customFormat="1" ht="12.75">
      <c r="A2853" s="45">
        <v>2670.080468178493</v>
      </c>
      <c r="B2853" s="46" t="s">
        <v>364</v>
      </c>
      <c r="C2853" s="47" t="s">
        <v>359</v>
      </c>
      <c r="D2853" s="48">
        <v>140.00304662731591</v>
      </c>
      <c r="E2853" s="49">
        <v>40.859180000000002</v>
      </c>
      <c r="F2853" s="49">
        <v>0.1023</v>
      </c>
      <c r="G2853" s="49">
        <v>11.67712</v>
      </c>
      <c r="H2853" s="49">
        <v>0.34410000000000002</v>
      </c>
      <c r="I2853" s="49">
        <v>0.16719999999999999</v>
      </c>
      <c r="J2853" s="49">
        <v>47.528089999999999</v>
      </c>
      <c r="K2853" s="49">
        <v>0.21240000000000001</v>
      </c>
      <c r="L2853" s="49">
        <v>100.89039</v>
      </c>
      <c r="M2853" s="47"/>
      <c r="N2853" s="50">
        <v>1.0012939409994779</v>
      </c>
      <c r="O2853" s="50">
        <v>1.9820882655332442E-3</v>
      </c>
      <c r="P2853" s="50">
        <v>0.23931156059567221</v>
      </c>
      <c r="Q2853" s="50">
        <v>6.7826671725450651E-3</v>
      </c>
      <c r="R2853" s="50">
        <v>3.4705152248426245E-3</v>
      </c>
      <c r="S2853" s="50">
        <v>1.7363243226445058</v>
      </c>
      <c r="T2853" s="50">
        <v>5.5767875668785993E-3</v>
      </c>
      <c r="U2853" s="50">
        <v>2.9947418824694552</v>
      </c>
      <c r="V2853" s="51">
        <v>87.886858979136122</v>
      </c>
      <c r="X2853" s="49">
        <v>0.25</v>
      </c>
      <c r="Y2853" s="49">
        <v>19.64</v>
      </c>
      <c r="Z2853" s="49">
        <v>0.68</v>
      </c>
      <c r="AA2853" s="49">
        <v>5.53</v>
      </c>
      <c r="AB2853" s="49">
        <v>12.83</v>
      </c>
      <c r="AC2853" s="49">
        <v>0.24</v>
      </c>
      <c r="AD2853" s="49">
        <v>2.57</v>
      </c>
      <c r="AE2853" s="312"/>
      <c r="AF2853" s="465" t="s">
        <v>1750</v>
      </c>
      <c r="AG2853" s="343">
        <v>30</v>
      </c>
      <c r="AH2853" s="343">
        <v>15</v>
      </c>
      <c r="AI2853" s="343"/>
      <c r="AJ2853" s="343"/>
      <c r="AK2853" s="343"/>
      <c r="AL2853" s="343"/>
      <c r="AM2853" s="343"/>
      <c r="AN2853" s="343"/>
      <c r="AO2853" s="343"/>
      <c r="AP2853" s="343"/>
      <c r="AQ2853" s="343"/>
      <c r="AR2853" s="343"/>
      <c r="AS2853" s="343"/>
      <c r="AT2853" s="343"/>
      <c r="AU2853" s="343"/>
      <c r="AV2853" s="343"/>
      <c r="AW2853" s="343"/>
      <c r="AX2853" s="343"/>
      <c r="AY2853" s="343"/>
      <c r="AZ2853" s="343"/>
      <c r="BA2853" s="343"/>
      <c r="BB2853" s="343"/>
      <c r="BC2853" s="343"/>
      <c r="BD2853" s="343"/>
      <c r="BE2853" s="475"/>
      <c r="BF2853" s="475"/>
      <c r="BG2853" s="475"/>
      <c r="BH2853" s="475"/>
      <c r="BI2853" s="475"/>
      <c r="BJ2853" s="475"/>
      <c r="BK2853" s="475"/>
      <c r="BL2853" s="475"/>
      <c r="BM2853" s="475"/>
      <c r="BN2853" s="475"/>
      <c r="BO2853" s="475"/>
      <c r="BP2853" s="306"/>
      <c r="BQ2853" s="496"/>
      <c r="BR2853" s="496"/>
      <c r="BS2853" s="496"/>
      <c r="BT2853" s="496"/>
      <c r="BU2853" s="496"/>
      <c r="BV2853" s="496"/>
    </row>
    <row r="2854" spans="1:74" s="52" customFormat="1" ht="12.75">
      <c r="A2854" s="45">
        <v>2670.080468178493</v>
      </c>
      <c r="B2854" s="46" t="s">
        <v>364</v>
      </c>
      <c r="C2854" s="47" t="s">
        <v>359</v>
      </c>
      <c r="D2854" s="48">
        <v>150.00304662731591</v>
      </c>
      <c r="E2854" s="49">
        <v>40.607840000000003</v>
      </c>
      <c r="F2854" s="49">
        <v>0.1144</v>
      </c>
      <c r="G2854" s="49">
        <v>11.61713</v>
      </c>
      <c r="H2854" s="49">
        <v>0.36649999999999999</v>
      </c>
      <c r="I2854" s="49">
        <v>0.1636</v>
      </c>
      <c r="J2854" s="49">
        <v>47.406219999999998</v>
      </c>
      <c r="K2854" s="49">
        <v>0.2034</v>
      </c>
      <c r="L2854" s="49">
        <v>100.47909</v>
      </c>
      <c r="M2854" s="47"/>
      <c r="N2854" s="50">
        <v>0.99942376211272077</v>
      </c>
      <c r="O2854" s="50">
        <v>2.2260823241484168E-3</v>
      </c>
      <c r="P2854" s="50">
        <v>0.23910828527911665</v>
      </c>
      <c r="Q2854" s="50">
        <v>7.2553380600832943E-3</v>
      </c>
      <c r="R2854" s="50">
        <v>3.4104274895028369E-3</v>
      </c>
      <c r="S2854" s="50">
        <v>1.7393366768275811</v>
      </c>
      <c r="T2854" s="50">
        <v>5.3635011458289701E-3</v>
      </c>
      <c r="U2854" s="50">
        <v>2.996124073238982</v>
      </c>
      <c r="V2854" s="51">
        <v>87.91433222259019</v>
      </c>
      <c r="X2854" s="49">
        <v>0.25</v>
      </c>
      <c r="Y2854" s="49">
        <v>18.66</v>
      </c>
      <c r="Z2854" s="49">
        <v>0.68</v>
      </c>
      <c r="AA2854" s="49">
        <v>5.22</v>
      </c>
      <c r="AB2854" s="49">
        <v>12.82</v>
      </c>
      <c r="AC2854" s="49">
        <v>0.24</v>
      </c>
      <c r="AD2854" s="49">
        <v>2.66</v>
      </c>
      <c r="AE2854" s="312"/>
      <c r="AF2854" s="465" t="s">
        <v>1750</v>
      </c>
      <c r="AG2854" s="343">
        <v>30</v>
      </c>
      <c r="AH2854" s="343">
        <v>15</v>
      </c>
      <c r="AI2854" s="343"/>
      <c r="AJ2854" s="343"/>
      <c r="AK2854" s="343"/>
      <c r="AL2854" s="343"/>
      <c r="AM2854" s="343"/>
      <c r="AN2854" s="343"/>
      <c r="AO2854" s="343"/>
      <c r="AP2854" s="343"/>
      <c r="AQ2854" s="343"/>
      <c r="AR2854" s="343"/>
      <c r="AS2854" s="343"/>
      <c r="AT2854" s="343"/>
      <c r="AU2854" s="343"/>
      <c r="AV2854" s="343"/>
      <c r="AW2854" s="343"/>
      <c r="AX2854" s="343"/>
      <c r="AY2854" s="343"/>
      <c r="AZ2854" s="343"/>
      <c r="BA2854" s="343"/>
      <c r="BB2854" s="343"/>
      <c r="BC2854" s="343"/>
      <c r="BD2854" s="343"/>
      <c r="BE2854" s="475"/>
      <c r="BF2854" s="475"/>
      <c r="BG2854" s="475"/>
      <c r="BH2854" s="475"/>
      <c r="BI2854" s="475"/>
      <c r="BJ2854" s="475"/>
      <c r="BK2854" s="475"/>
      <c r="BL2854" s="475"/>
      <c r="BM2854" s="475"/>
      <c r="BN2854" s="475"/>
      <c r="BO2854" s="475"/>
      <c r="BP2854" s="306"/>
      <c r="BQ2854" s="496"/>
      <c r="BR2854" s="496"/>
      <c r="BS2854" s="496"/>
      <c r="BT2854" s="496"/>
      <c r="BU2854" s="496"/>
      <c r="BV2854" s="496"/>
    </row>
    <row r="2855" spans="1:74" s="52" customFormat="1" ht="12.75">
      <c r="A2855" s="45">
        <v>2670.080468178493</v>
      </c>
      <c r="B2855" s="46" t="s">
        <v>364</v>
      </c>
      <c r="C2855" s="47" t="s">
        <v>359</v>
      </c>
      <c r="D2855" s="48">
        <v>160.00304662731591</v>
      </c>
      <c r="E2855" s="49">
        <v>40.547519999999999</v>
      </c>
      <c r="F2855" s="49">
        <v>9.3500009999999995E-2</v>
      </c>
      <c r="G2855" s="49">
        <v>11.61713</v>
      </c>
      <c r="H2855" s="49">
        <v>0.35899999999999999</v>
      </c>
      <c r="I2855" s="49">
        <v>0.1394</v>
      </c>
      <c r="J2855" s="49">
        <v>47.680419999999998</v>
      </c>
      <c r="K2855" s="49">
        <v>0.20469999999999999</v>
      </c>
      <c r="L2855" s="49">
        <v>100.64167001</v>
      </c>
      <c r="M2855" s="47"/>
      <c r="N2855" s="50">
        <v>0.99663048102072715</v>
      </c>
      <c r="O2855" s="50">
        <v>1.8170084258500388E-3</v>
      </c>
      <c r="P2855" s="50">
        <v>0.2387947157620558</v>
      </c>
      <c r="Q2855" s="50">
        <v>7.0975459000882446E-3</v>
      </c>
      <c r="R2855" s="50">
        <v>2.90214015197274E-3</v>
      </c>
      <c r="S2855" s="50">
        <v>1.7471029084394827</v>
      </c>
      <c r="T2855" s="50">
        <v>5.3907024273965841E-3</v>
      </c>
      <c r="U2855" s="50">
        <v>2.9997355021275727</v>
      </c>
      <c r="V2855" s="51">
        <v>87.975477041115496</v>
      </c>
      <c r="X2855" s="49">
        <v>0.25</v>
      </c>
      <c r="Y2855" s="49">
        <v>22.34</v>
      </c>
      <c r="Z2855" s="49">
        <v>0.68</v>
      </c>
      <c r="AA2855" s="49">
        <v>5.31</v>
      </c>
      <c r="AB2855" s="49">
        <v>14.85</v>
      </c>
      <c r="AC2855" s="49">
        <v>0.24</v>
      </c>
      <c r="AD2855" s="49">
        <v>2.65</v>
      </c>
      <c r="AE2855" s="312"/>
      <c r="AF2855" s="465" t="s">
        <v>1750</v>
      </c>
      <c r="AG2855" s="343">
        <v>30</v>
      </c>
      <c r="AH2855" s="343">
        <v>15</v>
      </c>
      <c r="AI2855" s="343"/>
      <c r="AJ2855" s="343"/>
      <c r="AK2855" s="343"/>
      <c r="AL2855" s="343"/>
      <c r="AM2855" s="343"/>
      <c r="AN2855" s="343"/>
      <c r="AO2855" s="343"/>
      <c r="AP2855" s="343"/>
      <c r="AQ2855" s="343"/>
      <c r="AR2855" s="343"/>
      <c r="AS2855" s="343"/>
      <c r="AT2855" s="343"/>
      <c r="AU2855" s="343"/>
      <c r="AV2855" s="343"/>
      <c r="AW2855" s="343"/>
      <c r="AX2855" s="343"/>
      <c r="AY2855" s="343"/>
      <c r="AZ2855" s="343"/>
      <c r="BA2855" s="343"/>
      <c r="BB2855" s="343"/>
      <c r="BC2855" s="343"/>
      <c r="BD2855" s="343"/>
      <c r="BE2855" s="475"/>
      <c r="BF2855" s="475"/>
      <c r="BG2855" s="475"/>
      <c r="BH2855" s="475"/>
      <c r="BI2855" s="475"/>
      <c r="BJ2855" s="475"/>
      <c r="BK2855" s="475"/>
      <c r="BL2855" s="475"/>
      <c r="BM2855" s="475"/>
      <c r="BN2855" s="475"/>
      <c r="BO2855" s="475"/>
      <c r="BP2855" s="306"/>
      <c r="BQ2855" s="496"/>
      <c r="BR2855" s="496"/>
      <c r="BS2855" s="496"/>
      <c r="BT2855" s="496"/>
      <c r="BU2855" s="496"/>
      <c r="BV2855" s="496"/>
    </row>
    <row r="2856" spans="1:74" s="52" customFormat="1" ht="12.75">
      <c r="A2856" s="45">
        <v>2670.080468178493</v>
      </c>
      <c r="B2856" s="46" t="s">
        <v>364</v>
      </c>
      <c r="C2856" s="47" t="s">
        <v>359</v>
      </c>
      <c r="D2856" s="48">
        <v>170.00304662731591</v>
      </c>
      <c r="E2856" s="49">
        <v>40.356490000000001</v>
      </c>
      <c r="F2856" s="49">
        <v>8.2500000000000004E-2</v>
      </c>
      <c r="G2856" s="49">
        <v>11.69711</v>
      </c>
      <c r="H2856" s="49">
        <v>0.35049999999999998</v>
      </c>
      <c r="I2856" s="49">
        <v>0.17430000000000001</v>
      </c>
      <c r="J2856" s="49">
        <v>47.924149999999997</v>
      </c>
      <c r="K2856" s="49">
        <v>0.21820000000000001</v>
      </c>
      <c r="L2856" s="49">
        <v>100.80324999999999</v>
      </c>
      <c r="M2856" s="47"/>
      <c r="N2856" s="50">
        <v>0.99157397882971354</v>
      </c>
      <c r="O2856" s="50">
        <v>1.6026588956930656E-3</v>
      </c>
      <c r="P2856" s="50">
        <v>0.24035120450752617</v>
      </c>
      <c r="Q2856" s="50">
        <v>6.9269754674840135E-3</v>
      </c>
      <c r="R2856" s="50">
        <v>3.6273950932211342E-3</v>
      </c>
      <c r="S2856" s="50">
        <v>1.7553943623263755</v>
      </c>
      <c r="T2856" s="50">
        <v>5.7441282588872947E-3</v>
      </c>
      <c r="U2856" s="50">
        <v>3.0052207033789009</v>
      </c>
      <c r="V2856" s="51">
        <v>87.956821325234102</v>
      </c>
      <c r="X2856" s="49">
        <v>0.25</v>
      </c>
      <c r="Y2856" s="49">
        <v>24.37</v>
      </c>
      <c r="Z2856" s="49">
        <v>0.67</v>
      </c>
      <c r="AA2856" s="49">
        <v>5.49</v>
      </c>
      <c r="AB2856" s="49">
        <v>12.1</v>
      </c>
      <c r="AC2856" s="49">
        <v>0.24</v>
      </c>
      <c r="AD2856" s="49">
        <v>2.52</v>
      </c>
      <c r="AE2856" s="312"/>
      <c r="AF2856" s="465" t="s">
        <v>1750</v>
      </c>
      <c r="AG2856" s="343">
        <v>30</v>
      </c>
      <c r="AH2856" s="343">
        <v>15</v>
      </c>
      <c r="AI2856" s="343"/>
      <c r="AJ2856" s="343"/>
      <c r="AK2856" s="343"/>
      <c r="AL2856" s="343"/>
      <c r="AM2856" s="343"/>
      <c r="AN2856" s="343"/>
      <c r="AO2856" s="343"/>
      <c r="AP2856" s="343"/>
      <c r="AQ2856" s="343"/>
      <c r="AR2856" s="343"/>
      <c r="AS2856" s="343"/>
      <c r="AT2856" s="343"/>
      <c r="AU2856" s="343"/>
      <c r="AV2856" s="343"/>
      <c r="AW2856" s="343"/>
      <c r="AX2856" s="343"/>
      <c r="AY2856" s="343"/>
      <c r="AZ2856" s="343"/>
      <c r="BA2856" s="343"/>
      <c r="BB2856" s="343"/>
      <c r="BC2856" s="343"/>
      <c r="BD2856" s="343"/>
      <c r="BE2856" s="475"/>
      <c r="BF2856" s="475"/>
      <c r="BG2856" s="475"/>
      <c r="BH2856" s="475"/>
      <c r="BI2856" s="475"/>
      <c r="BJ2856" s="475"/>
      <c r="BK2856" s="475"/>
      <c r="BL2856" s="475"/>
      <c r="BM2856" s="475"/>
      <c r="BN2856" s="475"/>
      <c r="BO2856" s="475"/>
      <c r="BP2856" s="306"/>
      <c r="BQ2856" s="496"/>
      <c r="BR2856" s="496"/>
      <c r="BS2856" s="496"/>
      <c r="BT2856" s="496"/>
      <c r="BU2856" s="496"/>
      <c r="BV2856" s="496"/>
    </row>
    <row r="2857" spans="1:74" s="52" customFormat="1" ht="12.75">
      <c r="A2857" s="45">
        <v>2670.080468178493</v>
      </c>
      <c r="B2857" s="46" t="s">
        <v>364</v>
      </c>
      <c r="C2857" s="47" t="s">
        <v>359</v>
      </c>
      <c r="D2857" s="48">
        <v>180.00304662731591</v>
      </c>
      <c r="E2857" s="49">
        <v>40.637999999999998</v>
      </c>
      <c r="F2857" s="49">
        <v>8.4599999999999995E-2</v>
      </c>
      <c r="G2857" s="49">
        <v>11.647119999999999</v>
      </c>
      <c r="H2857" s="49">
        <v>0.35809999999999997</v>
      </c>
      <c r="I2857" s="49">
        <v>0.1716</v>
      </c>
      <c r="J2857" s="49">
        <v>47.70073</v>
      </c>
      <c r="K2857" s="49">
        <v>0.21679999999999999</v>
      </c>
      <c r="L2857" s="49">
        <v>100.81695000000001</v>
      </c>
      <c r="M2857" s="47"/>
      <c r="N2857" s="50">
        <v>0.99729343407344007</v>
      </c>
      <c r="O2857" s="50">
        <v>1.6414830852550404E-3</v>
      </c>
      <c r="P2857" s="50">
        <v>0.23903702652238745</v>
      </c>
      <c r="Q2857" s="50">
        <v>7.0686885552839057E-3</v>
      </c>
      <c r="R2857" s="50">
        <v>3.5669223617646826E-3</v>
      </c>
      <c r="S2857" s="50">
        <v>1.7451156159179002</v>
      </c>
      <c r="T2857" s="50">
        <v>5.7004292400183428E-3</v>
      </c>
      <c r="U2857" s="50">
        <v>2.9994235997560499</v>
      </c>
      <c r="V2857" s="51">
        <v>87.952689656557965</v>
      </c>
      <c r="X2857" s="49">
        <v>0.25</v>
      </c>
      <c r="Y2857" s="49">
        <v>24.57</v>
      </c>
      <c r="Z2857" s="49">
        <v>0.68</v>
      </c>
      <c r="AA2857" s="49">
        <v>5.36</v>
      </c>
      <c r="AB2857" s="49">
        <v>12.33</v>
      </c>
      <c r="AC2857" s="49">
        <v>0.24</v>
      </c>
      <c r="AD2857" s="49">
        <v>2.54</v>
      </c>
      <c r="AE2857" s="312"/>
      <c r="AF2857" s="465" t="s">
        <v>1750</v>
      </c>
      <c r="AG2857" s="343">
        <v>30</v>
      </c>
      <c r="AH2857" s="343">
        <v>15</v>
      </c>
      <c r="AI2857" s="343"/>
      <c r="AJ2857" s="343"/>
      <c r="AK2857" s="343"/>
      <c r="AL2857" s="343"/>
      <c r="AM2857" s="343"/>
      <c r="AN2857" s="343"/>
      <c r="AO2857" s="343"/>
      <c r="AP2857" s="343"/>
      <c r="AQ2857" s="343"/>
      <c r="AR2857" s="343"/>
      <c r="AS2857" s="343"/>
      <c r="AT2857" s="343"/>
      <c r="AU2857" s="343"/>
      <c r="AV2857" s="343"/>
      <c r="AW2857" s="343"/>
      <c r="AX2857" s="343"/>
      <c r="AY2857" s="343"/>
      <c r="AZ2857" s="343"/>
      <c r="BA2857" s="343"/>
      <c r="BB2857" s="343"/>
      <c r="BC2857" s="343"/>
      <c r="BD2857" s="343"/>
      <c r="BE2857" s="475"/>
      <c r="BF2857" s="475"/>
      <c r="BG2857" s="475"/>
      <c r="BH2857" s="475"/>
      <c r="BI2857" s="475"/>
      <c r="BJ2857" s="475"/>
      <c r="BK2857" s="475"/>
      <c r="BL2857" s="475"/>
      <c r="BM2857" s="475"/>
      <c r="BN2857" s="475"/>
      <c r="BO2857" s="475"/>
      <c r="BP2857" s="306"/>
      <c r="BQ2857" s="496"/>
      <c r="BR2857" s="496"/>
      <c r="BS2857" s="496"/>
      <c r="BT2857" s="496"/>
      <c r="BU2857" s="496"/>
      <c r="BV2857" s="496"/>
    </row>
    <row r="2858" spans="1:74" s="52" customFormat="1" ht="12.75">
      <c r="A2858" s="45">
        <v>2670.080468178493</v>
      </c>
      <c r="B2858" s="46" t="s">
        <v>364</v>
      </c>
      <c r="C2858" s="47" t="s">
        <v>359</v>
      </c>
      <c r="D2858" s="48">
        <v>190.00304662731591</v>
      </c>
      <c r="E2858" s="49">
        <v>40.808920000000001</v>
      </c>
      <c r="F2858" s="49">
        <v>7.1599999999999997E-2</v>
      </c>
      <c r="G2858" s="49">
        <v>11.67712</v>
      </c>
      <c r="H2858" s="49">
        <v>0.33129999999999998</v>
      </c>
      <c r="I2858" s="49">
        <v>0.11700000000000001</v>
      </c>
      <c r="J2858" s="49">
        <v>47.55856</v>
      </c>
      <c r="K2858" s="49">
        <v>0.2104</v>
      </c>
      <c r="L2858" s="49">
        <v>100.7749</v>
      </c>
      <c r="M2858" s="47"/>
      <c r="N2858" s="50">
        <v>1.0011839610138258</v>
      </c>
      <c r="O2858" s="50">
        <v>1.3888240214081807E-3</v>
      </c>
      <c r="P2858" s="50">
        <v>0.23957997731140898</v>
      </c>
      <c r="Q2858" s="50">
        <v>6.5376867907393438E-3</v>
      </c>
      <c r="R2858" s="50">
        <v>2.4312542796900475E-3</v>
      </c>
      <c r="S2858" s="50">
        <v>1.7393862159436475</v>
      </c>
      <c r="T2858" s="50">
        <v>5.5304715826381932E-3</v>
      </c>
      <c r="U2858" s="50">
        <v>2.9960383909433581</v>
      </c>
      <c r="V2858" s="51">
        <v>87.893680138247262</v>
      </c>
      <c r="X2858" s="49">
        <v>0.25</v>
      </c>
      <c r="Y2858" s="49">
        <v>27.53</v>
      </c>
      <c r="Z2858" s="49">
        <v>0.68</v>
      </c>
      <c r="AA2858" s="49">
        <v>5.76</v>
      </c>
      <c r="AB2858" s="49">
        <v>18.3</v>
      </c>
      <c r="AC2858" s="49">
        <v>0.24</v>
      </c>
      <c r="AD2858" s="49">
        <v>2.59</v>
      </c>
      <c r="AE2858" s="312"/>
      <c r="AF2858" s="465" t="s">
        <v>1750</v>
      </c>
      <c r="AG2858" s="343">
        <v>30</v>
      </c>
      <c r="AH2858" s="343">
        <v>15</v>
      </c>
      <c r="AI2858" s="343"/>
      <c r="AJ2858" s="343"/>
      <c r="AK2858" s="343"/>
      <c r="AL2858" s="343"/>
      <c r="AM2858" s="343"/>
      <c r="AN2858" s="343"/>
      <c r="AO2858" s="343"/>
      <c r="AP2858" s="343"/>
      <c r="AQ2858" s="343"/>
      <c r="AR2858" s="343"/>
      <c r="AS2858" s="343"/>
      <c r="AT2858" s="343"/>
      <c r="AU2858" s="343"/>
      <c r="AV2858" s="343"/>
      <c r="AW2858" s="343"/>
      <c r="AX2858" s="343"/>
      <c r="AY2858" s="343"/>
      <c r="AZ2858" s="343"/>
      <c r="BA2858" s="343"/>
      <c r="BB2858" s="343"/>
      <c r="BC2858" s="343"/>
      <c r="BD2858" s="343"/>
      <c r="BE2858" s="475"/>
      <c r="BF2858" s="475"/>
      <c r="BG2858" s="475"/>
      <c r="BH2858" s="475"/>
      <c r="BI2858" s="475"/>
      <c r="BJ2858" s="475"/>
      <c r="BK2858" s="475"/>
      <c r="BL2858" s="475"/>
      <c r="BM2858" s="475"/>
      <c r="BN2858" s="475"/>
      <c r="BO2858" s="475"/>
      <c r="BP2858" s="306"/>
      <c r="BQ2858" s="496"/>
      <c r="BR2858" s="496"/>
      <c r="BS2858" s="496"/>
      <c r="BT2858" s="496"/>
      <c r="BU2858" s="496"/>
      <c r="BV2858" s="496"/>
    </row>
    <row r="2859" spans="1:74" s="52" customFormat="1" ht="12.75">
      <c r="A2859" s="45">
        <v>2670.080468178493</v>
      </c>
      <c r="B2859" s="46" t="s">
        <v>364</v>
      </c>
      <c r="C2859" s="47" t="s">
        <v>359</v>
      </c>
      <c r="D2859" s="48">
        <v>200.00304662731591</v>
      </c>
      <c r="E2859" s="49">
        <v>40.597790000000003</v>
      </c>
      <c r="F2859" s="49">
        <v>6.8000000000000005E-2</v>
      </c>
      <c r="G2859" s="49">
        <v>11.637130000000001</v>
      </c>
      <c r="H2859" s="49">
        <v>0.32840000000000003</v>
      </c>
      <c r="I2859" s="49">
        <v>0.15079999999999999</v>
      </c>
      <c r="J2859" s="49">
        <v>47.751510000000003</v>
      </c>
      <c r="K2859" s="49">
        <v>0.20910000000000001</v>
      </c>
      <c r="L2859" s="49">
        <v>100.74273000000001</v>
      </c>
      <c r="M2859" s="47"/>
      <c r="N2859" s="50">
        <v>0.99693176418492457</v>
      </c>
      <c r="O2859" s="50">
        <v>1.3202232256690131E-3</v>
      </c>
      <c r="P2859" s="50">
        <v>0.2389818511476961</v>
      </c>
      <c r="Q2859" s="50">
        <v>6.4864949118285057E-3</v>
      </c>
      <c r="R2859" s="50">
        <v>3.1365348813347919E-3</v>
      </c>
      <c r="S2859" s="50">
        <v>1.7480695020353449</v>
      </c>
      <c r="T2859" s="50">
        <v>5.5014189769397601E-3</v>
      </c>
      <c r="U2859" s="50">
        <v>3.0004277893637377</v>
      </c>
      <c r="V2859" s="51">
        <v>87.973041020561794</v>
      </c>
      <c r="X2859" s="49">
        <v>0.25</v>
      </c>
      <c r="Y2859" s="49">
        <v>30.15</v>
      </c>
      <c r="Z2859" s="49">
        <v>0.68</v>
      </c>
      <c r="AA2859" s="49">
        <v>5.81</v>
      </c>
      <c r="AB2859" s="49">
        <v>13.75</v>
      </c>
      <c r="AC2859" s="49">
        <v>0.24</v>
      </c>
      <c r="AD2859" s="49">
        <v>2.61</v>
      </c>
      <c r="AE2859" s="312"/>
      <c r="AF2859" s="465" t="s">
        <v>1750</v>
      </c>
      <c r="AG2859" s="343">
        <v>30</v>
      </c>
      <c r="AH2859" s="343">
        <v>15</v>
      </c>
      <c r="AI2859" s="343"/>
      <c r="AJ2859" s="343"/>
      <c r="AK2859" s="343"/>
      <c r="AL2859" s="343"/>
      <c r="AM2859" s="343"/>
      <c r="AN2859" s="343"/>
      <c r="AO2859" s="343"/>
      <c r="AP2859" s="343"/>
      <c r="AQ2859" s="343"/>
      <c r="AR2859" s="343"/>
      <c r="AS2859" s="343"/>
      <c r="AT2859" s="343"/>
      <c r="AU2859" s="343"/>
      <c r="AV2859" s="343"/>
      <c r="AW2859" s="343"/>
      <c r="AX2859" s="343"/>
      <c r="AY2859" s="343"/>
      <c r="AZ2859" s="343"/>
      <c r="BA2859" s="343"/>
      <c r="BB2859" s="343"/>
      <c r="BC2859" s="343"/>
      <c r="BD2859" s="343"/>
      <c r="BE2859" s="475"/>
      <c r="BF2859" s="475"/>
      <c r="BG2859" s="475"/>
      <c r="BH2859" s="475"/>
      <c r="BI2859" s="475"/>
      <c r="BJ2859" s="475"/>
      <c r="BK2859" s="475"/>
      <c r="BL2859" s="475"/>
      <c r="BM2859" s="475"/>
      <c r="BN2859" s="475"/>
      <c r="BO2859" s="475"/>
      <c r="BP2859" s="306"/>
      <c r="BQ2859" s="496"/>
      <c r="BR2859" s="496"/>
      <c r="BS2859" s="496"/>
      <c r="BT2859" s="496"/>
      <c r="BU2859" s="496"/>
      <c r="BV2859" s="496"/>
    </row>
    <row r="2860" spans="1:74" s="52" customFormat="1" ht="12.75">
      <c r="A2860" s="45">
        <v>2670.080468178493</v>
      </c>
      <c r="B2860" s="46" t="s">
        <v>364</v>
      </c>
      <c r="C2860" s="47" t="s">
        <v>359</v>
      </c>
      <c r="D2860" s="48">
        <v>210.00304662731591</v>
      </c>
      <c r="E2860" s="49">
        <v>40.74859</v>
      </c>
      <c r="F2860" s="49">
        <v>8.9200000000000002E-2</v>
      </c>
      <c r="G2860" s="49">
        <v>11.89706</v>
      </c>
      <c r="H2860" s="49">
        <v>0.33069999999999999</v>
      </c>
      <c r="I2860" s="49">
        <v>0.14280000000000001</v>
      </c>
      <c r="J2860" s="49">
        <v>47.873379999999997</v>
      </c>
      <c r="K2860" s="49">
        <v>0.20749999999999999</v>
      </c>
      <c r="L2860" s="49">
        <v>101.28922999999999</v>
      </c>
      <c r="M2860" s="47"/>
      <c r="N2860" s="50">
        <v>0.99608343843934111</v>
      </c>
      <c r="O2860" s="50">
        <v>1.7239449875548029E-3</v>
      </c>
      <c r="P2860" s="50">
        <v>0.24320851693370113</v>
      </c>
      <c r="Q2860" s="50">
        <v>6.502213431828819E-3</v>
      </c>
      <c r="R2860" s="50">
        <v>2.9566306877057045E-3</v>
      </c>
      <c r="S2860" s="50">
        <v>1.7445594360023333</v>
      </c>
      <c r="T2860" s="50">
        <v>5.4344911030840349E-3</v>
      </c>
      <c r="U2860" s="50">
        <v>3.0004686715855491</v>
      </c>
      <c r="V2860" s="51">
        <v>87.764743033789756</v>
      </c>
      <c r="X2860" s="49">
        <v>0.25</v>
      </c>
      <c r="Y2860" s="49">
        <v>22.87</v>
      </c>
      <c r="Z2860" s="49">
        <v>0.67</v>
      </c>
      <c r="AA2860" s="49">
        <v>5.77</v>
      </c>
      <c r="AB2860" s="49">
        <v>14.65</v>
      </c>
      <c r="AC2860" s="49">
        <v>0.24</v>
      </c>
      <c r="AD2860" s="49">
        <v>2.61</v>
      </c>
      <c r="AE2860" s="312"/>
      <c r="AF2860" s="465" t="s">
        <v>1750</v>
      </c>
      <c r="AG2860" s="343">
        <v>30</v>
      </c>
      <c r="AH2860" s="343">
        <v>15</v>
      </c>
      <c r="AI2860" s="343"/>
      <c r="AJ2860" s="343"/>
      <c r="AK2860" s="343"/>
      <c r="AL2860" s="343"/>
      <c r="AM2860" s="343"/>
      <c r="AN2860" s="343"/>
      <c r="AO2860" s="343"/>
      <c r="AP2860" s="343"/>
      <c r="AQ2860" s="343"/>
      <c r="AR2860" s="343"/>
      <c r="AS2860" s="343"/>
      <c r="AT2860" s="343"/>
      <c r="AU2860" s="343"/>
      <c r="AV2860" s="343"/>
      <c r="AW2860" s="343"/>
      <c r="AX2860" s="343"/>
      <c r="AY2860" s="343"/>
      <c r="AZ2860" s="343"/>
      <c r="BA2860" s="343"/>
      <c r="BB2860" s="343"/>
      <c r="BC2860" s="343"/>
      <c r="BD2860" s="343"/>
      <c r="BE2860" s="475"/>
      <c r="BF2860" s="475"/>
      <c r="BG2860" s="475"/>
      <c r="BH2860" s="475"/>
      <c r="BI2860" s="475"/>
      <c r="BJ2860" s="475"/>
      <c r="BK2860" s="475"/>
      <c r="BL2860" s="475"/>
      <c r="BM2860" s="475"/>
      <c r="BN2860" s="475"/>
      <c r="BO2860" s="475"/>
      <c r="BP2860" s="306"/>
      <c r="BQ2860" s="496"/>
      <c r="BR2860" s="496"/>
      <c r="BS2860" s="496"/>
      <c r="BT2860" s="496"/>
      <c r="BU2860" s="496"/>
      <c r="BV2860" s="496"/>
    </row>
    <row r="2861" spans="1:74" s="52" customFormat="1" ht="12.75">
      <c r="A2861" s="45">
        <v>2670.080468178493</v>
      </c>
      <c r="B2861" s="46" t="s">
        <v>364</v>
      </c>
      <c r="C2861" s="47" t="s">
        <v>359</v>
      </c>
      <c r="D2861" s="48">
        <v>220.00304662731591</v>
      </c>
      <c r="E2861" s="49">
        <v>40.617890000000003</v>
      </c>
      <c r="F2861" s="49">
        <v>8.5300000000000001E-2</v>
      </c>
      <c r="G2861" s="49">
        <v>11.787089999999999</v>
      </c>
      <c r="H2861" s="49">
        <v>0.38390000000000002</v>
      </c>
      <c r="I2861" s="49">
        <v>0.1426</v>
      </c>
      <c r="J2861" s="49">
        <v>47.781970000000001</v>
      </c>
      <c r="K2861" s="49">
        <v>0.21659999999999999</v>
      </c>
      <c r="L2861" s="49">
        <v>101.01535</v>
      </c>
      <c r="M2861" s="47"/>
      <c r="N2861" s="50">
        <v>0.99560526251148906</v>
      </c>
      <c r="O2861" s="50">
        <v>1.6530815190209578E-3</v>
      </c>
      <c r="P2861" s="50">
        <v>0.24161974296527883</v>
      </c>
      <c r="Q2861" s="50">
        <v>7.5688836438135062E-3</v>
      </c>
      <c r="R2861" s="50">
        <v>2.9605683304857245E-3</v>
      </c>
      <c r="S2861" s="50">
        <v>1.7459926905390828</v>
      </c>
      <c r="T2861" s="50">
        <v>5.6883449412976628E-3</v>
      </c>
      <c r="U2861" s="50">
        <v>3.0010885744504687</v>
      </c>
      <c r="V2861" s="51">
        <v>87.843719485127252</v>
      </c>
      <c r="X2861" s="49">
        <v>0.25</v>
      </c>
      <c r="Y2861" s="49">
        <v>24.86</v>
      </c>
      <c r="Z2861" s="49">
        <v>0.67</v>
      </c>
      <c r="AA2861" s="49">
        <v>4.95</v>
      </c>
      <c r="AB2861" s="49">
        <v>14.24</v>
      </c>
      <c r="AC2861" s="49">
        <v>0.24</v>
      </c>
      <c r="AD2861" s="49">
        <v>2.5299999999999998</v>
      </c>
      <c r="AE2861" s="312"/>
      <c r="AF2861" s="465" t="s">
        <v>1750</v>
      </c>
      <c r="AG2861" s="343">
        <v>30</v>
      </c>
      <c r="AH2861" s="343">
        <v>15</v>
      </c>
      <c r="AI2861" s="343"/>
      <c r="AJ2861" s="343"/>
      <c r="AK2861" s="343"/>
      <c r="AL2861" s="343"/>
      <c r="AM2861" s="343"/>
      <c r="AN2861" s="343"/>
      <c r="AO2861" s="343"/>
      <c r="AP2861" s="343"/>
      <c r="AQ2861" s="343"/>
      <c r="AR2861" s="343"/>
      <c r="AS2861" s="343"/>
      <c r="AT2861" s="343"/>
      <c r="AU2861" s="343"/>
      <c r="AV2861" s="343"/>
      <c r="AW2861" s="343"/>
      <c r="AX2861" s="343"/>
      <c r="AY2861" s="343"/>
      <c r="AZ2861" s="343"/>
      <c r="BA2861" s="343"/>
      <c r="BB2861" s="343"/>
      <c r="BC2861" s="343"/>
      <c r="BD2861" s="343"/>
      <c r="BE2861" s="475"/>
      <c r="BF2861" s="475"/>
      <c r="BG2861" s="475"/>
      <c r="BH2861" s="475"/>
      <c r="BI2861" s="475"/>
      <c r="BJ2861" s="475"/>
      <c r="BK2861" s="475"/>
      <c r="BL2861" s="475"/>
      <c r="BM2861" s="475"/>
      <c r="BN2861" s="475"/>
      <c r="BO2861" s="475"/>
      <c r="BP2861" s="306"/>
      <c r="BQ2861" s="496"/>
      <c r="BR2861" s="496"/>
      <c r="BS2861" s="496"/>
      <c r="BT2861" s="496"/>
      <c r="BU2861" s="496"/>
      <c r="BV2861" s="496"/>
    </row>
    <row r="2862" spans="1:74" s="52" customFormat="1" ht="12.75">
      <c r="A2862" s="45">
        <v>2670.080468178493</v>
      </c>
      <c r="B2862" s="46" t="s">
        <v>364</v>
      </c>
      <c r="C2862" s="47" t="s">
        <v>359</v>
      </c>
      <c r="D2862" s="48">
        <v>230.00304662731591</v>
      </c>
      <c r="E2862" s="49">
        <v>40.567619999999998</v>
      </c>
      <c r="F2862" s="49">
        <v>7.8600000000000003E-2</v>
      </c>
      <c r="G2862" s="49">
        <v>11.84707</v>
      </c>
      <c r="H2862" s="49">
        <v>0.34920000000000001</v>
      </c>
      <c r="I2862" s="49">
        <v>0.1401</v>
      </c>
      <c r="J2862" s="49">
        <v>48.025709999999997</v>
      </c>
      <c r="K2862" s="49">
        <v>0.2135</v>
      </c>
      <c r="L2862" s="49">
        <v>101.22179999999999</v>
      </c>
      <c r="M2862" s="47"/>
      <c r="N2862" s="50">
        <v>0.99276860589847571</v>
      </c>
      <c r="O2862" s="50">
        <v>1.5207802601782841E-3</v>
      </c>
      <c r="P2862" s="50">
        <v>0.24245740586283338</v>
      </c>
      <c r="Q2862" s="50">
        <v>6.8736376319504739E-3</v>
      </c>
      <c r="R2862" s="50">
        <v>2.9039717026915642E-3</v>
      </c>
      <c r="S2862" s="50">
        <v>1.7520675464498836</v>
      </c>
      <c r="T2862" s="50">
        <v>5.5978857751550872E-3</v>
      </c>
      <c r="U2862" s="50">
        <v>3.0041898335811683</v>
      </c>
      <c r="V2862" s="51">
        <v>87.843851961756812</v>
      </c>
      <c r="X2862" s="49">
        <v>0.25</v>
      </c>
      <c r="Y2862" s="49">
        <v>24.8</v>
      </c>
      <c r="Z2862" s="49">
        <v>0.67</v>
      </c>
      <c r="AA2862" s="49">
        <v>5.45</v>
      </c>
      <c r="AB2862" s="49">
        <v>14.82</v>
      </c>
      <c r="AC2862" s="49">
        <v>0.24</v>
      </c>
      <c r="AD2862" s="49">
        <v>2.56</v>
      </c>
      <c r="AE2862" s="312"/>
      <c r="AF2862" s="465" t="s">
        <v>1750</v>
      </c>
      <c r="AG2862" s="343">
        <v>30</v>
      </c>
      <c r="AH2862" s="343">
        <v>15</v>
      </c>
      <c r="AI2862" s="343"/>
      <c r="AJ2862" s="343"/>
      <c r="AK2862" s="343"/>
      <c r="AL2862" s="343"/>
      <c r="AM2862" s="343"/>
      <c r="AN2862" s="343"/>
      <c r="AO2862" s="343"/>
      <c r="AP2862" s="343"/>
      <c r="AQ2862" s="343"/>
      <c r="AR2862" s="343"/>
      <c r="AS2862" s="343"/>
      <c r="AT2862" s="343"/>
      <c r="AU2862" s="343"/>
      <c r="AV2862" s="343"/>
      <c r="AW2862" s="343"/>
      <c r="AX2862" s="343"/>
      <c r="AY2862" s="343"/>
      <c r="AZ2862" s="343"/>
      <c r="BA2862" s="343"/>
      <c r="BB2862" s="343"/>
      <c r="BC2862" s="343"/>
      <c r="BD2862" s="343"/>
      <c r="BE2862" s="475"/>
      <c r="BF2862" s="475"/>
      <c r="BG2862" s="475"/>
      <c r="BH2862" s="475"/>
      <c r="BI2862" s="475"/>
      <c r="BJ2862" s="475"/>
      <c r="BK2862" s="475"/>
      <c r="BL2862" s="475"/>
      <c r="BM2862" s="475"/>
      <c r="BN2862" s="475"/>
      <c r="BO2862" s="475"/>
      <c r="BP2862" s="306"/>
      <c r="BQ2862" s="496"/>
      <c r="BR2862" s="496"/>
      <c r="BS2862" s="496"/>
      <c r="BT2862" s="496"/>
      <c r="BU2862" s="496"/>
      <c r="BV2862" s="496"/>
    </row>
    <row r="2863" spans="1:74" s="52" customFormat="1" ht="12.75">
      <c r="A2863" s="45">
        <v>2670.080468178493</v>
      </c>
      <c r="B2863" s="46" t="s">
        <v>364</v>
      </c>
      <c r="C2863" s="47" t="s">
        <v>359</v>
      </c>
      <c r="D2863" s="48">
        <v>240.00304662731591</v>
      </c>
      <c r="E2863" s="49">
        <v>40.587730000000001</v>
      </c>
      <c r="F2863" s="49">
        <v>9.0800000000000006E-2</v>
      </c>
      <c r="G2863" s="49">
        <v>11.7271</v>
      </c>
      <c r="H2863" s="49">
        <v>0.36649999999999999</v>
      </c>
      <c r="I2863" s="49">
        <v>0.11849999999999999</v>
      </c>
      <c r="J2863" s="49">
        <v>47.741349999999997</v>
      </c>
      <c r="K2863" s="49">
        <v>0.21279999999999999</v>
      </c>
      <c r="L2863" s="49">
        <v>100.84478</v>
      </c>
      <c r="M2863" s="47"/>
      <c r="N2863" s="50">
        <v>0.99606525140392299</v>
      </c>
      <c r="O2863" s="50">
        <v>1.7617906083189918E-3</v>
      </c>
      <c r="P2863" s="50">
        <v>0.24067980417855073</v>
      </c>
      <c r="Q2863" s="50">
        <v>7.2345396018981588E-3</v>
      </c>
      <c r="R2863" s="50">
        <v>2.4631854839842907E-3</v>
      </c>
      <c r="S2863" s="50">
        <v>1.7466113100012717</v>
      </c>
      <c r="T2863" s="50">
        <v>5.5952861014914755E-3</v>
      </c>
      <c r="U2863" s="50">
        <v>3.000411167379438</v>
      </c>
      <c r="V2863" s="51">
        <v>87.88905145998794</v>
      </c>
      <c r="X2863" s="49">
        <v>0.25</v>
      </c>
      <c r="Y2863" s="49">
        <v>22.06</v>
      </c>
      <c r="Z2863" s="49">
        <v>0.67</v>
      </c>
      <c r="AA2863" s="49">
        <v>5.3</v>
      </c>
      <c r="AB2863" s="49">
        <v>17.41</v>
      </c>
      <c r="AC2863" s="49">
        <v>0.24</v>
      </c>
      <c r="AD2863" s="49">
        <v>2.5499999999999998</v>
      </c>
      <c r="AE2863" s="312"/>
      <c r="AF2863" s="465" t="s">
        <v>1750</v>
      </c>
      <c r="AG2863" s="343">
        <v>30</v>
      </c>
      <c r="AH2863" s="343">
        <v>15</v>
      </c>
      <c r="AI2863" s="343"/>
      <c r="AJ2863" s="343"/>
      <c r="AK2863" s="343"/>
      <c r="AL2863" s="343"/>
      <c r="AM2863" s="343"/>
      <c r="AN2863" s="343"/>
      <c r="AO2863" s="343"/>
      <c r="AP2863" s="343"/>
      <c r="AQ2863" s="343"/>
      <c r="AR2863" s="343"/>
      <c r="AS2863" s="343"/>
      <c r="AT2863" s="343"/>
      <c r="AU2863" s="343"/>
      <c r="AV2863" s="343"/>
      <c r="AW2863" s="343"/>
      <c r="AX2863" s="343"/>
      <c r="AY2863" s="343"/>
      <c r="AZ2863" s="343"/>
      <c r="BA2863" s="343"/>
      <c r="BB2863" s="343"/>
      <c r="BC2863" s="343"/>
      <c r="BD2863" s="343"/>
      <c r="BE2863" s="475"/>
      <c r="BF2863" s="475"/>
      <c r="BG2863" s="475"/>
      <c r="BH2863" s="475"/>
      <c r="BI2863" s="475"/>
      <c r="BJ2863" s="475"/>
      <c r="BK2863" s="475"/>
      <c r="BL2863" s="475"/>
      <c r="BM2863" s="475"/>
      <c r="BN2863" s="475"/>
      <c r="BO2863" s="475"/>
      <c r="BP2863" s="306"/>
      <c r="BQ2863" s="496"/>
      <c r="BR2863" s="496"/>
      <c r="BS2863" s="496"/>
      <c r="BT2863" s="496"/>
      <c r="BU2863" s="496"/>
      <c r="BV2863" s="496"/>
    </row>
    <row r="2864" spans="1:74" s="52" customFormat="1" ht="12.75">
      <c r="A2864" s="45">
        <v>2670.080468178493</v>
      </c>
      <c r="B2864" s="46" t="s">
        <v>364</v>
      </c>
      <c r="C2864" s="47" t="s">
        <v>359</v>
      </c>
      <c r="D2864" s="48">
        <v>250.00304662731591</v>
      </c>
      <c r="E2864" s="49">
        <v>40.587730000000001</v>
      </c>
      <c r="F2864" s="49">
        <v>9.2600000000000002E-2</v>
      </c>
      <c r="G2864" s="49">
        <v>11.7271</v>
      </c>
      <c r="H2864" s="49">
        <v>0.37480000000000002</v>
      </c>
      <c r="I2864" s="49">
        <v>0.13950000000000001</v>
      </c>
      <c r="J2864" s="49">
        <v>47.863219999999998</v>
      </c>
      <c r="K2864" s="49">
        <v>0.2097</v>
      </c>
      <c r="L2864" s="49">
        <v>100.99464999999999</v>
      </c>
      <c r="M2864" s="47"/>
      <c r="N2864" s="50">
        <v>0.99480130249893806</v>
      </c>
      <c r="O2864" s="50">
        <v>1.7944360446706851E-3</v>
      </c>
      <c r="P2864" s="50">
        <v>0.24037439549722717</v>
      </c>
      <c r="Q2864" s="50">
        <v>7.3889896316460526E-3</v>
      </c>
      <c r="R2864" s="50">
        <v>2.8960198172780509E-3</v>
      </c>
      <c r="S2864" s="50">
        <v>1.7488479027583412</v>
      </c>
      <c r="T2864" s="50">
        <v>5.5067791636190409E-3</v>
      </c>
      <c r="U2864" s="50">
        <v>3.0016098254117201</v>
      </c>
      <c r="V2864" s="51">
        <v>87.916162225407319</v>
      </c>
      <c r="X2864" s="49">
        <v>0.25</v>
      </c>
      <c r="Y2864" s="49">
        <v>21.96</v>
      </c>
      <c r="Z2864" s="49">
        <v>0.67</v>
      </c>
      <c r="AA2864" s="49">
        <v>5.16</v>
      </c>
      <c r="AB2864" s="49">
        <v>15.06</v>
      </c>
      <c r="AC2864" s="49">
        <v>0.24</v>
      </c>
      <c r="AD2864" s="49">
        <v>2.58</v>
      </c>
      <c r="AE2864" s="312"/>
      <c r="AF2864" s="465" t="s">
        <v>1750</v>
      </c>
      <c r="AG2864" s="343">
        <v>30</v>
      </c>
      <c r="AH2864" s="343">
        <v>15</v>
      </c>
      <c r="AI2864" s="343"/>
      <c r="AJ2864" s="343"/>
      <c r="AK2864" s="343"/>
      <c r="AL2864" s="343"/>
      <c r="AM2864" s="343"/>
      <c r="AN2864" s="343"/>
      <c r="AO2864" s="343"/>
      <c r="AP2864" s="343"/>
      <c r="AQ2864" s="343"/>
      <c r="AR2864" s="343"/>
      <c r="AS2864" s="343"/>
      <c r="AT2864" s="343"/>
      <c r="AU2864" s="343"/>
      <c r="AV2864" s="343"/>
      <c r="AW2864" s="343"/>
      <c r="AX2864" s="343"/>
      <c r="AY2864" s="343"/>
      <c r="AZ2864" s="343"/>
      <c r="BA2864" s="343"/>
      <c r="BB2864" s="343"/>
      <c r="BC2864" s="343"/>
      <c r="BD2864" s="343"/>
      <c r="BE2864" s="475"/>
      <c r="BF2864" s="475"/>
      <c r="BG2864" s="475"/>
      <c r="BH2864" s="475"/>
      <c r="BI2864" s="475"/>
      <c r="BJ2864" s="475"/>
      <c r="BK2864" s="475"/>
      <c r="BL2864" s="475"/>
      <c r="BM2864" s="475"/>
      <c r="BN2864" s="475"/>
      <c r="BO2864" s="475"/>
      <c r="BP2864" s="306"/>
      <c r="BQ2864" s="496"/>
      <c r="BR2864" s="496"/>
      <c r="BS2864" s="496"/>
      <c r="BT2864" s="496"/>
      <c r="BU2864" s="496"/>
      <c r="BV2864" s="496"/>
    </row>
    <row r="2865" spans="1:74" s="52" customFormat="1" ht="12.75">
      <c r="A2865" s="45">
        <v>2670.080468178493</v>
      </c>
      <c r="B2865" s="46" t="s">
        <v>364</v>
      </c>
      <c r="C2865" s="47" t="s">
        <v>359</v>
      </c>
      <c r="D2865" s="48">
        <v>260.00304662731594</v>
      </c>
      <c r="E2865" s="49">
        <v>40.497239999999998</v>
      </c>
      <c r="F2865" s="49">
        <v>8.0299999999999996E-2</v>
      </c>
      <c r="G2865" s="49">
        <v>11.627129999999999</v>
      </c>
      <c r="H2865" s="49">
        <v>0.36549999999999999</v>
      </c>
      <c r="I2865" s="49">
        <v>0.14979999999999999</v>
      </c>
      <c r="J2865" s="49">
        <v>47.974930000000001</v>
      </c>
      <c r="K2865" s="49">
        <v>0.2079</v>
      </c>
      <c r="L2865" s="49">
        <v>100.90279999999998</v>
      </c>
      <c r="M2865" s="47"/>
      <c r="N2865" s="50">
        <v>0.99336196324860981</v>
      </c>
      <c r="O2865" s="50">
        <v>1.55730278740932E-3</v>
      </c>
      <c r="P2865" s="50">
        <v>0.23851221348066462</v>
      </c>
      <c r="Q2865" s="50">
        <v>7.2112968632540714E-3</v>
      </c>
      <c r="R2865" s="50">
        <v>3.1122871038664142E-3</v>
      </c>
      <c r="S2865" s="50">
        <v>1.7543045746929504</v>
      </c>
      <c r="T2865" s="50">
        <v>5.4637929998166629E-3</v>
      </c>
      <c r="U2865" s="50">
        <v>3.0035234311765713</v>
      </c>
      <c r="V2865" s="51">
        <v>88.031402841640187</v>
      </c>
      <c r="X2865" s="49">
        <v>0.25</v>
      </c>
      <c r="Y2865" s="49">
        <v>24.93</v>
      </c>
      <c r="Z2865" s="49">
        <v>0.68</v>
      </c>
      <c r="AA2865" s="49">
        <v>5.21</v>
      </c>
      <c r="AB2865" s="49">
        <v>14.17</v>
      </c>
      <c r="AC2865" s="49">
        <v>0.24</v>
      </c>
      <c r="AD2865" s="49">
        <v>2.61</v>
      </c>
      <c r="AE2865" s="312"/>
      <c r="AF2865" s="465" t="s">
        <v>1750</v>
      </c>
      <c r="AG2865" s="343">
        <v>30</v>
      </c>
      <c r="AH2865" s="343">
        <v>15</v>
      </c>
      <c r="AI2865" s="343"/>
      <c r="AJ2865" s="343"/>
      <c r="AK2865" s="343"/>
      <c r="AL2865" s="343"/>
      <c r="AM2865" s="343"/>
      <c r="AN2865" s="343"/>
      <c r="AO2865" s="343"/>
      <c r="AP2865" s="343"/>
      <c r="AQ2865" s="343"/>
      <c r="AR2865" s="343"/>
      <c r="AS2865" s="343"/>
      <c r="AT2865" s="343"/>
      <c r="AU2865" s="343"/>
      <c r="AV2865" s="343"/>
      <c r="AW2865" s="343"/>
      <c r="AX2865" s="343"/>
      <c r="AY2865" s="343"/>
      <c r="AZ2865" s="343"/>
      <c r="BA2865" s="343"/>
      <c r="BB2865" s="343"/>
      <c r="BC2865" s="343"/>
      <c r="BD2865" s="343"/>
      <c r="BE2865" s="475"/>
      <c r="BF2865" s="475"/>
      <c r="BG2865" s="475"/>
      <c r="BH2865" s="475"/>
      <c r="BI2865" s="475"/>
      <c r="BJ2865" s="475"/>
      <c r="BK2865" s="475"/>
      <c r="BL2865" s="475"/>
      <c r="BM2865" s="475"/>
      <c r="BN2865" s="475"/>
      <c r="BO2865" s="475"/>
      <c r="BP2865" s="306"/>
      <c r="BQ2865" s="496"/>
      <c r="BR2865" s="496"/>
      <c r="BS2865" s="496"/>
      <c r="BT2865" s="496"/>
      <c r="BU2865" s="496"/>
      <c r="BV2865" s="496"/>
    </row>
    <row r="2866" spans="1:74" s="52" customFormat="1" ht="12.75">
      <c r="A2866" s="45">
        <v>2670.080468178493</v>
      </c>
      <c r="B2866" s="46" t="s">
        <v>364</v>
      </c>
      <c r="C2866" s="47" t="s">
        <v>359</v>
      </c>
      <c r="D2866" s="48">
        <v>270.00304662731594</v>
      </c>
      <c r="E2866" s="49">
        <v>40.547519999999999</v>
      </c>
      <c r="F2866" s="49">
        <v>7.3999999999999996E-2</v>
      </c>
      <c r="G2866" s="49">
        <v>11.797090000000001</v>
      </c>
      <c r="H2866" s="49">
        <v>0.34899999999999998</v>
      </c>
      <c r="I2866" s="49">
        <v>0.14560000000000001</v>
      </c>
      <c r="J2866" s="49">
        <v>47.832749999999997</v>
      </c>
      <c r="K2866" s="49">
        <v>0.2074</v>
      </c>
      <c r="L2866" s="49">
        <v>100.95336</v>
      </c>
      <c r="M2866" s="47"/>
      <c r="N2866" s="50">
        <v>0.99460485711051128</v>
      </c>
      <c r="O2866" s="50">
        <v>1.4351371735302979E-3</v>
      </c>
      <c r="P2866" s="50">
        <v>0.24200100287462364</v>
      </c>
      <c r="Q2866" s="50">
        <v>6.8858189321244897E-3</v>
      </c>
      <c r="R2866" s="50">
        <v>3.0250558225626608E-3</v>
      </c>
      <c r="S2866" s="50">
        <v>1.7491222916220268</v>
      </c>
      <c r="T2866" s="50">
        <v>5.450705007048885E-3</v>
      </c>
      <c r="U2866" s="50">
        <v>3.0025248685424284</v>
      </c>
      <c r="V2866" s="51">
        <v>87.846006144195073</v>
      </c>
      <c r="X2866" s="49">
        <v>0.25</v>
      </c>
      <c r="Y2866" s="49">
        <v>27.02</v>
      </c>
      <c r="Z2866" s="49">
        <v>0.67</v>
      </c>
      <c r="AA2866" s="49">
        <v>5.48</v>
      </c>
      <c r="AB2866" s="49">
        <v>14.08</v>
      </c>
      <c r="AC2866" s="49">
        <v>0.24</v>
      </c>
      <c r="AD2866" s="49">
        <v>2.62</v>
      </c>
      <c r="AE2866" s="312"/>
      <c r="AF2866" s="465" t="s">
        <v>1750</v>
      </c>
      <c r="AG2866" s="343">
        <v>30</v>
      </c>
      <c r="AH2866" s="343">
        <v>15</v>
      </c>
      <c r="AI2866" s="343"/>
      <c r="AJ2866" s="343"/>
      <c r="AK2866" s="343"/>
      <c r="AL2866" s="343"/>
      <c r="AM2866" s="343"/>
      <c r="AN2866" s="343"/>
      <c r="AO2866" s="343"/>
      <c r="AP2866" s="343"/>
      <c r="AQ2866" s="343"/>
      <c r="AR2866" s="343"/>
      <c r="AS2866" s="343"/>
      <c r="AT2866" s="343"/>
      <c r="AU2866" s="343"/>
      <c r="AV2866" s="343"/>
      <c r="AW2866" s="343"/>
      <c r="AX2866" s="343"/>
      <c r="AY2866" s="343"/>
      <c r="AZ2866" s="343"/>
      <c r="BA2866" s="343"/>
      <c r="BB2866" s="343"/>
      <c r="BC2866" s="343"/>
      <c r="BD2866" s="343"/>
      <c r="BE2866" s="475"/>
      <c r="BF2866" s="475"/>
      <c r="BG2866" s="475"/>
      <c r="BH2866" s="475"/>
      <c r="BI2866" s="475"/>
      <c r="BJ2866" s="475"/>
      <c r="BK2866" s="475"/>
      <c r="BL2866" s="475"/>
      <c r="BM2866" s="475"/>
      <c r="BN2866" s="475"/>
      <c r="BO2866" s="475"/>
      <c r="BP2866" s="306"/>
      <c r="BQ2866" s="496"/>
      <c r="BR2866" s="496"/>
      <c r="BS2866" s="496"/>
      <c r="BT2866" s="496"/>
      <c r="BU2866" s="496"/>
      <c r="BV2866" s="496"/>
    </row>
    <row r="2867" spans="1:74" s="52" customFormat="1" ht="12.75">
      <c r="A2867" s="45">
        <v>2670.080468178493</v>
      </c>
      <c r="B2867" s="46" t="s">
        <v>364</v>
      </c>
      <c r="C2867" s="47" t="s">
        <v>359</v>
      </c>
      <c r="D2867" s="48">
        <v>280.00304662731594</v>
      </c>
      <c r="E2867" s="49">
        <v>40.708379999999998</v>
      </c>
      <c r="F2867" s="49">
        <v>8.1299999999999997E-2</v>
      </c>
      <c r="G2867" s="49">
        <v>11.7371</v>
      </c>
      <c r="H2867" s="49">
        <v>0.34860000000000002</v>
      </c>
      <c r="I2867" s="49">
        <v>0.16550000000000001</v>
      </c>
      <c r="J2867" s="49">
        <v>47.924149999999997</v>
      </c>
      <c r="K2867" s="49">
        <v>0.2087</v>
      </c>
      <c r="L2867" s="49">
        <v>101.17372999999998</v>
      </c>
      <c r="M2867" s="47"/>
      <c r="N2867" s="50">
        <v>0.99584501694991445</v>
      </c>
      <c r="O2867" s="50">
        <v>1.5724393208062905E-3</v>
      </c>
      <c r="P2867" s="50">
        <v>0.24011800892229593</v>
      </c>
      <c r="Q2867" s="50">
        <v>6.8592907158627489E-3</v>
      </c>
      <c r="R2867" s="50">
        <v>3.4291909747236372E-3</v>
      </c>
      <c r="S2867" s="50">
        <v>1.7477161486466324</v>
      </c>
      <c r="T2867" s="50">
        <v>5.4700088782373745E-3</v>
      </c>
      <c r="U2867" s="50">
        <v>3.0010101044084729</v>
      </c>
      <c r="V2867" s="51">
        <v>87.920621647031453</v>
      </c>
      <c r="X2867" s="49">
        <v>0.25</v>
      </c>
      <c r="Y2867" s="49">
        <v>25.1</v>
      </c>
      <c r="Z2867" s="49">
        <v>0.67</v>
      </c>
      <c r="AA2867" s="49">
        <v>5.54</v>
      </c>
      <c r="AB2867" s="49">
        <v>12.98</v>
      </c>
      <c r="AC2867" s="49">
        <v>0.24</v>
      </c>
      <c r="AD2867" s="49">
        <v>2.61</v>
      </c>
      <c r="AE2867" s="312"/>
      <c r="AF2867" s="465" t="s">
        <v>1750</v>
      </c>
      <c r="AG2867" s="343">
        <v>30</v>
      </c>
      <c r="AH2867" s="343">
        <v>15</v>
      </c>
      <c r="AI2867" s="343"/>
      <c r="AJ2867" s="343"/>
      <c r="AK2867" s="343"/>
      <c r="AL2867" s="343"/>
      <c r="AM2867" s="343"/>
      <c r="AN2867" s="343"/>
      <c r="AO2867" s="343"/>
      <c r="AP2867" s="343"/>
      <c r="AQ2867" s="343"/>
      <c r="AR2867" s="343"/>
      <c r="AS2867" s="343"/>
      <c r="AT2867" s="343"/>
      <c r="AU2867" s="343"/>
      <c r="AV2867" s="343"/>
      <c r="AW2867" s="343"/>
      <c r="AX2867" s="343"/>
      <c r="AY2867" s="343"/>
      <c r="AZ2867" s="343"/>
      <c r="BA2867" s="343"/>
      <c r="BB2867" s="343"/>
      <c r="BC2867" s="343"/>
      <c r="BD2867" s="343"/>
      <c r="BE2867" s="475"/>
      <c r="BF2867" s="475"/>
      <c r="BG2867" s="475"/>
      <c r="BH2867" s="475"/>
      <c r="BI2867" s="475"/>
      <c r="BJ2867" s="475"/>
      <c r="BK2867" s="475"/>
      <c r="BL2867" s="475"/>
      <c r="BM2867" s="475"/>
      <c r="BN2867" s="475"/>
      <c r="BO2867" s="475"/>
      <c r="BP2867" s="306"/>
      <c r="BQ2867" s="496"/>
      <c r="BR2867" s="496"/>
      <c r="BS2867" s="496"/>
      <c r="BT2867" s="496"/>
      <c r="BU2867" s="496"/>
      <c r="BV2867" s="496"/>
    </row>
    <row r="2868" spans="1:74" s="52" customFormat="1" ht="12.75">
      <c r="A2868" s="45">
        <v>2670.080468178493</v>
      </c>
      <c r="B2868" s="46" t="s">
        <v>364</v>
      </c>
      <c r="C2868" s="47" t="s">
        <v>359</v>
      </c>
      <c r="D2868" s="48">
        <v>290.00304662731594</v>
      </c>
      <c r="E2868" s="49">
        <v>40.487189999999998</v>
      </c>
      <c r="F2868" s="49">
        <v>7.2099999999999997E-2</v>
      </c>
      <c r="G2868" s="49">
        <v>11.7471</v>
      </c>
      <c r="H2868" s="49">
        <v>0.32</v>
      </c>
      <c r="I2868" s="49">
        <v>0.1855</v>
      </c>
      <c r="J2868" s="49">
        <v>47.812449999999998</v>
      </c>
      <c r="K2868" s="49">
        <v>0.20250000000000001</v>
      </c>
      <c r="L2868" s="49">
        <v>100.82683999999999</v>
      </c>
      <c r="M2868" s="47"/>
      <c r="N2868" s="50">
        <v>0.99429578950832287</v>
      </c>
      <c r="O2868" s="50">
        <v>1.3999374912010709E-3</v>
      </c>
      <c r="P2868" s="50">
        <v>0.24125961164205925</v>
      </c>
      <c r="Q2868" s="50">
        <v>6.321087982868131E-3</v>
      </c>
      <c r="R2868" s="50">
        <v>3.8585809670883134E-3</v>
      </c>
      <c r="S2868" s="50">
        <v>1.7504411264283823</v>
      </c>
      <c r="T2868" s="50">
        <v>5.3282014893537436E-3</v>
      </c>
      <c r="U2868" s="50">
        <v>3.0029043355092755</v>
      </c>
      <c r="V2868" s="51">
        <v>87.886753916866482</v>
      </c>
      <c r="X2868" s="49">
        <v>0.25</v>
      </c>
      <c r="Y2868" s="49">
        <v>28.1</v>
      </c>
      <c r="Z2868" s="49">
        <v>0.67</v>
      </c>
      <c r="AA2868" s="49">
        <v>5.94</v>
      </c>
      <c r="AB2868" s="49">
        <v>11.45</v>
      </c>
      <c r="AC2868" s="49">
        <v>0.24</v>
      </c>
      <c r="AD2868" s="49">
        <v>2.69</v>
      </c>
      <c r="AE2868" s="312"/>
      <c r="AF2868" s="465" t="s">
        <v>1750</v>
      </c>
      <c r="AG2868" s="343">
        <v>30</v>
      </c>
      <c r="AH2868" s="343">
        <v>15</v>
      </c>
      <c r="AI2868" s="343"/>
      <c r="AJ2868" s="343"/>
      <c r="AK2868" s="343"/>
      <c r="AL2868" s="343"/>
      <c r="AM2868" s="343"/>
      <c r="AN2868" s="343"/>
      <c r="AO2868" s="343"/>
      <c r="AP2868" s="343"/>
      <c r="AQ2868" s="343"/>
      <c r="AR2868" s="343"/>
      <c r="AS2868" s="343"/>
      <c r="AT2868" s="343"/>
      <c r="AU2868" s="343"/>
      <c r="AV2868" s="343"/>
      <c r="AW2868" s="343"/>
      <c r="AX2868" s="343"/>
      <c r="AY2868" s="343"/>
      <c r="AZ2868" s="343"/>
      <c r="BA2868" s="343"/>
      <c r="BB2868" s="343"/>
      <c r="BC2868" s="343"/>
      <c r="BD2868" s="343"/>
      <c r="BE2868" s="475"/>
      <c r="BF2868" s="475"/>
      <c r="BG2868" s="475"/>
      <c r="BH2868" s="475"/>
      <c r="BI2868" s="475"/>
      <c r="BJ2868" s="475"/>
      <c r="BK2868" s="475"/>
      <c r="BL2868" s="475"/>
      <c r="BM2868" s="475"/>
      <c r="BN2868" s="475"/>
      <c r="BO2868" s="475"/>
      <c r="BP2868" s="306"/>
      <c r="BQ2868" s="496"/>
      <c r="BR2868" s="496"/>
      <c r="BS2868" s="496"/>
      <c r="BT2868" s="496"/>
      <c r="BU2868" s="496"/>
      <c r="BV2868" s="496"/>
    </row>
    <row r="2869" spans="1:74" s="52" customFormat="1" ht="12.75">
      <c r="A2869" s="45">
        <v>2670.080468178493</v>
      </c>
      <c r="B2869" s="46" t="s">
        <v>364</v>
      </c>
      <c r="C2869" s="47" t="s">
        <v>359</v>
      </c>
      <c r="D2869" s="48">
        <v>300.00304662731594</v>
      </c>
      <c r="E2869" s="49">
        <v>40.577669999999998</v>
      </c>
      <c r="F2869" s="49">
        <v>8.5999999999999993E-2</v>
      </c>
      <c r="G2869" s="49">
        <v>11.7171</v>
      </c>
      <c r="H2869" s="49">
        <v>0.35489999999999999</v>
      </c>
      <c r="I2869" s="49">
        <v>0.14680000000000001</v>
      </c>
      <c r="J2869" s="49">
        <v>47.954619999999998</v>
      </c>
      <c r="K2869" s="49">
        <v>0.21729999999999999</v>
      </c>
      <c r="L2869" s="49">
        <v>101.05438999999998</v>
      </c>
      <c r="M2869" s="47"/>
      <c r="N2869" s="50">
        <v>0.99400390114862602</v>
      </c>
      <c r="O2869" s="50">
        <v>1.6656158666574624E-3</v>
      </c>
      <c r="P2869" s="50">
        <v>0.24003640481032254</v>
      </c>
      <c r="Q2869" s="50">
        <v>6.9927962559494222E-3</v>
      </c>
      <c r="R2869" s="50">
        <v>3.045879919661688E-3</v>
      </c>
      <c r="S2869" s="50">
        <v>1.7512170723336291</v>
      </c>
      <c r="T2869" s="50">
        <v>5.7031967832130038E-3</v>
      </c>
      <c r="U2869" s="50">
        <v>3.0026648671180594</v>
      </c>
      <c r="V2869" s="51">
        <v>87.94546211391399</v>
      </c>
      <c r="X2869" s="49">
        <v>0.25</v>
      </c>
      <c r="Y2869" s="49">
        <v>23.78</v>
      </c>
      <c r="Z2869" s="49">
        <v>0.67</v>
      </c>
      <c r="AA2869" s="49">
        <v>5.34</v>
      </c>
      <c r="AB2869" s="49">
        <v>14.66</v>
      </c>
      <c r="AC2869" s="49">
        <v>0.24</v>
      </c>
      <c r="AD2869" s="49">
        <v>2.52</v>
      </c>
      <c r="AE2869" s="312"/>
      <c r="AF2869" s="465" t="s">
        <v>1750</v>
      </c>
      <c r="AG2869" s="343">
        <v>30</v>
      </c>
      <c r="AH2869" s="343">
        <v>15</v>
      </c>
      <c r="AI2869" s="343"/>
      <c r="AJ2869" s="343"/>
      <c r="AK2869" s="343"/>
      <c r="AL2869" s="343"/>
      <c r="AM2869" s="343"/>
      <c r="AN2869" s="343"/>
      <c r="AO2869" s="343"/>
      <c r="AP2869" s="343"/>
      <c r="AQ2869" s="343"/>
      <c r="AR2869" s="343"/>
      <c r="AS2869" s="343"/>
      <c r="AT2869" s="343"/>
      <c r="AU2869" s="343"/>
      <c r="AV2869" s="343"/>
      <c r="AW2869" s="343"/>
      <c r="AX2869" s="343"/>
      <c r="AY2869" s="343"/>
      <c r="AZ2869" s="343"/>
      <c r="BA2869" s="343"/>
      <c r="BB2869" s="343"/>
      <c r="BC2869" s="343"/>
      <c r="BD2869" s="343"/>
      <c r="BE2869" s="475"/>
      <c r="BF2869" s="475"/>
      <c r="BG2869" s="475"/>
      <c r="BH2869" s="475"/>
      <c r="BI2869" s="475"/>
      <c r="BJ2869" s="475"/>
      <c r="BK2869" s="475"/>
      <c r="BL2869" s="475"/>
      <c r="BM2869" s="475"/>
      <c r="BN2869" s="475"/>
      <c r="BO2869" s="475"/>
      <c r="BP2869" s="306"/>
      <c r="BQ2869" s="496"/>
      <c r="BR2869" s="496"/>
      <c r="BS2869" s="496"/>
      <c r="BT2869" s="496"/>
      <c r="BU2869" s="496"/>
      <c r="BV2869" s="496"/>
    </row>
    <row r="2870" spans="1:74" s="52" customFormat="1" ht="12.75">
      <c r="A2870" s="45">
        <v>2670.080468178493</v>
      </c>
      <c r="B2870" s="46" t="s">
        <v>364</v>
      </c>
      <c r="C2870" s="47" t="s">
        <v>359</v>
      </c>
      <c r="D2870" s="48">
        <v>310.00304662731594</v>
      </c>
      <c r="E2870" s="49">
        <v>40.477130000000002</v>
      </c>
      <c r="F2870" s="49">
        <v>6.2199999999999998E-2</v>
      </c>
      <c r="G2870" s="49">
        <v>11.667120000000001</v>
      </c>
      <c r="H2870" s="49">
        <v>0.3382</v>
      </c>
      <c r="I2870" s="49">
        <v>0.1716</v>
      </c>
      <c r="J2870" s="49">
        <v>47.853070000000002</v>
      </c>
      <c r="K2870" s="49">
        <v>0.2198</v>
      </c>
      <c r="L2870" s="49">
        <v>100.78912000000001</v>
      </c>
      <c r="M2870" s="47"/>
      <c r="N2870" s="50">
        <v>0.99422289622396753</v>
      </c>
      <c r="O2870" s="50">
        <v>1.2079246627666644E-3</v>
      </c>
      <c r="P2870" s="50">
        <v>0.23965898052167095</v>
      </c>
      <c r="Q2870" s="50">
        <v>6.6817703411934173E-3</v>
      </c>
      <c r="R2870" s="50">
        <v>3.5700727943492384E-3</v>
      </c>
      <c r="S2870" s="50">
        <v>1.7522351956964026</v>
      </c>
      <c r="T2870" s="50">
        <v>5.7844142101495461E-3</v>
      </c>
      <c r="U2870" s="50">
        <v>3.0033612544505002</v>
      </c>
      <c r="V2870" s="51">
        <v>87.968287503269806</v>
      </c>
      <c r="X2870" s="49">
        <v>0.25</v>
      </c>
      <c r="Y2870" s="49">
        <v>32.94</v>
      </c>
      <c r="Z2870" s="49">
        <v>0.68</v>
      </c>
      <c r="AA2870" s="49">
        <v>5.69</v>
      </c>
      <c r="AB2870" s="49">
        <v>12</v>
      </c>
      <c r="AC2870" s="49">
        <v>0.24</v>
      </c>
      <c r="AD2870" s="49">
        <v>2.5099999999999998</v>
      </c>
      <c r="AE2870" s="312"/>
      <c r="AF2870" s="465" t="s">
        <v>1750</v>
      </c>
      <c r="AG2870" s="343">
        <v>30</v>
      </c>
      <c r="AH2870" s="343">
        <v>15</v>
      </c>
      <c r="AI2870" s="343"/>
      <c r="AJ2870" s="343"/>
      <c r="AK2870" s="343"/>
      <c r="AL2870" s="343"/>
      <c r="AM2870" s="343"/>
      <c r="AN2870" s="343"/>
      <c r="AO2870" s="343"/>
      <c r="AP2870" s="343"/>
      <c r="AQ2870" s="343"/>
      <c r="AR2870" s="343"/>
      <c r="AS2870" s="343"/>
      <c r="AT2870" s="343"/>
      <c r="AU2870" s="343"/>
      <c r="AV2870" s="343"/>
      <c r="AW2870" s="343"/>
      <c r="AX2870" s="343"/>
      <c r="AY2870" s="343"/>
      <c r="AZ2870" s="343"/>
      <c r="BA2870" s="343"/>
      <c r="BB2870" s="343"/>
      <c r="BC2870" s="343"/>
      <c r="BD2870" s="343"/>
      <c r="BE2870" s="475"/>
      <c r="BF2870" s="475"/>
      <c r="BG2870" s="475"/>
      <c r="BH2870" s="475"/>
      <c r="BI2870" s="475"/>
      <c r="BJ2870" s="475"/>
      <c r="BK2870" s="475"/>
      <c r="BL2870" s="475"/>
      <c r="BM2870" s="475"/>
      <c r="BN2870" s="475"/>
      <c r="BO2870" s="475"/>
      <c r="BP2870" s="306"/>
      <c r="BQ2870" s="496"/>
      <c r="BR2870" s="496"/>
      <c r="BS2870" s="496"/>
      <c r="BT2870" s="496"/>
      <c r="BU2870" s="496"/>
      <c r="BV2870" s="496"/>
    </row>
    <row r="2871" spans="1:74" s="52" customFormat="1" ht="12.75">
      <c r="A2871" s="45">
        <v>2670.080468178493</v>
      </c>
      <c r="B2871" s="46" t="s">
        <v>364</v>
      </c>
      <c r="C2871" s="47" t="s">
        <v>359</v>
      </c>
      <c r="D2871" s="48">
        <v>320.00304662731594</v>
      </c>
      <c r="E2871" s="49">
        <v>40.607840000000003</v>
      </c>
      <c r="F2871" s="49">
        <v>0.1032</v>
      </c>
      <c r="G2871" s="49">
        <v>11.657120000000001</v>
      </c>
      <c r="H2871" s="49">
        <v>0.3639</v>
      </c>
      <c r="I2871" s="49">
        <v>0.16189999999999999</v>
      </c>
      <c r="J2871" s="49">
        <v>47.690570000000001</v>
      </c>
      <c r="K2871" s="49">
        <v>0.2132</v>
      </c>
      <c r="L2871" s="49">
        <v>100.79773</v>
      </c>
      <c r="M2871" s="47"/>
      <c r="N2871" s="50">
        <v>0.99673914457729595</v>
      </c>
      <c r="O2871" s="50">
        <v>2.0027499870465481E-3</v>
      </c>
      <c r="P2871" s="50">
        <v>0.2392868796440929</v>
      </c>
      <c r="Q2871" s="50">
        <v>7.1845169416054101E-3</v>
      </c>
      <c r="R2871" s="50">
        <v>3.365923283181587E-3</v>
      </c>
      <c r="S2871" s="50">
        <v>1.7450693228328509</v>
      </c>
      <c r="T2871" s="50">
        <v>5.6068181825378923E-3</v>
      </c>
      <c r="U2871" s="50">
        <v>2.9992553554486112</v>
      </c>
      <c r="V2871" s="51">
        <v>87.941334355928319</v>
      </c>
      <c r="X2871" s="49">
        <v>0.25</v>
      </c>
      <c r="Y2871" s="49">
        <v>20.399999999999999</v>
      </c>
      <c r="Z2871" s="49">
        <v>0.68</v>
      </c>
      <c r="AA2871" s="49">
        <v>5.29</v>
      </c>
      <c r="AB2871" s="49">
        <v>12.94</v>
      </c>
      <c r="AC2871" s="49">
        <v>0.24</v>
      </c>
      <c r="AD2871" s="49">
        <v>2.56</v>
      </c>
      <c r="AE2871" s="312"/>
      <c r="AF2871" s="465" t="s">
        <v>1750</v>
      </c>
      <c r="AG2871" s="343">
        <v>30</v>
      </c>
      <c r="AH2871" s="343">
        <v>15</v>
      </c>
      <c r="AI2871" s="343"/>
      <c r="AJ2871" s="343"/>
      <c r="AK2871" s="343"/>
      <c r="AL2871" s="343"/>
      <c r="AM2871" s="343"/>
      <c r="AN2871" s="343"/>
      <c r="AO2871" s="343"/>
      <c r="AP2871" s="343"/>
      <c r="AQ2871" s="343"/>
      <c r="AR2871" s="343"/>
      <c r="AS2871" s="343"/>
      <c r="AT2871" s="343"/>
      <c r="AU2871" s="343"/>
      <c r="AV2871" s="343"/>
      <c r="AW2871" s="343"/>
      <c r="AX2871" s="343"/>
      <c r="AY2871" s="343"/>
      <c r="AZ2871" s="343"/>
      <c r="BA2871" s="343"/>
      <c r="BB2871" s="343"/>
      <c r="BC2871" s="343"/>
      <c r="BD2871" s="343"/>
      <c r="BE2871" s="475"/>
      <c r="BF2871" s="475"/>
      <c r="BG2871" s="475"/>
      <c r="BH2871" s="475"/>
      <c r="BI2871" s="475"/>
      <c r="BJ2871" s="475"/>
      <c r="BK2871" s="475"/>
      <c r="BL2871" s="475"/>
      <c r="BM2871" s="475"/>
      <c r="BN2871" s="475"/>
      <c r="BO2871" s="475"/>
      <c r="BP2871" s="306"/>
      <c r="BQ2871" s="496"/>
      <c r="BR2871" s="496"/>
      <c r="BS2871" s="496"/>
      <c r="BT2871" s="496"/>
      <c r="BU2871" s="496"/>
      <c r="BV2871" s="496"/>
    </row>
    <row r="2872" spans="1:74" s="52" customFormat="1" ht="12.75">
      <c r="A2872" s="45">
        <v>2670.080468178493</v>
      </c>
      <c r="B2872" s="46" t="s">
        <v>364</v>
      </c>
      <c r="C2872" s="47" t="s">
        <v>359</v>
      </c>
      <c r="D2872" s="48">
        <v>330.00304662731594</v>
      </c>
      <c r="E2872" s="49">
        <v>40.678220000000003</v>
      </c>
      <c r="F2872" s="49">
        <v>0.1071</v>
      </c>
      <c r="G2872" s="49">
        <v>11.60713</v>
      </c>
      <c r="H2872" s="49">
        <v>0.35060000000000002</v>
      </c>
      <c r="I2872" s="49">
        <v>0.15479999999999999</v>
      </c>
      <c r="J2872" s="49">
        <v>47.873379999999997</v>
      </c>
      <c r="K2872" s="49">
        <v>0.221</v>
      </c>
      <c r="L2872" s="49">
        <v>100.99223000000001</v>
      </c>
      <c r="M2872" s="47"/>
      <c r="N2872" s="50">
        <v>0.99619032251230399</v>
      </c>
      <c r="O2872" s="50">
        <v>2.0736968290486582E-3</v>
      </c>
      <c r="P2872" s="50">
        <v>0.23771753612168461</v>
      </c>
      <c r="Q2872" s="50">
        <v>6.9061527817771157E-3</v>
      </c>
      <c r="R2872" s="50">
        <v>3.2109761016698209E-3</v>
      </c>
      <c r="S2872" s="50">
        <v>1.7477649040489249</v>
      </c>
      <c r="T2872" s="50">
        <v>5.7986954341892674E-3</v>
      </c>
      <c r="U2872" s="50">
        <v>2.9996622838295983</v>
      </c>
      <c r="V2872" s="51">
        <v>88.027215385432584</v>
      </c>
      <c r="X2872" s="49">
        <v>0.25</v>
      </c>
      <c r="Y2872" s="49">
        <v>19.07</v>
      </c>
      <c r="Z2872" s="49">
        <v>0.68</v>
      </c>
      <c r="AA2872" s="49">
        <v>5.44</v>
      </c>
      <c r="AB2872" s="49">
        <v>13.21</v>
      </c>
      <c r="AC2872" s="49">
        <v>0.24</v>
      </c>
      <c r="AD2872" s="49">
        <v>2.48</v>
      </c>
      <c r="AE2872" s="312"/>
      <c r="AF2872" s="465" t="s">
        <v>1750</v>
      </c>
      <c r="AG2872" s="343">
        <v>30</v>
      </c>
      <c r="AH2872" s="343">
        <v>15</v>
      </c>
      <c r="AI2872" s="343"/>
      <c r="AJ2872" s="343"/>
      <c r="AK2872" s="343"/>
      <c r="AL2872" s="343"/>
      <c r="AM2872" s="343"/>
      <c r="AN2872" s="343"/>
      <c r="AO2872" s="343"/>
      <c r="AP2872" s="343"/>
      <c r="AQ2872" s="343"/>
      <c r="AR2872" s="343"/>
      <c r="AS2872" s="343"/>
      <c r="AT2872" s="343"/>
      <c r="AU2872" s="343"/>
      <c r="AV2872" s="343"/>
      <c r="AW2872" s="343"/>
      <c r="AX2872" s="343"/>
      <c r="AY2872" s="343"/>
      <c r="AZ2872" s="343"/>
      <c r="BA2872" s="343"/>
      <c r="BB2872" s="343"/>
      <c r="BC2872" s="343"/>
      <c r="BD2872" s="343"/>
      <c r="BE2872" s="475"/>
      <c r="BF2872" s="475"/>
      <c r="BG2872" s="475"/>
      <c r="BH2872" s="475"/>
      <c r="BI2872" s="475"/>
      <c r="BJ2872" s="475"/>
      <c r="BK2872" s="475"/>
      <c r="BL2872" s="475"/>
      <c r="BM2872" s="475"/>
      <c r="BN2872" s="475"/>
      <c r="BO2872" s="475"/>
      <c r="BP2872" s="306"/>
      <c r="BQ2872" s="496"/>
      <c r="BR2872" s="496"/>
      <c r="BS2872" s="496"/>
      <c r="BT2872" s="496"/>
      <c r="BU2872" s="496"/>
      <c r="BV2872" s="496"/>
    </row>
    <row r="2873" spans="1:74" s="52" customFormat="1" ht="12.75">
      <c r="A2873" s="45">
        <v>2670.080468178493</v>
      </c>
      <c r="B2873" s="46" t="s">
        <v>364</v>
      </c>
      <c r="C2873" s="47" t="s">
        <v>359</v>
      </c>
      <c r="D2873" s="48">
        <v>340.00304662731594</v>
      </c>
      <c r="E2873" s="49">
        <v>40.617890000000003</v>
      </c>
      <c r="F2873" s="49">
        <v>9.4E-2</v>
      </c>
      <c r="G2873" s="49">
        <v>11.76709</v>
      </c>
      <c r="H2873" s="49">
        <v>0.34210000000000002</v>
      </c>
      <c r="I2873" s="49">
        <v>0.18429999999999999</v>
      </c>
      <c r="J2873" s="49">
        <v>47.781970000000001</v>
      </c>
      <c r="K2873" s="49">
        <v>0.2195</v>
      </c>
      <c r="L2873" s="49">
        <v>101.00685</v>
      </c>
      <c r="M2873" s="47"/>
      <c r="N2873" s="50">
        <v>0.99555209420964086</v>
      </c>
      <c r="O2873" s="50">
        <v>1.8215869227988558E-3</v>
      </c>
      <c r="P2873" s="50">
        <v>0.24119688811450177</v>
      </c>
      <c r="Q2873" s="50">
        <v>6.7444043171924293E-3</v>
      </c>
      <c r="R2873" s="50">
        <v>3.8261122362300737E-3</v>
      </c>
      <c r="S2873" s="50">
        <v>1.7458994493019273</v>
      </c>
      <c r="T2873" s="50">
        <v>5.7641968424700287E-3</v>
      </c>
      <c r="U2873" s="50">
        <v>3.0008047319447613</v>
      </c>
      <c r="V2873" s="51">
        <v>87.861842248267664</v>
      </c>
      <c r="X2873" s="49">
        <v>0.25</v>
      </c>
      <c r="Y2873" s="49">
        <v>21.51</v>
      </c>
      <c r="Z2873" s="49">
        <v>0.67</v>
      </c>
      <c r="AA2873" s="49">
        <v>5.62</v>
      </c>
      <c r="AB2873" s="49">
        <v>11.52</v>
      </c>
      <c r="AC2873" s="49">
        <v>0.24</v>
      </c>
      <c r="AD2873" s="49">
        <v>2.5</v>
      </c>
      <c r="AE2873" s="312"/>
      <c r="AF2873" s="465" t="s">
        <v>1750</v>
      </c>
      <c r="AG2873" s="343">
        <v>30</v>
      </c>
      <c r="AH2873" s="343">
        <v>15</v>
      </c>
      <c r="AI2873" s="343"/>
      <c r="AJ2873" s="343"/>
      <c r="AK2873" s="343"/>
      <c r="AL2873" s="343"/>
      <c r="AM2873" s="343"/>
      <c r="AN2873" s="343"/>
      <c r="AO2873" s="343"/>
      <c r="AP2873" s="343"/>
      <c r="AQ2873" s="343"/>
      <c r="AR2873" s="343"/>
      <c r="AS2873" s="343"/>
      <c r="AT2873" s="343"/>
      <c r="AU2873" s="343"/>
      <c r="AV2873" s="343"/>
      <c r="AW2873" s="343"/>
      <c r="AX2873" s="343"/>
      <c r="AY2873" s="343"/>
      <c r="AZ2873" s="343"/>
      <c r="BA2873" s="343"/>
      <c r="BB2873" s="343"/>
      <c r="BC2873" s="343"/>
      <c r="BD2873" s="343"/>
      <c r="BE2873" s="475"/>
      <c r="BF2873" s="475"/>
      <c r="BG2873" s="475"/>
      <c r="BH2873" s="475"/>
      <c r="BI2873" s="475"/>
      <c r="BJ2873" s="475"/>
      <c r="BK2873" s="475"/>
      <c r="BL2873" s="475"/>
      <c r="BM2873" s="475"/>
      <c r="BN2873" s="475"/>
      <c r="BO2873" s="475"/>
      <c r="BP2873" s="306"/>
      <c r="BQ2873" s="496"/>
      <c r="BR2873" s="496"/>
      <c r="BS2873" s="496"/>
      <c r="BT2873" s="496"/>
      <c r="BU2873" s="496"/>
      <c r="BV2873" s="496"/>
    </row>
    <row r="2874" spans="1:74" s="52" customFormat="1" ht="12.75">
      <c r="A2874" s="45">
        <v>2670.080468178493</v>
      </c>
      <c r="B2874" s="46" t="s">
        <v>364</v>
      </c>
      <c r="C2874" s="47" t="s">
        <v>359</v>
      </c>
      <c r="D2874" s="48">
        <v>350.00304662731594</v>
      </c>
      <c r="E2874" s="49">
        <v>40.527410000000003</v>
      </c>
      <c r="F2874" s="49">
        <v>9.7800010000000007E-2</v>
      </c>
      <c r="G2874" s="49">
        <v>11.667120000000001</v>
      </c>
      <c r="H2874" s="49">
        <v>0.33839999999999998</v>
      </c>
      <c r="I2874" s="49">
        <v>0.124</v>
      </c>
      <c r="J2874" s="49">
        <v>47.853070000000002</v>
      </c>
      <c r="K2874" s="49">
        <v>0.20399999999999999</v>
      </c>
      <c r="L2874" s="49">
        <v>100.81180001</v>
      </c>
      <c r="M2874" s="47"/>
      <c r="N2874" s="50">
        <v>0.99467660473211261</v>
      </c>
      <c r="O2874" s="50">
        <v>1.8977865636266317E-3</v>
      </c>
      <c r="P2874" s="50">
        <v>0.23947088102453926</v>
      </c>
      <c r="Q2874" s="50">
        <v>6.6804743369068172E-3</v>
      </c>
      <c r="R2874" s="50">
        <v>2.5777481130838443E-3</v>
      </c>
      <c r="S2874" s="50">
        <v>1.7508599308995254</v>
      </c>
      <c r="T2874" s="50">
        <v>5.3643964708395405E-3</v>
      </c>
      <c r="U2874" s="50">
        <v>3.0015278221406341</v>
      </c>
      <c r="V2874" s="51">
        <v>87.968287503269806</v>
      </c>
      <c r="X2874" s="49">
        <v>0.25</v>
      </c>
      <c r="Y2874" s="49">
        <v>19.940000000000001</v>
      </c>
      <c r="Z2874" s="49">
        <v>0.67</v>
      </c>
      <c r="AA2874" s="49">
        <v>5.63</v>
      </c>
      <c r="AB2874" s="49">
        <v>16.489999999999998</v>
      </c>
      <c r="AC2874" s="49">
        <v>0.24</v>
      </c>
      <c r="AD2874" s="49">
        <v>2.66</v>
      </c>
      <c r="AE2874" s="312"/>
      <c r="AF2874" s="465" t="s">
        <v>1750</v>
      </c>
      <c r="AG2874" s="343">
        <v>30</v>
      </c>
      <c r="AH2874" s="343">
        <v>15</v>
      </c>
      <c r="AI2874" s="343"/>
      <c r="AJ2874" s="343"/>
      <c r="AK2874" s="343"/>
      <c r="AL2874" s="343"/>
      <c r="AM2874" s="343"/>
      <c r="AN2874" s="343"/>
      <c r="AO2874" s="343"/>
      <c r="AP2874" s="343"/>
      <c r="AQ2874" s="343"/>
      <c r="AR2874" s="343"/>
      <c r="AS2874" s="343"/>
      <c r="AT2874" s="343"/>
      <c r="AU2874" s="343"/>
      <c r="AV2874" s="343"/>
      <c r="AW2874" s="343"/>
      <c r="AX2874" s="343"/>
      <c r="AY2874" s="343"/>
      <c r="AZ2874" s="343"/>
      <c r="BA2874" s="343"/>
      <c r="BB2874" s="343"/>
      <c r="BC2874" s="343"/>
      <c r="BD2874" s="343"/>
      <c r="BE2874" s="475"/>
      <c r="BF2874" s="475"/>
      <c r="BG2874" s="475"/>
      <c r="BH2874" s="475"/>
      <c r="BI2874" s="475"/>
      <c r="BJ2874" s="475"/>
      <c r="BK2874" s="475"/>
      <c r="BL2874" s="475"/>
      <c r="BM2874" s="475"/>
      <c r="BN2874" s="475"/>
      <c r="BO2874" s="475"/>
      <c r="BP2874" s="306"/>
      <c r="BQ2874" s="496"/>
      <c r="BR2874" s="496"/>
      <c r="BS2874" s="496"/>
      <c r="BT2874" s="496"/>
      <c r="BU2874" s="496"/>
      <c r="BV2874" s="496"/>
    </row>
    <row r="2875" spans="1:74" s="52" customFormat="1" ht="12.75">
      <c r="A2875" s="45">
        <v>2670.080468178493</v>
      </c>
      <c r="B2875" s="46" t="s">
        <v>364</v>
      </c>
      <c r="C2875" s="47" t="s">
        <v>359</v>
      </c>
      <c r="D2875" s="48">
        <v>360.00304662731594</v>
      </c>
      <c r="E2875" s="49">
        <v>40.51735</v>
      </c>
      <c r="F2875" s="49">
        <v>8.0199999999999994E-2</v>
      </c>
      <c r="G2875" s="49">
        <v>11.69711</v>
      </c>
      <c r="H2875" s="49">
        <v>0.36470000000000002</v>
      </c>
      <c r="I2875" s="49">
        <v>0.1396</v>
      </c>
      <c r="J2875" s="49">
        <v>47.802289999999999</v>
      </c>
      <c r="K2875" s="49">
        <v>0.2147</v>
      </c>
      <c r="L2875" s="49">
        <v>100.81594999999999</v>
      </c>
      <c r="M2875" s="47"/>
      <c r="N2875" s="50">
        <v>0.99483656707290813</v>
      </c>
      <c r="O2875" s="50">
        <v>1.5568991823419033E-3</v>
      </c>
      <c r="P2875" s="50">
        <v>0.24018466477084063</v>
      </c>
      <c r="Q2875" s="50">
        <v>7.2026176829052008E-3</v>
      </c>
      <c r="R2875" s="50">
        <v>2.9032328197278055E-3</v>
      </c>
      <c r="S2875" s="50">
        <v>1.7497175787608255</v>
      </c>
      <c r="T2875" s="50">
        <v>5.6480742728584462E-3</v>
      </c>
      <c r="U2875" s="50">
        <v>3.0020496345624075</v>
      </c>
      <c r="V2875" s="51">
        <v>87.929825922274347</v>
      </c>
      <c r="X2875" s="49">
        <v>0.25</v>
      </c>
      <c r="Y2875" s="49">
        <v>25.7</v>
      </c>
      <c r="Z2875" s="49">
        <v>0.67</v>
      </c>
      <c r="AA2875" s="49">
        <v>5.23</v>
      </c>
      <c r="AB2875" s="49">
        <v>15.08</v>
      </c>
      <c r="AC2875" s="49">
        <v>0.24</v>
      </c>
      <c r="AD2875" s="49">
        <v>2.54</v>
      </c>
      <c r="AE2875" s="312"/>
      <c r="AF2875" s="465" t="s">
        <v>1750</v>
      </c>
      <c r="AG2875" s="343">
        <v>30</v>
      </c>
      <c r="AH2875" s="343">
        <v>15</v>
      </c>
      <c r="AI2875" s="343"/>
      <c r="AJ2875" s="343"/>
      <c r="AK2875" s="343"/>
      <c r="AL2875" s="343"/>
      <c r="AM2875" s="343"/>
      <c r="AN2875" s="343"/>
      <c r="AO2875" s="343"/>
      <c r="AP2875" s="343"/>
      <c r="AQ2875" s="343"/>
      <c r="AR2875" s="343"/>
      <c r="AS2875" s="343"/>
      <c r="AT2875" s="343"/>
      <c r="AU2875" s="343"/>
      <c r="AV2875" s="343"/>
      <c r="AW2875" s="343"/>
      <c r="AX2875" s="343"/>
      <c r="AY2875" s="343"/>
      <c r="AZ2875" s="343"/>
      <c r="BA2875" s="343"/>
      <c r="BB2875" s="343"/>
      <c r="BC2875" s="343"/>
      <c r="BD2875" s="343"/>
      <c r="BE2875" s="475"/>
      <c r="BF2875" s="475"/>
      <c r="BG2875" s="475"/>
      <c r="BH2875" s="475"/>
      <c r="BI2875" s="475"/>
      <c r="BJ2875" s="475"/>
      <c r="BK2875" s="475"/>
      <c r="BL2875" s="475"/>
      <c r="BM2875" s="475"/>
      <c r="BN2875" s="475"/>
      <c r="BO2875" s="475"/>
      <c r="BP2875" s="306"/>
      <c r="BQ2875" s="496"/>
      <c r="BR2875" s="496"/>
      <c r="BS2875" s="496"/>
      <c r="BT2875" s="496"/>
      <c r="BU2875" s="496"/>
      <c r="BV2875" s="496"/>
    </row>
    <row r="2876" spans="1:74" s="52" customFormat="1" ht="12.75">
      <c r="A2876" s="45">
        <v>2670.080468178493</v>
      </c>
      <c r="B2876" s="46" t="s">
        <v>364</v>
      </c>
      <c r="C2876" s="47" t="s">
        <v>359</v>
      </c>
      <c r="D2876" s="48">
        <v>370.00304662731594</v>
      </c>
      <c r="E2876" s="49">
        <v>40.678220000000003</v>
      </c>
      <c r="F2876" s="49">
        <v>9.5500000000000002E-2</v>
      </c>
      <c r="G2876" s="49">
        <v>11.7171</v>
      </c>
      <c r="H2876" s="49">
        <v>0.35749999999999998</v>
      </c>
      <c r="I2876" s="49">
        <v>0.14849999999999999</v>
      </c>
      <c r="J2876" s="49">
        <v>47.832749999999997</v>
      </c>
      <c r="K2876" s="49">
        <v>0.20580000000000001</v>
      </c>
      <c r="L2876" s="49">
        <v>101.03537</v>
      </c>
      <c r="M2876" s="47"/>
      <c r="N2876" s="50">
        <v>0.99626466804216363</v>
      </c>
      <c r="O2876" s="50">
        <v>1.8492327425117736E-3</v>
      </c>
      <c r="P2876" s="50">
        <v>0.23998766391765169</v>
      </c>
      <c r="Q2876" s="50">
        <v>7.0425951991271336E-3</v>
      </c>
      <c r="R2876" s="50">
        <v>3.0805267237955392E-3</v>
      </c>
      <c r="S2876" s="50">
        <v>1.7464119057231815</v>
      </c>
      <c r="T2876" s="50">
        <v>5.400274124381637E-3</v>
      </c>
      <c r="U2876" s="50">
        <v>3.0000368664728128</v>
      </c>
      <c r="V2876" s="51">
        <v>87.918459730584587</v>
      </c>
      <c r="X2876" s="49">
        <v>0.25</v>
      </c>
      <c r="Y2876" s="49">
        <v>21.84</v>
      </c>
      <c r="Z2876" s="49">
        <v>0.67</v>
      </c>
      <c r="AA2876" s="49">
        <v>5.34</v>
      </c>
      <c r="AB2876" s="49">
        <v>14.03</v>
      </c>
      <c r="AC2876" s="49">
        <v>0.24</v>
      </c>
      <c r="AD2876" s="49">
        <v>2.65</v>
      </c>
      <c r="AE2876" s="312"/>
      <c r="AF2876" s="465" t="s">
        <v>1750</v>
      </c>
      <c r="AG2876" s="343">
        <v>30</v>
      </c>
      <c r="AH2876" s="343">
        <v>15</v>
      </c>
      <c r="AI2876" s="343"/>
      <c r="AJ2876" s="343"/>
      <c r="AK2876" s="343"/>
      <c r="AL2876" s="343"/>
      <c r="AM2876" s="343"/>
      <c r="AN2876" s="343"/>
      <c r="AO2876" s="343"/>
      <c r="AP2876" s="343"/>
      <c r="AQ2876" s="343"/>
      <c r="AR2876" s="343"/>
      <c r="AS2876" s="343"/>
      <c r="AT2876" s="343"/>
      <c r="AU2876" s="343"/>
      <c r="AV2876" s="343"/>
      <c r="AW2876" s="343"/>
      <c r="AX2876" s="343"/>
      <c r="AY2876" s="343"/>
      <c r="AZ2876" s="343"/>
      <c r="BA2876" s="343"/>
      <c r="BB2876" s="343"/>
      <c r="BC2876" s="343"/>
      <c r="BD2876" s="343"/>
      <c r="BE2876" s="475"/>
      <c r="BF2876" s="475"/>
      <c r="BG2876" s="475"/>
      <c r="BH2876" s="475"/>
      <c r="BI2876" s="475"/>
      <c r="BJ2876" s="475"/>
      <c r="BK2876" s="475"/>
      <c r="BL2876" s="475"/>
      <c r="BM2876" s="475"/>
      <c r="BN2876" s="475"/>
      <c r="BO2876" s="475"/>
      <c r="BP2876" s="306"/>
      <c r="BQ2876" s="496"/>
      <c r="BR2876" s="496"/>
      <c r="BS2876" s="496"/>
      <c r="BT2876" s="496"/>
      <c r="BU2876" s="496"/>
      <c r="BV2876" s="496"/>
    </row>
    <row r="2877" spans="1:74" s="52" customFormat="1" ht="12.75">
      <c r="A2877" s="45">
        <v>2670.080468178493</v>
      </c>
      <c r="B2877" s="46" t="s">
        <v>364</v>
      </c>
      <c r="C2877" s="47" t="s">
        <v>359</v>
      </c>
      <c r="D2877" s="48">
        <v>380.00304662731594</v>
      </c>
      <c r="E2877" s="49">
        <v>40.507289999999998</v>
      </c>
      <c r="F2877" s="49">
        <v>9.6100000000000005E-2</v>
      </c>
      <c r="G2877" s="49">
        <v>11.70711</v>
      </c>
      <c r="H2877" s="49">
        <v>0.36499999999999999</v>
      </c>
      <c r="I2877" s="49">
        <v>0.12280000000000001</v>
      </c>
      <c r="J2877" s="49">
        <v>47.924149999999997</v>
      </c>
      <c r="K2877" s="49">
        <v>0.2152</v>
      </c>
      <c r="L2877" s="49">
        <v>100.93764999999999</v>
      </c>
      <c r="M2877" s="47"/>
      <c r="N2877" s="50">
        <v>0.99340555270017927</v>
      </c>
      <c r="O2877" s="50">
        <v>1.8633403850187814E-3</v>
      </c>
      <c r="P2877" s="50">
        <v>0.24010382960061011</v>
      </c>
      <c r="Q2877" s="50">
        <v>7.1999611133956821E-3</v>
      </c>
      <c r="R2877" s="50">
        <v>2.5508064120984735E-3</v>
      </c>
      <c r="S2877" s="50">
        <v>1.7520897880358572</v>
      </c>
      <c r="T2877" s="50">
        <v>5.6544882826236702E-3</v>
      </c>
      <c r="U2877" s="50">
        <v>3.0028677665297834</v>
      </c>
      <c r="V2877" s="51">
        <v>87.947766347857865</v>
      </c>
      <c r="X2877" s="49">
        <v>0.25</v>
      </c>
      <c r="Y2877" s="49">
        <v>21.3</v>
      </c>
      <c r="Z2877" s="49">
        <v>0.67</v>
      </c>
      <c r="AA2877" s="49">
        <v>5.21</v>
      </c>
      <c r="AB2877" s="49">
        <v>16.95</v>
      </c>
      <c r="AC2877" s="49">
        <v>0.24</v>
      </c>
      <c r="AD2877" s="49">
        <v>2.5299999999999998</v>
      </c>
      <c r="AE2877" s="312"/>
      <c r="AF2877" s="465" t="s">
        <v>1750</v>
      </c>
      <c r="AG2877" s="343">
        <v>30</v>
      </c>
      <c r="AH2877" s="343">
        <v>15</v>
      </c>
      <c r="AI2877" s="343"/>
      <c r="AJ2877" s="343"/>
      <c r="AK2877" s="343"/>
      <c r="AL2877" s="343"/>
      <c r="AM2877" s="343"/>
      <c r="AN2877" s="343"/>
      <c r="AO2877" s="343"/>
      <c r="AP2877" s="343"/>
      <c r="AQ2877" s="343"/>
      <c r="AR2877" s="343"/>
      <c r="AS2877" s="343"/>
      <c r="AT2877" s="343"/>
      <c r="AU2877" s="343"/>
      <c r="AV2877" s="343"/>
      <c r="AW2877" s="343"/>
      <c r="AX2877" s="343"/>
      <c r="AY2877" s="343"/>
      <c r="AZ2877" s="343"/>
      <c r="BA2877" s="343"/>
      <c r="BB2877" s="343"/>
      <c r="BC2877" s="343"/>
      <c r="BD2877" s="343"/>
      <c r="BE2877" s="475"/>
      <c r="BF2877" s="475"/>
      <c r="BG2877" s="475"/>
      <c r="BH2877" s="475"/>
      <c r="BI2877" s="475"/>
      <c r="BJ2877" s="475"/>
      <c r="BK2877" s="475"/>
      <c r="BL2877" s="475"/>
      <c r="BM2877" s="475"/>
      <c r="BN2877" s="475"/>
      <c r="BO2877" s="475"/>
      <c r="BP2877" s="306"/>
      <c r="BQ2877" s="496"/>
      <c r="BR2877" s="496"/>
      <c r="BS2877" s="496"/>
      <c r="BT2877" s="496"/>
      <c r="BU2877" s="496"/>
      <c r="BV2877" s="496"/>
    </row>
    <row r="2878" spans="1:74" s="52" customFormat="1" ht="12.75">
      <c r="A2878" s="45">
        <v>2670.080468178493</v>
      </c>
      <c r="B2878" s="46" t="s">
        <v>364</v>
      </c>
      <c r="C2878" s="47" t="s">
        <v>359</v>
      </c>
      <c r="D2878" s="48">
        <v>390.00304662731594</v>
      </c>
      <c r="E2878" s="49">
        <v>40.648049999999998</v>
      </c>
      <c r="F2878" s="49">
        <v>9.5500000000000002E-2</v>
      </c>
      <c r="G2878" s="49">
        <v>11.657120000000001</v>
      </c>
      <c r="H2878" s="49">
        <v>0.36980000000000002</v>
      </c>
      <c r="I2878" s="49">
        <v>0.16</v>
      </c>
      <c r="J2878" s="49">
        <v>47.893689999999999</v>
      </c>
      <c r="K2878" s="49">
        <v>0.2084</v>
      </c>
      <c r="L2878" s="49">
        <v>101.03255999999999</v>
      </c>
      <c r="M2878" s="47"/>
      <c r="N2878" s="50">
        <v>0.99550890282546578</v>
      </c>
      <c r="O2878" s="50">
        <v>1.8492014223167679E-3</v>
      </c>
      <c r="P2878" s="50">
        <v>0.23875511985411493</v>
      </c>
      <c r="Q2878" s="50">
        <v>7.2847764897860066E-3</v>
      </c>
      <c r="R2878" s="50">
        <v>3.3190298174787464E-3</v>
      </c>
      <c r="S2878" s="50">
        <v>1.7486072573780291</v>
      </c>
      <c r="T2878" s="50">
        <v>5.4684065427086925E-3</v>
      </c>
      <c r="U2878" s="50">
        <v>3.0007926943299004</v>
      </c>
      <c r="V2878" s="51">
        <v>87.986331904570122</v>
      </c>
      <c r="X2878" s="49">
        <v>0.25</v>
      </c>
      <c r="Y2878" s="49">
        <v>20.71</v>
      </c>
      <c r="Z2878" s="49">
        <v>0.68</v>
      </c>
      <c r="AA2878" s="49">
        <v>5.24</v>
      </c>
      <c r="AB2878" s="49">
        <v>13.22</v>
      </c>
      <c r="AC2878" s="49">
        <v>0.24</v>
      </c>
      <c r="AD2878" s="49">
        <v>2.63</v>
      </c>
      <c r="AE2878" s="312"/>
      <c r="AF2878" s="465" t="s">
        <v>1750</v>
      </c>
      <c r="AG2878" s="343">
        <v>30</v>
      </c>
      <c r="AH2878" s="343">
        <v>15</v>
      </c>
      <c r="AI2878" s="343"/>
      <c r="AJ2878" s="343"/>
      <c r="AK2878" s="343"/>
      <c r="AL2878" s="343"/>
      <c r="AM2878" s="343"/>
      <c r="AN2878" s="343"/>
      <c r="AO2878" s="343"/>
      <c r="AP2878" s="343"/>
      <c r="AQ2878" s="343"/>
      <c r="AR2878" s="343"/>
      <c r="AS2878" s="343"/>
      <c r="AT2878" s="343"/>
      <c r="AU2878" s="343"/>
      <c r="AV2878" s="343"/>
      <c r="AW2878" s="343"/>
      <c r="AX2878" s="343"/>
      <c r="AY2878" s="343"/>
      <c r="AZ2878" s="343"/>
      <c r="BA2878" s="343"/>
      <c r="BB2878" s="343"/>
      <c r="BC2878" s="343"/>
      <c r="BD2878" s="343"/>
      <c r="BE2878" s="475"/>
      <c r="BF2878" s="475"/>
      <c r="BG2878" s="475"/>
      <c r="BH2878" s="475"/>
      <c r="BI2878" s="475"/>
      <c r="BJ2878" s="475"/>
      <c r="BK2878" s="475"/>
      <c r="BL2878" s="475"/>
      <c r="BM2878" s="475"/>
      <c r="BN2878" s="475"/>
      <c r="BO2878" s="475"/>
      <c r="BP2878" s="306"/>
      <c r="BQ2878" s="496"/>
      <c r="BR2878" s="496"/>
      <c r="BS2878" s="496"/>
      <c r="BT2878" s="496"/>
      <c r="BU2878" s="496"/>
      <c r="BV2878" s="496"/>
    </row>
    <row r="2879" spans="1:74" s="52" customFormat="1" ht="12.75">
      <c r="A2879" s="45">
        <v>2670.080468178493</v>
      </c>
      <c r="B2879" s="46" t="s">
        <v>364</v>
      </c>
      <c r="C2879" s="47" t="s">
        <v>359</v>
      </c>
      <c r="D2879" s="48">
        <v>400.00304662731594</v>
      </c>
      <c r="E2879" s="49">
        <v>40.537460000000003</v>
      </c>
      <c r="F2879" s="49">
        <v>0.1037</v>
      </c>
      <c r="G2879" s="49">
        <v>11.76709</v>
      </c>
      <c r="H2879" s="49">
        <v>0.34710000000000002</v>
      </c>
      <c r="I2879" s="49">
        <v>0.16070000000000001</v>
      </c>
      <c r="J2879" s="49">
        <v>47.771819999999998</v>
      </c>
      <c r="K2879" s="49">
        <v>0.2019</v>
      </c>
      <c r="L2879" s="49">
        <v>100.88977</v>
      </c>
      <c r="M2879" s="47"/>
      <c r="N2879" s="50">
        <v>0.99472547383887933</v>
      </c>
      <c r="O2879" s="50">
        <v>2.0118744634324151E-3</v>
      </c>
      <c r="P2879" s="50">
        <v>0.24147477824177427</v>
      </c>
      <c r="Q2879" s="50">
        <v>6.850861895698542E-3</v>
      </c>
      <c r="R2879" s="50">
        <v>3.3400142732884401E-3</v>
      </c>
      <c r="S2879" s="50">
        <v>1.7475396552446243</v>
      </c>
      <c r="T2879" s="50">
        <v>5.3081192765584073E-3</v>
      </c>
      <c r="U2879" s="50">
        <v>3.0012507772342558</v>
      </c>
      <c r="V2879" s="51">
        <v>87.859576372278468</v>
      </c>
      <c r="X2879" s="49">
        <v>0.25</v>
      </c>
      <c r="Y2879" s="49">
        <v>19.48</v>
      </c>
      <c r="Z2879" s="49">
        <v>0.67</v>
      </c>
      <c r="AA2879" s="49">
        <v>5.47</v>
      </c>
      <c r="AB2879" s="49">
        <v>13.11</v>
      </c>
      <c r="AC2879" s="49">
        <v>0.24</v>
      </c>
      <c r="AD2879" s="49">
        <v>2.67</v>
      </c>
      <c r="AE2879" s="312"/>
      <c r="AF2879" s="465" t="s">
        <v>1750</v>
      </c>
      <c r="AG2879" s="343">
        <v>30</v>
      </c>
      <c r="AH2879" s="343">
        <v>15</v>
      </c>
      <c r="AI2879" s="343"/>
      <c r="AJ2879" s="343"/>
      <c r="AK2879" s="343"/>
      <c r="AL2879" s="343"/>
      <c r="AM2879" s="343"/>
      <c r="AN2879" s="343"/>
      <c r="AO2879" s="343"/>
      <c r="AP2879" s="343"/>
      <c r="AQ2879" s="343"/>
      <c r="AR2879" s="343"/>
      <c r="AS2879" s="343"/>
      <c r="AT2879" s="343"/>
      <c r="AU2879" s="343"/>
      <c r="AV2879" s="343"/>
      <c r="AW2879" s="343"/>
      <c r="AX2879" s="343"/>
      <c r="AY2879" s="343"/>
      <c r="AZ2879" s="343"/>
      <c r="BA2879" s="343"/>
      <c r="BB2879" s="343"/>
      <c r="BC2879" s="343"/>
      <c r="BD2879" s="343"/>
      <c r="BE2879" s="475"/>
      <c r="BF2879" s="475"/>
      <c r="BG2879" s="475"/>
      <c r="BH2879" s="475"/>
      <c r="BI2879" s="475"/>
      <c r="BJ2879" s="475"/>
      <c r="BK2879" s="475"/>
      <c r="BL2879" s="475"/>
      <c r="BM2879" s="475"/>
      <c r="BN2879" s="475"/>
      <c r="BO2879" s="475"/>
      <c r="BP2879" s="306"/>
      <c r="BQ2879" s="496"/>
      <c r="BR2879" s="496"/>
      <c r="BS2879" s="496"/>
      <c r="BT2879" s="496"/>
      <c r="BU2879" s="496"/>
      <c r="BV2879" s="496"/>
    </row>
    <row r="2880" spans="1:74" s="52" customFormat="1" ht="12.75">
      <c r="A2880" s="45">
        <v>2670.080468178493</v>
      </c>
      <c r="B2880" s="46" t="s">
        <v>364</v>
      </c>
      <c r="C2880" s="47" t="s">
        <v>359</v>
      </c>
      <c r="D2880" s="48">
        <v>410.00304662731594</v>
      </c>
      <c r="E2880" s="49">
        <v>40.547519999999999</v>
      </c>
      <c r="F2880" s="49">
        <v>8.1299999999999997E-2</v>
      </c>
      <c r="G2880" s="49">
        <v>11.687110000000001</v>
      </c>
      <c r="H2880" s="49">
        <v>0.38379999999999997</v>
      </c>
      <c r="I2880" s="49">
        <v>0.13139999999999999</v>
      </c>
      <c r="J2880" s="49">
        <v>48.086640000000003</v>
      </c>
      <c r="K2880" s="49">
        <v>0.21640000000000001</v>
      </c>
      <c r="L2880" s="49">
        <v>101.13416999999998</v>
      </c>
      <c r="M2880" s="47"/>
      <c r="N2880" s="50">
        <v>0.99259959221077809</v>
      </c>
      <c r="O2880" s="50">
        <v>1.57353264158034E-3</v>
      </c>
      <c r="P2880" s="50">
        <v>0.23926155526072709</v>
      </c>
      <c r="Q2880" s="50">
        <v>7.5571607194785048E-3</v>
      </c>
      <c r="R2880" s="50">
        <v>2.724525645493297E-3</v>
      </c>
      <c r="S2880" s="50">
        <v>1.7548612071849041</v>
      </c>
      <c r="T2880" s="50">
        <v>5.6757688430995696E-3</v>
      </c>
      <c r="U2880" s="50">
        <v>3.0042533425060611</v>
      </c>
      <c r="V2880" s="51">
        <v>88.001663700619318</v>
      </c>
      <c r="X2880" s="49">
        <v>0.25</v>
      </c>
      <c r="Y2880" s="49">
        <v>25.73</v>
      </c>
      <c r="Z2880" s="49">
        <v>0.67</v>
      </c>
      <c r="AA2880" s="49">
        <v>5.04</v>
      </c>
      <c r="AB2880" s="49">
        <v>15.73</v>
      </c>
      <c r="AC2880" s="49">
        <v>0.24</v>
      </c>
      <c r="AD2880" s="49">
        <v>2.5</v>
      </c>
      <c r="AE2880" s="312"/>
      <c r="AF2880" s="465" t="s">
        <v>1750</v>
      </c>
      <c r="AG2880" s="343">
        <v>30</v>
      </c>
      <c r="AH2880" s="343">
        <v>15</v>
      </c>
      <c r="AI2880" s="343"/>
      <c r="AJ2880" s="343"/>
      <c r="AK2880" s="343"/>
      <c r="AL2880" s="343"/>
      <c r="AM2880" s="343"/>
      <c r="AN2880" s="343"/>
      <c r="AO2880" s="343"/>
      <c r="AP2880" s="343"/>
      <c r="AQ2880" s="343"/>
      <c r="AR2880" s="343"/>
      <c r="AS2880" s="343"/>
      <c r="AT2880" s="343"/>
      <c r="AU2880" s="343"/>
      <c r="AV2880" s="343"/>
      <c r="AW2880" s="343"/>
      <c r="AX2880" s="343"/>
      <c r="AY2880" s="343"/>
      <c r="AZ2880" s="343"/>
      <c r="BA2880" s="343"/>
      <c r="BB2880" s="343"/>
      <c r="BC2880" s="343"/>
      <c r="BD2880" s="343"/>
      <c r="BE2880" s="475"/>
      <c r="BF2880" s="475"/>
      <c r="BG2880" s="475"/>
      <c r="BH2880" s="475"/>
      <c r="BI2880" s="475"/>
      <c r="BJ2880" s="475"/>
      <c r="BK2880" s="475"/>
      <c r="BL2880" s="475"/>
      <c r="BM2880" s="475"/>
      <c r="BN2880" s="475"/>
      <c r="BO2880" s="475"/>
      <c r="BP2880" s="306"/>
      <c r="BQ2880" s="496"/>
      <c r="BR2880" s="496"/>
      <c r="BS2880" s="496"/>
      <c r="BT2880" s="496"/>
      <c r="BU2880" s="496"/>
      <c r="BV2880" s="496"/>
    </row>
    <row r="2881" spans="1:74" s="52" customFormat="1" ht="12.75">
      <c r="A2881" s="45">
        <v>2670.080468178493</v>
      </c>
      <c r="B2881" s="46" t="s">
        <v>364</v>
      </c>
      <c r="C2881" s="47" t="s">
        <v>359</v>
      </c>
      <c r="D2881" s="48">
        <v>420.00304662731594</v>
      </c>
      <c r="E2881" s="49">
        <v>40.577669999999998</v>
      </c>
      <c r="F2881" s="49">
        <v>8.6800000000000002E-2</v>
      </c>
      <c r="G2881" s="49">
        <v>11.7171</v>
      </c>
      <c r="H2881" s="49">
        <v>0.37</v>
      </c>
      <c r="I2881" s="49">
        <v>0.15140000000000001</v>
      </c>
      <c r="J2881" s="49">
        <v>48.106960000000001</v>
      </c>
      <c r="K2881" s="49">
        <v>0.2082</v>
      </c>
      <c r="L2881" s="49">
        <v>101.21813</v>
      </c>
      <c r="M2881" s="47"/>
      <c r="N2881" s="50">
        <v>0.99257365267359443</v>
      </c>
      <c r="O2881" s="50">
        <v>1.6786910587575368E-3</v>
      </c>
      <c r="P2881" s="50">
        <v>0.23969102215987689</v>
      </c>
      <c r="Q2881" s="50">
        <v>7.2798302640566196E-3</v>
      </c>
      <c r="R2881" s="50">
        <v>3.1368030487325094E-3</v>
      </c>
      <c r="S2881" s="50">
        <v>1.7542524678872276</v>
      </c>
      <c r="T2881" s="50">
        <v>5.4564981166449677E-3</v>
      </c>
      <c r="U2881" s="50">
        <v>3.0040689652088903</v>
      </c>
      <c r="V2881" s="51">
        <v>87.979046379382879</v>
      </c>
      <c r="X2881" s="49">
        <v>0.25</v>
      </c>
      <c r="Y2881" s="49">
        <v>23.53</v>
      </c>
      <c r="Z2881" s="49">
        <v>0.67</v>
      </c>
      <c r="AA2881" s="49">
        <v>5.2</v>
      </c>
      <c r="AB2881" s="49">
        <v>13.7</v>
      </c>
      <c r="AC2881" s="49">
        <v>0.24</v>
      </c>
      <c r="AD2881" s="49">
        <v>2.62</v>
      </c>
      <c r="AE2881" s="312"/>
      <c r="AF2881" s="465" t="s">
        <v>1750</v>
      </c>
      <c r="AG2881" s="343">
        <v>30</v>
      </c>
      <c r="AH2881" s="343">
        <v>15</v>
      </c>
      <c r="AI2881" s="343"/>
      <c r="AJ2881" s="343"/>
      <c r="AK2881" s="343"/>
      <c r="AL2881" s="343"/>
      <c r="AM2881" s="343"/>
      <c r="AN2881" s="343"/>
      <c r="AO2881" s="343"/>
      <c r="AP2881" s="343"/>
      <c r="AQ2881" s="343"/>
      <c r="AR2881" s="343"/>
      <c r="AS2881" s="343"/>
      <c r="AT2881" s="343"/>
      <c r="AU2881" s="343"/>
      <c r="AV2881" s="343"/>
      <c r="AW2881" s="343"/>
      <c r="AX2881" s="343"/>
      <c r="AY2881" s="343"/>
      <c r="AZ2881" s="343"/>
      <c r="BA2881" s="343"/>
      <c r="BB2881" s="343"/>
      <c r="BC2881" s="343"/>
      <c r="BD2881" s="343"/>
      <c r="BE2881" s="475"/>
      <c r="BF2881" s="475"/>
      <c r="BG2881" s="475"/>
      <c r="BH2881" s="475"/>
      <c r="BI2881" s="475"/>
      <c r="BJ2881" s="475"/>
      <c r="BK2881" s="475"/>
      <c r="BL2881" s="475"/>
      <c r="BM2881" s="475"/>
      <c r="BN2881" s="475"/>
      <c r="BO2881" s="475"/>
      <c r="BP2881" s="306"/>
      <c r="BQ2881" s="496"/>
      <c r="BR2881" s="496"/>
      <c r="BS2881" s="496"/>
      <c r="BT2881" s="496"/>
      <c r="BU2881" s="496"/>
      <c r="BV2881" s="496"/>
    </row>
    <row r="2882" spans="1:74" s="52" customFormat="1" ht="12.75">
      <c r="A2882" s="45">
        <v>2670.080468178493</v>
      </c>
      <c r="B2882" s="46" t="s">
        <v>364</v>
      </c>
      <c r="C2882" s="47" t="s">
        <v>359</v>
      </c>
      <c r="D2882" s="48">
        <v>430.00304662731594</v>
      </c>
      <c r="E2882" s="49">
        <v>40.547519999999999</v>
      </c>
      <c r="F2882" s="49">
        <v>8.3299999999999999E-2</v>
      </c>
      <c r="G2882" s="49">
        <v>11.58714</v>
      </c>
      <c r="H2882" s="49">
        <v>0.33250000000000002</v>
      </c>
      <c r="I2882" s="49">
        <v>0.15820000000000001</v>
      </c>
      <c r="J2882" s="49">
        <v>47.954619999999998</v>
      </c>
      <c r="K2882" s="49">
        <v>0.2137</v>
      </c>
      <c r="L2882" s="49">
        <v>100.87698</v>
      </c>
      <c r="M2882" s="47"/>
      <c r="N2882" s="50">
        <v>0.99440783125655619</v>
      </c>
      <c r="O2882" s="50">
        <v>1.6151789858670381E-3</v>
      </c>
      <c r="P2882" s="50">
        <v>0.23764708275281074</v>
      </c>
      <c r="Q2882" s="50">
        <v>6.5589720643150599E-3</v>
      </c>
      <c r="R2882" s="50">
        <v>3.2861883943505945E-3</v>
      </c>
      <c r="S2882" s="50">
        <v>1.7532313937868984</v>
      </c>
      <c r="T2882" s="50">
        <v>5.6151635309114106E-3</v>
      </c>
      <c r="U2882" s="50">
        <v>3.0023618107717098</v>
      </c>
      <c r="V2882" s="51">
        <v>88.063204984472051</v>
      </c>
      <c r="X2882" s="49">
        <v>0.25</v>
      </c>
      <c r="Y2882" s="49">
        <v>24.04</v>
      </c>
      <c r="Z2882" s="49">
        <v>0.68</v>
      </c>
      <c r="AA2882" s="49">
        <v>5.72</v>
      </c>
      <c r="AB2882" s="49">
        <v>13.6</v>
      </c>
      <c r="AC2882" s="49">
        <v>0.24</v>
      </c>
      <c r="AD2882" s="49">
        <v>2.57</v>
      </c>
      <c r="AE2882" s="312"/>
      <c r="AF2882" s="465" t="s">
        <v>1750</v>
      </c>
      <c r="AG2882" s="343">
        <v>30</v>
      </c>
      <c r="AH2882" s="343">
        <v>15</v>
      </c>
      <c r="AI2882" s="343"/>
      <c r="AJ2882" s="343"/>
      <c r="AK2882" s="343"/>
      <c r="AL2882" s="343"/>
      <c r="AM2882" s="343"/>
      <c r="AN2882" s="343"/>
      <c r="AO2882" s="343"/>
      <c r="AP2882" s="343"/>
      <c r="AQ2882" s="343"/>
      <c r="AR2882" s="343"/>
      <c r="AS2882" s="343"/>
      <c r="AT2882" s="343"/>
      <c r="AU2882" s="343"/>
      <c r="AV2882" s="343"/>
      <c r="AW2882" s="343"/>
      <c r="AX2882" s="343"/>
      <c r="AY2882" s="343"/>
      <c r="AZ2882" s="343"/>
      <c r="BA2882" s="343"/>
      <c r="BB2882" s="343"/>
      <c r="BC2882" s="343"/>
      <c r="BD2882" s="343"/>
      <c r="BE2882" s="475"/>
      <c r="BF2882" s="475"/>
      <c r="BG2882" s="475"/>
      <c r="BH2882" s="475"/>
      <c r="BI2882" s="475"/>
      <c r="BJ2882" s="475"/>
      <c r="BK2882" s="475"/>
      <c r="BL2882" s="475"/>
      <c r="BM2882" s="475"/>
      <c r="BN2882" s="475"/>
      <c r="BO2882" s="475"/>
      <c r="BP2882" s="306"/>
      <c r="BQ2882" s="496"/>
      <c r="BR2882" s="496"/>
      <c r="BS2882" s="496"/>
      <c r="BT2882" s="496"/>
      <c r="BU2882" s="496"/>
      <c r="BV2882" s="496"/>
    </row>
    <row r="2883" spans="1:74" s="52" customFormat="1" ht="12.75">
      <c r="A2883" s="45">
        <v>2670.080468178493</v>
      </c>
      <c r="B2883" s="46" t="s">
        <v>364</v>
      </c>
      <c r="C2883" s="47" t="s">
        <v>359</v>
      </c>
      <c r="D2883" s="48">
        <v>440.00304662731594</v>
      </c>
      <c r="E2883" s="49">
        <v>40.698320000000002</v>
      </c>
      <c r="F2883" s="49">
        <v>7.1199999999999999E-2</v>
      </c>
      <c r="G2883" s="49">
        <v>11.7371</v>
      </c>
      <c r="H2883" s="49">
        <v>0.36</v>
      </c>
      <c r="I2883" s="49">
        <v>0.14099999999999999</v>
      </c>
      <c r="J2883" s="49">
        <v>47.964779999999998</v>
      </c>
      <c r="K2883" s="49">
        <v>0.20480000000000001</v>
      </c>
      <c r="L2883" s="49">
        <v>101.1772</v>
      </c>
      <c r="M2883" s="47"/>
      <c r="N2883" s="50">
        <v>0.99559445757512144</v>
      </c>
      <c r="O2883" s="50">
        <v>1.3770870579340936E-3</v>
      </c>
      <c r="P2883" s="50">
        <v>0.24011693263392678</v>
      </c>
      <c r="Q2883" s="50">
        <v>7.0835731190210744E-3</v>
      </c>
      <c r="R2883" s="50">
        <v>2.9215332940039545E-3</v>
      </c>
      <c r="S2883" s="50">
        <v>1.7491900184723339</v>
      </c>
      <c r="T2883" s="50">
        <v>5.3677661566688467E-3</v>
      </c>
      <c r="U2883" s="50">
        <v>3.0016513683090102</v>
      </c>
      <c r="V2883" s="51">
        <v>87.929618780028036</v>
      </c>
      <c r="X2883" s="49">
        <v>0.25</v>
      </c>
      <c r="Y2883" s="49">
        <v>28.41</v>
      </c>
      <c r="Z2883" s="49">
        <v>0.67</v>
      </c>
      <c r="AA2883" s="49">
        <v>5.3</v>
      </c>
      <c r="AB2883" s="49">
        <v>14.4</v>
      </c>
      <c r="AC2883" s="49">
        <v>0.24</v>
      </c>
      <c r="AD2883" s="49">
        <v>2.65</v>
      </c>
      <c r="AE2883" s="312"/>
      <c r="AF2883" s="465" t="s">
        <v>1750</v>
      </c>
      <c r="AG2883" s="343">
        <v>30</v>
      </c>
      <c r="AH2883" s="343">
        <v>15</v>
      </c>
      <c r="AI2883" s="343"/>
      <c r="AJ2883" s="343"/>
      <c r="AK2883" s="343"/>
      <c r="AL2883" s="343"/>
      <c r="AM2883" s="343"/>
      <c r="AN2883" s="343"/>
      <c r="AO2883" s="343"/>
      <c r="AP2883" s="343"/>
      <c r="AQ2883" s="343"/>
      <c r="AR2883" s="343"/>
      <c r="AS2883" s="343"/>
      <c r="AT2883" s="343"/>
      <c r="AU2883" s="343"/>
      <c r="AV2883" s="343"/>
      <c r="AW2883" s="343"/>
      <c r="AX2883" s="343"/>
      <c r="AY2883" s="343"/>
      <c r="AZ2883" s="343"/>
      <c r="BA2883" s="343"/>
      <c r="BB2883" s="343"/>
      <c r="BC2883" s="343"/>
      <c r="BD2883" s="343"/>
      <c r="BE2883" s="475"/>
      <c r="BF2883" s="475"/>
      <c r="BG2883" s="475"/>
      <c r="BH2883" s="475"/>
      <c r="BI2883" s="475"/>
      <c r="BJ2883" s="475"/>
      <c r="BK2883" s="475"/>
      <c r="BL2883" s="475"/>
      <c r="BM2883" s="475"/>
      <c r="BN2883" s="475"/>
      <c r="BO2883" s="475"/>
      <c r="BP2883" s="306"/>
      <c r="BQ2883" s="496"/>
      <c r="BR2883" s="496"/>
      <c r="BS2883" s="496"/>
      <c r="BT2883" s="496"/>
      <c r="BU2883" s="496"/>
      <c r="BV2883" s="496"/>
    </row>
    <row r="2884" spans="1:74" s="52" customFormat="1" ht="12.75">
      <c r="A2884" s="45">
        <v>2670.080468178493</v>
      </c>
      <c r="B2884" s="46" t="s">
        <v>364</v>
      </c>
      <c r="C2884" s="47" t="s">
        <v>359</v>
      </c>
      <c r="D2884" s="48">
        <v>450.00304662731594</v>
      </c>
      <c r="E2884" s="49">
        <v>40.648049999999998</v>
      </c>
      <c r="F2884" s="49">
        <v>0.1033</v>
      </c>
      <c r="G2884" s="49">
        <v>11.70711</v>
      </c>
      <c r="H2884" s="49">
        <v>0.35039999999999999</v>
      </c>
      <c r="I2884" s="49">
        <v>0.18379999999999999</v>
      </c>
      <c r="J2884" s="49">
        <v>47.924149999999997</v>
      </c>
      <c r="K2884" s="49">
        <v>0.21129999999999999</v>
      </c>
      <c r="L2884" s="49">
        <v>101.12810999999999</v>
      </c>
      <c r="M2884" s="47"/>
      <c r="N2884" s="50">
        <v>0.99481832265899739</v>
      </c>
      <c r="O2884" s="50">
        <v>1.9988481198824348E-3</v>
      </c>
      <c r="P2884" s="50">
        <v>0.23961265561768649</v>
      </c>
      <c r="Q2884" s="50">
        <v>6.8978230516803605E-3</v>
      </c>
      <c r="R2884" s="50">
        <v>3.8100906249067031E-3</v>
      </c>
      <c r="S2884" s="50">
        <v>1.7485055848140225</v>
      </c>
      <c r="T2884" s="50">
        <v>5.5406562140625937E-3</v>
      </c>
      <c r="U2884" s="50">
        <v>3.0011839811012386</v>
      </c>
      <c r="V2884" s="51">
        <v>87.947766347857865</v>
      </c>
      <c r="X2884" s="49">
        <v>0.25</v>
      </c>
      <c r="Y2884" s="49">
        <v>19.78</v>
      </c>
      <c r="Z2884" s="49">
        <v>0.67</v>
      </c>
      <c r="AA2884" s="49">
        <v>5.46</v>
      </c>
      <c r="AB2884" s="49">
        <v>11.75</v>
      </c>
      <c r="AC2884" s="49">
        <v>0.24</v>
      </c>
      <c r="AD2884" s="49">
        <v>2.57</v>
      </c>
      <c r="AE2884" s="312"/>
      <c r="AF2884" s="465" t="s">
        <v>1750</v>
      </c>
      <c r="AG2884" s="343">
        <v>30</v>
      </c>
      <c r="AH2884" s="343">
        <v>15</v>
      </c>
      <c r="AI2884" s="343"/>
      <c r="AJ2884" s="343"/>
      <c r="AK2884" s="343"/>
      <c r="AL2884" s="343"/>
      <c r="AM2884" s="343"/>
      <c r="AN2884" s="343"/>
      <c r="AO2884" s="343"/>
      <c r="AP2884" s="343"/>
      <c r="AQ2884" s="343"/>
      <c r="AR2884" s="343"/>
      <c r="AS2884" s="343"/>
      <c r="AT2884" s="343"/>
      <c r="AU2884" s="343"/>
      <c r="AV2884" s="343"/>
      <c r="AW2884" s="343"/>
      <c r="AX2884" s="343"/>
      <c r="AY2884" s="343"/>
      <c r="AZ2884" s="343"/>
      <c r="BA2884" s="343"/>
      <c r="BB2884" s="343"/>
      <c r="BC2884" s="343"/>
      <c r="BD2884" s="343"/>
      <c r="BE2884" s="475"/>
      <c r="BF2884" s="475"/>
      <c r="BG2884" s="475"/>
      <c r="BH2884" s="475"/>
      <c r="BI2884" s="475"/>
      <c r="BJ2884" s="475"/>
      <c r="BK2884" s="475"/>
      <c r="BL2884" s="475"/>
      <c r="BM2884" s="475"/>
      <c r="BN2884" s="475"/>
      <c r="BO2884" s="475"/>
      <c r="BP2884" s="306"/>
      <c r="BQ2884" s="496"/>
      <c r="BR2884" s="496"/>
      <c r="BS2884" s="496"/>
      <c r="BT2884" s="496"/>
      <c r="BU2884" s="496"/>
      <c r="BV2884" s="496"/>
    </row>
    <row r="2885" spans="1:74" s="52" customFormat="1" ht="12.75">
      <c r="A2885" s="45">
        <v>2670.080468178493</v>
      </c>
      <c r="B2885" s="46" t="s">
        <v>364</v>
      </c>
      <c r="C2885" s="47" t="s">
        <v>359</v>
      </c>
      <c r="D2885" s="48">
        <v>460.00304662731594</v>
      </c>
      <c r="E2885" s="49">
        <v>40.637999999999998</v>
      </c>
      <c r="F2885" s="49">
        <v>0.111</v>
      </c>
      <c r="G2885" s="49">
        <v>11.7371</v>
      </c>
      <c r="H2885" s="49">
        <v>0.33800000000000002</v>
      </c>
      <c r="I2885" s="49">
        <v>0.14729999999999999</v>
      </c>
      <c r="J2885" s="49">
        <v>47.842910000000003</v>
      </c>
      <c r="K2885" s="49">
        <v>0.21010000000000001</v>
      </c>
      <c r="L2885" s="49">
        <v>101.02441</v>
      </c>
      <c r="M2885" s="47"/>
      <c r="N2885" s="50">
        <v>0.99542527826382809</v>
      </c>
      <c r="O2885" s="50">
        <v>2.1496845397187838E-3</v>
      </c>
      <c r="P2885" s="50">
        <v>0.24043248106474976</v>
      </c>
      <c r="Q2885" s="50">
        <v>6.659428062601204E-3</v>
      </c>
      <c r="R2885" s="50">
        <v>3.0560807499216479E-3</v>
      </c>
      <c r="S2885" s="50">
        <v>1.7470384853294652</v>
      </c>
      <c r="T2885" s="50">
        <v>5.51391464644978E-3</v>
      </c>
      <c r="U2885" s="50">
        <v>3.0002753526567343</v>
      </c>
      <c r="V2885" s="51">
        <v>87.902591528118961</v>
      </c>
      <c r="X2885" s="49">
        <v>0.25</v>
      </c>
      <c r="Y2885" s="49">
        <v>17.87</v>
      </c>
      <c r="Z2885" s="49">
        <v>0.67</v>
      </c>
      <c r="AA2885" s="49">
        <v>5.67</v>
      </c>
      <c r="AB2885" s="49">
        <v>14.64</v>
      </c>
      <c r="AC2885" s="49">
        <v>0.24</v>
      </c>
      <c r="AD2885" s="49">
        <v>2.59</v>
      </c>
      <c r="AE2885" s="312"/>
      <c r="AF2885" s="465" t="s">
        <v>1750</v>
      </c>
      <c r="AG2885" s="343">
        <v>30</v>
      </c>
      <c r="AH2885" s="343">
        <v>15</v>
      </c>
      <c r="AI2885" s="343"/>
      <c r="AJ2885" s="343"/>
      <c r="AK2885" s="343"/>
      <c r="AL2885" s="343"/>
      <c r="AM2885" s="343"/>
      <c r="AN2885" s="343"/>
      <c r="AO2885" s="343"/>
      <c r="AP2885" s="343"/>
      <c r="AQ2885" s="343"/>
      <c r="AR2885" s="343"/>
      <c r="AS2885" s="343"/>
      <c r="AT2885" s="343"/>
      <c r="AU2885" s="343"/>
      <c r="AV2885" s="343"/>
      <c r="AW2885" s="343"/>
      <c r="AX2885" s="343"/>
      <c r="AY2885" s="343"/>
      <c r="AZ2885" s="343"/>
      <c r="BA2885" s="343"/>
      <c r="BB2885" s="343"/>
      <c r="BC2885" s="343"/>
      <c r="BD2885" s="343"/>
      <c r="BE2885" s="475"/>
      <c r="BF2885" s="475"/>
      <c r="BG2885" s="475"/>
      <c r="BH2885" s="475"/>
      <c r="BI2885" s="475"/>
      <c r="BJ2885" s="475"/>
      <c r="BK2885" s="475"/>
      <c r="BL2885" s="475"/>
      <c r="BM2885" s="475"/>
      <c r="BN2885" s="475"/>
      <c r="BO2885" s="475"/>
      <c r="BP2885" s="306"/>
      <c r="BQ2885" s="496"/>
      <c r="BR2885" s="496"/>
      <c r="BS2885" s="496"/>
      <c r="BT2885" s="496"/>
      <c r="BU2885" s="496"/>
      <c r="BV2885" s="496"/>
    </row>
    <row r="2886" spans="1:74" s="52" customFormat="1" ht="12.75">
      <c r="A2886" s="45">
        <v>2670.080468178493</v>
      </c>
      <c r="B2886" s="46" t="s">
        <v>364</v>
      </c>
      <c r="C2886" s="47" t="s">
        <v>359</v>
      </c>
      <c r="D2886" s="48">
        <v>470.00304662731594</v>
      </c>
      <c r="E2886" s="49">
        <v>40.648049999999998</v>
      </c>
      <c r="F2886" s="49">
        <v>9.5100000000000004E-2</v>
      </c>
      <c r="G2886" s="49">
        <v>11.7271</v>
      </c>
      <c r="H2886" s="49">
        <v>0.35539999999999999</v>
      </c>
      <c r="I2886" s="49">
        <v>0.1595</v>
      </c>
      <c r="J2886" s="49">
        <v>47.924149999999997</v>
      </c>
      <c r="K2886" s="49">
        <v>0.21229999999999999</v>
      </c>
      <c r="L2886" s="49">
        <v>101.1216</v>
      </c>
      <c r="M2886" s="47"/>
      <c r="N2886" s="50">
        <v>0.99492924381127068</v>
      </c>
      <c r="O2886" s="50">
        <v>1.8403838439329501E-3</v>
      </c>
      <c r="P2886" s="50">
        <v>0.24004855863905272</v>
      </c>
      <c r="Q2886" s="50">
        <v>6.9970309663335613E-3</v>
      </c>
      <c r="R2886" s="50">
        <v>3.3067313036481616E-3</v>
      </c>
      <c r="S2886" s="50">
        <v>1.7487005412696952</v>
      </c>
      <c r="T2886" s="50">
        <v>5.567498666930292E-3</v>
      </c>
      <c r="U2886" s="50">
        <v>3.0013899885008635</v>
      </c>
      <c r="V2886" s="51">
        <v>87.929671035422857</v>
      </c>
      <c r="X2886" s="49">
        <v>0.25</v>
      </c>
      <c r="Y2886" s="49">
        <v>21.53</v>
      </c>
      <c r="Z2886" s="49">
        <v>0.67</v>
      </c>
      <c r="AA2886" s="49">
        <v>5.38</v>
      </c>
      <c r="AB2886" s="49">
        <v>12.96</v>
      </c>
      <c r="AC2886" s="49">
        <v>0.24</v>
      </c>
      <c r="AD2886" s="49">
        <v>2.58</v>
      </c>
      <c r="AE2886" s="312"/>
      <c r="AF2886" s="465" t="s">
        <v>1750</v>
      </c>
      <c r="AG2886" s="343">
        <v>30</v>
      </c>
      <c r="AH2886" s="343">
        <v>15</v>
      </c>
      <c r="AI2886" s="343"/>
      <c r="AJ2886" s="343"/>
      <c r="AK2886" s="343"/>
      <c r="AL2886" s="343"/>
      <c r="AM2886" s="343"/>
      <c r="AN2886" s="343"/>
      <c r="AO2886" s="343"/>
      <c r="AP2886" s="343"/>
      <c r="AQ2886" s="343"/>
      <c r="AR2886" s="343"/>
      <c r="AS2886" s="343"/>
      <c r="AT2886" s="343"/>
      <c r="AU2886" s="343"/>
      <c r="AV2886" s="343"/>
      <c r="AW2886" s="343"/>
      <c r="AX2886" s="343"/>
      <c r="AY2886" s="343"/>
      <c r="AZ2886" s="343"/>
      <c r="BA2886" s="343"/>
      <c r="BB2886" s="343"/>
      <c r="BC2886" s="343"/>
      <c r="BD2886" s="343"/>
      <c r="BE2886" s="475"/>
      <c r="BF2886" s="475"/>
      <c r="BG2886" s="475"/>
      <c r="BH2886" s="475"/>
      <c r="BI2886" s="475"/>
      <c r="BJ2886" s="475"/>
      <c r="BK2886" s="475"/>
      <c r="BL2886" s="475"/>
      <c r="BM2886" s="475"/>
      <c r="BN2886" s="475"/>
      <c r="BO2886" s="475"/>
      <c r="BP2886" s="306"/>
      <c r="BQ2886" s="496"/>
      <c r="BR2886" s="496"/>
      <c r="BS2886" s="496"/>
      <c r="BT2886" s="496"/>
      <c r="BU2886" s="496"/>
      <c r="BV2886" s="496"/>
    </row>
    <row r="2887" spans="1:74" s="52" customFormat="1" ht="12.75">
      <c r="A2887" s="45">
        <v>2670.080468178493</v>
      </c>
      <c r="B2887" s="46" t="s">
        <v>364</v>
      </c>
      <c r="C2887" s="47" t="s">
        <v>359</v>
      </c>
      <c r="D2887" s="48">
        <v>480.00304662731594</v>
      </c>
      <c r="E2887" s="49">
        <v>40.808920000000001</v>
      </c>
      <c r="F2887" s="49">
        <v>8.6099999999999996E-2</v>
      </c>
      <c r="G2887" s="49">
        <v>11.7271</v>
      </c>
      <c r="H2887" s="49">
        <v>0.36609999999999998</v>
      </c>
      <c r="I2887" s="49">
        <v>0.15429999999999999</v>
      </c>
      <c r="J2887" s="49">
        <v>48.056179999999998</v>
      </c>
      <c r="K2887" s="49">
        <v>0.21029999999999999</v>
      </c>
      <c r="L2887" s="49">
        <v>101.40900000000001</v>
      </c>
      <c r="M2887" s="47"/>
      <c r="N2887" s="50">
        <v>0.9958244001022476</v>
      </c>
      <c r="O2887" s="50">
        <v>1.6611399707052612E-3</v>
      </c>
      <c r="P2887" s="50">
        <v>0.23931740469768945</v>
      </c>
      <c r="Q2887" s="50">
        <v>7.1857364264143906E-3</v>
      </c>
      <c r="R2887" s="50">
        <v>3.1891821687479111E-3</v>
      </c>
      <c r="S2887" s="50">
        <v>1.7481772053349589</v>
      </c>
      <c r="T2887" s="50">
        <v>5.4982512555777916E-3</v>
      </c>
      <c r="U2887" s="50">
        <v>3.0008533199563412</v>
      </c>
      <c r="V2887" s="51">
        <v>87.958840064791005</v>
      </c>
      <c r="X2887" s="49">
        <v>0.25</v>
      </c>
      <c r="Y2887" s="49">
        <v>23.79</v>
      </c>
      <c r="Z2887" s="49">
        <v>0.67</v>
      </c>
      <c r="AA2887" s="49">
        <v>5.2</v>
      </c>
      <c r="AB2887" s="49">
        <v>13.69</v>
      </c>
      <c r="AC2887" s="49">
        <v>0.24</v>
      </c>
      <c r="AD2887" s="49">
        <v>2.59</v>
      </c>
      <c r="AE2887" s="312"/>
      <c r="AF2887" s="465" t="s">
        <v>1750</v>
      </c>
      <c r="AG2887" s="343">
        <v>30</v>
      </c>
      <c r="AH2887" s="343">
        <v>15</v>
      </c>
      <c r="AI2887" s="343"/>
      <c r="AJ2887" s="343"/>
      <c r="AK2887" s="343"/>
      <c r="AL2887" s="343"/>
      <c r="AM2887" s="343"/>
      <c r="AN2887" s="343"/>
      <c r="AO2887" s="343"/>
      <c r="AP2887" s="343"/>
      <c r="AQ2887" s="343"/>
      <c r="AR2887" s="343"/>
      <c r="AS2887" s="343"/>
      <c r="AT2887" s="343"/>
      <c r="AU2887" s="343"/>
      <c r="AV2887" s="343"/>
      <c r="AW2887" s="343"/>
      <c r="AX2887" s="343"/>
      <c r="AY2887" s="343"/>
      <c r="AZ2887" s="343"/>
      <c r="BA2887" s="343"/>
      <c r="BB2887" s="343"/>
      <c r="BC2887" s="343"/>
      <c r="BD2887" s="343"/>
      <c r="BE2887" s="475"/>
      <c r="BF2887" s="475"/>
      <c r="BG2887" s="475"/>
      <c r="BH2887" s="475"/>
      <c r="BI2887" s="475"/>
      <c r="BJ2887" s="475"/>
      <c r="BK2887" s="475"/>
      <c r="BL2887" s="475"/>
      <c r="BM2887" s="475"/>
      <c r="BN2887" s="475"/>
      <c r="BO2887" s="475"/>
      <c r="BP2887" s="306"/>
      <c r="BQ2887" s="496"/>
      <c r="BR2887" s="496"/>
      <c r="BS2887" s="496"/>
      <c r="BT2887" s="496"/>
      <c r="BU2887" s="496"/>
      <c r="BV2887" s="496"/>
    </row>
    <row r="2888" spans="1:74" s="52" customFormat="1" ht="12.75">
      <c r="A2888" s="45">
        <v>2670.080468178493</v>
      </c>
      <c r="B2888" s="46" t="s">
        <v>364</v>
      </c>
      <c r="C2888" s="47" t="s">
        <v>359</v>
      </c>
      <c r="D2888" s="48">
        <v>490.00304662731594</v>
      </c>
      <c r="E2888" s="49">
        <v>40.90945</v>
      </c>
      <c r="F2888" s="49">
        <v>8.8900000000000007E-2</v>
      </c>
      <c r="G2888" s="49">
        <v>11.657120000000001</v>
      </c>
      <c r="H2888" s="49">
        <v>0.34710000000000002</v>
      </c>
      <c r="I2888" s="49">
        <v>0.1212</v>
      </c>
      <c r="J2888" s="49">
        <v>47.2742</v>
      </c>
      <c r="K2888" s="49">
        <v>0.2107</v>
      </c>
      <c r="L2888" s="49">
        <v>100.60867</v>
      </c>
      <c r="M2888" s="47"/>
      <c r="N2888" s="50">
        <v>1.0047716474017789</v>
      </c>
      <c r="O2888" s="50">
        <v>1.7263184296655973E-3</v>
      </c>
      <c r="P2888" s="50">
        <v>0.23943685097437109</v>
      </c>
      <c r="Q2888" s="50">
        <v>6.8571276935677876E-3</v>
      </c>
      <c r="R2888" s="50">
        <v>2.5213439258039557E-3</v>
      </c>
      <c r="S2888" s="50">
        <v>1.7309178822958557</v>
      </c>
      <c r="T2888" s="50">
        <v>5.5445450178469233E-3</v>
      </c>
      <c r="U2888" s="50">
        <v>2.9917757157388905</v>
      </c>
      <c r="V2888" s="51">
        <v>87.848033304288592</v>
      </c>
      <c r="X2888" s="49">
        <v>0.25</v>
      </c>
      <c r="Y2888" s="49">
        <v>23.38</v>
      </c>
      <c r="Z2888" s="49">
        <v>0.68</v>
      </c>
      <c r="AA2888" s="49">
        <v>5.49</v>
      </c>
      <c r="AB2888" s="49">
        <v>17.190000000000001</v>
      </c>
      <c r="AC2888" s="49">
        <v>0.24</v>
      </c>
      <c r="AD2888" s="49">
        <v>2.56</v>
      </c>
      <c r="AE2888" s="312"/>
      <c r="AF2888" s="465" t="s">
        <v>1750</v>
      </c>
      <c r="AG2888" s="343">
        <v>30</v>
      </c>
      <c r="AH2888" s="343">
        <v>15</v>
      </c>
      <c r="AI2888" s="343"/>
      <c r="AJ2888" s="343"/>
      <c r="AK2888" s="343"/>
      <c r="AL2888" s="343"/>
      <c r="AM2888" s="343"/>
      <c r="AN2888" s="343"/>
      <c r="AO2888" s="343"/>
      <c r="AP2888" s="343"/>
      <c r="AQ2888" s="343"/>
      <c r="AR2888" s="343"/>
      <c r="AS2888" s="343"/>
      <c r="AT2888" s="343"/>
      <c r="AU2888" s="343"/>
      <c r="AV2888" s="343"/>
      <c r="AW2888" s="343"/>
      <c r="AX2888" s="343"/>
      <c r="AY2888" s="343"/>
      <c r="AZ2888" s="343"/>
      <c r="BA2888" s="343"/>
      <c r="BB2888" s="343"/>
      <c r="BC2888" s="343"/>
      <c r="BD2888" s="343"/>
      <c r="BE2888" s="475"/>
      <c r="BF2888" s="475"/>
      <c r="BG2888" s="475"/>
      <c r="BH2888" s="475"/>
      <c r="BI2888" s="475"/>
      <c r="BJ2888" s="475"/>
      <c r="BK2888" s="475"/>
      <c r="BL2888" s="475"/>
      <c r="BM2888" s="475"/>
      <c r="BN2888" s="475"/>
      <c r="BO2888" s="475"/>
      <c r="BP2888" s="306"/>
      <c r="BQ2888" s="496"/>
      <c r="BR2888" s="496"/>
      <c r="BS2888" s="496"/>
      <c r="BT2888" s="496"/>
      <c r="BU2888" s="496"/>
      <c r="BV2888" s="496"/>
    </row>
    <row r="2889" spans="1:74" s="52" customFormat="1" ht="12.75">
      <c r="A2889" s="45">
        <v>2670.080468178493</v>
      </c>
      <c r="B2889" s="46" t="s">
        <v>364</v>
      </c>
      <c r="C2889" s="47" t="s">
        <v>359</v>
      </c>
      <c r="D2889" s="48">
        <v>500.00304662731594</v>
      </c>
      <c r="E2889" s="49">
        <v>40.627940000000002</v>
      </c>
      <c r="F2889" s="49">
        <v>9.1700000000000004E-2</v>
      </c>
      <c r="G2889" s="49">
        <v>11.55715</v>
      </c>
      <c r="H2889" s="49">
        <v>0.34110000000000001</v>
      </c>
      <c r="I2889" s="49">
        <v>0.16250000000000001</v>
      </c>
      <c r="J2889" s="49">
        <v>48.096800000000002</v>
      </c>
      <c r="K2889" s="49">
        <v>0.2077</v>
      </c>
      <c r="L2889" s="49">
        <v>101.08489000000002</v>
      </c>
      <c r="M2889" s="47"/>
      <c r="N2889" s="50">
        <v>0.99411413089633482</v>
      </c>
      <c r="O2889" s="50">
        <v>1.7740105386925774E-3</v>
      </c>
      <c r="P2889" s="50">
        <v>0.23649294459832698</v>
      </c>
      <c r="Q2889" s="50">
        <v>6.7133154798757859E-3</v>
      </c>
      <c r="R2889" s="50">
        <v>3.367833009188644E-3</v>
      </c>
      <c r="S2889" s="50">
        <v>1.7544305169054433</v>
      </c>
      <c r="T2889" s="50">
        <v>5.4450965984174683E-3</v>
      </c>
      <c r="U2889" s="50">
        <v>3.0023378480262797</v>
      </c>
      <c r="V2889" s="51">
        <v>88.12144468779826</v>
      </c>
      <c r="X2889" s="49">
        <v>0.25</v>
      </c>
      <c r="Y2889" s="49">
        <v>22.44</v>
      </c>
      <c r="Z2889" s="49">
        <v>0.68</v>
      </c>
      <c r="AA2889" s="49">
        <v>5.57</v>
      </c>
      <c r="AB2889" s="49">
        <v>13.02</v>
      </c>
      <c r="AC2889" s="49">
        <v>0.24</v>
      </c>
      <c r="AD2889" s="49">
        <v>2.63</v>
      </c>
      <c r="AE2889" s="312"/>
      <c r="AF2889" s="465" t="s">
        <v>1750</v>
      </c>
      <c r="AG2889" s="343">
        <v>30</v>
      </c>
      <c r="AH2889" s="343">
        <v>15</v>
      </c>
      <c r="AI2889" s="343"/>
      <c r="AJ2889" s="343"/>
      <c r="AK2889" s="343"/>
      <c r="AL2889" s="343"/>
      <c r="AM2889" s="343"/>
      <c r="AN2889" s="343"/>
      <c r="AO2889" s="343"/>
      <c r="AP2889" s="343"/>
      <c r="AQ2889" s="343"/>
      <c r="AR2889" s="343"/>
      <c r="AS2889" s="343"/>
      <c r="AT2889" s="343"/>
      <c r="AU2889" s="343"/>
      <c r="AV2889" s="343"/>
      <c r="AW2889" s="343"/>
      <c r="AX2889" s="343"/>
      <c r="AY2889" s="343"/>
      <c r="AZ2889" s="343"/>
      <c r="BA2889" s="343"/>
      <c r="BB2889" s="343"/>
      <c r="BC2889" s="343"/>
      <c r="BD2889" s="343"/>
      <c r="BE2889" s="475"/>
      <c r="BF2889" s="475"/>
      <c r="BG2889" s="475"/>
      <c r="BH2889" s="475"/>
      <c r="BI2889" s="475"/>
      <c r="BJ2889" s="475"/>
      <c r="BK2889" s="475"/>
      <c r="BL2889" s="475"/>
      <c r="BM2889" s="475"/>
      <c r="BN2889" s="475"/>
      <c r="BO2889" s="475"/>
      <c r="BP2889" s="306"/>
      <c r="BQ2889" s="496"/>
      <c r="BR2889" s="496"/>
      <c r="BS2889" s="496"/>
      <c r="BT2889" s="496"/>
      <c r="BU2889" s="496"/>
      <c r="BV2889" s="496"/>
    </row>
    <row r="2890" spans="1:74" s="52" customFormat="1" ht="12.75">
      <c r="A2890" s="45">
        <v>2670.080468178493</v>
      </c>
      <c r="B2890" s="46" t="s">
        <v>364</v>
      </c>
      <c r="C2890" s="47" t="s">
        <v>359</v>
      </c>
      <c r="D2890" s="48">
        <v>510.00304662731594</v>
      </c>
      <c r="E2890" s="49">
        <v>40.487189999999998</v>
      </c>
      <c r="F2890" s="49">
        <v>7.9500000000000001E-2</v>
      </c>
      <c r="G2890" s="49">
        <v>11.687110000000001</v>
      </c>
      <c r="H2890" s="49">
        <v>0.3548</v>
      </c>
      <c r="I2890" s="49">
        <v>0.1532</v>
      </c>
      <c r="J2890" s="49">
        <v>48.106960000000001</v>
      </c>
      <c r="K2890" s="49">
        <v>0.20300000000000001</v>
      </c>
      <c r="L2890" s="49">
        <v>101.07176</v>
      </c>
      <c r="M2890" s="47"/>
      <c r="N2890" s="50">
        <v>0.99181380810886699</v>
      </c>
      <c r="O2890" s="50">
        <v>1.5397671793149297E-3</v>
      </c>
      <c r="P2890" s="50">
        <v>0.23942838725551899</v>
      </c>
      <c r="Q2890" s="50">
        <v>6.9910115248422392E-3</v>
      </c>
      <c r="R2890" s="50">
        <v>3.1787547273319041E-3</v>
      </c>
      <c r="S2890" s="50">
        <v>1.7568269043996925</v>
      </c>
      <c r="T2890" s="50">
        <v>5.3280243369351827E-3</v>
      </c>
      <c r="U2890" s="50">
        <v>3.0051066575325023</v>
      </c>
      <c r="V2890" s="51">
        <v>88.006123853177371</v>
      </c>
      <c r="X2890" s="49">
        <v>0.25</v>
      </c>
      <c r="Y2890" s="49">
        <v>25.39</v>
      </c>
      <c r="Z2890" s="49">
        <v>0.68</v>
      </c>
      <c r="AA2890" s="49">
        <v>5.41</v>
      </c>
      <c r="AB2890" s="49">
        <v>13.81</v>
      </c>
      <c r="AC2890" s="49">
        <v>0.24</v>
      </c>
      <c r="AD2890" s="49">
        <v>2.68</v>
      </c>
      <c r="AE2890" s="312"/>
      <c r="AF2890" s="465" t="s">
        <v>1750</v>
      </c>
      <c r="AG2890" s="343">
        <v>30</v>
      </c>
      <c r="AH2890" s="343">
        <v>15</v>
      </c>
      <c r="AI2890" s="343"/>
      <c r="AJ2890" s="343"/>
      <c r="AK2890" s="343"/>
      <c r="AL2890" s="343"/>
      <c r="AM2890" s="343"/>
      <c r="AN2890" s="343"/>
      <c r="AO2890" s="343"/>
      <c r="AP2890" s="343"/>
      <c r="AQ2890" s="343"/>
      <c r="AR2890" s="343"/>
      <c r="AS2890" s="343"/>
      <c r="AT2890" s="343"/>
      <c r="AU2890" s="343"/>
      <c r="AV2890" s="343"/>
      <c r="AW2890" s="343"/>
      <c r="AX2890" s="343"/>
      <c r="AY2890" s="343"/>
      <c r="AZ2890" s="343"/>
      <c r="BA2890" s="343"/>
      <c r="BB2890" s="343"/>
      <c r="BC2890" s="343"/>
      <c r="BD2890" s="343"/>
      <c r="BE2890" s="475"/>
      <c r="BF2890" s="475"/>
      <c r="BG2890" s="475"/>
      <c r="BH2890" s="475"/>
      <c r="BI2890" s="475"/>
      <c r="BJ2890" s="475"/>
      <c r="BK2890" s="475"/>
      <c r="BL2890" s="475"/>
      <c r="BM2890" s="475"/>
      <c r="BN2890" s="475"/>
      <c r="BO2890" s="475"/>
      <c r="BP2890" s="306"/>
      <c r="BQ2890" s="496"/>
      <c r="BR2890" s="496"/>
      <c r="BS2890" s="496"/>
      <c r="BT2890" s="496"/>
      <c r="BU2890" s="496"/>
      <c r="BV2890" s="496"/>
    </row>
    <row r="2891" spans="1:74" s="52" customFormat="1" ht="12.75">
      <c r="A2891" s="45">
        <v>2670.080468178493</v>
      </c>
      <c r="B2891" s="46" t="s">
        <v>364</v>
      </c>
      <c r="C2891" s="47" t="s">
        <v>359</v>
      </c>
      <c r="D2891" s="48">
        <v>520.00304662731594</v>
      </c>
      <c r="E2891" s="49">
        <v>40.597790000000003</v>
      </c>
      <c r="F2891" s="49">
        <v>6.9400000000000003E-2</v>
      </c>
      <c r="G2891" s="49">
        <v>11.627129999999999</v>
      </c>
      <c r="H2891" s="49">
        <v>0.32700000000000001</v>
      </c>
      <c r="I2891" s="49">
        <v>0.1497</v>
      </c>
      <c r="J2891" s="49">
        <v>47.964779999999998</v>
      </c>
      <c r="K2891" s="49">
        <v>0.2079</v>
      </c>
      <c r="L2891" s="49">
        <v>100.94370000000001</v>
      </c>
      <c r="M2891" s="47"/>
      <c r="N2891" s="50">
        <v>0.99504084162857476</v>
      </c>
      <c r="O2891" s="50">
        <v>1.3448486134868384E-3</v>
      </c>
      <c r="P2891" s="50">
        <v>0.23832359219798627</v>
      </c>
      <c r="Q2891" s="50">
        <v>6.4465916167101523E-3</v>
      </c>
      <c r="R2891" s="50">
        <v>3.1077498460242861E-3</v>
      </c>
      <c r="S2891" s="50">
        <v>1.752546365142778</v>
      </c>
      <c r="T2891" s="50">
        <v>5.4594720988914028E-3</v>
      </c>
      <c r="U2891" s="50">
        <v>3.0022694611444516</v>
      </c>
      <c r="V2891" s="51">
        <v>88.029173310931924</v>
      </c>
      <c r="X2891" s="49">
        <v>0.25</v>
      </c>
      <c r="Y2891" s="49">
        <v>29.75</v>
      </c>
      <c r="Z2891" s="49">
        <v>0.68</v>
      </c>
      <c r="AA2891" s="49">
        <v>5.8</v>
      </c>
      <c r="AB2891" s="49">
        <v>13.97</v>
      </c>
      <c r="AC2891" s="49">
        <v>0.24</v>
      </c>
      <c r="AD2891" s="49">
        <v>2.6</v>
      </c>
      <c r="AE2891" s="312"/>
      <c r="AF2891" s="465" t="s">
        <v>1750</v>
      </c>
      <c r="AG2891" s="343">
        <v>30</v>
      </c>
      <c r="AH2891" s="343">
        <v>15</v>
      </c>
      <c r="AI2891" s="343"/>
      <c r="AJ2891" s="343"/>
      <c r="AK2891" s="343"/>
      <c r="AL2891" s="343"/>
      <c r="AM2891" s="343"/>
      <c r="AN2891" s="343"/>
      <c r="AO2891" s="343"/>
      <c r="AP2891" s="343"/>
      <c r="AQ2891" s="343"/>
      <c r="AR2891" s="343"/>
      <c r="AS2891" s="343"/>
      <c r="AT2891" s="343"/>
      <c r="AU2891" s="343"/>
      <c r="AV2891" s="343"/>
      <c r="AW2891" s="343"/>
      <c r="AX2891" s="343"/>
      <c r="AY2891" s="343"/>
      <c r="AZ2891" s="343"/>
      <c r="BA2891" s="343"/>
      <c r="BB2891" s="343"/>
      <c r="BC2891" s="343"/>
      <c r="BD2891" s="343"/>
      <c r="BE2891" s="475"/>
      <c r="BF2891" s="475"/>
      <c r="BG2891" s="475"/>
      <c r="BH2891" s="475"/>
      <c r="BI2891" s="475"/>
      <c r="BJ2891" s="475"/>
      <c r="BK2891" s="475"/>
      <c r="BL2891" s="475"/>
      <c r="BM2891" s="475"/>
      <c r="BN2891" s="475"/>
      <c r="BO2891" s="475"/>
      <c r="BP2891" s="306"/>
      <c r="BQ2891" s="496"/>
      <c r="BR2891" s="496"/>
      <c r="BS2891" s="496"/>
      <c r="BT2891" s="496"/>
      <c r="BU2891" s="496"/>
      <c r="BV2891" s="496"/>
    </row>
    <row r="2892" spans="1:74" s="52" customFormat="1" ht="12.75">
      <c r="A2892" s="45">
        <v>2670.080468178493</v>
      </c>
      <c r="B2892" s="46" t="s">
        <v>364</v>
      </c>
      <c r="C2892" s="47" t="s">
        <v>359</v>
      </c>
      <c r="D2892" s="48">
        <v>530.00304662731594</v>
      </c>
      <c r="E2892" s="49">
        <v>40.597790000000003</v>
      </c>
      <c r="F2892" s="49">
        <v>9.2799999999999994E-2</v>
      </c>
      <c r="G2892" s="49">
        <v>11.627129999999999</v>
      </c>
      <c r="H2892" s="49">
        <v>0.35460000000000003</v>
      </c>
      <c r="I2892" s="49">
        <v>0.17829999999999999</v>
      </c>
      <c r="J2892" s="49">
        <v>47.88353</v>
      </c>
      <c r="K2892" s="49">
        <v>0.20780000000000001</v>
      </c>
      <c r="L2892" s="49">
        <v>100.94195000000001</v>
      </c>
      <c r="M2892" s="47"/>
      <c r="N2892" s="50">
        <v>0.99515855774054451</v>
      </c>
      <c r="O2892" s="50">
        <v>1.7985117543393445E-3</v>
      </c>
      <c r="P2892" s="50">
        <v>0.23835178654488193</v>
      </c>
      <c r="Q2892" s="50">
        <v>6.9915346266211367E-3</v>
      </c>
      <c r="R2892" s="50">
        <v>3.7019195091523953E-3</v>
      </c>
      <c r="S2892" s="50">
        <v>1.7497846169249107</v>
      </c>
      <c r="T2892" s="50">
        <v>5.4574916503261559E-3</v>
      </c>
      <c r="U2892" s="50">
        <v>3.0012444187507761</v>
      </c>
      <c r="V2892" s="51">
        <v>88.011296099759619</v>
      </c>
      <c r="X2892" s="49">
        <v>0.25</v>
      </c>
      <c r="Y2892" s="49">
        <v>22.16</v>
      </c>
      <c r="Z2892" s="49">
        <v>0.68</v>
      </c>
      <c r="AA2892" s="49">
        <v>5.41</v>
      </c>
      <c r="AB2892" s="49">
        <v>11.9</v>
      </c>
      <c r="AC2892" s="49">
        <v>0.24</v>
      </c>
      <c r="AD2892" s="49">
        <v>2.62</v>
      </c>
      <c r="AE2892" s="312"/>
      <c r="AF2892" s="465" t="s">
        <v>1750</v>
      </c>
      <c r="AG2892" s="343">
        <v>30</v>
      </c>
      <c r="AH2892" s="343">
        <v>15</v>
      </c>
      <c r="AI2892" s="343"/>
      <c r="AJ2892" s="343"/>
      <c r="AK2892" s="343"/>
      <c r="AL2892" s="343"/>
      <c r="AM2892" s="343"/>
      <c r="AN2892" s="343"/>
      <c r="AO2892" s="343"/>
      <c r="AP2892" s="343"/>
      <c r="AQ2892" s="343"/>
      <c r="AR2892" s="343"/>
      <c r="AS2892" s="343"/>
      <c r="AT2892" s="343"/>
      <c r="AU2892" s="343"/>
      <c r="AV2892" s="343"/>
      <c r="AW2892" s="343"/>
      <c r="AX2892" s="343"/>
      <c r="AY2892" s="343"/>
      <c r="AZ2892" s="343"/>
      <c r="BA2892" s="343"/>
      <c r="BB2892" s="343"/>
      <c r="BC2892" s="343"/>
      <c r="BD2892" s="343"/>
      <c r="BE2892" s="475"/>
      <c r="BF2892" s="475"/>
      <c r="BG2892" s="475"/>
      <c r="BH2892" s="475"/>
      <c r="BI2892" s="475"/>
      <c r="BJ2892" s="475"/>
      <c r="BK2892" s="475"/>
      <c r="BL2892" s="475"/>
      <c r="BM2892" s="475"/>
      <c r="BN2892" s="475"/>
      <c r="BO2892" s="475"/>
      <c r="BP2892" s="306"/>
      <c r="BQ2892" s="496"/>
      <c r="BR2892" s="496"/>
      <c r="BS2892" s="496"/>
      <c r="BT2892" s="496"/>
      <c r="BU2892" s="496"/>
      <c r="BV2892" s="496"/>
    </row>
    <row r="2893" spans="1:74" s="52" customFormat="1" ht="12.75">
      <c r="A2893" s="45">
        <v>2670.080468178493</v>
      </c>
      <c r="B2893" s="46" t="s">
        <v>364</v>
      </c>
      <c r="C2893" s="47" t="s">
        <v>359</v>
      </c>
      <c r="D2893" s="48">
        <v>540.00304662731594</v>
      </c>
      <c r="E2893" s="49">
        <v>40.708379999999998</v>
      </c>
      <c r="F2893" s="49">
        <v>9.5500000000000002E-2</v>
      </c>
      <c r="G2893" s="49">
        <v>11.7371</v>
      </c>
      <c r="H2893" s="49">
        <v>0.34799999999999998</v>
      </c>
      <c r="I2893" s="49">
        <v>0.13739999999999999</v>
      </c>
      <c r="J2893" s="49">
        <v>47.934310000000004</v>
      </c>
      <c r="K2893" s="49">
        <v>0.2165</v>
      </c>
      <c r="L2893" s="49">
        <v>101.17719</v>
      </c>
      <c r="M2893" s="47"/>
      <c r="N2893" s="50">
        <v>0.99564468134247597</v>
      </c>
      <c r="O2893" s="50">
        <v>1.8467127383578691E-3</v>
      </c>
      <c r="P2893" s="50">
        <v>0.24006970402910913</v>
      </c>
      <c r="Q2893" s="50">
        <v>6.8461071891712626E-3</v>
      </c>
      <c r="R2893" s="50">
        <v>2.8463809897029315E-3</v>
      </c>
      <c r="S2893" s="50">
        <v>1.7477350022277329</v>
      </c>
      <c r="T2893" s="50">
        <v>5.6733046642584552E-3</v>
      </c>
      <c r="U2893" s="50">
        <v>3.0006618931808089</v>
      </c>
      <c r="V2893" s="51">
        <v>87.922872741297866</v>
      </c>
      <c r="X2893" s="49">
        <v>0.25</v>
      </c>
      <c r="Y2893" s="49">
        <v>20.87</v>
      </c>
      <c r="Z2893" s="49">
        <v>0.67</v>
      </c>
      <c r="AA2893" s="49">
        <v>5.51</v>
      </c>
      <c r="AB2893" s="49">
        <v>14.87</v>
      </c>
      <c r="AC2893" s="49">
        <v>0.24</v>
      </c>
      <c r="AD2893" s="49">
        <v>2.52</v>
      </c>
      <c r="AE2893" s="312"/>
      <c r="AF2893" s="465" t="s">
        <v>1750</v>
      </c>
      <c r="AG2893" s="343">
        <v>30</v>
      </c>
      <c r="AH2893" s="343">
        <v>15</v>
      </c>
      <c r="AI2893" s="343"/>
      <c r="AJ2893" s="343"/>
      <c r="AK2893" s="343"/>
      <c r="AL2893" s="343"/>
      <c r="AM2893" s="343"/>
      <c r="AN2893" s="343"/>
      <c r="AO2893" s="343"/>
      <c r="AP2893" s="343"/>
      <c r="AQ2893" s="343"/>
      <c r="AR2893" s="343"/>
      <c r="AS2893" s="343"/>
      <c r="AT2893" s="343"/>
      <c r="AU2893" s="343"/>
      <c r="AV2893" s="343"/>
      <c r="AW2893" s="343"/>
      <c r="AX2893" s="343"/>
      <c r="AY2893" s="343"/>
      <c r="AZ2893" s="343"/>
      <c r="BA2893" s="343"/>
      <c r="BB2893" s="343"/>
      <c r="BC2893" s="343"/>
      <c r="BD2893" s="343"/>
      <c r="BE2893" s="475"/>
      <c r="BF2893" s="475"/>
      <c r="BG2893" s="475"/>
      <c r="BH2893" s="475"/>
      <c r="BI2893" s="475"/>
      <c r="BJ2893" s="475"/>
      <c r="BK2893" s="475"/>
      <c r="BL2893" s="475"/>
      <c r="BM2893" s="475"/>
      <c r="BN2893" s="475"/>
      <c r="BO2893" s="475"/>
      <c r="BP2893" s="306"/>
      <c r="BQ2893" s="496"/>
      <c r="BR2893" s="496"/>
      <c r="BS2893" s="496"/>
      <c r="BT2893" s="496"/>
      <c r="BU2893" s="496"/>
      <c r="BV2893" s="496"/>
    </row>
    <row r="2894" spans="1:74" s="52" customFormat="1" ht="12.75">
      <c r="A2894" s="45">
        <v>2670.080468178493</v>
      </c>
      <c r="B2894" s="46" t="s">
        <v>364</v>
      </c>
      <c r="C2894" s="47" t="s">
        <v>359</v>
      </c>
      <c r="D2894" s="48">
        <v>550.00304662731594</v>
      </c>
      <c r="E2894" s="49">
        <v>40.567619999999998</v>
      </c>
      <c r="F2894" s="49">
        <v>8.6499999999999994E-2</v>
      </c>
      <c r="G2894" s="49">
        <v>11.86707</v>
      </c>
      <c r="H2894" s="49">
        <v>0.34129999999999999</v>
      </c>
      <c r="I2894" s="49">
        <v>0.15959999999999999</v>
      </c>
      <c r="J2894" s="49">
        <v>48.066330000000001</v>
      </c>
      <c r="K2894" s="49">
        <v>0.21060000000000001</v>
      </c>
      <c r="L2894" s="49">
        <v>101.29901999999998</v>
      </c>
      <c r="M2894" s="47"/>
      <c r="N2894" s="50">
        <v>0.99214295701038224</v>
      </c>
      <c r="O2894" s="50">
        <v>1.6725774868407493E-3</v>
      </c>
      <c r="P2894" s="50">
        <v>0.24271366177885248</v>
      </c>
      <c r="Q2894" s="50">
        <v>6.7139005654514011E-3</v>
      </c>
      <c r="R2894" s="50">
        <v>3.3060799404307059E-3</v>
      </c>
      <c r="S2894" s="50">
        <v>1.7524443422179738</v>
      </c>
      <c r="T2894" s="50">
        <v>5.5183690160048931E-3</v>
      </c>
      <c r="U2894" s="50">
        <v>3.0045118880159363</v>
      </c>
      <c r="V2894" s="51">
        <v>87.834865143881686</v>
      </c>
      <c r="X2894" s="49">
        <v>0.25</v>
      </c>
      <c r="Y2894" s="49">
        <v>23.66</v>
      </c>
      <c r="Z2894" s="49">
        <v>0.67</v>
      </c>
      <c r="AA2894" s="49">
        <v>5.62</v>
      </c>
      <c r="AB2894" s="49">
        <v>13.45</v>
      </c>
      <c r="AC2894" s="49">
        <v>0.24</v>
      </c>
      <c r="AD2894" s="49">
        <v>2.6</v>
      </c>
      <c r="AE2894" s="312"/>
      <c r="AF2894" s="465" t="s">
        <v>1750</v>
      </c>
      <c r="AG2894" s="343">
        <v>30</v>
      </c>
      <c r="AH2894" s="343">
        <v>15</v>
      </c>
      <c r="AI2894" s="343"/>
      <c r="AJ2894" s="343"/>
      <c r="AK2894" s="343"/>
      <c r="AL2894" s="343"/>
      <c r="AM2894" s="343"/>
      <c r="AN2894" s="343"/>
      <c r="AO2894" s="343"/>
      <c r="AP2894" s="343"/>
      <c r="AQ2894" s="343"/>
      <c r="AR2894" s="343"/>
      <c r="AS2894" s="343"/>
      <c r="AT2894" s="343"/>
      <c r="AU2894" s="343"/>
      <c r="AV2894" s="343"/>
      <c r="AW2894" s="343"/>
      <c r="AX2894" s="343"/>
      <c r="AY2894" s="343"/>
      <c r="AZ2894" s="343"/>
      <c r="BA2894" s="343"/>
      <c r="BB2894" s="343"/>
      <c r="BC2894" s="343"/>
      <c r="BD2894" s="343"/>
      <c r="BE2894" s="475"/>
      <c r="BF2894" s="475"/>
      <c r="BG2894" s="475"/>
      <c r="BH2894" s="475"/>
      <c r="BI2894" s="475"/>
      <c r="BJ2894" s="475"/>
      <c r="BK2894" s="475"/>
      <c r="BL2894" s="475"/>
      <c r="BM2894" s="475"/>
      <c r="BN2894" s="475"/>
      <c r="BO2894" s="475"/>
      <c r="BP2894" s="306"/>
      <c r="BQ2894" s="496"/>
      <c r="BR2894" s="496"/>
      <c r="BS2894" s="496"/>
      <c r="BT2894" s="496"/>
      <c r="BU2894" s="496"/>
      <c r="BV2894" s="496"/>
    </row>
    <row r="2895" spans="1:74" s="52" customFormat="1" ht="12.75">
      <c r="A2895" s="45"/>
      <c r="B2895" s="46"/>
      <c r="C2895" s="47"/>
      <c r="D2895" s="48"/>
      <c r="E2895" s="49"/>
      <c r="F2895" s="49"/>
      <c r="G2895" s="49"/>
      <c r="H2895" s="49"/>
      <c r="I2895" s="49"/>
      <c r="J2895" s="49"/>
      <c r="K2895" s="49"/>
      <c r="L2895" s="49"/>
      <c r="M2895" s="47"/>
      <c r="N2895" s="50"/>
      <c r="O2895" s="50"/>
      <c r="P2895" s="50"/>
      <c r="Q2895" s="50"/>
      <c r="R2895" s="50"/>
      <c r="S2895" s="50"/>
      <c r="T2895" s="50"/>
      <c r="U2895" s="50"/>
      <c r="V2895" s="51"/>
      <c r="AE2895" s="312"/>
      <c r="AF2895" s="312"/>
      <c r="AG2895" s="312"/>
      <c r="AH2895" s="312"/>
      <c r="AI2895" s="312"/>
      <c r="AJ2895" s="312"/>
      <c r="AK2895" s="312"/>
      <c r="AL2895" s="312"/>
      <c r="AM2895" s="312"/>
      <c r="AN2895" s="312"/>
      <c r="AO2895" s="312"/>
      <c r="AP2895" s="312"/>
      <c r="AQ2895" s="312"/>
      <c r="AR2895" s="312"/>
      <c r="AS2895" s="312"/>
      <c r="AT2895" s="312"/>
      <c r="AU2895" s="312"/>
      <c r="AV2895" s="312"/>
      <c r="AW2895" s="312"/>
      <c r="AX2895" s="312"/>
      <c r="AY2895" s="312"/>
      <c r="AZ2895" s="312"/>
      <c r="BA2895" s="312"/>
      <c r="BB2895" s="312"/>
      <c r="BC2895" s="312"/>
      <c r="BD2895" s="312"/>
      <c r="BE2895" s="306"/>
      <c r="BF2895" s="306"/>
      <c r="BG2895" s="306"/>
      <c r="BH2895" s="306"/>
      <c r="BI2895" s="306"/>
      <c r="BJ2895" s="306"/>
      <c r="BK2895" s="306"/>
      <c r="BL2895" s="306"/>
      <c r="BM2895" s="306"/>
      <c r="BN2895" s="306"/>
      <c r="BO2895" s="306"/>
      <c r="BP2895" s="306"/>
      <c r="BQ2895" s="496"/>
      <c r="BR2895" s="496"/>
      <c r="BS2895" s="496"/>
      <c r="BT2895" s="496"/>
      <c r="BU2895" s="496"/>
      <c r="BV2895" s="496"/>
    </row>
    <row r="2896" spans="1:74" s="52" customFormat="1" ht="12.75">
      <c r="A2896" s="45">
        <v>2670.080468178493</v>
      </c>
      <c r="B2896" s="46" t="s">
        <v>364</v>
      </c>
      <c r="C2896" s="47" t="s">
        <v>311</v>
      </c>
      <c r="D2896" s="48">
        <v>0</v>
      </c>
      <c r="E2896" s="49">
        <v>39.230449999999998</v>
      </c>
      <c r="F2896" s="49">
        <v>2.6700000000000002E-2</v>
      </c>
      <c r="G2896" s="49">
        <v>18.985309999999998</v>
      </c>
      <c r="H2896" s="49">
        <v>0.25059999999999999</v>
      </c>
      <c r="I2896" s="49">
        <v>0.22359999999999999</v>
      </c>
      <c r="J2896" s="49">
        <v>41.942520000000002</v>
      </c>
      <c r="K2896" s="49">
        <v>0.27379999999999999</v>
      </c>
      <c r="L2896" s="49">
        <v>100.93297999999999</v>
      </c>
      <c r="M2896" s="47"/>
      <c r="N2896" s="50">
        <v>0.9956203679944079</v>
      </c>
      <c r="O2896" s="50">
        <v>5.3574380675885567E-4</v>
      </c>
      <c r="P2896" s="50">
        <v>0.4029435141822818</v>
      </c>
      <c r="Q2896" s="50">
        <v>5.1155866093356549E-3</v>
      </c>
      <c r="R2896" s="50">
        <v>4.8064897585615371E-3</v>
      </c>
      <c r="S2896" s="50">
        <v>1.5868414956629495</v>
      </c>
      <c r="T2896" s="50">
        <v>7.4449463777793504E-3</v>
      </c>
      <c r="U2896" s="50">
        <v>3.0033081443920748</v>
      </c>
      <c r="V2896" s="51">
        <v>79.749394422585212</v>
      </c>
      <c r="X2896" s="49">
        <v>0.26</v>
      </c>
      <c r="Y2896" s="49">
        <v>73.430000000000007</v>
      </c>
      <c r="Z2896" s="49">
        <v>0.52</v>
      </c>
      <c r="AA2896" s="49">
        <v>7.27</v>
      </c>
      <c r="AB2896" s="49">
        <v>10.01</v>
      </c>
      <c r="AC2896" s="49">
        <v>0.27</v>
      </c>
      <c r="AD2896" s="49">
        <v>2.13</v>
      </c>
      <c r="AE2896" s="312"/>
      <c r="AF2896" s="465" t="s">
        <v>1750</v>
      </c>
      <c r="AG2896" s="343">
        <v>30</v>
      </c>
      <c r="AH2896" s="343">
        <v>15</v>
      </c>
      <c r="AI2896" s="343"/>
      <c r="AJ2896" s="343"/>
      <c r="AK2896" s="343"/>
      <c r="AL2896" s="343"/>
      <c r="AM2896" s="343"/>
      <c r="AN2896" s="343"/>
      <c r="AO2896" s="343"/>
      <c r="AP2896" s="343"/>
      <c r="AQ2896" s="343"/>
      <c r="AR2896" s="343"/>
      <c r="AS2896" s="343"/>
      <c r="AT2896" s="343"/>
      <c r="AU2896" s="343"/>
      <c r="AV2896" s="343"/>
      <c r="AW2896" s="343"/>
      <c r="AX2896" s="343"/>
      <c r="AY2896" s="343"/>
      <c r="AZ2896" s="343"/>
      <c r="BA2896" s="343"/>
      <c r="BB2896" s="343"/>
      <c r="BC2896" s="343"/>
      <c r="BD2896" s="343"/>
      <c r="BE2896" s="475"/>
      <c r="BF2896" s="475"/>
      <c r="BG2896" s="475"/>
      <c r="BH2896" s="475"/>
      <c r="BI2896" s="475"/>
      <c r="BJ2896" s="475"/>
      <c r="BK2896" s="475"/>
      <c r="BL2896" s="475"/>
      <c r="BM2896" s="475"/>
      <c r="BN2896" s="475"/>
      <c r="BO2896" s="475"/>
      <c r="BP2896" s="306"/>
      <c r="BQ2896" s="496"/>
      <c r="BR2896" s="496"/>
      <c r="BS2896" s="496"/>
      <c r="BT2896" s="496"/>
      <c r="BU2896" s="496"/>
      <c r="BV2896" s="496"/>
    </row>
    <row r="2897" spans="1:74" s="52" customFormat="1" ht="12.75">
      <c r="A2897" s="45">
        <v>2670.080468178493</v>
      </c>
      <c r="B2897" s="46" t="s">
        <v>364</v>
      </c>
      <c r="C2897" s="47" t="s">
        <v>311</v>
      </c>
      <c r="D2897" s="48">
        <v>5.9914342148285149</v>
      </c>
      <c r="E2897" s="49">
        <v>39.421469999999999</v>
      </c>
      <c r="F2897" s="49">
        <v>7.3700000000000002E-2</v>
      </c>
      <c r="G2897" s="49">
        <v>17.295729999999999</v>
      </c>
      <c r="H2897" s="49">
        <v>0.27989999999999998</v>
      </c>
      <c r="I2897" s="49">
        <v>0.2331</v>
      </c>
      <c r="J2897" s="49">
        <v>43.445549999999997</v>
      </c>
      <c r="K2897" s="49">
        <v>0.2394</v>
      </c>
      <c r="L2897" s="49">
        <v>100.98885</v>
      </c>
      <c r="M2897" s="47"/>
      <c r="N2897" s="50">
        <v>0.99218410526743384</v>
      </c>
      <c r="O2897" s="50">
        <v>1.466568502834347E-3</v>
      </c>
      <c r="P2897" s="50">
        <v>0.36404438892014684</v>
      </c>
      <c r="Q2897" s="50">
        <v>5.6663871177090779E-3</v>
      </c>
      <c r="R2897" s="50">
        <v>4.9692112908306428E-3</v>
      </c>
      <c r="S2897" s="50">
        <v>1.6300964277867649</v>
      </c>
      <c r="T2897" s="50">
        <v>6.4556688411780087E-3</v>
      </c>
      <c r="U2897" s="50">
        <v>3.0048827577268975</v>
      </c>
      <c r="V2897" s="51">
        <v>81.744298804267828</v>
      </c>
      <c r="X2897" s="49">
        <v>0.26</v>
      </c>
      <c r="Y2897" s="49">
        <v>27.4</v>
      </c>
      <c r="Z2897" s="49">
        <v>0.55000000000000004</v>
      </c>
      <c r="AA2897" s="49">
        <v>6.63</v>
      </c>
      <c r="AB2897" s="49">
        <v>9.7100000000000009</v>
      </c>
      <c r="AC2897" s="49">
        <v>0.26</v>
      </c>
      <c r="AD2897" s="49">
        <v>2.36</v>
      </c>
      <c r="AE2897" s="312"/>
      <c r="AF2897" s="465" t="s">
        <v>1750</v>
      </c>
      <c r="AG2897" s="343">
        <v>30</v>
      </c>
      <c r="AH2897" s="343">
        <v>15</v>
      </c>
      <c r="AI2897" s="343"/>
      <c r="AJ2897" s="343"/>
      <c r="AK2897" s="343"/>
      <c r="AL2897" s="343"/>
      <c r="AM2897" s="343"/>
      <c r="AN2897" s="343"/>
      <c r="AO2897" s="343"/>
      <c r="AP2897" s="343"/>
      <c r="AQ2897" s="343"/>
      <c r="AR2897" s="343"/>
      <c r="AS2897" s="343"/>
      <c r="AT2897" s="343"/>
      <c r="AU2897" s="343"/>
      <c r="AV2897" s="343"/>
      <c r="AW2897" s="343"/>
      <c r="AX2897" s="343"/>
      <c r="AY2897" s="343"/>
      <c r="AZ2897" s="343"/>
      <c r="BA2897" s="343"/>
      <c r="BB2897" s="343"/>
      <c r="BC2897" s="343"/>
      <c r="BD2897" s="343"/>
      <c r="BE2897" s="475"/>
      <c r="BF2897" s="475"/>
      <c r="BG2897" s="475"/>
      <c r="BH2897" s="475"/>
      <c r="BI2897" s="475"/>
      <c r="BJ2897" s="475"/>
      <c r="BK2897" s="475"/>
      <c r="BL2897" s="475"/>
      <c r="BM2897" s="475"/>
      <c r="BN2897" s="475"/>
      <c r="BO2897" s="475"/>
      <c r="BP2897" s="306"/>
      <c r="BQ2897" s="496"/>
      <c r="BR2897" s="496"/>
      <c r="BS2897" s="496"/>
      <c r="BT2897" s="496"/>
      <c r="BU2897" s="496"/>
      <c r="BV2897" s="496"/>
    </row>
    <row r="2898" spans="1:74" s="52" customFormat="1" ht="12.75">
      <c r="A2898" s="45">
        <v>2670.080468178493</v>
      </c>
      <c r="B2898" s="46" t="s">
        <v>364</v>
      </c>
      <c r="C2898" s="47" t="s">
        <v>311</v>
      </c>
      <c r="D2898" s="48">
        <v>11.991434214828516</v>
      </c>
      <c r="E2898" s="49">
        <v>39.602440000000001</v>
      </c>
      <c r="F2898" s="49">
        <v>5.0700000000000002E-2</v>
      </c>
      <c r="G2898" s="49">
        <v>16.175999999999998</v>
      </c>
      <c r="H2898" s="49">
        <v>0.30790000000000001</v>
      </c>
      <c r="I2898" s="49">
        <v>0.21079999999999999</v>
      </c>
      <c r="J2898" s="49">
        <v>44.501730000000002</v>
      </c>
      <c r="K2898" s="49">
        <v>0.22639999999999999</v>
      </c>
      <c r="L2898" s="49">
        <v>101.07597</v>
      </c>
      <c r="M2898" s="47"/>
      <c r="N2898" s="50">
        <v>0.99090802145278301</v>
      </c>
      <c r="O2898" s="50">
        <v>1.0029857754258048E-3</v>
      </c>
      <c r="P2898" s="50">
        <v>0.33848430168178295</v>
      </c>
      <c r="Q2898" s="50">
        <v>6.196764343416027E-3</v>
      </c>
      <c r="R2898" s="50">
        <v>4.4675327531953557E-3</v>
      </c>
      <c r="S2898" s="50">
        <v>1.6599570050560122</v>
      </c>
      <c r="T2898" s="50">
        <v>6.0693959337502637E-3</v>
      </c>
      <c r="U2898" s="50">
        <v>3.0070860069963659</v>
      </c>
      <c r="V2898" s="51">
        <v>83.062584798433932</v>
      </c>
      <c r="X2898" s="49">
        <v>0.25</v>
      </c>
      <c r="Y2898" s="49">
        <v>39.19</v>
      </c>
      <c r="Z2898" s="49">
        <v>0.56999999999999995</v>
      </c>
      <c r="AA2898" s="49">
        <v>6.11</v>
      </c>
      <c r="AB2898" s="49">
        <v>10.53</v>
      </c>
      <c r="AC2898" s="49">
        <v>0.25</v>
      </c>
      <c r="AD2898" s="49">
        <v>2.44</v>
      </c>
      <c r="AE2898" s="312"/>
      <c r="AF2898" s="465" t="s">
        <v>1750</v>
      </c>
      <c r="AG2898" s="343">
        <v>30</v>
      </c>
      <c r="AH2898" s="343">
        <v>15</v>
      </c>
      <c r="AI2898" s="343"/>
      <c r="AJ2898" s="343"/>
      <c r="AK2898" s="343"/>
      <c r="AL2898" s="343"/>
      <c r="AM2898" s="343"/>
      <c r="AN2898" s="343"/>
      <c r="AO2898" s="343"/>
      <c r="AP2898" s="343"/>
      <c r="AQ2898" s="343"/>
      <c r="AR2898" s="343"/>
      <c r="AS2898" s="343"/>
      <c r="AT2898" s="343"/>
      <c r="AU2898" s="343"/>
      <c r="AV2898" s="343"/>
      <c r="AW2898" s="343"/>
      <c r="AX2898" s="343"/>
      <c r="AY2898" s="343"/>
      <c r="AZ2898" s="343"/>
      <c r="BA2898" s="343"/>
      <c r="BB2898" s="343"/>
      <c r="BC2898" s="343"/>
      <c r="BD2898" s="343"/>
      <c r="BE2898" s="475"/>
      <c r="BF2898" s="475"/>
      <c r="BG2898" s="475"/>
      <c r="BH2898" s="475"/>
      <c r="BI2898" s="475"/>
      <c r="BJ2898" s="475"/>
      <c r="BK2898" s="475"/>
      <c r="BL2898" s="475"/>
      <c r="BM2898" s="475"/>
      <c r="BN2898" s="475"/>
      <c r="BO2898" s="475"/>
      <c r="BP2898" s="306"/>
      <c r="BQ2898" s="496"/>
      <c r="BR2898" s="496"/>
      <c r="BS2898" s="496"/>
      <c r="BT2898" s="496"/>
      <c r="BU2898" s="496"/>
      <c r="BV2898" s="496"/>
    </row>
    <row r="2899" spans="1:74" s="52" customFormat="1" ht="12.75">
      <c r="A2899" s="45">
        <v>2670.080468178493</v>
      </c>
      <c r="B2899" s="46" t="s">
        <v>364</v>
      </c>
      <c r="C2899" s="47" t="s">
        <v>311</v>
      </c>
      <c r="D2899" s="48">
        <v>17.991434214828516</v>
      </c>
      <c r="E2899" s="49">
        <v>39.964390000000002</v>
      </c>
      <c r="F2899" s="49">
        <v>7.4800000000000005E-2</v>
      </c>
      <c r="G2899" s="49">
        <v>14.936310000000001</v>
      </c>
      <c r="H2899" s="49">
        <v>0.30309999999999998</v>
      </c>
      <c r="I2899" s="49">
        <v>0.2041</v>
      </c>
      <c r="J2899" s="49">
        <v>45.334479999999999</v>
      </c>
      <c r="K2899" s="49">
        <v>0.21440000000000001</v>
      </c>
      <c r="L2899" s="49">
        <v>101.03158000000001</v>
      </c>
      <c r="M2899" s="47"/>
      <c r="N2899" s="50">
        <v>0.99397464293923965</v>
      </c>
      <c r="O2899" s="50">
        <v>1.470886391102433E-3</v>
      </c>
      <c r="P2899" s="50">
        <v>0.31067151095461149</v>
      </c>
      <c r="Q2899" s="50">
        <v>6.0636195656719755E-3</v>
      </c>
      <c r="R2899" s="50">
        <v>4.2996277861281932E-3</v>
      </c>
      <c r="S2899" s="50">
        <v>1.680890029315472</v>
      </c>
      <c r="T2899" s="50">
        <v>5.7132673263295677E-3</v>
      </c>
      <c r="U2899" s="50">
        <v>3.0030835842785555</v>
      </c>
      <c r="V2899" s="51">
        <v>84.400607027564917</v>
      </c>
      <c r="X2899" s="49">
        <v>0.25</v>
      </c>
      <c r="Y2899" s="49">
        <v>27.92</v>
      </c>
      <c r="Z2899" s="49">
        <v>0.59</v>
      </c>
      <c r="AA2899" s="49">
        <v>6.2</v>
      </c>
      <c r="AB2899" s="49">
        <v>10.77</v>
      </c>
      <c r="AC2899" s="49">
        <v>0.25</v>
      </c>
      <c r="AD2899" s="49">
        <v>2.5299999999999998</v>
      </c>
      <c r="AE2899" s="312"/>
      <c r="AF2899" s="465" t="s">
        <v>1750</v>
      </c>
      <c r="AG2899" s="343">
        <v>30</v>
      </c>
      <c r="AH2899" s="343">
        <v>15</v>
      </c>
      <c r="AI2899" s="343"/>
      <c r="AJ2899" s="343"/>
      <c r="AK2899" s="343"/>
      <c r="AL2899" s="343"/>
      <c r="AM2899" s="343"/>
      <c r="AN2899" s="343"/>
      <c r="AO2899" s="343"/>
      <c r="AP2899" s="343"/>
      <c r="AQ2899" s="343"/>
      <c r="AR2899" s="343"/>
      <c r="AS2899" s="343"/>
      <c r="AT2899" s="343"/>
      <c r="AU2899" s="343"/>
      <c r="AV2899" s="343"/>
      <c r="AW2899" s="343"/>
      <c r="AX2899" s="343"/>
      <c r="AY2899" s="343"/>
      <c r="AZ2899" s="343"/>
      <c r="BA2899" s="343"/>
      <c r="BB2899" s="343"/>
      <c r="BC2899" s="343"/>
      <c r="BD2899" s="343"/>
      <c r="BE2899" s="475"/>
      <c r="BF2899" s="475"/>
      <c r="BG2899" s="475"/>
      <c r="BH2899" s="475"/>
      <c r="BI2899" s="475"/>
      <c r="BJ2899" s="475"/>
      <c r="BK2899" s="475"/>
      <c r="BL2899" s="475"/>
      <c r="BM2899" s="475"/>
      <c r="BN2899" s="475"/>
      <c r="BO2899" s="475"/>
      <c r="BP2899" s="306"/>
      <c r="BQ2899" s="496"/>
      <c r="BR2899" s="496"/>
      <c r="BS2899" s="496"/>
      <c r="BT2899" s="496"/>
      <c r="BU2899" s="496"/>
      <c r="BV2899" s="496"/>
    </row>
    <row r="2900" spans="1:74" s="52" customFormat="1" ht="12.75">
      <c r="A2900" s="45">
        <v>2670.080468178493</v>
      </c>
      <c r="B2900" s="46" t="s">
        <v>364</v>
      </c>
      <c r="C2900" s="47" t="s">
        <v>311</v>
      </c>
      <c r="D2900" s="48">
        <v>23.991434214828516</v>
      </c>
      <c r="E2900" s="49">
        <v>39.833680000000001</v>
      </c>
      <c r="F2900" s="49">
        <v>0.1031</v>
      </c>
      <c r="G2900" s="49">
        <v>14.046530000000001</v>
      </c>
      <c r="H2900" s="49">
        <v>0.33200000000000002</v>
      </c>
      <c r="I2900" s="49">
        <v>0.18859999999999999</v>
      </c>
      <c r="J2900" s="49">
        <v>46.035220000000002</v>
      </c>
      <c r="K2900" s="49">
        <v>0.21079999999999999</v>
      </c>
      <c r="L2900" s="49">
        <v>100.74993000000001</v>
      </c>
      <c r="M2900" s="47"/>
      <c r="N2900" s="50">
        <v>0.99003121570501051</v>
      </c>
      <c r="O2900" s="50">
        <v>2.0259677987608071E-3</v>
      </c>
      <c r="P2900" s="50">
        <v>0.2919600995302703</v>
      </c>
      <c r="Q2900" s="50">
        <v>6.6371316792398624E-3</v>
      </c>
      <c r="R2900" s="50">
        <v>3.9703234201731614E-3</v>
      </c>
      <c r="S2900" s="50">
        <v>1.7056787012365404</v>
      </c>
      <c r="T2900" s="50">
        <v>5.6134093274727102E-3</v>
      </c>
      <c r="U2900" s="50">
        <v>3.0059168486974679</v>
      </c>
      <c r="V2900" s="51">
        <v>85.38474025343325</v>
      </c>
      <c r="X2900" s="49">
        <v>0.25</v>
      </c>
      <c r="Y2900" s="49">
        <v>20.260000000000002</v>
      </c>
      <c r="Z2900" s="49">
        <v>0.61</v>
      </c>
      <c r="AA2900" s="49">
        <v>5.71</v>
      </c>
      <c r="AB2900" s="49">
        <v>11.09</v>
      </c>
      <c r="AC2900" s="49">
        <v>0.25</v>
      </c>
      <c r="AD2900" s="49">
        <v>2.59</v>
      </c>
      <c r="AE2900" s="312"/>
      <c r="AF2900" s="465" t="s">
        <v>1750</v>
      </c>
      <c r="AG2900" s="343">
        <v>30</v>
      </c>
      <c r="AH2900" s="343">
        <v>15</v>
      </c>
      <c r="AI2900" s="343"/>
      <c r="AJ2900" s="343"/>
      <c r="AK2900" s="343"/>
      <c r="AL2900" s="343"/>
      <c r="AM2900" s="343"/>
      <c r="AN2900" s="343"/>
      <c r="AO2900" s="343"/>
      <c r="AP2900" s="343"/>
      <c r="AQ2900" s="343"/>
      <c r="AR2900" s="343"/>
      <c r="AS2900" s="343"/>
      <c r="AT2900" s="343"/>
      <c r="AU2900" s="343"/>
      <c r="AV2900" s="343"/>
      <c r="AW2900" s="343"/>
      <c r="AX2900" s="343"/>
      <c r="AY2900" s="343"/>
      <c r="AZ2900" s="343"/>
      <c r="BA2900" s="343"/>
      <c r="BB2900" s="343"/>
      <c r="BC2900" s="343"/>
      <c r="BD2900" s="343"/>
      <c r="BE2900" s="475"/>
      <c r="BF2900" s="475"/>
      <c r="BG2900" s="475"/>
      <c r="BH2900" s="475"/>
      <c r="BI2900" s="475"/>
      <c r="BJ2900" s="475"/>
      <c r="BK2900" s="475"/>
      <c r="BL2900" s="475"/>
      <c r="BM2900" s="475"/>
      <c r="BN2900" s="475"/>
      <c r="BO2900" s="475"/>
      <c r="BP2900" s="306"/>
      <c r="BQ2900" s="496"/>
      <c r="BR2900" s="496"/>
      <c r="BS2900" s="496"/>
      <c r="BT2900" s="496"/>
      <c r="BU2900" s="496"/>
      <c r="BV2900" s="496"/>
    </row>
    <row r="2901" spans="1:74" s="52" customFormat="1" ht="12.75">
      <c r="A2901" s="45">
        <v>2670.080468178493</v>
      </c>
      <c r="B2901" s="46" t="s">
        <v>364</v>
      </c>
      <c r="C2901" s="47" t="s">
        <v>311</v>
      </c>
      <c r="D2901" s="48">
        <v>29.991434214828516</v>
      </c>
      <c r="E2901" s="49">
        <v>40.205680000000001</v>
      </c>
      <c r="F2901" s="49">
        <v>8.5000000000000006E-2</v>
      </c>
      <c r="G2901" s="49">
        <v>13.146750000000001</v>
      </c>
      <c r="H2901" s="49">
        <v>0.3543</v>
      </c>
      <c r="I2901" s="49">
        <v>0.17380000000000001</v>
      </c>
      <c r="J2901" s="49">
        <v>46.776580000000003</v>
      </c>
      <c r="K2901" s="49">
        <v>0.2172</v>
      </c>
      <c r="L2901" s="49">
        <v>100.95931000000002</v>
      </c>
      <c r="M2901" s="47"/>
      <c r="N2901" s="50">
        <v>0.99270140130154172</v>
      </c>
      <c r="O2901" s="50">
        <v>1.6593024863894477E-3</v>
      </c>
      <c r="P2901" s="50">
        <v>0.27145986052142568</v>
      </c>
      <c r="Q2901" s="50">
        <v>7.0363311092417353E-3</v>
      </c>
      <c r="R2901" s="50">
        <v>3.6346846303157228E-3</v>
      </c>
      <c r="S2901" s="50">
        <v>1.721742637668656</v>
      </c>
      <c r="T2901" s="50">
        <v>5.7457760081090223E-3</v>
      </c>
      <c r="U2901" s="50">
        <v>3.0039799937256793</v>
      </c>
      <c r="V2901" s="51">
        <v>86.380718428362215</v>
      </c>
      <c r="X2901" s="49">
        <v>0.25</v>
      </c>
      <c r="Y2901" s="49">
        <v>23.46</v>
      </c>
      <c r="Z2901" s="49">
        <v>0.63</v>
      </c>
      <c r="AA2901" s="49">
        <v>5.4</v>
      </c>
      <c r="AB2901" s="49">
        <v>12.05</v>
      </c>
      <c r="AC2901" s="49">
        <v>0.25</v>
      </c>
      <c r="AD2901" s="49">
        <v>2.5099999999999998</v>
      </c>
      <c r="AE2901" s="312"/>
      <c r="AF2901" s="465" t="s">
        <v>1750</v>
      </c>
      <c r="AG2901" s="343">
        <v>30</v>
      </c>
      <c r="AH2901" s="343">
        <v>15</v>
      </c>
      <c r="AI2901" s="343"/>
      <c r="AJ2901" s="343"/>
      <c r="AK2901" s="343"/>
      <c r="AL2901" s="343"/>
      <c r="AM2901" s="343"/>
      <c r="AN2901" s="343"/>
      <c r="AO2901" s="343"/>
      <c r="AP2901" s="343"/>
      <c r="AQ2901" s="343"/>
      <c r="AR2901" s="343"/>
      <c r="AS2901" s="343"/>
      <c r="AT2901" s="343"/>
      <c r="AU2901" s="343"/>
      <c r="AV2901" s="343"/>
      <c r="AW2901" s="343"/>
      <c r="AX2901" s="343"/>
      <c r="AY2901" s="343"/>
      <c r="AZ2901" s="343"/>
      <c r="BA2901" s="343"/>
      <c r="BB2901" s="343"/>
      <c r="BC2901" s="343"/>
      <c r="BD2901" s="343"/>
      <c r="BE2901" s="475"/>
      <c r="BF2901" s="475"/>
      <c r="BG2901" s="475"/>
      <c r="BH2901" s="475"/>
      <c r="BI2901" s="475"/>
      <c r="BJ2901" s="475"/>
      <c r="BK2901" s="475"/>
      <c r="BL2901" s="475"/>
      <c r="BM2901" s="475"/>
      <c r="BN2901" s="475"/>
      <c r="BO2901" s="475"/>
      <c r="BP2901" s="306"/>
      <c r="BQ2901" s="496"/>
      <c r="BR2901" s="496"/>
      <c r="BS2901" s="496"/>
      <c r="BT2901" s="496"/>
      <c r="BU2901" s="496"/>
      <c r="BV2901" s="496"/>
    </row>
    <row r="2902" spans="1:74" s="52" customFormat="1" ht="12.75">
      <c r="A2902" s="45">
        <v>2670.080468178493</v>
      </c>
      <c r="B2902" s="46" t="s">
        <v>364</v>
      </c>
      <c r="C2902" s="47" t="s">
        <v>311</v>
      </c>
      <c r="D2902" s="48">
        <v>35.991434214828516</v>
      </c>
      <c r="E2902" s="49">
        <v>40.265999999999998</v>
      </c>
      <c r="F2902" s="49">
        <v>9.8799999999999999E-2</v>
      </c>
      <c r="G2902" s="49">
        <v>12.676869999999999</v>
      </c>
      <c r="H2902" s="49">
        <v>0.35659999999999997</v>
      </c>
      <c r="I2902" s="49">
        <v>0.17230000000000001</v>
      </c>
      <c r="J2902" s="49">
        <v>47.203110000000002</v>
      </c>
      <c r="K2902" s="49">
        <v>0.21029999999999999</v>
      </c>
      <c r="L2902" s="49">
        <v>100.98398</v>
      </c>
      <c r="M2902" s="47"/>
      <c r="N2902" s="50">
        <v>0.9918064429017025</v>
      </c>
      <c r="O2902" s="50">
        <v>1.9240696788019721E-3</v>
      </c>
      <c r="P2902" s="50">
        <v>0.26112981839677685</v>
      </c>
      <c r="Q2902" s="50">
        <v>7.0650244185587819E-3</v>
      </c>
      <c r="R2902" s="50">
        <v>3.5946735217025792E-3</v>
      </c>
      <c r="S2902" s="50">
        <v>1.7332754862900974</v>
      </c>
      <c r="T2902" s="50">
        <v>5.5499025330529115E-3</v>
      </c>
      <c r="U2902" s="50">
        <v>3.0043454177406934</v>
      </c>
      <c r="V2902" s="51">
        <v>86.906883080228525</v>
      </c>
      <c r="X2902" s="49">
        <v>0.25</v>
      </c>
      <c r="Y2902" s="49">
        <v>20.79</v>
      </c>
      <c r="Z2902" s="49">
        <v>0.64</v>
      </c>
      <c r="AA2902" s="49">
        <v>5.34</v>
      </c>
      <c r="AB2902" s="49">
        <v>12.6</v>
      </c>
      <c r="AC2902" s="49">
        <v>0.24</v>
      </c>
      <c r="AD2902" s="49">
        <v>2.58</v>
      </c>
      <c r="AE2902" s="312"/>
      <c r="AF2902" s="465" t="s">
        <v>1750</v>
      </c>
      <c r="AG2902" s="343">
        <v>30</v>
      </c>
      <c r="AH2902" s="343">
        <v>15</v>
      </c>
      <c r="AI2902" s="343"/>
      <c r="AJ2902" s="343"/>
      <c r="AK2902" s="343"/>
      <c r="AL2902" s="343"/>
      <c r="AM2902" s="343"/>
      <c r="AN2902" s="343"/>
      <c r="AO2902" s="343"/>
      <c r="AP2902" s="343"/>
      <c r="AQ2902" s="343"/>
      <c r="AR2902" s="343"/>
      <c r="AS2902" s="343"/>
      <c r="AT2902" s="343"/>
      <c r="AU2902" s="343"/>
      <c r="AV2902" s="343"/>
      <c r="AW2902" s="343"/>
      <c r="AX2902" s="343"/>
      <c r="AY2902" s="343"/>
      <c r="AZ2902" s="343"/>
      <c r="BA2902" s="343"/>
      <c r="BB2902" s="343"/>
      <c r="BC2902" s="343"/>
      <c r="BD2902" s="343"/>
      <c r="BE2902" s="475"/>
      <c r="BF2902" s="475"/>
      <c r="BG2902" s="475"/>
      <c r="BH2902" s="475"/>
      <c r="BI2902" s="475"/>
      <c r="BJ2902" s="475"/>
      <c r="BK2902" s="475"/>
      <c r="BL2902" s="475"/>
      <c r="BM2902" s="475"/>
      <c r="BN2902" s="475"/>
      <c r="BO2902" s="475"/>
      <c r="BP2902" s="306"/>
      <c r="BQ2902" s="496"/>
      <c r="BR2902" s="496"/>
      <c r="BS2902" s="496"/>
      <c r="BT2902" s="496"/>
      <c r="BU2902" s="496"/>
      <c r="BV2902" s="496"/>
    </row>
    <row r="2903" spans="1:74" s="52" customFormat="1" ht="12.75">
      <c r="A2903" s="45">
        <v>2670.080468178493</v>
      </c>
      <c r="B2903" s="46" t="s">
        <v>364</v>
      </c>
      <c r="C2903" s="47" t="s">
        <v>311</v>
      </c>
      <c r="D2903" s="48">
        <v>41.991434214828516</v>
      </c>
      <c r="E2903" s="49">
        <v>40.396709999999999</v>
      </c>
      <c r="F2903" s="49">
        <v>8.1500000000000003E-2</v>
      </c>
      <c r="G2903" s="49">
        <v>12.147</v>
      </c>
      <c r="H2903" s="49">
        <v>0.3417</v>
      </c>
      <c r="I2903" s="49">
        <v>0.1676</v>
      </c>
      <c r="J2903" s="49">
        <v>47.32497</v>
      </c>
      <c r="K2903" s="49">
        <v>0.21</v>
      </c>
      <c r="L2903" s="49">
        <v>100.66947999999999</v>
      </c>
      <c r="M2903" s="47"/>
      <c r="N2903" s="50">
        <v>0.99537759378743296</v>
      </c>
      <c r="O2903" s="50">
        <v>1.5877235539884964E-3</v>
      </c>
      <c r="P2903" s="50">
        <v>0.25030348092980392</v>
      </c>
      <c r="Q2903" s="50">
        <v>6.772214963144456E-3</v>
      </c>
      <c r="R2903" s="50">
        <v>3.4978535104151351E-3</v>
      </c>
      <c r="S2903" s="50">
        <v>1.7383641487269224</v>
      </c>
      <c r="T2903" s="50">
        <v>5.5439436328826907E-3</v>
      </c>
      <c r="U2903" s="50">
        <v>3.00144695910459</v>
      </c>
      <c r="V2903" s="51">
        <v>87.413508562362935</v>
      </c>
      <c r="X2903" s="49">
        <v>0.25</v>
      </c>
      <c r="Y2903" s="49">
        <v>25.81</v>
      </c>
      <c r="Z2903" s="49">
        <v>0.66</v>
      </c>
      <c r="AA2903" s="49">
        <v>5.5</v>
      </c>
      <c r="AB2903" s="49">
        <v>12.81</v>
      </c>
      <c r="AC2903" s="49">
        <v>0.24</v>
      </c>
      <c r="AD2903" s="49">
        <v>2.58</v>
      </c>
      <c r="AE2903" s="312"/>
      <c r="AF2903" s="465" t="s">
        <v>1750</v>
      </c>
      <c r="AG2903" s="343">
        <v>30</v>
      </c>
      <c r="AH2903" s="343">
        <v>15</v>
      </c>
      <c r="AI2903" s="343"/>
      <c r="AJ2903" s="343"/>
      <c r="AK2903" s="343"/>
      <c r="AL2903" s="343"/>
      <c r="AM2903" s="343"/>
      <c r="AN2903" s="343"/>
      <c r="AO2903" s="343"/>
      <c r="AP2903" s="343"/>
      <c r="AQ2903" s="343"/>
      <c r="AR2903" s="343"/>
      <c r="AS2903" s="343"/>
      <c r="AT2903" s="343"/>
      <c r="AU2903" s="343"/>
      <c r="AV2903" s="343"/>
      <c r="AW2903" s="343"/>
      <c r="AX2903" s="343"/>
      <c r="AY2903" s="343"/>
      <c r="AZ2903" s="343"/>
      <c r="BA2903" s="343"/>
      <c r="BB2903" s="343"/>
      <c r="BC2903" s="343"/>
      <c r="BD2903" s="343"/>
      <c r="BE2903" s="475"/>
      <c r="BF2903" s="475"/>
      <c r="BG2903" s="475"/>
      <c r="BH2903" s="475"/>
      <c r="BI2903" s="475"/>
      <c r="BJ2903" s="475"/>
      <c r="BK2903" s="475"/>
      <c r="BL2903" s="475"/>
      <c r="BM2903" s="475"/>
      <c r="BN2903" s="475"/>
      <c r="BO2903" s="475"/>
      <c r="BP2903" s="306"/>
      <c r="BQ2903" s="496"/>
      <c r="BR2903" s="496"/>
      <c r="BS2903" s="496"/>
      <c r="BT2903" s="496"/>
      <c r="BU2903" s="496"/>
      <c r="BV2903" s="496"/>
    </row>
    <row r="2904" spans="1:74" s="52" customFormat="1" ht="12.75">
      <c r="A2904" s="45">
        <v>2670.080468178493</v>
      </c>
      <c r="B2904" s="46" t="s">
        <v>364</v>
      </c>
      <c r="C2904" s="47" t="s">
        <v>311</v>
      </c>
      <c r="D2904" s="48">
        <v>47.991434214828516</v>
      </c>
      <c r="E2904" s="49">
        <v>40.587730000000001</v>
      </c>
      <c r="F2904" s="49">
        <v>0.1202</v>
      </c>
      <c r="G2904" s="49">
        <v>12.02703</v>
      </c>
      <c r="H2904" s="49">
        <v>0.32579999999999998</v>
      </c>
      <c r="I2904" s="49">
        <v>0.15720000000000001</v>
      </c>
      <c r="J2904" s="49">
        <v>47.528089999999999</v>
      </c>
      <c r="K2904" s="49">
        <v>0.2041</v>
      </c>
      <c r="L2904" s="49">
        <v>100.95014999999999</v>
      </c>
      <c r="M2904" s="47"/>
      <c r="N2904" s="50">
        <v>0.99610581513758845</v>
      </c>
      <c r="O2904" s="50">
        <v>2.332333206198107E-3</v>
      </c>
      <c r="P2904" s="50">
        <v>0.24684543556671609</v>
      </c>
      <c r="Q2904" s="50">
        <v>6.4314024262770459E-3</v>
      </c>
      <c r="R2904" s="50">
        <v>3.2677512820586379E-3</v>
      </c>
      <c r="S2904" s="50">
        <v>1.7388800308311543</v>
      </c>
      <c r="T2904" s="50">
        <v>5.3667500000231976E-3</v>
      </c>
      <c r="U2904" s="50">
        <v>2.999229518450016</v>
      </c>
      <c r="V2904" s="51">
        <v>87.569004892982676</v>
      </c>
      <c r="X2904" s="49">
        <v>0.25</v>
      </c>
      <c r="Y2904" s="49">
        <v>17.16</v>
      </c>
      <c r="Z2904" s="49">
        <v>0.66</v>
      </c>
      <c r="AA2904" s="49">
        <v>5.71</v>
      </c>
      <c r="AB2904" s="49">
        <v>13.3</v>
      </c>
      <c r="AC2904" s="49">
        <v>0.24</v>
      </c>
      <c r="AD2904" s="49">
        <v>2.65</v>
      </c>
      <c r="AE2904" s="312"/>
      <c r="AF2904" s="465" t="s">
        <v>1750</v>
      </c>
      <c r="AG2904" s="343">
        <v>30</v>
      </c>
      <c r="AH2904" s="343">
        <v>15</v>
      </c>
      <c r="AI2904" s="343"/>
      <c r="AJ2904" s="343"/>
      <c r="AK2904" s="343"/>
      <c r="AL2904" s="343"/>
      <c r="AM2904" s="343"/>
      <c r="AN2904" s="343"/>
      <c r="AO2904" s="343"/>
      <c r="AP2904" s="343"/>
      <c r="AQ2904" s="343"/>
      <c r="AR2904" s="343"/>
      <c r="AS2904" s="343"/>
      <c r="AT2904" s="343"/>
      <c r="AU2904" s="343"/>
      <c r="AV2904" s="343"/>
      <c r="AW2904" s="343"/>
      <c r="AX2904" s="343"/>
      <c r="AY2904" s="343"/>
      <c r="AZ2904" s="343"/>
      <c r="BA2904" s="343"/>
      <c r="BB2904" s="343"/>
      <c r="BC2904" s="343"/>
      <c r="BD2904" s="343"/>
      <c r="BE2904" s="475"/>
      <c r="BF2904" s="475"/>
      <c r="BG2904" s="475"/>
      <c r="BH2904" s="475"/>
      <c r="BI2904" s="475"/>
      <c r="BJ2904" s="475"/>
      <c r="BK2904" s="475"/>
      <c r="BL2904" s="475"/>
      <c r="BM2904" s="475"/>
      <c r="BN2904" s="475"/>
      <c r="BO2904" s="475"/>
      <c r="BP2904" s="306"/>
      <c r="BQ2904" s="496"/>
      <c r="BR2904" s="496"/>
      <c r="BS2904" s="496"/>
      <c r="BT2904" s="496"/>
      <c r="BU2904" s="496"/>
      <c r="BV2904" s="496"/>
    </row>
    <row r="2905" spans="1:74" s="52" customFormat="1" ht="12.75">
      <c r="A2905" s="45">
        <v>2670.080468178493</v>
      </c>
      <c r="B2905" s="46" t="s">
        <v>364</v>
      </c>
      <c r="C2905" s="47" t="s">
        <v>311</v>
      </c>
      <c r="D2905" s="48">
        <v>53.991434214828516</v>
      </c>
      <c r="E2905" s="49">
        <v>40.346440000000001</v>
      </c>
      <c r="F2905" s="49">
        <v>5.6399999999999999E-2</v>
      </c>
      <c r="G2905" s="49">
        <v>11.807079999999999</v>
      </c>
      <c r="H2905" s="49">
        <v>0.33679999999999999</v>
      </c>
      <c r="I2905" s="49">
        <v>0.14560000000000001</v>
      </c>
      <c r="J2905" s="49">
        <v>47.680419999999998</v>
      </c>
      <c r="K2905" s="49">
        <v>0.21249999999999999</v>
      </c>
      <c r="L2905" s="49">
        <v>100.58524</v>
      </c>
      <c r="M2905" s="47"/>
      <c r="N2905" s="50">
        <v>0.99373707186741445</v>
      </c>
      <c r="O2905" s="50">
        <v>1.098299511193874E-3</v>
      </c>
      <c r="P2905" s="50">
        <v>0.24320067228421255</v>
      </c>
      <c r="Q2905" s="50">
        <v>6.6724026547285769E-3</v>
      </c>
      <c r="R2905" s="50">
        <v>3.0374797092259129E-3</v>
      </c>
      <c r="S2905" s="50">
        <v>1.7507127278571919</v>
      </c>
      <c r="T2905" s="50">
        <v>5.6076752262297167E-3</v>
      </c>
      <c r="U2905" s="50">
        <v>3.0040663291101968</v>
      </c>
      <c r="V2905" s="51">
        <v>87.802846790288626</v>
      </c>
      <c r="X2905" s="49">
        <v>0.25</v>
      </c>
      <c r="Y2905" s="49">
        <v>35.04</v>
      </c>
      <c r="Z2905" s="49">
        <v>0.67</v>
      </c>
      <c r="AA2905" s="49">
        <v>5.58</v>
      </c>
      <c r="AB2905" s="49">
        <v>14.26</v>
      </c>
      <c r="AC2905" s="49">
        <v>0.24</v>
      </c>
      <c r="AD2905" s="49">
        <v>2.54</v>
      </c>
      <c r="AE2905" s="312"/>
      <c r="AF2905" s="465" t="s">
        <v>1750</v>
      </c>
      <c r="AG2905" s="343">
        <v>30</v>
      </c>
      <c r="AH2905" s="343">
        <v>15</v>
      </c>
      <c r="AI2905" s="343"/>
      <c r="AJ2905" s="343"/>
      <c r="AK2905" s="343"/>
      <c r="AL2905" s="343"/>
      <c r="AM2905" s="343"/>
      <c r="AN2905" s="343"/>
      <c r="AO2905" s="343"/>
      <c r="AP2905" s="343"/>
      <c r="AQ2905" s="343"/>
      <c r="AR2905" s="343"/>
      <c r="AS2905" s="343"/>
      <c r="AT2905" s="343"/>
      <c r="AU2905" s="343"/>
      <c r="AV2905" s="343"/>
      <c r="AW2905" s="343"/>
      <c r="AX2905" s="343"/>
      <c r="AY2905" s="343"/>
      <c r="AZ2905" s="343"/>
      <c r="BA2905" s="343"/>
      <c r="BB2905" s="343"/>
      <c r="BC2905" s="343"/>
      <c r="BD2905" s="343"/>
      <c r="BE2905" s="475"/>
      <c r="BF2905" s="475"/>
      <c r="BG2905" s="475"/>
      <c r="BH2905" s="475"/>
      <c r="BI2905" s="475"/>
      <c r="BJ2905" s="475"/>
      <c r="BK2905" s="475"/>
      <c r="BL2905" s="475"/>
      <c r="BM2905" s="475"/>
      <c r="BN2905" s="475"/>
      <c r="BO2905" s="475"/>
      <c r="BP2905" s="306"/>
      <c r="BQ2905" s="496"/>
      <c r="BR2905" s="496"/>
      <c r="BS2905" s="496"/>
      <c r="BT2905" s="496"/>
      <c r="BU2905" s="496"/>
      <c r="BV2905" s="496"/>
    </row>
    <row r="2906" spans="1:74" s="52" customFormat="1" ht="12.75">
      <c r="A2906" s="45">
        <v>2670.080468178493</v>
      </c>
      <c r="B2906" s="46" t="s">
        <v>364</v>
      </c>
      <c r="C2906" s="47" t="s">
        <v>311</v>
      </c>
      <c r="D2906" s="48">
        <v>59.991434214828516</v>
      </c>
      <c r="E2906" s="49">
        <v>40.487189999999998</v>
      </c>
      <c r="F2906" s="49">
        <v>7.7299999999999994E-2</v>
      </c>
      <c r="G2906" s="49">
        <v>11.83708</v>
      </c>
      <c r="H2906" s="49">
        <v>0.3246</v>
      </c>
      <c r="I2906" s="49">
        <v>0.1895</v>
      </c>
      <c r="J2906" s="49">
        <v>47.822600000000001</v>
      </c>
      <c r="K2906" s="49">
        <v>0.21240000000000001</v>
      </c>
      <c r="L2906" s="49">
        <v>100.95067</v>
      </c>
      <c r="M2906" s="47"/>
      <c r="N2906" s="50">
        <v>0.99356128760286933</v>
      </c>
      <c r="O2906" s="50">
        <v>1.4997951154885299E-3</v>
      </c>
      <c r="P2906" s="50">
        <v>0.24292801564690919</v>
      </c>
      <c r="Q2906" s="50">
        <v>6.4072170118434687E-3</v>
      </c>
      <c r="R2906" s="50">
        <v>3.938873010993214E-3</v>
      </c>
      <c r="S2906" s="50">
        <v>1.7495193708921144</v>
      </c>
      <c r="T2906" s="50">
        <v>5.584562885935518E-3</v>
      </c>
      <c r="U2906" s="50">
        <v>3.0034391221661534</v>
      </c>
      <c r="V2906" s="51">
        <v>87.807556812384064</v>
      </c>
      <c r="X2906" s="49">
        <v>0.25</v>
      </c>
      <c r="Y2906" s="49">
        <v>26.6</v>
      </c>
      <c r="Z2906" s="49">
        <v>0.67</v>
      </c>
      <c r="AA2906" s="49">
        <v>5.77</v>
      </c>
      <c r="AB2906" s="49">
        <v>10.94</v>
      </c>
      <c r="AC2906" s="49">
        <v>0.24</v>
      </c>
      <c r="AD2906" s="49">
        <v>2.57</v>
      </c>
      <c r="AE2906" s="312"/>
      <c r="AF2906" s="465" t="s">
        <v>1750</v>
      </c>
      <c r="AG2906" s="343">
        <v>30</v>
      </c>
      <c r="AH2906" s="343">
        <v>15</v>
      </c>
      <c r="AI2906" s="343"/>
      <c r="AJ2906" s="343"/>
      <c r="AK2906" s="343"/>
      <c r="AL2906" s="343"/>
      <c r="AM2906" s="343"/>
      <c r="AN2906" s="343"/>
      <c r="AO2906" s="343"/>
      <c r="AP2906" s="343"/>
      <c r="AQ2906" s="343"/>
      <c r="AR2906" s="343"/>
      <c r="AS2906" s="343"/>
      <c r="AT2906" s="343"/>
      <c r="AU2906" s="343"/>
      <c r="AV2906" s="343"/>
      <c r="AW2906" s="343"/>
      <c r="AX2906" s="343"/>
      <c r="AY2906" s="343"/>
      <c r="AZ2906" s="343"/>
      <c r="BA2906" s="343"/>
      <c r="BB2906" s="343"/>
      <c r="BC2906" s="343"/>
      <c r="BD2906" s="343"/>
      <c r="BE2906" s="475"/>
      <c r="BF2906" s="475"/>
      <c r="BG2906" s="475"/>
      <c r="BH2906" s="475"/>
      <c r="BI2906" s="475"/>
      <c r="BJ2906" s="475"/>
      <c r="BK2906" s="475"/>
      <c r="BL2906" s="475"/>
      <c r="BM2906" s="475"/>
      <c r="BN2906" s="475"/>
      <c r="BO2906" s="475"/>
      <c r="BP2906" s="306"/>
      <c r="BQ2906" s="496"/>
      <c r="BR2906" s="496"/>
      <c r="BS2906" s="496"/>
      <c r="BT2906" s="496"/>
      <c r="BU2906" s="496"/>
      <c r="BV2906" s="496"/>
    </row>
    <row r="2907" spans="1:74" s="52" customFormat="1" ht="12.75">
      <c r="A2907" s="45">
        <v>2670.080468178493</v>
      </c>
      <c r="B2907" s="46" t="s">
        <v>364</v>
      </c>
      <c r="C2907" s="47" t="s">
        <v>311</v>
      </c>
      <c r="D2907" s="48">
        <v>65.991434214828516</v>
      </c>
      <c r="E2907" s="49">
        <v>40.51735</v>
      </c>
      <c r="F2907" s="49">
        <v>5.21E-2</v>
      </c>
      <c r="G2907" s="49">
        <v>11.757099999999999</v>
      </c>
      <c r="H2907" s="49">
        <v>0.3805</v>
      </c>
      <c r="I2907" s="49">
        <v>0.1371</v>
      </c>
      <c r="J2907" s="49">
        <v>47.680419999999998</v>
      </c>
      <c r="K2907" s="49">
        <v>0.2099</v>
      </c>
      <c r="L2907" s="49">
        <v>100.73447</v>
      </c>
      <c r="M2907" s="47"/>
      <c r="N2907" s="50">
        <v>0.99601478628019324</v>
      </c>
      <c r="O2907" s="50">
        <v>1.0125999256053238E-3</v>
      </c>
      <c r="P2907" s="50">
        <v>0.24170239783460165</v>
      </c>
      <c r="Q2907" s="50">
        <v>7.5235585703439124E-3</v>
      </c>
      <c r="R2907" s="50">
        <v>2.8546176506761595E-3</v>
      </c>
      <c r="S2907" s="50">
        <v>1.7473237124110159</v>
      </c>
      <c r="T2907" s="50">
        <v>5.5283411961602261E-3</v>
      </c>
      <c r="U2907" s="50">
        <v>3.0019600138685965</v>
      </c>
      <c r="V2907" s="51">
        <v>87.848203872760905</v>
      </c>
      <c r="X2907" s="49">
        <v>0.25</v>
      </c>
      <c r="Y2907" s="49">
        <v>39.520000000000003</v>
      </c>
      <c r="Z2907" s="49">
        <v>0.67</v>
      </c>
      <c r="AA2907" s="49">
        <v>4.9800000000000004</v>
      </c>
      <c r="AB2907" s="49">
        <v>15.37</v>
      </c>
      <c r="AC2907" s="49">
        <v>0.24</v>
      </c>
      <c r="AD2907" s="49">
        <v>2.57</v>
      </c>
      <c r="AE2907" s="312"/>
      <c r="AF2907" s="465" t="s">
        <v>1750</v>
      </c>
      <c r="AG2907" s="343">
        <v>30</v>
      </c>
      <c r="AH2907" s="343">
        <v>15</v>
      </c>
      <c r="AI2907" s="343"/>
      <c r="AJ2907" s="343"/>
      <c r="AK2907" s="343"/>
      <c r="AL2907" s="343"/>
      <c r="AM2907" s="343"/>
      <c r="AN2907" s="343"/>
      <c r="AO2907" s="343"/>
      <c r="AP2907" s="343"/>
      <c r="AQ2907" s="343"/>
      <c r="AR2907" s="343"/>
      <c r="AS2907" s="343"/>
      <c r="AT2907" s="343"/>
      <c r="AU2907" s="343"/>
      <c r="AV2907" s="343"/>
      <c r="AW2907" s="343"/>
      <c r="AX2907" s="343"/>
      <c r="AY2907" s="343"/>
      <c r="AZ2907" s="343"/>
      <c r="BA2907" s="343"/>
      <c r="BB2907" s="343"/>
      <c r="BC2907" s="343"/>
      <c r="BD2907" s="343"/>
      <c r="BE2907" s="475"/>
      <c r="BF2907" s="475"/>
      <c r="BG2907" s="475"/>
      <c r="BH2907" s="475"/>
      <c r="BI2907" s="475"/>
      <c r="BJ2907" s="475"/>
      <c r="BK2907" s="475"/>
      <c r="BL2907" s="475"/>
      <c r="BM2907" s="475"/>
      <c r="BN2907" s="475"/>
      <c r="BO2907" s="475"/>
      <c r="BP2907" s="306"/>
      <c r="BQ2907" s="496"/>
      <c r="BR2907" s="496"/>
      <c r="BS2907" s="496"/>
      <c r="BT2907" s="496"/>
      <c r="BU2907" s="496"/>
      <c r="BV2907" s="496"/>
    </row>
    <row r="2908" spans="1:74" s="52" customFormat="1" ht="12.75">
      <c r="A2908" s="45">
        <v>2670.080468178493</v>
      </c>
      <c r="B2908" s="46" t="s">
        <v>364</v>
      </c>
      <c r="C2908" s="47" t="s">
        <v>311</v>
      </c>
      <c r="D2908" s="48">
        <v>71.991434214828516</v>
      </c>
      <c r="E2908" s="49">
        <v>40.316270000000003</v>
      </c>
      <c r="F2908" s="49">
        <v>9.9000009999999999E-2</v>
      </c>
      <c r="G2908" s="49">
        <v>11.60713</v>
      </c>
      <c r="H2908" s="49">
        <v>0.3105</v>
      </c>
      <c r="I2908" s="49">
        <v>0.1542</v>
      </c>
      <c r="J2908" s="49">
        <v>47.660110000000003</v>
      </c>
      <c r="K2908" s="49">
        <v>0.2016</v>
      </c>
      <c r="L2908" s="49">
        <v>100.34881001000001</v>
      </c>
      <c r="M2908" s="47"/>
      <c r="N2908" s="50">
        <v>0.99411012420520606</v>
      </c>
      <c r="O2908" s="50">
        <v>1.9300333135367075E-3</v>
      </c>
      <c r="P2908" s="50">
        <v>0.23935086112688667</v>
      </c>
      <c r="Q2908" s="50">
        <v>6.1582830832378642E-3</v>
      </c>
      <c r="R2908" s="50">
        <v>3.2205071275795676E-3</v>
      </c>
      <c r="S2908" s="50">
        <v>1.7519339860259406</v>
      </c>
      <c r="T2908" s="50">
        <v>5.3260142853332306E-3</v>
      </c>
      <c r="U2908" s="50">
        <v>3.0020298091677207</v>
      </c>
      <c r="V2908" s="51">
        <v>87.980079220252463</v>
      </c>
      <c r="X2908" s="49">
        <v>0.25</v>
      </c>
      <c r="Y2908" s="49">
        <v>19.920000000000002</v>
      </c>
      <c r="Z2908" s="49">
        <v>0.67</v>
      </c>
      <c r="AA2908" s="49">
        <v>6.01</v>
      </c>
      <c r="AB2908" s="49">
        <v>13.22</v>
      </c>
      <c r="AC2908" s="49">
        <v>0.24</v>
      </c>
      <c r="AD2908" s="49">
        <v>2.67</v>
      </c>
      <c r="AE2908" s="312"/>
      <c r="AF2908" s="465" t="s">
        <v>1750</v>
      </c>
      <c r="AG2908" s="343">
        <v>30</v>
      </c>
      <c r="AH2908" s="343">
        <v>15</v>
      </c>
      <c r="AI2908" s="343"/>
      <c r="AJ2908" s="343"/>
      <c r="AK2908" s="343"/>
      <c r="AL2908" s="343"/>
      <c r="AM2908" s="343"/>
      <c r="AN2908" s="343"/>
      <c r="AO2908" s="343"/>
      <c r="AP2908" s="343"/>
      <c r="AQ2908" s="343"/>
      <c r="AR2908" s="343"/>
      <c r="AS2908" s="343"/>
      <c r="AT2908" s="343"/>
      <c r="AU2908" s="343"/>
      <c r="AV2908" s="343"/>
      <c r="AW2908" s="343"/>
      <c r="AX2908" s="343"/>
      <c r="AY2908" s="343"/>
      <c r="AZ2908" s="343"/>
      <c r="BA2908" s="343"/>
      <c r="BB2908" s="343"/>
      <c r="BC2908" s="343"/>
      <c r="BD2908" s="343"/>
      <c r="BE2908" s="475"/>
      <c r="BF2908" s="475"/>
      <c r="BG2908" s="475"/>
      <c r="BH2908" s="475"/>
      <c r="BI2908" s="475"/>
      <c r="BJ2908" s="475"/>
      <c r="BK2908" s="475"/>
      <c r="BL2908" s="475"/>
      <c r="BM2908" s="475"/>
      <c r="BN2908" s="475"/>
      <c r="BO2908" s="475"/>
      <c r="BP2908" s="306"/>
      <c r="BQ2908" s="496"/>
      <c r="BR2908" s="496"/>
      <c r="BS2908" s="496"/>
      <c r="BT2908" s="496"/>
      <c r="BU2908" s="496"/>
      <c r="BV2908" s="496"/>
    </row>
    <row r="2909" spans="1:74" s="52" customFormat="1" ht="12.75">
      <c r="A2909" s="45">
        <v>2670.080468178493</v>
      </c>
      <c r="B2909" s="46" t="s">
        <v>364</v>
      </c>
      <c r="C2909" s="47" t="s">
        <v>311</v>
      </c>
      <c r="D2909" s="48">
        <v>77.991434214828516</v>
      </c>
      <c r="E2909" s="49">
        <v>40.416809999999998</v>
      </c>
      <c r="F2909" s="49">
        <v>8.9399999999999993E-2</v>
      </c>
      <c r="G2909" s="49">
        <v>11.7371</v>
      </c>
      <c r="H2909" s="49">
        <v>0.37069999999999997</v>
      </c>
      <c r="I2909" s="49">
        <v>0.1401</v>
      </c>
      <c r="J2909" s="49">
        <v>47.761670000000002</v>
      </c>
      <c r="K2909" s="49">
        <v>0.20810000000000001</v>
      </c>
      <c r="L2909" s="49">
        <v>100.72387999999999</v>
      </c>
      <c r="M2909" s="47"/>
      <c r="N2909" s="50">
        <v>0.99363779477363634</v>
      </c>
      <c r="O2909" s="50">
        <v>1.7377168144138316E-3</v>
      </c>
      <c r="P2909" s="50">
        <v>0.24131419438373047</v>
      </c>
      <c r="Q2909" s="50">
        <v>7.330482275404347E-3</v>
      </c>
      <c r="R2909" s="50">
        <v>2.9173594629501249E-3</v>
      </c>
      <c r="S2909" s="50">
        <v>1.7504677695925621</v>
      </c>
      <c r="T2909" s="50">
        <v>5.4814542948379277E-3</v>
      </c>
      <c r="U2909" s="50">
        <v>3.0028867715975354</v>
      </c>
      <c r="V2909" s="51">
        <v>87.884507503924624</v>
      </c>
      <c r="X2909" s="49">
        <v>0.25</v>
      </c>
      <c r="Y2909" s="49">
        <v>22.26</v>
      </c>
      <c r="Z2909" s="49">
        <v>0.67</v>
      </c>
      <c r="AA2909" s="49">
        <v>5.16</v>
      </c>
      <c r="AB2909" s="49">
        <v>14.74</v>
      </c>
      <c r="AC2909" s="49">
        <v>0.24</v>
      </c>
      <c r="AD2909" s="49">
        <v>2.61</v>
      </c>
      <c r="AE2909" s="312"/>
      <c r="AF2909" s="465" t="s">
        <v>1750</v>
      </c>
      <c r="AG2909" s="343">
        <v>30</v>
      </c>
      <c r="AH2909" s="343">
        <v>15</v>
      </c>
      <c r="AI2909" s="343"/>
      <c r="AJ2909" s="343"/>
      <c r="AK2909" s="343"/>
      <c r="AL2909" s="343"/>
      <c r="AM2909" s="343"/>
      <c r="AN2909" s="343"/>
      <c r="AO2909" s="343"/>
      <c r="AP2909" s="343"/>
      <c r="AQ2909" s="343"/>
      <c r="AR2909" s="343"/>
      <c r="AS2909" s="343"/>
      <c r="AT2909" s="343"/>
      <c r="AU2909" s="343"/>
      <c r="AV2909" s="343"/>
      <c r="AW2909" s="343"/>
      <c r="AX2909" s="343"/>
      <c r="AY2909" s="343"/>
      <c r="AZ2909" s="343"/>
      <c r="BA2909" s="343"/>
      <c r="BB2909" s="343"/>
      <c r="BC2909" s="343"/>
      <c r="BD2909" s="343"/>
      <c r="BE2909" s="475"/>
      <c r="BF2909" s="475"/>
      <c r="BG2909" s="475"/>
      <c r="BH2909" s="475"/>
      <c r="BI2909" s="475"/>
      <c r="BJ2909" s="475"/>
      <c r="BK2909" s="475"/>
      <c r="BL2909" s="475"/>
      <c r="BM2909" s="475"/>
      <c r="BN2909" s="475"/>
      <c r="BO2909" s="475"/>
      <c r="BP2909" s="306"/>
      <c r="BQ2909" s="496"/>
      <c r="BR2909" s="496"/>
      <c r="BS2909" s="496"/>
      <c r="BT2909" s="496"/>
      <c r="BU2909" s="496"/>
      <c r="BV2909" s="496"/>
    </row>
    <row r="2910" spans="1:74" s="52" customFormat="1" ht="12.75">
      <c r="A2910" s="45">
        <v>2670.080468178493</v>
      </c>
      <c r="B2910" s="46" t="s">
        <v>364</v>
      </c>
      <c r="C2910" s="47" t="s">
        <v>311</v>
      </c>
      <c r="D2910" s="48">
        <v>83.991434214828516</v>
      </c>
      <c r="E2910" s="49">
        <v>40.698320000000002</v>
      </c>
      <c r="F2910" s="49">
        <v>8.8499999999999995E-2</v>
      </c>
      <c r="G2910" s="49">
        <v>11.7471</v>
      </c>
      <c r="H2910" s="49">
        <v>0.34770000000000001</v>
      </c>
      <c r="I2910" s="49">
        <v>0.1474</v>
      </c>
      <c r="J2910" s="49">
        <v>47.568710000000003</v>
      </c>
      <c r="K2910" s="49">
        <v>0.2082</v>
      </c>
      <c r="L2910" s="49">
        <v>100.80593000000002</v>
      </c>
      <c r="M2910" s="47"/>
      <c r="N2910" s="50">
        <v>0.99890479909151242</v>
      </c>
      <c r="O2910" s="50">
        <v>1.717379613436789E-3</v>
      </c>
      <c r="P2910" s="50">
        <v>0.24112057867282147</v>
      </c>
      <c r="Q2910" s="50">
        <v>6.8642991255575374E-3</v>
      </c>
      <c r="R2910" s="50">
        <v>3.0642968883832287E-3</v>
      </c>
      <c r="S2910" s="50">
        <v>1.7405140647587991</v>
      </c>
      <c r="T2910" s="50">
        <v>5.4750235311033599E-3</v>
      </c>
      <c r="U2910" s="50">
        <v>2.9976604416816142</v>
      </c>
      <c r="V2910" s="51">
        <v>87.832238426389736</v>
      </c>
      <c r="X2910" s="49">
        <v>0.25</v>
      </c>
      <c r="Y2910" s="49">
        <v>23.54</v>
      </c>
      <c r="Z2910" s="49">
        <v>0.67</v>
      </c>
      <c r="AA2910" s="49">
        <v>5.57</v>
      </c>
      <c r="AB2910" s="49">
        <v>14.2</v>
      </c>
      <c r="AC2910" s="49">
        <v>0.24</v>
      </c>
      <c r="AD2910" s="49">
        <v>2.61</v>
      </c>
      <c r="AE2910" s="312"/>
      <c r="AF2910" s="465" t="s">
        <v>1750</v>
      </c>
      <c r="AG2910" s="343">
        <v>30</v>
      </c>
      <c r="AH2910" s="343">
        <v>15</v>
      </c>
      <c r="AI2910" s="343"/>
      <c r="AJ2910" s="343"/>
      <c r="AK2910" s="343"/>
      <c r="AL2910" s="343"/>
      <c r="AM2910" s="343"/>
      <c r="AN2910" s="343"/>
      <c r="AO2910" s="343"/>
      <c r="AP2910" s="343"/>
      <c r="AQ2910" s="343"/>
      <c r="AR2910" s="343"/>
      <c r="AS2910" s="343"/>
      <c r="AT2910" s="343"/>
      <c r="AU2910" s="343"/>
      <c r="AV2910" s="343"/>
      <c r="AW2910" s="343"/>
      <c r="AX2910" s="343"/>
      <c r="AY2910" s="343"/>
      <c r="AZ2910" s="343"/>
      <c r="BA2910" s="343"/>
      <c r="BB2910" s="343"/>
      <c r="BC2910" s="343"/>
      <c r="BD2910" s="343"/>
      <c r="BE2910" s="475"/>
      <c r="BF2910" s="475"/>
      <c r="BG2910" s="475"/>
      <c r="BH2910" s="475"/>
      <c r="BI2910" s="475"/>
      <c r="BJ2910" s="475"/>
      <c r="BK2910" s="475"/>
      <c r="BL2910" s="475"/>
      <c r="BM2910" s="475"/>
      <c r="BN2910" s="475"/>
      <c r="BO2910" s="475"/>
      <c r="BP2910" s="306"/>
      <c r="BQ2910" s="496"/>
      <c r="BR2910" s="496"/>
      <c r="BS2910" s="496"/>
      <c r="BT2910" s="496"/>
      <c r="BU2910" s="496"/>
      <c r="BV2910" s="496"/>
    </row>
    <row r="2911" spans="1:74" s="52" customFormat="1" ht="12.75">
      <c r="A2911" s="45">
        <v>2670.080468178493</v>
      </c>
      <c r="B2911" s="46" t="s">
        <v>364</v>
      </c>
      <c r="C2911" s="47" t="s">
        <v>311</v>
      </c>
      <c r="D2911" s="48">
        <v>89.991434214828516</v>
      </c>
      <c r="E2911" s="49">
        <v>40.557569999999998</v>
      </c>
      <c r="F2911" s="49">
        <v>6.8400000000000002E-2</v>
      </c>
      <c r="G2911" s="49">
        <v>11.7471</v>
      </c>
      <c r="H2911" s="49">
        <v>0.35930000000000001</v>
      </c>
      <c r="I2911" s="49">
        <v>0.1676</v>
      </c>
      <c r="J2911" s="49">
        <v>47.629649999999998</v>
      </c>
      <c r="K2911" s="49">
        <v>0.2104</v>
      </c>
      <c r="L2911" s="49">
        <v>100.74002</v>
      </c>
      <c r="M2911" s="47"/>
      <c r="N2911" s="50">
        <v>0.99673170053104476</v>
      </c>
      <c r="O2911" s="50">
        <v>1.329039416380148E-3</v>
      </c>
      <c r="P2911" s="50">
        <v>0.24143098396733889</v>
      </c>
      <c r="Q2911" s="50">
        <v>7.1024380469913908E-3</v>
      </c>
      <c r="R2911" s="50">
        <v>3.4887198645124217E-3</v>
      </c>
      <c r="S2911" s="50">
        <v>1.7449873392847117</v>
      </c>
      <c r="T2911" s="50">
        <v>5.5399995252158876E-3</v>
      </c>
      <c r="U2911" s="50">
        <v>3.0006102206361951</v>
      </c>
      <c r="V2911" s="51">
        <v>87.84591437053993</v>
      </c>
      <c r="X2911" s="49">
        <v>0.25</v>
      </c>
      <c r="Y2911" s="49">
        <v>30.03</v>
      </c>
      <c r="Z2911" s="49">
        <v>0.67</v>
      </c>
      <c r="AA2911" s="49">
        <v>5.29</v>
      </c>
      <c r="AB2911" s="49">
        <v>12.35</v>
      </c>
      <c r="AC2911" s="49">
        <v>0.24</v>
      </c>
      <c r="AD2911" s="49">
        <v>2.59</v>
      </c>
      <c r="AE2911" s="312"/>
      <c r="AF2911" s="465" t="s">
        <v>1750</v>
      </c>
      <c r="AG2911" s="343">
        <v>30</v>
      </c>
      <c r="AH2911" s="343">
        <v>15</v>
      </c>
      <c r="AI2911" s="343"/>
      <c r="AJ2911" s="343"/>
      <c r="AK2911" s="343"/>
      <c r="AL2911" s="343"/>
      <c r="AM2911" s="343"/>
      <c r="AN2911" s="343"/>
      <c r="AO2911" s="343"/>
      <c r="AP2911" s="343"/>
      <c r="AQ2911" s="343"/>
      <c r="AR2911" s="343"/>
      <c r="AS2911" s="343"/>
      <c r="AT2911" s="343"/>
      <c r="AU2911" s="343"/>
      <c r="AV2911" s="343"/>
      <c r="AW2911" s="343"/>
      <c r="AX2911" s="343"/>
      <c r="AY2911" s="343"/>
      <c r="AZ2911" s="343"/>
      <c r="BA2911" s="343"/>
      <c r="BB2911" s="343"/>
      <c r="BC2911" s="343"/>
      <c r="BD2911" s="343"/>
      <c r="BE2911" s="475"/>
      <c r="BF2911" s="475"/>
      <c r="BG2911" s="475"/>
      <c r="BH2911" s="475"/>
      <c r="BI2911" s="475"/>
      <c r="BJ2911" s="475"/>
      <c r="BK2911" s="475"/>
      <c r="BL2911" s="475"/>
      <c r="BM2911" s="475"/>
      <c r="BN2911" s="475"/>
      <c r="BO2911" s="475"/>
      <c r="BP2911" s="306"/>
      <c r="BQ2911" s="496"/>
      <c r="BR2911" s="496"/>
      <c r="BS2911" s="496"/>
      <c r="BT2911" s="496"/>
      <c r="BU2911" s="496"/>
      <c r="BV2911" s="496"/>
    </row>
    <row r="2912" spans="1:74" s="52" customFormat="1" ht="12.75">
      <c r="A2912" s="45">
        <v>2670.080468178493</v>
      </c>
      <c r="B2912" s="46" t="s">
        <v>364</v>
      </c>
      <c r="C2912" s="47" t="s">
        <v>311</v>
      </c>
      <c r="D2912" s="48">
        <v>95.991434214828516</v>
      </c>
      <c r="E2912" s="49">
        <v>40.537460000000003</v>
      </c>
      <c r="F2912" s="49">
        <v>0.08</v>
      </c>
      <c r="G2912" s="49">
        <v>11.777089999999999</v>
      </c>
      <c r="H2912" s="49">
        <v>0.36170000000000002</v>
      </c>
      <c r="I2912" s="49">
        <v>0.152</v>
      </c>
      <c r="J2912" s="49">
        <v>47.771819999999998</v>
      </c>
      <c r="K2912" s="49">
        <v>0.2029</v>
      </c>
      <c r="L2912" s="49">
        <v>100.88297</v>
      </c>
      <c r="M2912" s="47"/>
      <c r="N2912" s="50">
        <v>0.99498430847527808</v>
      </c>
      <c r="O2912" s="50">
        <v>1.5524767347836791E-3</v>
      </c>
      <c r="P2912" s="50">
        <v>0.24174287706780503</v>
      </c>
      <c r="Q2912" s="50">
        <v>7.1408859971974596E-3</v>
      </c>
      <c r="R2912" s="50">
        <v>3.160014138442661E-3</v>
      </c>
      <c r="S2912" s="50">
        <v>1.7479943774802096</v>
      </c>
      <c r="T2912" s="50">
        <v>5.3357981614380132E-3</v>
      </c>
      <c r="U2912" s="50">
        <v>3.0019107380551544</v>
      </c>
      <c r="V2912" s="51">
        <v>87.850512598321998</v>
      </c>
      <c r="X2912" s="49">
        <v>0.25</v>
      </c>
      <c r="Y2912" s="49">
        <v>25.31</v>
      </c>
      <c r="Z2912" s="49">
        <v>0.67</v>
      </c>
      <c r="AA2912" s="49">
        <v>5.28</v>
      </c>
      <c r="AB2912" s="49">
        <v>13.58</v>
      </c>
      <c r="AC2912" s="49">
        <v>0.24</v>
      </c>
      <c r="AD2912" s="49">
        <v>2.66</v>
      </c>
      <c r="AE2912" s="312"/>
      <c r="AF2912" s="465" t="s">
        <v>1750</v>
      </c>
      <c r="AG2912" s="343">
        <v>30</v>
      </c>
      <c r="AH2912" s="343">
        <v>15</v>
      </c>
      <c r="AI2912" s="343"/>
      <c r="AJ2912" s="343"/>
      <c r="AK2912" s="343"/>
      <c r="AL2912" s="343"/>
      <c r="AM2912" s="343"/>
      <c r="AN2912" s="343"/>
      <c r="AO2912" s="343"/>
      <c r="AP2912" s="343"/>
      <c r="AQ2912" s="343"/>
      <c r="AR2912" s="343"/>
      <c r="AS2912" s="343"/>
      <c r="AT2912" s="343"/>
      <c r="AU2912" s="343"/>
      <c r="AV2912" s="343"/>
      <c r="AW2912" s="343"/>
      <c r="AX2912" s="343"/>
      <c r="AY2912" s="343"/>
      <c r="AZ2912" s="343"/>
      <c r="BA2912" s="343"/>
      <c r="BB2912" s="343"/>
      <c r="BC2912" s="343"/>
      <c r="BD2912" s="343"/>
      <c r="BE2912" s="475"/>
      <c r="BF2912" s="475"/>
      <c r="BG2912" s="475"/>
      <c r="BH2912" s="475"/>
      <c r="BI2912" s="475"/>
      <c r="BJ2912" s="475"/>
      <c r="BK2912" s="475"/>
      <c r="BL2912" s="475"/>
      <c r="BM2912" s="475"/>
      <c r="BN2912" s="475"/>
      <c r="BO2912" s="475"/>
      <c r="BP2912" s="306"/>
      <c r="BQ2912" s="496"/>
      <c r="BR2912" s="496"/>
      <c r="BS2912" s="496"/>
      <c r="BT2912" s="496"/>
      <c r="BU2912" s="496"/>
      <c r="BV2912" s="496"/>
    </row>
    <row r="2913" spans="1:74" s="52" customFormat="1" ht="12.75">
      <c r="A2913" s="45">
        <v>2670.080468178493</v>
      </c>
      <c r="B2913" s="46" t="s">
        <v>364</v>
      </c>
      <c r="C2913" s="47" t="s">
        <v>311</v>
      </c>
      <c r="D2913" s="48">
        <v>101.99143421482852</v>
      </c>
      <c r="E2913" s="49">
        <v>40.507289999999998</v>
      </c>
      <c r="F2913" s="49">
        <v>8.43E-2</v>
      </c>
      <c r="G2913" s="49">
        <v>11.70711</v>
      </c>
      <c r="H2913" s="49">
        <v>0.34179999999999999</v>
      </c>
      <c r="I2913" s="49">
        <v>0.12230000000000001</v>
      </c>
      <c r="J2913" s="49">
        <v>47.55856</v>
      </c>
      <c r="K2913" s="49">
        <v>0.2082</v>
      </c>
      <c r="L2913" s="49">
        <v>100.52956</v>
      </c>
      <c r="M2913" s="47"/>
      <c r="N2913" s="50">
        <v>0.99707083178043643</v>
      </c>
      <c r="O2913" s="50">
        <v>1.6405739532006857E-3</v>
      </c>
      <c r="P2913" s="50">
        <v>0.24098971909592518</v>
      </c>
      <c r="Q2913" s="50">
        <v>6.767196279975277E-3</v>
      </c>
      <c r="R2913" s="50">
        <v>2.5497935530381139E-3</v>
      </c>
      <c r="S2913" s="50">
        <v>1.7451391616580656</v>
      </c>
      <c r="T2913" s="50">
        <v>5.4907439925214142E-3</v>
      </c>
      <c r="U2913" s="50">
        <v>2.9996480203131628</v>
      </c>
      <c r="V2913" s="51">
        <v>87.866360464763062</v>
      </c>
      <c r="X2913" s="49">
        <v>0.25</v>
      </c>
      <c r="Y2913" s="49">
        <v>24.47</v>
      </c>
      <c r="Z2913" s="49">
        <v>0.67</v>
      </c>
      <c r="AA2913" s="49">
        <v>5.53</v>
      </c>
      <c r="AB2913" s="49">
        <v>16.68</v>
      </c>
      <c r="AC2913" s="49">
        <v>0.24</v>
      </c>
      <c r="AD2913" s="49">
        <v>2.61</v>
      </c>
      <c r="AE2913" s="312"/>
      <c r="AF2913" s="465" t="s">
        <v>1750</v>
      </c>
      <c r="AG2913" s="343">
        <v>30</v>
      </c>
      <c r="AH2913" s="343">
        <v>15</v>
      </c>
      <c r="AI2913" s="343"/>
      <c r="AJ2913" s="343"/>
      <c r="AK2913" s="343"/>
      <c r="AL2913" s="343"/>
      <c r="AM2913" s="343"/>
      <c r="AN2913" s="343"/>
      <c r="AO2913" s="343"/>
      <c r="AP2913" s="343"/>
      <c r="AQ2913" s="343"/>
      <c r="AR2913" s="343"/>
      <c r="AS2913" s="343"/>
      <c r="AT2913" s="343"/>
      <c r="AU2913" s="343"/>
      <c r="AV2913" s="343"/>
      <c r="AW2913" s="343"/>
      <c r="AX2913" s="343"/>
      <c r="AY2913" s="343"/>
      <c r="AZ2913" s="343"/>
      <c r="BA2913" s="343"/>
      <c r="BB2913" s="343"/>
      <c r="BC2913" s="343"/>
      <c r="BD2913" s="343"/>
      <c r="BE2913" s="475"/>
      <c r="BF2913" s="475"/>
      <c r="BG2913" s="475"/>
      <c r="BH2913" s="475"/>
      <c r="BI2913" s="475"/>
      <c r="BJ2913" s="475"/>
      <c r="BK2913" s="475"/>
      <c r="BL2913" s="475"/>
      <c r="BM2913" s="475"/>
      <c r="BN2913" s="475"/>
      <c r="BO2913" s="475"/>
      <c r="BP2913" s="306"/>
      <c r="BQ2913" s="496"/>
      <c r="BR2913" s="496"/>
      <c r="BS2913" s="496"/>
      <c r="BT2913" s="496"/>
      <c r="BU2913" s="496"/>
      <c r="BV2913" s="496"/>
    </row>
    <row r="2914" spans="1:74" s="52" customFormat="1" ht="12.75">
      <c r="A2914" s="45">
        <v>2670.080468178493</v>
      </c>
      <c r="B2914" s="46" t="s">
        <v>364</v>
      </c>
      <c r="C2914" s="47" t="s">
        <v>311</v>
      </c>
      <c r="D2914" s="48">
        <v>107.99143421482852</v>
      </c>
      <c r="E2914" s="49">
        <v>40.255949999999999</v>
      </c>
      <c r="F2914" s="49">
        <v>8.9499999999999996E-2</v>
      </c>
      <c r="G2914" s="49">
        <v>11.687110000000001</v>
      </c>
      <c r="H2914" s="49">
        <v>0.35010000000000002</v>
      </c>
      <c r="I2914" s="49">
        <v>0.13869999999999999</v>
      </c>
      <c r="J2914" s="49">
        <v>47.507770000000001</v>
      </c>
      <c r="K2914" s="49">
        <v>0.22209999999999999</v>
      </c>
      <c r="L2914" s="49">
        <v>100.25123000000001</v>
      </c>
      <c r="M2914" s="47"/>
      <c r="N2914" s="50">
        <v>0.99423283929211326</v>
      </c>
      <c r="O2914" s="50">
        <v>1.7476580995309664E-3</v>
      </c>
      <c r="P2914" s="50">
        <v>0.2413910419614137</v>
      </c>
      <c r="Q2914" s="50">
        <v>6.9549502351924815E-3</v>
      </c>
      <c r="R2914" s="50">
        <v>2.9014842936428724E-3</v>
      </c>
      <c r="S2914" s="50">
        <v>1.7491667550739074</v>
      </c>
      <c r="T2914" s="50">
        <v>5.8771155530238034E-3</v>
      </c>
      <c r="U2914" s="50">
        <v>3.0022718445088241</v>
      </c>
      <c r="V2914" s="51">
        <v>87.873196029729229</v>
      </c>
      <c r="X2914" s="49">
        <v>0.25</v>
      </c>
      <c r="Y2914" s="49">
        <v>22.17</v>
      </c>
      <c r="Z2914" s="49">
        <v>0.67</v>
      </c>
      <c r="AA2914" s="49">
        <v>5.45</v>
      </c>
      <c r="AB2914" s="49">
        <v>14.74</v>
      </c>
      <c r="AC2914" s="49">
        <v>0.24</v>
      </c>
      <c r="AD2914" s="49">
        <v>2.46</v>
      </c>
      <c r="AE2914" s="312"/>
      <c r="AF2914" s="465" t="s">
        <v>1750</v>
      </c>
      <c r="AG2914" s="343">
        <v>30</v>
      </c>
      <c r="AH2914" s="343">
        <v>15</v>
      </c>
      <c r="AI2914" s="343"/>
      <c r="AJ2914" s="343"/>
      <c r="AK2914" s="343"/>
      <c r="AL2914" s="343"/>
      <c r="AM2914" s="343"/>
      <c r="AN2914" s="343"/>
      <c r="AO2914" s="343"/>
      <c r="AP2914" s="343"/>
      <c r="AQ2914" s="343"/>
      <c r="AR2914" s="343"/>
      <c r="AS2914" s="343"/>
      <c r="AT2914" s="343"/>
      <c r="AU2914" s="343"/>
      <c r="AV2914" s="343"/>
      <c r="AW2914" s="343"/>
      <c r="AX2914" s="343"/>
      <c r="AY2914" s="343"/>
      <c r="AZ2914" s="343"/>
      <c r="BA2914" s="343"/>
      <c r="BB2914" s="343"/>
      <c r="BC2914" s="343"/>
      <c r="BD2914" s="343"/>
      <c r="BE2914" s="475"/>
      <c r="BF2914" s="475"/>
      <c r="BG2914" s="475"/>
      <c r="BH2914" s="475"/>
      <c r="BI2914" s="475"/>
      <c r="BJ2914" s="475"/>
      <c r="BK2914" s="475"/>
      <c r="BL2914" s="475"/>
      <c r="BM2914" s="475"/>
      <c r="BN2914" s="475"/>
      <c r="BO2914" s="475"/>
      <c r="BP2914" s="306"/>
      <c r="BQ2914" s="496"/>
      <c r="BR2914" s="496"/>
      <c r="BS2914" s="496"/>
      <c r="BT2914" s="496"/>
      <c r="BU2914" s="496"/>
      <c r="BV2914" s="496"/>
    </row>
    <row r="2915" spans="1:74" s="52" customFormat="1" ht="12.75">
      <c r="A2915" s="45">
        <v>2670.080468178493</v>
      </c>
      <c r="B2915" s="46" t="s">
        <v>364</v>
      </c>
      <c r="C2915" s="47" t="s">
        <v>311</v>
      </c>
      <c r="D2915" s="48">
        <v>113.99143421482852</v>
      </c>
      <c r="E2915" s="49">
        <v>40.527410000000003</v>
      </c>
      <c r="F2915" s="49">
        <v>0.1042</v>
      </c>
      <c r="G2915" s="49">
        <v>11.637130000000001</v>
      </c>
      <c r="H2915" s="49">
        <v>0.35539999999999999</v>
      </c>
      <c r="I2915" s="49">
        <v>0.1507</v>
      </c>
      <c r="J2915" s="49">
        <v>47.660110000000003</v>
      </c>
      <c r="K2915" s="49">
        <v>0.21310000000000001</v>
      </c>
      <c r="L2915" s="49">
        <v>100.64805000000001</v>
      </c>
      <c r="M2915" s="47"/>
      <c r="N2915" s="50">
        <v>0.99621403835641087</v>
      </c>
      <c r="O2915" s="50">
        <v>2.0251021810746592E-3</v>
      </c>
      <c r="P2915" s="50">
        <v>0.23922451749287937</v>
      </c>
      <c r="Q2915" s="50">
        <v>7.0269218448211846E-3</v>
      </c>
      <c r="R2915" s="50">
        <v>3.1376377313388688E-3</v>
      </c>
      <c r="S2915" s="50">
        <v>1.7464951876372758</v>
      </c>
      <c r="T2915" s="50">
        <v>5.6123520376388002E-3</v>
      </c>
      <c r="U2915" s="50">
        <v>2.9997357572814392</v>
      </c>
      <c r="V2915" s="51">
        <v>87.952755020014308</v>
      </c>
      <c r="X2915" s="49">
        <v>0.25</v>
      </c>
      <c r="Y2915" s="49">
        <v>19.14</v>
      </c>
      <c r="Z2915" s="49">
        <v>0.67</v>
      </c>
      <c r="AA2915" s="49">
        <v>5.39</v>
      </c>
      <c r="AB2915" s="49">
        <v>13.58</v>
      </c>
      <c r="AC2915" s="49">
        <v>0.24</v>
      </c>
      <c r="AD2915" s="49">
        <v>2.56</v>
      </c>
      <c r="AE2915" s="312"/>
      <c r="AF2915" s="465" t="s">
        <v>1750</v>
      </c>
      <c r="AG2915" s="343">
        <v>30</v>
      </c>
      <c r="AH2915" s="343">
        <v>15</v>
      </c>
      <c r="AI2915" s="343"/>
      <c r="AJ2915" s="343"/>
      <c r="AK2915" s="343"/>
      <c r="AL2915" s="343"/>
      <c r="AM2915" s="343"/>
      <c r="AN2915" s="343"/>
      <c r="AO2915" s="343"/>
      <c r="AP2915" s="343"/>
      <c r="AQ2915" s="343"/>
      <c r="AR2915" s="343"/>
      <c r="AS2915" s="343"/>
      <c r="AT2915" s="343"/>
      <c r="AU2915" s="343"/>
      <c r="AV2915" s="343"/>
      <c r="AW2915" s="343"/>
      <c r="AX2915" s="343"/>
      <c r="AY2915" s="343"/>
      <c r="AZ2915" s="343"/>
      <c r="BA2915" s="343"/>
      <c r="BB2915" s="343"/>
      <c r="BC2915" s="343"/>
      <c r="BD2915" s="343"/>
      <c r="BE2915" s="475"/>
      <c r="BF2915" s="475"/>
      <c r="BG2915" s="475"/>
      <c r="BH2915" s="475"/>
      <c r="BI2915" s="475"/>
      <c r="BJ2915" s="475"/>
      <c r="BK2915" s="475"/>
      <c r="BL2915" s="475"/>
      <c r="BM2915" s="475"/>
      <c r="BN2915" s="475"/>
      <c r="BO2915" s="475"/>
      <c r="BP2915" s="306"/>
      <c r="BQ2915" s="496"/>
      <c r="BR2915" s="496"/>
      <c r="BS2915" s="496"/>
      <c r="BT2915" s="496"/>
      <c r="BU2915" s="496"/>
      <c r="BV2915" s="496"/>
    </row>
    <row r="2916" spans="1:74" s="52" customFormat="1" ht="12.75">
      <c r="A2916" s="45">
        <v>2670.080468178493</v>
      </c>
      <c r="B2916" s="46" t="s">
        <v>364</v>
      </c>
      <c r="C2916" s="47" t="s">
        <v>311</v>
      </c>
      <c r="D2916" s="48">
        <v>119.99143421482852</v>
      </c>
      <c r="E2916" s="49">
        <v>40.607840000000003</v>
      </c>
      <c r="F2916" s="49">
        <v>7.6899999999999996E-2</v>
      </c>
      <c r="G2916" s="49">
        <v>11.76709</v>
      </c>
      <c r="H2916" s="49">
        <v>0.36830000000000002</v>
      </c>
      <c r="I2916" s="49">
        <v>0.1517</v>
      </c>
      <c r="J2916" s="49">
        <v>47.528089999999999</v>
      </c>
      <c r="K2916" s="49">
        <v>0.20749999999999999</v>
      </c>
      <c r="L2916" s="49">
        <v>100.70742</v>
      </c>
      <c r="M2916" s="47"/>
      <c r="N2916" s="50">
        <v>0.99811011965879193</v>
      </c>
      <c r="O2916" s="50">
        <v>1.4944119250555317E-3</v>
      </c>
      <c r="P2916" s="50">
        <v>0.24187647945098847</v>
      </c>
      <c r="Q2916" s="50">
        <v>7.2813881193997338E-3</v>
      </c>
      <c r="R2916" s="50">
        <v>3.1582018937266749E-3</v>
      </c>
      <c r="S2916" s="50">
        <v>1.7415160323490402</v>
      </c>
      <c r="T2916" s="50">
        <v>5.464423094094284E-3</v>
      </c>
      <c r="U2916" s="50">
        <v>2.9989010564910967</v>
      </c>
      <c r="V2916" s="51">
        <v>87.804911130199173</v>
      </c>
      <c r="X2916" s="49">
        <v>0.25</v>
      </c>
      <c r="Y2916" s="49">
        <v>26.73</v>
      </c>
      <c r="Z2916" s="49">
        <v>0.67</v>
      </c>
      <c r="AA2916" s="49">
        <v>5.16</v>
      </c>
      <c r="AB2916" s="49">
        <v>14.07</v>
      </c>
      <c r="AC2916" s="49">
        <v>0.24</v>
      </c>
      <c r="AD2916" s="49">
        <v>2.6</v>
      </c>
      <c r="AE2916" s="312"/>
      <c r="AF2916" s="465" t="s">
        <v>1750</v>
      </c>
      <c r="AG2916" s="343">
        <v>30</v>
      </c>
      <c r="AH2916" s="343">
        <v>15</v>
      </c>
      <c r="AI2916" s="343"/>
      <c r="AJ2916" s="343"/>
      <c r="AK2916" s="343"/>
      <c r="AL2916" s="343"/>
      <c r="AM2916" s="343"/>
      <c r="AN2916" s="343"/>
      <c r="AO2916" s="343"/>
      <c r="AP2916" s="343"/>
      <c r="AQ2916" s="343"/>
      <c r="AR2916" s="343"/>
      <c r="AS2916" s="343"/>
      <c r="AT2916" s="343"/>
      <c r="AU2916" s="343"/>
      <c r="AV2916" s="343"/>
      <c r="AW2916" s="343"/>
      <c r="AX2916" s="343"/>
      <c r="AY2916" s="343"/>
      <c r="AZ2916" s="343"/>
      <c r="BA2916" s="343"/>
      <c r="BB2916" s="343"/>
      <c r="BC2916" s="343"/>
      <c r="BD2916" s="343"/>
      <c r="BE2916" s="475"/>
      <c r="BF2916" s="475"/>
      <c r="BG2916" s="475"/>
      <c r="BH2916" s="475"/>
      <c r="BI2916" s="475"/>
      <c r="BJ2916" s="475"/>
      <c r="BK2916" s="475"/>
      <c r="BL2916" s="475"/>
      <c r="BM2916" s="475"/>
      <c r="BN2916" s="475"/>
      <c r="BO2916" s="475"/>
      <c r="BP2916" s="306"/>
      <c r="BQ2916" s="496"/>
      <c r="BR2916" s="496"/>
      <c r="BS2916" s="496"/>
      <c r="BT2916" s="496"/>
      <c r="BU2916" s="496"/>
      <c r="BV2916" s="496"/>
    </row>
    <row r="2917" spans="1:74" s="52" customFormat="1" ht="12.75">
      <c r="A2917" s="45">
        <v>2670.080468178493</v>
      </c>
      <c r="B2917" s="46" t="s">
        <v>364</v>
      </c>
      <c r="C2917" s="47" t="s">
        <v>311</v>
      </c>
      <c r="D2917" s="48">
        <v>125.99143421482852</v>
      </c>
      <c r="E2917" s="49">
        <v>40.426859999999998</v>
      </c>
      <c r="F2917" s="49">
        <v>7.4800000000000005E-2</v>
      </c>
      <c r="G2917" s="49">
        <v>11.60713</v>
      </c>
      <c r="H2917" s="49">
        <v>0.36199999999999999</v>
      </c>
      <c r="I2917" s="49">
        <v>0.18659999999999999</v>
      </c>
      <c r="J2917" s="49">
        <v>47.192959999999999</v>
      </c>
      <c r="K2917" s="49">
        <v>0.2077</v>
      </c>
      <c r="L2917" s="49">
        <v>100.05804999999999</v>
      </c>
      <c r="M2917" s="47"/>
      <c r="N2917" s="50">
        <v>0.9996546099809881</v>
      </c>
      <c r="O2917" s="50">
        <v>1.4623690115691326E-3</v>
      </c>
      <c r="P2917" s="50">
        <v>0.24002739135488677</v>
      </c>
      <c r="Q2917" s="50">
        <v>7.199998824546759E-3</v>
      </c>
      <c r="R2917" s="50">
        <v>3.9082050470655178E-3</v>
      </c>
      <c r="S2917" s="50">
        <v>1.7396653996926064</v>
      </c>
      <c r="T2917" s="50">
        <v>5.5026780842110925E-3</v>
      </c>
      <c r="U2917" s="50">
        <v>2.9974206519958733</v>
      </c>
      <c r="V2917" s="51">
        <v>87.875523291273709</v>
      </c>
      <c r="X2917" s="49">
        <v>0.25</v>
      </c>
      <c r="Y2917" s="49">
        <v>27.21</v>
      </c>
      <c r="Z2917" s="49">
        <v>0.68</v>
      </c>
      <c r="AA2917" s="49">
        <v>5.17</v>
      </c>
      <c r="AB2917" s="49">
        <v>11.42</v>
      </c>
      <c r="AC2917" s="49">
        <v>0.24</v>
      </c>
      <c r="AD2917" s="49">
        <v>2.6</v>
      </c>
      <c r="AE2917" s="312"/>
      <c r="AF2917" s="465" t="s">
        <v>1750</v>
      </c>
      <c r="AG2917" s="343">
        <v>30</v>
      </c>
      <c r="AH2917" s="343">
        <v>15</v>
      </c>
      <c r="AI2917" s="343"/>
      <c r="AJ2917" s="343"/>
      <c r="AK2917" s="343"/>
      <c r="AL2917" s="343"/>
      <c r="AM2917" s="343"/>
      <c r="AN2917" s="343"/>
      <c r="AO2917" s="343"/>
      <c r="AP2917" s="343"/>
      <c r="AQ2917" s="343"/>
      <c r="AR2917" s="343"/>
      <c r="AS2917" s="343"/>
      <c r="AT2917" s="343"/>
      <c r="AU2917" s="343"/>
      <c r="AV2917" s="343"/>
      <c r="AW2917" s="343"/>
      <c r="AX2917" s="343"/>
      <c r="AY2917" s="343"/>
      <c r="AZ2917" s="343"/>
      <c r="BA2917" s="343"/>
      <c r="BB2917" s="343"/>
      <c r="BC2917" s="343"/>
      <c r="BD2917" s="343"/>
      <c r="BE2917" s="475"/>
      <c r="BF2917" s="475"/>
      <c r="BG2917" s="475"/>
      <c r="BH2917" s="475"/>
      <c r="BI2917" s="475"/>
      <c r="BJ2917" s="475"/>
      <c r="BK2917" s="475"/>
      <c r="BL2917" s="475"/>
      <c r="BM2917" s="475"/>
      <c r="BN2917" s="475"/>
      <c r="BO2917" s="475"/>
      <c r="BP2917" s="306"/>
      <c r="BQ2917" s="496"/>
      <c r="BR2917" s="496"/>
      <c r="BS2917" s="496"/>
      <c r="BT2917" s="496"/>
      <c r="BU2917" s="496"/>
      <c r="BV2917" s="496"/>
    </row>
    <row r="2918" spans="1:74" s="52" customFormat="1" ht="12.75">
      <c r="A2918" s="45">
        <v>2670.080468178493</v>
      </c>
      <c r="B2918" s="46" t="s">
        <v>364</v>
      </c>
      <c r="C2918" s="47" t="s">
        <v>311</v>
      </c>
      <c r="D2918" s="48">
        <v>131.99143421482853</v>
      </c>
      <c r="E2918" s="49">
        <v>40.396709999999999</v>
      </c>
      <c r="F2918" s="49">
        <v>0.1085</v>
      </c>
      <c r="G2918" s="49">
        <v>11.757099999999999</v>
      </c>
      <c r="H2918" s="49">
        <v>0.37669999999999998</v>
      </c>
      <c r="I2918" s="49">
        <v>0.1482</v>
      </c>
      <c r="J2918" s="49">
        <v>47.365600000000001</v>
      </c>
      <c r="K2918" s="49">
        <v>0.20710000000000001</v>
      </c>
      <c r="L2918" s="49">
        <v>100.35991</v>
      </c>
      <c r="M2918" s="47"/>
      <c r="N2918" s="50">
        <v>0.99656143474830983</v>
      </c>
      <c r="O2918" s="50">
        <v>2.1162317863884263E-3</v>
      </c>
      <c r="P2918" s="50">
        <v>0.24255726454120996</v>
      </c>
      <c r="Q2918" s="50">
        <v>7.4747658482791357E-3</v>
      </c>
      <c r="R2918" s="50">
        <v>3.0966492948565033E-3</v>
      </c>
      <c r="S2918" s="50">
        <v>1.7419258684774432</v>
      </c>
      <c r="T2918" s="50">
        <v>5.4738869824259156E-3</v>
      </c>
      <c r="U2918" s="50">
        <v>2.9992061016789133</v>
      </c>
      <c r="V2918" s="51">
        <v>87.777307828651118</v>
      </c>
      <c r="X2918" s="49">
        <v>0.25</v>
      </c>
      <c r="Y2918" s="49">
        <v>18.66</v>
      </c>
      <c r="Z2918" s="49">
        <v>0.67</v>
      </c>
      <c r="AA2918" s="49">
        <v>5.09</v>
      </c>
      <c r="AB2918" s="49">
        <v>13.76</v>
      </c>
      <c r="AC2918" s="49">
        <v>0.24</v>
      </c>
      <c r="AD2918" s="49">
        <v>2.61</v>
      </c>
      <c r="AE2918" s="312"/>
      <c r="AF2918" s="465" t="s">
        <v>1750</v>
      </c>
      <c r="AG2918" s="343">
        <v>30</v>
      </c>
      <c r="AH2918" s="343">
        <v>15</v>
      </c>
      <c r="AI2918" s="343"/>
      <c r="AJ2918" s="343"/>
      <c r="AK2918" s="343"/>
      <c r="AL2918" s="343"/>
      <c r="AM2918" s="343"/>
      <c r="AN2918" s="343"/>
      <c r="AO2918" s="343"/>
      <c r="AP2918" s="343"/>
      <c r="AQ2918" s="343"/>
      <c r="AR2918" s="343"/>
      <c r="AS2918" s="343"/>
      <c r="AT2918" s="343"/>
      <c r="AU2918" s="343"/>
      <c r="AV2918" s="343"/>
      <c r="AW2918" s="343"/>
      <c r="AX2918" s="343"/>
      <c r="AY2918" s="343"/>
      <c r="AZ2918" s="343"/>
      <c r="BA2918" s="343"/>
      <c r="BB2918" s="343"/>
      <c r="BC2918" s="343"/>
      <c r="BD2918" s="343"/>
      <c r="BE2918" s="475"/>
      <c r="BF2918" s="475"/>
      <c r="BG2918" s="475"/>
      <c r="BH2918" s="475"/>
      <c r="BI2918" s="475"/>
      <c r="BJ2918" s="475"/>
      <c r="BK2918" s="475"/>
      <c r="BL2918" s="475"/>
      <c r="BM2918" s="475"/>
      <c r="BN2918" s="475"/>
      <c r="BO2918" s="475"/>
      <c r="BP2918" s="306"/>
      <c r="BQ2918" s="496"/>
      <c r="BR2918" s="496"/>
      <c r="BS2918" s="496"/>
      <c r="BT2918" s="496"/>
      <c r="BU2918" s="496"/>
      <c r="BV2918" s="496"/>
    </row>
    <row r="2919" spans="1:74" s="52" customFormat="1" ht="12.75">
      <c r="A2919" s="45">
        <v>2670.080468178493</v>
      </c>
      <c r="B2919" s="46" t="s">
        <v>364</v>
      </c>
      <c r="C2919" s="47" t="s">
        <v>311</v>
      </c>
      <c r="D2919" s="48">
        <v>137.99143421482853</v>
      </c>
      <c r="E2919" s="49">
        <v>40.607840000000003</v>
      </c>
      <c r="F2919" s="49">
        <v>0.1037</v>
      </c>
      <c r="G2919" s="49">
        <v>11.807079999999999</v>
      </c>
      <c r="H2919" s="49">
        <v>0.36270000000000002</v>
      </c>
      <c r="I2919" s="49">
        <v>0.1542</v>
      </c>
      <c r="J2919" s="49">
        <v>47.46716</v>
      </c>
      <c r="K2919" s="49">
        <v>0.2084</v>
      </c>
      <c r="L2919" s="49">
        <v>100.71108</v>
      </c>
      <c r="M2919" s="47"/>
      <c r="N2919" s="50">
        <v>0.99808095475949454</v>
      </c>
      <c r="O2919" s="50">
        <v>2.0151623975407347E-3</v>
      </c>
      <c r="P2919" s="50">
        <v>0.2426913956268551</v>
      </c>
      <c r="Q2919" s="50">
        <v>7.1704651147129856E-3</v>
      </c>
      <c r="R2919" s="50">
        <v>3.2101549239766159E-3</v>
      </c>
      <c r="S2919" s="50">
        <v>1.7392326237801923</v>
      </c>
      <c r="T2919" s="50">
        <v>5.4879638426516995E-3</v>
      </c>
      <c r="U2919" s="50">
        <v>2.9978887204454239</v>
      </c>
      <c r="V2919" s="51">
        <v>87.754757838826563</v>
      </c>
      <c r="X2919" s="49">
        <v>0.25</v>
      </c>
      <c r="Y2919" s="49">
        <v>20.059999999999999</v>
      </c>
      <c r="Z2919" s="49">
        <v>0.67</v>
      </c>
      <c r="AA2919" s="49">
        <v>5.27</v>
      </c>
      <c r="AB2919" s="49">
        <v>13.32</v>
      </c>
      <c r="AC2919" s="49">
        <v>0.24</v>
      </c>
      <c r="AD2919" s="49">
        <v>2.58</v>
      </c>
      <c r="AE2919" s="312"/>
      <c r="AF2919" s="465" t="s">
        <v>1750</v>
      </c>
      <c r="AG2919" s="343">
        <v>30</v>
      </c>
      <c r="AH2919" s="343">
        <v>15</v>
      </c>
      <c r="AI2919" s="343"/>
      <c r="AJ2919" s="343"/>
      <c r="AK2919" s="343"/>
      <c r="AL2919" s="343"/>
      <c r="AM2919" s="343"/>
      <c r="AN2919" s="343"/>
      <c r="AO2919" s="343"/>
      <c r="AP2919" s="343"/>
      <c r="AQ2919" s="343"/>
      <c r="AR2919" s="343"/>
      <c r="AS2919" s="343"/>
      <c r="AT2919" s="343"/>
      <c r="AU2919" s="343"/>
      <c r="AV2919" s="343"/>
      <c r="AW2919" s="343"/>
      <c r="AX2919" s="343"/>
      <c r="AY2919" s="343"/>
      <c r="AZ2919" s="343"/>
      <c r="BA2919" s="343"/>
      <c r="BB2919" s="343"/>
      <c r="BC2919" s="343"/>
      <c r="BD2919" s="343"/>
      <c r="BE2919" s="475"/>
      <c r="BF2919" s="475"/>
      <c r="BG2919" s="475"/>
      <c r="BH2919" s="475"/>
      <c r="BI2919" s="475"/>
      <c r="BJ2919" s="475"/>
      <c r="BK2919" s="475"/>
      <c r="BL2919" s="475"/>
      <c r="BM2919" s="475"/>
      <c r="BN2919" s="475"/>
      <c r="BO2919" s="475"/>
      <c r="BP2919" s="306"/>
      <c r="BQ2919" s="496"/>
      <c r="BR2919" s="496"/>
      <c r="BS2919" s="496"/>
      <c r="BT2919" s="496"/>
      <c r="BU2919" s="496"/>
      <c r="BV2919" s="496"/>
    </row>
    <row r="2920" spans="1:74" s="52" customFormat="1" ht="12.75">
      <c r="A2920" s="45">
        <v>2670.080468178493</v>
      </c>
      <c r="B2920" s="46" t="s">
        <v>364</v>
      </c>
      <c r="C2920" s="47" t="s">
        <v>311</v>
      </c>
      <c r="D2920" s="48">
        <v>143.99143421482853</v>
      </c>
      <c r="E2920" s="49">
        <v>40.557569999999998</v>
      </c>
      <c r="F2920" s="49">
        <v>0.10349999999999999</v>
      </c>
      <c r="G2920" s="49">
        <v>11.7271</v>
      </c>
      <c r="H2920" s="49">
        <v>0.3513</v>
      </c>
      <c r="I2920" s="49">
        <v>0.15759999999999999</v>
      </c>
      <c r="J2920" s="49">
        <v>47.548400000000001</v>
      </c>
      <c r="K2920" s="49">
        <v>0.19700000000000001</v>
      </c>
      <c r="L2920" s="49">
        <v>100.64247</v>
      </c>
      <c r="M2920" s="47"/>
      <c r="N2920" s="50">
        <v>0.99724550088648622</v>
      </c>
      <c r="O2920" s="50">
        <v>2.0120831498411582E-3</v>
      </c>
      <c r="P2920" s="50">
        <v>0.24114417835110352</v>
      </c>
      <c r="Q2920" s="50">
        <v>6.9478782795786859E-3</v>
      </c>
      <c r="R2920" s="50">
        <v>3.2822534357598771E-3</v>
      </c>
      <c r="S2920" s="50">
        <v>1.7429085979479235</v>
      </c>
      <c r="T2920" s="50">
        <v>5.1898407631383514E-3</v>
      </c>
      <c r="U2920" s="50">
        <v>2.9987303328138313</v>
      </c>
      <c r="V2920" s="51">
        <v>87.845878837914569</v>
      </c>
      <c r="X2920" s="49">
        <v>0.25</v>
      </c>
      <c r="Y2920" s="49">
        <v>19.82</v>
      </c>
      <c r="Z2920" s="49">
        <v>0.67</v>
      </c>
      <c r="AA2920" s="49">
        <v>5.33</v>
      </c>
      <c r="AB2920" s="49">
        <v>13.1</v>
      </c>
      <c r="AC2920" s="49">
        <v>0.24</v>
      </c>
      <c r="AD2920" s="49">
        <v>2.73</v>
      </c>
      <c r="AE2920" s="312"/>
      <c r="AF2920" s="465" t="s">
        <v>1750</v>
      </c>
      <c r="AG2920" s="343">
        <v>30</v>
      </c>
      <c r="AH2920" s="343">
        <v>15</v>
      </c>
      <c r="AI2920" s="343"/>
      <c r="AJ2920" s="343"/>
      <c r="AK2920" s="343"/>
      <c r="AL2920" s="343"/>
      <c r="AM2920" s="343"/>
      <c r="AN2920" s="343"/>
      <c r="AO2920" s="343"/>
      <c r="AP2920" s="343"/>
      <c r="AQ2920" s="343"/>
      <c r="AR2920" s="343"/>
      <c r="AS2920" s="343"/>
      <c r="AT2920" s="343"/>
      <c r="AU2920" s="343"/>
      <c r="AV2920" s="343"/>
      <c r="AW2920" s="343"/>
      <c r="AX2920" s="343"/>
      <c r="AY2920" s="343"/>
      <c r="AZ2920" s="343"/>
      <c r="BA2920" s="343"/>
      <c r="BB2920" s="343"/>
      <c r="BC2920" s="343"/>
      <c r="BD2920" s="343"/>
      <c r="BE2920" s="475"/>
      <c r="BF2920" s="475"/>
      <c r="BG2920" s="475"/>
      <c r="BH2920" s="475"/>
      <c r="BI2920" s="475"/>
      <c r="BJ2920" s="475"/>
      <c r="BK2920" s="475"/>
      <c r="BL2920" s="475"/>
      <c r="BM2920" s="475"/>
      <c r="BN2920" s="475"/>
      <c r="BO2920" s="475"/>
      <c r="BP2920" s="306"/>
      <c r="BQ2920" s="496"/>
      <c r="BR2920" s="496"/>
      <c r="BS2920" s="496"/>
      <c r="BT2920" s="496"/>
      <c r="BU2920" s="496"/>
      <c r="BV2920" s="496"/>
    </row>
    <row r="2921" spans="1:74" s="52" customFormat="1" ht="12.75">
      <c r="A2921" s="45">
        <v>2670.080468178493</v>
      </c>
      <c r="B2921" s="46" t="s">
        <v>364</v>
      </c>
      <c r="C2921" s="47" t="s">
        <v>311</v>
      </c>
      <c r="D2921" s="48">
        <v>149.99143421482853</v>
      </c>
      <c r="E2921" s="49">
        <v>40.406759999999998</v>
      </c>
      <c r="F2921" s="49">
        <v>0.1028</v>
      </c>
      <c r="G2921" s="49">
        <v>11.7271</v>
      </c>
      <c r="H2921" s="49">
        <v>0.37219999999999998</v>
      </c>
      <c r="I2921" s="49">
        <v>0.1386</v>
      </c>
      <c r="J2921" s="49">
        <v>47.710889999999999</v>
      </c>
      <c r="K2921" s="49">
        <v>0.21479999999999999</v>
      </c>
      <c r="L2921" s="49">
        <v>100.67314999999999</v>
      </c>
      <c r="M2921" s="47"/>
      <c r="N2921" s="50">
        <v>0.99378936291974063</v>
      </c>
      <c r="O2921" s="50">
        <v>1.9989818253691445E-3</v>
      </c>
      <c r="P2921" s="50">
        <v>0.24120535111373786</v>
      </c>
      <c r="Q2921" s="50">
        <v>7.3630979356321844E-3</v>
      </c>
      <c r="R2921" s="50">
        <v>2.8872825449124733E-3</v>
      </c>
      <c r="S2921" s="50">
        <v>1.7493083910517944</v>
      </c>
      <c r="T2921" s="50">
        <v>5.6602060383345856E-3</v>
      </c>
      <c r="U2921" s="50">
        <v>3.0022126734295211</v>
      </c>
      <c r="V2921" s="51">
        <v>87.882256424347815</v>
      </c>
      <c r="X2921" s="49">
        <v>0.25</v>
      </c>
      <c r="Y2921" s="49">
        <v>20.94</v>
      </c>
      <c r="Z2921" s="49">
        <v>0.67</v>
      </c>
      <c r="AA2921" s="49">
        <v>5.09</v>
      </c>
      <c r="AB2921" s="49">
        <v>15.2</v>
      </c>
      <c r="AC2921" s="49">
        <v>0.24</v>
      </c>
      <c r="AD2921" s="49">
        <v>2.5299999999999998</v>
      </c>
      <c r="AE2921" s="312"/>
      <c r="AF2921" s="465" t="s">
        <v>1750</v>
      </c>
      <c r="AG2921" s="343">
        <v>30</v>
      </c>
      <c r="AH2921" s="343">
        <v>15</v>
      </c>
      <c r="AI2921" s="343"/>
      <c r="AJ2921" s="343"/>
      <c r="AK2921" s="343"/>
      <c r="AL2921" s="343"/>
      <c r="AM2921" s="343"/>
      <c r="AN2921" s="343"/>
      <c r="AO2921" s="343"/>
      <c r="AP2921" s="343"/>
      <c r="AQ2921" s="343"/>
      <c r="AR2921" s="343"/>
      <c r="AS2921" s="343"/>
      <c r="AT2921" s="343"/>
      <c r="AU2921" s="343"/>
      <c r="AV2921" s="343"/>
      <c r="AW2921" s="343"/>
      <c r="AX2921" s="343"/>
      <c r="AY2921" s="343"/>
      <c r="AZ2921" s="343"/>
      <c r="BA2921" s="343"/>
      <c r="BB2921" s="343"/>
      <c r="BC2921" s="343"/>
      <c r="BD2921" s="343"/>
      <c r="BE2921" s="475"/>
      <c r="BF2921" s="475"/>
      <c r="BG2921" s="475"/>
      <c r="BH2921" s="475"/>
      <c r="BI2921" s="475"/>
      <c r="BJ2921" s="475"/>
      <c r="BK2921" s="475"/>
      <c r="BL2921" s="475"/>
      <c r="BM2921" s="475"/>
      <c r="BN2921" s="475"/>
      <c r="BO2921" s="475"/>
      <c r="BP2921" s="306"/>
      <c r="BQ2921" s="496"/>
      <c r="BR2921" s="496"/>
      <c r="BS2921" s="496"/>
      <c r="BT2921" s="496"/>
      <c r="BU2921" s="496"/>
      <c r="BV2921" s="496"/>
    </row>
    <row r="2922" spans="1:74" s="52" customFormat="1" ht="12.75">
      <c r="A2922" s="45">
        <v>2670.080468178493</v>
      </c>
      <c r="B2922" s="46" t="s">
        <v>364</v>
      </c>
      <c r="C2922" s="47" t="s">
        <v>311</v>
      </c>
      <c r="D2922" s="48">
        <v>155.99143421482853</v>
      </c>
      <c r="E2922" s="49">
        <v>40.607840000000003</v>
      </c>
      <c r="F2922" s="49">
        <v>0.1055</v>
      </c>
      <c r="G2922" s="49">
        <v>11.67712</v>
      </c>
      <c r="H2922" s="49">
        <v>0.34229999999999999</v>
      </c>
      <c r="I2922" s="49">
        <v>0.15390000000000001</v>
      </c>
      <c r="J2922" s="49">
        <v>47.1828</v>
      </c>
      <c r="K2922" s="49">
        <v>0.2152</v>
      </c>
      <c r="L2922" s="49">
        <v>100.28466</v>
      </c>
      <c r="M2922" s="47"/>
      <c r="N2922" s="50">
        <v>1.0013895457491122</v>
      </c>
      <c r="O2922" s="50">
        <v>2.0569372288561701E-3</v>
      </c>
      <c r="P2922" s="50">
        <v>0.24081575756643259</v>
      </c>
      <c r="Q2922" s="50">
        <v>6.7895963460274412E-3</v>
      </c>
      <c r="R2922" s="50">
        <v>3.2145302942503135E-3</v>
      </c>
      <c r="S2922" s="50">
        <v>1.7345443929807136</v>
      </c>
      <c r="T2922" s="50">
        <v>5.6858196277832264E-3</v>
      </c>
      <c r="U2922" s="50">
        <v>2.9944965797931751</v>
      </c>
      <c r="V2922" s="51">
        <v>87.809020167804334</v>
      </c>
      <c r="X2922" s="49">
        <v>0.25</v>
      </c>
      <c r="Y2922" s="49">
        <v>19.29</v>
      </c>
      <c r="Z2922" s="49">
        <v>0.67</v>
      </c>
      <c r="AA2922" s="49">
        <v>5.54</v>
      </c>
      <c r="AB2922" s="49">
        <v>13.7</v>
      </c>
      <c r="AC2922" s="49">
        <v>0.24</v>
      </c>
      <c r="AD2922" s="49">
        <v>2.5299999999999998</v>
      </c>
      <c r="AE2922" s="312"/>
      <c r="AF2922" s="465" t="s">
        <v>1750</v>
      </c>
      <c r="AG2922" s="343">
        <v>30</v>
      </c>
      <c r="AH2922" s="343">
        <v>15</v>
      </c>
      <c r="AI2922" s="343"/>
      <c r="AJ2922" s="343"/>
      <c r="AK2922" s="343"/>
      <c r="AL2922" s="343"/>
      <c r="AM2922" s="343"/>
      <c r="AN2922" s="343"/>
      <c r="AO2922" s="343"/>
      <c r="AP2922" s="343"/>
      <c r="AQ2922" s="343"/>
      <c r="AR2922" s="343"/>
      <c r="AS2922" s="343"/>
      <c r="AT2922" s="343"/>
      <c r="AU2922" s="343"/>
      <c r="AV2922" s="343"/>
      <c r="AW2922" s="343"/>
      <c r="AX2922" s="343"/>
      <c r="AY2922" s="343"/>
      <c r="AZ2922" s="343"/>
      <c r="BA2922" s="343"/>
      <c r="BB2922" s="343"/>
      <c r="BC2922" s="343"/>
      <c r="BD2922" s="343"/>
      <c r="BE2922" s="475"/>
      <c r="BF2922" s="475"/>
      <c r="BG2922" s="475"/>
      <c r="BH2922" s="475"/>
      <c r="BI2922" s="475"/>
      <c r="BJ2922" s="475"/>
      <c r="BK2922" s="475"/>
      <c r="BL2922" s="475"/>
      <c r="BM2922" s="475"/>
      <c r="BN2922" s="475"/>
      <c r="BO2922" s="475"/>
      <c r="BP2922" s="306"/>
      <c r="BQ2922" s="496"/>
      <c r="BR2922" s="496"/>
      <c r="BS2922" s="496"/>
      <c r="BT2922" s="496"/>
      <c r="BU2922" s="496"/>
      <c r="BV2922" s="496"/>
    </row>
    <row r="2923" spans="1:74" s="52" customFormat="1" ht="12.75">
      <c r="A2923" s="45">
        <v>2670.080468178493</v>
      </c>
      <c r="B2923" s="46" t="s">
        <v>364</v>
      </c>
      <c r="C2923" s="47" t="s">
        <v>311</v>
      </c>
      <c r="D2923" s="48">
        <v>161.99143421482853</v>
      </c>
      <c r="E2923" s="49">
        <v>40.658099999999997</v>
      </c>
      <c r="F2923" s="49">
        <v>0.1167</v>
      </c>
      <c r="G2923" s="49">
        <v>11.7371</v>
      </c>
      <c r="H2923" s="49">
        <v>0.34089999999999998</v>
      </c>
      <c r="I2923" s="49">
        <v>0.17369999999999999</v>
      </c>
      <c r="J2923" s="49">
        <v>47.548400000000001</v>
      </c>
      <c r="K2923" s="49">
        <v>0.21340000000000001</v>
      </c>
      <c r="L2923" s="49">
        <v>100.78829999999998</v>
      </c>
      <c r="M2923" s="47"/>
      <c r="N2923" s="50">
        <v>0.99810023026764194</v>
      </c>
      <c r="O2923" s="50">
        <v>2.2650268115231281E-3</v>
      </c>
      <c r="P2923" s="50">
        <v>0.24095940098490787</v>
      </c>
      <c r="Q2923" s="50">
        <v>6.73128485892102E-3</v>
      </c>
      <c r="R2923" s="50">
        <v>3.6117080217755253E-3</v>
      </c>
      <c r="S2923" s="50">
        <v>1.7400892707051734</v>
      </c>
      <c r="T2923" s="50">
        <v>5.6127944593687027E-3</v>
      </c>
      <c r="U2923" s="50">
        <v>2.9973697161093114</v>
      </c>
      <c r="V2923" s="51">
        <v>87.836775318632647</v>
      </c>
      <c r="X2923" s="49">
        <v>0.25</v>
      </c>
      <c r="Y2923" s="49">
        <v>18.170000000000002</v>
      </c>
      <c r="Z2923" s="49">
        <v>0.67</v>
      </c>
      <c r="AA2923" s="49">
        <v>5.62</v>
      </c>
      <c r="AB2923" s="49">
        <v>12.02</v>
      </c>
      <c r="AC2923" s="49">
        <v>0.24</v>
      </c>
      <c r="AD2923" s="49">
        <v>2.5499999999999998</v>
      </c>
      <c r="AE2923" s="312"/>
      <c r="AF2923" s="465" t="s">
        <v>1750</v>
      </c>
      <c r="AG2923" s="343">
        <v>30</v>
      </c>
      <c r="AH2923" s="343">
        <v>15</v>
      </c>
      <c r="AI2923" s="343"/>
      <c r="AJ2923" s="343"/>
      <c r="AK2923" s="343"/>
      <c r="AL2923" s="343"/>
      <c r="AM2923" s="343"/>
      <c r="AN2923" s="343"/>
      <c r="AO2923" s="343"/>
      <c r="AP2923" s="343"/>
      <c r="AQ2923" s="343"/>
      <c r="AR2923" s="343"/>
      <c r="AS2923" s="343"/>
      <c r="AT2923" s="343"/>
      <c r="AU2923" s="343"/>
      <c r="AV2923" s="343"/>
      <c r="AW2923" s="343"/>
      <c r="AX2923" s="343"/>
      <c r="AY2923" s="343"/>
      <c r="AZ2923" s="343"/>
      <c r="BA2923" s="343"/>
      <c r="BB2923" s="343"/>
      <c r="BC2923" s="343"/>
      <c r="BD2923" s="343"/>
      <c r="BE2923" s="475"/>
      <c r="BF2923" s="475"/>
      <c r="BG2923" s="475"/>
      <c r="BH2923" s="475"/>
      <c r="BI2923" s="475"/>
      <c r="BJ2923" s="475"/>
      <c r="BK2923" s="475"/>
      <c r="BL2923" s="475"/>
      <c r="BM2923" s="475"/>
      <c r="BN2923" s="475"/>
      <c r="BO2923" s="475"/>
      <c r="BP2923" s="306"/>
      <c r="BQ2923" s="496"/>
      <c r="BR2923" s="496"/>
      <c r="BS2923" s="496"/>
      <c r="BT2923" s="496"/>
      <c r="BU2923" s="496"/>
      <c r="BV2923" s="496"/>
    </row>
    <row r="2924" spans="1:74" s="52" customFormat="1" ht="12.75">
      <c r="A2924" s="45">
        <v>2670.080468178493</v>
      </c>
      <c r="B2924" s="46" t="s">
        <v>364</v>
      </c>
      <c r="C2924" s="47" t="s">
        <v>311</v>
      </c>
      <c r="D2924" s="48">
        <v>167.99143421482853</v>
      </c>
      <c r="E2924" s="49">
        <v>40.446980000000003</v>
      </c>
      <c r="F2924" s="49">
        <v>0.10879999999999999</v>
      </c>
      <c r="G2924" s="49">
        <v>11.627129999999999</v>
      </c>
      <c r="H2924" s="49">
        <v>0.37909999999999999</v>
      </c>
      <c r="I2924" s="49">
        <v>0.16980000000000001</v>
      </c>
      <c r="J2924" s="49">
        <v>47.335129999999999</v>
      </c>
      <c r="K2924" s="49">
        <v>0.20519999999999999</v>
      </c>
      <c r="L2924" s="49">
        <v>100.27214000000002</v>
      </c>
      <c r="M2924" s="47"/>
      <c r="N2924" s="50">
        <v>0.99801498790855436</v>
      </c>
      <c r="O2924" s="50">
        <v>2.1225370195794482E-3</v>
      </c>
      <c r="P2924" s="50">
        <v>0.23992719982000138</v>
      </c>
      <c r="Q2924" s="50">
        <v>7.5239974550563634E-3</v>
      </c>
      <c r="R2924" s="50">
        <v>3.5487416879149253E-3</v>
      </c>
      <c r="S2924" s="50">
        <v>1.7411776462348212</v>
      </c>
      <c r="T2924" s="50">
        <v>5.424827926358811E-3</v>
      </c>
      <c r="U2924" s="50">
        <v>2.9977399380522862</v>
      </c>
      <c r="V2924" s="51">
        <v>87.889222506431537</v>
      </c>
      <c r="X2924" s="49">
        <v>0.25</v>
      </c>
      <c r="Y2924" s="49">
        <v>19.79</v>
      </c>
      <c r="Z2924" s="49">
        <v>0.67</v>
      </c>
      <c r="AA2924" s="49">
        <v>5.01</v>
      </c>
      <c r="AB2924" s="49">
        <v>12.18</v>
      </c>
      <c r="AC2924" s="49">
        <v>0.24</v>
      </c>
      <c r="AD2924" s="49">
        <v>2.66</v>
      </c>
      <c r="AE2924" s="312"/>
      <c r="AF2924" s="465" t="s">
        <v>1750</v>
      </c>
      <c r="AG2924" s="343">
        <v>30</v>
      </c>
      <c r="AH2924" s="343">
        <v>15</v>
      </c>
      <c r="AI2924" s="343"/>
      <c r="AJ2924" s="343"/>
      <c r="AK2924" s="343"/>
      <c r="AL2924" s="343"/>
      <c r="AM2924" s="343"/>
      <c r="AN2924" s="343"/>
      <c r="AO2924" s="343"/>
      <c r="AP2924" s="343"/>
      <c r="AQ2924" s="343"/>
      <c r="AR2924" s="343"/>
      <c r="AS2924" s="343"/>
      <c r="AT2924" s="343"/>
      <c r="AU2924" s="343"/>
      <c r="AV2924" s="343"/>
      <c r="AW2924" s="343"/>
      <c r="AX2924" s="343"/>
      <c r="AY2924" s="343"/>
      <c r="AZ2924" s="343"/>
      <c r="BA2924" s="343"/>
      <c r="BB2924" s="343"/>
      <c r="BC2924" s="343"/>
      <c r="BD2924" s="343"/>
      <c r="BE2924" s="475"/>
      <c r="BF2924" s="475"/>
      <c r="BG2924" s="475"/>
      <c r="BH2924" s="475"/>
      <c r="BI2924" s="475"/>
      <c r="BJ2924" s="475"/>
      <c r="BK2924" s="475"/>
      <c r="BL2924" s="475"/>
      <c r="BM2924" s="475"/>
      <c r="BN2924" s="475"/>
      <c r="BO2924" s="475"/>
      <c r="BP2924" s="306"/>
      <c r="BQ2924" s="496"/>
      <c r="BR2924" s="496"/>
      <c r="BS2924" s="496"/>
      <c r="BT2924" s="496"/>
      <c r="BU2924" s="496"/>
      <c r="BV2924" s="496"/>
    </row>
    <row r="2925" spans="1:74" s="52" customFormat="1" ht="12.75">
      <c r="A2925" s="45">
        <v>2670.080468178493</v>
      </c>
      <c r="B2925" s="46" t="s">
        <v>364</v>
      </c>
      <c r="C2925" s="47" t="s">
        <v>311</v>
      </c>
      <c r="D2925" s="48">
        <v>173.99143421482853</v>
      </c>
      <c r="E2925" s="49">
        <v>40.406759999999998</v>
      </c>
      <c r="F2925" s="49">
        <v>9.2899999999999996E-2</v>
      </c>
      <c r="G2925" s="49">
        <v>11.687110000000001</v>
      </c>
      <c r="H2925" s="49">
        <v>0.3412</v>
      </c>
      <c r="I2925" s="49">
        <v>0.15240000000000001</v>
      </c>
      <c r="J2925" s="49">
        <v>47.345289999999999</v>
      </c>
      <c r="K2925" s="49">
        <v>0.20499999999999999</v>
      </c>
      <c r="L2925" s="49">
        <v>100.23065999999999</v>
      </c>
      <c r="M2925" s="47"/>
      <c r="N2925" s="50">
        <v>0.99762741257365917</v>
      </c>
      <c r="O2925" s="50">
        <v>1.8134495373707416E-3</v>
      </c>
      <c r="P2925" s="50">
        <v>0.24131119573487764</v>
      </c>
      <c r="Q2925" s="50">
        <v>6.7759042574833169E-3</v>
      </c>
      <c r="R2925" s="50">
        <v>3.1870219323511303E-3</v>
      </c>
      <c r="S2925" s="50">
        <v>1.7426078760076458</v>
      </c>
      <c r="T2925" s="50">
        <v>5.4228283082114288E-3</v>
      </c>
      <c r="U2925" s="50">
        <v>2.9987456883515993</v>
      </c>
      <c r="V2925" s="51">
        <v>87.836641162840962</v>
      </c>
      <c r="X2925" s="49">
        <v>0.25</v>
      </c>
      <c r="Y2925" s="49">
        <v>21.91</v>
      </c>
      <c r="Z2925" s="49">
        <v>0.67</v>
      </c>
      <c r="AA2925" s="49">
        <v>5.51</v>
      </c>
      <c r="AB2925" s="49">
        <v>13.59</v>
      </c>
      <c r="AC2925" s="49">
        <v>0.24</v>
      </c>
      <c r="AD2925" s="49">
        <v>2.64</v>
      </c>
      <c r="AE2925" s="312"/>
      <c r="AF2925" s="465" t="s">
        <v>1750</v>
      </c>
      <c r="AG2925" s="343">
        <v>30</v>
      </c>
      <c r="AH2925" s="343">
        <v>15</v>
      </c>
      <c r="AI2925" s="343"/>
      <c r="AJ2925" s="343"/>
      <c r="AK2925" s="343"/>
      <c r="AL2925" s="343"/>
      <c r="AM2925" s="343"/>
      <c r="AN2925" s="343"/>
      <c r="AO2925" s="343"/>
      <c r="AP2925" s="343"/>
      <c r="AQ2925" s="343"/>
      <c r="AR2925" s="343"/>
      <c r="AS2925" s="343"/>
      <c r="AT2925" s="343"/>
      <c r="AU2925" s="343"/>
      <c r="AV2925" s="343"/>
      <c r="AW2925" s="343"/>
      <c r="AX2925" s="343"/>
      <c r="AY2925" s="343"/>
      <c r="AZ2925" s="343"/>
      <c r="BA2925" s="343"/>
      <c r="BB2925" s="343"/>
      <c r="BC2925" s="343"/>
      <c r="BD2925" s="343"/>
      <c r="BE2925" s="475"/>
      <c r="BF2925" s="475"/>
      <c r="BG2925" s="475"/>
      <c r="BH2925" s="475"/>
      <c r="BI2925" s="475"/>
      <c r="BJ2925" s="475"/>
      <c r="BK2925" s="475"/>
      <c r="BL2925" s="475"/>
      <c r="BM2925" s="475"/>
      <c r="BN2925" s="475"/>
      <c r="BO2925" s="475"/>
      <c r="BP2925" s="306"/>
      <c r="BQ2925" s="496"/>
      <c r="BR2925" s="496"/>
      <c r="BS2925" s="496"/>
      <c r="BT2925" s="496"/>
      <c r="BU2925" s="496"/>
      <c r="BV2925" s="496"/>
    </row>
    <row r="2926" spans="1:74" s="52" customFormat="1" ht="12.75">
      <c r="A2926" s="45">
        <v>2670.080468178493</v>
      </c>
      <c r="B2926" s="46" t="s">
        <v>364</v>
      </c>
      <c r="C2926" s="47" t="s">
        <v>311</v>
      </c>
      <c r="D2926" s="48">
        <v>179.99143421482853</v>
      </c>
      <c r="E2926" s="49">
        <v>40.457039999999999</v>
      </c>
      <c r="F2926" s="49">
        <v>9.1200000000000003E-2</v>
      </c>
      <c r="G2926" s="49">
        <v>11.687110000000001</v>
      </c>
      <c r="H2926" s="49">
        <v>0.36149999999999999</v>
      </c>
      <c r="I2926" s="49">
        <v>0.13539999999999999</v>
      </c>
      <c r="J2926" s="49">
        <v>47.253889999999998</v>
      </c>
      <c r="K2926" s="49">
        <v>0.20419999999999999</v>
      </c>
      <c r="L2926" s="49">
        <v>100.19033999999999</v>
      </c>
      <c r="M2926" s="47"/>
      <c r="N2926" s="50">
        <v>0.99910719331306186</v>
      </c>
      <c r="O2926" s="50">
        <v>1.7806896495338581E-3</v>
      </c>
      <c r="P2926" s="50">
        <v>0.24136878628869884</v>
      </c>
      <c r="Q2926" s="50">
        <v>7.1807560854023561E-3</v>
      </c>
      <c r="R2926" s="50">
        <v>2.8321899965655923E-3</v>
      </c>
      <c r="S2926" s="50">
        <v>1.7396588568589626</v>
      </c>
      <c r="T2926" s="50">
        <v>5.4029551956448147E-3</v>
      </c>
      <c r="U2926" s="50">
        <v>2.99733142738787</v>
      </c>
      <c r="V2926" s="51">
        <v>87.815980906496222</v>
      </c>
      <c r="X2926" s="49">
        <v>0.25</v>
      </c>
      <c r="Y2926" s="49">
        <v>22.08</v>
      </c>
      <c r="Z2926" s="49">
        <v>0.67</v>
      </c>
      <c r="AA2926" s="49">
        <v>5.31</v>
      </c>
      <c r="AB2926" s="49">
        <v>15.3</v>
      </c>
      <c r="AC2926" s="49">
        <v>0.24</v>
      </c>
      <c r="AD2926" s="49">
        <v>2.66</v>
      </c>
      <c r="AE2926" s="312"/>
      <c r="AF2926" s="465" t="s">
        <v>1750</v>
      </c>
      <c r="AG2926" s="343">
        <v>30</v>
      </c>
      <c r="AH2926" s="343">
        <v>15</v>
      </c>
      <c r="AI2926" s="343"/>
      <c r="AJ2926" s="343"/>
      <c r="AK2926" s="343"/>
      <c r="AL2926" s="343"/>
      <c r="AM2926" s="343"/>
      <c r="AN2926" s="343"/>
      <c r="AO2926" s="343"/>
      <c r="AP2926" s="343"/>
      <c r="AQ2926" s="343"/>
      <c r="AR2926" s="343"/>
      <c r="AS2926" s="343"/>
      <c r="AT2926" s="343"/>
      <c r="AU2926" s="343"/>
      <c r="AV2926" s="343"/>
      <c r="AW2926" s="343"/>
      <c r="AX2926" s="343"/>
      <c r="AY2926" s="343"/>
      <c r="AZ2926" s="343"/>
      <c r="BA2926" s="343"/>
      <c r="BB2926" s="343"/>
      <c r="BC2926" s="343"/>
      <c r="BD2926" s="343"/>
      <c r="BE2926" s="475"/>
      <c r="BF2926" s="475"/>
      <c r="BG2926" s="475"/>
      <c r="BH2926" s="475"/>
      <c r="BI2926" s="475"/>
      <c r="BJ2926" s="475"/>
      <c r="BK2926" s="475"/>
      <c r="BL2926" s="475"/>
      <c r="BM2926" s="475"/>
      <c r="BN2926" s="475"/>
      <c r="BO2926" s="475"/>
      <c r="BP2926" s="306"/>
      <c r="BQ2926" s="496"/>
      <c r="BR2926" s="496"/>
      <c r="BS2926" s="496"/>
      <c r="BT2926" s="496"/>
      <c r="BU2926" s="496"/>
      <c r="BV2926" s="496"/>
    </row>
    <row r="2927" spans="1:74" s="52" customFormat="1" ht="12.75">
      <c r="A2927" s="45">
        <v>2670.080468178493</v>
      </c>
      <c r="B2927" s="46" t="s">
        <v>364</v>
      </c>
      <c r="C2927" s="47" t="s">
        <v>311</v>
      </c>
      <c r="D2927" s="48">
        <v>185.99143421482853</v>
      </c>
      <c r="E2927" s="49">
        <v>40.658099999999997</v>
      </c>
      <c r="F2927" s="49">
        <v>0.1133</v>
      </c>
      <c r="G2927" s="49">
        <v>11.7271</v>
      </c>
      <c r="H2927" s="49">
        <v>0.33350000000000002</v>
      </c>
      <c r="I2927" s="49">
        <v>0.15909999999999999</v>
      </c>
      <c r="J2927" s="49">
        <v>47.081240000000001</v>
      </c>
      <c r="K2927" s="49">
        <v>0.2099</v>
      </c>
      <c r="L2927" s="49">
        <v>100.28224</v>
      </c>
      <c r="M2927" s="47"/>
      <c r="N2927" s="50">
        <v>1.0026223789070436</v>
      </c>
      <c r="O2927" s="50">
        <v>2.208999610199971E-3</v>
      </c>
      <c r="P2927" s="50">
        <v>0.24184490187213928</v>
      </c>
      <c r="Q2927" s="50">
        <v>6.6150029918224046E-3</v>
      </c>
      <c r="R2927" s="50">
        <v>3.3231215989555545E-3</v>
      </c>
      <c r="S2927" s="50">
        <v>1.7307994654561438</v>
      </c>
      <c r="T2927" s="50">
        <v>5.5457514362516353E-3</v>
      </c>
      <c r="U2927" s="50">
        <v>2.992959621872556</v>
      </c>
      <c r="V2927" s="51">
        <v>87.740065777812234</v>
      </c>
      <c r="X2927" s="49">
        <v>0.25</v>
      </c>
      <c r="Y2927" s="49">
        <v>17.989999999999998</v>
      </c>
      <c r="Z2927" s="49">
        <v>0.67</v>
      </c>
      <c r="AA2927" s="49">
        <v>5.68</v>
      </c>
      <c r="AB2927" s="49">
        <v>13.19</v>
      </c>
      <c r="AC2927" s="49">
        <v>0.24</v>
      </c>
      <c r="AD2927" s="49">
        <v>2.58</v>
      </c>
      <c r="AE2927" s="312"/>
      <c r="AF2927" s="465" t="s">
        <v>1750</v>
      </c>
      <c r="AG2927" s="343">
        <v>30</v>
      </c>
      <c r="AH2927" s="343">
        <v>15</v>
      </c>
      <c r="AI2927" s="343"/>
      <c r="AJ2927" s="343"/>
      <c r="AK2927" s="343"/>
      <c r="AL2927" s="343"/>
      <c r="AM2927" s="343"/>
      <c r="AN2927" s="343"/>
      <c r="AO2927" s="343"/>
      <c r="AP2927" s="343"/>
      <c r="AQ2927" s="343"/>
      <c r="AR2927" s="343"/>
      <c r="AS2927" s="343"/>
      <c r="AT2927" s="343"/>
      <c r="AU2927" s="343"/>
      <c r="AV2927" s="343"/>
      <c r="AW2927" s="343"/>
      <c r="AX2927" s="343"/>
      <c r="AY2927" s="343"/>
      <c r="AZ2927" s="343"/>
      <c r="BA2927" s="343"/>
      <c r="BB2927" s="343"/>
      <c r="BC2927" s="343"/>
      <c r="BD2927" s="343"/>
      <c r="BE2927" s="475"/>
      <c r="BF2927" s="475"/>
      <c r="BG2927" s="475"/>
      <c r="BH2927" s="475"/>
      <c r="BI2927" s="475"/>
      <c r="BJ2927" s="475"/>
      <c r="BK2927" s="475"/>
      <c r="BL2927" s="475"/>
      <c r="BM2927" s="475"/>
      <c r="BN2927" s="475"/>
      <c r="BO2927" s="475"/>
      <c r="BP2927" s="306"/>
      <c r="BQ2927" s="496"/>
      <c r="BR2927" s="496"/>
      <c r="BS2927" s="496"/>
      <c r="BT2927" s="496"/>
      <c r="BU2927" s="496"/>
      <c r="BV2927" s="496"/>
    </row>
    <row r="2928" spans="1:74" s="52" customFormat="1" ht="12.75">
      <c r="A2928" s="45">
        <v>2670.080468178493</v>
      </c>
      <c r="B2928" s="46" t="s">
        <v>364</v>
      </c>
      <c r="C2928" s="47" t="s">
        <v>311</v>
      </c>
      <c r="D2928" s="48">
        <v>191.99143421482853</v>
      </c>
      <c r="E2928" s="49">
        <v>40.567619999999998</v>
      </c>
      <c r="F2928" s="49">
        <v>8.4900000000000003E-2</v>
      </c>
      <c r="G2928" s="49">
        <v>11.667120000000001</v>
      </c>
      <c r="H2928" s="49">
        <v>0.35339999999999999</v>
      </c>
      <c r="I2928" s="49">
        <v>0.14660000000000001</v>
      </c>
      <c r="J2928" s="49">
        <v>47.314819999999997</v>
      </c>
      <c r="K2928" s="49">
        <v>0.2019</v>
      </c>
      <c r="L2928" s="49">
        <v>100.33635999999998</v>
      </c>
      <c r="M2928" s="47"/>
      <c r="N2928" s="50">
        <v>1.0001039782924359</v>
      </c>
      <c r="O2928" s="50">
        <v>1.6548122633523704E-3</v>
      </c>
      <c r="P2928" s="50">
        <v>0.24053887980383162</v>
      </c>
      <c r="Q2928" s="50">
        <v>7.0077090607453601E-3</v>
      </c>
      <c r="R2928" s="50">
        <v>3.0611551019413068E-3</v>
      </c>
      <c r="S2928" s="50">
        <v>1.7388870099134879</v>
      </c>
      <c r="T2928" s="50">
        <v>5.3328527450652446E-3</v>
      </c>
      <c r="U2928" s="50">
        <v>2.99658639718086</v>
      </c>
      <c r="V2928" s="51">
        <v>87.848048211687129</v>
      </c>
      <c r="X2928" s="49">
        <v>0.25</v>
      </c>
      <c r="Y2928" s="49">
        <v>23.44</v>
      </c>
      <c r="Z2928" s="49">
        <v>0.67</v>
      </c>
      <c r="AA2928" s="49">
        <v>5.41</v>
      </c>
      <c r="AB2928" s="49">
        <v>14.2</v>
      </c>
      <c r="AC2928" s="49">
        <v>0.24</v>
      </c>
      <c r="AD2928" s="49">
        <v>2.67</v>
      </c>
      <c r="AE2928" s="312"/>
      <c r="AF2928" s="465" t="s">
        <v>1750</v>
      </c>
      <c r="AG2928" s="343">
        <v>30</v>
      </c>
      <c r="AH2928" s="343">
        <v>15</v>
      </c>
      <c r="AI2928" s="343"/>
      <c r="AJ2928" s="343"/>
      <c r="AK2928" s="343"/>
      <c r="AL2928" s="343"/>
      <c r="AM2928" s="343"/>
      <c r="AN2928" s="343"/>
      <c r="AO2928" s="343"/>
      <c r="AP2928" s="343"/>
      <c r="AQ2928" s="343"/>
      <c r="AR2928" s="343"/>
      <c r="AS2928" s="343"/>
      <c r="AT2928" s="343"/>
      <c r="AU2928" s="343"/>
      <c r="AV2928" s="343"/>
      <c r="AW2928" s="343"/>
      <c r="AX2928" s="343"/>
      <c r="AY2928" s="343"/>
      <c r="AZ2928" s="343"/>
      <c r="BA2928" s="343"/>
      <c r="BB2928" s="343"/>
      <c r="BC2928" s="343"/>
      <c r="BD2928" s="343"/>
      <c r="BE2928" s="475"/>
      <c r="BF2928" s="475"/>
      <c r="BG2928" s="475"/>
      <c r="BH2928" s="475"/>
      <c r="BI2928" s="475"/>
      <c r="BJ2928" s="475"/>
      <c r="BK2928" s="475"/>
      <c r="BL2928" s="475"/>
      <c r="BM2928" s="475"/>
      <c r="BN2928" s="475"/>
      <c r="BO2928" s="475"/>
      <c r="BP2928" s="306"/>
      <c r="BQ2928" s="496"/>
      <c r="BR2928" s="496"/>
      <c r="BS2928" s="496"/>
      <c r="BT2928" s="496"/>
      <c r="BU2928" s="496"/>
      <c r="BV2928" s="496"/>
    </row>
    <row r="2929" spans="1:74" s="52" customFormat="1" ht="12.75">
      <c r="A2929" s="45">
        <v>2670.080468178493</v>
      </c>
      <c r="B2929" s="46" t="s">
        <v>364</v>
      </c>
      <c r="C2929" s="47" t="s">
        <v>311</v>
      </c>
      <c r="D2929" s="48">
        <v>197.99143421482853</v>
      </c>
      <c r="E2929" s="49">
        <v>40.557569999999998</v>
      </c>
      <c r="F2929" s="49">
        <v>6.5299999999999997E-2</v>
      </c>
      <c r="G2929" s="49">
        <v>11.777089999999999</v>
      </c>
      <c r="H2929" s="49">
        <v>0.33260000000000001</v>
      </c>
      <c r="I2929" s="49">
        <v>0.152</v>
      </c>
      <c r="J2929" s="49">
        <v>47.2742</v>
      </c>
      <c r="K2929" s="49">
        <v>0.20499999999999999</v>
      </c>
      <c r="L2929" s="49">
        <v>100.36376</v>
      </c>
      <c r="M2929" s="47"/>
      <c r="N2929" s="50">
        <v>1.0001275110450827</v>
      </c>
      <c r="O2929" s="50">
        <v>1.2731279238159476E-3</v>
      </c>
      <c r="P2929" s="50">
        <v>0.24287199226603934</v>
      </c>
      <c r="Q2929" s="50">
        <v>6.5970470984197645E-3</v>
      </c>
      <c r="R2929" s="50">
        <v>3.1747737046132502E-3</v>
      </c>
      <c r="S2929" s="50">
        <v>1.7378655777885874</v>
      </c>
      <c r="T2929" s="50">
        <v>5.4162032807260488E-3</v>
      </c>
      <c r="U2929" s="50">
        <v>2.9973262331072843</v>
      </c>
      <c r="V2929" s="51">
        <v>87.738305369784996</v>
      </c>
      <c r="X2929" s="49">
        <v>0.25</v>
      </c>
      <c r="Y2929" s="49">
        <v>30.71</v>
      </c>
      <c r="Z2929" s="49">
        <v>0.67</v>
      </c>
      <c r="AA2929" s="49">
        <v>5.63</v>
      </c>
      <c r="AB2929" s="49">
        <v>13.65</v>
      </c>
      <c r="AC2929" s="49">
        <v>0.24</v>
      </c>
      <c r="AD2929" s="49">
        <v>2.66</v>
      </c>
      <c r="AE2929" s="312"/>
      <c r="AF2929" s="465" t="s">
        <v>1750</v>
      </c>
      <c r="AG2929" s="343">
        <v>30</v>
      </c>
      <c r="AH2929" s="343">
        <v>15</v>
      </c>
      <c r="AI2929" s="343"/>
      <c r="AJ2929" s="343"/>
      <c r="AK2929" s="343"/>
      <c r="AL2929" s="343"/>
      <c r="AM2929" s="343"/>
      <c r="AN2929" s="343"/>
      <c r="AO2929" s="343"/>
      <c r="AP2929" s="343"/>
      <c r="AQ2929" s="343"/>
      <c r="AR2929" s="343"/>
      <c r="AS2929" s="343"/>
      <c r="AT2929" s="343"/>
      <c r="AU2929" s="343"/>
      <c r="AV2929" s="343"/>
      <c r="AW2929" s="343"/>
      <c r="AX2929" s="343"/>
      <c r="AY2929" s="343"/>
      <c r="AZ2929" s="343"/>
      <c r="BA2929" s="343"/>
      <c r="BB2929" s="343"/>
      <c r="BC2929" s="343"/>
      <c r="BD2929" s="343"/>
      <c r="BE2929" s="475"/>
      <c r="BF2929" s="475"/>
      <c r="BG2929" s="475"/>
      <c r="BH2929" s="475"/>
      <c r="BI2929" s="475"/>
      <c r="BJ2929" s="475"/>
      <c r="BK2929" s="475"/>
      <c r="BL2929" s="475"/>
      <c r="BM2929" s="475"/>
      <c r="BN2929" s="475"/>
      <c r="BO2929" s="475"/>
      <c r="BP2929" s="306"/>
      <c r="BQ2929" s="496"/>
      <c r="BR2929" s="496"/>
      <c r="BS2929" s="496"/>
      <c r="BT2929" s="496"/>
      <c r="BU2929" s="496"/>
      <c r="BV2929" s="496"/>
    </row>
    <row r="2930" spans="1:74" s="52" customFormat="1" ht="12.75">
      <c r="A2930" s="45">
        <v>2670.080468178493</v>
      </c>
      <c r="B2930" s="46" t="s">
        <v>364</v>
      </c>
      <c r="C2930" s="47" t="s">
        <v>311</v>
      </c>
      <c r="D2930" s="48">
        <v>203.99143421482853</v>
      </c>
      <c r="E2930" s="49">
        <v>40.436920000000001</v>
      </c>
      <c r="F2930" s="49">
        <v>0.1072</v>
      </c>
      <c r="G2930" s="49">
        <v>11.647119999999999</v>
      </c>
      <c r="H2930" s="49">
        <v>0.34720000000000001</v>
      </c>
      <c r="I2930" s="49">
        <v>0.1525</v>
      </c>
      <c r="J2930" s="49">
        <v>47.253889999999998</v>
      </c>
      <c r="K2930" s="49">
        <v>0.20979999999999999</v>
      </c>
      <c r="L2930" s="49">
        <v>100.15463</v>
      </c>
      <c r="M2930" s="47"/>
      <c r="N2930" s="50">
        <v>0.99877527611393635</v>
      </c>
      <c r="O2930" s="50">
        <v>2.0934370918139723E-3</v>
      </c>
      <c r="P2930" s="50">
        <v>0.24058262457468765</v>
      </c>
      <c r="Q2930" s="50">
        <v>6.8978432855474388E-3</v>
      </c>
      <c r="R2930" s="50">
        <v>3.1904011801377769E-3</v>
      </c>
      <c r="S2930" s="50">
        <v>1.7399462241410286</v>
      </c>
      <c r="T2930" s="50">
        <v>5.5520433152835913E-3</v>
      </c>
      <c r="U2930" s="50">
        <v>2.9970378497024353</v>
      </c>
      <c r="V2930" s="51">
        <v>87.85260690695344</v>
      </c>
      <c r="X2930" s="49">
        <v>0.25</v>
      </c>
      <c r="Y2930" s="49">
        <v>18.48</v>
      </c>
      <c r="Z2930" s="49">
        <v>0.67</v>
      </c>
      <c r="AA2930" s="49">
        <v>5.51</v>
      </c>
      <c r="AB2930" s="49">
        <v>13.26</v>
      </c>
      <c r="AC2930" s="49">
        <v>0.24</v>
      </c>
      <c r="AD2930" s="49">
        <v>2.59</v>
      </c>
      <c r="AE2930" s="312"/>
      <c r="AF2930" s="465" t="s">
        <v>1750</v>
      </c>
      <c r="AG2930" s="343">
        <v>30</v>
      </c>
      <c r="AH2930" s="343">
        <v>15</v>
      </c>
      <c r="AI2930" s="343"/>
      <c r="AJ2930" s="343"/>
      <c r="AK2930" s="343"/>
      <c r="AL2930" s="343"/>
      <c r="AM2930" s="343"/>
      <c r="AN2930" s="343"/>
      <c r="AO2930" s="343"/>
      <c r="AP2930" s="343"/>
      <c r="AQ2930" s="343"/>
      <c r="AR2930" s="343"/>
      <c r="AS2930" s="343"/>
      <c r="AT2930" s="343"/>
      <c r="AU2930" s="343"/>
      <c r="AV2930" s="343"/>
      <c r="AW2930" s="343"/>
      <c r="AX2930" s="343"/>
      <c r="AY2930" s="343"/>
      <c r="AZ2930" s="343"/>
      <c r="BA2930" s="343"/>
      <c r="BB2930" s="343"/>
      <c r="BC2930" s="343"/>
      <c r="BD2930" s="343"/>
      <c r="BE2930" s="475"/>
      <c r="BF2930" s="475"/>
      <c r="BG2930" s="475"/>
      <c r="BH2930" s="475"/>
      <c r="BI2930" s="475"/>
      <c r="BJ2930" s="475"/>
      <c r="BK2930" s="475"/>
      <c r="BL2930" s="475"/>
      <c r="BM2930" s="475"/>
      <c r="BN2930" s="475"/>
      <c r="BO2930" s="475"/>
      <c r="BP2930" s="306"/>
      <c r="BQ2930" s="496"/>
      <c r="BR2930" s="496"/>
      <c r="BS2930" s="496"/>
      <c r="BT2930" s="496"/>
      <c r="BU2930" s="496"/>
      <c r="BV2930" s="496"/>
    </row>
    <row r="2931" spans="1:74" s="52" customFormat="1" ht="12.75">
      <c r="A2931" s="45">
        <v>2670.080468178493</v>
      </c>
      <c r="B2931" s="46" t="s">
        <v>364</v>
      </c>
      <c r="C2931" s="47" t="s">
        <v>311</v>
      </c>
      <c r="D2931" s="48">
        <v>209.99143421482853</v>
      </c>
      <c r="E2931" s="49">
        <v>40.547519999999999</v>
      </c>
      <c r="F2931" s="49">
        <v>0.1026</v>
      </c>
      <c r="G2931" s="49">
        <v>11.657120000000001</v>
      </c>
      <c r="H2931" s="49">
        <v>0.36349999999999999</v>
      </c>
      <c r="I2931" s="49">
        <v>0.15659999999999999</v>
      </c>
      <c r="J2931" s="49">
        <v>47.314819999999997</v>
      </c>
      <c r="K2931" s="49">
        <v>0.2039</v>
      </c>
      <c r="L2931" s="49">
        <v>100.34605999999999</v>
      </c>
      <c r="M2931" s="47"/>
      <c r="N2931" s="50">
        <v>0.99953356944672223</v>
      </c>
      <c r="O2931" s="50">
        <v>1.9996586387195162E-3</v>
      </c>
      <c r="P2931" s="50">
        <v>0.2403147064787815</v>
      </c>
      <c r="Q2931" s="50">
        <v>7.2074459699297379E-3</v>
      </c>
      <c r="R2931" s="50">
        <v>3.2697201581922942E-3</v>
      </c>
      <c r="S2931" s="50">
        <v>1.7387567366466363</v>
      </c>
      <c r="T2931" s="50">
        <v>5.3852759368573384E-3</v>
      </c>
      <c r="U2931" s="50">
        <v>2.9964671132758389</v>
      </c>
      <c r="V2931" s="51">
        <v>87.857199025656783</v>
      </c>
      <c r="X2931" s="49">
        <v>0.25</v>
      </c>
      <c r="Y2931" s="49">
        <v>20.41</v>
      </c>
      <c r="Z2931" s="49">
        <v>0.67</v>
      </c>
      <c r="AA2931" s="49">
        <v>5.2</v>
      </c>
      <c r="AB2931" s="49">
        <v>13.05</v>
      </c>
      <c r="AC2931" s="49">
        <v>0.24</v>
      </c>
      <c r="AD2931" s="49">
        <v>2.65</v>
      </c>
      <c r="AE2931" s="312"/>
      <c r="AF2931" s="465" t="s">
        <v>1750</v>
      </c>
      <c r="AG2931" s="343">
        <v>30</v>
      </c>
      <c r="AH2931" s="343">
        <v>15</v>
      </c>
      <c r="AI2931" s="343"/>
      <c r="AJ2931" s="343"/>
      <c r="AK2931" s="343"/>
      <c r="AL2931" s="343"/>
      <c r="AM2931" s="343"/>
      <c r="AN2931" s="343"/>
      <c r="AO2931" s="343"/>
      <c r="AP2931" s="343"/>
      <c r="AQ2931" s="343"/>
      <c r="AR2931" s="343"/>
      <c r="AS2931" s="343"/>
      <c r="AT2931" s="343"/>
      <c r="AU2931" s="343"/>
      <c r="AV2931" s="343"/>
      <c r="AW2931" s="343"/>
      <c r="AX2931" s="343"/>
      <c r="AY2931" s="343"/>
      <c r="AZ2931" s="343"/>
      <c r="BA2931" s="343"/>
      <c r="BB2931" s="343"/>
      <c r="BC2931" s="343"/>
      <c r="BD2931" s="343"/>
      <c r="BE2931" s="475"/>
      <c r="BF2931" s="475"/>
      <c r="BG2931" s="475"/>
      <c r="BH2931" s="475"/>
      <c r="BI2931" s="475"/>
      <c r="BJ2931" s="475"/>
      <c r="BK2931" s="475"/>
      <c r="BL2931" s="475"/>
      <c r="BM2931" s="475"/>
      <c r="BN2931" s="475"/>
      <c r="BO2931" s="475"/>
      <c r="BP2931" s="306"/>
      <c r="BQ2931" s="496"/>
      <c r="BR2931" s="496"/>
      <c r="BS2931" s="496"/>
      <c r="BT2931" s="496"/>
      <c r="BU2931" s="496"/>
      <c r="BV2931" s="496"/>
    </row>
    <row r="2932" spans="1:74" s="52" customFormat="1" ht="12.75">
      <c r="A2932" s="45">
        <v>2670.080468178493</v>
      </c>
      <c r="B2932" s="46" t="s">
        <v>364</v>
      </c>
      <c r="C2932" s="47" t="s">
        <v>311</v>
      </c>
      <c r="D2932" s="48">
        <v>215.99143421482853</v>
      </c>
      <c r="E2932" s="49">
        <v>40.597790000000003</v>
      </c>
      <c r="F2932" s="49">
        <v>0.10390000000000001</v>
      </c>
      <c r="G2932" s="49">
        <v>11.76709</v>
      </c>
      <c r="H2932" s="49">
        <v>0.36530000000000001</v>
      </c>
      <c r="I2932" s="49">
        <v>0.17169999999999999</v>
      </c>
      <c r="J2932" s="49">
        <v>47.46716</v>
      </c>
      <c r="K2932" s="49">
        <v>0.20660000000000001</v>
      </c>
      <c r="L2932" s="49">
        <v>100.67954</v>
      </c>
      <c r="M2932" s="47"/>
      <c r="N2932" s="50">
        <v>0.99806749711298537</v>
      </c>
      <c r="O2932" s="50">
        <v>2.0195215067492439E-3</v>
      </c>
      <c r="P2932" s="50">
        <v>0.2419260246066112</v>
      </c>
      <c r="Q2932" s="50">
        <v>7.2235566740738409E-3</v>
      </c>
      <c r="R2932" s="50">
        <v>3.5753087707073249E-3</v>
      </c>
      <c r="S2932" s="50">
        <v>1.739639714761519</v>
      </c>
      <c r="T2932" s="50">
        <v>5.4418364408701696E-3</v>
      </c>
      <c r="U2932" s="50">
        <v>2.9978934598735161</v>
      </c>
      <c r="V2932" s="51">
        <v>87.791168377600471</v>
      </c>
      <c r="X2932" s="49">
        <v>0.25</v>
      </c>
      <c r="Y2932" s="49">
        <v>19.34</v>
      </c>
      <c r="Z2932" s="49">
        <v>0.67</v>
      </c>
      <c r="AA2932" s="49">
        <v>5.22</v>
      </c>
      <c r="AB2932" s="49">
        <v>12.33</v>
      </c>
      <c r="AC2932" s="49">
        <v>0.24</v>
      </c>
      <c r="AD2932" s="49">
        <v>2.64</v>
      </c>
      <c r="AE2932" s="312"/>
      <c r="AF2932" s="465" t="s">
        <v>1750</v>
      </c>
      <c r="AG2932" s="343">
        <v>30</v>
      </c>
      <c r="AH2932" s="343">
        <v>15</v>
      </c>
      <c r="AI2932" s="343"/>
      <c r="AJ2932" s="343"/>
      <c r="AK2932" s="343"/>
      <c r="AL2932" s="343"/>
      <c r="AM2932" s="343"/>
      <c r="AN2932" s="343"/>
      <c r="AO2932" s="343"/>
      <c r="AP2932" s="343"/>
      <c r="AQ2932" s="343"/>
      <c r="AR2932" s="343"/>
      <c r="AS2932" s="343"/>
      <c r="AT2932" s="343"/>
      <c r="AU2932" s="343"/>
      <c r="AV2932" s="343"/>
      <c r="AW2932" s="343"/>
      <c r="AX2932" s="343"/>
      <c r="AY2932" s="343"/>
      <c r="AZ2932" s="343"/>
      <c r="BA2932" s="343"/>
      <c r="BB2932" s="343"/>
      <c r="BC2932" s="343"/>
      <c r="BD2932" s="343"/>
      <c r="BE2932" s="475"/>
      <c r="BF2932" s="475"/>
      <c r="BG2932" s="475"/>
      <c r="BH2932" s="475"/>
      <c r="BI2932" s="475"/>
      <c r="BJ2932" s="475"/>
      <c r="BK2932" s="475"/>
      <c r="BL2932" s="475"/>
      <c r="BM2932" s="475"/>
      <c r="BN2932" s="475"/>
      <c r="BO2932" s="475"/>
      <c r="BP2932" s="306"/>
      <c r="BQ2932" s="496"/>
      <c r="BR2932" s="496"/>
      <c r="BS2932" s="496"/>
      <c r="BT2932" s="496"/>
      <c r="BU2932" s="496"/>
      <c r="BV2932" s="496"/>
    </row>
    <row r="2933" spans="1:74" s="52" customFormat="1" ht="12.75">
      <c r="A2933" s="45">
        <v>2670.080468178493</v>
      </c>
      <c r="B2933" s="46" t="s">
        <v>364</v>
      </c>
      <c r="C2933" s="47" t="s">
        <v>311</v>
      </c>
      <c r="D2933" s="48">
        <v>221.99143421482853</v>
      </c>
      <c r="E2933" s="49">
        <v>40.607840000000003</v>
      </c>
      <c r="F2933" s="49">
        <v>9.1899999999999996E-2</v>
      </c>
      <c r="G2933" s="49">
        <v>11.807079999999999</v>
      </c>
      <c r="H2933" s="49">
        <v>0.35589999999999999</v>
      </c>
      <c r="I2933" s="49">
        <v>0.16259999999999999</v>
      </c>
      <c r="J2933" s="49">
        <v>47.2742</v>
      </c>
      <c r="K2933" s="49">
        <v>0.20849999999999999</v>
      </c>
      <c r="L2933" s="49">
        <v>100.50802</v>
      </c>
      <c r="M2933" s="47"/>
      <c r="N2933" s="50">
        <v>1.0000097343200083</v>
      </c>
      <c r="O2933" s="50">
        <v>1.7893086636580999E-3</v>
      </c>
      <c r="P2933" s="50">
        <v>0.24316039385907809</v>
      </c>
      <c r="Q2933" s="50">
        <v>7.0496282964753283E-3</v>
      </c>
      <c r="R2933" s="50">
        <v>3.3915687013565629E-3</v>
      </c>
      <c r="S2933" s="50">
        <v>1.7355098067757311</v>
      </c>
      <c r="T2933" s="50">
        <v>5.5012077363684958E-3</v>
      </c>
      <c r="U2933" s="50">
        <v>2.9964116483526757</v>
      </c>
      <c r="V2933" s="51">
        <v>87.710918485502745</v>
      </c>
      <c r="X2933" s="49">
        <v>0.25</v>
      </c>
      <c r="Y2933" s="49">
        <v>21.65</v>
      </c>
      <c r="Z2933" s="49">
        <v>0.67</v>
      </c>
      <c r="AA2933" s="49">
        <v>5.31</v>
      </c>
      <c r="AB2933" s="49">
        <v>13.12</v>
      </c>
      <c r="AC2933" s="49">
        <v>0.24</v>
      </c>
      <c r="AD2933" s="49">
        <v>2.6</v>
      </c>
      <c r="AE2933" s="312"/>
      <c r="AF2933" s="465" t="s">
        <v>1750</v>
      </c>
      <c r="AG2933" s="343">
        <v>30</v>
      </c>
      <c r="AH2933" s="343">
        <v>15</v>
      </c>
      <c r="AI2933" s="343"/>
      <c r="AJ2933" s="343"/>
      <c r="AK2933" s="343"/>
      <c r="AL2933" s="343"/>
      <c r="AM2933" s="343"/>
      <c r="AN2933" s="343"/>
      <c r="AO2933" s="343"/>
      <c r="AP2933" s="343"/>
      <c r="AQ2933" s="343"/>
      <c r="AR2933" s="343"/>
      <c r="AS2933" s="343"/>
      <c r="AT2933" s="343"/>
      <c r="AU2933" s="343"/>
      <c r="AV2933" s="343"/>
      <c r="AW2933" s="343"/>
      <c r="AX2933" s="343"/>
      <c r="AY2933" s="343"/>
      <c r="AZ2933" s="343"/>
      <c r="BA2933" s="343"/>
      <c r="BB2933" s="343"/>
      <c r="BC2933" s="343"/>
      <c r="BD2933" s="343"/>
      <c r="BE2933" s="475"/>
      <c r="BF2933" s="475"/>
      <c r="BG2933" s="475"/>
      <c r="BH2933" s="475"/>
      <c r="BI2933" s="475"/>
      <c r="BJ2933" s="475"/>
      <c r="BK2933" s="475"/>
      <c r="BL2933" s="475"/>
      <c r="BM2933" s="475"/>
      <c r="BN2933" s="475"/>
      <c r="BO2933" s="475"/>
      <c r="BP2933" s="306"/>
      <c r="BQ2933" s="496"/>
      <c r="BR2933" s="496"/>
      <c r="BS2933" s="496"/>
      <c r="BT2933" s="496"/>
      <c r="BU2933" s="496"/>
      <c r="BV2933" s="496"/>
    </row>
    <row r="2934" spans="1:74" s="52" customFormat="1" ht="12.75">
      <c r="A2934" s="45">
        <v>2670.080468178493</v>
      </c>
      <c r="B2934" s="46" t="s">
        <v>364</v>
      </c>
      <c r="C2934" s="47" t="s">
        <v>311</v>
      </c>
      <c r="D2934" s="48">
        <v>227.99143421482853</v>
      </c>
      <c r="E2934" s="49">
        <v>40.477130000000002</v>
      </c>
      <c r="F2934" s="49">
        <v>9.8400000000000001E-2</v>
      </c>
      <c r="G2934" s="49">
        <v>11.54715</v>
      </c>
      <c r="H2934" s="49">
        <v>0.35</v>
      </c>
      <c r="I2934" s="49">
        <v>0.18859999999999999</v>
      </c>
      <c r="J2934" s="49">
        <v>47.253889999999998</v>
      </c>
      <c r="K2934" s="49">
        <v>0.21460000000000001</v>
      </c>
      <c r="L2934" s="49">
        <v>100.12977000000001</v>
      </c>
      <c r="M2934" s="47"/>
      <c r="N2934" s="50">
        <v>0.99968254792939037</v>
      </c>
      <c r="O2934" s="50">
        <v>1.921422678319644E-3</v>
      </c>
      <c r="P2934" s="50">
        <v>0.23849715362639365</v>
      </c>
      <c r="Q2934" s="50">
        <v>6.9528736220039848E-3</v>
      </c>
      <c r="R2934" s="50">
        <v>3.9452981283108896E-3</v>
      </c>
      <c r="S2934" s="50">
        <v>1.7397967305281965</v>
      </c>
      <c r="T2934" s="50">
        <v>5.6785802013554236E-3</v>
      </c>
      <c r="U2934" s="50">
        <v>2.9964746067139703</v>
      </c>
      <c r="V2934" s="51">
        <v>87.944301120441793</v>
      </c>
      <c r="X2934" s="49">
        <v>0.25</v>
      </c>
      <c r="Y2934" s="49">
        <v>21.46</v>
      </c>
      <c r="Z2934" s="49">
        <v>0.68</v>
      </c>
      <c r="AA2934" s="49">
        <v>5.44</v>
      </c>
      <c r="AB2934" s="49">
        <v>11.12</v>
      </c>
      <c r="AC2934" s="49">
        <v>0.24</v>
      </c>
      <c r="AD2934" s="49">
        <v>2.52</v>
      </c>
      <c r="AE2934" s="312"/>
      <c r="AF2934" s="465" t="s">
        <v>1750</v>
      </c>
      <c r="AG2934" s="343">
        <v>30</v>
      </c>
      <c r="AH2934" s="343">
        <v>15</v>
      </c>
      <c r="AI2934" s="343"/>
      <c r="AJ2934" s="343"/>
      <c r="AK2934" s="343"/>
      <c r="AL2934" s="343"/>
      <c r="AM2934" s="343"/>
      <c r="AN2934" s="343"/>
      <c r="AO2934" s="343"/>
      <c r="AP2934" s="343"/>
      <c r="AQ2934" s="343"/>
      <c r="AR2934" s="343"/>
      <c r="AS2934" s="343"/>
      <c r="AT2934" s="343"/>
      <c r="AU2934" s="343"/>
      <c r="AV2934" s="343"/>
      <c r="AW2934" s="343"/>
      <c r="AX2934" s="343"/>
      <c r="AY2934" s="343"/>
      <c r="AZ2934" s="343"/>
      <c r="BA2934" s="343"/>
      <c r="BB2934" s="343"/>
      <c r="BC2934" s="343"/>
      <c r="BD2934" s="343"/>
      <c r="BE2934" s="475"/>
      <c r="BF2934" s="475"/>
      <c r="BG2934" s="475"/>
      <c r="BH2934" s="475"/>
      <c r="BI2934" s="475"/>
      <c r="BJ2934" s="475"/>
      <c r="BK2934" s="475"/>
      <c r="BL2934" s="475"/>
      <c r="BM2934" s="475"/>
      <c r="BN2934" s="475"/>
      <c r="BO2934" s="475"/>
      <c r="BP2934" s="306"/>
      <c r="BQ2934" s="496"/>
      <c r="BR2934" s="496"/>
      <c r="BS2934" s="496"/>
      <c r="BT2934" s="496"/>
      <c r="BU2934" s="496"/>
      <c r="BV2934" s="496"/>
    </row>
    <row r="2935" spans="1:74" s="52" customFormat="1" ht="12.75">
      <c r="A2935" s="45">
        <v>2670.080468178493</v>
      </c>
      <c r="B2935" s="46" t="s">
        <v>364</v>
      </c>
      <c r="C2935" s="47" t="s">
        <v>311</v>
      </c>
      <c r="D2935" s="48">
        <v>233.99143421482853</v>
      </c>
      <c r="E2935" s="49">
        <v>40.457039999999999</v>
      </c>
      <c r="F2935" s="49">
        <v>0.113</v>
      </c>
      <c r="G2935" s="49">
        <v>11.7171</v>
      </c>
      <c r="H2935" s="49">
        <v>0.36959999999999998</v>
      </c>
      <c r="I2935" s="49">
        <v>0.1424</v>
      </c>
      <c r="J2935" s="49">
        <v>47.32497</v>
      </c>
      <c r="K2935" s="49">
        <v>0.21640000000000001</v>
      </c>
      <c r="L2935" s="49">
        <v>100.34050999999999</v>
      </c>
      <c r="M2935" s="47"/>
      <c r="N2935" s="50">
        <v>0.99782417816539914</v>
      </c>
      <c r="O2935" s="50">
        <v>2.2035036627922706E-3</v>
      </c>
      <c r="P2935" s="50">
        <v>0.24167740476863078</v>
      </c>
      <c r="Q2935" s="50">
        <v>7.3322248259041463E-3</v>
      </c>
      <c r="R2935" s="50">
        <v>2.9747854369576556E-3</v>
      </c>
      <c r="S2935" s="50">
        <v>1.7400383138140429</v>
      </c>
      <c r="T2935" s="50">
        <v>5.7184038352894968E-3</v>
      </c>
      <c r="U2935" s="50">
        <v>2.9977688145090164</v>
      </c>
      <c r="V2935" s="51">
        <v>87.80463804659739</v>
      </c>
      <c r="X2935" s="49">
        <v>0.25</v>
      </c>
      <c r="Y2935" s="49">
        <v>17.78</v>
      </c>
      <c r="Z2935" s="49">
        <v>0.67</v>
      </c>
      <c r="AA2935" s="49">
        <v>5.19</v>
      </c>
      <c r="AB2935" s="49">
        <v>14.5</v>
      </c>
      <c r="AC2935" s="49">
        <v>0.24</v>
      </c>
      <c r="AD2935" s="49">
        <v>2.52</v>
      </c>
      <c r="AE2935" s="312"/>
      <c r="AF2935" s="465" t="s">
        <v>1750</v>
      </c>
      <c r="AG2935" s="343">
        <v>30</v>
      </c>
      <c r="AH2935" s="343">
        <v>15</v>
      </c>
      <c r="AI2935" s="343"/>
      <c r="AJ2935" s="343"/>
      <c r="AK2935" s="343"/>
      <c r="AL2935" s="343"/>
      <c r="AM2935" s="343"/>
      <c r="AN2935" s="343"/>
      <c r="AO2935" s="343"/>
      <c r="AP2935" s="343"/>
      <c r="AQ2935" s="343"/>
      <c r="AR2935" s="343"/>
      <c r="AS2935" s="343"/>
      <c r="AT2935" s="343"/>
      <c r="AU2935" s="343"/>
      <c r="AV2935" s="343"/>
      <c r="AW2935" s="343"/>
      <c r="AX2935" s="343"/>
      <c r="AY2935" s="343"/>
      <c r="AZ2935" s="343"/>
      <c r="BA2935" s="343"/>
      <c r="BB2935" s="343"/>
      <c r="BC2935" s="343"/>
      <c r="BD2935" s="343"/>
      <c r="BE2935" s="475"/>
      <c r="BF2935" s="475"/>
      <c r="BG2935" s="475"/>
      <c r="BH2935" s="475"/>
      <c r="BI2935" s="475"/>
      <c r="BJ2935" s="475"/>
      <c r="BK2935" s="475"/>
      <c r="BL2935" s="475"/>
      <c r="BM2935" s="475"/>
      <c r="BN2935" s="475"/>
      <c r="BO2935" s="475"/>
      <c r="BP2935" s="306"/>
      <c r="BQ2935" s="496"/>
      <c r="BR2935" s="496"/>
      <c r="BS2935" s="496"/>
      <c r="BT2935" s="496"/>
      <c r="BU2935" s="496"/>
      <c r="BV2935" s="496"/>
    </row>
    <row r="2936" spans="1:74" s="52" customFormat="1" ht="12.75">
      <c r="A2936" s="45">
        <v>2670.080468178493</v>
      </c>
      <c r="B2936" s="46" t="s">
        <v>364</v>
      </c>
      <c r="C2936" s="47" t="s">
        <v>311</v>
      </c>
      <c r="D2936" s="48">
        <v>239.99143421482853</v>
      </c>
      <c r="E2936" s="49">
        <v>40.436920000000001</v>
      </c>
      <c r="F2936" s="49">
        <v>8.5300000000000001E-2</v>
      </c>
      <c r="G2936" s="49">
        <v>11.7471</v>
      </c>
      <c r="H2936" s="49">
        <v>0.35680000000000001</v>
      </c>
      <c r="I2936" s="49">
        <v>0.1186</v>
      </c>
      <c r="J2936" s="49">
        <v>47.46716</v>
      </c>
      <c r="K2936" s="49">
        <v>0.20349999999999999</v>
      </c>
      <c r="L2936" s="49">
        <v>100.41538</v>
      </c>
      <c r="M2936" s="47"/>
      <c r="N2936" s="50">
        <v>0.99679419016888482</v>
      </c>
      <c r="O2936" s="50">
        <v>1.6624625676960028E-3</v>
      </c>
      <c r="P2936" s="50">
        <v>0.24216651338014453</v>
      </c>
      <c r="Q2936" s="50">
        <v>7.074506782487471E-3</v>
      </c>
      <c r="R2936" s="50">
        <v>2.4762692088377502E-3</v>
      </c>
      <c r="S2936" s="50">
        <v>1.7443323012233891</v>
      </c>
      <c r="T2936" s="50">
        <v>5.3746413642840702E-3</v>
      </c>
      <c r="U2936" s="50">
        <v>2.9998808846957239</v>
      </c>
      <c r="V2936" s="51">
        <v>87.809380423492669</v>
      </c>
      <c r="X2936" s="49">
        <v>0.25</v>
      </c>
      <c r="Y2936" s="49">
        <v>23.94</v>
      </c>
      <c r="Z2936" s="49">
        <v>0.67</v>
      </c>
      <c r="AA2936" s="49">
        <v>5.32</v>
      </c>
      <c r="AB2936" s="49">
        <v>17.3</v>
      </c>
      <c r="AC2936" s="49">
        <v>0.24</v>
      </c>
      <c r="AD2936" s="49">
        <v>2.66</v>
      </c>
      <c r="AE2936" s="312"/>
      <c r="AF2936" s="465" t="s">
        <v>1750</v>
      </c>
      <c r="AG2936" s="343">
        <v>30</v>
      </c>
      <c r="AH2936" s="343">
        <v>15</v>
      </c>
      <c r="AI2936" s="343"/>
      <c r="AJ2936" s="343"/>
      <c r="AK2936" s="343"/>
      <c r="AL2936" s="343"/>
      <c r="AM2936" s="343"/>
      <c r="AN2936" s="343"/>
      <c r="AO2936" s="343"/>
      <c r="AP2936" s="343"/>
      <c r="AQ2936" s="343"/>
      <c r="AR2936" s="343"/>
      <c r="AS2936" s="343"/>
      <c r="AT2936" s="343"/>
      <c r="AU2936" s="343"/>
      <c r="AV2936" s="343"/>
      <c r="AW2936" s="343"/>
      <c r="AX2936" s="343"/>
      <c r="AY2936" s="343"/>
      <c r="AZ2936" s="343"/>
      <c r="BA2936" s="343"/>
      <c r="BB2936" s="343"/>
      <c r="BC2936" s="343"/>
      <c r="BD2936" s="343"/>
      <c r="BE2936" s="475"/>
      <c r="BF2936" s="475"/>
      <c r="BG2936" s="475"/>
      <c r="BH2936" s="475"/>
      <c r="BI2936" s="475"/>
      <c r="BJ2936" s="475"/>
      <c r="BK2936" s="475"/>
      <c r="BL2936" s="475"/>
      <c r="BM2936" s="475"/>
      <c r="BN2936" s="475"/>
      <c r="BO2936" s="475"/>
      <c r="BP2936" s="306"/>
      <c r="BQ2936" s="496"/>
      <c r="BR2936" s="496"/>
      <c r="BS2936" s="496"/>
      <c r="BT2936" s="496"/>
      <c r="BU2936" s="496"/>
      <c r="BV2936" s="496"/>
    </row>
    <row r="2937" spans="1:74" s="52" customFormat="1" ht="12.75">
      <c r="A2937" s="45">
        <v>2670.080468178493</v>
      </c>
      <c r="B2937" s="46" t="s">
        <v>364</v>
      </c>
      <c r="C2937" s="47" t="s">
        <v>311</v>
      </c>
      <c r="D2937" s="48">
        <v>245.99143421482853</v>
      </c>
      <c r="E2937" s="49">
        <v>40.698320000000002</v>
      </c>
      <c r="F2937" s="49">
        <v>8.0399999999999999E-2</v>
      </c>
      <c r="G2937" s="49">
        <v>11.647119999999999</v>
      </c>
      <c r="H2937" s="49">
        <v>0.34970000000000001</v>
      </c>
      <c r="I2937" s="49">
        <v>0.12039999999999999</v>
      </c>
      <c r="J2937" s="49">
        <v>47.487459999999999</v>
      </c>
      <c r="K2937" s="49">
        <v>0.20549999999999999</v>
      </c>
      <c r="L2937" s="49">
        <v>100.5889</v>
      </c>
      <c r="M2937" s="47"/>
      <c r="N2937" s="50">
        <v>1.0004278136143894</v>
      </c>
      <c r="O2937" s="50">
        <v>1.5625745226191924E-3</v>
      </c>
      <c r="P2937" s="50">
        <v>0.23943289640134127</v>
      </c>
      <c r="Q2937" s="50">
        <v>6.9143092486881547E-3</v>
      </c>
      <c r="R2937" s="50">
        <v>2.5068104780179338E-3</v>
      </c>
      <c r="S2937" s="50">
        <v>1.7401903718628047</v>
      </c>
      <c r="T2937" s="50">
        <v>5.4122612125117736E-3</v>
      </c>
      <c r="U2937" s="50">
        <v>2.9964470373403724</v>
      </c>
      <c r="V2937" s="51">
        <v>87.905128200918213</v>
      </c>
      <c r="X2937" s="49">
        <v>0.25</v>
      </c>
      <c r="Y2937" s="49">
        <v>25.49</v>
      </c>
      <c r="Z2937" s="49">
        <v>0.67</v>
      </c>
      <c r="AA2937" s="49">
        <v>5.45</v>
      </c>
      <c r="AB2937" s="49">
        <v>16.95</v>
      </c>
      <c r="AC2937" s="49">
        <v>0.24</v>
      </c>
      <c r="AD2937" s="49">
        <v>2.63</v>
      </c>
      <c r="AE2937" s="312"/>
      <c r="AF2937" s="465" t="s">
        <v>1750</v>
      </c>
      <c r="AG2937" s="343">
        <v>30</v>
      </c>
      <c r="AH2937" s="343">
        <v>15</v>
      </c>
      <c r="AI2937" s="343"/>
      <c r="AJ2937" s="343"/>
      <c r="AK2937" s="343"/>
      <c r="AL2937" s="343"/>
      <c r="AM2937" s="343"/>
      <c r="AN2937" s="343"/>
      <c r="AO2937" s="343"/>
      <c r="AP2937" s="343"/>
      <c r="AQ2937" s="343"/>
      <c r="AR2937" s="343"/>
      <c r="AS2937" s="343"/>
      <c r="AT2937" s="343"/>
      <c r="AU2937" s="343"/>
      <c r="AV2937" s="343"/>
      <c r="AW2937" s="343"/>
      <c r="AX2937" s="343"/>
      <c r="AY2937" s="343"/>
      <c r="AZ2937" s="343"/>
      <c r="BA2937" s="343"/>
      <c r="BB2937" s="343"/>
      <c r="BC2937" s="343"/>
      <c r="BD2937" s="343"/>
      <c r="BE2937" s="475"/>
      <c r="BF2937" s="475"/>
      <c r="BG2937" s="475"/>
      <c r="BH2937" s="475"/>
      <c r="BI2937" s="475"/>
      <c r="BJ2937" s="475"/>
      <c r="BK2937" s="475"/>
      <c r="BL2937" s="475"/>
      <c r="BM2937" s="475"/>
      <c r="BN2937" s="475"/>
      <c r="BO2937" s="475"/>
      <c r="BP2937" s="306"/>
      <c r="BQ2937" s="496"/>
      <c r="BR2937" s="496"/>
      <c r="BS2937" s="496"/>
      <c r="BT2937" s="496"/>
      <c r="BU2937" s="496"/>
      <c r="BV2937" s="496"/>
    </row>
    <row r="2938" spans="1:74" s="52" customFormat="1" ht="12.75">
      <c r="A2938" s="45">
        <v>2670.080468178493</v>
      </c>
      <c r="B2938" s="46" t="s">
        <v>364</v>
      </c>
      <c r="C2938" s="47" t="s">
        <v>311</v>
      </c>
      <c r="D2938" s="48">
        <v>251.99143421482853</v>
      </c>
      <c r="E2938" s="49">
        <v>40.627940000000002</v>
      </c>
      <c r="F2938" s="49">
        <v>9.1200000000000003E-2</v>
      </c>
      <c r="G2938" s="49">
        <v>11.61713</v>
      </c>
      <c r="H2938" s="49">
        <v>0.36659999999999998</v>
      </c>
      <c r="I2938" s="49">
        <v>0.1782</v>
      </c>
      <c r="J2938" s="49">
        <v>47.253889999999998</v>
      </c>
      <c r="K2938" s="49">
        <v>0.20910000000000001</v>
      </c>
      <c r="L2938" s="49">
        <v>100.34406</v>
      </c>
      <c r="M2938" s="47"/>
      <c r="N2938" s="50">
        <v>1.0012945597112017</v>
      </c>
      <c r="O2938" s="50">
        <v>1.7770813435860941E-3</v>
      </c>
      <c r="P2938" s="50">
        <v>0.23943735010338116</v>
      </c>
      <c r="Q2938" s="50">
        <v>7.2673053305481079E-3</v>
      </c>
      <c r="R2938" s="50">
        <v>3.7198933868143264E-3</v>
      </c>
      <c r="S2938" s="50">
        <v>1.7361336937841239</v>
      </c>
      <c r="T2938" s="50">
        <v>5.5213939419711056E-3</v>
      </c>
      <c r="U2938" s="50">
        <v>2.995151277601626</v>
      </c>
      <c r="V2938" s="51">
        <v>87.880094171039332</v>
      </c>
      <c r="X2938" s="49">
        <v>0.25</v>
      </c>
      <c r="Y2938" s="49">
        <v>22.51</v>
      </c>
      <c r="Z2938" s="49">
        <v>0.67</v>
      </c>
      <c r="AA2938" s="49">
        <v>5.21</v>
      </c>
      <c r="AB2938" s="49">
        <v>12.06</v>
      </c>
      <c r="AC2938" s="49">
        <v>0.24</v>
      </c>
      <c r="AD2938" s="49">
        <v>2.57</v>
      </c>
      <c r="AE2938" s="312"/>
      <c r="AF2938" s="465" t="s">
        <v>1750</v>
      </c>
      <c r="AG2938" s="343">
        <v>30</v>
      </c>
      <c r="AH2938" s="343">
        <v>15</v>
      </c>
      <c r="AI2938" s="343"/>
      <c r="AJ2938" s="343"/>
      <c r="AK2938" s="343"/>
      <c r="AL2938" s="343"/>
      <c r="AM2938" s="343"/>
      <c r="AN2938" s="343"/>
      <c r="AO2938" s="343"/>
      <c r="AP2938" s="343"/>
      <c r="AQ2938" s="343"/>
      <c r="AR2938" s="343"/>
      <c r="AS2938" s="343"/>
      <c r="AT2938" s="343"/>
      <c r="AU2938" s="343"/>
      <c r="AV2938" s="343"/>
      <c r="AW2938" s="343"/>
      <c r="AX2938" s="343"/>
      <c r="AY2938" s="343"/>
      <c r="AZ2938" s="343"/>
      <c r="BA2938" s="343"/>
      <c r="BB2938" s="343"/>
      <c r="BC2938" s="343"/>
      <c r="BD2938" s="343"/>
      <c r="BE2938" s="475"/>
      <c r="BF2938" s="475"/>
      <c r="BG2938" s="475"/>
      <c r="BH2938" s="475"/>
      <c r="BI2938" s="475"/>
      <c r="BJ2938" s="475"/>
      <c r="BK2938" s="475"/>
      <c r="BL2938" s="475"/>
      <c r="BM2938" s="475"/>
      <c r="BN2938" s="475"/>
      <c r="BO2938" s="475"/>
      <c r="BP2938" s="306"/>
      <c r="BQ2938" s="496"/>
      <c r="BR2938" s="496"/>
      <c r="BS2938" s="496"/>
      <c r="BT2938" s="496"/>
      <c r="BU2938" s="496"/>
      <c r="BV2938" s="496"/>
    </row>
    <row r="2939" spans="1:74" s="52" customFormat="1" ht="12.75">
      <c r="A2939" s="45">
        <v>2670.080468178493</v>
      </c>
      <c r="B2939" s="46" t="s">
        <v>364</v>
      </c>
      <c r="C2939" s="47" t="s">
        <v>311</v>
      </c>
      <c r="D2939" s="48">
        <v>257.99143421482853</v>
      </c>
      <c r="E2939" s="49">
        <v>40.557569999999998</v>
      </c>
      <c r="F2939" s="49">
        <v>0.1053</v>
      </c>
      <c r="G2939" s="49">
        <v>11.757099999999999</v>
      </c>
      <c r="H2939" s="49">
        <v>0.34749999999999998</v>
      </c>
      <c r="I2939" s="49">
        <v>0.16420000000000001</v>
      </c>
      <c r="J2939" s="49">
        <v>47.23357</v>
      </c>
      <c r="K2939" s="49">
        <v>0.21099999999999999</v>
      </c>
      <c r="L2939" s="49">
        <v>100.37624</v>
      </c>
      <c r="M2939" s="47"/>
      <c r="N2939" s="50">
        <v>0.99984190296571718</v>
      </c>
      <c r="O2939" s="50">
        <v>2.05240561308621E-3</v>
      </c>
      <c r="P2939" s="50">
        <v>0.24239051063214187</v>
      </c>
      <c r="Q2939" s="50">
        <v>6.8906169606731699E-3</v>
      </c>
      <c r="R2939" s="50">
        <v>3.4286116737123713E-3</v>
      </c>
      <c r="S2939" s="50">
        <v>1.7358761036430805</v>
      </c>
      <c r="T2939" s="50">
        <v>5.5731343196995416E-3</v>
      </c>
      <c r="U2939" s="50">
        <v>2.9960532858081108</v>
      </c>
      <c r="V2939" s="51">
        <v>87.747328449914392</v>
      </c>
      <c r="X2939" s="49">
        <v>0.25</v>
      </c>
      <c r="Y2939" s="49">
        <v>19.38</v>
      </c>
      <c r="Z2939" s="49">
        <v>0.67</v>
      </c>
      <c r="AA2939" s="49">
        <v>5.45</v>
      </c>
      <c r="AB2939" s="49">
        <v>12.92</v>
      </c>
      <c r="AC2939" s="49">
        <v>0.24</v>
      </c>
      <c r="AD2939" s="49">
        <v>2.57</v>
      </c>
      <c r="AE2939" s="312"/>
      <c r="AF2939" s="465" t="s">
        <v>1750</v>
      </c>
      <c r="AG2939" s="343">
        <v>30</v>
      </c>
      <c r="AH2939" s="343">
        <v>15</v>
      </c>
      <c r="AI2939" s="343"/>
      <c r="AJ2939" s="343"/>
      <c r="AK2939" s="343"/>
      <c r="AL2939" s="343"/>
      <c r="AM2939" s="343"/>
      <c r="AN2939" s="343"/>
      <c r="AO2939" s="343"/>
      <c r="AP2939" s="343"/>
      <c r="AQ2939" s="343"/>
      <c r="AR2939" s="343"/>
      <c r="AS2939" s="343"/>
      <c r="AT2939" s="343"/>
      <c r="AU2939" s="343"/>
      <c r="AV2939" s="343"/>
      <c r="AW2939" s="343"/>
      <c r="AX2939" s="343"/>
      <c r="AY2939" s="343"/>
      <c r="AZ2939" s="343"/>
      <c r="BA2939" s="343"/>
      <c r="BB2939" s="343"/>
      <c r="BC2939" s="343"/>
      <c r="BD2939" s="343"/>
      <c r="BE2939" s="475"/>
      <c r="BF2939" s="475"/>
      <c r="BG2939" s="475"/>
      <c r="BH2939" s="475"/>
      <c r="BI2939" s="475"/>
      <c r="BJ2939" s="475"/>
      <c r="BK2939" s="475"/>
      <c r="BL2939" s="475"/>
      <c r="BM2939" s="475"/>
      <c r="BN2939" s="475"/>
      <c r="BO2939" s="475"/>
      <c r="BP2939" s="306"/>
      <c r="BQ2939" s="496"/>
      <c r="BR2939" s="496"/>
      <c r="BS2939" s="496"/>
      <c r="BT2939" s="496"/>
      <c r="BU2939" s="496"/>
      <c r="BV2939" s="496"/>
    </row>
    <row r="2940" spans="1:74" s="52" customFormat="1" ht="12.75">
      <c r="A2940" s="45">
        <v>2670.080468178493</v>
      </c>
      <c r="B2940" s="46" t="s">
        <v>364</v>
      </c>
      <c r="C2940" s="47" t="s">
        <v>311</v>
      </c>
      <c r="D2940" s="48">
        <v>263.99143421482853</v>
      </c>
      <c r="E2940" s="49">
        <v>40.416809999999998</v>
      </c>
      <c r="F2940" s="49">
        <v>0.1066</v>
      </c>
      <c r="G2940" s="49">
        <v>11.70711</v>
      </c>
      <c r="H2940" s="49">
        <v>0.34920000000000001</v>
      </c>
      <c r="I2940" s="49">
        <v>0.14699999999999999</v>
      </c>
      <c r="J2940" s="49">
        <v>47.314819999999997</v>
      </c>
      <c r="K2940" s="49">
        <v>0.21249999999999999</v>
      </c>
      <c r="L2940" s="49">
        <v>100.25404</v>
      </c>
      <c r="M2940" s="47"/>
      <c r="N2940" s="50">
        <v>0.99766744050536771</v>
      </c>
      <c r="O2940" s="50">
        <v>2.08044570426923E-3</v>
      </c>
      <c r="P2940" s="50">
        <v>0.24167373791262362</v>
      </c>
      <c r="Q2940" s="50">
        <v>6.9333303547543246E-3</v>
      </c>
      <c r="R2940" s="50">
        <v>3.0734548686872842E-3</v>
      </c>
      <c r="S2940" s="50">
        <v>1.7411232065571003</v>
      </c>
      <c r="T2940" s="50">
        <v>5.6200521832915152E-3</v>
      </c>
      <c r="U2940" s="50">
        <v>2.9981716680860937</v>
      </c>
      <c r="V2940" s="51">
        <v>87.811473152271958</v>
      </c>
      <c r="X2940" s="49">
        <v>0.25</v>
      </c>
      <c r="Y2940" s="49">
        <v>18.66</v>
      </c>
      <c r="Z2940" s="49">
        <v>0.67</v>
      </c>
      <c r="AA2940" s="49">
        <v>5.44</v>
      </c>
      <c r="AB2940" s="49">
        <v>14.58</v>
      </c>
      <c r="AC2940" s="49">
        <v>0.24</v>
      </c>
      <c r="AD2940" s="49">
        <v>2.5499999999999998</v>
      </c>
      <c r="AE2940" s="312"/>
      <c r="AF2940" s="465" t="s">
        <v>1750</v>
      </c>
      <c r="AG2940" s="343">
        <v>30</v>
      </c>
      <c r="AH2940" s="343">
        <v>15</v>
      </c>
      <c r="AI2940" s="343"/>
      <c r="AJ2940" s="343"/>
      <c r="AK2940" s="343"/>
      <c r="AL2940" s="343"/>
      <c r="AM2940" s="343"/>
      <c r="AN2940" s="343"/>
      <c r="AO2940" s="343"/>
      <c r="AP2940" s="343"/>
      <c r="AQ2940" s="343"/>
      <c r="AR2940" s="343"/>
      <c r="AS2940" s="343"/>
      <c r="AT2940" s="343"/>
      <c r="AU2940" s="343"/>
      <c r="AV2940" s="343"/>
      <c r="AW2940" s="343"/>
      <c r="AX2940" s="343"/>
      <c r="AY2940" s="343"/>
      <c r="AZ2940" s="343"/>
      <c r="BA2940" s="343"/>
      <c r="BB2940" s="343"/>
      <c r="BC2940" s="343"/>
      <c r="BD2940" s="343"/>
      <c r="BE2940" s="475"/>
      <c r="BF2940" s="475"/>
      <c r="BG2940" s="475"/>
      <c r="BH2940" s="475"/>
      <c r="BI2940" s="475"/>
      <c r="BJ2940" s="475"/>
      <c r="BK2940" s="475"/>
      <c r="BL2940" s="475"/>
      <c r="BM2940" s="475"/>
      <c r="BN2940" s="475"/>
      <c r="BO2940" s="475"/>
      <c r="BP2940" s="306"/>
      <c r="BQ2940" s="496"/>
      <c r="BR2940" s="496"/>
      <c r="BS2940" s="496"/>
      <c r="BT2940" s="496"/>
      <c r="BU2940" s="496"/>
      <c r="BV2940" s="496"/>
    </row>
    <row r="2941" spans="1:74" s="52" customFormat="1" ht="12.75">
      <c r="A2941" s="45"/>
      <c r="B2941" s="46"/>
      <c r="C2941" s="47"/>
      <c r="D2941" s="48"/>
      <c r="E2941" s="49"/>
      <c r="F2941" s="49"/>
      <c r="G2941" s="49"/>
      <c r="H2941" s="49"/>
      <c r="I2941" s="49"/>
      <c r="J2941" s="49"/>
      <c r="K2941" s="49"/>
      <c r="L2941" s="49"/>
      <c r="M2941" s="47"/>
      <c r="N2941" s="50"/>
      <c r="O2941" s="50"/>
      <c r="P2941" s="50"/>
      <c r="Q2941" s="50"/>
      <c r="R2941" s="50"/>
      <c r="S2941" s="50"/>
      <c r="T2941" s="50"/>
      <c r="U2941" s="50"/>
      <c r="V2941" s="51"/>
      <c r="AE2941" s="312"/>
      <c r="AF2941" s="312"/>
      <c r="AG2941" s="312"/>
      <c r="AH2941" s="312"/>
      <c r="AI2941" s="312"/>
      <c r="AJ2941" s="312"/>
      <c r="AK2941" s="312"/>
      <c r="AL2941" s="312"/>
      <c r="AM2941" s="312"/>
      <c r="AN2941" s="312"/>
      <c r="AO2941" s="312"/>
      <c r="AP2941" s="312"/>
      <c r="AQ2941" s="312"/>
      <c r="AR2941" s="312"/>
      <c r="AS2941" s="312"/>
      <c r="AT2941" s="312"/>
      <c r="AU2941" s="312"/>
      <c r="AV2941" s="312"/>
      <c r="AW2941" s="312"/>
      <c r="AX2941" s="312"/>
      <c r="AY2941" s="312"/>
      <c r="AZ2941" s="312"/>
      <c r="BA2941" s="312"/>
      <c r="BB2941" s="312"/>
      <c r="BC2941" s="312"/>
      <c r="BD2941" s="312"/>
      <c r="BE2941" s="306"/>
      <c r="BF2941" s="306"/>
      <c r="BG2941" s="306"/>
      <c r="BH2941" s="306"/>
      <c r="BI2941" s="306"/>
      <c r="BJ2941" s="306"/>
      <c r="BK2941" s="306"/>
      <c r="BL2941" s="306"/>
      <c r="BM2941" s="306"/>
      <c r="BN2941" s="306"/>
      <c r="BO2941" s="306"/>
      <c r="BP2941" s="306"/>
      <c r="BQ2941" s="496"/>
      <c r="BR2941" s="496"/>
      <c r="BS2941" s="496"/>
      <c r="BT2941" s="496"/>
      <c r="BU2941" s="496"/>
      <c r="BV2941" s="496"/>
    </row>
    <row r="2942" spans="1:74" s="52" customFormat="1" ht="12.75">
      <c r="A2942" s="45">
        <v>2670.080468178493</v>
      </c>
      <c r="B2942" s="46" t="s">
        <v>364</v>
      </c>
      <c r="C2942" s="47" t="s">
        <v>334</v>
      </c>
      <c r="D2942" s="48">
        <v>0</v>
      </c>
      <c r="E2942" s="49">
        <v>39.340119999999999</v>
      </c>
      <c r="F2942" s="49">
        <v>2.1100000000000001E-2</v>
      </c>
      <c r="G2942" s="49">
        <v>18.176870000000001</v>
      </c>
      <c r="H2942" s="49">
        <v>0.2112</v>
      </c>
      <c r="I2942" s="49">
        <v>0.23169999999999999</v>
      </c>
      <c r="J2942" s="49">
        <v>42.306980000000003</v>
      </c>
      <c r="K2942" s="49">
        <v>0.26419999999999999</v>
      </c>
      <c r="L2942" s="49">
        <v>100.55217</v>
      </c>
      <c r="M2942" s="47"/>
      <c r="N2942" s="50">
        <v>0.99816188908672265</v>
      </c>
      <c r="O2942" s="50">
        <v>4.2327554156401632E-4</v>
      </c>
      <c r="P2942" s="50">
        <v>0.38569179398298659</v>
      </c>
      <c r="Q2942" s="50">
        <v>4.310256445184517E-3</v>
      </c>
      <c r="R2942" s="50">
        <v>4.9794007077680622E-3</v>
      </c>
      <c r="S2942" s="50">
        <v>1.6002427726787278</v>
      </c>
      <c r="T2942" s="50">
        <v>7.1821713871951355E-3</v>
      </c>
      <c r="U2942" s="50">
        <v>3.0009915598301493</v>
      </c>
      <c r="V2942" s="51">
        <v>80.578826691590308</v>
      </c>
      <c r="X2942" s="49">
        <v>0.26</v>
      </c>
      <c r="Y2942" s="49">
        <v>87.8</v>
      </c>
      <c r="Z2942" s="49">
        <v>0.53</v>
      </c>
      <c r="AA2942" s="49">
        <v>8.61</v>
      </c>
      <c r="AB2942" s="49">
        <v>9.8699999999999992</v>
      </c>
      <c r="AC2942" s="49">
        <v>0.26</v>
      </c>
      <c r="AD2942" s="49">
        <v>2.2000000000000002</v>
      </c>
      <c r="AE2942" s="312"/>
      <c r="AF2942" s="465" t="s">
        <v>433</v>
      </c>
      <c r="AG2942" s="343">
        <v>30</v>
      </c>
      <c r="AH2942" s="343">
        <v>15</v>
      </c>
      <c r="AI2942" s="343"/>
      <c r="AJ2942" s="343"/>
      <c r="AK2942" s="343"/>
      <c r="AL2942" s="343"/>
      <c r="AM2942" s="343"/>
      <c r="AN2942" s="343"/>
      <c r="AO2942" s="343"/>
      <c r="AP2942" s="343"/>
      <c r="AQ2942" s="343"/>
      <c r="AR2942" s="343"/>
      <c r="AS2942" s="343"/>
      <c r="AT2942" s="343"/>
      <c r="AU2942" s="343"/>
      <c r="AV2942" s="343"/>
      <c r="AW2942" s="343"/>
      <c r="AX2942" s="343"/>
      <c r="AY2942" s="343"/>
      <c r="AZ2942" s="343"/>
      <c r="BA2942" s="343"/>
      <c r="BB2942" s="343"/>
      <c r="BC2942" s="343"/>
      <c r="BD2942" s="343"/>
      <c r="BE2942" s="475"/>
      <c r="BF2942" s="475"/>
      <c r="BG2942" s="475"/>
      <c r="BH2942" s="475"/>
      <c r="BI2942" s="475"/>
      <c r="BJ2942" s="475"/>
      <c r="BK2942" s="475"/>
      <c r="BL2942" s="475"/>
      <c r="BM2942" s="475"/>
      <c r="BN2942" s="475"/>
      <c r="BO2942" s="475"/>
      <c r="BP2942" s="306"/>
      <c r="BQ2942" s="496"/>
      <c r="BR2942" s="496"/>
      <c r="BS2942" s="496"/>
      <c r="BT2942" s="496"/>
      <c r="BU2942" s="496"/>
      <c r="BV2942" s="496"/>
    </row>
    <row r="2943" spans="1:74" s="52" customFormat="1" ht="12.75">
      <c r="A2943" s="45">
        <v>2670.080468178493</v>
      </c>
      <c r="B2943" s="46" t="s">
        <v>364</v>
      </c>
      <c r="C2943" s="47" t="s">
        <v>334</v>
      </c>
      <c r="D2943" s="48">
        <v>3.9864324539399334</v>
      </c>
      <c r="E2943" s="49">
        <v>39.451450000000001</v>
      </c>
      <c r="F2943" s="49">
        <v>4.4999999999999998E-2</v>
      </c>
      <c r="G2943" s="49">
        <v>17.197569999999999</v>
      </c>
      <c r="H2943" s="49">
        <v>0.30399999999999999</v>
      </c>
      <c r="I2943" s="49">
        <v>0.2092</v>
      </c>
      <c r="J2943" s="49">
        <v>43.407299999999999</v>
      </c>
      <c r="K2943" s="49">
        <v>0.24890000000000001</v>
      </c>
      <c r="L2943" s="49">
        <v>100.86342</v>
      </c>
      <c r="M2943" s="47"/>
      <c r="N2943" s="50">
        <v>0.99380100439573105</v>
      </c>
      <c r="O2943" s="50">
        <v>8.9624013887771887E-4</v>
      </c>
      <c r="P2943" s="50">
        <v>0.36229266492737983</v>
      </c>
      <c r="Q2943" s="50">
        <v>6.1596202406861344E-3</v>
      </c>
      <c r="R2943" s="50">
        <v>4.4635857337135959E-3</v>
      </c>
      <c r="S2943" s="50">
        <v>1.6300757246337996</v>
      </c>
      <c r="T2943" s="50">
        <v>6.7176752563253388E-3</v>
      </c>
      <c r="U2943" s="50">
        <v>3.0044065153265129</v>
      </c>
      <c r="V2943" s="51">
        <v>81.815980075493215</v>
      </c>
      <c r="X2943" s="49">
        <v>0.26</v>
      </c>
      <c r="Y2943" s="49">
        <v>43.11</v>
      </c>
      <c r="Z2943" s="49">
        <v>0.55000000000000004</v>
      </c>
      <c r="AA2943" s="49">
        <v>6.16</v>
      </c>
      <c r="AB2943" s="49">
        <v>10.59</v>
      </c>
      <c r="AC2943" s="49">
        <v>0.26</v>
      </c>
      <c r="AD2943" s="49">
        <v>2.29</v>
      </c>
      <c r="AE2943" s="312"/>
      <c r="AF2943" s="465" t="s">
        <v>433</v>
      </c>
      <c r="AG2943" s="343">
        <v>30</v>
      </c>
      <c r="AH2943" s="343">
        <v>15</v>
      </c>
      <c r="AI2943" s="343"/>
      <c r="AJ2943" s="343"/>
      <c r="AK2943" s="343"/>
      <c r="AL2943" s="343"/>
      <c r="AM2943" s="343"/>
      <c r="AN2943" s="343"/>
      <c r="AO2943" s="343"/>
      <c r="AP2943" s="343"/>
      <c r="AQ2943" s="343"/>
      <c r="AR2943" s="343"/>
      <c r="AS2943" s="343"/>
      <c r="AT2943" s="343"/>
      <c r="AU2943" s="343"/>
      <c r="AV2943" s="343"/>
      <c r="AW2943" s="343"/>
      <c r="AX2943" s="343"/>
      <c r="AY2943" s="343"/>
      <c r="AZ2943" s="343"/>
      <c r="BA2943" s="343"/>
      <c r="BB2943" s="343"/>
      <c r="BC2943" s="343"/>
      <c r="BD2943" s="343"/>
      <c r="BE2943" s="475"/>
      <c r="BF2943" s="475"/>
      <c r="BG2943" s="475"/>
      <c r="BH2943" s="475"/>
      <c r="BI2943" s="475"/>
      <c r="BJ2943" s="475"/>
      <c r="BK2943" s="475"/>
      <c r="BL2943" s="475"/>
      <c r="BM2943" s="475"/>
      <c r="BN2943" s="475"/>
      <c r="BO2943" s="475"/>
      <c r="BP2943" s="306"/>
      <c r="BQ2943" s="496"/>
      <c r="BR2943" s="496"/>
      <c r="BS2943" s="496"/>
      <c r="BT2943" s="496"/>
      <c r="BU2943" s="496"/>
      <c r="BV2943" s="496"/>
    </row>
    <row r="2944" spans="1:74" s="52" customFormat="1" ht="12.75">
      <c r="A2944" s="45">
        <v>2670.080468178493</v>
      </c>
      <c r="B2944" s="46" t="s">
        <v>364</v>
      </c>
      <c r="C2944" s="47" t="s">
        <v>334</v>
      </c>
      <c r="D2944" s="48">
        <v>7.9764324539399336</v>
      </c>
      <c r="E2944" s="49">
        <v>39.663989999999998</v>
      </c>
      <c r="F2944" s="49">
        <v>4.8099999999999997E-2</v>
      </c>
      <c r="G2944" s="49">
        <v>16.1983</v>
      </c>
      <c r="H2944" s="49">
        <v>0.29680000000000001</v>
      </c>
      <c r="I2944" s="49">
        <v>0.19539999999999999</v>
      </c>
      <c r="J2944" s="49">
        <v>44.245159999999998</v>
      </c>
      <c r="K2944" s="49">
        <v>0.23</v>
      </c>
      <c r="L2944" s="49">
        <v>100.87774999999999</v>
      </c>
      <c r="M2944" s="47"/>
      <c r="N2944" s="50">
        <v>0.99409607858252536</v>
      </c>
      <c r="O2944" s="50">
        <v>9.5313068661769407E-4</v>
      </c>
      <c r="P2944" s="50">
        <v>0.33951376973830516</v>
      </c>
      <c r="Q2944" s="50">
        <v>5.983285823128048E-3</v>
      </c>
      <c r="R2944" s="50">
        <v>4.1480335398409026E-3</v>
      </c>
      <c r="S2944" s="50">
        <v>1.6531272172338465</v>
      </c>
      <c r="T2944" s="50">
        <v>6.1761444399751212E-3</v>
      </c>
      <c r="U2944" s="50">
        <v>3.0039976600442388</v>
      </c>
      <c r="V2944" s="51">
        <v>82.961618678023811</v>
      </c>
      <c r="X2944" s="49">
        <v>0.26</v>
      </c>
      <c r="Y2944" s="49">
        <v>39.869999999999997</v>
      </c>
      <c r="Z2944" s="49">
        <v>0.56999999999999995</v>
      </c>
      <c r="AA2944" s="49">
        <v>6.31</v>
      </c>
      <c r="AB2944" s="49">
        <v>11.49</v>
      </c>
      <c r="AC2944" s="49">
        <v>0.25</v>
      </c>
      <c r="AD2944" s="49">
        <v>2.4300000000000002</v>
      </c>
      <c r="AE2944" s="312"/>
      <c r="AF2944" s="465" t="s">
        <v>433</v>
      </c>
      <c r="AG2944" s="343">
        <v>30</v>
      </c>
      <c r="AH2944" s="343">
        <v>15</v>
      </c>
      <c r="AI2944" s="343"/>
      <c r="AJ2944" s="343"/>
      <c r="AK2944" s="343"/>
      <c r="AL2944" s="343"/>
      <c r="AM2944" s="343"/>
      <c r="AN2944" s="343"/>
      <c r="AO2944" s="343"/>
      <c r="AP2944" s="343"/>
      <c r="AQ2944" s="343"/>
      <c r="AR2944" s="343"/>
      <c r="AS2944" s="343"/>
      <c r="AT2944" s="343"/>
      <c r="AU2944" s="343"/>
      <c r="AV2944" s="343"/>
      <c r="AW2944" s="343"/>
      <c r="AX2944" s="343"/>
      <c r="AY2944" s="343"/>
      <c r="AZ2944" s="343"/>
      <c r="BA2944" s="343"/>
      <c r="BB2944" s="343"/>
      <c r="BC2944" s="343"/>
      <c r="BD2944" s="343"/>
      <c r="BE2944" s="475"/>
      <c r="BF2944" s="475"/>
      <c r="BG2944" s="475"/>
      <c r="BH2944" s="475"/>
      <c r="BI2944" s="475"/>
      <c r="BJ2944" s="475"/>
      <c r="BK2944" s="475"/>
      <c r="BL2944" s="475"/>
      <c r="BM2944" s="475"/>
      <c r="BN2944" s="475"/>
      <c r="BO2944" s="475"/>
      <c r="BP2944" s="306"/>
      <c r="BQ2944" s="496"/>
      <c r="BR2944" s="496"/>
      <c r="BS2944" s="496"/>
      <c r="BT2944" s="496"/>
      <c r="BU2944" s="496"/>
      <c r="BV2944" s="496"/>
    </row>
    <row r="2945" spans="1:74" s="52" customFormat="1" ht="12.75">
      <c r="A2945" s="45">
        <v>2670.080468178493</v>
      </c>
      <c r="B2945" s="46" t="s">
        <v>364</v>
      </c>
      <c r="C2945" s="47" t="s">
        <v>334</v>
      </c>
      <c r="D2945" s="48">
        <v>11.966432453939934</v>
      </c>
      <c r="E2945" s="49">
        <v>39.775320000000001</v>
      </c>
      <c r="F2945" s="49">
        <v>8.9499999999999996E-2</v>
      </c>
      <c r="G2945" s="49">
        <v>15.40887</v>
      </c>
      <c r="H2945" s="49">
        <v>0.31369999999999998</v>
      </c>
      <c r="I2945" s="49">
        <v>0.21029999999999999</v>
      </c>
      <c r="J2945" s="49">
        <v>44.477339999999998</v>
      </c>
      <c r="K2945" s="49">
        <v>0.2223</v>
      </c>
      <c r="L2945" s="49">
        <v>100.49732999999999</v>
      </c>
      <c r="M2945" s="47"/>
      <c r="N2945" s="50">
        <v>0.9967317343289086</v>
      </c>
      <c r="O2945" s="50">
        <v>1.7732217669417954E-3</v>
      </c>
      <c r="P2945" s="50">
        <v>0.32291735651546033</v>
      </c>
      <c r="Q2945" s="50">
        <v>6.3229975638280922E-3</v>
      </c>
      <c r="R2945" s="50">
        <v>4.4636446717831058E-3</v>
      </c>
      <c r="S2945" s="50">
        <v>1.6615444151794283</v>
      </c>
      <c r="T2945" s="50">
        <v>5.9684521108576971E-3</v>
      </c>
      <c r="U2945" s="50">
        <v>2.9997218221372082</v>
      </c>
      <c r="V2945" s="51">
        <v>83.727710902706718</v>
      </c>
      <c r="X2945" s="49">
        <v>0.25</v>
      </c>
      <c r="Y2945" s="49">
        <v>22.92</v>
      </c>
      <c r="Z2945" s="49">
        <v>0.57999999999999996</v>
      </c>
      <c r="AA2945" s="49">
        <v>5.96</v>
      </c>
      <c r="AB2945" s="49">
        <v>10.4</v>
      </c>
      <c r="AC2945" s="49">
        <v>0.25</v>
      </c>
      <c r="AD2945" s="49">
        <v>2.5</v>
      </c>
      <c r="AE2945" s="312"/>
      <c r="AF2945" s="465" t="s">
        <v>433</v>
      </c>
      <c r="AG2945" s="343">
        <v>30</v>
      </c>
      <c r="AH2945" s="343">
        <v>15</v>
      </c>
      <c r="AI2945" s="343"/>
      <c r="AJ2945" s="343"/>
      <c r="AK2945" s="343"/>
      <c r="AL2945" s="343"/>
      <c r="AM2945" s="343"/>
      <c r="AN2945" s="343"/>
      <c r="AO2945" s="343"/>
      <c r="AP2945" s="343"/>
      <c r="AQ2945" s="343"/>
      <c r="AR2945" s="343"/>
      <c r="AS2945" s="343"/>
      <c r="AT2945" s="343"/>
      <c r="AU2945" s="343"/>
      <c r="AV2945" s="343"/>
      <c r="AW2945" s="343"/>
      <c r="AX2945" s="343"/>
      <c r="AY2945" s="343"/>
      <c r="AZ2945" s="343"/>
      <c r="BA2945" s="343"/>
      <c r="BB2945" s="343"/>
      <c r="BC2945" s="343"/>
      <c r="BD2945" s="343"/>
      <c r="BE2945" s="475"/>
      <c r="BF2945" s="475"/>
      <c r="BG2945" s="475"/>
      <c r="BH2945" s="475"/>
      <c r="BI2945" s="475"/>
      <c r="BJ2945" s="475"/>
      <c r="BK2945" s="475"/>
      <c r="BL2945" s="475"/>
      <c r="BM2945" s="475"/>
      <c r="BN2945" s="475"/>
      <c r="BO2945" s="475"/>
      <c r="BP2945" s="306"/>
      <c r="BQ2945" s="496"/>
      <c r="BR2945" s="496"/>
      <c r="BS2945" s="496"/>
      <c r="BT2945" s="496"/>
      <c r="BU2945" s="496"/>
      <c r="BV2945" s="496"/>
    </row>
    <row r="2946" spans="1:74" s="52" customFormat="1" ht="12.75">
      <c r="A2946" s="45">
        <v>2670.080468178493</v>
      </c>
      <c r="B2946" s="46" t="s">
        <v>364</v>
      </c>
      <c r="C2946" s="47" t="s">
        <v>334</v>
      </c>
      <c r="D2946" s="48">
        <v>15.956432453939934</v>
      </c>
      <c r="E2946" s="49">
        <v>39.866410000000002</v>
      </c>
      <c r="F2946" s="49">
        <v>6.54E-2</v>
      </c>
      <c r="G2946" s="49">
        <v>14.72936</v>
      </c>
      <c r="H2946" s="49">
        <v>0.31859999999999999</v>
      </c>
      <c r="I2946" s="49">
        <v>0.1462</v>
      </c>
      <c r="J2946" s="49">
        <v>45.204160000000002</v>
      </c>
      <c r="K2946" s="49">
        <v>0.21199999999999999</v>
      </c>
      <c r="L2946" s="49">
        <v>100.54213</v>
      </c>
      <c r="M2946" s="47"/>
      <c r="N2946" s="50">
        <v>0.99540448395405778</v>
      </c>
      <c r="O2946" s="50">
        <v>1.2910576258654298E-3</v>
      </c>
      <c r="P2946" s="50">
        <v>0.30756175809774661</v>
      </c>
      <c r="Q2946" s="50">
        <v>6.3985582467236384E-3</v>
      </c>
      <c r="R2946" s="50">
        <v>3.0919009714664185E-3</v>
      </c>
      <c r="S2946" s="50">
        <v>1.6825942981373605</v>
      </c>
      <c r="T2946" s="50">
        <v>5.6713437609910797E-3</v>
      </c>
      <c r="U2946" s="50">
        <v>3.0020134007942114</v>
      </c>
      <c r="V2946" s="51">
        <v>84.545847189512429</v>
      </c>
      <c r="X2946" s="49">
        <v>0.25</v>
      </c>
      <c r="Y2946" s="49">
        <v>31.84</v>
      </c>
      <c r="Z2946" s="49">
        <v>0.59</v>
      </c>
      <c r="AA2946" s="49">
        <v>5.97</v>
      </c>
      <c r="AB2946" s="49">
        <v>14.72</v>
      </c>
      <c r="AC2946" s="49">
        <v>0.25</v>
      </c>
      <c r="AD2946" s="49">
        <v>2.56</v>
      </c>
      <c r="AE2946" s="312"/>
      <c r="AF2946" s="465" t="s">
        <v>433</v>
      </c>
      <c r="AG2946" s="343">
        <v>30</v>
      </c>
      <c r="AH2946" s="343">
        <v>15</v>
      </c>
      <c r="AI2946" s="343"/>
      <c r="AJ2946" s="343"/>
      <c r="AK2946" s="343"/>
      <c r="AL2946" s="343"/>
      <c r="AM2946" s="343"/>
      <c r="AN2946" s="343"/>
      <c r="AO2946" s="343"/>
      <c r="AP2946" s="343"/>
      <c r="AQ2946" s="343"/>
      <c r="AR2946" s="343"/>
      <c r="AS2946" s="343"/>
      <c r="AT2946" s="343"/>
      <c r="AU2946" s="343"/>
      <c r="AV2946" s="343"/>
      <c r="AW2946" s="343"/>
      <c r="AX2946" s="343"/>
      <c r="AY2946" s="343"/>
      <c r="AZ2946" s="343"/>
      <c r="BA2946" s="343"/>
      <c r="BB2946" s="343"/>
      <c r="BC2946" s="343"/>
      <c r="BD2946" s="343"/>
      <c r="BE2946" s="475"/>
      <c r="BF2946" s="475"/>
      <c r="BG2946" s="475"/>
      <c r="BH2946" s="475"/>
      <c r="BI2946" s="475"/>
      <c r="BJ2946" s="475"/>
      <c r="BK2946" s="475"/>
      <c r="BL2946" s="475"/>
      <c r="BM2946" s="475"/>
      <c r="BN2946" s="475"/>
      <c r="BO2946" s="475"/>
      <c r="BP2946" s="306"/>
      <c r="BQ2946" s="496"/>
      <c r="BR2946" s="496"/>
      <c r="BS2946" s="496"/>
      <c r="BT2946" s="496"/>
      <c r="BU2946" s="496"/>
      <c r="BV2946" s="496"/>
    </row>
    <row r="2947" spans="1:74" s="52" customFormat="1" ht="12.75">
      <c r="A2947" s="45">
        <v>2670.080468178493</v>
      </c>
      <c r="B2947" s="46" t="s">
        <v>364</v>
      </c>
      <c r="C2947" s="47" t="s">
        <v>334</v>
      </c>
      <c r="D2947" s="48">
        <v>19.946432453939934</v>
      </c>
      <c r="E2947" s="49">
        <v>40.09919</v>
      </c>
      <c r="F2947" s="49">
        <v>8.5000000000000006E-2</v>
      </c>
      <c r="G2947" s="49">
        <v>14.059839999999999</v>
      </c>
      <c r="H2947" s="49">
        <v>0.32069999999999999</v>
      </c>
      <c r="I2947" s="49">
        <v>0.18920000000000001</v>
      </c>
      <c r="J2947" s="49">
        <v>45.981450000000002</v>
      </c>
      <c r="K2947" s="49">
        <v>0.2215</v>
      </c>
      <c r="L2947" s="49">
        <v>100.95688000000001</v>
      </c>
      <c r="M2947" s="47"/>
      <c r="N2947" s="50">
        <v>0.99402413639103337</v>
      </c>
      <c r="O2947" s="50">
        <v>1.6659258633352652E-3</v>
      </c>
      <c r="P2947" s="50">
        <v>0.29147257808106475</v>
      </c>
      <c r="Q2947" s="50">
        <v>6.3944645222543976E-3</v>
      </c>
      <c r="R2947" s="50">
        <v>3.9725392889938364E-3</v>
      </c>
      <c r="S2947" s="50">
        <v>1.6992314509152096</v>
      </c>
      <c r="T2947" s="50">
        <v>5.8829168204052873E-3</v>
      </c>
      <c r="U2947" s="50">
        <v>3.0026440118822961</v>
      </c>
      <c r="V2947" s="51">
        <v>85.358316764545506</v>
      </c>
      <c r="X2947" s="49">
        <v>0.25</v>
      </c>
      <c r="Y2947" s="49">
        <v>23.53</v>
      </c>
      <c r="Z2947" s="49">
        <v>0.61</v>
      </c>
      <c r="AA2947" s="49">
        <v>5.91</v>
      </c>
      <c r="AB2947" s="49">
        <v>11.32</v>
      </c>
      <c r="AC2947" s="49">
        <v>0.25</v>
      </c>
      <c r="AD2947" s="49">
        <v>2.48</v>
      </c>
      <c r="AE2947" s="312"/>
      <c r="AF2947" s="465" t="s">
        <v>433</v>
      </c>
      <c r="AG2947" s="343">
        <v>30</v>
      </c>
      <c r="AH2947" s="343">
        <v>15</v>
      </c>
      <c r="AI2947" s="343"/>
      <c r="AJ2947" s="343"/>
      <c r="AK2947" s="343"/>
      <c r="AL2947" s="343"/>
      <c r="AM2947" s="343"/>
      <c r="AN2947" s="343"/>
      <c r="AO2947" s="343"/>
      <c r="AP2947" s="343"/>
      <c r="AQ2947" s="343"/>
      <c r="AR2947" s="343"/>
      <c r="AS2947" s="343"/>
      <c r="AT2947" s="343"/>
      <c r="AU2947" s="343"/>
      <c r="AV2947" s="343"/>
      <c r="AW2947" s="343"/>
      <c r="AX2947" s="343"/>
      <c r="AY2947" s="343"/>
      <c r="AZ2947" s="343"/>
      <c r="BA2947" s="343"/>
      <c r="BB2947" s="343"/>
      <c r="BC2947" s="343"/>
      <c r="BD2947" s="343"/>
      <c r="BE2947" s="475"/>
      <c r="BF2947" s="475"/>
      <c r="BG2947" s="475"/>
      <c r="BH2947" s="475"/>
      <c r="BI2947" s="475"/>
      <c r="BJ2947" s="475"/>
      <c r="BK2947" s="475"/>
      <c r="BL2947" s="475"/>
      <c r="BM2947" s="475"/>
      <c r="BN2947" s="475"/>
      <c r="BO2947" s="475"/>
      <c r="BP2947" s="306"/>
      <c r="BQ2947" s="496"/>
      <c r="BR2947" s="496"/>
      <c r="BS2947" s="496"/>
      <c r="BT2947" s="496"/>
      <c r="BU2947" s="496"/>
      <c r="BV2947" s="496"/>
    </row>
    <row r="2948" spans="1:74" s="52" customFormat="1" ht="12.75">
      <c r="A2948" s="45">
        <v>2670.080468178493</v>
      </c>
      <c r="B2948" s="46" t="s">
        <v>364</v>
      </c>
      <c r="C2948" s="47" t="s">
        <v>334</v>
      </c>
      <c r="D2948" s="48">
        <v>23.936432453939936</v>
      </c>
      <c r="E2948" s="49">
        <v>40.210520000000002</v>
      </c>
      <c r="F2948" s="49">
        <v>7.9899999999999999E-2</v>
      </c>
      <c r="G2948" s="49">
        <v>13.61017</v>
      </c>
      <c r="H2948" s="49">
        <v>0.32319999999999999</v>
      </c>
      <c r="I2948" s="49">
        <v>0.1633</v>
      </c>
      <c r="J2948" s="49">
        <v>46.223730000000003</v>
      </c>
      <c r="K2948" s="49">
        <v>0.2218</v>
      </c>
      <c r="L2948" s="49">
        <v>100.83262000000002</v>
      </c>
      <c r="M2948" s="47"/>
      <c r="N2948" s="50">
        <v>0.99569734822276557</v>
      </c>
      <c r="O2948" s="50">
        <v>1.5642632973275662E-3</v>
      </c>
      <c r="P2948" s="50">
        <v>0.2818429688744617</v>
      </c>
      <c r="Q2948" s="50">
        <v>6.4372874955776864E-3</v>
      </c>
      <c r="R2948" s="50">
        <v>3.4249921864176751E-3</v>
      </c>
      <c r="S2948" s="50">
        <v>1.7063228019176202</v>
      </c>
      <c r="T2948" s="50">
        <v>5.8844631884094958E-3</v>
      </c>
      <c r="U2948" s="50">
        <v>3.0011741251825796</v>
      </c>
      <c r="V2948" s="51">
        <v>85.823970364293316</v>
      </c>
      <c r="X2948" s="49">
        <v>0.25</v>
      </c>
      <c r="Y2948" s="49">
        <v>25.76</v>
      </c>
      <c r="Z2948" s="49">
        <v>0.62</v>
      </c>
      <c r="AA2948" s="49">
        <v>5.88</v>
      </c>
      <c r="AB2948" s="49">
        <v>13.47</v>
      </c>
      <c r="AC2948" s="49">
        <v>0.25</v>
      </c>
      <c r="AD2948" s="49">
        <v>2.48</v>
      </c>
      <c r="AE2948" s="312"/>
      <c r="AF2948" s="465" t="s">
        <v>433</v>
      </c>
      <c r="AG2948" s="343">
        <v>30</v>
      </c>
      <c r="AH2948" s="343">
        <v>15</v>
      </c>
      <c r="AI2948" s="343"/>
      <c r="AJ2948" s="343"/>
      <c r="AK2948" s="343"/>
      <c r="AL2948" s="343"/>
      <c r="AM2948" s="343"/>
      <c r="AN2948" s="343"/>
      <c r="AO2948" s="343"/>
      <c r="AP2948" s="343"/>
      <c r="AQ2948" s="343"/>
      <c r="AR2948" s="343"/>
      <c r="AS2948" s="343"/>
      <c r="AT2948" s="343"/>
      <c r="AU2948" s="343"/>
      <c r="AV2948" s="343"/>
      <c r="AW2948" s="343"/>
      <c r="AX2948" s="343"/>
      <c r="AY2948" s="343"/>
      <c r="AZ2948" s="343"/>
      <c r="BA2948" s="343"/>
      <c r="BB2948" s="343"/>
      <c r="BC2948" s="343"/>
      <c r="BD2948" s="343"/>
      <c r="BE2948" s="475"/>
      <c r="BF2948" s="475"/>
      <c r="BG2948" s="475"/>
      <c r="BH2948" s="475"/>
      <c r="BI2948" s="475"/>
      <c r="BJ2948" s="475"/>
      <c r="BK2948" s="475"/>
      <c r="BL2948" s="475"/>
      <c r="BM2948" s="475"/>
      <c r="BN2948" s="475"/>
      <c r="BO2948" s="475"/>
      <c r="BP2948" s="306"/>
      <c r="BQ2948" s="496"/>
      <c r="BR2948" s="496"/>
      <c r="BS2948" s="496"/>
      <c r="BT2948" s="496"/>
      <c r="BU2948" s="496"/>
      <c r="BV2948" s="496"/>
    </row>
    <row r="2949" spans="1:74" s="52" customFormat="1" ht="12.75">
      <c r="A2949" s="45">
        <v>2670.080468178493</v>
      </c>
      <c r="B2949" s="46" t="s">
        <v>364</v>
      </c>
      <c r="C2949" s="47" t="s">
        <v>334</v>
      </c>
      <c r="D2949" s="48">
        <v>27.926432453939938</v>
      </c>
      <c r="E2949" s="49">
        <v>40.261119999999998</v>
      </c>
      <c r="F2949" s="49">
        <v>7.8799999999999995E-2</v>
      </c>
      <c r="G2949" s="49">
        <v>12.91067</v>
      </c>
      <c r="H2949" s="49">
        <v>0.34899999999999998</v>
      </c>
      <c r="I2949" s="49">
        <v>0.19689999999999999</v>
      </c>
      <c r="J2949" s="49">
        <v>46.496279999999999</v>
      </c>
      <c r="K2949" s="49">
        <v>0.21029999999999999</v>
      </c>
      <c r="L2949" s="49">
        <v>100.50306999999999</v>
      </c>
      <c r="M2949" s="47"/>
      <c r="N2949" s="50">
        <v>0.99721696708974428</v>
      </c>
      <c r="O2949" s="50">
        <v>1.5431403936891921E-3</v>
      </c>
      <c r="P2949" s="50">
        <v>0.26742905006368345</v>
      </c>
      <c r="Q2949" s="50">
        <v>6.9530143613954782E-3</v>
      </c>
      <c r="R2949" s="50">
        <v>4.130810406462633E-3</v>
      </c>
      <c r="S2949" s="50">
        <v>1.7168429149587758</v>
      </c>
      <c r="T2949" s="50">
        <v>5.5808548491258405E-3</v>
      </c>
      <c r="U2949" s="50">
        <v>2.9996967521228766</v>
      </c>
      <c r="V2949" s="51">
        <v>86.522560678286027</v>
      </c>
      <c r="X2949" s="49">
        <v>0.25</v>
      </c>
      <c r="Y2949" s="49">
        <v>25.46</v>
      </c>
      <c r="Z2949" s="49">
        <v>0.64</v>
      </c>
      <c r="AA2949" s="49">
        <v>5.48</v>
      </c>
      <c r="AB2949" s="49">
        <v>11.2</v>
      </c>
      <c r="AC2949" s="49">
        <v>0.25</v>
      </c>
      <c r="AD2949" s="49">
        <v>2.6</v>
      </c>
      <c r="AE2949" s="312"/>
      <c r="AF2949" s="465" t="s">
        <v>433</v>
      </c>
      <c r="AG2949" s="343">
        <v>30</v>
      </c>
      <c r="AH2949" s="343">
        <v>15</v>
      </c>
      <c r="AI2949" s="343"/>
      <c r="AJ2949" s="343"/>
      <c r="AK2949" s="343"/>
      <c r="AL2949" s="343"/>
      <c r="AM2949" s="343"/>
      <c r="AN2949" s="343"/>
      <c r="AO2949" s="343"/>
      <c r="AP2949" s="343"/>
      <c r="AQ2949" s="343"/>
      <c r="AR2949" s="343"/>
      <c r="AS2949" s="343"/>
      <c r="AT2949" s="343"/>
      <c r="AU2949" s="343"/>
      <c r="AV2949" s="343"/>
      <c r="AW2949" s="343"/>
      <c r="AX2949" s="343"/>
      <c r="AY2949" s="343"/>
      <c r="AZ2949" s="343"/>
      <c r="BA2949" s="343"/>
      <c r="BB2949" s="343"/>
      <c r="BC2949" s="343"/>
      <c r="BD2949" s="343"/>
      <c r="BE2949" s="475"/>
      <c r="BF2949" s="475"/>
      <c r="BG2949" s="475"/>
      <c r="BH2949" s="475"/>
      <c r="BI2949" s="475"/>
      <c r="BJ2949" s="475"/>
      <c r="BK2949" s="475"/>
      <c r="BL2949" s="475"/>
      <c r="BM2949" s="475"/>
      <c r="BN2949" s="475"/>
      <c r="BO2949" s="475"/>
      <c r="BP2949" s="306"/>
      <c r="BQ2949" s="496"/>
      <c r="BR2949" s="496"/>
      <c r="BS2949" s="496"/>
      <c r="BT2949" s="496"/>
      <c r="BU2949" s="496"/>
      <c r="BV2949" s="496"/>
    </row>
    <row r="2950" spans="1:74" s="52" customFormat="1" ht="12.75">
      <c r="A2950" s="45">
        <v>2670.080468178493</v>
      </c>
      <c r="B2950" s="46" t="s">
        <v>364</v>
      </c>
      <c r="C2950" s="47" t="s">
        <v>334</v>
      </c>
      <c r="D2950" s="48">
        <v>31.91643245393994</v>
      </c>
      <c r="E2950" s="49">
        <v>40.17004</v>
      </c>
      <c r="F2950" s="49">
        <v>8.7900000000000006E-2</v>
      </c>
      <c r="G2950" s="49">
        <v>12.580909999999999</v>
      </c>
      <c r="H2950" s="49">
        <v>0.32219999999999999</v>
      </c>
      <c r="I2950" s="49">
        <v>0.13850000000000001</v>
      </c>
      <c r="J2950" s="49">
        <v>46.708269999999999</v>
      </c>
      <c r="K2950" s="49">
        <v>0.20880000000000001</v>
      </c>
      <c r="L2950" s="49">
        <v>100.21661999999999</v>
      </c>
      <c r="M2950" s="47"/>
      <c r="N2950" s="50">
        <v>0.99615122657700383</v>
      </c>
      <c r="O2950" s="50">
        <v>1.7234048071345118E-3</v>
      </c>
      <c r="P2950" s="50">
        <v>0.26091020103376422</v>
      </c>
      <c r="Q2950" s="50">
        <v>6.4267652732771527E-3</v>
      </c>
      <c r="R2950" s="50">
        <v>2.9090991436535479E-3</v>
      </c>
      <c r="S2950" s="50">
        <v>1.7267335901750247</v>
      </c>
      <c r="T2950" s="50">
        <v>5.5476767988693696E-3</v>
      </c>
      <c r="U2950" s="50">
        <v>3.0004019638087271</v>
      </c>
      <c r="V2950" s="51">
        <v>86.873392396175205</v>
      </c>
      <c r="X2950" s="49">
        <v>0.25</v>
      </c>
      <c r="Y2950" s="49">
        <v>22.94</v>
      </c>
      <c r="Z2950" s="49">
        <v>0.65</v>
      </c>
      <c r="AA2950" s="49">
        <v>5.82</v>
      </c>
      <c r="AB2950" s="49">
        <v>14.99</v>
      </c>
      <c r="AC2950" s="49">
        <v>0.24</v>
      </c>
      <c r="AD2950" s="49">
        <v>2.63</v>
      </c>
      <c r="AE2950" s="312"/>
      <c r="AF2950" s="465" t="s">
        <v>433</v>
      </c>
      <c r="AG2950" s="343">
        <v>30</v>
      </c>
      <c r="AH2950" s="343">
        <v>15</v>
      </c>
      <c r="AI2950" s="343"/>
      <c r="AJ2950" s="343"/>
      <c r="AK2950" s="343"/>
      <c r="AL2950" s="343"/>
      <c r="AM2950" s="343"/>
      <c r="AN2950" s="343"/>
      <c r="AO2950" s="343"/>
      <c r="AP2950" s="343"/>
      <c r="AQ2950" s="343"/>
      <c r="AR2950" s="343"/>
      <c r="AS2950" s="343"/>
      <c r="AT2950" s="343"/>
      <c r="AU2950" s="343"/>
      <c r="AV2950" s="343"/>
      <c r="AW2950" s="343"/>
      <c r="AX2950" s="343"/>
      <c r="AY2950" s="343"/>
      <c r="AZ2950" s="343"/>
      <c r="BA2950" s="343"/>
      <c r="BB2950" s="343"/>
      <c r="BC2950" s="343"/>
      <c r="BD2950" s="343"/>
      <c r="BE2950" s="475"/>
      <c r="BF2950" s="475"/>
      <c r="BG2950" s="475"/>
      <c r="BH2950" s="475"/>
      <c r="BI2950" s="475"/>
      <c r="BJ2950" s="475"/>
      <c r="BK2950" s="475"/>
      <c r="BL2950" s="475"/>
      <c r="BM2950" s="475"/>
      <c r="BN2950" s="475"/>
      <c r="BO2950" s="475"/>
      <c r="BP2950" s="306"/>
      <c r="BQ2950" s="496"/>
      <c r="BR2950" s="496"/>
      <c r="BS2950" s="496"/>
      <c r="BT2950" s="496"/>
      <c r="BU2950" s="496"/>
      <c r="BV2950" s="496"/>
    </row>
    <row r="2951" spans="1:74" s="52" customFormat="1" ht="12.75">
      <c r="A2951" s="45">
        <v>2670.080468178493</v>
      </c>
      <c r="B2951" s="46" t="s">
        <v>364</v>
      </c>
      <c r="C2951" s="47" t="s">
        <v>334</v>
      </c>
      <c r="D2951" s="48">
        <v>35.906432453939942</v>
      </c>
      <c r="E2951" s="49">
        <v>40.443309999999997</v>
      </c>
      <c r="F2951" s="49">
        <v>9.769999E-2</v>
      </c>
      <c r="G2951" s="49">
        <v>12.37106</v>
      </c>
      <c r="H2951" s="49">
        <v>0.35210000000000002</v>
      </c>
      <c r="I2951" s="49">
        <v>0.1699</v>
      </c>
      <c r="J2951" s="49">
        <v>47.011119999999998</v>
      </c>
      <c r="K2951" s="49">
        <v>0.21829999999999999</v>
      </c>
      <c r="L2951" s="49">
        <v>100.66348998999999</v>
      </c>
      <c r="M2951" s="47"/>
      <c r="N2951" s="50">
        <v>0.99732242872829757</v>
      </c>
      <c r="O2951" s="50">
        <v>1.9048414284783602E-3</v>
      </c>
      <c r="P2951" s="50">
        <v>0.25512428518849389</v>
      </c>
      <c r="Q2951" s="50">
        <v>6.9839128468227691E-3</v>
      </c>
      <c r="R2951" s="50">
        <v>3.5486895837159283E-3</v>
      </c>
      <c r="S2951" s="50">
        <v>1.7282160623285947</v>
      </c>
      <c r="T2951" s="50">
        <v>5.7676683103422425E-3</v>
      </c>
      <c r="U2951" s="50">
        <v>2.9988678884147455</v>
      </c>
      <c r="V2951" s="51">
        <v>87.136636154864703</v>
      </c>
      <c r="X2951" s="49">
        <v>0.25</v>
      </c>
      <c r="Y2951" s="49">
        <v>20.71</v>
      </c>
      <c r="Z2951" s="49">
        <v>0.65</v>
      </c>
      <c r="AA2951" s="49">
        <v>5.49</v>
      </c>
      <c r="AB2951" s="49">
        <v>12.36</v>
      </c>
      <c r="AC2951" s="49">
        <v>0.24</v>
      </c>
      <c r="AD2951" s="49">
        <v>2.5</v>
      </c>
      <c r="AE2951" s="312"/>
      <c r="AF2951" s="465" t="s">
        <v>433</v>
      </c>
      <c r="AG2951" s="343">
        <v>30</v>
      </c>
      <c r="AH2951" s="343">
        <v>15</v>
      </c>
      <c r="AI2951" s="343"/>
      <c r="AJ2951" s="343"/>
      <c r="AK2951" s="343"/>
      <c r="AL2951" s="343"/>
      <c r="AM2951" s="343"/>
      <c r="AN2951" s="343"/>
      <c r="AO2951" s="343"/>
      <c r="AP2951" s="343"/>
      <c r="AQ2951" s="343"/>
      <c r="AR2951" s="343"/>
      <c r="AS2951" s="343"/>
      <c r="AT2951" s="343"/>
      <c r="AU2951" s="343"/>
      <c r="AV2951" s="343"/>
      <c r="AW2951" s="343"/>
      <c r="AX2951" s="343"/>
      <c r="AY2951" s="343"/>
      <c r="AZ2951" s="343"/>
      <c r="BA2951" s="343"/>
      <c r="BB2951" s="343"/>
      <c r="BC2951" s="343"/>
      <c r="BD2951" s="343"/>
      <c r="BE2951" s="475"/>
      <c r="BF2951" s="475"/>
      <c r="BG2951" s="475"/>
      <c r="BH2951" s="475"/>
      <c r="BI2951" s="475"/>
      <c r="BJ2951" s="475"/>
      <c r="BK2951" s="475"/>
      <c r="BL2951" s="475"/>
      <c r="BM2951" s="475"/>
      <c r="BN2951" s="475"/>
      <c r="BO2951" s="475"/>
      <c r="BP2951" s="306"/>
      <c r="BQ2951" s="496"/>
      <c r="BR2951" s="496"/>
      <c r="BS2951" s="496"/>
      <c r="BT2951" s="496"/>
      <c r="BU2951" s="496"/>
      <c r="BV2951" s="496"/>
    </row>
    <row r="2952" spans="1:74" s="52" customFormat="1" ht="12.75">
      <c r="A2952" s="45">
        <v>2670.080468178493</v>
      </c>
      <c r="B2952" s="46" t="s">
        <v>364</v>
      </c>
      <c r="C2952" s="47" t="s">
        <v>334</v>
      </c>
      <c r="D2952" s="48">
        <v>39.896432453939944</v>
      </c>
      <c r="E2952" s="49">
        <v>40.433190000000003</v>
      </c>
      <c r="F2952" s="49">
        <v>9.9000009999999999E-2</v>
      </c>
      <c r="G2952" s="49">
        <v>12.17121</v>
      </c>
      <c r="H2952" s="49">
        <v>0.34289999999999998</v>
      </c>
      <c r="I2952" s="49">
        <v>0.1434</v>
      </c>
      <c r="J2952" s="49">
        <v>47.071689999999997</v>
      </c>
      <c r="K2952" s="49">
        <v>0.21249999999999999</v>
      </c>
      <c r="L2952" s="49">
        <v>100.47389001000001</v>
      </c>
      <c r="M2952" s="47"/>
      <c r="N2952" s="50">
        <v>0.99787293561144585</v>
      </c>
      <c r="O2952" s="50">
        <v>1.9317365217905677E-3</v>
      </c>
      <c r="P2952" s="50">
        <v>0.25120425243979999</v>
      </c>
      <c r="Q2952" s="50">
        <v>6.8068881551663135E-3</v>
      </c>
      <c r="R2952" s="50">
        <v>2.9975892856060091E-3</v>
      </c>
      <c r="S2952" s="50">
        <v>1.7318312567781378</v>
      </c>
      <c r="T2952" s="50">
        <v>5.6189325530256809E-3</v>
      </c>
      <c r="U2952" s="50">
        <v>2.9982635913449722</v>
      </c>
      <c r="V2952" s="51">
        <v>87.332337153212706</v>
      </c>
      <c r="X2952" s="49">
        <v>0.25</v>
      </c>
      <c r="Y2952" s="49">
        <v>20.5</v>
      </c>
      <c r="Z2952" s="49">
        <v>0.66</v>
      </c>
      <c r="AA2952" s="49">
        <v>5.57</v>
      </c>
      <c r="AB2952" s="49">
        <v>14.72</v>
      </c>
      <c r="AC2952" s="49">
        <v>0.24</v>
      </c>
      <c r="AD2952" s="49">
        <v>2.57</v>
      </c>
      <c r="AE2952" s="312"/>
      <c r="AF2952" s="465" t="s">
        <v>433</v>
      </c>
      <c r="AG2952" s="343">
        <v>30</v>
      </c>
      <c r="AH2952" s="343">
        <v>15</v>
      </c>
      <c r="AI2952" s="343"/>
      <c r="AJ2952" s="343"/>
      <c r="AK2952" s="343"/>
      <c r="AL2952" s="343"/>
      <c r="AM2952" s="343"/>
      <c r="AN2952" s="343"/>
      <c r="AO2952" s="343"/>
      <c r="AP2952" s="343"/>
      <c r="AQ2952" s="343"/>
      <c r="AR2952" s="343"/>
      <c r="AS2952" s="343"/>
      <c r="AT2952" s="343"/>
      <c r="AU2952" s="343"/>
      <c r="AV2952" s="343"/>
      <c r="AW2952" s="343"/>
      <c r="AX2952" s="343"/>
      <c r="AY2952" s="343"/>
      <c r="AZ2952" s="343"/>
      <c r="BA2952" s="343"/>
      <c r="BB2952" s="343"/>
      <c r="BC2952" s="343"/>
      <c r="BD2952" s="343"/>
      <c r="BE2952" s="475"/>
      <c r="BF2952" s="475"/>
      <c r="BG2952" s="475"/>
      <c r="BH2952" s="475"/>
      <c r="BI2952" s="475"/>
      <c r="BJ2952" s="475"/>
      <c r="BK2952" s="475"/>
      <c r="BL2952" s="475"/>
      <c r="BM2952" s="475"/>
      <c r="BN2952" s="475"/>
      <c r="BO2952" s="475"/>
      <c r="BP2952" s="306"/>
      <c r="BQ2952" s="496"/>
      <c r="BR2952" s="496"/>
      <c r="BS2952" s="496"/>
      <c r="BT2952" s="496"/>
      <c r="BU2952" s="496"/>
      <c r="BV2952" s="496"/>
    </row>
    <row r="2953" spans="1:74" s="52" customFormat="1" ht="12.75">
      <c r="A2953" s="45">
        <v>2670.080468178493</v>
      </c>
      <c r="B2953" s="46" t="s">
        <v>364</v>
      </c>
      <c r="C2953" s="47" t="s">
        <v>334</v>
      </c>
      <c r="D2953" s="48">
        <v>43.886432453939946</v>
      </c>
      <c r="E2953" s="49">
        <v>40.392699999999998</v>
      </c>
      <c r="F2953" s="49">
        <v>9.1200000000000003E-2</v>
      </c>
      <c r="G2953" s="49">
        <v>12.03131</v>
      </c>
      <c r="H2953" s="49">
        <v>0.34949999999999998</v>
      </c>
      <c r="I2953" s="49">
        <v>0.1429</v>
      </c>
      <c r="J2953" s="49">
        <v>47.344239999999999</v>
      </c>
      <c r="K2953" s="49">
        <v>0.21210000000000001</v>
      </c>
      <c r="L2953" s="49">
        <v>100.56394999999999</v>
      </c>
      <c r="M2953" s="47"/>
      <c r="N2953" s="50">
        <v>0.99568011347834273</v>
      </c>
      <c r="O2953" s="50">
        <v>1.7774082944452072E-3</v>
      </c>
      <c r="P2953" s="50">
        <v>0.24801951856444002</v>
      </c>
      <c r="Q2953" s="50">
        <v>6.9295976895982327E-3</v>
      </c>
      <c r="R2953" s="50">
        <v>2.9835609694732076E-3</v>
      </c>
      <c r="S2953" s="50">
        <v>1.7397732300275173</v>
      </c>
      <c r="T2953" s="50">
        <v>5.6016409089503956E-3</v>
      </c>
      <c r="U2953" s="50">
        <v>3.000765069932767</v>
      </c>
      <c r="V2953" s="51">
        <v>87.522868330205782</v>
      </c>
      <c r="X2953" s="49">
        <v>0.25</v>
      </c>
      <c r="Y2953" s="49">
        <v>22.16</v>
      </c>
      <c r="Z2953" s="49">
        <v>0.66</v>
      </c>
      <c r="AA2953" s="49">
        <v>5.41</v>
      </c>
      <c r="AB2953" s="49">
        <v>14.83</v>
      </c>
      <c r="AC2953" s="49">
        <v>0.24</v>
      </c>
      <c r="AD2953" s="49">
        <v>2.57</v>
      </c>
      <c r="AE2953" s="312"/>
      <c r="AF2953" s="465" t="s">
        <v>433</v>
      </c>
      <c r="AG2953" s="343">
        <v>30</v>
      </c>
      <c r="AH2953" s="343">
        <v>15</v>
      </c>
      <c r="AI2953" s="343"/>
      <c r="AJ2953" s="343"/>
      <c r="AK2953" s="343"/>
      <c r="AL2953" s="343"/>
      <c r="AM2953" s="343"/>
      <c r="AN2953" s="343"/>
      <c r="AO2953" s="343"/>
      <c r="AP2953" s="343"/>
      <c r="AQ2953" s="343"/>
      <c r="AR2953" s="343"/>
      <c r="AS2953" s="343"/>
      <c r="AT2953" s="343"/>
      <c r="AU2953" s="343"/>
      <c r="AV2953" s="343"/>
      <c r="AW2953" s="343"/>
      <c r="AX2953" s="343"/>
      <c r="AY2953" s="343"/>
      <c r="AZ2953" s="343"/>
      <c r="BA2953" s="343"/>
      <c r="BB2953" s="343"/>
      <c r="BC2953" s="343"/>
      <c r="BD2953" s="343"/>
      <c r="BE2953" s="475"/>
      <c r="BF2953" s="475"/>
      <c r="BG2953" s="475"/>
      <c r="BH2953" s="475"/>
      <c r="BI2953" s="475"/>
      <c r="BJ2953" s="475"/>
      <c r="BK2953" s="475"/>
      <c r="BL2953" s="475"/>
      <c r="BM2953" s="475"/>
      <c r="BN2953" s="475"/>
      <c r="BO2953" s="475"/>
      <c r="BP2953" s="306"/>
      <c r="BQ2953" s="496"/>
      <c r="BR2953" s="496"/>
      <c r="BS2953" s="496"/>
      <c r="BT2953" s="496"/>
      <c r="BU2953" s="496"/>
      <c r="BV2953" s="496"/>
    </row>
    <row r="2954" spans="1:74" s="52" customFormat="1" ht="12.75">
      <c r="A2954" s="45">
        <v>2670.080468178493</v>
      </c>
      <c r="B2954" s="46" t="s">
        <v>364</v>
      </c>
      <c r="C2954" s="47" t="s">
        <v>334</v>
      </c>
      <c r="D2954" s="48">
        <v>47.876432453939948</v>
      </c>
      <c r="E2954" s="49">
        <v>40.534390000000002</v>
      </c>
      <c r="F2954" s="49">
        <v>9.6000000000000002E-2</v>
      </c>
      <c r="G2954" s="49">
        <v>11.871420000000001</v>
      </c>
      <c r="H2954" s="49">
        <v>0.35570000000000002</v>
      </c>
      <c r="I2954" s="49">
        <v>0.14460000000000001</v>
      </c>
      <c r="J2954" s="49">
        <v>47.424999999999997</v>
      </c>
      <c r="K2954" s="49">
        <v>0.2157</v>
      </c>
      <c r="L2954" s="49">
        <v>100.64281</v>
      </c>
      <c r="M2954" s="47"/>
      <c r="N2954" s="50">
        <v>0.99737970307498991</v>
      </c>
      <c r="O2954" s="50">
        <v>1.8675985683877538E-3</v>
      </c>
      <c r="P2954" s="50">
        <v>0.24428429573674657</v>
      </c>
      <c r="Q2954" s="50">
        <v>7.0398700387496165E-3</v>
      </c>
      <c r="R2954" s="50">
        <v>3.0136368413771057E-3</v>
      </c>
      <c r="S2954" s="50">
        <v>1.739613500329074</v>
      </c>
      <c r="T2954" s="50">
        <v>5.686495198909053E-3</v>
      </c>
      <c r="U2954" s="50">
        <v>2.9988850997882337</v>
      </c>
      <c r="V2954" s="51">
        <v>87.686649170074389</v>
      </c>
      <c r="X2954" s="49">
        <v>0.25</v>
      </c>
      <c r="Y2954" s="49">
        <v>22</v>
      </c>
      <c r="Z2954" s="49">
        <v>0.67</v>
      </c>
      <c r="AA2954" s="49">
        <v>5.36</v>
      </c>
      <c r="AB2954" s="49">
        <v>15.08</v>
      </c>
      <c r="AC2954" s="49">
        <v>0.24</v>
      </c>
      <c r="AD2954" s="49">
        <v>2.52</v>
      </c>
      <c r="AE2954" s="312"/>
      <c r="AF2954" s="465" t="s">
        <v>433</v>
      </c>
      <c r="AG2954" s="343">
        <v>30</v>
      </c>
      <c r="AH2954" s="343">
        <v>15</v>
      </c>
      <c r="AI2954" s="343"/>
      <c r="AJ2954" s="343"/>
      <c r="AK2954" s="343"/>
      <c r="AL2954" s="343"/>
      <c r="AM2954" s="343"/>
      <c r="AN2954" s="343"/>
      <c r="AO2954" s="343"/>
      <c r="AP2954" s="343"/>
      <c r="AQ2954" s="343"/>
      <c r="AR2954" s="343"/>
      <c r="AS2954" s="343"/>
      <c r="AT2954" s="343"/>
      <c r="AU2954" s="343"/>
      <c r="AV2954" s="343"/>
      <c r="AW2954" s="343"/>
      <c r="AX2954" s="343"/>
      <c r="AY2954" s="343"/>
      <c r="AZ2954" s="343"/>
      <c r="BA2954" s="343"/>
      <c r="BB2954" s="343"/>
      <c r="BC2954" s="343"/>
      <c r="BD2954" s="343"/>
      <c r="BE2954" s="475"/>
      <c r="BF2954" s="475"/>
      <c r="BG2954" s="475"/>
      <c r="BH2954" s="475"/>
      <c r="BI2954" s="475"/>
      <c r="BJ2954" s="475"/>
      <c r="BK2954" s="475"/>
      <c r="BL2954" s="475"/>
      <c r="BM2954" s="475"/>
      <c r="BN2954" s="475"/>
      <c r="BO2954" s="475"/>
      <c r="BP2954" s="306"/>
      <c r="BQ2954" s="496"/>
      <c r="BR2954" s="496"/>
      <c r="BS2954" s="496"/>
      <c r="BT2954" s="496"/>
      <c r="BU2954" s="496"/>
      <c r="BV2954" s="496"/>
    </row>
    <row r="2955" spans="1:74" s="52" customFormat="1" ht="12.75">
      <c r="A2955" s="45">
        <v>2670.080468178493</v>
      </c>
      <c r="B2955" s="46" t="s">
        <v>364</v>
      </c>
      <c r="C2955" s="47" t="s">
        <v>334</v>
      </c>
      <c r="D2955" s="48">
        <v>51.86643245393995</v>
      </c>
      <c r="E2955" s="49">
        <v>40.463549999999998</v>
      </c>
      <c r="F2955" s="49">
        <v>8.6800000000000002E-2</v>
      </c>
      <c r="G2955" s="49">
        <v>11.74152</v>
      </c>
      <c r="H2955" s="49">
        <v>0.36220000000000002</v>
      </c>
      <c r="I2955" s="49">
        <v>0.18149999999999999</v>
      </c>
      <c r="J2955" s="49">
        <v>47.283670000000001</v>
      </c>
      <c r="K2955" s="49">
        <v>0.20549999999999999</v>
      </c>
      <c r="L2955" s="49">
        <v>100.32473999999999</v>
      </c>
      <c r="M2955" s="47"/>
      <c r="N2955" s="50">
        <v>0.99844512996446477</v>
      </c>
      <c r="O2955" s="50">
        <v>1.6933836453572831E-3</v>
      </c>
      <c r="P2955" s="50">
        <v>0.24229281575341871</v>
      </c>
      <c r="Q2955" s="50">
        <v>7.188736403130923E-3</v>
      </c>
      <c r="R2955" s="50">
        <v>3.7933471519221492E-3</v>
      </c>
      <c r="S2955" s="50">
        <v>1.7393218150564802</v>
      </c>
      <c r="T2955" s="50">
        <v>5.4328747700467363E-3</v>
      </c>
      <c r="U2955" s="50">
        <v>2.9981681027448208</v>
      </c>
      <c r="V2955" s="51">
        <v>87.772959889058143</v>
      </c>
      <c r="X2955" s="49">
        <v>0.25</v>
      </c>
      <c r="Y2955" s="49">
        <v>23.5</v>
      </c>
      <c r="Z2955" s="49">
        <v>0.67</v>
      </c>
      <c r="AA2955" s="49">
        <v>5.19</v>
      </c>
      <c r="AB2955" s="49">
        <v>11.74</v>
      </c>
      <c r="AC2955" s="49">
        <v>0.24</v>
      </c>
      <c r="AD2955" s="49">
        <v>2.64</v>
      </c>
      <c r="AE2955" s="312"/>
      <c r="AF2955" s="465" t="s">
        <v>433</v>
      </c>
      <c r="AG2955" s="343">
        <v>30</v>
      </c>
      <c r="AH2955" s="343">
        <v>15</v>
      </c>
      <c r="AI2955" s="343"/>
      <c r="AJ2955" s="343"/>
      <c r="AK2955" s="343"/>
      <c r="AL2955" s="343"/>
      <c r="AM2955" s="343"/>
      <c r="AN2955" s="343"/>
      <c r="AO2955" s="343"/>
      <c r="AP2955" s="343"/>
      <c r="AQ2955" s="343"/>
      <c r="AR2955" s="343"/>
      <c r="AS2955" s="343"/>
      <c r="AT2955" s="343"/>
      <c r="AU2955" s="343"/>
      <c r="AV2955" s="343"/>
      <c r="AW2955" s="343"/>
      <c r="AX2955" s="343"/>
      <c r="AY2955" s="343"/>
      <c r="AZ2955" s="343"/>
      <c r="BA2955" s="343"/>
      <c r="BB2955" s="343"/>
      <c r="BC2955" s="343"/>
      <c r="BD2955" s="343"/>
      <c r="BE2955" s="475"/>
      <c r="BF2955" s="475"/>
      <c r="BG2955" s="475"/>
      <c r="BH2955" s="475"/>
      <c r="BI2955" s="475"/>
      <c r="BJ2955" s="475"/>
      <c r="BK2955" s="475"/>
      <c r="BL2955" s="475"/>
      <c r="BM2955" s="475"/>
      <c r="BN2955" s="475"/>
      <c r="BO2955" s="475"/>
      <c r="BP2955" s="306"/>
      <c r="BQ2955" s="496"/>
      <c r="BR2955" s="496"/>
      <c r="BS2955" s="496"/>
      <c r="BT2955" s="496"/>
      <c r="BU2955" s="496"/>
      <c r="BV2955" s="496"/>
    </row>
    <row r="2956" spans="1:74" s="52" customFormat="1" ht="12.75">
      <c r="A2956" s="45">
        <v>2670.080468178493</v>
      </c>
      <c r="B2956" s="46" t="s">
        <v>364</v>
      </c>
      <c r="C2956" s="47" t="s">
        <v>334</v>
      </c>
      <c r="D2956" s="48">
        <v>55.856432453939952</v>
      </c>
      <c r="E2956" s="49">
        <v>40.453429999999997</v>
      </c>
      <c r="F2956" s="49">
        <v>0.10340000000000001</v>
      </c>
      <c r="G2956" s="49">
        <v>11.78149</v>
      </c>
      <c r="H2956" s="49">
        <v>0.3236</v>
      </c>
      <c r="I2956" s="49">
        <v>0.14410000000000001</v>
      </c>
      <c r="J2956" s="49">
        <v>47.74803</v>
      </c>
      <c r="K2956" s="49">
        <v>0.21149999999999999</v>
      </c>
      <c r="L2956" s="49">
        <v>100.76554999999999</v>
      </c>
      <c r="M2956" s="47"/>
      <c r="N2956" s="50">
        <v>0.99397371620175479</v>
      </c>
      <c r="O2956" s="50">
        <v>2.0087019603783375E-3</v>
      </c>
      <c r="P2956" s="50">
        <v>0.24208939358852469</v>
      </c>
      <c r="Q2956" s="50">
        <v>6.3954624725952192E-3</v>
      </c>
      <c r="R2956" s="50">
        <v>2.9989503079008353E-3</v>
      </c>
      <c r="S2956" s="50">
        <v>1.7489748048070572</v>
      </c>
      <c r="T2956" s="50">
        <v>5.5678505392773052E-3</v>
      </c>
      <c r="U2956" s="50">
        <v>3.0020088798774887</v>
      </c>
      <c r="V2956" s="51">
        <v>87.841206035264833</v>
      </c>
      <c r="X2956" s="49">
        <v>0.25</v>
      </c>
      <c r="Y2956" s="49">
        <v>19.78</v>
      </c>
      <c r="Z2956" s="49">
        <v>0.67</v>
      </c>
      <c r="AA2956" s="49">
        <v>5.85</v>
      </c>
      <c r="AB2956" s="49">
        <v>14.9</v>
      </c>
      <c r="AC2956" s="49">
        <v>0.24</v>
      </c>
      <c r="AD2956" s="49">
        <v>2.58</v>
      </c>
      <c r="AE2956" s="312"/>
      <c r="AF2956" s="465" t="s">
        <v>433</v>
      </c>
      <c r="AG2956" s="343">
        <v>30</v>
      </c>
      <c r="AH2956" s="343">
        <v>15</v>
      </c>
      <c r="AI2956" s="343"/>
      <c r="AJ2956" s="343"/>
      <c r="AK2956" s="343"/>
      <c r="AL2956" s="343"/>
      <c r="AM2956" s="343"/>
      <c r="AN2956" s="343"/>
      <c r="AO2956" s="343"/>
      <c r="AP2956" s="343"/>
      <c r="AQ2956" s="343"/>
      <c r="AR2956" s="343"/>
      <c r="AS2956" s="343"/>
      <c r="AT2956" s="343"/>
      <c r="AU2956" s="343"/>
      <c r="AV2956" s="343"/>
      <c r="AW2956" s="343"/>
      <c r="AX2956" s="343"/>
      <c r="AY2956" s="343"/>
      <c r="AZ2956" s="343"/>
      <c r="BA2956" s="343"/>
      <c r="BB2956" s="343"/>
      <c r="BC2956" s="343"/>
      <c r="BD2956" s="343"/>
      <c r="BE2956" s="475"/>
      <c r="BF2956" s="475"/>
      <c r="BG2956" s="475"/>
      <c r="BH2956" s="475"/>
      <c r="BI2956" s="475"/>
      <c r="BJ2956" s="475"/>
      <c r="BK2956" s="475"/>
      <c r="BL2956" s="475"/>
      <c r="BM2956" s="475"/>
      <c r="BN2956" s="475"/>
      <c r="BO2956" s="475"/>
      <c r="BP2956" s="306"/>
      <c r="BQ2956" s="496"/>
      <c r="BR2956" s="496"/>
      <c r="BS2956" s="496"/>
      <c r="BT2956" s="496"/>
      <c r="BU2956" s="496"/>
      <c r="BV2956" s="496"/>
    </row>
    <row r="2957" spans="1:74" s="52" customFormat="1" ht="12.75">
      <c r="A2957" s="45">
        <v>2670.080468178493</v>
      </c>
      <c r="B2957" s="46" t="s">
        <v>364</v>
      </c>
      <c r="C2957" s="47" t="s">
        <v>334</v>
      </c>
      <c r="D2957" s="48">
        <v>59.846432453939954</v>
      </c>
      <c r="E2957" s="49">
        <v>40.453429999999997</v>
      </c>
      <c r="F2957" s="49">
        <v>0.105</v>
      </c>
      <c r="G2957" s="49">
        <v>11.81147</v>
      </c>
      <c r="H2957" s="49">
        <v>0.35830000000000001</v>
      </c>
      <c r="I2957" s="49">
        <v>0.16059999999999999</v>
      </c>
      <c r="J2957" s="49">
        <v>47.596609999999998</v>
      </c>
      <c r="K2957" s="49">
        <v>0.2132</v>
      </c>
      <c r="L2957" s="49">
        <v>100.69861</v>
      </c>
      <c r="M2957" s="47"/>
      <c r="N2957" s="50">
        <v>0.99490972220355167</v>
      </c>
      <c r="O2957" s="50">
        <v>2.041705215038088E-3</v>
      </c>
      <c r="P2957" s="50">
        <v>0.24293398217397097</v>
      </c>
      <c r="Q2957" s="50">
        <v>7.087923547937503E-3</v>
      </c>
      <c r="R2957" s="50">
        <v>3.3454889835353111E-3</v>
      </c>
      <c r="S2957" s="50">
        <v>1.7450701560128836</v>
      </c>
      <c r="T2957" s="50">
        <v>5.6178892294549551E-3</v>
      </c>
      <c r="U2957" s="50">
        <v>3.0010068673663723</v>
      </c>
      <c r="V2957" s="51">
        <v>87.780006212887614</v>
      </c>
      <c r="X2957" s="49">
        <v>0.25</v>
      </c>
      <c r="Y2957" s="49">
        <v>18.920000000000002</v>
      </c>
      <c r="Z2957" s="49">
        <v>0.67</v>
      </c>
      <c r="AA2957" s="49">
        <v>5.33</v>
      </c>
      <c r="AB2957" s="49">
        <v>12.89</v>
      </c>
      <c r="AC2957" s="49">
        <v>0.24</v>
      </c>
      <c r="AD2957" s="49">
        <v>2.56</v>
      </c>
      <c r="AE2957" s="312"/>
      <c r="AF2957" s="465" t="s">
        <v>433</v>
      </c>
      <c r="AG2957" s="343">
        <v>30</v>
      </c>
      <c r="AH2957" s="343">
        <v>15</v>
      </c>
      <c r="AI2957" s="343"/>
      <c r="AJ2957" s="343"/>
      <c r="AK2957" s="343"/>
      <c r="AL2957" s="343"/>
      <c r="AM2957" s="343"/>
      <c r="AN2957" s="343"/>
      <c r="AO2957" s="343"/>
      <c r="AP2957" s="343"/>
      <c r="AQ2957" s="343"/>
      <c r="AR2957" s="343"/>
      <c r="AS2957" s="343"/>
      <c r="AT2957" s="343"/>
      <c r="AU2957" s="343"/>
      <c r="AV2957" s="343"/>
      <c r="AW2957" s="343"/>
      <c r="AX2957" s="343"/>
      <c r="AY2957" s="343"/>
      <c r="AZ2957" s="343"/>
      <c r="BA2957" s="343"/>
      <c r="BB2957" s="343"/>
      <c r="BC2957" s="343"/>
      <c r="BD2957" s="343"/>
      <c r="BE2957" s="475"/>
      <c r="BF2957" s="475"/>
      <c r="BG2957" s="475"/>
      <c r="BH2957" s="475"/>
      <c r="BI2957" s="475"/>
      <c r="BJ2957" s="475"/>
      <c r="BK2957" s="475"/>
      <c r="BL2957" s="475"/>
      <c r="BM2957" s="475"/>
      <c r="BN2957" s="475"/>
      <c r="BO2957" s="475"/>
      <c r="BP2957" s="306"/>
      <c r="BQ2957" s="496"/>
      <c r="BR2957" s="496"/>
      <c r="BS2957" s="496"/>
      <c r="BT2957" s="496"/>
      <c r="BU2957" s="496"/>
      <c r="BV2957" s="496"/>
    </row>
    <row r="2958" spans="1:74" s="52" customFormat="1" ht="12.75">
      <c r="A2958" s="45">
        <v>2670.080468178493</v>
      </c>
      <c r="B2958" s="46" t="s">
        <v>364</v>
      </c>
      <c r="C2958" s="47" t="s">
        <v>334</v>
      </c>
      <c r="D2958" s="48">
        <v>63.836432453939956</v>
      </c>
      <c r="E2958" s="49">
        <v>40.463549999999998</v>
      </c>
      <c r="F2958" s="49">
        <v>7.8E-2</v>
      </c>
      <c r="G2958" s="49">
        <v>11.681559999999999</v>
      </c>
      <c r="H2958" s="49">
        <v>0.35620000000000002</v>
      </c>
      <c r="I2958" s="49">
        <v>0.12429999999999999</v>
      </c>
      <c r="J2958" s="49">
        <v>48.020589999999999</v>
      </c>
      <c r="K2958" s="49">
        <v>0.2082</v>
      </c>
      <c r="L2958" s="49">
        <v>100.9324</v>
      </c>
      <c r="M2958" s="47"/>
      <c r="N2958" s="50">
        <v>0.99246257830961315</v>
      </c>
      <c r="O2958" s="50">
        <v>1.5125863464029146E-3</v>
      </c>
      <c r="P2958" s="50">
        <v>0.23961113486338187</v>
      </c>
      <c r="Q2958" s="50">
        <v>7.0272914461306729E-3</v>
      </c>
      <c r="R2958" s="50">
        <v>2.5823019664635064E-3</v>
      </c>
      <c r="S2958" s="50">
        <v>1.7558450812334525</v>
      </c>
      <c r="T2958" s="50">
        <v>5.4712748321367527E-3</v>
      </c>
      <c r="U2958" s="50">
        <v>3.0045122489975813</v>
      </c>
      <c r="V2958" s="51">
        <v>87.992162748022224</v>
      </c>
      <c r="X2958" s="49">
        <v>0.25</v>
      </c>
      <c r="Y2958" s="49">
        <v>25.76</v>
      </c>
      <c r="Z2958" s="49">
        <v>0.67</v>
      </c>
      <c r="AA2958" s="49">
        <v>5.3</v>
      </c>
      <c r="AB2958" s="49">
        <v>16.47</v>
      </c>
      <c r="AC2958" s="49">
        <v>0.24</v>
      </c>
      <c r="AD2958" s="49">
        <v>2.58</v>
      </c>
      <c r="AE2958" s="312"/>
      <c r="AF2958" s="465" t="s">
        <v>433</v>
      </c>
      <c r="AG2958" s="343">
        <v>30</v>
      </c>
      <c r="AH2958" s="343">
        <v>15</v>
      </c>
      <c r="AI2958" s="343"/>
      <c r="AJ2958" s="343"/>
      <c r="AK2958" s="343"/>
      <c r="AL2958" s="343"/>
      <c r="AM2958" s="343"/>
      <c r="AN2958" s="343"/>
      <c r="AO2958" s="343"/>
      <c r="AP2958" s="343"/>
      <c r="AQ2958" s="343"/>
      <c r="AR2958" s="343"/>
      <c r="AS2958" s="343"/>
      <c r="AT2958" s="343"/>
      <c r="AU2958" s="343"/>
      <c r="AV2958" s="343"/>
      <c r="AW2958" s="343"/>
      <c r="AX2958" s="343"/>
      <c r="AY2958" s="343"/>
      <c r="AZ2958" s="343"/>
      <c r="BA2958" s="343"/>
      <c r="BB2958" s="343"/>
      <c r="BC2958" s="343"/>
      <c r="BD2958" s="343"/>
      <c r="BE2958" s="475"/>
      <c r="BF2958" s="475"/>
      <c r="BG2958" s="475"/>
      <c r="BH2958" s="475"/>
      <c r="BI2958" s="475"/>
      <c r="BJ2958" s="475"/>
      <c r="BK2958" s="475"/>
      <c r="BL2958" s="475"/>
      <c r="BM2958" s="475"/>
      <c r="BN2958" s="475"/>
      <c r="BO2958" s="475"/>
      <c r="BP2958" s="306"/>
      <c r="BQ2958" s="496"/>
      <c r="BR2958" s="496"/>
      <c r="BS2958" s="496"/>
      <c r="BT2958" s="496"/>
      <c r="BU2958" s="496"/>
      <c r="BV2958" s="496"/>
    </row>
    <row r="2959" spans="1:74" s="52" customFormat="1" ht="12.75">
      <c r="A2959" s="45">
        <v>2670.080468178493</v>
      </c>
      <c r="B2959" s="46" t="s">
        <v>364</v>
      </c>
      <c r="C2959" s="47" t="s">
        <v>334</v>
      </c>
      <c r="D2959" s="48">
        <v>67.826432453939958</v>
      </c>
      <c r="E2959" s="49">
        <v>40.595120000000001</v>
      </c>
      <c r="F2959" s="49">
        <v>8.0600000000000005E-2</v>
      </c>
      <c r="G2959" s="49">
        <v>11.59163</v>
      </c>
      <c r="H2959" s="49">
        <v>0.35060000000000002</v>
      </c>
      <c r="I2959" s="49">
        <v>0.13780000000000001</v>
      </c>
      <c r="J2959" s="49">
        <v>47.576419999999999</v>
      </c>
      <c r="K2959" s="49">
        <v>0.21179999999999999</v>
      </c>
      <c r="L2959" s="49">
        <v>100.54396999999999</v>
      </c>
      <c r="M2959" s="47"/>
      <c r="N2959" s="50">
        <v>0.99848927561843437</v>
      </c>
      <c r="O2959" s="50">
        <v>1.5674006841234194E-3</v>
      </c>
      <c r="P2959" s="50">
        <v>0.23843504021512438</v>
      </c>
      <c r="Q2959" s="50">
        <v>6.9362602446333098E-3</v>
      </c>
      <c r="R2959" s="50">
        <v>2.8708105391293507E-3</v>
      </c>
      <c r="S2959" s="50">
        <v>1.7444956068044026</v>
      </c>
      <c r="T2959" s="50">
        <v>5.5815289074712966E-3</v>
      </c>
      <c r="U2959" s="50">
        <v>2.9983759230133189</v>
      </c>
      <c r="V2959" s="51">
        <v>87.97562382862418</v>
      </c>
      <c r="X2959" s="49">
        <v>0.25</v>
      </c>
      <c r="Y2959" s="49">
        <v>25.51</v>
      </c>
      <c r="Z2959" s="49">
        <v>0.67</v>
      </c>
      <c r="AA2959" s="49">
        <v>5.43</v>
      </c>
      <c r="AB2959" s="49">
        <v>14.87</v>
      </c>
      <c r="AC2959" s="49">
        <v>0.24</v>
      </c>
      <c r="AD2959" s="49">
        <v>2.56</v>
      </c>
      <c r="AE2959" s="312"/>
      <c r="AF2959" s="465" t="s">
        <v>433</v>
      </c>
      <c r="AG2959" s="343">
        <v>30</v>
      </c>
      <c r="AH2959" s="343">
        <v>15</v>
      </c>
      <c r="AI2959" s="343"/>
      <c r="AJ2959" s="343"/>
      <c r="AK2959" s="343"/>
      <c r="AL2959" s="343"/>
      <c r="AM2959" s="343"/>
      <c r="AN2959" s="343"/>
      <c r="AO2959" s="343"/>
      <c r="AP2959" s="343"/>
      <c r="AQ2959" s="343"/>
      <c r="AR2959" s="343"/>
      <c r="AS2959" s="343"/>
      <c r="AT2959" s="343"/>
      <c r="AU2959" s="343"/>
      <c r="AV2959" s="343"/>
      <c r="AW2959" s="343"/>
      <c r="AX2959" s="343"/>
      <c r="AY2959" s="343"/>
      <c r="AZ2959" s="343"/>
      <c r="BA2959" s="343"/>
      <c r="BB2959" s="343"/>
      <c r="BC2959" s="343"/>
      <c r="BD2959" s="343"/>
      <c r="BE2959" s="475"/>
      <c r="BF2959" s="475"/>
      <c r="BG2959" s="475"/>
      <c r="BH2959" s="475"/>
      <c r="BI2959" s="475"/>
      <c r="BJ2959" s="475"/>
      <c r="BK2959" s="475"/>
      <c r="BL2959" s="475"/>
      <c r="BM2959" s="475"/>
      <c r="BN2959" s="475"/>
      <c r="BO2959" s="475"/>
      <c r="BP2959" s="306"/>
      <c r="BQ2959" s="496"/>
      <c r="BR2959" s="496"/>
      <c r="BS2959" s="496"/>
      <c r="BT2959" s="496"/>
      <c r="BU2959" s="496"/>
      <c r="BV2959" s="496"/>
    </row>
    <row r="2960" spans="1:74" s="52" customFormat="1" ht="12.75">
      <c r="A2960" s="45">
        <v>2670.080468178493</v>
      </c>
      <c r="B2960" s="46" t="s">
        <v>364</v>
      </c>
      <c r="C2960" s="47" t="s">
        <v>334</v>
      </c>
      <c r="D2960" s="48">
        <v>71.816432453939953</v>
      </c>
      <c r="E2960" s="49">
        <v>40.554630000000003</v>
      </c>
      <c r="F2960" s="49">
        <v>9.6299999999999997E-2</v>
      </c>
      <c r="G2960" s="49">
        <v>11.7715</v>
      </c>
      <c r="H2960" s="49">
        <v>0.35970000000000002</v>
      </c>
      <c r="I2960" s="49">
        <v>0.1709</v>
      </c>
      <c r="J2960" s="49">
        <v>47.546129999999998</v>
      </c>
      <c r="K2960" s="49">
        <v>0.21190000000000001</v>
      </c>
      <c r="L2960" s="49">
        <v>100.71106</v>
      </c>
      <c r="M2960" s="47"/>
      <c r="N2960" s="50">
        <v>0.99689882677340591</v>
      </c>
      <c r="O2960" s="50">
        <v>1.8715970138768676E-3</v>
      </c>
      <c r="P2960" s="50">
        <v>0.24199056992258139</v>
      </c>
      <c r="Q2960" s="50">
        <v>7.1120527907796074E-3</v>
      </c>
      <c r="R2960" s="50">
        <v>3.5582662662420844E-3</v>
      </c>
      <c r="S2960" s="50">
        <v>1.742345830622356</v>
      </c>
      <c r="T2960" s="50">
        <v>5.5808358095978125E-3</v>
      </c>
      <c r="U2960" s="50">
        <v>2.9993579791988392</v>
      </c>
      <c r="V2960" s="51">
        <v>87.804962411810507</v>
      </c>
      <c r="X2960" s="49">
        <v>0.25</v>
      </c>
      <c r="Y2960" s="49">
        <v>21</v>
      </c>
      <c r="Z2960" s="49">
        <v>0.67</v>
      </c>
      <c r="AA2960" s="49">
        <v>5.33</v>
      </c>
      <c r="AB2960" s="49">
        <v>12.54</v>
      </c>
      <c r="AC2960" s="49">
        <v>0.24</v>
      </c>
      <c r="AD2960" s="49">
        <v>2.59</v>
      </c>
      <c r="AE2960" s="312"/>
      <c r="AF2960" s="465" t="s">
        <v>433</v>
      </c>
      <c r="AG2960" s="343">
        <v>30</v>
      </c>
      <c r="AH2960" s="343">
        <v>15</v>
      </c>
      <c r="AI2960" s="343"/>
      <c r="AJ2960" s="343"/>
      <c r="AK2960" s="343"/>
      <c r="AL2960" s="343"/>
      <c r="AM2960" s="343"/>
      <c r="AN2960" s="343"/>
      <c r="AO2960" s="343"/>
      <c r="AP2960" s="343"/>
      <c r="AQ2960" s="343"/>
      <c r="AR2960" s="343"/>
      <c r="AS2960" s="343"/>
      <c r="AT2960" s="343"/>
      <c r="AU2960" s="343"/>
      <c r="AV2960" s="343"/>
      <c r="AW2960" s="343"/>
      <c r="AX2960" s="343"/>
      <c r="AY2960" s="343"/>
      <c r="AZ2960" s="343"/>
      <c r="BA2960" s="343"/>
      <c r="BB2960" s="343"/>
      <c r="BC2960" s="343"/>
      <c r="BD2960" s="343"/>
      <c r="BE2960" s="475"/>
      <c r="BF2960" s="475"/>
      <c r="BG2960" s="475"/>
      <c r="BH2960" s="475"/>
      <c r="BI2960" s="475"/>
      <c r="BJ2960" s="475"/>
      <c r="BK2960" s="475"/>
      <c r="BL2960" s="475"/>
      <c r="BM2960" s="475"/>
      <c r="BN2960" s="475"/>
      <c r="BO2960" s="475"/>
      <c r="BP2960" s="306"/>
      <c r="BQ2960" s="496"/>
      <c r="BR2960" s="496"/>
      <c r="BS2960" s="496"/>
      <c r="BT2960" s="496"/>
      <c r="BU2960" s="496"/>
      <c r="BV2960" s="496"/>
    </row>
    <row r="2961" spans="1:74" s="52" customFormat="1" ht="12.75">
      <c r="A2961" s="45">
        <v>2670.080468178493</v>
      </c>
      <c r="B2961" s="46" t="s">
        <v>364</v>
      </c>
      <c r="C2961" s="47" t="s">
        <v>334</v>
      </c>
      <c r="D2961" s="48">
        <v>75.806432453939948</v>
      </c>
      <c r="E2961" s="49">
        <v>40.42306</v>
      </c>
      <c r="F2961" s="49">
        <v>0.107</v>
      </c>
      <c r="G2961" s="49">
        <v>11.651579999999999</v>
      </c>
      <c r="H2961" s="49">
        <v>0.33410000000000001</v>
      </c>
      <c r="I2961" s="49">
        <v>0.161</v>
      </c>
      <c r="J2961" s="49">
        <v>47.51585</v>
      </c>
      <c r="K2961" s="49">
        <v>0.20780000000000001</v>
      </c>
      <c r="L2961" s="49">
        <v>100.40039</v>
      </c>
      <c r="M2961" s="47"/>
      <c r="N2961" s="50">
        <v>0.99621485128825837</v>
      </c>
      <c r="O2961" s="50">
        <v>2.0848893855497461E-3</v>
      </c>
      <c r="P2961" s="50">
        <v>0.24014007445262431</v>
      </c>
      <c r="Q2961" s="50">
        <v>6.6228389391610847E-3</v>
      </c>
      <c r="R2961" s="50">
        <v>3.3607440684836048E-3</v>
      </c>
      <c r="S2961" s="50">
        <v>1.7457050721720313</v>
      </c>
      <c r="T2961" s="50">
        <v>5.4868996345335125E-3</v>
      </c>
      <c r="U2961" s="50">
        <v>2.999615369940642</v>
      </c>
      <c r="V2961" s="51">
        <v>87.907411871424586</v>
      </c>
      <c r="X2961" s="49">
        <v>0.25</v>
      </c>
      <c r="Y2961" s="49">
        <v>19.12</v>
      </c>
      <c r="Z2961" s="49">
        <v>0.67</v>
      </c>
      <c r="AA2961" s="49">
        <v>5.68</v>
      </c>
      <c r="AB2961" s="49">
        <v>12.91</v>
      </c>
      <c r="AC2961" s="49">
        <v>0.24</v>
      </c>
      <c r="AD2961" s="49">
        <v>2.6</v>
      </c>
      <c r="AE2961" s="312"/>
      <c r="AF2961" s="465" t="s">
        <v>433</v>
      </c>
      <c r="AG2961" s="343">
        <v>30</v>
      </c>
      <c r="AH2961" s="343">
        <v>15</v>
      </c>
      <c r="AI2961" s="343"/>
      <c r="AJ2961" s="343"/>
      <c r="AK2961" s="343"/>
      <c r="AL2961" s="343"/>
      <c r="AM2961" s="343"/>
      <c r="AN2961" s="343"/>
      <c r="AO2961" s="343"/>
      <c r="AP2961" s="343"/>
      <c r="AQ2961" s="343"/>
      <c r="AR2961" s="343"/>
      <c r="AS2961" s="343"/>
      <c r="AT2961" s="343"/>
      <c r="AU2961" s="343"/>
      <c r="AV2961" s="343"/>
      <c r="AW2961" s="343"/>
      <c r="AX2961" s="343"/>
      <c r="AY2961" s="343"/>
      <c r="AZ2961" s="343"/>
      <c r="BA2961" s="343"/>
      <c r="BB2961" s="343"/>
      <c r="BC2961" s="343"/>
      <c r="BD2961" s="343"/>
      <c r="BE2961" s="475"/>
      <c r="BF2961" s="475"/>
      <c r="BG2961" s="475"/>
      <c r="BH2961" s="475"/>
      <c r="BI2961" s="475"/>
      <c r="BJ2961" s="475"/>
      <c r="BK2961" s="475"/>
      <c r="BL2961" s="475"/>
      <c r="BM2961" s="475"/>
      <c r="BN2961" s="475"/>
      <c r="BO2961" s="475"/>
      <c r="BP2961" s="306"/>
      <c r="BQ2961" s="496"/>
      <c r="BR2961" s="496"/>
      <c r="BS2961" s="496"/>
      <c r="BT2961" s="496"/>
      <c r="BU2961" s="496"/>
      <c r="BV2961" s="496"/>
    </row>
    <row r="2962" spans="1:74" s="52" customFormat="1" ht="12.75">
      <c r="A2962" s="45">
        <v>2670.080468178493</v>
      </c>
      <c r="B2962" s="46" t="s">
        <v>364</v>
      </c>
      <c r="C2962" s="47" t="s">
        <v>334</v>
      </c>
      <c r="D2962" s="48">
        <v>79.796432453939943</v>
      </c>
      <c r="E2962" s="49">
        <v>40.544519999999999</v>
      </c>
      <c r="F2962" s="49">
        <v>6.6199999999999995E-2</v>
      </c>
      <c r="G2962" s="49">
        <v>11.691549999999999</v>
      </c>
      <c r="H2962" s="49">
        <v>0.37309999999999999</v>
      </c>
      <c r="I2962" s="49">
        <v>0.1646</v>
      </c>
      <c r="J2962" s="49">
        <v>47.213009999999997</v>
      </c>
      <c r="K2962" s="49">
        <v>0.20319999999999999</v>
      </c>
      <c r="L2962" s="49">
        <v>100.25617999999999</v>
      </c>
      <c r="M2962" s="47"/>
      <c r="N2962" s="50">
        <v>1.0007027146144669</v>
      </c>
      <c r="O2962" s="50">
        <v>1.2918328355624393E-3</v>
      </c>
      <c r="P2962" s="50">
        <v>0.24132426935245474</v>
      </c>
      <c r="Q2962" s="50">
        <v>7.4069950784097444E-3</v>
      </c>
      <c r="R2962" s="50">
        <v>3.4410302044567439E-3</v>
      </c>
      <c r="S2962" s="50">
        <v>1.7371733145928709</v>
      </c>
      <c r="T2962" s="50">
        <v>5.3734630361869599E-3</v>
      </c>
      <c r="U2962" s="50">
        <v>2.9967136197144084</v>
      </c>
      <c r="V2962" s="51">
        <v>87.802650288243996</v>
      </c>
      <c r="X2962" s="49">
        <v>0.25</v>
      </c>
      <c r="Y2962" s="49">
        <v>29.69</v>
      </c>
      <c r="Z2962" s="49">
        <v>0.67</v>
      </c>
      <c r="AA2962" s="49">
        <v>5.0999999999999996</v>
      </c>
      <c r="AB2962" s="49">
        <v>12.56</v>
      </c>
      <c r="AC2962" s="49">
        <v>0.24</v>
      </c>
      <c r="AD2962" s="49">
        <v>2.65</v>
      </c>
      <c r="AE2962" s="312"/>
      <c r="AF2962" s="465" t="s">
        <v>433</v>
      </c>
      <c r="AG2962" s="343">
        <v>30</v>
      </c>
      <c r="AH2962" s="343">
        <v>15</v>
      </c>
      <c r="AI2962" s="343"/>
      <c r="AJ2962" s="343"/>
      <c r="AK2962" s="343"/>
      <c r="AL2962" s="343"/>
      <c r="AM2962" s="343"/>
      <c r="AN2962" s="343"/>
      <c r="AO2962" s="343"/>
      <c r="AP2962" s="343"/>
      <c r="AQ2962" s="343"/>
      <c r="AR2962" s="343"/>
      <c r="AS2962" s="343"/>
      <c r="AT2962" s="343"/>
      <c r="AU2962" s="343"/>
      <c r="AV2962" s="343"/>
      <c r="AW2962" s="343"/>
      <c r="AX2962" s="343"/>
      <c r="AY2962" s="343"/>
      <c r="AZ2962" s="343"/>
      <c r="BA2962" s="343"/>
      <c r="BB2962" s="343"/>
      <c r="BC2962" s="343"/>
      <c r="BD2962" s="343"/>
      <c r="BE2962" s="475"/>
      <c r="BF2962" s="475"/>
      <c r="BG2962" s="475"/>
      <c r="BH2962" s="475"/>
      <c r="BI2962" s="475"/>
      <c r="BJ2962" s="475"/>
      <c r="BK2962" s="475"/>
      <c r="BL2962" s="475"/>
      <c r="BM2962" s="475"/>
      <c r="BN2962" s="475"/>
      <c r="BO2962" s="475"/>
      <c r="BP2962" s="306"/>
      <c r="BQ2962" s="496"/>
      <c r="BR2962" s="496"/>
      <c r="BS2962" s="496"/>
      <c r="BT2962" s="496"/>
      <c r="BU2962" s="496"/>
      <c r="BV2962" s="496"/>
    </row>
    <row r="2963" spans="1:74" s="52" customFormat="1" ht="12.75">
      <c r="A2963" s="45">
        <v>2670.080468178493</v>
      </c>
      <c r="B2963" s="46" t="s">
        <v>364</v>
      </c>
      <c r="C2963" s="47" t="s">
        <v>334</v>
      </c>
      <c r="D2963" s="48">
        <v>83.786432453939938</v>
      </c>
      <c r="E2963" s="49">
        <v>40.342100000000002</v>
      </c>
      <c r="F2963" s="49">
        <v>6.6699999999999995E-2</v>
      </c>
      <c r="G2963" s="49">
        <v>11.52168</v>
      </c>
      <c r="H2963" s="49">
        <v>0.35189999999999999</v>
      </c>
      <c r="I2963" s="49">
        <v>0.16189999999999999</v>
      </c>
      <c r="J2963" s="49">
        <v>47.404809999999998</v>
      </c>
      <c r="K2963" s="49">
        <v>0.20780000000000001</v>
      </c>
      <c r="L2963" s="49">
        <v>100.05689000000001</v>
      </c>
      <c r="M2963" s="47"/>
      <c r="N2963" s="50">
        <v>0.99739416207657061</v>
      </c>
      <c r="O2963" s="50">
        <v>1.3037957747974204E-3</v>
      </c>
      <c r="P2963" s="50">
        <v>0.23822104389047227</v>
      </c>
      <c r="Q2963" s="50">
        <v>6.9979603832168707E-3</v>
      </c>
      <c r="R2963" s="50">
        <v>3.3903216914475537E-3</v>
      </c>
      <c r="S2963" s="50">
        <v>1.7471865432312887</v>
      </c>
      <c r="T2963" s="50">
        <v>5.5044193260399893E-3</v>
      </c>
      <c r="U2963" s="50">
        <v>2.9999982463738331</v>
      </c>
      <c r="V2963" s="51">
        <v>88.001403568935672</v>
      </c>
      <c r="X2963" s="49">
        <v>0.25</v>
      </c>
      <c r="Y2963" s="49">
        <v>30.07</v>
      </c>
      <c r="Z2963" s="49">
        <v>0.68</v>
      </c>
      <c r="AA2963" s="49">
        <v>5.41</v>
      </c>
      <c r="AB2963" s="49">
        <v>12.87</v>
      </c>
      <c r="AC2963" s="49">
        <v>0.24</v>
      </c>
      <c r="AD2963" s="49">
        <v>2.6</v>
      </c>
      <c r="AE2963" s="312"/>
      <c r="AF2963" s="465" t="s">
        <v>433</v>
      </c>
      <c r="AG2963" s="343">
        <v>30</v>
      </c>
      <c r="AH2963" s="343">
        <v>15</v>
      </c>
      <c r="AI2963" s="343"/>
      <c r="AJ2963" s="343"/>
      <c r="AK2963" s="343"/>
      <c r="AL2963" s="343"/>
      <c r="AM2963" s="343"/>
      <c r="AN2963" s="343"/>
      <c r="AO2963" s="343"/>
      <c r="AP2963" s="343"/>
      <c r="AQ2963" s="343"/>
      <c r="AR2963" s="343"/>
      <c r="AS2963" s="343"/>
      <c r="AT2963" s="343"/>
      <c r="AU2963" s="343"/>
      <c r="AV2963" s="343"/>
      <c r="AW2963" s="343"/>
      <c r="AX2963" s="343"/>
      <c r="AY2963" s="343"/>
      <c r="AZ2963" s="343"/>
      <c r="BA2963" s="343"/>
      <c r="BB2963" s="343"/>
      <c r="BC2963" s="343"/>
      <c r="BD2963" s="343"/>
      <c r="BE2963" s="475"/>
      <c r="BF2963" s="475"/>
      <c r="BG2963" s="475"/>
      <c r="BH2963" s="475"/>
      <c r="BI2963" s="475"/>
      <c r="BJ2963" s="475"/>
      <c r="BK2963" s="475"/>
      <c r="BL2963" s="475"/>
      <c r="BM2963" s="475"/>
      <c r="BN2963" s="475"/>
      <c r="BO2963" s="475"/>
      <c r="BP2963" s="306"/>
      <c r="BQ2963" s="496"/>
      <c r="BR2963" s="496"/>
      <c r="BS2963" s="496"/>
      <c r="BT2963" s="496"/>
      <c r="BU2963" s="496"/>
      <c r="BV2963" s="496"/>
    </row>
    <row r="2964" spans="1:74" s="52" customFormat="1" ht="12.75">
      <c r="A2964" s="45">
        <v>2670.080468178493</v>
      </c>
      <c r="B2964" s="46" t="s">
        <v>364</v>
      </c>
      <c r="C2964" s="47" t="s">
        <v>334</v>
      </c>
      <c r="D2964" s="48">
        <v>87.776432453939933</v>
      </c>
      <c r="E2964" s="49">
        <v>40.392699999999998</v>
      </c>
      <c r="F2964" s="49">
        <v>9.4899999999999998E-2</v>
      </c>
      <c r="G2964" s="49">
        <v>11.661580000000001</v>
      </c>
      <c r="H2964" s="49">
        <v>0.37369999999999998</v>
      </c>
      <c r="I2964" s="49">
        <v>0.1588</v>
      </c>
      <c r="J2964" s="49">
        <v>47.30386</v>
      </c>
      <c r="K2964" s="49">
        <v>0.2082</v>
      </c>
      <c r="L2964" s="49">
        <v>100.19374000000001</v>
      </c>
      <c r="M2964" s="47"/>
      <c r="N2964" s="50">
        <v>0.99772058688717002</v>
      </c>
      <c r="O2964" s="50">
        <v>1.8533083267177784E-3</v>
      </c>
      <c r="P2964" s="50">
        <v>0.24089037042075534</v>
      </c>
      <c r="Q2964" s="50">
        <v>7.4245996359168925E-3</v>
      </c>
      <c r="R2964" s="50">
        <v>3.3223263203788814E-3</v>
      </c>
      <c r="S2964" s="50">
        <v>1.7418516959205561</v>
      </c>
      <c r="T2964" s="50">
        <v>5.5099089478991116E-3</v>
      </c>
      <c r="U2964" s="50">
        <v>2.9985727964593942</v>
      </c>
      <c r="V2964" s="51">
        <v>87.850645098519422</v>
      </c>
      <c r="X2964" s="49">
        <v>0.25</v>
      </c>
      <c r="Y2964" s="49">
        <v>21.45</v>
      </c>
      <c r="Z2964" s="49">
        <v>0.67</v>
      </c>
      <c r="AA2964" s="49">
        <v>5.2</v>
      </c>
      <c r="AB2964" s="49">
        <v>13</v>
      </c>
      <c r="AC2964" s="49">
        <v>0.24</v>
      </c>
      <c r="AD2964" s="49">
        <v>2.59</v>
      </c>
      <c r="AE2964" s="312"/>
      <c r="AF2964" s="465" t="s">
        <v>433</v>
      </c>
      <c r="AG2964" s="343">
        <v>30</v>
      </c>
      <c r="AH2964" s="343">
        <v>15</v>
      </c>
      <c r="AI2964" s="343"/>
      <c r="AJ2964" s="343"/>
      <c r="AK2964" s="343"/>
      <c r="AL2964" s="343"/>
      <c r="AM2964" s="343"/>
      <c r="AN2964" s="343"/>
      <c r="AO2964" s="343"/>
      <c r="AP2964" s="343"/>
      <c r="AQ2964" s="343"/>
      <c r="AR2964" s="343"/>
      <c r="AS2964" s="343"/>
      <c r="AT2964" s="343"/>
      <c r="AU2964" s="343"/>
      <c r="AV2964" s="343"/>
      <c r="AW2964" s="343"/>
      <c r="AX2964" s="343"/>
      <c r="AY2964" s="343"/>
      <c r="AZ2964" s="343"/>
      <c r="BA2964" s="343"/>
      <c r="BB2964" s="343"/>
      <c r="BC2964" s="343"/>
      <c r="BD2964" s="343"/>
      <c r="BE2964" s="475"/>
      <c r="BF2964" s="475"/>
      <c r="BG2964" s="475"/>
      <c r="BH2964" s="475"/>
      <c r="BI2964" s="475"/>
      <c r="BJ2964" s="475"/>
      <c r="BK2964" s="475"/>
      <c r="BL2964" s="475"/>
      <c r="BM2964" s="475"/>
      <c r="BN2964" s="475"/>
      <c r="BO2964" s="475"/>
      <c r="BP2964" s="306"/>
      <c r="BQ2964" s="496"/>
      <c r="BR2964" s="496"/>
      <c r="BS2964" s="496"/>
      <c r="BT2964" s="496"/>
      <c r="BU2964" s="496"/>
      <c r="BV2964" s="496"/>
    </row>
    <row r="2965" spans="1:74" s="52" customFormat="1" ht="12.75">
      <c r="A2965" s="45">
        <v>2670.080468178493</v>
      </c>
      <c r="B2965" s="46" t="s">
        <v>364</v>
      </c>
      <c r="C2965" s="47" t="s">
        <v>334</v>
      </c>
      <c r="D2965" s="48">
        <v>91.766432453939927</v>
      </c>
      <c r="E2965" s="49">
        <v>40.261119999999998</v>
      </c>
      <c r="F2965" s="49">
        <v>0.1046</v>
      </c>
      <c r="G2965" s="49">
        <v>11.56165</v>
      </c>
      <c r="H2965" s="49">
        <v>0.36470000000000002</v>
      </c>
      <c r="I2965" s="49">
        <v>0.13800000000000001</v>
      </c>
      <c r="J2965" s="49">
        <v>47.223100000000002</v>
      </c>
      <c r="K2965" s="49">
        <v>0.20710000000000001</v>
      </c>
      <c r="L2965" s="49">
        <v>99.860269999999986</v>
      </c>
      <c r="M2965" s="47"/>
      <c r="N2965" s="50">
        <v>0.99736609672149112</v>
      </c>
      <c r="O2965" s="50">
        <v>2.0486881185631809E-3</v>
      </c>
      <c r="P2965" s="50">
        <v>0.23952153223263387</v>
      </c>
      <c r="Q2965" s="50">
        <v>7.2668869643694933E-3</v>
      </c>
      <c r="R2965" s="50">
        <v>2.8955667087996418E-3</v>
      </c>
      <c r="S2965" s="50">
        <v>1.7439409998353546</v>
      </c>
      <c r="T2965" s="50">
        <v>5.4967564601710482E-3</v>
      </c>
      <c r="U2965" s="50">
        <v>2.9985365270413826</v>
      </c>
      <c r="V2965" s="51">
        <v>87.924070741941122</v>
      </c>
      <c r="X2965" s="49">
        <v>0.25</v>
      </c>
      <c r="Y2965" s="49">
        <v>19.09</v>
      </c>
      <c r="Z2965" s="49">
        <v>0.67</v>
      </c>
      <c r="AA2965" s="49">
        <v>5.2</v>
      </c>
      <c r="AB2965" s="49">
        <v>15.04</v>
      </c>
      <c r="AC2965" s="49">
        <v>0.24</v>
      </c>
      <c r="AD2965" s="49">
        <v>2.6</v>
      </c>
      <c r="AE2965" s="312"/>
      <c r="AF2965" s="465" t="s">
        <v>433</v>
      </c>
      <c r="AG2965" s="343">
        <v>30</v>
      </c>
      <c r="AH2965" s="343">
        <v>15</v>
      </c>
      <c r="AI2965" s="343"/>
      <c r="AJ2965" s="343"/>
      <c r="AK2965" s="343"/>
      <c r="AL2965" s="343"/>
      <c r="AM2965" s="343"/>
      <c r="AN2965" s="343"/>
      <c r="AO2965" s="343"/>
      <c r="AP2965" s="343"/>
      <c r="AQ2965" s="343"/>
      <c r="AR2965" s="343"/>
      <c r="AS2965" s="343"/>
      <c r="AT2965" s="343"/>
      <c r="AU2965" s="343"/>
      <c r="AV2965" s="343"/>
      <c r="AW2965" s="343"/>
      <c r="AX2965" s="343"/>
      <c r="AY2965" s="343"/>
      <c r="AZ2965" s="343"/>
      <c r="BA2965" s="343"/>
      <c r="BB2965" s="343"/>
      <c r="BC2965" s="343"/>
      <c r="BD2965" s="343"/>
      <c r="BE2965" s="475"/>
      <c r="BF2965" s="475"/>
      <c r="BG2965" s="475"/>
      <c r="BH2965" s="475"/>
      <c r="BI2965" s="475"/>
      <c r="BJ2965" s="475"/>
      <c r="BK2965" s="475"/>
      <c r="BL2965" s="475"/>
      <c r="BM2965" s="475"/>
      <c r="BN2965" s="475"/>
      <c r="BO2965" s="475"/>
      <c r="BP2965" s="306"/>
      <c r="BQ2965" s="496"/>
      <c r="BR2965" s="496"/>
      <c r="BS2965" s="496"/>
      <c r="BT2965" s="496"/>
      <c r="BU2965" s="496"/>
      <c r="BV2965" s="496"/>
    </row>
    <row r="2966" spans="1:74" s="52" customFormat="1" ht="12.75">
      <c r="A2966" s="45">
        <v>2670.080468178493</v>
      </c>
      <c r="B2966" s="46" t="s">
        <v>364</v>
      </c>
      <c r="C2966" s="47" t="s">
        <v>334</v>
      </c>
      <c r="D2966" s="48">
        <v>95.756432453939922</v>
      </c>
      <c r="E2966" s="49">
        <v>40.291490000000003</v>
      </c>
      <c r="F2966" s="49">
        <v>8.7499999999999994E-2</v>
      </c>
      <c r="G2966" s="49">
        <v>11.581630000000001</v>
      </c>
      <c r="H2966" s="49">
        <v>0.32950000000000002</v>
      </c>
      <c r="I2966" s="49">
        <v>0.1603</v>
      </c>
      <c r="J2966" s="49">
        <v>46.980829999999997</v>
      </c>
      <c r="K2966" s="49">
        <v>0.20169999999999999</v>
      </c>
      <c r="L2966" s="49">
        <v>99.632950000000008</v>
      </c>
      <c r="M2966" s="47"/>
      <c r="N2966" s="50">
        <v>1.0002213878694888</v>
      </c>
      <c r="O2966" s="50">
        <v>1.7173795092781758E-3</v>
      </c>
      <c r="P2966" s="50">
        <v>0.24044097984180871</v>
      </c>
      <c r="Q2966" s="50">
        <v>6.5793368202624507E-3</v>
      </c>
      <c r="R2966" s="50">
        <v>3.3705600608908712E-3</v>
      </c>
      <c r="S2966" s="50">
        <v>1.73864949772364</v>
      </c>
      <c r="T2966" s="50">
        <v>5.3647112865863366E-3</v>
      </c>
      <c r="U2966" s="50">
        <v>2.9963438531119553</v>
      </c>
      <c r="V2966" s="51">
        <v>87.850935438910099</v>
      </c>
      <c r="X2966" s="49">
        <v>0.25</v>
      </c>
      <c r="Y2966" s="49">
        <v>24.26</v>
      </c>
      <c r="Z2966" s="49">
        <v>0.67</v>
      </c>
      <c r="AA2966" s="49">
        <v>5.69</v>
      </c>
      <c r="AB2966" s="49">
        <v>12.8</v>
      </c>
      <c r="AC2966" s="49">
        <v>0.24</v>
      </c>
      <c r="AD2966" s="49">
        <v>2.68</v>
      </c>
      <c r="AE2966" s="312"/>
      <c r="AF2966" s="465" t="s">
        <v>433</v>
      </c>
      <c r="AG2966" s="343">
        <v>30</v>
      </c>
      <c r="AH2966" s="343">
        <v>15</v>
      </c>
      <c r="AI2966" s="343"/>
      <c r="AJ2966" s="343"/>
      <c r="AK2966" s="343"/>
      <c r="AL2966" s="343"/>
      <c r="AM2966" s="343"/>
      <c r="AN2966" s="343"/>
      <c r="AO2966" s="343"/>
      <c r="AP2966" s="343"/>
      <c r="AQ2966" s="343"/>
      <c r="AR2966" s="343"/>
      <c r="AS2966" s="343"/>
      <c r="AT2966" s="343"/>
      <c r="AU2966" s="343"/>
      <c r="AV2966" s="343"/>
      <c r="AW2966" s="343"/>
      <c r="AX2966" s="343"/>
      <c r="AY2966" s="343"/>
      <c r="AZ2966" s="343"/>
      <c r="BA2966" s="343"/>
      <c r="BB2966" s="343"/>
      <c r="BC2966" s="343"/>
      <c r="BD2966" s="343"/>
      <c r="BE2966" s="475"/>
      <c r="BF2966" s="475"/>
      <c r="BG2966" s="475"/>
      <c r="BH2966" s="475"/>
      <c r="BI2966" s="475"/>
      <c r="BJ2966" s="475"/>
      <c r="BK2966" s="475"/>
      <c r="BL2966" s="475"/>
      <c r="BM2966" s="475"/>
      <c r="BN2966" s="475"/>
      <c r="BO2966" s="475"/>
      <c r="BP2966" s="306"/>
      <c r="BQ2966" s="496"/>
      <c r="BR2966" s="496"/>
      <c r="BS2966" s="496"/>
      <c r="BT2966" s="496"/>
      <c r="BU2966" s="496"/>
      <c r="BV2966" s="496"/>
    </row>
    <row r="2967" spans="1:74" s="52" customFormat="1" ht="12.75">
      <c r="A2967" s="45">
        <v>2670.080468178493</v>
      </c>
      <c r="B2967" s="46" t="s">
        <v>364</v>
      </c>
      <c r="C2967" s="47" t="s">
        <v>334</v>
      </c>
      <c r="D2967" s="48">
        <v>99.746432453939917</v>
      </c>
      <c r="E2967" s="49">
        <v>40.210520000000002</v>
      </c>
      <c r="F2967" s="49">
        <v>0.1159</v>
      </c>
      <c r="G2967" s="49">
        <v>11.641590000000001</v>
      </c>
      <c r="H2967" s="49">
        <v>0.36809999999999998</v>
      </c>
      <c r="I2967" s="49">
        <v>0.13739999999999999</v>
      </c>
      <c r="J2967" s="49">
        <v>47.14235</v>
      </c>
      <c r="K2967" s="49">
        <v>0.21110000000000001</v>
      </c>
      <c r="L2967" s="49">
        <v>99.82696</v>
      </c>
      <c r="M2967" s="47"/>
      <c r="N2967" s="50">
        <v>0.99686216660319249</v>
      </c>
      <c r="O2967" s="50">
        <v>2.2717172477603204E-3</v>
      </c>
      <c r="P2967" s="50">
        <v>0.24135912257132836</v>
      </c>
      <c r="Q2967" s="50">
        <v>7.3401533654925757E-3</v>
      </c>
      <c r="R2967" s="50">
        <v>2.8851466723031718E-3</v>
      </c>
      <c r="S2967" s="50">
        <v>1.7422689536632843</v>
      </c>
      <c r="T2967" s="50">
        <v>5.6071387779251299E-3</v>
      </c>
      <c r="U2967" s="50">
        <v>2.9985943989012864</v>
      </c>
      <c r="V2967" s="51">
        <v>87.832440694755448</v>
      </c>
      <c r="X2967" s="49">
        <v>0.25</v>
      </c>
      <c r="Y2967" s="49">
        <v>17.170000000000002</v>
      </c>
      <c r="Z2967" s="49">
        <v>0.67</v>
      </c>
      <c r="AA2967" s="49">
        <v>5.16</v>
      </c>
      <c r="AB2967" s="49">
        <v>14.78</v>
      </c>
      <c r="AC2967" s="49">
        <v>0.24</v>
      </c>
      <c r="AD2967" s="49">
        <v>2.5499999999999998</v>
      </c>
      <c r="AE2967" s="312"/>
      <c r="AF2967" s="465" t="s">
        <v>433</v>
      </c>
      <c r="AG2967" s="343">
        <v>30</v>
      </c>
      <c r="AH2967" s="343">
        <v>15</v>
      </c>
      <c r="AI2967" s="343"/>
      <c r="AJ2967" s="343"/>
      <c r="AK2967" s="343"/>
      <c r="AL2967" s="343"/>
      <c r="AM2967" s="343"/>
      <c r="AN2967" s="343"/>
      <c r="AO2967" s="343"/>
      <c r="AP2967" s="343"/>
      <c r="AQ2967" s="343"/>
      <c r="AR2967" s="343"/>
      <c r="AS2967" s="343"/>
      <c r="AT2967" s="343"/>
      <c r="AU2967" s="343"/>
      <c r="AV2967" s="343"/>
      <c r="AW2967" s="343"/>
      <c r="AX2967" s="343"/>
      <c r="AY2967" s="343"/>
      <c r="AZ2967" s="343"/>
      <c r="BA2967" s="343"/>
      <c r="BB2967" s="343"/>
      <c r="BC2967" s="343"/>
      <c r="BD2967" s="343"/>
      <c r="BE2967" s="475"/>
      <c r="BF2967" s="475"/>
      <c r="BG2967" s="475"/>
      <c r="BH2967" s="475"/>
      <c r="BI2967" s="475"/>
      <c r="BJ2967" s="475"/>
      <c r="BK2967" s="475"/>
      <c r="BL2967" s="475"/>
      <c r="BM2967" s="475"/>
      <c r="BN2967" s="475"/>
      <c r="BO2967" s="475"/>
      <c r="BP2967" s="306"/>
      <c r="BQ2967" s="496"/>
      <c r="BR2967" s="496"/>
      <c r="BS2967" s="496"/>
      <c r="BT2967" s="496"/>
      <c r="BU2967" s="496"/>
      <c r="BV2967" s="496"/>
    </row>
    <row r="2968" spans="1:74" s="52" customFormat="1" ht="12.75">
      <c r="A2968" s="45">
        <v>2670.080468178493</v>
      </c>
      <c r="B2968" s="46" t="s">
        <v>364</v>
      </c>
      <c r="C2968" s="47" t="s">
        <v>334</v>
      </c>
      <c r="D2968" s="48">
        <v>103.73643245393991</v>
      </c>
      <c r="E2968" s="49">
        <v>40.048589999999997</v>
      </c>
      <c r="F2968" s="49">
        <v>0.111</v>
      </c>
      <c r="G2968" s="49">
        <v>11.611610000000001</v>
      </c>
      <c r="H2968" s="49">
        <v>0.35589999999999999</v>
      </c>
      <c r="I2968" s="49">
        <v>0.151</v>
      </c>
      <c r="J2968" s="49">
        <v>47.384619999999998</v>
      </c>
      <c r="K2968" s="49">
        <v>0.20830000000000001</v>
      </c>
      <c r="L2968" s="49">
        <v>99.871019999999987</v>
      </c>
      <c r="M2968" s="47"/>
      <c r="N2968" s="50">
        <v>0.99285193700181928</v>
      </c>
      <c r="O2968" s="50">
        <v>2.1756831631449319E-3</v>
      </c>
      <c r="P2968" s="50">
        <v>0.24073857848958805</v>
      </c>
      <c r="Q2968" s="50">
        <v>7.0969073806838026E-3</v>
      </c>
      <c r="R2968" s="50">
        <v>3.170734977965578E-3</v>
      </c>
      <c r="S2968" s="50">
        <v>1.7512300658140039</v>
      </c>
      <c r="T2968" s="50">
        <v>5.5327898446852495E-3</v>
      </c>
      <c r="U2968" s="50">
        <v>3.0027966966718909</v>
      </c>
      <c r="V2968" s="51">
        <v>87.914539760551691</v>
      </c>
      <c r="X2968" s="49">
        <v>0.25</v>
      </c>
      <c r="Y2968" s="49">
        <v>18.07</v>
      </c>
      <c r="Z2968" s="49">
        <v>0.67</v>
      </c>
      <c r="AA2968" s="49">
        <v>5.29</v>
      </c>
      <c r="AB2968" s="49">
        <v>13.82</v>
      </c>
      <c r="AC2968" s="49">
        <v>0.24</v>
      </c>
      <c r="AD2968" s="49">
        <v>2.6</v>
      </c>
      <c r="AE2968" s="312"/>
      <c r="AF2968" s="465" t="s">
        <v>433</v>
      </c>
      <c r="AG2968" s="343">
        <v>30</v>
      </c>
      <c r="AH2968" s="343">
        <v>15</v>
      </c>
      <c r="AI2968" s="343"/>
      <c r="AJ2968" s="343"/>
      <c r="AK2968" s="343"/>
      <c r="AL2968" s="343"/>
      <c r="AM2968" s="343"/>
      <c r="AN2968" s="343"/>
      <c r="AO2968" s="343"/>
      <c r="AP2968" s="343"/>
      <c r="AQ2968" s="343"/>
      <c r="AR2968" s="343"/>
      <c r="AS2968" s="343"/>
      <c r="AT2968" s="343"/>
      <c r="AU2968" s="343"/>
      <c r="AV2968" s="343"/>
      <c r="AW2968" s="343"/>
      <c r="AX2968" s="343"/>
      <c r="AY2968" s="343"/>
      <c r="AZ2968" s="343"/>
      <c r="BA2968" s="343"/>
      <c r="BB2968" s="343"/>
      <c r="BC2968" s="343"/>
      <c r="BD2968" s="343"/>
      <c r="BE2968" s="475"/>
      <c r="BF2968" s="475"/>
      <c r="BG2968" s="475"/>
      <c r="BH2968" s="475"/>
      <c r="BI2968" s="475"/>
      <c r="BJ2968" s="475"/>
      <c r="BK2968" s="475"/>
      <c r="BL2968" s="475"/>
      <c r="BM2968" s="475"/>
      <c r="BN2968" s="475"/>
      <c r="BO2968" s="475"/>
      <c r="BP2968" s="306"/>
      <c r="BQ2968" s="496"/>
      <c r="BR2968" s="496"/>
      <c r="BS2968" s="496"/>
      <c r="BT2968" s="496"/>
      <c r="BU2968" s="496"/>
      <c r="BV2968" s="496"/>
    </row>
    <row r="2969" spans="1:74" s="52" customFormat="1" ht="12.75">
      <c r="A2969" s="45">
        <v>2670.080468178493</v>
      </c>
      <c r="B2969" s="46" t="s">
        <v>364</v>
      </c>
      <c r="C2969" s="47" t="s">
        <v>334</v>
      </c>
      <c r="D2969" s="48">
        <v>107.72643245393991</v>
      </c>
      <c r="E2969" s="49">
        <v>40.524270000000001</v>
      </c>
      <c r="F2969" s="49">
        <v>0.1003</v>
      </c>
      <c r="G2969" s="49">
        <v>11.691549999999999</v>
      </c>
      <c r="H2969" s="49">
        <v>0.3322</v>
      </c>
      <c r="I2969" s="49">
        <v>0.1588</v>
      </c>
      <c r="J2969" s="49">
        <v>47.32405</v>
      </c>
      <c r="K2969" s="49">
        <v>0.21149999999999999</v>
      </c>
      <c r="L2969" s="49">
        <v>100.34267</v>
      </c>
      <c r="M2969" s="47"/>
      <c r="N2969" s="50">
        <v>0.99911173263314668</v>
      </c>
      <c r="O2969" s="50">
        <v>1.9551280511067902E-3</v>
      </c>
      <c r="P2969" s="50">
        <v>0.24106099454934507</v>
      </c>
      <c r="Q2969" s="50">
        <v>6.5878299331149377E-3</v>
      </c>
      <c r="R2969" s="50">
        <v>3.3161570948847434E-3</v>
      </c>
      <c r="S2969" s="50">
        <v>1.7393593207188882</v>
      </c>
      <c r="T2969" s="50">
        <v>5.5868482841533382E-3</v>
      </c>
      <c r="U2969" s="50">
        <v>2.9969780112646398</v>
      </c>
      <c r="V2969" s="51">
        <v>87.827786218366725</v>
      </c>
      <c r="X2969" s="49">
        <v>0.25</v>
      </c>
      <c r="Y2969" s="49">
        <v>20.32</v>
      </c>
      <c r="Z2969" s="49">
        <v>0.67</v>
      </c>
      <c r="AA2969" s="49">
        <v>5.7</v>
      </c>
      <c r="AB2969" s="49">
        <v>13.05</v>
      </c>
      <c r="AC2969" s="49">
        <v>0.24</v>
      </c>
      <c r="AD2969" s="49">
        <v>2.5499999999999998</v>
      </c>
      <c r="AE2969" s="312"/>
      <c r="AF2969" s="465" t="s">
        <v>433</v>
      </c>
      <c r="AG2969" s="343">
        <v>30</v>
      </c>
      <c r="AH2969" s="343">
        <v>15</v>
      </c>
      <c r="AI2969" s="343"/>
      <c r="AJ2969" s="343"/>
      <c r="AK2969" s="343"/>
      <c r="AL2969" s="343"/>
      <c r="AM2969" s="343"/>
      <c r="AN2969" s="343"/>
      <c r="AO2969" s="343"/>
      <c r="AP2969" s="343"/>
      <c r="AQ2969" s="343"/>
      <c r="AR2969" s="343"/>
      <c r="AS2969" s="343"/>
      <c r="AT2969" s="343"/>
      <c r="AU2969" s="343"/>
      <c r="AV2969" s="343"/>
      <c r="AW2969" s="343"/>
      <c r="AX2969" s="343"/>
      <c r="AY2969" s="343"/>
      <c r="AZ2969" s="343"/>
      <c r="BA2969" s="343"/>
      <c r="BB2969" s="343"/>
      <c r="BC2969" s="343"/>
      <c r="BD2969" s="343"/>
      <c r="BE2969" s="475"/>
      <c r="BF2969" s="475"/>
      <c r="BG2969" s="475"/>
      <c r="BH2969" s="475"/>
      <c r="BI2969" s="475"/>
      <c r="BJ2969" s="475"/>
      <c r="BK2969" s="475"/>
      <c r="BL2969" s="475"/>
      <c r="BM2969" s="475"/>
      <c r="BN2969" s="475"/>
      <c r="BO2969" s="475"/>
      <c r="BP2969" s="306"/>
      <c r="BQ2969" s="496"/>
      <c r="BR2969" s="496"/>
      <c r="BS2969" s="496"/>
      <c r="BT2969" s="496"/>
      <c r="BU2969" s="496"/>
      <c r="BV2969" s="496"/>
    </row>
    <row r="2970" spans="1:74" s="52" customFormat="1" ht="12.75">
      <c r="A2970" s="45">
        <v>2670.080468178493</v>
      </c>
      <c r="B2970" s="46" t="s">
        <v>364</v>
      </c>
      <c r="C2970" s="47" t="s">
        <v>334</v>
      </c>
      <c r="D2970" s="48">
        <v>111.7164324539399</v>
      </c>
      <c r="E2970" s="49">
        <v>40.372459999999997</v>
      </c>
      <c r="F2970" s="49">
        <v>6.4899999999999999E-2</v>
      </c>
      <c r="G2970" s="49">
        <v>11.48171</v>
      </c>
      <c r="H2970" s="49">
        <v>0.33729999999999999</v>
      </c>
      <c r="I2970" s="49">
        <v>0.15</v>
      </c>
      <c r="J2970" s="49">
        <v>47.273580000000003</v>
      </c>
      <c r="K2970" s="49">
        <v>0.20469999999999999</v>
      </c>
      <c r="L2970" s="49">
        <v>99.884649999999993</v>
      </c>
      <c r="M2970" s="47"/>
      <c r="N2970" s="50">
        <v>0.99936627138674927</v>
      </c>
      <c r="O2970" s="50">
        <v>1.2701633782251319E-3</v>
      </c>
      <c r="P2970" s="50">
        <v>0.23768514647577693</v>
      </c>
      <c r="Q2970" s="50">
        <v>6.7158302227147623E-3</v>
      </c>
      <c r="R2970" s="50">
        <v>3.1449697554434206E-3</v>
      </c>
      <c r="S2970" s="50">
        <v>1.7444820815978452</v>
      </c>
      <c r="T2970" s="50">
        <v>5.4289390400454164E-3</v>
      </c>
      <c r="U2970" s="50">
        <v>2.9980934018568002</v>
      </c>
      <c r="V2970" s="51">
        <v>88.008824729345747</v>
      </c>
      <c r="X2970" s="49">
        <v>0.25</v>
      </c>
      <c r="Y2970" s="49">
        <v>30.9</v>
      </c>
      <c r="Z2970" s="49">
        <v>0.68</v>
      </c>
      <c r="AA2970" s="49">
        <v>5.66</v>
      </c>
      <c r="AB2970" s="49">
        <v>13.93</v>
      </c>
      <c r="AC2970" s="49">
        <v>0.24</v>
      </c>
      <c r="AD2970" s="49">
        <v>2.65</v>
      </c>
      <c r="AE2970" s="312"/>
      <c r="AF2970" s="465" t="s">
        <v>433</v>
      </c>
      <c r="AG2970" s="343">
        <v>30</v>
      </c>
      <c r="AH2970" s="343">
        <v>15</v>
      </c>
      <c r="AI2970" s="343"/>
      <c r="AJ2970" s="343"/>
      <c r="AK2970" s="343"/>
      <c r="AL2970" s="343"/>
      <c r="AM2970" s="343"/>
      <c r="AN2970" s="343"/>
      <c r="AO2970" s="343"/>
      <c r="AP2970" s="343"/>
      <c r="AQ2970" s="343"/>
      <c r="AR2970" s="343"/>
      <c r="AS2970" s="343"/>
      <c r="AT2970" s="343"/>
      <c r="AU2970" s="343"/>
      <c r="AV2970" s="343"/>
      <c r="AW2970" s="343"/>
      <c r="AX2970" s="343"/>
      <c r="AY2970" s="343"/>
      <c r="AZ2970" s="343"/>
      <c r="BA2970" s="343"/>
      <c r="BB2970" s="343"/>
      <c r="BC2970" s="343"/>
      <c r="BD2970" s="343"/>
      <c r="BE2970" s="475"/>
      <c r="BF2970" s="475"/>
      <c r="BG2970" s="475"/>
      <c r="BH2970" s="475"/>
      <c r="BI2970" s="475"/>
      <c r="BJ2970" s="475"/>
      <c r="BK2970" s="475"/>
      <c r="BL2970" s="475"/>
      <c r="BM2970" s="475"/>
      <c r="BN2970" s="475"/>
      <c r="BO2970" s="475"/>
      <c r="BP2970" s="306"/>
      <c r="BQ2970" s="496"/>
      <c r="BR2970" s="496"/>
      <c r="BS2970" s="496"/>
      <c r="BT2970" s="496"/>
      <c r="BU2970" s="496"/>
      <c r="BV2970" s="496"/>
    </row>
    <row r="2971" spans="1:74" s="52" customFormat="1" ht="12.75">
      <c r="A2971" s="45">
        <v>2670.080468178493</v>
      </c>
      <c r="B2971" s="46" t="s">
        <v>364</v>
      </c>
      <c r="C2971" s="47" t="s">
        <v>334</v>
      </c>
      <c r="D2971" s="48">
        <v>115.7064324539399</v>
      </c>
      <c r="E2971" s="49">
        <v>40.402819999999998</v>
      </c>
      <c r="F2971" s="49">
        <v>0.1003</v>
      </c>
      <c r="G2971" s="49">
        <v>11.661580000000001</v>
      </c>
      <c r="H2971" s="49">
        <v>0.33289999999999997</v>
      </c>
      <c r="I2971" s="49">
        <v>0.1201</v>
      </c>
      <c r="J2971" s="49">
        <v>47.364429999999999</v>
      </c>
      <c r="K2971" s="49">
        <v>0.2024</v>
      </c>
      <c r="L2971" s="49">
        <v>100.18453</v>
      </c>
      <c r="M2971" s="47"/>
      <c r="N2971" s="50">
        <v>0.99765307942172754</v>
      </c>
      <c r="O2971" s="50">
        <v>1.9581421540899647E-3</v>
      </c>
      <c r="P2971" s="50">
        <v>0.24081373781909801</v>
      </c>
      <c r="Q2971" s="50">
        <v>6.6118890340700299E-3</v>
      </c>
      <c r="R2971" s="50">
        <v>2.511866855485682E-3</v>
      </c>
      <c r="S2971" s="50">
        <v>1.7435272101341335</v>
      </c>
      <c r="T2971" s="50">
        <v>5.3547108514879352E-3</v>
      </c>
      <c r="U2971" s="50">
        <v>2.998430636270093</v>
      </c>
      <c r="V2971" s="51">
        <v>87.864296301122664</v>
      </c>
      <c r="X2971" s="49">
        <v>0.25</v>
      </c>
      <c r="Y2971" s="49">
        <v>20.55</v>
      </c>
      <c r="Z2971" s="49">
        <v>0.67</v>
      </c>
      <c r="AA2971" s="49">
        <v>5.68</v>
      </c>
      <c r="AB2971" s="49">
        <v>16.55</v>
      </c>
      <c r="AC2971" s="49">
        <v>0.24</v>
      </c>
      <c r="AD2971" s="49">
        <v>2.66</v>
      </c>
      <c r="AE2971" s="312"/>
      <c r="AF2971" s="465" t="s">
        <v>433</v>
      </c>
      <c r="AG2971" s="343">
        <v>30</v>
      </c>
      <c r="AH2971" s="343">
        <v>15</v>
      </c>
      <c r="AI2971" s="343"/>
      <c r="AJ2971" s="343"/>
      <c r="AK2971" s="343"/>
      <c r="AL2971" s="343"/>
      <c r="AM2971" s="343"/>
      <c r="AN2971" s="343"/>
      <c r="AO2971" s="343"/>
      <c r="AP2971" s="343"/>
      <c r="AQ2971" s="343"/>
      <c r="AR2971" s="343"/>
      <c r="AS2971" s="343"/>
      <c r="AT2971" s="343"/>
      <c r="AU2971" s="343"/>
      <c r="AV2971" s="343"/>
      <c r="AW2971" s="343"/>
      <c r="AX2971" s="343"/>
      <c r="AY2971" s="343"/>
      <c r="AZ2971" s="343"/>
      <c r="BA2971" s="343"/>
      <c r="BB2971" s="343"/>
      <c r="BC2971" s="343"/>
      <c r="BD2971" s="343"/>
      <c r="BE2971" s="475"/>
      <c r="BF2971" s="475"/>
      <c r="BG2971" s="475"/>
      <c r="BH2971" s="475"/>
      <c r="BI2971" s="475"/>
      <c r="BJ2971" s="475"/>
      <c r="BK2971" s="475"/>
      <c r="BL2971" s="475"/>
      <c r="BM2971" s="475"/>
      <c r="BN2971" s="475"/>
      <c r="BO2971" s="475"/>
      <c r="BP2971" s="306"/>
      <c r="BQ2971" s="496"/>
      <c r="BR2971" s="496"/>
      <c r="BS2971" s="496"/>
      <c r="BT2971" s="496"/>
      <c r="BU2971" s="496"/>
      <c r="BV2971" s="496"/>
    </row>
    <row r="2972" spans="1:74" s="52" customFormat="1" ht="12.75">
      <c r="A2972" s="45">
        <v>2670.080468178493</v>
      </c>
      <c r="B2972" s="46" t="s">
        <v>364</v>
      </c>
      <c r="C2972" s="47" t="s">
        <v>334</v>
      </c>
      <c r="D2972" s="48">
        <v>119.69643245393989</v>
      </c>
      <c r="E2972" s="49">
        <v>40.119430000000001</v>
      </c>
      <c r="F2972" s="49">
        <v>9.5000000000000001E-2</v>
      </c>
      <c r="G2972" s="49">
        <v>11.581630000000001</v>
      </c>
      <c r="H2972" s="49">
        <v>0.36990000000000001</v>
      </c>
      <c r="I2972" s="49">
        <v>0.12640000000000001</v>
      </c>
      <c r="J2972" s="49">
        <v>47.041400000000003</v>
      </c>
      <c r="K2972" s="49">
        <v>0.2036</v>
      </c>
      <c r="L2972" s="49">
        <v>99.537359999999993</v>
      </c>
      <c r="M2972" s="47"/>
      <c r="N2972" s="50">
        <v>0.99737507659959579</v>
      </c>
      <c r="O2972" s="50">
        <v>1.8672513309531001E-3</v>
      </c>
      <c r="P2972" s="50">
        <v>0.24078500507974404</v>
      </c>
      <c r="Q2972" s="50">
        <v>7.3965974086702404E-3</v>
      </c>
      <c r="R2972" s="50">
        <v>2.6615618967358655E-3</v>
      </c>
      <c r="S2972" s="50">
        <v>1.7433819337421332</v>
      </c>
      <c r="T2972" s="50">
        <v>5.4229946806657551E-3</v>
      </c>
      <c r="U2972" s="50">
        <v>2.9988904207384981</v>
      </c>
      <c r="V2972" s="51">
        <v>87.864680114934629</v>
      </c>
      <c r="X2972" s="49">
        <v>0.25</v>
      </c>
      <c r="Y2972" s="49">
        <v>21.06</v>
      </c>
      <c r="Z2972" s="49">
        <v>0.67</v>
      </c>
      <c r="AA2972" s="49">
        <v>5.1100000000000003</v>
      </c>
      <c r="AB2972" s="49">
        <v>16.22</v>
      </c>
      <c r="AC2972" s="49">
        <v>0.24</v>
      </c>
      <c r="AD2972" s="49">
        <v>2.64</v>
      </c>
      <c r="AE2972" s="312"/>
      <c r="AF2972" s="465" t="s">
        <v>433</v>
      </c>
      <c r="AG2972" s="343">
        <v>30</v>
      </c>
      <c r="AH2972" s="343">
        <v>15</v>
      </c>
      <c r="AI2972" s="343"/>
      <c r="AJ2972" s="343"/>
      <c r="AK2972" s="343"/>
      <c r="AL2972" s="343"/>
      <c r="AM2972" s="343"/>
      <c r="AN2972" s="343"/>
      <c r="AO2972" s="343"/>
      <c r="AP2972" s="343"/>
      <c r="AQ2972" s="343"/>
      <c r="AR2972" s="343"/>
      <c r="AS2972" s="343"/>
      <c r="AT2972" s="343"/>
      <c r="AU2972" s="343"/>
      <c r="AV2972" s="343"/>
      <c r="AW2972" s="343"/>
      <c r="AX2972" s="343"/>
      <c r="AY2972" s="343"/>
      <c r="AZ2972" s="343"/>
      <c r="BA2972" s="343"/>
      <c r="BB2972" s="343"/>
      <c r="BC2972" s="343"/>
      <c r="BD2972" s="343"/>
      <c r="BE2972" s="475"/>
      <c r="BF2972" s="475"/>
      <c r="BG2972" s="475"/>
      <c r="BH2972" s="475"/>
      <c r="BI2972" s="475"/>
      <c r="BJ2972" s="475"/>
      <c r="BK2972" s="475"/>
      <c r="BL2972" s="475"/>
      <c r="BM2972" s="475"/>
      <c r="BN2972" s="475"/>
      <c r="BO2972" s="475"/>
      <c r="BP2972" s="306"/>
      <c r="BQ2972" s="496"/>
      <c r="BR2972" s="496"/>
      <c r="BS2972" s="496"/>
      <c r="BT2972" s="496"/>
      <c r="BU2972" s="496"/>
      <c r="BV2972" s="496"/>
    </row>
    <row r="2973" spans="1:74" s="52" customFormat="1" ht="12.75">
      <c r="A2973" s="45">
        <v>2670.080468178493</v>
      </c>
      <c r="B2973" s="46" t="s">
        <v>364</v>
      </c>
      <c r="C2973" s="47" t="s">
        <v>334</v>
      </c>
      <c r="D2973" s="48">
        <v>123.68643245393989</v>
      </c>
      <c r="E2973" s="49">
        <v>40.261119999999998</v>
      </c>
      <c r="F2973" s="49">
        <v>0.104</v>
      </c>
      <c r="G2973" s="49">
        <v>11.51168</v>
      </c>
      <c r="H2973" s="49">
        <v>0.32500000000000001</v>
      </c>
      <c r="I2973" s="49">
        <v>0.14230000000000001</v>
      </c>
      <c r="J2973" s="49">
        <v>46.980829999999997</v>
      </c>
      <c r="K2973" s="49">
        <v>0.20880000000000001</v>
      </c>
      <c r="L2973" s="49">
        <v>99.533729999999991</v>
      </c>
      <c r="M2973" s="47"/>
      <c r="N2973" s="50">
        <v>1.0000344815964679</v>
      </c>
      <c r="O2973" s="50">
        <v>2.042386246131944E-3</v>
      </c>
      <c r="P2973" s="50">
        <v>0.23912436263433923</v>
      </c>
      <c r="Q2973" s="50">
        <v>6.4931640604468429E-3</v>
      </c>
      <c r="R2973" s="50">
        <v>2.9937791684599472E-3</v>
      </c>
      <c r="S2973" s="50">
        <v>1.7396358681845987</v>
      </c>
      <c r="T2973" s="50">
        <v>5.5567040208241922E-3</v>
      </c>
      <c r="U2973" s="50">
        <v>2.9958807459112688</v>
      </c>
      <c r="V2973" s="51">
        <v>87.915445291955635</v>
      </c>
      <c r="X2973" s="49">
        <v>0.25</v>
      </c>
      <c r="Y2973" s="49">
        <v>19.73</v>
      </c>
      <c r="Z2973" s="49">
        <v>0.67</v>
      </c>
      <c r="AA2973" s="49">
        <v>5.73</v>
      </c>
      <c r="AB2973" s="49">
        <v>14.73</v>
      </c>
      <c r="AC2973" s="49">
        <v>0.24</v>
      </c>
      <c r="AD2973" s="49">
        <v>2.57</v>
      </c>
      <c r="AE2973" s="312"/>
      <c r="AF2973" s="465" t="s">
        <v>433</v>
      </c>
      <c r="AG2973" s="343">
        <v>30</v>
      </c>
      <c r="AH2973" s="343">
        <v>15</v>
      </c>
      <c r="AI2973" s="343"/>
      <c r="AJ2973" s="343"/>
      <c r="AK2973" s="343"/>
      <c r="AL2973" s="343"/>
      <c r="AM2973" s="343"/>
      <c r="AN2973" s="343"/>
      <c r="AO2973" s="343"/>
      <c r="AP2973" s="343"/>
      <c r="AQ2973" s="343"/>
      <c r="AR2973" s="343"/>
      <c r="AS2973" s="343"/>
      <c r="AT2973" s="343"/>
      <c r="AU2973" s="343"/>
      <c r="AV2973" s="343"/>
      <c r="AW2973" s="343"/>
      <c r="AX2973" s="343"/>
      <c r="AY2973" s="343"/>
      <c r="AZ2973" s="343"/>
      <c r="BA2973" s="343"/>
      <c r="BB2973" s="343"/>
      <c r="BC2973" s="343"/>
      <c r="BD2973" s="343"/>
      <c r="BE2973" s="475"/>
      <c r="BF2973" s="475"/>
      <c r="BG2973" s="475"/>
      <c r="BH2973" s="475"/>
      <c r="BI2973" s="475"/>
      <c r="BJ2973" s="475"/>
      <c r="BK2973" s="475"/>
      <c r="BL2973" s="475"/>
      <c r="BM2973" s="475"/>
      <c r="BN2973" s="475"/>
      <c r="BO2973" s="475"/>
      <c r="BP2973" s="306"/>
      <c r="BQ2973" s="496"/>
      <c r="BR2973" s="496"/>
      <c r="BS2973" s="496"/>
      <c r="BT2973" s="496"/>
      <c r="BU2973" s="496"/>
      <c r="BV2973" s="496"/>
    </row>
    <row r="2974" spans="1:74" s="52" customFormat="1" ht="12.75">
      <c r="A2974" s="45">
        <v>2670.080468178493</v>
      </c>
      <c r="B2974" s="46" t="s">
        <v>364</v>
      </c>
      <c r="C2974" s="47" t="s">
        <v>334</v>
      </c>
      <c r="D2974" s="48">
        <v>127.67643245393988</v>
      </c>
      <c r="E2974" s="49">
        <v>39.83605</v>
      </c>
      <c r="F2974" s="49">
        <v>9.1999990000000004E-2</v>
      </c>
      <c r="G2974" s="49">
        <v>11.611610000000001</v>
      </c>
      <c r="H2974" s="49">
        <v>0.34570000000000001</v>
      </c>
      <c r="I2974" s="49">
        <v>0.16750000000000001</v>
      </c>
      <c r="J2974" s="49">
        <v>47.001019999999997</v>
      </c>
      <c r="K2974" s="49">
        <v>0.20330000000000001</v>
      </c>
      <c r="L2974" s="49">
        <v>99.257179989999983</v>
      </c>
      <c r="M2974" s="47"/>
      <c r="N2974" s="50">
        <v>0.99399963677396441</v>
      </c>
      <c r="O2974" s="50">
        <v>1.8149854678744693E-3</v>
      </c>
      <c r="P2974" s="50">
        <v>0.24230277704070097</v>
      </c>
      <c r="Q2974" s="50">
        <v>6.9383024727013446E-3</v>
      </c>
      <c r="R2974" s="50">
        <v>3.540059059412134E-3</v>
      </c>
      <c r="S2974" s="50">
        <v>1.7483395634639669</v>
      </c>
      <c r="T2974" s="50">
        <v>5.4350680116659993E-3</v>
      </c>
      <c r="U2974" s="50">
        <v>3.0023703922902865</v>
      </c>
      <c r="V2974" s="51">
        <v>87.827910011234252</v>
      </c>
      <c r="X2974" s="49">
        <v>0.25</v>
      </c>
      <c r="Y2974" s="49">
        <v>22.3</v>
      </c>
      <c r="Z2974" s="49">
        <v>0.67</v>
      </c>
      <c r="AA2974" s="49">
        <v>5.4</v>
      </c>
      <c r="AB2974" s="49">
        <v>12.16</v>
      </c>
      <c r="AC2974" s="49">
        <v>0.24</v>
      </c>
      <c r="AD2974" s="49">
        <v>2.62</v>
      </c>
      <c r="AE2974" s="312"/>
      <c r="AF2974" s="465" t="s">
        <v>433</v>
      </c>
      <c r="AG2974" s="343">
        <v>30</v>
      </c>
      <c r="AH2974" s="343">
        <v>15</v>
      </c>
      <c r="AI2974" s="343"/>
      <c r="AJ2974" s="343"/>
      <c r="AK2974" s="343"/>
      <c r="AL2974" s="343"/>
      <c r="AM2974" s="343"/>
      <c r="AN2974" s="343"/>
      <c r="AO2974" s="343"/>
      <c r="AP2974" s="343"/>
      <c r="AQ2974" s="343"/>
      <c r="AR2974" s="343"/>
      <c r="AS2974" s="343"/>
      <c r="AT2974" s="343"/>
      <c r="AU2974" s="343"/>
      <c r="AV2974" s="343"/>
      <c r="AW2974" s="343"/>
      <c r="AX2974" s="343"/>
      <c r="AY2974" s="343"/>
      <c r="AZ2974" s="343"/>
      <c r="BA2974" s="343"/>
      <c r="BB2974" s="343"/>
      <c r="BC2974" s="343"/>
      <c r="BD2974" s="343"/>
      <c r="BE2974" s="475"/>
      <c r="BF2974" s="475"/>
      <c r="BG2974" s="475"/>
      <c r="BH2974" s="475"/>
      <c r="BI2974" s="475"/>
      <c r="BJ2974" s="475"/>
      <c r="BK2974" s="475"/>
      <c r="BL2974" s="475"/>
      <c r="BM2974" s="475"/>
      <c r="BN2974" s="475"/>
      <c r="BO2974" s="475"/>
      <c r="BP2974" s="306"/>
      <c r="BQ2974" s="496"/>
      <c r="BR2974" s="496"/>
      <c r="BS2974" s="496"/>
      <c r="BT2974" s="496"/>
      <c r="BU2974" s="496"/>
      <c r="BV2974" s="496"/>
    </row>
    <row r="2975" spans="1:74" s="52" customFormat="1" ht="12.75">
      <c r="A2975" s="45">
        <v>2670.080468178493</v>
      </c>
      <c r="B2975" s="46" t="s">
        <v>364</v>
      </c>
      <c r="C2975" s="47" t="s">
        <v>334</v>
      </c>
      <c r="D2975" s="48">
        <v>131.66643245393988</v>
      </c>
      <c r="E2975" s="49">
        <v>40.129559999999998</v>
      </c>
      <c r="F2975" s="49">
        <v>0.1128</v>
      </c>
      <c r="G2975" s="49">
        <v>11.56165</v>
      </c>
      <c r="H2975" s="49">
        <v>0.34449999999999997</v>
      </c>
      <c r="I2975" s="49">
        <v>0.15310000000000001</v>
      </c>
      <c r="J2975" s="49">
        <v>46.960639999999998</v>
      </c>
      <c r="K2975" s="49">
        <v>0.19750000000000001</v>
      </c>
      <c r="L2975" s="49">
        <v>99.45975</v>
      </c>
      <c r="M2975" s="47"/>
      <c r="N2975" s="50">
        <v>0.99811681346946457</v>
      </c>
      <c r="O2975" s="50">
        <v>2.2182040208825774E-3</v>
      </c>
      <c r="P2975" s="50">
        <v>0.24048765388819401</v>
      </c>
      <c r="Q2975" s="50">
        <v>6.8920765439050144E-3</v>
      </c>
      <c r="R2975" s="50">
        <v>3.2253578295926783E-3</v>
      </c>
      <c r="S2975" s="50">
        <v>1.7412435715354972</v>
      </c>
      <c r="T2975" s="50">
        <v>5.2631012012341119E-3</v>
      </c>
      <c r="U2975" s="50">
        <v>2.9974467784887704</v>
      </c>
      <c r="V2975" s="51">
        <v>87.864769409546042</v>
      </c>
      <c r="X2975" s="49">
        <v>0.25</v>
      </c>
      <c r="Y2975" s="49">
        <v>17.43</v>
      </c>
      <c r="Z2975" s="49">
        <v>0.67</v>
      </c>
      <c r="AA2975" s="49">
        <v>5.45</v>
      </c>
      <c r="AB2975" s="49">
        <v>13.17</v>
      </c>
      <c r="AC2975" s="49">
        <v>0.24</v>
      </c>
      <c r="AD2975" s="49">
        <v>2.7</v>
      </c>
      <c r="AE2975" s="312"/>
      <c r="AF2975" s="465" t="s">
        <v>433</v>
      </c>
      <c r="AG2975" s="343">
        <v>30</v>
      </c>
      <c r="AH2975" s="343">
        <v>15</v>
      </c>
      <c r="AI2975" s="343"/>
      <c r="AJ2975" s="343"/>
      <c r="AK2975" s="343"/>
      <c r="AL2975" s="343"/>
      <c r="AM2975" s="343"/>
      <c r="AN2975" s="343"/>
      <c r="AO2975" s="343"/>
      <c r="AP2975" s="343"/>
      <c r="AQ2975" s="343"/>
      <c r="AR2975" s="343"/>
      <c r="AS2975" s="343"/>
      <c r="AT2975" s="343"/>
      <c r="AU2975" s="343"/>
      <c r="AV2975" s="343"/>
      <c r="AW2975" s="343"/>
      <c r="AX2975" s="343"/>
      <c r="AY2975" s="343"/>
      <c r="AZ2975" s="343"/>
      <c r="BA2975" s="343"/>
      <c r="BB2975" s="343"/>
      <c r="BC2975" s="343"/>
      <c r="BD2975" s="343"/>
      <c r="BE2975" s="475"/>
      <c r="BF2975" s="475"/>
      <c r="BG2975" s="475"/>
      <c r="BH2975" s="475"/>
      <c r="BI2975" s="475"/>
      <c r="BJ2975" s="475"/>
      <c r="BK2975" s="475"/>
      <c r="BL2975" s="475"/>
      <c r="BM2975" s="475"/>
      <c r="BN2975" s="475"/>
      <c r="BO2975" s="475"/>
      <c r="BP2975" s="306"/>
      <c r="BQ2975" s="496"/>
      <c r="BR2975" s="496"/>
      <c r="BS2975" s="496"/>
      <c r="BT2975" s="496"/>
      <c r="BU2975" s="496"/>
      <c r="BV2975" s="496"/>
    </row>
    <row r="2976" spans="1:74" s="52" customFormat="1" ht="12.75">
      <c r="A2976" s="45"/>
      <c r="B2976" s="46"/>
      <c r="C2976" s="47"/>
      <c r="D2976" s="48"/>
      <c r="E2976" s="49"/>
      <c r="F2976" s="49"/>
      <c r="G2976" s="49"/>
      <c r="H2976" s="49"/>
      <c r="I2976" s="49"/>
      <c r="J2976" s="49"/>
      <c r="K2976" s="49"/>
      <c r="L2976" s="49"/>
      <c r="M2976" s="47"/>
      <c r="N2976" s="50"/>
      <c r="O2976" s="50"/>
      <c r="P2976" s="50"/>
      <c r="Q2976" s="50"/>
      <c r="R2976" s="50"/>
      <c r="S2976" s="50"/>
      <c r="T2976" s="50"/>
      <c r="U2976" s="50"/>
      <c r="V2976" s="51"/>
      <c r="AE2976" s="312"/>
      <c r="AF2976" s="312"/>
      <c r="AG2976" s="312"/>
      <c r="AH2976" s="312"/>
      <c r="AI2976" s="312"/>
      <c r="AJ2976" s="312"/>
      <c r="AK2976" s="312"/>
      <c r="AL2976" s="312"/>
      <c r="AM2976" s="312"/>
      <c r="AN2976" s="312"/>
      <c r="AO2976" s="312"/>
      <c r="AP2976" s="312"/>
      <c r="AQ2976" s="312"/>
      <c r="AR2976" s="312"/>
      <c r="AS2976" s="312"/>
      <c r="AT2976" s="312"/>
      <c r="AU2976" s="312"/>
      <c r="AV2976" s="312"/>
      <c r="AW2976" s="312"/>
      <c r="AX2976" s="312"/>
      <c r="AY2976" s="312"/>
      <c r="AZ2976" s="312"/>
      <c r="BA2976" s="312"/>
      <c r="BB2976" s="312"/>
      <c r="BC2976" s="312"/>
      <c r="BD2976" s="312"/>
      <c r="BE2976" s="306"/>
      <c r="BF2976" s="306"/>
      <c r="BG2976" s="306"/>
      <c r="BH2976" s="306"/>
      <c r="BI2976" s="306"/>
      <c r="BJ2976" s="306"/>
      <c r="BK2976" s="306"/>
      <c r="BL2976" s="306"/>
      <c r="BM2976" s="306"/>
      <c r="BN2976" s="306"/>
      <c r="BO2976" s="306"/>
      <c r="BP2976" s="306"/>
      <c r="BQ2976" s="496"/>
      <c r="BR2976" s="496"/>
      <c r="BS2976" s="496"/>
      <c r="BT2976" s="496"/>
      <c r="BU2976" s="496"/>
      <c r="BV2976" s="496"/>
    </row>
    <row r="2977" spans="1:74" s="52" customFormat="1" ht="12.75">
      <c r="A2977" s="45">
        <v>2670.080468178493</v>
      </c>
      <c r="B2977" s="46" t="s">
        <v>364</v>
      </c>
      <c r="C2977" s="47" t="s">
        <v>316</v>
      </c>
      <c r="D2977" s="48">
        <v>0</v>
      </c>
      <c r="E2977" s="49">
        <v>39.0871</v>
      </c>
      <c r="F2977" s="49">
        <v>2.1600000000000001E-2</v>
      </c>
      <c r="G2977" s="49">
        <v>18.466660000000001</v>
      </c>
      <c r="H2977" s="49">
        <v>0.2429</v>
      </c>
      <c r="I2977" s="49">
        <v>0.2878</v>
      </c>
      <c r="J2977" s="49">
        <v>41.70129</v>
      </c>
      <c r="K2977" s="49">
        <v>0.25530000000000003</v>
      </c>
      <c r="L2977" s="49">
        <v>100.06265</v>
      </c>
      <c r="M2977" s="47"/>
      <c r="N2977" s="50">
        <v>0.99872313103683563</v>
      </c>
      <c r="O2977" s="50">
        <v>4.3635587223557281E-4</v>
      </c>
      <c r="P2977" s="50">
        <v>0.39459902320024309</v>
      </c>
      <c r="Q2977" s="50">
        <v>4.9920975793789372E-3</v>
      </c>
      <c r="R2977" s="50">
        <v>6.2285676737883957E-3</v>
      </c>
      <c r="S2977" s="50">
        <v>1.5884359000978387</v>
      </c>
      <c r="T2977" s="50">
        <v>6.9890817583730174E-3</v>
      </c>
      <c r="U2977" s="50">
        <v>3.0004041572186932</v>
      </c>
      <c r="V2977" s="51">
        <v>80.101256989263391</v>
      </c>
      <c r="X2977" s="49">
        <v>0.26</v>
      </c>
      <c r="Y2977" s="49">
        <v>85.23</v>
      </c>
      <c r="Z2977" s="49">
        <v>0.53</v>
      </c>
      <c r="AA2977" s="49">
        <v>7.47</v>
      </c>
      <c r="AB2977" s="49">
        <v>8.07</v>
      </c>
      <c r="AC2977" s="49">
        <v>0.26</v>
      </c>
      <c r="AD2977" s="49">
        <v>2.23</v>
      </c>
      <c r="AE2977" s="312"/>
      <c r="AF2977" s="465" t="s">
        <v>433</v>
      </c>
      <c r="AG2977" s="343">
        <v>30</v>
      </c>
      <c r="AH2977" s="343">
        <v>15</v>
      </c>
      <c r="AI2977" s="343"/>
      <c r="AJ2977" s="343"/>
      <c r="AK2977" s="343"/>
      <c r="AL2977" s="343"/>
      <c r="AM2977" s="343"/>
      <c r="AN2977" s="343"/>
      <c r="AO2977" s="343"/>
      <c r="AP2977" s="343"/>
      <c r="AQ2977" s="343"/>
      <c r="AR2977" s="343"/>
      <c r="AS2977" s="343"/>
      <c r="AT2977" s="343"/>
      <c r="AU2977" s="343"/>
      <c r="AV2977" s="343"/>
      <c r="AW2977" s="343"/>
      <c r="AX2977" s="343"/>
      <c r="AY2977" s="343"/>
      <c r="AZ2977" s="343"/>
      <c r="BA2977" s="343"/>
      <c r="BB2977" s="343"/>
      <c r="BC2977" s="343"/>
      <c r="BD2977" s="343"/>
      <c r="BE2977" s="475"/>
      <c r="BF2977" s="475"/>
      <c r="BG2977" s="475"/>
      <c r="BH2977" s="475"/>
      <c r="BI2977" s="475"/>
      <c r="BJ2977" s="475"/>
      <c r="BK2977" s="475"/>
      <c r="BL2977" s="475"/>
      <c r="BM2977" s="475"/>
      <c r="BN2977" s="475"/>
      <c r="BO2977" s="475"/>
      <c r="BP2977" s="306"/>
      <c r="BQ2977" s="496"/>
      <c r="BR2977" s="496"/>
      <c r="BS2977" s="496"/>
      <c r="BT2977" s="496"/>
      <c r="BU2977" s="496"/>
      <c r="BV2977" s="496"/>
    </row>
    <row r="2978" spans="1:74" s="52" customFormat="1" ht="12.75">
      <c r="A2978" s="45">
        <v>2670.080468178493</v>
      </c>
      <c r="B2978" s="46" t="s">
        <v>364</v>
      </c>
      <c r="C2978" s="47" t="s">
        <v>316</v>
      </c>
      <c r="D2978" s="48">
        <v>4.9802204768300191</v>
      </c>
      <c r="E2978" s="49">
        <v>39.370489999999997</v>
      </c>
      <c r="F2978" s="49">
        <v>5.33E-2</v>
      </c>
      <c r="G2978" s="49">
        <v>17.267530000000001</v>
      </c>
      <c r="H2978" s="49">
        <v>0.27739999999999998</v>
      </c>
      <c r="I2978" s="49">
        <v>0.24429999999999999</v>
      </c>
      <c r="J2978" s="49">
        <v>42.831899999999997</v>
      </c>
      <c r="K2978" s="49">
        <v>0.24590000000000001</v>
      </c>
      <c r="L2978" s="49">
        <v>100.29082</v>
      </c>
      <c r="M2978" s="47"/>
      <c r="N2978" s="50">
        <v>0.99764473165477641</v>
      </c>
      <c r="O2978" s="50">
        <v>1.0678437683550939E-3</v>
      </c>
      <c r="P2978" s="50">
        <v>0.36592434717258598</v>
      </c>
      <c r="Q2978" s="50">
        <v>5.6539952930969219E-3</v>
      </c>
      <c r="R2978" s="50">
        <v>5.2434158155795036E-3</v>
      </c>
      <c r="S2978" s="50">
        <v>1.6180091711399374</v>
      </c>
      <c r="T2978" s="50">
        <v>6.6760759641820121E-3</v>
      </c>
      <c r="U2978" s="50">
        <v>3.0002195808085137</v>
      </c>
      <c r="V2978" s="51">
        <v>81.555614450033048</v>
      </c>
      <c r="X2978" s="49">
        <v>0.26</v>
      </c>
      <c r="Y2978" s="49">
        <v>37.33</v>
      </c>
      <c r="Z2978" s="49">
        <v>0.55000000000000004</v>
      </c>
      <c r="AA2978" s="49">
        <v>6.73</v>
      </c>
      <c r="AB2978" s="49">
        <v>9.2899999999999991</v>
      </c>
      <c r="AC2978" s="49">
        <v>0.26</v>
      </c>
      <c r="AD2978" s="49">
        <v>2.2999999999999998</v>
      </c>
      <c r="AE2978" s="312"/>
      <c r="AF2978" s="465" t="s">
        <v>433</v>
      </c>
      <c r="AG2978" s="343">
        <v>30</v>
      </c>
      <c r="AH2978" s="343">
        <v>15</v>
      </c>
      <c r="AI2978" s="343"/>
      <c r="AJ2978" s="343"/>
      <c r="AK2978" s="343"/>
      <c r="AL2978" s="343"/>
      <c r="AM2978" s="343"/>
      <c r="AN2978" s="343"/>
      <c r="AO2978" s="343"/>
      <c r="AP2978" s="343"/>
      <c r="AQ2978" s="343"/>
      <c r="AR2978" s="343"/>
      <c r="AS2978" s="343"/>
      <c r="AT2978" s="343"/>
      <c r="AU2978" s="343"/>
      <c r="AV2978" s="343"/>
      <c r="AW2978" s="343"/>
      <c r="AX2978" s="343"/>
      <c r="AY2978" s="343"/>
      <c r="AZ2978" s="343"/>
      <c r="BA2978" s="343"/>
      <c r="BB2978" s="343"/>
      <c r="BC2978" s="343"/>
      <c r="BD2978" s="343"/>
      <c r="BE2978" s="475"/>
      <c r="BF2978" s="475"/>
      <c r="BG2978" s="475"/>
      <c r="BH2978" s="475"/>
      <c r="BI2978" s="475"/>
      <c r="BJ2978" s="475"/>
      <c r="BK2978" s="475"/>
      <c r="BL2978" s="475"/>
      <c r="BM2978" s="475"/>
      <c r="BN2978" s="475"/>
      <c r="BO2978" s="475"/>
      <c r="BP2978" s="306"/>
      <c r="BQ2978" s="496"/>
      <c r="BR2978" s="496"/>
      <c r="BS2978" s="496"/>
      <c r="BT2978" s="496"/>
      <c r="BU2978" s="496"/>
      <c r="BV2978" s="496"/>
    </row>
    <row r="2979" spans="1:74" s="52" customFormat="1" ht="12.75">
      <c r="A2979" s="45">
        <v>2670.080468178493</v>
      </c>
      <c r="B2979" s="46" t="s">
        <v>364</v>
      </c>
      <c r="C2979" s="47" t="s">
        <v>316</v>
      </c>
      <c r="D2979" s="48">
        <v>9.9602204768300204</v>
      </c>
      <c r="E2979" s="49">
        <v>39.562779999999997</v>
      </c>
      <c r="F2979" s="49">
        <v>7.0599999999999996E-2</v>
      </c>
      <c r="G2979" s="49">
        <v>16.338200000000001</v>
      </c>
      <c r="H2979" s="49">
        <v>0.29580000000000001</v>
      </c>
      <c r="I2979" s="49">
        <v>0.2034</v>
      </c>
      <c r="J2979" s="49">
        <v>43.568809999999999</v>
      </c>
      <c r="K2979" s="49">
        <v>0.23330000000000001</v>
      </c>
      <c r="L2979" s="49">
        <v>100.27289</v>
      </c>
      <c r="M2979" s="47"/>
      <c r="N2979" s="50">
        <v>0.99800545512455296</v>
      </c>
      <c r="O2979" s="50">
        <v>1.4080764345878083E-3</v>
      </c>
      <c r="P2979" s="50">
        <v>0.34467224760865645</v>
      </c>
      <c r="Q2979" s="50">
        <v>6.001891997959888E-3</v>
      </c>
      <c r="R2979" s="50">
        <v>4.3459307514433082E-3</v>
      </c>
      <c r="S2979" s="50">
        <v>1.638439305038375</v>
      </c>
      <c r="T2979" s="50">
        <v>6.3054850506961248E-3</v>
      </c>
      <c r="U2979" s="50">
        <v>2.9991783920062716</v>
      </c>
      <c r="V2979" s="51">
        <v>82.619623835654011</v>
      </c>
      <c r="X2979" s="49">
        <v>0.26</v>
      </c>
      <c r="Y2979" s="49">
        <v>27.78</v>
      </c>
      <c r="Z2979" s="49">
        <v>0.56000000000000005</v>
      </c>
      <c r="AA2979" s="49">
        <v>6.3</v>
      </c>
      <c r="AB2979" s="49">
        <v>11.11</v>
      </c>
      <c r="AC2979" s="49">
        <v>0.26</v>
      </c>
      <c r="AD2979" s="49">
        <v>2.41</v>
      </c>
      <c r="AE2979" s="312"/>
      <c r="AF2979" s="465" t="s">
        <v>433</v>
      </c>
      <c r="AG2979" s="343">
        <v>30</v>
      </c>
      <c r="AH2979" s="343">
        <v>15</v>
      </c>
      <c r="AI2979" s="343"/>
      <c r="AJ2979" s="343"/>
      <c r="AK2979" s="343"/>
      <c r="AL2979" s="343"/>
      <c r="AM2979" s="343"/>
      <c r="AN2979" s="343"/>
      <c r="AO2979" s="343"/>
      <c r="AP2979" s="343"/>
      <c r="AQ2979" s="343"/>
      <c r="AR2979" s="343"/>
      <c r="AS2979" s="343"/>
      <c r="AT2979" s="343"/>
      <c r="AU2979" s="343"/>
      <c r="AV2979" s="343"/>
      <c r="AW2979" s="343"/>
      <c r="AX2979" s="343"/>
      <c r="AY2979" s="343"/>
      <c r="AZ2979" s="343"/>
      <c r="BA2979" s="343"/>
      <c r="BB2979" s="343"/>
      <c r="BC2979" s="343"/>
      <c r="BD2979" s="343"/>
      <c r="BE2979" s="475"/>
      <c r="BF2979" s="475"/>
      <c r="BG2979" s="475"/>
      <c r="BH2979" s="475"/>
      <c r="BI2979" s="475"/>
      <c r="BJ2979" s="475"/>
      <c r="BK2979" s="475"/>
      <c r="BL2979" s="475"/>
      <c r="BM2979" s="475"/>
      <c r="BN2979" s="475"/>
      <c r="BO2979" s="475"/>
      <c r="BP2979" s="306"/>
      <c r="BQ2979" s="496"/>
      <c r="BR2979" s="496"/>
      <c r="BS2979" s="496"/>
      <c r="BT2979" s="496"/>
      <c r="BU2979" s="496"/>
      <c r="BV2979" s="496"/>
    </row>
    <row r="2980" spans="1:74" s="52" customFormat="1" ht="12.75">
      <c r="A2980" s="45">
        <v>2670.080468178493</v>
      </c>
      <c r="B2980" s="46" t="s">
        <v>364</v>
      </c>
      <c r="C2980" s="47" t="s">
        <v>316</v>
      </c>
      <c r="D2980" s="48">
        <v>14.940220476830021</v>
      </c>
      <c r="E2980" s="49">
        <v>39.704479999999997</v>
      </c>
      <c r="F2980" s="49">
        <v>0.1075</v>
      </c>
      <c r="G2980" s="49">
        <v>15.39888</v>
      </c>
      <c r="H2980" s="49">
        <v>0.30549999999999999</v>
      </c>
      <c r="I2980" s="49">
        <v>0.2029</v>
      </c>
      <c r="J2980" s="49">
        <v>44.951790000000003</v>
      </c>
      <c r="K2980" s="49">
        <v>0.21249999999999999</v>
      </c>
      <c r="L2980" s="49">
        <v>100.88355000000001</v>
      </c>
      <c r="M2980" s="47"/>
      <c r="N2980" s="50">
        <v>0.99137551283610625</v>
      </c>
      <c r="O2980" s="50">
        <v>2.1221816467946659E-3</v>
      </c>
      <c r="P2980" s="50">
        <v>0.32154651255056882</v>
      </c>
      <c r="Q2980" s="50">
        <v>6.1355539888166199E-3</v>
      </c>
      <c r="R2980" s="50">
        <v>4.2910785175107758E-3</v>
      </c>
      <c r="S2980" s="50">
        <v>1.6732244834573773</v>
      </c>
      <c r="T2980" s="50">
        <v>5.6848008731298222E-3</v>
      </c>
      <c r="U2980" s="50">
        <v>3.0043801238703041</v>
      </c>
      <c r="V2980" s="51">
        <v>83.880529985944918</v>
      </c>
      <c r="X2980" s="49">
        <v>0.25</v>
      </c>
      <c r="Y2980" s="49">
        <v>18.78</v>
      </c>
      <c r="Z2980" s="49">
        <v>0.57999999999999996</v>
      </c>
      <c r="AA2980" s="49">
        <v>6.14</v>
      </c>
      <c r="AB2980" s="49">
        <v>10.57</v>
      </c>
      <c r="AC2980" s="49">
        <v>0.25</v>
      </c>
      <c r="AD2980" s="49">
        <v>2.57</v>
      </c>
      <c r="AE2980" s="312"/>
      <c r="AF2980" s="465" t="s">
        <v>433</v>
      </c>
      <c r="AG2980" s="343">
        <v>30</v>
      </c>
      <c r="AH2980" s="343">
        <v>15</v>
      </c>
      <c r="AI2980" s="343"/>
      <c r="AJ2980" s="343"/>
      <c r="AK2980" s="343"/>
      <c r="AL2980" s="343"/>
      <c r="AM2980" s="343"/>
      <c r="AN2980" s="343"/>
      <c r="AO2980" s="343"/>
      <c r="AP2980" s="343"/>
      <c r="AQ2980" s="343"/>
      <c r="AR2980" s="343"/>
      <c r="AS2980" s="343"/>
      <c r="AT2980" s="343"/>
      <c r="AU2980" s="343"/>
      <c r="AV2980" s="343"/>
      <c r="AW2980" s="343"/>
      <c r="AX2980" s="343"/>
      <c r="AY2980" s="343"/>
      <c r="AZ2980" s="343"/>
      <c r="BA2980" s="343"/>
      <c r="BB2980" s="343"/>
      <c r="BC2980" s="343"/>
      <c r="BD2980" s="343"/>
      <c r="BE2980" s="475"/>
      <c r="BF2980" s="475"/>
      <c r="BG2980" s="475"/>
      <c r="BH2980" s="475"/>
      <c r="BI2980" s="475"/>
      <c r="BJ2980" s="475"/>
      <c r="BK2980" s="475"/>
      <c r="BL2980" s="475"/>
      <c r="BM2980" s="475"/>
      <c r="BN2980" s="475"/>
      <c r="BO2980" s="475"/>
      <c r="BP2980" s="306"/>
      <c r="BQ2980" s="496"/>
      <c r="BR2980" s="496"/>
      <c r="BS2980" s="496"/>
      <c r="BT2980" s="496"/>
      <c r="BU2980" s="496"/>
      <c r="BV2980" s="496"/>
    </row>
    <row r="2981" spans="1:74" s="52" customFormat="1" ht="12.75">
      <c r="A2981" s="45">
        <v>2670.080468178493</v>
      </c>
      <c r="B2981" s="46" t="s">
        <v>364</v>
      </c>
      <c r="C2981" s="47" t="s">
        <v>316</v>
      </c>
      <c r="D2981" s="48">
        <v>19.920220476830021</v>
      </c>
      <c r="E2981" s="49">
        <v>39.744959999999999</v>
      </c>
      <c r="F2981" s="49">
        <v>9.8000000000000004E-2</v>
      </c>
      <c r="G2981" s="49">
        <v>14.619440000000001</v>
      </c>
      <c r="H2981" s="49">
        <v>0.33029999999999998</v>
      </c>
      <c r="I2981" s="49">
        <v>0.19950000000000001</v>
      </c>
      <c r="J2981" s="49">
        <v>45.032550000000001</v>
      </c>
      <c r="K2981" s="49">
        <v>0.2114</v>
      </c>
      <c r="L2981" s="49">
        <v>100.23615000000001</v>
      </c>
      <c r="M2981" s="47"/>
      <c r="N2981" s="50">
        <v>0.99522610926333366</v>
      </c>
      <c r="O2981" s="50">
        <v>1.9401762656344936E-3</v>
      </c>
      <c r="P2981" s="50">
        <v>0.30614447632080799</v>
      </c>
      <c r="Q2981" s="50">
        <v>6.6526115096365987E-3</v>
      </c>
      <c r="R2981" s="50">
        <v>4.2312465897989112E-3</v>
      </c>
      <c r="S2981" s="50">
        <v>1.6810273609163116</v>
      </c>
      <c r="T2981" s="50">
        <v>5.6715573398743585E-3</v>
      </c>
      <c r="U2981" s="50">
        <v>3.0008935382053972</v>
      </c>
      <c r="V2981" s="51">
        <v>84.593960593440244</v>
      </c>
      <c r="X2981" s="49">
        <v>0.25</v>
      </c>
      <c r="Y2981" s="49">
        <v>20.93</v>
      </c>
      <c r="Z2981" s="49">
        <v>0.6</v>
      </c>
      <c r="AA2981" s="49">
        <v>5.79</v>
      </c>
      <c r="AB2981" s="49">
        <v>11.02</v>
      </c>
      <c r="AC2981" s="49">
        <v>0.25</v>
      </c>
      <c r="AD2981" s="49">
        <v>2.56</v>
      </c>
      <c r="AE2981" s="312"/>
      <c r="AF2981" s="465" t="s">
        <v>433</v>
      </c>
      <c r="AG2981" s="343">
        <v>30</v>
      </c>
      <c r="AH2981" s="343">
        <v>15</v>
      </c>
      <c r="AI2981" s="343"/>
      <c r="AJ2981" s="343"/>
      <c r="AK2981" s="343"/>
      <c r="AL2981" s="343"/>
      <c r="AM2981" s="343"/>
      <c r="AN2981" s="343"/>
      <c r="AO2981" s="343"/>
      <c r="AP2981" s="343"/>
      <c r="AQ2981" s="343"/>
      <c r="AR2981" s="343"/>
      <c r="AS2981" s="343"/>
      <c r="AT2981" s="343"/>
      <c r="AU2981" s="343"/>
      <c r="AV2981" s="343"/>
      <c r="AW2981" s="343"/>
      <c r="AX2981" s="343"/>
      <c r="AY2981" s="343"/>
      <c r="AZ2981" s="343"/>
      <c r="BA2981" s="343"/>
      <c r="BB2981" s="343"/>
      <c r="BC2981" s="343"/>
      <c r="BD2981" s="343"/>
      <c r="BE2981" s="475"/>
      <c r="BF2981" s="475"/>
      <c r="BG2981" s="475"/>
      <c r="BH2981" s="475"/>
      <c r="BI2981" s="475"/>
      <c r="BJ2981" s="475"/>
      <c r="BK2981" s="475"/>
      <c r="BL2981" s="475"/>
      <c r="BM2981" s="475"/>
      <c r="BN2981" s="475"/>
      <c r="BO2981" s="475"/>
      <c r="BP2981" s="306"/>
      <c r="BQ2981" s="496"/>
      <c r="BR2981" s="496"/>
      <c r="BS2981" s="496"/>
      <c r="BT2981" s="496"/>
      <c r="BU2981" s="496"/>
      <c r="BV2981" s="496"/>
    </row>
    <row r="2982" spans="1:74" s="52" customFormat="1" ht="12.75">
      <c r="A2982" s="45">
        <v>2670.080468178493</v>
      </c>
      <c r="B2982" s="46" t="s">
        <v>364</v>
      </c>
      <c r="C2982" s="47" t="s">
        <v>316</v>
      </c>
      <c r="D2982" s="48">
        <v>24.900220476830022</v>
      </c>
      <c r="E2982" s="49">
        <v>39.997990000000001</v>
      </c>
      <c r="F2982" s="49">
        <v>8.0799999999999997E-2</v>
      </c>
      <c r="G2982" s="49">
        <v>13.989890000000001</v>
      </c>
      <c r="H2982" s="49">
        <v>0.32850000000000001</v>
      </c>
      <c r="I2982" s="49">
        <v>0.1918</v>
      </c>
      <c r="J2982" s="49">
        <v>45.698799999999999</v>
      </c>
      <c r="K2982" s="49">
        <v>0.2099</v>
      </c>
      <c r="L2982" s="49">
        <v>100.49768</v>
      </c>
      <c r="M2982" s="47"/>
      <c r="N2982" s="50">
        <v>0.99581181101300353</v>
      </c>
      <c r="O2982" s="50">
        <v>1.5904714636039933E-3</v>
      </c>
      <c r="P2982" s="50">
        <v>0.29127915044890679</v>
      </c>
      <c r="Q2982" s="50">
        <v>6.5783711375831154E-3</v>
      </c>
      <c r="R2982" s="50">
        <v>4.0445801638207338E-3</v>
      </c>
      <c r="S2982" s="50">
        <v>1.6961038782823838</v>
      </c>
      <c r="T2982" s="50">
        <v>5.5989835504869816E-3</v>
      </c>
      <c r="U2982" s="50">
        <v>3.0010072460597885</v>
      </c>
      <c r="V2982" s="51">
        <v>85.343582679436778</v>
      </c>
      <c r="X2982" s="49">
        <v>0.25</v>
      </c>
      <c r="Y2982" s="49">
        <v>24.57</v>
      </c>
      <c r="Z2982" s="49">
        <v>0.61</v>
      </c>
      <c r="AA2982" s="49">
        <v>5.74</v>
      </c>
      <c r="AB2982" s="49">
        <v>11.06</v>
      </c>
      <c r="AC2982" s="49">
        <v>0.25</v>
      </c>
      <c r="AD2982" s="49">
        <v>2.58</v>
      </c>
      <c r="AE2982" s="312"/>
      <c r="AF2982" s="465" t="s">
        <v>433</v>
      </c>
      <c r="AG2982" s="343">
        <v>30</v>
      </c>
      <c r="AH2982" s="343">
        <v>15</v>
      </c>
      <c r="AI2982" s="343"/>
      <c r="AJ2982" s="343"/>
      <c r="AK2982" s="343"/>
      <c r="AL2982" s="343"/>
      <c r="AM2982" s="343"/>
      <c r="AN2982" s="343"/>
      <c r="AO2982" s="343"/>
      <c r="AP2982" s="343"/>
      <c r="AQ2982" s="343"/>
      <c r="AR2982" s="343"/>
      <c r="AS2982" s="343"/>
      <c r="AT2982" s="343"/>
      <c r="AU2982" s="343"/>
      <c r="AV2982" s="343"/>
      <c r="AW2982" s="343"/>
      <c r="AX2982" s="343"/>
      <c r="AY2982" s="343"/>
      <c r="AZ2982" s="343"/>
      <c r="BA2982" s="343"/>
      <c r="BB2982" s="343"/>
      <c r="BC2982" s="343"/>
      <c r="BD2982" s="343"/>
      <c r="BE2982" s="475"/>
      <c r="BF2982" s="475"/>
      <c r="BG2982" s="475"/>
      <c r="BH2982" s="475"/>
      <c r="BI2982" s="475"/>
      <c r="BJ2982" s="475"/>
      <c r="BK2982" s="475"/>
      <c r="BL2982" s="475"/>
      <c r="BM2982" s="475"/>
      <c r="BN2982" s="475"/>
      <c r="BO2982" s="475"/>
      <c r="BP2982" s="306"/>
      <c r="BQ2982" s="496"/>
      <c r="BR2982" s="496"/>
      <c r="BS2982" s="496"/>
      <c r="BT2982" s="496"/>
      <c r="BU2982" s="496"/>
      <c r="BV2982" s="496"/>
    </row>
    <row r="2983" spans="1:74" s="52" customFormat="1" ht="12.75">
      <c r="A2983" s="45">
        <v>2670.080468178493</v>
      </c>
      <c r="B2983" s="46" t="s">
        <v>364</v>
      </c>
      <c r="C2983" s="47" t="s">
        <v>316</v>
      </c>
      <c r="D2983" s="48">
        <v>29.880220476830022</v>
      </c>
      <c r="E2983" s="49">
        <v>40.129559999999998</v>
      </c>
      <c r="F2983" s="49">
        <v>7.1300000000000002E-2</v>
      </c>
      <c r="G2983" s="49">
        <v>13.26042</v>
      </c>
      <c r="H2983" s="49">
        <v>0.36070000000000002</v>
      </c>
      <c r="I2983" s="49">
        <v>0.16289999999999999</v>
      </c>
      <c r="J2983" s="49">
        <v>45.961260000000003</v>
      </c>
      <c r="K2983" s="49">
        <v>0.20780000000000001</v>
      </c>
      <c r="L2983" s="49">
        <v>100.15394000000002</v>
      </c>
      <c r="M2983" s="47"/>
      <c r="N2983" s="50">
        <v>0.99895689806754451</v>
      </c>
      <c r="O2983" s="50">
        <v>1.4032895693940996E-3</v>
      </c>
      <c r="P2983" s="50">
        <v>0.27605500532021704</v>
      </c>
      <c r="Q2983" s="50">
        <v>7.2222478272872233E-3</v>
      </c>
      <c r="R2983" s="50">
        <v>3.4347028918382742E-3</v>
      </c>
      <c r="S2983" s="50">
        <v>1.7056221363808111</v>
      </c>
      <c r="T2983" s="50">
        <v>5.5422427365749939E-3</v>
      </c>
      <c r="U2983" s="50">
        <v>2.9982365227936674</v>
      </c>
      <c r="V2983" s="51">
        <v>86.069627614352072</v>
      </c>
      <c r="X2983" s="49">
        <v>0.25</v>
      </c>
      <c r="Y2983" s="49">
        <v>28.09</v>
      </c>
      <c r="Z2983" s="49">
        <v>0.63</v>
      </c>
      <c r="AA2983" s="49">
        <v>5.32</v>
      </c>
      <c r="AB2983" s="49">
        <v>13.09</v>
      </c>
      <c r="AC2983" s="49">
        <v>0.25</v>
      </c>
      <c r="AD2983" s="49">
        <v>2.62</v>
      </c>
      <c r="AE2983" s="312"/>
      <c r="AF2983" s="465" t="s">
        <v>433</v>
      </c>
      <c r="AG2983" s="343">
        <v>30</v>
      </c>
      <c r="AH2983" s="343">
        <v>15</v>
      </c>
      <c r="AI2983" s="343"/>
      <c r="AJ2983" s="343"/>
      <c r="AK2983" s="343"/>
      <c r="AL2983" s="343"/>
      <c r="AM2983" s="343"/>
      <c r="AN2983" s="343"/>
      <c r="AO2983" s="343"/>
      <c r="AP2983" s="343"/>
      <c r="AQ2983" s="343"/>
      <c r="AR2983" s="343"/>
      <c r="AS2983" s="343"/>
      <c r="AT2983" s="343"/>
      <c r="AU2983" s="343"/>
      <c r="AV2983" s="343"/>
      <c r="AW2983" s="343"/>
      <c r="AX2983" s="343"/>
      <c r="AY2983" s="343"/>
      <c r="AZ2983" s="343"/>
      <c r="BA2983" s="343"/>
      <c r="BB2983" s="343"/>
      <c r="BC2983" s="343"/>
      <c r="BD2983" s="343"/>
      <c r="BE2983" s="475"/>
      <c r="BF2983" s="475"/>
      <c r="BG2983" s="475"/>
      <c r="BH2983" s="475"/>
      <c r="BI2983" s="475"/>
      <c r="BJ2983" s="475"/>
      <c r="BK2983" s="475"/>
      <c r="BL2983" s="475"/>
      <c r="BM2983" s="475"/>
      <c r="BN2983" s="475"/>
      <c r="BO2983" s="475"/>
      <c r="BP2983" s="306"/>
      <c r="BQ2983" s="496"/>
      <c r="BR2983" s="496"/>
      <c r="BS2983" s="496"/>
      <c r="BT2983" s="496"/>
      <c r="BU2983" s="496"/>
      <c r="BV2983" s="496"/>
    </row>
    <row r="2984" spans="1:74" s="52" customFormat="1" ht="12.75">
      <c r="A2984" s="45">
        <v>2670.080468178493</v>
      </c>
      <c r="B2984" s="46" t="s">
        <v>364</v>
      </c>
      <c r="C2984" s="47" t="s">
        <v>316</v>
      </c>
      <c r="D2984" s="48">
        <v>34.860220476830023</v>
      </c>
      <c r="E2984" s="49">
        <v>40.321849999999998</v>
      </c>
      <c r="F2984" s="49">
        <v>8.7599999999999997E-2</v>
      </c>
      <c r="G2984" s="49">
        <v>12.98062</v>
      </c>
      <c r="H2984" s="49">
        <v>0.32729999999999998</v>
      </c>
      <c r="I2984" s="49">
        <v>0.17419999999999999</v>
      </c>
      <c r="J2984" s="49">
        <v>46.556849999999997</v>
      </c>
      <c r="K2984" s="49">
        <v>0.20150000000000001</v>
      </c>
      <c r="L2984" s="49">
        <v>100.64991999999999</v>
      </c>
      <c r="M2984" s="47"/>
      <c r="N2984" s="50">
        <v>0.99720821898917267</v>
      </c>
      <c r="O2984" s="50">
        <v>1.7128720424170437E-3</v>
      </c>
      <c r="P2984" s="50">
        <v>0.26847065972521833</v>
      </c>
      <c r="Q2984" s="50">
        <v>6.510814129625145E-3</v>
      </c>
      <c r="R2984" s="50">
        <v>3.6490455915014807E-3</v>
      </c>
      <c r="S2984" s="50">
        <v>1.7164752029881463</v>
      </c>
      <c r="T2984" s="50">
        <v>5.3392234599114316E-3</v>
      </c>
      <c r="U2984" s="50">
        <v>2.9993660369259922</v>
      </c>
      <c r="V2984" s="51">
        <v>86.47466085759001</v>
      </c>
      <c r="X2984" s="49">
        <v>0.25</v>
      </c>
      <c r="Y2984" s="49">
        <v>22.99</v>
      </c>
      <c r="Z2984" s="49">
        <v>0.63</v>
      </c>
      <c r="AA2984" s="49">
        <v>5.75</v>
      </c>
      <c r="AB2984" s="49">
        <v>12.13</v>
      </c>
      <c r="AC2984" s="49">
        <v>0.24</v>
      </c>
      <c r="AD2984" s="49">
        <v>2.72</v>
      </c>
      <c r="AE2984" s="312"/>
      <c r="AF2984" s="465" t="s">
        <v>433</v>
      </c>
      <c r="AG2984" s="343">
        <v>30</v>
      </c>
      <c r="AH2984" s="343">
        <v>15</v>
      </c>
      <c r="AI2984" s="343"/>
      <c r="AJ2984" s="343"/>
      <c r="AK2984" s="343"/>
      <c r="AL2984" s="343"/>
      <c r="AM2984" s="343"/>
      <c r="AN2984" s="343"/>
      <c r="AO2984" s="343"/>
      <c r="AP2984" s="343"/>
      <c r="AQ2984" s="343"/>
      <c r="AR2984" s="343"/>
      <c r="AS2984" s="343"/>
      <c r="AT2984" s="343"/>
      <c r="AU2984" s="343"/>
      <c r="AV2984" s="343"/>
      <c r="AW2984" s="343"/>
      <c r="AX2984" s="343"/>
      <c r="AY2984" s="343"/>
      <c r="AZ2984" s="343"/>
      <c r="BA2984" s="343"/>
      <c r="BB2984" s="343"/>
      <c r="BC2984" s="343"/>
      <c r="BD2984" s="343"/>
      <c r="BE2984" s="475"/>
      <c r="BF2984" s="475"/>
      <c r="BG2984" s="475"/>
      <c r="BH2984" s="475"/>
      <c r="BI2984" s="475"/>
      <c r="BJ2984" s="475"/>
      <c r="BK2984" s="475"/>
      <c r="BL2984" s="475"/>
      <c r="BM2984" s="475"/>
      <c r="BN2984" s="475"/>
      <c r="BO2984" s="475"/>
      <c r="BP2984" s="306"/>
      <c r="BQ2984" s="496"/>
      <c r="BR2984" s="496"/>
      <c r="BS2984" s="496"/>
      <c r="BT2984" s="496"/>
      <c r="BU2984" s="496"/>
      <c r="BV2984" s="496"/>
    </row>
    <row r="2985" spans="1:74" s="52" customFormat="1" ht="12.75">
      <c r="A2985" s="45">
        <v>2670.080468178493</v>
      </c>
      <c r="B2985" s="46" t="s">
        <v>364</v>
      </c>
      <c r="C2985" s="47" t="s">
        <v>316</v>
      </c>
      <c r="D2985" s="48">
        <v>39.840220476830027</v>
      </c>
      <c r="E2985" s="49">
        <v>40.190280000000001</v>
      </c>
      <c r="F2985" s="49">
        <v>7.0999999999999994E-2</v>
      </c>
      <c r="G2985" s="49">
        <v>12.500970000000001</v>
      </c>
      <c r="H2985" s="49">
        <v>0.35510000000000003</v>
      </c>
      <c r="I2985" s="49">
        <v>0.1386</v>
      </c>
      <c r="J2985" s="49">
        <v>46.677990000000001</v>
      </c>
      <c r="K2985" s="49">
        <v>0.20499999999999999</v>
      </c>
      <c r="L2985" s="49">
        <v>100.13894000000001</v>
      </c>
      <c r="M2985" s="47"/>
      <c r="N2985" s="50">
        <v>0.99720412027243155</v>
      </c>
      <c r="O2985" s="50">
        <v>1.3928257786479444E-3</v>
      </c>
      <c r="P2985" s="50">
        <v>0.25939568019617631</v>
      </c>
      <c r="Q2985" s="50">
        <v>7.086921089758301E-3</v>
      </c>
      <c r="R2985" s="50">
        <v>2.9128089603197211E-3</v>
      </c>
      <c r="S2985" s="50">
        <v>1.726568147461107</v>
      </c>
      <c r="T2985" s="50">
        <v>5.4497244118312535E-3</v>
      </c>
      <c r="U2985" s="50">
        <v>3.0000102281702725</v>
      </c>
      <c r="V2985" s="51">
        <v>86.938549605801768</v>
      </c>
      <c r="X2985" s="49">
        <v>0.25</v>
      </c>
      <c r="Y2985" s="49">
        <v>28.83</v>
      </c>
      <c r="Z2985" s="49">
        <v>0.65</v>
      </c>
      <c r="AA2985" s="49">
        <v>5.37</v>
      </c>
      <c r="AB2985" s="49">
        <v>15.5</v>
      </c>
      <c r="AC2985" s="49">
        <v>0.24</v>
      </c>
      <c r="AD2985" s="49">
        <v>2.64</v>
      </c>
      <c r="AE2985" s="312"/>
      <c r="AF2985" s="465" t="s">
        <v>433</v>
      </c>
      <c r="AG2985" s="343">
        <v>30</v>
      </c>
      <c r="AH2985" s="343">
        <v>15</v>
      </c>
      <c r="AI2985" s="343"/>
      <c r="AJ2985" s="343"/>
      <c r="AK2985" s="343"/>
      <c r="AL2985" s="343"/>
      <c r="AM2985" s="343"/>
      <c r="AN2985" s="343"/>
      <c r="AO2985" s="343"/>
      <c r="AP2985" s="343"/>
      <c r="AQ2985" s="343"/>
      <c r="AR2985" s="343"/>
      <c r="AS2985" s="343"/>
      <c r="AT2985" s="343"/>
      <c r="AU2985" s="343"/>
      <c r="AV2985" s="343"/>
      <c r="AW2985" s="343"/>
      <c r="AX2985" s="343"/>
      <c r="AY2985" s="343"/>
      <c r="AZ2985" s="343"/>
      <c r="BA2985" s="343"/>
      <c r="BB2985" s="343"/>
      <c r="BC2985" s="343"/>
      <c r="BD2985" s="343"/>
      <c r="BE2985" s="475"/>
      <c r="BF2985" s="475"/>
      <c r="BG2985" s="475"/>
      <c r="BH2985" s="475"/>
      <c r="BI2985" s="475"/>
      <c r="BJ2985" s="475"/>
      <c r="BK2985" s="475"/>
      <c r="BL2985" s="475"/>
      <c r="BM2985" s="475"/>
      <c r="BN2985" s="475"/>
      <c r="BO2985" s="475"/>
      <c r="BP2985" s="306"/>
      <c r="BQ2985" s="496"/>
      <c r="BR2985" s="496"/>
      <c r="BS2985" s="496"/>
      <c r="BT2985" s="496"/>
      <c r="BU2985" s="496"/>
      <c r="BV2985" s="496"/>
    </row>
    <row r="2986" spans="1:74" s="52" customFormat="1" ht="12.75">
      <c r="A2986" s="45">
        <v>2670.080468178493</v>
      </c>
      <c r="B2986" s="46" t="s">
        <v>364</v>
      </c>
      <c r="C2986" s="47" t="s">
        <v>316</v>
      </c>
      <c r="D2986" s="48">
        <v>44.820220476830031</v>
      </c>
      <c r="E2986" s="49">
        <v>40.291490000000003</v>
      </c>
      <c r="F2986" s="49">
        <v>9.0200000000000002E-2</v>
      </c>
      <c r="G2986" s="49">
        <v>12.39105</v>
      </c>
      <c r="H2986" s="49">
        <v>0.34100000000000003</v>
      </c>
      <c r="I2986" s="49">
        <v>0.17199999999999999</v>
      </c>
      <c r="J2986" s="49">
        <v>46.980829999999997</v>
      </c>
      <c r="K2986" s="49">
        <v>0.21629999999999999</v>
      </c>
      <c r="L2986" s="49">
        <v>100.48287000000001</v>
      </c>
      <c r="M2986" s="47"/>
      <c r="N2986" s="50">
        <v>0.99578344380034656</v>
      </c>
      <c r="O2986" s="50">
        <v>1.7625178570914563E-3</v>
      </c>
      <c r="P2986" s="50">
        <v>0.25610359605215471</v>
      </c>
      <c r="Q2986" s="50">
        <v>6.7787535447683721E-3</v>
      </c>
      <c r="R2986" s="50">
        <v>3.6005244075649353E-3</v>
      </c>
      <c r="S2986" s="50">
        <v>1.730935176354073</v>
      </c>
      <c r="T2986" s="50">
        <v>5.7275084694719059E-3</v>
      </c>
      <c r="U2986" s="50">
        <v>3.0006915204854714</v>
      </c>
      <c r="V2986" s="51">
        <v>87.111293468017081</v>
      </c>
      <c r="X2986" s="49">
        <v>0.25</v>
      </c>
      <c r="Y2986" s="49">
        <v>22.32</v>
      </c>
      <c r="Z2986" s="49">
        <v>0.65</v>
      </c>
      <c r="AA2986" s="49">
        <v>5.51</v>
      </c>
      <c r="AB2986" s="49">
        <v>12.25</v>
      </c>
      <c r="AC2986" s="49">
        <v>0.24</v>
      </c>
      <c r="AD2986" s="49">
        <v>2.5099999999999998</v>
      </c>
      <c r="AE2986" s="312"/>
      <c r="AF2986" s="465" t="s">
        <v>433</v>
      </c>
      <c r="AG2986" s="343">
        <v>30</v>
      </c>
      <c r="AH2986" s="343">
        <v>15</v>
      </c>
      <c r="AI2986" s="343"/>
      <c r="AJ2986" s="343"/>
      <c r="AK2986" s="343"/>
      <c r="AL2986" s="343"/>
      <c r="AM2986" s="343"/>
      <c r="AN2986" s="343"/>
      <c r="AO2986" s="343"/>
      <c r="AP2986" s="343"/>
      <c r="AQ2986" s="343"/>
      <c r="AR2986" s="343"/>
      <c r="AS2986" s="343"/>
      <c r="AT2986" s="343"/>
      <c r="AU2986" s="343"/>
      <c r="AV2986" s="343"/>
      <c r="AW2986" s="343"/>
      <c r="AX2986" s="343"/>
      <c r="AY2986" s="343"/>
      <c r="AZ2986" s="343"/>
      <c r="BA2986" s="343"/>
      <c r="BB2986" s="343"/>
      <c r="BC2986" s="343"/>
      <c r="BD2986" s="343"/>
      <c r="BE2986" s="475"/>
      <c r="BF2986" s="475"/>
      <c r="BG2986" s="475"/>
      <c r="BH2986" s="475"/>
      <c r="BI2986" s="475"/>
      <c r="BJ2986" s="475"/>
      <c r="BK2986" s="475"/>
      <c r="BL2986" s="475"/>
      <c r="BM2986" s="475"/>
      <c r="BN2986" s="475"/>
      <c r="BO2986" s="475"/>
      <c r="BP2986" s="306"/>
      <c r="BQ2986" s="496"/>
      <c r="BR2986" s="496"/>
      <c r="BS2986" s="496"/>
      <c r="BT2986" s="496"/>
      <c r="BU2986" s="496"/>
      <c r="BV2986" s="496"/>
    </row>
    <row r="2987" spans="1:74" s="52" customFormat="1" ht="12.75">
      <c r="A2987" s="45">
        <v>2670.080468178493</v>
      </c>
      <c r="B2987" s="46" t="s">
        <v>364</v>
      </c>
      <c r="C2987" s="47" t="s">
        <v>316</v>
      </c>
      <c r="D2987" s="48">
        <v>49.800220476830034</v>
      </c>
      <c r="E2987" s="49">
        <v>40.534390000000002</v>
      </c>
      <c r="F2987" s="49">
        <v>0.1191</v>
      </c>
      <c r="G2987" s="49">
        <v>12.05129</v>
      </c>
      <c r="H2987" s="49">
        <v>0.34789999999999999</v>
      </c>
      <c r="I2987" s="49">
        <v>0.1333</v>
      </c>
      <c r="J2987" s="49">
        <v>46.87988</v>
      </c>
      <c r="K2987" s="49">
        <v>0.2109</v>
      </c>
      <c r="L2987" s="49">
        <v>100.27676000000001</v>
      </c>
      <c r="M2987" s="47"/>
      <c r="N2987" s="50">
        <v>1.0012502148339568</v>
      </c>
      <c r="O2987" s="50">
        <v>2.3259809692979393E-3</v>
      </c>
      <c r="P2987" s="50">
        <v>0.24894792567090518</v>
      </c>
      <c r="Q2987" s="50">
        <v>6.9122160114921749E-3</v>
      </c>
      <c r="R2987" s="50">
        <v>2.7889123739316796E-3</v>
      </c>
      <c r="S2987" s="50">
        <v>1.7262910440825459</v>
      </c>
      <c r="T2987" s="50">
        <v>5.5815292853175344E-3</v>
      </c>
      <c r="U2987" s="50">
        <v>2.9940978232274476</v>
      </c>
      <c r="V2987" s="51">
        <v>87.396566720128106</v>
      </c>
      <c r="X2987" s="49">
        <v>0.25</v>
      </c>
      <c r="Y2987" s="49">
        <v>17.11</v>
      </c>
      <c r="Z2987" s="49">
        <v>0.66</v>
      </c>
      <c r="AA2987" s="49">
        <v>5.43</v>
      </c>
      <c r="AB2987" s="49">
        <v>15.94</v>
      </c>
      <c r="AC2987" s="49">
        <v>0.24</v>
      </c>
      <c r="AD2987" s="49">
        <v>2.58</v>
      </c>
      <c r="AE2987" s="312"/>
      <c r="AF2987" s="465" t="s">
        <v>433</v>
      </c>
      <c r="AG2987" s="343">
        <v>30</v>
      </c>
      <c r="AH2987" s="343">
        <v>15</v>
      </c>
      <c r="AI2987" s="343"/>
      <c r="AJ2987" s="343"/>
      <c r="AK2987" s="343"/>
      <c r="AL2987" s="343"/>
      <c r="AM2987" s="343"/>
      <c r="AN2987" s="343"/>
      <c r="AO2987" s="343"/>
      <c r="AP2987" s="343"/>
      <c r="AQ2987" s="343"/>
      <c r="AR2987" s="343"/>
      <c r="AS2987" s="343"/>
      <c r="AT2987" s="343"/>
      <c r="AU2987" s="343"/>
      <c r="AV2987" s="343"/>
      <c r="AW2987" s="343"/>
      <c r="AX2987" s="343"/>
      <c r="AY2987" s="343"/>
      <c r="AZ2987" s="343"/>
      <c r="BA2987" s="343"/>
      <c r="BB2987" s="343"/>
      <c r="BC2987" s="343"/>
      <c r="BD2987" s="343"/>
      <c r="BE2987" s="475"/>
      <c r="BF2987" s="475"/>
      <c r="BG2987" s="475"/>
      <c r="BH2987" s="475"/>
      <c r="BI2987" s="475"/>
      <c r="BJ2987" s="475"/>
      <c r="BK2987" s="475"/>
      <c r="BL2987" s="475"/>
      <c r="BM2987" s="475"/>
      <c r="BN2987" s="475"/>
      <c r="BO2987" s="475"/>
      <c r="BP2987" s="306"/>
      <c r="BQ2987" s="496"/>
      <c r="BR2987" s="496"/>
      <c r="BS2987" s="496"/>
      <c r="BT2987" s="496"/>
      <c r="BU2987" s="496"/>
      <c r="BV2987" s="496"/>
    </row>
    <row r="2988" spans="1:74" s="52" customFormat="1" ht="12.75">
      <c r="A2988" s="45">
        <v>2670.080468178493</v>
      </c>
      <c r="B2988" s="46" t="s">
        <v>364</v>
      </c>
      <c r="C2988" s="47" t="s">
        <v>316</v>
      </c>
      <c r="D2988" s="48">
        <v>54.780220476830038</v>
      </c>
      <c r="E2988" s="49">
        <v>40.402819999999998</v>
      </c>
      <c r="F2988" s="49">
        <v>9.0899999999999995E-2</v>
      </c>
      <c r="G2988" s="49">
        <v>11.921390000000001</v>
      </c>
      <c r="H2988" s="49">
        <v>0.35239999999999999</v>
      </c>
      <c r="I2988" s="49">
        <v>0.182</v>
      </c>
      <c r="J2988" s="49">
        <v>47.152439999999999</v>
      </c>
      <c r="K2988" s="49">
        <v>0.21279999999999999</v>
      </c>
      <c r="L2988" s="49">
        <v>100.31475</v>
      </c>
      <c r="M2988" s="47"/>
      <c r="N2988" s="50">
        <v>0.99791051418703924</v>
      </c>
      <c r="O2988" s="50">
        <v>1.7750852615461209E-3</v>
      </c>
      <c r="P2988" s="50">
        <v>0.24624238542971086</v>
      </c>
      <c r="Q2988" s="50">
        <v>7.0009941042976521E-3</v>
      </c>
      <c r="R2988" s="50">
        <v>3.8074748823644327E-3</v>
      </c>
      <c r="S2988" s="50">
        <v>1.7361715545984795</v>
      </c>
      <c r="T2988" s="50">
        <v>5.6313068264304753E-3</v>
      </c>
      <c r="U2988" s="50">
        <v>2.9985393152898685</v>
      </c>
      <c r="V2988" s="51">
        <v>87.578659509112953</v>
      </c>
      <c r="X2988" s="49">
        <v>0.25</v>
      </c>
      <c r="Y2988" s="49">
        <v>22.01</v>
      </c>
      <c r="Z2988" s="49">
        <v>0.66</v>
      </c>
      <c r="AA2988" s="49">
        <v>5.38</v>
      </c>
      <c r="AB2988" s="49">
        <v>11.42</v>
      </c>
      <c r="AC2988" s="49">
        <v>0.24</v>
      </c>
      <c r="AD2988" s="49">
        <v>2.56</v>
      </c>
      <c r="AE2988" s="312"/>
      <c r="AF2988" s="465" t="s">
        <v>433</v>
      </c>
      <c r="AG2988" s="343">
        <v>30</v>
      </c>
      <c r="AH2988" s="343">
        <v>15</v>
      </c>
      <c r="AI2988" s="343"/>
      <c r="AJ2988" s="343"/>
      <c r="AK2988" s="343"/>
      <c r="AL2988" s="343"/>
      <c r="AM2988" s="343"/>
      <c r="AN2988" s="343"/>
      <c r="AO2988" s="343"/>
      <c r="AP2988" s="343"/>
      <c r="AQ2988" s="343"/>
      <c r="AR2988" s="343"/>
      <c r="AS2988" s="343"/>
      <c r="AT2988" s="343"/>
      <c r="AU2988" s="343"/>
      <c r="AV2988" s="343"/>
      <c r="AW2988" s="343"/>
      <c r="AX2988" s="343"/>
      <c r="AY2988" s="343"/>
      <c r="AZ2988" s="343"/>
      <c r="BA2988" s="343"/>
      <c r="BB2988" s="343"/>
      <c r="BC2988" s="343"/>
      <c r="BD2988" s="343"/>
      <c r="BE2988" s="475"/>
      <c r="BF2988" s="475"/>
      <c r="BG2988" s="475"/>
      <c r="BH2988" s="475"/>
      <c r="BI2988" s="475"/>
      <c r="BJ2988" s="475"/>
      <c r="BK2988" s="475"/>
      <c r="BL2988" s="475"/>
      <c r="BM2988" s="475"/>
      <c r="BN2988" s="475"/>
      <c r="BO2988" s="475"/>
      <c r="BP2988" s="306"/>
      <c r="BQ2988" s="496"/>
      <c r="BR2988" s="496"/>
      <c r="BS2988" s="496"/>
      <c r="BT2988" s="496"/>
      <c r="BU2988" s="496"/>
      <c r="BV2988" s="496"/>
    </row>
    <row r="2989" spans="1:74" s="52" customFormat="1" ht="12.75">
      <c r="A2989" s="45">
        <v>2670.080468178493</v>
      </c>
      <c r="B2989" s="46" t="s">
        <v>364</v>
      </c>
      <c r="C2989" s="47" t="s">
        <v>316</v>
      </c>
      <c r="D2989" s="48">
        <v>59.760220476830042</v>
      </c>
      <c r="E2989" s="49">
        <v>40.453429999999997</v>
      </c>
      <c r="F2989" s="49">
        <v>6.3799999999999996E-2</v>
      </c>
      <c r="G2989" s="49">
        <v>11.81147</v>
      </c>
      <c r="H2989" s="49">
        <v>0.35120000000000001</v>
      </c>
      <c r="I2989" s="49">
        <v>0.1666</v>
      </c>
      <c r="J2989" s="49">
        <v>47.14235</v>
      </c>
      <c r="K2989" s="49">
        <v>0.21829999999999999</v>
      </c>
      <c r="L2989" s="49">
        <v>100.20715</v>
      </c>
      <c r="M2989" s="47"/>
      <c r="N2989" s="50">
        <v>0.9996428643088684</v>
      </c>
      <c r="O2989" s="50">
        <v>1.2464808570799664E-3</v>
      </c>
      <c r="P2989" s="50">
        <v>0.24408970619010903</v>
      </c>
      <c r="Q2989" s="50">
        <v>6.9805223029860784E-3</v>
      </c>
      <c r="R2989" s="50">
        <v>3.4869864173105222E-3</v>
      </c>
      <c r="S2989" s="50">
        <v>1.7366379723772176</v>
      </c>
      <c r="T2989" s="50">
        <v>5.779641523400692E-3</v>
      </c>
      <c r="U2989" s="50">
        <v>2.9978641739769727</v>
      </c>
      <c r="V2989" s="51">
        <v>87.676766027389448</v>
      </c>
      <c r="X2989" s="49">
        <v>0.25</v>
      </c>
      <c r="Y2989" s="49">
        <v>31.71</v>
      </c>
      <c r="Z2989" s="49">
        <v>0.67</v>
      </c>
      <c r="AA2989" s="49">
        <v>5.49</v>
      </c>
      <c r="AB2989" s="49">
        <v>12.73</v>
      </c>
      <c r="AC2989" s="49">
        <v>0.24</v>
      </c>
      <c r="AD2989" s="49">
        <v>2.5</v>
      </c>
      <c r="AE2989" s="312"/>
      <c r="AF2989" s="465" t="s">
        <v>433</v>
      </c>
      <c r="AG2989" s="343">
        <v>30</v>
      </c>
      <c r="AH2989" s="343">
        <v>15</v>
      </c>
      <c r="AI2989" s="343"/>
      <c r="AJ2989" s="343"/>
      <c r="AK2989" s="343"/>
      <c r="AL2989" s="343"/>
      <c r="AM2989" s="343"/>
      <c r="AN2989" s="343"/>
      <c r="AO2989" s="343"/>
      <c r="AP2989" s="343"/>
      <c r="AQ2989" s="343"/>
      <c r="AR2989" s="343"/>
      <c r="AS2989" s="343"/>
      <c r="AT2989" s="343"/>
      <c r="AU2989" s="343"/>
      <c r="AV2989" s="343"/>
      <c r="AW2989" s="343"/>
      <c r="AX2989" s="343"/>
      <c r="AY2989" s="343"/>
      <c r="AZ2989" s="343"/>
      <c r="BA2989" s="343"/>
      <c r="BB2989" s="343"/>
      <c r="BC2989" s="343"/>
      <c r="BD2989" s="343"/>
      <c r="BE2989" s="475"/>
      <c r="BF2989" s="475"/>
      <c r="BG2989" s="475"/>
      <c r="BH2989" s="475"/>
      <c r="BI2989" s="475"/>
      <c r="BJ2989" s="475"/>
      <c r="BK2989" s="475"/>
      <c r="BL2989" s="475"/>
      <c r="BM2989" s="475"/>
      <c r="BN2989" s="475"/>
      <c r="BO2989" s="475"/>
      <c r="BP2989" s="306"/>
      <c r="BQ2989" s="496"/>
      <c r="BR2989" s="496"/>
      <c r="BS2989" s="496"/>
      <c r="BT2989" s="496"/>
      <c r="BU2989" s="496"/>
      <c r="BV2989" s="496"/>
    </row>
    <row r="2990" spans="1:74" s="52" customFormat="1" ht="12.75">
      <c r="A2990" s="45">
        <v>2670.080468178493</v>
      </c>
      <c r="B2990" s="46" t="s">
        <v>364</v>
      </c>
      <c r="C2990" s="47" t="s">
        <v>316</v>
      </c>
      <c r="D2990" s="48">
        <v>64.740220476830046</v>
      </c>
      <c r="E2990" s="49">
        <v>40.544519999999999</v>
      </c>
      <c r="F2990" s="49">
        <v>0.10539999999999999</v>
      </c>
      <c r="G2990" s="49">
        <v>11.82146</v>
      </c>
      <c r="H2990" s="49">
        <v>0.3382</v>
      </c>
      <c r="I2990" s="49">
        <v>0.16209999999999999</v>
      </c>
      <c r="J2990" s="49">
        <v>47.384619999999998</v>
      </c>
      <c r="K2990" s="49">
        <v>0.2082</v>
      </c>
      <c r="L2990" s="49">
        <v>100.56450000000001</v>
      </c>
      <c r="M2990" s="47"/>
      <c r="N2990" s="50">
        <v>0.9980385246268465</v>
      </c>
      <c r="O2990" s="50">
        <v>2.0513093908666137E-3</v>
      </c>
      <c r="P2990" s="50">
        <v>0.24335610926767889</v>
      </c>
      <c r="Q2990" s="50">
        <v>6.6962650879584815E-3</v>
      </c>
      <c r="R2990" s="50">
        <v>3.3797447053398031E-3</v>
      </c>
      <c r="S2990" s="50">
        <v>1.7388458773253441</v>
      </c>
      <c r="T2990" s="50">
        <v>5.4910261873865321E-3</v>
      </c>
      <c r="U2990" s="50">
        <v>2.9978588565914208</v>
      </c>
      <c r="V2990" s="51">
        <v>87.722940905434399</v>
      </c>
      <c r="X2990" s="49">
        <v>0.25</v>
      </c>
      <c r="Y2990" s="49">
        <v>19.440000000000001</v>
      </c>
      <c r="Z2990" s="49">
        <v>0.67</v>
      </c>
      <c r="AA2990" s="49">
        <v>5.62</v>
      </c>
      <c r="AB2990" s="49">
        <v>12.98</v>
      </c>
      <c r="AC2990" s="49">
        <v>0.24</v>
      </c>
      <c r="AD2990" s="49">
        <v>2.62</v>
      </c>
      <c r="AE2990" s="312"/>
      <c r="AF2990" s="465" t="s">
        <v>433</v>
      </c>
      <c r="AG2990" s="343">
        <v>30</v>
      </c>
      <c r="AH2990" s="343">
        <v>15</v>
      </c>
      <c r="AI2990" s="343"/>
      <c r="AJ2990" s="343"/>
      <c r="AK2990" s="343"/>
      <c r="AL2990" s="343"/>
      <c r="AM2990" s="343"/>
      <c r="AN2990" s="343"/>
      <c r="AO2990" s="343"/>
      <c r="AP2990" s="343"/>
      <c r="AQ2990" s="343"/>
      <c r="AR2990" s="343"/>
      <c r="AS2990" s="343"/>
      <c r="AT2990" s="343"/>
      <c r="AU2990" s="343"/>
      <c r="AV2990" s="343"/>
      <c r="AW2990" s="343"/>
      <c r="AX2990" s="343"/>
      <c r="AY2990" s="343"/>
      <c r="AZ2990" s="343"/>
      <c r="BA2990" s="343"/>
      <c r="BB2990" s="343"/>
      <c r="BC2990" s="343"/>
      <c r="BD2990" s="343"/>
      <c r="BE2990" s="475"/>
      <c r="BF2990" s="475"/>
      <c r="BG2990" s="475"/>
      <c r="BH2990" s="475"/>
      <c r="BI2990" s="475"/>
      <c r="BJ2990" s="475"/>
      <c r="BK2990" s="475"/>
      <c r="BL2990" s="475"/>
      <c r="BM2990" s="475"/>
      <c r="BN2990" s="475"/>
      <c r="BO2990" s="475"/>
      <c r="BP2990" s="306"/>
      <c r="BQ2990" s="496"/>
      <c r="BR2990" s="496"/>
      <c r="BS2990" s="496"/>
      <c r="BT2990" s="496"/>
      <c r="BU2990" s="496"/>
      <c r="BV2990" s="496"/>
    </row>
    <row r="2991" spans="1:74" s="52" customFormat="1" ht="12.75">
      <c r="A2991" s="45">
        <v>2670.080468178493</v>
      </c>
      <c r="B2991" s="46" t="s">
        <v>364</v>
      </c>
      <c r="C2991" s="47" t="s">
        <v>316</v>
      </c>
      <c r="D2991" s="48">
        <v>69.72022047683005</v>
      </c>
      <c r="E2991" s="49">
        <v>40.56476</v>
      </c>
      <c r="F2991" s="49">
        <v>9.0999999999999998E-2</v>
      </c>
      <c r="G2991" s="49">
        <v>11.681559999999999</v>
      </c>
      <c r="H2991" s="49">
        <v>0.3382</v>
      </c>
      <c r="I2991" s="49">
        <v>0.1283</v>
      </c>
      <c r="J2991" s="49">
        <v>47.313960000000002</v>
      </c>
      <c r="K2991" s="49">
        <v>0.21160000000000001</v>
      </c>
      <c r="L2991" s="49">
        <v>100.32938000000001</v>
      </c>
      <c r="M2991" s="47"/>
      <c r="N2991" s="50">
        <v>1.0000198566282852</v>
      </c>
      <c r="O2991" s="50">
        <v>1.7736851097250902E-3</v>
      </c>
      <c r="P2991" s="50">
        <v>0.24083330782151011</v>
      </c>
      <c r="Q2991" s="50">
        <v>6.7062109177974784E-3</v>
      </c>
      <c r="R2991" s="50">
        <v>2.6789962661227479E-3</v>
      </c>
      <c r="S2991" s="50">
        <v>1.738831730385811</v>
      </c>
      <c r="T2991" s="50">
        <v>5.5889860230131797E-3</v>
      </c>
      <c r="U2991" s="50">
        <v>2.9964327731522649</v>
      </c>
      <c r="V2991" s="51">
        <v>87.834643579926237</v>
      </c>
      <c r="X2991" s="49">
        <v>0.25</v>
      </c>
      <c r="Y2991" s="49">
        <v>22.8</v>
      </c>
      <c r="Z2991" s="49">
        <v>0.67</v>
      </c>
      <c r="AA2991" s="49">
        <v>5.62</v>
      </c>
      <c r="AB2991" s="49">
        <v>16.37</v>
      </c>
      <c r="AC2991" s="49">
        <v>0.24</v>
      </c>
      <c r="AD2991" s="49">
        <v>2.58</v>
      </c>
      <c r="AE2991" s="312"/>
      <c r="AF2991" s="465" t="s">
        <v>433</v>
      </c>
      <c r="AG2991" s="343">
        <v>30</v>
      </c>
      <c r="AH2991" s="343">
        <v>15</v>
      </c>
      <c r="AI2991" s="343"/>
      <c r="AJ2991" s="343"/>
      <c r="AK2991" s="343"/>
      <c r="AL2991" s="343"/>
      <c r="AM2991" s="343"/>
      <c r="AN2991" s="343"/>
      <c r="AO2991" s="343"/>
      <c r="AP2991" s="343"/>
      <c r="AQ2991" s="343"/>
      <c r="AR2991" s="343"/>
      <c r="AS2991" s="343"/>
      <c r="AT2991" s="343"/>
      <c r="AU2991" s="343"/>
      <c r="AV2991" s="343"/>
      <c r="AW2991" s="343"/>
      <c r="AX2991" s="343"/>
      <c r="AY2991" s="343"/>
      <c r="AZ2991" s="343"/>
      <c r="BA2991" s="343"/>
      <c r="BB2991" s="343"/>
      <c r="BC2991" s="343"/>
      <c r="BD2991" s="343"/>
      <c r="BE2991" s="475"/>
      <c r="BF2991" s="475"/>
      <c r="BG2991" s="475"/>
      <c r="BH2991" s="475"/>
      <c r="BI2991" s="475"/>
      <c r="BJ2991" s="475"/>
      <c r="BK2991" s="475"/>
      <c r="BL2991" s="475"/>
      <c r="BM2991" s="475"/>
      <c r="BN2991" s="475"/>
      <c r="BO2991" s="475"/>
      <c r="BP2991" s="306"/>
      <c r="BQ2991" s="496"/>
      <c r="BR2991" s="496"/>
      <c r="BS2991" s="496"/>
      <c r="BT2991" s="496"/>
      <c r="BU2991" s="496"/>
      <c r="BV2991" s="496"/>
    </row>
    <row r="2992" spans="1:74" s="52" customFormat="1" ht="12.75">
      <c r="A2992" s="45">
        <v>2670.080468178493</v>
      </c>
      <c r="B2992" s="46" t="s">
        <v>364</v>
      </c>
      <c r="C2992" s="47" t="s">
        <v>316</v>
      </c>
      <c r="D2992" s="48">
        <v>74.700220476830054</v>
      </c>
      <c r="E2992" s="49">
        <v>40.443309999999997</v>
      </c>
      <c r="F2992" s="49">
        <v>0.1052</v>
      </c>
      <c r="G2992" s="49">
        <v>11.73152</v>
      </c>
      <c r="H2992" s="49">
        <v>0.33589999999999998</v>
      </c>
      <c r="I2992" s="49">
        <v>0.1555</v>
      </c>
      <c r="J2992" s="49">
        <v>47.354340000000001</v>
      </c>
      <c r="K2992" s="49">
        <v>0.20849999999999999</v>
      </c>
      <c r="L2992" s="49">
        <v>100.33427</v>
      </c>
      <c r="M2992" s="47"/>
      <c r="N2992" s="50">
        <v>0.99757530448810339</v>
      </c>
      <c r="O2992" s="50">
        <v>2.0515880085913226E-3</v>
      </c>
      <c r="P2992" s="50">
        <v>0.24199660677431395</v>
      </c>
      <c r="Q2992" s="50">
        <v>6.664274746428743E-3</v>
      </c>
      <c r="R2992" s="50">
        <v>3.2487413014599554E-3</v>
      </c>
      <c r="S2992" s="50">
        <v>1.7412748632820121</v>
      </c>
      <c r="T2992" s="50">
        <v>5.5101408938043319E-3</v>
      </c>
      <c r="U2992" s="50">
        <v>2.9983215194947137</v>
      </c>
      <c r="V2992" s="51">
        <v>87.798109818650232</v>
      </c>
      <c r="X2992" s="49">
        <v>0.25</v>
      </c>
      <c r="Y2992" s="49">
        <v>19.13</v>
      </c>
      <c r="Z2992" s="49">
        <v>0.67</v>
      </c>
      <c r="AA2992" s="49">
        <v>5.74</v>
      </c>
      <c r="AB2992" s="49">
        <v>13.75</v>
      </c>
      <c r="AC2992" s="49">
        <v>0.24</v>
      </c>
      <c r="AD2992" s="49">
        <v>2.6</v>
      </c>
      <c r="AE2992" s="312"/>
      <c r="AF2992" s="465" t="s">
        <v>433</v>
      </c>
      <c r="AG2992" s="343">
        <v>30</v>
      </c>
      <c r="AH2992" s="343">
        <v>15</v>
      </c>
      <c r="AI2992" s="343"/>
      <c r="AJ2992" s="343"/>
      <c r="AK2992" s="343"/>
      <c r="AL2992" s="343"/>
      <c r="AM2992" s="343"/>
      <c r="AN2992" s="343"/>
      <c r="AO2992" s="343"/>
      <c r="AP2992" s="343"/>
      <c r="AQ2992" s="343"/>
      <c r="AR2992" s="343"/>
      <c r="AS2992" s="343"/>
      <c r="AT2992" s="343"/>
      <c r="AU2992" s="343"/>
      <c r="AV2992" s="343"/>
      <c r="AW2992" s="343"/>
      <c r="AX2992" s="343"/>
      <c r="AY2992" s="343"/>
      <c r="AZ2992" s="343"/>
      <c r="BA2992" s="343"/>
      <c r="BB2992" s="343"/>
      <c r="BC2992" s="343"/>
      <c r="BD2992" s="343"/>
      <c r="BE2992" s="475"/>
      <c r="BF2992" s="475"/>
      <c r="BG2992" s="475"/>
      <c r="BH2992" s="475"/>
      <c r="BI2992" s="475"/>
      <c r="BJ2992" s="475"/>
      <c r="BK2992" s="475"/>
      <c r="BL2992" s="475"/>
      <c r="BM2992" s="475"/>
      <c r="BN2992" s="475"/>
      <c r="BO2992" s="475"/>
      <c r="BP2992" s="306"/>
      <c r="BQ2992" s="496"/>
      <c r="BR2992" s="496"/>
      <c r="BS2992" s="496"/>
      <c r="BT2992" s="496"/>
      <c r="BU2992" s="496"/>
      <c r="BV2992" s="496"/>
    </row>
    <row r="2993" spans="1:74" s="52" customFormat="1" ht="12.75">
      <c r="A2993" s="45">
        <v>2670.080468178493</v>
      </c>
      <c r="B2993" s="46" t="s">
        <v>364</v>
      </c>
      <c r="C2993" s="47" t="s">
        <v>316</v>
      </c>
      <c r="D2993" s="48">
        <v>79.680220476830058</v>
      </c>
      <c r="E2993" s="49">
        <v>40.615360000000003</v>
      </c>
      <c r="F2993" s="49">
        <v>7.4700000000000003E-2</v>
      </c>
      <c r="G2993" s="49">
        <v>11.651579999999999</v>
      </c>
      <c r="H2993" s="49">
        <v>0.3644</v>
      </c>
      <c r="I2993" s="49">
        <v>0.15909999999999999</v>
      </c>
      <c r="J2993" s="49">
        <v>47.445189999999997</v>
      </c>
      <c r="K2993" s="49">
        <v>0.2127</v>
      </c>
      <c r="L2993" s="49">
        <v>100.52302999999999</v>
      </c>
      <c r="M2993" s="47"/>
      <c r="N2993" s="50">
        <v>0.99953353932050659</v>
      </c>
      <c r="O2993" s="50">
        <v>1.4534599901164244E-3</v>
      </c>
      <c r="P2993" s="50">
        <v>0.23979928277835943</v>
      </c>
      <c r="Q2993" s="50">
        <v>7.2132224402993725E-3</v>
      </c>
      <c r="R2993" s="50">
        <v>3.3163700415811421E-3</v>
      </c>
      <c r="S2993" s="50">
        <v>1.740635353668575</v>
      </c>
      <c r="T2993" s="50">
        <v>5.6083124598224022E-3</v>
      </c>
      <c r="U2993" s="50">
        <v>2.9975595406992608</v>
      </c>
      <c r="V2993" s="51">
        <v>87.891583071452459</v>
      </c>
      <c r="X2993" s="49">
        <v>0.25</v>
      </c>
      <c r="Y2993" s="49">
        <v>27.3</v>
      </c>
      <c r="Z2993" s="49">
        <v>0.67</v>
      </c>
      <c r="AA2993" s="49">
        <v>5.21</v>
      </c>
      <c r="AB2993" s="49">
        <v>13.52</v>
      </c>
      <c r="AC2993" s="49">
        <v>0.24</v>
      </c>
      <c r="AD2993" s="49">
        <v>2.5499999999999998</v>
      </c>
      <c r="AE2993" s="312"/>
      <c r="AF2993" s="465" t="s">
        <v>433</v>
      </c>
      <c r="AG2993" s="343">
        <v>30</v>
      </c>
      <c r="AH2993" s="343">
        <v>15</v>
      </c>
      <c r="AI2993" s="343"/>
      <c r="AJ2993" s="343"/>
      <c r="AK2993" s="343"/>
      <c r="AL2993" s="343"/>
      <c r="AM2993" s="343"/>
      <c r="AN2993" s="343"/>
      <c r="AO2993" s="343"/>
      <c r="AP2993" s="343"/>
      <c r="AQ2993" s="343"/>
      <c r="AR2993" s="343"/>
      <c r="AS2993" s="343"/>
      <c r="AT2993" s="343"/>
      <c r="AU2993" s="343"/>
      <c r="AV2993" s="343"/>
      <c r="AW2993" s="343"/>
      <c r="AX2993" s="343"/>
      <c r="AY2993" s="343"/>
      <c r="AZ2993" s="343"/>
      <c r="BA2993" s="343"/>
      <c r="BB2993" s="343"/>
      <c r="BC2993" s="343"/>
      <c r="BD2993" s="343"/>
      <c r="BE2993" s="475"/>
      <c r="BF2993" s="475"/>
      <c r="BG2993" s="475"/>
      <c r="BH2993" s="475"/>
      <c r="BI2993" s="475"/>
      <c r="BJ2993" s="475"/>
      <c r="BK2993" s="475"/>
      <c r="BL2993" s="475"/>
      <c r="BM2993" s="475"/>
      <c r="BN2993" s="475"/>
      <c r="BO2993" s="475"/>
      <c r="BP2993" s="306"/>
      <c r="BQ2993" s="496"/>
      <c r="BR2993" s="496"/>
      <c r="BS2993" s="496"/>
      <c r="BT2993" s="496"/>
      <c r="BU2993" s="496"/>
      <c r="BV2993" s="496"/>
    </row>
    <row r="2994" spans="1:74" s="52" customFormat="1" ht="12.75">
      <c r="A2994" s="45">
        <v>2670.080468178493</v>
      </c>
      <c r="B2994" s="46" t="s">
        <v>364</v>
      </c>
      <c r="C2994" s="47" t="s">
        <v>316</v>
      </c>
      <c r="D2994" s="48">
        <v>84.660220476830062</v>
      </c>
      <c r="E2994" s="49">
        <v>40.686210000000003</v>
      </c>
      <c r="F2994" s="49">
        <v>0.1191</v>
      </c>
      <c r="G2994" s="49">
        <v>11.681559999999999</v>
      </c>
      <c r="H2994" s="49">
        <v>0.3427</v>
      </c>
      <c r="I2994" s="49">
        <v>0.16350000000000001</v>
      </c>
      <c r="J2994" s="49">
        <v>47.424999999999997</v>
      </c>
      <c r="K2994" s="49">
        <v>0.2016</v>
      </c>
      <c r="L2994" s="49">
        <v>100.61967</v>
      </c>
      <c r="M2994" s="47"/>
      <c r="N2994" s="50">
        <v>0.99994603585888342</v>
      </c>
      <c r="O2994" s="50">
        <v>2.3142832028091192E-3</v>
      </c>
      <c r="P2994" s="50">
        <v>0.24009668547443141</v>
      </c>
      <c r="Q2994" s="50">
        <v>6.7746571819911772E-3</v>
      </c>
      <c r="R2994" s="50">
        <v>3.4035553910082318E-3</v>
      </c>
      <c r="S2994" s="50">
        <v>1.7375816111950046</v>
      </c>
      <c r="T2994" s="50">
        <v>5.3085694313707871E-3</v>
      </c>
      <c r="U2994" s="50">
        <v>2.9954253977354988</v>
      </c>
      <c r="V2994" s="51">
        <v>87.859669296125006</v>
      </c>
      <c r="X2994" s="49">
        <v>0.25</v>
      </c>
      <c r="Y2994" s="49">
        <v>17.53</v>
      </c>
      <c r="Z2994" s="49">
        <v>0.67</v>
      </c>
      <c r="AA2994" s="49">
        <v>5.57</v>
      </c>
      <c r="AB2994" s="49">
        <v>13.01</v>
      </c>
      <c r="AC2994" s="49">
        <v>0.24</v>
      </c>
      <c r="AD2994" s="49">
        <v>2.69</v>
      </c>
      <c r="AE2994" s="312"/>
      <c r="AF2994" s="465" t="s">
        <v>433</v>
      </c>
      <c r="AG2994" s="343">
        <v>30</v>
      </c>
      <c r="AH2994" s="343">
        <v>15</v>
      </c>
      <c r="AI2994" s="343"/>
      <c r="AJ2994" s="343"/>
      <c r="AK2994" s="343"/>
      <c r="AL2994" s="343"/>
      <c r="AM2994" s="343"/>
      <c r="AN2994" s="343"/>
      <c r="AO2994" s="343"/>
      <c r="AP2994" s="343"/>
      <c r="AQ2994" s="343"/>
      <c r="AR2994" s="343"/>
      <c r="AS2994" s="343"/>
      <c r="AT2994" s="343"/>
      <c r="AU2994" s="343"/>
      <c r="AV2994" s="343"/>
      <c r="AW2994" s="343"/>
      <c r="AX2994" s="343"/>
      <c r="AY2994" s="343"/>
      <c r="AZ2994" s="343"/>
      <c r="BA2994" s="343"/>
      <c r="BB2994" s="343"/>
      <c r="BC2994" s="343"/>
      <c r="BD2994" s="343"/>
      <c r="BE2994" s="475"/>
      <c r="BF2994" s="475"/>
      <c r="BG2994" s="475"/>
      <c r="BH2994" s="475"/>
      <c r="BI2994" s="475"/>
      <c r="BJ2994" s="475"/>
      <c r="BK2994" s="475"/>
      <c r="BL2994" s="475"/>
      <c r="BM2994" s="475"/>
      <c r="BN2994" s="475"/>
      <c r="BO2994" s="475"/>
      <c r="BP2994" s="306"/>
      <c r="BQ2994" s="496"/>
      <c r="BR2994" s="496"/>
      <c r="BS2994" s="496"/>
      <c r="BT2994" s="496"/>
      <c r="BU2994" s="496"/>
      <c r="BV2994" s="496"/>
    </row>
    <row r="2995" spans="1:74" s="52" customFormat="1" ht="12.75">
      <c r="A2995" s="45">
        <v>2670.080468178493</v>
      </c>
      <c r="B2995" s="46" t="s">
        <v>364</v>
      </c>
      <c r="C2995" s="47" t="s">
        <v>316</v>
      </c>
      <c r="D2995" s="48">
        <v>89.640220476830066</v>
      </c>
      <c r="E2995" s="49">
        <v>40.49391</v>
      </c>
      <c r="F2995" s="49">
        <v>7.5499999999999998E-2</v>
      </c>
      <c r="G2995" s="49">
        <v>11.73152</v>
      </c>
      <c r="H2995" s="49">
        <v>0.36230000000000001</v>
      </c>
      <c r="I2995" s="49">
        <v>0.1643</v>
      </c>
      <c r="J2995" s="49">
        <v>47.384619999999998</v>
      </c>
      <c r="K2995" s="49">
        <v>0.2024</v>
      </c>
      <c r="L2995" s="49">
        <v>100.41454999999998</v>
      </c>
      <c r="M2995" s="47"/>
      <c r="N2995" s="50">
        <v>0.99821987017566782</v>
      </c>
      <c r="O2995" s="50">
        <v>1.4714952479448059E-3</v>
      </c>
      <c r="P2995" s="50">
        <v>0.24185038137961709</v>
      </c>
      <c r="Q2995" s="50">
        <v>7.1837088705823142E-3</v>
      </c>
      <c r="R2995" s="50">
        <v>3.4305187699319594E-3</v>
      </c>
      <c r="S2995" s="50">
        <v>1.7413354640193055</v>
      </c>
      <c r="T2995" s="50">
        <v>5.3457008653929302E-3</v>
      </c>
      <c r="U2995" s="50">
        <v>2.9988371393284425</v>
      </c>
      <c r="V2995" s="51">
        <v>87.804956255576329</v>
      </c>
      <c r="X2995" s="49">
        <v>0.25</v>
      </c>
      <c r="Y2995" s="49">
        <v>26.7</v>
      </c>
      <c r="Z2995" s="49">
        <v>0.67</v>
      </c>
      <c r="AA2995" s="49">
        <v>5.2</v>
      </c>
      <c r="AB2995" s="49">
        <v>12.89</v>
      </c>
      <c r="AC2995" s="49">
        <v>0.24</v>
      </c>
      <c r="AD2995" s="49">
        <v>2.67</v>
      </c>
      <c r="AE2995" s="312"/>
      <c r="AF2995" s="465" t="s">
        <v>433</v>
      </c>
      <c r="AG2995" s="343">
        <v>30</v>
      </c>
      <c r="AH2995" s="343">
        <v>15</v>
      </c>
      <c r="AI2995" s="343"/>
      <c r="AJ2995" s="343"/>
      <c r="AK2995" s="343"/>
      <c r="AL2995" s="343"/>
      <c r="AM2995" s="343"/>
      <c r="AN2995" s="343"/>
      <c r="AO2995" s="343"/>
      <c r="AP2995" s="343"/>
      <c r="AQ2995" s="343"/>
      <c r="AR2995" s="343"/>
      <c r="AS2995" s="343"/>
      <c r="AT2995" s="343"/>
      <c r="AU2995" s="343"/>
      <c r="AV2995" s="343"/>
      <c r="AW2995" s="343"/>
      <c r="AX2995" s="343"/>
      <c r="AY2995" s="343"/>
      <c r="AZ2995" s="343"/>
      <c r="BA2995" s="343"/>
      <c r="BB2995" s="343"/>
      <c r="BC2995" s="343"/>
      <c r="BD2995" s="343"/>
      <c r="BE2995" s="475"/>
      <c r="BF2995" s="475"/>
      <c r="BG2995" s="475"/>
      <c r="BH2995" s="475"/>
      <c r="BI2995" s="475"/>
      <c r="BJ2995" s="475"/>
      <c r="BK2995" s="475"/>
      <c r="BL2995" s="475"/>
      <c r="BM2995" s="475"/>
      <c r="BN2995" s="475"/>
      <c r="BO2995" s="475"/>
      <c r="BP2995" s="306"/>
      <c r="BQ2995" s="496"/>
      <c r="BR2995" s="496"/>
      <c r="BS2995" s="496"/>
      <c r="BT2995" s="496"/>
      <c r="BU2995" s="496"/>
      <c r="BV2995" s="496"/>
    </row>
    <row r="2996" spans="1:74" s="52" customFormat="1" ht="12.75">
      <c r="A2996" s="45">
        <v>2670.080468178493</v>
      </c>
      <c r="B2996" s="46" t="s">
        <v>364</v>
      </c>
      <c r="C2996" s="47" t="s">
        <v>316</v>
      </c>
      <c r="D2996" s="48">
        <v>94.62022047683007</v>
      </c>
      <c r="E2996" s="49">
        <v>40.514150000000001</v>
      </c>
      <c r="F2996" s="49">
        <v>8.8400000000000006E-2</v>
      </c>
      <c r="G2996" s="49">
        <v>11.671569999999999</v>
      </c>
      <c r="H2996" s="49">
        <v>0.36320000000000002</v>
      </c>
      <c r="I2996" s="49">
        <v>0.14799999999999999</v>
      </c>
      <c r="J2996" s="49">
        <v>47.455280000000002</v>
      </c>
      <c r="K2996" s="49">
        <v>0.20619999999999999</v>
      </c>
      <c r="L2996" s="49">
        <v>100.4468</v>
      </c>
      <c r="M2996" s="47"/>
      <c r="N2996" s="50">
        <v>0.99799755634235721</v>
      </c>
      <c r="O2996" s="50">
        <v>1.7216720388132315E-3</v>
      </c>
      <c r="P2996" s="50">
        <v>0.2404407197009735</v>
      </c>
      <c r="Q2996" s="50">
        <v>7.1963533305251176E-3</v>
      </c>
      <c r="R2996" s="50">
        <v>3.0879495817542177E-3</v>
      </c>
      <c r="S2996" s="50">
        <v>1.7426727167969867</v>
      </c>
      <c r="T2996" s="50">
        <v>5.4421317886062491E-3</v>
      </c>
      <c r="U2996" s="50">
        <v>2.998559099580016</v>
      </c>
      <c r="V2996" s="51">
        <v>87.875594241064945</v>
      </c>
      <c r="X2996" s="49">
        <v>0.25</v>
      </c>
      <c r="Y2996" s="49">
        <v>22.28</v>
      </c>
      <c r="Z2996" s="49">
        <v>0.67</v>
      </c>
      <c r="AA2996" s="49">
        <v>5.19</v>
      </c>
      <c r="AB2996" s="49">
        <v>14.15</v>
      </c>
      <c r="AC2996" s="49">
        <v>0.24</v>
      </c>
      <c r="AD2996" s="49">
        <v>2.64</v>
      </c>
      <c r="AE2996" s="312"/>
      <c r="AF2996" s="465" t="s">
        <v>433</v>
      </c>
      <c r="AG2996" s="343">
        <v>30</v>
      </c>
      <c r="AH2996" s="343">
        <v>15</v>
      </c>
      <c r="AI2996" s="343"/>
      <c r="AJ2996" s="343"/>
      <c r="AK2996" s="343"/>
      <c r="AL2996" s="343"/>
      <c r="AM2996" s="343"/>
      <c r="AN2996" s="343"/>
      <c r="AO2996" s="343"/>
      <c r="AP2996" s="343"/>
      <c r="AQ2996" s="343"/>
      <c r="AR2996" s="343"/>
      <c r="AS2996" s="343"/>
      <c r="AT2996" s="343"/>
      <c r="AU2996" s="343"/>
      <c r="AV2996" s="343"/>
      <c r="AW2996" s="343"/>
      <c r="AX2996" s="343"/>
      <c r="AY2996" s="343"/>
      <c r="AZ2996" s="343"/>
      <c r="BA2996" s="343"/>
      <c r="BB2996" s="343"/>
      <c r="BC2996" s="343"/>
      <c r="BD2996" s="343"/>
      <c r="BE2996" s="475"/>
      <c r="BF2996" s="475"/>
      <c r="BG2996" s="475"/>
      <c r="BH2996" s="475"/>
      <c r="BI2996" s="475"/>
      <c r="BJ2996" s="475"/>
      <c r="BK2996" s="475"/>
      <c r="BL2996" s="475"/>
      <c r="BM2996" s="475"/>
      <c r="BN2996" s="475"/>
      <c r="BO2996" s="475"/>
      <c r="BP2996" s="306"/>
      <c r="BQ2996" s="496"/>
      <c r="BR2996" s="496"/>
      <c r="BS2996" s="496"/>
      <c r="BT2996" s="496"/>
      <c r="BU2996" s="496"/>
      <c r="BV2996" s="496"/>
    </row>
    <row r="2997" spans="1:74" s="52" customFormat="1" ht="12.75">
      <c r="A2997" s="45">
        <v>2670.080468178493</v>
      </c>
      <c r="B2997" s="46" t="s">
        <v>364</v>
      </c>
      <c r="C2997" s="47" t="s">
        <v>316</v>
      </c>
      <c r="D2997" s="48">
        <v>99.600220476830074</v>
      </c>
      <c r="E2997" s="49">
        <v>40.554630000000003</v>
      </c>
      <c r="F2997" s="49">
        <v>6.08E-2</v>
      </c>
      <c r="G2997" s="49">
        <v>11.60162</v>
      </c>
      <c r="H2997" s="49">
        <v>0.3306</v>
      </c>
      <c r="I2997" s="49">
        <v>0.1419</v>
      </c>
      <c r="J2997" s="49">
        <v>47.53604</v>
      </c>
      <c r="K2997" s="49">
        <v>0.21560000000000001</v>
      </c>
      <c r="L2997" s="49">
        <v>100.44118999999999</v>
      </c>
      <c r="M2997" s="47"/>
      <c r="N2997" s="50">
        <v>0.99864985694137409</v>
      </c>
      <c r="O2997" s="50">
        <v>1.183727657725639E-3</v>
      </c>
      <c r="P2997" s="50">
        <v>0.23891720811865005</v>
      </c>
      <c r="Q2997" s="50">
        <v>6.5481639157923596E-3</v>
      </c>
      <c r="R2997" s="50">
        <v>2.959653950613195E-3</v>
      </c>
      <c r="S2997" s="50">
        <v>1.7450358202284841</v>
      </c>
      <c r="T2997" s="50">
        <v>5.6882569305348948E-3</v>
      </c>
      <c r="U2997" s="50">
        <v>2.9989826877431742</v>
      </c>
      <c r="V2997" s="51">
        <v>87.957516901612522</v>
      </c>
      <c r="X2997" s="49">
        <v>0.25</v>
      </c>
      <c r="Y2997" s="49">
        <v>33.68</v>
      </c>
      <c r="Z2997" s="49">
        <v>0.67</v>
      </c>
      <c r="AA2997" s="49">
        <v>5.74</v>
      </c>
      <c r="AB2997" s="49">
        <v>14.88</v>
      </c>
      <c r="AC2997" s="49">
        <v>0.24</v>
      </c>
      <c r="AD2997" s="49">
        <v>2.5299999999999998</v>
      </c>
      <c r="AE2997" s="312"/>
      <c r="AF2997" s="465" t="s">
        <v>433</v>
      </c>
      <c r="AG2997" s="343">
        <v>30</v>
      </c>
      <c r="AH2997" s="343">
        <v>15</v>
      </c>
      <c r="AI2997" s="343"/>
      <c r="AJ2997" s="343"/>
      <c r="AK2997" s="343"/>
      <c r="AL2997" s="343"/>
      <c r="AM2997" s="343"/>
      <c r="AN2997" s="343"/>
      <c r="AO2997" s="343"/>
      <c r="AP2997" s="343"/>
      <c r="AQ2997" s="343"/>
      <c r="AR2997" s="343"/>
      <c r="AS2997" s="343"/>
      <c r="AT2997" s="343"/>
      <c r="AU2997" s="343"/>
      <c r="AV2997" s="343"/>
      <c r="AW2997" s="343"/>
      <c r="AX2997" s="343"/>
      <c r="AY2997" s="343"/>
      <c r="AZ2997" s="343"/>
      <c r="BA2997" s="343"/>
      <c r="BB2997" s="343"/>
      <c r="BC2997" s="343"/>
      <c r="BD2997" s="343"/>
      <c r="BE2997" s="475"/>
      <c r="BF2997" s="475"/>
      <c r="BG2997" s="475"/>
      <c r="BH2997" s="475"/>
      <c r="BI2997" s="475"/>
      <c r="BJ2997" s="475"/>
      <c r="BK2997" s="475"/>
      <c r="BL2997" s="475"/>
      <c r="BM2997" s="475"/>
      <c r="BN2997" s="475"/>
      <c r="BO2997" s="475"/>
      <c r="BP2997" s="306"/>
      <c r="BQ2997" s="496"/>
      <c r="BR2997" s="496"/>
      <c r="BS2997" s="496"/>
      <c r="BT2997" s="496"/>
      <c r="BU2997" s="496"/>
      <c r="BV2997" s="496"/>
    </row>
    <row r="2998" spans="1:74" s="52" customFormat="1" ht="12.75">
      <c r="A2998" s="45">
        <v>2670.080468178493</v>
      </c>
      <c r="B2998" s="46" t="s">
        <v>364</v>
      </c>
      <c r="C2998" s="47" t="s">
        <v>316</v>
      </c>
      <c r="D2998" s="48">
        <v>104.58022047683008</v>
      </c>
      <c r="E2998" s="49">
        <v>40.402819999999998</v>
      </c>
      <c r="F2998" s="49">
        <v>0.1195</v>
      </c>
      <c r="G2998" s="49">
        <v>11.671569999999999</v>
      </c>
      <c r="H2998" s="49">
        <v>0.34439999999999998</v>
      </c>
      <c r="I2998" s="49">
        <v>0.17130000000000001</v>
      </c>
      <c r="J2998" s="49">
        <v>47.495660000000001</v>
      </c>
      <c r="K2998" s="49">
        <v>0.21029999999999999</v>
      </c>
      <c r="L2998" s="49">
        <v>100.41555000000001</v>
      </c>
      <c r="M2998" s="47"/>
      <c r="N2998" s="50">
        <v>0.99574380205765733</v>
      </c>
      <c r="O2998" s="50">
        <v>2.3285161451618887E-3</v>
      </c>
      <c r="P2998" s="50">
        <v>0.24055877650114516</v>
      </c>
      <c r="Q2998" s="50">
        <v>6.8272053894625458E-3</v>
      </c>
      <c r="R2998" s="50">
        <v>3.5758478813463167E-3</v>
      </c>
      <c r="S2998" s="50">
        <v>1.7450119514458438</v>
      </c>
      <c r="T2998" s="50">
        <v>5.5530662314013631E-3</v>
      </c>
      <c r="U2998" s="50">
        <v>2.9995991656520182</v>
      </c>
      <c r="V2998" s="51">
        <v>87.884653358590029</v>
      </c>
      <c r="X2998" s="49">
        <v>0.25</v>
      </c>
      <c r="Y2998" s="49">
        <v>16.96</v>
      </c>
      <c r="Z2998" s="49">
        <v>0.67</v>
      </c>
      <c r="AA2998" s="49">
        <v>5.53</v>
      </c>
      <c r="AB2998" s="49">
        <v>12.03</v>
      </c>
      <c r="AC2998" s="49">
        <v>0.24</v>
      </c>
      <c r="AD2998" s="49">
        <v>2.58</v>
      </c>
      <c r="AE2998" s="312"/>
      <c r="AF2998" s="465" t="s">
        <v>433</v>
      </c>
      <c r="AG2998" s="343">
        <v>30</v>
      </c>
      <c r="AH2998" s="343">
        <v>15</v>
      </c>
      <c r="AI2998" s="343"/>
      <c r="AJ2998" s="343"/>
      <c r="AK2998" s="343"/>
      <c r="AL2998" s="343"/>
      <c r="AM2998" s="343"/>
      <c r="AN2998" s="343"/>
      <c r="AO2998" s="343"/>
      <c r="AP2998" s="343"/>
      <c r="AQ2998" s="343"/>
      <c r="AR2998" s="343"/>
      <c r="AS2998" s="343"/>
      <c r="AT2998" s="343"/>
      <c r="AU2998" s="343"/>
      <c r="AV2998" s="343"/>
      <c r="AW2998" s="343"/>
      <c r="AX2998" s="343"/>
      <c r="AY2998" s="343"/>
      <c r="AZ2998" s="343"/>
      <c r="BA2998" s="343"/>
      <c r="BB2998" s="343"/>
      <c r="BC2998" s="343"/>
      <c r="BD2998" s="343"/>
      <c r="BE2998" s="475"/>
      <c r="BF2998" s="475"/>
      <c r="BG2998" s="475"/>
      <c r="BH2998" s="475"/>
      <c r="BI2998" s="475"/>
      <c r="BJ2998" s="475"/>
      <c r="BK2998" s="475"/>
      <c r="BL2998" s="475"/>
      <c r="BM2998" s="475"/>
      <c r="BN2998" s="475"/>
      <c r="BO2998" s="475"/>
      <c r="BP2998" s="306"/>
      <c r="BQ2998" s="496"/>
      <c r="BR2998" s="496"/>
      <c r="BS2998" s="496"/>
      <c r="BT2998" s="496"/>
      <c r="BU2998" s="496"/>
      <c r="BV2998" s="496"/>
    </row>
    <row r="2999" spans="1:74" s="52" customFormat="1" ht="12.75">
      <c r="A2999" s="45">
        <v>2670.080468178493</v>
      </c>
      <c r="B2999" s="46" t="s">
        <v>364</v>
      </c>
      <c r="C2999" s="47" t="s">
        <v>316</v>
      </c>
      <c r="D2999" s="48">
        <v>109.56022047683008</v>
      </c>
      <c r="E2999" s="49">
        <v>40.534390000000002</v>
      </c>
      <c r="F2999" s="49">
        <v>0.107</v>
      </c>
      <c r="G2999" s="49">
        <v>11.581630000000001</v>
      </c>
      <c r="H2999" s="49">
        <v>0.3468</v>
      </c>
      <c r="I2999" s="49">
        <v>0.151</v>
      </c>
      <c r="J2999" s="49">
        <v>47.32405</v>
      </c>
      <c r="K2999" s="49">
        <v>0.21029999999999999</v>
      </c>
      <c r="L2999" s="49">
        <v>100.25517000000001</v>
      </c>
      <c r="M2999" s="47"/>
      <c r="N2999" s="50">
        <v>0.99968128813183976</v>
      </c>
      <c r="O2999" s="50">
        <v>2.0863977906090212E-3</v>
      </c>
      <c r="P2999" s="50">
        <v>0.23887109575583598</v>
      </c>
      <c r="Q2999" s="50">
        <v>6.879563800125897E-3</v>
      </c>
      <c r="R2999" s="50">
        <v>3.1542826557046594E-3</v>
      </c>
      <c r="S2999" s="50">
        <v>1.73991635923415</v>
      </c>
      <c r="T2999" s="50">
        <v>5.5569289186761153E-3</v>
      </c>
      <c r="U2999" s="50">
        <v>2.9961459162869413</v>
      </c>
      <c r="V2999" s="51">
        <v>87.928410645950621</v>
      </c>
      <c r="X2999" s="49">
        <v>0.25</v>
      </c>
      <c r="Y2999" s="49">
        <v>19.22</v>
      </c>
      <c r="Z2999" s="49">
        <v>0.67</v>
      </c>
      <c r="AA2999" s="49">
        <v>5.51</v>
      </c>
      <c r="AB2999" s="49">
        <v>13.78</v>
      </c>
      <c r="AC2999" s="49">
        <v>0.24</v>
      </c>
      <c r="AD2999" s="49">
        <v>2.57</v>
      </c>
      <c r="AE2999" s="312"/>
      <c r="AF2999" s="465" t="s">
        <v>433</v>
      </c>
      <c r="AG2999" s="343">
        <v>30</v>
      </c>
      <c r="AH2999" s="343">
        <v>15</v>
      </c>
      <c r="AI2999" s="343"/>
      <c r="AJ2999" s="343"/>
      <c r="AK2999" s="343"/>
      <c r="AL2999" s="343"/>
      <c r="AM2999" s="343"/>
      <c r="AN2999" s="343"/>
      <c r="AO2999" s="343"/>
      <c r="AP2999" s="343"/>
      <c r="AQ2999" s="343"/>
      <c r="AR2999" s="343"/>
      <c r="AS2999" s="343"/>
      <c r="AT2999" s="343"/>
      <c r="AU2999" s="343"/>
      <c r="AV2999" s="343"/>
      <c r="AW2999" s="343"/>
      <c r="AX2999" s="343"/>
      <c r="AY2999" s="343"/>
      <c r="AZ2999" s="343"/>
      <c r="BA2999" s="343"/>
      <c r="BB2999" s="343"/>
      <c r="BC2999" s="343"/>
      <c r="BD2999" s="343"/>
      <c r="BE2999" s="475"/>
      <c r="BF2999" s="475"/>
      <c r="BG2999" s="475"/>
      <c r="BH2999" s="475"/>
      <c r="BI2999" s="475"/>
      <c r="BJ2999" s="475"/>
      <c r="BK2999" s="475"/>
      <c r="BL2999" s="475"/>
      <c r="BM2999" s="475"/>
      <c r="BN2999" s="475"/>
      <c r="BO2999" s="475"/>
      <c r="BP2999" s="306"/>
      <c r="BQ2999" s="496"/>
      <c r="BR2999" s="496"/>
      <c r="BS2999" s="496"/>
      <c r="BT2999" s="496"/>
      <c r="BU2999" s="496"/>
      <c r="BV2999" s="496"/>
    </row>
    <row r="3000" spans="1:74" s="52" customFormat="1" ht="12.75">
      <c r="A3000" s="45">
        <v>2670.080468178493</v>
      </c>
      <c r="B3000" s="46" t="s">
        <v>364</v>
      </c>
      <c r="C3000" s="47" t="s">
        <v>316</v>
      </c>
      <c r="D3000" s="48">
        <v>114.54022047683009</v>
      </c>
      <c r="E3000" s="49">
        <v>40.57488</v>
      </c>
      <c r="F3000" s="49">
        <v>8.9499999999999996E-2</v>
      </c>
      <c r="G3000" s="49">
        <v>11.641590000000001</v>
      </c>
      <c r="H3000" s="49">
        <v>0.31879999999999997</v>
      </c>
      <c r="I3000" s="49">
        <v>0.13150000000000001</v>
      </c>
      <c r="J3000" s="49">
        <v>47.96002</v>
      </c>
      <c r="K3000" s="49">
        <v>0.21729999999999999</v>
      </c>
      <c r="L3000" s="49">
        <v>100.93359000000001</v>
      </c>
      <c r="M3000" s="47"/>
      <c r="N3000" s="50">
        <v>0.99451032844717246</v>
      </c>
      <c r="O3000" s="50">
        <v>1.7344049491916185E-3</v>
      </c>
      <c r="P3000" s="50">
        <v>0.23862742110442414</v>
      </c>
      <c r="Q3000" s="50">
        <v>6.2851299119443763E-3</v>
      </c>
      <c r="R3000" s="50">
        <v>2.7300056497042446E-3</v>
      </c>
      <c r="S3000" s="50">
        <v>1.7524270767699017</v>
      </c>
      <c r="T3000" s="50">
        <v>5.7064948221064744E-3</v>
      </c>
      <c r="U3000" s="50">
        <v>3.002020861654445</v>
      </c>
      <c r="V3000" s="51">
        <v>88.015023126730796</v>
      </c>
      <c r="X3000" s="49">
        <v>0.25</v>
      </c>
      <c r="Y3000" s="49">
        <v>22.94</v>
      </c>
      <c r="Z3000" s="49">
        <v>0.67</v>
      </c>
      <c r="AA3000" s="49">
        <v>5.97</v>
      </c>
      <c r="AB3000" s="49">
        <v>15.67</v>
      </c>
      <c r="AC3000" s="49">
        <v>0.24</v>
      </c>
      <c r="AD3000" s="49">
        <v>2.4900000000000002</v>
      </c>
      <c r="AE3000" s="312"/>
      <c r="AF3000" s="465" t="s">
        <v>433</v>
      </c>
      <c r="AG3000" s="343">
        <v>30</v>
      </c>
      <c r="AH3000" s="343">
        <v>15</v>
      </c>
      <c r="AI3000" s="343"/>
      <c r="AJ3000" s="343"/>
      <c r="AK3000" s="343"/>
      <c r="AL3000" s="343"/>
      <c r="AM3000" s="343"/>
      <c r="AN3000" s="343"/>
      <c r="AO3000" s="343"/>
      <c r="AP3000" s="343"/>
      <c r="AQ3000" s="343"/>
      <c r="AR3000" s="343"/>
      <c r="AS3000" s="343"/>
      <c r="AT3000" s="343"/>
      <c r="AU3000" s="343"/>
      <c r="AV3000" s="343"/>
      <c r="AW3000" s="343"/>
      <c r="AX3000" s="343"/>
      <c r="AY3000" s="343"/>
      <c r="AZ3000" s="343"/>
      <c r="BA3000" s="343"/>
      <c r="BB3000" s="343"/>
      <c r="BC3000" s="343"/>
      <c r="BD3000" s="343"/>
      <c r="BE3000" s="475"/>
      <c r="BF3000" s="475"/>
      <c r="BG3000" s="475"/>
      <c r="BH3000" s="475"/>
      <c r="BI3000" s="475"/>
      <c r="BJ3000" s="475"/>
      <c r="BK3000" s="475"/>
      <c r="BL3000" s="475"/>
      <c r="BM3000" s="475"/>
      <c r="BN3000" s="475"/>
      <c r="BO3000" s="475"/>
      <c r="BP3000" s="306"/>
      <c r="BQ3000" s="496"/>
      <c r="BR3000" s="496"/>
      <c r="BS3000" s="496"/>
      <c r="BT3000" s="496"/>
      <c r="BU3000" s="496"/>
      <c r="BV3000" s="496"/>
    </row>
    <row r="3001" spans="1:74" s="52" customFormat="1" ht="12.75">
      <c r="A3001" s="45">
        <v>2670.080468178493</v>
      </c>
      <c r="B3001" s="46" t="s">
        <v>364</v>
      </c>
      <c r="C3001" s="47" t="s">
        <v>316</v>
      </c>
      <c r="D3001" s="48">
        <v>119.52022047683009</v>
      </c>
      <c r="E3001" s="49">
        <v>40.50403</v>
      </c>
      <c r="F3001" s="49">
        <v>7.0800000000000002E-2</v>
      </c>
      <c r="G3001" s="49">
        <v>11.701549999999999</v>
      </c>
      <c r="H3001" s="49">
        <v>0.3256</v>
      </c>
      <c r="I3001" s="49">
        <v>0.16850000000000001</v>
      </c>
      <c r="J3001" s="49">
        <v>47.424999999999997</v>
      </c>
      <c r="K3001" s="49">
        <v>0.20860000000000001</v>
      </c>
      <c r="L3001" s="49">
        <v>100.40408000000001</v>
      </c>
      <c r="M3001" s="47"/>
      <c r="N3001" s="50">
        <v>0.9983161069312575</v>
      </c>
      <c r="O3001" s="50">
        <v>1.3796804640446223E-3</v>
      </c>
      <c r="P3001" s="50">
        <v>0.24119551548078649</v>
      </c>
      <c r="Q3001" s="50">
        <v>6.4550280033982693E-3</v>
      </c>
      <c r="R3001" s="50">
        <v>3.5176731714589909E-3</v>
      </c>
      <c r="S3001" s="50">
        <v>1.7425519210392932</v>
      </c>
      <c r="T3001" s="50">
        <v>5.5086070504142097E-3</v>
      </c>
      <c r="U3001" s="50">
        <v>2.9989245321406535</v>
      </c>
      <c r="V3001" s="51">
        <v>87.841420180791999</v>
      </c>
      <c r="X3001" s="49">
        <v>0.25</v>
      </c>
      <c r="Y3001" s="49">
        <v>29.1</v>
      </c>
      <c r="Z3001" s="49">
        <v>0.67</v>
      </c>
      <c r="AA3001" s="49">
        <v>5.87</v>
      </c>
      <c r="AB3001" s="49">
        <v>12.33</v>
      </c>
      <c r="AC3001" s="49">
        <v>0.24</v>
      </c>
      <c r="AD3001" s="49">
        <v>2.6</v>
      </c>
      <c r="AE3001" s="312"/>
      <c r="AF3001" s="465" t="s">
        <v>433</v>
      </c>
      <c r="AG3001" s="343">
        <v>30</v>
      </c>
      <c r="AH3001" s="343">
        <v>15</v>
      </c>
      <c r="AI3001" s="343"/>
      <c r="AJ3001" s="343"/>
      <c r="AK3001" s="343"/>
      <c r="AL3001" s="343"/>
      <c r="AM3001" s="343"/>
      <c r="AN3001" s="343"/>
      <c r="AO3001" s="343"/>
      <c r="AP3001" s="343"/>
      <c r="AQ3001" s="343"/>
      <c r="AR3001" s="343"/>
      <c r="AS3001" s="343"/>
      <c r="AT3001" s="343"/>
      <c r="AU3001" s="343"/>
      <c r="AV3001" s="343"/>
      <c r="AW3001" s="343"/>
      <c r="AX3001" s="343"/>
      <c r="AY3001" s="343"/>
      <c r="AZ3001" s="343"/>
      <c r="BA3001" s="343"/>
      <c r="BB3001" s="343"/>
      <c r="BC3001" s="343"/>
      <c r="BD3001" s="343"/>
      <c r="BE3001" s="475"/>
      <c r="BF3001" s="475"/>
      <c r="BG3001" s="475"/>
      <c r="BH3001" s="475"/>
      <c r="BI3001" s="475"/>
      <c r="BJ3001" s="475"/>
      <c r="BK3001" s="475"/>
      <c r="BL3001" s="475"/>
      <c r="BM3001" s="475"/>
      <c r="BN3001" s="475"/>
      <c r="BO3001" s="475"/>
      <c r="BP3001" s="306"/>
      <c r="BQ3001" s="496"/>
      <c r="BR3001" s="496"/>
      <c r="BS3001" s="496"/>
      <c r="BT3001" s="496"/>
      <c r="BU3001" s="496"/>
      <c r="BV3001" s="496"/>
    </row>
    <row r="3002" spans="1:74" s="52" customFormat="1" ht="12.75">
      <c r="A3002" s="45">
        <v>2670.080468178493</v>
      </c>
      <c r="B3002" s="46" t="s">
        <v>364</v>
      </c>
      <c r="C3002" s="47" t="s">
        <v>316</v>
      </c>
      <c r="D3002" s="48">
        <v>124.50022047683009</v>
      </c>
      <c r="E3002" s="49">
        <v>40.352209999999999</v>
      </c>
      <c r="F3002" s="49">
        <v>8.9599999999999999E-2</v>
      </c>
      <c r="G3002" s="49">
        <v>11.60162</v>
      </c>
      <c r="H3002" s="49">
        <v>0.36199999999999999</v>
      </c>
      <c r="I3002" s="49">
        <v>0.17150000000000001</v>
      </c>
      <c r="J3002" s="49">
        <v>47.394710000000003</v>
      </c>
      <c r="K3002" s="49">
        <v>0.21820000000000001</v>
      </c>
      <c r="L3002" s="49">
        <v>100.18984</v>
      </c>
      <c r="M3002" s="47"/>
      <c r="N3002" s="50">
        <v>0.99669706809508218</v>
      </c>
      <c r="O3002" s="50">
        <v>1.7497632078725949E-3</v>
      </c>
      <c r="P3002" s="50">
        <v>0.23964616648395376</v>
      </c>
      <c r="Q3002" s="50">
        <v>7.1919774762325825E-3</v>
      </c>
      <c r="R3002" s="50">
        <v>3.5879445226372859E-3</v>
      </c>
      <c r="S3002" s="50">
        <v>1.7451560672924951</v>
      </c>
      <c r="T3002" s="50">
        <v>5.7744184108997646E-3</v>
      </c>
      <c r="U3002" s="50">
        <v>2.9998034054891733</v>
      </c>
      <c r="V3002" s="51">
        <v>87.925942322828661</v>
      </c>
      <c r="X3002" s="49">
        <v>0.25</v>
      </c>
      <c r="Y3002" s="49">
        <v>22.69</v>
      </c>
      <c r="Z3002" s="49">
        <v>0.67</v>
      </c>
      <c r="AA3002" s="49">
        <v>5.25</v>
      </c>
      <c r="AB3002" s="49">
        <v>12.18</v>
      </c>
      <c r="AC3002" s="49">
        <v>0.24</v>
      </c>
      <c r="AD3002" s="49">
        <v>2.48</v>
      </c>
      <c r="AE3002" s="312"/>
      <c r="AF3002" s="465" t="s">
        <v>433</v>
      </c>
      <c r="AG3002" s="343">
        <v>30</v>
      </c>
      <c r="AH3002" s="343">
        <v>15</v>
      </c>
      <c r="AI3002" s="343"/>
      <c r="AJ3002" s="343"/>
      <c r="AK3002" s="343"/>
      <c r="AL3002" s="343"/>
      <c r="AM3002" s="343"/>
      <c r="AN3002" s="343"/>
      <c r="AO3002" s="343"/>
      <c r="AP3002" s="343"/>
      <c r="AQ3002" s="343"/>
      <c r="AR3002" s="343"/>
      <c r="AS3002" s="343"/>
      <c r="AT3002" s="343"/>
      <c r="AU3002" s="343"/>
      <c r="AV3002" s="343"/>
      <c r="AW3002" s="343"/>
      <c r="AX3002" s="343"/>
      <c r="AY3002" s="343"/>
      <c r="AZ3002" s="343"/>
      <c r="BA3002" s="343"/>
      <c r="BB3002" s="343"/>
      <c r="BC3002" s="343"/>
      <c r="BD3002" s="343"/>
      <c r="BE3002" s="475"/>
      <c r="BF3002" s="475"/>
      <c r="BG3002" s="475"/>
      <c r="BH3002" s="475"/>
      <c r="BI3002" s="475"/>
      <c r="BJ3002" s="475"/>
      <c r="BK3002" s="475"/>
      <c r="BL3002" s="475"/>
      <c r="BM3002" s="475"/>
      <c r="BN3002" s="475"/>
      <c r="BO3002" s="475"/>
      <c r="BP3002" s="306"/>
      <c r="BQ3002" s="496"/>
      <c r="BR3002" s="496"/>
      <c r="BS3002" s="496"/>
      <c r="BT3002" s="496"/>
      <c r="BU3002" s="496"/>
      <c r="BV3002" s="496"/>
    </row>
    <row r="3003" spans="1:74" s="52" customFormat="1" ht="12.75">
      <c r="A3003" s="45">
        <v>2670.080468178493</v>
      </c>
      <c r="B3003" s="46" t="s">
        <v>364</v>
      </c>
      <c r="C3003" s="47" t="s">
        <v>316</v>
      </c>
      <c r="D3003" s="48">
        <v>129.48022047683008</v>
      </c>
      <c r="E3003" s="49">
        <v>40.50403</v>
      </c>
      <c r="F3003" s="49">
        <v>9.4499990000000006E-2</v>
      </c>
      <c r="G3003" s="49">
        <v>11.50169</v>
      </c>
      <c r="H3003" s="49">
        <v>0.34849999999999998</v>
      </c>
      <c r="I3003" s="49">
        <v>0.183</v>
      </c>
      <c r="J3003" s="49">
        <v>47.253390000000003</v>
      </c>
      <c r="K3003" s="49">
        <v>0.21279999999999999</v>
      </c>
      <c r="L3003" s="49">
        <v>100.09790999000001</v>
      </c>
      <c r="M3003" s="47"/>
      <c r="N3003" s="50">
        <v>1.0003598298263829</v>
      </c>
      <c r="O3003" s="50">
        <v>1.8452923681447886E-3</v>
      </c>
      <c r="P3003" s="50">
        <v>0.23756128186393868</v>
      </c>
      <c r="Q3003" s="50">
        <v>6.9231650077118435E-3</v>
      </c>
      <c r="R3003" s="50">
        <v>3.8282019214881972E-3</v>
      </c>
      <c r="S3003" s="50">
        <v>1.7398007917373781</v>
      </c>
      <c r="T3003" s="50">
        <v>5.6310227122828042E-3</v>
      </c>
      <c r="U3003" s="50">
        <v>2.9959495854373275</v>
      </c>
      <c r="V3003" s="51">
        <v>87.9859493091584</v>
      </c>
      <c r="X3003" s="49">
        <v>0.25</v>
      </c>
      <c r="Y3003" s="49">
        <v>21.49</v>
      </c>
      <c r="Z3003" s="49">
        <v>0.68</v>
      </c>
      <c r="AA3003" s="49">
        <v>5.44</v>
      </c>
      <c r="AB3003" s="49">
        <v>11.42</v>
      </c>
      <c r="AC3003" s="49">
        <v>0.24</v>
      </c>
      <c r="AD3003" s="49">
        <v>2.56</v>
      </c>
      <c r="AE3003" s="312"/>
      <c r="AF3003" s="465" t="s">
        <v>433</v>
      </c>
      <c r="AG3003" s="343">
        <v>30</v>
      </c>
      <c r="AH3003" s="343">
        <v>15</v>
      </c>
      <c r="AI3003" s="343"/>
      <c r="AJ3003" s="343"/>
      <c r="AK3003" s="343"/>
      <c r="AL3003" s="343"/>
      <c r="AM3003" s="343"/>
      <c r="AN3003" s="343"/>
      <c r="AO3003" s="343"/>
      <c r="AP3003" s="343"/>
      <c r="AQ3003" s="343"/>
      <c r="AR3003" s="343"/>
      <c r="AS3003" s="343"/>
      <c r="AT3003" s="343"/>
      <c r="AU3003" s="343"/>
      <c r="AV3003" s="343"/>
      <c r="AW3003" s="343"/>
      <c r="AX3003" s="343"/>
      <c r="AY3003" s="343"/>
      <c r="AZ3003" s="343"/>
      <c r="BA3003" s="343"/>
      <c r="BB3003" s="343"/>
      <c r="BC3003" s="343"/>
      <c r="BD3003" s="343"/>
      <c r="BE3003" s="475"/>
      <c r="BF3003" s="475"/>
      <c r="BG3003" s="475"/>
      <c r="BH3003" s="475"/>
      <c r="BI3003" s="475"/>
      <c r="BJ3003" s="475"/>
      <c r="BK3003" s="475"/>
      <c r="BL3003" s="475"/>
      <c r="BM3003" s="475"/>
      <c r="BN3003" s="475"/>
      <c r="BO3003" s="475"/>
      <c r="BP3003" s="306"/>
      <c r="BQ3003" s="496"/>
      <c r="BR3003" s="496"/>
      <c r="BS3003" s="496"/>
      <c r="BT3003" s="496"/>
      <c r="BU3003" s="496"/>
      <c r="BV3003" s="496"/>
    </row>
    <row r="3004" spans="1:74" s="52" customFormat="1" ht="12.75">
      <c r="A3004" s="45">
        <v>2670.080468178493</v>
      </c>
      <c r="B3004" s="46" t="s">
        <v>364</v>
      </c>
      <c r="C3004" s="47" t="s">
        <v>316</v>
      </c>
      <c r="D3004" s="48">
        <v>134.46022047683007</v>
      </c>
      <c r="E3004" s="49">
        <v>40.453429999999997</v>
      </c>
      <c r="F3004" s="49">
        <v>8.2799999999999999E-2</v>
      </c>
      <c r="G3004" s="49">
        <v>11.55165</v>
      </c>
      <c r="H3004" s="49">
        <v>0.35189999999999999</v>
      </c>
      <c r="I3004" s="49">
        <v>0.13420000000000001</v>
      </c>
      <c r="J3004" s="49">
        <v>47.364429999999999</v>
      </c>
      <c r="K3004" s="49">
        <v>0.21249999999999999</v>
      </c>
      <c r="L3004" s="49">
        <v>100.15091000000001</v>
      </c>
      <c r="M3004" s="47"/>
      <c r="N3004" s="50">
        <v>0.99886685564429678</v>
      </c>
      <c r="O3004" s="50">
        <v>1.6164340998942668E-3</v>
      </c>
      <c r="P3004" s="50">
        <v>0.23853508569330639</v>
      </c>
      <c r="Q3004" s="50">
        <v>6.989005962908911E-3</v>
      </c>
      <c r="R3004" s="50">
        <v>2.806664534438025E-3</v>
      </c>
      <c r="S3004" s="50">
        <v>1.743464515105652</v>
      </c>
      <c r="T3004" s="50">
        <v>5.6217151154175941E-3</v>
      </c>
      <c r="U3004" s="50">
        <v>2.9979002761559141</v>
      </c>
      <c r="V3004" s="51">
        <v>87.964927662086751</v>
      </c>
      <c r="X3004" s="49">
        <v>0.25</v>
      </c>
      <c r="Y3004" s="49">
        <v>24.33</v>
      </c>
      <c r="Z3004" s="49">
        <v>0.68</v>
      </c>
      <c r="AA3004" s="49">
        <v>5.4</v>
      </c>
      <c r="AB3004" s="49">
        <v>16.2</v>
      </c>
      <c r="AC3004" s="49">
        <v>0.24</v>
      </c>
      <c r="AD3004" s="49">
        <v>2.56</v>
      </c>
      <c r="AE3004" s="312"/>
      <c r="AF3004" s="465" t="s">
        <v>433</v>
      </c>
      <c r="AG3004" s="343">
        <v>30</v>
      </c>
      <c r="AH3004" s="343">
        <v>15</v>
      </c>
      <c r="AI3004" s="343"/>
      <c r="AJ3004" s="343"/>
      <c r="AK3004" s="343"/>
      <c r="AL3004" s="343"/>
      <c r="AM3004" s="343"/>
      <c r="AN3004" s="343"/>
      <c r="AO3004" s="343"/>
      <c r="AP3004" s="343"/>
      <c r="AQ3004" s="343"/>
      <c r="AR3004" s="343"/>
      <c r="AS3004" s="343"/>
      <c r="AT3004" s="343"/>
      <c r="AU3004" s="343"/>
      <c r="AV3004" s="343"/>
      <c r="AW3004" s="343"/>
      <c r="AX3004" s="343"/>
      <c r="AY3004" s="343"/>
      <c r="AZ3004" s="343"/>
      <c r="BA3004" s="343"/>
      <c r="BB3004" s="343"/>
      <c r="BC3004" s="343"/>
      <c r="BD3004" s="343"/>
      <c r="BE3004" s="475"/>
      <c r="BF3004" s="475"/>
      <c r="BG3004" s="475"/>
      <c r="BH3004" s="475"/>
      <c r="BI3004" s="475"/>
      <c r="BJ3004" s="475"/>
      <c r="BK3004" s="475"/>
      <c r="BL3004" s="475"/>
      <c r="BM3004" s="475"/>
      <c r="BN3004" s="475"/>
      <c r="BO3004" s="475"/>
      <c r="BP3004" s="306"/>
      <c r="BQ3004" s="496"/>
      <c r="BR3004" s="496"/>
      <c r="BS3004" s="496"/>
      <c r="BT3004" s="496"/>
      <c r="BU3004" s="496"/>
      <c r="BV3004" s="496"/>
    </row>
    <row r="3005" spans="1:74" s="52" customFormat="1" ht="12.75">
      <c r="A3005" s="45">
        <v>2670.080468178493</v>
      </c>
      <c r="B3005" s="46" t="s">
        <v>364</v>
      </c>
      <c r="C3005" s="47" t="s">
        <v>316</v>
      </c>
      <c r="D3005" s="48">
        <v>139.44022047683006</v>
      </c>
      <c r="E3005" s="49">
        <v>40.49391</v>
      </c>
      <c r="F3005" s="49">
        <v>9.11E-2</v>
      </c>
      <c r="G3005" s="49">
        <v>11.651579999999999</v>
      </c>
      <c r="H3005" s="49">
        <v>0.34860000000000002</v>
      </c>
      <c r="I3005" s="49">
        <v>0.1699</v>
      </c>
      <c r="J3005" s="49">
        <v>47.263480000000001</v>
      </c>
      <c r="K3005" s="49">
        <v>0.21490000000000001</v>
      </c>
      <c r="L3005" s="49">
        <v>100.23346999999998</v>
      </c>
      <c r="M3005" s="47"/>
      <c r="N3005" s="50">
        <v>0.99947226108227005</v>
      </c>
      <c r="O3005" s="50">
        <v>1.7777669339274476E-3</v>
      </c>
      <c r="P3005" s="50">
        <v>0.24050374729840371</v>
      </c>
      <c r="Q3005" s="50">
        <v>6.9207363891483588E-3</v>
      </c>
      <c r="R3005" s="50">
        <v>3.5518952567645213E-3</v>
      </c>
      <c r="S3005" s="50">
        <v>1.7390628316011025</v>
      </c>
      <c r="T3005" s="50">
        <v>5.6829664882584617E-3</v>
      </c>
      <c r="U3005" s="50">
        <v>2.9969722050498753</v>
      </c>
      <c r="V3005" s="51">
        <v>87.850686616860031</v>
      </c>
      <c r="X3005" s="49">
        <v>0.25</v>
      </c>
      <c r="Y3005" s="49">
        <v>22.72</v>
      </c>
      <c r="Z3005" s="49">
        <v>0.67</v>
      </c>
      <c r="AA3005" s="49">
        <v>5.49</v>
      </c>
      <c r="AB3005" s="49">
        <v>12.33</v>
      </c>
      <c r="AC3005" s="49">
        <v>0.24</v>
      </c>
      <c r="AD3005" s="49">
        <v>2.54</v>
      </c>
      <c r="AE3005" s="312"/>
      <c r="AF3005" s="465" t="s">
        <v>433</v>
      </c>
      <c r="AG3005" s="343">
        <v>30</v>
      </c>
      <c r="AH3005" s="343">
        <v>15</v>
      </c>
      <c r="AI3005" s="343"/>
      <c r="AJ3005" s="343"/>
      <c r="AK3005" s="343"/>
      <c r="AL3005" s="343"/>
      <c r="AM3005" s="343"/>
      <c r="AN3005" s="343"/>
      <c r="AO3005" s="343"/>
      <c r="AP3005" s="343"/>
      <c r="AQ3005" s="343"/>
      <c r="AR3005" s="343"/>
      <c r="AS3005" s="343"/>
      <c r="AT3005" s="343"/>
      <c r="AU3005" s="343"/>
      <c r="AV3005" s="343"/>
      <c r="AW3005" s="343"/>
      <c r="AX3005" s="343"/>
      <c r="AY3005" s="343"/>
      <c r="AZ3005" s="343"/>
      <c r="BA3005" s="343"/>
      <c r="BB3005" s="343"/>
      <c r="BC3005" s="343"/>
      <c r="BD3005" s="343"/>
      <c r="BE3005" s="475"/>
      <c r="BF3005" s="475"/>
      <c r="BG3005" s="475"/>
      <c r="BH3005" s="475"/>
      <c r="BI3005" s="475"/>
      <c r="BJ3005" s="475"/>
      <c r="BK3005" s="475"/>
      <c r="BL3005" s="475"/>
      <c r="BM3005" s="475"/>
      <c r="BN3005" s="475"/>
      <c r="BO3005" s="475"/>
      <c r="BP3005" s="306"/>
      <c r="BQ3005" s="496"/>
      <c r="BR3005" s="496"/>
      <c r="BS3005" s="496"/>
      <c r="BT3005" s="496"/>
      <c r="BU3005" s="496"/>
      <c r="BV3005" s="496"/>
    </row>
    <row r="3006" spans="1:74" s="52" customFormat="1" ht="12.75">
      <c r="A3006" s="45">
        <v>2670.080468178493</v>
      </c>
      <c r="B3006" s="46" t="s">
        <v>364</v>
      </c>
      <c r="C3006" s="47" t="s">
        <v>316</v>
      </c>
      <c r="D3006" s="48">
        <v>144.42022047683005</v>
      </c>
      <c r="E3006" s="49">
        <v>40.402819999999998</v>
      </c>
      <c r="F3006" s="49">
        <v>7.7899999999999997E-2</v>
      </c>
      <c r="G3006" s="49">
        <v>11.631600000000001</v>
      </c>
      <c r="H3006" s="49">
        <v>0.3624</v>
      </c>
      <c r="I3006" s="49">
        <v>0.15989999999999999</v>
      </c>
      <c r="J3006" s="49">
        <v>47.394710000000003</v>
      </c>
      <c r="K3006" s="49">
        <v>0.20730000000000001</v>
      </c>
      <c r="L3006" s="49">
        <v>100.23663000000001</v>
      </c>
      <c r="M3006" s="47"/>
      <c r="N3006" s="50">
        <v>0.99747065117924238</v>
      </c>
      <c r="O3006" s="50">
        <v>1.5205521522380578E-3</v>
      </c>
      <c r="P3006" s="50">
        <v>0.24015072402555673</v>
      </c>
      <c r="Q3006" s="50">
        <v>7.1964867301300001E-3</v>
      </c>
      <c r="R3006" s="50">
        <v>3.3436641629894515E-3</v>
      </c>
      <c r="S3006" s="50">
        <v>1.7443228234695096</v>
      </c>
      <c r="T3006" s="50">
        <v>5.4833427966152308E-3</v>
      </c>
      <c r="U3006" s="50">
        <v>2.9994882445162818</v>
      </c>
      <c r="V3006" s="51">
        <v>87.898517250144721</v>
      </c>
      <c r="X3006" s="49">
        <v>0.25</v>
      </c>
      <c r="Y3006" s="49">
        <v>25.39</v>
      </c>
      <c r="Z3006" s="49">
        <v>0.67</v>
      </c>
      <c r="AA3006" s="49">
        <v>5.25</v>
      </c>
      <c r="AB3006" s="49">
        <v>12.87</v>
      </c>
      <c r="AC3006" s="49">
        <v>0.24</v>
      </c>
      <c r="AD3006" s="49">
        <v>2.61</v>
      </c>
      <c r="AE3006" s="312"/>
      <c r="AF3006" s="465" t="s">
        <v>433</v>
      </c>
      <c r="AG3006" s="343">
        <v>30</v>
      </c>
      <c r="AH3006" s="343">
        <v>15</v>
      </c>
      <c r="AI3006" s="343"/>
      <c r="AJ3006" s="343"/>
      <c r="AK3006" s="343"/>
      <c r="AL3006" s="343"/>
      <c r="AM3006" s="343"/>
      <c r="AN3006" s="343"/>
      <c r="AO3006" s="343"/>
      <c r="AP3006" s="343"/>
      <c r="AQ3006" s="343"/>
      <c r="AR3006" s="343"/>
      <c r="AS3006" s="343"/>
      <c r="AT3006" s="343"/>
      <c r="AU3006" s="343"/>
      <c r="AV3006" s="343"/>
      <c r="AW3006" s="343"/>
      <c r="AX3006" s="343"/>
      <c r="AY3006" s="343"/>
      <c r="AZ3006" s="343"/>
      <c r="BA3006" s="343"/>
      <c r="BB3006" s="343"/>
      <c r="BC3006" s="343"/>
      <c r="BD3006" s="343"/>
      <c r="BE3006" s="475"/>
      <c r="BF3006" s="475"/>
      <c r="BG3006" s="475"/>
      <c r="BH3006" s="475"/>
      <c r="BI3006" s="475"/>
      <c r="BJ3006" s="475"/>
      <c r="BK3006" s="475"/>
      <c r="BL3006" s="475"/>
      <c r="BM3006" s="475"/>
      <c r="BN3006" s="475"/>
      <c r="BO3006" s="475"/>
      <c r="BP3006" s="306"/>
      <c r="BQ3006" s="496"/>
      <c r="BR3006" s="496"/>
      <c r="BS3006" s="496"/>
      <c r="BT3006" s="496"/>
      <c r="BU3006" s="496"/>
      <c r="BV3006" s="496"/>
    </row>
    <row r="3007" spans="1:74" s="52" customFormat="1" ht="12.75">
      <c r="A3007" s="45">
        <v>2670.080468178493</v>
      </c>
      <c r="B3007" s="46" t="s">
        <v>364</v>
      </c>
      <c r="C3007" s="47" t="s">
        <v>316</v>
      </c>
      <c r="D3007" s="48">
        <v>149.40022047683004</v>
      </c>
      <c r="E3007" s="49">
        <v>40.392699999999998</v>
      </c>
      <c r="F3007" s="49">
        <v>0.10929999999999999</v>
      </c>
      <c r="G3007" s="49">
        <v>11.4917</v>
      </c>
      <c r="H3007" s="49">
        <v>0.35060000000000002</v>
      </c>
      <c r="I3007" s="49">
        <v>0.17549999999999999</v>
      </c>
      <c r="J3007" s="49">
        <v>47.213009999999997</v>
      </c>
      <c r="K3007" s="49">
        <v>0.20530000000000001</v>
      </c>
      <c r="L3007" s="49">
        <v>99.938109999999995</v>
      </c>
      <c r="M3007" s="47"/>
      <c r="N3007" s="50">
        <v>0.99926874219955331</v>
      </c>
      <c r="O3007" s="50">
        <v>2.1378390003771604E-3</v>
      </c>
      <c r="P3007" s="50">
        <v>0.2377495438992073</v>
      </c>
      <c r="Q3007" s="50">
        <v>6.9764618346131674E-3</v>
      </c>
      <c r="R3007" s="50">
        <v>3.6774119127641284E-3</v>
      </c>
      <c r="S3007" s="50">
        <v>1.7412039884606816</v>
      </c>
      <c r="T3007" s="50">
        <v>5.4415924924955603E-3</v>
      </c>
      <c r="U3007" s="50">
        <v>2.9964555797996923</v>
      </c>
      <c r="V3007" s="51">
        <v>87.986097702067184</v>
      </c>
      <c r="X3007" s="49">
        <v>0.25</v>
      </c>
      <c r="Y3007" s="49">
        <v>18.82</v>
      </c>
      <c r="Z3007" s="49">
        <v>0.68</v>
      </c>
      <c r="AA3007" s="49">
        <v>5.43</v>
      </c>
      <c r="AB3007" s="49">
        <v>12.13</v>
      </c>
      <c r="AC3007" s="49">
        <v>0.24</v>
      </c>
      <c r="AD3007" s="49">
        <v>2.64</v>
      </c>
      <c r="AE3007" s="312"/>
      <c r="AF3007" s="465" t="s">
        <v>433</v>
      </c>
      <c r="AG3007" s="343">
        <v>30</v>
      </c>
      <c r="AH3007" s="343">
        <v>15</v>
      </c>
      <c r="AI3007" s="343"/>
      <c r="AJ3007" s="343"/>
      <c r="AK3007" s="343"/>
      <c r="AL3007" s="343"/>
      <c r="AM3007" s="343"/>
      <c r="AN3007" s="343"/>
      <c r="AO3007" s="343"/>
      <c r="AP3007" s="343"/>
      <c r="AQ3007" s="343"/>
      <c r="AR3007" s="343"/>
      <c r="AS3007" s="343"/>
      <c r="AT3007" s="343"/>
      <c r="AU3007" s="343"/>
      <c r="AV3007" s="343"/>
      <c r="AW3007" s="343"/>
      <c r="AX3007" s="343"/>
      <c r="AY3007" s="343"/>
      <c r="AZ3007" s="343"/>
      <c r="BA3007" s="343"/>
      <c r="BB3007" s="343"/>
      <c r="BC3007" s="343"/>
      <c r="BD3007" s="343"/>
      <c r="BE3007" s="475"/>
      <c r="BF3007" s="475"/>
      <c r="BG3007" s="475"/>
      <c r="BH3007" s="475"/>
      <c r="BI3007" s="475"/>
      <c r="BJ3007" s="475"/>
      <c r="BK3007" s="475"/>
      <c r="BL3007" s="475"/>
      <c r="BM3007" s="475"/>
      <c r="BN3007" s="475"/>
      <c r="BO3007" s="475"/>
      <c r="BP3007" s="306"/>
      <c r="BQ3007" s="496"/>
      <c r="BR3007" s="496"/>
      <c r="BS3007" s="496"/>
      <c r="BT3007" s="496"/>
      <c r="BU3007" s="496"/>
      <c r="BV3007" s="496"/>
    </row>
    <row r="3008" spans="1:74" s="52" customFormat="1" ht="12.75">
      <c r="A3008" s="45">
        <v>2670.080468178493</v>
      </c>
      <c r="B3008" s="46" t="s">
        <v>364</v>
      </c>
      <c r="C3008" s="47" t="s">
        <v>316</v>
      </c>
      <c r="D3008" s="48">
        <v>154.38022047683003</v>
      </c>
      <c r="E3008" s="49">
        <v>40.57488</v>
      </c>
      <c r="F3008" s="49">
        <v>0.1077</v>
      </c>
      <c r="G3008" s="49">
        <v>11.641590000000001</v>
      </c>
      <c r="H3008" s="49">
        <v>0.33779999999999999</v>
      </c>
      <c r="I3008" s="49">
        <v>0.14069999999999999</v>
      </c>
      <c r="J3008" s="49">
        <v>47.374519999999997</v>
      </c>
      <c r="K3008" s="49">
        <v>0.20749999999999999</v>
      </c>
      <c r="L3008" s="49">
        <v>100.38468999999999</v>
      </c>
      <c r="M3008" s="47"/>
      <c r="N3008" s="50">
        <v>0.9995147666410571</v>
      </c>
      <c r="O3008" s="50">
        <v>2.097602002604176E-3</v>
      </c>
      <c r="P3008" s="50">
        <v>0.2398282092170502</v>
      </c>
      <c r="Q3008" s="50">
        <v>6.6932262899885011E-3</v>
      </c>
      <c r="R3008" s="50">
        <v>2.9357009087238877E-3</v>
      </c>
      <c r="S3008" s="50">
        <v>1.7397439659456069</v>
      </c>
      <c r="T3008" s="50">
        <v>5.4765583487033703E-3</v>
      </c>
      <c r="U3008" s="50">
        <v>2.9962900293537342</v>
      </c>
      <c r="V3008" s="51">
        <v>87.884846421558521</v>
      </c>
      <c r="X3008" s="49">
        <v>0.25</v>
      </c>
      <c r="Y3008" s="49">
        <v>18.27</v>
      </c>
      <c r="Z3008" s="49">
        <v>0.67</v>
      </c>
      <c r="AA3008" s="49">
        <v>5.58</v>
      </c>
      <c r="AB3008" s="49">
        <v>14.28</v>
      </c>
      <c r="AC3008" s="49">
        <v>0.24</v>
      </c>
      <c r="AD3008" s="49">
        <v>2.62</v>
      </c>
      <c r="AE3008" s="312"/>
      <c r="AF3008" s="465" t="s">
        <v>433</v>
      </c>
      <c r="AG3008" s="343">
        <v>30</v>
      </c>
      <c r="AH3008" s="343">
        <v>15</v>
      </c>
      <c r="AI3008" s="343"/>
      <c r="AJ3008" s="343"/>
      <c r="AK3008" s="343"/>
      <c r="AL3008" s="343"/>
      <c r="AM3008" s="343"/>
      <c r="AN3008" s="343"/>
      <c r="AO3008" s="343"/>
      <c r="AP3008" s="343"/>
      <c r="AQ3008" s="343"/>
      <c r="AR3008" s="343"/>
      <c r="AS3008" s="343"/>
      <c r="AT3008" s="343"/>
      <c r="AU3008" s="343"/>
      <c r="AV3008" s="343"/>
      <c r="AW3008" s="343"/>
      <c r="AX3008" s="343"/>
      <c r="AY3008" s="343"/>
      <c r="AZ3008" s="343"/>
      <c r="BA3008" s="343"/>
      <c r="BB3008" s="343"/>
      <c r="BC3008" s="343"/>
      <c r="BD3008" s="343"/>
      <c r="BE3008" s="475"/>
      <c r="BF3008" s="475"/>
      <c r="BG3008" s="475"/>
      <c r="BH3008" s="475"/>
      <c r="BI3008" s="475"/>
      <c r="BJ3008" s="475"/>
      <c r="BK3008" s="475"/>
      <c r="BL3008" s="475"/>
      <c r="BM3008" s="475"/>
      <c r="BN3008" s="475"/>
      <c r="BO3008" s="475"/>
      <c r="BP3008" s="306"/>
      <c r="BQ3008" s="496"/>
      <c r="BR3008" s="496"/>
      <c r="BS3008" s="496"/>
      <c r="BT3008" s="496"/>
      <c r="BU3008" s="496"/>
      <c r="BV3008" s="496"/>
    </row>
    <row r="3009" spans="1:74" s="52" customFormat="1" ht="12.75">
      <c r="A3009" s="45">
        <v>2670.080468178493</v>
      </c>
      <c r="B3009" s="46" t="s">
        <v>364</v>
      </c>
      <c r="C3009" s="47" t="s">
        <v>316</v>
      </c>
      <c r="D3009" s="48">
        <v>159.36022047683002</v>
      </c>
      <c r="E3009" s="49">
        <v>40.463549999999998</v>
      </c>
      <c r="F3009" s="49">
        <v>0.1231</v>
      </c>
      <c r="G3009" s="49">
        <v>11.611610000000001</v>
      </c>
      <c r="H3009" s="49">
        <v>0.36559999999999998</v>
      </c>
      <c r="I3009" s="49">
        <v>0.1353</v>
      </c>
      <c r="J3009" s="49">
        <v>47.32405</v>
      </c>
      <c r="K3009" s="49">
        <v>0.20880000000000001</v>
      </c>
      <c r="L3009" s="49">
        <v>100.23201</v>
      </c>
      <c r="M3009" s="47"/>
      <c r="N3009" s="50">
        <v>0.99841560568494414</v>
      </c>
      <c r="O3009" s="50">
        <v>2.4014903532245794E-3</v>
      </c>
      <c r="P3009" s="50">
        <v>0.23960496503706488</v>
      </c>
      <c r="Q3009" s="50">
        <v>7.2560030711598441E-3</v>
      </c>
      <c r="R3009" s="50">
        <v>2.827684259063355E-3</v>
      </c>
      <c r="S3009" s="50">
        <v>1.7407557104199316</v>
      </c>
      <c r="T3009" s="50">
        <v>5.5199547832185175E-3</v>
      </c>
      <c r="U3009" s="50">
        <v>2.9967814136086068</v>
      </c>
      <c r="V3009" s="51">
        <v>87.900943095541294</v>
      </c>
      <c r="X3009" s="49">
        <v>0.25</v>
      </c>
      <c r="Y3009" s="49">
        <v>16.579999999999998</v>
      </c>
      <c r="Z3009" s="49">
        <v>0.67</v>
      </c>
      <c r="AA3009" s="49">
        <v>5.18</v>
      </c>
      <c r="AB3009" s="49">
        <v>15.71</v>
      </c>
      <c r="AC3009" s="49">
        <v>0.24</v>
      </c>
      <c r="AD3009" s="49">
        <v>2.57</v>
      </c>
      <c r="AE3009" s="312"/>
      <c r="AF3009" s="465" t="s">
        <v>433</v>
      </c>
      <c r="AG3009" s="343">
        <v>30</v>
      </c>
      <c r="AH3009" s="343">
        <v>15</v>
      </c>
      <c r="AI3009" s="343"/>
      <c r="AJ3009" s="343"/>
      <c r="AK3009" s="343"/>
      <c r="AL3009" s="343"/>
      <c r="AM3009" s="343"/>
      <c r="AN3009" s="343"/>
      <c r="AO3009" s="343"/>
      <c r="AP3009" s="343"/>
      <c r="AQ3009" s="343"/>
      <c r="AR3009" s="343"/>
      <c r="AS3009" s="343"/>
      <c r="AT3009" s="343"/>
      <c r="AU3009" s="343"/>
      <c r="AV3009" s="343"/>
      <c r="AW3009" s="343"/>
      <c r="AX3009" s="343"/>
      <c r="AY3009" s="343"/>
      <c r="AZ3009" s="343"/>
      <c r="BA3009" s="343"/>
      <c r="BB3009" s="343"/>
      <c r="BC3009" s="343"/>
      <c r="BD3009" s="343"/>
      <c r="BE3009" s="475"/>
      <c r="BF3009" s="475"/>
      <c r="BG3009" s="475"/>
      <c r="BH3009" s="475"/>
      <c r="BI3009" s="475"/>
      <c r="BJ3009" s="475"/>
      <c r="BK3009" s="475"/>
      <c r="BL3009" s="475"/>
      <c r="BM3009" s="475"/>
      <c r="BN3009" s="475"/>
      <c r="BO3009" s="475"/>
      <c r="BP3009" s="306"/>
      <c r="BQ3009" s="496"/>
      <c r="BR3009" s="496"/>
      <c r="BS3009" s="496"/>
      <c r="BT3009" s="496"/>
      <c r="BU3009" s="496"/>
      <c r="BV3009" s="496"/>
    </row>
    <row r="3010" spans="1:74" s="52" customFormat="1" ht="12.75">
      <c r="A3010" s="45">
        <v>2670.080468178493</v>
      </c>
      <c r="B3010" s="46" t="s">
        <v>364</v>
      </c>
      <c r="C3010" s="47" t="s">
        <v>316</v>
      </c>
      <c r="D3010" s="48">
        <v>164.34022047683001</v>
      </c>
      <c r="E3010" s="49">
        <v>40.42306</v>
      </c>
      <c r="F3010" s="49">
        <v>0.1074</v>
      </c>
      <c r="G3010" s="49">
        <v>11.641590000000001</v>
      </c>
      <c r="H3010" s="49">
        <v>0.34899999999999998</v>
      </c>
      <c r="I3010" s="49">
        <v>0.15459999999999999</v>
      </c>
      <c r="J3010" s="49">
        <v>47.384619999999998</v>
      </c>
      <c r="K3010" s="49">
        <v>0.21079999999999999</v>
      </c>
      <c r="L3010" s="49">
        <v>100.27107000000001</v>
      </c>
      <c r="M3010" s="47"/>
      <c r="N3010" s="50">
        <v>0.99740247008760918</v>
      </c>
      <c r="O3010" s="50">
        <v>2.0951781176775331E-3</v>
      </c>
      <c r="P3010" s="50">
        <v>0.24022021270601526</v>
      </c>
      <c r="Q3010" s="50">
        <v>6.9264479107595143E-3</v>
      </c>
      <c r="R3010" s="50">
        <v>3.2309964585284065E-3</v>
      </c>
      <c r="S3010" s="50">
        <v>1.74295911908111</v>
      </c>
      <c r="T3010" s="50">
        <v>5.5727493153357646E-3</v>
      </c>
      <c r="U3010" s="50">
        <v>2.9984071736770357</v>
      </c>
      <c r="V3010" s="51">
        <v>87.88711596295515</v>
      </c>
      <c r="X3010" s="49">
        <v>0.25</v>
      </c>
      <c r="Y3010" s="49">
        <v>18.59</v>
      </c>
      <c r="Z3010" s="49">
        <v>0.67</v>
      </c>
      <c r="AA3010" s="49">
        <v>5.46</v>
      </c>
      <c r="AB3010" s="49">
        <v>13.24</v>
      </c>
      <c r="AC3010" s="49">
        <v>0.24</v>
      </c>
      <c r="AD3010" s="49">
        <v>2.57</v>
      </c>
      <c r="AE3010" s="312"/>
      <c r="AF3010" s="465" t="s">
        <v>433</v>
      </c>
      <c r="AG3010" s="343">
        <v>30</v>
      </c>
      <c r="AH3010" s="343">
        <v>15</v>
      </c>
      <c r="AI3010" s="343"/>
      <c r="AJ3010" s="343"/>
      <c r="AK3010" s="343"/>
      <c r="AL3010" s="343"/>
      <c r="AM3010" s="343"/>
      <c r="AN3010" s="343"/>
      <c r="AO3010" s="343"/>
      <c r="AP3010" s="343"/>
      <c r="AQ3010" s="343"/>
      <c r="AR3010" s="343"/>
      <c r="AS3010" s="343"/>
      <c r="AT3010" s="343"/>
      <c r="AU3010" s="343"/>
      <c r="AV3010" s="343"/>
      <c r="AW3010" s="343"/>
      <c r="AX3010" s="343"/>
      <c r="AY3010" s="343"/>
      <c r="AZ3010" s="343"/>
      <c r="BA3010" s="343"/>
      <c r="BB3010" s="343"/>
      <c r="BC3010" s="343"/>
      <c r="BD3010" s="343"/>
      <c r="BE3010" s="475"/>
      <c r="BF3010" s="475"/>
      <c r="BG3010" s="475"/>
      <c r="BH3010" s="475"/>
      <c r="BI3010" s="475"/>
      <c r="BJ3010" s="475"/>
      <c r="BK3010" s="475"/>
      <c r="BL3010" s="475"/>
      <c r="BM3010" s="475"/>
      <c r="BN3010" s="475"/>
      <c r="BO3010" s="475"/>
      <c r="BP3010" s="306"/>
      <c r="BQ3010" s="496"/>
      <c r="BR3010" s="496"/>
      <c r="BS3010" s="496"/>
      <c r="BT3010" s="496"/>
      <c r="BU3010" s="496"/>
      <c r="BV3010" s="496"/>
    </row>
    <row r="3011" spans="1:74" s="52" customFormat="1" ht="12.75">
      <c r="A3011" s="45">
        <v>2670.080468178493</v>
      </c>
      <c r="B3011" s="46" t="s">
        <v>364</v>
      </c>
      <c r="C3011" s="47" t="s">
        <v>316</v>
      </c>
      <c r="D3011" s="48">
        <v>169.32022047683</v>
      </c>
      <c r="E3011" s="49">
        <v>40.50403</v>
      </c>
      <c r="F3011" s="49">
        <v>9.9199999999999997E-2</v>
      </c>
      <c r="G3011" s="49">
        <v>11.59163</v>
      </c>
      <c r="H3011" s="49">
        <v>0.34079999999999999</v>
      </c>
      <c r="I3011" s="49">
        <v>0.15079999999999999</v>
      </c>
      <c r="J3011" s="49">
        <v>47.32405</v>
      </c>
      <c r="K3011" s="49">
        <v>0.20480000000000001</v>
      </c>
      <c r="L3011" s="49">
        <v>100.21531000000002</v>
      </c>
      <c r="M3011" s="47"/>
      <c r="N3011" s="50">
        <v>0.99943626657058271</v>
      </c>
      <c r="O3011" s="50">
        <v>1.935280656684944E-3</v>
      </c>
      <c r="P3011" s="50">
        <v>0.23919790566386714</v>
      </c>
      <c r="Q3011" s="50">
        <v>6.7639493537397875E-3</v>
      </c>
      <c r="R3011" s="50">
        <v>3.151693306430235E-3</v>
      </c>
      <c r="S3011" s="50">
        <v>1.7407937497294719</v>
      </c>
      <c r="T3011" s="50">
        <v>5.4143268352703318E-3</v>
      </c>
      <c r="U3011" s="50">
        <v>2.9966931721160468</v>
      </c>
      <c r="V3011" s="51">
        <v>87.919246780040154</v>
      </c>
      <c r="X3011" s="49">
        <v>0.25</v>
      </c>
      <c r="Y3011" s="49">
        <v>19.98</v>
      </c>
      <c r="Z3011" s="49">
        <v>0.67</v>
      </c>
      <c r="AA3011" s="49">
        <v>5.55</v>
      </c>
      <c r="AB3011" s="49">
        <v>13.76</v>
      </c>
      <c r="AC3011" s="49">
        <v>0.24</v>
      </c>
      <c r="AD3011" s="49">
        <v>2.65</v>
      </c>
      <c r="AE3011" s="312"/>
      <c r="AF3011" s="465" t="s">
        <v>433</v>
      </c>
      <c r="AG3011" s="343">
        <v>30</v>
      </c>
      <c r="AH3011" s="343">
        <v>15</v>
      </c>
      <c r="AI3011" s="343"/>
      <c r="AJ3011" s="343"/>
      <c r="AK3011" s="343"/>
      <c r="AL3011" s="343"/>
      <c r="AM3011" s="343"/>
      <c r="AN3011" s="343"/>
      <c r="AO3011" s="343"/>
      <c r="AP3011" s="343"/>
      <c r="AQ3011" s="343"/>
      <c r="AR3011" s="343"/>
      <c r="AS3011" s="343"/>
      <c r="AT3011" s="343"/>
      <c r="AU3011" s="343"/>
      <c r="AV3011" s="343"/>
      <c r="AW3011" s="343"/>
      <c r="AX3011" s="343"/>
      <c r="AY3011" s="343"/>
      <c r="AZ3011" s="343"/>
      <c r="BA3011" s="343"/>
      <c r="BB3011" s="343"/>
      <c r="BC3011" s="343"/>
      <c r="BD3011" s="343"/>
      <c r="BE3011" s="475"/>
      <c r="BF3011" s="475"/>
      <c r="BG3011" s="475"/>
      <c r="BH3011" s="475"/>
      <c r="BI3011" s="475"/>
      <c r="BJ3011" s="475"/>
      <c r="BK3011" s="475"/>
      <c r="BL3011" s="475"/>
      <c r="BM3011" s="475"/>
      <c r="BN3011" s="475"/>
      <c r="BO3011" s="475"/>
      <c r="BP3011" s="306"/>
      <c r="BQ3011" s="496"/>
      <c r="BR3011" s="496"/>
      <c r="BS3011" s="496"/>
      <c r="BT3011" s="496"/>
      <c r="BU3011" s="496"/>
      <c r="BV3011" s="496"/>
    </row>
    <row r="3012" spans="1:74" s="52" customFormat="1" ht="12.75">
      <c r="A3012" s="45">
        <v>2670.080468178493</v>
      </c>
      <c r="B3012" s="46" t="s">
        <v>364</v>
      </c>
      <c r="C3012" s="47" t="s">
        <v>316</v>
      </c>
      <c r="D3012" s="48">
        <v>174.30022047682999</v>
      </c>
      <c r="E3012" s="49">
        <v>40.544519999999999</v>
      </c>
      <c r="F3012" s="49">
        <v>0.1172</v>
      </c>
      <c r="G3012" s="49">
        <v>11.54166</v>
      </c>
      <c r="H3012" s="49">
        <v>0.3382</v>
      </c>
      <c r="I3012" s="49">
        <v>0.1419</v>
      </c>
      <c r="J3012" s="49">
        <v>47.32405</v>
      </c>
      <c r="K3012" s="49">
        <v>0.21110000000000001</v>
      </c>
      <c r="L3012" s="49">
        <v>100.21863</v>
      </c>
      <c r="M3012" s="47"/>
      <c r="N3012" s="50">
        <v>0.99994801914349496</v>
      </c>
      <c r="O3012" s="50">
        <v>2.2853266699710828E-3</v>
      </c>
      <c r="P3012" s="50">
        <v>0.23805073771208143</v>
      </c>
      <c r="Q3012" s="50">
        <v>6.7090766990856787E-3</v>
      </c>
      <c r="R3012" s="50">
        <v>2.9642402213221437E-3</v>
      </c>
      <c r="S3012" s="50">
        <v>1.7399457648249887</v>
      </c>
      <c r="T3012" s="50">
        <v>5.5781622456192248E-3</v>
      </c>
      <c r="U3012" s="50">
        <v>2.995481327516563</v>
      </c>
      <c r="V3012" s="51">
        <v>87.9650577032494</v>
      </c>
      <c r="X3012" s="49">
        <v>0.25</v>
      </c>
      <c r="Y3012" s="49">
        <v>17.239999999999998</v>
      </c>
      <c r="Z3012" s="49">
        <v>0.67</v>
      </c>
      <c r="AA3012" s="49">
        <v>5.6</v>
      </c>
      <c r="AB3012" s="49">
        <v>14.54</v>
      </c>
      <c r="AC3012" s="49">
        <v>0.24</v>
      </c>
      <c r="AD3012" s="49">
        <v>2.57</v>
      </c>
      <c r="AE3012" s="312"/>
      <c r="AF3012" s="465" t="s">
        <v>433</v>
      </c>
      <c r="AG3012" s="343">
        <v>30</v>
      </c>
      <c r="AH3012" s="343">
        <v>15</v>
      </c>
      <c r="AI3012" s="343"/>
      <c r="AJ3012" s="343"/>
      <c r="AK3012" s="343"/>
      <c r="AL3012" s="343"/>
      <c r="AM3012" s="343"/>
      <c r="AN3012" s="343"/>
      <c r="AO3012" s="343"/>
      <c r="AP3012" s="343"/>
      <c r="AQ3012" s="343"/>
      <c r="AR3012" s="343"/>
      <c r="AS3012" s="343"/>
      <c r="AT3012" s="343"/>
      <c r="AU3012" s="343"/>
      <c r="AV3012" s="343"/>
      <c r="AW3012" s="343"/>
      <c r="AX3012" s="343"/>
      <c r="AY3012" s="343"/>
      <c r="AZ3012" s="343"/>
      <c r="BA3012" s="343"/>
      <c r="BB3012" s="343"/>
      <c r="BC3012" s="343"/>
      <c r="BD3012" s="343"/>
      <c r="BE3012" s="475"/>
      <c r="BF3012" s="475"/>
      <c r="BG3012" s="475"/>
      <c r="BH3012" s="475"/>
      <c r="BI3012" s="475"/>
      <c r="BJ3012" s="475"/>
      <c r="BK3012" s="475"/>
      <c r="BL3012" s="475"/>
      <c r="BM3012" s="475"/>
      <c r="BN3012" s="475"/>
      <c r="BO3012" s="475"/>
      <c r="BP3012" s="306"/>
      <c r="BQ3012" s="496"/>
      <c r="BR3012" s="496"/>
      <c r="BS3012" s="496"/>
      <c r="BT3012" s="496"/>
      <c r="BU3012" s="496"/>
      <c r="BV3012" s="496"/>
    </row>
    <row r="3013" spans="1:74" s="52" customFormat="1" ht="12.75">
      <c r="A3013" s="45">
        <v>2670.080468178493</v>
      </c>
      <c r="B3013" s="46" t="s">
        <v>364</v>
      </c>
      <c r="C3013" s="47" t="s">
        <v>316</v>
      </c>
      <c r="D3013" s="48">
        <v>179.28022047682998</v>
      </c>
      <c r="E3013" s="49">
        <v>40.56476</v>
      </c>
      <c r="F3013" s="49">
        <v>8.2699999999999996E-2</v>
      </c>
      <c r="G3013" s="49">
        <v>11.611610000000001</v>
      </c>
      <c r="H3013" s="49">
        <v>0.373</v>
      </c>
      <c r="I3013" s="49">
        <v>0.14649999999999999</v>
      </c>
      <c r="J3013" s="49">
        <v>47.334139999999998</v>
      </c>
      <c r="K3013" s="49">
        <v>0.20810000000000001</v>
      </c>
      <c r="L3013" s="49">
        <v>100.32080999999999</v>
      </c>
      <c r="M3013" s="47"/>
      <c r="N3013" s="50">
        <v>1.0000719060726924</v>
      </c>
      <c r="O3013" s="50">
        <v>1.611993332206635E-3</v>
      </c>
      <c r="P3013" s="50">
        <v>0.23940364102566392</v>
      </c>
      <c r="Q3013" s="50">
        <v>7.3966495183360624E-3</v>
      </c>
      <c r="R3013" s="50">
        <v>3.0591845719447172E-3</v>
      </c>
      <c r="S3013" s="50">
        <v>1.7396639060538195</v>
      </c>
      <c r="T3013" s="50">
        <v>5.4968266882314014E-3</v>
      </c>
      <c r="U3013" s="50">
        <v>2.9967041072628948</v>
      </c>
      <c r="V3013" s="51">
        <v>87.903210207304312</v>
      </c>
      <c r="X3013" s="49">
        <v>0.25</v>
      </c>
      <c r="Y3013" s="49">
        <v>23.85</v>
      </c>
      <c r="Z3013" s="49">
        <v>0.67</v>
      </c>
      <c r="AA3013" s="49">
        <v>5.13</v>
      </c>
      <c r="AB3013" s="49">
        <v>14.14</v>
      </c>
      <c r="AC3013" s="49">
        <v>0.24</v>
      </c>
      <c r="AD3013" s="49">
        <v>2.62</v>
      </c>
      <c r="AE3013" s="312"/>
      <c r="AF3013" s="465" t="s">
        <v>433</v>
      </c>
      <c r="AG3013" s="343">
        <v>30</v>
      </c>
      <c r="AH3013" s="343">
        <v>15</v>
      </c>
      <c r="AI3013" s="343"/>
      <c r="AJ3013" s="343"/>
      <c r="AK3013" s="343"/>
      <c r="AL3013" s="343"/>
      <c r="AM3013" s="343"/>
      <c r="AN3013" s="343"/>
      <c r="AO3013" s="343"/>
      <c r="AP3013" s="343"/>
      <c r="AQ3013" s="343"/>
      <c r="AR3013" s="343"/>
      <c r="AS3013" s="343"/>
      <c r="AT3013" s="343"/>
      <c r="AU3013" s="343"/>
      <c r="AV3013" s="343"/>
      <c r="AW3013" s="343"/>
      <c r="AX3013" s="343"/>
      <c r="AY3013" s="343"/>
      <c r="AZ3013" s="343"/>
      <c r="BA3013" s="343"/>
      <c r="BB3013" s="343"/>
      <c r="BC3013" s="343"/>
      <c r="BD3013" s="343"/>
      <c r="BE3013" s="475"/>
      <c r="BF3013" s="475"/>
      <c r="BG3013" s="475"/>
      <c r="BH3013" s="475"/>
      <c r="BI3013" s="475"/>
      <c r="BJ3013" s="475"/>
      <c r="BK3013" s="475"/>
      <c r="BL3013" s="475"/>
      <c r="BM3013" s="475"/>
      <c r="BN3013" s="475"/>
      <c r="BO3013" s="475"/>
      <c r="BP3013" s="306"/>
      <c r="BQ3013" s="496"/>
      <c r="BR3013" s="496"/>
      <c r="BS3013" s="496"/>
      <c r="BT3013" s="496"/>
      <c r="BU3013" s="496"/>
      <c r="BV3013" s="496"/>
    </row>
    <row r="3014" spans="1:74" s="52" customFormat="1" ht="12.75">
      <c r="A3014" s="45">
        <v>2670.080468178493</v>
      </c>
      <c r="B3014" s="46" t="s">
        <v>364</v>
      </c>
      <c r="C3014" s="47" t="s">
        <v>316</v>
      </c>
      <c r="D3014" s="48">
        <v>184.26022047682997</v>
      </c>
      <c r="E3014" s="49">
        <v>40.443309999999997</v>
      </c>
      <c r="F3014" s="49">
        <v>8.0100000000000005E-2</v>
      </c>
      <c r="G3014" s="49">
        <v>11.641590000000001</v>
      </c>
      <c r="H3014" s="49">
        <v>0.34089999999999998</v>
      </c>
      <c r="I3014" s="49">
        <v>0.14879999999999999</v>
      </c>
      <c r="J3014" s="49">
        <v>47.32405</v>
      </c>
      <c r="K3014" s="49">
        <v>0.20730000000000001</v>
      </c>
      <c r="L3014" s="49">
        <v>100.18604999999999</v>
      </c>
      <c r="M3014" s="47"/>
      <c r="N3014" s="50">
        <v>0.99870130054878825</v>
      </c>
      <c r="O3014" s="50">
        <v>1.5638563369516597E-3</v>
      </c>
      <c r="P3014" s="50">
        <v>0.24041259549478794</v>
      </c>
      <c r="Q3014" s="50">
        <v>6.7711091822173202E-3</v>
      </c>
      <c r="R3014" s="50">
        <v>3.1122723439204088E-3</v>
      </c>
      <c r="S3014" s="50">
        <v>1.7421252413362278</v>
      </c>
      <c r="T3014" s="50">
        <v>5.4846115344151141E-3</v>
      </c>
      <c r="U3014" s="50">
        <v>2.9981709867773088</v>
      </c>
      <c r="V3014" s="51">
        <v>87.873492700695436</v>
      </c>
      <c r="X3014" s="49">
        <v>0.25</v>
      </c>
      <c r="Y3014" s="49">
        <v>25.72</v>
      </c>
      <c r="Z3014" s="49">
        <v>0.67</v>
      </c>
      <c r="AA3014" s="49">
        <v>5.55</v>
      </c>
      <c r="AB3014" s="49">
        <v>14.18</v>
      </c>
      <c r="AC3014" s="49">
        <v>0.24</v>
      </c>
      <c r="AD3014" s="49">
        <v>2.61</v>
      </c>
      <c r="AE3014" s="312"/>
      <c r="AF3014" s="465" t="s">
        <v>433</v>
      </c>
      <c r="AG3014" s="343">
        <v>30</v>
      </c>
      <c r="AH3014" s="343">
        <v>15</v>
      </c>
      <c r="AI3014" s="343"/>
      <c r="AJ3014" s="343"/>
      <c r="AK3014" s="343"/>
      <c r="AL3014" s="343"/>
      <c r="AM3014" s="343"/>
      <c r="AN3014" s="343"/>
      <c r="AO3014" s="343"/>
      <c r="AP3014" s="343"/>
      <c r="AQ3014" s="343"/>
      <c r="AR3014" s="343"/>
      <c r="AS3014" s="343"/>
      <c r="AT3014" s="343"/>
      <c r="AU3014" s="343"/>
      <c r="AV3014" s="343"/>
      <c r="AW3014" s="343"/>
      <c r="AX3014" s="343"/>
      <c r="AY3014" s="343"/>
      <c r="AZ3014" s="343"/>
      <c r="BA3014" s="343"/>
      <c r="BB3014" s="343"/>
      <c r="BC3014" s="343"/>
      <c r="BD3014" s="343"/>
      <c r="BE3014" s="475"/>
      <c r="BF3014" s="475"/>
      <c r="BG3014" s="475"/>
      <c r="BH3014" s="475"/>
      <c r="BI3014" s="475"/>
      <c r="BJ3014" s="475"/>
      <c r="BK3014" s="475"/>
      <c r="BL3014" s="475"/>
      <c r="BM3014" s="475"/>
      <c r="BN3014" s="475"/>
      <c r="BO3014" s="475"/>
      <c r="BP3014" s="306"/>
      <c r="BQ3014" s="496"/>
      <c r="BR3014" s="496"/>
      <c r="BS3014" s="496"/>
      <c r="BT3014" s="496"/>
      <c r="BU3014" s="496"/>
      <c r="BV3014" s="496"/>
    </row>
    <row r="3015" spans="1:74" s="52" customFormat="1" ht="12.75">
      <c r="A3015" s="45">
        <v>2670.080468178493</v>
      </c>
      <c r="B3015" s="46" t="s">
        <v>364</v>
      </c>
      <c r="C3015" s="47" t="s">
        <v>316</v>
      </c>
      <c r="D3015" s="48">
        <v>189.24022047682996</v>
      </c>
      <c r="E3015" s="49">
        <v>40.453429999999997</v>
      </c>
      <c r="F3015" s="49">
        <v>0.08</v>
      </c>
      <c r="G3015" s="49">
        <v>11.581630000000001</v>
      </c>
      <c r="H3015" s="49">
        <v>0.35449999999999998</v>
      </c>
      <c r="I3015" s="49">
        <v>0.1371</v>
      </c>
      <c r="J3015" s="49">
        <v>47.263480000000001</v>
      </c>
      <c r="K3015" s="49">
        <v>0.20960000000000001</v>
      </c>
      <c r="L3015" s="49">
        <v>100.07973999999999</v>
      </c>
      <c r="M3015" s="47"/>
      <c r="N3015" s="50">
        <v>0.99967291030421823</v>
      </c>
      <c r="O3015" s="50">
        <v>1.5630323789569156E-3</v>
      </c>
      <c r="P3015" s="50">
        <v>0.23934714586540193</v>
      </c>
      <c r="Q3015" s="50">
        <v>7.0463255542319199E-3</v>
      </c>
      <c r="R3015" s="50">
        <v>2.8696290930908122E-3</v>
      </c>
      <c r="S3015" s="50">
        <v>1.7411525118637556</v>
      </c>
      <c r="T3015" s="50">
        <v>5.5494698782123193E-3</v>
      </c>
      <c r="U3015" s="50">
        <v>2.9972010249378673</v>
      </c>
      <c r="V3015" s="51">
        <v>87.914810036380544</v>
      </c>
      <c r="X3015" s="49">
        <v>0.25</v>
      </c>
      <c r="Y3015" s="49">
        <v>26.14</v>
      </c>
      <c r="Z3015" s="49">
        <v>0.67</v>
      </c>
      <c r="AA3015" s="49">
        <v>5.39</v>
      </c>
      <c r="AB3015" s="49">
        <v>15.51</v>
      </c>
      <c r="AC3015" s="49">
        <v>0.24</v>
      </c>
      <c r="AD3015" s="49">
        <v>2.6</v>
      </c>
      <c r="AE3015" s="312"/>
      <c r="AF3015" s="465" t="s">
        <v>433</v>
      </c>
      <c r="AG3015" s="343">
        <v>30</v>
      </c>
      <c r="AH3015" s="343">
        <v>15</v>
      </c>
      <c r="AI3015" s="343"/>
      <c r="AJ3015" s="343"/>
      <c r="AK3015" s="343"/>
      <c r="AL3015" s="343"/>
      <c r="AM3015" s="343"/>
      <c r="AN3015" s="343"/>
      <c r="AO3015" s="343"/>
      <c r="AP3015" s="343"/>
      <c r="AQ3015" s="343"/>
      <c r="AR3015" s="343"/>
      <c r="AS3015" s="343"/>
      <c r="AT3015" s="343"/>
      <c r="AU3015" s="343"/>
      <c r="AV3015" s="343"/>
      <c r="AW3015" s="343"/>
      <c r="AX3015" s="343"/>
      <c r="AY3015" s="343"/>
      <c r="AZ3015" s="343"/>
      <c r="BA3015" s="343"/>
      <c r="BB3015" s="343"/>
      <c r="BC3015" s="343"/>
      <c r="BD3015" s="343"/>
      <c r="BE3015" s="475"/>
      <c r="BF3015" s="475"/>
      <c r="BG3015" s="475"/>
      <c r="BH3015" s="475"/>
      <c r="BI3015" s="475"/>
      <c r="BJ3015" s="475"/>
      <c r="BK3015" s="475"/>
      <c r="BL3015" s="475"/>
      <c r="BM3015" s="475"/>
      <c r="BN3015" s="475"/>
      <c r="BO3015" s="475"/>
      <c r="BP3015" s="306"/>
      <c r="BQ3015" s="496"/>
      <c r="BR3015" s="496"/>
      <c r="BS3015" s="496"/>
      <c r="BT3015" s="496"/>
      <c r="BU3015" s="496"/>
      <c r="BV3015" s="496"/>
    </row>
    <row r="3016" spans="1:74" s="52" customFormat="1" ht="12.75">
      <c r="A3016" s="45">
        <v>2670.080468178493</v>
      </c>
      <c r="B3016" s="46" t="s">
        <v>364</v>
      </c>
      <c r="C3016" s="47" t="s">
        <v>316</v>
      </c>
      <c r="D3016" s="48">
        <v>194.22022047682995</v>
      </c>
      <c r="E3016" s="49">
        <v>40.50403</v>
      </c>
      <c r="F3016" s="49">
        <v>0.10009999999999999</v>
      </c>
      <c r="G3016" s="49">
        <v>11.711539999999999</v>
      </c>
      <c r="H3016" s="49">
        <v>0.37280000000000002</v>
      </c>
      <c r="I3016" s="49">
        <v>0.16969999999999999</v>
      </c>
      <c r="J3016" s="49">
        <v>47.394710000000003</v>
      </c>
      <c r="K3016" s="49">
        <v>0.20119999999999999</v>
      </c>
      <c r="L3016" s="49">
        <v>100.45408</v>
      </c>
      <c r="M3016" s="47"/>
      <c r="N3016" s="50">
        <v>0.99792411059982822</v>
      </c>
      <c r="O3016" s="50">
        <v>1.9498839842526036E-3</v>
      </c>
      <c r="P3016" s="50">
        <v>0.24130664397568058</v>
      </c>
      <c r="Q3016" s="50">
        <v>7.3878671224705461E-3</v>
      </c>
      <c r="R3016" s="50">
        <v>3.5413337722611225E-3</v>
      </c>
      <c r="S3016" s="50">
        <v>1.7407551767818408</v>
      </c>
      <c r="T3016" s="50">
        <v>5.3111051953323154E-3</v>
      </c>
      <c r="U3016" s="50">
        <v>2.9981761214316665</v>
      </c>
      <c r="V3016" s="51">
        <v>87.82547338087285</v>
      </c>
      <c r="X3016" s="49">
        <v>0.25</v>
      </c>
      <c r="Y3016" s="49">
        <v>20.57</v>
      </c>
      <c r="Z3016" s="49">
        <v>0.67</v>
      </c>
      <c r="AA3016" s="49">
        <v>5.14</v>
      </c>
      <c r="AB3016" s="49">
        <v>11.88</v>
      </c>
      <c r="AC3016" s="49">
        <v>0.24</v>
      </c>
      <c r="AD3016" s="49">
        <v>2.68</v>
      </c>
      <c r="AE3016" s="312"/>
      <c r="AF3016" s="465" t="s">
        <v>433</v>
      </c>
      <c r="AG3016" s="343">
        <v>30</v>
      </c>
      <c r="AH3016" s="343">
        <v>15</v>
      </c>
      <c r="AI3016" s="343"/>
      <c r="AJ3016" s="343"/>
      <c r="AK3016" s="343"/>
      <c r="AL3016" s="343"/>
      <c r="AM3016" s="343"/>
      <c r="AN3016" s="343"/>
      <c r="AO3016" s="343"/>
      <c r="AP3016" s="343"/>
      <c r="AQ3016" s="343"/>
      <c r="AR3016" s="343"/>
      <c r="AS3016" s="343"/>
      <c r="AT3016" s="343"/>
      <c r="AU3016" s="343"/>
      <c r="AV3016" s="343"/>
      <c r="AW3016" s="343"/>
      <c r="AX3016" s="343"/>
      <c r="AY3016" s="343"/>
      <c r="AZ3016" s="343"/>
      <c r="BA3016" s="343"/>
      <c r="BB3016" s="343"/>
      <c r="BC3016" s="343"/>
      <c r="BD3016" s="343"/>
      <c r="BE3016" s="475"/>
      <c r="BF3016" s="475"/>
      <c r="BG3016" s="475"/>
      <c r="BH3016" s="475"/>
      <c r="BI3016" s="475"/>
      <c r="BJ3016" s="475"/>
      <c r="BK3016" s="475"/>
      <c r="BL3016" s="475"/>
      <c r="BM3016" s="475"/>
      <c r="BN3016" s="475"/>
      <c r="BO3016" s="475"/>
      <c r="BP3016" s="306"/>
      <c r="BQ3016" s="496"/>
      <c r="BR3016" s="496"/>
      <c r="BS3016" s="496"/>
      <c r="BT3016" s="496"/>
      <c r="BU3016" s="496"/>
      <c r="BV3016" s="496"/>
    </row>
    <row r="3017" spans="1:74" s="52" customFormat="1" ht="12.75">
      <c r="A3017" s="45">
        <v>2670.080468178493</v>
      </c>
      <c r="B3017" s="46" t="s">
        <v>364</v>
      </c>
      <c r="C3017" s="47" t="s">
        <v>316</v>
      </c>
      <c r="D3017" s="48">
        <v>199.20022047682994</v>
      </c>
      <c r="E3017" s="49">
        <v>40.676090000000002</v>
      </c>
      <c r="F3017" s="49">
        <v>8.5099999999999995E-2</v>
      </c>
      <c r="G3017" s="49">
        <v>11.691549999999999</v>
      </c>
      <c r="H3017" s="49">
        <v>0.33579999999999999</v>
      </c>
      <c r="I3017" s="49">
        <v>0.15</v>
      </c>
      <c r="J3017" s="49">
        <v>47.233199999999997</v>
      </c>
      <c r="K3017" s="49">
        <v>0.20930000000000001</v>
      </c>
      <c r="L3017" s="49">
        <v>100.38104</v>
      </c>
      <c r="M3017" s="47"/>
      <c r="N3017" s="50">
        <v>1.0020812815032534</v>
      </c>
      <c r="O3017" s="50">
        <v>1.6575579674599744E-3</v>
      </c>
      <c r="P3017" s="50">
        <v>0.24087505979782906</v>
      </c>
      <c r="Q3017" s="50">
        <v>6.6540848477331209E-3</v>
      </c>
      <c r="R3017" s="50">
        <v>3.1299741331553958E-3</v>
      </c>
      <c r="S3017" s="50">
        <v>1.7346811742305186</v>
      </c>
      <c r="T3017" s="50">
        <v>5.5244700818769081E-3</v>
      </c>
      <c r="U3017" s="50">
        <v>2.9946036025618268</v>
      </c>
      <c r="V3017" s="51">
        <v>87.807228382121934</v>
      </c>
      <c r="X3017" s="49">
        <v>0.25</v>
      </c>
      <c r="Y3017" s="49">
        <v>23.82</v>
      </c>
      <c r="Z3017" s="49">
        <v>0.67</v>
      </c>
      <c r="AA3017" s="49">
        <v>5.61</v>
      </c>
      <c r="AB3017" s="49">
        <v>13.83</v>
      </c>
      <c r="AC3017" s="49">
        <v>0.24</v>
      </c>
      <c r="AD3017" s="49">
        <v>2.6</v>
      </c>
      <c r="AE3017" s="312"/>
      <c r="AF3017" s="465" t="s">
        <v>433</v>
      </c>
      <c r="AG3017" s="343">
        <v>30</v>
      </c>
      <c r="AH3017" s="343">
        <v>15</v>
      </c>
      <c r="AI3017" s="343"/>
      <c r="AJ3017" s="343"/>
      <c r="AK3017" s="343"/>
      <c r="AL3017" s="343"/>
      <c r="AM3017" s="343"/>
      <c r="AN3017" s="343"/>
      <c r="AO3017" s="343"/>
      <c r="AP3017" s="343"/>
      <c r="AQ3017" s="343"/>
      <c r="AR3017" s="343"/>
      <c r="AS3017" s="343"/>
      <c r="AT3017" s="343"/>
      <c r="AU3017" s="343"/>
      <c r="AV3017" s="343"/>
      <c r="AW3017" s="343"/>
      <c r="AX3017" s="343"/>
      <c r="AY3017" s="343"/>
      <c r="AZ3017" s="343"/>
      <c r="BA3017" s="343"/>
      <c r="BB3017" s="343"/>
      <c r="BC3017" s="343"/>
      <c r="BD3017" s="343"/>
      <c r="BE3017" s="475"/>
      <c r="BF3017" s="475"/>
      <c r="BG3017" s="475"/>
      <c r="BH3017" s="475"/>
      <c r="BI3017" s="475"/>
      <c r="BJ3017" s="475"/>
      <c r="BK3017" s="475"/>
      <c r="BL3017" s="475"/>
      <c r="BM3017" s="475"/>
      <c r="BN3017" s="475"/>
      <c r="BO3017" s="475"/>
      <c r="BP3017" s="306"/>
      <c r="BQ3017" s="496"/>
      <c r="BR3017" s="496"/>
      <c r="BS3017" s="496"/>
      <c r="BT3017" s="496"/>
      <c r="BU3017" s="496"/>
      <c r="BV3017" s="496"/>
    </row>
    <row r="3018" spans="1:74" s="52" customFormat="1" ht="12.75">
      <c r="A3018" s="45">
        <v>2670.080468178493</v>
      </c>
      <c r="B3018" s="46" t="s">
        <v>364</v>
      </c>
      <c r="C3018" s="47" t="s">
        <v>316</v>
      </c>
      <c r="D3018" s="48">
        <v>204.18022047682993</v>
      </c>
      <c r="E3018" s="49">
        <v>40.514150000000001</v>
      </c>
      <c r="F3018" s="49">
        <v>0.1037</v>
      </c>
      <c r="G3018" s="49">
        <v>11.581630000000001</v>
      </c>
      <c r="H3018" s="49">
        <v>0.37580000000000002</v>
      </c>
      <c r="I3018" s="49">
        <v>0.1671</v>
      </c>
      <c r="J3018" s="49">
        <v>47.344239999999999</v>
      </c>
      <c r="K3018" s="49">
        <v>0.20080000000000001</v>
      </c>
      <c r="L3018" s="49">
        <v>100.28742000000001</v>
      </c>
      <c r="M3018" s="47"/>
      <c r="N3018" s="50">
        <v>0.99912928991337735</v>
      </c>
      <c r="O3018" s="50">
        <v>2.0219440339644982E-3</v>
      </c>
      <c r="P3018" s="50">
        <v>0.23885846627911222</v>
      </c>
      <c r="Q3018" s="50">
        <v>7.454450361132306E-3</v>
      </c>
      <c r="R3018" s="50">
        <v>3.4904156570643489E-3</v>
      </c>
      <c r="S3018" s="50">
        <v>1.740566633657175</v>
      </c>
      <c r="T3018" s="50">
        <v>5.3056221168683842E-3</v>
      </c>
      <c r="U3018" s="50">
        <v>2.996826822018694</v>
      </c>
      <c r="V3018" s="51">
        <v>87.932937382333861</v>
      </c>
      <c r="X3018" s="49">
        <v>0.25</v>
      </c>
      <c r="Y3018" s="49">
        <v>20.260000000000002</v>
      </c>
      <c r="Z3018" s="49">
        <v>0.67</v>
      </c>
      <c r="AA3018" s="49">
        <v>5.05</v>
      </c>
      <c r="AB3018" s="49">
        <v>12.62</v>
      </c>
      <c r="AC3018" s="49">
        <v>0.24</v>
      </c>
      <c r="AD3018" s="49">
        <v>2.69</v>
      </c>
      <c r="AE3018" s="312"/>
      <c r="AF3018" s="465" t="s">
        <v>433</v>
      </c>
      <c r="AG3018" s="343">
        <v>30</v>
      </c>
      <c r="AH3018" s="343">
        <v>15</v>
      </c>
      <c r="AI3018" s="343"/>
      <c r="AJ3018" s="343"/>
      <c r="AK3018" s="343"/>
      <c r="AL3018" s="343"/>
      <c r="AM3018" s="343"/>
      <c r="AN3018" s="343"/>
      <c r="AO3018" s="343"/>
      <c r="AP3018" s="343"/>
      <c r="AQ3018" s="343"/>
      <c r="AR3018" s="343"/>
      <c r="AS3018" s="343"/>
      <c r="AT3018" s="343"/>
      <c r="AU3018" s="343"/>
      <c r="AV3018" s="343"/>
      <c r="AW3018" s="343"/>
      <c r="AX3018" s="343"/>
      <c r="AY3018" s="343"/>
      <c r="AZ3018" s="343"/>
      <c r="BA3018" s="343"/>
      <c r="BB3018" s="343"/>
      <c r="BC3018" s="343"/>
      <c r="BD3018" s="343"/>
      <c r="BE3018" s="475"/>
      <c r="BF3018" s="475"/>
      <c r="BG3018" s="475"/>
      <c r="BH3018" s="475"/>
      <c r="BI3018" s="475"/>
      <c r="BJ3018" s="475"/>
      <c r="BK3018" s="475"/>
      <c r="BL3018" s="475"/>
      <c r="BM3018" s="475"/>
      <c r="BN3018" s="475"/>
      <c r="BO3018" s="475"/>
      <c r="BP3018" s="306"/>
      <c r="BQ3018" s="496"/>
      <c r="BR3018" s="496"/>
      <c r="BS3018" s="496"/>
      <c r="BT3018" s="496"/>
      <c r="BU3018" s="496"/>
      <c r="BV3018" s="496"/>
    </row>
    <row r="3019" spans="1:74" s="52" customFormat="1" ht="12.75">
      <c r="A3019" s="45">
        <v>2670.080468178493</v>
      </c>
      <c r="B3019" s="46" t="s">
        <v>364</v>
      </c>
      <c r="C3019" s="47" t="s">
        <v>316</v>
      </c>
      <c r="D3019" s="48">
        <v>209.16022047682992</v>
      </c>
      <c r="E3019" s="49">
        <v>40.605240000000002</v>
      </c>
      <c r="F3019" s="49">
        <v>7.9600000000000004E-2</v>
      </c>
      <c r="G3019" s="49">
        <v>11.681559999999999</v>
      </c>
      <c r="H3019" s="49">
        <v>0.35849999999999999</v>
      </c>
      <c r="I3019" s="49">
        <v>0.14069999999999999</v>
      </c>
      <c r="J3019" s="49">
        <v>47.152439999999999</v>
      </c>
      <c r="K3019" s="49">
        <v>0.2102</v>
      </c>
      <c r="L3019" s="49">
        <v>100.22824</v>
      </c>
      <c r="M3019" s="47"/>
      <c r="N3019" s="50">
        <v>1.0020153604360087</v>
      </c>
      <c r="O3019" s="50">
        <v>1.5530333437274709E-3</v>
      </c>
      <c r="P3019" s="50">
        <v>0.24107331247153307</v>
      </c>
      <c r="Q3019" s="50">
        <v>7.1158264883736779E-3</v>
      </c>
      <c r="R3019" s="50">
        <v>2.9408449919189885E-3</v>
      </c>
      <c r="S3019" s="50">
        <v>1.7346226543858161</v>
      </c>
      <c r="T3019" s="50">
        <v>5.5575407591583036E-3</v>
      </c>
      <c r="U3019" s="50">
        <v>2.9948785728765364</v>
      </c>
      <c r="V3019" s="51">
        <v>87.798056152587208</v>
      </c>
      <c r="X3019" s="49">
        <v>0.25</v>
      </c>
      <c r="Y3019" s="49">
        <v>24.34</v>
      </c>
      <c r="Z3019" s="49">
        <v>0.67</v>
      </c>
      <c r="AA3019" s="49">
        <v>5.23</v>
      </c>
      <c r="AB3019" s="49">
        <v>15.02</v>
      </c>
      <c r="AC3019" s="49">
        <v>0.24</v>
      </c>
      <c r="AD3019" s="49">
        <v>2.57</v>
      </c>
      <c r="AE3019" s="312"/>
      <c r="AF3019" s="465" t="s">
        <v>433</v>
      </c>
      <c r="AG3019" s="343">
        <v>30</v>
      </c>
      <c r="AH3019" s="343">
        <v>15</v>
      </c>
      <c r="AI3019" s="343"/>
      <c r="AJ3019" s="343"/>
      <c r="AK3019" s="343"/>
      <c r="AL3019" s="343"/>
      <c r="AM3019" s="343"/>
      <c r="AN3019" s="343"/>
      <c r="AO3019" s="343"/>
      <c r="AP3019" s="343"/>
      <c r="AQ3019" s="343"/>
      <c r="AR3019" s="343"/>
      <c r="AS3019" s="343"/>
      <c r="AT3019" s="343"/>
      <c r="AU3019" s="343"/>
      <c r="AV3019" s="343"/>
      <c r="AW3019" s="343"/>
      <c r="AX3019" s="343"/>
      <c r="AY3019" s="343"/>
      <c r="AZ3019" s="343"/>
      <c r="BA3019" s="343"/>
      <c r="BB3019" s="343"/>
      <c r="BC3019" s="343"/>
      <c r="BD3019" s="343"/>
      <c r="BE3019" s="475"/>
      <c r="BF3019" s="475"/>
      <c r="BG3019" s="475"/>
      <c r="BH3019" s="475"/>
      <c r="BI3019" s="475"/>
      <c r="BJ3019" s="475"/>
      <c r="BK3019" s="475"/>
      <c r="BL3019" s="475"/>
      <c r="BM3019" s="475"/>
      <c r="BN3019" s="475"/>
      <c r="BO3019" s="475"/>
      <c r="BP3019" s="306"/>
      <c r="BQ3019" s="496"/>
      <c r="BR3019" s="496"/>
      <c r="BS3019" s="496"/>
      <c r="BT3019" s="496"/>
      <c r="BU3019" s="496"/>
      <c r="BV3019" s="496"/>
    </row>
    <row r="3020" spans="1:74" s="52" customFormat="1" ht="12.75">
      <c r="A3020" s="45">
        <v>2670.080468178493</v>
      </c>
      <c r="B3020" s="46" t="s">
        <v>364</v>
      </c>
      <c r="C3020" s="47" t="s">
        <v>316</v>
      </c>
      <c r="D3020" s="48">
        <v>214.14022047682991</v>
      </c>
      <c r="E3020" s="49">
        <v>40.524270000000001</v>
      </c>
      <c r="F3020" s="49">
        <v>9.8400000000000001E-2</v>
      </c>
      <c r="G3020" s="49">
        <v>11.54166</v>
      </c>
      <c r="H3020" s="49">
        <v>0.34510000000000002</v>
      </c>
      <c r="I3020" s="49">
        <v>0.17560000000000001</v>
      </c>
      <c r="J3020" s="49">
        <v>47.344239999999999</v>
      </c>
      <c r="K3020" s="49">
        <v>0.21260000000000001</v>
      </c>
      <c r="L3020" s="49">
        <v>100.24186999999999</v>
      </c>
      <c r="M3020" s="47"/>
      <c r="N3020" s="50">
        <v>0.99956749261509059</v>
      </c>
      <c r="O3020" s="50">
        <v>1.9189666937629987E-3</v>
      </c>
      <c r="P3020" s="50">
        <v>0.23807905719934638</v>
      </c>
      <c r="Q3020" s="50">
        <v>6.8467705697020289E-3</v>
      </c>
      <c r="R3020" s="50">
        <v>3.6686575483932194E-3</v>
      </c>
      <c r="S3020" s="50">
        <v>1.7408951624123972</v>
      </c>
      <c r="T3020" s="50">
        <v>5.6184669586911819E-3</v>
      </c>
      <c r="U3020" s="50">
        <v>2.9965945739973838</v>
      </c>
      <c r="V3020" s="51">
        <v>87.969572577552057</v>
      </c>
      <c r="X3020" s="49">
        <v>0.25</v>
      </c>
      <c r="Y3020" s="49">
        <v>21.08</v>
      </c>
      <c r="Z3020" s="49">
        <v>0.68</v>
      </c>
      <c r="AA3020" s="49">
        <v>5.55</v>
      </c>
      <c r="AB3020" s="49">
        <v>11.8</v>
      </c>
      <c r="AC3020" s="49">
        <v>0.24</v>
      </c>
      <c r="AD3020" s="49">
        <v>2.5499999999999998</v>
      </c>
      <c r="AE3020" s="312"/>
      <c r="AF3020" s="465" t="s">
        <v>433</v>
      </c>
      <c r="AG3020" s="343">
        <v>30</v>
      </c>
      <c r="AH3020" s="343">
        <v>15</v>
      </c>
      <c r="AI3020" s="343"/>
      <c r="AJ3020" s="343"/>
      <c r="AK3020" s="343"/>
      <c r="AL3020" s="343"/>
      <c r="AM3020" s="343"/>
      <c r="AN3020" s="343"/>
      <c r="AO3020" s="343"/>
      <c r="AP3020" s="343"/>
      <c r="AQ3020" s="343"/>
      <c r="AR3020" s="343"/>
      <c r="AS3020" s="343"/>
      <c r="AT3020" s="343"/>
      <c r="AU3020" s="343"/>
      <c r="AV3020" s="343"/>
      <c r="AW3020" s="343"/>
      <c r="AX3020" s="343"/>
      <c r="AY3020" s="343"/>
      <c r="AZ3020" s="343"/>
      <c r="BA3020" s="343"/>
      <c r="BB3020" s="343"/>
      <c r="BC3020" s="343"/>
      <c r="BD3020" s="343"/>
      <c r="BE3020" s="475"/>
      <c r="BF3020" s="475"/>
      <c r="BG3020" s="475"/>
      <c r="BH3020" s="475"/>
      <c r="BI3020" s="475"/>
      <c r="BJ3020" s="475"/>
      <c r="BK3020" s="475"/>
      <c r="BL3020" s="475"/>
      <c r="BM3020" s="475"/>
      <c r="BN3020" s="475"/>
      <c r="BO3020" s="475"/>
      <c r="BP3020" s="306"/>
      <c r="BQ3020" s="496"/>
      <c r="BR3020" s="496"/>
      <c r="BS3020" s="496"/>
      <c r="BT3020" s="496"/>
      <c r="BU3020" s="496"/>
      <c r="BV3020" s="496"/>
    </row>
    <row r="3021" spans="1:74" s="52" customFormat="1" ht="12.75">
      <c r="A3021" s="45"/>
      <c r="B3021" s="46"/>
      <c r="C3021" s="47"/>
      <c r="D3021" s="48"/>
      <c r="E3021" s="49"/>
      <c r="F3021" s="49"/>
      <c r="G3021" s="49"/>
      <c r="H3021" s="49"/>
      <c r="I3021" s="49"/>
      <c r="J3021" s="49"/>
      <c r="K3021" s="49"/>
      <c r="L3021" s="49"/>
      <c r="M3021" s="47"/>
      <c r="N3021" s="50"/>
      <c r="O3021" s="50"/>
      <c r="P3021" s="50"/>
      <c r="Q3021" s="50"/>
      <c r="R3021" s="50"/>
      <c r="S3021" s="50"/>
      <c r="T3021" s="50"/>
      <c r="U3021" s="50"/>
      <c r="V3021" s="51"/>
      <c r="AE3021" s="312"/>
      <c r="AF3021" s="312"/>
      <c r="AG3021" s="312"/>
      <c r="AH3021" s="312"/>
      <c r="AI3021" s="312"/>
      <c r="AJ3021" s="312"/>
      <c r="AK3021" s="312"/>
      <c r="AL3021" s="312"/>
      <c r="AM3021" s="312"/>
      <c r="AN3021" s="312"/>
      <c r="AO3021" s="312"/>
      <c r="AP3021" s="312"/>
      <c r="AQ3021" s="312"/>
      <c r="AR3021" s="312"/>
      <c r="AS3021" s="312"/>
      <c r="AT3021" s="312"/>
      <c r="AU3021" s="312"/>
      <c r="AV3021" s="312"/>
      <c r="AW3021" s="312"/>
      <c r="AX3021" s="312"/>
      <c r="AY3021" s="312"/>
      <c r="AZ3021" s="312"/>
      <c r="BA3021" s="312"/>
      <c r="BB3021" s="312"/>
      <c r="BC3021" s="312"/>
      <c r="BD3021" s="312"/>
      <c r="BE3021" s="306"/>
      <c r="BF3021" s="306"/>
      <c r="BG3021" s="306"/>
      <c r="BH3021" s="306"/>
      <c r="BI3021" s="306"/>
      <c r="BJ3021" s="306"/>
      <c r="BK3021" s="306"/>
      <c r="BL3021" s="306"/>
      <c r="BM3021" s="306"/>
      <c r="BN3021" s="306"/>
      <c r="BO3021" s="306"/>
      <c r="BP3021" s="306"/>
      <c r="BQ3021" s="496"/>
      <c r="BR3021" s="496"/>
      <c r="BS3021" s="496"/>
      <c r="BT3021" s="496"/>
      <c r="BU3021" s="496"/>
      <c r="BV3021" s="496"/>
    </row>
    <row r="3022" spans="1:74" s="52" customFormat="1" ht="12.75">
      <c r="A3022" s="45">
        <v>2670.080468178493</v>
      </c>
      <c r="B3022" s="46" t="s">
        <v>364</v>
      </c>
      <c r="C3022" s="47" t="s">
        <v>330</v>
      </c>
      <c r="D3022" s="48">
        <v>0</v>
      </c>
      <c r="E3022" s="49">
        <v>39.763309999999997</v>
      </c>
      <c r="F3022" s="49">
        <v>7.7299999999999994E-2</v>
      </c>
      <c r="G3022" s="49">
        <v>16.825839999999999</v>
      </c>
      <c r="H3022" s="49">
        <v>0.3201</v>
      </c>
      <c r="I3022" s="49">
        <v>0.2218</v>
      </c>
      <c r="J3022" s="49">
        <v>43.872079999999997</v>
      </c>
      <c r="K3022" s="49">
        <v>0.25779999999999997</v>
      </c>
      <c r="L3022" s="49">
        <v>101.33823</v>
      </c>
      <c r="M3022" s="47"/>
      <c r="N3022" s="50">
        <v>0.99466940011592309</v>
      </c>
      <c r="O3022" s="50">
        <v>1.5288016315578136E-3</v>
      </c>
      <c r="P3022" s="50">
        <v>0.35198890744989292</v>
      </c>
      <c r="Q3022" s="50">
        <v>6.440592101303262E-3</v>
      </c>
      <c r="R3022" s="50">
        <v>4.6994118708360115E-3</v>
      </c>
      <c r="S3022" s="50">
        <v>1.6360365398761678</v>
      </c>
      <c r="T3022" s="50">
        <v>6.9093435752805386E-3</v>
      </c>
      <c r="U3022" s="50">
        <v>3.0022729966209614</v>
      </c>
      <c r="V3022" s="51">
        <v>82.294547188853841</v>
      </c>
      <c r="X3022" s="49">
        <v>0.25</v>
      </c>
      <c r="Y3022" s="49">
        <v>24.89</v>
      </c>
      <c r="Z3022" s="49">
        <v>0.56000000000000005</v>
      </c>
      <c r="AA3022" s="49">
        <v>5.82</v>
      </c>
      <c r="AB3022" s="49">
        <v>9.91</v>
      </c>
      <c r="AC3022" s="49">
        <v>0.26</v>
      </c>
      <c r="AD3022" s="49">
        <v>2.2200000000000002</v>
      </c>
      <c r="AE3022" s="312"/>
      <c r="AF3022" s="465" t="s">
        <v>1750</v>
      </c>
      <c r="AG3022" s="343">
        <v>30</v>
      </c>
      <c r="AH3022" s="343">
        <v>15</v>
      </c>
      <c r="AI3022" s="343"/>
      <c r="AJ3022" s="343"/>
      <c r="AK3022" s="343"/>
      <c r="AL3022" s="343"/>
      <c r="AM3022" s="343"/>
      <c r="AN3022" s="343"/>
      <c r="AO3022" s="343"/>
      <c r="AP3022" s="343"/>
      <c r="AQ3022" s="343"/>
      <c r="AR3022" s="343"/>
      <c r="AS3022" s="343"/>
      <c r="AT3022" s="343"/>
      <c r="AU3022" s="343"/>
      <c r="AV3022" s="343"/>
      <c r="AW3022" s="343"/>
      <c r="AX3022" s="343"/>
      <c r="AY3022" s="343"/>
      <c r="AZ3022" s="343"/>
      <c r="BA3022" s="343"/>
      <c r="BB3022" s="343"/>
      <c r="BC3022" s="343"/>
      <c r="BD3022" s="343"/>
      <c r="BE3022" s="475"/>
      <c r="BF3022" s="475"/>
      <c r="BG3022" s="475"/>
      <c r="BH3022" s="475"/>
      <c r="BI3022" s="475"/>
      <c r="BJ3022" s="475"/>
      <c r="BK3022" s="475"/>
      <c r="BL3022" s="475"/>
      <c r="BM3022" s="475"/>
      <c r="BN3022" s="475"/>
      <c r="BO3022" s="475"/>
      <c r="BP3022" s="306"/>
      <c r="BQ3022" s="496"/>
      <c r="BR3022" s="496"/>
      <c r="BS3022" s="496"/>
      <c r="BT3022" s="496"/>
      <c r="BU3022" s="496"/>
      <c r="BV3022" s="496"/>
    </row>
    <row r="3023" spans="1:74" s="52" customFormat="1" ht="12.75">
      <c r="A3023" s="45">
        <v>2670.080468178493</v>
      </c>
      <c r="B3023" s="46" t="s">
        <v>364</v>
      </c>
      <c r="C3023" s="47" t="s">
        <v>330</v>
      </c>
      <c r="D3023" s="48">
        <v>5.0000000000000062</v>
      </c>
      <c r="E3023" s="49">
        <v>39.914119999999997</v>
      </c>
      <c r="F3023" s="49">
        <v>8.3099999999999993E-2</v>
      </c>
      <c r="G3023" s="49">
        <v>15.86608</v>
      </c>
      <c r="H3023" s="49">
        <v>0.31109999999999999</v>
      </c>
      <c r="I3023" s="49">
        <v>0.1908</v>
      </c>
      <c r="J3023" s="49">
        <v>44.786079999999998</v>
      </c>
      <c r="K3023" s="49">
        <v>0.2394</v>
      </c>
      <c r="L3023" s="49">
        <v>101.39068</v>
      </c>
      <c r="M3023" s="47"/>
      <c r="N3023" s="50">
        <v>0.99333505848388925</v>
      </c>
      <c r="O3023" s="50">
        <v>1.6351049894887679E-3</v>
      </c>
      <c r="P3023" s="50">
        <v>0.3302135108751999</v>
      </c>
      <c r="Q3023" s="50">
        <v>6.227490998004512E-3</v>
      </c>
      <c r="R3023" s="50">
        <v>4.0219189510212212E-3</v>
      </c>
      <c r="S3023" s="50">
        <v>1.661578262831652</v>
      </c>
      <c r="T3023" s="50">
        <v>6.383384407877446E-3</v>
      </c>
      <c r="U3023" s="50">
        <v>3.0033947315371332</v>
      </c>
      <c r="V3023" s="51">
        <v>83.421283528014001</v>
      </c>
      <c r="X3023" s="49">
        <v>0.25</v>
      </c>
      <c r="Y3023" s="49">
        <v>24.81</v>
      </c>
      <c r="Z3023" s="49">
        <v>0.56999999999999995</v>
      </c>
      <c r="AA3023" s="49">
        <v>6.06</v>
      </c>
      <c r="AB3023" s="49">
        <v>11.59</v>
      </c>
      <c r="AC3023" s="49">
        <v>0.25</v>
      </c>
      <c r="AD3023" s="49">
        <v>2.35</v>
      </c>
      <c r="AE3023" s="312"/>
      <c r="AF3023" s="465" t="s">
        <v>1750</v>
      </c>
      <c r="AG3023" s="343">
        <v>30</v>
      </c>
      <c r="AH3023" s="343">
        <v>15</v>
      </c>
      <c r="AI3023" s="343"/>
      <c r="AJ3023" s="343"/>
      <c r="AK3023" s="343"/>
      <c r="AL3023" s="343"/>
      <c r="AM3023" s="343"/>
      <c r="AN3023" s="343"/>
      <c r="AO3023" s="343"/>
      <c r="AP3023" s="343"/>
      <c r="AQ3023" s="343"/>
      <c r="AR3023" s="343"/>
      <c r="AS3023" s="343"/>
      <c r="AT3023" s="343"/>
      <c r="AU3023" s="343"/>
      <c r="AV3023" s="343"/>
      <c r="AW3023" s="343"/>
      <c r="AX3023" s="343"/>
      <c r="AY3023" s="343"/>
      <c r="AZ3023" s="343"/>
      <c r="BA3023" s="343"/>
      <c r="BB3023" s="343"/>
      <c r="BC3023" s="343"/>
      <c r="BD3023" s="343"/>
      <c r="BE3023" s="475"/>
      <c r="BF3023" s="475"/>
      <c r="BG3023" s="475"/>
      <c r="BH3023" s="475"/>
      <c r="BI3023" s="475"/>
      <c r="BJ3023" s="475"/>
      <c r="BK3023" s="475"/>
      <c r="BL3023" s="475"/>
      <c r="BM3023" s="475"/>
      <c r="BN3023" s="475"/>
      <c r="BO3023" s="475"/>
      <c r="BP3023" s="306"/>
      <c r="BQ3023" s="496"/>
      <c r="BR3023" s="496"/>
      <c r="BS3023" s="496"/>
      <c r="BT3023" s="496"/>
      <c r="BU3023" s="496"/>
      <c r="BV3023" s="496"/>
    </row>
    <row r="3024" spans="1:74" s="52" customFormat="1" ht="12.75">
      <c r="A3024" s="45">
        <v>2670.080468178493</v>
      </c>
      <c r="B3024" s="46" t="s">
        <v>364</v>
      </c>
      <c r="C3024" s="47" t="s">
        <v>330</v>
      </c>
      <c r="D3024" s="48">
        <v>10.000000000000007</v>
      </c>
      <c r="E3024" s="49">
        <v>40.125250000000001</v>
      </c>
      <c r="F3024" s="49">
        <v>9.7000000000000003E-2</v>
      </c>
      <c r="G3024" s="49">
        <v>14.9763</v>
      </c>
      <c r="H3024" s="49">
        <v>0.31909999999999999</v>
      </c>
      <c r="I3024" s="49">
        <v>0.22639999999999999</v>
      </c>
      <c r="J3024" s="49">
        <v>45.263390000000001</v>
      </c>
      <c r="K3024" s="49">
        <v>0.22339999999999999</v>
      </c>
      <c r="L3024" s="49">
        <v>101.23084</v>
      </c>
      <c r="M3024" s="47"/>
      <c r="N3024" s="50">
        <v>0.99585009680117842</v>
      </c>
      <c r="O3024" s="50">
        <v>1.9033706489458685E-3</v>
      </c>
      <c r="P3024" s="50">
        <v>0.31083988796390266</v>
      </c>
      <c r="Q3024" s="50">
        <v>6.3701097557308855E-3</v>
      </c>
      <c r="R3024" s="50">
        <v>4.7592484854671879E-3</v>
      </c>
      <c r="S3024" s="50">
        <v>1.6746800298421909</v>
      </c>
      <c r="T3024" s="50">
        <v>5.9404184035139491E-3</v>
      </c>
      <c r="U3024" s="50">
        <v>3.00034316190093</v>
      </c>
      <c r="V3024" s="51">
        <v>84.344660298982731</v>
      </c>
      <c r="X3024" s="49">
        <v>0.25</v>
      </c>
      <c r="Y3024" s="49">
        <v>21.21</v>
      </c>
      <c r="Z3024" s="49">
        <v>0.59</v>
      </c>
      <c r="AA3024" s="49">
        <v>5.93</v>
      </c>
      <c r="AB3024" s="49">
        <v>9.93</v>
      </c>
      <c r="AC3024" s="49">
        <v>0.25</v>
      </c>
      <c r="AD3024" s="49">
        <v>2.4900000000000002</v>
      </c>
      <c r="AE3024" s="312"/>
      <c r="AF3024" s="465" t="s">
        <v>1750</v>
      </c>
      <c r="AG3024" s="343">
        <v>30</v>
      </c>
      <c r="AH3024" s="343">
        <v>15</v>
      </c>
      <c r="AI3024" s="343"/>
      <c r="AJ3024" s="343"/>
      <c r="AK3024" s="343"/>
      <c r="AL3024" s="343"/>
      <c r="AM3024" s="343"/>
      <c r="AN3024" s="343"/>
      <c r="AO3024" s="343"/>
      <c r="AP3024" s="343"/>
      <c r="AQ3024" s="343"/>
      <c r="AR3024" s="343"/>
      <c r="AS3024" s="343"/>
      <c r="AT3024" s="343"/>
      <c r="AU3024" s="343"/>
      <c r="AV3024" s="343"/>
      <c r="AW3024" s="343"/>
      <c r="AX3024" s="343"/>
      <c r="AY3024" s="343"/>
      <c r="AZ3024" s="343"/>
      <c r="BA3024" s="343"/>
      <c r="BB3024" s="343"/>
      <c r="BC3024" s="343"/>
      <c r="BD3024" s="343"/>
      <c r="BE3024" s="475"/>
      <c r="BF3024" s="475"/>
      <c r="BG3024" s="475"/>
      <c r="BH3024" s="475"/>
      <c r="BI3024" s="475"/>
      <c r="BJ3024" s="475"/>
      <c r="BK3024" s="475"/>
      <c r="BL3024" s="475"/>
      <c r="BM3024" s="475"/>
      <c r="BN3024" s="475"/>
      <c r="BO3024" s="475"/>
      <c r="BP3024" s="306"/>
      <c r="BQ3024" s="496"/>
      <c r="BR3024" s="496"/>
      <c r="BS3024" s="496"/>
      <c r="BT3024" s="496"/>
      <c r="BU3024" s="496"/>
      <c r="BV3024" s="496"/>
    </row>
    <row r="3025" spans="1:74" s="52" customFormat="1" ht="12.75">
      <c r="A3025" s="45">
        <v>2670.080468178493</v>
      </c>
      <c r="B3025" s="46" t="s">
        <v>364</v>
      </c>
      <c r="C3025" s="47" t="s">
        <v>330</v>
      </c>
      <c r="D3025" s="48">
        <v>15.000000000000007</v>
      </c>
      <c r="E3025" s="49">
        <v>40.135300000000001</v>
      </c>
      <c r="F3025" s="49">
        <v>9.2799999999999994E-2</v>
      </c>
      <c r="G3025" s="49">
        <v>14.316459999999999</v>
      </c>
      <c r="H3025" s="49">
        <v>0.3231</v>
      </c>
      <c r="I3025" s="49">
        <v>0.1729</v>
      </c>
      <c r="J3025" s="49">
        <v>46.146929999999998</v>
      </c>
      <c r="K3025" s="49">
        <v>0.21429999999999999</v>
      </c>
      <c r="L3025" s="49">
        <v>101.40178999999999</v>
      </c>
      <c r="M3025" s="47"/>
      <c r="N3025" s="50">
        <v>0.99164720969888598</v>
      </c>
      <c r="O3025" s="50">
        <v>1.8128174454688771E-3</v>
      </c>
      <c r="P3025" s="50">
        <v>0.29581644858135347</v>
      </c>
      <c r="Q3025" s="50">
        <v>6.4211310122788325E-3</v>
      </c>
      <c r="R3025" s="50">
        <v>3.6183569955528139E-3</v>
      </c>
      <c r="S3025" s="50">
        <v>1.6997382215168919</v>
      </c>
      <c r="T3025" s="50">
        <v>5.6729701597444757E-3</v>
      </c>
      <c r="U3025" s="50">
        <v>3.0047271554101767</v>
      </c>
      <c r="V3025" s="51">
        <v>85.176229295347255</v>
      </c>
      <c r="X3025" s="49">
        <v>0.25</v>
      </c>
      <c r="Y3025" s="49">
        <v>21.98</v>
      </c>
      <c r="Z3025" s="49">
        <v>0.6</v>
      </c>
      <c r="AA3025" s="49">
        <v>5.88</v>
      </c>
      <c r="AB3025" s="49">
        <v>12.4</v>
      </c>
      <c r="AC3025" s="49">
        <v>0.25</v>
      </c>
      <c r="AD3025" s="49">
        <v>2.5499999999999998</v>
      </c>
      <c r="AE3025" s="312"/>
      <c r="AF3025" s="465" t="s">
        <v>1750</v>
      </c>
      <c r="AG3025" s="343">
        <v>30</v>
      </c>
      <c r="AH3025" s="343">
        <v>15</v>
      </c>
      <c r="AI3025" s="343"/>
      <c r="AJ3025" s="343"/>
      <c r="AK3025" s="343"/>
      <c r="AL3025" s="343"/>
      <c r="AM3025" s="343"/>
      <c r="AN3025" s="343"/>
      <c r="AO3025" s="343"/>
      <c r="AP3025" s="343"/>
      <c r="AQ3025" s="343"/>
      <c r="AR3025" s="343"/>
      <c r="AS3025" s="343"/>
      <c r="AT3025" s="343"/>
      <c r="AU3025" s="343"/>
      <c r="AV3025" s="343"/>
      <c r="AW3025" s="343"/>
      <c r="AX3025" s="343"/>
      <c r="AY3025" s="343"/>
      <c r="AZ3025" s="343"/>
      <c r="BA3025" s="343"/>
      <c r="BB3025" s="343"/>
      <c r="BC3025" s="343"/>
      <c r="BD3025" s="343"/>
      <c r="BE3025" s="475"/>
      <c r="BF3025" s="475"/>
      <c r="BG3025" s="475"/>
      <c r="BH3025" s="475"/>
      <c r="BI3025" s="475"/>
      <c r="BJ3025" s="475"/>
      <c r="BK3025" s="475"/>
      <c r="BL3025" s="475"/>
      <c r="BM3025" s="475"/>
      <c r="BN3025" s="475"/>
      <c r="BO3025" s="475"/>
      <c r="BP3025" s="306"/>
      <c r="BQ3025" s="496"/>
      <c r="BR3025" s="496"/>
      <c r="BS3025" s="496"/>
      <c r="BT3025" s="496"/>
      <c r="BU3025" s="496"/>
      <c r="BV3025" s="496"/>
    </row>
    <row r="3026" spans="1:74" s="52" customFormat="1" ht="12.75">
      <c r="A3026" s="45">
        <v>2670.080468178493</v>
      </c>
      <c r="B3026" s="46" t="s">
        <v>364</v>
      </c>
      <c r="C3026" s="47" t="s">
        <v>330</v>
      </c>
      <c r="D3026" s="48">
        <v>20.000000000000007</v>
      </c>
      <c r="E3026" s="49">
        <v>40.155410000000003</v>
      </c>
      <c r="F3026" s="49">
        <v>9.8299999999999998E-2</v>
      </c>
      <c r="G3026" s="49">
        <v>13.64663</v>
      </c>
      <c r="H3026" s="49">
        <v>0.35630000000000001</v>
      </c>
      <c r="I3026" s="49">
        <v>0.1895</v>
      </c>
      <c r="J3026" s="49">
        <v>46.502380000000002</v>
      </c>
      <c r="K3026" s="49">
        <v>0.2155</v>
      </c>
      <c r="L3026" s="49">
        <v>101.16402000000001</v>
      </c>
      <c r="M3026" s="47"/>
      <c r="N3026" s="50">
        <v>0.99174567182335016</v>
      </c>
      <c r="O3026" s="50">
        <v>1.9194870309472481E-3</v>
      </c>
      <c r="P3026" s="50">
        <v>0.28186273387702249</v>
      </c>
      <c r="Q3026" s="50">
        <v>7.0780881007145293E-3</v>
      </c>
      <c r="R3026" s="50">
        <v>3.9641602535028485E-3</v>
      </c>
      <c r="S3026" s="50">
        <v>1.7121427671626128</v>
      </c>
      <c r="T3026" s="50">
        <v>5.7024458666047675E-3</v>
      </c>
      <c r="U3026" s="50">
        <v>3.0044153541147547</v>
      </c>
      <c r="V3026" s="51">
        <v>85.864495673153115</v>
      </c>
      <c r="X3026" s="49">
        <v>0.25</v>
      </c>
      <c r="Y3026" s="49">
        <v>21.19</v>
      </c>
      <c r="Z3026" s="49">
        <v>0.62</v>
      </c>
      <c r="AA3026" s="49">
        <v>5.35</v>
      </c>
      <c r="AB3026" s="49">
        <v>11.28</v>
      </c>
      <c r="AC3026" s="49">
        <v>0.25</v>
      </c>
      <c r="AD3026" s="49">
        <v>2.56</v>
      </c>
      <c r="AE3026" s="312"/>
      <c r="AF3026" s="465" t="s">
        <v>1750</v>
      </c>
      <c r="AG3026" s="343">
        <v>30</v>
      </c>
      <c r="AH3026" s="343">
        <v>15</v>
      </c>
      <c r="AI3026" s="343"/>
      <c r="AJ3026" s="343"/>
      <c r="AK3026" s="343"/>
      <c r="AL3026" s="343"/>
      <c r="AM3026" s="343"/>
      <c r="AN3026" s="343"/>
      <c r="AO3026" s="343"/>
      <c r="AP3026" s="343"/>
      <c r="AQ3026" s="343"/>
      <c r="AR3026" s="343"/>
      <c r="AS3026" s="343"/>
      <c r="AT3026" s="343"/>
      <c r="AU3026" s="343"/>
      <c r="AV3026" s="343"/>
      <c r="AW3026" s="343"/>
      <c r="AX3026" s="343"/>
      <c r="AY3026" s="343"/>
      <c r="AZ3026" s="343"/>
      <c r="BA3026" s="343"/>
      <c r="BB3026" s="343"/>
      <c r="BC3026" s="343"/>
      <c r="BD3026" s="343"/>
      <c r="BE3026" s="475"/>
      <c r="BF3026" s="475"/>
      <c r="BG3026" s="475"/>
      <c r="BH3026" s="475"/>
      <c r="BI3026" s="475"/>
      <c r="BJ3026" s="475"/>
      <c r="BK3026" s="475"/>
      <c r="BL3026" s="475"/>
      <c r="BM3026" s="475"/>
      <c r="BN3026" s="475"/>
      <c r="BO3026" s="475"/>
      <c r="BP3026" s="306"/>
      <c r="BQ3026" s="496"/>
      <c r="BR3026" s="496"/>
      <c r="BS3026" s="496"/>
      <c r="BT3026" s="496"/>
      <c r="BU3026" s="496"/>
      <c r="BV3026" s="496"/>
    </row>
    <row r="3027" spans="1:74" s="52" customFormat="1" ht="12.75">
      <c r="A3027" s="45">
        <v>2670.080468178493</v>
      </c>
      <c r="B3027" s="46" t="s">
        <v>364</v>
      </c>
      <c r="C3027" s="47" t="s">
        <v>330</v>
      </c>
      <c r="D3027" s="48">
        <v>25.000000000000007</v>
      </c>
      <c r="E3027" s="49">
        <v>40.265999999999998</v>
      </c>
      <c r="F3027" s="49">
        <v>8.3000000000000004E-2</v>
      </c>
      <c r="G3027" s="49">
        <v>13.146750000000001</v>
      </c>
      <c r="H3027" s="49">
        <v>0.33589999999999998</v>
      </c>
      <c r="I3027" s="49">
        <v>0.1663</v>
      </c>
      <c r="J3027" s="49">
        <v>46.989840000000001</v>
      </c>
      <c r="K3027" s="49">
        <v>0.20849999999999999</v>
      </c>
      <c r="L3027" s="49">
        <v>101.19629</v>
      </c>
      <c r="M3027" s="47"/>
      <c r="N3027" s="50">
        <v>0.99172165812564239</v>
      </c>
      <c r="O3027" s="50">
        <v>1.6162361492204746E-3</v>
      </c>
      <c r="P3027" s="50">
        <v>0.27078568831116323</v>
      </c>
      <c r="Q3027" s="50">
        <v>6.6543433362071143E-3</v>
      </c>
      <c r="R3027" s="50">
        <v>3.4691996755627191E-3</v>
      </c>
      <c r="S3027" s="50">
        <v>1.725296814550932</v>
      </c>
      <c r="T3027" s="50">
        <v>5.5019294271890532E-3</v>
      </c>
      <c r="U3027" s="50">
        <v>3.005045869575917</v>
      </c>
      <c r="V3027" s="51">
        <v>86.434143482401382</v>
      </c>
      <c r="X3027" s="49">
        <v>0.25</v>
      </c>
      <c r="Y3027" s="49">
        <v>25.69</v>
      </c>
      <c r="Z3027" s="49">
        <v>0.63</v>
      </c>
      <c r="AA3027" s="49">
        <v>5.67</v>
      </c>
      <c r="AB3027" s="49">
        <v>12.54</v>
      </c>
      <c r="AC3027" s="49">
        <v>0.24</v>
      </c>
      <c r="AD3027" s="49">
        <v>2.6</v>
      </c>
      <c r="AE3027" s="312"/>
      <c r="AF3027" s="465" t="s">
        <v>1750</v>
      </c>
      <c r="AG3027" s="343">
        <v>30</v>
      </c>
      <c r="AH3027" s="343">
        <v>15</v>
      </c>
      <c r="AI3027" s="343"/>
      <c r="AJ3027" s="343"/>
      <c r="AK3027" s="343"/>
      <c r="AL3027" s="343"/>
      <c r="AM3027" s="343"/>
      <c r="AN3027" s="343"/>
      <c r="AO3027" s="343"/>
      <c r="AP3027" s="343"/>
      <c r="AQ3027" s="343"/>
      <c r="AR3027" s="343"/>
      <c r="AS3027" s="343"/>
      <c r="AT3027" s="343"/>
      <c r="AU3027" s="343"/>
      <c r="AV3027" s="343"/>
      <c r="AW3027" s="343"/>
      <c r="AX3027" s="343"/>
      <c r="AY3027" s="343"/>
      <c r="AZ3027" s="343"/>
      <c r="BA3027" s="343"/>
      <c r="BB3027" s="343"/>
      <c r="BC3027" s="343"/>
      <c r="BD3027" s="343"/>
      <c r="BE3027" s="475"/>
      <c r="BF3027" s="475"/>
      <c r="BG3027" s="475"/>
      <c r="BH3027" s="475"/>
      <c r="BI3027" s="475"/>
      <c r="BJ3027" s="475"/>
      <c r="BK3027" s="475"/>
      <c r="BL3027" s="475"/>
      <c r="BM3027" s="475"/>
      <c r="BN3027" s="475"/>
      <c r="BO3027" s="475"/>
      <c r="BP3027" s="306"/>
      <c r="BQ3027" s="496"/>
      <c r="BR3027" s="496"/>
      <c r="BS3027" s="496"/>
      <c r="BT3027" s="496"/>
      <c r="BU3027" s="496"/>
      <c r="BV3027" s="496"/>
    </row>
    <row r="3028" spans="1:74" s="52" customFormat="1" ht="12.75">
      <c r="A3028" s="45">
        <v>2670.080468178493</v>
      </c>
      <c r="B3028" s="46" t="s">
        <v>364</v>
      </c>
      <c r="C3028" s="47" t="s">
        <v>330</v>
      </c>
      <c r="D3028" s="48">
        <v>30.000000000000007</v>
      </c>
      <c r="E3028" s="49">
        <v>40.436920000000001</v>
      </c>
      <c r="F3028" s="49">
        <v>0.1178</v>
      </c>
      <c r="G3028" s="49">
        <v>12.65687</v>
      </c>
      <c r="H3028" s="49">
        <v>0.38090000000000002</v>
      </c>
      <c r="I3028" s="49">
        <v>0.18190000000000001</v>
      </c>
      <c r="J3028" s="49">
        <v>47.162489999999998</v>
      </c>
      <c r="K3028" s="49">
        <v>0.21190000000000001</v>
      </c>
      <c r="L3028" s="49">
        <v>101.14878</v>
      </c>
      <c r="M3028" s="47"/>
      <c r="N3028" s="50">
        <v>0.99394147217456974</v>
      </c>
      <c r="O3028" s="50">
        <v>2.2893039024312642E-3</v>
      </c>
      <c r="P3028" s="50">
        <v>0.26017469644349522</v>
      </c>
      <c r="Q3028" s="50">
        <v>7.5307392083434942E-3</v>
      </c>
      <c r="R3028" s="50">
        <v>3.7870512405284076E-3</v>
      </c>
      <c r="S3028" s="50">
        <v>1.7281761797335493</v>
      </c>
      <c r="T3028" s="50">
        <v>5.5804773176501314E-3</v>
      </c>
      <c r="U3028" s="50">
        <v>3.0014799200205675</v>
      </c>
      <c r="V3028" s="51">
        <v>86.915051082748178</v>
      </c>
      <c r="X3028" s="49">
        <v>0.25</v>
      </c>
      <c r="Y3028" s="49">
        <v>18.47</v>
      </c>
      <c r="Z3028" s="49">
        <v>0.64</v>
      </c>
      <c r="AA3028" s="49">
        <v>5.0199999999999996</v>
      </c>
      <c r="AB3028" s="49">
        <v>11.98</v>
      </c>
      <c r="AC3028" s="49">
        <v>0.24</v>
      </c>
      <c r="AD3028" s="49">
        <v>2.58</v>
      </c>
      <c r="AE3028" s="312"/>
      <c r="AF3028" s="465" t="s">
        <v>1750</v>
      </c>
      <c r="AG3028" s="343">
        <v>30</v>
      </c>
      <c r="AH3028" s="343">
        <v>15</v>
      </c>
      <c r="AI3028" s="343"/>
      <c r="AJ3028" s="343"/>
      <c r="AK3028" s="343"/>
      <c r="AL3028" s="343"/>
      <c r="AM3028" s="343"/>
      <c r="AN3028" s="343"/>
      <c r="AO3028" s="343"/>
      <c r="AP3028" s="343"/>
      <c r="AQ3028" s="343"/>
      <c r="AR3028" s="343"/>
      <c r="AS3028" s="343"/>
      <c r="AT3028" s="343"/>
      <c r="AU3028" s="343"/>
      <c r="AV3028" s="343"/>
      <c r="AW3028" s="343"/>
      <c r="AX3028" s="343"/>
      <c r="AY3028" s="343"/>
      <c r="AZ3028" s="343"/>
      <c r="BA3028" s="343"/>
      <c r="BB3028" s="343"/>
      <c r="BC3028" s="343"/>
      <c r="BD3028" s="343"/>
      <c r="BE3028" s="475"/>
      <c r="BF3028" s="475"/>
      <c r="BG3028" s="475"/>
      <c r="BH3028" s="475"/>
      <c r="BI3028" s="475"/>
      <c r="BJ3028" s="475"/>
      <c r="BK3028" s="475"/>
      <c r="BL3028" s="475"/>
      <c r="BM3028" s="475"/>
      <c r="BN3028" s="475"/>
      <c r="BO3028" s="475"/>
      <c r="BP3028" s="306"/>
      <c r="BQ3028" s="496"/>
      <c r="BR3028" s="496"/>
      <c r="BS3028" s="496"/>
      <c r="BT3028" s="496"/>
      <c r="BU3028" s="496"/>
      <c r="BV3028" s="496"/>
    </row>
    <row r="3029" spans="1:74" s="52" customFormat="1" ht="12.75">
      <c r="A3029" s="45">
        <v>2670.080468178493</v>
      </c>
      <c r="B3029" s="46" t="s">
        <v>364</v>
      </c>
      <c r="C3029" s="47" t="s">
        <v>330</v>
      </c>
      <c r="D3029" s="48">
        <v>35.000000000000007</v>
      </c>
      <c r="E3029" s="49">
        <v>40.396709999999999</v>
      </c>
      <c r="F3029" s="49">
        <v>9.0700000000000003E-2</v>
      </c>
      <c r="G3029" s="49">
        <v>12.48692</v>
      </c>
      <c r="H3029" s="49">
        <v>0.35089999999999999</v>
      </c>
      <c r="I3029" s="49">
        <v>0.14130000000000001</v>
      </c>
      <c r="J3029" s="49">
        <v>47.446849999999998</v>
      </c>
      <c r="K3029" s="49">
        <v>0.215</v>
      </c>
      <c r="L3029" s="49">
        <v>101.12837999999999</v>
      </c>
      <c r="M3029" s="47"/>
      <c r="N3029" s="50">
        <v>0.99245368983455495</v>
      </c>
      <c r="O3029" s="50">
        <v>1.7617608557121787E-3</v>
      </c>
      <c r="P3029" s="50">
        <v>0.25655210209157453</v>
      </c>
      <c r="Q3029" s="50">
        <v>6.9341225792833236E-3</v>
      </c>
      <c r="R3029" s="50">
        <v>2.940303461459045E-3</v>
      </c>
      <c r="S3029" s="50">
        <v>1.7377215403200117</v>
      </c>
      <c r="T3029" s="50">
        <v>5.6592693114245812E-3</v>
      </c>
      <c r="U3029" s="50">
        <v>3.0040227884540207</v>
      </c>
      <c r="V3029" s="51">
        <v>87.135561708505676</v>
      </c>
      <c r="X3029" s="49">
        <v>0.25</v>
      </c>
      <c r="Y3029" s="49">
        <v>21.93</v>
      </c>
      <c r="Z3029" s="49">
        <v>0.65</v>
      </c>
      <c r="AA3029" s="49">
        <v>5.43</v>
      </c>
      <c r="AB3029" s="49">
        <v>14.67</v>
      </c>
      <c r="AC3029" s="49">
        <v>0.24</v>
      </c>
      <c r="AD3029" s="49">
        <v>2.52</v>
      </c>
      <c r="AE3029" s="312"/>
      <c r="AF3029" s="465" t="s">
        <v>1750</v>
      </c>
      <c r="AG3029" s="343">
        <v>30</v>
      </c>
      <c r="AH3029" s="343">
        <v>15</v>
      </c>
      <c r="AI3029" s="343"/>
      <c r="AJ3029" s="343"/>
      <c r="AK3029" s="343"/>
      <c r="AL3029" s="343"/>
      <c r="AM3029" s="343"/>
      <c r="AN3029" s="343"/>
      <c r="AO3029" s="343"/>
      <c r="AP3029" s="343"/>
      <c r="AQ3029" s="343"/>
      <c r="AR3029" s="343"/>
      <c r="AS3029" s="343"/>
      <c r="AT3029" s="343"/>
      <c r="AU3029" s="343"/>
      <c r="AV3029" s="343"/>
      <c r="AW3029" s="343"/>
      <c r="AX3029" s="343"/>
      <c r="AY3029" s="343"/>
      <c r="AZ3029" s="343"/>
      <c r="BA3029" s="343"/>
      <c r="BB3029" s="343"/>
      <c r="BC3029" s="343"/>
      <c r="BD3029" s="343"/>
      <c r="BE3029" s="475"/>
      <c r="BF3029" s="475"/>
      <c r="BG3029" s="475"/>
      <c r="BH3029" s="475"/>
      <c r="BI3029" s="475"/>
      <c r="BJ3029" s="475"/>
      <c r="BK3029" s="475"/>
      <c r="BL3029" s="475"/>
      <c r="BM3029" s="475"/>
      <c r="BN3029" s="475"/>
      <c r="BO3029" s="475"/>
      <c r="BP3029" s="306"/>
      <c r="BQ3029" s="496"/>
      <c r="BR3029" s="496"/>
      <c r="BS3029" s="496"/>
      <c r="BT3029" s="496"/>
      <c r="BU3029" s="496"/>
      <c r="BV3029" s="496"/>
    </row>
    <row r="3030" spans="1:74" s="52" customFormat="1" ht="12.75">
      <c r="A3030" s="45">
        <v>2670.080468178493</v>
      </c>
      <c r="B3030" s="46" t="s">
        <v>364</v>
      </c>
      <c r="C3030" s="47" t="s">
        <v>330</v>
      </c>
      <c r="D3030" s="48">
        <v>40.000000000000007</v>
      </c>
      <c r="E3030" s="49">
        <v>40.547519999999999</v>
      </c>
      <c r="F3030" s="49">
        <v>8.2299999999999998E-2</v>
      </c>
      <c r="G3030" s="49">
        <v>12.147</v>
      </c>
      <c r="H3030" s="49">
        <v>0.36170000000000002</v>
      </c>
      <c r="I3030" s="49">
        <v>0.1583</v>
      </c>
      <c r="J3030" s="49">
        <v>47.457000000000001</v>
      </c>
      <c r="K3030" s="49">
        <v>0.2102</v>
      </c>
      <c r="L3030" s="49">
        <v>100.96401999999999</v>
      </c>
      <c r="M3030" s="47"/>
      <c r="N3030" s="50">
        <v>0.99597217210129563</v>
      </c>
      <c r="O3030" s="50">
        <v>1.5982994786772082E-3</v>
      </c>
      <c r="P3030" s="50">
        <v>0.24952147730619278</v>
      </c>
      <c r="Q3030" s="50">
        <v>7.1462023378422411E-3</v>
      </c>
      <c r="R3030" s="50">
        <v>3.2934385269514166E-3</v>
      </c>
      <c r="S3030" s="50">
        <v>1.7377677526171769</v>
      </c>
      <c r="T3030" s="50">
        <v>5.5318865732138589E-3</v>
      </c>
      <c r="U3030" s="50">
        <v>3.0008312289413497</v>
      </c>
      <c r="V3030" s="51">
        <v>87.444128738330932</v>
      </c>
      <c r="X3030" s="49">
        <v>0.25</v>
      </c>
      <c r="Y3030" s="49">
        <v>24.97</v>
      </c>
      <c r="Z3030" s="49">
        <v>0.66</v>
      </c>
      <c r="AA3030" s="49">
        <v>5.24</v>
      </c>
      <c r="AB3030" s="49">
        <v>13.23</v>
      </c>
      <c r="AC3030" s="49">
        <v>0.24</v>
      </c>
      <c r="AD3030" s="49">
        <v>2.6</v>
      </c>
      <c r="AE3030" s="312"/>
      <c r="AF3030" s="465" t="s">
        <v>1750</v>
      </c>
      <c r="AG3030" s="343">
        <v>30</v>
      </c>
      <c r="AH3030" s="343">
        <v>15</v>
      </c>
      <c r="AI3030" s="343"/>
      <c r="AJ3030" s="343"/>
      <c r="AK3030" s="343"/>
      <c r="AL3030" s="343"/>
      <c r="AM3030" s="343"/>
      <c r="AN3030" s="343"/>
      <c r="AO3030" s="343"/>
      <c r="AP3030" s="343"/>
      <c r="AQ3030" s="343"/>
      <c r="AR3030" s="343"/>
      <c r="AS3030" s="343"/>
      <c r="AT3030" s="343"/>
      <c r="AU3030" s="343"/>
      <c r="AV3030" s="343"/>
      <c r="AW3030" s="343"/>
      <c r="AX3030" s="343"/>
      <c r="AY3030" s="343"/>
      <c r="AZ3030" s="343"/>
      <c r="BA3030" s="343"/>
      <c r="BB3030" s="343"/>
      <c r="BC3030" s="343"/>
      <c r="BD3030" s="343"/>
      <c r="BE3030" s="475"/>
      <c r="BF3030" s="475"/>
      <c r="BG3030" s="475"/>
      <c r="BH3030" s="475"/>
      <c r="BI3030" s="475"/>
      <c r="BJ3030" s="475"/>
      <c r="BK3030" s="475"/>
      <c r="BL3030" s="475"/>
      <c r="BM3030" s="475"/>
      <c r="BN3030" s="475"/>
      <c r="BO3030" s="475"/>
      <c r="BP3030" s="306"/>
      <c r="BQ3030" s="496"/>
      <c r="BR3030" s="496"/>
      <c r="BS3030" s="496"/>
      <c r="BT3030" s="496"/>
      <c r="BU3030" s="496"/>
      <c r="BV3030" s="496"/>
    </row>
    <row r="3031" spans="1:74" s="52" customFormat="1" ht="12.75">
      <c r="A3031" s="45">
        <v>2670.080468178493</v>
      </c>
      <c r="B3031" s="46" t="s">
        <v>364</v>
      </c>
      <c r="C3031" s="47" t="s">
        <v>330</v>
      </c>
      <c r="D3031" s="48">
        <v>45.000000000000007</v>
      </c>
      <c r="E3031" s="49">
        <v>40.477130000000002</v>
      </c>
      <c r="F3031" s="49">
        <v>5.2400000000000002E-2</v>
      </c>
      <c r="G3031" s="49">
        <v>12.00703</v>
      </c>
      <c r="H3031" s="49">
        <v>0.33979999999999999</v>
      </c>
      <c r="I3031" s="49">
        <v>0.16819999999999999</v>
      </c>
      <c r="J3031" s="49">
        <v>47.88353</v>
      </c>
      <c r="K3031" s="49">
        <v>0.21829999999999999</v>
      </c>
      <c r="L3031" s="49">
        <v>101.14639</v>
      </c>
      <c r="M3031" s="47"/>
      <c r="N3031" s="50">
        <v>0.9923750857261413</v>
      </c>
      <c r="O3031" s="50">
        <v>1.0157172844814653E-3</v>
      </c>
      <c r="P3031" s="50">
        <v>0.24618281344165796</v>
      </c>
      <c r="Q3031" s="50">
        <v>6.7009041803630211E-3</v>
      </c>
      <c r="R3031" s="50">
        <v>3.4928334020402781E-3</v>
      </c>
      <c r="S3031" s="50">
        <v>1.7500918637766718</v>
      </c>
      <c r="T3031" s="50">
        <v>5.7342618935399452E-3</v>
      </c>
      <c r="U3031" s="50">
        <v>3.005593479704896</v>
      </c>
      <c r="V3031" s="51">
        <v>87.667888780481022</v>
      </c>
      <c r="X3031" s="49">
        <v>0.25</v>
      </c>
      <c r="Y3031" s="49">
        <v>38.43</v>
      </c>
      <c r="Z3031" s="49">
        <v>0.66</v>
      </c>
      <c r="AA3031" s="49">
        <v>5.69</v>
      </c>
      <c r="AB3031" s="49">
        <v>12.45</v>
      </c>
      <c r="AC3031" s="49">
        <v>0.24</v>
      </c>
      <c r="AD3031" s="49">
        <v>2.4900000000000002</v>
      </c>
      <c r="AE3031" s="312"/>
      <c r="AF3031" s="465" t="s">
        <v>1750</v>
      </c>
      <c r="AG3031" s="343">
        <v>30</v>
      </c>
      <c r="AH3031" s="343">
        <v>15</v>
      </c>
      <c r="AI3031" s="343"/>
      <c r="AJ3031" s="343"/>
      <c r="AK3031" s="343"/>
      <c r="AL3031" s="343"/>
      <c r="AM3031" s="343"/>
      <c r="AN3031" s="343"/>
      <c r="AO3031" s="343"/>
      <c r="AP3031" s="343"/>
      <c r="AQ3031" s="343"/>
      <c r="AR3031" s="343"/>
      <c r="AS3031" s="343"/>
      <c r="AT3031" s="343"/>
      <c r="AU3031" s="343"/>
      <c r="AV3031" s="343"/>
      <c r="AW3031" s="343"/>
      <c r="AX3031" s="343"/>
      <c r="AY3031" s="343"/>
      <c r="AZ3031" s="343"/>
      <c r="BA3031" s="343"/>
      <c r="BB3031" s="343"/>
      <c r="BC3031" s="343"/>
      <c r="BD3031" s="343"/>
      <c r="BE3031" s="475"/>
      <c r="BF3031" s="475"/>
      <c r="BG3031" s="475"/>
      <c r="BH3031" s="475"/>
      <c r="BI3031" s="475"/>
      <c r="BJ3031" s="475"/>
      <c r="BK3031" s="475"/>
      <c r="BL3031" s="475"/>
      <c r="BM3031" s="475"/>
      <c r="BN3031" s="475"/>
      <c r="BO3031" s="475"/>
      <c r="BP3031" s="306"/>
      <c r="BQ3031" s="496"/>
      <c r="BR3031" s="496"/>
      <c r="BS3031" s="496"/>
      <c r="BT3031" s="496"/>
      <c r="BU3031" s="496"/>
      <c r="BV3031" s="496"/>
    </row>
    <row r="3032" spans="1:74" s="52" customFormat="1" ht="12.75">
      <c r="A3032" s="45">
        <v>2670.080468178493</v>
      </c>
      <c r="B3032" s="46" t="s">
        <v>364</v>
      </c>
      <c r="C3032" s="47" t="s">
        <v>330</v>
      </c>
      <c r="D3032" s="48">
        <v>50.000000000000007</v>
      </c>
      <c r="E3032" s="49">
        <v>40.637999999999998</v>
      </c>
      <c r="F3032" s="49">
        <v>8.2400000000000001E-2</v>
      </c>
      <c r="G3032" s="49">
        <v>11.89706</v>
      </c>
      <c r="H3032" s="49">
        <v>0.34010000000000001</v>
      </c>
      <c r="I3032" s="49">
        <v>0.1527</v>
      </c>
      <c r="J3032" s="49">
        <v>47.934310000000004</v>
      </c>
      <c r="K3032" s="49">
        <v>0.21540000000000001</v>
      </c>
      <c r="L3032" s="49">
        <v>101.25997</v>
      </c>
      <c r="M3032" s="47"/>
      <c r="N3032" s="50">
        <v>0.9941216900598745</v>
      </c>
      <c r="O3032" s="50">
        <v>1.5937120276504479E-3</v>
      </c>
      <c r="P3032" s="50">
        <v>0.24339007770282944</v>
      </c>
      <c r="Q3032" s="50">
        <v>6.6920279751049262E-3</v>
      </c>
      <c r="R3032" s="50">
        <v>3.1639673976698833E-3</v>
      </c>
      <c r="S3032" s="50">
        <v>1.7480838046706759</v>
      </c>
      <c r="T3032" s="50">
        <v>5.6456060510200736E-3</v>
      </c>
      <c r="U3032" s="50">
        <v>3.0026908858848249</v>
      </c>
      <c r="V3032" s="51">
        <v>87.778394692640958</v>
      </c>
      <c r="X3032" s="49">
        <v>0.25</v>
      </c>
      <c r="Y3032" s="49">
        <v>24.61</v>
      </c>
      <c r="Z3032" s="49">
        <v>0.67</v>
      </c>
      <c r="AA3032" s="49">
        <v>5.63</v>
      </c>
      <c r="AB3032" s="49">
        <v>13.52</v>
      </c>
      <c r="AC3032" s="49">
        <v>0.24</v>
      </c>
      <c r="AD3032" s="49">
        <v>2.5499999999999998</v>
      </c>
      <c r="AE3032" s="312"/>
      <c r="AF3032" s="465" t="s">
        <v>1750</v>
      </c>
      <c r="AG3032" s="343">
        <v>30</v>
      </c>
      <c r="AH3032" s="343">
        <v>15</v>
      </c>
      <c r="AI3032" s="343"/>
      <c r="AJ3032" s="343"/>
      <c r="AK3032" s="343"/>
      <c r="AL3032" s="343"/>
      <c r="AM3032" s="343"/>
      <c r="AN3032" s="343"/>
      <c r="AO3032" s="343"/>
      <c r="AP3032" s="343"/>
      <c r="AQ3032" s="343"/>
      <c r="AR3032" s="343"/>
      <c r="AS3032" s="343"/>
      <c r="AT3032" s="343"/>
      <c r="AU3032" s="343"/>
      <c r="AV3032" s="343"/>
      <c r="AW3032" s="343"/>
      <c r="AX3032" s="343"/>
      <c r="AY3032" s="343"/>
      <c r="AZ3032" s="343"/>
      <c r="BA3032" s="343"/>
      <c r="BB3032" s="343"/>
      <c r="BC3032" s="343"/>
      <c r="BD3032" s="343"/>
      <c r="BE3032" s="475"/>
      <c r="BF3032" s="475"/>
      <c r="BG3032" s="475"/>
      <c r="BH3032" s="475"/>
      <c r="BI3032" s="475"/>
      <c r="BJ3032" s="475"/>
      <c r="BK3032" s="475"/>
      <c r="BL3032" s="475"/>
      <c r="BM3032" s="475"/>
      <c r="BN3032" s="475"/>
      <c r="BO3032" s="475"/>
      <c r="BP3032" s="306"/>
      <c r="BQ3032" s="496"/>
      <c r="BR3032" s="496"/>
      <c r="BS3032" s="496"/>
      <c r="BT3032" s="496"/>
      <c r="BU3032" s="496"/>
      <c r="BV3032" s="496"/>
    </row>
    <row r="3033" spans="1:74" s="52" customFormat="1" ht="12.75">
      <c r="A3033" s="45">
        <v>2670.080468178493</v>
      </c>
      <c r="B3033" s="46" t="s">
        <v>364</v>
      </c>
      <c r="C3033" s="47" t="s">
        <v>330</v>
      </c>
      <c r="D3033" s="48">
        <v>55.000000000000007</v>
      </c>
      <c r="E3033" s="49">
        <v>40.66816</v>
      </c>
      <c r="F3033" s="49">
        <v>0.1087</v>
      </c>
      <c r="G3033" s="49">
        <v>11.817080000000001</v>
      </c>
      <c r="H3033" s="49">
        <v>0.37290000000000001</v>
      </c>
      <c r="I3033" s="49">
        <v>0.1633</v>
      </c>
      <c r="J3033" s="49">
        <v>47.903840000000002</v>
      </c>
      <c r="K3033" s="49">
        <v>0.2059</v>
      </c>
      <c r="L3033" s="49">
        <v>101.23988000000001</v>
      </c>
      <c r="M3033" s="47"/>
      <c r="N3033" s="50">
        <v>0.99464309763986958</v>
      </c>
      <c r="O3033" s="50">
        <v>2.1019273867601803E-3</v>
      </c>
      <c r="P3033" s="50">
        <v>0.24170126272866804</v>
      </c>
      <c r="Q3033" s="50">
        <v>7.3358260631084509E-3</v>
      </c>
      <c r="R3033" s="50">
        <v>3.3828650535219921E-3</v>
      </c>
      <c r="S3033" s="50">
        <v>1.7465926302501942</v>
      </c>
      <c r="T3033" s="50">
        <v>5.3954384644873989E-3</v>
      </c>
      <c r="U3033" s="50">
        <v>3.0011530475866097</v>
      </c>
      <c r="V3033" s="51">
        <v>87.843785891905995</v>
      </c>
      <c r="X3033" s="49">
        <v>0.25</v>
      </c>
      <c r="Y3033" s="49">
        <v>18.86</v>
      </c>
      <c r="Z3033" s="49">
        <v>0.67</v>
      </c>
      <c r="AA3033" s="49">
        <v>5.0999999999999996</v>
      </c>
      <c r="AB3033" s="49">
        <v>12.96</v>
      </c>
      <c r="AC3033" s="49">
        <v>0.24</v>
      </c>
      <c r="AD3033" s="49">
        <v>2.62</v>
      </c>
      <c r="AE3033" s="312"/>
      <c r="AF3033" s="465" t="s">
        <v>1750</v>
      </c>
      <c r="AG3033" s="343">
        <v>30</v>
      </c>
      <c r="AH3033" s="343">
        <v>15</v>
      </c>
      <c r="AI3033" s="343"/>
      <c r="AJ3033" s="343"/>
      <c r="AK3033" s="343"/>
      <c r="AL3033" s="343"/>
      <c r="AM3033" s="343"/>
      <c r="AN3033" s="343"/>
      <c r="AO3033" s="343"/>
      <c r="AP3033" s="343"/>
      <c r="AQ3033" s="343"/>
      <c r="AR3033" s="343"/>
      <c r="AS3033" s="343"/>
      <c r="AT3033" s="343"/>
      <c r="AU3033" s="343"/>
      <c r="AV3033" s="343"/>
      <c r="AW3033" s="343"/>
      <c r="AX3033" s="343"/>
      <c r="AY3033" s="343"/>
      <c r="AZ3033" s="343"/>
      <c r="BA3033" s="343"/>
      <c r="BB3033" s="343"/>
      <c r="BC3033" s="343"/>
      <c r="BD3033" s="343"/>
      <c r="BE3033" s="475"/>
      <c r="BF3033" s="475"/>
      <c r="BG3033" s="475"/>
      <c r="BH3033" s="475"/>
      <c r="BI3033" s="475"/>
      <c r="BJ3033" s="475"/>
      <c r="BK3033" s="475"/>
      <c r="BL3033" s="475"/>
      <c r="BM3033" s="475"/>
      <c r="BN3033" s="475"/>
      <c r="BO3033" s="475"/>
      <c r="BP3033" s="306"/>
      <c r="BQ3033" s="496"/>
      <c r="BR3033" s="496"/>
      <c r="BS3033" s="496"/>
      <c r="BT3033" s="496"/>
      <c r="BU3033" s="496"/>
      <c r="BV3033" s="496"/>
    </row>
    <row r="3034" spans="1:74" s="52" customFormat="1" ht="12.75">
      <c r="A3034" s="45">
        <v>2670.080468178493</v>
      </c>
      <c r="B3034" s="46" t="s">
        <v>364</v>
      </c>
      <c r="C3034" s="47" t="s">
        <v>330</v>
      </c>
      <c r="D3034" s="48">
        <v>60.000000000000007</v>
      </c>
      <c r="E3034" s="49">
        <v>40.487189999999998</v>
      </c>
      <c r="F3034" s="49">
        <v>0.1055</v>
      </c>
      <c r="G3034" s="49">
        <v>11.757099999999999</v>
      </c>
      <c r="H3034" s="49">
        <v>0.3523</v>
      </c>
      <c r="I3034" s="49">
        <v>0.1792</v>
      </c>
      <c r="J3034" s="49">
        <v>48.157730000000001</v>
      </c>
      <c r="K3034" s="49">
        <v>0.21279999999999999</v>
      </c>
      <c r="L3034" s="49">
        <v>101.25182</v>
      </c>
      <c r="M3034" s="47"/>
      <c r="N3034" s="50">
        <v>0.99044054333234843</v>
      </c>
      <c r="O3034" s="50">
        <v>2.0405096297733643E-3</v>
      </c>
      <c r="P3034" s="50">
        <v>0.24052874212915087</v>
      </c>
      <c r="Q3034" s="50">
        <v>6.9321397525829867E-3</v>
      </c>
      <c r="R3034" s="50">
        <v>3.7130818136754222E-3</v>
      </c>
      <c r="S3034" s="50">
        <v>1.7562459147644869</v>
      </c>
      <c r="T3034" s="50">
        <v>5.5775059860873133E-3</v>
      </c>
      <c r="U3034" s="50">
        <v>3.0054784374081054</v>
      </c>
      <c r="V3034" s="51">
        <v>87.954136872743618</v>
      </c>
      <c r="X3034" s="49">
        <v>0.25</v>
      </c>
      <c r="Y3034" s="49">
        <v>19.11</v>
      </c>
      <c r="Z3034" s="49">
        <v>0.67</v>
      </c>
      <c r="AA3034" s="49">
        <v>5.47</v>
      </c>
      <c r="AB3034" s="49">
        <v>11.73</v>
      </c>
      <c r="AC3034" s="49">
        <v>0.24</v>
      </c>
      <c r="AD3034" s="49">
        <v>2.54</v>
      </c>
      <c r="AE3034" s="312"/>
      <c r="AF3034" s="465" t="s">
        <v>1750</v>
      </c>
      <c r="AG3034" s="343">
        <v>30</v>
      </c>
      <c r="AH3034" s="343">
        <v>15</v>
      </c>
      <c r="AI3034" s="343"/>
      <c r="AJ3034" s="343"/>
      <c r="AK3034" s="343"/>
      <c r="AL3034" s="343"/>
      <c r="AM3034" s="343"/>
      <c r="AN3034" s="343"/>
      <c r="AO3034" s="343"/>
      <c r="AP3034" s="343"/>
      <c r="AQ3034" s="343"/>
      <c r="AR3034" s="343"/>
      <c r="AS3034" s="343"/>
      <c r="AT3034" s="343"/>
      <c r="AU3034" s="343"/>
      <c r="AV3034" s="343"/>
      <c r="AW3034" s="343"/>
      <c r="AX3034" s="343"/>
      <c r="AY3034" s="343"/>
      <c r="AZ3034" s="343"/>
      <c r="BA3034" s="343"/>
      <c r="BB3034" s="343"/>
      <c r="BC3034" s="343"/>
      <c r="BD3034" s="343"/>
      <c r="BE3034" s="475"/>
      <c r="BF3034" s="475"/>
      <c r="BG3034" s="475"/>
      <c r="BH3034" s="475"/>
      <c r="BI3034" s="475"/>
      <c r="BJ3034" s="475"/>
      <c r="BK3034" s="475"/>
      <c r="BL3034" s="475"/>
      <c r="BM3034" s="475"/>
      <c r="BN3034" s="475"/>
      <c r="BO3034" s="475"/>
      <c r="BP3034" s="306"/>
      <c r="BQ3034" s="496"/>
      <c r="BR3034" s="496"/>
      <c r="BS3034" s="496"/>
      <c r="BT3034" s="496"/>
      <c r="BU3034" s="496"/>
      <c r="BV3034" s="496"/>
    </row>
    <row r="3035" spans="1:74" s="52" customFormat="1" ht="12.75">
      <c r="A3035" s="45">
        <v>2670.080468178493</v>
      </c>
      <c r="B3035" s="46" t="s">
        <v>364</v>
      </c>
      <c r="C3035" s="47" t="s">
        <v>330</v>
      </c>
      <c r="D3035" s="48">
        <v>65</v>
      </c>
      <c r="E3035" s="49">
        <v>40.426859999999998</v>
      </c>
      <c r="F3035" s="49">
        <v>8.6400000000000005E-2</v>
      </c>
      <c r="G3035" s="49">
        <v>11.7471</v>
      </c>
      <c r="H3035" s="49">
        <v>0.33069999999999999</v>
      </c>
      <c r="I3035" s="49">
        <v>0.15010000000000001</v>
      </c>
      <c r="J3035" s="49">
        <v>48.046019999999999</v>
      </c>
      <c r="K3035" s="49">
        <v>0.21410000000000001</v>
      </c>
      <c r="L3035" s="49">
        <v>101.00127999999999</v>
      </c>
      <c r="M3035" s="47"/>
      <c r="N3035" s="50">
        <v>0.9912774286559054</v>
      </c>
      <c r="O3035" s="50">
        <v>1.6749982763678819E-3</v>
      </c>
      <c r="P3035" s="50">
        <v>0.24088617009889399</v>
      </c>
      <c r="Q3035" s="50">
        <v>6.5223378979109179E-3</v>
      </c>
      <c r="R3035" s="50">
        <v>3.1173935923140155E-3</v>
      </c>
      <c r="S3035" s="50">
        <v>1.7562695442251113</v>
      </c>
      <c r="T3035" s="50">
        <v>5.6247020448548781E-3</v>
      </c>
      <c r="U3035" s="50">
        <v>3.0053725747913584</v>
      </c>
      <c r="V3035" s="51">
        <v>87.938538373787793</v>
      </c>
      <c r="X3035" s="49">
        <v>0.25</v>
      </c>
      <c r="Y3035" s="49">
        <v>23.88</v>
      </c>
      <c r="Z3035" s="49">
        <v>0.67</v>
      </c>
      <c r="AA3035" s="49">
        <v>5.7</v>
      </c>
      <c r="AB3035" s="49">
        <v>13.87</v>
      </c>
      <c r="AC3035" s="49">
        <v>0.24</v>
      </c>
      <c r="AD3035" s="49">
        <v>2.54</v>
      </c>
      <c r="AE3035" s="312"/>
      <c r="AF3035" s="465" t="s">
        <v>1750</v>
      </c>
      <c r="AG3035" s="343">
        <v>30</v>
      </c>
      <c r="AH3035" s="343">
        <v>15</v>
      </c>
      <c r="AI3035" s="343"/>
      <c r="AJ3035" s="343"/>
      <c r="AK3035" s="343"/>
      <c r="AL3035" s="343"/>
      <c r="AM3035" s="343"/>
      <c r="AN3035" s="343"/>
      <c r="AO3035" s="343"/>
      <c r="AP3035" s="343"/>
      <c r="AQ3035" s="343"/>
      <c r="AR3035" s="343"/>
      <c r="AS3035" s="343"/>
      <c r="AT3035" s="343"/>
      <c r="AU3035" s="343"/>
      <c r="AV3035" s="343"/>
      <c r="AW3035" s="343"/>
      <c r="AX3035" s="343"/>
      <c r="AY3035" s="343"/>
      <c r="AZ3035" s="343"/>
      <c r="BA3035" s="343"/>
      <c r="BB3035" s="343"/>
      <c r="BC3035" s="343"/>
      <c r="BD3035" s="343"/>
      <c r="BE3035" s="475"/>
      <c r="BF3035" s="475"/>
      <c r="BG3035" s="475"/>
      <c r="BH3035" s="475"/>
      <c r="BI3035" s="475"/>
      <c r="BJ3035" s="475"/>
      <c r="BK3035" s="475"/>
      <c r="BL3035" s="475"/>
      <c r="BM3035" s="475"/>
      <c r="BN3035" s="475"/>
      <c r="BO3035" s="475"/>
      <c r="BP3035" s="306"/>
      <c r="BQ3035" s="496"/>
      <c r="BR3035" s="496"/>
      <c r="BS3035" s="496"/>
      <c r="BT3035" s="496"/>
      <c r="BU3035" s="496"/>
      <c r="BV3035" s="496"/>
    </row>
    <row r="3036" spans="1:74" s="52" customFormat="1" ht="12.75">
      <c r="A3036" s="45">
        <v>2670.080468178493</v>
      </c>
      <c r="B3036" s="46" t="s">
        <v>364</v>
      </c>
      <c r="C3036" s="47" t="s">
        <v>330</v>
      </c>
      <c r="D3036" s="48">
        <v>70</v>
      </c>
      <c r="E3036" s="49">
        <v>40.617890000000003</v>
      </c>
      <c r="F3036" s="49">
        <v>7.8200000000000006E-2</v>
      </c>
      <c r="G3036" s="49">
        <v>11.787089999999999</v>
      </c>
      <c r="H3036" s="49">
        <v>0.37159999999999999</v>
      </c>
      <c r="I3036" s="49">
        <v>0.12959999999999999</v>
      </c>
      <c r="J3036" s="49">
        <v>47.995240000000003</v>
      </c>
      <c r="K3036" s="49">
        <v>0.2036</v>
      </c>
      <c r="L3036" s="49">
        <v>101.18322000000001</v>
      </c>
      <c r="M3036" s="47"/>
      <c r="N3036" s="50">
        <v>0.99398346194609299</v>
      </c>
      <c r="O3036" s="50">
        <v>1.5130175570463073E-3</v>
      </c>
      <c r="P3036" s="50">
        <v>0.24122615421027022</v>
      </c>
      <c r="Q3036" s="50">
        <v>7.3144453123601778E-3</v>
      </c>
      <c r="R3036" s="50">
        <v>2.6862878033253944E-3</v>
      </c>
      <c r="S3036" s="50">
        <v>1.7509289068607639</v>
      </c>
      <c r="T3036" s="50">
        <v>5.3382292499554286E-3</v>
      </c>
      <c r="U3036" s="50">
        <v>3.0029905029398143</v>
      </c>
      <c r="V3036" s="51">
        <v>87.89119587505499</v>
      </c>
      <c r="X3036" s="49">
        <v>0.25</v>
      </c>
      <c r="Y3036" s="49">
        <v>26.37</v>
      </c>
      <c r="Z3036" s="49">
        <v>0.67</v>
      </c>
      <c r="AA3036" s="49">
        <v>5.14</v>
      </c>
      <c r="AB3036" s="49">
        <v>16.45</v>
      </c>
      <c r="AC3036" s="49">
        <v>0.24</v>
      </c>
      <c r="AD3036" s="49">
        <v>2.67</v>
      </c>
      <c r="AE3036" s="312"/>
      <c r="AF3036" s="465" t="s">
        <v>1750</v>
      </c>
      <c r="AG3036" s="343">
        <v>30</v>
      </c>
      <c r="AH3036" s="343">
        <v>15</v>
      </c>
      <c r="AI3036" s="343"/>
      <c r="AJ3036" s="343"/>
      <c r="AK3036" s="343"/>
      <c r="AL3036" s="343"/>
      <c r="AM3036" s="343"/>
      <c r="AN3036" s="343"/>
      <c r="AO3036" s="343"/>
      <c r="AP3036" s="343"/>
      <c r="AQ3036" s="343"/>
      <c r="AR3036" s="343"/>
      <c r="AS3036" s="343"/>
      <c r="AT3036" s="343"/>
      <c r="AU3036" s="343"/>
      <c r="AV3036" s="343"/>
      <c r="AW3036" s="343"/>
      <c r="AX3036" s="343"/>
      <c r="AY3036" s="343"/>
      <c r="AZ3036" s="343"/>
      <c r="BA3036" s="343"/>
      <c r="BB3036" s="343"/>
      <c r="BC3036" s="343"/>
      <c r="BD3036" s="343"/>
      <c r="BE3036" s="475"/>
      <c r="BF3036" s="475"/>
      <c r="BG3036" s="475"/>
      <c r="BH3036" s="475"/>
      <c r="BI3036" s="475"/>
      <c r="BJ3036" s="475"/>
      <c r="BK3036" s="475"/>
      <c r="BL3036" s="475"/>
      <c r="BM3036" s="475"/>
      <c r="BN3036" s="475"/>
      <c r="BO3036" s="475"/>
      <c r="BP3036" s="306"/>
      <c r="BQ3036" s="496"/>
      <c r="BR3036" s="496"/>
      <c r="BS3036" s="496"/>
      <c r="BT3036" s="496"/>
      <c r="BU3036" s="496"/>
      <c r="BV3036" s="496"/>
    </row>
    <row r="3037" spans="1:74" s="52" customFormat="1" ht="12.75">
      <c r="A3037" s="45">
        <v>2670.080468178493</v>
      </c>
      <c r="B3037" s="46" t="s">
        <v>364</v>
      </c>
      <c r="C3037" s="47" t="s">
        <v>330</v>
      </c>
      <c r="D3037" s="48">
        <v>75</v>
      </c>
      <c r="E3037" s="49">
        <v>40.366540000000001</v>
      </c>
      <c r="F3037" s="49">
        <v>0.12130000000000001</v>
      </c>
      <c r="G3037" s="49">
        <v>11.69711</v>
      </c>
      <c r="H3037" s="49">
        <v>0.3337</v>
      </c>
      <c r="I3037" s="49">
        <v>0.14099999999999999</v>
      </c>
      <c r="J3037" s="49">
        <v>48.046019999999999</v>
      </c>
      <c r="K3037" s="49">
        <v>0.2039</v>
      </c>
      <c r="L3037" s="49">
        <v>100.90957</v>
      </c>
      <c r="M3037" s="47"/>
      <c r="N3037" s="50">
        <v>0.9903805226417145</v>
      </c>
      <c r="O3037" s="50">
        <v>2.3529721181324128E-3</v>
      </c>
      <c r="P3037" s="50">
        <v>0.24000215046980458</v>
      </c>
      <c r="Q3037" s="50">
        <v>6.5853773269325807E-3</v>
      </c>
      <c r="R3037" s="50">
        <v>2.9301200683435405E-3</v>
      </c>
      <c r="S3037" s="50">
        <v>1.7573025059096157</v>
      </c>
      <c r="T3037" s="50">
        <v>5.3598845874775593E-3</v>
      </c>
      <c r="U3037" s="50">
        <v>3.0049135331220209</v>
      </c>
      <c r="V3037" s="51">
        <v>87.983698445641011</v>
      </c>
      <c r="X3037" s="49">
        <v>0.25</v>
      </c>
      <c r="Y3037" s="49">
        <v>16.38</v>
      </c>
      <c r="Z3037" s="49">
        <v>0.67</v>
      </c>
      <c r="AA3037" s="49">
        <v>5.71</v>
      </c>
      <c r="AB3037" s="49">
        <v>14.93</v>
      </c>
      <c r="AC3037" s="49">
        <v>0.24</v>
      </c>
      <c r="AD3037" s="49">
        <v>2.63</v>
      </c>
      <c r="AE3037" s="312"/>
      <c r="AF3037" s="465" t="s">
        <v>1750</v>
      </c>
      <c r="AG3037" s="343">
        <v>30</v>
      </c>
      <c r="AH3037" s="343">
        <v>15</v>
      </c>
      <c r="AI3037" s="343"/>
      <c r="AJ3037" s="343"/>
      <c r="AK3037" s="343"/>
      <c r="AL3037" s="343"/>
      <c r="AM3037" s="343"/>
      <c r="AN3037" s="343"/>
      <c r="AO3037" s="343"/>
      <c r="AP3037" s="343"/>
      <c r="AQ3037" s="343"/>
      <c r="AR3037" s="343"/>
      <c r="AS3037" s="343"/>
      <c r="AT3037" s="343"/>
      <c r="AU3037" s="343"/>
      <c r="AV3037" s="343"/>
      <c r="AW3037" s="343"/>
      <c r="AX3037" s="343"/>
      <c r="AY3037" s="343"/>
      <c r="AZ3037" s="343"/>
      <c r="BA3037" s="343"/>
      <c r="BB3037" s="343"/>
      <c r="BC3037" s="343"/>
      <c r="BD3037" s="343"/>
      <c r="BE3037" s="475"/>
      <c r="BF3037" s="475"/>
      <c r="BG3037" s="475"/>
      <c r="BH3037" s="475"/>
      <c r="BI3037" s="475"/>
      <c r="BJ3037" s="475"/>
      <c r="BK3037" s="475"/>
      <c r="BL3037" s="475"/>
      <c r="BM3037" s="475"/>
      <c r="BN3037" s="475"/>
      <c r="BO3037" s="475"/>
      <c r="BP3037" s="306"/>
      <c r="BQ3037" s="496"/>
      <c r="BR3037" s="496"/>
      <c r="BS3037" s="496"/>
      <c r="BT3037" s="496"/>
      <c r="BU3037" s="496"/>
      <c r="BV3037" s="496"/>
    </row>
    <row r="3038" spans="1:74" s="52" customFormat="1" ht="12.75">
      <c r="A3038" s="45">
        <v>2670.080468178493</v>
      </c>
      <c r="B3038" s="46" t="s">
        <v>364</v>
      </c>
      <c r="C3038" s="47" t="s">
        <v>330</v>
      </c>
      <c r="D3038" s="48">
        <v>80</v>
      </c>
      <c r="E3038" s="49">
        <v>40.406759999999998</v>
      </c>
      <c r="F3038" s="49">
        <v>9.2899999999999996E-2</v>
      </c>
      <c r="G3038" s="49">
        <v>11.54715</v>
      </c>
      <c r="H3038" s="49">
        <v>0.34770000000000001</v>
      </c>
      <c r="I3038" s="49">
        <v>0.1459</v>
      </c>
      <c r="J3038" s="49">
        <v>48.127270000000003</v>
      </c>
      <c r="K3038" s="49">
        <v>0.20250000000000001</v>
      </c>
      <c r="L3038" s="49">
        <v>100.87018</v>
      </c>
      <c r="M3038" s="47"/>
      <c r="N3038" s="50">
        <v>0.99122927098340852</v>
      </c>
      <c r="O3038" s="50">
        <v>1.8018192365583971E-3</v>
      </c>
      <c r="P3038" s="50">
        <v>0.23689227111832042</v>
      </c>
      <c r="Q3038" s="50">
        <v>6.8607038548233728E-3</v>
      </c>
      <c r="R3038" s="50">
        <v>3.0315247710897661E-3</v>
      </c>
      <c r="S3038" s="50">
        <v>1.7600291587335428</v>
      </c>
      <c r="T3038" s="50">
        <v>5.3223418457314436E-3</v>
      </c>
      <c r="U3038" s="50">
        <v>3.0051670905434746</v>
      </c>
      <c r="V3038" s="51">
        <v>88.137126099353154</v>
      </c>
      <c r="X3038" s="49">
        <v>0.25</v>
      </c>
      <c r="Y3038" s="49">
        <v>21.97</v>
      </c>
      <c r="Z3038" s="49">
        <v>0.68</v>
      </c>
      <c r="AA3038" s="49">
        <v>5.41</v>
      </c>
      <c r="AB3038" s="49">
        <v>14.57</v>
      </c>
      <c r="AC3038" s="49">
        <v>0.24</v>
      </c>
      <c r="AD3038" s="49">
        <v>2.67</v>
      </c>
      <c r="AE3038" s="312"/>
      <c r="AF3038" s="465" t="s">
        <v>1750</v>
      </c>
      <c r="AG3038" s="343">
        <v>30</v>
      </c>
      <c r="AH3038" s="343">
        <v>15</v>
      </c>
      <c r="AI3038" s="343"/>
      <c r="AJ3038" s="343"/>
      <c r="AK3038" s="343"/>
      <c r="AL3038" s="343"/>
      <c r="AM3038" s="343"/>
      <c r="AN3038" s="343"/>
      <c r="AO3038" s="343"/>
      <c r="AP3038" s="343"/>
      <c r="AQ3038" s="343"/>
      <c r="AR3038" s="343"/>
      <c r="AS3038" s="343"/>
      <c r="AT3038" s="343"/>
      <c r="AU3038" s="343"/>
      <c r="AV3038" s="343"/>
      <c r="AW3038" s="343"/>
      <c r="AX3038" s="343"/>
      <c r="AY3038" s="343"/>
      <c r="AZ3038" s="343"/>
      <c r="BA3038" s="343"/>
      <c r="BB3038" s="343"/>
      <c r="BC3038" s="343"/>
      <c r="BD3038" s="343"/>
      <c r="BE3038" s="475"/>
      <c r="BF3038" s="475"/>
      <c r="BG3038" s="475"/>
      <c r="BH3038" s="475"/>
      <c r="BI3038" s="475"/>
      <c r="BJ3038" s="475"/>
      <c r="BK3038" s="475"/>
      <c r="BL3038" s="475"/>
      <c r="BM3038" s="475"/>
      <c r="BN3038" s="475"/>
      <c r="BO3038" s="475"/>
      <c r="BP3038" s="306"/>
      <c r="BQ3038" s="496"/>
      <c r="BR3038" s="496"/>
      <c r="BS3038" s="496"/>
      <c r="BT3038" s="496"/>
      <c r="BU3038" s="496"/>
      <c r="BV3038" s="496"/>
    </row>
    <row r="3039" spans="1:74" s="52" customFormat="1" ht="12.75">
      <c r="A3039" s="45">
        <v>2670.080468178493</v>
      </c>
      <c r="B3039" s="46" t="s">
        <v>364</v>
      </c>
      <c r="C3039" s="47" t="s">
        <v>330</v>
      </c>
      <c r="D3039" s="48">
        <v>85</v>
      </c>
      <c r="E3039" s="49">
        <v>40.617890000000003</v>
      </c>
      <c r="F3039" s="49">
        <v>8.6800000000000002E-2</v>
      </c>
      <c r="G3039" s="49">
        <v>11.517160000000001</v>
      </c>
      <c r="H3039" s="49">
        <v>0.35070000000000001</v>
      </c>
      <c r="I3039" s="49">
        <v>0.16350000000000001</v>
      </c>
      <c r="J3039" s="49">
        <v>48.025709999999997</v>
      </c>
      <c r="K3039" s="49">
        <v>0.214</v>
      </c>
      <c r="L3039" s="49">
        <v>100.97576000000001</v>
      </c>
      <c r="M3039" s="47"/>
      <c r="N3039" s="50">
        <v>0.99481649011891327</v>
      </c>
      <c r="O3039" s="50">
        <v>1.6808182567879873E-3</v>
      </c>
      <c r="P3039" s="50">
        <v>0.2358994947240142</v>
      </c>
      <c r="Q3039" s="50">
        <v>6.9088422207736365E-3</v>
      </c>
      <c r="R3039" s="50">
        <v>3.391791227925693E-3</v>
      </c>
      <c r="S3039" s="50">
        <v>1.7535088255454934</v>
      </c>
      <c r="T3039" s="50">
        <v>5.6156112736024909E-3</v>
      </c>
      <c r="U3039" s="50">
        <v>3.0018218733675108</v>
      </c>
      <c r="V3039" s="51">
        <v>88.14222840426963</v>
      </c>
      <c r="X3039" s="49">
        <v>0.25</v>
      </c>
      <c r="Y3039" s="49">
        <v>23.26</v>
      </c>
      <c r="Z3039" s="49">
        <v>0.68</v>
      </c>
      <c r="AA3039" s="49">
        <v>5.43</v>
      </c>
      <c r="AB3039" s="49">
        <v>12.56</v>
      </c>
      <c r="AC3039" s="49">
        <v>0.24</v>
      </c>
      <c r="AD3039" s="49">
        <v>2.56</v>
      </c>
      <c r="AE3039" s="312"/>
      <c r="AF3039" s="465" t="s">
        <v>1750</v>
      </c>
      <c r="AG3039" s="343">
        <v>30</v>
      </c>
      <c r="AH3039" s="343">
        <v>15</v>
      </c>
      <c r="AI3039" s="343"/>
      <c r="AJ3039" s="343"/>
      <c r="AK3039" s="343"/>
      <c r="AL3039" s="343"/>
      <c r="AM3039" s="343"/>
      <c r="AN3039" s="343"/>
      <c r="AO3039" s="343"/>
      <c r="AP3039" s="343"/>
      <c r="AQ3039" s="343"/>
      <c r="AR3039" s="343"/>
      <c r="AS3039" s="343"/>
      <c r="AT3039" s="343"/>
      <c r="AU3039" s="343"/>
      <c r="AV3039" s="343"/>
      <c r="AW3039" s="343"/>
      <c r="AX3039" s="343"/>
      <c r="AY3039" s="343"/>
      <c r="AZ3039" s="343"/>
      <c r="BA3039" s="343"/>
      <c r="BB3039" s="343"/>
      <c r="BC3039" s="343"/>
      <c r="BD3039" s="343"/>
      <c r="BE3039" s="475"/>
      <c r="BF3039" s="475"/>
      <c r="BG3039" s="475"/>
      <c r="BH3039" s="475"/>
      <c r="BI3039" s="475"/>
      <c r="BJ3039" s="475"/>
      <c r="BK3039" s="475"/>
      <c r="BL3039" s="475"/>
      <c r="BM3039" s="475"/>
      <c r="BN3039" s="475"/>
      <c r="BO3039" s="475"/>
      <c r="BP3039" s="306"/>
      <c r="BQ3039" s="496"/>
      <c r="BR3039" s="496"/>
      <c r="BS3039" s="496"/>
      <c r="BT3039" s="496"/>
      <c r="BU3039" s="496"/>
      <c r="BV3039" s="496"/>
    </row>
    <row r="3040" spans="1:74" s="52" customFormat="1" ht="12.75">
      <c r="A3040" s="45">
        <v>2670.080468178493</v>
      </c>
      <c r="B3040" s="46" t="s">
        <v>364</v>
      </c>
      <c r="C3040" s="47" t="s">
        <v>330</v>
      </c>
      <c r="D3040" s="48">
        <v>90</v>
      </c>
      <c r="E3040" s="49">
        <v>40.547519999999999</v>
      </c>
      <c r="F3040" s="49">
        <v>0.1027</v>
      </c>
      <c r="G3040" s="49">
        <v>11.7371</v>
      </c>
      <c r="H3040" s="49">
        <v>0.34200000000000003</v>
      </c>
      <c r="I3040" s="49">
        <v>0.1457</v>
      </c>
      <c r="J3040" s="49">
        <v>48.269440000000003</v>
      </c>
      <c r="K3040" s="49">
        <v>0.2082</v>
      </c>
      <c r="L3040" s="49">
        <v>101.35266</v>
      </c>
      <c r="M3040" s="47"/>
      <c r="N3040" s="50">
        <v>0.99057006062963937</v>
      </c>
      <c r="O3040" s="50">
        <v>1.9836578238285993E-3</v>
      </c>
      <c r="P3040" s="50">
        <v>0.23979366178577122</v>
      </c>
      <c r="Q3040" s="50">
        <v>6.7203346394591381E-3</v>
      </c>
      <c r="R3040" s="50">
        <v>3.0148533503126717E-3</v>
      </c>
      <c r="S3040" s="50">
        <v>1.7579305226608188</v>
      </c>
      <c r="T3040" s="50">
        <v>5.4495328328738775E-3</v>
      </c>
      <c r="U3040" s="50">
        <v>3.0054626237227038</v>
      </c>
      <c r="V3040" s="51">
        <v>87.996658214747541</v>
      </c>
      <c r="X3040" s="49">
        <v>0.25</v>
      </c>
      <c r="Y3040" s="49">
        <v>19.809999999999999</v>
      </c>
      <c r="Z3040" s="49">
        <v>0.67</v>
      </c>
      <c r="AA3040" s="49">
        <v>5.58</v>
      </c>
      <c r="AB3040" s="49">
        <v>14.29</v>
      </c>
      <c r="AC3040" s="49">
        <v>0.24</v>
      </c>
      <c r="AD3040" s="49">
        <v>2.59</v>
      </c>
      <c r="AE3040" s="312"/>
      <c r="AF3040" s="465" t="s">
        <v>1750</v>
      </c>
      <c r="AG3040" s="343">
        <v>30</v>
      </c>
      <c r="AH3040" s="343">
        <v>15</v>
      </c>
      <c r="AI3040" s="343"/>
      <c r="AJ3040" s="343"/>
      <c r="AK3040" s="343"/>
      <c r="AL3040" s="343"/>
      <c r="AM3040" s="343"/>
      <c r="AN3040" s="343"/>
      <c r="AO3040" s="343"/>
      <c r="AP3040" s="343"/>
      <c r="AQ3040" s="343"/>
      <c r="AR3040" s="343"/>
      <c r="AS3040" s="343"/>
      <c r="AT3040" s="343"/>
      <c r="AU3040" s="343"/>
      <c r="AV3040" s="343"/>
      <c r="AW3040" s="343"/>
      <c r="AX3040" s="343"/>
      <c r="AY3040" s="343"/>
      <c r="AZ3040" s="343"/>
      <c r="BA3040" s="343"/>
      <c r="BB3040" s="343"/>
      <c r="BC3040" s="343"/>
      <c r="BD3040" s="343"/>
      <c r="BE3040" s="475"/>
      <c r="BF3040" s="475"/>
      <c r="BG3040" s="475"/>
      <c r="BH3040" s="475"/>
      <c r="BI3040" s="475"/>
      <c r="BJ3040" s="475"/>
      <c r="BK3040" s="475"/>
      <c r="BL3040" s="475"/>
      <c r="BM3040" s="475"/>
      <c r="BN3040" s="475"/>
      <c r="BO3040" s="475"/>
      <c r="BP3040" s="306"/>
      <c r="BQ3040" s="496"/>
      <c r="BR3040" s="496"/>
      <c r="BS3040" s="496"/>
      <c r="BT3040" s="496"/>
      <c r="BU3040" s="496"/>
      <c r="BV3040" s="496"/>
    </row>
    <row r="3041" spans="1:74" s="52" customFormat="1" ht="12.75">
      <c r="A3041" s="45">
        <v>2670.080468178493</v>
      </c>
      <c r="B3041" s="46" t="s">
        <v>364</v>
      </c>
      <c r="C3041" s="47" t="s">
        <v>330</v>
      </c>
      <c r="D3041" s="48">
        <v>95</v>
      </c>
      <c r="E3041" s="49">
        <v>40.688270000000003</v>
      </c>
      <c r="F3041" s="49">
        <v>0.1103</v>
      </c>
      <c r="G3041" s="49">
        <v>11.637130000000001</v>
      </c>
      <c r="H3041" s="49">
        <v>0.3518</v>
      </c>
      <c r="I3041" s="49">
        <v>0.16009999999999999</v>
      </c>
      <c r="J3041" s="49">
        <v>48.096800000000002</v>
      </c>
      <c r="K3041" s="49">
        <v>0.21110000000000001</v>
      </c>
      <c r="L3041" s="49">
        <v>101.2555</v>
      </c>
      <c r="M3041" s="47"/>
      <c r="N3041" s="50">
        <v>0.99411940497472229</v>
      </c>
      <c r="O3041" s="50">
        <v>2.1306899331223561E-3</v>
      </c>
      <c r="P3041" s="50">
        <v>0.23777774628308693</v>
      </c>
      <c r="Q3041" s="50">
        <v>6.913676492017698E-3</v>
      </c>
      <c r="R3041" s="50">
        <v>3.3131904251270609E-3</v>
      </c>
      <c r="S3041" s="50">
        <v>1.751838451997981</v>
      </c>
      <c r="T3041" s="50">
        <v>5.5260550529753049E-3</v>
      </c>
      <c r="U3041" s="50">
        <v>3.0016192151590326</v>
      </c>
      <c r="V3041" s="51">
        <v>88.049064614144399</v>
      </c>
      <c r="X3041" s="49">
        <v>0.25</v>
      </c>
      <c r="Y3041" s="49">
        <v>17.84</v>
      </c>
      <c r="Z3041" s="49">
        <v>0.67</v>
      </c>
      <c r="AA3041" s="49">
        <v>5.37</v>
      </c>
      <c r="AB3041" s="49">
        <v>13.11</v>
      </c>
      <c r="AC3041" s="49">
        <v>0.24</v>
      </c>
      <c r="AD3041" s="49">
        <v>2.56</v>
      </c>
      <c r="AE3041" s="312"/>
      <c r="AF3041" s="465" t="s">
        <v>1750</v>
      </c>
      <c r="AG3041" s="343">
        <v>30</v>
      </c>
      <c r="AH3041" s="343">
        <v>15</v>
      </c>
      <c r="AI3041" s="343"/>
      <c r="AJ3041" s="343"/>
      <c r="AK3041" s="343"/>
      <c r="AL3041" s="343"/>
      <c r="AM3041" s="343"/>
      <c r="AN3041" s="343"/>
      <c r="AO3041" s="343"/>
      <c r="AP3041" s="343"/>
      <c r="AQ3041" s="343"/>
      <c r="AR3041" s="343"/>
      <c r="AS3041" s="343"/>
      <c r="AT3041" s="343"/>
      <c r="AU3041" s="343"/>
      <c r="AV3041" s="343"/>
      <c r="AW3041" s="343"/>
      <c r="AX3041" s="343"/>
      <c r="AY3041" s="343"/>
      <c r="AZ3041" s="343"/>
      <c r="BA3041" s="343"/>
      <c r="BB3041" s="343"/>
      <c r="BC3041" s="343"/>
      <c r="BD3041" s="343"/>
      <c r="BE3041" s="475"/>
      <c r="BF3041" s="475"/>
      <c r="BG3041" s="475"/>
      <c r="BH3041" s="475"/>
      <c r="BI3041" s="475"/>
      <c r="BJ3041" s="475"/>
      <c r="BK3041" s="475"/>
      <c r="BL3041" s="475"/>
      <c r="BM3041" s="475"/>
      <c r="BN3041" s="475"/>
      <c r="BO3041" s="475"/>
      <c r="BP3041" s="306"/>
      <c r="BQ3041" s="496"/>
      <c r="BR3041" s="496"/>
      <c r="BS3041" s="496"/>
      <c r="BT3041" s="496"/>
      <c r="BU3041" s="496"/>
      <c r="BV3041" s="496"/>
    </row>
    <row r="3042" spans="1:74" s="52" customFormat="1" ht="12.75">
      <c r="A3042" s="45">
        <v>2670.080468178493</v>
      </c>
      <c r="B3042" s="46" t="s">
        <v>364</v>
      </c>
      <c r="C3042" s="47" t="s">
        <v>330</v>
      </c>
      <c r="D3042" s="48">
        <v>100</v>
      </c>
      <c r="E3042" s="49">
        <v>40.386650000000003</v>
      </c>
      <c r="F3042" s="49">
        <v>0.1099</v>
      </c>
      <c r="G3042" s="49">
        <v>11.58714</v>
      </c>
      <c r="H3042" s="49">
        <v>0.35420000000000001</v>
      </c>
      <c r="I3042" s="49">
        <v>0.1479</v>
      </c>
      <c r="J3042" s="49">
        <v>48.035870000000003</v>
      </c>
      <c r="K3042" s="49">
        <v>0.20580000000000001</v>
      </c>
      <c r="L3042" s="49">
        <v>100.82746</v>
      </c>
      <c r="M3042" s="47"/>
      <c r="N3042" s="50">
        <v>0.99129678960370571</v>
      </c>
      <c r="O3042" s="50">
        <v>2.132745215988296E-3</v>
      </c>
      <c r="P3042" s="50">
        <v>0.23784724059108342</v>
      </c>
      <c r="Q3042" s="50">
        <v>6.992916108617471E-3</v>
      </c>
      <c r="R3042" s="50">
        <v>3.0748206013524863E-3</v>
      </c>
      <c r="S3042" s="50">
        <v>1.7576810695315239</v>
      </c>
      <c r="T3042" s="50">
        <v>5.4121383120466363E-3</v>
      </c>
      <c r="U3042" s="50">
        <v>3.0044377199643177</v>
      </c>
      <c r="V3042" s="51">
        <v>88.080988909825592</v>
      </c>
      <c r="X3042" s="49">
        <v>0.25</v>
      </c>
      <c r="Y3042" s="49">
        <v>18.46</v>
      </c>
      <c r="Z3042" s="49">
        <v>0.68</v>
      </c>
      <c r="AA3042" s="49">
        <v>5.32</v>
      </c>
      <c r="AB3042" s="49">
        <v>14.17</v>
      </c>
      <c r="AC3042" s="49">
        <v>0.24</v>
      </c>
      <c r="AD3042" s="49">
        <v>2.65</v>
      </c>
      <c r="AE3042" s="312"/>
      <c r="AF3042" s="465" t="s">
        <v>1750</v>
      </c>
      <c r="AG3042" s="343">
        <v>30</v>
      </c>
      <c r="AH3042" s="343">
        <v>15</v>
      </c>
      <c r="AI3042" s="343"/>
      <c r="AJ3042" s="343"/>
      <c r="AK3042" s="343"/>
      <c r="AL3042" s="343"/>
      <c r="AM3042" s="343"/>
      <c r="AN3042" s="343"/>
      <c r="AO3042" s="343"/>
      <c r="AP3042" s="343"/>
      <c r="AQ3042" s="343"/>
      <c r="AR3042" s="343"/>
      <c r="AS3042" s="343"/>
      <c r="AT3042" s="343"/>
      <c r="AU3042" s="343"/>
      <c r="AV3042" s="343"/>
      <c r="AW3042" s="343"/>
      <c r="AX3042" s="343"/>
      <c r="AY3042" s="343"/>
      <c r="AZ3042" s="343"/>
      <c r="BA3042" s="343"/>
      <c r="BB3042" s="343"/>
      <c r="BC3042" s="343"/>
      <c r="BD3042" s="343"/>
      <c r="BE3042" s="475"/>
      <c r="BF3042" s="475"/>
      <c r="BG3042" s="475"/>
      <c r="BH3042" s="475"/>
      <c r="BI3042" s="475"/>
      <c r="BJ3042" s="475"/>
      <c r="BK3042" s="475"/>
      <c r="BL3042" s="475"/>
      <c r="BM3042" s="475"/>
      <c r="BN3042" s="475"/>
      <c r="BO3042" s="475"/>
      <c r="BP3042" s="306"/>
      <c r="BQ3042" s="496"/>
      <c r="BR3042" s="496"/>
      <c r="BS3042" s="496"/>
      <c r="BT3042" s="496"/>
      <c r="BU3042" s="496"/>
      <c r="BV3042" s="496"/>
    </row>
    <row r="3043" spans="1:74" s="52" customFormat="1" ht="12.75">
      <c r="A3043" s="45">
        <v>2670.080468178493</v>
      </c>
      <c r="B3043" s="46" t="s">
        <v>364</v>
      </c>
      <c r="C3043" s="47" t="s">
        <v>330</v>
      </c>
      <c r="D3043" s="48">
        <v>105</v>
      </c>
      <c r="E3043" s="49">
        <v>40.446980000000003</v>
      </c>
      <c r="F3043" s="49">
        <v>0.1104</v>
      </c>
      <c r="G3043" s="49">
        <v>11.657120000000001</v>
      </c>
      <c r="H3043" s="49">
        <v>0.36</v>
      </c>
      <c r="I3043" s="49">
        <v>0.14219999999999999</v>
      </c>
      <c r="J3043" s="49">
        <v>48.198360000000001</v>
      </c>
      <c r="K3043" s="49">
        <v>0.2074</v>
      </c>
      <c r="L3043" s="49">
        <v>101.12246000000002</v>
      </c>
      <c r="M3043" s="47"/>
      <c r="N3043" s="50">
        <v>0.99020036687050983</v>
      </c>
      <c r="O3043" s="50">
        <v>2.136886577287828E-3</v>
      </c>
      <c r="P3043" s="50">
        <v>0.23866253200988666</v>
      </c>
      <c r="Q3043" s="50">
        <v>7.0889738737925177E-3</v>
      </c>
      <c r="R3043" s="50">
        <v>2.9486438397833981E-3</v>
      </c>
      <c r="S3043" s="50">
        <v>1.7590484006560561</v>
      </c>
      <c r="T3043" s="50">
        <v>5.4400561475983844E-3</v>
      </c>
      <c r="U3043" s="50">
        <v>3.0055258599749144</v>
      </c>
      <c r="V3043" s="51">
        <v>88.053199884560286</v>
      </c>
      <c r="X3043" s="49">
        <v>0.25</v>
      </c>
      <c r="Y3043" s="49">
        <v>19.09</v>
      </c>
      <c r="Z3043" s="49">
        <v>0.67</v>
      </c>
      <c r="AA3043" s="49">
        <v>5.32</v>
      </c>
      <c r="AB3043" s="49">
        <v>14.49</v>
      </c>
      <c r="AC3043" s="49">
        <v>0.24</v>
      </c>
      <c r="AD3043" s="49">
        <v>2.63</v>
      </c>
      <c r="AE3043" s="312"/>
      <c r="AF3043" s="465" t="s">
        <v>1750</v>
      </c>
      <c r="AG3043" s="343">
        <v>30</v>
      </c>
      <c r="AH3043" s="343">
        <v>15</v>
      </c>
      <c r="AI3043" s="343"/>
      <c r="AJ3043" s="343"/>
      <c r="AK3043" s="343"/>
      <c r="AL3043" s="343"/>
      <c r="AM3043" s="343"/>
      <c r="AN3043" s="343"/>
      <c r="AO3043" s="343"/>
      <c r="AP3043" s="343"/>
      <c r="AQ3043" s="343"/>
      <c r="AR3043" s="343"/>
      <c r="AS3043" s="343"/>
      <c r="AT3043" s="343"/>
      <c r="AU3043" s="343"/>
      <c r="AV3043" s="343"/>
      <c r="AW3043" s="343"/>
      <c r="AX3043" s="343"/>
      <c r="AY3043" s="343"/>
      <c r="AZ3043" s="343"/>
      <c r="BA3043" s="343"/>
      <c r="BB3043" s="343"/>
      <c r="BC3043" s="343"/>
      <c r="BD3043" s="343"/>
      <c r="BE3043" s="475"/>
      <c r="BF3043" s="475"/>
      <c r="BG3043" s="475"/>
      <c r="BH3043" s="475"/>
      <c r="BI3043" s="475"/>
      <c r="BJ3043" s="475"/>
      <c r="BK3043" s="475"/>
      <c r="BL3043" s="475"/>
      <c r="BM3043" s="475"/>
      <c r="BN3043" s="475"/>
      <c r="BO3043" s="475"/>
      <c r="BP3043" s="306"/>
      <c r="BQ3043" s="496"/>
      <c r="BR3043" s="496"/>
      <c r="BS3043" s="496"/>
      <c r="BT3043" s="496"/>
      <c r="BU3043" s="496"/>
      <c r="BV3043" s="496"/>
    </row>
    <row r="3044" spans="1:74" s="52" customFormat="1" ht="12.75">
      <c r="A3044" s="45">
        <v>2670.080468178493</v>
      </c>
      <c r="B3044" s="46" t="s">
        <v>364</v>
      </c>
      <c r="C3044" s="47" t="s">
        <v>330</v>
      </c>
      <c r="D3044" s="48">
        <v>110</v>
      </c>
      <c r="E3044" s="49">
        <v>40.51735</v>
      </c>
      <c r="F3044" s="49">
        <v>7.0199999999999999E-2</v>
      </c>
      <c r="G3044" s="49">
        <v>11.58714</v>
      </c>
      <c r="H3044" s="49">
        <v>0.36670000000000003</v>
      </c>
      <c r="I3044" s="49">
        <v>0.1668</v>
      </c>
      <c r="J3044" s="49">
        <v>48.046019999999999</v>
      </c>
      <c r="K3044" s="49">
        <v>0.20549999999999999</v>
      </c>
      <c r="L3044" s="49">
        <v>100.95971</v>
      </c>
      <c r="M3044" s="47"/>
      <c r="N3044" s="50">
        <v>0.99323646773690077</v>
      </c>
      <c r="O3044" s="50">
        <v>1.3605802138446966E-3</v>
      </c>
      <c r="P3044" s="50">
        <v>0.23754389433052459</v>
      </c>
      <c r="Q3044" s="50">
        <v>7.230468295148223E-3</v>
      </c>
      <c r="R3044" s="50">
        <v>3.4633262874850428E-3</v>
      </c>
      <c r="S3044" s="50">
        <v>1.7558102785595655</v>
      </c>
      <c r="T3044" s="50">
        <v>5.397356411941074E-3</v>
      </c>
      <c r="U3044" s="50">
        <v>3.0040423718354101</v>
      </c>
      <c r="V3044" s="51">
        <v>88.083206809850637</v>
      </c>
      <c r="X3044" s="49">
        <v>0.25</v>
      </c>
      <c r="Y3044" s="49">
        <v>28.27</v>
      </c>
      <c r="Z3044" s="49">
        <v>0.67</v>
      </c>
      <c r="AA3044" s="49">
        <v>5.14</v>
      </c>
      <c r="AB3044" s="49">
        <v>12.18</v>
      </c>
      <c r="AC3044" s="49">
        <v>0.24</v>
      </c>
      <c r="AD3044" s="49">
        <v>2.62</v>
      </c>
      <c r="AE3044" s="312"/>
      <c r="AF3044" s="465" t="s">
        <v>1750</v>
      </c>
      <c r="AG3044" s="343">
        <v>30</v>
      </c>
      <c r="AH3044" s="343">
        <v>15</v>
      </c>
      <c r="AI3044" s="343"/>
      <c r="AJ3044" s="343"/>
      <c r="AK3044" s="343"/>
      <c r="AL3044" s="343"/>
      <c r="AM3044" s="343"/>
      <c r="AN3044" s="343"/>
      <c r="AO3044" s="343"/>
      <c r="AP3044" s="343"/>
      <c r="AQ3044" s="343"/>
      <c r="AR3044" s="343"/>
      <c r="AS3044" s="343"/>
      <c r="AT3044" s="343"/>
      <c r="AU3044" s="343"/>
      <c r="AV3044" s="343"/>
      <c r="AW3044" s="343"/>
      <c r="AX3044" s="343"/>
      <c r="AY3044" s="343"/>
      <c r="AZ3044" s="343"/>
      <c r="BA3044" s="343"/>
      <c r="BB3044" s="343"/>
      <c r="BC3044" s="343"/>
      <c r="BD3044" s="343"/>
      <c r="BE3044" s="475"/>
      <c r="BF3044" s="475"/>
      <c r="BG3044" s="475"/>
      <c r="BH3044" s="475"/>
      <c r="BI3044" s="475"/>
      <c r="BJ3044" s="475"/>
      <c r="BK3044" s="475"/>
      <c r="BL3044" s="475"/>
      <c r="BM3044" s="475"/>
      <c r="BN3044" s="475"/>
      <c r="BO3044" s="475"/>
      <c r="BP3044" s="306"/>
      <c r="BQ3044" s="496"/>
      <c r="BR3044" s="496"/>
      <c r="BS3044" s="496"/>
      <c r="BT3044" s="496"/>
      <c r="BU3044" s="496"/>
      <c r="BV3044" s="496"/>
    </row>
    <row r="3045" spans="1:74" s="52" customFormat="1" ht="12.75">
      <c r="A3045" s="45">
        <v>2670.080468178493</v>
      </c>
      <c r="B3045" s="46" t="s">
        <v>364</v>
      </c>
      <c r="C3045" s="47" t="s">
        <v>330</v>
      </c>
      <c r="D3045" s="48">
        <v>115</v>
      </c>
      <c r="E3045" s="49">
        <v>40.688270000000003</v>
      </c>
      <c r="F3045" s="49">
        <v>6.7199999999999996E-2</v>
      </c>
      <c r="G3045" s="49">
        <v>11.687110000000001</v>
      </c>
      <c r="H3045" s="49">
        <v>0.34200000000000003</v>
      </c>
      <c r="I3045" s="49">
        <v>0.1661</v>
      </c>
      <c r="J3045" s="49">
        <v>48.147579999999998</v>
      </c>
      <c r="K3045" s="49">
        <v>0.2102</v>
      </c>
      <c r="L3045" s="49">
        <v>101.30846000000001</v>
      </c>
      <c r="M3045" s="47"/>
      <c r="N3045" s="50">
        <v>0.99404955010053242</v>
      </c>
      <c r="O3045" s="50">
        <v>1.2980263132753914E-3</v>
      </c>
      <c r="P3045" s="50">
        <v>0.23878219165068701</v>
      </c>
      <c r="Q3045" s="50">
        <v>6.720611748028597E-3</v>
      </c>
      <c r="R3045" s="50">
        <v>3.4371159251198108E-3</v>
      </c>
      <c r="S3045" s="50">
        <v>1.7535647928173601</v>
      </c>
      <c r="T3045" s="50">
        <v>5.5021087179131832E-3</v>
      </c>
      <c r="U3045" s="50">
        <v>3.0033543972729162</v>
      </c>
      <c r="V3045" s="51">
        <v>88.015029836058332</v>
      </c>
      <c r="X3045" s="49">
        <v>0.25</v>
      </c>
      <c r="Y3045" s="49">
        <v>30.09</v>
      </c>
      <c r="Z3045" s="49">
        <v>0.67</v>
      </c>
      <c r="AA3045" s="49">
        <v>5.52</v>
      </c>
      <c r="AB3045" s="49">
        <v>12.58</v>
      </c>
      <c r="AC3045" s="49">
        <v>0.24</v>
      </c>
      <c r="AD3045" s="49">
        <v>2.58</v>
      </c>
      <c r="AE3045" s="312"/>
      <c r="AF3045" s="465" t="s">
        <v>1750</v>
      </c>
      <c r="AG3045" s="343">
        <v>30</v>
      </c>
      <c r="AH3045" s="343">
        <v>15</v>
      </c>
      <c r="AI3045" s="343"/>
      <c r="AJ3045" s="343"/>
      <c r="AK3045" s="343"/>
      <c r="AL3045" s="343"/>
      <c r="AM3045" s="343"/>
      <c r="AN3045" s="343"/>
      <c r="AO3045" s="343"/>
      <c r="AP3045" s="343"/>
      <c r="AQ3045" s="343"/>
      <c r="AR3045" s="343"/>
      <c r="AS3045" s="343"/>
      <c r="AT3045" s="343"/>
      <c r="AU3045" s="343"/>
      <c r="AV3045" s="343"/>
      <c r="AW3045" s="343"/>
      <c r="AX3045" s="343"/>
      <c r="AY3045" s="343"/>
      <c r="AZ3045" s="343"/>
      <c r="BA3045" s="343"/>
      <c r="BB3045" s="343"/>
      <c r="BC3045" s="343"/>
      <c r="BD3045" s="343"/>
      <c r="BE3045" s="475"/>
      <c r="BF3045" s="475"/>
      <c r="BG3045" s="475"/>
      <c r="BH3045" s="475"/>
      <c r="BI3045" s="475"/>
      <c r="BJ3045" s="475"/>
      <c r="BK3045" s="475"/>
      <c r="BL3045" s="475"/>
      <c r="BM3045" s="475"/>
      <c r="BN3045" s="475"/>
      <c r="BO3045" s="475"/>
      <c r="BP3045" s="306"/>
      <c r="BQ3045" s="496"/>
      <c r="BR3045" s="496"/>
      <c r="BS3045" s="496"/>
      <c r="BT3045" s="496"/>
      <c r="BU3045" s="496"/>
      <c r="BV3045" s="496"/>
    </row>
    <row r="3046" spans="1:74" s="52" customFormat="1" ht="12.75">
      <c r="A3046" s="45">
        <v>2670.080468178493</v>
      </c>
      <c r="B3046" s="46" t="s">
        <v>364</v>
      </c>
      <c r="C3046" s="47" t="s">
        <v>330</v>
      </c>
      <c r="D3046" s="48">
        <v>120</v>
      </c>
      <c r="E3046" s="49">
        <v>40.557569999999998</v>
      </c>
      <c r="F3046" s="49">
        <v>6.7000000000000004E-2</v>
      </c>
      <c r="G3046" s="49">
        <v>11.527150000000001</v>
      </c>
      <c r="H3046" s="49">
        <v>0.34820000000000001</v>
      </c>
      <c r="I3046" s="49">
        <v>0.14940000000000001</v>
      </c>
      <c r="J3046" s="49">
        <v>48.117109999999997</v>
      </c>
      <c r="K3046" s="49">
        <v>0.20780000000000001</v>
      </c>
      <c r="L3046" s="49">
        <v>100.97422999999999</v>
      </c>
      <c r="M3046" s="47"/>
      <c r="N3046" s="50">
        <v>0.99360432231508544</v>
      </c>
      <c r="O3046" s="50">
        <v>1.2977521690266641E-3</v>
      </c>
      <c r="P3046" s="50">
        <v>0.23616714757936533</v>
      </c>
      <c r="Q3046" s="50">
        <v>6.8614231712526026E-3</v>
      </c>
      <c r="R3046" s="50">
        <v>3.1001155560665861E-3</v>
      </c>
      <c r="S3046" s="50">
        <v>1.7573150407834535</v>
      </c>
      <c r="T3046" s="50">
        <v>5.4543717726105601E-3</v>
      </c>
      <c r="U3046" s="50">
        <v>3.0038001733468609</v>
      </c>
      <c r="V3046" s="51">
        <v>88.153034476153422</v>
      </c>
      <c r="X3046" s="49">
        <v>0.25</v>
      </c>
      <c r="Y3046" s="49">
        <v>29.84</v>
      </c>
      <c r="Z3046" s="49">
        <v>0.68</v>
      </c>
      <c r="AA3046" s="49">
        <v>5.51</v>
      </c>
      <c r="AB3046" s="49">
        <v>14.27</v>
      </c>
      <c r="AC3046" s="49">
        <v>0.24</v>
      </c>
      <c r="AD3046" s="49">
        <v>2.59</v>
      </c>
      <c r="AE3046" s="312"/>
      <c r="AF3046" s="465" t="s">
        <v>1750</v>
      </c>
      <c r="AG3046" s="343">
        <v>30</v>
      </c>
      <c r="AH3046" s="343">
        <v>15</v>
      </c>
      <c r="AI3046" s="343"/>
      <c r="AJ3046" s="343"/>
      <c r="AK3046" s="343"/>
      <c r="AL3046" s="343"/>
      <c r="AM3046" s="343"/>
      <c r="AN3046" s="343"/>
      <c r="AO3046" s="343"/>
      <c r="AP3046" s="343"/>
      <c r="AQ3046" s="343"/>
      <c r="AR3046" s="343"/>
      <c r="AS3046" s="343"/>
      <c r="AT3046" s="343"/>
      <c r="AU3046" s="343"/>
      <c r="AV3046" s="343"/>
      <c r="AW3046" s="343"/>
      <c r="AX3046" s="343"/>
      <c r="AY3046" s="343"/>
      <c r="AZ3046" s="343"/>
      <c r="BA3046" s="343"/>
      <c r="BB3046" s="343"/>
      <c r="BC3046" s="343"/>
      <c r="BD3046" s="343"/>
      <c r="BE3046" s="475"/>
      <c r="BF3046" s="475"/>
      <c r="BG3046" s="475"/>
      <c r="BH3046" s="475"/>
      <c r="BI3046" s="475"/>
      <c r="BJ3046" s="475"/>
      <c r="BK3046" s="475"/>
      <c r="BL3046" s="475"/>
      <c r="BM3046" s="475"/>
      <c r="BN3046" s="475"/>
      <c r="BO3046" s="475"/>
      <c r="BP3046" s="306"/>
      <c r="BQ3046" s="496"/>
      <c r="BR3046" s="496"/>
      <c r="BS3046" s="496"/>
      <c r="BT3046" s="496"/>
      <c r="BU3046" s="496"/>
      <c r="BV3046" s="496"/>
    </row>
    <row r="3047" spans="1:74" s="52" customFormat="1" ht="12.75">
      <c r="A3047" s="45">
        <v>2670.080468178493</v>
      </c>
      <c r="B3047" s="46" t="s">
        <v>364</v>
      </c>
      <c r="C3047" s="47" t="s">
        <v>330</v>
      </c>
      <c r="D3047" s="48">
        <v>125</v>
      </c>
      <c r="E3047" s="49">
        <v>40.497239999999998</v>
      </c>
      <c r="F3047" s="49">
        <v>0.1065</v>
      </c>
      <c r="G3047" s="49">
        <v>11.60713</v>
      </c>
      <c r="H3047" s="49">
        <v>0.34720000000000001</v>
      </c>
      <c r="I3047" s="49">
        <v>0.19670000000000001</v>
      </c>
      <c r="J3047" s="49">
        <v>48.147579999999998</v>
      </c>
      <c r="K3047" s="49">
        <v>0.21049999999999999</v>
      </c>
      <c r="L3047" s="49">
        <v>101.11284999999998</v>
      </c>
      <c r="M3047" s="47"/>
      <c r="N3047" s="50">
        <v>0.9913522303650546</v>
      </c>
      <c r="O3047" s="50">
        <v>2.0612353644578569E-3</v>
      </c>
      <c r="P3047" s="50">
        <v>0.23762022608244529</v>
      </c>
      <c r="Q3047" s="50">
        <v>6.8363796236815136E-3</v>
      </c>
      <c r="R3047" s="50">
        <v>4.0784267001043447E-3</v>
      </c>
      <c r="S3047" s="50">
        <v>1.7570558698923877</v>
      </c>
      <c r="T3047" s="50">
        <v>5.520930877897976E-3</v>
      </c>
      <c r="U3047" s="50">
        <v>3.0045252989060294</v>
      </c>
      <c r="V3047" s="51">
        <v>88.087277600511058</v>
      </c>
      <c r="X3047" s="49">
        <v>0.25</v>
      </c>
      <c r="Y3047" s="49">
        <v>19.3</v>
      </c>
      <c r="Z3047" s="49">
        <v>0.67</v>
      </c>
      <c r="AA3047" s="49">
        <v>5.49</v>
      </c>
      <c r="AB3047" s="49">
        <v>10.98</v>
      </c>
      <c r="AC3047" s="49">
        <v>0.24</v>
      </c>
      <c r="AD3047" s="49">
        <v>2.58</v>
      </c>
      <c r="AE3047" s="312"/>
      <c r="AF3047" s="465" t="s">
        <v>1750</v>
      </c>
      <c r="AG3047" s="343">
        <v>30</v>
      </c>
      <c r="AH3047" s="343">
        <v>15</v>
      </c>
      <c r="AI3047" s="343"/>
      <c r="AJ3047" s="343"/>
      <c r="AK3047" s="343"/>
      <c r="AL3047" s="343"/>
      <c r="AM3047" s="343"/>
      <c r="AN3047" s="343"/>
      <c r="AO3047" s="343"/>
      <c r="AP3047" s="343"/>
      <c r="AQ3047" s="343"/>
      <c r="AR3047" s="343"/>
      <c r="AS3047" s="343"/>
      <c r="AT3047" s="343"/>
      <c r="AU3047" s="343"/>
      <c r="AV3047" s="343"/>
      <c r="AW3047" s="343"/>
      <c r="AX3047" s="343"/>
      <c r="AY3047" s="343"/>
      <c r="AZ3047" s="343"/>
      <c r="BA3047" s="343"/>
      <c r="BB3047" s="343"/>
      <c r="BC3047" s="343"/>
      <c r="BD3047" s="343"/>
      <c r="BE3047" s="475"/>
      <c r="BF3047" s="475"/>
      <c r="BG3047" s="475"/>
      <c r="BH3047" s="475"/>
      <c r="BI3047" s="475"/>
      <c r="BJ3047" s="475"/>
      <c r="BK3047" s="475"/>
      <c r="BL3047" s="475"/>
      <c r="BM3047" s="475"/>
      <c r="BN3047" s="475"/>
      <c r="BO3047" s="475"/>
      <c r="BP3047" s="306"/>
      <c r="BQ3047" s="496"/>
      <c r="BR3047" s="496"/>
      <c r="BS3047" s="496"/>
      <c r="BT3047" s="496"/>
      <c r="BU3047" s="496"/>
      <c r="BV3047" s="496"/>
    </row>
    <row r="3048" spans="1:74" s="52" customFormat="1" ht="12.75">
      <c r="A3048" s="45">
        <v>2670.080468178493</v>
      </c>
      <c r="B3048" s="46" t="s">
        <v>364</v>
      </c>
      <c r="C3048" s="47" t="s">
        <v>330</v>
      </c>
      <c r="D3048" s="48">
        <v>130</v>
      </c>
      <c r="E3048" s="49">
        <v>40.467080000000003</v>
      </c>
      <c r="F3048" s="49">
        <v>0.1232</v>
      </c>
      <c r="G3048" s="49">
        <v>11.637130000000001</v>
      </c>
      <c r="H3048" s="49">
        <v>0.33279999999999998</v>
      </c>
      <c r="I3048" s="49">
        <v>0.19689999999999999</v>
      </c>
      <c r="J3048" s="49">
        <v>48.086640000000003</v>
      </c>
      <c r="K3048" s="49">
        <v>0.2132</v>
      </c>
      <c r="L3048" s="49">
        <v>101.05695</v>
      </c>
      <c r="M3048" s="47"/>
      <c r="N3048" s="50">
        <v>0.99119012242684434</v>
      </c>
      <c r="O3048" s="50">
        <v>2.3858394776479505E-3</v>
      </c>
      <c r="P3048" s="50">
        <v>0.23837295345908568</v>
      </c>
      <c r="Q3048" s="50">
        <v>6.5566546241253871E-3</v>
      </c>
      <c r="R3048" s="50">
        <v>4.0849481920121611E-3</v>
      </c>
      <c r="S3048" s="50">
        <v>1.7558526823128289</v>
      </c>
      <c r="T3048" s="50">
        <v>5.5949981253156983E-3</v>
      </c>
      <c r="U3048" s="50">
        <v>3.0040381986178599</v>
      </c>
      <c r="V3048" s="51">
        <v>88.046841381275414</v>
      </c>
      <c r="X3048" s="49">
        <v>0.25</v>
      </c>
      <c r="Y3048" s="49">
        <v>16.350000000000001</v>
      </c>
      <c r="Z3048" s="49">
        <v>0.67</v>
      </c>
      <c r="AA3048" s="49">
        <v>5.66</v>
      </c>
      <c r="AB3048" s="49">
        <v>10.99</v>
      </c>
      <c r="AC3048" s="49">
        <v>0.24</v>
      </c>
      <c r="AD3048" s="49">
        <v>2.5499999999999998</v>
      </c>
      <c r="AE3048" s="312"/>
      <c r="AF3048" s="465" t="s">
        <v>1750</v>
      </c>
      <c r="AG3048" s="343">
        <v>30</v>
      </c>
      <c r="AH3048" s="343">
        <v>15</v>
      </c>
      <c r="AI3048" s="343"/>
      <c r="AJ3048" s="343"/>
      <c r="AK3048" s="343"/>
      <c r="AL3048" s="343"/>
      <c r="AM3048" s="343"/>
      <c r="AN3048" s="343"/>
      <c r="AO3048" s="343"/>
      <c r="AP3048" s="343"/>
      <c r="AQ3048" s="343"/>
      <c r="AR3048" s="343"/>
      <c r="AS3048" s="343"/>
      <c r="AT3048" s="343"/>
      <c r="AU3048" s="343"/>
      <c r="AV3048" s="343"/>
      <c r="AW3048" s="343"/>
      <c r="AX3048" s="343"/>
      <c r="AY3048" s="343"/>
      <c r="AZ3048" s="343"/>
      <c r="BA3048" s="343"/>
      <c r="BB3048" s="343"/>
      <c r="BC3048" s="343"/>
      <c r="BD3048" s="343"/>
      <c r="BE3048" s="475"/>
      <c r="BF3048" s="475"/>
      <c r="BG3048" s="475"/>
      <c r="BH3048" s="475"/>
      <c r="BI3048" s="475"/>
      <c r="BJ3048" s="475"/>
      <c r="BK3048" s="475"/>
      <c r="BL3048" s="475"/>
      <c r="BM3048" s="475"/>
      <c r="BN3048" s="475"/>
      <c r="BO3048" s="475"/>
      <c r="BP3048" s="306"/>
      <c r="BQ3048" s="496"/>
      <c r="BR3048" s="496"/>
      <c r="BS3048" s="496"/>
      <c r="BT3048" s="496"/>
      <c r="BU3048" s="496"/>
      <c r="BV3048" s="496"/>
    </row>
    <row r="3049" spans="1:74" s="52" customFormat="1" ht="12.75">
      <c r="A3049" s="45">
        <v>2670.080468178493</v>
      </c>
      <c r="B3049" s="46" t="s">
        <v>364</v>
      </c>
      <c r="C3049" s="47" t="s">
        <v>330</v>
      </c>
      <c r="D3049" s="48">
        <v>135</v>
      </c>
      <c r="E3049" s="49">
        <v>40.467080000000003</v>
      </c>
      <c r="F3049" s="49">
        <v>9.4E-2</v>
      </c>
      <c r="G3049" s="49">
        <v>11.667120000000001</v>
      </c>
      <c r="H3049" s="49">
        <v>0.32229999999999998</v>
      </c>
      <c r="I3049" s="49">
        <v>0.15629999999999999</v>
      </c>
      <c r="J3049" s="49">
        <v>48.320219999999999</v>
      </c>
      <c r="K3049" s="49">
        <v>0.20669999999999999</v>
      </c>
      <c r="L3049" s="49">
        <v>101.23371999999999</v>
      </c>
      <c r="M3049" s="47"/>
      <c r="N3049" s="50">
        <v>0.98964944522236153</v>
      </c>
      <c r="O3049" s="50">
        <v>1.8175350146304322E-3</v>
      </c>
      <c r="P3049" s="50">
        <v>0.23861578854279392</v>
      </c>
      <c r="Q3049" s="50">
        <v>6.3399190904445653E-3</v>
      </c>
      <c r="R3049" s="50">
        <v>3.2376077787629118E-3</v>
      </c>
      <c r="S3049" s="50">
        <v>1.7616392017447822</v>
      </c>
      <c r="T3049" s="50">
        <v>5.4159873546017678E-3</v>
      </c>
      <c r="U3049" s="50">
        <v>3.0067154847483772</v>
      </c>
      <c r="V3049" s="51">
        <v>88.070731496663441</v>
      </c>
      <c r="X3049" s="49">
        <v>0.25</v>
      </c>
      <c r="Y3049" s="49">
        <v>21.66</v>
      </c>
      <c r="Z3049" s="49">
        <v>0.67</v>
      </c>
      <c r="AA3049" s="49">
        <v>5.95</v>
      </c>
      <c r="AB3049" s="49">
        <v>13.43</v>
      </c>
      <c r="AC3049" s="49">
        <v>0.24</v>
      </c>
      <c r="AD3049" s="49">
        <v>2.63</v>
      </c>
      <c r="AE3049" s="312"/>
      <c r="AF3049" s="465" t="s">
        <v>1750</v>
      </c>
      <c r="AG3049" s="343">
        <v>30</v>
      </c>
      <c r="AH3049" s="343">
        <v>15</v>
      </c>
      <c r="AI3049" s="343"/>
      <c r="AJ3049" s="343"/>
      <c r="AK3049" s="343"/>
      <c r="AL3049" s="343"/>
      <c r="AM3049" s="343"/>
      <c r="AN3049" s="343"/>
      <c r="AO3049" s="343"/>
      <c r="AP3049" s="343"/>
      <c r="AQ3049" s="343"/>
      <c r="AR3049" s="343"/>
      <c r="AS3049" s="343"/>
      <c r="AT3049" s="343"/>
      <c r="AU3049" s="343"/>
      <c r="AV3049" s="343"/>
      <c r="AW3049" s="343"/>
      <c r="AX3049" s="343"/>
      <c r="AY3049" s="343"/>
      <c r="AZ3049" s="343"/>
      <c r="BA3049" s="343"/>
      <c r="BB3049" s="343"/>
      <c r="BC3049" s="343"/>
      <c r="BD3049" s="343"/>
      <c r="BE3049" s="475"/>
      <c r="BF3049" s="475"/>
      <c r="BG3049" s="475"/>
      <c r="BH3049" s="475"/>
      <c r="BI3049" s="475"/>
      <c r="BJ3049" s="475"/>
      <c r="BK3049" s="475"/>
      <c r="BL3049" s="475"/>
      <c r="BM3049" s="475"/>
      <c r="BN3049" s="475"/>
      <c r="BO3049" s="475"/>
      <c r="BP3049" s="306"/>
      <c r="BQ3049" s="496"/>
      <c r="BR3049" s="496"/>
      <c r="BS3049" s="496"/>
      <c r="BT3049" s="496"/>
      <c r="BU3049" s="496"/>
      <c r="BV3049" s="496"/>
    </row>
    <row r="3050" spans="1:74" s="52" customFormat="1" ht="12.75">
      <c r="A3050" s="45">
        <v>2670.080468178493</v>
      </c>
      <c r="B3050" s="46" t="s">
        <v>364</v>
      </c>
      <c r="C3050" s="47" t="s">
        <v>330</v>
      </c>
      <c r="D3050" s="48">
        <v>140</v>
      </c>
      <c r="E3050" s="49">
        <v>40.718429999999998</v>
      </c>
      <c r="F3050" s="49">
        <v>8.8999999999999996E-2</v>
      </c>
      <c r="G3050" s="49">
        <v>11.757099999999999</v>
      </c>
      <c r="H3050" s="49">
        <v>0.34539999999999998</v>
      </c>
      <c r="I3050" s="49">
        <v>0.13669999999999999</v>
      </c>
      <c r="J3050" s="49">
        <v>48.269440000000003</v>
      </c>
      <c r="K3050" s="49">
        <v>0.21299999999999999</v>
      </c>
      <c r="L3050" s="49">
        <v>101.52906999999999</v>
      </c>
      <c r="M3050" s="47"/>
      <c r="N3050" s="50">
        <v>0.99276688460366702</v>
      </c>
      <c r="O3050" s="50">
        <v>1.7156222874526697E-3</v>
      </c>
      <c r="P3050" s="50">
        <v>0.23972452340302317</v>
      </c>
      <c r="Q3050" s="50">
        <v>6.7736458019548992E-3</v>
      </c>
      <c r="R3050" s="50">
        <v>2.8229976170992843E-3</v>
      </c>
      <c r="S3050" s="50">
        <v>1.7544341152756417</v>
      </c>
      <c r="T3050" s="50">
        <v>5.5640818325891307E-3</v>
      </c>
      <c r="U3050" s="50">
        <v>3.003801870821428</v>
      </c>
      <c r="V3050" s="51">
        <v>87.978663344363355</v>
      </c>
      <c r="X3050" s="49">
        <v>0.25</v>
      </c>
      <c r="Y3050" s="49">
        <v>22.58</v>
      </c>
      <c r="Z3050" s="49">
        <v>0.67</v>
      </c>
      <c r="AA3050" s="49">
        <v>5.53</v>
      </c>
      <c r="AB3050" s="49">
        <v>14.86</v>
      </c>
      <c r="AC3050" s="49">
        <v>0.24</v>
      </c>
      <c r="AD3050" s="49">
        <v>2.57</v>
      </c>
      <c r="AE3050" s="312"/>
      <c r="AF3050" s="465" t="s">
        <v>1750</v>
      </c>
      <c r="AG3050" s="343">
        <v>30</v>
      </c>
      <c r="AH3050" s="343">
        <v>15</v>
      </c>
      <c r="AI3050" s="343"/>
      <c r="AJ3050" s="343"/>
      <c r="AK3050" s="343"/>
      <c r="AL3050" s="343"/>
      <c r="AM3050" s="343"/>
      <c r="AN3050" s="343"/>
      <c r="AO3050" s="343"/>
      <c r="AP3050" s="343"/>
      <c r="AQ3050" s="343"/>
      <c r="AR3050" s="343"/>
      <c r="AS3050" s="343"/>
      <c r="AT3050" s="343"/>
      <c r="AU3050" s="343"/>
      <c r="AV3050" s="343"/>
      <c r="AW3050" s="343"/>
      <c r="AX3050" s="343"/>
      <c r="AY3050" s="343"/>
      <c r="AZ3050" s="343"/>
      <c r="BA3050" s="343"/>
      <c r="BB3050" s="343"/>
      <c r="BC3050" s="343"/>
      <c r="BD3050" s="343"/>
      <c r="BE3050" s="475"/>
      <c r="BF3050" s="475"/>
      <c r="BG3050" s="475"/>
      <c r="BH3050" s="475"/>
      <c r="BI3050" s="475"/>
      <c r="BJ3050" s="475"/>
      <c r="BK3050" s="475"/>
      <c r="BL3050" s="475"/>
      <c r="BM3050" s="475"/>
      <c r="BN3050" s="475"/>
      <c r="BO3050" s="475"/>
      <c r="BP3050" s="306"/>
      <c r="BQ3050" s="496"/>
      <c r="BR3050" s="496"/>
      <c r="BS3050" s="496"/>
      <c r="BT3050" s="496"/>
      <c r="BU3050" s="496"/>
      <c r="BV3050" s="496"/>
    </row>
    <row r="3051" spans="1:74" s="52" customFormat="1" ht="12.75">
      <c r="A3051" s="45">
        <v>2670.080468178493</v>
      </c>
      <c r="B3051" s="46" t="s">
        <v>364</v>
      </c>
      <c r="C3051" s="47" t="s">
        <v>330</v>
      </c>
      <c r="D3051" s="48">
        <v>145</v>
      </c>
      <c r="E3051" s="49">
        <v>40.467080000000003</v>
      </c>
      <c r="F3051" s="49">
        <v>7.6999999999999999E-2</v>
      </c>
      <c r="G3051" s="49">
        <v>11.687110000000001</v>
      </c>
      <c r="H3051" s="49">
        <v>0.33700000000000002</v>
      </c>
      <c r="I3051" s="49">
        <v>0.1411</v>
      </c>
      <c r="J3051" s="49">
        <v>48.147579999999998</v>
      </c>
      <c r="K3051" s="49">
        <v>0.2049</v>
      </c>
      <c r="L3051" s="49">
        <v>101.06177</v>
      </c>
      <c r="M3051" s="47"/>
      <c r="N3051" s="50">
        <v>0.99137050656118353</v>
      </c>
      <c r="O3051" s="50">
        <v>1.4914210440137377E-3</v>
      </c>
      <c r="P3051" s="50">
        <v>0.23944030230882327</v>
      </c>
      <c r="Q3051" s="50">
        <v>6.6406091538192217E-3</v>
      </c>
      <c r="R3051" s="50">
        <v>2.9278368965426765E-3</v>
      </c>
      <c r="S3051" s="50">
        <v>1.7583978152128237</v>
      </c>
      <c r="T3051" s="50">
        <v>5.3781601735825328E-3</v>
      </c>
      <c r="U3051" s="50">
        <v>3.0056466513507885</v>
      </c>
      <c r="V3051" s="51">
        <v>88.015029836058332</v>
      </c>
      <c r="X3051" s="49">
        <v>0.25</v>
      </c>
      <c r="Y3051" s="49">
        <v>26.34</v>
      </c>
      <c r="Z3051" s="49">
        <v>0.67</v>
      </c>
      <c r="AA3051" s="49">
        <v>5.53</v>
      </c>
      <c r="AB3051" s="49">
        <v>15.03</v>
      </c>
      <c r="AC3051" s="49">
        <v>0.24</v>
      </c>
      <c r="AD3051" s="49">
        <v>2.65</v>
      </c>
      <c r="AE3051" s="312"/>
      <c r="AF3051" s="465" t="s">
        <v>1750</v>
      </c>
      <c r="AG3051" s="343">
        <v>30</v>
      </c>
      <c r="AH3051" s="343">
        <v>15</v>
      </c>
      <c r="AI3051" s="343"/>
      <c r="AJ3051" s="343"/>
      <c r="AK3051" s="343"/>
      <c r="AL3051" s="343"/>
      <c r="AM3051" s="343"/>
      <c r="AN3051" s="343"/>
      <c r="AO3051" s="343"/>
      <c r="AP3051" s="343"/>
      <c r="AQ3051" s="343"/>
      <c r="AR3051" s="343"/>
      <c r="AS3051" s="343"/>
      <c r="AT3051" s="343"/>
      <c r="AU3051" s="343"/>
      <c r="AV3051" s="343"/>
      <c r="AW3051" s="343"/>
      <c r="AX3051" s="343"/>
      <c r="AY3051" s="343"/>
      <c r="AZ3051" s="343"/>
      <c r="BA3051" s="343"/>
      <c r="BB3051" s="343"/>
      <c r="BC3051" s="343"/>
      <c r="BD3051" s="343"/>
      <c r="BE3051" s="475"/>
      <c r="BF3051" s="475"/>
      <c r="BG3051" s="475"/>
      <c r="BH3051" s="475"/>
      <c r="BI3051" s="475"/>
      <c r="BJ3051" s="475"/>
      <c r="BK3051" s="475"/>
      <c r="BL3051" s="475"/>
      <c r="BM3051" s="475"/>
      <c r="BN3051" s="475"/>
      <c r="BO3051" s="475"/>
      <c r="BP3051" s="306"/>
      <c r="BQ3051" s="496"/>
      <c r="BR3051" s="496"/>
      <c r="BS3051" s="496"/>
      <c r="BT3051" s="496"/>
      <c r="BU3051" s="496"/>
      <c r="BV3051" s="496"/>
    </row>
    <row r="3052" spans="1:74" s="52" customFormat="1" ht="12.75">
      <c r="A3052" s="45">
        <v>2670.080468178493</v>
      </c>
      <c r="B3052" s="46" t="s">
        <v>364</v>
      </c>
      <c r="C3052" s="47" t="s">
        <v>330</v>
      </c>
      <c r="D3052" s="48">
        <v>150</v>
      </c>
      <c r="E3052" s="49">
        <v>40.356490000000001</v>
      </c>
      <c r="F3052" s="49">
        <v>9.3400010000000006E-2</v>
      </c>
      <c r="G3052" s="49">
        <v>11.527150000000001</v>
      </c>
      <c r="H3052" s="49">
        <v>0.36159999999999998</v>
      </c>
      <c r="I3052" s="49">
        <v>0.14680000000000001</v>
      </c>
      <c r="J3052" s="49">
        <v>48.07649</v>
      </c>
      <c r="K3052" s="49">
        <v>0.21579999999999999</v>
      </c>
      <c r="L3052" s="49">
        <v>100.77773001</v>
      </c>
      <c r="M3052" s="47"/>
      <c r="N3052" s="50">
        <v>0.99100246884160714</v>
      </c>
      <c r="O3052" s="50">
        <v>1.8133585640647475E-3</v>
      </c>
      <c r="P3052" s="50">
        <v>0.23672236361285093</v>
      </c>
      <c r="Q3052" s="50">
        <v>7.1422272456245477E-3</v>
      </c>
      <c r="R3052" s="50">
        <v>3.053325780956431E-3</v>
      </c>
      <c r="S3052" s="50">
        <v>1.7599593961800846</v>
      </c>
      <c r="T3052" s="50">
        <v>5.6776738050748335E-3</v>
      </c>
      <c r="U3052" s="50">
        <v>3.0053708140302633</v>
      </c>
      <c r="V3052" s="51">
        <v>88.144211642550388</v>
      </c>
      <c r="X3052" s="49">
        <v>0.25</v>
      </c>
      <c r="Y3052" s="49">
        <v>21.38</v>
      </c>
      <c r="Z3052" s="49">
        <v>0.68</v>
      </c>
      <c r="AA3052" s="49">
        <v>5.26</v>
      </c>
      <c r="AB3052" s="49">
        <v>14.35</v>
      </c>
      <c r="AC3052" s="49">
        <v>0.24</v>
      </c>
      <c r="AD3052" s="49">
        <v>2.52</v>
      </c>
      <c r="AE3052" s="312"/>
      <c r="AF3052" s="465" t="s">
        <v>1750</v>
      </c>
      <c r="AG3052" s="343">
        <v>30</v>
      </c>
      <c r="AH3052" s="343">
        <v>15</v>
      </c>
      <c r="AI3052" s="343"/>
      <c r="AJ3052" s="343"/>
      <c r="AK3052" s="343"/>
      <c r="AL3052" s="343"/>
      <c r="AM3052" s="343"/>
      <c r="AN3052" s="343"/>
      <c r="AO3052" s="343"/>
      <c r="AP3052" s="343"/>
      <c r="AQ3052" s="343"/>
      <c r="AR3052" s="343"/>
      <c r="AS3052" s="343"/>
      <c r="AT3052" s="343"/>
      <c r="AU3052" s="343"/>
      <c r="AV3052" s="343"/>
      <c r="AW3052" s="343"/>
      <c r="AX3052" s="343"/>
      <c r="AY3052" s="343"/>
      <c r="AZ3052" s="343"/>
      <c r="BA3052" s="343"/>
      <c r="BB3052" s="343"/>
      <c r="BC3052" s="343"/>
      <c r="BD3052" s="343"/>
      <c r="BE3052" s="475"/>
      <c r="BF3052" s="475"/>
      <c r="BG3052" s="475"/>
      <c r="BH3052" s="475"/>
      <c r="BI3052" s="475"/>
      <c r="BJ3052" s="475"/>
      <c r="BK3052" s="475"/>
      <c r="BL3052" s="475"/>
      <c r="BM3052" s="475"/>
      <c r="BN3052" s="475"/>
      <c r="BO3052" s="475"/>
      <c r="BP3052" s="306"/>
      <c r="BQ3052" s="496"/>
      <c r="BR3052" s="496"/>
      <c r="BS3052" s="496"/>
      <c r="BT3052" s="496"/>
      <c r="BU3052" s="496"/>
      <c r="BV3052" s="496"/>
    </row>
    <row r="3053" spans="1:74" s="52" customFormat="1" ht="12.75">
      <c r="A3053" s="45">
        <v>2670.080468178493</v>
      </c>
      <c r="B3053" s="46" t="s">
        <v>364</v>
      </c>
      <c r="C3053" s="47" t="s">
        <v>330</v>
      </c>
      <c r="D3053" s="48">
        <v>155</v>
      </c>
      <c r="E3053" s="49">
        <v>40.507289999999998</v>
      </c>
      <c r="F3053" s="49">
        <v>8.7999999999999995E-2</v>
      </c>
      <c r="G3053" s="49">
        <v>11.627129999999999</v>
      </c>
      <c r="H3053" s="49">
        <v>0.3488</v>
      </c>
      <c r="I3053" s="49">
        <v>0.14549999999999999</v>
      </c>
      <c r="J3053" s="49">
        <v>48.025709999999997</v>
      </c>
      <c r="K3053" s="49">
        <v>0.2014</v>
      </c>
      <c r="L3053" s="49">
        <v>100.94382999999999</v>
      </c>
      <c r="M3053" s="47"/>
      <c r="N3053" s="50">
        <v>0.99306024947953253</v>
      </c>
      <c r="O3053" s="50">
        <v>1.7056915430408996E-3</v>
      </c>
      <c r="P3053" s="50">
        <v>0.23838061244145323</v>
      </c>
      <c r="Q3053" s="50">
        <v>6.8780095995404971E-3</v>
      </c>
      <c r="R3053" s="50">
        <v>3.0212811529731361E-3</v>
      </c>
      <c r="S3053" s="50">
        <v>1.7551924763144524</v>
      </c>
      <c r="T3053" s="50">
        <v>5.2900469033931958E-3</v>
      </c>
      <c r="U3053" s="50">
        <v>3.0035283674343858</v>
      </c>
      <c r="V3053" s="51">
        <v>88.042544625729519</v>
      </c>
      <c r="X3053" s="49">
        <v>0.25</v>
      </c>
      <c r="Y3053" s="49">
        <v>23.67</v>
      </c>
      <c r="Z3053" s="49">
        <v>0.67</v>
      </c>
      <c r="AA3053" s="49">
        <v>5.39</v>
      </c>
      <c r="AB3053" s="49">
        <v>14.45</v>
      </c>
      <c r="AC3053" s="49">
        <v>0.24</v>
      </c>
      <c r="AD3053" s="49">
        <v>2.68</v>
      </c>
      <c r="AE3053" s="312"/>
      <c r="AF3053" s="465" t="s">
        <v>1750</v>
      </c>
      <c r="AG3053" s="343">
        <v>30</v>
      </c>
      <c r="AH3053" s="343">
        <v>15</v>
      </c>
      <c r="AI3053" s="343"/>
      <c r="AJ3053" s="343"/>
      <c r="AK3053" s="343"/>
      <c r="AL3053" s="343"/>
      <c r="AM3053" s="343"/>
      <c r="AN3053" s="343"/>
      <c r="AO3053" s="343"/>
      <c r="AP3053" s="343"/>
      <c r="AQ3053" s="343"/>
      <c r="AR3053" s="343"/>
      <c r="AS3053" s="343"/>
      <c r="AT3053" s="343"/>
      <c r="AU3053" s="343"/>
      <c r="AV3053" s="343"/>
      <c r="AW3053" s="343"/>
      <c r="AX3053" s="343"/>
      <c r="AY3053" s="343"/>
      <c r="AZ3053" s="343"/>
      <c r="BA3053" s="343"/>
      <c r="BB3053" s="343"/>
      <c r="BC3053" s="343"/>
      <c r="BD3053" s="343"/>
      <c r="BE3053" s="475"/>
      <c r="BF3053" s="475"/>
      <c r="BG3053" s="475"/>
      <c r="BH3053" s="475"/>
      <c r="BI3053" s="475"/>
      <c r="BJ3053" s="475"/>
      <c r="BK3053" s="475"/>
      <c r="BL3053" s="475"/>
      <c r="BM3053" s="475"/>
      <c r="BN3053" s="475"/>
      <c r="BO3053" s="475"/>
      <c r="BP3053" s="306"/>
      <c r="BQ3053" s="496"/>
      <c r="BR3053" s="496"/>
      <c r="BS3053" s="496"/>
      <c r="BT3053" s="496"/>
      <c r="BU3053" s="496"/>
      <c r="BV3053" s="496"/>
    </row>
    <row r="3054" spans="1:74" s="52" customFormat="1" ht="12.75">
      <c r="A3054" s="45">
        <v>2670.080468178493</v>
      </c>
      <c r="B3054" s="46" t="s">
        <v>364</v>
      </c>
      <c r="C3054" s="47" t="s">
        <v>330</v>
      </c>
      <c r="D3054" s="48">
        <v>160</v>
      </c>
      <c r="E3054" s="49">
        <v>40.617890000000003</v>
      </c>
      <c r="F3054" s="49">
        <v>8.5300000000000001E-2</v>
      </c>
      <c r="G3054" s="49">
        <v>11.67712</v>
      </c>
      <c r="H3054" s="49">
        <v>0.3695</v>
      </c>
      <c r="I3054" s="49">
        <v>0.13539999999999999</v>
      </c>
      <c r="J3054" s="49">
        <v>47.924149999999997</v>
      </c>
      <c r="K3054" s="49">
        <v>0.20960000000000001</v>
      </c>
      <c r="L3054" s="49">
        <v>101.01895999999999</v>
      </c>
      <c r="M3054" s="47"/>
      <c r="N3054" s="50">
        <v>0.99502717344654501</v>
      </c>
      <c r="O3054" s="50">
        <v>1.6521216723974111E-3</v>
      </c>
      <c r="P3054" s="50">
        <v>0.23922651814317097</v>
      </c>
      <c r="Q3054" s="50">
        <v>7.2807466182011433E-3</v>
      </c>
      <c r="R3054" s="50">
        <v>2.8094543878844978E-3</v>
      </c>
      <c r="S3054" s="50">
        <v>1.7501712540054086</v>
      </c>
      <c r="T3054" s="50">
        <v>5.5013149350529545E-3</v>
      </c>
      <c r="U3054" s="50">
        <v>3.0016685832086605</v>
      </c>
      <c r="V3054" s="51">
        <v>87.974927815225072</v>
      </c>
      <c r="X3054" s="49">
        <v>0.25</v>
      </c>
      <c r="Y3054" s="49">
        <v>23.43</v>
      </c>
      <c r="Z3054" s="49">
        <v>0.67</v>
      </c>
      <c r="AA3054" s="49">
        <v>5.17</v>
      </c>
      <c r="AB3054" s="49">
        <v>15.56</v>
      </c>
      <c r="AC3054" s="49">
        <v>0.24</v>
      </c>
      <c r="AD3054" s="49">
        <v>2.59</v>
      </c>
      <c r="AE3054" s="312"/>
      <c r="AF3054" s="465" t="s">
        <v>1750</v>
      </c>
      <c r="AG3054" s="343">
        <v>30</v>
      </c>
      <c r="AH3054" s="343">
        <v>15</v>
      </c>
      <c r="AI3054" s="343"/>
      <c r="AJ3054" s="343"/>
      <c r="AK3054" s="343"/>
      <c r="AL3054" s="343"/>
      <c r="AM3054" s="343"/>
      <c r="AN3054" s="343"/>
      <c r="AO3054" s="343"/>
      <c r="AP3054" s="343"/>
      <c r="AQ3054" s="343"/>
      <c r="AR3054" s="343"/>
      <c r="AS3054" s="343"/>
      <c r="AT3054" s="343"/>
      <c r="AU3054" s="343"/>
      <c r="AV3054" s="343"/>
      <c r="AW3054" s="343"/>
      <c r="AX3054" s="343"/>
      <c r="AY3054" s="343"/>
      <c r="AZ3054" s="343"/>
      <c r="BA3054" s="343"/>
      <c r="BB3054" s="343"/>
      <c r="BC3054" s="343"/>
      <c r="BD3054" s="343"/>
      <c r="BE3054" s="475"/>
      <c r="BF3054" s="475"/>
      <c r="BG3054" s="475"/>
      <c r="BH3054" s="475"/>
      <c r="BI3054" s="475"/>
      <c r="BJ3054" s="475"/>
      <c r="BK3054" s="475"/>
      <c r="BL3054" s="475"/>
      <c r="BM3054" s="475"/>
      <c r="BN3054" s="475"/>
      <c r="BO3054" s="475"/>
      <c r="BP3054" s="306"/>
      <c r="BQ3054" s="496"/>
      <c r="BR3054" s="496"/>
      <c r="BS3054" s="496"/>
      <c r="BT3054" s="496"/>
      <c r="BU3054" s="496"/>
      <c r="BV3054" s="496"/>
    </row>
    <row r="3055" spans="1:74" s="52" customFormat="1" ht="12.75">
      <c r="A3055" s="45">
        <v>2670.080468178493</v>
      </c>
      <c r="B3055" s="46" t="s">
        <v>364</v>
      </c>
      <c r="C3055" s="47" t="s">
        <v>330</v>
      </c>
      <c r="D3055" s="48">
        <v>165</v>
      </c>
      <c r="E3055" s="49">
        <v>40.487189999999998</v>
      </c>
      <c r="F3055" s="49">
        <v>9.769999E-2</v>
      </c>
      <c r="G3055" s="49">
        <v>11.59714</v>
      </c>
      <c r="H3055" s="49">
        <v>0.3453</v>
      </c>
      <c r="I3055" s="49">
        <v>0.1346</v>
      </c>
      <c r="J3055" s="49">
        <v>47.863219999999998</v>
      </c>
      <c r="K3055" s="49">
        <v>0.21609999999999999</v>
      </c>
      <c r="L3055" s="49">
        <v>100.74124999</v>
      </c>
      <c r="M3055" s="47"/>
      <c r="N3055" s="50">
        <v>0.99427866282501953</v>
      </c>
      <c r="O3055" s="50">
        <v>1.8969698054006824E-3</v>
      </c>
      <c r="P3055" s="50">
        <v>0.23817566025099152</v>
      </c>
      <c r="Q3055" s="50">
        <v>6.8207315128126543E-3</v>
      </c>
      <c r="R3055" s="50">
        <v>2.7997630843137845E-3</v>
      </c>
      <c r="S3055" s="50">
        <v>1.7522696618948439</v>
      </c>
      <c r="T3055" s="50">
        <v>5.6859481907973941E-3</v>
      </c>
      <c r="U3055" s="50">
        <v>3.0019273975641796</v>
      </c>
      <c r="V3055" s="51">
        <v>88.034051596342181</v>
      </c>
      <c r="X3055" s="49">
        <v>0.25</v>
      </c>
      <c r="Y3055" s="49">
        <v>20.98</v>
      </c>
      <c r="Z3055" s="49">
        <v>0.68</v>
      </c>
      <c r="AA3055" s="49">
        <v>5.47</v>
      </c>
      <c r="AB3055" s="49">
        <v>15.27</v>
      </c>
      <c r="AC3055" s="49">
        <v>0.24</v>
      </c>
      <c r="AD3055" s="49">
        <v>2.5099999999999998</v>
      </c>
      <c r="AE3055" s="312"/>
      <c r="AF3055" s="465" t="s">
        <v>1750</v>
      </c>
      <c r="AG3055" s="343">
        <v>30</v>
      </c>
      <c r="AH3055" s="343">
        <v>15</v>
      </c>
      <c r="AI3055" s="343"/>
      <c r="AJ3055" s="343"/>
      <c r="AK3055" s="343"/>
      <c r="AL3055" s="343"/>
      <c r="AM3055" s="343"/>
      <c r="AN3055" s="343"/>
      <c r="AO3055" s="343"/>
      <c r="AP3055" s="343"/>
      <c r="AQ3055" s="343"/>
      <c r="AR3055" s="343"/>
      <c r="AS3055" s="343"/>
      <c r="AT3055" s="343"/>
      <c r="AU3055" s="343"/>
      <c r="AV3055" s="343"/>
      <c r="AW3055" s="343"/>
      <c r="AX3055" s="343"/>
      <c r="AY3055" s="343"/>
      <c r="AZ3055" s="343"/>
      <c r="BA3055" s="343"/>
      <c r="BB3055" s="343"/>
      <c r="BC3055" s="343"/>
      <c r="BD3055" s="343"/>
      <c r="BE3055" s="475"/>
      <c r="BF3055" s="475"/>
      <c r="BG3055" s="475"/>
      <c r="BH3055" s="475"/>
      <c r="BI3055" s="475"/>
      <c r="BJ3055" s="475"/>
      <c r="BK3055" s="475"/>
      <c r="BL3055" s="475"/>
      <c r="BM3055" s="475"/>
      <c r="BN3055" s="475"/>
      <c r="BO3055" s="475"/>
      <c r="BP3055" s="306"/>
      <c r="BQ3055" s="496"/>
      <c r="BR3055" s="496"/>
      <c r="BS3055" s="496"/>
      <c r="BT3055" s="496"/>
      <c r="BU3055" s="496"/>
      <c r="BV3055" s="496"/>
    </row>
    <row r="3056" spans="1:74" s="52" customFormat="1" ht="12.75">
      <c r="A3056" s="45">
        <v>2670.080468178493</v>
      </c>
      <c r="B3056" s="46" t="s">
        <v>364</v>
      </c>
      <c r="C3056" s="47" t="s">
        <v>330</v>
      </c>
      <c r="D3056" s="48">
        <v>170</v>
      </c>
      <c r="E3056" s="49">
        <v>40.567619999999998</v>
      </c>
      <c r="F3056" s="49">
        <v>6.9900000000000004E-2</v>
      </c>
      <c r="G3056" s="49">
        <v>11.7471</v>
      </c>
      <c r="H3056" s="49">
        <v>0.34089999999999998</v>
      </c>
      <c r="I3056" s="49">
        <v>0.14480000000000001</v>
      </c>
      <c r="J3056" s="49">
        <v>48.249130000000001</v>
      </c>
      <c r="K3056" s="49">
        <v>0.20849999999999999</v>
      </c>
      <c r="L3056" s="49">
        <v>101.32795</v>
      </c>
      <c r="M3056" s="47"/>
      <c r="N3056" s="50">
        <v>0.99142948540649567</v>
      </c>
      <c r="O3056" s="50">
        <v>1.3506253355667604E-3</v>
      </c>
      <c r="P3056" s="50">
        <v>0.24008717480136463</v>
      </c>
      <c r="Q3056" s="50">
        <v>6.7012094912137108E-3</v>
      </c>
      <c r="R3056" s="50">
        <v>2.9973440922838189E-3</v>
      </c>
      <c r="S3056" s="50">
        <v>1.7578440110596969</v>
      </c>
      <c r="T3056" s="50">
        <v>5.459413735749684E-3</v>
      </c>
      <c r="U3056" s="50">
        <v>3.0058692639223716</v>
      </c>
      <c r="V3056" s="51">
        <v>87.983211008446588</v>
      </c>
      <c r="X3056" s="49">
        <v>0.25</v>
      </c>
      <c r="Y3056" s="49">
        <v>28.15</v>
      </c>
      <c r="Z3056" s="49">
        <v>0.67</v>
      </c>
      <c r="AA3056" s="49">
        <v>5.58</v>
      </c>
      <c r="AB3056" s="49">
        <v>14.48</v>
      </c>
      <c r="AC3056" s="49">
        <v>0.24</v>
      </c>
      <c r="AD3056" s="49">
        <v>2.61</v>
      </c>
      <c r="AE3056" s="312"/>
      <c r="AF3056" s="465" t="s">
        <v>1750</v>
      </c>
      <c r="AG3056" s="343">
        <v>30</v>
      </c>
      <c r="AH3056" s="343">
        <v>15</v>
      </c>
      <c r="AI3056" s="343"/>
      <c r="AJ3056" s="343"/>
      <c r="AK3056" s="343"/>
      <c r="AL3056" s="343"/>
      <c r="AM3056" s="343"/>
      <c r="AN3056" s="343"/>
      <c r="AO3056" s="343"/>
      <c r="AP3056" s="343"/>
      <c r="AQ3056" s="343"/>
      <c r="AR3056" s="343"/>
      <c r="AS3056" s="343"/>
      <c r="AT3056" s="343"/>
      <c r="AU3056" s="343"/>
      <c r="AV3056" s="343"/>
      <c r="AW3056" s="343"/>
      <c r="AX3056" s="343"/>
      <c r="AY3056" s="343"/>
      <c r="AZ3056" s="343"/>
      <c r="BA3056" s="343"/>
      <c r="BB3056" s="343"/>
      <c r="BC3056" s="343"/>
      <c r="BD3056" s="343"/>
      <c r="BE3056" s="475"/>
      <c r="BF3056" s="475"/>
      <c r="BG3056" s="475"/>
      <c r="BH3056" s="475"/>
      <c r="BI3056" s="475"/>
      <c r="BJ3056" s="475"/>
      <c r="BK3056" s="475"/>
      <c r="BL3056" s="475"/>
      <c r="BM3056" s="475"/>
      <c r="BN3056" s="475"/>
      <c r="BO3056" s="475"/>
      <c r="BP3056" s="306"/>
      <c r="BQ3056" s="496"/>
      <c r="BR3056" s="496"/>
      <c r="BS3056" s="496"/>
      <c r="BT3056" s="496"/>
      <c r="BU3056" s="496"/>
      <c r="BV3056" s="496"/>
    </row>
    <row r="3057" spans="1:74" s="52" customFormat="1" ht="12.75">
      <c r="A3057" s="45">
        <v>2670.080468178493</v>
      </c>
      <c r="B3057" s="46" t="s">
        <v>364</v>
      </c>
      <c r="C3057" s="47" t="s">
        <v>330</v>
      </c>
      <c r="D3057" s="48">
        <v>175</v>
      </c>
      <c r="E3057" s="49">
        <v>40.567619999999998</v>
      </c>
      <c r="F3057" s="49">
        <v>9.5699999999999993E-2</v>
      </c>
      <c r="G3057" s="49">
        <v>11.657120000000001</v>
      </c>
      <c r="H3057" s="49">
        <v>0.35099999999999998</v>
      </c>
      <c r="I3057" s="49">
        <v>0.15029999999999999</v>
      </c>
      <c r="J3057" s="49">
        <v>48.046019999999999</v>
      </c>
      <c r="K3057" s="49">
        <v>0.21340000000000001</v>
      </c>
      <c r="L3057" s="49">
        <v>101.08116</v>
      </c>
      <c r="M3057" s="47"/>
      <c r="N3057" s="50">
        <v>0.99324280251498409</v>
      </c>
      <c r="O3057" s="50">
        <v>1.8525214700591418E-3</v>
      </c>
      <c r="P3057" s="50">
        <v>0.23868391809140516</v>
      </c>
      <c r="Q3057" s="50">
        <v>6.9123688752700981E-3</v>
      </c>
      <c r="R3057" s="50">
        <v>3.1168838376582973E-3</v>
      </c>
      <c r="S3057" s="50">
        <v>1.7536457233592555</v>
      </c>
      <c r="T3057" s="50">
        <v>5.5979363962652771E-3</v>
      </c>
      <c r="U3057" s="50">
        <v>3.0030521545448976</v>
      </c>
      <c r="V3057" s="51">
        <v>88.019858103520761</v>
      </c>
      <c r="X3057" s="49">
        <v>0.25</v>
      </c>
      <c r="Y3057" s="49">
        <v>21.41</v>
      </c>
      <c r="Z3057" s="49">
        <v>0.67</v>
      </c>
      <c r="AA3057" s="49">
        <v>5.43</v>
      </c>
      <c r="AB3057" s="49">
        <v>14.09</v>
      </c>
      <c r="AC3057" s="49">
        <v>0.24</v>
      </c>
      <c r="AD3057" s="49">
        <v>2.5499999999999998</v>
      </c>
      <c r="AE3057" s="312"/>
      <c r="AF3057" s="465" t="s">
        <v>1750</v>
      </c>
      <c r="AG3057" s="343">
        <v>30</v>
      </c>
      <c r="AH3057" s="343">
        <v>15</v>
      </c>
      <c r="AI3057" s="343"/>
      <c r="AJ3057" s="343"/>
      <c r="AK3057" s="343"/>
      <c r="AL3057" s="343"/>
      <c r="AM3057" s="343"/>
      <c r="AN3057" s="343"/>
      <c r="AO3057" s="343"/>
      <c r="AP3057" s="343"/>
      <c r="AQ3057" s="343"/>
      <c r="AR3057" s="343"/>
      <c r="AS3057" s="343"/>
      <c r="AT3057" s="343"/>
      <c r="AU3057" s="343"/>
      <c r="AV3057" s="343"/>
      <c r="AW3057" s="343"/>
      <c r="AX3057" s="343"/>
      <c r="AY3057" s="343"/>
      <c r="AZ3057" s="343"/>
      <c r="BA3057" s="343"/>
      <c r="BB3057" s="343"/>
      <c r="BC3057" s="343"/>
      <c r="BD3057" s="343"/>
      <c r="BE3057" s="475"/>
      <c r="BF3057" s="475"/>
      <c r="BG3057" s="475"/>
      <c r="BH3057" s="475"/>
      <c r="BI3057" s="475"/>
      <c r="BJ3057" s="475"/>
      <c r="BK3057" s="475"/>
      <c r="BL3057" s="475"/>
      <c r="BM3057" s="475"/>
      <c r="BN3057" s="475"/>
      <c r="BO3057" s="475"/>
      <c r="BP3057" s="306"/>
      <c r="BQ3057" s="496"/>
      <c r="BR3057" s="496"/>
      <c r="BS3057" s="496"/>
      <c r="BT3057" s="496"/>
      <c r="BU3057" s="496"/>
      <c r="BV3057" s="496"/>
    </row>
    <row r="3058" spans="1:74" s="52" customFormat="1" ht="12.75">
      <c r="A3058" s="45">
        <v>2670.080468178493</v>
      </c>
      <c r="B3058" s="46" t="s">
        <v>364</v>
      </c>
      <c r="C3058" s="47" t="s">
        <v>330</v>
      </c>
      <c r="D3058" s="48">
        <v>180</v>
      </c>
      <c r="E3058" s="49">
        <v>40.306220000000003</v>
      </c>
      <c r="F3058" s="49">
        <v>8.2900000000000001E-2</v>
      </c>
      <c r="G3058" s="49">
        <v>11.657120000000001</v>
      </c>
      <c r="H3058" s="49">
        <v>0.35310000000000002</v>
      </c>
      <c r="I3058" s="49">
        <v>0.17660000000000001</v>
      </c>
      <c r="J3058" s="49">
        <v>47.995240000000003</v>
      </c>
      <c r="K3058" s="49">
        <v>0.2064</v>
      </c>
      <c r="L3058" s="49">
        <v>100.77758</v>
      </c>
      <c r="M3058" s="47"/>
      <c r="N3058" s="50">
        <v>0.99055579848646114</v>
      </c>
      <c r="O3058" s="50">
        <v>1.6107821902991528E-3</v>
      </c>
      <c r="P3058" s="50">
        <v>0.23958197170506138</v>
      </c>
      <c r="Q3058" s="50">
        <v>6.9798884749140283E-3</v>
      </c>
      <c r="R3058" s="50">
        <v>3.6760661008735595E-3</v>
      </c>
      <c r="S3058" s="50">
        <v>1.7583834472154458</v>
      </c>
      <c r="T3058" s="50">
        <v>5.4346829598856438E-3</v>
      </c>
      <c r="U3058" s="50">
        <v>3.0062226371329408</v>
      </c>
      <c r="V3058" s="51">
        <v>88.00870278152729</v>
      </c>
      <c r="X3058" s="49">
        <v>0.25</v>
      </c>
      <c r="Y3058" s="49">
        <v>24.72</v>
      </c>
      <c r="Z3058" s="49">
        <v>0.67</v>
      </c>
      <c r="AA3058" s="49">
        <v>5.36</v>
      </c>
      <c r="AB3058" s="49">
        <v>11.63</v>
      </c>
      <c r="AC3058" s="49">
        <v>0.24</v>
      </c>
      <c r="AD3058" s="49">
        <v>2.62</v>
      </c>
      <c r="AE3058" s="312"/>
      <c r="AF3058" s="465" t="s">
        <v>1750</v>
      </c>
      <c r="AG3058" s="343">
        <v>30</v>
      </c>
      <c r="AH3058" s="343">
        <v>15</v>
      </c>
      <c r="AI3058" s="343"/>
      <c r="AJ3058" s="343"/>
      <c r="AK3058" s="343"/>
      <c r="AL3058" s="343"/>
      <c r="AM3058" s="343"/>
      <c r="AN3058" s="343"/>
      <c r="AO3058" s="343"/>
      <c r="AP3058" s="343"/>
      <c r="AQ3058" s="343"/>
      <c r="AR3058" s="343"/>
      <c r="AS3058" s="343"/>
      <c r="AT3058" s="343"/>
      <c r="AU3058" s="343"/>
      <c r="AV3058" s="343"/>
      <c r="AW3058" s="343"/>
      <c r="AX3058" s="343"/>
      <c r="AY3058" s="343"/>
      <c r="AZ3058" s="343"/>
      <c r="BA3058" s="343"/>
      <c r="BB3058" s="343"/>
      <c r="BC3058" s="343"/>
      <c r="BD3058" s="343"/>
      <c r="BE3058" s="475"/>
      <c r="BF3058" s="475"/>
      <c r="BG3058" s="475"/>
      <c r="BH3058" s="475"/>
      <c r="BI3058" s="475"/>
      <c r="BJ3058" s="475"/>
      <c r="BK3058" s="475"/>
      <c r="BL3058" s="475"/>
      <c r="BM3058" s="475"/>
      <c r="BN3058" s="475"/>
      <c r="BO3058" s="475"/>
      <c r="BP3058" s="306"/>
      <c r="BQ3058" s="496"/>
      <c r="BR3058" s="496"/>
      <c r="BS3058" s="496"/>
      <c r="BT3058" s="496"/>
      <c r="BU3058" s="496"/>
      <c r="BV3058" s="496"/>
    </row>
    <row r="3059" spans="1:74" s="52" customFormat="1" ht="12.75">
      <c r="A3059" s="45">
        <v>2670.080468178493</v>
      </c>
      <c r="B3059" s="46" t="s">
        <v>364</v>
      </c>
      <c r="C3059" s="47" t="s">
        <v>330</v>
      </c>
      <c r="D3059" s="48">
        <v>185</v>
      </c>
      <c r="E3059" s="49">
        <v>40.416809999999998</v>
      </c>
      <c r="F3059" s="49">
        <v>8.14E-2</v>
      </c>
      <c r="G3059" s="49">
        <v>11.667120000000001</v>
      </c>
      <c r="H3059" s="49">
        <v>0.35759999999999997</v>
      </c>
      <c r="I3059" s="49">
        <v>0.16270000000000001</v>
      </c>
      <c r="J3059" s="49">
        <v>48.066330000000001</v>
      </c>
      <c r="K3059" s="49">
        <v>0.20280000000000001</v>
      </c>
      <c r="L3059" s="49">
        <v>100.95475999999999</v>
      </c>
      <c r="M3059" s="47"/>
      <c r="N3059" s="50">
        <v>0.99132491609216455</v>
      </c>
      <c r="O3059" s="50">
        <v>1.5785335222858333E-3</v>
      </c>
      <c r="P3059" s="50">
        <v>0.23931705396202271</v>
      </c>
      <c r="Q3059" s="50">
        <v>7.0549735799226403E-3</v>
      </c>
      <c r="R3059" s="50">
        <v>3.3800823508182403E-3</v>
      </c>
      <c r="S3059" s="50">
        <v>1.7575330417746295</v>
      </c>
      <c r="T3059" s="50">
        <v>5.3294155814202597E-3</v>
      </c>
      <c r="U3059" s="50">
        <v>3.0055180168632636</v>
      </c>
      <c r="V3059" s="51">
        <v>88.01527192887572</v>
      </c>
      <c r="X3059" s="49">
        <v>0.25</v>
      </c>
      <c r="Y3059" s="49">
        <v>24.07</v>
      </c>
      <c r="Z3059" s="49">
        <v>0.67</v>
      </c>
      <c r="AA3059" s="49">
        <v>5.36</v>
      </c>
      <c r="AB3059" s="49">
        <v>13.02</v>
      </c>
      <c r="AC3059" s="49">
        <v>0.24</v>
      </c>
      <c r="AD3059" s="49">
        <v>2.67</v>
      </c>
      <c r="AE3059" s="312"/>
      <c r="AF3059" s="465" t="s">
        <v>1750</v>
      </c>
      <c r="AG3059" s="343">
        <v>30</v>
      </c>
      <c r="AH3059" s="343">
        <v>15</v>
      </c>
      <c r="AI3059" s="343"/>
      <c r="AJ3059" s="343"/>
      <c r="AK3059" s="343"/>
      <c r="AL3059" s="343"/>
      <c r="AM3059" s="343"/>
      <c r="AN3059" s="343"/>
      <c r="AO3059" s="343"/>
      <c r="AP3059" s="343"/>
      <c r="AQ3059" s="343"/>
      <c r="AR3059" s="343"/>
      <c r="AS3059" s="343"/>
      <c r="AT3059" s="343"/>
      <c r="AU3059" s="343"/>
      <c r="AV3059" s="343"/>
      <c r="AW3059" s="343"/>
      <c r="AX3059" s="343"/>
      <c r="AY3059" s="343"/>
      <c r="AZ3059" s="343"/>
      <c r="BA3059" s="343"/>
      <c r="BB3059" s="343"/>
      <c r="BC3059" s="343"/>
      <c r="BD3059" s="343"/>
      <c r="BE3059" s="475"/>
      <c r="BF3059" s="475"/>
      <c r="BG3059" s="475"/>
      <c r="BH3059" s="475"/>
      <c r="BI3059" s="475"/>
      <c r="BJ3059" s="475"/>
      <c r="BK3059" s="475"/>
      <c r="BL3059" s="475"/>
      <c r="BM3059" s="475"/>
      <c r="BN3059" s="475"/>
      <c r="BO3059" s="475"/>
      <c r="BP3059" s="306"/>
      <c r="BQ3059" s="496"/>
      <c r="BR3059" s="496"/>
      <c r="BS3059" s="496"/>
      <c r="BT3059" s="496"/>
      <c r="BU3059" s="496"/>
      <c r="BV3059" s="496"/>
    </row>
    <row r="3060" spans="1:74" s="52" customFormat="1" ht="12.75">
      <c r="A3060" s="45">
        <v>2670.080468178493</v>
      </c>
      <c r="B3060" s="46" t="s">
        <v>364</v>
      </c>
      <c r="C3060" s="47" t="s">
        <v>330</v>
      </c>
      <c r="D3060" s="48">
        <v>190</v>
      </c>
      <c r="E3060" s="49">
        <v>40.73854</v>
      </c>
      <c r="F3060" s="49">
        <v>0.1106</v>
      </c>
      <c r="G3060" s="49">
        <v>11.637130000000001</v>
      </c>
      <c r="H3060" s="49">
        <v>0.35630000000000001</v>
      </c>
      <c r="I3060" s="49">
        <v>0.12640000000000001</v>
      </c>
      <c r="J3060" s="49">
        <v>47.974930000000001</v>
      </c>
      <c r="K3060" s="49">
        <v>0.20449999999999999</v>
      </c>
      <c r="L3060" s="49">
        <v>101.14839999999998</v>
      </c>
      <c r="M3060" s="47"/>
      <c r="N3060" s="50">
        <v>0.99603160480773278</v>
      </c>
      <c r="O3060" s="50">
        <v>2.1379532313068267E-3</v>
      </c>
      <c r="P3060" s="50">
        <v>0.23794114025910415</v>
      </c>
      <c r="Q3060" s="50">
        <v>7.0069234564471188E-3</v>
      </c>
      <c r="R3060" s="50">
        <v>2.6175830619026346E-3</v>
      </c>
      <c r="S3060" s="50">
        <v>1.7486003212634167</v>
      </c>
      <c r="T3060" s="50">
        <v>5.3569626497435695E-3</v>
      </c>
      <c r="U3060" s="50">
        <v>2.9996924887296537</v>
      </c>
      <c r="V3060" s="51">
        <v>88.022342102200994</v>
      </c>
      <c r="X3060" s="49">
        <v>0.25</v>
      </c>
      <c r="Y3060" s="49">
        <v>18.23</v>
      </c>
      <c r="Z3060" s="49">
        <v>0.67</v>
      </c>
      <c r="AA3060" s="49">
        <v>5.35</v>
      </c>
      <c r="AB3060" s="49">
        <v>16.3</v>
      </c>
      <c r="AC3060" s="49">
        <v>0.24</v>
      </c>
      <c r="AD3060" s="49">
        <v>2.65</v>
      </c>
      <c r="AE3060" s="312"/>
      <c r="AF3060" s="465" t="s">
        <v>1750</v>
      </c>
      <c r="AG3060" s="343">
        <v>30</v>
      </c>
      <c r="AH3060" s="343">
        <v>15</v>
      </c>
      <c r="AI3060" s="343"/>
      <c r="AJ3060" s="343"/>
      <c r="AK3060" s="343"/>
      <c r="AL3060" s="343"/>
      <c r="AM3060" s="343"/>
      <c r="AN3060" s="343"/>
      <c r="AO3060" s="343"/>
      <c r="AP3060" s="343"/>
      <c r="AQ3060" s="343"/>
      <c r="AR3060" s="343"/>
      <c r="AS3060" s="343"/>
      <c r="AT3060" s="343"/>
      <c r="AU3060" s="343"/>
      <c r="AV3060" s="343"/>
      <c r="AW3060" s="343"/>
      <c r="AX3060" s="343"/>
      <c r="AY3060" s="343"/>
      <c r="AZ3060" s="343"/>
      <c r="BA3060" s="343"/>
      <c r="BB3060" s="343"/>
      <c r="BC3060" s="343"/>
      <c r="BD3060" s="343"/>
      <c r="BE3060" s="475"/>
      <c r="BF3060" s="475"/>
      <c r="BG3060" s="475"/>
      <c r="BH3060" s="475"/>
      <c r="BI3060" s="475"/>
      <c r="BJ3060" s="475"/>
      <c r="BK3060" s="475"/>
      <c r="BL3060" s="475"/>
      <c r="BM3060" s="475"/>
      <c r="BN3060" s="475"/>
      <c r="BO3060" s="475"/>
      <c r="BP3060" s="306"/>
      <c r="BQ3060" s="496"/>
      <c r="BR3060" s="496"/>
      <c r="BS3060" s="496"/>
      <c r="BT3060" s="496"/>
      <c r="BU3060" s="496"/>
      <c r="BV3060" s="496"/>
    </row>
    <row r="3061" spans="1:74" s="52" customFormat="1" ht="12.75">
      <c r="A3061" s="45">
        <v>2670.080468178493</v>
      </c>
      <c r="B3061" s="46" t="s">
        <v>364</v>
      </c>
      <c r="C3061" s="47" t="s">
        <v>330</v>
      </c>
      <c r="D3061" s="48">
        <v>195</v>
      </c>
      <c r="E3061" s="49">
        <v>40.51735</v>
      </c>
      <c r="F3061" s="49">
        <v>0.1138</v>
      </c>
      <c r="G3061" s="49">
        <v>11.61713</v>
      </c>
      <c r="H3061" s="49">
        <v>0.34300000000000003</v>
      </c>
      <c r="I3061" s="49">
        <v>0.15140000000000001</v>
      </c>
      <c r="J3061" s="49">
        <v>47.995240000000003</v>
      </c>
      <c r="K3061" s="49">
        <v>0.2109</v>
      </c>
      <c r="L3061" s="49">
        <v>100.94882</v>
      </c>
      <c r="M3061" s="47"/>
      <c r="N3061" s="50">
        <v>0.99307535244035516</v>
      </c>
      <c r="O3061" s="50">
        <v>2.2052551614278816E-3</v>
      </c>
      <c r="P3061" s="50">
        <v>0.23812007650328973</v>
      </c>
      <c r="Q3061" s="50">
        <v>6.7620625312476432E-3</v>
      </c>
      <c r="R3061" s="50">
        <v>3.1430608167220416E-3</v>
      </c>
      <c r="S3061" s="50">
        <v>1.7536700435527284</v>
      </c>
      <c r="T3061" s="50">
        <v>5.5382862310179122E-3</v>
      </c>
      <c r="U3061" s="50">
        <v>3.0025141372367887</v>
      </c>
      <c r="V3061" s="51">
        <v>88.044921294388544</v>
      </c>
      <c r="X3061" s="49">
        <v>0.25</v>
      </c>
      <c r="Y3061" s="49">
        <v>18.16</v>
      </c>
      <c r="Z3061" s="49">
        <v>0.67</v>
      </c>
      <c r="AA3061" s="49">
        <v>5.48</v>
      </c>
      <c r="AB3061" s="49">
        <v>13.56</v>
      </c>
      <c r="AC3061" s="49">
        <v>0.24</v>
      </c>
      <c r="AD3061" s="49">
        <v>2.57</v>
      </c>
      <c r="AE3061" s="312"/>
      <c r="AF3061" s="465" t="s">
        <v>1750</v>
      </c>
      <c r="AG3061" s="343">
        <v>30</v>
      </c>
      <c r="AH3061" s="343">
        <v>15</v>
      </c>
      <c r="AI3061" s="343"/>
      <c r="AJ3061" s="343"/>
      <c r="AK3061" s="343"/>
      <c r="AL3061" s="343"/>
      <c r="AM3061" s="343"/>
      <c r="AN3061" s="343"/>
      <c r="AO3061" s="343"/>
      <c r="AP3061" s="343"/>
      <c r="AQ3061" s="343"/>
      <c r="AR3061" s="343"/>
      <c r="AS3061" s="343"/>
      <c r="AT3061" s="343"/>
      <c r="AU3061" s="343"/>
      <c r="AV3061" s="343"/>
      <c r="AW3061" s="343"/>
      <c r="AX3061" s="343"/>
      <c r="AY3061" s="343"/>
      <c r="AZ3061" s="343"/>
      <c r="BA3061" s="343"/>
      <c r="BB3061" s="343"/>
      <c r="BC3061" s="343"/>
      <c r="BD3061" s="343"/>
      <c r="BE3061" s="475"/>
      <c r="BF3061" s="475"/>
      <c r="BG3061" s="475"/>
      <c r="BH3061" s="475"/>
      <c r="BI3061" s="475"/>
      <c r="BJ3061" s="475"/>
      <c r="BK3061" s="475"/>
      <c r="BL3061" s="475"/>
      <c r="BM3061" s="475"/>
      <c r="BN3061" s="475"/>
      <c r="BO3061" s="475"/>
      <c r="BP3061" s="306"/>
      <c r="BQ3061" s="496"/>
      <c r="BR3061" s="496"/>
      <c r="BS3061" s="496"/>
      <c r="BT3061" s="496"/>
      <c r="BU3061" s="496"/>
      <c r="BV3061" s="496"/>
    </row>
    <row r="3062" spans="1:74" s="52" customFormat="1" ht="12.75">
      <c r="A3062" s="45">
        <v>2670.080468178493</v>
      </c>
      <c r="B3062" s="46" t="s">
        <v>364</v>
      </c>
      <c r="C3062" s="47" t="s">
        <v>330</v>
      </c>
      <c r="D3062" s="48">
        <v>200</v>
      </c>
      <c r="E3062" s="49">
        <v>40.557569999999998</v>
      </c>
      <c r="F3062" s="49">
        <v>9.1500010000000007E-2</v>
      </c>
      <c r="G3062" s="49">
        <v>11.667120000000001</v>
      </c>
      <c r="H3062" s="49">
        <v>0.35449999999999998</v>
      </c>
      <c r="I3062" s="49">
        <v>0.1454</v>
      </c>
      <c r="J3062" s="49">
        <v>47.934310000000004</v>
      </c>
      <c r="K3062" s="49">
        <v>0.21609999999999999</v>
      </c>
      <c r="L3062" s="49">
        <v>100.96650001</v>
      </c>
      <c r="M3062" s="47"/>
      <c r="N3062" s="50">
        <v>0.99413265529558148</v>
      </c>
      <c r="O3062" s="50">
        <v>1.7732459226587611E-3</v>
      </c>
      <c r="P3062" s="50">
        <v>0.23916194246118522</v>
      </c>
      <c r="Q3062" s="50">
        <v>6.9892817056285642E-3</v>
      </c>
      <c r="R3062" s="50">
        <v>3.0187181022051563E-3</v>
      </c>
      <c r="S3062" s="50">
        <v>1.7515697615893107</v>
      </c>
      <c r="T3062" s="50">
        <v>5.6752477825319277E-3</v>
      </c>
      <c r="U3062" s="50">
        <v>3.0023208528591017</v>
      </c>
      <c r="V3062" s="51">
        <v>87.986229285716007</v>
      </c>
      <c r="X3062" s="49">
        <v>0.25</v>
      </c>
      <c r="Y3062" s="49">
        <v>22.99</v>
      </c>
      <c r="Z3062" s="49">
        <v>0.67</v>
      </c>
      <c r="AA3062" s="49">
        <v>5.41</v>
      </c>
      <c r="AB3062" s="49">
        <v>14.3</v>
      </c>
      <c r="AC3062" s="49">
        <v>0.24</v>
      </c>
      <c r="AD3062" s="49">
        <v>2.5099999999999998</v>
      </c>
      <c r="AE3062" s="312"/>
      <c r="AF3062" s="465" t="s">
        <v>1750</v>
      </c>
      <c r="AG3062" s="343">
        <v>30</v>
      </c>
      <c r="AH3062" s="343">
        <v>15</v>
      </c>
      <c r="AI3062" s="343"/>
      <c r="AJ3062" s="343"/>
      <c r="AK3062" s="343"/>
      <c r="AL3062" s="343"/>
      <c r="AM3062" s="343"/>
      <c r="AN3062" s="343"/>
      <c r="AO3062" s="343"/>
      <c r="AP3062" s="343"/>
      <c r="AQ3062" s="343"/>
      <c r="AR3062" s="343"/>
      <c r="AS3062" s="343"/>
      <c r="AT3062" s="343"/>
      <c r="AU3062" s="343"/>
      <c r="AV3062" s="343"/>
      <c r="AW3062" s="343"/>
      <c r="AX3062" s="343"/>
      <c r="AY3062" s="343"/>
      <c r="AZ3062" s="343"/>
      <c r="BA3062" s="343"/>
      <c r="BB3062" s="343"/>
      <c r="BC3062" s="343"/>
      <c r="BD3062" s="343"/>
      <c r="BE3062" s="475"/>
      <c r="BF3062" s="475"/>
      <c r="BG3062" s="475"/>
      <c r="BH3062" s="475"/>
      <c r="BI3062" s="475"/>
      <c r="BJ3062" s="475"/>
      <c r="BK3062" s="475"/>
      <c r="BL3062" s="475"/>
      <c r="BM3062" s="475"/>
      <c r="BN3062" s="475"/>
      <c r="BO3062" s="475"/>
      <c r="BP3062" s="306"/>
      <c r="BQ3062" s="496"/>
      <c r="BR3062" s="496"/>
      <c r="BS3062" s="496"/>
      <c r="BT3062" s="496"/>
      <c r="BU3062" s="496"/>
      <c r="BV3062" s="496"/>
    </row>
    <row r="3063" spans="1:74" s="52" customFormat="1" ht="12.75">
      <c r="A3063" s="45">
        <v>2670.080468178493</v>
      </c>
      <c r="B3063" s="46" t="s">
        <v>364</v>
      </c>
      <c r="C3063" s="47" t="s">
        <v>330</v>
      </c>
      <c r="D3063" s="48">
        <v>205</v>
      </c>
      <c r="E3063" s="49">
        <v>40.467080000000003</v>
      </c>
      <c r="F3063" s="49">
        <v>6.9099999999999995E-2</v>
      </c>
      <c r="G3063" s="49">
        <v>11.61713</v>
      </c>
      <c r="H3063" s="49">
        <v>0.32879999999999998</v>
      </c>
      <c r="I3063" s="49">
        <v>0.1336</v>
      </c>
      <c r="J3063" s="49">
        <v>47.98509</v>
      </c>
      <c r="K3063" s="49">
        <v>0.20960000000000001</v>
      </c>
      <c r="L3063" s="49">
        <v>100.8104</v>
      </c>
      <c r="M3063" s="47"/>
      <c r="N3063" s="50">
        <v>0.99336242350568105</v>
      </c>
      <c r="O3063" s="50">
        <v>1.3410943169720822E-3</v>
      </c>
      <c r="P3063" s="50">
        <v>0.23848479935833619</v>
      </c>
      <c r="Q3063" s="50">
        <v>6.4920455898434372E-3</v>
      </c>
      <c r="R3063" s="50">
        <v>2.7777813457695957E-3</v>
      </c>
      <c r="S3063" s="50">
        <v>1.7559846652623297</v>
      </c>
      <c r="T3063" s="50">
        <v>5.5125784814424247E-3</v>
      </c>
      <c r="U3063" s="50">
        <v>3.003955387860374</v>
      </c>
      <c r="V3063" s="51">
        <v>88.042694882586531</v>
      </c>
      <c r="X3063" s="49">
        <v>0.25</v>
      </c>
      <c r="Y3063" s="49">
        <v>27.9</v>
      </c>
      <c r="Z3063" s="49">
        <v>0.67</v>
      </c>
      <c r="AA3063" s="49">
        <v>5.84</v>
      </c>
      <c r="AB3063" s="49">
        <v>15.6</v>
      </c>
      <c r="AC3063" s="49">
        <v>0.24</v>
      </c>
      <c r="AD3063" s="49">
        <v>2.59</v>
      </c>
      <c r="AE3063" s="312"/>
      <c r="AF3063" s="465" t="s">
        <v>1750</v>
      </c>
      <c r="AG3063" s="343">
        <v>30</v>
      </c>
      <c r="AH3063" s="343">
        <v>15</v>
      </c>
      <c r="AI3063" s="343"/>
      <c r="AJ3063" s="343"/>
      <c r="AK3063" s="343"/>
      <c r="AL3063" s="343"/>
      <c r="AM3063" s="343"/>
      <c r="AN3063" s="343"/>
      <c r="AO3063" s="343"/>
      <c r="AP3063" s="343"/>
      <c r="AQ3063" s="343"/>
      <c r="AR3063" s="343"/>
      <c r="AS3063" s="343"/>
      <c r="AT3063" s="343"/>
      <c r="AU3063" s="343"/>
      <c r="AV3063" s="343"/>
      <c r="AW3063" s="343"/>
      <c r="AX3063" s="343"/>
      <c r="AY3063" s="343"/>
      <c r="AZ3063" s="343"/>
      <c r="BA3063" s="343"/>
      <c r="BB3063" s="343"/>
      <c r="BC3063" s="343"/>
      <c r="BD3063" s="343"/>
      <c r="BE3063" s="475"/>
      <c r="BF3063" s="475"/>
      <c r="BG3063" s="475"/>
      <c r="BH3063" s="475"/>
      <c r="BI3063" s="475"/>
      <c r="BJ3063" s="475"/>
      <c r="BK3063" s="475"/>
      <c r="BL3063" s="475"/>
      <c r="BM3063" s="475"/>
      <c r="BN3063" s="475"/>
      <c r="BO3063" s="475"/>
      <c r="BP3063" s="306"/>
      <c r="BQ3063" s="496"/>
      <c r="BR3063" s="496"/>
      <c r="BS3063" s="496"/>
      <c r="BT3063" s="496"/>
      <c r="BU3063" s="496"/>
      <c r="BV3063" s="496"/>
    </row>
    <row r="3064" spans="1:74" s="52" customFormat="1" ht="12.75">
      <c r="A3064" s="45">
        <v>2670.080468178493</v>
      </c>
      <c r="B3064" s="46" t="s">
        <v>364</v>
      </c>
      <c r="C3064" s="47" t="s">
        <v>330</v>
      </c>
      <c r="D3064" s="48">
        <v>210</v>
      </c>
      <c r="E3064" s="49">
        <v>40.457039999999999</v>
      </c>
      <c r="F3064" s="49">
        <v>8.9499999999999996E-2</v>
      </c>
      <c r="G3064" s="49">
        <v>11.58714</v>
      </c>
      <c r="H3064" s="49">
        <v>0.35630000000000001</v>
      </c>
      <c r="I3064" s="49">
        <v>0.1764</v>
      </c>
      <c r="J3064" s="49">
        <v>47.924149999999997</v>
      </c>
      <c r="K3064" s="49">
        <v>0.2069</v>
      </c>
      <c r="L3064" s="49">
        <v>100.79743000000001</v>
      </c>
      <c r="M3064" s="47"/>
      <c r="N3064" s="50">
        <v>0.99331189919300922</v>
      </c>
      <c r="O3064" s="50">
        <v>1.7373606609858943E-3</v>
      </c>
      <c r="P3064" s="50">
        <v>0.23791607225887251</v>
      </c>
      <c r="Q3064" s="50">
        <v>7.0364117948383516E-3</v>
      </c>
      <c r="R3064" s="50">
        <v>3.6683929759551101E-3</v>
      </c>
      <c r="S3064" s="50">
        <v>1.754100601822064</v>
      </c>
      <c r="T3064" s="50">
        <v>5.442640779294689E-3</v>
      </c>
      <c r="U3064" s="50">
        <v>3.00321337948502</v>
      </c>
      <c r="V3064" s="51">
        <v>88.056522048509422</v>
      </c>
      <c r="X3064" s="49">
        <v>0.25</v>
      </c>
      <c r="Y3064" s="49">
        <v>22.41</v>
      </c>
      <c r="Z3064" s="49">
        <v>0.67</v>
      </c>
      <c r="AA3064" s="49">
        <v>5.37</v>
      </c>
      <c r="AB3064" s="49">
        <v>12.07</v>
      </c>
      <c r="AC3064" s="49">
        <v>0.24</v>
      </c>
      <c r="AD3064" s="49">
        <v>2.63</v>
      </c>
      <c r="AE3064" s="312"/>
      <c r="AF3064" s="465" t="s">
        <v>1750</v>
      </c>
      <c r="AG3064" s="343">
        <v>30</v>
      </c>
      <c r="AH3064" s="343">
        <v>15</v>
      </c>
      <c r="AI3064" s="343"/>
      <c r="AJ3064" s="343"/>
      <c r="AK3064" s="343"/>
      <c r="AL3064" s="343"/>
      <c r="AM3064" s="343"/>
      <c r="AN3064" s="343"/>
      <c r="AO3064" s="343"/>
      <c r="AP3064" s="343"/>
      <c r="AQ3064" s="343"/>
      <c r="AR3064" s="343"/>
      <c r="AS3064" s="343"/>
      <c r="AT3064" s="343"/>
      <c r="AU3064" s="343"/>
      <c r="AV3064" s="343"/>
      <c r="AW3064" s="343"/>
      <c r="AX3064" s="343"/>
      <c r="AY3064" s="343"/>
      <c r="AZ3064" s="343"/>
      <c r="BA3064" s="343"/>
      <c r="BB3064" s="343"/>
      <c r="BC3064" s="343"/>
      <c r="BD3064" s="343"/>
      <c r="BE3064" s="475"/>
      <c r="BF3064" s="475"/>
      <c r="BG3064" s="475"/>
      <c r="BH3064" s="475"/>
      <c r="BI3064" s="475"/>
      <c r="BJ3064" s="475"/>
      <c r="BK3064" s="475"/>
      <c r="BL3064" s="475"/>
      <c r="BM3064" s="475"/>
      <c r="BN3064" s="475"/>
      <c r="BO3064" s="475"/>
      <c r="BP3064" s="306"/>
      <c r="BQ3064" s="496"/>
      <c r="BR3064" s="496"/>
      <c r="BS3064" s="496"/>
      <c r="BT3064" s="496"/>
      <c r="BU3064" s="496"/>
      <c r="BV3064" s="496"/>
    </row>
    <row r="3065" spans="1:74" s="52" customFormat="1" ht="12.75">
      <c r="A3065" s="45">
        <v>2670.080468178493</v>
      </c>
      <c r="B3065" s="46" t="s">
        <v>364</v>
      </c>
      <c r="C3065" s="47" t="s">
        <v>330</v>
      </c>
      <c r="D3065" s="48">
        <v>215</v>
      </c>
      <c r="E3065" s="49">
        <v>40.467080000000003</v>
      </c>
      <c r="F3065" s="49">
        <v>0.10780000000000001</v>
      </c>
      <c r="G3065" s="49">
        <v>11.56714</v>
      </c>
      <c r="H3065" s="49">
        <v>0.31900000000000001</v>
      </c>
      <c r="I3065" s="49">
        <v>0.15279999999999999</v>
      </c>
      <c r="J3065" s="49">
        <v>47.944470000000003</v>
      </c>
      <c r="K3065" s="49">
        <v>0.2155</v>
      </c>
      <c r="L3065" s="49">
        <v>100.77379000000001</v>
      </c>
      <c r="M3065" s="47"/>
      <c r="N3065" s="50">
        <v>0.99333722897350707</v>
      </c>
      <c r="O3065" s="50">
        <v>2.0921317027326049E-3</v>
      </c>
      <c r="P3065" s="50">
        <v>0.23745254605367438</v>
      </c>
      <c r="Q3065" s="50">
        <v>6.2983881313415768E-3</v>
      </c>
      <c r="R3065" s="50">
        <v>3.1769028778903981E-3</v>
      </c>
      <c r="S3065" s="50">
        <v>1.7544537023787958</v>
      </c>
      <c r="T3065" s="50">
        <v>5.6676075030860354E-3</v>
      </c>
      <c r="U3065" s="50">
        <v>3.0024785076210279</v>
      </c>
      <c r="V3065" s="51">
        <v>88.079130418887047</v>
      </c>
      <c r="X3065" s="49">
        <v>0.25</v>
      </c>
      <c r="Y3065" s="49">
        <v>18.87</v>
      </c>
      <c r="Z3065" s="49">
        <v>0.68</v>
      </c>
      <c r="AA3065" s="49">
        <v>5.89</v>
      </c>
      <c r="AB3065" s="49">
        <v>13.85</v>
      </c>
      <c r="AC3065" s="49">
        <v>0.24</v>
      </c>
      <c r="AD3065" s="49">
        <v>2.54</v>
      </c>
      <c r="AE3065" s="312"/>
      <c r="AF3065" s="465" t="s">
        <v>1750</v>
      </c>
      <c r="AG3065" s="343">
        <v>30</v>
      </c>
      <c r="AH3065" s="343">
        <v>15</v>
      </c>
      <c r="AI3065" s="343"/>
      <c r="AJ3065" s="343"/>
      <c r="AK3065" s="343"/>
      <c r="AL3065" s="343"/>
      <c r="AM3065" s="343"/>
      <c r="AN3065" s="343"/>
      <c r="AO3065" s="343"/>
      <c r="AP3065" s="343"/>
      <c r="AQ3065" s="343"/>
      <c r="AR3065" s="343"/>
      <c r="AS3065" s="343"/>
      <c r="AT3065" s="343"/>
      <c r="AU3065" s="343"/>
      <c r="AV3065" s="343"/>
      <c r="AW3065" s="343"/>
      <c r="AX3065" s="343"/>
      <c r="AY3065" s="343"/>
      <c r="AZ3065" s="343"/>
      <c r="BA3065" s="343"/>
      <c r="BB3065" s="343"/>
      <c r="BC3065" s="343"/>
      <c r="BD3065" s="343"/>
      <c r="BE3065" s="475"/>
      <c r="BF3065" s="475"/>
      <c r="BG3065" s="475"/>
      <c r="BH3065" s="475"/>
      <c r="BI3065" s="475"/>
      <c r="BJ3065" s="475"/>
      <c r="BK3065" s="475"/>
      <c r="BL3065" s="475"/>
      <c r="BM3065" s="475"/>
      <c r="BN3065" s="475"/>
      <c r="BO3065" s="475"/>
      <c r="BP3065" s="306"/>
      <c r="BQ3065" s="496"/>
      <c r="BR3065" s="496"/>
      <c r="BS3065" s="496"/>
      <c r="BT3065" s="496"/>
      <c r="BU3065" s="496"/>
      <c r="BV3065" s="496"/>
    </row>
    <row r="3066" spans="1:74" s="52" customFormat="1" ht="12.75">
      <c r="A3066" s="45">
        <v>2670.080468178493</v>
      </c>
      <c r="B3066" s="46" t="s">
        <v>364</v>
      </c>
      <c r="C3066" s="47" t="s">
        <v>330</v>
      </c>
      <c r="D3066" s="48">
        <v>220</v>
      </c>
      <c r="E3066" s="49">
        <v>40.497239999999998</v>
      </c>
      <c r="F3066" s="49">
        <v>0.10829999999999999</v>
      </c>
      <c r="G3066" s="49">
        <v>11.627129999999999</v>
      </c>
      <c r="H3066" s="49">
        <v>0.35249999999999998</v>
      </c>
      <c r="I3066" s="49">
        <v>0.1479</v>
      </c>
      <c r="J3066" s="49">
        <v>47.944470000000003</v>
      </c>
      <c r="K3066" s="49">
        <v>0.20030000000000001</v>
      </c>
      <c r="L3066" s="49">
        <v>100.87783999999999</v>
      </c>
      <c r="M3066" s="47"/>
      <c r="N3066" s="50">
        <v>0.99335711421147588</v>
      </c>
      <c r="O3066" s="50">
        <v>2.1003121867093342E-3</v>
      </c>
      <c r="P3066" s="50">
        <v>0.2385110491975303</v>
      </c>
      <c r="Q3066" s="50">
        <v>6.9547735588589409E-3</v>
      </c>
      <c r="R3066" s="50">
        <v>3.0727971675528292E-3</v>
      </c>
      <c r="S3066" s="50">
        <v>1.7531821824059848</v>
      </c>
      <c r="T3066" s="50">
        <v>5.264032686993941E-3</v>
      </c>
      <c r="U3066" s="50">
        <v>3.0024422614151058</v>
      </c>
      <c r="V3066" s="51">
        <v>88.024709558032441</v>
      </c>
      <c r="X3066" s="49">
        <v>0.25</v>
      </c>
      <c r="Y3066" s="49">
        <v>19.14</v>
      </c>
      <c r="Z3066" s="49">
        <v>0.67</v>
      </c>
      <c r="AA3066" s="49">
        <v>5.39</v>
      </c>
      <c r="AB3066" s="49">
        <v>14.35</v>
      </c>
      <c r="AC3066" s="49">
        <v>0.24</v>
      </c>
      <c r="AD3066" s="49">
        <v>2.7</v>
      </c>
      <c r="AE3066" s="312"/>
      <c r="AF3066" s="465" t="s">
        <v>1750</v>
      </c>
      <c r="AG3066" s="343">
        <v>30</v>
      </c>
      <c r="AH3066" s="343">
        <v>15</v>
      </c>
      <c r="AI3066" s="343"/>
      <c r="AJ3066" s="343"/>
      <c r="AK3066" s="343"/>
      <c r="AL3066" s="343"/>
      <c r="AM3066" s="343"/>
      <c r="AN3066" s="343"/>
      <c r="AO3066" s="343"/>
      <c r="AP3066" s="343"/>
      <c r="AQ3066" s="343"/>
      <c r="AR3066" s="343"/>
      <c r="AS3066" s="343"/>
      <c r="AT3066" s="343"/>
      <c r="AU3066" s="343"/>
      <c r="AV3066" s="343"/>
      <c r="AW3066" s="343"/>
      <c r="AX3066" s="343"/>
      <c r="AY3066" s="343"/>
      <c r="AZ3066" s="343"/>
      <c r="BA3066" s="343"/>
      <c r="BB3066" s="343"/>
      <c r="BC3066" s="343"/>
      <c r="BD3066" s="343"/>
      <c r="BE3066" s="475"/>
      <c r="BF3066" s="475"/>
      <c r="BG3066" s="475"/>
      <c r="BH3066" s="475"/>
      <c r="BI3066" s="475"/>
      <c r="BJ3066" s="475"/>
      <c r="BK3066" s="475"/>
      <c r="BL3066" s="475"/>
      <c r="BM3066" s="475"/>
      <c r="BN3066" s="475"/>
      <c r="BO3066" s="475"/>
      <c r="BP3066" s="306"/>
      <c r="BQ3066" s="496"/>
      <c r="BR3066" s="496"/>
      <c r="BS3066" s="496"/>
      <c r="BT3066" s="496"/>
      <c r="BU3066" s="496"/>
      <c r="BV3066" s="496"/>
    </row>
    <row r="3067" spans="1:74" s="52" customFormat="1" ht="12.75">
      <c r="A3067" s="45">
        <v>2670.080468178493</v>
      </c>
      <c r="B3067" s="46" t="s">
        <v>364</v>
      </c>
      <c r="C3067" s="47" t="s">
        <v>330</v>
      </c>
      <c r="D3067" s="48">
        <v>225</v>
      </c>
      <c r="E3067" s="49">
        <v>40.467080000000003</v>
      </c>
      <c r="F3067" s="49">
        <v>0.1104</v>
      </c>
      <c r="G3067" s="49">
        <v>11.667120000000001</v>
      </c>
      <c r="H3067" s="49">
        <v>0.34210000000000002</v>
      </c>
      <c r="I3067" s="49">
        <v>0.1759</v>
      </c>
      <c r="J3067" s="49">
        <v>47.98509</v>
      </c>
      <c r="K3067" s="49">
        <v>0.20230000000000001</v>
      </c>
      <c r="L3067" s="49">
        <v>100.94999</v>
      </c>
      <c r="M3067" s="47"/>
      <c r="N3067" s="50">
        <v>0.99227563675432262</v>
      </c>
      <c r="O3067" s="50">
        <v>2.1403014652354307E-3</v>
      </c>
      <c r="P3067" s="50">
        <v>0.23924899332686014</v>
      </c>
      <c r="Q3067" s="50">
        <v>6.7472597088929472E-3</v>
      </c>
      <c r="R3067" s="50">
        <v>3.6532722585383599E-3</v>
      </c>
      <c r="S3067" s="50">
        <v>1.7540635327283842</v>
      </c>
      <c r="T3067" s="50">
        <v>5.3147640729729485E-3</v>
      </c>
      <c r="U3067" s="50">
        <v>3.0034437603152071</v>
      </c>
      <c r="V3067" s="51">
        <v>87.997416852623061</v>
      </c>
      <c r="X3067" s="49">
        <v>0.25</v>
      </c>
      <c r="Y3067" s="49">
        <v>18.23</v>
      </c>
      <c r="Z3067" s="49">
        <v>0.67</v>
      </c>
      <c r="AA3067" s="49">
        <v>5.48</v>
      </c>
      <c r="AB3067" s="49">
        <v>12.03</v>
      </c>
      <c r="AC3067" s="49">
        <v>0.24</v>
      </c>
      <c r="AD3067" s="49">
        <v>2.68</v>
      </c>
      <c r="AE3067" s="312"/>
      <c r="AF3067" s="465" t="s">
        <v>1750</v>
      </c>
      <c r="AG3067" s="343">
        <v>30</v>
      </c>
      <c r="AH3067" s="343">
        <v>15</v>
      </c>
      <c r="AI3067" s="343"/>
      <c r="AJ3067" s="343"/>
      <c r="AK3067" s="343"/>
      <c r="AL3067" s="343"/>
      <c r="AM3067" s="343"/>
      <c r="AN3067" s="343"/>
      <c r="AO3067" s="343"/>
      <c r="AP3067" s="343"/>
      <c r="AQ3067" s="343"/>
      <c r="AR3067" s="343"/>
      <c r="AS3067" s="343"/>
      <c r="AT3067" s="343"/>
      <c r="AU3067" s="343"/>
      <c r="AV3067" s="343"/>
      <c r="AW3067" s="343"/>
      <c r="AX3067" s="343"/>
      <c r="AY3067" s="343"/>
      <c r="AZ3067" s="343"/>
      <c r="BA3067" s="343"/>
      <c r="BB3067" s="343"/>
      <c r="BC3067" s="343"/>
      <c r="BD3067" s="343"/>
      <c r="BE3067" s="475"/>
      <c r="BF3067" s="475"/>
      <c r="BG3067" s="475"/>
      <c r="BH3067" s="475"/>
      <c r="BI3067" s="475"/>
      <c r="BJ3067" s="475"/>
      <c r="BK3067" s="475"/>
      <c r="BL3067" s="475"/>
      <c r="BM3067" s="475"/>
      <c r="BN3067" s="475"/>
      <c r="BO3067" s="475"/>
      <c r="BP3067" s="306"/>
      <c r="BQ3067" s="496"/>
      <c r="BR3067" s="496"/>
      <c r="BS3067" s="496"/>
      <c r="BT3067" s="496"/>
      <c r="BU3067" s="496"/>
      <c r="BV3067" s="496"/>
    </row>
    <row r="3068" spans="1:74" s="52" customFormat="1" ht="12.75">
      <c r="A3068" s="45">
        <v>2670.080468178493</v>
      </c>
      <c r="B3068" s="46" t="s">
        <v>364</v>
      </c>
      <c r="C3068" s="47" t="s">
        <v>330</v>
      </c>
      <c r="D3068" s="48">
        <v>230</v>
      </c>
      <c r="E3068" s="49">
        <v>40.567619999999998</v>
      </c>
      <c r="F3068" s="49">
        <v>8.6900000000000005E-2</v>
      </c>
      <c r="G3068" s="49">
        <v>11.637130000000001</v>
      </c>
      <c r="H3068" s="49">
        <v>0.3412</v>
      </c>
      <c r="I3068" s="49">
        <v>0.12989999999999999</v>
      </c>
      <c r="J3068" s="49">
        <v>48.005400000000002</v>
      </c>
      <c r="K3068" s="49">
        <v>0.21</v>
      </c>
      <c r="L3068" s="49">
        <v>100.97814999999999</v>
      </c>
      <c r="M3068" s="47"/>
      <c r="N3068" s="50">
        <v>0.99401519672605798</v>
      </c>
      <c r="O3068" s="50">
        <v>1.6834828095597752E-3</v>
      </c>
      <c r="P3068" s="50">
        <v>0.23845990932167738</v>
      </c>
      <c r="Q3068" s="50">
        <v>6.7245992748320446E-3</v>
      </c>
      <c r="R3068" s="50">
        <v>2.695928592885523E-3</v>
      </c>
      <c r="S3068" s="50">
        <v>1.753525689901843</v>
      </c>
      <c r="T3068" s="50">
        <v>5.513031027966124E-3</v>
      </c>
      <c r="U3068" s="50">
        <v>3.0026178376548223</v>
      </c>
      <c r="V3068" s="51">
        <v>88.029034476221639</v>
      </c>
      <c r="X3068" s="49">
        <v>0.25</v>
      </c>
      <c r="Y3068" s="49">
        <v>23.63</v>
      </c>
      <c r="Z3068" s="49">
        <v>0.67</v>
      </c>
      <c r="AA3068" s="49">
        <v>5.57</v>
      </c>
      <c r="AB3068" s="49">
        <v>16.32</v>
      </c>
      <c r="AC3068" s="49">
        <v>0.24</v>
      </c>
      <c r="AD3068" s="49">
        <v>2.59</v>
      </c>
      <c r="AE3068" s="312"/>
      <c r="AF3068" s="465" t="s">
        <v>1750</v>
      </c>
      <c r="AG3068" s="343">
        <v>30</v>
      </c>
      <c r="AH3068" s="343">
        <v>15</v>
      </c>
      <c r="AI3068" s="343"/>
      <c r="AJ3068" s="343"/>
      <c r="AK3068" s="343"/>
      <c r="AL3068" s="343"/>
      <c r="AM3068" s="343"/>
      <c r="AN3068" s="343"/>
      <c r="AO3068" s="343"/>
      <c r="AP3068" s="343"/>
      <c r="AQ3068" s="343"/>
      <c r="AR3068" s="343"/>
      <c r="AS3068" s="343"/>
      <c r="AT3068" s="343"/>
      <c r="AU3068" s="343"/>
      <c r="AV3068" s="343"/>
      <c r="AW3068" s="343"/>
      <c r="AX3068" s="343"/>
      <c r="AY3068" s="343"/>
      <c r="AZ3068" s="343"/>
      <c r="BA3068" s="343"/>
      <c r="BB3068" s="343"/>
      <c r="BC3068" s="343"/>
      <c r="BD3068" s="343"/>
      <c r="BE3068" s="475"/>
      <c r="BF3068" s="475"/>
      <c r="BG3068" s="475"/>
      <c r="BH3068" s="475"/>
      <c r="BI3068" s="475"/>
      <c r="BJ3068" s="475"/>
      <c r="BK3068" s="475"/>
      <c r="BL3068" s="475"/>
      <c r="BM3068" s="475"/>
      <c r="BN3068" s="475"/>
      <c r="BO3068" s="475"/>
      <c r="BP3068" s="306"/>
      <c r="BQ3068" s="496"/>
      <c r="BR3068" s="496"/>
      <c r="BS3068" s="496"/>
      <c r="BT3068" s="496"/>
      <c r="BU3068" s="496"/>
      <c r="BV3068" s="496"/>
    </row>
    <row r="3069" spans="1:74" s="52" customFormat="1" ht="12.75">
      <c r="A3069" s="45">
        <v>2670.080468178493</v>
      </c>
      <c r="B3069" s="46" t="s">
        <v>364</v>
      </c>
      <c r="C3069" s="47" t="s">
        <v>330</v>
      </c>
      <c r="D3069" s="48">
        <v>235</v>
      </c>
      <c r="E3069" s="49">
        <v>40.386650000000003</v>
      </c>
      <c r="F3069" s="49">
        <v>9.11E-2</v>
      </c>
      <c r="G3069" s="49">
        <v>11.7171</v>
      </c>
      <c r="H3069" s="49">
        <v>0.36349999999999999</v>
      </c>
      <c r="I3069" s="49">
        <v>0.16719999999999999</v>
      </c>
      <c r="J3069" s="49">
        <v>48.07649</v>
      </c>
      <c r="K3069" s="49">
        <v>0.21149999999999999</v>
      </c>
      <c r="L3069" s="49">
        <v>101.01354000000001</v>
      </c>
      <c r="M3069" s="47"/>
      <c r="N3069" s="50">
        <v>0.99035737779234312</v>
      </c>
      <c r="O3069" s="50">
        <v>1.7662326249907351E-3</v>
      </c>
      <c r="P3069" s="50">
        <v>0.2402869810444036</v>
      </c>
      <c r="Q3069" s="50">
        <v>7.169723676241766E-3</v>
      </c>
      <c r="R3069" s="50">
        <v>3.4727708135277586E-3</v>
      </c>
      <c r="S3069" s="50">
        <v>1.7575003047369206</v>
      </c>
      <c r="T3069" s="50">
        <v>5.5567662692477182E-3</v>
      </c>
      <c r="U3069" s="50">
        <v>3.0061101569576754</v>
      </c>
      <c r="V3069" s="51">
        <v>87.972344065127601</v>
      </c>
      <c r="X3069" s="49">
        <v>0.25</v>
      </c>
      <c r="Y3069" s="49">
        <v>22.31</v>
      </c>
      <c r="Z3069" s="49">
        <v>0.67</v>
      </c>
      <c r="AA3069" s="49">
        <v>5.26</v>
      </c>
      <c r="AB3069" s="49">
        <v>12.65</v>
      </c>
      <c r="AC3069" s="49">
        <v>0.24</v>
      </c>
      <c r="AD3069" s="49">
        <v>2.57</v>
      </c>
      <c r="AE3069" s="312"/>
      <c r="AF3069" s="465" t="s">
        <v>1750</v>
      </c>
      <c r="AG3069" s="343">
        <v>30</v>
      </c>
      <c r="AH3069" s="343">
        <v>15</v>
      </c>
      <c r="AI3069" s="343"/>
      <c r="AJ3069" s="343"/>
      <c r="AK3069" s="343"/>
      <c r="AL3069" s="343"/>
      <c r="AM3069" s="343"/>
      <c r="AN3069" s="343"/>
      <c r="AO3069" s="343"/>
      <c r="AP3069" s="343"/>
      <c r="AQ3069" s="343"/>
      <c r="AR3069" s="343"/>
      <c r="AS3069" s="343"/>
      <c r="AT3069" s="343"/>
      <c r="AU3069" s="343"/>
      <c r="AV3069" s="343"/>
      <c r="AW3069" s="343"/>
      <c r="AX3069" s="343"/>
      <c r="AY3069" s="343"/>
      <c r="AZ3069" s="343"/>
      <c r="BA3069" s="343"/>
      <c r="BB3069" s="343"/>
      <c r="BC3069" s="343"/>
      <c r="BD3069" s="343"/>
      <c r="BE3069" s="475"/>
      <c r="BF3069" s="475"/>
      <c r="BG3069" s="475"/>
      <c r="BH3069" s="475"/>
      <c r="BI3069" s="475"/>
      <c r="BJ3069" s="475"/>
      <c r="BK3069" s="475"/>
      <c r="BL3069" s="475"/>
      <c r="BM3069" s="475"/>
      <c r="BN3069" s="475"/>
      <c r="BO3069" s="475"/>
      <c r="BP3069" s="306"/>
      <c r="BQ3069" s="496"/>
      <c r="BR3069" s="496"/>
      <c r="BS3069" s="496"/>
      <c r="BT3069" s="496"/>
      <c r="BU3069" s="496"/>
      <c r="BV3069" s="496"/>
    </row>
    <row r="3070" spans="1:74" s="52" customFormat="1" ht="12.75">
      <c r="A3070" s="45">
        <v>2670.080468178493</v>
      </c>
      <c r="B3070" s="46" t="s">
        <v>364</v>
      </c>
      <c r="C3070" s="47" t="s">
        <v>330</v>
      </c>
      <c r="D3070" s="48">
        <v>240</v>
      </c>
      <c r="E3070" s="49">
        <v>40.587730000000001</v>
      </c>
      <c r="F3070" s="49">
        <v>0.1</v>
      </c>
      <c r="G3070" s="49">
        <v>11.76709</v>
      </c>
      <c r="H3070" s="49">
        <v>0.39069999999999999</v>
      </c>
      <c r="I3070" s="49">
        <v>0.156</v>
      </c>
      <c r="J3070" s="49">
        <v>48.188200000000002</v>
      </c>
      <c r="K3070" s="49">
        <v>0.20219999999999999</v>
      </c>
      <c r="L3070" s="49">
        <v>101.39192</v>
      </c>
      <c r="M3070" s="47"/>
      <c r="N3070" s="50">
        <v>0.99143458835305187</v>
      </c>
      <c r="O3070" s="50">
        <v>1.9312776675569274E-3</v>
      </c>
      <c r="P3070" s="50">
        <v>0.24037780915609311</v>
      </c>
      <c r="Q3070" s="50">
        <v>7.6763825067398461E-3</v>
      </c>
      <c r="R3070" s="50">
        <v>3.2275995113869192E-3</v>
      </c>
      <c r="S3070" s="50">
        <v>1.7547633420890079</v>
      </c>
      <c r="T3070" s="50">
        <v>5.2918570279984001E-3</v>
      </c>
      <c r="U3070" s="50">
        <v>3.0047028563118348</v>
      </c>
      <c r="V3070" s="51">
        <v>87.951839447245064</v>
      </c>
      <c r="X3070" s="49">
        <v>0.25</v>
      </c>
      <c r="Y3070" s="49">
        <v>20.54</v>
      </c>
      <c r="Z3070" s="49">
        <v>0.67</v>
      </c>
      <c r="AA3070" s="49">
        <v>4.8600000000000003</v>
      </c>
      <c r="AB3070" s="49">
        <v>13.19</v>
      </c>
      <c r="AC3070" s="49">
        <v>0.24</v>
      </c>
      <c r="AD3070" s="49">
        <v>2.67</v>
      </c>
      <c r="AE3070" s="312"/>
      <c r="AF3070" s="465" t="s">
        <v>1750</v>
      </c>
      <c r="AG3070" s="343">
        <v>30</v>
      </c>
      <c r="AH3070" s="343">
        <v>15</v>
      </c>
      <c r="AI3070" s="343"/>
      <c r="AJ3070" s="343"/>
      <c r="AK3070" s="343"/>
      <c r="AL3070" s="343"/>
      <c r="AM3070" s="343"/>
      <c r="AN3070" s="343"/>
      <c r="AO3070" s="343"/>
      <c r="AP3070" s="343"/>
      <c r="AQ3070" s="343"/>
      <c r="AR3070" s="343"/>
      <c r="AS3070" s="343"/>
      <c r="AT3070" s="343"/>
      <c r="AU3070" s="343"/>
      <c r="AV3070" s="343"/>
      <c r="AW3070" s="343"/>
      <c r="AX3070" s="343"/>
      <c r="AY3070" s="343"/>
      <c r="AZ3070" s="343"/>
      <c r="BA3070" s="343"/>
      <c r="BB3070" s="343"/>
      <c r="BC3070" s="343"/>
      <c r="BD3070" s="343"/>
      <c r="BE3070" s="475"/>
      <c r="BF3070" s="475"/>
      <c r="BG3070" s="475"/>
      <c r="BH3070" s="475"/>
      <c r="BI3070" s="475"/>
      <c r="BJ3070" s="475"/>
      <c r="BK3070" s="475"/>
      <c r="BL3070" s="475"/>
      <c r="BM3070" s="475"/>
      <c r="BN3070" s="475"/>
      <c r="BO3070" s="475"/>
      <c r="BP3070" s="306"/>
      <c r="BQ3070" s="496"/>
      <c r="BR3070" s="496"/>
      <c r="BS3070" s="496"/>
      <c r="BT3070" s="496"/>
      <c r="BU3070" s="496"/>
      <c r="BV3070" s="496"/>
    </row>
    <row r="3071" spans="1:74" s="52" customFormat="1" ht="12.75">
      <c r="A3071" s="45"/>
      <c r="B3071" s="46"/>
      <c r="C3071" s="47"/>
      <c r="D3071" s="48"/>
      <c r="E3071" s="49"/>
      <c r="F3071" s="49"/>
      <c r="G3071" s="49"/>
      <c r="H3071" s="49"/>
      <c r="I3071" s="49"/>
      <c r="J3071" s="49"/>
      <c r="K3071" s="49"/>
      <c r="L3071" s="49"/>
      <c r="M3071" s="47"/>
      <c r="N3071" s="50"/>
      <c r="O3071" s="50"/>
      <c r="P3071" s="50"/>
      <c r="Q3071" s="50"/>
      <c r="R3071" s="50"/>
      <c r="S3071" s="50"/>
      <c r="T3071" s="50"/>
      <c r="U3071" s="50"/>
      <c r="V3071" s="51"/>
      <c r="AE3071" s="312"/>
      <c r="AF3071" s="312"/>
      <c r="AG3071" s="312"/>
      <c r="AH3071" s="312"/>
      <c r="AI3071" s="312"/>
      <c r="AJ3071" s="312"/>
      <c r="AK3071" s="312"/>
      <c r="AL3071" s="312"/>
      <c r="AM3071" s="312"/>
      <c r="AN3071" s="312"/>
      <c r="AO3071" s="312"/>
      <c r="AP3071" s="312"/>
      <c r="AQ3071" s="312"/>
      <c r="AR3071" s="312"/>
      <c r="AS3071" s="312"/>
      <c r="AT3071" s="312"/>
      <c r="AU3071" s="312"/>
      <c r="AV3071" s="312"/>
      <c r="AW3071" s="312"/>
      <c r="AX3071" s="312"/>
      <c r="AY3071" s="312"/>
      <c r="AZ3071" s="312"/>
      <c r="BA3071" s="312"/>
      <c r="BB3071" s="312"/>
      <c r="BC3071" s="312"/>
      <c r="BD3071" s="312"/>
      <c r="BE3071" s="306"/>
      <c r="BF3071" s="306"/>
      <c r="BG3071" s="306"/>
      <c r="BH3071" s="306"/>
      <c r="BI3071" s="306"/>
      <c r="BJ3071" s="306"/>
      <c r="BK3071" s="306"/>
      <c r="BL3071" s="306"/>
      <c r="BM3071" s="306"/>
      <c r="BN3071" s="306"/>
      <c r="BO3071" s="306"/>
      <c r="BP3071" s="306"/>
      <c r="BQ3071" s="496"/>
      <c r="BR3071" s="496"/>
      <c r="BS3071" s="496"/>
      <c r="BT3071" s="496"/>
      <c r="BU3071" s="496"/>
      <c r="BV3071" s="496"/>
    </row>
    <row r="3072" spans="1:74" s="52" customFormat="1" ht="12.75">
      <c r="A3072" s="45">
        <v>2670.080468178493</v>
      </c>
      <c r="B3072" s="46" t="s">
        <v>364</v>
      </c>
      <c r="C3072" s="47" t="s">
        <v>309</v>
      </c>
      <c r="D3072" s="48">
        <v>0</v>
      </c>
      <c r="E3072" s="49">
        <v>39.421469999999999</v>
      </c>
      <c r="F3072" s="49">
        <v>4.5999999999999999E-2</v>
      </c>
      <c r="G3072" s="49">
        <v>18.11553</v>
      </c>
      <c r="H3072" s="49">
        <v>0.24560000000000001</v>
      </c>
      <c r="I3072" s="49">
        <v>0.22409999999999999</v>
      </c>
      <c r="J3072" s="49">
        <v>43.100259999999999</v>
      </c>
      <c r="K3072" s="49">
        <v>0.26719999999999999</v>
      </c>
      <c r="L3072" s="49">
        <v>101.42016000000001</v>
      </c>
      <c r="M3072" s="47"/>
      <c r="N3072" s="50">
        <v>0.99156197650443845</v>
      </c>
      <c r="O3072" s="50">
        <v>9.1478765763145116E-4</v>
      </c>
      <c r="P3072" s="50">
        <v>0.381060636266917</v>
      </c>
      <c r="Q3072" s="50">
        <v>4.9688891076090699E-3</v>
      </c>
      <c r="R3072" s="50">
        <v>4.7743543114550273E-3</v>
      </c>
      <c r="S3072" s="50">
        <v>1.6161269976623767</v>
      </c>
      <c r="T3072" s="50">
        <v>7.2008066698711105E-3</v>
      </c>
      <c r="U3072" s="50">
        <v>3.0066084481802986</v>
      </c>
      <c r="V3072" s="51">
        <v>80.920138408967944</v>
      </c>
      <c r="X3072" s="49">
        <v>0.26</v>
      </c>
      <c r="Y3072" s="49">
        <v>41.21</v>
      </c>
      <c r="Z3072" s="49">
        <v>0.54</v>
      </c>
      <c r="AA3072" s="49">
        <v>7.44</v>
      </c>
      <c r="AB3072" s="49">
        <v>10.02</v>
      </c>
      <c r="AC3072" s="49">
        <v>0.26</v>
      </c>
      <c r="AD3072" s="49">
        <v>2.17</v>
      </c>
      <c r="AE3072" s="312"/>
      <c r="AF3072" s="465" t="s">
        <v>1750</v>
      </c>
      <c r="AG3072" s="343">
        <v>30</v>
      </c>
      <c r="AH3072" s="343">
        <v>15</v>
      </c>
      <c r="AI3072" s="343"/>
      <c r="AJ3072" s="343"/>
      <c r="AK3072" s="343"/>
      <c r="AL3072" s="343"/>
      <c r="AM3072" s="343"/>
      <c r="AN3072" s="343"/>
      <c r="AO3072" s="343"/>
      <c r="AP3072" s="343"/>
      <c r="AQ3072" s="343"/>
      <c r="AR3072" s="343"/>
      <c r="AS3072" s="343"/>
      <c r="AT3072" s="343"/>
      <c r="AU3072" s="343"/>
      <c r="AV3072" s="343"/>
      <c r="AW3072" s="343"/>
      <c r="AX3072" s="343"/>
      <c r="AY3072" s="343"/>
      <c r="AZ3072" s="343"/>
      <c r="BA3072" s="343"/>
      <c r="BB3072" s="343"/>
      <c r="BC3072" s="343"/>
      <c r="BD3072" s="343"/>
      <c r="BE3072" s="475"/>
      <c r="BF3072" s="475"/>
      <c r="BG3072" s="475"/>
      <c r="BH3072" s="475"/>
      <c r="BI3072" s="475"/>
      <c r="BJ3072" s="475"/>
      <c r="BK3072" s="475"/>
      <c r="BL3072" s="475"/>
      <c r="BM3072" s="475"/>
      <c r="BN3072" s="475"/>
      <c r="BO3072" s="475"/>
      <c r="BP3072" s="306"/>
      <c r="BQ3072" s="496"/>
      <c r="BR3072" s="496"/>
      <c r="BS3072" s="496"/>
      <c r="BT3072" s="496"/>
      <c r="BU3072" s="496"/>
      <c r="BV3072" s="496"/>
    </row>
    <row r="3073" spans="1:74" s="52" customFormat="1" ht="12.75">
      <c r="A3073" s="45">
        <v>2670.080468178493</v>
      </c>
      <c r="B3073" s="46" t="s">
        <v>364</v>
      </c>
      <c r="C3073" s="47" t="s">
        <v>309</v>
      </c>
      <c r="D3073" s="48">
        <v>5.0179944793753331</v>
      </c>
      <c r="E3073" s="49">
        <v>39.582340000000002</v>
      </c>
      <c r="F3073" s="49">
        <v>7.2099999999999997E-2</v>
      </c>
      <c r="G3073" s="49">
        <v>16.795850000000002</v>
      </c>
      <c r="H3073" s="49">
        <v>0.2843</v>
      </c>
      <c r="I3073" s="49">
        <v>0.2281</v>
      </c>
      <c r="J3073" s="49">
        <v>44.237679999999997</v>
      </c>
      <c r="K3073" s="49">
        <v>0.24440000000000001</v>
      </c>
      <c r="L3073" s="49">
        <v>101.44476999999999</v>
      </c>
      <c r="M3073" s="47"/>
      <c r="N3073" s="50">
        <v>0.98947510474174161</v>
      </c>
      <c r="O3073" s="50">
        <v>1.4249974482499067E-3</v>
      </c>
      <c r="P3073" s="50">
        <v>0.35112470575957444</v>
      </c>
      <c r="Q3073" s="50">
        <v>5.7164203807363563E-3</v>
      </c>
      <c r="R3073" s="50">
        <v>4.8296363479819323E-3</v>
      </c>
      <c r="S3073" s="50">
        <v>1.6485582428558545</v>
      </c>
      <c r="T3073" s="50">
        <v>6.5457928276196143E-3</v>
      </c>
      <c r="U3073" s="50">
        <v>3.0076749003617582</v>
      </c>
      <c r="V3073" s="51">
        <v>82.440981156403254</v>
      </c>
      <c r="X3073" s="49">
        <v>0.26</v>
      </c>
      <c r="Y3073" s="49">
        <v>27.67</v>
      </c>
      <c r="Z3073" s="49">
        <v>0.56000000000000005</v>
      </c>
      <c r="AA3073" s="49">
        <v>6.59</v>
      </c>
      <c r="AB3073" s="49">
        <v>9.5500000000000007</v>
      </c>
      <c r="AC3073" s="49">
        <v>0.26</v>
      </c>
      <c r="AD3073" s="49">
        <v>2.3199999999999998</v>
      </c>
      <c r="AE3073" s="312"/>
      <c r="AF3073" s="465" t="s">
        <v>1750</v>
      </c>
      <c r="AG3073" s="343">
        <v>30</v>
      </c>
      <c r="AH3073" s="343">
        <v>15</v>
      </c>
      <c r="AI3073" s="343"/>
      <c r="AJ3073" s="343"/>
      <c r="AK3073" s="343"/>
      <c r="AL3073" s="343"/>
      <c r="AM3073" s="343"/>
      <c r="AN3073" s="343"/>
      <c r="AO3073" s="343"/>
      <c r="AP3073" s="343"/>
      <c r="AQ3073" s="343"/>
      <c r="AR3073" s="343"/>
      <c r="AS3073" s="343"/>
      <c r="AT3073" s="343"/>
      <c r="AU3073" s="343"/>
      <c r="AV3073" s="343"/>
      <c r="AW3073" s="343"/>
      <c r="AX3073" s="343"/>
      <c r="AY3073" s="343"/>
      <c r="AZ3073" s="343"/>
      <c r="BA3073" s="343"/>
      <c r="BB3073" s="343"/>
      <c r="BC3073" s="343"/>
      <c r="BD3073" s="343"/>
      <c r="BE3073" s="475"/>
      <c r="BF3073" s="475"/>
      <c r="BG3073" s="475"/>
      <c r="BH3073" s="475"/>
      <c r="BI3073" s="475"/>
      <c r="BJ3073" s="475"/>
      <c r="BK3073" s="475"/>
      <c r="BL3073" s="475"/>
      <c r="BM3073" s="475"/>
      <c r="BN3073" s="475"/>
      <c r="BO3073" s="475"/>
      <c r="BP3073" s="306"/>
      <c r="BQ3073" s="496"/>
      <c r="BR3073" s="496"/>
      <c r="BS3073" s="496"/>
      <c r="BT3073" s="496"/>
      <c r="BU3073" s="496"/>
      <c r="BV3073" s="496"/>
    </row>
    <row r="3074" spans="1:74" s="52" customFormat="1" ht="12.75">
      <c r="A3074" s="45">
        <v>2670.080468178493</v>
      </c>
      <c r="B3074" s="46" t="s">
        <v>364</v>
      </c>
      <c r="C3074" s="47" t="s">
        <v>309</v>
      </c>
      <c r="D3074" s="48">
        <v>10.037994479375332</v>
      </c>
      <c r="E3074" s="49">
        <v>39.873899999999999</v>
      </c>
      <c r="F3074" s="49">
        <v>7.7799999999999994E-2</v>
      </c>
      <c r="G3074" s="49">
        <v>15.766109999999999</v>
      </c>
      <c r="H3074" s="49">
        <v>0.30259999999999998</v>
      </c>
      <c r="I3074" s="49">
        <v>0.21390000000000001</v>
      </c>
      <c r="J3074" s="49">
        <v>45.202460000000002</v>
      </c>
      <c r="K3074" s="49">
        <v>0.22439999999999999</v>
      </c>
      <c r="L3074" s="49">
        <v>101.66117</v>
      </c>
      <c r="M3074" s="47"/>
      <c r="N3074" s="50">
        <v>0.98962025697603417</v>
      </c>
      <c r="O3074" s="50">
        <v>1.5266337987535684E-3</v>
      </c>
      <c r="P3074" s="50">
        <v>0.32723549670736785</v>
      </c>
      <c r="Q3074" s="50">
        <v>6.0407752402247394E-3</v>
      </c>
      <c r="R3074" s="50">
        <v>4.4965185035744032E-3</v>
      </c>
      <c r="S3074" s="50">
        <v>1.6724397347998827</v>
      </c>
      <c r="T3074" s="50">
        <v>5.9670594006212014E-3</v>
      </c>
      <c r="U3074" s="50">
        <v>3.007326475426459</v>
      </c>
      <c r="V3074" s="51">
        <v>83.635567838647745</v>
      </c>
      <c r="X3074" s="49">
        <v>0.25</v>
      </c>
      <c r="Y3074" s="49">
        <v>25.54</v>
      </c>
      <c r="Z3074" s="49">
        <v>0.57999999999999996</v>
      </c>
      <c r="AA3074" s="49">
        <v>6.23</v>
      </c>
      <c r="AB3074" s="49">
        <v>10.35</v>
      </c>
      <c r="AC3074" s="49">
        <v>0.25</v>
      </c>
      <c r="AD3074" s="49">
        <v>2.48</v>
      </c>
      <c r="AE3074" s="312"/>
      <c r="AF3074" s="465" t="s">
        <v>1750</v>
      </c>
      <c r="AG3074" s="343">
        <v>30</v>
      </c>
      <c r="AH3074" s="343">
        <v>15</v>
      </c>
      <c r="AI3074" s="343"/>
      <c r="AJ3074" s="343"/>
      <c r="AK3074" s="343"/>
      <c r="AL3074" s="343"/>
      <c r="AM3074" s="343"/>
      <c r="AN3074" s="343"/>
      <c r="AO3074" s="343"/>
      <c r="AP3074" s="343"/>
      <c r="AQ3074" s="343"/>
      <c r="AR3074" s="343"/>
      <c r="AS3074" s="343"/>
      <c r="AT3074" s="343"/>
      <c r="AU3074" s="343"/>
      <c r="AV3074" s="343"/>
      <c r="AW3074" s="343"/>
      <c r="AX3074" s="343"/>
      <c r="AY3074" s="343"/>
      <c r="AZ3074" s="343"/>
      <c r="BA3074" s="343"/>
      <c r="BB3074" s="343"/>
      <c r="BC3074" s="343"/>
      <c r="BD3074" s="343"/>
      <c r="BE3074" s="475"/>
      <c r="BF3074" s="475"/>
      <c r="BG3074" s="475"/>
      <c r="BH3074" s="475"/>
      <c r="BI3074" s="475"/>
      <c r="BJ3074" s="475"/>
      <c r="BK3074" s="475"/>
      <c r="BL3074" s="475"/>
      <c r="BM3074" s="475"/>
      <c r="BN3074" s="475"/>
      <c r="BO3074" s="475"/>
      <c r="BP3074" s="306"/>
      <c r="BQ3074" s="496"/>
      <c r="BR3074" s="496"/>
      <c r="BS3074" s="496"/>
      <c r="BT3074" s="496"/>
      <c r="BU3074" s="496"/>
      <c r="BV3074" s="496"/>
    </row>
    <row r="3075" spans="1:74" s="52" customFormat="1" ht="12.75">
      <c r="A3075" s="45">
        <v>2670.080468178493</v>
      </c>
      <c r="B3075" s="46" t="s">
        <v>364</v>
      </c>
      <c r="C3075" s="47" t="s">
        <v>309</v>
      </c>
      <c r="D3075" s="48">
        <v>15.057994479375331</v>
      </c>
      <c r="E3075" s="49">
        <v>39.964390000000002</v>
      </c>
      <c r="F3075" s="49">
        <v>9.7100000000000006E-2</v>
      </c>
      <c r="G3075" s="49">
        <v>14.68637</v>
      </c>
      <c r="H3075" s="49">
        <v>0.34499999999999997</v>
      </c>
      <c r="I3075" s="49">
        <v>0.21759999999999999</v>
      </c>
      <c r="J3075" s="49">
        <v>45.88288</v>
      </c>
      <c r="K3075" s="49">
        <v>0.2185</v>
      </c>
      <c r="L3075" s="49">
        <v>101.41184000000001</v>
      </c>
      <c r="M3075" s="47"/>
      <c r="N3075" s="50">
        <v>0.98960010705816182</v>
      </c>
      <c r="O3075" s="50">
        <v>1.9009959434107286E-3</v>
      </c>
      <c r="P3075" s="50">
        <v>0.3041284191669511</v>
      </c>
      <c r="Q3075" s="50">
        <v>6.8714680671627887E-3</v>
      </c>
      <c r="R3075" s="50">
        <v>4.5638480386974165E-3</v>
      </c>
      <c r="S3075" s="50">
        <v>1.6937361651123339</v>
      </c>
      <c r="T3075" s="50">
        <v>5.7968976682989835E-3</v>
      </c>
      <c r="U3075" s="50">
        <v>3.0065979010550166</v>
      </c>
      <c r="V3075" s="51">
        <v>84.777325672617437</v>
      </c>
      <c r="X3075" s="49">
        <v>0.25</v>
      </c>
      <c r="Y3075" s="49">
        <v>20.420000000000002</v>
      </c>
      <c r="Z3075" s="49">
        <v>0.6</v>
      </c>
      <c r="AA3075" s="49">
        <v>5.51</v>
      </c>
      <c r="AB3075" s="49">
        <v>10.1</v>
      </c>
      <c r="AC3075" s="49">
        <v>0.25</v>
      </c>
      <c r="AD3075" s="49">
        <v>2.52</v>
      </c>
      <c r="AE3075" s="312"/>
      <c r="AF3075" s="465" t="s">
        <v>1750</v>
      </c>
      <c r="AG3075" s="343">
        <v>30</v>
      </c>
      <c r="AH3075" s="343">
        <v>15</v>
      </c>
      <c r="AI3075" s="343"/>
      <c r="AJ3075" s="343"/>
      <c r="AK3075" s="343"/>
      <c r="AL3075" s="343"/>
      <c r="AM3075" s="343"/>
      <c r="AN3075" s="343"/>
      <c r="AO3075" s="343"/>
      <c r="AP3075" s="343"/>
      <c r="AQ3075" s="343"/>
      <c r="AR3075" s="343"/>
      <c r="AS3075" s="343"/>
      <c r="AT3075" s="343"/>
      <c r="AU3075" s="343"/>
      <c r="AV3075" s="343"/>
      <c r="AW3075" s="343"/>
      <c r="AX3075" s="343"/>
      <c r="AY3075" s="343"/>
      <c r="AZ3075" s="343"/>
      <c r="BA3075" s="343"/>
      <c r="BB3075" s="343"/>
      <c r="BC3075" s="343"/>
      <c r="BD3075" s="343"/>
      <c r="BE3075" s="475"/>
      <c r="BF3075" s="475"/>
      <c r="BG3075" s="475"/>
      <c r="BH3075" s="475"/>
      <c r="BI3075" s="475"/>
      <c r="BJ3075" s="475"/>
      <c r="BK3075" s="475"/>
      <c r="BL3075" s="475"/>
      <c r="BM3075" s="475"/>
      <c r="BN3075" s="475"/>
      <c r="BO3075" s="475"/>
      <c r="BP3075" s="306"/>
      <c r="BQ3075" s="496"/>
      <c r="BR3075" s="496"/>
      <c r="BS3075" s="496"/>
      <c r="BT3075" s="496"/>
      <c r="BU3075" s="496"/>
      <c r="BV3075" s="496"/>
    </row>
    <row r="3076" spans="1:74" s="52" customFormat="1" ht="12.75">
      <c r="A3076" s="45">
        <v>2670.080468178493</v>
      </c>
      <c r="B3076" s="46" t="s">
        <v>364</v>
      </c>
      <c r="C3076" s="47" t="s">
        <v>309</v>
      </c>
      <c r="D3076" s="48">
        <v>20.077994479375331</v>
      </c>
      <c r="E3076" s="49">
        <v>40.105139999999999</v>
      </c>
      <c r="F3076" s="49">
        <v>0.10780000000000001</v>
      </c>
      <c r="G3076" s="49">
        <v>13.68662</v>
      </c>
      <c r="H3076" s="49">
        <v>0.34549999999999997</v>
      </c>
      <c r="I3076" s="49">
        <v>0.18129999999999999</v>
      </c>
      <c r="J3076" s="49">
        <v>46.756259999999997</v>
      </c>
      <c r="K3076" s="49">
        <v>0.21290000000000001</v>
      </c>
      <c r="L3076" s="49">
        <v>101.39551999999999</v>
      </c>
      <c r="M3076" s="47"/>
      <c r="N3076" s="50">
        <v>0.98857838154814692</v>
      </c>
      <c r="O3076" s="50">
        <v>2.1008993571144299E-3</v>
      </c>
      <c r="P3076" s="50">
        <v>0.28213909944267962</v>
      </c>
      <c r="Q3076" s="50">
        <v>6.8501962919383444E-3</v>
      </c>
      <c r="R3076" s="50">
        <v>3.7852504135863782E-3</v>
      </c>
      <c r="S3076" s="50">
        <v>1.7181432995604957</v>
      </c>
      <c r="T3076" s="50">
        <v>5.6226931236629928E-3</v>
      </c>
      <c r="U3076" s="50">
        <v>3.0072198197376245</v>
      </c>
      <c r="V3076" s="51">
        <v>85.895036641662131</v>
      </c>
      <c r="X3076" s="49">
        <v>0.25</v>
      </c>
      <c r="Y3076" s="49">
        <v>19.190000000000001</v>
      </c>
      <c r="Z3076" s="49">
        <v>0.62</v>
      </c>
      <c r="AA3076" s="49">
        <v>5.49</v>
      </c>
      <c r="AB3076" s="49">
        <v>12.01</v>
      </c>
      <c r="AC3076" s="49">
        <v>0.25</v>
      </c>
      <c r="AD3076" s="49">
        <v>2.56</v>
      </c>
      <c r="AE3076" s="312"/>
      <c r="AF3076" s="465" t="s">
        <v>1750</v>
      </c>
      <c r="AG3076" s="343">
        <v>30</v>
      </c>
      <c r="AH3076" s="343">
        <v>15</v>
      </c>
      <c r="AI3076" s="343"/>
      <c r="AJ3076" s="343"/>
      <c r="AK3076" s="343"/>
      <c r="AL3076" s="343"/>
      <c r="AM3076" s="343"/>
      <c r="AN3076" s="343"/>
      <c r="AO3076" s="343"/>
      <c r="AP3076" s="343"/>
      <c r="AQ3076" s="343"/>
      <c r="AR3076" s="343"/>
      <c r="AS3076" s="343"/>
      <c r="AT3076" s="343"/>
      <c r="AU3076" s="343"/>
      <c r="AV3076" s="343"/>
      <c r="AW3076" s="343"/>
      <c r="AX3076" s="343"/>
      <c r="AY3076" s="343"/>
      <c r="AZ3076" s="343"/>
      <c r="BA3076" s="343"/>
      <c r="BB3076" s="343"/>
      <c r="BC3076" s="343"/>
      <c r="BD3076" s="343"/>
      <c r="BE3076" s="475"/>
      <c r="BF3076" s="475"/>
      <c r="BG3076" s="475"/>
      <c r="BH3076" s="475"/>
      <c r="BI3076" s="475"/>
      <c r="BJ3076" s="475"/>
      <c r="BK3076" s="475"/>
      <c r="BL3076" s="475"/>
      <c r="BM3076" s="475"/>
      <c r="BN3076" s="475"/>
      <c r="BO3076" s="475"/>
      <c r="BP3076" s="306"/>
      <c r="BQ3076" s="496"/>
      <c r="BR3076" s="496"/>
      <c r="BS3076" s="496"/>
      <c r="BT3076" s="496"/>
      <c r="BU3076" s="496"/>
      <c r="BV3076" s="496"/>
    </row>
    <row r="3077" spans="1:74" s="52" customFormat="1" ht="12.75">
      <c r="A3077" s="45">
        <v>2670.080468178493</v>
      </c>
      <c r="B3077" s="46" t="s">
        <v>364</v>
      </c>
      <c r="C3077" s="47" t="s">
        <v>309</v>
      </c>
      <c r="D3077" s="48">
        <v>25.09799447937533</v>
      </c>
      <c r="E3077" s="49">
        <v>40.165469999999999</v>
      </c>
      <c r="F3077" s="49">
        <v>0.10580000000000001</v>
      </c>
      <c r="G3077" s="49">
        <v>12.966799999999999</v>
      </c>
      <c r="H3077" s="49">
        <v>0.33539999999999998</v>
      </c>
      <c r="I3077" s="49">
        <v>0.1782</v>
      </c>
      <c r="J3077" s="49">
        <v>47.213270000000001</v>
      </c>
      <c r="K3077" s="49">
        <v>0.21190000000000001</v>
      </c>
      <c r="L3077" s="49">
        <v>101.17684</v>
      </c>
      <c r="M3077" s="47"/>
      <c r="N3077" s="50">
        <v>0.98894772885847582</v>
      </c>
      <c r="O3077" s="50">
        <v>2.0595937579401913E-3</v>
      </c>
      <c r="P3077" s="50">
        <v>0.26699878834235224</v>
      </c>
      <c r="Q3077" s="50">
        <v>6.6424368588826645E-3</v>
      </c>
      <c r="R3077" s="50">
        <v>3.7163270211700798E-3</v>
      </c>
      <c r="S3077" s="50">
        <v>1.7329782437912393</v>
      </c>
      <c r="T3077" s="50">
        <v>5.5899649955833955E-3</v>
      </c>
      <c r="U3077" s="50">
        <v>3.0069330836256438</v>
      </c>
      <c r="V3077" s="51">
        <v>86.649907271309218</v>
      </c>
      <c r="X3077" s="49">
        <v>0.25</v>
      </c>
      <c r="Y3077" s="49">
        <v>19.3</v>
      </c>
      <c r="Z3077" s="49">
        <v>0.64</v>
      </c>
      <c r="AA3077" s="49">
        <v>5.71</v>
      </c>
      <c r="AB3077" s="49">
        <v>11.86</v>
      </c>
      <c r="AC3077" s="49">
        <v>0.24</v>
      </c>
      <c r="AD3077" s="49">
        <v>2.58</v>
      </c>
      <c r="AE3077" s="312"/>
      <c r="AF3077" s="465" t="s">
        <v>1750</v>
      </c>
      <c r="AG3077" s="343">
        <v>30</v>
      </c>
      <c r="AH3077" s="343">
        <v>15</v>
      </c>
      <c r="AI3077" s="343"/>
      <c r="AJ3077" s="343"/>
      <c r="AK3077" s="343"/>
      <c r="AL3077" s="343"/>
      <c r="AM3077" s="343"/>
      <c r="AN3077" s="343"/>
      <c r="AO3077" s="343"/>
      <c r="AP3077" s="343"/>
      <c r="AQ3077" s="343"/>
      <c r="AR3077" s="343"/>
      <c r="AS3077" s="343"/>
      <c r="AT3077" s="343"/>
      <c r="AU3077" s="343"/>
      <c r="AV3077" s="343"/>
      <c r="AW3077" s="343"/>
      <c r="AX3077" s="343"/>
      <c r="AY3077" s="343"/>
      <c r="AZ3077" s="343"/>
      <c r="BA3077" s="343"/>
      <c r="BB3077" s="343"/>
      <c r="BC3077" s="343"/>
      <c r="BD3077" s="343"/>
      <c r="BE3077" s="475"/>
      <c r="BF3077" s="475"/>
      <c r="BG3077" s="475"/>
      <c r="BH3077" s="475"/>
      <c r="BI3077" s="475"/>
      <c r="BJ3077" s="475"/>
      <c r="BK3077" s="475"/>
      <c r="BL3077" s="475"/>
      <c r="BM3077" s="475"/>
      <c r="BN3077" s="475"/>
      <c r="BO3077" s="475"/>
      <c r="BP3077" s="306"/>
      <c r="BQ3077" s="496"/>
      <c r="BR3077" s="496"/>
      <c r="BS3077" s="496"/>
      <c r="BT3077" s="496"/>
      <c r="BU3077" s="496"/>
      <c r="BV3077" s="496"/>
    </row>
    <row r="3078" spans="1:74" s="52" customFormat="1" ht="12.75">
      <c r="A3078" s="45">
        <v>2670.080468178493</v>
      </c>
      <c r="B3078" s="46" t="s">
        <v>364</v>
      </c>
      <c r="C3078" s="47" t="s">
        <v>309</v>
      </c>
      <c r="D3078" s="48">
        <v>30.11799447937533</v>
      </c>
      <c r="E3078" s="49">
        <v>40.316270000000003</v>
      </c>
      <c r="F3078" s="49">
        <v>0.1014</v>
      </c>
      <c r="G3078" s="49">
        <v>12.47692</v>
      </c>
      <c r="H3078" s="49">
        <v>0.34499999999999997</v>
      </c>
      <c r="I3078" s="49">
        <v>0.18459999999999999</v>
      </c>
      <c r="J3078" s="49">
        <v>47.46716</v>
      </c>
      <c r="K3078" s="49">
        <v>0.21659999999999999</v>
      </c>
      <c r="L3078" s="49">
        <v>101.10795</v>
      </c>
      <c r="M3078" s="47"/>
      <c r="N3078" s="50">
        <v>0.99096402744518464</v>
      </c>
      <c r="O3078" s="50">
        <v>1.9705656798133025E-3</v>
      </c>
      <c r="P3078" s="50">
        <v>0.2564725731794445</v>
      </c>
      <c r="Q3078" s="50">
        <v>6.8208819321836749E-3</v>
      </c>
      <c r="R3078" s="50">
        <v>3.8432176526000832E-3</v>
      </c>
      <c r="S3078" s="50">
        <v>1.7393193897529753</v>
      </c>
      <c r="T3078" s="50">
        <v>5.7041855529866266E-3</v>
      </c>
      <c r="U3078" s="50">
        <v>3.0050948411951879</v>
      </c>
      <c r="V3078" s="51">
        <v>87.149333300119665</v>
      </c>
      <c r="X3078" s="49">
        <v>0.25</v>
      </c>
      <c r="Y3078" s="49">
        <v>19.649999999999999</v>
      </c>
      <c r="Z3078" s="49">
        <v>0.65</v>
      </c>
      <c r="AA3078" s="49">
        <v>5.46</v>
      </c>
      <c r="AB3078" s="49">
        <v>11.53</v>
      </c>
      <c r="AC3078" s="49">
        <v>0.24</v>
      </c>
      <c r="AD3078" s="49">
        <v>2.5299999999999998</v>
      </c>
      <c r="AE3078" s="312"/>
      <c r="AF3078" s="465" t="s">
        <v>1750</v>
      </c>
      <c r="AG3078" s="343">
        <v>30</v>
      </c>
      <c r="AH3078" s="343">
        <v>15</v>
      </c>
      <c r="AI3078" s="343"/>
      <c r="AJ3078" s="343"/>
      <c r="AK3078" s="343"/>
      <c r="AL3078" s="343"/>
      <c r="AM3078" s="343"/>
      <c r="AN3078" s="343"/>
      <c r="AO3078" s="343"/>
      <c r="AP3078" s="343"/>
      <c r="AQ3078" s="343"/>
      <c r="AR3078" s="343"/>
      <c r="AS3078" s="343"/>
      <c r="AT3078" s="343"/>
      <c r="AU3078" s="343"/>
      <c r="AV3078" s="343"/>
      <c r="AW3078" s="343"/>
      <c r="AX3078" s="343"/>
      <c r="AY3078" s="343"/>
      <c r="AZ3078" s="343"/>
      <c r="BA3078" s="343"/>
      <c r="BB3078" s="343"/>
      <c r="BC3078" s="343"/>
      <c r="BD3078" s="343"/>
      <c r="BE3078" s="475"/>
      <c r="BF3078" s="475"/>
      <c r="BG3078" s="475"/>
      <c r="BH3078" s="475"/>
      <c r="BI3078" s="475"/>
      <c r="BJ3078" s="475"/>
      <c r="BK3078" s="475"/>
      <c r="BL3078" s="475"/>
      <c r="BM3078" s="475"/>
      <c r="BN3078" s="475"/>
      <c r="BO3078" s="475"/>
      <c r="BP3078" s="306"/>
      <c r="BQ3078" s="496"/>
      <c r="BR3078" s="496"/>
      <c r="BS3078" s="496"/>
      <c r="BT3078" s="496"/>
      <c r="BU3078" s="496"/>
      <c r="BV3078" s="496"/>
    </row>
    <row r="3079" spans="1:74" s="52" customFormat="1" ht="12.75">
      <c r="A3079" s="45">
        <v>2670.080468178493</v>
      </c>
      <c r="B3079" s="46" t="s">
        <v>364</v>
      </c>
      <c r="C3079" s="47" t="s">
        <v>309</v>
      </c>
      <c r="D3079" s="48">
        <v>35.13799447937533</v>
      </c>
      <c r="E3079" s="49">
        <v>40.326329999999999</v>
      </c>
      <c r="F3079" s="49">
        <v>0.1074</v>
      </c>
      <c r="G3079" s="49">
        <v>12.17699</v>
      </c>
      <c r="H3079" s="49">
        <v>0.35089999999999999</v>
      </c>
      <c r="I3079" s="49">
        <v>0.16209999999999999</v>
      </c>
      <c r="J3079" s="49">
        <v>47.60933</v>
      </c>
      <c r="K3079" s="49">
        <v>0.2087</v>
      </c>
      <c r="L3079" s="49">
        <v>100.94175</v>
      </c>
      <c r="M3079" s="47"/>
      <c r="N3079" s="50">
        <v>0.99137767658339548</v>
      </c>
      <c r="O3079" s="50">
        <v>2.0875175345318004E-3</v>
      </c>
      <c r="P3079" s="50">
        <v>0.2503492986597014</v>
      </c>
      <c r="Q3079" s="50">
        <v>6.9386933767079505E-3</v>
      </c>
      <c r="R3079" s="50">
        <v>3.3753529299378575E-3</v>
      </c>
      <c r="S3079" s="50">
        <v>1.7448216885679753</v>
      </c>
      <c r="T3079" s="50">
        <v>5.4970606952907545E-3</v>
      </c>
      <c r="U3079" s="50">
        <v>3.0044472883475404</v>
      </c>
      <c r="V3079" s="51">
        <v>87.452238416539629</v>
      </c>
      <c r="X3079" s="49">
        <v>0.25</v>
      </c>
      <c r="Y3079" s="49">
        <v>18.350000000000001</v>
      </c>
      <c r="Z3079" s="49">
        <v>0.66</v>
      </c>
      <c r="AA3079" s="49">
        <v>5.49</v>
      </c>
      <c r="AB3079" s="49">
        <v>12.86</v>
      </c>
      <c r="AC3079" s="49">
        <v>0.24</v>
      </c>
      <c r="AD3079" s="49">
        <v>2.61</v>
      </c>
      <c r="AE3079" s="312"/>
      <c r="AF3079" s="465" t="s">
        <v>1750</v>
      </c>
      <c r="AG3079" s="343">
        <v>30</v>
      </c>
      <c r="AH3079" s="343">
        <v>15</v>
      </c>
      <c r="AI3079" s="343"/>
      <c r="AJ3079" s="343"/>
      <c r="AK3079" s="343"/>
      <c r="AL3079" s="343"/>
      <c r="AM3079" s="343"/>
      <c r="AN3079" s="343"/>
      <c r="AO3079" s="343"/>
      <c r="AP3079" s="343"/>
      <c r="AQ3079" s="343"/>
      <c r="AR3079" s="343"/>
      <c r="AS3079" s="343"/>
      <c r="AT3079" s="343"/>
      <c r="AU3079" s="343"/>
      <c r="AV3079" s="343"/>
      <c r="AW3079" s="343"/>
      <c r="AX3079" s="343"/>
      <c r="AY3079" s="343"/>
      <c r="AZ3079" s="343"/>
      <c r="BA3079" s="343"/>
      <c r="BB3079" s="343"/>
      <c r="BC3079" s="343"/>
      <c r="BD3079" s="343"/>
      <c r="BE3079" s="475"/>
      <c r="BF3079" s="475"/>
      <c r="BG3079" s="475"/>
      <c r="BH3079" s="475"/>
      <c r="BI3079" s="475"/>
      <c r="BJ3079" s="475"/>
      <c r="BK3079" s="475"/>
      <c r="BL3079" s="475"/>
      <c r="BM3079" s="475"/>
      <c r="BN3079" s="475"/>
      <c r="BO3079" s="475"/>
      <c r="BP3079" s="306"/>
      <c r="BQ3079" s="496"/>
      <c r="BR3079" s="496"/>
      <c r="BS3079" s="496"/>
      <c r="BT3079" s="496"/>
      <c r="BU3079" s="496"/>
      <c r="BV3079" s="496"/>
    </row>
    <row r="3080" spans="1:74" s="52" customFormat="1" ht="12.75">
      <c r="A3080" s="45">
        <v>2670.080468178493</v>
      </c>
      <c r="B3080" s="46" t="s">
        <v>364</v>
      </c>
      <c r="C3080" s="47" t="s">
        <v>309</v>
      </c>
      <c r="D3080" s="48">
        <v>40.157994479375333</v>
      </c>
      <c r="E3080" s="49">
        <v>40.537460000000003</v>
      </c>
      <c r="F3080" s="49">
        <v>0.11020000000000001</v>
      </c>
      <c r="G3080" s="49">
        <v>12.00703</v>
      </c>
      <c r="H3080" s="49">
        <v>0.33279999999999998</v>
      </c>
      <c r="I3080" s="49">
        <v>0.19139999999999999</v>
      </c>
      <c r="J3080" s="49">
        <v>47.781970000000001</v>
      </c>
      <c r="K3080" s="49">
        <v>0.21659999999999999</v>
      </c>
      <c r="L3080" s="49">
        <v>101.17746</v>
      </c>
      <c r="M3080" s="47"/>
      <c r="N3080" s="50">
        <v>0.99313254523767303</v>
      </c>
      <c r="O3080" s="50">
        <v>2.134556675933345E-3</v>
      </c>
      <c r="P3080" s="50">
        <v>0.24600405774030085</v>
      </c>
      <c r="Q3080" s="50">
        <v>6.5580978299420115E-3</v>
      </c>
      <c r="R3080" s="50">
        <v>3.971717528728688E-3</v>
      </c>
      <c r="S3080" s="50">
        <v>1.7451118910512504</v>
      </c>
      <c r="T3080" s="50">
        <v>5.6854753466320847E-3</v>
      </c>
      <c r="U3080" s="50">
        <v>3.0025983414104602</v>
      </c>
      <c r="V3080" s="51">
        <v>87.644915511343996</v>
      </c>
      <c r="X3080" s="49">
        <v>0.25</v>
      </c>
      <c r="Y3080" s="49">
        <v>19.170000000000002</v>
      </c>
      <c r="Z3080" s="49">
        <v>0.66</v>
      </c>
      <c r="AA3080" s="49">
        <v>5.78</v>
      </c>
      <c r="AB3080" s="49">
        <v>10.75</v>
      </c>
      <c r="AC3080" s="49">
        <v>0.24</v>
      </c>
      <c r="AD3080" s="49">
        <v>2.52</v>
      </c>
      <c r="AE3080" s="312"/>
      <c r="AF3080" s="465" t="s">
        <v>1750</v>
      </c>
      <c r="AG3080" s="343">
        <v>30</v>
      </c>
      <c r="AH3080" s="343">
        <v>15</v>
      </c>
      <c r="AI3080" s="343"/>
      <c r="AJ3080" s="343"/>
      <c r="AK3080" s="343"/>
      <c r="AL3080" s="343"/>
      <c r="AM3080" s="343"/>
      <c r="AN3080" s="343"/>
      <c r="AO3080" s="343"/>
      <c r="AP3080" s="343"/>
      <c r="AQ3080" s="343"/>
      <c r="AR3080" s="343"/>
      <c r="AS3080" s="343"/>
      <c r="AT3080" s="343"/>
      <c r="AU3080" s="343"/>
      <c r="AV3080" s="343"/>
      <c r="AW3080" s="343"/>
      <c r="AX3080" s="343"/>
      <c r="AY3080" s="343"/>
      <c r="AZ3080" s="343"/>
      <c r="BA3080" s="343"/>
      <c r="BB3080" s="343"/>
      <c r="BC3080" s="343"/>
      <c r="BD3080" s="343"/>
      <c r="BE3080" s="475"/>
      <c r="BF3080" s="475"/>
      <c r="BG3080" s="475"/>
      <c r="BH3080" s="475"/>
      <c r="BI3080" s="475"/>
      <c r="BJ3080" s="475"/>
      <c r="BK3080" s="475"/>
      <c r="BL3080" s="475"/>
      <c r="BM3080" s="475"/>
      <c r="BN3080" s="475"/>
      <c r="BO3080" s="475"/>
      <c r="BP3080" s="306"/>
      <c r="BQ3080" s="496"/>
      <c r="BR3080" s="496"/>
      <c r="BS3080" s="496"/>
      <c r="BT3080" s="496"/>
      <c r="BU3080" s="496"/>
      <c r="BV3080" s="496"/>
    </row>
    <row r="3081" spans="1:74" s="52" customFormat="1" ht="12.75">
      <c r="A3081" s="45">
        <v>2670.080468178493</v>
      </c>
      <c r="B3081" s="46" t="s">
        <v>364</v>
      </c>
      <c r="C3081" s="47" t="s">
        <v>309</v>
      </c>
      <c r="D3081" s="48">
        <v>45.177994479375329</v>
      </c>
      <c r="E3081" s="49">
        <v>40.436920000000001</v>
      </c>
      <c r="F3081" s="49">
        <v>8.7499999999999994E-2</v>
      </c>
      <c r="G3081" s="49">
        <v>11.917059999999999</v>
      </c>
      <c r="H3081" s="49">
        <v>0.34399999999999997</v>
      </c>
      <c r="I3081" s="49">
        <v>0.15790000000000001</v>
      </c>
      <c r="J3081" s="49">
        <v>47.914000000000001</v>
      </c>
      <c r="K3081" s="49">
        <v>0.21</v>
      </c>
      <c r="L3081" s="49">
        <v>101.06738</v>
      </c>
      <c r="M3081" s="47"/>
      <c r="N3081" s="50">
        <v>0.99163980799969642</v>
      </c>
      <c r="O3081" s="50">
        <v>1.696521437597078E-3</v>
      </c>
      <c r="P3081" s="50">
        <v>0.24439988865355436</v>
      </c>
      <c r="Q3081" s="50">
        <v>6.7854431889493531E-3</v>
      </c>
      <c r="R3081" s="50">
        <v>3.279772748389182E-3</v>
      </c>
      <c r="S3081" s="50">
        <v>1.7516480818996061</v>
      </c>
      <c r="T3081" s="50">
        <v>5.5176331973166778E-3</v>
      </c>
      <c r="U3081" s="50">
        <v>3.0049671491251089</v>
      </c>
      <c r="V3081" s="51">
        <v>87.755810869323739</v>
      </c>
      <c r="X3081" s="49">
        <v>0.25</v>
      </c>
      <c r="Y3081" s="49">
        <v>22.75</v>
      </c>
      <c r="Z3081" s="49">
        <v>0.67</v>
      </c>
      <c r="AA3081" s="49">
        <v>5.51</v>
      </c>
      <c r="AB3081" s="49">
        <v>13.53</v>
      </c>
      <c r="AC3081" s="49">
        <v>0.24</v>
      </c>
      <c r="AD3081" s="49">
        <v>2.59</v>
      </c>
      <c r="AE3081" s="312"/>
      <c r="AF3081" s="465" t="s">
        <v>1750</v>
      </c>
      <c r="AG3081" s="343">
        <v>30</v>
      </c>
      <c r="AH3081" s="343">
        <v>15</v>
      </c>
      <c r="AI3081" s="343"/>
      <c r="AJ3081" s="343"/>
      <c r="AK3081" s="343"/>
      <c r="AL3081" s="343"/>
      <c r="AM3081" s="343"/>
      <c r="AN3081" s="343"/>
      <c r="AO3081" s="343"/>
      <c r="AP3081" s="343"/>
      <c r="AQ3081" s="343"/>
      <c r="AR3081" s="343"/>
      <c r="AS3081" s="343"/>
      <c r="AT3081" s="343"/>
      <c r="AU3081" s="343"/>
      <c r="AV3081" s="343"/>
      <c r="AW3081" s="343"/>
      <c r="AX3081" s="343"/>
      <c r="AY3081" s="343"/>
      <c r="AZ3081" s="343"/>
      <c r="BA3081" s="343"/>
      <c r="BB3081" s="343"/>
      <c r="BC3081" s="343"/>
      <c r="BD3081" s="343"/>
      <c r="BE3081" s="475"/>
      <c r="BF3081" s="475"/>
      <c r="BG3081" s="475"/>
      <c r="BH3081" s="475"/>
      <c r="BI3081" s="475"/>
      <c r="BJ3081" s="475"/>
      <c r="BK3081" s="475"/>
      <c r="BL3081" s="475"/>
      <c r="BM3081" s="475"/>
      <c r="BN3081" s="475"/>
      <c r="BO3081" s="475"/>
      <c r="BP3081" s="306"/>
      <c r="BQ3081" s="496"/>
      <c r="BR3081" s="496"/>
      <c r="BS3081" s="496"/>
      <c r="BT3081" s="496"/>
      <c r="BU3081" s="496"/>
      <c r="BV3081" s="496"/>
    </row>
    <row r="3082" spans="1:74" s="52" customFormat="1" ht="12.75">
      <c r="A3082" s="45">
        <v>2670.080468178493</v>
      </c>
      <c r="B3082" s="46" t="s">
        <v>364</v>
      </c>
      <c r="C3082" s="47" t="s">
        <v>309</v>
      </c>
      <c r="D3082" s="48">
        <v>50.197994479375325</v>
      </c>
      <c r="E3082" s="49">
        <v>40.527410000000003</v>
      </c>
      <c r="F3082" s="49">
        <v>0.10050000000000001</v>
      </c>
      <c r="G3082" s="49">
        <v>11.7271</v>
      </c>
      <c r="H3082" s="49">
        <v>0.34749999999999998</v>
      </c>
      <c r="I3082" s="49">
        <v>0.1459</v>
      </c>
      <c r="J3082" s="49">
        <v>48.137419999999999</v>
      </c>
      <c r="K3082" s="49">
        <v>0.20960000000000001</v>
      </c>
      <c r="L3082" s="49">
        <v>101.19542999999999</v>
      </c>
      <c r="M3082" s="47"/>
      <c r="N3082" s="50">
        <v>0.99155955793380124</v>
      </c>
      <c r="O3082" s="50">
        <v>1.944067911800305E-3</v>
      </c>
      <c r="P3082" s="50">
        <v>0.23994769242900793</v>
      </c>
      <c r="Q3082" s="50">
        <v>6.8386229039501733E-3</v>
      </c>
      <c r="R3082" s="50">
        <v>3.0235070548033857E-3</v>
      </c>
      <c r="S3082" s="50">
        <v>1.7557444756266465</v>
      </c>
      <c r="T3082" s="50">
        <v>5.4943823825884253E-3</v>
      </c>
      <c r="U3082" s="50">
        <v>3.0045523062425978</v>
      </c>
      <c r="V3082" s="51">
        <v>87.976718239928658</v>
      </c>
      <c r="X3082" s="49">
        <v>0.25</v>
      </c>
      <c r="Y3082" s="49">
        <v>20.41</v>
      </c>
      <c r="Z3082" s="49">
        <v>0.67</v>
      </c>
      <c r="AA3082" s="49">
        <v>5.48</v>
      </c>
      <c r="AB3082" s="49">
        <v>14.43</v>
      </c>
      <c r="AC3082" s="49">
        <v>0.24</v>
      </c>
      <c r="AD3082" s="49">
        <v>2.61</v>
      </c>
      <c r="AE3082" s="312"/>
      <c r="AF3082" s="465" t="s">
        <v>1750</v>
      </c>
      <c r="AG3082" s="343">
        <v>30</v>
      </c>
      <c r="AH3082" s="343">
        <v>15</v>
      </c>
      <c r="AI3082" s="343"/>
      <c r="AJ3082" s="343"/>
      <c r="AK3082" s="343"/>
      <c r="AL3082" s="343"/>
      <c r="AM3082" s="343"/>
      <c r="AN3082" s="343"/>
      <c r="AO3082" s="343"/>
      <c r="AP3082" s="343"/>
      <c r="AQ3082" s="343"/>
      <c r="AR3082" s="343"/>
      <c r="AS3082" s="343"/>
      <c r="AT3082" s="343"/>
      <c r="AU3082" s="343"/>
      <c r="AV3082" s="343"/>
      <c r="AW3082" s="343"/>
      <c r="AX3082" s="343"/>
      <c r="AY3082" s="343"/>
      <c r="AZ3082" s="343"/>
      <c r="BA3082" s="343"/>
      <c r="BB3082" s="343"/>
      <c r="BC3082" s="343"/>
      <c r="BD3082" s="343"/>
      <c r="BE3082" s="475"/>
      <c r="BF3082" s="475"/>
      <c r="BG3082" s="475"/>
      <c r="BH3082" s="475"/>
      <c r="BI3082" s="475"/>
      <c r="BJ3082" s="475"/>
      <c r="BK3082" s="475"/>
      <c r="BL3082" s="475"/>
      <c r="BM3082" s="475"/>
      <c r="BN3082" s="475"/>
      <c r="BO3082" s="475"/>
      <c r="BP3082" s="306"/>
      <c r="BQ3082" s="496"/>
      <c r="BR3082" s="496"/>
      <c r="BS3082" s="496"/>
      <c r="BT3082" s="496"/>
      <c r="BU3082" s="496"/>
      <c r="BV3082" s="496"/>
    </row>
    <row r="3083" spans="1:74" s="52" customFormat="1" ht="12.75">
      <c r="A3083" s="45">
        <v>2670.080468178493</v>
      </c>
      <c r="B3083" s="46" t="s">
        <v>364</v>
      </c>
      <c r="C3083" s="47" t="s">
        <v>309</v>
      </c>
      <c r="D3083" s="48">
        <v>55.217994479375321</v>
      </c>
      <c r="E3083" s="49">
        <v>40.587730000000001</v>
      </c>
      <c r="F3083" s="49">
        <v>0.1133</v>
      </c>
      <c r="G3083" s="49">
        <v>11.84707</v>
      </c>
      <c r="H3083" s="49">
        <v>0.33110000000000001</v>
      </c>
      <c r="I3083" s="49">
        <v>0.16470000000000001</v>
      </c>
      <c r="J3083" s="49">
        <v>48.178040000000003</v>
      </c>
      <c r="K3083" s="49">
        <v>0.216</v>
      </c>
      <c r="L3083" s="49">
        <v>101.43794000000001</v>
      </c>
      <c r="M3083" s="47"/>
      <c r="N3083" s="50">
        <v>0.99108656978862208</v>
      </c>
      <c r="O3083" s="50">
        <v>2.1873695058164983E-3</v>
      </c>
      <c r="P3083" s="50">
        <v>0.24192668632703718</v>
      </c>
      <c r="Q3083" s="50">
        <v>6.5030920516841312E-3</v>
      </c>
      <c r="R3083" s="50">
        <v>3.4064040996709768E-3</v>
      </c>
      <c r="S3083" s="50">
        <v>1.7537775314359914</v>
      </c>
      <c r="T3083" s="50">
        <v>5.6510379909235232E-3</v>
      </c>
      <c r="U3083" s="50">
        <v>3.004538691199746</v>
      </c>
      <c r="V3083" s="51">
        <v>87.877628148813997</v>
      </c>
      <c r="X3083" s="49">
        <v>0.25</v>
      </c>
      <c r="Y3083" s="49">
        <v>18.05</v>
      </c>
      <c r="Z3083" s="49">
        <v>0.67</v>
      </c>
      <c r="AA3083" s="49">
        <v>5.65</v>
      </c>
      <c r="AB3083" s="49">
        <v>12.58</v>
      </c>
      <c r="AC3083" s="49">
        <v>0.24</v>
      </c>
      <c r="AD3083" s="49">
        <v>2.52</v>
      </c>
      <c r="AE3083" s="312"/>
      <c r="AF3083" s="465" t="s">
        <v>1750</v>
      </c>
      <c r="AG3083" s="343">
        <v>30</v>
      </c>
      <c r="AH3083" s="343">
        <v>15</v>
      </c>
      <c r="AI3083" s="343"/>
      <c r="AJ3083" s="343"/>
      <c r="AK3083" s="343"/>
      <c r="AL3083" s="343"/>
      <c r="AM3083" s="343"/>
      <c r="AN3083" s="343"/>
      <c r="AO3083" s="343"/>
      <c r="AP3083" s="343"/>
      <c r="AQ3083" s="343"/>
      <c r="AR3083" s="343"/>
      <c r="AS3083" s="343"/>
      <c r="AT3083" s="343"/>
      <c r="AU3083" s="343"/>
      <c r="AV3083" s="343"/>
      <c r="AW3083" s="343"/>
      <c r="AX3083" s="343"/>
      <c r="AY3083" s="343"/>
      <c r="AZ3083" s="343"/>
      <c r="BA3083" s="343"/>
      <c r="BB3083" s="343"/>
      <c r="BC3083" s="343"/>
      <c r="BD3083" s="343"/>
      <c r="BE3083" s="475"/>
      <c r="BF3083" s="475"/>
      <c r="BG3083" s="475"/>
      <c r="BH3083" s="475"/>
      <c r="BI3083" s="475"/>
      <c r="BJ3083" s="475"/>
      <c r="BK3083" s="475"/>
      <c r="BL3083" s="475"/>
      <c r="BM3083" s="475"/>
      <c r="BN3083" s="475"/>
      <c r="BO3083" s="475"/>
      <c r="BP3083" s="306"/>
      <c r="BQ3083" s="496"/>
      <c r="BR3083" s="496"/>
      <c r="BS3083" s="496"/>
      <c r="BT3083" s="496"/>
      <c r="BU3083" s="496"/>
      <c r="BV3083" s="496"/>
    </row>
    <row r="3084" spans="1:74" s="52" customFormat="1" ht="12.75">
      <c r="A3084" s="45">
        <v>2670.080468178493</v>
      </c>
      <c r="B3084" s="46" t="s">
        <v>364</v>
      </c>
      <c r="C3084" s="47" t="s">
        <v>309</v>
      </c>
      <c r="D3084" s="48">
        <v>60.237994479375317</v>
      </c>
      <c r="E3084" s="49">
        <v>40.567619999999998</v>
      </c>
      <c r="F3084" s="49">
        <v>0.1022</v>
      </c>
      <c r="G3084" s="49">
        <v>11.7171</v>
      </c>
      <c r="H3084" s="49">
        <v>0.34360000000000002</v>
      </c>
      <c r="I3084" s="49">
        <v>0.13</v>
      </c>
      <c r="J3084" s="49">
        <v>48.157730000000001</v>
      </c>
      <c r="K3084" s="49">
        <v>0.2127</v>
      </c>
      <c r="L3084" s="49">
        <v>101.23095000000001</v>
      </c>
      <c r="M3084" s="47"/>
      <c r="N3084" s="50">
        <v>0.99197856245200366</v>
      </c>
      <c r="O3084" s="50">
        <v>1.9758276928657681E-3</v>
      </c>
      <c r="P3084" s="50">
        <v>0.2396066613136584</v>
      </c>
      <c r="Q3084" s="50">
        <v>6.7580251678581258E-3</v>
      </c>
      <c r="R3084" s="50">
        <v>2.6924760496052362E-3</v>
      </c>
      <c r="S3084" s="50">
        <v>1.7554857574904039</v>
      </c>
      <c r="T3084" s="50">
        <v>5.5724719958697815E-3</v>
      </c>
      <c r="U3084" s="50">
        <v>3.0040697821622651</v>
      </c>
      <c r="V3084" s="51">
        <v>87.990197393598024</v>
      </c>
      <c r="X3084" s="49">
        <v>0.25</v>
      </c>
      <c r="Y3084" s="49">
        <v>19.82</v>
      </c>
      <c r="Z3084" s="49">
        <v>0.67</v>
      </c>
      <c r="AA3084" s="49">
        <v>5.6</v>
      </c>
      <c r="AB3084" s="49">
        <v>16.059999999999999</v>
      </c>
      <c r="AC3084" s="49">
        <v>0.24</v>
      </c>
      <c r="AD3084" s="49">
        <v>2.57</v>
      </c>
      <c r="AE3084" s="312"/>
      <c r="AF3084" s="465" t="s">
        <v>1750</v>
      </c>
      <c r="AG3084" s="343">
        <v>30</v>
      </c>
      <c r="AH3084" s="343">
        <v>15</v>
      </c>
      <c r="AI3084" s="343"/>
      <c r="AJ3084" s="343"/>
      <c r="AK3084" s="343"/>
      <c r="AL3084" s="343"/>
      <c r="AM3084" s="343"/>
      <c r="AN3084" s="343"/>
      <c r="AO3084" s="343"/>
      <c r="AP3084" s="343"/>
      <c r="AQ3084" s="343"/>
      <c r="AR3084" s="343"/>
      <c r="AS3084" s="343"/>
      <c r="AT3084" s="343"/>
      <c r="AU3084" s="343"/>
      <c r="AV3084" s="343"/>
      <c r="AW3084" s="343"/>
      <c r="AX3084" s="343"/>
      <c r="AY3084" s="343"/>
      <c r="AZ3084" s="343"/>
      <c r="BA3084" s="343"/>
      <c r="BB3084" s="343"/>
      <c r="BC3084" s="343"/>
      <c r="BD3084" s="343"/>
      <c r="BE3084" s="475"/>
      <c r="BF3084" s="475"/>
      <c r="BG3084" s="475"/>
      <c r="BH3084" s="475"/>
      <c r="BI3084" s="475"/>
      <c r="BJ3084" s="475"/>
      <c r="BK3084" s="475"/>
      <c r="BL3084" s="475"/>
      <c r="BM3084" s="475"/>
      <c r="BN3084" s="475"/>
      <c r="BO3084" s="475"/>
      <c r="BP3084" s="306"/>
      <c r="BQ3084" s="496"/>
      <c r="BR3084" s="496"/>
      <c r="BS3084" s="496"/>
      <c r="BT3084" s="496"/>
      <c r="BU3084" s="496"/>
      <c r="BV3084" s="496"/>
    </row>
    <row r="3085" spans="1:74" s="52" customFormat="1" ht="12.75">
      <c r="A3085" s="45">
        <v>2670.080468178493</v>
      </c>
      <c r="B3085" s="46" t="s">
        <v>364</v>
      </c>
      <c r="C3085" s="47" t="s">
        <v>309</v>
      </c>
      <c r="D3085" s="48">
        <v>65.257994479375313</v>
      </c>
      <c r="E3085" s="49">
        <v>40.537460000000003</v>
      </c>
      <c r="F3085" s="49">
        <v>8.0199999999999994E-2</v>
      </c>
      <c r="G3085" s="49">
        <v>11.7371</v>
      </c>
      <c r="H3085" s="49">
        <v>0.3427</v>
      </c>
      <c r="I3085" s="49">
        <v>0.13339999999999999</v>
      </c>
      <c r="J3085" s="49">
        <v>48.106960000000001</v>
      </c>
      <c r="K3085" s="49">
        <v>0.2069</v>
      </c>
      <c r="L3085" s="49">
        <v>101.14472000000001</v>
      </c>
      <c r="M3085" s="47"/>
      <c r="N3085" s="50">
        <v>0.99230579710775602</v>
      </c>
      <c r="O3085" s="50">
        <v>1.5521681897947635E-3</v>
      </c>
      <c r="P3085" s="50">
        <v>0.24027345546615972</v>
      </c>
      <c r="Q3085" s="50">
        <v>6.7475636848671064E-3</v>
      </c>
      <c r="R3085" s="50">
        <v>2.7658623603761378E-3</v>
      </c>
      <c r="S3085" s="50">
        <v>1.7555186780605867</v>
      </c>
      <c r="T3085" s="50">
        <v>5.4263416431140736E-3</v>
      </c>
      <c r="U3085" s="50">
        <v>3.0045898665126543</v>
      </c>
      <c r="V3085" s="51">
        <v>87.960997970185673</v>
      </c>
      <c r="X3085" s="49">
        <v>0.25</v>
      </c>
      <c r="Y3085" s="49">
        <v>25.37</v>
      </c>
      <c r="Z3085" s="49">
        <v>0.67</v>
      </c>
      <c r="AA3085" s="49">
        <v>5.61</v>
      </c>
      <c r="AB3085" s="49">
        <v>15.82</v>
      </c>
      <c r="AC3085" s="49">
        <v>0.24</v>
      </c>
      <c r="AD3085" s="49">
        <v>2.61</v>
      </c>
      <c r="AE3085" s="312"/>
      <c r="AF3085" s="465" t="s">
        <v>1750</v>
      </c>
      <c r="AG3085" s="343">
        <v>30</v>
      </c>
      <c r="AH3085" s="343">
        <v>15</v>
      </c>
      <c r="AI3085" s="343"/>
      <c r="AJ3085" s="343"/>
      <c r="AK3085" s="343"/>
      <c r="AL3085" s="343"/>
      <c r="AM3085" s="343"/>
      <c r="AN3085" s="343"/>
      <c r="AO3085" s="343"/>
      <c r="AP3085" s="343"/>
      <c r="AQ3085" s="343"/>
      <c r="AR3085" s="343"/>
      <c r="AS3085" s="343"/>
      <c r="AT3085" s="343"/>
      <c r="AU3085" s="343"/>
      <c r="AV3085" s="343"/>
      <c r="AW3085" s="343"/>
      <c r="AX3085" s="343"/>
      <c r="AY3085" s="343"/>
      <c r="AZ3085" s="343"/>
      <c r="BA3085" s="343"/>
      <c r="BB3085" s="343"/>
      <c r="BC3085" s="343"/>
      <c r="BD3085" s="343"/>
      <c r="BE3085" s="475"/>
      <c r="BF3085" s="475"/>
      <c r="BG3085" s="475"/>
      <c r="BH3085" s="475"/>
      <c r="BI3085" s="475"/>
      <c r="BJ3085" s="475"/>
      <c r="BK3085" s="475"/>
      <c r="BL3085" s="475"/>
      <c r="BM3085" s="475"/>
      <c r="BN3085" s="475"/>
      <c r="BO3085" s="475"/>
      <c r="BP3085" s="306"/>
      <c r="BQ3085" s="496"/>
      <c r="BR3085" s="496"/>
      <c r="BS3085" s="496"/>
      <c r="BT3085" s="496"/>
      <c r="BU3085" s="496"/>
      <c r="BV3085" s="496"/>
    </row>
    <row r="3086" spans="1:74" s="52" customFormat="1" ht="12.75">
      <c r="A3086" s="45">
        <v>2670.080468178493</v>
      </c>
      <c r="B3086" s="46" t="s">
        <v>364</v>
      </c>
      <c r="C3086" s="47" t="s">
        <v>309</v>
      </c>
      <c r="D3086" s="48">
        <v>70.277994479375309</v>
      </c>
      <c r="E3086" s="49">
        <v>40.658099999999997</v>
      </c>
      <c r="F3086" s="49">
        <v>7.6399999999999996E-2</v>
      </c>
      <c r="G3086" s="49">
        <v>11.687110000000001</v>
      </c>
      <c r="H3086" s="49">
        <v>0.36209999999999998</v>
      </c>
      <c r="I3086" s="49">
        <v>0.17399999999999999</v>
      </c>
      <c r="J3086" s="49">
        <v>48.249130000000001</v>
      </c>
      <c r="K3086" s="49">
        <v>0.216</v>
      </c>
      <c r="L3086" s="49">
        <v>101.42283999999999</v>
      </c>
      <c r="M3086" s="47"/>
      <c r="N3086" s="50">
        <v>0.992452076880742</v>
      </c>
      <c r="O3086" s="50">
        <v>1.4744540369051649E-3</v>
      </c>
      <c r="P3086" s="50">
        <v>0.23857536168444518</v>
      </c>
      <c r="Q3086" s="50">
        <v>7.1094316360219983E-3</v>
      </c>
      <c r="R3086" s="50">
        <v>3.5974722511631398E-3</v>
      </c>
      <c r="S3086" s="50">
        <v>1.7557411887812027</v>
      </c>
      <c r="T3086" s="50">
        <v>5.6490297749679334E-3</v>
      </c>
      <c r="U3086" s="50">
        <v>3.0045990150454478</v>
      </c>
      <c r="V3086" s="51">
        <v>88.037237035979018</v>
      </c>
      <c r="X3086" s="49">
        <v>0.25</v>
      </c>
      <c r="Y3086" s="49">
        <v>26.45</v>
      </c>
      <c r="Z3086" s="49">
        <v>0.67</v>
      </c>
      <c r="AA3086" s="49">
        <v>5.3</v>
      </c>
      <c r="AB3086" s="49">
        <v>12.21</v>
      </c>
      <c r="AC3086" s="49">
        <v>0.24</v>
      </c>
      <c r="AD3086" s="49">
        <v>2.52</v>
      </c>
      <c r="AE3086" s="312"/>
      <c r="AF3086" s="465" t="s">
        <v>1750</v>
      </c>
      <c r="AG3086" s="343">
        <v>30</v>
      </c>
      <c r="AH3086" s="343">
        <v>15</v>
      </c>
      <c r="AI3086" s="343"/>
      <c r="AJ3086" s="343"/>
      <c r="AK3086" s="343"/>
      <c r="AL3086" s="343"/>
      <c r="AM3086" s="343"/>
      <c r="AN3086" s="343"/>
      <c r="AO3086" s="343"/>
      <c r="AP3086" s="343"/>
      <c r="AQ3086" s="343"/>
      <c r="AR3086" s="343"/>
      <c r="AS3086" s="343"/>
      <c r="AT3086" s="343"/>
      <c r="AU3086" s="343"/>
      <c r="AV3086" s="343"/>
      <c r="AW3086" s="343"/>
      <c r="AX3086" s="343"/>
      <c r="AY3086" s="343"/>
      <c r="AZ3086" s="343"/>
      <c r="BA3086" s="343"/>
      <c r="BB3086" s="343"/>
      <c r="BC3086" s="343"/>
      <c r="BD3086" s="343"/>
      <c r="BE3086" s="475"/>
      <c r="BF3086" s="475"/>
      <c r="BG3086" s="475"/>
      <c r="BH3086" s="475"/>
      <c r="BI3086" s="475"/>
      <c r="BJ3086" s="475"/>
      <c r="BK3086" s="475"/>
      <c r="BL3086" s="475"/>
      <c r="BM3086" s="475"/>
      <c r="BN3086" s="475"/>
      <c r="BO3086" s="475"/>
      <c r="BP3086" s="306"/>
      <c r="BQ3086" s="496"/>
      <c r="BR3086" s="496"/>
      <c r="BS3086" s="496"/>
      <c r="BT3086" s="496"/>
      <c r="BU3086" s="496"/>
      <c r="BV3086" s="496"/>
    </row>
    <row r="3087" spans="1:74" s="52" customFormat="1" ht="12.75">
      <c r="A3087" s="45">
        <v>2670.080468178493</v>
      </c>
      <c r="B3087" s="46" t="s">
        <v>364</v>
      </c>
      <c r="C3087" s="47" t="s">
        <v>309</v>
      </c>
      <c r="D3087" s="48">
        <v>75.297994479375305</v>
      </c>
      <c r="E3087" s="49">
        <v>40.537460000000003</v>
      </c>
      <c r="F3087" s="49">
        <v>7.8E-2</v>
      </c>
      <c r="G3087" s="49">
        <v>11.757099999999999</v>
      </c>
      <c r="H3087" s="49">
        <v>0.3382</v>
      </c>
      <c r="I3087" s="49">
        <v>0.15659999999999999</v>
      </c>
      <c r="J3087" s="49">
        <v>48.035870000000003</v>
      </c>
      <c r="K3087" s="49">
        <v>0.21790000000000001</v>
      </c>
      <c r="L3087" s="49">
        <v>101.12113000000001</v>
      </c>
      <c r="M3087" s="47"/>
      <c r="N3087" s="50">
        <v>0.99271072670010385</v>
      </c>
      <c r="O3087" s="50">
        <v>1.5102060274552992E-3</v>
      </c>
      <c r="P3087" s="50">
        <v>0.24078109636703215</v>
      </c>
      <c r="Q3087" s="50">
        <v>6.661678620159938E-3</v>
      </c>
      <c r="R3087" s="50">
        <v>3.2482068543331923E-3</v>
      </c>
      <c r="S3087" s="50">
        <v>1.7536397772936729</v>
      </c>
      <c r="T3087" s="50">
        <v>5.717169382228742E-3</v>
      </c>
      <c r="U3087" s="50">
        <v>3.0042688612449862</v>
      </c>
      <c r="V3087" s="51">
        <v>87.927267531798094</v>
      </c>
      <c r="X3087" s="49">
        <v>0.25</v>
      </c>
      <c r="Y3087" s="49">
        <v>25.97</v>
      </c>
      <c r="Z3087" s="49">
        <v>0.67</v>
      </c>
      <c r="AA3087" s="49">
        <v>5.62</v>
      </c>
      <c r="AB3087" s="49">
        <v>13.01</v>
      </c>
      <c r="AC3087" s="49">
        <v>0.24</v>
      </c>
      <c r="AD3087" s="49">
        <v>2.5</v>
      </c>
      <c r="AE3087" s="312"/>
      <c r="AF3087" s="465" t="s">
        <v>1750</v>
      </c>
      <c r="AG3087" s="343">
        <v>30</v>
      </c>
      <c r="AH3087" s="343">
        <v>15</v>
      </c>
      <c r="AI3087" s="343"/>
      <c r="AJ3087" s="343"/>
      <c r="AK3087" s="343"/>
      <c r="AL3087" s="343"/>
      <c r="AM3087" s="343"/>
      <c r="AN3087" s="343"/>
      <c r="AO3087" s="343"/>
      <c r="AP3087" s="343"/>
      <c r="AQ3087" s="343"/>
      <c r="AR3087" s="343"/>
      <c r="AS3087" s="343"/>
      <c r="AT3087" s="343"/>
      <c r="AU3087" s="343"/>
      <c r="AV3087" s="343"/>
      <c r="AW3087" s="343"/>
      <c r="AX3087" s="343"/>
      <c r="AY3087" s="343"/>
      <c r="AZ3087" s="343"/>
      <c r="BA3087" s="343"/>
      <c r="BB3087" s="343"/>
      <c r="BC3087" s="343"/>
      <c r="BD3087" s="343"/>
      <c r="BE3087" s="475"/>
      <c r="BF3087" s="475"/>
      <c r="BG3087" s="475"/>
      <c r="BH3087" s="475"/>
      <c r="BI3087" s="475"/>
      <c r="BJ3087" s="475"/>
      <c r="BK3087" s="475"/>
      <c r="BL3087" s="475"/>
      <c r="BM3087" s="475"/>
      <c r="BN3087" s="475"/>
      <c r="BO3087" s="475"/>
      <c r="BP3087" s="306"/>
      <c r="BQ3087" s="496"/>
      <c r="BR3087" s="496"/>
      <c r="BS3087" s="496"/>
      <c r="BT3087" s="496"/>
      <c r="BU3087" s="496"/>
      <c r="BV3087" s="496"/>
    </row>
    <row r="3088" spans="1:74" s="52" customFormat="1" ht="12.75">
      <c r="A3088" s="45">
        <v>2670.080468178493</v>
      </c>
      <c r="B3088" s="46" t="s">
        <v>364</v>
      </c>
      <c r="C3088" s="47" t="s">
        <v>309</v>
      </c>
      <c r="D3088" s="48">
        <v>80.317994479375301</v>
      </c>
      <c r="E3088" s="49">
        <v>40.457039999999999</v>
      </c>
      <c r="F3088" s="49">
        <v>8.2799999999999999E-2</v>
      </c>
      <c r="G3088" s="49">
        <v>11.58714</v>
      </c>
      <c r="H3088" s="49">
        <v>0.38109999999999999</v>
      </c>
      <c r="I3088" s="49">
        <v>0.18840000000000001</v>
      </c>
      <c r="J3088" s="49">
        <v>47.974930000000001</v>
      </c>
      <c r="K3088" s="49">
        <v>0.21160000000000001</v>
      </c>
      <c r="L3088" s="49">
        <v>100.88301</v>
      </c>
      <c r="M3088" s="47"/>
      <c r="N3088" s="50">
        <v>0.99273328397899596</v>
      </c>
      <c r="O3088" s="50">
        <v>1.6063649887129497E-3</v>
      </c>
      <c r="P3088" s="50">
        <v>0.23777748350424358</v>
      </c>
      <c r="Q3088" s="50">
        <v>7.5217919924135028E-3</v>
      </c>
      <c r="R3088" s="50">
        <v>3.9156612729208734E-3</v>
      </c>
      <c r="S3088" s="50">
        <v>1.7549363653496333</v>
      </c>
      <c r="T3088" s="50">
        <v>5.5630349566586903E-3</v>
      </c>
      <c r="U3088" s="50">
        <v>3.0040539860435791</v>
      </c>
      <c r="V3088" s="51">
        <v>88.067655391615659</v>
      </c>
      <c r="X3088" s="49">
        <v>0.25</v>
      </c>
      <c r="Y3088" s="49">
        <v>24.58</v>
      </c>
      <c r="Z3088" s="49">
        <v>0.68</v>
      </c>
      <c r="AA3088" s="49">
        <v>4.99</v>
      </c>
      <c r="AB3088" s="49">
        <v>11.5</v>
      </c>
      <c r="AC3088" s="49">
        <v>0.24</v>
      </c>
      <c r="AD3088" s="49">
        <v>2.56</v>
      </c>
      <c r="AE3088" s="312"/>
      <c r="AF3088" s="465" t="s">
        <v>1750</v>
      </c>
      <c r="AG3088" s="343">
        <v>30</v>
      </c>
      <c r="AH3088" s="343">
        <v>15</v>
      </c>
      <c r="AI3088" s="343"/>
      <c r="AJ3088" s="343"/>
      <c r="AK3088" s="343"/>
      <c r="AL3088" s="343"/>
      <c r="AM3088" s="343"/>
      <c r="AN3088" s="343"/>
      <c r="AO3088" s="343"/>
      <c r="AP3088" s="343"/>
      <c r="AQ3088" s="343"/>
      <c r="AR3088" s="343"/>
      <c r="AS3088" s="343"/>
      <c r="AT3088" s="343"/>
      <c r="AU3088" s="343"/>
      <c r="AV3088" s="343"/>
      <c r="AW3088" s="343"/>
      <c r="AX3088" s="343"/>
      <c r="AY3088" s="343"/>
      <c r="AZ3088" s="343"/>
      <c r="BA3088" s="343"/>
      <c r="BB3088" s="343"/>
      <c r="BC3088" s="343"/>
      <c r="BD3088" s="343"/>
      <c r="BE3088" s="475"/>
      <c r="BF3088" s="475"/>
      <c r="BG3088" s="475"/>
      <c r="BH3088" s="475"/>
      <c r="BI3088" s="475"/>
      <c r="BJ3088" s="475"/>
      <c r="BK3088" s="475"/>
      <c r="BL3088" s="475"/>
      <c r="BM3088" s="475"/>
      <c r="BN3088" s="475"/>
      <c r="BO3088" s="475"/>
      <c r="BP3088" s="306"/>
      <c r="BQ3088" s="496"/>
      <c r="BR3088" s="496"/>
      <c r="BS3088" s="496"/>
      <c r="BT3088" s="496"/>
      <c r="BU3088" s="496"/>
      <c r="BV3088" s="496"/>
    </row>
    <row r="3089" spans="1:74" s="52" customFormat="1" ht="12.75">
      <c r="A3089" s="45">
        <v>2670.080468178493</v>
      </c>
      <c r="B3089" s="46" t="s">
        <v>364</v>
      </c>
      <c r="C3089" s="47" t="s">
        <v>309</v>
      </c>
      <c r="D3089" s="48">
        <v>85.337994479375297</v>
      </c>
      <c r="E3089" s="49">
        <v>40.51735</v>
      </c>
      <c r="F3089" s="49">
        <v>8.3299999999999999E-2</v>
      </c>
      <c r="G3089" s="49">
        <v>11.55715</v>
      </c>
      <c r="H3089" s="49">
        <v>0.34350000000000003</v>
      </c>
      <c r="I3089" s="49">
        <v>0.19220000000000001</v>
      </c>
      <c r="J3089" s="49">
        <v>47.79213</v>
      </c>
      <c r="K3089" s="49">
        <v>0.20580000000000001</v>
      </c>
      <c r="L3089" s="49">
        <v>100.69143</v>
      </c>
      <c r="M3089" s="47"/>
      <c r="N3089" s="50">
        <v>0.99548964583682786</v>
      </c>
      <c r="O3089" s="50">
        <v>1.618140138147824E-3</v>
      </c>
      <c r="P3089" s="50">
        <v>0.2374665585242266</v>
      </c>
      <c r="Q3089" s="50">
        <v>6.788383169702321E-3</v>
      </c>
      <c r="R3089" s="50">
        <v>3.9997683252197078E-3</v>
      </c>
      <c r="S3089" s="50">
        <v>1.7504940802358298</v>
      </c>
      <c r="T3089" s="50">
        <v>5.417497656922384E-3</v>
      </c>
      <c r="U3089" s="50">
        <v>3.0012740738868766</v>
      </c>
      <c r="V3089" s="51">
        <v>88.054765577635337</v>
      </c>
      <c r="X3089" s="49">
        <v>0.25</v>
      </c>
      <c r="Y3089" s="49">
        <v>24.19</v>
      </c>
      <c r="Z3089" s="49">
        <v>0.68</v>
      </c>
      <c r="AA3089" s="49">
        <v>5.47</v>
      </c>
      <c r="AB3089" s="49">
        <v>11.05</v>
      </c>
      <c r="AC3089" s="49">
        <v>0.24</v>
      </c>
      <c r="AD3089" s="49">
        <v>2.63</v>
      </c>
      <c r="AE3089" s="312"/>
      <c r="AF3089" s="465" t="s">
        <v>1750</v>
      </c>
      <c r="AG3089" s="343">
        <v>30</v>
      </c>
      <c r="AH3089" s="343">
        <v>15</v>
      </c>
      <c r="AI3089" s="343"/>
      <c r="AJ3089" s="343"/>
      <c r="AK3089" s="343"/>
      <c r="AL3089" s="343"/>
      <c r="AM3089" s="343"/>
      <c r="AN3089" s="343"/>
      <c r="AO3089" s="343"/>
      <c r="AP3089" s="343"/>
      <c r="AQ3089" s="343"/>
      <c r="AR3089" s="343"/>
      <c r="AS3089" s="343"/>
      <c r="AT3089" s="343"/>
      <c r="AU3089" s="343"/>
      <c r="AV3089" s="343"/>
      <c r="AW3089" s="343"/>
      <c r="AX3089" s="343"/>
      <c r="AY3089" s="343"/>
      <c r="AZ3089" s="343"/>
      <c r="BA3089" s="343"/>
      <c r="BB3089" s="343"/>
      <c r="BC3089" s="343"/>
      <c r="BD3089" s="343"/>
      <c r="BE3089" s="475"/>
      <c r="BF3089" s="475"/>
      <c r="BG3089" s="475"/>
      <c r="BH3089" s="475"/>
      <c r="BI3089" s="475"/>
      <c r="BJ3089" s="475"/>
      <c r="BK3089" s="475"/>
      <c r="BL3089" s="475"/>
      <c r="BM3089" s="475"/>
      <c r="BN3089" s="475"/>
      <c r="BO3089" s="475"/>
      <c r="BP3089" s="306"/>
      <c r="BQ3089" s="496"/>
      <c r="BR3089" s="496"/>
      <c r="BS3089" s="496"/>
      <c r="BT3089" s="496"/>
      <c r="BU3089" s="496"/>
      <c r="BV3089" s="496"/>
    </row>
    <row r="3090" spans="1:74" s="52" customFormat="1" ht="12.75">
      <c r="A3090" s="45">
        <v>2670.080468178493</v>
      </c>
      <c r="B3090" s="46" t="s">
        <v>364</v>
      </c>
      <c r="C3090" s="47" t="s">
        <v>309</v>
      </c>
      <c r="D3090" s="48">
        <v>90.357994479375293</v>
      </c>
      <c r="E3090" s="49">
        <v>40.175519999999999</v>
      </c>
      <c r="F3090" s="49">
        <v>8.4900000000000003E-2</v>
      </c>
      <c r="G3090" s="49">
        <v>11.627129999999999</v>
      </c>
      <c r="H3090" s="49">
        <v>0.3367</v>
      </c>
      <c r="I3090" s="49">
        <v>0.15040000000000001</v>
      </c>
      <c r="J3090" s="49">
        <v>47.589019999999998</v>
      </c>
      <c r="K3090" s="49">
        <v>0.20150000000000001</v>
      </c>
      <c r="L3090" s="49">
        <v>100.16516999999999</v>
      </c>
      <c r="M3090" s="47"/>
      <c r="N3090" s="50">
        <v>0.99300511668010727</v>
      </c>
      <c r="O3090" s="50">
        <v>1.6591019928228776E-3</v>
      </c>
      <c r="P3090" s="50">
        <v>0.24033581911275537</v>
      </c>
      <c r="Q3090" s="50">
        <v>6.6938656020258695E-3</v>
      </c>
      <c r="R3090" s="50">
        <v>3.1486439640636965E-3</v>
      </c>
      <c r="S3090" s="50">
        <v>1.7534980477363697</v>
      </c>
      <c r="T3090" s="50">
        <v>5.3360842461023274E-3</v>
      </c>
      <c r="U3090" s="50">
        <v>3.0036766793342471</v>
      </c>
      <c r="V3090" s="51">
        <v>87.946045901378909</v>
      </c>
      <c r="X3090" s="49">
        <v>0.25</v>
      </c>
      <c r="Y3090" s="49">
        <v>23.17</v>
      </c>
      <c r="Z3090" s="49">
        <v>0.67</v>
      </c>
      <c r="AA3090" s="49">
        <v>5.55</v>
      </c>
      <c r="AB3090" s="49">
        <v>13.98</v>
      </c>
      <c r="AC3090" s="49">
        <v>0.24</v>
      </c>
      <c r="AD3090" s="49">
        <v>2.67</v>
      </c>
      <c r="AE3090" s="312"/>
      <c r="AF3090" s="465" t="s">
        <v>1750</v>
      </c>
      <c r="AG3090" s="343">
        <v>30</v>
      </c>
      <c r="AH3090" s="343">
        <v>15</v>
      </c>
      <c r="AI3090" s="343"/>
      <c r="AJ3090" s="343"/>
      <c r="AK3090" s="343"/>
      <c r="AL3090" s="343"/>
      <c r="AM3090" s="343"/>
      <c r="AN3090" s="343"/>
      <c r="AO3090" s="343"/>
      <c r="AP3090" s="343"/>
      <c r="AQ3090" s="343"/>
      <c r="AR3090" s="343"/>
      <c r="AS3090" s="343"/>
      <c r="AT3090" s="343"/>
      <c r="AU3090" s="343"/>
      <c r="AV3090" s="343"/>
      <c r="AW3090" s="343"/>
      <c r="AX3090" s="343"/>
      <c r="AY3090" s="343"/>
      <c r="AZ3090" s="343"/>
      <c r="BA3090" s="343"/>
      <c r="BB3090" s="343"/>
      <c r="BC3090" s="343"/>
      <c r="BD3090" s="343"/>
      <c r="BE3090" s="475"/>
      <c r="BF3090" s="475"/>
      <c r="BG3090" s="475"/>
      <c r="BH3090" s="475"/>
      <c r="BI3090" s="475"/>
      <c r="BJ3090" s="475"/>
      <c r="BK3090" s="475"/>
      <c r="BL3090" s="475"/>
      <c r="BM3090" s="475"/>
      <c r="BN3090" s="475"/>
      <c r="BO3090" s="475"/>
      <c r="BP3090" s="306"/>
      <c r="BQ3090" s="496"/>
      <c r="BR3090" s="496"/>
      <c r="BS3090" s="496"/>
      <c r="BT3090" s="496"/>
      <c r="BU3090" s="496"/>
      <c r="BV3090" s="496"/>
    </row>
    <row r="3091" spans="1:74" s="52" customFormat="1" ht="12.75">
      <c r="A3091" s="45">
        <v>2670.080468178493</v>
      </c>
      <c r="B3091" s="46" t="s">
        <v>364</v>
      </c>
      <c r="C3091" s="47" t="s">
        <v>309</v>
      </c>
      <c r="D3091" s="48">
        <v>95.377994479375289</v>
      </c>
      <c r="E3091" s="49">
        <v>40.095089999999999</v>
      </c>
      <c r="F3091" s="49">
        <v>4.2200000000000001E-2</v>
      </c>
      <c r="G3091" s="49">
        <v>11.55715</v>
      </c>
      <c r="H3091" s="49">
        <v>0.3594</v>
      </c>
      <c r="I3091" s="49">
        <v>0.1605</v>
      </c>
      <c r="J3091" s="49">
        <v>47.690570000000001</v>
      </c>
      <c r="K3091" s="49">
        <v>0.21010000000000001</v>
      </c>
      <c r="L3091" s="49">
        <v>100.11501</v>
      </c>
      <c r="M3091" s="47"/>
      <c r="N3091" s="50">
        <v>0.99183379944728745</v>
      </c>
      <c r="O3091" s="50">
        <v>8.2534510016013985E-4</v>
      </c>
      <c r="P3091" s="50">
        <v>0.23908617020618464</v>
      </c>
      <c r="Q3091" s="50">
        <v>7.151047725213789E-3</v>
      </c>
      <c r="R3091" s="50">
        <v>3.3628576755483659E-3</v>
      </c>
      <c r="S3091" s="50">
        <v>1.7586878775507822</v>
      </c>
      <c r="T3091" s="50">
        <v>5.5684126472161097E-3</v>
      </c>
      <c r="U3091" s="50">
        <v>3.0065155103523926</v>
      </c>
      <c r="V3091" s="51">
        <v>88.032371805278856</v>
      </c>
      <c r="X3091" s="49">
        <v>0.25</v>
      </c>
      <c r="Y3091" s="49">
        <v>45.64</v>
      </c>
      <c r="Z3091" s="49">
        <v>0.67</v>
      </c>
      <c r="AA3091" s="49">
        <v>5.29</v>
      </c>
      <c r="AB3091" s="49">
        <v>12.88</v>
      </c>
      <c r="AC3091" s="49">
        <v>0.24</v>
      </c>
      <c r="AD3091" s="49">
        <v>2.56</v>
      </c>
      <c r="AE3091" s="312"/>
      <c r="AF3091" s="465" t="s">
        <v>1750</v>
      </c>
      <c r="AG3091" s="343">
        <v>30</v>
      </c>
      <c r="AH3091" s="343">
        <v>15</v>
      </c>
      <c r="AI3091" s="343"/>
      <c r="AJ3091" s="343"/>
      <c r="AK3091" s="343"/>
      <c r="AL3091" s="343"/>
      <c r="AM3091" s="343"/>
      <c r="AN3091" s="343"/>
      <c r="AO3091" s="343"/>
      <c r="AP3091" s="343"/>
      <c r="AQ3091" s="343"/>
      <c r="AR3091" s="343"/>
      <c r="AS3091" s="343"/>
      <c r="AT3091" s="343"/>
      <c r="AU3091" s="343"/>
      <c r="AV3091" s="343"/>
      <c r="AW3091" s="343"/>
      <c r="AX3091" s="343"/>
      <c r="AY3091" s="343"/>
      <c r="AZ3091" s="343"/>
      <c r="BA3091" s="343"/>
      <c r="BB3091" s="343"/>
      <c r="BC3091" s="343"/>
      <c r="BD3091" s="343"/>
      <c r="BE3091" s="475"/>
      <c r="BF3091" s="475"/>
      <c r="BG3091" s="475"/>
      <c r="BH3091" s="475"/>
      <c r="BI3091" s="475"/>
      <c r="BJ3091" s="475"/>
      <c r="BK3091" s="475"/>
      <c r="BL3091" s="475"/>
      <c r="BM3091" s="475"/>
      <c r="BN3091" s="475"/>
      <c r="BO3091" s="475"/>
      <c r="BP3091" s="306"/>
      <c r="BQ3091" s="496"/>
      <c r="BR3091" s="496"/>
      <c r="BS3091" s="496"/>
      <c r="BT3091" s="496"/>
      <c r="BU3091" s="496"/>
      <c r="BV3091" s="496"/>
    </row>
    <row r="3092" spans="1:74" s="52" customFormat="1" ht="12.75">
      <c r="A3092" s="45">
        <v>2670.080468178493</v>
      </c>
      <c r="B3092" s="46" t="s">
        <v>364</v>
      </c>
      <c r="C3092" s="47" t="s">
        <v>309</v>
      </c>
      <c r="D3092" s="48">
        <v>100.39799447937528</v>
      </c>
      <c r="E3092" s="49">
        <v>40.195630000000001</v>
      </c>
      <c r="F3092" s="49">
        <v>9.5600000000000004E-2</v>
      </c>
      <c r="G3092" s="49">
        <v>11.59714</v>
      </c>
      <c r="H3092" s="49">
        <v>0.36940000000000001</v>
      </c>
      <c r="I3092" s="49">
        <v>0.13950000000000001</v>
      </c>
      <c r="J3092" s="49">
        <v>47.964779999999998</v>
      </c>
      <c r="K3092" s="49">
        <v>0.20760000000000001</v>
      </c>
      <c r="L3092" s="49">
        <v>100.56964999999998</v>
      </c>
      <c r="M3092" s="47"/>
      <c r="N3092" s="50">
        <v>0.98968434817851647</v>
      </c>
      <c r="O3092" s="50">
        <v>1.8610205527013258E-3</v>
      </c>
      <c r="P3092" s="50">
        <v>0.23879473989919192</v>
      </c>
      <c r="Q3092" s="50">
        <v>7.3157464554330512E-3</v>
      </c>
      <c r="R3092" s="50">
        <v>2.9092283355926559E-3</v>
      </c>
      <c r="S3092" s="50">
        <v>1.7605520302365674</v>
      </c>
      <c r="T3092" s="50">
        <v>5.4764970580776446E-3</v>
      </c>
      <c r="U3092" s="50">
        <v>3.0065936107160804</v>
      </c>
      <c r="V3092" s="51">
        <v>88.056362034537045</v>
      </c>
      <c r="X3092" s="49">
        <v>0.25</v>
      </c>
      <c r="Y3092" s="49">
        <v>21.42</v>
      </c>
      <c r="Z3092" s="49">
        <v>0.67</v>
      </c>
      <c r="AA3092" s="49">
        <v>5.07</v>
      </c>
      <c r="AB3092" s="49">
        <v>14.65</v>
      </c>
      <c r="AC3092" s="49">
        <v>0.24</v>
      </c>
      <c r="AD3092" s="49">
        <v>2.6</v>
      </c>
      <c r="AE3092" s="312"/>
      <c r="AF3092" s="465" t="s">
        <v>1750</v>
      </c>
      <c r="AG3092" s="343">
        <v>30</v>
      </c>
      <c r="AH3092" s="343">
        <v>15</v>
      </c>
      <c r="AI3092" s="343"/>
      <c r="AJ3092" s="343"/>
      <c r="AK3092" s="343"/>
      <c r="AL3092" s="343"/>
      <c r="AM3092" s="343"/>
      <c r="AN3092" s="343"/>
      <c r="AO3092" s="343"/>
      <c r="AP3092" s="343"/>
      <c r="AQ3092" s="343"/>
      <c r="AR3092" s="343"/>
      <c r="AS3092" s="343"/>
      <c r="AT3092" s="343"/>
      <c r="AU3092" s="343"/>
      <c r="AV3092" s="343"/>
      <c r="AW3092" s="343"/>
      <c r="AX3092" s="343"/>
      <c r="AY3092" s="343"/>
      <c r="AZ3092" s="343"/>
      <c r="BA3092" s="343"/>
      <c r="BB3092" s="343"/>
      <c r="BC3092" s="343"/>
      <c r="BD3092" s="343"/>
      <c r="BE3092" s="475"/>
      <c r="BF3092" s="475"/>
      <c r="BG3092" s="475"/>
      <c r="BH3092" s="475"/>
      <c r="BI3092" s="475"/>
      <c r="BJ3092" s="475"/>
      <c r="BK3092" s="475"/>
      <c r="BL3092" s="475"/>
      <c r="BM3092" s="475"/>
      <c r="BN3092" s="475"/>
      <c r="BO3092" s="475"/>
      <c r="BP3092" s="306"/>
      <c r="BQ3092" s="496"/>
      <c r="BR3092" s="496"/>
      <c r="BS3092" s="496"/>
      <c r="BT3092" s="496"/>
      <c r="BU3092" s="496"/>
      <c r="BV3092" s="496"/>
    </row>
    <row r="3093" spans="1:74" s="52" customFormat="1" ht="12.75">
      <c r="A3093" s="45">
        <v>2670.080468178493</v>
      </c>
      <c r="B3093" s="46" t="s">
        <v>364</v>
      </c>
      <c r="C3093" s="47" t="s">
        <v>309</v>
      </c>
      <c r="D3093" s="48">
        <v>105.41799447937528</v>
      </c>
      <c r="E3093" s="49">
        <v>40.366540000000001</v>
      </c>
      <c r="F3093" s="49">
        <v>6.1899999999999997E-2</v>
      </c>
      <c r="G3093" s="49">
        <v>11.54715</v>
      </c>
      <c r="H3093" s="49">
        <v>0.34399999999999997</v>
      </c>
      <c r="I3093" s="49">
        <v>0.1241</v>
      </c>
      <c r="J3093" s="49">
        <v>47.781970000000001</v>
      </c>
      <c r="K3093" s="49">
        <v>0.20880000000000001</v>
      </c>
      <c r="L3093" s="49">
        <v>100.43446</v>
      </c>
      <c r="M3093" s="47"/>
      <c r="N3093" s="50">
        <v>0.99441048791069397</v>
      </c>
      <c r="O3093" s="50">
        <v>1.2056194188990168E-3</v>
      </c>
      <c r="P3093" s="50">
        <v>0.23788933478768479</v>
      </c>
      <c r="Q3093" s="50">
        <v>6.8162656120893325E-3</v>
      </c>
      <c r="R3093" s="50">
        <v>2.5894151891211314E-3</v>
      </c>
      <c r="S3093" s="50">
        <v>1.7547561262073421</v>
      </c>
      <c r="T3093" s="50">
        <v>5.5110241256780884E-3</v>
      </c>
      <c r="U3093" s="50">
        <v>3.0031782732515082</v>
      </c>
      <c r="V3093" s="51">
        <v>88.061632666510846</v>
      </c>
      <c r="X3093" s="49">
        <v>0.25</v>
      </c>
      <c r="Y3093" s="49">
        <v>31.8</v>
      </c>
      <c r="Z3093" s="49">
        <v>0.68</v>
      </c>
      <c r="AA3093" s="49">
        <v>5.53</v>
      </c>
      <c r="AB3093" s="49">
        <v>16.78</v>
      </c>
      <c r="AC3093" s="49">
        <v>0.24</v>
      </c>
      <c r="AD3093" s="49">
        <v>2.58</v>
      </c>
      <c r="AE3093" s="312"/>
      <c r="AF3093" s="465" t="s">
        <v>1750</v>
      </c>
      <c r="AG3093" s="343">
        <v>30</v>
      </c>
      <c r="AH3093" s="343">
        <v>15</v>
      </c>
      <c r="AI3093" s="343"/>
      <c r="AJ3093" s="343"/>
      <c r="AK3093" s="343"/>
      <c r="AL3093" s="343"/>
      <c r="AM3093" s="343"/>
      <c r="AN3093" s="343"/>
      <c r="AO3093" s="343"/>
      <c r="AP3093" s="343"/>
      <c r="AQ3093" s="343"/>
      <c r="AR3093" s="343"/>
      <c r="AS3093" s="343"/>
      <c r="AT3093" s="343"/>
      <c r="AU3093" s="343"/>
      <c r="AV3093" s="343"/>
      <c r="AW3093" s="343"/>
      <c r="AX3093" s="343"/>
      <c r="AY3093" s="343"/>
      <c r="AZ3093" s="343"/>
      <c r="BA3093" s="343"/>
      <c r="BB3093" s="343"/>
      <c r="BC3093" s="343"/>
      <c r="BD3093" s="343"/>
      <c r="BE3093" s="475"/>
      <c r="BF3093" s="475"/>
      <c r="BG3093" s="475"/>
      <c r="BH3093" s="475"/>
      <c r="BI3093" s="475"/>
      <c r="BJ3093" s="475"/>
      <c r="BK3093" s="475"/>
      <c r="BL3093" s="475"/>
      <c r="BM3093" s="475"/>
      <c r="BN3093" s="475"/>
      <c r="BO3093" s="475"/>
      <c r="BP3093" s="306"/>
      <c r="BQ3093" s="496"/>
      <c r="BR3093" s="496"/>
      <c r="BS3093" s="496"/>
      <c r="BT3093" s="496"/>
      <c r="BU3093" s="496"/>
      <c r="BV3093" s="496"/>
    </row>
    <row r="3094" spans="1:74" s="52" customFormat="1" ht="12.75">
      <c r="A3094" s="45">
        <v>2670.080468178493</v>
      </c>
      <c r="B3094" s="46" t="s">
        <v>364</v>
      </c>
      <c r="C3094" s="47" t="s">
        <v>309</v>
      </c>
      <c r="D3094" s="48">
        <v>110.43799447937528</v>
      </c>
      <c r="E3094" s="49">
        <v>40.265999999999998</v>
      </c>
      <c r="F3094" s="49">
        <v>0.1036</v>
      </c>
      <c r="G3094" s="49">
        <v>11.487159999999999</v>
      </c>
      <c r="H3094" s="49">
        <v>0.34039999999999998</v>
      </c>
      <c r="I3094" s="49">
        <v>0.1381</v>
      </c>
      <c r="J3094" s="49">
        <v>47.751510000000003</v>
      </c>
      <c r="K3094" s="49">
        <v>0.2097</v>
      </c>
      <c r="L3094" s="49">
        <v>100.29647</v>
      </c>
      <c r="M3094" s="47"/>
      <c r="N3094" s="50">
        <v>0.99308246115091547</v>
      </c>
      <c r="O3094" s="50">
        <v>2.0201424426574215E-3</v>
      </c>
      <c r="P3094" s="50">
        <v>0.23692750819320568</v>
      </c>
      <c r="Q3094" s="50">
        <v>6.7527437009665889E-3</v>
      </c>
      <c r="R3094" s="50">
        <v>2.8848699536636584E-3</v>
      </c>
      <c r="S3094" s="50">
        <v>1.7556683403238247</v>
      </c>
      <c r="T3094" s="50">
        <v>5.541188198535699E-3</v>
      </c>
      <c r="U3094" s="50">
        <v>3.0028772539637698</v>
      </c>
      <c r="V3094" s="51">
        <v>88.109605449116216</v>
      </c>
      <c r="X3094" s="49">
        <v>0.25</v>
      </c>
      <c r="Y3094" s="49">
        <v>19.66</v>
      </c>
      <c r="Z3094" s="49">
        <v>0.68</v>
      </c>
      <c r="AA3094" s="49">
        <v>5.52</v>
      </c>
      <c r="AB3094" s="49">
        <v>15.11</v>
      </c>
      <c r="AC3094" s="49">
        <v>0.24</v>
      </c>
      <c r="AD3094" s="49">
        <v>2.58</v>
      </c>
      <c r="AE3094" s="312"/>
      <c r="AF3094" s="465" t="s">
        <v>1750</v>
      </c>
      <c r="AG3094" s="343">
        <v>30</v>
      </c>
      <c r="AH3094" s="343">
        <v>15</v>
      </c>
      <c r="AI3094" s="343"/>
      <c r="AJ3094" s="343"/>
      <c r="AK3094" s="343"/>
      <c r="AL3094" s="343"/>
      <c r="AM3094" s="343"/>
      <c r="AN3094" s="343"/>
      <c r="AO3094" s="343"/>
      <c r="AP3094" s="343"/>
      <c r="AQ3094" s="343"/>
      <c r="AR3094" s="343"/>
      <c r="AS3094" s="343"/>
      <c r="AT3094" s="343"/>
      <c r="AU3094" s="343"/>
      <c r="AV3094" s="343"/>
      <c r="AW3094" s="343"/>
      <c r="AX3094" s="343"/>
      <c r="AY3094" s="343"/>
      <c r="AZ3094" s="343"/>
      <c r="BA3094" s="343"/>
      <c r="BB3094" s="343"/>
      <c r="BC3094" s="343"/>
      <c r="BD3094" s="343"/>
      <c r="BE3094" s="475"/>
      <c r="BF3094" s="475"/>
      <c r="BG3094" s="475"/>
      <c r="BH3094" s="475"/>
      <c r="BI3094" s="475"/>
      <c r="BJ3094" s="475"/>
      <c r="BK3094" s="475"/>
      <c r="BL3094" s="475"/>
      <c r="BM3094" s="475"/>
      <c r="BN3094" s="475"/>
      <c r="BO3094" s="475"/>
      <c r="BP3094" s="306"/>
      <c r="BQ3094" s="496"/>
      <c r="BR3094" s="496"/>
      <c r="BS3094" s="496"/>
      <c r="BT3094" s="496"/>
      <c r="BU3094" s="496"/>
      <c r="BV3094" s="496"/>
    </row>
    <row r="3095" spans="1:74" s="52" customFormat="1" ht="12.75">
      <c r="A3095" s="45">
        <v>2670.080468178493</v>
      </c>
      <c r="B3095" s="46" t="s">
        <v>364</v>
      </c>
      <c r="C3095" s="47" t="s">
        <v>309</v>
      </c>
      <c r="D3095" s="48">
        <v>115.45799447937527</v>
      </c>
      <c r="E3095" s="49">
        <v>40.346440000000001</v>
      </c>
      <c r="F3095" s="49">
        <v>8.0799999999999997E-2</v>
      </c>
      <c r="G3095" s="49">
        <v>11.627129999999999</v>
      </c>
      <c r="H3095" s="49">
        <v>0.33210000000000001</v>
      </c>
      <c r="I3095" s="49">
        <v>0.13289999999999999</v>
      </c>
      <c r="J3095" s="49">
        <v>47.822600000000001</v>
      </c>
      <c r="K3095" s="49">
        <v>0.20849999999999999</v>
      </c>
      <c r="L3095" s="49">
        <v>100.55047</v>
      </c>
      <c r="M3095" s="47"/>
      <c r="N3095" s="50">
        <v>0.99312238689666887</v>
      </c>
      <c r="O3095" s="50">
        <v>1.5724770917321771E-3</v>
      </c>
      <c r="P3095" s="50">
        <v>0.23934594477065146</v>
      </c>
      <c r="Q3095" s="50">
        <v>6.5752204684952961E-3</v>
      </c>
      <c r="R3095" s="50">
        <v>2.7708197309282857E-3</v>
      </c>
      <c r="S3095" s="50">
        <v>1.7548470943597179</v>
      </c>
      <c r="T3095" s="50">
        <v>5.4987156016731049E-3</v>
      </c>
      <c r="U3095" s="50">
        <v>3.003732658919867</v>
      </c>
      <c r="V3095" s="51">
        <v>87.997854767609368</v>
      </c>
      <c r="X3095" s="49">
        <v>0.25</v>
      </c>
      <c r="Y3095" s="49">
        <v>25.7</v>
      </c>
      <c r="Z3095" s="49">
        <v>0.67</v>
      </c>
      <c r="AA3095" s="49">
        <v>5.76</v>
      </c>
      <c r="AB3095" s="49">
        <v>15.31</v>
      </c>
      <c r="AC3095" s="49">
        <v>0.24</v>
      </c>
      <c r="AD3095" s="49">
        <v>2.59</v>
      </c>
      <c r="AE3095" s="312"/>
      <c r="AF3095" s="465" t="s">
        <v>1750</v>
      </c>
      <c r="AG3095" s="343">
        <v>30</v>
      </c>
      <c r="AH3095" s="343">
        <v>15</v>
      </c>
      <c r="AI3095" s="343"/>
      <c r="AJ3095" s="343"/>
      <c r="AK3095" s="343"/>
      <c r="AL3095" s="343"/>
      <c r="AM3095" s="343"/>
      <c r="AN3095" s="343"/>
      <c r="AO3095" s="343"/>
      <c r="AP3095" s="343"/>
      <c r="AQ3095" s="343"/>
      <c r="AR3095" s="343"/>
      <c r="AS3095" s="343"/>
      <c r="AT3095" s="343"/>
      <c r="AU3095" s="343"/>
      <c r="AV3095" s="343"/>
      <c r="AW3095" s="343"/>
      <c r="AX3095" s="343"/>
      <c r="AY3095" s="343"/>
      <c r="AZ3095" s="343"/>
      <c r="BA3095" s="343"/>
      <c r="BB3095" s="343"/>
      <c r="BC3095" s="343"/>
      <c r="BD3095" s="343"/>
      <c r="BE3095" s="475"/>
      <c r="BF3095" s="475"/>
      <c r="BG3095" s="475"/>
      <c r="BH3095" s="475"/>
      <c r="BI3095" s="475"/>
      <c r="BJ3095" s="475"/>
      <c r="BK3095" s="475"/>
      <c r="BL3095" s="475"/>
      <c r="BM3095" s="475"/>
      <c r="BN3095" s="475"/>
      <c r="BO3095" s="475"/>
      <c r="BP3095" s="306"/>
      <c r="BQ3095" s="496"/>
      <c r="BR3095" s="496"/>
      <c r="BS3095" s="496"/>
      <c r="BT3095" s="496"/>
      <c r="BU3095" s="496"/>
      <c r="BV3095" s="496"/>
    </row>
    <row r="3096" spans="1:74" s="52" customFormat="1" ht="12.75">
      <c r="A3096" s="45">
        <v>2670.080468178493</v>
      </c>
      <c r="B3096" s="46" t="s">
        <v>364</v>
      </c>
      <c r="C3096" s="47" t="s">
        <v>309</v>
      </c>
      <c r="D3096" s="48">
        <v>120.47799447937527</v>
      </c>
      <c r="E3096" s="49">
        <v>40.557569999999998</v>
      </c>
      <c r="F3096" s="49">
        <v>6.6500000000000004E-2</v>
      </c>
      <c r="G3096" s="49">
        <v>11.627129999999999</v>
      </c>
      <c r="H3096" s="49">
        <v>0.39100000000000001</v>
      </c>
      <c r="I3096" s="49">
        <v>0.1477</v>
      </c>
      <c r="J3096" s="49">
        <v>47.995240000000003</v>
      </c>
      <c r="K3096" s="49">
        <v>0.2102</v>
      </c>
      <c r="L3096" s="49">
        <v>100.99534</v>
      </c>
      <c r="M3096" s="47"/>
      <c r="N3096" s="50">
        <v>0.99399209168328739</v>
      </c>
      <c r="O3096" s="50">
        <v>1.2885701394804465E-3</v>
      </c>
      <c r="P3096" s="50">
        <v>0.23830849553813727</v>
      </c>
      <c r="Q3096" s="50">
        <v>7.7078215690534208E-3</v>
      </c>
      <c r="R3096" s="50">
        <v>3.066035910986488E-3</v>
      </c>
      <c r="S3096" s="50">
        <v>1.7535482325550731</v>
      </c>
      <c r="T3096" s="50">
        <v>5.5195206417334441E-3</v>
      </c>
      <c r="U3096" s="50">
        <v>3.003430768037751</v>
      </c>
      <c r="V3096" s="51">
        <v>88.035861607061051</v>
      </c>
      <c r="X3096" s="49">
        <v>0.25</v>
      </c>
      <c r="Y3096" s="49">
        <v>30.46</v>
      </c>
      <c r="Z3096" s="49">
        <v>0.67</v>
      </c>
      <c r="AA3096" s="49">
        <v>4.87</v>
      </c>
      <c r="AB3096" s="49">
        <v>14.22</v>
      </c>
      <c r="AC3096" s="49">
        <v>0.24</v>
      </c>
      <c r="AD3096" s="49">
        <v>2.58</v>
      </c>
      <c r="AE3096" s="312"/>
      <c r="AF3096" s="465" t="s">
        <v>1750</v>
      </c>
      <c r="AG3096" s="343">
        <v>30</v>
      </c>
      <c r="AH3096" s="343">
        <v>15</v>
      </c>
      <c r="AI3096" s="343"/>
      <c r="AJ3096" s="343"/>
      <c r="AK3096" s="343"/>
      <c r="AL3096" s="343"/>
      <c r="AM3096" s="343"/>
      <c r="AN3096" s="343"/>
      <c r="AO3096" s="343"/>
      <c r="AP3096" s="343"/>
      <c r="AQ3096" s="343"/>
      <c r="AR3096" s="343"/>
      <c r="AS3096" s="343"/>
      <c r="AT3096" s="343"/>
      <c r="AU3096" s="343"/>
      <c r="AV3096" s="343"/>
      <c r="AW3096" s="343"/>
      <c r="AX3096" s="343"/>
      <c r="AY3096" s="343"/>
      <c r="AZ3096" s="343"/>
      <c r="BA3096" s="343"/>
      <c r="BB3096" s="343"/>
      <c r="BC3096" s="343"/>
      <c r="BD3096" s="343"/>
      <c r="BE3096" s="475"/>
      <c r="BF3096" s="475"/>
      <c r="BG3096" s="475"/>
      <c r="BH3096" s="475"/>
      <c r="BI3096" s="475"/>
      <c r="BJ3096" s="475"/>
      <c r="BK3096" s="475"/>
      <c r="BL3096" s="475"/>
      <c r="BM3096" s="475"/>
      <c r="BN3096" s="475"/>
      <c r="BO3096" s="475"/>
      <c r="BP3096" s="306"/>
      <c r="BQ3096" s="496"/>
      <c r="BR3096" s="496"/>
      <c r="BS3096" s="496"/>
      <c r="BT3096" s="496"/>
      <c r="BU3096" s="496"/>
      <c r="BV3096" s="496"/>
    </row>
    <row r="3097" spans="1:74" s="52" customFormat="1" ht="12.75">
      <c r="A3097" s="45">
        <v>2670.080468178493</v>
      </c>
      <c r="B3097" s="46" t="s">
        <v>364</v>
      </c>
      <c r="C3097" s="47" t="s">
        <v>309</v>
      </c>
      <c r="D3097" s="48">
        <v>125.49799447937527</v>
      </c>
      <c r="E3097" s="49">
        <v>40.346440000000001</v>
      </c>
      <c r="F3097" s="49">
        <v>9.8699999999999996E-2</v>
      </c>
      <c r="G3097" s="49">
        <v>11.657120000000001</v>
      </c>
      <c r="H3097" s="49">
        <v>0.33100000000000002</v>
      </c>
      <c r="I3097" s="49">
        <v>0.1618</v>
      </c>
      <c r="J3097" s="49">
        <v>47.903840000000002</v>
      </c>
      <c r="K3097" s="49">
        <v>0.21160000000000001</v>
      </c>
      <c r="L3097" s="49">
        <v>100.71050000000001</v>
      </c>
      <c r="M3097" s="47"/>
      <c r="N3097" s="50">
        <v>0.99180674808416647</v>
      </c>
      <c r="O3097" s="50">
        <v>1.9182906329559598E-3</v>
      </c>
      <c r="P3097" s="50">
        <v>0.23964540136660645</v>
      </c>
      <c r="Q3097" s="50">
        <v>6.5447599879760879E-3</v>
      </c>
      <c r="R3097" s="50">
        <v>3.3688842918527554E-3</v>
      </c>
      <c r="S3097" s="50">
        <v>1.7554995079296052</v>
      </c>
      <c r="T3097" s="50">
        <v>5.5730783567593005E-3</v>
      </c>
      <c r="U3097" s="50">
        <v>3.0043566706499218</v>
      </c>
      <c r="V3097" s="51">
        <v>87.988571644595908</v>
      </c>
      <c r="X3097" s="49">
        <v>0.25</v>
      </c>
      <c r="Y3097" s="49">
        <v>20.05</v>
      </c>
      <c r="Z3097" s="49">
        <v>0.67</v>
      </c>
      <c r="AA3097" s="49">
        <v>5.67</v>
      </c>
      <c r="AB3097" s="49">
        <v>12.88</v>
      </c>
      <c r="AC3097" s="49">
        <v>0.24</v>
      </c>
      <c r="AD3097" s="49">
        <v>2.54</v>
      </c>
      <c r="AE3097" s="312"/>
      <c r="AF3097" s="465" t="s">
        <v>1750</v>
      </c>
      <c r="AG3097" s="343">
        <v>30</v>
      </c>
      <c r="AH3097" s="343">
        <v>15</v>
      </c>
      <c r="AI3097" s="343"/>
      <c r="AJ3097" s="343"/>
      <c r="AK3097" s="343"/>
      <c r="AL3097" s="343"/>
      <c r="AM3097" s="343"/>
      <c r="AN3097" s="343"/>
      <c r="AO3097" s="343"/>
      <c r="AP3097" s="343"/>
      <c r="AQ3097" s="343"/>
      <c r="AR3097" s="343"/>
      <c r="AS3097" s="343"/>
      <c r="AT3097" s="343"/>
      <c r="AU3097" s="343"/>
      <c r="AV3097" s="343"/>
      <c r="AW3097" s="343"/>
      <c r="AX3097" s="343"/>
      <c r="AY3097" s="343"/>
      <c r="AZ3097" s="343"/>
      <c r="BA3097" s="343"/>
      <c r="BB3097" s="343"/>
      <c r="BC3097" s="343"/>
      <c r="BD3097" s="343"/>
      <c r="BE3097" s="475"/>
      <c r="BF3097" s="475"/>
      <c r="BG3097" s="475"/>
      <c r="BH3097" s="475"/>
      <c r="BI3097" s="475"/>
      <c r="BJ3097" s="475"/>
      <c r="BK3097" s="475"/>
      <c r="BL3097" s="475"/>
      <c r="BM3097" s="475"/>
      <c r="BN3097" s="475"/>
      <c r="BO3097" s="475"/>
      <c r="BP3097" s="306"/>
      <c r="BQ3097" s="496"/>
      <c r="BR3097" s="496"/>
      <c r="BS3097" s="496"/>
      <c r="BT3097" s="496"/>
      <c r="BU3097" s="496"/>
      <c r="BV3097" s="496"/>
    </row>
    <row r="3098" spans="1:74" s="52" customFormat="1" ht="12.75">
      <c r="A3098" s="45">
        <v>2670.080468178493</v>
      </c>
      <c r="B3098" s="46" t="s">
        <v>364</v>
      </c>
      <c r="C3098" s="47" t="s">
        <v>309</v>
      </c>
      <c r="D3098" s="48">
        <v>130.51799447937526</v>
      </c>
      <c r="E3098" s="49">
        <v>40.296169999999996</v>
      </c>
      <c r="F3098" s="49">
        <v>0.11260000000000001</v>
      </c>
      <c r="G3098" s="49">
        <v>11.687110000000001</v>
      </c>
      <c r="H3098" s="49">
        <v>0.35410000000000003</v>
      </c>
      <c r="I3098" s="49">
        <v>0.15079999999999999</v>
      </c>
      <c r="J3098" s="49">
        <v>47.863219999999998</v>
      </c>
      <c r="K3098" s="49">
        <v>0.21340000000000001</v>
      </c>
      <c r="L3098" s="49">
        <v>100.67739999999999</v>
      </c>
      <c r="M3098" s="47"/>
      <c r="N3098" s="50">
        <v>0.9911304804960348</v>
      </c>
      <c r="O3098" s="50">
        <v>2.1896810901000361E-3</v>
      </c>
      <c r="P3098" s="50">
        <v>0.24039763341628195</v>
      </c>
      <c r="Q3098" s="50">
        <v>7.0054636092855681E-3</v>
      </c>
      <c r="R3098" s="50">
        <v>3.1416235444728605E-3</v>
      </c>
      <c r="S3098" s="50">
        <v>1.7550016142745808</v>
      </c>
      <c r="T3098" s="50">
        <v>5.6236608930086687E-3</v>
      </c>
      <c r="U3098" s="50">
        <v>3.0044901573237643</v>
      </c>
      <c r="V3098" s="51">
        <v>87.952404327380719</v>
      </c>
      <c r="X3098" s="49">
        <v>0.25</v>
      </c>
      <c r="Y3098" s="49">
        <v>18.53</v>
      </c>
      <c r="Z3098" s="49">
        <v>0.67</v>
      </c>
      <c r="AA3098" s="49">
        <v>5.38</v>
      </c>
      <c r="AB3098" s="49">
        <v>13.57</v>
      </c>
      <c r="AC3098" s="49">
        <v>0.24</v>
      </c>
      <c r="AD3098" s="49">
        <v>2.54</v>
      </c>
      <c r="AE3098" s="312"/>
      <c r="AF3098" s="465" t="s">
        <v>1750</v>
      </c>
      <c r="AG3098" s="343">
        <v>30</v>
      </c>
      <c r="AH3098" s="343">
        <v>15</v>
      </c>
      <c r="AI3098" s="343"/>
      <c r="AJ3098" s="343"/>
      <c r="AK3098" s="343"/>
      <c r="AL3098" s="343"/>
      <c r="AM3098" s="343"/>
      <c r="AN3098" s="343"/>
      <c r="AO3098" s="343"/>
      <c r="AP3098" s="343"/>
      <c r="AQ3098" s="343"/>
      <c r="AR3098" s="343"/>
      <c r="AS3098" s="343"/>
      <c r="AT3098" s="343"/>
      <c r="AU3098" s="343"/>
      <c r="AV3098" s="343"/>
      <c r="AW3098" s="343"/>
      <c r="AX3098" s="343"/>
      <c r="AY3098" s="343"/>
      <c r="AZ3098" s="343"/>
      <c r="BA3098" s="343"/>
      <c r="BB3098" s="343"/>
      <c r="BC3098" s="343"/>
      <c r="BD3098" s="343"/>
      <c r="BE3098" s="475"/>
      <c r="BF3098" s="475"/>
      <c r="BG3098" s="475"/>
      <c r="BH3098" s="475"/>
      <c r="BI3098" s="475"/>
      <c r="BJ3098" s="475"/>
      <c r="BK3098" s="475"/>
      <c r="BL3098" s="475"/>
      <c r="BM3098" s="475"/>
      <c r="BN3098" s="475"/>
      <c r="BO3098" s="475"/>
      <c r="BP3098" s="306"/>
      <c r="BQ3098" s="496"/>
      <c r="BR3098" s="496"/>
      <c r="BS3098" s="496"/>
      <c r="BT3098" s="496"/>
      <c r="BU3098" s="496"/>
      <c r="BV3098" s="496"/>
    </row>
    <row r="3099" spans="1:74" s="52" customFormat="1" ht="12.75">
      <c r="A3099" s="45">
        <v>2670.080468178493</v>
      </c>
      <c r="B3099" s="46" t="s">
        <v>364</v>
      </c>
      <c r="C3099" s="47" t="s">
        <v>309</v>
      </c>
      <c r="D3099" s="48">
        <v>135.53799447937527</v>
      </c>
      <c r="E3099" s="49">
        <v>40.175519999999999</v>
      </c>
      <c r="F3099" s="49">
        <v>6.4600000000000005E-2</v>
      </c>
      <c r="G3099" s="49">
        <v>11.58714</v>
      </c>
      <c r="H3099" s="49">
        <v>0.37</v>
      </c>
      <c r="I3099" s="49">
        <v>0.1731</v>
      </c>
      <c r="J3099" s="49">
        <v>47.55856</v>
      </c>
      <c r="K3099" s="49">
        <v>0.21099999999999999</v>
      </c>
      <c r="L3099" s="49">
        <v>100.13991999999999</v>
      </c>
      <c r="M3099" s="47"/>
      <c r="N3099" s="50">
        <v>0.9934398003878796</v>
      </c>
      <c r="O3099" s="50">
        <v>1.2629553055212297E-3</v>
      </c>
      <c r="P3099" s="50">
        <v>0.23961405947635214</v>
      </c>
      <c r="Q3099" s="50">
        <v>7.3591162778326924E-3</v>
      </c>
      <c r="R3099" s="50">
        <v>3.6254578113690669E-3</v>
      </c>
      <c r="S3099" s="50">
        <v>1.7531427923484371</v>
      </c>
      <c r="T3099" s="50">
        <v>5.5901073936864398E-3</v>
      </c>
      <c r="U3099" s="50">
        <v>3.0040342890010781</v>
      </c>
      <c r="V3099" s="51">
        <v>87.975750315100669</v>
      </c>
      <c r="X3099" s="49">
        <v>0.25</v>
      </c>
      <c r="Y3099" s="49">
        <v>31.94</v>
      </c>
      <c r="Z3099" s="49">
        <v>0.67</v>
      </c>
      <c r="AA3099" s="49">
        <v>5.03</v>
      </c>
      <c r="AB3099" s="49">
        <v>12.19</v>
      </c>
      <c r="AC3099" s="49">
        <v>0.24</v>
      </c>
      <c r="AD3099" s="49">
        <v>2.56</v>
      </c>
      <c r="AE3099" s="312"/>
      <c r="AF3099" s="465" t="s">
        <v>1750</v>
      </c>
      <c r="AG3099" s="343">
        <v>30</v>
      </c>
      <c r="AH3099" s="343">
        <v>15</v>
      </c>
      <c r="AI3099" s="343"/>
      <c r="AJ3099" s="343"/>
      <c r="AK3099" s="343"/>
      <c r="AL3099" s="343"/>
      <c r="AM3099" s="343"/>
      <c r="AN3099" s="343"/>
      <c r="AO3099" s="343"/>
      <c r="AP3099" s="343"/>
      <c r="AQ3099" s="343"/>
      <c r="AR3099" s="343"/>
      <c r="AS3099" s="343"/>
      <c r="AT3099" s="343"/>
      <c r="AU3099" s="343"/>
      <c r="AV3099" s="343"/>
      <c r="AW3099" s="343"/>
      <c r="AX3099" s="343"/>
      <c r="AY3099" s="343"/>
      <c r="AZ3099" s="343"/>
      <c r="BA3099" s="343"/>
      <c r="BB3099" s="343"/>
      <c r="BC3099" s="343"/>
      <c r="BD3099" s="343"/>
      <c r="BE3099" s="475"/>
      <c r="BF3099" s="475"/>
      <c r="BG3099" s="475"/>
      <c r="BH3099" s="475"/>
      <c r="BI3099" s="475"/>
      <c r="BJ3099" s="475"/>
      <c r="BK3099" s="475"/>
      <c r="BL3099" s="475"/>
      <c r="BM3099" s="475"/>
      <c r="BN3099" s="475"/>
      <c r="BO3099" s="475"/>
      <c r="BP3099" s="306"/>
      <c r="BQ3099" s="496"/>
      <c r="BR3099" s="496"/>
      <c r="BS3099" s="496"/>
      <c r="BT3099" s="496"/>
      <c r="BU3099" s="496"/>
      <c r="BV3099" s="496"/>
    </row>
    <row r="3100" spans="1:74" s="52" customFormat="1" ht="12.75">
      <c r="A3100" s="45">
        <v>2670.080468178493</v>
      </c>
      <c r="B3100" s="46" t="s">
        <v>364</v>
      </c>
      <c r="C3100" s="47" t="s">
        <v>309</v>
      </c>
      <c r="D3100" s="48">
        <v>140.55799447937528</v>
      </c>
      <c r="E3100" s="49">
        <v>40.316270000000003</v>
      </c>
      <c r="F3100" s="49">
        <v>8.5400000000000004E-2</v>
      </c>
      <c r="G3100" s="49">
        <v>11.55715</v>
      </c>
      <c r="H3100" s="49">
        <v>0.35570000000000002</v>
      </c>
      <c r="I3100" s="49">
        <v>0.1255</v>
      </c>
      <c r="J3100" s="49">
        <v>47.88353</v>
      </c>
      <c r="K3100" s="49">
        <v>0.21390000000000001</v>
      </c>
      <c r="L3100" s="49">
        <v>100.53745000000001</v>
      </c>
      <c r="M3100" s="47"/>
      <c r="N3100" s="50">
        <v>0.99237132959775909</v>
      </c>
      <c r="O3100" s="50">
        <v>1.6619851897510184E-3</v>
      </c>
      <c r="P3100" s="50">
        <v>0.23790337745831644</v>
      </c>
      <c r="Q3100" s="50">
        <v>7.0424151188800705E-3</v>
      </c>
      <c r="R3100" s="50">
        <v>2.6165156016624146E-3</v>
      </c>
      <c r="S3100" s="50">
        <v>1.7570679965774261</v>
      </c>
      <c r="T3100" s="50">
        <v>5.6410804789442156E-3</v>
      </c>
      <c r="U3100" s="50">
        <v>3.0043047000227396</v>
      </c>
      <c r="V3100" s="51">
        <v>88.074847561494181</v>
      </c>
      <c r="X3100" s="49">
        <v>0.25</v>
      </c>
      <c r="Y3100" s="49">
        <v>23.95</v>
      </c>
      <c r="Z3100" s="49">
        <v>0.68</v>
      </c>
      <c r="AA3100" s="49">
        <v>5.33</v>
      </c>
      <c r="AB3100" s="49">
        <v>16.46</v>
      </c>
      <c r="AC3100" s="49">
        <v>0.24</v>
      </c>
      <c r="AD3100" s="49">
        <v>2.54</v>
      </c>
      <c r="AE3100" s="312"/>
      <c r="AF3100" s="465" t="s">
        <v>1750</v>
      </c>
      <c r="AG3100" s="343">
        <v>30</v>
      </c>
      <c r="AH3100" s="343">
        <v>15</v>
      </c>
      <c r="AI3100" s="343"/>
      <c r="AJ3100" s="343"/>
      <c r="AK3100" s="343"/>
      <c r="AL3100" s="343"/>
      <c r="AM3100" s="343"/>
      <c r="AN3100" s="343"/>
      <c r="AO3100" s="343"/>
      <c r="AP3100" s="343"/>
      <c r="AQ3100" s="343"/>
      <c r="AR3100" s="343"/>
      <c r="AS3100" s="343"/>
      <c r="AT3100" s="343"/>
      <c r="AU3100" s="343"/>
      <c r="AV3100" s="343"/>
      <c r="AW3100" s="343"/>
      <c r="AX3100" s="343"/>
      <c r="AY3100" s="343"/>
      <c r="AZ3100" s="343"/>
      <c r="BA3100" s="343"/>
      <c r="BB3100" s="343"/>
      <c r="BC3100" s="343"/>
      <c r="BD3100" s="343"/>
      <c r="BE3100" s="475"/>
      <c r="BF3100" s="475"/>
      <c r="BG3100" s="475"/>
      <c r="BH3100" s="475"/>
      <c r="BI3100" s="475"/>
      <c r="BJ3100" s="475"/>
      <c r="BK3100" s="475"/>
      <c r="BL3100" s="475"/>
      <c r="BM3100" s="475"/>
      <c r="BN3100" s="475"/>
      <c r="BO3100" s="475"/>
      <c r="BP3100" s="306"/>
      <c r="BQ3100" s="496"/>
      <c r="BR3100" s="496"/>
      <c r="BS3100" s="496"/>
      <c r="BT3100" s="496"/>
      <c r="BU3100" s="496"/>
      <c r="BV3100" s="496"/>
    </row>
    <row r="3101" spans="1:74" s="52" customFormat="1" ht="12.75">
      <c r="A3101" s="45">
        <v>2670.080468178493</v>
      </c>
      <c r="B3101" s="46" t="s">
        <v>364</v>
      </c>
      <c r="C3101" s="47" t="s">
        <v>309</v>
      </c>
      <c r="D3101" s="48">
        <v>145.57799447937529</v>
      </c>
      <c r="E3101" s="49">
        <v>40.527410000000003</v>
      </c>
      <c r="F3101" s="49">
        <v>7.9299999999999995E-2</v>
      </c>
      <c r="G3101" s="49">
        <v>11.7271</v>
      </c>
      <c r="H3101" s="49">
        <v>0.34499999999999997</v>
      </c>
      <c r="I3101" s="49">
        <v>0.18140000000000001</v>
      </c>
      <c r="J3101" s="49">
        <v>48.025709999999997</v>
      </c>
      <c r="K3101" s="49">
        <v>0.21329999999999999</v>
      </c>
      <c r="L3101" s="49">
        <v>101.09922</v>
      </c>
      <c r="M3101" s="47"/>
      <c r="N3101" s="50">
        <v>0.99268160504827474</v>
      </c>
      <c r="O3101" s="50">
        <v>1.5357118187980941E-3</v>
      </c>
      <c r="P3101" s="50">
        <v>0.24021921683090625</v>
      </c>
      <c r="Q3101" s="50">
        <v>6.797107078910204E-3</v>
      </c>
      <c r="R3101" s="50">
        <v>3.763432631097709E-3</v>
      </c>
      <c r="S3101" s="50">
        <v>1.7536521978067476</v>
      </c>
      <c r="T3101" s="50">
        <v>5.5977000993944022E-3</v>
      </c>
      <c r="U3101" s="50">
        <v>3.0042469713141289</v>
      </c>
      <c r="V3101" s="51">
        <v>87.952120930799268</v>
      </c>
      <c r="X3101" s="49">
        <v>0.25</v>
      </c>
      <c r="Y3101" s="49">
        <v>24.41</v>
      </c>
      <c r="Z3101" s="49">
        <v>0.67</v>
      </c>
      <c r="AA3101" s="49">
        <v>5.53</v>
      </c>
      <c r="AB3101" s="49">
        <v>11.37</v>
      </c>
      <c r="AC3101" s="49">
        <v>0.24</v>
      </c>
      <c r="AD3101" s="49">
        <v>2.57</v>
      </c>
      <c r="AE3101" s="312"/>
      <c r="AF3101" s="465" t="s">
        <v>1750</v>
      </c>
      <c r="AG3101" s="343">
        <v>30</v>
      </c>
      <c r="AH3101" s="343">
        <v>15</v>
      </c>
      <c r="AI3101" s="343"/>
      <c r="AJ3101" s="343"/>
      <c r="AK3101" s="343"/>
      <c r="AL3101" s="343"/>
      <c r="AM3101" s="343"/>
      <c r="AN3101" s="343"/>
      <c r="AO3101" s="343"/>
      <c r="AP3101" s="343"/>
      <c r="AQ3101" s="343"/>
      <c r="AR3101" s="343"/>
      <c r="AS3101" s="343"/>
      <c r="AT3101" s="343"/>
      <c r="AU3101" s="343"/>
      <c r="AV3101" s="343"/>
      <c r="AW3101" s="343"/>
      <c r="AX3101" s="343"/>
      <c r="AY3101" s="343"/>
      <c r="AZ3101" s="343"/>
      <c r="BA3101" s="343"/>
      <c r="BB3101" s="343"/>
      <c r="BC3101" s="343"/>
      <c r="BD3101" s="343"/>
      <c r="BE3101" s="475"/>
      <c r="BF3101" s="475"/>
      <c r="BG3101" s="475"/>
      <c r="BH3101" s="475"/>
      <c r="BI3101" s="475"/>
      <c r="BJ3101" s="475"/>
      <c r="BK3101" s="475"/>
      <c r="BL3101" s="475"/>
      <c r="BM3101" s="475"/>
      <c r="BN3101" s="475"/>
      <c r="BO3101" s="475"/>
      <c r="BP3101" s="306"/>
      <c r="BQ3101" s="496"/>
      <c r="BR3101" s="496"/>
      <c r="BS3101" s="496"/>
      <c r="BT3101" s="496"/>
      <c r="BU3101" s="496"/>
      <c r="BV3101" s="496"/>
    </row>
    <row r="3102" spans="1:74" s="52" customFormat="1" ht="12.75">
      <c r="A3102" s="45">
        <v>2670.080468178493</v>
      </c>
      <c r="B3102" s="46" t="s">
        <v>364</v>
      </c>
      <c r="C3102" s="47" t="s">
        <v>309</v>
      </c>
      <c r="D3102" s="48">
        <v>150.5979944793753</v>
      </c>
      <c r="E3102" s="49">
        <v>40.366540000000001</v>
      </c>
      <c r="F3102" s="49">
        <v>0.1016</v>
      </c>
      <c r="G3102" s="49">
        <v>11.57714</v>
      </c>
      <c r="H3102" s="49">
        <v>0.36420000000000002</v>
      </c>
      <c r="I3102" s="49">
        <v>0.16569999999999999</v>
      </c>
      <c r="J3102" s="49">
        <v>47.680419999999998</v>
      </c>
      <c r="K3102" s="49">
        <v>0.20480000000000001</v>
      </c>
      <c r="L3102" s="49">
        <v>100.46039999999999</v>
      </c>
      <c r="M3102" s="47"/>
      <c r="N3102" s="50">
        <v>0.99431829423906126</v>
      </c>
      <c r="O3102" s="50">
        <v>1.9786684425645742E-3</v>
      </c>
      <c r="P3102" s="50">
        <v>0.23848506320316318</v>
      </c>
      <c r="Q3102" s="50">
        <v>7.2158540120804346E-3</v>
      </c>
      <c r="R3102" s="50">
        <v>3.4571016705107487E-3</v>
      </c>
      <c r="S3102" s="50">
        <v>1.750864439506939</v>
      </c>
      <c r="T3102" s="50">
        <v>5.404947801490625E-3</v>
      </c>
      <c r="U3102" s="50">
        <v>3.0017243688758097</v>
      </c>
      <c r="V3102" s="51">
        <v>88.011907265250585</v>
      </c>
      <c r="X3102" s="49">
        <v>0.25</v>
      </c>
      <c r="Y3102" s="49">
        <v>20.54</v>
      </c>
      <c r="Z3102" s="49">
        <v>0.67</v>
      </c>
      <c r="AA3102" s="49">
        <v>5.23</v>
      </c>
      <c r="AB3102" s="49">
        <v>12.71</v>
      </c>
      <c r="AC3102" s="49">
        <v>0.24</v>
      </c>
      <c r="AD3102" s="49">
        <v>2.64</v>
      </c>
      <c r="AE3102" s="312"/>
      <c r="AF3102" s="465" t="s">
        <v>1750</v>
      </c>
      <c r="AG3102" s="343">
        <v>30</v>
      </c>
      <c r="AH3102" s="343">
        <v>15</v>
      </c>
      <c r="AI3102" s="343"/>
      <c r="AJ3102" s="343"/>
      <c r="AK3102" s="343"/>
      <c r="AL3102" s="343"/>
      <c r="AM3102" s="343"/>
      <c r="AN3102" s="343"/>
      <c r="AO3102" s="343"/>
      <c r="AP3102" s="343"/>
      <c r="AQ3102" s="343"/>
      <c r="AR3102" s="343"/>
      <c r="AS3102" s="343"/>
      <c r="AT3102" s="343"/>
      <c r="AU3102" s="343"/>
      <c r="AV3102" s="343"/>
      <c r="AW3102" s="343"/>
      <c r="AX3102" s="343"/>
      <c r="AY3102" s="343"/>
      <c r="AZ3102" s="343"/>
      <c r="BA3102" s="343"/>
      <c r="BB3102" s="343"/>
      <c r="BC3102" s="343"/>
      <c r="BD3102" s="343"/>
      <c r="BE3102" s="475"/>
      <c r="BF3102" s="475"/>
      <c r="BG3102" s="475"/>
      <c r="BH3102" s="475"/>
      <c r="BI3102" s="475"/>
      <c r="BJ3102" s="475"/>
      <c r="BK3102" s="475"/>
      <c r="BL3102" s="475"/>
      <c r="BM3102" s="475"/>
      <c r="BN3102" s="475"/>
      <c r="BO3102" s="475"/>
      <c r="BP3102" s="306"/>
      <c r="BQ3102" s="496"/>
      <c r="BR3102" s="496"/>
      <c r="BS3102" s="496"/>
      <c r="BT3102" s="496"/>
      <c r="BU3102" s="496"/>
      <c r="BV3102" s="496"/>
    </row>
    <row r="3103" spans="1:74" s="52" customFormat="1" ht="12.75">
      <c r="A3103" s="45">
        <v>2670.080468178493</v>
      </c>
      <c r="B3103" s="46" t="s">
        <v>364</v>
      </c>
      <c r="C3103" s="47" t="s">
        <v>309</v>
      </c>
      <c r="D3103" s="48">
        <v>155.61799447937531</v>
      </c>
      <c r="E3103" s="49">
        <v>40.165469999999999</v>
      </c>
      <c r="F3103" s="49">
        <v>8.5900000000000004E-2</v>
      </c>
      <c r="G3103" s="49">
        <v>11.60713</v>
      </c>
      <c r="H3103" s="49">
        <v>0.34710000000000002</v>
      </c>
      <c r="I3103" s="49">
        <v>0.13789999999999999</v>
      </c>
      <c r="J3103" s="49">
        <v>47.731200000000001</v>
      </c>
      <c r="K3103" s="49">
        <v>0.20519999999999999</v>
      </c>
      <c r="L3103" s="49">
        <v>100.27990000000001</v>
      </c>
      <c r="M3103" s="47"/>
      <c r="N3103" s="50">
        <v>0.99165837018999503</v>
      </c>
      <c r="O3103" s="50">
        <v>1.6767866498192511E-3</v>
      </c>
      <c r="P3103" s="50">
        <v>0.23965697389189436</v>
      </c>
      <c r="Q3103" s="50">
        <v>6.8929913694952038E-3</v>
      </c>
      <c r="R3103" s="50">
        <v>2.8837608004002283E-3</v>
      </c>
      <c r="S3103" s="50">
        <v>1.7567911186955727</v>
      </c>
      <c r="T3103" s="50">
        <v>5.4280549131896115E-3</v>
      </c>
      <c r="U3103" s="50">
        <v>3.0049880565103666</v>
      </c>
      <c r="V3103" s="51">
        <v>87.995832459571204</v>
      </c>
      <c r="X3103" s="49">
        <v>0.25</v>
      </c>
      <c r="Y3103" s="49">
        <v>23.43</v>
      </c>
      <c r="Z3103" s="49">
        <v>0.67</v>
      </c>
      <c r="AA3103" s="49">
        <v>5.44</v>
      </c>
      <c r="AB3103" s="49">
        <v>15.11</v>
      </c>
      <c r="AC3103" s="49">
        <v>0.24</v>
      </c>
      <c r="AD3103" s="49">
        <v>2.61</v>
      </c>
      <c r="AE3103" s="312"/>
      <c r="AF3103" s="465" t="s">
        <v>1750</v>
      </c>
      <c r="AG3103" s="343">
        <v>30</v>
      </c>
      <c r="AH3103" s="343">
        <v>15</v>
      </c>
      <c r="AI3103" s="343"/>
      <c r="AJ3103" s="343"/>
      <c r="AK3103" s="343"/>
      <c r="AL3103" s="343"/>
      <c r="AM3103" s="343"/>
      <c r="AN3103" s="343"/>
      <c r="AO3103" s="343"/>
      <c r="AP3103" s="343"/>
      <c r="AQ3103" s="343"/>
      <c r="AR3103" s="343"/>
      <c r="AS3103" s="343"/>
      <c r="AT3103" s="343"/>
      <c r="AU3103" s="343"/>
      <c r="AV3103" s="343"/>
      <c r="AW3103" s="343"/>
      <c r="AX3103" s="343"/>
      <c r="AY3103" s="343"/>
      <c r="AZ3103" s="343"/>
      <c r="BA3103" s="343"/>
      <c r="BB3103" s="343"/>
      <c r="BC3103" s="343"/>
      <c r="BD3103" s="343"/>
      <c r="BE3103" s="475"/>
      <c r="BF3103" s="475"/>
      <c r="BG3103" s="475"/>
      <c r="BH3103" s="475"/>
      <c r="BI3103" s="475"/>
      <c r="BJ3103" s="475"/>
      <c r="BK3103" s="475"/>
      <c r="BL3103" s="475"/>
      <c r="BM3103" s="475"/>
      <c r="BN3103" s="475"/>
      <c r="BO3103" s="475"/>
      <c r="BP3103" s="306"/>
      <c r="BQ3103" s="496"/>
      <c r="BR3103" s="496"/>
      <c r="BS3103" s="496"/>
      <c r="BT3103" s="496"/>
      <c r="BU3103" s="496"/>
      <c r="BV3103" s="496"/>
    </row>
    <row r="3104" spans="1:74" s="52" customFormat="1" ht="12.75">
      <c r="A3104" s="45">
        <v>2670.080468178493</v>
      </c>
      <c r="B3104" s="46" t="s">
        <v>364</v>
      </c>
      <c r="C3104" s="47" t="s">
        <v>309</v>
      </c>
      <c r="D3104" s="48">
        <v>160.63799447937532</v>
      </c>
      <c r="E3104" s="49">
        <v>40.245890000000003</v>
      </c>
      <c r="F3104" s="49">
        <v>8.9099999999999999E-2</v>
      </c>
      <c r="G3104" s="49">
        <v>11.55715</v>
      </c>
      <c r="H3104" s="49">
        <v>0.34389999999999998</v>
      </c>
      <c r="I3104" s="49">
        <v>0.1459</v>
      </c>
      <c r="J3104" s="49">
        <v>47.46716</v>
      </c>
      <c r="K3104" s="49">
        <v>0.20519999999999999</v>
      </c>
      <c r="L3104" s="49">
        <v>100.0543</v>
      </c>
      <c r="M3104" s="47"/>
      <c r="N3104" s="50">
        <v>0.99525819982538555</v>
      </c>
      <c r="O3104" s="50">
        <v>1.7420770026854169E-3</v>
      </c>
      <c r="P3104" s="50">
        <v>0.23901269705195299</v>
      </c>
      <c r="Q3104" s="50">
        <v>6.8405385818322614E-3</v>
      </c>
      <c r="R3104" s="50">
        <v>3.0560134383303176E-3</v>
      </c>
      <c r="S3104" s="50">
        <v>1.7499112467182147</v>
      </c>
      <c r="T3104" s="50">
        <v>5.4368735508426667E-3</v>
      </c>
      <c r="U3104" s="50">
        <v>3.0012576461692442</v>
      </c>
      <c r="V3104" s="51">
        <v>87.982813631431029</v>
      </c>
      <c r="X3104" s="49">
        <v>0.25</v>
      </c>
      <c r="Y3104" s="49">
        <v>22.57</v>
      </c>
      <c r="Z3104" s="49">
        <v>0.67</v>
      </c>
      <c r="AA3104" s="49">
        <v>5.44</v>
      </c>
      <c r="AB3104" s="49">
        <v>13.96</v>
      </c>
      <c r="AC3104" s="49">
        <v>0.24</v>
      </c>
      <c r="AD3104" s="49">
        <v>2.62</v>
      </c>
      <c r="AE3104" s="312"/>
      <c r="AF3104" s="465" t="s">
        <v>1750</v>
      </c>
      <c r="AG3104" s="343">
        <v>30</v>
      </c>
      <c r="AH3104" s="343">
        <v>15</v>
      </c>
      <c r="AI3104" s="343"/>
      <c r="AJ3104" s="343"/>
      <c r="AK3104" s="343"/>
      <c r="AL3104" s="343"/>
      <c r="AM3104" s="343"/>
      <c r="AN3104" s="343"/>
      <c r="AO3104" s="343"/>
      <c r="AP3104" s="343"/>
      <c r="AQ3104" s="343"/>
      <c r="AR3104" s="343"/>
      <c r="AS3104" s="343"/>
      <c r="AT3104" s="343"/>
      <c r="AU3104" s="343"/>
      <c r="AV3104" s="343"/>
      <c r="AW3104" s="343"/>
      <c r="AX3104" s="343"/>
      <c r="AY3104" s="343"/>
      <c r="AZ3104" s="343"/>
      <c r="BA3104" s="343"/>
      <c r="BB3104" s="343"/>
      <c r="BC3104" s="343"/>
      <c r="BD3104" s="343"/>
      <c r="BE3104" s="475"/>
      <c r="BF3104" s="475"/>
      <c r="BG3104" s="475"/>
      <c r="BH3104" s="475"/>
      <c r="BI3104" s="475"/>
      <c r="BJ3104" s="475"/>
      <c r="BK3104" s="475"/>
      <c r="BL3104" s="475"/>
      <c r="BM3104" s="475"/>
      <c r="BN3104" s="475"/>
      <c r="BO3104" s="475"/>
      <c r="BP3104" s="306"/>
      <c r="BQ3104" s="496"/>
      <c r="BR3104" s="496"/>
      <c r="BS3104" s="496"/>
      <c r="BT3104" s="496"/>
      <c r="BU3104" s="496"/>
      <c r="BV3104" s="496"/>
    </row>
    <row r="3105" spans="1:74" s="52" customFormat="1" ht="12.75">
      <c r="A3105" s="45">
        <v>2670.080468178493</v>
      </c>
      <c r="B3105" s="46" t="s">
        <v>364</v>
      </c>
      <c r="C3105" s="47" t="s">
        <v>309</v>
      </c>
      <c r="D3105" s="48">
        <v>165.65799447937533</v>
      </c>
      <c r="E3105" s="49">
        <v>40.165469999999999</v>
      </c>
      <c r="F3105" s="49">
        <v>0.1013</v>
      </c>
      <c r="G3105" s="49">
        <v>11.56714</v>
      </c>
      <c r="H3105" s="49">
        <v>0.34470000000000001</v>
      </c>
      <c r="I3105" s="49">
        <v>0.1467</v>
      </c>
      <c r="J3105" s="49">
        <v>47.457000000000001</v>
      </c>
      <c r="K3105" s="49">
        <v>0.20499999999999999</v>
      </c>
      <c r="L3105" s="49">
        <v>99.987310000000008</v>
      </c>
      <c r="M3105" s="47"/>
      <c r="N3105" s="50">
        <v>0.99411506885425582</v>
      </c>
      <c r="O3105" s="50">
        <v>1.9822967277639816E-3</v>
      </c>
      <c r="P3105" s="50">
        <v>0.23942295665548013</v>
      </c>
      <c r="Q3105" s="50">
        <v>6.8622886105578259E-3</v>
      </c>
      <c r="R3105" s="50">
        <v>3.0753861678693281E-3</v>
      </c>
      <c r="S3105" s="50">
        <v>1.7510261421020814</v>
      </c>
      <c r="T3105" s="50">
        <v>5.4361985722077002E-3</v>
      </c>
      <c r="U3105" s="50">
        <v>3.0019203376902159</v>
      </c>
      <c r="V3105" s="51">
        <v>87.971410230739991</v>
      </c>
      <c r="X3105" s="49">
        <v>0.25</v>
      </c>
      <c r="Y3105" s="49">
        <v>20.56</v>
      </c>
      <c r="Z3105" s="49">
        <v>0.67</v>
      </c>
      <c r="AA3105" s="49">
        <v>5.5</v>
      </c>
      <c r="AB3105" s="49">
        <v>14.08</v>
      </c>
      <c r="AC3105" s="49">
        <v>0.24</v>
      </c>
      <c r="AD3105" s="49">
        <v>2.63</v>
      </c>
      <c r="AE3105" s="312"/>
      <c r="AF3105" s="465" t="s">
        <v>1750</v>
      </c>
      <c r="AG3105" s="343">
        <v>30</v>
      </c>
      <c r="AH3105" s="343">
        <v>15</v>
      </c>
      <c r="AI3105" s="343"/>
      <c r="AJ3105" s="343"/>
      <c r="AK3105" s="343"/>
      <c r="AL3105" s="343"/>
      <c r="AM3105" s="343"/>
      <c r="AN3105" s="343"/>
      <c r="AO3105" s="343"/>
      <c r="AP3105" s="343"/>
      <c r="AQ3105" s="343"/>
      <c r="AR3105" s="343"/>
      <c r="AS3105" s="343"/>
      <c r="AT3105" s="343"/>
      <c r="AU3105" s="343"/>
      <c r="AV3105" s="343"/>
      <c r="AW3105" s="343"/>
      <c r="AX3105" s="343"/>
      <c r="AY3105" s="343"/>
      <c r="AZ3105" s="343"/>
      <c r="BA3105" s="343"/>
      <c r="BB3105" s="343"/>
      <c r="BC3105" s="343"/>
      <c r="BD3105" s="343"/>
      <c r="BE3105" s="475"/>
      <c r="BF3105" s="475"/>
      <c r="BG3105" s="475"/>
      <c r="BH3105" s="475"/>
      <c r="BI3105" s="475"/>
      <c r="BJ3105" s="475"/>
      <c r="BK3105" s="475"/>
      <c r="BL3105" s="475"/>
      <c r="BM3105" s="475"/>
      <c r="BN3105" s="475"/>
      <c r="BO3105" s="475"/>
      <c r="BP3105" s="306"/>
      <c r="BQ3105" s="496"/>
      <c r="BR3105" s="496"/>
      <c r="BS3105" s="496"/>
      <c r="BT3105" s="496"/>
      <c r="BU3105" s="496"/>
      <c r="BV3105" s="496"/>
    </row>
    <row r="3106" spans="1:74" s="52" customFormat="1" ht="12.75">
      <c r="A3106" s="45">
        <v>2670.080468178493</v>
      </c>
      <c r="B3106" s="46" t="s">
        <v>364</v>
      </c>
      <c r="C3106" s="47" t="s">
        <v>309</v>
      </c>
      <c r="D3106" s="48">
        <v>170.67799447937534</v>
      </c>
      <c r="E3106" s="49">
        <v>40.175519999999999</v>
      </c>
      <c r="F3106" s="49">
        <v>9.1200000000000003E-2</v>
      </c>
      <c r="G3106" s="49">
        <v>11.59714</v>
      </c>
      <c r="H3106" s="49">
        <v>0.32719999999999999</v>
      </c>
      <c r="I3106" s="49">
        <v>0.1552</v>
      </c>
      <c r="J3106" s="49">
        <v>47.416370000000001</v>
      </c>
      <c r="K3106" s="49">
        <v>0.2094</v>
      </c>
      <c r="L3106" s="49">
        <v>99.972030000000004</v>
      </c>
      <c r="M3106" s="47"/>
      <c r="N3106" s="50">
        <v>0.99461921328300473</v>
      </c>
      <c r="O3106" s="50">
        <v>1.7851125000562802E-3</v>
      </c>
      <c r="P3106" s="50">
        <v>0.24010556817303502</v>
      </c>
      <c r="Q3106" s="50">
        <v>6.5155716518576108E-3</v>
      </c>
      <c r="R3106" s="50">
        <v>3.2544139575801973E-3</v>
      </c>
      <c r="S3106" s="50">
        <v>1.7499763779403601</v>
      </c>
      <c r="T3106" s="50">
        <v>5.5543042109897599E-3</v>
      </c>
      <c r="U3106" s="50">
        <v>3.001810561716884</v>
      </c>
      <c r="V3106" s="51">
        <v>87.934890387706986</v>
      </c>
      <c r="X3106" s="49">
        <v>0.25</v>
      </c>
      <c r="Y3106" s="49">
        <v>22.66</v>
      </c>
      <c r="Z3106" s="49">
        <v>0.67</v>
      </c>
      <c r="AA3106" s="49">
        <v>5.72</v>
      </c>
      <c r="AB3106" s="49">
        <v>13.22</v>
      </c>
      <c r="AC3106" s="49">
        <v>0.24</v>
      </c>
      <c r="AD3106" s="49">
        <v>2.6</v>
      </c>
      <c r="AE3106" s="312"/>
      <c r="AF3106" s="465" t="s">
        <v>1750</v>
      </c>
      <c r="AG3106" s="343">
        <v>30</v>
      </c>
      <c r="AH3106" s="343">
        <v>15</v>
      </c>
      <c r="AI3106" s="343"/>
      <c r="AJ3106" s="343"/>
      <c r="AK3106" s="343"/>
      <c r="AL3106" s="343"/>
      <c r="AM3106" s="343"/>
      <c r="AN3106" s="343"/>
      <c r="AO3106" s="343"/>
      <c r="AP3106" s="343"/>
      <c r="AQ3106" s="343"/>
      <c r="AR3106" s="343"/>
      <c r="AS3106" s="343"/>
      <c r="AT3106" s="343"/>
      <c r="AU3106" s="343"/>
      <c r="AV3106" s="343"/>
      <c r="AW3106" s="343"/>
      <c r="AX3106" s="343"/>
      <c r="AY3106" s="343"/>
      <c r="AZ3106" s="343"/>
      <c r="BA3106" s="343"/>
      <c r="BB3106" s="343"/>
      <c r="BC3106" s="343"/>
      <c r="BD3106" s="343"/>
      <c r="BE3106" s="475"/>
      <c r="BF3106" s="475"/>
      <c r="BG3106" s="475"/>
      <c r="BH3106" s="475"/>
      <c r="BI3106" s="475"/>
      <c r="BJ3106" s="475"/>
      <c r="BK3106" s="475"/>
      <c r="BL3106" s="475"/>
      <c r="BM3106" s="475"/>
      <c r="BN3106" s="475"/>
      <c r="BO3106" s="475"/>
      <c r="BP3106" s="306"/>
      <c r="BQ3106" s="496"/>
      <c r="BR3106" s="496"/>
      <c r="BS3106" s="496"/>
      <c r="BT3106" s="496"/>
      <c r="BU3106" s="496"/>
      <c r="BV3106" s="496"/>
    </row>
    <row r="3107" spans="1:74" s="52" customFormat="1" ht="12.75">
      <c r="A3107" s="45">
        <v>2670.080468178493</v>
      </c>
      <c r="B3107" s="46" t="s">
        <v>364</v>
      </c>
      <c r="C3107" s="47" t="s">
        <v>309</v>
      </c>
      <c r="D3107" s="48">
        <v>175.69799447937535</v>
      </c>
      <c r="E3107" s="49">
        <v>40.034759999999999</v>
      </c>
      <c r="F3107" s="49">
        <v>9.3100000000000002E-2</v>
      </c>
      <c r="G3107" s="49">
        <v>11.57714</v>
      </c>
      <c r="H3107" s="49">
        <v>0.35270000000000001</v>
      </c>
      <c r="I3107" s="49">
        <v>0.1429</v>
      </c>
      <c r="J3107" s="49">
        <v>47.629649999999998</v>
      </c>
      <c r="K3107" s="49">
        <v>0.2044</v>
      </c>
      <c r="L3107" s="49">
        <v>100.03465</v>
      </c>
      <c r="M3107" s="47"/>
      <c r="N3107" s="50">
        <v>0.9909569043205203</v>
      </c>
      <c r="O3107" s="50">
        <v>1.8219759272426735E-3</v>
      </c>
      <c r="P3107" s="50">
        <v>0.23964855666538032</v>
      </c>
      <c r="Q3107" s="50">
        <v>7.0220980716085759E-3</v>
      </c>
      <c r="R3107" s="50">
        <v>2.9959565224175664E-3</v>
      </c>
      <c r="S3107" s="50">
        <v>1.7575329435201394</v>
      </c>
      <c r="T3107" s="50">
        <v>5.4207087976862753E-3</v>
      </c>
      <c r="U3107" s="50">
        <v>3.0053991438249952</v>
      </c>
      <c r="V3107" s="51">
        <v>88.00066210090975</v>
      </c>
      <c r="X3107" s="49">
        <v>0.25</v>
      </c>
      <c r="Y3107" s="49">
        <v>21.85</v>
      </c>
      <c r="Z3107" s="49">
        <v>0.67</v>
      </c>
      <c r="AA3107" s="49">
        <v>5.35</v>
      </c>
      <c r="AB3107" s="49">
        <v>14.55</v>
      </c>
      <c r="AC3107" s="49">
        <v>0.24</v>
      </c>
      <c r="AD3107" s="49">
        <v>2.64</v>
      </c>
      <c r="AE3107" s="312"/>
      <c r="AF3107" s="465" t="s">
        <v>1750</v>
      </c>
      <c r="AG3107" s="343">
        <v>30</v>
      </c>
      <c r="AH3107" s="343">
        <v>15</v>
      </c>
      <c r="AI3107" s="343"/>
      <c r="AJ3107" s="343"/>
      <c r="AK3107" s="343"/>
      <c r="AL3107" s="343"/>
      <c r="AM3107" s="343"/>
      <c r="AN3107" s="343"/>
      <c r="AO3107" s="343"/>
      <c r="AP3107" s="343"/>
      <c r="AQ3107" s="343"/>
      <c r="AR3107" s="343"/>
      <c r="AS3107" s="343"/>
      <c r="AT3107" s="343"/>
      <c r="AU3107" s="343"/>
      <c r="AV3107" s="343"/>
      <c r="AW3107" s="343"/>
      <c r="AX3107" s="343"/>
      <c r="AY3107" s="343"/>
      <c r="AZ3107" s="343"/>
      <c r="BA3107" s="343"/>
      <c r="BB3107" s="343"/>
      <c r="BC3107" s="343"/>
      <c r="BD3107" s="343"/>
      <c r="BE3107" s="475"/>
      <c r="BF3107" s="475"/>
      <c r="BG3107" s="475"/>
      <c r="BH3107" s="475"/>
      <c r="BI3107" s="475"/>
      <c r="BJ3107" s="475"/>
      <c r="BK3107" s="475"/>
      <c r="BL3107" s="475"/>
      <c r="BM3107" s="475"/>
      <c r="BN3107" s="475"/>
      <c r="BO3107" s="475"/>
      <c r="BP3107" s="306"/>
      <c r="BQ3107" s="496"/>
      <c r="BR3107" s="496"/>
      <c r="BS3107" s="496"/>
      <c r="BT3107" s="496"/>
      <c r="BU3107" s="496"/>
      <c r="BV3107" s="496"/>
    </row>
    <row r="3108" spans="1:74" s="52" customFormat="1" ht="12.75">
      <c r="A3108" s="45">
        <v>2670.080468178493</v>
      </c>
      <c r="B3108" s="46" t="s">
        <v>364</v>
      </c>
      <c r="C3108" s="47" t="s">
        <v>309</v>
      </c>
      <c r="D3108" s="48">
        <v>180.71799447937536</v>
      </c>
      <c r="E3108" s="49">
        <v>40.185569999999998</v>
      </c>
      <c r="F3108" s="49">
        <v>5.6300000000000003E-2</v>
      </c>
      <c r="G3108" s="49">
        <v>11.687110000000001</v>
      </c>
      <c r="H3108" s="49">
        <v>0.3286</v>
      </c>
      <c r="I3108" s="49">
        <v>0.15190000000000001</v>
      </c>
      <c r="J3108" s="49">
        <v>48.320219999999999</v>
      </c>
      <c r="K3108" s="49">
        <v>0.21310000000000001</v>
      </c>
      <c r="L3108" s="49">
        <v>100.94279999999999</v>
      </c>
      <c r="M3108" s="47"/>
      <c r="N3108" s="50">
        <v>0.9865499670958201</v>
      </c>
      <c r="O3108" s="50">
        <v>1.092780064275257E-3</v>
      </c>
      <c r="P3108" s="50">
        <v>0.23994520707512035</v>
      </c>
      <c r="Q3108" s="50">
        <v>6.4887404856716312E-3</v>
      </c>
      <c r="R3108" s="50">
        <v>3.1585842588947536E-3</v>
      </c>
      <c r="S3108" s="50">
        <v>1.76842400750965</v>
      </c>
      <c r="T3108" s="50">
        <v>5.6051862861966348E-3</v>
      </c>
      <c r="U3108" s="50">
        <v>3.011264472775629</v>
      </c>
      <c r="V3108" s="51">
        <v>88.052734261577044</v>
      </c>
      <c r="X3108" s="49">
        <v>0.25</v>
      </c>
      <c r="Y3108" s="49">
        <v>34.549999999999997</v>
      </c>
      <c r="Z3108" s="49">
        <v>0.67</v>
      </c>
      <c r="AA3108" s="49">
        <v>5.73</v>
      </c>
      <c r="AB3108" s="49">
        <v>13.99</v>
      </c>
      <c r="AC3108" s="49">
        <v>0.24</v>
      </c>
      <c r="AD3108" s="49">
        <v>2.54</v>
      </c>
      <c r="AE3108" s="312"/>
      <c r="AF3108" s="465" t="s">
        <v>1750</v>
      </c>
      <c r="AG3108" s="343">
        <v>30</v>
      </c>
      <c r="AH3108" s="343">
        <v>15</v>
      </c>
      <c r="AI3108" s="343"/>
      <c r="AJ3108" s="343"/>
      <c r="AK3108" s="343"/>
      <c r="AL3108" s="343"/>
      <c r="AM3108" s="343"/>
      <c r="AN3108" s="343"/>
      <c r="AO3108" s="343"/>
      <c r="AP3108" s="343"/>
      <c r="AQ3108" s="343"/>
      <c r="AR3108" s="343"/>
      <c r="AS3108" s="343"/>
      <c r="AT3108" s="343"/>
      <c r="AU3108" s="343"/>
      <c r="AV3108" s="343"/>
      <c r="AW3108" s="343"/>
      <c r="AX3108" s="343"/>
      <c r="AY3108" s="343"/>
      <c r="AZ3108" s="343"/>
      <c r="BA3108" s="343"/>
      <c r="BB3108" s="343"/>
      <c r="BC3108" s="343"/>
      <c r="BD3108" s="343"/>
      <c r="BE3108" s="475"/>
      <c r="BF3108" s="475"/>
      <c r="BG3108" s="475"/>
      <c r="BH3108" s="475"/>
      <c r="BI3108" s="475"/>
      <c r="BJ3108" s="475"/>
      <c r="BK3108" s="475"/>
      <c r="BL3108" s="475"/>
      <c r="BM3108" s="475"/>
      <c r="BN3108" s="475"/>
      <c r="BO3108" s="475"/>
      <c r="BP3108" s="306"/>
      <c r="BQ3108" s="496"/>
      <c r="BR3108" s="496"/>
      <c r="BS3108" s="496"/>
      <c r="BT3108" s="496"/>
      <c r="BU3108" s="496"/>
      <c r="BV3108" s="496"/>
    </row>
    <row r="3109" spans="1:74" s="52" customFormat="1" ht="12.75">
      <c r="A3109" s="45">
        <v>2670.080468178493</v>
      </c>
      <c r="B3109" s="46" t="s">
        <v>364</v>
      </c>
      <c r="C3109" s="47" t="s">
        <v>309</v>
      </c>
      <c r="D3109" s="48">
        <v>185.73799447937537</v>
      </c>
      <c r="E3109" s="49">
        <v>40.316270000000003</v>
      </c>
      <c r="F3109" s="49">
        <v>0.12479999999999999</v>
      </c>
      <c r="G3109" s="49">
        <v>11.757099999999999</v>
      </c>
      <c r="H3109" s="49">
        <v>0.36919999999999997</v>
      </c>
      <c r="I3109" s="49">
        <v>0.1484</v>
      </c>
      <c r="J3109" s="49">
        <v>47.670270000000002</v>
      </c>
      <c r="K3109" s="49">
        <v>0.20979999999999999</v>
      </c>
      <c r="L3109" s="49">
        <v>100.59584000000001</v>
      </c>
      <c r="M3109" s="47"/>
      <c r="N3109" s="50">
        <v>0.99256305059500161</v>
      </c>
      <c r="O3109" s="50">
        <v>2.4292250975302032E-3</v>
      </c>
      <c r="P3109" s="50">
        <v>0.24206609548301594</v>
      </c>
      <c r="Q3109" s="50">
        <v>7.3111104299708489E-3</v>
      </c>
      <c r="R3109" s="50">
        <v>3.0945492516251429E-3</v>
      </c>
      <c r="S3109" s="50">
        <v>1.7495804462382822</v>
      </c>
      <c r="T3109" s="50">
        <v>5.5340221145117148E-3</v>
      </c>
      <c r="U3109" s="50">
        <v>3.002578499209938</v>
      </c>
      <c r="V3109" s="51">
        <v>87.845930971576507</v>
      </c>
      <c r="X3109" s="49">
        <v>0.25</v>
      </c>
      <c r="Y3109" s="49">
        <v>16.23</v>
      </c>
      <c r="Z3109" s="49">
        <v>0.67</v>
      </c>
      <c r="AA3109" s="49">
        <v>5.16</v>
      </c>
      <c r="AB3109" s="49">
        <v>14.37</v>
      </c>
      <c r="AC3109" s="49">
        <v>0.24</v>
      </c>
      <c r="AD3109" s="49">
        <v>2.57</v>
      </c>
      <c r="AE3109" s="312"/>
      <c r="AF3109" s="465" t="s">
        <v>1750</v>
      </c>
      <c r="AG3109" s="343">
        <v>30</v>
      </c>
      <c r="AH3109" s="343">
        <v>15</v>
      </c>
      <c r="AI3109" s="343"/>
      <c r="AJ3109" s="343"/>
      <c r="AK3109" s="343"/>
      <c r="AL3109" s="343"/>
      <c r="AM3109" s="343"/>
      <c r="AN3109" s="343"/>
      <c r="AO3109" s="343"/>
      <c r="AP3109" s="343"/>
      <c r="AQ3109" s="343"/>
      <c r="AR3109" s="343"/>
      <c r="AS3109" s="343"/>
      <c r="AT3109" s="343"/>
      <c r="AU3109" s="343"/>
      <c r="AV3109" s="343"/>
      <c r="AW3109" s="343"/>
      <c r="AX3109" s="343"/>
      <c r="AY3109" s="343"/>
      <c r="AZ3109" s="343"/>
      <c r="BA3109" s="343"/>
      <c r="BB3109" s="343"/>
      <c r="BC3109" s="343"/>
      <c r="BD3109" s="343"/>
      <c r="BE3109" s="475"/>
      <c r="BF3109" s="475"/>
      <c r="BG3109" s="475"/>
      <c r="BH3109" s="475"/>
      <c r="BI3109" s="475"/>
      <c r="BJ3109" s="475"/>
      <c r="BK3109" s="475"/>
      <c r="BL3109" s="475"/>
      <c r="BM3109" s="475"/>
      <c r="BN3109" s="475"/>
      <c r="BO3109" s="475"/>
      <c r="BP3109" s="306"/>
      <c r="BQ3109" s="496"/>
      <c r="BR3109" s="496"/>
      <c r="BS3109" s="496"/>
      <c r="BT3109" s="496"/>
      <c r="BU3109" s="496"/>
      <c r="BV3109" s="496"/>
    </row>
    <row r="3110" spans="1:74" s="52" customFormat="1" ht="12.75">
      <c r="A3110" s="45">
        <v>2670.080468178493</v>
      </c>
      <c r="B3110" s="46" t="s">
        <v>364</v>
      </c>
      <c r="C3110" s="47" t="s">
        <v>309</v>
      </c>
      <c r="D3110" s="48">
        <v>190.75799447937538</v>
      </c>
      <c r="E3110" s="49">
        <v>40.457039999999999</v>
      </c>
      <c r="F3110" s="49">
        <v>9.06E-2</v>
      </c>
      <c r="G3110" s="49">
        <v>11.59714</v>
      </c>
      <c r="H3110" s="49">
        <v>0.33489999999999998</v>
      </c>
      <c r="I3110" s="49">
        <v>0.16750000000000001</v>
      </c>
      <c r="J3110" s="49">
        <v>47.914000000000001</v>
      </c>
      <c r="K3110" s="49">
        <v>0.2127</v>
      </c>
      <c r="L3110" s="49">
        <v>100.77387999999999</v>
      </c>
      <c r="M3110" s="47"/>
      <c r="N3110" s="50">
        <v>0.99345029901943605</v>
      </c>
      <c r="O3110" s="50">
        <v>1.7589587415957825E-3</v>
      </c>
      <c r="P3110" s="50">
        <v>0.23815457780896893</v>
      </c>
      <c r="Q3110" s="50">
        <v>6.6147141297445916E-3</v>
      </c>
      <c r="R3110" s="50">
        <v>3.4837949922976192E-3</v>
      </c>
      <c r="S3110" s="50">
        <v>1.7539734456151643</v>
      </c>
      <c r="T3110" s="50">
        <v>5.5959931901652452E-3</v>
      </c>
      <c r="U3110" s="50">
        <v>3.0030317834973728</v>
      </c>
      <c r="V3110" s="51">
        <v>88.045217224562649</v>
      </c>
      <c r="X3110" s="49">
        <v>0.25</v>
      </c>
      <c r="Y3110" s="49">
        <v>22.16</v>
      </c>
      <c r="Z3110" s="49">
        <v>0.67</v>
      </c>
      <c r="AA3110" s="49">
        <v>5.69</v>
      </c>
      <c r="AB3110" s="49">
        <v>12.36</v>
      </c>
      <c r="AC3110" s="49">
        <v>0.24</v>
      </c>
      <c r="AD3110" s="49">
        <v>2.5499999999999998</v>
      </c>
      <c r="AE3110" s="312"/>
      <c r="AF3110" s="465" t="s">
        <v>1750</v>
      </c>
      <c r="AG3110" s="343">
        <v>30</v>
      </c>
      <c r="AH3110" s="343">
        <v>15</v>
      </c>
      <c r="AI3110" s="343"/>
      <c r="AJ3110" s="343"/>
      <c r="AK3110" s="343"/>
      <c r="AL3110" s="343"/>
      <c r="AM3110" s="343"/>
      <c r="AN3110" s="343"/>
      <c r="AO3110" s="343"/>
      <c r="AP3110" s="343"/>
      <c r="AQ3110" s="343"/>
      <c r="AR3110" s="343"/>
      <c r="AS3110" s="343"/>
      <c r="AT3110" s="343"/>
      <c r="AU3110" s="343"/>
      <c r="AV3110" s="343"/>
      <c r="AW3110" s="343"/>
      <c r="AX3110" s="343"/>
      <c r="AY3110" s="343"/>
      <c r="AZ3110" s="343"/>
      <c r="BA3110" s="343"/>
      <c r="BB3110" s="343"/>
      <c r="BC3110" s="343"/>
      <c r="BD3110" s="343"/>
      <c r="BE3110" s="475"/>
      <c r="BF3110" s="475"/>
      <c r="BG3110" s="475"/>
      <c r="BH3110" s="475"/>
      <c r="BI3110" s="475"/>
      <c r="BJ3110" s="475"/>
      <c r="BK3110" s="475"/>
      <c r="BL3110" s="475"/>
      <c r="BM3110" s="475"/>
      <c r="BN3110" s="475"/>
      <c r="BO3110" s="475"/>
      <c r="BP3110" s="306"/>
      <c r="BQ3110" s="496"/>
      <c r="BR3110" s="496"/>
      <c r="BS3110" s="496"/>
      <c r="BT3110" s="496"/>
      <c r="BU3110" s="496"/>
      <c r="BV3110" s="496"/>
    </row>
    <row r="3111" spans="1:74" s="52" customFormat="1" ht="12.75">
      <c r="A3111" s="45">
        <v>2670.080468178493</v>
      </c>
      <c r="B3111" s="46" t="s">
        <v>364</v>
      </c>
      <c r="C3111" s="47" t="s">
        <v>309</v>
      </c>
      <c r="D3111" s="48">
        <v>195.77799447937539</v>
      </c>
      <c r="E3111" s="49">
        <v>40.376600000000003</v>
      </c>
      <c r="F3111" s="49">
        <v>8.2100000000000006E-2</v>
      </c>
      <c r="G3111" s="49">
        <v>11.687110000000001</v>
      </c>
      <c r="H3111" s="49">
        <v>0.32300000000000001</v>
      </c>
      <c r="I3111" s="49">
        <v>0.15540000000000001</v>
      </c>
      <c r="J3111" s="49">
        <v>47.934310000000004</v>
      </c>
      <c r="K3111" s="49">
        <v>0.2034</v>
      </c>
      <c r="L3111" s="49">
        <v>100.76192</v>
      </c>
      <c r="M3111" s="47"/>
      <c r="N3111" s="50">
        <v>0.99211641809847795</v>
      </c>
      <c r="O3111" s="50">
        <v>1.594966124093425E-3</v>
      </c>
      <c r="P3111" s="50">
        <v>0.2401574241895072</v>
      </c>
      <c r="Q3111" s="50">
        <v>6.3838004926523896E-3</v>
      </c>
      <c r="R3111" s="50">
        <v>3.2342206441337141E-3</v>
      </c>
      <c r="S3111" s="50">
        <v>1.7558520418969585</v>
      </c>
      <c r="T3111" s="50">
        <v>5.3547782075117718E-3</v>
      </c>
      <c r="U3111" s="50">
        <v>3.0046936496533352</v>
      </c>
      <c r="V3111" s="51">
        <v>87.968121981887251</v>
      </c>
      <c r="X3111" s="49">
        <v>0.25</v>
      </c>
      <c r="Y3111" s="49">
        <v>24.9</v>
      </c>
      <c r="Z3111" s="49">
        <v>0.67</v>
      </c>
      <c r="AA3111" s="49">
        <v>5.84</v>
      </c>
      <c r="AB3111" s="49">
        <v>13.69</v>
      </c>
      <c r="AC3111" s="49">
        <v>0.24</v>
      </c>
      <c r="AD3111" s="49">
        <v>2.64</v>
      </c>
      <c r="AE3111" s="312"/>
      <c r="AF3111" s="465" t="s">
        <v>1750</v>
      </c>
      <c r="AG3111" s="343">
        <v>30</v>
      </c>
      <c r="AH3111" s="343">
        <v>15</v>
      </c>
      <c r="AI3111" s="343"/>
      <c r="AJ3111" s="343"/>
      <c r="AK3111" s="343"/>
      <c r="AL3111" s="343"/>
      <c r="AM3111" s="343"/>
      <c r="AN3111" s="343"/>
      <c r="AO3111" s="343"/>
      <c r="AP3111" s="343"/>
      <c r="AQ3111" s="343"/>
      <c r="AR3111" s="343"/>
      <c r="AS3111" s="343"/>
      <c r="AT3111" s="343"/>
      <c r="AU3111" s="343"/>
      <c r="AV3111" s="343"/>
      <c r="AW3111" s="343"/>
      <c r="AX3111" s="343"/>
      <c r="AY3111" s="343"/>
      <c r="AZ3111" s="343"/>
      <c r="BA3111" s="343"/>
      <c r="BB3111" s="343"/>
      <c r="BC3111" s="343"/>
      <c r="BD3111" s="343"/>
      <c r="BE3111" s="475"/>
      <c r="BF3111" s="475"/>
      <c r="BG3111" s="475"/>
      <c r="BH3111" s="475"/>
      <c r="BI3111" s="475"/>
      <c r="BJ3111" s="475"/>
      <c r="BK3111" s="475"/>
      <c r="BL3111" s="475"/>
      <c r="BM3111" s="475"/>
      <c r="BN3111" s="475"/>
      <c r="BO3111" s="475"/>
      <c r="BP3111" s="306"/>
      <c r="BQ3111" s="496"/>
      <c r="BR3111" s="496"/>
      <c r="BS3111" s="496"/>
      <c r="BT3111" s="496"/>
      <c r="BU3111" s="496"/>
      <c r="BV3111" s="496"/>
    </row>
    <row r="3112" spans="1:74" s="52" customFormat="1" ht="12.75">
      <c r="A3112" s="45">
        <v>2670.080468178493</v>
      </c>
      <c r="B3112" s="46" t="s">
        <v>364</v>
      </c>
      <c r="C3112" s="47" t="s">
        <v>309</v>
      </c>
      <c r="D3112" s="48">
        <v>200.7979944793754</v>
      </c>
      <c r="E3112" s="49">
        <v>40.557569999999998</v>
      </c>
      <c r="F3112" s="49">
        <v>0.1046</v>
      </c>
      <c r="G3112" s="49">
        <v>11.7471</v>
      </c>
      <c r="H3112" s="49">
        <v>0.36659999999999998</v>
      </c>
      <c r="I3112" s="49">
        <v>0.14860000000000001</v>
      </c>
      <c r="J3112" s="49">
        <v>47.721049999999998</v>
      </c>
      <c r="K3112" s="49">
        <v>0.21049999999999999</v>
      </c>
      <c r="L3112" s="49">
        <v>100.85601999999999</v>
      </c>
      <c r="M3112" s="47"/>
      <c r="N3112" s="50">
        <v>0.99543510630710896</v>
      </c>
      <c r="O3112" s="50">
        <v>2.0297760613396366E-3</v>
      </c>
      <c r="P3112" s="50">
        <v>0.24111691949128741</v>
      </c>
      <c r="Q3112" s="50">
        <v>7.2373134035798505E-3</v>
      </c>
      <c r="R3112" s="50">
        <v>3.0891967929114438E-3</v>
      </c>
      <c r="S3112" s="50">
        <v>1.7460616070193664</v>
      </c>
      <c r="T3112" s="50">
        <v>5.535422494617903E-3</v>
      </c>
      <c r="U3112" s="50">
        <v>3.0005053415702116</v>
      </c>
      <c r="V3112" s="51">
        <v>87.866368508184721</v>
      </c>
      <c r="X3112" s="49">
        <v>0.25</v>
      </c>
      <c r="Y3112" s="49">
        <v>19.48</v>
      </c>
      <c r="Z3112" s="49">
        <v>0.67</v>
      </c>
      <c r="AA3112" s="49">
        <v>5.16</v>
      </c>
      <c r="AB3112" s="49">
        <v>14.07</v>
      </c>
      <c r="AC3112" s="49">
        <v>0.24</v>
      </c>
      <c r="AD3112" s="49">
        <v>2.56</v>
      </c>
      <c r="AE3112" s="312"/>
      <c r="AF3112" s="465" t="s">
        <v>1750</v>
      </c>
      <c r="AG3112" s="343">
        <v>30</v>
      </c>
      <c r="AH3112" s="343">
        <v>15</v>
      </c>
      <c r="AI3112" s="343"/>
      <c r="AJ3112" s="343"/>
      <c r="AK3112" s="343"/>
      <c r="AL3112" s="343"/>
      <c r="AM3112" s="343"/>
      <c r="AN3112" s="343"/>
      <c r="AO3112" s="343"/>
      <c r="AP3112" s="343"/>
      <c r="AQ3112" s="343"/>
      <c r="AR3112" s="343"/>
      <c r="AS3112" s="343"/>
      <c r="AT3112" s="343"/>
      <c r="AU3112" s="343"/>
      <c r="AV3112" s="343"/>
      <c r="AW3112" s="343"/>
      <c r="AX3112" s="343"/>
      <c r="AY3112" s="343"/>
      <c r="AZ3112" s="343"/>
      <c r="BA3112" s="343"/>
      <c r="BB3112" s="343"/>
      <c r="BC3112" s="343"/>
      <c r="BD3112" s="343"/>
      <c r="BE3112" s="475"/>
      <c r="BF3112" s="475"/>
      <c r="BG3112" s="475"/>
      <c r="BH3112" s="475"/>
      <c r="BI3112" s="475"/>
      <c r="BJ3112" s="475"/>
      <c r="BK3112" s="475"/>
      <c r="BL3112" s="475"/>
      <c r="BM3112" s="475"/>
      <c r="BN3112" s="475"/>
      <c r="BO3112" s="475"/>
      <c r="BP3112" s="306"/>
      <c r="BQ3112" s="496"/>
      <c r="BR3112" s="496"/>
      <c r="BS3112" s="496"/>
      <c r="BT3112" s="496"/>
      <c r="BU3112" s="496"/>
      <c r="BV3112" s="496"/>
    </row>
    <row r="3113" spans="1:74" s="52" customFormat="1" ht="12.75">
      <c r="A3113" s="45">
        <v>2670.080468178493</v>
      </c>
      <c r="B3113" s="46" t="s">
        <v>364</v>
      </c>
      <c r="C3113" s="47" t="s">
        <v>309</v>
      </c>
      <c r="D3113" s="48">
        <v>205.81799447937541</v>
      </c>
      <c r="E3113" s="49">
        <v>40.356490000000001</v>
      </c>
      <c r="F3113" s="49">
        <v>9.0800000000000006E-2</v>
      </c>
      <c r="G3113" s="49">
        <v>11.67712</v>
      </c>
      <c r="H3113" s="49">
        <v>0.34300000000000003</v>
      </c>
      <c r="I3113" s="49">
        <v>0.1273</v>
      </c>
      <c r="J3113" s="49">
        <v>47.771819999999998</v>
      </c>
      <c r="K3113" s="49">
        <v>0.216</v>
      </c>
      <c r="L3113" s="49">
        <v>100.58253000000001</v>
      </c>
      <c r="M3113" s="47"/>
      <c r="N3113" s="50">
        <v>0.9932353987167839</v>
      </c>
      <c r="O3113" s="50">
        <v>1.7668515686272163E-3</v>
      </c>
      <c r="P3113" s="50">
        <v>0.24034248106258901</v>
      </c>
      <c r="Q3113" s="50">
        <v>6.7901100833200976E-3</v>
      </c>
      <c r="R3113" s="50">
        <v>2.6537068513357276E-3</v>
      </c>
      <c r="S3113" s="50">
        <v>1.7527466092719008</v>
      </c>
      <c r="T3113" s="50">
        <v>5.6957405914048924E-3</v>
      </c>
      <c r="U3113" s="50">
        <v>3.0032308981459619</v>
      </c>
      <c r="V3113" s="51">
        <v>87.941207333473812</v>
      </c>
      <c r="X3113" s="49">
        <v>0.25</v>
      </c>
      <c r="Y3113" s="49">
        <v>22.95</v>
      </c>
      <c r="Z3113" s="49">
        <v>0.67</v>
      </c>
      <c r="AA3113" s="49">
        <v>5.56</v>
      </c>
      <c r="AB3113" s="49">
        <v>16.66</v>
      </c>
      <c r="AC3113" s="49">
        <v>0.24</v>
      </c>
      <c r="AD3113" s="49">
        <v>2.52</v>
      </c>
      <c r="AE3113" s="312"/>
      <c r="AF3113" s="465" t="s">
        <v>1750</v>
      </c>
      <c r="AG3113" s="343">
        <v>30</v>
      </c>
      <c r="AH3113" s="343">
        <v>15</v>
      </c>
      <c r="AI3113" s="343"/>
      <c r="AJ3113" s="343"/>
      <c r="AK3113" s="343"/>
      <c r="AL3113" s="343"/>
      <c r="AM3113" s="343"/>
      <c r="AN3113" s="343"/>
      <c r="AO3113" s="343"/>
      <c r="AP3113" s="343"/>
      <c r="AQ3113" s="343"/>
      <c r="AR3113" s="343"/>
      <c r="AS3113" s="343"/>
      <c r="AT3113" s="343"/>
      <c r="AU3113" s="343"/>
      <c r="AV3113" s="343"/>
      <c r="AW3113" s="343"/>
      <c r="AX3113" s="343"/>
      <c r="AY3113" s="343"/>
      <c r="AZ3113" s="343"/>
      <c r="BA3113" s="343"/>
      <c r="BB3113" s="343"/>
      <c r="BC3113" s="343"/>
      <c r="BD3113" s="343"/>
      <c r="BE3113" s="475"/>
      <c r="BF3113" s="475"/>
      <c r="BG3113" s="475"/>
      <c r="BH3113" s="475"/>
      <c r="BI3113" s="475"/>
      <c r="BJ3113" s="475"/>
      <c r="BK3113" s="475"/>
      <c r="BL3113" s="475"/>
      <c r="BM3113" s="475"/>
      <c r="BN3113" s="475"/>
      <c r="BO3113" s="475"/>
      <c r="BP3113" s="306"/>
      <c r="BQ3113" s="496"/>
      <c r="BR3113" s="496"/>
      <c r="BS3113" s="496"/>
      <c r="BT3113" s="496"/>
      <c r="BU3113" s="496"/>
      <c r="BV3113" s="496"/>
    </row>
    <row r="3114" spans="1:74" s="52" customFormat="1" ht="12.75">
      <c r="A3114" s="45">
        <v>2670.080468178493</v>
      </c>
      <c r="B3114" s="46" t="s">
        <v>364</v>
      </c>
      <c r="C3114" s="47" t="s">
        <v>309</v>
      </c>
      <c r="D3114" s="48">
        <v>210.83799447937542</v>
      </c>
      <c r="E3114" s="49">
        <v>40.497239999999998</v>
      </c>
      <c r="F3114" s="49">
        <v>0.1066</v>
      </c>
      <c r="G3114" s="49">
        <v>11.67712</v>
      </c>
      <c r="H3114" s="49">
        <v>0.35260000000000002</v>
      </c>
      <c r="I3114" s="49">
        <v>0.16209999999999999</v>
      </c>
      <c r="J3114" s="49">
        <v>47.771819999999998</v>
      </c>
      <c r="K3114" s="49">
        <v>0.21479999999999999</v>
      </c>
      <c r="L3114" s="49">
        <v>100.78228</v>
      </c>
      <c r="M3114" s="47"/>
      <c r="N3114" s="50">
        <v>0.99452783784093657</v>
      </c>
      <c r="O3114" s="50">
        <v>2.0697797702112879E-3</v>
      </c>
      <c r="P3114" s="50">
        <v>0.23981881649243103</v>
      </c>
      <c r="Q3114" s="50">
        <v>6.9649454361315087E-3</v>
      </c>
      <c r="R3114" s="50">
        <v>3.3717880893596825E-3</v>
      </c>
      <c r="S3114" s="50">
        <v>1.7489276784874541</v>
      </c>
      <c r="T3114" s="50">
        <v>5.6517565021169443E-3</v>
      </c>
      <c r="U3114" s="50">
        <v>3.0013326026186413</v>
      </c>
      <c r="V3114" s="51">
        <v>87.941207333473798</v>
      </c>
      <c r="X3114" s="49">
        <v>0.25</v>
      </c>
      <c r="Y3114" s="49">
        <v>18.95</v>
      </c>
      <c r="Z3114" s="49">
        <v>0.67</v>
      </c>
      <c r="AA3114" s="49">
        <v>5.35</v>
      </c>
      <c r="AB3114" s="49">
        <v>13.14</v>
      </c>
      <c r="AC3114" s="49">
        <v>0.24</v>
      </c>
      <c r="AD3114" s="49">
        <v>2.5299999999999998</v>
      </c>
      <c r="AE3114" s="312"/>
      <c r="AF3114" s="465" t="s">
        <v>1750</v>
      </c>
      <c r="AG3114" s="343">
        <v>30</v>
      </c>
      <c r="AH3114" s="343">
        <v>15</v>
      </c>
      <c r="AI3114" s="343"/>
      <c r="AJ3114" s="343"/>
      <c r="AK3114" s="343"/>
      <c r="AL3114" s="343"/>
      <c r="AM3114" s="343"/>
      <c r="AN3114" s="343"/>
      <c r="AO3114" s="343"/>
      <c r="AP3114" s="343"/>
      <c r="AQ3114" s="343"/>
      <c r="AR3114" s="343"/>
      <c r="AS3114" s="343"/>
      <c r="AT3114" s="343"/>
      <c r="AU3114" s="343"/>
      <c r="AV3114" s="343"/>
      <c r="AW3114" s="343"/>
      <c r="AX3114" s="343"/>
      <c r="AY3114" s="343"/>
      <c r="AZ3114" s="343"/>
      <c r="BA3114" s="343"/>
      <c r="BB3114" s="343"/>
      <c r="BC3114" s="343"/>
      <c r="BD3114" s="343"/>
      <c r="BE3114" s="475"/>
      <c r="BF3114" s="475"/>
      <c r="BG3114" s="475"/>
      <c r="BH3114" s="475"/>
      <c r="BI3114" s="475"/>
      <c r="BJ3114" s="475"/>
      <c r="BK3114" s="475"/>
      <c r="BL3114" s="475"/>
      <c r="BM3114" s="475"/>
      <c r="BN3114" s="475"/>
      <c r="BO3114" s="475"/>
      <c r="BP3114" s="306"/>
      <c r="BQ3114" s="496"/>
      <c r="BR3114" s="496"/>
      <c r="BS3114" s="496"/>
      <c r="BT3114" s="496"/>
      <c r="BU3114" s="496"/>
      <c r="BV3114" s="496"/>
    </row>
    <row r="3115" spans="1:74" s="52" customFormat="1" ht="12.75">
      <c r="A3115" s="45">
        <v>2670.080468178493</v>
      </c>
      <c r="B3115" s="46" t="s">
        <v>364</v>
      </c>
      <c r="C3115" s="47" t="s">
        <v>309</v>
      </c>
      <c r="D3115" s="48">
        <v>215.85799447937544</v>
      </c>
      <c r="E3115" s="49">
        <v>40.497239999999998</v>
      </c>
      <c r="F3115" s="49">
        <v>0.1076</v>
      </c>
      <c r="G3115" s="49">
        <v>11.777089999999999</v>
      </c>
      <c r="H3115" s="49">
        <v>0.33979999999999999</v>
      </c>
      <c r="I3115" s="49">
        <v>0.1467</v>
      </c>
      <c r="J3115" s="49">
        <v>47.98509</v>
      </c>
      <c r="K3115" s="49">
        <v>0.21609999999999999</v>
      </c>
      <c r="L3115" s="49">
        <v>101.06962</v>
      </c>
      <c r="M3115" s="47"/>
      <c r="N3115" s="50">
        <v>0.99220106719152512</v>
      </c>
      <c r="O3115" s="50">
        <v>2.0843082636298736E-3</v>
      </c>
      <c r="P3115" s="50">
        <v>0.24130607293772652</v>
      </c>
      <c r="Q3115" s="50">
        <v>6.6964022075128478E-3</v>
      </c>
      <c r="R3115" s="50">
        <v>3.0443187116810351E-3</v>
      </c>
      <c r="S3115" s="50">
        <v>1.7526254879603289</v>
      </c>
      <c r="T3115" s="50">
        <v>5.6726590088110856E-3</v>
      </c>
      <c r="U3115" s="50">
        <v>3.0036303162812152</v>
      </c>
      <c r="V3115" s="51">
        <v>87.897976155759153</v>
      </c>
      <c r="X3115" s="49">
        <v>0.25</v>
      </c>
      <c r="Y3115" s="49">
        <v>19.25</v>
      </c>
      <c r="Z3115" s="49">
        <v>0.67</v>
      </c>
      <c r="AA3115" s="49">
        <v>5.6</v>
      </c>
      <c r="AB3115" s="49">
        <v>14.51</v>
      </c>
      <c r="AC3115" s="49">
        <v>0.24</v>
      </c>
      <c r="AD3115" s="49">
        <v>2.5099999999999998</v>
      </c>
      <c r="AE3115" s="312"/>
      <c r="AF3115" s="465" t="s">
        <v>1750</v>
      </c>
      <c r="AG3115" s="343">
        <v>30</v>
      </c>
      <c r="AH3115" s="343">
        <v>15</v>
      </c>
      <c r="AI3115" s="343"/>
      <c r="AJ3115" s="343"/>
      <c r="AK3115" s="343"/>
      <c r="AL3115" s="343"/>
      <c r="AM3115" s="343"/>
      <c r="AN3115" s="343"/>
      <c r="AO3115" s="343"/>
      <c r="AP3115" s="343"/>
      <c r="AQ3115" s="343"/>
      <c r="AR3115" s="343"/>
      <c r="AS3115" s="343"/>
      <c r="AT3115" s="343"/>
      <c r="AU3115" s="343"/>
      <c r="AV3115" s="343"/>
      <c r="AW3115" s="343"/>
      <c r="AX3115" s="343"/>
      <c r="AY3115" s="343"/>
      <c r="AZ3115" s="343"/>
      <c r="BA3115" s="343"/>
      <c r="BB3115" s="343"/>
      <c r="BC3115" s="343"/>
      <c r="BD3115" s="343"/>
      <c r="BE3115" s="475"/>
      <c r="BF3115" s="475"/>
      <c r="BG3115" s="475"/>
      <c r="BH3115" s="475"/>
      <c r="BI3115" s="475"/>
      <c r="BJ3115" s="475"/>
      <c r="BK3115" s="475"/>
      <c r="BL3115" s="475"/>
      <c r="BM3115" s="475"/>
      <c r="BN3115" s="475"/>
      <c r="BO3115" s="475"/>
      <c r="BP3115" s="306"/>
      <c r="BQ3115" s="496"/>
      <c r="BR3115" s="496"/>
      <c r="BS3115" s="496"/>
      <c r="BT3115" s="496"/>
      <c r="BU3115" s="496"/>
      <c r="BV3115" s="496"/>
    </row>
    <row r="3116" spans="1:74" s="52" customFormat="1" ht="12.75">
      <c r="A3116" s="45">
        <v>2670.080468178493</v>
      </c>
      <c r="B3116" s="46" t="s">
        <v>364</v>
      </c>
      <c r="C3116" s="47" t="s">
        <v>309</v>
      </c>
      <c r="D3116" s="48">
        <v>220.87799447937545</v>
      </c>
      <c r="E3116" s="49">
        <v>40.477130000000002</v>
      </c>
      <c r="F3116" s="49">
        <v>0.1116</v>
      </c>
      <c r="G3116" s="49">
        <v>11.7471</v>
      </c>
      <c r="H3116" s="49">
        <v>0.37290000000000001</v>
      </c>
      <c r="I3116" s="49">
        <v>0.1636</v>
      </c>
      <c r="J3116" s="49">
        <v>47.731200000000001</v>
      </c>
      <c r="K3116" s="49">
        <v>0.20749999999999999</v>
      </c>
      <c r="L3116" s="49">
        <v>100.81103</v>
      </c>
      <c r="M3116" s="47"/>
      <c r="N3116" s="50">
        <v>0.9941598005851493</v>
      </c>
      <c r="O3116" s="50">
        <v>2.1671356490744293E-3</v>
      </c>
      <c r="P3116" s="50">
        <v>0.2412865681412675</v>
      </c>
      <c r="Q3116" s="50">
        <v>7.3668658651857072E-3</v>
      </c>
      <c r="R3116" s="50">
        <v>3.403419831793905E-3</v>
      </c>
      <c r="S3116" s="50">
        <v>1.7476617659923286</v>
      </c>
      <c r="T3116" s="50">
        <v>5.4603720519018446E-3</v>
      </c>
      <c r="U3116" s="50">
        <v>3.0015059281167011</v>
      </c>
      <c r="V3116" s="51">
        <v>87.868635700566145</v>
      </c>
      <c r="X3116" s="49">
        <v>0.25</v>
      </c>
      <c r="Y3116" s="49">
        <v>18.649999999999999</v>
      </c>
      <c r="Z3116" s="49">
        <v>0.67</v>
      </c>
      <c r="AA3116" s="49">
        <v>5.15</v>
      </c>
      <c r="AB3116" s="49">
        <v>12.69</v>
      </c>
      <c r="AC3116" s="49">
        <v>0.24</v>
      </c>
      <c r="AD3116" s="49">
        <v>2.63</v>
      </c>
      <c r="AE3116" s="312"/>
      <c r="AF3116" s="465" t="s">
        <v>1750</v>
      </c>
      <c r="AG3116" s="343">
        <v>30</v>
      </c>
      <c r="AH3116" s="343">
        <v>15</v>
      </c>
      <c r="AI3116" s="343"/>
      <c r="AJ3116" s="343"/>
      <c r="AK3116" s="343"/>
      <c r="AL3116" s="343"/>
      <c r="AM3116" s="343"/>
      <c r="AN3116" s="343"/>
      <c r="AO3116" s="343"/>
      <c r="AP3116" s="343"/>
      <c r="AQ3116" s="343"/>
      <c r="AR3116" s="343"/>
      <c r="AS3116" s="343"/>
      <c r="AT3116" s="343"/>
      <c r="AU3116" s="343"/>
      <c r="AV3116" s="343"/>
      <c r="AW3116" s="343"/>
      <c r="AX3116" s="343"/>
      <c r="AY3116" s="343"/>
      <c r="AZ3116" s="343"/>
      <c r="BA3116" s="343"/>
      <c r="BB3116" s="343"/>
      <c r="BC3116" s="343"/>
      <c r="BD3116" s="343"/>
      <c r="BE3116" s="475"/>
      <c r="BF3116" s="475"/>
      <c r="BG3116" s="475"/>
      <c r="BH3116" s="475"/>
      <c r="BI3116" s="475"/>
      <c r="BJ3116" s="475"/>
      <c r="BK3116" s="475"/>
      <c r="BL3116" s="475"/>
      <c r="BM3116" s="475"/>
      <c r="BN3116" s="475"/>
      <c r="BO3116" s="475"/>
      <c r="BP3116" s="306"/>
      <c r="BQ3116" s="496"/>
      <c r="BR3116" s="496"/>
      <c r="BS3116" s="496"/>
      <c r="BT3116" s="496"/>
      <c r="BU3116" s="496"/>
      <c r="BV3116" s="496"/>
    </row>
    <row r="3117" spans="1:74" s="52" customFormat="1" ht="12.75">
      <c r="A3117" s="45"/>
      <c r="B3117" s="46"/>
      <c r="C3117" s="47"/>
      <c r="D3117" s="48"/>
      <c r="E3117" s="49"/>
      <c r="F3117" s="49"/>
      <c r="G3117" s="49"/>
      <c r="H3117" s="49"/>
      <c r="I3117" s="49"/>
      <c r="J3117" s="49"/>
      <c r="K3117" s="49"/>
      <c r="L3117" s="49"/>
      <c r="M3117" s="47"/>
      <c r="N3117" s="50"/>
      <c r="O3117" s="50"/>
      <c r="P3117" s="50"/>
      <c r="Q3117" s="50"/>
      <c r="R3117" s="50"/>
      <c r="S3117" s="50"/>
      <c r="T3117" s="50"/>
      <c r="U3117" s="50"/>
      <c r="V3117" s="51"/>
      <c r="AE3117" s="312"/>
      <c r="AF3117" s="312"/>
      <c r="AG3117" s="312"/>
      <c r="AH3117" s="312"/>
      <c r="AI3117" s="312"/>
      <c r="AJ3117" s="312"/>
      <c r="AK3117" s="312"/>
      <c r="AL3117" s="312"/>
      <c r="AM3117" s="312"/>
      <c r="AN3117" s="312"/>
      <c r="AO3117" s="312"/>
      <c r="AP3117" s="312"/>
      <c r="AQ3117" s="312"/>
      <c r="AR3117" s="312"/>
      <c r="AS3117" s="312"/>
      <c r="AT3117" s="312"/>
      <c r="AU3117" s="312"/>
      <c r="AV3117" s="312"/>
      <c r="AW3117" s="312"/>
      <c r="AX3117" s="312"/>
      <c r="AY3117" s="312"/>
      <c r="AZ3117" s="312"/>
      <c r="BA3117" s="312"/>
      <c r="BB3117" s="312"/>
      <c r="BC3117" s="312"/>
      <c r="BD3117" s="312"/>
      <c r="BE3117" s="306"/>
      <c r="BF3117" s="306"/>
      <c r="BG3117" s="306"/>
      <c r="BH3117" s="306"/>
      <c r="BI3117" s="306"/>
      <c r="BJ3117" s="306"/>
      <c r="BK3117" s="306"/>
      <c r="BL3117" s="306"/>
      <c r="BM3117" s="306"/>
      <c r="BN3117" s="306"/>
      <c r="BO3117" s="306"/>
      <c r="BP3117" s="306"/>
      <c r="BQ3117" s="496"/>
      <c r="BR3117" s="496"/>
      <c r="BS3117" s="496"/>
      <c r="BT3117" s="496"/>
      <c r="BU3117" s="496"/>
      <c r="BV3117" s="496"/>
    </row>
    <row r="3118" spans="1:74" s="52" customFormat="1" ht="12.75">
      <c r="A3118" s="45">
        <v>2670.080468178493</v>
      </c>
      <c r="B3118" s="46" t="s">
        <v>364</v>
      </c>
      <c r="C3118" s="47" t="s">
        <v>354</v>
      </c>
      <c r="D3118" s="48">
        <v>0</v>
      </c>
      <c r="E3118" s="49">
        <v>38.928400000000003</v>
      </c>
      <c r="F3118" s="49">
        <v>2.5371000000000001E-2</v>
      </c>
      <c r="G3118" s="49">
        <v>19.1401</v>
      </c>
      <c r="H3118" s="49">
        <v>0.27175700000000003</v>
      </c>
      <c r="I3118" s="49">
        <v>0.24022099999999999</v>
      </c>
      <c r="J3118" s="49">
        <v>41.410400000000003</v>
      </c>
      <c r="K3118" s="49">
        <v>0.282273</v>
      </c>
      <c r="L3118" s="49">
        <v>100.33524800000001</v>
      </c>
      <c r="M3118" s="47"/>
      <c r="N3118" s="50">
        <v>0.99490488768588137</v>
      </c>
      <c r="O3118" s="50">
        <v>5.1265832084721071E-4</v>
      </c>
      <c r="P3118" s="50">
        <v>0.40908655553366469</v>
      </c>
      <c r="Q3118" s="50">
        <v>5.5864979316684899E-3</v>
      </c>
      <c r="R3118" s="50">
        <v>5.2001002959903867E-3</v>
      </c>
      <c r="S3118" s="50">
        <v>1.5777310821074571</v>
      </c>
      <c r="T3118" s="50">
        <v>7.7293326174564308E-3</v>
      </c>
      <c r="U3118" s="50">
        <v>3.0018573415527854</v>
      </c>
      <c r="V3118" s="51">
        <v>79.409959536127388</v>
      </c>
      <c r="X3118" s="49">
        <v>0.21508099999999999</v>
      </c>
      <c r="Y3118" s="49">
        <v>62.857799999999997</v>
      </c>
      <c r="Z3118" s="49">
        <v>0.41698000000000002</v>
      </c>
      <c r="AA3118" s="49">
        <v>8.0207700000000006</v>
      </c>
      <c r="AB3118" s="49">
        <v>6.0457900000000002</v>
      </c>
      <c r="AC3118" s="49">
        <v>0.186945</v>
      </c>
      <c r="AD3118" s="49">
        <v>4.53505</v>
      </c>
      <c r="AE3118" s="312"/>
      <c r="AF3118" s="343" t="s">
        <v>1743</v>
      </c>
      <c r="AG3118" s="343">
        <v>30</v>
      </c>
      <c r="AH3118" s="343">
        <v>15</v>
      </c>
      <c r="AI3118" s="343"/>
      <c r="AJ3118" s="343"/>
      <c r="AK3118" s="343"/>
      <c r="AL3118" s="343"/>
      <c r="AM3118" s="343"/>
      <c r="AN3118" s="343"/>
      <c r="AO3118" s="343"/>
      <c r="AP3118" s="343"/>
      <c r="AQ3118" s="343"/>
      <c r="AR3118" s="343"/>
      <c r="AS3118" s="343"/>
      <c r="AT3118" s="343"/>
      <c r="AU3118" s="343"/>
      <c r="AV3118" s="343"/>
      <c r="AW3118" s="343"/>
      <c r="AX3118" s="343"/>
      <c r="AY3118" s="343"/>
      <c r="AZ3118" s="343"/>
      <c r="BA3118" s="343"/>
      <c r="BB3118" s="343"/>
      <c r="BC3118" s="343"/>
      <c r="BD3118" s="343"/>
      <c r="BE3118" s="475"/>
      <c r="BF3118" s="475"/>
      <c r="BG3118" s="475"/>
      <c r="BH3118" s="475"/>
      <c r="BI3118" s="475"/>
      <c r="BJ3118" s="475"/>
      <c r="BK3118" s="475"/>
      <c r="BL3118" s="475"/>
      <c r="BM3118" s="475"/>
      <c r="BN3118" s="475"/>
      <c r="BO3118" s="475"/>
      <c r="BP3118" s="306"/>
      <c r="BQ3118" s="496"/>
      <c r="BR3118" s="496"/>
      <c r="BS3118" s="496"/>
      <c r="BT3118" s="496"/>
      <c r="BU3118" s="496"/>
      <c r="BV3118" s="496"/>
    </row>
    <row r="3119" spans="1:74" s="52" customFormat="1" ht="12.75">
      <c r="A3119" s="45">
        <v>2670.080468178493</v>
      </c>
      <c r="B3119" s="46" t="s">
        <v>364</v>
      </c>
      <c r="C3119" s="47" t="s">
        <v>354</v>
      </c>
      <c r="D3119" s="48">
        <v>5.0000000000000711</v>
      </c>
      <c r="E3119" s="49">
        <v>39.185499999999998</v>
      </c>
      <c r="F3119" s="49">
        <v>7.2894E-2</v>
      </c>
      <c r="G3119" s="49">
        <v>18.134899999999998</v>
      </c>
      <c r="H3119" s="49">
        <v>0.245592</v>
      </c>
      <c r="I3119" s="49">
        <v>0.23191000000000001</v>
      </c>
      <c r="J3119" s="49">
        <v>42.148899999999998</v>
      </c>
      <c r="K3119" s="49">
        <v>0.25081900000000001</v>
      </c>
      <c r="L3119" s="49">
        <v>100.299211</v>
      </c>
      <c r="M3119" s="47"/>
      <c r="N3119" s="50">
        <v>0.99640148590693278</v>
      </c>
      <c r="O3119" s="50">
        <v>1.4654674322821663E-3</v>
      </c>
      <c r="P3119" s="50">
        <v>0.38563827628030173</v>
      </c>
      <c r="Q3119" s="50">
        <v>5.023045152512411E-3</v>
      </c>
      <c r="R3119" s="50">
        <v>4.9947549847201367E-3</v>
      </c>
      <c r="S3119" s="50">
        <v>1.5977313776268611</v>
      </c>
      <c r="T3119" s="50">
        <v>6.8332459610227223E-3</v>
      </c>
      <c r="U3119" s="50">
        <v>2.9989476286392565</v>
      </c>
      <c r="V3119" s="51">
        <v>80.556409365212929</v>
      </c>
      <c r="X3119" s="49">
        <v>0.214341</v>
      </c>
      <c r="Y3119" s="49">
        <v>20.933399999999999</v>
      </c>
      <c r="Z3119" s="49">
        <v>0.42895499999999998</v>
      </c>
      <c r="AA3119" s="49">
        <v>8.8483099999999997</v>
      </c>
      <c r="AB3119" s="49">
        <v>6.3040099999999999</v>
      </c>
      <c r="AC3119" s="49">
        <v>0.18465400000000001</v>
      </c>
      <c r="AD3119" s="49">
        <v>4.8400499999999997</v>
      </c>
      <c r="AE3119" s="312"/>
      <c r="AF3119" s="343" t="s">
        <v>1743</v>
      </c>
      <c r="AG3119" s="343">
        <v>30</v>
      </c>
      <c r="AH3119" s="343">
        <v>15</v>
      </c>
      <c r="AI3119" s="343"/>
      <c r="AJ3119" s="343"/>
      <c r="AK3119" s="343"/>
      <c r="AL3119" s="343"/>
      <c r="AM3119" s="343"/>
      <c r="AN3119" s="343"/>
      <c r="AO3119" s="343"/>
      <c r="AP3119" s="343"/>
      <c r="AQ3119" s="343"/>
      <c r="AR3119" s="343"/>
      <c r="AS3119" s="343"/>
      <c r="AT3119" s="343"/>
      <c r="AU3119" s="343"/>
      <c r="AV3119" s="343"/>
      <c r="AW3119" s="343"/>
      <c r="AX3119" s="343"/>
      <c r="AY3119" s="343"/>
      <c r="AZ3119" s="343"/>
      <c r="BA3119" s="343"/>
      <c r="BB3119" s="343"/>
      <c r="BC3119" s="343"/>
      <c r="BD3119" s="343"/>
      <c r="BE3119" s="475"/>
      <c r="BF3119" s="475"/>
      <c r="BG3119" s="475"/>
      <c r="BH3119" s="475"/>
      <c r="BI3119" s="475"/>
      <c r="BJ3119" s="475"/>
      <c r="BK3119" s="475"/>
      <c r="BL3119" s="475"/>
      <c r="BM3119" s="475"/>
      <c r="BN3119" s="475"/>
      <c r="BO3119" s="475"/>
      <c r="BP3119" s="306"/>
      <c r="BQ3119" s="496"/>
      <c r="BR3119" s="496"/>
      <c r="BS3119" s="496"/>
      <c r="BT3119" s="496"/>
      <c r="BU3119" s="496"/>
      <c r="BV3119" s="496"/>
    </row>
    <row r="3120" spans="1:74" s="52" customFormat="1" ht="12.75">
      <c r="A3120" s="45">
        <v>2670.080468178493</v>
      </c>
      <c r="B3120" s="46" t="s">
        <v>364</v>
      </c>
      <c r="C3120" s="47" t="s">
        <v>354</v>
      </c>
      <c r="D3120" s="48">
        <v>10.000000000000071</v>
      </c>
      <c r="E3120" s="49">
        <v>39.343899999999998</v>
      </c>
      <c r="F3120" s="49">
        <v>4.1599999999999998E-2</v>
      </c>
      <c r="G3120" s="49">
        <v>17.270800000000001</v>
      </c>
      <c r="H3120" s="49">
        <v>0.21448600000000001</v>
      </c>
      <c r="I3120" s="49">
        <v>0.21671599999999999</v>
      </c>
      <c r="J3120" s="49">
        <v>42.959099999999999</v>
      </c>
      <c r="K3120" s="49">
        <v>0.233266</v>
      </c>
      <c r="L3120" s="49">
        <v>100.32009100000001</v>
      </c>
      <c r="M3120" s="47"/>
      <c r="N3120" s="50">
        <v>0.99592273755783756</v>
      </c>
      <c r="O3120" s="50">
        <v>8.3256276876841082E-4</v>
      </c>
      <c r="P3120" s="50">
        <v>0.36560884101408464</v>
      </c>
      <c r="Q3120" s="50">
        <v>4.3670793442979576E-3</v>
      </c>
      <c r="R3120" s="50">
        <v>4.6464894516184243E-3</v>
      </c>
      <c r="S3120" s="50">
        <v>1.6211080409473639</v>
      </c>
      <c r="T3120" s="50">
        <v>6.3264099378125141E-3</v>
      </c>
      <c r="U3120" s="50">
        <v>3.0000121529827308</v>
      </c>
      <c r="V3120" s="51">
        <v>81.597335567354421</v>
      </c>
      <c r="X3120" s="49">
        <v>0.214029</v>
      </c>
      <c r="Y3120" s="49">
        <v>38.549399999999999</v>
      </c>
      <c r="Z3120" s="49">
        <v>0.440189</v>
      </c>
      <c r="AA3120" s="49">
        <v>10.263999999999999</v>
      </c>
      <c r="AB3120" s="49">
        <v>6.5118799999999997</v>
      </c>
      <c r="AC3120" s="49">
        <v>0.182308</v>
      </c>
      <c r="AD3120" s="49">
        <v>5.1573900000000004</v>
      </c>
      <c r="AE3120" s="312"/>
      <c r="AF3120" s="343" t="s">
        <v>1743</v>
      </c>
      <c r="AG3120" s="343">
        <v>30</v>
      </c>
      <c r="AH3120" s="343">
        <v>15</v>
      </c>
      <c r="AI3120" s="343"/>
      <c r="AJ3120" s="343"/>
      <c r="AK3120" s="343"/>
      <c r="AL3120" s="343"/>
      <c r="AM3120" s="343"/>
      <c r="AN3120" s="343"/>
      <c r="AO3120" s="343"/>
      <c r="AP3120" s="343"/>
      <c r="AQ3120" s="343"/>
      <c r="AR3120" s="343"/>
      <c r="AS3120" s="343"/>
      <c r="AT3120" s="343"/>
      <c r="AU3120" s="343"/>
      <c r="AV3120" s="343"/>
      <c r="AW3120" s="343"/>
      <c r="AX3120" s="343"/>
      <c r="AY3120" s="343"/>
      <c r="AZ3120" s="343"/>
      <c r="BA3120" s="343"/>
      <c r="BB3120" s="343"/>
      <c r="BC3120" s="343"/>
      <c r="BD3120" s="343"/>
      <c r="BE3120" s="475"/>
      <c r="BF3120" s="475"/>
      <c r="BG3120" s="475"/>
      <c r="BH3120" s="475"/>
      <c r="BI3120" s="475"/>
      <c r="BJ3120" s="475"/>
      <c r="BK3120" s="475"/>
      <c r="BL3120" s="475"/>
      <c r="BM3120" s="475"/>
      <c r="BN3120" s="475"/>
      <c r="BO3120" s="475"/>
      <c r="BP3120" s="306"/>
      <c r="BQ3120" s="496"/>
      <c r="BR3120" s="496"/>
      <c r="BS3120" s="496"/>
      <c r="BT3120" s="496"/>
      <c r="BU3120" s="496"/>
      <c r="BV3120" s="496"/>
    </row>
    <row r="3121" spans="1:74" s="52" customFormat="1" ht="12.75">
      <c r="A3121" s="45">
        <v>2670.080468178493</v>
      </c>
      <c r="B3121" s="46" t="s">
        <v>364</v>
      </c>
      <c r="C3121" s="47" t="s">
        <v>354</v>
      </c>
      <c r="D3121" s="48">
        <v>15.000000000000071</v>
      </c>
      <c r="E3121" s="49">
        <v>39.533799999999999</v>
      </c>
      <c r="F3121" s="49">
        <v>6.0354999999999999E-2</v>
      </c>
      <c r="G3121" s="49">
        <v>16.441800000000001</v>
      </c>
      <c r="H3121" s="49">
        <v>0.28092499999999998</v>
      </c>
      <c r="I3121" s="49">
        <v>0.22606999999999999</v>
      </c>
      <c r="J3121" s="49">
        <v>43.6492</v>
      </c>
      <c r="K3121" s="49">
        <v>0.23960899999999999</v>
      </c>
      <c r="L3121" s="49">
        <v>100.491015</v>
      </c>
      <c r="M3121" s="47"/>
      <c r="N3121" s="50">
        <v>0.99509222183747847</v>
      </c>
      <c r="O3121" s="50">
        <v>1.2011118178242319E-3</v>
      </c>
      <c r="P3121" s="50">
        <v>0.34609882575698664</v>
      </c>
      <c r="Q3121" s="50">
        <v>5.6876000929576963E-3</v>
      </c>
      <c r="R3121" s="50">
        <v>4.8197381502506119E-3</v>
      </c>
      <c r="S3121" s="50">
        <v>1.6378706653742641</v>
      </c>
      <c r="T3121" s="50">
        <v>6.4618302463829982E-3</v>
      </c>
      <c r="U3121" s="50">
        <v>2.9989898470263876</v>
      </c>
      <c r="V3121" s="51">
        <v>82.555234477943387</v>
      </c>
      <c r="X3121" s="49">
        <v>0.21354899999999999</v>
      </c>
      <c r="Y3121" s="49">
        <v>27.657</v>
      </c>
      <c r="Z3121" s="49">
        <v>0.45178400000000002</v>
      </c>
      <c r="AA3121" s="49">
        <v>7.7993699999999997</v>
      </c>
      <c r="AB3121" s="49">
        <v>6.2092900000000002</v>
      </c>
      <c r="AC3121" s="49">
        <v>0.18037600000000001</v>
      </c>
      <c r="AD3121" s="49">
        <v>5.0110299999999999</v>
      </c>
      <c r="AE3121" s="312"/>
      <c r="AF3121" s="343" t="s">
        <v>1743</v>
      </c>
      <c r="AG3121" s="343">
        <v>30</v>
      </c>
      <c r="AH3121" s="343">
        <v>15</v>
      </c>
      <c r="AI3121" s="343"/>
      <c r="AJ3121" s="343"/>
      <c r="AK3121" s="343"/>
      <c r="AL3121" s="343"/>
      <c r="AM3121" s="343"/>
      <c r="AN3121" s="343"/>
      <c r="AO3121" s="343"/>
      <c r="AP3121" s="343"/>
      <c r="AQ3121" s="343"/>
      <c r="AR3121" s="343"/>
      <c r="AS3121" s="343"/>
      <c r="AT3121" s="343"/>
      <c r="AU3121" s="343"/>
      <c r="AV3121" s="343"/>
      <c r="AW3121" s="343"/>
      <c r="AX3121" s="343"/>
      <c r="AY3121" s="343"/>
      <c r="AZ3121" s="343"/>
      <c r="BA3121" s="343"/>
      <c r="BB3121" s="343"/>
      <c r="BC3121" s="343"/>
      <c r="BD3121" s="343"/>
      <c r="BE3121" s="475"/>
      <c r="BF3121" s="475"/>
      <c r="BG3121" s="475"/>
      <c r="BH3121" s="475"/>
      <c r="BI3121" s="475"/>
      <c r="BJ3121" s="475"/>
      <c r="BK3121" s="475"/>
      <c r="BL3121" s="475"/>
      <c r="BM3121" s="475"/>
      <c r="BN3121" s="475"/>
      <c r="BO3121" s="475"/>
      <c r="BP3121" s="306"/>
      <c r="BQ3121" s="496"/>
      <c r="BR3121" s="496"/>
      <c r="BS3121" s="496"/>
      <c r="BT3121" s="496"/>
      <c r="BU3121" s="496"/>
      <c r="BV3121" s="496"/>
    </row>
    <row r="3122" spans="1:74" s="52" customFormat="1" ht="12.75">
      <c r="A3122" s="45">
        <v>2670.080468178493</v>
      </c>
      <c r="B3122" s="46" t="s">
        <v>364</v>
      </c>
      <c r="C3122" s="47" t="s">
        <v>354</v>
      </c>
      <c r="D3122" s="48">
        <v>20.000000000000071</v>
      </c>
      <c r="E3122" s="49">
        <v>39.550800000000002</v>
      </c>
      <c r="F3122" s="49">
        <v>8.7794999999999998E-2</v>
      </c>
      <c r="G3122" s="49">
        <v>15.609</v>
      </c>
      <c r="H3122" s="49">
        <v>0.29933500000000002</v>
      </c>
      <c r="I3122" s="49">
        <v>0.196771</v>
      </c>
      <c r="J3122" s="49">
        <v>44.257100000000001</v>
      </c>
      <c r="K3122" s="49">
        <v>0.212453</v>
      </c>
      <c r="L3122" s="49">
        <v>100.260813</v>
      </c>
      <c r="M3122" s="47"/>
      <c r="N3122" s="50">
        <v>0.99409138310876499</v>
      </c>
      <c r="O3122" s="50">
        <v>1.7446818177276461E-3</v>
      </c>
      <c r="P3122" s="50">
        <v>0.32809688826037742</v>
      </c>
      <c r="Q3122" s="50">
        <v>6.0516308657231031E-3</v>
      </c>
      <c r="R3122" s="50">
        <v>4.1890724234851656E-3</v>
      </c>
      <c r="S3122" s="50">
        <v>1.6582978407586422</v>
      </c>
      <c r="T3122" s="50">
        <v>5.721258258671127E-3</v>
      </c>
      <c r="U3122" s="50">
        <v>2.999601588080854</v>
      </c>
      <c r="V3122" s="51">
        <v>83.482795062469378</v>
      </c>
      <c r="X3122" s="49">
        <v>0.21356700000000001</v>
      </c>
      <c r="Y3122" s="49">
        <v>18.323399999999999</v>
      </c>
      <c r="Z3122" s="49">
        <v>0.46387499999999998</v>
      </c>
      <c r="AA3122" s="49">
        <v>7.4256599999999997</v>
      </c>
      <c r="AB3122" s="49">
        <v>7.01762</v>
      </c>
      <c r="AC3122" s="49">
        <v>0.17864099999999999</v>
      </c>
      <c r="AD3122" s="49">
        <v>5.4859499999999999</v>
      </c>
      <c r="AE3122" s="312"/>
      <c r="AF3122" s="343" t="s">
        <v>1743</v>
      </c>
      <c r="AG3122" s="343">
        <v>30</v>
      </c>
      <c r="AH3122" s="343">
        <v>15</v>
      </c>
      <c r="AI3122" s="343"/>
      <c r="AJ3122" s="343"/>
      <c r="AK3122" s="343"/>
      <c r="AL3122" s="343"/>
      <c r="AM3122" s="343"/>
      <c r="AN3122" s="343"/>
      <c r="AO3122" s="343"/>
      <c r="AP3122" s="343"/>
      <c r="AQ3122" s="343"/>
      <c r="AR3122" s="343"/>
      <c r="AS3122" s="343"/>
      <c r="AT3122" s="343"/>
      <c r="AU3122" s="343"/>
      <c r="AV3122" s="343"/>
      <c r="AW3122" s="343"/>
      <c r="AX3122" s="343"/>
      <c r="AY3122" s="343"/>
      <c r="AZ3122" s="343"/>
      <c r="BA3122" s="343"/>
      <c r="BB3122" s="343"/>
      <c r="BC3122" s="343"/>
      <c r="BD3122" s="343"/>
      <c r="BE3122" s="475"/>
      <c r="BF3122" s="475"/>
      <c r="BG3122" s="475"/>
      <c r="BH3122" s="475"/>
      <c r="BI3122" s="475"/>
      <c r="BJ3122" s="475"/>
      <c r="BK3122" s="475"/>
      <c r="BL3122" s="475"/>
      <c r="BM3122" s="475"/>
      <c r="BN3122" s="475"/>
      <c r="BO3122" s="475"/>
      <c r="BP3122" s="306"/>
      <c r="BQ3122" s="496"/>
      <c r="BR3122" s="496"/>
      <c r="BS3122" s="496"/>
      <c r="BT3122" s="496"/>
      <c r="BU3122" s="496"/>
      <c r="BV3122" s="496"/>
    </row>
    <row r="3123" spans="1:74" s="52" customFormat="1" ht="12.75">
      <c r="A3123" s="45">
        <v>2670.080468178493</v>
      </c>
      <c r="B3123" s="46" t="s">
        <v>364</v>
      </c>
      <c r="C3123" s="47" t="s">
        <v>354</v>
      </c>
      <c r="D3123" s="48">
        <v>25.000000000000071</v>
      </c>
      <c r="E3123" s="49">
        <v>39.770000000000003</v>
      </c>
      <c r="F3123" s="49">
        <v>7.0808999999999997E-2</v>
      </c>
      <c r="G3123" s="49">
        <v>14.7783</v>
      </c>
      <c r="H3123" s="49">
        <v>0.34574300000000002</v>
      </c>
      <c r="I3123" s="49">
        <v>0.177816</v>
      </c>
      <c r="J3123" s="49">
        <v>44.773600000000002</v>
      </c>
      <c r="K3123" s="49">
        <v>0.198577</v>
      </c>
      <c r="L3123" s="49">
        <v>100.15516500000001</v>
      </c>
      <c r="M3123" s="47"/>
      <c r="N3123" s="50">
        <v>0.9967561282014179</v>
      </c>
      <c r="O3123" s="50">
        <v>1.4031277040345794E-3</v>
      </c>
      <c r="P3123" s="50">
        <v>0.30975176946779936</v>
      </c>
      <c r="Q3123" s="50">
        <v>6.9699652344521685E-3</v>
      </c>
      <c r="R3123" s="50">
        <v>3.7747648227698547E-3</v>
      </c>
      <c r="S3123" s="50">
        <v>1.6728765141163429</v>
      </c>
      <c r="T3123" s="50">
        <v>5.3323655776650837E-3</v>
      </c>
      <c r="U3123" s="50">
        <v>2.9980556288798259</v>
      </c>
      <c r="V3123" s="51">
        <v>84.376709843569955</v>
      </c>
      <c r="X3123" s="49">
        <v>0.21296999999999999</v>
      </c>
      <c r="Y3123" s="49">
        <v>24.3429</v>
      </c>
      <c r="Z3123" s="49">
        <v>0.47769899999999998</v>
      </c>
      <c r="AA3123" s="49">
        <v>6.5517300000000001</v>
      </c>
      <c r="AB3123" s="49">
        <v>7.7762900000000004</v>
      </c>
      <c r="AC3123" s="49">
        <v>0.177125</v>
      </c>
      <c r="AD3123" s="49">
        <v>5.7308700000000004</v>
      </c>
      <c r="AE3123" s="312"/>
      <c r="AF3123" s="343" t="s">
        <v>1743</v>
      </c>
      <c r="AG3123" s="343">
        <v>30</v>
      </c>
      <c r="AH3123" s="343">
        <v>15</v>
      </c>
      <c r="AI3123" s="343"/>
      <c r="AJ3123" s="343"/>
      <c r="AK3123" s="343"/>
      <c r="AL3123" s="343"/>
      <c r="AM3123" s="343"/>
      <c r="AN3123" s="343"/>
      <c r="AO3123" s="343"/>
      <c r="AP3123" s="343"/>
      <c r="AQ3123" s="343"/>
      <c r="AR3123" s="343"/>
      <c r="AS3123" s="343"/>
      <c r="AT3123" s="343"/>
      <c r="AU3123" s="343"/>
      <c r="AV3123" s="343"/>
      <c r="AW3123" s="343"/>
      <c r="AX3123" s="343"/>
      <c r="AY3123" s="343"/>
      <c r="AZ3123" s="343"/>
      <c r="BA3123" s="343"/>
      <c r="BB3123" s="343"/>
      <c r="BC3123" s="343"/>
      <c r="BD3123" s="343"/>
      <c r="BE3123" s="475"/>
      <c r="BF3123" s="475"/>
      <c r="BG3123" s="475"/>
      <c r="BH3123" s="475"/>
      <c r="BI3123" s="475"/>
      <c r="BJ3123" s="475"/>
      <c r="BK3123" s="475"/>
      <c r="BL3123" s="475"/>
      <c r="BM3123" s="475"/>
      <c r="BN3123" s="475"/>
      <c r="BO3123" s="475"/>
      <c r="BP3123" s="306"/>
      <c r="BQ3123" s="496"/>
      <c r="BR3123" s="496"/>
      <c r="BS3123" s="496"/>
      <c r="BT3123" s="496"/>
      <c r="BU3123" s="496"/>
      <c r="BV3123" s="496"/>
    </row>
    <row r="3124" spans="1:74" s="52" customFormat="1" ht="12.75">
      <c r="A3124" s="45">
        <v>2670.080468178493</v>
      </c>
      <c r="B3124" s="46" t="s">
        <v>364</v>
      </c>
      <c r="C3124" s="47" t="s">
        <v>354</v>
      </c>
      <c r="D3124" s="48">
        <v>30.000000000000071</v>
      </c>
      <c r="E3124" s="49">
        <v>39.756399999999999</v>
      </c>
      <c r="F3124" s="49">
        <v>7.0023000000000002E-2</v>
      </c>
      <c r="G3124" s="49">
        <v>14.1645</v>
      </c>
      <c r="H3124" s="49">
        <v>0.34873500000000002</v>
      </c>
      <c r="I3124" s="49">
        <v>0.193245</v>
      </c>
      <c r="J3124" s="49">
        <v>45.4968</v>
      </c>
      <c r="K3124" s="49">
        <v>0.206315</v>
      </c>
      <c r="L3124" s="49">
        <v>100.279938</v>
      </c>
      <c r="M3124" s="47"/>
      <c r="N3124" s="50">
        <v>0.99285539923154853</v>
      </c>
      <c r="O3124" s="50">
        <v>1.3825953081705021E-3</v>
      </c>
      <c r="P3124" s="50">
        <v>0.29582589909304752</v>
      </c>
      <c r="Q3124" s="50">
        <v>7.0051651640487969E-3</v>
      </c>
      <c r="R3124" s="50">
        <v>4.0876429659147066E-3</v>
      </c>
      <c r="S3124" s="50">
        <v>1.6938242557750138</v>
      </c>
      <c r="T3124" s="50">
        <v>5.5203600215983977E-3</v>
      </c>
      <c r="U3124" s="50">
        <v>3.0017940150902649</v>
      </c>
      <c r="V3124" s="51">
        <v>85.131763070545205</v>
      </c>
      <c r="X3124" s="49">
        <v>0.21307799999999999</v>
      </c>
      <c r="Y3124" s="49">
        <v>24.263200000000001</v>
      </c>
      <c r="Z3124" s="49">
        <v>0.48749399999999998</v>
      </c>
      <c r="AA3124" s="49">
        <v>6.41099</v>
      </c>
      <c r="AB3124" s="49">
        <v>6.9808199999999996</v>
      </c>
      <c r="AC3124" s="49">
        <v>0.175317</v>
      </c>
      <c r="AD3124" s="49">
        <v>5.6195700000000004</v>
      </c>
      <c r="AE3124" s="312"/>
      <c r="AF3124" s="343" t="s">
        <v>1743</v>
      </c>
      <c r="AG3124" s="343">
        <v>30</v>
      </c>
      <c r="AH3124" s="343">
        <v>15</v>
      </c>
      <c r="AI3124" s="343"/>
      <c r="AJ3124" s="343"/>
      <c r="AK3124" s="343"/>
      <c r="AL3124" s="343"/>
      <c r="AM3124" s="343"/>
      <c r="AN3124" s="343"/>
      <c r="AO3124" s="343"/>
      <c r="AP3124" s="343"/>
      <c r="AQ3124" s="343"/>
      <c r="AR3124" s="343"/>
      <c r="AS3124" s="343"/>
      <c r="AT3124" s="343"/>
      <c r="AU3124" s="343"/>
      <c r="AV3124" s="343"/>
      <c r="AW3124" s="343"/>
      <c r="AX3124" s="343"/>
      <c r="AY3124" s="343"/>
      <c r="AZ3124" s="343"/>
      <c r="BA3124" s="343"/>
      <c r="BB3124" s="343"/>
      <c r="BC3124" s="343"/>
      <c r="BD3124" s="343"/>
      <c r="BE3124" s="475"/>
      <c r="BF3124" s="475"/>
      <c r="BG3124" s="475"/>
      <c r="BH3124" s="475"/>
      <c r="BI3124" s="475"/>
      <c r="BJ3124" s="475"/>
      <c r="BK3124" s="475"/>
      <c r="BL3124" s="475"/>
      <c r="BM3124" s="475"/>
      <c r="BN3124" s="475"/>
      <c r="BO3124" s="475"/>
      <c r="BP3124" s="306"/>
      <c r="BQ3124" s="496"/>
      <c r="BR3124" s="496"/>
      <c r="BS3124" s="496"/>
      <c r="BT3124" s="496"/>
      <c r="BU3124" s="496"/>
      <c r="BV3124" s="496"/>
    </row>
    <row r="3125" spans="1:74" s="52" customFormat="1" ht="12.75">
      <c r="A3125" s="45">
        <v>2670.080468178493</v>
      </c>
      <c r="B3125" s="46" t="s">
        <v>364</v>
      </c>
      <c r="C3125" s="47" t="s">
        <v>354</v>
      </c>
      <c r="D3125" s="48">
        <v>35.000000000000071</v>
      </c>
      <c r="E3125" s="49">
        <v>39.8095</v>
      </c>
      <c r="F3125" s="49">
        <v>8.9706999999999995E-2</v>
      </c>
      <c r="G3125" s="49">
        <v>13.7028</v>
      </c>
      <c r="H3125" s="49">
        <v>0.334283</v>
      </c>
      <c r="I3125" s="49">
        <v>0.17081099999999999</v>
      </c>
      <c r="J3125" s="49">
        <v>45.8949</v>
      </c>
      <c r="K3125" s="49">
        <v>0.18202399999999999</v>
      </c>
      <c r="L3125" s="49">
        <v>100.22302599999999</v>
      </c>
      <c r="M3125" s="47"/>
      <c r="N3125" s="50">
        <v>0.99240818639775019</v>
      </c>
      <c r="O3125" s="50">
        <v>1.7680940529155608E-3</v>
      </c>
      <c r="P3125" s="50">
        <v>0.285672824115419</v>
      </c>
      <c r="Q3125" s="50">
        <v>6.7028854668309814E-3</v>
      </c>
      <c r="R3125" s="50">
        <v>3.6066598865297957E-3</v>
      </c>
      <c r="S3125" s="50">
        <v>1.7055976486766977</v>
      </c>
      <c r="T3125" s="50">
        <v>4.861719702615363E-3</v>
      </c>
      <c r="U3125" s="50">
        <v>3.0017638873646453</v>
      </c>
      <c r="V3125" s="51">
        <v>85.653740764063329</v>
      </c>
      <c r="X3125" s="49">
        <v>0.21295500000000001</v>
      </c>
      <c r="Y3125" s="49">
        <v>18.8217</v>
      </c>
      <c r="Z3125" s="49">
        <v>0.49647200000000002</v>
      </c>
      <c r="AA3125" s="49">
        <v>6.7263400000000004</v>
      </c>
      <c r="AB3125" s="49">
        <v>7.7905800000000003</v>
      </c>
      <c r="AC3125" s="49">
        <v>0.17425099999999999</v>
      </c>
      <c r="AD3125" s="49">
        <v>6.4743599999999999</v>
      </c>
      <c r="AE3125" s="312"/>
      <c r="AF3125" s="343" t="s">
        <v>1743</v>
      </c>
      <c r="AG3125" s="343">
        <v>30</v>
      </c>
      <c r="AH3125" s="343">
        <v>15</v>
      </c>
      <c r="AI3125" s="343"/>
      <c r="AJ3125" s="343"/>
      <c r="AK3125" s="343"/>
      <c r="AL3125" s="343"/>
      <c r="AM3125" s="343"/>
      <c r="AN3125" s="343"/>
      <c r="AO3125" s="343"/>
      <c r="AP3125" s="343"/>
      <c r="AQ3125" s="343"/>
      <c r="AR3125" s="343"/>
      <c r="AS3125" s="343"/>
      <c r="AT3125" s="343"/>
      <c r="AU3125" s="343"/>
      <c r="AV3125" s="343"/>
      <c r="AW3125" s="343"/>
      <c r="AX3125" s="343"/>
      <c r="AY3125" s="343"/>
      <c r="AZ3125" s="343"/>
      <c r="BA3125" s="343"/>
      <c r="BB3125" s="343"/>
      <c r="BC3125" s="343"/>
      <c r="BD3125" s="343"/>
      <c r="BE3125" s="475"/>
      <c r="BF3125" s="475"/>
      <c r="BG3125" s="475"/>
      <c r="BH3125" s="475"/>
      <c r="BI3125" s="475"/>
      <c r="BJ3125" s="475"/>
      <c r="BK3125" s="475"/>
      <c r="BL3125" s="475"/>
      <c r="BM3125" s="475"/>
      <c r="BN3125" s="475"/>
      <c r="BO3125" s="475"/>
      <c r="BP3125" s="306"/>
      <c r="BQ3125" s="496"/>
      <c r="BR3125" s="496"/>
      <c r="BS3125" s="496"/>
      <c r="BT3125" s="496"/>
      <c r="BU3125" s="496"/>
      <c r="BV3125" s="496"/>
    </row>
    <row r="3126" spans="1:74" s="52" customFormat="1" ht="12.75">
      <c r="A3126" s="45">
        <v>2670.080468178493</v>
      </c>
      <c r="B3126" s="46" t="s">
        <v>364</v>
      </c>
      <c r="C3126" s="47" t="s">
        <v>354</v>
      </c>
      <c r="D3126" s="48">
        <v>40.000000000000071</v>
      </c>
      <c r="E3126" s="49">
        <v>39.984999999999999</v>
      </c>
      <c r="F3126" s="49">
        <v>7.7451000000000006E-2</v>
      </c>
      <c r="G3126" s="49">
        <v>13.2088</v>
      </c>
      <c r="H3126" s="49">
        <v>0.326899</v>
      </c>
      <c r="I3126" s="49">
        <v>0.17329</v>
      </c>
      <c r="J3126" s="49">
        <v>46.232399999999998</v>
      </c>
      <c r="K3126" s="49">
        <v>0.20349300000000001</v>
      </c>
      <c r="L3126" s="49">
        <v>100.250759</v>
      </c>
      <c r="M3126" s="47"/>
      <c r="N3126" s="50">
        <v>0.99401566164884825</v>
      </c>
      <c r="O3126" s="50">
        <v>1.5222941251728564E-3</v>
      </c>
      <c r="P3126" s="50">
        <v>0.27460945436166634</v>
      </c>
      <c r="Q3126" s="50">
        <v>6.5366256116488435E-3</v>
      </c>
      <c r="R3126" s="50">
        <v>3.6488446007928469E-3</v>
      </c>
      <c r="S3126" s="50">
        <v>1.7133698142657117</v>
      </c>
      <c r="T3126" s="50">
        <v>5.4200494480939358E-3</v>
      </c>
      <c r="U3126" s="50">
        <v>3.000395079408225</v>
      </c>
      <c r="V3126" s="51">
        <v>86.186503114226468</v>
      </c>
      <c r="X3126" s="49">
        <v>0.212501</v>
      </c>
      <c r="Y3126" s="49">
        <v>21.789400000000001</v>
      </c>
      <c r="Z3126" s="49">
        <v>0.50600299999999998</v>
      </c>
      <c r="AA3126" s="49">
        <v>6.9068500000000004</v>
      </c>
      <c r="AB3126" s="49">
        <v>7.7596299999999996</v>
      </c>
      <c r="AC3126" s="49">
        <v>0.173343</v>
      </c>
      <c r="AD3126" s="49">
        <v>5.8292799999999998</v>
      </c>
      <c r="AE3126" s="312"/>
      <c r="AF3126" s="343" t="s">
        <v>1743</v>
      </c>
      <c r="AG3126" s="343">
        <v>30</v>
      </c>
      <c r="AH3126" s="343">
        <v>15</v>
      </c>
      <c r="AI3126" s="343"/>
      <c r="AJ3126" s="343"/>
      <c r="AK3126" s="343"/>
      <c r="AL3126" s="343"/>
      <c r="AM3126" s="343"/>
      <c r="AN3126" s="343"/>
      <c r="AO3126" s="343"/>
      <c r="AP3126" s="343"/>
      <c r="AQ3126" s="343"/>
      <c r="AR3126" s="343"/>
      <c r="AS3126" s="343"/>
      <c r="AT3126" s="343"/>
      <c r="AU3126" s="343"/>
      <c r="AV3126" s="343"/>
      <c r="AW3126" s="343"/>
      <c r="AX3126" s="343"/>
      <c r="AY3126" s="343"/>
      <c r="AZ3126" s="343"/>
      <c r="BA3126" s="343"/>
      <c r="BB3126" s="343"/>
      <c r="BC3126" s="343"/>
      <c r="BD3126" s="343"/>
      <c r="BE3126" s="475"/>
      <c r="BF3126" s="475"/>
      <c r="BG3126" s="475"/>
      <c r="BH3126" s="475"/>
      <c r="BI3126" s="475"/>
      <c r="BJ3126" s="475"/>
      <c r="BK3126" s="475"/>
      <c r="BL3126" s="475"/>
      <c r="BM3126" s="475"/>
      <c r="BN3126" s="475"/>
      <c r="BO3126" s="475"/>
      <c r="BP3126" s="306"/>
      <c r="BQ3126" s="496"/>
      <c r="BR3126" s="496"/>
      <c r="BS3126" s="496"/>
      <c r="BT3126" s="496"/>
      <c r="BU3126" s="496"/>
      <c r="BV3126" s="496"/>
    </row>
    <row r="3127" spans="1:74" s="52" customFormat="1" ht="12.75">
      <c r="A3127" s="45">
        <v>2670.080468178493</v>
      </c>
      <c r="B3127" s="46" t="s">
        <v>364</v>
      </c>
      <c r="C3127" s="47" t="s">
        <v>354</v>
      </c>
      <c r="D3127" s="48">
        <v>45.000000000000071</v>
      </c>
      <c r="E3127" s="49">
        <v>40.0075</v>
      </c>
      <c r="F3127" s="49">
        <v>8.8076000000000002E-2</v>
      </c>
      <c r="G3127" s="49">
        <v>12.7806</v>
      </c>
      <c r="H3127" s="49">
        <v>0.408302</v>
      </c>
      <c r="I3127" s="49">
        <v>0.190306</v>
      </c>
      <c r="J3127" s="49">
        <v>46.454599999999999</v>
      </c>
      <c r="K3127" s="49">
        <v>0.19195100000000001</v>
      </c>
      <c r="L3127" s="49">
        <v>100.157978</v>
      </c>
      <c r="M3127" s="47"/>
      <c r="N3127" s="50">
        <v>0.99403820786445241</v>
      </c>
      <c r="O3127" s="50">
        <v>1.7301934423140021E-3</v>
      </c>
      <c r="P3127" s="50">
        <v>0.26556381598544854</v>
      </c>
      <c r="Q3127" s="50">
        <v>8.1599418418049074E-3</v>
      </c>
      <c r="R3127" s="50">
        <v>4.0049756876907342E-3</v>
      </c>
      <c r="S3127" s="50">
        <v>1.7206753385674016</v>
      </c>
      <c r="T3127" s="50">
        <v>5.1098681037426083E-3</v>
      </c>
      <c r="U3127" s="50">
        <v>3.0003553627455433</v>
      </c>
      <c r="V3127" s="51">
        <v>86.629816687646894</v>
      </c>
      <c r="X3127" s="49">
        <v>0.21248300000000001</v>
      </c>
      <c r="Y3127" s="49">
        <v>19.0763</v>
      </c>
      <c r="Z3127" s="49">
        <v>0.51417000000000002</v>
      </c>
      <c r="AA3127" s="49">
        <v>5.5791000000000004</v>
      </c>
      <c r="AB3127" s="49">
        <v>7.0134100000000004</v>
      </c>
      <c r="AC3127" s="49">
        <v>0.17272699999999999</v>
      </c>
      <c r="AD3127" s="49">
        <v>6.0641600000000002</v>
      </c>
      <c r="AE3127" s="312"/>
      <c r="AF3127" s="343" t="s">
        <v>1743</v>
      </c>
      <c r="AG3127" s="343">
        <v>30</v>
      </c>
      <c r="AH3127" s="343">
        <v>15</v>
      </c>
      <c r="AI3127" s="343"/>
      <c r="AJ3127" s="343"/>
      <c r="AK3127" s="343"/>
      <c r="AL3127" s="343"/>
      <c r="AM3127" s="343"/>
      <c r="AN3127" s="343"/>
      <c r="AO3127" s="343"/>
      <c r="AP3127" s="343"/>
      <c r="AQ3127" s="343"/>
      <c r="AR3127" s="343"/>
      <c r="AS3127" s="343"/>
      <c r="AT3127" s="343"/>
      <c r="AU3127" s="343"/>
      <c r="AV3127" s="343"/>
      <c r="AW3127" s="343"/>
      <c r="AX3127" s="343"/>
      <c r="AY3127" s="343"/>
      <c r="AZ3127" s="343"/>
      <c r="BA3127" s="343"/>
      <c r="BB3127" s="343"/>
      <c r="BC3127" s="343"/>
      <c r="BD3127" s="343"/>
      <c r="BE3127" s="475"/>
      <c r="BF3127" s="475"/>
      <c r="BG3127" s="475"/>
      <c r="BH3127" s="475"/>
      <c r="BI3127" s="475"/>
      <c r="BJ3127" s="475"/>
      <c r="BK3127" s="475"/>
      <c r="BL3127" s="475"/>
      <c r="BM3127" s="475"/>
      <c r="BN3127" s="475"/>
      <c r="BO3127" s="475"/>
      <c r="BP3127" s="306"/>
      <c r="BQ3127" s="496"/>
      <c r="BR3127" s="496"/>
      <c r="BS3127" s="496"/>
      <c r="BT3127" s="496"/>
      <c r="BU3127" s="496"/>
      <c r="BV3127" s="496"/>
    </row>
    <row r="3128" spans="1:74" s="52" customFormat="1" ht="12.75">
      <c r="A3128" s="45">
        <v>2670.080468178493</v>
      </c>
      <c r="B3128" s="46" t="s">
        <v>364</v>
      </c>
      <c r="C3128" s="47" t="s">
        <v>354</v>
      </c>
      <c r="D3128" s="48">
        <v>50.000000000000071</v>
      </c>
      <c r="E3128" s="49">
        <v>40.226399999999998</v>
      </c>
      <c r="F3128" s="49">
        <v>6.8180000000000004E-2</v>
      </c>
      <c r="G3128" s="49">
        <v>12.560700000000001</v>
      </c>
      <c r="H3128" s="49">
        <v>0.36934899999999998</v>
      </c>
      <c r="I3128" s="49">
        <v>0.170047</v>
      </c>
      <c r="J3128" s="49">
        <v>46.8628</v>
      </c>
      <c r="K3128" s="49">
        <v>0.22053800000000001</v>
      </c>
      <c r="L3128" s="49">
        <v>100.50278800000001</v>
      </c>
      <c r="M3128" s="47"/>
      <c r="N3128" s="50">
        <v>0.9948091329032579</v>
      </c>
      <c r="O3128" s="50">
        <v>1.3330947185753253E-3</v>
      </c>
      <c r="P3128" s="50">
        <v>0.25977564567431927</v>
      </c>
      <c r="Q3128" s="50">
        <v>7.3469894429384905E-3</v>
      </c>
      <c r="R3128" s="50">
        <v>3.5619130161624224E-3</v>
      </c>
      <c r="S3128" s="50">
        <v>1.7276882319799629</v>
      </c>
      <c r="T3128" s="50">
        <v>5.8434546123248953E-3</v>
      </c>
      <c r="U3128" s="50">
        <v>3.0010805341182247</v>
      </c>
      <c r="V3128" s="51">
        <v>86.929289704579631</v>
      </c>
      <c r="X3128" s="49">
        <v>0.211924</v>
      </c>
      <c r="Y3128" s="49">
        <v>25.165800000000001</v>
      </c>
      <c r="Z3128" s="49">
        <v>0.51954299999999998</v>
      </c>
      <c r="AA3128" s="49">
        <v>6.0341199999999997</v>
      </c>
      <c r="AB3128" s="49">
        <v>7.7376800000000001</v>
      </c>
      <c r="AC3128" s="49">
        <v>0.17175599999999999</v>
      </c>
      <c r="AD3128" s="49">
        <v>5.2497199999999999</v>
      </c>
      <c r="AE3128" s="312"/>
      <c r="AF3128" s="343" t="s">
        <v>1743</v>
      </c>
      <c r="AG3128" s="343">
        <v>30</v>
      </c>
      <c r="AH3128" s="343">
        <v>15</v>
      </c>
      <c r="AI3128" s="343"/>
      <c r="AJ3128" s="343"/>
      <c r="AK3128" s="343"/>
      <c r="AL3128" s="343"/>
      <c r="AM3128" s="343"/>
      <c r="AN3128" s="343"/>
      <c r="AO3128" s="343"/>
      <c r="AP3128" s="343"/>
      <c r="AQ3128" s="343"/>
      <c r="AR3128" s="343"/>
      <c r="AS3128" s="343"/>
      <c r="AT3128" s="343"/>
      <c r="AU3128" s="343"/>
      <c r="AV3128" s="343"/>
      <c r="AW3128" s="343"/>
      <c r="AX3128" s="343"/>
      <c r="AY3128" s="343"/>
      <c r="AZ3128" s="343"/>
      <c r="BA3128" s="343"/>
      <c r="BB3128" s="343"/>
      <c r="BC3128" s="343"/>
      <c r="BD3128" s="343"/>
      <c r="BE3128" s="475"/>
      <c r="BF3128" s="475"/>
      <c r="BG3128" s="475"/>
      <c r="BH3128" s="475"/>
      <c r="BI3128" s="475"/>
      <c r="BJ3128" s="475"/>
      <c r="BK3128" s="475"/>
      <c r="BL3128" s="475"/>
      <c r="BM3128" s="475"/>
      <c r="BN3128" s="475"/>
      <c r="BO3128" s="475"/>
      <c r="BP3128" s="306"/>
      <c r="BQ3128" s="496"/>
      <c r="BR3128" s="496"/>
      <c r="BS3128" s="496"/>
      <c r="BT3128" s="496"/>
      <c r="BU3128" s="496"/>
      <c r="BV3128" s="496"/>
    </row>
    <row r="3129" spans="1:74" s="52" customFormat="1" ht="12.75">
      <c r="A3129" s="45">
        <v>2670.080468178493</v>
      </c>
      <c r="B3129" s="46" t="s">
        <v>364</v>
      </c>
      <c r="C3129" s="47" t="s">
        <v>354</v>
      </c>
      <c r="D3129" s="48">
        <v>55.000000000000071</v>
      </c>
      <c r="E3129" s="49">
        <v>40.348399999999998</v>
      </c>
      <c r="F3129" s="49">
        <v>7.2256000000000001E-2</v>
      </c>
      <c r="G3129" s="49">
        <v>12.355399999999999</v>
      </c>
      <c r="H3129" s="49">
        <v>0.35879800000000001</v>
      </c>
      <c r="I3129" s="49">
        <v>0.15825800000000001</v>
      </c>
      <c r="J3129" s="49">
        <v>46.987400000000001</v>
      </c>
      <c r="K3129" s="49">
        <v>0.20778099999999999</v>
      </c>
      <c r="L3129" s="49">
        <v>100.54388899999999</v>
      </c>
      <c r="M3129" s="47"/>
      <c r="N3129" s="50">
        <v>0.99570508080641151</v>
      </c>
      <c r="O3129" s="50">
        <v>1.4097877630347528E-3</v>
      </c>
      <c r="P3129" s="50">
        <v>0.25498651284503537</v>
      </c>
      <c r="Q3129" s="50">
        <v>7.1219400158196123E-3</v>
      </c>
      <c r="R3129" s="50">
        <v>3.3079262453598059E-3</v>
      </c>
      <c r="S3129" s="50">
        <v>1.7285994305615886</v>
      </c>
      <c r="T3129" s="50">
        <v>5.4937372582557599E-3</v>
      </c>
      <c r="U3129" s="50">
        <v>2.9982413915528432</v>
      </c>
      <c r="V3129" s="51">
        <v>87.145174440633525</v>
      </c>
      <c r="X3129" s="49">
        <v>0.21152499999999999</v>
      </c>
      <c r="Y3129" s="49">
        <v>23.257400000000001</v>
      </c>
      <c r="Z3129" s="49">
        <v>0.52388800000000002</v>
      </c>
      <c r="AA3129" s="49">
        <v>6.2397900000000002</v>
      </c>
      <c r="AB3129" s="49">
        <v>8.4146300000000007</v>
      </c>
      <c r="AC3129" s="49">
        <v>0.17141899999999999</v>
      </c>
      <c r="AD3129" s="49">
        <v>5.6165399999999996</v>
      </c>
      <c r="AE3129" s="312"/>
      <c r="AF3129" s="343" t="s">
        <v>1743</v>
      </c>
      <c r="AG3129" s="343">
        <v>30</v>
      </c>
      <c r="AH3129" s="343">
        <v>15</v>
      </c>
      <c r="AI3129" s="343"/>
      <c r="AJ3129" s="343"/>
      <c r="AK3129" s="343"/>
      <c r="AL3129" s="343"/>
      <c r="AM3129" s="343"/>
      <c r="AN3129" s="343"/>
      <c r="AO3129" s="343"/>
      <c r="AP3129" s="343"/>
      <c r="AQ3129" s="343"/>
      <c r="AR3129" s="343"/>
      <c r="AS3129" s="343"/>
      <c r="AT3129" s="343"/>
      <c r="AU3129" s="343"/>
      <c r="AV3129" s="343"/>
      <c r="AW3129" s="343"/>
      <c r="AX3129" s="343"/>
      <c r="AY3129" s="343"/>
      <c r="AZ3129" s="343"/>
      <c r="BA3129" s="343"/>
      <c r="BB3129" s="343"/>
      <c r="BC3129" s="343"/>
      <c r="BD3129" s="343"/>
      <c r="BE3129" s="475"/>
      <c r="BF3129" s="475"/>
      <c r="BG3129" s="475"/>
      <c r="BH3129" s="475"/>
      <c r="BI3129" s="475"/>
      <c r="BJ3129" s="475"/>
      <c r="BK3129" s="475"/>
      <c r="BL3129" s="475"/>
      <c r="BM3129" s="475"/>
      <c r="BN3129" s="475"/>
      <c r="BO3129" s="475"/>
      <c r="BP3129" s="306"/>
      <c r="BQ3129" s="496"/>
      <c r="BR3129" s="496"/>
      <c r="BS3129" s="496"/>
      <c r="BT3129" s="496"/>
      <c r="BU3129" s="496"/>
      <c r="BV3129" s="496"/>
    </row>
    <row r="3130" spans="1:74" s="52" customFormat="1" ht="12.75">
      <c r="A3130" s="45">
        <v>2670.080468178493</v>
      </c>
      <c r="B3130" s="46" t="s">
        <v>364</v>
      </c>
      <c r="C3130" s="47" t="s">
        <v>354</v>
      </c>
      <c r="D3130" s="48">
        <v>60.000000000000071</v>
      </c>
      <c r="E3130" s="49">
        <v>40.252899999999997</v>
      </c>
      <c r="F3130" s="49">
        <v>8.4533999999999998E-2</v>
      </c>
      <c r="G3130" s="49">
        <v>12.142899999999999</v>
      </c>
      <c r="H3130" s="49">
        <v>0.35709200000000002</v>
      </c>
      <c r="I3130" s="49">
        <v>0.18307399999999999</v>
      </c>
      <c r="J3130" s="49">
        <v>47.153100000000002</v>
      </c>
      <c r="K3130" s="49">
        <v>0.23181299999999999</v>
      </c>
      <c r="L3130" s="49">
        <v>100.435913</v>
      </c>
      <c r="M3130" s="47"/>
      <c r="N3130" s="50">
        <v>0.99418194870966892</v>
      </c>
      <c r="O3130" s="50">
        <v>1.6507280596522052E-3</v>
      </c>
      <c r="P3130" s="50">
        <v>0.25081130713845534</v>
      </c>
      <c r="Q3130" s="50">
        <v>7.0940249597244397E-3</v>
      </c>
      <c r="R3130" s="50">
        <v>3.8298442164011676E-3</v>
      </c>
      <c r="S3130" s="50">
        <v>1.7361509990715116</v>
      </c>
      <c r="T3130" s="50">
        <v>6.1342876048094859E-3</v>
      </c>
      <c r="U3130" s="50">
        <v>3.0007409582304909</v>
      </c>
      <c r="V3130" s="51">
        <v>87.377148204846151</v>
      </c>
      <c r="X3130" s="49">
        <v>0.21185399999999999</v>
      </c>
      <c r="Y3130" s="49">
        <v>20.1449</v>
      </c>
      <c r="Z3130" s="49">
        <v>0.52873000000000003</v>
      </c>
      <c r="AA3130" s="49">
        <v>6.2601199999999997</v>
      </c>
      <c r="AB3130" s="49">
        <v>7.3892899999999999</v>
      </c>
      <c r="AC3130" s="49">
        <v>0.17099400000000001</v>
      </c>
      <c r="AD3130" s="49">
        <v>5.13157</v>
      </c>
      <c r="AE3130" s="312"/>
      <c r="AF3130" s="343" t="s">
        <v>1743</v>
      </c>
      <c r="AG3130" s="343">
        <v>30</v>
      </c>
      <c r="AH3130" s="343">
        <v>15</v>
      </c>
      <c r="AI3130" s="343"/>
      <c r="AJ3130" s="343"/>
      <c r="AK3130" s="343"/>
      <c r="AL3130" s="343"/>
      <c r="AM3130" s="343"/>
      <c r="AN3130" s="343"/>
      <c r="AO3130" s="343"/>
      <c r="AP3130" s="343"/>
      <c r="AQ3130" s="343"/>
      <c r="AR3130" s="343"/>
      <c r="AS3130" s="343"/>
      <c r="AT3130" s="343"/>
      <c r="AU3130" s="343"/>
      <c r="AV3130" s="343"/>
      <c r="AW3130" s="343"/>
      <c r="AX3130" s="343"/>
      <c r="AY3130" s="343"/>
      <c r="AZ3130" s="343"/>
      <c r="BA3130" s="343"/>
      <c r="BB3130" s="343"/>
      <c r="BC3130" s="343"/>
      <c r="BD3130" s="343"/>
      <c r="BE3130" s="475"/>
      <c r="BF3130" s="475"/>
      <c r="BG3130" s="475"/>
      <c r="BH3130" s="475"/>
      <c r="BI3130" s="475"/>
      <c r="BJ3130" s="475"/>
      <c r="BK3130" s="475"/>
      <c r="BL3130" s="475"/>
      <c r="BM3130" s="475"/>
      <c r="BN3130" s="475"/>
      <c r="BO3130" s="475"/>
      <c r="BP3130" s="306"/>
      <c r="BQ3130" s="496"/>
      <c r="BR3130" s="496"/>
      <c r="BS3130" s="496"/>
      <c r="BT3130" s="496"/>
      <c r="BU3130" s="496"/>
      <c r="BV3130" s="496"/>
    </row>
    <row r="3131" spans="1:74" s="52" customFormat="1" ht="12.75">
      <c r="A3131" s="45">
        <v>2670.080468178493</v>
      </c>
      <c r="B3131" s="46" t="s">
        <v>364</v>
      </c>
      <c r="C3131" s="47" t="s">
        <v>354</v>
      </c>
      <c r="D3131" s="48">
        <v>65.000000000000071</v>
      </c>
      <c r="E3131" s="49">
        <v>40.172199999999997</v>
      </c>
      <c r="F3131" s="49">
        <v>0.111106</v>
      </c>
      <c r="G3131" s="49">
        <v>12.068300000000001</v>
      </c>
      <c r="H3131" s="49">
        <v>0.360651</v>
      </c>
      <c r="I3131" s="49">
        <v>0.13772400000000001</v>
      </c>
      <c r="J3131" s="49">
        <v>47.124499999999998</v>
      </c>
      <c r="K3131" s="49">
        <v>0.20314099999999999</v>
      </c>
      <c r="L3131" s="49">
        <v>100.23134399999999</v>
      </c>
      <c r="M3131" s="47"/>
      <c r="N3131" s="50">
        <v>0.99333917614639566</v>
      </c>
      <c r="O3131" s="50">
        <v>2.1721253060195339E-3</v>
      </c>
      <c r="P3131" s="50">
        <v>0.24955946116415334</v>
      </c>
      <c r="Q3131" s="50">
        <v>7.1730355098506525E-3</v>
      </c>
      <c r="R3131" s="50">
        <v>2.8844785557533251E-3</v>
      </c>
      <c r="S3131" s="50">
        <v>1.7371097125930426</v>
      </c>
      <c r="T3131" s="50">
        <v>5.3817953755198053E-3</v>
      </c>
      <c r="U3131" s="50">
        <v>2.9991853808476785</v>
      </c>
      <c r="V3131" s="51">
        <v>87.438298008511111</v>
      </c>
      <c r="X3131" s="49">
        <v>0.21207599999999999</v>
      </c>
      <c r="Y3131" s="49">
        <v>15.1267</v>
      </c>
      <c r="Z3131" s="49">
        <v>0.53026200000000001</v>
      </c>
      <c r="AA3131" s="49">
        <v>6.2189300000000003</v>
      </c>
      <c r="AB3131" s="49">
        <v>9.5443200000000008</v>
      </c>
      <c r="AC3131" s="49">
        <v>0.170964</v>
      </c>
      <c r="AD3131" s="49">
        <v>5.6030899999999999</v>
      </c>
      <c r="AE3131" s="312"/>
      <c r="AF3131" s="343" t="s">
        <v>1743</v>
      </c>
      <c r="AG3131" s="343">
        <v>30</v>
      </c>
      <c r="AH3131" s="343">
        <v>15</v>
      </c>
      <c r="AI3131" s="343"/>
      <c r="AJ3131" s="343"/>
      <c r="AK3131" s="343"/>
      <c r="AL3131" s="343"/>
      <c r="AM3131" s="343"/>
      <c r="AN3131" s="343"/>
      <c r="AO3131" s="343"/>
      <c r="AP3131" s="343"/>
      <c r="AQ3131" s="343"/>
      <c r="AR3131" s="343"/>
      <c r="AS3131" s="343"/>
      <c r="AT3131" s="343"/>
      <c r="AU3131" s="343"/>
      <c r="AV3131" s="343"/>
      <c r="AW3131" s="343"/>
      <c r="AX3131" s="343"/>
      <c r="AY3131" s="343"/>
      <c r="AZ3131" s="343"/>
      <c r="BA3131" s="343"/>
      <c r="BB3131" s="343"/>
      <c r="BC3131" s="343"/>
      <c r="BD3131" s="343"/>
      <c r="BE3131" s="475"/>
      <c r="BF3131" s="475"/>
      <c r="BG3131" s="475"/>
      <c r="BH3131" s="475"/>
      <c r="BI3131" s="475"/>
      <c r="BJ3131" s="475"/>
      <c r="BK3131" s="475"/>
      <c r="BL3131" s="475"/>
      <c r="BM3131" s="475"/>
      <c r="BN3131" s="475"/>
      <c r="BO3131" s="475"/>
      <c r="BP3131" s="306"/>
      <c r="BQ3131" s="496"/>
      <c r="BR3131" s="496"/>
      <c r="BS3131" s="496"/>
      <c r="BT3131" s="496"/>
      <c r="BU3131" s="496"/>
      <c r="BV3131" s="496"/>
    </row>
    <row r="3132" spans="1:74" s="52" customFormat="1" ht="12.75">
      <c r="A3132" s="45">
        <v>2670.080468178493</v>
      </c>
      <c r="B3132" s="46" t="s">
        <v>364</v>
      </c>
      <c r="C3132" s="47" t="s">
        <v>354</v>
      </c>
      <c r="D3132" s="48">
        <v>70.000000000000071</v>
      </c>
      <c r="E3132" s="49">
        <v>40.2166</v>
      </c>
      <c r="F3132" s="49">
        <v>0.116867</v>
      </c>
      <c r="G3132" s="49">
        <v>11.822699999999999</v>
      </c>
      <c r="H3132" s="49">
        <v>0.31708900000000001</v>
      </c>
      <c r="I3132" s="49">
        <v>0.138929</v>
      </c>
      <c r="J3132" s="49">
        <v>47.341700000000003</v>
      </c>
      <c r="K3132" s="49">
        <v>0.205844</v>
      </c>
      <c r="L3132" s="49">
        <v>100.21799900000001</v>
      </c>
      <c r="M3132" s="47"/>
      <c r="N3132" s="50">
        <v>0.99317338868328575</v>
      </c>
      <c r="O3132" s="50">
        <v>2.2818496925864468E-3</v>
      </c>
      <c r="P3132" s="50">
        <v>0.2441700467774626</v>
      </c>
      <c r="Q3132" s="50">
        <v>6.2986110623123584E-3</v>
      </c>
      <c r="R3132" s="50">
        <v>2.9060184802823931E-3</v>
      </c>
      <c r="S3132" s="50">
        <v>1.7428985854557801</v>
      </c>
      <c r="T3132" s="50">
        <v>5.4464758575983119E-3</v>
      </c>
      <c r="U3132" s="50">
        <v>2.9988709546500525</v>
      </c>
      <c r="V3132" s="51">
        <v>87.712047645629497</v>
      </c>
      <c r="X3132" s="49">
        <v>0.21199499999999999</v>
      </c>
      <c r="Y3132" s="49">
        <v>14.698600000000001</v>
      </c>
      <c r="Z3132" s="49">
        <v>0.53738600000000003</v>
      </c>
      <c r="AA3132" s="49">
        <v>7.1192299999999999</v>
      </c>
      <c r="AB3132" s="49">
        <v>9.3885400000000008</v>
      </c>
      <c r="AC3132" s="49">
        <v>0.17046</v>
      </c>
      <c r="AD3132" s="49">
        <v>5.6499800000000002</v>
      </c>
      <c r="AE3132" s="312"/>
      <c r="AF3132" s="343" t="s">
        <v>1743</v>
      </c>
      <c r="AG3132" s="343">
        <v>30</v>
      </c>
      <c r="AH3132" s="343">
        <v>15</v>
      </c>
      <c r="AI3132" s="343"/>
      <c r="AJ3132" s="343"/>
      <c r="AK3132" s="343"/>
      <c r="AL3132" s="343"/>
      <c r="AM3132" s="343"/>
      <c r="AN3132" s="343"/>
      <c r="AO3132" s="343"/>
      <c r="AP3132" s="343"/>
      <c r="AQ3132" s="343"/>
      <c r="AR3132" s="343"/>
      <c r="AS3132" s="343"/>
      <c r="AT3132" s="343"/>
      <c r="AU3132" s="343"/>
      <c r="AV3132" s="343"/>
      <c r="AW3132" s="343"/>
      <c r="AX3132" s="343"/>
      <c r="AY3132" s="343"/>
      <c r="AZ3132" s="343"/>
      <c r="BA3132" s="343"/>
      <c r="BB3132" s="343"/>
      <c r="BC3132" s="343"/>
      <c r="BD3132" s="343"/>
      <c r="BE3132" s="475"/>
      <c r="BF3132" s="475"/>
      <c r="BG3132" s="475"/>
      <c r="BH3132" s="475"/>
      <c r="BI3132" s="475"/>
      <c r="BJ3132" s="475"/>
      <c r="BK3132" s="475"/>
      <c r="BL3132" s="475"/>
      <c r="BM3132" s="475"/>
      <c r="BN3132" s="475"/>
      <c r="BO3132" s="475"/>
      <c r="BP3132" s="306"/>
      <c r="BQ3132" s="496"/>
      <c r="BR3132" s="496"/>
      <c r="BS3132" s="496"/>
      <c r="BT3132" s="496"/>
      <c r="BU3132" s="496"/>
      <c r="BV3132" s="496"/>
    </row>
    <row r="3133" spans="1:74" s="52" customFormat="1" ht="12.75">
      <c r="A3133" s="45">
        <v>2670.080468178493</v>
      </c>
      <c r="B3133" s="46" t="s">
        <v>364</v>
      </c>
      <c r="C3133" s="47" t="s">
        <v>354</v>
      </c>
      <c r="D3133" s="48">
        <v>75.000000000000071</v>
      </c>
      <c r="E3133" s="49">
        <v>40.355400000000003</v>
      </c>
      <c r="F3133" s="49">
        <v>7.1230000000000002E-2</v>
      </c>
      <c r="G3133" s="49">
        <v>11.8201</v>
      </c>
      <c r="H3133" s="49">
        <v>0.36003099999999999</v>
      </c>
      <c r="I3133" s="49">
        <v>0.12989999999999999</v>
      </c>
      <c r="J3133" s="49">
        <v>47.472999999999999</v>
      </c>
      <c r="K3133" s="49">
        <v>0.20372399999999999</v>
      </c>
      <c r="L3133" s="49">
        <v>100.464945</v>
      </c>
      <c r="M3133" s="47"/>
      <c r="N3133" s="50">
        <v>0.99436764432867653</v>
      </c>
      <c r="O3133" s="50">
        <v>1.387661973722823E-3</v>
      </c>
      <c r="P3133" s="50">
        <v>0.2435692578213719</v>
      </c>
      <c r="Q3133" s="50">
        <v>7.13557733135979E-3</v>
      </c>
      <c r="R3133" s="50">
        <v>2.7110667981106516E-3</v>
      </c>
      <c r="S3133" s="50">
        <v>1.7438155694245152</v>
      </c>
      <c r="T3133" s="50">
        <v>5.3783018179505626E-3</v>
      </c>
      <c r="U3133" s="50">
        <v>2.9998623969050975</v>
      </c>
      <c r="V3133" s="51">
        <v>87.744232798692053</v>
      </c>
      <c r="X3133" s="49">
        <v>0.21171499999999999</v>
      </c>
      <c r="Y3133" s="49">
        <v>24.7911</v>
      </c>
      <c r="Z3133" s="49">
        <v>0.53625599999999995</v>
      </c>
      <c r="AA3133" s="49">
        <v>6.1917299999999997</v>
      </c>
      <c r="AB3133" s="49">
        <v>10.322100000000001</v>
      </c>
      <c r="AC3133" s="49">
        <v>0.17024600000000001</v>
      </c>
      <c r="AD3133" s="49">
        <v>5.8892499999999997</v>
      </c>
      <c r="AE3133" s="312"/>
      <c r="AF3133" s="343" t="s">
        <v>1743</v>
      </c>
      <c r="AG3133" s="343">
        <v>30</v>
      </c>
      <c r="AH3133" s="343">
        <v>15</v>
      </c>
      <c r="AI3133" s="343"/>
      <c r="AJ3133" s="343"/>
      <c r="AK3133" s="343"/>
      <c r="AL3133" s="343"/>
      <c r="AM3133" s="343"/>
      <c r="AN3133" s="343"/>
      <c r="AO3133" s="343"/>
      <c r="AP3133" s="343"/>
      <c r="AQ3133" s="343"/>
      <c r="AR3133" s="343"/>
      <c r="AS3133" s="343"/>
      <c r="AT3133" s="343"/>
      <c r="AU3133" s="343"/>
      <c r="AV3133" s="343"/>
      <c r="AW3133" s="343"/>
      <c r="AX3133" s="343"/>
      <c r="AY3133" s="343"/>
      <c r="AZ3133" s="343"/>
      <c r="BA3133" s="343"/>
      <c r="BB3133" s="343"/>
      <c r="BC3133" s="343"/>
      <c r="BD3133" s="343"/>
      <c r="BE3133" s="475"/>
      <c r="BF3133" s="475"/>
      <c r="BG3133" s="475"/>
      <c r="BH3133" s="475"/>
      <c r="BI3133" s="475"/>
      <c r="BJ3133" s="475"/>
      <c r="BK3133" s="475"/>
      <c r="BL3133" s="475"/>
      <c r="BM3133" s="475"/>
      <c r="BN3133" s="475"/>
      <c r="BO3133" s="475"/>
      <c r="BP3133" s="306"/>
      <c r="BQ3133" s="496"/>
      <c r="BR3133" s="496"/>
      <c r="BS3133" s="496"/>
      <c r="BT3133" s="496"/>
      <c r="BU3133" s="496"/>
      <c r="BV3133" s="496"/>
    </row>
    <row r="3134" spans="1:74" s="52" customFormat="1" ht="12.75">
      <c r="A3134" s="45">
        <v>2670.080468178493</v>
      </c>
      <c r="B3134" s="46" t="s">
        <v>364</v>
      </c>
      <c r="C3134" s="47" t="s">
        <v>354</v>
      </c>
      <c r="D3134" s="48">
        <v>80.000000000000071</v>
      </c>
      <c r="E3134" s="49">
        <v>40.4557</v>
      </c>
      <c r="F3134" s="49">
        <v>8.7888999999999995E-2</v>
      </c>
      <c r="G3134" s="49">
        <v>11.729100000000001</v>
      </c>
      <c r="H3134" s="49">
        <v>0.35602800000000001</v>
      </c>
      <c r="I3134" s="49">
        <v>0.156663</v>
      </c>
      <c r="J3134" s="49">
        <v>47.382100000000001</v>
      </c>
      <c r="K3134" s="49">
        <v>0.20233100000000001</v>
      </c>
      <c r="L3134" s="49">
        <v>100.42079100000001</v>
      </c>
      <c r="M3134" s="47"/>
      <c r="N3134" s="50">
        <v>0.99656645600448301</v>
      </c>
      <c r="O3134" s="50">
        <v>1.7117348114043822E-3</v>
      </c>
      <c r="P3134" s="50">
        <v>0.24162798255482926</v>
      </c>
      <c r="Q3134" s="50">
        <v>7.0543108298166783E-3</v>
      </c>
      <c r="R3134" s="50">
        <v>3.268727545084448E-3</v>
      </c>
      <c r="S3134" s="50">
        <v>1.7400005891603687</v>
      </c>
      <c r="T3134" s="50">
        <v>5.3400659455147669E-3</v>
      </c>
      <c r="U3134" s="50">
        <v>2.9970499360252369</v>
      </c>
      <c r="V3134" s="51">
        <v>87.806595746361879</v>
      </c>
      <c r="X3134" s="49">
        <v>0.21135599999999999</v>
      </c>
      <c r="Y3134" s="49">
        <v>19.913399999999999</v>
      </c>
      <c r="Z3134" s="49">
        <v>0.53864500000000004</v>
      </c>
      <c r="AA3134" s="49">
        <v>6.1819800000000003</v>
      </c>
      <c r="AB3134" s="49">
        <v>8.5218299999999996</v>
      </c>
      <c r="AC3134" s="49">
        <v>0.17038700000000001</v>
      </c>
      <c r="AD3134" s="49">
        <v>5.7949299999999999</v>
      </c>
      <c r="AE3134" s="312"/>
      <c r="AF3134" s="343" t="s">
        <v>1743</v>
      </c>
      <c r="AG3134" s="343">
        <v>30</v>
      </c>
      <c r="AH3134" s="343">
        <v>15</v>
      </c>
      <c r="AI3134" s="343"/>
      <c r="AJ3134" s="343"/>
      <c r="AK3134" s="343"/>
      <c r="AL3134" s="343"/>
      <c r="AM3134" s="343"/>
      <c r="AN3134" s="343"/>
      <c r="AO3134" s="343"/>
      <c r="AP3134" s="343"/>
      <c r="AQ3134" s="343"/>
      <c r="AR3134" s="343"/>
      <c r="AS3134" s="343"/>
      <c r="AT3134" s="343"/>
      <c r="AU3134" s="343"/>
      <c r="AV3134" s="343"/>
      <c r="AW3134" s="343"/>
      <c r="AX3134" s="343"/>
      <c r="AY3134" s="343"/>
      <c r="AZ3134" s="343"/>
      <c r="BA3134" s="343"/>
      <c r="BB3134" s="343"/>
      <c r="BC3134" s="343"/>
      <c r="BD3134" s="343"/>
      <c r="BE3134" s="475"/>
      <c r="BF3134" s="475"/>
      <c r="BG3134" s="475"/>
      <c r="BH3134" s="475"/>
      <c r="BI3134" s="475"/>
      <c r="BJ3134" s="475"/>
      <c r="BK3134" s="475"/>
      <c r="BL3134" s="475"/>
      <c r="BM3134" s="475"/>
      <c r="BN3134" s="475"/>
      <c r="BO3134" s="475"/>
      <c r="BP3134" s="306"/>
      <c r="BQ3134" s="496"/>
      <c r="BR3134" s="496"/>
      <c r="BS3134" s="496"/>
      <c r="BT3134" s="496"/>
      <c r="BU3134" s="496"/>
      <c r="BV3134" s="496"/>
    </row>
    <row r="3135" spans="1:74" s="52" customFormat="1" ht="12.75">
      <c r="A3135" s="45">
        <v>2670.080468178493</v>
      </c>
      <c r="B3135" s="46" t="s">
        <v>364</v>
      </c>
      <c r="C3135" s="47" t="s">
        <v>354</v>
      </c>
      <c r="D3135" s="48">
        <v>85.000000000000071</v>
      </c>
      <c r="E3135" s="49">
        <v>40.356699999999996</v>
      </c>
      <c r="F3135" s="49">
        <v>7.4517E-2</v>
      </c>
      <c r="G3135" s="49">
        <v>11.8759</v>
      </c>
      <c r="H3135" s="49">
        <v>0.33340199999999998</v>
      </c>
      <c r="I3135" s="49">
        <v>0.16888</v>
      </c>
      <c r="J3135" s="49">
        <v>47.530099999999997</v>
      </c>
      <c r="K3135" s="49">
        <v>0.22201000000000001</v>
      </c>
      <c r="L3135" s="49">
        <v>100.61748099999998</v>
      </c>
      <c r="M3135" s="47"/>
      <c r="N3135" s="50">
        <v>0.99324345828520999</v>
      </c>
      <c r="O3135" s="50">
        <v>1.4500094887598602E-3</v>
      </c>
      <c r="P3135" s="50">
        <v>0.24443455057043689</v>
      </c>
      <c r="Q3135" s="50">
        <v>6.6001249901452745E-3</v>
      </c>
      <c r="R3135" s="50">
        <v>3.520497388539252E-3</v>
      </c>
      <c r="S3135" s="50">
        <v>1.7438829860076932</v>
      </c>
      <c r="T3135" s="50">
        <v>5.8542363401075858E-3</v>
      </c>
      <c r="U3135" s="50">
        <v>3.0006094162930181</v>
      </c>
      <c r="V3135" s="51">
        <v>87.70646307374497</v>
      </c>
      <c r="X3135" s="49">
        <v>0.21170700000000001</v>
      </c>
      <c r="Y3135" s="49">
        <v>22.078299999999999</v>
      </c>
      <c r="Z3135" s="49">
        <v>0.53449800000000003</v>
      </c>
      <c r="AA3135" s="49">
        <v>6.83826</v>
      </c>
      <c r="AB3135" s="49">
        <v>7.7008900000000002</v>
      </c>
      <c r="AC3135" s="49">
        <v>0.17016100000000001</v>
      </c>
      <c r="AD3135" s="49">
        <v>5.2999900000000002</v>
      </c>
      <c r="AE3135" s="312"/>
      <c r="AF3135" s="343" t="s">
        <v>1743</v>
      </c>
      <c r="AG3135" s="343">
        <v>30</v>
      </c>
      <c r="AH3135" s="343">
        <v>15</v>
      </c>
      <c r="AI3135" s="343"/>
      <c r="AJ3135" s="343"/>
      <c r="AK3135" s="343"/>
      <c r="AL3135" s="343"/>
      <c r="AM3135" s="343"/>
      <c r="AN3135" s="343"/>
      <c r="AO3135" s="343"/>
      <c r="AP3135" s="343"/>
      <c r="AQ3135" s="343"/>
      <c r="AR3135" s="343"/>
      <c r="AS3135" s="343"/>
      <c r="AT3135" s="343"/>
      <c r="AU3135" s="343"/>
      <c r="AV3135" s="343"/>
      <c r="AW3135" s="343"/>
      <c r="AX3135" s="343"/>
      <c r="AY3135" s="343"/>
      <c r="AZ3135" s="343"/>
      <c r="BA3135" s="343"/>
      <c r="BB3135" s="343"/>
      <c r="BC3135" s="343"/>
      <c r="BD3135" s="343"/>
      <c r="BE3135" s="475"/>
      <c r="BF3135" s="475"/>
      <c r="BG3135" s="475"/>
      <c r="BH3135" s="475"/>
      <c r="BI3135" s="475"/>
      <c r="BJ3135" s="475"/>
      <c r="BK3135" s="475"/>
      <c r="BL3135" s="475"/>
      <c r="BM3135" s="475"/>
      <c r="BN3135" s="475"/>
      <c r="BO3135" s="475"/>
      <c r="BP3135" s="306"/>
      <c r="BQ3135" s="496"/>
      <c r="BR3135" s="496"/>
      <c r="BS3135" s="496"/>
      <c r="BT3135" s="496"/>
      <c r="BU3135" s="496"/>
      <c r="BV3135" s="496"/>
    </row>
    <row r="3136" spans="1:74" s="52" customFormat="1" ht="12.75">
      <c r="A3136" s="45">
        <v>2670.080468178493</v>
      </c>
      <c r="B3136" s="46" t="s">
        <v>364</v>
      </c>
      <c r="C3136" s="47" t="s">
        <v>354</v>
      </c>
      <c r="D3136" s="48">
        <v>90.000000000000071</v>
      </c>
      <c r="E3136" s="49">
        <v>40.539099999999998</v>
      </c>
      <c r="F3136" s="49">
        <v>7.2331000000000006E-2</v>
      </c>
      <c r="G3136" s="49">
        <v>11.805999999999999</v>
      </c>
      <c r="H3136" s="49">
        <v>0.36130400000000001</v>
      </c>
      <c r="I3136" s="49">
        <v>0.173376</v>
      </c>
      <c r="J3136" s="49">
        <v>47.421799999999998</v>
      </c>
      <c r="K3136" s="49">
        <v>0.204129</v>
      </c>
      <c r="L3136" s="49">
        <v>100.61731399999998</v>
      </c>
      <c r="M3136" s="47"/>
      <c r="N3136" s="50">
        <v>0.99719413663865497</v>
      </c>
      <c r="O3136" s="50">
        <v>1.4067129901738043E-3</v>
      </c>
      <c r="P3136" s="50">
        <v>0.24286469495811094</v>
      </c>
      <c r="Q3136" s="50">
        <v>7.1486210482630281E-3</v>
      </c>
      <c r="R3136" s="50">
        <v>3.6122710597129002E-3</v>
      </c>
      <c r="S3136" s="50">
        <v>1.7389704156089543</v>
      </c>
      <c r="T3136" s="50">
        <v>5.3798227726456916E-3</v>
      </c>
      <c r="U3136" s="50">
        <v>2.9977152625113428</v>
      </c>
      <c r="V3136" s="51">
        <v>87.745464107323244</v>
      </c>
      <c r="X3136" s="49">
        <v>0.21113299999999999</v>
      </c>
      <c r="Y3136" s="49">
        <v>23.396599999999999</v>
      </c>
      <c r="Z3136" s="49">
        <v>0.53642299999999998</v>
      </c>
      <c r="AA3136" s="49">
        <v>6.24343</v>
      </c>
      <c r="AB3136" s="49">
        <v>7.5626499999999997</v>
      </c>
      <c r="AC3136" s="49">
        <v>0.17038900000000001</v>
      </c>
      <c r="AD3136" s="49">
        <v>5.7246600000000001</v>
      </c>
      <c r="AE3136" s="312"/>
      <c r="AF3136" s="343" t="s">
        <v>1743</v>
      </c>
      <c r="AG3136" s="343">
        <v>30</v>
      </c>
      <c r="AH3136" s="343">
        <v>15</v>
      </c>
      <c r="AI3136" s="343"/>
      <c r="AJ3136" s="343"/>
      <c r="AK3136" s="343"/>
      <c r="AL3136" s="343"/>
      <c r="AM3136" s="343"/>
      <c r="AN3136" s="343"/>
      <c r="AO3136" s="343"/>
      <c r="AP3136" s="343"/>
      <c r="AQ3136" s="343"/>
      <c r="AR3136" s="343"/>
      <c r="AS3136" s="343"/>
      <c r="AT3136" s="343"/>
      <c r="AU3136" s="343"/>
      <c r="AV3136" s="343"/>
      <c r="AW3136" s="343"/>
      <c r="AX3136" s="343"/>
      <c r="AY3136" s="343"/>
      <c r="AZ3136" s="343"/>
      <c r="BA3136" s="343"/>
      <c r="BB3136" s="343"/>
      <c r="BC3136" s="343"/>
      <c r="BD3136" s="343"/>
      <c r="BE3136" s="475"/>
      <c r="BF3136" s="475"/>
      <c r="BG3136" s="475"/>
      <c r="BH3136" s="475"/>
      <c r="BI3136" s="475"/>
      <c r="BJ3136" s="475"/>
      <c r="BK3136" s="475"/>
      <c r="BL3136" s="475"/>
      <c r="BM3136" s="475"/>
      <c r="BN3136" s="475"/>
      <c r="BO3136" s="475"/>
      <c r="BP3136" s="306"/>
      <c r="BQ3136" s="496"/>
      <c r="BR3136" s="496"/>
      <c r="BS3136" s="496"/>
      <c r="BT3136" s="496"/>
      <c r="BU3136" s="496"/>
      <c r="BV3136" s="496"/>
    </row>
    <row r="3137" spans="1:74" s="52" customFormat="1" ht="12.75">
      <c r="A3137" s="45"/>
      <c r="B3137" s="46"/>
      <c r="C3137" s="47"/>
      <c r="D3137" s="48"/>
      <c r="E3137" s="49"/>
      <c r="F3137" s="49"/>
      <c r="G3137" s="49"/>
      <c r="H3137" s="49"/>
      <c r="I3137" s="49"/>
      <c r="J3137" s="49"/>
      <c r="K3137" s="49"/>
      <c r="L3137" s="49"/>
      <c r="M3137" s="47"/>
      <c r="N3137" s="50"/>
      <c r="O3137" s="50"/>
      <c r="P3137" s="50"/>
      <c r="Q3137" s="50"/>
      <c r="R3137" s="50"/>
      <c r="S3137" s="50"/>
      <c r="T3137" s="50"/>
      <c r="U3137" s="50"/>
      <c r="V3137" s="51"/>
      <c r="AE3137" s="312"/>
      <c r="AF3137" s="312"/>
      <c r="AG3137" s="312"/>
      <c r="AH3137" s="312"/>
      <c r="AI3137" s="312"/>
      <c r="AJ3137" s="312"/>
      <c r="AK3137" s="312"/>
      <c r="AL3137" s="312"/>
      <c r="AM3137" s="312"/>
      <c r="AN3137" s="312"/>
      <c r="AO3137" s="312"/>
      <c r="AP3137" s="312"/>
      <c r="AQ3137" s="312"/>
      <c r="AR3137" s="312"/>
      <c r="AS3137" s="312"/>
      <c r="AT3137" s="312"/>
      <c r="AU3137" s="312"/>
      <c r="AV3137" s="312"/>
      <c r="AW3137" s="312"/>
      <c r="AX3137" s="312"/>
      <c r="AY3137" s="312"/>
      <c r="AZ3137" s="312"/>
      <c r="BA3137" s="312"/>
      <c r="BB3137" s="312"/>
      <c r="BC3137" s="312"/>
      <c r="BD3137" s="312"/>
      <c r="BE3137" s="306"/>
      <c r="BF3137" s="306"/>
      <c r="BG3137" s="306"/>
      <c r="BH3137" s="306"/>
      <c r="BI3137" s="306"/>
      <c r="BJ3137" s="306"/>
      <c r="BK3137" s="306"/>
      <c r="BL3137" s="306"/>
      <c r="BM3137" s="306"/>
      <c r="BN3137" s="306"/>
      <c r="BO3137" s="306"/>
      <c r="BP3137" s="306"/>
      <c r="BQ3137" s="496"/>
      <c r="BR3137" s="496"/>
      <c r="BS3137" s="496"/>
      <c r="BT3137" s="496"/>
      <c r="BU3137" s="496"/>
      <c r="BV3137" s="496"/>
    </row>
    <row r="3138" spans="1:74" s="52" customFormat="1" ht="12.75">
      <c r="A3138" s="45">
        <v>2670.080468178493</v>
      </c>
      <c r="B3138" s="46" t="s">
        <v>364</v>
      </c>
      <c r="C3138" s="47" t="s">
        <v>310</v>
      </c>
      <c r="D3138" s="48">
        <v>0</v>
      </c>
      <c r="E3138" s="49">
        <v>38.554549999999999</v>
      </c>
      <c r="F3138" s="49">
        <v>1.6999999999999999E-3</v>
      </c>
      <c r="G3138" s="49">
        <v>19.977129999999999</v>
      </c>
      <c r="H3138" s="49">
        <v>0.21479999999999999</v>
      </c>
      <c r="I3138" s="49">
        <v>0.22839999999999999</v>
      </c>
      <c r="J3138" s="49">
        <v>41.032890000000002</v>
      </c>
      <c r="K3138" s="49">
        <v>0.29530000000000001</v>
      </c>
      <c r="L3138" s="49">
        <v>100.30476999999999</v>
      </c>
      <c r="M3138" s="47"/>
      <c r="N3138" s="50">
        <v>0.99065670691942498</v>
      </c>
      <c r="O3138" s="50">
        <v>3.4535987787311778E-5</v>
      </c>
      <c r="P3138" s="50">
        <v>0.42927602651198582</v>
      </c>
      <c r="Q3138" s="50">
        <v>4.4394146926169612E-3</v>
      </c>
      <c r="R3138" s="50">
        <v>4.9708354218456798E-3</v>
      </c>
      <c r="S3138" s="50">
        <v>1.5717671116330516</v>
      </c>
      <c r="T3138" s="50">
        <v>8.1295899382874178E-3</v>
      </c>
      <c r="U3138" s="50">
        <v>3.0092742211050001</v>
      </c>
      <c r="V3138" s="51">
        <v>78.547387693504504</v>
      </c>
      <c r="X3138" s="49">
        <v>0.26</v>
      </c>
      <c r="Y3138" s="49">
        <v>1054.1600000000001</v>
      </c>
      <c r="Z3138" s="49">
        <v>0.51</v>
      </c>
      <c r="AA3138" s="49">
        <v>8.3800000000000008</v>
      </c>
      <c r="AB3138" s="49">
        <v>10.130000000000001</v>
      </c>
      <c r="AC3138" s="49">
        <v>0.27</v>
      </c>
      <c r="AD3138" s="49">
        <v>2.0099999999999998</v>
      </c>
      <c r="AE3138" s="312"/>
      <c r="AF3138" s="343" t="s">
        <v>441</v>
      </c>
      <c r="AG3138" s="343">
        <v>30</v>
      </c>
      <c r="AH3138" s="343">
        <v>15</v>
      </c>
      <c r="AI3138" s="343"/>
      <c r="AJ3138" s="343"/>
      <c r="AK3138" s="343"/>
      <c r="AL3138" s="343"/>
      <c r="AM3138" s="343"/>
      <c r="AN3138" s="343"/>
      <c r="AO3138" s="343"/>
      <c r="AP3138" s="343"/>
      <c r="AQ3138" s="343"/>
      <c r="AR3138" s="343"/>
      <c r="AS3138" s="343"/>
      <c r="AT3138" s="343"/>
      <c r="AU3138" s="343"/>
      <c r="AV3138" s="343"/>
      <c r="AW3138" s="343"/>
      <c r="AX3138" s="343"/>
      <c r="AY3138" s="343"/>
      <c r="AZ3138" s="343"/>
      <c r="BA3138" s="343"/>
      <c r="BB3138" s="343"/>
      <c r="BC3138" s="343"/>
      <c r="BD3138" s="343"/>
      <c r="BE3138" s="475"/>
      <c r="BF3138" s="475"/>
      <c r="BG3138" s="475"/>
      <c r="BH3138" s="475"/>
      <c r="BI3138" s="475"/>
      <c r="BJ3138" s="475"/>
      <c r="BK3138" s="475"/>
      <c r="BL3138" s="475"/>
      <c r="BM3138" s="475"/>
      <c r="BN3138" s="475"/>
      <c r="BO3138" s="475"/>
      <c r="BP3138" s="306"/>
      <c r="BQ3138" s="496"/>
      <c r="BR3138" s="496"/>
      <c r="BS3138" s="496"/>
      <c r="BT3138" s="496"/>
      <c r="BU3138" s="496"/>
      <c r="BV3138" s="496"/>
    </row>
    <row r="3139" spans="1:74" s="52" customFormat="1" ht="12.75">
      <c r="A3139" s="45">
        <v>2670.080468178493</v>
      </c>
      <c r="B3139" s="46" t="s">
        <v>364</v>
      </c>
      <c r="C3139" s="47" t="s">
        <v>310</v>
      </c>
      <c r="D3139" s="48">
        <v>5.9975714821637105</v>
      </c>
      <c r="E3139" s="49">
        <v>38.820929999999997</v>
      </c>
      <c r="F3139" s="49">
        <v>2.6700000000000002E-2</v>
      </c>
      <c r="G3139" s="49">
        <v>18.683430000000001</v>
      </c>
      <c r="H3139" s="49">
        <v>0.2087</v>
      </c>
      <c r="I3139" s="49">
        <v>0.25609999999999999</v>
      </c>
      <c r="J3139" s="49">
        <v>41.947859999999999</v>
      </c>
      <c r="K3139" s="49">
        <v>0.25950000000000001</v>
      </c>
      <c r="L3139" s="49">
        <v>100.20321999999999</v>
      </c>
      <c r="M3139" s="47"/>
      <c r="N3139" s="50">
        <v>0.99205677773625678</v>
      </c>
      <c r="O3139" s="50">
        <v>5.3945754270161468E-4</v>
      </c>
      <c r="P3139" s="50">
        <v>0.3992851850700127</v>
      </c>
      <c r="Q3139" s="50">
        <v>4.2897989127097845E-3</v>
      </c>
      <c r="R3139" s="50">
        <v>5.5432684485951025E-3</v>
      </c>
      <c r="S3139" s="50">
        <v>1.5980447945889311</v>
      </c>
      <c r="T3139" s="50">
        <v>7.1050248791329294E-3</v>
      </c>
      <c r="U3139" s="50">
        <v>3.0068643071783403</v>
      </c>
      <c r="V3139" s="51">
        <v>80.009052628439832</v>
      </c>
      <c r="X3139" s="49">
        <v>0.26</v>
      </c>
      <c r="Y3139" s="49">
        <v>70.36</v>
      </c>
      <c r="Z3139" s="49">
        <v>0.53</v>
      </c>
      <c r="AA3139" s="49">
        <v>8.5500000000000007</v>
      </c>
      <c r="AB3139" s="49">
        <v>8.7100000000000009</v>
      </c>
      <c r="AC3139" s="49">
        <v>0.26</v>
      </c>
      <c r="AD3139" s="49">
        <v>2.2200000000000002</v>
      </c>
      <c r="AE3139" s="312"/>
      <c r="AF3139" s="343" t="s">
        <v>441</v>
      </c>
      <c r="AG3139" s="343">
        <v>30</v>
      </c>
      <c r="AH3139" s="343">
        <v>15</v>
      </c>
      <c r="AI3139" s="343"/>
      <c r="AJ3139" s="343"/>
      <c r="AK3139" s="343"/>
      <c r="AL3139" s="343"/>
      <c r="AM3139" s="343"/>
      <c r="AN3139" s="343"/>
      <c r="AO3139" s="343"/>
      <c r="AP3139" s="343"/>
      <c r="AQ3139" s="343"/>
      <c r="AR3139" s="343"/>
      <c r="AS3139" s="343"/>
      <c r="AT3139" s="343"/>
      <c r="AU3139" s="343"/>
      <c r="AV3139" s="343"/>
      <c r="AW3139" s="343"/>
      <c r="AX3139" s="343"/>
      <c r="AY3139" s="343"/>
      <c r="AZ3139" s="343"/>
      <c r="BA3139" s="343"/>
      <c r="BB3139" s="343"/>
      <c r="BC3139" s="343"/>
      <c r="BD3139" s="343"/>
      <c r="BE3139" s="475"/>
      <c r="BF3139" s="475"/>
      <c r="BG3139" s="475"/>
      <c r="BH3139" s="475"/>
      <c r="BI3139" s="475"/>
      <c r="BJ3139" s="475"/>
      <c r="BK3139" s="475"/>
      <c r="BL3139" s="475"/>
      <c r="BM3139" s="475"/>
      <c r="BN3139" s="475"/>
      <c r="BO3139" s="475"/>
      <c r="BP3139" s="306"/>
      <c r="BQ3139" s="496"/>
      <c r="BR3139" s="496"/>
      <c r="BS3139" s="496"/>
      <c r="BT3139" s="496"/>
      <c r="BU3139" s="496"/>
      <c r="BV3139" s="496"/>
    </row>
    <row r="3140" spans="1:74" s="52" customFormat="1" ht="12.75">
      <c r="A3140" s="45">
        <v>2670.080468178493</v>
      </c>
      <c r="B3140" s="46" t="s">
        <v>364</v>
      </c>
      <c r="C3140" s="47" t="s">
        <v>310</v>
      </c>
      <c r="D3140" s="48">
        <v>11.99757148216371</v>
      </c>
      <c r="E3140" s="49">
        <v>38.769710000000003</v>
      </c>
      <c r="F3140" s="49">
        <v>3.4299999999999997E-2</v>
      </c>
      <c r="G3140" s="49">
        <v>18.06166</v>
      </c>
      <c r="H3140" s="49">
        <v>0.24279999999999999</v>
      </c>
      <c r="I3140" s="49">
        <v>0.23139999999999999</v>
      </c>
      <c r="J3140" s="49">
        <v>42.671790000000001</v>
      </c>
      <c r="K3140" s="49">
        <v>0.252</v>
      </c>
      <c r="L3140" s="49">
        <v>100.26366</v>
      </c>
      <c r="M3140" s="47"/>
      <c r="N3140" s="50">
        <v>0.98776119692409781</v>
      </c>
      <c r="O3140" s="50">
        <v>6.9092187676687952E-4</v>
      </c>
      <c r="P3140" s="50">
        <v>0.38483367279196262</v>
      </c>
      <c r="Q3140" s="50">
        <v>4.9756747508654716E-3</v>
      </c>
      <c r="R3140" s="50">
        <v>4.9935396515266399E-3</v>
      </c>
      <c r="S3140" s="50">
        <v>1.6207230754845776</v>
      </c>
      <c r="T3140" s="50">
        <v>6.8788778425717565E-3</v>
      </c>
      <c r="U3140" s="50">
        <v>3.0108569593223691</v>
      </c>
      <c r="V3140" s="51">
        <v>80.81162883460334</v>
      </c>
      <c r="X3140" s="49">
        <v>0.26</v>
      </c>
      <c r="Y3140" s="49">
        <v>57.71</v>
      </c>
      <c r="Z3140" s="49">
        <v>0.53</v>
      </c>
      <c r="AA3140" s="49">
        <v>7.45</v>
      </c>
      <c r="AB3140" s="49">
        <v>9.75</v>
      </c>
      <c r="AC3140" s="49">
        <v>0.26</v>
      </c>
      <c r="AD3140" s="49">
        <v>2.25</v>
      </c>
      <c r="AE3140" s="312"/>
      <c r="AF3140" s="343" t="s">
        <v>441</v>
      </c>
      <c r="AG3140" s="343">
        <v>30</v>
      </c>
      <c r="AH3140" s="343">
        <v>15</v>
      </c>
      <c r="AI3140" s="343"/>
      <c r="AJ3140" s="343"/>
      <c r="AK3140" s="343"/>
      <c r="AL3140" s="343"/>
      <c r="AM3140" s="343"/>
      <c r="AN3140" s="343"/>
      <c r="AO3140" s="343"/>
      <c r="AP3140" s="343"/>
      <c r="AQ3140" s="343"/>
      <c r="AR3140" s="343"/>
      <c r="AS3140" s="343"/>
      <c r="AT3140" s="343"/>
      <c r="AU3140" s="343"/>
      <c r="AV3140" s="343"/>
      <c r="AW3140" s="343"/>
      <c r="AX3140" s="343"/>
      <c r="AY3140" s="343"/>
      <c r="AZ3140" s="343"/>
      <c r="BA3140" s="343"/>
      <c r="BB3140" s="343"/>
      <c r="BC3140" s="343"/>
      <c r="BD3140" s="343"/>
      <c r="BE3140" s="475"/>
      <c r="BF3140" s="475"/>
      <c r="BG3140" s="475"/>
      <c r="BH3140" s="475"/>
      <c r="BI3140" s="475"/>
      <c r="BJ3140" s="475"/>
      <c r="BK3140" s="475"/>
      <c r="BL3140" s="475"/>
      <c r="BM3140" s="475"/>
      <c r="BN3140" s="475"/>
      <c r="BO3140" s="475"/>
      <c r="BP3140" s="306"/>
      <c r="BQ3140" s="496"/>
      <c r="BR3140" s="496"/>
      <c r="BS3140" s="496"/>
      <c r="BT3140" s="496"/>
      <c r="BU3140" s="496"/>
      <c r="BV3140" s="496"/>
    </row>
    <row r="3141" spans="1:74" s="52" customFormat="1" ht="12.75">
      <c r="A3141" s="45">
        <v>2670.080468178493</v>
      </c>
      <c r="B3141" s="46" t="s">
        <v>364</v>
      </c>
      <c r="C3141" s="47" t="s">
        <v>310</v>
      </c>
      <c r="D3141" s="48">
        <v>17.99757148216371</v>
      </c>
      <c r="E3141" s="49">
        <v>39.200020000000002</v>
      </c>
      <c r="F3141" s="49">
        <v>4.6399999999999997E-2</v>
      </c>
      <c r="G3141" s="49">
        <v>17.490020000000001</v>
      </c>
      <c r="H3141" s="49">
        <v>0.24959999999999999</v>
      </c>
      <c r="I3141" s="49">
        <v>0.20619999999999999</v>
      </c>
      <c r="J3141" s="49">
        <v>43.234850000000002</v>
      </c>
      <c r="K3141" s="49">
        <v>0.2334</v>
      </c>
      <c r="L3141" s="49">
        <v>100.66049000000001</v>
      </c>
      <c r="M3141" s="47"/>
      <c r="N3141" s="50">
        <v>0.99105581415439359</v>
      </c>
      <c r="O3141" s="50">
        <v>9.2748142528037978E-4</v>
      </c>
      <c r="P3141" s="50">
        <v>0.36979252257994061</v>
      </c>
      <c r="Q3141" s="50">
        <v>5.075750879097075E-3</v>
      </c>
      <c r="R3141" s="50">
        <v>4.415564420899386E-3</v>
      </c>
      <c r="S3141" s="50">
        <v>1.6294998590543164</v>
      </c>
      <c r="T3141" s="50">
        <v>6.3222304811181252E-3</v>
      </c>
      <c r="U3141" s="50">
        <v>3.0070892229950457</v>
      </c>
      <c r="V3141" s="51">
        <v>81.503829756122741</v>
      </c>
      <c r="X3141" s="49">
        <v>0.26</v>
      </c>
      <c r="Y3141" s="49">
        <v>40.380000000000003</v>
      </c>
      <c r="Z3141" s="49">
        <v>0.54</v>
      </c>
      <c r="AA3141" s="49">
        <v>7.34</v>
      </c>
      <c r="AB3141" s="49">
        <v>10.65</v>
      </c>
      <c r="AC3141" s="49">
        <v>0.26</v>
      </c>
      <c r="AD3141" s="49">
        <v>2.38</v>
      </c>
      <c r="AE3141" s="312"/>
      <c r="AF3141" s="343" t="s">
        <v>441</v>
      </c>
      <c r="AG3141" s="343">
        <v>30</v>
      </c>
      <c r="AH3141" s="343">
        <v>15</v>
      </c>
      <c r="AI3141" s="343"/>
      <c r="AJ3141" s="343"/>
      <c r="AK3141" s="343"/>
      <c r="AL3141" s="343"/>
      <c r="AM3141" s="343"/>
      <c r="AN3141" s="343"/>
      <c r="AO3141" s="343"/>
      <c r="AP3141" s="343"/>
      <c r="AQ3141" s="343"/>
      <c r="AR3141" s="343"/>
      <c r="AS3141" s="343"/>
      <c r="AT3141" s="343"/>
      <c r="AU3141" s="343"/>
      <c r="AV3141" s="343"/>
      <c r="AW3141" s="343"/>
      <c r="AX3141" s="343"/>
      <c r="AY3141" s="343"/>
      <c r="AZ3141" s="343"/>
      <c r="BA3141" s="343"/>
      <c r="BB3141" s="343"/>
      <c r="BC3141" s="343"/>
      <c r="BD3141" s="343"/>
      <c r="BE3141" s="475"/>
      <c r="BF3141" s="475"/>
      <c r="BG3141" s="475"/>
      <c r="BH3141" s="475"/>
      <c r="BI3141" s="475"/>
      <c r="BJ3141" s="475"/>
      <c r="BK3141" s="475"/>
      <c r="BL3141" s="475"/>
      <c r="BM3141" s="475"/>
      <c r="BN3141" s="475"/>
      <c r="BO3141" s="475"/>
      <c r="BP3141" s="306"/>
      <c r="BQ3141" s="496"/>
      <c r="BR3141" s="496"/>
      <c r="BS3141" s="496"/>
      <c r="BT3141" s="496"/>
      <c r="BU3141" s="496"/>
      <c r="BV3141" s="496"/>
    </row>
    <row r="3142" spans="1:74" s="52" customFormat="1" ht="12.75">
      <c r="A3142" s="45">
        <v>2670.080468178493</v>
      </c>
      <c r="B3142" s="46" t="s">
        <v>364</v>
      </c>
      <c r="C3142" s="47" t="s">
        <v>310</v>
      </c>
      <c r="D3142" s="48">
        <v>23.99757148216371</v>
      </c>
      <c r="E3142" s="49">
        <v>39.159050000000001</v>
      </c>
      <c r="F3142" s="49">
        <v>5.7799999999999997E-2</v>
      </c>
      <c r="G3142" s="49">
        <v>16.85821</v>
      </c>
      <c r="H3142" s="49">
        <v>0.3075</v>
      </c>
      <c r="I3142" s="49">
        <v>0.18540000000000001</v>
      </c>
      <c r="J3142" s="49">
        <v>43.717469999999999</v>
      </c>
      <c r="K3142" s="49">
        <v>0.21560000000000001</v>
      </c>
      <c r="L3142" s="49">
        <v>100.50102999999999</v>
      </c>
      <c r="M3142" s="47"/>
      <c r="N3142" s="50">
        <v>0.98910677288240922</v>
      </c>
      <c r="O3142" s="50">
        <v>1.1542882688972795E-3</v>
      </c>
      <c r="P3142" s="50">
        <v>0.35610533647563208</v>
      </c>
      <c r="Q3142" s="50">
        <v>6.2474104678171246E-3</v>
      </c>
      <c r="R3142" s="50">
        <v>3.9664912216011402E-3</v>
      </c>
      <c r="S3142" s="50">
        <v>1.6461696660234246</v>
      </c>
      <c r="T3142" s="50">
        <v>5.8346852400144493E-3</v>
      </c>
      <c r="U3142" s="50">
        <v>3.0085846505797962</v>
      </c>
      <c r="V3142" s="51">
        <v>82.214963677258424</v>
      </c>
      <c r="X3142" s="49">
        <v>0.26</v>
      </c>
      <c r="Y3142" s="49">
        <v>33.14</v>
      </c>
      <c r="Z3142" s="49">
        <v>0.55000000000000004</v>
      </c>
      <c r="AA3142" s="49">
        <v>5.99</v>
      </c>
      <c r="AB3142" s="49">
        <v>11.72</v>
      </c>
      <c r="AC3142" s="49">
        <v>0.26</v>
      </c>
      <c r="AD3142" s="49">
        <v>2.54</v>
      </c>
      <c r="AE3142" s="312"/>
      <c r="AF3142" s="343" t="s">
        <v>441</v>
      </c>
      <c r="AG3142" s="343">
        <v>30</v>
      </c>
      <c r="AH3142" s="343">
        <v>15</v>
      </c>
      <c r="AI3142" s="343"/>
      <c r="AJ3142" s="343"/>
      <c r="AK3142" s="343"/>
      <c r="AL3142" s="343"/>
      <c r="AM3142" s="343"/>
      <c r="AN3142" s="343"/>
      <c r="AO3142" s="343"/>
      <c r="AP3142" s="343"/>
      <c r="AQ3142" s="343"/>
      <c r="AR3142" s="343"/>
      <c r="AS3142" s="343"/>
      <c r="AT3142" s="343"/>
      <c r="AU3142" s="343"/>
      <c r="AV3142" s="343"/>
      <c r="AW3142" s="343"/>
      <c r="AX3142" s="343"/>
      <c r="AY3142" s="343"/>
      <c r="AZ3142" s="343"/>
      <c r="BA3142" s="343"/>
      <c r="BB3142" s="343"/>
      <c r="BC3142" s="343"/>
      <c r="BD3142" s="343"/>
      <c r="BE3142" s="475"/>
      <c r="BF3142" s="475"/>
      <c r="BG3142" s="475"/>
      <c r="BH3142" s="475"/>
      <c r="BI3142" s="475"/>
      <c r="BJ3142" s="475"/>
      <c r="BK3142" s="475"/>
      <c r="BL3142" s="475"/>
      <c r="BM3142" s="475"/>
      <c r="BN3142" s="475"/>
      <c r="BO3142" s="475"/>
      <c r="BP3142" s="306"/>
      <c r="BQ3142" s="496"/>
      <c r="BR3142" s="496"/>
      <c r="BS3142" s="496"/>
      <c r="BT3142" s="496"/>
      <c r="BU3142" s="496"/>
      <c r="BV3142" s="496"/>
    </row>
    <row r="3143" spans="1:74" s="52" customFormat="1" ht="12.75">
      <c r="A3143" s="45">
        <v>2670.080468178493</v>
      </c>
      <c r="B3143" s="46" t="s">
        <v>364</v>
      </c>
      <c r="C3143" s="47" t="s">
        <v>310</v>
      </c>
      <c r="D3143" s="48">
        <v>29.99757148216371</v>
      </c>
      <c r="E3143" s="49">
        <v>39.343470000000003</v>
      </c>
      <c r="F3143" s="49">
        <v>4.7800000000000002E-2</v>
      </c>
      <c r="G3143" s="49">
        <v>16.27655</v>
      </c>
      <c r="H3143" s="49">
        <v>0.26850000000000002</v>
      </c>
      <c r="I3143" s="49">
        <v>0.19980000000000001</v>
      </c>
      <c r="J3143" s="49">
        <v>44.240310000000001</v>
      </c>
      <c r="K3143" s="49">
        <v>0.2266</v>
      </c>
      <c r="L3143" s="49">
        <v>100.60303000000002</v>
      </c>
      <c r="M3143" s="47"/>
      <c r="N3143" s="50">
        <v>0.9898226694835639</v>
      </c>
      <c r="O3143" s="50">
        <v>9.507975341144099E-4</v>
      </c>
      <c r="P3143" s="50">
        <v>0.34245466425188387</v>
      </c>
      <c r="Q3143" s="50">
        <v>5.4334155015373833E-3</v>
      </c>
      <c r="R3143" s="50">
        <v>4.2576107931648344E-3</v>
      </c>
      <c r="S3143" s="50">
        <v>1.6592485320394954</v>
      </c>
      <c r="T3143" s="50">
        <v>6.1080458444472295E-3</v>
      </c>
      <c r="U3143" s="50">
        <v>3.008275735448207</v>
      </c>
      <c r="V3143" s="51">
        <v>82.891836068086391</v>
      </c>
      <c r="X3143" s="49">
        <v>0.26</v>
      </c>
      <c r="Y3143" s="49">
        <v>39.770000000000003</v>
      </c>
      <c r="Z3143" s="49">
        <v>0.56000000000000005</v>
      </c>
      <c r="AA3143" s="49">
        <v>6.81</v>
      </c>
      <c r="AB3143" s="49">
        <v>10.83</v>
      </c>
      <c r="AC3143" s="49">
        <v>0.25</v>
      </c>
      <c r="AD3143" s="49">
        <v>2.4300000000000002</v>
      </c>
      <c r="AE3143" s="312"/>
      <c r="AF3143" s="343" t="s">
        <v>441</v>
      </c>
      <c r="AG3143" s="343">
        <v>30</v>
      </c>
      <c r="AH3143" s="343">
        <v>15</v>
      </c>
      <c r="AI3143" s="343"/>
      <c r="AJ3143" s="343"/>
      <c r="AK3143" s="343"/>
      <c r="AL3143" s="343"/>
      <c r="AM3143" s="343"/>
      <c r="AN3143" s="343"/>
      <c r="AO3143" s="343"/>
      <c r="AP3143" s="343"/>
      <c r="AQ3143" s="343"/>
      <c r="AR3143" s="343"/>
      <c r="AS3143" s="343"/>
      <c r="AT3143" s="343"/>
      <c r="AU3143" s="343"/>
      <c r="AV3143" s="343"/>
      <c r="AW3143" s="343"/>
      <c r="AX3143" s="343"/>
      <c r="AY3143" s="343"/>
      <c r="AZ3143" s="343"/>
      <c r="BA3143" s="343"/>
      <c r="BB3143" s="343"/>
      <c r="BC3143" s="343"/>
      <c r="BD3143" s="343"/>
      <c r="BE3143" s="475"/>
      <c r="BF3143" s="475"/>
      <c r="BG3143" s="475"/>
      <c r="BH3143" s="475"/>
      <c r="BI3143" s="475"/>
      <c r="BJ3143" s="475"/>
      <c r="BK3143" s="475"/>
      <c r="BL3143" s="475"/>
      <c r="BM3143" s="475"/>
      <c r="BN3143" s="475"/>
      <c r="BO3143" s="475"/>
      <c r="BP3143" s="306"/>
      <c r="BQ3143" s="496"/>
      <c r="BR3143" s="496"/>
      <c r="BS3143" s="496"/>
      <c r="BT3143" s="496"/>
      <c r="BU3143" s="496"/>
      <c r="BV3143" s="496"/>
    </row>
    <row r="3144" spans="1:74" s="52" customFormat="1" ht="12.75">
      <c r="A3144" s="45">
        <v>2670.080468178493</v>
      </c>
      <c r="B3144" s="46" t="s">
        <v>364</v>
      </c>
      <c r="C3144" s="47" t="s">
        <v>310</v>
      </c>
      <c r="D3144" s="48">
        <v>35.997571482163707</v>
      </c>
      <c r="E3144" s="49">
        <v>39.45617</v>
      </c>
      <c r="F3144" s="49">
        <v>4.9799999999999997E-2</v>
      </c>
      <c r="G3144" s="49">
        <v>15.60463</v>
      </c>
      <c r="H3144" s="49">
        <v>0.29670000000000002</v>
      </c>
      <c r="I3144" s="49">
        <v>0.1996</v>
      </c>
      <c r="J3144" s="49">
        <v>44.562060000000002</v>
      </c>
      <c r="K3144" s="49">
        <v>0.2104</v>
      </c>
      <c r="L3144" s="49">
        <v>100.37936000000001</v>
      </c>
      <c r="M3144" s="47"/>
      <c r="N3144" s="50">
        <v>0.99170349015698334</v>
      </c>
      <c r="O3144" s="50">
        <v>9.8962731387716696E-4</v>
      </c>
      <c r="P3144" s="50">
        <v>0.32800191944187218</v>
      </c>
      <c r="Q3144" s="50">
        <v>5.9983023675628947E-3</v>
      </c>
      <c r="R3144" s="50">
        <v>4.2492588905195493E-3</v>
      </c>
      <c r="S3144" s="50">
        <v>1.6697087388670011</v>
      </c>
      <c r="T3144" s="50">
        <v>5.6659181774462606E-3</v>
      </c>
      <c r="U3144" s="50">
        <v>3.0063172552152624</v>
      </c>
      <c r="V3144" s="51">
        <v>83.581109802981359</v>
      </c>
      <c r="X3144" s="49">
        <v>0.26</v>
      </c>
      <c r="Y3144" s="49">
        <v>38.53</v>
      </c>
      <c r="Z3144" s="49">
        <v>0.57999999999999996</v>
      </c>
      <c r="AA3144" s="49">
        <v>6.18</v>
      </c>
      <c r="AB3144" s="49">
        <v>10.71</v>
      </c>
      <c r="AC3144" s="49">
        <v>0.25</v>
      </c>
      <c r="AD3144" s="49">
        <v>2.58</v>
      </c>
      <c r="AE3144" s="312"/>
      <c r="AF3144" s="343" t="s">
        <v>441</v>
      </c>
      <c r="AG3144" s="343">
        <v>30</v>
      </c>
      <c r="AH3144" s="343">
        <v>15</v>
      </c>
      <c r="AI3144" s="343"/>
      <c r="AJ3144" s="343"/>
      <c r="AK3144" s="343"/>
      <c r="AL3144" s="343"/>
      <c r="AM3144" s="343"/>
      <c r="AN3144" s="343"/>
      <c r="AO3144" s="343"/>
      <c r="AP3144" s="343"/>
      <c r="AQ3144" s="343"/>
      <c r="AR3144" s="343"/>
      <c r="AS3144" s="343"/>
      <c r="AT3144" s="343"/>
      <c r="AU3144" s="343"/>
      <c r="AV3144" s="343"/>
      <c r="AW3144" s="343"/>
      <c r="AX3144" s="343"/>
      <c r="AY3144" s="343"/>
      <c r="AZ3144" s="343"/>
      <c r="BA3144" s="343"/>
      <c r="BB3144" s="343"/>
      <c r="BC3144" s="343"/>
      <c r="BD3144" s="343"/>
      <c r="BE3144" s="475"/>
      <c r="BF3144" s="475"/>
      <c r="BG3144" s="475"/>
      <c r="BH3144" s="475"/>
      <c r="BI3144" s="475"/>
      <c r="BJ3144" s="475"/>
      <c r="BK3144" s="475"/>
      <c r="BL3144" s="475"/>
      <c r="BM3144" s="475"/>
      <c r="BN3144" s="475"/>
      <c r="BO3144" s="475"/>
      <c r="BP3144" s="306"/>
      <c r="BQ3144" s="496"/>
      <c r="BR3144" s="496"/>
      <c r="BS3144" s="496"/>
      <c r="BT3144" s="496"/>
      <c r="BU3144" s="496"/>
      <c r="BV3144" s="496"/>
    </row>
    <row r="3145" spans="1:74" s="52" customFormat="1" ht="12.75">
      <c r="A3145" s="45">
        <v>2670.080468178493</v>
      </c>
      <c r="B3145" s="46" t="s">
        <v>364</v>
      </c>
      <c r="C3145" s="47" t="s">
        <v>310</v>
      </c>
      <c r="D3145" s="48">
        <v>41.997571482163707</v>
      </c>
      <c r="E3145" s="49">
        <v>39.763539999999999</v>
      </c>
      <c r="F3145" s="49">
        <v>3.6499999999999998E-2</v>
      </c>
      <c r="G3145" s="49">
        <v>15.10319</v>
      </c>
      <c r="H3145" s="49">
        <v>0.31830000000000003</v>
      </c>
      <c r="I3145" s="49">
        <v>0.1925</v>
      </c>
      <c r="J3145" s="49">
        <v>44.893859999999997</v>
      </c>
      <c r="K3145" s="49">
        <v>0.215</v>
      </c>
      <c r="L3145" s="49">
        <v>100.52288999999999</v>
      </c>
      <c r="M3145" s="47"/>
      <c r="N3145" s="50">
        <v>0.99520937067947146</v>
      </c>
      <c r="O3145" s="50">
        <v>7.2226687097304211E-4</v>
      </c>
      <c r="P3145" s="50">
        <v>0.3161215447190403</v>
      </c>
      <c r="Q3145" s="50">
        <v>6.4078147312562157E-3</v>
      </c>
      <c r="R3145" s="50">
        <v>4.0808054317733435E-3</v>
      </c>
      <c r="S3145" s="50">
        <v>1.6750389451966263</v>
      </c>
      <c r="T3145" s="50">
        <v>5.7653479494416144E-3</v>
      </c>
      <c r="U3145" s="50">
        <v>3.0033460955785825</v>
      </c>
      <c r="V3145" s="51">
        <v>84.123753644166115</v>
      </c>
      <c r="X3145" s="49">
        <v>0.26</v>
      </c>
      <c r="Y3145" s="49">
        <v>51.59</v>
      </c>
      <c r="Z3145" s="49">
        <v>0.59</v>
      </c>
      <c r="AA3145" s="49">
        <v>5.85</v>
      </c>
      <c r="AB3145" s="49">
        <v>11.13</v>
      </c>
      <c r="AC3145" s="49">
        <v>0.25</v>
      </c>
      <c r="AD3145" s="49">
        <v>2.52</v>
      </c>
      <c r="AE3145" s="312"/>
      <c r="AF3145" s="343" t="s">
        <v>441</v>
      </c>
      <c r="AG3145" s="343">
        <v>30</v>
      </c>
      <c r="AH3145" s="343">
        <v>15</v>
      </c>
      <c r="AI3145" s="343"/>
      <c r="AJ3145" s="343"/>
      <c r="AK3145" s="343"/>
      <c r="AL3145" s="343"/>
      <c r="AM3145" s="343"/>
      <c r="AN3145" s="343"/>
      <c r="AO3145" s="343"/>
      <c r="AP3145" s="343"/>
      <c r="AQ3145" s="343"/>
      <c r="AR3145" s="343"/>
      <c r="AS3145" s="343"/>
      <c r="AT3145" s="343"/>
      <c r="AU3145" s="343"/>
      <c r="AV3145" s="343"/>
      <c r="AW3145" s="343"/>
      <c r="AX3145" s="343"/>
      <c r="AY3145" s="343"/>
      <c r="AZ3145" s="343"/>
      <c r="BA3145" s="343"/>
      <c r="BB3145" s="343"/>
      <c r="BC3145" s="343"/>
      <c r="BD3145" s="343"/>
      <c r="BE3145" s="475"/>
      <c r="BF3145" s="475"/>
      <c r="BG3145" s="475"/>
      <c r="BH3145" s="475"/>
      <c r="BI3145" s="475"/>
      <c r="BJ3145" s="475"/>
      <c r="BK3145" s="475"/>
      <c r="BL3145" s="475"/>
      <c r="BM3145" s="475"/>
      <c r="BN3145" s="475"/>
      <c r="BO3145" s="475"/>
      <c r="BP3145" s="306"/>
      <c r="BQ3145" s="496"/>
      <c r="BR3145" s="496"/>
      <c r="BS3145" s="496"/>
      <c r="BT3145" s="496"/>
      <c r="BU3145" s="496"/>
      <c r="BV3145" s="496"/>
    </row>
    <row r="3146" spans="1:74" s="52" customFormat="1" ht="12.75">
      <c r="A3146" s="45">
        <v>2670.080468178493</v>
      </c>
      <c r="B3146" s="46" t="s">
        <v>364</v>
      </c>
      <c r="C3146" s="47" t="s">
        <v>310</v>
      </c>
      <c r="D3146" s="48">
        <v>47.997571482163707</v>
      </c>
      <c r="E3146" s="49">
        <v>39.650840000000002</v>
      </c>
      <c r="F3146" s="49">
        <v>5.8299999999999998E-2</v>
      </c>
      <c r="G3146" s="49">
        <v>14.59173</v>
      </c>
      <c r="H3146" s="49">
        <v>0.29659999999999997</v>
      </c>
      <c r="I3146" s="49">
        <v>0.15340000000000001</v>
      </c>
      <c r="J3146" s="49">
        <v>45.456919999999997</v>
      </c>
      <c r="K3146" s="49">
        <v>0.20710000000000001</v>
      </c>
      <c r="L3146" s="49">
        <v>100.41488999999999</v>
      </c>
      <c r="M3146" s="47"/>
      <c r="N3146" s="50">
        <v>0.99127887216648014</v>
      </c>
      <c r="O3146" s="50">
        <v>1.1523580166201562E-3</v>
      </c>
      <c r="P3146" s="50">
        <v>0.30507473074864222</v>
      </c>
      <c r="Q3146" s="50">
        <v>5.9642864953666332E-3</v>
      </c>
      <c r="R3146" s="50">
        <v>3.2482882147320509E-3</v>
      </c>
      <c r="S3146" s="50">
        <v>1.6941505818981688</v>
      </c>
      <c r="T3146" s="50">
        <v>5.5472942602690072E-3</v>
      </c>
      <c r="U3146" s="50">
        <v>3.006416411800279</v>
      </c>
      <c r="V3146" s="51">
        <v>84.740352734692607</v>
      </c>
      <c r="X3146" s="49">
        <v>0.26</v>
      </c>
      <c r="Y3146" s="49">
        <v>34.44</v>
      </c>
      <c r="Z3146" s="49">
        <v>0.6</v>
      </c>
      <c r="AA3146" s="49">
        <v>6.27</v>
      </c>
      <c r="AB3146" s="49">
        <v>13.97</v>
      </c>
      <c r="AC3146" s="49">
        <v>0.25</v>
      </c>
      <c r="AD3146" s="49">
        <v>2.62</v>
      </c>
      <c r="AE3146" s="312"/>
      <c r="AF3146" s="343" t="s">
        <v>441</v>
      </c>
      <c r="AG3146" s="343">
        <v>30</v>
      </c>
      <c r="AH3146" s="343">
        <v>15</v>
      </c>
      <c r="AI3146" s="343"/>
      <c r="AJ3146" s="343"/>
      <c r="AK3146" s="343"/>
      <c r="AL3146" s="343"/>
      <c r="AM3146" s="343"/>
      <c r="AN3146" s="343"/>
      <c r="AO3146" s="343"/>
      <c r="AP3146" s="343"/>
      <c r="AQ3146" s="343"/>
      <c r="AR3146" s="343"/>
      <c r="AS3146" s="343"/>
      <c r="AT3146" s="343"/>
      <c r="AU3146" s="343"/>
      <c r="AV3146" s="343"/>
      <c r="AW3146" s="343"/>
      <c r="AX3146" s="343"/>
      <c r="AY3146" s="343"/>
      <c r="AZ3146" s="343"/>
      <c r="BA3146" s="343"/>
      <c r="BB3146" s="343"/>
      <c r="BC3146" s="343"/>
      <c r="BD3146" s="343"/>
      <c r="BE3146" s="475"/>
      <c r="BF3146" s="475"/>
      <c r="BG3146" s="475"/>
      <c r="BH3146" s="475"/>
      <c r="BI3146" s="475"/>
      <c r="BJ3146" s="475"/>
      <c r="BK3146" s="475"/>
      <c r="BL3146" s="475"/>
      <c r="BM3146" s="475"/>
      <c r="BN3146" s="475"/>
      <c r="BO3146" s="475"/>
      <c r="BP3146" s="306"/>
      <c r="BQ3146" s="496"/>
      <c r="BR3146" s="496"/>
      <c r="BS3146" s="496"/>
      <c r="BT3146" s="496"/>
      <c r="BU3146" s="496"/>
      <c r="BV3146" s="496"/>
    </row>
    <row r="3147" spans="1:74" s="52" customFormat="1" ht="12.75">
      <c r="A3147" s="45">
        <v>2670.080468178493</v>
      </c>
      <c r="B3147" s="46" t="s">
        <v>364</v>
      </c>
      <c r="C3147" s="47" t="s">
        <v>310</v>
      </c>
      <c r="D3147" s="48">
        <v>53.997571482163707</v>
      </c>
      <c r="E3147" s="49">
        <v>39.69182</v>
      </c>
      <c r="F3147" s="49">
        <v>8.3799999999999999E-2</v>
      </c>
      <c r="G3147" s="49">
        <v>14.14044</v>
      </c>
      <c r="H3147" s="49">
        <v>0.28000000000000003</v>
      </c>
      <c r="I3147" s="49">
        <v>0.16370000000000001</v>
      </c>
      <c r="J3147" s="49">
        <v>45.658009999999997</v>
      </c>
      <c r="K3147" s="49">
        <v>0.21210000000000001</v>
      </c>
      <c r="L3147" s="49">
        <v>100.22986999999999</v>
      </c>
      <c r="M3147" s="47"/>
      <c r="N3147" s="50">
        <v>0.99189706191237881</v>
      </c>
      <c r="O3147" s="50">
        <v>1.6557128690250346E-3</v>
      </c>
      <c r="P3147" s="50">
        <v>0.29551838726977192</v>
      </c>
      <c r="Q3147" s="50">
        <v>5.6281739846233605E-3</v>
      </c>
      <c r="R3147" s="50">
        <v>3.4649742324409411E-3</v>
      </c>
      <c r="S3147" s="50">
        <v>1.7009483061951709</v>
      </c>
      <c r="T3147" s="50">
        <v>5.678895886160211E-3</v>
      </c>
      <c r="U3147" s="50">
        <v>3.0047915123495708</v>
      </c>
      <c r="V3147" s="51">
        <v>85.197930512084383</v>
      </c>
      <c r="X3147" s="49">
        <v>0.26</v>
      </c>
      <c r="Y3147" s="49">
        <v>23.19</v>
      </c>
      <c r="Z3147" s="49">
        <v>0.61</v>
      </c>
      <c r="AA3147" s="49">
        <v>6.62</v>
      </c>
      <c r="AB3147" s="49">
        <v>13.29</v>
      </c>
      <c r="AC3147" s="49">
        <v>0.25</v>
      </c>
      <c r="AD3147" s="49">
        <v>2.5499999999999998</v>
      </c>
      <c r="AE3147" s="312"/>
      <c r="AF3147" s="343" t="s">
        <v>441</v>
      </c>
      <c r="AG3147" s="343">
        <v>30</v>
      </c>
      <c r="AH3147" s="343">
        <v>15</v>
      </c>
      <c r="AI3147" s="343"/>
      <c r="AJ3147" s="343"/>
      <c r="AK3147" s="343"/>
      <c r="AL3147" s="343"/>
      <c r="AM3147" s="343"/>
      <c r="AN3147" s="343"/>
      <c r="AO3147" s="343"/>
      <c r="AP3147" s="343"/>
      <c r="AQ3147" s="343"/>
      <c r="AR3147" s="343"/>
      <c r="AS3147" s="343"/>
      <c r="AT3147" s="343"/>
      <c r="AU3147" s="343"/>
      <c r="AV3147" s="343"/>
      <c r="AW3147" s="343"/>
      <c r="AX3147" s="343"/>
      <c r="AY3147" s="343"/>
      <c r="AZ3147" s="343"/>
      <c r="BA3147" s="343"/>
      <c r="BB3147" s="343"/>
      <c r="BC3147" s="343"/>
      <c r="BD3147" s="343"/>
      <c r="BE3147" s="475"/>
      <c r="BF3147" s="475"/>
      <c r="BG3147" s="475"/>
      <c r="BH3147" s="475"/>
      <c r="BI3147" s="475"/>
      <c r="BJ3147" s="475"/>
      <c r="BK3147" s="475"/>
      <c r="BL3147" s="475"/>
      <c r="BM3147" s="475"/>
      <c r="BN3147" s="475"/>
      <c r="BO3147" s="475"/>
      <c r="BP3147" s="306"/>
      <c r="BQ3147" s="496"/>
      <c r="BR3147" s="496"/>
      <c r="BS3147" s="496"/>
      <c r="BT3147" s="496"/>
      <c r="BU3147" s="496"/>
      <c r="BV3147" s="496"/>
    </row>
    <row r="3148" spans="1:74" s="52" customFormat="1" ht="12.75">
      <c r="A3148" s="45">
        <v>2670.080468178493</v>
      </c>
      <c r="B3148" s="46" t="s">
        <v>364</v>
      </c>
      <c r="C3148" s="47" t="s">
        <v>310</v>
      </c>
      <c r="D3148" s="48">
        <v>59.997571482163707</v>
      </c>
      <c r="E3148" s="49">
        <v>39.743049999999997</v>
      </c>
      <c r="F3148" s="49">
        <v>9.98E-2</v>
      </c>
      <c r="G3148" s="49">
        <v>13.77941</v>
      </c>
      <c r="H3148" s="49">
        <v>0.3095</v>
      </c>
      <c r="I3148" s="49">
        <v>0.18090000000000001</v>
      </c>
      <c r="J3148" s="49">
        <v>46.060200000000002</v>
      </c>
      <c r="K3148" s="49">
        <v>0.21240000000000001</v>
      </c>
      <c r="L3148" s="49">
        <v>100.38526</v>
      </c>
      <c r="M3148" s="47"/>
      <c r="N3148" s="50">
        <v>0.9902283855611923</v>
      </c>
      <c r="O3148" s="50">
        <v>1.9659847049389493E-3</v>
      </c>
      <c r="P3148" s="50">
        <v>0.28711824781682826</v>
      </c>
      <c r="Q3148" s="50">
        <v>6.2026706869415431E-3</v>
      </c>
      <c r="R3148" s="50">
        <v>3.8176708729156148E-3</v>
      </c>
      <c r="S3148" s="50">
        <v>1.7108366425713597</v>
      </c>
      <c r="T3148" s="50">
        <v>5.6700428147537455E-3</v>
      </c>
      <c r="U3148" s="50">
        <v>3.0058396450289302</v>
      </c>
      <c r="V3148" s="51">
        <v>85.629392875779914</v>
      </c>
      <c r="X3148" s="49">
        <v>0.26</v>
      </c>
      <c r="Y3148" s="49">
        <v>20.329999999999998</v>
      </c>
      <c r="Z3148" s="49">
        <v>0.62</v>
      </c>
      <c r="AA3148" s="49">
        <v>6.03</v>
      </c>
      <c r="AB3148" s="49">
        <v>11.89</v>
      </c>
      <c r="AC3148" s="49">
        <v>0.25</v>
      </c>
      <c r="AD3148" s="49">
        <v>2.5299999999999998</v>
      </c>
      <c r="AE3148" s="312"/>
      <c r="AF3148" s="343" t="s">
        <v>441</v>
      </c>
      <c r="AG3148" s="343">
        <v>30</v>
      </c>
      <c r="AH3148" s="343">
        <v>15</v>
      </c>
      <c r="AI3148" s="343"/>
      <c r="AJ3148" s="343"/>
      <c r="AK3148" s="343"/>
      <c r="AL3148" s="343"/>
      <c r="AM3148" s="343"/>
      <c r="AN3148" s="343"/>
      <c r="AO3148" s="343"/>
      <c r="AP3148" s="343"/>
      <c r="AQ3148" s="343"/>
      <c r="AR3148" s="343"/>
      <c r="AS3148" s="343"/>
      <c r="AT3148" s="343"/>
      <c r="AU3148" s="343"/>
      <c r="AV3148" s="343"/>
      <c r="AW3148" s="343"/>
      <c r="AX3148" s="343"/>
      <c r="AY3148" s="343"/>
      <c r="AZ3148" s="343"/>
      <c r="BA3148" s="343"/>
      <c r="BB3148" s="343"/>
      <c r="BC3148" s="343"/>
      <c r="BD3148" s="343"/>
      <c r="BE3148" s="475"/>
      <c r="BF3148" s="475"/>
      <c r="BG3148" s="475"/>
      <c r="BH3148" s="475"/>
      <c r="BI3148" s="475"/>
      <c r="BJ3148" s="475"/>
      <c r="BK3148" s="475"/>
      <c r="BL3148" s="475"/>
      <c r="BM3148" s="475"/>
      <c r="BN3148" s="475"/>
      <c r="BO3148" s="475"/>
      <c r="BP3148" s="306"/>
      <c r="BQ3148" s="496"/>
      <c r="BR3148" s="496"/>
      <c r="BS3148" s="496"/>
      <c r="BT3148" s="496"/>
      <c r="BU3148" s="496"/>
      <c r="BV3148" s="496"/>
    </row>
    <row r="3149" spans="1:74" s="52" customFormat="1" ht="12.75">
      <c r="A3149" s="45">
        <v>2670.080468178493</v>
      </c>
      <c r="B3149" s="46" t="s">
        <v>364</v>
      </c>
      <c r="C3149" s="47" t="s">
        <v>310</v>
      </c>
      <c r="D3149" s="48">
        <v>65.997571482163707</v>
      </c>
      <c r="E3149" s="49">
        <v>40.0914</v>
      </c>
      <c r="F3149" s="49">
        <v>8.48E-2</v>
      </c>
      <c r="G3149" s="49">
        <v>13.448460000000001</v>
      </c>
      <c r="H3149" s="49">
        <v>0.31530000000000002</v>
      </c>
      <c r="I3149" s="49">
        <v>0.158</v>
      </c>
      <c r="J3149" s="49">
        <v>46.231119999999997</v>
      </c>
      <c r="K3149" s="49">
        <v>0.2051</v>
      </c>
      <c r="L3149" s="49">
        <v>100.53418000000001</v>
      </c>
      <c r="M3149" s="47"/>
      <c r="N3149" s="50">
        <v>0.99508589714532192</v>
      </c>
      <c r="O3149" s="50">
        <v>1.6641045819864489E-3</v>
      </c>
      <c r="P3149" s="50">
        <v>0.27915017128442038</v>
      </c>
      <c r="Q3149" s="50">
        <v>6.2947315301313906E-3</v>
      </c>
      <c r="R3149" s="50">
        <v>3.3216370440043281E-3</v>
      </c>
      <c r="S3149" s="50">
        <v>1.7106151320375633</v>
      </c>
      <c r="T3149" s="50">
        <v>5.4542200672777815E-3</v>
      </c>
      <c r="U3149" s="50">
        <v>3.0015858936907054</v>
      </c>
      <c r="V3149" s="51">
        <v>85.970698613631995</v>
      </c>
      <c r="X3149" s="49">
        <v>0.25</v>
      </c>
      <c r="Y3149" s="49">
        <v>23.39</v>
      </c>
      <c r="Z3149" s="49">
        <v>0.62</v>
      </c>
      <c r="AA3149" s="49">
        <v>5.94</v>
      </c>
      <c r="AB3149" s="49">
        <v>13.07</v>
      </c>
      <c r="AC3149" s="49">
        <v>0.24</v>
      </c>
      <c r="AD3149" s="49">
        <v>2.63</v>
      </c>
      <c r="AE3149" s="312"/>
      <c r="AF3149" s="343" t="s">
        <v>441</v>
      </c>
      <c r="AG3149" s="343">
        <v>30</v>
      </c>
      <c r="AH3149" s="343">
        <v>15</v>
      </c>
      <c r="AI3149" s="343"/>
      <c r="AJ3149" s="343"/>
      <c r="AK3149" s="343"/>
      <c r="AL3149" s="343"/>
      <c r="AM3149" s="343"/>
      <c r="AN3149" s="343"/>
      <c r="AO3149" s="343"/>
      <c r="AP3149" s="343"/>
      <c r="AQ3149" s="343"/>
      <c r="AR3149" s="343"/>
      <c r="AS3149" s="343"/>
      <c r="AT3149" s="343"/>
      <c r="AU3149" s="343"/>
      <c r="AV3149" s="343"/>
      <c r="AW3149" s="343"/>
      <c r="AX3149" s="343"/>
      <c r="AY3149" s="343"/>
      <c r="AZ3149" s="343"/>
      <c r="BA3149" s="343"/>
      <c r="BB3149" s="343"/>
      <c r="BC3149" s="343"/>
      <c r="BD3149" s="343"/>
      <c r="BE3149" s="475"/>
      <c r="BF3149" s="475"/>
      <c r="BG3149" s="475"/>
      <c r="BH3149" s="475"/>
      <c r="BI3149" s="475"/>
      <c r="BJ3149" s="475"/>
      <c r="BK3149" s="475"/>
      <c r="BL3149" s="475"/>
      <c r="BM3149" s="475"/>
      <c r="BN3149" s="475"/>
      <c r="BO3149" s="475"/>
      <c r="BP3149" s="306"/>
      <c r="BQ3149" s="496"/>
      <c r="BR3149" s="496"/>
      <c r="BS3149" s="496"/>
      <c r="BT3149" s="496"/>
      <c r="BU3149" s="496"/>
      <c r="BV3149" s="496"/>
    </row>
    <row r="3150" spans="1:74" s="52" customFormat="1" ht="12.75">
      <c r="A3150" s="45">
        <v>2670.080468178493</v>
      </c>
      <c r="B3150" s="46" t="s">
        <v>364</v>
      </c>
      <c r="C3150" s="47" t="s">
        <v>310</v>
      </c>
      <c r="D3150" s="48">
        <v>71.997571482163707</v>
      </c>
      <c r="E3150" s="49">
        <v>40.081150000000001</v>
      </c>
      <c r="F3150" s="49">
        <v>6.7599999999999993E-2</v>
      </c>
      <c r="G3150" s="49">
        <v>13.01723</v>
      </c>
      <c r="H3150" s="49">
        <v>0.35060000000000002</v>
      </c>
      <c r="I3150" s="49">
        <v>0.16</v>
      </c>
      <c r="J3150" s="49">
        <v>46.452330000000003</v>
      </c>
      <c r="K3150" s="49">
        <v>0.21029999999999999</v>
      </c>
      <c r="L3150" s="49">
        <v>100.33920999999999</v>
      </c>
      <c r="M3150" s="47"/>
      <c r="N3150" s="50">
        <v>0.99518037924907765</v>
      </c>
      <c r="O3150" s="50">
        <v>1.3270391706353838E-3</v>
      </c>
      <c r="P3150" s="50">
        <v>0.27029387450950121</v>
      </c>
      <c r="Q3150" s="50">
        <v>7.0019246907699513E-3</v>
      </c>
      <c r="R3150" s="50">
        <v>3.3648627401795719E-3</v>
      </c>
      <c r="S3150" s="50">
        <v>1.7194029971752718</v>
      </c>
      <c r="T3150" s="50">
        <v>5.5944648742161304E-3</v>
      </c>
      <c r="U3150" s="50">
        <v>3.0021655424096521</v>
      </c>
      <c r="V3150" s="51">
        <v>86.41532394426342</v>
      </c>
      <c r="X3150" s="49">
        <v>0.26</v>
      </c>
      <c r="Y3150" s="49">
        <v>29.75</v>
      </c>
      <c r="Z3150" s="49">
        <v>0.63</v>
      </c>
      <c r="AA3150" s="49">
        <v>5.33</v>
      </c>
      <c r="AB3150" s="49">
        <v>13.35</v>
      </c>
      <c r="AC3150" s="49">
        <v>0.24</v>
      </c>
      <c r="AD3150" s="49">
        <v>2.58</v>
      </c>
      <c r="AE3150" s="312"/>
      <c r="AF3150" s="343" t="s">
        <v>441</v>
      </c>
      <c r="AG3150" s="343">
        <v>30</v>
      </c>
      <c r="AH3150" s="343">
        <v>15</v>
      </c>
      <c r="AI3150" s="343"/>
      <c r="AJ3150" s="343"/>
      <c r="AK3150" s="343"/>
      <c r="AL3150" s="343"/>
      <c r="AM3150" s="343"/>
      <c r="AN3150" s="343"/>
      <c r="AO3150" s="343"/>
      <c r="AP3150" s="343"/>
      <c r="AQ3150" s="343"/>
      <c r="AR3150" s="343"/>
      <c r="AS3150" s="343"/>
      <c r="AT3150" s="343"/>
      <c r="AU3150" s="343"/>
      <c r="AV3150" s="343"/>
      <c r="AW3150" s="343"/>
      <c r="AX3150" s="343"/>
      <c r="AY3150" s="343"/>
      <c r="AZ3150" s="343"/>
      <c r="BA3150" s="343"/>
      <c r="BB3150" s="343"/>
      <c r="BC3150" s="343"/>
      <c r="BD3150" s="343"/>
      <c r="BE3150" s="475"/>
      <c r="BF3150" s="475"/>
      <c r="BG3150" s="475"/>
      <c r="BH3150" s="475"/>
      <c r="BI3150" s="475"/>
      <c r="BJ3150" s="475"/>
      <c r="BK3150" s="475"/>
      <c r="BL3150" s="475"/>
      <c r="BM3150" s="475"/>
      <c r="BN3150" s="475"/>
      <c r="BO3150" s="475"/>
      <c r="BP3150" s="306"/>
      <c r="BQ3150" s="496"/>
      <c r="BR3150" s="496"/>
      <c r="BS3150" s="496"/>
      <c r="BT3150" s="496"/>
      <c r="BU3150" s="496"/>
      <c r="BV3150" s="496"/>
    </row>
    <row r="3151" spans="1:74" s="52" customFormat="1" ht="12.75">
      <c r="A3151" s="45">
        <v>2670.080468178493</v>
      </c>
      <c r="B3151" s="46" t="s">
        <v>364</v>
      </c>
      <c r="C3151" s="47" t="s">
        <v>310</v>
      </c>
      <c r="D3151" s="48">
        <v>77.997571482163707</v>
      </c>
      <c r="E3151" s="49">
        <v>39.794280000000001</v>
      </c>
      <c r="F3151" s="49">
        <v>7.4999999999999997E-2</v>
      </c>
      <c r="G3151" s="49">
        <v>12.82668</v>
      </c>
      <c r="H3151" s="49">
        <v>0.3281</v>
      </c>
      <c r="I3151" s="49">
        <v>0.17580000000000001</v>
      </c>
      <c r="J3151" s="49">
        <v>46.81429</v>
      </c>
      <c r="K3151" s="49">
        <v>0.20530000000000001</v>
      </c>
      <c r="L3151" s="49">
        <v>100.21944999999999</v>
      </c>
      <c r="M3151" s="47"/>
      <c r="N3151" s="50">
        <v>0.98919984298872643</v>
      </c>
      <c r="O3151" s="50">
        <v>1.4740087643554329E-3</v>
      </c>
      <c r="P3151" s="50">
        <v>0.2666451209852238</v>
      </c>
      <c r="Q3151" s="50">
        <v>6.5601460779802709E-3</v>
      </c>
      <c r="R3151" s="50">
        <v>3.7014168469984851E-3</v>
      </c>
      <c r="S3151" s="50">
        <v>1.7348038370124796</v>
      </c>
      <c r="T3151" s="50">
        <v>5.4677668067985193E-3</v>
      </c>
      <c r="U3151" s="50">
        <v>3.0078521394825626</v>
      </c>
      <c r="V3151" s="51">
        <v>86.677395897620997</v>
      </c>
      <c r="X3151" s="49">
        <v>0.26</v>
      </c>
      <c r="Y3151" s="49">
        <v>27.55</v>
      </c>
      <c r="Z3151" s="49">
        <v>0.64</v>
      </c>
      <c r="AA3151" s="49">
        <v>5.76</v>
      </c>
      <c r="AB3151" s="49">
        <v>12.29</v>
      </c>
      <c r="AC3151" s="49">
        <v>0.24</v>
      </c>
      <c r="AD3151" s="49">
        <v>2.63</v>
      </c>
      <c r="AE3151" s="312"/>
      <c r="AF3151" s="343" t="s">
        <v>441</v>
      </c>
      <c r="AG3151" s="343">
        <v>30</v>
      </c>
      <c r="AH3151" s="343">
        <v>15</v>
      </c>
      <c r="AI3151" s="343"/>
      <c r="AJ3151" s="343"/>
      <c r="AK3151" s="343"/>
      <c r="AL3151" s="343"/>
      <c r="AM3151" s="343"/>
      <c r="AN3151" s="343"/>
      <c r="AO3151" s="343"/>
      <c r="AP3151" s="343"/>
      <c r="AQ3151" s="343"/>
      <c r="AR3151" s="343"/>
      <c r="AS3151" s="343"/>
      <c r="AT3151" s="343"/>
      <c r="AU3151" s="343"/>
      <c r="AV3151" s="343"/>
      <c r="AW3151" s="343"/>
      <c r="AX3151" s="343"/>
      <c r="AY3151" s="343"/>
      <c r="AZ3151" s="343"/>
      <c r="BA3151" s="343"/>
      <c r="BB3151" s="343"/>
      <c r="BC3151" s="343"/>
      <c r="BD3151" s="343"/>
      <c r="BE3151" s="475"/>
      <c r="BF3151" s="475"/>
      <c r="BG3151" s="475"/>
      <c r="BH3151" s="475"/>
      <c r="BI3151" s="475"/>
      <c r="BJ3151" s="475"/>
      <c r="BK3151" s="475"/>
      <c r="BL3151" s="475"/>
      <c r="BM3151" s="475"/>
      <c r="BN3151" s="475"/>
      <c r="BO3151" s="475"/>
      <c r="BP3151" s="306"/>
      <c r="BQ3151" s="496"/>
      <c r="BR3151" s="496"/>
      <c r="BS3151" s="496"/>
      <c r="BT3151" s="496"/>
      <c r="BU3151" s="496"/>
      <c r="BV3151" s="496"/>
    </row>
    <row r="3152" spans="1:74" s="52" customFormat="1" ht="12.75">
      <c r="A3152" s="45">
        <v>2670.080468178493</v>
      </c>
      <c r="B3152" s="46" t="s">
        <v>364</v>
      </c>
      <c r="C3152" s="47" t="s">
        <v>310</v>
      </c>
      <c r="D3152" s="48">
        <v>83.997571482163707</v>
      </c>
      <c r="E3152" s="49">
        <v>40.142629999999997</v>
      </c>
      <c r="F3152" s="49">
        <v>8.6800000000000002E-2</v>
      </c>
      <c r="G3152" s="49">
        <v>12.61608</v>
      </c>
      <c r="H3152" s="49">
        <v>0.3518</v>
      </c>
      <c r="I3152" s="49">
        <v>0.14729999999999999</v>
      </c>
      <c r="J3152" s="49">
        <v>46.924889999999998</v>
      </c>
      <c r="K3152" s="49">
        <v>0.216</v>
      </c>
      <c r="L3152" s="49">
        <v>100.48549999999999</v>
      </c>
      <c r="M3152" s="47"/>
      <c r="N3152" s="50">
        <v>0.99341516045922196</v>
      </c>
      <c r="O3152" s="50">
        <v>1.6983222570560071E-3</v>
      </c>
      <c r="P3152" s="50">
        <v>0.26109910865247443</v>
      </c>
      <c r="Q3152" s="50">
        <v>7.0026865712463559E-3</v>
      </c>
      <c r="R3152" s="50">
        <v>3.0875460736328434E-3</v>
      </c>
      <c r="S3152" s="50">
        <v>1.7311582500025593</v>
      </c>
      <c r="T3152" s="50">
        <v>5.7271210104756472E-3</v>
      </c>
      <c r="U3152" s="50">
        <v>3.0031881950266666</v>
      </c>
      <c r="V3152" s="51">
        <v>86.894308231907274</v>
      </c>
      <c r="X3152" s="49">
        <v>0.25</v>
      </c>
      <c r="Y3152" s="49">
        <v>23.27</v>
      </c>
      <c r="Z3152" s="49">
        <v>0.64</v>
      </c>
      <c r="AA3152" s="49">
        <v>5.36</v>
      </c>
      <c r="AB3152" s="49">
        <v>14.26</v>
      </c>
      <c r="AC3152" s="49">
        <v>0.24</v>
      </c>
      <c r="AD3152" s="49">
        <v>2.5099999999999998</v>
      </c>
      <c r="AE3152" s="312"/>
      <c r="AF3152" s="343" t="s">
        <v>441</v>
      </c>
      <c r="AG3152" s="343">
        <v>30</v>
      </c>
      <c r="AH3152" s="343">
        <v>15</v>
      </c>
      <c r="AI3152" s="343"/>
      <c r="AJ3152" s="343"/>
      <c r="AK3152" s="343"/>
      <c r="AL3152" s="343"/>
      <c r="AM3152" s="343"/>
      <c r="AN3152" s="343"/>
      <c r="AO3152" s="343"/>
      <c r="AP3152" s="343"/>
      <c r="AQ3152" s="343"/>
      <c r="AR3152" s="343"/>
      <c r="AS3152" s="343"/>
      <c r="AT3152" s="343"/>
      <c r="AU3152" s="343"/>
      <c r="AV3152" s="343"/>
      <c r="AW3152" s="343"/>
      <c r="AX3152" s="343"/>
      <c r="AY3152" s="343"/>
      <c r="AZ3152" s="343"/>
      <c r="BA3152" s="343"/>
      <c r="BB3152" s="343"/>
      <c r="BC3152" s="343"/>
      <c r="BD3152" s="343"/>
      <c r="BE3152" s="475"/>
      <c r="BF3152" s="475"/>
      <c r="BG3152" s="475"/>
      <c r="BH3152" s="475"/>
      <c r="BI3152" s="475"/>
      <c r="BJ3152" s="475"/>
      <c r="BK3152" s="475"/>
      <c r="BL3152" s="475"/>
      <c r="BM3152" s="475"/>
      <c r="BN3152" s="475"/>
      <c r="BO3152" s="475"/>
      <c r="BP3152" s="306"/>
      <c r="BQ3152" s="496"/>
      <c r="BR3152" s="496"/>
      <c r="BS3152" s="496"/>
      <c r="BT3152" s="496"/>
      <c r="BU3152" s="496"/>
      <c r="BV3152" s="496"/>
    </row>
    <row r="3153" spans="1:74" s="52" customFormat="1" ht="12.75">
      <c r="A3153" s="45">
        <v>2670.080468178493</v>
      </c>
      <c r="B3153" s="46" t="s">
        <v>364</v>
      </c>
      <c r="C3153" s="47" t="s">
        <v>310</v>
      </c>
      <c r="D3153" s="48">
        <v>89.997571482163707</v>
      </c>
      <c r="E3153" s="49">
        <v>40.009439999999998</v>
      </c>
      <c r="F3153" s="49">
        <v>0.1094</v>
      </c>
      <c r="G3153" s="49">
        <v>12.35534</v>
      </c>
      <c r="H3153" s="49">
        <v>0.31359999999999999</v>
      </c>
      <c r="I3153" s="49">
        <v>0.155</v>
      </c>
      <c r="J3153" s="49">
        <v>47.01538</v>
      </c>
      <c r="K3153" s="49">
        <v>0.21060000000000001</v>
      </c>
      <c r="L3153" s="49">
        <v>100.16875999999999</v>
      </c>
      <c r="M3153" s="47"/>
      <c r="N3153" s="50">
        <v>0.99211959284074391</v>
      </c>
      <c r="O3153" s="50">
        <v>2.1448369889454323E-3</v>
      </c>
      <c r="P3153" s="50">
        <v>0.25621954089295451</v>
      </c>
      <c r="Q3153" s="50">
        <v>6.2549162634844913E-3</v>
      </c>
      <c r="R3153" s="50">
        <v>3.2555096800470315E-3</v>
      </c>
      <c r="S3153" s="50">
        <v>1.7380011113540588</v>
      </c>
      <c r="T3153" s="50">
        <v>5.5952251611308436E-3</v>
      </c>
      <c r="U3153" s="50">
        <v>3.0035907331813649</v>
      </c>
      <c r="V3153" s="51">
        <v>87.151896125222862</v>
      </c>
      <c r="X3153" s="49">
        <v>0.26</v>
      </c>
      <c r="Y3153" s="49">
        <v>18.41</v>
      </c>
      <c r="Z3153" s="49">
        <v>0.65</v>
      </c>
      <c r="AA3153" s="49">
        <v>6</v>
      </c>
      <c r="AB3153" s="49">
        <v>13.56</v>
      </c>
      <c r="AC3153" s="49">
        <v>0.24</v>
      </c>
      <c r="AD3153" s="49">
        <v>2.57</v>
      </c>
      <c r="AE3153" s="312"/>
      <c r="AF3153" s="343" t="s">
        <v>441</v>
      </c>
      <c r="AG3153" s="343">
        <v>30</v>
      </c>
      <c r="AH3153" s="343">
        <v>15</v>
      </c>
      <c r="AI3153" s="343"/>
      <c r="AJ3153" s="343"/>
      <c r="AK3153" s="343"/>
      <c r="AL3153" s="343"/>
      <c r="AM3153" s="343"/>
      <c r="AN3153" s="343"/>
      <c r="AO3153" s="343"/>
      <c r="AP3153" s="343"/>
      <c r="AQ3153" s="343"/>
      <c r="AR3153" s="343"/>
      <c r="AS3153" s="343"/>
      <c r="AT3153" s="343"/>
      <c r="AU3153" s="343"/>
      <c r="AV3153" s="343"/>
      <c r="AW3153" s="343"/>
      <c r="AX3153" s="343"/>
      <c r="AY3153" s="343"/>
      <c r="AZ3153" s="343"/>
      <c r="BA3153" s="343"/>
      <c r="BB3153" s="343"/>
      <c r="BC3153" s="343"/>
      <c r="BD3153" s="343"/>
      <c r="BE3153" s="475"/>
      <c r="BF3153" s="475"/>
      <c r="BG3153" s="475"/>
      <c r="BH3153" s="475"/>
      <c r="BI3153" s="475"/>
      <c r="BJ3153" s="475"/>
      <c r="BK3153" s="475"/>
      <c r="BL3153" s="475"/>
      <c r="BM3153" s="475"/>
      <c r="BN3153" s="475"/>
      <c r="BO3153" s="475"/>
      <c r="BP3153" s="306"/>
      <c r="BQ3153" s="496"/>
      <c r="BR3153" s="496"/>
      <c r="BS3153" s="496"/>
      <c r="BT3153" s="496"/>
      <c r="BU3153" s="496"/>
      <c r="BV3153" s="496"/>
    </row>
    <row r="3154" spans="1:74" s="52" customFormat="1" ht="12.75">
      <c r="A3154" s="45">
        <v>2670.080468178493</v>
      </c>
      <c r="B3154" s="46" t="s">
        <v>364</v>
      </c>
      <c r="C3154" s="47" t="s">
        <v>310</v>
      </c>
      <c r="D3154" s="48">
        <v>95.997571482163707</v>
      </c>
      <c r="E3154" s="49">
        <v>40.163119999999999</v>
      </c>
      <c r="F3154" s="49">
        <v>8.1000000000000003E-2</v>
      </c>
      <c r="G3154" s="49">
        <v>12.285130000000001</v>
      </c>
      <c r="H3154" s="49">
        <v>0.3251</v>
      </c>
      <c r="I3154" s="49">
        <v>0.15429999999999999</v>
      </c>
      <c r="J3154" s="49">
        <v>47.186309999999999</v>
      </c>
      <c r="K3154" s="49">
        <v>0.20669999999999999</v>
      </c>
      <c r="L3154" s="49">
        <v>100.40166000000001</v>
      </c>
      <c r="M3154" s="47"/>
      <c r="N3154" s="50">
        <v>0.99321767998411004</v>
      </c>
      <c r="O3154" s="50">
        <v>1.5837164684785186E-3</v>
      </c>
      <c r="P3154" s="50">
        <v>0.25406962663715854</v>
      </c>
      <c r="Q3154" s="50">
        <v>6.4666277373181206E-3</v>
      </c>
      <c r="R3154" s="50">
        <v>3.231979996489962E-3</v>
      </c>
      <c r="S3154" s="50">
        <v>1.7395686045417007</v>
      </c>
      <c r="T3154" s="50">
        <v>5.4766517136773871E-3</v>
      </c>
      <c r="U3154" s="50">
        <v>3.0036148870789336</v>
      </c>
      <c r="V3154" s="51">
        <v>87.255981418106913</v>
      </c>
      <c r="X3154" s="49">
        <v>0.25</v>
      </c>
      <c r="Y3154" s="49">
        <v>25.14</v>
      </c>
      <c r="Z3154" s="49">
        <v>0.65</v>
      </c>
      <c r="AA3154" s="49">
        <v>5.78</v>
      </c>
      <c r="AB3154" s="49">
        <v>13.44</v>
      </c>
      <c r="AC3154" s="49">
        <v>0.24</v>
      </c>
      <c r="AD3154" s="49">
        <v>2.61</v>
      </c>
      <c r="AE3154" s="312"/>
      <c r="AF3154" s="343" t="s">
        <v>441</v>
      </c>
      <c r="AG3154" s="343">
        <v>30</v>
      </c>
      <c r="AH3154" s="343">
        <v>15</v>
      </c>
      <c r="AI3154" s="343"/>
      <c r="AJ3154" s="343"/>
      <c r="AK3154" s="343"/>
      <c r="AL3154" s="343"/>
      <c r="AM3154" s="343"/>
      <c r="AN3154" s="343"/>
      <c r="AO3154" s="343"/>
      <c r="AP3154" s="343"/>
      <c r="AQ3154" s="343"/>
      <c r="AR3154" s="343"/>
      <c r="AS3154" s="343"/>
      <c r="AT3154" s="343"/>
      <c r="AU3154" s="343"/>
      <c r="AV3154" s="343"/>
      <c r="AW3154" s="343"/>
      <c r="AX3154" s="343"/>
      <c r="AY3154" s="343"/>
      <c r="AZ3154" s="343"/>
      <c r="BA3154" s="343"/>
      <c r="BB3154" s="343"/>
      <c r="BC3154" s="343"/>
      <c r="BD3154" s="343"/>
      <c r="BE3154" s="475"/>
      <c r="BF3154" s="475"/>
      <c r="BG3154" s="475"/>
      <c r="BH3154" s="475"/>
      <c r="BI3154" s="475"/>
      <c r="BJ3154" s="475"/>
      <c r="BK3154" s="475"/>
      <c r="BL3154" s="475"/>
      <c r="BM3154" s="475"/>
      <c r="BN3154" s="475"/>
      <c r="BO3154" s="475"/>
      <c r="BP3154" s="306"/>
      <c r="BQ3154" s="496"/>
      <c r="BR3154" s="496"/>
      <c r="BS3154" s="496"/>
      <c r="BT3154" s="496"/>
      <c r="BU3154" s="496"/>
      <c r="BV3154" s="496"/>
    </row>
    <row r="3155" spans="1:74" s="52" customFormat="1" ht="12.75">
      <c r="A3155" s="45">
        <v>2670.080468178493</v>
      </c>
      <c r="B3155" s="46" t="s">
        <v>364</v>
      </c>
      <c r="C3155" s="47" t="s">
        <v>310</v>
      </c>
      <c r="D3155" s="48">
        <v>101.99757148216371</v>
      </c>
      <c r="E3155" s="49">
        <v>40.20411</v>
      </c>
      <c r="F3155" s="49">
        <v>8.8900000000000007E-2</v>
      </c>
      <c r="G3155" s="49">
        <v>12.104620000000001</v>
      </c>
      <c r="H3155" s="49">
        <v>0.36</v>
      </c>
      <c r="I3155" s="49">
        <v>0.1191</v>
      </c>
      <c r="J3155" s="49">
        <v>47.357239999999997</v>
      </c>
      <c r="K3155" s="49">
        <v>0.21049999999999999</v>
      </c>
      <c r="L3155" s="49">
        <v>100.44447</v>
      </c>
      <c r="M3155" s="47"/>
      <c r="N3155" s="50">
        <v>0.99296118518236365</v>
      </c>
      <c r="O3155" s="50">
        <v>1.7359571292258694E-3</v>
      </c>
      <c r="P3155" s="50">
        <v>0.25001667428987451</v>
      </c>
      <c r="Q3155" s="50">
        <v>7.1516822894091767E-3</v>
      </c>
      <c r="R3155" s="50">
        <v>2.4914909868391974E-3</v>
      </c>
      <c r="S3155" s="50">
        <v>1.7436397006979485</v>
      </c>
      <c r="T3155" s="50">
        <v>5.5702099835232633E-3</v>
      </c>
      <c r="U3155" s="50">
        <v>3.0035669005591843</v>
      </c>
      <c r="V3155" s="51">
        <v>87.459389821307511</v>
      </c>
      <c r="X3155" s="49">
        <v>0.25</v>
      </c>
      <c r="Y3155" s="49">
        <v>22.26</v>
      </c>
      <c r="Z3155" s="49">
        <v>0.66</v>
      </c>
      <c r="AA3155" s="49">
        <v>5.24</v>
      </c>
      <c r="AB3155" s="49">
        <v>17.5</v>
      </c>
      <c r="AC3155" s="49">
        <v>0.24</v>
      </c>
      <c r="AD3155" s="49">
        <v>2.57</v>
      </c>
      <c r="AE3155" s="312"/>
      <c r="AF3155" s="343" t="s">
        <v>441</v>
      </c>
      <c r="AG3155" s="343">
        <v>30</v>
      </c>
      <c r="AH3155" s="343">
        <v>15</v>
      </c>
      <c r="AI3155" s="343"/>
      <c r="AJ3155" s="343"/>
      <c r="AK3155" s="343"/>
      <c r="AL3155" s="343"/>
      <c r="AM3155" s="343"/>
      <c r="AN3155" s="343"/>
      <c r="AO3155" s="343"/>
      <c r="AP3155" s="343"/>
      <c r="AQ3155" s="343"/>
      <c r="AR3155" s="343"/>
      <c r="AS3155" s="343"/>
      <c r="AT3155" s="343"/>
      <c r="AU3155" s="343"/>
      <c r="AV3155" s="343"/>
      <c r="AW3155" s="343"/>
      <c r="AX3155" s="343"/>
      <c r="AY3155" s="343"/>
      <c r="AZ3155" s="343"/>
      <c r="BA3155" s="343"/>
      <c r="BB3155" s="343"/>
      <c r="BC3155" s="343"/>
      <c r="BD3155" s="343"/>
      <c r="BE3155" s="475"/>
      <c r="BF3155" s="475"/>
      <c r="BG3155" s="475"/>
      <c r="BH3155" s="475"/>
      <c r="BI3155" s="475"/>
      <c r="BJ3155" s="475"/>
      <c r="BK3155" s="475"/>
      <c r="BL3155" s="475"/>
      <c r="BM3155" s="475"/>
      <c r="BN3155" s="475"/>
      <c r="BO3155" s="475"/>
      <c r="BP3155" s="306"/>
      <c r="BQ3155" s="496"/>
      <c r="BR3155" s="496"/>
      <c r="BS3155" s="496"/>
      <c r="BT3155" s="496"/>
      <c r="BU3155" s="496"/>
      <c r="BV3155" s="496"/>
    </row>
    <row r="3156" spans="1:74" s="52" customFormat="1" ht="12.75">
      <c r="A3156" s="45">
        <v>2670.080468178493</v>
      </c>
      <c r="B3156" s="46" t="s">
        <v>364</v>
      </c>
      <c r="C3156" s="47" t="s">
        <v>310</v>
      </c>
      <c r="D3156" s="48">
        <v>107.99757148216371</v>
      </c>
      <c r="E3156" s="49">
        <v>40.337299999999999</v>
      </c>
      <c r="F3156" s="49">
        <v>0.11219999999999999</v>
      </c>
      <c r="G3156" s="49">
        <v>12.08456</v>
      </c>
      <c r="H3156" s="49">
        <v>0.3695</v>
      </c>
      <c r="I3156" s="49">
        <v>0.1366</v>
      </c>
      <c r="J3156" s="49">
        <v>47.427619999999997</v>
      </c>
      <c r="K3156" s="49">
        <v>0.214</v>
      </c>
      <c r="L3156" s="49">
        <v>100.68178</v>
      </c>
      <c r="M3156" s="47"/>
      <c r="N3156" s="50">
        <v>0.99357590510504534</v>
      </c>
      <c r="O3156" s="50">
        <v>2.1850556280937515E-3</v>
      </c>
      <c r="P3156" s="50">
        <v>0.24893219136891451</v>
      </c>
      <c r="Q3156" s="50">
        <v>7.3206991752070389E-3</v>
      </c>
      <c r="R3156" s="50">
        <v>2.8499068453204288E-3</v>
      </c>
      <c r="S3156" s="50">
        <v>1.7415426031858638</v>
      </c>
      <c r="T3156" s="50">
        <v>5.6476223303226795E-3</v>
      </c>
      <c r="U3156" s="50">
        <v>3.0020539836387674</v>
      </c>
      <c r="V3156" s="51">
        <v>87.493828505143441</v>
      </c>
      <c r="X3156" s="49">
        <v>0.25</v>
      </c>
      <c r="Y3156" s="49">
        <v>18.34</v>
      </c>
      <c r="Z3156" s="49">
        <v>0.66</v>
      </c>
      <c r="AA3156" s="49">
        <v>5.16</v>
      </c>
      <c r="AB3156" s="49">
        <v>15.17</v>
      </c>
      <c r="AC3156" s="49">
        <v>0.24</v>
      </c>
      <c r="AD3156" s="49">
        <v>2.5299999999999998</v>
      </c>
      <c r="AE3156" s="312"/>
      <c r="AF3156" s="343" t="s">
        <v>441</v>
      </c>
      <c r="AG3156" s="343">
        <v>30</v>
      </c>
      <c r="AH3156" s="343">
        <v>15</v>
      </c>
      <c r="AI3156" s="343"/>
      <c r="AJ3156" s="343"/>
      <c r="AK3156" s="343"/>
      <c r="AL3156" s="343"/>
      <c r="AM3156" s="343"/>
      <c r="AN3156" s="343"/>
      <c r="AO3156" s="343"/>
      <c r="AP3156" s="343"/>
      <c r="AQ3156" s="343"/>
      <c r="AR3156" s="343"/>
      <c r="AS3156" s="343"/>
      <c r="AT3156" s="343"/>
      <c r="AU3156" s="343"/>
      <c r="AV3156" s="343"/>
      <c r="AW3156" s="343"/>
      <c r="AX3156" s="343"/>
      <c r="AY3156" s="343"/>
      <c r="AZ3156" s="343"/>
      <c r="BA3156" s="343"/>
      <c r="BB3156" s="343"/>
      <c r="BC3156" s="343"/>
      <c r="BD3156" s="343"/>
      <c r="BE3156" s="475"/>
      <c r="BF3156" s="475"/>
      <c r="BG3156" s="475"/>
      <c r="BH3156" s="475"/>
      <c r="BI3156" s="475"/>
      <c r="BJ3156" s="475"/>
      <c r="BK3156" s="475"/>
      <c r="BL3156" s="475"/>
      <c r="BM3156" s="475"/>
      <c r="BN3156" s="475"/>
      <c r="BO3156" s="475"/>
      <c r="BP3156" s="306"/>
      <c r="BQ3156" s="496"/>
      <c r="BR3156" s="496"/>
      <c r="BS3156" s="496"/>
      <c r="BT3156" s="496"/>
      <c r="BU3156" s="496"/>
      <c r="BV3156" s="496"/>
    </row>
    <row r="3157" spans="1:74" s="52" customFormat="1" ht="12.75">
      <c r="A3157" s="45">
        <v>2670.080468178493</v>
      </c>
      <c r="B3157" s="46" t="s">
        <v>364</v>
      </c>
      <c r="C3157" s="47" t="s">
        <v>310</v>
      </c>
      <c r="D3157" s="48">
        <v>113.99757148216371</v>
      </c>
      <c r="E3157" s="49">
        <v>40.275829999999999</v>
      </c>
      <c r="F3157" s="49">
        <v>0.1305</v>
      </c>
      <c r="G3157" s="49">
        <v>11.813789999999999</v>
      </c>
      <c r="H3157" s="49">
        <v>0.34129999999999999</v>
      </c>
      <c r="I3157" s="49">
        <v>0.1431</v>
      </c>
      <c r="J3157" s="49">
        <v>47.417569999999998</v>
      </c>
      <c r="K3157" s="49">
        <v>0.214</v>
      </c>
      <c r="L3157" s="49">
        <v>100.33608999999998</v>
      </c>
      <c r="M3157" s="47"/>
      <c r="N3157" s="50">
        <v>0.99413178673316871</v>
      </c>
      <c r="O3157" s="50">
        <v>2.546744564804403E-3</v>
      </c>
      <c r="P3157" s="50">
        <v>0.24386232039946942</v>
      </c>
      <c r="Q3157" s="50">
        <v>6.7760974305158712E-3</v>
      </c>
      <c r="R3157" s="50">
        <v>2.9917467933996749E-3</v>
      </c>
      <c r="S3157" s="50">
        <v>1.7448066218099709</v>
      </c>
      <c r="T3157" s="50">
        <v>5.6594064058938416E-3</v>
      </c>
      <c r="U3157" s="50">
        <v>3.0007747241372229</v>
      </c>
      <c r="V3157" s="51">
        <v>87.737409921606414</v>
      </c>
      <c r="X3157" s="49">
        <v>0.25</v>
      </c>
      <c r="Y3157" s="49">
        <v>15.51</v>
      </c>
      <c r="Z3157" s="49">
        <v>0.67</v>
      </c>
      <c r="AA3157" s="49">
        <v>5.49</v>
      </c>
      <c r="AB3157" s="49">
        <v>14.65</v>
      </c>
      <c r="AC3157" s="49">
        <v>0.24</v>
      </c>
      <c r="AD3157" s="49">
        <v>2.54</v>
      </c>
      <c r="AE3157" s="312"/>
      <c r="AF3157" s="343" t="s">
        <v>441</v>
      </c>
      <c r="AG3157" s="343">
        <v>30</v>
      </c>
      <c r="AH3157" s="343">
        <v>15</v>
      </c>
      <c r="AI3157" s="343"/>
      <c r="AJ3157" s="343"/>
      <c r="AK3157" s="343"/>
      <c r="AL3157" s="343"/>
      <c r="AM3157" s="343"/>
      <c r="AN3157" s="343"/>
      <c r="AO3157" s="343"/>
      <c r="AP3157" s="343"/>
      <c r="AQ3157" s="343"/>
      <c r="AR3157" s="343"/>
      <c r="AS3157" s="343"/>
      <c r="AT3157" s="343"/>
      <c r="AU3157" s="343"/>
      <c r="AV3157" s="343"/>
      <c r="AW3157" s="343"/>
      <c r="AX3157" s="343"/>
      <c r="AY3157" s="343"/>
      <c r="AZ3157" s="343"/>
      <c r="BA3157" s="343"/>
      <c r="BB3157" s="343"/>
      <c r="BC3157" s="343"/>
      <c r="BD3157" s="343"/>
      <c r="BE3157" s="475"/>
      <c r="BF3157" s="475"/>
      <c r="BG3157" s="475"/>
      <c r="BH3157" s="475"/>
      <c r="BI3157" s="475"/>
      <c r="BJ3157" s="475"/>
      <c r="BK3157" s="475"/>
      <c r="BL3157" s="475"/>
      <c r="BM3157" s="475"/>
      <c r="BN3157" s="475"/>
      <c r="BO3157" s="475"/>
      <c r="BP3157" s="306"/>
      <c r="BQ3157" s="496"/>
      <c r="BR3157" s="496"/>
      <c r="BS3157" s="496"/>
      <c r="BT3157" s="496"/>
      <c r="BU3157" s="496"/>
      <c r="BV3157" s="496"/>
    </row>
    <row r="3158" spans="1:74" s="52" customFormat="1" ht="12.75">
      <c r="A3158" s="45">
        <v>2670.080468178493</v>
      </c>
      <c r="B3158" s="46" t="s">
        <v>364</v>
      </c>
      <c r="C3158" s="47" t="s">
        <v>310</v>
      </c>
      <c r="D3158" s="48">
        <v>119.99757148216371</v>
      </c>
      <c r="E3158" s="49">
        <v>40.429510000000001</v>
      </c>
      <c r="F3158" s="49">
        <v>8.4199999999999997E-2</v>
      </c>
      <c r="G3158" s="49">
        <v>11.83384</v>
      </c>
      <c r="H3158" s="49">
        <v>0.34599999999999997</v>
      </c>
      <c r="I3158" s="49">
        <v>0.14560000000000001</v>
      </c>
      <c r="J3158" s="49">
        <v>47.37735</v>
      </c>
      <c r="K3158" s="49">
        <v>0.21659999999999999</v>
      </c>
      <c r="L3158" s="49">
        <v>100.4331</v>
      </c>
      <c r="M3158" s="47"/>
      <c r="N3158" s="50">
        <v>0.99692213630044224</v>
      </c>
      <c r="O3158" s="50">
        <v>1.6415354583727618E-3</v>
      </c>
      <c r="P3158" s="50">
        <v>0.24403069049431797</v>
      </c>
      <c r="Q3158" s="50">
        <v>6.8625062479481923E-3</v>
      </c>
      <c r="R3158" s="50">
        <v>3.0409541763908258E-3</v>
      </c>
      <c r="S3158" s="50">
        <v>1.7415745615486826</v>
      </c>
      <c r="T3158" s="50">
        <v>5.7224085566568344E-3</v>
      </c>
      <c r="U3158" s="50">
        <v>2.9997947927828115</v>
      </c>
      <c r="V3158" s="51">
        <v>87.710009819764863</v>
      </c>
      <c r="X3158" s="49">
        <v>0.25</v>
      </c>
      <c r="Y3158" s="49">
        <v>24.36</v>
      </c>
      <c r="Z3158" s="49">
        <v>0.67</v>
      </c>
      <c r="AA3158" s="49">
        <v>5.54</v>
      </c>
      <c r="AB3158" s="49">
        <v>14.52</v>
      </c>
      <c r="AC3158" s="49">
        <v>0.24</v>
      </c>
      <c r="AD3158" s="49">
        <v>2.5099999999999998</v>
      </c>
      <c r="AE3158" s="312"/>
      <c r="AF3158" s="343" t="s">
        <v>441</v>
      </c>
      <c r="AG3158" s="343">
        <v>30</v>
      </c>
      <c r="AH3158" s="343">
        <v>15</v>
      </c>
      <c r="AI3158" s="343"/>
      <c r="AJ3158" s="343"/>
      <c r="AK3158" s="343"/>
      <c r="AL3158" s="343"/>
      <c r="AM3158" s="343"/>
      <c r="AN3158" s="343"/>
      <c r="AO3158" s="343"/>
      <c r="AP3158" s="343"/>
      <c r="AQ3158" s="343"/>
      <c r="AR3158" s="343"/>
      <c r="AS3158" s="343"/>
      <c r="AT3158" s="343"/>
      <c r="AU3158" s="343"/>
      <c r="AV3158" s="343"/>
      <c r="AW3158" s="343"/>
      <c r="AX3158" s="343"/>
      <c r="AY3158" s="343"/>
      <c r="AZ3158" s="343"/>
      <c r="BA3158" s="343"/>
      <c r="BB3158" s="343"/>
      <c r="BC3158" s="343"/>
      <c r="BD3158" s="343"/>
      <c r="BE3158" s="475"/>
      <c r="BF3158" s="475"/>
      <c r="BG3158" s="475"/>
      <c r="BH3158" s="475"/>
      <c r="BI3158" s="475"/>
      <c r="BJ3158" s="475"/>
      <c r="BK3158" s="475"/>
      <c r="BL3158" s="475"/>
      <c r="BM3158" s="475"/>
      <c r="BN3158" s="475"/>
      <c r="BO3158" s="475"/>
      <c r="BP3158" s="306"/>
      <c r="BQ3158" s="496"/>
      <c r="BR3158" s="496"/>
      <c r="BS3158" s="496"/>
      <c r="BT3158" s="496"/>
      <c r="BU3158" s="496"/>
      <c r="BV3158" s="496"/>
    </row>
    <row r="3159" spans="1:74" s="52" customFormat="1" ht="12.75">
      <c r="A3159" s="45">
        <v>2670.080468178493</v>
      </c>
      <c r="B3159" s="46" t="s">
        <v>364</v>
      </c>
      <c r="C3159" s="47" t="s">
        <v>310</v>
      </c>
      <c r="D3159" s="48">
        <v>125.99757148216371</v>
      </c>
      <c r="E3159" s="49">
        <v>40.409019999999998</v>
      </c>
      <c r="F3159" s="49">
        <v>9.0899999999999995E-2</v>
      </c>
      <c r="G3159" s="49">
        <v>11.87396</v>
      </c>
      <c r="H3159" s="49">
        <v>0.3599</v>
      </c>
      <c r="I3159" s="49">
        <v>0.15559999999999999</v>
      </c>
      <c r="J3159" s="49">
        <v>47.407519999999998</v>
      </c>
      <c r="K3159" s="49">
        <v>0.2031</v>
      </c>
      <c r="L3159" s="49">
        <v>100.5</v>
      </c>
      <c r="M3159" s="47"/>
      <c r="N3159" s="50">
        <v>0.99605690718939788</v>
      </c>
      <c r="O3159" s="50">
        <v>1.7715162142572373E-3</v>
      </c>
      <c r="P3159" s="50">
        <v>0.24476956102696248</v>
      </c>
      <c r="Q3159" s="50">
        <v>7.1356176725793545E-3</v>
      </c>
      <c r="R3159" s="50">
        <v>3.2486368423228322E-3</v>
      </c>
      <c r="S3159" s="50">
        <v>1.7420540112063725</v>
      </c>
      <c r="T3159" s="50">
        <v>5.3638102301948216E-3</v>
      </c>
      <c r="U3159" s="50">
        <v>3.0004000603820873</v>
      </c>
      <c r="V3159" s="51">
        <v>87.680357508954671</v>
      </c>
      <c r="X3159" s="49">
        <v>0.25</v>
      </c>
      <c r="Y3159" s="49">
        <v>22.29</v>
      </c>
      <c r="Z3159" s="49">
        <v>0.66</v>
      </c>
      <c r="AA3159" s="49">
        <v>5.26</v>
      </c>
      <c r="AB3159" s="49">
        <v>13.49</v>
      </c>
      <c r="AC3159" s="49">
        <v>0.24</v>
      </c>
      <c r="AD3159" s="49">
        <v>2.65</v>
      </c>
      <c r="AE3159" s="312"/>
      <c r="AF3159" s="343" t="s">
        <v>441</v>
      </c>
      <c r="AG3159" s="343">
        <v>30</v>
      </c>
      <c r="AH3159" s="343">
        <v>15</v>
      </c>
      <c r="AI3159" s="343"/>
      <c r="AJ3159" s="343"/>
      <c r="AK3159" s="343"/>
      <c r="AL3159" s="343"/>
      <c r="AM3159" s="343"/>
      <c r="AN3159" s="343"/>
      <c r="AO3159" s="343"/>
      <c r="AP3159" s="343"/>
      <c r="AQ3159" s="343"/>
      <c r="AR3159" s="343"/>
      <c r="AS3159" s="343"/>
      <c r="AT3159" s="343"/>
      <c r="AU3159" s="343"/>
      <c r="AV3159" s="343"/>
      <c r="AW3159" s="343"/>
      <c r="AX3159" s="343"/>
      <c r="AY3159" s="343"/>
      <c r="AZ3159" s="343"/>
      <c r="BA3159" s="343"/>
      <c r="BB3159" s="343"/>
      <c r="BC3159" s="343"/>
      <c r="BD3159" s="343"/>
      <c r="BE3159" s="475"/>
      <c r="BF3159" s="475"/>
      <c r="BG3159" s="475"/>
      <c r="BH3159" s="475"/>
      <c r="BI3159" s="475"/>
      <c r="BJ3159" s="475"/>
      <c r="BK3159" s="475"/>
      <c r="BL3159" s="475"/>
      <c r="BM3159" s="475"/>
      <c r="BN3159" s="475"/>
      <c r="BO3159" s="475"/>
      <c r="BP3159" s="306"/>
      <c r="BQ3159" s="496"/>
      <c r="BR3159" s="496"/>
      <c r="BS3159" s="496"/>
      <c r="BT3159" s="496"/>
      <c r="BU3159" s="496"/>
      <c r="BV3159" s="496"/>
    </row>
    <row r="3160" spans="1:74" s="52" customFormat="1" ht="12.75">
      <c r="A3160" s="45">
        <v>2670.080468178493</v>
      </c>
      <c r="B3160" s="46" t="s">
        <v>364</v>
      </c>
      <c r="C3160" s="47" t="s">
        <v>310</v>
      </c>
      <c r="D3160" s="48">
        <v>131.99757148216372</v>
      </c>
      <c r="E3160" s="49">
        <v>40.316809999999997</v>
      </c>
      <c r="F3160" s="49">
        <v>7.4300000000000005E-2</v>
      </c>
      <c r="G3160" s="49">
        <v>11.7837</v>
      </c>
      <c r="H3160" s="49">
        <v>0.35499999999999998</v>
      </c>
      <c r="I3160" s="49">
        <v>0.18</v>
      </c>
      <c r="J3160" s="49">
        <v>47.598550000000003</v>
      </c>
      <c r="K3160" s="49">
        <v>0.20519999999999999</v>
      </c>
      <c r="L3160" s="49">
        <v>100.51356</v>
      </c>
      <c r="M3160" s="47"/>
      <c r="N3160" s="50">
        <v>0.99375655961688336</v>
      </c>
      <c r="O3160" s="50">
        <v>1.4479650364884529E-3</v>
      </c>
      <c r="P3160" s="50">
        <v>0.24290223883821152</v>
      </c>
      <c r="Q3160" s="50">
        <v>7.0382727348111147E-3</v>
      </c>
      <c r="R3160" s="50">
        <v>3.7579594601030255E-3</v>
      </c>
      <c r="S3160" s="50">
        <v>1.749025393597351</v>
      </c>
      <c r="T3160" s="50">
        <v>5.419121026291795E-3</v>
      </c>
      <c r="U3160" s="50">
        <v>3.0033475103101406</v>
      </c>
      <c r="V3160" s="51">
        <v>87.805669499086619</v>
      </c>
      <c r="X3160" s="49">
        <v>0.25</v>
      </c>
      <c r="Y3160" s="49">
        <v>27.86</v>
      </c>
      <c r="Z3160" s="49">
        <v>0.67</v>
      </c>
      <c r="AA3160" s="49">
        <v>5.3</v>
      </c>
      <c r="AB3160" s="49">
        <v>11.81</v>
      </c>
      <c r="AC3160" s="49">
        <v>0.24</v>
      </c>
      <c r="AD3160" s="49">
        <v>2.62</v>
      </c>
      <c r="AE3160" s="312"/>
      <c r="AF3160" s="343" t="s">
        <v>441</v>
      </c>
      <c r="AG3160" s="343">
        <v>30</v>
      </c>
      <c r="AH3160" s="343">
        <v>15</v>
      </c>
      <c r="AI3160" s="343"/>
      <c r="AJ3160" s="343"/>
      <c r="AK3160" s="343"/>
      <c r="AL3160" s="343"/>
      <c r="AM3160" s="343"/>
      <c r="AN3160" s="343"/>
      <c r="AO3160" s="343"/>
      <c r="AP3160" s="343"/>
      <c r="AQ3160" s="343"/>
      <c r="AR3160" s="343"/>
      <c r="AS3160" s="343"/>
      <c r="AT3160" s="343"/>
      <c r="AU3160" s="343"/>
      <c r="AV3160" s="343"/>
      <c r="AW3160" s="343"/>
      <c r="AX3160" s="343"/>
      <c r="AY3160" s="343"/>
      <c r="AZ3160" s="343"/>
      <c r="BA3160" s="343"/>
      <c r="BB3160" s="343"/>
      <c r="BC3160" s="343"/>
      <c r="BD3160" s="343"/>
      <c r="BE3160" s="475"/>
      <c r="BF3160" s="475"/>
      <c r="BG3160" s="475"/>
      <c r="BH3160" s="475"/>
      <c r="BI3160" s="475"/>
      <c r="BJ3160" s="475"/>
      <c r="BK3160" s="475"/>
      <c r="BL3160" s="475"/>
      <c r="BM3160" s="475"/>
      <c r="BN3160" s="475"/>
      <c r="BO3160" s="475"/>
      <c r="BP3160" s="306"/>
      <c r="BQ3160" s="496"/>
      <c r="BR3160" s="496"/>
      <c r="BS3160" s="496"/>
      <c r="BT3160" s="496"/>
      <c r="BU3160" s="496"/>
      <c r="BV3160" s="496"/>
    </row>
    <row r="3161" spans="1:74" s="52" customFormat="1" ht="12.75">
      <c r="A3161" s="45">
        <v>2670.080468178493</v>
      </c>
      <c r="B3161" s="46" t="s">
        <v>364</v>
      </c>
      <c r="C3161" s="47" t="s">
        <v>310</v>
      </c>
      <c r="D3161" s="48">
        <v>137.99757148216372</v>
      </c>
      <c r="E3161" s="49">
        <v>40.378279999999997</v>
      </c>
      <c r="F3161" s="49">
        <v>8.1199999999999994E-2</v>
      </c>
      <c r="G3161" s="49">
        <v>11.5731</v>
      </c>
      <c r="H3161" s="49">
        <v>0.35449999999999998</v>
      </c>
      <c r="I3161" s="49">
        <v>0.14630000000000001</v>
      </c>
      <c r="J3161" s="49">
        <v>47.568390000000001</v>
      </c>
      <c r="K3161" s="49">
        <v>0.2084</v>
      </c>
      <c r="L3161" s="49">
        <v>100.31016999999999</v>
      </c>
      <c r="M3161" s="47"/>
      <c r="N3161" s="50">
        <v>0.99593019585013032</v>
      </c>
      <c r="O3161" s="50">
        <v>1.5834798054460018E-3</v>
      </c>
      <c r="P3161" s="50">
        <v>0.23871888896868754</v>
      </c>
      <c r="Q3161" s="50">
        <v>7.0330097043284677E-3</v>
      </c>
      <c r="R3161" s="50">
        <v>3.0564067497923543E-3</v>
      </c>
      <c r="S3161" s="50">
        <v>1.7490735924704823</v>
      </c>
      <c r="T3161" s="50">
        <v>5.5072709901101136E-3</v>
      </c>
      <c r="U3161" s="50">
        <v>3.0009028445389774</v>
      </c>
      <c r="V3161" s="51">
        <v>87.990754004872073</v>
      </c>
      <c r="X3161" s="49">
        <v>0.25</v>
      </c>
      <c r="Y3161" s="49">
        <v>24.52</v>
      </c>
      <c r="Z3161" s="49">
        <v>0.67</v>
      </c>
      <c r="AA3161" s="49">
        <v>5.41</v>
      </c>
      <c r="AB3161" s="49">
        <v>14.31</v>
      </c>
      <c r="AC3161" s="49">
        <v>0.24</v>
      </c>
      <c r="AD3161" s="49">
        <v>2.57</v>
      </c>
      <c r="AE3161" s="312"/>
      <c r="AF3161" s="343" t="s">
        <v>441</v>
      </c>
      <c r="AG3161" s="343">
        <v>30</v>
      </c>
      <c r="AH3161" s="343">
        <v>15</v>
      </c>
      <c r="AI3161" s="343"/>
      <c r="AJ3161" s="343"/>
      <c r="AK3161" s="343"/>
      <c r="AL3161" s="343"/>
      <c r="AM3161" s="343"/>
      <c r="AN3161" s="343"/>
      <c r="AO3161" s="343"/>
      <c r="AP3161" s="343"/>
      <c r="AQ3161" s="343"/>
      <c r="AR3161" s="343"/>
      <c r="AS3161" s="343"/>
      <c r="AT3161" s="343"/>
      <c r="AU3161" s="343"/>
      <c r="AV3161" s="343"/>
      <c r="AW3161" s="343"/>
      <c r="AX3161" s="343"/>
      <c r="AY3161" s="343"/>
      <c r="AZ3161" s="343"/>
      <c r="BA3161" s="343"/>
      <c r="BB3161" s="343"/>
      <c r="BC3161" s="343"/>
      <c r="BD3161" s="343"/>
      <c r="BE3161" s="475"/>
      <c r="BF3161" s="475"/>
      <c r="BG3161" s="475"/>
      <c r="BH3161" s="475"/>
      <c r="BI3161" s="475"/>
      <c r="BJ3161" s="475"/>
      <c r="BK3161" s="475"/>
      <c r="BL3161" s="475"/>
      <c r="BM3161" s="475"/>
      <c r="BN3161" s="475"/>
      <c r="BO3161" s="475"/>
      <c r="BP3161" s="306"/>
      <c r="BQ3161" s="496"/>
      <c r="BR3161" s="496"/>
      <c r="BS3161" s="496"/>
      <c r="BT3161" s="496"/>
      <c r="BU3161" s="496"/>
      <c r="BV3161" s="496"/>
    </row>
    <row r="3162" spans="1:74" s="52" customFormat="1" ht="12.75">
      <c r="A3162" s="45">
        <v>2670.080468178493</v>
      </c>
      <c r="B3162" s="46" t="s">
        <v>364</v>
      </c>
      <c r="C3162" s="47" t="s">
        <v>310</v>
      </c>
      <c r="D3162" s="48">
        <v>143.99757148216372</v>
      </c>
      <c r="E3162" s="49">
        <v>40.337299999999999</v>
      </c>
      <c r="F3162" s="49">
        <v>9.2600000000000002E-2</v>
      </c>
      <c r="G3162" s="49">
        <v>11.67338</v>
      </c>
      <c r="H3162" s="49">
        <v>0.34620000000000001</v>
      </c>
      <c r="I3162" s="49">
        <v>0.15709999999999999</v>
      </c>
      <c r="J3162" s="49">
        <v>47.467840000000002</v>
      </c>
      <c r="K3162" s="49">
        <v>0.21779999999999999</v>
      </c>
      <c r="L3162" s="49">
        <v>100.29222</v>
      </c>
      <c r="M3162" s="47"/>
      <c r="N3162" s="50">
        <v>0.9955849600971487</v>
      </c>
      <c r="O3162" s="50">
        <v>1.8069989654522708E-3</v>
      </c>
      <c r="P3162" s="50">
        <v>0.2409484403035293</v>
      </c>
      <c r="Q3162" s="50">
        <v>6.8729385046833978E-3</v>
      </c>
      <c r="R3162" s="50">
        <v>3.2842289607353677E-3</v>
      </c>
      <c r="S3162" s="50">
        <v>1.7465439454016847</v>
      </c>
      <c r="T3162" s="50">
        <v>5.759529738713038E-3</v>
      </c>
      <c r="U3162" s="50">
        <v>3.0008010419719464</v>
      </c>
      <c r="V3162" s="51">
        <v>87.876761589804303</v>
      </c>
      <c r="X3162" s="49">
        <v>0.25</v>
      </c>
      <c r="Y3162" s="49">
        <v>22.36</v>
      </c>
      <c r="Z3162" s="49">
        <v>0.67</v>
      </c>
      <c r="AA3162" s="49">
        <v>5.54</v>
      </c>
      <c r="AB3162" s="49">
        <v>13.18</v>
      </c>
      <c r="AC3162" s="49">
        <v>0.24</v>
      </c>
      <c r="AD3162" s="49">
        <v>2.4900000000000002</v>
      </c>
      <c r="AE3162" s="312"/>
      <c r="AF3162" s="343" t="s">
        <v>441</v>
      </c>
      <c r="AG3162" s="343">
        <v>30</v>
      </c>
      <c r="AH3162" s="343">
        <v>15</v>
      </c>
      <c r="AI3162" s="343"/>
      <c r="AJ3162" s="343"/>
      <c r="AK3162" s="343"/>
      <c r="AL3162" s="343"/>
      <c r="AM3162" s="343"/>
      <c r="AN3162" s="343"/>
      <c r="AO3162" s="343"/>
      <c r="AP3162" s="343"/>
      <c r="AQ3162" s="343"/>
      <c r="AR3162" s="343"/>
      <c r="AS3162" s="343"/>
      <c r="AT3162" s="343"/>
      <c r="AU3162" s="343"/>
      <c r="AV3162" s="343"/>
      <c r="AW3162" s="343"/>
      <c r="AX3162" s="343"/>
      <c r="AY3162" s="343"/>
      <c r="AZ3162" s="343"/>
      <c r="BA3162" s="343"/>
      <c r="BB3162" s="343"/>
      <c r="BC3162" s="343"/>
      <c r="BD3162" s="343"/>
      <c r="BE3162" s="475"/>
      <c r="BF3162" s="475"/>
      <c r="BG3162" s="475"/>
      <c r="BH3162" s="475"/>
      <c r="BI3162" s="475"/>
      <c r="BJ3162" s="475"/>
      <c r="BK3162" s="475"/>
      <c r="BL3162" s="475"/>
      <c r="BM3162" s="475"/>
      <c r="BN3162" s="475"/>
      <c r="BO3162" s="475"/>
      <c r="BP3162" s="306"/>
      <c r="BQ3162" s="496"/>
      <c r="BR3162" s="496"/>
      <c r="BS3162" s="496"/>
      <c r="BT3162" s="496"/>
      <c r="BU3162" s="496"/>
      <c r="BV3162" s="496"/>
    </row>
    <row r="3163" spans="1:74" s="52" customFormat="1" ht="12.75">
      <c r="A3163" s="45">
        <v>2670.080468178493</v>
      </c>
      <c r="B3163" s="46" t="s">
        <v>364</v>
      </c>
      <c r="C3163" s="47" t="s">
        <v>310</v>
      </c>
      <c r="D3163" s="48">
        <v>149.99757148216372</v>
      </c>
      <c r="E3163" s="49">
        <v>40.224589999999999</v>
      </c>
      <c r="F3163" s="49">
        <v>0.1215</v>
      </c>
      <c r="G3163" s="49">
        <v>11.75361</v>
      </c>
      <c r="H3163" s="49">
        <v>0.35289999999999999</v>
      </c>
      <c r="I3163" s="49">
        <v>0.16520000000000001</v>
      </c>
      <c r="J3163" s="49">
        <v>47.699100000000001</v>
      </c>
      <c r="K3163" s="49">
        <v>0.20519999999999999</v>
      </c>
      <c r="L3163" s="49">
        <v>100.52210000000001</v>
      </c>
      <c r="M3163" s="47"/>
      <c r="N3163" s="50">
        <v>0.99125121372400771</v>
      </c>
      <c r="O3163" s="50">
        <v>2.3672482216098288E-3</v>
      </c>
      <c r="P3163" s="50">
        <v>0.24222522954422621</v>
      </c>
      <c r="Q3163" s="50">
        <v>6.9949989994539498E-3</v>
      </c>
      <c r="R3163" s="50">
        <v>3.4481638000245646E-3</v>
      </c>
      <c r="S3163" s="50">
        <v>1.7523095838844014</v>
      </c>
      <c r="T3163" s="50">
        <v>5.4178516590487544E-3</v>
      </c>
      <c r="U3163" s="50">
        <v>3.0040142898327722</v>
      </c>
      <c r="V3163" s="51">
        <v>87.855552687604472</v>
      </c>
      <c r="X3163" s="49">
        <v>0.25</v>
      </c>
      <c r="Y3163" s="49">
        <v>16.64</v>
      </c>
      <c r="Z3163" s="49">
        <v>0.67</v>
      </c>
      <c r="AA3163" s="49">
        <v>5.37</v>
      </c>
      <c r="AB3163" s="49">
        <v>12.44</v>
      </c>
      <c r="AC3163" s="49">
        <v>0.24</v>
      </c>
      <c r="AD3163" s="49">
        <v>2.62</v>
      </c>
      <c r="AE3163" s="312"/>
      <c r="AF3163" s="343" t="s">
        <v>441</v>
      </c>
      <c r="AG3163" s="343">
        <v>30</v>
      </c>
      <c r="AH3163" s="343">
        <v>15</v>
      </c>
      <c r="AI3163" s="343"/>
      <c r="AJ3163" s="343"/>
      <c r="AK3163" s="343"/>
      <c r="AL3163" s="343"/>
      <c r="AM3163" s="343"/>
      <c r="AN3163" s="343"/>
      <c r="AO3163" s="343"/>
      <c r="AP3163" s="343"/>
      <c r="AQ3163" s="343"/>
      <c r="AR3163" s="343"/>
      <c r="AS3163" s="343"/>
      <c r="AT3163" s="343"/>
      <c r="AU3163" s="343"/>
      <c r="AV3163" s="343"/>
      <c r="AW3163" s="343"/>
      <c r="AX3163" s="343"/>
      <c r="AY3163" s="343"/>
      <c r="AZ3163" s="343"/>
      <c r="BA3163" s="343"/>
      <c r="BB3163" s="343"/>
      <c r="BC3163" s="343"/>
      <c r="BD3163" s="343"/>
      <c r="BE3163" s="475"/>
      <c r="BF3163" s="475"/>
      <c r="BG3163" s="475"/>
      <c r="BH3163" s="475"/>
      <c r="BI3163" s="475"/>
      <c r="BJ3163" s="475"/>
      <c r="BK3163" s="475"/>
      <c r="BL3163" s="475"/>
      <c r="BM3163" s="475"/>
      <c r="BN3163" s="475"/>
      <c r="BO3163" s="475"/>
      <c r="BP3163" s="306"/>
      <c r="BQ3163" s="496"/>
      <c r="BR3163" s="496"/>
      <c r="BS3163" s="496"/>
      <c r="BT3163" s="496"/>
      <c r="BU3163" s="496"/>
      <c r="BV3163" s="496"/>
    </row>
    <row r="3164" spans="1:74" s="52" customFormat="1" ht="12.75">
      <c r="A3164" s="45">
        <v>2670.080468178493</v>
      </c>
      <c r="B3164" s="46" t="s">
        <v>364</v>
      </c>
      <c r="C3164" s="47" t="s">
        <v>310</v>
      </c>
      <c r="D3164" s="48">
        <v>155.99757148216372</v>
      </c>
      <c r="E3164" s="49">
        <v>40.624180000000003</v>
      </c>
      <c r="F3164" s="49">
        <v>8.9399999999999993E-2</v>
      </c>
      <c r="G3164" s="49">
        <v>11.72353</v>
      </c>
      <c r="H3164" s="49">
        <v>0.33760000000000001</v>
      </c>
      <c r="I3164" s="49">
        <v>0.13850000000000001</v>
      </c>
      <c r="J3164" s="49">
        <v>47.457790000000003</v>
      </c>
      <c r="K3164" s="49">
        <v>0.2112</v>
      </c>
      <c r="L3164" s="49">
        <v>100.58220000000001</v>
      </c>
      <c r="M3164" s="47"/>
      <c r="N3164" s="50">
        <v>0.99919210271307346</v>
      </c>
      <c r="O3164" s="50">
        <v>1.7385105034934407E-3</v>
      </c>
      <c r="P3164" s="50">
        <v>0.24114528686822218</v>
      </c>
      <c r="Q3164" s="50">
        <v>6.6789888026045092E-3</v>
      </c>
      <c r="R3164" s="50">
        <v>2.885359274612846E-3</v>
      </c>
      <c r="S3164" s="50">
        <v>1.7401249774204977</v>
      </c>
      <c r="T3164" s="50">
        <v>5.5656506974351662E-3</v>
      </c>
      <c r="U3164" s="50">
        <v>2.9973308762799391</v>
      </c>
      <c r="V3164" s="51">
        <v>87.828753541870071</v>
      </c>
      <c r="X3164" s="49">
        <v>0.25</v>
      </c>
      <c r="Y3164" s="49">
        <v>22.19</v>
      </c>
      <c r="Z3164" s="49">
        <v>0.67</v>
      </c>
      <c r="AA3164" s="49">
        <v>5.64</v>
      </c>
      <c r="AB3164" s="49">
        <v>15.29</v>
      </c>
      <c r="AC3164" s="49">
        <v>0.24</v>
      </c>
      <c r="AD3164" s="49">
        <v>2.5499999999999998</v>
      </c>
      <c r="AE3164" s="312"/>
      <c r="AF3164" s="343" t="s">
        <v>441</v>
      </c>
      <c r="AG3164" s="343">
        <v>30</v>
      </c>
      <c r="AH3164" s="343">
        <v>15</v>
      </c>
      <c r="AI3164" s="343"/>
      <c r="AJ3164" s="343"/>
      <c r="AK3164" s="343"/>
      <c r="AL3164" s="343"/>
      <c r="AM3164" s="343"/>
      <c r="AN3164" s="343"/>
      <c r="AO3164" s="343"/>
      <c r="AP3164" s="343"/>
      <c r="AQ3164" s="343"/>
      <c r="AR3164" s="343"/>
      <c r="AS3164" s="343"/>
      <c r="AT3164" s="343"/>
      <c r="AU3164" s="343"/>
      <c r="AV3164" s="343"/>
      <c r="AW3164" s="343"/>
      <c r="AX3164" s="343"/>
      <c r="AY3164" s="343"/>
      <c r="AZ3164" s="343"/>
      <c r="BA3164" s="343"/>
      <c r="BB3164" s="343"/>
      <c r="BC3164" s="343"/>
      <c r="BD3164" s="343"/>
      <c r="BE3164" s="475"/>
      <c r="BF3164" s="475"/>
      <c r="BG3164" s="475"/>
      <c r="BH3164" s="475"/>
      <c r="BI3164" s="475"/>
      <c r="BJ3164" s="475"/>
      <c r="BK3164" s="475"/>
      <c r="BL3164" s="475"/>
      <c r="BM3164" s="475"/>
      <c r="BN3164" s="475"/>
      <c r="BO3164" s="475"/>
      <c r="BP3164" s="306"/>
      <c r="BQ3164" s="496"/>
      <c r="BR3164" s="496"/>
      <c r="BS3164" s="496"/>
      <c r="BT3164" s="496"/>
      <c r="BU3164" s="496"/>
      <c r="BV3164" s="496"/>
    </row>
    <row r="3165" spans="1:74" s="52" customFormat="1" ht="12.75">
      <c r="A3165" s="45">
        <v>2670.080468178493</v>
      </c>
      <c r="B3165" s="46" t="s">
        <v>364</v>
      </c>
      <c r="C3165" s="47" t="s">
        <v>310</v>
      </c>
      <c r="D3165" s="48">
        <v>161.99757148216372</v>
      </c>
      <c r="E3165" s="49">
        <v>40.450000000000003</v>
      </c>
      <c r="F3165" s="49">
        <v>8.7900000000000006E-2</v>
      </c>
      <c r="G3165" s="49">
        <v>11.67338</v>
      </c>
      <c r="H3165" s="49">
        <v>0.3382</v>
      </c>
      <c r="I3165" s="49">
        <v>0.13700000000000001</v>
      </c>
      <c r="J3165" s="49">
        <v>47.487949999999998</v>
      </c>
      <c r="K3165" s="49">
        <v>0.2145</v>
      </c>
      <c r="L3165" s="49">
        <v>100.38893</v>
      </c>
      <c r="M3165" s="47"/>
      <c r="N3165" s="50">
        <v>0.99703011795026264</v>
      </c>
      <c r="O3165" s="50">
        <v>1.7129868999744009E-3</v>
      </c>
      <c r="P3165" s="50">
        <v>0.24062589865898129</v>
      </c>
      <c r="Q3165" s="50">
        <v>6.7051306916530422E-3</v>
      </c>
      <c r="R3165" s="50">
        <v>2.8601977321951674E-3</v>
      </c>
      <c r="S3165" s="50">
        <v>1.7449449052626833</v>
      </c>
      <c r="T3165" s="50">
        <v>5.664671054038852E-3</v>
      </c>
      <c r="U3165" s="50">
        <v>2.9995439082497888</v>
      </c>
      <c r="V3165" s="51">
        <v>87.881273325346783</v>
      </c>
      <c r="X3165" s="49">
        <v>0.25</v>
      </c>
      <c r="Y3165" s="49">
        <v>23.67</v>
      </c>
      <c r="Z3165" s="49">
        <v>0.67</v>
      </c>
      <c r="AA3165" s="49">
        <v>5.67</v>
      </c>
      <c r="AB3165" s="49">
        <v>14.91</v>
      </c>
      <c r="AC3165" s="49">
        <v>0.24</v>
      </c>
      <c r="AD3165" s="49">
        <v>2.5299999999999998</v>
      </c>
      <c r="AE3165" s="312"/>
      <c r="AF3165" s="343" t="s">
        <v>441</v>
      </c>
      <c r="AG3165" s="343">
        <v>30</v>
      </c>
      <c r="AH3165" s="343">
        <v>15</v>
      </c>
      <c r="AI3165" s="343"/>
      <c r="AJ3165" s="343"/>
      <c r="AK3165" s="343"/>
      <c r="AL3165" s="343"/>
      <c r="AM3165" s="343"/>
      <c r="AN3165" s="343"/>
      <c r="AO3165" s="343"/>
      <c r="AP3165" s="343"/>
      <c r="AQ3165" s="343"/>
      <c r="AR3165" s="343"/>
      <c r="AS3165" s="343"/>
      <c r="AT3165" s="343"/>
      <c r="AU3165" s="343"/>
      <c r="AV3165" s="343"/>
      <c r="AW3165" s="343"/>
      <c r="AX3165" s="343"/>
      <c r="AY3165" s="343"/>
      <c r="AZ3165" s="343"/>
      <c r="BA3165" s="343"/>
      <c r="BB3165" s="343"/>
      <c r="BC3165" s="343"/>
      <c r="BD3165" s="343"/>
      <c r="BE3165" s="475"/>
      <c r="BF3165" s="475"/>
      <c r="BG3165" s="475"/>
      <c r="BH3165" s="475"/>
      <c r="BI3165" s="475"/>
      <c r="BJ3165" s="475"/>
      <c r="BK3165" s="475"/>
      <c r="BL3165" s="475"/>
      <c r="BM3165" s="475"/>
      <c r="BN3165" s="475"/>
      <c r="BO3165" s="475"/>
      <c r="BP3165" s="306"/>
      <c r="BQ3165" s="496"/>
      <c r="BR3165" s="496"/>
      <c r="BS3165" s="496"/>
      <c r="BT3165" s="496"/>
      <c r="BU3165" s="496"/>
      <c r="BV3165" s="496"/>
    </row>
    <row r="3166" spans="1:74" s="52" customFormat="1" ht="12.75">
      <c r="A3166" s="45">
        <v>2670.080468178493</v>
      </c>
      <c r="B3166" s="46" t="s">
        <v>364</v>
      </c>
      <c r="C3166" s="47" t="s">
        <v>310</v>
      </c>
      <c r="D3166" s="48">
        <v>167.99757148216372</v>
      </c>
      <c r="E3166" s="49">
        <v>40.368040000000001</v>
      </c>
      <c r="F3166" s="49">
        <v>8.9099999999999999E-2</v>
      </c>
      <c r="G3166" s="49">
        <v>11.623239999999999</v>
      </c>
      <c r="H3166" s="49">
        <v>0.33200000000000002</v>
      </c>
      <c r="I3166" s="49">
        <v>0.16600000000000001</v>
      </c>
      <c r="J3166" s="49">
        <v>47.427619999999997</v>
      </c>
      <c r="K3166" s="49">
        <v>0.21290000000000001</v>
      </c>
      <c r="L3166" s="49">
        <v>100.2189</v>
      </c>
      <c r="M3166" s="47"/>
      <c r="N3166" s="50">
        <v>0.99669941631393011</v>
      </c>
      <c r="O3166" s="50">
        <v>1.7393206756076477E-3</v>
      </c>
      <c r="P3166" s="50">
        <v>0.23999916999508297</v>
      </c>
      <c r="Q3166" s="50">
        <v>6.5933862261593687E-3</v>
      </c>
      <c r="R3166" s="50">
        <v>3.4715255638236605E-3</v>
      </c>
      <c r="S3166" s="50">
        <v>1.7456871598296537</v>
      </c>
      <c r="T3166" s="50">
        <v>5.6319637305975064E-3</v>
      </c>
      <c r="U3166" s="50">
        <v>2.9998219423348553</v>
      </c>
      <c r="V3166" s="51">
        <v>87.913540704272961</v>
      </c>
      <c r="X3166" s="49">
        <v>0.25</v>
      </c>
      <c r="Y3166" s="49">
        <v>22.25</v>
      </c>
      <c r="Z3166" s="49">
        <v>0.67</v>
      </c>
      <c r="AA3166" s="49">
        <v>5.66</v>
      </c>
      <c r="AB3166" s="49">
        <v>12.58</v>
      </c>
      <c r="AC3166" s="49">
        <v>0.24</v>
      </c>
      <c r="AD3166" s="49">
        <v>2.5299999999999998</v>
      </c>
      <c r="AE3166" s="312"/>
      <c r="AF3166" s="343" t="s">
        <v>441</v>
      </c>
      <c r="AG3166" s="343">
        <v>30</v>
      </c>
      <c r="AH3166" s="343">
        <v>15</v>
      </c>
      <c r="AI3166" s="343"/>
      <c r="AJ3166" s="343"/>
      <c r="AK3166" s="343"/>
      <c r="AL3166" s="343"/>
      <c r="AM3166" s="343"/>
      <c r="AN3166" s="343"/>
      <c r="AO3166" s="343"/>
      <c r="AP3166" s="343"/>
      <c r="AQ3166" s="343"/>
      <c r="AR3166" s="343"/>
      <c r="AS3166" s="343"/>
      <c r="AT3166" s="343"/>
      <c r="AU3166" s="343"/>
      <c r="AV3166" s="343"/>
      <c r="AW3166" s="343"/>
      <c r="AX3166" s="343"/>
      <c r="AY3166" s="343"/>
      <c r="AZ3166" s="343"/>
      <c r="BA3166" s="343"/>
      <c r="BB3166" s="343"/>
      <c r="BC3166" s="343"/>
      <c r="BD3166" s="343"/>
      <c r="BE3166" s="475"/>
      <c r="BF3166" s="475"/>
      <c r="BG3166" s="475"/>
      <c r="BH3166" s="475"/>
      <c r="BI3166" s="475"/>
      <c r="BJ3166" s="475"/>
      <c r="BK3166" s="475"/>
      <c r="BL3166" s="475"/>
      <c r="BM3166" s="475"/>
      <c r="BN3166" s="475"/>
      <c r="BO3166" s="475"/>
      <c r="BP3166" s="306"/>
      <c r="BQ3166" s="496"/>
      <c r="BR3166" s="496"/>
      <c r="BS3166" s="496"/>
      <c r="BT3166" s="496"/>
      <c r="BU3166" s="496"/>
      <c r="BV3166" s="496"/>
    </row>
    <row r="3167" spans="1:74" s="52" customFormat="1" ht="12.75">
      <c r="A3167" s="45">
        <v>2670.080468178493</v>
      </c>
      <c r="B3167" s="46" t="s">
        <v>364</v>
      </c>
      <c r="C3167" s="47" t="s">
        <v>310</v>
      </c>
      <c r="D3167" s="48">
        <v>173.99757148216372</v>
      </c>
      <c r="E3167" s="49">
        <v>40.296320000000001</v>
      </c>
      <c r="F3167" s="49">
        <v>0.1125</v>
      </c>
      <c r="G3167" s="49">
        <v>11.53298</v>
      </c>
      <c r="H3167" s="49">
        <v>0.35449999999999998</v>
      </c>
      <c r="I3167" s="49">
        <v>0.13500000000000001</v>
      </c>
      <c r="J3167" s="49">
        <v>47.518120000000003</v>
      </c>
      <c r="K3167" s="49">
        <v>0.21390000000000001</v>
      </c>
      <c r="L3167" s="49">
        <v>100.16332</v>
      </c>
      <c r="M3167" s="47"/>
      <c r="N3167" s="50">
        <v>0.99514727242165468</v>
      </c>
      <c r="O3167" s="50">
        <v>2.196594580869226E-3</v>
      </c>
      <c r="P3167" s="50">
        <v>0.23818779457732683</v>
      </c>
      <c r="Q3167" s="50">
        <v>7.0417743177662879E-3</v>
      </c>
      <c r="R3167" s="50">
        <v>2.823849052814706E-3</v>
      </c>
      <c r="S3167" s="50">
        <v>1.7494025926801873</v>
      </c>
      <c r="T3167" s="50">
        <v>5.6596607859881734E-3</v>
      </c>
      <c r="U3167" s="50">
        <v>3.0004595384166071</v>
      </c>
      <c r="V3167" s="51">
        <v>88.016253444152582</v>
      </c>
      <c r="X3167" s="49">
        <v>0.25</v>
      </c>
      <c r="Y3167" s="49">
        <v>18.05</v>
      </c>
      <c r="Z3167" s="49">
        <v>0.68</v>
      </c>
      <c r="AA3167" s="49">
        <v>5.3</v>
      </c>
      <c r="AB3167" s="49">
        <v>15.09</v>
      </c>
      <c r="AC3167" s="49">
        <v>0.24</v>
      </c>
      <c r="AD3167" s="49">
        <v>2.54</v>
      </c>
      <c r="AE3167" s="312"/>
      <c r="AF3167" s="343" t="s">
        <v>441</v>
      </c>
      <c r="AG3167" s="343">
        <v>30</v>
      </c>
      <c r="AH3167" s="343">
        <v>15</v>
      </c>
      <c r="AI3167" s="343"/>
      <c r="AJ3167" s="343"/>
      <c r="AK3167" s="343"/>
      <c r="AL3167" s="343"/>
      <c r="AM3167" s="343"/>
      <c r="AN3167" s="343"/>
      <c r="AO3167" s="343"/>
      <c r="AP3167" s="343"/>
      <c r="AQ3167" s="343"/>
      <c r="AR3167" s="343"/>
      <c r="AS3167" s="343"/>
      <c r="AT3167" s="343"/>
      <c r="AU3167" s="343"/>
      <c r="AV3167" s="343"/>
      <c r="AW3167" s="343"/>
      <c r="AX3167" s="343"/>
      <c r="AY3167" s="343"/>
      <c r="AZ3167" s="343"/>
      <c r="BA3167" s="343"/>
      <c r="BB3167" s="343"/>
      <c r="BC3167" s="343"/>
      <c r="BD3167" s="343"/>
      <c r="BE3167" s="475"/>
      <c r="BF3167" s="475"/>
      <c r="BG3167" s="475"/>
      <c r="BH3167" s="475"/>
      <c r="BI3167" s="475"/>
      <c r="BJ3167" s="475"/>
      <c r="BK3167" s="475"/>
      <c r="BL3167" s="475"/>
      <c r="BM3167" s="475"/>
      <c r="BN3167" s="475"/>
      <c r="BO3167" s="475"/>
      <c r="BP3167" s="306"/>
      <c r="BQ3167" s="496"/>
      <c r="BR3167" s="496"/>
      <c r="BS3167" s="496"/>
      <c r="BT3167" s="496"/>
      <c r="BU3167" s="496"/>
      <c r="BV3167" s="496"/>
    </row>
    <row r="3168" spans="1:74" s="52" customFormat="1" ht="12.75">
      <c r="A3168" s="45">
        <v>2670.080468178493</v>
      </c>
      <c r="B3168" s="46" t="s">
        <v>364</v>
      </c>
      <c r="C3168" s="47" t="s">
        <v>310</v>
      </c>
      <c r="D3168" s="48">
        <v>179.99757148216372</v>
      </c>
      <c r="E3168" s="49">
        <v>40.398769999999999</v>
      </c>
      <c r="F3168" s="49">
        <v>0.12139999999999999</v>
      </c>
      <c r="G3168" s="49">
        <v>11.743589999999999</v>
      </c>
      <c r="H3168" s="49">
        <v>0.34599999999999997</v>
      </c>
      <c r="I3168" s="49">
        <v>0.17130000000000001</v>
      </c>
      <c r="J3168" s="49">
        <v>47.709159999999997</v>
      </c>
      <c r="K3168" s="49">
        <v>0.214</v>
      </c>
      <c r="L3168" s="49">
        <v>100.70421999999999</v>
      </c>
      <c r="M3168" s="47"/>
      <c r="N3168" s="50">
        <v>0.99331731041886562</v>
      </c>
      <c r="O3168" s="50">
        <v>2.3600106518996862E-3</v>
      </c>
      <c r="P3168" s="50">
        <v>0.24147753605430133</v>
      </c>
      <c r="Q3168" s="50">
        <v>6.8428946292296809E-3</v>
      </c>
      <c r="R3168" s="50">
        <v>3.5674916357223531E-3</v>
      </c>
      <c r="S3168" s="50">
        <v>1.7487598635229766</v>
      </c>
      <c r="T3168" s="50">
        <v>5.6375613643395829E-3</v>
      </c>
      <c r="U3168" s="50">
        <v>3.001962668277335</v>
      </c>
      <c r="V3168" s="51">
        <v>87.866897883358504</v>
      </c>
      <c r="X3168" s="49">
        <v>0.25</v>
      </c>
      <c r="Y3168" s="49">
        <v>17.09</v>
      </c>
      <c r="Z3168" s="49">
        <v>0.67</v>
      </c>
      <c r="AA3168" s="49">
        <v>5.45</v>
      </c>
      <c r="AB3168" s="49">
        <v>12.05</v>
      </c>
      <c r="AC3168" s="49">
        <v>0.24</v>
      </c>
      <c r="AD3168" s="49">
        <v>2.5299999999999998</v>
      </c>
      <c r="AE3168" s="312"/>
      <c r="AF3168" s="343" t="s">
        <v>441</v>
      </c>
      <c r="AG3168" s="343">
        <v>30</v>
      </c>
      <c r="AH3168" s="343">
        <v>15</v>
      </c>
      <c r="AI3168" s="343"/>
      <c r="AJ3168" s="343"/>
      <c r="AK3168" s="343"/>
      <c r="AL3168" s="343"/>
      <c r="AM3168" s="343"/>
      <c r="AN3168" s="343"/>
      <c r="AO3168" s="343"/>
      <c r="AP3168" s="343"/>
      <c r="AQ3168" s="343"/>
      <c r="AR3168" s="343"/>
      <c r="AS3168" s="343"/>
      <c r="AT3168" s="343"/>
      <c r="AU3168" s="343"/>
      <c r="AV3168" s="343"/>
      <c r="AW3168" s="343"/>
      <c r="AX3168" s="343"/>
      <c r="AY3168" s="343"/>
      <c r="AZ3168" s="343"/>
      <c r="BA3168" s="343"/>
      <c r="BB3168" s="343"/>
      <c r="BC3168" s="343"/>
      <c r="BD3168" s="343"/>
      <c r="BE3168" s="475"/>
      <c r="BF3168" s="475"/>
      <c r="BG3168" s="475"/>
      <c r="BH3168" s="475"/>
      <c r="BI3168" s="475"/>
      <c r="BJ3168" s="475"/>
      <c r="BK3168" s="475"/>
      <c r="BL3168" s="475"/>
      <c r="BM3168" s="475"/>
      <c r="BN3168" s="475"/>
      <c r="BO3168" s="475"/>
      <c r="BP3168" s="306"/>
      <c r="BQ3168" s="496"/>
      <c r="BR3168" s="496"/>
      <c r="BS3168" s="496"/>
      <c r="BT3168" s="496"/>
      <c r="BU3168" s="496"/>
      <c r="BV3168" s="496"/>
    </row>
    <row r="3169" spans="1:74" s="52" customFormat="1" ht="12.75">
      <c r="A3169" s="45">
        <v>2670.080468178493</v>
      </c>
      <c r="B3169" s="46" t="s">
        <v>364</v>
      </c>
      <c r="C3169" s="47" t="s">
        <v>310</v>
      </c>
      <c r="D3169" s="48">
        <v>185.99757148216372</v>
      </c>
      <c r="E3169" s="49">
        <v>40.470489999999998</v>
      </c>
      <c r="F3169" s="49">
        <v>9.3500009999999995E-2</v>
      </c>
      <c r="G3169" s="49">
        <v>11.6433</v>
      </c>
      <c r="H3169" s="49">
        <v>0.35020000000000001</v>
      </c>
      <c r="I3169" s="49">
        <v>0.12509999999999999</v>
      </c>
      <c r="J3169" s="49">
        <v>47.538220000000003</v>
      </c>
      <c r="K3169" s="49">
        <v>0.20660000000000001</v>
      </c>
      <c r="L3169" s="49">
        <v>100.42741001</v>
      </c>
      <c r="M3169" s="47"/>
      <c r="N3169" s="50">
        <v>0.99695058822425975</v>
      </c>
      <c r="O3169" s="50">
        <v>1.8210515657255762E-3</v>
      </c>
      <c r="P3169" s="50">
        <v>0.23986520464664138</v>
      </c>
      <c r="Q3169" s="50">
        <v>6.9389731241621842E-3</v>
      </c>
      <c r="R3169" s="50">
        <v>2.6102266544999237E-3</v>
      </c>
      <c r="S3169" s="50">
        <v>1.7457684196412409</v>
      </c>
      <c r="T3169" s="50">
        <v>5.4528447877601541E-3</v>
      </c>
      <c r="U3169" s="50">
        <v>2.9994073086442898</v>
      </c>
      <c r="V3169" s="51">
        <v>87.919966618581739</v>
      </c>
      <c r="X3169" s="49">
        <v>0.25</v>
      </c>
      <c r="Y3169" s="49">
        <v>21.76</v>
      </c>
      <c r="Z3169" s="49">
        <v>0.67</v>
      </c>
      <c r="AA3169" s="49">
        <v>5.37</v>
      </c>
      <c r="AB3169" s="49">
        <v>16.600000000000001</v>
      </c>
      <c r="AC3169" s="49">
        <v>0.24</v>
      </c>
      <c r="AD3169" s="49">
        <v>2.62</v>
      </c>
      <c r="AE3169" s="312"/>
      <c r="AF3169" s="343" t="s">
        <v>441</v>
      </c>
      <c r="AG3169" s="343">
        <v>30</v>
      </c>
      <c r="AH3169" s="343">
        <v>15</v>
      </c>
      <c r="AI3169" s="343"/>
      <c r="AJ3169" s="343"/>
      <c r="AK3169" s="343"/>
      <c r="AL3169" s="343"/>
      <c r="AM3169" s="343"/>
      <c r="AN3169" s="343"/>
      <c r="AO3169" s="343"/>
      <c r="AP3169" s="343"/>
      <c r="AQ3169" s="343"/>
      <c r="AR3169" s="343"/>
      <c r="AS3169" s="343"/>
      <c r="AT3169" s="343"/>
      <c r="AU3169" s="343"/>
      <c r="AV3169" s="343"/>
      <c r="AW3169" s="343"/>
      <c r="AX3169" s="343"/>
      <c r="AY3169" s="343"/>
      <c r="AZ3169" s="343"/>
      <c r="BA3169" s="343"/>
      <c r="BB3169" s="343"/>
      <c r="BC3169" s="343"/>
      <c r="BD3169" s="343"/>
      <c r="BE3169" s="475"/>
      <c r="BF3169" s="475"/>
      <c r="BG3169" s="475"/>
      <c r="BH3169" s="475"/>
      <c r="BI3169" s="475"/>
      <c r="BJ3169" s="475"/>
      <c r="BK3169" s="475"/>
      <c r="BL3169" s="475"/>
      <c r="BM3169" s="475"/>
      <c r="BN3169" s="475"/>
      <c r="BO3169" s="475"/>
      <c r="BP3169" s="306"/>
      <c r="BQ3169" s="496"/>
      <c r="BR3169" s="496"/>
      <c r="BS3169" s="496"/>
      <c r="BT3169" s="496"/>
      <c r="BU3169" s="496"/>
      <c r="BV3169" s="496"/>
    </row>
    <row r="3170" spans="1:74" s="52" customFormat="1" ht="12.75">
      <c r="A3170" s="45"/>
      <c r="B3170" s="46"/>
      <c r="C3170" s="47"/>
      <c r="D3170" s="48"/>
      <c r="E3170" s="49"/>
      <c r="F3170" s="49"/>
      <c r="G3170" s="49"/>
      <c r="H3170" s="49"/>
      <c r="I3170" s="49"/>
      <c r="J3170" s="49"/>
      <c r="K3170" s="49"/>
      <c r="L3170" s="49"/>
      <c r="M3170" s="47"/>
      <c r="N3170" s="50"/>
      <c r="O3170" s="50"/>
      <c r="P3170" s="50"/>
      <c r="Q3170" s="50"/>
      <c r="R3170" s="50"/>
      <c r="S3170" s="50"/>
      <c r="T3170" s="50"/>
      <c r="U3170" s="50"/>
      <c r="V3170" s="51"/>
      <c r="AE3170" s="312"/>
      <c r="AF3170" s="312"/>
      <c r="AG3170" s="312"/>
      <c r="AH3170" s="312"/>
      <c r="AI3170" s="312"/>
      <c r="AJ3170" s="312"/>
      <c r="AK3170" s="312"/>
      <c r="AL3170" s="312"/>
      <c r="AM3170" s="312"/>
      <c r="AN3170" s="312"/>
      <c r="AO3170" s="312"/>
      <c r="AP3170" s="312"/>
      <c r="AQ3170" s="312"/>
      <c r="AR3170" s="312"/>
      <c r="AS3170" s="312"/>
      <c r="AT3170" s="312"/>
      <c r="AU3170" s="312"/>
      <c r="AV3170" s="312"/>
      <c r="AW3170" s="312"/>
      <c r="AX3170" s="312"/>
      <c r="AY3170" s="312"/>
      <c r="AZ3170" s="312"/>
      <c r="BA3170" s="312"/>
      <c r="BB3170" s="312"/>
      <c r="BC3170" s="312"/>
      <c r="BD3170" s="312"/>
      <c r="BE3170" s="306"/>
      <c r="BF3170" s="306"/>
      <c r="BG3170" s="306"/>
      <c r="BH3170" s="306"/>
      <c r="BI3170" s="306"/>
      <c r="BJ3170" s="306"/>
      <c r="BK3170" s="306"/>
      <c r="BL3170" s="306"/>
      <c r="BM3170" s="306"/>
      <c r="BN3170" s="306"/>
      <c r="BO3170" s="306"/>
      <c r="BP3170" s="306"/>
      <c r="BQ3170" s="496"/>
      <c r="BR3170" s="496"/>
      <c r="BS3170" s="496"/>
      <c r="BT3170" s="496"/>
      <c r="BU3170" s="496"/>
      <c r="BV3170" s="496"/>
    </row>
    <row r="3171" spans="1:74" s="52" customFormat="1" ht="12.75">
      <c r="A3171" s="45">
        <v>2670.080468178493</v>
      </c>
      <c r="B3171" s="46" t="s">
        <v>364</v>
      </c>
      <c r="C3171" s="47" t="s">
        <v>314</v>
      </c>
      <c r="D3171" s="48">
        <v>0</v>
      </c>
      <c r="E3171" s="49">
        <v>39.077080000000002</v>
      </c>
      <c r="F3171" s="49">
        <v>2.4799999999999999E-2</v>
      </c>
      <c r="G3171" s="49">
        <v>19.10464</v>
      </c>
      <c r="H3171" s="49">
        <v>0.23380000000000001</v>
      </c>
      <c r="I3171" s="49">
        <v>0.21890000000000001</v>
      </c>
      <c r="J3171" s="49">
        <v>41.686439999999997</v>
      </c>
      <c r="K3171" s="49">
        <v>0.25869999999999999</v>
      </c>
      <c r="L3171" s="49">
        <v>100.60436</v>
      </c>
      <c r="M3171" s="47"/>
      <c r="N3171" s="50">
        <v>0.99568823236022685</v>
      </c>
      <c r="O3171" s="50">
        <v>4.9960682934745149E-4</v>
      </c>
      <c r="P3171" s="50">
        <v>0.40709533231312489</v>
      </c>
      <c r="Q3171" s="50">
        <v>4.7917005496379813E-3</v>
      </c>
      <c r="R3171" s="50">
        <v>4.7242489064158047E-3</v>
      </c>
      <c r="S3171" s="50">
        <v>1.5834509836658419</v>
      </c>
      <c r="T3171" s="50">
        <v>7.0624493564834306E-3</v>
      </c>
      <c r="U3171" s="50">
        <v>3.0033125539810785</v>
      </c>
      <c r="V3171" s="51">
        <v>79.548562671202546</v>
      </c>
      <c r="X3171" s="49">
        <v>0.26</v>
      </c>
      <c r="Y3171" s="49">
        <v>78.13</v>
      </c>
      <c r="Z3171" s="49">
        <v>0.52</v>
      </c>
      <c r="AA3171" s="49">
        <v>7.71</v>
      </c>
      <c r="AB3171" s="49">
        <v>10.220000000000001</v>
      </c>
      <c r="AC3171" s="49">
        <v>0.26</v>
      </c>
      <c r="AD3171" s="49">
        <v>2.21</v>
      </c>
      <c r="AE3171" s="312"/>
      <c r="AF3171" s="343" t="s">
        <v>441</v>
      </c>
      <c r="AG3171" s="343">
        <v>30</v>
      </c>
      <c r="AH3171" s="343">
        <v>15</v>
      </c>
      <c r="AI3171" s="343"/>
      <c r="AJ3171" s="343"/>
      <c r="AK3171" s="343"/>
      <c r="AL3171" s="343"/>
      <c r="AM3171" s="343"/>
      <c r="AN3171" s="343"/>
      <c r="AO3171" s="343"/>
      <c r="AP3171" s="343"/>
      <c r="AQ3171" s="343"/>
      <c r="AR3171" s="343"/>
      <c r="AS3171" s="343"/>
      <c r="AT3171" s="343"/>
      <c r="AU3171" s="343"/>
      <c r="AV3171" s="343"/>
      <c r="AW3171" s="343"/>
      <c r="AX3171" s="343"/>
      <c r="AY3171" s="343"/>
      <c r="AZ3171" s="343"/>
      <c r="BA3171" s="343"/>
      <c r="BB3171" s="343"/>
      <c r="BC3171" s="343"/>
      <c r="BD3171" s="343"/>
      <c r="BE3171" s="475"/>
      <c r="BF3171" s="475"/>
      <c r="BG3171" s="475"/>
      <c r="BH3171" s="475"/>
      <c r="BI3171" s="475"/>
      <c r="BJ3171" s="475"/>
      <c r="BK3171" s="475"/>
      <c r="BL3171" s="475"/>
      <c r="BM3171" s="475"/>
      <c r="BN3171" s="475"/>
      <c r="BO3171" s="475"/>
      <c r="BP3171" s="306"/>
      <c r="BQ3171" s="496"/>
      <c r="BR3171" s="496"/>
      <c r="BS3171" s="496"/>
      <c r="BT3171" s="496"/>
      <c r="BU3171" s="496"/>
      <c r="BV3171" s="496"/>
    </row>
    <row r="3172" spans="1:74" s="52" customFormat="1" ht="12.75">
      <c r="A3172" s="45">
        <v>2670.080468178493</v>
      </c>
      <c r="B3172" s="46" t="s">
        <v>364</v>
      </c>
      <c r="C3172" s="47" t="s">
        <v>314</v>
      </c>
      <c r="D3172" s="48">
        <v>6.9824297532819548</v>
      </c>
      <c r="E3172" s="49">
        <v>39.445920000000001</v>
      </c>
      <c r="F3172" s="49">
        <v>6.7400000000000002E-2</v>
      </c>
      <c r="G3172" s="49">
        <v>17.46996</v>
      </c>
      <c r="H3172" s="49">
        <v>0.29759999999999998</v>
      </c>
      <c r="I3172" s="49">
        <v>0.21970000000000001</v>
      </c>
      <c r="J3172" s="49">
        <v>42.862830000000002</v>
      </c>
      <c r="K3172" s="49">
        <v>0.24010000000000001</v>
      </c>
      <c r="L3172" s="49">
        <v>100.60351000000001</v>
      </c>
      <c r="M3172" s="47"/>
      <c r="N3172" s="50">
        <v>0.99709959239540014</v>
      </c>
      <c r="O3172" s="50">
        <v>1.3470129181580241E-3</v>
      </c>
      <c r="P3172" s="50">
        <v>0.36930429093909273</v>
      </c>
      <c r="Q3172" s="50">
        <v>6.0508065504808646E-3</v>
      </c>
      <c r="R3172" s="50">
        <v>4.7038367980990897E-3</v>
      </c>
      <c r="S3172" s="50">
        <v>1.6151982538916074</v>
      </c>
      <c r="T3172" s="50">
        <v>6.5025882754453498E-3</v>
      </c>
      <c r="U3172" s="50">
        <v>3.000206381768284</v>
      </c>
      <c r="V3172" s="51">
        <v>81.3905861748039</v>
      </c>
      <c r="X3172" s="49">
        <v>0.26</v>
      </c>
      <c r="Y3172" s="49">
        <v>29.72</v>
      </c>
      <c r="Z3172" s="49">
        <v>0.54</v>
      </c>
      <c r="AA3172" s="49">
        <v>6.19</v>
      </c>
      <c r="AB3172" s="49">
        <v>10.26</v>
      </c>
      <c r="AC3172" s="49">
        <v>0.26</v>
      </c>
      <c r="AD3172" s="49">
        <v>2.35</v>
      </c>
      <c r="AE3172" s="312"/>
      <c r="AF3172" s="343" t="s">
        <v>441</v>
      </c>
      <c r="AG3172" s="343">
        <v>30</v>
      </c>
      <c r="AH3172" s="343">
        <v>15</v>
      </c>
      <c r="AI3172" s="343"/>
      <c r="AJ3172" s="343"/>
      <c r="AK3172" s="343"/>
      <c r="AL3172" s="343"/>
      <c r="AM3172" s="343"/>
      <c r="AN3172" s="343"/>
      <c r="AO3172" s="343"/>
      <c r="AP3172" s="343"/>
      <c r="AQ3172" s="343"/>
      <c r="AR3172" s="343"/>
      <c r="AS3172" s="343"/>
      <c r="AT3172" s="343"/>
      <c r="AU3172" s="343"/>
      <c r="AV3172" s="343"/>
      <c r="AW3172" s="343"/>
      <c r="AX3172" s="343"/>
      <c r="AY3172" s="343"/>
      <c r="AZ3172" s="343"/>
      <c r="BA3172" s="343"/>
      <c r="BB3172" s="343"/>
      <c r="BC3172" s="343"/>
      <c r="BD3172" s="343"/>
      <c r="BE3172" s="475"/>
      <c r="BF3172" s="475"/>
      <c r="BG3172" s="475"/>
      <c r="BH3172" s="475"/>
      <c r="BI3172" s="475"/>
      <c r="BJ3172" s="475"/>
      <c r="BK3172" s="475"/>
      <c r="BL3172" s="475"/>
      <c r="BM3172" s="475"/>
      <c r="BN3172" s="475"/>
      <c r="BO3172" s="475"/>
      <c r="BP3172" s="306"/>
      <c r="BQ3172" s="496"/>
      <c r="BR3172" s="496"/>
      <c r="BS3172" s="496"/>
      <c r="BT3172" s="496"/>
      <c r="BU3172" s="496"/>
      <c r="BV3172" s="496"/>
    </row>
    <row r="3173" spans="1:74" s="52" customFormat="1" ht="12.75">
      <c r="A3173" s="45">
        <v>2670.080468178493</v>
      </c>
      <c r="B3173" s="46" t="s">
        <v>364</v>
      </c>
      <c r="C3173" s="47" t="s">
        <v>314</v>
      </c>
      <c r="D3173" s="48">
        <v>13.962429753281956</v>
      </c>
      <c r="E3173" s="49">
        <v>39.599609999999998</v>
      </c>
      <c r="F3173" s="49">
        <v>7.0300000000000001E-2</v>
      </c>
      <c r="G3173" s="49">
        <v>16.517240000000001</v>
      </c>
      <c r="H3173" s="49">
        <v>0.30209999999999998</v>
      </c>
      <c r="I3173" s="49">
        <v>0.21640000000000001</v>
      </c>
      <c r="J3173" s="49">
        <v>43.878349999999998</v>
      </c>
      <c r="K3173" s="49">
        <v>0.21659999999999999</v>
      </c>
      <c r="L3173" s="49">
        <v>100.8006</v>
      </c>
      <c r="M3173" s="47"/>
      <c r="N3173" s="50">
        <v>0.99465453454261665</v>
      </c>
      <c r="O3173" s="50">
        <v>1.3960857627983037E-3</v>
      </c>
      <c r="P3173" s="50">
        <v>0.346956342823529</v>
      </c>
      <c r="Q3173" s="50">
        <v>6.1034582162919444E-3</v>
      </c>
      <c r="R3173" s="50">
        <v>4.6038838009216029E-3</v>
      </c>
      <c r="S3173" s="50">
        <v>1.6430099431171861</v>
      </c>
      <c r="T3173" s="50">
        <v>5.8290456684423992E-3</v>
      </c>
      <c r="U3173" s="50">
        <v>3.0025532939317858</v>
      </c>
      <c r="V3173" s="51">
        <v>82.56471251423676</v>
      </c>
      <c r="X3173" s="49">
        <v>0.26</v>
      </c>
      <c r="Y3173" s="49">
        <v>27.66</v>
      </c>
      <c r="Z3173" s="49">
        <v>0.56000000000000005</v>
      </c>
      <c r="AA3173" s="49">
        <v>6.17</v>
      </c>
      <c r="AB3173" s="49">
        <v>10.19</v>
      </c>
      <c r="AC3173" s="49">
        <v>0.25</v>
      </c>
      <c r="AD3173" s="49">
        <v>2.5299999999999998</v>
      </c>
      <c r="AE3173" s="312"/>
      <c r="AF3173" s="343" t="s">
        <v>441</v>
      </c>
      <c r="AG3173" s="343">
        <v>30</v>
      </c>
      <c r="AH3173" s="343">
        <v>15</v>
      </c>
      <c r="AI3173" s="343"/>
      <c r="AJ3173" s="343"/>
      <c r="AK3173" s="343"/>
      <c r="AL3173" s="343"/>
      <c r="AM3173" s="343"/>
      <c r="AN3173" s="343"/>
      <c r="AO3173" s="343"/>
      <c r="AP3173" s="343"/>
      <c r="AQ3173" s="343"/>
      <c r="AR3173" s="343"/>
      <c r="AS3173" s="343"/>
      <c r="AT3173" s="343"/>
      <c r="AU3173" s="343"/>
      <c r="AV3173" s="343"/>
      <c r="AW3173" s="343"/>
      <c r="AX3173" s="343"/>
      <c r="AY3173" s="343"/>
      <c r="AZ3173" s="343"/>
      <c r="BA3173" s="343"/>
      <c r="BB3173" s="343"/>
      <c r="BC3173" s="343"/>
      <c r="BD3173" s="343"/>
      <c r="BE3173" s="475"/>
      <c r="BF3173" s="475"/>
      <c r="BG3173" s="475"/>
      <c r="BH3173" s="475"/>
      <c r="BI3173" s="475"/>
      <c r="BJ3173" s="475"/>
      <c r="BK3173" s="475"/>
      <c r="BL3173" s="475"/>
      <c r="BM3173" s="475"/>
      <c r="BN3173" s="475"/>
      <c r="BO3173" s="475"/>
      <c r="BP3173" s="306"/>
      <c r="BQ3173" s="496"/>
      <c r="BR3173" s="496"/>
      <c r="BS3173" s="496"/>
      <c r="BT3173" s="496"/>
      <c r="BU3173" s="496"/>
      <c r="BV3173" s="496"/>
    </row>
    <row r="3174" spans="1:74" s="52" customFormat="1" ht="12.75">
      <c r="A3174" s="45">
        <v>2670.080468178493</v>
      </c>
      <c r="B3174" s="46" t="s">
        <v>364</v>
      </c>
      <c r="C3174" s="47" t="s">
        <v>314</v>
      </c>
      <c r="D3174" s="48">
        <v>20.942429753281957</v>
      </c>
      <c r="E3174" s="49">
        <v>39.906979999999997</v>
      </c>
      <c r="F3174" s="49">
        <v>9.4799999999999995E-2</v>
      </c>
      <c r="G3174" s="49">
        <v>15.434139999999999</v>
      </c>
      <c r="H3174" s="49">
        <v>0.2923</v>
      </c>
      <c r="I3174" s="49">
        <v>0.18690000000000001</v>
      </c>
      <c r="J3174" s="49">
        <v>44.642499999999998</v>
      </c>
      <c r="K3174" s="49">
        <v>0.21279999999999999</v>
      </c>
      <c r="L3174" s="49">
        <v>100.77041999999999</v>
      </c>
      <c r="M3174" s="47"/>
      <c r="N3174" s="50">
        <v>0.99693304756154721</v>
      </c>
      <c r="O3174" s="50">
        <v>1.8724096977687612E-3</v>
      </c>
      <c r="P3174" s="50">
        <v>0.3224449345228585</v>
      </c>
      <c r="Q3174" s="50">
        <v>5.8734034925844456E-3</v>
      </c>
      <c r="R3174" s="50">
        <v>3.9546874893434713E-3</v>
      </c>
      <c r="S3174" s="50">
        <v>1.6625479595363972</v>
      </c>
      <c r="T3174" s="50">
        <v>5.695690742415143E-3</v>
      </c>
      <c r="U3174" s="50">
        <v>2.9993221330429147</v>
      </c>
      <c r="V3174" s="51">
        <v>83.755864542997557</v>
      </c>
      <c r="X3174" s="49">
        <v>0.26</v>
      </c>
      <c r="Y3174" s="49">
        <v>21.09</v>
      </c>
      <c r="Z3174" s="49">
        <v>0.57999999999999996</v>
      </c>
      <c r="AA3174" s="49">
        <v>6.44</v>
      </c>
      <c r="AB3174" s="49">
        <v>11.66</v>
      </c>
      <c r="AC3174" s="49">
        <v>0.25</v>
      </c>
      <c r="AD3174" s="49">
        <v>2.57</v>
      </c>
      <c r="AE3174" s="312"/>
      <c r="AF3174" s="343" t="s">
        <v>441</v>
      </c>
      <c r="AG3174" s="343">
        <v>30</v>
      </c>
      <c r="AH3174" s="343">
        <v>15</v>
      </c>
      <c r="AI3174" s="343"/>
      <c r="AJ3174" s="343"/>
      <c r="AK3174" s="343"/>
      <c r="AL3174" s="343"/>
      <c r="AM3174" s="343"/>
      <c r="AN3174" s="343"/>
      <c r="AO3174" s="343"/>
      <c r="AP3174" s="343"/>
      <c r="AQ3174" s="343"/>
      <c r="AR3174" s="343"/>
      <c r="AS3174" s="343"/>
      <c r="AT3174" s="343"/>
      <c r="AU3174" s="343"/>
      <c r="AV3174" s="343"/>
      <c r="AW3174" s="343"/>
      <c r="AX3174" s="343"/>
      <c r="AY3174" s="343"/>
      <c r="AZ3174" s="343"/>
      <c r="BA3174" s="343"/>
      <c r="BB3174" s="343"/>
      <c r="BC3174" s="343"/>
      <c r="BD3174" s="343"/>
      <c r="BE3174" s="475"/>
      <c r="BF3174" s="475"/>
      <c r="BG3174" s="475"/>
      <c r="BH3174" s="475"/>
      <c r="BI3174" s="475"/>
      <c r="BJ3174" s="475"/>
      <c r="BK3174" s="475"/>
      <c r="BL3174" s="475"/>
      <c r="BM3174" s="475"/>
      <c r="BN3174" s="475"/>
      <c r="BO3174" s="475"/>
      <c r="BP3174" s="306"/>
      <c r="BQ3174" s="496"/>
      <c r="BR3174" s="496"/>
      <c r="BS3174" s="496"/>
      <c r="BT3174" s="496"/>
      <c r="BU3174" s="496"/>
      <c r="BV3174" s="496"/>
    </row>
    <row r="3175" spans="1:74" s="52" customFormat="1" ht="12.75">
      <c r="A3175" s="45">
        <v>2670.080468178493</v>
      </c>
      <c r="B3175" s="46" t="s">
        <v>364</v>
      </c>
      <c r="C3175" s="47" t="s">
        <v>314</v>
      </c>
      <c r="D3175" s="48">
        <v>27.922429753281957</v>
      </c>
      <c r="E3175" s="49">
        <v>40.081150000000001</v>
      </c>
      <c r="F3175" s="49">
        <v>8.1500000000000003E-2</v>
      </c>
      <c r="G3175" s="49">
        <v>14.33098</v>
      </c>
      <c r="H3175" s="49">
        <v>0.33310000000000001</v>
      </c>
      <c r="I3175" s="49">
        <v>0.1724</v>
      </c>
      <c r="J3175" s="49">
        <v>45.416699999999999</v>
      </c>
      <c r="K3175" s="49">
        <v>0.21829999999999999</v>
      </c>
      <c r="L3175" s="49">
        <v>100.63413</v>
      </c>
      <c r="M3175" s="47"/>
      <c r="N3175" s="50">
        <v>0.99770241006531712</v>
      </c>
      <c r="O3175" s="50">
        <v>1.6039612478087498E-3</v>
      </c>
      <c r="P3175" s="50">
        <v>0.29832711723458077</v>
      </c>
      <c r="Q3175" s="50">
        <v>6.669286474918365E-3</v>
      </c>
      <c r="R3175" s="50">
        <v>3.6348278612721142E-3</v>
      </c>
      <c r="S3175" s="50">
        <v>1.6853300641576781</v>
      </c>
      <c r="T3175" s="50">
        <v>5.8220003974901978E-3</v>
      </c>
      <c r="U3175" s="50">
        <v>2.9990896674390655</v>
      </c>
      <c r="V3175" s="51">
        <v>84.960752289607044</v>
      </c>
      <c r="X3175" s="49">
        <v>0.25</v>
      </c>
      <c r="Y3175" s="49">
        <v>25.64</v>
      </c>
      <c r="Z3175" s="49">
        <v>0.6</v>
      </c>
      <c r="AA3175" s="49">
        <v>5.66</v>
      </c>
      <c r="AB3175" s="49">
        <v>12.57</v>
      </c>
      <c r="AC3175" s="49">
        <v>0.25</v>
      </c>
      <c r="AD3175" s="49">
        <v>2.4900000000000002</v>
      </c>
      <c r="AE3175" s="312"/>
      <c r="AF3175" s="343" t="s">
        <v>441</v>
      </c>
      <c r="AG3175" s="343">
        <v>30</v>
      </c>
      <c r="AH3175" s="343">
        <v>15</v>
      </c>
      <c r="AI3175" s="343"/>
      <c r="AJ3175" s="343"/>
      <c r="AK3175" s="343"/>
      <c r="AL3175" s="343"/>
      <c r="AM3175" s="343"/>
      <c r="AN3175" s="343"/>
      <c r="AO3175" s="343"/>
      <c r="AP3175" s="343"/>
      <c r="AQ3175" s="343"/>
      <c r="AR3175" s="343"/>
      <c r="AS3175" s="343"/>
      <c r="AT3175" s="343"/>
      <c r="AU3175" s="343"/>
      <c r="AV3175" s="343"/>
      <c r="AW3175" s="343"/>
      <c r="AX3175" s="343"/>
      <c r="AY3175" s="343"/>
      <c r="AZ3175" s="343"/>
      <c r="BA3175" s="343"/>
      <c r="BB3175" s="343"/>
      <c r="BC3175" s="343"/>
      <c r="BD3175" s="343"/>
      <c r="BE3175" s="475"/>
      <c r="BF3175" s="475"/>
      <c r="BG3175" s="475"/>
      <c r="BH3175" s="475"/>
      <c r="BI3175" s="475"/>
      <c r="BJ3175" s="475"/>
      <c r="BK3175" s="475"/>
      <c r="BL3175" s="475"/>
      <c r="BM3175" s="475"/>
      <c r="BN3175" s="475"/>
      <c r="BO3175" s="475"/>
      <c r="BP3175" s="306"/>
      <c r="BQ3175" s="496"/>
      <c r="BR3175" s="496"/>
      <c r="BS3175" s="496"/>
      <c r="BT3175" s="496"/>
      <c r="BU3175" s="496"/>
      <c r="BV3175" s="496"/>
    </row>
    <row r="3176" spans="1:74" s="52" customFormat="1" ht="12.75">
      <c r="A3176" s="45">
        <v>2670.080468178493</v>
      </c>
      <c r="B3176" s="46" t="s">
        <v>364</v>
      </c>
      <c r="C3176" s="47" t="s">
        <v>314</v>
      </c>
      <c r="D3176" s="48">
        <v>34.902429753281957</v>
      </c>
      <c r="E3176" s="49">
        <v>40.142629999999997</v>
      </c>
      <c r="F3176" s="49">
        <v>6.4799999999999996E-2</v>
      </c>
      <c r="G3176" s="49">
        <v>13.69918</v>
      </c>
      <c r="H3176" s="49">
        <v>0.32529999999999998</v>
      </c>
      <c r="I3176" s="49">
        <v>0.1968</v>
      </c>
      <c r="J3176" s="49">
        <v>45.989809999999999</v>
      </c>
      <c r="K3176" s="49">
        <v>0.2072</v>
      </c>
      <c r="L3176" s="49">
        <v>100.62572</v>
      </c>
      <c r="M3176" s="47"/>
      <c r="N3176" s="50">
        <v>0.99667831560695908</v>
      </c>
      <c r="O3176" s="50">
        <v>1.2720366019660311E-3</v>
      </c>
      <c r="P3176" s="50">
        <v>0.28444594909897936</v>
      </c>
      <c r="Q3176" s="50">
        <v>6.4964655943704173E-3</v>
      </c>
      <c r="R3176" s="50">
        <v>4.1386625804063848E-3</v>
      </c>
      <c r="S3176" s="50">
        <v>1.7022343419169603</v>
      </c>
      <c r="T3176" s="50">
        <v>5.5118397894677734E-3</v>
      </c>
      <c r="U3176" s="50">
        <v>3.0007776111891094</v>
      </c>
      <c r="V3176" s="51">
        <v>85.682349073210943</v>
      </c>
      <c r="X3176" s="49">
        <v>0.25</v>
      </c>
      <c r="Y3176" s="49">
        <v>30.71</v>
      </c>
      <c r="Z3176" s="49">
        <v>0.62</v>
      </c>
      <c r="AA3176" s="49">
        <v>5.86</v>
      </c>
      <c r="AB3176" s="49">
        <v>11.01</v>
      </c>
      <c r="AC3176" s="49">
        <v>0.25</v>
      </c>
      <c r="AD3176" s="49">
        <v>2.62</v>
      </c>
      <c r="AE3176" s="312"/>
      <c r="AF3176" s="343" t="s">
        <v>441</v>
      </c>
      <c r="AG3176" s="343">
        <v>30</v>
      </c>
      <c r="AH3176" s="343">
        <v>15</v>
      </c>
      <c r="AI3176" s="343"/>
      <c r="AJ3176" s="343"/>
      <c r="AK3176" s="343"/>
      <c r="AL3176" s="343"/>
      <c r="AM3176" s="343"/>
      <c r="AN3176" s="343"/>
      <c r="AO3176" s="343"/>
      <c r="AP3176" s="343"/>
      <c r="AQ3176" s="343"/>
      <c r="AR3176" s="343"/>
      <c r="AS3176" s="343"/>
      <c r="AT3176" s="343"/>
      <c r="AU3176" s="343"/>
      <c r="AV3176" s="343"/>
      <c r="AW3176" s="343"/>
      <c r="AX3176" s="343"/>
      <c r="AY3176" s="343"/>
      <c r="AZ3176" s="343"/>
      <c r="BA3176" s="343"/>
      <c r="BB3176" s="343"/>
      <c r="BC3176" s="343"/>
      <c r="BD3176" s="343"/>
      <c r="BE3176" s="475"/>
      <c r="BF3176" s="475"/>
      <c r="BG3176" s="475"/>
      <c r="BH3176" s="475"/>
      <c r="BI3176" s="475"/>
      <c r="BJ3176" s="475"/>
      <c r="BK3176" s="475"/>
      <c r="BL3176" s="475"/>
      <c r="BM3176" s="475"/>
      <c r="BN3176" s="475"/>
      <c r="BO3176" s="475"/>
      <c r="BP3176" s="306"/>
      <c r="BQ3176" s="496"/>
      <c r="BR3176" s="496"/>
      <c r="BS3176" s="496"/>
      <c r="BT3176" s="496"/>
      <c r="BU3176" s="496"/>
      <c r="BV3176" s="496"/>
    </row>
    <row r="3177" spans="1:74" s="52" customFormat="1" ht="12.75">
      <c r="A3177" s="45">
        <v>2670.080468178493</v>
      </c>
      <c r="B3177" s="46" t="s">
        <v>364</v>
      </c>
      <c r="C3177" s="47" t="s">
        <v>314</v>
      </c>
      <c r="D3177" s="48">
        <v>41.882429753281954</v>
      </c>
      <c r="E3177" s="49">
        <v>40.275829999999999</v>
      </c>
      <c r="F3177" s="49">
        <v>8.72E-2</v>
      </c>
      <c r="G3177" s="49">
        <v>13.17769</v>
      </c>
      <c r="H3177" s="49">
        <v>0.33069999999999999</v>
      </c>
      <c r="I3177" s="49">
        <v>0.16800000000000001</v>
      </c>
      <c r="J3177" s="49">
        <v>46.412109999999998</v>
      </c>
      <c r="K3177" s="49">
        <v>0.2029</v>
      </c>
      <c r="L3177" s="49">
        <v>100.65442999999999</v>
      </c>
      <c r="M3177" s="47"/>
      <c r="N3177" s="50">
        <v>0.99696369488599834</v>
      </c>
      <c r="O3177" s="50">
        <v>1.706580364306521E-3</v>
      </c>
      <c r="P3177" s="50">
        <v>0.27279105481945415</v>
      </c>
      <c r="Q3177" s="50">
        <v>6.5843503542272223E-3</v>
      </c>
      <c r="R3177" s="50">
        <v>3.5223285695695577E-3</v>
      </c>
      <c r="S3177" s="50">
        <v>1.7126739923221574</v>
      </c>
      <c r="T3177" s="50">
        <v>5.3811430696755454E-3</v>
      </c>
      <c r="U3177" s="50">
        <v>2.9996231443853891</v>
      </c>
      <c r="V3177" s="51">
        <v>86.260596467705156</v>
      </c>
      <c r="X3177" s="49">
        <v>0.25</v>
      </c>
      <c r="Y3177" s="49">
        <v>23.64</v>
      </c>
      <c r="Z3177" s="49">
        <v>0.63</v>
      </c>
      <c r="AA3177" s="49">
        <v>5.7</v>
      </c>
      <c r="AB3177" s="49">
        <v>12.46</v>
      </c>
      <c r="AC3177" s="49">
        <v>0.24</v>
      </c>
      <c r="AD3177" s="49">
        <v>2.66</v>
      </c>
      <c r="AE3177" s="312"/>
      <c r="AF3177" s="343" t="s">
        <v>441</v>
      </c>
      <c r="AG3177" s="343">
        <v>30</v>
      </c>
      <c r="AH3177" s="343">
        <v>15</v>
      </c>
      <c r="AI3177" s="343"/>
      <c r="AJ3177" s="343"/>
      <c r="AK3177" s="343"/>
      <c r="AL3177" s="343"/>
      <c r="AM3177" s="343"/>
      <c r="AN3177" s="343"/>
      <c r="AO3177" s="343"/>
      <c r="AP3177" s="343"/>
      <c r="AQ3177" s="343"/>
      <c r="AR3177" s="343"/>
      <c r="AS3177" s="343"/>
      <c r="AT3177" s="343"/>
      <c r="AU3177" s="343"/>
      <c r="AV3177" s="343"/>
      <c r="AW3177" s="343"/>
      <c r="AX3177" s="343"/>
      <c r="AY3177" s="343"/>
      <c r="AZ3177" s="343"/>
      <c r="BA3177" s="343"/>
      <c r="BB3177" s="343"/>
      <c r="BC3177" s="343"/>
      <c r="BD3177" s="343"/>
      <c r="BE3177" s="475"/>
      <c r="BF3177" s="475"/>
      <c r="BG3177" s="475"/>
      <c r="BH3177" s="475"/>
      <c r="BI3177" s="475"/>
      <c r="BJ3177" s="475"/>
      <c r="BK3177" s="475"/>
      <c r="BL3177" s="475"/>
      <c r="BM3177" s="475"/>
      <c r="BN3177" s="475"/>
      <c r="BO3177" s="475"/>
      <c r="BP3177" s="306"/>
      <c r="BQ3177" s="496"/>
      <c r="BR3177" s="496"/>
      <c r="BS3177" s="496"/>
      <c r="BT3177" s="496"/>
      <c r="BU3177" s="496"/>
      <c r="BV3177" s="496"/>
    </row>
    <row r="3178" spans="1:74" s="52" customFormat="1" ht="12.75">
      <c r="A3178" s="45">
        <v>2670.080468178493</v>
      </c>
      <c r="B3178" s="46" t="s">
        <v>364</v>
      </c>
      <c r="C3178" s="47" t="s">
        <v>314</v>
      </c>
      <c r="D3178" s="48">
        <v>48.862429753281958</v>
      </c>
      <c r="E3178" s="49">
        <v>40.142629999999997</v>
      </c>
      <c r="F3178" s="49">
        <v>9.69E-2</v>
      </c>
      <c r="G3178" s="49">
        <v>12.80663</v>
      </c>
      <c r="H3178" s="49">
        <v>0.31590000000000001</v>
      </c>
      <c r="I3178" s="49">
        <v>0.1736</v>
      </c>
      <c r="J3178" s="49">
        <v>46.844459999999998</v>
      </c>
      <c r="K3178" s="49">
        <v>0.21329999999999999</v>
      </c>
      <c r="L3178" s="49">
        <v>100.59341999999999</v>
      </c>
      <c r="M3178" s="47"/>
      <c r="N3178" s="50">
        <v>0.99308389959648791</v>
      </c>
      <c r="O3178" s="50">
        <v>1.8953058826114899E-3</v>
      </c>
      <c r="P3178" s="50">
        <v>0.26495430162934164</v>
      </c>
      <c r="Q3178" s="50">
        <v>6.2859892900225967E-3</v>
      </c>
      <c r="R3178" s="50">
        <v>3.637605338093799E-3</v>
      </c>
      <c r="S3178" s="50">
        <v>1.7276147407784777</v>
      </c>
      <c r="T3178" s="50">
        <v>5.6536461232543026E-3</v>
      </c>
      <c r="U3178" s="50">
        <v>3.0031254886382892</v>
      </c>
      <c r="V3178" s="51">
        <v>86.702879750195706</v>
      </c>
      <c r="X3178" s="49">
        <v>0.25</v>
      </c>
      <c r="Y3178" s="49">
        <v>20.43</v>
      </c>
      <c r="Z3178" s="49">
        <v>0.64</v>
      </c>
      <c r="AA3178" s="49">
        <v>5.91</v>
      </c>
      <c r="AB3178" s="49">
        <v>11.75</v>
      </c>
      <c r="AC3178" s="49">
        <v>0.24</v>
      </c>
      <c r="AD3178" s="49">
        <v>2.56</v>
      </c>
      <c r="AE3178" s="312"/>
      <c r="AF3178" s="343" t="s">
        <v>441</v>
      </c>
      <c r="AG3178" s="343">
        <v>30</v>
      </c>
      <c r="AH3178" s="343">
        <v>15</v>
      </c>
      <c r="AI3178" s="343"/>
      <c r="AJ3178" s="343"/>
      <c r="AK3178" s="343"/>
      <c r="AL3178" s="343"/>
      <c r="AM3178" s="343"/>
      <c r="AN3178" s="343"/>
      <c r="AO3178" s="343"/>
      <c r="AP3178" s="343"/>
      <c r="AQ3178" s="343"/>
      <c r="AR3178" s="343"/>
      <c r="AS3178" s="343"/>
      <c r="AT3178" s="343"/>
      <c r="AU3178" s="343"/>
      <c r="AV3178" s="343"/>
      <c r="AW3178" s="343"/>
      <c r="AX3178" s="343"/>
      <c r="AY3178" s="343"/>
      <c r="AZ3178" s="343"/>
      <c r="BA3178" s="343"/>
      <c r="BB3178" s="343"/>
      <c r="BC3178" s="343"/>
      <c r="BD3178" s="343"/>
      <c r="BE3178" s="475"/>
      <c r="BF3178" s="475"/>
      <c r="BG3178" s="475"/>
      <c r="BH3178" s="475"/>
      <c r="BI3178" s="475"/>
      <c r="BJ3178" s="475"/>
      <c r="BK3178" s="475"/>
      <c r="BL3178" s="475"/>
      <c r="BM3178" s="475"/>
      <c r="BN3178" s="475"/>
      <c r="BO3178" s="475"/>
      <c r="BP3178" s="306"/>
      <c r="BQ3178" s="496"/>
      <c r="BR3178" s="496"/>
      <c r="BS3178" s="496"/>
      <c r="BT3178" s="496"/>
      <c r="BU3178" s="496"/>
      <c r="BV3178" s="496"/>
    </row>
    <row r="3179" spans="1:74" s="52" customFormat="1" ht="12.75">
      <c r="A3179" s="45">
        <v>2670.080468178493</v>
      </c>
      <c r="B3179" s="46" t="s">
        <v>364</v>
      </c>
      <c r="C3179" s="47" t="s">
        <v>314</v>
      </c>
      <c r="D3179" s="48">
        <v>55.842429753281962</v>
      </c>
      <c r="E3179" s="49">
        <v>40.286070000000002</v>
      </c>
      <c r="F3179" s="49">
        <v>0.10589999999999999</v>
      </c>
      <c r="G3179" s="49">
        <v>12.596019999999999</v>
      </c>
      <c r="H3179" s="49">
        <v>0.34770000000000001</v>
      </c>
      <c r="I3179" s="49">
        <v>0.14610000000000001</v>
      </c>
      <c r="J3179" s="49">
        <v>46.904789999999998</v>
      </c>
      <c r="K3179" s="49">
        <v>0.20899999999999999</v>
      </c>
      <c r="L3179" s="49">
        <v>100.59558</v>
      </c>
      <c r="M3179" s="47"/>
      <c r="N3179" s="50">
        <v>0.99527999715907189</v>
      </c>
      <c r="O3179" s="50">
        <v>2.0685296385826234E-3</v>
      </c>
      <c r="P3179" s="50">
        <v>0.26024339049291678</v>
      </c>
      <c r="Q3179" s="50">
        <v>6.9093780487203601E-3</v>
      </c>
      <c r="R3179" s="50">
        <v>3.0572174372752239E-3</v>
      </c>
      <c r="S3179" s="50">
        <v>1.7274922762111846</v>
      </c>
      <c r="T3179" s="50">
        <v>5.5321545760112821E-3</v>
      </c>
      <c r="U3179" s="50">
        <v>3.0005829435637628</v>
      </c>
      <c r="V3179" s="51">
        <v>86.907545361681272</v>
      </c>
      <c r="X3179" s="49">
        <v>0.25</v>
      </c>
      <c r="Y3179" s="49">
        <v>19.43</v>
      </c>
      <c r="Z3179" s="49">
        <v>0.64</v>
      </c>
      <c r="AA3179" s="49">
        <v>5.48</v>
      </c>
      <c r="AB3179" s="49">
        <v>14.33</v>
      </c>
      <c r="AC3179" s="49">
        <v>0.24</v>
      </c>
      <c r="AD3179" s="49">
        <v>2.61</v>
      </c>
      <c r="AE3179" s="312"/>
      <c r="AF3179" s="343" t="s">
        <v>441</v>
      </c>
      <c r="AG3179" s="343">
        <v>30</v>
      </c>
      <c r="AH3179" s="343">
        <v>15</v>
      </c>
      <c r="AI3179" s="343"/>
      <c r="AJ3179" s="343"/>
      <c r="AK3179" s="343"/>
      <c r="AL3179" s="343"/>
      <c r="AM3179" s="343"/>
      <c r="AN3179" s="343"/>
      <c r="AO3179" s="343"/>
      <c r="AP3179" s="343"/>
      <c r="AQ3179" s="343"/>
      <c r="AR3179" s="343"/>
      <c r="AS3179" s="343"/>
      <c r="AT3179" s="343"/>
      <c r="AU3179" s="343"/>
      <c r="AV3179" s="343"/>
      <c r="AW3179" s="343"/>
      <c r="AX3179" s="343"/>
      <c r="AY3179" s="343"/>
      <c r="AZ3179" s="343"/>
      <c r="BA3179" s="343"/>
      <c r="BB3179" s="343"/>
      <c r="BC3179" s="343"/>
      <c r="BD3179" s="343"/>
      <c r="BE3179" s="475"/>
      <c r="BF3179" s="475"/>
      <c r="BG3179" s="475"/>
      <c r="BH3179" s="475"/>
      <c r="BI3179" s="475"/>
      <c r="BJ3179" s="475"/>
      <c r="BK3179" s="475"/>
      <c r="BL3179" s="475"/>
      <c r="BM3179" s="475"/>
      <c r="BN3179" s="475"/>
      <c r="BO3179" s="475"/>
      <c r="BP3179" s="306"/>
      <c r="BQ3179" s="496"/>
      <c r="BR3179" s="496"/>
      <c r="BS3179" s="496"/>
      <c r="BT3179" s="496"/>
      <c r="BU3179" s="496"/>
      <c r="BV3179" s="496"/>
    </row>
    <row r="3180" spans="1:74" s="52" customFormat="1" ht="12.75">
      <c r="A3180" s="45">
        <v>2670.080468178493</v>
      </c>
      <c r="B3180" s="46" t="s">
        <v>364</v>
      </c>
      <c r="C3180" s="47" t="s">
        <v>314</v>
      </c>
      <c r="D3180" s="48">
        <v>62.822429753281966</v>
      </c>
      <c r="E3180" s="49">
        <v>40.20411</v>
      </c>
      <c r="F3180" s="49">
        <v>8.8800000000000004E-2</v>
      </c>
      <c r="G3180" s="49">
        <v>12.32525</v>
      </c>
      <c r="H3180" s="49">
        <v>0.34300000000000003</v>
      </c>
      <c r="I3180" s="49">
        <v>0.1628</v>
      </c>
      <c r="J3180" s="49">
        <v>46.965110000000003</v>
      </c>
      <c r="K3180" s="49">
        <v>0.20880000000000001</v>
      </c>
      <c r="L3180" s="49">
        <v>100.29787</v>
      </c>
      <c r="M3180" s="47"/>
      <c r="N3180" s="50">
        <v>0.99528895020523744</v>
      </c>
      <c r="O3180" s="50">
        <v>1.73806938893866E-3</v>
      </c>
      <c r="P3180" s="50">
        <v>0.25517049790248947</v>
      </c>
      <c r="Q3180" s="50">
        <v>6.8299377022672941E-3</v>
      </c>
      <c r="R3180" s="50">
        <v>3.4136490464659825E-3</v>
      </c>
      <c r="S3180" s="50">
        <v>1.7332556292604875</v>
      </c>
      <c r="T3180" s="50">
        <v>5.5381775109990842E-3</v>
      </c>
      <c r="U3180" s="50">
        <v>3.0012349110168857</v>
      </c>
      <c r="V3180" s="51">
        <v>87.167212580003735</v>
      </c>
      <c r="X3180" s="49">
        <v>0.25</v>
      </c>
      <c r="Y3180" s="49">
        <v>22.91</v>
      </c>
      <c r="Z3180" s="49">
        <v>0.65</v>
      </c>
      <c r="AA3180" s="49">
        <v>5.5</v>
      </c>
      <c r="AB3180" s="49">
        <v>12.79</v>
      </c>
      <c r="AC3180" s="49">
        <v>0.24</v>
      </c>
      <c r="AD3180" s="49">
        <v>2.6</v>
      </c>
      <c r="AE3180" s="312"/>
      <c r="AF3180" s="343" t="s">
        <v>441</v>
      </c>
      <c r="AG3180" s="343">
        <v>30</v>
      </c>
      <c r="AH3180" s="343">
        <v>15</v>
      </c>
      <c r="AI3180" s="343"/>
      <c r="AJ3180" s="343"/>
      <c r="AK3180" s="343"/>
      <c r="AL3180" s="343"/>
      <c r="AM3180" s="343"/>
      <c r="AN3180" s="343"/>
      <c r="AO3180" s="343"/>
      <c r="AP3180" s="343"/>
      <c r="AQ3180" s="343"/>
      <c r="AR3180" s="343"/>
      <c r="AS3180" s="343"/>
      <c r="AT3180" s="343"/>
      <c r="AU3180" s="343"/>
      <c r="AV3180" s="343"/>
      <c r="AW3180" s="343"/>
      <c r="AX3180" s="343"/>
      <c r="AY3180" s="343"/>
      <c r="AZ3180" s="343"/>
      <c r="BA3180" s="343"/>
      <c r="BB3180" s="343"/>
      <c r="BC3180" s="343"/>
      <c r="BD3180" s="343"/>
      <c r="BE3180" s="475"/>
      <c r="BF3180" s="475"/>
      <c r="BG3180" s="475"/>
      <c r="BH3180" s="475"/>
      <c r="BI3180" s="475"/>
      <c r="BJ3180" s="475"/>
      <c r="BK3180" s="475"/>
      <c r="BL3180" s="475"/>
      <c r="BM3180" s="475"/>
      <c r="BN3180" s="475"/>
      <c r="BO3180" s="475"/>
      <c r="BP3180" s="306"/>
      <c r="BQ3180" s="496"/>
      <c r="BR3180" s="496"/>
      <c r="BS3180" s="496"/>
      <c r="BT3180" s="496"/>
      <c r="BU3180" s="496"/>
      <c r="BV3180" s="496"/>
    </row>
    <row r="3181" spans="1:74" s="52" customFormat="1" ht="12.75">
      <c r="A3181" s="45">
        <v>2670.080468178493</v>
      </c>
      <c r="B3181" s="46" t="s">
        <v>364</v>
      </c>
      <c r="C3181" s="47" t="s">
        <v>314</v>
      </c>
      <c r="D3181" s="48">
        <v>69.80242975328197</v>
      </c>
      <c r="E3181" s="49">
        <v>40.234839999999998</v>
      </c>
      <c r="F3181" s="49">
        <v>9.0800000000000006E-2</v>
      </c>
      <c r="G3181" s="49">
        <v>12.34531</v>
      </c>
      <c r="H3181" s="49">
        <v>0.33939999999999998</v>
      </c>
      <c r="I3181" s="49">
        <v>0.16300000000000001</v>
      </c>
      <c r="J3181" s="49">
        <v>47.115929999999999</v>
      </c>
      <c r="K3181" s="49">
        <v>0.2084</v>
      </c>
      <c r="L3181" s="49">
        <v>100.49767999999999</v>
      </c>
      <c r="M3181" s="47"/>
      <c r="N3181" s="50">
        <v>0.99417513792343704</v>
      </c>
      <c r="O3181" s="50">
        <v>1.773870384984919E-3</v>
      </c>
      <c r="P3181" s="50">
        <v>0.25510479011885118</v>
      </c>
      <c r="Q3181" s="50">
        <v>6.7455342223927987E-3</v>
      </c>
      <c r="R3181" s="50">
        <v>3.4114103537072641E-3</v>
      </c>
      <c r="S3181" s="50">
        <v>1.7355492131860457</v>
      </c>
      <c r="T3181" s="50">
        <v>5.5171651171741741E-3</v>
      </c>
      <c r="U3181" s="50">
        <v>3.0022771213065935</v>
      </c>
      <c r="V3181" s="51">
        <v>87.184875438156269</v>
      </c>
      <c r="X3181" s="49">
        <v>0.25</v>
      </c>
      <c r="Y3181" s="49">
        <v>21.93</v>
      </c>
      <c r="Z3181" s="49">
        <v>0.65</v>
      </c>
      <c r="AA3181" s="49">
        <v>5.58</v>
      </c>
      <c r="AB3181" s="49">
        <v>12.78</v>
      </c>
      <c r="AC3181" s="49">
        <v>0.24</v>
      </c>
      <c r="AD3181" s="49">
        <v>2.6</v>
      </c>
      <c r="AE3181" s="312"/>
      <c r="AF3181" s="343" t="s">
        <v>441</v>
      </c>
      <c r="AG3181" s="343">
        <v>30</v>
      </c>
      <c r="AH3181" s="343">
        <v>15</v>
      </c>
      <c r="AI3181" s="343"/>
      <c r="AJ3181" s="343"/>
      <c r="AK3181" s="343"/>
      <c r="AL3181" s="343"/>
      <c r="AM3181" s="343"/>
      <c r="AN3181" s="343"/>
      <c r="AO3181" s="343"/>
      <c r="AP3181" s="343"/>
      <c r="AQ3181" s="343"/>
      <c r="AR3181" s="343"/>
      <c r="AS3181" s="343"/>
      <c r="AT3181" s="343"/>
      <c r="AU3181" s="343"/>
      <c r="AV3181" s="343"/>
      <c r="AW3181" s="343"/>
      <c r="AX3181" s="343"/>
      <c r="AY3181" s="343"/>
      <c r="AZ3181" s="343"/>
      <c r="BA3181" s="343"/>
      <c r="BB3181" s="343"/>
      <c r="BC3181" s="343"/>
      <c r="BD3181" s="343"/>
      <c r="BE3181" s="475"/>
      <c r="BF3181" s="475"/>
      <c r="BG3181" s="475"/>
      <c r="BH3181" s="475"/>
      <c r="BI3181" s="475"/>
      <c r="BJ3181" s="475"/>
      <c r="BK3181" s="475"/>
      <c r="BL3181" s="475"/>
      <c r="BM3181" s="475"/>
      <c r="BN3181" s="475"/>
      <c r="BO3181" s="475"/>
      <c r="BP3181" s="306"/>
      <c r="BQ3181" s="496"/>
      <c r="BR3181" s="496"/>
      <c r="BS3181" s="496"/>
      <c r="BT3181" s="496"/>
      <c r="BU3181" s="496"/>
      <c r="BV3181" s="496"/>
    </row>
    <row r="3182" spans="1:74" s="52" customFormat="1" ht="12.75">
      <c r="A3182" s="45">
        <v>2670.080468178493</v>
      </c>
      <c r="B3182" s="46" t="s">
        <v>364</v>
      </c>
      <c r="C3182" s="47" t="s">
        <v>314</v>
      </c>
      <c r="D3182" s="48">
        <v>76.782429753281974</v>
      </c>
      <c r="E3182" s="49">
        <v>40.306559999999998</v>
      </c>
      <c r="F3182" s="49">
        <v>8.0500000000000002E-2</v>
      </c>
      <c r="G3182" s="49">
        <v>12.38542</v>
      </c>
      <c r="H3182" s="49">
        <v>0.35110000000000002</v>
      </c>
      <c r="I3182" s="49">
        <v>0.14430000000000001</v>
      </c>
      <c r="J3182" s="49">
        <v>47.065660000000001</v>
      </c>
      <c r="K3182" s="49">
        <v>0.21379999999999999</v>
      </c>
      <c r="L3182" s="49">
        <v>100.54734000000001</v>
      </c>
      <c r="M3182" s="47"/>
      <c r="N3182" s="50">
        <v>0.99547397387216496</v>
      </c>
      <c r="O3182" s="50">
        <v>1.5719020164749341E-3</v>
      </c>
      <c r="P3182" s="50">
        <v>0.25581199704173341</v>
      </c>
      <c r="Q3182" s="50">
        <v>6.9747540460676424E-3</v>
      </c>
      <c r="R3182" s="50">
        <v>3.0186047142428491E-3</v>
      </c>
      <c r="S3182" s="50">
        <v>1.7328735560417148</v>
      </c>
      <c r="T3182" s="50">
        <v>5.6574343624872887E-3</v>
      </c>
      <c r="U3182" s="50">
        <v>3.0013822220948856</v>
      </c>
      <c r="V3182" s="51">
        <v>87.136629184784994</v>
      </c>
      <c r="X3182" s="49">
        <v>0.25</v>
      </c>
      <c r="Y3182" s="49">
        <v>24.61</v>
      </c>
      <c r="Z3182" s="49">
        <v>0.65</v>
      </c>
      <c r="AA3182" s="49">
        <v>5.32</v>
      </c>
      <c r="AB3182" s="49">
        <v>14.21</v>
      </c>
      <c r="AC3182" s="49">
        <v>0.24</v>
      </c>
      <c r="AD3182" s="49">
        <v>2.54</v>
      </c>
      <c r="AE3182" s="312"/>
      <c r="AF3182" s="343" t="s">
        <v>441</v>
      </c>
      <c r="AG3182" s="343">
        <v>30</v>
      </c>
      <c r="AH3182" s="343">
        <v>15</v>
      </c>
      <c r="AI3182" s="343"/>
      <c r="AJ3182" s="343"/>
      <c r="AK3182" s="343"/>
      <c r="AL3182" s="343"/>
      <c r="AM3182" s="343"/>
      <c r="AN3182" s="343"/>
      <c r="AO3182" s="343"/>
      <c r="AP3182" s="343"/>
      <c r="AQ3182" s="343"/>
      <c r="AR3182" s="343"/>
      <c r="AS3182" s="343"/>
      <c r="AT3182" s="343"/>
      <c r="AU3182" s="343"/>
      <c r="AV3182" s="343"/>
      <c r="AW3182" s="343"/>
      <c r="AX3182" s="343"/>
      <c r="AY3182" s="343"/>
      <c r="AZ3182" s="343"/>
      <c r="BA3182" s="343"/>
      <c r="BB3182" s="343"/>
      <c r="BC3182" s="343"/>
      <c r="BD3182" s="343"/>
      <c r="BE3182" s="475"/>
      <c r="BF3182" s="475"/>
      <c r="BG3182" s="475"/>
      <c r="BH3182" s="475"/>
      <c r="BI3182" s="475"/>
      <c r="BJ3182" s="475"/>
      <c r="BK3182" s="475"/>
      <c r="BL3182" s="475"/>
      <c r="BM3182" s="475"/>
      <c r="BN3182" s="475"/>
      <c r="BO3182" s="475"/>
      <c r="BP3182" s="306"/>
      <c r="BQ3182" s="496"/>
      <c r="BR3182" s="496"/>
      <c r="BS3182" s="496"/>
      <c r="BT3182" s="496"/>
      <c r="BU3182" s="496"/>
      <c r="BV3182" s="496"/>
    </row>
    <row r="3183" spans="1:74" s="52" customFormat="1" ht="12.75">
      <c r="A3183" s="45">
        <v>2670.080468178493</v>
      </c>
      <c r="B3183" s="46" t="s">
        <v>364</v>
      </c>
      <c r="C3183" s="47" t="s">
        <v>314</v>
      </c>
      <c r="D3183" s="48">
        <v>83.762429753281978</v>
      </c>
      <c r="E3183" s="49">
        <v>40.20411</v>
      </c>
      <c r="F3183" s="49">
        <v>5.9799999999999999E-2</v>
      </c>
      <c r="G3183" s="49">
        <v>12.475680000000001</v>
      </c>
      <c r="H3183" s="49">
        <v>0.30399999999999999</v>
      </c>
      <c r="I3183" s="49">
        <v>0.13250000000000001</v>
      </c>
      <c r="J3183" s="49">
        <v>47.01538</v>
      </c>
      <c r="K3183" s="49">
        <v>0.21429999999999999</v>
      </c>
      <c r="L3183" s="49">
        <v>100.40577</v>
      </c>
      <c r="M3183" s="47"/>
      <c r="N3183" s="50">
        <v>0.99479137905657022</v>
      </c>
      <c r="O3183" s="50">
        <v>1.1698714959591614E-3</v>
      </c>
      <c r="P3183" s="50">
        <v>0.25815573713049539</v>
      </c>
      <c r="Q3183" s="50">
        <v>6.0503296324399694E-3</v>
      </c>
      <c r="R3183" s="50">
        <v>2.7769187821288159E-3</v>
      </c>
      <c r="S3183" s="50">
        <v>1.7342434248408678</v>
      </c>
      <c r="T3183" s="50">
        <v>5.6812170130500182E-3</v>
      </c>
      <c r="U3183" s="50">
        <v>3.0028688779515109</v>
      </c>
      <c r="V3183" s="51">
        <v>87.042971004110171</v>
      </c>
      <c r="X3183" s="49">
        <v>0.25</v>
      </c>
      <c r="Y3183" s="49">
        <v>34.03</v>
      </c>
      <c r="Z3183" s="49">
        <v>0.65</v>
      </c>
      <c r="AA3183" s="49">
        <v>6.17</v>
      </c>
      <c r="AB3183" s="49">
        <v>15.47</v>
      </c>
      <c r="AC3183" s="49">
        <v>0.24</v>
      </c>
      <c r="AD3183" s="49">
        <v>2.5499999999999998</v>
      </c>
      <c r="AE3183" s="312"/>
      <c r="AF3183" s="343" t="s">
        <v>441</v>
      </c>
      <c r="AG3183" s="343">
        <v>30</v>
      </c>
      <c r="AH3183" s="343">
        <v>15</v>
      </c>
      <c r="AI3183" s="343"/>
      <c r="AJ3183" s="343"/>
      <c r="AK3183" s="343"/>
      <c r="AL3183" s="343"/>
      <c r="AM3183" s="343"/>
      <c r="AN3183" s="343"/>
      <c r="AO3183" s="343"/>
      <c r="AP3183" s="343"/>
      <c r="AQ3183" s="343"/>
      <c r="AR3183" s="343"/>
      <c r="AS3183" s="343"/>
      <c r="AT3183" s="343"/>
      <c r="AU3183" s="343"/>
      <c r="AV3183" s="343"/>
      <c r="AW3183" s="343"/>
      <c r="AX3183" s="343"/>
      <c r="AY3183" s="343"/>
      <c r="AZ3183" s="343"/>
      <c r="BA3183" s="343"/>
      <c r="BB3183" s="343"/>
      <c r="BC3183" s="343"/>
      <c r="BD3183" s="343"/>
      <c r="BE3183" s="475"/>
      <c r="BF3183" s="475"/>
      <c r="BG3183" s="475"/>
      <c r="BH3183" s="475"/>
      <c r="BI3183" s="475"/>
      <c r="BJ3183" s="475"/>
      <c r="BK3183" s="475"/>
      <c r="BL3183" s="475"/>
      <c r="BM3183" s="475"/>
      <c r="BN3183" s="475"/>
      <c r="BO3183" s="475"/>
      <c r="BP3183" s="306"/>
      <c r="BQ3183" s="496"/>
      <c r="BR3183" s="496"/>
      <c r="BS3183" s="496"/>
      <c r="BT3183" s="496"/>
      <c r="BU3183" s="496"/>
      <c r="BV3183" s="496"/>
    </row>
    <row r="3184" spans="1:74" s="52" customFormat="1" ht="12.75">
      <c r="A3184" s="45">
        <v>2670.080468178493</v>
      </c>
      <c r="B3184" s="46" t="s">
        <v>364</v>
      </c>
      <c r="C3184" s="47" t="s">
        <v>314</v>
      </c>
      <c r="D3184" s="48">
        <v>90.742429753281982</v>
      </c>
      <c r="E3184" s="49">
        <v>40.398769999999999</v>
      </c>
      <c r="F3184" s="49">
        <v>0.1028</v>
      </c>
      <c r="G3184" s="49">
        <v>12.49574</v>
      </c>
      <c r="H3184" s="49">
        <v>0.3201</v>
      </c>
      <c r="I3184" s="49">
        <v>0.1323</v>
      </c>
      <c r="J3184" s="49">
        <v>47.025440000000003</v>
      </c>
      <c r="K3184" s="49">
        <v>0.2092</v>
      </c>
      <c r="L3184" s="49">
        <v>100.68434999999999</v>
      </c>
      <c r="M3184" s="47"/>
      <c r="N3184" s="50">
        <v>0.99633896679952383</v>
      </c>
      <c r="O3184" s="50">
        <v>2.0045066577313946E-3</v>
      </c>
      <c r="P3184" s="50">
        <v>0.25772523693360949</v>
      </c>
      <c r="Q3184" s="50">
        <v>6.3499241819811331E-3</v>
      </c>
      <c r="R3184" s="50">
        <v>2.7636596432640604E-3</v>
      </c>
      <c r="S3184" s="50">
        <v>1.728941849560788</v>
      </c>
      <c r="T3184" s="50">
        <v>5.5278761081162245E-3</v>
      </c>
      <c r="U3184" s="50">
        <v>2.9996520198850143</v>
      </c>
      <c r="V3184" s="51">
        <v>87.027255915917834</v>
      </c>
      <c r="X3184" s="49">
        <v>0.25</v>
      </c>
      <c r="Y3184" s="49">
        <v>20.149999999999999</v>
      </c>
      <c r="Z3184" s="49">
        <v>0.65</v>
      </c>
      <c r="AA3184" s="49">
        <v>5.86</v>
      </c>
      <c r="AB3184" s="49">
        <v>15.58</v>
      </c>
      <c r="AC3184" s="49">
        <v>0.24</v>
      </c>
      <c r="AD3184" s="49">
        <v>2.58</v>
      </c>
      <c r="AE3184" s="312"/>
      <c r="AF3184" s="343" t="s">
        <v>441</v>
      </c>
      <c r="AG3184" s="343">
        <v>30</v>
      </c>
      <c r="AH3184" s="343">
        <v>15</v>
      </c>
      <c r="AI3184" s="343"/>
      <c r="AJ3184" s="343"/>
      <c r="AK3184" s="343"/>
      <c r="AL3184" s="343"/>
      <c r="AM3184" s="343"/>
      <c r="AN3184" s="343"/>
      <c r="AO3184" s="343"/>
      <c r="AP3184" s="343"/>
      <c r="AQ3184" s="343"/>
      <c r="AR3184" s="343"/>
      <c r="AS3184" s="343"/>
      <c r="AT3184" s="343"/>
      <c r="AU3184" s="343"/>
      <c r="AV3184" s="343"/>
      <c r="AW3184" s="343"/>
      <c r="AX3184" s="343"/>
      <c r="AY3184" s="343"/>
      <c r="AZ3184" s="343"/>
      <c r="BA3184" s="343"/>
      <c r="BB3184" s="343"/>
      <c r="BC3184" s="343"/>
      <c r="BD3184" s="343"/>
      <c r="BE3184" s="475"/>
      <c r="BF3184" s="475"/>
      <c r="BG3184" s="475"/>
      <c r="BH3184" s="475"/>
      <c r="BI3184" s="475"/>
      <c r="BJ3184" s="475"/>
      <c r="BK3184" s="475"/>
      <c r="BL3184" s="475"/>
      <c r="BM3184" s="475"/>
      <c r="BN3184" s="475"/>
      <c r="BO3184" s="475"/>
      <c r="BP3184" s="306"/>
      <c r="BQ3184" s="496"/>
      <c r="BR3184" s="496"/>
      <c r="BS3184" s="496"/>
      <c r="BT3184" s="496"/>
      <c r="BU3184" s="496"/>
      <c r="BV3184" s="496"/>
    </row>
    <row r="3185" spans="1:74" s="52" customFormat="1" ht="12.75">
      <c r="A3185" s="45">
        <v>2670.080468178493</v>
      </c>
      <c r="B3185" s="46" t="s">
        <v>364</v>
      </c>
      <c r="C3185" s="47" t="s">
        <v>314</v>
      </c>
      <c r="D3185" s="48">
        <v>97.722429753281986</v>
      </c>
      <c r="E3185" s="49">
        <v>40.286070000000002</v>
      </c>
      <c r="F3185" s="49">
        <v>9.1300000000000006E-2</v>
      </c>
      <c r="G3185" s="49">
        <v>12.295159999999999</v>
      </c>
      <c r="H3185" s="49">
        <v>0.33479999999999999</v>
      </c>
      <c r="I3185" s="49">
        <v>0.17219999999999999</v>
      </c>
      <c r="J3185" s="49">
        <v>46.87462</v>
      </c>
      <c r="K3185" s="49">
        <v>0.21379999999999999</v>
      </c>
      <c r="L3185" s="49">
        <v>100.26795</v>
      </c>
      <c r="M3185" s="47"/>
      <c r="N3185" s="50">
        <v>0.99721604842556155</v>
      </c>
      <c r="O3185" s="50">
        <v>1.7868189457350015E-3</v>
      </c>
      <c r="P3185" s="50">
        <v>0.25452153559064294</v>
      </c>
      <c r="Q3185" s="50">
        <v>6.6659752643793268E-3</v>
      </c>
      <c r="R3185" s="50">
        <v>3.6103827243027789E-3</v>
      </c>
      <c r="S3185" s="50">
        <v>1.7297393354100616</v>
      </c>
      <c r="T3185" s="50">
        <v>5.6702173222848351E-3</v>
      </c>
      <c r="U3185" s="50">
        <v>2.9992103136829682</v>
      </c>
      <c r="V3185" s="51">
        <v>87.172980160502661</v>
      </c>
      <c r="X3185" s="49">
        <v>0.25</v>
      </c>
      <c r="Y3185" s="49">
        <v>21.85</v>
      </c>
      <c r="Z3185" s="49">
        <v>0.65</v>
      </c>
      <c r="AA3185" s="49">
        <v>5.65</v>
      </c>
      <c r="AB3185" s="49">
        <v>12.43</v>
      </c>
      <c r="AC3185" s="49">
        <v>0.24</v>
      </c>
      <c r="AD3185" s="49">
        <v>2.54</v>
      </c>
      <c r="AE3185" s="312"/>
      <c r="AF3185" s="343" t="s">
        <v>441</v>
      </c>
      <c r="AG3185" s="343">
        <v>30</v>
      </c>
      <c r="AH3185" s="343">
        <v>15</v>
      </c>
      <c r="AI3185" s="343"/>
      <c r="AJ3185" s="343"/>
      <c r="AK3185" s="343"/>
      <c r="AL3185" s="343"/>
      <c r="AM3185" s="343"/>
      <c r="AN3185" s="343"/>
      <c r="AO3185" s="343"/>
      <c r="AP3185" s="343"/>
      <c r="AQ3185" s="343"/>
      <c r="AR3185" s="343"/>
      <c r="AS3185" s="343"/>
      <c r="AT3185" s="343"/>
      <c r="AU3185" s="343"/>
      <c r="AV3185" s="343"/>
      <c r="AW3185" s="343"/>
      <c r="AX3185" s="343"/>
      <c r="AY3185" s="343"/>
      <c r="AZ3185" s="343"/>
      <c r="BA3185" s="343"/>
      <c r="BB3185" s="343"/>
      <c r="BC3185" s="343"/>
      <c r="BD3185" s="343"/>
      <c r="BE3185" s="475"/>
      <c r="BF3185" s="475"/>
      <c r="BG3185" s="475"/>
      <c r="BH3185" s="475"/>
      <c r="BI3185" s="475"/>
      <c r="BJ3185" s="475"/>
      <c r="BK3185" s="475"/>
      <c r="BL3185" s="475"/>
      <c r="BM3185" s="475"/>
      <c r="BN3185" s="475"/>
      <c r="BO3185" s="475"/>
      <c r="BP3185" s="306"/>
      <c r="BQ3185" s="496"/>
      <c r="BR3185" s="496"/>
      <c r="BS3185" s="496"/>
      <c r="BT3185" s="496"/>
      <c r="BU3185" s="496"/>
      <c r="BV3185" s="496"/>
    </row>
    <row r="3186" spans="1:74" s="52" customFormat="1" ht="12.75">
      <c r="A3186" s="45">
        <v>2670.080468178493</v>
      </c>
      <c r="B3186" s="46" t="s">
        <v>364</v>
      </c>
      <c r="C3186" s="47" t="s">
        <v>314</v>
      </c>
      <c r="D3186" s="48">
        <v>104.70242975328199</v>
      </c>
      <c r="E3186" s="49">
        <v>40.275829999999999</v>
      </c>
      <c r="F3186" s="49">
        <v>7.6899999999999996E-2</v>
      </c>
      <c r="G3186" s="49">
        <v>12.565939999999999</v>
      </c>
      <c r="H3186" s="49">
        <v>0.32590000000000002</v>
      </c>
      <c r="I3186" s="49">
        <v>0.1666</v>
      </c>
      <c r="J3186" s="49">
        <v>46.995280000000001</v>
      </c>
      <c r="K3186" s="49">
        <v>0.21249999999999999</v>
      </c>
      <c r="L3186" s="49">
        <v>100.61895000000001</v>
      </c>
      <c r="M3186" s="47"/>
      <c r="N3186" s="50">
        <v>0.99487919051324369</v>
      </c>
      <c r="O3186" s="50">
        <v>1.5018536099669006E-3</v>
      </c>
      <c r="P3186" s="50">
        <v>0.25958334450659976</v>
      </c>
      <c r="Q3186" s="50">
        <v>6.475213623355576E-3</v>
      </c>
      <c r="R3186" s="50">
        <v>3.4856725330527504E-3</v>
      </c>
      <c r="S3186" s="50">
        <v>1.7305678648047835</v>
      </c>
      <c r="T3186" s="50">
        <v>5.6239626758197757E-3</v>
      </c>
      <c r="U3186" s="50">
        <v>3.0021171022668223</v>
      </c>
      <c r="V3186" s="51">
        <v>86.956601925920054</v>
      </c>
      <c r="X3186" s="49">
        <v>0.25</v>
      </c>
      <c r="Y3186" s="49">
        <v>26.76</v>
      </c>
      <c r="Z3186" s="49">
        <v>0.65</v>
      </c>
      <c r="AA3186" s="49">
        <v>5.8</v>
      </c>
      <c r="AB3186" s="49">
        <v>12.71</v>
      </c>
      <c r="AC3186" s="49">
        <v>0.24</v>
      </c>
      <c r="AD3186" s="49">
        <v>2.5499999999999998</v>
      </c>
      <c r="AE3186" s="312"/>
      <c r="AF3186" s="343" t="s">
        <v>441</v>
      </c>
      <c r="AG3186" s="343">
        <v>30</v>
      </c>
      <c r="AH3186" s="343">
        <v>15</v>
      </c>
      <c r="AI3186" s="343"/>
      <c r="AJ3186" s="343"/>
      <c r="AK3186" s="343"/>
      <c r="AL3186" s="343"/>
      <c r="AM3186" s="343"/>
      <c r="AN3186" s="343"/>
      <c r="AO3186" s="343"/>
      <c r="AP3186" s="343"/>
      <c r="AQ3186" s="343"/>
      <c r="AR3186" s="343"/>
      <c r="AS3186" s="343"/>
      <c r="AT3186" s="343"/>
      <c r="AU3186" s="343"/>
      <c r="AV3186" s="343"/>
      <c r="AW3186" s="343"/>
      <c r="AX3186" s="343"/>
      <c r="AY3186" s="343"/>
      <c r="AZ3186" s="343"/>
      <c r="BA3186" s="343"/>
      <c r="BB3186" s="343"/>
      <c r="BC3186" s="343"/>
      <c r="BD3186" s="343"/>
      <c r="BE3186" s="475"/>
      <c r="BF3186" s="475"/>
      <c r="BG3186" s="475"/>
      <c r="BH3186" s="475"/>
      <c r="BI3186" s="475"/>
      <c r="BJ3186" s="475"/>
      <c r="BK3186" s="475"/>
      <c r="BL3186" s="475"/>
      <c r="BM3186" s="475"/>
      <c r="BN3186" s="475"/>
      <c r="BO3186" s="475"/>
      <c r="BP3186" s="306"/>
      <c r="BQ3186" s="496"/>
      <c r="BR3186" s="496"/>
      <c r="BS3186" s="496"/>
      <c r="BT3186" s="496"/>
      <c r="BU3186" s="496"/>
      <c r="BV3186" s="496"/>
    </row>
    <row r="3187" spans="1:74" s="52" customFormat="1" ht="12.75">
      <c r="A3187" s="45">
        <v>2670.080468178493</v>
      </c>
      <c r="B3187" s="46" t="s">
        <v>364</v>
      </c>
      <c r="C3187" s="47" t="s">
        <v>314</v>
      </c>
      <c r="D3187" s="48">
        <v>111.68242975328199</v>
      </c>
      <c r="E3187" s="49">
        <v>40.234839999999998</v>
      </c>
      <c r="F3187" s="49">
        <v>8.77E-2</v>
      </c>
      <c r="G3187" s="49">
        <v>12.666219999999999</v>
      </c>
      <c r="H3187" s="49">
        <v>0.31209999999999999</v>
      </c>
      <c r="I3187" s="49">
        <v>0.17069999999999999</v>
      </c>
      <c r="J3187" s="49">
        <v>46.995280000000001</v>
      </c>
      <c r="K3187" s="49">
        <v>0.20660000000000001</v>
      </c>
      <c r="L3187" s="49">
        <v>100.67343999999999</v>
      </c>
      <c r="M3187" s="47"/>
      <c r="N3187" s="50">
        <v>0.99378350802199622</v>
      </c>
      <c r="O3187" s="50">
        <v>1.7126338166603926E-3</v>
      </c>
      <c r="P3187" s="50">
        <v>0.26163300400856726</v>
      </c>
      <c r="Q3187" s="50">
        <v>6.2005065086710746E-3</v>
      </c>
      <c r="R3187" s="50">
        <v>3.5711555474607741E-3</v>
      </c>
      <c r="S3187" s="50">
        <v>1.7304230589563556</v>
      </c>
      <c r="T3187" s="50">
        <v>5.4673574849717303E-3</v>
      </c>
      <c r="U3187" s="50">
        <v>3.002791224344683</v>
      </c>
      <c r="V3187" s="51">
        <v>86.866182690704008</v>
      </c>
      <c r="X3187" s="49">
        <v>0.25</v>
      </c>
      <c r="Y3187" s="49">
        <v>23.14</v>
      </c>
      <c r="Z3187" s="49">
        <v>0.64</v>
      </c>
      <c r="AA3187" s="49">
        <v>6.08</v>
      </c>
      <c r="AB3187" s="49">
        <v>12.11</v>
      </c>
      <c r="AC3187" s="49">
        <v>0.24</v>
      </c>
      <c r="AD3187" s="49">
        <v>2.61</v>
      </c>
      <c r="AE3187" s="312"/>
      <c r="AF3187" s="343" t="s">
        <v>441</v>
      </c>
      <c r="AG3187" s="343">
        <v>30</v>
      </c>
      <c r="AH3187" s="343">
        <v>15</v>
      </c>
      <c r="AI3187" s="343"/>
      <c r="AJ3187" s="343"/>
      <c r="AK3187" s="343"/>
      <c r="AL3187" s="343"/>
      <c r="AM3187" s="343"/>
      <c r="AN3187" s="343"/>
      <c r="AO3187" s="343"/>
      <c r="AP3187" s="343"/>
      <c r="AQ3187" s="343"/>
      <c r="AR3187" s="343"/>
      <c r="AS3187" s="343"/>
      <c r="AT3187" s="343"/>
      <c r="AU3187" s="343"/>
      <c r="AV3187" s="343"/>
      <c r="AW3187" s="343"/>
      <c r="AX3187" s="343"/>
      <c r="AY3187" s="343"/>
      <c r="AZ3187" s="343"/>
      <c r="BA3187" s="343"/>
      <c r="BB3187" s="343"/>
      <c r="BC3187" s="343"/>
      <c r="BD3187" s="343"/>
      <c r="BE3187" s="475"/>
      <c r="BF3187" s="475"/>
      <c r="BG3187" s="475"/>
      <c r="BH3187" s="475"/>
      <c r="BI3187" s="475"/>
      <c r="BJ3187" s="475"/>
      <c r="BK3187" s="475"/>
      <c r="BL3187" s="475"/>
      <c r="BM3187" s="475"/>
      <c r="BN3187" s="475"/>
      <c r="BO3187" s="475"/>
      <c r="BP3187" s="306"/>
      <c r="BQ3187" s="496"/>
      <c r="BR3187" s="496"/>
      <c r="BS3187" s="496"/>
      <c r="BT3187" s="496"/>
      <c r="BU3187" s="496"/>
      <c r="BV3187" s="496"/>
    </row>
    <row r="3188" spans="1:74" s="52" customFormat="1" ht="12.75">
      <c r="A3188" s="45">
        <v>2670.080468178493</v>
      </c>
      <c r="B3188" s="46" t="s">
        <v>364</v>
      </c>
      <c r="C3188" s="47" t="s">
        <v>314</v>
      </c>
      <c r="D3188" s="48">
        <v>118.662429753282</v>
      </c>
      <c r="E3188" s="49">
        <v>40.193860000000001</v>
      </c>
      <c r="F3188" s="49">
        <v>0.12590000000000001</v>
      </c>
      <c r="G3188" s="49">
        <v>12.75648</v>
      </c>
      <c r="H3188" s="49">
        <v>0.33079999999999998</v>
      </c>
      <c r="I3188" s="49">
        <v>0.1368</v>
      </c>
      <c r="J3188" s="49">
        <v>46.713749999999997</v>
      </c>
      <c r="K3188" s="49">
        <v>0.2099</v>
      </c>
      <c r="L3188" s="49">
        <v>100.46749</v>
      </c>
      <c r="M3188" s="47"/>
      <c r="N3188" s="50">
        <v>0.9948950886215292</v>
      </c>
      <c r="O3188" s="50">
        <v>2.4638752591991078E-3</v>
      </c>
      <c r="P3188" s="50">
        <v>0.2640610938376019</v>
      </c>
      <c r="Q3188" s="50">
        <v>6.5860794392001275E-3</v>
      </c>
      <c r="R3188" s="50">
        <v>2.868067763053754E-3</v>
      </c>
      <c r="S3188" s="50">
        <v>1.7237363861601334</v>
      </c>
      <c r="T3188" s="50">
        <v>5.5665697793555631E-3</v>
      </c>
      <c r="U3188" s="50">
        <v>3.0001771608600731</v>
      </c>
      <c r="V3188" s="51">
        <v>86.71589553288382</v>
      </c>
      <c r="X3188" s="49">
        <v>0.25</v>
      </c>
      <c r="Y3188" s="49">
        <v>16.32</v>
      </c>
      <c r="Z3188" s="49">
        <v>0.64</v>
      </c>
      <c r="AA3188" s="49">
        <v>5.69</v>
      </c>
      <c r="AB3188" s="49">
        <v>15.66</v>
      </c>
      <c r="AC3188" s="49">
        <v>0.24</v>
      </c>
      <c r="AD3188" s="49">
        <v>2.58</v>
      </c>
      <c r="AE3188" s="312"/>
      <c r="AF3188" s="343" t="s">
        <v>441</v>
      </c>
      <c r="AG3188" s="343">
        <v>30</v>
      </c>
      <c r="AH3188" s="343">
        <v>15</v>
      </c>
      <c r="AI3188" s="343"/>
      <c r="AJ3188" s="343"/>
      <c r="AK3188" s="343"/>
      <c r="AL3188" s="343"/>
      <c r="AM3188" s="343"/>
      <c r="AN3188" s="343"/>
      <c r="AO3188" s="343"/>
      <c r="AP3188" s="343"/>
      <c r="AQ3188" s="343"/>
      <c r="AR3188" s="343"/>
      <c r="AS3188" s="343"/>
      <c r="AT3188" s="343"/>
      <c r="AU3188" s="343"/>
      <c r="AV3188" s="343"/>
      <c r="AW3188" s="343"/>
      <c r="AX3188" s="343"/>
      <c r="AY3188" s="343"/>
      <c r="AZ3188" s="343"/>
      <c r="BA3188" s="343"/>
      <c r="BB3188" s="343"/>
      <c r="BC3188" s="343"/>
      <c r="BD3188" s="343"/>
      <c r="BE3188" s="475"/>
      <c r="BF3188" s="475"/>
      <c r="BG3188" s="475"/>
      <c r="BH3188" s="475"/>
      <c r="BI3188" s="475"/>
      <c r="BJ3188" s="475"/>
      <c r="BK3188" s="475"/>
      <c r="BL3188" s="475"/>
      <c r="BM3188" s="475"/>
      <c r="BN3188" s="475"/>
      <c r="BO3188" s="475"/>
      <c r="BP3188" s="306"/>
      <c r="BQ3188" s="496"/>
      <c r="BR3188" s="496"/>
      <c r="BS3188" s="496"/>
      <c r="BT3188" s="496"/>
      <c r="BU3188" s="496"/>
      <c r="BV3188" s="496"/>
    </row>
    <row r="3189" spans="1:74" s="52" customFormat="1" ht="12.75">
      <c r="A3189" s="45">
        <v>2670.080468178493</v>
      </c>
      <c r="B3189" s="46" t="s">
        <v>364</v>
      </c>
      <c r="C3189" s="47" t="s">
        <v>314</v>
      </c>
      <c r="D3189" s="48">
        <v>125.642429753282</v>
      </c>
      <c r="E3189" s="49">
        <v>40.347549999999998</v>
      </c>
      <c r="F3189" s="49">
        <v>6.1199999999999997E-2</v>
      </c>
      <c r="G3189" s="49">
        <v>12.856769999999999</v>
      </c>
      <c r="H3189" s="49">
        <v>0.3422</v>
      </c>
      <c r="I3189" s="49">
        <v>0.1636</v>
      </c>
      <c r="J3189" s="49">
        <v>46.74391</v>
      </c>
      <c r="K3189" s="49">
        <v>0.21199999999999999</v>
      </c>
      <c r="L3189" s="49">
        <v>100.72723000000001</v>
      </c>
      <c r="M3189" s="47"/>
      <c r="N3189" s="50">
        <v>0.99674484574076305</v>
      </c>
      <c r="O3189" s="50">
        <v>1.195346095560093E-3</v>
      </c>
      <c r="P3189" s="50">
        <v>0.26561628537051685</v>
      </c>
      <c r="Q3189" s="50">
        <v>6.7997152727618864E-3</v>
      </c>
      <c r="R3189" s="50">
        <v>3.4232283381807273E-3</v>
      </c>
      <c r="S3189" s="50">
        <v>1.7214737819465207</v>
      </c>
      <c r="T3189" s="50">
        <v>5.6112593038136994E-3</v>
      </c>
      <c r="U3189" s="50">
        <v>3.0008644620681166</v>
      </c>
      <c r="V3189" s="51">
        <v>86.632901560966928</v>
      </c>
      <c r="X3189" s="49">
        <v>0.25</v>
      </c>
      <c r="Y3189" s="49">
        <v>33.32</v>
      </c>
      <c r="Z3189" s="49">
        <v>0.64</v>
      </c>
      <c r="AA3189" s="49">
        <v>5.58</v>
      </c>
      <c r="AB3189" s="49">
        <v>12.74</v>
      </c>
      <c r="AC3189" s="49">
        <v>0.24</v>
      </c>
      <c r="AD3189" s="49">
        <v>2.56</v>
      </c>
      <c r="AE3189" s="312"/>
      <c r="AF3189" s="343" t="s">
        <v>441</v>
      </c>
      <c r="AG3189" s="343">
        <v>30</v>
      </c>
      <c r="AH3189" s="343">
        <v>15</v>
      </c>
      <c r="AI3189" s="343"/>
      <c r="AJ3189" s="343"/>
      <c r="AK3189" s="343"/>
      <c r="AL3189" s="343"/>
      <c r="AM3189" s="343"/>
      <c r="AN3189" s="343"/>
      <c r="AO3189" s="343"/>
      <c r="AP3189" s="343"/>
      <c r="AQ3189" s="343"/>
      <c r="AR3189" s="343"/>
      <c r="AS3189" s="343"/>
      <c r="AT3189" s="343"/>
      <c r="AU3189" s="343"/>
      <c r="AV3189" s="343"/>
      <c r="AW3189" s="343"/>
      <c r="AX3189" s="343"/>
      <c r="AY3189" s="343"/>
      <c r="AZ3189" s="343"/>
      <c r="BA3189" s="343"/>
      <c r="BB3189" s="343"/>
      <c r="BC3189" s="343"/>
      <c r="BD3189" s="343"/>
      <c r="BE3189" s="475"/>
      <c r="BF3189" s="475"/>
      <c r="BG3189" s="475"/>
      <c r="BH3189" s="475"/>
      <c r="BI3189" s="475"/>
      <c r="BJ3189" s="475"/>
      <c r="BK3189" s="475"/>
      <c r="BL3189" s="475"/>
      <c r="BM3189" s="475"/>
      <c r="BN3189" s="475"/>
      <c r="BO3189" s="475"/>
      <c r="BP3189" s="306"/>
      <c r="BQ3189" s="496"/>
      <c r="BR3189" s="496"/>
      <c r="BS3189" s="496"/>
      <c r="BT3189" s="496"/>
      <c r="BU3189" s="496"/>
      <c r="BV3189" s="496"/>
    </row>
    <row r="3190" spans="1:74" s="52" customFormat="1" ht="12.75">
      <c r="A3190" s="45">
        <v>2670.080468178493</v>
      </c>
      <c r="B3190" s="46" t="s">
        <v>364</v>
      </c>
      <c r="C3190" s="47" t="s">
        <v>314</v>
      </c>
      <c r="D3190" s="48">
        <v>132.62242975328201</v>
      </c>
      <c r="E3190" s="49">
        <v>40.255330000000001</v>
      </c>
      <c r="F3190" s="49">
        <v>7.2300000000000003E-2</v>
      </c>
      <c r="G3190" s="49">
        <v>13.09746</v>
      </c>
      <c r="H3190" s="49">
        <v>0.31859999999999999</v>
      </c>
      <c r="I3190" s="49">
        <v>0.13289999999999999</v>
      </c>
      <c r="J3190" s="49">
        <v>46.482489999999999</v>
      </c>
      <c r="K3190" s="49">
        <v>0.2089</v>
      </c>
      <c r="L3190" s="49">
        <v>100.56798000000001</v>
      </c>
      <c r="M3190" s="47"/>
      <c r="N3190" s="50">
        <v>0.99689765813107278</v>
      </c>
      <c r="O3190" s="50">
        <v>1.41560111792777E-3</v>
      </c>
      <c r="P3190" s="50">
        <v>0.27125032009887085</v>
      </c>
      <c r="Q3190" s="50">
        <v>6.3462452072270085E-3</v>
      </c>
      <c r="R3190" s="50">
        <v>2.7876478125494872E-3</v>
      </c>
      <c r="S3190" s="50">
        <v>1.7160309430282181</v>
      </c>
      <c r="T3190" s="50">
        <v>5.5427242372054781E-3</v>
      </c>
      <c r="U3190" s="50">
        <v>3.0002711396330715</v>
      </c>
      <c r="V3190" s="51">
        <v>86.350682959087308</v>
      </c>
      <c r="X3190" s="49">
        <v>0.25</v>
      </c>
      <c r="Y3190" s="49">
        <v>26.86</v>
      </c>
      <c r="Z3190" s="49">
        <v>0.63</v>
      </c>
      <c r="AA3190" s="49">
        <v>5.96</v>
      </c>
      <c r="AB3190" s="49">
        <v>15.52</v>
      </c>
      <c r="AC3190" s="49">
        <v>0.24</v>
      </c>
      <c r="AD3190" s="49">
        <v>2.59</v>
      </c>
      <c r="AE3190" s="312"/>
      <c r="AF3190" s="343" t="s">
        <v>441</v>
      </c>
      <c r="AG3190" s="343">
        <v>30</v>
      </c>
      <c r="AH3190" s="343">
        <v>15</v>
      </c>
      <c r="AI3190" s="343"/>
      <c r="AJ3190" s="343"/>
      <c r="AK3190" s="343"/>
      <c r="AL3190" s="343"/>
      <c r="AM3190" s="343"/>
      <c r="AN3190" s="343"/>
      <c r="AO3190" s="343"/>
      <c r="AP3190" s="343"/>
      <c r="AQ3190" s="343"/>
      <c r="AR3190" s="343"/>
      <c r="AS3190" s="343"/>
      <c r="AT3190" s="343"/>
      <c r="AU3190" s="343"/>
      <c r="AV3190" s="343"/>
      <c r="AW3190" s="343"/>
      <c r="AX3190" s="343"/>
      <c r="AY3190" s="343"/>
      <c r="AZ3190" s="343"/>
      <c r="BA3190" s="343"/>
      <c r="BB3190" s="343"/>
      <c r="BC3190" s="343"/>
      <c r="BD3190" s="343"/>
      <c r="BE3190" s="475"/>
      <c r="BF3190" s="475"/>
      <c r="BG3190" s="475"/>
      <c r="BH3190" s="475"/>
      <c r="BI3190" s="475"/>
      <c r="BJ3190" s="475"/>
      <c r="BK3190" s="475"/>
      <c r="BL3190" s="475"/>
      <c r="BM3190" s="475"/>
      <c r="BN3190" s="475"/>
      <c r="BO3190" s="475"/>
      <c r="BP3190" s="306"/>
      <c r="BQ3190" s="496"/>
      <c r="BR3190" s="496"/>
      <c r="BS3190" s="496"/>
      <c r="BT3190" s="496"/>
      <c r="BU3190" s="496"/>
      <c r="BV3190" s="496"/>
    </row>
    <row r="3191" spans="1:74" s="52" customFormat="1" ht="12.75">
      <c r="A3191" s="45">
        <v>2670.080468178493</v>
      </c>
      <c r="B3191" s="46" t="s">
        <v>364</v>
      </c>
      <c r="C3191" s="47" t="s">
        <v>314</v>
      </c>
      <c r="D3191" s="48">
        <v>139.602429753282</v>
      </c>
      <c r="E3191" s="49">
        <v>40.286070000000002</v>
      </c>
      <c r="F3191" s="49">
        <v>6.8599999999999994E-2</v>
      </c>
      <c r="G3191" s="49">
        <v>13.368230000000001</v>
      </c>
      <c r="H3191" s="49">
        <v>0.3014</v>
      </c>
      <c r="I3191" s="49">
        <v>0.18</v>
      </c>
      <c r="J3191" s="49">
        <v>46.633310000000002</v>
      </c>
      <c r="K3191" s="49">
        <v>0.21379999999999999</v>
      </c>
      <c r="L3191" s="49">
        <v>101.05141</v>
      </c>
      <c r="M3191" s="47"/>
      <c r="N3191" s="50">
        <v>0.99436355478263772</v>
      </c>
      <c r="O3191" s="50">
        <v>1.3387202292262927E-3</v>
      </c>
      <c r="P3191" s="50">
        <v>0.27594351889564933</v>
      </c>
      <c r="Q3191" s="50">
        <v>5.9838050452162544E-3</v>
      </c>
      <c r="R3191" s="50">
        <v>3.7631240902849476E-3</v>
      </c>
      <c r="S3191" s="50">
        <v>1.7159122838065368</v>
      </c>
      <c r="T3191" s="50">
        <v>5.6539979093588695E-3</v>
      </c>
      <c r="U3191" s="50">
        <v>3.0029590047589103</v>
      </c>
      <c r="V3191" s="51">
        <v>86.146410873653622</v>
      </c>
      <c r="X3191" s="49">
        <v>0.25</v>
      </c>
      <c r="Y3191" s="49">
        <v>30.39</v>
      </c>
      <c r="Z3191" s="49">
        <v>0.63</v>
      </c>
      <c r="AA3191" s="49">
        <v>6.23</v>
      </c>
      <c r="AB3191" s="49">
        <v>11.82</v>
      </c>
      <c r="AC3191" s="49">
        <v>0.24</v>
      </c>
      <c r="AD3191" s="49">
        <v>2.54</v>
      </c>
      <c r="AE3191" s="312"/>
      <c r="AF3191" s="343" t="s">
        <v>441</v>
      </c>
      <c r="AG3191" s="343">
        <v>30</v>
      </c>
      <c r="AH3191" s="343">
        <v>15</v>
      </c>
      <c r="AI3191" s="343"/>
      <c r="AJ3191" s="343"/>
      <c r="AK3191" s="343"/>
      <c r="AL3191" s="343"/>
      <c r="AM3191" s="343"/>
      <c r="AN3191" s="343"/>
      <c r="AO3191" s="343"/>
      <c r="AP3191" s="343"/>
      <c r="AQ3191" s="343"/>
      <c r="AR3191" s="343"/>
      <c r="AS3191" s="343"/>
      <c r="AT3191" s="343"/>
      <c r="AU3191" s="343"/>
      <c r="AV3191" s="343"/>
      <c r="AW3191" s="343"/>
      <c r="AX3191" s="343"/>
      <c r="AY3191" s="343"/>
      <c r="AZ3191" s="343"/>
      <c r="BA3191" s="343"/>
      <c r="BB3191" s="343"/>
      <c r="BC3191" s="343"/>
      <c r="BD3191" s="343"/>
      <c r="BE3191" s="475"/>
      <c r="BF3191" s="475"/>
      <c r="BG3191" s="475"/>
      <c r="BH3191" s="475"/>
      <c r="BI3191" s="475"/>
      <c r="BJ3191" s="475"/>
      <c r="BK3191" s="475"/>
      <c r="BL3191" s="475"/>
      <c r="BM3191" s="475"/>
      <c r="BN3191" s="475"/>
      <c r="BO3191" s="475"/>
      <c r="BP3191" s="306"/>
      <c r="BQ3191" s="496"/>
      <c r="BR3191" s="496"/>
      <c r="BS3191" s="496"/>
      <c r="BT3191" s="496"/>
      <c r="BU3191" s="496"/>
      <c r="BV3191" s="496"/>
    </row>
    <row r="3192" spans="1:74" s="52" customFormat="1" ht="12.75">
      <c r="A3192" s="45">
        <v>2670.080468178493</v>
      </c>
      <c r="B3192" s="46" t="s">
        <v>364</v>
      </c>
      <c r="C3192" s="47" t="s">
        <v>314</v>
      </c>
      <c r="D3192" s="48">
        <v>146.58242975328199</v>
      </c>
      <c r="E3192" s="49">
        <v>40.081150000000001</v>
      </c>
      <c r="F3192" s="49">
        <v>6.8699999999999997E-2</v>
      </c>
      <c r="G3192" s="49">
        <v>13.55878</v>
      </c>
      <c r="H3192" s="49">
        <v>0.32929999999999998</v>
      </c>
      <c r="I3192" s="49">
        <v>0.16339999999999999</v>
      </c>
      <c r="J3192" s="49">
        <v>46.31156</v>
      </c>
      <c r="K3192" s="49">
        <v>0.20580000000000001</v>
      </c>
      <c r="L3192" s="49">
        <v>100.71869</v>
      </c>
      <c r="M3192" s="47"/>
      <c r="N3192" s="50">
        <v>0.99378272542620538</v>
      </c>
      <c r="O3192" s="50">
        <v>1.3467389526149926E-3</v>
      </c>
      <c r="P3192" s="50">
        <v>0.28114339028773638</v>
      </c>
      <c r="Q3192" s="50">
        <v>6.5673005590264344E-3</v>
      </c>
      <c r="R3192" s="50">
        <v>3.4315399632082323E-3</v>
      </c>
      <c r="S3192" s="50">
        <v>1.7117850358498841</v>
      </c>
      <c r="T3192" s="50">
        <v>5.4670656298891071E-3</v>
      </c>
      <c r="U3192" s="50">
        <v>3.0035237966685648</v>
      </c>
      <c r="V3192" s="51">
        <v>85.892950966001109</v>
      </c>
      <c r="X3192" s="49">
        <v>0.26</v>
      </c>
      <c r="Y3192" s="49">
        <v>28.86</v>
      </c>
      <c r="Z3192" s="49">
        <v>0.62</v>
      </c>
      <c r="AA3192" s="49">
        <v>5.74</v>
      </c>
      <c r="AB3192" s="49">
        <v>13.16</v>
      </c>
      <c r="AC3192" s="49">
        <v>0.25</v>
      </c>
      <c r="AD3192" s="49">
        <v>2.62</v>
      </c>
      <c r="AE3192" s="312"/>
      <c r="AF3192" s="343" t="s">
        <v>441</v>
      </c>
      <c r="AG3192" s="343">
        <v>30</v>
      </c>
      <c r="AH3192" s="343">
        <v>15</v>
      </c>
      <c r="AI3192" s="343"/>
      <c r="AJ3192" s="343"/>
      <c r="AK3192" s="343"/>
      <c r="AL3192" s="343"/>
      <c r="AM3192" s="343"/>
      <c r="AN3192" s="343"/>
      <c r="AO3192" s="343"/>
      <c r="AP3192" s="343"/>
      <c r="AQ3192" s="343"/>
      <c r="AR3192" s="343"/>
      <c r="AS3192" s="343"/>
      <c r="AT3192" s="343"/>
      <c r="AU3192" s="343"/>
      <c r="AV3192" s="343"/>
      <c r="AW3192" s="343"/>
      <c r="AX3192" s="343"/>
      <c r="AY3192" s="343"/>
      <c r="AZ3192" s="343"/>
      <c r="BA3192" s="343"/>
      <c r="BB3192" s="343"/>
      <c r="BC3192" s="343"/>
      <c r="BD3192" s="343"/>
      <c r="BE3192" s="475"/>
      <c r="BF3192" s="475"/>
      <c r="BG3192" s="475"/>
      <c r="BH3192" s="475"/>
      <c r="BI3192" s="475"/>
      <c r="BJ3192" s="475"/>
      <c r="BK3192" s="475"/>
      <c r="BL3192" s="475"/>
      <c r="BM3192" s="475"/>
      <c r="BN3192" s="475"/>
      <c r="BO3192" s="475"/>
      <c r="BP3192" s="306"/>
      <c r="BQ3192" s="496"/>
      <c r="BR3192" s="496"/>
      <c r="BS3192" s="496"/>
      <c r="BT3192" s="496"/>
      <c r="BU3192" s="496"/>
      <c r="BV3192" s="496"/>
    </row>
    <row r="3193" spans="1:74" s="52" customFormat="1" ht="12.75">
      <c r="A3193" s="45">
        <v>2670.080468178493</v>
      </c>
      <c r="B3193" s="46" t="s">
        <v>364</v>
      </c>
      <c r="C3193" s="47" t="s">
        <v>314</v>
      </c>
      <c r="D3193" s="48">
        <v>153.56242975328198</v>
      </c>
      <c r="E3193" s="49">
        <v>40.02993</v>
      </c>
      <c r="F3193" s="49">
        <v>7.6899999999999996E-2</v>
      </c>
      <c r="G3193" s="49">
        <v>13.77941</v>
      </c>
      <c r="H3193" s="49">
        <v>0.31690000000000002</v>
      </c>
      <c r="I3193" s="49">
        <v>0.1681</v>
      </c>
      <c r="J3193" s="49">
        <v>46.110469999999999</v>
      </c>
      <c r="K3193" s="49">
        <v>0.2097</v>
      </c>
      <c r="L3193" s="49">
        <v>100.69140999999999</v>
      </c>
      <c r="M3193" s="47"/>
      <c r="N3193" s="50">
        <v>0.99374516631032106</v>
      </c>
      <c r="O3193" s="50">
        <v>1.509356931126734E-3</v>
      </c>
      <c r="P3193" s="50">
        <v>0.28607296360802725</v>
      </c>
      <c r="Q3193" s="50">
        <v>6.32785224897775E-3</v>
      </c>
      <c r="R3193" s="50">
        <v>3.5346274935013767E-3</v>
      </c>
      <c r="S3193" s="50">
        <v>1.7064685672207291</v>
      </c>
      <c r="T3193" s="50">
        <v>5.5775860147412168E-3</v>
      </c>
      <c r="U3193" s="50">
        <v>3.0032361198274247</v>
      </c>
      <c r="V3193" s="51">
        <v>85.642810491932835</v>
      </c>
      <c r="X3193" s="49">
        <v>0.26</v>
      </c>
      <c r="Y3193" s="49">
        <v>26.06</v>
      </c>
      <c r="Z3193" s="49">
        <v>0.61</v>
      </c>
      <c r="AA3193" s="49">
        <v>5.94</v>
      </c>
      <c r="AB3193" s="49">
        <v>12.69</v>
      </c>
      <c r="AC3193" s="49">
        <v>0.25</v>
      </c>
      <c r="AD3193" s="49">
        <v>2.56</v>
      </c>
      <c r="AE3193" s="312"/>
      <c r="AF3193" s="343" t="s">
        <v>441</v>
      </c>
      <c r="AG3193" s="343">
        <v>30</v>
      </c>
      <c r="AH3193" s="343">
        <v>15</v>
      </c>
      <c r="AI3193" s="343"/>
      <c r="AJ3193" s="343"/>
      <c r="AK3193" s="343"/>
      <c r="AL3193" s="343"/>
      <c r="AM3193" s="343"/>
      <c r="AN3193" s="343"/>
      <c r="AO3193" s="343"/>
      <c r="AP3193" s="343"/>
      <c r="AQ3193" s="343"/>
      <c r="AR3193" s="343"/>
      <c r="AS3193" s="343"/>
      <c r="AT3193" s="343"/>
      <c r="AU3193" s="343"/>
      <c r="AV3193" s="343"/>
      <c r="AW3193" s="343"/>
      <c r="AX3193" s="343"/>
      <c r="AY3193" s="343"/>
      <c r="AZ3193" s="343"/>
      <c r="BA3193" s="343"/>
      <c r="BB3193" s="343"/>
      <c r="BC3193" s="343"/>
      <c r="BD3193" s="343"/>
      <c r="BE3193" s="475"/>
      <c r="BF3193" s="475"/>
      <c r="BG3193" s="475"/>
      <c r="BH3193" s="475"/>
      <c r="BI3193" s="475"/>
      <c r="BJ3193" s="475"/>
      <c r="BK3193" s="475"/>
      <c r="BL3193" s="475"/>
      <c r="BM3193" s="475"/>
      <c r="BN3193" s="475"/>
      <c r="BO3193" s="475"/>
      <c r="BP3193" s="306"/>
      <c r="BQ3193" s="496"/>
      <c r="BR3193" s="496"/>
      <c r="BS3193" s="496"/>
      <c r="BT3193" s="496"/>
      <c r="BU3193" s="496"/>
      <c r="BV3193" s="496"/>
    </row>
    <row r="3194" spans="1:74" s="52" customFormat="1" ht="12.75">
      <c r="A3194" s="45">
        <v>2670.080468178493</v>
      </c>
      <c r="B3194" s="46" t="s">
        <v>364</v>
      </c>
      <c r="C3194" s="47" t="s">
        <v>314</v>
      </c>
      <c r="D3194" s="48">
        <v>160.54242975328197</v>
      </c>
      <c r="E3194" s="49">
        <v>39.906979999999997</v>
      </c>
      <c r="F3194" s="49">
        <v>6.9599999999999995E-2</v>
      </c>
      <c r="G3194" s="49">
        <v>14.090299999999999</v>
      </c>
      <c r="H3194" s="49">
        <v>0.31659999999999999</v>
      </c>
      <c r="I3194" s="49">
        <v>0.1923</v>
      </c>
      <c r="J3194" s="49">
        <v>45.798769999999998</v>
      </c>
      <c r="K3194" s="49">
        <v>0.21490000000000001</v>
      </c>
      <c r="L3194" s="49">
        <v>100.58945</v>
      </c>
      <c r="M3194" s="47"/>
      <c r="N3194" s="50">
        <v>0.99341843728608226</v>
      </c>
      <c r="O3194" s="50">
        <v>1.3698342077964267E-3</v>
      </c>
      <c r="P3194" s="50">
        <v>0.29333209669122556</v>
      </c>
      <c r="Q3194" s="50">
        <v>6.3392540320213707E-3</v>
      </c>
      <c r="R3194" s="50">
        <v>4.0546033614792913E-3</v>
      </c>
      <c r="S3194" s="50">
        <v>1.6995960483747181</v>
      </c>
      <c r="T3194" s="50">
        <v>5.731620345002012E-3</v>
      </c>
      <c r="U3194" s="50">
        <v>3.0038418942983247</v>
      </c>
      <c r="V3194" s="51">
        <v>85.281351090482019</v>
      </c>
      <c r="X3194" s="49">
        <v>0.26</v>
      </c>
      <c r="Y3194" s="49">
        <v>28.75</v>
      </c>
      <c r="Z3194" s="49">
        <v>0.61</v>
      </c>
      <c r="AA3194" s="49">
        <v>5.98</v>
      </c>
      <c r="AB3194" s="49">
        <v>10.95</v>
      </c>
      <c r="AC3194" s="49">
        <v>0.25</v>
      </c>
      <c r="AD3194" s="49">
        <v>2.5299999999999998</v>
      </c>
      <c r="AE3194" s="312"/>
      <c r="AF3194" s="343" t="s">
        <v>441</v>
      </c>
      <c r="AG3194" s="343">
        <v>30</v>
      </c>
      <c r="AH3194" s="343">
        <v>15</v>
      </c>
      <c r="AI3194" s="343"/>
      <c r="AJ3194" s="343"/>
      <c r="AK3194" s="343"/>
      <c r="AL3194" s="343"/>
      <c r="AM3194" s="343"/>
      <c r="AN3194" s="343"/>
      <c r="AO3194" s="343"/>
      <c r="AP3194" s="343"/>
      <c r="AQ3194" s="343"/>
      <c r="AR3194" s="343"/>
      <c r="AS3194" s="343"/>
      <c r="AT3194" s="343"/>
      <c r="AU3194" s="343"/>
      <c r="AV3194" s="343"/>
      <c r="AW3194" s="343"/>
      <c r="AX3194" s="343"/>
      <c r="AY3194" s="343"/>
      <c r="AZ3194" s="343"/>
      <c r="BA3194" s="343"/>
      <c r="BB3194" s="343"/>
      <c r="BC3194" s="343"/>
      <c r="BD3194" s="343"/>
      <c r="BE3194" s="475"/>
      <c r="BF3194" s="475"/>
      <c r="BG3194" s="475"/>
      <c r="BH3194" s="475"/>
      <c r="BI3194" s="475"/>
      <c r="BJ3194" s="475"/>
      <c r="BK3194" s="475"/>
      <c r="BL3194" s="475"/>
      <c r="BM3194" s="475"/>
      <c r="BN3194" s="475"/>
      <c r="BO3194" s="475"/>
      <c r="BP3194" s="306"/>
      <c r="BQ3194" s="496"/>
      <c r="BR3194" s="496"/>
      <c r="BS3194" s="496"/>
      <c r="BT3194" s="496"/>
      <c r="BU3194" s="496"/>
      <c r="BV3194" s="496"/>
    </row>
    <row r="3195" spans="1:74" s="52" customFormat="1" ht="12.75">
      <c r="A3195" s="45">
        <v>2670.080468178493</v>
      </c>
      <c r="B3195" s="46" t="s">
        <v>364</v>
      </c>
      <c r="C3195" s="47" t="s">
        <v>314</v>
      </c>
      <c r="D3195" s="48">
        <v>167.52242975328195</v>
      </c>
      <c r="E3195" s="49">
        <v>39.937719999999999</v>
      </c>
      <c r="F3195" s="49">
        <v>7.7299999999999994E-2</v>
      </c>
      <c r="G3195" s="49">
        <v>14.40119</v>
      </c>
      <c r="H3195" s="49">
        <v>0.32390000000000002</v>
      </c>
      <c r="I3195" s="49">
        <v>0.17799999999999999</v>
      </c>
      <c r="J3195" s="49">
        <v>45.7485</v>
      </c>
      <c r="K3195" s="49">
        <v>0.2094</v>
      </c>
      <c r="L3195" s="49">
        <v>100.87600999999999</v>
      </c>
      <c r="M3195" s="47"/>
      <c r="N3195" s="50">
        <v>0.99262284887806262</v>
      </c>
      <c r="O3195" s="50">
        <v>1.5189934774068059E-3</v>
      </c>
      <c r="P3195" s="50">
        <v>0.29933353479932984</v>
      </c>
      <c r="Q3195" s="50">
        <v>6.4752395609362513E-3</v>
      </c>
      <c r="R3195" s="50">
        <v>3.7471988624163278E-3</v>
      </c>
      <c r="S3195" s="50">
        <v>1.6950651873296105</v>
      </c>
      <c r="T3195" s="50">
        <v>5.5761612593621225E-3</v>
      </c>
      <c r="U3195" s="50">
        <v>3.0043391641671247</v>
      </c>
      <c r="V3195" s="51">
        <v>84.991289280420162</v>
      </c>
      <c r="X3195" s="49">
        <v>0.26</v>
      </c>
      <c r="Y3195" s="49">
        <v>25.05</v>
      </c>
      <c r="Z3195" s="49">
        <v>0.6</v>
      </c>
      <c r="AA3195" s="49">
        <v>5.85</v>
      </c>
      <c r="AB3195" s="49">
        <v>11.89</v>
      </c>
      <c r="AC3195" s="49">
        <v>0.25</v>
      </c>
      <c r="AD3195" s="49">
        <v>2.61</v>
      </c>
      <c r="AE3195" s="312"/>
      <c r="AF3195" s="343" t="s">
        <v>441</v>
      </c>
      <c r="AG3195" s="343">
        <v>30</v>
      </c>
      <c r="AH3195" s="343">
        <v>15</v>
      </c>
      <c r="AI3195" s="343"/>
      <c r="AJ3195" s="343"/>
      <c r="AK3195" s="343"/>
      <c r="AL3195" s="343"/>
      <c r="AM3195" s="343"/>
      <c r="AN3195" s="343"/>
      <c r="AO3195" s="343"/>
      <c r="AP3195" s="343"/>
      <c r="AQ3195" s="343"/>
      <c r="AR3195" s="343"/>
      <c r="AS3195" s="343"/>
      <c r="AT3195" s="343"/>
      <c r="AU3195" s="343"/>
      <c r="AV3195" s="343"/>
      <c r="AW3195" s="343"/>
      <c r="AX3195" s="343"/>
      <c r="AY3195" s="343"/>
      <c r="AZ3195" s="343"/>
      <c r="BA3195" s="343"/>
      <c r="BB3195" s="343"/>
      <c r="BC3195" s="343"/>
      <c r="BD3195" s="343"/>
      <c r="BE3195" s="475"/>
      <c r="BF3195" s="475"/>
      <c r="BG3195" s="475"/>
      <c r="BH3195" s="475"/>
      <c r="BI3195" s="475"/>
      <c r="BJ3195" s="475"/>
      <c r="BK3195" s="475"/>
      <c r="BL3195" s="475"/>
      <c r="BM3195" s="475"/>
      <c r="BN3195" s="475"/>
      <c r="BO3195" s="475"/>
      <c r="BP3195" s="306"/>
      <c r="BQ3195" s="496"/>
      <c r="BR3195" s="496"/>
      <c r="BS3195" s="496"/>
      <c r="BT3195" s="496"/>
      <c r="BU3195" s="496"/>
      <c r="BV3195" s="496"/>
    </row>
    <row r="3196" spans="1:74" s="52" customFormat="1" ht="12.75">
      <c r="A3196" s="45">
        <v>2670.080468178493</v>
      </c>
      <c r="B3196" s="46" t="s">
        <v>364</v>
      </c>
      <c r="C3196" s="47" t="s">
        <v>314</v>
      </c>
      <c r="D3196" s="48">
        <v>174.50242975328194</v>
      </c>
      <c r="E3196" s="49">
        <v>39.825009999999999</v>
      </c>
      <c r="F3196" s="49">
        <v>6.9000000000000006E-2</v>
      </c>
      <c r="G3196" s="49">
        <v>14.5817</v>
      </c>
      <c r="H3196" s="49">
        <v>0.28860000000000002</v>
      </c>
      <c r="I3196" s="49">
        <v>0.1981</v>
      </c>
      <c r="J3196" s="49">
        <v>45.165329999999997</v>
      </c>
      <c r="K3196" s="49">
        <v>0.20780000000000001</v>
      </c>
      <c r="L3196" s="49">
        <v>100.33553999999999</v>
      </c>
      <c r="M3196" s="47"/>
      <c r="N3196" s="50">
        <v>0.99586459649855108</v>
      </c>
      <c r="O3196" s="50">
        <v>1.3641712909093255E-3</v>
      </c>
      <c r="P3196" s="50">
        <v>0.3049358971588419</v>
      </c>
      <c r="Q3196" s="50">
        <v>5.8047646847015884E-3</v>
      </c>
      <c r="R3196" s="50">
        <v>4.1957984142998147E-3</v>
      </c>
      <c r="S3196" s="50">
        <v>1.6836744948499425</v>
      </c>
      <c r="T3196" s="50">
        <v>5.5673380223839365E-3</v>
      </c>
      <c r="U3196" s="50">
        <v>3.0014070609196302</v>
      </c>
      <c r="V3196" s="51">
        <v>84.665880336126946</v>
      </c>
      <c r="X3196" s="49">
        <v>0.26</v>
      </c>
      <c r="Y3196" s="49">
        <v>28.94</v>
      </c>
      <c r="Z3196" s="49">
        <v>0.6</v>
      </c>
      <c r="AA3196" s="49">
        <v>6.42</v>
      </c>
      <c r="AB3196" s="49">
        <v>11.1</v>
      </c>
      <c r="AC3196" s="49">
        <v>0.25</v>
      </c>
      <c r="AD3196" s="49">
        <v>2.61</v>
      </c>
      <c r="AE3196" s="312"/>
      <c r="AF3196" s="343" t="s">
        <v>441</v>
      </c>
      <c r="AG3196" s="343">
        <v>30</v>
      </c>
      <c r="AH3196" s="343">
        <v>15</v>
      </c>
      <c r="AI3196" s="343"/>
      <c r="AJ3196" s="343"/>
      <c r="AK3196" s="343"/>
      <c r="AL3196" s="343"/>
      <c r="AM3196" s="343"/>
      <c r="AN3196" s="343"/>
      <c r="AO3196" s="343"/>
      <c r="AP3196" s="343"/>
      <c r="AQ3196" s="343"/>
      <c r="AR3196" s="343"/>
      <c r="AS3196" s="343"/>
      <c r="AT3196" s="343"/>
      <c r="AU3196" s="343"/>
      <c r="AV3196" s="343"/>
      <c r="AW3196" s="343"/>
      <c r="AX3196" s="343"/>
      <c r="AY3196" s="343"/>
      <c r="AZ3196" s="343"/>
      <c r="BA3196" s="343"/>
      <c r="BB3196" s="343"/>
      <c r="BC3196" s="343"/>
      <c r="BD3196" s="343"/>
      <c r="BE3196" s="475"/>
      <c r="BF3196" s="475"/>
      <c r="BG3196" s="475"/>
      <c r="BH3196" s="475"/>
      <c r="BI3196" s="475"/>
      <c r="BJ3196" s="475"/>
      <c r="BK3196" s="475"/>
      <c r="BL3196" s="475"/>
      <c r="BM3196" s="475"/>
      <c r="BN3196" s="475"/>
      <c r="BO3196" s="475"/>
      <c r="BP3196" s="306"/>
      <c r="BQ3196" s="496"/>
      <c r="BR3196" s="496"/>
      <c r="BS3196" s="496"/>
      <c r="BT3196" s="496"/>
      <c r="BU3196" s="496"/>
      <c r="BV3196" s="496"/>
    </row>
    <row r="3197" spans="1:74" s="52" customFormat="1" ht="12.75">
      <c r="A3197" s="45">
        <v>2670.080468178493</v>
      </c>
      <c r="B3197" s="46" t="s">
        <v>364</v>
      </c>
      <c r="C3197" s="47" t="s">
        <v>314</v>
      </c>
      <c r="D3197" s="48">
        <v>181.48242975328193</v>
      </c>
      <c r="E3197" s="49">
        <v>39.906979999999997</v>
      </c>
      <c r="F3197" s="49">
        <v>6.5299999999999997E-2</v>
      </c>
      <c r="G3197" s="49">
        <v>15.133279999999999</v>
      </c>
      <c r="H3197" s="49">
        <v>0.308</v>
      </c>
      <c r="I3197" s="49">
        <v>0.19270000000000001</v>
      </c>
      <c r="J3197" s="49">
        <v>45.074840000000002</v>
      </c>
      <c r="K3197" s="49">
        <v>0.2029</v>
      </c>
      <c r="L3197" s="49">
        <v>100.884</v>
      </c>
      <c r="M3197" s="47"/>
      <c r="N3197" s="50">
        <v>0.99488341156521154</v>
      </c>
      <c r="O3197" s="50">
        <v>1.2870989101922766E-3</v>
      </c>
      <c r="P3197" s="50">
        <v>0.31550946181573031</v>
      </c>
      <c r="Q3197" s="50">
        <v>6.1761514217601914E-3</v>
      </c>
      <c r="R3197" s="50">
        <v>4.0690289535447828E-3</v>
      </c>
      <c r="S3197" s="50">
        <v>1.6751976905266512</v>
      </c>
      <c r="T3197" s="50">
        <v>5.4195474213138538E-3</v>
      </c>
      <c r="U3197" s="50">
        <v>3.0025423906144044</v>
      </c>
      <c r="V3197" s="51">
        <v>84.150885204562428</v>
      </c>
      <c r="X3197" s="49">
        <v>0.26</v>
      </c>
      <c r="Y3197" s="49">
        <v>29.1</v>
      </c>
      <c r="Z3197" s="49">
        <v>0.59</v>
      </c>
      <c r="AA3197" s="49">
        <v>6.09</v>
      </c>
      <c r="AB3197" s="49">
        <v>11.29</v>
      </c>
      <c r="AC3197" s="49">
        <v>0.25</v>
      </c>
      <c r="AD3197" s="49">
        <v>2.66</v>
      </c>
      <c r="AE3197" s="312"/>
      <c r="AF3197" s="343" t="s">
        <v>441</v>
      </c>
      <c r="AG3197" s="343">
        <v>30</v>
      </c>
      <c r="AH3197" s="343">
        <v>15</v>
      </c>
      <c r="AI3197" s="343"/>
      <c r="AJ3197" s="343"/>
      <c r="AK3197" s="343"/>
      <c r="AL3197" s="343"/>
      <c r="AM3197" s="343"/>
      <c r="AN3197" s="343"/>
      <c r="AO3197" s="343"/>
      <c r="AP3197" s="343"/>
      <c r="AQ3197" s="343"/>
      <c r="AR3197" s="343"/>
      <c r="AS3197" s="343"/>
      <c r="AT3197" s="343"/>
      <c r="AU3197" s="343"/>
      <c r="AV3197" s="343"/>
      <c r="AW3197" s="343"/>
      <c r="AX3197" s="343"/>
      <c r="AY3197" s="343"/>
      <c r="AZ3197" s="343"/>
      <c r="BA3197" s="343"/>
      <c r="BB3197" s="343"/>
      <c r="BC3197" s="343"/>
      <c r="BD3197" s="343"/>
      <c r="BE3197" s="475"/>
      <c r="BF3197" s="475"/>
      <c r="BG3197" s="475"/>
      <c r="BH3197" s="475"/>
      <c r="BI3197" s="475"/>
      <c r="BJ3197" s="475"/>
      <c r="BK3197" s="475"/>
      <c r="BL3197" s="475"/>
      <c r="BM3197" s="475"/>
      <c r="BN3197" s="475"/>
      <c r="BO3197" s="475"/>
      <c r="BP3197" s="306"/>
      <c r="BQ3197" s="496"/>
      <c r="BR3197" s="496"/>
      <c r="BS3197" s="496"/>
      <c r="BT3197" s="496"/>
      <c r="BU3197" s="496"/>
      <c r="BV3197" s="496"/>
    </row>
    <row r="3198" spans="1:74" s="52" customFormat="1" ht="12.75">
      <c r="A3198" s="45">
        <v>2670.080468178493</v>
      </c>
      <c r="B3198" s="46" t="s">
        <v>364</v>
      </c>
      <c r="C3198" s="47" t="s">
        <v>314</v>
      </c>
      <c r="D3198" s="48">
        <v>188.46242975328192</v>
      </c>
      <c r="E3198" s="49">
        <v>39.548380000000002</v>
      </c>
      <c r="F3198" s="49">
        <v>7.4999999999999997E-2</v>
      </c>
      <c r="G3198" s="49">
        <v>15.624689999999999</v>
      </c>
      <c r="H3198" s="49">
        <v>0.29820000000000002</v>
      </c>
      <c r="I3198" s="49">
        <v>0.18609999999999999</v>
      </c>
      <c r="J3198" s="49">
        <v>44.642499999999998</v>
      </c>
      <c r="K3198" s="49">
        <v>0.21310000000000001</v>
      </c>
      <c r="L3198" s="49">
        <v>100.58797000000001</v>
      </c>
      <c r="M3198" s="47"/>
      <c r="N3198" s="50">
        <v>0.99169339450198735</v>
      </c>
      <c r="O3198" s="50">
        <v>1.4869124591804419E-3</v>
      </c>
      <c r="P3198" s="50">
        <v>0.32765449146005926</v>
      </c>
      <c r="Q3198" s="50">
        <v>6.0145100314328423E-3</v>
      </c>
      <c r="R3198" s="50">
        <v>3.952581507462841E-3</v>
      </c>
      <c r="S3198" s="50">
        <v>1.6688057017373881</v>
      </c>
      <c r="T3198" s="50">
        <v>5.7251888821402063E-3</v>
      </c>
      <c r="U3198" s="50">
        <v>3.0053327805796508</v>
      </c>
      <c r="V3198" s="51">
        <v>83.588228176225172</v>
      </c>
      <c r="X3198" s="49">
        <v>0.26</v>
      </c>
      <c r="Y3198" s="49">
        <v>27.45</v>
      </c>
      <c r="Z3198" s="49">
        <v>0.57999999999999996</v>
      </c>
      <c r="AA3198" s="49">
        <v>6.24</v>
      </c>
      <c r="AB3198" s="49">
        <v>11.95</v>
      </c>
      <c r="AC3198" s="49">
        <v>0.25</v>
      </c>
      <c r="AD3198" s="49">
        <v>2.5499999999999998</v>
      </c>
      <c r="AE3198" s="312"/>
      <c r="AF3198" s="343" t="s">
        <v>441</v>
      </c>
      <c r="AG3198" s="343">
        <v>30</v>
      </c>
      <c r="AH3198" s="343">
        <v>15</v>
      </c>
      <c r="AI3198" s="343"/>
      <c r="AJ3198" s="343"/>
      <c r="AK3198" s="343"/>
      <c r="AL3198" s="343"/>
      <c r="AM3198" s="343"/>
      <c r="AN3198" s="343"/>
      <c r="AO3198" s="343"/>
      <c r="AP3198" s="343"/>
      <c r="AQ3198" s="343"/>
      <c r="AR3198" s="343"/>
      <c r="AS3198" s="343"/>
      <c r="AT3198" s="343"/>
      <c r="AU3198" s="343"/>
      <c r="AV3198" s="343"/>
      <c r="AW3198" s="343"/>
      <c r="AX3198" s="343"/>
      <c r="AY3198" s="343"/>
      <c r="AZ3198" s="343"/>
      <c r="BA3198" s="343"/>
      <c r="BB3198" s="343"/>
      <c r="BC3198" s="343"/>
      <c r="BD3198" s="343"/>
      <c r="BE3198" s="475"/>
      <c r="BF3198" s="475"/>
      <c r="BG3198" s="475"/>
      <c r="BH3198" s="475"/>
      <c r="BI3198" s="475"/>
      <c r="BJ3198" s="475"/>
      <c r="BK3198" s="475"/>
      <c r="BL3198" s="475"/>
      <c r="BM3198" s="475"/>
      <c r="BN3198" s="475"/>
      <c r="BO3198" s="475"/>
      <c r="BP3198" s="306"/>
      <c r="BQ3198" s="496"/>
      <c r="BR3198" s="496"/>
      <c r="BS3198" s="496"/>
      <c r="BT3198" s="496"/>
      <c r="BU3198" s="496"/>
      <c r="BV3198" s="496"/>
    </row>
    <row r="3199" spans="1:74" s="52" customFormat="1" ht="12.75">
      <c r="A3199" s="45">
        <v>2670.080468178493</v>
      </c>
      <c r="B3199" s="46" t="s">
        <v>364</v>
      </c>
      <c r="C3199" s="47" t="s">
        <v>314</v>
      </c>
      <c r="D3199" s="48">
        <v>195.44242975328191</v>
      </c>
      <c r="E3199" s="49">
        <v>39.589359999999999</v>
      </c>
      <c r="F3199" s="49">
        <v>4.9500000000000002E-2</v>
      </c>
      <c r="G3199" s="49">
        <v>16.025829999999999</v>
      </c>
      <c r="H3199" s="49">
        <v>0.2848</v>
      </c>
      <c r="I3199" s="49">
        <v>0.1646</v>
      </c>
      <c r="J3199" s="49">
        <v>44.903919999999999</v>
      </c>
      <c r="K3199" s="49">
        <v>0.2165</v>
      </c>
      <c r="L3199" s="49">
        <v>101.23451</v>
      </c>
      <c r="M3199" s="47"/>
      <c r="N3199" s="50">
        <v>0.98825228718920821</v>
      </c>
      <c r="O3199" s="50">
        <v>9.7694465491797986E-4</v>
      </c>
      <c r="P3199" s="50">
        <v>0.334553727183519</v>
      </c>
      <c r="Q3199" s="50">
        <v>5.7183827990569666E-3</v>
      </c>
      <c r="R3199" s="50">
        <v>3.4802057259077689E-3</v>
      </c>
      <c r="S3199" s="50">
        <v>1.6710219248864757</v>
      </c>
      <c r="T3199" s="50">
        <v>5.7903510618704194E-3</v>
      </c>
      <c r="U3199" s="50">
        <v>3.009793823500956</v>
      </c>
      <c r="V3199" s="51">
        <v>83.318817874647635</v>
      </c>
      <c r="X3199" s="49">
        <v>0.26</v>
      </c>
      <c r="Y3199" s="49">
        <v>39.64</v>
      </c>
      <c r="Z3199" s="49">
        <v>0.56999999999999995</v>
      </c>
      <c r="AA3199" s="49">
        <v>6.54</v>
      </c>
      <c r="AB3199" s="49">
        <v>12.9</v>
      </c>
      <c r="AC3199" s="49">
        <v>0.25</v>
      </c>
      <c r="AD3199" s="49">
        <v>2.5299999999999998</v>
      </c>
      <c r="AE3199" s="312"/>
      <c r="AF3199" s="343" t="s">
        <v>441</v>
      </c>
      <c r="AG3199" s="343">
        <v>30</v>
      </c>
      <c r="AH3199" s="343">
        <v>15</v>
      </c>
      <c r="AI3199" s="343"/>
      <c r="AJ3199" s="343"/>
      <c r="AK3199" s="343"/>
      <c r="AL3199" s="343"/>
      <c r="AM3199" s="343"/>
      <c r="AN3199" s="343"/>
      <c r="AO3199" s="343"/>
      <c r="AP3199" s="343"/>
      <c r="AQ3199" s="343"/>
      <c r="AR3199" s="343"/>
      <c r="AS3199" s="343"/>
      <c r="AT3199" s="343"/>
      <c r="AU3199" s="343"/>
      <c r="AV3199" s="343"/>
      <c r="AW3199" s="343"/>
      <c r="AX3199" s="343"/>
      <c r="AY3199" s="343"/>
      <c r="AZ3199" s="343"/>
      <c r="BA3199" s="343"/>
      <c r="BB3199" s="343"/>
      <c r="BC3199" s="343"/>
      <c r="BD3199" s="343"/>
      <c r="BE3199" s="475"/>
      <c r="BF3199" s="475"/>
      <c r="BG3199" s="475"/>
      <c r="BH3199" s="475"/>
      <c r="BI3199" s="475"/>
      <c r="BJ3199" s="475"/>
      <c r="BK3199" s="475"/>
      <c r="BL3199" s="475"/>
      <c r="BM3199" s="475"/>
      <c r="BN3199" s="475"/>
      <c r="BO3199" s="475"/>
      <c r="BP3199" s="306"/>
      <c r="BQ3199" s="496"/>
      <c r="BR3199" s="496"/>
      <c r="BS3199" s="496"/>
      <c r="BT3199" s="496"/>
      <c r="BU3199" s="496"/>
      <c r="BV3199" s="496"/>
    </row>
    <row r="3200" spans="1:74" s="52" customFormat="1" ht="12.75">
      <c r="A3200" s="45">
        <v>2670.080468178493</v>
      </c>
      <c r="B3200" s="46" t="s">
        <v>364</v>
      </c>
      <c r="C3200" s="47" t="s">
        <v>314</v>
      </c>
      <c r="D3200" s="48">
        <v>202.4224297532819</v>
      </c>
      <c r="E3200" s="49">
        <v>39.28199</v>
      </c>
      <c r="F3200" s="49">
        <v>6.4000000000000003E-3</v>
      </c>
      <c r="G3200" s="49">
        <v>16.64761</v>
      </c>
      <c r="H3200" s="49">
        <v>0.28899999999999998</v>
      </c>
      <c r="I3200" s="49">
        <v>0.219</v>
      </c>
      <c r="J3200" s="49">
        <v>44.562060000000002</v>
      </c>
      <c r="K3200" s="49">
        <v>0.2225</v>
      </c>
      <c r="L3200" s="49">
        <v>101.22856</v>
      </c>
      <c r="M3200" s="47"/>
      <c r="N3200" s="50">
        <v>0.98457788626705445</v>
      </c>
      <c r="O3200" s="50">
        <v>1.2682707764715678E-4</v>
      </c>
      <c r="P3200" s="50">
        <v>0.34895102930189958</v>
      </c>
      <c r="Q3200" s="50">
        <v>5.8263736338944293E-3</v>
      </c>
      <c r="R3200" s="50">
        <v>4.6492880127017222E-3</v>
      </c>
      <c r="S3200" s="50">
        <v>1.665061967925638</v>
      </c>
      <c r="T3200" s="50">
        <v>5.9750873588162948E-3</v>
      </c>
      <c r="U3200" s="50">
        <v>3.0151684595776516</v>
      </c>
      <c r="V3200" s="51">
        <v>82.67384422135008</v>
      </c>
      <c r="X3200" s="49">
        <v>0.26</v>
      </c>
      <c r="Y3200" s="49">
        <v>301.77999999999997</v>
      </c>
      <c r="Z3200" s="49">
        <v>0.56000000000000005</v>
      </c>
      <c r="AA3200" s="49">
        <v>6.44</v>
      </c>
      <c r="AB3200" s="49">
        <v>10.02</v>
      </c>
      <c r="AC3200" s="49">
        <v>0.25</v>
      </c>
      <c r="AD3200" s="49">
        <v>2.46</v>
      </c>
      <c r="AE3200" s="312"/>
      <c r="AF3200" s="343" t="s">
        <v>441</v>
      </c>
      <c r="AG3200" s="343">
        <v>30</v>
      </c>
      <c r="AH3200" s="343">
        <v>15</v>
      </c>
      <c r="AI3200" s="343"/>
      <c r="AJ3200" s="343"/>
      <c r="AK3200" s="343"/>
      <c r="AL3200" s="343"/>
      <c r="AM3200" s="343"/>
      <c r="AN3200" s="343"/>
      <c r="AO3200" s="343"/>
      <c r="AP3200" s="343"/>
      <c r="AQ3200" s="343"/>
      <c r="AR3200" s="343"/>
      <c r="AS3200" s="343"/>
      <c r="AT3200" s="343"/>
      <c r="AU3200" s="343"/>
      <c r="AV3200" s="343"/>
      <c r="AW3200" s="343"/>
      <c r="AX3200" s="343"/>
      <c r="AY3200" s="343"/>
      <c r="AZ3200" s="343"/>
      <c r="BA3200" s="343"/>
      <c r="BB3200" s="343"/>
      <c r="BC3200" s="343"/>
      <c r="BD3200" s="343"/>
      <c r="BE3200" s="475"/>
      <c r="BF3200" s="475"/>
      <c r="BG3200" s="475"/>
      <c r="BH3200" s="475"/>
      <c r="BI3200" s="475"/>
      <c r="BJ3200" s="475"/>
      <c r="BK3200" s="475"/>
      <c r="BL3200" s="475"/>
      <c r="BM3200" s="475"/>
      <c r="BN3200" s="475"/>
      <c r="BO3200" s="475"/>
      <c r="BP3200" s="306"/>
      <c r="BQ3200" s="496"/>
      <c r="BR3200" s="496"/>
      <c r="BS3200" s="496"/>
      <c r="BT3200" s="496"/>
      <c r="BU3200" s="496"/>
      <c r="BV3200" s="496"/>
    </row>
    <row r="3201" spans="1:74" s="52" customFormat="1" ht="12.75">
      <c r="A3201" s="45">
        <v>2670.080468178493</v>
      </c>
      <c r="B3201" s="46" t="s">
        <v>364</v>
      </c>
      <c r="C3201" s="47" t="s">
        <v>314</v>
      </c>
      <c r="D3201" s="48">
        <v>209.40242975328189</v>
      </c>
      <c r="E3201" s="49">
        <v>39.538139999999999</v>
      </c>
      <c r="F3201" s="49">
        <v>6.5799999999999997E-2</v>
      </c>
      <c r="G3201" s="49">
        <v>17.08887</v>
      </c>
      <c r="H3201" s="49">
        <v>0.27960000000000002</v>
      </c>
      <c r="I3201" s="49">
        <v>0.22409999999999999</v>
      </c>
      <c r="J3201" s="49">
        <v>43.526440000000001</v>
      </c>
      <c r="K3201" s="49">
        <v>0.22409999999999999</v>
      </c>
      <c r="L3201" s="49">
        <v>100.94705</v>
      </c>
      <c r="M3201" s="47"/>
      <c r="N3201" s="50">
        <v>0.99425758385315677</v>
      </c>
      <c r="O3201" s="50">
        <v>1.3082296448282207E-3</v>
      </c>
      <c r="P3201" s="50">
        <v>0.35937843859025398</v>
      </c>
      <c r="Q3201" s="50">
        <v>5.6554053313968428E-3</v>
      </c>
      <c r="R3201" s="50">
        <v>4.7732070479585467E-3</v>
      </c>
      <c r="S3201" s="50">
        <v>1.631715244309123</v>
      </c>
      <c r="T3201" s="50">
        <v>6.037848080469024E-3</v>
      </c>
      <c r="U3201" s="50">
        <v>3.0031259568571862</v>
      </c>
      <c r="V3201" s="51">
        <v>81.950701683361444</v>
      </c>
      <c r="X3201" s="49">
        <v>0.26</v>
      </c>
      <c r="Y3201" s="49">
        <v>28.85</v>
      </c>
      <c r="Z3201" s="49">
        <v>0.55000000000000004</v>
      </c>
      <c r="AA3201" s="49">
        <v>6.7</v>
      </c>
      <c r="AB3201" s="49">
        <v>10.029999999999999</v>
      </c>
      <c r="AC3201" s="49">
        <v>0.26</v>
      </c>
      <c r="AD3201" s="49">
        <v>2.46</v>
      </c>
      <c r="AE3201" s="312"/>
      <c r="AF3201" s="343" t="s">
        <v>441</v>
      </c>
      <c r="AG3201" s="343">
        <v>30</v>
      </c>
      <c r="AH3201" s="343">
        <v>15</v>
      </c>
      <c r="AI3201" s="343"/>
      <c r="AJ3201" s="343"/>
      <c r="AK3201" s="343"/>
      <c r="AL3201" s="343"/>
      <c r="AM3201" s="343"/>
      <c r="AN3201" s="343"/>
      <c r="AO3201" s="343"/>
      <c r="AP3201" s="343"/>
      <c r="AQ3201" s="343"/>
      <c r="AR3201" s="343"/>
      <c r="AS3201" s="343"/>
      <c r="AT3201" s="343"/>
      <c r="AU3201" s="343"/>
      <c r="AV3201" s="343"/>
      <c r="AW3201" s="343"/>
      <c r="AX3201" s="343"/>
      <c r="AY3201" s="343"/>
      <c r="AZ3201" s="343"/>
      <c r="BA3201" s="343"/>
      <c r="BB3201" s="343"/>
      <c r="BC3201" s="343"/>
      <c r="BD3201" s="343"/>
      <c r="BE3201" s="475"/>
      <c r="BF3201" s="475"/>
      <c r="BG3201" s="475"/>
      <c r="BH3201" s="475"/>
      <c r="BI3201" s="475"/>
      <c r="BJ3201" s="475"/>
      <c r="BK3201" s="475"/>
      <c r="BL3201" s="475"/>
      <c r="BM3201" s="475"/>
      <c r="BN3201" s="475"/>
      <c r="BO3201" s="475"/>
      <c r="BP3201" s="306"/>
      <c r="BQ3201" s="496"/>
      <c r="BR3201" s="496"/>
      <c r="BS3201" s="496"/>
      <c r="BT3201" s="496"/>
      <c r="BU3201" s="496"/>
      <c r="BV3201" s="496"/>
    </row>
    <row r="3202" spans="1:74" s="52" customFormat="1" ht="12.75">
      <c r="A3202" s="45">
        <v>2670.080468178493</v>
      </c>
      <c r="B3202" s="46" t="s">
        <v>364</v>
      </c>
      <c r="C3202" s="47" t="s">
        <v>314</v>
      </c>
      <c r="D3202" s="48">
        <v>216.38242975328188</v>
      </c>
      <c r="E3202" s="49">
        <v>39.497149999999998</v>
      </c>
      <c r="F3202" s="49">
        <v>4.4900000000000002E-2</v>
      </c>
      <c r="G3202" s="49">
        <v>17.630420000000001</v>
      </c>
      <c r="H3202" s="49">
        <v>0.2717</v>
      </c>
      <c r="I3202" s="49">
        <v>0.24149999999999999</v>
      </c>
      <c r="J3202" s="49">
        <v>42.832659999999997</v>
      </c>
      <c r="K3202" s="49">
        <v>0.23849999999999999</v>
      </c>
      <c r="L3202" s="49">
        <v>100.75682999999999</v>
      </c>
      <c r="M3202" s="47"/>
      <c r="N3202" s="50">
        <v>0.99754842539394961</v>
      </c>
      <c r="O3202" s="50">
        <v>8.9658193510650365E-4</v>
      </c>
      <c r="P3202" s="50">
        <v>0.37238045693875865</v>
      </c>
      <c r="Q3202" s="50">
        <v>5.5195256882006388E-3</v>
      </c>
      <c r="R3202" s="50">
        <v>5.1661986599119232E-3</v>
      </c>
      <c r="S3202" s="50">
        <v>1.6126934406026785</v>
      </c>
      <c r="T3202" s="50">
        <v>6.4537815172312279E-3</v>
      </c>
      <c r="U3202" s="50">
        <v>3.0006584107358374</v>
      </c>
      <c r="V3202" s="51">
        <v>81.240977607938873</v>
      </c>
      <c r="X3202" s="49">
        <v>0.26</v>
      </c>
      <c r="Y3202" s="49">
        <v>44.23</v>
      </c>
      <c r="Z3202" s="49">
        <v>0.54</v>
      </c>
      <c r="AA3202" s="49">
        <v>6.9</v>
      </c>
      <c r="AB3202" s="49">
        <v>9.33</v>
      </c>
      <c r="AC3202" s="49">
        <v>0.26</v>
      </c>
      <c r="AD3202" s="49">
        <v>2.34</v>
      </c>
      <c r="AE3202" s="312"/>
      <c r="AF3202" s="343" t="s">
        <v>441</v>
      </c>
      <c r="AG3202" s="343">
        <v>30</v>
      </c>
      <c r="AH3202" s="343">
        <v>15</v>
      </c>
      <c r="AI3202" s="343"/>
      <c r="AJ3202" s="343"/>
      <c r="AK3202" s="343"/>
      <c r="AL3202" s="343"/>
      <c r="AM3202" s="343"/>
      <c r="AN3202" s="343"/>
      <c r="AO3202" s="343"/>
      <c r="AP3202" s="343"/>
      <c r="AQ3202" s="343"/>
      <c r="AR3202" s="343"/>
      <c r="AS3202" s="343"/>
      <c r="AT3202" s="343"/>
      <c r="AU3202" s="343"/>
      <c r="AV3202" s="343"/>
      <c r="AW3202" s="343"/>
      <c r="AX3202" s="343"/>
      <c r="AY3202" s="343"/>
      <c r="AZ3202" s="343"/>
      <c r="BA3202" s="343"/>
      <c r="BB3202" s="343"/>
      <c r="BC3202" s="343"/>
      <c r="BD3202" s="343"/>
      <c r="BE3202" s="475"/>
      <c r="BF3202" s="475"/>
      <c r="BG3202" s="475"/>
      <c r="BH3202" s="475"/>
      <c r="BI3202" s="475"/>
      <c r="BJ3202" s="475"/>
      <c r="BK3202" s="475"/>
      <c r="BL3202" s="475"/>
      <c r="BM3202" s="475"/>
      <c r="BN3202" s="475"/>
      <c r="BO3202" s="475"/>
      <c r="BP3202" s="306"/>
      <c r="BQ3202" s="496"/>
      <c r="BR3202" s="496"/>
      <c r="BS3202" s="496"/>
      <c r="BT3202" s="496"/>
      <c r="BU3202" s="496"/>
      <c r="BV3202" s="496"/>
    </row>
    <row r="3203" spans="1:74" s="52" customFormat="1" ht="12.75">
      <c r="A3203" s="45">
        <v>2670.080468178493</v>
      </c>
      <c r="B3203" s="46" t="s">
        <v>364</v>
      </c>
      <c r="C3203" s="47" t="s">
        <v>314</v>
      </c>
      <c r="D3203" s="48">
        <v>223.36242975328187</v>
      </c>
      <c r="E3203" s="49">
        <v>39.333219999999997</v>
      </c>
      <c r="F3203" s="49">
        <v>2.69E-2</v>
      </c>
      <c r="G3203" s="49">
        <v>18.302340000000001</v>
      </c>
      <c r="H3203" s="49">
        <v>0.27110000000000001</v>
      </c>
      <c r="I3203" s="49">
        <v>0.2555</v>
      </c>
      <c r="J3203" s="49">
        <v>42.26961</v>
      </c>
      <c r="K3203" s="49">
        <v>0.24199999999999999</v>
      </c>
      <c r="L3203" s="49">
        <v>100.70066999999999</v>
      </c>
      <c r="M3203" s="47"/>
      <c r="N3203" s="50">
        <v>0.99739382331795112</v>
      </c>
      <c r="O3203" s="50">
        <v>5.3930552340202529E-4</v>
      </c>
      <c r="P3203" s="50">
        <v>0.38812336326369551</v>
      </c>
      <c r="Q3203" s="50">
        <v>5.5294327838973584E-3</v>
      </c>
      <c r="R3203" s="50">
        <v>5.4876173036037144E-3</v>
      </c>
      <c r="S3203" s="50">
        <v>1.597879259168997</v>
      </c>
      <c r="T3203" s="50">
        <v>6.5747642736980732E-3</v>
      </c>
      <c r="U3203" s="50">
        <v>3.0015275656352447</v>
      </c>
      <c r="V3203" s="51">
        <v>80.457056859860742</v>
      </c>
      <c r="X3203" s="49">
        <v>0.26</v>
      </c>
      <c r="Y3203" s="49">
        <v>69.58</v>
      </c>
      <c r="Z3203" s="49">
        <v>0.53</v>
      </c>
      <c r="AA3203" s="49">
        <v>6.9</v>
      </c>
      <c r="AB3203" s="49">
        <v>9.06</v>
      </c>
      <c r="AC3203" s="49">
        <v>0.26</v>
      </c>
      <c r="AD3203" s="49">
        <v>2.33</v>
      </c>
      <c r="AE3203" s="312"/>
      <c r="AF3203" s="343" t="s">
        <v>441</v>
      </c>
      <c r="AG3203" s="343">
        <v>30</v>
      </c>
      <c r="AH3203" s="343">
        <v>15</v>
      </c>
      <c r="AI3203" s="343"/>
      <c r="AJ3203" s="343"/>
      <c r="AK3203" s="343"/>
      <c r="AL3203" s="343"/>
      <c r="AM3203" s="343"/>
      <c r="AN3203" s="343"/>
      <c r="AO3203" s="343"/>
      <c r="AP3203" s="343"/>
      <c r="AQ3203" s="343"/>
      <c r="AR3203" s="343"/>
      <c r="AS3203" s="343"/>
      <c r="AT3203" s="343"/>
      <c r="AU3203" s="343"/>
      <c r="AV3203" s="343"/>
      <c r="AW3203" s="343"/>
      <c r="AX3203" s="343"/>
      <c r="AY3203" s="343"/>
      <c r="AZ3203" s="343"/>
      <c r="BA3203" s="343"/>
      <c r="BB3203" s="343"/>
      <c r="BC3203" s="343"/>
      <c r="BD3203" s="343"/>
      <c r="BE3203" s="475"/>
      <c r="BF3203" s="475"/>
      <c r="BG3203" s="475"/>
      <c r="BH3203" s="475"/>
      <c r="BI3203" s="475"/>
      <c r="BJ3203" s="475"/>
      <c r="BK3203" s="475"/>
      <c r="BL3203" s="475"/>
      <c r="BM3203" s="475"/>
      <c r="BN3203" s="475"/>
      <c r="BO3203" s="475"/>
      <c r="BP3203" s="306"/>
      <c r="BQ3203" s="496"/>
      <c r="BR3203" s="496"/>
      <c r="BS3203" s="496"/>
      <c r="BT3203" s="496"/>
      <c r="BU3203" s="496"/>
      <c r="BV3203" s="496"/>
    </row>
    <row r="3204" spans="1:74" s="52" customFormat="1" ht="12.75">
      <c r="A3204" s="45"/>
      <c r="B3204" s="46"/>
      <c r="C3204" s="47"/>
      <c r="D3204" s="48"/>
      <c r="E3204" s="49"/>
      <c r="F3204" s="49"/>
      <c r="G3204" s="49"/>
      <c r="H3204" s="49"/>
      <c r="I3204" s="49"/>
      <c r="J3204" s="49"/>
      <c r="K3204" s="49"/>
      <c r="L3204" s="49"/>
      <c r="M3204" s="47"/>
      <c r="N3204" s="50"/>
      <c r="O3204" s="50"/>
      <c r="P3204" s="50"/>
      <c r="Q3204" s="50"/>
      <c r="R3204" s="50"/>
      <c r="S3204" s="50"/>
      <c r="T3204" s="50"/>
      <c r="U3204" s="50"/>
      <c r="V3204" s="51"/>
      <c r="AE3204" s="312"/>
      <c r="AF3204" s="312"/>
      <c r="AG3204" s="312"/>
      <c r="AH3204" s="312"/>
      <c r="AI3204" s="312"/>
      <c r="AJ3204" s="312"/>
      <c r="AK3204" s="312"/>
      <c r="AL3204" s="312"/>
      <c r="AM3204" s="312"/>
      <c r="AN3204" s="312"/>
      <c r="AO3204" s="312"/>
      <c r="AP3204" s="312"/>
      <c r="AQ3204" s="312"/>
      <c r="AR3204" s="312"/>
      <c r="AS3204" s="312"/>
      <c r="AT3204" s="312"/>
      <c r="AU3204" s="312"/>
      <c r="AV3204" s="312"/>
      <c r="AW3204" s="312"/>
      <c r="AX3204" s="312"/>
      <c r="AY3204" s="312"/>
      <c r="AZ3204" s="312"/>
      <c r="BA3204" s="312"/>
      <c r="BB3204" s="312"/>
      <c r="BC3204" s="312"/>
      <c r="BD3204" s="312"/>
      <c r="BE3204" s="306"/>
      <c r="BF3204" s="306"/>
      <c r="BG3204" s="306"/>
      <c r="BH3204" s="306"/>
      <c r="BI3204" s="306"/>
      <c r="BJ3204" s="306"/>
      <c r="BK3204" s="306"/>
      <c r="BL3204" s="306"/>
      <c r="BM3204" s="306"/>
      <c r="BN3204" s="306"/>
      <c r="BO3204" s="306"/>
      <c r="BP3204" s="306"/>
      <c r="BQ3204" s="496"/>
      <c r="BR3204" s="496"/>
      <c r="BS3204" s="496"/>
      <c r="BT3204" s="496"/>
      <c r="BU3204" s="496"/>
      <c r="BV3204" s="496"/>
    </row>
    <row r="3205" spans="1:74" s="52" customFormat="1" ht="12.75">
      <c r="A3205" s="45">
        <v>2670.080468178493</v>
      </c>
      <c r="B3205" s="46" t="s">
        <v>364</v>
      </c>
      <c r="C3205" s="47" t="s">
        <v>365</v>
      </c>
      <c r="D3205" s="48">
        <v>0</v>
      </c>
      <c r="E3205" s="49">
        <v>38.206200000000003</v>
      </c>
      <c r="F3205" s="49">
        <v>2.2700000000000001E-2</v>
      </c>
      <c r="G3205" s="49">
        <v>19.285150000000002</v>
      </c>
      <c r="H3205" s="49">
        <v>0.22270000000000001</v>
      </c>
      <c r="I3205" s="49">
        <v>0.25640000000000002</v>
      </c>
      <c r="J3205" s="49">
        <v>41.414960000000001</v>
      </c>
      <c r="K3205" s="49">
        <v>0.29149999999999998</v>
      </c>
      <c r="L3205" s="49">
        <v>99.699610000000007</v>
      </c>
      <c r="M3205" s="47"/>
      <c r="N3205" s="50">
        <v>0.98569499978599318</v>
      </c>
      <c r="O3205" s="50">
        <v>4.6303090711824967E-4</v>
      </c>
      <c r="P3205" s="50">
        <v>0.41609042679377328</v>
      </c>
      <c r="Q3205" s="50">
        <v>4.6213921054564814E-3</v>
      </c>
      <c r="R3205" s="50">
        <v>5.6028948070592048E-3</v>
      </c>
      <c r="S3205" s="50">
        <v>1.5928486086358387</v>
      </c>
      <c r="T3205" s="50">
        <v>8.0575853645313052E-3</v>
      </c>
      <c r="U3205" s="50">
        <v>3.0133789383997707</v>
      </c>
      <c r="V3205" s="51">
        <v>79.28805108290446</v>
      </c>
      <c r="X3205" s="49">
        <v>0.26</v>
      </c>
      <c r="Y3205" s="49">
        <v>81.23</v>
      </c>
      <c r="Z3205" s="49">
        <v>0.51</v>
      </c>
      <c r="AA3205" s="49">
        <v>8.1199999999999992</v>
      </c>
      <c r="AB3205" s="49">
        <v>8.9600000000000009</v>
      </c>
      <c r="AC3205" s="49">
        <v>0.26</v>
      </c>
      <c r="AD3205" s="49">
        <v>2.0099999999999998</v>
      </c>
      <c r="AE3205" s="312"/>
      <c r="AF3205" s="161" t="s">
        <v>441</v>
      </c>
      <c r="AG3205" s="318">
        <v>30</v>
      </c>
      <c r="AH3205" s="318">
        <v>15</v>
      </c>
      <c r="AI3205" s="318"/>
      <c r="AJ3205" s="318"/>
      <c r="AK3205" s="318"/>
      <c r="AL3205" s="318"/>
      <c r="AM3205" s="318"/>
      <c r="AN3205" s="318"/>
      <c r="AO3205" s="318"/>
      <c r="AP3205" s="318"/>
      <c r="AQ3205" s="318"/>
      <c r="AR3205" s="318"/>
      <c r="AS3205" s="318"/>
      <c r="AT3205" s="318"/>
      <c r="AU3205" s="318"/>
      <c r="AV3205" s="318"/>
      <c r="AW3205" s="318"/>
      <c r="AX3205" s="318"/>
      <c r="AY3205" s="318"/>
      <c r="AZ3205" s="318"/>
      <c r="BA3205" s="318"/>
      <c r="BB3205" s="318"/>
      <c r="BC3205" s="318"/>
      <c r="BD3205" s="318"/>
      <c r="BE3205" s="497"/>
      <c r="BF3205" s="497"/>
      <c r="BG3205" s="497"/>
      <c r="BH3205" s="497"/>
      <c r="BI3205" s="497"/>
      <c r="BJ3205" s="497"/>
      <c r="BK3205" s="497"/>
      <c r="BL3205" s="497"/>
      <c r="BM3205" s="497"/>
      <c r="BN3205" s="497"/>
      <c r="BO3205" s="497"/>
      <c r="BP3205" s="306"/>
      <c r="BQ3205" s="496"/>
      <c r="BR3205" s="496"/>
      <c r="BS3205" s="496"/>
      <c r="BT3205" s="496"/>
      <c r="BU3205" s="496"/>
      <c r="BV3205" s="496"/>
    </row>
    <row r="3206" spans="1:74" s="52" customFormat="1" ht="12.75">
      <c r="A3206" s="45">
        <v>2670.080468178493</v>
      </c>
      <c r="B3206" s="46" t="s">
        <v>364</v>
      </c>
      <c r="C3206" s="47" t="s">
        <v>365</v>
      </c>
      <c r="D3206" s="48">
        <v>7.0087068934532173</v>
      </c>
      <c r="E3206" s="49">
        <v>38.523820000000001</v>
      </c>
      <c r="F3206" s="49">
        <v>1.9E-2</v>
      </c>
      <c r="G3206" s="49">
        <v>19.11467</v>
      </c>
      <c r="H3206" s="49">
        <v>0.2266</v>
      </c>
      <c r="I3206" s="49">
        <v>0.253</v>
      </c>
      <c r="J3206" s="49">
        <v>41.445129999999999</v>
      </c>
      <c r="K3206" s="49">
        <v>0.27339999999999998</v>
      </c>
      <c r="L3206" s="49">
        <v>99.855619999999988</v>
      </c>
      <c r="M3206" s="47"/>
      <c r="N3206" s="50">
        <v>0.99063248234282497</v>
      </c>
      <c r="O3206" s="50">
        <v>3.8628890563057535E-4</v>
      </c>
      <c r="P3206" s="50">
        <v>0.41106075716918711</v>
      </c>
      <c r="Q3206" s="50">
        <v>4.6869143493325025E-3</v>
      </c>
      <c r="R3206" s="50">
        <v>5.510480623248098E-3</v>
      </c>
      <c r="S3206" s="50">
        <v>1.5887855123529941</v>
      </c>
      <c r="T3206" s="50">
        <v>7.5325041026970867E-3</v>
      </c>
      <c r="U3206" s="50">
        <v>3.0085949398459144</v>
      </c>
      <c r="V3206" s="51">
        <v>79.445382205933214</v>
      </c>
      <c r="X3206" s="49">
        <v>0.26</v>
      </c>
      <c r="Y3206" s="49">
        <v>94.87</v>
      </c>
      <c r="Z3206" s="49">
        <v>0.52</v>
      </c>
      <c r="AA3206" s="49">
        <v>7.94</v>
      </c>
      <c r="AB3206" s="49">
        <v>9.1300000000000008</v>
      </c>
      <c r="AC3206" s="49">
        <v>0.26</v>
      </c>
      <c r="AD3206" s="49">
        <v>2.11</v>
      </c>
      <c r="AE3206" s="312"/>
      <c r="AF3206" s="161" t="s">
        <v>441</v>
      </c>
      <c r="AG3206" s="318">
        <v>30</v>
      </c>
      <c r="AH3206" s="318">
        <v>15</v>
      </c>
      <c r="AI3206" s="318"/>
      <c r="AJ3206" s="318"/>
      <c r="AK3206" s="318"/>
      <c r="AL3206" s="318"/>
      <c r="AM3206" s="318"/>
      <c r="AN3206" s="318"/>
      <c r="AO3206" s="318"/>
      <c r="AP3206" s="318"/>
      <c r="AQ3206" s="318"/>
      <c r="AR3206" s="318"/>
      <c r="AS3206" s="318"/>
      <c r="AT3206" s="318"/>
      <c r="AU3206" s="318"/>
      <c r="AV3206" s="318"/>
      <c r="AW3206" s="318"/>
      <c r="AX3206" s="318"/>
      <c r="AY3206" s="318"/>
      <c r="AZ3206" s="318"/>
      <c r="BA3206" s="318"/>
      <c r="BB3206" s="318"/>
      <c r="BC3206" s="318"/>
      <c r="BD3206" s="318"/>
      <c r="BE3206" s="497"/>
      <c r="BF3206" s="497"/>
      <c r="BG3206" s="497"/>
      <c r="BH3206" s="497"/>
      <c r="BI3206" s="497"/>
      <c r="BJ3206" s="497"/>
      <c r="BK3206" s="497"/>
      <c r="BL3206" s="497"/>
      <c r="BM3206" s="497"/>
      <c r="BN3206" s="497"/>
      <c r="BO3206" s="497"/>
      <c r="BP3206" s="306"/>
      <c r="BQ3206" s="496"/>
      <c r="BR3206" s="496"/>
      <c r="BS3206" s="496"/>
      <c r="BT3206" s="496"/>
      <c r="BU3206" s="496"/>
      <c r="BV3206" s="496"/>
    </row>
    <row r="3207" spans="1:74" s="52" customFormat="1" ht="12.75">
      <c r="A3207" s="45">
        <v>2670.080468178493</v>
      </c>
      <c r="B3207" s="46" t="s">
        <v>364</v>
      </c>
      <c r="C3207" s="47" t="s">
        <v>365</v>
      </c>
      <c r="D3207" s="48">
        <v>14.008706893453217</v>
      </c>
      <c r="E3207" s="49">
        <v>38.5443</v>
      </c>
      <c r="F3207" s="49">
        <v>1.6400000000000001E-2</v>
      </c>
      <c r="G3207" s="49">
        <v>19.044460000000001</v>
      </c>
      <c r="H3207" s="49">
        <v>0.2019</v>
      </c>
      <c r="I3207" s="49">
        <v>0.2452</v>
      </c>
      <c r="J3207" s="49">
        <v>41.84731</v>
      </c>
      <c r="K3207" s="49">
        <v>0.26329999999999998</v>
      </c>
      <c r="L3207" s="49">
        <v>100.16287</v>
      </c>
      <c r="M3207" s="47"/>
      <c r="N3207" s="50">
        <v>0.98774074134140444</v>
      </c>
      <c r="O3207" s="50">
        <v>3.3227836720594358E-4</v>
      </c>
      <c r="P3207" s="50">
        <v>0.40813840363921217</v>
      </c>
      <c r="Q3207" s="50">
        <v>4.1616256912529971E-3</v>
      </c>
      <c r="R3207" s="50">
        <v>5.3221732726831299E-3</v>
      </c>
      <c r="S3207" s="50">
        <v>1.5986702617807487</v>
      </c>
      <c r="T3207" s="50">
        <v>7.2292178316768077E-3</v>
      </c>
      <c r="U3207" s="50">
        <v>3.0115947019241842</v>
      </c>
      <c r="V3207" s="51">
        <v>79.662316060719135</v>
      </c>
      <c r="X3207" s="49">
        <v>0.26</v>
      </c>
      <c r="Y3207" s="49">
        <v>114.26</v>
      </c>
      <c r="Z3207" s="49">
        <v>0.52</v>
      </c>
      <c r="AA3207" s="49">
        <v>8.82</v>
      </c>
      <c r="AB3207" s="49">
        <v>9.33</v>
      </c>
      <c r="AC3207" s="49">
        <v>0.26</v>
      </c>
      <c r="AD3207" s="49">
        <v>2.1800000000000002</v>
      </c>
      <c r="AE3207" s="312"/>
      <c r="AF3207" s="161" t="s">
        <v>441</v>
      </c>
      <c r="AG3207" s="318">
        <v>30</v>
      </c>
      <c r="AH3207" s="318">
        <v>15</v>
      </c>
      <c r="AI3207" s="318"/>
      <c r="AJ3207" s="318"/>
      <c r="AK3207" s="318"/>
      <c r="AL3207" s="318"/>
      <c r="AM3207" s="318"/>
      <c r="AN3207" s="318"/>
      <c r="AO3207" s="318"/>
      <c r="AP3207" s="318"/>
      <c r="AQ3207" s="318"/>
      <c r="AR3207" s="318"/>
      <c r="AS3207" s="318"/>
      <c r="AT3207" s="318"/>
      <c r="AU3207" s="318"/>
      <c r="AV3207" s="318"/>
      <c r="AW3207" s="318"/>
      <c r="AX3207" s="318"/>
      <c r="AY3207" s="318"/>
      <c r="AZ3207" s="318"/>
      <c r="BA3207" s="318"/>
      <c r="BB3207" s="318"/>
      <c r="BC3207" s="318"/>
      <c r="BD3207" s="318"/>
      <c r="BE3207" s="497"/>
      <c r="BF3207" s="497"/>
      <c r="BG3207" s="497"/>
      <c r="BH3207" s="497"/>
      <c r="BI3207" s="497"/>
      <c r="BJ3207" s="497"/>
      <c r="BK3207" s="497"/>
      <c r="BL3207" s="497"/>
      <c r="BM3207" s="497"/>
      <c r="BN3207" s="497"/>
      <c r="BO3207" s="497"/>
      <c r="BP3207" s="306"/>
      <c r="BQ3207" s="496"/>
      <c r="BR3207" s="496"/>
      <c r="BS3207" s="496"/>
      <c r="BT3207" s="496"/>
      <c r="BU3207" s="496"/>
      <c r="BV3207" s="496"/>
    </row>
    <row r="3208" spans="1:74" s="52" customFormat="1" ht="12.75">
      <c r="A3208" s="45">
        <v>2670.080468178493</v>
      </c>
      <c r="B3208" s="46" t="s">
        <v>364</v>
      </c>
      <c r="C3208" s="47" t="s">
        <v>365</v>
      </c>
      <c r="D3208" s="48">
        <v>21.008706893453216</v>
      </c>
      <c r="E3208" s="49">
        <v>38.595529999999997</v>
      </c>
      <c r="F3208" s="49">
        <v>4.87E-2</v>
      </c>
      <c r="G3208" s="49">
        <v>18.312370000000001</v>
      </c>
      <c r="H3208" s="49">
        <v>0.22650000000000001</v>
      </c>
      <c r="I3208" s="49">
        <v>0.2293</v>
      </c>
      <c r="J3208" s="49">
        <v>42.26961</v>
      </c>
      <c r="K3208" s="49">
        <v>0.25890000000000002</v>
      </c>
      <c r="L3208" s="49">
        <v>99.940909999999988</v>
      </c>
      <c r="M3208" s="47"/>
      <c r="N3208" s="50">
        <v>0.98780062120141032</v>
      </c>
      <c r="O3208" s="50">
        <v>9.8545469310178189E-4</v>
      </c>
      <c r="P3208" s="50">
        <v>0.39195195454682208</v>
      </c>
      <c r="Q3208" s="50">
        <v>4.6627741977973477E-3</v>
      </c>
      <c r="R3208" s="50">
        <v>4.9707518153153281E-3</v>
      </c>
      <c r="S3208" s="50">
        <v>1.6127575074407767</v>
      </c>
      <c r="T3208" s="50">
        <v>7.0994055171619361E-3</v>
      </c>
      <c r="U3208" s="50">
        <v>3.0102284694123855</v>
      </c>
      <c r="V3208" s="51">
        <v>80.448440934766893</v>
      </c>
      <c r="X3208" s="49">
        <v>0.26</v>
      </c>
      <c r="Y3208" s="49">
        <v>38.07</v>
      </c>
      <c r="Z3208" s="49">
        <v>0.53</v>
      </c>
      <c r="AA3208" s="49">
        <v>8.01</v>
      </c>
      <c r="AB3208" s="49">
        <v>9.7100000000000009</v>
      </c>
      <c r="AC3208" s="49">
        <v>0.26</v>
      </c>
      <c r="AD3208" s="49">
        <v>2.19</v>
      </c>
      <c r="AE3208" s="312"/>
      <c r="AF3208" s="161" t="s">
        <v>441</v>
      </c>
      <c r="AG3208" s="318">
        <v>30</v>
      </c>
      <c r="AH3208" s="318">
        <v>15</v>
      </c>
      <c r="AI3208" s="318"/>
      <c r="AJ3208" s="318"/>
      <c r="AK3208" s="318"/>
      <c r="AL3208" s="318"/>
      <c r="AM3208" s="318"/>
      <c r="AN3208" s="318"/>
      <c r="AO3208" s="318"/>
      <c r="AP3208" s="318"/>
      <c r="AQ3208" s="318"/>
      <c r="AR3208" s="318"/>
      <c r="AS3208" s="318"/>
      <c r="AT3208" s="318"/>
      <c r="AU3208" s="318"/>
      <c r="AV3208" s="318"/>
      <c r="AW3208" s="318"/>
      <c r="AX3208" s="318"/>
      <c r="AY3208" s="318"/>
      <c r="AZ3208" s="318"/>
      <c r="BA3208" s="318"/>
      <c r="BB3208" s="318"/>
      <c r="BC3208" s="318"/>
      <c r="BD3208" s="318"/>
      <c r="BE3208" s="497"/>
      <c r="BF3208" s="497"/>
      <c r="BG3208" s="497"/>
      <c r="BH3208" s="497"/>
      <c r="BI3208" s="497"/>
      <c r="BJ3208" s="497"/>
      <c r="BK3208" s="497"/>
      <c r="BL3208" s="497"/>
      <c r="BM3208" s="497"/>
      <c r="BN3208" s="497"/>
      <c r="BO3208" s="497"/>
      <c r="BP3208" s="306"/>
      <c r="BQ3208" s="496"/>
      <c r="BR3208" s="496"/>
      <c r="BS3208" s="496"/>
      <c r="BT3208" s="496"/>
      <c r="BU3208" s="496"/>
      <c r="BV3208" s="496"/>
    </row>
    <row r="3209" spans="1:74" s="52" customFormat="1" ht="12.75">
      <c r="A3209" s="45">
        <v>2670.080468178493</v>
      </c>
      <c r="B3209" s="46" t="s">
        <v>364</v>
      </c>
      <c r="C3209" s="47" t="s">
        <v>365</v>
      </c>
      <c r="D3209" s="48">
        <v>28.008706893453216</v>
      </c>
      <c r="E3209" s="49">
        <v>38.738970000000002</v>
      </c>
      <c r="F3209" s="49">
        <v>2.76E-2</v>
      </c>
      <c r="G3209" s="49">
        <v>17.490020000000001</v>
      </c>
      <c r="H3209" s="49">
        <v>0.2828</v>
      </c>
      <c r="I3209" s="49">
        <v>0.21049999999999999</v>
      </c>
      <c r="J3209" s="49">
        <v>43.053870000000003</v>
      </c>
      <c r="K3209" s="49">
        <v>0.2414</v>
      </c>
      <c r="L3209" s="49">
        <v>100.04516000000001</v>
      </c>
      <c r="M3209" s="47"/>
      <c r="N3209" s="50">
        <v>0.98686941062007172</v>
      </c>
      <c r="O3209" s="50">
        <v>5.5589928485285886E-4</v>
      </c>
      <c r="P3209" s="50">
        <v>0.37261292749897335</v>
      </c>
      <c r="Q3209" s="50">
        <v>5.7947528228058445E-3</v>
      </c>
      <c r="R3209" s="50">
        <v>4.5420243441209804E-3</v>
      </c>
      <c r="S3209" s="50">
        <v>1.6350549731067259</v>
      </c>
      <c r="T3209" s="50">
        <v>6.5888031326729705E-3</v>
      </c>
      <c r="U3209" s="50">
        <v>3.0120187908102238</v>
      </c>
      <c r="V3209" s="51">
        <v>81.44050978816972</v>
      </c>
      <c r="X3209" s="49">
        <v>0.26</v>
      </c>
      <c r="Y3209" s="49">
        <v>66.12</v>
      </c>
      <c r="Z3209" s="49">
        <v>0.54</v>
      </c>
      <c r="AA3209" s="49">
        <v>6.51</v>
      </c>
      <c r="AB3209" s="49">
        <v>10.54</v>
      </c>
      <c r="AC3209" s="49">
        <v>0.26</v>
      </c>
      <c r="AD3209" s="49">
        <v>2.3199999999999998</v>
      </c>
      <c r="AE3209" s="312"/>
      <c r="AF3209" s="161" t="s">
        <v>441</v>
      </c>
      <c r="AG3209" s="318">
        <v>30</v>
      </c>
      <c r="AH3209" s="318">
        <v>15</v>
      </c>
      <c r="AI3209" s="318"/>
      <c r="AJ3209" s="318"/>
      <c r="AK3209" s="318"/>
      <c r="AL3209" s="318"/>
      <c r="AM3209" s="318"/>
      <c r="AN3209" s="318"/>
      <c r="AO3209" s="318"/>
      <c r="AP3209" s="318"/>
      <c r="AQ3209" s="318"/>
      <c r="AR3209" s="318"/>
      <c r="AS3209" s="318"/>
      <c r="AT3209" s="318"/>
      <c r="AU3209" s="318"/>
      <c r="AV3209" s="318"/>
      <c r="AW3209" s="318"/>
      <c r="AX3209" s="318"/>
      <c r="AY3209" s="318"/>
      <c r="AZ3209" s="318"/>
      <c r="BA3209" s="318"/>
      <c r="BB3209" s="318"/>
      <c r="BC3209" s="318"/>
      <c r="BD3209" s="318"/>
      <c r="BE3209" s="497"/>
      <c r="BF3209" s="497"/>
      <c r="BG3209" s="497"/>
      <c r="BH3209" s="497"/>
      <c r="BI3209" s="497"/>
      <c r="BJ3209" s="497"/>
      <c r="BK3209" s="497"/>
      <c r="BL3209" s="497"/>
      <c r="BM3209" s="497"/>
      <c r="BN3209" s="497"/>
      <c r="BO3209" s="497"/>
      <c r="BP3209" s="306"/>
      <c r="BQ3209" s="496"/>
      <c r="BR3209" s="496"/>
      <c r="BS3209" s="496"/>
      <c r="BT3209" s="496"/>
      <c r="BU3209" s="496"/>
      <c r="BV3209" s="496"/>
    </row>
    <row r="3210" spans="1:74" s="52" customFormat="1" ht="12.75">
      <c r="A3210" s="45">
        <v>2670.080468178493</v>
      </c>
      <c r="B3210" s="46" t="s">
        <v>364</v>
      </c>
      <c r="C3210" s="47" t="s">
        <v>365</v>
      </c>
      <c r="D3210" s="48">
        <v>35.008706893453216</v>
      </c>
      <c r="E3210" s="49">
        <v>39.169289999999997</v>
      </c>
      <c r="F3210" s="49">
        <v>6.6199999999999995E-2</v>
      </c>
      <c r="G3210" s="49">
        <v>16.55735</v>
      </c>
      <c r="H3210" s="49">
        <v>0.27939999999999998</v>
      </c>
      <c r="I3210" s="49">
        <v>0.2324</v>
      </c>
      <c r="J3210" s="49">
        <v>43.536490000000001</v>
      </c>
      <c r="K3210" s="49">
        <v>0.2384</v>
      </c>
      <c r="L3210" s="49">
        <v>100.07952999999999</v>
      </c>
      <c r="M3210" s="47"/>
      <c r="N3210" s="50">
        <v>0.99211799907334819</v>
      </c>
      <c r="O3210" s="50">
        <v>1.3257176362235466E-3</v>
      </c>
      <c r="P3210" s="50">
        <v>0.35072316575969253</v>
      </c>
      <c r="Q3210" s="50">
        <v>5.6923018733278808E-3</v>
      </c>
      <c r="R3210" s="50">
        <v>4.9858532568865729E-3</v>
      </c>
      <c r="S3210" s="50">
        <v>1.6439158670113809</v>
      </c>
      <c r="T3210" s="50">
        <v>6.4696610433453445E-3</v>
      </c>
      <c r="U3210" s="50">
        <v>3.0052305656542053</v>
      </c>
      <c r="V3210" s="51">
        <v>82.416709991258585</v>
      </c>
      <c r="X3210" s="49">
        <v>0.26</v>
      </c>
      <c r="Y3210" s="49">
        <v>29</v>
      </c>
      <c r="Z3210" s="49">
        <v>0.56000000000000005</v>
      </c>
      <c r="AA3210" s="49">
        <v>6.59</v>
      </c>
      <c r="AB3210" s="49">
        <v>9.4700000000000006</v>
      </c>
      <c r="AC3210" s="49">
        <v>0.26</v>
      </c>
      <c r="AD3210" s="49">
        <v>2.34</v>
      </c>
      <c r="AE3210" s="312"/>
      <c r="AF3210" s="161" t="s">
        <v>441</v>
      </c>
      <c r="AG3210" s="318">
        <v>30</v>
      </c>
      <c r="AH3210" s="318">
        <v>15</v>
      </c>
      <c r="AI3210" s="318"/>
      <c r="AJ3210" s="318"/>
      <c r="AK3210" s="318"/>
      <c r="AL3210" s="318"/>
      <c r="AM3210" s="318"/>
      <c r="AN3210" s="318"/>
      <c r="AO3210" s="318"/>
      <c r="AP3210" s="318"/>
      <c r="AQ3210" s="318"/>
      <c r="AR3210" s="318"/>
      <c r="AS3210" s="318"/>
      <c r="AT3210" s="318"/>
      <c r="AU3210" s="318"/>
      <c r="AV3210" s="318"/>
      <c r="AW3210" s="318"/>
      <c r="AX3210" s="318"/>
      <c r="AY3210" s="318"/>
      <c r="AZ3210" s="318"/>
      <c r="BA3210" s="318"/>
      <c r="BB3210" s="318"/>
      <c r="BC3210" s="318"/>
      <c r="BD3210" s="318"/>
      <c r="BE3210" s="497"/>
      <c r="BF3210" s="497"/>
      <c r="BG3210" s="497"/>
      <c r="BH3210" s="497"/>
      <c r="BI3210" s="497"/>
      <c r="BJ3210" s="497"/>
      <c r="BK3210" s="497"/>
      <c r="BL3210" s="497"/>
      <c r="BM3210" s="497"/>
      <c r="BN3210" s="497"/>
      <c r="BO3210" s="497"/>
      <c r="BP3210" s="306"/>
      <c r="BQ3210" s="496"/>
      <c r="BR3210" s="496"/>
      <c r="BS3210" s="496"/>
      <c r="BT3210" s="496"/>
      <c r="BU3210" s="496"/>
      <c r="BV3210" s="496"/>
    </row>
    <row r="3211" spans="1:74" s="52" customFormat="1" ht="12.75">
      <c r="A3211" s="45">
        <v>2670.080468178493</v>
      </c>
      <c r="B3211" s="46" t="s">
        <v>364</v>
      </c>
      <c r="C3211" s="47" t="s">
        <v>365</v>
      </c>
      <c r="D3211" s="48">
        <v>42.008706893453216</v>
      </c>
      <c r="E3211" s="49">
        <v>38.964370000000002</v>
      </c>
      <c r="F3211" s="49">
        <v>3.8899999999999997E-2</v>
      </c>
      <c r="G3211" s="49">
        <v>15.985720000000001</v>
      </c>
      <c r="H3211" s="49">
        <v>0.29299999999999998</v>
      </c>
      <c r="I3211" s="49">
        <v>0.25659999999999999</v>
      </c>
      <c r="J3211" s="49">
        <v>44.240310000000001</v>
      </c>
      <c r="K3211" s="49">
        <v>0.2316</v>
      </c>
      <c r="L3211" s="49">
        <v>100.01049999999999</v>
      </c>
      <c r="M3211" s="47"/>
      <c r="N3211" s="50">
        <v>0.98617360547198696</v>
      </c>
      <c r="O3211" s="50">
        <v>7.7841416865603559E-4</v>
      </c>
      <c r="P3211" s="50">
        <v>0.33835602303807744</v>
      </c>
      <c r="Q3211" s="50">
        <v>5.9648184364787223E-3</v>
      </c>
      <c r="R3211" s="50">
        <v>5.500828526655609E-3</v>
      </c>
      <c r="S3211" s="50">
        <v>1.6692155544428025</v>
      </c>
      <c r="T3211" s="50">
        <v>6.2803221060433647E-3</v>
      </c>
      <c r="U3211" s="50">
        <v>3.0122695661907004</v>
      </c>
      <c r="V3211" s="51">
        <v>83.146004514436797</v>
      </c>
      <c r="X3211" s="49">
        <v>0.26</v>
      </c>
      <c r="Y3211" s="49">
        <v>48.3</v>
      </c>
      <c r="Z3211" s="49">
        <v>0.56999999999999995</v>
      </c>
      <c r="AA3211" s="49">
        <v>6.36</v>
      </c>
      <c r="AB3211" s="49">
        <v>8.5399999999999991</v>
      </c>
      <c r="AC3211" s="49">
        <v>0.25</v>
      </c>
      <c r="AD3211" s="49">
        <v>2.4</v>
      </c>
      <c r="AE3211" s="312"/>
      <c r="AF3211" s="161" t="s">
        <v>441</v>
      </c>
      <c r="AG3211" s="318">
        <v>30</v>
      </c>
      <c r="AH3211" s="318">
        <v>15</v>
      </c>
      <c r="AI3211" s="318"/>
      <c r="AJ3211" s="318"/>
      <c r="AK3211" s="318"/>
      <c r="AL3211" s="318"/>
      <c r="AM3211" s="318"/>
      <c r="AN3211" s="318"/>
      <c r="AO3211" s="318"/>
      <c r="AP3211" s="318"/>
      <c r="AQ3211" s="318"/>
      <c r="AR3211" s="318"/>
      <c r="AS3211" s="318"/>
      <c r="AT3211" s="318"/>
      <c r="AU3211" s="318"/>
      <c r="AV3211" s="318"/>
      <c r="AW3211" s="318"/>
      <c r="AX3211" s="318"/>
      <c r="AY3211" s="318"/>
      <c r="AZ3211" s="318"/>
      <c r="BA3211" s="318"/>
      <c r="BB3211" s="318"/>
      <c r="BC3211" s="318"/>
      <c r="BD3211" s="318"/>
      <c r="BE3211" s="497"/>
      <c r="BF3211" s="497"/>
      <c r="BG3211" s="497"/>
      <c r="BH3211" s="497"/>
      <c r="BI3211" s="497"/>
      <c r="BJ3211" s="497"/>
      <c r="BK3211" s="497"/>
      <c r="BL3211" s="497"/>
      <c r="BM3211" s="497"/>
      <c r="BN3211" s="497"/>
      <c r="BO3211" s="497"/>
      <c r="BP3211" s="306"/>
      <c r="BQ3211" s="496"/>
      <c r="BR3211" s="496"/>
      <c r="BS3211" s="496"/>
      <c r="BT3211" s="496"/>
      <c r="BU3211" s="496"/>
      <c r="BV3211" s="496"/>
    </row>
    <row r="3212" spans="1:74" s="52" customFormat="1" ht="12.75">
      <c r="A3212" s="45">
        <v>2670.080468178493</v>
      </c>
      <c r="B3212" s="46" t="s">
        <v>364</v>
      </c>
      <c r="C3212" s="47" t="s">
        <v>365</v>
      </c>
      <c r="D3212" s="48">
        <v>49.008706893453216</v>
      </c>
      <c r="E3212" s="49">
        <v>39.271749999999997</v>
      </c>
      <c r="F3212" s="49">
        <v>5.62E-2</v>
      </c>
      <c r="G3212" s="49">
        <v>15.434139999999999</v>
      </c>
      <c r="H3212" s="49">
        <v>0.28360000000000002</v>
      </c>
      <c r="I3212" s="49">
        <v>0.1908</v>
      </c>
      <c r="J3212" s="49">
        <v>44.54195</v>
      </c>
      <c r="K3212" s="49">
        <v>0.22639999999999999</v>
      </c>
      <c r="L3212" s="49">
        <v>100.00483999999999</v>
      </c>
      <c r="M3212" s="47"/>
      <c r="N3212" s="50">
        <v>0.99034811406378065</v>
      </c>
      <c r="O3212" s="50">
        <v>1.1205193356044112E-3</v>
      </c>
      <c r="P3212" s="50">
        <v>0.32549629820308851</v>
      </c>
      <c r="Q3212" s="50">
        <v>5.7525147823064898E-3</v>
      </c>
      <c r="R3212" s="50">
        <v>4.0754140096563715E-3</v>
      </c>
      <c r="S3212" s="50">
        <v>1.6745009416023826</v>
      </c>
      <c r="T3212" s="50">
        <v>6.1170452681921202E-3</v>
      </c>
      <c r="U3212" s="50">
        <v>3.0074108472650112</v>
      </c>
      <c r="V3212" s="51">
        <v>83.725162628987036</v>
      </c>
      <c r="X3212" s="49">
        <v>0.26</v>
      </c>
      <c r="Y3212" s="49">
        <v>34.78</v>
      </c>
      <c r="Z3212" s="49">
        <v>0.57999999999999996</v>
      </c>
      <c r="AA3212" s="49">
        <v>6.51</v>
      </c>
      <c r="AB3212" s="49">
        <v>11.53</v>
      </c>
      <c r="AC3212" s="49">
        <v>0.25</v>
      </c>
      <c r="AD3212" s="49">
        <v>2.4300000000000002</v>
      </c>
      <c r="AE3212" s="312"/>
      <c r="AF3212" s="161" t="s">
        <v>441</v>
      </c>
      <c r="AG3212" s="318">
        <v>30</v>
      </c>
      <c r="AH3212" s="318">
        <v>15</v>
      </c>
      <c r="AI3212" s="318"/>
      <c r="AJ3212" s="318"/>
      <c r="AK3212" s="318"/>
      <c r="AL3212" s="318"/>
      <c r="AM3212" s="318"/>
      <c r="AN3212" s="318"/>
      <c r="AO3212" s="318"/>
      <c r="AP3212" s="318"/>
      <c r="AQ3212" s="318"/>
      <c r="AR3212" s="318"/>
      <c r="AS3212" s="318"/>
      <c r="AT3212" s="318"/>
      <c r="AU3212" s="318"/>
      <c r="AV3212" s="318"/>
      <c r="AW3212" s="318"/>
      <c r="AX3212" s="318"/>
      <c r="AY3212" s="318"/>
      <c r="AZ3212" s="318"/>
      <c r="BA3212" s="318"/>
      <c r="BB3212" s="318"/>
      <c r="BC3212" s="318"/>
      <c r="BD3212" s="318"/>
      <c r="BE3212" s="497"/>
      <c r="BF3212" s="497"/>
      <c r="BG3212" s="497"/>
      <c r="BH3212" s="497"/>
      <c r="BI3212" s="497"/>
      <c r="BJ3212" s="497"/>
      <c r="BK3212" s="497"/>
      <c r="BL3212" s="497"/>
      <c r="BM3212" s="497"/>
      <c r="BN3212" s="497"/>
      <c r="BO3212" s="497"/>
      <c r="BP3212" s="306"/>
      <c r="BQ3212" s="496"/>
      <c r="BR3212" s="496"/>
      <c r="BS3212" s="496"/>
      <c r="BT3212" s="496"/>
      <c r="BU3212" s="496"/>
      <c r="BV3212" s="496"/>
    </row>
    <row r="3213" spans="1:74" s="52" customFormat="1" ht="12.75">
      <c r="A3213" s="45">
        <v>2670.080468178493</v>
      </c>
      <c r="B3213" s="46" t="s">
        <v>364</v>
      </c>
      <c r="C3213" s="47" t="s">
        <v>365</v>
      </c>
      <c r="D3213" s="48">
        <v>56.008706893453216</v>
      </c>
      <c r="E3213" s="49">
        <v>39.11806</v>
      </c>
      <c r="F3213" s="49">
        <v>4.9299999999999997E-2</v>
      </c>
      <c r="G3213" s="49">
        <v>14.96279</v>
      </c>
      <c r="H3213" s="49">
        <v>0.31709999999999999</v>
      </c>
      <c r="I3213" s="49">
        <v>0.19359999999999999</v>
      </c>
      <c r="J3213" s="49">
        <v>47.719209999999997</v>
      </c>
      <c r="K3213" s="49">
        <v>0.2283</v>
      </c>
      <c r="L3213" s="49">
        <v>102.58836000000001</v>
      </c>
      <c r="M3213" s="47"/>
      <c r="N3213" s="50">
        <v>0.96191206217417313</v>
      </c>
      <c r="O3213" s="50">
        <v>9.5847413260375161E-4</v>
      </c>
      <c r="P3213" s="50">
        <v>0.30769939121453305</v>
      </c>
      <c r="Q3213" s="50">
        <v>6.2718865892183156E-3</v>
      </c>
      <c r="R3213" s="50">
        <v>4.032265819702556E-3</v>
      </c>
      <c r="S3213" s="50">
        <v>1.7492821036730617</v>
      </c>
      <c r="T3213" s="50">
        <v>6.0148059573267793E-3</v>
      </c>
      <c r="U3213" s="50">
        <v>3.036170989560619</v>
      </c>
      <c r="V3213" s="51">
        <v>85.041217338158532</v>
      </c>
      <c r="X3213" s="49">
        <v>0.26</v>
      </c>
      <c r="Y3213" s="49">
        <v>39.21</v>
      </c>
      <c r="Z3213" s="49">
        <v>0.59</v>
      </c>
      <c r="AA3213" s="49">
        <v>5.89</v>
      </c>
      <c r="AB3213" s="49">
        <v>11</v>
      </c>
      <c r="AC3213" s="49">
        <v>0.24</v>
      </c>
      <c r="AD3213" s="49">
        <v>2.41</v>
      </c>
      <c r="AE3213" s="312"/>
      <c r="AF3213" s="161" t="s">
        <v>441</v>
      </c>
      <c r="AG3213" s="318">
        <v>30</v>
      </c>
      <c r="AH3213" s="318">
        <v>15</v>
      </c>
      <c r="AI3213" s="318"/>
      <c r="AJ3213" s="318"/>
      <c r="AK3213" s="318"/>
      <c r="AL3213" s="318"/>
      <c r="AM3213" s="318"/>
      <c r="AN3213" s="318"/>
      <c r="AO3213" s="318"/>
      <c r="AP3213" s="318"/>
      <c r="AQ3213" s="318"/>
      <c r="AR3213" s="318"/>
      <c r="AS3213" s="318"/>
      <c r="AT3213" s="318"/>
      <c r="AU3213" s="318"/>
      <c r="AV3213" s="318"/>
      <c r="AW3213" s="318"/>
      <c r="AX3213" s="318"/>
      <c r="AY3213" s="318"/>
      <c r="AZ3213" s="318"/>
      <c r="BA3213" s="318"/>
      <c r="BB3213" s="318"/>
      <c r="BC3213" s="318"/>
      <c r="BD3213" s="318"/>
      <c r="BE3213" s="497"/>
      <c r="BF3213" s="497"/>
      <c r="BG3213" s="497"/>
      <c r="BH3213" s="497"/>
      <c r="BI3213" s="497"/>
      <c r="BJ3213" s="497"/>
      <c r="BK3213" s="497"/>
      <c r="BL3213" s="497"/>
      <c r="BM3213" s="497"/>
      <c r="BN3213" s="497"/>
      <c r="BO3213" s="497"/>
      <c r="BP3213" s="306"/>
      <c r="BQ3213" s="496"/>
      <c r="BR3213" s="496"/>
      <c r="BS3213" s="496"/>
      <c r="BT3213" s="496"/>
      <c r="BU3213" s="496"/>
      <c r="BV3213" s="496"/>
    </row>
    <row r="3214" spans="1:74" s="52" customFormat="1" ht="12.75">
      <c r="A3214" s="45">
        <v>2670.080468178493</v>
      </c>
      <c r="B3214" s="46" t="s">
        <v>364</v>
      </c>
      <c r="C3214" s="47" t="s">
        <v>365</v>
      </c>
      <c r="D3214" s="48">
        <v>63.008706893453216</v>
      </c>
      <c r="E3214" s="49">
        <v>39.527889999999999</v>
      </c>
      <c r="F3214" s="49">
        <v>5.7599999999999998E-2</v>
      </c>
      <c r="G3214" s="49">
        <v>14.351039999999999</v>
      </c>
      <c r="H3214" s="49">
        <v>0.29089999999999999</v>
      </c>
      <c r="I3214" s="49">
        <v>0.20699999999999999</v>
      </c>
      <c r="J3214" s="49">
        <v>45.336269999999999</v>
      </c>
      <c r="K3214" s="49">
        <v>0.22450000000000001</v>
      </c>
      <c r="L3214" s="49">
        <v>99.995200000000011</v>
      </c>
      <c r="M3214" s="47"/>
      <c r="N3214" s="50">
        <v>0.9917335264882664</v>
      </c>
      <c r="O3214" s="50">
        <v>1.1425869550407025E-3</v>
      </c>
      <c r="P3214" s="50">
        <v>0.30111385007923092</v>
      </c>
      <c r="Q3214" s="50">
        <v>5.8705525035895444E-3</v>
      </c>
      <c r="R3214" s="50">
        <v>4.3989340158129622E-3</v>
      </c>
      <c r="S3214" s="50">
        <v>1.6956870151812444</v>
      </c>
      <c r="T3214" s="50">
        <v>6.0348343784674841E-3</v>
      </c>
      <c r="U3214" s="50">
        <v>3.0059812996016522</v>
      </c>
      <c r="V3214" s="51">
        <v>84.920186318130845</v>
      </c>
      <c r="X3214" s="49">
        <v>0.26</v>
      </c>
      <c r="Y3214" s="49">
        <v>34.659999999999997</v>
      </c>
      <c r="Z3214" s="49">
        <v>0.6</v>
      </c>
      <c r="AA3214" s="49">
        <v>6.42</v>
      </c>
      <c r="AB3214" s="49">
        <v>10.4</v>
      </c>
      <c r="AC3214" s="49">
        <v>0.25</v>
      </c>
      <c r="AD3214" s="49">
        <v>2.46</v>
      </c>
      <c r="AE3214" s="312"/>
      <c r="AF3214" s="161" t="s">
        <v>441</v>
      </c>
      <c r="AG3214" s="318">
        <v>30</v>
      </c>
      <c r="AH3214" s="318">
        <v>15</v>
      </c>
      <c r="AI3214" s="318"/>
      <c r="AJ3214" s="318"/>
      <c r="AK3214" s="318"/>
      <c r="AL3214" s="318"/>
      <c r="AM3214" s="318"/>
      <c r="AN3214" s="318"/>
      <c r="AO3214" s="318"/>
      <c r="AP3214" s="318"/>
      <c r="AQ3214" s="318"/>
      <c r="AR3214" s="318"/>
      <c r="AS3214" s="318"/>
      <c r="AT3214" s="318"/>
      <c r="AU3214" s="318"/>
      <c r="AV3214" s="318"/>
      <c r="AW3214" s="318"/>
      <c r="AX3214" s="318"/>
      <c r="AY3214" s="318"/>
      <c r="AZ3214" s="318"/>
      <c r="BA3214" s="318"/>
      <c r="BB3214" s="318"/>
      <c r="BC3214" s="318"/>
      <c r="BD3214" s="318"/>
      <c r="BE3214" s="497"/>
      <c r="BF3214" s="497"/>
      <c r="BG3214" s="497"/>
      <c r="BH3214" s="497"/>
      <c r="BI3214" s="497"/>
      <c r="BJ3214" s="497"/>
      <c r="BK3214" s="497"/>
      <c r="BL3214" s="497"/>
      <c r="BM3214" s="497"/>
      <c r="BN3214" s="497"/>
      <c r="BO3214" s="497"/>
      <c r="BP3214" s="306"/>
      <c r="BQ3214" s="496"/>
      <c r="BR3214" s="496"/>
      <c r="BS3214" s="496"/>
      <c r="BT3214" s="496"/>
      <c r="BU3214" s="496"/>
      <c r="BV3214" s="496"/>
    </row>
    <row r="3215" spans="1:74" s="52" customFormat="1" ht="12.75">
      <c r="A3215" s="45">
        <v>2670.080468178493</v>
      </c>
      <c r="B3215" s="46" t="s">
        <v>364</v>
      </c>
      <c r="C3215" s="47" t="s">
        <v>365</v>
      </c>
      <c r="D3215" s="48">
        <v>70.008706893453223</v>
      </c>
      <c r="E3215" s="49">
        <v>39.527889999999999</v>
      </c>
      <c r="F3215" s="49">
        <v>4.0300000000000002E-2</v>
      </c>
      <c r="G3215" s="49">
        <v>14.26078</v>
      </c>
      <c r="H3215" s="49">
        <v>0.31669999999999998</v>
      </c>
      <c r="I3215" s="49">
        <v>0.19040000000000001</v>
      </c>
      <c r="J3215" s="49">
        <v>45.527299999999997</v>
      </c>
      <c r="K3215" s="49">
        <v>0.223</v>
      </c>
      <c r="L3215" s="49">
        <v>100.08636999999999</v>
      </c>
      <c r="M3215" s="47"/>
      <c r="N3215" s="50">
        <v>0.99065638428064806</v>
      </c>
      <c r="O3215" s="50">
        <v>7.9854587678901206E-4</v>
      </c>
      <c r="P3215" s="50">
        <v>0.29889502367312415</v>
      </c>
      <c r="Q3215" s="50">
        <v>6.384271770906131E-3</v>
      </c>
      <c r="R3215" s="50">
        <v>4.041774631227301E-3</v>
      </c>
      <c r="S3215" s="50">
        <v>1.7009825219514065</v>
      </c>
      <c r="T3215" s="50">
        <v>5.9880017816729761E-3</v>
      </c>
      <c r="U3215" s="50">
        <v>3.0077465239657739</v>
      </c>
      <c r="V3215" s="51">
        <v>85.054333735229577</v>
      </c>
      <c r="X3215" s="49">
        <v>0.26</v>
      </c>
      <c r="Y3215" s="49">
        <v>47.17</v>
      </c>
      <c r="Z3215" s="49">
        <v>0.6</v>
      </c>
      <c r="AA3215" s="49">
        <v>5.87</v>
      </c>
      <c r="AB3215" s="49">
        <v>11.35</v>
      </c>
      <c r="AC3215" s="49">
        <v>0.25</v>
      </c>
      <c r="AD3215" s="49">
        <v>2.46</v>
      </c>
      <c r="AE3215" s="312"/>
      <c r="AF3215" s="161" t="s">
        <v>441</v>
      </c>
      <c r="AG3215" s="318">
        <v>30</v>
      </c>
      <c r="AH3215" s="318">
        <v>15</v>
      </c>
      <c r="AI3215" s="318"/>
      <c r="AJ3215" s="318"/>
      <c r="AK3215" s="318"/>
      <c r="AL3215" s="318"/>
      <c r="AM3215" s="318"/>
      <c r="AN3215" s="318"/>
      <c r="AO3215" s="318"/>
      <c r="AP3215" s="318"/>
      <c r="AQ3215" s="318"/>
      <c r="AR3215" s="318"/>
      <c r="AS3215" s="318"/>
      <c r="AT3215" s="318"/>
      <c r="AU3215" s="318"/>
      <c r="AV3215" s="318"/>
      <c r="AW3215" s="318"/>
      <c r="AX3215" s="318"/>
      <c r="AY3215" s="318"/>
      <c r="AZ3215" s="318"/>
      <c r="BA3215" s="318"/>
      <c r="BB3215" s="318"/>
      <c r="BC3215" s="318"/>
      <c r="BD3215" s="318"/>
      <c r="BE3215" s="497"/>
      <c r="BF3215" s="497"/>
      <c r="BG3215" s="497"/>
      <c r="BH3215" s="497"/>
      <c r="BI3215" s="497"/>
      <c r="BJ3215" s="497"/>
      <c r="BK3215" s="497"/>
      <c r="BL3215" s="497"/>
      <c r="BM3215" s="497"/>
      <c r="BN3215" s="497"/>
      <c r="BO3215" s="497"/>
      <c r="BP3215" s="306"/>
      <c r="BQ3215" s="496"/>
      <c r="BR3215" s="496"/>
      <c r="BS3215" s="496"/>
      <c r="BT3215" s="496"/>
      <c r="BU3215" s="496"/>
      <c r="BV3215" s="496"/>
    </row>
    <row r="3216" spans="1:74" s="52" customFormat="1" ht="12.75">
      <c r="A3216" s="45">
        <v>2670.080468178493</v>
      </c>
      <c r="B3216" s="46" t="s">
        <v>364</v>
      </c>
      <c r="C3216" s="47" t="s">
        <v>365</v>
      </c>
      <c r="D3216" s="48">
        <v>77.008706893453223</v>
      </c>
      <c r="E3216" s="49">
        <v>39.609859999999998</v>
      </c>
      <c r="F3216" s="49">
        <v>5.11E-2</v>
      </c>
      <c r="G3216" s="49">
        <v>13.979979999999999</v>
      </c>
      <c r="H3216" s="49">
        <v>0.32519999999999999</v>
      </c>
      <c r="I3216" s="49">
        <v>0.18679999999999999</v>
      </c>
      <c r="J3216" s="49">
        <v>45.728389999999997</v>
      </c>
      <c r="K3216" s="49">
        <v>0.2243</v>
      </c>
      <c r="L3216" s="49">
        <v>100.10562999999999</v>
      </c>
      <c r="M3216" s="47"/>
      <c r="N3216" s="50">
        <v>0.99109814844032429</v>
      </c>
      <c r="O3216" s="50">
        <v>1.0109034357688241E-3</v>
      </c>
      <c r="P3216" s="50">
        <v>0.2925336981816779</v>
      </c>
      <c r="Q3216" s="50">
        <v>6.5449719059264971E-3</v>
      </c>
      <c r="R3216" s="50">
        <v>3.9589130965348241E-3</v>
      </c>
      <c r="S3216" s="50">
        <v>1.7057202839848986</v>
      </c>
      <c r="T3216" s="50">
        <v>6.0131256430068641E-3</v>
      </c>
      <c r="U3216" s="50">
        <v>3.0068800446881379</v>
      </c>
      <c r="V3216" s="51">
        <v>85.360534707179582</v>
      </c>
      <c r="X3216" s="49">
        <v>0.26</v>
      </c>
      <c r="Y3216" s="49">
        <v>38.020000000000003</v>
      </c>
      <c r="Z3216" s="49">
        <v>0.61</v>
      </c>
      <c r="AA3216" s="49">
        <v>5.72</v>
      </c>
      <c r="AB3216" s="49">
        <v>11.61</v>
      </c>
      <c r="AC3216" s="49">
        <v>0.25</v>
      </c>
      <c r="AD3216" s="49">
        <v>2.46</v>
      </c>
      <c r="AE3216" s="312"/>
      <c r="AF3216" s="161" t="s">
        <v>441</v>
      </c>
      <c r="AG3216" s="318">
        <v>30</v>
      </c>
      <c r="AH3216" s="318">
        <v>15</v>
      </c>
      <c r="AI3216" s="318"/>
      <c r="AJ3216" s="318"/>
      <c r="AK3216" s="318"/>
      <c r="AL3216" s="318"/>
      <c r="AM3216" s="318"/>
      <c r="AN3216" s="318"/>
      <c r="AO3216" s="318"/>
      <c r="AP3216" s="318"/>
      <c r="AQ3216" s="318"/>
      <c r="AR3216" s="318"/>
      <c r="AS3216" s="318"/>
      <c r="AT3216" s="318"/>
      <c r="AU3216" s="318"/>
      <c r="AV3216" s="318"/>
      <c r="AW3216" s="318"/>
      <c r="AX3216" s="318"/>
      <c r="AY3216" s="318"/>
      <c r="AZ3216" s="318"/>
      <c r="BA3216" s="318"/>
      <c r="BB3216" s="318"/>
      <c r="BC3216" s="318"/>
      <c r="BD3216" s="318"/>
      <c r="BE3216" s="497"/>
      <c r="BF3216" s="497"/>
      <c r="BG3216" s="497"/>
      <c r="BH3216" s="497"/>
      <c r="BI3216" s="497"/>
      <c r="BJ3216" s="497"/>
      <c r="BK3216" s="497"/>
      <c r="BL3216" s="497"/>
      <c r="BM3216" s="497"/>
      <c r="BN3216" s="497"/>
      <c r="BO3216" s="497"/>
      <c r="BP3216" s="306"/>
      <c r="BQ3216" s="496"/>
      <c r="BR3216" s="496"/>
      <c r="BS3216" s="496"/>
      <c r="BT3216" s="496"/>
      <c r="BU3216" s="496"/>
      <c r="BV3216" s="496"/>
    </row>
    <row r="3217" spans="1:74" s="52" customFormat="1" ht="12.75">
      <c r="A3217" s="45">
        <v>2670.080468178493</v>
      </c>
      <c r="B3217" s="46" t="s">
        <v>364</v>
      </c>
      <c r="C3217" s="47" t="s">
        <v>365</v>
      </c>
      <c r="D3217" s="48">
        <v>84.008706893453223</v>
      </c>
      <c r="E3217" s="49">
        <v>39.476660000000003</v>
      </c>
      <c r="F3217" s="49">
        <v>5.7200000000000001E-2</v>
      </c>
      <c r="G3217" s="49">
        <v>13.73929</v>
      </c>
      <c r="H3217" s="49">
        <v>0.31879999999999997</v>
      </c>
      <c r="I3217" s="49">
        <v>0.18729999999999999</v>
      </c>
      <c r="J3217" s="49">
        <v>45.919429999999998</v>
      </c>
      <c r="K3217" s="49">
        <v>0.222</v>
      </c>
      <c r="L3217" s="49">
        <v>99.92067999999999</v>
      </c>
      <c r="M3217" s="47"/>
      <c r="N3217" s="50">
        <v>0.98885154971232403</v>
      </c>
      <c r="O3217" s="50">
        <v>1.1328232167699295E-3</v>
      </c>
      <c r="P3217" s="50">
        <v>0.28781338130519879</v>
      </c>
      <c r="Q3217" s="50">
        <v>6.4232215560694255E-3</v>
      </c>
      <c r="R3217" s="50">
        <v>3.9738751080936633E-3</v>
      </c>
      <c r="S3217" s="50">
        <v>1.7147299417020292</v>
      </c>
      <c r="T3217" s="50">
        <v>5.9580112536515243E-3</v>
      </c>
      <c r="U3217" s="50">
        <v>3.0088828038541364</v>
      </c>
      <c r="V3217" s="51">
        <v>85.627607752675829</v>
      </c>
      <c r="X3217" s="49">
        <v>0.26</v>
      </c>
      <c r="Y3217" s="49">
        <v>32.99</v>
      </c>
      <c r="Z3217" s="49">
        <v>0.62</v>
      </c>
      <c r="AA3217" s="49">
        <v>5.79</v>
      </c>
      <c r="AB3217" s="49">
        <v>11.33</v>
      </c>
      <c r="AC3217" s="49">
        <v>0.25</v>
      </c>
      <c r="AD3217" s="49">
        <v>2.48</v>
      </c>
      <c r="AE3217" s="312"/>
      <c r="AF3217" s="161" t="s">
        <v>441</v>
      </c>
      <c r="AG3217" s="318">
        <v>30</v>
      </c>
      <c r="AH3217" s="318">
        <v>15</v>
      </c>
      <c r="AI3217" s="318"/>
      <c r="AJ3217" s="318"/>
      <c r="AK3217" s="318"/>
      <c r="AL3217" s="318"/>
      <c r="AM3217" s="318"/>
      <c r="AN3217" s="318"/>
      <c r="AO3217" s="318"/>
      <c r="AP3217" s="318"/>
      <c r="AQ3217" s="318"/>
      <c r="AR3217" s="318"/>
      <c r="AS3217" s="318"/>
      <c r="AT3217" s="318"/>
      <c r="AU3217" s="318"/>
      <c r="AV3217" s="318"/>
      <c r="AW3217" s="318"/>
      <c r="AX3217" s="318"/>
      <c r="AY3217" s="318"/>
      <c r="AZ3217" s="318"/>
      <c r="BA3217" s="318"/>
      <c r="BB3217" s="318"/>
      <c r="BC3217" s="318"/>
      <c r="BD3217" s="318"/>
      <c r="BE3217" s="497"/>
      <c r="BF3217" s="497"/>
      <c r="BG3217" s="497"/>
      <c r="BH3217" s="497"/>
      <c r="BI3217" s="497"/>
      <c r="BJ3217" s="497"/>
      <c r="BK3217" s="497"/>
      <c r="BL3217" s="497"/>
      <c r="BM3217" s="497"/>
      <c r="BN3217" s="497"/>
      <c r="BO3217" s="497"/>
      <c r="BP3217" s="306"/>
      <c r="BQ3217" s="496"/>
      <c r="BR3217" s="496"/>
      <c r="BS3217" s="496"/>
      <c r="BT3217" s="496"/>
      <c r="BU3217" s="496"/>
      <c r="BV3217" s="496"/>
    </row>
    <row r="3218" spans="1:74" s="52" customFormat="1" ht="12.75">
      <c r="A3218" s="45">
        <v>2670.080468178493</v>
      </c>
      <c r="B3218" s="46" t="s">
        <v>364</v>
      </c>
      <c r="C3218" s="47" t="s">
        <v>365</v>
      </c>
      <c r="D3218" s="48">
        <v>91.008706893453223</v>
      </c>
      <c r="E3218" s="49">
        <v>39.794280000000001</v>
      </c>
      <c r="F3218" s="49">
        <v>7.7399999999999997E-2</v>
      </c>
      <c r="G3218" s="49">
        <v>13.608919999999999</v>
      </c>
      <c r="H3218" s="49">
        <v>0.34139999999999998</v>
      </c>
      <c r="I3218" s="49">
        <v>0.20050000000000001</v>
      </c>
      <c r="J3218" s="49">
        <v>45.939540000000001</v>
      </c>
      <c r="K3218" s="49">
        <v>0.22270000000000001</v>
      </c>
      <c r="L3218" s="49">
        <v>100.18474000000001</v>
      </c>
      <c r="M3218" s="47"/>
      <c r="N3218" s="50">
        <v>0.9928643525979759</v>
      </c>
      <c r="O3218" s="50">
        <v>1.5268122740736906E-3</v>
      </c>
      <c r="P3218" s="50">
        <v>0.28395460875599199</v>
      </c>
      <c r="Q3218" s="50">
        <v>6.8513582360313387E-3</v>
      </c>
      <c r="R3218" s="50">
        <v>4.2371065279414926E-3</v>
      </c>
      <c r="S3218" s="50">
        <v>1.708694630269467</v>
      </c>
      <c r="T3218" s="50">
        <v>5.953154192394697E-3</v>
      </c>
      <c r="U3218" s="50">
        <v>3.004082022853876</v>
      </c>
      <c r="V3218" s="51">
        <v>85.749895004357853</v>
      </c>
      <c r="X3218" s="49">
        <v>0.26</v>
      </c>
      <c r="Y3218" s="49">
        <v>24.85</v>
      </c>
      <c r="Z3218" s="49">
        <v>0.62</v>
      </c>
      <c r="AA3218" s="49">
        <v>5.48</v>
      </c>
      <c r="AB3218" s="49">
        <v>10.34</v>
      </c>
      <c r="AC3218" s="49">
        <v>0.25</v>
      </c>
      <c r="AD3218" s="49">
        <v>2.46</v>
      </c>
      <c r="AE3218" s="312"/>
      <c r="AF3218" s="161" t="s">
        <v>441</v>
      </c>
      <c r="AG3218" s="318">
        <v>30</v>
      </c>
      <c r="AH3218" s="318">
        <v>15</v>
      </c>
      <c r="AI3218" s="318"/>
      <c r="AJ3218" s="318"/>
      <c r="AK3218" s="318"/>
      <c r="AL3218" s="318"/>
      <c r="AM3218" s="318"/>
      <c r="AN3218" s="318"/>
      <c r="AO3218" s="318"/>
      <c r="AP3218" s="318"/>
      <c r="AQ3218" s="318"/>
      <c r="AR3218" s="318"/>
      <c r="AS3218" s="318"/>
      <c r="AT3218" s="318"/>
      <c r="AU3218" s="318"/>
      <c r="AV3218" s="318"/>
      <c r="AW3218" s="318"/>
      <c r="AX3218" s="318"/>
      <c r="AY3218" s="318"/>
      <c r="AZ3218" s="318"/>
      <c r="BA3218" s="318"/>
      <c r="BB3218" s="318"/>
      <c r="BC3218" s="318"/>
      <c r="BD3218" s="318"/>
      <c r="BE3218" s="497"/>
      <c r="BF3218" s="497"/>
      <c r="BG3218" s="497"/>
      <c r="BH3218" s="497"/>
      <c r="BI3218" s="497"/>
      <c r="BJ3218" s="497"/>
      <c r="BK3218" s="497"/>
      <c r="BL3218" s="497"/>
      <c r="BM3218" s="497"/>
      <c r="BN3218" s="497"/>
      <c r="BO3218" s="497"/>
      <c r="BP3218" s="306"/>
      <c r="BQ3218" s="496"/>
      <c r="BR3218" s="496"/>
      <c r="BS3218" s="496"/>
      <c r="BT3218" s="496"/>
      <c r="BU3218" s="496"/>
      <c r="BV3218" s="496"/>
    </row>
    <row r="3219" spans="1:74" s="52" customFormat="1" ht="12.75">
      <c r="A3219" s="45">
        <v>2670.080468178493</v>
      </c>
      <c r="B3219" s="46" t="s">
        <v>364</v>
      </c>
      <c r="C3219" s="47" t="s">
        <v>365</v>
      </c>
      <c r="D3219" s="48">
        <v>98.008706893453223</v>
      </c>
      <c r="E3219" s="49">
        <v>39.640590000000003</v>
      </c>
      <c r="F3219" s="49">
        <v>5.5E-2</v>
      </c>
      <c r="G3219" s="49">
        <v>13.488580000000001</v>
      </c>
      <c r="H3219" s="49">
        <v>0.3246</v>
      </c>
      <c r="I3219" s="49">
        <v>0.16869999999999999</v>
      </c>
      <c r="J3219" s="49">
        <v>46.100409999999997</v>
      </c>
      <c r="K3219" s="49">
        <v>0.219</v>
      </c>
      <c r="L3219" s="49">
        <v>99.99687999999999</v>
      </c>
      <c r="M3219" s="47"/>
      <c r="N3219" s="50">
        <v>0.99067190067324429</v>
      </c>
      <c r="O3219" s="50">
        <v>1.0867454727606376E-3</v>
      </c>
      <c r="P3219" s="50">
        <v>0.28191096043295788</v>
      </c>
      <c r="Q3219" s="50">
        <v>6.52502444407405E-3</v>
      </c>
      <c r="R3219" s="50">
        <v>3.5710058110002075E-3</v>
      </c>
      <c r="S3219" s="50">
        <v>1.7175250048201307</v>
      </c>
      <c r="T3219" s="50">
        <v>5.8639667270662761E-3</v>
      </c>
      <c r="U3219" s="50">
        <v>3.0071546083812337</v>
      </c>
      <c r="V3219" s="51">
        <v>85.900475667532888</v>
      </c>
      <c r="X3219" s="49">
        <v>0.26</v>
      </c>
      <c r="Y3219" s="49">
        <v>36.479999999999997</v>
      </c>
      <c r="Z3219" s="49">
        <v>0.62</v>
      </c>
      <c r="AA3219" s="49">
        <v>5.8</v>
      </c>
      <c r="AB3219" s="49">
        <v>12.56</v>
      </c>
      <c r="AC3219" s="49">
        <v>0.25</v>
      </c>
      <c r="AD3219" s="49">
        <v>2.5099999999999998</v>
      </c>
      <c r="AE3219" s="312"/>
      <c r="AF3219" s="161" t="s">
        <v>441</v>
      </c>
      <c r="AG3219" s="318">
        <v>30</v>
      </c>
      <c r="AH3219" s="318">
        <v>15</v>
      </c>
      <c r="AI3219" s="318"/>
      <c r="AJ3219" s="318"/>
      <c r="AK3219" s="318"/>
      <c r="AL3219" s="318"/>
      <c r="AM3219" s="318"/>
      <c r="AN3219" s="318"/>
      <c r="AO3219" s="318"/>
      <c r="AP3219" s="318"/>
      <c r="AQ3219" s="318"/>
      <c r="AR3219" s="318"/>
      <c r="AS3219" s="318"/>
      <c r="AT3219" s="318"/>
      <c r="AU3219" s="318"/>
      <c r="AV3219" s="318"/>
      <c r="AW3219" s="318"/>
      <c r="AX3219" s="318"/>
      <c r="AY3219" s="318"/>
      <c r="AZ3219" s="318"/>
      <c r="BA3219" s="318"/>
      <c r="BB3219" s="318"/>
      <c r="BC3219" s="318"/>
      <c r="BD3219" s="318"/>
      <c r="BE3219" s="497"/>
      <c r="BF3219" s="497"/>
      <c r="BG3219" s="497"/>
      <c r="BH3219" s="497"/>
      <c r="BI3219" s="497"/>
      <c r="BJ3219" s="497"/>
      <c r="BK3219" s="497"/>
      <c r="BL3219" s="497"/>
      <c r="BM3219" s="497"/>
      <c r="BN3219" s="497"/>
      <c r="BO3219" s="497"/>
      <c r="BP3219" s="306"/>
      <c r="BQ3219" s="496"/>
      <c r="BR3219" s="496"/>
      <c r="BS3219" s="496"/>
      <c r="BT3219" s="496"/>
      <c r="BU3219" s="496"/>
      <c r="BV3219" s="496"/>
    </row>
    <row r="3220" spans="1:74" s="52" customFormat="1" ht="12.75">
      <c r="A3220" s="45">
        <v>2670.080468178493</v>
      </c>
      <c r="B3220" s="46" t="s">
        <v>364</v>
      </c>
      <c r="C3220" s="47" t="s">
        <v>365</v>
      </c>
      <c r="D3220" s="48">
        <v>105.00870689345322</v>
      </c>
      <c r="E3220" s="49">
        <v>39.609859999999998</v>
      </c>
      <c r="F3220" s="49">
        <v>5.67E-2</v>
      </c>
      <c r="G3220" s="49">
        <v>13.418380000000001</v>
      </c>
      <c r="H3220" s="49">
        <v>0.307</v>
      </c>
      <c r="I3220" s="49">
        <v>0.1837</v>
      </c>
      <c r="J3220" s="49">
        <v>46.251240000000003</v>
      </c>
      <c r="K3220" s="49">
        <v>0.2225</v>
      </c>
      <c r="L3220" s="49">
        <v>100.04938</v>
      </c>
      <c r="M3220" s="47"/>
      <c r="N3220" s="50">
        <v>0.98921779102740393</v>
      </c>
      <c r="O3220" s="50">
        <v>1.1195592565819311E-3</v>
      </c>
      <c r="P3220" s="50">
        <v>0.28024940020653699</v>
      </c>
      <c r="Q3220" s="50">
        <v>6.1669564138829604E-3</v>
      </c>
      <c r="R3220" s="50">
        <v>3.8858274033385463E-3</v>
      </c>
      <c r="S3220" s="50">
        <v>1.7219500024701191</v>
      </c>
      <c r="T3220" s="50">
        <v>5.9535536815689145E-3</v>
      </c>
      <c r="U3220" s="50">
        <v>3.0085430904594324</v>
      </c>
      <c r="V3220" s="51">
        <v>86.002922594428739</v>
      </c>
      <c r="X3220" s="49">
        <v>0.26</v>
      </c>
      <c r="Y3220" s="49">
        <v>32.9</v>
      </c>
      <c r="Z3220" s="49">
        <v>0.62</v>
      </c>
      <c r="AA3220" s="49">
        <v>6.11</v>
      </c>
      <c r="AB3220" s="49">
        <v>11.77</v>
      </c>
      <c r="AC3220" s="49">
        <v>0.24</v>
      </c>
      <c r="AD3220" s="49">
        <v>2.4500000000000002</v>
      </c>
      <c r="AE3220" s="312"/>
      <c r="AF3220" s="161" t="s">
        <v>441</v>
      </c>
      <c r="AG3220" s="318">
        <v>30</v>
      </c>
      <c r="AH3220" s="318">
        <v>15</v>
      </c>
      <c r="AI3220" s="318"/>
      <c r="AJ3220" s="318"/>
      <c r="AK3220" s="318"/>
      <c r="AL3220" s="318"/>
      <c r="AM3220" s="318"/>
      <c r="AN3220" s="318"/>
      <c r="AO3220" s="318"/>
      <c r="AP3220" s="318"/>
      <c r="AQ3220" s="318"/>
      <c r="AR3220" s="318"/>
      <c r="AS3220" s="318"/>
      <c r="AT3220" s="318"/>
      <c r="AU3220" s="318"/>
      <c r="AV3220" s="318"/>
      <c r="AW3220" s="318"/>
      <c r="AX3220" s="318"/>
      <c r="AY3220" s="318"/>
      <c r="AZ3220" s="318"/>
      <c r="BA3220" s="318"/>
      <c r="BB3220" s="318"/>
      <c r="BC3220" s="318"/>
      <c r="BD3220" s="318"/>
      <c r="BE3220" s="497"/>
      <c r="BF3220" s="497"/>
      <c r="BG3220" s="497"/>
      <c r="BH3220" s="497"/>
      <c r="BI3220" s="497"/>
      <c r="BJ3220" s="497"/>
      <c r="BK3220" s="497"/>
      <c r="BL3220" s="497"/>
      <c r="BM3220" s="497"/>
      <c r="BN3220" s="497"/>
      <c r="BO3220" s="497"/>
      <c r="BP3220" s="306"/>
      <c r="BQ3220" s="496"/>
      <c r="BR3220" s="496"/>
      <c r="BS3220" s="496"/>
      <c r="BT3220" s="496"/>
      <c r="BU3220" s="496"/>
      <c r="BV3220" s="496"/>
    </row>
    <row r="3221" spans="1:74" s="52" customFormat="1" ht="12.75">
      <c r="A3221" s="45">
        <v>2670.080468178493</v>
      </c>
      <c r="B3221" s="46" t="s">
        <v>364</v>
      </c>
      <c r="C3221" s="47" t="s">
        <v>365</v>
      </c>
      <c r="D3221" s="48">
        <v>112.00870689345322</v>
      </c>
      <c r="E3221" s="49">
        <v>39.609859999999998</v>
      </c>
      <c r="F3221" s="49">
        <v>8.1100000000000005E-2</v>
      </c>
      <c r="G3221" s="49">
        <v>13.39832</v>
      </c>
      <c r="H3221" s="49">
        <v>0.30780000000000002</v>
      </c>
      <c r="I3221" s="49">
        <v>0.1948</v>
      </c>
      <c r="J3221" s="49">
        <v>46.231119999999997</v>
      </c>
      <c r="K3221" s="49">
        <v>0.22420000000000001</v>
      </c>
      <c r="L3221" s="49">
        <v>100.04719999999999</v>
      </c>
      <c r="M3221" s="47"/>
      <c r="N3221" s="50">
        <v>0.98907593849643671</v>
      </c>
      <c r="O3221" s="50">
        <v>1.6011152671088554E-3</v>
      </c>
      <c r="P3221" s="50">
        <v>0.27979031002168508</v>
      </c>
      <c r="Q3221" s="50">
        <v>6.1821400207140564E-3</v>
      </c>
      <c r="R3221" s="50">
        <v>4.1200360980902326E-3</v>
      </c>
      <c r="S3221" s="50">
        <v>1.7209541098125274</v>
      </c>
      <c r="T3221" s="50">
        <v>5.9981812527837679E-3</v>
      </c>
      <c r="U3221" s="50">
        <v>3.0077218309693463</v>
      </c>
      <c r="V3221" s="51">
        <v>86.015689597931285</v>
      </c>
      <c r="X3221" s="49">
        <v>0.26</v>
      </c>
      <c r="Y3221" s="49">
        <v>23.48</v>
      </c>
      <c r="Z3221" s="49">
        <v>0.62</v>
      </c>
      <c r="AA3221" s="49">
        <v>6.02</v>
      </c>
      <c r="AB3221" s="49">
        <v>11.08</v>
      </c>
      <c r="AC3221" s="49">
        <v>0.25</v>
      </c>
      <c r="AD3221" s="49">
        <v>2.4300000000000002</v>
      </c>
      <c r="AE3221" s="312"/>
      <c r="AF3221" s="161" t="s">
        <v>441</v>
      </c>
      <c r="AG3221" s="318">
        <v>30</v>
      </c>
      <c r="AH3221" s="318">
        <v>15</v>
      </c>
      <c r="AI3221" s="318"/>
      <c r="AJ3221" s="318"/>
      <c r="AK3221" s="318"/>
      <c r="AL3221" s="318"/>
      <c r="AM3221" s="318"/>
      <c r="AN3221" s="318"/>
      <c r="AO3221" s="318"/>
      <c r="AP3221" s="318"/>
      <c r="AQ3221" s="318"/>
      <c r="AR3221" s="318"/>
      <c r="AS3221" s="318"/>
      <c r="AT3221" s="318"/>
      <c r="AU3221" s="318"/>
      <c r="AV3221" s="318"/>
      <c r="AW3221" s="318"/>
      <c r="AX3221" s="318"/>
      <c r="AY3221" s="318"/>
      <c r="AZ3221" s="318"/>
      <c r="BA3221" s="318"/>
      <c r="BB3221" s="318"/>
      <c r="BC3221" s="318"/>
      <c r="BD3221" s="318"/>
      <c r="BE3221" s="497"/>
      <c r="BF3221" s="497"/>
      <c r="BG3221" s="497"/>
      <c r="BH3221" s="497"/>
      <c r="BI3221" s="497"/>
      <c r="BJ3221" s="497"/>
      <c r="BK3221" s="497"/>
      <c r="BL3221" s="497"/>
      <c r="BM3221" s="497"/>
      <c r="BN3221" s="497"/>
      <c r="BO3221" s="497"/>
      <c r="BP3221" s="306"/>
      <c r="BQ3221" s="496"/>
      <c r="BR3221" s="496"/>
      <c r="BS3221" s="496"/>
      <c r="BT3221" s="496"/>
      <c r="BU3221" s="496"/>
      <c r="BV3221" s="496"/>
    </row>
    <row r="3222" spans="1:74" s="52" customFormat="1" ht="12.75">
      <c r="A3222" s="45">
        <v>2670.080468178493</v>
      </c>
      <c r="B3222" s="46" t="s">
        <v>364</v>
      </c>
      <c r="C3222" s="47" t="s">
        <v>365</v>
      </c>
      <c r="D3222" s="48">
        <v>119.00870689345322</v>
      </c>
      <c r="E3222" s="49">
        <v>39.497149999999998</v>
      </c>
      <c r="F3222" s="49">
        <v>8.2900000000000001E-2</v>
      </c>
      <c r="G3222" s="49">
        <v>13.368230000000001</v>
      </c>
      <c r="H3222" s="49">
        <v>0.29409999999999997</v>
      </c>
      <c r="I3222" s="49">
        <v>0.1762</v>
      </c>
      <c r="J3222" s="49">
        <v>46.381950000000003</v>
      </c>
      <c r="K3222" s="49">
        <v>0.22009999999999999</v>
      </c>
      <c r="L3222" s="49">
        <v>100.02063000000001</v>
      </c>
      <c r="M3222" s="47"/>
      <c r="N3222" s="50">
        <v>0.9865856569689927</v>
      </c>
      <c r="O3222" s="50">
        <v>1.6371896244140669E-3</v>
      </c>
      <c r="P3222" s="50">
        <v>0.27925370320354964</v>
      </c>
      <c r="Q3222" s="50">
        <v>5.9089178880432636E-3</v>
      </c>
      <c r="R3222" s="50">
        <v>3.7278693332702738E-3</v>
      </c>
      <c r="S3222" s="50">
        <v>1.7271362004432231</v>
      </c>
      <c r="T3222" s="50">
        <v>5.8904263206869516E-3</v>
      </c>
      <c r="U3222" s="50">
        <v>3.0101399637821804</v>
      </c>
      <c r="V3222" s="51">
        <v>86.081782873010667</v>
      </c>
      <c r="X3222" s="49">
        <v>0.26</v>
      </c>
      <c r="Y3222" s="49">
        <v>23.79</v>
      </c>
      <c r="Z3222" s="49">
        <v>0.63</v>
      </c>
      <c r="AA3222" s="49">
        <v>6.33</v>
      </c>
      <c r="AB3222" s="49">
        <v>11.97</v>
      </c>
      <c r="AC3222" s="49">
        <v>0.24</v>
      </c>
      <c r="AD3222" s="49">
        <v>2.48</v>
      </c>
      <c r="AE3222" s="312"/>
      <c r="AF3222" s="161" t="s">
        <v>441</v>
      </c>
      <c r="AG3222" s="318">
        <v>30</v>
      </c>
      <c r="AH3222" s="318">
        <v>15</v>
      </c>
      <c r="AI3222" s="318"/>
      <c r="AJ3222" s="318"/>
      <c r="AK3222" s="318"/>
      <c r="AL3222" s="318"/>
      <c r="AM3222" s="318"/>
      <c r="AN3222" s="318"/>
      <c r="AO3222" s="318"/>
      <c r="AP3222" s="318"/>
      <c r="AQ3222" s="318"/>
      <c r="AR3222" s="318"/>
      <c r="AS3222" s="318"/>
      <c r="AT3222" s="318"/>
      <c r="AU3222" s="318"/>
      <c r="AV3222" s="318"/>
      <c r="AW3222" s="318"/>
      <c r="AX3222" s="318"/>
      <c r="AY3222" s="318"/>
      <c r="AZ3222" s="318"/>
      <c r="BA3222" s="318"/>
      <c r="BB3222" s="318"/>
      <c r="BC3222" s="318"/>
      <c r="BD3222" s="318"/>
      <c r="BE3222" s="497"/>
      <c r="BF3222" s="497"/>
      <c r="BG3222" s="497"/>
      <c r="BH3222" s="497"/>
      <c r="BI3222" s="497"/>
      <c r="BJ3222" s="497"/>
      <c r="BK3222" s="497"/>
      <c r="BL3222" s="497"/>
      <c r="BM3222" s="497"/>
      <c r="BN3222" s="497"/>
      <c r="BO3222" s="497"/>
      <c r="BP3222" s="306"/>
      <c r="BQ3222" s="496"/>
      <c r="BR3222" s="496"/>
      <c r="BS3222" s="496"/>
      <c r="BT3222" s="496"/>
      <c r="BU3222" s="496"/>
      <c r="BV3222" s="496"/>
    </row>
    <row r="3223" spans="1:74" s="52" customFormat="1" ht="12.75">
      <c r="A3223" s="45">
        <v>2670.080468178493</v>
      </c>
      <c r="B3223" s="46" t="s">
        <v>364</v>
      </c>
      <c r="C3223" s="47" t="s">
        <v>365</v>
      </c>
      <c r="D3223" s="48">
        <v>126.00870689345322</v>
      </c>
      <c r="E3223" s="49">
        <v>39.650840000000002</v>
      </c>
      <c r="F3223" s="49">
        <v>7.2700000000000001E-2</v>
      </c>
      <c r="G3223" s="49">
        <v>13.147600000000001</v>
      </c>
      <c r="H3223" s="49">
        <v>0.34649999999999997</v>
      </c>
      <c r="I3223" s="49">
        <v>0.18770000000000001</v>
      </c>
      <c r="J3223" s="49">
        <v>46.31156</v>
      </c>
      <c r="K3223" s="49">
        <v>0.22389999999999999</v>
      </c>
      <c r="L3223" s="49">
        <v>99.940799999999996</v>
      </c>
      <c r="M3223" s="47"/>
      <c r="N3223" s="50">
        <v>0.99011732578904066</v>
      </c>
      <c r="O3223" s="50">
        <v>1.4353046566202448E-3</v>
      </c>
      <c r="P3223" s="50">
        <v>0.2745596703045472</v>
      </c>
      <c r="Q3223" s="50">
        <v>6.9595538451218911E-3</v>
      </c>
      <c r="R3223" s="50">
        <v>3.9699430779033427E-3</v>
      </c>
      <c r="S3223" s="50">
        <v>1.7239800025880059</v>
      </c>
      <c r="T3223" s="50">
        <v>5.9902646364802959E-3</v>
      </c>
      <c r="U3223" s="50">
        <v>3.0070120648977197</v>
      </c>
      <c r="V3223" s="51">
        <v>86.261985487274927</v>
      </c>
      <c r="X3223" s="49">
        <v>0.26</v>
      </c>
      <c r="Y3223" s="49">
        <v>28.28</v>
      </c>
      <c r="Z3223" s="49">
        <v>0.63</v>
      </c>
      <c r="AA3223" s="49">
        <v>5.46</v>
      </c>
      <c r="AB3223" s="49">
        <v>11.4</v>
      </c>
      <c r="AC3223" s="49">
        <v>0.24</v>
      </c>
      <c r="AD3223" s="49">
        <v>2.4500000000000002</v>
      </c>
      <c r="AE3223" s="312"/>
      <c r="AF3223" s="161" t="s">
        <v>441</v>
      </c>
      <c r="AG3223" s="318">
        <v>30</v>
      </c>
      <c r="AH3223" s="318">
        <v>15</v>
      </c>
      <c r="AI3223" s="318"/>
      <c r="AJ3223" s="318"/>
      <c r="AK3223" s="318"/>
      <c r="AL3223" s="318"/>
      <c r="AM3223" s="318"/>
      <c r="AN3223" s="318"/>
      <c r="AO3223" s="318"/>
      <c r="AP3223" s="318"/>
      <c r="AQ3223" s="318"/>
      <c r="AR3223" s="318"/>
      <c r="AS3223" s="318"/>
      <c r="AT3223" s="318"/>
      <c r="AU3223" s="318"/>
      <c r="AV3223" s="318"/>
      <c r="AW3223" s="318"/>
      <c r="AX3223" s="318"/>
      <c r="AY3223" s="318"/>
      <c r="AZ3223" s="318"/>
      <c r="BA3223" s="318"/>
      <c r="BB3223" s="318"/>
      <c r="BC3223" s="318"/>
      <c r="BD3223" s="318"/>
      <c r="BE3223" s="497"/>
      <c r="BF3223" s="497"/>
      <c r="BG3223" s="497"/>
      <c r="BH3223" s="497"/>
      <c r="BI3223" s="497"/>
      <c r="BJ3223" s="497"/>
      <c r="BK3223" s="497"/>
      <c r="BL3223" s="497"/>
      <c r="BM3223" s="497"/>
      <c r="BN3223" s="497"/>
      <c r="BO3223" s="497"/>
      <c r="BP3223" s="306"/>
      <c r="BQ3223" s="496"/>
      <c r="BR3223" s="496"/>
      <c r="BS3223" s="496"/>
      <c r="BT3223" s="496"/>
      <c r="BU3223" s="496"/>
      <c r="BV3223" s="496"/>
    </row>
    <row r="3224" spans="1:74" s="52" customFormat="1" ht="12.75">
      <c r="A3224" s="45">
        <v>2670.080468178493</v>
      </c>
      <c r="B3224" s="46" t="s">
        <v>364</v>
      </c>
      <c r="C3224" s="47" t="s">
        <v>365</v>
      </c>
      <c r="D3224" s="48">
        <v>133.00870689345322</v>
      </c>
      <c r="E3224" s="49">
        <v>39.722560000000001</v>
      </c>
      <c r="F3224" s="49">
        <v>0.1008</v>
      </c>
      <c r="G3224" s="49">
        <v>13.09746</v>
      </c>
      <c r="H3224" s="49">
        <v>0.32529999999999998</v>
      </c>
      <c r="I3224" s="49">
        <v>0.1638</v>
      </c>
      <c r="J3224" s="49">
        <v>46.37189</v>
      </c>
      <c r="K3224" s="49">
        <v>0.22389999999999999</v>
      </c>
      <c r="L3224" s="49">
        <v>100.00571000000001</v>
      </c>
      <c r="M3224" s="47"/>
      <c r="N3224" s="50">
        <v>0.99054287409583885</v>
      </c>
      <c r="O3224" s="50">
        <v>1.9873391839057408E-3</v>
      </c>
      <c r="P3224" s="50">
        <v>0.27313611202309618</v>
      </c>
      <c r="Q3224" s="50">
        <v>6.5247519222155995E-3</v>
      </c>
      <c r="R3224" s="50">
        <v>3.4596780404146073E-3</v>
      </c>
      <c r="S3224" s="50">
        <v>1.7238496732532922</v>
      </c>
      <c r="T3224" s="50">
        <v>5.9820190175867973E-3</v>
      </c>
      <c r="U3224" s="50">
        <v>3.00548244753635</v>
      </c>
      <c r="V3224" s="51">
        <v>86.32258106007032</v>
      </c>
      <c r="X3224" s="49">
        <v>0.26</v>
      </c>
      <c r="Y3224" s="49">
        <v>19.59</v>
      </c>
      <c r="Z3224" s="49">
        <v>0.63</v>
      </c>
      <c r="AA3224" s="49">
        <v>5.76</v>
      </c>
      <c r="AB3224" s="49">
        <v>12.54</v>
      </c>
      <c r="AC3224" s="49">
        <v>0.24</v>
      </c>
      <c r="AD3224" s="49">
        <v>2.46</v>
      </c>
      <c r="AE3224" s="312"/>
      <c r="AF3224" s="161" t="s">
        <v>441</v>
      </c>
      <c r="AG3224" s="318">
        <v>30</v>
      </c>
      <c r="AH3224" s="318">
        <v>15</v>
      </c>
      <c r="AI3224" s="318"/>
      <c r="AJ3224" s="318"/>
      <c r="AK3224" s="318"/>
      <c r="AL3224" s="318"/>
      <c r="AM3224" s="318"/>
      <c r="AN3224" s="318"/>
      <c r="AO3224" s="318"/>
      <c r="AP3224" s="318"/>
      <c r="AQ3224" s="318"/>
      <c r="AR3224" s="318"/>
      <c r="AS3224" s="318"/>
      <c r="AT3224" s="318"/>
      <c r="AU3224" s="318"/>
      <c r="AV3224" s="318"/>
      <c r="AW3224" s="318"/>
      <c r="AX3224" s="318"/>
      <c r="AY3224" s="318"/>
      <c r="AZ3224" s="318"/>
      <c r="BA3224" s="318"/>
      <c r="BB3224" s="318"/>
      <c r="BC3224" s="318"/>
      <c r="BD3224" s="318"/>
      <c r="BE3224" s="497"/>
      <c r="BF3224" s="497"/>
      <c r="BG3224" s="497"/>
      <c r="BH3224" s="497"/>
      <c r="BI3224" s="497"/>
      <c r="BJ3224" s="497"/>
      <c r="BK3224" s="497"/>
      <c r="BL3224" s="497"/>
      <c r="BM3224" s="497"/>
      <c r="BN3224" s="497"/>
      <c r="BO3224" s="497"/>
      <c r="BP3224" s="306"/>
      <c r="BQ3224" s="496"/>
      <c r="BR3224" s="496"/>
      <c r="BS3224" s="496"/>
      <c r="BT3224" s="496"/>
      <c r="BU3224" s="496"/>
      <c r="BV3224" s="496"/>
    </row>
    <row r="3225" spans="1:74" s="52" customFormat="1" ht="12.75">
      <c r="A3225" s="45">
        <v>2670.080468178493</v>
      </c>
      <c r="B3225" s="46" t="s">
        <v>364</v>
      </c>
      <c r="C3225" s="47" t="s">
        <v>365</v>
      </c>
      <c r="D3225" s="48">
        <v>140.00870689345322</v>
      </c>
      <c r="E3225" s="49">
        <v>39.538139999999999</v>
      </c>
      <c r="F3225" s="49">
        <v>5.11E-2</v>
      </c>
      <c r="G3225" s="49">
        <v>13.117509999999999</v>
      </c>
      <c r="H3225" s="49">
        <v>0.30880000000000002</v>
      </c>
      <c r="I3225" s="49">
        <v>0.19170000000000001</v>
      </c>
      <c r="J3225" s="49">
        <v>46.392000000000003</v>
      </c>
      <c r="K3225" s="49">
        <v>0.22559999999999999</v>
      </c>
      <c r="L3225" s="49">
        <v>99.824849999999998</v>
      </c>
      <c r="M3225" s="47"/>
      <c r="N3225" s="50">
        <v>0.98858055864405658</v>
      </c>
      <c r="O3225" s="50">
        <v>1.0101646014511819E-3</v>
      </c>
      <c r="P3225" s="50">
        <v>0.27428573942984869</v>
      </c>
      <c r="Q3225" s="50">
        <v>6.2103634126900245E-3</v>
      </c>
      <c r="R3225" s="50">
        <v>4.0597910577907454E-3</v>
      </c>
      <c r="S3225" s="50">
        <v>1.7292089386920291</v>
      </c>
      <c r="T3225" s="50">
        <v>6.0435563151749168E-3</v>
      </c>
      <c r="U3225" s="50">
        <v>3.0093991121530412</v>
      </c>
      <c r="V3225" s="51">
        <v>86.309634738487532</v>
      </c>
      <c r="X3225" s="49">
        <v>0.26</v>
      </c>
      <c r="Y3225" s="49">
        <v>39.26</v>
      </c>
      <c r="Z3225" s="49">
        <v>0.63</v>
      </c>
      <c r="AA3225" s="49">
        <v>6.04</v>
      </c>
      <c r="AB3225" s="49">
        <v>11.56</v>
      </c>
      <c r="AC3225" s="49">
        <v>0.24</v>
      </c>
      <c r="AD3225" s="49">
        <v>2.44</v>
      </c>
      <c r="AE3225" s="312"/>
      <c r="AF3225" s="161" t="s">
        <v>441</v>
      </c>
      <c r="AG3225" s="318">
        <v>30</v>
      </c>
      <c r="AH3225" s="318">
        <v>15</v>
      </c>
      <c r="AI3225" s="318"/>
      <c r="AJ3225" s="318"/>
      <c r="AK3225" s="318"/>
      <c r="AL3225" s="318"/>
      <c r="AM3225" s="318"/>
      <c r="AN3225" s="318"/>
      <c r="AO3225" s="318"/>
      <c r="AP3225" s="318"/>
      <c r="AQ3225" s="318"/>
      <c r="AR3225" s="318"/>
      <c r="AS3225" s="318"/>
      <c r="AT3225" s="318"/>
      <c r="AU3225" s="318"/>
      <c r="AV3225" s="318"/>
      <c r="AW3225" s="318"/>
      <c r="AX3225" s="318"/>
      <c r="AY3225" s="318"/>
      <c r="AZ3225" s="318"/>
      <c r="BA3225" s="318"/>
      <c r="BB3225" s="318"/>
      <c r="BC3225" s="318"/>
      <c r="BD3225" s="318"/>
      <c r="BE3225" s="497"/>
      <c r="BF3225" s="497"/>
      <c r="BG3225" s="497"/>
      <c r="BH3225" s="497"/>
      <c r="BI3225" s="497"/>
      <c r="BJ3225" s="497"/>
      <c r="BK3225" s="497"/>
      <c r="BL3225" s="497"/>
      <c r="BM3225" s="497"/>
      <c r="BN3225" s="497"/>
      <c r="BO3225" s="497"/>
      <c r="BP3225" s="306"/>
      <c r="BQ3225" s="496"/>
      <c r="BR3225" s="496"/>
      <c r="BS3225" s="496"/>
      <c r="BT3225" s="496"/>
      <c r="BU3225" s="496"/>
      <c r="BV3225" s="496"/>
    </row>
    <row r="3226" spans="1:74" s="52" customFormat="1" ht="12.75">
      <c r="A3226" s="45">
        <v>2670.080468178493</v>
      </c>
      <c r="B3226" s="46" t="s">
        <v>364</v>
      </c>
      <c r="C3226" s="47" t="s">
        <v>365</v>
      </c>
      <c r="D3226" s="48">
        <v>147.00870689345322</v>
      </c>
      <c r="E3226" s="49">
        <v>39.69182</v>
      </c>
      <c r="F3226" s="49">
        <v>7.8299999999999995E-2</v>
      </c>
      <c r="G3226" s="49">
        <v>13.147600000000001</v>
      </c>
      <c r="H3226" s="49">
        <v>0.30030000000000001</v>
      </c>
      <c r="I3226" s="49">
        <v>0.17760000000000001</v>
      </c>
      <c r="J3226" s="49">
        <v>46.532760000000003</v>
      </c>
      <c r="K3226" s="49">
        <v>0.2288</v>
      </c>
      <c r="L3226" s="49">
        <v>100.15718000000001</v>
      </c>
      <c r="M3226" s="47"/>
      <c r="N3226" s="50">
        <v>0.98876706002613524</v>
      </c>
      <c r="O3226" s="50">
        <v>1.5421625545319843E-3</v>
      </c>
      <c r="P3226" s="50">
        <v>0.27390215762424375</v>
      </c>
      <c r="Q3226" s="50">
        <v>6.0171688867402774E-3</v>
      </c>
      <c r="R3226" s="50">
        <v>3.7473277339203645E-3</v>
      </c>
      <c r="S3226" s="50">
        <v>1.7280660372095973</v>
      </c>
      <c r="T3226" s="50">
        <v>6.1067008296320901E-3</v>
      </c>
      <c r="U3226" s="50">
        <v>3.0081486148648011</v>
      </c>
      <c r="V3226" s="51">
        <v>86.318356189121317</v>
      </c>
      <c r="X3226" s="49">
        <v>0.26</v>
      </c>
      <c r="Y3226" s="49">
        <v>26.36</v>
      </c>
      <c r="Z3226" s="49">
        <v>0.63</v>
      </c>
      <c r="AA3226" s="49">
        <v>6.21</v>
      </c>
      <c r="AB3226" s="49">
        <v>12.04</v>
      </c>
      <c r="AC3226" s="49">
        <v>0.24</v>
      </c>
      <c r="AD3226" s="49">
        <v>2.41</v>
      </c>
      <c r="AE3226" s="312"/>
      <c r="AF3226" s="161" t="s">
        <v>441</v>
      </c>
      <c r="AG3226" s="318">
        <v>30</v>
      </c>
      <c r="AH3226" s="318">
        <v>15</v>
      </c>
      <c r="AI3226" s="318"/>
      <c r="AJ3226" s="318"/>
      <c r="AK3226" s="318"/>
      <c r="AL3226" s="318"/>
      <c r="AM3226" s="318"/>
      <c r="AN3226" s="318"/>
      <c r="AO3226" s="318"/>
      <c r="AP3226" s="318"/>
      <c r="AQ3226" s="318"/>
      <c r="AR3226" s="318"/>
      <c r="AS3226" s="318"/>
      <c r="AT3226" s="318"/>
      <c r="AU3226" s="318"/>
      <c r="AV3226" s="318"/>
      <c r="AW3226" s="318"/>
      <c r="AX3226" s="318"/>
      <c r="AY3226" s="318"/>
      <c r="AZ3226" s="318"/>
      <c r="BA3226" s="318"/>
      <c r="BB3226" s="318"/>
      <c r="BC3226" s="318"/>
      <c r="BD3226" s="318"/>
      <c r="BE3226" s="497"/>
      <c r="BF3226" s="497"/>
      <c r="BG3226" s="497"/>
      <c r="BH3226" s="497"/>
      <c r="BI3226" s="497"/>
      <c r="BJ3226" s="497"/>
      <c r="BK3226" s="497"/>
      <c r="BL3226" s="497"/>
      <c r="BM3226" s="497"/>
      <c r="BN3226" s="497"/>
      <c r="BO3226" s="497"/>
      <c r="BP3226" s="306"/>
      <c r="BQ3226" s="496"/>
      <c r="BR3226" s="496"/>
      <c r="BS3226" s="496"/>
      <c r="BT3226" s="496"/>
      <c r="BU3226" s="496"/>
      <c r="BV3226" s="496"/>
    </row>
    <row r="3227" spans="1:74" s="52" customFormat="1" ht="12.75">
      <c r="A3227" s="45">
        <v>2670.080468178493</v>
      </c>
      <c r="B3227" s="46" t="s">
        <v>364</v>
      </c>
      <c r="C3227" s="47" t="s">
        <v>365</v>
      </c>
      <c r="D3227" s="48">
        <v>154.00870689345322</v>
      </c>
      <c r="E3227" s="49">
        <v>39.640590000000003</v>
      </c>
      <c r="F3227" s="49">
        <v>9.5199989999999998E-2</v>
      </c>
      <c r="G3227" s="49">
        <v>13.077400000000001</v>
      </c>
      <c r="H3227" s="49">
        <v>0.33910000000000001</v>
      </c>
      <c r="I3227" s="49">
        <v>0.1832</v>
      </c>
      <c r="J3227" s="49">
        <v>46.482489999999999</v>
      </c>
      <c r="K3227" s="49">
        <v>0.2258</v>
      </c>
      <c r="L3227" s="49">
        <v>100.04377999</v>
      </c>
      <c r="M3227" s="47"/>
      <c r="N3227" s="50">
        <v>0.98849606998625372</v>
      </c>
      <c r="O3227" s="50">
        <v>1.8769260201406939E-3</v>
      </c>
      <c r="P3227" s="50">
        <v>0.27271701768435286</v>
      </c>
      <c r="Q3227" s="50">
        <v>6.8015284560030663E-3</v>
      </c>
      <c r="R3227" s="50">
        <v>3.8694215476153442E-3</v>
      </c>
      <c r="S3227" s="50">
        <v>1.7279563490831029</v>
      </c>
      <c r="T3227" s="50">
        <v>6.0327651959965903E-3</v>
      </c>
      <c r="U3227" s="50">
        <v>3.0077500779734652</v>
      </c>
      <c r="V3227" s="51">
        <v>86.36873853501686</v>
      </c>
      <c r="X3227" s="49">
        <v>0.26</v>
      </c>
      <c r="Y3227" s="49">
        <v>20.78</v>
      </c>
      <c r="Z3227" s="49">
        <v>0.63</v>
      </c>
      <c r="AA3227" s="49">
        <v>5.56</v>
      </c>
      <c r="AB3227" s="49">
        <v>11.81</v>
      </c>
      <c r="AC3227" s="49">
        <v>0.24</v>
      </c>
      <c r="AD3227" s="49">
        <v>2.4300000000000002</v>
      </c>
      <c r="AE3227" s="312"/>
      <c r="AF3227" s="161" t="s">
        <v>441</v>
      </c>
      <c r="AG3227" s="318">
        <v>30</v>
      </c>
      <c r="AH3227" s="318">
        <v>15</v>
      </c>
      <c r="AI3227" s="318"/>
      <c r="AJ3227" s="318"/>
      <c r="AK3227" s="318"/>
      <c r="AL3227" s="318"/>
      <c r="AM3227" s="318"/>
      <c r="AN3227" s="318"/>
      <c r="AO3227" s="318"/>
      <c r="AP3227" s="318"/>
      <c r="AQ3227" s="318"/>
      <c r="AR3227" s="318"/>
      <c r="AS3227" s="318"/>
      <c r="AT3227" s="318"/>
      <c r="AU3227" s="318"/>
      <c r="AV3227" s="318"/>
      <c r="AW3227" s="318"/>
      <c r="AX3227" s="318"/>
      <c r="AY3227" s="318"/>
      <c r="AZ3227" s="318"/>
      <c r="BA3227" s="318"/>
      <c r="BB3227" s="318"/>
      <c r="BC3227" s="318"/>
      <c r="BD3227" s="318"/>
      <c r="BE3227" s="497"/>
      <c r="BF3227" s="497"/>
      <c r="BG3227" s="497"/>
      <c r="BH3227" s="497"/>
      <c r="BI3227" s="497"/>
      <c r="BJ3227" s="497"/>
      <c r="BK3227" s="497"/>
      <c r="BL3227" s="497"/>
      <c r="BM3227" s="497"/>
      <c r="BN3227" s="497"/>
      <c r="BO3227" s="497"/>
      <c r="BP3227" s="306"/>
      <c r="BQ3227" s="496"/>
      <c r="BR3227" s="496"/>
      <c r="BS3227" s="496"/>
      <c r="BT3227" s="496"/>
      <c r="BU3227" s="496"/>
      <c r="BV3227" s="496"/>
    </row>
    <row r="3228" spans="1:74" s="52" customFormat="1" ht="12.75">
      <c r="A3228" s="45">
        <v>2670.080468178493</v>
      </c>
      <c r="B3228" s="46" t="s">
        <v>364</v>
      </c>
      <c r="C3228" s="47" t="s">
        <v>365</v>
      </c>
      <c r="D3228" s="48">
        <v>161.00870689345322</v>
      </c>
      <c r="E3228" s="49">
        <v>39.661079999999998</v>
      </c>
      <c r="F3228" s="49">
        <v>0.06</v>
      </c>
      <c r="G3228" s="49">
        <v>12.98714</v>
      </c>
      <c r="H3228" s="49">
        <v>0.32379999999999998</v>
      </c>
      <c r="I3228" s="49">
        <v>0.1691</v>
      </c>
      <c r="J3228" s="49">
        <v>46.542819999999999</v>
      </c>
      <c r="K3228" s="49">
        <v>0.22450000000000001</v>
      </c>
      <c r="L3228" s="49">
        <v>99.968440000000001</v>
      </c>
      <c r="M3228" s="47"/>
      <c r="N3228" s="50">
        <v>0.98933821278672007</v>
      </c>
      <c r="O3228" s="50">
        <v>1.183332828654754E-3</v>
      </c>
      <c r="P3228" s="50">
        <v>0.27092542535251879</v>
      </c>
      <c r="Q3228" s="50">
        <v>6.4968222445040847E-3</v>
      </c>
      <c r="R3228" s="50">
        <v>3.5728073115617763E-3</v>
      </c>
      <c r="S3228" s="50">
        <v>1.7307784797223591</v>
      </c>
      <c r="T3228" s="50">
        <v>6.000041309651807E-3</v>
      </c>
      <c r="U3228" s="50">
        <v>3.0082951215559706</v>
      </c>
      <c r="V3228" s="51">
        <v>86.465259688725837</v>
      </c>
      <c r="X3228" s="49">
        <v>0.26</v>
      </c>
      <c r="Y3228" s="49">
        <v>33.43</v>
      </c>
      <c r="Z3228" s="49">
        <v>0.64</v>
      </c>
      <c r="AA3228" s="49">
        <v>5.8</v>
      </c>
      <c r="AB3228" s="49">
        <v>12.35</v>
      </c>
      <c r="AC3228" s="49">
        <v>0.24</v>
      </c>
      <c r="AD3228" s="49">
        <v>2.44</v>
      </c>
      <c r="AE3228" s="312"/>
      <c r="AF3228" s="161" t="s">
        <v>441</v>
      </c>
      <c r="AG3228" s="318">
        <v>30</v>
      </c>
      <c r="AH3228" s="318">
        <v>15</v>
      </c>
      <c r="AI3228" s="318"/>
      <c r="AJ3228" s="318"/>
      <c r="AK3228" s="318"/>
      <c r="AL3228" s="318"/>
      <c r="AM3228" s="318"/>
      <c r="AN3228" s="318"/>
      <c r="AO3228" s="318"/>
      <c r="AP3228" s="318"/>
      <c r="AQ3228" s="318"/>
      <c r="AR3228" s="318"/>
      <c r="AS3228" s="318"/>
      <c r="AT3228" s="318"/>
      <c r="AU3228" s="318"/>
      <c r="AV3228" s="318"/>
      <c r="AW3228" s="318"/>
      <c r="AX3228" s="318"/>
      <c r="AY3228" s="318"/>
      <c r="AZ3228" s="318"/>
      <c r="BA3228" s="318"/>
      <c r="BB3228" s="318"/>
      <c r="BC3228" s="318"/>
      <c r="BD3228" s="318"/>
      <c r="BE3228" s="497"/>
      <c r="BF3228" s="497"/>
      <c r="BG3228" s="497"/>
      <c r="BH3228" s="497"/>
      <c r="BI3228" s="497"/>
      <c r="BJ3228" s="497"/>
      <c r="BK3228" s="497"/>
      <c r="BL3228" s="497"/>
      <c r="BM3228" s="497"/>
      <c r="BN3228" s="497"/>
      <c r="BO3228" s="497"/>
      <c r="BP3228" s="306"/>
      <c r="BQ3228" s="496"/>
      <c r="BR3228" s="496"/>
      <c r="BS3228" s="496"/>
      <c r="BT3228" s="496"/>
      <c r="BU3228" s="496"/>
      <c r="BV3228" s="496"/>
    </row>
    <row r="3229" spans="1:74" s="52" customFormat="1" ht="12.75">
      <c r="A3229" s="45">
        <v>2670.080468178493</v>
      </c>
      <c r="B3229" s="46" t="s">
        <v>364</v>
      </c>
      <c r="C3229" s="47" t="s">
        <v>365</v>
      </c>
      <c r="D3229" s="48">
        <v>168.00870689345322</v>
      </c>
      <c r="E3229" s="49">
        <v>39.702060000000003</v>
      </c>
      <c r="F3229" s="49">
        <v>6.6199999999999995E-2</v>
      </c>
      <c r="G3229" s="49">
        <v>12.967090000000001</v>
      </c>
      <c r="H3229" s="49">
        <v>0.30649999999999999</v>
      </c>
      <c r="I3229" s="49">
        <v>0.17530000000000001</v>
      </c>
      <c r="J3229" s="49">
        <v>46.66348</v>
      </c>
      <c r="K3229" s="49">
        <v>0.21759999999999999</v>
      </c>
      <c r="L3229" s="49">
        <v>100.09823</v>
      </c>
      <c r="M3229" s="47"/>
      <c r="N3229" s="50">
        <v>0.98885751698875246</v>
      </c>
      <c r="O3229" s="50">
        <v>1.3036292082162111E-3</v>
      </c>
      <c r="P3229" s="50">
        <v>0.27009664960824065</v>
      </c>
      <c r="Q3229" s="50">
        <v>6.1403771817266492E-3</v>
      </c>
      <c r="R3229" s="50">
        <v>3.6981824494051714E-3</v>
      </c>
      <c r="S3229" s="50">
        <v>1.7326320645023963</v>
      </c>
      <c r="T3229" s="50">
        <v>5.806804656077847E-3</v>
      </c>
      <c r="U3229" s="50">
        <v>3.0085352245948154</v>
      </c>
      <c r="V3229" s="51">
        <v>86.513567828472276</v>
      </c>
      <c r="X3229" s="49">
        <v>0.26</v>
      </c>
      <c r="Y3229" s="49">
        <v>30.75</v>
      </c>
      <c r="Z3229" s="49">
        <v>0.64</v>
      </c>
      <c r="AA3229" s="49">
        <v>6.03</v>
      </c>
      <c r="AB3229" s="49">
        <v>12</v>
      </c>
      <c r="AC3229" s="49">
        <v>0.24</v>
      </c>
      <c r="AD3229" s="49">
        <v>2.5099999999999998</v>
      </c>
      <c r="AE3229" s="312"/>
      <c r="AF3229" s="161" t="s">
        <v>441</v>
      </c>
      <c r="AG3229" s="318">
        <v>30</v>
      </c>
      <c r="AH3229" s="318">
        <v>15</v>
      </c>
      <c r="AI3229" s="318"/>
      <c r="AJ3229" s="318"/>
      <c r="AK3229" s="318"/>
      <c r="AL3229" s="318"/>
      <c r="AM3229" s="318"/>
      <c r="AN3229" s="318"/>
      <c r="AO3229" s="318"/>
      <c r="AP3229" s="318"/>
      <c r="AQ3229" s="318"/>
      <c r="AR3229" s="318"/>
      <c r="AS3229" s="318"/>
      <c r="AT3229" s="318"/>
      <c r="AU3229" s="318"/>
      <c r="AV3229" s="318"/>
      <c r="AW3229" s="318"/>
      <c r="AX3229" s="318"/>
      <c r="AY3229" s="318"/>
      <c r="AZ3229" s="318"/>
      <c r="BA3229" s="318"/>
      <c r="BB3229" s="318"/>
      <c r="BC3229" s="318"/>
      <c r="BD3229" s="318"/>
      <c r="BE3229" s="497"/>
      <c r="BF3229" s="497"/>
      <c r="BG3229" s="497"/>
      <c r="BH3229" s="497"/>
      <c r="BI3229" s="497"/>
      <c r="BJ3229" s="497"/>
      <c r="BK3229" s="497"/>
      <c r="BL3229" s="497"/>
      <c r="BM3229" s="497"/>
      <c r="BN3229" s="497"/>
      <c r="BO3229" s="497"/>
      <c r="BP3229" s="306"/>
      <c r="BQ3229" s="496"/>
      <c r="BR3229" s="496"/>
      <c r="BS3229" s="496"/>
      <c r="BT3229" s="496"/>
      <c r="BU3229" s="496"/>
      <c r="BV3229" s="496"/>
    </row>
    <row r="3230" spans="1:74" s="52" customFormat="1" ht="12.75">
      <c r="A3230" s="45">
        <v>2670.080468178493</v>
      </c>
      <c r="B3230" s="46" t="s">
        <v>364</v>
      </c>
      <c r="C3230" s="47" t="s">
        <v>365</v>
      </c>
      <c r="D3230" s="48">
        <v>175.00870689345322</v>
      </c>
      <c r="E3230" s="49">
        <v>39.794280000000001</v>
      </c>
      <c r="F3230" s="49">
        <v>8.9899999999999994E-2</v>
      </c>
      <c r="G3230" s="49">
        <v>12.926970000000001</v>
      </c>
      <c r="H3230" s="49">
        <v>0.3201</v>
      </c>
      <c r="I3230" s="49">
        <v>0.1714</v>
      </c>
      <c r="J3230" s="49">
        <v>46.633310000000002</v>
      </c>
      <c r="K3230" s="49">
        <v>0.2298</v>
      </c>
      <c r="L3230" s="49">
        <v>100.16575999999999</v>
      </c>
      <c r="M3230" s="47"/>
      <c r="N3230" s="50">
        <v>0.9900273369249063</v>
      </c>
      <c r="O3230" s="50">
        <v>1.7683231886835571E-3</v>
      </c>
      <c r="P3230" s="50">
        <v>0.2689547818490497</v>
      </c>
      <c r="Q3230" s="50">
        <v>6.4055452247088916E-3</v>
      </c>
      <c r="R3230" s="50">
        <v>3.6117949966831485E-3</v>
      </c>
      <c r="S3230" s="50">
        <v>1.7295428379995923</v>
      </c>
      <c r="T3230" s="50">
        <v>6.1253965141034082E-3</v>
      </c>
      <c r="U3230" s="50">
        <v>3.0064360166977275</v>
      </c>
      <c r="V3230" s="51">
        <v>86.542151505318316</v>
      </c>
      <c r="X3230" s="49">
        <v>0.26</v>
      </c>
      <c r="Y3230" s="49">
        <v>21.96</v>
      </c>
      <c r="Z3230" s="49">
        <v>0.64</v>
      </c>
      <c r="AA3230" s="49">
        <v>5.87</v>
      </c>
      <c r="AB3230" s="49">
        <v>12.35</v>
      </c>
      <c r="AC3230" s="49">
        <v>0.24</v>
      </c>
      <c r="AD3230" s="49">
        <v>2.39</v>
      </c>
      <c r="AE3230" s="312"/>
      <c r="AF3230" s="161" t="s">
        <v>441</v>
      </c>
      <c r="AG3230" s="318">
        <v>30</v>
      </c>
      <c r="AH3230" s="318">
        <v>15</v>
      </c>
      <c r="AI3230" s="318"/>
      <c r="AJ3230" s="318"/>
      <c r="AK3230" s="318"/>
      <c r="AL3230" s="318"/>
      <c r="AM3230" s="318"/>
      <c r="AN3230" s="318"/>
      <c r="AO3230" s="318"/>
      <c r="AP3230" s="318"/>
      <c r="AQ3230" s="318"/>
      <c r="AR3230" s="318"/>
      <c r="AS3230" s="318"/>
      <c r="AT3230" s="318"/>
      <c r="AU3230" s="318"/>
      <c r="AV3230" s="318"/>
      <c r="AW3230" s="318"/>
      <c r="AX3230" s="318"/>
      <c r="AY3230" s="318"/>
      <c r="AZ3230" s="318"/>
      <c r="BA3230" s="318"/>
      <c r="BB3230" s="318"/>
      <c r="BC3230" s="318"/>
      <c r="BD3230" s="318"/>
      <c r="BE3230" s="497"/>
      <c r="BF3230" s="497"/>
      <c r="BG3230" s="497"/>
      <c r="BH3230" s="497"/>
      <c r="BI3230" s="497"/>
      <c r="BJ3230" s="497"/>
      <c r="BK3230" s="497"/>
      <c r="BL3230" s="497"/>
      <c r="BM3230" s="497"/>
      <c r="BN3230" s="497"/>
      <c r="BO3230" s="497"/>
      <c r="BP3230" s="306"/>
      <c r="BQ3230" s="496"/>
      <c r="BR3230" s="496"/>
      <c r="BS3230" s="496"/>
      <c r="BT3230" s="496"/>
      <c r="BU3230" s="496"/>
      <c r="BV3230" s="496"/>
    </row>
    <row r="3231" spans="1:74" s="52" customFormat="1" ht="12.75">
      <c r="A3231" s="45">
        <v>2670.080468178493</v>
      </c>
      <c r="B3231" s="46" t="s">
        <v>364</v>
      </c>
      <c r="C3231" s="47" t="s">
        <v>365</v>
      </c>
      <c r="D3231" s="48">
        <v>182.00870689345322</v>
      </c>
      <c r="E3231" s="49">
        <v>39.835259999999998</v>
      </c>
      <c r="F3231" s="49">
        <v>7.2499999999999995E-2</v>
      </c>
      <c r="G3231" s="49">
        <v>12.896879999999999</v>
      </c>
      <c r="H3231" s="49">
        <v>0.30070000000000002</v>
      </c>
      <c r="I3231" s="49">
        <v>0.1739</v>
      </c>
      <c r="J3231" s="49">
        <v>46.723799999999997</v>
      </c>
      <c r="K3231" s="49">
        <v>0.2167</v>
      </c>
      <c r="L3231" s="49">
        <v>100.21974</v>
      </c>
      <c r="M3231" s="47"/>
      <c r="N3231" s="50">
        <v>0.99028987889756281</v>
      </c>
      <c r="O3231" s="50">
        <v>1.4249778247060001E-3</v>
      </c>
      <c r="P3231" s="50">
        <v>0.26812378237111378</v>
      </c>
      <c r="Q3231" s="50">
        <v>6.0127341868498425E-3</v>
      </c>
      <c r="R3231" s="50">
        <v>3.6616767760346194E-3</v>
      </c>
      <c r="S3231" s="50">
        <v>1.7315753158051099</v>
      </c>
      <c r="T3231" s="50">
        <v>5.7717995916490442E-3</v>
      </c>
      <c r="U3231" s="50">
        <v>3.006860165453026</v>
      </c>
      <c r="V3231" s="51">
        <v>86.591793604565339</v>
      </c>
      <c r="X3231" s="49">
        <v>0.26</v>
      </c>
      <c r="Y3231" s="49">
        <v>27.25</v>
      </c>
      <c r="Z3231" s="49">
        <v>0.64</v>
      </c>
      <c r="AA3231" s="49">
        <v>6.21</v>
      </c>
      <c r="AB3231" s="49">
        <v>12.15</v>
      </c>
      <c r="AC3231" s="49">
        <v>0.24</v>
      </c>
      <c r="AD3231" s="49">
        <v>2.52</v>
      </c>
      <c r="AE3231" s="312"/>
      <c r="AF3231" s="161" t="s">
        <v>441</v>
      </c>
      <c r="AG3231" s="318">
        <v>30</v>
      </c>
      <c r="AH3231" s="318">
        <v>15</v>
      </c>
      <c r="AI3231" s="318"/>
      <c r="AJ3231" s="318"/>
      <c r="AK3231" s="318"/>
      <c r="AL3231" s="318"/>
      <c r="AM3231" s="318"/>
      <c r="AN3231" s="318"/>
      <c r="AO3231" s="318"/>
      <c r="AP3231" s="318"/>
      <c r="AQ3231" s="318"/>
      <c r="AR3231" s="318"/>
      <c r="AS3231" s="318"/>
      <c r="AT3231" s="318"/>
      <c r="AU3231" s="318"/>
      <c r="AV3231" s="318"/>
      <c r="AW3231" s="318"/>
      <c r="AX3231" s="318"/>
      <c r="AY3231" s="318"/>
      <c r="AZ3231" s="318"/>
      <c r="BA3231" s="318"/>
      <c r="BB3231" s="318"/>
      <c r="BC3231" s="318"/>
      <c r="BD3231" s="318"/>
      <c r="BE3231" s="497"/>
      <c r="BF3231" s="497"/>
      <c r="BG3231" s="497"/>
      <c r="BH3231" s="497"/>
      <c r="BI3231" s="497"/>
      <c r="BJ3231" s="497"/>
      <c r="BK3231" s="497"/>
      <c r="BL3231" s="497"/>
      <c r="BM3231" s="497"/>
      <c r="BN3231" s="497"/>
      <c r="BO3231" s="497"/>
      <c r="BP3231" s="306"/>
      <c r="BQ3231" s="496"/>
      <c r="BR3231" s="496"/>
      <c r="BS3231" s="496"/>
      <c r="BT3231" s="496"/>
      <c r="BU3231" s="496"/>
      <c r="BV3231" s="496"/>
    </row>
    <row r="3232" spans="1:74" s="52" customFormat="1" ht="12.75">
      <c r="A3232" s="45">
        <v>2670.080468178493</v>
      </c>
      <c r="B3232" s="46" t="s">
        <v>364</v>
      </c>
      <c r="C3232" s="47" t="s">
        <v>365</v>
      </c>
      <c r="D3232" s="48">
        <v>189.00870689345322</v>
      </c>
      <c r="E3232" s="49">
        <v>39.743049999999997</v>
      </c>
      <c r="F3232" s="49">
        <v>5.3100000000000001E-2</v>
      </c>
      <c r="G3232" s="49">
        <v>12.746449999999999</v>
      </c>
      <c r="H3232" s="49">
        <v>0.33639999999999998</v>
      </c>
      <c r="I3232" s="49">
        <v>0.13980000000000001</v>
      </c>
      <c r="J3232" s="49">
        <v>46.381950000000003</v>
      </c>
      <c r="K3232" s="49">
        <v>0.22209999999999999</v>
      </c>
      <c r="L3232" s="49">
        <v>99.622849999999985</v>
      </c>
      <c r="M3232" s="47"/>
      <c r="N3232" s="50">
        <v>0.99330808899141398</v>
      </c>
      <c r="O3232" s="50">
        <v>1.0492831897071764E-3</v>
      </c>
      <c r="P3232" s="50">
        <v>0.26642073358367352</v>
      </c>
      <c r="Q3232" s="50">
        <v>6.7627394967872331E-3</v>
      </c>
      <c r="R3232" s="50">
        <v>2.959481910153168E-3</v>
      </c>
      <c r="S3232" s="50">
        <v>1.7281455923069446</v>
      </c>
      <c r="T3232" s="50">
        <v>5.9474251504925768E-3</v>
      </c>
      <c r="U3232" s="50">
        <v>3.0045933446291722</v>
      </c>
      <c r="V3232" s="51">
        <v>86.642673641614266</v>
      </c>
      <c r="X3232" s="49">
        <v>0.26</v>
      </c>
      <c r="Y3232" s="49">
        <v>37.9</v>
      </c>
      <c r="Z3232" s="49">
        <v>0.64</v>
      </c>
      <c r="AA3232" s="49">
        <v>5.58</v>
      </c>
      <c r="AB3232" s="49">
        <v>14.83</v>
      </c>
      <c r="AC3232" s="49">
        <v>0.24</v>
      </c>
      <c r="AD3232" s="49">
        <v>2.48</v>
      </c>
      <c r="AE3232" s="312"/>
      <c r="AF3232" s="161" t="s">
        <v>441</v>
      </c>
      <c r="AG3232" s="318">
        <v>30</v>
      </c>
      <c r="AH3232" s="318">
        <v>15</v>
      </c>
      <c r="AI3232" s="318"/>
      <c r="AJ3232" s="318"/>
      <c r="AK3232" s="318"/>
      <c r="AL3232" s="318"/>
      <c r="AM3232" s="318"/>
      <c r="AN3232" s="318"/>
      <c r="AO3232" s="318"/>
      <c r="AP3232" s="318"/>
      <c r="AQ3232" s="318"/>
      <c r="AR3232" s="318"/>
      <c r="AS3232" s="318"/>
      <c r="AT3232" s="318"/>
      <c r="AU3232" s="318"/>
      <c r="AV3232" s="318"/>
      <c r="AW3232" s="318"/>
      <c r="AX3232" s="318"/>
      <c r="AY3232" s="318"/>
      <c r="AZ3232" s="318"/>
      <c r="BA3232" s="318"/>
      <c r="BB3232" s="318"/>
      <c r="BC3232" s="318"/>
      <c r="BD3232" s="318"/>
      <c r="BE3232" s="497"/>
      <c r="BF3232" s="497"/>
      <c r="BG3232" s="497"/>
      <c r="BH3232" s="497"/>
      <c r="BI3232" s="497"/>
      <c r="BJ3232" s="497"/>
      <c r="BK3232" s="497"/>
      <c r="BL3232" s="497"/>
      <c r="BM3232" s="497"/>
      <c r="BN3232" s="497"/>
      <c r="BO3232" s="497"/>
      <c r="BP3232" s="306"/>
      <c r="BQ3232" s="496"/>
      <c r="BR3232" s="496"/>
      <c r="BS3232" s="496"/>
      <c r="BT3232" s="496"/>
      <c r="BU3232" s="496"/>
      <c r="BV3232" s="496"/>
    </row>
    <row r="3233" spans="1:74" s="52" customFormat="1" ht="12.75">
      <c r="A3233" s="45">
        <v>2670.080468178493</v>
      </c>
      <c r="B3233" s="46" t="s">
        <v>364</v>
      </c>
      <c r="C3233" s="47" t="s">
        <v>365</v>
      </c>
      <c r="D3233" s="48">
        <v>196.00870689345322</v>
      </c>
      <c r="E3233" s="49">
        <v>39.743049999999997</v>
      </c>
      <c r="F3233" s="49">
        <v>8.3099999999999993E-2</v>
      </c>
      <c r="G3233" s="49">
        <v>12.967090000000001</v>
      </c>
      <c r="H3233" s="49">
        <v>0.30009999999999998</v>
      </c>
      <c r="I3233" s="49">
        <v>0.1777</v>
      </c>
      <c r="J3233" s="49">
        <v>46.693640000000002</v>
      </c>
      <c r="K3233" s="49">
        <v>0.22600000000000001</v>
      </c>
      <c r="L3233" s="49">
        <v>100.19068</v>
      </c>
      <c r="M3233" s="47"/>
      <c r="N3233" s="50">
        <v>0.98881382274666429</v>
      </c>
      <c r="O3233" s="50">
        <v>1.6346688038270673E-3</v>
      </c>
      <c r="P3233" s="50">
        <v>0.26980615625508764</v>
      </c>
      <c r="Q3233" s="50">
        <v>6.0056943199924733E-3</v>
      </c>
      <c r="R3233" s="50">
        <v>3.7447816737396743E-3</v>
      </c>
      <c r="S3233" s="50">
        <v>1.7318872378523291</v>
      </c>
      <c r="T3233" s="50">
        <v>6.0244779940409037E-3</v>
      </c>
      <c r="U3233" s="50">
        <v>3.0079168396456812</v>
      </c>
      <c r="V3233" s="51">
        <v>86.521104728159528</v>
      </c>
      <c r="X3233" s="49">
        <v>0.26</v>
      </c>
      <c r="Y3233" s="49">
        <v>24.57</v>
      </c>
      <c r="Z3233" s="49">
        <v>0.63</v>
      </c>
      <c r="AA3233" s="49">
        <v>6.14</v>
      </c>
      <c r="AB3233" s="49">
        <v>12.11</v>
      </c>
      <c r="AC3233" s="49">
        <v>0.24</v>
      </c>
      <c r="AD3233" s="49">
        <v>2.4300000000000002</v>
      </c>
      <c r="AE3233" s="312"/>
      <c r="AF3233" s="161" t="s">
        <v>441</v>
      </c>
      <c r="AG3233" s="318">
        <v>30</v>
      </c>
      <c r="AH3233" s="318">
        <v>15</v>
      </c>
      <c r="AI3233" s="318"/>
      <c r="AJ3233" s="318"/>
      <c r="AK3233" s="318"/>
      <c r="AL3233" s="318"/>
      <c r="AM3233" s="318"/>
      <c r="AN3233" s="318"/>
      <c r="AO3233" s="318"/>
      <c r="AP3233" s="318"/>
      <c r="AQ3233" s="318"/>
      <c r="AR3233" s="318"/>
      <c r="AS3233" s="318"/>
      <c r="AT3233" s="318"/>
      <c r="AU3233" s="318"/>
      <c r="AV3233" s="318"/>
      <c r="AW3233" s="318"/>
      <c r="AX3233" s="318"/>
      <c r="AY3233" s="318"/>
      <c r="AZ3233" s="318"/>
      <c r="BA3233" s="318"/>
      <c r="BB3233" s="318"/>
      <c r="BC3233" s="318"/>
      <c r="BD3233" s="318"/>
      <c r="BE3233" s="497"/>
      <c r="BF3233" s="497"/>
      <c r="BG3233" s="497"/>
      <c r="BH3233" s="497"/>
      <c r="BI3233" s="497"/>
      <c r="BJ3233" s="497"/>
      <c r="BK3233" s="497"/>
      <c r="BL3233" s="497"/>
      <c r="BM3233" s="497"/>
      <c r="BN3233" s="497"/>
      <c r="BO3233" s="497"/>
      <c r="BP3233" s="306"/>
      <c r="BQ3233" s="496"/>
      <c r="BR3233" s="496"/>
      <c r="BS3233" s="496"/>
      <c r="BT3233" s="496"/>
      <c r="BU3233" s="496"/>
      <c r="BV3233" s="496"/>
    </row>
    <row r="3234" spans="1:74" s="52" customFormat="1" ht="12.75">
      <c r="A3234" s="45">
        <v>2670.080468178493</v>
      </c>
      <c r="B3234" s="46" t="s">
        <v>364</v>
      </c>
      <c r="C3234" s="47" t="s">
        <v>365</v>
      </c>
      <c r="D3234" s="48">
        <v>203.00870689345322</v>
      </c>
      <c r="E3234" s="49">
        <v>39.712310000000002</v>
      </c>
      <c r="F3234" s="49">
        <v>4.6199999999999998E-2</v>
      </c>
      <c r="G3234" s="49">
        <v>12.82668</v>
      </c>
      <c r="H3234" s="49">
        <v>0.30719999999999997</v>
      </c>
      <c r="I3234" s="49">
        <v>0.16300000000000001</v>
      </c>
      <c r="J3234" s="49">
        <v>46.633310000000002</v>
      </c>
      <c r="K3234" s="49">
        <v>0.22770000000000001</v>
      </c>
      <c r="L3234" s="49">
        <v>99.916399999999996</v>
      </c>
      <c r="M3234" s="47"/>
      <c r="N3234" s="50">
        <v>0.99027434531380887</v>
      </c>
      <c r="O3234" s="50">
        <v>9.1085190025508008E-4</v>
      </c>
      <c r="P3234" s="50">
        <v>0.26748573876813114</v>
      </c>
      <c r="Q3234" s="50">
        <v>6.1616280993578654E-3</v>
      </c>
      <c r="R3234" s="50">
        <v>3.4427360065259413E-3</v>
      </c>
      <c r="S3234" s="50">
        <v>1.7335451852037813</v>
      </c>
      <c r="T3234" s="50">
        <v>6.0834655938215203E-3</v>
      </c>
      <c r="U3234" s="50">
        <v>3.007903950885682</v>
      </c>
      <c r="V3234" s="51">
        <v>86.632603446368037</v>
      </c>
      <c r="X3234" s="49">
        <v>0.26</v>
      </c>
      <c r="Y3234" s="49">
        <v>41.74</v>
      </c>
      <c r="Z3234" s="49">
        <v>0.64</v>
      </c>
      <c r="AA3234" s="49">
        <v>6.07</v>
      </c>
      <c r="AB3234" s="49">
        <v>13.09</v>
      </c>
      <c r="AC3234" s="49">
        <v>0.24</v>
      </c>
      <c r="AD3234" s="49">
        <v>2.39</v>
      </c>
      <c r="AE3234" s="312"/>
      <c r="AF3234" s="161" t="s">
        <v>441</v>
      </c>
      <c r="AG3234" s="318">
        <v>30</v>
      </c>
      <c r="AH3234" s="318">
        <v>15</v>
      </c>
      <c r="AI3234" s="318"/>
      <c r="AJ3234" s="318"/>
      <c r="AK3234" s="318"/>
      <c r="AL3234" s="318"/>
      <c r="AM3234" s="318"/>
      <c r="AN3234" s="318"/>
      <c r="AO3234" s="318"/>
      <c r="AP3234" s="318"/>
      <c r="AQ3234" s="318"/>
      <c r="AR3234" s="318"/>
      <c r="AS3234" s="318"/>
      <c r="AT3234" s="318"/>
      <c r="AU3234" s="318"/>
      <c r="AV3234" s="318"/>
      <c r="AW3234" s="318"/>
      <c r="AX3234" s="318"/>
      <c r="AY3234" s="318"/>
      <c r="AZ3234" s="318"/>
      <c r="BA3234" s="318"/>
      <c r="BB3234" s="318"/>
      <c r="BC3234" s="318"/>
      <c r="BD3234" s="318"/>
      <c r="BE3234" s="497"/>
      <c r="BF3234" s="497"/>
      <c r="BG3234" s="497"/>
      <c r="BH3234" s="497"/>
      <c r="BI3234" s="497"/>
      <c r="BJ3234" s="497"/>
      <c r="BK3234" s="497"/>
      <c r="BL3234" s="497"/>
      <c r="BM3234" s="497"/>
      <c r="BN3234" s="497"/>
      <c r="BO3234" s="497"/>
      <c r="BP3234" s="306"/>
      <c r="BQ3234" s="496"/>
      <c r="BR3234" s="496"/>
      <c r="BS3234" s="496"/>
      <c r="BT3234" s="496"/>
      <c r="BU3234" s="496"/>
      <c r="BV3234" s="496"/>
    </row>
    <row r="3235" spans="1:74" s="52" customFormat="1" ht="12.75">
      <c r="A3235" s="45">
        <v>2670.080468178493</v>
      </c>
      <c r="B3235" s="46" t="s">
        <v>364</v>
      </c>
      <c r="C3235" s="47" t="s">
        <v>365</v>
      </c>
      <c r="D3235" s="48">
        <v>210.00870689345322</v>
      </c>
      <c r="E3235" s="49">
        <v>39.681579999999997</v>
      </c>
      <c r="F3235" s="49">
        <v>7.1900000000000006E-2</v>
      </c>
      <c r="G3235" s="49">
        <v>12.816649999999999</v>
      </c>
      <c r="H3235" s="49">
        <v>0.30330000000000001</v>
      </c>
      <c r="I3235" s="49">
        <v>0.18690000000000001</v>
      </c>
      <c r="J3235" s="49">
        <v>46.703690000000002</v>
      </c>
      <c r="K3235" s="49">
        <v>0.22090000000000001</v>
      </c>
      <c r="L3235" s="49">
        <v>99.984919999999988</v>
      </c>
      <c r="M3235" s="47"/>
      <c r="N3235" s="50">
        <v>0.98885553149381356</v>
      </c>
      <c r="O3235" s="50">
        <v>1.4166031285114101E-3</v>
      </c>
      <c r="P3235" s="50">
        <v>0.26710032091273378</v>
      </c>
      <c r="Q3235" s="50">
        <v>6.0793926464537936E-3</v>
      </c>
      <c r="R3235" s="50">
        <v>3.9449266425275265E-3</v>
      </c>
      <c r="S3235" s="50">
        <v>1.7350165894657641</v>
      </c>
      <c r="T3235" s="50">
        <v>5.8978979593593168E-3</v>
      </c>
      <c r="U3235" s="50">
        <v>3.0083112622491637</v>
      </c>
      <c r="V3235" s="51">
        <v>86.65910469422893</v>
      </c>
      <c r="X3235" s="49">
        <v>0.26</v>
      </c>
      <c r="Y3235" s="49">
        <v>27.41</v>
      </c>
      <c r="Z3235" s="49">
        <v>0.64</v>
      </c>
      <c r="AA3235" s="49">
        <v>6.12</v>
      </c>
      <c r="AB3235" s="49">
        <v>11.34</v>
      </c>
      <c r="AC3235" s="49">
        <v>0.24</v>
      </c>
      <c r="AD3235" s="49">
        <v>2.4700000000000002</v>
      </c>
      <c r="AE3235" s="312"/>
      <c r="AF3235" s="161" t="s">
        <v>441</v>
      </c>
      <c r="AG3235" s="318">
        <v>30</v>
      </c>
      <c r="AH3235" s="318">
        <v>15</v>
      </c>
      <c r="AI3235" s="318"/>
      <c r="AJ3235" s="318"/>
      <c r="AK3235" s="318"/>
      <c r="AL3235" s="318"/>
      <c r="AM3235" s="318"/>
      <c r="AN3235" s="318"/>
      <c r="AO3235" s="318"/>
      <c r="AP3235" s="318"/>
      <c r="AQ3235" s="318"/>
      <c r="AR3235" s="318"/>
      <c r="AS3235" s="318"/>
      <c r="AT3235" s="318"/>
      <c r="AU3235" s="318"/>
      <c r="AV3235" s="318"/>
      <c r="AW3235" s="318"/>
      <c r="AX3235" s="318"/>
      <c r="AY3235" s="318"/>
      <c r="AZ3235" s="318"/>
      <c r="BA3235" s="318"/>
      <c r="BB3235" s="318"/>
      <c r="BC3235" s="318"/>
      <c r="BD3235" s="318"/>
      <c r="BE3235" s="497"/>
      <c r="BF3235" s="497"/>
      <c r="BG3235" s="497"/>
      <c r="BH3235" s="497"/>
      <c r="BI3235" s="497"/>
      <c r="BJ3235" s="497"/>
      <c r="BK3235" s="497"/>
      <c r="BL3235" s="497"/>
      <c r="BM3235" s="497"/>
      <c r="BN3235" s="497"/>
      <c r="BO3235" s="497"/>
      <c r="BP3235" s="306"/>
      <c r="BQ3235" s="496"/>
      <c r="BR3235" s="496"/>
      <c r="BS3235" s="496"/>
      <c r="BT3235" s="496"/>
      <c r="BU3235" s="496"/>
      <c r="BV3235" s="496"/>
    </row>
    <row r="3236" spans="1:74" s="52" customFormat="1" ht="12.75">
      <c r="A3236" s="45">
        <v>2670.080468178493</v>
      </c>
      <c r="B3236" s="46" t="s">
        <v>364</v>
      </c>
      <c r="C3236" s="47" t="s">
        <v>365</v>
      </c>
      <c r="D3236" s="48">
        <v>217.00870689345322</v>
      </c>
      <c r="E3236" s="49">
        <v>39.886490000000002</v>
      </c>
      <c r="F3236" s="49">
        <v>7.8399999999999997E-2</v>
      </c>
      <c r="G3236" s="49">
        <v>12.936999999999999</v>
      </c>
      <c r="H3236" s="49">
        <v>0.33289999999999997</v>
      </c>
      <c r="I3236" s="49">
        <v>0.17860000000000001</v>
      </c>
      <c r="J3236" s="49">
        <v>46.764020000000002</v>
      </c>
      <c r="K3236" s="49">
        <v>0.23300000000000001</v>
      </c>
      <c r="L3236" s="49">
        <v>100.41041000000001</v>
      </c>
      <c r="M3236" s="47"/>
      <c r="N3236" s="50">
        <v>0.98998030561688588</v>
      </c>
      <c r="O3236" s="50">
        <v>1.5384812669540719E-3</v>
      </c>
      <c r="P3236" s="50">
        <v>0.26852845117147539</v>
      </c>
      <c r="Q3236" s="50">
        <v>6.6459707002976308E-3</v>
      </c>
      <c r="R3236" s="50">
        <v>3.7546367661573455E-3</v>
      </c>
      <c r="S3236" s="50">
        <v>1.7302988450368997</v>
      </c>
      <c r="T3236" s="50">
        <v>6.1960412905357814E-3</v>
      </c>
      <c r="U3236" s="50">
        <v>3.0069427318492061</v>
      </c>
      <c r="V3236" s="51">
        <v>86.565700214277967</v>
      </c>
      <c r="X3236" s="49">
        <v>0.26</v>
      </c>
      <c r="Y3236" s="49">
        <v>24.88</v>
      </c>
      <c r="Z3236" s="49">
        <v>0.64</v>
      </c>
      <c r="AA3236" s="49">
        <v>5.64</v>
      </c>
      <c r="AB3236" s="49">
        <v>12.44</v>
      </c>
      <c r="AC3236" s="49">
        <v>0.24</v>
      </c>
      <c r="AD3236" s="49">
        <v>2.38</v>
      </c>
      <c r="AE3236" s="312"/>
      <c r="AF3236" s="161" t="s">
        <v>441</v>
      </c>
      <c r="AG3236" s="318">
        <v>30</v>
      </c>
      <c r="AH3236" s="318">
        <v>15</v>
      </c>
      <c r="AI3236" s="318"/>
      <c r="AJ3236" s="318"/>
      <c r="AK3236" s="318"/>
      <c r="AL3236" s="318"/>
      <c r="AM3236" s="318"/>
      <c r="AN3236" s="318"/>
      <c r="AO3236" s="318"/>
      <c r="AP3236" s="318"/>
      <c r="AQ3236" s="318"/>
      <c r="AR3236" s="318"/>
      <c r="AS3236" s="318"/>
      <c r="AT3236" s="318"/>
      <c r="AU3236" s="318"/>
      <c r="AV3236" s="318"/>
      <c r="AW3236" s="318"/>
      <c r="AX3236" s="318"/>
      <c r="AY3236" s="318"/>
      <c r="AZ3236" s="318"/>
      <c r="BA3236" s="318"/>
      <c r="BB3236" s="318"/>
      <c r="BC3236" s="318"/>
      <c r="BD3236" s="318"/>
      <c r="BE3236" s="497"/>
      <c r="BF3236" s="497"/>
      <c r="BG3236" s="497"/>
      <c r="BH3236" s="497"/>
      <c r="BI3236" s="497"/>
      <c r="BJ3236" s="497"/>
      <c r="BK3236" s="497"/>
      <c r="BL3236" s="497"/>
      <c r="BM3236" s="497"/>
      <c r="BN3236" s="497"/>
      <c r="BO3236" s="497"/>
      <c r="BP3236" s="306"/>
      <c r="BQ3236" s="496"/>
      <c r="BR3236" s="496"/>
      <c r="BS3236" s="496"/>
      <c r="BT3236" s="496"/>
      <c r="BU3236" s="496"/>
      <c r="BV3236" s="496"/>
    </row>
    <row r="3237" spans="1:74" s="52" customFormat="1" ht="12.75">
      <c r="A3237" s="45">
        <v>2670.080468178493</v>
      </c>
      <c r="B3237" s="46" t="s">
        <v>364</v>
      </c>
      <c r="C3237" s="47" t="s">
        <v>365</v>
      </c>
      <c r="D3237" s="48">
        <v>224.00870689345322</v>
      </c>
      <c r="E3237" s="49">
        <v>39.75329</v>
      </c>
      <c r="F3237" s="49">
        <v>8.2699999999999996E-2</v>
      </c>
      <c r="G3237" s="49">
        <v>12.746449999999999</v>
      </c>
      <c r="H3237" s="49">
        <v>0.32129999999999997</v>
      </c>
      <c r="I3237" s="49">
        <v>0.1928</v>
      </c>
      <c r="J3237" s="49">
        <v>46.80424</v>
      </c>
      <c r="K3237" s="49">
        <v>0.22539999999999999</v>
      </c>
      <c r="L3237" s="49">
        <v>100.12617999999999</v>
      </c>
      <c r="M3237" s="47"/>
      <c r="N3237" s="50">
        <v>0.98888966460243044</v>
      </c>
      <c r="O3237" s="50">
        <v>1.6265060596476057E-3</v>
      </c>
      <c r="P3237" s="50">
        <v>0.26516732148135169</v>
      </c>
      <c r="Q3237" s="50">
        <v>6.4287920636419147E-3</v>
      </c>
      <c r="R3237" s="50">
        <v>4.0622582540364932E-3</v>
      </c>
      <c r="S3237" s="50">
        <v>1.7356753839992818</v>
      </c>
      <c r="T3237" s="50">
        <v>6.0073968178847121E-3</v>
      </c>
      <c r="U3237" s="50">
        <v>3.0078573232782748</v>
      </c>
      <c r="V3237" s="51">
        <v>86.747218021935694</v>
      </c>
      <c r="X3237" s="49">
        <v>0.26</v>
      </c>
      <c r="Y3237" s="49">
        <v>22.93</v>
      </c>
      <c r="Z3237" s="49">
        <v>0.64</v>
      </c>
      <c r="AA3237" s="49">
        <v>5.77</v>
      </c>
      <c r="AB3237" s="49">
        <v>10.93</v>
      </c>
      <c r="AC3237" s="49">
        <v>0.24</v>
      </c>
      <c r="AD3237" s="49">
        <v>2.4300000000000002</v>
      </c>
      <c r="AE3237" s="312"/>
      <c r="AF3237" s="161" t="s">
        <v>441</v>
      </c>
      <c r="AG3237" s="318">
        <v>30</v>
      </c>
      <c r="AH3237" s="318">
        <v>15</v>
      </c>
      <c r="AI3237" s="318"/>
      <c r="AJ3237" s="318"/>
      <c r="AK3237" s="318"/>
      <c r="AL3237" s="318"/>
      <c r="AM3237" s="318"/>
      <c r="AN3237" s="318"/>
      <c r="AO3237" s="318"/>
      <c r="AP3237" s="318"/>
      <c r="AQ3237" s="318"/>
      <c r="AR3237" s="318"/>
      <c r="AS3237" s="318"/>
      <c r="AT3237" s="318"/>
      <c r="AU3237" s="318"/>
      <c r="AV3237" s="318"/>
      <c r="AW3237" s="318"/>
      <c r="AX3237" s="318"/>
      <c r="AY3237" s="318"/>
      <c r="AZ3237" s="318"/>
      <c r="BA3237" s="318"/>
      <c r="BB3237" s="318"/>
      <c r="BC3237" s="318"/>
      <c r="BD3237" s="318"/>
      <c r="BE3237" s="497"/>
      <c r="BF3237" s="497"/>
      <c r="BG3237" s="497"/>
      <c r="BH3237" s="497"/>
      <c r="BI3237" s="497"/>
      <c r="BJ3237" s="497"/>
      <c r="BK3237" s="497"/>
      <c r="BL3237" s="497"/>
      <c r="BM3237" s="497"/>
      <c r="BN3237" s="497"/>
      <c r="BO3237" s="497"/>
      <c r="BP3237" s="306"/>
      <c r="BQ3237" s="496"/>
      <c r="BR3237" s="496"/>
      <c r="BS3237" s="496"/>
      <c r="BT3237" s="496"/>
      <c r="BU3237" s="496"/>
      <c r="BV3237" s="496"/>
    </row>
    <row r="3238" spans="1:74" s="52" customFormat="1" ht="12.75">
      <c r="A3238" s="45">
        <v>2670.080468178493</v>
      </c>
      <c r="B3238" s="46" t="s">
        <v>364</v>
      </c>
      <c r="C3238" s="47" t="s">
        <v>365</v>
      </c>
      <c r="D3238" s="48">
        <v>231.00870689345322</v>
      </c>
      <c r="E3238" s="49">
        <v>39.988939999999999</v>
      </c>
      <c r="F3238" s="49">
        <v>7.46E-2</v>
      </c>
      <c r="G3238" s="49">
        <v>12.926970000000001</v>
      </c>
      <c r="H3238" s="49">
        <v>0.30819999999999997</v>
      </c>
      <c r="I3238" s="49">
        <v>0.1583</v>
      </c>
      <c r="J3238" s="49">
        <v>46.552869999999999</v>
      </c>
      <c r="K3238" s="49">
        <v>0.22189999999999999</v>
      </c>
      <c r="L3238" s="49">
        <v>100.23178</v>
      </c>
      <c r="M3238" s="47"/>
      <c r="N3238" s="50">
        <v>0.99360962543994635</v>
      </c>
      <c r="O3238" s="50">
        <v>1.4655145691345921E-3</v>
      </c>
      <c r="P3238" s="50">
        <v>0.26861399292689364</v>
      </c>
      <c r="Q3238" s="50">
        <v>6.159598782727491E-3</v>
      </c>
      <c r="R3238" s="50">
        <v>3.3315209742755042E-3</v>
      </c>
      <c r="S3238" s="50">
        <v>1.7243717679660864</v>
      </c>
      <c r="T3238" s="50">
        <v>5.9073247627201529E-3</v>
      </c>
      <c r="U3238" s="50">
        <v>3.0034593454217835</v>
      </c>
      <c r="V3238" s="51">
        <v>86.522031506811274</v>
      </c>
      <c r="X3238" s="49">
        <v>0.26</v>
      </c>
      <c r="Y3238" s="49">
        <v>26.41</v>
      </c>
      <c r="Z3238" s="49">
        <v>0.64</v>
      </c>
      <c r="AA3238" s="49">
        <v>6.1</v>
      </c>
      <c r="AB3238" s="49">
        <v>13.25</v>
      </c>
      <c r="AC3238" s="49">
        <v>0.24</v>
      </c>
      <c r="AD3238" s="49">
        <v>2.46</v>
      </c>
      <c r="AE3238" s="312"/>
      <c r="AF3238" s="161" t="s">
        <v>441</v>
      </c>
      <c r="AG3238" s="318">
        <v>30</v>
      </c>
      <c r="AH3238" s="318">
        <v>15</v>
      </c>
      <c r="AI3238" s="318"/>
      <c r="AJ3238" s="318"/>
      <c r="AK3238" s="318"/>
      <c r="AL3238" s="318"/>
      <c r="AM3238" s="318"/>
      <c r="AN3238" s="318"/>
      <c r="AO3238" s="318"/>
      <c r="AP3238" s="318"/>
      <c r="AQ3238" s="318"/>
      <c r="AR3238" s="318"/>
      <c r="AS3238" s="318"/>
      <c r="AT3238" s="318"/>
      <c r="AU3238" s="318"/>
      <c r="AV3238" s="318"/>
      <c r="AW3238" s="318"/>
      <c r="AX3238" s="318"/>
      <c r="AY3238" s="318"/>
      <c r="AZ3238" s="318"/>
      <c r="BA3238" s="318"/>
      <c r="BB3238" s="318"/>
      <c r="BC3238" s="318"/>
      <c r="BD3238" s="318"/>
      <c r="BE3238" s="497"/>
      <c r="BF3238" s="497"/>
      <c r="BG3238" s="497"/>
      <c r="BH3238" s="497"/>
      <c r="BI3238" s="497"/>
      <c r="BJ3238" s="497"/>
      <c r="BK3238" s="497"/>
      <c r="BL3238" s="497"/>
      <c r="BM3238" s="497"/>
      <c r="BN3238" s="497"/>
      <c r="BO3238" s="497"/>
      <c r="BP3238" s="306"/>
      <c r="BQ3238" s="496"/>
      <c r="BR3238" s="496"/>
      <c r="BS3238" s="496"/>
      <c r="BT3238" s="496"/>
      <c r="BU3238" s="496"/>
      <c r="BV3238" s="496"/>
    </row>
    <row r="3239" spans="1:74" s="52" customFormat="1" ht="12.75">
      <c r="A3239" s="45">
        <v>2670.080468178493</v>
      </c>
      <c r="B3239" s="46" t="s">
        <v>364</v>
      </c>
      <c r="C3239" s="47" t="s">
        <v>365</v>
      </c>
      <c r="D3239" s="48">
        <v>238.00870689345322</v>
      </c>
      <c r="E3239" s="49">
        <v>39.896740000000001</v>
      </c>
      <c r="F3239" s="49">
        <v>2.8899999999999999E-2</v>
      </c>
      <c r="G3239" s="49">
        <v>12.736420000000001</v>
      </c>
      <c r="H3239" s="49">
        <v>0.31909999999999999</v>
      </c>
      <c r="I3239" s="49">
        <v>0.1411</v>
      </c>
      <c r="J3239" s="49">
        <v>46.562930000000001</v>
      </c>
      <c r="K3239" s="49">
        <v>0.22489999999999999</v>
      </c>
      <c r="L3239" s="49">
        <v>99.910090000000011</v>
      </c>
      <c r="M3239" s="47"/>
      <c r="N3239" s="50">
        <v>0.99403399486453714</v>
      </c>
      <c r="O3239" s="50">
        <v>5.6929462618085036E-4</v>
      </c>
      <c r="P3239" s="50">
        <v>0.2653793906680309</v>
      </c>
      <c r="Q3239" s="50">
        <v>6.394911271690876E-3</v>
      </c>
      <c r="R3239" s="50">
        <v>2.9776700963884948E-3</v>
      </c>
      <c r="S3239" s="50">
        <v>1.729468565685127</v>
      </c>
      <c r="T3239" s="50">
        <v>6.0035886711458453E-3</v>
      </c>
      <c r="U3239" s="50">
        <v>3.0048274158831005</v>
      </c>
      <c r="V3239" s="51">
        <v>86.6967610326965</v>
      </c>
      <c r="X3239" s="49">
        <v>0.26</v>
      </c>
      <c r="Y3239" s="49">
        <v>66.010000000000005</v>
      </c>
      <c r="Z3239" s="49">
        <v>0.64</v>
      </c>
      <c r="AA3239" s="49">
        <v>5.88</v>
      </c>
      <c r="AB3239" s="49">
        <v>14.82</v>
      </c>
      <c r="AC3239" s="49">
        <v>0.24</v>
      </c>
      <c r="AD3239" s="49">
        <v>2.42</v>
      </c>
      <c r="AE3239" s="312"/>
      <c r="AF3239" s="161" t="s">
        <v>441</v>
      </c>
      <c r="AG3239" s="318">
        <v>30</v>
      </c>
      <c r="AH3239" s="318">
        <v>15</v>
      </c>
      <c r="AI3239" s="318"/>
      <c r="AJ3239" s="318"/>
      <c r="AK3239" s="318"/>
      <c r="AL3239" s="318"/>
      <c r="AM3239" s="318"/>
      <c r="AN3239" s="318"/>
      <c r="AO3239" s="318"/>
      <c r="AP3239" s="318"/>
      <c r="AQ3239" s="318"/>
      <c r="AR3239" s="318"/>
      <c r="AS3239" s="318"/>
      <c r="AT3239" s="318"/>
      <c r="AU3239" s="318"/>
      <c r="AV3239" s="318"/>
      <c r="AW3239" s="318"/>
      <c r="AX3239" s="318"/>
      <c r="AY3239" s="318"/>
      <c r="AZ3239" s="318"/>
      <c r="BA3239" s="318"/>
      <c r="BB3239" s="318"/>
      <c r="BC3239" s="318"/>
      <c r="BD3239" s="318"/>
      <c r="BE3239" s="497"/>
      <c r="BF3239" s="497"/>
      <c r="BG3239" s="497"/>
      <c r="BH3239" s="497"/>
      <c r="BI3239" s="497"/>
      <c r="BJ3239" s="497"/>
      <c r="BK3239" s="497"/>
      <c r="BL3239" s="497"/>
      <c r="BM3239" s="497"/>
      <c r="BN3239" s="497"/>
      <c r="BO3239" s="497"/>
      <c r="BP3239" s="306"/>
      <c r="BQ3239" s="496"/>
      <c r="BR3239" s="496"/>
      <c r="BS3239" s="496"/>
      <c r="BT3239" s="496"/>
      <c r="BU3239" s="496"/>
      <c r="BV3239" s="496"/>
    </row>
    <row r="3240" spans="1:74" s="52" customFormat="1" ht="12.75">
      <c r="A3240" s="45"/>
      <c r="B3240" s="46"/>
      <c r="C3240" s="47"/>
      <c r="D3240" s="48"/>
      <c r="E3240" s="49"/>
      <c r="F3240" s="49"/>
      <c r="G3240" s="49"/>
      <c r="H3240" s="49"/>
      <c r="I3240" s="49"/>
      <c r="J3240" s="49"/>
      <c r="K3240" s="49"/>
      <c r="L3240" s="49"/>
      <c r="M3240" s="47"/>
      <c r="N3240" s="50"/>
      <c r="O3240" s="50"/>
      <c r="P3240" s="50"/>
      <c r="Q3240" s="50"/>
      <c r="R3240" s="50"/>
      <c r="S3240" s="50"/>
      <c r="T3240" s="50"/>
      <c r="U3240" s="50"/>
      <c r="V3240" s="51"/>
      <c r="AE3240" s="312"/>
      <c r="AF3240" s="312"/>
      <c r="AG3240" s="312"/>
      <c r="AH3240" s="312"/>
      <c r="AI3240" s="312"/>
      <c r="AJ3240" s="312"/>
      <c r="AK3240" s="312"/>
      <c r="AL3240" s="312"/>
      <c r="AM3240" s="312"/>
      <c r="AN3240" s="312"/>
      <c r="AO3240" s="312"/>
      <c r="AP3240" s="312"/>
      <c r="AQ3240" s="312"/>
      <c r="AR3240" s="312"/>
      <c r="AS3240" s="312"/>
      <c r="AT3240" s="312"/>
      <c r="AU3240" s="312"/>
      <c r="AV3240" s="312"/>
      <c r="AW3240" s="312"/>
      <c r="AX3240" s="312"/>
      <c r="AY3240" s="312"/>
      <c r="AZ3240" s="312"/>
      <c r="BA3240" s="312"/>
      <c r="BB3240" s="312"/>
      <c r="BC3240" s="312"/>
      <c r="BD3240" s="312"/>
      <c r="BE3240" s="306"/>
      <c r="BF3240" s="306"/>
      <c r="BG3240" s="306"/>
      <c r="BH3240" s="306"/>
      <c r="BI3240" s="306"/>
      <c r="BJ3240" s="306"/>
      <c r="BK3240" s="306"/>
      <c r="BL3240" s="306"/>
      <c r="BM3240" s="306"/>
      <c r="BN3240" s="306"/>
      <c r="BO3240" s="306"/>
      <c r="BP3240" s="306"/>
      <c r="BQ3240" s="496"/>
      <c r="BR3240" s="496"/>
      <c r="BS3240" s="496"/>
      <c r="BT3240" s="496"/>
      <c r="BU3240" s="496"/>
      <c r="BV3240" s="496"/>
    </row>
    <row r="3241" spans="1:74" s="52" customFormat="1" ht="12.75">
      <c r="A3241" s="45">
        <v>2670.080468178493</v>
      </c>
      <c r="B3241" s="46" t="s">
        <v>364</v>
      </c>
      <c r="C3241" s="47" t="s">
        <v>366</v>
      </c>
      <c r="D3241" s="48">
        <v>0</v>
      </c>
      <c r="E3241" s="49">
        <v>39.76099</v>
      </c>
      <c r="F3241" s="49">
        <v>2.98E-2</v>
      </c>
      <c r="G3241" s="49">
        <v>16.648900000000001</v>
      </c>
      <c r="H3241" s="49">
        <v>0.25230000000000002</v>
      </c>
      <c r="I3241" s="49">
        <v>0.23669999999999999</v>
      </c>
      <c r="J3241" s="49">
        <v>44.02008</v>
      </c>
      <c r="K3241" s="49">
        <v>0.2414</v>
      </c>
      <c r="L3241" s="49">
        <v>101.23076999999999</v>
      </c>
      <c r="M3241" s="47"/>
      <c r="N3241" s="50">
        <v>0.99444000846820313</v>
      </c>
      <c r="O3241" s="50">
        <v>5.8926829979314159E-4</v>
      </c>
      <c r="P3241" s="50">
        <v>0.34822739828295524</v>
      </c>
      <c r="Q3241" s="50">
        <v>5.0755433595086451E-3</v>
      </c>
      <c r="R3241" s="50">
        <v>5.0142432262218952E-3</v>
      </c>
      <c r="S3241" s="50">
        <v>1.6412728006069213</v>
      </c>
      <c r="T3241" s="50">
        <v>6.4686896078432927E-3</v>
      </c>
      <c r="U3241" s="50">
        <v>3.0019075891426827</v>
      </c>
      <c r="V3241" s="51">
        <v>82.496739709940059</v>
      </c>
      <c r="X3241" s="315">
        <v>0.05</v>
      </c>
      <c r="Y3241" s="315">
        <v>11.27</v>
      </c>
      <c r="Z3241" s="315">
        <v>0.12</v>
      </c>
      <c r="AA3241" s="315">
        <v>1.42</v>
      </c>
      <c r="AB3241" s="315">
        <v>2.89</v>
      </c>
      <c r="AC3241" s="315">
        <v>0.06</v>
      </c>
      <c r="AD3241" s="315">
        <v>0.44</v>
      </c>
      <c r="AE3241" s="312"/>
      <c r="AF3241" s="161" t="s">
        <v>1697</v>
      </c>
      <c r="AG3241" s="318">
        <v>30</v>
      </c>
      <c r="AH3241" s="318">
        <v>15</v>
      </c>
      <c r="AI3241" s="318"/>
      <c r="AJ3241" s="318"/>
      <c r="AK3241" s="318"/>
      <c r="AL3241" s="318"/>
      <c r="AM3241" s="318"/>
      <c r="AN3241" s="318"/>
      <c r="AO3241" s="318"/>
      <c r="AP3241" s="318"/>
      <c r="AQ3241" s="318"/>
      <c r="AR3241" s="318"/>
      <c r="AS3241" s="318"/>
      <c r="AT3241" s="318"/>
      <c r="AU3241" s="318"/>
      <c r="AV3241" s="318"/>
      <c r="AW3241" s="318"/>
      <c r="AX3241" s="318"/>
      <c r="AY3241" s="318"/>
      <c r="AZ3241" s="318"/>
      <c r="BA3241" s="318"/>
      <c r="BB3241" s="318"/>
      <c r="BC3241" s="318"/>
      <c r="BD3241" s="318"/>
      <c r="BE3241" s="497"/>
      <c r="BF3241" s="497"/>
      <c r="BG3241" s="497"/>
      <c r="BH3241" s="497"/>
      <c r="BI3241" s="497"/>
      <c r="BJ3241" s="497"/>
      <c r="BK3241" s="497"/>
      <c r="BL3241" s="497"/>
      <c r="BM3241" s="497"/>
      <c r="BN3241" s="497"/>
      <c r="BO3241" s="497"/>
      <c r="BP3241" s="306"/>
      <c r="BQ3241" s="496"/>
      <c r="BR3241" s="496"/>
      <c r="BS3241" s="496"/>
      <c r="BT3241" s="496"/>
      <c r="BU3241" s="496"/>
      <c r="BV3241" s="496"/>
    </row>
    <row r="3242" spans="1:74" s="52" customFormat="1" ht="12.75">
      <c r="A3242" s="45">
        <v>2670.080468178493</v>
      </c>
      <c r="B3242" s="46" t="s">
        <v>364</v>
      </c>
      <c r="C3242" s="47" t="s">
        <v>366</v>
      </c>
      <c r="D3242" s="48">
        <v>32.425127430572871</v>
      </c>
      <c r="E3242" s="49">
        <v>40.25076</v>
      </c>
      <c r="F3242" s="49">
        <v>6.6799999999999998E-2</v>
      </c>
      <c r="G3242" s="49">
        <v>13.411060000000001</v>
      </c>
      <c r="H3242" s="49">
        <v>0.29070000000000001</v>
      </c>
      <c r="I3242" s="49">
        <v>0.18260000000000001</v>
      </c>
      <c r="J3242" s="49">
        <v>46.246319999999997</v>
      </c>
      <c r="K3242" s="49">
        <v>0.21290000000000001</v>
      </c>
      <c r="L3242" s="49">
        <v>100.71354000000001</v>
      </c>
      <c r="M3242" s="47"/>
      <c r="N3242" s="50">
        <v>0.99627820638502718</v>
      </c>
      <c r="O3242" s="50">
        <v>1.3072493145707637E-3</v>
      </c>
      <c r="P3242" s="50">
        <v>0.27760395218041528</v>
      </c>
      <c r="Q3242" s="50">
        <v>5.7875595068735373E-3</v>
      </c>
      <c r="R3242" s="50">
        <v>3.8281862379740072E-3</v>
      </c>
      <c r="S3242" s="50">
        <v>1.7064449039160563</v>
      </c>
      <c r="T3242" s="50">
        <v>5.6459867439884927E-3</v>
      </c>
      <c r="U3242" s="50">
        <v>2.9982836947195541</v>
      </c>
      <c r="V3242" s="51">
        <v>86.008209861999632</v>
      </c>
      <c r="X3242" s="315">
        <v>0.05</v>
      </c>
      <c r="Y3242" s="315">
        <v>5.2</v>
      </c>
      <c r="Z3242" s="315">
        <v>0.14000000000000001</v>
      </c>
      <c r="AA3242" s="315">
        <v>1.23</v>
      </c>
      <c r="AB3242" s="315">
        <v>3.59</v>
      </c>
      <c r="AC3242" s="315">
        <v>0.05</v>
      </c>
      <c r="AD3242" s="315">
        <v>0.48</v>
      </c>
      <c r="AE3242" s="312"/>
      <c r="AF3242" s="161" t="s">
        <v>1697</v>
      </c>
      <c r="AG3242" s="318">
        <v>30</v>
      </c>
      <c r="AH3242" s="318">
        <v>15</v>
      </c>
      <c r="AI3242" s="318"/>
      <c r="AJ3242" s="318"/>
      <c r="AK3242" s="318"/>
      <c r="AL3242" s="318"/>
      <c r="AM3242" s="318"/>
      <c r="AN3242" s="318"/>
      <c r="AO3242" s="318"/>
      <c r="AP3242" s="318"/>
      <c r="AQ3242" s="318"/>
      <c r="AR3242" s="318"/>
      <c r="AS3242" s="318"/>
      <c r="AT3242" s="318"/>
      <c r="AU3242" s="318"/>
      <c r="AV3242" s="318"/>
      <c r="AW3242" s="318"/>
      <c r="AX3242" s="318"/>
      <c r="AY3242" s="318"/>
      <c r="AZ3242" s="318"/>
      <c r="BA3242" s="318"/>
      <c r="BB3242" s="318"/>
      <c r="BC3242" s="318"/>
      <c r="BD3242" s="318"/>
      <c r="BE3242" s="497"/>
      <c r="BF3242" s="497"/>
      <c r="BG3242" s="497"/>
      <c r="BH3242" s="497"/>
      <c r="BI3242" s="497"/>
      <c r="BJ3242" s="497"/>
      <c r="BK3242" s="497"/>
      <c r="BL3242" s="497"/>
      <c r="BM3242" s="497"/>
      <c r="BN3242" s="497"/>
      <c r="BO3242" s="497"/>
      <c r="BP3242" s="306"/>
      <c r="BQ3242" s="496"/>
      <c r="BR3242" s="496"/>
      <c r="BS3242" s="496"/>
      <c r="BT3242" s="496"/>
      <c r="BU3242" s="496"/>
      <c r="BV3242" s="496"/>
    </row>
    <row r="3243" spans="1:74" s="52" customFormat="1" ht="12.75">
      <c r="A3243" s="45">
        <v>2670.080468178493</v>
      </c>
      <c r="B3243" s="46" t="s">
        <v>364</v>
      </c>
      <c r="C3243" s="47" t="s">
        <v>366</v>
      </c>
      <c r="D3243" s="48">
        <v>64.845127430572873</v>
      </c>
      <c r="E3243" s="49">
        <v>40.570610000000002</v>
      </c>
      <c r="F3243" s="49">
        <v>8.6099999999999996E-2</v>
      </c>
      <c r="G3243" s="49">
        <v>12.33178</v>
      </c>
      <c r="H3243" s="49">
        <v>0.31209999999999999</v>
      </c>
      <c r="I3243" s="49">
        <v>0.17280000000000001</v>
      </c>
      <c r="J3243" s="49">
        <v>47.255540000000003</v>
      </c>
      <c r="K3243" s="49">
        <v>0.2162</v>
      </c>
      <c r="L3243" s="49">
        <v>101.01973000000001</v>
      </c>
      <c r="M3243" s="47"/>
      <c r="N3243" s="50">
        <v>0.99574064874635682</v>
      </c>
      <c r="O3243" s="50">
        <v>1.6707569079934218E-3</v>
      </c>
      <c r="P3243" s="50">
        <v>0.25311417141517223</v>
      </c>
      <c r="Q3243" s="50">
        <v>6.1613000629339191E-3</v>
      </c>
      <c r="R3243" s="50">
        <v>3.5922303375724501E-3</v>
      </c>
      <c r="S3243" s="50">
        <v>1.7290039076568744</v>
      </c>
      <c r="T3243" s="50">
        <v>5.6852299600098537E-3</v>
      </c>
      <c r="U3243" s="50">
        <v>2.9962779217559397</v>
      </c>
      <c r="V3243" s="51">
        <v>87.230116404887909</v>
      </c>
      <c r="X3243" s="315">
        <v>0.05</v>
      </c>
      <c r="Y3243" s="315">
        <v>4.04</v>
      </c>
      <c r="Z3243" s="315">
        <v>0.14000000000000001</v>
      </c>
      <c r="AA3243" s="315">
        <v>1.17</v>
      </c>
      <c r="AB3243" s="315">
        <v>3.74</v>
      </c>
      <c r="AC3243" s="315">
        <v>0.05</v>
      </c>
      <c r="AD3243" s="315">
        <v>0.48</v>
      </c>
      <c r="AE3243" s="312"/>
      <c r="AF3243" s="161" t="s">
        <v>1697</v>
      </c>
      <c r="AG3243" s="318">
        <v>30</v>
      </c>
      <c r="AH3243" s="318">
        <v>15</v>
      </c>
      <c r="AI3243" s="318"/>
      <c r="AJ3243" s="318"/>
      <c r="AK3243" s="318"/>
      <c r="AL3243" s="318"/>
      <c r="AM3243" s="318"/>
      <c r="AN3243" s="318"/>
      <c r="AO3243" s="318"/>
      <c r="AP3243" s="318"/>
      <c r="AQ3243" s="318"/>
      <c r="AR3243" s="318"/>
      <c r="AS3243" s="318"/>
      <c r="AT3243" s="318"/>
      <c r="AU3243" s="318"/>
      <c r="AV3243" s="318"/>
      <c r="AW3243" s="318"/>
      <c r="AX3243" s="318"/>
      <c r="AY3243" s="318"/>
      <c r="AZ3243" s="318"/>
      <c r="BA3243" s="318"/>
      <c r="BB3243" s="318"/>
      <c r="BC3243" s="318"/>
      <c r="BD3243" s="318"/>
      <c r="BE3243" s="497"/>
      <c r="BF3243" s="497"/>
      <c r="BG3243" s="497"/>
      <c r="BH3243" s="497"/>
      <c r="BI3243" s="497"/>
      <c r="BJ3243" s="497"/>
      <c r="BK3243" s="497"/>
      <c r="BL3243" s="497"/>
      <c r="BM3243" s="497"/>
      <c r="BN3243" s="497"/>
      <c r="BO3243" s="497"/>
      <c r="BP3243" s="306"/>
      <c r="BQ3243" s="496"/>
      <c r="BR3243" s="496"/>
      <c r="BS3243" s="496"/>
      <c r="BT3243" s="496"/>
      <c r="BU3243" s="496"/>
      <c r="BV3243" s="496"/>
    </row>
    <row r="3244" spans="1:74" s="52" customFormat="1" ht="12.75">
      <c r="A3244" s="45">
        <v>2670.080468178493</v>
      </c>
      <c r="B3244" s="46" t="s">
        <v>364</v>
      </c>
      <c r="C3244" s="47" t="s">
        <v>366</v>
      </c>
      <c r="D3244" s="48">
        <v>97.265127430572875</v>
      </c>
      <c r="E3244" s="49">
        <v>40.610590000000002</v>
      </c>
      <c r="F3244" s="49">
        <v>7.7600000000000002E-2</v>
      </c>
      <c r="G3244" s="49">
        <v>11.74217</v>
      </c>
      <c r="H3244" s="49">
        <v>0.31230000000000002</v>
      </c>
      <c r="I3244" s="49">
        <v>0.15279999999999999</v>
      </c>
      <c r="J3244" s="49">
        <v>47.344589999999997</v>
      </c>
      <c r="K3244" s="49">
        <v>0.20349999999999999</v>
      </c>
      <c r="L3244" s="49">
        <v>100.49314999999999</v>
      </c>
      <c r="M3244" s="47"/>
      <c r="N3244" s="50">
        <v>0.9992016596899489</v>
      </c>
      <c r="O3244" s="50">
        <v>1.5095621012720668E-3</v>
      </c>
      <c r="P3244" s="50">
        <v>0.24161183590215091</v>
      </c>
      <c r="Q3244" s="50">
        <v>6.180587002961398E-3</v>
      </c>
      <c r="R3244" s="50">
        <v>3.1843657279610952E-3</v>
      </c>
      <c r="S3244" s="50">
        <v>1.7365718355768001</v>
      </c>
      <c r="T3244" s="50">
        <v>5.3645822548637903E-3</v>
      </c>
      <c r="U3244" s="50">
        <v>2.9944879562090185</v>
      </c>
      <c r="V3244" s="51">
        <v>87.786177826373702</v>
      </c>
      <c r="X3244" s="315">
        <v>0.05</v>
      </c>
      <c r="Y3244" s="315">
        <v>4.28</v>
      </c>
      <c r="Z3244" s="315">
        <v>0.15</v>
      </c>
      <c r="AA3244" s="315">
        <v>1.17</v>
      </c>
      <c r="AB3244" s="315">
        <v>4.24</v>
      </c>
      <c r="AC3244" s="315">
        <v>0.05</v>
      </c>
      <c r="AD3244" s="315">
        <v>0.5</v>
      </c>
      <c r="AE3244" s="312"/>
      <c r="AF3244" s="161" t="s">
        <v>1697</v>
      </c>
      <c r="AG3244" s="318">
        <v>30</v>
      </c>
      <c r="AH3244" s="318">
        <v>15</v>
      </c>
      <c r="AI3244" s="318"/>
      <c r="AJ3244" s="318"/>
      <c r="AK3244" s="318"/>
      <c r="AL3244" s="318"/>
      <c r="AM3244" s="318"/>
      <c r="AN3244" s="318"/>
      <c r="AO3244" s="318"/>
      <c r="AP3244" s="318"/>
      <c r="AQ3244" s="318"/>
      <c r="AR3244" s="318"/>
      <c r="AS3244" s="318"/>
      <c r="AT3244" s="318"/>
      <c r="AU3244" s="318"/>
      <c r="AV3244" s="318"/>
      <c r="AW3244" s="318"/>
      <c r="AX3244" s="318"/>
      <c r="AY3244" s="318"/>
      <c r="AZ3244" s="318"/>
      <c r="BA3244" s="318"/>
      <c r="BB3244" s="318"/>
      <c r="BC3244" s="318"/>
      <c r="BD3244" s="318"/>
      <c r="BE3244" s="497"/>
      <c r="BF3244" s="497"/>
      <c r="BG3244" s="497"/>
      <c r="BH3244" s="497"/>
      <c r="BI3244" s="497"/>
      <c r="BJ3244" s="497"/>
      <c r="BK3244" s="497"/>
      <c r="BL3244" s="497"/>
      <c r="BM3244" s="497"/>
      <c r="BN3244" s="497"/>
      <c r="BO3244" s="497"/>
      <c r="BP3244" s="306"/>
      <c r="BQ3244" s="496"/>
      <c r="BR3244" s="496"/>
      <c r="BS3244" s="496"/>
      <c r="BT3244" s="496"/>
      <c r="BU3244" s="496"/>
      <c r="BV3244" s="496"/>
    </row>
    <row r="3245" spans="1:74" s="52" customFormat="1" ht="12.75">
      <c r="A3245" s="45">
        <v>2670.080468178493</v>
      </c>
      <c r="B3245" s="46" t="s">
        <v>364</v>
      </c>
      <c r="C3245" s="47" t="s">
        <v>366</v>
      </c>
      <c r="D3245" s="48">
        <v>129.68512743057289</v>
      </c>
      <c r="E3245" s="49">
        <v>40.430680000000002</v>
      </c>
      <c r="F3245" s="49">
        <v>9.5299999999999996E-2</v>
      </c>
      <c r="G3245" s="49">
        <v>11.6922</v>
      </c>
      <c r="H3245" s="49">
        <v>0.34770000000000001</v>
      </c>
      <c r="I3245" s="49">
        <v>0.2001</v>
      </c>
      <c r="J3245" s="49">
        <v>47.621630000000003</v>
      </c>
      <c r="K3245" s="49">
        <v>0.20619999999999999</v>
      </c>
      <c r="L3245" s="49">
        <v>100.65431000000001</v>
      </c>
      <c r="M3245" s="47"/>
      <c r="N3245" s="50">
        <v>0.99362062309409438</v>
      </c>
      <c r="O3245" s="50">
        <v>1.8517308707199621E-3</v>
      </c>
      <c r="P3245" s="50">
        <v>0.24030443201681526</v>
      </c>
      <c r="Q3245" s="50">
        <v>6.8731865923746926E-3</v>
      </c>
      <c r="R3245" s="50">
        <v>4.165262525431688E-3</v>
      </c>
      <c r="S3245" s="50">
        <v>1.7447063958940372</v>
      </c>
      <c r="T3245" s="50">
        <v>5.4294502691694937E-3</v>
      </c>
      <c r="U3245" s="50">
        <v>2.9979127007866873</v>
      </c>
      <c r="V3245" s="51">
        <v>87.89404931006213</v>
      </c>
      <c r="X3245" s="315">
        <v>0.05</v>
      </c>
      <c r="Y3245" s="315">
        <v>3.71</v>
      </c>
      <c r="Z3245" s="315">
        <v>0.15</v>
      </c>
      <c r="AA3245" s="315">
        <v>1.06</v>
      </c>
      <c r="AB3245" s="315">
        <v>3.22</v>
      </c>
      <c r="AC3245" s="315">
        <v>0.05</v>
      </c>
      <c r="AD3245" s="315">
        <v>0.5</v>
      </c>
      <c r="AE3245" s="312"/>
      <c r="AF3245" s="161" t="s">
        <v>1697</v>
      </c>
      <c r="AG3245" s="318">
        <v>30</v>
      </c>
      <c r="AH3245" s="318">
        <v>15</v>
      </c>
      <c r="AI3245" s="318"/>
      <c r="AJ3245" s="318"/>
      <c r="AK3245" s="318"/>
      <c r="AL3245" s="318"/>
      <c r="AM3245" s="318"/>
      <c r="AN3245" s="318"/>
      <c r="AO3245" s="318"/>
      <c r="AP3245" s="318"/>
      <c r="AQ3245" s="318"/>
      <c r="AR3245" s="318"/>
      <c r="AS3245" s="318"/>
      <c r="AT3245" s="318"/>
      <c r="AU3245" s="318"/>
      <c r="AV3245" s="318"/>
      <c r="AW3245" s="318"/>
      <c r="AX3245" s="318"/>
      <c r="AY3245" s="318"/>
      <c r="AZ3245" s="318"/>
      <c r="BA3245" s="318"/>
      <c r="BB3245" s="318"/>
      <c r="BC3245" s="318"/>
      <c r="BD3245" s="318"/>
      <c r="BE3245" s="497"/>
      <c r="BF3245" s="497"/>
      <c r="BG3245" s="497"/>
      <c r="BH3245" s="497"/>
      <c r="BI3245" s="497"/>
      <c r="BJ3245" s="497"/>
      <c r="BK3245" s="497"/>
      <c r="BL3245" s="497"/>
      <c r="BM3245" s="497"/>
      <c r="BN3245" s="497"/>
      <c r="BO3245" s="497"/>
      <c r="BP3245" s="306"/>
      <c r="BQ3245" s="496"/>
      <c r="BR3245" s="496"/>
      <c r="BS3245" s="496"/>
      <c r="BT3245" s="496"/>
      <c r="BU3245" s="496"/>
      <c r="BV3245" s="496"/>
    </row>
    <row r="3246" spans="1:74" s="52" customFormat="1" ht="12.75">
      <c r="A3246" s="45">
        <v>2670.080468178493</v>
      </c>
      <c r="B3246" s="46" t="s">
        <v>364</v>
      </c>
      <c r="C3246" s="47" t="s">
        <v>366</v>
      </c>
      <c r="D3246" s="48">
        <v>162.10512743057291</v>
      </c>
      <c r="E3246" s="49">
        <v>40.500639999999997</v>
      </c>
      <c r="F3246" s="49">
        <v>5.8099999999999999E-2</v>
      </c>
      <c r="G3246" s="49">
        <v>11.82212</v>
      </c>
      <c r="H3246" s="49">
        <v>0.33400000000000002</v>
      </c>
      <c r="I3246" s="49">
        <v>0.15110000000000001</v>
      </c>
      <c r="J3246" s="49">
        <v>47.651310000000002</v>
      </c>
      <c r="K3246" s="49">
        <v>0.21149999999999999</v>
      </c>
      <c r="L3246" s="49">
        <v>100.78767000000002</v>
      </c>
      <c r="M3246" s="47"/>
      <c r="N3246" s="50">
        <v>0.99448259900612501</v>
      </c>
      <c r="O3246" s="50">
        <v>1.1279422116319666E-3</v>
      </c>
      <c r="P3246" s="50">
        <v>0.24276532758512895</v>
      </c>
      <c r="Q3246" s="50">
        <v>6.5966837102250479E-3</v>
      </c>
      <c r="R3246" s="50">
        <v>3.1425739483569837E-3</v>
      </c>
      <c r="S3246" s="50">
        <v>1.7442900056828508</v>
      </c>
      <c r="T3246" s="50">
        <v>5.5642075542244006E-3</v>
      </c>
      <c r="U3246" s="50">
        <v>2.9988980175204563</v>
      </c>
      <c r="V3246" s="51">
        <v>87.782658916404273</v>
      </c>
      <c r="X3246" s="315">
        <v>0.05</v>
      </c>
      <c r="Y3246" s="315">
        <v>5.93</v>
      </c>
      <c r="Z3246" s="315">
        <v>0.15</v>
      </c>
      <c r="AA3246" s="315">
        <v>1.1000000000000001</v>
      </c>
      <c r="AB3246" s="315">
        <v>4.22</v>
      </c>
      <c r="AC3246" s="315">
        <v>0.05</v>
      </c>
      <c r="AD3246" s="315">
        <v>0.48</v>
      </c>
      <c r="AE3246" s="312"/>
      <c r="AF3246" s="161" t="s">
        <v>1697</v>
      </c>
      <c r="AG3246" s="318">
        <v>30</v>
      </c>
      <c r="AH3246" s="318">
        <v>15</v>
      </c>
      <c r="AI3246" s="318"/>
      <c r="AJ3246" s="318"/>
      <c r="AK3246" s="318"/>
      <c r="AL3246" s="318"/>
      <c r="AM3246" s="318"/>
      <c r="AN3246" s="318"/>
      <c r="AO3246" s="318"/>
      <c r="AP3246" s="318"/>
      <c r="AQ3246" s="318"/>
      <c r="AR3246" s="318"/>
      <c r="AS3246" s="318"/>
      <c r="AT3246" s="318"/>
      <c r="AU3246" s="318"/>
      <c r="AV3246" s="318"/>
      <c r="AW3246" s="318"/>
      <c r="AX3246" s="318"/>
      <c r="AY3246" s="318"/>
      <c r="AZ3246" s="318"/>
      <c r="BA3246" s="318"/>
      <c r="BB3246" s="318"/>
      <c r="BC3246" s="318"/>
      <c r="BD3246" s="318"/>
      <c r="BE3246" s="497"/>
      <c r="BF3246" s="497"/>
      <c r="BG3246" s="497"/>
      <c r="BH3246" s="497"/>
      <c r="BI3246" s="497"/>
      <c r="BJ3246" s="497"/>
      <c r="BK3246" s="497"/>
      <c r="BL3246" s="497"/>
      <c r="BM3246" s="497"/>
      <c r="BN3246" s="497"/>
      <c r="BO3246" s="497"/>
      <c r="BP3246" s="306"/>
      <c r="BQ3246" s="496"/>
      <c r="BR3246" s="496"/>
      <c r="BS3246" s="496"/>
      <c r="BT3246" s="496"/>
      <c r="BU3246" s="496"/>
      <c r="BV3246" s="496"/>
    </row>
    <row r="3247" spans="1:74" s="52" customFormat="1" ht="12.75">
      <c r="A3247" s="45">
        <v>2670.080468178493</v>
      </c>
      <c r="B3247" s="46" t="s">
        <v>364</v>
      </c>
      <c r="C3247" s="47" t="s">
        <v>366</v>
      </c>
      <c r="D3247" s="48">
        <v>194.52512743057292</v>
      </c>
      <c r="E3247" s="49">
        <v>40.730530000000002</v>
      </c>
      <c r="F3247" s="49">
        <v>8.2199999999999995E-2</v>
      </c>
      <c r="G3247" s="49">
        <v>11.79214</v>
      </c>
      <c r="H3247" s="49">
        <v>0.32879999999999998</v>
      </c>
      <c r="I3247" s="49">
        <v>0.1678</v>
      </c>
      <c r="J3247" s="49">
        <v>47.770049999999998</v>
      </c>
      <c r="K3247" s="49">
        <v>0.21149999999999999</v>
      </c>
      <c r="L3247" s="49">
        <v>101.12282</v>
      </c>
      <c r="M3247" s="47"/>
      <c r="N3247" s="50">
        <v>0.99638128062381803</v>
      </c>
      <c r="O3247" s="50">
        <v>1.589837479400696E-3</v>
      </c>
      <c r="P3247" s="50">
        <v>0.24124266586198145</v>
      </c>
      <c r="Q3247" s="50">
        <v>6.4696561541754717E-3</v>
      </c>
      <c r="R3247" s="50">
        <v>3.4768279006877783E-3</v>
      </c>
      <c r="S3247" s="50">
        <v>1.7420865983220517</v>
      </c>
      <c r="T3247" s="50">
        <v>5.5433655376320506E-3</v>
      </c>
      <c r="U3247" s="50">
        <v>2.997588853208911</v>
      </c>
      <c r="V3247" s="51">
        <v>87.836479286699188</v>
      </c>
      <c r="X3247" s="315">
        <v>0.05</v>
      </c>
      <c r="Y3247" s="315">
        <v>4.21</v>
      </c>
      <c r="Z3247" s="315">
        <v>0.15</v>
      </c>
      <c r="AA3247" s="315">
        <v>1.1100000000000001</v>
      </c>
      <c r="AB3247" s="315">
        <v>3.99</v>
      </c>
      <c r="AC3247" s="315">
        <v>0.05</v>
      </c>
      <c r="AD3247" s="315">
        <v>0.48</v>
      </c>
      <c r="AE3247" s="312"/>
      <c r="AF3247" s="161" t="s">
        <v>1697</v>
      </c>
      <c r="AG3247" s="318">
        <v>30</v>
      </c>
      <c r="AH3247" s="318">
        <v>15</v>
      </c>
      <c r="AI3247" s="318"/>
      <c r="AJ3247" s="318"/>
      <c r="AK3247" s="318"/>
      <c r="AL3247" s="318"/>
      <c r="AM3247" s="318"/>
      <c r="AN3247" s="318"/>
      <c r="AO3247" s="318"/>
      <c r="AP3247" s="318"/>
      <c r="AQ3247" s="318"/>
      <c r="AR3247" s="318"/>
      <c r="AS3247" s="318"/>
      <c r="AT3247" s="318"/>
      <c r="AU3247" s="318"/>
      <c r="AV3247" s="318"/>
      <c r="AW3247" s="318"/>
      <c r="AX3247" s="318"/>
      <c r="AY3247" s="318"/>
      <c r="AZ3247" s="318"/>
      <c r="BA3247" s="318"/>
      <c r="BB3247" s="318"/>
      <c r="BC3247" s="318"/>
      <c r="BD3247" s="318"/>
      <c r="BE3247" s="497"/>
      <c r="BF3247" s="497"/>
      <c r="BG3247" s="497"/>
      <c r="BH3247" s="497"/>
      <c r="BI3247" s="497"/>
      <c r="BJ3247" s="497"/>
      <c r="BK3247" s="497"/>
      <c r="BL3247" s="497"/>
      <c r="BM3247" s="497"/>
      <c r="BN3247" s="497"/>
      <c r="BO3247" s="497"/>
      <c r="BP3247" s="306"/>
      <c r="BQ3247" s="496"/>
      <c r="BR3247" s="496"/>
      <c r="BS3247" s="496"/>
      <c r="BT3247" s="496"/>
      <c r="BU3247" s="496"/>
      <c r="BV3247" s="496"/>
    </row>
    <row r="3248" spans="1:74" s="52" customFormat="1" ht="12.75">
      <c r="A3248" s="45">
        <v>2670.080468178493</v>
      </c>
      <c r="B3248" s="46" t="s">
        <v>364</v>
      </c>
      <c r="C3248" s="47" t="s">
        <v>366</v>
      </c>
      <c r="D3248" s="48">
        <v>226.94512743057294</v>
      </c>
      <c r="E3248" s="49">
        <v>40.620579999999997</v>
      </c>
      <c r="F3248" s="49">
        <v>7.7700000000000005E-2</v>
      </c>
      <c r="G3248" s="49">
        <v>11.75216</v>
      </c>
      <c r="H3248" s="49">
        <v>0.3533</v>
      </c>
      <c r="I3248" s="49">
        <v>0.16930000000000001</v>
      </c>
      <c r="J3248" s="49">
        <v>47.730469999999997</v>
      </c>
      <c r="K3248" s="49">
        <v>0.2059</v>
      </c>
      <c r="L3248" s="49">
        <v>100.96561</v>
      </c>
      <c r="M3248" s="47"/>
      <c r="N3248" s="50">
        <v>0.99531604251932038</v>
      </c>
      <c r="O3248" s="50">
        <v>1.5052592954067816E-3</v>
      </c>
      <c r="P3248" s="50">
        <v>0.24081779384189783</v>
      </c>
      <c r="Q3248" s="50">
        <v>6.9630964956234383E-3</v>
      </c>
      <c r="R3248" s="50">
        <v>3.5136425783457883E-3</v>
      </c>
      <c r="S3248" s="50">
        <v>1.7434887136208059</v>
      </c>
      <c r="T3248" s="50">
        <v>5.4054129528692263E-3</v>
      </c>
      <c r="U3248" s="50">
        <v>2.9980151622960292</v>
      </c>
      <c r="V3248" s="51">
        <v>87.863881263493553</v>
      </c>
      <c r="X3248" s="315">
        <v>0.05</v>
      </c>
      <c r="Y3248" s="315">
        <v>4.59</v>
      </c>
      <c r="Z3248" s="315">
        <v>0.15</v>
      </c>
      <c r="AA3248" s="315">
        <v>1.04</v>
      </c>
      <c r="AB3248" s="315">
        <v>3.89</v>
      </c>
      <c r="AC3248" s="315">
        <v>0.05</v>
      </c>
      <c r="AD3248" s="315">
        <v>0.5</v>
      </c>
      <c r="AE3248" s="312"/>
      <c r="AF3248" s="161" t="s">
        <v>1697</v>
      </c>
      <c r="AG3248" s="318">
        <v>30</v>
      </c>
      <c r="AH3248" s="318">
        <v>15</v>
      </c>
      <c r="AI3248" s="318"/>
      <c r="AJ3248" s="318"/>
      <c r="AK3248" s="318"/>
      <c r="AL3248" s="318"/>
      <c r="AM3248" s="318"/>
      <c r="AN3248" s="318"/>
      <c r="AO3248" s="318"/>
      <c r="AP3248" s="318"/>
      <c r="AQ3248" s="318"/>
      <c r="AR3248" s="318"/>
      <c r="AS3248" s="318"/>
      <c r="AT3248" s="318"/>
      <c r="AU3248" s="318"/>
      <c r="AV3248" s="318"/>
      <c r="AW3248" s="318"/>
      <c r="AX3248" s="318"/>
      <c r="AY3248" s="318"/>
      <c r="AZ3248" s="318"/>
      <c r="BA3248" s="318"/>
      <c r="BB3248" s="318"/>
      <c r="BC3248" s="318"/>
      <c r="BD3248" s="318"/>
      <c r="BE3248" s="497"/>
      <c r="BF3248" s="497"/>
      <c r="BG3248" s="497"/>
      <c r="BH3248" s="497"/>
      <c r="BI3248" s="497"/>
      <c r="BJ3248" s="497"/>
      <c r="BK3248" s="497"/>
      <c r="BL3248" s="497"/>
      <c r="BM3248" s="497"/>
      <c r="BN3248" s="497"/>
      <c r="BO3248" s="497"/>
      <c r="BP3248" s="306"/>
      <c r="BQ3248" s="496"/>
      <c r="BR3248" s="496"/>
      <c r="BS3248" s="496"/>
      <c r="BT3248" s="496"/>
      <c r="BU3248" s="496"/>
      <c r="BV3248" s="496"/>
    </row>
    <row r="3249" spans="1:74" s="52" customFormat="1" ht="12.75">
      <c r="A3249" s="45">
        <v>2670.080468178493</v>
      </c>
      <c r="B3249" s="46" t="s">
        <v>364</v>
      </c>
      <c r="C3249" s="47" t="s">
        <v>366</v>
      </c>
      <c r="D3249" s="48">
        <v>259.36512743057295</v>
      </c>
      <c r="E3249" s="49">
        <v>40.600589999999997</v>
      </c>
      <c r="F3249" s="49">
        <v>7.4099999999999999E-2</v>
      </c>
      <c r="G3249" s="49">
        <v>11.66222</v>
      </c>
      <c r="H3249" s="49">
        <v>0.32290000000000002</v>
      </c>
      <c r="I3249" s="49">
        <v>0.15529999999999999</v>
      </c>
      <c r="J3249" s="49">
        <v>47.680999999999997</v>
      </c>
      <c r="K3249" s="49">
        <v>0.2082</v>
      </c>
      <c r="L3249" s="49">
        <v>100.749209999</v>
      </c>
      <c r="M3249" s="47"/>
      <c r="N3249" s="50">
        <v>0.99650782013721884</v>
      </c>
      <c r="O3249" s="50">
        <v>1.4379440547415449E-3</v>
      </c>
      <c r="P3249" s="50">
        <v>0.23937874752333849</v>
      </c>
      <c r="Q3249" s="50">
        <v>6.3747081119871684E-3</v>
      </c>
      <c r="R3249" s="50">
        <v>3.228535465080804E-3</v>
      </c>
      <c r="S3249" s="50">
        <v>1.7446257058155445</v>
      </c>
      <c r="T3249" s="50">
        <v>5.4750329741940556E-3</v>
      </c>
      <c r="U3249" s="50">
        <v>2.9981194225118579</v>
      </c>
      <c r="V3249" s="51">
        <v>87.934566017707894</v>
      </c>
      <c r="X3249" s="315">
        <v>0.05</v>
      </c>
      <c r="Y3249" s="315">
        <v>4.68</v>
      </c>
      <c r="Z3249" s="315">
        <v>0.15</v>
      </c>
      <c r="AA3249" s="315">
        <v>1.1200000000000001</v>
      </c>
      <c r="AB3249" s="315">
        <v>4.09</v>
      </c>
      <c r="AC3249" s="315">
        <v>0.05</v>
      </c>
      <c r="AD3249" s="315">
        <v>0.49</v>
      </c>
      <c r="AE3249" s="312"/>
      <c r="AF3249" s="161" t="s">
        <v>1697</v>
      </c>
      <c r="AG3249" s="318">
        <v>30</v>
      </c>
      <c r="AH3249" s="318">
        <v>15</v>
      </c>
      <c r="AI3249" s="318"/>
      <c r="AJ3249" s="318"/>
      <c r="AK3249" s="318"/>
      <c r="AL3249" s="318"/>
      <c r="AM3249" s="318"/>
      <c r="AN3249" s="318"/>
      <c r="AO3249" s="318"/>
      <c r="AP3249" s="318"/>
      <c r="AQ3249" s="318"/>
      <c r="AR3249" s="318"/>
      <c r="AS3249" s="318"/>
      <c r="AT3249" s="318"/>
      <c r="AU3249" s="318"/>
      <c r="AV3249" s="318"/>
      <c r="AW3249" s="318"/>
      <c r="AX3249" s="318"/>
      <c r="AY3249" s="318"/>
      <c r="AZ3249" s="318"/>
      <c r="BA3249" s="318"/>
      <c r="BB3249" s="318"/>
      <c r="BC3249" s="318"/>
      <c r="BD3249" s="318"/>
      <c r="BE3249" s="497"/>
      <c r="BF3249" s="497"/>
      <c r="BG3249" s="497"/>
      <c r="BH3249" s="497"/>
      <c r="BI3249" s="497"/>
      <c r="BJ3249" s="497"/>
      <c r="BK3249" s="497"/>
      <c r="BL3249" s="497"/>
      <c r="BM3249" s="497"/>
      <c r="BN3249" s="497"/>
      <c r="BO3249" s="497"/>
      <c r="BP3249" s="306"/>
      <c r="BQ3249" s="496"/>
      <c r="BR3249" s="496"/>
      <c r="BS3249" s="496"/>
      <c r="BT3249" s="496"/>
      <c r="BU3249" s="496"/>
      <c r="BV3249" s="496"/>
    </row>
    <row r="3250" spans="1:74" s="52" customFormat="1" ht="12.75">
      <c r="A3250" s="45">
        <v>2670.080468178493</v>
      </c>
      <c r="B3250" s="46"/>
      <c r="C3250" s="47"/>
      <c r="D3250" s="48"/>
      <c r="E3250" s="49"/>
      <c r="F3250" s="49"/>
      <c r="G3250" s="49"/>
      <c r="H3250" s="49"/>
      <c r="I3250" s="49"/>
      <c r="J3250" s="49"/>
      <c r="K3250" s="49"/>
      <c r="L3250" s="49"/>
      <c r="M3250" s="47"/>
      <c r="N3250" s="50"/>
      <c r="O3250" s="50"/>
      <c r="P3250" s="50"/>
      <c r="Q3250" s="50"/>
      <c r="R3250" s="50"/>
      <c r="S3250" s="50"/>
      <c r="T3250" s="50"/>
      <c r="U3250" s="50"/>
      <c r="V3250" s="51"/>
      <c r="AE3250" s="312"/>
      <c r="AF3250" s="312"/>
      <c r="AG3250" s="312"/>
      <c r="AH3250" s="312"/>
      <c r="AI3250" s="312"/>
      <c r="AJ3250" s="312"/>
      <c r="AK3250" s="312"/>
      <c r="AL3250" s="312"/>
      <c r="AM3250" s="312"/>
      <c r="AN3250" s="312"/>
      <c r="AO3250" s="312"/>
      <c r="AP3250" s="312"/>
      <c r="AQ3250" s="312"/>
      <c r="AR3250" s="312"/>
      <c r="AS3250" s="312"/>
      <c r="AT3250" s="312"/>
      <c r="AU3250" s="312"/>
      <c r="AV3250" s="312"/>
      <c r="AW3250" s="312"/>
      <c r="AX3250" s="312"/>
      <c r="AY3250" s="312"/>
      <c r="AZ3250" s="312"/>
      <c r="BA3250" s="312"/>
      <c r="BB3250" s="312"/>
      <c r="BC3250" s="312"/>
      <c r="BD3250" s="312"/>
      <c r="BE3250" s="306"/>
      <c r="BF3250" s="306"/>
      <c r="BG3250" s="306"/>
      <c r="BH3250" s="306"/>
      <c r="BI3250" s="306"/>
      <c r="BJ3250" s="306"/>
      <c r="BK3250" s="306"/>
      <c r="BL3250" s="306"/>
      <c r="BM3250" s="306"/>
      <c r="BN3250" s="306"/>
      <c r="BO3250" s="306"/>
      <c r="BP3250" s="306"/>
      <c r="BQ3250" s="496"/>
      <c r="BR3250" s="496"/>
      <c r="BS3250" s="496"/>
      <c r="BT3250" s="496"/>
      <c r="BU3250" s="496"/>
      <c r="BV3250" s="496"/>
    </row>
    <row r="3251" spans="1:74" s="52" customFormat="1" ht="12.75">
      <c r="A3251" s="45">
        <v>2670.080468178493</v>
      </c>
      <c r="B3251" s="46" t="s">
        <v>364</v>
      </c>
      <c r="C3251" s="47" t="s">
        <v>367</v>
      </c>
      <c r="D3251" s="48">
        <v>0</v>
      </c>
      <c r="E3251" s="49">
        <v>39.591079999999998</v>
      </c>
      <c r="F3251" s="49">
        <v>0.22520000000000001</v>
      </c>
      <c r="G3251" s="49">
        <v>16.828779999999998</v>
      </c>
      <c r="H3251" s="49">
        <v>0.25119999999999998</v>
      </c>
      <c r="I3251" s="49">
        <v>0.223</v>
      </c>
      <c r="J3251" s="49">
        <v>43.54515</v>
      </c>
      <c r="K3251" s="49">
        <v>0.26079999999999998</v>
      </c>
      <c r="L3251" s="49">
        <v>101.03160999999999</v>
      </c>
      <c r="M3251" s="47"/>
      <c r="N3251" s="50">
        <v>0.99133458822405107</v>
      </c>
      <c r="O3251" s="50">
        <v>4.4582735413747987E-3</v>
      </c>
      <c r="P3251" s="50">
        <v>0.35239646016311649</v>
      </c>
      <c r="Q3251" s="50">
        <v>5.0592534638070324E-3</v>
      </c>
      <c r="R3251" s="50">
        <v>4.7294812986840651E-3</v>
      </c>
      <c r="S3251" s="50">
        <v>1.625441136763998</v>
      </c>
      <c r="T3251" s="50">
        <v>6.996617705718391E-3</v>
      </c>
      <c r="U3251" s="50">
        <v>2.9919815734803845</v>
      </c>
      <c r="V3251" s="51">
        <v>82.182740346799946</v>
      </c>
      <c r="X3251" s="315">
        <v>0.05</v>
      </c>
      <c r="Y3251" s="315">
        <v>1.86</v>
      </c>
      <c r="Z3251" s="315">
        <v>0.12</v>
      </c>
      <c r="AA3251" s="315">
        <v>1.41</v>
      </c>
      <c r="AB3251" s="315">
        <v>3.04</v>
      </c>
      <c r="AC3251" s="315">
        <v>0.06</v>
      </c>
      <c r="AD3251" s="315">
        <v>0.42</v>
      </c>
      <c r="AE3251" s="312"/>
      <c r="AF3251" s="161" t="s">
        <v>1697</v>
      </c>
      <c r="AG3251" s="318">
        <v>30</v>
      </c>
      <c r="AH3251" s="318">
        <v>15</v>
      </c>
      <c r="AI3251" s="318"/>
      <c r="AJ3251" s="318"/>
      <c r="AK3251" s="318"/>
      <c r="AL3251" s="318"/>
      <c r="AM3251" s="318"/>
      <c r="AN3251" s="318"/>
      <c r="AO3251" s="318"/>
      <c r="AP3251" s="318"/>
      <c r="AQ3251" s="318"/>
      <c r="AR3251" s="318"/>
      <c r="AS3251" s="318"/>
      <c r="AT3251" s="318"/>
      <c r="AU3251" s="318"/>
      <c r="AV3251" s="318"/>
      <c r="AW3251" s="318"/>
      <c r="AX3251" s="318"/>
      <c r="AY3251" s="318"/>
      <c r="AZ3251" s="318"/>
      <c r="BA3251" s="318"/>
      <c r="BB3251" s="318"/>
      <c r="BC3251" s="318"/>
      <c r="BD3251" s="318"/>
      <c r="BE3251" s="497"/>
      <c r="BF3251" s="497"/>
      <c r="BG3251" s="497"/>
      <c r="BH3251" s="497"/>
      <c r="BI3251" s="497"/>
      <c r="BJ3251" s="497"/>
      <c r="BK3251" s="497"/>
      <c r="BL3251" s="497"/>
      <c r="BM3251" s="497"/>
      <c r="BN3251" s="497"/>
      <c r="BO3251" s="497"/>
      <c r="BP3251" s="306"/>
      <c r="BQ3251" s="496"/>
      <c r="BR3251" s="496"/>
      <c r="BS3251" s="496"/>
      <c r="BT3251" s="496"/>
      <c r="BU3251" s="496"/>
      <c r="BV3251" s="496"/>
    </row>
    <row r="3252" spans="1:74" s="52" customFormat="1" ht="12.75">
      <c r="A3252" s="45">
        <v>2670.080468178493</v>
      </c>
      <c r="B3252" s="46" t="s">
        <v>364</v>
      </c>
      <c r="C3252" s="47" t="s">
        <v>367</v>
      </c>
      <c r="D3252" s="48">
        <v>31.358589112252975</v>
      </c>
      <c r="E3252" s="49">
        <v>39.910919999999997</v>
      </c>
      <c r="F3252" s="49">
        <v>0.10929999999999999</v>
      </c>
      <c r="G3252" s="49">
        <v>13.99067</v>
      </c>
      <c r="H3252" s="49">
        <v>0.27879999999999999</v>
      </c>
      <c r="I3252" s="49">
        <v>0.18490000000000001</v>
      </c>
      <c r="J3252" s="49">
        <v>45.444870000000002</v>
      </c>
      <c r="K3252" s="49">
        <v>0.23549999999999999</v>
      </c>
      <c r="L3252" s="49">
        <v>100.21315999999999</v>
      </c>
      <c r="M3252" s="47"/>
      <c r="N3252" s="50">
        <v>0.99540022022019436</v>
      </c>
      <c r="O3252" s="50">
        <v>2.155269437646538E-3</v>
      </c>
      <c r="P3252" s="50">
        <v>0.29181022165321246</v>
      </c>
      <c r="Q3252" s="50">
        <v>5.5929721313841127E-3</v>
      </c>
      <c r="R3252" s="50">
        <v>3.9059676666843603E-3</v>
      </c>
      <c r="S3252" s="50">
        <v>1.6896603171836746</v>
      </c>
      <c r="T3252" s="50">
        <v>6.2929539316055154E-3</v>
      </c>
      <c r="U3252" s="50">
        <v>2.9959554777282253</v>
      </c>
      <c r="V3252" s="51">
        <v>85.273047671730538</v>
      </c>
      <c r="X3252" s="315">
        <v>0.05</v>
      </c>
      <c r="Y3252" s="315">
        <v>3.24</v>
      </c>
      <c r="Z3252" s="315">
        <v>0.13</v>
      </c>
      <c r="AA3252" s="315">
        <v>1.3</v>
      </c>
      <c r="AB3252" s="315">
        <v>3.58</v>
      </c>
      <c r="AC3252" s="315">
        <v>0.05</v>
      </c>
      <c r="AD3252" s="315">
        <v>0.45</v>
      </c>
      <c r="AE3252" s="312"/>
      <c r="AF3252" s="161" t="s">
        <v>1697</v>
      </c>
      <c r="AG3252" s="318">
        <v>30</v>
      </c>
      <c r="AH3252" s="318">
        <v>15</v>
      </c>
      <c r="AI3252" s="318"/>
      <c r="AJ3252" s="318"/>
      <c r="AK3252" s="318"/>
      <c r="AL3252" s="318"/>
      <c r="AM3252" s="318"/>
      <c r="AN3252" s="318"/>
      <c r="AO3252" s="318"/>
      <c r="AP3252" s="318"/>
      <c r="AQ3252" s="318"/>
      <c r="AR3252" s="318"/>
      <c r="AS3252" s="318"/>
      <c r="AT3252" s="318"/>
      <c r="AU3252" s="318"/>
      <c r="AV3252" s="318"/>
      <c r="AW3252" s="318"/>
      <c r="AX3252" s="318"/>
      <c r="AY3252" s="318"/>
      <c r="AZ3252" s="318"/>
      <c r="BA3252" s="318"/>
      <c r="BB3252" s="318"/>
      <c r="BC3252" s="318"/>
      <c r="BD3252" s="318"/>
      <c r="BE3252" s="497"/>
      <c r="BF3252" s="497"/>
      <c r="BG3252" s="497"/>
      <c r="BH3252" s="497"/>
      <c r="BI3252" s="497"/>
      <c r="BJ3252" s="497"/>
      <c r="BK3252" s="497"/>
      <c r="BL3252" s="497"/>
      <c r="BM3252" s="497"/>
      <c r="BN3252" s="497"/>
      <c r="BO3252" s="497"/>
      <c r="BP3252" s="306"/>
      <c r="BQ3252" s="496"/>
      <c r="BR3252" s="496"/>
      <c r="BS3252" s="496"/>
      <c r="BT3252" s="496"/>
      <c r="BU3252" s="496"/>
      <c r="BV3252" s="496"/>
    </row>
    <row r="3253" spans="1:74" s="52" customFormat="1" ht="12.75">
      <c r="A3253" s="45">
        <v>2670.0804681784898</v>
      </c>
      <c r="B3253" s="46" t="s">
        <v>364</v>
      </c>
      <c r="C3253" s="47" t="s">
        <v>367</v>
      </c>
      <c r="D3253" s="48">
        <v>62.70858911225298</v>
      </c>
      <c r="E3253" s="49">
        <v>40.350709999999999</v>
      </c>
      <c r="F3253" s="49">
        <v>0.1055</v>
      </c>
      <c r="G3253" s="49">
        <v>12.67155</v>
      </c>
      <c r="H3253" s="49">
        <v>0.31340000000000001</v>
      </c>
      <c r="I3253" s="49">
        <v>0.20860000000000001</v>
      </c>
      <c r="J3253" s="49">
        <v>46.572830000000003</v>
      </c>
      <c r="K3253" s="49">
        <v>0.21240000000000001</v>
      </c>
      <c r="L3253" s="49">
        <v>100.48639</v>
      </c>
      <c r="M3253" s="47"/>
      <c r="N3253" s="50">
        <v>0.99746406386303843</v>
      </c>
      <c r="O3253" s="50">
        <v>2.0619301638520734E-3</v>
      </c>
      <c r="P3253" s="50">
        <v>0.26195808856141889</v>
      </c>
      <c r="Q3253" s="50">
        <v>6.231447805968255E-3</v>
      </c>
      <c r="R3253" s="50">
        <v>4.36763281780471E-3</v>
      </c>
      <c r="S3253" s="50">
        <v>1.7162764821419654</v>
      </c>
      <c r="T3253" s="50">
        <v>5.6254625407013686E-3</v>
      </c>
      <c r="U3253" s="50">
        <v>2.9950397852615147</v>
      </c>
      <c r="V3253" s="51">
        <v>86.757986517833601</v>
      </c>
      <c r="X3253" s="315">
        <v>0.05</v>
      </c>
      <c r="Y3253" s="315">
        <v>3.42</v>
      </c>
      <c r="Z3253" s="315">
        <v>0.14000000000000001</v>
      </c>
      <c r="AA3253" s="315">
        <v>1.18</v>
      </c>
      <c r="AB3253" s="315">
        <v>3.29</v>
      </c>
      <c r="AC3253" s="315">
        <v>0.05</v>
      </c>
      <c r="AD3253" s="315">
        <v>0.48</v>
      </c>
      <c r="AE3253" s="312"/>
      <c r="AF3253" s="161" t="s">
        <v>1697</v>
      </c>
      <c r="AG3253" s="318">
        <v>30</v>
      </c>
      <c r="AH3253" s="318">
        <v>15</v>
      </c>
      <c r="AI3253" s="318"/>
      <c r="AJ3253" s="318"/>
      <c r="AK3253" s="318"/>
      <c r="AL3253" s="318"/>
      <c r="AM3253" s="318"/>
      <c r="AN3253" s="318"/>
      <c r="AO3253" s="318"/>
      <c r="AP3253" s="318"/>
      <c r="AQ3253" s="318"/>
      <c r="AR3253" s="318"/>
      <c r="AS3253" s="318"/>
      <c r="AT3253" s="318"/>
      <c r="AU3253" s="318"/>
      <c r="AV3253" s="318"/>
      <c r="AW3253" s="318"/>
      <c r="AX3253" s="318"/>
      <c r="AY3253" s="318"/>
      <c r="AZ3253" s="318"/>
      <c r="BA3253" s="318"/>
      <c r="BB3253" s="318"/>
      <c r="BC3253" s="318"/>
      <c r="BD3253" s="318"/>
      <c r="BE3253" s="497"/>
      <c r="BF3253" s="497"/>
      <c r="BG3253" s="497"/>
      <c r="BH3253" s="497"/>
      <c r="BI3253" s="497"/>
      <c r="BJ3253" s="497"/>
      <c r="BK3253" s="497"/>
      <c r="BL3253" s="497"/>
      <c r="BM3253" s="497"/>
      <c r="BN3253" s="497"/>
      <c r="BO3253" s="497"/>
      <c r="BP3253" s="306"/>
      <c r="BQ3253" s="496"/>
      <c r="BR3253" s="496"/>
      <c r="BS3253" s="496"/>
      <c r="BT3253" s="496"/>
      <c r="BU3253" s="496"/>
      <c r="BV3253" s="496"/>
    </row>
    <row r="3254" spans="1:74" s="52" customFormat="1" ht="12.75">
      <c r="A3254" s="45">
        <v>2670.0804681784898</v>
      </c>
      <c r="B3254" s="46" t="s">
        <v>364</v>
      </c>
      <c r="C3254" s="47" t="s">
        <v>367</v>
      </c>
      <c r="D3254" s="48">
        <v>94.058589112252974</v>
      </c>
      <c r="E3254" s="49">
        <v>40.500639999999997</v>
      </c>
      <c r="F3254" s="49">
        <v>7.1900000000000006E-2</v>
      </c>
      <c r="G3254" s="49">
        <v>11.952030000000001</v>
      </c>
      <c r="H3254" s="49">
        <v>0.28520000000000001</v>
      </c>
      <c r="I3254" s="49">
        <v>0.1656</v>
      </c>
      <c r="J3254" s="49">
        <v>46.879550000000002</v>
      </c>
      <c r="K3254" s="49">
        <v>0.2082</v>
      </c>
      <c r="L3254" s="49">
        <v>100.12952</v>
      </c>
      <c r="M3254" s="47"/>
      <c r="N3254" s="50">
        <v>1.0008995754004011</v>
      </c>
      <c r="O3254" s="50">
        <v>1.4048596027223794E-3</v>
      </c>
      <c r="P3254" s="50">
        <v>0.24701668407898625</v>
      </c>
      <c r="Q3254" s="50">
        <v>5.6692033162155471E-3</v>
      </c>
      <c r="R3254" s="50">
        <v>3.4663681897758691E-3</v>
      </c>
      <c r="S3254" s="50">
        <v>1.727112385848613</v>
      </c>
      <c r="T3254" s="50">
        <v>5.5127334176506447E-3</v>
      </c>
      <c r="U3254" s="50">
        <v>2.9925965826625336</v>
      </c>
      <c r="V3254" s="51">
        <v>87.487308310188368</v>
      </c>
      <c r="X3254" s="315">
        <v>0.05</v>
      </c>
      <c r="Y3254" s="315">
        <v>5.09</v>
      </c>
      <c r="Z3254" s="315">
        <v>0.15</v>
      </c>
      <c r="AA3254" s="315">
        <v>1.27</v>
      </c>
      <c r="AB3254" s="315">
        <v>3.99</v>
      </c>
      <c r="AC3254" s="315">
        <v>0.05</v>
      </c>
      <c r="AD3254" s="315">
        <v>0.49</v>
      </c>
      <c r="AE3254" s="312"/>
      <c r="AF3254" s="161" t="s">
        <v>1697</v>
      </c>
      <c r="AG3254" s="318">
        <v>30</v>
      </c>
      <c r="AH3254" s="318">
        <v>15</v>
      </c>
      <c r="AI3254" s="318"/>
      <c r="AJ3254" s="318"/>
      <c r="AK3254" s="318"/>
      <c r="AL3254" s="318"/>
      <c r="AM3254" s="318"/>
      <c r="AN3254" s="318"/>
      <c r="AO3254" s="318"/>
      <c r="AP3254" s="318"/>
      <c r="AQ3254" s="318"/>
      <c r="AR3254" s="318"/>
      <c r="AS3254" s="318"/>
      <c r="AT3254" s="318"/>
      <c r="AU3254" s="318"/>
      <c r="AV3254" s="318"/>
      <c r="AW3254" s="318"/>
      <c r="AX3254" s="318"/>
      <c r="AY3254" s="318"/>
      <c r="AZ3254" s="318"/>
      <c r="BA3254" s="318"/>
      <c r="BB3254" s="318"/>
      <c r="BC3254" s="318"/>
      <c r="BD3254" s="318"/>
      <c r="BE3254" s="497"/>
      <c r="BF3254" s="497"/>
      <c r="BG3254" s="497"/>
      <c r="BH3254" s="497"/>
      <c r="BI3254" s="497"/>
      <c r="BJ3254" s="497"/>
      <c r="BK3254" s="497"/>
      <c r="BL3254" s="497"/>
      <c r="BM3254" s="497"/>
      <c r="BN3254" s="497"/>
      <c r="BO3254" s="497"/>
      <c r="BP3254" s="306"/>
      <c r="BQ3254" s="496"/>
      <c r="BR3254" s="496"/>
      <c r="BS3254" s="496"/>
      <c r="BT3254" s="496"/>
      <c r="BU3254" s="496"/>
      <c r="BV3254" s="496"/>
    </row>
    <row r="3255" spans="1:74" s="52" customFormat="1" ht="12.75">
      <c r="A3255" s="45">
        <v>2670.0804681784898</v>
      </c>
      <c r="B3255" s="46" t="s">
        <v>364</v>
      </c>
      <c r="C3255" s="47" t="s">
        <v>367</v>
      </c>
      <c r="D3255" s="48">
        <v>125.40858911225297</v>
      </c>
      <c r="E3255" s="49">
        <v>40.340719999999997</v>
      </c>
      <c r="F3255" s="49">
        <v>8.6199999999999999E-2</v>
      </c>
      <c r="G3255" s="49">
        <v>11.932040000000001</v>
      </c>
      <c r="H3255" s="49">
        <v>0.33760000000000001</v>
      </c>
      <c r="I3255" s="49">
        <v>0.18049999999999999</v>
      </c>
      <c r="J3255" s="49">
        <v>47.364379999999997</v>
      </c>
      <c r="K3255" s="49">
        <v>0.2059</v>
      </c>
      <c r="L3255" s="49">
        <v>100.52163999999999</v>
      </c>
      <c r="M3255" s="47"/>
      <c r="N3255" s="50">
        <v>0.99403776030925872</v>
      </c>
      <c r="O3255" s="50">
        <v>1.6793527038029285E-3</v>
      </c>
      <c r="P3255" s="50">
        <v>0.24588380863763243</v>
      </c>
      <c r="Q3255" s="50">
        <v>6.691223975683289E-3</v>
      </c>
      <c r="R3255" s="50">
        <v>3.7672304033518227E-3</v>
      </c>
      <c r="S3255" s="50">
        <v>1.7398813755683593</v>
      </c>
      <c r="T3255" s="50">
        <v>5.4359221828339035E-3</v>
      </c>
      <c r="U3255" s="50">
        <v>2.999262948490002</v>
      </c>
      <c r="V3255" s="51">
        <v>87.617679542712452</v>
      </c>
      <c r="X3255" s="315">
        <v>0.05</v>
      </c>
      <c r="Y3255" s="315">
        <v>4.13</v>
      </c>
      <c r="Z3255" s="315">
        <v>0.15</v>
      </c>
      <c r="AA3255" s="315">
        <v>1.08</v>
      </c>
      <c r="AB3255" s="315">
        <v>3.6</v>
      </c>
      <c r="AC3255" s="315">
        <v>0.05</v>
      </c>
      <c r="AD3255" s="315">
        <v>0.5</v>
      </c>
      <c r="AE3255" s="312"/>
      <c r="AF3255" s="161" t="s">
        <v>1697</v>
      </c>
      <c r="AG3255" s="318">
        <v>30</v>
      </c>
      <c r="AH3255" s="318">
        <v>15</v>
      </c>
      <c r="AI3255" s="318"/>
      <c r="AJ3255" s="318"/>
      <c r="AK3255" s="318"/>
      <c r="AL3255" s="318"/>
      <c r="AM3255" s="318"/>
      <c r="AN3255" s="318"/>
      <c r="AO3255" s="318"/>
      <c r="AP3255" s="318"/>
      <c r="AQ3255" s="318"/>
      <c r="AR3255" s="318"/>
      <c r="AS3255" s="318"/>
      <c r="AT3255" s="318"/>
      <c r="AU3255" s="318"/>
      <c r="AV3255" s="318"/>
      <c r="AW3255" s="318"/>
      <c r="AX3255" s="318"/>
      <c r="AY3255" s="318"/>
      <c r="AZ3255" s="318"/>
      <c r="BA3255" s="318"/>
      <c r="BB3255" s="318"/>
      <c r="BC3255" s="318"/>
      <c r="BD3255" s="318"/>
      <c r="BE3255" s="497"/>
      <c r="BF3255" s="497"/>
      <c r="BG3255" s="497"/>
      <c r="BH3255" s="497"/>
      <c r="BI3255" s="497"/>
      <c r="BJ3255" s="497"/>
      <c r="BK3255" s="497"/>
      <c r="BL3255" s="497"/>
      <c r="BM3255" s="497"/>
      <c r="BN3255" s="497"/>
      <c r="BO3255" s="497"/>
      <c r="BP3255" s="306"/>
      <c r="BQ3255" s="496"/>
      <c r="BR3255" s="496"/>
      <c r="BS3255" s="496"/>
      <c r="BT3255" s="496"/>
      <c r="BU3255" s="496"/>
      <c r="BV3255" s="496"/>
    </row>
    <row r="3256" spans="1:74" s="52" customFormat="1" ht="12.75">
      <c r="A3256" s="45">
        <v>2670.0804681784898</v>
      </c>
      <c r="B3256" s="46" t="s">
        <v>364</v>
      </c>
      <c r="C3256" s="47" t="s">
        <v>367</v>
      </c>
      <c r="D3256" s="48">
        <v>156.75858911225296</v>
      </c>
      <c r="E3256" s="49">
        <v>40.520629999999997</v>
      </c>
      <c r="F3256" s="49">
        <v>7.5999999999999998E-2</v>
      </c>
      <c r="G3256" s="49">
        <v>11.75216</v>
      </c>
      <c r="H3256" s="49">
        <v>0.32350000000000001</v>
      </c>
      <c r="I3256" s="49">
        <v>0.1346</v>
      </c>
      <c r="J3256" s="49">
        <v>47.403950000000002</v>
      </c>
      <c r="K3256" s="49">
        <v>0.2051</v>
      </c>
      <c r="L3256" s="49">
        <v>100.47414000000001</v>
      </c>
      <c r="M3256" s="47"/>
      <c r="N3256" s="50">
        <v>0.99746598683879084</v>
      </c>
      <c r="O3256" s="50">
        <v>1.479145558248837E-3</v>
      </c>
      <c r="P3256" s="50">
        <v>0.24193327025107156</v>
      </c>
      <c r="Q3256" s="50">
        <v>6.405308974426387E-3</v>
      </c>
      <c r="R3256" s="50">
        <v>2.8064202505531594E-3</v>
      </c>
      <c r="S3256" s="50">
        <v>1.739582312665084</v>
      </c>
      <c r="T3256" s="50">
        <v>5.4093516413816333E-3</v>
      </c>
      <c r="U3256" s="50">
        <v>2.9966339829110638</v>
      </c>
      <c r="V3256" s="51">
        <v>87.790493683878921</v>
      </c>
      <c r="X3256" s="315">
        <v>0.05</v>
      </c>
      <c r="Y3256" s="315">
        <v>4.5199999999999996</v>
      </c>
      <c r="Z3256" s="315">
        <v>0.15</v>
      </c>
      <c r="AA3256" s="315">
        <v>1.1299999999999999</v>
      </c>
      <c r="AB3256" s="315">
        <v>4.95</v>
      </c>
      <c r="AC3256" s="315">
        <v>0.05</v>
      </c>
      <c r="AD3256" s="315">
        <v>0.5</v>
      </c>
      <c r="AE3256" s="312"/>
      <c r="AF3256" s="161" t="s">
        <v>1697</v>
      </c>
      <c r="AG3256" s="318">
        <v>30</v>
      </c>
      <c r="AH3256" s="318">
        <v>15</v>
      </c>
      <c r="AI3256" s="318"/>
      <c r="AJ3256" s="318"/>
      <c r="AK3256" s="318"/>
      <c r="AL3256" s="318"/>
      <c r="AM3256" s="318"/>
      <c r="AN3256" s="318"/>
      <c r="AO3256" s="318"/>
      <c r="AP3256" s="318"/>
      <c r="AQ3256" s="318"/>
      <c r="AR3256" s="318"/>
      <c r="AS3256" s="318"/>
      <c r="AT3256" s="318"/>
      <c r="AU3256" s="318"/>
      <c r="AV3256" s="318"/>
      <c r="AW3256" s="318"/>
      <c r="AX3256" s="318"/>
      <c r="AY3256" s="318"/>
      <c r="AZ3256" s="318"/>
      <c r="BA3256" s="318"/>
      <c r="BB3256" s="318"/>
      <c r="BC3256" s="318"/>
      <c r="BD3256" s="318"/>
      <c r="BE3256" s="497"/>
      <c r="BF3256" s="497"/>
      <c r="BG3256" s="497"/>
      <c r="BH3256" s="497"/>
      <c r="BI3256" s="497"/>
      <c r="BJ3256" s="497"/>
      <c r="BK3256" s="497"/>
      <c r="BL3256" s="497"/>
      <c r="BM3256" s="497"/>
      <c r="BN3256" s="497"/>
      <c r="BO3256" s="497"/>
      <c r="BP3256" s="306"/>
      <c r="BQ3256" s="496"/>
      <c r="BR3256" s="496"/>
      <c r="BS3256" s="496"/>
      <c r="BT3256" s="496"/>
      <c r="BU3256" s="496"/>
      <c r="BV3256" s="496"/>
    </row>
    <row r="3257" spans="1:74" s="52" customFormat="1" ht="12.75">
      <c r="A3257" s="45">
        <v>2670.0804681784898</v>
      </c>
      <c r="B3257" s="46" t="s">
        <v>364</v>
      </c>
      <c r="C3257" s="47" t="s">
        <v>367</v>
      </c>
      <c r="D3257" s="48">
        <v>188.10858911225296</v>
      </c>
      <c r="E3257" s="49">
        <v>40.580599999999997</v>
      </c>
      <c r="F3257" s="49">
        <v>7.2300000000000003E-2</v>
      </c>
      <c r="G3257" s="49">
        <v>11.6922</v>
      </c>
      <c r="H3257" s="49">
        <v>0.31719999999999998</v>
      </c>
      <c r="I3257" s="49">
        <v>0.13980000000000001</v>
      </c>
      <c r="J3257" s="49">
        <v>47.532580000000003</v>
      </c>
      <c r="K3257" s="49">
        <v>0.21129999999999999</v>
      </c>
      <c r="L3257" s="49">
        <v>100.62328000000001</v>
      </c>
      <c r="M3257" s="47"/>
      <c r="N3257" s="50">
        <v>0.99700928535628619</v>
      </c>
      <c r="O3257" s="50">
        <v>1.4044117405487898E-3</v>
      </c>
      <c r="P3257" s="50">
        <v>0.24023316808140241</v>
      </c>
      <c r="Q3257" s="50">
        <v>6.2684159943718655E-3</v>
      </c>
      <c r="R3257" s="50">
        <v>2.9092004741617119E-3</v>
      </c>
      <c r="S3257" s="50">
        <v>1.740927447438944</v>
      </c>
      <c r="T3257" s="50">
        <v>5.5620883564710937E-3</v>
      </c>
      <c r="U3257" s="50">
        <v>2.9960489517786018</v>
      </c>
      <c r="V3257" s="51">
        <v>87.874119533801348</v>
      </c>
      <c r="X3257" s="315">
        <v>0.05</v>
      </c>
      <c r="Y3257" s="315">
        <v>4.79</v>
      </c>
      <c r="Z3257" s="315">
        <v>0.15</v>
      </c>
      <c r="AA3257" s="315">
        <v>1.1499999999999999</v>
      </c>
      <c r="AB3257" s="315">
        <v>4.58</v>
      </c>
      <c r="AC3257" s="315">
        <v>0.05</v>
      </c>
      <c r="AD3257" s="315">
        <v>0.49</v>
      </c>
      <c r="AE3257" s="312"/>
      <c r="AF3257" s="161" t="s">
        <v>1697</v>
      </c>
      <c r="AG3257" s="318">
        <v>30</v>
      </c>
      <c r="AH3257" s="318">
        <v>15</v>
      </c>
      <c r="AI3257" s="318"/>
      <c r="AJ3257" s="318"/>
      <c r="AK3257" s="318"/>
      <c r="AL3257" s="318"/>
      <c r="AM3257" s="318"/>
      <c r="AN3257" s="318"/>
      <c r="AO3257" s="318"/>
      <c r="AP3257" s="318"/>
      <c r="AQ3257" s="318"/>
      <c r="AR3257" s="318"/>
      <c r="AS3257" s="318"/>
      <c r="AT3257" s="318"/>
      <c r="AU3257" s="318"/>
      <c r="AV3257" s="318"/>
      <c r="AW3257" s="318"/>
      <c r="AX3257" s="318"/>
      <c r="AY3257" s="318"/>
      <c r="AZ3257" s="318"/>
      <c r="BA3257" s="318"/>
      <c r="BB3257" s="318"/>
      <c r="BC3257" s="318"/>
      <c r="BD3257" s="318"/>
      <c r="BE3257" s="497"/>
      <c r="BF3257" s="497"/>
      <c r="BG3257" s="497"/>
      <c r="BH3257" s="497"/>
      <c r="BI3257" s="497"/>
      <c r="BJ3257" s="497"/>
      <c r="BK3257" s="497"/>
      <c r="BL3257" s="497"/>
      <c r="BM3257" s="497"/>
      <c r="BN3257" s="497"/>
      <c r="BO3257" s="497"/>
      <c r="BP3257" s="306"/>
      <c r="BQ3257" s="496"/>
      <c r="BR3257" s="496"/>
      <c r="BS3257" s="496"/>
      <c r="BT3257" s="496"/>
      <c r="BU3257" s="496"/>
      <c r="BV3257" s="496"/>
    </row>
    <row r="3258" spans="1:74" s="52" customFormat="1" ht="12.75">
      <c r="A3258" s="45">
        <v>2670.0804681784898</v>
      </c>
      <c r="B3258" s="46" t="s">
        <v>364</v>
      </c>
      <c r="C3258" s="47" t="s">
        <v>367</v>
      </c>
      <c r="D3258" s="48">
        <v>219.45858911225295</v>
      </c>
      <c r="E3258" s="49">
        <v>40.680549999999997</v>
      </c>
      <c r="F3258" s="49">
        <v>8.5300000000000001E-2</v>
      </c>
      <c r="G3258" s="49">
        <v>11.87208</v>
      </c>
      <c r="H3258" s="49">
        <v>0.31590000000000001</v>
      </c>
      <c r="I3258" s="49">
        <v>0.188</v>
      </c>
      <c r="J3258" s="49">
        <v>47.819519999999997</v>
      </c>
      <c r="K3258" s="49">
        <v>0.21299999999999999</v>
      </c>
      <c r="L3258" s="49">
        <v>101.23205</v>
      </c>
      <c r="M3258" s="47"/>
      <c r="N3258" s="50">
        <v>0.99450233292486012</v>
      </c>
      <c r="O3258" s="50">
        <v>1.6487068279599749E-3</v>
      </c>
      <c r="P3258" s="50">
        <v>0.24271789598253818</v>
      </c>
      <c r="Q3258" s="50">
        <v>6.2117291165293253E-3</v>
      </c>
      <c r="R3258" s="50">
        <v>3.8928043670335352E-3</v>
      </c>
      <c r="S3258" s="50">
        <v>1.7427405976153518</v>
      </c>
      <c r="T3258" s="50">
        <v>5.5789984557399769E-3</v>
      </c>
      <c r="U3258" s="50">
        <v>2.9986568880356357</v>
      </c>
      <c r="V3258" s="51">
        <v>87.775221856050777</v>
      </c>
      <c r="X3258" s="315">
        <v>0.05</v>
      </c>
      <c r="Y3258" s="315">
        <v>4.22</v>
      </c>
      <c r="Z3258" s="315">
        <v>0.15</v>
      </c>
      <c r="AA3258" s="315">
        <v>1.17</v>
      </c>
      <c r="AB3258" s="315">
        <v>3.52</v>
      </c>
      <c r="AC3258" s="315">
        <v>0.05</v>
      </c>
      <c r="AD3258" s="315">
        <v>0.48</v>
      </c>
      <c r="AE3258" s="312"/>
      <c r="AF3258" s="161" t="s">
        <v>1697</v>
      </c>
      <c r="AG3258" s="318">
        <v>30</v>
      </c>
      <c r="AH3258" s="318">
        <v>15</v>
      </c>
      <c r="AI3258" s="318"/>
      <c r="AJ3258" s="318"/>
      <c r="AK3258" s="318"/>
      <c r="AL3258" s="318"/>
      <c r="AM3258" s="318"/>
      <c r="AN3258" s="318"/>
      <c r="AO3258" s="318"/>
      <c r="AP3258" s="318"/>
      <c r="AQ3258" s="318"/>
      <c r="AR3258" s="318"/>
      <c r="AS3258" s="318"/>
      <c r="AT3258" s="318"/>
      <c r="AU3258" s="318"/>
      <c r="AV3258" s="318"/>
      <c r="AW3258" s="318"/>
      <c r="AX3258" s="318"/>
      <c r="AY3258" s="318"/>
      <c r="AZ3258" s="318"/>
      <c r="BA3258" s="318"/>
      <c r="BB3258" s="318"/>
      <c r="BC3258" s="318"/>
      <c r="BD3258" s="318"/>
      <c r="BE3258" s="497"/>
      <c r="BF3258" s="497"/>
      <c r="BG3258" s="497"/>
      <c r="BH3258" s="497"/>
      <c r="BI3258" s="497"/>
      <c r="BJ3258" s="497"/>
      <c r="BK3258" s="497"/>
      <c r="BL3258" s="497"/>
      <c r="BM3258" s="497"/>
      <c r="BN3258" s="497"/>
      <c r="BO3258" s="497"/>
      <c r="BP3258" s="306"/>
      <c r="BQ3258" s="496"/>
      <c r="BR3258" s="496"/>
      <c r="BS3258" s="496"/>
      <c r="BT3258" s="496"/>
      <c r="BU3258" s="496"/>
      <c r="BV3258" s="496"/>
    </row>
    <row r="3259" spans="1:74" s="52" customFormat="1" ht="12.75">
      <c r="A3259" s="45">
        <v>2670.0804681784898</v>
      </c>
      <c r="B3259" s="46" t="s">
        <v>364</v>
      </c>
      <c r="C3259" s="47" t="s">
        <v>367</v>
      </c>
      <c r="D3259" s="48">
        <v>250.80858911225295</v>
      </c>
      <c r="E3259" s="49">
        <v>40.440669999999997</v>
      </c>
      <c r="F3259" s="49">
        <v>0.109</v>
      </c>
      <c r="G3259" s="49">
        <v>11.73218</v>
      </c>
      <c r="H3259" s="49">
        <v>0.33339999999999997</v>
      </c>
      <c r="I3259" s="49">
        <v>0.1555</v>
      </c>
      <c r="J3259" s="49">
        <v>47.680999999999997</v>
      </c>
      <c r="K3259" s="49">
        <v>0.2006</v>
      </c>
      <c r="L3259" s="49">
        <v>100.72165</v>
      </c>
      <c r="M3259" s="47"/>
      <c r="N3259" s="50">
        <v>0.99323140193984583</v>
      </c>
      <c r="O3259" s="50">
        <v>2.116576707958018E-3</v>
      </c>
      <c r="P3259" s="50">
        <v>0.24097212699920287</v>
      </c>
      <c r="Q3259" s="50">
        <v>6.5863011967523906E-3</v>
      </c>
      <c r="R3259" s="50">
        <v>3.2348059418385805E-3</v>
      </c>
      <c r="S3259" s="50">
        <v>1.7457658763831225</v>
      </c>
      <c r="T3259" s="50">
        <v>5.2786233645420498E-3</v>
      </c>
      <c r="U3259" s="50">
        <v>2.998576287355879</v>
      </c>
      <c r="V3259" s="51">
        <v>87.870966046405741</v>
      </c>
      <c r="X3259" s="315">
        <v>0.05</v>
      </c>
      <c r="Y3259" s="315">
        <v>3.25</v>
      </c>
      <c r="Z3259" s="315">
        <v>0.15</v>
      </c>
      <c r="AA3259" s="315">
        <v>1.0900000000000001</v>
      </c>
      <c r="AB3259" s="315">
        <v>4.29</v>
      </c>
      <c r="AC3259" s="315">
        <v>0.05</v>
      </c>
      <c r="AD3259" s="315">
        <v>0.51</v>
      </c>
      <c r="AE3259" s="312"/>
      <c r="AF3259" s="161" t="s">
        <v>1697</v>
      </c>
      <c r="AG3259" s="318">
        <v>30</v>
      </c>
      <c r="AH3259" s="318">
        <v>15</v>
      </c>
      <c r="AI3259" s="318"/>
      <c r="AJ3259" s="318"/>
      <c r="AK3259" s="318"/>
      <c r="AL3259" s="318"/>
      <c r="AM3259" s="318"/>
      <c r="AN3259" s="318"/>
      <c r="AO3259" s="318"/>
      <c r="AP3259" s="318"/>
      <c r="AQ3259" s="318"/>
      <c r="AR3259" s="318"/>
      <c r="AS3259" s="318"/>
      <c r="AT3259" s="318"/>
      <c r="AU3259" s="318"/>
      <c r="AV3259" s="318"/>
      <c r="AW3259" s="318"/>
      <c r="AX3259" s="318"/>
      <c r="AY3259" s="318"/>
      <c r="AZ3259" s="318"/>
      <c r="BA3259" s="318"/>
      <c r="BB3259" s="318"/>
      <c r="BC3259" s="318"/>
      <c r="BD3259" s="318"/>
      <c r="BE3259" s="497"/>
      <c r="BF3259" s="497"/>
      <c r="BG3259" s="497"/>
      <c r="BH3259" s="497"/>
      <c r="BI3259" s="497"/>
      <c r="BJ3259" s="497"/>
      <c r="BK3259" s="497"/>
      <c r="BL3259" s="497"/>
      <c r="BM3259" s="497"/>
      <c r="BN3259" s="497"/>
      <c r="BO3259" s="497"/>
      <c r="BP3259" s="306"/>
      <c r="BQ3259" s="496"/>
      <c r="BR3259" s="496"/>
      <c r="BS3259" s="496"/>
      <c r="BT3259" s="496"/>
      <c r="BU3259" s="496"/>
      <c r="BV3259" s="496"/>
    </row>
    <row r="3260" spans="1:74" s="52" customFormat="1" ht="12.75">
      <c r="A3260" s="45">
        <v>2670.0804681784898</v>
      </c>
      <c r="B3260" s="46" t="s">
        <v>364</v>
      </c>
      <c r="C3260" s="47" t="s">
        <v>367</v>
      </c>
      <c r="D3260" s="48">
        <v>282.15858911225297</v>
      </c>
      <c r="E3260" s="49">
        <v>40.540619999999997</v>
      </c>
      <c r="F3260" s="49">
        <v>8.7300000000000003E-2</v>
      </c>
      <c r="G3260" s="49">
        <v>11.71219</v>
      </c>
      <c r="H3260" s="49">
        <v>0.34520000000000001</v>
      </c>
      <c r="I3260" s="49">
        <v>0.17879999999999999</v>
      </c>
      <c r="J3260" s="49">
        <v>47.720570000000002</v>
      </c>
      <c r="K3260" s="49">
        <v>0.2026</v>
      </c>
      <c r="L3260" s="49">
        <v>100.83998</v>
      </c>
      <c r="M3260" s="47"/>
      <c r="N3260" s="50">
        <v>0.99449899537630382</v>
      </c>
      <c r="O3260" s="50">
        <v>1.6931819158367072E-3</v>
      </c>
      <c r="P3260" s="50">
        <v>0.24027471214418422</v>
      </c>
      <c r="Q3260" s="50">
        <v>6.811278560562707E-3</v>
      </c>
      <c r="R3260" s="50">
        <v>3.7150718391625653E-3</v>
      </c>
      <c r="S3260" s="50">
        <v>1.7451313910004609</v>
      </c>
      <c r="T3260" s="50">
        <v>5.3248950312909833E-3</v>
      </c>
      <c r="U3260" s="50">
        <v>2.9988044256140101</v>
      </c>
      <c r="V3260" s="51">
        <v>87.897956404807161</v>
      </c>
      <c r="X3260" s="315">
        <v>0.05</v>
      </c>
      <c r="Y3260" s="315">
        <v>4.07</v>
      </c>
      <c r="Z3260" s="315">
        <v>0.15</v>
      </c>
      <c r="AA3260" s="315">
        <v>1.07</v>
      </c>
      <c r="AB3260" s="315">
        <v>3.62</v>
      </c>
      <c r="AC3260" s="315">
        <v>0.05</v>
      </c>
      <c r="AD3260" s="315">
        <v>0.51</v>
      </c>
      <c r="AE3260" s="312"/>
      <c r="AF3260" s="161" t="s">
        <v>1697</v>
      </c>
      <c r="AG3260" s="318">
        <v>30</v>
      </c>
      <c r="AH3260" s="318">
        <v>15</v>
      </c>
      <c r="AI3260" s="318"/>
      <c r="AJ3260" s="318"/>
      <c r="AK3260" s="318"/>
      <c r="AL3260" s="318"/>
      <c r="AM3260" s="318"/>
      <c r="AN3260" s="318"/>
      <c r="AO3260" s="318"/>
      <c r="AP3260" s="318"/>
      <c r="AQ3260" s="318"/>
      <c r="AR3260" s="318"/>
      <c r="AS3260" s="318"/>
      <c r="AT3260" s="318"/>
      <c r="AU3260" s="318"/>
      <c r="AV3260" s="318"/>
      <c r="AW3260" s="318"/>
      <c r="AX3260" s="318"/>
      <c r="AY3260" s="318"/>
      <c r="AZ3260" s="318"/>
      <c r="BA3260" s="318"/>
      <c r="BB3260" s="318"/>
      <c r="BC3260" s="318"/>
      <c r="BD3260" s="318"/>
      <c r="BE3260" s="497"/>
      <c r="BF3260" s="497"/>
      <c r="BG3260" s="497"/>
      <c r="BH3260" s="497"/>
      <c r="BI3260" s="497"/>
      <c r="BJ3260" s="497"/>
      <c r="BK3260" s="497"/>
      <c r="BL3260" s="497"/>
      <c r="BM3260" s="497"/>
      <c r="BN3260" s="497"/>
      <c r="BO3260" s="497"/>
      <c r="BP3260" s="306"/>
      <c r="BQ3260" s="496"/>
      <c r="BR3260" s="496"/>
      <c r="BS3260" s="496"/>
      <c r="BT3260" s="496"/>
      <c r="BU3260" s="496"/>
      <c r="BV3260" s="496"/>
    </row>
    <row r="3261" spans="1:74" s="52" customFormat="1" ht="12.75">
      <c r="A3261" s="45"/>
      <c r="B3261" s="46"/>
      <c r="C3261" s="47"/>
      <c r="D3261" s="48"/>
      <c r="E3261" s="49"/>
      <c r="F3261" s="49"/>
      <c r="G3261" s="49"/>
      <c r="H3261" s="49"/>
      <c r="I3261" s="49"/>
      <c r="J3261" s="49"/>
      <c r="K3261" s="49"/>
      <c r="L3261" s="49"/>
      <c r="M3261" s="47"/>
      <c r="N3261" s="50"/>
      <c r="O3261" s="50"/>
      <c r="P3261" s="50"/>
      <c r="Q3261" s="50"/>
      <c r="R3261" s="50"/>
      <c r="S3261" s="50"/>
      <c r="T3261" s="50"/>
      <c r="U3261" s="50"/>
      <c r="V3261" s="51"/>
      <c r="AE3261" s="312"/>
      <c r="AF3261" s="312"/>
      <c r="AG3261" s="312"/>
      <c r="AH3261" s="312"/>
      <c r="AI3261" s="312"/>
      <c r="AJ3261" s="312"/>
      <c r="AK3261" s="312"/>
      <c r="AL3261" s="312"/>
      <c r="AM3261" s="312"/>
      <c r="AN3261" s="312"/>
      <c r="AO3261" s="312"/>
      <c r="AP3261" s="312"/>
      <c r="AQ3261" s="312"/>
      <c r="AR3261" s="312"/>
      <c r="AS3261" s="312"/>
      <c r="AT3261" s="312"/>
      <c r="AU3261" s="312"/>
      <c r="AV3261" s="312"/>
      <c r="AW3261" s="312"/>
      <c r="AX3261" s="312"/>
      <c r="AY3261" s="312"/>
      <c r="AZ3261" s="312"/>
      <c r="BA3261" s="312"/>
      <c r="BB3261" s="312"/>
      <c r="BC3261" s="312"/>
      <c r="BD3261" s="312"/>
      <c r="BE3261" s="306"/>
      <c r="BF3261" s="306"/>
      <c r="BG3261" s="306"/>
      <c r="BH3261" s="306"/>
      <c r="BI3261" s="306"/>
      <c r="BJ3261" s="306"/>
      <c r="BK3261" s="306"/>
      <c r="BL3261" s="306"/>
      <c r="BM3261" s="306"/>
      <c r="BN3261" s="306"/>
      <c r="BO3261" s="306"/>
      <c r="BP3261" s="306"/>
      <c r="BQ3261" s="496"/>
      <c r="BR3261" s="496"/>
      <c r="BS3261" s="496"/>
      <c r="BT3261" s="496"/>
      <c r="BU3261" s="496"/>
      <c r="BV3261" s="496"/>
    </row>
    <row r="3262" spans="1:74" s="52" customFormat="1" ht="12.75">
      <c r="A3262" s="45">
        <v>2670.0804681784898</v>
      </c>
      <c r="B3262" s="46" t="s">
        <v>364</v>
      </c>
      <c r="C3262" s="47" t="s">
        <v>368</v>
      </c>
      <c r="D3262" s="48">
        <v>0</v>
      </c>
      <c r="E3262" s="49">
        <v>40.100830000000002</v>
      </c>
      <c r="F3262" s="49">
        <v>3.4000000000000002E-2</v>
      </c>
      <c r="G3262" s="49">
        <v>15.4497</v>
      </c>
      <c r="H3262" s="49">
        <v>0.28139999999999998</v>
      </c>
      <c r="I3262" s="49">
        <v>0.22209999999999999</v>
      </c>
      <c r="J3262" s="49">
        <v>45.306350000000002</v>
      </c>
      <c r="K3262" s="49">
        <v>0.26469999999999999</v>
      </c>
      <c r="L3262" s="49">
        <v>101.72217999999999</v>
      </c>
      <c r="M3262" s="47"/>
      <c r="N3262" s="50">
        <v>0.99238427747569768</v>
      </c>
      <c r="O3262" s="50">
        <v>6.6524381505100308E-4</v>
      </c>
      <c r="P3262" s="50">
        <v>0.31974411373708128</v>
      </c>
      <c r="Q3262" s="50">
        <v>5.6013730672220333E-3</v>
      </c>
      <c r="R3262" s="50">
        <v>4.6554408295795789E-3</v>
      </c>
      <c r="S3262" s="50">
        <v>1.6714528673953337</v>
      </c>
      <c r="T3262" s="50">
        <v>7.0183997704507829E-3</v>
      </c>
      <c r="U3262" s="50">
        <v>3.0029899074836859</v>
      </c>
      <c r="V3262" s="51">
        <v>83.942115382515325</v>
      </c>
      <c r="X3262" s="315">
        <v>0.05</v>
      </c>
      <c r="Y3262" s="315">
        <v>9.6999999999999993</v>
      </c>
      <c r="Z3262" s="315">
        <v>0.13</v>
      </c>
      <c r="AA3262" s="315">
        <v>1.29</v>
      </c>
      <c r="AB3262" s="315">
        <v>3.12</v>
      </c>
      <c r="AC3262" s="315">
        <v>0.05</v>
      </c>
      <c r="AD3262" s="315">
        <v>0.41</v>
      </c>
      <c r="AE3262" s="312"/>
      <c r="AF3262" s="161" t="s">
        <v>1697</v>
      </c>
      <c r="AG3262" s="318">
        <v>30</v>
      </c>
      <c r="AH3262" s="318">
        <v>15</v>
      </c>
      <c r="AI3262" s="318"/>
      <c r="AJ3262" s="318"/>
      <c r="AK3262" s="318"/>
      <c r="AL3262" s="318"/>
      <c r="AM3262" s="318"/>
      <c r="AN3262" s="318"/>
      <c r="AO3262" s="318"/>
      <c r="AP3262" s="318"/>
      <c r="AQ3262" s="318"/>
      <c r="AR3262" s="318"/>
      <c r="AS3262" s="318"/>
      <c r="AT3262" s="318"/>
      <c r="AU3262" s="318"/>
      <c r="AV3262" s="318"/>
      <c r="AW3262" s="318"/>
      <c r="AX3262" s="318"/>
      <c r="AY3262" s="318"/>
      <c r="AZ3262" s="318"/>
      <c r="BA3262" s="318"/>
      <c r="BB3262" s="318"/>
      <c r="BC3262" s="318"/>
      <c r="BD3262" s="318"/>
      <c r="BE3262" s="497"/>
      <c r="BF3262" s="497"/>
      <c r="BG3262" s="497"/>
      <c r="BH3262" s="497"/>
      <c r="BI3262" s="497"/>
      <c r="BJ3262" s="497"/>
      <c r="BK3262" s="497"/>
      <c r="BL3262" s="497"/>
      <c r="BM3262" s="497"/>
      <c r="BN3262" s="497"/>
      <c r="BO3262" s="497"/>
      <c r="BP3262" s="306"/>
      <c r="BQ3262" s="496"/>
      <c r="BR3262" s="496"/>
      <c r="BS3262" s="496"/>
      <c r="BT3262" s="496"/>
      <c r="BU3262" s="496"/>
      <c r="BV3262" s="496"/>
    </row>
    <row r="3263" spans="1:74" s="52" customFormat="1" ht="12.75">
      <c r="A3263" s="45">
        <v>2670.0804681784898</v>
      </c>
      <c r="B3263" s="46" t="s">
        <v>364</v>
      </c>
      <c r="C3263" s="47" t="s">
        <v>368</v>
      </c>
      <c r="D3263" s="48">
        <v>38.852663870009202</v>
      </c>
      <c r="E3263" s="49">
        <v>40.370699999999999</v>
      </c>
      <c r="F3263" s="49">
        <v>6.4799999999999996E-2</v>
      </c>
      <c r="G3263" s="49">
        <v>15.31978</v>
      </c>
      <c r="H3263" s="49">
        <v>0.26369999999999999</v>
      </c>
      <c r="I3263" s="49">
        <v>0.21199999999999999</v>
      </c>
      <c r="J3263" s="49">
        <v>45.375610000000002</v>
      </c>
      <c r="K3263" s="49">
        <v>0.25140000000000001</v>
      </c>
      <c r="L3263" s="49">
        <v>101.88589000000002</v>
      </c>
      <c r="M3263" s="47"/>
      <c r="N3263" s="50">
        <v>0.99618424709347619</v>
      </c>
      <c r="O3263" s="50">
        <v>1.2642233602610268E-3</v>
      </c>
      <c r="P3263" s="50">
        <v>0.31614179343233323</v>
      </c>
      <c r="Q3263" s="50">
        <v>5.2339240008796402E-3</v>
      </c>
      <c r="R3263" s="50">
        <v>4.4309310312138153E-3</v>
      </c>
      <c r="S3263" s="50">
        <v>1.6691847644422115</v>
      </c>
      <c r="T3263" s="50">
        <v>6.6465505302685229E-3</v>
      </c>
      <c r="U3263" s="50">
        <v>2.9998063414701166</v>
      </c>
      <c r="V3263" s="51">
        <v>84.076080976280849</v>
      </c>
      <c r="X3263" s="315">
        <v>0.05</v>
      </c>
      <c r="Y3263" s="315">
        <v>5.44</v>
      </c>
      <c r="Z3263" s="315">
        <v>0.13</v>
      </c>
      <c r="AA3263" s="315">
        <v>1.38</v>
      </c>
      <c r="AB3263" s="315">
        <v>3.26</v>
      </c>
      <c r="AC3263" s="315">
        <v>0.05</v>
      </c>
      <c r="AD3263" s="315">
        <v>0.43</v>
      </c>
      <c r="AE3263" s="312"/>
      <c r="AF3263" s="161" t="s">
        <v>1697</v>
      </c>
      <c r="AG3263" s="318">
        <v>30</v>
      </c>
      <c r="AH3263" s="318">
        <v>15</v>
      </c>
      <c r="AI3263" s="318"/>
      <c r="AJ3263" s="318"/>
      <c r="AK3263" s="318"/>
      <c r="AL3263" s="318"/>
      <c r="AM3263" s="318"/>
      <c r="AN3263" s="318"/>
      <c r="AO3263" s="318"/>
      <c r="AP3263" s="318"/>
      <c r="AQ3263" s="318"/>
      <c r="AR3263" s="318"/>
      <c r="AS3263" s="318"/>
      <c r="AT3263" s="318"/>
      <c r="AU3263" s="318"/>
      <c r="AV3263" s="318"/>
      <c r="AW3263" s="318"/>
      <c r="AX3263" s="318"/>
      <c r="AY3263" s="318"/>
      <c r="AZ3263" s="318"/>
      <c r="BA3263" s="318"/>
      <c r="BB3263" s="318"/>
      <c r="BC3263" s="318"/>
      <c r="BD3263" s="318"/>
      <c r="BE3263" s="497"/>
      <c r="BF3263" s="497"/>
      <c r="BG3263" s="497"/>
      <c r="BH3263" s="497"/>
      <c r="BI3263" s="497"/>
      <c r="BJ3263" s="497"/>
      <c r="BK3263" s="497"/>
      <c r="BL3263" s="497"/>
      <c r="BM3263" s="497"/>
      <c r="BN3263" s="497"/>
      <c r="BO3263" s="497"/>
      <c r="BP3263" s="306"/>
      <c r="BQ3263" s="496"/>
      <c r="BR3263" s="496"/>
      <c r="BS3263" s="496"/>
      <c r="BT3263" s="496"/>
      <c r="BU3263" s="496"/>
      <c r="BV3263" s="496"/>
    </row>
    <row r="3264" spans="1:74" s="52" customFormat="1" ht="12.75">
      <c r="A3264" s="45">
        <v>2670.0804681784898</v>
      </c>
      <c r="B3264" s="46" t="s">
        <v>364</v>
      </c>
      <c r="C3264" s="47" t="s">
        <v>368</v>
      </c>
      <c r="D3264" s="48">
        <v>77.702663870009204</v>
      </c>
      <c r="E3264" s="49">
        <v>40.440669999999997</v>
      </c>
      <c r="F3264" s="49">
        <v>4.4600000000000001E-2</v>
      </c>
      <c r="G3264" s="49">
        <v>15.30979</v>
      </c>
      <c r="H3264" s="49">
        <v>0.27979999999999999</v>
      </c>
      <c r="I3264" s="49">
        <v>0.1908</v>
      </c>
      <c r="J3264" s="49">
        <v>45.177720000000001</v>
      </c>
      <c r="K3264" s="49">
        <v>0.25390000000000001</v>
      </c>
      <c r="L3264" s="49">
        <v>101.74828000000001</v>
      </c>
      <c r="M3264" s="47"/>
      <c r="N3264" s="50">
        <v>0.99875316422548088</v>
      </c>
      <c r="O3264" s="50">
        <v>8.7086352261955336E-4</v>
      </c>
      <c r="P3264" s="50">
        <v>0.31620232123713121</v>
      </c>
      <c r="Q3264" s="50">
        <v>5.558164917063374E-3</v>
      </c>
      <c r="R3264" s="50">
        <v>3.9912040874253082E-3</v>
      </c>
      <c r="S3264" s="50">
        <v>1.6633080182112503</v>
      </c>
      <c r="T3264" s="50">
        <v>6.7183120885483559E-3</v>
      </c>
      <c r="U3264" s="50">
        <v>2.9966395260022431</v>
      </c>
      <c r="V3264" s="51">
        <v>84.026235431271076</v>
      </c>
      <c r="X3264" s="315">
        <v>0.05</v>
      </c>
      <c r="Y3264" s="315">
        <v>7.53</v>
      </c>
      <c r="Z3264" s="315">
        <v>0.13</v>
      </c>
      <c r="AA3264" s="315">
        <v>1.31</v>
      </c>
      <c r="AB3264" s="315">
        <v>3.72</v>
      </c>
      <c r="AC3264" s="315">
        <v>0.05</v>
      </c>
      <c r="AD3264" s="315">
        <v>0.43</v>
      </c>
      <c r="AE3264" s="312"/>
      <c r="AF3264" s="161" t="s">
        <v>1697</v>
      </c>
      <c r="AG3264" s="318">
        <v>30</v>
      </c>
      <c r="AH3264" s="318">
        <v>15</v>
      </c>
      <c r="AI3264" s="318"/>
      <c r="AJ3264" s="318"/>
      <c r="AK3264" s="318"/>
      <c r="AL3264" s="318"/>
      <c r="AM3264" s="318"/>
      <c r="AN3264" s="318"/>
      <c r="AO3264" s="318"/>
      <c r="AP3264" s="318"/>
      <c r="AQ3264" s="318"/>
      <c r="AR3264" s="318"/>
      <c r="AS3264" s="318"/>
      <c r="AT3264" s="318"/>
      <c r="AU3264" s="318"/>
      <c r="AV3264" s="318"/>
      <c r="AW3264" s="318"/>
      <c r="AX3264" s="318"/>
      <c r="AY3264" s="318"/>
      <c r="AZ3264" s="318"/>
      <c r="BA3264" s="318"/>
      <c r="BB3264" s="318"/>
      <c r="BC3264" s="318"/>
      <c r="BD3264" s="318"/>
      <c r="BE3264" s="497"/>
      <c r="BF3264" s="497"/>
      <c r="BG3264" s="497"/>
      <c r="BH3264" s="497"/>
      <c r="BI3264" s="497"/>
      <c r="BJ3264" s="497"/>
      <c r="BK3264" s="497"/>
      <c r="BL3264" s="497"/>
      <c r="BM3264" s="497"/>
      <c r="BN3264" s="497"/>
      <c r="BO3264" s="497"/>
      <c r="BP3264" s="306"/>
      <c r="BQ3264" s="496"/>
      <c r="BR3264" s="496"/>
      <c r="BS3264" s="496"/>
      <c r="BT3264" s="496"/>
      <c r="BU3264" s="496"/>
      <c r="BV3264" s="496"/>
    </row>
    <row r="3265" spans="1:74" s="52" customFormat="1" ht="12.75">
      <c r="A3265" s="45">
        <v>2670.0804681784898</v>
      </c>
      <c r="B3265" s="46" t="s">
        <v>364</v>
      </c>
      <c r="C3265" s="47" t="s">
        <v>368</v>
      </c>
      <c r="D3265" s="48">
        <v>116.55266387000921</v>
      </c>
      <c r="E3265" s="49">
        <v>40.220779999999998</v>
      </c>
      <c r="F3265" s="49">
        <v>3.4599999999999999E-2</v>
      </c>
      <c r="G3265" s="49">
        <v>15.38974</v>
      </c>
      <c r="H3265" s="49">
        <v>0.29849999999999999</v>
      </c>
      <c r="I3265" s="49">
        <v>0.25319999999999998</v>
      </c>
      <c r="J3265" s="49">
        <v>45.256869999999999</v>
      </c>
      <c r="K3265" s="49">
        <v>0.25530000000000003</v>
      </c>
      <c r="L3265" s="49">
        <v>101.76339000000002</v>
      </c>
      <c r="M3265" s="47"/>
      <c r="N3265" s="50">
        <v>0.99464088712667686</v>
      </c>
      <c r="O3265" s="50">
        <v>6.7649927149164069E-4</v>
      </c>
      <c r="P3265" s="50">
        <v>0.31827541725220265</v>
      </c>
      <c r="Q3265" s="50">
        <v>5.9375058051165846E-3</v>
      </c>
      <c r="R3265" s="50">
        <v>5.3035328103792859E-3</v>
      </c>
      <c r="S3265" s="50">
        <v>1.6684334159857193</v>
      </c>
      <c r="T3265" s="50">
        <v>6.7643221347351975E-3</v>
      </c>
      <c r="U3265" s="50">
        <v>3.0013349523163653</v>
      </c>
      <c r="V3265" s="51">
        <v>83.979765332120664</v>
      </c>
      <c r="X3265" s="315">
        <v>0.05</v>
      </c>
      <c r="Y3265" s="315">
        <v>9.5</v>
      </c>
      <c r="Z3265" s="315">
        <v>0.13</v>
      </c>
      <c r="AA3265" s="315">
        <v>1.23</v>
      </c>
      <c r="AB3265" s="315">
        <v>2.74</v>
      </c>
      <c r="AC3265" s="315">
        <v>0.05</v>
      </c>
      <c r="AD3265" s="315">
        <v>0.43</v>
      </c>
      <c r="AE3265" s="312"/>
      <c r="AF3265" s="161" t="s">
        <v>1697</v>
      </c>
      <c r="AG3265" s="318">
        <v>30</v>
      </c>
      <c r="AH3265" s="318">
        <v>15</v>
      </c>
      <c r="AI3265" s="318"/>
      <c r="AJ3265" s="318"/>
      <c r="AK3265" s="318"/>
      <c r="AL3265" s="318"/>
      <c r="AM3265" s="318"/>
      <c r="AN3265" s="318"/>
      <c r="AO3265" s="318"/>
      <c r="AP3265" s="318"/>
      <c r="AQ3265" s="318"/>
      <c r="AR3265" s="318"/>
      <c r="AS3265" s="318"/>
      <c r="AT3265" s="318"/>
      <c r="AU3265" s="318"/>
      <c r="AV3265" s="318"/>
      <c r="AW3265" s="318"/>
      <c r="AX3265" s="318"/>
      <c r="AY3265" s="318"/>
      <c r="AZ3265" s="318"/>
      <c r="BA3265" s="318"/>
      <c r="BB3265" s="318"/>
      <c r="BC3265" s="318"/>
      <c r="BD3265" s="318"/>
      <c r="BE3265" s="497"/>
      <c r="BF3265" s="497"/>
      <c r="BG3265" s="497"/>
      <c r="BH3265" s="497"/>
      <c r="BI3265" s="497"/>
      <c r="BJ3265" s="497"/>
      <c r="BK3265" s="497"/>
      <c r="BL3265" s="497"/>
      <c r="BM3265" s="497"/>
      <c r="BN3265" s="497"/>
      <c r="BO3265" s="497"/>
      <c r="BP3265" s="306"/>
      <c r="BQ3265" s="496"/>
      <c r="BR3265" s="496"/>
      <c r="BS3265" s="496"/>
      <c r="BT3265" s="496"/>
      <c r="BU3265" s="496"/>
      <c r="BV3265" s="496"/>
    </row>
    <row r="3266" spans="1:74" s="52" customFormat="1" ht="12.75">
      <c r="A3266" s="45">
        <v>2670.0804681784898</v>
      </c>
      <c r="B3266" s="46" t="s">
        <v>364</v>
      </c>
      <c r="C3266" s="47" t="s">
        <v>368</v>
      </c>
      <c r="D3266" s="48">
        <v>155.40266387000921</v>
      </c>
      <c r="E3266" s="49">
        <v>40.13082</v>
      </c>
      <c r="F3266" s="49">
        <v>4.6899999999999997E-2</v>
      </c>
      <c r="G3266" s="49">
        <v>15.39973</v>
      </c>
      <c r="H3266" s="49">
        <v>0.28220000000000001</v>
      </c>
      <c r="I3266" s="49">
        <v>0.1827</v>
      </c>
      <c r="J3266" s="49">
        <v>45.167830000000002</v>
      </c>
      <c r="K3266" s="49">
        <v>0.25409999999999999</v>
      </c>
      <c r="L3266" s="49">
        <v>101.51707999999999</v>
      </c>
      <c r="M3266" s="47"/>
      <c r="N3266" s="50">
        <v>0.99459611456527497</v>
      </c>
      <c r="O3266" s="50">
        <v>9.1900311246362744E-4</v>
      </c>
      <c r="P3266" s="50">
        <v>0.31918158350599984</v>
      </c>
      <c r="Q3266" s="50">
        <v>5.6256100676118446E-3</v>
      </c>
      <c r="R3266" s="50">
        <v>3.8352441048081507E-3</v>
      </c>
      <c r="S3266" s="50">
        <v>1.66880847354045</v>
      </c>
      <c r="T3266" s="50">
        <v>6.7473157956398641E-3</v>
      </c>
      <c r="U3266" s="50">
        <v>3.0010142389054408</v>
      </c>
      <c r="V3266" s="51">
        <v>83.944508053515776</v>
      </c>
      <c r="X3266" s="315">
        <v>0.05</v>
      </c>
      <c r="Y3266" s="315">
        <v>7.23</v>
      </c>
      <c r="Z3266" s="315">
        <v>0.13</v>
      </c>
      <c r="AA3266" s="315">
        <v>1.29</v>
      </c>
      <c r="AB3266" s="315">
        <v>3.7</v>
      </c>
      <c r="AC3266" s="315">
        <v>0.05</v>
      </c>
      <c r="AD3266" s="315">
        <v>0.43</v>
      </c>
      <c r="AE3266" s="312"/>
      <c r="AF3266" s="161" t="s">
        <v>1697</v>
      </c>
      <c r="AG3266" s="318">
        <v>30</v>
      </c>
      <c r="AH3266" s="318">
        <v>15</v>
      </c>
      <c r="AI3266" s="318"/>
      <c r="AJ3266" s="318"/>
      <c r="AK3266" s="318"/>
      <c r="AL3266" s="318"/>
      <c r="AM3266" s="318"/>
      <c r="AN3266" s="318"/>
      <c r="AO3266" s="318"/>
      <c r="AP3266" s="318"/>
      <c r="AQ3266" s="318"/>
      <c r="AR3266" s="318"/>
      <c r="AS3266" s="318"/>
      <c r="AT3266" s="318"/>
      <c r="AU3266" s="318"/>
      <c r="AV3266" s="318"/>
      <c r="AW3266" s="318"/>
      <c r="AX3266" s="318"/>
      <c r="AY3266" s="318"/>
      <c r="AZ3266" s="318"/>
      <c r="BA3266" s="318"/>
      <c r="BB3266" s="318"/>
      <c r="BC3266" s="318"/>
      <c r="BD3266" s="318"/>
      <c r="BE3266" s="497"/>
      <c r="BF3266" s="497"/>
      <c r="BG3266" s="497"/>
      <c r="BH3266" s="497"/>
      <c r="BI3266" s="497"/>
      <c r="BJ3266" s="497"/>
      <c r="BK3266" s="497"/>
      <c r="BL3266" s="497"/>
      <c r="BM3266" s="497"/>
      <c r="BN3266" s="497"/>
      <c r="BO3266" s="497"/>
      <c r="BP3266" s="306"/>
      <c r="BQ3266" s="496"/>
      <c r="BR3266" s="496"/>
      <c r="BS3266" s="496"/>
      <c r="BT3266" s="496"/>
      <c r="BU3266" s="496"/>
      <c r="BV3266" s="496"/>
    </row>
    <row r="3267" spans="1:74" s="52" customFormat="1" ht="12.75">
      <c r="A3267" s="45">
        <v>2670.0804681784898</v>
      </c>
      <c r="B3267" s="46" t="s">
        <v>364</v>
      </c>
      <c r="C3267" s="47" t="s">
        <v>368</v>
      </c>
      <c r="D3267" s="48">
        <v>194.2526638700092</v>
      </c>
      <c r="E3267" s="49">
        <v>40.160800000000002</v>
      </c>
      <c r="F3267" s="49">
        <v>5.1900000000000002E-2</v>
      </c>
      <c r="G3267" s="49">
        <v>15.599600000000001</v>
      </c>
      <c r="H3267" s="49">
        <v>0.31119999999999998</v>
      </c>
      <c r="I3267" s="49">
        <v>0.20480000000000001</v>
      </c>
      <c r="J3267" s="49">
        <v>45.217300000000002</v>
      </c>
      <c r="K3267" s="49">
        <v>0.25829999999999997</v>
      </c>
      <c r="L3267" s="49">
        <v>101.87520000000002</v>
      </c>
      <c r="M3267" s="47"/>
      <c r="N3267" s="50">
        <v>0.99279884695699416</v>
      </c>
      <c r="O3267" s="50">
        <v>1.0143823446020024E-3</v>
      </c>
      <c r="P3267" s="50">
        <v>0.32249899473474963</v>
      </c>
      <c r="Q3267" s="50">
        <v>6.1878872169755907E-3</v>
      </c>
      <c r="R3267" s="50">
        <v>4.2881957325664622E-3</v>
      </c>
      <c r="S3267" s="50">
        <v>1.6663724646445404</v>
      </c>
      <c r="T3267" s="50">
        <v>6.8413366592778501E-3</v>
      </c>
      <c r="U3267" s="50">
        <v>3.0014307260389748</v>
      </c>
      <c r="V3267" s="51">
        <v>83.78482464445446</v>
      </c>
      <c r="X3267" s="315">
        <v>0.05</v>
      </c>
      <c r="Y3267" s="315">
        <v>6.66</v>
      </c>
      <c r="Z3267" s="315">
        <v>0.13</v>
      </c>
      <c r="AA3267" s="315">
        <v>1.1599999999999999</v>
      </c>
      <c r="AB3267" s="315">
        <v>3.46</v>
      </c>
      <c r="AC3267" s="315">
        <v>0.05</v>
      </c>
      <c r="AD3267" s="315">
        <v>0.42</v>
      </c>
      <c r="AE3267" s="312"/>
      <c r="AF3267" s="161" t="s">
        <v>1697</v>
      </c>
      <c r="AG3267" s="318">
        <v>30</v>
      </c>
      <c r="AH3267" s="318">
        <v>15</v>
      </c>
      <c r="AI3267" s="318"/>
      <c r="AJ3267" s="318"/>
      <c r="AK3267" s="318"/>
      <c r="AL3267" s="318"/>
      <c r="AM3267" s="318"/>
      <c r="AN3267" s="318"/>
      <c r="AO3267" s="318"/>
      <c r="AP3267" s="318"/>
      <c r="AQ3267" s="318"/>
      <c r="AR3267" s="318"/>
      <c r="AS3267" s="318"/>
      <c r="AT3267" s="318"/>
      <c r="AU3267" s="318"/>
      <c r="AV3267" s="318"/>
      <c r="AW3267" s="318"/>
      <c r="AX3267" s="318"/>
      <c r="AY3267" s="318"/>
      <c r="AZ3267" s="318"/>
      <c r="BA3267" s="318"/>
      <c r="BB3267" s="318"/>
      <c r="BC3267" s="318"/>
      <c r="BD3267" s="318"/>
      <c r="BE3267" s="497"/>
      <c r="BF3267" s="497"/>
      <c r="BG3267" s="497"/>
      <c r="BH3267" s="497"/>
      <c r="BI3267" s="497"/>
      <c r="BJ3267" s="497"/>
      <c r="BK3267" s="497"/>
      <c r="BL3267" s="497"/>
      <c r="BM3267" s="497"/>
      <c r="BN3267" s="497"/>
      <c r="BO3267" s="497"/>
      <c r="BP3267" s="306"/>
      <c r="BQ3267" s="496"/>
      <c r="BR3267" s="496"/>
      <c r="BS3267" s="496"/>
      <c r="BT3267" s="496"/>
      <c r="BU3267" s="496"/>
      <c r="BV3267" s="496"/>
    </row>
    <row r="3268" spans="1:74" s="52" customFormat="1" ht="12.75">
      <c r="A3268" s="45">
        <v>2670.0804681784898</v>
      </c>
      <c r="B3268" s="46" t="s">
        <v>364</v>
      </c>
      <c r="C3268" s="47" t="s">
        <v>368</v>
      </c>
      <c r="D3268" s="48">
        <v>233.1026638700092</v>
      </c>
      <c r="E3268" s="49">
        <v>40.280740000000002</v>
      </c>
      <c r="F3268" s="49">
        <v>2.8000000000000001E-2</v>
      </c>
      <c r="G3268" s="49">
        <v>15.39973</v>
      </c>
      <c r="H3268" s="49">
        <v>0.2853</v>
      </c>
      <c r="I3268" s="49">
        <v>0.2082</v>
      </c>
      <c r="J3268" s="49">
        <v>45.177720000000001</v>
      </c>
      <c r="K3268" s="49">
        <v>0.2515</v>
      </c>
      <c r="L3268" s="49">
        <v>101.68198999999998</v>
      </c>
      <c r="M3268" s="47"/>
      <c r="N3268" s="50">
        <v>0.99654741804466263</v>
      </c>
      <c r="O3268" s="50">
        <v>5.4768894425292233E-4</v>
      </c>
      <c r="P3268" s="50">
        <v>0.31861750200693195</v>
      </c>
      <c r="Q3268" s="50">
        <v>5.6773568403752084E-3</v>
      </c>
      <c r="R3268" s="50">
        <v>4.3628169552086433E-3</v>
      </c>
      <c r="S3268" s="50">
        <v>1.6662239891984838</v>
      </c>
      <c r="T3268" s="50">
        <v>6.6664736172411081E-3</v>
      </c>
      <c r="U3268" s="50">
        <v>2.9996959137188441</v>
      </c>
      <c r="V3268" s="51">
        <v>83.947458604695328</v>
      </c>
      <c r="X3268" s="315">
        <v>0.05</v>
      </c>
      <c r="Y3268" s="315">
        <v>12</v>
      </c>
      <c r="Z3268" s="315">
        <v>0.13</v>
      </c>
      <c r="AA3268" s="315">
        <v>1.3</v>
      </c>
      <c r="AB3268" s="315">
        <v>3.14</v>
      </c>
      <c r="AC3268" s="315">
        <v>0.05</v>
      </c>
      <c r="AD3268" s="315">
        <v>0.43</v>
      </c>
      <c r="AE3268" s="312"/>
      <c r="AF3268" s="161" t="s">
        <v>1697</v>
      </c>
      <c r="AG3268" s="318">
        <v>30</v>
      </c>
      <c r="AH3268" s="318">
        <v>15</v>
      </c>
      <c r="AI3268" s="318"/>
      <c r="AJ3268" s="318"/>
      <c r="AK3268" s="318"/>
      <c r="AL3268" s="318"/>
      <c r="AM3268" s="318"/>
      <c r="AN3268" s="318"/>
      <c r="AO3268" s="318"/>
      <c r="AP3268" s="318"/>
      <c r="AQ3268" s="318"/>
      <c r="AR3268" s="318"/>
      <c r="AS3268" s="318"/>
      <c r="AT3268" s="318"/>
      <c r="AU3268" s="318"/>
      <c r="AV3268" s="318"/>
      <c r="AW3268" s="318"/>
      <c r="AX3268" s="318"/>
      <c r="AY3268" s="318"/>
      <c r="AZ3268" s="318"/>
      <c r="BA3268" s="318"/>
      <c r="BB3268" s="318"/>
      <c r="BC3268" s="318"/>
      <c r="BD3268" s="318"/>
      <c r="BE3268" s="497"/>
      <c r="BF3268" s="497"/>
      <c r="BG3268" s="497"/>
      <c r="BH3268" s="497"/>
      <c r="BI3268" s="497"/>
      <c r="BJ3268" s="497"/>
      <c r="BK3268" s="497"/>
      <c r="BL3268" s="497"/>
      <c r="BM3268" s="497"/>
      <c r="BN3268" s="497"/>
      <c r="BO3268" s="497"/>
      <c r="BP3268" s="306"/>
      <c r="BQ3268" s="496"/>
      <c r="BR3268" s="496"/>
      <c r="BS3268" s="496"/>
      <c r="BT3268" s="496"/>
      <c r="BU3268" s="496"/>
      <c r="BV3268" s="496"/>
    </row>
    <row r="3269" spans="1:74" s="52" customFormat="1" ht="12.75">
      <c r="A3269" s="45">
        <v>2670.0804681784898</v>
      </c>
      <c r="B3269" s="46" t="s">
        <v>364</v>
      </c>
      <c r="C3269" s="47" t="s">
        <v>368</v>
      </c>
      <c r="D3269" s="48">
        <v>271.95266387000919</v>
      </c>
      <c r="E3269" s="49">
        <v>40.050849999999997</v>
      </c>
      <c r="F3269" s="49">
        <v>6.0600000000000001E-2</v>
      </c>
      <c r="G3269" s="49">
        <v>15.37974</v>
      </c>
      <c r="H3269" s="49">
        <v>0.29010000000000002</v>
      </c>
      <c r="I3269" s="49">
        <v>0.21970000000000001</v>
      </c>
      <c r="J3269" s="49">
        <v>45.27666</v>
      </c>
      <c r="K3269" s="49">
        <v>0.25280000000000002</v>
      </c>
      <c r="L3269" s="49">
        <v>101.57055</v>
      </c>
      <c r="M3269" s="47"/>
      <c r="N3269" s="50">
        <v>0.99231923800891086</v>
      </c>
      <c r="O3269" s="50">
        <v>1.1871011145554275E-3</v>
      </c>
      <c r="P3269" s="50">
        <v>0.31867255408478312</v>
      </c>
      <c r="Q3269" s="50">
        <v>5.7813770575765606E-3</v>
      </c>
      <c r="R3269" s="50">
        <v>4.6105790192293543E-3</v>
      </c>
      <c r="S3269" s="50">
        <v>1.6723323890834274</v>
      </c>
      <c r="T3269" s="50">
        <v>6.7108014636619757E-3</v>
      </c>
      <c r="U3269" s="50">
        <v>3.0024813047128869</v>
      </c>
      <c r="V3269" s="51">
        <v>83.99438659465649</v>
      </c>
      <c r="X3269" s="315">
        <v>0.05</v>
      </c>
      <c r="Y3269" s="315">
        <v>5.51</v>
      </c>
      <c r="Z3269" s="315">
        <v>0.13</v>
      </c>
      <c r="AA3269" s="315">
        <v>1.24</v>
      </c>
      <c r="AB3269" s="315">
        <v>3.17</v>
      </c>
      <c r="AC3269" s="315">
        <v>0.05</v>
      </c>
      <c r="AD3269" s="315">
        <v>0.43</v>
      </c>
      <c r="AE3269" s="312"/>
      <c r="AF3269" s="161" t="s">
        <v>1697</v>
      </c>
      <c r="AG3269" s="318">
        <v>30</v>
      </c>
      <c r="AH3269" s="318">
        <v>15</v>
      </c>
      <c r="AI3269" s="318"/>
      <c r="AJ3269" s="318"/>
      <c r="AK3269" s="318"/>
      <c r="AL3269" s="318"/>
      <c r="AM3269" s="318"/>
      <c r="AN3269" s="318"/>
      <c r="AO3269" s="318"/>
      <c r="AP3269" s="318"/>
      <c r="AQ3269" s="318"/>
      <c r="AR3269" s="318"/>
      <c r="AS3269" s="318"/>
      <c r="AT3269" s="318"/>
      <c r="AU3269" s="318"/>
      <c r="AV3269" s="318"/>
      <c r="AW3269" s="318"/>
      <c r="AX3269" s="318"/>
      <c r="AY3269" s="318"/>
      <c r="AZ3269" s="318"/>
      <c r="BA3269" s="318"/>
      <c r="BB3269" s="318"/>
      <c r="BC3269" s="318"/>
      <c r="BD3269" s="318"/>
      <c r="BE3269" s="497"/>
      <c r="BF3269" s="497"/>
      <c r="BG3269" s="497"/>
      <c r="BH3269" s="497"/>
      <c r="BI3269" s="497"/>
      <c r="BJ3269" s="497"/>
      <c r="BK3269" s="497"/>
      <c r="BL3269" s="497"/>
      <c r="BM3269" s="497"/>
      <c r="BN3269" s="497"/>
      <c r="BO3269" s="497"/>
      <c r="BP3269" s="306"/>
      <c r="BQ3269" s="496"/>
      <c r="BR3269" s="496"/>
      <c r="BS3269" s="496"/>
      <c r="BT3269" s="496"/>
      <c r="BU3269" s="496"/>
      <c r="BV3269" s="496"/>
    </row>
    <row r="3270" spans="1:74" s="52" customFormat="1" ht="12.75">
      <c r="A3270" s="45">
        <v>2670.0804681784898</v>
      </c>
      <c r="B3270" s="46" t="s">
        <v>364</v>
      </c>
      <c r="C3270" s="47" t="s">
        <v>368</v>
      </c>
      <c r="D3270" s="48">
        <v>310.80266387000921</v>
      </c>
      <c r="E3270" s="49">
        <v>40.020870000000002</v>
      </c>
      <c r="F3270" s="49">
        <v>5.6399999999999999E-2</v>
      </c>
      <c r="G3270" s="49">
        <v>15.38974</v>
      </c>
      <c r="H3270" s="49">
        <v>0.29370000000000002</v>
      </c>
      <c r="I3270" s="49">
        <v>0.23269999999999999</v>
      </c>
      <c r="J3270" s="49">
        <v>45.128250000000001</v>
      </c>
      <c r="K3270" s="49">
        <v>0.25159999999999999</v>
      </c>
      <c r="L3270" s="49">
        <v>101.42066</v>
      </c>
      <c r="M3270" s="47"/>
      <c r="N3270" s="50">
        <v>0.99314734885517242</v>
      </c>
      <c r="O3270" s="50">
        <v>1.1065771071226067E-3</v>
      </c>
      <c r="P3270" s="50">
        <v>0.31938494372480503</v>
      </c>
      <c r="Q3270" s="50">
        <v>5.8623939727242272E-3</v>
      </c>
      <c r="R3270" s="50">
        <v>4.8911308872304363E-3</v>
      </c>
      <c r="S3270" s="50">
        <v>1.6694914545035677</v>
      </c>
      <c r="T3270" s="50">
        <v>6.6895275469716119E-3</v>
      </c>
      <c r="U3270" s="50">
        <v>3.0017429228998505</v>
      </c>
      <c r="V3270" s="51">
        <v>83.941438291021868</v>
      </c>
      <c r="X3270" s="315">
        <v>0.05</v>
      </c>
      <c r="Y3270" s="315">
        <v>6.1</v>
      </c>
      <c r="Z3270" s="315">
        <v>0.13</v>
      </c>
      <c r="AA3270" s="315">
        <v>1.24</v>
      </c>
      <c r="AB3270" s="315">
        <v>2.96</v>
      </c>
      <c r="AC3270" s="315">
        <v>0.05</v>
      </c>
      <c r="AD3270" s="315">
        <v>0.43</v>
      </c>
      <c r="AE3270" s="312"/>
      <c r="AF3270" s="161" t="s">
        <v>1697</v>
      </c>
      <c r="AG3270" s="318">
        <v>30</v>
      </c>
      <c r="AH3270" s="318">
        <v>15</v>
      </c>
      <c r="AI3270" s="318"/>
      <c r="AJ3270" s="318"/>
      <c r="AK3270" s="318"/>
      <c r="AL3270" s="318"/>
      <c r="AM3270" s="318"/>
      <c r="AN3270" s="318"/>
      <c r="AO3270" s="318"/>
      <c r="AP3270" s="318"/>
      <c r="AQ3270" s="318"/>
      <c r="AR3270" s="318"/>
      <c r="AS3270" s="318"/>
      <c r="AT3270" s="318"/>
      <c r="AU3270" s="318"/>
      <c r="AV3270" s="318"/>
      <c r="AW3270" s="318"/>
      <c r="AX3270" s="318"/>
      <c r="AY3270" s="318"/>
      <c r="AZ3270" s="318"/>
      <c r="BA3270" s="318"/>
      <c r="BB3270" s="318"/>
      <c r="BC3270" s="318"/>
      <c r="BD3270" s="318"/>
      <c r="BE3270" s="497"/>
      <c r="BF3270" s="497"/>
      <c r="BG3270" s="497"/>
      <c r="BH3270" s="497"/>
      <c r="BI3270" s="497"/>
      <c r="BJ3270" s="497"/>
      <c r="BK3270" s="497"/>
      <c r="BL3270" s="497"/>
      <c r="BM3270" s="497"/>
      <c r="BN3270" s="497"/>
      <c r="BO3270" s="497"/>
      <c r="BP3270" s="306"/>
      <c r="BQ3270" s="496"/>
      <c r="BR3270" s="496"/>
      <c r="BS3270" s="496"/>
      <c r="BT3270" s="496"/>
      <c r="BU3270" s="496"/>
      <c r="BV3270" s="496"/>
    </row>
    <row r="3271" spans="1:74" s="52" customFormat="1" ht="12.75">
      <c r="A3271" s="45">
        <v>2670.0804681784898</v>
      </c>
      <c r="B3271" s="46" t="s">
        <v>364</v>
      </c>
      <c r="C3271" s="47" t="s">
        <v>368</v>
      </c>
      <c r="D3271" s="48">
        <v>349.65266387000923</v>
      </c>
      <c r="E3271" s="49">
        <v>40.200780000000002</v>
      </c>
      <c r="F3271" s="49">
        <v>5.4600000000000003E-2</v>
      </c>
      <c r="G3271" s="49">
        <v>15.38974</v>
      </c>
      <c r="H3271" s="49">
        <v>0.29310000000000003</v>
      </c>
      <c r="I3271" s="49">
        <v>0.20499999999999999</v>
      </c>
      <c r="J3271" s="49">
        <v>45.029299999999999</v>
      </c>
      <c r="K3271" s="49">
        <v>0.25800000000000001</v>
      </c>
      <c r="L3271" s="49">
        <v>101.47852000099999</v>
      </c>
      <c r="M3271" s="47"/>
      <c r="N3271" s="50">
        <v>0.99642459326297605</v>
      </c>
      <c r="O3271" s="50">
        <v>1.0699858051367315E-3</v>
      </c>
      <c r="P3271" s="50">
        <v>0.31900481274588155</v>
      </c>
      <c r="Q3271" s="50">
        <v>5.8434545335336006E-3</v>
      </c>
      <c r="R3271" s="50">
        <v>4.3037750023463949E-3</v>
      </c>
      <c r="S3271" s="50">
        <v>1.6638481942121031</v>
      </c>
      <c r="T3271" s="50">
        <v>6.8515260273976832E-3</v>
      </c>
      <c r="U3271" s="50">
        <v>2.9982772337735075</v>
      </c>
      <c r="V3271" s="51">
        <v>83.911827471503486</v>
      </c>
      <c r="X3271" s="315">
        <v>0.05</v>
      </c>
      <c r="Y3271" s="315">
        <v>6.28</v>
      </c>
      <c r="Z3271" s="315">
        <v>0.13</v>
      </c>
      <c r="AA3271" s="315">
        <v>1.25</v>
      </c>
      <c r="AB3271" s="315">
        <v>3.4</v>
      </c>
      <c r="AC3271" s="315">
        <v>0.05</v>
      </c>
      <c r="AD3271" s="315">
        <v>0.42</v>
      </c>
      <c r="AE3271" s="312"/>
      <c r="AF3271" s="161" t="s">
        <v>1697</v>
      </c>
      <c r="AG3271" s="318">
        <v>30</v>
      </c>
      <c r="AH3271" s="318">
        <v>15</v>
      </c>
      <c r="AI3271" s="318"/>
      <c r="AJ3271" s="318"/>
      <c r="AK3271" s="318"/>
      <c r="AL3271" s="318"/>
      <c r="AM3271" s="318"/>
      <c r="AN3271" s="318"/>
      <c r="AO3271" s="318"/>
      <c r="AP3271" s="318"/>
      <c r="AQ3271" s="318"/>
      <c r="AR3271" s="318"/>
      <c r="AS3271" s="318"/>
      <c r="AT3271" s="318"/>
      <c r="AU3271" s="318"/>
      <c r="AV3271" s="318"/>
      <c r="AW3271" s="318"/>
      <c r="AX3271" s="318"/>
      <c r="AY3271" s="318"/>
      <c r="AZ3271" s="318"/>
      <c r="BA3271" s="318"/>
      <c r="BB3271" s="318"/>
      <c r="BC3271" s="318"/>
      <c r="BD3271" s="318"/>
      <c r="BE3271" s="497"/>
      <c r="BF3271" s="497"/>
      <c r="BG3271" s="497"/>
      <c r="BH3271" s="497"/>
      <c r="BI3271" s="497"/>
      <c r="BJ3271" s="497"/>
      <c r="BK3271" s="497"/>
      <c r="BL3271" s="497"/>
      <c r="BM3271" s="497"/>
      <c r="BN3271" s="497"/>
      <c r="BO3271" s="497"/>
      <c r="BP3271" s="306"/>
      <c r="BQ3271" s="496"/>
      <c r="BR3271" s="496"/>
      <c r="BS3271" s="496"/>
      <c r="BT3271" s="496"/>
      <c r="BU3271" s="496"/>
      <c r="BV3271" s="496"/>
    </row>
    <row r="3272" spans="1:74" s="52" customFormat="1" ht="12.75">
      <c r="A3272" s="45">
        <v>2670.0804681784898</v>
      </c>
      <c r="B3272" s="46" t="s">
        <v>364</v>
      </c>
      <c r="C3272" s="47" t="s">
        <v>368</v>
      </c>
      <c r="D3272" s="48">
        <v>388.50266387000926</v>
      </c>
      <c r="E3272" s="49">
        <v>39.820959999999999</v>
      </c>
      <c r="F3272" s="49">
        <v>4.3299999999999998E-2</v>
      </c>
      <c r="G3272" s="49">
        <v>15.239839999999999</v>
      </c>
      <c r="H3272" s="49">
        <v>0.27710000000000001</v>
      </c>
      <c r="I3272" s="49">
        <v>0.2235</v>
      </c>
      <c r="J3272" s="49">
        <v>44.762160000000002</v>
      </c>
      <c r="K3272" s="49">
        <v>0.25740000000000002</v>
      </c>
      <c r="L3272" s="49">
        <v>100.68006</v>
      </c>
      <c r="M3272" s="47"/>
      <c r="N3272" s="50">
        <v>0.99503727595346225</v>
      </c>
      <c r="O3272" s="50">
        <v>8.5544272292340429E-4</v>
      </c>
      <c r="P3272" s="50">
        <v>0.31846669894915641</v>
      </c>
      <c r="Q3272" s="50">
        <v>5.5693952867644616E-3</v>
      </c>
      <c r="R3272" s="50">
        <v>4.7303240331772389E-3</v>
      </c>
      <c r="S3272" s="50">
        <v>1.6674284436979314</v>
      </c>
      <c r="T3272" s="50">
        <v>6.8911835040076069E-3</v>
      </c>
      <c r="U3272" s="50">
        <v>3.0002755825038951</v>
      </c>
      <c r="V3272" s="51">
        <v>83.963569268583939</v>
      </c>
      <c r="X3272" s="315">
        <v>0.05</v>
      </c>
      <c r="Y3272" s="315">
        <v>8</v>
      </c>
      <c r="Z3272" s="315">
        <v>0.13</v>
      </c>
      <c r="AA3272" s="315">
        <v>1.31</v>
      </c>
      <c r="AB3272" s="315">
        <v>3.07</v>
      </c>
      <c r="AC3272" s="315">
        <v>0.05</v>
      </c>
      <c r="AD3272" s="315">
        <v>0.42</v>
      </c>
      <c r="AE3272" s="312"/>
      <c r="AF3272" s="161" t="s">
        <v>1697</v>
      </c>
      <c r="AG3272" s="318">
        <v>30</v>
      </c>
      <c r="AH3272" s="318">
        <v>15</v>
      </c>
      <c r="AI3272" s="318"/>
      <c r="AJ3272" s="318"/>
      <c r="AK3272" s="318"/>
      <c r="AL3272" s="318"/>
      <c r="AM3272" s="318"/>
      <c r="AN3272" s="318"/>
      <c r="AO3272" s="318"/>
      <c r="AP3272" s="318"/>
      <c r="AQ3272" s="318"/>
      <c r="AR3272" s="318"/>
      <c r="AS3272" s="318"/>
      <c r="AT3272" s="318"/>
      <c r="AU3272" s="318"/>
      <c r="AV3272" s="318"/>
      <c r="AW3272" s="318"/>
      <c r="AX3272" s="318"/>
      <c r="AY3272" s="318"/>
      <c r="AZ3272" s="318"/>
      <c r="BA3272" s="318"/>
      <c r="BB3272" s="318"/>
      <c r="BC3272" s="318"/>
      <c r="BD3272" s="318"/>
      <c r="BE3272" s="497"/>
      <c r="BF3272" s="497"/>
      <c r="BG3272" s="497"/>
      <c r="BH3272" s="497"/>
      <c r="BI3272" s="497"/>
      <c r="BJ3272" s="497"/>
      <c r="BK3272" s="497"/>
      <c r="BL3272" s="497"/>
      <c r="BM3272" s="497"/>
      <c r="BN3272" s="497"/>
      <c r="BO3272" s="497"/>
      <c r="BP3272" s="306"/>
      <c r="BQ3272" s="496"/>
      <c r="BR3272" s="496"/>
      <c r="BS3272" s="496"/>
      <c r="BT3272" s="496"/>
      <c r="BU3272" s="496"/>
      <c r="BV3272" s="496"/>
    </row>
    <row r="3273" spans="1:74" s="52" customFormat="1" ht="12.75">
      <c r="A3273" s="45">
        <v>2670.0804681784898</v>
      </c>
      <c r="B3273" s="46" t="s">
        <v>364</v>
      </c>
      <c r="C3273" s="47" t="s">
        <v>368</v>
      </c>
      <c r="D3273" s="48">
        <v>427.35266387000928</v>
      </c>
      <c r="E3273" s="49">
        <v>39.631059999999998</v>
      </c>
      <c r="F3273" s="49">
        <v>4.2700000000000002E-2</v>
      </c>
      <c r="G3273" s="49">
        <v>15.219849999999999</v>
      </c>
      <c r="H3273" s="49">
        <v>0.29880000000000001</v>
      </c>
      <c r="I3273" s="49">
        <v>0.2535</v>
      </c>
      <c r="J3273" s="49">
        <v>44.75226</v>
      </c>
      <c r="K3273" s="49">
        <v>0.25119999999999998</v>
      </c>
      <c r="L3273" s="49">
        <v>100.52607</v>
      </c>
      <c r="M3273" s="47"/>
      <c r="N3273" s="50">
        <v>0.99200755663914497</v>
      </c>
      <c r="O3273" s="50">
        <v>8.4505034242894617E-4</v>
      </c>
      <c r="P3273" s="50">
        <v>0.31859991693480993</v>
      </c>
      <c r="Q3273" s="50">
        <v>6.0159438972206512E-3</v>
      </c>
      <c r="R3273" s="50">
        <v>5.3745609812802745E-3</v>
      </c>
      <c r="S3273" s="50">
        <v>1.669947468311662</v>
      </c>
      <c r="T3273" s="50">
        <v>6.7368452978642654E-3</v>
      </c>
      <c r="U3273" s="50">
        <v>3.0007492309185664</v>
      </c>
      <c r="V3273" s="51">
        <v>83.978258738082772</v>
      </c>
      <c r="X3273" s="315">
        <v>0.05</v>
      </c>
      <c r="Y3273" s="315">
        <v>7.66</v>
      </c>
      <c r="Z3273" s="315">
        <v>0.13</v>
      </c>
      <c r="AA3273" s="315">
        <v>1.21</v>
      </c>
      <c r="AB3273" s="315">
        <v>2.71</v>
      </c>
      <c r="AC3273" s="315">
        <v>0.05</v>
      </c>
      <c r="AD3273" s="315">
        <v>0.43</v>
      </c>
      <c r="AE3273" s="312"/>
      <c r="AF3273" s="161" t="s">
        <v>1697</v>
      </c>
      <c r="AG3273" s="318">
        <v>30</v>
      </c>
      <c r="AH3273" s="318">
        <v>15</v>
      </c>
      <c r="AI3273" s="318"/>
      <c r="AJ3273" s="318"/>
      <c r="AK3273" s="318"/>
      <c r="AL3273" s="318"/>
      <c r="AM3273" s="318"/>
      <c r="AN3273" s="318"/>
      <c r="AO3273" s="318"/>
      <c r="AP3273" s="318"/>
      <c r="AQ3273" s="318"/>
      <c r="AR3273" s="318"/>
      <c r="AS3273" s="318"/>
      <c r="AT3273" s="318"/>
      <c r="AU3273" s="318"/>
      <c r="AV3273" s="318"/>
      <c r="AW3273" s="318"/>
      <c r="AX3273" s="318"/>
      <c r="AY3273" s="318"/>
      <c r="AZ3273" s="318"/>
      <c r="BA3273" s="318"/>
      <c r="BB3273" s="318"/>
      <c r="BC3273" s="318"/>
      <c r="BD3273" s="318"/>
      <c r="BE3273" s="497"/>
      <c r="BF3273" s="497"/>
      <c r="BG3273" s="497"/>
      <c r="BH3273" s="497"/>
      <c r="BI3273" s="497"/>
      <c r="BJ3273" s="497"/>
      <c r="BK3273" s="497"/>
      <c r="BL3273" s="497"/>
      <c r="BM3273" s="497"/>
      <c r="BN3273" s="497"/>
      <c r="BO3273" s="497"/>
      <c r="BP3273" s="306"/>
      <c r="BQ3273" s="496"/>
      <c r="BR3273" s="496"/>
      <c r="BS3273" s="496"/>
      <c r="BT3273" s="496"/>
      <c r="BU3273" s="496"/>
      <c r="BV3273" s="496"/>
    </row>
    <row r="3274" spans="1:74" s="52" customFormat="1" ht="12.75">
      <c r="A3274" s="45">
        <v>2670.0804681784898</v>
      </c>
      <c r="B3274" s="46" t="s">
        <v>364</v>
      </c>
      <c r="C3274" s="47" t="s">
        <v>368</v>
      </c>
      <c r="D3274" s="48">
        <v>466.2026638700093</v>
      </c>
      <c r="E3274" s="49">
        <v>39.551090000000002</v>
      </c>
      <c r="F3274" s="49">
        <v>8.0799999999999997E-2</v>
      </c>
      <c r="G3274" s="49">
        <v>15.189870000000001</v>
      </c>
      <c r="H3274" s="49">
        <v>0.28189999999999998</v>
      </c>
      <c r="I3274" s="49">
        <v>0.2031</v>
      </c>
      <c r="J3274" s="49">
        <v>44.45543</v>
      </c>
      <c r="K3274" s="49">
        <v>0.25130000000000002</v>
      </c>
      <c r="L3274" s="49">
        <v>100.09159</v>
      </c>
      <c r="M3274" s="47"/>
      <c r="N3274" s="50">
        <v>0.99379714370082595</v>
      </c>
      <c r="O3274" s="50">
        <v>1.6051885869156519E-3</v>
      </c>
      <c r="P3274" s="50">
        <v>0.31919004531009304</v>
      </c>
      <c r="Q3274" s="50">
        <v>5.6974202601499917E-3</v>
      </c>
      <c r="R3274" s="50">
        <v>4.3224994827690058E-3</v>
      </c>
      <c r="S3274" s="50">
        <v>1.6652239491919087</v>
      </c>
      <c r="T3274" s="50">
        <v>6.7653368213027283E-3</v>
      </c>
      <c r="U3274" s="50">
        <v>2.9977640632402527</v>
      </c>
      <c r="V3274" s="51">
        <v>83.915148442087286</v>
      </c>
      <c r="X3274" s="315">
        <v>0.05</v>
      </c>
      <c r="Y3274" s="315">
        <v>4.1900000000000004</v>
      </c>
      <c r="Z3274" s="315">
        <v>0.13</v>
      </c>
      <c r="AA3274" s="315">
        <v>1.28</v>
      </c>
      <c r="AB3274" s="315">
        <v>3.42</v>
      </c>
      <c r="AC3274" s="315">
        <v>0.05</v>
      </c>
      <c r="AD3274" s="315">
        <v>0.42</v>
      </c>
      <c r="AE3274" s="312"/>
      <c r="AF3274" s="161" t="s">
        <v>1697</v>
      </c>
      <c r="AG3274" s="318">
        <v>30</v>
      </c>
      <c r="AH3274" s="318">
        <v>15</v>
      </c>
      <c r="AI3274" s="318"/>
      <c r="AJ3274" s="318"/>
      <c r="AK3274" s="318"/>
      <c r="AL3274" s="318"/>
      <c r="AM3274" s="318"/>
      <c r="AN3274" s="318"/>
      <c r="AO3274" s="318"/>
      <c r="AP3274" s="318"/>
      <c r="AQ3274" s="318"/>
      <c r="AR3274" s="318"/>
      <c r="AS3274" s="318"/>
      <c r="AT3274" s="318"/>
      <c r="AU3274" s="318"/>
      <c r="AV3274" s="318"/>
      <c r="AW3274" s="318"/>
      <c r="AX3274" s="318"/>
      <c r="AY3274" s="318"/>
      <c r="AZ3274" s="318"/>
      <c r="BA3274" s="318"/>
      <c r="BB3274" s="318"/>
      <c r="BC3274" s="318"/>
      <c r="BD3274" s="318"/>
      <c r="BE3274" s="497"/>
      <c r="BF3274" s="497"/>
      <c r="BG3274" s="497"/>
      <c r="BH3274" s="497"/>
      <c r="BI3274" s="497"/>
      <c r="BJ3274" s="497"/>
      <c r="BK3274" s="497"/>
      <c r="BL3274" s="497"/>
      <c r="BM3274" s="497"/>
      <c r="BN3274" s="497"/>
      <c r="BO3274" s="497"/>
      <c r="BP3274" s="306"/>
      <c r="BQ3274" s="496"/>
      <c r="BR3274" s="496"/>
      <c r="BS3274" s="496"/>
      <c r="BT3274" s="496"/>
      <c r="BU3274" s="496"/>
      <c r="BV3274" s="496"/>
    </row>
    <row r="3275" spans="1:74" s="52" customFormat="1" ht="12.75">
      <c r="A3275" s="45"/>
      <c r="B3275" s="46"/>
      <c r="C3275" s="47"/>
      <c r="D3275" s="48"/>
      <c r="E3275" s="49"/>
      <c r="F3275" s="49"/>
      <c r="G3275" s="49"/>
      <c r="H3275" s="49"/>
      <c r="I3275" s="49"/>
      <c r="J3275" s="49"/>
      <c r="K3275" s="49"/>
      <c r="L3275" s="49"/>
      <c r="M3275" s="47"/>
      <c r="N3275" s="50"/>
      <c r="O3275" s="50"/>
      <c r="P3275" s="50"/>
      <c r="Q3275" s="50"/>
      <c r="R3275" s="50"/>
      <c r="S3275" s="50"/>
      <c r="T3275" s="50"/>
      <c r="U3275" s="50"/>
      <c r="V3275" s="51"/>
      <c r="AE3275" s="312"/>
      <c r="AF3275" s="312"/>
      <c r="AG3275" s="312"/>
      <c r="AH3275" s="312"/>
      <c r="AI3275" s="312"/>
      <c r="AJ3275" s="312"/>
      <c r="AK3275" s="312"/>
      <c r="AL3275" s="312"/>
      <c r="AM3275" s="312"/>
      <c r="AN3275" s="312"/>
      <c r="AO3275" s="312"/>
      <c r="AP3275" s="312"/>
      <c r="AQ3275" s="312"/>
      <c r="AR3275" s="312"/>
      <c r="AS3275" s="312"/>
      <c r="AT3275" s="312"/>
      <c r="AU3275" s="312"/>
      <c r="AV3275" s="312"/>
      <c r="AW3275" s="312"/>
      <c r="AX3275" s="312"/>
      <c r="AY3275" s="312"/>
      <c r="AZ3275" s="312"/>
      <c r="BA3275" s="312"/>
      <c r="BB3275" s="312"/>
      <c r="BC3275" s="312"/>
      <c r="BD3275" s="312"/>
      <c r="BE3275" s="306"/>
      <c r="BF3275" s="306"/>
      <c r="BG3275" s="306"/>
      <c r="BH3275" s="306"/>
      <c r="BI3275" s="306"/>
      <c r="BJ3275" s="306"/>
      <c r="BK3275" s="306"/>
      <c r="BL3275" s="306"/>
      <c r="BM3275" s="306"/>
      <c r="BN3275" s="306"/>
      <c r="BO3275" s="306"/>
      <c r="BP3275" s="306"/>
      <c r="BQ3275" s="496"/>
      <c r="BR3275" s="496"/>
      <c r="BS3275" s="496"/>
      <c r="BT3275" s="496"/>
      <c r="BU3275" s="496"/>
      <c r="BV3275" s="496"/>
    </row>
    <row r="3276" spans="1:74" s="52" customFormat="1" ht="12.75">
      <c r="A3276" s="45">
        <v>2670.0804681784898</v>
      </c>
      <c r="B3276" s="46" t="s">
        <v>364</v>
      </c>
      <c r="C3276" s="47" t="s">
        <v>369</v>
      </c>
      <c r="D3276" s="48">
        <v>0</v>
      </c>
      <c r="E3276" s="49">
        <v>39.170299999999997</v>
      </c>
      <c r="F3276" s="49">
        <v>1.55E-2</v>
      </c>
      <c r="G3276" s="49">
        <v>19.403020000000001</v>
      </c>
      <c r="H3276" s="49">
        <v>0.2051</v>
      </c>
      <c r="I3276" s="49">
        <v>0.22789999999999999</v>
      </c>
      <c r="J3276" s="49">
        <v>41.162039999999998</v>
      </c>
      <c r="K3276" s="49">
        <v>0.27889999999999998</v>
      </c>
      <c r="L3276" s="49">
        <v>100.46275999999999</v>
      </c>
      <c r="M3276" s="47"/>
      <c r="N3276" s="50">
        <v>1.0003681339840464</v>
      </c>
      <c r="O3276" s="50">
        <v>3.1297530015551254E-4</v>
      </c>
      <c r="P3276" s="50">
        <v>0.41440813931435277</v>
      </c>
      <c r="Q3276" s="50">
        <v>4.2132041580997832E-3</v>
      </c>
      <c r="R3276" s="50">
        <v>4.9298421735821255E-3</v>
      </c>
      <c r="S3276" s="50">
        <v>1.567142134463293</v>
      </c>
      <c r="T3276" s="50">
        <v>7.63148602211284E-3</v>
      </c>
      <c r="U3276" s="50">
        <v>2.9990059154156428</v>
      </c>
      <c r="V3276" s="51">
        <v>79.086670431816941</v>
      </c>
      <c r="X3276" s="49">
        <v>0.26</v>
      </c>
      <c r="Y3276" s="49">
        <v>119.37</v>
      </c>
      <c r="Z3276" s="49">
        <v>0.51</v>
      </c>
      <c r="AA3276" s="49">
        <v>8.7799999999999994</v>
      </c>
      <c r="AB3276" s="49">
        <v>9.86</v>
      </c>
      <c r="AC3276" s="49">
        <v>0.27</v>
      </c>
      <c r="AD3276" s="49">
        <v>2.09</v>
      </c>
      <c r="AE3276" s="312"/>
      <c r="AF3276" s="161" t="s">
        <v>1749</v>
      </c>
      <c r="AG3276" s="318">
        <v>30</v>
      </c>
      <c r="AH3276" s="318">
        <v>15</v>
      </c>
      <c r="AI3276" s="318"/>
      <c r="AJ3276" s="318"/>
      <c r="AK3276" s="318"/>
      <c r="AL3276" s="318"/>
      <c r="AM3276" s="318"/>
      <c r="AN3276" s="318"/>
      <c r="AO3276" s="318"/>
      <c r="AP3276" s="318"/>
      <c r="AQ3276" s="318"/>
      <c r="AR3276" s="318"/>
      <c r="AS3276" s="318"/>
      <c r="AT3276" s="318"/>
      <c r="AU3276" s="318"/>
      <c r="AV3276" s="318"/>
      <c r="AW3276" s="318"/>
      <c r="AX3276" s="318"/>
      <c r="AY3276" s="318"/>
      <c r="AZ3276" s="318"/>
      <c r="BA3276" s="318"/>
      <c r="BB3276" s="318"/>
      <c r="BC3276" s="318"/>
      <c r="BD3276" s="318"/>
      <c r="BE3276" s="497"/>
      <c r="BF3276" s="497"/>
      <c r="BG3276" s="497"/>
      <c r="BH3276" s="497"/>
      <c r="BI3276" s="497"/>
      <c r="BJ3276" s="497"/>
      <c r="BK3276" s="497"/>
      <c r="BL3276" s="497"/>
      <c r="BM3276" s="497"/>
      <c r="BN3276" s="497"/>
      <c r="BO3276" s="497"/>
      <c r="BP3276" s="306"/>
      <c r="BQ3276" s="496"/>
      <c r="BR3276" s="496"/>
      <c r="BS3276" s="496"/>
      <c r="BT3276" s="496"/>
      <c r="BU3276" s="496"/>
      <c r="BV3276" s="496"/>
    </row>
    <row r="3277" spans="1:74" s="52" customFormat="1" ht="12.75">
      <c r="A3277" s="45">
        <v>2670.0804681784898</v>
      </c>
      <c r="B3277" s="46" t="s">
        <v>364</v>
      </c>
      <c r="C3277" s="47" t="s">
        <v>369</v>
      </c>
      <c r="D3277" s="48">
        <v>5.9967018562583307</v>
      </c>
      <c r="E3277" s="49">
        <v>39.251710000000003</v>
      </c>
      <c r="F3277" s="49">
        <v>4.2700000000000002E-2</v>
      </c>
      <c r="G3277" s="49">
        <v>18.731529999999999</v>
      </c>
      <c r="H3277" s="49">
        <v>0.22309999999999999</v>
      </c>
      <c r="I3277" s="49">
        <v>0.25950000000000001</v>
      </c>
      <c r="J3277" s="49">
        <v>41.857140000000001</v>
      </c>
      <c r="K3277" s="49">
        <v>0.26400000000000001</v>
      </c>
      <c r="L3277" s="49">
        <v>100.62968000000001</v>
      </c>
      <c r="M3277" s="47"/>
      <c r="N3277" s="50">
        <v>0.99781388614795796</v>
      </c>
      <c r="O3277" s="50">
        <v>8.5821134652878451E-4</v>
      </c>
      <c r="P3277" s="50">
        <v>0.39821737775019689</v>
      </c>
      <c r="Q3277" s="50">
        <v>4.5617809229012195E-3</v>
      </c>
      <c r="R3277" s="50">
        <v>5.5874553212474217E-3</v>
      </c>
      <c r="S3277" s="50">
        <v>1.5862405881867641</v>
      </c>
      <c r="T3277" s="50">
        <v>7.1903914833883458E-3</v>
      </c>
      <c r="U3277" s="50">
        <v>3.000469691158985</v>
      </c>
      <c r="V3277" s="51">
        <v>79.933191602666227</v>
      </c>
      <c r="X3277" s="49">
        <v>0.26</v>
      </c>
      <c r="Y3277" s="49">
        <v>42.35</v>
      </c>
      <c r="Z3277" s="49">
        <v>0.52</v>
      </c>
      <c r="AA3277" s="49">
        <v>8.1999999999999993</v>
      </c>
      <c r="AB3277" s="49">
        <v>8.77</v>
      </c>
      <c r="AC3277" s="49">
        <v>0.26</v>
      </c>
      <c r="AD3277" s="49">
        <v>2.16</v>
      </c>
      <c r="AE3277" s="312"/>
      <c r="AF3277" s="161" t="s">
        <v>1749</v>
      </c>
      <c r="AG3277" s="318">
        <v>30</v>
      </c>
      <c r="AH3277" s="318">
        <v>15</v>
      </c>
      <c r="AI3277" s="318"/>
      <c r="AJ3277" s="318"/>
      <c r="AK3277" s="318"/>
      <c r="AL3277" s="318"/>
      <c r="AM3277" s="318"/>
      <c r="AN3277" s="318"/>
      <c r="AO3277" s="318"/>
      <c r="AP3277" s="318"/>
      <c r="AQ3277" s="318"/>
      <c r="AR3277" s="318"/>
      <c r="AS3277" s="318"/>
      <c r="AT3277" s="318"/>
      <c r="AU3277" s="318"/>
      <c r="AV3277" s="318"/>
      <c r="AW3277" s="318"/>
      <c r="AX3277" s="318"/>
      <c r="AY3277" s="318"/>
      <c r="AZ3277" s="318"/>
      <c r="BA3277" s="318"/>
      <c r="BB3277" s="318"/>
      <c r="BC3277" s="318"/>
      <c r="BD3277" s="318"/>
      <c r="BE3277" s="497"/>
      <c r="BF3277" s="497"/>
      <c r="BG3277" s="497"/>
      <c r="BH3277" s="497"/>
      <c r="BI3277" s="497"/>
      <c r="BJ3277" s="497"/>
      <c r="BK3277" s="497"/>
      <c r="BL3277" s="497"/>
      <c r="BM3277" s="497"/>
      <c r="BN3277" s="497"/>
      <c r="BO3277" s="497"/>
      <c r="BP3277" s="306"/>
      <c r="BQ3277" s="496"/>
      <c r="BR3277" s="496"/>
      <c r="BS3277" s="496"/>
      <c r="BT3277" s="496"/>
      <c r="BU3277" s="496"/>
      <c r="BV3277" s="496"/>
    </row>
    <row r="3278" spans="1:74" s="52" customFormat="1" ht="12.75">
      <c r="A3278" s="45">
        <v>2670.0804681784898</v>
      </c>
      <c r="B3278" s="46" t="s">
        <v>364</v>
      </c>
      <c r="C3278" s="47" t="s">
        <v>369</v>
      </c>
      <c r="D3278" s="48">
        <v>11.99670185625833</v>
      </c>
      <c r="E3278" s="49">
        <v>39.29242</v>
      </c>
      <c r="F3278" s="49">
        <v>4.3900000000000002E-2</v>
      </c>
      <c r="G3278" s="49">
        <v>17.80949</v>
      </c>
      <c r="H3278" s="49">
        <v>0.25800000000000001</v>
      </c>
      <c r="I3278" s="49">
        <v>0.23019999999999999</v>
      </c>
      <c r="J3278" s="49">
        <v>42.612679999999997</v>
      </c>
      <c r="K3278" s="49">
        <v>0.25369999999999998</v>
      </c>
      <c r="L3278" s="49">
        <v>100.50039</v>
      </c>
      <c r="M3278" s="47"/>
      <c r="N3278" s="50">
        <v>0.99611571915551245</v>
      </c>
      <c r="O3278" s="50">
        <v>8.7991546597251187E-4</v>
      </c>
      <c r="P3278" s="50">
        <v>0.37757957467400999</v>
      </c>
      <c r="Q3278" s="50">
        <v>5.2609553296619482E-3</v>
      </c>
      <c r="R3278" s="50">
        <v>4.9430166624035415E-3</v>
      </c>
      <c r="S3278" s="50">
        <v>1.6104543181195081</v>
      </c>
      <c r="T3278" s="50">
        <v>6.8909505054739143E-3</v>
      </c>
      <c r="U3278" s="50">
        <v>3.0021244499125421</v>
      </c>
      <c r="V3278" s="51">
        <v>81.007387447331297</v>
      </c>
      <c r="X3278" s="49">
        <v>0.26</v>
      </c>
      <c r="Y3278" s="49">
        <v>42.16</v>
      </c>
      <c r="Z3278" s="49">
        <v>0.54</v>
      </c>
      <c r="AA3278" s="49">
        <v>7.08</v>
      </c>
      <c r="AB3278" s="49">
        <v>9.76</v>
      </c>
      <c r="AC3278" s="49">
        <v>0.26</v>
      </c>
      <c r="AD3278" s="49">
        <v>2.23</v>
      </c>
      <c r="AE3278" s="312"/>
      <c r="AF3278" s="161" t="s">
        <v>1749</v>
      </c>
      <c r="AG3278" s="318">
        <v>30</v>
      </c>
      <c r="AH3278" s="318">
        <v>15</v>
      </c>
      <c r="AI3278" s="318"/>
      <c r="AJ3278" s="318"/>
      <c r="AK3278" s="318"/>
      <c r="AL3278" s="318"/>
      <c r="AM3278" s="318"/>
      <c r="AN3278" s="318"/>
      <c r="AO3278" s="318"/>
      <c r="AP3278" s="318"/>
      <c r="AQ3278" s="318"/>
      <c r="AR3278" s="318"/>
      <c r="AS3278" s="318"/>
      <c r="AT3278" s="318"/>
      <c r="AU3278" s="318"/>
      <c r="AV3278" s="318"/>
      <c r="AW3278" s="318"/>
      <c r="AX3278" s="318"/>
      <c r="AY3278" s="318"/>
      <c r="AZ3278" s="318"/>
      <c r="BA3278" s="318"/>
      <c r="BB3278" s="318"/>
      <c r="BC3278" s="318"/>
      <c r="BD3278" s="318"/>
      <c r="BE3278" s="497"/>
      <c r="BF3278" s="497"/>
      <c r="BG3278" s="497"/>
      <c r="BH3278" s="497"/>
      <c r="BI3278" s="497"/>
      <c r="BJ3278" s="497"/>
      <c r="BK3278" s="497"/>
      <c r="BL3278" s="497"/>
      <c r="BM3278" s="497"/>
      <c r="BN3278" s="497"/>
      <c r="BO3278" s="497"/>
      <c r="BP3278" s="306"/>
      <c r="BQ3278" s="496"/>
      <c r="BR3278" s="496"/>
      <c r="BS3278" s="496"/>
      <c r="BT3278" s="496"/>
      <c r="BU3278" s="496"/>
      <c r="BV3278" s="496"/>
    </row>
    <row r="3279" spans="1:74" s="52" customFormat="1" ht="12.75">
      <c r="A3279" s="45">
        <v>2670.0804681784898</v>
      </c>
      <c r="B3279" s="46" t="s">
        <v>364</v>
      </c>
      <c r="C3279" s="47" t="s">
        <v>369</v>
      </c>
      <c r="D3279" s="48">
        <v>17.99670185625833</v>
      </c>
      <c r="E3279" s="49">
        <v>39.618079999999999</v>
      </c>
      <c r="F3279" s="49">
        <v>4.02E-2</v>
      </c>
      <c r="G3279" s="49">
        <v>17.338439999999999</v>
      </c>
      <c r="H3279" s="49">
        <v>0.26319999999999999</v>
      </c>
      <c r="I3279" s="49">
        <v>0.21249999999999999</v>
      </c>
      <c r="J3279" s="49">
        <v>43.166739999999997</v>
      </c>
      <c r="K3279" s="49">
        <v>0.24579999999999999</v>
      </c>
      <c r="L3279" s="49">
        <v>100.88495999999999</v>
      </c>
      <c r="M3279" s="47"/>
      <c r="N3279" s="50">
        <v>0.99769865564703042</v>
      </c>
      <c r="O3279" s="50">
        <v>8.004006461381709E-4</v>
      </c>
      <c r="P3279" s="50">
        <v>0.36515056446119171</v>
      </c>
      <c r="Q3279" s="50">
        <v>5.3313321397886601E-3</v>
      </c>
      <c r="R3279" s="50">
        <v>4.5326338314232084E-3</v>
      </c>
      <c r="S3279" s="50">
        <v>1.6205549415090958</v>
      </c>
      <c r="T3279" s="50">
        <v>6.6320148260255972E-3</v>
      </c>
      <c r="U3279" s="50">
        <v>3.0007005430606934</v>
      </c>
      <c r="V3279" s="51">
        <v>81.611041347102173</v>
      </c>
      <c r="X3279" s="49">
        <v>0.25</v>
      </c>
      <c r="Y3279" s="49">
        <v>46.47</v>
      </c>
      <c r="Z3279" s="49">
        <v>0.54</v>
      </c>
      <c r="AA3279" s="49">
        <v>7.01</v>
      </c>
      <c r="AB3279" s="49">
        <v>10.45</v>
      </c>
      <c r="AC3279" s="49">
        <v>0.26</v>
      </c>
      <c r="AD3279" s="49">
        <v>2.29</v>
      </c>
      <c r="AE3279" s="312"/>
      <c r="AF3279" s="161" t="s">
        <v>1749</v>
      </c>
      <c r="AG3279" s="318">
        <v>30</v>
      </c>
      <c r="AH3279" s="318">
        <v>15</v>
      </c>
      <c r="AI3279" s="318"/>
      <c r="AJ3279" s="318"/>
      <c r="AK3279" s="318"/>
      <c r="AL3279" s="318"/>
      <c r="AM3279" s="318"/>
      <c r="AN3279" s="318"/>
      <c r="AO3279" s="318"/>
      <c r="AP3279" s="318"/>
      <c r="AQ3279" s="318"/>
      <c r="AR3279" s="318"/>
      <c r="AS3279" s="318"/>
      <c r="AT3279" s="318"/>
      <c r="AU3279" s="318"/>
      <c r="AV3279" s="318"/>
      <c r="AW3279" s="318"/>
      <c r="AX3279" s="318"/>
      <c r="AY3279" s="318"/>
      <c r="AZ3279" s="318"/>
      <c r="BA3279" s="318"/>
      <c r="BB3279" s="318"/>
      <c r="BC3279" s="318"/>
      <c r="BD3279" s="318"/>
      <c r="BE3279" s="497"/>
      <c r="BF3279" s="497"/>
      <c r="BG3279" s="497"/>
      <c r="BH3279" s="497"/>
      <c r="BI3279" s="497"/>
      <c r="BJ3279" s="497"/>
      <c r="BK3279" s="497"/>
      <c r="BL3279" s="497"/>
      <c r="BM3279" s="497"/>
      <c r="BN3279" s="497"/>
      <c r="BO3279" s="497"/>
      <c r="BP3279" s="306"/>
      <c r="BQ3279" s="496"/>
      <c r="BR3279" s="496"/>
      <c r="BS3279" s="496"/>
      <c r="BT3279" s="496"/>
      <c r="BU3279" s="496"/>
      <c r="BV3279" s="496"/>
    </row>
    <row r="3280" spans="1:74" s="52" customFormat="1" ht="12.75">
      <c r="A3280" s="45">
        <v>2670.0804681784898</v>
      </c>
      <c r="B3280" s="46" t="s">
        <v>364</v>
      </c>
      <c r="C3280" s="47" t="s">
        <v>369</v>
      </c>
      <c r="D3280" s="48">
        <v>23.99670185625833</v>
      </c>
      <c r="E3280" s="49">
        <v>39.618079999999999</v>
      </c>
      <c r="F3280" s="49">
        <v>5.0299999999999997E-2</v>
      </c>
      <c r="G3280" s="49">
        <v>16.546690000000002</v>
      </c>
      <c r="H3280" s="49">
        <v>0.28689999999999999</v>
      </c>
      <c r="I3280" s="49">
        <v>0.2407</v>
      </c>
      <c r="J3280" s="49">
        <v>43.589849999999998</v>
      </c>
      <c r="K3280" s="49">
        <v>0.24779999999999999</v>
      </c>
      <c r="L3280" s="49">
        <v>100.58031999999999</v>
      </c>
      <c r="M3280" s="47"/>
      <c r="N3280" s="50">
        <v>0.99746207841169443</v>
      </c>
      <c r="O3280" s="50">
        <v>1.0012588531131906E-3</v>
      </c>
      <c r="P3280" s="50">
        <v>0.34839353994989575</v>
      </c>
      <c r="Q3280" s="50">
        <v>5.8100170871500986E-3</v>
      </c>
      <c r="R3280" s="50">
        <v>5.1329235808119968E-3</v>
      </c>
      <c r="S3280" s="50">
        <v>1.6360511938801816</v>
      </c>
      <c r="T3280" s="50">
        <v>6.6843921192316965E-3</v>
      </c>
      <c r="U3280" s="50">
        <v>3.0005354038820786</v>
      </c>
      <c r="V3280" s="51">
        <v>82.443777142763821</v>
      </c>
      <c r="X3280" s="49">
        <v>0.25</v>
      </c>
      <c r="Y3280" s="49">
        <v>37.880000000000003</v>
      </c>
      <c r="Z3280" s="49">
        <v>0.56000000000000005</v>
      </c>
      <c r="AA3280" s="49">
        <v>6.44</v>
      </c>
      <c r="AB3280" s="49">
        <v>8.8800000000000008</v>
      </c>
      <c r="AC3280" s="49">
        <v>0.26</v>
      </c>
      <c r="AD3280" s="49">
        <v>2.2599999999999998</v>
      </c>
      <c r="AE3280" s="312"/>
      <c r="AF3280" s="161" t="s">
        <v>1749</v>
      </c>
      <c r="AG3280" s="318">
        <v>30</v>
      </c>
      <c r="AH3280" s="318">
        <v>15</v>
      </c>
      <c r="AI3280" s="318"/>
      <c r="AJ3280" s="318"/>
      <c r="AK3280" s="318"/>
      <c r="AL3280" s="318"/>
      <c r="AM3280" s="318"/>
      <c r="AN3280" s="318"/>
      <c r="AO3280" s="318"/>
      <c r="AP3280" s="318"/>
      <c r="AQ3280" s="318"/>
      <c r="AR3280" s="318"/>
      <c r="AS3280" s="318"/>
      <c r="AT3280" s="318"/>
      <c r="AU3280" s="318"/>
      <c r="AV3280" s="318"/>
      <c r="AW3280" s="318"/>
      <c r="AX3280" s="318"/>
      <c r="AY3280" s="318"/>
      <c r="AZ3280" s="318"/>
      <c r="BA3280" s="318"/>
      <c r="BB3280" s="318"/>
      <c r="BC3280" s="318"/>
      <c r="BD3280" s="318"/>
      <c r="BE3280" s="497"/>
      <c r="BF3280" s="497"/>
      <c r="BG3280" s="497"/>
      <c r="BH3280" s="497"/>
      <c r="BI3280" s="497"/>
      <c r="BJ3280" s="497"/>
      <c r="BK3280" s="497"/>
      <c r="BL3280" s="497"/>
      <c r="BM3280" s="497"/>
      <c r="BN3280" s="497"/>
      <c r="BO3280" s="497"/>
      <c r="BP3280" s="306"/>
      <c r="BQ3280" s="496"/>
      <c r="BR3280" s="496"/>
      <c r="BS3280" s="496"/>
      <c r="BT3280" s="496"/>
      <c r="BU3280" s="496"/>
      <c r="BV3280" s="496"/>
    </row>
    <row r="3281" spans="1:74" s="52" customFormat="1" ht="12.75">
      <c r="A3281" s="45">
        <v>2670.0804681784898</v>
      </c>
      <c r="B3281" s="46" t="s">
        <v>364</v>
      </c>
      <c r="C3281" s="47" t="s">
        <v>369</v>
      </c>
      <c r="D3281" s="48">
        <v>29.99670185625833</v>
      </c>
      <c r="E3281" s="49">
        <v>39.516309999999997</v>
      </c>
      <c r="F3281" s="49">
        <v>4.4299999999999999E-2</v>
      </c>
      <c r="G3281" s="49">
        <v>16.035550000000001</v>
      </c>
      <c r="H3281" s="49">
        <v>0.2646</v>
      </c>
      <c r="I3281" s="49">
        <v>0.22109999999999999</v>
      </c>
      <c r="J3281" s="49">
        <v>44.748350000000002</v>
      </c>
      <c r="K3281" s="49">
        <v>0.23</v>
      </c>
      <c r="L3281" s="49">
        <v>101.06021</v>
      </c>
      <c r="M3281" s="47"/>
      <c r="N3281" s="50">
        <v>0.98850245080122479</v>
      </c>
      <c r="O3281" s="50">
        <v>8.7615412085161818E-4</v>
      </c>
      <c r="P3281" s="50">
        <v>0.33546036945990887</v>
      </c>
      <c r="Q3281" s="50">
        <v>5.3239638616991054E-3</v>
      </c>
      <c r="R3281" s="50">
        <v>4.684635967093914E-3</v>
      </c>
      <c r="S3281" s="50">
        <v>1.668733322977858</v>
      </c>
      <c r="T3281" s="50">
        <v>6.1643437684352296E-3</v>
      </c>
      <c r="U3281" s="50">
        <v>3.0097452409570717</v>
      </c>
      <c r="V3281" s="51">
        <v>83.262078374676577</v>
      </c>
      <c r="X3281" s="49">
        <v>0.25</v>
      </c>
      <c r="Y3281" s="49">
        <v>40.25</v>
      </c>
      <c r="Z3281" s="49">
        <v>0.56999999999999995</v>
      </c>
      <c r="AA3281" s="49">
        <v>6.88</v>
      </c>
      <c r="AB3281" s="49">
        <v>10.16</v>
      </c>
      <c r="AC3281" s="49">
        <v>0.25</v>
      </c>
      <c r="AD3281" s="49">
        <v>2.39</v>
      </c>
      <c r="AE3281" s="312"/>
      <c r="AF3281" s="161" t="s">
        <v>1749</v>
      </c>
      <c r="AG3281" s="318">
        <v>30</v>
      </c>
      <c r="AH3281" s="318">
        <v>15</v>
      </c>
      <c r="AI3281" s="318"/>
      <c r="AJ3281" s="318"/>
      <c r="AK3281" s="318"/>
      <c r="AL3281" s="318"/>
      <c r="AM3281" s="318"/>
      <c r="AN3281" s="318"/>
      <c r="AO3281" s="318"/>
      <c r="AP3281" s="318"/>
      <c r="AQ3281" s="318"/>
      <c r="AR3281" s="318"/>
      <c r="AS3281" s="318"/>
      <c r="AT3281" s="318"/>
      <c r="AU3281" s="318"/>
      <c r="AV3281" s="318"/>
      <c r="AW3281" s="318"/>
      <c r="AX3281" s="318"/>
      <c r="AY3281" s="318"/>
      <c r="AZ3281" s="318"/>
      <c r="BA3281" s="318"/>
      <c r="BB3281" s="318"/>
      <c r="BC3281" s="318"/>
      <c r="BD3281" s="318"/>
      <c r="BE3281" s="497"/>
      <c r="BF3281" s="497"/>
      <c r="BG3281" s="497"/>
      <c r="BH3281" s="497"/>
      <c r="BI3281" s="497"/>
      <c r="BJ3281" s="497"/>
      <c r="BK3281" s="497"/>
      <c r="BL3281" s="497"/>
      <c r="BM3281" s="497"/>
      <c r="BN3281" s="497"/>
      <c r="BO3281" s="497"/>
      <c r="BP3281" s="306"/>
      <c r="BQ3281" s="496"/>
      <c r="BR3281" s="496"/>
      <c r="BS3281" s="496"/>
      <c r="BT3281" s="496"/>
      <c r="BU3281" s="496"/>
      <c r="BV3281" s="496"/>
    </row>
    <row r="3282" spans="1:74" s="52" customFormat="1" ht="12.75">
      <c r="A3282" s="45">
        <v>2670.0804681784898</v>
      </c>
      <c r="B3282" s="46" t="s">
        <v>364</v>
      </c>
      <c r="C3282" s="47" t="s">
        <v>369</v>
      </c>
      <c r="D3282" s="48">
        <v>35.996701856258326</v>
      </c>
      <c r="E3282" s="49">
        <v>39.597720000000002</v>
      </c>
      <c r="F3282" s="49">
        <v>5.0999999999999997E-2</v>
      </c>
      <c r="G3282" s="49">
        <v>15.524419999999999</v>
      </c>
      <c r="H3282" s="49">
        <v>0.29959999999999998</v>
      </c>
      <c r="I3282" s="49">
        <v>0.2218</v>
      </c>
      <c r="J3282" s="49">
        <v>45.141240000000003</v>
      </c>
      <c r="K3282" s="49">
        <v>0.2306</v>
      </c>
      <c r="L3282" s="49">
        <v>101.06638</v>
      </c>
      <c r="M3282" s="47"/>
      <c r="N3282" s="50">
        <v>0.98827470224775826</v>
      </c>
      <c r="O3282" s="50">
        <v>1.0063593577158902E-3</v>
      </c>
      <c r="P3282" s="50">
        <v>0.32402526600220016</v>
      </c>
      <c r="Q3282" s="50">
        <v>6.0144123413061069E-3</v>
      </c>
      <c r="R3282" s="50">
        <v>4.6887251901989221E-3</v>
      </c>
      <c r="S3282" s="50">
        <v>1.6795368167581848</v>
      </c>
      <c r="T3282" s="50">
        <v>6.1662971394455448E-3</v>
      </c>
      <c r="U3282" s="50">
        <v>3.0097125790368096</v>
      </c>
      <c r="V3282" s="51">
        <v>83.827540519444355</v>
      </c>
      <c r="X3282" s="49">
        <v>0.25</v>
      </c>
      <c r="Y3282" s="49">
        <v>34.57</v>
      </c>
      <c r="Z3282" s="49">
        <v>0.57999999999999996</v>
      </c>
      <c r="AA3282" s="49">
        <v>6.16</v>
      </c>
      <c r="AB3282" s="49">
        <v>10.16</v>
      </c>
      <c r="AC3282" s="49">
        <v>0.25</v>
      </c>
      <c r="AD3282" s="49">
        <v>2.37</v>
      </c>
      <c r="AE3282" s="312"/>
      <c r="AF3282" s="161" t="s">
        <v>1749</v>
      </c>
      <c r="AG3282" s="318">
        <v>30</v>
      </c>
      <c r="AH3282" s="318">
        <v>15</v>
      </c>
      <c r="AI3282" s="318"/>
      <c r="AJ3282" s="318"/>
      <c r="AK3282" s="318"/>
      <c r="AL3282" s="318"/>
      <c r="AM3282" s="318"/>
      <c r="AN3282" s="318"/>
      <c r="AO3282" s="318"/>
      <c r="AP3282" s="318"/>
      <c r="AQ3282" s="318"/>
      <c r="AR3282" s="318"/>
      <c r="AS3282" s="318"/>
      <c r="AT3282" s="318"/>
      <c r="AU3282" s="318"/>
      <c r="AV3282" s="318"/>
      <c r="AW3282" s="318"/>
      <c r="AX3282" s="318"/>
      <c r="AY3282" s="318"/>
      <c r="AZ3282" s="318"/>
      <c r="BA3282" s="318"/>
      <c r="BB3282" s="318"/>
      <c r="BC3282" s="318"/>
      <c r="BD3282" s="318"/>
      <c r="BE3282" s="497"/>
      <c r="BF3282" s="497"/>
      <c r="BG3282" s="497"/>
      <c r="BH3282" s="497"/>
      <c r="BI3282" s="497"/>
      <c r="BJ3282" s="497"/>
      <c r="BK3282" s="497"/>
      <c r="BL3282" s="497"/>
      <c r="BM3282" s="497"/>
      <c r="BN3282" s="497"/>
      <c r="BO3282" s="497"/>
      <c r="BP3282" s="306"/>
      <c r="BQ3282" s="496"/>
      <c r="BR3282" s="496"/>
      <c r="BS3282" s="496"/>
      <c r="BT3282" s="496"/>
      <c r="BU3282" s="496"/>
      <c r="BV3282" s="496"/>
    </row>
    <row r="3283" spans="1:74" s="52" customFormat="1" ht="12.75">
      <c r="A3283" s="45">
        <v>2670.0804681784898</v>
      </c>
      <c r="B3283" s="46" t="s">
        <v>364</v>
      </c>
      <c r="C3283" s="47" t="s">
        <v>369</v>
      </c>
      <c r="D3283" s="48">
        <v>41.996701856258326</v>
      </c>
      <c r="E3283" s="49">
        <v>39.872489999999999</v>
      </c>
      <c r="F3283" s="49">
        <v>6.0699999999999997E-2</v>
      </c>
      <c r="G3283" s="49">
        <v>15.11351</v>
      </c>
      <c r="H3283" s="49">
        <v>0.2762</v>
      </c>
      <c r="I3283" s="49">
        <v>0.20610000000000001</v>
      </c>
      <c r="J3283" s="49">
        <v>44.738280000000003</v>
      </c>
      <c r="K3283" s="49">
        <v>0.23580000000000001</v>
      </c>
      <c r="L3283" s="49">
        <v>100.50308</v>
      </c>
      <c r="M3283" s="47"/>
      <c r="N3283" s="50">
        <v>0.99761198133066231</v>
      </c>
      <c r="O3283" s="50">
        <v>1.2007494730671489E-3</v>
      </c>
      <c r="P3283" s="50">
        <v>0.31623477831760011</v>
      </c>
      <c r="Q3283" s="50">
        <v>5.5584776687159334E-3</v>
      </c>
      <c r="R3283" s="50">
        <v>4.3676922444238452E-3</v>
      </c>
      <c r="S3283" s="50">
        <v>1.6686917831033417</v>
      </c>
      <c r="T3283" s="50">
        <v>6.3210575853930879E-3</v>
      </c>
      <c r="U3283" s="50">
        <v>2.9999865197232038</v>
      </c>
      <c r="V3283" s="51">
        <v>84.068187485424232</v>
      </c>
      <c r="X3283" s="49">
        <v>0.25</v>
      </c>
      <c r="Y3283" s="49">
        <v>31.69</v>
      </c>
      <c r="Z3283" s="49">
        <v>0.57999999999999996</v>
      </c>
      <c r="AA3283" s="49">
        <v>6.79</v>
      </c>
      <c r="AB3283" s="49">
        <v>10.5</v>
      </c>
      <c r="AC3283" s="49">
        <v>0.25</v>
      </c>
      <c r="AD3283" s="49">
        <v>2.37</v>
      </c>
      <c r="AE3283" s="312"/>
      <c r="AF3283" s="161" t="s">
        <v>1749</v>
      </c>
      <c r="AG3283" s="318">
        <v>30</v>
      </c>
      <c r="AH3283" s="318">
        <v>15</v>
      </c>
      <c r="AI3283" s="318"/>
      <c r="AJ3283" s="318"/>
      <c r="AK3283" s="318"/>
      <c r="AL3283" s="318"/>
      <c r="AM3283" s="318"/>
      <c r="AN3283" s="318"/>
      <c r="AO3283" s="318"/>
      <c r="AP3283" s="318"/>
      <c r="AQ3283" s="318"/>
      <c r="AR3283" s="318"/>
      <c r="AS3283" s="318"/>
      <c r="AT3283" s="318"/>
      <c r="AU3283" s="318"/>
      <c r="AV3283" s="318"/>
      <c r="AW3283" s="318"/>
      <c r="AX3283" s="318"/>
      <c r="AY3283" s="318"/>
      <c r="AZ3283" s="318"/>
      <c r="BA3283" s="318"/>
      <c r="BB3283" s="318"/>
      <c r="BC3283" s="318"/>
      <c r="BD3283" s="318"/>
      <c r="BE3283" s="497"/>
      <c r="BF3283" s="497"/>
      <c r="BG3283" s="497"/>
      <c r="BH3283" s="497"/>
      <c r="BI3283" s="497"/>
      <c r="BJ3283" s="497"/>
      <c r="BK3283" s="497"/>
      <c r="BL3283" s="497"/>
      <c r="BM3283" s="497"/>
      <c r="BN3283" s="497"/>
      <c r="BO3283" s="497"/>
      <c r="BP3283" s="306"/>
      <c r="BQ3283" s="496"/>
      <c r="BR3283" s="496"/>
      <c r="BS3283" s="496"/>
      <c r="BT3283" s="496"/>
      <c r="BU3283" s="496"/>
      <c r="BV3283" s="496"/>
    </row>
    <row r="3284" spans="1:74" s="52" customFormat="1" ht="12.75">
      <c r="A3284" s="45">
        <v>2670.0804681784898</v>
      </c>
      <c r="B3284" s="46" t="s">
        <v>364</v>
      </c>
      <c r="C3284" s="47" t="s">
        <v>369</v>
      </c>
      <c r="D3284" s="48">
        <v>47.996701856258326</v>
      </c>
      <c r="E3284" s="49">
        <v>39.709670000000003</v>
      </c>
      <c r="F3284" s="49">
        <v>5.8700000000000002E-2</v>
      </c>
      <c r="G3284" s="49">
        <v>14.762729999999999</v>
      </c>
      <c r="H3284" s="49">
        <v>0.3175</v>
      </c>
      <c r="I3284" s="49">
        <v>0.20050000000000001</v>
      </c>
      <c r="J3284" s="49">
        <v>45.090859999999999</v>
      </c>
      <c r="K3284" s="49">
        <v>0.24540000000000001</v>
      </c>
      <c r="L3284" s="49">
        <v>100.38536000000001</v>
      </c>
      <c r="M3284" s="47"/>
      <c r="N3284" s="50">
        <v>0.99390726302189147</v>
      </c>
      <c r="O3284" s="50">
        <v>1.1616173835428661E-3</v>
      </c>
      <c r="P3284" s="50">
        <v>0.30900980301208442</v>
      </c>
      <c r="Q3284" s="50">
        <v>6.3920065053203225E-3</v>
      </c>
      <c r="R3284" s="50">
        <v>4.2505947596860544E-3</v>
      </c>
      <c r="S3284" s="50">
        <v>1.682467370554894</v>
      </c>
      <c r="T3284" s="50">
        <v>6.5808469736040459E-3</v>
      </c>
      <c r="U3284" s="50">
        <v>3.0037695022110231</v>
      </c>
      <c r="V3284" s="51">
        <v>84.483387150322685</v>
      </c>
      <c r="X3284" s="49">
        <v>0.25</v>
      </c>
      <c r="Y3284" s="49">
        <v>32.86</v>
      </c>
      <c r="Z3284" s="49">
        <v>0.59</v>
      </c>
      <c r="AA3284" s="49">
        <v>5.87</v>
      </c>
      <c r="AB3284" s="49">
        <v>10.64</v>
      </c>
      <c r="AC3284" s="49">
        <v>0.25</v>
      </c>
      <c r="AD3284" s="49">
        <v>2.2799999999999998</v>
      </c>
      <c r="AE3284" s="312"/>
      <c r="AF3284" s="161" t="s">
        <v>1749</v>
      </c>
      <c r="AG3284" s="318">
        <v>30</v>
      </c>
      <c r="AH3284" s="318">
        <v>15</v>
      </c>
      <c r="AI3284" s="318"/>
      <c r="AJ3284" s="318"/>
      <c r="AK3284" s="318"/>
      <c r="AL3284" s="318"/>
      <c r="AM3284" s="318"/>
      <c r="AN3284" s="318"/>
      <c r="AO3284" s="318"/>
      <c r="AP3284" s="318"/>
      <c r="AQ3284" s="318"/>
      <c r="AR3284" s="318"/>
      <c r="AS3284" s="318"/>
      <c r="AT3284" s="318"/>
      <c r="AU3284" s="318"/>
      <c r="AV3284" s="318"/>
      <c r="AW3284" s="318"/>
      <c r="AX3284" s="318"/>
      <c r="AY3284" s="318"/>
      <c r="AZ3284" s="318"/>
      <c r="BA3284" s="318"/>
      <c r="BB3284" s="318"/>
      <c r="BC3284" s="318"/>
      <c r="BD3284" s="318"/>
      <c r="BE3284" s="497"/>
      <c r="BF3284" s="497"/>
      <c r="BG3284" s="497"/>
      <c r="BH3284" s="497"/>
      <c r="BI3284" s="497"/>
      <c r="BJ3284" s="497"/>
      <c r="BK3284" s="497"/>
      <c r="BL3284" s="497"/>
      <c r="BM3284" s="497"/>
      <c r="BN3284" s="497"/>
      <c r="BO3284" s="497"/>
      <c r="BP3284" s="306"/>
      <c r="BQ3284" s="496"/>
      <c r="BR3284" s="496"/>
      <c r="BS3284" s="496"/>
      <c r="BT3284" s="496"/>
      <c r="BU3284" s="496"/>
      <c r="BV3284" s="496"/>
    </row>
    <row r="3285" spans="1:74" s="52" customFormat="1" ht="12.75">
      <c r="A3285" s="45">
        <v>2670.0804681784898</v>
      </c>
      <c r="B3285" s="46" t="s">
        <v>364</v>
      </c>
      <c r="C3285" s="47" t="s">
        <v>369</v>
      </c>
      <c r="D3285" s="48">
        <v>53.996701856258326</v>
      </c>
      <c r="E3285" s="49">
        <v>39.811430000000001</v>
      </c>
      <c r="F3285" s="49">
        <v>6.1899999999999997E-2</v>
      </c>
      <c r="G3285" s="49">
        <v>14.47209</v>
      </c>
      <c r="H3285" s="49">
        <v>0.30420000000000003</v>
      </c>
      <c r="I3285" s="49">
        <v>0.1772</v>
      </c>
      <c r="J3285" s="49">
        <v>45.231900000000003</v>
      </c>
      <c r="K3285" s="49">
        <v>0.2354</v>
      </c>
      <c r="L3285" s="49">
        <v>100.29412000000001</v>
      </c>
      <c r="M3285" s="47"/>
      <c r="N3285" s="50">
        <v>0.99559976192521171</v>
      </c>
      <c r="O3285" s="50">
        <v>1.22389192875883E-3</v>
      </c>
      <c r="P3285" s="50">
        <v>0.30266643078949923</v>
      </c>
      <c r="Q3285" s="50">
        <v>6.1189951469874625E-3</v>
      </c>
      <c r="R3285" s="50">
        <v>3.7534139470606922E-3</v>
      </c>
      <c r="S3285" s="50">
        <v>1.6862826949809713</v>
      </c>
      <c r="T3285" s="50">
        <v>6.3072654987807201E-3</v>
      </c>
      <c r="U3285" s="50">
        <v>3.0019524542172702</v>
      </c>
      <c r="V3285" s="51">
        <v>84.782595649737715</v>
      </c>
      <c r="X3285" s="49">
        <v>0.25</v>
      </c>
      <c r="Y3285" s="49">
        <v>31.6</v>
      </c>
      <c r="Z3285" s="49">
        <v>0.6</v>
      </c>
      <c r="AA3285" s="49">
        <v>6.08</v>
      </c>
      <c r="AB3285" s="49">
        <v>12.03</v>
      </c>
      <c r="AC3285" s="49">
        <v>0.25</v>
      </c>
      <c r="AD3285" s="49">
        <v>2.35</v>
      </c>
      <c r="AE3285" s="312"/>
      <c r="AF3285" s="161" t="s">
        <v>1749</v>
      </c>
      <c r="AG3285" s="318">
        <v>30</v>
      </c>
      <c r="AH3285" s="318">
        <v>15</v>
      </c>
      <c r="AI3285" s="318"/>
      <c r="AJ3285" s="318"/>
      <c r="AK3285" s="318"/>
      <c r="AL3285" s="318"/>
      <c r="AM3285" s="318"/>
      <c r="AN3285" s="318"/>
      <c r="AO3285" s="318"/>
      <c r="AP3285" s="318"/>
      <c r="AQ3285" s="318"/>
      <c r="AR3285" s="318"/>
      <c r="AS3285" s="318"/>
      <c r="AT3285" s="318"/>
      <c r="AU3285" s="318"/>
      <c r="AV3285" s="318"/>
      <c r="AW3285" s="318"/>
      <c r="AX3285" s="318"/>
      <c r="AY3285" s="318"/>
      <c r="AZ3285" s="318"/>
      <c r="BA3285" s="318"/>
      <c r="BB3285" s="318"/>
      <c r="BC3285" s="318"/>
      <c r="BD3285" s="318"/>
      <c r="BE3285" s="497"/>
      <c r="BF3285" s="497"/>
      <c r="BG3285" s="497"/>
      <c r="BH3285" s="497"/>
      <c r="BI3285" s="497"/>
      <c r="BJ3285" s="497"/>
      <c r="BK3285" s="497"/>
      <c r="BL3285" s="497"/>
      <c r="BM3285" s="497"/>
      <c r="BN3285" s="497"/>
      <c r="BO3285" s="497"/>
      <c r="BP3285" s="306"/>
      <c r="BQ3285" s="496"/>
      <c r="BR3285" s="496"/>
      <c r="BS3285" s="496"/>
      <c r="BT3285" s="496"/>
      <c r="BU3285" s="496"/>
      <c r="BV3285" s="496"/>
    </row>
    <row r="3286" spans="1:74" s="52" customFormat="1" ht="12.75">
      <c r="A3286" s="45">
        <v>2670.0804681784898</v>
      </c>
      <c r="B3286" s="46" t="s">
        <v>364</v>
      </c>
      <c r="C3286" s="47" t="s">
        <v>369</v>
      </c>
      <c r="D3286" s="48">
        <v>59.996701856258326</v>
      </c>
      <c r="E3286" s="49">
        <v>39.994610000000002</v>
      </c>
      <c r="F3286" s="49">
        <v>3.9600000000000003E-2</v>
      </c>
      <c r="G3286" s="49">
        <v>14.261620000000001</v>
      </c>
      <c r="H3286" s="49">
        <v>0.3286</v>
      </c>
      <c r="I3286" s="49">
        <v>0.17249999999999999</v>
      </c>
      <c r="J3286" s="49">
        <v>45.151310000000002</v>
      </c>
      <c r="K3286" s="49">
        <v>0.23849999999999999</v>
      </c>
      <c r="L3286" s="49">
        <v>100.18674</v>
      </c>
      <c r="M3286" s="47"/>
      <c r="N3286" s="50">
        <v>0.99995390202003132</v>
      </c>
      <c r="O3286" s="50">
        <v>7.8279693084551904E-4</v>
      </c>
      <c r="P3286" s="50">
        <v>0.29819706717086419</v>
      </c>
      <c r="Q3286" s="50">
        <v>6.608303257744386E-3</v>
      </c>
      <c r="R3286" s="50">
        <v>3.6530309510190971E-3</v>
      </c>
      <c r="S3286" s="50">
        <v>1.6828965265378322</v>
      </c>
      <c r="T3286" s="50">
        <v>6.3888772499406058E-3</v>
      </c>
      <c r="U3286" s="50">
        <v>2.9984805041182772</v>
      </c>
      <c r="V3286" s="51">
        <v>84.947855663263951</v>
      </c>
      <c r="X3286" s="49">
        <v>0.25</v>
      </c>
      <c r="Y3286" s="49">
        <v>48.12</v>
      </c>
      <c r="Z3286" s="49">
        <v>0.6</v>
      </c>
      <c r="AA3286" s="49">
        <v>5.68</v>
      </c>
      <c r="AB3286" s="49">
        <v>12.45</v>
      </c>
      <c r="AC3286" s="49">
        <v>0.25</v>
      </c>
      <c r="AD3286" s="49">
        <v>2.31</v>
      </c>
      <c r="AE3286" s="312"/>
      <c r="AF3286" s="161" t="s">
        <v>1749</v>
      </c>
      <c r="AG3286" s="318">
        <v>30</v>
      </c>
      <c r="AH3286" s="318">
        <v>15</v>
      </c>
      <c r="AI3286" s="318"/>
      <c r="AJ3286" s="318"/>
      <c r="AK3286" s="318"/>
      <c r="AL3286" s="318"/>
      <c r="AM3286" s="318"/>
      <c r="AN3286" s="318"/>
      <c r="AO3286" s="318"/>
      <c r="AP3286" s="318"/>
      <c r="AQ3286" s="318"/>
      <c r="AR3286" s="318"/>
      <c r="AS3286" s="318"/>
      <c r="AT3286" s="318"/>
      <c r="AU3286" s="318"/>
      <c r="AV3286" s="318"/>
      <c r="AW3286" s="318"/>
      <c r="AX3286" s="318"/>
      <c r="AY3286" s="318"/>
      <c r="AZ3286" s="318"/>
      <c r="BA3286" s="318"/>
      <c r="BB3286" s="318"/>
      <c r="BC3286" s="318"/>
      <c r="BD3286" s="318"/>
      <c r="BE3286" s="497"/>
      <c r="BF3286" s="497"/>
      <c r="BG3286" s="497"/>
      <c r="BH3286" s="497"/>
      <c r="BI3286" s="497"/>
      <c r="BJ3286" s="497"/>
      <c r="BK3286" s="497"/>
      <c r="BL3286" s="497"/>
      <c r="BM3286" s="497"/>
      <c r="BN3286" s="497"/>
      <c r="BO3286" s="497"/>
      <c r="BP3286" s="306"/>
      <c r="BQ3286" s="496"/>
      <c r="BR3286" s="496"/>
      <c r="BS3286" s="496"/>
      <c r="BT3286" s="496"/>
      <c r="BU3286" s="496"/>
      <c r="BV3286" s="496"/>
    </row>
    <row r="3287" spans="1:74" s="52" customFormat="1" ht="12.75">
      <c r="A3287" s="45">
        <v>2670.0804681784898</v>
      </c>
      <c r="B3287" s="46" t="s">
        <v>364</v>
      </c>
      <c r="C3287" s="47" t="s">
        <v>369</v>
      </c>
      <c r="D3287" s="48">
        <v>65.996701856258326</v>
      </c>
      <c r="E3287" s="49">
        <v>39.852139999999999</v>
      </c>
      <c r="F3287" s="49">
        <v>5.8000000000000003E-2</v>
      </c>
      <c r="G3287" s="49">
        <v>14.091240000000001</v>
      </c>
      <c r="H3287" s="49">
        <v>0.32940000000000003</v>
      </c>
      <c r="I3287" s="49">
        <v>0.19189999999999999</v>
      </c>
      <c r="J3287" s="49">
        <v>45.574420000000003</v>
      </c>
      <c r="K3287" s="49">
        <v>0.22969999999999999</v>
      </c>
      <c r="L3287" s="49">
        <v>100.32679999999999</v>
      </c>
      <c r="M3287" s="47"/>
      <c r="N3287" s="50">
        <v>0.99480858383749982</v>
      </c>
      <c r="O3287" s="50">
        <v>1.1446989522059512E-3</v>
      </c>
      <c r="P3287" s="50">
        <v>0.29416641140321731</v>
      </c>
      <c r="Q3287" s="50">
        <v>6.6138655769828626E-3</v>
      </c>
      <c r="R3287" s="50">
        <v>4.0574071540980632E-3</v>
      </c>
      <c r="S3287" s="50">
        <v>1.6959676835022182</v>
      </c>
      <c r="T3287" s="50">
        <v>6.1433678318653772E-3</v>
      </c>
      <c r="U3287" s="50">
        <v>3.0029020182580872</v>
      </c>
      <c r="V3287" s="51">
        <v>85.218764295518739</v>
      </c>
      <c r="X3287" s="49">
        <v>0.25</v>
      </c>
      <c r="Y3287" s="49">
        <v>32.99</v>
      </c>
      <c r="Z3287" s="49">
        <v>0.61</v>
      </c>
      <c r="AA3287" s="49">
        <v>5.68</v>
      </c>
      <c r="AB3287" s="49">
        <v>11.38</v>
      </c>
      <c r="AC3287" s="49">
        <v>0.25</v>
      </c>
      <c r="AD3287" s="49">
        <v>2.4</v>
      </c>
      <c r="AE3287" s="312"/>
      <c r="AF3287" s="161" t="s">
        <v>1749</v>
      </c>
      <c r="AG3287" s="318">
        <v>30</v>
      </c>
      <c r="AH3287" s="318">
        <v>15</v>
      </c>
      <c r="AI3287" s="318"/>
      <c r="AJ3287" s="318"/>
      <c r="AK3287" s="318"/>
      <c r="AL3287" s="318"/>
      <c r="AM3287" s="318"/>
      <c r="AN3287" s="318"/>
      <c r="AO3287" s="318"/>
      <c r="AP3287" s="318"/>
      <c r="AQ3287" s="318"/>
      <c r="AR3287" s="318"/>
      <c r="AS3287" s="318"/>
      <c r="AT3287" s="318"/>
      <c r="AU3287" s="318"/>
      <c r="AV3287" s="318"/>
      <c r="AW3287" s="318"/>
      <c r="AX3287" s="318"/>
      <c r="AY3287" s="318"/>
      <c r="AZ3287" s="318"/>
      <c r="BA3287" s="318"/>
      <c r="BB3287" s="318"/>
      <c r="BC3287" s="318"/>
      <c r="BD3287" s="318"/>
      <c r="BE3287" s="497"/>
      <c r="BF3287" s="497"/>
      <c r="BG3287" s="497"/>
      <c r="BH3287" s="497"/>
      <c r="BI3287" s="497"/>
      <c r="BJ3287" s="497"/>
      <c r="BK3287" s="497"/>
      <c r="BL3287" s="497"/>
      <c r="BM3287" s="497"/>
      <c r="BN3287" s="497"/>
      <c r="BO3287" s="497"/>
      <c r="BP3287" s="306"/>
      <c r="BQ3287" s="496"/>
      <c r="BR3287" s="496"/>
      <c r="BS3287" s="496"/>
      <c r="BT3287" s="496"/>
      <c r="BU3287" s="496"/>
      <c r="BV3287" s="496"/>
    </row>
    <row r="3288" spans="1:74" s="52" customFormat="1" ht="12.75">
      <c r="A3288" s="45">
        <v>2670.0804681784898</v>
      </c>
      <c r="B3288" s="46" t="s">
        <v>364</v>
      </c>
      <c r="C3288" s="47" t="s">
        <v>369</v>
      </c>
      <c r="D3288" s="48">
        <v>71.996701856258326</v>
      </c>
      <c r="E3288" s="49">
        <v>40.259210000000003</v>
      </c>
      <c r="F3288" s="49">
        <v>6.4899999999999999E-2</v>
      </c>
      <c r="G3288" s="49">
        <v>13.920870000000001</v>
      </c>
      <c r="H3288" s="49">
        <v>0.33229999999999998</v>
      </c>
      <c r="I3288" s="49">
        <v>0.20269999999999999</v>
      </c>
      <c r="J3288" s="49">
        <v>45.644930000000002</v>
      </c>
      <c r="K3288" s="49">
        <v>0.2356</v>
      </c>
      <c r="L3288" s="49">
        <v>100.66051000000002</v>
      </c>
      <c r="M3288" s="47"/>
      <c r="N3288" s="50">
        <v>0.99990973212825562</v>
      </c>
      <c r="O3288" s="50">
        <v>1.2744290390573195E-3</v>
      </c>
      <c r="P3288" s="50">
        <v>0.28914648600089943</v>
      </c>
      <c r="Q3288" s="50">
        <v>6.6384972626194081E-3</v>
      </c>
      <c r="R3288" s="50">
        <v>4.2641751483916161E-3</v>
      </c>
      <c r="S3288" s="50">
        <v>1.6900386541123031</v>
      </c>
      <c r="T3288" s="50">
        <v>6.2694361021033967E-3</v>
      </c>
      <c r="U3288" s="50">
        <v>2.9975414097936302</v>
      </c>
      <c r="V3288" s="51">
        <v>85.390629702062071</v>
      </c>
      <c r="X3288" s="49">
        <v>0.25</v>
      </c>
      <c r="Y3288" s="49">
        <v>29.52</v>
      </c>
      <c r="Z3288" s="49">
        <v>0.61</v>
      </c>
      <c r="AA3288" s="49">
        <v>5.64</v>
      </c>
      <c r="AB3288" s="49">
        <v>11</v>
      </c>
      <c r="AC3288" s="49">
        <v>0.25</v>
      </c>
      <c r="AD3288" s="49">
        <v>2.34</v>
      </c>
      <c r="AE3288" s="312"/>
      <c r="AF3288" s="161" t="s">
        <v>1749</v>
      </c>
      <c r="AG3288" s="318">
        <v>30</v>
      </c>
      <c r="AH3288" s="318">
        <v>15</v>
      </c>
      <c r="AI3288" s="318"/>
      <c r="AJ3288" s="318"/>
      <c r="AK3288" s="318"/>
      <c r="AL3288" s="318"/>
      <c r="AM3288" s="318"/>
      <c r="AN3288" s="318"/>
      <c r="AO3288" s="318"/>
      <c r="AP3288" s="318"/>
      <c r="AQ3288" s="318"/>
      <c r="AR3288" s="318"/>
      <c r="AS3288" s="318"/>
      <c r="AT3288" s="318"/>
      <c r="AU3288" s="318"/>
      <c r="AV3288" s="318"/>
      <c r="AW3288" s="318"/>
      <c r="AX3288" s="318"/>
      <c r="AY3288" s="318"/>
      <c r="AZ3288" s="318"/>
      <c r="BA3288" s="318"/>
      <c r="BB3288" s="318"/>
      <c r="BC3288" s="318"/>
      <c r="BD3288" s="318"/>
      <c r="BE3288" s="497"/>
      <c r="BF3288" s="497"/>
      <c r="BG3288" s="497"/>
      <c r="BH3288" s="497"/>
      <c r="BI3288" s="497"/>
      <c r="BJ3288" s="497"/>
      <c r="BK3288" s="497"/>
      <c r="BL3288" s="497"/>
      <c r="BM3288" s="497"/>
      <c r="BN3288" s="497"/>
      <c r="BO3288" s="497"/>
      <c r="BP3288" s="306"/>
      <c r="BQ3288" s="496"/>
      <c r="BR3288" s="496"/>
      <c r="BS3288" s="496"/>
      <c r="BT3288" s="496"/>
      <c r="BU3288" s="496"/>
      <c r="BV3288" s="496"/>
    </row>
    <row r="3289" spans="1:74" s="52" customFormat="1" ht="12.75">
      <c r="A3289" s="45">
        <v>2670.0804681784898</v>
      </c>
      <c r="B3289" s="46" t="s">
        <v>364</v>
      </c>
      <c r="C3289" s="47" t="s">
        <v>369</v>
      </c>
      <c r="D3289" s="48">
        <v>77.996701856258326</v>
      </c>
      <c r="E3289" s="49">
        <v>40.025149999999996</v>
      </c>
      <c r="F3289" s="49">
        <v>4.5600000000000002E-2</v>
      </c>
      <c r="G3289" s="49">
        <v>13.90082</v>
      </c>
      <c r="H3289" s="49">
        <v>0.31619999999999998</v>
      </c>
      <c r="I3289" s="49">
        <v>0.16980000000000001</v>
      </c>
      <c r="J3289" s="49">
        <v>45.685229999999997</v>
      </c>
      <c r="K3289" s="49">
        <v>0.22670000000000001</v>
      </c>
      <c r="L3289" s="49">
        <v>100.36949999999999</v>
      </c>
      <c r="M3289" s="47"/>
      <c r="N3289" s="50">
        <v>0.9973223882717297</v>
      </c>
      <c r="O3289" s="50">
        <v>8.9834438556126296E-4</v>
      </c>
      <c r="P3289" s="50">
        <v>0.28966699496309045</v>
      </c>
      <c r="Q3289" s="50">
        <v>6.3373597053821293E-3</v>
      </c>
      <c r="R3289" s="50">
        <v>3.5836536139595919E-3</v>
      </c>
      <c r="S3289" s="50">
        <v>1.697020002968918</v>
      </c>
      <c r="T3289" s="50">
        <v>6.0521790485072481E-3</v>
      </c>
      <c r="U3289" s="50">
        <v>3.000880922957148</v>
      </c>
      <c r="V3289" s="51">
        <v>85.419595776052702</v>
      </c>
      <c r="X3289" s="49">
        <v>0.25</v>
      </c>
      <c r="Y3289" s="49">
        <v>43.37</v>
      </c>
      <c r="Z3289" s="49">
        <v>0.61</v>
      </c>
      <c r="AA3289" s="49">
        <v>5.89</v>
      </c>
      <c r="AB3289" s="49">
        <v>12.78</v>
      </c>
      <c r="AC3289" s="49">
        <v>0.25</v>
      </c>
      <c r="AD3289" s="49">
        <v>2.44</v>
      </c>
      <c r="AE3289" s="312"/>
      <c r="AF3289" s="161" t="s">
        <v>1749</v>
      </c>
      <c r="AG3289" s="318">
        <v>30</v>
      </c>
      <c r="AH3289" s="318">
        <v>15</v>
      </c>
      <c r="AI3289" s="318"/>
      <c r="AJ3289" s="318"/>
      <c r="AK3289" s="318"/>
      <c r="AL3289" s="318"/>
      <c r="AM3289" s="318"/>
      <c r="AN3289" s="318"/>
      <c r="AO3289" s="318"/>
      <c r="AP3289" s="318"/>
      <c r="AQ3289" s="318"/>
      <c r="AR3289" s="318"/>
      <c r="AS3289" s="318"/>
      <c r="AT3289" s="318"/>
      <c r="AU3289" s="318"/>
      <c r="AV3289" s="318"/>
      <c r="AW3289" s="318"/>
      <c r="AX3289" s="318"/>
      <c r="AY3289" s="318"/>
      <c r="AZ3289" s="318"/>
      <c r="BA3289" s="318"/>
      <c r="BB3289" s="318"/>
      <c r="BC3289" s="318"/>
      <c r="BD3289" s="318"/>
      <c r="BE3289" s="497"/>
      <c r="BF3289" s="497"/>
      <c r="BG3289" s="497"/>
      <c r="BH3289" s="497"/>
      <c r="BI3289" s="497"/>
      <c r="BJ3289" s="497"/>
      <c r="BK3289" s="497"/>
      <c r="BL3289" s="497"/>
      <c r="BM3289" s="497"/>
      <c r="BN3289" s="497"/>
      <c r="BO3289" s="497"/>
      <c r="BP3289" s="306"/>
      <c r="BQ3289" s="496"/>
      <c r="BR3289" s="496"/>
      <c r="BS3289" s="496"/>
      <c r="BT3289" s="496"/>
      <c r="BU3289" s="496"/>
      <c r="BV3289" s="496"/>
    </row>
    <row r="3290" spans="1:74" s="52" customFormat="1" ht="12.75">
      <c r="A3290" s="45">
        <v>2670.0804681784898</v>
      </c>
      <c r="B3290" s="46" t="s">
        <v>364</v>
      </c>
      <c r="C3290" s="47" t="s">
        <v>369</v>
      </c>
      <c r="D3290" s="48">
        <v>83.996701856258326</v>
      </c>
      <c r="E3290" s="49">
        <v>40.147269999999999</v>
      </c>
      <c r="F3290" s="49">
        <v>3.6799999999999999E-2</v>
      </c>
      <c r="G3290" s="49">
        <v>13.83067</v>
      </c>
      <c r="H3290" s="49">
        <v>0.32750000000000001</v>
      </c>
      <c r="I3290" s="49">
        <v>0.19869999999999999</v>
      </c>
      <c r="J3290" s="49">
        <v>45.624780000000001</v>
      </c>
      <c r="K3290" s="49">
        <v>0.2331</v>
      </c>
      <c r="L3290" s="49">
        <v>100.39881999999999</v>
      </c>
      <c r="M3290" s="47"/>
      <c r="N3290" s="50">
        <v>0.99964911651366661</v>
      </c>
      <c r="O3290" s="50">
        <v>7.244606504909607E-4</v>
      </c>
      <c r="P3290" s="50">
        <v>0.28799886812846265</v>
      </c>
      <c r="Q3290" s="50">
        <v>6.5591379424425628E-3</v>
      </c>
      <c r="R3290" s="50">
        <v>4.1905900172159441E-3</v>
      </c>
      <c r="S3290" s="50">
        <v>1.693561205167617</v>
      </c>
      <c r="T3290" s="50">
        <v>6.2185837654558027E-3</v>
      </c>
      <c r="U3290" s="50">
        <v>2.9989019621853514</v>
      </c>
      <c r="V3290" s="51">
        <v>85.466054145438449</v>
      </c>
      <c r="X3290" s="49">
        <v>0.25</v>
      </c>
      <c r="Y3290" s="49">
        <v>51.23</v>
      </c>
      <c r="Z3290" s="49">
        <v>0.61</v>
      </c>
      <c r="AA3290" s="49">
        <v>5.74</v>
      </c>
      <c r="AB3290" s="49">
        <v>10.71</v>
      </c>
      <c r="AC3290" s="49">
        <v>0.25</v>
      </c>
      <c r="AD3290" s="49">
        <v>2.37</v>
      </c>
      <c r="AE3290" s="312"/>
      <c r="AF3290" s="161" t="s">
        <v>1749</v>
      </c>
      <c r="AG3290" s="318">
        <v>30</v>
      </c>
      <c r="AH3290" s="318">
        <v>15</v>
      </c>
      <c r="AI3290" s="318"/>
      <c r="AJ3290" s="318"/>
      <c r="AK3290" s="318"/>
      <c r="AL3290" s="318"/>
      <c r="AM3290" s="318"/>
      <c r="AN3290" s="318"/>
      <c r="AO3290" s="318"/>
      <c r="AP3290" s="318"/>
      <c r="AQ3290" s="318"/>
      <c r="AR3290" s="318"/>
      <c r="AS3290" s="318"/>
      <c r="AT3290" s="318"/>
      <c r="AU3290" s="318"/>
      <c r="AV3290" s="318"/>
      <c r="AW3290" s="318"/>
      <c r="AX3290" s="318"/>
      <c r="AY3290" s="318"/>
      <c r="AZ3290" s="318"/>
      <c r="BA3290" s="318"/>
      <c r="BB3290" s="318"/>
      <c r="BC3290" s="318"/>
      <c r="BD3290" s="318"/>
      <c r="BE3290" s="497"/>
      <c r="BF3290" s="497"/>
      <c r="BG3290" s="497"/>
      <c r="BH3290" s="497"/>
      <c r="BI3290" s="497"/>
      <c r="BJ3290" s="497"/>
      <c r="BK3290" s="497"/>
      <c r="BL3290" s="497"/>
      <c r="BM3290" s="497"/>
      <c r="BN3290" s="497"/>
      <c r="BO3290" s="497"/>
      <c r="BP3290" s="306"/>
      <c r="BQ3290" s="496"/>
      <c r="BR3290" s="496"/>
      <c r="BS3290" s="496"/>
      <c r="BT3290" s="496"/>
      <c r="BU3290" s="496"/>
      <c r="BV3290" s="496"/>
    </row>
    <row r="3291" spans="1:74" s="52" customFormat="1" ht="12.75">
      <c r="A3291" s="45">
        <v>2670.0804681784898</v>
      </c>
      <c r="B3291" s="46" t="s">
        <v>364</v>
      </c>
      <c r="C3291" s="47" t="s">
        <v>369</v>
      </c>
      <c r="D3291" s="48">
        <v>89.996701856258326</v>
      </c>
      <c r="E3291" s="49">
        <v>39.95391</v>
      </c>
      <c r="F3291" s="49">
        <v>6.5100000000000005E-2</v>
      </c>
      <c r="G3291" s="49">
        <v>13.870760000000001</v>
      </c>
      <c r="H3291" s="49">
        <v>0.33879999999999999</v>
      </c>
      <c r="I3291" s="49">
        <v>0.21859999999999999</v>
      </c>
      <c r="J3291" s="49">
        <v>45.947150000000001</v>
      </c>
      <c r="K3291" s="49">
        <v>0.245</v>
      </c>
      <c r="L3291" s="49">
        <v>100.63932</v>
      </c>
      <c r="M3291" s="47"/>
      <c r="N3291" s="50">
        <v>0.99339246693724792</v>
      </c>
      <c r="O3291" s="50">
        <v>1.279728903822806E-3</v>
      </c>
      <c r="P3291" s="50">
        <v>0.28841498881219257</v>
      </c>
      <c r="Q3291" s="50">
        <v>6.7756173183912919E-3</v>
      </c>
      <c r="R3291" s="50">
        <v>4.6035988425069639E-3</v>
      </c>
      <c r="S3291" s="50">
        <v>1.7030550998298906</v>
      </c>
      <c r="T3291" s="50">
        <v>6.5265746110548441E-3</v>
      </c>
      <c r="U3291" s="50">
        <v>3.0040480752551071</v>
      </c>
      <c r="V3291" s="51">
        <v>85.517483267406092</v>
      </c>
      <c r="X3291" s="49">
        <v>0.25</v>
      </c>
      <c r="Y3291" s="49">
        <v>30.01</v>
      </c>
      <c r="Z3291" s="49">
        <v>0.61</v>
      </c>
      <c r="AA3291" s="49">
        <v>5.56</v>
      </c>
      <c r="AB3291" s="49">
        <v>9.94</v>
      </c>
      <c r="AC3291" s="49">
        <v>0.25</v>
      </c>
      <c r="AD3291" s="49">
        <v>2.2599999999999998</v>
      </c>
      <c r="AE3291" s="312"/>
      <c r="AF3291" s="161" t="s">
        <v>1749</v>
      </c>
      <c r="AG3291" s="318">
        <v>30</v>
      </c>
      <c r="AH3291" s="318">
        <v>15</v>
      </c>
      <c r="AI3291" s="318"/>
      <c r="AJ3291" s="318"/>
      <c r="AK3291" s="318"/>
      <c r="AL3291" s="318"/>
      <c r="AM3291" s="318"/>
      <c r="AN3291" s="318"/>
      <c r="AO3291" s="318"/>
      <c r="AP3291" s="318"/>
      <c r="AQ3291" s="318"/>
      <c r="AR3291" s="318"/>
      <c r="AS3291" s="318"/>
      <c r="AT3291" s="318"/>
      <c r="AU3291" s="318"/>
      <c r="AV3291" s="318"/>
      <c r="AW3291" s="318"/>
      <c r="AX3291" s="318"/>
      <c r="AY3291" s="318"/>
      <c r="AZ3291" s="318"/>
      <c r="BA3291" s="318"/>
      <c r="BB3291" s="318"/>
      <c r="BC3291" s="318"/>
      <c r="BD3291" s="318"/>
      <c r="BE3291" s="497"/>
      <c r="BF3291" s="497"/>
      <c r="BG3291" s="497"/>
      <c r="BH3291" s="497"/>
      <c r="BI3291" s="497"/>
      <c r="BJ3291" s="497"/>
      <c r="BK3291" s="497"/>
      <c r="BL3291" s="497"/>
      <c r="BM3291" s="497"/>
      <c r="BN3291" s="497"/>
      <c r="BO3291" s="497"/>
      <c r="BP3291" s="306"/>
      <c r="BQ3291" s="496"/>
      <c r="BR3291" s="496"/>
      <c r="BS3291" s="496"/>
      <c r="BT3291" s="496"/>
      <c r="BU3291" s="496"/>
      <c r="BV3291" s="496"/>
    </row>
    <row r="3292" spans="1:74" s="52" customFormat="1" ht="12.75">
      <c r="A3292" s="45">
        <v>2670.0804681784898</v>
      </c>
      <c r="B3292" s="46" t="s">
        <v>364</v>
      </c>
      <c r="C3292" s="47" t="s">
        <v>369</v>
      </c>
      <c r="D3292" s="48">
        <v>95.996701856258326</v>
      </c>
      <c r="E3292" s="49">
        <v>40.126910000000002</v>
      </c>
      <c r="F3292" s="49">
        <v>7.3999999999999996E-2</v>
      </c>
      <c r="G3292" s="49">
        <v>13.8908</v>
      </c>
      <c r="H3292" s="49">
        <v>0.33229999999999998</v>
      </c>
      <c r="I3292" s="49">
        <v>0.1736</v>
      </c>
      <c r="J3292" s="49">
        <v>45.836329999999997</v>
      </c>
      <c r="K3292" s="49">
        <v>0.22439999999999999</v>
      </c>
      <c r="L3292" s="49">
        <v>100.65834</v>
      </c>
      <c r="M3292" s="47"/>
      <c r="N3292" s="50">
        <v>0.9967443767004579</v>
      </c>
      <c r="O3292" s="50">
        <v>1.4532997910574514E-3</v>
      </c>
      <c r="P3292" s="50">
        <v>0.28855681033298403</v>
      </c>
      <c r="Q3292" s="50">
        <v>6.6393002611669256E-3</v>
      </c>
      <c r="R3292" s="50">
        <v>3.6524437511980157E-3</v>
      </c>
      <c r="S3292" s="50">
        <v>1.6973306721822239</v>
      </c>
      <c r="T3292" s="50">
        <v>5.9721206983389908E-3</v>
      </c>
      <c r="U3292" s="50">
        <v>3.0003490237174271</v>
      </c>
      <c r="V3292" s="51">
        <v>85.469629428978777</v>
      </c>
      <c r="X3292" s="49">
        <v>0.25</v>
      </c>
      <c r="Y3292" s="49">
        <v>26.58</v>
      </c>
      <c r="Z3292" s="49">
        <v>0.61</v>
      </c>
      <c r="AA3292" s="49">
        <v>5.62</v>
      </c>
      <c r="AB3292" s="49">
        <v>12.26</v>
      </c>
      <c r="AC3292" s="49">
        <v>0.25</v>
      </c>
      <c r="AD3292" s="49">
        <v>2.4500000000000002</v>
      </c>
      <c r="AE3292" s="312"/>
      <c r="AF3292" s="161" t="s">
        <v>1749</v>
      </c>
      <c r="AG3292" s="318">
        <v>30</v>
      </c>
      <c r="AH3292" s="318">
        <v>15</v>
      </c>
      <c r="AI3292" s="318"/>
      <c r="AJ3292" s="318"/>
      <c r="AK3292" s="318"/>
      <c r="AL3292" s="318"/>
      <c r="AM3292" s="318"/>
      <c r="AN3292" s="318"/>
      <c r="AO3292" s="318"/>
      <c r="AP3292" s="318"/>
      <c r="AQ3292" s="318"/>
      <c r="AR3292" s="318"/>
      <c r="AS3292" s="318"/>
      <c r="AT3292" s="318"/>
      <c r="AU3292" s="318"/>
      <c r="AV3292" s="318"/>
      <c r="AW3292" s="318"/>
      <c r="AX3292" s="318"/>
      <c r="AY3292" s="318"/>
      <c r="AZ3292" s="318"/>
      <c r="BA3292" s="318"/>
      <c r="BB3292" s="318"/>
      <c r="BC3292" s="318"/>
      <c r="BD3292" s="318"/>
      <c r="BE3292" s="497"/>
      <c r="BF3292" s="497"/>
      <c r="BG3292" s="497"/>
      <c r="BH3292" s="497"/>
      <c r="BI3292" s="497"/>
      <c r="BJ3292" s="497"/>
      <c r="BK3292" s="497"/>
      <c r="BL3292" s="497"/>
      <c r="BM3292" s="497"/>
      <c r="BN3292" s="497"/>
      <c r="BO3292" s="497"/>
      <c r="BP3292" s="306"/>
      <c r="BQ3292" s="496"/>
      <c r="BR3292" s="496"/>
      <c r="BS3292" s="496"/>
      <c r="BT3292" s="496"/>
      <c r="BU3292" s="496"/>
      <c r="BV3292" s="496"/>
    </row>
    <row r="3293" spans="1:74" s="52" customFormat="1" ht="12.75">
      <c r="A3293" s="45">
        <v>2670.0804681784898</v>
      </c>
      <c r="B3293" s="46" t="s">
        <v>364</v>
      </c>
      <c r="C3293" s="47" t="s">
        <v>369</v>
      </c>
      <c r="D3293" s="48">
        <v>101.99670185625833</v>
      </c>
      <c r="E3293" s="49">
        <v>40.045499999999997</v>
      </c>
      <c r="F3293" s="49">
        <v>8.8700000000000001E-2</v>
      </c>
      <c r="G3293" s="49">
        <v>13.69035</v>
      </c>
      <c r="H3293" s="49">
        <v>0.3453</v>
      </c>
      <c r="I3293" s="49">
        <v>0.18959999999999999</v>
      </c>
      <c r="J3293" s="49">
        <v>46.481070000000003</v>
      </c>
      <c r="K3293" s="49">
        <v>0.2359</v>
      </c>
      <c r="L3293" s="49">
        <v>101.07642</v>
      </c>
      <c r="M3293" s="47"/>
      <c r="N3293" s="50">
        <v>0.99040524317907785</v>
      </c>
      <c r="O3293" s="50">
        <v>1.7344358642012842E-3</v>
      </c>
      <c r="P3293" s="50">
        <v>0.28315859940590404</v>
      </c>
      <c r="Q3293" s="50">
        <v>6.8690975034269271E-3</v>
      </c>
      <c r="R3293" s="50">
        <v>3.9717626049152631E-3</v>
      </c>
      <c r="S3293" s="50">
        <v>1.7137358141878631</v>
      </c>
      <c r="T3293" s="50">
        <v>6.2509323471313383E-3</v>
      </c>
      <c r="U3293" s="50">
        <v>3.0061258850925197</v>
      </c>
      <c r="V3293" s="51">
        <v>85.820051502056643</v>
      </c>
      <c r="X3293" s="49">
        <v>0.25</v>
      </c>
      <c r="Y3293" s="49">
        <v>22.23</v>
      </c>
      <c r="Z3293" s="49">
        <v>0.62</v>
      </c>
      <c r="AA3293" s="49">
        <v>5.51</v>
      </c>
      <c r="AB3293" s="49">
        <v>11.23</v>
      </c>
      <c r="AC3293" s="49">
        <v>0.25</v>
      </c>
      <c r="AD3293" s="49">
        <v>2.34</v>
      </c>
      <c r="AE3293" s="312"/>
      <c r="AF3293" s="161" t="s">
        <v>1749</v>
      </c>
      <c r="AG3293" s="318">
        <v>30</v>
      </c>
      <c r="AH3293" s="318">
        <v>15</v>
      </c>
      <c r="AI3293" s="318"/>
      <c r="AJ3293" s="318"/>
      <c r="AK3293" s="318"/>
      <c r="AL3293" s="318"/>
      <c r="AM3293" s="318"/>
      <c r="AN3293" s="318"/>
      <c r="AO3293" s="318"/>
      <c r="AP3293" s="318"/>
      <c r="AQ3293" s="318"/>
      <c r="AR3293" s="318"/>
      <c r="AS3293" s="318"/>
      <c r="AT3293" s="318"/>
      <c r="AU3293" s="318"/>
      <c r="AV3293" s="318"/>
      <c r="AW3293" s="318"/>
      <c r="AX3293" s="318"/>
      <c r="AY3293" s="318"/>
      <c r="AZ3293" s="318"/>
      <c r="BA3293" s="318"/>
      <c r="BB3293" s="318"/>
      <c r="BC3293" s="318"/>
      <c r="BD3293" s="318"/>
      <c r="BE3293" s="497"/>
      <c r="BF3293" s="497"/>
      <c r="BG3293" s="497"/>
      <c r="BH3293" s="497"/>
      <c r="BI3293" s="497"/>
      <c r="BJ3293" s="497"/>
      <c r="BK3293" s="497"/>
      <c r="BL3293" s="497"/>
      <c r="BM3293" s="497"/>
      <c r="BN3293" s="497"/>
      <c r="BO3293" s="497"/>
      <c r="BP3293" s="306"/>
      <c r="BQ3293" s="496"/>
      <c r="BR3293" s="496"/>
      <c r="BS3293" s="496"/>
      <c r="BT3293" s="496"/>
      <c r="BU3293" s="496"/>
      <c r="BV3293" s="496"/>
    </row>
    <row r="3294" spans="1:74" s="52" customFormat="1" ht="12.75">
      <c r="A3294" s="45">
        <v>2670.0804681784898</v>
      </c>
      <c r="B3294" s="46" t="s">
        <v>364</v>
      </c>
      <c r="C3294" s="47" t="s">
        <v>369</v>
      </c>
      <c r="D3294" s="48">
        <v>107.99670185625833</v>
      </c>
      <c r="E3294" s="49">
        <v>40.035319999999999</v>
      </c>
      <c r="F3294" s="49">
        <v>6.1199999999999997E-2</v>
      </c>
      <c r="G3294" s="49">
        <v>13.69035</v>
      </c>
      <c r="H3294" s="49">
        <v>0.31419999999999998</v>
      </c>
      <c r="I3294" s="49">
        <v>0.21160000000000001</v>
      </c>
      <c r="J3294" s="49">
        <v>45.816189999999999</v>
      </c>
      <c r="K3294" s="49">
        <v>0.23549999999999999</v>
      </c>
      <c r="L3294" s="49">
        <v>100.36436</v>
      </c>
      <c r="M3294" s="47"/>
      <c r="N3294" s="50">
        <v>0.99683199252225341</v>
      </c>
      <c r="O3294" s="50">
        <v>1.204773762547112E-3</v>
      </c>
      <c r="P3294" s="50">
        <v>0.28506848583433342</v>
      </c>
      <c r="Q3294" s="50">
        <v>6.2925798725530823E-3</v>
      </c>
      <c r="R3294" s="50">
        <v>4.4625188777208166E-3</v>
      </c>
      <c r="S3294" s="50">
        <v>1.7006156853853116</v>
      </c>
      <c r="T3294" s="50">
        <v>6.2824236979335969E-3</v>
      </c>
      <c r="U3294" s="50">
        <v>3.0007584599526531</v>
      </c>
      <c r="V3294" s="51">
        <v>85.643815367715845</v>
      </c>
      <c r="X3294" s="49">
        <v>0.25</v>
      </c>
      <c r="Y3294" s="49">
        <v>31.19</v>
      </c>
      <c r="Z3294" s="49">
        <v>0.62</v>
      </c>
      <c r="AA3294" s="49">
        <v>5.91</v>
      </c>
      <c r="AB3294" s="49">
        <v>10.41</v>
      </c>
      <c r="AC3294" s="49">
        <v>0.25</v>
      </c>
      <c r="AD3294" s="49">
        <v>2.35</v>
      </c>
      <c r="AE3294" s="312"/>
      <c r="AF3294" s="161" t="s">
        <v>1749</v>
      </c>
      <c r="AG3294" s="318">
        <v>30</v>
      </c>
      <c r="AH3294" s="318">
        <v>15</v>
      </c>
      <c r="AI3294" s="318"/>
      <c r="AJ3294" s="318"/>
      <c r="AK3294" s="318"/>
      <c r="AL3294" s="318"/>
      <c r="AM3294" s="318"/>
      <c r="AN3294" s="318"/>
      <c r="AO3294" s="318"/>
      <c r="AP3294" s="318"/>
      <c r="AQ3294" s="318"/>
      <c r="AR3294" s="318"/>
      <c r="AS3294" s="318"/>
      <c r="AT3294" s="318"/>
      <c r="AU3294" s="318"/>
      <c r="AV3294" s="318"/>
      <c r="AW3294" s="318"/>
      <c r="AX3294" s="318"/>
      <c r="AY3294" s="318"/>
      <c r="AZ3294" s="318"/>
      <c r="BA3294" s="318"/>
      <c r="BB3294" s="318"/>
      <c r="BC3294" s="318"/>
      <c r="BD3294" s="318"/>
      <c r="BE3294" s="497"/>
      <c r="BF3294" s="497"/>
      <c r="BG3294" s="497"/>
      <c r="BH3294" s="497"/>
      <c r="BI3294" s="497"/>
      <c r="BJ3294" s="497"/>
      <c r="BK3294" s="497"/>
      <c r="BL3294" s="497"/>
      <c r="BM3294" s="497"/>
      <c r="BN3294" s="497"/>
      <c r="BO3294" s="497"/>
      <c r="BP3294" s="306"/>
      <c r="BQ3294" s="496"/>
      <c r="BR3294" s="496"/>
      <c r="BS3294" s="496"/>
      <c r="BT3294" s="496"/>
      <c r="BU3294" s="496"/>
      <c r="BV3294" s="496"/>
    </row>
    <row r="3295" spans="1:74" s="52" customFormat="1" ht="12.75">
      <c r="A3295" s="45">
        <v>2670.0804681784898</v>
      </c>
      <c r="B3295" s="46" t="s">
        <v>364</v>
      </c>
      <c r="C3295" s="47" t="s">
        <v>369</v>
      </c>
      <c r="D3295" s="48">
        <v>113.99670185625833</v>
      </c>
      <c r="E3295" s="49">
        <v>40.187980000000003</v>
      </c>
      <c r="F3295" s="49">
        <v>5.16E-2</v>
      </c>
      <c r="G3295" s="49">
        <v>13.670310000000001</v>
      </c>
      <c r="H3295" s="49">
        <v>0.33629999999999999</v>
      </c>
      <c r="I3295" s="49">
        <v>0.1716</v>
      </c>
      <c r="J3295" s="49">
        <v>45.826259999999998</v>
      </c>
      <c r="K3295" s="49">
        <v>0.2298</v>
      </c>
      <c r="L3295" s="49">
        <v>100.47385</v>
      </c>
      <c r="M3295" s="47"/>
      <c r="N3295" s="50">
        <v>0.99902496047550426</v>
      </c>
      <c r="O3295" s="50">
        <v>1.0141572002377154E-3</v>
      </c>
      <c r="P3295" s="50">
        <v>0.28419374747479065</v>
      </c>
      <c r="Q3295" s="50">
        <v>6.7243594627551875E-3</v>
      </c>
      <c r="R3295" s="50">
        <v>3.6131266447873311E-3</v>
      </c>
      <c r="S3295" s="50">
        <v>1.6982558607422149</v>
      </c>
      <c r="T3295" s="50">
        <v>6.1205131237308226E-3</v>
      </c>
      <c r="U3295" s="50">
        <v>2.9989467251240209</v>
      </c>
      <c r="V3295" s="51">
        <v>85.664515945482648</v>
      </c>
      <c r="X3295" s="49">
        <v>0.25</v>
      </c>
      <c r="Y3295" s="49">
        <v>37.82</v>
      </c>
      <c r="Z3295" s="49">
        <v>0.62</v>
      </c>
      <c r="AA3295" s="49">
        <v>5.59</v>
      </c>
      <c r="AB3295" s="49">
        <v>12.66</v>
      </c>
      <c r="AC3295" s="49">
        <v>0.25</v>
      </c>
      <c r="AD3295" s="49">
        <v>2.42</v>
      </c>
      <c r="AE3295" s="312"/>
      <c r="AF3295" s="161" t="s">
        <v>1749</v>
      </c>
      <c r="AG3295" s="318">
        <v>30</v>
      </c>
      <c r="AH3295" s="318">
        <v>15</v>
      </c>
      <c r="AI3295" s="318"/>
      <c r="AJ3295" s="318"/>
      <c r="AK3295" s="318"/>
      <c r="AL3295" s="318"/>
      <c r="AM3295" s="318"/>
      <c r="AN3295" s="318"/>
      <c r="AO3295" s="318"/>
      <c r="AP3295" s="318"/>
      <c r="AQ3295" s="318"/>
      <c r="AR3295" s="318"/>
      <c r="AS3295" s="318"/>
      <c r="AT3295" s="318"/>
      <c r="AU3295" s="318"/>
      <c r="AV3295" s="318"/>
      <c r="AW3295" s="318"/>
      <c r="AX3295" s="318"/>
      <c r="AY3295" s="318"/>
      <c r="AZ3295" s="318"/>
      <c r="BA3295" s="318"/>
      <c r="BB3295" s="318"/>
      <c r="BC3295" s="318"/>
      <c r="BD3295" s="318"/>
      <c r="BE3295" s="497"/>
      <c r="BF3295" s="497"/>
      <c r="BG3295" s="497"/>
      <c r="BH3295" s="497"/>
      <c r="BI3295" s="497"/>
      <c r="BJ3295" s="497"/>
      <c r="BK3295" s="497"/>
      <c r="BL3295" s="497"/>
      <c r="BM3295" s="497"/>
      <c r="BN3295" s="497"/>
      <c r="BO3295" s="497"/>
      <c r="BP3295" s="306"/>
      <c r="BQ3295" s="496"/>
      <c r="BR3295" s="496"/>
      <c r="BS3295" s="496"/>
      <c r="BT3295" s="496"/>
      <c r="BU3295" s="496"/>
      <c r="BV3295" s="496"/>
    </row>
    <row r="3296" spans="1:74" s="52" customFormat="1" ht="12.75">
      <c r="A3296" s="45">
        <v>2670.0804681784898</v>
      </c>
      <c r="B3296" s="46" t="s">
        <v>364</v>
      </c>
      <c r="C3296" s="47" t="s">
        <v>369</v>
      </c>
      <c r="D3296" s="48">
        <v>119.99670185625833</v>
      </c>
      <c r="E3296" s="49">
        <v>39.903019999999998</v>
      </c>
      <c r="F3296" s="49">
        <v>4.7300000000000002E-2</v>
      </c>
      <c r="G3296" s="49">
        <v>13.79058</v>
      </c>
      <c r="H3296" s="49">
        <v>0.32600000000000001</v>
      </c>
      <c r="I3296" s="49">
        <v>0.17610000000000001</v>
      </c>
      <c r="J3296" s="49">
        <v>45.655009999999997</v>
      </c>
      <c r="K3296" s="49">
        <v>0.2402</v>
      </c>
      <c r="L3296" s="49">
        <v>100.13821</v>
      </c>
      <c r="M3296" s="47"/>
      <c r="N3296" s="50">
        <v>0.99645044525681914</v>
      </c>
      <c r="O3296" s="50">
        <v>9.3387015336870484E-4</v>
      </c>
      <c r="P3296" s="50">
        <v>0.28799733280502321</v>
      </c>
      <c r="Q3296" s="50">
        <v>6.5480416349263538E-3</v>
      </c>
      <c r="R3296" s="50">
        <v>3.7247320413568096E-3</v>
      </c>
      <c r="S3296" s="50">
        <v>1.6996008025994829</v>
      </c>
      <c r="T3296" s="50">
        <v>6.4265899454667291E-3</v>
      </c>
      <c r="U3296" s="50">
        <v>3.0016818144364437</v>
      </c>
      <c r="V3296" s="51">
        <v>85.510283609397163</v>
      </c>
      <c r="X3296" s="49">
        <v>0.25</v>
      </c>
      <c r="Y3296" s="49">
        <v>40.17</v>
      </c>
      <c r="Z3296" s="49">
        <v>0.61</v>
      </c>
      <c r="AA3296" s="49">
        <v>5.8</v>
      </c>
      <c r="AB3296" s="49">
        <v>12.18</v>
      </c>
      <c r="AC3296" s="49">
        <v>0.25</v>
      </c>
      <c r="AD3296" s="49">
        <v>2.31</v>
      </c>
      <c r="AE3296" s="312"/>
      <c r="AF3296" s="161" t="s">
        <v>1749</v>
      </c>
      <c r="AG3296" s="318">
        <v>30</v>
      </c>
      <c r="AH3296" s="318">
        <v>15</v>
      </c>
      <c r="AI3296" s="318"/>
      <c r="AJ3296" s="318"/>
      <c r="AK3296" s="318"/>
      <c r="AL3296" s="318"/>
      <c r="AM3296" s="318"/>
      <c r="AN3296" s="318"/>
      <c r="AO3296" s="318"/>
      <c r="AP3296" s="318"/>
      <c r="AQ3296" s="318"/>
      <c r="AR3296" s="318"/>
      <c r="AS3296" s="318"/>
      <c r="AT3296" s="318"/>
      <c r="AU3296" s="318"/>
      <c r="AV3296" s="318"/>
      <c r="AW3296" s="318"/>
      <c r="AX3296" s="318"/>
      <c r="AY3296" s="318"/>
      <c r="AZ3296" s="318"/>
      <c r="BA3296" s="318"/>
      <c r="BB3296" s="318"/>
      <c r="BC3296" s="318"/>
      <c r="BD3296" s="318"/>
      <c r="BE3296" s="497"/>
      <c r="BF3296" s="497"/>
      <c r="BG3296" s="497"/>
      <c r="BH3296" s="497"/>
      <c r="BI3296" s="497"/>
      <c r="BJ3296" s="497"/>
      <c r="BK3296" s="497"/>
      <c r="BL3296" s="497"/>
      <c r="BM3296" s="497"/>
      <c r="BN3296" s="497"/>
      <c r="BO3296" s="497"/>
      <c r="BP3296" s="306"/>
      <c r="BQ3296" s="496"/>
      <c r="BR3296" s="496"/>
      <c r="BS3296" s="496"/>
      <c r="BT3296" s="496"/>
      <c r="BU3296" s="496"/>
      <c r="BV3296" s="496"/>
    </row>
    <row r="3297" spans="1:74" s="52" customFormat="1" ht="12.75">
      <c r="A3297" s="45">
        <v>2670.0804681784898</v>
      </c>
      <c r="B3297" s="46" t="s">
        <v>364</v>
      </c>
      <c r="C3297" s="47" t="s">
        <v>369</v>
      </c>
      <c r="D3297" s="48">
        <v>125.99670185625833</v>
      </c>
      <c r="E3297" s="49">
        <v>40.167619999999999</v>
      </c>
      <c r="F3297" s="49">
        <v>5.6300000000000003E-2</v>
      </c>
      <c r="G3297" s="49">
        <v>13.600149999999999</v>
      </c>
      <c r="H3297" s="49">
        <v>0.34310000000000002</v>
      </c>
      <c r="I3297" s="49">
        <v>0.1928</v>
      </c>
      <c r="J3297" s="49">
        <v>45.866549999999997</v>
      </c>
      <c r="K3297" s="49">
        <v>0.23180000000000001</v>
      </c>
      <c r="L3297" s="49">
        <v>100.45832</v>
      </c>
      <c r="M3297" s="47"/>
      <c r="N3297" s="50">
        <v>0.99853505873023629</v>
      </c>
      <c r="O3297" s="50">
        <v>1.1065499623471855E-3</v>
      </c>
      <c r="P3297" s="50">
        <v>0.28273977638599618</v>
      </c>
      <c r="Q3297" s="50">
        <v>6.8604377541037825E-3</v>
      </c>
      <c r="R3297" s="50">
        <v>4.0595695529836526E-3</v>
      </c>
      <c r="S3297" s="50">
        <v>1.6997765673538239</v>
      </c>
      <c r="T3297" s="50">
        <v>6.1738816055787789E-3</v>
      </c>
      <c r="U3297" s="50">
        <v>2.9992518413450697</v>
      </c>
      <c r="V3297" s="51">
        <v>85.738338184257501</v>
      </c>
      <c r="X3297" s="49">
        <v>0.25</v>
      </c>
      <c r="Y3297" s="49">
        <v>34.39</v>
      </c>
      <c r="Z3297" s="49">
        <v>0.62</v>
      </c>
      <c r="AA3297" s="49">
        <v>5.51</v>
      </c>
      <c r="AB3297" s="49">
        <v>11.28</v>
      </c>
      <c r="AC3297" s="49">
        <v>0.25</v>
      </c>
      <c r="AD3297" s="49">
        <v>2.37</v>
      </c>
      <c r="AE3297" s="312"/>
      <c r="AF3297" s="161" t="s">
        <v>1749</v>
      </c>
      <c r="AG3297" s="318">
        <v>30</v>
      </c>
      <c r="AH3297" s="318">
        <v>15</v>
      </c>
      <c r="AI3297" s="318"/>
      <c r="AJ3297" s="318"/>
      <c r="AK3297" s="318"/>
      <c r="AL3297" s="318"/>
      <c r="AM3297" s="318"/>
      <c r="AN3297" s="318"/>
      <c r="AO3297" s="318"/>
      <c r="AP3297" s="318"/>
      <c r="AQ3297" s="318"/>
      <c r="AR3297" s="318"/>
      <c r="AS3297" s="318"/>
      <c r="AT3297" s="318"/>
      <c r="AU3297" s="318"/>
      <c r="AV3297" s="318"/>
      <c r="AW3297" s="318"/>
      <c r="AX3297" s="318"/>
      <c r="AY3297" s="318"/>
      <c r="AZ3297" s="318"/>
      <c r="BA3297" s="318"/>
      <c r="BB3297" s="318"/>
      <c r="BC3297" s="318"/>
      <c r="BD3297" s="318"/>
      <c r="BE3297" s="497"/>
      <c r="BF3297" s="497"/>
      <c r="BG3297" s="497"/>
      <c r="BH3297" s="497"/>
      <c r="BI3297" s="497"/>
      <c r="BJ3297" s="497"/>
      <c r="BK3297" s="497"/>
      <c r="BL3297" s="497"/>
      <c r="BM3297" s="497"/>
      <c r="BN3297" s="497"/>
      <c r="BO3297" s="497"/>
      <c r="BP3297" s="306"/>
      <c r="BQ3297" s="496"/>
      <c r="BR3297" s="496"/>
      <c r="BS3297" s="496"/>
      <c r="BT3297" s="496"/>
      <c r="BU3297" s="496"/>
      <c r="BV3297" s="496"/>
    </row>
    <row r="3298" spans="1:74" s="52" customFormat="1" ht="12.75">
      <c r="A3298" s="45">
        <v>2670.0804681784898</v>
      </c>
      <c r="B3298" s="46" t="s">
        <v>364</v>
      </c>
      <c r="C3298" s="47" t="s">
        <v>369</v>
      </c>
      <c r="D3298" s="48">
        <v>131.99670185625831</v>
      </c>
      <c r="E3298" s="49">
        <v>40.208320000000001</v>
      </c>
      <c r="F3298" s="49">
        <v>7.5399999999999995E-2</v>
      </c>
      <c r="G3298" s="49">
        <v>13.720420000000001</v>
      </c>
      <c r="H3298" s="49">
        <v>0.32729999999999998</v>
      </c>
      <c r="I3298" s="49">
        <v>0.19620000000000001</v>
      </c>
      <c r="J3298" s="49">
        <v>45.846409999999999</v>
      </c>
      <c r="K3298" s="49">
        <v>0.23119999999999999</v>
      </c>
      <c r="L3298" s="49">
        <v>100.60525000000001</v>
      </c>
      <c r="M3298" s="47"/>
      <c r="N3298" s="50">
        <v>0.99838784944658154</v>
      </c>
      <c r="O3298" s="50">
        <v>1.4802331301937647E-3</v>
      </c>
      <c r="P3298" s="50">
        <v>0.28490938759501733</v>
      </c>
      <c r="Q3298" s="50">
        <v>6.5369213092470102E-3</v>
      </c>
      <c r="R3298" s="50">
        <v>4.1263693751492584E-3</v>
      </c>
      <c r="S3298" s="50">
        <v>1.6970601626557364</v>
      </c>
      <c r="T3298" s="50">
        <v>6.1507607811051189E-3</v>
      </c>
      <c r="U3298" s="50">
        <v>2.9986516842930304</v>
      </c>
      <c r="V3298" s="51">
        <v>85.624936187391413</v>
      </c>
      <c r="X3298" s="49">
        <v>0.25</v>
      </c>
      <c r="Y3298" s="49">
        <v>24.9</v>
      </c>
      <c r="Z3298" s="49">
        <v>0.61</v>
      </c>
      <c r="AA3298" s="49">
        <v>5.72</v>
      </c>
      <c r="AB3298" s="49">
        <v>11.33</v>
      </c>
      <c r="AC3298" s="49">
        <v>0.25</v>
      </c>
      <c r="AD3298" s="49">
        <v>2.38</v>
      </c>
      <c r="AE3298" s="312"/>
      <c r="AF3298" s="161" t="s">
        <v>1749</v>
      </c>
      <c r="AG3298" s="318">
        <v>30</v>
      </c>
      <c r="AH3298" s="318">
        <v>15</v>
      </c>
      <c r="AI3298" s="318"/>
      <c r="AJ3298" s="318"/>
      <c r="AK3298" s="318"/>
      <c r="AL3298" s="318"/>
      <c r="AM3298" s="318"/>
      <c r="AN3298" s="318"/>
      <c r="AO3298" s="318"/>
      <c r="AP3298" s="318"/>
      <c r="AQ3298" s="318"/>
      <c r="AR3298" s="318"/>
      <c r="AS3298" s="318"/>
      <c r="AT3298" s="318"/>
      <c r="AU3298" s="318"/>
      <c r="AV3298" s="318"/>
      <c r="AW3298" s="318"/>
      <c r="AX3298" s="318"/>
      <c r="AY3298" s="318"/>
      <c r="AZ3298" s="318"/>
      <c r="BA3298" s="318"/>
      <c r="BB3298" s="318"/>
      <c r="BC3298" s="318"/>
      <c r="BD3298" s="318"/>
      <c r="BE3298" s="497"/>
      <c r="BF3298" s="497"/>
      <c r="BG3298" s="497"/>
      <c r="BH3298" s="497"/>
      <c r="BI3298" s="497"/>
      <c r="BJ3298" s="497"/>
      <c r="BK3298" s="497"/>
      <c r="BL3298" s="497"/>
      <c r="BM3298" s="497"/>
      <c r="BN3298" s="497"/>
      <c r="BO3298" s="497"/>
      <c r="BP3298" s="306"/>
      <c r="BQ3298" s="496"/>
      <c r="BR3298" s="496"/>
      <c r="BS3298" s="496"/>
      <c r="BT3298" s="496"/>
      <c r="BU3298" s="496"/>
      <c r="BV3298" s="496"/>
    </row>
    <row r="3299" spans="1:74" s="52" customFormat="1" ht="12.75">
      <c r="A3299" s="45">
        <v>2670.0804681784898</v>
      </c>
      <c r="B3299" s="46" t="s">
        <v>364</v>
      </c>
      <c r="C3299" s="47" t="s">
        <v>369</v>
      </c>
      <c r="D3299" s="48">
        <v>137.99670185625831</v>
      </c>
      <c r="E3299" s="49">
        <v>40.177799999999998</v>
      </c>
      <c r="F3299" s="49">
        <v>3.5400000000000001E-2</v>
      </c>
      <c r="G3299" s="49">
        <v>13.66029</v>
      </c>
      <c r="H3299" s="49">
        <v>0.33550000000000002</v>
      </c>
      <c r="I3299" s="49">
        <v>0.19500000000000001</v>
      </c>
      <c r="J3299" s="49">
        <v>45.806109999999997</v>
      </c>
      <c r="K3299" s="49">
        <v>0.23419999999999999</v>
      </c>
      <c r="L3299" s="49">
        <v>100.44430000000001</v>
      </c>
      <c r="M3299" s="47"/>
      <c r="N3299" s="50">
        <v>0.99922716178525794</v>
      </c>
      <c r="O3299" s="50">
        <v>6.9607615290627456E-4</v>
      </c>
      <c r="P3299" s="50">
        <v>0.28411488776073085</v>
      </c>
      <c r="Q3299" s="50">
        <v>6.7114211962724067E-3</v>
      </c>
      <c r="R3299" s="50">
        <v>4.1076972653595984E-3</v>
      </c>
      <c r="S3299" s="50">
        <v>1.6982828953503277</v>
      </c>
      <c r="T3299" s="50">
        <v>6.2405463980750387E-3</v>
      </c>
      <c r="U3299" s="50">
        <v>2.99938068590893</v>
      </c>
      <c r="V3299" s="51">
        <v>85.668119174605934</v>
      </c>
      <c r="X3299" s="49">
        <v>0.25</v>
      </c>
      <c r="Y3299" s="49">
        <v>53.43</v>
      </c>
      <c r="Z3299" s="49">
        <v>0.62</v>
      </c>
      <c r="AA3299" s="49">
        <v>5.54</v>
      </c>
      <c r="AB3299" s="49">
        <v>11.02</v>
      </c>
      <c r="AC3299" s="49">
        <v>0.25</v>
      </c>
      <c r="AD3299" s="49">
        <v>2.36</v>
      </c>
      <c r="AE3299" s="312"/>
      <c r="AF3299" s="161" t="s">
        <v>1749</v>
      </c>
      <c r="AG3299" s="318">
        <v>30</v>
      </c>
      <c r="AH3299" s="318">
        <v>15</v>
      </c>
      <c r="AI3299" s="318"/>
      <c r="AJ3299" s="318"/>
      <c r="AK3299" s="318"/>
      <c r="AL3299" s="318"/>
      <c r="AM3299" s="318"/>
      <c r="AN3299" s="318"/>
      <c r="AO3299" s="318"/>
      <c r="AP3299" s="318"/>
      <c r="AQ3299" s="318"/>
      <c r="AR3299" s="318"/>
      <c r="AS3299" s="318"/>
      <c r="AT3299" s="318"/>
      <c r="AU3299" s="318"/>
      <c r="AV3299" s="318"/>
      <c r="AW3299" s="318"/>
      <c r="AX3299" s="318"/>
      <c r="AY3299" s="318"/>
      <c r="AZ3299" s="318"/>
      <c r="BA3299" s="318"/>
      <c r="BB3299" s="318"/>
      <c r="BC3299" s="318"/>
      <c r="BD3299" s="318"/>
      <c r="BE3299" s="497"/>
      <c r="BF3299" s="497"/>
      <c r="BG3299" s="497"/>
      <c r="BH3299" s="497"/>
      <c r="BI3299" s="497"/>
      <c r="BJ3299" s="497"/>
      <c r="BK3299" s="497"/>
      <c r="BL3299" s="497"/>
      <c r="BM3299" s="497"/>
      <c r="BN3299" s="497"/>
      <c r="BO3299" s="497"/>
      <c r="BP3299" s="306"/>
      <c r="BQ3299" s="496"/>
      <c r="BR3299" s="496"/>
      <c r="BS3299" s="496"/>
      <c r="BT3299" s="496"/>
      <c r="BU3299" s="496"/>
      <c r="BV3299" s="496"/>
    </row>
    <row r="3300" spans="1:74" s="52" customFormat="1" ht="12.75">
      <c r="A3300" s="45">
        <v>2670.0804681784898</v>
      </c>
      <c r="B3300" s="46" t="s">
        <v>364</v>
      </c>
      <c r="C3300" s="47" t="s">
        <v>369</v>
      </c>
      <c r="D3300" s="48">
        <v>143.99670185625831</v>
      </c>
      <c r="E3300" s="49">
        <v>40.086199999999998</v>
      </c>
      <c r="F3300" s="49">
        <v>6.0699999999999997E-2</v>
      </c>
      <c r="G3300" s="49">
        <v>13.770530000000001</v>
      </c>
      <c r="H3300" s="49">
        <v>0.32650000000000001</v>
      </c>
      <c r="I3300" s="49">
        <v>0.16919999999999999</v>
      </c>
      <c r="J3300" s="49">
        <v>45.796039999999998</v>
      </c>
      <c r="K3300" s="49">
        <v>0.2349</v>
      </c>
      <c r="L3300" s="49">
        <v>100.44407</v>
      </c>
      <c r="M3300" s="47"/>
      <c r="N3300" s="50">
        <v>0.997410148436911</v>
      </c>
      <c r="O3300" s="50">
        <v>1.1941063283354202E-3</v>
      </c>
      <c r="P3300" s="50">
        <v>0.2865401893376342</v>
      </c>
      <c r="Q3300" s="50">
        <v>6.5344038478557537E-3</v>
      </c>
      <c r="R3300" s="50">
        <v>3.5658657762141013E-3</v>
      </c>
      <c r="S3300" s="50">
        <v>1.6986948315320365</v>
      </c>
      <c r="T3300" s="50">
        <v>6.2620936474314512E-3</v>
      </c>
      <c r="U3300" s="50">
        <v>3.0002016389064186</v>
      </c>
      <c r="V3300" s="51">
        <v>85.566434889300425</v>
      </c>
      <c r="X3300" s="49">
        <v>0.25</v>
      </c>
      <c r="Y3300" s="49">
        <v>32.53</v>
      </c>
      <c r="Z3300" s="49">
        <v>0.61</v>
      </c>
      <c r="AA3300" s="49">
        <v>5.74</v>
      </c>
      <c r="AB3300" s="49">
        <v>12.56</v>
      </c>
      <c r="AC3300" s="49">
        <v>0.25</v>
      </c>
      <c r="AD3300" s="49">
        <v>2.36</v>
      </c>
      <c r="AE3300" s="312"/>
      <c r="AF3300" s="161" t="s">
        <v>1749</v>
      </c>
      <c r="AG3300" s="318">
        <v>30</v>
      </c>
      <c r="AH3300" s="318">
        <v>15</v>
      </c>
      <c r="AI3300" s="318"/>
      <c r="AJ3300" s="318"/>
      <c r="AK3300" s="318"/>
      <c r="AL3300" s="318"/>
      <c r="AM3300" s="318"/>
      <c r="AN3300" s="318"/>
      <c r="AO3300" s="318"/>
      <c r="AP3300" s="318"/>
      <c r="AQ3300" s="318"/>
      <c r="AR3300" s="318"/>
      <c r="AS3300" s="318"/>
      <c r="AT3300" s="318"/>
      <c r="AU3300" s="318"/>
      <c r="AV3300" s="318"/>
      <c r="AW3300" s="318"/>
      <c r="AX3300" s="318"/>
      <c r="AY3300" s="318"/>
      <c r="AZ3300" s="318"/>
      <c r="BA3300" s="318"/>
      <c r="BB3300" s="318"/>
      <c r="BC3300" s="318"/>
      <c r="BD3300" s="318"/>
      <c r="BE3300" s="497"/>
      <c r="BF3300" s="497"/>
      <c r="BG3300" s="497"/>
      <c r="BH3300" s="497"/>
      <c r="BI3300" s="497"/>
      <c r="BJ3300" s="497"/>
      <c r="BK3300" s="497"/>
      <c r="BL3300" s="497"/>
      <c r="BM3300" s="497"/>
      <c r="BN3300" s="497"/>
      <c r="BO3300" s="497"/>
      <c r="BP3300" s="306"/>
      <c r="BQ3300" s="496"/>
      <c r="BR3300" s="496"/>
      <c r="BS3300" s="496"/>
      <c r="BT3300" s="496"/>
      <c r="BU3300" s="496"/>
      <c r="BV3300" s="496"/>
    </row>
    <row r="3301" spans="1:74" s="52" customFormat="1" ht="12.75">
      <c r="A3301" s="45">
        <v>2670.0804681784898</v>
      </c>
      <c r="B3301" s="46" t="s">
        <v>364</v>
      </c>
      <c r="C3301" s="47" t="s">
        <v>369</v>
      </c>
      <c r="D3301" s="48">
        <v>149.99670185625831</v>
      </c>
      <c r="E3301" s="49">
        <v>39.862319999999997</v>
      </c>
      <c r="F3301" s="49">
        <v>3.6299999999999999E-2</v>
      </c>
      <c r="G3301" s="49">
        <v>13.8908</v>
      </c>
      <c r="H3301" s="49">
        <v>0.32929999999999998</v>
      </c>
      <c r="I3301" s="49">
        <v>0.2213</v>
      </c>
      <c r="J3301" s="49">
        <v>46.50121</v>
      </c>
      <c r="K3301" s="49">
        <v>0.2223</v>
      </c>
      <c r="L3301" s="49">
        <v>101.06353</v>
      </c>
      <c r="M3301" s="47"/>
      <c r="N3301" s="50">
        <v>0.98766765784149435</v>
      </c>
      <c r="O3301" s="50">
        <v>7.1109938251224961E-4</v>
      </c>
      <c r="P3301" s="50">
        <v>0.28782698854399685</v>
      </c>
      <c r="Q3301" s="50">
        <v>6.5627201380993334E-3</v>
      </c>
      <c r="R3301" s="50">
        <v>4.6442481264568373E-3</v>
      </c>
      <c r="S3301" s="50">
        <v>1.7175961609063375</v>
      </c>
      <c r="T3301" s="50">
        <v>5.9012684545840183E-3</v>
      </c>
      <c r="U3301" s="50">
        <v>3.0109101433934811</v>
      </c>
      <c r="V3301" s="51">
        <v>85.647568263940343</v>
      </c>
      <c r="X3301" s="49">
        <v>0.25</v>
      </c>
      <c r="Y3301" s="49">
        <v>51.96</v>
      </c>
      <c r="Z3301" s="49">
        <v>0.61</v>
      </c>
      <c r="AA3301" s="49">
        <v>5.65</v>
      </c>
      <c r="AB3301" s="49">
        <v>9.7799999999999994</v>
      </c>
      <c r="AC3301" s="49">
        <v>0.25</v>
      </c>
      <c r="AD3301" s="49">
        <v>2.4500000000000002</v>
      </c>
      <c r="AE3301" s="312"/>
      <c r="AF3301" s="161" t="s">
        <v>1749</v>
      </c>
      <c r="AG3301" s="318">
        <v>30</v>
      </c>
      <c r="AH3301" s="318">
        <v>15</v>
      </c>
      <c r="AI3301" s="318"/>
      <c r="AJ3301" s="318"/>
      <c r="AK3301" s="318"/>
      <c r="AL3301" s="318"/>
      <c r="AM3301" s="318"/>
      <c r="AN3301" s="318"/>
      <c r="AO3301" s="318"/>
      <c r="AP3301" s="318"/>
      <c r="AQ3301" s="318"/>
      <c r="AR3301" s="318"/>
      <c r="AS3301" s="318"/>
      <c r="AT3301" s="318"/>
      <c r="AU3301" s="318"/>
      <c r="AV3301" s="318"/>
      <c r="AW3301" s="318"/>
      <c r="AX3301" s="318"/>
      <c r="AY3301" s="318"/>
      <c r="AZ3301" s="318"/>
      <c r="BA3301" s="318"/>
      <c r="BB3301" s="318"/>
      <c r="BC3301" s="318"/>
      <c r="BD3301" s="318"/>
      <c r="BE3301" s="497"/>
      <c r="BF3301" s="497"/>
      <c r="BG3301" s="497"/>
      <c r="BH3301" s="497"/>
      <c r="BI3301" s="497"/>
      <c r="BJ3301" s="497"/>
      <c r="BK3301" s="497"/>
      <c r="BL3301" s="497"/>
      <c r="BM3301" s="497"/>
      <c r="BN3301" s="497"/>
      <c r="BO3301" s="497"/>
      <c r="BP3301" s="306"/>
      <c r="BQ3301" s="496"/>
      <c r="BR3301" s="496"/>
      <c r="BS3301" s="496"/>
      <c r="BT3301" s="496"/>
      <c r="BU3301" s="496"/>
      <c r="BV3301" s="496"/>
    </row>
    <row r="3302" spans="1:74" s="52" customFormat="1" ht="12.75">
      <c r="A3302" s="45">
        <v>2670.0804681784898</v>
      </c>
      <c r="B3302" s="46" t="s">
        <v>364</v>
      </c>
      <c r="C3302" s="47" t="s">
        <v>369</v>
      </c>
      <c r="D3302" s="48">
        <v>155.99670185625831</v>
      </c>
      <c r="E3302" s="49">
        <v>40.055680000000002</v>
      </c>
      <c r="F3302" s="49">
        <v>4.3499999999999997E-2</v>
      </c>
      <c r="G3302" s="49">
        <v>13.620200000000001</v>
      </c>
      <c r="H3302" s="49">
        <v>0.30659999999999998</v>
      </c>
      <c r="I3302" s="49">
        <v>0.2094</v>
      </c>
      <c r="J3302" s="49">
        <v>46.017670000000003</v>
      </c>
      <c r="K3302" s="49">
        <v>0.23100000000000001</v>
      </c>
      <c r="L3302" s="49">
        <v>100.48405</v>
      </c>
      <c r="M3302" s="47"/>
      <c r="N3302" s="50">
        <v>0.99592775590531135</v>
      </c>
      <c r="O3302" s="50">
        <v>8.5512262888290847E-4</v>
      </c>
      <c r="P3302" s="50">
        <v>0.28320649296443162</v>
      </c>
      <c r="Q3302" s="50">
        <v>6.1316840699816673E-3</v>
      </c>
      <c r="R3302" s="50">
        <v>4.4098736230637958E-3</v>
      </c>
      <c r="S3302" s="50">
        <v>1.7056774116649278</v>
      </c>
      <c r="T3302" s="50">
        <v>6.153657980322854E-3</v>
      </c>
      <c r="U3302" s="50">
        <v>3.0023619988369221</v>
      </c>
      <c r="V3302" s="51">
        <v>85.76053170799787</v>
      </c>
      <c r="X3302" s="49">
        <v>0.25</v>
      </c>
      <c r="Y3302" s="49">
        <v>44.28</v>
      </c>
      <c r="Z3302" s="49">
        <v>0.62</v>
      </c>
      <c r="AA3302" s="49">
        <v>6.11</v>
      </c>
      <c r="AB3302" s="49">
        <v>10.210000000000001</v>
      </c>
      <c r="AC3302" s="49">
        <v>0.25</v>
      </c>
      <c r="AD3302" s="49">
        <v>2.39</v>
      </c>
      <c r="AE3302" s="312"/>
      <c r="AF3302" s="161" t="s">
        <v>1749</v>
      </c>
      <c r="AG3302" s="318">
        <v>30</v>
      </c>
      <c r="AH3302" s="318">
        <v>15</v>
      </c>
      <c r="AI3302" s="318"/>
      <c r="AJ3302" s="318"/>
      <c r="AK3302" s="318"/>
      <c r="AL3302" s="318"/>
      <c r="AM3302" s="318"/>
      <c r="AN3302" s="318"/>
      <c r="AO3302" s="318"/>
      <c r="AP3302" s="318"/>
      <c r="AQ3302" s="318"/>
      <c r="AR3302" s="318"/>
      <c r="AS3302" s="318"/>
      <c r="AT3302" s="318"/>
      <c r="AU3302" s="318"/>
      <c r="AV3302" s="318"/>
      <c r="AW3302" s="318"/>
      <c r="AX3302" s="318"/>
      <c r="AY3302" s="318"/>
      <c r="AZ3302" s="318"/>
      <c r="BA3302" s="318"/>
      <c r="BB3302" s="318"/>
      <c r="BC3302" s="318"/>
      <c r="BD3302" s="318"/>
      <c r="BE3302" s="497"/>
      <c r="BF3302" s="497"/>
      <c r="BG3302" s="497"/>
      <c r="BH3302" s="497"/>
      <c r="BI3302" s="497"/>
      <c r="BJ3302" s="497"/>
      <c r="BK3302" s="497"/>
      <c r="BL3302" s="497"/>
      <c r="BM3302" s="497"/>
      <c r="BN3302" s="497"/>
      <c r="BO3302" s="497"/>
      <c r="BP3302" s="306"/>
      <c r="BQ3302" s="496"/>
      <c r="BR3302" s="496"/>
      <c r="BS3302" s="496"/>
      <c r="BT3302" s="496"/>
      <c r="BU3302" s="496"/>
      <c r="BV3302" s="496"/>
    </row>
    <row r="3303" spans="1:74" s="52" customFormat="1" ht="12.75">
      <c r="A3303" s="45">
        <v>2670.0804681784898</v>
      </c>
      <c r="B3303" s="46" t="s">
        <v>364</v>
      </c>
      <c r="C3303" s="47" t="s">
        <v>369</v>
      </c>
      <c r="D3303" s="48">
        <v>161.99670185625831</v>
      </c>
      <c r="E3303" s="49">
        <v>40.045499999999997</v>
      </c>
      <c r="F3303" s="49">
        <v>7.3899999999999993E-2</v>
      </c>
      <c r="G3303" s="49">
        <v>13.770530000000001</v>
      </c>
      <c r="H3303" s="49">
        <v>0.33810000000000001</v>
      </c>
      <c r="I3303" s="49">
        <v>0.1789</v>
      </c>
      <c r="J3303" s="49">
        <v>46.078110000000002</v>
      </c>
      <c r="K3303" s="49">
        <v>0.22259999999999999</v>
      </c>
      <c r="L3303" s="49">
        <v>100.70764</v>
      </c>
      <c r="M3303" s="47"/>
      <c r="N3303" s="50">
        <v>0.99408000385841944</v>
      </c>
      <c r="O3303" s="50">
        <v>1.4503989305752548E-3</v>
      </c>
      <c r="P3303" s="50">
        <v>0.28587374241578745</v>
      </c>
      <c r="Q3303" s="50">
        <v>6.7508223657913426E-3</v>
      </c>
      <c r="R3303" s="50">
        <v>3.7615227880267331E-3</v>
      </c>
      <c r="S3303" s="50">
        <v>1.705182316443117</v>
      </c>
      <c r="T3303" s="50">
        <v>5.920391478713127E-3</v>
      </c>
      <c r="U3303" s="50">
        <v>3.0030191982804304</v>
      </c>
      <c r="V3303" s="51">
        <v>85.642104794396161</v>
      </c>
      <c r="X3303" s="49">
        <v>0.25</v>
      </c>
      <c r="Y3303" s="49">
        <v>26.96</v>
      </c>
      <c r="Z3303" s="49">
        <v>0.61</v>
      </c>
      <c r="AA3303" s="49">
        <v>5.6</v>
      </c>
      <c r="AB3303" s="49">
        <v>11.81</v>
      </c>
      <c r="AC3303" s="49">
        <v>0.25</v>
      </c>
      <c r="AD3303" s="49">
        <v>2.48</v>
      </c>
      <c r="AE3303" s="312"/>
      <c r="AF3303" s="161" t="s">
        <v>1749</v>
      </c>
      <c r="AG3303" s="318">
        <v>30</v>
      </c>
      <c r="AH3303" s="318">
        <v>15</v>
      </c>
      <c r="AI3303" s="318"/>
      <c r="AJ3303" s="318"/>
      <c r="AK3303" s="318"/>
      <c r="AL3303" s="318"/>
      <c r="AM3303" s="318"/>
      <c r="AN3303" s="318"/>
      <c r="AO3303" s="318"/>
      <c r="AP3303" s="318"/>
      <c r="AQ3303" s="318"/>
      <c r="AR3303" s="318"/>
      <c r="AS3303" s="318"/>
      <c r="AT3303" s="318"/>
      <c r="AU3303" s="318"/>
      <c r="AV3303" s="318"/>
      <c r="AW3303" s="318"/>
      <c r="AX3303" s="318"/>
      <c r="AY3303" s="318"/>
      <c r="AZ3303" s="318"/>
      <c r="BA3303" s="318"/>
      <c r="BB3303" s="318"/>
      <c r="BC3303" s="318"/>
      <c r="BD3303" s="318"/>
      <c r="BE3303" s="497"/>
      <c r="BF3303" s="497"/>
      <c r="BG3303" s="497"/>
      <c r="BH3303" s="497"/>
      <c r="BI3303" s="497"/>
      <c r="BJ3303" s="497"/>
      <c r="BK3303" s="497"/>
      <c r="BL3303" s="497"/>
      <c r="BM3303" s="497"/>
      <c r="BN3303" s="497"/>
      <c r="BO3303" s="497"/>
      <c r="BP3303" s="306"/>
      <c r="BQ3303" s="496"/>
      <c r="BR3303" s="496"/>
      <c r="BS3303" s="496"/>
      <c r="BT3303" s="496"/>
      <c r="BU3303" s="496"/>
      <c r="BV3303" s="496"/>
    </row>
    <row r="3304" spans="1:74" s="52" customFormat="1" ht="12.75">
      <c r="A3304" s="45">
        <v>2670.0804681784898</v>
      </c>
      <c r="B3304" s="46" t="s">
        <v>364</v>
      </c>
      <c r="C3304" s="47" t="s">
        <v>369</v>
      </c>
      <c r="D3304" s="48">
        <v>167.99670185625831</v>
      </c>
      <c r="E3304" s="49">
        <v>40.126910000000002</v>
      </c>
      <c r="F3304" s="49">
        <v>6.8900000000000003E-2</v>
      </c>
      <c r="G3304" s="49">
        <v>13.850709999999999</v>
      </c>
      <c r="H3304" s="49">
        <v>0.32269999999999999</v>
      </c>
      <c r="I3304" s="49">
        <v>0.17680000000000001</v>
      </c>
      <c r="J3304" s="49">
        <v>46.057960000000001</v>
      </c>
      <c r="K3304" s="49">
        <v>0.23569999999999999</v>
      </c>
      <c r="L3304" s="49">
        <v>100.83968</v>
      </c>
      <c r="M3304" s="47"/>
      <c r="N3304" s="50">
        <v>0.99494104846150244</v>
      </c>
      <c r="O3304" s="50">
        <v>1.3506918149516749E-3</v>
      </c>
      <c r="P3304" s="50">
        <v>0.28720345589648438</v>
      </c>
      <c r="Q3304" s="50">
        <v>6.4358288893941601E-3</v>
      </c>
      <c r="R3304" s="50">
        <v>3.7130400272435337E-3</v>
      </c>
      <c r="S3304" s="50">
        <v>1.7024519959534921</v>
      </c>
      <c r="T3304" s="50">
        <v>6.2615068655260042E-3</v>
      </c>
      <c r="U3304" s="50">
        <v>3.0023575679085939</v>
      </c>
      <c r="V3304" s="51">
        <v>85.565166288995243</v>
      </c>
      <c r="X3304" s="49">
        <v>0.25</v>
      </c>
      <c r="Y3304" s="49">
        <v>27.61</v>
      </c>
      <c r="Z3304" s="49">
        <v>0.61</v>
      </c>
      <c r="AA3304" s="49">
        <v>5.78</v>
      </c>
      <c r="AB3304" s="49">
        <v>12.21</v>
      </c>
      <c r="AC3304" s="49">
        <v>0.25</v>
      </c>
      <c r="AD3304" s="49">
        <v>2.33</v>
      </c>
      <c r="AE3304" s="312"/>
      <c r="AF3304" s="161" t="s">
        <v>1749</v>
      </c>
      <c r="AG3304" s="318">
        <v>30</v>
      </c>
      <c r="AH3304" s="318">
        <v>15</v>
      </c>
      <c r="AI3304" s="318"/>
      <c r="AJ3304" s="318"/>
      <c r="AK3304" s="318"/>
      <c r="AL3304" s="318"/>
      <c r="AM3304" s="318"/>
      <c r="AN3304" s="318"/>
      <c r="AO3304" s="318"/>
      <c r="AP3304" s="318"/>
      <c r="AQ3304" s="318"/>
      <c r="AR3304" s="318"/>
      <c r="AS3304" s="318"/>
      <c r="AT3304" s="318"/>
      <c r="AU3304" s="318"/>
      <c r="AV3304" s="318"/>
      <c r="AW3304" s="318"/>
      <c r="AX3304" s="318"/>
      <c r="AY3304" s="318"/>
      <c r="AZ3304" s="318"/>
      <c r="BA3304" s="318"/>
      <c r="BB3304" s="318"/>
      <c r="BC3304" s="318"/>
      <c r="BD3304" s="318"/>
      <c r="BE3304" s="497"/>
      <c r="BF3304" s="497"/>
      <c r="BG3304" s="497"/>
      <c r="BH3304" s="497"/>
      <c r="BI3304" s="497"/>
      <c r="BJ3304" s="497"/>
      <c r="BK3304" s="497"/>
      <c r="BL3304" s="497"/>
      <c r="BM3304" s="497"/>
      <c r="BN3304" s="497"/>
      <c r="BO3304" s="497"/>
      <c r="BP3304" s="306"/>
      <c r="BQ3304" s="496"/>
      <c r="BR3304" s="496"/>
      <c r="BS3304" s="496"/>
      <c r="BT3304" s="496"/>
      <c r="BU3304" s="496"/>
      <c r="BV3304" s="496"/>
    </row>
    <row r="3305" spans="1:74" s="52" customFormat="1" ht="12.75">
      <c r="A3305" s="45">
        <v>2670.0804681784898</v>
      </c>
      <c r="B3305" s="46" t="s">
        <v>364</v>
      </c>
      <c r="C3305" s="47" t="s">
        <v>369</v>
      </c>
      <c r="D3305" s="48">
        <v>173.99670185625831</v>
      </c>
      <c r="E3305" s="49">
        <v>40.198149999999998</v>
      </c>
      <c r="F3305" s="49">
        <v>0.05</v>
      </c>
      <c r="G3305" s="49">
        <v>13.850709999999999</v>
      </c>
      <c r="H3305" s="49">
        <v>0.31879999999999997</v>
      </c>
      <c r="I3305" s="49">
        <v>0.21379999999999999</v>
      </c>
      <c r="J3305" s="49">
        <v>45.967300000000002</v>
      </c>
      <c r="K3305" s="49">
        <v>0.23369999999999999</v>
      </c>
      <c r="L3305" s="49">
        <v>100.83246</v>
      </c>
      <c r="M3305" s="47"/>
      <c r="N3305" s="50">
        <v>0.99677813204900867</v>
      </c>
      <c r="O3305" s="50">
        <v>9.8025226520270792E-4</v>
      </c>
      <c r="P3305" s="50">
        <v>0.28722382764740473</v>
      </c>
      <c r="Q3305" s="50">
        <v>6.3584994823184249E-3</v>
      </c>
      <c r="R3305" s="50">
        <v>4.4904087476980228E-3</v>
      </c>
      <c r="S3305" s="50">
        <v>1.6992214271515909</v>
      </c>
      <c r="T3305" s="50">
        <v>6.2088160773624123E-3</v>
      </c>
      <c r="U3305" s="50">
        <v>3.001261363420586</v>
      </c>
      <c r="V3305" s="51">
        <v>85.540813322012838</v>
      </c>
      <c r="X3305" s="49">
        <v>0.25</v>
      </c>
      <c r="Y3305" s="49">
        <v>37.53</v>
      </c>
      <c r="Z3305" s="49">
        <v>0.61</v>
      </c>
      <c r="AA3305" s="49">
        <v>5.92</v>
      </c>
      <c r="AB3305" s="49">
        <v>10.28</v>
      </c>
      <c r="AC3305" s="49">
        <v>0.25</v>
      </c>
      <c r="AD3305" s="49">
        <v>2.36</v>
      </c>
      <c r="AE3305" s="312"/>
      <c r="AF3305" s="161" t="s">
        <v>1749</v>
      </c>
      <c r="AG3305" s="318">
        <v>30</v>
      </c>
      <c r="AH3305" s="318">
        <v>15</v>
      </c>
      <c r="AI3305" s="318"/>
      <c r="AJ3305" s="318"/>
      <c r="AK3305" s="318"/>
      <c r="AL3305" s="318"/>
      <c r="AM3305" s="318"/>
      <c r="AN3305" s="318"/>
      <c r="AO3305" s="318"/>
      <c r="AP3305" s="318"/>
      <c r="AQ3305" s="318"/>
      <c r="AR3305" s="318"/>
      <c r="AS3305" s="318"/>
      <c r="AT3305" s="318"/>
      <c r="AU3305" s="318"/>
      <c r="AV3305" s="318"/>
      <c r="AW3305" s="318"/>
      <c r="AX3305" s="318"/>
      <c r="AY3305" s="318"/>
      <c r="AZ3305" s="318"/>
      <c r="BA3305" s="318"/>
      <c r="BB3305" s="318"/>
      <c r="BC3305" s="318"/>
      <c r="BD3305" s="318"/>
      <c r="BE3305" s="497"/>
      <c r="BF3305" s="497"/>
      <c r="BG3305" s="497"/>
      <c r="BH3305" s="497"/>
      <c r="BI3305" s="497"/>
      <c r="BJ3305" s="497"/>
      <c r="BK3305" s="497"/>
      <c r="BL3305" s="497"/>
      <c r="BM3305" s="497"/>
      <c r="BN3305" s="497"/>
      <c r="BO3305" s="497"/>
      <c r="BP3305" s="306"/>
      <c r="BQ3305" s="496"/>
      <c r="BR3305" s="496"/>
      <c r="BS3305" s="496"/>
      <c r="BT3305" s="496"/>
      <c r="BU3305" s="496"/>
      <c r="BV3305" s="496"/>
    </row>
    <row r="3306" spans="1:74" s="52" customFormat="1" ht="12.75">
      <c r="A3306" s="45">
        <v>2670.0804681784898</v>
      </c>
      <c r="B3306" s="46" t="s">
        <v>364</v>
      </c>
      <c r="C3306" s="47" t="s">
        <v>369</v>
      </c>
      <c r="D3306" s="48">
        <v>179.99670185625831</v>
      </c>
      <c r="E3306" s="49">
        <v>40.025149999999996</v>
      </c>
      <c r="F3306" s="49">
        <v>4.2900000000000001E-2</v>
      </c>
      <c r="G3306" s="49">
        <v>13.56007</v>
      </c>
      <c r="H3306" s="49">
        <v>0.30059999999999998</v>
      </c>
      <c r="I3306" s="49">
        <v>0.16520000000000001</v>
      </c>
      <c r="J3306" s="49">
        <v>46.00759</v>
      </c>
      <c r="K3306" s="49">
        <v>0.23169999999999999</v>
      </c>
      <c r="L3306" s="49">
        <v>100.33320999999999</v>
      </c>
      <c r="M3306" s="47"/>
      <c r="N3306" s="50">
        <v>0.99621710124976981</v>
      </c>
      <c r="O3306" s="50">
        <v>8.4421629713090848E-4</v>
      </c>
      <c r="P3306" s="50">
        <v>0.2822532491111564</v>
      </c>
      <c r="Q3306" s="50">
        <v>6.018023691256401E-3</v>
      </c>
      <c r="R3306" s="50">
        <v>3.4827059403265922E-3</v>
      </c>
      <c r="S3306" s="50">
        <v>1.7071003617875145</v>
      </c>
      <c r="T3306" s="50">
        <v>6.1788080788138652E-3</v>
      </c>
      <c r="U3306" s="50">
        <v>3.0020944661559685</v>
      </c>
      <c r="V3306" s="51">
        <v>85.811811054362963</v>
      </c>
      <c r="X3306" s="49">
        <v>0.25</v>
      </c>
      <c r="Y3306" s="49">
        <v>44.95</v>
      </c>
      <c r="Z3306" s="49">
        <v>0.62</v>
      </c>
      <c r="AA3306" s="49">
        <v>6.23</v>
      </c>
      <c r="AB3306" s="49">
        <v>12.93</v>
      </c>
      <c r="AC3306" s="49">
        <v>0.25</v>
      </c>
      <c r="AD3306" s="49">
        <v>2.39</v>
      </c>
      <c r="AE3306" s="312"/>
      <c r="AF3306" s="161" t="s">
        <v>1749</v>
      </c>
      <c r="AG3306" s="318">
        <v>30</v>
      </c>
      <c r="AH3306" s="318">
        <v>15</v>
      </c>
      <c r="AI3306" s="318"/>
      <c r="AJ3306" s="318"/>
      <c r="AK3306" s="318"/>
      <c r="AL3306" s="318"/>
      <c r="AM3306" s="318"/>
      <c r="AN3306" s="318"/>
      <c r="AO3306" s="318"/>
      <c r="AP3306" s="318"/>
      <c r="AQ3306" s="318"/>
      <c r="AR3306" s="318"/>
      <c r="AS3306" s="318"/>
      <c r="AT3306" s="318"/>
      <c r="AU3306" s="318"/>
      <c r="AV3306" s="318"/>
      <c r="AW3306" s="318"/>
      <c r="AX3306" s="318"/>
      <c r="AY3306" s="318"/>
      <c r="AZ3306" s="318"/>
      <c r="BA3306" s="318"/>
      <c r="BB3306" s="318"/>
      <c r="BC3306" s="318"/>
      <c r="BD3306" s="318"/>
      <c r="BE3306" s="497"/>
      <c r="BF3306" s="497"/>
      <c r="BG3306" s="497"/>
      <c r="BH3306" s="497"/>
      <c r="BI3306" s="497"/>
      <c r="BJ3306" s="497"/>
      <c r="BK3306" s="497"/>
      <c r="BL3306" s="497"/>
      <c r="BM3306" s="497"/>
      <c r="BN3306" s="497"/>
      <c r="BO3306" s="497"/>
      <c r="BP3306" s="306"/>
      <c r="BQ3306" s="496"/>
      <c r="BR3306" s="496"/>
      <c r="BS3306" s="496"/>
      <c r="BT3306" s="496"/>
      <c r="BU3306" s="496"/>
      <c r="BV3306" s="496"/>
    </row>
    <row r="3307" spans="1:74" s="52" customFormat="1" ht="12.75">
      <c r="A3307" s="45">
        <v>2670.0804681784898</v>
      </c>
      <c r="B3307" s="46" t="s">
        <v>364</v>
      </c>
      <c r="C3307" s="47" t="s">
        <v>369</v>
      </c>
      <c r="D3307" s="48">
        <v>185.99670185625831</v>
      </c>
      <c r="E3307" s="49">
        <v>39.93356</v>
      </c>
      <c r="F3307" s="49">
        <v>4.3700000000000003E-2</v>
      </c>
      <c r="G3307" s="49">
        <v>13.7104</v>
      </c>
      <c r="H3307" s="49">
        <v>0.29799999999999999</v>
      </c>
      <c r="I3307" s="49">
        <v>0.18529999999999999</v>
      </c>
      <c r="J3307" s="49">
        <v>46.037820000000004</v>
      </c>
      <c r="K3307" s="49">
        <v>0.2361</v>
      </c>
      <c r="L3307" s="49">
        <v>100.44488</v>
      </c>
      <c r="M3307" s="47"/>
      <c r="N3307" s="50">
        <v>0.9938808582350479</v>
      </c>
      <c r="O3307" s="50">
        <v>8.5991029797671673E-4</v>
      </c>
      <c r="P3307" s="50">
        <v>0.28536612461833977</v>
      </c>
      <c r="Q3307" s="50">
        <v>5.9656319270763297E-3</v>
      </c>
      <c r="R3307" s="50">
        <v>3.9062268101265249E-3</v>
      </c>
      <c r="S3307" s="50">
        <v>1.7081247836437601</v>
      </c>
      <c r="T3307" s="50">
        <v>6.2957856366721038E-3</v>
      </c>
      <c r="U3307" s="50">
        <v>3.0043993211689997</v>
      </c>
      <c r="V3307" s="51">
        <v>85.685105287632425</v>
      </c>
      <c r="X3307" s="49">
        <v>0.25</v>
      </c>
      <c r="Y3307" s="49">
        <v>44.1</v>
      </c>
      <c r="Z3307" s="49">
        <v>0.61</v>
      </c>
      <c r="AA3307" s="49">
        <v>6.34</v>
      </c>
      <c r="AB3307" s="49">
        <v>11.58</v>
      </c>
      <c r="AC3307" s="49">
        <v>0.25</v>
      </c>
      <c r="AD3307" s="49">
        <v>2.35</v>
      </c>
      <c r="AE3307" s="312"/>
      <c r="AF3307" s="161" t="s">
        <v>1749</v>
      </c>
      <c r="AG3307" s="318">
        <v>30</v>
      </c>
      <c r="AH3307" s="318">
        <v>15</v>
      </c>
      <c r="AI3307" s="318"/>
      <c r="AJ3307" s="318"/>
      <c r="AK3307" s="318"/>
      <c r="AL3307" s="318"/>
      <c r="AM3307" s="318"/>
      <c r="AN3307" s="318"/>
      <c r="AO3307" s="318"/>
      <c r="AP3307" s="318"/>
      <c r="AQ3307" s="318"/>
      <c r="AR3307" s="318"/>
      <c r="AS3307" s="318"/>
      <c r="AT3307" s="318"/>
      <c r="AU3307" s="318"/>
      <c r="AV3307" s="318"/>
      <c r="AW3307" s="318"/>
      <c r="AX3307" s="318"/>
      <c r="AY3307" s="318"/>
      <c r="AZ3307" s="318"/>
      <c r="BA3307" s="318"/>
      <c r="BB3307" s="318"/>
      <c r="BC3307" s="318"/>
      <c r="BD3307" s="318"/>
      <c r="BE3307" s="497"/>
      <c r="BF3307" s="497"/>
      <c r="BG3307" s="497"/>
      <c r="BH3307" s="497"/>
      <c r="BI3307" s="497"/>
      <c r="BJ3307" s="497"/>
      <c r="BK3307" s="497"/>
      <c r="BL3307" s="497"/>
      <c r="BM3307" s="497"/>
      <c r="BN3307" s="497"/>
      <c r="BO3307" s="497"/>
      <c r="BP3307" s="306"/>
      <c r="BQ3307" s="496"/>
      <c r="BR3307" s="496"/>
      <c r="BS3307" s="496"/>
      <c r="BT3307" s="496"/>
      <c r="BU3307" s="496"/>
      <c r="BV3307" s="496"/>
    </row>
    <row r="3308" spans="1:74" s="52" customFormat="1" ht="12.75">
      <c r="A3308" s="45">
        <v>2670.0804681784898</v>
      </c>
      <c r="B3308" s="46" t="s">
        <v>364</v>
      </c>
      <c r="C3308" s="47" t="s">
        <v>369</v>
      </c>
      <c r="D3308" s="48">
        <v>191.99670185625831</v>
      </c>
      <c r="E3308" s="49">
        <v>40.055680000000002</v>
      </c>
      <c r="F3308" s="49">
        <v>3.2300000000000002E-2</v>
      </c>
      <c r="G3308" s="49">
        <v>13.56007</v>
      </c>
      <c r="H3308" s="49">
        <v>0.34789999999999999</v>
      </c>
      <c r="I3308" s="49">
        <v>0.17929999999999999</v>
      </c>
      <c r="J3308" s="49">
        <v>45.886699999999998</v>
      </c>
      <c r="K3308" s="49">
        <v>0.22639999999999999</v>
      </c>
      <c r="L3308" s="49">
        <v>100.28834999999999</v>
      </c>
      <c r="M3308" s="47"/>
      <c r="N3308" s="50">
        <v>0.99759767715660552</v>
      </c>
      <c r="O3308" s="50">
        <v>6.3601778169520607E-4</v>
      </c>
      <c r="P3308" s="50">
        <v>0.28242897237135167</v>
      </c>
      <c r="Q3308" s="50">
        <v>6.9693077343202245E-3</v>
      </c>
      <c r="R3308" s="50">
        <v>3.782311987378017E-3</v>
      </c>
      <c r="S3308" s="50">
        <v>1.7036747699709671</v>
      </c>
      <c r="T3308" s="50">
        <v>6.0412302776864935E-3</v>
      </c>
      <c r="U3308" s="50">
        <v>3.0011302872800041</v>
      </c>
      <c r="V3308" s="51">
        <v>85.779747233230225</v>
      </c>
      <c r="X3308" s="49">
        <v>0.25</v>
      </c>
      <c r="Y3308" s="49">
        <v>59.41</v>
      </c>
      <c r="Z3308" s="49">
        <v>0.62</v>
      </c>
      <c r="AA3308" s="49">
        <v>5.41</v>
      </c>
      <c r="AB3308" s="49">
        <v>12.18</v>
      </c>
      <c r="AC3308" s="49">
        <v>0.25</v>
      </c>
      <c r="AD3308" s="49">
        <v>2.4500000000000002</v>
      </c>
      <c r="AE3308" s="312"/>
      <c r="AF3308" s="161" t="s">
        <v>1749</v>
      </c>
      <c r="AG3308" s="318">
        <v>30</v>
      </c>
      <c r="AH3308" s="318">
        <v>15</v>
      </c>
      <c r="AI3308" s="318"/>
      <c r="AJ3308" s="318"/>
      <c r="AK3308" s="318"/>
      <c r="AL3308" s="318"/>
      <c r="AM3308" s="318"/>
      <c r="AN3308" s="318"/>
      <c r="AO3308" s="318"/>
      <c r="AP3308" s="318"/>
      <c r="AQ3308" s="318"/>
      <c r="AR3308" s="318"/>
      <c r="AS3308" s="318"/>
      <c r="AT3308" s="318"/>
      <c r="AU3308" s="318"/>
      <c r="AV3308" s="318"/>
      <c r="AW3308" s="318"/>
      <c r="AX3308" s="318"/>
      <c r="AY3308" s="318"/>
      <c r="AZ3308" s="318"/>
      <c r="BA3308" s="318"/>
      <c r="BB3308" s="318"/>
      <c r="BC3308" s="318"/>
      <c r="BD3308" s="318"/>
      <c r="BE3308" s="497"/>
      <c r="BF3308" s="497"/>
      <c r="BG3308" s="497"/>
      <c r="BH3308" s="497"/>
      <c r="BI3308" s="497"/>
      <c r="BJ3308" s="497"/>
      <c r="BK3308" s="497"/>
      <c r="BL3308" s="497"/>
      <c r="BM3308" s="497"/>
      <c r="BN3308" s="497"/>
      <c r="BO3308" s="497"/>
      <c r="BP3308" s="306"/>
      <c r="BQ3308" s="496"/>
      <c r="BR3308" s="496"/>
      <c r="BS3308" s="496"/>
      <c r="BT3308" s="496"/>
      <c r="BU3308" s="496"/>
      <c r="BV3308" s="496"/>
    </row>
    <row r="3309" spans="1:74" s="52" customFormat="1" ht="12.75">
      <c r="A3309" s="45">
        <v>2670.0804681784898</v>
      </c>
      <c r="B3309" s="46" t="s">
        <v>364</v>
      </c>
      <c r="C3309" s="47" t="s">
        <v>369</v>
      </c>
      <c r="D3309" s="48">
        <v>197.99670185625831</v>
      </c>
      <c r="E3309" s="49">
        <v>40.09639</v>
      </c>
      <c r="F3309" s="49">
        <v>3.8899999999999997E-2</v>
      </c>
      <c r="G3309" s="49">
        <v>13.7104</v>
      </c>
      <c r="H3309" s="49">
        <v>0.34260000000000002</v>
      </c>
      <c r="I3309" s="49">
        <v>0.2036</v>
      </c>
      <c r="J3309" s="49">
        <v>46.037820000000004</v>
      </c>
      <c r="K3309" s="49">
        <v>0.23230000000000001</v>
      </c>
      <c r="L3309" s="49">
        <v>100.66201</v>
      </c>
      <c r="M3309" s="47"/>
      <c r="N3309" s="50">
        <v>0.99569335061147701</v>
      </c>
      <c r="O3309" s="50">
        <v>7.6373967088046006E-4</v>
      </c>
      <c r="P3309" s="50">
        <v>0.28472555805152067</v>
      </c>
      <c r="Q3309" s="50">
        <v>6.8430794821641621E-3</v>
      </c>
      <c r="R3309" s="50">
        <v>4.2823666303511577E-3</v>
      </c>
      <c r="S3309" s="50">
        <v>1.7042905246551692</v>
      </c>
      <c r="T3309" s="50">
        <v>6.1805509451995835E-3</v>
      </c>
      <c r="U3309" s="50">
        <v>3.0027791700467623</v>
      </c>
      <c r="V3309" s="51">
        <v>85.685105287632425</v>
      </c>
      <c r="X3309" s="49">
        <v>0.25</v>
      </c>
      <c r="Y3309" s="49">
        <v>50.02</v>
      </c>
      <c r="Z3309" s="49">
        <v>0.62</v>
      </c>
      <c r="AA3309" s="49">
        <v>5.38</v>
      </c>
      <c r="AB3309" s="49">
        <v>10.62</v>
      </c>
      <c r="AC3309" s="49">
        <v>0.25</v>
      </c>
      <c r="AD3309" s="49">
        <v>2.39</v>
      </c>
      <c r="AE3309" s="312"/>
      <c r="AF3309" s="161" t="s">
        <v>1749</v>
      </c>
      <c r="AG3309" s="318">
        <v>30</v>
      </c>
      <c r="AH3309" s="318">
        <v>15</v>
      </c>
      <c r="AI3309" s="318"/>
      <c r="AJ3309" s="318"/>
      <c r="AK3309" s="318"/>
      <c r="AL3309" s="318"/>
      <c r="AM3309" s="318"/>
      <c r="AN3309" s="318"/>
      <c r="AO3309" s="318"/>
      <c r="AP3309" s="318"/>
      <c r="AQ3309" s="318"/>
      <c r="AR3309" s="318"/>
      <c r="AS3309" s="318"/>
      <c r="AT3309" s="318"/>
      <c r="AU3309" s="318"/>
      <c r="AV3309" s="318"/>
      <c r="AW3309" s="318"/>
      <c r="AX3309" s="318"/>
      <c r="AY3309" s="318"/>
      <c r="AZ3309" s="318"/>
      <c r="BA3309" s="318"/>
      <c r="BB3309" s="318"/>
      <c r="BC3309" s="318"/>
      <c r="BD3309" s="318"/>
      <c r="BE3309" s="497"/>
      <c r="BF3309" s="497"/>
      <c r="BG3309" s="497"/>
      <c r="BH3309" s="497"/>
      <c r="BI3309" s="497"/>
      <c r="BJ3309" s="497"/>
      <c r="BK3309" s="497"/>
      <c r="BL3309" s="497"/>
      <c r="BM3309" s="497"/>
      <c r="BN3309" s="497"/>
      <c r="BO3309" s="497"/>
      <c r="BP3309" s="306"/>
      <c r="BQ3309" s="496"/>
      <c r="BR3309" s="496"/>
      <c r="BS3309" s="496"/>
      <c r="BT3309" s="496"/>
      <c r="BU3309" s="496"/>
      <c r="BV3309" s="496"/>
    </row>
    <row r="3310" spans="1:74" s="52" customFormat="1" ht="12.75">
      <c r="A3310" s="45">
        <v>2670.0804681784898</v>
      </c>
      <c r="B3310" s="46" t="s">
        <v>364</v>
      </c>
      <c r="C3310" s="47" t="s">
        <v>369</v>
      </c>
      <c r="D3310" s="48">
        <v>203.99670185625831</v>
      </c>
      <c r="E3310" s="49">
        <v>39.95391</v>
      </c>
      <c r="F3310" s="49">
        <v>5.0900000000000001E-2</v>
      </c>
      <c r="G3310" s="49">
        <v>13.69035</v>
      </c>
      <c r="H3310" s="49">
        <v>0.31769999999999998</v>
      </c>
      <c r="I3310" s="49">
        <v>0.17080000000000001</v>
      </c>
      <c r="J3310" s="49">
        <v>45.916930000000001</v>
      </c>
      <c r="K3310" s="49">
        <v>0.2397</v>
      </c>
      <c r="L3310" s="49">
        <v>100.34029000000001</v>
      </c>
      <c r="M3310" s="47"/>
      <c r="N3310" s="50">
        <v>0.9952033939574928</v>
      </c>
      <c r="O3310" s="50">
        <v>1.0024108501634089E-3</v>
      </c>
      <c r="P3310" s="50">
        <v>0.28518265418727629</v>
      </c>
      <c r="Q3310" s="50">
        <v>6.3652236635483505E-3</v>
      </c>
      <c r="R3310" s="50">
        <v>3.6035136129051173E-3</v>
      </c>
      <c r="S3310" s="50">
        <v>1.7050375601990153</v>
      </c>
      <c r="T3310" s="50">
        <v>6.3970278717788128E-3</v>
      </c>
      <c r="U3310" s="50">
        <v>3.0027917843421803</v>
      </c>
      <c r="V3310" s="51">
        <v>85.670799033904103</v>
      </c>
      <c r="X3310" s="49">
        <v>0.25</v>
      </c>
      <c r="Y3310" s="49">
        <v>39.130000000000003</v>
      </c>
      <c r="Z3310" s="49">
        <v>0.62</v>
      </c>
      <c r="AA3310" s="49">
        <v>5.9</v>
      </c>
      <c r="AB3310" s="49">
        <v>12.71</v>
      </c>
      <c r="AC3310" s="49">
        <v>0.25</v>
      </c>
      <c r="AD3310" s="49">
        <v>2.31</v>
      </c>
      <c r="AE3310" s="312"/>
      <c r="AF3310" s="161" t="s">
        <v>1749</v>
      </c>
      <c r="AG3310" s="318">
        <v>30</v>
      </c>
      <c r="AH3310" s="318">
        <v>15</v>
      </c>
      <c r="AI3310" s="318"/>
      <c r="AJ3310" s="318"/>
      <c r="AK3310" s="318"/>
      <c r="AL3310" s="318"/>
      <c r="AM3310" s="318"/>
      <c r="AN3310" s="318"/>
      <c r="AO3310" s="318"/>
      <c r="AP3310" s="318"/>
      <c r="AQ3310" s="318"/>
      <c r="AR3310" s="318"/>
      <c r="AS3310" s="318"/>
      <c r="AT3310" s="318"/>
      <c r="AU3310" s="318"/>
      <c r="AV3310" s="318"/>
      <c r="AW3310" s="318"/>
      <c r="AX3310" s="318"/>
      <c r="AY3310" s="318"/>
      <c r="AZ3310" s="318"/>
      <c r="BA3310" s="318"/>
      <c r="BB3310" s="318"/>
      <c r="BC3310" s="318"/>
      <c r="BD3310" s="318"/>
      <c r="BE3310" s="497"/>
      <c r="BF3310" s="497"/>
      <c r="BG3310" s="497"/>
      <c r="BH3310" s="497"/>
      <c r="BI3310" s="497"/>
      <c r="BJ3310" s="497"/>
      <c r="BK3310" s="497"/>
      <c r="BL3310" s="497"/>
      <c r="BM3310" s="497"/>
      <c r="BN3310" s="497"/>
      <c r="BO3310" s="497"/>
      <c r="BP3310" s="306"/>
      <c r="BQ3310" s="496"/>
      <c r="BR3310" s="496"/>
      <c r="BS3310" s="496"/>
      <c r="BT3310" s="496"/>
      <c r="BU3310" s="496"/>
      <c r="BV3310" s="496"/>
    </row>
    <row r="3311" spans="1:74" s="52" customFormat="1" ht="12.75">
      <c r="A3311" s="45">
        <v>2670.0804681784898</v>
      </c>
      <c r="B3311" s="46" t="s">
        <v>364</v>
      </c>
      <c r="C3311" s="47" t="s">
        <v>369</v>
      </c>
      <c r="D3311" s="48">
        <v>209.99670185625831</v>
      </c>
      <c r="E3311" s="49">
        <v>39.536659999999998</v>
      </c>
      <c r="F3311" s="49">
        <v>5.3199999999999997E-2</v>
      </c>
      <c r="G3311" s="49">
        <v>13.79058</v>
      </c>
      <c r="H3311" s="49">
        <v>0.3629</v>
      </c>
      <c r="I3311" s="49">
        <v>0.17449999999999999</v>
      </c>
      <c r="J3311" s="49">
        <v>48.868580000000001</v>
      </c>
      <c r="K3311" s="49">
        <v>0.23380000000000001</v>
      </c>
      <c r="L3311" s="49">
        <v>103.02021999999999</v>
      </c>
      <c r="M3311" s="47"/>
      <c r="N3311" s="50">
        <v>0.96269999741443557</v>
      </c>
      <c r="O3311" s="50">
        <v>1.0241841253032882E-3</v>
      </c>
      <c r="P3311" s="50">
        <v>0.28082095936421869</v>
      </c>
      <c r="Q3311" s="50">
        <v>7.1075815817318007E-3</v>
      </c>
      <c r="R3311" s="50">
        <v>3.5989197542019699E-3</v>
      </c>
      <c r="S3311" s="50">
        <v>1.7739005073849106</v>
      </c>
      <c r="T3311" s="50">
        <v>6.0994847101560699E-3</v>
      </c>
      <c r="U3311" s="50">
        <v>3.0352516343349576</v>
      </c>
      <c r="V3311" s="51">
        <v>86.332894073058057</v>
      </c>
      <c r="X3311" s="49">
        <v>0.26</v>
      </c>
      <c r="Y3311" s="49">
        <v>36.58</v>
      </c>
      <c r="Z3311" s="49">
        <v>0.61</v>
      </c>
      <c r="AA3311" s="49">
        <v>5.23</v>
      </c>
      <c r="AB3311" s="49">
        <v>12.21</v>
      </c>
      <c r="AC3311" s="49">
        <v>0.24</v>
      </c>
      <c r="AD3311" s="49">
        <v>2.35</v>
      </c>
      <c r="AE3311" s="312"/>
      <c r="AF3311" s="161" t="s">
        <v>1749</v>
      </c>
      <c r="AG3311" s="318">
        <v>30</v>
      </c>
      <c r="AH3311" s="318">
        <v>15</v>
      </c>
      <c r="AI3311" s="318"/>
      <c r="AJ3311" s="318"/>
      <c r="AK3311" s="318"/>
      <c r="AL3311" s="318"/>
      <c r="AM3311" s="318"/>
      <c r="AN3311" s="318"/>
      <c r="AO3311" s="318"/>
      <c r="AP3311" s="318"/>
      <c r="AQ3311" s="318"/>
      <c r="AR3311" s="318"/>
      <c r="AS3311" s="318"/>
      <c r="AT3311" s="318"/>
      <c r="AU3311" s="318"/>
      <c r="AV3311" s="318"/>
      <c r="AW3311" s="318"/>
      <c r="AX3311" s="318"/>
      <c r="AY3311" s="318"/>
      <c r="AZ3311" s="318"/>
      <c r="BA3311" s="318"/>
      <c r="BB3311" s="318"/>
      <c r="BC3311" s="318"/>
      <c r="BD3311" s="318"/>
      <c r="BE3311" s="497"/>
      <c r="BF3311" s="497"/>
      <c r="BG3311" s="497"/>
      <c r="BH3311" s="497"/>
      <c r="BI3311" s="497"/>
      <c r="BJ3311" s="497"/>
      <c r="BK3311" s="497"/>
      <c r="BL3311" s="497"/>
      <c r="BM3311" s="497"/>
      <c r="BN3311" s="497"/>
      <c r="BO3311" s="497"/>
      <c r="BP3311" s="306"/>
      <c r="BQ3311" s="496"/>
      <c r="BR3311" s="496"/>
      <c r="BS3311" s="496"/>
      <c r="BT3311" s="496"/>
      <c r="BU3311" s="496"/>
      <c r="BV3311" s="496"/>
    </row>
    <row r="3312" spans="1:74" s="52" customFormat="1" ht="12.75">
      <c r="A3312" s="45">
        <v>2670.0804681784898</v>
      </c>
      <c r="B3312" s="46" t="s">
        <v>364</v>
      </c>
      <c r="C3312" s="47" t="s">
        <v>369</v>
      </c>
      <c r="D3312" s="48">
        <v>215.99670185625831</v>
      </c>
      <c r="E3312" s="49">
        <v>41.06317</v>
      </c>
      <c r="F3312" s="49">
        <v>4.3999999999999997E-2</v>
      </c>
      <c r="G3312" s="49">
        <v>13.73044</v>
      </c>
      <c r="H3312" s="49">
        <v>0.3715</v>
      </c>
      <c r="I3312" s="49">
        <v>0.19289999999999999</v>
      </c>
      <c r="J3312" s="49">
        <v>46.521360000000001</v>
      </c>
      <c r="K3312" s="49">
        <v>0.2586</v>
      </c>
      <c r="L3312" s="49">
        <v>102.18197000000001</v>
      </c>
      <c r="M3312" s="47"/>
      <c r="N3312" s="50">
        <v>1.0027336654969112</v>
      </c>
      <c r="O3312" s="50">
        <v>8.4949575805324683E-4</v>
      </c>
      <c r="P3312" s="50">
        <v>0.28039713490861434</v>
      </c>
      <c r="Q3312" s="50">
        <v>7.2968569703955885E-3</v>
      </c>
      <c r="R3312" s="50">
        <v>3.9897996682729331E-3</v>
      </c>
      <c r="S3312" s="50">
        <v>1.6935345880767085</v>
      </c>
      <c r="T3312" s="50">
        <v>6.7658021080259072E-3</v>
      </c>
      <c r="U3312" s="50">
        <v>2.9955673429869814</v>
      </c>
      <c r="V3312" s="51">
        <v>85.794993228815983</v>
      </c>
      <c r="X3312" s="49">
        <v>0.25</v>
      </c>
      <c r="Y3312" s="49">
        <v>44.73</v>
      </c>
      <c r="Z3312" s="49">
        <v>0.61</v>
      </c>
      <c r="AA3312" s="49">
        <v>5.13</v>
      </c>
      <c r="AB3312" s="49">
        <v>11.29</v>
      </c>
      <c r="AC3312" s="49">
        <v>0.24</v>
      </c>
      <c r="AD3312" s="49">
        <v>2.1800000000000002</v>
      </c>
      <c r="AE3312" s="312"/>
      <c r="AF3312" s="161" t="s">
        <v>1749</v>
      </c>
      <c r="AG3312" s="318">
        <v>30</v>
      </c>
      <c r="AH3312" s="318">
        <v>15</v>
      </c>
      <c r="AI3312" s="318"/>
      <c r="AJ3312" s="318"/>
      <c r="AK3312" s="318"/>
      <c r="AL3312" s="318"/>
      <c r="AM3312" s="318"/>
      <c r="AN3312" s="318"/>
      <c r="AO3312" s="318"/>
      <c r="AP3312" s="318"/>
      <c r="AQ3312" s="318"/>
      <c r="AR3312" s="318"/>
      <c r="AS3312" s="318"/>
      <c r="AT3312" s="318"/>
      <c r="AU3312" s="318"/>
      <c r="AV3312" s="318"/>
      <c r="AW3312" s="318"/>
      <c r="AX3312" s="318"/>
      <c r="AY3312" s="318"/>
      <c r="AZ3312" s="318"/>
      <c r="BA3312" s="318"/>
      <c r="BB3312" s="318"/>
      <c r="BC3312" s="318"/>
      <c r="BD3312" s="318"/>
      <c r="BE3312" s="497"/>
      <c r="BF3312" s="497"/>
      <c r="BG3312" s="497"/>
      <c r="BH3312" s="497"/>
      <c r="BI3312" s="497"/>
      <c r="BJ3312" s="497"/>
      <c r="BK3312" s="497"/>
      <c r="BL3312" s="497"/>
      <c r="BM3312" s="497"/>
      <c r="BN3312" s="497"/>
      <c r="BO3312" s="497"/>
      <c r="BP3312" s="306"/>
      <c r="BQ3312" s="496"/>
      <c r="BR3312" s="496"/>
      <c r="BS3312" s="496"/>
      <c r="BT3312" s="496"/>
      <c r="BU3312" s="496"/>
      <c r="BV3312" s="496"/>
    </row>
    <row r="3313" spans="1:74" s="52" customFormat="1" ht="12.75">
      <c r="A3313" s="45">
        <v>2670.0804681784898</v>
      </c>
      <c r="B3313" s="46" t="s">
        <v>364</v>
      </c>
      <c r="C3313" s="47" t="s">
        <v>369</v>
      </c>
      <c r="D3313" s="48">
        <v>221.99670185625831</v>
      </c>
      <c r="E3313" s="49">
        <v>39.95391</v>
      </c>
      <c r="F3313" s="49">
        <v>4.4999999999999998E-2</v>
      </c>
      <c r="G3313" s="49">
        <v>13.63022</v>
      </c>
      <c r="H3313" s="49">
        <v>0.35809999999999997</v>
      </c>
      <c r="I3313" s="49">
        <v>0.19500000000000001</v>
      </c>
      <c r="J3313" s="49">
        <v>45.987450000000003</v>
      </c>
      <c r="K3313" s="49">
        <v>0.24560000000000001</v>
      </c>
      <c r="L3313" s="49">
        <v>100.41528</v>
      </c>
      <c r="M3313" s="47"/>
      <c r="N3313" s="50">
        <v>0.99458303882653831</v>
      </c>
      <c r="O3313" s="50">
        <v>8.856654244303871E-4</v>
      </c>
      <c r="P3313" s="50">
        <v>0.28375310424380562</v>
      </c>
      <c r="Q3313" s="50">
        <v>7.1701786261154105E-3</v>
      </c>
      <c r="R3313" s="50">
        <v>4.1115172083634596E-3</v>
      </c>
      <c r="S3313" s="50">
        <v>1.7065917267395898</v>
      </c>
      <c r="T3313" s="50">
        <v>6.5503992557573954E-3</v>
      </c>
      <c r="U3313" s="50">
        <v>3.0036456303246002</v>
      </c>
      <c r="V3313" s="51">
        <v>85.743520427884448</v>
      </c>
      <c r="X3313" s="49">
        <v>0.25</v>
      </c>
      <c r="Y3313" s="49">
        <v>43.34</v>
      </c>
      <c r="Z3313" s="49">
        <v>0.62</v>
      </c>
      <c r="AA3313" s="49">
        <v>5.23</v>
      </c>
      <c r="AB3313" s="49">
        <v>10.98</v>
      </c>
      <c r="AC3313" s="49">
        <v>0.25</v>
      </c>
      <c r="AD3313" s="49">
        <v>2.25</v>
      </c>
      <c r="AE3313" s="312"/>
      <c r="AF3313" s="161" t="s">
        <v>1749</v>
      </c>
      <c r="AG3313" s="318">
        <v>30</v>
      </c>
      <c r="AH3313" s="318">
        <v>15</v>
      </c>
      <c r="AI3313" s="318"/>
      <c r="AJ3313" s="318"/>
      <c r="AK3313" s="318"/>
      <c r="AL3313" s="318"/>
      <c r="AM3313" s="318"/>
      <c r="AN3313" s="318"/>
      <c r="AO3313" s="318"/>
      <c r="AP3313" s="318"/>
      <c r="AQ3313" s="318"/>
      <c r="AR3313" s="318"/>
      <c r="AS3313" s="318"/>
      <c r="AT3313" s="318"/>
      <c r="AU3313" s="318"/>
      <c r="AV3313" s="318"/>
      <c r="AW3313" s="318"/>
      <c r="AX3313" s="318"/>
      <c r="AY3313" s="318"/>
      <c r="AZ3313" s="318"/>
      <c r="BA3313" s="318"/>
      <c r="BB3313" s="318"/>
      <c r="BC3313" s="318"/>
      <c r="BD3313" s="318"/>
      <c r="BE3313" s="497"/>
      <c r="BF3313" s="497"/>
      <c r="BG3313" s="497"/>
      <c r="BH3313" s="497"/>
      <c r="BI3313" s="497"/>
      <c r="BJ3313" s="497"/>
      <c r="BK3313" s="497"/>
      <c r="BL3313" s="497"/>
      <c r="BM3313" s="497"/>
      <c r="BN3313" s="497"/>
      <c r="BO3313" s="497"/>
      <c r="BP3313" s="306"/>
      <c r="BQ3313" s="496"/>
      <c r="BR3313" s="496"/>
      <c r="BS3313" s="496"/>
      <c r="BT3313" s="496"/>
      <c r="BU3313" s="496"/>
      <c r="BV3313" s="496"/>
    </row>
    <row r="3314" spans="1:74" s="52" customFormat="1" ht="12.75">
      <c r="A3314" s="45">
        <v>2670.0804681784898</v>
      </c>
      <c r="B3314" s="46" t="s">
        <v>364</v>
      </c>
      <c r="C3314" s="47" t="s">
        <v>369</v>
      </c>
      <c r="D3314" s="48">
        <v>227.99670185625831</v>
      </c>
      <c r="E3314" s="49">
        <v>39.882680000000001</v>
      </c>
      <c r="F3314" s="49">
        <v>8.6499999999999994E-2</v>
      </c>
      <c r="G3314" s="49">
        <v>13.79058</v>
      </c>
      <c r="H3314" s="49">
        <v>0.35110000000000002</v>
      </c>
      <c r="I3314" s="49">
        <v>0.23630000000000001</v>
      </c>
      <c r="J3314" s="49">
        <v>46.178849999999997</v>
      </c>
      <c r="K3314" s="49">
        <v>0.23580000000000001</v>
      </c>
      <c r="L3314" s="49">
        <v>100.76181</v>
      </c>
      <c r="M3314" s="47"/>
      <c r="N3314" s="50">
        <v>0.99037986668503764</v>
      </c>
      <c r="O3314" s="50">
        <v>1.698278813247898E-3</v>
      </c>
      <c r="P3314" s="50">
        <v>0.28638877716621025</v>
      </c>
      <c r="Q3314" s="50">
        <v>7.0128119111099157E-3</v>
      </c>
      <c r="R3314" s="50">
        <v>4.9701206336377011E-3</v>
      </c>
      <c r="S3314" s="50">
        <v>1.709500090253915</v>
      </c>
      <c r="T3314" s="50">
        <v>6.2736302253088537E-3</v>
      </c>
      <c r="U3314" s="50">
        <v>3.0062235756884674</v>
      </c>
      <c r="V3314" s="51">
        <v>85.651065956573277</v>
      </c>
      <c r="X3314" s="49">
        <v>0.25</v>
      </c>
      <c r="Y3314" s="49">
        <v>23.18</v>
      </c>
      <c r="Z3314" s="49">
        <v>0.61</v>
      </c>
      <c r="AA3314" s="49">
        <v>5.3</v>
      </c>
      <c r="AB3314" s="49">
        <v>9.09</v>
      </c>
      <c r="AC3314" s="49">
        <v>0.25</v>
      </c>
      <c r="AD3314" s="49">
        <v>2.36</v>
      </c>
      <c r="AE3314" s="312"/>
      <c r="AF3314" s="161" t="s">
        <v>1749</v>
      </c>
      <c r="AG3314" s="318">
        <v>30</v>
      </c>
      <c r="AH3314" s="318">
        <v>15</v>
      </c>
      <c r="AI3314" s="318"/>
      <c r="AJ3314" s="318"/>
      <c r="AK3314" s="318"/>
      <c r="AL3314" s="318"/>
      <c r="AM3314" s="318"/>
      <c r="AN3314" s="318"/>
      <c r="AO3314" s="318"/>
      <c r="AP3314" s="318"/>
      <c r="AQ3314" s="318"/>
      <c r="AR3314" s="318"/>
      <c r="AS3314" s="318"/>
      <c r="AT3314" s="318"/>
      <c r="AU3314" s="318"/>
      <c r="AV3314" s="318"/>
      <c r="AW3314" s="318"/>
      <c r="AX3314" s="318"/>
      <c r="AY3314" s="318"/>
      <c r="AZ3314" s="318"/>
      <c r="BA3314" s="318"/>
      <c r="BB3314" s="318"/>
      <c r="BC3314" s="318"/>
      <c r="BD3314" s="318"/>
      <c r="BE3314" s="497"/>
      <c r="BF3314" s="497"/>
      <c r="BG3314" s="497"/>
      <c r="BH3314" s="497"/>
      <c r="BI3314" s="497"/>
      <c r="BJ3314" s="497"/>
      <c r="BK3314" s="497"/>
      <c r="BL3314" s="497"/>
      <c r="BM3314" s="497"/>
      <c r="BN3314" s="497"/>
      <c r="BO3314" s="497"/>
      <c r="BP3314" s="306"/>
      <c r="BQ3314" s="496"/>
      <c r="BR3314" s="496"/>
      <c r="BS3314" s="496"/>
      <c r="BT3314" s="496"/>
      <c r="BU3314" s="496"/>
      <c r="BV3314" s="496"/>
    </row>
    <row r="3315" spans="1:74" s="52" customFormat="1" ht="12.75">
      <c r="A3315" s="45">
        <v>2670.0804681784898</v>
      </c>
      <c r="B3315" s="46" t="s">
        <v>364</v>
      </c>
      <c r="C3315" s="47" t="s">
        <v>369</v>
      </c>
      <c r="D3315" s="48">
        <v>233.99670185625831</v>
      </c>
      <c r="E3315" s="49">
        <v>40.147269999999999</v>
      </c>
      <c r="F3315" s="49">
        <v>3.1099999999999999E-2</v>
      </c>
      <c r="G3315" s="49">
        <v>13.650270000000001</v>
      </c>
      <c r="H3315" s="49">
        <v>0.33300000000000002</v>
      </c>
      <c r="I3315" s="49">
        <v>0.1706</v>
      </c>
      <c r="J3315" s="49">
        <v>45.89678</v>
      </c>
      <c r="K3315" s="49">
        <v>0.2356</v>
      </c>
      <c r="L3315" s="49">
        <v>100.46462</v>
      </c>
      <c r="M3315" s="47"/>
      <c r="N3315" s="50">
        <v>0.99825467172906224</v>
      </c>
      <c r="O3315" s="50">
        <v>6.1139394969315745E-4</v>
      </c>
      <c r="P3315" s="50">
        <v>0.28384586265380163</v>
      </c>
      <c r="Q3315" s="50">
        <v>6.6599881811086475E-3</v>
      </c>
      <c r="R3315" s="50">
        <v>3.5929411071995198E-3</v>
      </c>
      <c r="S3315" s="50">
        <v>1.701281172157366</v>
      </c>
      <c r="T3315" s="50">
        <v>6.2765105933199408E-3</v>
      </c>
      <c r="U3315" s="50">
        <v>3.0005225403715508</v>
      </c>
      <c r="V3315" s="51">
        <v>85.701375394305586</v>
      </c>
      <c r="X3315" s="49">
        <v>0.25</v>
      </c>
      <c r="Y3315" s="49">
        <v>60.3</v>
      </c>
      <c r="Z3315" s="49">
        <v>0.62</v>
      </c>
      <c r="AA3315" s="49">
        <v>5.68</v>
      </c>
      <c r="AB3315" s="49">
        <v>12.27</v>
      </c>
      <c r="AC3315" s="49">
        <v>0.25</v>
      </c>
      <c r="AD3315" s="49">
        <v>2.34</v>
      </c>
      <c r="AE3315" s="312"/>
      <c r="AF3315" s="161" t="s">
        <v>1749</v>
      </c>
      <c r="AG3315" s="318">
        <v>30</v>
      </c>
      <c r="AH3315" s="318">
        <v>15</v>
      </c>
      <c r="AI3315" s="318"/>
      <c r="AJ3315" s="318"/>
      <c r="AK3315" s="318"/>
      <c r="AL3315" s="318"/>
      <c r="AM3315" s="318"/>
      <c r="AN3315" s="318"/>
      <c r="AO3315" s="318"/>
      <c r="AP3315" s="318"/>
      <c r="AQ3315" s="318"/>
      <c r="AR3315" s="318"/>
      <c r="AS3315" s="318"/>
      <c r="AT3315" s="318"/>
      <c r="AU3315" s="318"/>
      <c r="AV3315" s="318"/>
      <c r="AW3315" s="318"/>
      <c r="AX3315" s="318"/>
      <c r="AY3315" s="318"/>
      <c r="AZ3315" s="318"/>
      <c r="BA3315" s="318"/>
      <c r="BB3315" s="318"/>
      <c r="BC3315" s="318"/>
      <c r="BD3315" s="318"/>
      <c r="BE3315" s="497"/>
      <c r="BF3315" s="497"/>
      <c r="BG3315" s="497"/>
      <c r="BH3315" s="497"/>
      <c r="BI3315" s="497"/>
      <c r="BJ3315" s="497"/>
      <c r="BK3315" s="497"/>
      <c r="BL3315" s="497"/>
      <c r="BM3315" s="497"/>
      <c r="BN3315" s="497"/>
      <c r="BO3315" s="497"/>
      <c r="BP3315" s="306"/>
      <c r="BQ3315" s="496"/>
      <c r="BR3315" s="496"/>
      <c r="BS3315" s="496"/>
      <c r="BT3315" s="496"/>
      <c r="BU3315" s="496"/>
      <c r="BV3315" s="496"/>
    </row>
    <row r="3316" spans="1:74" s="52" customFormat="1" ht="12.75">
      <c r="A3316" s="45">
        <v>2670.0804681784898</v>
      </c>
      <c r="B3316" s="46" t="s">
        <v>364</v>
      </c>
      <c r="C3316" s="47" t="s">
        <v>369</v>
      </c>
      <c r="D3316" s="48">
        <v>239.99670185625831</v>
      </c>
      <c r="E3316" s="49">
        <v>39.964080000000003</v>
      </c>
      <c r="F3316" s="49">
        <v>6.4600000000000005E-2</v>
      </c>
      <c r="G3316" s="49">
        <v>13.700379999999999</v>
      </c>
      <c r="H3316" s="49">
        <v>0.31979999999999997</v>
      </c>
      <c r="I3316" s="49">
        <v>0.16889999999999999</v>
      </c>
      <c r="J3316" s="49">
        <v>45.89678</v>
      </c>
      <c r="K3316" s="49">
        <v>0.2329</v>
      </c>
      <c r="L3316" s="49">
        <v>100.34744000000001</v>
      </c>
      <c r="M3316" s="47"/>
      <c r="N3316" s="50">
        <v>0.99530809897442041</v>
      </c>
      <c r="O3316" s="50">
        <v>1.2720250131921407E-3</v>
      </c>
      <c r="P3316" s="50">
        <v>0.28534898064839481</v>
      </c>
      <c r="Q3316" s="50">
        <v>6.4063412705069626E-3</v>
      </c>
      <c r="R3316" s="50">
        <v>3.5628956844613782E-3</v>
      </c>
      <c r="S3316" s="50">
        <v>1.7040348854591663</v>
      </c>
      <c r="T3316" s="50">
        <v>6.2146239490536298E-3</v>
      </c>
      <c r="U3316" s="50">
        <v>3.0021478509991955</v>
      </c>
      <c r="V3316" s="51">
        <v>85.656414254192669</v>
      </c>
      <c r="X3316" s="49">
        <v>0.25</v>
      </c>
      <c r="Y3316" s="49">
        <v>29.71</v>
      </c>
      <c r="Z3316" s="49">
        <v>0.61</v>
      </c>
      <c r="AA3316" s="49">
        <v>5.86</v>
      </c>
      <c r="AB3316" s="49">
        <v>12.57</v>
      </c>
      <c r="AC3316" s="49">
        <v>0.25</v>
      </c>
      <c r="AD3316" s="49">
        <v>2.36</v>
      </c>
      <c r="AE3316" s="312"/>
      <c r="AF3316" s="161" t="s">
        <v>1749</v>
      </c>
      <c r="AG3316" s="318">
        <v>30</v>
      </c>
      <c r="AH3316" s="318">
        <v>15</v>
      </c>
      <c r="AI3316" s="318"/>
      <c r="AJ3316" s="318"/>
      <c r="AK3316" s="318"/>
      <c r="AL3316" s="318"/>
      <c r="AM3316" s="318"/>
      <c r="AN3316" s="318"/>
      <c r="AO3316" s="318"/>
      <c r="AP3316" s="318"/>
      <c r="AQ3316" s="318"/>
      <c r="AR3316" s="318"/>
      <c r="AS3316" s="318"/>
      <c r="AT3316" s="318"/>
      <c r="AU3316" s="318"/>
      <c r="AV3316" s="318"/>
      <c r="AW3316" s="318"/>
      <c r="AX3316" s="318"/>
      <c r="AY3316" s="318"/>
      <c r="AZ3316" s="318"/>
      <c r="BA3316" s="318"/>
      <c r="BB3316" s="318"/>
      <c r="BC3316" s="318"/>
      <c r="BD3316" s="318"/>
      <c r="BE3316" s="497"/>
      <c r="BF3316" s="497"/>
      <c r="BG3316" s="497"/>
      <c r="BH3316" s="497"/>
      <c r="BI3316" s="497"/>
      <c r="BJ3316" s="497"/>
      <c r="BK3316" s="497"/>
      <c r="BL3316" s="497"/>
      <c r="BM3316" s="497"/>
      <c r="BN3316" s="497"/>
      <c r="BO3316" s="497"/>
      <c r="BP3316" s="306"/>
      <c r="BQ3316" s="496"/>
      <c r="BR3316" s="496"/>
      <c r="BS3316" s="496"/>
      <c r="BT3316" s="496"/>
      <c r="BU3316" s="496"/>
      <c r="BV3316" s="496"/>
    </row>
    <row r="3317" spans="1:74" s="52" customFormat="1" ht="12.75">
      <c r="A3317" s="45">
        <v>2670.0804681784898</v>
      </c>
      <c r="B3317" s="46" t="s">
        <v>364</v>
      </c>
      <c r="C3317" s="47" t="s">
        <v>369</v>
      </c>
      <c r="D3317" s="48">
        <v>245.99670185625831</v>
      </c>
      <c r="E3317" s="49">
        <v>39.974260000000001</v>
      </c>
      <c r="F3317" s="49">
        <v>2.7199999999999998E-2</v>
      </c>
      <c r="G3317" s="49">
        <v>13.870760000000001</v>
      </c>
      <c r="H3317" s="49">
        <v>0.34920000000000001</v>
      </c>
      <c r="I3317" s="49">
        <v>0.19339999999999999</v>
      </c>
      <c r="J3317" s="49">
        <v>45.997520000000002</v>
      </c>
      <c r="K3317" s="49">
        <v>0.23449999999999999</v>
      </c>
      <c r="L3317" s="49">
        <v>100.64684</v>
      </c>
      <c r="M3317" s="47"/>
      <c r="N3317" s="50">
        <v>0.99388814912016255</v>
      </c>
      <c r="O3317" s="50">
        <v>5.3468918327108795E-4</v>
      </c>
      <c r="P3317" s="50">
        <v>0.28841200302311587</v>
      </c>
      <c r="Q3317" s="50">
        <v>6.9835332742555429E-3</v>
      </c>
      <c r="R3317" s="50">
        <v>4.0728581839930555E-3</v>
      </c>
      <c r="S3317" s="50">
        <v>1.7049044401279918</v>
      </c>
      <c r="T3317" s="50">
        <v>6.2467996005055619E-3</v>
      </c>
      <c r="U3317" s="50">
        <v>3.0050424725132956</v>
      </c>
      <c r="V3317" s="51">
        <v>85.531047816613423</v>
      </c>
      <c r="X3317" s="49">
        <v>0.25</v>
      </c>
      <c r="Y3317" s="49">
        <v>68.489999999999995</v>
      </c>
      <c r="Z3317" s="49">
        <v>0.61</v>
      </c>
      <c r="AA3317" s="49">
        <v>5.42</v>
      </c>
      <c r="AB3317" s="49">
        <v>11.4</v>
      </c>
      <c r="AC3317" s="49">
        <v>0.25</v>
      </c>
      <c r="AD3317" s="49">
        <v>2.35</v>
      </c>
      <c r="AE3317" s="312"/>
      <c r="AF3317" s="161" t="s">
        <v>1749</v>
      </c>
      <c r="AG3317" s="318">
        <v>30</v>
      </c>
      <c r="AH3317" s="318">
        <v>15</v>
      </c>
      <c r="AI3317" s="318"/>
      <c r="AJ3317" s="318"/>
      <c r="AK3317" s="318"/>
      <c r="AL3317" s="318"/>
      <c r="AM3317" s="318"/>
      <c r="AN3317" s="318"/>
      <c r="AO3317" s="318"/>
      <c r="AP3317" s="318"/>
      <c r="AQ3317" s="318"/>
      <c r="AR3317" s="318"/>
      <c r="AS3317" s="318"/>
      <c r="AT3317" s="318"/>
      <c r="AU3317" s="318"/>
      <c r="AV3317" s="318"/>
      <c r="AW3317" s="318"/>
      <c r="AX3317" s="318"/>
      <c r="AY3317" s="318"/>
      <c r="AZ3317" s="318"/>
      <c r="BA3317" s="318"/>
      <c r="BB3317" s="318"/>
      <c r="BC3317" s="318"/>
      <c r="BD3317" s="318"/>
      <c r="BE3317" s="497"/>
      <c r="BF3317" s="497"/>
      <c r="BG3317" s="497"/>
      <c r="BH3317" s="497"/>
      <c r="BI3317" s="497"/>
      <c r="BJ3317" s="497"/>
      <c r="BK3317" s="497"/>
      <c r="BL3317" s="497"/>
      <c r="BM3317" s="497"/>
      <c r="BN3317" s="497"/>
      <c r="BO3317" s="497"/>
      <c r="BP3317" s="306"/>
      <c r="BQ3317" s="496"/>
      <c r="BR3317" s="496"/>
      <c r="BS3317" s="496"/>
      <c r="BT3317" s="496"/>
      <c r="BU3317" s="496"/>
      <c r="BV3317" s="496"/>
    </row>
    <row r="3318" spans="1:74" s="52" customFormat="1" ht="12.75">
      <c r="A3318" s="45">
        <v>2670.0804681784898</v>
      </c>
      <c r="B3318" s="46" t="s">
        <v>364</v>
      </c>
      <c r="C3318" s="47" t="s">
        <v>369</v>
      </c>
      <c r="D3318" s="48">
        <v>251.99670185625831</v>
      </c>
      <c r="E3318" s="49">
        <v>40.147269999999999</v>
      </c>
      <c r="F3318" s="49">
        <v>7.5399999999999995E-2</v>
      </c>
      <c r="G3318" s="49">
        <v>13.750489999999999</v>
      </c>
      <c r="H3318" s="49">
        <v>0.33</v>
      </c>
      <c r="I3318" s="49">
        <v>0.16930000000000001</v>
      </c>
      <c r="J3318" s="49">
        <v>46.00759</v>
      </c>
      <c r="K3318" s="49">
        <v>0.2356</v>
      </c>
      <c r="L3318" s="49">
        <v>100.71565000000001</v>
      </c>
      <c r="M3318" s="47"/>
      <c r="N3318" s="50">
        <v>0.99608401938525759</v>
      </c>
      <c r="O3318" s="50">
        <v>1.4790631423567092E-3</v>
      </c>
      <c r="P3318" s="50">
        <v>0.28530811366114339</v>
      </c>
      <c r="Q3318" s="50">
        <v>6.5856369597614402E-3</v>
      </c>
      <c r="R3318" s="50">
        <v>3.5578091783349669E-3</v>
      </c>
      <c r="S3318" s="50">
        <v>1.7016803493524255</v>
      </c>
      <c r="T3318" s="50">
        <v>6.2628626507496288E-3</v>
      </c>
      <c r="U3318" s="50">
        <v>3.0009578543300295</v>
      </c>
      <c r="V3318" s="51">
        <v>85.641179152674567</v>
      </c>
      <c r="X3318" s="49">
        <v>0.25</v>
      </c>
      <c r="Y3318" s="49">
        <v>25.74</v>
      </c>
      <c r="Z3318" s="49">
        <v>0.61</v>
      </c>
      <c r="AA3318" s="49">
        <v>5.73</v>
      </c>
      <c r="AB3318" s="49">
        <v>12.77</v>
      </c>
      <c r="AC3318" s="49">
        <v>0.25</v>
      </c>
      <c r="AD3318" s="49">
        <v>2.34</v>
      </c>
      <c r="AE3318" s="312"/>
      <c r="AF3318" s="161" t="s">
        <v>1749</v>
      </c>
      <c r="AG3318" s="318">
        <v>30</v>
      </c>
      <c r="AH3318" s="318">
        <v>15</v>
      </c>
      <c r="AI3318" s="318"/>
      <c r="AJ3318" s="318"/>
      <c r="AK3318" s="318"/>
      <c r="AL3318" s="318"/>
      <c r="AM3318" s="318"/>
      <c r="AN3318" s="318"/>
      <c r="AO3318" s="318"/>
      <c r="AP3318" s="318"/>
      <c r="AQ3318" s="318"/>
      <c r="AR3318" s="318"/>
      <c r="AS3318" s="318"/>
      <c r="AT3318" s="318"/>
      <c r="AU3318" s="318"/>
      <c r="AV3318" s="318"/>
      <c r="AW3318" s="318"/>
      <c r="AX3318" s="318"/>
      <c r="AY3318" s="318"/>
      <c r="AZ3318" s="318"/>
      <c r="BA3318" s="318"/>
      <c r="BB3318" s="318"/>
      <c r="BC3318" s="318"/>
      <c r="BD3318" s="318"/>
      <c r="BE3318" s="497"/>
      <c r="BF3318" s="497"/>
      <c r="BG3318" s="497"/>
      <c r="BH3318" s="497"/>
      <c r="BI3318" s="497"/>
      <c r="BJ3318" s="497"/>
      <c r="BK3318" s="497"/>
      <c r="BL3318" s="497"/>
      <c r="BM3318" s="497"/>
      <c r="BN3318" s="497"/>
      <c r="BO3318" s="497"/>
      <c r="BP3318" s="306"/>
      <c r="BQ3318" s="496"/>
      <c r="BR3318" s="496"/>
      <c r="BS3318" s="496"/>
      <c r="BT3318" s="496"/>
      <c r="BU3318" s="496"/>
      <c r="BV3318" s="496"/>
    </row>
    <row r="3319" spans="1:74" s="52" customFormat="1" ht="12.75">
      <c r="A3319" s="45">
        <v>2670.0804681784898</v>
      </c>
      <c r="B3319" s="46" t="s">
        <v>364</v>
      </c>
      <c r="C3319" s="47" t="s">
        <v>369</v>
      </c>
      <c r="D3319" s="48">
        <v>257.99670185625831</v>
      </c>
      <c r="E3319" s="49">
        <v>40.035319999999999</v>
      </c>
      <c r="F3319" s="49">
        <v>6.5500000000000003E-2</v>
      </c>
      <c r="G3319" s="49">
        <v>13.66029</v>
      </c>
      <c r="H3319" s="49">
        <v>0.34660000000000002</v>
      </c>
      <c r="I3319" s="49">
        <v>0.1925</v>
      </c>
      <c r="J3319" s="49">
        <v>45.937069999999999</v>
      </c>
      <c r="K3319" s="49">
        <v>0.2331</v>
      </c>
      <c r="L3319" s="49">
        <v>100.47037999999999</v>
      </c>
      <c r="M3319" s="47"/>
      <c r="N3319" s="50">
        <v>0.99576231378579705</v>
      </c>
      <c r="O3319" s="50">
        <v>1.2880392477813934E-3</v>
      </c>
      <c r="P3319" s="50">
        <v>0.28413732978369916</v>
      </c>
      <c r="Q3319" s="50">
        <v>6.9340158859573847E-3</v>
      </c>
      <c r="R3319" s="50">
        <v>4.0553547840538372E-3</v>
      </c>
      <c r="S3319" s="50">
        <v>1.703272828062278</v>
      </c>
      <c r="T3319" s="50">
        <v>6.2117261690730992E-3</v>
      </c>
      <c r="U3319" s="50">
        <v>3.0016616077186402</v>
      </c>
      <c r="V3319" s="51">
        <v>85.70313587952792</v>
      </c>
      <c r="X3319" s="49">
        <v>0.25</v>
      </c>
      <c r="Y3319" s="49">
        <v>29.01</v>
      </c>
      <c r="Z3319" s="49">
        <v>0.62</v>
      </c>
      <c r="AA3319" s="49">
        <v>5.43</v>
      </c>
      <c r="AB3319" s="49">
        <v>11.45</v>
      </c>
      <c r="AC3319" s="49">
        <v>0.25</v>
      </c>
      <c r="AD3319" s="49">
        <v>2.37</v>
      </c>
      <c r="AE3319" s="312"/>
      <c r="AF3319" s="161" t="s">
        <v>1749</v>
      </c>
      <c r="AG3319" s="318">
        <v>30</v>
      </c>
      <c r="AH3319" s="318">
        <v>15</v>
      </c>
      <c r="AI3319" s="318"/>
      <c r="AJ3319" s="318"/>
      <c r="AK3319" s="318"/>
      <c r="AL3319" s="318"/>
      <c r="AM3319" s="318"/>
      <c r="AN3319" s="318"/>
      <c r="AO3319" s="318"/>
      <c r="AP3319" s="318"/>
      <c r="AQ3319" s="318"/>
      <c r="AR3319" s="318"/>
      <c r="AS3319" s="318"/>
      <c r="AT3319" s="318"/>
      <c r="AU3319" s="318"/>
      <c r="AV3319" s="318"/>
      <c r="AW3319" s="318"/>
      <c r="AX3319" s="318"/>
      <c r="AY3319" s="318"/>
      <c r="AZ3319" s="318"/>
      <c r="BA3319" s="318"/>
      <c r="BB3319" s="318"/>
      <c r="BC3319" s="318"/>
      <c r="BD3319" s="318"/>
      <c r="BE3319" s="497"/>
      <c r="BF3319" s="497"/>
      <c r="BG3319" s="497"/>
      <c r="BH3319" s="497"/>
      <c r="BI3319" s="497"/>
      <c r="BJ3319" s="497"/>
      <c r="BK3319" s="497"/>
      <c r="BL3319" s="497"/>
      <c r="BM3319" s="497"/>
      <c r="BN3319" s="497"/>
      <c r="BO3319" s="497"/>
      <c r="BP3319" s="306"/>
      <c r="BQ3319" s="496"/>
      <c r="BR3319" s="496"/>
      <c r="BS3319" s="496"/>
      <c r="BT3319" s="496"/>
      <c r="BU3319" s="496"/>
      <c r="BV3319" s="496"/>
    </row>
    <row r="3320" spans="1:74" s="52" customFormat="1" ht="12.75">
      <c r="A3320" s="45">
        <v>2670.0804681784898</v>
      </c>
      <c r="B3320" s="46" t="s">
        <v>364</v>
      </c>
      <c r="C3320" s="47" t="s">
        <v>369</v>
      </c>
      <c r="D3320" s="48">
        <v>263.99670185625831</v>
      </c>
      <c r="E3320" s="49">
        <v>39.689309999999999</v>
      </c>
      <c r="F3320" s="49">
        <v>8.2000000000000003E-2</v>
      </c>
      <c r="G3320" s="49">
        <v>13.670310000000001</v>
      </c>
      <c r="H3320" s="49">
        <v>0.31690000000000002</v>
      </c>
      <c r="I3320" s="49">
        <v>0.2137</v>
      </c>
      <c r="J3320" s="49">
        <v>45.785960000000003</v>
      </c>
      <c r="K3320" s="49">
        <v>0.23130000000000001</v>
      </c>
      <c r="L3320" s="49">
        <v>99.989480000000015</v>
      </c>
      <c r="M3320" s="47"/>
      <c r="N3320" s="50">
        <v>0.992572940815178</v>
      </c>
      <c r="O3320" s="50">
        <v>1.6213551304417519E-3</v>
      </c>
      <c r="P3320" s="50">
        <v>0.28590598044661214</v>
      </c>
      <c r="Q3320" s="50">
        <v>6.3746304696787682E-3</v>
      </c>
      <c r="R3320" s="50">
        <v>4.5266732212146986E-3</v>
      </c>
      <c r="S3320" s="50">
        <v>1.7069851885346525</v>
      </c>
      <c r="T3320" s="50">
        <v>6.1975803061602623E-3</v>
      </c>
      <c r="U3320" s="50">
        <v>3.0041843489239382</v>
      </c>
      <c r="V3320" s="51">
        <v>85.65370829593455</v>
      </c>
      <c r="X3320" s="49">
        <v>0.25</v>
      </c>
      <c r="Y3320" s="49">
        <v>24.49</v>
      </c>
      <c r="Z3320" s="49">
        <v>0.62</v>
      </c>
      <c r="AA3320" s="49">
        <v>5.9</v>
      </c>
      <c r="AB3320" s="49">
        <v>10.210000000000001</v>
      </c>
      <c r="AC3320" s="49">
        <v>0.25</v>
      </c>
      <c r="AD3320" s="49">
        <v>2.39</v>
      </c>
      <c r="AE3320" s="312"/>
      <c r="AF3320" s="161" t="s">
        <v>1749</v>
      </c>
      <c r="AG3320" s="318">
        <v>30</v>
      </c>
      <c r="AH3320" s="318">
        <v>15</v>
      </c>
      <c r="AI3320" s="318"/>
      <c r="AJ3320" s="318"/>
      <c r="AK3320" s="318"/>
      <c r="AL3320" s="318"/>
      <c r="AM3320" s="318"/>
      <c r="AN3320" s="318"/>
      <c r="AO3320" s="318"/>
      <c r="AP3320" s="318"/>
      <c r="AQ3320" s="318"/>
      <c r="AR3320" s="318"/>
      <c r="AS3320" s="318"/>
      <c r="AT3320" s="318"/>
      <c r="AU3320" s="318"/>
      <c r="AV3320" s="318"/>
      <c r="AW3320" s="318"/>
      <c r="AX3320" s="318"/>
      <c r="AY3320" s="318"/>
      <c r="AZ3320" s="318"/>
      <c r="BA3320" s="318"/>
      <c r="BB3320" s="318"/>
      <c r="BC3320" s="318"/>
      <c r="BD3320" s="318"/>
      <c r="BE3320" s="497"/>
      <c r="BF3320" s="497"/>
      <c r="BG3320" s="497"/>
      <c r="BH3320" s="497"/>
      <c r="BI3320" s="497"/>
      <c r="BJ3320" s="497"/>
      <c r="BK3320" s="497"/>
      <c r="BL3320" s="497"/>
      <c r="BM3320" s="497"/>
      <c r="BN3320" s="497"/>
      <c r="BO3320" s="497"/>
      <c r="BP3320" s="306"/>
      <c r="BQ3320" s="496"/>
      <c r="BR3320" s="496"/>
      <c r="BS3320" s="496"/>
      <c r="BT3320" s="496"/>
      <c r="BU3320" s="496"/>
      <c r="BV3320" s="496"/>
    </row>
    <row r="3321" spans="1:74" s="52" customFormat="1" ht="12.75">
      <c r="A3321" s="45">
        <v>2670.0804681784898</v>
      </c>
      <c r="B3321" s="46" t="s">
        <v>364</v>
      </c>
      <c r="C3321" s="47" t="s">
        <v>369</v>
      </c>
      <c r="D3321" s="48">
        <v>269.99670185625831</v>
      </c>
      <c r="E3321" s="49">
        <v>40.004800000000003</v>
      </c>
      <c r="F3321" s="49">
        <v>5.6099999999999997E-2</v>
      </c>
      <c r="G3321" s="49">
        <v>13.83067</v>
      </c>
      <c r="H3321" s="49">
        <v>0.30659999999999998</v>
      </c>
      <c r="I3321" s="49">
        <v>0.2167</v>
      </c>
      <c r="J3321" s="49">
        <v>46.088180000000001</v>
      </c>
      <c r="K3321" s="49">
        <v>0.23300000000000001</v>
      </c>
      <c r="L3321" s="49">
        <v>100.73605000000001</v>
      </c>
      <c r="M3321" s="47"/>
      <c r="N3321" s="50">
        <v>0.99331928245749002</v>
      </c>
      <c r="O3321" s="50">
        <v>1.1013238363623836E-3</v>
      </c>
      <c r="P3321" s="50">
        <v>0.28719440557797238</v>
      </c>
      <c r="Q3321" s="50">
        <v>6.1234024765149143E-3</v>
      </c>
      <c r="R3321" s="50">
        <v>4.5574447578714027E-3</v>
      </c>
      <c r="S3321" s="50">
        <v>1.7059836575901792</v>
      </c>
      <c r="T3321" s="50">
        <v>6.1985531733953197E-3</v>
      </c>
      <c r="U3321" s="50">
        <v>3.0044780698697857</v>
      </c>
      <c r="V3321" s="51">
        <v>85.591131525826782</v>
      </c>
      <c r="X3321" s="49">
        <v>0.25</v>
      </c>
      <c r="Y3321" s="49">
        <v>36.04</v>
      </c>
      <c r="Z3321" s="49">
        <v>0.61</v>
      </c>
      <c r="AA3321" s="49">
        <v>6.18</v>
      </c>
      <c r="AB3321" s="49">
        <v>9.73</v>
      </c>
      <c r="AC3321" s="49">
        <v>0.25</v>
      </c>
      <c r="AD3321" s="49">
        <v>2.36</v>
      </c>
      <c r="AE3321" s="312"/>
      <c r="AF3321" s="161" t="s">
        <v>1749</v>
      </c>
      <c r="AG3321" s="318">
        <v>30</v>
      </c>
      <c r="AH3321" s="318">
        <v>15</v>
      </c>
      <c r="AI3321" s="318"/>
      <c r="AJ3321" s="318"/>
      <c r="AK3321" s="318"/>
      <c r="AL3321" s="318"/>
      <c r="AM3321" s="318"/>
      <c r="AN3321" s="318"/>
      <c r="AO3321" s="318"/>
      <c r="AP3321" s="318"/>
      <c r="AQ3321" s="318"/>
      <c r="AR3321" s="318"/>
      <c r="AS3321" s="318"/>
      <c r="AT3321" s="318"/>
      <c r="AU3321" s="318"/>
      <c r="AV3321" s="318"/>
      <c r="AW3321" s="318"/>
      <c r="AX3321" s="318"/>
      <c r="AY3321" s="318"/>
      <c r="AZ3321" s="318"/>
      <c r="BA3321" s="318"/>
      <c r="BB3321" s="318"/>
      <c r="BC3321" s="318"/>
      <c r="BD3321" s="318"/>
      <c r="BE3321" s="497"/>
      <c r="BF3321" s="497"/>
      <c r="BG3321" s="497"/>
      <c r="BH3321" s="497"/>
      <c r="BI3321" s="497"/>
      <c r="BJ3321" s="497"/>
      <c r="BK3321" s="497"/>
      <c r="BL3321" s="497"/>
      <c r="BM3321" s="497"/>
      <c r="BN3321" s="497"/>
      <c r="BO3321" s="497"/>
      <c r="BP3321" s="306"/>
      <c r="BQ3321" s="496"/>
      <c r="BR3321" s="496"/>
      <c r="BS3321" s="496"/>
      <c r="BT3321" s="496"/>
      <c r="BU3321" s="496"/>
      <c r="BV3321" s="496"/>
    </row>
    <row r="3322" spans="1:74" s="52" customFormat="1" ht="12.75">
      <c r="A3322" s="45">
        <v>2670.0804681784898</v>
      </c>
      <c r="B3322" s="46" t="s">
        <v>364</v>
      </c>
      <c r="C3322" s="47" t="s">
        <v>369</v>
      </c>
      <c r="D3322" s="48">
        <v>275.99670185625831</v>
      </c>
      <c r="E3322" s="49">
        <v>40.116729999999997</v>
      </c>
      <c r="F3322" s="49">
        <v>7.1999999999999995E-2</v>
      </c>
      <c r="G3322" s="49">
        <v>13.750489999999999</v>
      </c>
      <c r="H3322" s="49">
        <v>0.33639999999999998</v>
      </c>
      <c r="I3322" s="49">
        <v>0.18870000000000001</v>
      </c>
      <c r="J3322" s="49">
        <v>45.886699999999998</v>
      </c>
      <c r="K3322" s="49">
        <v>0.24129999999999999</v>
      </c>
      <c r="L3322" s="49">
        <v>100.59231999999999</v>
      </c>
      <c r="M3322" s="47"/>
      <c r="N3322" s="50">
        <v>0.99669674419408449</v>
      </c>
      <c r="O3322" s="50">
        <v>1.4143126491217466E-3</v>
      </c>
      <c r="P3322" s="50">
        <v>0.285700948795853</v>
      </c>
      <c r="Q3322" s="50">
        <v>6.7226018950821394E-3</v>
      </c>
      <c r="R3322" s="50">
        <v>3.9709567182708572E-3</v>
      </c>
      <c r="S3322" s="50">
        <v>1.6995458508953147</v>
      </c>
      <c r="T3322" s="50">
        <v>6.4232153599447436E-3</v>
      </c>
      <c r="U3322" s="50">
        <v>3.0004746305076715</v>
      </c>
      <c r="V3322" s="51">
        <v>85.608794390687464</v>
      </c>
      <c r="X3322" s="49">
        <v>0.25</v>
      </c>
      <c r="Y3322" s="49">
        <v>26.79</v>
      </c>
      <c r="Z3322" s="49">
        <v>0.61</v>
      </c>
      <c r="AA3322" s="49">
        <v>5.57</v>
      </c>
      <c r="AB3322" s="49">
        <v>11.51</v>
      </c>
      <c r="AC3322" s="49">
        <v>0.25</v>
      </c>
      <c r="AD3322" s="49">
        <v>2.2999999999999998</v>
      </c>
      <c r="AE3322" s="312"/>
      <c r="AF3322" s="161" t="s">
        <v>1749</v>
      </c>
      <c r="AG3322" s="318">
        <v>30</v>
      </c>
      <c r="AH3322" s="318">
        <v>15</v>
      </c>
      <c r="AI3322" s="318"/>
      <c r="AJ3322" s="318"/>
      <c r="AK3322" s="318"/>
      <c r="AL3322" s="318"/>
      <c r="AM3322" s="318"/>
      <c r="AN3322" s="318"/>
      <c r="AO3322" s="318"/>
      <c r="AP3322" s="318"/>
      <c r="AQ3322" s="318"/>
      <c r="AR3322" s="318"/>
      <c r="AS3322" s="318"/>
      <c r="AT3322" s="318"/>
      <c r="AU3322" s="318"/>
      <c r="AV3322" s="318"/>
      <c r="AW3322" s="318"/>
      <c r="AX3322" s="318"/>
      <c r="AY3322" s="318"/>
      <c r="AZ3322" s="318"/>
      <c r="BA3322" s="318"/>
      <c r="BB3322" s="318"/>
      <c r="BC3322" s="318"/>
      <c r="BD3322" s="318"/>
      <c r="BE3322" s="497"/>
      <c r="BF3322" s="497"/>
      <c r="BG3322" s="497"/>
      <c r="BH3322" s="497"/>
      <c r="BI3322" s="497"/>
      <c r="BJ3322" s="497"/>
      <c r="BK3322" s="497"/>
      <c r="BL3322" s="497"/>
      <c r="BM3322" s="497"/>
      <c r="BN3322" s="497"/>
      <c r="BO3322" s="497"/>
      <c r="BP3322" s="306"/>
      <c r="BQ3322" s="496"/>
      <c r="BR3322" s="496"/>
      <c r="BS3322" s="496"/>
      <c r="BT3322" s="496"/>
      <c r="BU3322" s="496"/>
      <c r="BV3322" s="496"/>
    </row>
    <row r="3323" spans="1:74" s="52" customFormat="1" ht="12.75">
      <c r="A3323" s="45">
        <v>2670.0804681784898</v>
      </c>
      <c r="B3323" s="46" t="s">
        <v>364</v>
      </c>
      <c r="C3323" s="47" t="s">
        <v>369</v>
      </c>
      <c r="D3323" s="48">
        <v>281.99670185625831</v>
      </c>
      <c r="E3323" s="49">
        <v>39.903019999999998</v>
      </c>
      <c r="F3323" s="49">
        <v>6.2199999999999998E-2</v>
      </c>
      <c r="G3323" s="49">
        <v>13.650270000000001</v>
      </c>
      <c r="H3323" s="49">
        <v>0.35720000000000002</v>
      </c>
      <c r="I3323" s="49">
        <v>0.1905</v>
      </c>
      <c r="J3323" s="49">
        <v>45.916930000000001</v>
      </c>
      <c r="K3323" s="49">
        <v>0.23350000000000001</v>
      </c>
      <c r="L3323" s="49">
        <v>100.31362</v>
      </c>
      <c r="M3323" s="47"/>
      <c r="N3323" s="50">
        <v>0.99434867482195322</v>
      </c>
      <c r="O3323" s="50">
        <v>1.2254588518060946E-3</v>
      </c>
      <c r="P3323" s="50">
        <v>0.28446587107397009</v>
      </c>
      <c r="Q3323" s="50">
        <v>7.1595920319231709E-3</v>
      </c>
      <c r="R3323" s="50">
        <v>4.0208109378761037E-3</v>
      </c>
      <c r="S3323" s="50">
        <v>1.7057458466252977</v>
      </c>
      <c r="T3323" s="50">
        <v>6.2341531316081923E-3</v>
      </c>
      <c r="U3323" s="50">
        <v>3.0032004074744347</v>
      </c>
      <c r="V3323" s="51">
        <v>85.706753279353649</v>
      </c>
      <c r="X3323" s="49">
        <v>0.25</v>
      </c>
      <c r="Y3323" s="49">
        <v>30.51</v>
      </c>
      <c r="Z3323" s="49">
        <v>0.62</v>
      </c>
      <c r="AA3323" s="49">
        <v>5.35</v>
      </c>
      <c r="AB3323" s="49">
        <v>11.41</v>
      </c>
      <c r="AC3323" s="49">
        <v>0.25</v>
      </c>
      <c r="AD3323" s="49">
        <v>2.36</v>
      </c>
      <c r="AE3323" s="312"/>
      <c r="AF3323" s="161" t="s">
        <v>1749</v>
      </c>
      <c r="AG3323" s="318">
        <v>30</v>
      </c>
      <c r="AH3323" s="318">
        <v>15</v>
      </c>
      <c r="AI3323" s="318"/>
      <c r="AJ3323" s="318"/>
      <c r="AK3323" s="318"/>
      <c r="AL3323" s="318"/>
      <c r="AM3323" s="318"/>
      <c r="AN3323" s="318"/>
      <c r="AO3323" s="318"/>
      <c r="AP3323" s="318"/>
      <c r="AQ3323" s="318"/>
      <c r="AR3323" s="318"/>
      <c r="AS3323" s="318"/>
      <c r="AT3323" s="318"/>
      <c r="AU3323" s="318"/>
      <c r="AV3323" s="318"/>
      <c r="AW3323" s="318"/>
      <c r="AX3323" s="318"/>
      <c r="AY3323" s="318"/>
      <c r="AZ3323" s="318"/>
      <c r="BA3323" s="318"/>
      <c r="BB3323" s="318"/>
      <c r="BC3323" s="318"/>
      <c r="BD3323" s="318"/>
      <c r="BE3323" s="497"/>
      <c r="BF3323" s="497"/>
      <c r="BG3323" s="497"/>
      <c r="BH3323" s="497"/>
      <c r="BI3323" s="497"/>
      <c r="BJ3323" s="497"/>
      <c r="BK3323" s="497"/>
      <c r="BL3323" s="497"/>
      <c r="BM3323" s="497"/>
      <c r="BN3323" s="497"/>
      <c r="BO3323" s="497"/>
      <c r="BP3323" s="306"/>
      <c r="BQ3323" s="496"/>
      <c r="BR3323" s="496"/>
      <c r="BS3323" s="496"/>
      <c r="BT3323" s="496"/>
      <c r="BU3323" s="496"/>
      <c r="BV3323" s="496"/>
    </row>
    <row r="3324" spans="1:74" s="52" customFormat="1" ht="12.75">
      <c r="A3324" s="45">
        <v>2670.0804681784898</v>
      </c>
      <c r="B3324" s="46" t="s">
        <v>364</v>
      </c>
      <c r="C3324" s="47" t="s">
        <v>369</v>
      </c>
      <c r="D3324" s="48">
        <v>287.99670185625831</v>
      </c>
      <c r="E3324" s="49">
        <v>39.984439999999999</v>
      </c>
      <c r="F3324" s="49">
        <v>7.4300000000000005E-2</v>
      </c>
      <c r="G3324" s="49">
        <v>13.600149999999999</v>
      </c>
      <c r="H3324" s="49">
        <v>0.3528</v>
      </c>
      <c r="I3324" s="49">
        <v>0.1993</v>
      </c>
      <c r="J3324" s="49">
        <v>45.927</v>
      </c>
      <c r="K3324" s="49">
        <v>0.23069999999999999</v>
      </c>
      <c r="L3324" s="49">
        <v>100.36869</v>
      </c>
      <c r="M3324" s="47"/>
      <c r="N3324" s="50">
        <v>0.99535103370693034</v>
      </c>
      <c r="O3324" s="50">
        <v>1.4623437817962181E-3</v>
      </c>
      <c r="P3324" s="50">
        <v>0.2831293854434026</v>
      </c>
      <c r="Q3324" s="50">
        <v>7.0641143826670237E-3</v>
      </c>
      <c r="R3324" s="50">
        <v>4.2022152242432963E-3</v>
      </c>
      <c r="S3324" s="50">
        <v>1.7043621354580891</v>
      </c>
      <c r="T3324" s="50">
        <v>6.1530507323487686E-3</v>
      </c>
      <c r="U3324" s="50">
        <v>3.0017242787294776</v>
      </c>
      <c r="V3324" s="51">
        <v>85.754435555278249</v>
      </c>
      <c r="X3324" s="49">
        <v>0.25</v>
      </c>
      <c r="Y3324" s="49">
        <v>26.42</v>
      </c>
      <c r="Z3324" s="49">
        <v>0.62</v>
      </c>
      <c r="AA3324" s="49">
        <v>5.32</v>
      </c>
      <c r="AB3324" s="49">
        <v>10.84</v>
      </c>
      <c r="AC3324" s="49">
        <v>0.25</v>
      </c>
      <c r="AD3324" s="49">
        <v>2.39</v>
      </c>
      <c r="AE3324" s="312"/>
      <c r="AF3324" s="161" t="s">
        <v>1749</v>
      </c>
      <c r="AG3324" s="318">
        <v>30</v>
      </c>
      <c r="AH3324" s="318">
        <v>15</v>
      </c>
      <c r="AI3324" s="318"/>
      <c r="AJ3324" s="318"/>
      <c r="AK3324" s="318"/>
      <c r="AL3324" s="318"/>
      <c r="AM3324" s="318"/>
      <c r="AN3324" s="318"/>
      <c r="AO3324" s="318"/>
      <c r="AP3324" s="318"/>
      <c r="AQ3324" s="318"/>
      <c r="AR3324" s="318"/>
      <c r="AS3324" s="318"/>
      <c r="AT3324" s="318"/>
      <c r="AU3324" s="318"/>
      <c r="AV3324" s="318"/>
      <c r="AW3324" s="318"/>
      <c r="AX3324" s="318"/>
      <c r="AY3324" s="318"/>
      <c r="AZ3324" s="318"/>
      <c r="BA3324" s="318"/>
      <c r="BB3324" s="318"/>
      <c r="BC3324" s="318"/>
      <c r="BD3324" s="318"/>
      <c r="BE3324" s="497"/>
      <c r="BF3324" s="497"/>
      <c r="BG3324" s="497"/>
      <c r="BH3324" s="497"/>
      <c r="BI3324" s="497"/>
      <c r="BJ3324" s="497"/>
      <c r="BK3324" s="497"/>
      <c r="BL3324" s="497"/>
      <c r="BM3324" s="497"/>
      <c r="BN3324" s="497"/>
      <c r="BO3324" s="497"/>
      <c r="BP3324" s="306"/>
      <c r="BQ3324" s="496"/>
      <c r="BR3324" s="496"/>
      <c r="BS3324" s="496"/>
      <c r="BT3324" s="496"/>
      <c r="BU3324" s="496"/>
      <c r="BV3324" s="496"/>
    </row>
    <row r="3325" spans="1:74" s="52" customFormat="1" ht="12.75">
      <c r="A3325" s="45">
        <v>2670.0804681784898</v>
      </c>
      <c r="B3325" s="46" t="s">
        <v>364</v>
      </c>
      <c r="C3325" s="47" t="s">
        <v>369</v>
      </c>
      <c r="D3325" s="48">
        <v>293.99670185625831</v>
      </c>
      <c r="E3325" s="49">
        <v>39.913200000000003</v>
      </c>
      <c r="F3325" s="49">
        <v>4.6199999999999998E-2</v>
      </c>
      <c r="G3325" s="49">
        <v>13.76051</v>
      </c>
      <c r="H3325" s="49">
        <v>0.36359999999999998</v>
      </c>
      <c r="I3325" s="49">
        <v>0.19070000000000001</v>
      </c>
      <c r="J3325" s="49">
        <v>46.00759</v>
      </c>
      <c r="K3325" s="49">
        <v>0.23180000000000001</v>
      </c>
      <c r="L3325" s="49">
        <v>100.51360000000001</v>
      </c>
      <c r="M3325" s="47"/>
      <c r="N3325" s="50">
        <v>0.99328277187635583</v>
      </c>
      <c r="O3325" s="50">
        <v>9.0902064181336327E-4</v>
      </c>
      <c r="P3325" s="50">
        <v>0.2863827656598818</v>
      </c>
      <c r="Q3325" s="50">
        <v>7.2782022786223206E-3</v>
      </c>
      <c r="R3325" s="50">
        <v>4.0196920863507972E-3</v>
      </c>
      <c r="S3325" s="50">
        <v>1.7068461798927101</v>
      </c>
      <c r="T3325" s="50">
        <v>6.1805544042834448E-3</v>
      </c>
      <c r="U3325" s="50">
        <v>3.0048991868400177</v>
      </c>
      <c r="V3325" s="51">
        <v>85.63221920397676</v>
      </c>
      <c r="X3325" s="49">
        <v>0.25</v>
      </c>
      <c r="Y3325" s="49">
        <v>42.72</v>
      </c>
      <c r="Z3325" s="49">
        <v>0.61</v>
      </c>
      <c r="AA3325" s="49">
        <v>5.17</v>
      </c>
      <c r="AB3325" s="49">
        <v>11.42</v>
      </c>
      <c r="AC3325" s="49">
        <v>0.25</v>
      </c>
      <c r="AD3325" s="49">
        <v>2.38</v>
      </c>
      <c r="AE3325" s="312"/>
      <c r="AF3325" s="161" t="s">
        <v>1749</v>
      </c>
      <c r="AG3325" s="318">
        <v>30</v>
      </c>
      <c r="AH3325" s="318">
        <v>15</v>
      </c>
      <c r="AI3325" s="318"/>
      <c r="AJ3325" s="318"/>
      <c r="AK3325" s="318"/>
      <c r="AL3325" s="318"/>
      <c r="AM3325" s="318"/>
      <c r="AN3325" s="318"/>
      <c r="AO3325" s="318"/>
      <c r="AP3325" s="318"/>
      <c r="AQ3325" s="318"/>
      <c r="AR3325" s="318"/>
      <c r="AS3325" s="318"/>
      <c r="AT3325" s="318"/>
      <c r="AU3325" s="318"/>
      <c r="AV3325" s="318"/>
      <c r="AW3325" s="318"/>
      <c r="AX3325" s="318"/>
      <c r="AY3325" s="318"/>
      <c r="AZ3325" s="318"/>
      <c r="BA3325" s="318"/>
      <c r="BB3325" s="318"/>
      <c r="BC3325" s="318"/>
      <c r="BD3325" s="318"/>
      <c r="BE3325" s="497"/>
      <c r="BF3325" s="497"/>
      <c r="BG3325" s="497"/>
      <c r="BH3325" s="497"/>
      <c r="BI3325" s="497"/>
      <c r="BJ3325" s="497"/>
      <c r="BK3325" s="497"/>
      <c r="BL3325" s="497"/>
      <c r="BM3325" s="497"/>
      <c r="BN3325" s="497"/>
      <c r="BO3325" s="497"/>
      <c r="BP3325" s="306"/>
      <c r="BQ3325" s="496"/>
      <c r="BR3325" s="496"/>
      <c r="BS3325" s="496"/>
      <c r="BT3325" s="496"/>
      <c r="BU3325" s="496"/>
      <c r="BV3325" s="496"/>
    </row>
    <row r="3326" spans="1:74" s="52" customFormat="1" ht="12.75">
      <c r="A3326" s="45"/>
      <c r="B3326" s="46"/>
      <c r="C3326" s="47"/>
      <c r="D3326" s="48"/>
      <c r="E3326" s="49"/>
      <c r="F3326" s="49"/>
      <c r="G3326" s="49"/>
      <c r="H3326" s="49"/>
      <c r="I3326" s="49"/>
      <c r="J3326" s="49"/>
      <c r="K3326" s="49"/>
      <c r="L3326" s="49"/>
      <c r="M3326" s="47"/>
      <c r="N3326" s="50"/>
      <c r="O3326" s="50"/>
      <c r="P3326" s="50"/>
      <c r="Q3326" s="50"/>
      <c r="R3326" s="50"/>
      <c r="S3326" s="50"/>
      <c r="T3326" s="50"/>
      <c r="U3326" s="50"/>
      <c r="V3326" s="51"/>
      <c r="AE3326" s="312"/>
      <c r="AF3326" s="312"/>
      <c r="AG3326" s="312"/>
      <c r="AH3326" s="312"/>
      <c r="AI3326" s="312"/>
      <c r="AJ3326" s="312"/>
      <c r="AK3326" s="312"/>
      <c r="AL3326" s="312"/>
      <c r="AM3326" s="312"/>
      <c r="AN3326" s="312"/>
      <c r="AO3326" s="312"/>
      <c r="AP3326" s="312"/>
      <c r="AQ3326" s="312"/>
      <c r="AR3326" s="312"/>
      <c r="AS3326" s="312"/>
      <c r="AT3326" s="312"/>
      <c r="AU3326" s="312"/>
      <c r="AV3326" s="312"/>
      <c r="AW3326" s="312"/>
      <c r="AX3326" s="312"/>
      <c r="AY3326" s="312"/>
      <c r="AZ3326" s="312"/>
      <c r="BA3326" s="312"/>
      <c r="BB3326" s="312"/>
      <c r="BC3326" s="312"/>
      <c r="BD3326" s="312"/>
      <c r="BE3326" s="306"/>
      <c r="BF3326" s="306"/>
      <c r="BG3326" s="306"/>
      <c r="BH3326" s="306"/>
      <c r="BI3326" s="306"/>
      <c r="BJ3326" s="306"/>
      <c r="BK3326" s="306"/>
      <c r="BL3326" s="306"/>
      <c r="BM3326" s="306"/>
      <c r="BN3326" s="306"/>
      <c r="BO3326" s="306"/>
      <c r="BP3326" s="306"/>
      <c r="BQ3326" s="496"/>
      <c r="BR3326" s="496"/>
      <c r="BS3326" s="496"/>
      <c r="BT3326" s="496"/>
      <c r="BU3326" s="496"/>
      <c r="BV3326" s="496"/>
    </row>
    <row r="3327" spans="1:74" s="52" customFormat="1" ht="12.75">
      <c r="A3327" s="45">
        <v>2670.0804681784898</v>
      </c>
      <c r="B3327" s="46" t="s">
        <v>364</v>
      </c>
      <c r="C3327" s="47" t="s">
        <v>353</v>
      </c>
      <c r="D3327" s="48">
        <v>0</v>
      </c>
      <c r="E3327" s="49">
        <v>39.01</v>
      </c>
      <c r="F3327" s="49">
        <v>2.23E-2</v>
      </c>
      <c r="G3327" s="49">
        <v>20.153289999999998</v>
      </c>
      <c r="H3327" s="49">
        <v>0.21970000000000001</v>
      </c>
      <c r="I3327" s="49">
        <v>0.28710000000000002</v>
      </c>
      <c r="J3327" s="49">
        <v>41.51</v>
      </c>
      <c r="K3327" s="49">
        <v>0.29720000000000002</v>
      </c>
      <c r="L3327" s="49">
        <v>101.58949000000001</v>
      </c>
      <c r="M3327" s="47"/>
      <c r="N3327" s="50">
        <v>0.98909932491986607</v>
      </c>
      <c r="O3327" s="50">
        <v>4.4703778568869017E-4</v>
      </c>
      <c r="P3327" s="50">
        <v>0.42733248022358483</v>
      </c>
      <c r="Q3327" s="50">
        <v>4.4806178473418747E-3</v>
      </c>
      <c r="R3327" s="50">
        <v>6.1657070574524589E-3</v>
      </c>
      <c r="S3327" s="50">
        <v>1.5690082749877479</v>
      </c>
      <c r="T3327" s="50">
        <v>8.0736590954943767E-3</v>
      </c>
      <c r="U3327" s="50">
        <v>3.0063958015507133</v>
      </c>
      <c r="V3327" s="51">
        <v>78.594211478773957</v>
      </c>
      <c r="X3327" s="49">
        <v>0.05</v>
      </c>
      <c r="Y3327" s="49">
        <v>14.69</v>
      </c>
      <c r="Z3327" s="49">
        <v>0.11</v>
      </c>
      <c r="AA3327" s="49">
        <v>1.62</v>
      </c>
      <c r="AB3327" s="49">
        <v>2.4900000000000002</v>
      </c>
      <c r="AC3327" s="49">
        <v>0.06</v>
      </c>
      <c r="AD3327" s="49">
        <v>0.38</v>
      </c>
      <c r="AE3327" s="312"/>
      <c r="AF3327" s="161" t="s">
        <v>436</v>
      </c>
      <c r="AG3327" s="318">
        <v>30</v>
      </c>
      <c r="AH3327" s="318">
        <v>15</v>
      </c>
      <c r="AI3327" s="318"/>
      <c r="AJ3327" s="318"/>
      <c r="AK3327" s="318"/>
      <c r="AL3327" s="318"/>
      <c r="AM3327" s="318"/>
      <c r="AN3327" s="318"/>
      <c r="AO3327" s="318"/>
      <c r="AP3327" s="318"/>
      <c r="AQ3327" s="318"/>
      <c r="AR3327" s="318"/>
      <c r="AS3327" s="318"/>
      <c r="AT3327" s="318"/>
      <c r="AU3327" s="318"/>
      <c r="AV3327" s="318"/>
      <c r="AW3327" s="318"/>
      <c r="AX3327" s="318"/>
      <c r="AY3327" s="318"/>
      <c r="AZ3327" s="318"/>
      <c r="BA3327" s="318"/>
      <c r="BB3327" s="318"/>
      <c r="BC3327" s="318"/>
      <c r="BD3327" s="318"/>
      <c r="BE3327" s="497"/>
      <c r="BF3327" s="497"/>
      <c r="BG3327" s="497"/>
      <c r="BH3327" s="497"/>
      <c r="BI3327" s="497"/>
      <c r="BJ3327" s="497"/>
      <c r="BK3327" s="497"/>
      <c r="BL3327" s="497"/>
      <c r="BM3327" s="497"/>
      <c r="BN3327" s="497"/>
      <c r="BO3327" s="497"/>
      <c r="BP3327" s="306"/>
      <c r="BQ3327" s="496"/>
      <c r="BR3327" s="496"/>
      <c r="BS3327" s="496"/>
      <c r="BT3327" s="496"/>
      <c r="BU3327" s="496"/>
      <c r="BV3327" s="496"/>
    </row>
    <row r="3328" spans="1:74" s="52" customFormat="1" ht="12.75">
      <c r="A3328" s="45">
        <v>2670.0804681784898</v>
      </c>
      <c r="B3328" s="46" t="s">
        <v>364</v>
      </c>
      <c r="C3328" s="47" t="s">
        <v>353</v>
      </c>
      <c r="D3328" s="48">
        <v>6.8914247828145143</v>
      </c>
      <c r="E3328" s="49">
        <v>39.450000000000003</v>
      </c>
      <c r="F3328" s="49">
        <v>1.5599999999999999E-2</v>
      </c>
      <c r="G3328" s="49">
        <v>18.571090000000002</v>
      </c>
      <c r="H3328" s="49">
        <v>0.26569999999999999</v>
      </c>
      <c r="I3328" s="49">
        <v>0.25609999999999999</v>
      </c>
      <c r="J3328" s="49">
        <v>43.07</v>
      </c>
      <c r="K3328" s="49">
        <v>0.26340000000000002</v>
      </c>
      <c r="L3328" s="49">
        <v>101.97929000000001</v>
      </c>
      <c r="M3328" s="47"/>
      <c r="N3328" s="50">
        <v>0.98859869821763602</v>
      </c>
      <c r="O3328" s="50">
        <v>3.0908152054935926E-4</v>
      </c>
      <c r="P3328" s="50">
        <v>0.38919425007437553</v>
      </c>
      <c r="Q3328" s="50">
        <v>5.3556042003128652E-3</v>
      </c>
      <c r="R3328" s="50">
        <v>5.435861018862195E-3</v>
      </c>
      <c r="S3328" s="50">
        <v>1.6090014816625089</v>
      </c>
      <c r="T3328" s="50">
        <v>7.0720682751392672E-3</v>
      </c>
      <c r="U3328" s="50">
        <v>3.0064629384254866</v>
      </c>
      <c r="V3328" s="51">
        <v>80.522716373932127</v>
      </c>
      <c r="X3328" s="49">
        <v>0.05</v>
      </c>
      <c r="Y3328" s="49">
        <v>21.35</v>
      </c>
      <c r="Z3328" s="49">
        <v>0.11</v>
      </c>
      <c r="AA3328" s="49">
        <v>1.35</v>
      </c>
      <c r="AB3328" s="49">
        <v>2.74</v>
      </c>
      <c r="AC3328" s="49">
        <v>0.06</v>
      </c>
      <c r="AD3328" s="49">
        <v>0.41</v>
      </c>
      <c r="AE3328" s="312"/>
      <c r="AF3328" s="161" t="s">
        <v>436</v>
      </c>
      <c r="AG3328" s="318">
        <v>30</v>
      </c>
      <c r="AH3328" s="318">
        <v>15</v>
      </c>
      <c r="AI3328" s="318"/>
      <c r="AJ3328" s="318"/>
      <c r="AK3328" s="318"/>
      <c r="AL3328" s="318"/>
      <c r="AM3328" s="318"/>
      <c r="AN3328" s="318"/>
      <c r="AO3328" s="318"/>
      <c r="AP3328" s="318"/>
      <c r="AQ3328" s="318"/>
      <c r="AR3328" s="318"/>
      <c r="AS3328" s="318"/>
      <c r="AT3328" s="318"/>
      <c r="AU3328" s="318"/>
      <c r="AV3328" s="318"/>
      <c r="AW3328" s="318"/>
      <c r="AX3328" s="318"/>
      <c r="AY3328" s="318"/>
      <c r="AZ3328" s="318"/>
      <c r="BA3328" s="318"/>
      <c r="BB3328" s="318"/>
      <c r="BC3328" s="318"/>
      <c r="BD3328" s="318"/>
      <c r="BE3328" s="497"/>
      <c r="BF3328" s="497"/>
      <c r="BG3328" s="497"/>
      <c r="BH3328" s="497"/>
      <c r="BI3328" s="497"/>
      <c r="BJ3328" s="497"/>
      <c r="BK3328" s="497"/>
      <c r="BL3328" s="497"/>
      <c r="BM3328" s="497"/>
      <c r="BN3328" s="497"/>
      <c r="BO3328" s="497"/>
      <c r="BP3328" s="306"/>
      <c r="BQ3328" s="496"/>
      <c r="BR3328" s="496"/>
      <c r="BS3328" s="496"/>
      <c r="BT3328" s="496"/>
      <c r="BU3328" s="496"/>
      <c r="BV3328" s="496"/>
    </row>
    <row r="3329" spans="1:74" s="52" customFormat="1" ht="12.75">
      <c r="A3329" s="45">
        <v>2670.0804681784898</v>
      </c>
      <c r="B3329" s="46" t="s">
        <v>364</v>
      </c>
      <c r="C3329" s="47" t="s">
        <v>353</v>
      </c>
      <c r="D3329" s="48">
        <v>13.781424782814515</v>
      </c>
      <c r="E3329" s="49">
        <v>39.68</v>
      </c>
      <c r="F3329" s="49">
        <v>4.7199999999999999E-2</v>
      </c>
      <c r="G3329" s="49">
        <v>17.443770000000001</v>
      </c>
      <c r="H3329" s="49">
        <v>0.26290000000000002</v>
      </c>
      <c r="I3329" s="49">
        <v>0.23019999999999999</v>
      </c>
      <c r="J3329" s="49">
        <v>43.85</v>
      </c>
      <c r="K3329" s="49">
        <v>0.24440000000000001</v>
      </c>
      <c r="L3329" s="49">
        <v>101.83377000000002</v>
      </c>
      <c r="M3329" s="47"/>
      <c r="N3329" s="50">
        <v>0.99005116291660344</v>
      </c>
      <c r="O3329" s="50">
        <v>9.3111514017865118E-4</v>
      </c>
      <c r="P3329" s="50">
        <v>0.36398402276918579</v>
      </c>
      <c r="Q3329" s="50">
        <v>5.2761903253411404E-3</v>
      </c>
      <c r="R3329" s="50">
        <v>4.8649349014232663E-3</v>
      </c>
      <c r="S3329" s="50">
        <v>1.6310381451101914</v>
      </c>
      <c r="T3329" s="50">
        <v>6.5334838781124166E-3</v>
      </c>
      <c r="U3329" s="50">
        <v>3.0044191053205571</v>
      </c>
      <c r="V3329" s="51">
        <v>81.755389557596487</v>
      </c>
      <c r="X3329" s="49">
        <v>0.05</v>
      </c>
      <c r="Y3329" s="49">
        <v>7.35</v>
      </c>
      <c r="Z3329" s="49">
        <v>0.12</v>
      </c>
      <c r="AA3329" s="49">
        <v>1.39</v>
      </c>
      <c r="AB3329" s="49">
        <v>2.9</v>
      </c>
      <c r="AC3329" s="49">
        <v>0.06</v>
      </c>
      <c r="AD3329" s="49">
        <v>0.43</v>
      </c>
      <c r="AE3329" s="312"/>
      <c r="AF3329" s="161" t="s">
        <v>436</v>
      </c>
      <c r="AG3329" s="318">
        <v>30</v>
      </c>
      <c r="AH3329" s="318">
        <v>15</v>
      </c>
      <c r="AI3329" s="318"/>
      <c r="AJ3329" s="318"/>
      <c r="AK3329" s="318"/>
      <c r="AL3329" s="318"/>
      <c r="AM3329" s="318"/>
      <c r="AN3329" s="318"/>
      <c r="AO3329" s="318"/>
      <c r="AP3329" s="318"/>
      <c r="AQ3329" s="318"/>
      <c r="AR3329" s="318"/>
      <c r="AS3329" s="318"/>
      <c r="AT3329" s="318"/>
      <c r="AU3329" s="318"/>
      <c r="AV3329" s="318"/>
      <c r="AW3329" s="318"/>
      <c r="AX3329" s="318"/>
      <c r="AY3329" s="318"/>
      <c r="AZ3329" s="318"/>
      <c r="BA3329" s="318"/>
      <c r="BB3329" s="318"/>
      <c r="BC3329" s="318"/>
      <c r="BD3329" s="318"/>
      <c r="BE3329" s="497"/>
      <c r="BF3329" s="497"/>
      <c r="BG3329" s="497"/>
      <c r="BH3329" s="497"/>
      <c r="BI3329" s="497"/>
      <c r="BJ3329" s="497"/>
      <c r="BK3329" s="497"/>
      <c r="BL3329" s="497"/>
      <c r="BM3329" s="497"/>
      <c r="BN3329" s="497"/>
      <c r="BO3329" s="497"/>
      <c r="BP3329" s="306"/>
      <c r="BQ3329" s="496"/>
      <c r="BR3329" s="496"/>
      <c r="BS3329" s="496"/>
      <c r="BT3329" s="496"/>
      <c r="BU3329" s="496"/>
      <c r="BV3329" s="496"/>
    </row>
    <row r="3330" spans="1:74" s="52" customFormat="1" ht="12.75">
      <c r="A3330" s="45">
        <v>2670.0804681784898</v>
      </c>
      <c r="B3330" s="46" t="s">
        <v>364</v>
      </c>
      <c r="C3330" s="47" t="s">
        <v>353</v>
      </c>
      <c r="D3330" s="48">
        <v>20.671424782814515</v>
      </c>
      <c r="E3330" s="49">
        <v>39.78</v>
      </c>
      <c r="F3330" s="49">
        <v>5.4900009999999999E-2</v>
      </c>
      <c r="G3330" s="49">
        <v>16.425229999999999</v>
      </c>
      <c r="H3330" s="49">
        <v>0.317</v>
      </c>
      <c r="I3330" s="49">
        <v>0.25119999999999998</v>
      </c>
      <c r="J3330" s="49">
        <v>44.76</v>
      </c>
      <c r="K3330" s="49">
        <v>0.21790000000000001</v>
      </c>
      <c r="L3330" s="49">
        <v>101.86933000999998</v>
      </c>
      <c r="M3330" s="47"/>
      <c r="N3330" s="50">
        <v>0.98792320963619007</v>
      </c>
      <c r="O3330" s="50">
        <v>1.0779689422611666E-3</v>
      </c>
      <c r="P3330" s="50">
        <v>0.3411346730083672</v>
      </c>
      <c r="Q3330" s="50">
        <v>6.3323012032607999E-3</v>
      </c>
      <c r="R3330" s="50">
        <v>5.284011864511491E-3</v>
      </c>
      <c r="S3330" s="50">
        <v>1.6571317305672919</v>
      </c>
      <c r="T3330" s="50">
        <v>5.7979342695805925E-3</v>
      </c>
      <c r="U3330" s="50">
        <v>3.0060606608895344</v>
      </c>
      <c r="V3330" s="51">
        <v>82.928468776838386</v>
      </c>
      <c r="X3330" s="49">
        <v>0.05</v>
      </c>
      <c r="Y3330" s="49">
        <v>6.19</v>
      </c>
      <c r="Z3330" s="49">
        <v>0.12</v>
      </c>
      <c r="AA3330" s="49">
        <v>1.17</v>
      </c>
      <c r="AB3330" s="49">
        <v>2.74</v>
      </c>
      <c r="AC3330" s="49">
        <v>0.05</v>
      </c>
      <c r="AD3330" s="49">
        <v>0.47</v>
      </c>
      <c r="AE3330" s="312"/>
      <c r="AF3330" s="161" t="s">
        <v>436</v>
      </c>
      <c r="AG3330" s="318">
        <v>30</v>
      </c>
      <c r="AH3330" s="318">
        <v>15</v>
      </c>
      <c r="AI3330" s="318"/>
      <c r="AJ3330" s="318"/>
      <c r="AK3330" s="318"/>
      <c r="AL3330" s="318"/>
      <c r="AM3330" s="318"/>
      <c r="AN3330" s="318"/>
      <c r="AO3330" s="318"/>
      <c r="AP3330" s="318"/>
      <c r="AQ3330" s="318"/>
      <c r="AR3330" s="318"/>
      <c r="AS3330" s="318"/>
      <c r="AT3330" s="318"/>
      <c r="AU3330" s="318"/>
      <c r="AV3330" s="318"/>
      <c r="AW3330" s="318"/>
      <c r="AX3330" s="318"/>
      <c r="AY3330" s="318"/>
      <c r="AZ3330" s="318"/>
      <c r="BA3330" s="318"/>
      <c r="BB3330" s="318"/>
      <c r="BC3330" s="318"/>
      <c r="BD3330" s="318"/>
      <c r="BE3330" s="497"/>
      <c r="BF3330" s="497"/>
      <c r="BG3330" s="497"/>
      <c r="BH3330" s="497"/>
      <c r="BI3330" s="497"/>
      <c r="BJ3330" s="497"/>
      <c r="BK3330" s="497"/>
      <c r="BL3330" s="497"/>
      <c r="BM3330" s="497"/>
      <c r="BN3330" s="497"/>
      <c r="BO3330" s="497"/>
      <c r="BP3330" s="306"/>
      <c r="BQ3330" s="496"/>
      <c r="BR3330" s="496"/>
      <c r="BS3330" s="496"/>
      <c r="BT3330" s="496"/>
      <c r="BU3330" s="496"/>
      <c r="BV3330" s="496"/>
    </row>
    <row r="3331" spans="1:74" s="52" customFormat="1" ht="12.75">
      <c r="A3331" s="45">
        <v>2670.0804681784898</v>
      </c>
      <c r="B3331" s="46" t="s">
        <v>364</v>
      </c>
      <c r="C3331" s="47" t="s">
        <v>353</v>
      </c>
      <c r="D3331" s="48">
        <v>27.561424782814516</v>
      </c>
      <c r="E3331" s="49">
        <v>40.090000000000003</v>
      </c>
      <c r="F3331" s="49">
        <v>3.9800000000000002E-2</v>
      </c>
      <c r="G3331" s="49">
        <v>15.33746</v>
      </c>
      <c r="H3331" s="49">
        <v>0.33119999999999999</v>
      </c>
      <c r="I3331" s="49">
        <v>0.1779</v>
      </c>
      <c r="J3331" s="49">
        <v>45.53</v>
      </c>
      <c r="K3331" s="49">
        <v>0.21160000000000001</v>
      </c>
      <c r="L3331" s="49">
        <v>101.78376</v>
      </c>
      <c r="M3331" s="47"/>
      <c r="N3331" s="50">
        <v>0.991029165550389</v>
      </c>
      <c r="O3331" s="50">
        <v>7.7787330320541563E-4</v>
      </c>
      <c r="P3331" s="50">
        <v>0.31707340511910237</v>
      </c>
      <c r="Q3331" s="50">
        <v>6.5854370092946774E-3</v>
      </c>
      <c r="R3331" s="50">
        <v>3.7248781187829106E-3</v>
      </c>
      <c r="S3331" s="50">
        <v>1.6778633022393743</v>
      </c>
      <c r="T3331" s="50">
        <v>5.6043298760519583E-3</v>
      </c>
      <c r="U3331" s="50">
        <v>3.0043666484246927</v>
      </c>
      <c r="V3331" s="51">
        <v>84.106091990309622</v>
      </c>
      <c r="X3331" s="49">
        <v>0.05</v>
      </c>
      <c r="Y3331" s="49">
        <v>8.5299999999999994</v>
      </c>
      <c r="Z3331" s="49">
        <v>0.13</v>
      </c>
      <c r="AA3331" s="49">
        <v>1.1299999999999999</v>
      </c>
      <c r="AB3331" s="49">
        <v>3.69</v>
      </c>
      <c r="AC3331" s="49">
        <v>0.05</v>
      </c>
      <c r="AD3331" s="49">
        <v>0.48</v>
      </c>
      <c r="AE3331" s="312"/>
      <c r="AF3331" s="161" t="s">
        <v>436</v>
      </c>
      <c r="AG3331" s="318">
        <v>30</v>
      </c>
      <c r="AH3331" s="318">
        <v>15</v>
      </c>
      <c r="AI3331" s="318"/>
      <c r="AJ3331" s="318"/>
      <c r="AK3331" s="318"/>
      <c r="AL3331" s="318"/>
      <c r="AM3331" s="318"/>
      <c r="AN3331" s="318"/>
      <c r="AO3331" s="318"/>
      <c r="AP3331" s="318"/>
      <c r="AQ3331" s="318"/>
      <c r="AR3331" s="318"/>
      <c r="AS3331" s="318"/>
      <c r="AT3331" s="318"/>
      <c r="AU3331" s="318"/>
      <c r="AV3331" s="318"/>
      <c r="AW3331" s="318"/>
      <c r="AX3331" s="318"/>
      <c r="AY3331" s="318"/>
      <c r="AZ3331" s="318"/>
      <c r="BA3331" s="318"/>
      <c r="BB3331" s="318"/>
      <c r="BC3331" s="318"/>
      <c r="BD3331" s="318"/>
      <c r="BE3331" s="497"/>
      <c r="BF3331" s="497"/>
      <c r="BG3331" s="497"/>
      <c r="BH3331" s="497"/>
      <c r="BI3331" s="497"/>
      <c r="BJ3331" s="497"/>
      <c r="BK3331" s="497"/>
      <c r="BL3331" s="497"/>
      <c r="BM3331" s="497"/>
      <c r="BN3331" s="497"/>
      <c r="BO3331" s="497"/>
      <c r="BP3331" s="306"/>
      <c r="BQ3331" s="496"/>
      <c r="BR3331" s="496"/>
      <c r="BS3331" s="496"/>
      <c r="BT3331" s="496"/>
      <c r="BU3331" s="496"/>
      <c r="BV3331" s="496"/>
    </row>
    <row r="3332" spans="1:74" s="52" customFormat="1" ht="12.75">
      <c r="A3332" s="45">
        <v>2670.0804681784898</v>
      </c>
      <c r="B3332" s="46" t="s">
        <v>364</v>
      </c>
      <c r="C3332" s="47" t="s">
        <v>353</v>
      </c>
      <c r="D3332" s="48">
        <v>34.451424782814513</v>
      </c>
      <c r="E3332" s="49">
        <v>40.31</v>
      </c>
      <c r="F3332" s="49">
        <v>6.3200000000000006E-2</v>
      </c>
      <c r="G3332" s="49">
        <v>14.38814</v>
      </c>
      <c r="H3332" s="49">
        <v>0.39679999999999999</v>
      </c>
      <c r="I3332" s="49">
        <v>0.15720000000000001</v>
      </c>
      <c r="J3332" s="49">
        <v>46.42</v>
      </c>
      <c r="K3332" s="49">
        <v>0.2102</v>
      </c>
      <c r="L3332" s="49">
        <v>101.99144000000001</v>
      </c>
      <c r="M3332" s="47"/>
      <c r="N3332" s="50">
        <v>0.99032326327513864</v>
      </c>
      <c r="O3332" s="50">
        <v>1.2275994245972725E-3</v>
      </c>
      <c r="P3332" s="50">
        <v>0.29561388689048884</v>
      </c>
      <c r="Q3332" s="50">
        <v>7.841149581018992E-3</v>
      </c>
      <c r="R3332" s="50">
        <v>3.2711650976472804E-3</v>
      </c>
      <c r="S3332" s="50">
        <v>1.7001132986812482</v>
      </c>
      <c r="T3332" s="50">
        <v>5.532921925890914E-3</v>
      </c>
      <c r="U3332" s="50">
        <v>3.0051076876374765</v>
      </c>
      <c r="V3332" s="51">
        <v>85.18766046643789</v>
      </c>
      <c r="X3332" s="49">
        <v>0.05</v>
      </c>
      <c r="Y3332" s="49">
        <v>5.39</v>
      </c>
      <c r="Z3332" s="49">
        <v>0.13</v>
      </c>
      <c r="AA3332" s="49">
        <v>0.95</v>
      </c>
      <c r="AB3332" s="49">
        <v>4.2</v>
      </c>
      <c r="AC3332" s="49">
        <v>0.05</v>
      </c>
      <c r="AD3332" s="49">
        <v>0.48</v>
      </c>
      <c r="AE3332" s="312"/>
      <c r="AF3332" s="161" t="s">
        <v>436</v>
      </c>
      <c r="AG3332" s="318">
        <v>30</v>
      </c>
      <c r="AH3332" s="318">
        <v>15</v>
      </c>
      <c r="AI3332" s="318"/>
      <c r="AJ3332" s="318"/>
      <c r="AK3332" s="318"/>
      <c r="AL3332" s="318"/>
      <c r="AM3332" s="318"/>
      <c r="AN3332" s="318"/>
      <c r="AO3332" s="318"/>
      <c r="AP3332" s="318"/>
      <c r="AQ3332" s="318"/>
      <c r="AR3332" s="318"/>
      <c r="AS3332" s="318"/>
      <c r="AT3332" s="318"/>
      <c r="AU3332" s="318"/>
      <c r="AV3332" s="318"/>
      <c r="AW3332" s="318"/>
      <c r="AX3332" s="318"/>
      <c r="AY3332" s="318"/>
      <c r="AZ3332" s="318"/>
      <c r="BA3332" s="318"/>
      <c r="BB3332" s="318"/>
      <c r="BC3332" s="318"/>
      <c r="BD3332" s="318"/>
      <c r="BE3332" s="497"/>
      <c r="BF3332" s="497"/>
      <c r="BG3332" s="497"/>
      <c r="BH3332" s="497"/>
      <c r="BI3332" s="497"/>
      <c r="BJ3332" s="497"/>
      <c r="BK3332" s="497"/>
      <c r="BL3332" s="497"/>
      <c r="BM3332" s="497"/>
      <c r="BN3332" s="497"/>
      <c r="BO3332" s="497"/>
      <c r="BP3332" s="306"/>
      <c r="BQ3332" s="496"/>
      <c r="BR3332" s="496"/>
      <c r="BS3332" s="496"/>
      <c r="BT3332" s="496"/>
      <c r="BU3332" s="496"/>
      <c r="BV3332" s="496"/>
    </row>
    <row r="3333" spans="1:74" s="52" customFormat="1" ht="12.75">
      <c r="A3333" s="45">
        <v>2670.0804681784898</v>
      </c>
      <c r="B3333" s="46" t="s">
        <v>364</v>
      </c>
      <c r="C3333" s="47" t="s">
        <v>353</v>
      </c>
      <c r="D3333" s="48">
        <v>41.341424782814514</v>
      </c>
      <c r="E3333" s="49">
        <v>40.29</v>
      </c>
      <c r="F3333" s="49">
        <v>9.8299999999999998E-2</v>
      </c>
      <c r="G3333" s="49">
        <v>13.547599999999999</v>
      </c>
      <c r="H3333" s="49">
        <v>0.38069999999999998</v>
      </c>
      <c r="I3333" s="49">
        <v>0.20430000000000001</v>
      </c>
      <c r="J3333" s="49">
        <v>47.17</v>
      </c>
      <c r="K3333" s="49">
        <v>0.2021</v>
      </c>
      <c r="L3333" s="49">
        <v>101.95770000000002</v>
      </c>
      <c r="M3333" s="47"/>
      <c r="N3333" s="50">
        <v>0.98655278724395656</v>
      </c>
      <c r="O3333" s="50">
        <v>1.9030578633420275E-3</v>
      </c>
      <c r="P3333" s="50">
        <v>0.27742233317599385</v>
      </c>
      <c r="Q3333" s="50">
        <v>7.4980758553960134E-3</v>
      </c>
      <c r="R3333" s="50">
        <v>4.2371824652441097E-3</v>
      </c>
      <c r="S3333" s="50">
        <v>1.7218585930294701</v>
      </c>
      <c r="T3333" s="50">
        <v>5.3020890980897293E-3</v>
      </c>
      <c r="U3333" s="50">
        <v>3.0063702729620965</v>
      </c>
      <c r="V3333" s="51">
        <v>86.123894369235657</v>
      </c>
      <c r="X3333" s="49">
        <v>0.05</v>
      </c>
      <c r="Y3333" s="49">
        <v>3.58</v>
      </c>
      <c r="Z3333" s="49">
        <v>0.13</v>
      </c>
      <c r="AA3333" s="49">
        <v>1.01</v>
      </c>
      <c r="AB3333" s="49">
        <v>3.25</v>
      </c>
      <c r="AC3333" s="49">
        <v>0.05</v>
      </c>
      <c r="AD3333" s="49">
        <v>0.5</v>
      </c>
      <c r="AE3333" s="312"/>
      <c r="AF3333" s="161" t="s">
        <v>436</v>
      </c>
      <c r="AG3333" s="318">
        <v>30</v>
      </c>
      <c r="AH3333" s="318">
        <v>15</v>
      </c>
      <c r="AI3333" s="318"/>
      <c r="AJ3333" s="318"/>
      <c r="AK3333" s="318"/>
      <c r="AL3333" s="318"/>
      <c r="AM3333" s="318"/>
      <c r="AN3333" s="318"/>
      <c r="AO3333" s="318"/>
      <c r="AP3333" s="318"/>
      <c r="AQ3333" s="318"/>
      <c r="AR3333" s="318"/>
      <c r="AS3333" s="318"/>
      <c r="AT3333" s="318"/>
      <c r="AU3333" s="318"/>
      <c r="AV3333" s="318"/>
      <c r="AW3333" s="318"/>
      <c r="AX3333" s="318"/>
      <c r="AY3333" s="318"/>
      <c r="AZ3333" s="318"/>
      <c r="BA3333" s="318"/>
      <c r="BB3333" s="318"/>
      <c r="BC3333" s="318"/>
      <c r="BD3333" s="318"/>
      <c r="BE3333" s="497"/>
      <c r="BF3333" s="497"/>
      <c r="BG3333" s="497"/>
      <c r="BH3333" s="497"/>
      <c r="BI3333" s="497"/>
      <c r="BJ3333" s="497"/>
      <c r="BK3333" s="497"/>
      <c r="BL3333" s="497"/>
      <c r="BM3333" s="497"/>
      <c r="BN3333" s="497"/>
      <c r="BO3333" s="497"/>
      <c r="BP3333" s="306"/>
      <c r="BQ3333" s="496"/>
      <c r="BR3333" s="496"/>
      <c r="BS3333" s="496"/>
      <c r="BT3333" s="496"/>
      <c r="BU3333" s="496"/>
      <c r="BV3333" s="496"/>
    </row>
    <row r="3334" spans="1:74" s="52" customFormat="1" ht="12.75">
      <c r="A3334" s="45">
        <v>2670.0804681784898</v>
      </c>
      <c r="B3334" s="46" t="s">
        <v>364</v>
      </c>
      <c r="C3334" s="47" t="s">
        <v>353</v>
      </c>
      <c r="D3334" s="48">
        <v>48.231424782814514</v>
      </c>
      <c r="E3334" s="49">
        <v>40.44</v>
      </c>
      <c r="F3334" s="49">
        <v>6.9900000000000004E-2</v>
      </c>
      <c r="G3334" s="49">
        <v>12.914720000000001</v>
      </c>
      <c r="H3334" s="49">
        <v>0.39650000000000002</v>
      </c>
      <c r="I3334" s="49">
        <v>0.17810000000000001</v>
      </c>
      <c r="J3334" s="49">
        <v>47.45</v>
      </c>
      <c r="K3334" s="49">
        <v>0.21279999999999999</v>
      </c>
      <c r="L3334" s="49">
        <v>101.72242</v>
      </c>
      <c r="M3334" s="47"/>
      <c r="N3334" s="50">
        <v>0.98949736010583778</v>
      </c>
      <c r="O3334" s="50">
        <v>1.3522471779618015E-3</v>
      </c>
      <c r="P3334" s="50">
        <v>0.26426794148564392</v>
      </c>
      <c r="Q3334" s="50">
        <v>7.8035205250035992E-3</v>
      </c>
      <c r="R3334" s="50">
        <v>3.6910773951582976E-3</v>
      </c>
      <c r="S3334" s="50">
        <v>1.7308054549427272</v>
      </c>
      <c r="T3334" s="50">
        <v>5.5786968736441546E-3</v>
      </c>
      <c r="U3334" s="50">
        <v>3.0046037810098207</v>
      </c>
      <c r="V3334" s="51">
        <v>86.753973966133628</v>
      </c>
      <c r="X3334" s="49">
        <v>0.05</v>
      </c>
      <c r="Y3334" s="49">
        <v>5.14</v>
      </c>
      <c r="Z3334" s="49">
        <v>0.14000000000000001</v>
      </c>
      <c r="AA3334" s="49">
        <v>0.96</v>
      </c>
      <c r="AB3334" s="49">
        <v>3.78</v>
      </c>
      <c r="AC3334" s="49">
        <v>0.05</v>
      </c>
      <c r="AD3334" s="49">
        <v>0.48</v>
      </c>
      <c r="AE3334" s="312"/>
      <c r="AF3334" s="161" t="s">
        <v>436</v>
      </c>
      <c r="AG3334" s="318">
        <v>30</v>
      </c>
      <c r="AH3334" s="318">
        <v>15</v>
      </c>
      <c r="AI3334" s="318"/>
      <c r="AJ3334" s="318"/>
      <c r="AK3334" s="318"/>
      <c r="AL3334" s="318"/>
      <c r="AM3334" s="318"/>
      <c r="AN3334" s="318"/>
      <c r="AO3334" s="318"/>
      <c r="AP3334" s="318"/>
      <c r="AQ3334" s="318"/>
      <c r="AR3334" s="318"/>
      <c r="AS3334" s="318"/>
      <c r="AT3334" s="318"/>
      <c r="AU3334" s="318"/>
      <c r="AV3334" s="318"/>
      <c r="AW3334" s="318"/>
      <c r="AX3334" s="318"/>
      <c r="AY3334" s="318"/>
      <c r="AZ3334" s="318"/>
      <c r="BA3334" s="318"/>
      <c r="BB3334" s="318"/>
      <c r="BC3334" s="318"/>
      <c r="BD3334" s="318"/>
      <c r="BE3334" s="497"/>
      <c r="BF3334" s="497"/>
      <c r="BG3334" s="497"/>
      <c r="BH3334" s="497"/>
      <c r="BI3334" s="497"/>
      <c r="BJ3334" s="497"/>
      <c r="BK3334" s="497"/>
      <c r="BL3334" s="497"/>
      <c r="BM3334" s="497"/>
      <c r="BN3334" s="497"/>
      <c r="BO3334" s="497"/>
      <c r="BP3334" s="306"/>
      <c r="BQ3334" s="496"/>
      <c r="BR3334" s="496"/>
      <c r="BS3334" s="496"/>
      <c r="BT3334" s="496"/>
      <c r="BU3334" s="496"/>
      <c r="BV3334" s="496"/>
    </row>
    <row r="3335" spans="1:74" s="52" customFormat="1" ht="12.75">
      <c r="A3335" s="45">
        <v>2670.0804681784898</v>
      </c>
      <c r="B3335" s="46" t="s">
        <v>364</v>
      </c>
      <c r="C3335" s="47" t="s">
        <v>353</v>
      </c>
      <c r="D3335" s="48">
        <v>55.121424782814515</v>
      </c>
      <c r="E3335" s="49">
        <v>40.56</v>
      </c>
      <c r="F3335" s="49">
        <v>8.1299999999999997E-2</v>
      </c>
      <c r="G3335" s="49">
        <v>12.34117</v>
      </c>
      <c r="H3335" s="49">
        <v>0.41139999999999999</v>
      </c>
      <c r="I3335" s="49">
        <v>0.18149999999999999</v>
      </c>
      <c r="J3335" s="49">
        <v>47.64</v>
      </c>
      <c r="K3335" s="49">
        <v>0.2112</v>
      </c>
      <c r="L3335" s="49">
        <v>101.46887</v>
      </c>
      <c r="M3335" s="47"/>
      <c r="N3335" s="50">
        <v>0.99220502695429991</v>
      </c>
      <c r="O3335" s="50">
        <v>1.5724231799563468E-3</v>
      </c>
      <c r="P3335" s="50">
        <v>0.25247350282158593</v>
      </c>
      <c r="Q3335" s="50">
        <v>8.0949031382883986E-3</v>
      </c>
      <c r="R3335" s="50">
        <v>3.7606753661031979E-3</v>
      </c>
      <c r="S3335" s="50">
        <v>1.7373358245900328</v>
      </c>
      <c r="T3335" s="50">
        <v>5.535476839749023E-3</v>
      </c>
      <c r="U3335" s="50">
        <v>3.0021743177592928</v>
      </c>
      <c r="V3335" s="51">
        <v>87.311673568742989</v>
      </c>
      <c r="X3335" s="49">
        <v>0.05</v>
      </c>
      <c r="Y3335" s="49">
        <v>4.24</v>
      </c>
      <c r="Z3335" s="49">
        <v>0.14000000000000001</v>
      </c>
      <c r="AA3335" s="49">
        <v>0.94</v>
      </c>
      <c r="AB3335" s="49">
        <v>3.51</v>
      </c>
      <c r="AC3335" s="49">
        <v>0.05</v>
      </c>
      <c r="AD3335" s="49">
        <v>0.48</v>
      </c>
      <c r="AE3335" s="312"/>
      <c r="AF3335" s="161" t="s">
        <v>436</v>
      </c>
      <c r="AG3335" s="318">
        <v>30</v>
      </c>
      <c r="AH3335" s="318">
        <v>15</v>
      </c>
      <c r="AI3335" s="318"/>
      <c r="AJ3335" s="318"/>
      <c r="AK3335" s="318"/>
      <c r="AL3335" s="318"/>
      <c r="AM3335" s="318"/>
      <c r="AN3335" s="318"/>
      <c r="AO3335" s="318"/>
      <c r="AP3335" s="318"/>
      <c r="AQ3335" s="318"/>
      <c r="AR3335" s="318"/>
      <c r="AS3335" s="318"/>
      <c r="AT3335" s="318"/>
      <c r="AU3335" s="318"/>
      <c r="AV3335" s="318"/>
      <c r="AW3335" s="318"/>
      <c r="AX3335" s="318"/>
      <c r="AY3335" s="318"/>
      <c r="AZ3335" s="318"/>
      <c r="BA3335" s="318"/>
      <c r="BB3335" s="318"/>
      <c r="BC3335" s="318"/>
      <c r="BD3335" s="318"/>
      <c r="BE3335" s="497"/>
      <c r="BF3335" s="497"/>
      <c r="BG3335" s="497"/>
      <c r="BH3335" s="497"/>
      <c r="BI3335" s="497"/>
      <c r="BJ3335" s="497"/>
      <c r="BK3335" s="497"/>
      <c r="BL3335" s="497"/>
      <c r="BM3335" s="497"/>
      <c r="BN3335" s="497"/>
      <c r="BO3335" s="497"/>
      <c r="BP3335" s="306"/>
      <c r="BQ3335" s="496"/>
      <c r="BR3335" s="496"/>
      <c r="BS3335" s="496"/>
      <c r="BT3335" s="496"/>
      <c r="BU3335" s="496"/>
      <c r="BV3335" s="496"/>
    </row>
    <row r="3336" spans="1:74" s="52" customFormat="1" ht="12.75">
      <c r="A3336" s="45">
        <v>2670.0804681784898</v>
      </c>
      <c r="B3336" s="46" t="s">
        <v>364</v>
      </c>
      <c r="C3336" s="47" t="s">
        <v>353</v>
      </c>
      <c r="D3336" s="48">
        <v>62.011424782814515</v>
      </c>
      <c r="E3336" s="49">
        <v>40.630000000000003</v>
      </c>
      <c r="F3336" s="49">
        <v>8.6699999999999999E-2</v>
      </c>
      <c r="G3336" s="49">
        <v>11.7874</v>
      </c>
      <c r="H3336" s="49">
        <v>0.44679999999999997</v>
      </c>
      <c r="I3336" s="49">
        <v>0.16930000000000001</v>
      </c>
      <c r="J3336" s="49">
        <v>48.14</v>
      </c>
      <c r="K3336" s="49">
        <v>0.2172</v>
      </c>
      <c r="L3336" s="49">
        <v>101.56040000000002</v>
      </c>
      <c r="M3336" s="47"/>
      <c r="N3336" s="50">
        <v>0.99053091347057931</v>
      </c>
      <c r="O3336" s="50">
        <v>1.6711511194031326E-3</v>
      </c>
      <c r="P3336" s="50">
        <v>0.24032293928764276</v>
      </c>
      <c r="Q3336" s="50">
        <v>8.7614960294546892E-3</v>
      </c>
      <c r="R3336" s="50">
        <v>3.4959395061969923E-3</v>
      </c>
      <c r="S3336" s="50">
        <v>1.7495882088002699</v>
      </c>
      <c r="T3336" s="50">
        <v>5.673338284358064E-3</v>
      </c>
      <c r="U3336" s="50">
        <v>3.0017741940451841</v>
      </c>
      <c r="V3336" s="51">
        <v>87.9229311560686</v>
      </c>
      <c r="X3336" s="49">
        <v>0.05</v>
      </c>
      <c r="Y3336" s="49">
        <v>4.09</v>
      </c>
      <c r="Z3336" s="49">
        <v>0.14000000000000001</v>
      </c>
      <c r="AA3336" s="49">
        <v>0.87</v>
      </c>
      <c r="AB3336" s="49">
        <v>3.86</v>
      </c>
      <c r="AC3336" s="49">
        <v>0.05</v>
      </c>
      <c r="AD3336" s="49">
        <v>0.47</v>
      </c>
      <c r="AE3336" s="312"/>
      <c r="AF3336" s="161" t="s">
        <v>436</v>
      </c>
      <c r="AG3336" s="318">
        <v>30</v>
      </c>
      <c r="AH3336" s="318">
        <v>15</v>
      </c>
      <c r="AI3336" s="318"/>
      <c r="AJ3336" s="318"/>
      <c r="AK3336" s="318"/>
      <c r="AL3336" s="318"/>
      <c r="AM3336" s="318"/>
      <c r="AN3336" s="318"/>
      <c r="AO3336" s="318"/>
      <c r="AP3336" s="318"/>
      <c r="AQ3336" s="318"/>
      <c r="AR3336" s="318"/>
      <c r="AS3336" s="318"/>
      <c r="AT3336" s="318"/>
      <c r="AU3336" s="318"/>
      <c r="AV3336" s="318"/>
      <c r="AW3336" s="318"/>
      <c r="AX3336" s="318"/>
      <c r="AY3336" s="318"/>
      <c r="AZ3336" s="318"/>
      <c r="BA3336" s="318"/>
      <c r="BB3336" s="318"/>
      <c r="BC3336" s="318"/>
      <c r="BD3336" s="318"/>
      <c r="BE3336" s="497"/>
      <c r="BF3336" s="497"/>
      <c r="BG3336" s="497"/>
      <c r="BH3336" s="497"/>
      <c r="BI3336" s="497"/>
      <c r="BJ3336" s="497"/>
      <c r="BK3336" s="497"/>
      <c r="BL3336" s="497"/>
      <c r="BM3336" s="497"/>
      <c r="BN3336" s="497"/>
      <c r="BO3336" s="497"/>
      <c r="BP3336" s="306"/>
      <c r="BQ3336" s="496"/>
      <c r="BR3336" s="496"/>
      <c r="BS3336" s="496"/>
      <c r="BT3336" s="496"/>
      <c r="BU3336" s="496"/>
      <c r="BV3336" s="496"/>
    </row>
    <row r="3337" spans="1:74" s="52" customFormat="1" ht="12.75">
      <c r="A3337" s="45">
        <v>2670.0804681784898</v>
      </c>
      <c r="B3337" s="46" t="s">
        <v>364</v>
      </c>
      <c r="C3337" s="47" t="s">
        <v>353</v>
      </c>
      <c r="D3337" s="48">
        <v>68.901424782814516</v>
      </c>
      <c r="E3337" s="49">
        <v>40.64</v>
      </c>
      <c r="F3337" s="49">
        <v>9.9299999999999999E-2</v>
      </c>
      <c r="G3337" s="49">
        <v>11.579739999999999</v>
      </c>
      <c r="H3337" s="49">
        <v>0.44280000000000003</v>
      </c>
      <c r="I3337" s="49">
        <v>0.21179999999999999</v>
      </c>
      <c r="J3337" s="49">
        <v>48.47</v>
      </c>
      <c r="K3337" s="49">
        <v>0.2114</v>
      </c>
      <c r="L3337" s="49">
        <v>101.70433999999999</v>
      </c>
      <c r="M3337" s="47"/>
      <c r="N3337" s="50">
        <v>0.98893196847616316</v>
      </c>
      <c r="O3337" s="50">
        <v>1.9104574986609731E-3</v>
      </c>
      <c r="P3337" s="50">
        <v>0.23565004078129198</v>
      </c>
      <c r="Q3337" s="50">
        <v>8.6669086992500789E-3</v>
      </c>
      <c r="R3337" s="50">
        <v>4.3654036975165761E-3</v>
      </c>
      <c r="S3337" s="50">
        <v>1.7583052880919841</v>
      </c>
      <c r="T3337" s="50">
        <v>5.5115702516290357E-3</v>
      </c>
      <c r="U3337" s="50">
        <v>3.0046849421566191</v>
      </c>
      <c r="V3337" s="51">
        <v>88.181779332315799</v>
      </c>
      <c r="X3337" s="49">
        <v>0.05</v>
      </c>
      <c r="Y3337" s="49">
        <v>3.64</v>
      </c>
      <c r="Z3337" s="49">
        <v>0.15</v>
      </c>
      <c r="AA3337" s="49">
        <v>0.86</v>
      </c>
      <c r="AB3337" s="49">
        <v>3.11</v>
      </c>
      <c r="AC3337" s="49">
        <v>0.05</v>
      </c>
      <c r="AD3337" s="49">
        <v>0.48</v>
      </c>
      <c r="AE3337" s="312"/>
      <c r="AF3337" s="161" t="s">
        <v>436</v>
      </c>
      <c r="AG3337" s="318">
        <v>30</v>
      </c>
      <c r="AH3337" s="318">
        <v>15</v>
      </c>
      <c r="AI3337" s="318"/>
      <c r="AJ3337" s="318"/>
      <c r="AK3337" s="318"/>
      <c r="AL3337" s="318"/>
      <c r="AM3337" s="318"/>
      <c r="AN3337" s="318"/>
      <c r="AO3337" s="318"/>
      <c r="AP3337" s="318"/>
      <c r="AQ3337" s="318"/>
      <c r="AR3337" s="318"/>
      <c r="AS3337" s="318"/>
      <c r="AT3337" s="318"/>
      <c r="AU3337" s="318"/>
      <c r="AV3337" s="318"/>
      <c r="AW3337" s="318"/>
      <c r="AX3337" s="318"/>
      <c r="AY3337" s="318"/>
      <c r="AZ3337" s="318"/>
      <c r="BA3337" s="318"/>
      <c r="BB3337" s="318"/>
      <c r="BC3337" s="318"/>
      <c r="BD3337" s="318"/>
      <c r="BE3337" s="497"/>
      <c r="BF3337" s="497"/>
      <c r="BG3337" s="497"/>
      <c r="BH3337" s="497"/>
      <c r="BI3337" s="497"/>
      <c r="BJ3337" s="497"/>
      <c r="BK3337" s="497"/>
      <c r="BL3337" s="497"/>
      <c r="BM3337" s="497"/>
      <c r="BN3337" s="497"/>
      <c r="BO3337" s="497"/>
      <c r="BP3337" s="306"/>
      <c r="BQ3337" s="496"/>
      <c r="BR3337" s="496"/>
      <c r="BS3337" s="496"/>
      <c r="BT3337" s="496"/>
      <c r="BU3337" s="496"/>
      <c r="BV3337" s="496"/>
    </row>
    <row r="3338" spans="1:74" s="52" customFormat="1" ht="12.75">
      <c r="A3338" s="45">
        <v>2670.0804681784898</v>
      </c>
      <c r="B3338" s="46" t="s">
        <v>364</v>
      </c>
      <c r="C3338" s="47" t="s">
        <v>353</v>
      </c>
      <c r="D3338" s="48">
        <v>75.791424782814516</v>
      </c>
      <c r="E3338" s="49">
        <v>40.74</v>
      </c>
      <c r="F3338" s="49">
        <v>0.12089999999999999</v>
      </c>
      <c r="G3338" s="49">
        <v>11.24352</v>
      </c>
      <c r="H3338" s="49">
        <v>0.42530000000000001</v>
      </c>
      <c r="I3338" s="49">
        <v>0.1177</v>
      </c>
      <c r="J3338" s="49">
        <v>48.58</v>
      </c>
      <c r="K3338" s="49">
        <v>0.2203</v>
      </c>
      <c r="L3338" s="49">
        <v>101.51752</v>
      </c>
      <c r="M3338" s="47"/>
      <c r="N3338" s="50">
        <v>0.99070583853180405</v>
      </c>
      <c r="O3338" s="50">
        <v>2.3244778583188666E-3</v>
      </c>
      <c r="P3338" s="50">
        <v>0.22865567707154999</v>
      </c>
      <c r="Q3338" s="50">
        <v>8.3188438591067001E-3</v>
      </c>
      <c r="R3338" s="50">
        <v>2.4242974229985292E-3</v>
      </c>
      <c r="S3338" s="50">
        <v>1.761123263007301</v>
      </c>
      <c r="T3338" s="50">
        <v>5.7397878733971754E-3</v>
      </c>
      <c r="U3338" s="50">
        <v>3.0010179816211338</v>
      </c>
      <c r="V3338" s="51">
        <v>88.508488432263306</v>
      </c>
      <c r="X3338" s="49">
        <v>0.05</v>
      </c>
      <c r="Y3338" s="49">
        <v>3.04</v>
      </c>
      <c r="Z3338" s="49">
        <v>0.15</v>
      </c>
      <c r="AA3338" s="49">
        <v>0.89</v>
      </c>
      <c r="AB3338" s="49">
        <v>5.16</v>
      </c>
      <c r="AC3338" s="49">
        <v>0.05</v>
      </c>
      <c r="AD3338" s="49">
        <v>0.47</v>
      </c>
      <c r="AE3338" s="312"/>
      <c r="AF3338" s="161" t="s">
        <v>436</v>
      </c>
      <c r="AG3338" s="318">
        <v>30</v>
      </c>
      <c r="AH3338" s="318">
        <v>15</v>
      </c>
      <c r="AI3338" s="318"/>
      <c r="AJ3338" s="318"/>
      <c r="AK3338" s="318"/>
      <c r="AL3338" s="318"/>
      <c r="AM3338" s="318"/>
      <c r="AN3338" s="318"/>
      <c r="AO3338" s="318"/>
      <c r="AP3338" s="318"/>
      <c r="AQ3338" s="318"/>
      <c r="AR3338" s="318"/>
      <c r="AS3338" s="318"/>
      <c r="AT3338" s="318"/>
      <c r="AU3338" s="318"/>
      <c r="AV3338" s="318"/>
      <c r="AW3338" s="318"/>
      <c r="AX3338" s="318"/>
      <c r="AY3338" s="318"/>
      <c r="AZ3338" s="318"/>
      <c r="BA3338" s="318"/>
      <c r="BB3338" s="318"/>
      <c r="BC3338" s="318"/>
      <c r="BD3338" s="318"/>
      <c r="BE3338" s="497"/>
      <c r="BF3338" s="497"/>
      <c r="BG3338" s="497"/>
      <c r="BH3338" s="497"/>
      <c r="BI3338" s="497"/>
      <c r="BJ3338" s="497"/>
      <c r="BK3338" s="497"/>
      <c r="BL3338" s="497"/>
      <c r="BM3338" s="497"/>
      <c r="BN3338" s="497"/>
      <c r="BO3338" s="497"/>
      <c r="BP3338" s="306"/>
      <c r="BQ3338" s="496"/>
      <c r="BR3338" s="496"/>
      <c r="BS3338" s="496"/>
      <c r="BT3338" s="496"/>
      <c r="BU3338" s="496"/>
      <c r="BV3338" s="496"/>
    </row>
    <row r="3339" spans="1:74" s="52" customFormat="1" ht="12.75">
      <c r="A3339" s="45">
        <v>2670.0804681784898</v>
      </c>
      <c r="B3339" s="46" t="s">
        <v>364</v>
      </c>
      <c r="C3339" s="47" t="s">
        <v>353</v>
      </c>
      <c r="D3339" s="48">
        <v>82.681424782814517</v>
      </c>
      <c r="E3339" s="49">
        <v>40.810009999999998</v>
      </c>
      <c r="F3339" s="49">
        <v>0.1096</v>
      </c>
      <c r="G3339" s="49">
        <v>10.976520000000001</v>
      </c>
      <c r="H3339" s="49">
        <v>0.44869999999999999</v>
      </c>
      <c r="I3339" s="49">
        <v>0.16120000000000001</v>
      </c>
      <c r="J3339" s="49">
        <v>48.9</v>
      </c>
      <c r="K3339" s="49">
        <v>0.21479999999999999</v>
      </c>
      <c r="L3339" s="49">
        <v>101.70112999999999</v>
      </c>
      <c r="M3339" s="47"/>
      <c r="N3339" s="50">
        <v>0.98971911263612111</v>
      </c>
      <c r="O3339" s="50">
        <v>2.1015088588579194E-3</v>
      </c>
      <c r="P3339" s="50">
        <v>0.22262089425355275</v>
      </c>
      <c r="Q3339" s="50">
        <v>8.7527639803768199E-3</v>
      </c>
      <c r="R3339" s="50">
        <v>3.3112809651065413E-3</v>
      </c>
      <c r="S3339" s="50">
        <v>1.7679202103474987</v>
      </c>
      <c r="T3339" s="50">
        <v>5.5813233061867184E-3</v>
      </c>
      <c r="U3339" s="50">
        <v>3.0017038450259221</v>
      </c>
      <c r="V3339" s="51">
        <v>88.816061434804126</v>
      </c>
      <c r="X3339" s="49">
        <v>0.05</v>
      </c>
      <c r="Y3339" s="49">
        <v>3.36</v>
      </c>
      <c r="Z3339" s="49">
        <v>0.15</v>
      </c>
      <c r="AA3339" s="49">
        <v>0.86</v>
      </c>
      <c r="AB3339" s="49">
        <v>3.86</v>
      </c>
      <c r="AC3339" s="49">
        <v>0.05</v>
      </c>
      <c r="AD3339" s="49">
        <v>0.48</v>
      </c>
      <c r="AE3339" s="312"/>
      <c r="AF3339" s="161" t="s">
        <v>436</v>
      </c>
      <c r="AG3339" s="318">
        <v>30</v>
      </c>
      <c r="AH3339" s="318">
        <v>15</v>
      </c>
      <c r="AI3339" s="318"/>
      <c r="AJ3339" s="318"/>
      <c r="AK3339" s="318"/>
      <c r="AL3339" s="318"/>
      <c r="AM3339" s="318"/>
      <c r="AN3339" s="318"/>
      <c r="AO3339" s="318"/>
      <c r="AP3339" s="318"/>
      <c r="AQ3339" s="318"/>
      <c r="AR3339" s="318"/>
      <c r="AS3339" s="318"/>
      <c r="AT3339" s="318"/>
      <c r="AU3339" s="318"/>
      <c r="AV3339" s="318"/>
      <c r="AW3339" s="318"/>
      <c r="AX3339" s="318"/>
      <c r="AY3339" s="318"/>
      <c r="AZ3339" s="318"/>
      <c r="BA3339" s="318"/>
      <c r="BB3339" s="318"/>
      <c r="BC3339" s="318"/>
      <c r="BD3339" s="318"/>
      <c r="BE3339" s="497"/>
      <c r="BF3339" s="497"/>
      <c r="BG3339" s="497"/>
      <c r="BH3339" s="497"/>
      <c r="BI3339" s="497"/>
      <c r="BJ3339" s="497"/>
      <c r="BK3339" s="497"/>
      <c r="BL3339" s="497"/>
      <c r="BM3339" s="497"/>
      <c r="BN3339" s="497"/>
      <c r="BO3339" s="497"/>
      <c r="BP3339" s="306"/>
      <c r="BQ3339" s="496"/>
      <c r="BR3339" s="496"/>
      <c r="BS3339" s="496"/>
      <c r="BT3339" s="496"/>
      <c r="BU3339" s="496"/>
      <c r="BV3339" s="496"/>
    </row>
    <row r="3340" spans="1:74" s="52" customFormat="1" ht="12.75">
      <c r="A3340" s="45">
        <v>2670.0804681784898</v>
      </c>
      <c r="B3340" s="46" t="s">
        <v>364</v>
      </c>
      <c r="C3340" s="47" t="s">
        <v>353</v>
      </c>
      <c r="D3340" s="48">
        <v>89.571424782814518</v>
      </c>
      <c r="E3340" s="49">
        <v>40.89</v>
      </c>
      <c r="F3340" s="49">
        <v>0.1055</v>
      </c>
      <c r="G3340" s="49">
        <v>10.907299999999999</v>
      </c>
      <c r="H3340" s="49">
        <v>0.436</v>
      </c>
      <c r="I3340" s="49">
        <v>0.14599999999999999</v>
      </c>
      <c r="J3340" s="49">
        <v>48.86</v>
      </c>
      <c r="K3340" s="49">
        <v>0.21329999999999999</v>
      </c>
      <c r="L3340" s="49">
        <v>101.6234</v>
      </c>
      <c r="M3340" s="47"/>
      <c r="N3340" s="50">
        <v>0.99178111590633078</v>
      </c>
      <c r="O3340" s="50">
        <v>2.0231430850356589E-3</v>
      </c>
      <c r="P3340" s="50">
        <v>0.22124424192715886</v>
      </c>
      <c r="Q3340" s="50">
        <v>8.5060730070076283E-3</v>
      </c>
      <c r="R3340" s="50">
        <v>2.999420250470973E-3</v>
      </c>
      <c r="S3340" s="50">
        <v>1.7666915525150884</v>
      </c>
      <c r="T3340" s="50">
        <v>5.5430299754979885E-3</v>
      </c>
      <c r="U3340" s="50">
        <v>3.0003367371912293</v>
      </c>
      <c r="V3340" s="51">
        <v>88.870654548014045</v>
      </c>
      <c r="X3340" s="49">
        <v>0.05</v>
      </c>
      <c r="Y3340" s="49">
        <v>3.39</v>
      </c>
      <c r="Z3340" s="49">
        <v>0.15</v>
      </c>
      <c r="AA3340" s="49">
        <v>0.89</v>
      </c>
      <c r="AB3340" s="49">
        <v>4.32</v>
      </c>
      <c r="AC3340" s="49">
        <v>0.05</v>
      </c>
      <c r="AD3340" s="49">
        <v>0.48</v>
      </c>
      <c r="AE3340" s="312"/>
      <c r="AF3340" s="161" t="s">
        <v>436</v>
      </c>
      <c r="AG3340" s="318">
        <v>30</v>
      </c>
      <c r="AH3340" s="318">
        <v>15</v>
      </c>
      <c r="AI3340" s="318"/>
      <c r="AJ3340" s="318"/>
      <c r="AK3340" s="318"/>
      <c r="AL3340" s="318"/>
      <c r="AM3340" s="318"/>
      <c r="AN3340" s="318"/>
      <c r="AO3340" s="318"/>
      <c r="AP3340" s="318"/>
      <c r="AQ3340" s="318"/>
      <c r="AR3340" s="318"/>
      <c r="AS3340" s="318"/>
      <c r="AT3340" s="318"/>
      <c r="AU3340" s="318"/>
      <c r="AV3340" s="318"/>
      <c r="AW3340" s="318"/>
      <c r="AX3340" s="318"/>
      <c r="AY3340" s="318"/>
      <c r="AZ3340" s="318"/>
      <c r="BA3340" s="318"/>
      <c r="BB3340" s="318"/>
      <c r="BC3340" s="318"/>
      <c r="BD3340" s="318"/>
      <c r="BE3340" s="497"/>
      <c r="BF3340" s="497"/>
      <c r="BG3340" s="497"/>
      <c r="BH3340" s="497"/>
      <c r="BI3340" s="497"/>
      <c r="BJ3340" s="497"/>
      <c r="BK3340" s="497"/>
      <c r="BL3340" s="497"/>
      <c r="BM3340" s="497"/>
      <c r="BN3340" s="497"/>
      <c r="BO3340" s="497"/>
      <c r="BP3340" s="306"/>
      <c r="BQ3340" s="496"/>
      <c r="BR3340" s="496"/>
      <c r="BS3340" s="496"/>
      <c r="BT3340" s="496"/>
      <c r="BU3340" s="496"/>
      <c r="BV3340" s="496"/>
    </row>
    <row r="3341" spans="1:74" s="52" customFormat="1" ht="12.75">
      <c r="A3341" s="45">
        <v>2670.0804681784898</v>
      </c>
      <c r="B3341" s="46" t="s">
        <v>364</v>
      </c>
      <c r="C3341" s="47" t="s">
        <v>353</v>
      </c>
      <c r="D3341" s="48">
        <v>96.461424782814518</v>
      </c>
      <c r="E3341" s="49">
        <v>40.69</v>
      </c>
      <c r="F3341" s="49">
        <v>0.1226</v>
      </c>
      <c r="G3341" s="49">
        <v>10.897410000000001</v>
      </c>
      <c r="H3341" s="49">
        <v>0.43669999999999998</v>
      </c>
      <c r="I3341" s="49">
        <v>0.14269999999999999</v>
      </c>
      <c r="J3341" s="49">
        <v>48.89</v>
      </c>
      <c r="K3341" s="49">
        <v>0.21190000000000001</v>
      </c>
      <c r="L3341" s="49">
        <v>101.45880999999999</v>
      </c>
      <c r="M3341" s="47"/>
      <c r="N3341" s="50">
        <v>0.98891842848695211</v>
      </c>
      <c r="O3341" s="50">
        <v>2.3558013451972417E-3</v>
      </c>
      <c r="P3341" s="50">
        <v>0.22148895041843233</v>
      </c>
      <c r="Q3341" s="50">
        <v>8.5368935192117086E-3</v>
      </c>
      <c r="R3341" s="50">
        <v>2.9375312305155014E-3</v>
      </c>
      <c r="S3341" s="50">
        <v>1.7713376879238192</v>
      </c>
      <c r="T3341" s="50">
        <v>5.5177419313291939E-3</v>
      </c>
      <c r="U3341" s="50">
        <v>3.0029165898853272</v>
      </c>
      <c r="V3341" s="51">
        <v>88.885688992862939</v>
      </c>
      <c r="X3341" s="49">
        <v>0.05</v>
      </c>
      <c r="Y3341" s="49">
        <v>2.91</v>
      </c>
      <c r="Z3341" s="49">
        <v>0.15</v>
      </c>
      <c r="AA3341" s="49">
        <v>0.89</v>
      </c>
      <c r="AB3341" s="49">
        <v>4.41</v>
      </c>
      <c r="AC3341" s="49">
        <v>0.05</v>
      </c>
      <c r="AD3341" s="49">
        <v>0.48</v>
      </c>
      <c r="AE3341" s="312"/>
      <c r="AF3341" s="161" t="s">
        <v>436</v>
      </c>
      <c r="AG3341" s="318">
        <v>30</v>
      </c>
      <c r="AH3341" s="318">
        <v>15</v>
      </c>
      <c r="AI3341" s="318"/>
      <c r="AJ3341" s="318"/>
      <c r="AK3341" s="318"/>
      <c r="AL3341" s="318"/>
      <c r="AM3341" s="318"/>
      <c r="AN3341" s="318"/>
      <c r="AO3341" s="318"/>
      <c r="AP3341" s="318"/>
      <c r="AQ3341" s="318"/>
      <c r="AR3341" s="318"/>
      <c r="AS3341" s="318"/>
      <c r="AT3341" s="318"/>
      <c r="AU3341" s="318"/>
      <c r="AV3341" s="318"/>
      <c r="AW3341" s="318"/>
      <c r="AX3341" s="318"/>
      <c r="AY3341" s="318"/>
      <c r="AZ3341" s="318"/>
      <c r="BA3341" s="318"/>
      <c r="BB3341" s="318"/>
      <c r="BC3341" s="318"/>
      <c r="BD3341" s="318"/>
      <c r="BE3341" s="497"/>
      <c r="BF3341" s="497"/>
      <c r="BG3341" s="497"/>
      <c r="BH3341" s="497"/>
      <c r="BI3341" s="497"/>
      <c r="BJ3341" s="497"/>
      <c r="BK3341" s="497"/>
      <c r="BL3341" s="497"/>
      <c r="BM3341" s="497"/>
      <c r="BN3341" s="497"/>
      <c r="BO3341" s="497"/>
      <c r="BP3341" s="306"/>
      <c r="BQ3341" s="496"/>
      <c r="BR3341" s="496"/>
      <c r="BS3341" s="496"/>
      <c r="BT3341" s="496"/>
      <c r="BU3341" s="496"/>
      <c r="BV3341" s="496"/>
    </row>
    <row r="3342" spans="1:74" s="52" customFormat="1" ht="12.75">
      <c r="A3342" s="45">
        <v>2670.0804681784898</v>
      </c>
      <c r="B3342" s="46" t="s">
        <v>364</v>
      </c>
      <c r="C3342" s="47" t="s">
        <v>353</v>
      </c>
      <c r="D3342" s="48">
        <v>103.35142478281452</v>
      </c>
      <c r="E3342" s="49">
        <v>41.01</v>
      </c>
      <c r="F3342" s="49">
        <v>0.1124</v>
      </c>
      <c r="G3342" s="49">
        <v>10.788629999999999</v>
      </c>
      <c r="H3342" s="49">
        <v>0.46189999999999998</v>
      </c>
      <c r="I3342" s="49">
        <v>0.16750000000000001</v>
      </c>
      <c r="J3342" s="49">
        <v>48.91</v>
      </c>
      <c r="K3342" s="49">
        <v>0.2175</v>
      </c>
      <c r="L3342" s="49">
        <v>101.72192999999999</v>
      </c>
      <c r="M3342" s="47"/>
      <c r="N3342" s="50">
        <v>0.99322123942447949</v>
      </c>
      <c r="O3342" s="50">
        <v>2.1522759614006856E-3</v>
      </c>
      <c r="P3342" s="50">
        <v>0.21851362506817013</v>
      </c>
      <c r="Q3342" s="50">
        <v>8.9980433977588613E-3</v>
      </c>
      <c r="R3342" s="50">
        <v>3.4360286740680963E-3</v>
      </c>
      <c r="S3342" s="50">
        <v>1.7658850799277681</v>
      </c>
      <c r="T3342" s="50">
        <v>5.6438197835472831E-3</v>
      </c>
      <c r="U3342" s="50">
        <v>2.9993914777090347</v>
      </c>
      <c r="V3342" s="51">
        <v>88.988421302733244</v>
      </c>
      <c r="X3342" s="49">
        <v>0.05</v>
      </c>
      <c r="Y3342" s="49">
        <v>3.3</v>
      </c>
      <c r="Z3342" s="49">
        <v>0.15</v>
      </c>
      <c r="AA3342" s="49">
        <v>0.84</v>
      </c>
      <c r="AB3342" s="49">
        <v>3.66</v>
      </c>
      <c r="AC3342" s="49">
        <v>0.05</v>
      </c>
      <c r="AD3342" s="49">
        <v>0.47</v>
      </c>
      <c r="AE3342" s="312"/>
      <c r="AF3342" s="161" t="s">
        <v>436</v>
      </c>
      <c r="AG3342" s="318">
        <v>30</v>
      </c>
      <c r="AH3342" s="318">
        <v>15</v>
      </c>
      <c r="AI3342" s="318"/>
      <c r="AJ3342" s="318"/>
      <c r="AK3342" s="318"/>
      <c r="AL3342" s="318"/>
      <c r="AM3342" s="318"/>
      <c r="AN3342" s="318"/>
      <c r="AO3342" s="318"/>
      <c r="AP3342" s="318"/>
      <c r="AQ3342" s="318"/>
      <c r="AR3342" s="318"/>
      <c r="AS3342" s="318"/>
      <c r="AT3342" s="318"/>
      <c r="AU3342" s="318"/>
      <c r="AV3342" s="318"/>
      <c r="AW3342" s="318"/>
      <c r="AX3342" s="318"/>
      <c r="AY3342" s="318"/>
      <c r="AZ3342" s="318"/>
      <c r="BA3342" s="318"/>
      <c r="BB3342" s="318"/>
      <c r="BC3342" s="318"/>
      <c r="BD3342" s="318"/>
      <c r="BE3342" s="497"/>
      <c r="BF3342" s="497"/>
      <c r="BG3342" s="497"/>
      <c r="BH3342" s="497"/>
      <c r="BI3342" s="497"/>
      <c r="BJ3342" s="497"/>
      <c r="BK3342" s="497"/>
      <c r="BL3342" s="497"/>
      <c r="BM3342" s="497"/>
      <c r="BN3342" s="497"/>
      <c r="BO3342" s="497"/>
      <c r="BP3342" s="306"/>
      <c r="BQ3342" s="496"/>
      <c r="BR3342" s="496"/>
      <c r="BS3342" s="496"/>
      <c r="BT3342" s="496"/>
      <c r="BU3342" s="496"/>
      <c r="BV3342" s="496"/>
    </row>
    <row r="3343" spans="1:74" s="52" customFormat="1" ht="12.75">
      <c r="A3343" s="45">
        <v>2670.0804681784898</v>
      </c>
      <c r="B3343" s="46" t="s">
        <v>364</v>
      </c>
      <c r="C3343" s="47" t="s">
        <v>353</v>
      </c>
      <c r="D3343" s="48">
        <v>110.24142478281452</v>
      </c>
      <c r="E3343" s="49">
        <v>40.71</v>
      </c>
      <c r="F3343" s="49">
        <v>0.1231</v>
      </c>
      <c r="G3343" s="49">
        <v>10.71941</v>
      </c>
      <c r="H3343" s="49">
        <v>0.46510000000000001</v>
      </c>
      <c r="I3343" s="49">
        <v>0.16930000000000001</v>
      </c>
      <c r="J3343" s="49">
        <v>48.82</v>
      </c>
      <c r="K3343" s="49">
        <v>0.21709999999999999</v>
      </c>
      <c r="L3343" s="49">
        <v>101.27491000000001</v>
      </c>
      <c r="M3343" s="47"/>
      <c r="N3343" s="50">
        <v>0.99059147555737348</v>
      </c>
      <c r="O3343" s="50">
        <v>2.3682467609792758E-3</v>
      </c>
      <c r="P3343" s="50">
        <v>0.21813249171354951</v>
      </c>
      <c r="Q3343" s="50">
        <v>9.1029826692641327E-3</v>
      </c>
      <c r="R3343" s="50">
        <v>3.4892828939073993E-3</v>
      </c>
      <c r="S3343" s="50">
        <v>1.7709235147301894</v>
      </c>
      <c r="T3343" s="50">
        <v>5.6599286302381679E-3</v>
      </c>
      <c r="U3343" s="50">
        <v>3.0014975253667311</v>
      </c>
      <c r="V3343" s="51">
        <v>89.03336602856389</v>
      </c>
      <c r="X3343" s="49">
        <v>0.05</v>
      </c>
      <c r="Y3343" s="49">
        <v>2.93</v>
      </c>
      <c r="Z3343" s="49">
        <v>0.15</v>
      </c>
      <c r="AA3343" s="49">
        <v>0.84</v>
      </c>
      <c r="AB3343" s="49">
        <v>3.78</v>
      </c>
      <c r="AC3343" s="49">
        <v>0.05</v>
      </c>
      <c r="AD3343" s="49">
        <v>0.47</v>
      </c>
      <c r="AE3343" s="312"/>
      <c r="AF3343" s="161" t="s">
        <v>436</v>
      </c>
      <c r="AG3343" s="318">
        <v>30</v>
      </c>
      <c r="AH3343" s="318">
        <v>15</v>
      </c>
      <c r="AI3343" s="318"/>
      <c r="AJ3343" s="318"/>
      <c r="AK3343" s="318"/>
      <c r="AL3343" s="318"/>
      <c r="AM3343" s="318"/>
      <c r="AN3343" s="318"/>
      <c r="AO3343" s="318"/>
      <c r="AP3343" s="318"/>
      <c r="AQ3343" s="318"/>
      <c r="AR3343" s="318"/>
      <c r="AS3343" s="318"/>
      <c r="AT3343" s="318"/>
      <c r="AU3343" s="318"/>
      <c r="AV3343" s="318"/>
      <c r="AW3343" s="318"/>
      <c r="AX3343" s="318"/>
      <c r="AY3343" s="318"/>
      <c r="AZ3343" s="318"/>
      <c r="BA3343" s="318"/>
      <c r="BB3343" s="318"/>
      <c r="BC3343" s="318"/>
      <c r="BD3343" s="318"/>
      <c r="BE3343" s="497"/>
      <c r="BF3343" s="497"/>
      <c r="BG3343" s="497"/>
      <c r="BH3343" s="497"/>
      <c r="BI3343" s="497"/>
      <c r="BJ3343" s="497"/>
      <c r="BK3343" s="497"/>
      <c r="BL3343" s="497"/>
      <c r="BM3343" s="497"/>
      <c r="BN3343" s="497"/>
      <c r="BO3343" s="497"/>
      <c r="BP3343" s="306"/>
      <c r="BQ3343" s="496"/>
      <c r="BR3343" s="496"/>
      <c r="BS3343" s="496"/>
      <c r="BT3343" s="496"/>
      <c r="BU3343" s="496"/>
      <c r="BV3343" s="496"/>
    </row>
    <row r="3344" spans="1:74" s="52" customFormat="1" ht="12.75">
      <c r="A3344" s="45">
        <v>2670.0804681784898</v>
      </c>
      <c r="B3344" s="46" t="s">
        <v>364</v>
      </c>
      <c r="C3344" s="47" t="s">
        <v>353</v>
      </c>
      <c r="D3344" s="48">
        <v>117.13142478281452</v>
      </c>
      <c r="E3344" s="49">
        <v>40.630000000000003</v>
      </c>
      <c r="F3344" s="49">
        <v>8.5999999999999993E-2</v>
      </c>
      <c r="G3344" s="49">
        <v>10.897410000000001</v>
      </c>
      <c r="H3344" s="49">
        <v>0.47470000000000001</v>
      </c>
      <c r="I3344" s="49">
        <v>0.14860000000000001</v>
      </c>
      <c r="J3344" s="49">
        <v>49.24</v>
      </c>
      <c r="K3344" s="49">
        <v>0.21099999999999999</v>
      </c>
      <c r="L3344" s="49">
        <v>101.75301</v>
      </c>
      <c r="M3344" s="47"/>
      <c r="N3344" s="50">
        <v>0.98546360350111117</v>
      </c>
      <c r="O3344" s="50">
        <v>1.6491783806607337E-3</v>
      </c>
      <c r="P3344" s="50">
        <v>0.22104110936977475</v>
      </c>
      <c r="Q3344" s="50">
        <v>9.2609788149328326E-3</v>
      </c>
      <c r="R3344" s="50">
        <v>3.052799734643858E-3</v>
      </c>
      <c r="S3344" s="50">
        <v>1.7804113591155177</v>
      </c>
      <c r="T3344" s="50">
        <v>5.4831972513779996E-3</v>
      </c>
      <c r="U3344" s="50">
        <v>3.0078422448119095</v>
      </c>
      <c r="V3344" s="51">
        <v>88.955965087841463</v>
      </c>
      <c r="X3344" s="49">
        <v>0.05</v>
      </c>
      <c r="Y3344" s="49">
        <v>4.16</v>
      </c>
      <c r="Z3344" s="49">
        <v>0.15</v>
      </c>
      <c r="AA3344" s="49">
        <v>0.83</v>
      </c>
      <c r="AB3344" s="49">
        <v>4.43</v>
      </c>
      <c r="AC3344" s="49">
        <v>0.05</v>
      </c>
      <c r="AD3344" s="49">
        <v>0.48</v>
      </c>
      <c r="AE3344" s="312"/>
      <c r="AF3344" s="161" t="s">
        <v>436</v>
      </c>
      <c r="AG3344" s="318">
        <v>30</v>
      </c>
      <c r="AH3344" s="318">
        <v>15</v>
      </c>
      <c r="AI3344" s="318"/>
      <c r="AJ3344" s="318"/>
      <c r="AK3344" s="318"/>
      <c r="AL3344" s="318"/>
      <c r="AM3344" s="318"/>
      <c r="AN3344" s="318"/>
      <c r="AO3344" s="318"/>
      <c r="AP3344" s="318"/>
      <c r="AQ3344" s="318"/>
      <c r="AR3344" s="318"/>
      <c r="AS3344" s="318"/>
      <c r="AT3344" s="318"/>
      <c r="AU3344" s="318"/>
      <c r="AV3344" s="318"/>
      <c r="AW3344" s="318"/>
      <c r="AX3344" s="318"/>
      <c r="AY3344" s="318"/>
      <c r="AZ3344" s="318"/>
      <c r="BA3344" s="318"/>
      <c r="BB3344" s="318"/>
      <c r="BC3344" s="318"/>
      <c r="BD3344" s="318"/>
      <c r="BE3344" s="497"/>
      <c r="BF3344" s="497"/>
      <c r="BG3344" s="497"/>
      <c r="BH3344" s="497"/>
      <c r="BI3344" s="497"/>
      <c r="BJ3344" s="497"/>
      <c r="BK3344" s="497"/>
      <c r="BL3344" s="497"/>
      <c r="BM3344" s="497"/>
      <c r="BN3344" s="497"/>
      <c r="BO3344" s="497"/>
      <c r="BP3344" s="306"/>
      <c r="BQ3344" s="496"/>
      <c r="BR3344" s="496"/>
      <c r="BS3344" s="496"/>
      <c r="BT3344" s="496"/>
      <c r="BU3344" s="496"/>
      <c r="BV3344" s="496"/>
    </row>
    <row r="3345" spans="1:74" s="52" customFormat="1" ht="12.75">
      <c r="A3345" s="45">
        <v>2670.0804681784898</v>
      </c>
      <c r="B3345" s="46" t="s">
        <v>364</v>
      </c>
      <c r="C3345" s="47" t="s">
        <v>353</v>
      </c>
      <c r="D3345" s="48">
        <v>124.02142478281452</v>
      </c>
      <c r="E3345" s="49">
        <v>40.770000000000003</v>
      </c>
      <c r="F3345" s="49">
        <v>8.6300000000000002E-2</v>
      </c>
      <c r="G3345" s="49">
        <v>10.6403</v>
      </c>
      <c r="H3345" s="49">
        <v>0.43369999999999997</v>
      </c>
      <c r="I3345" s="49">
        <v>0.1348</v>
      </c>
      <c r="J3345" s="49">
        <v>48.9</v>
      </c>
      <c r="K3345" s="49">
        <v>0.21279999999999999</v>
      </c>
      <c r="L3345" s="49">
        <v>101.24570000000001</v>
      </c>
      <c r="M3345" s="47"/>
      <c r="N3345" s="50">
        <v>0.99174915398209229</v>
      </c>
      <c r="O3345" s="50">
        <v>1.6597678118801882E-3</v>
      </c>
      <c r="P3345" s="50">
        <v>0.21645668058808826</v>
      </c>
      <c r="Q3345" s="50">
        <v>8.4858322397304269E-3</v>
      </c>
      <c r="R3345" s="50">
        <v>2.7773893038928422E-3</v>
      </c>
      <c r="S3345" s="50">
        <v>1.7732849651194174</v>
      </c>
      <c r="T3345" s="50">
        <v>5.5461345102361713E-3</v>
      </c>
      <c r="U3345" s="50">
        <v>3.001723151154537</v>
      </c>
      <c r="V3345" s="51">
        <v>89.121367537586949</v>
      </c>
      <c r="X3345" s="49">
        <v>0.05</v>
      </c>
      <c r="Y3345" s="49">
        <v>4.2300000000000004</v>
      </c>
      <c r="Z3345" s="49">
        <v>0.15</v>
      </c>
      <c r="AA3345" s="49">
        <v>0.89</v>
      </c>
      <c r="AB3345" s="49">
        <v>4.6399999999999997</v>
      </c>
      <c r="AC3345" s="49">
        <v>0.05</v>
      </c>
      <c r="AD3345" s="49">
        <v>0.48</v>
      </c>
      <c r="AE3345" s="312"/>
      <c r="AF3345" s="161" t="s">
        <v>436</v>
      </c>
      <c r="AG3345" s="318">
        <v>30</v>
      </c>
      <c r="AH3345" s="318">
        <v>15</v>
      </c>
      <c r="AI3345" s="318"/>
      <c r="AJ3345" s="318"/>
      <c r="AK3345" s="318"/>
      <c r="AL3345" s="318"/>
      <c r="AM3345" s="318"/>
      <c r="AN3345" s="318"/>
      <c r="AO3345" s="318"/>
      <c r="AP3345" s="318"/>
      <c r="AQ3345" s="318"/>
      <c r="AR3345" s="318"/>
      <c r="AS3345" s="318"/>
      <c r="AT3345" s="318"/>
      <c r="AU3345" s="318"/>
      <c r="AV3345" s="318"/>
      <c r="AW3345" s="318"/>
      <c r="AX3345" s="318"/>
      <c r="AY3345" s="318"/>
      <c r="AZ3345" s="318"/>
      <c r="BA3345" s="318"/>
      <c r="BB3345" s="318"/>
      <c r="BC3345" s="318"/>
      <c r="BD3345" s="318"/>
      <c r="BE3345" s="497"/>
      <c r="BF3345" s="497"/>
      <c r="BG3345" s="497"/>
      <c r="BH3345" s="497"/>
      <c r="BI3345" s="497"/>
      <c r="BJ3345" s="497"/>
      <c r="BK3345" s="497"/>
      <c r="BL3345" s="497"/>
      <c r="BM3345" s="497"/>
      <c r="BN3345" s="497"/>
      <c r="BO3345" s="497"/>
      <c r="BP3345" s="306"/>
      <c r="BQ3345" s="496"/>
      <c r="BR3345" s="496"/>
      <c r="BS3345" s="496"/>
      <c r="BT3345" s="496"/>
      <c r="BU3345" s="496"/>
      <c r="BV3345" s="496"/>
    </row>
    <row r="3346" spans="1:74" s="52" customFormat="1" ht="12.75">
      <c r="A3346" s="45">
        <v>2670.0804681784898</v>
      </c>
      <c r="B3346" s="46" t="s">
        <v>364</v>
      </c>
      <c r="C3346" s="47" t="s">
        <v>353</v>
      </c>
      <c r="D3346" s="48">
        <v>130.91142478281452</v>
      </c>
      <c r="E3346" s="49">
        <v>40.869999999999997</v>
      </c>
      <c r="F3346" s="49">
        <v>0.11550000000000001</v>
      </c>
      <c r="G3346" s="49">
        <v>10.709519999999999</v>
      </c>
      <c r="H3346" s="49">
        <v>0.46960000000000002</v>
      </c>
      <c r="I3346" s="49">
        <v>0.1008</v>
      </c>
      <c r="J3346" s="49">
        <v>48.99</v>
      </c>
      <c r="K3346" s="49">
        <v>0.21210000000000001</v>
      </c>
      <c r="L3346" s="49">
        <v>101.51281999999999</v>
      </c>
      <c r="M3346" s="47"/>
      <c r="N3346" s="50">
        <v>0.99172904353978453</v>
      </c>
      <c r="O3346" s="50">
        <v>2.2158777344871514E-3</v>
      </c>
      <c r="P3346" s="50">
        <v>0.21732735508039128</v>
      </c>
      <c r="Q3346" s="50">
        <v>9.1655889178372911E-3</v>
      </c>
      <c r="R3346" s="50">
        <v>2.0717372067013185E-3</v>
      </c>
      <c r="S3346" s="50">
        <v>1.7721659153250471</v>
      </c>
      <c r="T3346" s="50">
        <v>5.5142532818022545E-3</v>
      </c>
      <c r="U3346" s="50">
        <v>3.0012490283580586</v>
      </c>
      <c r="V3346" s="51">
        <v>89.076245780107499</v>
      </c>
      <c r="X3346" s="49">
        <v>0.05</v>
      </c>
      <c r="Y3346" s="49">
        <v>3.16</v>
      </c>
      <c r="Z3346" s="49">
        <v>0.15</v>
      </c>
      <c r="AA3346" s="49">
        <v>0.83</v>
      </c>
      <c r="AB3346" s="49">
        <v>6.32</v>
      </c>
      <c r="AC3346" s="49">
        <v>0.05</v>
      </c>
      <c r="AD3346" s="49">
        <v>0.48</v>
      </c>
      <c r="AE3346" s="312"/>
      <c r="AF3346" s="161" t="s">
        <v>436</v>
      </c>
      <c r="AG3346" s="318">
        <v>30</v>
      </c>
      <c r="AH3346" s="318">
        <v>15</v>
      </c>
      <c r="AI3346" s="318"/>
      <c r="AJ3346" s="318"/>
      <c r="AK3346" s="318"/>
      <c r="AL3346" s="318"/>
      <c r="AM3346" s="318"/>
      <c r="AN3346" s="318"/>
      <c r="AO3346" s="318"/>
      <c r="AP3346" s="318"/>
      <c r="AQ3346" s="318"/>
      <c r="AR3346" s="318"/>
      <c r="AS3346" s="318"/>
      <c r="AT3346" s="318"/>
      <c r="AU3346" s="318"/>
      <c r="AV3346" s="318"/>
      <c r="AW3346" s="318"/>
      <c r="AX3346" s="318"/>
      <c r="AY3346" s="318"/>
      <c r="AZ3346" s="318"/>
      <c r="BA3346" s="318"/>
      <c r="BB3346" s="318"/>
      <c r="BC3346" s="318"/>
      <c r="BD3346" s="318"/>
      <c r="BE3346" s="497"/>
      <c r="BF3346" s="497"/>
      <c r="BG3346" s="497"/>
      <c r="BH3346" s="497"/>
      <c r="BI3346" s="497"/>
      <c r="BJ3346" s="497"/>
      <c r="BK3346" s="497"/>
      <c r="BL3346" s="497"/>
      <c r="BM3346" s="497"/>
      <c r="BN3346" s="497"/>
      <c r="BO3346" s="497"/>
      <c r="BP3346" s="306"/>
      <c r="BQ3346" s="496"/>
      <c r="BR3346" s="496"/>
      <c r="BS3346" s="496"/>
      <c r="BT3346" s="496"/>
      <c r="BU3346" s="496"/>
      <c r="BV3346" s="496"/>
    </row>
    <row r="3347" spans="1:74" s="52" customFormat="1" ht="12.75">
      <c r="A3347" s="45">
        <v>2670.0804681784898</v>
      </c>
      <c r="B3347" s="46" t="s">
        <v>364</v>
      </c>
      <c r="C3347" s="47" t="s">
        <v>353</v>
      </c>
      <c r="D3347" s="48">
        <v>137.80142478281451</v>
      </c>
      <c r="E3347" s="49">
        <v>40.630000000000003</v>
      </c>
      <c r="F3347" s="49">
        <v>9.3299989999999999E-2</v>
      </c>
      <c r="G3347" s="49">
        <v>10.580970000000001</v>
      </c>
      <c r="H3347" s="49">
        <v>0.44019999999999998</v>
      </c>
      <c r="I3347" s="49">
        <v>8.7499999999999994E-2</v>
      </c>
      <c r="J3347" s="49">
        <v>48.98</v>
      </c>
      <c r="K3347" s="49">
        <v>0.21879999999999999</v>
      </c>
      <c r="L3347" s="49">
        <v>101.09076999</v>
      </c>
      <c r="M3347" s="47"/>
      <c r="N3347" s="50">
        <v>0.98967843695453961</v>
      </c>
      <c r="O3347" s="50">
        <v>1.7968188620194063E-3</v>
      </c>
      <c r="P3347" s="50">
        <v>0.21554043882597293</v>
      </c>
      <c r="Q3347" s="50">
        <v>8.6246447656226216E-3</v>
      </c>
      <c r="R3347" s="50">
        <v>1.805265480792259E-3</v>
      </c>
      <c r="S3347" s="50">
        <v>1.7785849455784746</v>
      </c>
      <c r="T3347" s="50">
        <v>5.7102122422041466E-3</v>
      </c>
      <c r="U3347" s="50">
        <v>3.0031284741938902</v>
      </c>
      <c r="V3347" s="51">
        <v>89.191229372452682</v>
      </c>
      <c r="X3347" s="49">
        <v>0.05</v>
      </c>
      <c r="Y3347" s="49">
        <v>3.8</v>
      </c>
      <c r="Z3347" s="49">
        <v>0.15</v>
      </c>
      <c r="AA3347" s="49">
        <v>0.88</v>
      </c>
      <c r="AB3347" s="49">
        <v>7.42</v>
      </c>
      <c r="AC3347" s="49">
        <v>0.05</v>
      </c>
      <c r="AD3347" s="49">
        <v>0.47</v>
      </c>
      <c r="AE3347" s="312"/>
      <c r="AF3347" s="161" t="s">
        <v>436</v>
      </c>
      <c r="AG3347" s="318">
        <v>30</v>
      </c>
      <c r="AH3347" s="318">
        <v>15</v>
      </c>
      <c r="AI3347" s="318"/>
      <c r="AJ3347" s="318"/>
      <c r="AK3347" s="318"/>
      <c r="AL3347" s="318"/>
      <c r="AM3347" s="318"/>
      <c r="AN3347" s="318"/>
      <c r="AO3347" s="318"/>
      <c r="AP3347" s="318"/>
      <c r="AQ3347" s="318"/>
      <c r="AR3347" s="318"/>
      <c r="AS3347" s="318"/>
      <c r="AT3347" s="318"/>
      <c r="AU3347" s="318"/>
      <c r="AV3347" s="318"/>
      <c r="AW3347" s="318"/>
      <c r="AX3347" s="318"/>
      <c r="AY3347" s="318"/>
      <c r="AZ3347" s="318"/>
      <c r="BA3347" s="318"/>
      <c r="BB3347" s="318"/>
      <c r="BC3347" s="318"/>
      <c r="BD3347" s="318"/>
      <c r="BE3347" s="497"/>
      <c r="BF3347" s="497"/>
      <c r="BG3347" s="497"/>
      <c r="BH3347" s="497"/>
      <c r="BI3347" s="497"/>
      <c r="BJ3347" s="497"/>
      <c r="BK3347" s="497"/>
      <c r="BL3347" s="497"/>
      <c r="BM3347" s="497"/>
      <c r="BN3347" s="497"/>
      <c r="BO3347" s="497"/>
      <c r="BP3347" s="306"/>
      <c r="BQ3347" s="496"/>
      <c r="BR3347" s="496"/>
      <c r="BS3347" s="496"/>
      <c r="BT3347" s="496"/>
      <c r="BU3347" s="496"/>
      <c r="BV3347" s="496"/>
    </row>
    <row r="3348" spans="1:74" s="52" customFormat="1" ht="12.75">
      <c r="A3348" s="45">
        <v>2670.0804681784898</v>
      </c>
      <c r="B3348" s="46" t="s">
        <v>364</v>
      </c>
      <c r="C3348" s="47" t="s">
        <v>353</v>
      </c>
      <c r="D3348" s="48">
        <v>144.69142478281449</v>
      </c>
      <c r="E3348" s="49">
        <v>40.810009999999998</v>
      </c>
      <c r="F3348" s="49">
        <v>0.10349999999999999</v>
      </c>
      <c r="G3348" s="49">
        <v>10.7293</v>
      </c>
      <c r="H3348" s="49">
        <v>0.46889999999999998</v>
      </c>
      <c r="I3348" s="49">
        <v>0.15329999999999999</v>
      </c>
      <c r="J3348" s="49">
        <v>49.17</v>
      </c>
      <c r="K3348" s="49">
        <v>0.2135</v>
      </c>
      <c r="L3348" s="49">
        <v>101.68830999999999</v>
      </c>
      <c r="M3348" s="47"/>
      <c r="N3348" s="50">
        <v>0.9893434969094681</v>
      </c>
      <c r="O3348" s="50">
        <v>1.9837921486712679E-3</v>
      </c>
      <c r="P3348" s="50">
        <v>0.21752430259980585</v>
      </c>
      <c r="Q3348" s="50">
        <v>9.1433327962020979E-3</v>
      </c>
      <c r="R3348" s="50">
        <v>3.1478084461174565E-3</v>
      </c>
      <c r="S3348" s="50">
        <v>1.7770070716482542</v>
      </c>
      <c r="T3348" s="50">
        <v>5.545438957449144E-3</v>
      </c>
      <c r="U3348" s="50">
        <v>3.0046868640889515</v>
      </c>
      <c r="V3348" s="51">
        <v>89.093964356323411</v>
      </c>
      <c r="X3348" s="49">
        <v>0.05</v>
      </c>
      <c r="Y3348" s="49">
        <v>3.57</v>
      </c>
      <c r="Z3348" s="49">
        <v>0.15</v>
      </c>
      <c r="AA3348" s="49">
        <v>0.84</v>
      </c>
      <c r="AB3348" s="49">
        <v>4.25</v>
      </c>
      <c r="AC3348" s="49">
        <v>0.05</v>
      </c>
      <c r="AD3348" s="49">
        <v>0.48</v>
      </c>
      <c r="AE3348" s="312"/>
      <c r="AF3348" s="161" t="s">
        <v>436</v>
      </c>
      <c r="AG3348" s="318">
        <v>30</v>
      </c>
      <c r="AH3348" s="318">
        <v>15</v>
      </c>
      <c r="AI3348" s="318"/>
      <c r="AJ3348" s="318"/>
      <c r="AK3348" s="318"/>
      <c r="AL3348" s="318"/>
      <c r="AM3348" s="318"/>
      <c r="AN3348" s="318"/>
      <c r="AO3348" s="318"/>
      <c r="AP3348" s="318"/>
      <c r="AQ3348" s="318"/>
      <c r="AR3348" s="318"/>
      <c r="AS3348" s="318"/>
      <c r="AT3348" s="318"/>
      <c r="AU3348" s="318"/>
      <c r="AV3348" s="318"/>
      <c r="AW3348" s="318"/>
      <c r="AX3348" s="318"/>
      <c r="AY3348" s="318"/>
      <c r="AZ3348" s="318"/>
      <c r="BA3348" s="318"/>
      <c r="BB3348" s="318"/>
      <c r="BC3348" s="318"/>
      <c r="BD3348" s="318"/>
      <c r="BE3348" s="497"/>
      <c r="BF3348" s="497"/>
      <c r="BG3348" s="497"/>
      <c r="BH3348" s="497"/>
      <c r="BI3348" s="497"/>
      <c r="BJ3348" s="497"/>
      <c r="BK3348" s="497"/>
      <c r="BL3348" s="497"/>
      <c r="BM3348" s="497"/>
      <c r="BN3348" s="497"/>
      <c r="BO3348" s="497"/>
      <c r="BP3348" s="306"/>
      <c r="BQ3348" s="496"/>
      <c r="BR3348" s="496"/>
      <c r="BS3348" s="496"/>
      <c r="BT3348" s="496"/>
      <c r="BU3348" s="496"/>
      <c r="BV3348" s="496"/>
    </row>
    <row r="3349" spans="1:74" s="52" customFormat="1" ht="12.75">
      <c r="A3349" s="45">
        <v>2670.0804681784898</v>
      </c>
      <c r="B3349" s="46" t="s">
        <v>364</v>
      </c>
      <c r="C3349" s="47" t="s">
        <v>353</v>
      </c>
      <c r="D3349" s="48">
        <v>151.58142478281448</v>
      </c>
      <c r="E3349" s="49">
        <v>40.9</v>
      </c>
      <c r="F3349" s="49">
        <v>7.9399999999999998E-2</v>
      </c>
      <c r="G3349" s="49">
        <v>10.68975</v>
      </c>
      <c r="H3349" s="49">
        <v>0.45579999999999998</v>
      </c>
      <c r="I3349" s="49">
        <v>0.15989999999999999</v>
      </c>
      <c r="J3349" s="49">
        <v>49.25</v>
      </c>
      <c r="K3349" s="49">
        <v>0.215</v>
      </c>
      <c r="L3349" s="49">
        <v>101.80014999999999</v>
      </c>
      <c r="M3349" s="47"/>
      <c r="N3349" s="50">
        <v>0.9900787380886038</v>
      </c>
      <c r="O3349" s="50">
        <v>1.5196456933710635E-3</v>
      </c>
      <c r="P3349" s="50">
        <v>0.21640633434497833</v>
      </c>
      <c r="Q3349" s="50">
        <v>8.8749239323743321E-3</v>
      </c>
      <c r="R3349" s="50">
        <v>3.2785410753588366E-3</v>
      </c>
      <c r="S3349" s="50">
        <v>1.777301905606314</v>
      </c>
      <c r="T3349" s="50">
        <v>5.5762538168927997E-3</v>
      </c>
      <c r="U3349" s="50">
        <v>3.0041920975616603</v>
      </c>
      <c r="V3349" s="51">
        <v>89.145536442671016</v>
      </c>
      <c r="X3349" s="49">
        <v>0.05</v>
      </c>
      <c r="Y3349" s="49">
        <v>4.5</v>
      </c>
      <c r="Z3349" s="49">
        <v>0.15</v>
      </c>
      <c r="AA3349" s="49">
        <v>0.85</v>
      </c>
      <c r="AB3349" s="49">
        <v>3.97</v>
      </c>
      <c r="AC3349" s="49">
        <v>0.05</v>
      </c>
      <c r="AD3349" s="49">
        <v>0.47</v>
      </c>
      <c r="AE3349" s="312"/>
      <c r="AF3349" s="161" t="s">
        <v>436</v>
      </c>
      <c r="AG3349" s="318">
        <v>30</v>
      </c>
      <c r="AH3349" s="318">
        <v>15</v>
      </c>
      <c r="AI3349" s="318"/>
      <c r="AJ3349" s="318"/>
      <c r="AK3349" s="318"/>
      <c r="AL3349" s="318"/>
      <c r="AM3349" s="318"/>
      <c r="AN3349" s="318"/>
      <c r="AO3349" s="318"/>
      <c r="AP3349" s="318"/>
      <c r="AQ3349" s="318"/>
      <c r="AR3349" s="318"/>
      <c r="AS3349" s="318"/>
      <c r="AT3349" s="318"/>
      <c r="AU3349" s="318"/>
      <c r="AV3349" s="318"/>
      <c r="AW3349" s="318"/>
      <c r="AX3349" s="318"/>
      <c r="AY3349" s="318"/>
      <c r="AZ3349" s="318"/>
      <c r="BA3349" s="318"/>
      <c r="BB3349" s="318"/>
      <c r="BC3349" s="318"/>
      <c r="BD3349" s="318"/>
      <c r="BE3349" s="497"/>
      <c r="BF3349" s="497"/>
      <c r="BG3349" s="497"/>
      <c r="BH3349" s="497"/>
      <c r="BI3349" s="497"/>
      <c r="BJ3349" s="497"/>
      <c r="BK3349" s="497"/>
      <c r="BL3349" s="497"/>
      <c r="BM3349" s="497"/>
      <c r="BN3349" s="497"/>
      <c r="BO3349" s="497"/>
      <c r="BP3349" s="306"/>
      <c r="BQ3349" s="496"/>
      <c r="BR3349" s="496"/>
      <c r="BS3349" s="496"/>
      <c r="BT3349" s="496"/>
      <c r="BU3349" s="496"/>
      <c r="BV3349" s="496"/>
    </row>
    <row r="3350" spans="1:74" s="52" customFormat="1" ht="12.75">
      <c r="A3350" s="45">
        <v>2670.0804681784898</v>
      </c>
      <c r="B3350" s="46" t="s">
        <v>364</v>
      </c>
      <c r="C3350" s="47" t="s">
        <v>353</v>
      </c>
      <c r="D3350" s="48">
        <v>158.47142478281447</v>
      </c>
      <c r="E3350" s="49">
        <v>40.79</v>
      </c>
      <c r="F3350" s="49">
        <v>0.10290000000000001</v>
      </c>
      <c r="G3350" s="49">
        <v>10.60075</v>
      </c>
      <c r="H3350" s="49">
        <v>0.4385</v>
      </c>
      <c r="I3350" s="49">
        <v>0.14000000000000001</v>
      </c>
      <c r="J3350" s="49">
        <v>49.04</v>
      </c>
      <c r="K3350" s="49">
        <v>0.22620000000000001</v>
      </c>
      <c r="L3350" s="49">
        <v>101.41595</v>
      </c>
      <c r="M3350" s="47"/>
      <c r="N3350" s="50">
        <v>0.99027548693098988</v>
      </c>
      <c r="O3350" s="50">
        <v>1.9751183017590549E-3</v>
      </c>
      <c r="P3350" s="50">
        <v>0.2152260870508664</v>
      </c>
      <c r="Q3350" s="50">
        <v>8.5628002588613167E-3</v>
      </c>
      <c r="R3350" s="50">
        <v>2.878830520745417E-3</v>
      </c>
      <c r="S3350" s="50">
        <v>1.7748486742711649</v>
      </c>
      <c r="T3350" s="50">
        <v>5.88372778387711E-3</v>
      </c>
      <c r="U3350" s="50">
        <v>3.0014204727207452</v>
      </c>
      <c r="V3350" s="51">
        <v>89.185025043587345</v>
      </c>
      <c r="X3350" s="49">
        <v>0.05</v>
      </c>
      <c r="Y3350" s="49">
        <v>3.45</v>
      </c>
      <c r="Z3350" s="49">
        <v>0.15</v>
      </c>
      <c r="AA3350" s="49">
        <v>0.88</v>
      </c>
      <c r="AB3350" s="49">
        <v>4.29</v>
      </c>
      <c r="AC3350" s="49">
        <v>0.05</v>
      </c>
      <c r="AD3350" s="49">
        <v>0.46</v>
      </c>
      <c r="AE3350" s="312"/>
      <c r="AF3350" s="161" t="s">
        <v>436</v>
      </c>
      <c r="AG3350" s="318">
        <v>30</v>
      </c>
      <c r="AH3350" s="318">
        <v>15</v>
      </c>
      <c r="AI3350" s="318"/>
      <c r="AJ3350" s="318"/>
      <c r="AK3350" s="318"/>
      <c r="AL3350" s="318"/>
      <c r="AM3350" s="318"/>
      <c r="AN3350" s="318"/>
      <c r="AO3350" s="318"/>
      <c r="AP3350" s="318"/>
      <c r="AQ3350" s="318"/>
      <c r="AR3350" s="318"/>
      <c r="AS3350" s="318"/>
      <c r="AT3350" s="318"/>
      <c r="AU3350" s="318"/>
      <c r="AV3350" s="318"/>
      <c r="AW3350" s="318"/>
      <c r="AX3350" s="318"/>
      <c r="AY3350" s="318"/>
      <c r="AZ3350" s="318"/>
      <c r="BA3350" s="318"/>
      <c r="BB3350" s="318"/>
      <c r="BC3350" s="318"/>
      <c r="BD3350" s="318"/>
      <c r="BE3350" s="497"/>
      <c r="BF3350" s="497"/>
      <c r="BG3350" s="497"/>
      <c r="BH3350" s="497"/>
      <c r="BI3350" s="497"/>
      <c r="BJ3350" s="497"/>
      <c r="BK3350" s="497"/>
      <c r="BL3350" s="497"/>
      <c r="BM3350" s="497"/>
      <c r="BN3350" s="497"/>
      <c r="BO3350" s="497"/>
      <c r="BP3350" s="306"/>
      <c r="BQ3350" s="496"/>
      <c r="BR3350" s="496"/>
      <c r="BS3350" s="496"/>
      <c r="BT3350" s="496"/>
      <c r="BU3350" s="496"/>
      <c r="BV3350" s="496"/>
    </row>
    <row r="3351" spans="1:74" s="52" customFormat="1" ht="12.75">
      <c r="A3351" s="45">
        <v>2670.0804681784898</v>
      </c>
      <c r="B3351" s="46" t="s">
        <v>364</v>
      </c>
      <c r="C3351" s="47" t="s">
        <v>353</v>
      </c>
      <c r="D3351" s="48">
        <v>165.36142478281445</v>
      </c>
      <c r="E3351" s="49">
        <v>40.78</v>
      </c>
      <c r="F3351" s="49">
        <v>7.4499999999999997E-2</v>
      </c>
      <c r="G3351" s="49">
        <v>10.75897</v>
      </c>
      <c r="H3351" s="49">
        <v>0.43049999999999999</v>
      </c>
      <c r="I3351" s="49">
        <v>0.14000000000000001</v>
      </c>
      <c r="J3351" s="49">
        <v>48.95</v>
      </c>
      <c r="K3351" s="49">
        <v>0.22189999999999999</v>
      </c>
      <c r="L3351" s="49">
        <v>101.44687</v>
      </c>
      <c r="M3351" s="47"/>
      <c r="N3351" s="50">
        <v>0.99012454625080637</v>
      </c>
      <c r="O3351" s="50">
        <v>1.4301259715375943E-3</v>
      </c>
      <c r="P3351" s="50">
        <v>0.2184586755771846</v>
      </c>
      <c r="Q3351" s="50">
        <v>8.4073601909269088E-3</v>
      </c>
      <c r="R3351" s="50">
        <v>2.8790975551586206E-3</v>
      </c>
      <c r="S3351" s="50">
        <v>1.771755736312852</v>
      </c>
      <c r="T3351" s="50">
        <v>5.7724151191213694E-3</v>
      </c>
      <c r="U3351" s="50">
        <v>3.0001789203243949</v>
      </c>
      <c r="V3351" s="51">
        <v>89.023359781134232</v>
      </c>
      <c r="X3351" s="49">
        <v>0.05</v>
      </c>
      <c r="Y3351" s="49">
        <v>4.8</v>
      </c>
      <c r="Z3351" s="49">
        <v>0.15</v>
      </c>
      <c r="AA3351" s="49">
        <v>0.89</v>
      </c>
      <c r="AB3351" s="49">
        <v>4.6399999999999997</v>
      </c>
      <c r="AC3351" s="49">
        <v>0.05</v>
      </c>
      <c r="AD3351" s="49">
        <v>0.46</v>
      </c>
      <c r="AE3351" s="312"/>
      <c r="AF3351" s="161" t="s">
        <v>436</v>
      </c>
      <c r="AG3351" s="318">
        <v>30</v>
      </c>
      <c r="AH3351" s="318">
        <v>15</v>
      </c>
      <c r="AI3351" s="318"/>
      <c r="AJ3351" s="318"/>
      <c r="AK3351" s="318"/>
      <c r="AL3351" s="318"/>
      <c r="AM3351" s="318"/>
      <c r="AN3351" s="318"/>
      <c r="AO3351" s="318"/>
      <c r="AP3351" s="318"/>
      <c r="AQ3351" s="318"/>
      <c r="AR3351" s="318"/>
      <c r="AS3351" s="318"/>
      <c r="AT3351" s="318"/>
      <c r="AU3351" s="318"/>
      <c r="AV3351" s="318"/>
      <c r="AW3351" s="318"/>
      <c r="AX3351" s="318"/>
      <c r="AY3351" s="318"/>
      <c r="AZ3351" s="318"/>
      <c r="BA3351" s="318"/>
      <c r="BB3351" s="318"/>
      <c r="BC3351" s="318"/>
      <c r="BD3351" s="318"/>
      <c r="BE3351" s="497"/>
      <c r="BF3351" s="497"/>
      <c r="BG3351" s="497"/>
      <c r="BH3351" s="497"/>
      <c r="BI3351" s="497"/>
      <c r="BJ3351" s="497"/>
      <c r="BK3351" s="497"/>
      <c r="BL3351" s="497"/>
      <c r="BM3351" s="497"/>
      <c r="BN3351" s="497"/>
      <c r="BO3351" s="497"/>
      <c r="BP3351" s="306"/>
      <c r="BQ3351" s="496"/>
      <c r="BR3351" s="496"/>
      <c r="BS3351" s="496"/>
      <c r="BT3351" s="496"/>
      <c r="BU3351" s="496"/>
      <c r="BV3351" s="496"/>
    </row>
    <row r="3352" spans="1:74" s="52" customFormat="1" ht="12.75">
      <c r="A3352" s="45">
        <v>2670.0804681784898</v>
      </c>
      <c r="B3352" s="46" t="s">
        <v>364</v>
      </c>
      <c r="C3352" s="47" t="s">
        <v>353</v>
      </c>
      <c r="D3352" s="48">
        <v>172.25142478281444</v>
      </c>
      <c r="E3352" s="49">
        <v>40.85</v>
      </c>
      <c r="F3352" s="49">
        <v>9.7000000000000003E-2</v>
      </c>
      <c r="G3352" s="49">
        <v>10.68975</v>
      </c>
      <c r="H3352" s="49">
        <v>0.4657</v>
      </c>
      <c r="I3352" s="49">
        <v>0.1215</v>
      </c>
      <c r="J3352" s="49">
        <v>49.11</v>
      </c>
      <c r="K3352" s="49">
        <v>0.22209999999999999</v>
      </c>
      <c r="L3352" s="49">
        <v>101.61935</v>
      </c>
      <c r="M3352" s="47"/>
      <c r="N3352" s="50">
        <v>0.99019668403920746</v>
      </c>
      <c r="O3352" s="50">
        <v>1.8589878704890618E-3</v>
      </c>
      <c r="P3352" s="50">
        <v>0.21669702515483918</v>
      </c>
      <c r="Q3352" s="50">
        <v>9.0798680448146343E-3</v>
      </c>
      <c r="R3352" s="50">
        <v>2.4945454663348305E-3</v>
      </c>
      <c r="S3352" s="50">
        <v>1.7746302757961363</v>
      </c>
      <c r="T3352" s="50">
        <v>5.7681376101898791E-3</v>
      </c>
      <c r="U3352" s="50">
        <v>3.0022793119818858</v>
      </c>
      <c r="V3352" s="51">
        <v>89.11796041507823</v>
      </c>
      <c r="X3352" s="49">
        <v>0.05</v>
      </c>
      <c r="Y3352" s="49">
        <v>3.71</v>
      </c>
      <c r="Z3352" s="49">
        <v>0.15</v>
      </c>
      <c r="AA3352" s="49">
        <v>0.84</v>
      </c>
      <c r="AB3352" s="49">
        <v>5.22</v>
      </c>
      <c r="AC3352" s="49">
        <v>0.05</v>
      </c>
      <c r="AD3352" s="49">
        <v>0.46</v>
      </c>
      <c r="AE3352" s="312"/>
      <c r="AF3352" s="161" t="s">
        <v>436</v>
      </c>
      <c r="AG3352" s="318">
        <v>30</v>
      </c>
      <c r="AH3352" s="318">
        <v>15</v>
      </c>
      <c r="AI3352" s="318"/>
      <c r="AJ3352" s="318"/>
      <c r="AK3352" s="318"/>
      <c r="AL3352" s="318"/>
      <c r="AM3352" s="318"/>
      <c r="AN3352" s="318"/>
      <c r="AO3352" s="318"/>
      <c r="AP3352" s="318"/>
      <c r="AQ3352" s="318"/>
      <c r="AR3352" s="318"/>
      <c r="AS3352" s="318"/>
      <c r="AT3352" s="318"/>
      <c r="AU3352" s="318"/>
      <c r="AV3352" s="318"/>
      <c r="AW3352" s="318"/>
      <c r="AX3352" s="318"/>
      <c r="AY3352" s="318"/>
      <c r="AZ3352" s="318"/>
      <c r="BA3352" s="318"/>
      <c r="BB3352" s="318"/>
      <c r="BC3352" s="318"/>
      <c r="BD3352" s="318"/>
      <c r="BE3352" s="497"/>
      <c r="BF3352" s="497"/>
      <c r="BG3352" s="497"/>
      <c r="BH3352" s="497"/>
      <c r="BI3352" s="497"/>
      <c r="BJ3352" s="497"/>
      <c r="BK3352" s="497"/>
      <c r="BL3352" s="497"/>
      <c r="BM3352" s="497"/>
      <c r="BN3352" s="497"/>
      <c r="BO3352" s="497"/>
      <c r="BP3352" s="306"/>
      <c r="BQ3352" s="496"/>
      <c r="BR3352" s="496"/>
      <c r="BS3352" s="496"/>
      <c r="BT3352" s="496"/>
      <c r="BU3352" s="496"/>
      <c r="BV3352" s="496"/>
    </row>
    <row r="3353" spans="1:74" s="52" customFormat="1" ht="12.75">
      <c r="A3353" s="45">
        <v>2670.0804681784898</v>
      </c>
      <c r="B3353" s="46" t="s">
        <v>364</v>
      </c>
      <c r="C3353" s="47" t="s">
        <v>353</v>
      </c>
      <c r="D3353" s="48">
        <v>179.14142478281443</v>
      </c>
      <c r="E3353" s="49">
        <v>40.65</v>
      </c>
      <c r="F3353" s="49">
        <v>0.10299999999999999</v>
      </c>
      <c r="G3353" s="49">
        <v>10.67986</v>
      </c>
      <c r="H3353" s="49">
        <v>0.45850000000000002</v>
      </c>
      <c r="I3353" s="49">
        <v>0.1265</v>
      </c>
      <c r="J3353" s="49">
        <v>49.2</v>
      </c>
      <c r="K3353" s="49">
        <v>0.2205</v>
      </c>
      <c r="L3353" s="49">
        <v>101.49066000000001</v>
      </c>
      <c r="M3353" s="47"/>
      <c r="N3353" s="50">
        <v>0.98729110733792069</v>
      </c>
      <c r="O3353" s="50">
        <v>1.9778680504149277E-3</v>
      </c>
      <c r="P3353" s="50">
        <v>0.21692331318283953</v>
      </c>
      <c r="Q3353" s="50">
        <v>8.9571100007669706E-3</v>
      </c>
      <c r="R3353" s="50">
        <v>2.6023214417298028E-3</v>
      </c>
      <c r="S3353" s="50">
        <v>1.7813871847092899</v>
      </c>
      <c r="T3353" s="50">
        <v>5.7378728033907062E-3</v>
      </c>
      <c r="U3353" s="50">
        <v>3.0062222346265295</v>
      </c>
      <c r="V3353" s="51">
        <v>89.14466428457159</v>
      </c>
      <c r="X3353" s="49">
        <v>0.05</v>
      </c>
      <c r="Y3353" s="49">
        <v>3.38</v>
      </c>
      <c r="Z3353" s="49">
        <v>0.15</v>
      </c>
      <c r="AA3353" s="49">
        <v>0.85</v>
      </c>
      <c r="AB3353" s="49">
        <v>4.8499999999999996</v>
      </c>
      <c r="AC3353" s="49">
        <v>0.05</v>
      </c>
      <c r="AD3353" s="49">
        <v>0.47</v>
      </c>
      <c r="AE3353" s="312"/>
      <c r="AF3353" s="161" t="s">
        <v>436</v>
      </c>
      <c r="AG3353" s="318">
        <v>30</v>
      </c>
      <c r="AH3353" s="318">
        <v>15</v>
      </c>
      <c r="AI3353" s="318"/>
      <c r="AJ3353" s="318"/>
      <c r="AK3353" s="318"/>
      <c r="AL3353" s="318"/>
      <c r="AM3353" s="318"/>
      <c r="AN3353" s="318"/>
      <c r="AO3353" s="318"/>
      <c r="AP3353" s="318"/>
      <c r="AQ3353" s="318"/>
      <c r="AR3353" s="318"/>
      <c r="AS3353" s="318"/>
      <c r="AT3353" s="318"/>
      <c r="AU3353" s="318"/>
      <c r="AV3353" s="318"/>
      <c r="AW3353" s="318"/>
      <c r="AX3353" s="318"/>
      <c r="AY3353" s="318"/>
      <c r="AZ3353" s="318"/>
      <c r="BA3353" s="318"/>
      <c r="BB3353" s="318"/>
      <c r="BC3353" s="318"/>
      <c r="BD3353" s="318"/>
      <c r="BE3353" s="497"/>
      <c r="BF3353" s="497"/>
      <c r="BG3353" s="497"/>
      <c r="BH3353" s="497"/>
      <c r="BI3353" s="497"/>
      <c r="BJ3353" s="497"/>
      <c r="BK3353" s="497"/>
      <c r="BL3353" s="497"/>
      <c r="BM3353" s="497"/>
      <c r="BN3353" s="497"/>
      <c r="BO3353" s="497"/>
      <c r="BP3353" s="306"/>
      <c r="BQ3353" s="496"/>
      <c r="BR3353" s="496"/>
      <c r="BS3353" s="496"/>
      <c r="BT3353" s="496"/>
      <c r="BU3353" s="496"/>
      <c r="BV3353" s="496"/>
    </row>
    <row r="3354" spans="1:74" s="52" customFormat="1" ht="12.75">
      <c r="A3354" s="45">
        <v>2670.0804681784898</v>
      </c>
      <c r="B3354" s="46" t="s">
        <v>364</v>
      </c>
      <c r="C3354" s="47" t="s">
        <v>353</v>
      </c>
      <c r="D3354" s="48">
        <v>186.03142478281441</v>
      </c>
      <c r="E3354" s="49">
        <v>40.83</v>
      </c>
      <c r="F3354" s="49">
        <v>0.1017</v>
      </c>
      <c r="G3354" s="49">
        <v>10.75897</v>
      </c>
      <c r="H3354" s="49">
        <v>0.46189999999999998</v>
      </c>
      <c r="I3354" s="49">
        <v>0.14000000000000001</v>
      </c>
      <c r="J3354" s="49">
        <v>49.29</v>
      </c>
      <c r="K3354" s="49">
        <v>0.21890000000000001</v>
      </c>
      <c r="L3354" s="49">
        <v>101.84547000000001</v>
      </c>
      <c r="M3354" s="47"/>
      <c r="N3354" s="50">
        <v>0.98823513983817757</v>
      </c>
      <c r="O3354" s="50">
        <v>1.9461543468943779E-3</v>
      </c>
      <c r="P3354" s="50">
        <v>0.21777478977638454</v>
      </c>
      <c r="Q3354" s="50">
        <v>8.9923409952062123E-3</v>
      </c>
      <c r="R3354" s="50">
        <v>2.8700845281781676E-3</v>
      </c>
      <c r="S3354" s="50">
        <v>1.7784770952286624</v>
      </c>
      <c r="T3354" s="50">
        <v>5.6765480930852123E-3</v>
      </c>
      <c r="U3354" s="50">
        <v>3.0049990785731757</v>
      </c>
      <c r="V3354" s="51">
        <v>89.090816073251503</v>
      </c>
      <c r="X3354" s="49">
        <v>0.05</v>
      </c>
      <c r="Y3354" s="49">
        <v>3.48</v>
      </c>
      <c r="Z3354" s="49">
        <v>0.15</v>
      </c>
      <c r="AA3354" s="49">
        <v>0.84</v>
      </c>
      <c r="AB3354" s="49">
        <v>4.59</v>
      </c>
      <c r="AC3354" s="49">
        <v>0.05</v>
      </c>
      <c r="AD3354" s="49">
        <v>0.47</v>
      </c>
      <c r="AE3354" s="312"/>
      <c r="AF3354" s="161" t="s">
        <v>436</v>
      </c>
      <c r="AG3354" s="318">
        <v>30</v>
      </c>
      <c r="AH3354" s="318">
        <v>15</v>
      </c>
      <c r="AI3354" s="318"/>
      <c r="AJ3354" s="318"/>
      <c r="AK3354" s="318"/>
      <c r="AL3354" s="318"/>
      <c r="AM3354" s="318"/>
      <c r="AN3354" s="318"/>
      <c r="AO3354" s="318"/>
      <c r="AP3354" s="318"/>
      <c r="AQ3354" s="318"/>
      <c r="AR3354" s="318"/>
      <c r="AS3354" s="318"/>
      <c r="AT3354" s="318"/>
      <c r="AU3354" s="318"/>
      <c r="AV3354" s="318"/>
      <c r="AW3354" s="318"/>
      <c r="AX3354" s="318"/>
      <c r="AY3354" s="318"/>
      <c r="AZ3354" s="318"/>
      <c r="BA3354" s="318"/>
      <c r="BB3354" s="318"/>
      <c r="BC3354" s="318"/>
      <c r="BD3354" s="318"/>
      <c r="BE3354" s="497"/>
      <c r="BF3354" s="497"/>
      <c r="BG3354" s="497"/>
      <c r="BH3354" s="497"/>
      <c r="BI3354" s="497"/>
      <c r="BJ3354" s="497"/>
      <c r="BK3354" s="497"/>
      <c r="BL3354" s="497"/>
      <c r="BM3354" s="497"/>
      <c r="BN3354" s="497"/>
      <c r="BO3354" s="497"/>
      <c r="BP3354" s="306"/>
      <c r="BQ3354" s="496"/>
      <c r="BR3354" s="496"/>
      <c r="BS3354" s="496"/>
      <c r="BT3354" s="496"/>
      <c r="BU3354" s="496"/>
      <c r="BV3354" s="496"/>
    </row>
    <row r="3355" spans="1:74" s="52" customFormat="1" ht="12.75">
      <c r="A3355" s="45">
        <v>2670.0804681784898</v>
      </c>
      <c r="B3355" s="46" t="s">
        <v>364</v>
      </c>
      <c r="C3355" s="47" t="s">
        <v>353</v>
      </c>
      <c r="D3355" s="48">
        <v>192.9214247828144</v>
      </c>
      <c r="E3355" s="49">
        <v>40.68</v>
      </c>
      <c r="F3355" s="49">
        <v>0.1008</v>
      </c>
      <c r="G3355" s="49">
        <v>10.61064</v>
      </c>
      <c r="H3355" s="49">
        <v>0.4632</v>
      </c>
      <c r="I3355" s="49">
        <v>0.1399</v>
      </c>
      <c r="J3355" s="49">
        <v>48.9</v>
      </c>
      <c r="K3355" s="49">
        <v>0.24149999999999999</v>
      </c>
      <c r="L3355" s="49">
        <v>101.19533999999999</v>
      </c>
      <c r="M3355" s="47"/>
      <c r="N3355" s="50">
        <v>0.99031498388818695</v>
      </c>
      <c r="O3355" s="50">
        <v>1.9401189296754306E-3</v>
      </c>
      <c r="P3355" s="50">
        <v>0.21601801940902216</v>
      </c>
      <c r="Q3355" s="50">
        <v>9.0699490829107901E-3</v>
      </c>
      <c r="R3355" s="50">
        <v>2.8846681510955215E-3</v>
      </c>
      <c r="S3355" s="50">
        <v>1.7746381382788659</v>
      </c>
      <c r="T3355" s="50">
        <v>6.2989358942954063E-3</v>
      </c>
      <c r="U3355" s="50">
        <v>3.002720357615277</v>
      </c>
      <c r="V3355" s="51">
        <v>89.148401215611074</v>
      </c>
      <c r="X3355" s="49">
        <v>0.05</v>
      </c>
      <c r="Y3355" s="49">
        <v>3.51</v>
      </c>
      <c r="Z3355" s="49">
        <v>0.15</v>
      </c>
      <c r="AA3355" s="49">
        <v>0.84</v>
      </c>
      <c r="AB3355" s="49">
        <v>4.42</v>
      </c>
      <c r="AC3355" s="49">
        <v>0.05</v>
      </c>
      <c r="AD3355" s="49">
        <v>0.43</v>
      </c>
      <c r="AE3355" s="312"/>
      <c r="AF3355" s="161" t="s">
        <v>436</v>
      </c>
      <c r="AG3355" s="318">
        <v>30</v>
      </c>
      <c r="AH3355" s="318">
        <v>15</v>
      </c>
      <c r="AI3355" s="318"/>
      <c r="AJ3355" s="318"/>
      <c r="AK3355" s="318"/>
      <c r="AL3355" s="318"/>
      <c r="AM3355" s="318"/>
      <c r="AN3355" s="318"/>
      <c r="AO3355" s="318"/>
      <c r="AP3355" s="318"/>
      <c r="AQ3355" s="318"/>
      <c r="AR3355" s="318"/>
      <c r="AS3355" s="318"/>
      <c r="AT3355" s="318"/>
      <c r="AU3355" s="318"/>
      <c r="AV3355" s="318"/>
      <c r="AW3355" s="318"/>
      <c r="AX3355" s="318"/>
      <c r="AY3355" s="318"/>
      <c r="AZ3355" s="318"/>
      <c r="BA3355" s="318"/>
      <c r="BB3355" s="318"/>
      <c r="BC3355" s="318"/>
      <c r="BD3355" s="318"/>
      <c r="BE3355" s="497"/>
      <c r="BF3355" s="497"/>
      <c r="BG3355" s="497"/>
      <c r="BH3355" s="497"/>
      <c r="BI3355" s="497"/>
      <c r="BJ3355" s="497"/>
      <c r="BK3355" s="497"/>
      <c r="BL3355" s="497"/>
      <c r="BM3355" s="497"/>
      <c r="BN3355" s="497"/>
      <c r="BO3355" s="497"/>
      <c r="BP3355" s="306"/>
      <c r="BQ3355" s="496"/>
      <c r="BR3355" s="496"/>
      <c r="BS3355" s="496"/>
      <c r="BT3355" s="496"/>
      <c r="BU3355" s="496"/>
      <c r="BV3355" s="496"/>
    </row>
    <row r="3356" spans="1:74" s="52" customFormat="1" ht="12.75">
      <c r="A3356" s="45">
        <v>2670.0804681784898</v>
      </c>
      <c r="B3356" s="46" t="s">
        <v>364</v>
      </c>
      <c r="C3356" s="47" t="s">
        <v>353</v>
      </c>
      <c r="D3356" s="48">
        <v>199.81142478281438</v>
      </c>
      <c r="E3356" s="49">
        <v>40.520000000000003</v>
      </c>
      <c r="F3356" s="49">
        <v>9.7800010000000007E-2</v>
      </c>
      <c r="G3356" s="49">
        <v>10.511749999999999</v>
      </c>
      <c r="H3356" s="49">
        <v>0.44729999999999998</v>
      </c>
      <c r="I3356" s="49">
        <v>0.12889999999999999</v>
      </c>
      <c r="J3356" s="49">
        <v>47.95</v>
      </c>
      <c r="K3356" s="49">
        <v>0.55430000000000001</v>
      </c>
      <c r="L3356" s="49">
        <v>100.27795001</v>
      </c>
      <c r="M3356" s="47"/>
      <c r="N3356" s="50">
        <v>0.99527862481091933</v>
      </c>
      <c r="O3356" s="50">
        <v>1.8992824471220772E-3</v>
      </c>
      <c r="P3356" s="50">
        <v>0.2159266554408433</v>
      </c>
      <c r="Q3356" s="50">
        <v>8.8372681061865289E-3</v>
      </c>
      <c r="R3356" s="50">
        <v>2.6817228772707826E-3</v>
      </c>
      <c r="S3356" s="50">
        <v>1.7557892972908093</v>
      </c>
      <c r="T3356" s="50">
        <v>1.4587395784507155E-2</v>
      </c>
      <c r="U3356" s="50">
        <v>2.996922448458375</v>
      </c>
      <c r="V3356" s="51">
        <v>89.048795028427179</v>
      </c>
      <c r="X3356" s="49">
        <v>0.05</v>
      </c>
      <c r="Y3356" s="49">
        <v>3.64</v>
      </c>
      <c r="Z3356" s="49">
        <v>0.15</v>
      </c>
      <c r="AA3356" s="49">
        <v>0.88</v>
      </c>
      <c r="AB3356" s="49">
        <v>4.62</v>
      </c>
      <c r="AC3356" s="49">
        <v>0.05</v>
      </c>
      <c r="AD3356" s="49">
        <v>0.24</v>
      </c>
      <c r="AE3356" s="312"/>
      <c r="AF3356" s="161" t="s">
        <v>436</v>
      </c>
      <c r="AG3356" s="318">
        <v>30</v>
      </c>
      <c r="AH3356" s="318">
        <v>15</v>
      </c>
      <c r="AI3356" s="318"/>
      <c r="AJ3356" s="318"/>
      <c r="AK3356" s="318"/>
      <c r="AL3356" s="318"/>
      <c r="AM3356" s="318"/>
      <c r="AN3356" s="318"/>
      <c r="AO3356" s="318"/>
      <c r="AP3356" s="318"/>
      <c r="AQ3356" s="318"/>
      <c r="AR3356" s="318"/>
      <c r="AS3356" s="318"/>
      <c r="AT3356" s="318"/>
      <c r="AU3356" s="318"/>
      <c r="AV3356" s="318"/>
      <c r="AW3356" s="318"/>
      <c r="AX3356" s="318"/>
      <c r="AY3356" s="318"/>
      <c r="AZ3356" s="318"/>
      <c r="BA3356" s="318"/>
      <c r="BB3356" s="318"/>
      <c r="BC3356" s="318"/>
      <c r="BD3356" s="318"/>
      <c r="BE3356" s="497"/>
      <c r="BF3356" s="497"/>
      <c r="BG3356" s="497"/>
      <c r="BH3356" s="497"/>
      <c r="BI3356" s="497"/>
      <c r="BJ3356" s="497"/>
      <c r="BK3356" s="497"/>
      <c r="BL3356" s="497"/>
      <c r="BM3356" s="497"/>
      <c r="BN3356" s="497"/>
      <c r="BO3356" s="497"/>
      <c r="BP3356" s="306"/>
      <c r="BQ3356" s="496"/>
      <c r="BR3356" s="496"/>
      <c r="BS3356" s="496"/>
      <c r="BT3356" s="496"/>
      <c r="BU3356" s="496"/>
      <c r="BV3356" s="496"/>
    </row>
    <row r="3357" spans="1:74" s="52" customFormat="1" ht="12.75">
      <c r="A3357" s="45">
        <v>2670.0804681784898</v>
      </c>
      <c r="B3357" s="46" t="s">
        <v>364</v>
      </c>
      <c r="C3357" s="47" t="s">
        <v>353</v>
      </c>
      <c r="D3357" s="48">
        <v>206.70142478281437</v>
      </c>
      <c r="E3357" s="49">
        <v>40.68</v>
      </c>
      <c r="F3357" s="49">
        <v>9.2600000000000002E-2</v>
      </c>
      <c r="G3357" s="49">
        <v>10.739190000000001</v>
      </c>
      <c r="H3357" s="49">
        <v>0.46029999999999999</v>
      </c>
      <c r="I3357" s="49">
        <v>0.14000000000000001</v>
      </c>
      <c r="J3357" s="49">
        <v>49.12</v>
      </c>
      <c r="K3357" s="49">
        <v>0.22359999999999999</v>
      </c>
      <c r="L3357" s="49">
        <v>101.51839000000001</v>
      </c>
      <c r="M3357" s="47"/>
      <c r="N3357" s="50">
        <v>0.98771259382069077</v>
      </c>
      <c r="O3357" s="50">
        <v>1.7776082155217248E-3</v>
      </c>
      <c r="P3357" s="50">
        <v>0.21806058211577939</v>
      </c>
      <c r="Q3357" s="50">
        <v>8.9894788362081379E-3</v>
      </c>
      <c r="R3357" s="50">
        <v>2.8791442341809747E-3</v>
      </c>
      <c r="S3357" s="50">
        <v>1.777937748100423</v>
      </c>
      <c r="T3357" s="50">
        <v>5.8167325238635773E-3</v>
      </c>
      <c r="U3357" s="50">
        <v>3.0045867697844808</v>
      </c>
      <c r="V3357" s="51">
        <v>89.075111997104756</v>
      </c>
      <c r="X3357" s="49">
        <v>0.05</v>
      </c>
      <c r="Y3357" s="49">
        <v>3.79</v>
      </c>
      <c r="Z3357" s="49">
        <v>0.15</v>
      </c>
      <c r="AA3357" s="49">
        <v>0.85</v>
      </c>
      <c r="AB3357" s="49">
        <v>4.5199999999999996</v>
      </c>
      <c r="AC3357" s="49">
        <v>0.05</v>
      </c>
      <c r="AD3357" s="49">
        <v>0.46</v>
      </c>
      <c r="AE3357" s="312"/>
      <c r="AF3357" s="161" t="s">
        <v>436</v>
      </c>
      <c r="AG3357" s="318">
        <v>30</v>
      </c>
      <c r="AH3357" s="318">
        <v>15</v>
      </c>
      <c r="AI3357" s="318"/>
      <c r="AJ3357" s="318"/>
      <c r="AK3357" s="318"/>
      <c r="AL3357" s="318"/>
      <c r="AM3357" s="318"/>
      <c r="AN3357" s="318"/>
      <c r="AO3357" s="318"/>
      <c r="AP3357" s="318"/>
      <c r="AQ3357" s="318"/>
      <c r="AR3357" s="318"/>
      <c r="AS3357" s="318"/>
      <c r="AT3357" s="318"/>
      <c r="AU3357" s="318"/>
      <c r="AV3357" s="318"/>
      <c r="AW3357" s="318"/>
      <c r="AX3357" s="318"/>
      <c r="AY3357" s="318"/>
      <c r="AZ3357" s="318"/>
      <c r="BA3357" s="318"/>
      <c r="BB3357" s="318"/>
      <c r="BC3357" s="318"/>
      <c r="BD3357" s="318"/>
      <c r="BE3357" s="497"/>
      <c r="BF3357" s="497"/>
      <c r="BG3357" s="497"/>
      <c r="BH3357" s="497"/>
      <c r="BI3357" s="497"/>
      <c r="BJ3357" s="497"/>
      <c r="BK3357" s="497"/>
      <c r="BL3357" s="497"/>
      <c r="BM3357" s="497"/>
      <c r="BN3357" s="497"/>
      <c r="BO3357" s="497"/>
      <c r="BP3357" s="306"/>
      <c r="BQ3357" s="496"/>
      <c r="BR3357" s="496"/>
      <c r="BS3357" s="496"/>
      <c r="BT3357" s="496"/>
      <c r="BU3357" s="496"/>
      <c r="BV3357" s="496"/>
    </row>
    <row r="3358" spans="1:74" s="52" customFormat="1" ht="12.75">
      <c r="A3358" s="45">
        <v>2670.0804681784898</v>
      </c>
      <c r="B3358" s="46" t="s">
        <v>364</v>
      </c>
      <c r="C3358" s="47" t="s">
        <v>353</v>
      </c>
      <c r="D3358" s="48">
        <v>213.59142478281436</v>
      </c>
      <c r="E3358" s="49">
        <v>40.71</v>
      </c>
      <c r="F3358" s="49">
        <v>0.10929999999999999</v>
      </c>
      <c r="G3358" s="49">
        <v>10.57108</v>
      </c>
      <c r="H3358" s="49">
        <v>0.45029999999999998</v>
      </c>
      <c r="I3358" s="49">
        <v>0.1474</v>
      </c>
      <c r="J3358" s="49">
        <v>49.14</v>
      </c>
      <c r="K3358" s="49">
        <v>0.2135</v>
      </c>
      <c r="L3358" s="49">
        <v>101.40517999999999</v>
      </c>
      <c r="M3358" s="47"/>
      <c r="N3358" s="50">
        <v>0.98868573610254085</v>
      </c>
      <c r="O3358" s="50">
        <v>2.0987115045825663E-3</v>
      </c>
      <c r="P3358" s="50">
        <v>0.21470023495867951</v>
      </c>
      <c r="Q3358" s="50">
        <v>8.7963602136949814E-3</v>
      </c>
      <c r="R3358" s="50">
        <v>3.032078137179373E-3</v>
      </c>
      <c r="S3358" s="50">
        <v>1.7791020655605654</v>
      </c>
      <c r="T3358" s="50">
        <v>5.555366211129625E-3</v>
      </c>
      <c r="U3358" s="50">
        <v>3.0034513271710757</v>
      </c>
      <c r="V3358" s="51">
        <v>89.231618656334916</v>
      </c>
      <c r="X3358" s="49">
        <v>0.05</v>
      </c>
      <c r="Y3358" s="49">
        <v>3.31</v>
      </c>
      <c r="Z3358" s="49">
        <v>0.15</v>
      </c>
      <c r="AA3358" s="49">
        <v>0.87</v>
      </c>
      <c r="AB3358" s="49">
        <v>4.25</v>
      </c>
      <c r="AC3358" s="49">
        <v>0.05</v>
      </c>
      <c r="AD3358" s="49">
        <v>0.48</v>
      </c>
      <c r="AE3358" s="312"/>
      <c r="AF3358" s="161" t="s">
        <v>436</v>
      </c>
      <c r="AG3358" s="318">
        <v>30</v>
      </c>
      <c r="AH3358" s="318">
        <v>15</v>
      </c>
      <c r="AI3358" s="318"/>
      <c r="AJ3358" s="318"/>
      <c r="AK3358" s="318"/>
      <c r="AL3358" s="318"/>
      <c r="AM3358" s="318"/>
      <c r="AN3358" s="318"/>
      <c r="AO3358" s="318"/>
      <c r="AP3358" s="318"/>
      <c r="AQ3358" s="318"/>
      <c r="AR3358" s="318"/>
      <c r="AS3358" s="318"/>
      <c r="AT3358" s="318"/>
      <c r="AU3358" s="318"/>
      <c r="AV3358" s="318"/>
      <c r="AW3358" s="318"/>
      <c r="AX3358" s="318"/>
      <c r="AY3358" s="318"/>
      <c r="AZ3358" s="318"/>
      <c r="BA3358" s="318"/>
      <c r="BB3358" s="318"/>
      <c r="BC3358" s="318"/>
      <c r="BD3358" s="318"/>
      <c r="BE3358" s="497"/>
      <c r="BF3358" s="497"/>
      <c r="BG3358" s="497"/>
      <c r="BH3358" s="497"/>
      <c r="BI3358" s="497"/>
      <c r="BJ3358" s="497"/>
      <c r="BK3358" s="497"/>
      <c r="BL3358" s="497"/>
      <c r="BM3358" s="497"/>
      <c r="BN3358" s="497"/>
      <c r="BO3358" s="497"/>
      <c r="BP3358" s="306"/>
      <c r="BQ3358" s="496"/>
      <c r="BR3358" s="496"/>
      <c r="BS3358" s="496"/>
      <c r="BT3358" s="496"/>
      <c r="BU3358" s="496"/>
      <c r="BV3358" s="496"/>
    </row>
    <row r="3359" spans="1:74" s="52" customFormat="1" ht="12.75">
      <c r="A3359" s="45">
        <v>2670.0804681784898</v>
      </c>
      <c r="B3359" s="46" t="s">
        <v>364</v>
      </c>
      <c r="C3359" s="47" t="s">
        <v>353</v>
      </c>
      <c r="D3359" s="48">
        <v>220.48142478281434</v>
      </c>
      <c r="E3359" s="49">
        <v>40.630000000000003</v>
      </c>
      <c r="F3359" s="49">
        <v>9.0800000000000006E-2</v>
      </c>
      <c r="G3359" s="49">
        <v>10.501860000000001</v>
      </c>
      <c r="H3359" s="49">
        <v>0.44230000000000003</v>
      </c>
      <c r="I3359" s="49">
        <v>0.15110000000000001</v>
      </c>
      <c r="J3359" s="49">
        <v>48.83</v>
      </c>
      <c r="K3359" s="49">
        <v>0.22059999999999999</v>
      </c>
      <c r="L3359" s="49">
        <v>100.92526000000001</v>
      </c>
      <c r="M3359" s="47"/>
      <c r="N3359" s="50">
        <v>0.99111912251891632</v>
      </c>
      <c r="O3359" s="50">
        <v>1.7512183394901304E-3</v>
      </c>
      <c r="P3359" s="50">
        <v>0.21424034130640954</v>
      </c>
      <c r="Q3359" s="50">
        <v>8.6784040235499144E-3</v>
      </c>
      <c r="R3359" s="50">
        <v>3.1219736748383945E-3</v>
      </c>
      <c r="S3359" s="50">
        <v>1.7757192507738024</v>
      </c>
      <c r="T3359" s="50">
        <v>5.7655691952837986E-3</v>
      </c>
      <c r="U3359" s="50">
        <v>3.0017779194129304</v>
      </c>
      <c r="V3359" s="51">
        <v>89.233935093000923</v>
      </c>
      <c r="X3359" s="49">
        <v>0.05</v>
      </c>
      <c r="Y3359" s="49">
        <v>3.93</v>
      </c>
      <c r="Z3359" s="49">
        <v>0.15</v>
      </c>
      <c r="AA3359" s="49">
        <v>0.88</v>
      </c>
      <c r="AB3359" s="49">
        <v>4.33</v>
      </c>
      <c r="AC3359" s="49">
        <v>0.05</v>
      </c>
      <c r="AD3359" s="49">
        <v>0.46</v>
      </c>
      <c r="AE3359" s="312"/>
      <c r="AF3359" s="161" t="s">
        <v>436</v>
      </c>
      <c r="AG3359" s="318">
        <v>30</v>
      </c>
      <c r="AH3359" s="318">
        <v>15</v>
      </c>
      <c r="AI3359" s="318"/>
      <c r="AJ3359" s="318"/>
      <c r="AK3359" s="318"/>
      <c r="AL3359" s="318"/>
      <c r="AM3359" s="318"/>
      <c r="AN3359" s="318"/>
      <c r="AO3359" s="318"/>
      <c r="AP3359" s="318"/>
      <c r="AQ3359" s="318"/>
      <c r="AR3359" s="318"/>
      <c r="AS3359" s="318"/>
      <c r="AT3359" s="318"/>
      <c r="AU3359" s="318"/>
      <c r="AV3359" s="318"/>
      <c r="AW3359" s="318"/>
      <c r="AX3359" s="318"/>
      <c r="AY3359" s="318"/>
      <c r="AZ3359" s="318"/>
      <c r="BA3359" s="318"/>
      <c r="BB3359" s="318"/>
      <c r="BC3359" s="318"/>
      <c r="BD3359" s="318"/>
      <c r="BE3359" s="497"/>
      <c r="BF3359" s="497"/>
      <c r="BG3359" s="497"/>
      <c r="BH3359" s="497"/>
      <c r="BI3359" s="497"/>
      <c r="BJ3359" s="497"/>
      <c r="BK3359" s="497"/>
      <c r="BL3359" s="497"/>
      <c r="BM3359" s="497"/>
      <c r="BN3359" s="497"/>
      <c r="BO3359" s="497"/>
      <c r="BP3359" s="306"/>
      <c r="BQ3359" s="496"/>
      <c r="BR3359" s="496"/>
      <c r="BS3359" s="496"/>
      <c r="BT3359" s="496"/>
      <c r="BU3359" s="496"/>
      <c r="BV3359" s="496"/>
    </row>
    <row r="3360" spans="1:74" s="52" customFormat="1" ht="12.75">
      <c r="A3360" s="45">
        <v>2670.0804681784898</v>
      </c>
      <c r="B3360" s="46" t="s">
        <v>364</v>
      </c>
      <c r="C3360" s="47" t="s">
        <v>353</v>
      </c>
      <c r="D3360" s="48">
        <v>227.37142478281433</v>
      </c>
      <c r="E3360" s="49">
        <v>40.590000000000003</v>
      </c>
      <c r="F3360" s="49">
        <v>0.1046</v>
      </c>
      <c r="G3360" s="49">
        <v>10.65019</v>
      </c>
      <c r="H3360" s="49">
        <v>0.45050000000000001</v>
      </c>
      <c r="I3360" s="49">
        <v>0.12720000000000001</v>
      </c>
      <c r="J3360" s="49">
        <v>48.94</v>
      </c>
      <c r="K3360" s="49">
        <v>0.21290000000000001</v>
      </c>
      <c r="L3360" s="49">
        <v>101.13549</v>
      </c>
      <c r="M3360" s="47"/>
      <c r="N3360" s="50">
        <v>0.98878402036396729</v>
      </c>
      <c r="O3360" s="50">
        <v>2.0146030517559778E-3</v>
      </c>
      <c r="P3360" s="50">
        <v>0.21696802592283768</v>
      </c>
      <c r="Q3360" s="50">
        <v>8.8271615644444374E-3</v>
      </c>
      <c r="R3360" s="50">
        <v>2.6245523421080065E-3</v>
      </c>
      <c r="S3360" s="50">
        <v>1.7772760907381591</v>
      </c>
      <c r="T3360" s="50">
        <v>5.5566839611242676E-3</v>
      </c>
      <c r="U3360" s="50">
        <v>3.0034130148283928</v>
      </c>
      <c r="V3360" s="51">
        <v>89.12028752597692</v>
      </c>
      <c r="X3360" s="49">
        <v>0.05</v>
      </c>
      <c r="Y3360" s="49">
        <v>3.42</v>
      </c>
      <c r="Z3360" s="49">
        <v>0.15</v>
      </c>
      <c r="AA3360" s="49">
        <v>0.88</v>
      </c>
      <c r="AB3360" s="49">
        <v>4.6500000000000004</v>
      </c>
      <c r="AC3360" s="49">
        <v>0.05</v>
      </c>
      <c r="AD3360" s="49">
        <v>0.48</v>
      </c>
      <c r="AE3360" s="312"/>
      <c r="AF3360" s="161" t="s">
        <v>436</v>
      </c>
      <c r="AG3360" s="318">
        <v>30</v>
      </c>
      <c r="AH3360" s="318">
        <v>15</v>
      </c>
      <c r="AI3360" s="318"/>
      <c r="AJ3360" s="318"/>
      <c r="AK3360" s="318"/>
      <c r="AL3360" s="318"/>
      <c r="AM3360" s="318"/>
      <c r="AN3360" s="318"/>
      <c r="AO3360" s="318"/>
      <c r="AP3360" s="318"/>
      <c r="AQ3360" s="318"/>
      <c r="AR3360" s="318"/>
      <c r="AS3360" s="318"/>
      <c r="AT3360" s="318"/>
      <c r="AU3360" s="318"/>
      <c r="AV3360" s="318"/>
      <c r="AW3360" s="318"/>
      <c r="AX3360" s="318"/>
      <c r="AY3360" s="318"/>
      <c r="AZ3360" s="318"/>
      <c r="BA3360" s="318"/>
      <c r="BB3360" s="318"/>
      <c r="BC3360" s="318"/>
      <c r="BD3360" s="318"/>
      <c r="BE3360" s="497"/>
      <c r="BF3360" s="497"/>
      <c r="BG3360" s="497"/>
      <c r="BH3360" s="497"/>
      <c r="BI3360" s="497"/>
      <c r="BJ3360" s="497"/>
      <c r="BK3360" s="497"/>
      <c r="BL3360" s="497"/>
      <c r="BM3360" s="497"/>
      <c r="BN3360" s="497"/>
      <c r="BO3360" s="497"/>
      <c r="BP3360" s="306"/>
      <c r="BQ3360" s="496"/>
      <c r="BR3360" s="496"/>
      <c r="BS3360" s="496"/>
      <c r="BT3360" s="496"/>
      <c r="BU3360" s="496"/>
      <c r="BV3360" s="496"/>
    </row>
    <row r="3361" spans="1:74" s="52" customFormat="1" ht="12.75">
      <c r="A3361" s="45">
        <v>2670.0804681784898</v>
      </c>
      <c r="B3361" s="46" t="s">
        <v>364</v>
      </c>
      <c r="C3361" s="47" t="s">
        <v>353</v>
      </c>
      <c r="D3361" s="48">
        <v>234.26142478281432</v>
      </c>
      <c r="E3361" s="49">
        <v>40.89</v>
      </c>
      <c r="F3361" s="49">
        <v>9.8599999999999993E-2</v>
      </c>
      <c r="G3361" s="49">
        <v>10.749079999999999</v>
      </c>
      <c r="H3361" s="49">
        <v>0.4577</v>
      </c>
      <c r="I3361" s="49">
        <v>0.15870000000000001</v>
      </c>
      <c r="J3361" s="49">
        <v>48.69</v>
      </c>
      <c r="K3361" s="49">
        <v>0.23100000000000001</v>
      </c>
      <c r="L3361" s="49">
        <v>101.31777999999998</v>
      </c>
      <c r="M3361" s="47"/>
      <c r="N3361" s="50">
        <v>0.99438642361027585</v>
      </c>
      <c r="O3361" s="50">
        <v>1.8957907752118084E-3</v>
      </c>
      <c r="P3361" s="50">
        <v>0.21860765461023082</v>
      </c>
      <c r="Q3361" s="50">
        <v>8.9528824126222321E-3</v>
      </c>
      <c r="R3361" s="50">
        <v>3.2688932749047835E-3</v>
      </c>
      <c r="S3361" s="50">
        <v>1.7651694229041341</v>
      </c>
      <c r="T3361" s="50">
        <v>6.0187693823436647E-3</v>
      </c>
      <c r="U3361" s="50">
        <v>2.999456871296875</v>
      </c>
      <c r="V3361" s="51">
        <v>88.98023083903449</v>
      </c>
      <c r="X3361" s="49">
        <v>0.05</v>
      </c>
      <c r="Y3361" s="49">
        <v>3.59</v>
      </c>
      <c r="Z3361" s="49">
        <v>0.15</v>
      </c>
      <c r="AA3361" s="49">
        <v>0.85</v>
      </c>
      <c r="AB3361" s="49">
        <v>4.2</v>
      </c>
      <c r="AC3361" s="49">
        <v>0.05</v>
      </c>
      <c r="AD3361" s="49">
        <v>0.45</v>
      </c>
      <c r="AE3361" s="312"/>
      <c r="AF3361" s="161" t="s">
        <v>436</v>
      </c>
      <c r="AG3361" s="318">
        <v>30</v>
      </c>
      <c r="AH3361" s="318">
        <v>15</v>
      </c>
      <c r="AI3361" s="318"/>
      <c r="AJ3361" s="318"/>
      <c r="AK3361" s="318"/>
      <c r="AL3361" s="318"/>
      <c r="AM3361" s="318"/>
      <c r="AN3361" s="318"/>
      <c r="AO3361" s="318"/>
      <c r="AP3361" s="318"/>
      <c r="AQ3361" s="318"/>
      <c r="AR3361" s="318"/>
      <c r="AS3361" s="318"/>
      <c r="AT3361" s="318"/>
      <c r="AU3361" s="318"/>
      <c r="AV3361" s="318"/>
      <c r="AW3361" s="318"/>
      <c r="AX3361" s="318"/>
      <c r="AY3361" s="318"/>
      <c r="AZ3361" s="318"/>
      <c r="BA3361" s="318"/>
      <c r="BB3361" s="318"/>
      <c r="BC3361" s="318"/>
      <c r="BD3361" s="318"/>
      <c r="BE3361" s="497"/>
      <c r="BF3361" s="497"/>
      <c r="BG3361" s="497"/>
      <c r="BH3361" s="497"/>
      <c r="BI3361" s="497"/>
      <c r="BJ3361" s="497"/>
      <c r="BK3361" s="497"/>
      <c r="BL3361" s="497"/>
      <c r="BM3361" s="497"/>
      <c r="BN3361" s="497"/>
      <c r="BO3361" s="497"/>
      <c r="BP3361" s="306"/>
      <c r="BQ3361" s="496"/>
      <c r="BR3361" s="496"/>
      <c r="BS3361" s="496"/>
      <c r="BT3361" s="496"/>
      <c r="BU3361" s="496"/>
      <c r="BV3361" s="496"/>
    </row>
    <row r="3362" spans="1:74" s="52" customFormat="1" ht="12.75">
      <c r="A3362" s="45">
        <v>2670.0804681784898</v>
      </c>
      <c r="B3362" s="46" t="s">
        <v>364</v>
      </c>
      <c r="C3362" s="47" t="s">
        <v>353</v>
      </c>
      <c r="D3362" s="48">
        <v>241.1514247828143</v>
      </c>
      <c r="E3362" s="49">
        <v>40.659999999999997</v>
      </c>
      <c r="F3362" s="49">
        <v>8.3400000000000002E-2</v>
      </c>
      <c r="G3362" s="49">
        <v>10.669969999999999</v>
      </c>
      <c r="H3362" s="49">
        <v>0.44429999999999997</v>
      </c>
      <c r="I3362" s="49">
        <v>0.17469999999999999</v>
      </c>
      <c r="J3362" s="49">
        <v>49.11</v>
      </c>
      <c r="K3362" s="49">
        <v>0.20399999999999999</v>
      </c>
      <c r="L3362" s="49">
        <v>101.39556999999998</v>
      </c>
      <c r="M3362" s="47"/>
      <c r="N3362" s="50">
        <v>0.98837955570138558</v>
      </c>
      <c r="O3362" s="50">
        <v>1.6028683186851958E-3</v>
      </c>
      <c r="P3362" s="50">
        <v>0.21690800084407152</v>
      </c>
      <c r="Q3362" s="50">
        <v>8.6871352863249051E-3</v>
      </c>
      <c r="R3362" s="50">
        <v>3.5969551566927592E-3</v>
      </c>
      <c r="S3362" s="50">
        <v>1.7796510656120756</v>
      </c>
      <c r="T3362" s="50">
        <v>5.3130535623407494E-3</v>
      </c>
      <c r="U3362" s="50">
        <v>3.005467955884797</v>
      </c>
      <c r="V3362" s="51">
        <v>89.135908649620916</v>
      </c>
      <c r="X3362" s="49">
        <v>0.05</v>
      </c>
      <c r="Y3362" s="49">
        <v>4.47</v>
      </c>
      <c r="Z3362" s="49">
        <v>0.15</v>
      </c>
      <c r="AA3362" s="49">
        <v>0.88</v>
      </c>
      <c r="AB3362" s="49">
        <v>3.66</v>
      </c>
      <c r="AC3362" s="49">
        <v>0.05</v>
      </c>
      <c r="AD3362" s="49">
        <v>0.5</v>
      </c>
      <c r="AE3362" s="312"/>
      <c r="AF3362" s="161" t="s">
        <v>436</v>
      </c>
      <c r="AG3362" s="318">
        <v>30</v>
      </c>
      <c r="AH3362" s="318">
        <v>15</v>
      </c>
      <c r="AI3362" s="318"/>
      <c r="AJ3362" s="318"/>
      <c r="AK3362" s="318"/>
      <c r="AL3362" s="318"/>
      <c r="AM3362" s="318"/>
      <c r="AN3362" s="318"/>
      <c r="AO3362" s="318"/>
      <c r="AP3362" s="318"/>
      <c r="AQ3362" s="318"/>
      <c r="AR3362" s="318"/>
      <c r="AS3362" s="318"/>
      <c r="AT3362" s="318"/>
      <c r="AU3362" s="318"/>
      <c r="AV3362" s="318"/>
      <c r="AW3362" s="318"/>
      <c r="AX3362" s="318"/>
      <c r="AY3362" s="318"/>
      <c r="AZ3362" s="318"/>
      <c r="BA3362" s="318"/>
      <c r="BB3362" s="318"/>
      <c r="BC3362" s="318"/>
      <c r="BD3362" s="318"/>
      <c r="BE3362" s="497"/>
      <c r="BF3362" s="497"/>
      <c r="BG3362" s="497"/>
      <c r="BH3362" s="497"/>
      <c r="BI3362" s="497"/>
      <c r="BJ3362" s="497"/>
      <c r="BK3362" s="497"/>
      <c r="BL3362" s="497"/>
      <c r="BM3362" s="497"/>
      <c r="BN3362" s="497"/>
      <c r="BO3362" s="497"/>
      <c r="BP3362" s="306"/>
      <c r="BQ3362" s="496"/>
      <c r="BR3362" s="496"/>
      <c r="BS3362" s="496"/>
      <c r="BT3362" s="496"/>
      <c r="BU3362" s="496"/>
      <c r="BV3362" s="496"/>
    </row>
    <row r="3363" spans="1:74" s="52" customFormat="1" ht="12.75">
      <c r="A3363" s="45">
        <v>2670.0804681784898</v>
      </c>
      <c r="B3363" s="46" t="s">
        <v>364</v>
      </c>
      <c r="C3363" s="47" t="s">
        <v>353</v>
      </c>
      <c r="D3363" s="48">
        <v>248.04142478281429</v>
      </c>
      <c r="E3363" s="49">
        <v>40.729999999999997</v>
      </c>
      <c r="F3363" s="49">
        <v>8.8200000000000001E-2</v>
      </c>
      <c r="G3363" s="49">
        <v>10.669969999999999</v>
      </c>
      <c r="H3363" s="49">
        <v>0.47449999999999998</v>
      </c>
      <c r="I3363" s="49">
        <v>0.1201</v>
      </c>
      <c r="J3363" s="49">
        <v>49.02</v>
      </c>
      <c r="K3363" s="49">
        <v>0.2024</v>
      </c>
      <c r="L3363" s="49">
        <v>101.37137</v>
      </c>
      <c r="M3363" s="47"/>
      <c r="N3363" s="50">
        <v>0.99000844334614957</v>
      </c>
      <c r="O3363" s="50">
        <v>1.6949952622649009E-3</v>
      </c>
      <c r="P3363" s="50">
        <v>0.21689207357065107</v>
      </c>
      <c r="Q3363" s="50">
        <v>9.2769367924543794E-3</v>
      </c>
      <c r="R3363" s="50">
        <v>2.4725964140589717E-3</v>
      </c>
      <c r="S3363" s="50">
        <v>1.7762592023344999</v>
      </c>
      <c r="T3363" s="50">
        <v>5.2709954832186766E-3</v>
      </c>
      <c r="U3363" s="50">
        <v>3.0035694957101979</v>
      </c>
      <c r="V3363" s="51">
        <v>89.118132868657767</v>
      </c>
      <c r="X3363" s="49">
        <v>0.05</v>
      </c>
      <c r="Y3363" s="49">
        <v>4.05</v>
      </c>
      <c r="Z3363" s="49">
        <v>0.15</v>
      </c>
      <c r="AA3363" s="49">
        <v>0.82</v>
      </c>
      <c r="AB3363" s="49">
        <v>5.25</v>
      </c>
      <c r="AC3363" s="49">
        <v>0.05</v>
      </c>
      <c r="AD3363" s="49">
        <v>0.5</v>
      </c>
      <c r="AE3363" s="312"/>
      <c r="AF3363" s="161" t="s">
        <v>436</v>
      </c>
      <c r="AG3363" s="318">
        <v>30</v>
      </c>
      <c r="AH3363" s="318">
        <v>15</v>
      </c>
      <c r="AI3363" s="318"/>
      <c r="AJ3363" s="318"/>
      <c r="AK3363" s="318"/>
      <c r="AL3363" s="318"/>
      <c r="AM3363" s="318"/>
      <c r="AN3363" s="318"/>
      <c r="AO3363" s="318"/>
      <c r="AP3363" s="318"/>
      <c r="AQ3363" s="318"/>
      <c r="AR3363" s="318"/>
      <c r="AS3363" s="318"/>
      <c r="AT3363" s="318"/>
      <c r="AU3363" s="318"/>
      <c r="AV3363" s="318"/>
      <c r="AW3363" s="318"/>
      <c r="AX3363" s="318"/>
      <c r="AY3363" s="318"/>
      <c r="AZ3363" s="318"/>
      <c r="BA3363" s="318"/>
      <c r="BB3363" s="318"/>
      <c r="BC3363" s="318"/>
      <c r="BD3363" s="318"/>
      <c r="BE3363" s="497"/>
      <c r="BF3363" s="497"/>
      <c r="BG3363" s="497"/>
      <c r="BH3363" s="497"/>
      <c r="BI3363" s="497"/>
      <c r="BJ3363" s="497"/>
      <c r="BK3363" s="497"/>
      <c r="BL3363" s="497"/>
      <c r="BM3363" s="497"/>
      <c r="BN3363" s="497"/>
      <c r="BO3363" s="497"/>
      <c r="BP3363" s="306"/>
      <c r="BQ3363" s="496"/>
      <c r="BR3363" s="496"/>
      <c r="BS3363" s="496"/>
      <c r="BT3363" s="496"/>
      <c r="BU3363" s="496"/>
      <c r="BV3363" s="496"/>
    </row>
    <row r="3364" spans="1:74" s="52" customFormat="1" ht="12.75">
      <c r="A3364" s="45">
        <v>2670.0804681784898</v>
      </c>
      <c r="B3364" s="46" t="s">
        <v>364</v>
      </c>
      <c r="C3364" s="47" t="s">
        <v>353</v>
      </c>
      <c r="D3364" s="48">
        <v>254.93142478281428</v>
      </c>
      <c r="E3364" s="49">
        <v>40.729999999999997</v>
      </c>
      <c r="F3364" s="49">
        <v>9.4E-2</v>
      </c>
      <c r="G3364" s="49">
        <v>10.68975</v>
      </c>
      <c r="H3364" s="49">
        <v>0.4531</v>
      </c>
      <c r="I3364" s="49">
        <v>0.15559999999999999</v>
      </c>
      <c r="J3364" s="49">
        <v>49.14</v>
      </c>
      <c r="K3364" s="49">
        <v>0.2036</v>
      </c>
      <c r="L3364" s="49">
        <v>101.517549999</v>
      </c>
      <c r="M3364" s="47"/>
      <c r="N3364" s="50">
        <v>0.98878452640562908</v>
      </c>
      <c r="O3364" s="50">
        <v>1.8042242679450736E-3</v>
      </c>
      <c r="P3364" s="50">
        <v>0.21702551423044691</v>
      </c>
      <c r="Q3364" s="50">
        <v>8.8475944180832697E-3</v>
      </c>
      <c r="R3364" s="50">
        <v>3.1995034534584863E-3</v>
      </c>
      <c r="S3364" s="50">
        <v>1.778406139938316</v>
      </c>
      <c r="T3364" s="50">
        <v>5.295691440642067E-3</v>
      </c>
      <c r="U3364" s="50">
        <v>3.0044136165432933</v>
      </c>
      <c r="V3364" s="51">
        <v>89.123881352836747</v>
      </c>
      <c r="X3364" s="49">
        <v>0.05</v>
      </c>
      <c r="Y3364" s="49">
        <v>3.77</v>
      </c>
      <c r="Z3364" s="49">
        <v>0.15</v>
      </c>
      <c r="AA3364" s="49">
        <v>0.85</v>
      </c>
      <c r="AB3364" s="49">
        <v>4.1399999999999997</v>
      </c>
      <c r="AC3364" s="49">
        <v>0.05</v>
      </c>
      <c r="AD3364" s="49">
        <v>0.5</v>
      </c>
      <c r="AE3364" s="312"/>
      <c r="AF3364" s="161" t="s">
        <v>436</v>
      </c>
      <c r="AG3364" s="318">
        <v>30</v>
      </c>
      <c r="AH3364" s="318">
        <v>15</v>
      </c>
      <c r="AI3364" s="318"/>
      <c r="AJ3364" s="318"/>
      <c r="AK3364" s="318"/>
      <c r="AL3364" s="318"/>
      <c r="AM3364" s="318"/>
      <c r="AN3364" s="318"/>
      <c r="AO3364" s="318"/>
      <c r="AP3364" s="318"/>
      <c r="AQ3364" s="318"/>
      <c r="AR3364" s="318"/>
      <c r="AS3364" s="318"/>
      <c r="AT3364" s="318"/>
      <c r="AU3364" s="318"/>
      <c r="AV3364" s="318"/>
      <c r="AW3364" s="318"/>
      <c r="AX3364" s="318"/>
      <c r="AY3364" s="318"/>
      <c r="AZ3364" s="318"/>
      <c r="BA3364" s="318"/>
      <c r="BB3364" s="318"/>
      <c r="BC3364" s="318"/>
      <c r="BD3364" s="318"/>
      <c r="BE3364" s="497"/>
      <c r="BF3364" s="497"/>
      <c r="BG3364" s="497"/>
      <c r="BH3364" s="497"/>
      <c r="BI3364" s="497"/>
      <c r="BJ3364" s="497"/>
      <c r="BK3364" s="497"/>
      <c r="BL3364" s="497"/>
      <c r="BM3364" s="497"/>
      <c r="BN3364" s="497"/>
      <c r="BO3364" s="497"/>
      <c r="BP3364" s="306"/>
      <c r="BQ3364" s="496"/>
      <c r="BR3364" s="496"/>
      <c r="BS3364" s="496"/>
      <c r="BT3364" s="496"/>
      <c r="BU3364" s="496"/>
      <c r="BV3364" s="496"/>
    </row>
    <row r="3365" spans="1:74" s="52" customFormat="1" ht="12.75">
      <c r="A3365" s="45">
        <v>2670.0804681784898</v>
      </c>
      <c r="B3365" s="46" t="s">
        <v>364</v>
      </c>
      <c r="C3365" s="47" t="s">
        <v>353</v>
      </c>
      <c r="D3365" s="48">
        <v>261.82142478281429</v>
      </c>
      <c r="E3365" s="49">
        <v>40.909999999999997</v>
      </c>
      <c r="F3365" s="49">
        <v>9.9500000000000005E-2</v>
      </c>
      <c r="G3365" s="49">
        <v>10.669969999999999</v>
      </c>
      <c r="H3365" s="49">
        <v>0.45279999999999998</v>
      </c>
      <c r="I3365" s="49">
        <v>0.155</v>
      </c>
      <c r="J3365" s="49">
        <v>49.1</v>
      </c>
      <c r="K3365" s="49">
        <v>0.1978</v>
      </c>
      <c r="L3365" s="49">
        <v>101.65117000000001</v>
      </c>
      <c r="M3365" s="47"/>
      <c r="N3365" s="50">
        <v>0.99123312866235147</v>
      </c>
      <c r="O3365" s="50">
        <v>1.9060962404825615E-3</v>
      </c>
      <c r="P3365" s="50">
        <v>0.21620489446205857</v>
      </c>
      <c r="Q3365" s="50">
        <v>8.8246327273854442E-3</v>
      </c>
      <c r="R3365" s="50">
        <v>3.1810007122834633E-3</v>
      </c>
      <c r="S3365" s="50">
        <v>1.7735211281569934</v>
      </c>
      <c r="T3365" s="50">
        <v>5.1348795850936699E-3</v>
      </c>
      <c r="U3365" s="50">
        <v>3.0017434671097187</v>
      </c>
      <c r="V3365" s="51">
        <v>89.133936431234346</v>
      </c>
      <c r="X3365" s="49">
        <v>0.05</v>
      </c>
      <c r="Y3365" s="49">
        <v>3.61</v>
      </c>
      <c r="Z3365" s="49">
        <v>0.15</v>
      </c>
      <c r="AA3365" s="49">
        <v>0.86</v>
      </c>
      <c r="AB3365" s="49">
        <v>3.88</v>
      </c>
      <c r="AC3365" s="49">
        <v>0.05</v>
      </c>
      <c r="AD3365" s="49">
        <v>0.51</v>
      </c>
      <c r="AE3365" s="312"/>
      <c r="AF3365" s="161" t="s">
        <v>436</v>
      </c>
      <c r="AG3365" s="318">
        <v>30</v>
      </c>
      <c r="AH3365" s="318">
        <v>15</v>
      </c>
      <c r="AI3365" s="318"/>
      <c r="AJ3365" s="318"/>
      <c r="AK3365" s="318"/>
      <c r="AL3365" s="318"/>
      <c r="AM3365" s="318"/>
      <c r="AN3365" s="318"/>
      <c r="AO3365" s="318"/>
      <c r="AP3365" s="318"/>
      <c r="AQ3365" s="318"/>
      <c r="AR3365" s="318"/>
      <c r="AS3365" s="318"/>
      <c r="AT3365" s="318"/>
      <c r="AU3365" s="318"/>
      <c r="AV3365" s="318"/>
      <c r="AW3365" s="318"/>
      <c r="AX3365" s="318"/>
      <c r="AY3365" s="318"/>
      <c r="AZ3365" s="318"/>
      <c r="BA3365" s="318"/>
      <c r="BB3365" s="318"/>
      <c r="BC3365" s="318"/>
      <c r="BD3365" s="318"/>
      <c r="BE3365" s="497"/>
      <c r="BF3365" s="497"/>
      <c r="BG3365" s="497"/>
      <c r="BH3365" s="497"/>
      <c r="BI3365" s="497"/>
      <c r="BJ3365" s="497"/>
      <c r="BK3365" s="497"/>
      <c r="BL3365" s="497"/>
      <c r="BM3365" s="497"/>
      <c r="BN3365" s="497"/>
      <c r="BO3365" s="497"/>
      <c r="BP3365" s="306"/>
      <c r="BQ3365" s="496"/>
      <c r="BR3365" s="496"/>
      <c r="BS3365" s="496"/>
      <c r="BT3365" s="496"/>
      <c r="BU3365" s="496"/>
      <c r="BV3365" s="496"/>
    </row>
    <row r="3366" spans="1:74" s="52" customFormat="1" ht="12.75">
      <c r="A3366" s="45">
        <v>2670.0804681784898</v>
      </c>
      <c r="B3366" s="46" t="s">
        <v>364</v>
      </c>
      <c r="C3366" s="47" t="s">
        <v>353</v>
      </c>
      <c r="D3366" s="48">
        <v>268.71142478281428</v>
      </c>
      <c r="E3366" s="49">
        <v>40.75</v>
      </c>
      <c r="F3366" s="49">
        <v>0.11169999999999999</v>
      </c>
      <c r="G3366" s="49">
        <v>10.71941</v>
      </c>
      <c r="H3366" s="49">
        <v>0.44030000000000002</v>
      </c>
      <c r="I3366" s="49">
        <v>0.13039999999999999</v>
      </c>
      <c r="J3366" s="49">
        <v>49.14</v>
      </c>
      <c r="K3366" s="49">
        <v>0.20150000000000001</v>
      </c>
      <c r="L3366" s="49">
        <v>101.54351</v>
      </c>
      <c r="M3366" s="47"/>
      <c r="N3366" s="50">
        <v>0.98878303782387555</v>
      </c>
      <c r="O3366" s="50">
        <v>2.1429003844807156E-3</v>
      </c>
      <c r="P3366" s="50">
        <v>0.21752053908113214</v>
      </c>
      <c r="Q3366" s="50">
        <v>8.5934186969818839E-3</v>
      </c>
      <c r="R3366" s="50">
        <v>2.680011917189909E-3</v>
      </c>
      <c r="S3366" s="50">
        <v>1.7775306265525888</v>
      </c>
      <c r="T3366" s="50">
        <v>5.2384896781968492E-3</v>
      </c>
      <c r="U3366" s="50">
        <v>3.0036958413115444</v>
      </c>
      <c r="V3366" s="51">
        <v>89.096994461691537</v>
      </c>
      <c r="X3366" s="49">
        <v>0.05</v>
      </c>
      <c r="Y3366" s="49">
        <v>3.24</v>
      </c>
      <c r="Z3366" s="49">
        <v>0.15</v>
      </c>
      <c r="AA3366" s="49">
        <v>0.88</v>
      </c>
      <c r="AB3366" s="49">
        <v>4.62</v>
      </c>
      <c r="AC3366" s="49">
        <v>0.05</v>
      </c>
      <c r="AD3366" s="49">
        <v>0.5</v>
      </c>
      <c r="AE3366" s="312"/>
      <c r="AF3366" s="161" t="s">
        <v>436</v>
      </c>
      <c r="AG3366" s="318">
        <v>30</v>
      </c>
      <c r="AH3366" s="318">
        <v>15</v>
      </c>
      <c r="AI3366" s="318"/>
      <c r="AJ3366" s="318"/>
      <c r="AK3366" s="318"/>
      <c r="AL3366" s="318"/>
      <c r="AM3366" s="318"/>
      <c r="AN3366" s="318"/>
      <c r="AO3366" s="318"/>
      <c r="AP3366" s="318"/>
      <c r="AQ3366" s="318"/>
      <c r="AR3366" s="318"/>
      <c r="AS3366" s="318"/>
      <c r="AT3366" s="318"/>
      <c r="AU3366" s="318"/>
      <c r="AV3366" s="318"/>
      <c r="AW3366" s="318"/>
      <c r="AX3366" s="318"/>
      <c r="AY3366" s="318"/>
      <c r="AZ3366" s="318"/>
      <c r="BA3366" s="318"/>
      <c r="BB3366" s="318"/>
      <c r="BC3366" s="318"/>
      <c r="BD3366" s="318"/>
      <c r="BE3366" s="497"/>
      <c r="BF3366" s="497"/>
      <c r="BG3366" s="497"/>
      <c r="BH3366" s="497"/>
      <c r="BI3366" s="497"/>
      <c r="BJ3366" s="497"/>
      <c r="BK3366" s="497"/>
      <c r="BL3366" s="497"/>
      <c r="BM3366" s="497"/>
      <c r="BN3366" s="497"/>
      <c r="BO3366" s="497"/>
      <c r="BP3366" s="306"/>
      <c r="BQ3366" s="496"/>
      <c r="BR3366" s="496"/>
      <c r="BS3366" s="496"/>
      <c r="BT3366" s="496"/>
      <c r="BU3366" s="496"/>
      <c r="BV3366" s="496"/>
    </row>
    <row r="3367" spans="1:74" s="52" customFormat="1" ht="12.75">
      <c r="A3367" s="45">
        <v>2670.0804681784898</v>
      </c>
      <c r="B3367" s="46" t="s">
        <v>364</v>
      </c>
      <c r="C3367" s="47" t="s">
        <v>353</v>
      </c>
      <c r="D3367" s="48">
        <v>275.60142478281426</v>
      </c>
      <c r="E3367" s="49">
        <v>40.85</v>
      </c>
      <c r="F3367" s="49">
        <v>0.12759999999999999</v>
      </c>
      <c r="G3367" s="49">
        <v>10.67986</v>
      </c>
      <c r="H3367" s="49">
        <v>0.43369999999999997</v>
      </c>
      <c r="I3367" s="49">
        <v>0.1245</v>
      </c>
      <c r="J3367" s="49">
        <v>48.92</v>
      </c>
      <c r="K3367" s="49">
        <v>0.2069</v>
      </c>
      <c r="L3367" s="49">
        <v>101.39215999999999</v>
      </c>
      <c r="M3367" s="47"/>
      <c r="N3367" s="50">
        <v>0.99214908398910229</v>
      </c>
      <c r="O3367" s="50">
        <v>2.4502531959544865E-3</v>
      </c>
      <c r="P3367" s="50">
        <v>0.21692341284501629</v>
      </c>
      <c r="Q3367" s="50">
        <v>8.4726289904021746E-3</v>
      </c>
      <c r="R3367" s="50">
        <v>2.561179196421163E-3</v>
      </c>
      <c r="S3367" s="50">
        <v>1.7712500226353487</v>
      </c>
      <c r="T3367" s="50">
        <v>5.3839747321867268E-3</v>
      </c>
      <c r="U3367" s="50">
        <v>3.0004700693985304</v>
      </c>
      <c r="V3367" s="51">
        <v>89.089311376268071</v>
      </c>
      <c r="X3367" s="49">
        <v>0.05</v>
      </c>
      <c r="Y3367" s="49">
        <v>2.79</v>
      </c>
      <c r="Z3367" s="49">
        <v>0.15</v>
      </c>
      <c r="AA3367" s="49">
        <v>0.9</v>
      </c>
      <c r="AB3367" s="49">
        <v>5.22</v>
      </c>
      <c r="AC3367" s="49">
        <v>0.05</v>
      </c>
      <c r="AD3367" s="49">
        <v>0.49</v>
      </c>
      <c r="AE3367" s="312"/>
      <c r="AF3367" s="161" t="s">
        <v>436</v>
      </c>
      <c r="AG3367" s="318">
        <v>30</v>
      </c>
      <c r="AH3367" s="318">
        <v>15</v>
      </c>
      <c r="AI3367" s="318"/>
      <c r="AJ3367" s="318"/>
      <c r="AK3367" s="318"/>
      <c r="AL3367" s="318"/>
      <c r="AM3367" s="318"/>
      <c r="AN3367" s="318"/>
      <c r="AO3367" s="318"/>
      <c r="AP3367" s="318"/>
      <c r="AQ3367" s="318"/>
      <c r="AR3367" s="318"/>
      <c r="AS3367" s="318"/>
      <c r="AT3367" s="318"/>
      <c r="AU3367" s="318"/>
      <c r="AV3367" s="318"/>
      <c r="AW3367" s="318"/>
      <c r="AX3367" s="318"/>
      <c r="AY3367" s="318"/>
      <c r="AZ3367" s="318"/>
      <c r="BA3367" s="318"/>
      <c r="BB3367" s="318"/>
      <c r="BC3367" s="318"/>
      <c r="BD3367" s="318"/>
      <c r="BE3367" s="497"/>
      <c r="BF3367" s="497"/>
      <c r="BG3367" s="497"/>
      <c r="BH3367" s="497"/>
      <c r="BI3367" s="497"/>
      <c r="BJ3367" s="497"/>
      <c r="BK3367" s="497"/>
      <c r="BL3367" s="497"/>
      <c r="BM3367" s="497"/>
      <c r="BN3367" s="497"/>
      <c r="BO3367" s="497"/>
      <c r="BP3367" s="306"/>
      <c r="BQ3367" s="496"/>
      <c r="BR3367" s="496"/>
      <c r="BS3367" s="496"/>
      <c r="BT3367" s="496"/>
      <c r="BU3367" s="496"/>
      <c r="BV3367" s="496"/>
    </row>
    <row r="3368" spans="1:74" s="52" customFormat="1" ht="12.75">
      <c r="A3368" s="45">
        <v>2670.0804681784898</v>
      </c>
      <c r="B3368" s="46" t="s">
        <v>364</v>
      </c>
      <c r="C3368" s="47" t="s">
        <v>353</v>
      </c>
      <c r="D3368" s="48">
        <v>282.49142478281425</v>
      </c>
      <c r="E3368" s="49">
        <v>40.82</v>
      </c>
      <c r="F3368" s="49">
        <v>8.2799999999999999E-2</v>
      </c>
      <c r="G3368" s="49">
        <v>10.68975</v>
      </c>
      <c r="H3368" s="49">
        <v>0.43759999999999999</v>
      </c>
      <c r="I3368" s="49">
        <v>0.1222</v>
      </c>
      <c r="J3368" s="49">
        <v>48.98</v>
      </c>
      <c r="K3368" s="49">
        <v>0.2177</v>
      </c>
      <c r="L3368" s="49">
        <v>101.40304999999999</v>
      </c>
      <c r="M3368" s="47"/>
      <c r="N3368" s="50">
        <v>0.99156011714126491</v>
      </c>
      <c r="O3368" s="50">
        <v>1.5902001920820143E-3</v>
      </c>
      <c r="P3368" s="50">
        <v>0.21715487940348896</v>
      </c>
      <c r="Q3368" s="50">
        <v>8.5500224573725834E-3</v>
      </c>
      <c r="R3368" s="50">
        <v>2.5142183679688701E-3</v>
      </c>
      <c r="S3368" s="50">
        <v>1.7736722694266904</v>
      </c>
      <c r="T3368" s="50">
        <v>5.6658115608875671E-3</v>
      </c>
      <c r="U3368" s="50">
        <v>3.0022248398580271</v>
      </c>
      <c r="V3368" s="51">
        <v>89.092228346841139</v>
      </c>
      <c r="X3368" s="49">
        <v>0.05</v>
      </c>
      <c r="Y3368" s="49">
        <v>4.32</v>
      </c>
      <c r="Z3368" s="49">
        <v>0.15</v>
      </c>
      <c r="AA3368" s="49">
        <v>0.89</v>
      </c>
      <c r="AB3368" s="49">
        <v>5.04</v>
      </c>
      <c r="AC3368" s="49">
        <v>0.05</v>
      </c>
      <c r="AD3368" s="49">
        <v>0.47</v>
      </c>
      <c r="AE3368" s="312"/>
      <c r="AF3368" s="161" t="s">
        <v>436</v>
      </c>
      <c r="AG3368" s="318">
        <v>30</v>
      </c>
      <c r="AH3368" s="318">
        <v>15</v>
      </c>
      <c r="AI3368" s="318"/>
      <c r="AJ3368" s="318"/>
      <c r="AK3368" s="318"/>
      <c r="AL3368" s="318"/>
      <c r="AM3368" s="318"/>
      <c r="AN3368" s="318"/>
      <c r="AO3368" s="318"/>
      <c r="AP3368" s="318"/>
      <c r="AQ3368" s="318"/>
      <c r="AR3368" s="318"/>
      <c r="AS3368" s="318"/>
      <c r="AT3368" s="318"/>
      <c r="AU3368" s="318"/>
      <c r="AV3368" s="318"/>
      <c r="AW3368" s="318"/>
      <c r="AX3368" s="318"/>
      <c r="AY3368" s="318"/>
      <c r="AZ3368" s="318"/>
      <c r="BA3368" s="318"/>
      <c r="BB3368" s="318"/>
      <c r="BC3368" s="318"/>
      <c r="BD3368" s="318"/>
      <c r="BE3368" s="497"/>
      <c r="BF3368" s="497"/>
      <c r="BG3368" s="497"/>
      <c r="BH3368" s="497"/>
      <c r="BI3368" s="497"/>
      <c r="BJ3368" s="497"/>
      <c r="BK3368" s="497"/>
      <c r="BL3368" s="497"/>
      <c r="BM3368" s="497"/>
      <c r="BN3368" s="497"/>
      <c r="BO3368" s="497"/>
      <c r="BP3368" s="306"/>
      <c r="BQ3368" s="496"/>
      <c r="BR3368" s="496"/>
      <c r="BS3368" s="496"/>
      <c r="BT3368" s="496"/>
      <c r="BU3368" s="496"/>
      <c r="BV3368" s="496"/>
    </row>
    <row r="3369" spans="1:74" s="52" customFormat="1" ht="12.75">
      <c r="A3369" s="45">
        <v>2670.0804681784898</v>
      </c>
      <c r="B3369" s="46" t="s">
        <v>364</v>
      </c>
      <c r="C3369" s="47" t="s">
        <v>353</v>
      </c>
      <c r="D3369" s="48">
        <v>289.38142478281424</v>
      </c>
      <c r="E3369" s="49">
        <v>40.79</v>
      </c>
      <c r="F3369" s="49">
        <v>0.1056</v>
      </c>
      <c r="G3369" s="49">
        <v>10.68975</v>
      </c>
      <c r="H3369" s="49">
        <v>0.46089999999999998</v>
      </c>
      <c r="I3369" s="49">
        <v>0.17780000000000001</v>
      </c>
      <c r="J3369" s="49">
        <v>48.87</v>
      </c>
      <c r="K3369" s="49">
        <v>0.2238</v>
      </c>
      <c r="L3369" s="49">
        <v>101.35864999999998</v>
      </c>
      <c r="M3369" s="47"/>
      <c r="N3369" s="50">
        <v>0.99166592427402278</v>
      </c>
      <c r="O3369" s="50">
        <v>2.0297895774454536E-3</v>
      </c>
      <c r="P3369" s="50">
        <v>0.21733778040148957</v>
      </c>
      <c r="Q3369" s="50">
        <v>9.0128529511827229E-3</v>
      </c>
      <c r="R3369" s="50">
        <v>3.6612482808184629E-3</v>
      </c>
      <c r="S3369" s="50">
        <v>1.7711794695680556</v>
      </c>
      <c r="T3369" s="50">
        <v>5.8294746027925878E-3</v>
      </c>
      <c r="U3369" s="50">
        <v>3.0017996161292926</v>
      </c>
      <c r="V3369" s="51">
        <v>89.070359816852573</v>
      </c>
      <c r="X3369" s="49">
        <v>0.05</v>
      </c>
      <c r="Y3369" s="49">
        <v>3.36</v>
      </c>
      <c r="Z3369" s="49">
        <v>0.15</v>
      </c>
      <c r="AA3369" s="49">
        <v>0.85</v>
      </c>
      <c r="AB3369" s="49">
        <v>3.62</v>
      </c>
      <c r="AC3369" s="49">
        <v>0.05</v>
      </c>
      <c r="AD3369" s="49">
        <v>0.46</v>
      </c>
      <c r="AE3369" s="312"/>
      <c r="AF3369" s="161" t="s">
        <v>436</v>
      </c>
      <c r="AG3369" s="318">
        <v>30</v>
      </c>
      <c r="AH3369" s="318">
        <v>15</v>
      </c>
      <c r="AI3369" s="318"/>
      <c r="AJ3369" s="318"/>
      <c r="AK3369" s="318"/>
      <c r="AL3369" s="318"/>
      <c r="AM3369" s="318"/>
      <c r="AN3369" s="318"/>
      <c r="AO3369" s="318"/>
      <c r="AP3369" s="318"/>
      <c r="AQ3369" s="318"/>
      <c r="AR3369" s="318"/>
      <c r="AS3369" s="318"/>
      <c r="AT3369" s="318"/>
      <c r="AU3369" s="318"/>
      <c r="AV3369" s="318"/>
      <c r="AW3369" s="318"/>
      <c r="AX3369" s="318"/>
      <c r="AY3369" s="318"/>
      <c r="AZ3369" s="318"/>
      <c r="BA3369" s="318"/>
      <c r="BB3369" s="318"/>
      <c r="BC3369" s="318"/>
      <c r="BD3369" s="318"/>
      <c r="BE3369" s="497"/>
      <c r="BF3369" s="497"/>
      <c r="BG3369" s="497"/>
      <c r="BH3369" s="497"/>
      <c r="BI3369" s="497"/>
      <c r="BJ3369" s="497"/>
      <c r="BK3369" s="497"/>
      <c r="BL3369" s="497"/>
      <c r="BM3369" s="497"/>
      <c r="BN3369" s="497"/>
      <c r="BO3369" s="497"/>
      <c r="BP3369" s="306"/>
      <c r="BQ3369" s="496"/>
      <c r="BR3369" s="496"/>
      <c r="BS3369" s="496"/>
      <c r="BT3369" s="496"/>
      <c r="BU3369" s="496"/>
      <c r="BV3369" s="496"/>
    </row>
    <row r="3370" spans="1:74" s="52" customFormat="1" ht="12.75">
      <c r="A3370" s="45">
        <v>2670.0804681784898</v>
      </c>
      <c r="B3370" s="46" t="s">
        <v>364</v>
      </c>
      <c r="C3370" s="47" t="s">
        <v>353</v>
      </c>
      <c r="D3370" s="48">
        <v>296.27142478281422</v>
      </c>
      <c r="E3370" s="49">
        <v>40.799999999999997</v>
      </c>
      <c r="F3370" s="49">
        <v>0.1023</v>
      </c>
      <c r="G3370" s="49">
        <v>10.669969999999999</v>
      </c>
      <c r="H3370" s="49">
        <v>0.4511</v>
      </c>
      <c r="I3370" s="49">
        <v>0.12379999999999999</v>
      </c>
      <c r="J3370" s="49">
        <v>49.03</v>
      </c>
      <c r="K3370" s="49">
        <v>0.21179999999999999</v>
      </c>
      <c r="L3370" s="49">
        <v>101.44407</v>
      </c>
      <c r="M3370" s="47"/>
      <c r="N3370" s="50">
        <v>0.99059091178767156</v>
      </c>
      <c r="O3370" s="50">
        <v>1.963745599726291E-3</v>
      </c>
      <c r="P3370" s="50">
        <v>0.21664734367056424</v>
      </c>
      <c r="Q3370" s="50">
        <v>8.8094926104936543E-3</v>
      </c>
      <c r="R3370" s="50">
        <v>2.5458954214627174E-3</v>
      </c>
      <c r="S3370" s="50">
        <v>1.7746169076007496</v>
      </c>
      <c r="T3370" s="50">
        <v>5.509570940529061E-3</v>
      </c>
      <c r="U3370" s="50">
        <v>3.0021460808769889</v>
      </c>
      <c r="V3370" s="51">
        <v>89.120110827468196</v>
      </c>
      <c r="X3370" s="49">
        <v>0.05</v>
      </c>
      <c r="Y3370" s="49">
        <v>3.63</v>
      </c>
      <c r="Z3370" s="49">
        <v>0.15</v>
      </c>
      <c r="AA3370" s="49">
        <v>0.87</v>
      </c>
      <c r="AB3370" s="49">
        <v>4.99</v>
      </c>
      <c r="AC3370" s="49">
        <v>0.05</v>
      </c>
      <c r="AD3370" s="49">
        <v>0.49</v>
      </c>
      <c r="AE3370" s="312"/>
      <c r="AF3370" s="161" t="s">
        <v>436</v>
      </c>
      <c r="AG3370" s="318">
        <v>30</v>
      </c>
      <c r="AH3370" s="318">
        <v>15</v>
      </c>
      <c r="AI3370" s="318"/>
      <c r="AJ3370" s="318"/>
      <c r="AK3370" s="318"/>
      <c r="AL3370" s="318"/>
      <c r="AM3370" s="318"/>
      <c r="AN3370" s="318"/>
      <c r="AO3370" s="318"/>
      <c r="AP3370" s="318"/>
      <c r="AQ3370" s="318"/>
      <c r="AR3370" s="318"/>
      <c r="AS3370" s="318"/>
      <c r="AT3370" s="318"/>
      <c r="AU3370" s="318"/>
      <c r="AV3370" s="318"/>
      <c r="AW3370" s="318"/>
      <c r="AX3370" s="318"/>
      <c r="AY3370" s="318"/>
      <c r="AZ3370" s="318"/>
      <c r="BA3370" s="318"/>
      <c r="BB3370" s="318"/>
      <c r="BC3370" s="318"/>
      <c r="BD3370" s="318"/>
      <c r="BE3370" s="497"/>
      <c r="BF3370" s="497"/>
      <c r="BG3370" s="497"/>
      <c r="BH3370" s="497"/>
      <c r="BI3370" s="497"/>
      <c r="BJ3370" s="497"/>
      <c r="BK3370" s="497"/>
      <c r="BL3370" s="497"/>
      <c r="BM3370" s="497"/>
      <c r="BN3370" s="497"/>
      <c r="BO3370" s="497"/>
      <c r="BP3370" s="306"/>
      <c r="BQ3370" s="496"/>
      <c r="BR3370" s="496"/>
      <c r="BS3370" s="496"/>
      <c r="BT3370" s="496"/>
      <c r="BU3370" s="496"/>
      <c r="BV3370" s="496"/>
    </row>
    <row r="3371" spans="1:74" s="52" customFormat="1" ht="12.75">
      <c r="A3371" s="45">
        <v>2670.0804681784898</v>
      </c>
      <c r="B3371" s="46" t="s">
        <v>364</v>
      </c>
      <c r="C3371" s="47" t="s">
        <v>353</v>
      </c>
      <c r="D3371" s="48">
        <v>303.16142478281421</v>
      </c>
      <c r="E3371" s="49">
        <v>40.86</v>
      </c>
      <c r="F3371" s="49">
        <v>0.1076</v>
      </c>
      <c r="G3371" s="49">
        <v>10.68975</v>
      </c>
      <c r="H3371" s="49">
        <v>0.43530000000000002</v>
      </c>
      <c r="I3371" s="49">
        <v>0.124</v>
      </c>
      <c r="J3371" s="49">
        <v>49.09</v>
      </c>
      <c r="K3371" s="49">
        <v>0.20549999999999999</v>
      </c>
      <c r="L3371" s="49">
        <v>101.56145000000001</v>
      </c>
      <c r="M3371" s="47"/>
      <c r="N3371" s="50">
        <v>0.99084387610876423</v>
      </c>
      <c r="O3371" s="50">
        <v>2.0629777961089194E-3</v>
      </c>
      <c r="P3371" s="50">
        <v>0.21678558953698163</v>
      </c>
      <c r="Q3371" s="50">
        <v>8.4906204393556828E-3</v>
      </c>
      <c r="R3371" s="50">
        <v>2.5469140644929825E-3</v>
      </c>
      <c r="S3371" s="50">
        <v>1.7746325578732804</v>
      </c>
      <c r="T3371" s="50">
        <v>5.3392018642727706E-3</v>
      </c>
      <c r="U3371" s="50">
        <v>3.0019392524819843</v>
      </c>
      <c r="V3371" s="51">
        <v>89.114009540442311</v>
      </c>
      <c r="X3371" s="49">
        <v>0.05</v>
      </c>
      <c r="Y3371" s="49">
        <v>3.38</v>
      </c>
      <c r="Z3371" s="49">
        <v>0.15</v>
      </c>
      <c r="AA3371" s="49">
        <v>0.89</v>
      </c>
      <c r="AB3371" s="49">
        <v>5.09</v>
      </c>
      <c r="AC3371" s="49">
        <v>0.05</v>
      </c>
      <c r="AD3371" s="49">
        <v>0.49</v>
      </c>
      <c r="AE3371" s="312"/>
      <c r="AF3371" s="161" t="s">
        <v>436</v>
      </c>
      <c r="AG3371" s="318">
        <v>30</v>
      </c>
      <c r="AH3371" s="318">
        <v>15</v>
      </c>
      <c r="AI3371" s="318"/>
      <c r="AJ3371" s="318"/>
      <c r="AK3371" s="318"/>
      <c r="AL3371" s="318"/>
      <c r="AM3371" s="318"/>
      <c r="AN3371" s="318"/>
      <c r="AO3371" s="318"/>
      <c r="AP3371" s="318"/>
      <c r="AQ3371" s="318"/>
      <c r="AR3371" s="318"/>
      <c r="AS3371" s="318"/>
      <c r="AT3371" s="318"/>
      <c r="AU3371" s="318"/>
      <c r="AV3371" s="318"/>
      <c r="AW3371" s="318"/>
      <c r="AX3371" s="318"/>
      <c r="AY3371" s="318"/>
      <c r="AZ3371" s="318"/>
      <c r="BA3371" s="318"/>
      <c r="BB3371" s="318"/>
      <c r="BC3371" s="318"/>
      <c r="BD3371" s="318"/>
      <c r="BE3371" s="497"/>
      <c r="BF3371" s="497"/>
      <c r="BG3371" s="497"/>
      <c r="BH3371" s="497"/>
      <c r="BI3371" s="497"/>
      <c r="BJ3371" s="497"/>
      <c r="BK3371" s="497"/>
      <c r="BL3371" s="497"/>
      <c r="BM3371" s="497"/>
      <c r="BN3371" s="497"/>
      <c r="BO3371" s="497"/>
      <c r="BP3371" s="306"/>
      <c r="BQ3371" s="496"/>
      <c r="BR3371" s="496"/>
      <c r="BS3371" s="496"/>
      <c r="BT3371" s="496"/>
      <c r="BU3371" s="496"/>
      <c r="BV3371" s="496"/>
    </row>
    <row r="3372" spans="1:74" s="52" customFormat="1" ht="12.75">
      <c r="A3372" s="45"/>
      <c r="B3372" s="46"/>
      <c r="C3372" s="47"/>
      <c r="D3372" s="48"/>
      <c r="E3372" s="49"/>
      <c r="F3372" s="49"/>
      <c r="G3372" s="49"/>
      <c r="H3372" s="49"/>
      <c r="I3372" s="49"/>
      <c r="J3372" s="49"/>
      <c r="K3372" s="49"/>
      <c r="L3372" s="49"/>
      <c r="M3372" s="47"/>
      <c r="N3372" s="50"/>
      <c r="O3372" s="50"/>
      <c r="P3372" s="50"/>
      <c r="Q3372" s="50"/>
      <c r="R3372" s="50"/>
      <c r="S3372" s="50"/>
      <c r="T3372" s="50"/>
      <c r="U3372" s="50"/>
      <c r="V3372" s="51"/>
      <c r="AE3372" s="312"/>
      <c r="AF3372" s="312"/>
      <c r="AG3372" s="312"/>
      <c r="AH3372" s="312"/>
      <c r="AI3372" s="312"/>
      <c r="AJ3372" s="312"/>
      <c r="AK3372" s="312"/>
      <c r="AL3372" s="312"/>
      <c r="AM3372" s="312"/>
      <c r="AN3372" s="312"/>
      <c r="AO3372" s="312"/>
      <c r="AP3372" s="312"/>
      <c r="AQ3372" s="312"/>
      <c r="AR3372" s="312"/>
      <c r="AS3372" s="312"/>
      <c r="AT3372" s="312"/>
      <c r="AU3372" s="312"/>
      <c r="AV3372" s="312"/>
      <c r="AW3372" s="312"/>
      <c r="AX3372" s="312"/>
      <c r="AY3372" s="312"/>
      <c r="AZ3372" s="312"/>
      <c r="BA3372" s="312"/>
      <c r="BB3372" s="312"/>
      <c r="BC3372" s="312"/>
      <c r="BD3372" s="312"/>
      <c r="BE3372" s="306"/>
      <c r="BF3372" s="306"/>
      <c r="BG3372" s="306"/>
      <c r="BH3372" s="306"/>
      <c r="BI3372" s="306"/>
      <c r="BJ3372" s="306"/>
      <c r="BK3372" s="306"/>
      <c r="BL3372" s="306"/>
      <c r="BM3372" s="306"/>
      <c r="BN3372" s="306"/>
      <c r="BO3372" s="306"/>
      <c r="BP3372" s="306"/>
      <c r="BQ3372" s="496"/>
      <c r="BR3372" s="496"/>
      <c r="BS3372" s="496"/>
      <c r="BT3372" s="496"/>
      <c r="BU3372" s="496"/>
      <c r="BV3372" s="496"/>
    </row>
    <row r="3373" spans="1:74" s="52" customFormat="1" ht="12.75">
      <c r="A3373" s="45">
        <v>2670.0804681784898</v>
      </c>
      <c r="B3373" s="46" t="s">
        <v>364</v>
      </c>
      <c r="C3373" s="47" t="s">
        <v>370</v>
      </c>
      <c r="D3373" s="48">
        <v>0</v>
      </c>
      <c r="E3373" s="49">
        <v>39.83</v>
      </c>
      <c r="F3373" s="49">
        <v>8.77E-2</v>
      </c>
      <c r="G3373" s="49">
        <v>16.820779999999999</v>
      </c>
      <c r="H3373" s="49">
        <v>0.30080000000000001</v>
      </c>
      <c r="I3373" s="49">
        <v>0.23799999999999999</v>
      </c>
      <c r="J3373" s="49">
        <v>44.39</v>
      </c>
      <c r="K3373" s="49">
        <v>0.23080000000000001</v>
      </c>
      <c r="L3373" s="49">
        <v>101.97848</v>
      </c>
      <c r="M3373" s="47"/>
      <c r="N3373" s="50">
        <v>0.98917707423158796</v>
      </c>
      <c r="O3373" s="50">
        <v>1.7220221934773189E-3</v>
      </c>
      <c r="P3373" s="50">
        <v>0.34935411299122604</v>
      </c>
      <c r="Q3373" s="50">
        <v>6.0087683335523154E-3</v>
      </c>
      <c r="R3373" s="50">
        <v>5.0064102181832659E-3</v>
      </c>
      <c r="S3373" s="50">
        <v>1.6434535222400795</v>
      </c>
      <c r="T3373" s="50">
        <v>6.1412558079776336E-3</v>
      </c>
      <c r="U3373" s="50">
        <v>3.0023815822302393</v>
      </c>
      <c r="V3373" s="51">
        <v>82.469250578183548</v>
      </c>
      <c r="X3373" s="49">
        <v>0.05</v>
      </c>
      <c r="Y3373" s="49">
        <v>4.03</v>
      </c>
      <c r="Z3373" s="49">
        <v>0.12</v>
      </c>
      <c r="AA3373" s="49">
        <v>1.21</v>
      </c>
      <c r="AB3373" s="49">
        <v>2.86</v>
      </c>
      <c r="AC3373" s="49">
        <v>0.06</v>
      </c>
      <c r="AD3373" s="49">
        <v>0.45</v>
      </c>
      <c r="AE3373" s="312"/>
      <c r="AF3373" s="161" t="s">
        <v>436</v>
      </c>
      <c r="AG3373" s="318">
        <v>30</v>
      </c>
      <c r="AH3373" s="318">
        <v>15</v>
      </c>
      <c r="AI3373" s="318"/>
      <c r="AJ3373" s="318"/>
      <c r="AK3373" s="318"/>
      <c r="AL3373" s="318"/>
      <c r="AM3373" s="318"/>
      <c r="AN3373" s="318"/>
      <c r="AO3373" s="318"/>
      <c r="AP3373" s="318"/>
      <c r="AQ3373" s="318"/>
      <c r="AR3373" s="318"/>
      <c r="AS3373" s="318"/>
      <c r="AT3373" s="318"/>
      <c r="AU3373" s="318"/>
      <c r="AV3373" s="318"/>
      <c r="AW3373" s="318"/>
      <c r="AX3373" s="318"/>
      <c r="AY3373" s="318"/>
      <c r="AZ3373" s="318"/>
      <c r="BA3373" s="318"/>
      <c r="BB3373" s="318"/>
      <c r="BC3373" s="318"/>
      <c r="BD3373" s="318"/>
      <c r="BE3373" s="497"/>
      <c r="BF3373" s="497"/>
      <c r="BG3373" s="497"/>
      <c r="BH3373" s="497"/>
      <c r="BI3373" s="497"/>
      <c r="BJ3373" s="497"/>
      <c r="BK3373" s="497"/>
      <c r="BL3373" s="497"/>
      <c r="BM3373" s="497"/>
      <c r="BN3373" s="497"/>
      <c r="BO3373" s="497"/>
      <c r="BP3373" s="306"/>
      <c r="BQ3373" s="496"/>
      <c r="BR3373" s="496"/>
      <c r="BS3373" s="496"/>
      <c r="BT3373" s="496"/>
      <c r="BU3373" s="496"/>
      <c r="BV3373" s="496"/>
    </row>
    <row r="3374" spans="1:74" s="52" customFormat="1" ht="12.75">
      <c r="A3374" s="45">
        <v>2670.0804681784898</v>
      </c>
      <c r="B3374" s="46" t="s">
        <v>364</v>
      </c>
      <c r="C3374" s="47" t="s">
        <v>370</v>
      </c>
      <c r="D3374" s="48">
        <v>6.8197182565532302</v>
      </c>
      <c r="E3374" s="49">
        <v>40.07</v>
      </c>
      <c r="F3374" s="49">
        <v>9.9400000000000002E-2</v>
      </c>
      <c r="G3374" s="49">
        <v>15.36713</v>
      </c>
      <c r="H3374" s="49">
        <v>0.36730000000000002</v>
      </c>
      <c r="I3374" s="49">
        <v>0.23089999999999999</v>
      </c>
      <c r="J3374" s="49">
        <v>45.42</v>
      </c>
      <c r="K3374" s="49">
        <v>0.21210000000000001</v>
      </c>
      <c r="L3374" s="49">
        <v>101.83053</v>
      </c>
      <c r="M3374" s="47"/>
      <c r="N3374" s="50">
        <v>0.99039522709306405</v>
      </c>
      <c r="O3374" s="50">
        <v>1.9424551309631243E-3</v>
      </c>
      <c r="P3374" s="50">
        <v>0.31764202465776575</v>
      </c>
      <c r="Q3374" s="50">
        <v>7.3022049325188803E-3</v>
      </c>
      <c r="R3374" s="50">
        <v>4.8339134303453232E-3</v>
      </c>
      <c r="S3374" s="50">
        <v>1.6735738132273135</v>
      </c>
      <c r="T3374" s="50">
        <v>5.6167812760506367E-3</v>
      </c>
      <c r="U3374" s="50">
        <v>3.00281179670425</v>
      </c>
      <c r="V3374" s="51">
        <v>84.047835567883922</v>
      </c>
      <c r="X3374" s="49">
        <v>0.05</v>
      </c>
      <c r="Y3374" s="49">
        <v>3.7</v>
      </c>
      <c r="Z3374" s="49">
        <v>0.13</v>
      </c>
      <c r="AA3374" s="49">
        <v>1.04</v>
      </c>
      <c r="AB3374" s="49">
        <v>3.06</v>
      </c>
      <c r="AC3374" s="49">
        <v>0.05</v>
      </c>
      <c r="AD3374" s="49">
        <v>0.48</v>
      </c>
      <c r="AE3374" s="312"/>
      <c r="AF3374" s="161" t="s">
        <v>436</v>
      </c>
      <c r="AG3374" s="318">
        <v>30</v>
      </c>
      <c r="AH3374" s="318">
        <v>15</v>
      </c>
      <c r="AI3374" s="318"/>
      <c r="AJ3374" s="318"/>
      <c r="AK3374" s="318"/>
      <c r="AL3374" s="318"/>
      <c r="AM3374" s="318"/>
      <c r="AN3374" s="318"/>
      <c r="AO3374" s="318"/>
      <c r="AP3374" s="318"/>
      <c r="AQ3374" s="318"/>
      <c r="AR3374" s="318"/>
      <c r="AS3374" s="318"/>
      <c r="AT3374" s="318"/>
      <c r="AU3374" s="318"/>
      <c r="AV3374" s="318"/>
      <c r="AW3374" s="318"/>
      <c r="AX3374" s="318"/>
      <c r="AY3374" s="318"/>
      <c r="AZ3374" s="318"/>
      <c r="BA3374" s="318"/>
      <c r="BB3374" s="318"/>
      <c r="BC3374" s="318"/>
      <c r="BD3374" s="318"/>
      <c r="BE3374" s="497"/>
      <c r="BF3374" s="497"/>
      <c r="BG3374" s="497"/>
      <c r="BH3374" s="497"/>
      <c r="BI3374" s="497"/>
      <c r="BJ3374" s="497"/>
      <c r="BK3374" s="497"/>
      <c r="BL3374" s="497"/>
      <c r="BM3374" s="497"/>
      <c r="BN3374" s="497"/>
      <c r="BO3374" s="497"/>
      <c r="BP3374" s="306"/>
      <c r="BQ3374" s="496"/>
      <c r="BR3374" s="496"/>
      <c r="BS3374" s="496"/>
      <c r="BT3374" s="496"/>
      <c r="BU3374" s="496"/>
      <c r="BV3374" s="496"/>
    </row>
    <row r="3375" spans="1:74" s="52" customFormat="1" ht="12.75">
      <c r="A3375" s="45">
        <v>2670.0804681784898</v>
      </c>
      <c r="B3375" s="46" t="s">
        <v>364</v>
      </c>
      <c r="C3375" s="47" t="s">
        <v>370</v>
      </c>
      <c r="D3375" s="48">
        <v>13.63971825655323</v>
      </c>
      <c r="E3375" s="49">
        <v>40.340000000000003</v>
      </c>
      <c r="F3375" s="49">
        <v>0.11119999999999999</v>
      </c>
      <c r="G3375" s="49">
        <v>14.496919999999999</v>
      </c>
      <c r="H3375" s="49">
        <v>0.41189999999999999</v>
      </c>
      <c r="I3375" s="49">
        <v>0.2223</v>
      </c>
      <c r="J3375" s="49">
        <v>46.49</v>
      </c>
      <c r="K3375" s="49">
        <v>0.2094</v>
      </c>
      <c r="L3375" s="49">
        <v>102.34072</v>
      </c>
      <c r="M3375" s="47"/>
      <c r="N3375" s="50">
        <v>0.98803727085216086</v>
      </c>
      <c r="O3375" s="50">
        <v>2.1533649302053737E-3</v>
      </c>
      <c r="P3375" s="50">
        <v>0.29694031837060642</v>
      </c>
      <c r="Q3375" s="50">
        <v>8.1147121311074266E-3</v>
      </c>
      <c r="R3375" s="50">
        <v>4.6117168585310675E-3</v>
      </c>
      <c r="S3375" s="50">
        <v>1.6974833583235467</v>
      </c>
      <c r="T3375" s="50">
        <v>5.4950513900794444E-3</v>
      </c>
      <c r="U3375" s="50">
        <v>3.0044035641788209</v>
      </c>
      <c r="V3375" s="51">
        <v>85.111472459913912</v>
      </c>
      <c r="X3375" s="49">
        <v>0.05</v>
      </c>
      <c r="Y3375" s="49">
        <v>3.34</v>
      </c>
      <c r="Z3375" s="49">
        <v>0.13</v>
      </c>
      <c r="AA3375" s="49">
        <v>0.94</v>
      </c>
      <c r="AB3375" s="49">
        <v>2.97</v>
      </c>
      <c r="AC3375" s="49">
        <v>0.05</v>
      </c>
      <c r="AD3375" s="49">
        <v>0.49</v>
      </c>
      <c r="AE3375" s="312"/>
      <c r="AF3375" s="161" t="s">
        <v>436</v>
      </c>
      <c r="AG3375" s="318">
        <v>30</v>
      </c>
      <c r="AH3375" s="318">
        <v>15</v>
      </c>
      <c r="AI3375" s="318"/>
      <c r="AJ3375" s="318"/>
      <c r="AK3375" s="318"/>
      <c r="AL3375" s="318"/>
      <c r="AM3375" s="318"/>
      <c r="AN3375" s="318"/>
      <c r="AO3375" s="318"/>
      <c r="AP3375" s="318"/>
      <c r="AQ3375" s="318"/>
      <c r="AR3375" s="318"/>
      <c r="AS3375" s="318"/>
      <c r="AT3375" s="318"/>
      <c r="AU3375" s="318"/>
      <c r="AV3375" s="318"/>
      <c r="AW3375" s="318"/>
      <c r="AX3375" s="318"/>
      <c r="AY3375" s="318"/>
      <c r="AZ3375" s="318"/>
      <c r="BA3375" s="318"/>
      <c r="BB3375" s="318"/>
      <c r="BC3375" s="318"/>
      <c r="BD3375" s="318"/>
      <c r="BE3375" s="497"/>
      <c r="BF3375" s="497"/>
      <c r="BG3375" s="497"/>
      <c r="BH3375" s="497"/>
      <c r="BI3375" s="497"/>
      <c r="BJ3375" s="497"/>
      <c r="BK3375" s="497"/>
      <c r="BL3375" s="497"/>
      <c r="BM3375" s="497"/>
      <c r="BN3375" s="497"/>
      <c r="BO3375" s="497"/>
      <c r="BP3375" s="306"/>
      <c r="BQ3375" s="496"/>
      <c r="BR3375" s="496"/>
      <c r="BS3375" s="496"/>
      <c r="BT3375" s="496"/>
      <c r="BU3375" s="496"/>
      <c r="BV3375" s="496"/>
    </row>
    <row r="3376" spans="1:74" s="52" customFormat="1" ht="12.75">
      <c r="A3376" s="45">
        <v>2670.0804681784898</v>
      </c>
      <c r="B3376" s="46" t="s">
        <v>364</v>
      </c>
      <c r="C3376" s="47" t="s">
        <v>370</v>
      </c>
      <c r="D3376" s="48">
        <v>20.459718256553231</v>
      </c>
      <c r="E3376" s="49">
        <v>40.49</v>
      </c>
      <c r="F3376" s="49">
        <v>0.1024</v>
      </c>
      <c r="G3376" s="49">
        <v>13.59704</v>
      </c>
      <c r="H3376" s="49">
        <v>0.42270000000000002</v>
      </c>
      <c r="I3376" s="49">
        <v>0.19889999999999999</v>
      </c>
      <c r="J3376" s="49">
        <v>47.04</v>
      </c>
      <c r="K3376" s="49">
        <v>0.1976</v>
      </c>
      <c r="L3376" s="49">
        <v>102.11904</v>
      </c>
      <c r="M3376" s="47"/>
      <c r="N3376" s="50">
        <v>0.98948013591832495</v>
      </c>
      <c r="O3376" s="50">
        <v>1.9784937149460616E-3</v>
      </c>
      <c r="P3376" s="50">
        <v>0.27788152427232177</v>
      </c>
      <c r="Q3376" s="50">
        <v>8.3087452499001416E-3</v>
      </c>
      <c r="R3376" s="50">
        <v>4.1169901281429E-3</v>
      </c>
      <c r="S3376" s="50">
        <v>1.713701440968179</v>
      </c>
      <c r="T3376" s="50">
        <v>5.1737315537802569E-3</v>
      </c>
      <c r="U3376" s="50">
        <v>3.0024503119973018</v>
      </c>
      <c r="V3376" s="51">
        <v>86.047203198548885</v>
      </c>
      <c r="X3376" s="49">
        <v>0.05</v>
      </c>
      <c r="Y3376" s="49">
        <v>3.4</v>
      </c>
      <c r="Z3376" s="49">
        <v>0.13</v>
      </c>
      <c r="AA3376" s="49">
        <v>0.93</v>
      </c>
      <c r="AB3376" s="49">
        <v>3.38</v>
      </c>
      <c r="AC3376" s="49">
        <v>0.05</v>
      </c>
      <c r="AD3376" s="49">
        <v>0.51</v>
      </c>
      <c r="AE3376" s="312"/>
      <c r="AF3376" s="161" t="s">
        <v>436</v>
      </c>
      <c r="AG3376" s="318">
        <v>30</v>
      </c>
      <c r="AH3376" s="318">
        <v>15</v>
      </c>
      <c r="AI3376" s="318"/>
      <c r="AJ3376" s="318"/>
      <c r="AK3376" s="318"/>
      <c r="AL3376" s="318"/>
      <c r="AM3376" s="318"/>
      <c r="AN3376" s="318"/>
      <c r="AO3376" s="318"/>
      <c r="AP3376" s="318"/>
      <c r="AQ3376" s="318"/>
      <c r="AR3376" s="318"/>
      <c r="AS3376" s="318"/>
      <c r="AT3376" s="318"/>
      <c r="AU3376" s="318"/>
      <c r="AV3376" s="318"/>
      <c r="AW3376" s="318"/>
      <c r="AX3376" s="318"/>
      <c r="AY3376" s="318"/>
      <c r="AZ3376" s="318"/>
      <c r="BA3376" s="318"/>
      <c r="BB3376" s="318"/>
      <c r="BC3376" s="318"/>
      <c r="BD3376" s="318"/>
      <c r="BE3376" s="497"/>
      <c r="BF3376" s="497"/>
      <c r="BG3376" s="497"/>
      <c r="BH3376" s="497"/>
      <c r="BI3376" s="497"/>
      <c r="BJ3376" s="497"/>
      <c r="BK3376" s="497"/>
      <c r="BL3376" s="497"/>
      <c r="BM3376" s="497"/>
      <c r="BN3376" s="497"/>
      <c r="BO3376" s="497"/>
      <c r="BP3376" s="306"/>
      <c r="BQ3376" s="496"/>
      <c r="BR3376" s="496"/>
      <c r="BS3376" s="496"/>
      <c r="BT3376" s="496"/>
      <c r="BU3376" s="496"/>
      <c r="BV3376" s="496"/>
    </row>
    <row r="3377" spans="1:74" s="52" customFormat="1" ht="12.75">
      <c r="A3377" s="45">
        <v>2670.0804681784898</v>
      </c>
      <c r="B3377" s="46" t="s">
        <v>364</v>
      </c>
      <c r="C3377" s="47" t="s">
        <v>370</v>
      </c>
      <c r="D3377" s="48">
        <v>27.279718256553231</v>
      </c>
      <c r="E3377" s="49">
        <v>40.75</v>
      </c>
      <c r="F3377" s="49">
        <v>7.7700000000000005E-2</v>
      </c>
      <c r="G3377" s="49">
        <v>12.756500000000001</v>
      </c>
      <c r="H3377" s="49">
        <v>0.41010000000000002</v>
      </c>
      <c r="I3377" s="49">
        <v>0.1507</v>
      </c>
      <c r="J3377" s="49">
        <v>47.67</v>
      </c>
      <c r="K3377" s="49">
        <v>0.20330000000000001</v>
      </c>
      <c r="L3377" s="49">
        <v>102.0733</v>
      </c>
      <c r="M3377" s="47"/>
      <c r="N3377" s="50">
        <v>0.99227743742760843</v>
      </c>
      <c r="O3377" s="50">
        <v>1.4958978472895826E-3</v>
      </c>
      <c r="P3377" s="50">
        <v>0.25977241432978704</v>
      </c>
      <c r="Q3377" s="50">
        <v>8.0322860241639378E-3</v>
      </c>
      <c r="R3377" s="50">
        <v>3.1081680715632745E-3</v>
      </c>
      <c r="S3377" s="50">
        <v>1.7304505801569203</v>
      </c>
      <c r="T3377" s="50">
        <v>5.3039635327733784E-3</v>
      </c>
      <c r="U3377" s="50">
        <v>3.0019256886808856</v>
      </c>
      <c r="V3377" s="51">
        <v>86.947572455478323</v>
      </c>
      <c r="X3377" s="49">
        <v>0.05</v>
      </c>
      <c r="Y3377" s="49">
        <v>4.74</v>
      </c>
      <c r="Z3377" s="49">
        <v>0.14000000000000001</v>
      </c>
      <c r="AA3377" s="49">
        <v>0.95</v>
      </c>
      <c r="AB3377" s="49">
        <v>4.38</v>
      </c>
      <c r="AC3377" s="49">
        <v>0.05</v>
      </c>
      <c r="AD3377" s="49">
        <v>0.5</v>
      </c>
      <c r="AE3377" s="312"/>
      <c r="AF3377" s="161" t="s">
        <v>436</v>
      </c>
      <c r="AG3377" s="318">
        <v>30</v>
      </c>
      <c r="AH3377" s="318">
        <v>15</v>
      </c>
      <c r="AI3377" s="318"/>
      <c r="AJ3377" s="318"/>
      <c r="AK3377" s="318"/>
      <c r="AL3377" s="318"/>
      <c r="AM3377" s="318"/>
      <c r="AN3377" s="318"/>
      <c r="AO3377" s="318"/>
      <c r="AP3377" s="318"/>
      <c r="AQ3377" s="318"/>
      <c r="AR3377" s="318"/>
      <c r="AS3377" s="318"/>
      <c r="AT3377" s="318"/>
      <c r="AU3377" s="318"/>
      <c r="AV3377" s="318"/>
      <c r="AW3377" s="318"/>
      <c r="AX3377" s="318"/>
      <c r="AY3377" s="318"/>
      <c r="AZ3377" s="318"/>
      <c r="BA3377" s="318"/>
      <c r="BB3377" s="318"/>
      <c r="BC3377" s="318"/>
      <c r="BD3377" s="318"/>
      <c r="BE3377" s="497"/>
      <c r="BF3377" s="497"/>
      <c r="BG3377" s="497"/>
      <c r="BH3377" s="497"/>
      <c r="BI3377" s="497"/>
      <c r="BJ3377" s="497"/>
      <c r="BK3377" s="497"/>
      <c r="BL3377" s="497"/>
      <c r="BM3377" s="497"/>
      <c r="BN3377" s="497"/>
      <c r="BO3377" s="497"/>
      <c r="BP3377" s="306"/>
      <c r="BQ3377" s="496"/>
      <c r="BR3377" s="496"/>
      <c r="BS3377" s="496"/>
      <c r="BT3377" s="496"/>
      <c r="BU3377" s="496"/>
      <c r="BV3377" s="496"/>
    </row>
    <row r="3378" spans="1:74" s="52" customFormat="1" ht="12.75">
      <c r="A3378" s="45">
        <v>2670.0804681784898</v>
      </c>
      <c r="B3378" s="46" t="s">
        <v>364</v>
      </c>
      <c r="C3378" s="47" t="s">
        <v>370</v>
      </c>
      <c r="D3378" s="48">
        <v>34.099718256553231</v>
      </c>
      <c r="E3378" s="49">
        <v>40.78</v>
      </c>
      <c r="F3378" s="49">
        <v>9.9500000000000005E-2</v>
      </c>
      <c r="G3378" s="49">
        <v>12.153280000000001</v>
      </c>
      <c r="H3378" s="49">
        <v>0.4677</v>
      </c>
      <c r="I3378" s="49">
        <v>0.1787</v>
      </c>
      <c r="J3378" s="49">
        <v>48.17</v>
      </c>
      <c r="K3378" s="49">
        <v>0.20300000000000001</v>
      </c>
      <c r="L3378" s="49">
        <v>102.11278</v>
      </c>
      <c r="M3378" s="47"/>
      <c r="N3378" s="50">
        <v>0.99032323115698573</v>
      </c>
      <c r="O3378" s="50">
        <v>1.9104172956707756E-3</v>
      </c>
      <c r="P3378" s="50">
        <v>0.2468193721491295</v>
      </c>
      <c r="Q3378" s="50">
        <v>9.1356827104337821E-3</v>
      </c>
      <c r="R3378" s="50">
        <v>3.6756998214658209E-3</v>
      </c>
      <c r="S3378" s="50">
        <v>1.7438733361085721</v>
      </c>
      <c r="T3378" s="50">
        <v>5.2818179825766271E-3</v>
      </c>
      <c r="U3378" s="50">
        <v>3.0023616293311144</v>
      </c>
      <c r="V3378" s="51">
        <v>87.60133238418544</v>
      </c>
      <c r="X3378" s="49">
        <v>0.05</v>
      </c>
      <c r="Y3378" s="49">
        <v>3.74</v>
      </c>
      <c r="Z3378" s="49">
        <v>0.14000000000000001</v>
      </c>
      <c r="AA3378" s="49">
        <v>0.83</v>
      </c>
      <c r="AB3378" s="49">
        <v>3.63</v>
      </c>
      <c r="AC3378" s="49">
        <v>0.05</v>
      </c>
      <c r="AD3378" s="49">
        <v>0.5</v>
      </c>
      <c r="AE3378" s="312"/>
      <c r="AF3378" s="161" t="s">
        <v>436</v>
      </c>
      <c r="AG3378" s="318">
        <v>30</v>
      </c>
      <c r="AH3378" s="318">
        <v>15</v>
      </c>
      <c r="AI3378" s="318"/>
      <c r="AJ3378" s="318"/>
      <c r="AK3378" s="318"/>
      <c r="AL3378" s="318"/>
      <c r="AM3378" s="318"/>
      <c r="AN3378" s="318"/>
      <c r="AO3378" s="318"/>
      <c r="AP3378" s="318"/>
      <c r="AQ3378" s="318"/>
      <c r="AR3378" s="318"/>
      <c r="AS3378" s="318"/>
      <c r="AT3378" s="318"/>
      <c r="AU3378" s="318"/>
      <c r="AV3378" s="318"/>
      <c r="AW3378" s="318"/>
      <c r="AX3378" s="318"/>
      <c r="AY3378" s="318"/>
      <c r="AZ3378" s="318"/>
      <c r="BA3378" s="318"/>
      <c r="BB3378" s="318"/>
      <c r="BC3378" s="318"/>
      <c r="BD3378" s="318"/>
      <c r="BE3378" s="497"/>
      <c r="BF3378" s="497"/>
      <c r="BG3378" s="497"/>
      <c r="BH3378" s="497"/>
      <c r="BI3378" s="497"/>
      <c r="BJ3378" s="497"/>
      <c r="BK3378" s="497"/>
      <c r="BL3378" s="497"/>
      <c r="BM3378" s="497"/>
      <c r="BN3378" s="497"/>
      <c r="BO3378" s="497"/>
      <c r="BP3378" s="306"/>
      <c r="BQ3378" s="496"/>
      <c r="BR3378" s="496"/>
      <c r="BS3378" s="496"/>
      <c r="BT3378" s="496"/>
      <c r="BU3378" s="496"/>
      <c r="BV3378" s="496"/>
    </row>
    <row r="3379" spans="1:74" s="52" customFormat="1" ht="12.75">
      <c r="A3379" s="45">
        <v>2670.0804681784898</v>
      </c>
      <c r="B3379" s="46" t="s">
        <v>364</v>
      </c>
      <c r="C3379" s="47" t="s">
        <v>370</v>
      </c>
      <c r="D3379" s="48">
        <v>40.919718256553232</v>
      </c>
      <c r="E3379" s="49">
        <v>40.86</v>
      </c>
      <c r="F3379" s="49">
        <v>9.9400000000000002E-2</v>
      </c>
      <c r="G3379" s="49">
        <v>11.728070000000001</v>
      </c>
      <c r="H3379" s="49">
        <v>0.47320000000000001</v>
      </c>
      <c r="I3379" s="49">
        <v>0.1789</v>
      </c>
      <c r="J3379" s="49">
        <v>48.45</v>
      </c>
      <c r="K3379" s="49">
        <v>0.1971</v>
      </c>
      <c r="L3379" s="49">
        <v>102.06047000000001</v>
      </c>
      <c r="M3379" s="47"/>
      <c r="N3379" s="50">
        <v>0.99048942786041316</v>
      </c>
      <c r="O3379" s="50">
        <v>1.905080280039768E-3</v>
      </c>
      <c r="P3379" s="50">
        <v>0.23775739050812655</v>
      </c>
      <c r="Q3379" s="50">
        <v>9.2265663765728461E-3</v>
      </c>
      <c r="R3379" s="50">
        <v>3.6732252573013378E-3</v>
      </c>
      <c r="S3379" s="50">
        <v>1.7508696275015521</v>
      </c>
      <c r="T3379" s="50">
        <v>5.1191252292694693E-3</v>
      </c>
      <c r="U3379" s="50">
        <v>3.0003680113808953</v>
      </c>
      <c r="V3379" s="51">
        <v>88.044143604863308</v>
      </c>
      <c r="X3379" s="49">
        <v>0.05</v>
      </c>
      <c r="Y3379" s="49">
        <v>3.62</v>
      </c>
      <c r="Z3379" s="49">
        <v>0.14000000000000001</v>
      </c>
      <c r="AA3379" s="49">
        <v>0.83</v>
      </c>
      <c r="AB3379" s="49">
        <v>3.45</v>
      </c>
      <c r="AC3379" s="49">
        <v>0.05</v>
      </c>
      <c r="AD3379" s="49">
        <v>0.51</v>
      </c>
      <c r="AE3379" s="312"/>
      <c r="AF3379" s="161" t="s">
        <v>436</v>
      </c>
      <c r="AG3379" s="318">
        <v>30</v>
      </c>
      <c r="AH3379" s="318">
        <v>15</v>
      </c>
      <c r="AI3379" s="318"/>
      <c r="AJ3379" s="318"/>
      <c r="AK3379" s="318"/>
      <c r="AL3379" s="318"/>
      <c r="AM3379" s="318"/>
      <c r="AN3379" s="318"/>
      <c r="AO3379" s="318"/>
      <c r="AP3379" s="318"/>
      <c r="AQ3379" s="318"/>
      <c r="AR3379" s="318"/>
      <c r="AS3379" s="318"/>
      <c r="AT3379" s="318"/>
      <c r="AU3379" s="318"/>
      <c r="AV3379" s="318"/>
      <c r="AW3379" s="318"/>
      <c r="AX3379" s="318"/>
      <c r="AY3379" s="318"/>
      <c r="AZ3379" s="318"/>
      <c r="BA3379" s="318"/>
      <c r="BB3379" s="318"/>
      <c r="BC3379" s="318"/>
      <c r="BD3379" s="318"/>
      <c r="BE3379" s="497"/>
      <c r="BF3379" s="497"/>
      <c r="BG3379" s="497"/>
      <c r="BH3379" s="497"/>
      <c r="BI3379" s="497"/>
      <c r="BJ3379" s="497"/>
      <c r="BK3379" s="497"/>
      <c r="BL3379" s="497"/>
      <c r="BM3379" s="497"/>
      <c r="BN3379" s="497"/>
      <c r="BO3379" s="497"/>
      <c r="BP3379" s="306"/>
      <c r="BQ3379" s="496"/>
      <c r="BR3379" s="496"/>
      <c r="BS3379" s="496"/>
      <c r="BT3379" s="496"/>
      <c r="BU3379" s="496"/>
      <c r="BV3379" s="496"/>
    </row>
    <row r="3380" spans="1:74" s="52" customFormat="1" ht="12.75">
      <c r="A3380" s="45">
        <v>2670.0804681784898</v>
      </c>
      <c r="B3380" s="46" t="s">
        <v>364</v>
      </c>
      <c r="C3380" s="47" t="s">
        <v>370</v>
      </c>
      <c r="D3380" s="48">
        <v>47.739718256553232</v>
      </c>
      <c r="E3380" s="49">
        <v>40.799999999999997</v>
      </c>
      <c r="F3380" s="49">
        <v>8.6599999999999996E-2</v>
      </c>
      <c r="G3380" s="49">
        <v>11.302849999999999</v>
      </c>
      <c r="H3380" s="49">
        <v>0.41870000000000002</v>
      </c>
      <c r="I3380" s="49">
        <v>0.13600000000000001</v>
      </c>
      <c r="J3380" s="49">
        <v>48.65</v>
      </c>
      <c r="K3380" s="49">
        <v>0.20369999999999999</v>
      </c>
      <c r="L3380" s="49">
        <v>101.65275</v>
      </c>
      <c r="M3380" s="47"/>
      <c r="N3380" s="50">
        <v>0.99118330496097395</v>
      </c>
      <c r="O3380" s="50">
        <v>1.6633633278346207E-3</v>
      </c>
      <c r="P3380" s="50">
        <v>0.22963483677689497</v>
      </c>
      <c r="Q3380" s="50">
        <v>8.1816456959318586E-3</v>
      </c>
      <c r="R3380" s="50">
        <v>2.7984558709635374E-3</v>
      </c>
      <c r="S3380" s="50">
        <v>1.7619160244433683</v>
      </c>
      <c r="T3380" s="50">
        <v>5.3020337969246767E-3</v>
      </c>
      <c r="U3380" s="50">
        <v>3.00166950506694</v>
      </c>
      <c r="V3380" s="51">
        <v>88.469546962200454</v>
      </c>
      <c r="X3380" s="49">
        <v>0.05</v>
      </c>
      <c r="Y3380" s="49">
        <v>4.18</v>
      </c>
      <c r="Z3380" s="49">
        <v>0.15</v>
      </c>
      <c r="AA3380" s="49">
        <v>0.93</v>
      </c>
      <c r="AB3380" s="49">
        <v>4.6900000000000004</v>
      </c>
      <c r="AC3380" s="49">
        <v>0.05</v>
      </c>
      <c r="AD3380" s="49">
        <v>0.5</v>
      </c>
      <c r="AE3380" s="312"/>
      <c r="AF3380" s="161" t="s">
        <v>436</v>
      </c>
      <c r="AG3380" s="318">
        <v>30</v>
      </c>
      <c r="AH3380" s="318">
        <v>15</v>
      </c>
      <c r="AI3380" s="318"/>
      <c r="AJ3380" s="318"/>
      <c r="AK3380" s="318"/>
      <c r="AL3380" s="318"/>
      <c r="AM3380" s="318"/>
      <c r="AN3380" s="318"/>
      <c r="AO3380" s="318"/>
      <c r="AP3380" s="318"/>
      <c r="AQ3380" s="318"/>
      <c r="AR3380" s="318"/>
      <c r="AS3380" s="318"/>
      <c r="AT3380" s="318"/>
      <c r="AU3380" s="318"/>
      <c r="AV3380" s="318"/>
      <c r="AW3380" s="318"/>
      <c r="AX3380" s="318"/>
      <c r="AY3380" s="318"/>
      <c r="AZ3380" s="318"/>
      <c r="BA3380" s="318"/>
      <c r="BB3380" s="318"/>
      <c r="BC3380" s="318"/>
      <c r="BD3380" s="318"/>
      <c r="BE3380" s="497"/>
      <c r="BF3380" s="497"/>
      <c r="BG3380" s="497"/>
      <c r="BH3380" s="497"/>
      <c r="BI3380" s="497"/>
      <c r="BJ3380" s="497"/>
      <c r="BK3380" s="497"/>
      <c r="BL3380" s="497"/>
      <c r="BM3380" s="497"/>
      <c r="BN3380" s="497"/>
      <c r="BO3380" s="497"/>
      <c r="BP3380" s="306"/>
      <c r="BQ3380" s="496"/>
      <c r="BR3380" s="496"/>
      <c r="BS3380" s="496"/>
      <c r="BT3380" s="496"/>
      <c r="BU3380" s="496"/>
      <c r="BV3380" s="496"/>
    </row>
    <row r="3381" spans="1:74" s="52" customFormat="1" ht="12.75">
      <c r="A3381" s="45">
        <v>2670.0804681784898</v>
      </c>
      <c r="B3381" s="46" t="s">
        <v>364</v>
      </c>
      <c r="C3381" s="47" t="s">
        <v>370</v>
      </c>
      <c r="D3381" s="48">
        <v>54.559718256553232</v>
      </c>
      <c r="E3381" s="49">
        <v>40.78</v>
      </c>
      <c r="F3381" s="49">
        <v>9.7900009999999996E-2</v>
      </c>
      <c r="G3381" s="49">
        <v>11.144629999999999</v>
      </c>
      <c r="H3381" s="49">
        <v>0.42849999999999999</v>
      </c>
      <c r="I3381" s="49">
        <v>0.1166</v>
      </c>
      <c r="J3381" s="49">
        <v>48.73</v>
      </c>
      <c r="K3381" s="49">
        <v>0.20569999999999999</v>
      </c>
      <c r="L3381" s="49">
        <v>101.56643000999999</v>
      </c>
      <c r="M3381" s="47"/>
      <c r="N3381" s="50">
        <v>0.99083441987681953</v>
      </c>
      <c r="O3381" s="50">
        <v>1.8806674786310013E-3</v>
      </c>
      <c r="P3381" s="50">
        <v>0.22645166172647616</v>
      </c>
      <c r="Q3381" s="50">
        <v>8.3743012932261315E-3</v>
      </c>
      <c r="R3381" s="50">
        <v>2.3995961309673007E-3</v>
      </c>
      <c r="S3381" s="50">
        <v>1.7650573472508582</v>
      </c>
      <c r="T3381" s="50">
        <v>5.3548314143377507E-3</v>
      </c>
      <c r="U3381" s="50">
        <v>3.00169588934122</v>
      </c>
      <c r="V3381" s="51">
        <v>88.629141987022081</v>
      </c>
      <c r="X3381" s="49">
        <v>0.05</v>
      </c>
      <c r="Y3381" s="49">
        <v>3.83</v>
      </c>
      <c r="Z3381" s="49">
        <v>0.15</v>
      </c>
      <c r="AA3381" s="49">
        <v>0.91</v>
      </c>
      <c r="AB3381" s="49">
        <v>5.3</v>
      </c>
      <c r="AC3381" s="49">
        <v>0.05</v>
      </c>
      <c r="AD3381" s="49">
        <v>0.49</v>
      </c>
      <c r="AE3381" s="312"/>
      <c r="AF3381" s="161" t="s">
        <v>436</v>
      </c>
      <c r="AG3381" s="318">
        <v>30</v>
      </c>
      <c r="AH3381" s="318">
        <v>15</v>
      </c>
      <c r="AI3381" s="318"/>
      <c r="AJ3381" s="318"/>
      <c r="AK3381" s="318"/>
      <c r="AL3381" s="318"/>
      <c r="AM3381" s="318"/>
      <c r="AN3381" s="318"/>
      <c r="AO3381" s="318"/>
      <c r="AP3381" s="318"/>
      <c r="AQ3381" s="318"/>
      <c r="AR3381" s="318"/>
      <c r="AS3381" s="318"/>
      <c r="AT3381" s="318"/>
      <c r="AU3381" s="318"/>
      <c r="AV3381" s="318"/>
      <c r="AW3381" s="318"/>
      <c r="AX3381" s="318"/>
      <c r="AY3381" s="318"/>
      <c r="AZ3381" s="318"/>
      <c r="BA3381" s="318"/>
      <c r="BB3381" s="318"/>
      <c r="BC3381" s="318"/>
      <c r="BD3381" s="318"/>
      <c r="BE3381" s="497"/>
      <c r="BF3381" s="497"/>
      <c r="BG3381" s="497"/>
      <c r="BH3381" s="497"/>
      <c r="BI3381" s="497"/>
      <c r="BJ3381" s="497"/>
      <c r="BK3381" s="497"/>
      <c r="BL3381" s="497"/>
      <c r="BM3381" s="497"/>
      <c r="BN3381" s="497"/>
      <c r="BO3381" s="497"/>
      <c r="BP3381" s="306"/>
      <c r="BQ3381" s="496"/>
      <c r="BR3381" s="496"/>
      <c r="BS3381" s="496"/>
      <c r="BT3381" s="496"/>
      <c r="BU3381" s="496"/>
      <c r="BV3381" s="496"/>
    </row>
    <row r="3382" spans="1:74" s="52" customFormat="1" ht="12.75">
      <c r="A3382" s="45">
        <v>2670.0804681784898</v>
      </c>
      <c r="B3382" s="46" t="s">
        <v>364</v>
      </c>
      <c r="C3382" s="47" t="s">
        <v>370</v>
      </c>
      <c r="D3382" s="48">
        <v>61.379718256553232</v>
      </c>
      <c r="E3382" s="49">
        <v>41.06</v>
      </c>
      <c r="F3382" s="49">
        <v>9.4100000000000003E-2</v>
      </c>
      <c r="G3382" s="49">
        <v>10.907299999999999</v>
      </c>
      <c r="H3382" s="49">
        <v>0.44280000000000003</v>
      </c>
      <c r="I3382" s="49">
        <v>0.13719999999999999</v>
      </c>
      <c r="J3382" s="49">
        <v>48.92</v>
      </c>
      <c r="K3382" s="49">
        <v>0.19950000000000001</v>
      </c>
      <c r="L3382" s="49">
        <v>101.821400001</v>
      </c>
      <c r="M3382" s="47"/>
      <c r="N3382" s="50">
        <v>0.99370904545755034</v>
      </c>
      <c r="O3382" s="50">
        <v>1.8005506245100059E-3</v>
      </c>
      <c r="P3382" s="50">
        <v>0.22075652569027882</v>
      </c>
      <c r="Q3382" s="50">
        <v>8.6196930881415959E-3</v>
      </c>
      <c r="R3382" s="50">
        <v>2.8124198120978911E-3</v>
      </c>
      <c r="S3382" s="50">
        <v>1.7649617261442605</v>
      </c>
      <c r="T3382" s="50">
        <v>5.1729805506024506E-3</v>
      </c>
      <c r="U3382" s="50">
        <v>2.9991931836635426</v>
      </c>
      <c r="V3382" s="51">
        <v>88.882787098001984</v>
      </c>
      <c r="X3382" s="49">
        <v>0.05</v>
      </c>
      <c r="Y3382" s="49">
        <v>3.76</v>
      </c>
      <c r="Z3382" s="49">
        <v>0.15</v>
      </c>
      <c r="AA3382" s="49">
        <v>0.87</v>
      </c>
      <c r="AB3382" s="49">
        <v>4.71</v>
      </c>
      <c r="AC3382" s="49">
        <v>0.05</v>
      </c>
      <c r="AD3382" s="49">
        <v>0.51</v>
      </c>
      <c r="AE3382" s="312"/>
      <c r="AF3382" s="161" t="s">
        <v>436</v>
      </c>
      <c r="AG3382" s="318">
        <v>30</v>
      </c>
      <c r="AH3382" s="318">
        <v>15</v>
      </c>
      <c r="AI3382" s="318"/>
      <c r="AJ3382" s="318"/>
      <c r="AK3382" s="318"/>
      <c r="AL3382" s="318"/>
      <c r="AM3382" s="318"/>
      <c r="AN3382" s="318"/>
      <c r="AO3382" s="318"/>
      <c r="AP3382" s="318"/>
      <c r="AQ3382" s="318"/>
      <c r="AR3382" s="318"/>
      <c r="AS3382" s="318"/>
      <c r="AT3382" s="318"/>
      <c r="AU3382" s="318"/>
      <c r="AV3382" s="318"/>
      <c r="AW3382" s="318"/>
      <c r="AX3382" s="318"/>
      <c r="AY3382" s="318"/>
      <c r="AZ3382" s="318"/>
      <c r="BA3382" s="318"/>
      <c r="BB3382" s="318"/>
      <c r="BC3382" s="318"/>
      <c r="BD3382" s="318"/>
      <c r="BE3382" s="497"/>
      <c r="BF3382" s="497"/>
      <c r="BG3382" s="497"/>
      <c r="BH3382" s="497"/>
      <c r="BI3382" s="497"/>
      <c r="BJ3382" s="497"/>
      <c r="BK3382" s="497"/>
      <c r="BL3382" s="497"/>
      <c r="BM3382" s="497"/>
      <c r="BN3382" s="497"/>
      <c r="BO3382" s="497"/>
      <c r="BP3382" s="306"/>
      <c r="BQ3382" s="496"/>
      <c r="BR3382" s="496"/>
      <c r="BS3382" s="496"/>
      <c r="BT3382" s="496"/>
      <c r="BU3382" s="496"/>
      <c r="BV3382" s="496"/>
    </row>
    <row r="3383" spans="1:74" s="52" customFormat="1" ht="12.75">
      <c r="A3383" s="45">
        <v>2670.0804681784898</v>
      </c>
      <c r="B3383" s="46" t="s">
        <v>364</v>
      </c>
      <c r="C3383" s="47" t="s">
        <v>370</v>
      </c>
      <c r="D3383" s="48">
        <v>68.19971825655324</v>
      </c>
      <c r="E3383" s="49">
        <v>40.85</v>
      </c>
      <c r="F3383" s="49">
        <v>9.8199999999999996E-2</v>
      </c>
      <c r="G3383" s="49">
        <v>10.88752</v>
      </c>
      <c r="H3383" s="49">
        <v>0.46550000000000002</v>
      </c>
      <c r="I3383" s="49">
        <v>0.13089999999999999</v>
      </c>
      <c r="J3383" s="49">
        <v>49.03</v>
      </c>
      <c r="K3383" s="49">
        <v>0.2034</v>
      </c>
      <c r="L3383" s="49">
        <v>101.71642</v>
      </c>
      <c r="M3383" s="47"/>
      <c r="N3383" s="50">
        <v>0.99015324900564994</v>
      </c>
      <c r="O3383" s="50">
        <v>1.8819031051702151E-3</v>
      </c>
      <c r="P3383" s="50">
        <v>0.22069643394694402</v>
      </c>
      <c r="Q3383" s="50">
        <v>9.0755704774885919E-3</v>
      </c>
      <c r="R3383" s="50">
        <v>2.6874212182967125E-3</v>
      </c>
      <c r="S3383" s="50">
        <v>1.7716616924932325</v>
      </c>
      <c r="T3383" s="50">
        <v>5.2822500031931112E-3</v>
      </c>
      <c r="U3383" s="50">
        <v>3.0024155147065046</v>
      </c>
      <c r="V3383" s="51">
        <v>88.9228532251242</v>
      </c>
      <c r="X3383" s="49">
        <v>0.05</v>
      </c>
      <c r="Y3383" s="49">
        <v>3.73</v>
      </c>
      <c r="Z3383" s="49">
        <v>0.15</v>
      </c>
      <c r="AA3383" s="49">
        <v>0.84</v>
      </c>
      <c r="AB3383" s="49">
        <v>4.7</v>
      </c>
      <c r="AC3383" s="49">
        <v>0.05</v>
      </c>
      <c r="AD3383" s="49">
        <v>0.5</v>
      </c>
      <c r="AE3383" s="312"/>
      <c r="AF3383" s="161" t="s">
        <v>436</v>
      </c>
      <c r="AG3383" s="318">
        <v>30</v>
      </c>
      <c r="AH3383" s="318">
        <v>15</v>
      </c>
      <c r="AI3383" s="318"/>
      <c r="AJ3383" s="318"/>
      <c r="AK3383" s="318"/>
      <c r="AL3383" s="318"/>
      <c r="AM3383" s="318"/>
      <c r="AN3383" s="318"/>
      <c r="AO3383" s="318"/>
      <c r="AP3383" s="318"/>
      <c r="AQ3383" s="318"/>
      <c r="AR3383" s="318"/>
      <c r="AS3383" s="318"/>
      <c r="AT3383" s="318"/>
      <c r="AU3383" s="318"/>
      <c r="AV3383" s="318"/>
      <c r="AW3383" s="318"/>
      <c r="AX3383" s="318"/>
      <c r="AY3383" s="318"/>
      <c r="AZ3383" s="318"/>
      <c r="BA3383" s="318"/>
      <c r="BB3383" s="318"/>
      <c r="BC3383" s="318"/>
      <c r="BD3383" s="318"/>
      <c r="BE3383" s="497"/>
      <c r="BF3383" s="497"/>
      <c r="BG3383" s="497"/>
      <c r="BH3383" s="497"/>
      <c r="BI3383" s="497"/>
      <c r="BJ3383" s="497"/>
      <c r="BK3383" s="497"/>
      <c r="BL3383" s="497"/>
      <c r="BM3383" s="497"/>
      <c r="BN3383" s="497"/>
      <c r="BO3383" s="497"/>
      <c r="BP3383" s="306"/>
      <c r="BQ3383" s="496"/>
      <c r="BR3383" s="496"/>
      <c r="BS3383" s="496"/>
      <c r="BT3383" s="496"/>
      <c r="BU3383" s="496"/>
      <c r="BV3383" s="496"/>
    </row>
    <row r="3384" spans="1:74" s="52" customFormat="1" ht="12.75">
      <c r="A3384" s="45">
        <v>2670.0804681784898</v>
      </c>
      <c r="B3384" s="46" t="s">
        <v>364</v>
      </c>
      <c r="C3384" s="47" t="s">
        <v>370</v>
      </c>
      <c r="D3384" s="48">
        <v>75.019718256553233</v>
      </c>
      <c r="E3384" s="49">
        <v>40.880000000000003</v>
      </c>
      <c r="F3384" s="49">
        <v>0.10349999999999999</v>
      </c>
      <c r="G3384" s="49">
        <v>10.84797</v>
      </c>
      <c r="H3384" s="49">
        <v>0.42249999999999999</v>
      </c>
      <c r="I3384" s="49">
        <v>0.154</v>
      </c>
      <c r="J3384" s="49">
        <v>48.95</v>
      </c>
      <c r="K3384" s="49">
        <v>0.20300000000000001</v>
      </c>
      <c r="L3384" s="49">
        <v>101.60407000000001</v>
      </c>
      <c r="M3384" s="47"/>
      <c r="N3384" s="50">
        <v>0.99166172669749797</v>
      </c>
      <c r="O3384" s="50">
        <v>1.9850361930650331E-3</v>
      </c>
      <c r="P3384" s="50">
        <v>0.22006812045965246</v>
      </c>
      <c r="Q3384" s="50">
        <v>8.2437207216235417E-3</v>
      </c>
      <c r="R3384" s="50">
        <v>3.1641650182883383E-3</v>
      </c>
      <c r="S3384" s="50">
        <v>1.7701656396236352</v>
      </c>
      <c r="T3384" s="50">
        <v>5.2760189914830887E-3</v>
      </c>
      <c r="U3384" s="50">
        <v>3.0015780789584428</v>
      </c>
      <c r="V3384" s="51">
        <v>88.942599363280678</v>
      </c>
      <c r="X3384" s="49">
        <v>0.05</v>
      </c>
      <c r="Y3384" s="49">
        <v>3.47</v>
      </c>
      <c r="Z3384" s="49">
        <v>0.15</v>
      </c>
      <c r="AA3384" s="49">
        <v>0.91</v>
      </c>
      <c r="AB3384" s="49">
        <v>4.1100000000000003</v>
      </c>
      <c r="AC3384" s="49">
        <v>0.05</v>
      </c>
      <c r="AD3384" s="49">
        <v>0.5</v>
      </c>
      <c r="AE3384" s="312"/>
      <c r="AF3384" s="161" t="s">
        <v>436</v>
      </c>
      <c r="AG3384" s="318">
        <v>30</v>
      </c>
      <c r="AH3384" s="318">
        <v>15</v>
      </c>
      <c r="AI3384" s="318"/>
      <c r="AJ3384" s="318"/>
      <c r="AK3384" s="318"/>
      <c r="AL3384" s="318"/>
      <c r="AM3384" s="318"/>
      <c r="AN3384" s="318"/>
      <c r="AO3384" s="318"/>
      <c r="AP3384" s="318"/>
      <c r="AQ3384" s="318"/>
      <c r="AR3384" s="318"/>
      <c r="AS3384" s="318"/>
      <c r="AT3384" s="318"/>
      <c r="AU3384" s="318"/>
      <c r="AV3384" s="318"/>
      <c r="AW3384" s="318"/>
      <c r="AX3384" s="318"/>
      <c r="AY3384" s="318"/>
      <c r="AZ3384" s="318"/>
      <c r="BA3384" s="318"/>
      <c r="BB3384" s="318"/>
      <c r="BC3384" s="318"/>
      <c r="BD3384" s="318"/>
      <c r="BE3384" s="497"/>
      <c r="BF3384" s="497"/>
      <c r="BG3384" s="497"/>
      <c r="BH3384" s="497"/>
      <c r="BI3384" s="497"/>
      <c r="BJ3384" s="497"/>
      <c r="BK3384" s="497"/>
      <c r="BL3384" s="497"/>
      <c r="BM3384" s="497"/>
      <c r="BN3384" s="497"/>
      <c r="BO3384" s="497"/>
      <c r="BP3384" s="306"/>
      <c r="BQ3384" s="496"/>
      <c r="BR3384" s="496"/>
      <c r="BS3384" s="496"/>
      <c r="BT3384" s="496"/>
      <c r="BU3384" s="496"/>
      <c r="BV3384" s="496"/>
    </row>
    <row r="3385" spans="1:74" s="52" customFormat="1" ht="12.75">
      <c r="A3385" s="45">
        <v>2670.0804681784898</v>
      </c>
      <c r="B3385" s="46" t="s">
        <v>364</v>
      </c>
      <c r="C3385" s="47" t="s">
        <v>370</v>
      </c>
      <c r="D3385" s="48">
        <v>81.839718256553226</v>
      </c>
      <c r="E3385" s="49">
        <v>40.770000000000003</v>
      </c>
      <c r="F3385" s="49">
        <v>8.8099999999999998E-2</v>
      </c>
      <c r="G3385" s="49">
        <v>10.749079999999999</v>
      </c>
      <c r="H3385" s="49">
        <v>0.45529999999999998</v>
      </c>
      <c r="I3385" s="49">
        <v>0.19020000000000001</v>
      </c>
      <c r="J3385" s="49">
        <v>49.2</v>
      </c>
      <c r="K3385" s="49">
        <v>0.19900000000000001</v>
      </c>
      <c r="L3385" s="49">
        <v>101.70457999999999</v>
      </c>
      <c r="M3385" s="47"/>
      <c r="N3385" s="50">
        <v>0.98828882124350337</v>
      </c>
      <c r="O3385" s="50">
        <v>1.6884744567622885E-3</v>
      </c>
      <c r="P3385" s="50">
        <v>0.21790663825108483</v>
      </c>
      <c r="Q3385" s="50">
        <v>8.8773780334805968E-3</v>
      </c>
      <c r="R3385" s="50">
        <v>3.9051653153410887E-3</v>
      </c>
      <c r="S3385" s="50">
        <v>1.7779388499668238</v>
      </c>
      <c r="T3385" s="50">
        <v>5.1683735519826588E-3</v>
      </c>
      <c r="U3385" s="50">
        <v>3.0047253241577119</v>
      </c>
      <c r="V3385" s="51">
        <v>89.081988583913187</v>
      </c>
      <c r="X3385" s="49">
        <v>0.05</v>
      </c>
      <c r="Y3385" s="49">
        <v>4.09</v>
      </c>
      <c r="Z3385" s="49">
        <v>0.15</v>
      </c>
      <c r="AA3385" s="49">
        <v>0.85</v>
      </c>
      <c r="AB3385" s="49">
        <v>3.39</v>
      </c>
      <c r="AC3385" s="49">
        <v>0.05</v>
      </c>
      <c r="AD3385" s="49">
        <v>0.51</v>
      </c>
      <c r="AE3385" s="312"/>
      <c r="AF3385" s="161" t="s">
        <v>436</v>
      </c>
      <c r="AG3385" s="318">
        <v>30</v>
      </c>
      <c r="AH3385" s="318">
        <v>15</v>
      </c>
      <c r="AI3385" s="318"/>
      <c r="AJ3385" s="318"/>
      <c r="AK3385" s="318"/>
      <c r="AL3385" s="318"/>
      <c r="AM3385" s="318"/>
      <c r="AN3385" s="318"/>
      <c r="AO3385" s="318"/>
      <c r="AP3385" s="318"/>
      <c r="AQ3385" s="318"/>
      <c r="AR3385" s="318"/>
      <c r="AS3385" s="318"/>
      <c r="AT3385" s="318"/>
      <c r="AU3385" s="318"/>
      <c r="AV3385" s="318"/>
      <c r="AW3385" s="318"/>
      <c r="AX3385" s="318"/>
      <c r="AY3385" s="318"/>
      <c r="AZ3385" s="318"/>
      <c r="BA3385" s="318"/>
      <c r="BB3385" s="318"/>
      <c r="BC3385" s="318"/>
      <c r="BD3385" s="318"/>
      <c r="BE3385" s="497"/>
      <c r="BF3385" s="497"/>
      <c r="BG3385" s="497"/>
      <c r="BH3385" s="497"/>
      <c r="BI3385" s="497"/>
      <c r="BJ3385" s="497"/>
      <c r="BK3385" s="497"/>
      <c r="BL3385" s="497"/>
      <c r="BM3385" s="497"/>
      <c r="BN3385" s="497"/>
      <c r="BO3385" s="497"/>
      <c r="BP3385" s="306"/>
      <c r="BQ3385" s="496"/>
      <c r="BR3385" s="496"/>
      <c r="BS3385" s="496"/>
      <c r="BT3385" s="496"/>
      <c r="BU3385" s="496"/>
      <c r="BV3385" s="496"/>
    </row>
    <row r="3386" spans="1:74" s="52" customFormat="1" ht="12.75">
      <c r="A3386" s="45">
        <v>2670.0804681784898</v>
      </c>
      <c r="B3386" s="46" t="s">
        <v>364</v>
      </c>
      <c r="C3386" s="47" t="s">
        <v>370</v>
      </c>
      <c r="D3386" s="48">
        <v>88.659718256553219</v>
      </c>
      <c r="E3386" s="49">
        <v>41</v>
      </c>
      <c r="F3386" s="49">
        <v>9.0499999999999997E-2</v>
      </c>
      <c r="G3386" s="49">
        <v>10.739190000000001</v>
      </c>
      <c r="H3386" s="49">
        <v>0.4945</v>
      </c>
      <c r="I3386" s="49">
        <v>0.13519999999999999</v>
      </c>
      <c r="J3386" s="49">
        <v>49.24</v>
      </c>
      <c r="K3386" s="49">
        <v>0.19989999999999999</v>
      </c>
      <c r="L3386" s="49">
        <v>101.97179</v>
      </c>
      <c r="M3386" s="47"/>
      <c r="N3386" s="50">
        <v>0.99037600667542003</v>
      </c>
      <c r="O3386" s="50">
        <v>1.7283840422698815E-3</v>
      </c>
      <c r="P3386" s="50">
        <v>0.21694206699615931</v>
      </c>
      <c r="Q3386" s="50">
        <v>9.6078550403694719E-3</v>
      </c>
      <c r="R3386" s="50">
        <v>2.7661688378473612E-3</v>
      </c>
      <c r="S3386" s="50">
        <v>1.7731392502930758</v>
      </c>
      <c r="T3386" s="50">
        <v>5.1735267055011804E-3</v>
      </c>
      <c r="U3386" s="50">
        <v>3.0010991433293994</v>
      </c>
      <c r="V3386" s="51">
        <v>89.098834047059739</v>
      </c>
      <c r="X3386" s="49">
        <v>0.05</v>
      </c>
      <c r="Y3386" s="49">
        <v>3.95</v>
      </c>
      <c r="Z3386" s="49">
        <v>0.15</v>
      </c>
      <c r="AA3386" s="49">
        <v>0.79</v>
      </c>
      <c r="AB3386" s="49">
        <v>4.54</v>
      </c>
      <c r="AC3386" s="49">
        <v>0.05</v>
      </c>
      <c r="AD3386" s="49">
        <v>0.5</v>
      </c>
      <c r="AE3386" s="312"/>
      <c r="AF3386" s="161" t="s">
        <v>436</v>
      </c>
      <c r="AG3386" s="318">
        <v>30</v>
      </c>
      <c r="AH3386" s="318">
        <v>15</v>
      </c>
      <c r="AI3386" s="318"/>
      <c r="AJ3386" s="318"/>
      <c r="AK3386" s="318"/>
      <c r="AL3386" s="318"/>
      <c r="AM3386" s="318"/>
      <c r="AN3386" s="318"/>
      <c r="AO3386" s="318"/>
      <c r="AP3386" s="318"/>
      <c r="AQ3386" s="318"/>
      <c r="AR3386" s="318"/>
      <c r="AS3386" s="318"/>
      <c r="AT3386" s="318"/>
      <c r="AU3386" s="318"/>
      <c r="AV3386" s="318"/>
      <c r="AW3386" s="318"/>
      <c r="AX3386" s="318"/>
      <c r="AY3386" s="318"/>
      <c r="AZ3386" s="318"/>
      <c r="BA3386" s="318"/>
      <c r="BB3386" s="318"/>
      <c r="BC3386" s="318"/>
      <c r="BD3386" s="318"/>
      <c r="BE3386" s="497"/>
      <c r="BF3386" s="497"/>
      <c r="BG3386" s="497"/>
      <c r="BH3386" s="497"/>
      <c r="BI3386" s="497"/>
      <c r="BJ3386" s="497"/>
      <c r="BK3386" s="497"/>
      <c r="BL3386" s="497"/>
      <c r="BM3386" s="497"/>
      <c r="BN3386" s="497"/>
      <c r="BO3386" s="497"/>
      <c r="BP3386" s="306"/>
      <c r="BQ3386" s="496"/>
      <c r="BR3386" s="496"/>
      <c r="BS3386" s="496"/>
      <c r="BT3386" s="496"/>
      <c r="BU3386" s="496"/>
      <c r="BV3386" s="496"/>
    </row>
    <row r="3387" spans="1:74" s="52" customFormat="1" ht="12.75">
      <c r="A3387" s="45">
        <v>2670.0804681784898</v>
      </c>
      <c r="B3387" s="46" t="s">
        <v>364</v>
      </c>
      <c r="C3387" s="47" t="s">
        <v>370</v>
      </c>
      <c r="D3387" s="48">
        <v>95.479718256553213</v>
      </c>
      <c r="E3387" s="49">
        <v>41.06</v>
      </c>
      <c r="F3387" s="49">
        <v>0.1019</v>
      </c>
      <c r="G3387" s="49">
        <v>10.709519999999999</v>
      </c>
      <c r="H3387" s="49">
        <v>0.43530000000000002</v>
      </c>
      <c r="I3387" s="49">
        <v>0.1366</v>
      </c>
      <c r="J3387" s="49">
        <v>49.07</v>
      </c>
      <c r="K3387" s="49">
        <v>0.19600000000000001</v>
      </c>
      <c r="L3387" s="49">
        <v>101.78992000000001</v>
      </c>
      <c r="M3387" s="47"/>
      <c r="N3387" s="50">
        <v>0.99293068093938641</v>
      </c>
      <c r="O3387" s="50">
        <v>1.9482719791458797E-3</v>
      </c>
      <c r="P3387" s="50">
        <v>0.2165838081333028</v>
      </c>
      <c r="Q3387" s="50">
        <v>8.4670581970593684E-3</v>
      </c>
      <c r="R3387" s="50">
        <v>2.7979272875403843E-3</v>
      </c>
      <c r="S3387" s="50">
        <v>1.7689867860509951</v>
      </c>
      <c r="T3387" s="50">
        <v>5.0782456376084308E-3</v>
      </c>
      <c r="U3387" s="50">
        <v>2.9985820400143681</v>
      </c>
      <c r="V3387" s="51">
        <v>89.092112425129926</v>
      </c>
      <c r="X3387" s="49">
        <v>0.05</v>
      </c>
      <c r="Y3387" s="49">
        <v>3.5</v>
      </c>
      <c r="Z3387" s="49">
        <v>0.15</v>
      </c>
      <c r="AA3387" s="49">
        <v>0.9</v>
      </c>
      <c r="AB3387" s="49">
        <v>4.6900000000000004</v>
      </c>
      <c r="AC3387" s="49">
        <v>0.05</v>
      </c>
      <c r="AD3387" s="49">
        <v>0.52</v>
      </c>
      <c r="AE3387" s="312"/>
      <c r="AF3387" s="161" t="s">
        <v>436</v>
      </c>
      <c r="AG3387" s="318">
        <v>30</v>
      </c>
      <c r="AH3387" s="318">
        <v>15</v>
      </c>
      <c r="AI3387" s="318"/>
      <c r="AJ3387" s="318"/>
      <c r="AK3387" s="318"/>
      <c r="AL3387" s="318"/>
      <c r="AM3387" s="318"/>
      <c r="AN3387" s="318"/>
      <c r="AO3387" s="318"/>
      <c r="AP3387" s="318"/>
      <c r="AQ3387" s="318"/>
      <c r="AR3387" s="318"/>
      <c r="AS3387" s="318"/>
      <c r="AT3387" s="318"/>
      <c r="AU3387" s="318"/>
      <c r="AV3387" s="318"/>
      <c r="AW3387" s="318"/>
      <c r="AX3387" s="318"/>
      <c r="AY3387" s="318"/>
      <c r="AZ3387" s="318"/>
      <c r="BA3387" s="318"/>
      <c r="BB3387" s="318"/>
      <c r="BC3387" s="318"/>
      <c r="BD3387" s="318"/>
      <c r="BE3387" s="497"/>
      <c r="BF3387" s="497"/>
      <c r="BG3387" s="497"/>
      <c r="BH3387" s="497"/>
      <c r="BI3387" s="497"/>
      <c r="BJ3387" s="497"/>
      <c r="BK3387" s="497"/>
      <c r="BL3387" s="497"/>
      <c r="BM3387" s="497"/>
      <c r="BN3387" s="497"/>
      <c r="BO3387" s="497"/>
      <c r="BP3387" s="306"/>
      <c r="BQ3387" s="496"/>
      <c r="BR3387" s="496"/>
      <c r="BS3387" s="496"/>
      <c r="BT3387" s="496"/>
      <c r="BU3387" s="496"/>
      <c r="BV3387" s="496"/>
    </row>
    <row r="3388" spans="1:74" s="52" customFormat="1" ht="12.75">
      <c r="A3388" s="45">
        <v>2670.0804681784898</v>
      </c>
      <c r="B3388" s="46" t="s">
        <v>364</v>
      </c>
      <c r="C3388" s="47" t="s">
        <v>370</v>
      </c>
      <c r="D3388" s="48">
        <v>102.29971825655321</v>
      </c>
      <c r="E3388" s="49">
        <v>41.03</v>
      </c>
      <c r="F3388" s="49">
        <v>9.2299999999999993E-2</v>
      </c>
      <c r="G3388" s="49">
        <v>10.7293</v>
      </c>
      <c r="H3388" s="49">
        <v>0.46920000000000001</v>
      </c>
      <c r="I3388" s="49">
        <v>0.17949999999999999</v>
      </c>
      <c r="J3388" s="49">
        <v>49.34</v>
      </c>
      <c r="K3388" s="49">
        <v>0.2054</v>
      </c>
      <c r="L3388" s="49">
        <v>102.0994</v>
      </c>
      <c r="M3388" s="47"/>
      <c r="N3388" s="50">
        <v>0.99023630406872509</v>
      </c>
      <c r="O3388" s="50">
        <v>1.7612233860867744E-3</v>
      </c>
      <c r="P3388" s="50">
        <v>0.21655325209021342</v>
      </c>
      <c r="Q3388" s="50">
        <v>9.1083397795646299E-3</v>
      </c>
      <c r="R3388" s="50">
        <v>3.6693363192334162E-3</v>
      </c>
      <c r="S3388" s="50">
        <v>1.7751907168867642</v>
      </c>
      <c r="T3388" s="50">
        <v>5.3112337353935033E-3</v>
      </c>
      <c r="U3388" s="50">
        <v>3.0030980080240308</v>
      </c>
      <c r="V3388" s="51">
        <v>89.127455362576441</v>
      </c>
      <c r="X3388" s="49">
        <v>0.05</v>
      </c>
      <c r="Y3388" s="49">
        <v>3.91</v>
      </c>
      <c r="Z3388" s="49">
        <v>0.15</v>
      </c>
      <c r="AA3388" s="49">
        <v>0.83</v>
      </c>
      <c r="AB3388" s="49">
        <v>3.55</v>
      </c>
      <c r="AC3388" s="49">
        <v>0.05</v>
      </c>
      <c r="AD3388" s="49">
        <v>0.49</v>
      </c>
      <c r="AE3388" s="312"/>
      <c r="AF3388" s="161" t="s">
        <v>436</v>
      </c>
      <c r="AG3388" s="318">
        <v>30</v>
      </c>
      <c r="AH3388" s="318">
        <v>15</v>
      </c>
      <c r="AI3388" s="318"/>
      <c r="AJ3388" s="318"/>
      <c r="AK3388" s="318"/>
      <c r="AL3388" s="318"/>
      <c r="AM3388" s="318"/>
      <c r="AN3388" s="318"/>
      <c r="AO3388" s="318"/>
      <c r="AP3388" s="318"/>
      <c r="AQ3388" s="318"/>
      <c r="AR3388" s="318"/>
      <c r="AS3388" s="318"/>
      <c r="AT3388" s="318"/>
      <c r="AU3388" s="318"/>
      <c r="AV3388" s="318"/>
      <c r="AW3388" s="318"/>
      <c r="AX3388" s="318"/>
      <c r="AY3388" s="318"/>
      <c r="AZ3388" s="318"/>
      <c r="BA3388" s="318"/>
      <c r="BB3388" s="318"/>
      <c r="BC3388" s="318"/>
      <c r="BD3388" s="318"/>
      <c r="BE3388" s="497"/>
      <c r="BF3388" s="497"/>
      <c r="BG3388" s="497"/>
      <c r="BH3388" s="497"/>
      <c r="BI3388" s="497"/>
      <c r="BJ3388" s="497"/>
      <c r="BK3388" s="497"/>
      <c r="BL3388" s="497"/>
      <c r="BM3388" s="497"/>
      <c r="BN3388" s="497"/>
      <c r="BO3388" s="497"/>
      <c r="BP3388" s="306"/>
      <c r="BQ3388" s="496"/>
      <c r="BR3388" s="496"/>
      <c r="BS3388" s="496"/>
      <c r="BT3388" s="496"/>
      <c r="BU3388" s="496"/>
      <c r="BV3388" s="496"/>
    </row>
    <row r="3389" spans="1:74" s="52" customFormat="1" ht="12.75">
      <c r="A3389" s="45">
        <v>2670.0804681784898</v>
      </c>
      <c r="B3389" s="46" t="s">
        <v>364</v>
      </c>
      <c r="C3389" s="47" t="s">
        <v>370</v>
      </c>
      <c r="D3389" s="48">
        <v>109.1197182565532</v>
      </c>
      <c r="E3389" s="49">
        <v>40.799999999999997</v>
      </c>
      <c r="F3389" s="49">
        <v>0.11609999999999999</v>
      </c>
      <c r="G3389" s="49">
        <v>10.60075</v>
      </c>
      <c r="H3389" s="49">
        <v>0.44379999999999997</v>
      </c>
      <c r="I3389" s="49">
        <v>0.1452</v>
      </c>
      <c r="J3389" s="49">
        <v>49.07</v>
      </c>
      <c r="K3389" s="49">
        <v>0.20050000000000001</v>
      </c>
      <c r="L3389" s="49">
        <v>101.45184999900002</v>
      </c>
      <c r="M3389" s="47"/>
      <c r="N3389" s="50">
        <v>0.98994543992164619</v>
      </c>
      <c r="O3389" s="50">
        <v>2.2271975037174586E-3</v>
      </c>
      <c r="P3389" s="50">
        <v>0.21510162085244991</v>
      </c>
      <c r="Q3389" s="50">
        <v>8.6612841489649307E-3</v>
      </c>
      <c r="R3389" s="50">
        <v>2.9840318341581634E-3</v>
      </c>
      <c r="S3389" s="50">
        <v>1.7749073992469</v>
      </c>
      <c r="T3389" s="50">
        <v>5.2122245897985083E-3</v>
      </c>
      <c r="U3389" s="50">
        <v>3.0003349758751017</v>
      </c>
      <c r="V3389" s="51">
        <v>89.190922318447036</v>
      </c>
      <c r="X3389" s="49">
        <v>0.05</v>
      </c>
      <c r="Y3389" s="49">
        <v>3.24</v>
      </c>
      <c r="Z3389" s="49">
        <v>0.15</v>
      </c>
      <c r="AA3389" s="49">
        <v>0.88</v>
      </c>
      <c r="AB3389" s="49">
        <v>4.4400000000000004</v>
      </c>
      <c r="AC3389" s="49">
        <v>0.05</v>
      </c>
      <c r="AD3389" s="49">
        <v>0.5</v>
      </c>
      <c r="AE3389" s="312"/>
      <c r="AF3389" s="161" t="s">
        <v>436</v>
      </c>
      <c r="AG3389" s="318">
        <v>30</v>
      </c>
      <c r="AH3389" s="318">
        <v>15</v>
      </c>
      <c r="AI3389" s="318"/>
      <c r="AJ3389" s="318"/>
      <c r="AK3389" s="318"/>
      <c r="AL3389" s="318"/>
      <c r="AM3389" s="318"/>
      <c r="AN3389" s="318"/>
      <c r="AO3389" s="318"/>
      <c r="AP3389" s="318"/>
      <c r="AQ3389" s="318"/>
      <c r="AR3389" s="318"/>
      <c r="AS3389" s="318"/>
      <c r="AT3389" s="318"/>
      <c r="AU3389" s="318"/>
      <c r="AV3389" s="318"/>
      <c r="AW3389" s="318"/>
      <c r="AX3389" s="318"/>
      <c r="AY3389" s="318"/>
      <c r="AZ3389" s="318"/>
      <c r="BA3389" s="318"/>
      <c r="BB3389" s="318"/>
      <c r="BC3389" s="318"/>
      <c r="BD3389" s="318"/>
      <c r="BE3389" s="497"/>
      <c r="BF3389" s="497"/>
      <c r="BG3389" s="497"/>
      <c r="BH3389" s="497"/>
      <c r="BI3389" s="497"/>
      <c r="BJ3389" s="497"/>
      <c r="BK3389" s="497"/>
      <c r="BL3389" s="497"/>
      <c r="BM3389" s="497"/>
      <c r="BN3389" s="497"/>
      <c r="BO3389" s="497"/>
      <c r="BP3389" s="306"/>
      <c r="BQ3389" s="496"/>
      <c r="BR3389" s="496"/>
      <c r="BS3389" s="496"/>
      <c r="BT3389" s="496"/>
      <c r="BU3389" s="496"/>
      <c r="BV3389" s="496"/>
    </row>
    <row r="3390" spans="1:74" s="52" customFormat="1" ht="12.75">
      <c r="A3390" s="45">
        <v>2670.0804681784898</v>
      </c>
      <c r="B3390" s="46" t="s">
        <v>364</v>
      </c>
      <c r="C3390" s="47" t="s">
        <v>370</v>
      </c>
      <c r="D3390" s="48">
        <v>115.93971825655319</v>
      </c>
      <c r="E3390" s="49">
        <v>40.99</v>
      </c>
      <c r="F3390" s="49">
        <v>8.6499999999999994E-2</v>
      </c>
      <c r="G3390" s="49">
        <v>10.828189999999999</v>
      </c>
      <c r="H3390" s="49">
        <v>0.47699999999999998</v>
      </c>
      <c r="I3390" s="49">
        <v>0.17660000000000001</v>
      </c>
      <c r="J3390" s="49">
        <v>49.28</v>
      </c>
      <c r="K3390" s="49">
        <v>0.2054</v>
      </c>
      <c r="L3390" s="49">
        <v>102.11749</v>
      </c>
      <c r="M3390" s="47"/>
      <c r="N3390" s="50">
        <v>0.98925614618317237</v>
      </c>
      <c r="O3390" s="50">
        <v>1.6505259674493499E-3</v>
      </c>
      <c r="P3390" s="50">
        <v>0.218545918690948</v>
      </c>
      <c r="Q3390" s="50">
        <v>9.2596188487047773E-3</v>
      </c>
      <c r="R3390" s="50">
        <v>3.6100006270410952E-3</v>
      </c>
      <c r="S3390" s="50">
        <v>1.7730055031391139</v>
      </c>
      <c r="T3390" s="50">
        <v>5.3111543836671486E-3</v>
      </c>
      <c r="U3390" s="50">
        <v>3.0018818586375327</v>
      </c>
      <c r="V3390" s="51">
        <v>89.026348187880416</v>
      </c>
      <c r="X3390" s="49">
        <v>0.05</v>
      </c>
      <c r="Y3390" s="49">
        <v>4.22</v>
      </c>
      <c r="Z3390" s="49">
        <v>0.15</v>
      </c>
      <c r="AA3390" s="49">
        <v>0.82</v>
      </c>
      <c r="AB3390" s="49">
        <v>3.59</v>
      </c>
      <c r="AC3390" s="49">
        <v>0.05</v>
      </c>
      <c r="AD3390" s="49">
        <v>0.49</v>
      </c>
      <c r="AE3390" s="312"/>
      <c r="AF3390" s="161" t="s">
        <v>436</v>
      </c>
      <c r="AG3390" s="318">
        <v>30</v>
      </c>
      <c r="AH3390" s="318">
        <v>15</v>
      </c>
      <c r="AI3390" s="318"/>
      <c r="AJ3390" s="318"/>
      <c r="AK3390" s="318"/>
      <c r="AL3390" s="318"/>
      <c r="AM3390" s="318"/>
      <c r="AN3390" s="318"/>
      <c r="AO3390" s="318"/>
      <c r="AP3390" s="318"/>
      <c r="AQ3390" s="318"/>
      <c r="AR3390" s="318"/>
      <c r="AS3390" s="318"/>
      <c r="AT3390" s="318"/>
      <c r="AU3390" s="318"/>
      <c r="AV3390" s="318"/>
      <c r="AW3390" s="318"/>
      <c r="AX3390" s="318"/>
      <c r="AY3390" s="318"/>
      <c r="AZ3390" s="318"/>
      <c r="BA3390" s="318"/>
      <c r="BB3390" s="318"/>
      <c r="BC3390" s="318"/>
      <c r="BD3390" s="318"/>
      <c r="BE3390" s="497"/>
      <c r="BF3390" s="497"/>
      <c r="BG3390" s="497"/>
      <c r="BH3390" s="497"/>
      <c r="BI3390" s="497"/>
      <c r="BJ3390" s="497"/>
      <c r="BK3390" s="497"/>
      <c r="BL3390" s="497"/>
      <c r="BM3390" s="497"/>
      <c r="BN3390" s="497"/>
      <c r="BO3390" s="497"/>
      <c r="BP3390" s="306"/>
      <c r="BQ3390" s="496"/>
      <c r="BR3390" s="496"/>
      <c r="BS3390" s="496"/>
      <c r="BT3390" s="496"/>
      <c r="BU3390" s="496"/>
      <c r="BV3390" s="496"/>
    </row>
    <row r="3391" spans="1:74" s="52" customFormat="1" ht="12.75">
      <c r="A3391" s="45">
        <v>2670.0804681784898</v>
      </c>
      <c r="B3391" s="46" t="s">
        <v>364</v>
      </c>
      <c r="C3391" s="47" t="s">
        <v>370</v>
      </c>
      <c r="D3391" s="48">
        <v>122.75971825655319</v>
      </c>
      <c r="E3391" s="49">
        <v>40.880000000000003</v>
      </c>
      <c r="F3391" s="49">
        <v>0.1016</v>
      </c>
      <c r="G3391" s="49">
        <v>10.79852</v>
      </c>
      <c r="H3391" s="49">
        <v>0.47399999999999998</v>
      </c>
      <c r="I3391" s="49">
        <v>0.1459</v>
      </c>
      <c r="J3391" s="49">
        <v>49.06</v>
      </c>
      <c r="K3391" s="49">
        <v>0.19889999999999999</v>
      </c>
      <c r="L3391" s="49">
        <v>101.70632000000001</v>
      </c>
      <c r="M3391" s="47"/>
      <c r="N3391" s="50">
        <v>0.99072477060091746</v>
      </c>
      <c r="O3391" s="50">
        <v>1.9467548147037738E-3</v>
      </c>
      <c r="P3391" s="50">
        <v>0.218857969395895</v>
      </c>
      <c r="Q3391" s="50">
        <v>9.2398382470427181E-3</v>
      </c>
      <c r="R3391" s="50">
        <v>2.9949057908522083E-3</v>
      </c>
      <c r="S3391" s="50">
        <v>1.7724672681188909</v>
      </c>
      <c r="T3391" s="50">
        <v>5.1645747193886857E-3</v>
      </c>
      <c r="U3391" s="50">
        <v>3.0024385854448439</v>
      </c>
      <c r="V3391" s="51">
        <v>89.009431243434946</v>
      </c>
      <c r="X3391" s="49">
        <v>0.05</v>
      </c>
      <c r="Y3391" s="49">
        <v>3.55</v>
      </c>
      <c r="Z3391" s="49">
        <v>0.15</v>
      </c>
      <c r="AA3391" s="49">
        <v>0.82</v>
      </c>
      <c r="AB3391" s="49">
        <v>4.22</v>
      </c>
      <c r="AC3391" s="49">
        <v>0.05</v>
      </c>
      <c r="AD3391" s="49">
        <v>0.5</v>
      </c>
      <c r="AE3391" s="312"/>
      <c r="AF3391" s="161" t="s">
        <v>436</v>
      </c>
      <c r="AG3391" s="318">
        <v>30</v>
      </c>
      <c r="AH3391" s="318">
        <v>15</v>
      </c>
      <c r="AI3391" s="318"/>
      <c r="AJ3391" s="318"/>
      <c r="AK3391" s="318"/>
      <c r="AL3391" s="318"/>
      <c r="AM3391" s="318"/>
      <c r="AN3391" s="318"/>
      <c r="AO3391" s="318"/>
      <c r="AP3391" s="318"/>
      <c r="AQ3391" s="318"/>
      <c r="AR3391" s="318"/>
      <c r="AS3391" s="318"/>
      <c r="AT3391" s="318"/>
      <c r="AU3391" s="318"/>
      <c r="AV3391" s="318"/>
      <c r="AW3391" s="318"/>
      <c r="AX3391" s="318"/>
      <c r="AY3391" s="318"/>
      <c r="AZ3391" s="318"/>
      <c r="BA3391" s="318"/>
      <c r="BB3391" s="318"/>
      <c r="BC3391" s="318"/>
      <c r="BD3391" s="318"/>
      <c r="BE3391" s="497"/>
      <c r="BF3391" s="497"/>
      <c r="BG3391" s="497"/>
      <c r="BH3391" s="497"/>
      <c r="BI3391" s="497"/>
      <c r="BJ3391" s="497"/>
      <c r="BK3391" s="497"/>
      <c r="BL3391" s="497"/>
      <c r="BM3391" s="497"/>
      <c r="BN3391" s="497"/>
      <c r="BO3391" s="497"/>
      <c r="BP3391" s="306"/>
      <c r="BQ3391" s="496"/>
      <c r="BR3391" s="496"/>
      <c r="BS3391" s="496"/>
      <c r="BT3391" s="496"/>
      <c r="BU3391" s="496"/>
      <c r="BV3391" s="496"/>
    </row>
    <row r="3392" spans="1:74" s="52" customFormat="1" ht="12.75">
      <c r="A3392" s="45">
        <v>2670.0804681784898</v>
      </c>
      <c r="B3392" s="46" t="s">
        <v>364</v>
      </c>
      <c r="C3392" s="47" t="s">
        <v>370</v>
      </c>
      <c r="D3392" s="48">
        <v>129.57971825655318</v>
      </c>
      <c r="E3392" s="49">
        <v>40.78</v>
      </c>
      <c r="F3392" s="49">
        <v>0.1288</v>
      </c>
      <c r="G3392" s="49">
        <v>10.709519999999999</v>
      </c>
      <c r="H3392" s="49">
        <v>0.45400000000000001</v>
      </c>
      <c r="I3392" s="49">
        <v>0.13109999999999999</v>
      </c>
      <c r="J3392" s="49">
        <v>49.1</v>
      </c>
      <c r="K3392" s="49">
        <v>0.2079</v>
      </c>
      <c r="L3392" s="49">
        <v>101.66141999999998</v>
      </c>
      <c r="M3392" s="47"/>
      <c r="N3392" s="50">
        <v>0.98682845568829036</v>
      </c>
      <c r="O3392" s="50">
        <v>2.4642554217383719E-3</v>
      </c>
      <c r="P3392" s="50">
        <v>0.2167307045895667</v>
      </c>
      <c r="Q3392" s="50">
        <v>8.8367829491502129E-3</v>
      </c>
      <c r="R3392" s="50">
        <v>2.6870940889007506E-3</v>
      </c>
      <c r="S3392" s="50">
        <v>1.771268830640401</v>
      </c>
      <c r="T3392" s="50">
        <v>5.3902210961216399E-3</v>
      </c>
      <c r="U3392" s="50">
        <v>2.9956278568991643</v>
      </c>
      <c r="V3392" s="51">
        <v>89.098050540313849</v>
      </c>
      <c r="X3392" s="49">
        <v>0.05</v>
      </c>
      <c r="Y3392" s="49">
        <v>2.81</v>
      </c>
      <c r="Z3392" s="49">
        <v>0.15</v>
      </c>
      <c r="AA3392" s="49">
        <v>0.85</v>
      </c>
      <c r="AB3392" s="49">
        <v>4.7300000000000004</v>
      </c>
      <c r="AC3392" s="49">
        <v>0.05</v>
      </c>
      <c r="AD3392" s="49">
        <v>0.49</v>
      </c>
      <c r="AE3392" s="312"/>
      <c r="AF3392" s="161" t="s">
        <v>436</v>
      </c>
      <c r="AG3392" s="318">
        <v>30</v>
      </c>
      <c r="AH3392" s="318">
        <v>15</v>
      </c>
      <c r="AI3392" s="318"/>
      <c r="AJ3392" s="318"/>
      <c r="AK3392" s="318"/>
      <c r="AL3392" s="318"/>
      <c r="AM3392" s="318"/>
      <c r="AN3392" s="318"/>
      <c r="AO3392" s="318"/>
      <c r="AP3392" s="318"/>
      <c r="AQ3392" s="318"/>
      <c r="AR3392" s="318"/>
      <c r="AS3392" s="318"/>
      <c r="AT3392" s="318"/>
      <c r="AU3392" s="318"/>
      <c r="AV3392" s="318"/>
      <c r="AW3392" s="318"/>
      <c r="AX3392" s="318"/>
      <c r="AY3392" s="318"/>
      <c r="AZ3392" s="318"/>
      <c r="BA3392" s="318"/>
      <c r="BB3392" s="318"/>
      <c r="BC3392" s="318"/>
      <c r="BD3392" s="318"/>
      <c r="BE3392" s="497"/>
      <c r="BF3392" s="497"/>
      <c r="BG3392" s="497"/>
      <c r="BH3392" s="497"/>
      <c r="BI3392" s="497"/>
      <c r="BJ3392" s="497"/>
      <c r="BK3392" s="497"/>
      <c r="BL3392" s="497"/>
      <c r="BM3392" s="497"/>
      <c r="BN3392" s="497"/>
      <c r="BO3392" s="497"/>
      <c r="BP3392" s="306"/>
      <c r="BQ3392" s="496"/>
      <c r="BR3392" s="496"/>
      <c r="BS3392" s="496"/>
      <c r="BT3392" s="496"/>
      <c r="BU3392" s="496"/>
      <c r="BV3392" s="496"/>
    </row>
    <row r="3393" spans="1:74" s="52" customFormat="1" ht="12.75">
      <c r="A3393" s="45">
        <v>2670.0804681784898</v>
      </c>
      <c r="B3393" s="46" t="s">
        <v>364</v>
      </c>
      <c r="C3393" s="47" t="s">
        <v>370</v>
      </c>
      <c r="D3393" s="48">
        <v>136.39971825655317</v>
      </c>
      <c r="E3393" s="49">
        <v>40.770000000000003</v>
      </c>
      <c r="F3393" s="49">
        <v>0.13139999999999999</v>
      </c>
      <c r="G3393" s="49">
        <v>10.86774</v>
      </c>
      <c r="H3393" s="49">
        <v>0.45529999999999998</v>
      </c>
      <c r="I3393" s="49">
        <v>0.1527</v>
      </c>
      <c r="J3393" s="49">
        <v>49.19</v>
      </c>
      <c r="K3393" s="49">
        <v>0.2109</v>
      </c>
      <c r="L3393" s="49">
        <v>101.95693999999999</v>
      </c>
      <c r="M3393" s="47"/>
      <c r="N3393" s="50">
        <v>0.98430814014730472</v>
      </c>
      <c r="O3393" s="50">
        <v>2.5081941208512548E-3</v>
      </c>
      <c r="P3393" s="50">
        <v>0.21942474335149001</v>
      </c>
      <c r="Q3393" s="50">
        <v>8.8416212686947496E-3</v>
      </c>
      <c r="R3393" s="50">
        <v>3.1225912724173023E-3</v>
      </c>
      <c r="S3393" s="50">
        <v>1.7704176612889948</v>
      </c>
      <c r="T3393" s="50">
        <v>5.4553747901337777E-3</v>
      </c>
      <c r="U3393" s="50">
        <v>2.9959955871455919</v>
      </c>
      <c r="V3393" s="51">
        <v>88.972757699817208</v>
      </c>
      <c r="X3393" s="49">
        <v>0.05</v>
      </c>
      <c r="Y3393" s="49">
        <v>2.78</v>
      </c>
      <c r="Z3393" s="49">
        <v>0.15</v>
      </c>
      <c r="AA3393" s="49">
        <v>0.85</v>
      </c>
      <c r="AB3393" s="49">
        <v>4.34</v>
      </c>
      <c r="AC3393" s="49">
        <v>0.05</v>
      </c>
      <c r="AD3393" s="49">
        <v>0.48</v>
      </c>
      <c r="AE3393" s="312"/>
      <c r="AF3393" s="161" t="s">
        <v>436</v>
      </c>
      <c r="AG3393" s="318">
        <v>30</v>
      </c>
      <c r="AH3393" s="318">
        <v>15</v>
      </c>
      <c r="AI3393" s="318"/>
      <c r="AJ3393" s="318"/>
      <c r="AK3393" s="318"/>
      <c r="AL3393" s="318"/>
      <c r="AM3393" s="318"/>
      <c r="AN3393" s="318"/>
      <c r="AO3393" s="318"/>
      <c r="AP3393" s="318"/>
      <c r="AQ3393" s="318"/>
      <c r="AR3393" s="318"/>
      <c r="AS3393" s="318"/>
      <c r="AT3393" s="318"/>
      <c r="AU3393" s="318"/>
      <c r="AV3393" s="318"/>
      <c r="AW3393" s="318"/>
      <c r="AX3393" s="318"/>
      <c r="AY3393" s="318"/>
      <c r="AZ3393" s="318"/>
      <c r="BA3393" s="318"/>
      <c r="BB3393" s="318"/>
      <c r="BC3393" s="318"/>
      <c r="BD3393" s="318"/>
      <c r="BE3393" s="497"/>
      <c r="BF3393" s="497"/>
      <c r="BG3393" s="497"/>
      <c r="BH3393" s="497"/>
      <c r="BI3393" s="497"/>
      <c r="BJ3393" s="497"/>
      <c r="BK3393" s="497"/>
      <c r="BL3393" s="497"/>
      <c r="BM3393" s="497"/>
      <c r="BN3393" s="497"/>
      <c r="BO3393" s="497"/>
      <c r="BP3393" s="306"/>
      <c r="BQ3393" s="496"/>
      <c r="BR3393" s="496"/>
      <c r="BS3393" s="496"/>
      <c r="BT3393" s="496"/>
      <c r="BU3393" s="496"/>
      <c r="BV3393" s="496"/>
    </row>
    <row r="3394" spans="1:74" s="52" customFormat="1" ht="12.75">
      <c r="A3394" s="45">
        <v>2670.0804681784898</v>
      </c>
      <c r="B3394" s="46" t="s">
        <v>364</v>
      </c>
      <c r="C3394" s="47" t="s">
        <v>370</v>
      </c>
      <c r="D3394" s="48">
        <v>143.21971825655316</v>
      </c>
      <c r="E3394" s="49">
        <v>40.75</v>
      </c>
      <c r="F3394" s="49">
        <v>0.11509999999999999</v>
      </c>
      <c r="G3394" s="49">
        <v>10.67986</v>
      </c>
      <c r="H3394" s="49">
        <v>0.45729999999999998</v>
      </c>
      <c r="I3394" s="49">
        <v>0.13830000000000001</v>
      </c>
      <c r="J3394" s="49">
        <v>49.14</v>
      </c>
      <c r="K3394" s="49">
        <v>0.20619999999999999</v>
      </c>
      <c r="L3394" s="49">
        <v>101.65935999999999</v>
      </c>
      <c r="M3394" s="47"/>
      <c r="N3394" s="50">
        <v>0.98594575301404264</v>
      </c>
      <c r="O3394" s="50">
        <v>2.2017912740112718E-3</v>
      </c>
      <c r="P3394" s="50">
        <v>0.21609611601378029</v>
      </c>
      <c r="Q3394" s="50">
        <v>8.899600285715072E-3</v>
      </c>
      <c r="R3394" s="50">
        <v>2.8342184892618735E-3</v>
      </c>
      <c r="S3394" s="50">
        <v>1.7724300529658594</v>
      </c>
      <c r="T3394" s="50">
        <v>5.3452954624711758E-3</v>
      </c>
      <c r="U3394" s="50">
        <v>2.9953123407304756</v>
      </c>
      <c r="V3394" s="51">
        <v>89.132850279528171</v>
      </c>
      <c r="X3394" s="49">
        <v>0.05</v>
      </c>
      <c r="Y3394" s="49">
        <v>3.32</v>
      </c>
      <c r="Z3394" s="49">
        <v>0.15</v>
      </c>
      <c r="AA3394" s="49">
        <v>0.85</v>
      </c>
      <c r="AB3394" s="49">
        <v>4.6399999999999997</v>
      </c>
      <c r="AC3394" s="49">
        <v>0.05</v>
      </c>
      <c r="AD3394" s="49">
        <v>0.49</v>
      </c>
      <c r="AE3394" s="312"/>
      <c r="AF3394" s="161" t="s">
        <v>436</v>
      </c>
      <c r="AG3394" s="318">
        <v>30</v>
      </c>
      <c r="AH3394" s="318">
        <v>15</v>
      </c>
      <c r="AI3394" s="318"/>
      <c r="AJ3394" s="318"/>
      <c r="AK3394" s="318"/>
      <c r="AL3394" s="318"/>
      <c r="AM3394" s="318"/>
      <c r="AN3394" s="318"/>
      <c r="AO3394" s="318"/>
      <c r="AP3394" s="318"/>
      <c r="AQ3394" s="318"/>
      <c r="AR3394" s="318"/>
      <c r="AS3394" s="318"/>
      <c r="AT3394" s="318"/>
      <c r="AU3394" s="318"/>
      <c r="AV3394" s="318"/>
      <c r="AW3394" s="318"/>
      <c r="AX3394" s="318"/>
      <c r="AY3394" s="318"/>
      <c r="AZ3394" s="318"/>
      <c r="BA3394" s="318"/>
      <c r="BB3394" s="318"/>
      <c r="BC3394" s="318"/>
      <c r="BD3394" s="318"/>
      <c r="BE3394" s="497"/>
      <c r="BF3394" s="497"/>
      <c r="BG3394" s="497"/>
      <c r="BH3394" s="497"/>
      <c r="BI3394" s="497"/>
      <c r="BJ3394" s="497"/>
      <c r="BK3394" s="497"/>
      <c r="BL3394" s="497"/>
      <c r="BM3394" s="497"/>
      <c r="BN3394" s="497"/>
      <c r="BO3394" s="497"/>
      <c r="BP3394" s="306"/>
      <c r="BQ3394" s="496"/>
      <c r="BR3394" s="496"/>
      <c r="BS3394" s="496"/>
      <c r="BT3394" s="496"/>
      <c r="BU3394" s="496"/>
      <c r="BV3394" s="496"/>
    </row>
    <row r="3395" spans="1:74" s="52" customFormat="1" ht="12.75">
      <c r="A3395" s="45">
        <v>2670.0804681784898</v>
      </c>
      <c r="B3395" s="46" t="s">
        <v>364</v>
      </c>
      <c r="C3395" s="47" t="s">
        <v>370</v>
      </c>
      <c r="D3395" s="48">
        <v>150.03971825655316</v>
      </c>
      <c r="E3395" s="49">
        <v>40.74</v>
      </c>
      <c r="F3395" s="49">
        <v>0.1101</v>
      </c>
      <c r="G3395" s="49">
        <v>10.976520000000001</v>
      </c>
      <c r="H3395" s="49">
        <v>0.43519999999999998</v>
      </c>
      <c r="I3395" s="49">
        <v>0.17469999999999999</v>
      </c>
      <c r="J3395" s="49">
        <v>49.24</v>
      </c>
      <c r="K3395" s="49">
        <v>0.20810000000000001</v>
      </c>
      <c r="L3395" s="49">
        <v>102.11672</v>
      </c>
      <c r="M3395" s="47"/>
      <c r="N3395" s="50">
        <v>0.98182267125423928</v>
      </c>
      <c r="O3395" s="50">
        <v>2.0978516104781146E-3</v>
      </c>
      <c r="P3395" s="50">
        <v>0.22122423326363683</v>
      </c>
      <c r="Q3395" s="50">
        <v>8.4361600508016162E-3</v>
      </c>
      <c r="R3395" s="50">
        <v>3.5660766660639306E-3</v>
      </c>
      <c r="S3395" s="50">
        <v>1.7690439446886508</v>
      </c>
      <c r="T3395" s="50">
        <v>5.3733082966197004E-3</v>
      </c>
      <c r="U3395" s="50">
        <v>2.9933401475379524</v>
      </c>
      <c r="V3395" s="51">
        <v>88.884702287143739</v>
      </c>
      <c r="X3395" s="49">
        <v>0.05</v>
      </c>
      <c r="Y3395" s="49">
        <v>3.38</v>
      </c>
      <c r="Z3395" s="49">
        <v>0.15</v>
      </c>
      <c r="AA3395" s="49">
        <v>0.9</v>
      </c>
      <c r="AB3395" s="49">
        <v>3.7</v>
      </c>
      <c r="AC3395" s="49">
        <v>0.05</v>
      </c>
      <c r="AD3395" s="49">
        <v>0.49</v>
      </c>
      <c r="AE3395" s="312"/>
      <c r="AF3395" s="161" t="s">
        <v>436</v>
      </c>
      <c r="AG3395" s="318">
        <v>30</v>
      </c>
      <c r="AH3395" s="318">
        <v>15</v>
      </c>
      <c r="AI3395" s="318"/>
      <c r="AJ3395" s="318"/>
      <c r="AK3395" s="318"/>
      <c r="AL3395" s="318"/>
      <c r="AM3395" s="318"/>
      <c r="AN3395" s="318"/>
      <c r="AO3395" s="318"/>
      <c r="AP3395" s="318"/>
      <c r="AQ3395" s="318"/>
      <c r="AR3395" s="318"/>
      <c r="AS3395" s="318"/>
      <c r="AT3395" s="318"/>
      <c r="AU3395" s="318"/>
      <c r="AV3395" s="318"/>
      <c r="AW3395" s="318"/>
      <c r="AX3395" s="318"/>
      <c r="AY3395" s="318"/>
      <c r="AZ3395" s="318"/>
      <c r="BA3395" s="318"/>
      <c r="BB3395" s="318"/>
      <c r="BC3395" s="318"/>
      <c r="BD3395" s="318"/>
      <c r="BE3395" s="497"/>
      <c r="BF3395" s="497"/>
      <c r="BG3395" s="497"/>
      <c r="BH3395" s="497"/>
      <c r="BI3395" s="497"/>
      <c r="BJ3395" s="497"/>
      <c r="BK3395" s="497"/>
      <c r="BL3395" s="497"/>
      <c r="BM3395" s="497"/>
      <c r="BN3395" s="497"/>
      <c r="BO3395" s="497"/>
      <c r="BP3395" s="306"/>
      <c r="BQ3395" s="496"/>
      <c r="BR3395" s="496"/>
      <c r="BS3395" s="496"/>
      <c r="BT3395" s="496"/>
      <c r="BU3395" s="496"/>
      <c r="BV3395" s="496"/>
    </row>
    <row r="3396" spans="1:74" s="52" customFormat="1" ht="12.75">
      <c r="A3396" s="45">
        <v>2670.0804681784898</v>
      </c>
      <c r="B3396" s="46" t="s">
        <v>364</v>
      </c>
      <c r="C3396" s="47" t="s">
        <v>370</v>
      </c>
      <c r="D3396" s="48">
        <v>156.85971825655315</v>
      </c>
      <c r="E3396" s="49">
        <v>40.78</v>
      </c>
      <c r="F3396" s="49">
        <v>8.9399999999999993E-2</v>
      </c>
      <c r="G3396" s="49">
        <v>10.7293</v>
      </c>
      <c r="H3396" s="49">
        <v>0.44729999999999998</v>
      </c>
      <c r="I3396" s="49">
        <v>0.183</v>
      </c>
      <c r="J3396" s="49">
        <v>49.1</v>
      </c>
      <c r="K3396" s="49">
        <v>0.20019999999999999</v>
      </c>
      <c r="L3396" s="49">
        <v>101.7337</v>
      </c>
      <c r="M3396" s="47"/>
      <c r="N3396" s="50">
        <v>0.98591924808800446</v>
      </c>
      <c r="O3396" s="50">
        <v>1.7088622572202876E-3</v>
      </c>
      <c r="P3396" s="50">
        <v>0.21693094426953982</v>
      </c>
      <c r="Q3396" s="50">
        <v>8.6983507195456441E-3</v>
      </c>
      <c r="R3396" s="50">
        <v>3.747407770011992E-3</v>
      </c>
      <c r="S3396" s="50">
        <v>1.7696368843039483</v>
      </c>
      <c r="T3396" s="50">
        <v>5.185800969597012E-3</v>
      </c>
      <c r="U3396" s="50">
        <v>2.9935631860743181</v>
      </c>
      <c r="V3396" s="51">
        <v>89.080113895465971</v>
      </c>
      <c r="X3396" s="49">
        <v>0.05</v>
      </c>
      <c r="Y3396" s="49">
        <v>4.2300000000000004</v>
      </c>
      <c r="Z3396" s="49">
        <v>0.15</v>
      </c>
      <c r="AA3396" s="49">
        <v>0.88</v>
      </c>
      <c r="AB3396" s="49">
        <v>3.48</v>
      </c>
      <c r="AC3396" s="49">
        <v>0.05</v>
      </c>
      <c r="AD3396" s="49">
        <v>0.5</v>
      </c>
      <c r="AE3396" s="312"/>
      <c r="AF3396" s="161" t="s">
        <v>436</v>
      </c>
      <c r="AG3396" s="318">
        <v>30</v>
      </c>
      <c r="AH3396" s="318">
        <v>15</v>
      </c>
      <c r="AI3396" s="318"/>
      <c r="AJ3396" s="318"/>
      <c r="AK3396" s="318"/>
      <c r="AL3396" s="318"/>
      <c r="AM3396" s="318"/>
      <c r="AN3396" s="318"/>
      <c r="AO3396" s="318"/>
      <c r="AP3396" s="318"/>
      <c r="AQ3396" s="318"/>
      <c r="AR3396" s="318"/>
      <c r="AS3396" s="318"/>
      <c r="AT3396" s="318"/>
      <c r="AU3396" s="318"/>
      <c r="AV3396" s="318"/>
      <c r="AW3396" s="318"/>
      <c r="AX3396" s="318"/>
      <c r="AY3396" s="318"/>
      <c r="AZ3396" s="318"/>
      <c r="BA3396" s="318"/>
      <c r="BB3396" s="318"/>
      <c r="BC3396" s="318"/>
      <c r="BD3396" s="318"/>
      <c r="BE3396" s="497"/>
      <c r="BF3396" s="497"/>
      <c r="BG3396" s="497"/>
      <c r="BH3396" s="497"/>
      <c r="BI3396" s="497"/>
      <c r="BJ3396" s="497"/>
      <c r="BK3396" s="497"/>
      <c r="BL3396" s="497"/>
      <c r="BM3396" s="497"/>
      <c r="BN3396" s="497"/>
      <c r="BO3396" s="497"/>
      <c r="BP3396" s="306"/>
      <c r="BQ3396" s="496"/>
      <c r="BR3396" s="496"/>
      <c r="BS3396" s="496"/>
      <c r="BT3396" s="496"/>
      <c r="BU3396" s="496"/>
      <c r="BV3396" s="496"/>
    </row>
    <row r="3397" spans="1:74" s="52" customFormat="1" ht="12.75">
      <c r="A3397" s="45">
        <v>2670.0804681784898</v>
      </c>
      <c r="B3397" s="46" t="s">
        <v>364</v>
      </c>
      <c r="C3397" s="47" t="s">
        <v>370</v>
      </c>
      <c r="D3397" s="48">
        <v>163.67971825655314</v>
      </c>
      <c r="E3397" s="49">
        <v>40.57</v>
      </c>
      <c r="F3397" s="49">
        <v>0.1207</v>
      </c>
      <c r="G3397" s="49">
        <v>10.897410000000001</v>
      </c>
      <c r="H3397" s="49">
        <v>0.45150000000000001</v>
      </c>
      <c r="I3397" s="49">
        <v>0.1641</v>
      </c>
      <c r="J3397" s="49">
        <v>49.05</v>
      </c>
      <c r="K3397" s="49">
        <v>0.2092</v>
      </c>
      <c r="L3397" s="49">
        <v>101.75140999999998</v>
      </c>
      <c r="M3397" s="47"/>
      <c r="N3397" s="50">
        <v>0.98030515915911143</v>
      </c>
      <c r="O3397" s="50">
        <v>2.3058920165988082E-3</v>
      </c>
      <c r="P3397" s="50">
        <v>0.22020925391287824</v>
      </c>
      <c r="Q3397" s="50">
        <v>8.7752182681208723E-3</v>
      </c>
      <c r="R3397" s="50">
        <v>3.358540585741697E-3</v>
      </c>
      <c r="S3397" s="50">
        <v>1.7668669120331282</v>
      </c>
      <c r="T3397" s="50">
        <v>5.4159619957179052E-3</v>
      </c>
      <c r="U3397" s="50">
        <v>2.9890297779828217</v>
      </c>
      <c r="V3397" s="51">
        <v>88.917925860781438</v>
      </c>
      <c r="X3397" s="49">
        <v>0.05</v>
      </c>
      <c r="Y3397" s="49">
        <v>3.08</v>
      </c>
      <c r="Z3397" s="49">
        <v>0.15</v>
      </c>
      <c r="AA3397" s="49">
        <v>0.85</v>
      </c>
      <c r="AB3397" s="49">
        <v>3.95</v>
      </c>
      <c r="AC3397" s="49">
        <v>0.05</v>
      </c>
      <c r="AD3397" s="49">
        <v>0.49</v>
      </c>
      <c r="AE3397" s="312"/>
      <c r="AF3397" s="161" t="s">
        <v>436</v>
      </c>
      <c r="AG3397" s="318">
        <v>30</v>
      </c>
      <c r="AH3397" s="318">
        <v>15</v>
      </c>
      <c r="AI3397" s="318"/>
      <c r="AJ3397" s="318"/>
      <c r="AK3397" s="318"/>
      <c r="AL3397" s="318"/>
      <c r="AM3397" s="318"/>
      <c r="AN3397" s="318"/>
      <c r="AO3397" s="318"/>
      <c r="AP3397" s="318"/>
      <c r="AQ3397" s="318"/>
      <c r="AR3397" s="318"/>
      <c r="AS3397" s="318"/>
      <c r="AT3397" s="318"/>
      <c r="AU3397" s="318"/>
      <c r="AV3397" s="318"/>
      <c r="AW3397" s="318"/>
      <c r="AX3397" s="318"/>
      <c r="AY3397" s="318"/>
      <c r="AZ3397" s="318"/>
      <c r="BA3397" s="318"/>
      <c r="BB3397" s="318"/>
      <c r="BC3397" s="318"/>
      <c r="BD3397" s="318"/>
      <c r="BE3397" s="497"/>
      <c r="BF3397" s="497"/>
      <c r="BG3397" s="497"/>
      <c r="BH3397" s="497"/>
      <c r="BI3397" s="497"/>
      <c r="BJ3397" s="497"/>
      <c r="BK3397" s="497"/>
      <c r="BL3397" s="497"/>
      <c r="BM3397" s="497"/>
      <c r="BN3397" s="497"/>
      <c r="BO3397" s="497"/>
      <c r="BP3397" s="306"/>
      <c r="BQ3397" s="496"/>
      <c r="BR3397" s="496"/>
      <c r="BS3397" s="496"/>
      <c r="BT3397" s="496"/>
      <c r="BU3397" s="496"/>
      <c r="BV3397" s="496"/>
    </row>
    <row r="3398" spans="1:74" s="52" customFormat="1" ht="12.75">
      <c r="A3398" s="45">
        <v>2670.0804681784898</v>
      </c>
      <c r="B3398" s="46" t="s">
        <v>364</v>
      </c>
      <c r="C3398" s="47" t="s">
        <v>370</v>
      </c>
      <c r="D3398" s="48">
        <v>170.49971825655314</v>
      </c>
      <c r="E3398" s="49">
        <v>40.57</v>
      </c>
      <c r="F3398" s="49">
        <v>0.129</v>
      </c>
      <c r="G3398" s="49">
        <v>10.86774</v>
      </c>
      <c r="H3398" s="49">
        <v>0.4385</v>
      </c>
      <c r="I3398" s="49">
        <v>0.14990000000000001</v>
      </c>
      <c r="J3398" s="49">
        <v>48.99</v>
      </c>
      <c r="K3398" s="49">
        <v>0.20880000000000001</v>
      </c>
      <c r="L3398" s="49">
        <v>101.66463999899999</v>
      </c>
      <c r="M3398" s="47"/>
      <c r="N3398" s="50">
        <v>0.9803786531962343</v>
      </c>
      <c r="O3398" s="50">
        <v>2.4646426751651113E-3</v>
      </c>
      <c r="P3398" s="50">
        <v>0.21962616208421212</v>
      </c>
      <c r="Q3398" s="50">
        <v>8.5231931169863686E-3</v>
      </c>
      <c r="R3398" s="50">
        <v>3.0681473332060537E-3</v>
      </c>
      <c r="S3398" s="50">
        <v>1.764837907928211</v>
      </c>
      <c r="T3398" s="50">
        <v>5.4060116892466811E-3</v>
      </c>
      <c r="U3398" s="50">
        <v>2.9859427081069905</v>
      </c>
      <c r="V3398" s="51">
        <v>88.932721665107437</v>
      </c>
      <c r="X3398" s="49">
        <v>0.05</v>
      </c>
      <c r="Y3398" s="49">
        <v>2.9</v>
      </c>
      <c r="Z3398" s="49">
        <v>0.15</v>
      </c>
      <c r="AA3398" s="49">
        <v>0.88</v>
      </c>
      <c r="AB3398" s="49">
        <v>4.3</v>
      </c>
      <c r="AC3398" s="49">
        <v>0.05</v>
      </c>
      <c r="AD3398" s="49">
        <v>0.49</v>
      </c>
      <c r="AE3398" s="312"/>
      <c r="AF3398" s="161" t="s">
        <v>436</v>
      </c>
      <c r="AG3398" s="318">
        <v>30</v>
      </c>
      <c r="AH3398" s="318">
        <v>15</v>
      </c>
      <c r="AI3398" s="318"/>
      <c r="AJ3398" s="318"/>
      <c r="AK3398" s="318"/>
      <c r="AL3398" s="318"/>
      <c r="AM3398" s="318"/>
      <c r="AN3398" s="318"/>
      <c r="AO3398" s="318"/>
      <c r="AP3398" s="318"/>
      <c r="AQ3398" s="318"/>
      <c r="AR3398" s="318"/>
      <c r="AS3398" s="318"/>
      <c r="AT3398" s="318"/>
      <c r="AU3398" s="318"/>
      <c r="AV3398" s="318"/>
      <c r="AW3398" s="318"/>
      <c r="AX3398" s="318"/>
      <c r="AY3398" s="318"/>
      <c r="AZ3398" s="318"/>
      <c r="BA3398" s="318"/>
      <c r="BB3398" s="318"/>
      <c r="BC3398" s="318"/>
      <c r="BD3398" s="318"/>
      <c r="BE3398" s="497"/>
      <c r="BF3398" s="497"/>
      <c r="BG3398" s="497"/>
      <c r="BH3398" s="497"/>
      <c r="BI3398" s="497"/>
      <c r="BJ3398" s="497"/>
      <c r="BK3398" s="497"/>
      <c r="BL3398" s="497"/>
      <c r="BM3398" s="497"/>
      <c r="BN3398" s="497"/>
      <c r="BO3398" s="497"/>
      <c r="BP3398" s="306"/>
      <c r="BQ3398" s="496"/>
      <c r="BR3398" s="496"/>
      <c r="BS3398" s="496"/>
      <c r="BT3398" s="496"/>
      <c r="BU3398" s="496"/>
      <c r="BV3398" s="496"/>
    </row>
    <row r="3399" spans="1:74" s="52" customFormat="1" ht="12.75">
      <c r="A3399" s="45">
        <v>2670.0804681784898</v>
      </c>
      <c r="B3399" s="46" t="s">
        <v>364</v>
      </c>
      <c r="C3399" s="47" t="s">
        <v>370</v>
      </c>
      <c r="D3399" s="48">
        <v>177.31971825655313</v>
      </c>
      <c r="E3399" s="49">
        <v>40.49</v>
      </c>
      <c r="F3399" s="49">
        <v>0.1371</v>
      </c>
      <c r="G3399" s="49">
        <v>10.699630000000001</v>
      </c>
      <c r="H3399" s="49">
        <v>0.46250000000000002</v>
      </c>
      <c r="I3399" s="49">
        <v>0.14849999999999999</v>
      </c>
      <c r="J3399" s="49">
        <v>48.9</v>
      </c>
      <c r="K3399" s="49">
        <v>0.21099999999999999</v>
      </c>
      <c r="L3399" s="49">
        <v>101.31813</v>
      </c>
      <c r="M3399" s="47"/>
      <c r="N3399" s="50">
        <v>0.98182186972558549</v>
      </c>
      <c r="O3399" s="50">
        <v>2.6284383476340109E-3</v>
      </c>
      <c r="P3399" s="50">
        <v>0.2169749908030188</v>
      </c>
      <c r="Q3399" s="50">
        <v>9.0207065328417532E-3</v>
      </c>
      <c r="R3399" s="50">
        <v>3.0499808864910844E-3</v>
      </c>
      <c r="S3399" s="50">
        <v>1.7676746326311183</v>
      </c>
      <c r="T3399" s="50">
        <v>5.4818232387397747E-3</v>
      </c>
      <c r="U3399" s="50">
        <v>2.988344369520771</v>
      </c>
      <c r="V3399" s="51">
        <v>89.067340237740495</v>
      </c>
      <c r="X3399" s="49">
        <v>0.05</v>
      </c>
      <c r="Y3399" s="49">
        <v>2.79</v>
      </c>
      <c r="Z3399" s="49">
        <v>0.15</v>
      </c>
      <c r="AA3399" s="49">
        <v>0.84</v>
      </c>
      <c r="AB3399" s="49">
        <v>4.09</v>
      </c>
      <c r="AC3399" s="49">
        <v>0.05</v>
      </c>
      <c r="AD3399" s="49">
        <v>0.48</v>
      </c>
      <c r="AE3399" s="312"/>
      <c r="AF3399" s="161" t="s">
        <v>436</v>
      </c>
      <c r="AG3399" s="318">
        <v>30</v>
      </c>
      <c r="AH3399" s="318">
        <v>15</v>
      </c>
      <c r="AI3399" s="318"/>
      <c r="AJ3399" s="318"/>
      <c r="AK3399" s="318"/>
      <c r="AL3399" s="318"/>
      <c r="AM3399" s="318"/>
      <c r="AN3399" s="318"/>
      <c r="AO3399" s="318"/>
      <c r="AP3399" s="318"/>
      <c r="AQ3399" s="318"/>
      <c r="AR3399" s="318"/>
      <c r="AS3399" s="318"/>
      <c r="AT3399" s="318"/>
      <c r="AU3399" s="318"/>
      <c r="AV3399" s="318"/>
      <c r="AW3399" s="318"/>
      <c r="AX3399" s="318"/>
      <c r="AY3399" s="318"/>
      <c r="AZ3399" s="318"/>
      <c r="BA3399" s="318"/>
      <c r="BB3399" s="318"/>
      <c r="BC3399" s="318"/>
      <c r="BD3399" s="318"/>
      <c r="BE3399" s="497"/>
      <c r="BF3399" s="497"/>
      <c r="BG3399" s="497"/>
      <c r="BH3399" s="497"/>
      <c r="BI3399" s="497"/>
      <c r="BJ3399" s="497"/>
      <c r="BK3399" s="497"/>
      <c r="BL3399" s="497"/>
      <c r="BM3399" s="497"/>
      <c r="BN3399" s="497"/>
      <c r="BO3399" s="497"/>
      <c r="BP3399" s="306"/>
      <c r="BQ3399" s="496"/>
      <c r="BR3399" s="496"/>
      <c r="BS3399" s="496"/>
      <c r="BT3399" s="496"/>
      <c r="BU3399" s="496"/>
      <c r="BV3399" s="496"/>
    </row>
    <row r="3400" spans="1:74" s="52" customFormat="1" ht="12.75">
      <c r="A3400" s="45">
        <v>2670.0804681784898</v>
      </c>
      <c r="B3400" s="46" t="s">
        <v>364</v>
      </c>
      <c r="C3400" s="47" t="s">
        <v>370</v>
      </c>
      <c r="D3400" s="48">
        <v>184.13971825655312</v>
      </c>
      <c r="E3400" s="49">
        <v>40.74</v>
      </c>
      <c r="F3400" s="49">
        <v>0.10639999999999999</v>
      </c>
      <c r="G3400" s="49">
        <v>10.75897</v>
      </c>
      <c r="H3400" s="49">
        <v>0.4577</v>
      </c>
      <c r="I3400" s="49">
        <v>9.9400000000000002E-2</v>
      </c>
      <c r="J3400" s="49">
        <v>48.94</v>
      </c>
      <c r="K3400" s="49">
        <v>0.2046</v>
      </c>
      <c r="L3400" s="49">
        <v>101.45477000000001</v>
      </c>
      <c r="M3400" s="47"/>
      <c r="N3400" s="50">
        <v>0.98810242719801733</v>
      </c>
      <c r="O3400" s="50">
        <v>2.0403185800686664E-3</v>
      </c>
      <c r="P3400" s="50">
        <v>0.21822657268766638</v>
      </c>
      <c r="Q3400" s="50">
        <v>8.9290601024288197E-3</v>
      </c>
      <c r="R3400" s="50">
        <v>2.0419874334006057E-3</v>
      </c>
      <c r="S3400" s="50">
        <v>1.7695117549277974</v>
      </c>
      <c r="T3400" s="50">
        <v>5.3167252527583139E-3</v>
      </c>
      <c r="U3400" s="50">
        <v>2.9957755534763808</v>
      </c>
      <c r="V3400" s="51">
        <v>89.021363141422341</v>
      </c>
      <c r="X3400" s="49">
        <v>0.05</v>
      </c>
      <c r="Y3400" s="49">
        <v>3.35</v>
      </c>
      <c r="Z3400" s="49">
        <v>0.15</v>
      </c>
      <c r="AA3400" s="49">
        <v>0.86</v>
      </c>
      <c r="AB3400" s="49">
        <v>6.28</v>
      </c>
      <c r="AC3400" s="49">
        <v>0.05</v>
      </c>
      <c r="AD3400" s="49">
        <v>0.5</v>
      </c>
      <c r="AE3400" s="312"/>
      <c r="AF3400" s="161" t="s">
        <v>436</v>
      </c>
      <c r="AG3400" s="318">
        <v>30</v>
      </c>
      <c r="AH3400" s="318">
        <v>15</v>
      </c>
      <c r="AI3400" s="318"/>
      <c r="AJ3400" s="318"/>
      <c r="AK3400" s="318"/>
      <c r="AL3400" s="318"/>
      <c r="AM3400" s="318"/>
      <c r="AN3400" s="318"/>
      <c r="AO3400" s="318"/>
      <c r="AP3400" s="318"/>
      <c r="AQ3400" s="318"/>
      <c r="AR3400" s="318"/>
      <c r="AS3400" s="318"/>
      <c r="AT3400" s="318"/>
      <c r="AU3400" s="318"/>
      <c r="AV3400" s="318"/>
      <c r="AW3400" s="318"/>
      <c r="AX3400" s="318"/>
      <c r="AY3400" s="318"/>
      <c r="AZ3400" s="318"/>
      <c r="BA3400" s="318"/>
      <c r="BB3400" s="318"/>
      <c r="BC3400" s="318"/>
      <c r="BD3400" s="318"/>
      <c r="BE3400" s="497"/>
      <c r="BF3400" s="497"/>
      <c r="BG3400" s="497"/>
      <c r="BH3400" s="497"/>
      <c r="BI3400" s="497"/>
      <c r="BJ3400" s="497"/>
      <c r="BK3400" s="497"/>
      <c r="BL3400" s="497"/>
      <c r="BM3400" s="497"/>
      <c r="BN3400" s="497"/>
      <c r="BO3400" s="497"/>
      <c r="BP3400" s="306"/>
      <c r="BQ3400" s="496"/>
      <c r="BR3400" s="496"/>
      <c r="BS3400" s="496"/>
      <c r="BT3400" s="496"/>
      <c r="BU3400" s="496"/>
      <c r="BV3400" s="496"/>
    </row>
    <row r="3401" spans="1:74" s="52" customFormat="1" ht="12.75">
      <c r="A3401" s="45">
        <v>2670.0804681784898</v>
      </c>
      <c r="B3401" s="46" t="s">
        <v>364</v>
      </c>
      <c r="C3401" s="47" t="s">
        <v>370</v>
      </c>
      <c r="D3401" s="48">
        <v>190.95971825655312</v>
      </c>
      <c r="E3401" s="49">
        <v>40.880000000000003</v>
      </c>
      <c r="F3401" s="49">
        <v>7.4300000000000005E-2</v>
      </c>
      <c r="G3401" s="49">
        <v>10.84797</v>
      </c>
      <c r="H3401" s="49">
        <v>0.46100000000000002</v>
      </c>
      <c r="I3401" s="49">
        <v>0.16769999999999999</v>
      </c>
      <c r="J3401" s="49">
        <v>48.95</v>
      </c>
      <c r="K3401" s="49">
        <v>0.1996</v>
      </c>
      <c r="L3401" s="49">
        <v>101.64417000000002</v>
      </c>
      <c r="M3401" s="47"/>
      <c r="N3401" s="50">
        <v>0.99145574370809797</v>
      </c>
      <c r="O3401" s="50">
        <v>1.4247106631827505E-3</v>
      </c>
      <c r="P3401" s="50">
        <v>0.22002240901581679</v>
      </c>
      <c r="Q3401" s="50">
        <v>8.9930552946210704E-3</v>
      </c>
      <c r="R3401" s="50">
        <v>3.444936712156726E-3</v>
      </c>
      <c r="S3401" s="50">
        <v>1.7697979497144993</v>
      </c>
      <c r="T3401" s="50">
        <v>5.1865746179022496E-3</v>
      </c>
      <c r="U3401" s="50">
        <v>3.0015086279226746</v>
      </c>
      <c r="V3401" s="51">
        <v>88.942599363280678</v>
      </c>
      <c r="X3401" s="49">
        <v>0.05</v>
      </c>
      <c r="Y3401" s="49">
        <v>4.82</v>
      </c>
      <c r="Z3401" s="49">
        <v>0.15</v>
      </c>
      <c r="AA3401" s="49">
        <v>0.85</v>
      </c>
      <c r="AB3401" s="49">
        <v>3.78</v>
      </c>
      <c r="AC3401" s="49">
        <v>0.05</v>
      </c>
      <c r="AD3401" s="49">
        <v>0.5</v>
      </c>
      <c r="AE3401" s="312"/>
      <c r="AF3401" s="161" t="s">
        <v>436</v>
      </c>
      <c r="AG3401" s="318">
        <v>30</v>
      </c>
      <c r="AH3401" s="318">
        <v>15</v>
      </c>
      <c r="AI3401" s="318"/>
      <c r="AJ3401" s="318"/>
      <c r="AK3401" s="318"/>
      <c r="AL3401" s="318"/>
      <c r="AM3401" s="318"/>
      <c r="AN3401" s="318"/>
      <c r="AO3401" s="318"/>
      <c r="AP3401" s="318"/>
      <c r="AQ3401" s="318"/>
      <c r="AR3401" s="318"/>
      <c r="AS3401" s="318"/>
      <c r="AT3401" s="318"/>
      <c r="AU3401" s="318"/>
      <c r="AV3401" s="318"/>
      <c r="AW3401" s="318"/>
      <c r="AX3401" s="318"/>
      <c r="AY3401" s="318"/>
      <c r="AZ3401" s="318"/>
      <c r="BA3401" s="318"/>
      <c r="BB3401" s="318"/>
      <c r="BC3401" s="318"/>
      <c r="BD3401" s="318"/>
      <c r="BE3401" s="497"/>
      <c r="BF3401" s="497"/>
      <c r="BG3401" s="497"/>
      <c r="BH3401" s="497"/>
      <c r="BI3401" s="497"/>
      <c r="BJ3401" s="497"/>
      <c r="BK3401" s="497"/>
      <c r="BL3401" s="497"/>
      <c r="BM3401" s="497"/>
      <c r="BN3401" s="497"/>
      <c r="BO3401" s="497"/>
      <c r="BP3401" s="306"/>
      <c r="BQ3401" s="496"/>
      <c r="BR3401" s="496"/>
      <c r="BS3401" s="496"/>
      <c r="BT3401" s="496"/>
      <c r="BU3401" s="496"/>
      <c r="BV3401" s="496"/>
    </row>
    <row r="3402" spans="1:74" s="52" customFormat="1" ht="12.75">
      <c r="A3402" s="45">
        <v>2670.0804681784898</v>
      </c>
      <c r="B3402" s="46" t="s">
        <v>364</v>
      </c>
      <c r="C3402" s="47" t="s">
        <v>370</v>
      </c>
      <c r="D3402" s="48">
        <v>197.77971825655311</v>
      </c>
      <c r="E3402" s="49">
        <v>40.92</v>
      </c>
      <c r="F3402" s="49">
        <v>0.12659999999999999</v>
      </c>
      <c r="G3402" s="49">
        <v>10.699630000000001</v>
      </c>
      <c r="H3402" s="49">
        <v>0.45879999999999999</v>
      </c>
      <c r="I3402" s="49">
        <v>0.1249</v>
      </c>
      <c r="J3402" s="49">
        <v>49.01</v>
      </c>
      <c r="K3402" s="49">
        <v>0.20039999999999999</v>
      </c>
      <c r="L3402" s="49">
        <v>101.60793</v>
      </c>
      <c r="M3402" s="47"/>
      <c r="N3402" s="50">
        <v>0.99157677859846216</v>
      </c>
      <c r="O3402" s="50">
        <v>2.4254919820962096E-3</v>
      </c>
      <c r="P3402" s="50">
        <v>0.21682805612598616</v>
      </c>
      <c r="Q3402" s="50">
        <v>8.9424809611415995E-3</v>
      </c>
      <c r="R3402" s="50">
        <v>2.5635329277217318E-3</v>
      </c>
      <c r="S3402" s="50">
        <v>1.7704512412042515</v>
      </c>
      <c r="T3402" s="50">
        <v>5.2029072889622019E-3</v>
      </c>
      <c r="U3402" s="50">
        <v>2.9991160653838347</v>
      </c>
      <c r="V3402" s="51">
        <v>89.089200676659857</v>
      </c>
      <c r="X3402" s="49">
        <v>0.05</v>
      </c>
      <c r="Y3402" s="49">
        <v>2.87</v>
      </c>
      <c r="Z3402" s="49">
        <v>0.15</v>
      </c>
      <c r="AA3402" s="49">
        <v>0.85</v>
      </c>
      <c r="AB3402" s="49">
        <v>4.97</v>
      </c>
      <c r="AC3402" s="49">
        <v>0.05</v>
      </c>
      <c r="AD3402" s="49">
        <v>0.5</v>
      </c>
      <c r="AE3402" s="312"/>
      <c r="AF3402" s="161" t="s">
        <v>436</v>
      </c>
      <c r="AG3402" s="318">
        <v>30</v>
      </c>
      <c r="AH3402" s="318">
        <v>15</v>
      </c>
      <c r="AI3402" s="318"/>
      <c r="AJ3402" s="318"/>
      <c r="AK3402" s="318"/>
      <c r="AL3402" s="318"/>
      <c r="AM3402" s="318"/>
      <c r="AN3402" s="318"/>
      <c r="AO3402" s="318"/>
      <c r="AP3402" s="318"/>
      <c r="AQ3402" s="318"/>
      <c r="AR3402" s="318"/>
      <c r="AS3402" s="318"/>
      <c r="AT3402" s="318"/>
      <c r="AU3402" s="318"/>
      <c r="AV3402" s="318"/>
      <c r="AW3402" s="318"/>
      <c r="AX3402" s="318"/>
      <c r="AY3402" s="318"/>
      <c r="AZ3402" s="318"/>
      <c r="BA3402" s="318"/>
      <c r="BB3402" s="318"/>
      <c r="BC3402" s="318"/>
      <c r="BD3402" s="318"/>
      <c r="BE3402" s="497"/>
      <c r="BF3402" s="497"/>
      <c r="BG3402" s="497"/>
      <c r="BH3402" s="497"/>
      <c r="BI3402" s="497"/>
      <c r="BJ3402" s="497"/>
      <c r="BK3402" s="497"/>
      <c r="BL3402" s="497"/>
      <c r="BM3402" s="497"/>
      <c r="BN3402" s="497"/>
      <c r="BO3402" s="497"/>
      <c r="BP3402" s="306"/>
      <c r="BQ3402" s="496"/>
      <c r="BR3402" s="496"/>
      <c r="BS3402" s="496"/>
      <c r="BT3402" s="496"/>
      <c r="BU3402" s="496"/>
      <c r="BV3402" s="496"/>
    </row>
    <row r="3403" spans="1:74" s="52" customFormat="1" ht="12.75">
      <c r="A3403" s="45">
        <v>2670.0804681784898</v>
      </c>
      <c r="B3403" s="46" t="s">
        <v>364</v>
      </c>
      <c r="C3403" s="47" t="s">
        <v>370</v>
      </c>
      <c r="D3403" s="48">
        <v>204.5997182565531</v>
      </c>
      <c r="E3403" s="49">
        <v>40.810009999999998</v>
      </c>
      <c r="F3403" s="49">
        <v>0.1043</v>
      </c>
      <c r="G3403" s="49">
        <v>10.788629999999999</v>
      </c>
      <c r="H3403" s="49">
        <v>0.43980000000000002</v>
      </c>
      <c r="I3403" s="49">
        <v>0.152</v>
      </c>
      <c r="J3403" s="49">
        <v>49.04</v>
      </c>
      <c r="K3403" s="49">
        <v>0.2014</v>
      </c>
      <c r="L3403" s="49">
        <v>101.57664</v>
      </c>
      <c r="M3403" s="47"/>
      <c r="N3403" s="50">
        <v>0.99036146025642047</v>
      </c>
      <c r="O3403" s="50">
        <v>2.0011827645558273E-3</v>
      </c>
      <c r="P3403" s="50">
        <v>0.21895220510009478</v>
      </c>
      <c r="Q3403" s="50">
        <v>8.5847202567557561E-3</v>
      </c>
      <c r="R3403" s="50">
        <v>3.1243261046469168E-3</v>
      </c>
      <c r="S3403" s="50">
        <v>1.7741324414295796</v>
      </c>
      <c r="T3403" s="50">
        <v>5.2365366082003147E-3</v>
      </c>
      <c r="U3403" s="50">
        <v>3.0035025637582762</v>
      </c>
      <c r="V3403" s="51">
        <v>89.014405109119139</v>
      </c>
      <c r="X3403" s="49">
        <v>0.05</v>
      </c>
      <c r="Y3403" s="49">
        <v>3.49</v>
      </c>
      <c r="Z3403" s="49">
        <v>0.15</v>
      </c>
      <c r="AA3403" s="49">
        <v>0.88</v>
      </c>
      <c r="AB3403" s="49">
        <v>4.0999999999999996</v>
      </c>
      <c r="AC3403" s="49">
        <v>0.05</v>
      </c>
      <c r="AD3403" s="49">
        <v>0.5</v>
      </c>
      <c r="AE3403" s="312"/>
      <c r="AF3403" s="161" t="s">
        <v>436</v>
      </c>
      <c r="AG3403" s="318">
        <v>30</v>
      </c>
      <c r="AH3403" s="318">
        <v>15</v>
      </c>
      <c r="AI3403" s="318"/>
      <c r="AJ3403" s="318"/>
      <c r="AK3403" s="318"/>
      <c r="AL3403" s="318"/>
      <c r="AM3403" s="318"/>
      <c r="AN3403" s="318"/>
      <c r="AO3403" s="318"/>
      <c r="AP3403" s="318"/>
      <c r="AQ3403" s="318"/>
      <c r="AR3403" s="318"/>
      <c r="AS3403" s="318"/>
      <c r="AT3403" s="318"/>
      <c r="AU3403" s="318"/>
      <c r="AV3403" s="318"/>
      <c r="AW3403" s="318"/>
      <c r="AX3403" s="318"/>
      <c r="AY3403" s="318"/>
      <c r="AZ3403" s="318"/>
      <c r="BA3403" s="318"/>
      <c r="BB3403" s="318"/>
      <c r="BC3403" s="318"/>
      <c r="BD3403" s="318"/>
      <c r="BE3403" s="497"/>
      <c r="BF3403" s="497"/>
      <c r="BG3403" s="497"/>
      <c r="BH3403" s="497"/>
      <c r="BI3403" s="497"/>
      <c r="BJ3403" s="497"/>
      <c r="BK3403" s="497"/>
      <c r="BL3403" s="497"/>
      <c r="BM3403" s="497"/>
      <c r="BN3403" s="497"/>
      <c r="BO3403" s="497"/>
      <c r="BP3403" s="306"/>
      <c r="BQ3403" s="496"/>
      <c r="BR3403" s="496"/>
      <c r="BS3403" s="496"/>
      <c r="BT3403" s="496"/>
      <c r="BU3403" s="496"/>
      <c r="BV3403" s="496"/>
    </row>
    <row r="3404" spans="1:74" s="52" customFormat="1" ht="12.75">
      <c r="A3404" s="45">
        <v>2670.0804681784898</v>
      </c>
      <c r="B3404" s="46" t="s">
        <v>364</v>
      </c>
      <c r="C3404" s="47" t="s">
        <v>370</v>
      </c>
      <c r="D3404" s="48">
        <v>211.4197182565531</v>
      </c>
      <c r="E3404" s="49">
        <v>40.92</v>
      </c>
      <c r="F3404" s="49">
        <v>0.113</v>
      </c>
      <c r="G3404" s="49">
        <v>10.57108</v>
      </c>
      <c r="H3404" s="49">
        <v>0.44080000000000003</v>
      </c>
      <c r="I3404" s="49">
        <v>0.1381</v>
      </c>
      <c r="J3404" s="49">
        <v>49.12</v>
      </c>
      <c r="K3404" s="49">
        <v>0.2041</v>
      </c>
      <c r="L3404" s="49">
        <v>101.55108</v>
      </c>
      <c r="M3404" s="47"/>
      <c r="N3404" s="50">
        <v>0.99202223423339941</v>
      </c>
      <c r="O3404" s="50">
        <v>2.1659061757919908E-3</v>
      </c>
      <c r="P3404" s="50">
        <v>0.21431922719249355</v>
      </c>
      <c r="Q3404" s="50">
        <v>8.5955022692491469E-3</v>
      </c>
      <c r="R3404" s="50">
        <v>2.8357320968838665E-3</v>
      </c>
      <c r="S3404" s="50">
        <v>1.7752220547094482</v>
      </c>
      <c r="T3404" s="50">
        <v>5.3013494576018014E-3</v>
      </c>
      <c r="U3404" s="50">
        <v>3.0013645440858356</v>
      </c>
      <c r="V3404" s="51">
        <v>89.227706449618836</v>
      </c>
      <c r="X3404" s="49">
        <v>0.05</v>
      </c>
      <c r="Y3404" s="49">
        <v>3.19</v>
      </c>
      <c r="Z3404" s="49">
        <v>0.15</v>
      </c>
      <c r="AA3404" s="49">
        <v>0.88</v>
      </c>
      <c r="AB3404" s="49">
        <v>4.68</v>
      </c>
      <c r="AC3404" s="49">
        <v>0.05</v>
      </c>
      <c r="AD3404" s="49">
        <v>0.49</v>
      </c>
      <c r="AE3404" s="312"/>
      <c r="AF3404" s="161" t="s">
        <v>436</v>
      </c>
      <c r="AG3404" s="318">
        <v>30</v>
      </c>
      <c r="AH3404" s="318">
        <v>15</v>
      </c>
      <c r="AI3404" s="318"/>
      <c r="AJ3404" s="318"/>
      <c r="AK3404" s="318"/>
      <c r="AL3404" s="318"/>
      <c r="AM3404" s="318"/>
      <c r="AN3404" s="318"/>
      <c r="AO3404" s="318"/>
      <c r="AP3404" s="318"/>
      <c r="AQ3404" s="318"/>
      <c r="AR3404" s="318"/>
      <c r="AS3404" s="318"/>
      <c r="AT3404" s="318"/>
      <c r="AU3404" s="318"/>
      <c r="AV3404" s="318"/>
      <c r="AW3404" s="318"/>
      <c r="AX3404" s="318"/>
      <c r="AY3404" s="318"/>
      <c r="AZ3404" s="318"/>
      <c r="BA3404" s="318"/>
      <c r="BB3404" s="318"/>
      <c r="BC3404" s="318"/>
      <c r="BD3404" s="318"/>
      <c r="BE3404" s="497"/>
      <c r="BF3404" s="497"/>
      <c r="BG3404" s="497"/>
      <c r="BH3404" s="497"/>
      <c r="BI3404" s="497"/>
      <c r="BJ3404" s="497"/>
      <c r="BK3404" s="497"/>
      <c r="BL3404" s="497"/>
      <c r="BM3404" s="497"/>
      <c r="BN3404" s="497"/>
      <c r="BO3404" s="497"/>
      <c r="BP3404" s="306"/>
      <c r="BQ3404" s="496"/>
      <c r="BR3404" s="496"/>
      <c r="BS3404" s="496"/>
      <c r="BT3404" s="496"/>
      <c r="BU3404" s="496"/>
      <c r="BV3404" s="496"/>
    </row>
    <row r="3405" spans="1:74" s="52" customFormat="1" ht="12.75">
      <c r="A3405" s="45">
        <v>2670.0804681784898</v>
      </c>
      <c r="B3405" s="46" t="s">
        <v>364</v>
      </c>
      <c r="C3405" s="47" t="s">
        <v>370</v>
      </c>
      <c r="D3405" s="48">
        <v>218.23971825655309</v>
      </c>
      <c r="E3405" s="49">
        <v>41.03</v>
      </c>
      <c r="F3405" s="49">
        <v>9.1999990000000004E-2</v>
      </c>
      <c r="G3405" s="49">
        <v>10.86774</v>
      </c>
      <c r="H3405" s="49">
        <v>0.46</v>
      </c>
      <c r="I3405" s="49">
        <v>0.1154</v>
      </c>
      <c r="J3405" s="49">
        <v>49.3</v>
      </c>
      <c r="K3405" s="49">
        <v>0.21029999999999999</v>
      </c>
      <c r="L3405" s="49">
        <v>102.12143999</v>
      </c>
      <c r="M3405" s="47"/>
      <c r="N3405" s="50">
        <v>0.99034326547535012</v>
      </c>
      <c r="O3405" s="50">
        <v>1.7556883642557445E-3</v>
      </c>
      <c r="P3405" s="50">
        <v>0.21937112855688104</v>
      </c>
      <c r="Q3405" s="50">
        <v>8.9307094376280659E-3</v>
      </c>
      <c r="R3405" s="50">
        <v>2.359259886935792E-3</v>
      </c>
      <c r="S3405" s="50">
        <v>1.7739431611664624</v>
      </c>
      <c r="T3405" s="50">
        <v>5.4385253327018726E-3</v>
      </c>
      <c r="U3405" s="50">
        <v>3.0031788414048077</v>
      </c>
      <c r="V3405" s="51">
        <v>88.994654295719315</v>
      </c>
      <c r="X3405" s="49">
        <v>0.05</v>
      </c>
      <c r="Y3405" s="49">
        <v>3.87</v>
      </c>
      <c r="Z3405" s="49">
        <v>0.15</v>
      </c>
      <c r="AA3405" s="49">
        <v>0.84</v>
      </c>
      <c r="AB3405" s="49">
        <v>5.19</v>
      </c>
      <c r="AC3405" s="49">
        <v>0.05</v>
      </c>
      <c r="AD3405" s="49">
        <v>0.48</v>
      </c>
      <c r="AE3405" s="312"/>
      <c r="AF3405" s="161" t="s">
        <v>436</v>
      </c>
      <c r="AG3405" s="318">
        <v>30</v>
      </c>
      <c r="AH3405" s="318">
        <v>15</v>
      </c>
      <c r="AI3405" s="318"/>
      <c r="AJ3405" s="318"/>
      <c r="AK3405" s="318"/>
      <c r="AL3405" s="318"/>
      <c r="AM3405" s="318"/>
      <c r="AN3405" s="318"/>
      <c r="AO3405" s="318"/>
      <c r="AP3405" s="318"/>
      <c r="AQ3405" s="318"/>
      <c r="AR3405" s="318"/>
      <c r="AS3405" s="318"/>
      <c r="AT3405" s="318"/>
      <c r="AU3405" s="318"/>
      <c r="AV3405" s="318"/>
      <c r="AW3405" s="318"/>
      <c r="AX3405" s="318"/>
      <c r="AY3405" s="318"/>
      <c r="AZ3405" s="318"/>
      <c r="BA3405" s="318"/>
      <c r="BB3405" s="318"/>
      <c r="BC3405" s="318"/>
      <c r="BD3405" s="318"/>
      <c r="BE3405" s="497"/>
      <c r="BF3405" s="497"/>
      <c r="BG3405" s="497"/>
      <c r="BH3405" s="497"/>
      <c r="BI3405" s="497"/>
      <c r="BJ3405" s="497"/>
      <c r="BK3405" s="497"/>
      <c r="BL3405" s="497"/>
      <c r="BM3405" s="497"/>
      <c r="BN3405" s="497"/>
      <c r="BO3405" s="497"/>
      <c r="BP3405" s="306"/>
      <c r="BQ3405" s="496"/>
      <c r="BR3405" s="496"/>
      <c r="BS3405" s="496"/>
      <c r="BT3405" s="496"/>
      <c r="BU3405" s="496"/>
      <c r="BV3405" s="496"/>
    </row>
    <row r="3406" spans="1:74" s="52" customFormat="1" ht="12.75">
      <c r="A3406" s="45">
        <v>2670.0804681784898</v>
      </c>
      <c r="B3406" s="46" t="s">
        <v>364</v>
      </c>
      <c r="C3406" s="47" t="s">
        <v>370</v>
      </c>
      <c r="D3406" s="48">
        <v>225.05971825655308</v>
      </c>
      <c r="E3406" s="49">
        <v>40.67</v>
      </c>
      <c r="F3406" s="49">
        <v>9.9299999999999999E-2</v>
      </c>
      <c r="G3406" s="49">
        <v>10.68975</v>
      </c>
      <c r="H3406" s="49">
        <v>0.42520000000000002</v>
      </c>
      <c r="I3406" s="49">
        <v>0.14169999999999999</v>
      </c>
      <c r="J3406" s="49">
        <v>49.16</v>
      </c>
      <c r="K3406" s="49">
        <v>0.20610000000000001</v>
      </c>
      <c r="L3406" s="49">
        <v>101.45865000000001</v>
      </c>
      <c r="M3406" s="47"/>
      <c r="N3406" s="50">
        <v>0.98767837318137075</v>
      </c>
      <c r="O3406" s="50">
        <v>1.9066283021908269E-3</v>
      </c>
      <c r="P3406" s="50">
        <v>0.21710254494761366</v>
      </c>
      <c r="Q3406" s="50">
        <v>8.305743598121999E-3</v>
      </c>
      <c r="R3406" s="50">
        <v>2.9147208078969724E-3</v>
      </c>
      <c r="S3406" s="50">
        <v>1.7797614337323315</v>
      </c>
      <c r="T3406" s="50">
        <v>5.3626198464556078E-3</v>
      </c>
      <c r="U3406" s="50">
        <v>3.0045978065504952</v>
      </c>
      <c r="V3406" s="51">
        <v>89.127825066425785</v>
      </c>
      <c r="X3406" s="49">
        <v>0.05</v>
      </c>
      <c r="Y3406" s="49">
        <v>3.76</v>
      </c>
      <c r="Z3406" s="49">
        <v>0.15</v>
      </c>
      <c r="AA3406" s="49">
        <v>0.91</v>
      </c>
      <c r="AB3406" s="49">
        <v>4.59</v>
      </c>
      <c r="AC3406" s="49">
        <v>0.05</v>
      </c>
      <c r="AD3406" s="49">
        <v>0.49</v>
      </c>
      <c r="AE3406" s="312"/>
      <c r="AF3406" s="161" t="s">
        <v>436</v>
      </c>
      <c r="AG3406" s="318">
        <v>30</v>
      </c>
      <c r="AH3406" s="318">
        <v>15</v>
      </c>
      <c r="AI3406" s="318"/>
      <c r="AJ3406" s="318"/>
      <c r="AK3406" s="318"/>
      <c r="AL3406" s="318"/>
      <c r="AM3406" s="318"/>
      <c r="AN3406" s="318"/>
      <c r="AO3406" s="318"/>
      <c r="AP3406" s="318"/>
      <c r="AQ3406" s="318"/>
      <c r="AR3406" s="318"/>
      <c r="AS3406" s="318"/>
      <c r="AT3406" s="318"/>
      <c r="AU3406" s="318"/>
      <c r="AV3406" s="318"/>
      <c r="AW3406" s="318"/>
      <c r="AX3406" s="318"/>
      <c r="AY3406" s="318"/>
      <c r="AZ3406" s="318"/>
      <c r="BA3406" s="318"/>
      <c r="BB3406" s="318"/>
      <c r="BC3406" s="318"/>
      <c r="BD3406" s="318"/>
      <c r="BE3406" s="497"/>
      <c r="BF3406" s="497"/>
      <c r="BG3406" s="497"/>
      <c r="BH3406" s="497"/>
      <c r="BI3406" s="497"/>
      <c r="BJ3406" s="497"/>
      <c r="BK3406" s="497"/>
      <c r="BL3406" s="497"/>
      <c r="BM3406" s="497"/>
      <c r="BN3406" s="497"/>
      <c r="BO3406" s="497"/>
      <c r="BP3406" s="306"/>
      <c r="BQ3406" s="496"/>
      <c r="BR3406" s="496"/>
      <c r="BS3406" s="496"/>
      <c r="BT3406" s="496"/>
      <c r="BU3406" s="496"/>
      <c r="BV3406" s="496"/>
    </row>
    <row r="3407" spans="1:74" s="52" customFormat="1" ht="12.75">
      <c r="A3407" s="45">
        <v>2670.0804681784898</v>
      </c>
      <c r="B3407" s="46" t="s">
        <v>364</v>
      </c>
      <c r="C3407" s="47" t="s">
        <v>370</v>
      </c>
      <c r="D3407" s="48">
        <v>231.87971825655308</v>
      </c>
      <c r="E3407" s="49">
        <v>40.810009999999998</v>
      </c>
      <c r="F3407" s="49">
        <v>8.4599999999999995E-2</v>
      </c>
      <c r="G3407" s="49">
        <v>10.749079999999999</v>
      </c>
      <c r="H3407" s="49">
        <v>0.45729999999999998</v>
      </c>
      <c r="I3407" s="49">
        <v>0.15240000000000001</v>
      </c>
      <c r="J3407" s="49">
        <v>49.1</v>
      </c>
      <c r="K3407" s="49">
        <v>0.20619999999999999</v>
      </c>
      <c r="L3407" s="49">
        <v>101.61499000000001</v>
      </c>
      <c r="M3407" s="47"/>
      <c r="N3407" s="50">
        <v>0.98975799998415892</v>
      </c>
      <c r="O3407" s="50">
        <v>1.6222138226897466E-3</v>
      </c>
      <c r="P3407" s="50">
        <v>0.21801662320036191</v>
      </c>
      <c r="Q3407" s="50">
        <v>8.9208741633710047E-3</v>
      </c>
      <c r="R3407" s="50">
        <v>3.130639249453439E-3</v>
      </c>
      <c r="S3407" s="50">
        <v>1.7752207158387137</v>
      </c>
      <c r="T3407" s="50">
        <v>5.3580730207943234E-3</v>
      </c>
      <c r="U3407" s="50">
        <v>3.0032390867975747</v>
      </c>
      <c r="V3407" s="51">
        <v>89.062184470943834</v>
      </c>
      <c r="X3407" s="49">
        <v>0.05</v>
      </c>
      <c r="Y3407" s="49">
        <v>4.1100000000000003</v>
      </c>
      <c r="Z3407" s="49">
        <v>0.15</v>
      </c>
      <c r="AA3407" s="49">
        <v>0.85</v>
      </c>
      <c r="AB3407" s="49">
        <v>4.16</v>
      </c>
      <c r="AC3407" s="49">
        <v>0.05</v>
      </c>
      <c r="AD3407" s="49">
        <v>0.49</v>
      </c>
      <c r="AE3407" s="312"/>
      <c r="AF3407" s="161" t="s">
        <v>436</v>
      </c>
      <c r="AG3407" s="318">
        <v>30</v>
      </c>
      <c r="AH3407" s="318">
        <v>15</v>
      </c>
      <c r="AI3407" s="318"/>
      <c r="AJ3407" s="318"/>
      <c r="AK3407" s="318"/>
      <c r="AL3407" s="318"/>
      <c r="AM3407" s="318"/>
      <c r="AN3407" s="318"/>
      <c r="AO3407" s="318"/>
      <c r="AP3407" s="318"/>
      <c r="AQ3407" s="318"/>
      <c r="AR3407" s="318"/>
      <c r="AS3407" s="318"/>
      <c r="AT3407" s="318"/>
      <c r="AU3407" s="318"/>
      <c r="AV3407" s="318"/>
      <c r="AW3407" s="318"/>
      <c r="AX3407" s="318"/>
      <c r="AY3407" s="318"/>
      <c r="AZ3407" s="318"/>
      <c r="BA3407" s="318"/>
      <c r="BB3407" s="318"/>
      <c r="BC3407" s="318"/>
      <c r="BD3407" s="318"/>
      <c r="BE3407" s="497"/>
      <c r="BF3407" s="497"/>
      <c r="BG3407" s="497"/>
      <c r="BH3407" s="497"/>
      <c r="BI3407" s="497"/>
      <c r="BJ3407" s="497"/>
      <c r="BK3407" s="497"/>
      <c r="BL3407" s="497"/>
      <c r="BM3407" s="497"/>
      <c r="BN3407" s="497"/>
      <c r="BO3407" s="497"/>
      <c r="BP3407" s="306"/>
      <c r="BQ3407" s="496"/>
      <c r="BR3407" s="496"/>
      <c r="BS3407" s="496"/>
      <c r="BT3407" s="496"/>
      <c r="BU3407" s="496"/>
      <c r="BV3407" s="496"/>
    </row>
    <row r="3408" spans="1:74" s="52" customFormat="1" ht="12.75">
      <c r="A3408" s="45">
        <v>2670.0804681784898</v>
      </c>
      <c r="B3408" s="46" t="s">
        <v>364</v>
      </c>
      <c r="C3408" s="47" t="s">
        <v>370</v>
      </c>
      <c r="D3408" s="48">
        <v>238.69971825655307</v>
      </c>
      <c r="E3408" s="49">
        <v>40.770000000000003</v>
      </c>
      <c r="F3408" s="49">
        <v>9.0899999999999995E-2</v>
      </c>
      <c r="G3408" s="49">
        <v>10.7293</v>
      </c>
      <c r="H3408" s="49">
        <v>0.4345</v>
      </c>
      <c r="I3408" s="49">
        <v>0.14680000000000001</v>
      </c>
      <c r="J3408" s="49">
        <v>49.07</v>
      </c>
      <c r="K3408" s="49">
        <v>0.2049</v>
      </c>
      <c r="L3408" s="49">
        <v>101.5167</v>
      </c>
      <c r="M3408" s="47"/>
      <c r="N3408" s="50">
        <v>0.9895689453250841</v>
      </c>
      <c r="O3408" s="50">
        <v>1.7443942426894508E-3</v>
      </c>
      <c r="P3408" s="50">
        <v>0.21778738938109166</v>
      </c>
      <c r="Q3408" s="50">
        <v>8.4827959334542197E-3</v>
      </c>
      <c r="R3408" s="50">
        <v>3.0179854463930401E-3</v>
      </c>
      <c r="S3408" s="50">
        <v>1.7755379116523167</v>
      </c>
      <c r="T3408" s="50">
        <v>5.3284997802862987E-3</v>
      </c>
      <c r="U3408" s="50">
        <v>3.0029146215594111</v>
      </c>
      <c r="V3408" s="51">
        <v>89.074167208524202</v>
      </c>
      <c r="X3408" s="49">
        <v>0.05</v>
      </c>
      <c r="Y3408" s="49">
        <v>4.05</v>
      </c>
      <c r="Z3408" s="49">
        <v>0.15</v>
      </c>
      <c r="AA3408" s="49">
        <v>0.89</v>
      </c>
      <c r="AB3408" s="49">
        <v>4.26</v>
      </c>
      <c r="AC3408" s="49">
        <v>0.05</v>
      </c>
      <c r="AD3408" s="49">
        <v>0.49</v>
      </c>
      <c r="AE3408" s="312"/>
      <c r="AF3408" s="161" t="s">
        <v>436</v>
      </c>
      <c r="AG3408" s="318">
        <v>30</v>
      </c>
      <c r="AH3408" s="318">
        <v>15</v>
      </c>
      <c r="AI3408" s="318"/>
      <c r="AJ3408" s="318"/>
      <c r="AK3408" s="318"/>
      <c r="AL3408" s="318"/>
      <c r="AM3408" s="318"/>
      <c r="AN3408" s="318"/>
      <c r="AO3408" s="318"/>
      <c r="AP3408" s="318"/>
      <c r="AQ3408" s="318"/>
      <c r="AR3408" s="318"/>
      <c r="AS3408" s="318"/>
      <c r="AT3408" s="318"/>
      <c r="AU3408" s="318"/>
      <c r="AV3408" s="318"/>
      <c r="AW3408" s="318"/>
      <c r="AX3408" s="318"/>
      <c r="AY3408" s="318"/>
      <c r="AZ3408" s="318"/>
      <c r="BA3408" s="318"/>
      <c r="BB3408" s="318"/>
      <c r="BC3408" s="318"/>
      <c r="BD3408" s="318"/>
      <c r="BE3408" s="497"/>
      <c r="BF3408" s="497"/>
      <c r="BG3408" s="497"/>
      <c r="BH3408" s="497"/>
      <c r="BI3408" s="497"/>
      <c r="BJ3408" s="497"/>
      <c r="BK3408" s="497"/>
      <c r="BL3408" s="497"/>
      <c r="BM3408" s="497"/>
      <c r="BN3408" s="497"/>
      <c r="BO3408" s="497"/>
      <c r="BP3408" s="306"/>
      <c r="BQ3408" s="496"/>
      <c r="BR3408" s="496"/>
      <c r="BS3408" s="496"/>
      <c r="BT3408" s="496"/>
      <c r="BU3408" s="496"/>
      <c r="BV3408" s="496"/>
    </row>
    <row r="3409" spans="1:74" s="52" customFormat="1" ht="12.75">
      <c r="A3409" s="45"/>
      <c r="B3409" s="46"/>
      <c r="C3409" s="47"/>
      <c r="D3409" s="48"/>
      <c r="E3409" s="49"/>
      <c r="F3409" s="49"/>
      <c r="G3409" s="49"/>
      <c r="H3409" s="49"/>
      <c r="I3409" s="49"/>
      <c r="J3409" s="49"/>
      <c r="K3409" s="49"/>
      <c r="L3409" s="49"/>
      <c r="M3409" s="47"/>
      <c r="N3409" s="50"/>
      <c r="O3409" s="50"/>
      <c r="P3409" s="50"/>
      <c r="Q3409" s="50"/>
      <c r="R3409" s="50"/>
      <c r="S3409" s="50"/>
      <c r="T3409" s="50"/>
      <c r="U3409" s="50"/>
      <c r="V3409" s="51"/>
      <c r="AE3409" s="312"/>
      <c r="AF3409" s="312"/>
      <c r="AG3409" s="312"/>
      <c r="AH3409" s="312"/>
      <c r="AI3409" s="312"/>
      <c r="AJ3409" s="312"/>
      <c r="AK3409" s="312"/>
      <c r="AL3409" s="312"/>
      <c r="AM3409" s="312"/>
      <c r="AN3409" s="312"/>
      <c r="AO3409" s="312"/>
      <c r="AP3409" s="312"/>
      <c r="AQ3409" s="312"/>
      <c r="AR3409" s="312"/>
      <c r="AS3409" s="312"/>
      <c r="AT3409" s="312"/>
      <c r="AU3409" s="312"/>
      <c r="AV3409" s="312"/>
      <c r="AW3409" s="312"/>
      <c r="AX3409" s="312"/>
      <c r="AY3409" s="312"/>
      <c r="AZ3409" s="312"/>
      <c r="BA3409" s="312"/>
      <c r="BB3409" s="312"/>
      <c r="BC3409" s="312"/>
      <c r="BD3409" s="312"/>
      <c r="BE3409" s="306"/>
      <c r="BF3409" s="306"/>
      <c r="BG3409" s="306"/>
      <c r="BH3409" s="306"/>
      <c r="BI3409" s="306"/>
      <c r="BJ3409" s="306"/>
      <c r="BK3409" s="306"/>
      <c r="BL3409" s="306"/>
      <c r="BM3409" s="306"/>
      <c r="BN3409" s="306"/>
      <c r="BO3409" s="306"/>
      <c r="BP3409" s="306"/>
      <c r="BQ3409" s="496"/>
      <c r="BR3409" s="496"/>
      <c r="BS3409" s="496"/>
      <c r="BT3409" s="496"/>
      <c r="BU3409" s="496"/>
      <c r="BV3409" s="496"/>
    </row>
    <row r="3410" spans="1:74" s="52" customFormat="1" ht="12.75">
      <c r="A3410" s="45">
        <v>2670.0804681784898</v>
      </c>
      <c r="B3410" s="46" t="s">
        <v>364</v>
      </c>
      <c r="C3410" s="47" t="s">
        <v>371</v>
      </c>
      <c r="D3410" s="48">
        <v>0</v>
      </c>
      <c r="E3410" s="49">
        <v>39.163290000000003</v>
      </c>
      <c r="F3410" s="49">
        <v>2.46E-2</v>
      </c>
      <c r="G3410" s="49">
        <v>18.661480000000001</v>
      </c>
      <c r="H3410" s="49">
        <v>0.23469999999999999</v>
      </c>
      <c r="I3410" s="49">
        <v>0.22439999999999999</v>
      </c>
      <c r="J3410" s="49">
        <v>42.01905</v>
      </c>
      <c r="K3410" s="49">
        <v>0.26100000000000001</v>
      </c>
      <c r="L3410" s="49">
        <v>100.58852</v>
      </c>
      <c r="M3410" s="47"/>
      <c r="N3410" s="50">
        <v>0.99594972205360444</v>
      </c>
      <c r="O3410" s="50">
        <v>4.9461669178105651E-4</v>
      </c>
      <c r="P3410" s="50">
        <v>0.3968810142600499</v>
      </c>
      <c r="Q3410" s="50">
        <v>4.8008178462763907E-3</v>
      </c>
      <c r="R3410" s="50">
        <v>4.8335569288385253E-3</v>
      </c>
      <c r="S3410" s="50">
        <v>1.5929898956001021</v>
      </c>
      <c r="T3410" s="50">
        <v>7.1114211821806288E-3</v>
      </c>
      <c r="U3410" s="50">
        <v>3.0030610445628332</v>
      </c>
      <c r="V3410" s="51">
        <v>80.054936614559452</v>
      </c>
      <c r="X3410" s="49">
        <v>0.26</v>
      </c>
      <c r="Y3410" s="49">
        <v>73.97</v>
      </c>
      <c r="Z3410" s="49">
        <v>0.53</v>
      </c>
      <c r="AA3410" s="49">
        <v>7.86</v>
      </c>
      <c r="AB3410" s="49">
        <v>10.199999999999999</v>
      </c>
      <c r="AC3410" s="49">
        <v>0.26</v>
      </c>
      <c r="AD3410" s="49">
        <v>2.21</v>
      </c>
      <c r="AE3410" s="312"/>
      <c r="AF3410" s="465" t="s">
        <v>1747</v>
      </c>
      <c r="AG3410" s="343">
        <v>30</v>
      </c>
      <c r="AH3410" s="343">
        <v>15</v>
      </c>
      <c r="AI3410" s="343"/>
      <c r="AJ3410" s="343"/>
      <c r="AK3410" s="343"/>
      <c r="AL3410" s="343"/>
      <c r="AM3410" s="343"/>
      <c r="AN3410" s="343"/>
      <c r="AO3410" s="343"/>
      <c r="AP3410" s="343"/>
      <c r="AQ3410" s="343"/>
      <c r="AR3410" s="343"/>
      <c r="AS3410" s="343"/>
      <c r="AT3410" s="343"/>
      <c r="AU3410" s="343"/>
      <c r="AV3410" s="343"/>
      <c r="AW3410" s="343"/>
      <c r="AX3410" s="343"/>
      <c r="AY3410" s="343"/>
      <c r="AZ3410" s="343"/>
      <c r="BA3410" s="343"/>
      <c r="BB3410" s="343"/>
      <c r="BC3410" s="343"/>
      <c r="BD3410" s="343"/>
      <c r="BE3410" s="475"/>
      <c r="BF3410" s="475"/>
      <c r="BG3410" s="475"/>
      <c r="BH3410" s="475"/>
      <c r="BI3410" s="475"/>
      <c r="BJ3410" s="475"/>
      <c r="BK3410" s="475"/>
      <c r="BL3410" s="475"/>
      <c r="BM3410" s="475"/>
      <c r="BN3410" s="475"/>
      <c r="BO3410" s="475"/>
      <c r="BP3410" s="306"/>
      <c r="BQ3410" s="496"/>
      <c r="BR3410" s="496"/>
      <c r="BS3410" s="496"/>
      <c r="BT3410" s="496"/>
      <c r="BU3410" s="496"/>
      <c r="BV3410" s="496"/>
    </row>
    <row r="3411" spans="1:74" s="52" customFormat="1" ht="12.75">
      <c r="A3411" s="45">
        <v>2670.0804681784898</v>
      </c>
      <c r="B3411" s="46" t="s">
        <v>364</v>
      </c>
      <c r="C3411" s="47" t="s">
        <v>371</v>
      </c>
      <c r="D3411" s="48">
        <v>7.0012365350265995</v>
      </c>
      <c r="E3411" s="49">
        <v>39.416879999999999</v>
      </c>
      <c r="F3411" s="49">
        <v>3.8899999999999997E-2</v>
      </c>
      <c r="G3411" s="49">
        <v>17.639209999999999</v>
      </c>
      <c r="H3411" s="49">
        <v>0.27589999999999998</v>
      </c>
      <c r="I3411" s="49">
        <v>0.2203</v>
      </c>
      <c r="J3411" s="49">
        <v>42.983249999999998</v>
      </c>
      <c r="K3411" s="49">
        <v>0.2346</v>
      </c>
      <c r="L3411" s="49">
        <v>100.80904</v>
      </c>
      <c r="M3411" s="47"/>
      <c r="N3411" s="50">
        <v>0.99528031685680562</v>
      </c>
      <c r="O3411" s="50">
        <v>7.7658354941804553E-4</v>
      </c>
      <c r="P3411" s="50">
        <v>0.37247600001610787</v>
      </c>
      <c r="Q3411" s="50">
        <v>5.6034920873059904E-3</v>
      </c>
      <c r="R3411" s="50">
        <v>4.7115456844601241E-3</v>
      </c>
      <c r="S3411" s="50">
        <v>1.6179718653540105</v>
      </c>
      <c r="T3411" s="50">
        <v>6.3467124962504201E-3</v>
      </c>
      <c r="U3411" s="50">
        <v>3.003166516044359</v>
      </c>
      <c r="V3411" s="51">
        <v>81.286824613874174</v>
      </c>
      <c r="X3411" s="49">
        <v>0.26</v>
      </c>
      <c r="Y3411" s="49">
        <v>51.38</v>
      </c>
      <c r="Z3411" s="49">
        <v>0.54</v>
      </c>
      <c r="AA3411" s="49">
        <v>6.67</v>
      </c>
      <c r="AB3411" s="49">
        <v>10.16</v>
      </c>
      <c r="AC3411" s="49">
        <v>0.26</v>
      </c>
      <c r="AD3411" s="49">
        <v>2.4</v>
      </c>
      <c r="AE3411" s="312"/>
      <c r="AF3411" s="465" t="s">
        <v>1747</v>
      </c>
      <c r="AG3411" s="343">
        <v>30</v>
      </c>
      <c r="AH3411" s="343">
        <v>15</v>
      </c>
      <c r="AI3411" s="343"/>
      <c r="AJ3411" s="343"/>
      <c r="AK3411" s="343"/>
      <c r="AL3411" s="343"/>
      <c r="AM3411" s="343"/>
      <c r="AN3411" s="343"/>
      <c r="AO3411" s="343"/>
      <c r="AP3411" s="343"/>
      <c r="AQ3411" s="343"/>
      <c r="AR3411" s="343"/>
      <c r="AS3411" s="343"/>
      <c r="AT3411" s="343"/>
      <c r="AU3411" s="343"/>
      <c r="AV3411" s="343"/>
      <c r="AW3411" s="343"/>
      <c r="AX3411" s="343"/>
      <c r="AY3411" s="343"/>
      <c r="AZ3411" s="343"/>
      <c r="BA3411" s="343"/>
      <c r="BB3411" s="343"/>
      <c r="BC3411" s="343"/>
      <c r="BD3411" s="343"/>
      <c r="BE3411" s="475"/>
      <c r="BF3411" s="475"/>
      <c r="BG3411" s="475"/>
      <c r="BH3411" s="475"/>
      <c r="BI3411" s="475"/>
      <c r="BJ3411" s="475"/>
      <c r="BK3411" s="475"/>
      <c r="BL3411" s="475"/>
      <c r="BM3411" s="475"/>
      <c r="BN3411" s="475"/>
      <c r="BO3411" s="475"/>
      <c r="BP3411" s="306"/>
      <c r="BQ3411" s="496"/>
      <c r="BR3411" s="496"/>
      <c r="BS3411" s="496"/>
      <c r="BT3411" s="496"/>
      <c r="BU3411" s="496"/>
      <c r="BV3411" s="496"/>
    </row>
    <row r="3412" spans="1:74" s="52" customFormat="1" ht="12.75">
      <c r="A3412" s="45">
        <v>2670.0804681784898</v>
      </c>
      <c r="B3412" s="46" t="s">
        <v>364</v>
      </c>
      <c r="C3412" s="47" t="s">
        <v>371</v>
      </c>
      <c r="D3412" s="48">
        <v>14.001236535026599</v>
      </c>
      <c r="E3412" s="49">
        <v>39.741459999999996</v>
      </c>
      <c r="F3412" s="49">
        <v>4.5600000000000002E-2</v>
      </c>
      <c r="G3412" s="49">
        <v>16.346329999999998</v>
      </c>
      <c r="H3412" s="49">
        <v>0.26750000000000002</v>
      </c>
      <c r="I3412" s="49">
        <v>0.22989999999999999</v>
      </c>
      <c r="J3412" s="49">
        <v>43.87641</v>
      </c>
      <c r="K3412" s="49">
        <v>0.22040000000000001</v>
      </c>
      <c r="L3412" s="49">
        <v>100.72759999999998</v>
      </c>
      <c r="M3412" s="47"/>
      <c r="N3412" s="50">
        <v>0.99779790013955649</v>
      </c>
      <c r="O3412" s="50">
        <v>9.0518849502986142E-4</v>
      </c>
      <c r="P3412" s="50">
        <v>0.34322192590623557</v>
      </c>
      <c r="Q3412" s="50">
        <v>5.4021476053029965E-3</v>
      </c>
      <c r="R3412" s="50">
        <v>4.8890387358172492E-3</v>
      </c>
      <c r="S3412" s="50">
        <v>1.6422467055372416</v>
      </c>
      <c r="T3412" s="50">
        <v>5.9288164512003531E-3</v>
      </c>
      <c r="U3412" s="50">
        <v>3.000391722870384</v>
      </c>
      <c r="V3412" s="51">
        <v>82.71330402955266</v>
      </c>
      <c r="X3412" s="49">
        <v>0.25</v>
      </c>
      <c r="Y3412" s="49">
        <v>41.66</v>
      </c>
      <c r="Z3412" s="49">
        <v>0.56000000000000005</v>
      </c>
      <c r="AA3412" s="49">
        <v>6.91</v>
      </c>
      <c r="AB3412" s="49">
        <v>9.57</v>
      </c>
      <c r="AC3412" s="49">
        <v>0.26</v>
      </c>
      <c r="AD3412" s="49">
        <v>2.5099999999999998</v>
      </c>
      <c r="AE3412" s="312"/>
      <c r="AF3412" s="465" t="s">
        <v>1747</v>
      </c>
      <c r="AG3412" s="343">
        <v>30</v>
      </c>
      <c r="AH3412" s="343">
        <v>15</v>
      </c>
      <c r="AI3412" s="343"/>
      <c r="AJ3412" s="343"/>
      <c r="AK3412" s="343"/>
      <c r="AL3412" s="343"/>
      <c r="AM3412" s="343"/>
      <c r="AN3412" s="343"/>
      <c r="AO3412" s="343"/>
      <c r="AP3412" s="343"/>
      <c r="AQ3412" s="343"/>
      <c r="AR3412" s="343"/>
      <c r="AS3412" s="343"/>
      <c r="AT3412" s="343"/>
      <c r="AU3412" s="343"/>
      <c r="AV3412" s="343"/>
      <c r="AW3412" s="343"/>
      <c r="AX3412" s="343"/>
      <c r="AY3412" s="343"/>
      <c r="AZ3412" s="343"/>
      <c r="BA3412" s="343"/>
      <c r="BB3412" s="343"/>
      <c r="BC3412" s="343"/>
      <c r="BD3412" s="343"/>
      <c r="BE3412" s="475"/>
      <c r="BF3412" s="475"/>
      <c r="BG3412" s="475"/>
      <c r="BH3412" s="475"/>
      <c r="BI3412" s="475"/>
      <c r="BJ3412" s="475"/>
      <c r="BK3412" s="475"/>
      <c r="BL3412" s="475"/>
      <c r="BM3412" s="475"/>
      <c r="BN3412" s="475"/>
      <c r="BO3412" s="475"/>
      <c r="BP3412" s="306"/>
      <c r="BQ3412" s="496"/>
      <c r="BR3412" s="496"/>
      <c r="BS3412" s="496"/>
      <c r="BT3412" s="496"/>
      <c r="BU3412" s="496"/>
      <c r="BV3412" s="496"/>
    </row>
    <row r="3413" spans="1:74" s="52" customFormat="1" ht="12.75">
      <c r="A3413" s="45">
        <v>2670.0804681784898</v>
      </c>
      <c r="B3413" s="46" t="s">
        <v>364</v>
      </c>
      <c r="C3413" s="47" t="s">
        <v>371</v>
      </c>
      <c r="D3413" s="48">
        <v>21.001236535026599</v>
      </c>
      <c r="E3413" s="49">
        <v>39.771889999999999</v>
      </c>
      <c r="F3413" s="49">
        <v>8.43E-2</v>
      </c>
      <c r="G3413" s="49">
        <v>15.33408</v>
      </c>
      <c r="H3413" s="49">
        <v>0.27689999999999998</v>
      </c>
      <c r="I3413" s="49">
        <v>0.20949999999999999</v>
      </c>
      <c r="J3413" s="49">
        <v>44.830460000000002</v>
      </c>
      <c r="K3413" s="49">
        <v>0.2046</v>
      </c>
      <c r="L3413" s="49">
        <v>100.71172999999999</v>
      </c>
      <c r="M3413" s="47"/>
      <c r="N3413" s="50">
        <v>0.99418287609537925</v>
      </c>
      <c r="O3413" s="50">
        <v>1.6660692108276922E-3</v>
      </c>
      <c r="P3413" s="50">
        <v>0.32055589479631408</v>
      </c>
      <c r="Q3413" s="50">
        <v>5.5674573283990871E-3</v>
      </c>
      <c r="R3413" s="50">
        <v>4.4356759948702244E-3</v>
      </c>
      <c r="S3413" s="50">
        <v>1.6705973556730815</v>
      </c>
      <c r="T3413" s="50">
        <v>5.4796563840927908E-3</v>
      </c>
      <c r="U3413" s="50">
        <v>3.0024849854829645</v>
      </c>
      <c r="V3413" s="51">
        <v>83.900993320290837</v>
      </c>
      <c r="X3413" s="49">
        <v>0.25</v>
      </c>
      <c r="Y3413" s="49">
        <v>23.48</v>
      </c>
      <c r="Z3413" s="49">
        <v>0.57999999999999996</v>
      </c>
      <c r="AA3413" s="49">
        <v>6.78</v>
      </c>
      <c r="AB3413" s="49">
        <v>10.34</v>
      </c>
      <c r="AC3413" s="49">
        <v>0.25</v>
      </c>
      <c r="AD3413" s="49">
        <v>2.66</v>
      </c>
      <c r="AE3413" s="312"/>
      <c r="AF3413" s="465" t="s">
        <v>1747</v>
      </c>
      <c r="AG3413" s="343">
        <v>30</v>
      </c>
      <c r="AH3413" s="343">
        <v>15</v>
      </c>
      <c r="AI3413" s="343"/>
      <c r="AJ3413" s="343"/>
      <c r="AK3413" s="343"/>
      <c r="AL3413" s="343"/>
      <c r="AM3413" s="343"/>
      <c r="AN3413" s="343"/>
      <c r="AO3413" s="343"/>
      <c r="AP3413" s="343"/>
      <c r="AQ3413" s="343"/>
      <c r="AR3413" s="343"/>
      <c r="AS3413" s="343"/>
      <c r="AT3413" s="343"/>
      <c r="AU3413" s="343"/>
      <c r="AV3413" s="343"/>
      <c r="AW3413" s="343"/>
      <c r="AX3413" s="343"/>
      <c r="AY3413" s="343"/>
      <c r="AZ3413" s="343"/>
      <c r="BA3413" s="343"/>
      <c r="BB3413" s="343"/>
      <c r="BC3413" s="343"/>
      <c r="BD3413" s="343"/>
      <c r="BE3413" s="475"/>
      <c r="BF3413" s="475"/>
      <c r="BG3413" s="475"/>
      <c r="BH3413" s="475"/>
      <c r="BI3413" s="475"/>
      <c r="BJ3413" s="475"/>
      <c r="BK3413" s="475"/>
      <c r="BL3413" s="475"/>
      <c r="BM3413" s="475"/>
      <c r="BN3413" s="475"/>
      <c r="BO3413" s="475"/>
      <c r="BP3413" s="306"/>
      <c r="BQ3413" s="496"/>
      <c r="BR3413" s="496"/>
      <c r="BS3413" s="496"/>
      <c r="BT3413" s="496"/>
      <c r="BU3413" s="496"/>
      <c r="BV3413" s="496"/>
    </row>
    <row r="3414" spans="1:74" s="52" customFormat="1" ht="12.75">
      <c r="A3414" s="45">
        <v>2670.0804681784898</v>
      </c>
      <c r="B3414" s="46" t="s">
        <v>364</v>
      </c>
      <c r="C3414" s="47" t="s">
        <v>371</v>
      </c>
      <c r="D3414" s="48">
        <v>28.001236535026599</v>
      </c>
      <c r="E3414" s="49">
        <v>39.944330000000001</v>
      </c>
      <c r="F3414" s="49">
        <v>8.7099999999999997E-2</v>
      </c>
      <c r="G3414" s="49">
        <v>14.552350000000001</v>
      </c>
      <c r="H3414" s="49">
        <v>0.31019999999999998</v>
      </c>
      <c r="I3414" s="49">
        <v>0.1646</v>
      </c>
      <c r="J3414" s="49">
        <v>45.348089999999999</v>
      </c>
      <c r="K3414" s="49">
        <v>0.21179999999999999</v>
      </c>
      <c r="L3414" s="49">
        <v>100.61847</v>
      </c>
      <c r="M3414" s="47"/>
      <c r="N3414" s="50">
        <v>0.99559465576915529</v>
      </c>
      <c r="O3414" s="50">
        <v>1.7164098011008902E-3</v>
      </c>
      <c r="P3414" s="50">
        <v>0.30333082141228562</v>
      </c>
      <c r="Q3414" s="50">
        <v>6.2188932436527799E-3</v>
      </c>
      <c r="R3414" s="50">
        <v>3.4749053989072036E-3</v>
      </c>
      <c r="S3414" s="50">
        <v>1.6849808179294963</v>
      </c>
      <c r="T3414" s="50">
        <v>5.656021074044287E-3</v>
      </c>
      <c r="U3414" s="50">
        <v>3.0009725246286423</v>
      </c>
      <c r="V3414" s="51">
        <v>84.744301878517319</v>
      </c>
      <c r="X3414" s="49">
        <v>0.25</v>
      </c>
      <c r="Y3414" s="49">
        <v>22.3</v>
      </c>
      <c r="Z3414" s="49">
        <v>0.6</v>
      </c>
      <c r="AA3414" s="49">
        <v>6.07</v>
      </c>
      <c r="AB3414" s="49">
        <v>13.05</v>
      </c>
      <c r="AC3414" s="49">
        <v>0.25</v>
      </c>
      <c r="AD3414" s="49">
        <v>2.5499999999999998</v>
      </c>
      <c r="AE3414" s="312"/>
      <c r="AF3414" s="465" t="s">
        <v>1747</v>
      </c>
      <c r="AG3414" s="343">
        <v>30</v>
      </c>
      <c r="AH3414" s="343">
        <v>15</v>
      </c>
      <c r="AI3414" s="343"/>
      <c r="AJ3414" s="343"/>
      <c r="AK3414" s="343"/>
      <c r="AL3414" s="343"/>
      <c r="AM3414" s="343"/>
      <c r="AN3414" s="343"/>
      <c r="AO3414" s="343"/>
      <c r="AP3414" s="343"/>
      <c r="AQ3414" s="343"/>
      <c r="AR3414" s="343"/>
      <c r="AS3414" s="343"/>
      <c r="AT3414" s="343"/>
      <c r="AU3414" s="343"/>
      <c r="AV3414" s="343"/>
      <c r="AW3414" s="343"/>
      <c r="AX3414" s="343"/>
      <c r="AY3414" s="343"/>
      <c r="AZ3414" s="343"/>
      <c r="BA3414" s="343"/>
      <c r="BB3414" s="343"/>
      <c r="BC3414" s="343"/>
      <c r="BD3414" s="343"/>
      <c r="BE3414" s="475"/>
      <c r="BF3414" s="475"/>
      <c r="BG3414" s="475"/>
      <c r="BH3414" s="475"/>
      <c r="BI3414" s="475"/>
      <c r="BJ3414" s="475"/>
      <c r="BK3414" s="475"/>
      <c r="BL3414" s="475"/>
      <c r="BM3414" s="475"/>
      <c r="BN3414" s="475"/>
      <c r="BO3414" s="475"/>
      <c r="BP3414" s="306"/>
      <c r="BQ3414" s="496"/>
      <c r="BR3414" s="496"/>
      <c r="BS3414" s="496"/>
      <c r="BT3414" s="496"/>
      <c r="BU3414" s="496"/>
      <c r="BV3414" s="496"/>
    </row>
    <row r="3415" spans="1:74" s="52" customFormat="1" ht="12.75">
      <c r="A3415" s="45">
        <v>2670.0804681784898</v>
      </c>
      <c r="B3415" s="46" t="s">
        <v>364</v>
      </c>
      <c r="C3415" s="47" t="s">
        <v>371</v>
      </c>
      <c r="D3415" s="48">
        <v>35.001236535026599</v>
      </c>
      <c r="E3415" s="49">
        <v>40.076189999999997</v>
      </c>
      <c r="F3415" s="49">
        <v>5.9700000000000003E-2</v>
      </c>
      <c r="G3415" s="49">
        <v>13.940989999999999</v>
      </c>
      <c r="H3415" s="49">
        <v>0.33679999999999999</v>
      </c>
      <c r="I3415" s="49">
        <v>0.15820000000000001</v>
      </c>
      <c r="J3415" s="49">
        <v>45.93676</v>
      </c>
      <c r="K3415" s="49">
        <v>0.20910000000000001</v>
      </c>
      <c r="L3415" s="49">
        <v>100.71773999999999</v>
      </c>
      <c r="M3415" s="47"/>
      <c r="N3415" s="50">
        <v>0.99529589398727247</v>
      </c>
      <c r="O3415" s="50">
        <v>1.1722372876060143E-3</v>
      </c>
      <c r="P3415" s="50">
        <v>0.28954455028631726</v>
      </c>
      <c r="Q3415" s="50">
        <v>6.7279345929491859E-3</v>
      </c>
      <c r="R3415" s="50">
        <v>3.3278060265370321E-3</v>
      </c>
      <c r="S3415" s="50">
        <v>1.700727332958089</v>
      </c>
      <c r="T3415" s="50">
        <v>5.5638762987447483E-3</v>
      </c>
      <c r="U3415" s="50">
        <v>3.0023596314375154</v>
      </c>
      <c r="V3415" s="51">
        <v>85.45201021408586</v>
      </c>
      <c r="X3415" s="49">
        <v>0.25</v>
      </c>
      <c r="Y3415" s="49">
        <v>34.200000000000003</v>
      </c>
      <c r="Z3415" s="49">
        <v>0.61</v>
      </c>
      <c r="AA3415" s="49">
        <v>5.66</v>
      </c>
      <c r="AB3415" s="49">
        <v>13.87</v>
      </c>
      <c r="AC3415" s="49">
        <v>0.25</v>
      </c>
      <c r="AD3415" s="49">
        <v>2.61</v>
      </c>
      <c r="AE3415" s="312"/>
      <c r="AF3415" s="465" t="s">
        <v>1747</v>
      </c>
      <c r="AG3415" s="343">
        <v>30</v>
      </c>
      <c r="AH3415" s="343">
        <v>15</v>
      </c>
      <c r="AI3415" s="343"/>
      <c r="AJ3415" s="343"/>
      <c r="AK3415" s="343"/>
      <c r="AL3415" s="343"/>
      <c r="AM3415" s="343"/>
      <c r="AN3415" s="343"/>
      <c r="AO3415" s="343"/>
      <c r="AP3415" s="343"/>
      <c r="AQ3415" s="343"/>
      <c r="AR3415" s="343"/>
      <c r="AS3415" s="343"/>
      <c r="AT3415" s="343"/>
      <c r="AU3415" s="343"/>
      <c r="AV3415" s="343"/>
      <c r="AW3415" s="343"/>
      <c r="AX3415" s="343"/>
      <c r="AY3415" s="343"/>
      <c r="AZ3415" s="343"/>
      <c r="BA3415" s="343"/>
      <c r="BB3415" s="343"/>
      <c r="BC3415" s="343"/>
      <c r="BD3415" s="343"/>
      <c r="BE3415" s="475"/>
      <c r="BF3415" s="475"/>
      <c r="BG3415" s="475"/>
      <c r="BH3415" s="475"/>
      <c r="BI3415" s="475"/>
      <c r="BJ3415" s="475"/>
      <c r="BK3415" s="475"/>
      <c r="BL3415" s="475"/>
      <c r="BM3415" s="475"/>
      <c r="BN3415" s="475"/>
      <c r="BO3415" s="475"/>
      <c r="BP3415" s="306"/>
      <c r="BQ3415" s="496"/>
      <c r="BR3415" s="496"/>
      <c r="BS3415" s="496"/>
      <c r="BT3415" s="496"/>
      <c r="BU3415" s="496"/>
      <c r="BV3415" s="496"/>
    </row>
    <row r="3416" spans="1:74" s="52" customFormat="1" ht="12.75">
      <c r="A3416" s="45">
        <v>2670.0804681784898</v>
      </c>
      <c r="B3416" s="46" t="s">
        <v>364</v>
      </c>
      <c r="C3416" s="47" t="s">
        <v>371</v>
      </c>
      <c r="D3416" s="48">
        <v>42.001236535026599</v>
      </c>
      <c r="E3416" s="49">
        <v>39.913890000000002</v>
      </c>
      <c r="F3416" s="49">
        <v>4.4900000000000002E-2</v>
      </c>
      <c r="G3416" s="49">
        <v>13.289540000000001</v>
      </c>
      <c r="H3416" s="49">
        <v>0.36280000000000001</v>
      </c>
      <c r="I3416" s="49">
        <v>0.16900000000000001</v>
      </c>
      <c r="J3416" s="49">
        <v>46.170200000000001</v>
      </c>
      <c r="K3416" s="49">
        <v>0.2049</v>
      </c>
      <c r="L3416" s="49">
        <v>100.15523</v>
      </c>
      <c r="M3416" s="47"/>
      <c r="N3416" s="50">
        <v>0.99454365589353178</v>
      </c>
      <c r="O3416" s="50">
        <v>8.8454829838020832E-4</v>
      </c>
      <c r="P3416" s="50">
        <v>0.27692727869301925</v>
      </c>
      <c r="Q3416" s="50">
        <v>7.271281631560828E-3</v>
      </c>
      <c r="R3416" s="50">
        <v>3.5667464622167319E-3</v>
      </c>
      <c r="S3416" s="50">
        <v>1.715023584444632</v>
      </c>
      <c r="T3416" s="50">
        <v>5.4701520863672743E-3</v>
      </c>
      <c r="U3416" s="50">
        <v>3.0036872475097081</v>
      </c>
      <c r="V3416" s="51">
        <v>86.097685248279006</v>
      </c>
      <c r="X3416" s="49">
        <v>0.25</v>
      </c>
      <c r="Y3416" s="49">
        <v>44.36</v>
      </c>
      <c r="Z3416" s="49">
        <v>0.63</v>
      </c>
      <c r="AA3416" s="49">
        <v>5.26</v>
      </c>
      <c r="AB3416" s="49">
        <v>12.35</v>
      </c>
      <c r="AC3416" s="49">
        <v>0.25</v>
      </c>
      <c r="AD3416" s="49">
        <v>2.66</v>
      </c>
      <c r="AE3416" s="312"/>
      <c r="AF3416" s="465" t="s">
        <v>1747</v>
      </c>
      <c r="AG3416" s="343">
        <v>30</v>
      </c>
      <c r="AH3416" s="343">
        <v>15</v>
      </c>
      <c r="AI3416" s="343"/>
      <c r="AJ3416" s="343"/>
      <c r="AK3416" s="343"/>
      <c r="AL3416" s="343"/>
      <c r="AM3416" s="343"/>
      <c r="AN3416" s="343"/>
      <c r="AO3416" s="343"/>
      <c r="AP3416" s="343"/>
      <c r="AQ3416" s="343"/>
      <c r="AR3416" s="343"/>
      <c r="AS3416" s="343"/>
      <c r="AT3416" s="343"/>
      <c r="AU3416" s="343"/>
      <c r="AV3416" s="343"/>
      <c r="AW3416" s="343"/>
      <c r="AX3416" s="343"/>
      <c r="AY3416" s="343"/>
      <c r="AZ3416" s="343"/>
      <c r="BA3416" s="343"/>
      <c r="BB3416" s="343"/>
      <c r="BC3416" s="343"/>
      <c r="BD3416" s="343"/>
      <c r="BE3416" s="475"/>
      <c r="BF3416" s="475"/>
      <c r="BG3416" s="475"/>
      <c r="BH3416" s="475"/>
      <c r="BI3416" s="475"/>
      <c r="BJ3416" s="475"/>
      <c r="BK3416" s="475"/>
      <c r="BL3416" s="475"/>
      <c r="BM3416" s="475"/>
      <c r="BN3416" s="475"/>
      <c r="BO3416" s="475"/>
      <c r="BP3416" s="306"/>
      <c r="BQ3416" s="496"/>
      <c r="BR3416" s="496"/>
      <c r="BS3416" s="496"/>
      <c r="BT3416" s="496"/>
      <c r="BU3416" s="496"/>
      <c r="BV3416" s="496"/>
    </row>
    <row r="3417" spans="1:74" s="52" customFormat="1" ht="12.75">
      <c r="A3417" s="45">
        <v>2670.0804681784898</v>
      </c>
      <c r="B3417" s="46" t="s">
        <v>364</v>
      </c>
      <c r="C3417" s="47" t="s">
        <v>371</v>
      </c>
      <c r="D3417" s="48">
        <v>49.001236535026599</v>
      </c>
      <c r="E3417" s="49">
        <v>39.782040000000002</v>
      </c>
      <c r="F3417" s="49">
        <v>0.1105</v>
      </c>
      <c r="G3417" s="49">
        <v>12.75836</v>
      </c>
      <c r="H3417" s="49">
        <v>0.35560000000000003</v>
      </c>
      <c r="I3417" s="49">
        <v>0.16020000000000001</v>
      </c>
      <c r="J3417" s="49">
        <v>46.139749999999999</v>
      </c>
      <c r="K3417" s="49">
        <v>0.20699999999999999</v>
      </c>
      <c r="L3417" s="49">
        <v>99.513450000000006</v>
      </c>
      <c r="M3417" s="47"/>
      <c r="N3417" s="50">
        <v>0.99503133010027012</v>
      </c>
      <c r="O3417" s="50">
        <v>2.1851809147309161E-3</v>
      </c>
      <c r="P3417" s="50">
        <v>0.26687048940062102</v>
      </c>
      <c r="Q3417" s="50">
        <v>7.1541056654641985E-3</v>
      </c>
      <c r="R3417" s="50">
        <v>3.3938915194091663E-3</v>
      </c>
      <c r="S3417" s="50">
        <v>1.7204160609838759</v>
      </c>
      <c r="T3417" s="50">
        <v>5.5472494858969847E-3</v>
      </c>
      <c r="U3417" s="50">
        <v>3.0005983080702681</v>
      </c>
      <c r="V3417" s="51">
        <v>86.571111783100051</v>
      </c>
      <c r="X3417" s="49">
        <v>0.25</v>
      </c>
      <c r="Y3417" s="49">
        <v>17.79</v>
      </c>
      <c r="Z3417" s="49">
        <v>0.64</v>
      </c>
      <c r="AA3417" s="49">
        <v>5.22</v>
      </c>
      <c r="AB3417" s="49">
        <v>13.42</v>
      </c>
      <c r="AC3417" s="49">
        <v>0.25</v>
      </c>
      <c r="AD3417" s="49">
        <v>2.57</v>
      </c>
      <c r="AE3417" s="312"/>
      <c r="AF3417" s="465" t="s">
        <v>1747</v>
      </c>
      <c r="AG3417" s="343">
        <v>30</v>
      </c>
      <c r="AH3417" s="343">
        <v>15</v>
      </c>
      <c r="AI3417" s="343"/>
      <c r="AJ3417" s="343"/>
      <c r="AK3417" s="343"/>
      <c r="AL3417" s="343"/>
      <c r="AM3417" s="343"/>
      <c r="AN3417" s="343"/>
      <c r="AO3417" s="343"/>
      <c r="AP3417" s="343"/>
      <c r="AQ3417" s="343"/>
      <c r="AR3417" s="343"/>
      <c r="AS3417" s="343"/>
      <c r="AT3417" s="343"/>
      <c r="AU3417" s="343"/>
      <c r="AV3417" s="343"/>
      <c r="AW3417" s="343"/>
      <c r="AX3417" s="343"/>
      <c r="AY3417" s="343"/>
      <c r="AZ3417" s="343"/>
      <c r="BA3417" s="343"/>
      <c r="BB3417" s="343"/>
      <c r="BC3417" s="343"/>
      <c r="BD3417" s="343"/>
      <c r="BE3417" s="475"/>
      <c r="BF3417" s="475"/>
      <c r="BG3417" s="475"/>
      <c r="BH3417" s="475"/>
      <c r="BI3417" s="475"/>
      <c r="BJ3417" s="475"/>
      <c r="BK3417" s="475"/>
      <c r="BL3417" s="475"/>
      <c r="BM3417" s="475"/>
      <c r="BN3417" s="475"/>
      <c r="BO3417" s="475"/>
      <c r="BP3417" s="306"/>
      <c r="BQ3417" s="496"/>
      <c r="BR3417" s="496"/>
      <c r="BS3417" s="496"/>
      <c r="BT3417" s="496"/>
      <c r="BU3417" s="496"/>
      <c r="BV3417" s="496"/>
    </row>
    <row r="3418" spans="1:74" s="52" customFormat="1" ht="12.75">
      <c r="A3418" s="45">
        <v>2670.0804681784898</v>
      </c>
      <c r="B3418" s="46" t="s">
        <v>364</v>
      </c>
      <c r="C3418" s="47" t="s">
        <v>371</v>
      </c>
      <c r="D3418" s="48">
        <v>56.001236535026599</v>
      </c>
      <c r="E3418" s="49">
        <v>40.045760000000001</v>
      </c>
      <c r="F3418" s="49">
        <v>7.2099999999999997E-2</v>
      </c>
      <c r="G3418" s="49">
        <v>12.70825</v>
      </c>
      <c r="H3418" s="49">
        <v>0.37969999999999998</v>
      </c>
      <c r="I3418" s="49">
        <v>0.17979999999999999</v>
      </c>
      <c r="J3418" s="49">
        <v>46.59648</v>
      </c>
      <c r="K3418" s="49">
        <v>0.2142</v>
      </c>
      <c r="L3418" s="49">
        <v>100.19629</v>
      </c>
      <c r="M3418" s="47"/>
      <c r="N3418" s="50">
        <v>0.99466751870935055</v>
      </c>
      <c r="O3418" s="50">
        <v>1.4158983499555373E-3</v>
      </c>
      <c r="P3418" s="50">
        <v>0.26397520733600188</v>
      </c>
      <c r="Q3418" s="50">
        <v>7.5858785503708738E-3</v>
      </c>
      <c r="R3418" s="50">
        <v>3.7826557799739854E-3</v>
      </c>
      <c r="S3418" s="50">
        <v>1.7253732154022645</v>
      </c>
      <c r="T3418" s="50">
        <v>5.7003104628212562E-3</v>
      </c>
      <c r="U3418" s="50">
        <v>3.0025006845907387</v>
      </c>
      <c r="V3418" s="51">
        <v>86.730569450843134</v>
      </c>
      <c r="X3418" s="49">
        <v>0.25</v>
      </c>
      <c r="Y3418" s="49">
        <v>28.58</v>
      </c>
      <c r="Z3418" s="49">
        <v>0.64</v>
      </c>
      <c r="AA3418" s="49">
        <v>5.0599999999999996</v>
      </c>
      <c r="AB3418" s="49">
        <v>11.85</v>
      </c>
      <c r="AC3418" s="49">
        <v>0.24</v>
      </c>
      <c r="AD3418" s="49">
        <v>2.5299999999999998</v>
      </c>
      <c r="AE3418" s="312"/>
      <c r="AF3418" s="465" t="s">
        <v>1747</v>
      </c>
      <c r="AG3418" s="343">
        <v>30</v>
      </c>
      <c r="AH3418" s="343">
        <v>15</v>
      </c>
      <c r="AI3418" s="343"/>
      <c r="AJ3418" s="343"/>
      <c r="AK3418" s="343"/>
      <c r="AL3418" s="343"/>
      <c r="AM3418" s="343"/>
      <c r="AN3418" s="343"/>
      <c r="AO3418" s="343"/>
      <c r="AP3418" s="343"/>
      <c r="AQ3418" s="343"/>
      <c r="AR3418" s="343"/>
      <c r="AS3418" s="343"/>
      <c r="AT3418" s="343"/>
      <c r="AU3418" s="343"/>
      <c r="AV3418" s="343"/>
      <c r="AW3418" s="343"/>
      <c r="AX3418" s="343"/>
      <c r="AY3418" s="343"/>
      <c r="AZ3418" s="343"/>
      <c r="BA3418" s="343"/>
      <c r="BB3418" s="343"/>
      <c r="BC3418" s="343"/>
      <c r="BD3418" s="343"/>
      <c r="BE3418" s="475"/>
      <c r="BF3418" s="475"/>
      <c r="BG3418" s="475"/>
      <c r="BH3418" s="475"/>
      <c r="BI3418" s="475"/>
      <c r="BJ3418" s="475"/>
      <c r="BK3418" s="475"/>
      <c r="BL3418" s="475"/>
      <c r="BM3418" s="475"/>
      <c r="BN3418" s="475"/>
      <c r="BO3418" s="475"/>
      <c r="BP3418" s="306"/>
      <c r="BQ3418" s="496"/>
      <c r="BR3418" s="496"/>
      <c r="BS3418" s="496"/>
      <c r="BT3418" s="496"/>
      <c r="BU3418" s="496"/>
      <c r="BV3418" s="496"/>
    </row>
    <row r="3419" spans="1:74" s="52" customFormat="1" ht="12.75">
      <c r="A3419" s="45">
        <v>2670.0804681784898</v>
      </c>
      <c r="B3419" s="46" t="s">
        <v>364</v>
      </c>
      <c r="C3419" s="47" t="s">
        <v>371</v>
      </c>
      <c r="D3419" s="48">
        <v>63.001236535026599</v>
      </c>
      <c r="E3419" s="49">
        <v>40.025469999999999</v>
      </c>
      <c r="F3419" s="49">
        <v>8.2799999999999999E-2</v>
      </c>
      <c r="G3419" s="49">
        <v>12.377509999999999</v>
      </c>
      <c r="H3419" s="49">
        <v>0.36249999999999999</v>
      </c>
      <c r="I3419" s="49">
        <v>0.1363</v>
      </c>
      <c r="J3419" s="49">
        <v>46.718269999999997</v>
      </c>
      <c r="K3419" s="49">
        <v>0.20480000000000001</v>
      </c>
      <c r="L3419" s="49">
        <v>99.90764999999999</v>
      </c>
      <c r="M3419" s="47"/>
      <c r="N3419" s="50">
        <v>0.99522022079280004</v>
      </c>
      <c r="O3419" s="50">
        <v>1.6277529942624511E-3</v>
      </c>
      <c r="P3419" s="50">
        <v>0.25737836100352396</v>
      </c>
      <c r="Q3419" s="50">
        <v>7.2499440391023563E-3</v>
      </c>
      <c r="R3419" s="50">
        <v>2.8705449118194425E-3</v>
      </c>
      <c r="S3419" s="50">
        <v>1.731721499864556</v>
      </c>
      <c r="T3419" s="50">
        <v>5.4559496126108994E-3</v>
      </c>
      <c r="U3419" s="50">
        <v>3.0015242732186747</v>
      </c>
      <c r="V3419" s="51">
        <v>87.060561107716367</v>
      </c>
      <c r="X3419" s="49">
        <v>0.25</v>
      </c>
      <c r="Y3419" s="49">
        <v>24.09</v>
      </c>
      <c r="Z3419" s="49">
        <v>0.65</v>
      </c>
      <c r="AA3419" s="49">
        <v>5.25</v>
      </c>
      <c r="AB3419" s="49">
        <v>15.05</v>
      </c>
      <c r="AC3419" s="49">
        <v>0.24</v>
      </c>
      <c r="AD3419" s="49">
        <v>2.63</v>
      </c>
      <c r="AE3419" s="312"/>
      <c r="AF3419" s="465" t="s">
        <v>1747</v>
      </c>
      <c r="AG3419" s="343">
        <v>30</v>
      </c>
      <c r="AH3419" s="343">
        <v>15</v>
      </c>
      <c r="AI3419" s="343"/>
      <c r="AJ3419" s="343"/>
      <c r="AK3419" s="343"/>
      <c r="AL3419" s="343"/>
      <c r="AM3419" s="343"/>
      <c r="AN3419" s="343"/>
      <c r="AO3419" s="343"/>
      <c r="AP3419" s="343"/>
      <c r="AQ3419" s="343"/>
      <c r="AR3419" s="343"/>
      <c r="AS3419" s="343"/>
      <c r="AT3419" s="343"/>
      <c r="AU3419" s="343"/>
      <c r="AV3419" s="343"/>
      <c r="AW3419" s="343"/>
      <c r="AX3419" s="343"/>
      <c r="AY3419" s="343"/>
      <c r="AZ3419" s="343"/>
      <c r="BA3419" s="343"/>
      <c r="BB3419" s="343"/>
      <c r="BC3419" s="343"/>
      <c r="BD3419" s="343"/>
      <c r="BE3419" s="475"/>
      <c r="BF3419" s="475"/>
      <c r="BG3419" s="475"/>
      <c r="BH3419" s="475"/>
      <c r="BI3419" s="475"/>
      <c r="BJ3419" s="475"/>
      <c r="BK3419" s="475"/>
      <c r="BL3419" s="475"/>
      <c r="BM3419" s="475"/>
      <c r="BN3419" s="475"/>
      <c r="BO3419" s="475"/>
      <c r="BP3419" s="306"/>
      <c r="BQ3419" s="496"/>
      <c r="BR3419" s="496"/>
      <c r="BS3419" s="496"/>
      <c r="BT3419" s="496"/>
      <c r="BU3419" s="496"/>
      <c r="BV3419" s="496"/>
    </row>
    <row r="3420" spans="1:74" s="52" customFormat="1" ht="12.75">
      <c r="A3420" s="45">
        <v>2670.0804681784898</v>
      </c>
      <c r="B3420" s="46" t="s">
        <v>364</v>
      </c>
      <c r="C3420" s="47" t="s">
        <v>371</v>
      </c>
      <c r="D3420" s="48">
        <v>70.001236535026607</v>
      </c>
      <c r="E3420" s="49">
        <v>40.005180000000003</v>
      </c>
      <c r="F3420" s="49">
        <v>6.8599999999999994E-2</v>
      </c>
      <c r="G3420" s="49">
        <v>12.36749</v>
      </c>
      <c r="H3420" s="49">
        <v>0.3599</v>
      </c>
      <c r="I3420" s="49">
        <v>0.1409</v>
      </c>
      <c r="J3420" s="49">
        <v>47.022759999999998</v>
      </c>
      <c r="K3420" s="49">
        <v>0.2104</v>
      </c>
      <c r="L3420" s="49">
        <v>100.17523000000001</v>
      </c>
      <c r="M3420" s="47"/>
      <c r="N3420" s="50">
        <v>0.99237721338576457</v>
      </c>
      <c r="O3420" s="50">
        <v>1.3454268348836106E-3</v>
      </c>
      <c r="P3420" s="50">
        <v>0.25656541709502206</v>
      </c>
      <c r="Q3420" s="50">
        <v>7.1810226046427296E-3</v>
      </c>
      <c r="R3420" s="50">
        <v>2.9604469772939674E-3</v>
      </c>
      <c r="S3420" s="50">
        <v>1.7389104475722221</v>
      </c>
      <c r="T3420" s="50">
        <v>5.5919584746395232E-3</v>
      </c>
      <c r="U3420" s="50">
        <v>3.0049319329444688</v>
      </c>
      <c r="V3420" s="51">
        <v>87.14264493808821</v>
      </c>
      <c r="X3420" s="49">
        <v>0.25</v>
      </c>
      <c r="Y3420" s="49">
        <v>28.04</v>
      </c>
      <c r="Z3420" s="49">
        <v>0.65</v>
      </c>
      <c r="AA3420" s="49">
        <v>5.19</v>
      </c>
      <c r="AB3420" s="49">
        <v>14.78</v>
      </c>
      <c r="AC3420" s="49">
        <v>0.24</v>
      </c>
      <c r="AD3420" s="49">
        <v>2.56</v>
      </c>
      <c r="AE3420" s="312"/>
      <c r="AF3420" s="465" t="s">
        <v>1747</v>
      </c>
      <c r="AG3420" s="343">
        <v>30</v>
      </c>
      <c r="AH3420" s="343">
        <v>15</v>
      </c>
      <c r="AI3420" s="343"/>
      <c r="AJ3420" s="343"/>
      <c r="AK3420" s="343"/>
      <c r="AL3420" s="343"/>
      <c r="AM3420" s="343"/>
      <c r="AN3420" s="343"/>
      <c r="AO3420" s="343"/>
      <c r="AP3420" s="343"/>
      <c r="AQ3420" s="343"/>
      <c r="AR3420" s="343"/>
      <c r="AS3420" s="343"/>
      <c r="AT3420" s="343"/>
      <c r="AU3420" s="343"/>
      <c r="AV3420" s="343"/>
      <c r="AW3420" s="343"/>
      <c r="AX3420" s="343"/>
      <c r="AY3420" s="343"/>
      <c r="AZ3420" s="343"/>
      <c r="BA3420" s="343"/>
      <c r="BB3420" s="343"/>
      <c r="BC3420" s="343"/>
      <c r="BD3420" s="343"/>
      <c r="BE3420" s="475"/>
      <c r="BF3420" s="475"/>
      <c r="BG3420" s="475"/>
      <c r="BH3420" s="475"/>
      <c r="BI3420" s="475"/>
      <c r="BJ3420" s="475"/>
      <c r="BK3420" s="475"/>
      <c r="BL3420" s="475"/>
      <c r="BM3420" s="475"/>
      <c r="BN3420" s="475"/>
      <c r="BO3420" s="475"/>
      <c r="BP3420" s="306"/>
      <c r="BQ3420" s="496"/>
      <c r="BR3420" s="496"/>
      <c r="BS3420" s="496"/>
      <c r="BT3420" s="496"/>
      <c r="BU3420" s="496"/>
      <c r="BV3420" s="496"/>
    </row>
    <row r="3421" spans="1:74" s="52" customFormat="1" ht="12.75">
      <c r="A3421" s="45">
        <v>2670.0804681784898</v>
      </c>
      <c r="B3421" s="46" t="s">
        <v>364</v>
      </c>
      <c r="C3421" s="47" t="s">
        <v>371</v>
      </c>
      <c r="D3421" s="48">
        <v>77.001236535026607</v>
      </c>
      <c r="E3421" s="49">
        <v>40.218200000000003</v>
      </c>
      <c r="F3421" s="49">
        <v>0.1101</v>
      </c>
      <c r="G3421" s="49">
        <v>12.207129999999999</v>
      </c>
      <c r="H3421" s="49">
        <v>0.37169999999999997</v>
      </c>
      <c r="I3421" s="49">
        <v>0.1784</v>
      </c>
      <c r="J3421" s="49">
        <v>47.154710000000001</v>
      </c>
      <c r="K3421" s="49">
        <v>0.2077</v>
      </c>
      <c r="L3421" s="49">
        <v>100.44794</v>
      </c>
      <c r="M3421" s="47"/>
      <c r="N3421" s="50">
        <v>0.99380679203066591</v>
      </c>
      <c r="O3421" s="50">
        <v>2.1510081956053469E-3</v>
      </c>
      <c r="P3421" s="50">
        <v>0.25226029234586883</v>
      </c>
      <c r="Q3421" s="50">
        <v>7.3878111370509428E-3</v>
      </c>
      <c r="R3421" s="50">
        <v>3.73387625077067E-3</v>
      </c>
      <c r="S3421" s="50">
        <v>1.7370525413330957</v>
      </c>
      <c r="T3421" s="50">
        <v>5.4988702850653276E-3</v>
      </c>
      <c r="U3421" s="50">
        <v>3.0018911915781223</v>
      </c>
      <c r="V3421" s="51">
        <v>87.319224604842688</v>
      </c>
      <c r="X3421" s="49">
        <v>0.25</v>
      </c>
      <c r="Y3421" s="49">
        <v>18.13</v>
      </c>
      <c r="Z3421" s="49">
        <v>0.65</v>
      </c>
      <c r="AA3421" s="49">
        <v>5.13</v>
      </c>
      <c r="AB3421" s="49">
        <v>11.74</v>
      </c>
      <c r="AC3421" s="49">
        <v>0.24</v>
      </c>
      <c r="AD3421" s="49">
        <v>2.62</v>
      </c>
      <c r="AE3421" s="312"/>
      <c r="AF3421" s="465" t="s">
        <v>1747</v>
      </c>
      <c r="AG3421" s="343">
        <v>30</v>
      </c>
      <c r="AH3421" s="343">
        <v>15</v>
      </c>
      <c r="AI3421" s="343"/>
      <c r="AJ3421" s="343"/>
      <c r="AK3421" s="343"/>
      <c r="AL3421" s="343"/>
      <c r="AM3421" s="343"/>
      <c r="AN3421" s="343"/>
      <c r="AO3421" s="343"/>
      <c r="AP3421" s="343"/>
      <c r="AQ3421" s="343"/>
      <c r="AR3421" s="343"/>
      <c r="AS3421" s="343"/>
      <c r="AT3421" s="343"/>
      <c r="AU3421" s="343"/>
      <c r="AV3421" s="343"/>
      <c r="AW3421" s="343"/>
      <c r="AX3421" s="343"/>
      <c r="AY3421" s="343"/>
      <c r="AZ3421" s="343"/>
      <c r="BA3421" s="343"/>
      <c r="BB3421" s="343"/>
      <c r="BC3421" s="343"/>
      <c r="BD3421" s="343"/>
      <c r="BE3421" s="475"/>
      <c r="BF3421" s="475"/>
      <c r="BG3421" s="475"/>
      <c r="BH3421" s="475"/>
      <c r="BI3421" s="475"/>
      <c r="BJ3421" s="475"/>
      <c r="BK3421" s="475"/>
      <c r="BL3421" s="475"/>
      <c r="BM3421" s="475"/>
      <c r="BN3421" s="475"/>
      <c r="BO3421" s="475"/>
      <c r="BP3421" s="306"/>
      <c r="BQ3421" s="496"/>
      <c r="BR3421" s="496"/>
      <c r="BS3421" s="496"/>
      <c r="BT3421" s="496"/>
      <c r="BU3421" s="496"/>
      <c r="BV3421" s="496"/>
    </row>
    <row r="3422" spans="1:74" s="52" customFormat="1" ht="12.75">
      <c r="A3422" s="45">
        <v>2670.0804681784898</v>
      </c>
      <c r="B3422" s="46" t="s">
        <v>364</v>
      </c>
      <c r="C3422" s="47" t="s">
        <v>371</v>
      </c>
      <c r="D3422" s="48">
        <v>84.001236535026607</v>
      </c>
      <c r="E3422" s="49">
        <v>40.055909999999997</v>
      </c>
      <c r="F3422" s="49">
        <v>7.6999999999999999E-2</v>
      </c>
      <c r="G3422" s="49">
        <v>12.16704</v>
      </c>
      <c r="H3422" s="49">
        <v>0.3649</v>
      </c>
      <c r="I3422" s="49">
        <v>0.21990000000000001</v>
      </c>
      <c r="J3422" s="49">
        <v>46.840069999999997</v>
      </c>
      <c r="K3422" s="49">
        <v>0.2104</v>
      </c>
      <c r="L3422" s="49">
        <v>99.935220000000001</v>
      </c>
      <c r="M3422" s="47"/>
      <c r="N3422" s="50">
        <v>0.99516409703538034</v>
      </c>
      <c r="O3422" s="50">
        <v>1.5124960079000781E-3</v>
      </c>
      <c r="P3422" s="50">
        <v>0.25279531828575669</v>
      </c>
      <c r="Q3422" s="50">
        <v>7.2919864429622748E-3</v>
      </c>
      <c r="R3422" s="50">
        <v>4.6274215566568851E-3</v>
      </c>
      <c r="S3422" s="50">
        <v>1.7348190312917529</v>
      </c>
      <c r="T3422" s="50">
        <v>5.6005603284103121E-3</v>
      </c>
      <c r="U3422" s="50">
        <v>3.0018109109488194</v>
      </c>
      <c r="V3422" s="51">
        <v>87.281470455297764</v>
      </c>
      <c r="X3422" s="49">
        <v>0.25</v>
      </c>
      <c r="Y3422" s="49">
        <v>25.71</v>
      </c>
      <c r="Z3422" s="49">
        <v>0.65</v>
      </c>
      <c r="AA3422" s="49">
        <v>5.19</v>
      </c>
      <c r="AB3422" s="49">
        <v>9.8000000000000007</v>
      </c>
      <c r="AC3422" s="49">
        <v>0.24</v>
      </c>
      <c r="AD3422" s="49">
        <v>2.5499999999999998</v>
      </c>
      <c r="AE3422" s="312"/>
      <c r="AF3422" s="465" t="s">
        <v>1747</v>
      </c>
      <c r="AG3422" s="343">
        <v>30</v>
      </c>
      <c r="AH3422" s="343">
        <v>15</v>
      </c>
      <c r="AI3422" s="343"/>
      <c r="AJ3422" s="343"/>
      <c r="AK3422" s="343"/>
      <c r="AL3422" s="343"/>
      <c r="AM3422" s="343"/>
      <c r="AN3422" s="343"/>
      <c r="AO3422" s="343"/>
      <c r="AP3422" s="343"/>
      <c r="AQ3422" s="343"/>
      <c r="AR3422" s="343"/>
      <c r="AS3422" s="343"/>
      <c r="AT3422" s="343"/>
      <c r="AU3422" s="343"/>
      <c r="AV3422" s="343"/>
      <c r="AW3422" s="343"/>
      <c r="AX3422" s="343"/>
      <c r="AY3422" s="343"/>
      <c r="AZ3422" s="343"/>
      <c r="BA3422" s="343"/>
      <c r="BB3422" s="343"/>
      <c r="BC3422" s="343"/>
      <c r="BD3422" s="343"/>
      <c r="BE3422" s="475"/>
      <c r="BF3422" s="475"/>
      <c r="BG3422" s="475"/>
      <c r="BH3422" s="475"/>
      <c r="BI3422" s="475"/>
      <c r="BJ3422" s="475"/>
      <c r="BK3422" s="475"/>
      <c r="BL3422" s="475"/>
      <c r="BM3422" s="475"/>
      <c r="BN3422" s="475"/>
      <c r="BO3422" s="475"/>
      <c r="BP3422" s="306"/>
      <c r="BQ3422" s="496"/>
      <c r="BR3422" s="496"/>
      <c r="BS3422" s="496"/>
      <c r="BT3422" s="496"/>
      <c r="BU3422" s="496"/>
      <c r="BV3422" s="496"/>
    </row>
    <row r="3423" spans="1:74" s="52" customFormat="1" ht="12.75">
      <c r="A3423" s="45">
        <v>2670.0804681784898</v>
      </c>
      <c r="B3423" s="46" t="s">
        <v>364</v>
      </c>
      <c r="C3423" s="47" t="s">
        <v>371</v>
      </c>
      <c r="D3423" s="48">
        <v>91.001236535026607</v>
      </c>
      <c r="E3423" s="49">
        <v>39.640030000000003</v>
      </c>
      <c r="F3423" s="49">
        <v>6.0600000000000001E-2</v>
      </c>
      <c r="G3423" s="49">
        <v>11.99667</v>
      </c>
      <c r="H3423" s="49">
        <v>0.36209999999999998</v>
      </c>
      <c r="I3423" s="49">
        <v>0.1537</v>
      </c>
      <c r="J3423" s="49">
        <v>46.464530000000003</v>
      </c>
      <c r="K3423" s="49">
        <v>0.21390000000000001</v>
      </c>
      <c r="L3423" s="49">
        <v>98.891530000000003</v>
      </c>
      <c r="M3423" s="47"/>
      <c r="N3423" s="50">
        <v>0.99488903396543815</v>
      </c>
      <c r="O3423" s="50">
        <v>1.2025100333634957E-3</v>
      </c>
      <c r="P3423" s="50">
        <v>0.25180095682387427</v>
      </c>
      <c r="Q3423" s="50">
        <v>7.3099277863041302E-3</v>
      </c>
      <c r="R3423" s="50">
        <v>3.267384738388974E-3</v>
      </c>
      <c r="S3423" s="50">
        <v>1.7384842620955698</v>
      </c>
      <c r="T3423" s="50">
        <v>5.7518705248959358E-3</v>
      </c>
      <c r="U3423" s="50">
        <v>3.0027059459678349</v>
      </c>
      <c r="V3423" s="51">
        <v>87.348498876930776</v>
      </c>
      <c r="X3423" s="49">
        <v>0.25</v>
      </c>
      <c r="Y3423" s="49">
        <v>33.58</v>
      </c>
      <c r="Z3423" s="49">
        <v>0.66</v>
      </c>
      <c r="AA3423" s="49">
        <v>5.27</v>
      </c>
      <c r="AB3423" s="49">
        <v>13.48</v>
      </c>
      <c r="AC3423" s="49">
        <v>0.24</v>
      </c>
      <c r="AD3423" s="49">
        <v>2.52</v>
      </c>
      <c r="AE3423" s="312"/>
      <c r="AF3423" s="465" t="s">
        <v>1747</v>
      </c>
      <c r="AG3423" s="343">
        <v>30</v>
      </c>
      <c r="AH3423" s="343">
        <v>15</v>
      </c>
      <c r="AI3423" s="343"/>
      <c r="AJ3423" s="343"/>
      <c r="AK3423" s="343"/>
      <c r="AL3423" s="343"/>
      <c r="AM3423" s="343"/>
      <c r="AN3423" s="343"/>
      <c r="AO3423" s="343"/>
      <c r="AP3423" s="343"/>
      <c r="AQ3423" s="343"/>
      <c r="AR3423" s="343"/>
      <c r="AS3423" s="343"/>
      <c r="AT3423" s="343"/>
      <c r="AU3423" s="343"/>
      <c r="AV3423" s="343"/>
      <c r="AW3423" s="343"/>
      <c r="AX3423" s="343"/>
      <c r="AY3423" s="343"/>
      <c r="AZ3423" s="343"/>
      <c r="BA3423" s="343"/>
      <c r="BB3423" s="343"/>
      <c r="BC3423" s="343"/>
      <c r="BD3423" s="343"/>
      <c r="BE3423" s="475"/>
      <c r="BF3423" s="475"/>
      <c r="BG3423" s="475"/>
      <c r="BH3423" s="475"/>
      <c r="BI3423" s="475"/>
      <c r="BJ3423" s="475"/>
      <c r="BK3423" s="475"/>
      <c r="BL3423" s="475"/>
      <c r="BM3423" s="475"/>
      <c r="BN3423" s="475"/>
      <c r="BO3423" s="475"/>
      <c r="BP3423" s="306"/>
      <c r="BQ3423" s="496"/>
      <c r="BR3423" s="496"/>
      <c r="BS3423" s="496"/>
      <c r="BT3423" s="496"/>
      <c r="BU3423" s="496"/>
      <c r="BV3423" s="496"/>
    </row>
    <row r="3424" spans="1:74" s="52" customFormat="1" ht="12.75">
      <c r="A3424" s="45">
        <v>2670.0804681784898</v>
      </c>
      <c r="B3424" s="46" t="s">
        <v>364</v>
      </c>
      <c r="C3424" s="47" t="s">
        <v>371</v>
      </c>
      <c r="D3424" s="48">
        <v>98.001236535026607</v>
      </c>
      <c r="E3424" s="49">
        <v>40.066049999999997</v>
      </c>
      <c r="F3424" s="49">
        <v>0.1106</v>
      </c>
      <c r="G3424" s="49">
        <v>12.086869999999999</v>
      </c>
      <c r="H3424" s="49">
        <v>0.38179999999999997</v>
      </c>
      <c r="I3424" s="49">
        <v>0.16350000000000001</v>
      </c>
      <c r="J3424" s="49">
        <v>46.870519999999999</v>
      </c>
      <c r="K3424" s="49">
        <v>0.2092</v>
      </c>
      <c r="L3424" s="49">
        <v>99.888539999999992</v>
      </c>
      <c r="M3424" s="47"/>
      <c r="N3424" s="50">
        <v>0.99515109543187408</v>
      </c>
      <c r="O3424" s="50">
        <v>2.1719160705016955E-3</v>
      </c>
      <c r="P3424" s="50">
        <v>0.25106278486223577</v>
      </c>
      <c r="Q3424" s="50">
        <v>7.6276773329821265E-3</v>
      </c>
      <c r="R3424" s="50">
        <v>3.4396637776071973E-3</v>
      </c>
      <c r="S3424" s="50">
        <v>1.7354847990346947</v>
      </c>
      <c r="T3424" s="50">
        <v>5.5671359172272741E-3</v>
      </c>
      <c r="U3424" s="50">
        <v>3.0005050724271229</v>
      </c>
      <c r="V3424" s="51">
        <v>87.361853957218784</v>
      </c>
      <c r="X3424" s="49">
        <v>0.25</v>
      </c>
      <c r="Y3424" s="49">
        <v>18.8</v>
      </c>
      <c r="Z3424" s="49">
        <v>0.66</v>
      </c>
      <c r="AA3424" s="49">
        <v>4.99</v>
      </c>
      <c r="AB3424" s="49">
        <v>12.66</v>
      </c>
      <c r="AC3424" s="49">
        <v>0.24</v>
      </c>
      <c r="AD3424" s="49">
        <v>2.57</v>
      </c>
      <c r="AE3424" s="312"/>
      <c r="AF3424" s="465" t="s">
        <v>1747</v>
      </c>
      <c r="AG3424" s="343">
        <v>30</v>
      </c>
      <c r="AH3424" s="343">
        <v>15</v>
      </c>
      <c r="AI3424" s="343"/>
      <c r="AJ3424" s="343"/>
      <c r="AK3424" s="343"/>
      <c r="AL3424" s="343"/>
      <c r="AM3424" s="343"/>
      <c r="AN3424" s="343"/>
      <c r="AO3424" s="343"/>
      <c r="AP3424" s="343"/>
      <c r="AQ3424" s="343"/>
      <c r="AR3424" s="343"/>
      <c r="AS3424" s="343"/>
      <c r="AT3424" s="343"/>
      <c r="AU3424" s="343"/>
      <c r="AV3424" s="343"/>
      <c r="AW3424" s="343"/>
      <c r="AX3424" s="343"/>
      <c r="AY3424" s="343"/>
      <c r="AZ3424" s="343"/>
      <c r="BA3424" s="343"/>
      <c r="BB3424" s="343"/>
      <c r="BC3424" s="343"/>
      <c r="BD3424" s="343"/>
      <c r="BE3424" s="475"/>
      <c r="BF3424" s="475"/>
      <c r="BG3424" s="475"/>
      <c r="BH3424" s="475"/>
      <c r="BI3424" s="475"/>
      <c r="BJ3424" s="475"/>
      <c r="BK3424" s="475"/>
      <c r="BL3424" s="475"/>
      <c r="BM3424" s="475"/>
      <c r="BN3424" s="475"/>
      <c r="BO3424" s="475"/>
      <c r="BP3424" s="306"/>
      <c r="BQ3424" s="496"/>
      <c r="BR3424" s="496"/>
      <c r="BS3424" s="496"/>
      <c r="BT3424" s="496"/>
      <c r="BU3424" s="496"/>
      <c r="BV3424" s="496"/>
    </row>
    <row r="3425" spans="1:74" s="52" customFormat="1" ht="12.75">
      <c r="A3425" s="45">
        <v>2670.0804681784898</v>
      </c>
      <c r="B3425" s="46" t="s">
        <v>364</v>
      </c>
      <c r="C3425" s="47" t="s">
        <v>371</v>
      </c>
      <c r="D3425" s="48">
        <v>105.00123653502661</v>
      </c>
      <c r="E3425" s="49">
        <v>40.035620000000002</v>
      </c>
      <c r="F3425" s="49">
        <v>8.2900000000000001E-2</v>
      </c>
      <c r="G3425" s="49">
        <v>12.01671</v>
      </c>
      <c r="H3425" s="49">
        <v>0.38240000000000002</v>
      </c>
      <c r="I3425" s="49">
        <v>0.1641</v>
      </c>
      <c r="J3425" s="49">
        <v>46.829920000000001</v>
      </c>
      <c r="K3425" s="49">
        <v>0.20979999999999999</v>
      </c>
      <c r="L3425" s="49">
        <v>99.721450000000004</v>
      </c>
      <c r="M3425" s="47"/>
      <c r="N3425" s="50">
        <v>0.99590496664556161</v>
      </c>
      <c r="O3425" s="50">
        <v>1.6304267248327088E-3</v>
      </c>
      <c r="P3425" s="50">
        <v>0.24998440366350921</v>
      </c>
      <c r="Q3425" s="50">
        <v>7.6512627418733195E-3</v>
      </c>
      <c r="R3425" s="50">
        <v>3.4575276354616579E-3</v>
      </c>
      <c r="S3425" s="50">
        <v>1.7366140134172945</v>
      </c>
      <c r="T3425" s="50">
        <v>5.5915790762408523E-3</v>
      </c>
      <c r="U3425" s="50">
        <v>3.0008341799047735</v>
      </c>
      <c r="V3425" s="51">
        <v>87.416460140401824</v>
      </c>
      <c r="X3425" s="49">
        <v>0.25</v>
      </c>
      <c r="Y3425" s="49">
        <v>23.04</v>
      </c>
      <c r="Z3425" s="49">
        <v>0.66</v>
      </c>
      <c r="AA3425" s="49">
        <v>4.95</v>
      </c>
      <c r="AB3425" s="49">
        <v>12.59</v>
      </c>
      <c r="AC3425" s="49">
        <v>0.24</v>
      </c>
      <c r="AD3425" s="49">
        <v>2.56</v>
      </c>
      <c r="AE3425" s="312"/>
      <c r="AF3425" s="465" t="s">
        <v>1747</v>
      </c>
      <c r="AG3425" s="343">
        <v>30</v>
      </c>
      <c r="AH3425" s="343">
        <v>15</v>
      </c>
      <c r="AI3425" s="343"/>
      <c r="AJ3425" s="343"/>
      <c r="AK3425" s="343"/>
      <c r="AL3425" s="343"/>
      <c r="AM3425" s="343"/>
      <c r="AN3425" s="343"/>
      <c r="AO3425" s="343"/>
      <c r="AP3425" s="343"/>
      <c r="AQ3425" s="343"/>
      <c r="AR3425" s="343"/>
      <c r="AS3425" s="343"/>
      <c r="AT3425" s="343"/>
      <c r="AU3425" s="343"/>
      <c r="AV3425" s="343"/>
      <c r="AW3425" s="343"/>
      <c r="AX3425" s="343"/>
      <c r="AY3425" s="343"/>
      <c r="AZ3425" s="343"/>
      <c r="BA3425" s="343"/>
      <c r="BB3425" s="343"/>
      <c r="BC3425" s="343"/>
      <c r="BD3425" s="343"/>
      <c r="BE3425" s="475"/>
      <c r="BF3425" s="475"/>
      <c r="BG3425" s="475"/>
      <c r="BH3425" s="475"/>
      <c r="BI3425" s="475"/>
      <c r="BJ3425" s="475"/>
      <c r="BK3425" s="475"/>
      <c r="BL3425" s="475"/>
      <c r="BM3425" s="475"/>
      <c r="BN3425" s="475"/>
      <c r="BO3425" s="475"/>
      <c r="BP3425" s="306"/>
      <c r="BQ3425" s="496"/>
      <c r="BR3425" s="496"/>
      <c r="BS3425" s="496"/>
      <c r="BT3425" s="496"/>
      <c r="BU3425" s="496"/>
      <c r="BV3425" s="496"/>
    </row>
    <row r="3426" spans="1:74" s="52" customFormat="1" ht="12.75">
      <c r="A3426" s="45">
        <v>2670.0804681784898</v>
      </c>
      <c r="B3426" s="46" t="s">
        <v>364</v>
      </c>
      <c r="C3426" s="47" t="s">
        <v>371</v>
      </c>
      <c r="D3426" s="48">
        <v>112.00123653502661</v>
      </c>
      <c r="E3426" s="49">
        <v>39.812469999999998</v>
      </c>
      <c r="F3426" s="49">
        <v>7.17E-2</v>
      </c>
      <c r="G3426" s="49">
        <v>11.91649</v>
      </c>
      <c r="H3426" s="49">
        <v>0.37630000000000002</v>
      </c>
      <c r="I3426" s="49">
        <v>0.15809999999999999</v>
      </c>
      <c r="J3426" s="49">
        <v>46.677680000000002</v>
      </c>
      <c r="K3426" s="49">
        <v>0.19700000000000001</v>
      </c>
      <c r="L3426" s="49">
        <v>99.209739999999996</v>
      </c>
      <c r="M3426" s="47"/>
      <c r="N3426" s="50">
        <v>0.99535137230312098</v>
      </c>
      <c r="O3426" s="50">
        <v>1.4172676293162756E-3</v>
      </c>
      <c r="P3426" s="50">
        <v>0.24915043170768347</v>
      </c>
      <c r="Q3426" s="50">
        <v>7.5672034042477843E-3</v>
      </c>
      <c r="R3426" s="50">
        <v>3.3479187241661867E-3</v>
      </c>
      <c r="S3426" s="50">
        <v>1.7397029706432212</v>
      </c>
      <c r="T3426" s="50">
        <v>5.2769280264904489E-3</v>
      </c>
      <c r="U3426" s="50">
        <v>3.0018140924382468</v>
      </c>
      <c r="V3426" s="51">
        <v>87.472659804228016</v>
      </c>
      <c r="X3426" s="49">
        <v>0.25</v>
      </c>
      <c r="Y3426" s="49">
        <v>28.93</v>
      </c>
      <c r="Z3426" s="49">
        <v>0.66</v>
      </c>
      <c r="AA3426" s="49">
        <v>5.05</v>
      </c>
      <c r="AB3426" s="49">
        <v>13.18</v>
      </c>
      <c r="AC3426" s="49">
        <v>0.24</v>
      </c>
      <c r="AD3426" s="49">
        <v>2.72</v>
      </c>
      <c r="AE3426" s="312"/>
      <c r="AF3426" s="465" t="s">
        <v>1747</v>
      </c>
      <c r="AG3426" s="343">
        <v>30</v>
      </c>
      <c r="AH3426" s="343">
        <v>15</v>
      </c>
      <c r="AI3426" s="343"/>
      <c r="AJ3426" s="343"/>
      <c r="AK3426" s="343"/>
      <c r="AL3426" s="343"/>
      <c r="AM3426" s="343"/>
      <c r="AN3426" s="343"/>
      <c r="AO3426" s="343"/>
      <c r="AP3426" s="343"/>
      <c r="AQ3426" s="343"/>
      <c r="AR3426" s="343"/>
      <c r="AS3426" s="343"/>
      <c r="AT3426" s="343"/>
      <c r="AU3426" s="343"/>
      <c r="AV3426" s="343"/>
      <c r="AW3426" s="343"/>
      <c r="AX3426" s="343"/>
      <c r="AY3426" s="343"/>
      <c r="AZ3426" s="343"/>
      <c r="BA3426" s="343"/>
      <c r="BB3426" s="343"/>
      <c r="BC3426" s="343"/>
      <c r="BD3426" s="343"/>
      <c r="BE3426" s="475"/>
      <c r="BF3426" s="475"/>
      <c r="BG3426" s="475"/>
      <c r="BH3426" s="475"/>
      <c r="BI3426" s="475"/>
      <c r="BJ3426" s="475"/>
      <c r="BK3426" s="475"/>
      <c r="BL3426" s="475"/>
      <c r="BM3426" s="475"/>
      <c r="BN3426" s="475"/>
      <c r="BO3426" s="475"/>
      <c r="BP3426" s="306"/>
      <c r="BQ3426" s="496"/>
      <c r="BR3426" s="496"/>
      <c r="BS3426" s="496"/>
      <c r="BT3426" s="496"/>
      <c r="BU3426" s="496"/>
      <c r="BV3426" s="496"/>
    </row>
    <row r="3427" spans="1:74" s="52" customFormat="1" ht="12.75">
      <c r="A3427" s="45">
        <v>2670.0804681784898</v>
      </c>
      <c r="B3427" s="46" t="s">
        <v>364</v>
      </c>
      <c r="C3427" s="47" t="s">
        <v>371</v>
      </c>
      <c r="D3427" s="48">
        <v>119.00123653502661</v>
      </c>
      <c r="E3427" s="49">
        <v>39.782040000000002</v>
      </c>
      <c r="F3427" s="49">
        <v>0.13320000000000001</v>
      </c>
      <c r="G3427" s="49">
        <v>12.026730000000001</v>
      </c>
      <c r="H3427" s="49">
        <v>0.37790000000000001</v>
      </c>
      <c r="I3427" s="49">
        <v>0.17949999999999999</v>
      </c>
      <c r="J3427" s="49">
        <v>46.951709999999999</v>
      </c>
      <c r="K3427" s="49">
        <v>0.21060000000000001</v>
      </c>
      <c r="L3427" s="49">
        <v>99.66167999999999</v>
      </c>
      <c r="M3427" s="47"/>
      <c r="N3427" s="50">
        <v>0.99075311504257191</v>
      </c>
      <c r="O3427" s="50">
        <v>2.6227568903229863E-3</v>
      </c>
      <c r="P3427" s="50">
        <v>0.25048513159782332</v>
      </c>
      <c r="Q3427" s="50">
        <v>7.5700575481777114E-3</v>
      </c>
      <c r="R3427" s="50">
        <v>3.786418286521397E-3</v>
      </c>
      <c r="S3427" s="50">
        <v>1.7431644340516605</v>
      </c>
      <c r="T3427" s="50">
        <v>5.6194577597041152E-3</v>
      </c>
      <c r="U3427" s="50">
        <v>3.0040013711767823</v>
      </c>
      <c r="V3427" s="51">
        <v>87.435849513692176</v>
      </c>
      <c r="X3427" s="49">
        <v>0.25</v>
      </c>
      <c r="Y3427" s="49">
        <v>15.59</v>
      </c>
      <c r="Z3427" s="49">
        <v>0.66</v>
      </c>
      <c r="AA3427" s="49">
        <v>5.0199999999999996</v>
      </c>
      <c r="AB3427" s="49">
        <v>11.47</v>
      </c>
      <c r="AC3427" s="49">
        <v>0.24</v>
      </c>
      <c r="AD3427" s="49">
        <v>2.54</v>
      </c>
      <c r="AE3427" s="312"/>
      <c r="AF3427" s="465" t="s">
        <v>1747</v>
      </c>
      <c r="AG3427" s="343">
        <v>30</v>
      </c>
      <c r="AH3427" s="343">
        <v>15</v>
      </c>
      <c r="AI3427" s="343"/>
      <c r="AJ3427" s="343"/>
      <c r="AK3427" s="343"/>
      <c r="AL3427" s="343"/>
      <c r="AM3427" s="343"/>
      <c r="AN3427" s="343"/>
      <c r="AO3427" s="343"/>
      <c r="AP3427" s="343"/>
      <c r="AQ3427" s="343"/>
      <c r="AR3427" s="343"/>
      <c r="AS3427" s="343"/>
      <c r="AT3427" s="343"/>
      <c r="AU3427" s="343"/>
      <c r="AV3427" s="343"/>
      <c r="AW3427" s="343"/>
      <c r="AX3427" s="343"/>
      <c r="AY3427" s="343"/>
      <c r="AZ3427" s="343"/>
      <c r="BA3427" s="343"/>
      <c r="BB3427" s="343"/>
      <c r="BC3427" s="343"/>
      <c r="BD3427" s="343"/>
      <c r="BE3427" s="475"/>
      <c r="BF3427" s="475"/>
      <c r="BG3427" s="475"/>
      <c r="BH3427" s="475"/>
      <c r="BI3427" s="475"/>
      <c r="BJ3427" s="475"/>
      <c r="BK3427" s="475"/>
      <c r="BL3427" s="475"/>
      <c r="BM3427" s="475"/>
      <c r="BN3427" s="475"/>
      <c r="BO3427" s="475"/>
      <c r="BP3427" s="306"/>
      <c r="BQ3427" s="496"/>
      <c r="BR3427" s="496"/>
      <c r="BS3427" s="496"/>
      <c r="BT3427" s="496"/>
      <c r="BU3427" s="496"/>
      <c r="BV3427" s="496"/>
    </row>
    <row r="3428" spans="1:74" s="52" customFormat="1" ht="12.75">
      <c r="A3428" s="45">
        <v>2670.0804681784898</v>
      </c>
      <c r="B3428" s="46" t="s">
        <v>364</v>
      </c>
      <c r="C3428" s="47" t="s">
        <v>371</v>
      </c>
      <c r="D3428" s="48">
        <v>126.00123653502661</v>
      </c>
      <c r="E3428" s="49">
        <v>40.09648</v>
      </c>
      <c r="F3428" s="49">
        <v>6.7299999999999999E-2</v>
      </c>
      <c r="G3428" s="49">
        <v>11.906470000000001</v>
      </c>
      <c r="H3428" s="49">
        <v>0.38619999999999999</v>
      </c>
      <c r="I3428" s="49">
        <v>0.16189999999999999</v>
      </c>
      <c r="J3428" s="49">
        <v>46.972009999999997</v>
      </c>
      <c r="K3428" s="49">
        <v>0.20649999999999999</v>
      </c>
      <c r="L3428" s="49">
        <v>99.796860000000009</v>
      </c>
      <c r="M3428" s="47"/>
      <c r="N3428" s="50">
        <v>0.9961674548068381</v>
      </c>
      <c r="O3428" s="50">
        <v>1.3219547205654463E-3</v>
      </c>
      <c r="P3428" s="50">
        <v>0.24738030279457063</v>
      </c>
      <c r="Q3428" s="50">
        <v>7.7175999471431611E-3</v>
      </c>
      <c r="R3428" s="50">
        <v>3.4068945278308113E-3</v>
      </c>
      <c r="S3428" s="50">
        <v>1.7396977065583155</v>
      </c>
      <c r="T3428" s="50">
        <v>5.4967223967672188E-3</v>
      </c>
      <c r="U3428" s="50">
        <v>3.0011886357520305</v>
      </c>
      <c r="V3428" s="51">
        <v>87.550549015680929</v>
      </c>
      <c r="X3428" s="49">
        <v>0.25</v>
      </c>
      <c r="Y3428" s="49">
        <v>29.46</v>
      </c>
      <c r="Z3428" s="49">
        <v>0.66</v>
      </c>
      <c r="AA3428" s="49">
        <v>4.91</v>
      </c>
      <c r="AB3428" s="49">
        <v>12.98</v>
      </c>
      <c r="AC3428" s="49">
        <v>0.24</v>
      </c>
      <c r="AD3428" s="49">
        <v>2.6</v>
      </c>
      <c r="AE3428" s="312"/>
      <c r="AF3428" s="465" t="s">
        <v>1747</v>
      </c>
      <c r="AG3428" s="343">
        <v>30</v>
      </c>
      <c r="AH3428" s="343">
        <v>15</v>
      </c>
      <c r="AI3428" s="343"/>
      <c r="AJ3428" s="343"/>
      <c r="AK3428" s="343"/>
      <c r="AL3428" s="343"/>
      <c r="AM3428" s="343"/>
      <c r="AN3428" s="343"/>
      <c r="AO3428" s="343"/>
      <c r="AP3428" s="343"/>
      <c r="AQ3428" s="343"/>
      <c r="AR3428" s="343"/>
      <c r="AS3428" s="343"/>
      <c r="AT3428" s="343"/>
      <c r="AU3428" s="343"/>
      <c r="AV3428" s="343"/>
      <c r="AW3428" s="343"/>
      <c r="AX3428" s="343"/>
      <c r="AY3428" s="343"/>
      <c r="AZ3428" s="343"/>
      <c r="BA3428" s="343"/>
      <c r="BB3428" s="343"/>
      <c r="BC3428" s="343"/>
      <c r="BD3428" s="343"/>
      <c r="BE3428" s="475"/>
      <c r="BF3428" s="475"/>
      <c r="BG3428" s="475"/>
      <c r="BH3428" s="475"/>
      <c r="BI3428" s="475"/>
      <c r="BJ3428" s="475"/>
      <c r="BK3428" s="475"/>
      <c r="BL3428" s="475"/>
      <c r="BM3428" s="475"/>
      <c r="BN3428" s="475"/>
      <c r="BO3428" s="475"/>
      <c r="BP3428" s="306"/>
      <c r="BQ3428" s="496"/>
      <c r="BR3428" s="496"/>
      <c r="BS3428" s="496"/>
      <c r="BT3428" s="496"/>
      <c r="BU3428" s="496"/>
      <c r="BV3428" s="496"/>
    </row>
    <row r="3429" spans="1:74" s="52" customFormat="1" ht="12.75">
      <c r="A3429" s="45">
        <v>2670.0804681784898</v>
      </c>
      <c r="B3429" s="46" t="s">
        <v>364</v>
      </c>
      <c r="C3429" s="47" t="s">
        <v>371</v>
      </c>
      <c r="D3429" s="48">
        <v>133.00123653502661</v>
      </c>
      <c r="E3429" s="49">
        <v>40.045760000000001</v>
      </c>
      <c r="F3429" s="49">
        <v>9.9199999999999997E-2</v>
      </c>
      <c r="G3429" s="49">
        <v>11.99667</v>
      </c>
      <c r="H3429" s="49">
        <v>0.37780000000000002</v>
      </c>
      <c r="I3429" s="49">
        <v>0.14760000000000001</v>
      </c>
      <c r="J3429" s="49">
        <v>47.063360000000003</v>
      </c>
      <c r="K3429" s="49">
        <v>0.2087</v>
      </c>
      <c r="L3429" s="49">
        <v>99.939089999999993</v>
      </c>
      <c r="M3429" s="47"/>
      <c r="N3429" s="50">
        <v>0.99386211125407042</v>
      </c>
      <c r="O3429" s="50">
        <v>1.9465101891109867E-3</v>
      </c>
      <c r="P3429" s="50">
        <v>0.24899252009695147</v>
      </c>
      <c r="Q3429" s="50">
        <v>7.541807448570222E-3</v>
      </c>
      <c r="R3429" s="50">
        <v>3.1027136112350803E-3</v>
      </c>
      <c r="S3429" s="50">
        <v>1.7412497589890306</v>
      </c>
      <c r="T3429" s="50">
        <v>5.5494467787386035E-3</v>
      </c>
      <c r="U3429" s="50">
        <v>3.0022448683677077</v>
      </c>
      <c r="V3429" s="51">
        <v>87.48933621230772</v>
      </c>
      <c r="X3429" s="49">
        <v>0.25</v>
      </c>
      <c r="Y3429" s="49">
        <v>20.37</v>
      </c>
      <c r="Z3429" s="49">
        <v>0.66</v>
      </c>
      <c r="AA3429" s="49">
        <v>5.05</v>
      </c>
      <c r="AB3429" s="49">
        <v>14.22</v>
      </c>
      <c r="AC3429" s="49">
        <v>0.24</v>
      </c>
      <c r="AD3429" s="49">
        <v>2.57</v>
      </c>
      <c r="AE3429" s="312"/>
      <c r="AF3429" s="465" t="s">
        <v>1747</v>
      </c>
      <c r="AG3429" s="343">
        <v>30</v>
      </c>
      <c r="AH3429" s="343">
        <v>15</v>
      </c>
      <c r="AI3429" s="343"/>
      <c r="AJ3429" s="343"/>
      <c r="AK3429" s="343"/>
      <c r="AL3429" s="343"/>
      <c r="AM3429" s="343"/>
      <c r="AN3429" s="343"/>
      <c r="AO3429" s="343"/>
      <c r="AP3429" s="343"/>
      <c r="AQ3429" s="343"/>
      <c r="AR3429" s="343"/>
      <c r="AS3429" s="343"/>
      <c r="AT3429" s="343"/>
      <c r="AU3429" s="343"/>
      <c r="AV3429" s="343"/>
      <c r="AW3429" s="343"/>
      <c r="AX3429" s="343"/>
      <c r="AY3429" s="343"/>
      <c r="AZ3429" s="343"/>
      <c r="BA3429" s="343"/>
      <c r="BB3429" s="343"/>
      <c r="BC3429" s="343"/>
      <c r="BD3429" s="343"/>
      <c r="BE3429" s="475"/>
      <c r="BF3429" s="475"/>
      <c r="BG3429" s="475"/>
      <c r="BH3429" s="475"/>
      <c r="BI3429" s="475"/>
      <c r="BJ3429" s="475"/>
      <c r="BK3429" s="475"/>
      <c r="BL3429" s="475"/>
      <c r="BM3429" s="475"/>
      <c r="BN3429" s="475"/>
      <c r="BO3429" s="475"/>
      <c r="BP3429" s="306"/>
      <c r="BQ3429" s="496"/>
      <c r="BR3429" s="496"/>
      <c r="BS3429" s="496"/>
      <c r="BT3429" s="496"/>
      <c r="BU3429" s="496"/>
      <c r="BV3429" s="496"/>
    </row>
    <row r="3430" spans="1:74" s="52" customFormat="1" ht="12.75">
      <c r="A3430" s="45">
        <v>2670.0804681784898</v>
      </c>
      <c r="B3430" s="46" t="s">
        <v>364</v>
      </c>
      <c r="C3430" s="47" t="s">
        <v>371</v>
      </c>
      <c r="D3430" s="48">
        <v>140.00123653502661</v>
      </c>
      <c r="E3430" s="49">
        <v>40.289200000000001</v>
      </c>
      <c r="F3430" s="49">
        <v>8.09E-2</v>
      </c>
      <c r="G3430" s="49">
        <v>12.06682</v>
      </c>
      <c r="H3430" s="49">
        <v>0.3579</v>
      </c>
      <c r="I3430" s="49">
        <v>0.17</v>
      </c>
      <c r="J3430" s="49">
        <v>47.215600000000002</v>
      </c>
      <c r="K3430" s="49">
        <v>0.20880000000000001</v>
      </c>
      <c r="L3430" s="49">
        <v>100.38921999999999</v>
      </c>
      <c r="M3430" s="47"/>
      <c r="N3430" s="50">
        <v>0.9953820624789973</v>
      </c>
      <c r="O3430" s="50">
        <v>1.5802474671872825E-3</v>
      </c>
      <c r="P3430" s="50">
        <v>0.24931591055146324</v>
      </c>
      <c r="Q3430" s="50">
        <v>7.1122457922511689E-3</v>
      </c>
      <c r="R3430" s="50">
        <v>3.5574256067683807E-3</v>
      </c>
      <c r="S3430" s="50">
        <v>1.7389825526823042</v>
      </c>
      <c r="T3430" s="50">
        <v>5.5269980076573045E-3</v>
      </c>
      <c r="U3430" s="50">
        <v>3.0014574425866285</v>
      </c>
      <c r="V3430" s="51">
        <v>87.46084075597102</v>
      </c>
      <c r="X3430" s="49">
        <v>0.25</v>
      </c>
      <c r="Y3430" s="49">
        <v>24.39</v>
      </c>
      <c r="Z3430" s="49">
        <v>0.66</v>
      </c>
      <c r="AA3430" s="49">
        <v>5.3</v>
      </c>
      <c r="AB3430" s="49">
        <v>12.21</v>
      </c>
      <c r="AC3430" s="49">
        <v>0.24</v>
      </c>
      <c r="AD3430" s="49">
        <v>2.59</v>
      </c>
      <c r="AE3430" s="312"/>
      <c r="AF3430" s="465" t="s">
        <v>1747</v>
      </c>
      <c r="AG3430" s="343">
        <v>30</v>
      </c>
      <c r="AH3430" s="343">
        <v>15</v>
      </c>
      <c r="AI3430" s="343"/>
      <c r="AJ3430" s="343"/>
      <c r="AK3430" s="343"/>
      <c r="AL3430" s="343"/>
      <c r="AM3430" s="343"/>
      <c r="AN3430" s="343"/>
      <c r="AO3430" s="343"/>
      <c r="AP3430" s="343"/>
      <c r="AQ3430" s="343"/>
      <c r="AR3430" s="343"/>
      <c r="AS3430" s="343"/>
      <c r="AT3430" s="343"/>
      <c r="AU3430" s="343"/>
      <c r="AV3430" s="343"/>
      <c r="AW3430" s="343"/>
      <c r="AX3430" s="343"/>
      <c r="AY3430" s="343"/>
      <c r="AZ3430" s="343"/>
      <c r="BA3430" s="343"/>
      <c r="BB3430" s="343"/>
      <c r="BC3430" s="343"/>
      <c r="BD3430" s="343"/>
      <c r="BE3430" s="475"/>
      <c r="BF3430" s="475"/>
      <c r="BG3430" s="475"/>
      <c r="BH3430" s="475"/>
      <c r="BI3430" s="475"/>
      <c r="BJ3430" s="475"/>
      <c r="BK3430" s="475"/>
      <c r="BL3430" s="475"/>
      <c r="BM3430" s="475"/>
      <c r="BN3430" s="475"/>
      <c r="BO3430" s="475"/>
      <c r="BP3430" s="306"/>
      <c r="BQ3430" s="496"/>
      <c r="BR3430" s="496"/>
      <c r="BS3430" s="496"/>
      <c r="BT3430" s="496"/>
      <c r="BU3430" s="496"/>
      <c r="BV3430" s="496"/>
    </row>
    <row r="3431" spans="1:74" s="52" customFormat="1" ht="12.75">
      <c r="A3431" s="45">
        <v>2670.0804681784898</v>
      </c>
      <c r="B3431" s="46" t="s">
        <v>364</v>
      </c>
      <c r="C3431" s="47" t="s">
        <v>371</v>
      </c>
      <c r="D3431" s="48">
        <v>147.00123653502661</v>
      </c>
      <c r="E3431" s="49">
        <v>40.066049999999997</v>
      </c>
      <c r="F3431" s="49">
        <v>0.1032</v>
      </c>
      <c r="G3431" s="49">
        <v>12.026730000000001</v>
      </c>
      <c r="H3431" s="49">
        <v>0.38200000000000001</v>
      </c>
      <c r="I3431" s="49">
        <v>0.19650000000000001</v>
      </c>
      <c r="J3431" s="49">
        <v>47.367840000000001</v>
      </c>
      <c r="K3431" s="49">
        <v>0.20949999999999999</v>
      </c>
      <c r="L3431" s="49">
        <v>100.35182</v>
      </c>
      <c r="M3431" s="47"/>
      <c r="N3431" s="50">
        <v>0.99083219575154058</v>
      </c>
      <c r="O3431" s="50">
        <v>2.0178026759540566E-3</v>
      </c>
      <c r="P3431" s="50">
        <v>0.24872940815502756</v>
      </c>
      <c r="Q3431" s="50">
        <v>7.5985519426005821E-3</v>
      </c>
      <c r="R3431" s="50">
        <v>4.1159669157080766E-3</v>
      </c>
      <c r="S3431" s="50">
        <v>1.7462873497779601</v>
      </c>
      <c r="T3431" s="50">
        <v>5.5509236777605926E-3</v>
      </c>
      <c r="U3431" s="50">
        <v>3.0051321988965514</v>
      </c>
      <c r="V3431" s="51">
        <v>87.532465220355689</v>
      </c>
      <c r="X3431" s="49">
        <v>0.25</v>
      </c>
      <c r="Y3431" s="49">
        <v>19.98</v>
      </c>
      <c r="Z3431" s="49">
        <v>0.66</v>
      </c>
      <c r="AA3431" s="49">
        <v>5.05</v>
      </c>
      <c r="AB3431" s="49">
        <v>10.42</v>
      </c>
      <c r="AC3431" s="49">
        <v>0.24</v>
      </c>
      <c r="AD3431" s="49">
        <v>2.57</v>
      </c>
      <c r="AE3431" s="312"/>
      <c r="AF3431" s="465" t="s">
        <v>1747</v>
      </c>
      <c r="AG3431" s="343">
        <v>30</v>
      </c>
      <c r="AH3431" s="343">
        <v>15</v>
      </c>
      <c r="AI3431" s="343"/>
      <c r="AJ3431" s="343"/>
      <c r="AK3431" s="343"/>
      <c r="AL3431" s="343"/>
      <c r="AM3431" s="343"/>
      <c r="AN3431" s="343"/>
      <c r="AO3431" s="343"/>
      <c r="AP3431" s="343"/>
      <c r="AQ3431" s="343"/>
      <c r="AR3431" s="343"/>
      <c r="AS3431" s="343"/>
      <c r="AT3431" s="343"/>
      <c r="AU3431" s="343"/>
      <c r="AV3431" s="343"/>
      <c r="AW3431" s="343"/>
      <c r="AX3431" s="343"/>
      <c r="AY3431" s="343"/>
      <c r="AZ3431" s="343"/>
      <c r="BA3431" s="343"/>
      <c r="BB3431" s="343"/>
      <c r="BC3431" s="343"/>
      <c r="BD3431" s="343"/>
      <c r="BE3431" s="475"/>
      <c r="BF3431" s="475"/>
      <c r="BG3431" s="475"/>
      <c r="BH3431" s="475"/>
      <c r="BI3431" s="475"/>
      <c r="BJ3431" s="475"/>
      <c r="BK3431" s="475"/>
      <c r="BL3431" s="475"/>
      <c r="BM3431" s="475"/>
      <c r="BN3431" s="475"/>
      <c r="BO3431" s="475"/>
      <c r="BP3431" s="306"/>
      <c r="BQ3431" s="496"/>
      <c r="BR3431" s="496"/>
      <c r="BS3431" s="496"/>
      <c r="BT3431" s="496"/>
      <c r="BU3431" s="496"/>
      <c r="BV3431" s="496"/>
    </row>
    <row r="3432" spans="1:74" s="52" customFormat="1" ht="12.75">
      <c r="A3432" s="45">
        <v>2670.0804681784898</v>
      </c>
      <c r="B3432" s="46" t="s">
        <v>364</v>
      </c>
      <c r="C3432" s="47" t="s">
        <v>371</v>
      </c>
      <c r="D3432" s="48">
        <v>154.00123653502661</v>
      </c>
      <c r="E3432" s="49">
        <v>40.279060000000001</v>
      </c>
      <c r="F3432" s="49">
        <v>7.7799999999999994E-2</v>
      </c>
      <c r="G3432" s="49">
        <v>12.16704</v>
      </c>
      <c r="H3432" s="49">
        <v>0.37940000000000002</v>
      </c>
      <c r="I3432" s="49">
        <v>0.1522</v>
      </c>
      <c r="J3432" s="49">
        <v>47.398299999999999</v>
      </c>
      <c r="K3432" s="49">
        <v>0.20499999999999999</v>
      </c>
      <c r="L3432" s="49">
        <v>100.6588</v>
      </c>
      <c r="M3432" s="47"/>
      <c r="N3432" s="50">
        <v>0.99312763064976628</v>
      </c>
      <c r="O3432" s="50">
        <v>1.5166338686960119E-3</v>
      </c>
      <c r="P3432" s="50">
        <v>0.2508803621907289</v>
      </c>
      <c r="Q3432" s="50">
        <v>7.5243147990734427E-3</v>
      </c>
      <c r="R3432" s="50">
        <v>3.1785286460893564E-3</v>
      </c>
      <c r="S3432" s="50">
        <v>1.7421961478374164</v>
      </c>
      <c r="T3432" s="50">
        <v>5.415483621070658E-3</v>
      </c>
      <c r="U3432" s="50">
        <v>3.003839101612841</v>
      </c>
      <c r="V3432" s="51">
        <v>87.412406853002039</v>
      </c>
      <c r="X3432" s="49">
        <v>0.25</v>
      </c>
      <c r="Y3432" s="49">
        <v>25.24</v>
      </c>
      <c r="Z3432" s="49">
        <v>0.66</v>
      </c>
      <c r="AA3432" s="49">
        <v>5.05</v>
      </c>
      <c r="AB3432" s="49">
        <v>13.51</v>
      </c>
      <c r="AC3432" s="49">
        <v>0.24</v>
      </c>
      <c r="AD3432" s="49">
        <v>2.64</v>
      </c>
      <c r="AE3432" s="312"/>
      <c r="AF3432" s="465" t="s">
        <v>1747</v>
      </c>
      <c r="AG3432" s="343">
        <v>30</v>
      </c>
      <c r="AH3432" s="343">
        <v>15</v>
      </c>
      <c r="AI3432" s="343"/>
      <c r="AJ3432" s="343"/>
      <c r="AK3432" s="343"/>
      <c r="AL3432" s="343"/>
      <c r="AM3432" s="343"/>
      <c r="AN3432" s="343"/>
      <c r="AO3432" s="343"/>
      <c r="AP3432" s="343"/>
      <c r="AQ3432" s="343"/>
      <c r="AR3432" s="343"/>
      <c r="AS3432" s="343"/>
      <c r="AT3432" s="343"/>
      <c r="AU3432" s="343"/>
      <c r="AV3432" s="343"/>
      <c r="AW3432" s="343"/>
      <c r="AX3432" s="343"/>
      <c r="AY3432" s="343"/>
      <c r="AZ3432" s="343"/>
      <c r="BA3432" s="343"/>
      <c r="BB3432" s="343"/>
      <c r="BC3432" s="343"/>
      <c r="BD3432" s="343"/>
      <c r="BE3432" s="475"/>
      <c r="BF3432" s="475"/>
      <c r="BG3432" s="475"/>
      <c r="BH3432" s="475"/>
      <c r="BI3432" s="475"/>
      <c r="BJ3432" s="475"/>
      <c r="BK3432" s="475"/>
      <c r="BL3432" s="475"/>
      <c r="BM3432" s="475"/>
      <c r="BN3432" s="475"/>
      <c r="BO3432" s="475"/>
      <c r="BP3432" s="306"/>
      <c r="BQ3432" s="496"/>
      <c r="BR3432" s="496"/>
      <c r="BS3432" s="496"/>
      <c r="BT3432" s="496"/>
      <c r="BU3432" s="496"/>
      <c r="BV3432" s="496"/>
    </row>
    <row r="3433" spans="1:74" s="52" customFormat="1" ht="12.75">
      <c r="A3433" s="45">
        <v>2670.0804681784898</v>
      </c>
      <c r="B3433" s="46" t="s">
        <v>364</v>
      </c>
      <c r="C3433" s="47" t="s">
        <v>371</v>
      </c>
      <c r="D3433" s="48">
        <v>161.00123653502661</v>
      </c>
      <c r="E3433" s="49">
        <v>40.106619999999999</v>
      </c>
      <c r="F3433" s="49">
        <v>9.5399999999999999E-2</v>
      </c>
      <c r="G3433" s="49">
        <v>12.086869999999999</v>
      </c>
      <c r="H3433" s="49">
        <v>0.36570000000000003</v>
      </c>
      <c r="I3433" s="49">
        <v>0.15390000000000001</v>
      </c>
      <c r="J3433" s="49">
        <v>47.306950000000001</v>
      </c>
      <c r="K3433" s="49">
        <v>0.20810000000000001</v>
      </c>
      <c r="L3433" s="49">
        <v>100.32353999999999</v>
      </c>
      <c r="M3433" s="47"/>
      <c r="N3433" s="50">
        <v>0.99201048166522221</v>
      </c>
      <c r="O3433" s="50">
        <v>1.8656234308938406E-3</v>
      </c>
      <c r="P3433" s="50">
        <v>0.25001728967350123</v>
      </c>
      <c r="Q3433" s="50">
        <v>7.2756039571977181E-3</v>
      </c>
      <c r="R3433" s="50">
        <v>3.2242191776240565E-3</v>
      </c>
      <c r="S3433" s="50">
        <v>1.7443502515555238</v>
      </c>
      <c r="T3433" s="50">
        <v>5.5148020130263891E-3</v>
      </c>
      <c r="U3433" s="50">
        <v>3.0042582714729895</v>
      </c>
      <c r="V3433" s="51">
        <v>87.463830788209236</v>
      </c>
      <c r="X3433" s="49">
        <v>0.25</v>
      </c>
      <c r="Y3433" s="49">
        <v>21.2</v>
      </c>
      <c r="Z3433" s="49">
        <v>0.66</v>
      </c>
      <c r="AA3433" s="49">
        <v>5.2</v>
      </c>
      <c r="AB3433" s="49">
        <v>13.75</v>
      </c>
      <c r="AC3433" s="49">
        <v>0.24</v>
      </c>
      <c r="AD3433" s="49">
        <v>2.59</v>
      </c>
      <c r="AE3433" s="312"/>
      <c r="AF3433" s="465" t="s">
        <v>1747</v>
      </c>
      <c r="AG3433" s="343">
        <v>30</v>
      </c>
      <c r="AH3433" s="343">
        <v>15</v>
      </c>
      <c r="AI3433" s="343"/>
      <c r="AJ3433" s="343"/>
      <c r="AK3433" s="343"/>
      <c r="AL3433" s="343"/>
      <c r="AM3433" s="343"/>
      <c r="AN3433" s="343"/>
      <c r="AO3433" s="343"/>
      <c r="AP3433" s="343"/>
      <c r="AQ3433" s="343"/>
      <c r="AR3433" s="343"/>
      <c r="AS3433" s="343"/>
      <c r="AT3433" s="343"/>
      <c r="AU3433" s="343"/>
      <c r="AV3433" s="343"/>
      <c r="AW3433" s="343"/>
      <c r="AX3433" s="343"/>
      <c r="AY3433" s="343"/>
      <c r="AZ3433" s="343"/>
      <c r="BA3433" s="343"/>
      <c r="BB3433" s="343"/>
      <c r="BC3433" s="343"/>
      <c r="BD3433" s="343"/>
      <c r="BE3433" s="475"/>
      <c r="BF3433" s="475"/>
      <c r="BG3433" s="475"/>
      <c r="BH3433" s="475"/>
      <c r="BI3433" s="475"/>
      <c r="BJ3433" s="475"/>
      <c r="BK3433" s="475"/>
      <c r="BL3433" s="475"/>
      <c r="BM3433" s="475"/>
      <c r="BN3433" s="475"/>
      <c r="BO3433" s="475"/>
      <c r="BP3433" s="306"/>
      <c r="BQ3433" s="496"/>
      <c r="BR3433" s="496"/>
      <c r="BS3433" s="496"/>
      <c r="BT3433" s="496"/>
      <c r="BU3433" s="496"/>
      <c r="BV3433" s="496"/>
    </row>
    <row r="3434" spans="1:74" s="52" customFormat="1" ht="12.75">
      <c r="A3434" s="45">
        <v>2670.0804681784898</v>
      </c>
      <c r="B3434" s="46" t="s">
        <v>364</v>
      </c>
      <c r="C3434" s="47" t="s">
        <v>371</v>
      </c>
      <c r="D3434" s="48">
        <v>168.00123653502661</v>
      </c>
      <c r="E3434" s="49">
        <v>40.18777</v>
      </c>
      <c r="F3434" s="49">
        <v>0.1022</v>
      </c>
      <c r="G3434" s="49">
        <v>12.026730000000001</v>
      </c>
      <c r="H3434" s="49">
        <v>0.39929999999999999</v>
      </c>
      <c r="I3434" s="49">
        <v>0.1704</v>
      </c>
      <c r="J3434" s="49">
        <v>47.174999999999997</v>
      </c>
      <c r="K3434" s="49">
        <v>0.20880000000000001</v>
      </c>
      <c r="L3434" s="49">
        <v>100.27019999999999</v>
      </c>
      <c r="M3434" s="47"/>
      <c r="N3434" s="50">
        <v>0.99418255132410183</v>
      </c>
      <c r="O3434" s="50">
        <v>1.9989343887681509E-3</v>
      </c>
      <c r="P3434" s="50">
        <v>0.24881455610305236</v>
      </c>
      <c r="Q3434" s="50">
        <v>7.9453938736766538E-3</v>
      </c>
      <c r="R3434" s="50">
        <v>3.5704878392967447E-3</v>
      </c>
      <c r="S3434" s="50">
        <v>1.7397733860231852</v>
      </c>
      <c r="T3434" s="50">
        <v>5.5342703462815616E-3</v>
      </c>
      <c r="U3434" s="50">
        <v>3.0018195798983629</v>
      </c>
      <c r="V3434" s="51">
        <v>87.487877662729119</v>
      </c>
      <c r="X3434" s="49">
        <v>0.25</v>
      </c>
      <c r="Y3434" s="49">
        <v>19.399999999999999</v>
      </c>
      <c r="Z3434" s="49">
        <v>0.66</v>
      </c>
      <c r="AA3434" s="49">
        <v>4.7699999999999996</v>
      </c>
      <c r="AB3434" s="49">
        <v>12.28</v>
      </c>
      <c r="AC3434" s="49">
        <v>0.24</v>
      </c>
      <c r="AD3434" s="49">
        <v>2.6</v>
      </c>
      <c r="AE3434" s="312"/>
      <c r="AF3434" s="465" t="s">
        <v>1747</v>
      </c>
      <c r="AG3434" s="343">
        <v>30</v>
      </c>
      <c r="AH3434" s="343">
        <v>15</v>
      </c>
      <c r="AI3434" s="343"/>
      <c r="AJ3434" s="343"/>
      <c r="AK3434" s="343"/>
      <c r="AL3434" s="343"/>
      <c r="AM3434" s="343"/>
      <c r="AN3434" s="343"/>
      <c r="AO3434" s="343"/>
      <c r="AP3434" s="343"/>
      <c r="AQ3434" s="343"/>
      <c r="AR3434" s="343"/>
      <c r="AS3434" s="343"/>
      <c r="AT3434" s="343"/>
      <c r="AU3434" s="343"/>
      <c r="AV3434" s="343"/>
      <c r="AW3434" s="343"/>
      <c r="AX3434" s="343"/>
      <c r="AY3434" s="343"/>
      <c r="AZ3434" s="343"/>
      <c r="BA3434" s="343"/>
      <c r="BB3434" s="343"/>
      <c r="BC3434" s="343"/>
      <c r="BD3434" s="343"/>
      <c r="BE3434" s="475"/>
      <c r="BF3434" s="475"/>
      <c r="BG3434" s="475"/>
      <c r="BH3434" s="475"/>
      <c r="BI3434" s="475"/>
      <c r="BJ3434" s="475"/>
      <c r="BK3434" s="475"/>
      <c r="BL3434" s="475"/>
      <c r="BM3434" s="475"/>
      <c r="BN3434" s="475"/>
      <c r="BO3434" s="475"/>
      <c r="BP3434" s="306"/>
      <c r="BQ3434" s="496"/>
      <c r="BR3434" s="496"/>
      <c r="BS3434" s="496"/>
      <c r="BT3434" s="496"/>
      <c r="BU3434" s="496"/>
      <c r="BV3434" s="496"/>
    </row>
    <row r="3435" spans="1:74" s="52" customFormat="1" ht="12.75">
      <c r="A3435" s="45">
        <v>2670.0804681784898</v>
      </c>
      <c r="B3435" s="46" t="s">
        <v>364</v>
      </c>
      <c r="C3435" s="47" t="s">
        <v>371</v>
      </c>
      <c r="D3435" s="48">
        <v>175.00123653502661</v>
      </c>
      <c r="E3435" s="49">
        <v>40.461640000000003</v>
      </c>
      <c r="F3435" s="49">
        <v>6.3E-2</v>
      </c>
      <c r="G3435" s="49">
        <v>12.076840000000001</v>
      </c>
      <c r="H3435" s="49">
        <v>0.3513</v>
      </c>
      <c r="I3435" s="49">
        <v>0.17860000000000001</v>
      </c>
      <c r="J3435" s="49">
        <v>47.377989999999997</v>
      </c>
      <c r="K3435" s="49">
        <v>0.21410000000000001</v>
      </c>
      <c r="L3435" s="49">
        <v>100.72347000000002</v>
      </c>
      <c r="M3435" s="47"/>
      <c r="N3435" s="50">
        <v>0.99619335696847666</v>
      </c>
      <c r="O3435" s="50">
        <v>1.2263547686393614E-3</v>
      </c>
      <c r="P3435" s="50">
        <v>0.2486620251131427</v>
      </c>
      <c r="Q3435" s="50">
        <v>6.9570031791421046E-3</v>
      </c>
      <c r="R3435" s="50">
        <v>3.7244946383737602E-3</v>
      </c>
      <c r="S3435" s="50">
        <v>1.7389429616988594</v>
      </c>
      <c r="T3435" s="50">
        <v>5.6477371276100544E-3</v>
      </c>
      <c r="U3435" s="50">
        <v>3.0013539334942445</v>
      </c>
      <c r="V3435" s="51">
        <v>87.489363995208052</v>
      </c>
      <c r="X3435" s="49">
        <v>0.25</v>
      </c>
      <c r="Y3435" s="49">
        <v>31.99</v>
      </c>
      <c r="Z3435" s="49">
        <v>0.66</v>
      </c>
      <c r="AA3435" s="49">
        <v>5.47</v>
      </c>
      <c r="AB3435" s="49">
        <v>11.61</v>
      </c>
      <c r="AC3435" s="49">
        <v>0.24</v>
      </c>
      <c r="AD3435" s="49">
        <v>2.5299999999999998</v>
      </c>
      <c r="AE3435" s="312"/>
      <c r="AF3435" s="465" t="s">
        <v>1747</v>
      </c>
      <c r="AG3435" s="343">
        <v>30</v>
      </c>
      <c r="AH3435" s="343">
        <v>15</v>
      </c>
      <c r="AI3435" s="343"/>
      <c r="AJ3435" s="343"/>
      <c r="AK3435" s="343"/>
      <c r="AL3435" s="343"/>
      <c r="AM3435" s="343"/>
      <c r="AN3435" s="343"/>
      <c r="AO3435" s="343"/>
      <c r="AP3435" s="343"/>
      <c r="AQ3435" s="343"/>
      <c r="AR3435" s="343"/>
      <c r="AS3435" s="343"/>
      <c r="AT3435" s="343"/>
      <c r="AU3435" s="343"/>
      <c r="AV3435" s="343"/>
      <c r="AW3435" s="343"/>
      <c r="AX3435" s="343"/>
      <c r="AY3435" s="343"/>
      <c r="AZ3435" s="343"/>
      <c r="BA3435" s="343"/>
      <c r="BB3435" s="343"/>
      <c r="BC3435" s="343"/>
      <c r="BD3435" s="343"/>
      <c r="BE3435" s="475"/>
      <c r="BF3435" s="475"/>
      <c r="BG3435" s="475"/>
      <c r="BH3435" s="475"/>
      <c r="BI3435" s="475"/>
      <c r="BJ3435" s="475"/>
      <c r="BK3435" s="475"/>
      <c r="BL3435" s="475"/>
      <c r="BM3435" s="475"/>
      <c r="BN3435" s="475"/>
      <c r="BO3435" s="475"/>
      <c r="BP3435" s="306"/>
      <c r="BQ3435" s="496"/>
      <c r="BR3435" s="496"/>
      <c r="BS3435" s="496"/>
      <c r="BT3435" s="496"/>
      <c r="BU3435" s="496"/>
      <c r="BV3435" s="496"/>
    </row>
    <row r="3436" spans="1:74" s="52" customFormat="1" ht="12.75">
      <c r="A3436" s="45">
        <v>2670.0804681784898</v>
      </c>
      <c r="B3436" s="46" t="s">
        <v>364</v>
      </c>
      <c r="C3436" s="47" t="s">
        <v>371</v>
      </c>
      <c r="D3436" s="48">
        <v>182.00123653502661</v>
      </c>
      <c r="E3436" s="49">
        <v>40.258769999999998</v>
      </c>
      <c r="F3436" s="49">
        <v>8.6099999999999996E-2</v>
      </c>
      <c r="G3436" s="49">
        <v>12.09689</v>
      </c>
      <c r="H3436" s="49">
        <v>0.35639999999999999</v>
      </c>
      <c r="I3436" s="49">
        <v>0.17130000000000001</v>
      </c>
      <c r="J3436" s="49">
        <v>47.225749999999998</v>
      </c>
      <c r="K3436" s="49">
        <v>0.21240000000000001</v>
      </c>
      <c r="L3436" s="49">
        <v>100.40761000000001</v>
      </c>
      <c r="M3436" s="47"/>
      <c r="N3436" s="50">
        <v>0.99465788223934115</v>
      </c>
      <c r="O3436" s="50">
        <v>1.6818675565769773E-3</v>
      </c>
      <c r="P3436" s="50">
        <v>0.24994413597166182</v>
      </c>
      <c r="Q3436" s="50">
        <v>7.0826342345184212E-3</v>
      </c>
      <c r="R3436" s="50">
        <v>3.5847289957334797E-3</v>
      </c>
      <c r="S3436" s="50">
        <v>1.739404686440436</v>
      </c>
      <c r="T3436" s="50">
        <v>5.6224472092366896E-3</v>
      </c>
      <c r="U3436" s="50">
        <v>3.0019783826475046</v>
      </c>
      <c r="V3436" s="51">
        <v>87.435881874723052</v>
      </c>
      <c r="X3436" s="49">
        <v>0.25</v>
      </c>
      <c r="Y3436" s="49">
        <v>23.1</v>
      </c>
      <c r="Z3436" s="49">
        <v>0.66</v>
      </c>
      <c r="AA3436" s="49">
        <v>5.4</v>
      </c>
      <c r="AB3436" s="49">
        <v>12.26</v>
      </c>
      <c r="AC3436" s="49">
        <v>0.24</v>
      </c>
      <c r="AD3436" s="49">
        <v>2.5499999999999998</v>
      </c>
      <c r="AE3436" s="312"/>
      <c r="AF3436" s="465" t="s">
        <v>1747</v>
      </c>
      <c r="AG3436" s="343">
        <v>30</v>
      </c>
      <c r="AH3436" s="343">
        <v>15</v>
      </c>
      <c r="AI3436" s="343"/>
      <c r="AJ3436" s="343"/>
      <c r="AK3436" s="343"/>
      <c r="AL3436" s="343"/>
      <c r="AM3436" s="343"/>
      <c r="AN3436" s="343"/>
      <c r="AO3436" s="343"/>
      <c r="AP3436" s="343"/>
      <c r="AQ3436" s="343"/>
      <c r="AR3436" s="343"/>
      <c r="AS3436" s="343"/>
      <c r="AT3436" s="343"/>
      <c r="AU3436" s="343"/>
      <c r="AV3436" s="343"/>
      <c r="AW3436" s="343"/>
      <c r="AX3436" s="343"/>
      <c r="AY3436" s="343"/>
      <c r="AZ3436" s="343"/>
      <c r="BA3436" s="343"/>
      <c r="BB3436" s="343"/>
      <c r="BC3436" s="343"/>
      <c r="BD3436" s="343"/>
      <c r="BE3436" s="475"/>
      <c r="BF3436" s="475"/>
      <c r="BG3436" s="475"/>
      <c r="BH3436" s="475"/>
      <c r="BI3436" s="475"/>
      <c r="BJ3436" s="475"/>
      <c r="BK3436" s="475"/>
      <c r="BL3436" s="475"/>
      <c r="BM3436" s="475"/>
      <c r="BN3436" s="475"/>
      <c r="BO3436" s="475"/>
      <c r="BP3436" s="306"/>
      <c r="BQ3436" s="496"/>
      <c r="BR3436" s="496"/>
      <c r="BS3436" s="496"/>
      <c r="BT3436" s="496"/>
      <c r="BU3436" s="496"/>
      <c r="BV3436" s="496"/>
    </row>
    <row r="3437" spans="1:74" s="52" customFormat="1" ht="12.75">
      <c r="A3437" s="45">
        <v>2670.0804681784898</v>
      </c>
      <c r="B3437" s="46" t="s">
        <v>364</v>
      </c>
      <c r="C3437" s="47" t="s">
        <v>371</v>
      </c>
      <c r="D3437" s="48">
        <v>189.00123653502661</v>
      </c>
      <c r="E3437" s="49">
        <v>40.502209999999998</v>
      </c>
      <c r="F3437" s="49">
        <v>8.3299999999999999E-2</v>
      </c>
      <c r="G3437" s="49">
        <v>12.006690000000001</v>
      </c>
      <c r="H3437" s="49">
        <v>0.37990000000000002</v>
      </c>
      <c r="I3437" s="49">
        <v>0.1699</v>
      </c>
      <c r="J3437" s="49">
        <v>47.408439999999999</v>
      </c>
      <c r="K3437" s="49">
        <v>0.22289999999999999</v>
      </c>
      <c r="L3437" s="49">
        <v>100.77333999999999</v>
      </c>
      <c r="M3437" s="47"/>
      <c r="N3437" s="50">
        <v>0.99632702649832261</v>
      </c>
      <c r="O3437" s="50">
        <v>1.620106657153E-3</v>
      </c>
      <c r="P3437" s="50">
        <v>0.24700314435169815</v>
      </c>
      <c r="Q3437" s="50">
        <v>7.5168585178376005E-3</v>
      </c>
      <c r="R3437" s="50">
        <v>3.5399922251977286E-3</v>
      </c>
      <c r="S3437" s="50">
        <v>1.7385508614285654</v>
      </c>
      <c r="T3437" s="50">
        <v>5.8747705085970253E-3</v>
      </c>
      <c r="U3437" s="50">
        <v>3.0004327601873713</v>
      </c>
      <c r="V3437" s="51">
        <v>87.559988616142761</v>
      </c>
      <c r="X3437" s="49">
        <v>0.25</v>
      </c>
      <c r="Y3437" s="49">
        <v>24.47</v>
      </c>
      <c r="Z3437" s="49">
        <v>0.66</v>
      </c>
      <c r="AA3437" s="49">
        <v>5.08</v>
      </c>
      <c r="AB3437" s="49">
        <v>12.65</v>
      </c>
      <c r="AC3437" s="49">
        <v>0.24</v>
      </c>
      <c r="AD3437" s="49">
        <v>2.44</v>
      </c>
      <c r="AE3437" s="312"/>
      <c r="AF3437" s="465" t="s">
        <v>1747</v>
      </c>
      <c r="AG3437" s="343">
        <v>30</v>
      </c>
      <c r="AH3437" s="343">
        <v>15</v>
      </c>
      <c r="AI3437" s="343"/>
      <c r="AJ3437" s="343"/>
      <c r="AK3437" s="343"/>
      <c r="AL3437" s="343"/>
      <c r="AM3437" s="343"/>
      <c r="AN3437" s="343"/>
      <c r="AO3437" s="343"/>
      <c r="AP3437" s="343"/>
      <c r="AQ3437" s="343"/>
      <c r="AR3437" s="343"/>
      <c r="AS3437" s="343"/>
      <c r="AT3437" s="343"/>
      <c r="AU3437" s="343"/>
      <c r="AV3437" s="343"/>
      <c r="AW3437" s="343"/>
      <c r="AX3437" s="343"/>
      <c r="AY3437" s="343"/>
      <c r="AZ3437" s="343"/>
      <c r="BA3437" s="343"/>
      <c r="BB3437" s="343"/>
      <c r="BC3437" s="343"/>
      <c r="BD3437" s="343"/>
      <c r="BE3437" s="475"/>
      <c r="BF3437" s="475"/>
      <c r="BG3437" s="475"/>
      <c r="BH3437" s="475"/>
      <c r="BI3437" s="475"/>
      <c r="BJ3437" s="475"/>
      <c r="BK3437" s="475"/>
      <c r="BL3437" s="475"/>
      <c r="BM3437" s="475"/>
      <c r="BN3437" s="475"/>
      <c r="BO3437" s="475"/>
      <c r="BP3437" s="306"/>
      <c r="BQ3437" s="496"/>
      <c r="BR3437" s="496"/>
      <c r="BS3437" s="496"/>
      <c r="BT3437" s="496"/>
      <c r="BU3437" s="496"/>
      <c r="BV3437" s="496"/>
    </row>
    <row r="3438" spans="1:74" s="52" customFormat="1" ht="12.75">
      <c r="A3438" s="45">
        <v>2670.0804681784898</v>
      </c>
      <c r="B3438" s="46" t="s">
        <v>364</v>
      </c>
      <c r="C3438" s="47" t="s">
        <v>371</v>
      </c>
      <c r="D3438" s="48">
        <v>196.00123653502661</v>
      </c>
      <c r="E3438" s="49">
        <v>40.279060000000001</v>
      </c>
      <c r="F3438" s="49">
        <v>7.0400000000000004E-2</v>
      </c>
      <c r="G3438" s="49">
        <v>11.91649</v>
      </c>
      <c r="H3438" s="49">
        <v>0.36570000000000003</v>
      </c>
      <c r="I3438" s="49">
        <v>0.152</v>
      </c>
      <c r="J3438" s="49">
        <v>47.296799999999998</v>
      </c>
      <c r="K3438" s="49">
        <v>0.2102</v>
      </c>
      <c r="L3438" s="49">
        <v>100.29065</v>
      </c>
      <c r="M3438" s="47"/>
      <c r="N3438" s="50">
        <v>0.99548402102197486</v>
      </c>
      <c r="O3438" s="50">
        <v>1.3756344419443818E-3</v>
      </c>
      <c r="P3438" s="50">
        <v>0.24629710858812023</v>
      </c>
      <c r="Q3438" s="50">
        <v>7.2698227015132403E-3</v>
      </c>
      <c r="R3438" s="50">
        <v>3.1818836406227406E-3</v>
      </c>
      <c r="S3438" s="50">
        <v>1.7425902124818486</v>
      </c>
      <c r="T3438" s="50">
        <v>5.5660272181119767E-3</v>
      </c>
      <c r="U3438" s="50">
        <v>3.001764710094136</v>
      </c>
      <c r="V3438" s="51">
        <v>87.61633673366579</v>
      </c>
      <c r="X3438" s="49">
        <v>0.25</v>
      </c>
      <c r="Y3438" s="49">
        <v>28.03</v>
      </c>
      <c r="Z3438" s="49">
        <v>0.66</v>
      </c>
      <c r="AA3438" s="49">
        <v>5.3</v>
      </c>
      <c r="AB3438" s="49">
        <v>13.42</v>
      </c>
      <c r="AC3438" s="49">
        <v>0.24</v>
      </c>
      <c r="AD3438" s="49">
        <v>2.56</v>
      </c>
      <c r="AE3438" s="312"/>
      <c r="AF3438" s="465" t="s">
        <v>1747</v>
      </c>
      <c r="AG3438" s="343">
        <v>30</v>
      </c>
      <c r="AH3438" s="343">
        <v>15</v>
      </c>
      <c r="AI3438" s="343"/>
      <c r="AJ3438" s="343"/>
      <c r="AK3438" s="343"/>
      <c r="AL3438" s="343"/>
      <c r="AM3438" s="343"/>
      <c r="AN3438" s="343"/>
      <c r="AO3438" s="343"/>
      <c r="AP3438" s="343"/>
      <c r="AQ3438" s="343"/>
      <c r="AR3438" s="343"/>
      <c r="AS3438" s="343"/>
      <c r="AT3438" s="343"/>
      <c r="AU3438" s="343"/>
      <c r="AV3438" s="343"/>
      <c r="AW3438" s="343"/>
      <c r="AX3438" s="343"/>
      <c r="AY3438" s="343"/>
      <c r="AZ3438" s="343"/>
      <c r="BA3438" s="343"/>
      <c r="BB3438" s="343"/>
      <c r="BC3438" s="343"/>
      <c r="BD3438" s="343"/>
      <c r="BE3438" s="475"/>
      <c r="BF3438" s="475"/>
      <c r="BG3438" s="475"/>
      <c r="BH3438" s="475"/>
      <c r="BI3438" s="475"/>
      <c r="BJ3438" s="475"/>
      <c r="BK3438" s="475"/>
      <c r="BL3438" s="475"/>
      <c r="BM3438" s="475"/>
      <c r="BN3438" s="475"/>
      <c r="BO3438" s="475"/>
      <c r="BP3438" s="306"/>
      <c r="BQ3438" s="496"/>
      <c r="BR3438" s="496"/>
      <c r="BS3438" s="496"/>
      <c r="BT3438" s="496"/>
      <c r="BU3438" s="496"/>
      <c r="BV3438" s="496"/>
    </row>
    <row r="3439" spans="1:74" s="52" customFormat="1" ht="12.75">
      <c r="A3439" s="45">
        <v>2670.0804681784898</v>
      </c>
      <c r="B3439" s="46" t="s">
        <v>364</v>
      </c>
      <c r="C3439" s="47" t="s">
        <v>371</v>
      </c>
      <c r="D3439" s="48">
        <v>203.00123653502661</v>
      </c>
      <c r="E3439" s="49">
        <v>40.339919999999999</v>
      </c>
      <c r="F3439" s="49">
        <v>7.8299999999999995E-2</v>
      </c>
      <c r="G3439" s="49">
        <v>12.03675</v>
      </c>
      <c r="H3439" s="49">
        <v>0.371</v>
      </c>
      <c r="I3439" s="49">
        <v>0.18279999999999999</v>
      </c>
      <c r="J3439" s="49">
        <v>47.195300000000003</v>
      </c>
      <c r="K3439" s="49">
        <v>0.21920000000000001</v>
      </c>
      <c r="L3439" s="49">
        <v>100.42327</v>
      </c>
      <c r="M3439" s="47"/>
      <c r="N3439" s="50">
        <v>0.99618976775516499</v>
      </c>
      <c r="O3439" s="50">
        <v>1.5287772846623599E-3</v>
      </c>
      <c r="P3439" s="50">
        <v>0.24858348853338277</v>
      </c>
      <c r="Q3439" s="50">
        <v>7.3692764010865833E-3</v>
      </c>
      <c r="R3439" s="50">
        <v>3.8235693765676631E-3</v>
      </c>
      <c r="S3439" s="50">
        <v>1.737458102173266</v>
      </c>
      <c r="T3439" s="50">
        <v>5.7996961513807292E-3</v>
      </c>
      <c r="U3439" s="50">
        <v>3.0007526776755111</v>
      </c>
      <c r="V3439" s="51">
        <v>87.483470150041782</v>
      </c>
      <c r="X3439" s="49">
        <v>0.25</v>
      </c>
      <c r="Y3439" s="49">
        <v>25.99</v>
      </c>
      <c r="Z3439" s="49">
        <v>0.66</v>
      </c>
      <c r="AA3439" s="49">
        <v>5.19</v>
      </c>
      <c r="AB3439" s="49">
        <v>11.56</v>
      </c>
      <c r="AC3439" s="49">
        <v>0.24</v>
      </c>
      <c r="AD3439" s="49">
        <v>2.48</v>
      </c>
      <c r="AE3439" s="312"/>
      <c r="AF3439" s="465" t="s">
        <v>1747</v>
      </c>
      <c r="AG3439" s="343">
        <v>30</v>
      </c>
      <c r="AH3439" s="343">
        <v>15</v>
      </c>
      <c r="AI3439" s="343"/>
      <c r="AJ3439" s="343"/>
      <c r="AK3439" s="343"/>
      <c r="AL3439" s="343"/>
      <c r="AM3439" s="343"/>
      <c r="AN3439" s="343"/>
      <c r="AO3439" s="343"/>
      <c r="AP3439" s="343"/>
      <c r="AQ3439" s="343"/>
      <c r="AR3439" s="343"/>
      <c r="AS3439" s="343"/>
      <c r="AT3439" s="343"/>
      <c r="AU3439" s="343"/>
      <c r="AV3439" s="343"/>
      <c r="AW3439" s="343"/>
      <c r="AX3439" s="343"/>
      <c r="AY3439" s="343"/>
      <c r="AZ3439" s="343"/>
      <c r="BA3439" s="343"/>
      <c r="BB3439" s="343"/>
      <c r="BC3439" s="343"/>
      <c r="BD3439" s="343"/>
      <c r="BE3439" s="475"/>
      <c r="BF3439" s="475"/>
      <c r="BG3439" s="475"/>
      <c r="BH3439" s="475"/>
      <c r="BI3439" s="475"/>
      <c r="BJ3439" s="475"/>
      <c r="BK3439" s="475"/>
      <c r="BL3439" s="475"/>
      <c r="BM3439" s="475"/>
      <c r="BN3439" s="475"/>
      <c r="BO3439" s="475"/>
      <c r="BP3439" s="306"/>
      <c r="BQ3439" s="496"/>
      <c r="BR3439" s="496"/>
      <c r="BS3439" s="496"/>
      <c r="BT3439" s="496"/>
      <c r="BU3439" s="496"/>
      <c r="BV3439" s="496"/>
    </row>
    <row r="3440" spans="1:74" s="52" customFormat="1" ht="12.75">
      <c r="A3440" s="45">
        <v>2670.0804681784898</v>
      </c>
      <c r="B3440" s="46" t="s">
        <v>364</v>
      </c>
      <c r="C3440" s="47" t="s">
        <v>371</v>
      </c>
      <c r="D3440" s="48">
        <v>210.00123653502661</v>
      </c>
      <c r="E3440" s="49">
        <v>40.299340000000001</v>
      </c>
      <c r="F3440" s="49">
        <v>7.8899999999999998E-2</v>
      </c>
      <c r="G3440" s="49">
        <v>12.106909999999999</v>
      </c>
      <c r="H3440" s="49">
        <v>0.379</v>
      </c>
      <c r="I3440" s="49">
        <v>0.1673</v>
      </c>
      <c r="J3440" s="49">
        <v>47.276499999999999</v>
      </c>
      <c r="K3440" s="49">
        <v>0.2165</v>
      </c>
      <c r="L3440" s="49">
        <v>100.52444999999999</v>
      </c>
      <c r="M3440" s="47"/>
      <c r="N3440" s="50">
        <v>0.99463253759851722</v>
      </c>
      <c r="O3440" s="50">
        <v>1.5396327728986919E-3</v>
      </c>
      <c r="P3440" s="50">
        <v>0.24989296884810416</v>
      </c>
      <c r="Q3440" s="50">
        <v>7.5239834409759811E-3</v>
      </c>
      <c r="R3440" s="50">
        <v>3.4974088841661206E-3</v>
      </c>
      <c r="S3440" s="50">
        <v>1.739476602222096</v>
      </c>
      <c r="T3440" s="50">
        <v>5.7250630889274998E-3</v>
      </c>
      <c r="U3440" s="50">
        <v>3.0022881968556856</v>
      </c>
      <c r="V3440" s="51">
        <v>87.438584942581983</v>
      </c>
      <c r="X3440" s="49">
        <v>0.25</v>
      </c>
      <c r="Y3440" s="49">
        <v>25.04</v>
      </c>
      <c r="Z3440" s="49">
        <v>0.66</v>
      </c>
      <c r="AA3440" s="49">
        <v>5.0999999999999996</v>
      </c>
      <c r="AB3440" s="49">
        <v>12.49</v>
      </c>
      <c r="AC3440" s="49">
        <v>0.24</v>
      </c>
      <c r="AD3440" s="49">
        <v>2.52</v>
      </c>
      <c r="AE3440" s="312"/>
      <c r="AF3440" s="465" t="s">
        <v>1747</v>
      </c>
      <c r="AG3440" s="343">
        <v>30</v>
      </c>
      <c r="AH3440" s="343">
        <v>15</v>
      </c>
      <c r="AI3440" s="343"/>
      <c r="AJ3440" s="343"/>
      <c r="AK3440" s="343"/>
      <c r="AL3440" s="343"/>
      <c r="AM3440" s="343"/>
      <c r="AN3440" s="343"/>
      <c r="AO3440" s="343"/>
      <c r="AP3440" s="343"/>
      <c r="AQ3440" s="343"/>
      <c r="AR3440" s="343"/>
      <c r="AS3440" s="343"/>
      <c r="AT3440" s="343"/>
      <c r="AU3440" s="343"/>
      <c r="AV3440" s="343"/>
      <c r="AW3440" s="343"/>
      <c r="AX3440" s="343"/>
      <c r="AY3440" s="343"/>
      <c r="AZ3440" s="343"/>
      <c r="BA3440" s="343"/>
      <c r="BB3440" s="343"/>
      <c r="BC3440" s="343"/>
      <c r="BD3440" s="343"/>
      <c r="BE3440" s="475"/>
      <c r="BF3440" s="475"/>
      <c r="BG3440" s="475"/>
      <c r="BH3440" s="475"/>
      <c r="BI3440" s="475"/>
      <c r="BJ3440" s="475"/>
      <c r="BK3440" s="475"/>
      <c r="BL3440" s="475"/>
      <c r="BM3440" s="475"/>
      <c r="BN3440" s="475"/>
      <c r="BO3440" s="475"/>
      <c r="BP3440" s="306"/>
      <c r="BQ3440" s="496"/>
      <c r="BR3440" s="496"/>
      <c r="BS3440" s="496"/>
      <c r="BT3440" s="496"/>
      <c r="BU3440" s="496"/>
      <c r="BV3440" s="496"/>
    </row>
    <row r="3441" spans="1:74" s="52" customFormat="1" ht="12.75">
      <c r="A3441" s="45">
        <v>2670.0804681784898</v>
      </c>
      <c r="B3441" s="46" t="s">
        <v>364</v>
      </c>
      <c r="C3441" s="47" t="s">
        <v>371</v>
      </c>
      <c r="D3441" s="48">
        <v>217.00123653502661</v>
      </c>
      <c r="E3441" s="49">
        <v>40.370350000000002</v>
      </c>
      <c r="F3441" s="49">
        <v>6.2700000000000006E-2</v>
      </c>
      <c r="G3441" s="49">
        <v>12.177070000000001</v>
      </c>
      <c r="H3441" s="49">
        <v>0.37190000000000001</v>
      </c>
      <c r="I3441" s="49">
        <v>0.15110000000000001</v>
      </c>
      <c r="J3441" s="49">
        <v>47.276499999999999</v>
      </c>
      <c r="K3441" s="49">
        <v>0.2082</v>
      </c>
      <c r="L3441" s="49">
        <v>100.61781999999999</v>
      </c>
      <c r="M3441" s="47"/>
      <c r="N3441" s="50">
        <v>0.99556233869849464</v>
      </c>
      <c r="O3441" s="50">
        <v>1.222500092056906E-3</v>
      </c>
      <c r="P3441" s="50">
        <v>0.2511335531030075</v>
      </c>
      <c r="Q3441" s="50">
        <v>7.3769359945091515E-3</v>
      </c>
      <c r="R3441" s="50">
        <v>3.1561391917136793E-3</v>
      </c>
      <c r="S3441" s="50">
        <v>1.7380401601888973</v>
      </c>
      <c r="T3441" s="50">
        <v>5.5010338487124517E-3</v>
      </c>
      <c r="U3441" s="50">
        <v>3.0019926611173915</v>
      </c>
      <c r="V3441" s="51">
        <v>87.374981308826776</v>
      </c>
      <c r="X3441" s="49">
        <v>0.25</v>
      </c>
      <c r="Y3441" s="49">
        <v>32.56</v>
      </c>
      <c r="Z3441" s="49">
        <v>0.66</v>
      </c>
      <c r="AA3441" s="49">
        <v>5.19</v>
      </c>
      <c r="AB3441" s="49">
        <v>13.87</v>
      </c>
      <c r="AC3441" s="49">
        <v>0.24</v>
      </c>
      <c r="AD3441" s="49">
        <v>2.58</v>
      </c>
      <c r="AE3441" s="312"/>
      <c r="AF3441" s="465" t="s">
        <v>1747</v>
      </c>
      <c r="AG3441" s="343">
        <v>30</v>
      </c>
      <c r="AH3441" s="343">
        <v>15</v>
      </c>
      <c r="AI3441" s="343"/>
      <c r="AJ3441" s="343"/>
      <c r="AK3441" s="343"/>
      <c r="AL3441" s="343"/>
      <c r="AM3441" s="343"/>
      <c r="AN3441" s="343"/>
      <c r="AO3441" s="343"/>
      <c r="AP3441" s="343"/>
      <c r="AQ3441" s="343"/>
      <c r="AR3441" s="343"/>
      <c r="AS3441" s="343"/>
      <c r="AT3441" s="343"/>
      <c r="AU3441" s="343"/>
      <c r="AV3441" s="343"/>
      <c r="AW3441" s="343"/>
      <c r="AX3441" s="343"/>
      <c r="AY3441" s="343"/>
      <c r="AZ3441" s="343"/>
      <c r="BA3441" s="343"/>
      <c r="BB3441" s="343"/>
      <c r="BC3441" s="343"/>
      <c r="BD3441" s="343"/>
      <c r="BE3441" s="475"/>
      <c r="BF3441" s="475"/>
      <c r="BG3441" s="475"/>
      <c r="BH3441" s="475"/>
      <c r="BI3441" s="475"/>
      <c r="BJ3441" s="475"/>
      <c r="BK3441" s="475"/>
      <c r="BL3441" s="475"/>
      <c r="BM3441" s="475"/>
      <c r="BN3441" s="475"/>
      <c r="BO3441" s="475"/>
      <c r="BP3441" s="306"/>
      <c r="BQ3441" s="496"/>
      <c r="BR3441" s="496"/>
      <c r="BS3441" s="496"/>
      <c r="BT3441" s="496"/>
      <c r="BU3441" s="496"/>
      <c r="BV3441" s="496"/>
    </row>
    <row r="3442" spans="1:74" s="52" customFormat="1" ht="12.75">
      <c r="A3442" s="45">
        <v>2670.0804681784898</v>
      </c>
      <c r="B3442" s="46" t="s">
        <v>364</v>
      </c>
      <c r="C3442" s="47" t="s">
        <v>371</v>
      </c>
      <c r="D3442" s="48">
        <v>224.00123653502661</v>
      </c>
      <c r="E3442" s="49">
        <v>40.360199999999999</v>
      </c>
      <c r="F3442" s="49">
        <v>9.2999999999999999E-2</v>
      </c>
      <c r="G3442" s="49">
        <v>11.99667</v>
      </c>
      <c r="H3442" s="49">
        <v>0.37330000000000002</v>
      </c>
      <c r="I3442" s="49">
        <v>0.17080000000000001</v>
      </c>
      <c r="J3442" s="49">
        <v>47.317100000000003</v>
      </c>
      <c r="K3442" s="49">
        <v>0.21149999999999999</v>
      </c>
      <c r="L3442" s="49">
        <v>100.52257</v>
      </c>
      <c r="M3442" s="47"/>
      <c r="N3442" s="50">
        <v>0.99541896886383974</v>
      </c>
      <c r="O3442" s="50">
        <v>1.8134724675287501E-3</v>
      </c>
      <c r="P3442" s="50">
        <v>0.24743965953285127</v>
      </c>
      <c r="Q3442" s="50">
        <v>7.4055016854983067E-3</v>
      </c>
      <c r="R3442" s="50">
        <v>3.5680111953197923E-3</v>
      </c>
      <c r="S3442" s="50">
        <v>1.7397196460277327</v>
      </c>
      <c r="T3442" s="50">
        <v>5.5888264283320494E-3</v>
      </c>
      <c r="U3442" s="50">
        <v>3.0009540862011024</v>
      </c>
      <c r="V3442" s="51">
        <v>87.548071317661794</v>
      </c>
      <c r="X3442" s="49">
        <v>0.25</v>
      </c>
      <c r="Y3442" s="49">
        <v>21.69</v>
      </c>
      <c r="Z3442" s="49">
        <v>0.66</v>
      </c>
      <c r="AA3442" s="49">
        <v>5.13</v>
      </c>
      <c r="AB3442" s="49">
        <v>12.33</v>
      </c>
      <c r="AC3442" s="49">
        <v>0.24</v>
      </c>
      <c r="AD3442" s="49">
        <v>2.56</v>
      </c>
      <c r="AE3442" s="312"/>
      <c r="AF3442" s="465" t="s">
        <v>1747</v>
      </c>
      <c r="AG3442" s="343">
        <v>30</v>
      </c>
      <c r="AH3442" s="343">
        <v>15</v>
      </c>
      <c r="AI3442" s="343"/>
      <c r="AJ3442" s="343"/>
      <c r="AK3442" s="343"/>
      <c r="AL3442" s="343"/>
      <c r="AM3442" s="343"/>
      <c r="AN3442" s="343"/>
      <c r="AO3442" s="343"/>
      <c r="AP3442" s="343"/>
      <c r="AQ3442" s="343"/>
      <c r="AR3442" s="343"/>
      <c r="AS3442" s="343"/>
      <c r="AT3442" s="343"/>
      <c r="AU3442" s="343"/>
      <c r="AV3442" s="343"/>
      <c r="AW3442" s="343"/>
      <c r="AX3442" s="343"/>
      <c r="AY3442" s="343"/>
      <c r="AZ3442" s="343"/>
      <c r="BA3442" s="343"/>
      <c r="BB3442" s="343"/>
      <c r="BC3442" s="343"/>
      <c r="BD3442" s="343"/>
      <c r="BE3442" s="475"/>
      <c r="BF3442" s="475"/>
      <c r="BG3442" s="475"/>
      <c r="BH3442" s="475"/>
      <c r="BI3442" s="475"/>
      <c r="BJ3442" s="475"/>
      <c r="BK3442" s="475"/>
      <c r="BL3442" s="475"/>
      <c r="BM3442" s="475"/>
      <c r="BN3442" s="475"/>
      <c r="BO3442" s="475"/>
      <c r="BP3442" s="306"/>
      <c r="BQ3442" s="496"/>
      <c r="BR3442" s="496"/>
      <c r="BS3442" s="496"/>
      <c r="BT3442" s="496"/>
      <c r="BU3442" s="496"/>
      <c r="BV3442" s="496"/>
    </row>
    <row r="3443" spans="1:74" s="52" customFormat="1" ht="12.75">
      <c r="A3443" s="45">
        <v>2670.0804681784898</v>
      </c>
      <c r="B3443" s="46" t="s">
        <v>364</v>
      </c>
      <c r="C3443" s="47" t="s">
        <v>371</v>
      </c>
      <c r="D3443" s="48">
        <v>231.00123653502661</v>
      </c>
      <c r="E3443" s="49">
        <v>40.299340000000001</v>
      </c>
      <c r="F3443" s="49">
        <v>0.10539999999999999</v>
      </c>
      <c r="G3443" s="49">
        <v>11.97662</v>
      </c>
      <c r="H3443" s="49">
        <v>0.35599999999999998</v>
      </c>
      <c r="I3443" s="49">
        <v>0.1794</v>
      </c>
      <c r="J3443" s="49">
        <v>47.103960000000001</v>
      </c>
      <c r="K3443" s="49">
        <v>0.21240000000000001</v>
      </c>
      <c r="L3443" s="49">
        <v>100.23312000000001</v>
      </c>
      <c r="M3443" s="47"/>
      <c r="N3443" s="50">
        <v>0.99657545219199495</v>
      </c>
      <c r="O3443" s="50">
        <v>2.0607640891172714E-3</v>
      </c>
      <c r="P3443" s="50">
        <v>0.24768660253632482</v>
      </c>
      <c r="Q3443" s="50">
        <v>7.0811882841456814E-3</v>
      </c>
      <c r="R3443" s="50">
        <v>3.757685506676219E-3</v>
      </c>
      <c r="S3443" s="50">
        <v>1.7365137115924594</v>
      </c>
      <c r="T3443" s="50">
        <v>5.6276154290517792E-3</v>
      </c>
      <c r="U3443" s="50">
        <v>2.9993030196297705</v>
      </c>
      <c r="V3443" s="51">
        <v>87.517056580797984</v>
      </c>
      <c r="X3443" s="49">
        <v>0.25</v>
      </c>
      <c r="Y3443" s="49">
        <v>19.8</v>
      </c>
      <c r="Z3443" s="49">
        <v>0.66</v>
      </c>
      <c r="AA3443" s="49">
        <v>5.34</v>
      </c>
      <c r="AB3443" s="49">
        <v>11.92</v>
      </c>
      <c r="AC3443" s="49">
        <v>0.24</v>
      </c>
      <c r="AD3443" s="49">
        <v>2.5499999999999998</v>
      </c>
      <c r="AE3443" s="312"/>
      <c r="AF3443" s="465" t="s">
        <v>1747</v>
      </c>
      <c r="AG3443" s="343">
        <v>30</v>
      </c>
      <c r="AH3443" s="343">
        <v>15</v>
      </c>
      <c r="AI3443" s="343"/>
      <c r="AJ3443" s="343"/>
      <c r="AK3443" s="343"/>
      <c r="AL3443" s="343"/>
      <c r="AM3443" s="343"/>
      <c r="AN3443" s="343"/>
      <c r="AO3443" s="343"/>
      <c r="AP3443" s="343"/>
      <c r="AQ3443" s="343"/>
      <c r="AR3443" s="343"/>
      <c r="AS3443" s="343"/>
      <c r="AT3443" s="343"/>
      <c r="AU3443" s="343"/>
      <c r="AV3443" s="343"/>
      <c r="AW3443" s="343"/>
      <c r="AX3443" s="343"/>
      <c r="AY3443" s="343"/>
      <c r="AZ3443" s="343"/>
      <c r="BA3443" s="343"/>
      <c r="BB3443" s="343"/>
      <c r="BC3443" s="343"/>
      <c r="BD3443" s="343"/>
      <c r="BE3443" s="475"/>
      <c r="BF3443" s="475"/>
      <c r="BG3443" s="475"/>
      <c r="BH3443" s="475"/>
      <c r="BI3443" s="475"/>
      <c r="BJ3443" s="475"/>
      <c r="BK3443" s="475"/>
      <c r="BL3443" s="475"/>
      <c r="BM3443" s="475"/>
      <c r="BN3443" s="475"/>
      <c r="BO3443" s="475"/>
      <c r="BP3443" s="306"/>
      <c r="BQ3443" s="496"/>
      <c r="BR3443" s="496"/>
      <c r="BS3443" s="496"/>
      <c r="BT3443" s="496"/>
      <c r="BU3443" s="496"/>
      <c r="BV3443" s="496"/>
    </row>
    <row r="3444" spans="1:74" s="52" customFormat="1" ht="12.75">
      <c r="A3444" s="45">
        <v>2670.0804681784898</v>
      </c>
      <c r="B3444" s="46" t="s">
        <v>364</v>
      </c>
      <c r="C3444" s="47" t="s">
        <v>371</v>
      </c>
      <c r="D3444" s="48">
        <v>238.00123653502661</v>
      </c>
      <c r="E3444" s="49">
        <v>40.380490000000002</v>
      </c>
      <c r="F3444" s="49">
        <v>9.1500010000000007E-2</v>
      </c>
      <c r="G3444" s="49">
        <v>12.06682</v>
      </c>
      <c r="H3444" s="49">
        <v>0.36909999999999998</v>
      </c>
      <c r="I3444" s="49">
        <v>0.16850000000000001</v>
      </c>
      <c r="J3444" s="49">
        <v>47.235900000000001</v>
      </c>
      <c r="K3444" s="49">
        <v>0.20949999999999999</v>
      </c>
      <c r="L3444" s="49">
        <v>100.52181001000001</v>
      </c>
      <c r="M3444" s="47"/>
      <c r="N3444" s="50">
        <v>0.99612103663036522</v>
      </c>
      <c r="O3444" s="50">
        <v>1.7845843653768725E-3</v>
      </c>
      <c r="P3444" s="50">
        <v>0.24893694510951336</v>
      </c>
      <c r="Q3444" s="50">
        <v>7.323664903817524E-3</v>
      </c>
      <c r="R3444" s="50">
        <v>3.5206769073679689E-3</v>
      </c>
      <c r="S3444" s="50">
        <v>1.737085788825222</v>
      </c>
      <c r="T3444" s="50">
        <v>5.5370978972181743E-3</v>
      </c>
      <c r="U3444" s="50">
        <v>3.000309794638881</v>
      </c>
      <c r="V3444" s="51">
        <v>87.465554101874957</v>
      </c>
      <c r="X3444" s="49">
        <v>0.25</v>
      </c>
      <c r="Y3444" s="49">
        <v>21.96</v>
      </c>
      <c r="Z3444" s="49">
        <v>0.66</v>
      </c>
      <c r="AA3444" s="49">
        <v>5.19</v>
      </c>
      <c r="AB3444" s="49">
        <v>12.26</v>
      </c>
      <c r="AC3444" s="49">
        <v>0.24</v>
      </c>
      <c r="AD3444" s="49">
        <v>2.59</v>
      </c>
      <c r="AE3444" s="312"/>
      <c r="AF3444" s="465" t="s">
        <v>1747</v>
      </c>
      <c r="AG3444" s="343">
        <v>30</v>
      </c>
      <c r="AH3444" s="343">
        <v>15</v>
      </c>
      <c r="AI3444" s="343"/>
      <c r="AJ3444" s="343"/>
      <c r="AK3444" s="343"/>
      <c r="AL3444" s="343"/>
      <c r="AM3444" s="343"/>
      <c r="AN3444" s="343"/>
      <c r="AO3444" s="343"/>
      <c r="AP3444" s="343"/>
      <c r="AQ3444" s="343"/>
      <c r="AR3444" s="343"/>
      <c r="AS3444" s="343"/>
      <c r="AT3444" s="343"/>
      <c r="AU3444" s="343"/>
      <c r="AV3444" s="343"/>
      <c r="AW3444" s="343"/>
      <c r="AX3444" s="343"/>
      <c r="AY3444" s="343"/>
      <c r="AZ3444" s="343"/>
      <c r="BA3444" s="343"/>
      <c r="BB3444" s="343"/>
      <c r="BC3444" s="343"/>
      <c r="BD3444" s="343"/>
      <c r="BE3444" s="475"/>
      <c r="BF3444" s="475"/>
      <c r="BG3444" s="475"/>
      <c r="BH3444" s="475"/>
      <c r="BI3444" s="475"/>
      <c r="BJ3444" s="475"/>
      <c r="BK3444" s="475"/>
      <c r="BL3444" s="475"/>
      <c r="BM3444" s="475"/>
      <c r="BN3444" s="475"/>
      <c r="BO3444" s="475"/>
      <c r="BP3444" s="306"/>
      <c r="BQ3444" s="496"/>
      <c r="BR3444" s="496"/>
      <c r="BS3444" s="496"/>
      <c r="BT3444" s="496"/>
      <c r="BU3444" s="496"/>
      <c r="BV3444" s="496"/>
    </row>
    <row r="3445" spans="1:74" s="52" customFormat="1" ht="12.75">
      <c r="A3445" s="45">
        <v>2670.0804681784898</v>
      </c>
      <c r="B3445" s="46" t="s">
        <v>364</v>
      </c>
      <c r="C3445" s="47" t="s">
        <v>371</v>
      </c>
      <c r="D3445" s="48">
        <v>245.00123653502661</v>
      </c>
      <c r="E3445" s="49">
        <v>40.319629999999997</v>
      </c>
      <c r="F3445" s="49">
        <v>8.9399999999999993E-2</v>
      </c>
      <c r="G3445" s="49">
        <v>12.12696</v>
      </c>
      <c r="H3445" s="49">
        <v>0.38879999999999998</v>
      </c>
      <c r="I3445" s="49">
        <v>0.17730000000000001</v>
      </c>
      <c r="J3445" s="49">
        <v>48.007269999999998</v>
      </c>
      <c r="K3445" s="49">
        <v>0.20369999999999999</v>
      </c>
      <c r="L3445" s="49">
        <v>101.31306000000001</v>
      </c>
      <c r="M3445" s="47"/>
      <c r="N3445" s="50">
        <v>0.98797471758516142</v>
      </c>
      <c r="O3445" s="50">
        <v>1.7319774243319157E-3</v>
      </c>
      <c r="P3445" s="50">
        <v>0.24850620207903173</v>
      </c>
      <c r="Q3445" s="50">
        <v>7.6630108705023469E-3</v>
      </c>
      <c r="R3445" s="50">
        <v>3.6797962104270481E-3</v>
      </c>
      <c r="S3445" s="50">
        <v>1.7536577887635514</v>
      </c>
      <c r="T3445" s="50">
        <v>5.347834633168346E-3</v>
      </c>
      <c r="U3445" s="50">
        <v>3.0085613275661744</v>
      </c>
      <c r="V3445" s="51">
        <v>87.588119493925603</v>
      </c>
      <c r="X3445" s="49">
        <v>0.25</v>
      </c>
      <c r="Y3445" s="49">
        <v>21.83</v>
      </c>
      <c r="Z3445" s="49">
        <v>0.66</v>
      </c>
      <c r="AA3445" s="49">
        <v>4.92</v>
      </c>
      <c r="AB3445" s="49">
        <v>11.87</v>
      </c>
      <c r="AC3445" s="49">
        <v>0.24</v>
      </c>
      <c r="AD3445" s="49">
        <v>2.63</v>
      </c>
      <c r="AE3445" s="312"/>
      <c r="AF3445" s="465" t="s">
        <v>1747</v>
      </c>
      <c r="AG3445" s="343">
        <v>30</v>
      </c>
      <c r="AH3445" s="343">
        <v>15</v>
      </c>
      <c r="AI3445" s="343"/>
      <c r="AJ3445" s="343"/>
      <c r="AK3445" s="343"/>
      <c r="AL3445" s="343"/>
      <c r="AM3445" s="343"/>
      <c r="AN3445" s="343"/>
      <c r="AO3445" s="343"/>
      <c r="AP3445" s="343"/>
      <c r="AQ3445" s="343"/>
      <c r="AR3445" s="343"/>
      <c r="AS3445" s="343"/>
      <c r="AT3445" s="343"/>
      <c r="AU3445" s="343"/>
      <c r="AV3445" s="343"/>
      <c r="AW3445" s="343"/>
      <c r="AX3445" s="343"/>
      <c r="AY3445" s="343"/>
      <c r="AZ3445" s="343"/>
      <c r="BA3445" s="343"/>
      <c r="BB3445" s="343"/>
      <c r="BC3445" s="343"/>
      <c r="BD3445" s="343"/>
      <c r="BE3445" s="475"/>
      <c r="BF3445" s="475"/>
      <c r="BG3445" s="475"/>
      <c r="BH3445" s="475"/>
      <c r="BI3445" s="475"/>
      <c r="BJ3445" s="475"/>
      <c r="BK3445" s="475"/>
      <c r="BL3445" s="475"/>
      <c r="BM3445" s="475"/>
      <c r="BN3445" s="475"/>
      <c r="BO3445" s="475"/>
      <c r="BP3445" s="306"/>
      <c r="BQ3445" s="496"/>
      <c r="BR3445" s="496"/>
      <c r="BS3445" s="496"/>
      <c r="BT3445" s="496"/>
      <c r="BU3445" s="496"/>
      <c r="BV3445" s="496"/>
    </row>
    <row r="3446" spans="1:74" s="52" customFormat="1" ht="12.75">
      <c r="A3446" s="45">
        <v>2670.0804681784898</v>
      </c>
      <c r="B3446" s="46" t="s">
        <v>364</v>
      </c>
      <c r="C3446" s="47" t="s">
        <v>371</v>
      </c>
      <c r="D3446" s="48">
        <v>252.00123653502661</v>
      </c>
      <c r="E3446" s="49">
        <v>40.350059999999999</v>
      </c>
      <c r="F3446" s="49">
        <v>8.6599999999999996E-2</v>
      </c>
      <c r="G3446" s="49">
        <v>11.91649</v>
      </c>
      <c r="H3446" s="49">
        <v>0.40849999999999997</v>
      </c>
      <c r="I3446" s="49">
        <v>0.1875</v>
      </c>
      <c r="J3446" s="49">
        <v>47.276499999999999</v>
      </c>
      <c r="K3446" s="49">
        <v>0.20549999999999999</v>
      </c>
      <c r="L3446" s="49">
        <v>100.43115</v>
      </c>
      <c r="M3446" s="47"/>
      <c r="N3446" s="50">
        <v>0.99594882869904877</v>
      </c>
      <c r="O3446" s="50">
        <v>1.6899978317545057E-3</v>
      </c>
      <c r="P3446" s="50">
        <v>0.24597852175646617</v>
      </c>
      <c r="Q3446" s="50">
        <v>8.1101482610649069E-3</v>
      </c>
      <c r="R3446" s="50">
        <v>3.9199438994346096E-3</v>
      </c>
      <c r="S3446" s="50">
        <v>1.7395892011416012</v>
      </c>
      <c r="T3446" s="50">
        <v>5.4345340480718577E-3</v>
      </c>
      <c r="U3446" s="50">
        <v>3.000671175637442</v>
      </c>
      <c r="V3446" s="51">
        <v>87.611678064677434</v>
      </c>
      <c r="X3446" s="49">
        <v>0.25</v>
      </c>
      <c r="Y3446" s="49">
        <v>23.18</v>
      </c>
      <c r="Z3446" s="49">
        <v>0.66</v>
      </c>
      <c r="AA3446" s="49">
        <v>4.7</v>
      </c>
      <c r="AB3446" s="49">
        <v>10.99</v>
      </c>
      <c r="AC3446" s="49">
        <v>0.24</v>
      </c>
      <c r="AD3446" s="49">
        <v>2.61</v>
      </c>
      <c r="AE3446" s="312"/>
      <c r="AF3446" s="465" t="s">
        <v>1747</v>
      </c>
      <c r="AG3446" s="343">
        <v>30</v>
      </c>
      <c r="AH3446" s="343">
        <v>15</v>
      </c>
      <c r="AI3446" s="343"/>
      <c r="AJ3446" s="343"/>
      <c r="AK3446" s="343"/>
      <c r="AL3446" s="343"/>
      <c r="AM3446" s="343"/>
      <c r="AN3446" s="343"/>
      <c r="AO3446" s="343"/>
      <c r="AP3446" s="343"/>
      <c r="AQ3446" s="343"/>
      <c r="AR3446" s="343"/>
      <c r="AS3446" s="343"/>
      <c r="AT3446" s="343"/>
      <c r="AU3446" s="343"/>
      <c r="AV3446" s="343"/>
      <c r="AW3446" s="343"/>
      <c r="AX3446" s="343"/>
      <c r="AY3446" s="343"/>
      <c r="AZ3446" s="343"/>
      <c r="BA3446" s="343"/>
      <c r="BB3446" s="343"/>
      <c r="BC3446" s="343"/>
      <c r="BD3446" s="343"/>
      <c r="BE3446" s="475"/>
      <c r="BF3446" s="475"/>
      <c r="BG3446" s="475"/>
      <c r="BH3446" s="475"/>
      <c r="BI3446" s="475"/>
      <c r="BJ3446" s="475"/>
      <c r="BK3446" s="475"/>
      <c r="BL3446" s="475"/>
      <c r="BM3446" s="475"/>
      <c r="BN3446" s="475"/>
      <c r="BO3446" s="475"/>
      <c r="BP3446" s="306"/>
      <c r="BQ3446" s="496"/>
      <c r="BR3446" s="496"/>
      <c r="BS3446" s="496"/>
      <c r="BT3446" s="496"/>
      <c r="BU3446" s="496"/>
      <c r="BV3446" s="496"/>
    </row>
    <row r="3447" spans="1:74" s="52" customFormat="1" ht="12.75">
      <c r="A3447" s="45">
        <v>2670.0804681784898</v>
      </c>
      <c r="B3447" s="46" t="s">
        <v>364</v>
      </c>
      <c r="C3447" s="47" t="s">
        <v>371</v>
      </c>
      <c r="D3447" s="48">
        <v>259.00123653502658</v>
      </c>
      <c r="E3447" s="49">
        <v>40.238480000000003</v>
      </c>
      <c r="F3447" s="49">
        <v>7.3499999999999996E-2</v>
      </c>
      <c r="G3447" s="49">
        <v>12.056800000000001</v>
      </c>
      <c r="H3447" s="49">
        <v>0.36249999999999999</v>
      </c>
      <c r="I3447" s="49">
        <v>0.15359999999999999</v>
      </c>
      <c r="J3447" s="49">
        <v>47.408439999999999</v>
      </c>
      <c r="K3447" s="49">
        <v>0.2054</v>
      </c>
      <c r="L3447" s="49">
        <v>100.49871999999999</v>
      </c>
      <c r="M3447" s="47"/>
      <c r="N3447" s="50">
        <v>0.99323163813962334</v>
      </c>
      <c r="O3447" s="50">
        <v>1.4344048076833506E-3</v>
      </c>
      <c r="P3447" s="50">
        <v>0.24888402913645583</v>
      </c>
      <c r="Q3447" s="50">
        <v>7.1971554216304226E-3</v>
      </c>
      <c r="R3447" s="50">
        <v>3.211337368382403E-3</v>
      </c>
      <c r="S3447" s="50">
        <v>1.7445088960211648</v>
      </c>
      <c r="T3447" s="50">
        <v>5.4320913500698637E-3</v>
      </c>
      <c r="U3447" s="50">
        <v>3.0038995522450098</v>
      </c>
      <c r="V3447" s="51">
        <v>87.514552399809673</v>
      </c>
      <c r="X3447" s="49">
        <v>0.25</v>
      </c>
      <c r="Y3447" s="49">
        <v>27.79</v>
      </c>
      <c r="Z3447" s="49">
        <v>0.66</v>
      </c>
      <c r="AA3447" s="49">
        <v>5.22</v>
      </c>
      <c r="AB3447" s="49">
        <v>13.88</v>
      </c>
      <c r="AC3447" s="49">
        <v>0.24</v>
      </c>
      <c r="AD3447" s="49">
        <v>2.64</v>
      </c>
      <c r="AE3447" s="312"/>
      <c r="AF3447" s="465" t="s">
        <v>1747</v>
      </c>
      <c r="AG3447" s="343">
        <v>30</v>
      </c>
      <c r="AH3447" s="343">
        <v>15</v>
      </c>
      <c r="AI3447" s="343"/>
      <c r="AJ3447" s="343"/>
      <c r="AK3447" s="343"/>
      <c r="AL3447" s="343"/>
      <c r="AM3447" s="343"/>
      <c r="AN3447" s="343"/>
      <c r="AO3447" s="343"/>
      <c r="AP3447" s="343"/>
      <c r="AQ3447" s="343"/>
      <c r="AR3447" s="343"/>
      <c r="AS3447" s="343"/>
      <c r="AT3447" s="343"/>
      <c r="AU3447" s="343"/>
      <c r="AV3447" s="343"/>
      <c r="AW3447" s="343"/>
      <c r="AX3447" s="343"/>
      <c r="AY3447" s="343"/>
      <c r="AZ3447" s="343"/>
      <c r="BA3447" s="343"/>
      <c r="BB3447" s="343"/>
      <c r="BC3447" s="343"/>
      <c r="BD3447" s="343"/>
      <c r="BE3447" s="475"/>
      <c r="BF3447" s="475"/>
      <c r="BG3447" s="475"/>
      <c r="BH3447" s="475"/>
      <c r="BI3447" s="475"/>
      <c r="BJ3447" s="475"/>
      <c r="BK3447" s="475"/>
      <c r="BL3447" s="475"/>
      <c r="BM3447" s="475"/>
      <c r="BN3447" s="475"/>
      <c r="BO3447" s="475"/>
      <c r="BP3447" s="306"/>
      <c r="BQ3447" s="496"/>
      <c r="BR3447" s="496"/>
      <c r="BS3447" s="496"/>
      <c r="BT3447" s="496"/>
      <c r="BU3447" s="496"/>
      <c r="BV3447" s="496"/>
    </row>
    <row r="3448" spans="1:74" s="52" customFormat="1" ht="12.75">
      <c r="A3448" s="45"/>
      <c r="B3448" s="46"/>
      <c r="C3448" s="47"/>
      <c r="D3448" s="48"/>
      <c r="E3448" s="49"/>
      <c r="F3448" s="49"/>
      <c r="G3448" s="49"/>
      <c r="H3448" s="49"/>
      <c r="I3448" s="49"/>
      <c r="J3448" s="49"/>
      <c r="K3448" s="49"/>
      <c r="L3448" s="49"/>
      <c r="M3448" s="47"/>
      <c r="N3448" s="50"/>
      <c r="O3448" s="50"/>
      <c r="P3448" s="50"/>
      <c r="Q3448" s="50"/>
      <c r="R3448" s="50"/>
      <c r="S3448" s="50"/>
      <c r="T3448" s="50"/>
      <c r="U3448" s="50"/>
      <c r="V3448" s="51"/>
      <c r="AE3448" s="312"/>
      <c r="AF3448" s="312"/>
      <c r="AG3448" s="312"/>
      <c r="AH3448" s="312"/>
      <c r="AI3448" s="312"/>
      <c r="AJ3448" s="312"/>
      <c r="AK3448" s="312"/>
      <c r="AL3448" s="312"/>
      <c r="AM3448" s="312"/>
      <c r="AN3448" s="312"/>
      <c r="AO3448" s="312"/>
      <c r="AP3448" s="312"/>
      <c r="AQ3448" s="312"/>
      <c r="AR3448" s="312"/>
      <c r="AS3448" s="312"/>
      <c r="AT3448" s="312"/>
      <c r="AU3448" s="312"/>
      <c r="AV3448" s="312"/>
      <c r="AW3448" s="312"/>
      <c r="AX3448" s="312"/>
      <c r="AY3448" s="312"/>
      <c r="AZ3448" s="312"/>
      <c r="BA3448" s="312"/>
      <c r="BB3448" s="312"/>
      <c r="BC3448" s="312"/>
      <c r="BD3448" s="312"/>
      <c r="BE3448" s="306"/>
      <c r="BF3448" s="306"/>
      <c r="BG3448" s="306"/>
      <c r="BH3448" s="306"/>
      <c r="BI3448" s="306"/>
      <c r="BJ3448" s="306"/>
      <c r="BK3448" s="306"/>
      <c r="BL3448" s="306"/>
      <c r="BM3448" s="306"/>
      <c r="BN3448" s="306"/>
      <c r="BO3448" s="306"/>
      <c r="BP3448" s="306"/>
      <c r="BQ3448" s="496"/>
      <c r="BR3448" s="496"/>
      <c r="BS3448" s="496"/>
      <c r="BT3448" s="496"/>
      <c r="BU3448" s="496"/>
      <c r="BV3448" s="496"/>
    </row>
    <row r="3449" spans="1:74" s="52" customFormat="1" ht="12.75">
      <c r="A3449" s="45">
        <v>2670.0804681784898</v>
      </c>
      <c r="B3449" s="46" t="s">
        <v>364</v>
      </c>
      <c r="C3449" s="47" t="s">
        <v>372</v>
      </c>
      <c r="D3449" s="48">
        <v>0</v>
      </c>
      <c r="E3449" s="49">
        <v>39.017650000000003</v>
      </c>
      <c r="F3449" s="49">
        <v>2.01E-2</v>
      </c>
      <c r="G3449" s="49">
        <v>18.029979999999998</v>
      </c>
      <c r="H3449" s="49">
        <v>0.2253</v>
      </c>
      <c r="I3449" s="49">
        <v>0.28179999999999999</v>
      </c>
      <c r="J3449" s="49">
        <v>41.947800000000001</v>
      </c>
      <c r="K3449" s="49">
        <v>0.26419999999999999</v>
      </c>
      <c r="L3449" s="49">
        <v>99.786829999999995</v>
      </c>
      <c r="M3449" s="47"/>
      <c r="N3449" s="50">
        <v>0.99790388923360918</v>
      </c>
      <c r="O3449" s="50">
        <v>4.0644246730222867E-4</v>
      </c>
      <c r="P3449" s="50">
        <v>0.38563713310446479</v>
      </c>
      <c r="Q3449" s="50">
        <v>4.6348180614583009E-3</v>
      </c>
      <c r="R3449" s="50">
        <v>6.1045595493863644E-3</v>
      </c>
      <c r="S3449" s="50">
        <v>1.5993567251382597</v>
      </c>
      <c r="T3449" s="50">
        <v>7.2396582773049979E-3</v>
      </c>
      <c r="U3449" s="50">
        <v>3.0012832258317852</v>
      </c>
      <c r="V3449" s="51">
        <v>80.572376508718179</v>
      </c>
      <c r="X3449" s="49">
        <v>0.26</v>
      </c>
      <c r="Y3449" s="49">
        <v>93.64</v>
      </c>
      <c r="Z3449" s="49">
        <v>0.53</v>
      </c>
      <c r="AA3449" s="49">
        <v>7.92</v>
      </c>
      <c r="AB3449" s="49">
        <v>7.83</v>
      </c>
      <c r="AC3449" s="49">
        <v>0.26</v>
      </c>
      <c r="AD3449" s="49">
        <v>2.16</v>
      </c>
      <c r="AE3449" s="312"/>
      <c r="AF3449" s="465" t="s">
        <v>1749</v>
      </c>
      <c r="AG3449" s="343">
        <v>30</v>
      </c>
      <c r="AH3449" s="343">
        <v>15</v>
      </c>
      <c r="AI3449" s="343"/>
      <c r="AJ3449" s="343"/>
      <c r="AK3449" s="343"/>
      <c r="AL3449" s="343"/>
      <c r="AM3449" s="343"/>
      <c r="AN3449" s="343"/>
      <c r="AO3449" s="343"/>
      <c r="AP3449" s="343"/>
      <c r="AQ3449" s="343"/>
      <c r="AR3449" s="343"/>
      <c r="AS3449" s="343"/>
      <c r="AT3449" s="343"/>
      <c r="AU3449" s="343"/>
      <c r="AV3449" s="343"/>
      <c r="AW3449" s="343"/>
      <c r="AX3449" s="343"/>
      <c r="AY3449" s="343"/>
      <c r="AZ3449" s="343"/>
      <c r="BA3449" s="343"/>
      <c r="BB3449" s="343"/>
      <c r="BC3449" s="343"/>
      <c r="BD3449" s="343"/>
      <c r="BE3449" s="475"/>
      <c r="BF3449" s="475"/>
      <c r="BG3449" s="475"/>
      <c r="BH3449" s="475"/>
      <c r="BI3449" s="475"/>
      <c r="BJ3449" s="475"/>
      <c r="BK3449" s="475"/>
      <c r="BL3449" s="475"/>
      <c r="BM3449" s="475"/>
      <c r="BN3449" s="475"/>
      <c r="BO3449" s="475"/>
      <c r="BP3449" s="306"/>
      <c r="BQ3449" s="496"/>
      <c r="BR3449" s="496"/>
      <c r="BS3449" s="496"/>
      <c r="BT3449" s="496"/>
      <c r="BU3449" s="496"/>
      <c r="BV3449" s="496"/>
    </row>
    <row r="3450" spans="1:74" s="52" customFormat="1" ht="12.75">
      <c r="A3450" s="45">
        <v>2670.0804681784898</v>
      </c>
      <c r="B3450" s="46" t="s">
        <v>364</v>
      </c>
      <c r="C3450" s="47" t="s">
        <v>372</v>
      </c>
      <c r="D3450" s="48">
        <v>7.0003476696477058</v>
      </c>
      <c r="E3450" s="49">
        <v>39.007469999999998</v>
      </c>
      <c r="F3450" s="49">
        <v>2.6100000000000002E-2</v>
      </c>
      <c r="G3450" s="49">
        <v>16.46651</v>
      </c>
      <c r="H3450" s="49">
        <v>0.25290000000000001</v>
      </c>
      <c r="I3450" s="49">
        <v>0.19350000000000001</v>
      </c>
      <c r="J3450" s="49">
        <v>43.015639999999998</v>
      </c>
      <c r="K3450" s="49">
        <v>0.2462</v>
      </c>
      <c r="L3450" s="49">
        <v>99.208320000000001</v>
      </c>
      <c r="M3450" s="47"/>
      <c r="N3450" s="50">
        <v>0.99632879454335743</v>
      </c>
      <c r="O3450" s="50">
        <v>5.2707306268357076E-4</v>
      </c>
      <c r="P3450" s="50">
        <v>0.35173246444225298</v>
      </c>
      <c r="Q3450" s="50">
        <v>5.1957425128975904E-3</v>
      </c>
      <c r="R3450" s="50">
        <v>4.1862157498058303E-3</v>
      </c>
      <c r="S3450" s="50">
        <v>1.6379092408381966</v>
      </c>
      <c r="T3450" s="50">
        <v>6.7375281820816991E-3</v>
      </c>
      <c r="U3450" s="50">
        <v>3.0026170593312762</v>
      </c>
      <c r="V3450" s="51">
        <v>82.32181887277666</v>
      </c>
      <c r="X3450" s="49">
        <v>0.26</v>
      </c>
      <c r="Y3450" s="49">
        <v>73.58</v>
      </c>
      <c r="Z3450" s="49">
        <v>0.56000000000000005</v>
      </c>
      <c r="AA3450" s="49">
        <v>7.14</v>
      </c>
      <c r="AB3450" s="49">
        <v>11.29</v>
      </c>
      <c r="AC3450" s="49">
        <v>0.26</v>
      </c>
      <c r="AD3450" s="49">
        <v>2.25</v>
      </c>
      <c r="AE3450" s="312"/>
      <c r="AF3450" s="465" t="s">
        <v>1749</v>
      </c>
      <c r="AG3450" s="343">
        <v>30</v>
      </c>
      <c r="AH3450" s="343">
        <v>15</v>
      </c>
      <c r="AI3450" s="343"/>
      <c r="AJ3450" s="343"/>
      <c r="AK3450" s="343"/>
      <c r="AL3450" s="343"/>
      <c r="AM3450" s="343"/>
      <c r="AN3450" s="343"/>
      <c r="AO3450" s="343"/>
      <c r="AP3450" s="343"/>
      <c r="AQ3450" s="343"/>
      <c r="AR3450" s="343"/>
      <c r="AS3450" s="343"/>
      <c r="AT3450" s="343"/>
      <c r="AU3450" s="343"/>
      <c r="AV3450" s="343"/>
      <c r="AW3450" s="343"/>
      <c r="AX3450" s="343"/>
      <c r="AY3450" s="343"/>
      <c r="AZ3450" s="343"/>
      <c r="BA3450" s="343"/>
      <c r="BB3450" s="343"/>
      <c r="BC3450" s="343"/>
      <c r="BD3450" s="343"/>
      <c r="BE3450" s="475"/>
      <c r="BF3450" s="475"/>
      <c r="BG3450" s="475"/>
      <c r="BH3450" s="475"/>
      <c r="BI3450" s="475"/>
      <c r="BJ3450" s="475"/>
      <c r="BK3450" s="475"/>
      <c r="BL3450" s="475"/>
      <c r="BM3450" s="475"/>
      <c r="BN3450" s="475"/>
      <c r="BO3450" s="475"/>
      <c r="BP3450" s="306"/>
      <c r="BQ3450" s="496"/>
      <c r="BR3450" s="496"/>
      <c r="BS3450" s="496"/>
      <c r="BT3450" s="496"/>
      <c r="BU3450" s="496"/>
      <c r="BV3450" s="496"/>
    </row>
    <row r="3451" spans="1:74" s="52" customFormat="1" ht="12.75">
      <c r="A3451" s="45">
        <v>2670.0804681784898</v>
      </c>
      <c r="B3451" s="46" t="s">
        <v>364</v>
      </c>
      <c r="C3451" s="47" t="s">
        <v>372</v>
      </c>
      <c r="D3451" s="48">
        <v>14.000347669647706</v>
      </c>
      <c r="E3451" s="49">
        <v>39.221179999999997</v>
      </c>
      <c r="F3451" s="49">
        <v>8.5500000000000007E-2</v>
      </c>
      <c r="G3451" s="49">
        <v>15.28389</v>
      </c>
      <c r="H3451" s="49">
        <v>0.30080000000000001</v>
      </c>
      <c r="I3451" s="49">
        <v>0.1943</v>
      </c>
      <c r="J3451" s="49">
        <v>44.023029999999999</v>
      </c>
      <c r="K3451" s="49">
        <v>0.23749999999999999</v>
      </c>
      <c r="L3451" s="49">
        <v>99.346199999999996</v>
      </c>
      <c r="M3451" s="47"/>
      <c r="N3451" s="50">
        <v>0.99473069655274582</v>
      </c>
      <c r="O3451" s="50">
        <v>1.7144561992622903E-3</v>
      </c>
      <c r="P3451" s="50">
        <v>0.32417144871148462</v>
      </c>
      <c r="Q3451" s="50">
        <v>6.1363000698321903E-3</v>
      </c>
      <c r="R3451" s="50">
        <v>4.1739131136003093E-3</v>
      </c>
      <c r="S3451" s="50">
        <v>1.6644599157434561</v>
      </c>
      <c r="T3451" s="50">
        <v>6.4536606583481849E-3</v>
      </c>
      <c r="U3451" s="50">
        <v>3.001840391048729</v>
      </c>
      <c r="V3451" s="51">
        <v>83.698766171258896</v>
      </c>
      <c r="X3451" s="49">
        <v>0.26</v>
      </c>
      <c r="Y3451" s="49">
        <v>21.44</v>
      </c>
      <c r="Z3451" s="49">
        <v>0.57999999999999996</v>
      </c>
      <c r="AA3451" s="49">
        <v>6.01</v>
      </c>
      <c r="AB3451" s="49">
        <v>11.19</v>
      </c>
      <c r="AC3451" s="49">
        <v>0.25</v>
      </c>
      <c r="AD3451" s="49">
        <v>2.33</v>
      </c>
      <c r="AE3451" s="312"/>
      <c r="AF3451" s="465" t="s">
        <v>1749</v>
      </c>
      <c r="AG3451" s="343">
        <v>30</v>
      </c>
      <c r="AH3451" s="343">
        <v>15</v>
      </c>
      <c r="AI3451" s="343"/>
      <c r="AJ3451" s="343"/>
      <c r="AK3451" s="343"/>
      <c r="AL3451" s="343"/>
      <c r="AM3451" s="343"/>
      <c r="AN3451" s="343"/>
      <c r="AO3451" s="343"/>
      <c r="AP3451" s="343"/>
      <c r="AQ3451" s="343"/>
      <c r="AR3451" s="343"/>
      <c r="AS3451" s="343"/>
      <c r="AT3451" s="343"/>
      <c r="AU3451" s="343"/>
      <c r="AV3451" s="343"/>
      <c r="AW3451" s="343"/>
      <c r="AX3451" s="343"/>
      <c r="AY3451" s="343"/>
      <c r="AZ3451" s="343"/>
      <c r="BA3451" s="343"/>
      <c r="BB3451" s="343"/>
      <c r="BC3451" s="343"/>
      <c r="BD3451" s="343"/>
      <c r="BE3451" s="475"/>
      <c r="BF3451" s="475"/>
      <c r="BG3451" s="475"/>
      <c r="BH3451" s="475"/>
      <c r="BI3451" s="475"/>
      <c r="BJ3451" s="475"/>
      <c r="BK3451" s="475"/>
      <c r="BL3451" s="475"/>
      <c r="BM3451" s="475"/>
      <c r="BN3451" s="475"/>
      <c r="BO3451" s="475"/>
      <c r="BP3451" s="306"/>
      <c r="BQ3451" s="496"/>
      <c r="BR3451" s="496"/>
      <c r="BS3451" s="496"/>
      <c r="BT3451" s="496"/>
      <c r="BU3451" s="496"/>
      <c r="BV3451" s="496"/>
    </row>
    <row r="3452" spans="1:74" s="52" customFormat="1" ht="12.75">
      <c r="A3452" s="45">
        <v>2670.0804681784898</v>
      </c>
      <c r="B3452" s="46" t="s">
        <v>364</v>
      </c>
      <c r="C3452" s="47" t="s">
        <v>372</v>
      </c>
      <c r="D3452" s="48">
        <v>21.000347669647706</v>
      </c>
      <c r="E3452" s="49">
        <v>39.872489999999999</v>
      </c>
      <c r="F3452" s="49">
        <v>4.19E-2</v>
      </c>
      <c r="G3452" s="49">
        <v>14.75271</v>
      </c>
      <c r="H3452" s="49">
        <v>0.27500000000000002</v>
      </c>
      <c r="I3452" s="49">
        <v>0.16950000000000001</v>
      </c>
      <c r="J3452" s="49">
        <v>44.808799999999998</v>
      </c>
      <c r="K3452" s="49">
        <v>0.2331</v>
      </c>
      <c r="L3452" s="49">
        <v>100.15349999999999</v>
      </c>
      <c r="M3452" s="47"/>
      <c r="N3452" s="50">
        <v>0.99933756146265151</v>
      </c>
      <c r="O3452" s="50">
        <v>8.3028710204540953E-4</v>
      </c>
      <c r="P3452" s="50">
        <v>0.30921934285145042</v>
      </c>
      <c r="Q3452" s="50">
        <v>5.543900660571215E-3</v>
      </c>
      <c r="R3452" s="50">
        <v>3.5982745342038745E-3</v>
      </c>
      <c r="S3452" s="50">
        <v>1.6742130102517914</v>
      </c>
      <c r="T3452" s="50">
        <v>6.2594874705439469E-3</v>
      </c>
      <c r="U3452" s="50">
        <v>2.9990018643332581</v>
      </c>
      <c r="V3452" s="51">
        <v>84.409887114745729</v>
      </c>
      <c r="X3452" s="49">
        <v>0.25</v>
      </c>
      <c r="Y3452" s="49">
        <v>44.59</v>
      </c>
      <c r="Z3452" s="49">
        <v>0.59</v>
      </c>
      <c r="AA3452" s="49">
        <v>6.69</v>
      </c>
      <c r="AB3452" s="49">
        <v>12.53</v>
      </c>
      <c r="AC3452" s="49">
        <v>0.25</v>
      </c>
      <c r="AD3452" s="49">
        <v>2.35</v>
      </c>
      <c r="AE3452" s="312"/>
      <c r="AF3452" s="465" t="s">
        <v>1749</v>
      </c>
      <c r="AG3452" s="343">
        <v>30</v>
      </c>
      <c r="AH3452" s="343">
        <v>15</v>
      </c>
      <c r="AI3452" s="343"/>
      <c r="AJ3452" s="343"/>
      <c r="AK3452" s="343"/>
      <c r="AL3452" s="343"/>
      <c r="AM3452" s="343"/>
      <c r="AN3452" s="343"/>
      <c r="AO3452" s="343"/>
      <c r="AP3452" s="343"/>
      <c r="AQ3452" s="343"/>
      <c r="AR3452" s="343"/>
      <c r="AS3452" s="343"/>
      <c r="AT3452" s="343"/>
      <c r="AU3452" s="343"/>
      <c r="AV3452" s="343"/>
      <c r="AW3452" s="343"/>
      <c r="AX3452" s="343"/>
      <c r="AY3452" s="343"/>
      <c r="AZ3452" s="343"/>
      <c r="BA3452" s="343"/>
      <c r="BB3452" s="343"/>
      <c r="BC3452" s="343"/>
      <c r="BD3452" s="343"/>
      <c r="BE3452" s="475"/>
      <c r="BF3452" s="475"/>
      <c r="BG3452" s="475"/>
      <c r="BH3452" s="475"/>
      <c r="BI3452" s="475"/>
      <c r="BJ3452" s="475"/>
      <c r="BK3452" s="475"/>
      <c r="BL3452" s="475"/>
      <c r="BM3452" s="475"/>
      <c r="BN3452" s="475"/>
      <c r="BO3452" s="475"/>
      <c r="BP3452" s="306"/>
      <c r="BQ3452" s="496"/>
      <c r="BR3452" s="496"/>
      <c r="BS3452" s="496"/>
      <c r="BT3452" s="496"/>
      <c r="BU3452" s="496"/>
      <c r="BV3452" s="496"/>
    </row>
    <row r="3453" spans="1:74" s="52" customFormat="1" ht="12.75">
      <c r="A3453" s="45">
        <v>2670.0804681784898</v>
      </c>
      <c r="B3453" s="46" t="s">
        <v>364</v>
      </c>
      <c r="C3453" s="47" t="s">
        <v>372</v>
      </c>
      <c r="D3453" s="48">
        <v>28.000347669647706</v>
      </c>
      <c r="E3453" s="49">
        <v>39.750369999999997</v>
      </c>
      <c r="F3453" s="49">
        <v>7.4499999999999997E-2</v>
      </c>
      <c r="G3453" s="49">
        <v>14.1614</v>
      </c>
      <c r="H3453" s="49">
        <v>0.2858</v>
      </c>
      <c r="I3453" s="49">
        <v>0.17100000000000001</v>
      </c>
      <c r="J3453" s="49">
        <v>45.262120000000003</v>
      </c>
      <c r="K3453" s="49">
        <v>0.23169999999999999</v>
      </c>
      <c r="L3453" s="49">
        <v>99.936890000000005</v>
      </c>
      <c r="M3453" s="47"/>
      <c r="N3453" s="50">
        <v>0.99613434063143091</v>
      </c>
      <c r="O3453" s="50">
        <v>1.4760749992995079E-3</v>
      </c>
      <c r="P3453" s="50">
        <v>0.2967829317593525</v>
      </c>
      <c r="Q3453" s="50">
        <v>5.7608007380982049E-3</v>
      </c>
      <c r="R3453" s="50">
        <v>3.6295984962967528E-3</v>
      </c>
      <c r="S3453" s="50">
        <v>1.6909087596424768</v>
      </c>
      <c r="T3453" s="50">
        <v>6.2210031030155016E-3</v>
      </c>
      <c r="U3453" s="50">
        <v>3.0009135093699704</v>
      </c>
      <c r="V3453" s="51">
        <v>85.068965522009862</v>
      </c>
      <c r="X3453" s="49">
        <v>0.25</v>
      </c>
      <c r="Y3453" s="49">
        <v>26.41</v>
      </c>
      <c r="Z3453" s="49">
        <v>0.6</v>
      </c>
      <c r="AA3453" s="49">
        <v>6.52</v>
      </c>
      <c r="AB3453" s="49">
        <v>12.38</v>
      </c>
      <c r="AC3453" s="49">
        <v>0.25</v>
      </c>
      <c r="AD3453" s="49">
        <v>2.37</v>
      </c>
      <c r="AE3453" s="312"/>
      <c r="AF3453" s="465" t="s">
        <v>1749</v>
      </c>
      <c r="AG3453" s="343">
        <v>30</v>
      </c>
      <c r="AH3453" s="343">
        <v>15</v>
      </c>
      <c r="AI3453" s="343"/>
      <c r="AJ3453" s="343"/>
      <c r="AK3453" s="343"/>
      <c r="AL3453" s="343"/>
      <c r="AM3453" s="343"/>
      <c r="AN3453" s="343"/>
      <c r="AO3453" s="343"/>
      <c r="AP3453" s="343"/>
      <c r="AQ3453" s="343"/>
      <c r="AR3453" s="343"/>
      <c r="AS3453" s="343"/>
      <c r="AT3453" s="343"/>
      <c r="AU3453" s="343"/>
      <c r="AV3453" s="343"/>
      <c r="AW3453" s="343"/>
      <c r="AX3453" s="343"/>
      <c r="AY3453" s="343"/>
      <c r="AZ3453" s="343"/>
      <c r="BA3453" s="343"/>
      <c r="BB3453" s="343"/>
      <c r="BC3453" s="343"/>
      <c r="BD3453" s="343"/>
      <c r="BE3453" s="475"/>
      <c r="BF3453" s="475"/>
      <c r="BG3453" s="475"/>
      <c r="BH3453" s="475"/>
      <c r="BI3453" s="475"/>
      <c r="BJ3453" s="475"/>
      <c r="BK3453" s="475"/>
      <c r="BL3453" s="475"/>
      <c r="BM3453" s="475"/>
      <c r="BN3453" s="475"/>
      <c r="BO3453" s="475"/>
      <c r="BP3453" s="306"/>
      <c r="BQ3453" s="496"/>
      <c r="BR3453" s="496"/>
      <c r="BS3453" s="496"/>
      <c r="BT3453" s="496"/>
      <c r="BU3453" s="496"/>
      <c r="BV3453" s="496"/>
    </row>
    <row r="3454" spans="1:74" s="52" customFormat="1" ht="12.75">
      <c r="A3454" s="45">
        <v>2670.0804681784898</v>
      </c>
      <c r="B3454" s="46" t="s">
        <v>364</v>
      </c>
      <c r="C3454" s="47" t="s">
        <v>372</v>
      </c>
      <c r="D3454" s="48">
        <v>35.000347669647709</v>
      </c>
      <c r="E3454" s="49">
        <v>39.567189999999997</v>
      </c>
      <c r="F3454" s="49">
        <v>6.5699999999999995E-2</v>
      </c>
      <c r="G3454" s="49">
        <v>13.7104</v>
      </c>
      <c r="H3454" s="49">
        <v>0.2994</v>
      </c>
      <c r="I3454" s="49">
        <v>0.21560000000000001</v>
      </c>
      <c r="J3454" s="49">
        <v>45.534120000000001</v>
      </c>
      <c r="K3454" s="49">
        <v>0.2278</v>
      </c>
      <c r="L3454" s="49">
        <v>99.62021</v>
      </c>
      <c r="M3454" s="47"/>
      <c r="N3454" s="50">
        <v>0.9935006298303567</v>
      </c>
      <c r="O3454" s="50">
        <v>1.3042886737489932E-3</v>
      </c>
      <c r="P3454" s="50">
        <v>0.28789827174811322</v>
      </c>
      <c r="Q3454" s="50">
        <v>6.0468420805957872E-3</v>
      </c>
      <c r="R3454" s="50">
        <v>4.5852966084533172E-3</v>
      </c>
      <c r="S3454" s="50">
        <v>1.7044271033691083</v>
      </c>
      <c r="T3454" s="50">
        <v>6.1283605117687743E-3</v>
      </c>
      <c r="U3454" s="50">
        <v>3.0038907928221454</v>
      </c>
      <c r="V3454" s="51">
        <v>85.549635850460717</v>
      </c>
      <c r="X3454" s="49">
        <v>0.25</v>
      </c>
      <c r="Y3454" s="49">
        <v>30.23</v>
      </c>
      <c r="Z3454" s="49">
        <v>0.61</v>
      </c>
      <c r="AA3454" s="49">
        <v>6.18</v>
      </c>
      <c r="AB3454" s="49">
        <v>10.029999999999999</v>
      </c>
      <c r="AC3454" s="49">
        <v>0.25</v>
      </c>
      <c r="AD3454" s="49">
        <v>2.4</v>
      </c>
      <c r="AE3454" s="312"/>
      <c r="AF3454" s="465" t="s">
        <v>1749</v>
      </c>
      <c r="AG3454" s="343">
        <v>30</v>
      </c>
      <c r="AH3454" s="343">
        <v>15</v>
      </c>
      <c r="AI3454" s="343"/>
      <c r="AJ3454" s="343"/>
      <c r="AK3454" s="343"/>
      <c r="AL3454" s="343"/>
      <c r="AM3454" s="343"/>
      <c r="AN3454" s="343"/>
      <c r="AO3454" s="343"/>
      <c r="AP3454" s="343"/>
      <c r="AQ3454" s="343"/>
      <c r="AR3454" s="343"/>
      <c r="AS3454" s="343"/>
      <c r="AT3454" s="343"/>
      <c r="AU3454" s="343"/>
      <c r="AV3454" s="343"/>
      <c r="AW3454" s="343"/>
      <c r="AX3454" s="343"/>
      <c r="AY3454" s="343"/>
      <c r="AZ3454" s="343"/>
      <c r="BA3454" s="343"/>
      <c r="BB3454" s="343"/>
      <c r="BC3454" s="343"/>
      <c r="BD3454" s="343"/>
      <c r="BE3454" s="475"/>
      <c r="BF3454" s="475"/>
      <c r="BG3454" s="475"/>
      <c r="BH3454" s="475"/>
      <c r="BI3454" s="475"/>
      <c r="BJ3454" s="475"/>
      <c r="BK3454" s="475"/>
      <c r="BL3454" s="475"/>
      <c r="BM3454" s="475"/>
      <c r="BN3454" s="475"/>
      <c r="BO3454" s="475"/>
      <c r="BP3454" s="306"/>
      <c r="BQ3454" s="496"/>
      <c r="BR3454" s="496"/>
      <c r="BS3454" s="496"/>
      <c r="BT3454" s="496"/>
      <c r="BU3454" s="496"/>
      <c r="BV3454" s="496"/>
    </row>
    <row r="3455" spans="1:74" s="52" customFormat="1" ht="12.75">
      <c r="A3455" s="45">
        <v>2670.0804681784898</v>
      </c>
      <c r="B3455" s="46" t="s">
        <v>364</v>
      </c>
      <c r="C3455" s="47" t="s">
        <v>372</v>
      </c>
      <c r="D3455" s="48">
        <v>42.000347669647709</v>
      </c>
      <c r="E3455" s="49">
        <v>39.679139999999997</v>
      </c>
      <c r="F3455" s="49">
        <v>8.0100000000000005E-2</v>
      </c>
      <c r="G3455" s="49">
        <v>13.499930000000001</v>
      </c>
      <c r="H3455" s="49">
        <v>0.29239999999999999</v>
      </c>
      <c r="I3455" s="49">
        <v>0.1681</v>
      </c>
      <c r="J3455" s="49">
        <v>45.816189999999999</v>
      </c>
      <c r="K3455" s="49">
        <v>0.22750000000000001</v>
      </c>
      <c r="L3455" s="49">
        <v>99.763360000000006</v>
      </c>
      <c r="M3455" s="47"/>
      <c r="N3455" s="50">
        <v>0.99346563587727055</v>
      </c>
      <c r="O3455" s="50">
        <v>1.5856178630835904E-3</v>
      </c>
      <c r="P3455" s="50">
        <v>0.28266895232352185</v>
      </c>
      <c r="Q3455" s="50">
        <v>5.8885973518256118E-3</v>
      </c>
      <c r="R3455" s="50">
        <v>3.5648729077490254E-3</v>
      </c>
      <c r="S3455" s="50">
        <v>1.7100866449129024</v>
      </c>
      <c r="T3455" s="50">
        <v>6.1028071602086467E-3</v>
      </c>
      <c r="U3455" s="50">
        <v>3.0033631283965621</v>
      </c>
      <c r="V3455" s="51">
        <v>85.8151720805336</v>
      </c>
      <c r="X3455" s="49">
        <v>0.25</v>
      </c>
      <c r="Y3455" s="49">
        <v>24.44</v>
      </c>
      <c r="Z3455" s="49">
        <v>0.62</v>
      </c>
      <c r="AA3455" s="49">
        <v>6.26</v>
      </c>
      <c r="AB3455" s="49">
        <v>12.44</v>
      </c>
      <c r="AC3455" s="49">
        <v>0.25</v>
      </c>
      <c r="AD3455" s="49">
        <v>2.39</v>
      </c>
      <c r="AE3455" s="312"/>
      <c r="AF3455" s="465" t="s">
        <v>1749</v>
      </c>
      <c r="AG3455" s="343">
        <v>30</v>
      </c>
      <c r="AH3455" s="343">
        <v>15</v>
      </c>
      <c r="AI3455" s="343"/>
      <c r="AJ3455" s="343"/>
      <c r="AK3455" s="343"/>
      <c r="AL3455" s="343"/>
      <c r="AM3455" s="343"/>
      <c r="AN3455" s="343"/>
      <c r="AO3455" s="343"/>
      <c r="AP3455" s="343"/>
      <c r="AQ3455" s="343"/>
      <c r="AR3455" s="343"/>
      <c r="AS3455" s="343"/>
      <c r="AT3455" s="343"/>
      <c r="AU3455" s="343"/>
      <c r="AV3455" s="343"/>
      <c r="AW3455" s="343"/>
      <c r="AX3455" s="343"/>
      <c r="AY3455" s="343"/>
      <c r="AZ3455" s="343"/>
      <c r="BA3455" s="343"/>
      <c r="BB3455" s="343"/>
      <c r="BC3455" s="343"/>
      <c r="BD3455" s="343"/>
      <c r="BE3455" s="475"/>
      <c r="BF3455" s="475"/>
      <c r="BG3455" s="475"/>
      <c r="BH3455" s="475"/>
      <c r="BI3455" s="475"/>
      <c r="BJ3455" s="475"/>
      <c r="BK3455" s="475"/>
      <c r="BL3455" s="475"/>
      <c r="BM3455" s="475"/>
      <c r="BN3455" s="475"/>
      <c r="BO3455" s="475"/>
      <c r="BP3455" s="306"/>
      <c r="BQ3455" s="496"/>
      <c r="BR3455" s="496"/>
      <c r="BS3455" s="496"/>
      <c r="BT3455" s="496"/>
      <c r="BU3455" s="496"/>
      <c r="BV3455" s="496"/>
    </row>
    <row r="3456" spans="1:74" s="52" customFormat="1" ht="12.75">
      <c r="A3456" s="45">
        <v>2670.0804681784898</v>
      </c>
      <c r="B3456" s="46" t="s">
        <v>364</v>
      </c>
      <c r="C3456" s="47" t="s">
        <v>372</v>
      </c>
      <c r="D3456" s="48">
        <v>49.000347669647709</v>
      </c>
      <c r="E3456" s="49">
        <v>40.014969999999998</v>
      </c>
      <c r="F3456" s="49">
        <v>7.3499999999999996E-2</v>
      </c>
      <c r="G3456" s="49">
        <v>13.399710000000001</v>
      </c>
      <c r="H3456" s="49">
        <v>0.33939999999999998</v>
      </c>
      <c r="I3456" s="49">
        <v>0.17280000000000001</v>
      </c>
      <c r="J3456" s="49">
        <v>46.148629999999997</v>
      </c>
      <c r="K3456" s="49">
        <v>0.2208</v>
      </c>
      <c r="L3456" s="49">
        <v>100.36981</v>
      </c>
      <c r="M3456" s="47"/>
      <c r="N3456" s="50">
        <v>0.99500815949179078</v>
      </c>
      <c r="O3456" s="50">
        <v>1.4449968510610819E-3</v>
      </c>
      <c r="P3456" s="50">
        <v>0.27864774954333954</v>
      </c>
      <c r="Q3456" s="50">
        <v>6.788282020924327E-3</v>
      </c>
      <c r="R3456" s="50">
        <v>3.6394321220691961E-3</v>
      </c>
      <c r="S3456" s="50">
        <v>1.7106907413079171</v>
      </c>
      <c r="T3456" s="50">
        <v>5.8824854689854831E-3</v>
      </c>
      <c r="U3456" s="50">
        <v>3.0021018468060876</v>
      </c>
      <c r="V3456" s="51">
        <v>85.992944346836438</v>
      </c>
      <c r="X3456" s="49">
        <v>0.25</v>
      </c>
      <c r="Y3456" s="49">
        <v>26.86</v>
      </c>
      <c r="Z3456" s="49">
        <v>0.62</v>
      </c>
      <c r="AA3456" s="49">
        <v>5.44</v>
      </c>
      <c r="AB3456" s="49">
        <v>12.02</v>
      </c>
      <c r="AC3456" s="49">
        <v>0.24</v>
      </c>
      <c r="AD3456" s="49">
        <v>2.48</v>
      </c>
      <c r="AE3456" s="312"/>
      <c r="AF3456" s="465" t="s">
        <v>1749</v>
      </c>
      <c r="AG3456" s="343">
        <v>30</v>
      </c>
      <c r="AH3456" s="343">
        <v>15</v>
      </c>
      <c r="AI3456" s="343"/>
      <c r="AJ3456" s="343"/>
      <c r="AK3456" s="343"/>
      <c r="AL3456" s="343"/>
      <c r="AM3456" s="343"/>
      <c r="AN3456" s="343"/>
      <c r="AO3456" s="343"/>
      <c r="AP3456" s="343"/>
      <c r="AQ3456" s="343"/>
      <c r="AR3456" s="343"/>
      <c r="AS3456" s="343"/>
      <c r="AT3456" s="343"/>
      <c r="AU3456" s="343"/>
      <c r="AV3456" s="343"/>
      <c r="AW3456" s="343"/>
      <c r="AX3456" s="343"/>
      <c r="AY3456" s="343"/>
      <c r="AZ3456" s="343"/>
      <c r="BA3456" s="343"/>
      <c r="BB3456" s="343"/>
      <c r="BC3456" s="343"/>
      <c r="BD3456" s="343"/>
      <c r="BE3456" s="475"/>
      <c r="BF3456" s="475"/>
      <c r="BG3456" s="475"/>
      <c r="BH3456" s="475"/>
      <c r="BI3456" s="475"/>
      <c r="BJ3456" s="475"/>
      <c r="BK3456" s="475"/>
      <c r="BL3456" s="475"/>
      <c r="BM3456" s="475"/>
      <c r="BN3456" s="475"/>
      <c r="BO3456" s="475"/>
      <c r="BP3456" s="306"/>
      <c r="BQ3456" s="496"/>
      <c r="BR3456" s="496"/>
      <c r="BS3456" s="496"/>
      <c r="BT3456" s="496"/>
      <c r="BU3456" s="496"/>
      <c r="BV3456" s="496"/>
    </row>
    <row r="3457" spans="1:74" s="52" customFormat="1" ht="12.75">
      <c r="A3457" s="45">
        <v>2670.0804681784898</v>
      </c>
      <c r="B3457" s="46" t="s">
        <v>364</v>
      </c>
      <c r="C3457" s="47" t="s">
        <v>372</v>
      </c>
      <c r="D3457" s="48">
        <v>56.000347669647709</v>
      </c>
      <c r="E3457" s="49">
        <v>39.82161</v>
      </c>
      <c r="F3457" s="49">
        <v>7.5899999999999995E-2</v>
      </c>
      <c r="G3457" s="49">
        <v>13.159179999999999</v>
      </c>
      <c r="H3457" s="49">
        <v>0.32269999999999999</v>
      </c>
      <c r="I3457" s="49">
        <v>0.1613</v>
      </c>
      <c r="J3457" s="49">
        <v>46.249369999999999</v>
      </c>
      <c r="K3457" s="49">
        <v>0.2301</v>
      </c>
      <c r="L3457" s="49">
        <v>100.02015999999998</v>
      </c>
      <c r="M3457" s="47"/>
      <c r="N3457" s="50">
        <v>0.99294820561221764</v>
      </c>
      <c r="O3457" s="50">
        <v>1.4963216908808223E-3</v>
      </c>
      <c r="P3457" s="50">
        <v>0.27440536751934591</v>
      </c>
      <c r="Q3457" s="50">
        <v>6.472180764790403E-3</v>
      </c>
      <c r="R3457" s="50">
        <v>3.4066529092447086E-3</v>
      </c>
      <c r="S3457" s="50">
        <v>1.7191831559328499</v>
      </c>
      <c r="T3457" s="50">
        <v>6.1472665766917085E-3</v>
      </c>
      <c r="U3457" s="50">
        <v>3.0040591510060213</v>
      </c>
      <c r="V3457" s="51">
        <v>86.235606581233114</v>
      </c>
      <c r="X3457" s="49">
        <v>0.25</v>
      </c>
      <c r="Y3457" s="49">
        <v>26.14</v>
      </c>
      <c r="Z3457" s="49">
        <v>0.63</v>
      </c>
      <c r="AA3457" s="49">
        <v>5.7</v>
      </c>
      <c r="AB3457" s="49">
        <v>13.27</v>
      </c>
      <c r="AC3457" s="49">
        <v>0.24</v>
      </c>
      <c r="AD3457" s="49">
        <v>2.38</v>
      </c>
      <c r="AE3457" s="312"/>
      <c r="AF3457" s="465" t="s">
        <v>1749</v>
      </c>
      <c r="AG3457" s="343">
        <v>30</v>
      </c>
      <c r="AH3457" s="343">
        <v>15</v>
      </c>
      <c r="AI3457" s="343"/>
      <c r="AJ3457" s="343"/>
      <c r="AK3457" s="343"/>
      <c r="AL3457" s="343"/>
      <c r="AM3457" s="343"/>
      <c r="AN3457" s="343"/>
      <c r="AO3457" s="343"/>
      <c r="AP3457" s="343"/>
      <c r="AQ3457" s="343"/>
      <c r="AR3457" s="343"/>
      <c r="AS3457" s="343"/>
      <c r="AT3457" s="343"/>
      <c r="AU3457" s="343"/>
      <c r="AV3457" s="343"/>
      <c r="AW3457" s="343"/>
      <c r="AX3457" s="343"/>
      <c r="AY3457" s="343"/>
      <c r="AZ3457" s="343"/>
      <c r="BA3457" s="343"/>
      <c r="BB3457" s="343"/>
      <c r="BC3457" s="343"/>
      <c r="BD3457" s="343"/>
      <c r="BE3457" s="475"/>
      <c r="BF3457" s="475"/>
      <c r="BG3457" s="475"/>
      <c r="BH3457" s="475"/>
      <c r="BI3457" s="475"/>
      <c r="BJ3457" s="475"/>
      <c r="BK3457" s="475"/>
      <c r="BL3457" s="475"/>
      <c r="BM3457" s="475"/>
      <c r="BN3457" s="475"/>
      <c r="BO3457" s="475"/>
      <c r="BP3457" s="306"/>
      <c r="BQ3457" s="496"/>
      <c r="BR3457" s="496"/>
      <c r="BS3457" s="496"/>
      <c r="BT3457" s="496"/>
      <c r="BU3457" s="496"/>
      <c r="BV3457" s="496"/>
    </row>
    <row r="3458" spans="1:74" s="52" customFormat="1" ht="12.75">
      <c r="A3458" s="45">
        <v>2670.0804681784898</v>
      </c>
      <c r="B3458" s="46" t="s">
        <v>364</v>
      </c>
      <c r="C3458" s="47" t="s">
        <v>372</v>
      </c>
      <c r="D3458" s="48">
        <v>63.000347669647709</v>
      </c>
      <c r="E3458" s="49">
        <v>39.913200000000003</v>
      </c>
      <c r="F3458" s="49">
        <v>6.7599999999999993E-2</v>
      </c>
      <c r="G3458" s="49">
        <v>13.259399999999999</v>
      </c>
      <c r="H3458" s="49">
        <v>0.29780000000000001</v>
      </c>
      <c r="I3458" s="49">
        <v>0.18490000000000001</v>
      </c>
      <c r="J3458" s="49">
        <v>46.118400000000001</v>
      </c>
      <c r="K3458" s="49">
        <v>0.22869999999999999</v>
      </c>
      <c r="L3458" s="49">
        <v>100.07000000000001</v>
      </c>
      <c r="M3458" s="47"/>
      <c r="N3458" s="50">
        <v>0.99491865454819883</v>
      </c>
      <c r="O3458" s="50">
        <v>1.3322727241460986E-3</v>
      </c>
      <c r="P3458" s="50">
        <v>0.27640818033397163</v>
      </c>
      <c r="Q3458" s="50">
        <v>5.9708974382043723E-3</v>
      </c>
      <c r="R3458" s="50">
        <v>3.9038549782737502E-3</v>
      </c>
      <c r="S3458" s="50">
        <v>1.7137749989195943</v>
      </c>
      <c r="T3458" s="50">
        <v>6.1079410611200886E-3</v>
      </c>
      <c r="U3458" s="50">
        <v>3.0024168000035094</v>
      </c>
      <c r="V3458" s="51">
        <v>86.111420133816992</v>
      </c>
      <c r="X3458" s="49">
        <v>0.25</v>
      </c>
      <c r="Y3458" s="49">
        <v>29</v>
      </c>
      <c r="Z3458" s="49">
        <v>0.62</v>
      </c>
      <c r="AA3458" s="49">
        <v>6.22</v>
      </c>
      <c r="AB3458" s="49">
        <v>11.74</v>
      </c>
      <c r="AC3458" s="49">
        <v>0.24</v>
      </c>
      <c r="AD3458" s="49">
        <v>2.39</v>
      </c>
      <c r="AE3458" s="312"/>
      <c r="AF3458" s="465" t="s">
        <v>1749</v>
      </c>
      <c r="AG3458" s="343">
        <v>30</v>
      </c>
      <c r="AH3458" s="343">
        <v>15</v>
      </c>
      <c r="AI3458" s="343"/>
      <c r="AJ3458" s="343"/>
      <c r="AK3458" s="343"/>
      <c r="AL3458" s="343"/>
      <c r="AM3458" s="343"/>
      <c r="AN3458" s="343"/>
      <c r="AO3458" s="343"/>
      <c r="AP3458" s="343"/>
      <c r="AQ3458" s="343"/>
      <c r="AR3458" s="343"/>
      <c r="AS3458" s="343"/>
      <c r="AT3458" s="343"/>
      <c r="AU3458" s="343"/>
      <c r="AV3458" s="343"/>
      <c r="AW3458" s="343"/>
      <c r="AX3458" s="343"/>
      <c r="AY3458" s="343"/>
      <c r="AZ3458" s="343"/>
      <c r="BA3458" s="343"/>
      <c r="BB3458" s="343"/>
      <c r="BC3458" s="343"/>
      <c r="BD3458" s="343"/>
      <c r="BE3458" s="475"/>
      <c r="BF3458" s="475"/>
      <c r="BG3458" s="475"/>
      <c r="BH3458" s="475"/>
      <c r="BI3458" s="475"/>
      <c r="BJ3458" s="475"/>
      <c r="BK3458" s="475"/>
      <c r="BL3458" s="475"/>
      <c r="BM3458" s="475"/>
      <c r="BN3458" s="475"/>
      <c r="BO3458" s="475"/>
      <c r="BP3458" s="306"/>
      <c r="BQ3458" s="496"/>
      <c r="BR3458" s="496"/>
      <c r="BS3458" s="496"/>
      <c r="BT3458" s="496"/>
      <c r="BU3458" s="496"/>
      <c r="BV3458" s="496"/>
    </row>
    <row r="3459" spans="1:74" s="52" customFormat="1" ht="12.75">
      <c r="A3459" s="45">
        <v>2670.0804681784898</v>
      </c>
      <c r="B3459" s="46" t="s">
        <v>364</v>
      </c>
      <c r="C3459" s="47" t="s">
        <v>372</v>
      </c>
      <c r="D3459" s="48">
        <v>70.000347669647709</v>
      </c>
      <c r="E3459" s="49">
        <v>39.923380000000002</v>
      </c>
      <c r="F3459" s="49">
        <v>0.1011</v>
      </c>
      <c r="G3459" s="49">
        <v>13.229329999999999</v>
      </c>
      <c r="H3459" s="49">
        <v>0.29299999999999998</v>
      </c>
      <c r="I3459" s="49">
        <v>0.1628</v>
      </c>
      <c r="J3459" s="49">
        <v>46.118400000000001</v>
      </c>
      <c r="K3459" s="49">
        <v>0.22370000000000001</v>
      </c>
      <c r="L3459" s="49">
        <v>100.05171</v>
      </c>
      <c r="M3459" s="47"/>
      <c r="N3459" s="50">
        <v>0.9948826622776995</v>
      </c>
      <c r="O3459" s="50">
        <v>1.9919165073471559E-3</v>
      </c>
      <c r="P3459" s="50">
        <v>0.27570103973030469</v>
      </c>
      <c r="Q3459" s="50">
        <v>5.8729468807024524E-3</v>
      </c>
      <c r="R3459" s="50">
        <v>3.4362495803886804E-3</v>
      </c>
      <c r="S3459" s="50">
        <v>1.7132760242463685</v>
      </c>
      <c r="T3459" s="50">
        <v>5.9726654847952068E-3</v>
      </c>
      <c r="U3459" s="50">
        <v>3.0011335047076058</v>
      </c>
      <c r="V3459" s="51">
        <v>86.138551081173347</v>
      </c>
      <c r="X3459" s="49">
        <v>0.25</v>
      </c>
      <c r="Y3459" s="49">
        <v>18.62</v>
      </c>
      <c r="Z3459" s="49">
        <v>0.63</v>
      </c>
      <c r="AA3459" s="49">
        <v>6.29</v>
      </c>
      <c r="AB3459" s="49">
        <v>13.13</v>
      </c>
      <c r="AC3459" s="49">
        <v>0.24</v>
      </c>
      <c r="AD3459" s="49">
        <v>2.46</v>
      </c>
      <c r="AE3459" s="312"/>
      <c r="AF3459" s="465" t="s">
        <v>1749</v>
      </c>
      <c r="AG3459" s="343">
        <v>30</v>
      </c>
      <c r="AH3459" s="343">
        <v>15</v>
      </c>
      <c r="AI3459" s="343"/>
      <c r="AJ3459" s="343"/>
      <c r="AK3459" s="343"/>
      <c r="AL3459" s="343"/>
      <c r="AM3459" s="343"/>
      <c r="AN3459" s="343"/>
      <c r="AO3459" s="343"/>
      <c r="AP3459" s="343"/>
      <c r="AQ3459" s="343"/>
      <c r="AR3459" s="343"/>
      <c r="AS3459" s="343"/>
      <c r="AT3459" s="343"/>
      <c r="AU3459" s="343"/>
      <c r="AV3459" s="343"/>
      <c r="AW3459" s="343"/>
      <c r="AX3459" s="343"/>
      <c r="AY3459" s="343"/>
      <c r="AZ3459" s="343"/>
      <c r="BA3459" s="343"/>
      <c r="BB3459" s="343"/>
      <c r="BC3459" s="343"/>
      <c r="BD3459" s="343"/>
      <c r="BE3459" s="475"/>
      <c r="BF3459" s="475"/>
      <c r="BG3459" s="475"/>
      <c r="BH3459" s="475"/>
      <c r="BI3459" s="475"/>
      <c r="BJ3459" s="475"/>
      <c r="BK3459" s="475"/>
      <c r="BL3459" s="475"/>
      <c r="BM3459" s="475"/>
      <c r="BN3459" s="475"/>
      <c r="BO3459" s="475"/>
      <c r="BP3459" s="306"/>
      <c r="BQ3459" s="496"/>
      <c r="BR3459" s="496"/>
      <c r="BS3459" s="496"/>
      <c r="BT3459" s="496"/>
      <c r="BU3459" s="496"/>
      <c r="BV3459" s="496"/>
    </row>
    <row r="3460" spans="1:74" s="52" customFormat="1" ht="12.75">
      <c r="A3460" s="45">
        <v>2670.0804681784898</v>
      </c>
      <c r="B3460" s="46" t="s">
        <v>364</v>
      </c>
      <c r="C3460" s="47" t="s">
        <v>372</v>
      </c>
      <c r="D3460" s="48">
        <v>77.000347669647709</v>
      </c>
      <c r="E3460" s="49">
        <v>39.679139999999997</v>
      </c>
      <c r="F3460" s="49">
        <v>7.9000000000000001E-2</v>
      </c>
      <c r="G3460" s="49">
        <v>13.079000000000001</v>
      </c>
      <c r="H3460" s="49">
        <v>0.30349999999999999</v>
      </c>
      <c r="I3460" s="49">
        <v>0.1648</v>
      </c>
      <c r="J3460" s="49">
        <v>45.765819999999998</v>
      </c>
      <c r="K3460" s="49">
        <v>0.21460000000000001</v>
      </c>
      <c r="L3460" s="49">
        <v>99.28586</v>
      </c>
      <c r="M3460" s="47"/>
      <c r="N3460" s="50">
        <v>0.99619309722534366</v>
      </c>
      <c r="O3460" s="50">
        <v>1.5681362116180377E-3</v>
      </c>
      <c r="P3460" s="50">
        <v>0.27460713121730157</v>
      </c>
      <c r="Q3460" s="50">
        <v>6.1289187660624033E-3</v>
      </c>
      <c r="R3460" s="50">
        <v>3.5044851493631042E-3</v>
      </c>
      <c r="S3460" s="50">
        <v>1.7128962992989949</v>
      </c>
      <c r="T3460" s="50">
        <v>5.77256248273607E-3</v>
      </c>
      <c r="U3460" s="50">
        <v>3.0006706303514199</v>
      </c>
      <c r="V3460" s="51">
        <v>86.183312843592603</v>
      </c>
      <c r="X3460" s="49">
        <v>0.25</v>
      </c>
      <c r="Y3460" s="49">
        <v>24.89</v>
      </c>
      <c r="Z3460" s="49">
        <v>0.63</v>
      </c>
      <c r="AA3460" s="49">
        <v>6</v>
      </c>
      <c r="AB3460" s="49">
        <v>12.89</v>
      </c>
      <c r="AC3460" s="49">
        <v>0.25</v>
      </c>
      <c r="AD3460" s="49">
        <v>2.5299999999999998</v>
      </c>
      <c r="AE3460" s="312"/>
      <c r="AF3460" s="465" t="s">
        <v>1749</v>
      </c>
      <c r="AG3460" s="343">
        <v>30</v>
      </c>
      <c r="AH3460" s="343">
        <v>15</v>
      </c>
      <c r="AI3460" s="343"/>
      <c r="AJ3460" s="343"/>
      <c r="AK3460" s="343"/>
      <c r="AL3460" s="343"/>
      <c r="AM3460" s="343"/>
      <c r="AN3460" s="343"/>
      <c r="AO3460" s="343"/>
      <c r="AP3460" s="343"/>
      <c r="AQ3460" s="343"/>
      <c r="AR3460" s="343"/>
      <c r="AS3460" s="343"/>
      <c r="AT3460" s="343"/>
      <c r="AU3460" s="343"/>
      <c r="AV3460" s="343"/>
      <c r="AW3460" s="343"/>
      <c r="AX3460" s="343"/>
      <c r="AY3460" s="343"/>
      <c r="AZ3460" s="343"/>
      <c r="BA3460" s="343"/>
      <c r="BB3460" s="343"/>
      <c r="BC3460" s="343"/>
      <c r="BD3460" s="343"/>
      <c r="BE3460" s="475"/>
      <c r="BF3460" s="475"/>
      <c r="BG3460" s="475"/>
      <c r="BH3460" s="475"/>
      <c r="BI3460" s="475"/>
      <c r="BJ3460" s="475"/>
      <c r="BK3460" s="475"/>
      <c r="BL3460" s="475"/>
      <c r="BM3460" s="475"/>
      <c r="BN3460" s="475"/>
      <c r="BO3460" s="475"/>
      <c r="BP3460" s="306"/>
      <c r="BQ3460" s="496"/>
      <c r="BR3460" s="496"/>
      <c r="BS3460" s="496"/>
      <c r="BT3460" s="496"/>
      <c r="BU3460" s="496"/>
      <c r="BV3460" s="496"/>
    </row>
    <row r="3461" spans="1:74" s="52" customFormat="1" ht="12.75">
      <c r="A3461" s="45">
        <v>2670.0804681784898</v>
      </c>
      <c r="B3461" s="46" t="s">
        <v>364</v>
      </c>
      <c r="C3461" s="47" t="s">
        <v>372</v>
      </c>
      <c r="D3461" s="48">
        <v>84.000347669647709</v>
      </c>
      <c r="E3461" s="49">
        <v>39.913200000000003</v>
      </c>
      <c r="F3461" s="49">
        <v>5.3900000000000003E-2</v>
      </c>
      <c r="G3461" s="49">
        <v>13.09904</v>
      </c>
      <c r="H3461" s="49">
        <v>0.30859999999999999</v>
      </c>
      <c r="I3461" s="49">
        <v>0.1956</v>
      </c>
      <c r="J3461" s="49">
        <v>45.987450000000003</v>
      </c>
      <c r="K3461" s="49">
        <v>0.2218</v>
      </c>
      <c r="L3461" s="49">
        <v>99.779590000000013</v>
      </c>
      <c r="M3461" s="47"/>
      <c r="N3461" s="50">
        <v>0.99710252740238359</v>
      </c>
      <c r="O3461" s="50">
        <v>1.064602419964433E-3</v>
      </c>
      <c r="P3461" s="50">
        <v>0.27366466832566377</v>
      </c>
      <c r="Q3461" s="50">
        <v>6.2010192979558548E-3</v>
      </c>
      <c r="R3461" s="50">
        <v>4.1388325739425977E-3</v>
      </c>
      <c r="S3461" s="50">
        <v>1.7126599538963783</v>
      </c>
      <c r="T3461" s="50">
        <v>5.9366638413990546E-3</v>
      </c>
      <c r="U3461" s="50">
        <v>3.0007682677576875</v>
      </c>
      <c r="V3461" s="51">
        <v>86.222560740372671</v>
      </c>
      <c r="X3461" s="49">
        <v>0.25</v>
      </c>
      <c r="Y3461" s="49">
        <v>35.74</v>
      </c>
      <c r="Z3461" s="49">
        <v>0.63</v>
      </c>
      <c r="AA3461" s="49">
        <v>5.94</v>
      </c>
      <c r="AB3461" s="49">
        <v>10.96</v>
      </c>
      <c r="AC3461" s="49">
        <v>0.24</v>
      </c>
      <c r="AD3461" s="49">
        <v>2.4700000000000002</v>
      </c>
      <c r="AE3461" s="312"/>
      <c r="AF3461" s="465" t="s">
        <v>1749</v>
      </c>
      <c r="AG3461" s="343">
        <v>30</v>
      </c>
      <c r="AH3461" s="343">
        <v>15</v>
      </c>
      <c r="AI3461" s="343"/>
      <c r="AJ3461" s="343"/>
      <c r="AK3461" s="343"/>
      <c r="AL3461" s="343"/>
      <c r="AM3461" s="343"/>
      <c r="AN3461" s="343"/>
      <c r="AO3461" s="343"/>
      <c r="AP3461" s="343"/>
      <c r="AQ3461" s="343"/>
      <c r="AR3461" s="343"/>
      <c r="AS3461" s="343"/>
      <c r="AT3461" s="343"/>
      <c r="AU3461" s="343"/>
      <c r="AV3461" s="343"/>
      <c r="AW3461" s="343"/>
      <c r="AX3461" s="343"/>
      <c r="AY3461" s="343"/>
      <c r="AZ3461" s="343"/>
      <c r="BA3461" s="343"/>
      <c r="BB3461" s="343"/>
      <c r="BC3461" s="343"/>
      <c r="BD3461" s="343"/>
      <c r="BE3461" s="475"/>
      <c r="BF3461" s="475"/>
      <c r="BG3461" s="475"/>
      <c r="BH3461" s="475"/>
      <c r="BI3461" s="475"/>
      <c r="BJ3461" s="475"/>
      <c r="BK3461" s="475"/>
      <c r="BL3461" s="475"/>
      <c r="BM3461" s="475"/>
      <c r="BN3461" s="475"/>
      <c r="BO3461" s="475"/>
      <c r="BP3461" s="306"/>
      <c r="BQ3461" s="496"/>
      <c r="BR3461" s="496"/>
      <c r="BS3461" s="496"/>
      <c r="BT3461" s="496"/>
      <c r="BU3461" s="496"/>
      <c r="BV3461" s="496"/>
    </row>
    <row r="3462" spans="1:74" s="52" customFormat="1" ht="12.75">
      <c r="A3462" s="45">
        <v>2670.0804681784898</v>
      </c>
      <c r="B3462" s="46" t="s">
        <v>364</v>
      </c>
      <c r="C3462" s="47" t="s">
        <v>372</v>
      </c>
      <c r="D3462" s="48">
        <v>91.000347669647709</v>
      </c>
      <c r="E3462" s="49">
        <v>39.903019999999998</v>
      </c>
      <c r="F3462" s="49">
        <v>5.8999999999999997E-2</v>
      </c>
      <c r="G3462" s="49">
        <v>13.209289999999999</v>
      </c>
      <c r="H3462" s="49">
        <v>0.27989999999999998</v>
      </c>
      <c r="I3462" s="49">
        <v>0.17</v>
      </c>
      <c r="J3462" s="49">
        <v>46.047890000000002</v>
      </c>
      <c r="K3462" s="49">
        <v>0.23230000000000001</v>
      </c>
      <c r="L3462" s="49">
        <v>99.901399999999981</v>
      </c>
      <c r="M3462" s="47"/>
      <c r="N3462" s="50">
        <v>0.99597413054903061</v>
      </c>
      <c r="O3462" s="50">
        <v>1.1643129262707956E-3</v>
      </c>
      <c r="P3462" s="50">
        <v>0.27572602587322032</v>
      </c>
      <c r="Q3462" s="50">
        <v>5.6193888213522192E-3</v>
      </c>
      <c r="R3462" s="50">
        <v>3.5939907329014071E-3</v>
      </c>
      <c r="S3462" s="50">
        <v>1.7134071414792986</v>
      </c>
      <c r="T3462" s="50">
        <v>6.2122532163540328E-3</v>
      </c>
      <c r="U3462" s="50">
        <v>3.0016972435984286</v>
      </c>
      <c r="V3462" s="51">
        <v>86.138382769002646</v>
      </c>
      <c r="X3462" s="49">
        <v>0.25</v>
      </c>
      <c r="Y3462" s="49">
        <v>32.78</v>
      </c>
      <c r="Z3462" s="49">
        <v>0.63</v>
      </c>
      <c r="AA3462" s="49">
        <v>6.6</v>
      </c>
      <c r="AB3462" s="49">
        <v>12.34</v>
      </c>
      <c r="AC3462" s="49">
        <v>0.24</v>
      </c>
      <c r="AD3462" s="49">
        <v>2.35</v>
      </c>
      <c r="AE3462" s="312"/>
      <c r="AF3462" s="465" t="s">
        <v>1749</v>
      </c>
      <c r="AG3462" s="343">
        <v>30</v>
      </c>
      <c r="AH3462" s="343">
        <v>15</v>
      </c>
      <c r="AI3462" s="343"/>
      <c r="AJ3462" s="343"/>
      <c r="AK3462" s="343"/>
      <c r="AL3462" s="343"/>
      <c r="AM3462" s="343"/>
      <c r="AN3462" s="343"/>
      <c r="AO3462" s="343"/>
      <c r="AP3462" s="343"/>
      <c r="AQ3462" s="343"/>
      <c r="AR3462" s="343"/>
      <c r="AS3462" s="343"/>
      <c r="AT3462" s="343"/>
      <c r="AU3462" s="343"/>
      <c r="AV3462" s="343"/>
      <c r="AW3462" s="343"/>
      <c r="AX3462" s="343"/>
      <c r="AY3462" s="343"/>
      <c r="AZ3462" s="343"/>
      <c r="BA3462" s="343"/>
      <c r="BB3462" s="343"/>
      <c r="BC3462" s="343"/>
      <c r="BD3462" s="343"/>
      <c r="BE3462" s="475"/>
      <c r="BF3462" s="475"/>
      <c r="BG3462" s="475"/>
      <c r="BH3462" s="475"/>
      <c r="BI3462" s="475"/>
      <c r="BJ3462" s="475"/>
      <c r="BK3462" s="475"/>
      <c r="BL3462" s="475"/>
      <c r="BM3462" s="475"/>
      <c r="BN3462" s="475"/>
      <c r="BO3462" s="475"/>
      <c r="BP3462" s="306"/>
      <c r="BQ3462" s="496"/>
      <c r="BR3462" s="496"/>
      <c r="BS3462" s="496"/>
      <c r="BT3462" s="496"/>
      <c r="BU3462" s="496"/>
      <c r="BV3462" s="496"/>
    </row>
    <row r="3463" spans="1:74" s="52" customFormat="1" ht="12.75">
      <c r="A3463" s="45">
        <v>2670.0804681784898</v>
      </c>
      <c r="B3463" s="46" t="s">
        <v>364</v>
      </c>
      <c r="C3463" s="47" t="s">
        <v>372</v>
      </c>
      <c r="D3463" s="48">
        <v>98.000347669647709</v>
      </c>
      <c r="E3463" s="49">
        <v>39.780900000000003</v>
      </c>
      <c r="F3463" s="49">
        <v>5.0999999999999997E-2</v>
      </c>
      <c r="G3463" s="49">
        <v>13.109069999999999</v>
      </c>
      <c r="H3463" s="49">
        <v>0.28939999999999999</v>
      </c>
      <c r="I3463" s="49">
        <v>0.1701</v>
      </c>
      <c r="J3463" s="49">
        <v>45.916930000000001</v>
      </c>
      <c r="K3463" s="49">
        <v>0.22819999999999999</v>
      </c>
      <c r="L3463" s="49">
        <v>99.545600000000007</v>
      </c>
      <c r="M3463" s="47"/>
      <c r="N3463" s="50">
        <v>0.99627638433955545</v>
      </c>
      <c r="O3463" s="50">
        <v>1.009835939130447E-3</v>
      </c>
      <c r="P3463" s="50">
        <v>0.27455737131882518</v>
      </c>
      <c r="Q3463" s="50">
        <v>5.8297193902596533E-3</v>
      </c>
      <c r="R3463" s="50">
        <v>3.6082389014257259E-3</v>
      </c>
      <c r="S3463" s="50">
        <v>1.7142991928457683</v>
      </c>
      <c r="T3463" s="50">
        <v>6.1232010472185372E-3</v>
      </c>
      <c r="U3463" s="50">
        <v>3.0017039437821831</v>
      </c>
      <c r="V3463" s="51">
        <v>86.195215066494697</v>
      </c>
      <c r="X3463" s="49">
        <v>0.25</v>
      </c>
      <c r="Y3463" s="49">
        <v>38.229999999999997</v>
      </c>
      <c r="Z3463" s="49">
        <v>0.63</v>
      </c>
      <c r="AA3463" s="49">
        <v>6.34</v>
      </c>
      <c r="AB3463" s="49">
        <v>12.13</v>
      </c>
      <c r="AC3463" s="49">
        <v>0.24</v>
      </c>
      <c r="AD3463" s="49">
        <v>2.4</v>
      </c>
      <c r="AE3463" s="312"/>
      <c r="AF3463" s="465" t="s">
        <v>1749</v>
      </c>
      <c r="AG3463" s="343">
        <v>30</v>
      </c>
      <c r="AH3463" s="343">
        <v>15</v>
      </c>
      <c r="AI3463" s="343"/>
      <c r="AJ3463" s="343"/>
      <c r="AK3463" s="343"/>
      <c r="AL3463" s="343"/>
      <c r="AM3463" s="343"/>
      <c r="AN3463" s="343"/>
      <c r="AO3463" s="343"/>
      <c r="AP3463" s="343"/>
      <c r="AQ3463" s="343"/>
      <c r="AR3463" s="343"/>
      <c r="AS3463" s="343"/>
      <c r="AT3463" s="343"/>
      <c r="AU3463" s="343"/>
      <c r="AV3463" s="343"/>
      <c r="AW3463" s="343"/>
      <c r="AX3463" s="343"/>
      <c r="AY3463" s="343"/>
      <c r="AZ3463" s="343"/>
      <c r="BA3463" s="343"/>
      <c r="BB3463" s="343"/>
      <c r="BC3463" s="343"/>
      <c r="BD3463" s="343"/>
      <c r="BE3463" s="475"/>
      <c r="BF3463" s="475"/>
      <c r="BG3463" s="475"/>
      <c r="BH3463" s="475"/>
      <c r="BI3463" s="475"/>
      <c r="BJ3463" s="475"/>
      <c r="BK3463" s="475"/>
      <c r="BL3463" s="475"/>
      <c r="BM3463" s="475"/>
      <c r="BN3463" s="475"/>
      <c r="BO3463" s="475"/>
      <c r="BP3463" s="306"/>
      <c r="BQ3463" s="496"/>
      <c r="BR3463" s="496"/>
      <c r="BS3463" s="496"/>
      <c r="BT3463" s="496"/>
      <c r="BU3463" s="496"/>
      <c r="BV3463" s="496"/>
    </row>
    <row r="3464" spans="1:74" s="52" customFormat="1" ht="12.75">
      <c r="A3464" s="45">
        <v>2670.0804681784898</v>
      </c>
      <c r="B3464" s="46" t="s">
        <v>364</v>
      </c>
      <c r="C3464" s="47" t="s">
        <v>372</v>
      </c>
      <c r="D3464" s="48">
        <v>105.00034766964771</v>
      </c>
      <c r="E3464" s="49">
        <v>39.628250000000001</v>
      </c>
      <c r="F3464" s="49">
        <v>6.3200000000000006E-2</v>
      </c>
      <c r="G3464" s="49">
        <v>13.028890000000001</v>
      </c>
      <c r="H3464" s="49">
        <v>0.3014</v>
      </c>
      <c r="I3464" s="49">
        <v>0.19750000000000001</v>
      </c>
      <c r="J3464" s="49">
        <v>45.745669999999997</v>
      </c>
      <c r="K3464" s="49">
        <v>0.21820000000000001</v>
      </c>
      <c r="L3464" s="49">
        <v>99.183109999999999</v>
      </c>
      <c r="M3464" s="47"/>
      <c r="N3464" s="50">
        <v>0.99604911224919956</v>
      </c>
      <c r="O3464" s="50">
        <v>1.2559384371977043E-3</v>
      </c>
      <c r="P3464" s="50">
        <v>0.27386672606184287</v>
      </c>
      <c r="Q3464" s="50">
        <v>6.0934464516450978E-3</v>
      </c>
      <c r="R3464" s="50">
        <v>4.2046388404020328E-3</v>
      </c>
      <c r="S3464" s="50">
        <v>1.714093061361422</v>
      </c>
      <c r="T3464" s="50">
        <v>5.876087474695881E-3</v>
      </c>
      <c r="U3464" s="50">
        <v>3.0014390108764051</v>
      </c>
      <c r="V3464" s="51">
        <v>86.223729081722482</v>
      </c>
      <c r="X3464" s="49">
        <v>0.25</v>
      </c>
      <c r="Y3464" s="49">
        <v>30.71</v>
      </c>
      <c r="Z3464" s="49">
        <v>0.63</v>
      </c>
      <c r="AA3464" s="49">
        <v>6.1</v>
      </c>
      <c r="AB3464" s="49">
        <v>10.68</v>
      </c>
      <c r="AC3464" s="49">
        <v>0.24</v>
      </c>
      <c r="AD3464" s="49">
        <v>2.4700000000000002</v>
      </c>
      <c r="AE3464" s="312"/>
      <c r="AF3464" s="465" t="s">
        <v>1749</v>
      </c>
      <c r="AG3464" s="343">
        <v>30</v>
      </c>
      <c r="AH3464" s="343">
        <v>15</v>
      </c>
      <c r="AI3464" s="343"/>
      <c r="AJ3464" s="343"/>
      <c r="AK3464" s="343"/>
      <c r="AL3464" s="343"/>
      <c r="AM3464" s="343"/>
      <c r="AN3464" s="343"/>
      <c r="AO3464" s="343"/>
      <c r="AP3464" s="343"/>
      <c r="AQ3464" s="343"/>
      <c r="AR3464" s="343"/>
      <c r="AS3464" s="343"/>
      <c r="AT3464" s="343"/>
      <c r="AU3464" s="343"/>
      <c r="AV3464" s="343"/>
      <c r="AW3464" s="343"/>
      <c r="AX3464" s="343"/>
      <c r="AY3464" s="343"/>
      <c r="AZ3464" s="343"/>
      <c r="BA3464" s="343"/>
      <c r="BB3464" s="343"/>
      <c r="BC3464" s="343"/>
      <c r="BD3464" s="343"/>
      <c r="BE3464" s="475"/>
      <c r="BF3464" s="475"/>
      <c r="BG3464" s="475"/>
      <c r="BH3464" s="475"/>
      <c r="BI3464" s="475"/>
      <c r="BJ3464" s="475"/>
      <c r="BK3464" s="475"/>
      <c r="BL3464" s="475"/>
      <c r="BM3464" s="475"/>
      <c r="BN3464" s="475"/>
      <c r="BO3464" s="475"/>
      <c r="BP3464" s="306"/>
      <c r="BQ3464" s="496"/>
      <c r="BR3464" s="496"/>
      <c r="BS3464" s="496"/>
      <c r="BT3464" s="496"/>
      <c r="BU3464" s="496"/>
      <c r="BV3464" s="496"/>
    </row>
    <row r="3465" spans="1:74" s="52" customFormat="1" ht="12.75">
      <c r="A3465" s="45">
        <v>2670.0804681784898</v>
      </c>
      <c r="B3465" s="46" t="s">
        <v>364</v>
      </c>
      <c r="C3465" s="47" t="s">
        <v>372</v>
      </c>
      <c r="D3465" s="48">
        <v>112.00034766964771</v>
      </c>
      <c r="E3465" s="49">
        <v>39.434890000000003</v>
      </c>
      <c r="F3465" s="49">
        <v>6.4799999999999996E-2</v>
      </c>
      <c r="G3465" s="49">
        <v>13.09904</v>
      </c>
      <c r="H3465" s="49">
        <v>0.3196</v>
      </c>
      <c r="I3465" s="49">
        <v>0.18709999999999999</v>
      </c>
      <c r="J3465" s="49">
        <v>45.866549999999997</v>
      </c>
      <c r="K3465" s="49">
        <v>0.2268</v>
      </c>
      <c r="L3465" s="49">
        <v>99.198779999999999</v>
      </c>
      <c r="M3465" s="47"/>
      <c r="N3465" s="50">
        <v>0.99199322193813022</v>
      </c>
      <c r="O3465" s="50">
        <v>1.2887791218631028E-3</v>
      </c>
      <c r="P3465" s="50">
        <v>0.2755646682170847</v>
      </c>
      <c r="Q3465" s="50">
        <v>6.4666407402742656E-3</v>
      </c>
      <c r="R3465" s="50">
        <v>3.9864617161484445E-3</v>
      </c>
      <c r="S3465" s="50">
        <v>1.7200168087936798</v>
      </c>
      <c r="T3465" s="50">
        <v>6.1126392909632669E-3</v>
      </c>
      <c r="U3465" s="50">
        <v>3.0054292198181436</v>
      </c>
      <c r="V3465" s="51">
        <v>86.19125947040456</v>
      </c>
      <c r="X3465" s="49">
        <v>0.25</v>
      </c>
      <c r="Y3465" s="49">
        <v>30.45</v>
      </c>
      <c r="Z3465" s="49">
        <v>0.63</v>
      </c>
      <c r="AA3465" s="49">
        <v>5.73</v>
      </c>
      <c r="AB3465" s="49">
        <v>11.06</v>
      </c>
      <c r="AC3465" s="49">
        <v>0.24</v>
      </c>
      <c r="AD3465" s="49">
        <v>2.38</v>
      </c>
      <c r="AE3465" s="312"/>
      <c r="AF3465" s="465" t="s">
        <v>1749</v>
      </c>
      <c r="AG3465" s="343">
        <v>30</v>
      </c>
      <c r="AH3465" s="343">
        <v>15</v>
      </c>
      <c r="AI3465" s="343"/>
      <c r="AJ3465" s="343"/>
      <c r="AK3465" s="343"/>
      <c r="AL3465" s="343"/>
      <c r="AM3465" s="343"/>
      <c r="AN3465" s="343"/>
      <c r="AO3465" s="343"/>
      <c r="AP3465" s="343"/>
      <c r="AQ3465" s="343"/>
      <c r="AR3465" s="343"/>
      <c r="AS3465" s="343"/>
      <c r="AT3465" s="343"/>
      <c r="AU3465" s="343"/>
      <c r="AV3465" s="343"/>
      <c r="AW3465" s="343"/>
      <c r="AX3465" s="343"/>
      <c r="AY3465" s="343"/>
      <c r="AZ3465" s="343"/>
      <c r="BA3465" s="343"/>
      <c r="BB3465" s="343"/>
      <c r="BC3465" s="343"/>
      <c r="BD3465" s="343"/>
      <c r="BE3465" s="475"/>
      <c r="BF3465" s="475"/>
      <c r="BG3465" s="475"/>
      <c r="BH3465" s="475"/>
      <c r="BI3465" s="475"/>
      <c r="BJ3465" s="475"/>
      <c r="BK3465" s="475"/>
      <c r="BL3465" s="475"/>
      <c r="BM3465" s="475"/>
      <c r="BN3465" s="475"/>
      <c r="BO3465" s="475"/>
      <c r="BP3465" s="306"/>
      <c r="BQ3465" s="496"/>
      <c r="BR3465" s="496"/>
      <c r="BS3465" s="496"/>
      <c r="BT3465" s="496"/>
      <c r="BU3465" s="496"/>
      <c r="BV3465" s="496"/>
    </row>
    <row r="3466" spans="1:74" s="52" customFormat="1" ht="12.75">
      <c r="A3466" s="45">
        <v>2670.0804681784898</v>
      </c>
      <c r="B3466" s="46" t="s">
        <v>364</v>
      </c>
      <c r="C3466" s="47" t="s">
        <v>372</v>
      </c>
      <c r="D3466" s="48">
        <v>119.00034766964771</v>
      </c>
      <c r="E3466" s="49">
        <v>39.567189999999997</v>
      </c>
      <c r="F3466" s="49">
        <v>4.9500000000000002E-2</v>
      </c>
      <c r="G3466" s="49">
        <v>13.08902</v>
      </c>
      <c r="H3466" s="49">
        <v>0.26889999999999997</v>
      </c>
      <c r="I3466" s="49">
        <v>0.17810000000000001</v>
      </c>
      <c r="J3466" s="49">
        <v>45.755740000000003</v>
      </c>
      <c r="K3466" s="49">
        <v>0.23169999999999999</v>
      </c>
      <c r="L3466" s="49">
        <v>99.140150000000006</v>
      </c>
      <c r="M3466" s="47"/>
      <c r="N3466" s="50">
        <v>0.99524874547062303</v>
      </c>
      <c r="O3466" s="50">
        <v>9.8441232924254864E-4</v>
      </c>
      <c r="P3466" s="50">
        <v>0.27533381711773924</v>
      </c>
      <c r="Q3466" s="50">
        <v>5.4404036709240489E-3</v>
      </c>
      <c r="R3466" s="50">
        <v>3.7944260135974301E-3</v>
      </c>
      <c r="S3466" s="50">
        <v>1.7157363777257899</v>
      </c>
      <c r="T3466" s="50">
        <v>6.2442475429761784E-3</v>
      </c>
      <c r="U3466" s="50">
        <v>3.0027824298708925</v>
      </c>
      <c r="V3466" s="51">
        <v>86.171566535886157</v>
      </c>
      <c r="X3466" s="49">
        <v>0.25</v>
      </c>
      <c r="Y3466" s="49">
        <v>39.21</v>
      </c>
      <c r="Z3466" s="49">
        <v>0.63</v>
      </c>
      <c r="AA3466" s="49">
        <v>6.71</v>
      </c>
      <c r="AB3466" s="49">
        <v>11.65</v>
      </c>
      <c r="AC3466" s="49">
        <v>0.24</v>
      </c>
      <c r="AD3466" s="49">
        <v>2.36</v>
      </c>
      <c r="AE3466" s="312"/>
      <c r="AF3466" s="465" t="s">
        <v>1749</v>
      </c>
      <c r="AG3466" s="343">
        <v>30</v>
      </c>
      <c r="AH3466" s="343">
        <v>15</v>
      </c>
      <c r="AI3466" s="343"/>
      <c r="AJ3466" s="343"/>
      <c r="AK3466" s="343"/>
      <c r="AL3466" s="343"/>
      <c r="AM3466" s="343"/>
      <c r="AN3466" s="343"/>
      <c r="AO3466" s="343"/>
      <c r="AP3466" s="343"/>
      <c r="AQ3466" s="343"/>
      <c r="AR3466" s="343"/>
      <c r="AS3466" s="343"/>
      <c r="AT3466" s="343"/>
      <c r="AU3466" s="343"/>
      <c r="AV3466" s="343"/>
      <c r="AW3466" s="343"/>
      <c r="AX3466" s="343"/>
      <c r="AY3466" s="343"/>
      <c r="AZ3466" s="343"/>
      <c r="BA3466" s="343"/>
      <c r="BB3466" s="343"/>
      <c r="BC3466" s="343"/>
      <c r="BD3466" s="343"/>
      <c r="BE3466" s="475"/>
      <c r="BF3466" s="475"/>
      <c r="BG3466" s="475"/>
      <c r="BH3466" s="475"/>
      <c r="BI3466" s="475"/>
      <c r="BJ3466" s="475"/>
      <c r="BK3466" s="475"/>
      <c r="BL3466" s="475"/>
      <c r="BM3466" s="475"/>
      <c r="BN3466" s="475"/>
      <c r="BO3466" s="475"/>
      <c r="BP3466" s="306"/>
      <c r="BQ3466" s="496"/>
      <c r="BR3466" s="496"/>
      <c r="BS3466" s="496"/>
      <c r="BT3466" s="496"/>
      <c r="BU3466" s="496"/>
      <c r="BV3466" s="496"/>
    </row>
    <row r="3467" spans="1:74" s="52" customFormat="1" ht="12.75">
      <c r="A3467" s="45">
        <v>2670.0804681784898</v>
      </c>
      <c r="B3467" s="46" t="s">
        <v>364</v>
      </c>
      <c r="C3467" s="47" t="s">
        <v>372</v>
      </c>
      <c r="D3467" s="48">
        <v>126.00034766964771</v>
      </c>
      <c r="E3467" s="49">
        <v>39.618079999999999</v>
      </c>
      <c r="F3467" s="49">
        <v>4.6600000000000003E-2</v>
      </c>
      <c r="G3467" s="49">
        <v>13.13913</v>
      </c>
      <c r="H3467" s="49">
        <v>0.30959999999999999</v>
      </c>
      <c r="I3467" s="49">
        <v>0.20649999999999999</v>
      </c>
      <c r="J3467" s="49">
        <v>45.765819999999998</v>
      </c>
      <c r="K3467" s="49">
        <v>0.2273</v>
      </c>
      <c r="L3467" s="49">
        <v>99.313029999999998</v>
      </c>
      <c r="M3467" s="47"/>
      <c r="N3467" s="50">
        <v>0.99525261665046139</v>
      </c>
      <c r="O3467" s="50">
        <v>9.255528771957279E-4</v>
      </c>
      <c r="P3467" s="50">
        <v>0.27603395440571921</v>
      </c>
      <c r="Q3467" s="50">
        <v>6.2558272550740368E-3</v>
      </c>
      <c r="R3467" s="50">
        <v>4.3938547758655992E-3</v>
      </c>
      <c r="S3467" s="50">
        <v>1.7139166475213761</v>
      </c>
      <c r="T3467" s="50">
        <v>6.1178241094553857E-3</v>
      </c>
      <c r="U3467" s="50">
        <v>3.0028962775951475</v>
      </c>
      <c r="V3467" s="51">
        <v>86.128602682980969</v>
      </c>
      <c r="X3467" s="49">
        <v>0.25</v>
      </c>
      <c r="Y3467" s="49">
        <v>39.869999999999997</v>
      </c>
      <c r="Z3467" s="49">
        <v>0.62</v>
      </c>
      <c r="AA3467" s="49">
        <v>6</v>
      </c>
      <c r="AB3467" s="49">
        <v>10.18</v>
      </c>
      <c r="AC3467" s="49">
        <v>0.24</v>
      </c>
      <c r="AD3467" s="49">
        <v>2.38</v>
      </c>
      <c r="AE3467" s="312"/>
      <c r="AF3467" s="465" t="s">
        <v>1749</v>
      </c>
      <c r="AG3467" s="343">
        <v>30</v>
      </c>
      <c r="AH3467" s="343">
        <v>15</v>
      </c>
      <c r="AI3467" s="343"/>
      <c r="AJ3467" s="343"/>
      <c r="AK3467" s="343"/>
      <c r="AL3467" s="343"/>
      <c r="AM3467" s="343"/>
      <c r="AN3467" s="343"/>
      <c r="AO3467" s="343"/>
      <c r="AP3467" s="343"/>
      <c r="AQ3467" s="343"/>
      <c r="AR3467" s="343"/>
      <c r="AS3467" s="343"/>
      <c r="AT3467" s="343"/>
      <c r="AU3467" s="343"/>
      <c r="AV3467" s="343"/>
      <c r="AW3467" s="343"/>
      <c r="AX3467" s="343"/>
      <c r="AY3467" s="343"/>
      <c r="AZ3467" s="343"/>
      <c r="BA3467" s="343"/>
      <c r="BB3467" s="343"/>
      <c r="BC3467" s="343"/>
      <c r="BD3467" s="343"/>
      <c r="BE3467" s="475"/>
      <c r="BF3467" s="475"/>
      <c r="BG3467" s="475"/>
      <c r="BH3467" s="475"/>
      <c r="BI3467" s="475"/>
      <c r="BJ3467" s="475"/>
      <c r="BK3467" s="475"/>
      <c r="BL3467" s="475"/>
      <c r="BM3467" s="475"/>
      <c r="BN3467" s="475"/>
      <c r="BO3467" s="475"/>
      <c r="BP3467" s="306"/>
      <c r="BQ3467" s="496"/>
      <c r="BR3467" s="496"/>
      <c r="BS3467" s="496"/>
      <c r="BT3467" s="496"/>
      <c r="BU3467" s="496"/>
      <c r="BV3467" s="496"/>
    </row>
    <row r="3468" spans="1:74" s="52" customFormat="1" ht="12.75">
      <c r="A3468" s="45">
        <v>2670.0804681784898</v>
      </c>
      <c r="B3468" s="46" t="s">
        <v>364</v>
      </c>
      <c r="C3468" s="47" t="s">
        <v>372</v>
      </c>
      <c r="D3468" s="48">
        <v>133.00034766964771</v>
      </c>
      <c r="E3468" s="49">
        <v>39.65878</v>
      </c>
      <c r="F3468" s="49">
        <v>6.0400000000000002E-2</v>
      </c>
      <c r="G3468" s="49">
        <v>13.11909</v>
      </c>
      <c r="H3468" s="49">
        <v>0.31280000000000002</v>
      </c>
      <c r="I3468" s="49">
        <v>0.17130000000000001</v>
      </c>
      <c r="J3468" s="49">
        <v>45.866549999999997</v>
      </c>
      <c r="K3468" s="49">
        <v>0.22140000000000001</v>
      </c>
      <c r="L3468" s="49">
        <v>99.410319999999999</v>
      </c>
      <c r="M3468" s="47"/>
      <c r="N3468" s="50">
        <v>0.99493802152026556</v>
      </c>
      <c r="O3468" s="50">
        <v>1.1980336906513153E-3</v>
      </c>
      <c r="P3468" s="50">
        <v>0.27524306355128653</v>
      </c>
      <c r="Q3468" s="50">
        <v>6.3120047115543853E-3</v>
      </c>
      <c r="R3468" s="50">
        <v>3.6399865574773121E-3</v>
      </c>
      <c r="S3468" s="50">
        <v>1.715383773780381</v>
      </c>
      <c r="T3468" s="50">
        <v>5.9510272868154657E-3</v>
      </c>
      <c r="U3468" s="50">
        <v>3.0026659110984313</v>
      </c>
      <c r="V3468" s="51">
        <v>86.173045676394295</v>
      </c>
      <c r="X3468" s="49">
        <v>0.25</v>
      </c>
      <c r="Y3468" s="49">
        <v>31.3</v>
      </c>
      <c r="Z3468" s="49">
        <v>0.62</v>
      </c>
      <c r="AA3468" s="49">
        <v>5.95</v>
      </c>
      <c r="AB3468" s="49">
        <v>12.34</v>
      </c>
      <c r="AC3468" s="49">
        <v>0.24</v>
      </c>
      <c r="AD3468" s="49">
        <v>2.4500000000000002</v>
      </c>
      <c r="AE3468" s="312"/>
      <c r="AF3468" s="465" t="s">
        <v>1749</v>
      </c>
      <c r="AG3468" s="343">
        <v>30</v>
      </c>
      <c r="AH3468" s="343">
        <v>15</v>
      </c>
      <c r="AI3468" s="343"/>
      <c r="AJ3468" s="343"/>
      <c r="AK3468" s="343"/>
      <c r="AL3468" s="343"/>
      <c r="AM3468" s="343"/>
      <c r="AN3468" s="343"/>
      <c r="AO3468" s="343"/>
      <c r="AP3468" s="343"/>
      <c r="AQ3468" s="343"/>
      <c r="AR3468" s="343"/>
      <c r="AS3468" s="343"/>
      <c r="AT3468" s="343"/>
      <c r="AU3468" s="343"/>
      <c r="AV3468" s="343"/>
      <c r="AW3468" s="343"/>
      <c r="AX3468" s="343"/>
      <c r="AY3468" s="343"/>
      <c r="AZ3468" s="343"/>
      <c r="BA3468" s="343"/>
      <c r="BB3468" s="343"/>
      <c r="BC3468" s="343"/>
      <c r="BD3468" s="343"/>
      <c r="BE3468" s="475"/>
      <c r="BF3468" s="475"/>
      <c r="BG3468" s="475"/>
      <c r="BH3468" s="475"/>
      <c r="BI3468" s="475"/>
      <c r="BJ3468" s="475"/>
      <c r="BK3468" s="475"/>
      <c r="BL3468" s="475"/>
      <c r="BM3468" s="475"/>
      <c r="BN3468" s="475"/>
      <c r="BO3468" s="475"/>
      <c r="BP3468" s="306"/>
      <c r="BQ3468" s="496"/>
      <c r="BR3468" s="496"/>
      <c r="BS3468" s="496"/>
      <c r="BT3468" s="496"/>
      <c r="BU3468" s="496"/>
      <c r="BV3468" s="496"/>
    </row>
    <row r="3469" spans="1:74" s="52" customFormat="1" ht="12.75">
      <c r="A3469" s="45">
        <v>2670.0804681784898</v>
      </c>
      <c r="B3469" s="46" t="s">
        <v>364</v>
      </c>
      <c r="C3469" s="47" t="s">
        <v>372</v>
      </c>
      <c r="D3469" s="48">
        <v>140.00034766964771</v>
      </c>
      <c r="E3469" s="49">
        <v>39.892850000000003</v>
      </c>
      <c r="F3469" s="49">
        <v>7.9500000000000001E-2</v>
      </c>
      <c r="G3469" s="49">
        <v>13.36964</v>
      </c>
      <c r="H3469" s="49">
        <v>0.29470000000000002</v>
      </c>
      <c r="I3469" s="49">
        <v>0.20730000000000001</v>
      </c>
      <c r="J3469" s="49">
        <v>45.806109999999997</v>
      </c>
      <c r="K3469" s="49">
        <v>0.22389999999999999</v>
      </c>
      <c r="L3469" s="49">
        <v>99.874000000000009</v>
      </c>
      <c r="M3469" s="47"/>
      <c r="N3469" s="50">
        <v>0.99673754371101697</v>
      </c>
      <c r="O3469" s="50">
        <v>1.5704651254364404E-3</v>
      </c>
      <c r="P3469" s="50">
        <v>0.27935822350805084</v>
      </c>
      <c r="Q3469" s="50">
        <v>5.9225642553416922E-3</v>
      </c>
      <c r="R3469" s="50">
        <v>4.3870319193229619E-3</v>
      </c>
      <c r="S3469" s="50">
        <v>1.7061519631214015</v>
      </c>
      <c r="T3469" s="50">
        <v>5.9937343975393709E-3</v>
      </c>
      <c r="U3469" s="50">
        <v>3.00012152603811</v>
      </c>
      <c r="V3469" s="51">
        <v>85.930154104004785</v>
      </c>
      <c r="X3469" s="49">
        <v>0.25</v>
      </c>
      <c r="Y3469" s="49">
        <v>23.78</v>
      </c>
      <c r="Z3469" s="49">
        <v>0.62</v>
      </c>
      <c r="AA3469" s="49">
        <v>6.25</v>
      </c>
      <c r="AB3469" s="49">
        <v>10.119999999999999</v>
      </c>
      <c r="AC3469" s="49">
        <v>0.24</v>
      </c>
      <c r="AD3469" s="49">
        <v>2.44</v>
      </c>
      <c r="AE3469" s="312"/>
      <c r="AF3469" s="465" t="s">
        <v>1749</v>
      </c>
      <c r="AG3469" s="343">
        <v>30</v>
      </c>
      <c r="AH3469" s="343">
        <v>15</v>
      </c>
      <c r="AI3469" s="343"/>
      <c r="AJ3469" s="343"/>
      <c r="AK3469" s="343"/>
      <c r="AL3469" s="343"/>
      <c r="AM3469" s="343"/>
      <c r="AN3469" s="343"/>
      <c r="AO3469" s="343"/>
      <c r="AP3469" s="343"/>
      <c r="AQ3469" s="343"/>
      <c r="AR3469" s="343"/>
      <c r="AS3469" s="343"/>
      <c r="AT3469" s="343"/>
      <c r="AU3469" s="343"/>
      <c r="AV3469" s="343"/>
      <c r="AW3469" s="343"/>
      <c r="AX3469" s="343"/>
      <c r="AY3469" s="343"/>
      <c r="AZ3469" s="343"/>
      <c r="BA3469" s="343"/>
      <c r="BB3469" s="343"/>
      <c r="BC3469" s="343"/>
      <c r="BD3469" s="343"/>
      <c r="BE3469" s="475"/>
      <c r="BF3469" s="475"/>
      <c r="BG3469" s="475"/>
      <c r="BH3469" s="475"/>
      <c r="BI3469" s="475"/>
      <c r="BJ3469" s="475"/>
      <c r="BK3469" s="475"/>
      <c r="BL3469" s="475"/>
      <c r="BM3469" s="475"/>
      <c r="BN3469" s="475"/>
      <c r="BO3469" s="475"/>
      <c r="BP3469" s="306"/>
      <c r="BQ3469" s="496"/>
      <c r="BR3469" s="496"/>
      <c r="BS3469" s="496"/>
      <c r="BT3469" s="496"/>
      <c r="BU3469" s="496"/>
      <c r="BV3469" s="496"/>
    </row>
    <row r="3470" spans="1:74" s="52" customFormat="1" ht="12.75">
      <c r="A3470" s="45">
        <v>2670.0804681784898</v>
      </c>
      <c r="B3470" s="46" t="s">
        <v>364</v>
      </c>
      <c r="C3470" s="47" t="s">
        <v>372</v>
      </c>
      <c r="D3470" s="48">
        <v>147.00034766964771</v>
      </c>
      <c r="E3470" s="49">
        <v>39.699489999999997</v>
      </c>
      <c r="F3470" s="49">
        <v>4.87E-2</v>
      </c>
      <c r="G3470" s="49">
        <v>13.028890000000001</v>
      </c>
      <c r="H3470" s="49">
        <v>0.32169999999999999</v>
      </c>
      <c r="I3470" s="49">
        <v>0.18260000000000001</v>
      </c>
      <c r="J3470" s="49">
        <v>45.927</v>
      </c>
      <c r="K3470" s="49">
        <v>0.2228</v>
      </c>
      <c r="L3470" s="49">
        <v>99.431180000000012</v>
      </c>
      <c r="M3470" s="47"/>
      <c r="N3470" s="50">
        <v>0.99541878918537063</v>
      </c>
      <c r="O3470" s="50">
        <v>9.654399871844555E-4</v>
      </c>
      <c r="P3470" s="50">
        <v>0.27320227905199296</v>
      </c>
      <c r="Q3470" s="50">
        <v>6.4880749731866293E-3</v>
      </c>
      <c r="R3470" s="50">
        <v>3.8779965544242169E-3</v>
      </c>
      <c r="S3470" s="50">
        <v>1.7167123433549172</v>
      </c>
      <c r="T3470" s="50">
        <v>5.9854077331840767E-3</v>
      </c>
      <c r="U3470" s="50">
        <v>3.0026503308402601</v>
      </c>
      <c r="V3470" s="51">
        <v>86.270653224230301</v>
      </c>
      <c r="X3470" s="49">
        <v>0.25</v>
      </c>
      <c r="Y3470" s="49">
        <v>40</v>
      </c>
      <c r="Z3470" s="49">
        <v>0.63</v>
      </c>
      <c r="AA3470" s="49">
        <v>5.76</v>
      </c>
      <c r="AB3470" s="49">
        <v>11.54</v>
      </c>
      <c r="AC3470" s="49">
        <v>0.24</v>
      </c>
      <c r="AD3470" s="49">
        <v>2.4500000000000002</v>
      </c>
      <c r="AE3470" s="312"/>
      <c r="AF3470" s="465" t="s">
        <v>1749</v>
      </c>
      <c r="AG3470" s="343">
        <v>30</v>
      </c>
      <c r="AH3470" s="343">
        <v>15</v>
      </c>
      <c r="AI3470" s="343"/>
      <c r="AJ3470" s="343"/>
      <c r="AK3470" s="343"/>
      <c r="AL3470" s="343"/>
      <c r="AM3470" s="343"/>
      <c r="AN3470" s="343"/>
      <c r="AO3470" s="343"/>
      <c r="AP3470" s="343"/>
      <c r="AQ3470" s="343"/>
      <c r="AR3470" s="343"/>
      <c r="AS3470" s="343"/>
      <c r="AT3470" s="343"/>
      <c r="AU3470" s="343"/>
      <c r="AV3470" s="343"/>
      <c r="AW3470" s="343"/>
      <c r="AX3470" s="343"/>
      <c r="AY3470" s="343"/>
      <c r="AZ3470" s="343"/>
      <c r="BA3470" s="343"/>
      <c r="BB3470" s="343"/>
      <c r="BC3470" s="343"/>
      <c r="BD3470" s="343"/>
      <c r="BE3470" s="475"/>
      <c r="BF3470" s="475"/>
      <c r="BG3470" s="475"/>
      <c r="BH3470" s="475"/>
      <c r="BI3470" s="475"/>
      <c r="BJ3470" s="475"/>
      <c r="BK3470" s="475"/>
      <c r="BL3470" s="475"/>
      <c r="BM3470" s="475"/>
      <c r="BN3470" s="475"/>
      <c r="BO3470" s="475"/>
      <c r="BP3470" s="306"/>
      <c r="BQ3470" s="496"/>
      <c r="BR3470" s="496"/>
      <c r="BS3470" s="496"/>
      <c r="BT3470" s="496"/>
      <c r="BU3470" s="496"/>
      <c r="BV3470" s="496"/>
    </row>
    <row r="3471" spans="1:74" s="52" customFormat="1" ht="12.75">
      <c r="A3471" s="45">
        <v>2670.0804681784898</v>
      </c>
      <c r="B3471" s="46" t="s">
        <v>364</v>
      </c>
      <c r="C3471" s="47" t="s">
        <v>372</v>
      </c>
      <c r="D3471" s="48">
        <v>154.00034766964771</v>
      </c>
      <c r="E3471" s="49">
        <v>39.882680000000001</v>
      </c>
      <c r="F3471" s="49">
        <v>3.6200000000000003E-2</v>
      </c>
      <c r="G3471" s="49">
        <v>12.99882</v>
      </c>
      <c r="H3471" s="49">
        <v>0.3004</v>
      </c>
      <c r="I3471" s="49">
        <v>0.1479</v>
      </c>
      <c r="J3471" s="49">
        <v>45.826259999999998</v>
      </c>
      <c r="K3471" s="49">
        <v>0.2311</v>
      </c>
      <c r="L3471" s="49">
        <v>99.423360000000002</v>
      </c>
      <c r="M3471" s="47"/>
      <c r="N3471" s="50">
        <v>0.99923678825210205</v>
      </c>
      <c r="O3471" s="50">
        <v>7.1708075397700804E-4</v>
      </c>
      <c r="P3471" s="50">
        <v>0.27236042601034127</v>
      </c>
      <c r="Q3471" s="50">
        <v>6.0537976657626296E-3</v>
      </c>
      <c r="R3471" s="50">
        <v>3.1386146248477183E-3</v>
      </c>
      <c r="S3471" s="50">
        <v>1.7116187731229087</v>
      </c>
      <c r="T3471" s="50">
        <v>6.2035698100049719E-3</v>
      </c>
      <c r="U3471" s="50">
        <v>2.9993290502399446</v>
      </c>
      <c r="V3471" s="51">
        <v>86.272012018607413</v>
      </c>
      <c r="X3471" s="49">
        <v>0.25</v>
      </c>
      <c r="Y3471" s="49">
        <v>52.32</v>
      </c>
      <c r="Z3471" s="49">
        <v>0.63</v>
      </c>
      <c r="AA3471" s="49">
        <v>6.15</v>
      </c>
      <c r="AB3471" s="49">
        <v>14.34</v>
      </c>
      <c r="AC3471" s="49">
        <v>0.24</v>
      </c>
      <c r="AD3471" s="49">
        <v>2.36</v>
      </c>
      <c r="AE3471" s="312"/>
      <c r="AF3471" s="465" t="s">
        <v>1749</v>
      </c>
      <c r="AG3471" s="343">
        <v>30</v>
      </c>
      <c r="AH3471" s="343">
        <v>15</v>
      </c>
      <c r="AI3471" s="343"/>
      <c r="AJ3471" s="343"/>
      <c r="AK3471" s="343"/>
      <c r="AL3471" s="343"/>
      <c r="AM3471" s="343"/>
      <c r="AN3471" s="343"/>
      <c r="AO3471" s="343"/>
      <c r="AP3471" s="343"/>
      <c r="AQ3471" s="343"/>
      <c r="AR3471" s="343"/>
      <c r="AS3471" s="343"/>
      <c r="AT3471" s="343"/>
      <c r="AU3471" s="343"/>
      <c r="AV3471" s="343"/>
      <c r="AW3471" s="343"/>
      <c r="AX3471" s="343"/>
      <c r="AY3471" s="343"/>
      <c r="AZ3471" s="343"/>
      <c r="BA3471" s="343"/>
      <c r="BB3471" s="343"/>
      <c r="BC3471" s="343"/>
      <c r="BD3471" s="343"/>
      <c r="BE3471" s="475"/>
      <c r="BF3471" s="475"/>
      <c r="BG3471" s="475"/>
      <c r="BH3471" s="475"/>
      <c r="BI3471" s="475"/>
      <c r="BJ3471" s="475"/>
      <c r="BK3471" s="475"/>
      <c r="BL3471" s="475"/>
      <c r="BM3471" s="475"/>
      <c r="BN3471" s="475"/>
      <c r="BO3471" s="475"/>
      <c r="BP3471" s="306"/>
      <c r="BQ3471" s="496"/>
      <c r="BR3471" s="496"/>
      <c r="BS3471" s="496"/>
      <c r="BT3471" s="496"/>
      <c r="BU3471" s="496"/>
      <c r="BV3471" s="496"/>
    </row>
    <row r="3472" spans="1:74" s="52" customFormat="1" ht="12.75">
      <c r="A3472" s="45">
        <v>2670.0804681784898</v>
      </c>
      <c r="B3472" s="46" t="s">
        <v>364</v>
      </c>
      <c r="C3472" s="47" t="s">
        <v>372</v>
      </c>
      <c r="D3472" s="48">
        <v>161.00034766964771</v>
      </c>
      <c r="E3472" s="49">
        <v>39.984439999999999</v>
      </c>
      <c r="F3472" s="49">
        <v>6.59E-2</v>
      </c>
      <c r="G3472" s="49">
        <v>13.26942</v>
      </c>
      <c r="H3472" s="49">
        <v>0.29520000000000002</v>
      </c>
      <c r="I3472" s="49">
        <v>0.1973</v>
      </c>
      <c r="J3472" s="49">
        <v>45.916930000000001</v>
      </c>
      <c r="K3472" s="49">
        <v>0.2261</v>
      </c>
      <c r="L3472" s="49">
        <v>99.955290000000005</v>
      </c>
      <c r="M3472" s="47"/>
      <c r="N3472" s="50">
        <v>0.99761387928129308</v>
      </c>
      <c r="O3472" s="50">
        <v>1.2999669000492867E-3</v>
      </c>
      <c r="P3472" s="50">
        <v>0.27687223035924546</v>
      </c>
      <c r="Q3472" s="50">
        <v>5.9242272608512076E-3</v>
      </c>
      <c r="R3472" s="50">
        <v>4.1695029860239468E-3</v>
      </c>
      <c r="S3472" s="50">
        <v>1.707862307500785</v>
      </c>
      <c r="T3472" s="50">
        <v>6.0440726303605486E-3</v>
      </c>
      <c r="U3472" s="50">
        <v>2.9997861869186089</v>
      </c>
      <c r="V3472" s="51">
        <v>86.049911205869719</v>
      </c>
      <c r="X3472" s="49">
        <v>0.25</v>
      </c>
      <c r="Y3472" s="49">
        <v>29.86</v>
      </c>
      <c r="Z3472" s="49">
        <v>0.62</v>
      </c>
      <c r="AA3472" s="49">
        <v>6.18</v>
      </c>
      <c r="AB3472" s="49">
        <v>10.64</v>
      </c>
      <c r="AC3472" s="49">
        <v>0.24</v>
      </c>
      <c r="AD3472" s="49">
        <v>2.42</v>
      </c>
      <c r="AE3472" s="312"/>
      <c r="AF3472" s="465" t="s">
        <v>1749</v>
      </c>
      <c r="AG3472" s="343">
        <v>30</v>
      </c>
      <c r="AH3472" s="343">
        <v>15</v>
      </c>
      <c r="AI3472" s="343"/>
      <c r="AJ3472" s="343"/>
      <c r="AK3472" s="343"/>
      <c r="AL3472" s="343"/>
      <c r="AM3472" s="343"/>
      <c r="AN3472" s="343"/>
      <c r="AO3472" s="343"/>
      <c r="AP3472" s="343"/>
      <c r="AQ3472" s="343"/>
      <c r="AR3472" s="343"/>
      <c r="AS3472" s="343"/>
      <c r="AT3472" s="343"/>
      <c r="AU3472" s="343"/>
      <c r="AV3472" s="343"/>
      <c r="AW3472" s="343"/>
      <c r="AX3472" s="343"/>
      <c r="AY3472" s="343"/>
      <c r="AZ3472" s="343"/>
      <c r="BA3472" s="343"/>
      <c r="BB3472" s="343"/>
      <c r="BC3472" s="343"/>
      <c r="BD3472" s="343"/>
      <c r="BE3472" s="475"/>
      <c r="BF3472" s="475"/>
      <c r="BG3472" s="475"/>
      <c r="BH3472" s="475"/>
      <c r="BI3472" s="475"/>
      <c r="BJ3472" s="475"/>
      <c r="BK3472" s="475"/>
      <c r="BL3472" s="475"/>
      <c r="BM3472" s="475"/>
      <c r="BN3472" s="475"/>
      <c r="BO3472" s="475"/>
      <c r="BP3472" s="306"/>
      <c r="BQ3472" s="496"/>
      <c r="BR3472" s="496"/>
      <c r="BS3472" s="496"/>
      <c r="BT3472" s="496"/>
      <c r="BU3472" s="496"/>
      <c r="BV3472" s="496"/>
    </row>
    <row r="3473" spans="1:74" s="52" customFormat="1" ht="12.75">
      <c r="A3473" s="45">
        <v>2670.0804681784898</v>
      </c>
      <c r="B3473" s="46" t="s">
        <v>364</v>
      </c>
      <c r="C3473" s="47" t="s">
        <v>372</v>
      </c>
      <c r="D3473" s="48">
        <v>168.00034766964771</v>
      </c>
      <c r="E3473" s="49">
        <v>40.086199999999998</v>
      </c>
      <c r="F3473" s="49">
        <v>7.5800000000000006E-2</v>
      </c>
      <c r="G3473" s="49">
        <v>13.23935</v>
      </c>
      <c r="H3473" s="49">
        <v>0.30930000000000002</v>
      </c>
      <c r="I3473" s="49">
        <v>0.18010000000000001</v>
      </c>
      <c r="J3473" s="49">
        <v>45.997520000000002</v>
      </c>
      <c r="K3473" s="49">
        <v>0.22919999999999999</v>
      </c>
      <c r="L3473" s="49">
        <v>100.11747000000001</v>
      </c>
      <c r="M3473" s="47"/>
      <c r="N3473" s="50">
        <v>0.99814748139288501</v>
      </c>
      <c r="O3473" s="50">
        <v>1.4922598251815148E-3</v>
      </c>
      <c r="P3473" s="50">
        <v>0.27569093341662454</v>
      </c>
      <c r="Q3473" s="50">
        <v>6.1947479224707261E-3</v>
      </c>
      <c r="R3473" s="50">
        <v>3.7983875899823202E-3</v>
      </c>
      <c r="S3473" s="50">
        <v>1.7074295319976687</v>
      </c>
      <c r="T3473" s="50">
        <v>6.1146568119396852E-3</v>
      </c>
      <c r="U3473" s="50">
        <v>2.9988679989567522</v>
      </c>
      <c r="V3473" s="51">
        <v>86.098124737014899</v>
      </c>
      <c r="X3473" s="49">
        <v>0.25</v>
      </c>
      <c r="Y3473" s="49">
        <v>26.32</v>
      </c>
      <c r="Z3473" s="49">
        <v>0.63</v>
      </c>
      <c r="AA3473" s="49">
        <v>5.91</v>
      </c>
      <c r="AB3473" s="49">
        <v>12.02</v>
      </c>
      <c r="AC3473" s="49">
        <v>0.24</v>
      </c>
      <c r="AD3473" s="49">
        <v>2.39</v>
      </c>
      <c r="AE3473" s="312"/>
      <c r="AF3473" s="465" t="s">
        <v>1749</v>
      </c>
      <c r="AG3473" s="343">
        <v>30</v>
      </c>
      <c r="AH3473" s="343">
        <v>15</v>
      </c>
      <c r="AI3473" s="343"/>
      <c r="AJ3473" s="343"/>
      <c r="AK3473" s="343"/>
      <c r="AL3473" s="343"/>
      <c r="AM3473" s="343"/>
      <c r="AN3473" s="343"/>
      <c r="AO3473" s="343"/>
      <c r="AP3473" s="343"/>
      <c r="AQ3473" s="343"/>
      <c r="AR3473" s="343"/>
      <c r="AS3473" s="343"/>
      <c r="AT3473" s="343"/>
      <c r="AU3473" s="343"/>
      <c r="AV3473" s="343"/>
      <c r="AW3473" s="343"/>
      <c r="AX3473" s="343"/>
      <c r="AY3473" s="343"/>
      <c r="AZ3473" s="343"/>
      <c r="BA3473" s="343"/>
      <c r="BB3473" s="343"/>
      <c r="BC3473" s="343"/>
      <c r="BD3473" s="343"/>
      <c r="BE3473" s="475"/>
      <c r="BF3473" s="475"/>
      <c r="BG3473" s="475"/>
      <c r="BH3473" s="475"/>
      <c r="BI3473" s="475"/>
      <c r="BJ3473" s="475"/>
      <c r="BK3473" s="475"/>
      <c r="BL3473" s="475"/>
      <c r="BM3473" s="475"/>
      <c r="BN3473" s="475"/>
      <c r="BO3473" s="475"/>
      <c r="BP3473" s="306"/>
      <c r="BQ3473" s="496"/>
      <c r="BR3473" s="496"/>
      <c r="BS3473" s="496"/>
      <c r="BT3473" s="496"/>
      <c r="BU3473" s="496"/>
      <c r="BV3473" s="496"/>
    </row>
    <row r="3474" spans="1:74" s="52" customFormat="1" ht="12.75">
      <c r="A3474" s="45">
        <v>2670.0804681784898</v>
      </c>
      <c r="B3474" s="46" t="s">
        <v>364</v>
      </c>
      <c r="C3474" s="47" t="s">
        <v>372</v>
      </c>
      <c r="D3474" s="48">
        <v>175.00034766964771</v>
      </c>
      <c r="E3474" s="49">
        <v>39.974260000000001</v>
      </c>
      <c r="F3474" s="49">
        <v>7.7200000000000005E-2</v>
      </c>
      <c r="G3474" s="49">
        <v>13.279439999999999</v>
      </c>
      <c r="H3474" s="49">
        <v>0.33500000000000002</v>
      </c>
      <c r="I3474" s="49">
        <v>0.23039999999999999</v>
      </c>
      <c r="J3474" s="49">
        <v>46.239289999999997</v>
      </c>
      <c r="K3474" s="49">
        <v>0.22950000000000001</v>
      </c>
      <c r="L3474" s="49">
        <v>100.36509000000001</v>
      </c>
      <c r="M3474" s="47"/>
      <c r="N3474" s="50">
        <v>0.99389393659285941</v>
      </c>
      <c r="O3474" s="50">
        <v>1.517582548269337E-3</v>
      </c>
      <c r="P3474" s="50">
        <v>0.27611840962300738</v>
      </c>
      <c r="Q3474" s="50">
        <v>6.6995912652772997E-3</v>
      </c>
      <c r="R3474" s="50">
        <v>4.8520785412372305E-3</v>
      </c>
      <c r="S3474" s="50">
        <v>1.7138756585608721</v>
      </c>
      <c r="T3474" s="50">
        <v>6.1136411790795103E-3</v>
      </c>
      <c r="U3474" s="50">
        <v>3.003070898310602</v>
      </c>
      <c r="V3474" s="51">
        <v>86.124661674243058</v>
      </c>
      <c r="X3474" s="49">
        <v>0.25</v>
      </c>
      <c r="Y3474" s="49">
        <v>26.35</v>
      </c>
      <c r="Z3474" s="49">
        <v>0.62</v>
      </c>
      <c r="AA3474" s="49">
        <v>5.52</v>
      </c>
      <c r="AB3474" s="49">
        <v>9.2899999999999991</v>
      </c>
      <c r="AC3474" s="49">
        <v>0.24</v>
      </c>
      <c r="AD3474" s="49">
        <v>2.39</v>
      </c>
      <c r="AE3474" s="312"/>
      <c r="AF3474" s="465" t="s">
        <v>1749</v>
      </c>
      <c r="AG3474" s="343">
        <v>30</v>
      </c>
      <c r="AH3474" s="343">
        <v>15</v>
      </c>
      <c r="AI3474" s="343"/>
      <c r="AJ3474" s="343"/>
      <c r="AK3474" s="343"/>
      <c r="AL3474" s="343"/>
      <c r="AM3474" s="343"/>
      <c r="AN3474" s="343"/>
      <c r="AO3474" s="343"/>
      <c r="AP3474" s="343"/>
      <c r="AQ3474" s="343"/>
      <c r="AR3474" s="343"/>
      <c r="AS3474" s="343"/>
      <c r="AT3474" s="343"/>
      <c r="AU3474" s="343"/>
      <c r="AV3474" s="343"/>
      <c r="AW3474" s="343"/>
      <c r="AX3474" s="343"/>
      <c r="AY3474" s="343"/>
      <c r="AZ3474" s="343"/>
      <c r="BA3474" s="343"/>
      <c r="BB3474" s="343"/>
      <c r="BC3474" s="343"/>
      <c r="BD3474" s="343"/>
      <c r="BE3474" s="475"/>
      <c r="BF3474" s="475"/>
      <c r="BG3474" s="475"/>
      <c r="BH3474" s="475"/>
      <c r="BI3474" s="475"/>
      <c r="BJ3474" s="475"/>
      <c r="BK3474" s="475"/>
      <c r="BL3474" s="475"/>
      <c r="BM3474" s="475"/>
      <c r="BN3474" s="475"/>
      <c r="BO3474" s="475"/>
      <c r="BP3474" s="306"/>
      <c r="BQ3474" s="496"/>
      <c r="BR3474" s="496"/>
      <c r="BS3474" s="496"/>
      <c r="BT3474" s="496"/>
      <c r="BU3474" s="496"/>
      <c r="BV3474" s="496"/>
    </row>
    <row r="3475" spans="1:74" s="52" customFormat="1" ht="12.75">
      <c r="A3475" s="45">
        <v>2670.0804681784898</v>
      </c>
      <c r="B3475" s="46" t="s">
        <v>364</v>
      </c>
      <c r="C3475" s="47" t="s">
        <v>372</v>
      </c>
      <c r="D3475" s="48">
        <v>182.00034766964771</v>
      </c>
      <c r="E3475" s="49">
        <v>40.116729999999997</v>
      </c>
      <c r="F3475" s="49">
        <v>4.87E-2</v>
      </c>
      <c r="G3475" s="49">
        <v>13.058949999999999</v>
      </c>
      <c r="H3475" s="49">
        <v>0.29770000000000002</v>
      </c>
      <c r="I3475" s="49">
        <v>0.20269999999999999</v>
      </c>
      <c r="J3475" s="49">
        <v>45.977370000000001</v>
      </c>
      <c r="K3475" s="49">
        <v>0.22409999999999999</v>
      </c>
      <c r="L3475" s="49">
        <v>99.926249999999996</v>
      </c>
      <c r="M3475" s="47"/>
      <c r="N3475" s="50">
        <v>1.0000268170215258</v>
      </c>
      <c r="O3475" s="50">
        <v>9.5982155123562683E-4</v>
      </c>
      <c r="P3475" s="50">
        <v>0.2722390207175539</v>
      </c>
      <c r="Q3475" s="50">
        <v>5.9690999061610232E-3</v>
      </c>
      <c r="R3475" s="50">
        <v>4.2798210329216321E-3</v>
      </c>
      <c r="S3475" s="50">
        <v>1.7085936637610248</v>
      </c>
      <c r="T3475" s="50">
        <v>5.9852958855797379E-3</v>
      </c>
      <c r="U3475" s="50">
        <v>2.9980535398760026</v>
      </c>
      <c r="V3475" s="51">
        <v>86.256334376408162</v>
      </c>
      <c r="X3475" s="49">
        <v>0.25</v>
      </c>
      <c r="Y3475" s="49">
        <v>38.4</v>
      </c>
      <c r="Z3475" s="49">
        <v>0.63</v>
      </c>
      <c r="AA3475" s="49">
        <v>6.19</v>
      </c>
      <c r="AB3475" s="49">
        <v>10.76</v>
      </c>
      <c r="AC3475" s="49">
        <v>0.24</v>
      </c>
      <c r="AD3475" s="49">
        <v>2.44</v>
      </c>
      <c r="AE3475" s="312"/>
      <c r="AF3475" s="465" t="s">
        <v>1749</v>
      </c>
      <c r="AG3475" s="343">
        <v>30</v>
      </c>
      <c r="AH3475" s="343">
        <v>15</v>
      </c>
      <c r="AI3475" s="343"/>
      <c r="AJ3475" s="343"/>
      <c r="AK3475" s="343"/>
      <c r="AL3475" s="343"/>
      <c r="AM3475" s="343"/>
      <c r="AN3475" s="343"/>
      <c r="AO3475" s="343"/>
      <c r="AP3475" s="343"/>
      <c r="AQ3475" s="343"/>
      <c r="AR3475" s="343"/>
      <c r="AS3475" s="343"/>
      <c r="AT3475" s="343"/>
      <c r="AU3475" s="343"/>
      <c r="AV3475" s="343"/>
      <c r="AW3475" s="343"/>
      <c r="AX3475" s="343"/>
      <c r="AY3475" s="343"/>
      <c r="AZ3475" s="343"/>
      <c r="BA3475" s="343"/>
      <c r="BB3475" s="343"/>
      <c r="BC3475" s="343"/>
      <c r="BD3475" s="343"/>
      <c r="BE3475" s="475"/>
      <c r="BF3475" s="475"/>
      <c r="BG3475" s="475"/>
      <c r="BH3475" s="475"/>
      <c r="BI3475" s="475"/>
      <c r="BJ3475" s="475"/>
      <c r="BK3475" s="475"/>
      <c r="BL3475" s="475"/>
      <c r="BM3475" s="475"/>
      <c r="BN3475" s="475"/>
      <c r="BO3475" s="475"/>
      <c r="BP3475" s="306"/>
      <c r="BQ3475" s="496"/>
      <c r="BR3475" s="496"/>
      <c r="BS3475" s="496"/>
      <c r="BT3475" s="496"/>
      <c r="BU3475" s="496"/>
      <c r="BV3475" s="496"/>
    </row>
    <row r="3476" spans="1:74" s="52" customFormat="1" ht="12.75">
      <c r="A3476" s="45">
        <v>2670.0804681784898</v>
      </c>
      <c r="B3476" s="46" t="s">
        <v>364</v>
      </c>
      <c r="C3476" s="47" t="s">
        <v>372</v>
      </c>
      <c r="D3476" s="48">
        <v>189.00034766964771</v>
      </c>
      <c r="E3476" s="49">
        <v>40.198149999999998</v>
      </c>
      <c r="F3476" s="49">
        <v>8.6300000000000002E-2</v>
      </c>
      <c r="G3476" s="49">
        <v>13.19927</v>
      </c>
      <c r="H3476" s="49">
        <v>0.3221</v>
      </c>
      <c r="I3476" s="49">
        <v>0.19</v>
      </c>
      <c r="J3476" s="49">
        <v>46.027740000000001</v>
      </c>
      <c r="K3476" s="49">
        <v>0.22739999999999999</v>
      </c>
      <c r="L3476" s="49">
        <v>100.25096000000001</v>
      </c>
      <c r="M3476" s="47"/>
      <c r="N3476" s="50">
        <v>0.9992115133856927</v>
      </c>
      <c r="O3476" s="50">
        <v>1.6960457926695695E-3</v>
      </c>
      <c r="P3476" s="50">
        <v>0.27438304400656582</v>
      </c>
      <c r="Q3476" s="50">
        <v>6.4400016748968223E-3</v>
      </c>
      <c r="R3476" s="50">
        <v>4.0002828775688682E-3</v>
      </c>
      <c r="S3476" s="50">
        <v>1.7056093175822959</v>
      </c>
      <c r="T3476" s="50">
        <v>6.0561897092778335E-3</v>
      </c>
      <c r="U3476" s="50">
        <v>2.9973963950289675</v>
      </c>
      <c r="V3476" s="51">
        <v>86.142217044393803</v>
      </c>
      <c r="X3476" s="49">
        <v>0.25</v>
      </c>
      <c r="Y3476" s="49">
        <v>23.1</v>
      </c>
      <c r="Z3476" s="49">
        <v>0.63</v>
      </c>
      <c r="AA3476" s="49">
        <v>5.74</v>
      </c>
      <c r="AB3476" s="49">
        <v>11.2</v>
      </c>
      <c r="AC3476" s="49">
        <v>0.24</v>
      </c>
      <c r="AD3476" s="49">
        <v>2.42</v>
      </c>
      <c r="AE3476" s="312"/>
      <c r="AF3476" s="465" t="s">
        <v>1749</v>
      </c>
      <c r="AG3476" s="343">
        <v>30</v>
      </c>
      <c r="AH3476" s="343">
        <v>15</v>
      </c>
      <c r="AI3476" s="343"/>
      <c r="AJ3476" s="343"/>
      <c r="AK3476" s="343"/>
      <c r="AL3476" s="343"/>
      <c r="AM3476" s="343"/>
      <c r="AN3476" s="343"/>
      <c r="AO3476" s="343"/>
      <c r="AP3476" s="343"/>
      <c r="AQ3476" s="343"/>
      <c r="AR3476" s="343"/>
      <c r="AS3476" s="343"/>
      <c r="AT3476" s="343"/>
      <c r="AU3476" s="343"/>
      <c r="AV3476" s="343"/>
      <c r="AW3476" s="343"/>
      <c r="AX3476" s="343"/>
      <c r="AY3476" s="343"/>
      <c r="AZ3476" s="343"/>
      <c r="BA3476" s="343"/>
      <c r="BB3476" s="343"/>
      <c r="BC3476" s="343"/>
      <c r="BD3476" s="343"/>
      <c r="BE3476" s="475"/>
      <c r="BF3476" s="475"/>
      <c r="BG3476" s="475"/>
      <c r="BH3476" s="475"/>
      <c r="BI3476" s="475"/>
      <c r="BJ3476" s="475"/>
      <c r="BK3476" s="475"/>
      <c r="BL3476" s="475"/>
      <c r="BM3476" s="475"/>
      <c r="BN3476" s="475"/>
      <c r="BO3476" s="475"/>
      <c r="BP3476" s="306"/>
      <c r="BQ3476" s="496"/>
      <c r="BR3476" s="496"/>
      <c r="BS3476" s="496"/>
      <c r="BT3476" s="496"/>
      <c r="BU3476" s="496"/>
      <c r="BV3476" s="496"/>
    </row>
    <row r="3477" spans="1:74" s="52" customFormat="1" ht="12.75">
      <c r="A3477" s="45">
        <v>2670.0804681784898</v>
      </c>
      <c r="B3477" s="46" t="s">
        <v>364</v>
      </c>
      <c r="C3477" s="47" t="s">
        <v>372</v>
      </c>
      <c r="D3477" s="48">
        <v>196.00034766964771</v>
      </c>
      <c r="E3477" s="49">
        <v>40.177799999999998</v>
      </c>
      <c r="F3477" s="49">
        <v>9.660001E-2</v>
      </c>
      <c r="G3477" s="49">
        <v>13.1692</v>
      </c>
      <c r="H3477" s="49">
        <v>0.33760000000000001</v>
      </c>
      <c r="I3477" s="49">
        <v>0.16350000000000001</v>
      </c>
      <c r="J3477" s="49">
        <v>46.118400000000001</v>
      </c>
      <c r="K3477" s="49">
        <v>0.2298</v>
      </c>
      <c r="L3477" s="49">
        <v>100.29290001</v>
      </c>
      <c r="M3477" s="47"/>
      <c r="N3477" s="50">
        <v>0.99817017784186901</v>
      </c>
      <c r="O3477" s="50">
        <v>1.8974529870850164E-3</v>
      </c>
      <c r="P3477" s="50">
        <v>0.27361117122557321</v>
      </c>
      <c r="Q3477" s="50">
        <v>6.7462863038242589E-3</v>
      </c>
      <c r="R3477" s="50">
        <v>3.4405029458268975E-3</v>
      </c>
      <c r="S3477" s="50">
        <v>1.7080524991199675</v>
      </c>
      <c r="T3477" s="50">
        <v>6.116825759815858E-3</v>
      </c>
      <c r="U3477" s="50">
        <v>2.9980349161839612</v>
      </c>
      <c r="V3477" s="51">
        <v>86.192855259951159</v>
      </c>
      <c r="X3477" s="49">
        <v>0.25</v>
      </c>
      <c r="Y3477" s="49">
        <v>20.64</v>
      </c>
      <c r="Z3477" s="49">
        <v>0.63</v>
      </c>
      <c r="AA3477" s="49">
        <v>5.45</v>
      </c>
      <c r="AB3477" s="49">
        <v>12.58</v>
      </c>
      <c r="AC3477" s="49">
        <v>0.24</v>
      </c>
      <c r="AD3477" s="49">
        <v>2.37</v>
      </c>
      <c r="AE3477" s="312"/>
      <c r="AF3477" s="465" t="s">
        <v>1749</v>
      </c>
      <c r="AG3477" s="343">
        <v>30</v>
      </c>
      <c r="AH3477" s="343">
        <v>15</v>
      </c>
      <c r="AI3477" s="343"/>
      <c r="AJ3477" s="343"/>
      <c r="AK3477" s="343"/>
      <c r="AL3477" s="343"/>
      <c r="AM3477" s="343"/>
      <c r="AN3477" s="343"/>
      <c r="AO3477" s="343"/>
      <c r="AP3477" s="343"/>
      <c r="AQ3477" s="343"/>
      <c r="AR3477" s="343"/>
      <c r="AS3477" s="343"/>
      <c r="AT3477" s="343"/>
      <c r="AU3477" s="343"/>
      <c r="AV3477" s="343"/>
      <c r="AW3477" s="343"/>
      <c r="AX3477" s="343"/>
      <c r="AY3477" s="343"/>
      <c r="AZ3477" s="343"/>
      <c r="BA3477" s="343"/>
      <c r="BB3477" s="343"/>
      <c r="BC3477" s="343"/>
      <c r="BD3477" s="343"/>
      <c r="BE3477" s="475"/>
      <c r="BF3477" s="475"/>
      <c r="BG3477" s="475"/>
      <c r="BH3477" s="475"/>
      <c r="BI3477" s="475"/>
      <c r="BJ3477" s="475"/>
      <c r="BK3477" s="475"/>
      <c r="BL3477" s="475"/>
      <c r="BM3477" s="475"/>
      <c r="BN3477" s="475"/>
      <c r="BO3477" s="475"/>
      <c r="BP3477" s="306"/>
      <c r="BQ3477" s="496"/>
      <c r="BR3477" s="496"/>
      <c r="BS3477" s="496"/>
      <c r="BT3477" s="496"/>
      <c r="BU3477" s="496"/>
      <c r="BV3477" s="496"/>
    </row>
    <row r="3478" spans="1:74" s="52" customFormat="1" ht="12.75">
      <c r="A3478" s="45">
        <v>2670.0804681784898</v>
      </c>
      <c r="B3478" s="46" t="s">
        <v>364</v>
      </c>
      <c r="C3478" s="47" t="s">
        <v>372</v>
      </c>
      <c r="D3478" s="48">
        <v>203.00034766964771</v>
      </c>
      <c r="E3478" s="49">
        <v>40.09639</v>
      </c>
      <c r="F3478" s="49">
        <v>9.0300000000000005E-2</v>
      </c>
      <c r="G3478" s="49">
        <v>13.1692</v>
      </c>
      <c r="H3478" s="49">
        <v>0.30680000000000002</v>
      </c>
      <c r="I3478" s="49">
        <v>0.17610000000000001</v>
      </c>
      <c r="J3478" s="49">
        <v>46.148629999999997</v>
      </c>
      <c r="K3478" s="49">
        <v>0.22839999999999999</v>
      </c>
      <c r="L3478" s="49">
        <v>100.21581999999999</v>
      </c>
      <c r="M3478" s="47"/>
      <c r="N3478" s="50">
        <v>0.99706601754487645</v>
      </c>
      <c r="O3478" s="50">
        <v>1.775341096825131E-3</v>
      </c>
      <c r="P3478" s="50">
        <v>0.27386342074607484</v>
      </c>
      <c r="Q3478" s="50">
        <v>6.1364597339617494E-3</v>
      </c>
      <c r="R3478" s="50">
        <v>3.7090589542940495E-3</v>
      </c>
      <c r="S3478" s="50">
        <v>1.7107478367717999</v>
      </c>
      <c r="T3478" s="50">
        <v>6.0851654136413131E-3</v>
      </c>
      <c r="U3478" s="50">
        <v>2.9993833002614729</v>
      </c>
      <c r="V3478" s="51">
        <v>86.20065165363458</v>
      </c>
      <c r="X3478" s="49">
        <v>0.25</v>
      </c>
      <c r="Y3478" s="49">
        <v>21.96</v>
      </c>
      <c r="Z3478" s="49">
        <v>0.63</v>
      </c>
      <c r="AA3478" s="49">
        <v>6.03</v>
      </c>
      <c r="AB3478" s="49">
        <v>12.13</v>
      </c>
      <c r="AC3478" s="49">
        <v>0.24</v>
      </c>
      <c r="AD3478" s="49">
        <v>2.4</v>
      </c>
      <c r="AE3478" s="312"/>
      <c r="AF3478" s="465" t="s">
        <v>1749</v>
      </c>
      <c r="AG3478" s="343">
        <v>30</v>
      </c>
      <c r="AH3478" s="343">
        <v>15</v>
      </c>
      <c r="AI3478" s="343"/>
      <c r="AJ3478" s="343"/>
      <c r="AK3478" s="343"/>
      <c r="AL3478" s="343"/>
      <c r="AM3478" s="343"/>
      <c r="AN3478" s="343"/>
      <c r="AO3478" s="343"/>
      <c r="AP3478" s="343"/>
      <c r="AQ3478" s="343"/>
      <c r="AR3478" s="343"/>
      <c r="AS3478" s="343"/>
      <c r="AT3478" s="343"/>
      <c r="AU3478" s="343"/>
      <c r="AV3478" s="343"/>
      <c r="AW3478" s="343"/>
      <c r="AX3478" s="343"/>
      <c r="AY3478" s="343"/>
      <c r="AZ3478" s="343"/>
      <c r="BA3478" s="343"/>
      <c r="BB3478" s="343"/>
      <c r="BC3478" s="343"/>
      <c r="BD3478" s="343"/>
      <c r="BE3478" s="475"/>
      <c r="BF3478" s="475"/>
      <c r="BG3478" s="475"/>
      <c r="BH3478" s="475"/>
      <c r="BI3478" s="475"/>
      <c r="BJ3478" s="475"/>
      <c r="BK3478" s="475"/>
      <c r="BL3478" s="475"/>
      <c r="BM3478" s="475"/>
      <c r="BN3478" s="475"/>
      <c r="BO3478" s="475"/>
      <c r="BP3478" s="306"/>
      <c r="BQ3478" s="496"/>
      <c r="BR3478" s="496"/>
      <c r="BS3478" s="496"/>
      <c r="BT3478" s="496"/>
      <c r="BU3478" s="496"/>
      <c r="BV3478" s="496"/>
    </row>
    <row r="3479" spans="1:74" s="52" customFormat="1" ht="12.75">
      <c r="A3479" s="45">
        <v>2670.0804681784898</v>
      </c>
      <c r="B3479" s="46" t="s">
        <v>364</v>
      </c>
      <c r="C3479" s="47" t="s">
        <v>372</v>
      </c>
      <c r="D3479" s="48">
        <v>210.00034766964771</v>
      </c>
      <c r="E3479" s="49">
        <v>40.157440000000001</v>
      </c>
      <c r="F3479" s="49">
        <v>7.6600000000000001E-2</v>
      </c>
      <c r="G3479" s="49">
        <v>13.35962</v>
      </c>
      <c r="H3479" s="49">
        <v>0.2913</v>
      </c>
      <c r="I3479" s="49">
        <v>0.15579999999999999</v>
      </c>
      <c r="J3479" s="49">
        <v>46.319879999999998</v>
      </c>
      <c r="K3479" s="49">
        <v>0.22850000000000001</v>
      </c>
      <c r="L3479" s="49">
        <v>100.58913999999999</v>
      </c>
      <c r="M3479" s="47"/>
      <c r="N3479" s="50">
        <v>0.99564660255420945</v>
      </c>
      <c r="O3479" s="50">
        <v>1.5015623893877327E-3</v>
      </c>
      <c r="P3479" s="50">
        <v>0.27700607667887256</v>
      </c>
      <c r="Q3479" s="50">
        <v>5.8092969154871247E-3</v>
      </c>
      <c r="R3479" s="50">
        <v>3.2718425009726623E-3</v>
      </c>
      <c r="S3479" s="50">
        <v>1.7120449704870464</v>
      </c>
      <c r="T3479" s="50">
        <v>6.0699211410391281E-3</v>
      </c>
      <c r="U3479" s="50">
        <v>3.0013502726670147</v>
      </c>
      <c r="V3479" s="51">
        <v>86.073455627317259</v>
      </c>
      <c r="X3479" s="49">
        <v>0.25</v>
      </c>
      <c r="Y3479" s="49">
        <v>25.6</v>
      </c>
      <c r="Z3479" s="49">
        <v>0.62</v>
      </c>
      <c r="AA3479" s="49">
        <v>6.36</v>
      </c>
      <c r="AB3479" s="49">
        <v>13.6</v>
      </c>
      <c r="AC3479" s="49">
        <v>0.24</v>
      </c>
      <c r="AD3479" s="49">
        <v>2.4</v>
      </c>
      <c r="AE3479" s="312"/>
      <c r="AF3479" s="465" t="s">
        <v>1749</v>
      </c>
      <c r="AG3479" s="343">
        <v>30</v>
      </c>
      <c r="AH3479" s="343">
        <v>15</v>
      </c>
      <c r="AI3479" s="343"/>
      <c r="AJ3479" s="343"/>
      <c r="AK3479" s="343"/>
      <c r="AL3479" s="343"/>
      <c r="AM3479" s="343"/>
      <c r="AN3479" s="343"/>
      <c r="AO3479" s="343"/>
      <c r="AP3479" s="343"/>
      <c r="AQ3479" s="343"/>
      <c r="AR3479" s="343"/>
      <c r="AS3479" s="343"/>
      <c r="AT3479" s="343"/>
      <c r="AU3479" s="343"/>
      <c r="AV3479" s="343"/>
      <c r="AW3479" s="343"/>
      <c r="AX3479" s="343"/>
      <c r="AY3479" s="343"/>
      <c r="AZ3479" s="343"/>
      <c r="BA3479" s="343"/>
      <c r="BB3479" s="343"/>
      <c r="BC3479" s="343"/>
      <c r="BD3479" s="343"/>
      <c r="BE3479" s="475"/>
      <c r="BF3479" s="475"/>
      <c r="BG3479" s="475"/>
      <c r="BH3479" s="475"/>
      <c r="BI3479" s="475"/>
      <c r="BJ3479" s="475"/>
      <c r="BK3479" s="475"/>
      <c r="BL3479" s="475"/>
      <c r="BM3479" s="475"/>
      <c r="BN3479" s="475"/>
      <c r="BO3479" s="475"/>
      <c r="BP3479" s="306"/>
      <c r="BQ3479" s="496"/>
      <c r="BR3479" s="496"/>
      <c r="BS3479" s="496"/>
      <c r="BT3479" s="496"/>
      <c r="BU3479" s="496"/>
      <c r="BV3479" s="496"/>
    </row>
    <row r="3480" spans="1:74" s="52" customFormat="1" ht="12.75">
      <c r="A3480" s="45">
        <v>2670.0804681784898</v>
      </c>
      <c r="B3480" s="46" t="s">
        <v>364</v>
      </c>
      <c r="C3480" s="47" t="s">
        <v>372</v>
      </c>
      <c r="D3480" s="48">
        <v>217.00034766964771</v>
      </c>
      <c r="E3480" s="49">
        <v>40.035319999999999</v>
      </c>
      <c r="F3480" s="49">
        <v>5.33E-2</v>
      </c>
      <c r="G3480" s="49">
        <v>13.209289999999999</v>
      </c>
      <c r="H3480" s="49">
        <v>0.3095</v>
      </c>
      <c r="I3480" s="49">
        <v>0.193</v>
      </c>
      <c r="J3480" s="49">
        <v>46.209069999999997</v>
      </c>
      <c r="K3480" s="49">
        <v>0.22309999999999999</v>
      </c>
      <c r="L3480" s="49">
        <v>100.23258</v>
      </c>
      <c r="M3480" s="47"/>
      <c r="N3480" s="50">
        <v>0.99601467400886501</v>
      </c>
      <c r="O3480" s="50">
        <v>1.0483952793275259E-3</v>
      </c>
      <c r="P3480" s="50">
        <v>0.27482605357912437</v>
      </c>
      <c r="Q3480" s="50">
        <v>6.1933693197887352E-3</v>
      </c>
      <c r="R3480" s="50">
        <v>4.0669186082103086E-3</v>
      </c>
      <c r="S3480" s="50">
        <v>1.7137923750593762</v>
      </c>
      <c r="T3480" s="50">
        <v>5.9467495777881917E-3</v>
      </c>
      <c r="U3480" s="50">
        <v>3.0018885354324802</v>
      </c>
      <c r="V3480" s="51">
        <v>86.180050952897844</v>
      </c>
      <c r="X3480" s="49">
        <v>0.25</v>
      </c>
      <c r="Y3480" s="49">
        <v>37.619999999999997</v>
      </c>
      <c r="Z3480" s="49">
        <v>0.63</v>
      </c>
      <c r="AA3480" s="49">
        <v>6.02</v>
      </c>
      <c r="AB3480" s="49">
        <v>11.03</v>
      </c>
      <c r="AC3480" s="49">
        <v>0.24</v>
      </c>
      <c r="AD3480" s="49">
        <v>2.44</v>
      </c>
      <c r="AE3480" s="312"/>
      <c r="AF3480" s="465" t="s">
        <v>1749</v>
      </c>
      <c r="AG3480" s="343">
        <v>30</v>
      </c>
      <c r="AH3480" s="343">
        <v>15</v>
      </c>
      <c r="AI3480" s="343"/>
      <c r="AJ3480" s="343"/>
      <c r="AK3480" s="343"/>
      <c r="AL3480" s="343"/>
      <c r="AM3480" s="343"/>
      <c r="AN3480" s="343"/>
      <c r="AO3480" s="343"/>
      <c r="AP3480" s="343"/>
      <c r="AQ3480" s="343"/>
      <c r="AR3480" s="343"/>
      <c r="AS3480" s="343"/>
      <c r="AT3480" s="343"/>
      <c r="AU3480" s="343"/>
      <c r="AV3480" s="343"/>
      <c r="AW3480" s="343"/>
      <c r="AX3480" s="343"/>
      <c r="AY3480" s="343"/>
      <c r="AZ3480" s="343"/>
      <c r="BA3480" s="343"/>
      <c r="BB3480" s="343"/>
      <c r="BC3480" s="343"/>
      <c r="BD3480" s="343"/>
      <c r="BE3480" s="475"/>
      <c r="BF3480" s="475"/>
      <c r="BG3480" s="475"/>
      <c r="BH3480" s="475"/>
      <c r="BI3480" s="475"/>
      <c r="BJ3480" s="475"/>
      <c r="BK3480" s="475"/>
      <c r="BL3480" s="475"/>
      <c r="BM3480" s="475"/>
      <c r="BN3480" s="475"/>
      <c r="BO3480" s="475"/>
      <c r="BP3480" s="306"/>
      <c r="BQ3480" s="496"/>
      <c r="BR3480" s="496"/>
      <c r="BS3480" s="496"/>
      <c r="BT3480" s="496"/>
      <c r="BU3480" s="496"/>
      <c r="BV3480" s="496"/>
    </row>
    <row r="3481" spans="1:74" s="52" customFormat="1" ht="12.75">
      <c r="A3481" s="45">
        <v>2670.0804681784898</v>
      </c>
      <c r="B3481" s="46" t="s">
        <v>364</v>
      </c>
      <c r="C3481" s="47" t="s">
        <v>372</v>
      </c>
      <c r="D3481" s="48">
        <v>224.00034766964771</v>
      </c>
      <c r="E3481" s="49">
        <v>40.045499999999997</v>
      </c>
      <c r="F3481" s="49">
        <v>9.8299999999999998E-2</v>
      </c>
      <c r="G3481" s="49">
        <v>13.14916</v>
      </c>
      <c r="H3481" s="49">
        <v>0.29299999999999998</v>
      </c>
      <c r="I3481" s="49">
        <v>0.16289999999999999</v>
      </c>
      <c r="J3481" s="49">
        <v>46.239289999999997</v>
      </c>
      <c r="K3481" s="49">
        <v>0.2235</v>
      </c>
      <c r="L3481" s="49">
        <v>100.21164999999999</v>
      </c>
      <c r="M3481" s="47"/>
      <c r="N3481" s="50">
        <v>0.99575066762471653</v>
      </c>
      <c r="O3481" s="50">
        <v>1.9325281049109868E-3</v>
      </c>
      <c r="P3481" s="50">
        <v>0.27343297624279428</v>
      </c>
      <c r="Q3481" s="50">
        <v>5.8601454908734528E-3</v>
      </c>
      <c r="R3481" s="50">
        <v>3.4308656302073394E-3</v>
      </c>
      <c r="S3481" s="50">
        <v>1.7140227745850038</v>
      </c>
      <c r="T3481" s="50">
        <v>5.9543184869544534E-3</v>
      </c>
      <c r="U3481" s="50">
        <v>3.0003842761654611</v>
      </c>
      <c r="V3481" s="51">
        <v>86.242059672075399</v>
      </c>
      <c r="X3481" s="49">
        <v>0.25</v>
      </c>
      <c r="Y3481" s="49">
        <v>20.440000000000001</v>
      </c>
      <c r="Z3481" s="49">
        <v>0.63</v>
      </c>
      <c r="AA3481" s="49">
        <v>6.29</v>
      </c>
      <c r="AB3481" s="49">
        <v>12.75</v>
      </c>
      <c r="AC3481" s="49">
        <v>0.24</v>
      </c>
      <c r="AD3481" s="49">
        <v>2.46</v>
      </c>
      <c r="AE3481" s="312"/>
      <c r="AF3481" s="465" t="s">
        <v>1749</v>
      </c>
      <c r="AG3481" s="343">
        <v>30</v>
      </c>
      <c r="AH3481" s="343">
        <v>15</v>
      </c>
      <c r="AI3481" s="343"/>
      <c r="AJ3481" s="343"/>
      <c r="AK3481" s="343"/>
      <c r="AL3481" s="343"/>
      <c r="AM3481" s="343"/>
      <c r="AN3481" s="343"/>
      <c r="AO3481" s="343"/>
      <c r="AP3481" s="343"/>
      <c r="AQ3481" s="343"/>
      <c r="AR3481" s="343"/>
      <c r="AS3481" s="343"/>
      <c r="AT3481" s="343"/>
      <c r="AU3481" s="343"/>
      <c r="AV3481" s="343"/>
      <c r="AW3481" s="343"/>
      <c r="AX3481" s="343"/>
      <c r="AY3481" s="343"/>
      <c r="AZ3481" s="343"/>
      <c r="BA3481" s="343"/>
      <c r="BB3481" s="343"/>
      <c r="BC3481" s="343"/>
      <c r="BD3481" s="343"/>
      <c r="BE3481" s="475"/>
      <c r="BF3481" s="475"/>
      <c r="BG3481" s="475"/>
      <c r="BH3481" s="475"/>
      <c r="BI3481" s="475"/>
      <c r="BJ3481" s="475"/>
      <c r="BK3481" s="475"/>
      <c r="BL3481" s="475"/>
      <c r="BM3481" s="475"/>
      <c r="BN3481" s="475"/>
      <c r="BO3481" s="475"/>
      <c r="BP3481" s="306"/>
      <c r="BQ3481" s="496"/>
      <c r="BR3481" s="496"/>
      <c r="BS3481" s="496"/>
      <c r="BT3481" s="496"/>
      <c r="BU3481" s="496"/>
      <c r="BV3481" s="496"/>
    </row>
    <row r="3482" spans="1:74" s="52" customFormat="1" ht="12.75">
      <c r="A3482" s="45">
        <v>2670.0804681784898</v>
      </c>
      <c r="B3482" s="46" t="s">
        <v>364</v>
      </c>
      <c r="C3482" s="47" t="s">
        <v>372</v>
      </c>
      <c r="D3482" s="48">
        <v>231.00034766964771</v>
      </c>
      <c r="E3482" s="49">
        <v>40.116729999999997</v>
      </c>
      <c r="F3482" s="49">
        <v>5.8999999999999997E-2</v>
      </c>
      <c r="G3482" s="49">
        <v>13.419750000000001</v>
      </c>
      <c r="H3482" s="49">
        <v>0.32279999999999998</v>
      </c>
      <c r="I3482" s="49">
        <v>0.1792</v>
      </c>
      <c r="J3482" s="49">
        <v>46.319879999999998</v>
      </c>
      <c r="K3482" s="49">
        <v>0.22789999999999999</v>
      </c>
      <c r="L3482" s="49">
        <v>100.64526000000001</v>
      </c>
      <c r="M3482" s="47"/>
      <c r="N3482" s="50">
        <v>0.9948121640828177</v>
      </c>
      <c r="O3482" s="50">
        <v>1.1567592690296345E-3</v>
      </c>
      <c r="P3482" s="50">
        <v>0.27830177789916288</v>
      </c>
      <c r="Q3482" s="50">
        <v>6.4386227516222217E-3</v>
      </c>
      <c r="R3482" s="50">
        <v>3.7639106558141886E-3</v>
      </c>
      <c r="S3482" s="50">
        <v>1.7123460355038287</v>
      </c>
      <c r="T3482" s="50">
        <v>6.0550472168479173E-3</v>
      </c>
      <c r="U3482" s="50">
        <v>3.0028743173791232</v>
      </c>
      <c r="V3482" s="51">
        <v>86.019537156429038</v>
      </c>
      <c r="X3482" s="49">
        <v>0.25</v>
      </c>
      <c r="Y3482" s="49">
        <v>31.98</v>
      </c>
      <c r="Z3482" s="49">
        <v>0.62</v>
      </c>
      <c r="AA3482" s="49">
        <v>5.74</v>
      </c>
      <c r="AB3482" s="49">
        <v>11.85</v>
      </c>
      <c r="AC3482" s="49">
        <v>0.24</v>
      </c>
      <c r="AD3482" s="49">
        <v>2.42</v>
      </c>
      <c r="AE3482" s="312"/>
      <c r="AF3482" s="465" t="s">
        <v>1749</v>
      </c>
      <c r="AG3482" s="343">
        <v>30</v>
      </c>
      <c r="AH3482" s="343">
        <v>15</v>
      </c>
      <c r="AI3482" s="343"/>
      <c r="AJ3482" s="343"/>
      <c r="AK3482" s="343"/>
      <c r="AL3482" s="343"/>
      <c r="AM3482" s="343"/>
      <c r="AN3482" s="343"/>
      <c r="AO3482" s="343"/>
      <c r="AP3482" s="343"/>
      <c r="AQ3482" s="343"/>
      <c r="AR3482" s="343"/>
      <c r="AS3482" s="343"/>
      <c r="AT3482" s="343"/>
      <c r="AU3482" s="343"/>
      <c r="AV3482" s="343"/>
      <c r="AW3482" s="343"/>
      <c r="AX3482" s="343"/>
      <c r="AY3482" s="343"/>
      <c r="AZ3482" s="343"/>
      <c r="BA3482" s="343"/>
      <c r="BB3482" s="343"/>
      <c r="BC3482" s="343"/>
      <c r="BD3482" s="343"/>
      <c r="BE3482" s="475"/>
      <c r="BF3482" s="475"/>
      <c r="BG3482" s="475"/>
      <c r="BH3482" s="475"/>
      <c r="BI3482" s="475"/>
      <c r="BJ3482" s="475"/>
      <c r="BK3482" s="475"/>
      <c r="BL3482" s="475"/>
      <c r="BM3482" s="475"/>
      <c r="BN3482" s="475"/>
      <c r="BO3482" s="475"/>
      <c r="BP3482" s="306"/>
      <c r="BQ3482" s="496"/>
      <c r="BR3482" s="496"/>
      <c r="BS3482" s="496"/>
      <c r="BT3482" s="496"/>
      <c r="BU3482" s="496"/>
      <c r="BV3482" s="496"/>
    </row>
    <row r="3483" spans="1:74" s="52" customFormat="1" ht="12.75">
      <c r="A3483" s="45">
        <v>2670.0804681784898</v>
      </c>
      <c r="B3483" s="46" t="s">
        <v>364</v>
      </c>
      <c r="C3483" s="47" t="s">
        <v>372</v>
      </c>
      <c r="D3483" s="48">
        <v>238.00034766964771</v>
      </c>
      <c r="E3483" s="49">
        <v>40.09639</v>
      </c>
      <c r="F3483" s="49">
        <v>7.85E-2</v>
      </c>
      <c r="G3483" s="49">
        <v>13.279439999999999</v>
      </c>
      <c r="H3483" s="49">
        <v>0.31909999999999999</v>
      </c>
      <c r="I3483" s="49">
        <v>0.14269999999999999</v>
      </c>
      <c r="J3483" s="49">
        <v>46.380330000000001</v>
      </c>
      <c r="K3483" s="49">
        <v>0.22359999999999999</v>
      </c>
      <c r="L3483" s="49">
        <v>100.52006</v>
      </c>
      <c r="M3483" s="47"/>
      <c r="N3483" s="50">
        <v>0.99467868715429641</v>
      </c>
      <c r="O3483" s="50">
        <v>1.5396521428072741E-3</v>
      </c>
      <c r="P3483" s="50">
        <v>0.27549472900253308</v>
      </c>
      <c r="Q3483" s="50">
        <v>6.3671962442984715E-3</v>
      </c>
      <c r="R3483" s="50">
        <v>2.9983839969507575E-3</v>
      </c>
      <c r="S3483" s="50">
        <v>1.7152203428404582</v>
      </c>
      <c r="T3483" s="50">
        <v>5.9430171787448914E-3</v>
      </c>
      <c r="U3483" s="50">
        <v>3.0022420085600889</v>
      </c>
      <c r="V3483" s="51">
        <v>86.161016566399837</v>
      </c>
      <c r="X3483" s="49">
        <v>0.25</v>
      </c>
      <c r="Y3483" s="49">
        <v>24.97</v>
      </c>
      <c r="Z3483" s="49">
        <v>0.63</v>
      </c>
      <c r="AA3483" s="49">
        <v>5.81</v>
      </c>
      <c r="AB3483" s="49">
        <v>14.36</v>
      </c>
      <c r="AC3483" s="49">
        <v>0.24</v>
      </c>
      <c r="AD3483" s="49">
        <v>2.46</v>
      </c>
      <c r="AE3483" s="312"/>
      <c r="AF3483" s="465" t="s">
        <v>1749</v>
      </c>
      <c r="AG3483" s="343">
        <v>30</v>
      </c>
      <c r="AH3483" s="343">
        <v>15</v>
      </c>
      <c r="AI3483" s="343"/>
      <c r="AJ3483" s="343"/>
      <c r="AK3483" s="343"/>
      <c r="AL3483" s="343"/>
      <c r="AM3483" s="343"/>
      <c r="AN3483" s="343"/>
      <c r="AO3483" s="343"/>
      <c r="AP3483" s="343"/>
      <c r="AQ3483" s="343"/>
      <c r="AR3483" s="343"/>
      <c r="AS3483" s="343"/>
      <c r="AT3483" s="343"/>
      <c r="AU3483" s="343"/>
      <c r="AV3483" s="343"/>
      <c r="AW3483" s="343"/>
      <c r="AX3483" s="343"/>
      <c r="AY3483" s="343"/>
      <c r="AZ3483" s="343"/>
      <c r="BA3483" s="343"/>
      <c r="BB3483" s="343"/>
      <c r="BC3483" s="343"/>
      <c r="BD3483" s="343"/>
      <c r="BE3483" s="475"/>
      <c r="BF3483" s="475"/>
      <c r="BG3483" s="475"/>
      <c r="BH3483" s="475"/>
      <c r="BI3483" s="475"/>
      <c r="BJ3483" s="475"/>
      <c r="BK3483" s="475"/>
      <c r="BL3483" s="475"/>
      <c r="BM3483" s="475"/>
      <c r="BN3483" s="475"/>
      <c r="BO3483" s="475"/>
      <c r="BP3483" s="306"/>
      <c r="BQ3483" s="496"/>
      <c r="BR3483" s="496"/>
      <c r="BS3483" s="496"/>
      <c r="BT3483" s="496"/>
      <c r="BU3483" s="496"/>
      <c r="BV3483" s="496"/>
    </row>
    <row r="3484" spans="1:74" s="52" customFormat="1" ht="12.75">
      <c r="A3484" s="45">
        <v>2670.0804681784898</v>
      </c>
      <c r="B3484" s="46" t="s">
        <v>364</v>
      </c>
      <c r="C3484" s="47" t="s">
        <v>372</v>
      </c>
      <c r="D3484" s="48">
        <v>245.00034766964771</v>
      </c>
      <c r="E3484" s="49">
        <v>40.289740000000002</v>
      </c>
      <c r="F3484" s="49">
        <v>4.1599999999999998E-2</v>
      </c>
      <c r="G3484" s="49">
        <v>13.24938</v>
      </c>
      <c r="H3484" s="49">
        <v>0.29749999999999999</v>
      </c>
      <c r="I3484" s="49">
        <v>0.1464</v>
      </c>
      <c r="J3484" s="49">
        <v>46.36018</v>
      </c>
      <c r="K3484" s="49">
        <v>0.22450000000000001</v>
      </c>
      <c r="L3484" s="49">
        <v>100.60930000000002</v>
      </c>
      <c r="M3484" s="47"/>
      <c r="N3484" s="50">
        <v>0.99804705166685537</v>
      </c>
      <c r="O3484" s="50">
        <v>8.1475174059280752E-4</v>
      </c>
      <c r="P3484" s="50">
        <v>0.27447835443490659</v>
      </c>
      <c r="Q3484" s="50">
        <v>5.927716348166248E-3</v>
      </c>
      <c r="R3484" s="50">
        <v>3.0717323194271876E-3</v>
      </c>
      <c r="S3484" s="50">
        <v>1.712025426143988</v>
      </c>
      <c r="T3484" s="50">
        <v>5.9584121980235591E-3</v>
      </c>
      <c r="U3484" s="50">
        <v>3.0003234448519596</v>
      </c>
      <c r="V3484" s="51">
        <v>86.182842584124359</v>
      </c>
      <c r="X3484" s="49">
        <v>0.25</v>
      </c>
      <c r="Y3484" s="49">
        <v>47.56</v>
      </c>
      <c r="Z3484" s="49">
        <v>0.63</v>
      </c>
      <c r="AA3484" s="49">
        <v>6.23</v>
      </c>
      <c r="AB3484" s="49">
        <v>14.13</v>
      </c>
      <c r="AC3484" s="49">
        <v>0.24</v>
      </c>
      <c r="AD3484" s="49">
        <v>2.44</v>
      </c>
      <c r="AE3484" s="312"/>
      <c r="AF3484" s="465" t="s">
        <v>1749</v>
      </c>
      <c r="AG3484" s="343">
        <v>30</v>
      </c>
      <c r="AH3484" s="343">
        <v>15</v>
      </c>
      <c r="AI3484" s="343"/>
      <c r="AJ3484" s="343"/>
      <c r="AK3484" s="343"/>
      <c r="AL3484" s="343"/>
      <c r="AM3484" s="343"/>
      <c r="AN3484" s="343"/>
      <c r="AO3484" s="343"/>
      <c r="AP3484" s="343"/>
      <c r="AQ3484" s="343"/>
      <c r="AR3484" s="343"/>
      <c r="AS3484" s="343"/>
      <c r="AT3484" s="343"/>
      <c r="AU3484" s="343"/>
      <c r="AV3484" s="343"/>
      <c r="AW3484" s="343"/>
      <c r="AX3484" s="343"/>
      <c r="AY3484" s="343"/>
      <c r="AZ3484" s="343"/>
      <c r="BA3484" s="343"/>
      <c r="BB3484" s="343"/>
      <c r="BC3484" s="343"/>
      <c r="BD3484" s="343"/>
      <c r="BE3484" s="475"/>
      <c r="BF3484" s="475"/>
      <c r="BG3484" s="475"/>
      <c r="BH3484" s="475"/>
      <c r="BI3484" s="475"/>
      <c r="BJ3484" s="475"/>
      <c r="BK3484" s="475"/>
      <c r="BL3484" s="475"/>
      <c r="BM3484" s="475"/>
      <c r="BN3484" s="475"/>
      <c r="BO3484" s="475"/>
      <c r="BP3484" s="306"/>
      <c r="BQ3484" s="496"/>
      <c r="BR3484" s="496"/>
      <c r="BS3484" s="496"/>
      <c r="BT3484" s="496"/>
      <c r="BU3484" s="496"/>
      <c r="BV3484" s="496"/>
    </row>
    <row r="3485" spans="1:74" s="52" customFormat="1" ht="12.75">
      <c r="A3485" s="45">
        <v>2670.0804681784898</v>
      </c>
      <c r="B3485" s="46" t="s">
        <v>364</v>
      </c>
      <c r="C3485" s="47" t="s">
        <v>372</v>
      </c>
      <c r="D3485" s="48">
        <v>252.00034766964771</v>
      </c>
      <c r="E3485" s="49">
        <v>40.065849999999998</v>
      </c>
      <c r="F3485" s="49">
        <v>4.0300000000000002E-2</v>
      </c>
      <c r="G3485" s="49">
        <v>13.28947</v>
      </c>
      <c r="H3485" s="49">
        <v>0.31929999999999997</v>
      </c>
      <c r="I3485" s="49">
        <v>0.18129999999999999</v>
      </c>
      <c r="J3485" s="49">
        <v>46.279589999999999</v>
      </c>
      <c r="K3485" s="49">
        <v>0.22969999999999999</v>
      </c>
      <c r="L3485" s="49">
        <v>100.40550999999999</v>
      </c>
      <c r="M3485" s="47"/>
      <c r="N3485" s="50">
        <v>0.99548976589613702</v>
      </c>
      <c r="O3485" s="50">
        <v>7.9166765254377045E-4</v>
      </c>
      <c r="P3485" s="50">
        <v>0.27613794846327833</v>
      </c>
      <c r="Q3485" s="50">
        <v>6.3812425117289523E-3</v>
      </c>
      <c r="R3485" s="50">
        <v>3.8154518934768941E-3</v>
      </c>
      <c r="S3485" s="50">
        <v>1.7141960389307449</v>
      </c>
      <c r="T3485" s="50">
        <v>6.1147834508651147E-3</v>
      </c>
      <c r="U3485" s="50">
        <v>3.0029268987987754</v>
      </c>
      <c r="V3485" s="51">
        <v>86.126049687528564</v>
      </c>
      <c r="X3485" s="49">
        <v>0.25</v>
      </c>
      <c r="Y3485" s="49">
        <v>47.91</v>
      </c>
      <c r="Z3485" s="49">
        <v>0.63</v>
      </c>
      <c r="AA3485" s="49">
        <v>5.8</v>
      </c>
      <c r="AB3485" s="49">
        <v>11.54</v>
      </c>
      <c r="AC3485" s="49">
        <v>0.24</v>
      </c>
      <c r="AD3485" s="49">
        <v>2.4</v>
      </c>
      <c r="AE3485" s="312"/>
      <c r="AF3485" s="465" t="s">
        <v>1749</v>
      </c>
      <c r="AG3485" s="343">
        <v>30</v>
      </c>
      <c r="AH3485" s="343">
        <v>15</v>
      </c>
      <c r="AI3485" s="343"/>
      <c r="AJ3485" s="343"/>
      <c r="AK3485" s="343"/>
      <c r="AL3485" s="343"/>
      <c r="AM3485" s="343"/>
      <c r="AN3485" s="343"/>
      <c r="AO3485" s="343"/>
      <c r="AP3485" s="343"/>
      <c r="AQ3485" s="343"/>
      <c r="AR3485" s="343"/>
      <c r="AS3485" s="343"/>
      <c r="AT3485" s="343"/>
      <c r="AU3485" s="343"/>
      <c r="AV3485" s="343"/>
      <c r="AW3485" s="343"/>
      <c r="AX3485" s="343"/>
      <c r="AY3485" s="343"/>
      <c r="AZ3485" s="343"/>
      <c r="BA3485" s="343"/>
      <c r="BB3485" s="343"/>
      <c r="BC3485" s="343"/>
      <c r="BD3485" s="343"/>
      <c r="BE3485" s="475"/>
      <c r="BF3485" s="475"/>
      <c r="BG3485" s="475"/>
      <c r="BH3485" s="475"/>
      <c r="BI3485" s="475"/>
      <c r="BJ3485" s="475"/>
      <c r="BK3485" s="475"/>
      <c r="BL3485" s="475"/>
      <c r="BM3485" s="475"/>
      <c r="BN3485" s="475"/>
      <c r="BO3485" s="475"/>
      <c r="BP3485" s="306"/>
      <c r="BQ3485" s="496"/>
      <c r="BR3485" s="496"/>
      <c r="BS3485" s="496"/>
      <c r="BT3485" s="496"/>
      <c r="BU3485" s="496"/>
      <c r="BV3485" s="496"/>
    </row>
    <row r="3486" spans="1:74" s="52" customFormat="1" ht="12.75">
      <c r="A3486" s="45">
        <v>2670.0804681784898</v>
      </c>
      <c r="B3486" s="46" t="s">
        <v>364</v>
      </c>
      <c r="C3486" s="47" t="s">
        <v>372</v>
      </c>
      <c r="D3486" s="48">
        <v>259.00034766964768</v>
      </c>
      <c r="E3486" s="49">
        <v>40.045499999999997</v>
      </c>
      <c r="F3486" s="49">
        <v>7.3899999999999993E-2</v>
      </c>
      <c r="G3486" s="49">
        <v>13.29949</v>
      </c>
      <c r="H3486" s="49">
        <v>0.31719999999999998</v>
      </c>
      <c r="I3486" s="49">
        <v>0.1749</v>
      </c>
      <c r="J3486" s="49">
        <v>46.29974</v>
      </c>
      <c r="K3486" s="49">
        <v>0.2243</v>
      </c>
      <c r="L3486" s="49">
        <v>100.43503</v>
      </c>
      <c r="M3486" s="47"/>
      <c r="N3486" s="50">
        <v>0.99458554891865691</v>
      </c>
      <c r="O3486" s="50">
        <v>1.451136539230373E-3</v>
      </c>
      <c r="P3486" s="50">
        <v>0.27623544588324456</v>
      </c>
      <c r="Q3486" s="50">
        <v>6.336734267123824E-3</v>
      </c>
      <c r="R3486" s="50">
        <v>3.6792896003987716E-3</v>
      </c>
      <c r="S3486" s="50">
        <v>1.7142553833419403</v>
      </c>
      <c r="T3486" s="50">
        <v>5.9686394522877294E-3</v>
      </c>
      <c r="U3486" s="50">
        <v>3.0025121780028825</v>
      </c>
      <c r="V3486" s="51">
        <v>86.122244733437356</v>
      </c>
      <c r="X3486" s="49">
        <v>0.25</v>
      </c>
      <c r="Y3486" s="49">
        <v>26.49</v>
      </c>
      <c r="Z3486" s="49">
        <v>0.63</v>
      </c>
      <c r="AA3486" s="49">
        <v>5.85</v>
      </c>
      <c r="AB3486" s="49">
        <v>12.11</v>
      </c>
      <c r="AC3486" s="49">
        <v>0.24</v>
      </c>
      <c r="AD3486" s="49">
        <v>2.4300000000000002</v>
      </c>
      <c r="AE3486" s="312"/>
      <c r="AF3486" s="465" t="s">
        <v>1749</v>
      </c>
      <c r="AG3486" s="343">
        <v>30</v>
      </c>
      <c r="AH3486" s="343">
        <v>15</v>
      </c>
      <c r="AI3486" s="343"/>
      <c r="AJ3486" s="343"/>
      <c r="AK3486" s="343"/>
      <c r="AL3486" s="343"/>
      <c r="AM3486" s="343"/>
      <c r="AN3486" s="343"/>
      <c r="AO3486" s="343"/>
      <c r="AP3486" s="343"/>
      <c r="AQ3486" s="343"/>
      <c r="AR3486" s="343"/>
      <c r="AS3486" s="343"/>
      <c r="AT3486" s="343"/>
      <c r="AU3486" s="343"/>
      <c r="AV3486" s="343"/>
      <c r="AW3486" s="343"/>
      <c r="AX3486" s="343"/>
      <c r="AY3486" s="343"/>
      <c r="AZ3486" s="343"/>
      <c r="BA3486" s="343"/>
      <c r="BB3486" s="343"/>
      <c r="BC3486" s="343"/>
      <c r="BD3486" s="343"/>
      <c r="BE3486" s="475"/>
      <c r="BF3486" s="475"/>
      <c r="BG3486" s="475"/>
      <c r="BH3486" s="475"/>
      <c r="BI3486" s="475"/>
      <c r="BJ3486" s="475"/>
      <c r="BK3486" s="475"/>
      <c r="BL3486" s="475"/>
      <c r="BM3486" s="475"/>
      <c r="BN3486" s="475"/>
      <c r="BO3486" s="475"/>
      <c r="BP3486" s="306"/>
      <c r="BQ3486" s="496"/>
      <c r="BR3486" s="496"/>
      <c r="BS3486" s="496"/>
      <c r="BT3486" s="496"/>
      <c r="BU3486" s="496"/>
      <c r="BV3486" s="496"/>
    </row>
    <row r="3487" spans="1:74" s="52" customFormat="1" ht="12.75">
      <c r="A3487" s="45">
        <v>2670.0804681784898</v>
      </c>
      <c r="B3487" s="46" t="s">
        <v>364</v>
      </c>
      <c r="C3487" s="47" t="s">
        <v>372</v>
      </c>
      <c r="D3487" s="48">
        <v>266.00034766964768</v>
      </c>
      <c r="E3487" s="49">
        <v>39.913200000000003</v>
      </c>
      <c r="F3487" s="49">
        <v>5.6500000000000002E-2</v>
      </c>
      <c r="G3487" s="49">
        <v>13.19927</v>
      </c>
      <c r="H3487" s="49">
        <v>0.29580000000000001</v>
      </c>
      <c r="I3487" s="49">
        <v>0.21940000000000001</v>
      </c>
      <c r="J3487" s="49">
        <v>46.289659999999998</v>
      </c>
      <c r="K3487" s="49">
        <v>0.222</v>
      </c>
      <c r="L3487" s="49">
        <v>100.19582999999999</v>
      </c>
      <c r="M3487" s="47"/>
      <c r="N3487" s="50">
        <v>0.99368556897545224</v>
      </c>
      <c r="O3487" s="50">
        <v>1.112131898043627E-3</v>
      </c>
      <c r="P3487" s="50">
        <v>0.27481367584342009</v>
      </c>
      <c r="Q3487" s="50">
        <v>5.9234468569669737E-3</v>
      </c>
      <c r="R3487" s="50">
        <v>4.6265237602163417E-3</v>
      </c>
      <c r="S3487" s="50">
        <v>1.7180071655097282</v>
      </c>
      <c r="T3487" s="50">
        <v>5.921654384632896E-3</v>
      </c>
      <c r="U3487" s="50">
        <v>3.0040901672284606</v>
      </c>
      <c r="V3487" s="51">
        <v>86.209815245768979</v>
      </c>
      <c r="X3487" s="49">
        <v>0.25</v>
      </c>
      <c r="Y3487" s="49">
        <v>35.119999999999997</v>
      </c>
      <c r="Z3487" s="49">
        <v>0.63</v>
      </c>
      <c r="AA3487" s="49">
        <v>6.28</v>
      </c>
      <c r="AB3487" s="49">
        <v>9.7100000000000009</v>
      </c>
      <c r="AC3487" s="49">
        <v>0.24</v>
      </c>
      <c r="AD3487" s="49">
        <v>2.4700000000000002</v>
      </c>
      <c r="AE3487" s="312"/>
      <c r="AF3487" s="465" t="s">
        <v>1749</v>
      </c>
      <c r="AG3487" s="343">
        <v>30</v>
      </c>
      <c r="AH3487" s="343">
        <v>15</v>
      </c>
      <c r="AI3487" s="343"/>
      <c r="AJ3487" s="343"/>
      <c r="AK3487" s="343"/>
      <c r="AL3487" s="343"/>
      <c r="AM3487" s="343"/>
      <c r="AN3487" s="343"/>
      <c r="AO3487" s="343"/>
      <c r="AP3487" s="343"/>
      <c r="AQ3487" s="343"/>
      <c r="AR3487" s="343"/>
      <c r="AS3487" s="343"/>
      <c r="AT3487" s="343"/>
      <c r="AU3487" s="343"/>
      <c r="AV3487" s="343"/>
      <c r="AW3487" s="343"/>
      <c r="AX3487" s="343"/>
      <c r="AY3487" s="343"/>
      <c r="AZ3487" s="343"/>
      <c r="BA3487" s="343"/>
      <c r="BB3487" s="343"/>
      <c r="BC3487" s="343"/>
      <c r="BD3487" s="343"/>
      <c r="BE3487" s="475"/>
      <c r="BF3487" s="475"/>
      <c r="BG3487" s="475"/>
      <c r="BH3487" s="475"/>
      <c r="BI3487" s="475"/>
      <c r="BJ3487" s="475"/>
      <c r="BK3487" s="475"/>
      <c r="BL3487" s="475"/>
      <c r="BM3487" s="475"/>
      <c r="BN3487" s="475"/>
      <c r="BO3487" s="475"/>
      <c r="BP3487" s="306"/>
      <c r="BQ3487" s="496"/>
      <c r="BR3487" s="496"/>
      <c r="BS3487" s="496"/>
      <c r="BT3487" s="496"/>
      <c r="BU3487" s="496"/>
      <c r="BV3487" s="496"/>
    </row>
    <row r="3488" spans="1:74" s="52" customFormat="1" ht="12.75">
      <c r="A3488" s="45">
        <v>2670.0804681784898</v>
      </c>
      <c r="B3488" s="46" t="s">
        <v>364</v>
      </c>
      <c r="C3488" s="47" t="s">
        <v>372</v>
      </c>
      <c r="D3488" s="48">
        <v>273.00034766964768</v>
      </c>
      <c r="E3488" s="49">
        <v>40.055680000000002</v>
      </c>
      <c r="F3488" s="49">
        <v>6.6299999999999998E-2</v>
      </c>
      <c r="G3488" s="49">
        <v>13.40973</v>
      </c>
      <c r="H3488" s="49">
        <v>0.27429999999999999</v>
      </c>
      <c r="I3488" s="49">
        <v>0.16300000000000001</v>
      </c>
      <c r="J3488" s="49">
        <v>46.198999999999998</v>
      </c>
      <c r="K3488" s="49">
        <v>0.224</v>
      </c>
      <c r="L3488" s="49">
        <v>100.39201</v>
      </c>
      <c r="M3488" s="47"/>
      <c r="N3488" s="50">
        <v>0.9954599401867712</v>
      </c>
      <c r="O3488" s="50">
        <v>1.3027126254583734E-3</v>
      </c>
      <c r="P3488" s="50">
        <v>0.2786991898870313</v>
      </c>
      <c r="Q3488" s="50">
        <v>5.4831405547334407E-3</v>
      </c>
      <c r="R3488" s="50">
        <v>3.4310972074931305E-3</v>
      </c>
      <c r="S3488" s="50">
        <v>1.7115941735613123</v>
      </c>
      <c r="T3488" s="50">
        <v>5.9643805395124799E-3</v>
      </c>
      <c r="U3488" s="50">
        <v>3.0019346345623124</v>
      </c>
      <c r="V3488" s="51">
        <v>85.997079877502955</v>
      </c>
      <c r="X3488" s="49">
        <v>0.25</v>
      </c>
      <c r="Y3488" s="49">
        <v>28.79</v>
      </c>
      <c r="Z3488" s="49">
        <v>0.62</v>
      </c>
      <c r="AA3488" s="49">
        <v>6.71</v>
      </c>
      <c r="AB3488" s="49">
        <v>12.64</v>
      </c>
      <c r="AC3488" s="49">
        <v>0.24</v>
      </c>
      <c r="AD3488" s="49">
        <v>2.44</v>
      </c>
      <c r="AE3488" s="312"/>
      <c r="AF3488" s="465" t="s">
        <v>1749</v>
      </c>
      <c r="AG3488" s="343">
        <v>30</v>
      </c>
      <c r="AH3488" s="343">
        <v>15</v>
      </c>
      <c r="AI3488" s="343"/>
      <c r="AJ3488" s="343"/>
      <c r="AK3488" s="343"/>
      <c r="AL3488" s="343"/>
      <c r="AM3488" s="343"/>
      <c r="AN3488" s="343"/>
      <c r="AO3488" s="343"/>
      <c r="AP3488" s="343"/>
      <c r="AQ3488" s="343"/>
      <c r="AR3488" s="343"/>
      <c r="AS3488" s="343"/>
      <c r="AT3488" s="343"/>
      <c r="AU3488" s="343"/>
      <c r="AV3488" s="343"/>
      <c r="AW3488" s="343"/>
      <c r="AX3488" s="343"/>
      <c r="AY3488" s="343"/>
      <c r="AZ3488" s="343"/>
      <c r="BA3488" s="343"/>
      <c r="BB3488" s="343"/>
      <c r="BC3488" s="343"/>
      <c r="BD3488" s="343"/>
      <c r="BE3488" s="475"/>
      <c r="BF3488" s="475"/>
      <c r="BG3488" s="475"/>
      <c r="BH3488" s="475"/>
      <c r="BI3488" s="475"/>
      <c r="BJ3488" s="475"/>
      <c r="BK3488" s="475"/>
      <c r="BL3488" s="475"/>
      <c r="BM3488" s="475"/>
      <c r="BN3488" s="475"/>
      <c r="BO3488" s="475"/>
      <c r="BP3488" s="306"/>
      <c r="BQ3488" s="496"/>
      <c r="BR3488" s="496"/>
      <c r="BS3488" s="496"/>
      <c r="BT3488" s="496"/>
      <c r="BU3488" s="496"/>
      <c r="BV3488" s="496"/>
    </row>
    <row r="3489" spans="1:74" s="52" customFormat="1" ht="12.75">
      <c r="A3489" s="45">
        <v>2670.0804681784898</v>
      </c>
      <c r="B3489" s="46" t="s">
        <v>364</v>
      </c>
      <c r="C3489" s="47" t="s">
        <v>372</v>
      </c>
      <c r="D3489" s="48">
        <v>280.00034766964768</v>
      </c>
      <c r="E3489" s="49">
        <v>40.157440000000001</v>
      </c>
      <c r="F3489" s="49">
        <v>4.9399999999999999E-2</v>
      </c>
      <c r="G3489" s="49">
        <v>13.329560000000001</v>
      </c>
      <c r="H3489" s="49">
        <v>0.30259999999999998</v>
      </c>
      <c r="I3489" s="49">
        <v>0.1862</v>
      </c>
      <c r="J3489" s="49">
        <v>46.32996</v>
      </c>
      <c r="K3489" s="49">
        <v>0.21690000000000001</v>
      </c>
      <c r="L3489" s="49">
        <v>100.57205999999999</v>
      </c>
      <c r="M3489" s="47"/>
      <c r="N3489" s="50">
        <v>0.99596896561422577</v>
      </c>
      <c r="O3489" s="50">
        <v>9.6868405447348425E-4</v>
      </c>
      <c r="P3489" s="50">
        <v>0.27647228044640548</v>
      </c>
      <c r="Q3489" s="50">
        <v>6.0366028295292737E-3</v>
      </c>
      <c r="R3489" s="50">
        <v>3.9115168257969771E-3</v>
      </c>
      <c r="S3489" s="50">
        <v>1.7129719746533725</v>
      </c>
      <c r="T3489" s="50">
        <v>5.7636418530234755E-3</v>
      </c>
      <c r="U3489" s="50">
        <v>3.0020936662768274</v>
      </c>
      <c r="V3489" s="51">
        <v>86.103039593208436</v>
      </c>
      <c r="X3489" s="49">
        <v>0.25</v>
      </c>
      <c r="Y3489" s="49">
        <v>39.49</v>
      </c>
      <c r="Z3489" s="49">
        <v>0.62</v>
      </c>
      <c r="AA3489" s="49">
        <v>6.15</v>
      </c>
      <c r="AB3489" s="49">
        <v>11.38</v>
      </c>
      <c r="AC3489" s="49">
        <v>0.24</v>
      </c>
      <c r="AD3489" s="49">
        <v>2.52</v>
      </c>
      <c r="AE3489" s="312"/>
      <c r="AF3489" s="465" t="s">
        <v>1749</v>
      </c>
      <c r="AG3489" s="343">
        <v>30</v>
      </c>
      <c r="AH3489" s="343">
        <v>15</v>
      </c>
      <c r="AI3489" s="343"/>
      <c r="AJ3489" s="343"/>
      <c r="AK3489" s="343"/>
      <c r="AL3489" s="343"/>
      <c r="AM3489" s="343"/>
      <c r="AN3489" s="343"/>
      <c r="AO3489" s="343"/>
      <c r="AP3489" s="343"/>
      <c r="AQ3489" s="343"/>
      <c r="AR3489" s="343"/>
      <c r="AS3489" s="343"/>
      <c r="AT3489" s="343"/>
      <c r="AU3489" s="343"/>
      <c r="AV3489" s="343"/>
      <c r="AW3489" s="343"/>
      <c r="AX3489" s="343"/>
      <c r="AY3489" s="343"/>
      <c r="AZ3489" s="343"/>
      <c r="BA3489" s="343"/>
      <c r="BB3489" s="343"/>
      <c r="BC3489" s="343"/>
      <c r="BD3489" s="343"/>
      <c r="BE3489" s="475"/>
      <c r="BF3489" s="475"/>
      <c r="BG3489" s="475"/>
      <c r="BH3489" s="475"/>
      <c r="BI3489" s="475"/>
      <c r="BJ3489" s="475"/>
      <c r="BK3489" s="475"/>
      <c r="BL3489" s="475"/>
      <c r="BM3489" s="475"/>
      <c r="BN3489" s="475"/>
      <c r="BO3489" s="475"/>
      <c r="BP3489" s="306"/>
      <c r="BQ3489" s="496"/>
      <c r="BR3489" s="496"/>
      <c r="BS3489" s="496"/>
      <c r="BT3489" s="496"/>
      <c r="BU3489" s="496"/>
      <c r="BV3489" s="496"/>
    </row>
    <row r="3490" spans="1:74" s="52" customFormat="1" ht="12.75">
      <c r="A3490" s="45">
        <v>2670.0804681784898</v>
      </c>
      <c r="B3490" s="46" t="s">
        <v>364</v>
      </c>
      <c r="C3490" s="47" t="s">
        <v>372</v>
      </c>
      <c r="D3490" s="48">
        <v>287.00034766964768</v>
      </c>
      <c r="E3490" s="49">
        <v>40.177799999999998</v>
      </c>
      <c r="F3490" s="49">
        <v>7.0099999999999996E-2</v>
      </c>
      <c r="G3490" s="49">
        <v>13.29949</v>
      </c>
      <c r="H3490" s="49">
        <v>0.31330000000000002</v>
      </c>
      <c r="I3490" s="49">
        <v>0.16270000000000001</v>
      </c>
      <c r="J3490" s="49">
        <v>46.229219999999998</v>
      </c>
      <c r="K3490" s="49">
        <v>0.22969999999999999</v>
      </c>
      <c r="L3490" s="49">
        <v>100.48230999999998</v>
      </c>
      <c r="M3490" s="47"/>
      <c r="N3490" s="50">
        <v>0.99698757952953077</v>
      </c>
      <c r="O3490" s="50">
        <v>1.3752986869888602E-3</v>
      </c>
      <c r="P3490" s="50">
        <v>0.27599078173170455</v>
      </c>
      <c r="Q3490" s="50">
        <v>6.2532801050765629E-3</v>
      </c>
      <c r="R3490" s="50">
        <v>3.4196124336341336E-3</v>
      </c>
      <c r="S3490" s="50">
        <v>1.710128350508755</v>
      </c>
      <c r="T3490" s="50">
        <v>6.1069201008011279E-3</v>
      </c>
      <c r="U3490" s="50">
        <v>3.000261823096491</v>
      </c>
      <c r="V3490" s="51">
        <v>86.104016760546955</v>
      </c>
      <c r="X3490" s="49">
        <v>0.25</v>
      </c>
      <c r="Y3490" s="49">
        <v>28.27</v>
      </c>
      <c r="Z3490" s="49">
        <v>0.62</v>
      </c>
      <c r="AA3490" s="49">
        <v>5.94</v>
      </c>
      <c r="AB3490" s="49">
        <v>13.04</v>
      </c>
      <c r="AC3490" s="49">
        <v>0.24</v>
      </c>
      <c r="AD3490" s="49">
        <v>2.4</v>
      </c>
      <c r="AE3490" s="312"/>
      <c r="AF3490" s="465" t="s">
        <v>1749</v>
      </c>
      <c r="AG3490" s="343">
        <v>30</v>
      </c>
      <c r="AH3490" s="343">
        <v>15</v>
      </c>
      <c r="AI3490" s="343"/>
      <c r="AJ3490" s="343"/>
      <c r="AK3490" s="343"/>
      <c r="AL3490" s="343"/>
      <c r="AM3490" s="343"/>
      <c r="AN3490" s="343"/>
      <c r="AO3490" s="343"/>
      <c r="AP3490" s="343"/>
      <c r="AQ3490" s="343"/>
      <c r="AR3490" s="343"/>
      <c r="AS3490" s="343"/>
      <c r="AT3490" s="343"/>
      <c r="AU3490" s="343"/>
      <c r="AV3490" s="343"/>
      <c r="AW3490" s="343"/>
      <c r="AX3490" s="343"/>
      <c r="AY3490" s="343"/>
      <c r="AZ3490" s="343"/>
      <c r="BA3490" s="343"/>
      <c r="BB3490" s="343"/>
      <c r="BC3490" s="343"/>
      <c r="BD3490" s="343"/>
      <c r="BE3490" s="475"/>
      <c r="BF3490" s="475"/>
      <c r="BG3490" s="475"/>
      <c r="BH3490" s="475"/>
      <c r="BI3490" s="475"/>
      <c r="BJ3490" s="475"/>
      <c r="BK3490" s="475"/>
      <c r="BL3490" s="475"/>
      <c r="BM3490" s="475"/>
      <c r="BN3490" s="475"/>
      <c r="BO3490" s="475"/>
      <c r="BP3490" s="306"/>
      <c r="BQ3490" s="496"/>
      <c r="BR3490" s="496"/>
      <c r="BS3490" s="496"/>
      <c r="BT3490" s="496"/>
      <c r="BU3490" s="496"/>
      <c r="BV3490" s="496"/>
    </row>
    <row r="3491" spans="1:74" s="52" customFormat="1" ht="12.75">
      <c r="A3491" s="45">
        <v>2670.0804681784898</v>
      </c>
      <c r="B3491" s="46" t="s">
        <v>364</v>
      </c>
      <c r="C3491" s="47" t="s">
        <v>372</v>
      </c>
      <c r="D3491" s="48">
        <v>294.00034766964768</v>
      </c>
      <c r="E3491" s="49">
        <v>40.045499999999997</v>
      </c>
      <c r="F3491" s="49">
        <v>5.5599999999999997E-2</v>
      </c>
      <c r="G3491" s="49">
        <v>13.349600000000001</v>
      </c>
      <c r="H3491" s="49">
        <v>0.27750000000000002</v>
      </c>
      <c r="I3491" s="49">
        <v>0.18279999999999999</v>
      </c>
      <c r="J3491" s="49">
        <v>46.098260000000003</v>
      </c>
      <c r="K3491" s="49">
        <v>0.2223</v>
      </c>
      <c r="L3491" s="49">
        <v>100.23156000000002</v>
      </c>
      <c r="M3491" s="47"/>
      <c r="N3491" s="50">
        <v>0.99662294306302091</v>
      </c>
      <c r="O3491" s="50">
        <v>1.0940253035838358E-3</v>
      </c>
      <c r="P3491" s="50">
        <v>0.27784424596362789</v>
      </c>
      <c r="Q3491" s="50">
        <v>5.5549997030006461E-3</v>
      </c>
      <c r="R3491" s="50">
        <v>3.8533556167570284E-3</v>
      </c>
      <c r="S3491" s="50">
        <v>1.7102918997231491</v>
      </c>
      <c r="T3491" s="50">
        <v>5.9275369566724528E-3</v>
      </c>
      <c r="U3491" s="50">
        <v>3.0011890063298119</v>
      </c>
      <c r="V3491" s="51">
        <v>86.024888357550083</v>
      </c>
      <c r="X3491" s="49">
        <v>0.25</v>
      </c>
      <c r="Y3491" s="49">
        <v>34.76</v>
      </c>
      <c r="Z3491" s="49">
        <v>0.62</v>
      </c>
      <c r="AA3491" s="49">
        <v>6.64</v>
      </c>
      <c r="AB3491" s="49">
        <v>11.51</v>
      </c>
      <c r="AC3491" s="49">
        <v>0.24</v>
      </c>
      <c r="AD3491" s="49">
        <v>2.46</v>
      </c>
      <c r="AE3491" s="312"/>
      <c r="AF3491" s="465" t="s">
        <v>1749</v>
      </c>
      <c r="AG3491" s="343">
        <v>30</v>
      </c>
      <c r="AH3491" s="343">
        <v>15</v>
      </c>
      <c r="AI3491" s="343"/>
      <c r="AJ3491" s="343"/>
      <c r="AK3491" s="343"/>
      <c r="AL3491" s="343"/>
      <c r="AM3491" s="343"/>
      <c r="AN3491" s="343"/>
      <c r="AO3491" s="343"/>
      <c r="AP3491" s="343"/>
      <c r="AQ3491" s="343"/>
      <c r="AR3491" s="343"/>
      <c r="AS3491" s="343"/>
      <c r="AT3491" s="343"/>
      <c r="AU3491" s="343"/>
      <c r="AV3491" s="343"/>
      <c r="AW3491" s="343"/>
      <c r="AX3491" s="343"/>
      <c r="AY3491" s="343"/>
      <c r="AZ3491" s="343"/>
      <c r="BA3491" s="343"/>
      <c r="BB3491" s="343"/>
      <c r="BC3491" s="343"/>
      <c r="BD3491" s="343"/>
      <c r="BE3491" s="475"/>
      <c r="BF3491" s="475"/>
      <c r="BG3491" s="475"/>
      <c r="BH3491" s="475"/>
      <c r="BI3491" s="475"/>
      <c r="BJ3491" s="475"/>
      <c r="BK3491" s="475"/>
      <c r="BL3491" s="475"/>
      <c r="BM3491" s="475"/>
      <c r="BN3491" s="475"/>
      <c r="BO3491" s="475"/>
      <c r="BP3491" s="306"/>
      <c r="BQ3491" s="496"/>
      <c r="BR3491" s="496"/>
      <c r="BS3491" s="496"/>
      <c r="BT3491" s="496"/>
      <c r="BU3491" s="496"/>
      <c r="BV3491" s="496"/>
    </row>
    <row r="3492" spans="1:74" s="52" customFormat="1" ht="12.75">
      <c r="A3492" s="45">
        <v>2670.0804681784898</v>
      </c>
      <c r="B3492" s="46" t="s">
        <v>364</v>
      </c>
      <c r="C3492" s="47" t="s">
        <v>372</v>
      </c>
      <c r="D3492" s="48">
        <v>301.00034766964768</v>
      </c>
      <c r="E3492" s="49">
        <v>40.187980000000003</v>
      </c>
      <c r="F3492" s="49">
        <v>5.1299999999999998E-2</v>
      </c>
      <c r="G3492" s="49">
        <v>13.38969</v>
      </c>
      <c r="H3492" s="49">
        <v>0.3201</v>
      </c>
      <c r="I3492" s="49">
        <v>0.1774</v>
      </c>
      <c r="J3492" s="49">
        <v>46.128480000000003</v>
      </c>
      <c r="K3492" s="49">
        <v>0.21829999999999999</v>
      </c>
      <c r="L3492" s="49">
        <v>100.47325000000001</v>
      </c>
      <c r="M3492" s="47"/>
      <c r="N3492" s="50">
        <v>0.99781754660372468</v>
      </c>
      <c r="O3492" s="50">
        <v>1.0070423610432342E-3</v>
      </c>
      <c r="P3492" s="50">
        <v>0.27802348031859281</v>
      </c>
      <c r="Q3492" s="50">
        <v>6.3927029688709072E-3</v>
      </c>
      <c r="R3492" s="50">
        <v>3.7307342482048541E-3</v>
      </c>
      <c r="S3492" s="50">
        <v>1.7073896680699423</v>
      </c>
      <c r="T3492" s="50">
        <v>5.8071941038102997E-3</v>
      </c>
      <c r="U3492" s="50">
        <v>3.0001683686741889</v>
      </c>
      <c r="V3492" s="51">
        <v>85.996693910068473</v>
      </c>
      <c r="X3492" s="49">
        <v>0.25</v>
      </c>
      <c r="Y3492" s="49">
        <v>37.74</v>
      </c>
      <c r="Z3492" s="49">
        <v>0.62</v>
      </c>
      <c r="AA3492" s="49">
        <v>5.81</v>
      </c>
      <c r="AB3492" s="49">
        <v>11.78</v>
      </c>
      <c r="AC3492" s="49">
        <v>0.24</v>
      </c>
      <c r="AD3492" s="49">
        <v>2.5</v>
      </c>
      <c r="AE3492" s="312"/>
      <c r="AF3492" s="465" t="s">
        <v>1749</v>
      </c>
      <c r="AG3492" s="343">
        <v>30</v>
      </c>
      <c r="AH3492" s="343">
        <v>15</v>
      </c>
      <c r="AI3492" s="343"/>
      <c r="AJ3492" s="343"/>
      <c r="AK3492" s="343"/>
      <c r="AL3492" s="343"/>
      <c r="AM3492" s="343"/>
      <c r="AN3492" s="343"/>
      <c r="AO3492" s="343"/>
      <c r="AP3492" s="343"/>
      <c r="AQ3492" s="343"/>
      <c r="AR3492" s="343"/>
      <c r="AS3492" s="343"/>
      <c r="AT3492" s="343"/>
      <c r="AU3492" s="343"/>
      <c r="AV3492" s="343"/>
      <c r="AW3492" s="343"/>
      <c r="AX3492" s="343"/>
      <c r="AY3492" s="343"/>
      <c r="AZ3492" s="343"/>
      <c r="BA3492" s="343"/>
      <c r="BB3492" s="343"/>
      <c r="BC3492" s="343"/>
      <c r="BD3492" s="343"/>
      <c r="BE3492" s="475"/>
      <c r="BF3492" s="475"/>
      <c r="BG3492" s="475"/>
      <c r="BH3492" s="475"/>
      <c r="BI3492" s="475"/>
      <c r="BJ3492" s="475"/>
      <c r="BK3492" s="475"/>
      <c r="BL3492" s="475"/>
      <c r="BM3492" s="475"/>
      <c r="BN3492" s="475"/>
      <c r="BO3492" s="475"/>
      <c r="BP3492" s="306"/>
      <c r="BQ3492" s="496"/>
      <c r="BR3492" s="496"/>
      <c r="BS3492" s="496"/>
      <c r="BT3492" s="496"/>
      <c r="BU3492" s="496"/>
      <c r="BV3492" s="496"/>
    </row>
    <row r="3493" spans="1:74" s="52" customFormat="1" ht="12.75">
      <c r="A3493" s="45"/>
      <c r="B3493" s="46"/>
      <c r="C3493" s="47"/>
      <c r="D3493" s="48"/>
      <c r="E3493" s="49"/>
      <c r="F3493" s="49"/>
      <c r="G3493" s="49"/>
      <c r="H3493" s="49"/>
      <c r="I3493" s="49"/>
      <c r="J3493" s="49"/>
      <c r="K3493" s="49"/>
      <c r="L3493" s="49"/>
      <c r="M3493" s="47"/>
      <c r="N3493" s="50"/>
      <c r="O3493" s="50"/>
      <c r="P3493" s="50"/>
      <c r="Q3493" s="50"/>
      <c r="R3493" s="50"/>
      <c r="S3493" s="50"/>
      <c r="T3493" s="50"/>
      <c r="U3493" s="50"/>
      <c r="V3493" s="51"/>
      <c r="AE3493" s="312"/>
      <c r="AF3493" s="312"/>
      <c r="AG3493" s="312"/>
      <c r="AH3493" s="312"/>
      <c r="AI3493" s="312"/>
      <c r="AJ3493" s="312"/>
      <c r="AK3493" s="312"/>
      <c r="AL3493" s="312"/>
      <c r="AM3493" s="312"/>
      <c r="AN3493" s="312"/>
      <c r="AO3493" s="312"/>
      <c r="AP3493" s="312"/>
      <c r="AQ3493" s="312"/>
      <c r="AR3493" s="312"/>
      <c r="AS3493" s="312"/>
      <c r="AT3493" s="312"/>
      <c r="AU3493" s="312"/>
      <c r="AV3493" s="312"/>
      <c r="AW3493" s="312"/>
      <c r="AX3493" s="312"/>
      <c r="AY3493" s="312"/>
      <c r="AZ3493" s="312"/>
      <c r="BA3493" s="312"/>
      <c r="BB3493" s="312"/>
      <c r="BC3493" s="312"/>
      <c r="BD3493" s="312"/>
      <c r="BE3493" s="306"/>
      <c r="BF3493" s="306"/>
      <c r="BG3493" s="306"/>
      <c r="BH3493" s="306"/>
      <c r="BI3493" s="306"/>
      <c r="BJ3493" s="306"/>
      <c r="BK3493" s="306"/>
      <c r="BL3493" s="306"/>
      <c r="BM3493" s="306"/>
      <c r="BN3493" s="306"/>
      <c r="BO3493" s="306"/>
      <c r="BP3493" s="306"/>
      <c r="BQ3493" s="496"/>
      <c r="BR3493" s="496"/>
      <c r="BS3493" s="496"/>
      <c r="BT3493" s="496"/>
      <c r="BU3493" s="496"/>
      <c r="BV3493" s="496"/>
    </row>
    <row r="3494" spans="1:74" s="52" customFormat="1" ht="12.75">
      <c r="A3494" s="45">
        <v>2670.0804681784898</v>
      </c>
      <c r="B3494" s="46" t="s">
        <v>364</v>
      </c>
      <c r="C3494" s="47" t="s">
        <v>373</v>
      </c>
      <c r="D3494" s="48">
        <v>0</v>
      </c>
      <c r="E3494" s="49">
        <v>38.767200000000003</v>
      </c>
      <c r="F3494" s="49">
        <v>5.6499999999999996E-3</v>
      </c>
      <c r="G3494" s="49">
        <v>20.678799999999999</v>
      </c>
      <c r="H3494" s="49">
        <v>0.18664800000000001</v>
      </c>
      <c r="I3494" s="49">
        <v>0.271872</v>
      </c>
      <c r="J3494" s="49">
        <v>39.8932</v>
      </c>
      <c r="K3494" s="49">
        <v>0.29574600000000001</v>
      </c>
      <c r="L3494" s="49">
        <v>100.137052</v>
      </c>
      <c r="M3494" s="47"/>
      <c r="N3494" s="50">
        <v>0.99951566808423731</v>
      </c>
      <c r="O3494" s="50">
        <v>1.1517256377507991E-4</v>
      </c>
      <c r="P3494" s="50">
        <v>0.44586819952177104</v>
      </c>
      <c r="Q3494" s="50">
        <v>3.8707257768185637E-3</v>
      </c>
      <c r="R3494" s="50">
        <v>5.9371140664974693E-3</v>
      </c>
      <c r="S3494" s="50">
        <v>1.5333192619220803</v>
      </c>
      <c r="T3494" s="50">
        <v>8.1696170312072908E-3</v>
      </c>
      <c r="U3494" s="50">
        <v>2.9979485015736618</v>
      </c>
      <c r="V3494" s="51">
        <v>77.474939022192629</v>
      </c>
      <c r="X3494" s="49">
        <v>0.21537200000000001</v>
      </c>
      <c r="Y3494" s="49">
        <v>276.53199999999998</v>
      </c>
      <c r="Z3494" s="49">
        <v>0.40068900000000002</v>
      </c>
      <c r="AA3494" s="49">
        <v>11.4041</v>
      </c>
      <c r="AB3494" s="49">
        <v>5.4156399999999998</v>
      </c>
      <c r="AC3494" s="49">
        <v>0.191468</v>
      </c>
      <c r="AD3494" s="49">
        <v>4.3517000000000001</v>
      </c>
      <c r="AE3494" s="312"/>
      <c r="AF3494" s="343" t="s">
        <v>432</v>
      </c>
      <c r="AG3494" s="343">
        <v>30</v>
      </c>
      <c r="AH3494" s="343">
        <v>15</v>
      </c>
      <c r="AI3494" s="343"/>
      <c r="AJ3494" s="343"/>
      <c r="AK3494" s="343"/>
      <c r="AL3494" s="343"/>
      <c r="AM3494" s="343"/>
      <c r="AN3494" s="343"/>
      <c r="AO3494" s="343"/>
      <c r="AP3494" s="343"/>
      <c r="AQ3494" s="343"/>
      <c r="AR3494" s="343"/>
      <c r="AS3494" s="343"/>
      <c r="AT3494" s="343"/>
      <c r="AU3494" s="343"/>
      <c r="AV3494" s="343"/>
      <c r="AW3494" s="343"/>
      <c r="AX3494" s="343"/>
      <c r="AY3494" s="343"/>
      <c r="AZ3494" s="343"/>
      <c r="BA3494" s="343"/>
      <c r="BB3494" s="343"/>
      <c r="BC3494" s="343"/>
      <c r="BD3494" s="343"/>
      <c r="BE3494" s="475"/>
      <c r="BF3494" s="475"/>
      <c r="BG3494" s="475"/>
      <c r="BH3494" s="475"/>
      <c r="BI3494" s="475"/>
      <c r="BJ3494" s="475"/>
      <c r="BK3494" s="475"/>
      <c r="BL3494" s="475"/>
      <c r="BM3494" s="475"/>
      <c r="BN3494" s="475"/>
      <c r="BO3494" s="475"/>
      <c r="BP3494" s="306"/>
      <c r="BQ3494" s="496"/>
      <c r="BR3494" s="496"/>
      <c r="BS3494" s="496"/>
      <c r="BT3494" s="496"/>
      <c r="BU3494" s="496"/>
      <c r="BV3494" s="496"/>
    </row>
    <row r="3495" spans="1:74" s="52" customFormat="1" ht="12.75">
      <c r="A3495" s="45">
        <v>2670.0804681784898</v>
      </c>
      <c r="B3495" s="46" t="s">
        <v>364</v>
      </c>
      <c r="C3495" s="47" t="s">
        <v>373</v>
      </c>
      <c r="D3495" s="48">
        <v>4.0386886383033707</v>
      </c>
      <c r="E3495" s="49">
        <v>38.825800000000001</v>
      </c>
      <c r="F3495" s="49">
        <v>1.3403999999999999E-2</v>
      </c>
      <c r="G3495" s="49">
        <v>19.793099999999999</v>
      </c>
      <c r="H3495" s="49">
        <v>0.209727</v>
      </c>
      <c r="I3495" s="49">
        <v>0.26051600000000003</v>
      </c>
      <c r="J3495" s="49">
        <v>40.566499999999998</v>
      </c>
      <c r="K3495" s="49">
        <v>0.25962400000000002</v>
      </c>
      <c r="L3495" s="49">
        <v>99.958911000000001</v>
      </c>
      <c r="M3495" s="47"/>
      <c r="N3495" s="50">
        <v>0.99882693024363711</v>
      </c>
      <c r="O3495" s="50">
        <v>2.7263377962085891E-4</v>
      </c>
      <c r="P3495" s="50">
        <v>0.42583332247165234</v>
      </c>
      <c r="Q3495" s="50">
        <v>4.3397835287308228E-3</v>
      </c>
      <c r="R3495" s="50">
        <v>5.676621931033893E-3</v>
      </c>
      <c r="S3495" s="50">
        <v>1.5557718707960175</v>
      </c>
      <c r="T3495" s="50">
        <v>7.1560326661757245E-3</v>
      </c>
      <c r="U3495" s="50">
        <v>2.9987940643436191</v>
      </c>
      <c r="V3495" s="51">
        <v>78.513375175421032</v>
      </c>
      <c r="X3495" s="49">
        <v>0.215194</v>
      </c>
      <c r="Y3495" s="49">
        <v>116.624</v>
      </c>
      <c r="Z3495" s="49">
        <v>0.40991699999999998</v>
      </c>
      <c r="AA3495" s="49">
        <v>10.2775</v>
      </c>
      <c r="AB3495" s="49">
        <v>5.70322</v>
      </c>
      <c r="AC3495" s="49">
        <v>0.18931799999999999</v>
      </c>
      <c r="AD3495" s="49">
        <v>4.6794200000000004</v>
      </c>
      <c r="AE3495" s="312"/>
      <c r="AF3495" s="343" t="s">
        <v>432</v>
      </c>
      <c r="AG3495" s="343">
        <v>30</v>
      </c>
      <c r="AH3495" s="343">
        <v>15</v>
      </c>
      <c r="AI3495" s="343"/>
      <c r="AJ3495" s="343"/>
      <c r="AK3495" s="343"/>
      <c r="AL3495" s="343"/>
      <c r="AM3495" s="343"/>
      <c r="AN3495" s="343"/>
      <c r="AO3495" s="343"/>
      <c r="AP3495" s="343"/>
      <c r="AQ3495" s="343"/>
      <c r="AR3495" s="343"/>
      <c r="AS3495" s="343"/>
      <c r="AT3495" s="343"/>
      <c r="AU3495" s="343"/>
      <c r="AV3495" s="343"/>
      <c r="AW3495" s="343"/>
      <c r="AX3495" s="343"/>
      <c r="AY3495" s="343"/>
      <c r="AZ3495" s="343"/>
      <c r="BA3495" s="343"/>
      <c r="BB3495" s="343"/>
      <c r="BC3495" s="343"/>
      <c r="BD3495" s="343"/>
      <c r="BE3495" s="475"/>
      <c r="BF3495" s="475"/>
      <c r="BG3495" s="475"/>
      <c r="BH3495" s="475"/>
      <c r="BI3495" s="475"/>
      <c r="BJ3495" s="475"/>
      <c r="BK3495" s="475"/>
      <c r="BL3495" s="475"/>
      <c r="BM3495" s="475"/>
      <c r="BN3495" s="475"/>
      <c r="BO3495" s="475"/>
      <c r="BP3495" s="306"/>
      <c r="BQ3495" s="496"/>
      <c r="BR3495" s="496"/>
      <c r="BS3495" s="496"/>
      <c r="BT3495" s="496"/>
      <c r="BU3495" s="496"/>
      <c r="BV3495" s="496"/>
    </row>
    <row r="3496" spans="1:74" s="52" customFormat="1" ht="12.75">
      <c r="A3496" s="45">
        <v>2670.0804681784898</v>
      </c>
      <c r="B3496" s="46" t="s">
        <v>364</v>
      </c>
      <c r="C3496" s="47" t="s">
        <v>373</v>
      </c>
      <c r="D3496" s="48">
        <v>8.0386886383033698</v>
      </c>
      <c r="E3496" s="49">
        <v>39.020400000000002</v>
      </c>
      <c r="F3496" s="49">
        <v>3.1458E-2</v>
      </c>
      <c r="G3496" s="49">
        <v>19.273700000000002</v>
      </c>
      <c r="H3496" s="49">
        <v>0.23027400000000001</v>
      </c>
      <c r="I3496" s="49">
        <v>0.24904499999999999</v>
      </c>
      <c r="J3496" s="49">
        <v>41.1584</v>
      </c>
      <c r="K3496" s="49">
        <v>0.26990399999999998</v>
      </c>
      <c r="L3496" s="49">
        <v>100.259827</v>
      </c>
      <c r="M3496" s="47"/>
      <c r="N3496" s="50">
        <v>0.99815086974703693</v>
      </c>
      <c r="O3496" s="50">
        <v>6.362253885730904E-4</v>
      </c>
      <c r="P3496" s="50">
        <v>0.41231160744507572</v>
      </c>
      <c r="Q3496" s="50">
        <v>4.7379805095622111E-3</v>
      </c>
      <c r="R3496" s="50">
        <v>5.3959515146319694E-3</v>
      </c>
      <c r="S3496" s="50">
        <v>1.5695367956588597</v>
      </c>
      <c r="T3496" s="50">
        <v>7.3972694907649371E-3</v>
      </c>
      <c r="U3496" s="50">
        <v>2.9989700263282755</v>
      </c>
      <c r="V3496" s="51">
        <v>79.19822733024418</v>
      </c>
      <c r="X3496" s="49">
        <v>0.214756</v>
      </c>
      <c r="Y3496" s="49">
        <v>49.228999999999999</v>
      </c>
      <c r="Z3496" s="49">
        <v>0.41576999999999997</v>
      </c>
      <c r="AA3496" s="49">
        <v>9.2820400000000003</v>
      </c>
      <c r="AB3496" s="49">
        <v>5.8925000000000001</v>
      </c>
      <c r="AC3496" s="49">
        <v>0.18757599999999999</v>
      </c>
      <c r="AD3496" s="49">
        <v>4.5573600000000001</v>
      </c>
      <c r="AE3496" s="312"/>
      <c r="AF3496" s="343" t="s">
        <v>432</v>
      </c>
      <c r="AG3496" s="343">
        <v>30</v>
      </c>
      <c r="AH3496" s="343">
        <v>15</v>
      </c>
      <c r="AI3496" s="343"/>
      <c r="AJ3496" s="343"/>
      <c r="AK3496" s="343"/>
      <c r="AL3496" s="343"/>
      <c r="AM3496" s="343"/>
      <c r="AN3496" s="343"/>
      <c r="AO3496" s="343"/>
      <c r="AP3496" s="343"/>
      <c r="AQ3496" s="343"/>
      <c r="AR3496" s="343"/>
      <c r="AS3496" s="343"/>
      <c r="AT3496" s="343"/>
      <c r="AU3496" s="343"/>
      <c r="AV3496" s="343"/>
      <c r="AW3496" s="343"/>
      <c r="AX3496" s="343"/>
      <c r="AY3496" s="343"/>
      <c r="AZ3496" s="343"/>
      <c r="BA3496" s="343"/>
      <c r="BB3496" s="343"/>
      <c r="BC3496" s="343"/>
      <c r="BD3496" s="343"/>
      <c r="BE3496" s="475"/>
      <c r="BF3496" s="475"/>
      <c r="BG3496" s="475"/>
      <c r="BH3496" s="475"/>
      <c r="BI3496" s="475"/>
      <c r="BJ3496" s="475"/>
      <c r="BK3496" s="475"/>
      <c r="BL3496" s="475"/>
      <c r="BM3496" s="475"/>
      <c r="BN3496" s="475"/>
      <c r="BO3496" s="475"/>
      <c r="BP3496" s="306"/>
      <c r="BQ3496" s="496"/>
      <c r="BR3496" s="496"/>
      <c r="BS3496" s="496"/>
      <c r="BT3496" s="496"/>
      <c r="BU3496" s="496"/>
      <c r="BV3496" s="496"/>
    </row>
    <row r="3497" spans="1:74" s="52" customFormat="1" ht="12.75">
      <c r="A3497" s="45">
        <v>2670.0804681784898</v>
      </c>
      <c r="B3497" s="46" t="s">
        <v>364</v>
      </c>
      <c r="C3497" s="47" t="s">
        <v>373</v>
      </c>
      <c r="D3497" s="48">
        <v>12.03868863830337</v>
      </c>
      <c r="E3497" s="49">
        <v>39.147500000000001</v>
      </c>
      <c r="F3497" s="49">
        <v>3.9778000000000001E-2</v>
      </c>
      <c r="G3497" s="49">
        <v>18.790900000000001</v>
      </c>
      <c r="H3497" s="49">
        <v>0.22469700000000001</v>
      </c>
      <c r="I3497" s="49">
        <v>0.236759</v>
      </c>
      <c r="J3497" s="49">
        <v>41.6447</v>
      </c>
      <c r="K3497" s="49">
        <v>0.24299699999999999</v>
      </c>
      <c r="L3497" s="49">
        <v>100.370198</v>
      </c>
      <c r="M3497" s="47"/>
      <c r="N3497" s="50">
        <v>0.99751869426836248</v>
      </c>
      <c r="O3497" s="50">
        <v>8.01374223640513E-4</v>
      </c>
      <c r="P3497" s="50">
        <v>0.40042444843958636</v>
      </c>
      <c r="Q3497" s="50">
        <v>4.6053026583976848E-3</v>
      </c>
      <c r="R3497" s="50">
        <v>5.1098628870060439E-3</v>
      </c>
      <c r="S3497" s="50">
        <v>1.5819228312242</v>
      </c>
      <c r="T3497" s="50">
        <v>6.6340015710368407E-3</v>
      </c>
      <c r="U3497" s="50">
        <v>2.998303862609605</v>
      </c>
      <c r="V3497" s="51">
        <v>79.803056797234532</v>
      </c>
      <c r="X3497" s="49">
        <v>0.214367</v>
      </c>
      <c r="Y3497" s="49">
        <v>37.694600000000001</v>
      </c>
      <c r="Z3497" s="49">
        <v>0.42119000000000001</v>
      </c>
      <c r="AA3497" s="49">
        <v>9.4008699999999994</v>
      </c>
      <c r="AB3497" s="49">
        <v>6.1855900000000004</v>
      </c>
      <c r="AC3497" s="49">
        <v>0.18624299999999999</v>
      </c>
      <c r="AD3497" s="49">
        <v>5.1551299999999998</v>
      </c>
      <c r="AE3497" s="312"/>
      <c r="AF3497" s="343" t="s">
        <v>432</v>
      </c>
      <c r="AG3497" s="343">
        <v>30</v>
      </c>
      <c r="AH3497" s="343">
        <v>15</v>
      </c>
      <c r="AI3497" s="343"/>
      <c r="AJ3497" s="343"/>
      <c r="AK3497" s="343"/>
      <c r="AL3497" s="343"/>
      <c r="AM3497" s="343"/>
      <c r="AN3497" s="343"/>
      <c r="AO3497" s="343"/>
      <c r="AP3497" s="343"/>
      <c r="AQ3497" s="343"/>
      <c r="AR3497" s="343"/>
      <c r="AS3497" s="343"/>
      <c r="AT3497" s="343"/>
      <c r="AU3497" s="343"/>
      <c r="AV3497" s="343"/>
      <c r="AW3497" s="343"/>
      <c r="AX3497" s="343"/>
      <c r="AY3497" s="343"/>
      <c r="AZ3497" s="343"/>
      <c r="BA3497" s="343"/>
      <c r="BB3497" s="343"/>
      <c r="BC3497" s="343"/>
      <c r="BD3497" s="343"/>
      <c r="BE3497" s="475"/>
      <c r="BF3497" s="475"/>
      <c r="BG3497" s="475"/>
      <c r="BH3497" s="475"/>
      <c r="BI3497" s="475"/>
      <c r="BJ3497" s="475"/>
      <c r="BK3497" s="475"/>
      <c r="BL3497" s="475"/>
      <c r="BM3497" s="475"/>
      <c r="BN3497" s="475"/>
      <c r="BO3497" s="475"/>
      <c r="BP3497" s="306"/>
      <c r="BQ3497" s="496"/>
      <c r="BR3497" s="496"/>
      <c r="BS3497" s="496"/>
      <c r="BT3497" s="496"/>
      <c r="BU3497" s="496"/>
      <c r="BV3497" s="496"/>
    </row>
    <row r="3498" spans="1:74" s="52" customFormat="1" ht="12.75">
      <c r="A3498" s="45">
        <v>2670.0804681784898</v>
      </c>
      <c r="B3498" s="46" t="s">
        <v>364</v>
      </c>
      <c r="C3498" s="47" t="s">
        <v>373</v>
      </c>
      <c r="D3498" s="48">
        <v>16.03868863830337</v>
      </c>
      <c r="E3498" s="49">
        <v>39.161900000000003</v>
      </c>
      <c r="F3498" s="49">
        <v>1.6466000000000001E-2</v>
      </c>
      <c r="G3498" s="49">
        <v>18.347200000000001</v>
      </c>
      <c r="H3498" s="49">
        <v>0.20003399999999999</v>
      </c>
      <c r="I3498" s="49">
        <v>0.26966200000000001</v>
      </c>
      <c r="J3498" s="49">
        <v>41.765099999999997</v>
      </c>
      <c r="K3498" s="49">
        <v>0.28739900000000002</v>
      </c>
      <c r="L3498" s="49">
        <v>100.085373</v>
      </c>
      <c r="M3498" s="47"/>
      <c r="N3498" s="50">
        <v>0.99903780122893515</v>
      </c>
      <c r="O3498" s="50">
        <v>3.3210980165158336E-4</v>
      </c>
      <c r="P3498" s="50">
        <v>0.39142085051396347</v>
      </c>
      <c r="Q3498" s="50">
        <v>4.1045531047135021E-3</v>
      </c>
      <c r="R3498" s="50">
        <v>5.8267134092632542E-3</v>
      </c>
      <c r="S3498" s="50">
        <v>1.5883281692754612</v>
      </c>
      <c r="T3498" s="50">
        <v>7.8552690977589795E-3</v>
      </c>
      <c r="U3498" s="50">
        <v>2.9980363040104185</v>
      </c>
      <c r="V3498" s="51">
        <v>80.231290445515199</v>
      </c>
      <c r="X3498" s="49">
        <v>0.21435799999999999</v>
      </c>
      <c r="Y3498" s="49">
        <v>97.616900000000001</v>
      </c>
      <c r="Z3498" s="49">
        <v>0.42652499999999999</v>
      </c>
      <c r="AA3498" s="49">
        <v>10.6637</v>
      </c>
      <c r="AB3498" s="49">
        <v>5.4328900000000004</v>
      </c>
      <c r="AC3498" s="49">
        <v>0.18562400000000001</v>
      </c>
      <c r="AD3498" s="49">
        <v>4.2914099999999999</v>
      </c>
      <c r="AE3498" s="312"/>
      <c r="AF3498" s="343" t="s">
        <v>432</v>
      </c>
      <c r="AG3498" s="343">
        <v>30</v>
      </c>
      <c r="AH3498" s="343">
        <v>15</v>
      </c>
      <c r="AI3498" s="343"/>
      <c r="AJ3498" s="343"/>
      <c r="AK3498" s="343"/>
      <c r="AL3498" s="343"/>
      <c r="AM3498" s="343"/>
      <c r="AN3498" s="343"/>
      <c r="AO3498" s="343"/>
      <c r="AP3498" s="343"/>
      <c r="AQ3498" s="343"/>
      <c r="AR3498" s="343"/>
      <c r="AS3498" s="343"/>
      <c r="AT3498" s="343"/>
      <c r="AU3498" s="343"/>
      <c r="AV3498" s="343"/>
      <c r="AW3498" s="343"/>
      <c r="AX3498" s="343"/>
      <c r="AY3498" s="343"/>
      <c r="AZ3498" s="343"/>
      <c r="BA3498" s="343"/>
      <c r="BB3498" s="343"/>
      <c r="BC3498" s="343"/>
      <c r="BD3498" s="343"/>
      <c r="BE3498" s="475"/>
      <c r="BF3498" s="475"/>
      <c r="BG3498" s="475"/>
      <c r="BH3498" s="475"/>
      <c r="BI3498" s="475"/>
      <c r="BJ3498" s="475"/>
      <c r="BK3498" s="475"/>
      <c r="BL3498" s="475"/>
      <c r="BM3498" s="475"/>
      <c r="BN3498" s="475"/>
      <c r="BO3498" s="475"/>
      <c r="BP3498" s="306"/>
      <c r="BQ3498" s="496"/>
      <c r="BR3498" s="496"/>
      <c r="BS3498" s="496"/>
      <c r="BT3498" s="496"/>
      <c r="BU3498" s="496"/>
      <c r="BV3498" s="496"/>
    </row>
    <row r="3499" spans="1:74" s="52" customFormat="1" ht="12.75">
      <c r="A3499" s="45">
        <v>2670.0804681784898</v>
      </c>
      <c r="B3499" s="46" t="s">
        <v>364</v>
      </c>
      <c r="C3499" s="47" t="s">
        <v>373</v>
      </c>
      <c r="D3499" s="48">
        <v>20.03868863830337</v>
      </c>
      <c r="E3499" s="49">
        <v>39.1492</v>
      </c>
      <c r="F3499" s="49">
        <v>1.8609000000000001E-2</v>
      </c>
      <c r="G3499" s="49">
        <v>18.067299999999999</v>
      </c>
      <c r="H3499" s="49">
        <v>0.24906600000000001</v>
      </c>
      <c r="I3499" s="49">
        <v>0.21974299999999999</v>
      </c>
      <c r="J3499" s="49">
        <v>42.188200000000002</v>
      </c>
      <c r="K3499" s="49">
        <v>0.24706700000000001</v>
      </c>
      <c r="L3499" s="49">
        <v>100.166912</v>
      </c>
      <c r="M3499" s="47"/>
      <c r="N3499" s="50">
        <v>0.99683620076623336</v>
      </c>
      <c r="O3499" s="50">
        <v>3.7462724662739336E-4</v>
      </c>
      <c r="P3499" s="50">
        <v>0.3847247794621565</v>
      </c>
      <c r="Q3499" s="50">
        <v>5.1010460937074955E-3</v>
      </c>
      <c r="R3499" s="50">
        <v>4.7391635656828246E-3</v>
      </c>
      <c r="S3499" s="50">
        <v>1.6014023121056262</v>
      </c>
      <c r="T3499" s="50">
        <v>6.7402079983855407E-3</v>
      </c>
      <c r="U3499" s="50">
        <v>3.0007504064057837</v>
      </c>
      <c r="V3499" s="51">
        <v>80.631885321315238</v>
      </c>
      <c r="X3499" s="49">
        <v>0.21437600000000001</v>
      </c>
      <c r="Y3499" s="49">
        <v>86.501300000000001</v>
      </c>
      <c r="Z3499" s="49">
        <v>0.42974499999999999</v>
      </c>
      <c r="AA3499" s="49">
        <v>8.6477599999999999</v>
      </c>
      <c r="AB3499" s="49">
        <v>6.5770099999999996</v>
      </c>
      <c r="AC3499" s="49">
        <v>0.184473</v>
      </c>
      <c r="AD3499" s="49">
        <v>5.0458299999999996</v>
      </c>
      <c r="AE3499" s="312"/>
      <c r="AF3499" s="343" t="s">
        <v>432</v>
      </c>
      <c r="AG3499" s="343">
        <v>30</v>
      </c>
      <c r="AH3499" s="343">
        <v>15</v>
      </c>
      <c r="AI3499" s="343"/>
      <c r="AJ3499" s="343"/>
      <c r="AK3499" s="343"/>
      <c r="AL3499" s="343"/>
      <c r="AM3499" s="343"/>
      <c r="AN3499" s="343"/>
      <c r="AO3499" s="343"/>
      <c r="AP3499" s="343"/>
      <c r="AQ3499" s="343"/>
      <c r="AR3499" s="343"/>
      <c r="AS3499" s="343"/>
      <c r="AT3499" s="343"/>
      <c r="AU3499" s="343"/>
      <c r="AV3499" s="343"/>
      <c r="AW3499" s="343"/>
      <c r="AX3499" s="343"/>
      <c r="AY3499" s="343"/>
      <c r="AZ3499" s="343"/>
      <c r="BA3499" s="343"/>
      <c r="BB3499" s="343"/>
      <c r="BC3499" s="343"/>
      <c r="BD3499" s="343"/>
      <c r="BE3499" s="475"/>
      <c r="BF3499" s="475"/>
      <c r="BG3499" s="475"/>
      <c r="BH3499" s="475"/>
      <c r="BI3499" s="475"/>
      <c r="BJ3499" s="475"/>
      <c r="BK3499" s="475"/>
      <c r="BL3499" s="475"/>
      <c r="BM3499" s="475"/>
      <c r="BN3499" s="475"/>
      <c r="BO3499" s="475"/>
      <c r="BP3499" s="306"/>
      <c r="BQ3499" s="496"/>
      <c r="BR3499" s="496"/>
      <c r="BS3499" s="496"/>
      <c r="BT3499" s="496"/>
      <c r="BU3499" s="496"/>
      <c r="BV3499" s="496"/>
    </row>
    <row r="3500" spans="1:74" s="52" customFormat="1" ht="12.75">
      <c r="A3500" s="45">
        <v>2670.0804681784898</v>
      </c>
      <c r="B3500" s="46" t="s">
        <v>364</v>
      </c>
      <c r="C3500" s="47" t="s">
        <v>373</v>
      </c>
      <c r="D3500" s="48">
        <v>24.03868863830337</v>
      </c>
      <c r="E3500" s="49">
        <v>39.178400000000003</v>
      </c>
      <c r="F3500" s="49">
        <v>3.1302000000000003E-2</v>
      </c>
      <c r="G3500" s="49">
        <v>17.6768</v>
      </c>
      <c r="H3500" s="49">
        <v>0.25844200000000001</v>
      </c>
      <c r="I3500" s="49">
        <v>0.22622600000000001</v>
      </c>
      <c r="J3500" s="49">
        <v>42.546700000000001</v>
      </c>
      <c r="K3500" s="49">
        <v>0.24829799999999999</v>
      </c>
      <c r="L3500" s="49">
        <v>100.188188</v>
      </c>
      <c r="M3500" s="47"/>
      <c r="N3500" s="50">
        <v>0.99573807061639152</v>
      </c>
      <c r="O3500" s="50">
        <v>6.2899315359038802E-4</v>
      </c>
      <c r="P3500" s="50">
        <v>0.37571458840979172</v>
      </c>
      <c r="Q3500" s="50">
        <v>5.2833015810569385E-3</v>
      </c>
      <c r="R3500" s="50">
        <v>4.8699743295581637E-3</v>
      </c>
      <c r="S3500" s="50">
        <v>1.6120289716027574</v>
      </c>
      <c r="T3500" s="50">
        <v>6.7612856599977619E-3</v>
      </c>
      <c r="U3500" s="50">
        <v>3.0016847712609058</v>
      </c>
      <c r="V3500" s="51">
        <v>81.100879121525452</v>
      </c>
      <c r="X3500" s="49">
        <v>0.21443799999999999</v>
      </c>
      <c r="Y3500" s="49">
        <v>51.252200000000002</v>
      </c>
      <c r="Z3500" s="49">
        <v>0.434639</v>
      </c>
      <c r="AA3500" s="49">
        <v>8.2743500000000001</v>
      </c>
      <c r="AB3500" s="49">
        <v>6.35914</v>
      </c>
      <c r="AC3500" s="49">
        <v>0.18346399999999999</v>
      </c>
      <c r="AD3500" s="49">
        <v>4.8945100000000004</v>
      </c>
      <c r="AE3500" s="312"/>
      <c r="AF3500" s="343" t="s">
        <v>432</v>
      </c>
      <c r="AG3500" s="343">
        <v>30</v>
      </c>
      <c r="AH3500" s="343">
        <v>15</v>
      </c>
      <c r="AI3500" s="343"/>
      <c r="AJ3500" s="343"/>
      <c r="AK3500" s="343"/>
      <c r="AL3500" s="343"/>
      <c r="AM3500" s="343"/>
      <c r="AN3500" s="343"/>
      <c r="AO3500" s="343"/>
      <c r="AP3500" s="343"/>
      <c r="AQ3500" s="343"/>
      <c r="AR3500" s="343"/>
      <c r="AS3500" s="343"/>
      <c r="AT3500" s="343"/>
      <c r="AU3500" s="343"/>
      <c r="AV3500" s="343"/>
      <c r="AW3500" s="343"/>
      <c r="AX3500" s="343"/>
      <c r="AY3500" s="343"/>
      <c r="AZ3500" s="343"/>
      <c r="BA3500" s="343"/>
      <c r="BB3500" s="343"/>
      <c r="BC3500" s="343"/>
      <c r="BD3500" s="343"/>
      <c r="BE3500" s="475"/>
      <c r="BF3500" s="475"/>
      <c r="BG3500" s="475"/>
      <c r="BH3500" s="475"/>
      <c r="BI3500" s="475"/>
      <c r="BJ3500" s="475"/>
      <c r="BK3500" s="475"/>
      <c r="BL3500" s="475"/>
      <c r="BM3500" s="475"/>
      <c r="BN3500" s="475"/>
      <c r="BO3500" s="475"/>
      <c r="BP3500" s="306"/>
      <c r="BQ3500" s="496"/>
      <c r="BR3500" s="496"/>
      <c r="BS3500" s="496"/>
      <c r="BT3500" s="496"/>
      <c r="BU3500" s="496"/>
      <c r="BV3500" s="496"/>
    </row>
    <row r="3501" spans="1:74" s="52" customFormat="1" ht="12.75">
      <c r="A3501" s="45">
        <v>2670.0804681784898</v>
      </c>
      <c r="B3501" s="46" t="s">
        <v>364</v>
      </c>
      <c r="C3501" s="47" t="s">
        <v>373</v>
      </c>
      <c r="D3501" s="48">
        <v>28.03868863830337</v>
      </c>
      <c r="E3501" s="49">
        <v>39.439300000000003</v>
      </c>
      <c r="F3501" s="49">
        <v>-4.8999999999999998E-4</v>
      </c>
      <c r="G3501" s="49">
        <v>17.387799999999999</v>
      </c>
      <c r="H3501" s="49">
        <v>0.25560500000000003</v>
      </c>
      <c r="I3501" s="49">
        <v>0.21844</v>
      </c>
      <c r="J3501" s="49">
        <v>42.603999999999999</v>
      </c>
      <c r="K3501" s="49">
        <v>0.23375199999999999</v>
      </c>
      <c r="L3501" s="49">
        <v>100.168262</v>
      </c>
      <c r="M3501" s="47"/>
      <c r="N3501" s="50">
        <v>1.0005040170720618</v>
      </c>
      <c r="O3501" s="50">
        <v>-9.8279091607579146E-6</v>
      </c>
      <c r="P3501" s="50">
        <v>0.36888438239644161</v>
      </c>
      <c r="Q3501" s="50">
        <v>5.2155831782318765E-3</v>
      </c>
      <c r="R3501" s="50">
        <v>4.6936158916382675E-3</v>
      </c>
      <c r="S3501" s="50">
        <v>1.6111966867277496</v>
      </c>
      <c r="T3501" s="50">
        <v>6.3533476676723693E-3</v>
      </c>
      <c r="U3501" s="50">
        <v>2.9977304162651763</v>
      </c>
      <c r="V3501" s="51">
        <v>81.372652843828945</v>
      </c>
      <c r="X3501" s="49">
        <v>0.213091</v>
      </c>
      <c r="Y3501" s="49">
        <v>-3180.8</v>
      </c>
      <c r="Z3501" s="49">
        <v>0.43842999999999999</v>
      </c>
      <c r="AA3501" s="49">
        <v>8.49146</v>
      </c>
      <c r="AB3501" s="49">
        <v>6.4463600000000003</v>
      </c>
      <c r="AC3501" s="49">
        <v>0.18310399999999999</v>
      </c>
      <c r="AD3501" s="49">
        <v>5.1099899999999998</v>
      </c>
      <c r="AE3501" s="312"/>
      <c r="AF3501" s="343" t="s">
        <v>432</v>
      </c>
      <c r="AG3501" s="343">
        <v>30</v>
      </c>
      <c r="AH3501" s="343">
        <v>15</v>
      </c>
      <c r="AI3501" s="343"/>
      <c r="AJ3501" s="343"/>
      <c r="AK3501" s="343"/>
      <c r="AL3501" s="343"/>
      <c r="AM3501" s="343"/>
      <c r="AN3501" s="343"/>
      <c r="AO3501" s="343"/>
      <c r="AP3501" s="343"/>
      <c r="AQ3501" s="343"/>
      <c r="AR3501" s="343"/>
      <c r="AS3501" s="343"/>
      <c r="AT3501" s="343"/>
      <c r="AU3501" s="343"/>
      <c r="AV3501" s="343"/>
      <c r="AW3501" s="343"/>
      <c r="AX3501" s="343"/>
      <c r="AY3501" s="343"/>
      <c r="AZ3501" s="343"/>
      <c r="BA3501" s="343"/>
      <c r="BB3501" s="343"/>
      <c r="BC3501" s="343"/>
      <c r="BD3501" s="343"/>
      <c r="BE3501" s="475"/>
      <c r="BF3501" s="475"/>
      <c r="BG3501" s="475"/>
      <c r="BH3501" s="475"/>
      <c r="BI3501" s="475"/>
      <c r="BJ3501" s="475"/>
      <c r="BK3501" s="475"/>
      <c r="BL3501" s="475"/>
      <c r="BM3501" s="475"/>
      <c r="BN3501" s="475"/>
      <c r="BO3501" s="475"/>
      <c r="BP3501" s="306"/>
      <c r="BQ3501" s="496"/>
      <c r="BR3501" s="496"/>
      <c r="BS3501" s="496"/>
      <c r="BT3501" s="496"/>
      <c r="BU3501" s="496"/>
      <c r="BV3501" s="496"/>
    </row>
    <row r="3502" spans="1:74" s="52" customFormat="1" ht="12.75">
      <c r="A3502" s="45">
        <v>2670.0804681784898</v>
      </c>
      <c r="B3502" s="46" t="s">
        <v>364</v>
      </c>
      <c r="C3502" s="47" t="s">
        <v>373</v>
      </c>
      <c r="D3502" s="48">
        <v>32.03868863830337</v>
      </c>
      <c r="E3502" s="49">
        <v>39.325899999999997</v>
      </c>
      <c r="F3502" s="49">
        <v>3.0287999999999999E-2</v>
      </c>
      <c r="G3502" s="49">
        <v>17.104600000000001</v>
      </c>
      <c r="H3502" s="49">
        <v>0.27517599999999998</v>
      </c>
      <c r="I3502" s="49">
        <v>0.222639</v>
      </c>
      <c r="J3502" s="49">
        <v>42.943800000000003</v>
      </c>
      <c r="K3502" s="49">
        <v>0.25888699999999998</v>
      </c>
      <c r="L3502" s="49">
        <v>100.18546200000002</v>
      </c>
      <c r="M3502" s="47"/>
      <c r="N3502" s="50">
        <v>0.99672924725365153</v>
      </c>
      <c r="O3502" s="50">
        <v>6.0693829901358625E-4</v>
      </c>
      <c r="P3502" s="50">
        <v>0.36254961473852892</v>
      </c>
      <c r="Q3502" s="50">
        <v>5.6098723253543495E-3</v>
      </c>
      <c r="R3502" s="50">
        <v>4.7795335380735092E-3</v>
      </c>
      <c r="S3502" s="50">
        <v>1.6225853429470007</v>
      </c>
      <c r="T3502" s="50">
        <v>7.0301796290951155E-3</v>
      </c>
      <c r="U3502" s="50">
        <v>3.000612777869919</v>
      </c>
      <c r="V3502" s="51">
        <v>81.73915506245622</v>
      </c>
      <c r="X3502" s="49">
        <v>0.21391199999999999</v>
      </c>
      <c r="Y3502" s="49">
        <v>50.6646</v>
      </c>
      <c r="Z3502" s="49">
        <v>0.44203799999999999</v>
      </c>
      <c r="AA3502" s="49">
        <v>7.8626899999999997</v>
      </c>
      <c r="AB3502" s="49">
        <v>6.4846300000000001</v>
      </c>
      <c r="AC3502" s="49">
        <v>0.182201</v>
      </c>
      <c r="AD3502" s="49">
        <v>4.6818799999999996</v>
      </c>
      <c r="AE3502" s="312"/>
      <c r="AF3502" s="343" t="s">
        <v>432</v>
      </c>
      <c r="AG3502" s="343">
        <v>30</v>
      </c>
      <c r="AH3502" s="343">
        <v>15</v>
      </c>
      <c r="AI3502" s="343"/>
      <c r="AJ3502" s="343"/>
      <c r="AK3502" s="343"/>
      <c r="AL3502" s="343"/>
      <c r="AM3502" s="343"/>
      <c r="AN3502" s="343"/>
      <c r="AO3502" s="343"/>
      <c r="AP3502" s="343"/>
      <c r="AQ3502" s="343"/>
      <c r="AR3502" s="343"/>
      <c r="AS3502" s="343"/>
      <c r="AT3502" s="343"/>
      <c r="AU3502" s="343"/>
      <c r="AV3502" s="343"/>
      <c r="AW3502" s="343"/>
      <c r="AX3502" s="343"/>
      <c r="AY3502" s="343"/>
      <c r="AZ3502" s="343"/>
      <c r="BA3502" s="343"/>
      <c r="BB3502" s="343"/>
      <c r="BC3502" s="343"/>
      <c r="BD3502" s="343"/>
      <c r="BE3502" s="475"/>
      <c r="BF3502" s="475"/>
      <c r="BG3502" s="475"/>
      <c r="BH3502" s="475"/>
      <c r="BI3502" s="475"/>
      <c r="BJ3502" s="475"/>
      <c r="BK3502" s="475"/>
      <c r="BL3502" s="475"/>
      <c r="BM3502" s="475"/>
      <c r="BN3502" s="475"/>
      <c r="BO3502" s="475"/>
      <c r="BP3502" s="306"/>
      <c r="BQ3502" s="496"/>
      <c r="BR3502" s="496"/>
      <c r="BS3502" s="496"/>
      <c r="BT3502" s="496"/>
      <c r="BU3502" s="496"/>
      <c r="BV3502" s="496"/>
    </row>
    <row r="3503" spans="1:74" s="52" customFormat="1" ht="12.75">
      <c r="A3503" s="45">
        <v>2670.0804681784898</v>
      </c>
      <c r="B3503" s="46" t="s">
        <v>364</v>
      </c>
      <c r="C3503" s="47" t="s">
        <v>373</v>
      </c>
      <c r="D3503" s="48">
        <v>36.03868863830337</v>
      </c>
      <c r="E3503" s="49">
        <v>39.398099999999999</v>
      </c>
      <c r="F3503" s="49">
        <v>3.6273E-2</v>
      </c>
      <c r="G3503" s="49">
        <v>16.938199999999998</v>
      </c>
      <c r="H3503" s="49">
        <v>0.24088300000000001</v>
      </c>
      <c r="I3503" s="49">
        <v>0.22958400000000001</v>
      </c>
      <c r="J3503" s="49">
        <v>43.117100000000001</v>
      </c>
      <c r="K3503" s="49">
        <v>0.23805299999999999</v>
      </c>
      <c r="L3503" s="49">
        <v>100.211808</v>
      </c>
      <c r="M3503" s="47"/>
      <c r="N3503" s="50">
        <v>0.99731782769673205</v>
      </c>
      <c r="O3503" s="50">
        <v>7.2596752751868216E-4</v>
      </c>
      <c r="P3503" s="50">
        <v>0.35857627785078866</v>
      </c>
      <c r="Q3503" s="50">
        <v>4.9046536898191082E-3</v>
      </c>
      <c r="R3503" s="50">
        <v>4.922499284572902E-3</v>
      </c>
      <c r="S3503" s="50">
        <v>1.6271080467409522</v>
      </c>
      <c r="T3503" s="50">
        <v>6.4563878357724895E-3</v>
      </c>
      <c r="U3503" s="50">
        <v>3.0004178528335141</v>
      </c>
      <c r="V3503" s="51">
        <v>81.944286147970914</v>
      </c>
      <c r="X3503" s="49">
        <v>0.21379899999999999</v>
      </c>
      <c r="Y3503" s="49">
        <v>45.806899999999999</v>
      </c>
      <c r="Z3503" s="49">
        <v>0.44475100000000001</v>
      </c>
      <c r="AA3503" s="49">
        <v>9.1675199999999997</v>
      </c>
      <c r="AB3503" s="49">
        <v>6.2088700000000001</v>
      </c>
      <c r="AC3503" s="49">
        <v>0.18182799999999999</v>
      </c>
      <c r="AD3503" s="49">
        <v>5.0195499999999997</v>
      </c>
      <c r="AE3503" s="312"/>
      <c r="AF3503" s="343" t="s">
        <v>432</v>
      </c>
      <c r="AG3503" s="343">
        <v>30</v>
      </c>
      <c r="AH3503" s="343">
        <v>15</v>
      </c>
      <c r="AI3503" s="343"/>
      <c r="AJ3503" s="343"/>
      <c r="AK3503" s="343"/>
      <c r="AL3503" s="343"/>
      <c r="AM3503" s="343"/>
      <c r="AN3503" s="343"/>
      <c r="AO3503" s="343"/>
      <c r="AP3503" s="343"/>
      <c r="AQ3503" s="343"/>
      <c r="AR3503" s="343"/>
      <c r="AS3503" s="343"/>
      <c r="AT3503" s="343"/>
      <c r="AU3503" s="343"/>
      <c r="AV3503" s="343"/>
      <c r="AW3503" s="343"/>
      <c r="AX3503" s="343"/>
      <c r="AY3503" s="343"/>
      <c r="AZ3503" s="343"/>
      <c r="BA3503" s="343"/>
      <c r="BB3503" s="343"/>
      <c r="BC3503" s="343"/>
      <c r="BD3503" s="343"/>
      <c r="BE3503" s="475"/>
      <c r="BF3503" s="475"/>
      <c r="BG3503" s="475"/>
      <c r="BH3503" s="475"/>
      <c r="BI3503" s="475"/>
      <c r="BJ3503" s="475"/>
      <c r="BK3503" s="475"/>
      <c r="BL3503" s="475"/>
      <c r="BM3503" s="475"/>
      <c r="BN3503" s="475"/>
      <c r="BO3503" s="475"/>
      <c r="BP3503" s="306"/>
      <c r="BQ3503" s="496"/>
      <c r="BR3503" s="496"/>
      <c r="BS3503" s="496"/>
      <c r="BT3503" s="496"/>
      <c r="BU3503" s="496"/>
      <c r="BV3503" s="496"/>
    </row>
    <row r="3504" spans="1:74" s="52" customFormat="1" ht="12.75">
      <c r="A3504" s="45">
        <v>2670.0804681784898</v>
      </c>
      <c r="B3504" s="46" t="s">
        <v>364</v>
      </c>
      <c r="C3504" s="47" t="s">
        <v>373</v>
      </c>
      <c r="D3504" s="48">
        <v>40.03868863830337</v>
      </c>
      <c r="E3504" s="49">
        <v>39.436599999999999</v>
      </c>
      <c r="F3504" s="49">
        <v>4.2312000000000002E-2</v>
      </c>
      <c r="G3504" s="49">
        <v>16.670999999999999</v>
      </c>
      <c r="H3504" s="49">
        <v>0.25080000000000002</v>
      </c>
      <c r="I3504" s="49">
        <v>0.237345</v>
      </c>
      <c r="J3504" s="49">
        <v>43.189900000000002</v>
      </c>
      <c r="K3504" s="49">
        <v>0.22020899999999999</v>
      </c>
      <c r="L3504" s="49">
        <v>100.063768</v>
      </c>
      <c r="M3504" s="47"/>
      <c r="N3504" s="50">
        <v>0.9984260305656566</v>
      </c>
      <c r="O3504" s="50">
        <v>8.469453712408035E-4</v>
      </c>
      <c r="P3504" s="50">
        <v>0.35296697688208678</v>
      </c>
      <c r="Q3504" s="50">
        <v>5.1072586694665394E-3</v>
      </c>
      <c r="R3504" s="50">
        <v>5.0895836442350481E-3</v>
      </c>
      <c r="S3504" s="50">
        <v>1.6300734498655245</v>
      </c>
      <c r="T3504" s="50">
        <v>5.9732286840026442E-3</v>
      </c>
      <c r="U3504" s="50">
        <v>2.9989490086854294</v>
      </c>
      <c r="V3504" s="51">
        <v>82.20304737442855</v>
      </c>
      <c r="X3504" s="49">
        <v>0.21363299999999999</v>
      </c>
      <c r="Y3504" s="49">
        <v>37.927100000000003</v>
      </c>
      <c r="Z3504" s="49">
        <v>0.44785599999999998</v>
      </c>
      <c r="AA3504" s="49">
        <v>8.6418599999999994</v>
      </c>
      <c r="AB3504" s="49">
        <v>5.9419399999999998</v>
      </c>
      <c r="AC3504" s="49">
        <v>0.18143400000000001</v>
      </c>
      <c r="AD3504" s="49">
        <v>5.4381700000000004</v>
      </c>
      <c r="AE3504" s="312"/>
      <c r="AF3504" s="343" t="s">
        <v>432</v>
      </c>
      <c r="AG3504" s="343">
        <v>30</v>
      </c>
      <c r="AH3504" s="343">
        <v>15</v>
      </c>
      <c r="AI3504" s="343"/>
      <c r="AJ3504" s="343"/>
      <c r="AK3504" s="343"/>
      <c r="AL3504" s="343"/>
      <c r="AM3504" s="343"/>
      <c r="AN3504" s="343"/>
      <c r="AO3504" s="343"/>
      <c r="AP3504" s="343"/>
      <c r="AQ3504" s="343"/>
      <c r="AR3504" s="343"/>
      <c r="AS3504" s="343"/>
      <c r="AT3504" s="343"/>
      <c r="AU3504" s="343"/>
      <c r="AV3504" s="343"/>
      <c r="AW3504" s="343"/>
      <c r="AX3504" s="343"/>
      <c r="AY3504" s="343"/>
      <c r="AZ3504" s="343"/>
      <c r="BA3504" s="343"/>
      <c r="BB3504" s="343"/>
      <c r="BC3504" s="343"/>
      <c r="BD3504" s="343"/>
      <c r="BE3504" s="475"/>
      <c r="BF3504" s="475"/>
      <c r="BG3504" s="475"/>
      <c r="BH3504" s="475"/>
      <c r="BI3504" s="475"/>
      <c r="BJ3504" s="475"/>
      <c r="BK3504" s="475"/>
      <c r="BL3504" s="475"/>
      <c r="BM3504" s="475"/>
      <c r="BN3504" s="475"/>
      <c r="BO3504" s="475"/>
      <c r="BP3504" s="306"/>
      <c r="BQ3504" s="496"/>
      <c r="BR3504" s="496"/>
      <c r="BS3504" s="496"/>
      <c r="BT3504" s="496"/>
      <c r="BU3504" s="496"/>
      <c r="BV3504" s="496"/>
    </row>
    <row r="3505" spans="1:74" s="52" customFormat="1" ht="12.75">
      <c r="A3505" s="45">
        <v>2670.0804681784898</v>
      </c>
      <c r="B3505" s="46" t="s">
        <v>364</v>
      </c>
      <c r="C3505" s="47" t="s">
        <v>373</v>
      </c>
      <c r="D3505" s="48">
        <v>44.03868863830337</v>
      </c>
      <c r="E3505" s="49">
        <v>39.592799999999997</v>
      </c>
      <c r="F3505" s="49">
        <v>2.6540000000000001E-2</v>
      </c>
      <c r="G3505" s="49">
        <v>16.7088</v>
      </c>
      <c r="H3505" s="49">
        <v>0.25872000000000001</v>
      </c>
      <c r="I3505" s="49">
        <v>0.21687200000000001</v>
      </c>
      <c r="J3505" s="49">
        <v>43.399500000000003</v>
      </c>
      <c r="K3505" s="49">
        <v>0.26236199999999998</v>
      </c>
      <c r="L3505" s="49">
        <v>100.49386699999999</v>
      </c>
      <c r="M3505" s="47"/>
      <c r="N3505" s="50">
        <v>0.99797130840279469</v>
      </c>
      <c r="O3505" s="50">
        <v>5.2890560938276764E-4</v>
      </c>
      <c r="P3505" s="50">
        <v>0.35221114490561223</v>
      </c>
      <c r="Q3505" s="50">
        <v>5.2453652451900168E-3</v>
      </c>
      <c r="R3505" s="50">
        <v>4.6301073805630442E-3</v>
      </c>
      <c r="S3505" s="50">
        <v>1.6307790029517157</v>
      </c>
      <c r="T3505" s="50">
        <v>7.0853355046963593E-3</v>
      </c>
      <c r="U3505" s="50">
        <v>2.99929107345945</v>
      </c>
      <c r="V3505" s="51">
        <v>82.240707976883172</v>
      </c>
      <c r="X3505" s="49">
        <v>0.213257</v>
      </c>
      <c r="Y3505" s="49">
        <v>61.1021</v>
      </c>
      <c r="Z3505" s="49">
        <v>0.447075</v>
      </c>
      <c r="AA3505" s="49">
        <v>8.3722600000000007</v>
      </c>
      <c r="AB3505" s="49">
        <v>6.5897800000000002</v>
      </c>
      <c r="AC3505" s="49">
        <v>0.18096200000000001</v>
      </c>
      <c r="AD3505" s="49">
        <v>4.7427000000000001</v>
      </c>
      <c r="AE3505" s="312"/>
      <c r="AF3505" s="343" t="s">
        <v>432</v>
      </c>
      <c r="AG3505" s="343">
        <v>30</v>
      </c>
      <c r="AH3505" s="343">
        <v>15</v>
      </c>
      <c r="AI3505" s="343"/>
      <c r="AJ3505" s="343"/>
      <c r="AK3505" s="343"/>
      <c r="AL3505" s="343"/>
      <c r="AM3505" s="343"/>
      <c r="AN3505" s="343"/>
      <c r="AO3505" s="343"/>
      <c r="AP3505" s="343"/>
      <c r="AQ3505" s="343"/>
      <c r="AR3505" s="343"/>
      <c r="AS3505" s="343"/>
      <c r="AT3505" s="343"/>
      <c r="AU3505" s="343"/>
      <c r="AV3505" s="343"/>
      <c r="AW3505" s="343"/>
      <c r="AX3505" s="343"/>
      <c r="AY3505" s="343"/>
      <c r="AZ3505" s="343"/>
      <c r="BA3505" s="343"/>
      <c r="BB3505" s="343"/>
      <c r="BC3505" s="343"/>
      <c r="BD3505" s="343"/>
      <c r="BE3505" s="475"/>
      <c r="BF3505" s="475"/>
      <c r="BG3505" s="475"/>
      <c r="BH3505" s="475"/>
      <c r="BI3505" s="475"/>
      <c r="BJ3505" s="475"/>
      <c r="BK3505" s="475"/>
      <c r="BL3505" s="475"/>
      <c r="BM3505" s="475"/>
      <c r="BN3505" s="475"/>
      <c r="BO3505" s="475"/>
      <c r="BP3505" s="306"/>
      <c r="BQ3505" s="496"/>
      <c r="BR3505" s="496"/>
      <c r="BS3505" s="496"/>
      <c r="BT3505" s="496"/>
      <c r="BU3505" s="496"/>
      <c r="BV3505" s="496"/>
    </row>
    <row r="3506" spans="1:74" s="52" customFormat="1" ht="12.75">
      <c r="A3506" s="45"/>
      <c r="B3506" s="46"/>
      <c r="C3506" s="47"/>
      <c r="D3506" s="48"/>
      <c r="E3506" s="49"/>
      <c r="F3506" s="49"/>
      <c r="G3506" s="49"/>
      <c r="H3506" s="49"/>
      <c r="I3506" s="49"/>
      <c r="J3506" s="49"/>
      <c r="K3506" s="49"/>
      <c r="L3506" s="49"/>
      <c r="M3506" s="47"/>
      <c r="N3506" s="50"/>
      <c r="O3506" s="50"/>
      <c r="P3506" s="50"/>
      <c r="Q3506" s="50"/>
      <c r="R3506" s="50"/>
      <c r="S3506" s="50"/>
      <c r="T3506" s="50"/>
      <c r="U3506" s="50"/>
      <c r="V3506" s="51"/>
      <c r="AE3506" s="312"/>
      <c r="AF3506" s="312"/>
      <c r="AG3506" s="312"/>
      <c r="AH3506" s="312"/>
      <c r="AI3506" s="312"/>
      <c r="AJ3506" s="312"/>
      <c r="AK3506" s="312"/>
      <c r="AL3506" s="312"/>
      <c r="AM3506" s="312"/>
      <c r="AN3506" s="312"/>
      <c r="AO3506" s="312"/>
      <c r="AP3506" s="312"/>
      <c r="AQ3506" s="312"/>
      <c r="AR3506" s="312"/>
      <c r="AS3506" s="312"/>
      <c r="AT3506" s="312"/>
      <c r="AU3506" s="312"/>
      <c r="AV3506" s="312"/>
      <c r="AW3506" s="312"/>
      <c r="AX3506" s="312"/>
      <c r="AY3506" s="312"/>
      <c r="AZ3506" s="312"/>
      <c r="BA3506" s="312"/>
      <c r="BB3506" s="312"/>
      <c r="BC3506" s="312"/>
      <c r="BD3506" s="312"/>
      <c r="BE3506" s="306"/>
      <c r="BF3506" s="306"/>
      <c r="BG3506" s="306"/>
      <c r="BH3506" s="306"/>
      <c r="BI3506" s="306"/>
      <c r="BJ3506" s="306"/>
      <c r="BK3506" s="306"/>
      <c r="BL3506" s="306"/>
      <c r="BM3506" s="306"/>
      <c r="BN3506" s="306"/>
      <c r="BO3506" s="306"/>
      <c r="BP3506" s="306"/>
      <c r="BQ3506" s="496"/>
      <c r="BR3506" s="496"/>
      <c r="BS3506" s="496"/>
      <c r="BT3506" s="496"/>
      <c r="BU3506" s="496"/>
      <c r="BV3506" s="496"/>
    </row>
    <row r="3507" spans="1:74" s="52" customFormat="1" ht="12.75">
      <c r="A3507" s="45">
        <v>2670.0804681784898</v>
      </c>
      <c r="B3507" s="46" t="s">
        <v>364</v>
      </c>
      <c r="C3507" s="47" t="s">
        <v>374</v>
      </c>
      <c r="D3507" s="48">
        <v>0</v>
      </c>
      <c r="E3507" s="49">
        <v>39.870939999999997</v>
      </c>
      <c r="F3507" s="49">
        <v>2.8500000000000001E-2</v>
      </c>
      <c r="G3507" s="49">
        <v>18.977340000000002</v>
      </c>
      <c r="H3507" s="49">
        <v>0.24560000000000001</v>
      </c>
      <c r="I3507" s="49">
        <v>0.26179999999999998</v>
      </c>
      <c r="J3507" s="49">
        <v>41.526699999999998</v>
      </c>
      <c r="K3507" s="49">
        <v>0.2455</v>
      </c>
      <c r="L3507" s="49">
        <v>101.24228000000001</v>
      </c>
      <c r="M3507" s="47"/>
      <c r="N3507" s="50">
        <v>1.0060671237939365</v>
      </c>
      <c r="O3507" s="50">
        <v>5.6857892455772219E-4</v>
      </c>
      <c r="P3507" s="50">
        <v>0.40046246398474178</v>
      </c>
      <c r="Q3507" s="50">
        <v>4.9847426020818457E-3</v>
      </c>
      <c r="R3507" s="50">
        <v>5.5953320452809836E-3</v>
      </c>
      <c r="S3507" s="50">
        <v>1.5620914259130809</v>
      </c>
      <c r="T3507" s="50">
        <v>6.6371193389902772E-3</v>
      </c>
      <c r="U3507" s="50">
        <v>2.9884663710743138</v>
      </c>
      <c r="V3507" s="51">
        <v>79.594829673411354</v>
      </c>
      <c r="X3507" s="315">
        <v>0.05</v>
      </c>
      <c r="Y3507" s="315">
        <v>11.78</v>
      </c>
      <c r="Z3507" s="315">
        <v>0.11</v>
      </c>
      <c r="AA3507" s="315">
        <v>1.46</v>
      </c>
      <c r="AB3507" s="315">
        <v>2.81</v>
      </c>
      <c r="AC3507" s="315">
        <v>0.06</v>
      </c>
      <c r="AD3507" s="315">
        <v>0.44</v>
      </c>
      <c r="AE3507" s="312"/>
      <c r="AF3507" s="161" t="s">
        <v>1697</v>
      </c>
      <c r="AG3507" s="318">
        <v>30</v>
      </c>
      <c r="AH3507" s="318">
        <v>15</v>
      </c>
      <c r="AI3507" s="318"/>
      <c r="AJ3507" s="318"/>
      <c r="AK3507" s="318"/>
      <c r="AL3507" s="318"/>
      <c r="AM3507" s="318"/>
      <c r="AN3507" s="318"/>
      <c r="AO3507" s="318"/>
      <c r="AP3507" s="318"/>
      <c r="AQ3507" s="318"/>
      <c r="AR3507" s="318"/>
      <c r="AS3507" s="318"/>
      <c r="AT3507" s="318"/>
      <c r="AU3507" s="318"/>
      <c r="AV3507" s="318"/>
      <c r="AW3507" s="318"/>
      <c r="AX3507" s="318"/>
      <c r="AY3507" s="318"/>
      <c r="AZ3507" s="318"/>
      <c r="BA3507" s="318"/>
      <c r="BB3507" s="318"/>
      <c r="BC3507" s="318"/>
      <c r="BD3507" s="318"/>
      <c r="BE3507" s="497"/>
      <c r="BF3507" s="497"/>
      <c r="BG3507" s="497"/>
      <c r="BH3507" s="497"/>
      <c r="BI3507" s="497"/>
      <c r="BJ3507" s="497"/>
      <c r="BK3507" s="497"/>
      <c r="BL3507" s="497"/>
      <c r="BM3507" s="497"/>
      <c r="BN3507" s="497"/>
      <c r="BO3507" s="497"/>
      <c r="BP3507" s="306"/>
      <c r="BQ3507" s="496"/>
      <c r="BR3507" s="496"/>
      <c r="BS3507" s="496"/>
      <c r="BT3507" s="496"/>
      <c r="BU3507" s="496"/>
      <c r="BV3507" s="496"/>
    </row>
    <row r="3508" spans="1:74" s="52" customFormat="1" ht="12.75">
      <c r="A3508" s="45">
        <v>2670.0804681784898</v>
      </c>
      <c r="B3508" s="46" t="s">
        <v>364</v>
      </c>
      <c r="C3508" s="47" t="s">
        <v>374</v>
      </c>
      <c r="D3508" s="48">
        <v>30.691575391302415</v>
      </c>
      <c r="E3508" s="49">
        <v>40.360709999999997</v>
      </c>
      <c r="F3508" s="49">
        <v>6.3600000000000004E-2</v>
      </c>
      <c r="G3508" s="49">
        <v>13.6509</v>
      </c>
      <c r="H3508" s="49">
        <v>0.3538</v>
      </c>
      <c r="I3508" s="49">
        <v>0.1641</v>
      </c>
      <c r="J3508" s="49">
        <v>46.13747</v>
      </c>
      <c r="K3508" s="49">
        <v>0.1996</v>
      </c>
      <c r="L3508" s="49">
        <v>100.97948</v>
      </c>
      <c r="M3508" s="47"/>
      <c r="N3508" s="50">
        <v>0.99741140140944529</v>
      </c>
      <c r="O3508" s="50">
        <v>1.2426478180288156E-3</v>
      </c>
      <c r="P3508" s="50">
        <v>0.28211930813041891</v>
      </c>
      <c r="Q3508" s="50">
        <v>7.0326216259470114E-3</v>
      </c>
      <c r="R3508" s="50">
        <v>3.4348664111920986E-3</v>
      </c>
      <c r="S3508" s="50">
        <v>1.6997218300886829</v>
      </c>
      <c r="T3508" s="50">
        <v>5.2848627778660697E-3</v>
      </c>
      <c r="U3508" s="50">
        <v>2.9975885447847879</v>
      </c>
      <c r="V3508" s="51">
        <v>85.764786960475874</v>
      </c>
      <c r="X3508" s="315">
        <v>0.05</v>
      </c>
      <c r="Y3508" s="315">
        <v>5.42</v>
      </c>
      <c r="Z3508" s="315">
        <v>0.14000000000000001</v>
      </c>
      <c r="AA3508" s="315">
        <v>1.05</v>
      </c>
      <c r="AB3508" s="315">
        <v>4.0199999999999996</v>
      </c>
      <c r="AC3508" s="315">
        <v>0.05</v>
      </c>
      <c r="AD3508" s="315">
        <v>0.51</v>
      </c>
      <c r="AE3508" s="312"/>
      <c r="AF3508" s="161" t="s">
        <v>1697</v>
      </c>
      <c r="AG3508" s="318">
        <v>30</v>
      </c>
      <c r="AH3508" s="318">
        <v>15</v>
      </c>
      <c r="AI3508" s="318"/>
      <c r="AJ3508" s="318"/>
      <c r="AK3508" s="318"/>
      <c r="AL3508" s="318"/>
      <c r="AM3508" s="318"/>
      <c r="AN3508" s="318"/>
      <c r="AO3508" s="318"/>
      <c r="AP3508" s="318"/>
      <c r="AQ3508" s="318"/>
      <c r="AR3508" s="318"/>
      <c r="AS3508" s="318"/>
      <c r="AT3508" s="318"/>
      <c r="AU3508" s="318"/>
      <c r="AV3508" s="318"/>
      <c r="AW3508" s="318"/>
      <c r="AX3508" s="318"/>
      <c r="AY3508" s="318"/>
      <c r="AZ3508" s="318"/>
      <c r="BA3508" s="318"/>
      <c r="BB3508" s="318"/>
      <c r="BC3508" s="318"/>
      <c r="BD3508" s="318"/>
      <c r="BE3508" s="497"/>
      <c r="BF3508" s="497"/>
      <c r="BG3508" s="497"/>
      <c r="BH3508" s="497"/>
      <c r="BI3508" s="497"/>
      <c r="BJ3508" s="497"/>
      <c r="BK3508" s="497"/>
      <c r="BL3508" s="497"/>
      <c r="BM3508" s="497"/>
      <c r="BN3508" s="497"/>
      <c r="BO3508" s="497"/>
      <c r="BP3508" s="306"/>
      <c r="BQ3508" s="496"/>
      <c r="BR3508" s="496"/>
      <c r="BS3508" s="496"/>
      <c r="BT3508" s="496"/>
      <c r="BU3508" s="496"/>
      <c r="BV3508" s="496"/>
    </row>
    <row r="3509" spans="1:74" s="52" customFormat="1" ht="12.75">
      <c r="A3509" s="45">
        <v>2670.0804681784898</v>
      </c>
      <c r="B3509" s="46" t="s">
        <v>364</v>
      </c>
      <c r="C3509" s="47" t="s">
        <v>374</v>
      </c>
      <c r="D3509" s="48">
        <v>61.38157539130242</v>
      </c>
      <c r="E3509" s="49">
        <v>40.590600000000002</v>
      </c>
      <c r="F3509" s="49">
        <v>7.3200000000000001E-2</v>
      </c>
      <c r="G3509" s="49">
        <v>11.88208</v>
      </c>
      <c r="H3509" s="49">
        <v>0.35310000000000002</v>
      </c>
      <c r="I3509" s="49">
        <v>0.1946</v>
      </c>
      <c r="J3509" s="49">
        <v>47.384160000000001</v>
      </c>
      <c r="K3509" s="49">
        <v>0.21299999999999999</v>
      </c>
      <c r="L3509" s="49">
        <v>100.74934</v>
      </c>
      <c r="M3509" s="47"/>
      <c r="N3509" s="50">
        <v>0.99738638406804192</v>
      </c>
      <c r="O3509" s="50">
        <v>1.4220814133935802E-3</v>
      </c>
      <c r="P3509" s="50">
        <v>0.24416669808948802</v>
      </c>
      <c r="Q3509" s="50">
        <v>6.9787810649315817E-3</v>
      </c>
      <c r="R3509" s="50">
        <v>4.0501073940060932E-3</v>
      </c>
      <c r="S3509" s="50">
        <v>1.7357201121824692</v>
      </c>
      <c r="T3509" s="50">
        <v>5.6075766027085874E-3</v>
      </c>
      <c r="U3509" s="50">
        <v>2.9968525254614824</v>
      </c>
      <c r="V3509" s="51">
        <v>87.667643583324377</v>
      </c>
      <c r="X3509" s="315">
        <v>0.05</v>
      </c>
      <c r="Y3509" s="315">
        <v>4.84</v>
      </c>
      <c r="Z3509" s="315">
        <v>0.15</v>
      </c>
      <c r="AA3509" s="315">
        <v>1.07</v>
      </c>
      <c r="AB3509" s="315">
        <v>3.44</v>
      </c>
      <c r="AC3509" s="315">
        <v>0.05</v>
      </c>
      <c r="AD3509" s="315">
        <v>0.48</v>
      </c>
      <c r="AE3509" s="312"/>
      <c r="AF3509" s="161" t="s">
        <v>1697</v>
      </c>
      <c r="AG3509" s="318">
        <v>30</v>
      </c>
      <c r="AH3509" s="318">
        <v>15</v>
      </c>
      <c r="AI3509" s="318"/>
      <c r="AJ3509" s="318"/>
      <c r="AK3509" s="318"/>
      <c r="AL3509" s="318"/>
      <c r="AM3509" s="318"/>
      <c r="AN3509" s="318"/>
      <c r="AO3509" s="318"/>
      <c r="AP3509" s="318"/>
      <c r="AQ3509" s="318"/>
      <c r="AR3509" s="318"/>
      <c r="AS3509" s="318"/>
      <c r="AT3509" s="318"/>
      <c r="AU3509" s="318"/>
      <c r="AV3509" s="318"/>
      <c r="AW3509" s="318"/>
      <c r="AX3509" s="318"/>
      <c r="AY3509" s="318"/>
      <c r="AZ3509" s="318"/>
      <c r="BA3509" s="318"/>
      <c r="BB3509" s="318"/>
      <c r="BC3509" s="318"/>
      <c r="BD3509" s="318"/>
      <c r="BE3509" s="497"/>
      <c r="BF3509" s="497"/>
      <c r="BG3509" s="497"/>
      <c r="BH3509" s="497"/>
      <c r="BI3509" s="497"/>
      <c r="BJ3509" s="497"/>
      <c r="BK3509" s="497"/>
      <c r="BL3509" s="497"/>
      <c r="BM3509" s="497"/>
      <c r="BN3509" s="497"/>
      <c r="BO3509" s="497"/>
      <c r="BP3509" s="306"/>
      <c r="BQ3509" s="496"/>
      <c r="BR3509" s="496"/>
      <c r="BS3509" s="496"/>
      <c r="BT3509" s="496"/>
      <c r="BU3509" s="496"/>
      <c r="BV3509" s="496"/>
    </row>
    <row r="3510" spans="1:74" s="52" customFormat="1" ht="12.75">
      <c r="A3510" s="45">
        <v>2670.0804681784898</v>
      </c>
      <c r="B3510" s="46" t="s">
        <v>364</v>
      </c>
      <c r="C3510" s="47" t="s">
        <v>374</v>
      </c>
      <c r="D3510" s="48">
        <v>92.071575391302417</v>
      </c>
      <c r="E3510" s="49">
        <v>40.820489999999999</v>
      </c>
      <c r="F3510" s="49">
        <v>9.1399999999999995E-2</v>
      </c>
      <c r="G3510" s="49">
        <v>11.71219</v>
      </c>
      <c r="H3510" s="49">
        <v>0.3715</v>
      </c>
      <c r="I3510" s="49">
        <v>0.1578</v>
      </c>
      <c r="J3510" s="49">
        <v>47.720570000000002</v>
      </c>
      <c r="K3510" s="49">
        <v>0.20069999999999999</v>
      </c>
      <c r="L3510" s="49">
        <v>101.13225</v>
      </c>
      <c r="M3510" s="47"/>
      <c r="N3510" s="50">
        <v>0.99795889559219331</v>
      </c>
      <c r="O3510" s="50">
        <v>1.7666725084248761E-3</v>
      </c>
      <c r="P3510" s="50">
        <v>0.23945755468919661</v>
      </c>
      <c r="Q3510" s="50">
        <v>7.3052847806081523E-3</v>
      </c>
      <c r="R3510" s="50">
        <v>3.2675871405380588E-3</v>
      </c>
      <c r="S3510" s="50">
        <v>1.7391963214570909</v>
      </c>
      <c r="T3510" s="50">
        <v>5.2570179521646658E-3</v>
      </c>
      <c r="U3510" s="50">
        <v>2.995726099077908</v>
      </c>
      <c r="V3510" s="51">
        <v>87.897956404807161</v>
      </c>
      <c r="X3510" s="315">
        <v>0.05</v>
      </c>
      <c r="Y3510" s="315">
        <v>3.85</v>
      </c>
      <c r="Z3510" s="315">
        <v>0.15</v>
      </c>
      <c r="AA3510" s="315">
        <v>1.01</v>
      </c>
      <c r="AB3510" s="315">
        <v>4.13</v>
      </c>
      <c r="AC3510" s="315">
        <v>0.05</v>
      </c>
      <c r="AD3510" s="315">
        <v>0.51</v>
      </c>
      <c r="AE3510" s="312"/>
      <c r="AF3510" s="161" t="s">
        <v>1697</v>
      </c>
      <c r="AG3510" s="318">
        <v>30</v>
      </c>
      <c r="AH3510" s="318">
        <v>15</v>
      </c>
      <c r="AI3510" s="318"/>
      <c r="AJ3510" s="318"/>
      <c r="AK3510" s="318"/>
      <c r="AL3510" s="318"/>
      <c r="AM3510" s="318"/>
      <c r="AN3510" s="318"/>
      <c r="AO3510" s="318"/>
      <c r="AP3510" s="318"/>
      <c r="AQ3510" s="318"/>
      <c r="AR3510" s="318"/>
      <c r="AS3510" s="318"/>
      <c r="AT3510" s="318"/>
      <c r="AU3510" s="318"/>
      <c r="AV3510" s="318"/>
      <c r="AW3510" s="318"/>
      <c r="AX3510" s="318"/>
      <c r="AY3510" s="318"/>
      <c r="AZ3510" s="318"/>
      <c r="BA3510" s="318"/>
      <c r="BB3510" s="318"/>
      <c r="BC3510" s="318"/>
      <c r="BD3510" s="318"/>
      <c r="BE3510" s="497"/>
      <c r="BF3510" s="497"/>
      <c r="BG3510" s="497"/>
      <c r="BH3510" s="497"/>
      <c r="BI3510" s="497"/>
      <c r="BJ3510" s="497"/>
      <c r="BK3510" s="497"/>
      <c r="BL3510" s="497"/>
      <c r="BM3510" s="497"/>
      <c r="BN3510" s="497"/>
      <c r="BO3510" s="497"/>
      <c r="BP3510" s="306"/>
      <c r="BQ3510" s="496"/>
      <c r="BR3510" s="496"/>
      <c r="BS3510" s="496"/>
      <c r="BT3510" s="496"/>
      <c r="BU3510" s="496"/>
      <c r="BV3510" s="496"/>
    </row>
    <row r="3511" spans="1:74" s="52" customFormat="1" ht="12.75">
      <c r="A3511" s="45">
        <v>2670.0804681784898</v>
      </c>
      <c r="B3511" s="46" t="s">
        <v>364</v>
      </c>
      <c r="C3511" s="47" t="s">
        <v>374</v>
      </c>
      <c r="D3511" s="48">
        <v>122.76157539130242</v>
      </c>
      <c r="E3511" s="49">
        <v>40.850470000000001</v>
      </c>
      <c r="F3511" s="49">
        <v>7.4499999999999997E-2</v>
      </c>
      <c r="G3511" s="49">
        <v>11.77215</v>
      </c>
      <c r="H3511" s="49">
        <v>0.40720000000000001</v>
      </c>
      <c r="I3511" s="49">
        <v>0.15859999999999999</v>
      </c>
      <c r="J3511" s="49">
        <v>47.740360000000003</v>
      </c>
      <c r="K3511" s="49">
        <v>0.2074</v>
      </c>
      <c r="L3511" s="49">
        <v>101.27618000000002</v>
      </c>
      <c r="M3511" s="47"/>
      <c r="N3511" s="50">
        <v>0.99758272124123015</v>
      </c>
      <c r="O3511" s="50">
        <v>1.4384128311867343E-3</v>
      </c>
      <c r="P3511" s="50">
        <v>0.24041615208508973</v>
      </c>
      <c r="Q3511" s="50">
        <v>7.9984074214998757E-3</v>
      </c>
      <c r="R3511" s="50">
        <v>3.2805055955744153E-3</v>
      </c>
      <c r="S3511" s="50">
        <v>1.7379852879661981</v>
      </c>
      <c r="T3511" s="50">
        <v>5.426480668211239E-3</v>
      </c>
      <c r="U3511" s="50">
        <v>2.9957356193451639</v>
      </c>
      <c r="V3511" s="51">
        <v>87.84795910384814</v>
      </c>
      <c r="X3511" s="315">
        <v>0.05</v>
      </c>
      <c r="Y3511" s="315">
        <v>4.62</v>
      </c>
      <c r="Z3511" s="315">
        <v>0.15</v>
      </c>
      <c r="AA3511" s="315">
        <v>0.92</v>
      </c>
      <c r="AB3511" s="315">
        <v>4</v>
      </c>
      <c r="AC3511" s="315">
        <v>0.05</v>
      </c>
      <c r="AD3511" s="315">
        <v>0.5</v>
      </c>
      <c r="AE3511" s="312"/>
      <c r="AF3511" s="161" t="s">
        <v>1697</v>
      </c>
      <c r="AG3511" s="318">
        <v>30</v>
      </c>
      <c r="AH3511" s="318">
        <v>15</v>
      </c>
      <c r="AI3511" s="318"/>
      <c r="AJ3511" s="318"/>
      <c r="AK3511" s="318"/>
      <c r="AL3511" s="318"/>
      <c r="AM3511" s="318"/>
      <c r="AN3511" s="318"/>
      <c r="AO3511" s="318"/>
      <c r="AP3511" s="318"/>
      <c r="AQ3511" s="318"/>
      <c r="AR3511" s="318"/>
      <c r="AS3511" s="318"/>
      <c r="AT3511" s="318"/>
      <c r="AU3511" s="318"/>
      <c r="AV3511" s="318"/>
      <c r="AW3511" s="318"/>
      <c r="AX3511" s="318"/>
      <c r="AY3511" s="318"/>
      <c r="AZ3511" s="318"/>
      <c r="BA3511" s="318"/>
      <c r="BB3511" s="318"/>
      <c r="BC3511" s="318"/>
      <c r="BD3511" s="318"/>
      <c r="BE3511" s="497"/>
      <c r="BF3511" s="497"/>
      <c r="BG3511" s="497"/>
      <c r="BH3511" s="497"/>
      <c r="BI3511" s="497"/>
      <c r="BJ3511" s="497"/>
      <c r="BK3511" s="497"/>
      <c r="BL3511" s="497"/>
      <c r="BM3511" s="497"/>
      <c r="BN3511" s="497"/>
      <c r="BO3511" s="497"/>
      <c r="BP3511" s="306"/>
      <c r="BQ3511" s="496"/>
      <c r="BR3511" s="496"/>
      <c r="BS3511" s="496"/>
      <c r="BT3511" s="496"/>
      <c r="BU3511" s="496"/>
      <c r="BV3511" s="496"/>
    </row>
    <row r="3512" spans="1:74" s="52" customFormat="1" ht="12.75">
      <c r="A3512" s="45">
        <v>2670.0804681784898</v>
      </c>
      <c r="B3512" s="46" t="s">
        <v>364</v>
      </c>
      <c r="C3512" s="47" t="s">
        <v>374</v>
      </c>
      <c r="D3512" s="48">
        <v>153.45157539130241</v>
      </c>
      <c r="E3512" s="49">
        <v>40.770510000000002</v>
      </c>
      <c r="F3512" s="49">
        <v>9.7500000000000003E-2</v>
      </c>
      <c r="G3512" s="49">
        <v>11.602259999999999</v>
      </c>
      <c r="H3512" s="49">
        <v>0.36630000000000001</v>
      </c>
      <c r="I3512" s="49">
        <v>0.15409999999999999</v>
      </c>
      <c r="J3512" s="49">
        <v>47.502899999999997</v>
      </c>
      <c r="K3512" s="49">
        <v>0.21510000000000001</v>
      </c>
      <c r="L3512" s="49">
        <v>100.76577</v>
      </c>
      <c r="M3512" s="47"/>
      <c r="N3512" s="50">
        <v>0.99973530554105494</v>
      </c>
      <c r="O3512" s="50">
        <v>1.8902485609712117E-3</v>
      </c>
      <c r="P3512" s="50">
        <v>0.23792357282205373</v>
      </c>
      <c r="Q3512" s="50">
        <v>7.2246979759808235E-3</v>
      </c>
      <c r="R3512" s="50">
        <v>3.2005695073850289E-3</v>
      </c>
      <c r="S3512" s="50">
        <v>1.7364710791074569</v>
      </c>
      <c r="T3512" s="50">
        <v>5.6511514072587745E-3</v>
      </c>
      <c r="U3512" s="50">
        <v>2.9936286061887136</v>
      </c>
      <c r="V3512" s="51">
        <v>87.94954328965899</v>
      </c>
      <c r="X3512" s="315">
        <v>0.05</v>
      </c>
      <c r="Y3512" s="315">
        <v>3.64</v>
      </c>
      <c r="Z3512" s="315">
        <v>0.15</v>
      </c>
      <c r="AA3512" s="315">
        <v>1.02</v>
      </c>
      <c r="AB3512" s="315">
        <v>4.12</v>
      </c>
      <c r="AC3512" s="315">
        <v>0.05</v>
      </c>
      <c r="AD3512" s="315">
        <v>0.48</v>
      </c>
      <c r="AE3512" s="312"/>
      <c r="AF3512" s="161" t="s">
        <v>1697</v>
      </c>
      <c r="AG3512" s="318">
        <v>30</v>
      </c>
      <c r="AH3512" s="318">
        <v>15</v>
      </c>
      <c r="AI3512" s="318"/>
      <c r="AJ3512" s="318"/>
      <c r="AK3512" s="318"/>
      <c r="AL3512" s="318"/>
      <c r="AM3512" s="318"/>
      <c r="AN3512" s="318"/>
      <c r="AO3512" s="318"/>
      <c r="AP3512" s="318"/>
      <c r="AQ3512" s="318"/>
      <c r="AR3512" s="318"/>
      <c r="AS3512" s="318"/>
      <c r="AT3512" s="318"/>
      <c r="AU3512" s="318"/>
      <c r="AV3512" s="318"/>
      <c r="AW3512" s="318"/>
      <c r="AX3512" s="318"/>
      <c r="AY3512" s="318"/>
      <c r="AZ3512" s="318"/>
      <c r="BA3512" s="318"/>
      <c r="BB3512" s="318"/>
      <c r="BC3512" s="318"/>
      <c r="BD3512" s="318"/>
      <c r="BE3512" s="497"/>
      <c r="BF3512" s="497"/>
      <c r="BG3512" s="497"/>
      <c r="BH3512" s="497"/>
      <c r="BI3512" s="497"/>
      <c r="BJ3512" s="497"/>
      <c r="BK3512" s="497"/>
      <c r="BL3512" s="497"/>
      <c r="BM3512" s="497"/>
      <c r="BN3512" s="497"/>
      <c r="BO3512" s="497"/>
      <c r="BP3512" s="306"/>
      <c r="BQ3512" s="496"/>
      <c r="BR3512" s="496"/>
      <c r="BS3512" s="496"/>
      <c r="BT3512" s="496"/>
      <c r="BU3512" s="496"/>
      <c r="BV3512" s="496"/>
    </row>
    <row r="3513" spans="1:74" s="52" customFormat="1" ht="12.75">
      <c r="A3513" s="45">
        <v>2670.0804681784898</v>
      </c>
      <c r="B3513" s="46" t="s">
        <v>364</v>
      </c>
      <c r="C3513" s="47" t="s">
        <v>374</v>
      </c>
      <c r="D3513" s="48">
        <v>184.14157539130241</v>
      </c>
      <c r="E3513" s="49">
        <v>40.330719999999999</v>
      </c>
      <c r="F3513" s="49">
        <v>9.4600009999999998E-2</v>
      </c>
      <c r="G3513" s="49">
        <v>11.602259999999999</v>
      </c>
      <c r="H3513" s="49">
        <v>0.39360000000000001</v>
      </c>
      <c r="I3513" s="49">
        <v>0.1399</v>
      </c>
      <c r="J3513" s="49">
        <v>47.671100000000003</v>
      </c>
      <c r="K3513" s="49">
        <v>0.2177</v>
      </c>
      <c r="L3513" s="49">
        <v>100.51428000999999</v>
      </c>
      <c r="M3513" s="47"/>
      <c r="N3513" s="50">
        <v>0.99249437873689528</v>
      </c>
      <c r="O3513" s="50">
        <v>1.840596864234968E-3</v>
      </c>
      <c r="P3513" s="50">
        <v>0.23877599746361322</v>
      </c>
      <c r="Q3513" s="50">
        <v>7.7909615777303019E-3</v>
      </c>
      <c r="R3513" s="50">
        <v>2.9160538125239449E-3</v>
      </c>
      <c r="S3513" s="50">
        <v>1.7488630387300974</v>
      </c>
      <c r="T3513" s="50">
        <v>5.7399506290687196E-3</v>
      </c>
      <c r="U3513" s="50">
        <v>3.0002468024030953</v>
      </c>
      <c r="V3513" s="51">
        <v>87.986953711632438</v>
      </c>
      <c r="X3513" s="315">
        <v>0.05</v>
      </c>
      <c r="Y3513" s="315">
        <v>3.83</v>
      </c>
      <c r="Z3513" s="315">
        <v>0.15</v>
      </c>
      <c r="AA3513" s="315">
        <v>0.95</v>
      </c>
      <c r="AB3513" s="315">
        <v>4.3600000000000003</v>
      </c>
      <c r="AC3513" s="315">
        <v>0.05</v>
      </c>
      <c r="AD3513" s="315">
        <v>0.47</v>
      </c>
      <c r="AE3513" s="312"/>
      <c r="AF3513" s="161" t="s">
        <v>1697</v>
      </c>
      <c r="AG3513" s="318">
        <v>30</v>
      </c>
      <c r="AH3513" s="318">
        <v>15</v>
      </c>
      <c r="AI3513" s="318"/>
      <c r="AJ3513" s="318"/>
      <c r="AK3513" s="318"/>
      <c r="AL3513" s="318"/>
      <c r="AM3513" s="318"/>
      <c r="AN3513" s="318"/>
      <c r="AO3513" s="318"/>
      <c r="AP3513" s="318"/>
      <c r="AQ3513" s="318"/>
      <c r="AR3513" s="318"/>
      <c r="AS3513" s="318"/>
      <c r="AT3513" s="318"/>
      <c r="AU3513" s="318"/>
      <c r="AV3513" s="318"/>
      <c r="AW3513" s="318"/>
      <c r="AX3513" s="318"/>
      <c r="AY3513" s="318"/>
      <c r="AZ3513" s="318"/>
      <c r="BA3513" s="318"/>
      <c r="BB3513" s="318"/>
      <c r="BC3513" s="318"/>
      <c r="BD3513" s="318"/>
      <c r="BE3513" s="497"/>
      <c r="BF3513" s="497"/>
      <c r="BG3513" s="497"/>
      <c r="BH3513" s="497"/>
      <c r="BI3513" s="497"/>
      <c r="BJ3513" s="497"/>
      <c r="BK3513" s="497"/>
      <c r="BL3513" s="497"/>
      <c r="BM3513" s="497"/>
      <c r="BN3513" s="497"/>
      <c r="BO3513" s="497"/>
      <c r="BP3513" s="306"/>
      <c r="BQ3513" s="496"/>
      <c r="BR3513" s="496"/>
      <c r="BS3513" s="496"/>
      <c r="BT3513" s="496"/>
      <c r="BU3513" s="496"/>
      <c r="BV3513" s="496"/>
    </row>
    <row r="3514" spans="1:74" s="52" customFormat="1" ht="12.75">
      <c r="A3514" s="45">
        <v>2670.0804681784898</v>
      </c>
      <c r="B3514" s="46" t="s">
        <v>364</v>
      </c>
      <c r="C3514" s="47" t="s">
        <v>374</v>
      </c>
      <c r="D3514" s="48">
        <v>214.83157539130241</v>
      </c>
      <c r="E3514" s="49">
        <v>40.240760000000002</v>
      </c>
      <c r="F3514" s="49">
        <v>0.156</v>
      </c>
      <c r="G3514" s="49">
        <v>11.622249999999999</v>
      </c>
      <c r="H3514" s="49">
        <v>0.37390000000000001</v>
      </c>
      <c r="I3514" s="49">
        <v>0.18190000000000001</v>
      </c>
      <c r="J3514" s="49">
        <v>47.255540000000003</v>
      </c>
      <c r="K3514" s="49">
        <v>0.22789999999999999</v>
      </c>
      <c r="L3514" s="49">
        <v>100.14115000000001</v>
      </c>
      <c r="M3514" s="47"/>
      <c r="N3514" s="50">
        <v>0.99365268149610153</v>
      </c>
      <c r="O3514" s="50">
        <v>3.0455690328036076E-3</v>
      </c>
      <c r="P3514" s="50">
        <v>0.24000187886286534</v>
      </c>
      <c r="Q3514" s="50">
        <v>7.4262196770364811E-3</v>
      </c>
      <c r="R3514" s="50">
        <v>3.804406130323389E-3</v>
      </c>
      <c r="S3514" s="50">
        <v>1.7395211375945068</v>
      </c>
      <c r="T3514" s="50">
        <v>6.029348778921903E-3</v>
      </c>
      <c r="U3514" s="50">
        <v>2.9953222546655462</v>
      </c>
      <c r="V3514" s="51">
        <v>87.875772250813142</v>
      </c>
      <c r="X3514" s="315">
        <v>0.05</v>
      </c>
      <c r="Y3514" s="315">
        <v>2.4300000000000002</v>
      </c>
      <c r="Z3514" s="315">
        <v>0.15</v>
      </c>
      <c r="AA3514" s="315">
        <v>0.98</v>
      </c>
      <c r="AB3514" s="315">
        <v>3.42</v>
      </c>
      <c r="AC3514" s="315">
        <v>0.05</v>
      </c>
      <c r="AD3514" s="315">
        <v>0.46</v>
      </c>
      <c r="AE3514" s="312"/>
      <c r="AF3514" s="161" t="s">
        <v>1697</v>
      </c>
      <c r="AG3514" s="318">
        <v>30</v>
      </c>
      <c r="AH3514" s="318">
        <v>15</v>
      </c>
      <c r="AI3514" s="318"/>
      <c r="AJ3514" s="318"/>
      <c r="AK3514" s="318"/>
      <c r="AL3514" s="318"/>
      <c r="AM3514" s="318"/>
      <c r="AN3514" s="318"/>
      <c r="AO3514" s="318"/>
      <c r="AP3514" s="318"/>
      <c r="AQ3514" s="318"/>
      <c r="AR3514" s="318"/>
      <c r="AS3514" s="318"/>
      <c r="AT3514" s="318"/>
      <c r="AU3514" s="318"/>
      <c r="AV3514" s="318"/>
      <c r="AW3514" s="318"/>
      <c r="AX3514" s="318"/>
      <c r="AY3514" s="318"/>
      <c r="AZ3514" s="318"/>
      <c r="BA3514" s="318"/>
      <c r="BB3514" s="318"/>
      <c r="BC3514" s="318"/>
      <c r="BD3514" s="318"/>
      <c r="BE3514" s="497"/>
      <c r="BF3514" s="497"/>
      <c r="BG3514" s="497"/>
      <c r="BH3514" s="497"/>
      <c r="BI3514" s="497"/>
      <c r="BJ3514" s="497"/>
      <c r="BK3514" s="497"/>
      <c r="BL3514" s="497"/>
      <c r="BM3514" s="497"/>
      <c r="BN3514" s="497"/>
      <c r="BO3514" s="497"/>
      <c r="BP3514" s="306"/>
      <c r="BQ3514" s="496"/>
      <c r="BR3514" s="496"/>
      <c r="BS3514" s="496"/>
      <c r="BT3514" s="496"/>
      <c r="BU3514" s="496"/>
      <c r="BV3514" s="496"/>
    </row>
    <row r="3515" spans="1:74" s="52" customFormat="1" ht="12.75">
      <c r="A3515" s="45">
        <v>2670.0804681784898</v>
      </c>
      <c r="B3515" s="46" t="s">
        <v>364</v>
      </c>
      <c r="C3515" s="47" t="s">
        <v>374</v>
      </c>
      <c r="D3515" s="48">
        <v>245.52157539130241</v>
      </c>
      <c r="E3515" s="49">
        <v>40.31073</v>
      </c>
      <c r="F3515" s="49">
        <v>0.10630000000000001</v>
      </c>
      <c r="G3515" s="49">
        <v>11.44237</v>
      </c>
      <c r="H3515" s="49">
        <v>0.38009999999999999</v>
      </c>
      <c r="I3515" s="49">
        <v>0.18990000000000001</v>
      </c>
      <c r="J3515" s="49">
        <v>47.305010000000003</v>
      </c>
      <c r="K3515" s="49">
        <v>0.27810000000000001</v>
      </c>
      <c r="L3515" s="49">
        <v>100.06350999999999</v>
      </c>
      <c r="M3515" s="47"/>
      <c r="N3515" s="50">
        <v>0.99585481005773524</v>
      </c>
      <c r="O3515" s="50">
        <v>2.0762710186887612E-3</v>
      </c>
      <c r="P3515" s="50">
        <v>0.2363999298724343</v>
      </c>
      <c r="Q3515" s="50">
        <v>7.5529589506581644E-3</v>
      </c>
      <c r="R3515" s="50">
        <v>3.9736175613008153E-3</v>
      </c>
      <c r="S3515" s="50">
        <v>1.742172068356387</v>
      </c>
      <c r="T3515" s="50">
        <v>7.3609522195775094E-3</v>
      </c>
      <c r="U3515" s="50">
        <v>2.9965693044526884</v>
      </c>
      <c r="V3515" s="51">
        <v>88.051992543912732</v>
      </c>
      <c r="X3515" s="315">
        <v>0.05</v>
      </c>
      <c r="Y3515" s="315">
        <v>3.37</v>
      </c>
      <c r="Z3515" s="315">
        <v>0.15</v>
      </c>
      <c r="AA3515" s="315">
        <v>0.98</v>
      </c>
      <c r="AB3515" s="315">
        <v>3.4</v>
      </c>
      <c r="AC3515" s="315">
        <v>0.05</v>
      </c>
      <c r="AD3515" s="315">
        <v>0.4</v>
      </c>
      <c r="AE3515" s="312"/>
      <c r="AF3515" s="161" t="s">
        <v>1697</v>
      </c>
      <c r="AG3515" s="318">
        <v>30</v>
      </c>
      <c r="AH3515" s="318">
        <v>15</v>
      </c>
      <c r="AI3515" s="318"/>
      <c r="AJ3515" s="318"/>
      <c r="AK3515" s="318"/>
      <c r="AL3515" s="318"/>
      <c r="AM3515" s="318"/>
      <c r="AN3515" s="318"/>
      <c r="AO3515" s="318"/>
      <c r="AP3515" s="318"/>
      <c r="AQ3515" s="318"/>
      <c r="AR3515" s="318"/>
      <c r="AS3515" s="318"/>
      <c r="AT3515" s="318"/>
      <c r="AU3515" s="318"/>
      <c r="AV3515" s="318"/>
      <c r="AW3515" s="318"/>
      <c r="AX3515" s="318"/>
      <c r="AY3515" s="318"/>
      <c r="AZ3515" s="318"/>
      <c r="BA3515" s="318"/>
      <c r="BB3515" s="318"/>
      <c r="BC3515" s="318"/>
      <c r="BD3515" s="318"/>
      <c r="BE3515" s="497"/>
      <c r="BF3515" s="497"/>
      <c r="BG3515" s="497"/>
      <c r="BH3515" s="497"/>
      <c r="BI3515" s="497"/>
      <c r="BJ3515" s="497"/>
      <c r="BK3515" s="497"/>
      <c r="BL3515" s="497"/>
      <c r="BM3515" s="497"/>
      <c r="BN3515" s="497"/>
      <c r="BO3515" s="497"/>
      <c r="BP3515" s="306"/>
      <c r="BQ3515" s="496"/>
      <c r="BR3515" s="496"/>
      <c r="BS3515" s="496"/>
      <c r="BT3515" s="496"/>
      <c r="BU3515" s="496"/>
      <c r="BV3515" s="496"/>
    </row>
    <row r="3516" spans="1:74" s="52" customFormat="1" ht="12.75">
      <c r="A3516" s="45">
        <v>2670.0804681784898</v>
      </c>
      <c r="B3516" s="46" t="s">
        <v>364</v>
      </c>
      <c r="C3516" s="47" t="s">
        <v>374</v>
      </c>
      <c r="D3516" s="48">
        <v>276.2115753913024</v>
      </c>
      <c r="E3516" s="49">
        <v>40.340719999999997</v>
      </c>
      <c r="F3516" s="49">
        <v>8.6199999999999999E-2</v>
      </c>
      <c r="G3516" s="49">
        <v>11.672219999999999</v>
      </c>
      <c r="H3516" s="49">
        <v>0.36120000000000002</v>
      </c>
      <c r="I3516" s="49">
        <v>0.15759999999999999</v>
      </c>
      <c r="J3516" s="49">
        <v>47.146700000000003</v>
      </c>
      <c r="K3516" s="49">
        <v>0.20960000000000001</v>
      </c>
      <c r="L3516" s="49">
        <v>100.07803999999997</v>
      </c>
      <c r="M3516" s="47"/>
      <c r="N3516" s="50">
        <v>0.99636134241630947</v>
      </c>
      <c r="O3516" s="50">
        <v>1.6832782225807762E-3</v>
      </c>
      <c r="P3516" s="50">
        <v>0.24109193494325554</v>
      </c>
      <c r="Q3516" s="50">
        <v>7.1757096554745207E-3</v>
      </c>
      <c r="R3516" s="50">
        <v>3.296971373022825E-3</v>
      </c>
      <c r="S3516" s="50">
        <v>1.7359334408458431</v>
      </c>
      <c r="T3516" s="50">
        <v>5.5465400040475036E-3</v>
      </c>
      <c r="U3516" s="50">
        <v>2.9926138851042152</v>
      </c>
      <c r="V3516" s="51">
        <v>87.805319147862349</v>
      </c>
      <c r="X3516" s="315">
        <v>0.05</v>
      </c>
      <c r="Y3516" s="315">
        <v>4.04</v>
      </c>
      <c r="Z3516" s="315">
        <v>0.15</v>
      </c>
      <c r="AA3516" s="315">
        <v>1.02</v>
      </c>
      <c r="AB3516" s="315">
        <v>4.1100000000000003</v>
      </c>
      <c r="AC3516" s="315">
        <v>0.05</v>
      </c>
      <c r="AD3516" s="315">
        <v>0.49</v>
      </c>
      <c r="AE3516" s="312"/>
      <c r="AF3516" s="161" t="s">
        <v>1697</v>
      </c>
      <c r="AG3516" s="318">
        <v>30</v>
      </c>
      <c r="AH3516" s="318">
        <v>15</v>
      </c>
      <c r="AI3516" s="318"/>
      <c r="AJ3516" s="318"/>
      <c r="AK3516" s="318"/>
      <c r="AL3516" s="318"/>
      <c r="AM3516" s="318"/>
      <c r="AN3516" s="318"/>
      <c r="AO3516" s="318"/>
      <c r="AP3516" s="318"/>
      <c r="AQ3516" s="318"/>
      <c r="AR3516" s="318"/>
      <c r="AS3516" s="318"/>
      <c r="AT3516" s="318"/>
      <c r="AU3516" s="318"/>
      <c r="AV3516" s="318"/>
      <c r="AW3516" s="318"/>
      <c r="AX3516" s="318"/>
      <c r="AY3516" s="318"/>
      <c r="AZ3516" s="318"/>
      <c r="BA3516" s="318"/>
      <c r="BB3516" s="318"/>
      <c r="BC3516" s="318"/>
      <c r="BD3516" s="318"/>
      <c r="BE3516" s="497"/>
      <c r="BF3516" s="497"/>
      <c r="BG3516" s="497"/>
      <c r="BH3516" s="497"/>
      <c r="BI3516" s="497"/>
      <c r="BJ3516" s="497"/>
      <c r="BK3516" s="497"/>
      <c r="BL3516" s="497"/>
      <c r="BM3516" s="497"/>
      <c r="BN3516" s="497"/>
      <c r="BO3516" s="497"/>
      <c r="BP3516" s="306"/>
      <c r="BQ3516" s="496"/>
      <c r="BR3516" s="496"/>
      <c r="BS3516" s="496"/>
      <c r="BT3516" s="496"/>
      <c r="BU3516" s="496"/>
      <c r="BV3516" s="496"/>
    </row>
    <row r="3517" spans="1:74" s="52" customFormat="1" ht="12.75">
      <c r="A3517" s="45">
        <v>2670.0804681784898</v>
      </c>
      <c r="B3517" s="46" t="s">
        <v>364</v>
      </c>
      <c r="C3517" s="47" t="s">
        <v>374</v>
      </c>
      <c r="D3517" s="48">
        <v>306.9015753913024</v>
      </c>
      <c r="E3517" s="49">
        <v>40.21078</v>
      </c>
      <c r="F3517" s="49">
        <v>0.31619999999999998</v>
      </c>
      <c r="G3517" s="49">
        <v>11.81212</v>
      </c>
      <c r="H3517" s="49">
        <v>0.37690000000000001</v>
      </c>
      <c r="I3517" s="49">
        <v>0.1231</v>
      </c>
      <c r="J3517" s="49">
        <v>47.146700000000003</v>
      </c>
      <c r="K3517" s="49">
        <v>0.24210000000000001</v>
      </c>
      <c r="L3517" s="49">
        <v>100.4483</v>
      </c>
      <c r="M3517" s="47"/>
      <c r="N3517" s="50">
        <v>0.98824629092566008</v>
      </c>
      <c r="O3517" s="50">
        <v>6.1441240588871026E-3</v>
      </c>
      <c r="P3517" s="50">
        <v>0.24277644060010706</v>
      </c>
      <c r="Q3517" s="50">
        <v>7.450625343256757E-3</v>
      </c>
      <c r="R3517" s="50">
        <v>2.5625154211936668E-3</v>
      </c>
      <c r="S3517" s="50">
        <v>1.7273587372290586</v>
      </c>
      <c r="T3517" s="50">
        <v>6.3749257731053194E-3</v>
      </c>
      <c r="U3517" s="50">
        <v>2.9854653264823097</v>
      </c>
      <c r="V3517" s="51">
        <v>87.677168382546455</v>
      </c>
      <c r="X3517" s="315">
        <v>0.05</v>
      </c>
      <c r="Y3517" s="315">
        <v>1.4</v>
      </c>
      <c r="Z3517" s="315">
        <v>0.15</v>
      </c>
      <c r="AA3517" s="315">
        <v>0.99</v>
      </c>
      <c r="AB3517" s="315">
        <v>5.3</v>
      </c>
      <c r="AC3517" s="315">
        <v>0.05</v>
      </c>
      <c r="AD3517" s="315">
        <v>0.44</v>
      </c>
      <c r="AE3517" s="312"/>
      <c r="AF3517" s="161" t="s">
        <v>1697</v>
      </c>
      <c r="AG3517" s="318">
        <v>30</v>
      </c>
      <c r="AH3517" s="318">
        <v>15</v>
      </c>
      <c r="AI3517" s="318"/>
      <c r="AJ3517" s="318"/>
      <c r="AK3517" s="318"/>
      <c r="AL3517" s="318"/>
      <c r="AM3517" s="318"/>
      <c r="AN3517" s="318"/>
      <c r="AO3517" s="318"/>
      <c r="AP3517" s="318"/>
      <c r="AQ3517" s="318"/>
      <c r="AR3517" s="318"/>
      <c r="AS3517" s="318"/>
      <c r="AT3517" s="318"/>
      <c r="AU3517" s="318"/>
      <c r="AV3517" s="318"/>
      <c r="AW3517" s="318"/>
      <c r="AX3517" s="318"/>
      <c r="AY3517" s="318"/>
      <c r="AZ3517" s="318"/>
      <c r="BA3517" s="318"/>
      <c r="BB3517" s="318"/>
      <c r="BC3517" s="318"/>
      <c r="BD3517" s="318"/>
      <c r="BE3517" s="497"/>
      <c r="BF3517" s="497"/>
      <c r="BG3517" s="497"/>
      <c r="BH3517" s="497"/>
      <c r="BI3517" s="497"/>
      <c r="BJ3517" s="497"/>
      <c r="BK3517" s="497"/>
      <c r="BL3517" s="497"/>
      <c r="BM3517" s="497"/>
      <c r="BN3517" s="497"/>
      <c r="BO3517" s="497"/>
      <c r="BP3517" s="306"/>
      <c r="BQ3517" s="496"/>
      <c r="BR3517" s="496"/>
      <c r="BS3517" s="496"/>
      <c r="BT3517" s="496"/>
      <c r="BU3517" s="496"/>
      <c r="BV3517" s="496"/>
    </row>
    <row r="3518" spans="1:74" s="52" customFormat="1" ht="12.75">
      <c r="A3518" s="45"/>
      <c r="B3518" s="46"/>
      <c r="C3518" s="47"/>
      <c r="D3518" s="48"/>
      <c r="E3518" s="49"/>
      <c r="F3518" s="49"/>
      <c r="G3518" s="49"/>
      <c r="H3518" s="49"/>
      <c r="I3518" s="49"/>
      <c r="J3518" s="49"/>
      <c r="K3518" s="49"/>
      <c r="L3518" s="49"/>
      <c r="M3518" s="47"/>
      <c r="N3518" s="50"/>
      <c r="O3518" s="50"/>
      <c r="P3518" s="50"/>
      <c r="Q3518" s="50"/>
      <c r="R3518" s="50"/>
      <c r="S3518" s="50"/>
      <c r="T3518" s="50"/>
      <c r="U3518" s="50"/>
      <c r="V3518" s="51"/>
      <c r="AE3518" s="312"/>
      <c r="AF3518" s="312"/>
      <c r="AG3518" s="312"/>
      <c r="AH3518" s="312"/>
      <c r="AI3518" s="312"/>
      <c r="AJ3518" s="312"/>
      <c r="AK3518" s="312"/>
      <c r="AL3518" s="312"/>
      <c r="AM3518" s="312"/>
      <c r="AN3518" s="312"/>
      <c r="AO3518" s="312"/>
      <c r="AP3518" s="312"/>
      <c r="AQ3518" s="312"/>
      <c r="AR3518" s="312"/>
      <c r="AS3518" s="312"/>
      <c r="AT3518" s="312"/>
      <c r="AU3518" s="312"/>
      <c r="AV3518" s="312"/>
      <c r="AW3518" s="312"/>
      <c r="AX3518" s="312"/>
      <c r="AY3518" s="312"/>
      <c r="AZ3518" s="312"/>
      <c r="BA3518" s="312"/>
      <c r="BB3518" s="312"/>
      <c r="BC3518" s="312"/>
      <c r="BD3518" s="312"/>
      <c r="BE3518" s="306"/>
      <c r="BF3518" s="306"/>
      <c r="BG3518" s="306"/>
      <c r="BH3518" s="306"/>
      <c r="BI3518" s="306"/>
      <c r="BJ3518" s="306"/>
      <c r="BK3518" s="306"/>
      <c r="BL3518" s="306"/>
      <c r="BM3518" s="306"/>
      <c r="BN3518" s="306"/>
      <c r="BO3518" s="306"/>
      <c r="BP3518" s="306"/>
      <c r="BQ3518" s="496"/>
      <c r="BR3518" s="496"/>
      <c r="BS3518" s="496"/>
      <c r="BT3518" s="496"/>
      <c r="BU3518" s="496"/>
      <c r="BV3518" s="496"/>
    </row>
    <row r="3519" spans="1:74" s="52" customFormat="1" ht="12.75">
      <c r="A3519" s="45">
        <v>2670.0804681784898</v>
      </c>
      <c r="B3519" s="46" t="s">
        <v>364</v>
      </c>
      <c r="C3519" s="47" t="s">
        <v>375</v>
      </c>
      <c r="D3519" s="48">
        <v>0</v>
      </c>
      <c r="E3519" s="49">
        <v>39.082149999999999</v>
      </c>
      <c r="F3519" s="49">
        <v>2.47E-2</v>
      </c>
      <c r="G3519" s="49">
        <v>20.736090000000001</v>
      </c>
      <c r="H3519" s="49">
        <v>0.21779999999999999</v>
      </c>
      <c r="I3519" s="49">
        <v>0.27879999999999999</v>
      </c>
      <c r="J3519" s="49">
        <v>40.780799999999999</v>
      </c>
      <c r="K3519" s="49">
        <v>0.29389999999999999</v>
      </c>
      <c r="L3519" s="49">
        <v>101.41423999999999</v>
      </c>
      <c r="M3519" s="47"/>
      <c r="N3519" s="50">
        <v>0.99518506156535946</v>
      </c>
      <c r="O3519" s="50">
        <v>4.9727630914042284E-4</v>
      </c>
      <c r="P3519" s="50">
        <v>0.44157885011675374</v>
      </c>
      <c r="Q3519" s="50">
        <v>4.4609480827317556E-3</v>
      </c>
      <c r="R3519" s="50">
        <v>6.0131759211244284E-3</v>
      </c>
      <c r="S3519" s="50">
        <v>1.5480667676636235</v>
      </c>
      <c r="T3519" s="50">
        <v>8.0183061576260626E-3</v>
      </c>
      <c r="U3519" s="50">
        <v>3.0038203858163595</v>
      </c>
      <c r="V3519" s="51">
        <v>77.806155720867849</v>
      </c>
      <c r="X3519" s="49">
        <v>0.26</v>
      </c>
      <c r="Y3519" s="49">
        <v>75.19</v>
      </c>
      <c r="Z3519" s="49">
        <v>0.5</v>
      </c>
      <c r="AA3519" s="49">
        <v>8.4</v>
      </c>
      <c r="AB3519" s="49">
        <v>8.2899999999999991</v>
      </c>
      <c r="AC3519" s="49">
        <v>0.27</v>
      </c>
      <c r="AD3519" s="49">
        <v>2.02</v>
      </c>
      <c r="AE3519" s="312"/>
      <c r="AF3519" s="465" t="s">
        <v>1747</v>
      </c>
      <c r="AG3519" s="343">
        <v>30</v>
      </c>
      <c r="AH3519" s="343">
        <v>15</v>
      </c>
      <c r="AI3519" s="343"/>
      <c r="AJ3519" s="343"/>
      <c r="AK3519" s="343"/>
      <c r="AL3519" s="343"/>
      <c r="AM3519" s="343"/>
      <c r="AN3519" s="343"/>
      <c r="AO3519" s="343"/>
      <c r="AP3519" s="343"/>
      <c r="AQ3519" s="343"/>
      <c r="AR3519" s="343"/>
      <c r="AS3519" s="343"/>
      <c r="AT3519" s="343"/>
      <c r="AU3519" s="343"/>
      <c r="AV3519" s="343"/>
      <c r="AW3519" s="343"/>
      <c r="AX3519" s="343"/>
      <c r="AY3519" s="343"/>
      <c r="AZ3519" s="343"/>
      <c r="BA3519" s="343"/>
      <c r="BB3519" s="343"/>
      <c r="BC3519" s="343"/>
      <c r="BD3519" s="343"/>
      <c r="BE3519" s="475"/>
      <c r="BF3519" s="475"/>
      <c r="BG3519" s="475"/>
      <c r="BH3519" s="475"/>
      <c r="BI3519" s="475"/>
      <c r="BJ3519" s="475"/>
      <c r="BK3519" s="475"/>
      <c r="BL3519" s="475"/>
      <c r="BM3519" s="475"/>
      <c r="BN3519" s="475"/>
      <c r="BO3519" s="475"/>
      <c r="BP3519" s="306"/>
      <c r="BQ3519" s="496"/>
      <c r="BR3519" s="496"/>
      <c r="BS3519" s="496"/>
      <c r="BT3519" s="496"/>
      <c r="BU3519" s="496"/>
      <c r="BV3519" s="496"/>
    </row>
    <row r="3520" spans="1:74" s="52" customFormat="1" ht="12.75">
      <c r="A3520" s="45">
        <v>2670.0804681784898</v>
      </c>
      <c r="B3520" s="46" t="s">
        <v>364</v>
      </c>
      <c r="C3520" s="47" t="s">
        <v>375</v>
      </c>
      <c r="D3520" s="48">
        <v>5.0094951165076393</v>
      </c>
      <c r="E3520" s="49">
        <v>39.27487</v>
      </c>
      <c r="F3520" s="49">
        <v>4.07E-2</v>
      </c>
      <c r="G3520" s="49">
        <v>19.102460000000001</v>
      </c>
      <c r="H3520" s="49">
        <v>0.22170000000000001</v>
      </c>
      <c r="I3520" s="49">
        <v>0.2485</v>
      </c>
      <c r="J3520" s="49">
        <v>41.89725</v>
      </c>
      <c r="K3520" s="49">
        <v>0.26669999999999999</v>
      </c>
      <c r="L3520" s="49">
        <v>101.05218000000001</v>
      </c>
      <c r="M3520" s="47"/>
      <c r="N3520" s="50">
        <v>0.99584563269519977</v>
      </c>
      <c r="O3520" s="50">
        <v>8.1591908396081326E-4</v>
      </c>
      <c r="P3520" s="50">
        <v>0.40506298599696866</v>
      </c>
      <c r="Q3520" s="50">
        <v>4.5215449474299068E-3</v>
      </c>
      <c r="R3520" s="50">
        <v>5.3369041031329821E-3</v>
      </c>
      <c r="S3520" s="50">
        <v>1.5836942163280234</v>
      </c>
      <c r="T3520" s="50">
        <v>7.2453259821624186E-3</v>
      </c>
      <c r="U3520" s="50">
        <v>3.0025225291368778</v>
      </c>
      <c r="V3520" s="51">
        <v>79.632356050129076</v>
      </c>
      <c r="X3520" s="49">
        <v>0.26</v>
      </c>
      <c r="Y3520" s="49">
        <v>44.37</v>
      </c>
      <c r="Z3520" s="49">
        <v>0.52</v>
      </c>
      <c r="AA3520" s="49">
        <v>8.24</v>
      </c>
      <c r="AB3520" s="49">
        <v>9.34</v>
      </c>
      <c r="AC3520" s="49">
        <v>0.27</v>
      </c>
      <c r="AD3520" s="49">
        <v>2.1800000000000002</v>
      </c>
      <c r="AE3520" s="312"/>
      <c r="AF3520" s="465" t="s">
        <v>1747</v>
      </c>
      <c r="AG3520" s="343">
        <v>30</v>
      </c>
      <c r="AH3520" s="343">
        <v>15</v>
      </c>
      <c r="AI3520" s="343"/>
      <c r="AJ3520" s="343"/>
      <c r="AK3520" s="343"/>
      <c r="AL3520" s="343"/>
      <c r="AM3520" s="343"/>
      <c r="AN3520" s="343"/>
      <c r="AO3520" s="343"/>
      <c r="AP3520" s="343"/>
      <c r="AQ3520" s="343"/>
      <c r="AR3520" s="343"/>
      <c r="AS3520" s="343"/>
      <c r="AT3520" s="343"/>
      <c r="AU3520" s="343"/>
      <c r="AV3520" s="343"/>
      <c r="AW3520" s="343"/>
      <c r="AX3520" s="343"/>
      <c r="AY3520" s="343"/>
      <c r="AZ3520" s="343"/>
      <c r="BA3520" s="343"/>
      <c r="BB3520" s="343"/>
      <c r="BC3520" s="343"/>
      <c r="BD3520" s="343"/>
      <c r="BE3520" s="475"/>
      <c r="BF3520" s="475"/>
      <c r="BG3520" s="475"/>
      <c r="BH3520" s="475"/>
      <c r="BI3520" s="475"/>
      <c r="BJ3520" s="475"/>
      <c r="BK3520" s="475"/>
      <c r="BL3520" s="475"/>
      <c r="BM3520" s="475"/>
      <c r="BN3520" s="475"/>
      <c r="BO3520" s="475"/>
      <c r="BP3520" s="306"/>
      <c r="BQ3520" s="496"/>
      <c r="BR3520" s="496"/>
      <c r="BS3520" s="496"/>
      <c r="BT3520" s="496"/>
      <c r="BU3520" s="496"/>
      <c r="BV3520" s="496"/>
    </row>
    <row r="3521" spans="1:74" s="52" customFormat="1" ht="12.75">
      <c r="A3521" s="45">
        <v>2670.0804681784898</v>
      </c>
      <c r="B3521" s="46" t="s">
        <v>364</v>
      </c>
      <c r="C3521" s="47" t="s">
        <v>375</v>
      </c>
      <c r="D3521" s="48">
        <v>10.00949511650764</v>
      </c>
      <c r="E3521" s="49">
        <v>39.25459</v>
      </c>
      <c r="F3521" s="49">
        <v>5.67E-2</v>
      </c>
      <c r="G3521" s="49">
        <v>18.390879999999999</v>
      </c>
      <c r="H3521" s="49">
        <v>0.22989999999999999</v>
      </c>
      <c r="I3521" s="49">
        <v>0.24429999999999999</v>
      </c>
      <c r="J3521" s="49">
        <v>42.597569999999997</v>
      </c>
      <c r="K3521" s="49">
        <v>0.24790000000000001</v>
      </c>
      <c r="L3521" s="49">
        <v>101.02184</v>
      </c>
      <c r="M3521" s="47"/>
      <c r="N3521" s="50">
        <v>0.99263071988857976</v>
      </c>
      <c r="O3521" s="50">
        <v>1.1335893050846968E-3</v>
      </c>
      <c r="P3521" s="50">
        <v>0.38891596434960518</v>
      </c>
      <c r="Q3521" s="50">
        <v>4.676060586627508E-3</v>
      </c>
      <c r="R3521" s="50">
        <v>5.2324666879819083E-3</v>
      </c>
      <c r="S3521" s="50">
        <v>1.6057969797528004</v>
      </c>
      <c r="T3521" s="50">
        <v>6.7163209305712811E-3</v>
      </c>
      <c r="U3521" s="50">
        <v>3.0051021015012509</v>
      </c>
      <c r="V3521" s="51">
        <v>80.502660019353698</v>
      </c>
      <c r="X3521" s="49">
        <v>0.26</v>
      </c>
      <c r="Y3521" s="49">
        <v>33.28</v>
      </c>
      <c r="Z3521" s="49">
        <v>0.53</v>
      </c>
      <c r="AA3521" s="49">
        <v>7.84</v>
      </c>
      <c r="AB3521" s="49">
        <v>9.33</v>
      </c>
      <c r="AC3521" s="49">
        <v>0.26</v>
      </c>
      <c r="AD3521" s="49">
        <v>2.2999999999999998</v>
      </c>
      <c r="AE3521" s="312"/>
      <c r="AF3521" s="465" t="s">
        <v>1747</v>
      </c>
      <c r="AG3521" s="343">
        <v>30</v>
      </c>
      <c r="AH3521" s="343">
        <v>15</v>
      </c>
      <c r="AI3521" s="343"/>
      <c r="AJ3521" s="343"/>
      <c r="AK3521" s="343"/>
      <c r="AL3521" s="343"/>
      <c r="AM3521" s="343"/>
      <c r="AN3521" s="343"/>
      <c r="AO3521" s="343"/>
      <c r="AP3521" s="343"/>
      <c r="AQ3521" s="343"/>
      <c r="AR3521" s="343"/>
      <c r="AS3521" s="343"/>
      <c r="AT3521" s="343"/>
      <c r="AU3521" s="343"/>
      <c r="AV3521" s="343"/>
      <c r="AW3521" s="343"/>
      <c r="AX3521" s="343"/>
      <c r="AY3521" s="343"/>
      <c r="AZ3521" s="343"/>
      <c r="BA3521" s="343"/>
      <c r="BB3521" s="343"/>
      <c r="BC3521" s="343"/>
      <c r="BD3521" s="343"/>
      <c r="BE3521" s="475"/>
      <c r="BF3521" s="475"/>
      <c r="BG3521" s="475"/>
      <c r="BH3521" s="475"/>
      <c r="BI3521" s="475"/>
      <c r="BJ3521" s="475"/>
      <c r="BK3521" s="475"/>
      <c r="BL3521" s="475"/>
      <c r="BM3521" s="475"/>
      <c r="BN3521" s="475"/>
      <c r="BO3521" s="475"/>
      <c r="BP3521" s="306"/>
      <c r="BQ3521" s="496"/>
      <c r="BR3521" s="496"/>
      <c r="BS3521" s="496"/>
      <c r="BT3521" s="496"/>
      <c r="BU3521" s="496"/>
      <c r="BV3521" s="496"/>
    </row>
    <row r="3522" spans="1:74" s="52" customFormat="1" ht="12.75">
      <c r="A3522" s="45">
        <v>2670.0804681784898</v>
      </c>
      <c r="B3522" s="46" t="s">
        <v>364</v>
      </c>
      <c r="C3522" s="47" t="s">
        <v>375</v>
      </c>
      <c r="D3522" s="48">
        <v>15.00949511650764</v>
      </c>
      <c r="E3522" s="49">
        <v>39.447299999999998</v>
      </c>
      <c r="F3522" s="49">
        <v>3.1300000000000001E-2</v>
      </c>
      <c r="G3522" s="49">
        <v>17.739429999999999</v>
      </c>
      <c r="H3522" s="49">
        <v>0.2462</v>
      </c>
      <c r="I3522" s="49">
        <v>0.2155</v>
      </c>
      <c r="J3522" s="49">
        <v>43.196390000000001</v>
      </c>
      <c r="K3522" s="49">
        <v>0.2455</v>
      </c>
      <c r="L3522" s="49">
        <v>101.12162000000001</v>
      </c>
      <c r="M3522" s="47"/>
      <c r="N3522" s="50">
        <v>0.99336402079943109</v>
      </c>
      <c r="O3522" s="50">
        <v>6.2317625309889018E-4</v>
      </c>
      <c r="P3522" s="50">
        <v>0.37358273573449308</v>
      </c>
      <c r="Q3522" s="50">
        <v>4.9868130122039207E-3</v>
      </c>
      <c r="R3522" s="50">
        <v>4.5964671088570015E-3</v>
      </c>
      <c r="S3522" s="50">
        <v>1.6216127193872398</v>
      </c>
      <c r="T3522" s="50">
        <v>6.6236943990478237E-3</v>
      </c>
      <c r="U3522" s="50">
        <v>3.005389626694372</v>
      </c>
      <c r="V3522" s="51">
        <v>81.275882782536726</v>
      </c>
      <c r="X3522" s="49">
        <v>0.26</v>
      </c>
      <c r="Y3522" s="49">
        <v>61.44</v>
      </c>
      <c r="Z3522" s="49">
        <v>0.54</v>
      </c>
      <c r="AA3522" s="49">
        <v>7.48</v>
      </c>
      <c r="AB3522" s="49">
        <v>10.35</v>
      </c>
      <c r="AC3522" s="49">
        <v>0.26</v>
      </c>
      <c r="AD3522" s="49">
        <v>2.2999999999999998</v>
      </c>
      <c r="AE3522" s="312"/>
      <c r="AF3522" s="465" t="s">
        <v>1747</v>
      </c>
      <c r="AG3522" s="343">
        <v>30</v>
      </c>
      <c r="AH3522" s="343">
        <v>15</v>
      </c>
      <c r="AI3522" s="343"/>
      <c r="AJ3522" s="343"/>
      <c r="AK3522" s="343"/>
      <c r="AL3522" s="343"/>
      <c r="AM3522" s="343"/>
      <c r="AN3522" s="343"/>
      <c r="AO3522" s="343"/>
      <c r="AP3522" s="343"/>
      <c r="AQ3522" s="343"/>
      <c r="AR3522" s="343"/>
      <c r="AS3522" s="343"/>
      <c r="AT3522" s="343"/>
      <c r="AU3522" s="343"/>
      <c r="AV3522" s="343"/>
      <c r="AW3522" s="343"/>
      <c r="AX3522" s="343"/>
      <c r="AY3522" s="343"/>
      <c r="AZ3522" s="343"/>
      <c r="BA3522" s="343"/>
      <c r="BB3522" s="343"/>
      <c r="BC3522" s="343"/>
      <c r="BD3522" s="343"/>
      <c r="BE3522" s="475"/>
      <c r="BF3522" s="475"/>
      <c r="BG3522" s="475"/>
      <c r="BH3522" s="475"/>
      <c r="BI3522" s="475"/>
      <c r="BJ3522" s="475"/>
      <c r="BK3522" s="475"/>
      <c r="BL3522" s="475"/>
      <c r="BM3522" s="475"/>
      <c r="BN3522" s="475"/>
      <c r="BO3522" s="475"/>
      <c r="BP3522" s="306"/>
      <c r="BQ3522" s="496"/>
      <c r="BR3522" s="496"/>
      <c r="BS3522" s="496"/>
      <c r="BT3522" s="496"/>
      <c r="BU3522" s="496"/>
      <c r="BV3522" s="496"/>
    </row>
    <row r="3523" spans="1:74" s="52" customFormat="1" ht="12.75">
      <c r="A3523" s="45">
        <v>2670.0804681784898</v>
      </c>
      <c r="B3523" s="46" t="s">
        <v>364</v>
      </c>
      <c r="C3523" s="47" t="s">
        <v>375</v>
      </c>
      <c r="D3523" s="48">
        <v>20.00949511650764</v>
      </c>
      <c r="E3523" s="49">
        <v>39.599460000000001</v>
      </c>
      <c r="F3523" s="49">
        <v>5.79E-2</v>
      </c>
      <c r="G3523" s="49">
        <v>16.797339999999998</v>
      </c>
      <c r="H3523" s="49">
        <v>0.2707</v>
      </c>
      <c r="I3523" s="49">
        <v>0.25119999999999998</v>
      </c>
      <c r="J3523" s="49">
        <v>43.683570000000003</v>
      </c>
      <c r="K3523" s="49">
        <v>0.23799999999999999</v>
      </c>
      <c r="L3523" s="49">
        <v>100.89816999999999</v>
      </c>
      <c r="M3523" s="47"/>
      <c r="N3523" s="50">
        <v>0.99501747448638744</v>
      </c>
      <c r="O3523" s="50">
        <v>1.1502584252110477E-3</v>
      </c>
      <c r="P3523" s="50">
        <v>0.35297012699850872</v>
      </c>
      <c r="Q3523" s="50">
        <v>5.4710866405908876E-3</v>
      </c>
      <c r="R3523" s="50">
        <v>5.3462199044470044E-3</v>
      </c>
      <c r="S3523" s="50">
        <v>1.6363195276038309</v>
      </c>
      <c r="T3523" s="50">
        <v>6.407314604214339E-3</v>
      </c>
      <c r="U3523" s="50">
        <v>3.0026820086631907</v>
      </c>
      <c r="V3523" s="51">
        <v>82.256474004080232</v>
      </c>
      <c r="X3523" s="49">
        <v>0.26</v>
      </c>
      <c r="Y3523" s="49">
        <v>33.28</v>
      </c>
      <c r="Z3523" s="49">
        <v>0.56000000000000005</v>
      </c>
      <c r="AA3523" s="49">
        <v>6.81</v>
      </c>
      <c r="AB3523" s="49">
        <v>8.94</v>
      </c>
      <c r="AC3523" s="49">
        <v>0.26</v>
      </c>
      <c r="AD3523" s="49">
        <v>2.34</v>
      </c>
      <c r="AE3523" s="312"/>
      <c r="AF3523" s="465" t="s">
        <v>1747</v>
      </c>
      <c r="AG3523" s="343">
        <v>30</v>
      </c>
      <c r="AH3523" s="343">
        <v>15</v>
      </c>
      <c r="AI3523" s="343"/>
      <c r="AJ3523" s="343"/>
      <c r="AK3523" s="343"/>
      <c r="AL3523" s="343"/>
      <c r="AM3523" s="343"/>
      <c r="AN3523" s="343"/>
      <c r="AO3523" s="343"/>
      <c r="AP3523" s="343"/>
      <c r="AQ3523" s="343"/>
      <c r="AR3523" s="343"/>
      <c r="AS3523" s="343"/>
      <c r="AT3523" s="343"/>
      <c r="AU3523" s="343"/>
      <c r="AV3523" s="343"/>
      <c r="AW3523" s="343"/>
      <c r="AX3523" s="343"/>
      <c r="AY3523" s="343"/>
      <c r="AZ3523" s="343"/>
      <c r="BA3523" s="343"/>
      <c r="BB3523" s="343"/>
      <c r="BC3523" s="343"/>
      <c r="BD3523" s="343"/>
      <c r="BE3523" s="475"/>
      <c r="BF3523" s="475"/>
      <c r="BG3523" s="475"/>
      <c r="BH3523" s="475"/>
      <c r="BI3523" s="475"/>
      <c r="BJ3523" s="475"/>
      <c r="BK3523" s="475"/>
      <c r="BL3523" s="475"/>
      <c r="BM3523" s="475"/>
      <c r="BN3523" s="475"/>
      <c r="BO3523" s="475"/>
      <c r="BP3523" s="306"/>
      <c r="BQ3523" s="496"/>
      <c r="BR3523" s="496"/>
      <c r="BS3523" s="496"/>
      <c r="BT3523" s="496"/>
      <c r="BU3523" s="496"/>
      <c r="BV3523" s="496"/>
    </row>
    <row r="3524" spans="1:74" s="52" customFormat="1" ht="12.75">
      <c r="A3524" s="45">
        <v>2670.0804681784898</v>
      </c>
      <c r="B3524" s="46" t="s">
        <v>364</v>
      </c>
      <c r="C3524" s="47" t="s">
        <v>375</v>
      </c>
      <c r="D3524" s="48">
        <v>25.00949511650764</v>
      </c>
      <c r="E3524" s="49">
        <v>39.771889999999999</v>
      </c>
      <c r="F3524" s="49">
        <v>4.6100009999999997E-2</v>
      </c>
      <c r="G3524" s="49">
        <v>16.085750000000001</v>
      </c>
      <c r="H3524" s="49">
        <v>0.29749999999999999</v>
      </c>
      <c r="I3524" s="49">
        <v>0.20039999999999999</v>
      </c>
      <c r="J3524" s="49">
        <v>44.312840000000001</v>
      </c>
      <c r="K3524" s="49">
        <v>0.22450000000000001</v>
      </c>
      <c r="L3524" s="49">
        <v>100.93898001000002</v>
      </c>
      <c r="M3524" s="47"/>
      <c r="N3524" s="50">
        <v>0.9954485645914215</v>
      </c>
      <c r="O3524" s="50">
        <v>9.1226083405605406E-4</v>
      </c>
      <c r="P3524" s="50">
        <v>0.33669750939992776</v>
      </c>
      <c r="Q3524" s="50">
        <v>5.9892640116140095E-3</v>
      </c>
      <c r="R3524" s="50">
        <v>4.2484063718376845E-3</v>
      </c>
      <c r="S3524" s="50">
        <v>1.6534106299541738</v>
      </c>
      <c r="T3524" s="50">
        <v>6.0202785774363396E-3</v>
      </c>
      <c r="U3524" s="50">
        <v>3.0027269137404669</v>
      </c>
      <c r="V3524" s="51">
        <v>83.081446543442382</v>
      </c>
      <c r="X3524" s="49">
        <v>0.25</v>
      </c>
      <c r="Y3524" s="49">
        <v>42.47</v>
      </c>
      <c r="Z3524" s="49">
        <v>0.56999999999999995</v>
      </c>
      <c r="AA3524" s="49">
        <v>6.26</v>
      </c>
      <c r="AB3524" s="49">
        <v>10.88</v>
      </c>
      <c r="AC3524" s="49">
        <v>0.25</v>
      </c>
      <c r="AD3524" s="49">
        <v>2.46</v>
      </c>
      <c r="AE3524" s="312"/>
      <c r="AF3524" s="465" t="s">
        <v>1747</v>
      </c>
      <c r="AG3524" s="343">
        <v>30</v>
      </c>
      <c r="AH3524" s="343">
        <v>15</v>
      </c>
      <c r="AI3524" s="343"/>
      <c r="AJ3524" s="343"/>
      <c r="AK3524" s="343"/>
      <c r="AL3524" s="343"/>
      <c r="AM3524" s="343"/>
      <c r="AN3524" s="343"/>
      <c r="AO3524" s="343"/>
      <c r="AP3524" s="343"/>
      <c r="AQ3524" s="343"/>
      <c r="AR3524" s="343"/>
      <c r="AS3524" s="343"/>
      <c r="AT3524" s="343"/>
      <c r="AU3524" s="343"/>
      <c r="AV3524" s="343"/>
      <c r="AW3524" s="343"/>
      <c r="AX3524" s="343"/>
      <c r="AY3524" s="343"/>
      <c r="AZ3524" s="343"/>
      <c r="BA3524" s="343"/>
      <c r="BB3524" s="343"/>
      <c r="BC3524" s="343"/>
      <c r="BD3524" s="343"/>
      <c r="BE3524" s="475"/>
      <c r="BF3524" s="475"/>
      <c r="BG3524" s="475"/>
      <c r="BH3524" s="475"/>
      <c r="BI3524" s="475"/>
      <c r="BJ3524" s="475"/>
      <c r="BK3524" s="475"/>
      <c r="BL3524" s="475"/>
      <c r="BM3524" s="475"/>
      <c r="BN3524" s="475"/>
      <c r="BO3524" s="475"/>
      <c r="BP3524" s="306"/>
      <c r="BQ3524" s="496"/>
      <c r="BR3524" s="496"/>
      <c r="BS3524" s="496"/>
      <c r="BT3524" s="496"/>
      <c r="BU3524" s="496"/>
      <c r="BV3524" s="496"/>
    </row>
    <row r="3525" spans="1:74" s="52" customFormat="1" ht="12.75">
      <c r="A3525" s="45">
        <v>2670.0804681784898</v>
      </c>
      <c r="B3525" s="46" t="s">
        <v>364</v>
      </c>
      <c r="C3525" s="47" t="s">
        <v>375</v>
      </c>
      <c r="D3525" s="48">
        <v>30.00949511650764</v>
      </c>
      <c r="E3525" s="49">
        <v>39.85304</v>
      </c>
      <c r="F3525" s="49">
        <v>6.0199999999999997E-2</v>
      </c>
      <c r="G3525" s="49">
        <v>15.574619999999999</v>
      </c>
      <c r="H3525" s="49">
        <v>0.34370000000000001</v>
      </c>
      <c r="I3525" s="49">
        <v>0.22170000000000001</v>
      </c>
      <c r="J3525" s="49">
        <v>44.769570000000002</v>
      </c>
      <c r="K3525" s="49">
        <v>0.2291</v>
      </c>
      <c r="L3525" s="49">
        <v>101.05193</v>
      </c>
      <c r="M3525" s="47"/>
      <c r="N3525" s="50">
        <v>0.99431099240085741</v>
      </c>
      <c r="O3525" s="50">
        <v>1.1874974670150803E-3</v>
      </c>
      <c r="P3525" s="50">
        <v>0.32496324203152505</v>
      </c>
      <c r="Q3525" s="50">
        <v>6.8973809009422703E-3</v>
      </c>
      <c r="R3525" s="50">
        <v>4.6850282929974908E-3</v>
      </c>
      <c r="S3525" s="50">
        <v>1.6651457539648005</v>
      </c>
      <c r="T3525" s="50">
        <v>6.12411760697409E-3</v>
      </c>
      <c r="U3525" s="50">
        <v>3.0033140126651117</v>
      </c>
      <c r="V3525" s="51">
        <v>83.671083207739784</v>
      </c>
      <c r="X3525" s="49">
        <v>0.25</v>
      </c>
      <c r="Y3525" s="49">
        <v>32.28</v>
      </c>
      <c r="Z3525" s="49">
        <v>0.57999999999999996</v>
      </c>
      <c r="AA3525" s="49">
        <v>5.51</v>
      </c>
      <c r="AB3525" s="49">
        <v>9.86</v>
      </c>
      <c r="AC3525" s="49">
        <v>0.25</v>
      </c>
      <c r="AD3525" s="49">
        <v>2.42</v>
      </c>
      <c r="AE3525" s="312"/>
      <c r="AF3525" s="465" t="s">
        <v>1747</v>
      </c>
      <c r="AG3525" s="343">
        <v>30</v>
      </c>
      <c r="AH3525" s="343">
        <v>15</v>
      </c>
      <c r="AI3525" s="343"/>
      <c r="AJ3525" s="343"/>
      <c r="AK3525" s="343"/>
      <c r="AL3525" s="343"/>
      <c r="AM3525" s="343"/>
      <c r="AN3525" s="343"/>
      <c r="AO3525" s="343"/>
      <c r="AP3525" s="343"/>
      <c r="AQ3525" s="343"/>
      <c r="AR3525" s="343"/>
      <c r="AS3525" s="343"/>
      <c r="AT3525" s="343"/>
      <c r="AU3525" s="343"/>
      <c r="AV3525" s="343"/>
      <c r="AW3525" s="343"/>
      <c r="AX3525" s="343"/>
      <c r="AY3525" s="343"/>
      <c r="AZ3525" s="343"/>
      <c r="BA3525" s="343"/>
      <c r="BB3525" s="343"/>
      <c r="BC3525" s="343"/>
      <c r="BD3525" s="343"/>
      <c r="BE3525" s="475"/>
      <c r="BF3525" s="475"/>
      <c r="BG3525" s="475"/>
      <c r="BH3525" s="475"/>
      <c r="BI3525" s="475"/>
      <c r="BJ3525" s="475"/>
      <c r="BK3525" s="475"/>
      <c r="BL3525" s="475"/>
      <c r="BM3525" s="475"/>
      <c r="BN3525" s="475"/>
      <c r="BO3525" s="475"/>
      <c r="BP3525" s="306"/>
      <c r="BQ3525" s="496"/>
      <c r="BR3525" s="496"/>
      <c r="BS3525" s="496"/>
      <c r="BT3525" s="496"/>
      <c r="BU3525" s="496"/>
      <c r="BV3525" s="496"/>
    </row>
    <row r="3526" spans="1:74" s="52" customFormat="1" ht="12.75">
      <c r="A3526" s="45">
        <v>2670.0804681784898</v>
      </c>
      <c r="B3526" s="46" t="s">
        <v>364</v>
      </c>
      <c r="C3526" s="47" t="s">
        <v>375</v>
      </c>
      <c r="D3526" s="48">
        <v>35.009495116507637</v>
      </c>
      <c r="E3526" s="49">
        <v>39.771889999999999</v>
      </c>
      <c r="F3526" s="49">
        <v>7.5499999999999998E-2</v>
      </c>
      <c r="G3526" s="49">
        <v>14.96326</v>
      </c>
      <c r="H3526" s="49">
        <v>0.3523</v>
      </c>
      <c r="I3526" s="49">
        <v>0.1948</v>
      </c>
      <c r="J3526" s="49">
        <v>45.134950000000003</v>
      </c>
      <c r="K3526" s="49">
        <v>0.21729999999999999</v>
      </c>
      <c r="L3526" s="49">
        <v>100.71</v>
      </c>
      <c r="M3526" s="47"/>
      <c r="N3526" s="50">
        <v>0.99303641680689581</v>
      </c>
      <c r="O3526" s="50">
        <v>1.4904290692272792E-3</v>
      </c>
      <c r="P3526" s="50">
        <v>0.31244326104560854</v>
      </c>
      <c r="Q3526" s="50">
        <v>7.0753101361395046E-3</v>
      </c>
      <c r="R3526" s="50">
        <v>4.119681464461589E-3</v>
      </c>
      <c r="S3526" s="50">
        <v>1.6800045462683497</v>
      </c>
      <c r="T3526" s="50">
        <v>5.8130802639678849E-3</v>
      </c>
      <c r="U3526" s="50">
        <v>3.0039827250546502</v>
      </c>
      <c r="V3526" s="51">
        <v>84.318622555698624</v>
      </c>
      <c r="X3526" s="49">
        <v>0.25</v>
      </c>
      <c r="Y3526" s="49">
        <v>25.62</v>
      </c>
      <c r="Z3526" s="49">
        <v>0.59</v>
      </c>
      <c r="AA3526" s="49">
        <v>5.36</v>
      </c>
      <c r="AB3526" s="49">
        <v>11.14</v>
      </c>
      <c r="AC3526" s="49">
        <v>0.25</v>
      </c>
      <c r="AD3526" s="49">
        <v>2.5499999999999998</v>
      </c>
      <c r="AE3526" s="312"/>
      <c r="AF3526" s="465" t="s">
        <v>1747</v>
      </c>
      <c r="AG3526" s="343">
        <v>30</v>
      </c>
      <c r="AH3526" s="343">
        <v>15</v>
      </c>
      <c r="AI3526" s="343"/>
      <c r="AJ3526" s="343"/>
      <c r="AK3526" s="343"/>
      <c r="AL3526" s="343"/>
      <c r="AM3526" s="343"/>
      <c r="AN3526" s="343"/>
      <c r="AO3526" s="343"/>
      <c r="AP3526" s="343"/>
      <c r="AQ3526" s="343"/>
      <c r="AR3526" s="343"/>
      <c r="AS3526" s="343"/>
      <c r="AT3526" s="343"/>
      <c r="AU3526" s="343"/>
      <c r="AV3526" s="343"/>
      <c r="AW3526" s="343"/>
      <c r="AX3526" s="343"/>
      <c r="AY3526" s="343"/>
      <c r="AZ3526" s="343"/>
      <c r="BA3526" s="343"/>
      <c r="BB3526" s="343"/>
      <c r="BC3526" s="343"/>
      <c r="BD3526" s="343"/>
      <c r="BE3526" s="475"/>
      <c r="BF3526" s="475"/>
      <c r="BG3526" s="475"/>
      <c r="BH3526" s="475"/>
      <c r="BI3526" s="475"/>
      <c r="BJ3526" s="475"/>
      <c r="BK3526" s="475"/>
      <c r="BL3526" s="475"/>
      <c r="BM3526" s="475"/>
      <c r="BN3526" s="475"/>
      <c r="BO3526" s="475"/>
      <c r="BP3526" s="306"/>
      <c r="BQ3526" s="496"/>
      <c r="BR3526" s="496"/>
      <c r="BS3526" s="496"/>
      <c r="BT3526" s="496"/>
      <c r="BU3526" s="496"/>
      <c r="BV3526" s="496"/>
    </row>
    <row r="3527" spans="1:74" s="52" customFormat="1" ht="12.75">
      <c r="A3527" s="45">
        <v>2670.0804681784898</v>
      </c>
      <c r="B3527" s="46" t="s">
        <v>364</v>
      </c>
      <c r="C3527" s="47" t="s">
        <v>375</v>
      </c>
      <c r="D3527" s="48">
        <v>40.009495116507637</v>
      </c>
      <c r="E3527" s="49">
        <v>39.974760000000003</v>
      </c>
      <c r="F3527" s="49">
        <v>7.2300000000000003E-2</v>
      </c>
      <c r="G3527" s="49">
        <v>14.54232</v>
      </c>
      <c r="H3527" s="49">
        <v>0.36580000000000001</v>
      </c>
      <c r="I3527" s="49">
        <v>0.20169999999999999</v>
      </c>
      <c r="J3527" s="49">
        <v>45.611980000000003</v>
      </c>
      <c r="K3527" s="49">
        <v>0.22059999999999999</v>
      </c>
      <c r="L3527" s="49">
        <v>100.98946000000002</v>
      </c>
      <c r="M3527" s="47"/>
      <c r="N3527" s="50">
        <v>0.99328113053394029</v>
      </c>
      <c r="O3527" s="50">
        <v>1.4203652305282287E-3</v>
      </c>
      <c r="P3527" s="50">
        <v>0.30218716280694075</v>
      </c>
      <c r="Q3527" s="50">
        <v>7.3109516829710135E-3</v>
      </c>
      <c r="R3527" s="50">
        <v>4.245002571247043E-3</v>
      </c>
      <c r="S3527" s="50">
        <v>1.6895606685091638</v>
      </c>
      <c r="T3527" s="50">
        <v>5.8728576702116704E-3</v>
      </c>
      <c r="U3527" s="50">
        <v>3.0038781390050029</v>
      </c>
      <c r="V3527" s="51">
        <v>84.828041077506185</v>
      </c>
      <c r="X3527" s="49">
        <v>0.25</v>
      </c>
      <c r="Y3527" s="49">
        <v>26.4</v>
      </c>
      <c r="Z3527" s="49">
        <v>0.6</v>
      </c>
      <c r="AA3527" s="49">
        <v>5.19</v>
      </c>
      <c r="AB3527" s="49">
        <v>10.95</v>
      </c>
      <c r="AC3527" s="49">
        <v>0.25</v>
      </c>
      <c r="AD3527" s="49">
        <v>2.4900000000000002</v>
      </c>
      <c r="AE3527" s="312"/>
      <c r="AF3527" s="465" t="s">
        <v>1747</v>
      </c>
      <c r="AG3527" s="343">
        <v>30</v>
      </c>
      <c r="AH3527" s="343">
        <v>15</v>
      </c>
      <c r="AI3527" s="343"/>
      <c r="AJ3527" s="343"/>
      <c r="AK3527" s="343"/>
      <c r="AL3527" s="343"/>
      <c r="AM3527" s="343"/>
      <c r="AN3527" s="343"/>
      <c r="AO3527" s="343"/>
      <c r="AP3527" s="343"/>
      <c r="AQ3527" s="343"/>
      <c r="AR3527" s="343"/>
      <c r="AS3527" s="343"/>
      <c r="AT3527" s="343"/>
      <c r="AU3527" s="343"/>
      <c r="AV3527" s="343"/>
      <c r="AW3527" s="343"/>
      <c r="AX3527" s="343"/>
      <c r="AY3527" s="343"/>
      <c r="AZ3527" s="343"/>
      <c r="BA3527" s="343"/>
      <c r="BB3527" s="343"/>
      <c r="BC3527" s="343"/>
      <c r="BD3527" s="343"/>
      <c r="BE3527" s="475"/>
      <c r="BF3527" s="475"/>
      <c r="BG3527" s="475"/>
      <c r="BH3527" s="475"/>
      <c r="BI3527" s="475"/>
      <c r="BJ3527" s="475"/>
      <c r="BK3527" s="475"/>
      <c r="BL3527" s="475"/>
      <c r="BM3527" s="475"/>
      <c r="BN3527" s="475"/>
      <c r="BO3527" s="475"/>
      <c r="BP3527" s="306"/>
      <c r="BQ3527" s="496"/>
      <c r="BR3527" s="496"/>
      <c r="BS3527" s="496"/>
      <c r="BT3527" s="496"/>
      <c r="BU3527" s="496"/>
      <c r="BV3527" s="496"/>
    </row>
    <row r="3528" spans="1:74" s="52" customFormat="1" ht="12.75">
      <c r="A3528" s="45">
        <v>2670.0804681784898</v>
      </c>
      <c r="B3528" s="46" t="s">
        <v>364</v>
      </c>
      <c r="C3528" s="47" t="s">
        <v>375</v>
      </c>
      <c r="D3528" s="48">
        <v>45.009495116507637</v>
      </c>
      <c r="E3528" s="49">
        <v>40.177619999999997</v>
      </c>
      <c r="F3528" s="49">
        <v>5.57E-2</v>
      </c>
      <c r="G3528" s="49">
        <v>14.081300000000001</v>
      </c>
      <c r="H3528" s="49">
        <v>0.35520000000000002</v>
      </c>
      <c r="I3528" s="49">
        <v>0.18429999999999999</v>
      </c>
      <c r="J3528" s="49">
        <v>45.794670000000004</v>
      </c>
      <c r="K3528" s="49">
        <v>0.2273</v>
      </c>
      <c r="L3528" s="49">
        <v>100.87609</v>
      </c>
      <c r="M3528" s="47"/>
      <c r="N3528" s="50">
        <v>0.99685375290827616</v>
      </c>
      <c r="O3528" s="50">
        <v>1.0926419025021484E-3</v>
      </c>
      <c r="P3528" s="50">
        <v>0.29217697373866958</v>
      </c>
      <c r="Q3528" s="50">
        <v>7.0886590931131888E-3</v>
      </c>
      <c r="R3528" s="50">
        <v>3.8730964821908696E-3</v>
      </c>
      <c r="S3528" s="50">
        <v>1.6938335107749156</v>
      </c>
      <c r="T3528" s="50">
        <v>6.0423283870525623E-3</v>
      </c>
      <c r="U3528" s="50">
        <v>3.0009609632867198</v>
      </c>
      <c r="V3528" s="51">
        <v>85.288246158970821</v>
      </c>
      <c r="X3528" s="49">
        <v>0.25</v>
      </c>
      <c r="Y3528" s="49">
        <v>35.950000000000003</v>
      </c>
      <c r="Z3528" s="49">
        <v>0.61</v>
      </c>
      <c r="AA3528" s="49">
        <v>5.46</v>
      </c>
      <c r="AB3528" s="49">
        <v>11.86</v>
      </c>
      <c r="AC3528" s="49">
        <v>0.25</v>
      </c>
      <c r="AD3528" s="49">
        <v>2.44</v>
      </c>
      <c r="AE3528" s="312"/>
      <c r="AF3528" s="465" t="s">
        <v>1747</v>
      </c>
      <c r="AG3528" s="343">
        <v>30</v>
      </c>
      <c r="AH3528" s="343">
        <v>15</v>
      </c>
      <c r="AI3528" s="343"/>
      <c r="AJ3528" s="343"/>
      <c r="AK3528" s="343"/>
      <c r="AL3528" s="343"/>
      <c r="AM3528" s="343"/>
      <c r="AN3528" s="343"/>
      <c r="AO3528" s="343"/>
      <c r="AP3528" s="343"/>
      <c r="AQ3528" s="343"/>
      <c r="AR3528" s="343"/>
      <c r="AS3528" s="343"/>
      <c r="AT3528" s="343"/>
      <c r="AU3528" s="343"/>
      <c r="AV3528" s="343"/>
      <c r="AW3528" s="343"/>
      <c r="AX3528" s="343"/>
      <c r="AY3528" s="343"/>
      <c r="AZ3528" s="343"/>
      <c r="BA3528" s="343"/>
      <c r="BB3528" s="343"/>
      <c r="BC3528" s="343"/>
      <c r="BD3528" s="343"/>
      <c r="BE3528" s="475"/>
      <c r="BF3528" s="475"/>
      <c r="BG3528" s="475"/>
      <c r="BH3528" s="475"/>
      <c r="BI3528" s="475"/>
      <c r="BJ3528" s="475"/>
      <c r="BK3528" s="475"/>
      <c r="BL3528" s="475"/>
      <c r="BM3528" s="475"/>
      <c r="BN3528" s="475"/>
      <c r="BO3528" s="475"/>
      <c r="BP3528" s="306"/>
      <c r="BQ3528" s="496"/>
      <c r="BR3528" s="496"/>
      <c r="BS3528" s="496"/>
      <c r="BT3528" s="496"/>
      <c r="BU3528" s="496"/>
      <c r="BV3528" s="496"/>
    </row>
    <row r="3529" spans="1:74" s="52" customFormat="1" ht="12.75">
      <c r="A3529" s="45">
        <v>2670.0804681784898</v>
      </c>
      <c r="B3529" s="46" t="s">
        <v>364</v>
      </c>
      <c r="C3529" s="47" t="s">
        <v>375</v>
      </c>
      <c r="D3529" s="48">
        <v>50.009495116507637</v>
      </c>
      <c r="E3529" s="49">
        <v>40.157339999999998</v>
      </c>
      <c r="F3529" s="49">
        <v>8.2799999999999999E-2</v>
      </c>
      <c r="G3529" s="49">
        <v>13.77061</v>
      </c>
      <c r="H3529" s="49">
        <v>0.36720000000000003</v>
      </c>
      <c r="I3529" s="49">
        <v>0.1749</v>
      </c>
      <c r="J3529" s="49">
        <v>46.26155</v>
      </c>
      <c r="K3529" s="49">
        <v>0.223</v>
      </c>
      <c r="L3529" s="49">
        <v>101.03739999999999</v>
      </c>
      <c r="M3529" s="47"/>
      <c r="N3529" s="50">
        <v>0.99353434077897718</v>
      </c>
      <c r="O3529" s="50">
        <v>1.6196594040681438E-3</v>
      </c>
      <c r="P3529" s="50">
        <v>0.28492274374059751</v>
      </c>
      <c r="Q3529" s="50">
        <v>7.3074274122952023E-3</v>
      </c>
      <c r="R3529" s="50">
        <v>3.6651646889090026E-3</v>
      </c>
      <c r="S3529" s="50">
        <v>1.706265739026535</v>
      </c>
      <c r="T3529" s="50">
        <v>5.911265361504622E-3</v>
      </c>
      <c r="U3529" s="50">
        <v>3.0032263404128869</v>
      </c>
      <c r="V3529" s="51">
        <v>85.690820019979057</v>
      </c>
      <c r="X3529" s="49">
        <v>0.25</v>
      </c>
      <c r="Y3529" s="49">
        <v>23.55</v>
      </c>
      <c r="Z3529" s="49">
        <v>0.62</v>
      </c>
      <c r="AA3529" s="49">
        <v>5.25</v>
      </c>
      <c r="AB3529" s="49">
        <v>12.31</v>
      </c>
      <c r="AC3529" s="49">
        <v>0.25</v>
      </c>
      <c r="AD3529" s="49">
        <v>2.4700000000000002</v>
      </c>
      <c r="AE3529" s="312"/>
      <c r="AF3529" s="465" t="s">
        <v>1747</v>
      </c>
      <c r="AG3529" s="343">
        <v>30</v>
      </c>
      <c r="AH3529" s="343">
        <v>15</v>
      </c>
      <c r="AI3529" s="343"/>
      <c r="AJ3529" s="343"/>
      <c r="AK3529" s="343"/>
      <c r="AL3529" s="343"/>
      <c r="AM3529" s="343"/>
      <c r="AN3529" s="343"/>
      <c r="AO3529" s="343"/>
      <c r="AP3529" s="343"/>
      <c r="AQ3529" s="343"/>
      <c r="AR3529" s="343"/>
      <c r="AS3529" s="343"/>
      <c r="AT3529" s="343"/>
      <c r="AU3529" s="343"/>
      <c r="AV3529" s="343"/>
      <c r="AW3529" s="343"/>
      <c r="AX3529" s="343"/>
      <c r="AY3529" s="343"/>
      <c r="AZ3529" s="343"/>
      <c r="BA3529" s="343"/>
      <c r="BB3529" s="343"/>
      <c r="BC3529" s="343"/>
      <c r="BD3529" s="343"/>
      <c r="BE3529" s="475"/>
      <c r="BF3529" s="475"/>
      <c r="BG3529" s="475"/>
      <c r="BH3529" s="475"/>
      <c r="BI3529" s="475"/>
      <c r="BJ3529" s="475"/>
      <c r="BK3529" s="475"/>
      <c r="BL3529" s="475"/>
      <c r="BM3529" s="475"/>
      <c r="BN3529" s="475"/>
      <c r="BO3529" s="475"/>
      <c r="BP3529" s="306"/>
      <c r="BQ3529" s="496"/>
      <c r="BR3529" s="496"/>
      <c r="BS3529" s="496"/>
      <c r="BT3529" s="496"/>
      <c r="BU3529" s="496"/>
      <c r="BV3529" s="496"/>
    </row>
    <row r="3530" spans="1:74" s="52" customFormat="1" ht="12.75">
      <c r="A3530" s="45">
        <v>2670.0804681784898</v>
      </c>
      <c r="B3530" s="46" t="s">
        <v>364</v>
      </c>
      <c r="C3530" s="47" t="s">
        <v>375</v>
      </c>
      <c r="D3530" s="48">
        <v>55.009495116507637</v>
      </c>
      <c r="E3530" s="49">
        <v>40.258769999999998</v>
      </c>
      <c r="F3530" s="49">
        <v>7.3099999999999998E-2</v>
      </c>
      <c r="G3530" s="49">
        <v>13.60023</v>
      </c>
      <c r="H3530" s="49">
        <v>0.36320000000000002</v>
      </c>
      <c r="I3530" s="49">
        <v>0.16900000000000001</v>
      </c>
      <c r="J3530" s="49">
        <v>46.3123</v>
      </c>
      <c r="K3530" s="49">
        <v>0.22489999999999999</v>
      </c>
      <c r="L3530" s="49">
        <v>101.00149999999999</v>
      </c>
      <c r="M3530" s="47"/>
      <c r="N3530" s="50">
        <v>0.99538602220168282</v>
      </c>
      <c r="O3530" s="50">
        <v>1.4289723577467722E-3</v>
      </c>
      <c r="P3530" s="50">
        <v>0.28121163328162568</v>
      </c>
      <c r="Q3530" s="50">
        <v>7.2230524423110018E-3</v>
      </c>
      <c r="R3530" s="50">
        <v>3.5391867520507664E-3</v>
      </c>
      <c r="S3530" s="50">
        <v>1.7070094727945224</v>
      </c>
      <c r="T3530" s="50">
        <v>5.9576932528840557E-3</v>
      </c>
      <c r="U3530" s="50">
        <v>3.001756033082823</v>
      </c>
      <c r="V3530" s="51">
        <v>85.85611869714981</v>
      </c>
      <c r="X3530" s="49">
        <v>0.25</v>
      </c>
      <c r="Y3530" s="49">
        <v>27.56</v>
      </c>
      <c r="Z3530" s="49">
        <v>0.62</v>
      </c>
      <c r="AA3530" s="49">
        <v>5.29</v>
      </c>
      <c r="AB3530" s="49">
        <v>12.61</v>
      </c>
      <c r="AC3530" s="49">
        <v>0.25</v>
      </c>
      <c r="AD3530" s="49">
        <v>2.4500000000000002</v>
      </c>
      <c r="AE3530" s="312"/>
      <c r="AF3530" s="465" t="s">
        <v>1747</v>
      </c>
      <c r="AG3530" s="343">
        <v>30</v>
      </c>
      <c r="AH3530" s="343">
        <v>15</v>
      </c>
      <c r="AI3530" s="343"/>
      <c r="AJ3530" s="343"/>
      <c r="AK3530" s="343"/>
      <c r="AL3530" s="343"/>
      <c r="AM3530" s="343"/>
      <c r="AN3530" s="343"/>
      <c r="AO3530" s="343"/>
      <c r="AP3530" s="343"/>
      <c r="AQ3530" s="343"/>
      <c r="AR3530" s="343"/>
      <c r="AS3530" s="343"/>
      <c r="AT3530" s="343"/>
      <c r="AU3530" s="343"/>
      <c r="AV3530" s="343"/>
      <c r="AW3530" s="343"/>
      <c r="AX3530" s="343"/>
      <c r="AY3530" s="343"/>
      <c r="AZ3530" s="343"/>
      <c r="BA3530" s="343"/>
      <c r="BB3530" s="343"/>
      <c r="BC3530" s="343"/>
      <c r="BD3530" s="343"/>
      <c r="BE3530" s="475"/>
      <c r="BF3530" s="475"/>
      <c r="BG3530" s="475"/>
      <c r="BH3530" s="475"/>
      <c r="BI3530" s="475"/>
      <c r="BJ3530" s="475"/>
      <c r="BK3530" s="475"/>
      <c r="BL3530" s="475"/>
      <c r="BM3530" s="475"/>
      <c r="BN3530" s="475"/>
      <c r="BO3530" s="475"/>
      <c r="BP3530" s="306"/>
      <c r="BQ3530" s="496"/>
      <c r="BR3530" s="496"/>
      <c r="BS3530" s="496"/>
      <c r="BT3530" s="496"/>
      <c r="BU3530" s="496"/>
      <c r="BV3530" s="496"/>
    </row>
    <row r="3531" spans="1:74" s="52" customFormat="1" ht="12.75">
      <c r="A3531" s="45">
        <v>2670.0804681784898</v>
      </c>
      <c r="B3531" s="46" t="s">
        <v>364</v>
      </c>
      <c r="C3531" s="47" t="s">
        <v>375</v>
      </c>
      <c r="D3531" s="48">
        <v>60.009495116507637</v>
      </c>
      <c r="E3531" s="49">
        <v>40.228340000000003</v>
      </c>
      <c r="F3531" s="49">
        <v>8.2699999999999996E-2</v>
      </c>
      <c r="G3531" s="49">
        <v>13.319610000000001</v>
      </c>
      <c r="H3531" s="49">
        <v>0.39269999999999999</v>
      </c>
      <c r="I3531" s="49">
        <v>0.1636</v>
      </c>
      <c r="J3531" s="49">
        <v>46.413789999999999</v>
      </c>
      <c r="K3531" s="49">
        <v>0.22800000000000001</v>
      </c>
      <c r="L3531" s="49">
        <v>100.82874</v>
      </c>
      <c r="M3531" s="47"/>
      <c r="N3531" s="50">
        <v>0.99524264772832804</v>
      </c>
      <c r="O3531" s="50">
        <v>1.6176247777670051E-3</v>
      </c>
      <c r="P3531" s="50">
        <v>0.2755778888465969</v>
      </c>
      <c r="Q3531" s="50">
        <v>7.8145083504012076E-3</v>
      </c>
      <c r="R3531" s="50">
        <v>3.4281980574662274E-3</v>
      </c>
      <c r="S3531" s="50">
        <v>1.7117977233505923</v>
      </c>
      <c r="T3531" s="50">
        <v>6.0435116049862223E-3</v>
      </c>
      <c r="U3531" s="50">
        <v>3.0015221027161383</v>
      </c>
      <c r="V3531" s="51">
        <v>86.133578013371846</v>
      </c>
      <c r="X3531" s="49">
        <v>0.25</v>
      </c>
      <c r="Y3531" s="49">
        <v>23.79</v>
      </c>
      <c r="Z3531" s="49">
        <v>0.63</v>
      </c>
      <c r="AA3531" s="49">
        <v>4.9000000000000004</v>
      </c>
      <c r="AB3531" s="49">
        <v>13.29</v>
      </c>
      <c r="AC3531" s="49">
        <v>0.25</v>
      </c>
      <c r="AD3531" s="49">
        <v>2.41</v>
      </c>
      <c r="AE3531" s="312"/>
      <c r="AF3531" s="465" t="s">
        <v>1747</v>
      </c>
      <c r="AG3531" s="343">
        <v>30</v>
      </c>
      <c r="AH3531" s="343">
        <v>15</v>
      </c>
      <c r="AI3531" s="343"/>
      <c r="AJ3531" s="343"/>
      <c r="AK3531" s="343"/>
      <c r="AL3531" s="343"/>
      <c r="AM3531" s="343"/>
      <c r="AN3531" s="343"/>
      <c r="AO3531" s="343"/>
      <c r="AP3531" s="343"/>
      <c r="AQ3531" s="343"/>
      <c r="AR3531" s="343"/>
      <c r="AS3531" s="343"/>
      <c r="AT3531" s="343"/>
      <c r="AU3531" s="343"/>
      <c r="AV3531" s="343"/>
      <c r="AW3531" s="343"/>
      <c r="AX3531" s="343"/>
      <c r="AY3531" s="343"/>
      <c r="AZ3531" s="343"/>
      <c r="BA3531" s="343"/>
      <c r="BB3531" s="343"/>
      <c r="BC3531" s="343"/>
      <c r="BD3531" s="343"/>
      <c r="BE3531" s="475"/>
      <c r="BF3531" s="475"/>
      <c r="BG3531" s="475"/>
      <c r="BH3531" s="475"/>
      <c r="BI3531" s="475"/>
      <c r="BJ3531" s="475"/>
      <c r="BK3531" s="475"/>
      <c r="BL3531" s="475"/>
      <c r="BM3531" s="475"/>
      <c r="BN3531" s="475"/>
      <c r="BO3531" s="475"/>
      <c r="BP3531" s="306"/>
      <c r="BQ3531" s="496"/>
      <c r="BR3531" s="496"/>
      <c r="BS3531" s="496"/>
      <c r="BT3531" s="496"/>
      <c r="BU3531" s="496"/>
      <c r="BV3531" s="496"/>
    </row>
    <row r="3532" spans="1:74" s="52" customFormat="1" ht="12.75">
      <c r="A3532" s="45">
        <v>2670.0804681784898</v>
      </c>
      <c r="B3532" s="46" t="s">
        <v>364</v>
      </c>
      <c r="C3532" s="47" t="s">
        <v>375</v>
      </c>
      <c r="D3532" s="48">
        <v>65.009495116507637</v>
      </c>
      <c r="E3532" s="49">
        <v>40.309489999999997</v>
      </c>
      <c r="F3532" s="49">
        <v>8.1600000000000006E-2</v>
      </c>
      <c r="G3532" s="49">
        <v>13.169269999999999</v>
      </c>
      <c r="H3532" s="49">
        <v>0.41639999999999999</v>
      </c>
      <c r="I3532" s="49">
        <v>0.184</v>
      </c>
      <c r="J3532" s="49">
        <v>46.637079999999997</v>
      </c>
      <c r="K3532" s="49">
        <v>0.22</v>
      </c>
      <c r="L3532" s="49">
        <v>101.01783999999999</v>
      </c>
      <c r="M3532" s="47"/>
      <c r="N3532" s="50">
        <v>0.99482229794568644</v>
      </c>
      <c r="O3532" s="50">
        <v>1.5922225902980269E-3</v>
      </c>
      <c r="P3532" s="50">
        <v>0.27180403729869357</v>
      </c>
      <c r="Q3532" s="50">
        <v>8.2659508910279608E-3</v>
      </c>
      <c r="R3532" s="50">
        <v>3.8462877326678915E-3</v>
      </c>
      <c r="S3532" s="50">
        <v>1.715845199598574</v>
      </c>
      <c r="T3532" s="50">
        <v>5.8172608167691665E-3</v>
      </c>
      <c r="U3532" s="50">
        <v>3.0019932568737171</v>
      </c>
      <c r="V3532" s="51">
        <v>86.325351965873949</v>
      </c>
      <c r="X3532" s="49">
        <v>0.25</v>
      </c>
      <c r="Y3532" s="49">
        <v>23.97</v>
      </c>
      <c r="Z3532" s="49">
        <v>0.63</v>
      </c>
      <c r="AA3532" s="49">
        <v>4.6900000000000004</v>
      </c>
      <c r="AB3532" s="49">
        <v>11.93</v>
      </c>
      <c r="AC3532" s="49">
        <v>0.25</v>
      </c>
      <c r="AD3532" s="49">
        <v>2.5099999999999998</v>
      </c>
      <c r="AE3532" s="312"/>
      <c r="AF3532" s="465" t="s">
        <v>1747</v>
      </c>
      <c r="AG3532" s="343">
        <v>30</v>
      </c>
      <c r="AH3532" s="343">
        <v>15</v>
      </c>
      <c r="AI3532" s="343"/>
      <c r="AJ3532" s="343"/>
      <c r="AK3532" s="343"/>
      <c r="AL3532" s="343"/>
      <c r="AM3532" s="343"/>
      <c r="AN3532" s="343"/>
      <c r="AO3532" s="343"/>
      <c r="AP3532" s="343"/>
      <c r="AQ3532" s="343"/>
      <c r="AR3532" s="343"/>
      <c r="AS3532" s="343"/>
      <c r="AT3532" s="343"/>
      <c r="AU3532" s="343"/>
      <c r="AV3532" s="343"/>
      <c r="AW3532" s="343"/>
      <c r="AX3532" s="343"/>
      <c r="AY3532" s="343"/>
      <c r="AZ3532" s="343"/>
      <c r="BA3532" s="343"/>
      <c r="BB3532" s="343"/>
      <c r="BC3532" s="343"/>
      <c r="BD3532" s="343"/>
      <c r="BE3532" s="475"/>
      <c r="BF3532" s="475"/>
      <c r="BG3532" s="475"/>
      <c r="BH3532" s="475"/>
      <c r="BI3532" s="475"/>
      <c r="BJ3532" s="475"/>
      <c r="BK3532" s="475"/>
      <c r="BL3532" s="475"/>
      <c r="BM3532" s="475"/>
      <c r="BN3532" s="475"/>
      <c r="BO3532" s="475"/>
      <c r="BP3532" s="306"/>
      <c r="BQ3532" s="496"/>
      <c r="BR3532" s="496"/>
      <c r="BS3532" s="496"/>
      <c r="BT3532" s="496"/>
      <c r="BU3532" s="496"/>
      <c r="BV3532" s="496"/>
    </row>
    <row r="3533" spans="1:74" s="52" customFormat="1" ht="12.75">
      <c r="A3533" s="45">
        <v>2670.0804681784898</v>
      </c>
      <c r="B3533" s="46" t="s">
        <v>364</v>
      </c>
      <c r="C3533" s="47" t="s">
        <v>375</v>
      </c>
      <c r="D3533" s="48">
        <v>70.009495116507637</v>
      </c>
      <c r="E3533" s="49">
        <v>40.20805</v>
      </c>
      <c r="F3533" s="49">
        <v>6.0400000000000002E-2</v>
      </c>
      <c r="G3533" s="49">
        <v>13.20936</v>
      </c>
      <c r="H3533" s="49">
        <v>0.38159999999999999</v>
      </c>
      <c r="I3533" s="49">
        <v>0.19400000000000001</v>
      </c>
      <c r="J3533" s="49">
        <v>46.474690000000002</v>
      </c>
      <c r="K3533" s="49">
        <v>0.2243</v>
      </c>
      <c r="L3533" s="49">
        <v>100.75240000000001</v>
      </c>
      <c r="M3533" s="47"/>
      <c r="N3533" s="50">
        <v>0.9952456182738143</v>
      </c>
      <c r="O3533" s="50">
        <v>1.1820330414777456E-3</v>
      </c>
      <c r="P3533" s="50">
        <v>0.27343558507159221</v>
      </c>
      <c r="Q3533" s="50">
        <v>7.5974792272192294E-3</v>
      </c>
      <c r="R3533" s="50">
        <v>4.0672861894208321E-3</v>
      </c>
      <c r="S3533" s="50">
        <v>1.7149138587925121</v>
      </c>
      <c r="T3533" s="50">
        <v>5.9484550471945365E-3</v>
      </c>
      <c r="U3533" s="50">
        <v>3.0023903156432312</v>
      </c>
      <c r="V3533" s="51">
        <v>86.248112175885709</v>
      </c>
      <c r="X3533" s="49">
        <v>0.25</v>
      </c>
      <c r="Y3533" s="49">
        <v>31.88</v>
      </c>
      <c r="Z3533" s="49">
        <v>0.63</v>
      </c>
      <c r="AA3533" s="49">
        <v>5.03</v>
      </c>
      <c r="AB3533" s="49">
        <v>11.2</v>
      </c>
      <c r="AC3533" s="49">
        <v>0.25</v>
      </c>
      <c r="AD3533" s="49">
        <v>2.46</v>
      </c>
      <c r="AE3533" s="312"/>
      <c r="AF3533" s="465" t="s">
        <v>1747</v>
      </c>
      <c r="AG3533" s="343">
        <v>30</v>
      </c>
      <c r="AH3533" s="343">
        <v>15</v>
      </c>
      <c r="AI3533" s="343"/>
      <c r="AJ3533" s="343"/>
      <c r="AK3533" s="343"/>
      <c r="AL3533" s="343"/>
      <c r="AM3533" s="343"/>
      <c r="AN3533" s="343"/>
      <c r="AO3533" s="343"/>
      <c r="AP3533" s="343"/>
      <c r="AQ3533" s="343"/>
      <c r="AR3533" s="343"/>
      <c r="AS3533" s="343"/>
      <c r="AT3533" s="343"/>
      <c r="AU3533" s="343"/>
      <c r="AV3533" s="343"/>
      <c r="AW3533" s="343"/>
      <c r="AX3533" s="343"/>
      <c r="AY3533" s="343"/>
      <c r="AZ3533" s="343"/>
      <c r="BA3533" s="343"/>
      <c r="BB3533" s="343"/>
      <c r="BC3533" s="343"/>
      <c r="BD3533" s="343"/>
      <c r="BE3533" s="475"/>
      <c r="BF3533" s="475"/>
      <c r="BG3533" s="475"/>
      <c r="BH3533" s="475"/>
      <c r="BI3533" s="475"/>
      <c r="BJ3533" s="475"/>
      <c r="BK3533" s="475"/>
      <c r="BL3533" s="475"/>
      <c r="BM3533" s="475"/>
      <c r="BN3533" s="475"/>
      <c r="BO3533" s="475"/>
      <c r="BP3533" s="306"/>
      <c r="BQ3533" s="496"/>
      <c r="BR3533" s="496"/>
      <c r="BS3533" s="496"/>
      <c r="BT3533" s="496"/>
      <c r="BU3533" s="496"/>
      <c r="BV3533" s="496"/>
    </row>
    <row r="3534" spans="1:74" s="52" customFormat="1" ht="12.75">
      <c r="A3534" s="45">
        <v>2670.0804681784898</v>
      </c>
      <c r="B3534" s="46" t="s">
        <v>364</v>
      </c>
      <c r="C3534" s="47" t="s">
        <v>375</v>
      </c>
      <c r="D3534" s="48">
        <v>75.009495116507637</v>
      </c>
      <c r="E3534" s="49">
        <v>40.319629999999997</v>
      </c>
      <c r="F3534" s="49">
        <v>7.6799999999999993E-2</v>
      </c>
      <c r="G3534" s="49">
        <v>13.18932</v>
      </c>
      <c r="H3534" s="49">
        <v>0.38979999999999998</v>
      </c>
      <c r="I3534" s="49">
        <v>0.18820000000000001</v>
      </c>
      <c r="J3534" s="49">
        <v>46.606630000000003</v>
      </c>
      <c r="K3534" s="49">
        <v>0.22539999999999999</v>
      </c>
      <c r="L3534" s="49">
        <v>100.99578</v>
      </c>
      <c r="M3534" s="47"/>
      <c r="N3534" s="50">
        <v>0.99526772445884237</v>
      </c>
      <c r="O3534" s="50">
        <v>1.4988563686551824E-3</v>
      </c>
      <c r="P3534" s="50">
        <v>0.27227124783627593</v>
      </c>
      <c r="Q3534" s="50">
        <v>7.7394323714194387E-3</v>
      </c>
      <c r="R3534" s="50">
        <v>3.9348550691023654E-3</v>
      </c>
      <c r="S3534" s="50">
        <v>1.7150612295572836</v>
      </c>
      <c r="T3534" s="50">
        <v>5.9612171422687927E-3</v>
      </c>
      <c r="U3534" s="50">
        <v>3.0017345628038479</v>
      </c>
      <c r="V3534" s="51">
        <v>86.299662943496642</v>
      </c>
      <c r="X3534" s="49">
        <v>0.25</v>
      </c>
      <c r="Y3534" s="49">
        <v>25.92</v>
      </c>
      <c r="Z3534" s="49">
        <v>0.63</v>
      </c>
      <c r="AA3534" s="49">
        <v>4.99</v>
      </c>
      <c r="AB3534" s="49">
        <v>11.21</v>
      </c>
      <c r="AC3534" s="49">
        <v>0.25</v>
      </c>
      <c r="AD3534" s="49">
        <v>2.4500000000000002</v>
      </c>
      <c r="AE3534" s="312"/>
      <c r="AF3534" s="465" t="s">
        <v>1747</v>
      </c>
      <c r="AG3534" s="343">
        <v>30</v>
      </c>
      <c r="AH3534" s="343">
        <v>15</v>
      </c>
      <c r="AI3534" s="343"/>
      <c r="AJ3534" s="343"/>
      <c r="AK3534" s="343"/>
      <c r="AL3534" s="343"/>
      <c r="AM3534" s="343"/>
      <c r="AN3534" s="343"/>
      <c r="AO3534" s="343"/>
      <c r="AP3534" s="343"/>
      <c r="AQ3534" s="343"/>
      <c r="AR3534" s="343"/>
      <c r="AS3534" s="343"/>
      <c r="AT3534" s="343"/>
      <c r="AU3534" s="343"/>
      <c r="AV3534" s="343"/>
      <c r="AW3534" s="343"/>
      <c r="AX3534" s="343"/>
      <c r="AY3534" s="343"/>
      <c r="AZ3534" s="343"/>
      <c r="BA3534" s="343"/>
      <c r="BB3534" s="343"/>
      <c r="BC3534" s="343"/>
      <c r="BD3534" s="343"/>
      <c r="BE3534" s="475"/>
      <c r="BF3534" s="475"/>
      <c r="BG3534" s="475"/>
      <c r="BH3534" s="475"/>
      <c r="BI3534" s="475"/>
      <c r="BJ3534" s="475"/>
      <c r="BK3534" s="475"/>
      <c r="BL3534" s="475"/>
      <c r="BM3534" s="475"/>
      <c r="BN3534" s="475"/>
      <c r="BO3534" s="475"/>
      <c r="BP3534" s="306"/>
      <c r="BQ3534" s="496"/>
      <c r="BR3534" s="496"/>
      <c r="BS3534" s="496"/>
      <c r="BT3534" s="496"/>
      <c r="BU3534" s="496"/>
      <c r="BV3534" s="496"/>
    </row>
    <row r="3535" spans="1:74" s="52" customFormat="1" ht="12.75">
      <c r="A3535" s="45">
        <v>2670.0804681784898</v>
      </c>
      <c r="B3535" s="46" t="s">
        <v>364</v>
      </c>
      <c r="C3535" s="47" t="s">
        <v>375</v>
      </c>
      <c r="D3535" s="48">
        <v>80.009495116507637</v>
      </c>
      <c r="E3535" s="49">
        <v>40.238480000000003</v>
      </c>
      <c r="F3535" s="49">
        <v>7.1999999999999995E-2</v>
      </c>
      <c r="G3535" s="49">
        <v>13.03898</v>
      </c>
      <c r="H3535" s="49">
        <v>0.3775</v>
      </c>
      <c r="I3535" s="49">
        <v>0.1827</v>
      </c>
      <c r="J3535" s="49">
        <v>46.576180000000001</v>
      </c>
      <c r="K3535" s="49">
        <v>0.23080000000000001</v>
      </c>
      <c r="L3535" s="49">
        <v>100.71664</v>
      </c>
      <c r="M3535" s="47"/>
      <c r="N3535" s="50">
        <v>0.99543656166047567</v>
      </c>
      <c r="O3535" s="50">
        <v>1.4082505597848112E-3</v>
      </c>
      <c r="P3535" s="50">
        <v>0.26975632364600288</v>
      </c>
      <c r="Q3535" s="50">
        <v>7.5116071973419978E-3</v>
      </c>
      <c r="R3535" s="50">
        <v>3.8282148855061384E-3</v>
      </c>
      <c r="S3535" s="50">
        <v>1.7176885990721253</v>
      </c>
      <c r="T3535" s="50">
        <v>6.117380198717836E-3</v>
      </c>
      <c r="U3535" s="50">
        <v>3.0017469372199548</v>
      </c>
      <c r="V3535" s="51">
        <v>86.426978651711735</v>
      </c>
      <c r="X3535" s="49">
        <v>0.25</v>
      </c>
      <c r="Y3535" s="49">
        <v>27.8</v>
      </c>
      <c r="Z3535" s="49">
        <v>0.63</v>
      </c>
      <c r="AA3535" s="49">
        <v>5.04</v>
      </c>
      <c r="AB3535" s="49">
        <v>11.62</v>
      </c>
      <c r="AC3535" s="49">
        <v>0.25</v>
      </c>
      <c r="AD3535" s="49">
        <v>2.39</v>
      </c>
      <c r="AE3535" s="312"/>
      <c r="AF3535" s="465" t="s">
        <v>1747</v>
      </c>
      <c r="AG3535" s="343">
        <v>30</v>
      </c>
      <c r="AH3535" s="343">
        <v>15</v>
      </c>
      <c r="AI3535" s="343"/>
      <c r="AJ3535" s="343"/>
      <c r="AK3535" s="343"/>
      <c r="AL3535" s="343"/>
      <c r="AM3535" s="343"/>
      <c r="AN3535" s="343"/>
      <c r="AO3535" s="343"/>
      <c r="AP3535" s="343"/>
      <c r="AQ3535" s="343"/>
      <c r="AR3535" s="343"/>
      <c r="AS3535" s="343"/>
      <c r="AT3535" s="343"/>
      <c r="AU3535" s="343"/>
      <c r="AV3535" s="343"/>
      <c r="AW3535" s="343"/>
      <c r="AX3535" s="343"/>
      <c r="AY3535" s="343"/>
      <c r="AZ3535" s="343"/>
      <c r="BA3535" s="343"/>
      <c r="BB3535" s="343"/>
      <c r="BC3535" s="343"/>
      <c r="BD3535" s="343"/>
      <c r="BE3535" s="475"/>
      <c r="BF3535" s="475"/>
      <c r="BG3535" s="475"/>
      <c r="BH3535" s="475"/>
      <c r="BI3535" s="475"/>
      <c r="BJ3535" s="475"/>
      <c r="BK3535" s="475"/>
      <c r="BL3535" s="475"/>
      <c r="BM3535" s="475"/>
      <c r="BN3535" s="475"/>
      <c r="BO3535" s="475"/>
      <c r="BP3535" s="306"/>
      <c r="BQ3535" s="496"/>
      <c r="BR3535" s="496"/>
      <c r="BS3535" s="496"/>
      <c r="BT3535" s="496"/>
      <c r="BU3535" s="496"/>
      <c r="BV3535" s="496"/>
    </row>
    <row r="3536" spans="1:74" s="52" customFormat="1" ht="12.75">
      <c r="A3536" s="45">
        <v>2670.0804681784898</v>
      </c>
      <c r="B3536" s="46" t="s">
        <v>364</v>
      </c>
      <c r="C3536" s="47" t="s">
        <v>375</v>
      </c>
      <c r="D3536" s="48">
        <v>85.009495116507637</v>
      </c>
      <c r="E3536" s="49">
        <v>40.299340000000001</v>
      </c>
      <c r="F3536" s="49">
        <v>7.4700000000000003E-2</v>
      </c>
      <c r="G3536" s="49">
        <v>12.97885</v>
      </c>
      <c r="H3536" s="49">
        <v>0.36020000000000002</v>
      </c>
      <c r="I3536" s="49">
        <v>0.1731</v>
      </c>
      <c r="J3536" s="49">
        <v>46.576180000000001</v>
      </c>
      <c r="K3536" s="49">
        <v>0.22309999999999999</v>
      </c>
      <c r="L3536" s="49">
        <v>100.68547</v>
      </c>
      <c r="M3536" s="47"/>
      <c r="N3536" s="50">
        <v>0.99664910028203291</v>
      </c>
      <c r="O3536" s="50">
        <v>1.4606304908415916E-3</v>
      </c>
      <c r="P3536" s="50">
        <v>0.26843340028090862</v>
      </c>
      <c r="Q3536" s="50">
        <v>7.1652598750612641E-3</v>
      </c>
      <c r="R3536" s="50">
        <v>3.6259945965254029E-3</v>
      </c>
      <c r="S3536" s="50">
        <v>1.7171837005428816</v>
      </c>
      <c r="T3536" s="50">
        <v>5.9115526680325638E-3</v>
      </c>
      <c r="U3536" s="50">
        <v>3.0004296387362839</v>
      </c>
      <c r="V3536" s="51">
        <v>86.481109566917951</v>
      </c>
      <c r="X3536" s="49">
        <v>0.25</v>
      </c>
      <c r="Y3536" s="49">
        <v>26.34</v>
      </c>
      <c r="Z3536" s="49">
        <v>0.64</v>
      </c>
      <c r="AA3536" s="49">
        <v>5.34</v>
      </c>
      <c r="AB3536" s="49">
        <v>12.58</v>
      </c>
      <c r="AC3536" s="49">
        <v>0.25</v>
      </c>
      <c r="AD3536" s="49">
        <v>2.48</v>
      </c>
      <c r="AE3536" s="312"/>
      <c r="AF3536" s="465" t="s">
        <v>1747</v>
      </c>
      <c r="AG3536" s="343">
        <v>30</v>
      </c>
      <c r="AH3536" s="343">
        <v>15</v>
      </c>
      <c r="AI3536" s="343"/>
      <c r="AJ3536" s="343"/>
      <c r="AK3536" s="343"/>
      <c r="AL3536" s="343"/>
      <c r="AM3536" s="343"/>
      <c r="AN3536" s="343"/>
      <c r="AO3536" s="343"/>
      <c r="AP3536" s="343"/>
      <c r="AQ3536" s="343"/>
      <c r="AR3536" s="343"/>
      <c r="AS3536" s="343"/>
      <c r="AT3536" s="343"/>
      <c r="AU3536" s="343"/>
      <c r="AV3536" s="343"/>
      <c r="AW3536" s="343"/>
      <c r="AX3536" s="343"/>
      <c r="AY3536" s="343"/>
      <c r="AZ3536" s="343"/>
      <c r="BA3536" s="343"/>
      <c r="BB3536" s="343"/>
      <c r="BC3536" s="343"/>
      <c r="BD3536" s="343"/>
      <c r="BE3536" s="475"/>
      <c r="BF3536" s="475"/>
      <c r="BG3536" s="475"/>
      <c r="BH3536" s="475"/>
      <c r="BI3536" s="475"/>
      <c r="BJ3536" s="475"/>
      <c r="BK3536" s="475"/>
      <c r="BL3536" s="475"/>
      <c r="BM3536" s="475"/>
      <c r="BN3536" s="475"/>
      <c r="BO3536" s="475"/>
      <c r="BP3536" s="306"/>
      <c r="BQ3536" s="496"/>
      <c r="BR3536" s="496"/>
      <c r="BS3536" s="496"/>
      <c r="BT3536" s="496"/>
      <c r="BU3536" s="496"/>
      <c r="BV3536" s="496"/>
    </row>
    <row r="3537" spans="1:74" s="52" customFormat="1" ht="12.75">
      <c r="A3537" s="45">
        <v>2670.0804681784898</v>
      </c>
      <c r="B3537" s="46" t="s">
        <v>364</v>
      </c>
      <c r="C3537" s="47" t="s">
        <v>375</v>
      </c>
      <c r="D3537" s="48">
        <v>90.009495116507637</v>
      </c>
      <c r="E3537" s="49">
        <v>40.268909999999998</v>
      </c>
      <c r="F3537" s="49">
        <v>7.0000000000000007E-2</v>
      </c>
      <c r="G3537" s="49">
        <v>12.88865</v>
      </c>
      <c r="H3537" s="49">
        <v>0.36780000000000002</v>
      </c>
      <c r="I3537" s="49">
        <v>0.18479999999999999</v>
      </c>
      <c r="J3537" s="49">
        <v>46.718269999999997</v>
      </c>
      <c r="K3537" s="49">
        <v>0.2258</v>
      </c>
      <c r="L3537" s="49">
        <v>100.72423000000001</v>
      </c>
      <c r="M3537" s="47"/>
      <c r="N3537" s="50">
        <v>0.99538389995203336</v>
      </c>
      <c r="O3537" s="50">
        <v>1.368025499919513E-3</v>
      </c>
      <c r="P3537" s="50">
        <v>0.2664306362533222</v>
      </c>
      <c r="Q3537" s="50">
        <v>7.3126763900635073E-3</v>
      </c>
      <c r="R3537" s="50">
        <v>3.8690865400477616E-3</v>
      </c>
      <c r="S3537" s="50">
        <v>1.7215357087338883</v>
      </c>
      <c r="T3537" s="50">
        <v>5.9800156788525748E-3</v>
      </c>
      <c r="U3537" s="50">
        <v>3.0018800490481272</v>
      </c>
      <c r="V3537" s="51">
        <v>86.597829640066863</v>
      </c>
      <c r="X3537" s="49">
        <v>0.25</v>
      </c>
      <c r="Y3537" s="49">
        <v>27.36</v>
      </c>
      <c r="Z3537" s="49">
        <v>0.64</v>
      </c>
      <c r="AA3537" s="49">
        <v>5.23</v>
      </c>
      <c r="AB3537" s="49">
        <v>11.67</v>
      </c>
      <c r="AC3537" s="49">
        <v>0.24</v>
      </c>
      <c r="AD3537" s="49">
        <v>2.46</v>
      </c>
      <c r="AE3537" s="312"/>
      <c r="AF3537" s="465" t="s">
        <v>1747</v>
      </c>
      <c r="AG3537" s="343">
        <v>30</v>
      </c>
      <c r="AH3537" s="343">
        <v>15</v>
      </c>
      <c r="AI3537" s="343"/>
      <c r="AJ3537" s="343"/>
      <c r="AK3537" s="343"/>
      <c r="AL3537" s="343"/>
      <c r="AM3537" s="343"/>
      <c r="AN3537" s="343"/>
      <c r="AO3537" s="343"/>
      <c r="AP3537" s="343"/>
      <c r="AQ3537" s="343"/>
      <c r="AR3537" s="343"/>
      <c r="AS3537" s="343"/>
      <c r="AT3537" s="343"/>
      <c r="AU3537" s="343"/>
      <c r="AV3537" s="343"/>
      <c r="AW3537" s="343"/>
      <c r="AX3537" s="343"/>
      <c r="AY3537" s="343"/>
      <c r="AZ3537" s="343"/>
      <c r="BA3537" s="343"/>
      <c r="BB3537" s="343"/>
      <c r="BC3537" s="343"/>
      <c r="BD3537" s="343"/>
      <c r="BE3537" s="475"/>
      <c r="BF3537" s="475"/>
      <c r="BG3537" s="475"/>
      <c r="BH3537" s="475"/>
      <c r="BI3537" s="475"/>
      <c r="BJ3537" s="475"/>
      <c r="BK3537" s="475"/>
      <c r="BL3537" s="475"/>
      <c r="BM3537" s="475"/>
      <c r="BN3537" s="475"/>
      <c r="BO3537" s="475"/>
      <c r="BP3537" s="306"/>
      <c r="BQ3537" s="496"/>
      <c r="BR3537" s="496"/>
      <c r="BS3537" s="496"/>
      <c r="BT3537" s="496"/>
      <c r="BU3537" s="496"/>
      <c r="BV3537" s="496"/>
    </row>
    <row r="3538" spans="1:74" s="52" customFormat="1" ht="12.75">
      <c r="A3538" s="45">
        <v>2670.0804681784898</v>
      </c>
      <c r="B3538" s="46" t="s">
        <v>364</v>
      </c>
      <c r="C3538" s="47" t="s">
        <v>375</v>
      </c>
      <c r="D3538" s="48">
        <v>95.009495116507637</v>
      </c>
      <c r="E3538" s="49">
        <v>40.218200000000003</v>
      </c>
      <c r="F3538" s="49">
        <v>3.7400000000000003E-2</v>
      </c>
      <c r="G3538" s="49">
        <v>12.95881</v>
      </c>
      <c r="H3538" s="49">
        <v>0.36609999999999998</v>
      </c>
      <c r="I3538" s="49">
        <v>0.17510000000000001</v>
      </c>
      <c r="J3538" s="49">
        <v>46.677680000000002</v>
      </c>
      <c r="K3538" s="49">
        <v>0.23139999999999999</v>
      </c>
      <c r="L3538" s="49">
        <v>100.66468999999999</v>
      </c>
      <c r="M3538" s="47"/>
      <c r="N3538" s="50">
        <v>0.99526309557711312</v>
      </c>
      <c r="O3538" s="50">
        <v>7.3174925423052006E-4</v>
      </c>
      <c r="P3538" s="50">
        <v>0.26818617585405069</v>
      </c>
      <c r="Q3538" s="50">
        <v>7.2871698546163825E-3</v>
      </c>
      <c r="R3538" s="50">
        <v>3.6701782443956991E-3</v>
      </c>
      <c r="S3538" s="50">
        <v>1.7219997304922188</v>
      </c>
      <c r="T3538" s="50">
        <v>6.1353066378012147E-3</v>
      </c>
      <c r="U3538" s="50">
        <v>3.0032734059144266</v>
      </c>
      <c r="V3538" s="51">
        <v>86.524566624712634</v>
      </c>
      <c r="X3538" s="49">
        <v>0.25</v>
      </c>
      <c r="Y3538" s="49">
        <v>52.77</v>
      </c>
      <c r="Z3538" s="49">
        <v>0.64</v>
      </c>
      <c r="AA3538" s="49">
        <v>5.24</v>
      </c>
      <c r="AB3538" s="49">
        <v>12.08</v>
      </c>
      <c r="AC3538" s="49">
        <v>0.24</v>
      </c>
      <c r="AD3538" s="49">
        <v>2.39</v>
      </c>
      <c r="AE3538" s="312"/>
      <c r="AF3538" s="465" t="s">
        <v>1747</v>
      </c>
      <c r="AG3538" s="343">
        <v>30</v>
      </c>
      <c r="AH3538" s="343">
        <v>15</v>
      </c>
      <c r="AI3538" s="343"/>
      <c r="AJ3538" s="343"/>
      <c r="AK3538" s="343"/>
      <c r="AL3538" s="343"/>
      <c r="AM3538" s="343"/>
      <c r="AN3538" s="343"/>
      <c r="AO3538" s="343"/>
      <c r="AP3538" s="343"/>
      <c r="AQ3538" s="343"/>
      <c r="AR3538" s="343"/>
      <c r="AS3538" s="343"/>
      <c r="AT3538" s="343"/>
      <c r="AU3538" s="343"/>
      <c r="AV3538" s="343"/>
      <c r="AW3538" s="343"/>
      <c r="AX3538" s="343"/>
      <c r="AY3538" s="343"/>
      <c r="AZ3538" s="343"/>
      <c r="BA3538" s="343"/>
      <c r="BB3538" s="343"/>
      <c r="BC3538" s="343"/>
      <c r="BD3538" s="343"/>
      <c r="BE3538" s="475"/>
      <c r="BF3538" s="475"/>
      <c r="BG3538" s="475"/>
      <c r="BH3538" s="475"/>
      <c r="BI3538" s="475"/>
      <c r="BJ3538" s="475"/>
      <c r="BK3538" s="475"/>
      <c r="BL3538" s="475"/>
      <c r="BM3538" s="475"/>
      <c r="BN3538" s="475"/>
      <c r="BO3538" s="475"/>
      <c r="BP3538" s="306"/>
      <c r="BQ3538" s="496"/>
      <c r="BR3538" s="496"/>
      <c r="BS3538" s="496"/>
      <c r="BT3538" s="496"/>
      <c r="BU3538" s="496"/>
      <c r="BV3538" s="496"/>
    </row>
    <row r="3539" spans="1:74" s="52" customFormat="1" ht="12.75">
      <c r="A3539" s="45">
        <v>2670.0804681784898</v>
      </c>
      <c r="B3539" s="46" t="s">
        <v>364</v>
      </c>
      <c r="C3539" s="47" t="s">
        <v>375</v>
      </c>
      <c r="D3539" s="48">
        <v>100.00949511650764</v>
      </c>
      <c r="E3539" s="49">
        <v>40.319629999999997</v>
      </c>
      <c r="F3539" s="49">
        <v>5.5500000000000001E-2</v>
      </c>
      <c r="G3539" s="49">
        <v>13.049010000000001</v>
      </c>
      <c r="H3539" s="49">
        <v>0.36130000000000001</v>
      </c>
      <c r="I3539" s="49">
        <v>0.18970000000000001</v>
      </c>
      <c r="J3539" s="49">
        <v>46.728430000000003</v>
      </c>
      <c r="K3539" s="49">
        <v>0.22159999999999999</v>
      </c>
      <c r="L3539" s="49">
        <v>100.92517000000001</v>
      </c>
      <c r="M3539" s="47"/>
      <c r="N3539" s="50">
        <v>0.995341500277382</v>
      </c>
      <c r="O3539" s="50">
        <v>1.0832382134816105E-3</v>
      </c>
      <c r="P3539" s="50">
        <v>0.26939475256801754</v>
      </c>
      <c r="Q3539" s="50">
        <v>7.1741000329109683E-3</v>
      </c>
      <c r="R3539" s="50">
        <v>3.9665108279558596E-3</v>
      </c>
      <c r="S3539" s="50">
        <v>1.7196707694664235</v>
      </c>
      <c r="T3539" s="50">
        <v>5.8611519094821894E-3</v>
      </c>
      <c r="U3539" s="50">
        <v>3.0024920232956536</v>
      </c>
      <c r="V3539" s="51">
        <v>86.456215263714526</v>
      </c>
      <c r="X3539" s="49">
        <v>0.25</v>
      </c>
      <c r="Y3539" s="49">
        <v>33.93</v>
      </c>
      <c r="Z3539" s="49">
        <v>0.63</v>
      </c>
      <c r="AA3539" s="49">
        <v>5.33</v>
      </c>
      <c r="AB3539" s="49">
        <v>11.37</v>
      </c>
      <c r="AC3539" s="49">
        <v>0.24</v>
      </c>
      <c r="AD3539" s="49">
        <v>2.5</v>
      </c>
      <c r="AE3539" s="312"/>
      <c r="AF3539" s="465" t="s">
        <v>1747</v>
      </c>
      <c r="AG3539" s="343">
        <v>30</v>
      </c>
      <c r="AH3539" s="343">
        <v>15</v>
      </c>
      <c r="AI3539" s="343"/>
      <c r="AJ3539" s="343"/>
      <c r="AK3539" s="343"/>
      <c r="AL3539" s="343"/>
      <c r="AM3539" s="343"/>
      <c r="AN3539" s="343"/>
      <c r="AO3539" s="343"/>
      <c r="AP3539" s="343"/>
      <c r="AQ3539" s="343"/>
      <c r="AR3539" s="343"/>
      <c r="AS3539" s="343"/>
      <c r="AT3539" s="343"/>
      <c r="AU3539" s="343"/>
      <c r="AV3539" s="343"/>
      <c r="AW3539" s="343"/>
      <c r="AX3539" s="343"/>
      <c r="AY3539" s="343"/>
      <c r="AZ3539" s="343"/>
      <c r="BA3539" s="343"/>
      <c r="BB3539" s="343"/>
      <c r="BC3539" s="343"/>
      <c r="BD3539" s="343"/>
      <c r="BE3539" s="475"/>
      <c r="BF3539" s="475"/>
      <c r="BG3539" s="475"/>
      <c r="BH3539" s="475"/>
      <c r="BI3539" s="475"/>
      <c r="BJ3539" s="475"/>
      <c r="BK3539" s="475"/>
      <c r="BL3539" s="475"/>
      <c r="BM3539" s="475"/>
      <c r="BN3539" s="475"/>
      <c r="BO3539" s="475"/>
      <c r="BP3539" s="306"/>
      <c r="BQ3539" s="496"/>
      <c r="BR3539" s="496"/>
      <c r="BS3539" s="496"/>
      <c r="BT3539" s="496"/>
      <c r="BU3539" s="496"/>
      <c r="BV3539" s="496"/>
    </row>
    <row r="3540" spans="1:74" s="52" customFormat="1" ht="12.75">
      <c r="A3540" s="45">
        <v>2670.0804681784898</v>
      </c>
      <c r="B3540" s="46" t="s">
        <v>364</v>
      </c>
      <c r="C3540" s="47" t="s">
        <v>375</v>
      </c>
      <c r="D3540" s="48">
        <v>105.00949511650764</v>
      </c>
      <c r="E3540" s="49">
        <v>40.238480000000003</v>
      </c>
      <c r="F3540" s="49">
        <v>6.3600000000000004E-2</v>
      </c>
      <c r="G3540" s="49">
        <v>13.018940000000001</v>
      </c>
      <c r="H3540" s="49">
        <v>0.36499999999999999</v>
      </c>
      <c r="I3540" s="49">
        <v>0.18579999999999999</v>
      </c>
      <c r="J3540" s="49">
        <v>46.738570000000003</v>
      </c>
      <c r="K3540" s="49">
        <v>0.2278</v>
      </c>
      <c r="L3540" s="49">
        <v>100.83819000000001</v>
      </c>
      <c r="M3540" s="47"/>
      <c r="N3540" s="50">
        <v>0.99423899378006508</v>
      </c>
      <c r="O3540" s="50">
        <v>1.2424581115847457E-3</v>
      </c>
      <c r="P3540" s="50">
        <v>0.26901769334078685</v>
      </c>
      <c r="Q3540" s="50">
        <v>7.254140818418727E-3</v>
      </c>
      <c r="R3540" s="50">
        <v>3.8884872023119237E-3</v>
      </c>
      <c r="S3540" s="50">
        <v>1.7216037157868049</v>
      </c>
      <c r="T3540" s="50">
        <v>6.0306009567934115E-3</v>
      </c>
      <c r="U3540" s="50">
        <v>3.0032760899967657</v>
      </c>
      <c r="V3540" s="51">
        <v>86.485742989236385</v>
      </c>
      <c r="X3540" s="49">
        <v>0.25</v>
      </c>
      <c r="Y3540" s="49">
        <v>30.75</v>
      </c>
      <c r="Z3540" s="49">
        <v>0.63</v>
      </c>
      <c r="AA3540" s="49">
        <v>5.23</v>
      </c>
      <c r="AB3540" s="49">
        <v>11.48</v>
      </c>
      <c r="AC3540" s="49">
        <v>0.24</v>
      </c>
      <c r="AD3540" s="49">
        <v>2.44</v>
      </c>
      <c r="AE3540" s="312"/>
      <c r="AF3540" s="465" t="s">
        <v>1747</v>
      </c>
      <c r="AG3540" s="343">
        <v>30</v>
      </c>
      <c r="AH3540" s="343">
        <v>15</v>
      </c>
      <c r="AI3540" s="343"/>
      <c r="AJ3540" s="343"/>
      <c r="AK3540" s="343"/>
      <c r="AL3540" s="343"/>
      <c r="AM3540" s="343"/>
      <c r="AN3540" s="343"/>
      <c r="AO3540" s="343"/>
      <c r="AP3540" s="343"/>
      <c r="AQ3540" s="343"/>
      <c r="AR3540" s="343"/>
      <c r="AS3540" s="343"/>
      <c r="AT3540" s="343"/>
      <c r="AU3540" s="343"/>
      <c r="AV3540" s="343"/>
      <c r="AW3540" s="343"/>
      <c r="AX3540" s="343"/>
      <c r="AY3540" s="343"/>
      <c r="AZ3540" s="343"/>
      <c r="BA3540" s="343"/>
      <c r="BB3540" s="343"/>
      <c r="BC3540" s="343"/>
      <c r="BD3540" s="343"/>
      <c r="BE3540" s="475"/>
      <c r="BF3540" s="475"/>
      <c r="BG3540" s="475"/>
      <c r="BH3540" s="475"/>
      <c r="BI3540" s="475"/>
      <c r="BJ3540" s="475"/>
      <c r="BK3540" s="475"/>
      <c r="BL3540" s="475"/>
      <c r="BM3540" s="475"/>
      <c r="BN3540" s="475"/>
      <c r="BO3540" s="475"/>
      <c r="BP3540" s="306"/>
      <c r="BQ3540" s="496"/>
      <c r="BR3540" s="496"/>
      <c r="BS3540" s="496"/>
      <c r="BT3540" s="496"/>
      <c r="BU3540" s="496"/>
      <c r="BV3540" s="496"/>
    </row>
    <row r="3541" spans="1:74" s="52" customFormat="1" ht="12.75">
      <c r="A3541" s="45">
        <v>2670.0804681784898</v>
      </c>
      <c r="B3541" s="46" t="s">
        <v>364</v>
      </c>
      <c r="C3541" s="47" t="s">
        <v>375</v>
      </c>
      <c r="D3541" s="48">
        <v>110.00949511650764</v>
      </c>
      <c r="E3541" s="49">
        <v>40.157339999999998</v>
      </c>
      <c r="F3541" s="49">
        <v>9.0800000000000006E-2</v>
      </c>
      <c r="G3541" s="49">
        <v>13.07907</v>
      </c>
      <c r="H3541" s="49">
        <v>0.3533</v>
      </c>
      <c r="I3541" s="49">
        <v>0.21729999999999999</v>
      </c>
      <c r="J3541" s="49">
        <v>46.779170000000001</v>
      </c>
      <c r="K3541" s="49">
        <v>0.24959999999999999</v>
      </c>
      <c r="L3541" s="49">
        <v>100.92658</v>
      </c>
      <c r="M3541" s="47"/>
      <c r="N3541" s="50">
        <v>0.99190526777070964</v>
      </c>
      <c r="O3541" s="50">
        <v>1.7732359302576749E-3</v>
      </c>
      <c r="P3541" s="50">
        <v>0.27017061861780789</v>
      </c>
      <c r="Q3541" s="50">
        <v>7.0192835886699959E-3</v>
      </c>
      <c r="R3541" s="50">
        <v>4.546222893097379E-3</v>
      </c>
      <c r="S3541" s="50">
        <v>1.7225281043334479</v>
      </c>
      <c r="T3541" s="50">
        <v>6.605527234784872E-3</v>
      </c>
      <c r="U3541" s="50">
        <v>3.0045482603687752</v>
      </c>
      <c r="V3541" s="51">
        <v>86.441973615676531</v>
      </c>
      <c r="X3541" s="49">
        <v>0.25</v>
      </c>
      <c r="Y3541" s="49">
        <v>21.44</v>
      </c>
      <c r="Z3541" s="49">
        <v>0.63</v>
      </c>
      <c r="AA3541" s="49">
        <v>5.39</v>
      </c>
      <c r="AB3541" s="49">
        <v>10.119999999999999</v>
      </c>
      <c r="AC3541" s="49">
        <v>0.24</v>
      </c>
      <c r="AD3541" s="49">
        <v>2.2599999999999998</v>
      </c>
      <c r="AE3541" s="312"/>
      <c r="AF3541" s="465" t="s">
        <v>1747</v>
      </c>
      <c r="AG3541" s="343">
        <v>30</v>
      </c>
      <c r="AH3541" s="343">
        <v>15</v>
      </c>
      <c r="AI3541" s="343"/>
      <c r="AJ3541" s="343"/>
      <c r="AK3541" s="343"/>
      <c r="AL3541" s="343"/>
      <c r="AM3541" s="343"/>
      <c r="AN3541" s="343"/>
      <c r="AO3541" s="343"/>
      <c r="AP3541" s="343"/>
      <c r="AQ3541" s="343"/>
      <c r="AR3541" s="343"/>
      <c r="AS3541" s="343"/>
      <c r="AT3541" s="343"/>
      <c r="AU3541" s="343"/>
      <c r="AV3541" s="343"/>
      <c r="AW3541" s="343"/>
      <c r="AX3541" s="343"/>
      <c r="AY3541" s="343"/>
      <c r="AZ3541" s="343"/>
      <c r="BA3541" s="343"/>
      <c r="BB3541" s="343"/>
      <c r="BC3541" s="343"/>
      <c r="BD3541" s="343"/>
      <c r="BE3541" s="475"/>
      <c r="BF3541" s="475"/>
      <c r="BG3541" s="475"/>
      <c r="BH3541" s="475"/>
      <c r="BI3541" s="475"/>
      <c r="BJ3541" s="475"/>
      <c r="BK3541" s="475"/>
      <c r="BL3541" s="475"/>
      <c r="BM3541" s="475"/>
      <c r="BN3541" s="475"/>
      <c r="BO3541" s="475"/>
      <c r="BP3541" s="306"/>
      <c r="BQ3541" s="496"/>
      <c r="BR3541" s="496"/>
      <c r="BS3541" s="496"/>
      <c r="BT3541" s="496"/>
      <c r="BU3541" s="496"/>
      <c r="BV3541" s="496"/>
    </row>
    <row r="3542" spans="1:74" s="52" customFormat="1" ht="12.75">
      <c r="A3542" s="45"/>
      <c r="B3542" s="46"/>
      <c r="C3542" s="47"/>
      <c r="D3542" s="48"/>
      <c r="E3542" s="49"/>
      <c r="F3542" s="49"/>
      <c r="G3542" s="49"/>
      <c r="H3542" s="49"/>
      <c r="I3542" s="49"/>
      <c r="J3542" s="49"/>
      <c r="K3542" s="49"/>
      <c r="L3542" s="49"/>
      <c r="M3542" s="47"/>
      <c r="N3542" s="50"/>
      <c r="O3542" s="50"/>
      <c r="P3542" s="50"/>
      <c r="Q3542" s="50"/>
      <c r="R3542" s="50"/>
      <c r="S3542" s="50"/>
      <c r="T3542" s="50"/>
      <c r="U3542" s="50"/>
      <c r="V3542" s="51"/>
      <c r="AE3542" s="312"/>
      <c r="AF3542" s="312"/>
      <c r="AG3542" s="312"/>
      <c r="AH3542" s="312"/>
      <c r="AI3542" s="312"/>
      <c r="AJ3542" s="312"/>
      <c r="AK3542" s="312"/>
      <c r="AL3542" s="312"/>
      <c r="AM3542" s="312"/>
      <c r="AN3542" s="312"/>
      <c r="AO3542" s="312"/>
      <c r="AP3542" s="312"/>
      <c r="AQ3542" s="312"/>
      <c r="AR3542" s="312"/>
      <c r="AS3542" s="312"/>
      <c r="AT3542" s="312"/>
      <c r="AU3542" s="312"/>
      <c r="AV3542" s="312"/>
      <c r="AW3542" s="312"/>
      <c r="AX3542" s="312"/>
      <c r="AY3542" s="312"/>
      <c r="AZ3542" s="312"/>
      <c r="BA3542" s="312"/>
      <c r="BB3542" s="312"/>
      <c r="BC3542" s="312"/>
      <c r="BD3542" s="312"/>
      <c r="BE3542" s="306"/>
      <c r="BF3542" s="306"/>
      <c r="BG3542" s="306"/>
      <c r="BH3542" s="306"/>
      <c r="BI3542" s="306"/>
      <c r="BJ3542" s="306"/>
      <c r="BK3542" s="306"/>
      <c r="BL3542" s="306"/>
      <c r="BM3542" s="306"/>
      <c r="BN3542" s="306"/>
      <c r="BO3542" s="306"/>
      <c r="BP3542" s="306"/>
      <c r="BQ3542" s="496"/>
      <c r="BR3542" s="496"/>
      <c r="BS3542" s="496"/>
      <c r="BT3542" s="496"/>
      <c r="BU3542" s="496"/>
      <c r="BV3542" s="496"/>
    </row>
    <row r="3543" spans="1:74" s="52" customFormat="1" ht="12.75">
      <c r="A3543" s="45">
        <v>2670.0804681784898</v>
      </c>
      <c r="B3543" s="46" t="s">
        <v>364</v>
      </c>
      <c r="C3543" s="47" t="s">
        <v>376</v>
      </c>
      <c r="D3543" s="48">
        <v>0</v>
      </c>
      <c r="E3543" s="49">
        <v>38.748600000000003</v>
      </c>
      <c r="F3543" s="49">
        <v>2.2367000000000001E-2</v>
      </c>
      <c r="G3543" s="49">
        <v>18.942299999999999</v>
      </c>
      <c r="H3543" s="49">
        <v>0.227543</v>
      </c>
      <c r="I3543" s="49">
        <v>0.248081</v>
      </c>
      <c r="J3543" s="49">
        <v>41.650500000000001</v>
      </c>
      <c r="K3543" s="49">
        <v>0.26189800000000002</v>
      </c>
      <c r="L3543" s="49">
        <v>100.11546799999999</v>
      </c>
      <c r="M3543" s="47"/>
      <c r="N3543" s="50">
        <v>0.99224119553910617</v>
      </c>
      <c r="O3543" s="50">
        <v>4.5283959244813002E-4</v>
      </c>
      <c r="P3543" s="50">
        <v>0.40564856367158503</v>
      </c>
      <c r="Q3543" s="50">
        <v>4.6867157047315077E-3</v>
      </c>
      <c r="R3543" s="50">
        <v>5.3807210921518016E-3</v>
      </c>
      <c r="S3543" s="50">
        <v>1.5899739280429286</v>
      </c>
      <c r="T3543" s="50">
        <v>7.1854019488747341E-3</v>
      </c>
      <c r="U3543" s="50">
        <v>3.0059972854865498</v>
      </c>
      <c r="V3543" s="51">
        <v>79.673081188663232</v>
      </c>
      <c r="X3543" s="49">
        <v>0.21543699999999999</v>
      </c>
      <c r="Y3543" s="49">
        <v>69.099100000000007</v>
      </c>
      <c r="Z3543" s="49">
        <v>0.41775200000000001</v>
      </c>
      <c r="AA3543" s="49">
        <v>9.4648699999999995</v>
      </c>
      <c r="AB3543" s="49">
        <v>5.78139</v>
      </c>
      <c r="AC3543" s="49">
        <v>0.18673200000000001</v>
      </c>
      <c r="AD3543" s="49">
        <v>4.72051</v>
      </c>
      <c r="AE3543" s="312"/>
      <c r="AF3543" s="343" t="s">
        <v>432</v>
      </c>
      <c r="AG3543" s="343">
        <v>30</v>
      </c>
      <c r="AH3543" s="343">
        <v>15</v>
      </c>
      <c r="AI3543" s="343"/>
      <c r="AJ3543" s="343"/>
      <c r="AK3543" s="343"/>
      <c r="AL3543" s="343"/>
      <c r="AM3543" s="343"/>
      <c r="AN3543" s="343"/>
      <c r="AO3543" s="343"/>
      <c r="AP3543" s="343"/>
      <c r="AQ3543" s="343"/>
      <c r="AR3543" s="343"/>
      <c r="AS3543" s="343"/>
      <c r="AT3543" s="343"/>
      <c r="AU3543" s="343"/>
      <c r="AV3543" s="343"/>
      <c r="AW3543" s="343"/>
      <c r="AX3543" s="343"/>
      <c r="AY3543" s="343"/>
      <c r="AZ3543" s="343"/>
      <c r="BA3543" s="343"/>
      <c r="BB3543" s="343"/>
      <c r="BC3543" s="343"/>
      <c r="BD3543" s="343"/>
      <c r="BE3543" s="475"/>
      <c r="BF3543" s="475"/>
      <c r="BG3543" s="475"/>
      <c r="BH3543" s="475"/>
      <c r="BI3543" s="475"/>
      <c r="BJ3543" s="475"/>
      <c r="BK3543" s="475"/>
      <c r="BL3543" s="475"/>
      <c r="BM3543" s="475"/>
      <c r="BN3543" s="475"/>
      <c r="BO3543" s="475"/>
      <c r="BP3543" s="306"/>
      <c r="BQ3543" s="496"/>
      <c r="BR3543" s="496"/>
      <c r="BS3543" s="496"/>
      <c r="BT3543" s="496"/>
      <c r="BU3543" s="496"/>
      <c r="BV3543" s="496"/>
    </row>
    <row r="3544" spans="1:74" s="52" customFormat="1" ht="12.75">
      <c r="A3544" s="45">
        <v>2670.0804681784898</v>
      </c>
      <c r="B3544" s="46" t="s">
        <v>364</v>
      </c>
      <c r="C3544" s="47" t="s">
        <v>376</v>
      </c>
      <c r="D3544" s="48">
        <v>5.5263157894735198</v>
      </c>
      <c r="E3544" s="49">
        <v>38.8992</v>
      </c>
      <c r="F3544" s="49">
        <v>2.6592000000000001E-2</v>
      </c>
      <c r="G3544" s="49">
        <v>18.557700000000001</v>
      </c>
      <c r="H3544" s="49">
        <v>0.24782799999999999</v>
      </c>
      <c r="I3544" s="49">
        <v>0.25059799999999999</v>
      </c>
      <c r="J3544" s="49">
        <v>42.134399999999999</v>
      </c>
      <c r="K3544" s="49">
        <v>0.26783299999999999</v>
      </c>
      <c r="L3544" s="49">
        <v>100.41219899999999</v>
      </c>
      <c r="M3544" s="47"/>
      <c r="N3544" s="50">
        <v>0.9911180782819663</v>
      </c>
      <c r="O3544" s="50">
        <v>5.3568704714768611E-4</v>
      </c>
      <c r="P3544" s="50">
        <v>0.39542568158389663</v>
      </c>
      <c r="Q3544" s="50">
        <v>5.0790091194818001E-3</v>
      </c>
      <c r="R3544" s="50">
        <v>5.408141772691711E-3</v>
      </c>
      <c r="S3544" s="50">
        <v>1.6004056929614556</v>
      </c>
      <c r="T3544" s="50">
        <v>7.3114996152449444E-3</v>
      </c>
      <c r="U3544" s="50">
        <v>3.0061260427958354</v>
      </c>
      <c r="V3544" s="51">
        <v>80.187420308793662</v>
      </c>
      <c r="X3544" s="49">
        <v>0.21504699999999999</v>
      </c>
      <c r="Y3544" s="49">
        <v>58.734400000000001</v>
      </c>
      <c r="Z3544" s="49">
        <v>0.42258000000000001</v>
      </c>
      <c r="AA3544" s="49">
        <v>8.5696999999999992</v>
      </c>
      <c r="AB3544" s="49">
        <v>5.7105499999999996</v>
      </c>
      <c r="AC3544" s="49">
        <v>0.18540400000000001</v>
      </c>
      <c r="AD3544" s="49">
        <v>4.6233399999999998</v>
      </c>
      <c r="AE3544" s="312"/>
      <c r="AF3544" s="343" t="s">
        <v>432</v>
      </c>
      <c r="AG3544" s="343">
        <v>30</v>
      </c>
      <c r="AH3544" s="343">
        <v>15</v>
      </c>
      <c r="AI3544" s="343"/>
      <c r="AJ3544" s="343"/>
      <c r="AK3544" s="343"/>
      <c r="AL3544" s="343"/>
      <c r="AM3544" s="343"/>
      <c r="AN3544" s="343"/>
      <c r="AO3544" s="343"/>
      <c r="AP3544" s="343"/>
      <c r="AQ3544" s="343"/>
      <c r="AR3544" s="343"/>
      <c r="AS3544" s="343"/>
      <c r="AT3544" s="343"/>
      <c r="AU3544" s="343"/>
      <c r="AV3544" s="343"/>
      <c r="AW3544" s="343"/>
      <c r="AX3544" s="343"/>
      <c r="AY3544" s="343"/>
      <c r="AZ3544" s="343"/>
      <c r="BA3544" s="343"/>
      <c r="BB3544" s="343"/>
      <c r="BC3544" s="343"/>
      <c r="BD3544" s="343"/>
      <c r="BE3544" s="475"/>
      <c r="BF3544" s="475"/>
      <c r="BG3544" s="475"/>
      <c r="BH3544" s="475"/>
      <c r="BI3544" s="475"/>
      <c r="BJ3544" s="475"/>
      <c r="BK3544" s="475"/>
      <c r="BL3544" s="475"/>
      <c r="BM3544" s="475"/>
      <c r="BN3544" s="475"/>
      <c r="BO3544" s="475"/>
      <c r="BP3544" s="306"/>
      <c r="BQ3544" s="496"/>
      <c r="BR3544" s="496"/>
      <c r="BS3544" s="496"/>
      <c r="BT3544" s="496"/>
      <c r="BU3544" s="496"/>
      <c r="BV3544" s="496"/>
    </row>
    <row r="3545" spans="1:74" s="52" customFormat="1" ht="12.75">
      <c r="A3545" s="45">
        <v>2670.0804681784898</v>
      </c>
      <c r="B3545" s="46" t="s">
        <v>364</v>
      </c>
      <c r="C3545" s="47" t="s">
        <v>376</v>
      </c>
      <c r="D3545" s="48">
        <v>11.056315789473519</v>
      </c>
      <c r="E3545" s="49">
        <v>38.931600000000003</v>
      </c>
      <c r="F3545" s="49">
        <v>9.3390000000000001E-3</v>
      </c>
      <c r="G3545" s="49">
        <v>18.041399999999999</v>
      </c>
      <c r="H3545" s="49">
        <v>0.18795100000000001</v>
      </c>
      <c r="I3545" s="49">
        <v>0.26272499999999999</v>
      </c>
      <c r="J3545" s="49">
        <v>42.555599999999998</v>
      </c>
      <c r="K3545" s="49">
        <v>0.234596</v>
      </c>
      <c r="L3545" s="49">
        <v>100.25474799999999</v>
      </c>
      <c r="M3545" s="47"/>
      <c r="N3545" s="50">
        <v>0.99094095097678381</v>
      </c>
      <c r="O3545" s="50">
        <v>1.8794090509473215E-4</v>
      </c>
      <c r="P3545" s="50">
        <v>0.38403583681382569</v>
      </c>
      <c r="Q3545" s="50">
        <v>3.8479910803710512E-3</v>
      </c>
      <c r="R3545" s="50">
        <v>5.6641228399268405E-3</v>
      </c>
      <c r="S3545" s="50">
        <v>1.6147704273520773</v>
      </c>
      <c r="T3545" s="50">
        <v>6.3976985641059879E-3</v>
      </c>
      <c r="U3545" s="50">
        <v>3.0067910347591322</v>
      </c>
      <c r="V3545" s="51">
        <v>80.786740381060255</v>
      </c>
      <c r="X3545" s="49">
        <v>0.214784</v>
      </c>
      <c r="Y3545" s="49">
        <v>159.66999999999999</v>
      </c>
      <c r="Z3545" s="49">
        <v>0.42827199999999999</v>
      </c>
      <c r="AA3545" s="49">
        <v>11.4404</v>
      </c>
      <c r="AB3545" s="49">
        <v>5.50976</v>
      </c>
      <c r="AC3545" s="49">
        <v>0.18398600000000001</v>
      </c>
      <c r="AD3545" s="49">
        <v>5.0529799999999998</v>
      </c>
      <c r="AE3545" s="312"/>
      <c r="AF3545" s="343" t="s">
        <v>432</v>
      </c>
      <c r="AG3545" s="343">
        <v>30</v>
      </c>
      <c r="AH3545" s="343">
        <v>15</v>
      </c>
      <c r="AI3545" s="343"/>
      <c r="AJ3545" s="343"/>
      <c r="AK3545" s="343"/>
      <c r="AL3545" s="343"/>
      <c r="AM3545" s="343"/>
      <c r="AN3545" s="343"/>
      <c r="AO3545" s="343"/>
      <c r="AP3545" s="343"/>
      <c r="AQ3545" s="343"/>
      <c r="AR3545" s="343"/>
      <c r="AS3545" s="343"/>
      <c r="AT3545" s="343"/>
      <c r="AU3545" s="343"/>
      <c r="AV3545" s="343"/>
      <c r="AW3545" s="343"/>
      <c r="AX3545" s="343"/>
      <c r="AY3545" s="343"/>
      <c r="AZ3545" s="343"/>
      <c r="BA3545" s="343"/>
      <c r="BB3545" s="343"/>
      <c r="BC3545" s="343"/>
      <c r="BD3545" s="343"/>
      <c r="BE3545" s="475"/>
      <c r="BF3545" s="475"/>
      <c r="BG3545" s="475"/>
      <c r="BH3545" s="475"/>
      <c r="BI3545" s="475"/>
      <c r="BJ3545" s="475"/>
      <c r="BK3545" s="475"/>
      <c r="BL3545" s="475"/>
      <c r="BM3545" s="475"/>
      <c r="BN3545" s="475"/>
      <c r="BO3545" s="475"/>
      <c r="BP3545" s="306"/>
      <c r="BQ3545" s="496"/>
      <c r="BR3545" s="496"/>
      <c r="BS3545" s="496"/>
      <c r="BT3545" s="496"/>
      <c r="BU3545" s="496"/>
      <c r="BV3545" s="496"/>
    </row>
    <row r="3546" spans="1:74" s="52" customFormat="1" ht="12.75">
      <c r="A3546" s="45">
        <v>2670.0804681784898</v>
      </c>
      <c r="B3546" s="46" t="s">
        <v>364</v>
      </c>
      <c r="C3546" s="47" t="s">
        <v>376</v>
      </c>
      <c r="D3546" s="48">
        <v>16.58631578947352</v>
      </c>
      <c r="E3546" s="49">
        <v>39.037500000000001</v>
      </c>
      <c r="F3546" s="49">
        <v>3.4007999999999997E-2</v>
      </c>
      <c r="G3546" s="49">
        <v>17.5855</v>
      </c>
      <c r="H3546" s="49">
        <v>0.23583499999999999</v>
      </c>
      <c r="I3546" s="49">
        <v>0.241095</v>
      </c>
      <c r="J3546" s="49">
        <v>42.815899999999999</v>
      </c>
      <c r="K3546" s="49">
        <v>0.23736699999999999</v>
      </c>
      <c r="L3546" s="49">
        <v>100.219708</v>
      </c>
      <c r="M3546" s="47"/>
      <c r="N3546" s="50">
        <v>0.99172008625994112</v>
      </c>
      <c r="O3546" s="50">
        <v>6.8306749523937564E-4</v>
      </c>
      <c r="P3546" s="50">
        <v>0.37360942809704512</v>
      </c>
      <c r="Q3546" s="50">
        <v>4.8190259321974072E-3</v>
      </c>
      <c r="R3546" s="50">
        <v>5.1877740838710516E-3</v>
      </c>
      <c r="S3546" s="50">
        <v>1.6215141215883166</v>
      </c>
      <c r="T3546" s="50">
        <v>6.4607821986601864E-3</v>
      </c>
      <c r="U3546" s="50">
        <v>3.0049674500200405</v>
      </c>
      <c r="V3546" s="51">
        <v>81.273870074063097</v>
      </c>
      <c r="X3546" s="49">
        <v>0.214503</v>
      </c>
      <c r="Y3546" s="49">
        <v>47.496699999999997</v>
      </c>
      <c r="Z3546" s="49">
        <v>0.43386599999999997</v>
      </c>
      <c r="AA3546" s="49">
        <v>9.1911199999999997</v>
      </c>
      <c r="AB3546" s="49">
        <v>5.9253099999999996</v>
      </c>
      <c r="AC3546" s="49">
        <v>0.18323300000000001</v>
      </c>
      <c r="AD3546" s="49">
        <v>5.0805600000000002</v>
      </c>
      <c r="AE3546" s="312"/>
      <c r="AF3546" s="343" t="s">
        <v>432</v>
      </c>
      <c r="AG3546" s="343">
        <v>30</v>
      </c>
      <c r="AH3546" s="343">
        <v>15</v>
      </c>
      <c r="AI3546" s="343"/>
      <c r="AJ3546" s="343"/>
      <c r="AK3546" s="343"/>
      <c r="AL3546" s="343"/>
      <c r="AM3546" s="343"/>
      <c r="AN3546" s="343"/>
      <c r="AO3546" s="343"/>
      <c r="AP3546" s="343"/>
      <c r="AQ3546" s="343"/>
      <c r="AR3546" s="343"/>
      <c r="AS3546" s="343"/>
      <c r="AT3546" s="343"/>
      <c r="AU3546" s="343"/>
      <c r="AV3546" s="343"/>
      <c r="AW3546" s="343"/>
      <c r="AX3546" s="343"/>
      <c r="AY3546" s="343"/>
      <c r="AZ3546" s="343"/>
      <c r="BA3546" s="343"/>
      <c r="BB3546" s="343"/>
      <c r="BC3546" s="343"/>
      <c r="BD3546" s="343"/>
      <c r="BE3546" s="475"/>
      <c r="BF3546" s="475"/>
      <c r="BG3546" s="475"/>
      <c r="BH3546" s="475"/>
      <c r="BI3546" s="475"/>
      <c r="BJ3546" s="475"/>
      <c r="BK3546" s="475"/>
      <c r="BL3546" s="475"/>
      <c r="BM3546" s="475"/>
      <c r="BN3546" s="475"/>
      <c r="BO3546" s="475"/>
      <c r="BP3546" s="306"/>
      <c r="BQ3546" s="496"/>
      <c r="BR3546" s="496"/>
      <c r="BS3546" s="496"/>
      <c r="BT3546" s="496"/>
      <c r="BU3546" s="496"/>
      <c r="BV3546" s="496"/>
    </row>
    <row r="3547" spans="1:74" s="52" customFormat="1" ht="12.75">
      <c r="A3547" s="45">
        <v>2670.0804681784898</v>
      </c>
      <c r="B3547" s="46" t="s">
        <v>364</v>
      </c>
      <c r="C3547" s="47" t="s">
        <v>376</v>
      </c>
      <c r="D3547" s="48">
        <v>22.116315789473521</v>
      </c>
      <c r="E3547" s="49">
        <v>39.151699999999998</v>
      </c>
      <c r="F3547" s="49">
        <v>3.5589999999999997E-2</v>
      </c>
      <c r="G3547" s="49">
        <v>17.242999999999999</v>
      </c>
      <c r="H3547" s="49">
        <v>0.216479</v>
      </c>
      <c r="I3547" s="49">
        <v>0.20623900000000001</v>
      </c>
      <c r="J3547" s="49">
        <v>43.169600000000003</v>
      </c>
      <c r="K3547" s="49">
        <v>0.23930000000000001</v>
      </c>
      <c r="L3547" s="49">
        <v>100.29395599999999</v>
      </c>
      <c r="M3547" s="47"/>
      <c r="N3547" s="50">
        <v>0.99192258136379352</v>
      </c>
      <c r="O3547" s="50">
        <v>7.1290318669878694E-4</v>
      </c>
      <c r="P3547" s="50">
        <v>0.3653389490824116</v>
      </c>
      <c r="Q3547" s="50">
        <v>4.4115054330857249E-3</v>
      </c>
      <c r="R3547" s="50">
        <v>4.4257174754420495E-3</v>
      </c>
      <c r="S3547" s="50">
        <v>1.6304734192062289</v>
      </c>
      <c r="T3547" s="50">
        <v>6.4957230331621546E-3</v>
      </c>
      <c r="U3547" s="50">
        <v>3.0047377366081518</v>
      </c>
      <c r="V3547" s="51">
        <v>81.694724670151203</v>
      </c>
      <c r="X3547" s="49">
        <v>0.21435399999999999</v>
      </c>
      <c r="Y3547" s="49">
        <v>44.345599999999997</v>
      </c>
      <c r="Z3547" s="49">
        <v>0.43855899999999998</v>
      </c>
      <c r="AA3547" s="49">
        <v>9.8786299999999994</v>
      </c>
      <c r="AB3547" s="49">
        <v>6.8355199999999998</v>
      </c>
      <c r="AC3547" s="49">
        <v>0.18229899999999999</v>
      </c>
      <c r="AD3547" s="49">
        <v>4.9964199999999996</v>
      </c>
      <c r="AE3547" s="312"/>
      <c r="AF3547" s="343" t="s">
        <v>432</v>
      </c>
      <c r="AG3547" s="343">
        <v>30</v>
      </c>
      <c r="AH3547" s="343">
        <v>15</v>
      </c>
      <c r="AI3547" s="343"/>
      <c r="AJ3547" s="343"/>
      <c r="AK3547" s="343"/>
      <c r="AL3547" s="343"/>
      <c r="AM3547" s="343"/>
      <c r="AN3547" s="343"/>
      <c r="AO3547" s="343"/>
      <c r="AP3547" s="343"/>
      <c r="AQ3547" s="343"/>
      <c r="AR3547" s="343"/>
      <c r="AS3547" s="343"/>
      <c r="AT3547" s="343"/>
      <c r="AU3547" s="343"/>
      <c r="AV3547" s="343"/>
      <c r="AW3547" s="343"/>
      <c r="AX3547" s="343"/>
      <c r="AY3547" s="343"/>
      <c r="AZ3547" s="343"/>
      <c r="BA3547" s="343"/>
      <c r="BB3547" s="343"/>
      <c r="BC3547" s="343"/>
      <c r="BD3547" s="343"/>
      <c r="BE3547" s="475"/>
      <c r="BF3547" s="475"/>
      <c r="BG3547" s="475"/>
      <c r="BH3547" s="475"/>
      <c r="BI3547" s="475"/>
      <c r="BJ3547" s="475"/>
      <c r="BK3547" s="475"/>
      <c r="BL3547" s="475"/>
      <c r="BM3547" s="475"/>
      <c r="BN3547" s="475"/>
      <c r="BO3547" s="475"/>
      <c r="BP3547" s="306"/>
      <c r="BQ3547" s="496"/>
      <c r="BR3547" s="496"/>
      <c r="BS3547" s="496"/>
      <c r="BT3547" s="496"/>
      <c r="BU3547" s="496"/>
      <c r="BV3547" s="496"/>
    </row>
    <row r="3548" spans="1:74" s="52" customFormat="1" ht="12.75">
      <c r="A3548" s="45">
        <v>2670.0804681784898</v>
      </c>
      <c r="B3548" s="46" t="s">
        <v>364</v>
      </c>
      <c r="C3548" s="47" t="s">
        <v>376</v>
      </c>
      <c r="D3548" s="48">
        <v>27.646315789473523</v>
      </c>
      <c r="E3548" s="49">
        <v>39.155500000000004</v>
      </c>
      <c r="F3548" s="49">
        <v>5.5063000000000001E-2</v>
      </c>
      <c r="G3548" s="49">
        <v>16.878799999999998</v>
      </c>
      <c r="H3548" s="49">
        <v>0.248645</v>
      </c>
      <c r="I3548" s="49">
        <v>0.239485</v>
      </c>
      <c r="J3548" s="49">
        <v>43.408200000000001</v>
      </c>
      <c r="K3548" s="49">
        <v>0.22176399999999999</v>
      </c>
      <c r="L3548" s="49">
        <v>100.23487899999999</v>
      </c>
      <c r="M3548" s="47"/>
      <c r="N3548" s="50">
        <v>0.99124162221774814</v>
      </c>
      <c r="O3548" s="50">
        <v>1.1021026334195989E-3</v>
      </c>
      <c r="P3548" s="50">
        <v>0.35734220823641832</v>
      </c>
      <c r="Q3548" s="50">
        <v>5.0630285749096735E-3</v>
      </c>
      <c r="R3548" s="50">
        <v>5.1351225404968242E-3</v>
      </c>
      <c r="S3548" s="50">
        <v>1.6382005923155742</v>
      </c>
      <c r="T3548" s="50">
        <v>6.0149974779676518E-3</v>
      </c>
      <c r="U3548" s="50">
        <v>3.0049178401694938</v>
      </c>
      <c r="V3548" s="51">
        <v>82.092982012835165</v>
      </c>
      <c r="X3548" s="49">
        <v>0.214281</v>
      </c>
      <c r="Y3548" s="49">
        <v>29.885400000000001</v>
      </c>
      <c r="Z3548" s="49">
        <v>0.44361200000000001</v>
      </c>
      <c r="AA3548" s="49">
        <v>8.6414399999999993</v>
      </c>
      <c r="AB3548" s="49">
        <v>5.98604</v>
      </c>
      <c r="AC3548" s="49">
        <v>0.18154200000000001</v>
      </c>
      <c r="AD3548" s="49">
        <v>5.2812000000000001</v>
      </c>
      <c r="AE3548" s="312"/>
      <c r="AF3548" s="343" t="s">
        <v>432</v>
      </c>
      <c r="AG3548" s="343">
        <v>30</v>
      </c>
      <c r="AH3548" s="343">
        <v>15</v>
      </c>
      <c r="AI3548" s="343"/>
      <c r="AJ3548" s="343"/>
      <c r="AK3548" s="343"/>
      <c r="AL3548" s="343"/>
      <c r="AM3548" s="343"/>
      <c r="AN3548" s="343"/>
      <c r="AO3548" s="343"/>
      <c r="AP3548" s="343"/>
      <c r="AQ3548" s="343"/>
      <c r="AR3548" s="343"/>
      <c r="AS3548" s="343"/>
      <c r="AT3548" s="343"/>
      <c r="AU3548" s="343"/>
      <c r="AV3548" s="343"/>
      <c r="AW3548" s="343"/>
      <c r="AX3548" s="343"/>
      <c r="AY3548" s="343"/>
      <c r="AZ3548" s="343"/>
      <c r="BA3548" s="343"/>
      <c r="BB3548" s="343"/>
      <c r="BC3548" s="343"/>
      <c r="BD3548" s="343"/>
      <c r="BE3548" s="475"/>
      <c r="BF3548" s="475"/>
      <c r="BG3548" s="475"/>
      <c r="BH3548" s="475"/>
      <c r="BI3548" s="475"/>
      <c r="BJ3548" s="475"/>
      <c r="BK3548" s="475"/>
      <c r="BL3548" s="475"/>
      <c r="BM3548" s="475"/>
      <c r="BN3548" s="475"/>
      <c r="BO3548" s="475"/>
      <c r="BP3548" s="306"/>
      <c r="BQ3548" s="496"/>
      <c r="BR3548" s="496"/>
      <c r="BS3548" s="496"/>
      <c r="BT3548" s="496"/>
      <c r="BU3548" s="496"/>
      <c r="BV3548" s="496"/>
    </row>
    <row r="3549" spans="1:74" s="52" customFormat="1" ht="12.75">
      <c r="A3549" s="45">
        <v>2670.0804681784898</v>
      </c>
      <c r="B3549" s="46" t="s">
        <v>364</v>
      </c>
      <c r="C3549" s="47" t="s">
        <v>376</v>
      </c>
      <c r="D3549" s="48">
        <v>33.17631578947352</v>
      </c>
      <c r="E3549" s="49">
        <v>39.204700000000003</v>
      </c>
      <c r="F3549" s="49">
        <v>3.4146000000000003E-2</v>
      </c>
      <c r="G3549" s="49">
        <v>16.564800000000002</v>
      </c>
      <c r="H3549" s="49">
        <v>0.26989600000000002</v>
      </c>
      <c r="I3549" s="49">
        <v>0.21201100000000001</v>
      </c>
      <c r="J3549" s="49">
        <v>43.697400000000002</v>
      </c>
      <c r="K3549" s="49">
        <v>0.237287</v>
      </c>
      <c r="L3549" s="49">
        <v>100.24166000000001</v>
      </c>
      <c r="M3549" s="47"/>
      <c r="N3549" s="50">
        <v>0.99119140638441139</v>
      </c>
      <c r="O3549" s="50">
        <v>6.8255027220625794E-4</v>
      </c>
      <c r="P3549" s="50">
        <v>0.35023664482221767</v>
      </c>
      <c r="Q3549" s="50">
        <v>5.4885766498318604E-3</v>
      </c>
      <c r="R3549" s="50">
        <v>4.5400802226502335E-3</v>
      </c>
      <c r="S3549" s="50">
        <v>1.6469618367896421</v>
      </c>
      <c r="T3549" s="50">
        <v>6.4276317335375767E-3</v>
      </c>
      <c r="U3549" s="50">
        <v>3.0061669822733901</v>
      </c>
      <c r="V3549" s="51">
        <v>82.463603490247223</v>
      </c>
      <c r="X3549" s="49">
        <v>0.214114</v>
      </c>
      <c r="Y3549" s="49">
        <v>45.151000000000003</v>
      </c>
      <c r="Z3549" s="49">
        <v>0.447542</v>
      </c>
      <c r="AA3549" s="49">
        <v>7.9205899999999998</v>
      </c>
      <c r="AB3549" s="49">
        <v>6.7320900000000004</v>
      </c>
      <c r="AC3549" s="49">
        <v>0.18063899999999999</v>
      </c>
      <c r="AD3549" s="49">
        <v>5.0262200000000004</v>
      </c>
      <c r="AE3549" s="312"/>
      <c r="AF3549" s="343" t="s">
        <v>432</v>
      </c>
      <c r="AG3549" s="343">
        <v>30</v>
      </c>
      <c r="AH3549" s="343">
        <v>15</v>
      </c>
      <c r="AI3549" s="343"/>
      <c r="AJ3549" s="343"/>
      <c r="AK3549" s="343"/>
      <c r="AL3549" s="343"/>
      <c r="AM3549" s="343"/>
      <c r="AN3549" s="343"/>
      <c r="AO3549" s="343"/>
      <c r="AP3549" s="343"/>
      <c r="AQ3549" s="343"/>
      <c r="AR3549" s="343"/>
      <c r="AS3549" s="343"/>
      <c r="AT3549" s="343"/>
      <c r="AU3549" s="343"/>
      <c r="AV3549" s="343"/>
      <c r="AW3549" s="343"/>
      <c r="AX3549" s="343"/>
      <c r="AY3549" s="343"/>
      <c r="AZ3549" s="343"/>
      <c r="BA3549" s="343"/>
      <c r="BB3549" s="343"/>
      <c r="BC3549" s="343"/>
      <c r="BD3549" s="343"/>
      <c r="BE3549" s="475"/>
      <c r="BF3549" s="475"/>
      <c r="BG3549" s="475"/>
      <c r="BH3549" s="475"/>
      <c r="BI3549" s="475"/>
      <c r="BJ3549" s="475"/>
      <c r="BK3549" s="475"/>
      <c r="BL3549" s="475"/>
      <c r="BM3549" s="475"/>
      <c r="BN3549" s="475"/>
      <c r="BO3549" s="475"/>
      <c r="BP3549" s="306"/>
      <c r="BQ3549" s="496"/>
      <c r="BR3549" s="496"/>
      <c r="BS3549" s="496"/>
      <c r="BT3549" s="496"/>
      <c r="BU3549" s="496"/>
      <c r="BV3549" s="496"/>
    </row>
    <row r="3550" spans="1:74" s="52" customFormat="1" ht="12.75">
      <c r="A3550" s="45">
        <v>2670.0804681784898</v>
      </c>
      <c r="B3550" s="46" t="s">
        <v>364</v>
      </c>
      <c r="C3550" s="47" t="s">
        <v>376</v>
      </c>
      <c r="D3550" s="48">
        <v>38.706315789473521</v>
      </c>
      <c r="E3550" s="49">
        <v>39.275399999999998</v>
      </c>
      <c r="F3550" s="49">
        <v>1.1566999999999999E-2</v>
      </c>
      <c r="G3550" s="49">
        <v>16.215800000000002</v>
      </c>
      <c r="H3550" s="49">
        <v>0.28914299999999998</v>
      </c>
      <c r="I3550" s="49">
        <v>0.200629</v>
      </c>
      <c r="J3550" s="49">
        <v>44.141300000000001</v>
      </c>
      <c r="K3550" s="49">
        <v>0.23413</v>
      </c>
      <c r="L3550" s="49">
        <v>100.395703</v>
      </c>
      <c r="M3550" s="47"/>
      <c r="N3550" s="50">
        <v>0.98995972069075922</v>
      </c>
      <c r="O3550" s="50">
        <v>2.305117449496853E-4</v>
      </c>
      <c r="P3550" s="50">
        <v>0.34181512894498495</v>
      </c>
      <c r="Q3550" s="50">
        <v>5.8621035106544532E-3</v>
      </c>
      <c r="R3550" s="50">
        <v>4.2832789152969664E-3</v>
      </c>
      <c r="S3550" s="50">
        <v>1.6586340341004895</v>
      </c>
      <c r="T3550" s="50">
        <v>6.3228316744998658E-3</v>
      </c>
      <c r="U3550" s="50">
        <v>3.0079314916608699</v>
      </c>
      <c r="V3550" s="51">
        <v>82.913080959047846</v>
      </c>
      <c r="X3550" s="49">
        <v>0.214085</v>
      </c>
      <c r="Y3550" s="49">
        <v>144.00899999999999</v>
      </c>
      <c r="Z3550" s="49">
        <v>0.45232899999999998</v>
      </c>
      <c r="AA3550" s="49">
        <v>7.4226900000000002</v>
      </c>
      <c r="AB3550" s="49">
        <v>7.1532</v>
      </c>
      <c r="AC3550" s="49">
        <v>0.17960699999999999</v>
      </c>
      <c r="AD3550" s="49">
        <v>5.1027699999999996</v>
      </c>
      <c r="AE3550" s="312"/>
      <c r="AF3550" s="343" t="s">
        <v>432</v>
      </c>
      <c r="AG3550" s="343">
        <v>30</v>
      </c>
      <c r="AH3550" s="343">
        <v>15</v>
      </c>
      <c r="AI3550" s="343"/>
      <c r="AJ3550" s="343"/>
      <c r="AK3550" s="343"/>
      <c r="AL3550" s="343"/>
      <c r="AM3550" s="343"/>
      <c r="AN3550" s="343"/>
      <c r="AO3550" s="343"/>
      <c r="AP3550" s="343"/>
      <c r="AQ3550" s="343"/>
      <c r="AR3550" s="343"/>
      <c r="AS3550" s="343"/>
      <c r="AT3550" s="343"/>
      <c r="AU3550" s="343"/>
      <c r="AV3550" s="343"/>
      <c r="AW3550" s="343"/>
      <c r="AX3550" s="343"/>
      <c r="AY3550" s="343"/>
      <c r="AZ3550" s="343"/>
      <c r="BA3550" s="343"/>
      <c r="BB3550" s="343"/>
      <c r="BC3550" s="343"/>
      <c r="BD3550" s="343"/>
      <c r="BE3550" s="475"/>
      <c r="BF3550" s="475"/>
      <c r="BG3550" s="475"/>
      <c r="BH3550" s="475"/>
      <c r="BI3550" s="475"/>
      <c r="BJ3550" s="475"/>
      <c r="BK3550" s="475"/>
      <c r="BL3550" s="475"/>
      <c r="BM3550" s="475"/>
      <c r="BN3550" s="475"/>
      <c r="BO3550" s="475"/>
      <c r="BP3550" s="306"/>
      <c r="BQ3550" s="496"/>
      <c r="BR3550" s="496"/>
      <c r="BS3550" s="496"/>
      <c r="BT3550" s="496"/>
      <c r="BU3550" s="496"/>
      <c r="BV3550" s="496"/>
    </row>
    <row r="3551" spans="1:74" s="52" customFormat="1" ht="12.75">
      <c r="A3551" s="45">
        <v>2670.0804681784898</v>
      </c>
      <c r="B3551" s="46" t="s">
        <v>364</v>
      </c>
      <c r="C3551" s="47" t="s">
        <v>376</v>
      </c>
      <c r="D3551" s="48">
        <v>44.236315789473522</v>
      </c>
      <c r="E3551" s="49">
        <v>39.2761</v>
      </c>
      <c r="F3551" s="49">
        <v>2.9909000000000002E-2</v>
      </c>
      <c r="G3551" s="49">
        <v>15.9811</v>
      </c>
      <c r="H3551" s="49">
        <v>0.28662199999999999</v>
      </c>
      <c r="I3551" s="49">
        <v>0.22461800000000001</v>
      </c>
      <c r="J3551" s="49">
        <v>44.1723</v>
      </c>
      <c r="K3551" s="49">
        <v>0.209121</v>
      </c>
      <c r="L3551" s="49">
        <v>100.196635</v>
      </c>
      <c r="M3551" s="47"/>
      <c r="N3551" s="50">
        <v>0.99092705779892798</v>
      </c>
      <c r="O3551" s="50">
        <v>5.9661015038091586E-4</v>
      </c>
      <c r="P3551" s="50">
        <v>0.33719101465829748</v>
      </c>
      <c r="Q3551" s="50">
        <v>5.8165671284641403E-3</v>
      </c>
      <c r="R3551" s="50">
        <v>4.8000263924545625E-3</v>
      </c>
      <c r="S3551" s="50">
        <v>1.6613911347578463</v>
      </c>
      <c r="T3551" s="50">
        <v>5.6528651390520051E-3</v>
      </c>
      <c r="U3551" s="50">
        <v>3.006876757983719</v>
      </c>
      <c r="V3551" s="51">
        <v>83.128488625959022</v>
      </c>
      <c r="X3551" s="49">
        <v>0.21413399999999999</v>
      </c>
      <c r="Y3551" s="49">
        <v>54.006900000000002</v>
      </c>
      <c r="Z3551" s="49">
        <v>0.45646399999999998</v>
      </c>
      <c r="AA3551" s="49">
        <v>7.4140499999999996</v>
      </c>
      <c r="AB3551" s="49">
        <v>6.3164300000000004</v>
      </c>
      <c r="AC3551" s="49">
        <v>0.17949999999999999</v>
      </c>
      <c r="AD3551" s="49">
        <v>5.5585500000000003</v>
      </c>
      <c r="AE3551" s="312"/>
      <c r="AF3551" s="343" t="s">
        <v>432</v>
      </c>
      <c r="AG3551" s="343">
        <v>30</v>
      </c>
      <c r="AH3551" s="343">
        <v>15</v>
      </c>
      <c r="AI3551" s="343"/>
      <c r="AJ3551" s="343"/>
      <c r="AK3551" s="343"/>
      <c r="AL3551" s="343"/>
      <c r="AM3551" s="343"/>
      <c r="AN3551" s="343"/>
      <c r="AO3551" s="343"/>
      <c r="AP3551" s="343"/>
      <c r="AQ3551" s="343"/>
      <c r="AR3551" s="343"/>
      <c r="AS3551" s="343"/>
      <c r="AT3551" s="343"/>
      <c r="AU3551" s="343"/>
      <c r="AV3551" s="343"/>
      <c r="AW3551" s="343"/>
      <c r="AX3551" s="343"/>
      <c r="AY3551" s="343"/>
      <c r="AZ3551" s="343"/>
      <c r="BA3551" s="343"/>
      <c r="BB3551" s="343"/>
      <c r="BC3551" s="343"/>
      <c r="BD3551" s="343"/>
      <c r="BE3551" s="475"/>
      <c r="BF3551" s="475"/>
      <c r="BG3551" s="475"/>
      <c r="BH3551" s="475"/>
      <c r="BI3551" s="475"/>
      <c r="BJ3551" s="475"/>
      <c r="BK3551" s="475"/>
      <c r="BL3551" s="475"/>
      <c r="BM3551" s="475"/>
      <c r="BN3551" s="475"/>
      <c r="BO3551" s="475"/>
      <c r="BP3551" s="306"/>
      <c r="BQ3551" s="496"/>
      <c r="BR3551" s="496"/>
      <c r="BS3551" s="496"/>
      <c r="BT3551" s="496"/>
      <c r="BU3551" s="496"/>
      <c r="BV3551" s="496"/>
    </row>
    <row r="3552" spans="1:74" s="52" customFormat="1" ht="12.75">
      <c r="A3552" s="45">
        <v>2670.0804681784898</v>
      </c>
      <c r="B3552" s="46" t="s">
        <v>364</v>
      </c>
      <c r="C3552" s="47" t="s">
        <v>376</v>
      </c>
      <c r="D3552" s="48">
        <v>49.766315789473524</v>
      </c>
      <c r="E3552" s="49">
        <v>39.332500000000003</v>
      </c>
      <c r="F3552" s="49">
        <v>2.9218000000000001E-2</v>
      </c>
      <c r="G3552" s="49">
        <v>15.6388</v>
      </c>
      <c r="H3552" s="49">
        <v>0.28093899999999999</v>
      </c>
      <c r="I3552" s="49">
        <v>0.211258</v>
      </c>
      <c r="J3552" s="49">
        <v>44.276299999999999</v>
      </c>
      <c r="K3552" s="49">
        <v>0.23378599999999999</v>
      </c>
      <c r="L3552" s="49">
        <v>100.03734799999999</v>
      </c>
      <c r="M3552" s="47"/>
      <c r="N3552" s="50">
        <v>0.99201841133764435</v>
      </c>
      <c r="O3552" s="50">
        <v>5.8263166085370998E-4</v>
      </c>
      <c r="P3552" s="50">
        <v>0.32985844004782017</v>
      </c>
      <c r="Q3552" s="50">
        <v>5.6993339599805985E-3</v>
      </c>
      <c r="R3552" s="50">
        <v>4.51301819402526E-3</v>
      </c>
      <c r="S3552" s="50">
        <v>1.6647462609503467</v>
      </c>
      <c r="T3552" s="50">
        <v>6.3174865943110281E-3</v>
      </c>
      <c r="U3552" s="50">
        <v>3.0047624969435378</v>
      </c>
      <c r="V3552" s="51">
        <v>83.462465525988776</v>
      </c>
      <c r="X3552" s="49">
        <v>0.21382799999999999</v>
      </c>
      <c r="Y3552" s="49">
        <v>53.515099999999997</v>
      </c>
      <c r="Z3552" s="49">
        <v>0.46112599999999998</v>
      </c>
      <c r="AA3552" s="49">
        <v>7.9177</v>
      </c>
      <c r="AB3552" s="49">
        <v>6.5494700000000003</v>
      </c>
      <c r="AC3552" s="49">
        <v>0.179007</v>
      </c>
      <c r="AD3552" s="49">
        <v>5.0365500000000001</v>
      </c>
      <c r="AE3552" s="312"/>
      <c r="AF3552" s="343" t="s">
        <v>432</v>
      </c>
      <c r="AG3552" s="343">
        <v>30</v>
      </c>
      <c r="AH3552" s="343">
        <v>15</v>
      </c>
      <c r="AI3552" s="343"/>
      <c r="AJ3552" s="343"/>
      <c r="AK3552" s="343"/>
      <c r="AL3552" s="343"/>
      <c r="AM3552" s="343"/>
      <c r="AN3552" s="343"/>
      <c r="AO3552" s="343"/>
      <c r="AP3552" s="343"/>
      <c r="AQ3552" s="343"/>
      <c r="AR3552" s="343"/>
      <c r="AS3552" s="343"/>
      <c r="AT3552" s="343"/>
      <c r="AU3552" s="343"/>
      <c r="AV3552" s="343"/>
      <c r="AW3552" s="343"/>
      <c r="AX3552" s="343"/>
      <c r="AY3552" s="343"/>
      <c r="AZ3552" s="343"/>
      <c r="BA3552" s="343"/>
      <c r="BB3552" s="343"/>
      <c r="BC3552" s="343"/>
      <c r="BD3552" s="343"/>
      <c r="BE3552" s="475"/>
      <c r="BF3552" s="475"/>
      <c r="BG3552" s="475"/>
      <c r="BH3552" s="475"/>
      <c r="BI3552" s="475"/>
      <c r="BJ3552" s="475"/>
      <c r="BK3552" s="475"/>
      <c r="BL3552" s="475"/>
      <c r="BM3552" s="475"/>
      <c r="BN3552" s="475"/>
      <c r="BO3552" s="475"/>
      <c r="BP3552" s="306"/>
      <c r="BQ3552" s="496"/>
      <c r="BR3552" s="496"/>
      <c r="BS3552" s="496"/>
      <c r="BT3552" s="496"/>
      <c r="BU3552" s="496"/>
      <c r="BV3552" s="496"/>
    </row>
    <row r="3553" spans="1:74" s="52" customFormat="1" ht="12.75">
      <c r="A3553" s="45">
        <v>2670.0804681784898</v>
      </c>
      <c r="B3553" s="46" t="s">
        <v>364</v>
      </c>
      <c r="C3553" s="47" t="s">
        <v>376</v>
      </c>
      <c r="D3553" s="48">
        <v>55.296315789473525</v>
      </c>
      <c r="E3553" s="49">
        <v>39.285600000000002</v>
      </c>
      <c r="F3553" s="49">
        <v>3.1215E-2</v>
      </c>
      <c r="G3553" s="49">
        <v>15.6395</v>
      </c>
      <c r="H3553" s="49">
        <v>0.28441100000000002</v>
      </c>
      <c r="I3553" s="49">
        <v>0.212566</v>
      </c>
      <c r="J3553" s="49">
        <v>44.441099999999999</v>
      </c>
      <c r="K3553" s="49">
        <v>0.22741600000000001</v>
      </c>
      <c r="L3553" s="49">
        <v>100.14928400000001</v>
      </c>
      <c r="M3553" s="47"/>
      <c r="N3553" s="50">
        <v>0.99002853963299131</v>
      </c>
      <c r="O3553" s="50">
        <v>6.2194657155757553E-4</v>
      </c>
      <c r="P3553" s="50">
        <v>0.3296045378381191</v>
      </c>
      <c r="Q3553" s="50">
        <v>5.7650702738218009E-3</v>
      </c>
      <c r="R3553" s="50">
        <v>4.5372620554886287E-3</v>
      </c>
      <c r="S3553" s="50">
        <v>1.6695816750473724</v>
      </c>
      <c r="T3553" s="50">
        <v>6.1403480365619179E-3</v>
      </c>
      <c r="U3553" s="50">
        <v>3.0070954420452396</v>
      </c>
      <c r="V3553" s="51">
        <v>83.513064680333599</v>
      </c>
      <c r="X3553" s="49">
        <v>0.214035</v>
      </c>
      <c r="Y3553" s="49">
        <v>52.0822</v>
      </c>
      <c r="Z3553" s="49">
        <v>0.46131499999999998</v>
      </c>
      <c r="AA3553" s="49">
        <v>7.73421</v>
      </c>
      <c r="AB3553" s="49">
        <v>6.70343</v>
      </c>
      <c r="AC3553" s="49">
        <v>0.17866199999999999</v>
      </c>
      <c r="AD3553" s="49">
        <v>5.1753499999999999</v>
      </c>
      <c r="AE3553" s="312"/>
      <c r="AF3553" s="343" t="s">
        <v>432</v>
      </c>
      <c r="AG3553" s="343">
        <v>30</v>
      </c>
      <c r="AH3553" s="343">
        <v>15</v>
      </c>
      <c r="AI3553" s="343"/>
      <c r="AJ3553" s="343"/>
      <c r="AK3553" s="343"/>
      <c r="AL3553" s="343"/>
      <c r="AM3553" s="343"/>
      <c r="AN3553" s="343"/>
      <c r="AO3553" s="343"/>
      <c r="AP3553" s="343"/>
      <c r="AQ3553" s="343"/>
      <c r="AR3553" s="343"/>
      <c r="AS3553" s="343"/>
      <c r="AT3553" s="343"/>
      <c r="AU3553" s="343"/>
      <c r="AV3553" s="343"/>
      <c r="AW3553" s="343"/>
      <c r="AX3553" s="343"/>
      <c r="AY3553" s="343"/>
      <c r="AZ3553" s="343"/>
      <c r="BA3553" s="343"/>
      <c r="BB3553" s="343"/>
      <c r="BC3553" s="343"/>
      <c r="BD3553" s="343"/>
      <c r="BE3553" s="475"/>
      <c r="BF3553" s="475"/>
      <c r="BG3553" s="475"/>
      <c r="BH3553" s="475"/>
      <c r="BI3553" s="475"/>
      <c r="BJ3553" s="475"/>
      <c r="BK3553" s="475"/>
      <c r="BL3553" s="475"/>
      <c r="BM3553" s="475"/>
      <c r="BN3553" s="475"/>
      <c r="BO3553" s="475"/>
      <c r="BP3553" s="306"/>
      <c r="BQ3553" s="496"/>
      <c r="BR3553" s="496"/>
      <c r="BS3553" s="496"/>
      <c r="BT3553" s="496"/>
      <c r="BU3553" s="496"/>
      <c r="BV3553" s="496"/>
    </row>
    <row r="3554" spans="1:74" s="52" customFormat="1" ht="12.75">
      <c r="A3554" s="45">
        <v>2670.0804681784898</v>
      </c>
      <c r="B3554" s="46" t="s">
        <v>364</v>
      </c>
      <c r="C3554" s="47" t="s">
        <v>376</v>
      </c>
      <c r="D3554" s="48">
        <v>60.826315789473526</v>
      </c>
      <c r="E3554" s="49">
        <v>39.2286</v>
      </c>
      <c r="F3554" s="49">
        <v>5.8039E-2</v>
      </c>
      <c r="G3554" s="49">
        <v>15.5245</v>
      </c>
      <c r="H3554" s="49">
        <v>0.31586199999999998</v>
      </c>
      <c r="I3554" s="49">
        <v>0.23793800000000001</v>
      </c>
      <c r="J3554" s="49">
        <v>44.613300000000002</v>
      </c>
      <c r="K3554" s="49">
        <v>0.20521300000000001</v>
      </c>
      <c r="L3554" s="49">
        <v>100.23433</v>
      </c>
      <c r="M3554" s="47"/>
      <c r="N3554" s="50">
        <v>0.98724921255571807</v>
      </c>
      <c r="O3554" s="50">
        <v>1.1548333651178453E-3</v>
      </c>
      <c r="P3554" s="50">
        <v>0.32673646233101961</v>
      </c>
      <c r="Q3554" s="50">
        <v>6.393891468005123E-3</v>
      </c>
      <c r="R3554" s="50">
        <v>5.0719332909983598E-3</v>
      </c>
      <c r="S3554" s="50">
        <v>1.6737742457583509</v>
      </c>
      <c r="T3554" s="50">
        <v>5.5333291326912113E-3</v>
      </c>
      <c r="U3554" s="50">
        <v>3.007422978839283</v>
      </c>
      <c r="V3554" s="51">
        <v>83.667347492327295</v>
      </c>
      <c r="X3554" s="49">
        <v>0.21424599999999999</v>
      </c>
      <c r="Y3554" s="49">
        <v>28.5808</v>
      </c>
      <c r="Z3554" s="49">
        <v>0.46315000000000001</v>
      </c>
      <c r="AA3554" s="49">
        <v>7.1494099999999996</v>
      </c>
      <c r="AB3554" s="49">
        <v>6.0046799999999996</v>
      </c>
      <c r="AC3554" s="49">
        <v>0.17827000000000001</v>
      </c>
      <c r="AD3554" s="49">
        <v>5.6838899999999999</v>
      </c>
      <c r="AE3554" s="312"/>
      <c r="AF3554" s="343" t="s">
        <v>432</v>
      </c>
      <c r="AG3554" s="343">
        <v>30</v>
      </c>
      <c r="AH3554" s="343">
        <v>15</v>
      </c>
      <c r="AI3554" s="343"/>
      <c r="AJ3554" s="343"/>
      <c r="AK3554" s="343"/>
      <c r="AL3554" s="343"/>
      <c r="AM3554" s="343"/>
      <c r="AN3554" s="343"/>
      <c r="AO3554" s="343"/>
      <c r="AP3554" s="343"/>
      <c r="AQ3554" s="343"/>
      <c r="AR3554" s="343"/>
      <c r="AS3554" s="343"/>
      <c r="AT3554" s="343"/>
      <c r="AU3554" s="343"/>
      <c r="AV3554" s="343"/>
      <c r="AW3554" s="343"/>
      <c r="AX3554" s="343"/>
      <c r="AY3554" s="343"/>
      <c r="AZ3554" s="343"/>
      <c r="BA3554" s="343"/>
      <c r="BB3554" s="343"/>
      <c r="BC3554" s="343"/>
      <c r="BD3554" s="343"/>
      <c r="BE3554" s="475"/>
      <c r="BF3554" s="475"/>
      <c r="BG3554" s="475"/>
      <c r="BH3554" s="475"/>
      <c r="BI3554" s="475"/>
      <c r="BJ3554" s="475"/>
      <c r="BK3554" s="475"/>
      <c r="BL3554" s="475"/>
      <c r="BM3554" s="475"/>
      <c r="BN3554" s="475"/>
      <c r="BO3554" s="475"/>
      <c r="BP3554" s="306"/>
      <c r="BQ3554" s="496"/>
      <c r="BR3554" s="496"/>
      <c r="BS3554" s="496"/>
      <c r="BT3554" s="496"/>
      <c r="BU3554" s="496"/>
      <c r="BV3554" s="496"/>
    </row>
    <row r="3555" spans="1:74" s="52" customFormat="1" ht="12.75">
      <c r="A3555" s="45">
        <v>2670.0804681784898</v>
      </c>
      <c r="B3555" s="46" t="s">
        <v>364</v>
      </c>
      <c r="C3555" s="47" t="s">
        <v>376</v>
      </c>
      <c r="D3555" s="48">
        <v>66.356315789473527</v>
      </c>
      <c r="E3555" s="49">
        <v>39.460700000000003</v>
      </c>
      <c r="F3555" s="49">
        <v>5.5605000000000002E-2</v>
      </c>
      <c r="G3555" s="49">
        <v>15.4839</v>
      </c>
      <c r="H3555" s="49">
        <v>0.30707699999999999</v>
      </c>
      <c r="I3555" s="49">
        <v>0.192051</v>
      </c>
      <c r="J3555" s="49">
        <v>44.704999999999998</v>
      </c>
      <c r="K3555" s="49">
        <v>0.22994899999999999</v>
      </c>
      <c r="L3555" s="49">
        <v>100.4641</v>
      </c>
      <c r="M3555" s="47"/>
      <c r="N3555" s="50">
        <v>0.99017926108602683</v>
      </c>
      <c r="O3555" s="50">
        <v>1.1031594791295638E-3</v>
      </c>
      <c r="P3555" s="50">
        <v>0.32492669475340474</v>
      </c>
      <c r="Q3555" s="50">
        <v>6.1978380291580204E-3</v>
      </c>
      <c r="R3555" s="50">
        <v>4.0817965384216037E-3</v>
      </c>
      <c r="S3555" s="50">
        <v>1.6722980591633918</v>
      </c>
      <c r="T3555" s="50">
        <v>6.1821311438627156E-3</v>
      </c>
      <c r="U3555" s="50">
        <v>3.005850766780835</v>
      </c>
      <c r="V3555" s="51">
        <v>83.731090148157605</v>
      </c>
      <c r="X3555" s="49">
        <v>0.213645</v>
      </c>
      <c r="Y3555" s="49">
        <v>28.5473</v>
      </c>
      <c r="Z3555" s="49">
        <v>0.46433400000000002</v>
      </c>
      <c r="AA3555" s="49">
        <v>7.1259300000000003</v>
      </c>
      <c r="AB3555" s="49">
        <v>7.0916300000000003</v>
      </c>
      <c r="AC3555" s="49">
        <v>0.17811299999999999</v>
      </c>
      <c r="AD3555" s="49">
        <v>5.1130300000000002</v>
      </c>
      <c r="AE3555" s="312"/>
      <c r="AF3555" s="343" t="s">
        <v>432</v>
      </c>
      <c r="AG3555" s="343">
        <v>30</v>
      </c>
      <c r="AH3555" s="343">
        <v>15</v>
      </c>
      <c r="AI3555" s="343"/>
      <c r="AJ3555" s="343"/>
      <c r="AK3555" s="343"/>
      <c r="AL3555" s="343"/>
      <c r="AM3555" s="343"/>
      <c r="AN3555" s="343"/>
      <c r="AO3555" s="343"/>
      <c r="AP3555" s="343"/>
      <c r="AQ3555" s="343"/>
      <c r="AR3555" s="343"/>
      <c r="AS3555" s="343"/>
      <c r="AT3555" s="343"/>
      <c r="AU3555" s="343"/>
      <c r="AV3555" s="343"/>
      <c r="AW3555" s="343"/>
      <c r="AX3555" s="343"/>
      <c r="AY3555" s="343"/>
      <c r="AZ3555" s="343"/>
      <c r="BA3555" s="343"/>
      <c r="BB3555" s="343"/>
      <c r="BC3555" s="343"/>
      <c r="BD3555" s="343"/>
      <c r="BE3555" s="475"/>
      <c r="BF3555" s="475"/>
      <c r="BG3555" s="475"/>
      <c r="BH3555" s="475"/>
      <c r="BI3555" s="475"/>
      <c r="BJ3555" s="475"/>
      <c r="BK3555" s="475"/>
      <c r="BL3555" s="475"/>
      <c r="BM3555" s="475"/>
      <c r="BN3555" s="475"/>
      <c r="BO3555" s="475"/>
      <c r="BP3555" s="306"/>
      <c r="BQ3555" s="496"/>
      <c r="BR3555" s="496"/>
      <c r="BS3555" s="496"/>
      <c r="BT3555" s="496"/>
      <c r="BU3555" s="496"/>
      <c r="BV3555" s="496"/>
    </row>
    <row r="3556" spans="1:74" s="52" customFormat="1" ht="12.75">
      <c r="A3556" s="45">
        <v>2670.0804681784898</v>
      </c>
      <c r="B3556" s="46" t="s">
        <v>364</v>
      </c>
      <c r="C3556" s="47" t="s">
        <v>376</v>
      </c>
      <c r="D3556" s="48">
        <v>71.886315789473528</v>
      </c>
      <c r="E3556" s="49">
        <v>39.308500000000002</v>
      </c>
      <c r="F3556" s="49">
        <v>5.7530999999999999E-2</v>
      </c>
      <c r="G3556" s="49">
        <v>15.4711</v>
      </c>
      <c r="H3556" s="49">
        <v>0.27389599999999997</v>
      </c>
      <c r="I3556" s="49">
        <v>0.21812699999999999</v>
      </c>
      <c r="J3556" s="49">
        <v>44.7408</v>
      </c>
      <c r="K3556" s="49">
        <v>0.22847100000000001</v>
      </c>
      <c r="L3556" s="49">
        <v>100.332829</v>
      </c>
      <c r="M3556" s="47"/>
      <c r="N3556" s="50">
        <v>0.98789171298026235</v>
      </c>
      <c r="O3556" s="50">
        <v>1.1431420720615167E-3</v>
      </c>
      <c r="P3556" s="50">
        <v>0.32516220355487369</v>
      </c>
      <c r="Q3556" s="50">
        <v>5.5367186203682858E-3</v>
      </c>
      <c r="R3556" s="50">
        <v>4.6432069018776841E-3</v>
      </c>
      <c r="S3556" s="50">
        <v>1.6762359923312362</v>
      </c>
      <c r="T3556" s="50">
        <v>6.1519330537908382E-3</v>
      </c>
      <c r="U3556" s="50">
        <v>3.0077839406348517</v>
      </c>
      <c r="V3556" s="51">
        <v>83.753247893235468</v>
      </c>
      <c r="X3556" s="49">
        <v>0.21412700000000001</v>
      </c>
      <c r="Y3556" s="49">
        <v>27.515999999999998</v>
      </c>
      <c r="Z3556" s="49">
        <v>0.464362</v>
      </c>
      <c r="AA3556" s="49">
        <v>8.0523500000000006</v>
      </c>
      <c r="AB3556" s="49">
        <v>6.3539199999999996</v>
      </c>
      <c r="AC3556" s="49">
        <v>0.178009</v>
      </c>
      <c r="AD3556" s="49">
        <v>5.0563599999999997</v>
      </c>
      <c r="AE3556" s="312"/>
      <c r="AF3556" s="343" t="s">
        <v>432</v>
      </c>
      <c r="AG3556" s="343">
        <v>30</v>
      </c>
      <c r="AH3556" s="343">
        <v>15</v>
      </c>
      <c r="AI3556" s="343"/>
      <c r="AJ3556" s="343"/>
      <c r="AK3556" s="343"/>
      <c r="AL3556" s="343"/>
      <c r="AM3556" s="343"/>
      <c r="AN3556" s="343"/>
      <c r="AO3556" s="343"/>
      <c r="AP3556" s="343"/>
      <c r="AQ3556" s="343"/>
      <c r="AR3556" s="343"/>
      <c r="AS3556" s="343"/>
      <c r="AT3556" s="343"/>
      <c r="AU3556" s="343"/>
      <c r="AV3556" s="343"/>
      <c r="AW3556" s="343"/>
      <c r="AX3556" s="343"/>
      <c r="AY3556" s="343"/>
      <c r="AZ3556" s="343"/>
      <c r="BA3556" s="343"/>
      <c r="BB3556" s="343"/>
      <c r="BC3556" s="343"/>
      <c r="BD3556" s="343"/>
      <c r="BE3556" s="475"/>
      <c r="BF3556" s="475"/>
      <c r="BG3556" s="475"/>
      <c r="BH3556" s="475"/>
      <c r="BI3556" s="475"/>
      <c r="BJ3556" s="475"/>
      <c r="BK3556" s="475"/>
      <c r="BL3556" s="475"/>
      <c r="BM3556" s="475"/>
      <c r="BN3556" s="475"/>
      <c r="BO3556" s="475"/>
      <c r="BP3556" s="306"/>
      <c r="BQ3556" s="496"/>
      <c r="BR3556" s="496"/>
      <c r="BS3556" s="496"/>
      <c r="BT3556" s="496"/>
      <c r="BU3556" s="496"/>
      <c r="BV3556" s="496"/>
    </row>
    <row r="3557" spans="1:74" s="52" customFormat="1" ht="12.75">
      <c r="A3557" s="45">
        <v>2670.0804681784898</v>
      </c>
      <c r="B3557" s="46" t="s">
        <v>364</v>
      </c>
      <c r="C3557" s="47" t="s">
        <v>376</v>
      </c>
      <c r="D3557" s="48">
        <v>77.416315789473529</v>
      </c>
      <c r="E3557" s="49">
        <v>39.3249</v>
      </c>
      <c r="F3557" s="49">
        <v>4.2625000000000003E-2</v>
      </c>
      <c r="G3557" s="49">
        <v>15.297499999999999</v>
      </c>
      <c r="H3557" s="49">
        <v>0.26011200000000001</v>
      </c>
      <c r="I3557" s="49">
        <v>0.177789</v>
      </c>
      <c r="J3557" s="49">
        <v>44.666400000000003</v>
      </c>
      <c r="K3557" s="49">
        <v>0.226495</v>
      </c>
      <c r="L3557" s="49">
        <v>100.03083100000001</v>
      </c>
      <c r="M3557" s="47"/>
      <c r="N3557" s="50">
        <v>0.99019438732238618</v>
      </c>
      <c r="O3557" s="50">
        <v>8.4857970436181965E-4</v>
      </c>
      <c r="P3557" s="50">
        <v>0.32212860308010638</v>
      </c>
      <c r="Q3557" s="50">
        <v>5.2681376516850202E-3</v>
      </c>
      <c r="R3557" s="50">
        <v>3.7917828661723483E-3</v>
      </c>
      <c r="S3557" s="50">
        <v>1.6766496776669899</v>
      </c>
      <c r="T3557" s="50">
        <v>6.110392388120593E-3</v>
      </c>
      <c r="U3557" s="50">
        <v>3.0060305248761785</v>
      </c>
      <c r="V3557" s="51">
        <v>83.883725064307669</v>
      </c>
      <c r="X3557" s="49">
        <v>0.214115</v>
      </c>
      <c r="Y3557" s="49">
        <v>36.902999999999999</v>
      </c>
      <c r="Z3557" s="49">
        <v>0.46745500000000001</v>
      </c>
      <c r="AA3557" s="49">
        <v>8.4535300000000007</v>
      </c>
      <c r="AB3557" s="49">
        <v>7.74749</v>
      </c>
      <c r="AC3557" s="49">
        <v>0.17807100000000001</v>
      </c>
      <c r="AD3557" s="49">
        <v>5.1916799999999999</v>
      </c>
      <c r="AE3557" s="312"/>
      <c r="AF3557" s="343" t="s">
        <v>432</v>
      </c>
      <c r="AG3557" s="343">
        <v>30</v>
      </c>
      <c r="AH3557" s="343">
        <v>15</v>
      </c>
      <c r="AI3557" s="343"/>
      <c r="AJ3557" s="343"/>
      <c r="AK3557" s="343"/>
      <c r="AL3557" s="343"/>
      <c r="AM3557" s="343"/>
      <c r="AN3557" s="343"/>
      <c r="AO3557" s="343"/>
      <c r="AP3557" s="343"/>
      <c r="AQ3557" s="343"/>
      <c r="AR3557" s="343"/>
      <c r="AS3557" s="343"/>
      <c r="AT3557" s="343"/>
      <c r="AU3557" s="343"/>
      <c r="AV3557" s="343"/>
      <c r="AW3557" s="343"/>
      <c r="AX3557" s="343"/>
      <c r="AY3557" s="343"/>
      <c r="AZ3557" s="343"/>
      <c r="BA3557" s="343"/>
      <c r="BB3557" s="343"/>
      <c r="BC3557" s="343"/>
      <c r="BD3557" s="343"/>
      <c r="BE3557" s="475"/>
      <c r="BF3557" s="475"/>
      <c r="BG3557" s="475"/>
      <c r="BH3557" s="475"/>
      <c r="BI3557" s="475"/>
      <c r="BJ3557" s="475"/>
      <c r="BK3557" s="475"/>
      <c r="BL3557" s="475"/>
      <c r="BM3557" s="475"/>
      <c r="BN3557" s="475"/>
      <c r="BO3557" s="475"/>
      <c r="BP3557" s="306"/>
      <c r="BQ3557" s="496"/>
      <c r="BR3557" s="496"/>
      <c r="BS3557" s="496"/>
      <c r="BT3557" s="496"/>
      <c r="BU3557" s="496"/>
      <c r="BV3557" s="496"/>
    </row>
    <row r="3558" spans="1:74" s="52" customFormat="1" ht="12.75">
      <c r="A3558" s="45">
        <v>2670.0804681784898</v>
      </c>
      <c r="B3558" s="46" t="s">
        <v>364</v>
      </c>
      <c r="C3558" s="47" t="s">
        <v>376</v>
      </c>
      <c r="D3558" s="48">
        <v>82.94631578947353</v>
      </c>
      <c r="E3558" s="49">
        <v>39.548900000000003</v>
      </c>
      <c r="F3558" s="49">
        <v>3.6741000000000003E-2</v>
      </c>
      <c r="G3558" s="49">
        <v>15.400399999999999</v>
      </c>
      <c r="H3558" s="49">
        <v>0.26875300000000002</v>
      </c>
      <c r="I3558" s="49">
        <v>0.18964900000000001</v>
      </c>
      <c r="J3558" s="49">
        <v>44.729399999999998</v>
      </c>
      <c r="K3558" s="49">
        <v>0.23827899999999999</v>
      </c>
      <c r="L3558" s="49">
        <v>100.44338500000001</v>
      </c>
      <c r="M3558" s="47"/>
      <c r="N3558" s="50">
        <v>0.99189854664064991</v>
      </c>
      <c r="O3558" s="50">
        <v>7.2854978249018798E-4</v>
      </c>
      <c r="P3558" s="50">
        <v>0.32301362401531708</v>
      </c>
      <c r="Q3558" s="50">
        <v>5.4216322808168247E-3</v>
      </c>
      <c r="R3558" s="50">
        <v>4.0287390815450554E-3</v>
      </c>
      <c r="S3558" s="50">
        <v>1.6723780676988576</v>
      </c>
      <c r="T3558" s="50">
        <v>6.4028932535722793E-3</v>
      </c>
      <c r="U3558" s="50">
        <v>3.0047961531002891</v>
      </c>
      <c r="V3558" s="51">
        <v>83.812019196199685</v>
      </c>
      <c r="X3558" s="49">
        <v>0.21338599999999999</v>
      </c>
      <c r="Y3558" s="49">
        <v>44.383400000000002</v>
      </c>
      <c r="Z3558" s="49">
        <v>0.46574599999999999</v>
      </c>
      <c r="AA3558" s="49">
        <v>8.1699300000000008</v>
      </c>
      <c r="AB3558" s="49">
        <v>7.3551200000000003</v>
      </c>
      <c r="AC3558" s="49">
        <v>0.17805199999999999</v>
      </c>
      <c r="AD3558" s="49">
        <v>5.0489699999999997</v>
      </c>
      <c r="AE3558" s="312"/>
      <c r="AF3558" s="343" t="s">
        <v>432</v>
      </c>
      <c r="AG3558" s="343">
        <v>30</v>
      </c>
      <c r="AH3558" s="343">
        <v>15</v>
      </c>
      <c r="AI3558" s="343"/>
      <c r="AJ3558" s="343"/>
      <c r="AK3558" s="343"/>
      <c r="AL3558" s="343"/>
      <c r="AM3558" s="343"/>
      <c r="AN3558" s="343"/>
      <c r="AO3558" s="343"/>
      <c r="AP3558" s="343"/>
      <c r="AQ3558" s="343"/>
      <c r="AR3558" s="343"/>
      <c r="AS3558" s="343"/>
      <c r="AT3558" s="343"/>
      <c r="AU3558" s="343"/>
      <c r="AV3558" s="343"/>
      <c r="AW3558" s="343"/>
      <c r="AX3558" s="343"/>
      <c r="AY3558" s="343"/>
      <c r="AZ3558" s="343"/>
      <c r="BA3558" s="343"/>
      <c r="BB3558" s="343"/>
      <c r="BC3558" s="343"/>
      <c r="BD3558" s="343"/>
      <c r="BE3558" s="475"/>
      <c r="BF3558" s="475"/>
      <c r="BG3558" s="475"/>
      <c r="BH3558" s="475"/>
      <c r="BI3558" s="475"/>
      <c r="BJ3558" s="475"/>
      <c r="BK3558" s="475"/>
      <c r="BL3558" s="475"/>
      <c r="BM3558" s="475"/>
      <c r="BN3558" s="475"/>
      <c r="BO3558" s="475"/>
      <c r="BP3558" s="306"/>
      <c r="BQ3558" s="496"/>
      <c r="BR3558" s="496"/>
      <c r="BS3558" s="496"/>
      <c r="BT3558" s="496"/>
      <c r="BU3558" s="496"/>
      <c r="BV3558" s="496"/>
    </row>
    <row r="3559" spans="1:74" s="52" customFormat="1" ht="12.75">
      <c r="A3559" s="45">
        <v>2670.0804681784898</v>
      </c>
      <c r="B3559" s="46" t="s">
        <v>364</v>
      </c>
      <c r="C3559" s="47" t="s">
        <v>376</v>
      </c>
      <c r="D3559" s="48">
        <v>88.476315789473531</v>
      </c>
      <c r="E3559" s="49">
        <v>39.328699999999998</v>
      </c>
      <c r="F3559" s="49">
        <v>6.8958000000000005E-2</v>
      </c>
      <c r="G3559" s="49">
        <v>15.3706</v>
      </c>
      <c r="H3559" s="49">
        <v>0.32294200000000001</v>
      </c>
      <c r="I3559" s="49">
        <v>0.21502399999999999</v>
      </c>
      <c r="J3559" s="49">
        <v>44.846400000000003</v>
      </c>
      <c r="K3559" s="49">
        <v>0.25042700000000001</v>
      </c>
      <c r="L3559" s="49">
        <v>100.424505</v>
      </c>
      <c r="M3559" s="47"/>
      <c r="N3559" s="50">
        <v>0.98743502804441374</v>
      </c>
      <c r="O3559" s="50">
        <v>1.3688599282282263E-3</v>
      </c>
      <c r="P3559" s="50">
        <v>0.3227347670020006</v>
      </c>
      <c r="Q3559" s="50">
        <v>6.5217982666870931E-3</v>
      </c>
      <c r="R3559" s="50">
        <v>4.5726884625175972E-3</v>
      </c>
      <c r="S3559" s="50">
        <v>1.6785530435865339</v>
      </c>
      <c r="T3559" s="50">
        <v>6.7365530847391143E-3</v>
      </c>
      <c r="U3559" s="50">
        <v>3.0085575762831231</v>
      </c>
      <c r="V3559" s="51">
        <v>83.873645494943005</v>
      </c>
      <c r="X3559" s="49">
        <v>0.21412100000000001</v>
      </c>
      <c r="Y3559" s="49">
        <v>24.298200000000001</v>
      </c>
      <c r="Z3559" s="49">
        <v>0.46566099999999999</v>
      </c>
      <c r="AA3559" s="49">
        <v>6.7052100000000001</v>
      </c>
      <c r="AB3559" s="49">
        <v>6.47384</v>
      </c>
      <c r="AC3559" s="49">
        <v>0.177843</v>
      </c>
      <c r="AD3559" s="49">
        <v>4.7863899999999999</v>
      </c>
      <c r="AE3559" s="312"/>
      <c r="AF3559" s="343" t="s">
        <v>432</v>
      </c>
      <c r="AG3559" s="343">
        <v>30</v>
      </c>
      <c r="AH3559" s="343">
        <v>15</v>
      </c>
      <c r="AI3559" s="343"/>
      <c r="AJ3559" s="343"/>
      <c r="AK3559" s="343"/>
      <c r="AL3559" s="343"/>
      <c r="AM3559" s="343"/>
      <c r="AN3559" s="343"/>
      <c r="AO3559" s="343"/>
      <c r="AP3559" s="343"/>
      <c r="AQ3559" s="343"/>
      <c r="AR3559" s="343"/>
      <c r="AS3559" s="343"/>
      <c r="AT3559" s="343"/>
      <c r="AU3559" s="343"/>
      <c r="AV3559" s="343"/>
      <c r="AW3559" s="343"/>
      <c r="AX3559" s="343"/>
      <c r="AY3559" s="343"/>
      <c r="AZ3559" s="343"/>
      <c r="BA3559" s="343"/>
      <c r="BB3559" s="343"/>
      <c r="BC3559" s="343"/>
      <c r="BD3559" s="343"/>
      <c r="BE3559" s="475"/>
      <c r="BF3559" s="475"/>
      <c r="BG3559" s="475"/>
      <c r="BH3559" s="475"/>
      <c r="BI3559" s="475"/>
      <c r="BJ3559" s="475"/>
      <c r="BK3559" s="475"/>
      <c r="BL3559" s="475"/>
      <c r="BM3559" s="475"/>
      <c r="BN3559" s="475"/>
      <c r="BO3559" s="475"/>
      <c r="BP3559" s="306"/>
      <c r="BQ3559" s="496"/>
      <c r="BR3559" s="496"/>
      <c r="BS3559" s="496"/>
      <c r="BT3559" s="496"/>
      <c r="BU3559" s="496"/>
      <c r="BV3559" s="496"/>
    </row>
    <row r="3560" spans="1:74" s="52" customFormat="1" ht="12.75">
      <c r="A3560" s="45">
        <v>2670.0804681784898</v>
      </c>
      <c r="B3560" s="46" t="s">
        <v>364</v>
      </c>
      <c r="C3560" s="47" t="s">
        <v>376</v>
      </c>
      <c r="D3560" s="48">
        <v>94.006315789473533</v>
      </c>
      <c r="E3560" s="49">
        <v>39.323099999999997</v>
      </c>
      <c r="F3560" s="49">
        <v>6.7155000000000006E-2</v>
      </c>
      <c r="G3560" s="49">
        <v>15.4213</v>
      </c>
      <c r="H3560" s="49">
        <v>0.31999</v>
      </c>
      <c r="I3560" s="49">
        <v>0.21704799999999999</v>
      </c>
      <c r="J3560" s="49">
        <v>44.728299999999997</v>
      </c>
      <c r="K3560" s="49">
        <v>0.249943</v>
      </c>
      <c r="L3560" s="49">
        <v>100.37103999999999</v>
      </c>
      <c r="M3560" s="47"/>
      <c r="N3560" s="50">
        <v>0.98772764956166959</v>
      </c>
      <c r="O3560" s="50">
        <v>1.3336541845841185E-3</v>
      </c>
      <c r="P3560" s="50">
        <v>0.32394139146118311</v>
      </c>
      <c r="Q3560" s="50">
        <v>6.4650183555013145E-3</v>
      </c>
      <c r="R3560" s="50">
        <v>4.6177561041139984E-3</v>
      </c>
      <c r="S3560" s="50">
        <v>1.6748672909912379</v>
      </c>
      <c r="T3560" s="50">
        <v>6.7264836234059737E-3</v>
      </c>
      <c r="U3560" s="50">
        <v>3.0069878435441844</v>
      </c>
      <c r="V3560" s="51">
        <v>83.793276750042637</v>
      </c>
      <c r="X3560" s="49">
        <v>0.21407499999999999</v>
      </c>
      <c r="Y3560" s="49">
        <v>24.217099999999999</v>
      </c>
      <c r="Z3560" s="49">
        <v>0.46457199999999998</v>
      </c>
      <c r="AA3560" s="49">
        <v>6.9489299999999998</v>
      </c>
      <c r="AB3560" s="49">
        <v>6.5518000000000001</v>
      </c>
      <c r="AC3560" s="49">
        <v>0.17808599999999999</v>
      </c>
      <c r="AD3560" s="49">
        <v>4.6872499999999997</v>
      </c>
      <c r="AE3560" s="312"/>
      <c r="AF3560" s="343" t="s">
        <v>432</v>
      </c>
      <c r="AG3560" s="343">
        <v>30</v>
      </c>
      <c r="AH3560" s="343">
        <v>15</v>
      </c>
      <c r="AI3560" s="343"/>
      <c r="AJ3560" s="343"/>
      <c r="AK3560" s="343"/>
      <c r="AL3560" s="343"/>
      <c r="AM3560" s="343"/>
      <c r="AN3560" s="343"/>
      <c r="AO3560" s="343"/>
      <c r="AP3560" s="343"/>
      <c r="AQ3560" s="343"/>
      <c r="AR3560" s="343"/>
      <c r="AS3560" s="343"/>
      <c r="AT3560" s="343"/>
      <c r="AU3560" s="343"/>
      <c r="AV3560" s="343"/>
      <c r="AW3560" s="343"/>
      <c r="AX3560" s="343"/>
      <c r="AY3560" s="343"/>
      <c r="AZ3560" s="343"/>
      <c r="BA3560" s="343"/>
      <c r="BB3560" s="343"/>
      <c r="BC3560" s="343"/>
      <c r="BD3560" s="343"/>
      <c r="BE3560" s="475"/>
      <c r="BF3560" s="475"/>
      <c r="BG3560" s="475"/>
      <c r="BH3560" s="475"/>
      <c r="BI3560" s="475"/>
      <c r="BJ3560" s="475"/>
      <c r="BK3560" s="475"/>
      <c r="BL3560" s="475"/>
      <c r="BM3560" s="475"/>
      <c r="BN3560" s="475"/>
      <c r="BO3560" s="475"/>
      <c r="BP3560" s="306"/>
      <c r="BQ3560" s="496"/>
      <c r="BR3560" s="496"/>
      <c r="BS3560" s="496"/>
      <c r="BT3560" s="496"/>
      <c r="BU3560" s="496"/>
      <c r="BV3560" s="496"/>
    </row>
    <row r="3561" spans="1:74" s="52" customFormat="1" ht="12.75">
      <c r="A3561" s="45"/>
      <c r="B3561" s="46"/>
      <c r="C3561" s="47"/>
      <c r="D3561" s="48"/>
      <c r="E3561" s="49"/>
      <c r="F3561" s="49"/>
      <c r="G3561" s="49"/>
      <c r="H3561" s="49"/>
      <c r="I3561" s="49"/>
      <c r="J3561" s="49"/>
      <c r="K3561" s="49"/>
      <c r="L3561" s="49"/>
      <c r="M3561" s="47"/>
      <c r="N3561" s="50"/>
      <c r="O3561" s="50"/>
      <c r="P3561" s="50"/>
      <c r="Q3561" s="50"/>
      <c r="R3561" s="50"/>
      <c r="S3561" s="50"/>
      <c r="T3561" s="50"/>
      <c r="U3561" s="50"/>
      <c r="V3561" s="51"/>
      <c r="AE3561" s="312"/>
      <c r="AF3561" s="312"/>
      <c r="AG3561" s="312"/>
      <c r="AH3561" s="312"/>
      <c r="AI3561" s="312"/>
      <c r="AJ3561" s="312"/>
      <c r="AK3561" s="312"/>
      <c r="AL3561" s="312"/>
      <c r="AM3561" s="312"/>
      <c r="AN3561" s="312"/>
      <c r="AO3561" s="312"/>
      <c r="AP3561" s="312"/>
      <c r="AQ3561" s="312"/>
      <c r="AR3561" s="312"/>
      <c r="AS3561" s="312"/>
      <c r="AT3561" s="312"/>
      <c r="AU3561" s="312"/>
      <c r="AV3561" s="312"/>
      <c r="AW3561" s="312"/>
      <c r="AX3561" s="312"/>
      <c r="AY3561" s="312"/>
      <c r="AZ3561" s="312"/>
      <c r="BA3561" s="312"/>
      <c r="BB3561" s="312"/>
      <c r="BC3561" s="312"/>
      <c r="BD3561" s="312"/>
      <c r="BE3561" s="306"/>
      <c r="BF3561" s="306"/>
      <c r="BG3561" s="306"/>
      <c r="BH3561" s="306"/>
      <c r="BI3561" s="306"/>
      <c r="BJ3561" s="306"/>
      <c r="BK3561" s="306"/>
      <c r="BL3561" s="306"/>
      <c r="BM3561" s="306"/>
      <c r="BN3561" s="306"/>
      <c r="BO3561" s="306"/>
      <c r="BP3561" s="306"/>
      <c r="BQ3561" s="496"/>
      <c r="BR3561" s="496"/>
      <c r="BS3561" s="496"/>
      <c r="BT3561" s="496"/>
      <c r="BU3561" s="496"/>
      <c r="BV3561" s="496"/>
    </row>
    <row r="3562" spans="1:74" s="52" customFormat="1" ht="12.75">
      <c r="A3562" s="45">
        <v>2670.0804681784898</v>
      </c>
      <c r="B3562" s="46" t="s">
        <v>364</v>
      </c>
      <c r="C3562" s="47" t="s">
        <v>377</v>
      </c>
      <c r="D3562" s="48">
        <v>0</v>
      </c>
      <c r="E3562" s="49">
        <v>38.590299999999999</v>
      </c>
      <c r="F3562" s="49">
        <v>5.1465999999999998E-2</v>
      </c>
      <c r="G3562" s="49">
        <v>19.4268</v>
      </c>
      <c r="H3562" s="49">
        <v>0.225712</v>
      </c>
      <c r="I3562" s="49">
        <v>0.24945200000000001</v>
      </c>
      <c r="J3562" s="49">
        <v>41.198900000000002</v>
      </c>
      <c r="K3562" s="49">
        <v>0.29056999999999999</v>
      </c>
      <c r="L3562" s="49">
        <v>100.059057</v>
      </c>
      <c r="M3562" s="47"/>
      <c r="N3562" s="50">
        <v>0.9910039548713</v>
      </c>
      <c r="O3562" s="50">
        <v>1.0449441130529764E-3</v>
      </c>
      <c r="P3562" s="50">
        <v>0.41720979502418337</v>
      </c>
      <c r="Q3562" s="50">
        <v>4.6622523256805697E-3</v>
      </c>
      <c r="R3562" s="50">
        <v>5.4258772240382567E-3</v>
      </c>
      <c r="S3562" s="50">
        <v>1.5772168170189178</v>
      </c>
      <c r="T3562" s="50">
        <v>7.9947641020032528E-3</v>
      </c>
      <c r="U3562" s="50">
        <v>3.0053409887536486</v>
      </c>
      <c r="V3562" s="51">
        <v>79.081215999379822</v>
      </c>
      <c r="X3562" s="49">
        <v>0.21579100000000001</v>
      </c>
      <c r="Y3562" s="49">
        <v>29.8718</v>
      </c>
      <c r="Z3562" s="49">
        <v>0.41216199999999997</v>
      </c>
      <c r="AA3562" s="49">
        <v>9.4890699999999999</v>
      </c>
      <c r="AB3562" s="49">
        <v>5.8762800000000004</v>
      </c>
      <c r="AC3562" s="49">
        <v>0.188164</v>
      </c>
      <c r="AD3562" s="49">
        <v>4.3052099999999998</v>
      </c>
      <c r="AE3562" s="312"/>
      <c r="AF3562" s="343" t="s">
        <v>432</v>
      </c>
      <c r="AG3562" s="343">
        <v>30</v>
      </c>
      <c r="AH3562" s="343">
        <v>15</v>
      </c>
      <c r="AI3562" s="343"/>
      <c r="AJ3562" s="343"/>
      <c r="AK3562" s="343"/>
      <c r="AL3562" s="343"/>
      <c r="AM3562" s="343"/>
      <c r="AN3562" s="343"/>
      <c r="AO3562" s="343"/>
      <c r="AP3562" s="343"/>
      <c r="AQ3562" s="343"/>
      <c r="AR3562" s="343"/>
      <c r="AS3562" s="343"/>
      <c r="AT3562" s="343"/>
      <c r="AU3562" s="343"/>
      <c r="AV3562" s="343"/>
      <c r="AW3562" s="343"/>
      <c r="AX3562" s="343"/>
      <c r="AY3562" s="343"/>
      <c r="AZ3562" s="343"/>
      <c r="BA3562" s="343"/>
      <c r="BB3562" s="343"/>
      <c r="BC3562" s="343"/>
      <c r="BD3562" s="343"/>
      <c r="BE3562" s="475"/>
      <c r="BF3562" s="475"/>
      <c r="BG3562" s="475"/>
      <c r="BH3562" s="475"/>
      <c r="BI3562" s="475"/>
      <c r="BJ3562" s="475"/>
      <c r="BK3562" s="475"/>
      <c r="BL3562" s="475"/>
      <c r="BM3562" s="475"/>
      <c r="BN3562" s="475"/>
      <c r="BO3562" s="475"/>
      <c r="BP3562" s="306"/>
      <c r="BQ3562" s="496"/>
      <c r="BR3562" s="496"/>
      <c r="BS3562" s="496"/>
      <c r="BT3562" s="496"/>
      <c r="BU3562" s="496"/>
      <c r="BV3562" s="496"/>
    </row>
    <row r="3563" spans="1:74" s="52" customFormat="1" ht="12.75">
      <c r="A3563" s="45">
        <v>2670.0804681784898</v>
      </c>
      <c r="B3563" s="46" t="s">
        <v>364</v>
      </c>
      <c r="C3563" s="47" t="s">
        <v>377</v>
      </c>
      <c r="D3563" s="48">
        <v>6.0263720839181332</v>
      </c>
      <c r="E3563" s="49">
        <v>38.846699999999998</v>
      </c>
      <c r="F3563" s="49">
        <v>7.7029999999999998E-3</v>
      </c>
      <c r="G3563" s="49">
        <v>18.677900000000001</v>
      </c>
      <c r="H3563" s="49">
        <v>0.20702300000000001</v>
      </c>
      <c r="I3563" s="49">
        <v>0.234435</v>
      </c>
      <c r="J3563" s="49">
        <v>41.912199999999999</v>
      </c>
      <c r="K3563" s="49">
        <v>0.24977199999999999</v>
      </c>
      <c r="L3563" s="49">
        <v>100.17004199999998</v>
      </c>
      <c r="M3563" s="47"/>
      <c r="N3563" s="50">
        <v>0.99246245914166176</v>
      </c>
      <c r="O3563" s="50">
        <v>1.555948683061742E-4</v>
      </c>
      <c r="P3563" s="50">
        <v>0.39906532776058595</v>
      </c>
      <c r="Q3563" s="50">
        <v>4.2542445047476576E-3</v>
      </c>
      <c r="R3563" s="50">
        <v>5.0730383557194099E-3</v>
      </c>
      <c r="S3563" s="50">
        <v>1.5962795865003139</v>
      </c>
      <c r="T3563" s="50">
        <v>6.8369334932113059E-3</v>
      </c>
      <c r="U3563" s="50">
        <v>3.0051602401236064</v>
      </c>
      <c r="V3563" s="51">
        <v>80.000183180941193</v>
      </c>
      <c r="X3563" s="49">
        <v>0.21506</v>
      </c>
      <c r="Y3563" s="49">
        <v>200.20699999999999</v>
      </c>
      <c r="Z3563" s="49">
        <v>0.42078900000000002</v>
      </c>
      <c r="AA3563" s="49">
        <v>10.316700000000001</v>
      </c>
      <c r="AB3563" s="49">
        <v>6.1660300000000001</v>
      </c>
      <c r="AC3563" s="49">
        <v>0.18593699999999999</v>
      </c>
      <c r="AD3563" s="49">
        <v>4.8276700000000003</v>
      </c>
      <c r="AE3563" s="312"/>
      <c r="AF3563" s="343" t="s">
        <v>432</v>
      </c>
      <c r="AG3563" s="343">
        <v>30</v>
      </c>
      <c r="AH3563" s="343">
        <v>15</v>
      </c>
      <c r="AI3563" s="343"/>
      <c r="AJ3563" s="343"/>
      <c r="AK3563" s="343"/>
      <c r="AL3563" s="343"/>
      <c r="AM3563" s="343"/>
      <c r="AN3563" s="343"/>
      <c r="AO3563" s="343"/>
      <c r="AP3563" s="343"/>
      <c r="AQ3563" s="343"/>
      <c r="AR3563" s="343"/>
      <c r="AS3563" s="343"/>
      <c r="AT3563" s="343"/>
      <c r="AU3563" s="343"/>
      <c r="AV3563" s="343"/>
      <c r="AW3563" s="343"/>
      <c r="AX3563" s="343"/>
      <c r="AY3563" s="343"/>
      <c r="AZ3563" s="343"/>
      <c r="BA3563" s="343"/>
      <c r="BB3563" s="343"/>
      <c r="BC3563" s="343"/>
      <c r="BD3563" s="343"/>
      <c r="BE3563" s="475"/>
      <c r="BF3563" s="475"/>
      <c r="BG3563" s="475"/>
      <c r="BH3563" s="475"/>
      <c r="BI3563" s="475"/>
      <c r="BJ3563" s="475"/>
      <c r="BK3563" s="475"/>
      <c r="BL3563" s="475"/>
      <c r="BM3563" s="475"/>
      <c r="BN3563" s="475"/>
      <c r="BO3563" s="475"/>
      <c r="BP3563" s="306"/>
      <c r="BQ3563" s="496"/>
      <c r="BR3563" s="496"/>
      <c r="BS3563" s="496"/>
      <c r="BT3563" s="496"/>
      <c r="BU3563" s="496"/>
      <c r="BV3563" s="496"/>
    </row>
    <row r="3564" spans="1:74" s="52" customFormat="1" ht="12.75">
      <c r="A3564" s="45">
        <v>2670.0804681784898</v>
      </c>
      <c r="B3564" s="46" t="s">
        <v>364</v>
      </c>
      <c r="C3564" s="47" t="s">
        <v>377</v>
      </c>
      <c r="D3564" s="48">
        <v>12.026372083918133</v>
      </c>
      <c r="E3564" s="49">
        <v>38.847099999999998</v>
      </c>
      <c r="F3564" s="49">
        <v>1.5575E-2</v>
      </c>
      <c r="G3564" s="49">
        <v>18.416599999999999</v>
      </c>
      <c r="H3564" s="49">
        <v>0.24918399999999999</v>
      </c>
      <c r="I3564" s="49">
        <v>0.24746099999999999</v>
      </c>
      <c r="J3564" s="49">
        <v>42.433799999999998</v>
      </c>
      <c r="K3564" s="49">
        <v>0.24521899999999999</v>
      </c>
      <c r="L3564" s="49">
        <v>100.48322499999999</v>
      </c>
      <c r="M3564" s="47"/>
      <c r="N3564" s="50">
        <v>0.98870078509535941</v>
      </c>
      <c r="O3564" s="50">
        <v>3.1340776031237299E-4</v>
      </c>
      <c r="P3564" s="50">
        <v>0.39198705491902919</v>
      </c>
      <c r="Q3564" s="50">
        <v>5.1011761540638058E-3</v>
      </c>
      <c r="R3564" s="50">
        <v>5.3345621386000483E-3</v>
      </c>
      <c r="S3564" s="50">
        <v>1.6100032256652161</v>
      </c>
      <c r="T3564" s="50">
        <v>6.6867954762499645E-3</v>
      </c>
      <c r="U3564" s="50">
        <v>3.0089754712672261</v>
      </c>
      <c r="V3564" s="51">
        <v>80.420131969639996</v>
      </c>
      <c r="X3564" s="49">
        <v>0.21521199999999999</v>
      </c>
      <c r="Y3564" s="49">
        <v>104.333</v>
      </c>
      <c r="Z3564" s="49">
        <v>0.421093</v>
      </c>
      <c r="AA3564" s="49">
        <v>8.4154199999999992</v>
      </c>
      <c r="AB3564" s="49">
        <v>5.9232100000000001</v>
      </c>
      <c r="AC3564" s="49">
        <v>0.18464700000000001</v>
      </c>
      <c r="AD3564" s="49">
        <v>4.8594499999999998</v>
      </c>
      <c r="AE3564" s="312"/>
      <c r="AF3564" s="343" t="s">
        <v>432</v>
      </c>
      <c r="AG3564" s="343">
        <v>30</v>
      </c>
      <c r="AH3564" s="343">
        <v>15</v>
      </c>
      <c r="AI3564" s="343"/>
      <c r="AJ3564" s="343"/>
      <c r="AK3564" s="343"/>
      <c r="AL3564" s="343"/>
      <c r="AM3564" s="343"/>
      <c r="AN3564" s="343"/>
      <c r="AO3564" s="343"/>
      <c r="AP3564" s="343"/>
      <c r="AQ3564" s="343"/>
      <c r="AR3564" s="343"/>
      <c r="AS3564" s="343"/>
      <c r="AT3564" s="343"/>
      <c r="AU3564" s="343"/>
      <c r="AV3564" s="343"/>
      <c r="AW3564" s="343"/>
      <c r="AX3564" s="343"/>
      <c r="AY3564" s="343"/>
      <c r="AZ3564" s="343"/>
      <c r="BA3564" s="343"/>
      <c r="BB3564" s="343"/>
      <c r="BC3564" s="343"/>
      <c r="BD3564" s="343"/>
      <c r="BE3564" s="475"/>
      <c r="BF3564" s="475"/>
      <c r="BG3564" s="475"/>
      <c r="BH3564" s="475"/>
      <c r="BI3564" s="475"/>
      <c r="BJ3564" s="475"/>
      <c r="BK3564" s="475"/>
      <c r="BL3564" s="475"/>
      <c r="BM3564" s="475"/>
      <c r="BN3564" s="475"/>
      <c r="BO3564" s="475"/>
      <c r="BP3564" s="306"/>
      <c r="BQ3564" s="496"/>
      <c r="BR3564" s="496"/>
      <c r="BS3564" s="496"/>
      <c r="BT3564" s="496"/>
      <c r="BU3564" s="496"/>
      <c r="BV3564" s="496"/>
    </row>
    <row r="3565" spans="1:74" s="52" customFormat="1" ht="12.75">
      <c r="A3565" s="45">
        <v>2670.0804681784898</v>
      </c>
      <c r="B3565" s="46" t="s">
        <v>364</v>
      </c>
      <c r="C3565" s="47" t="s">
        <v>377</v>
      </c>
      <c r="D3565" s="48">
        <v>18.026372083918133</v>
      </c>
      <c r="E3565" s="49">
        <v>39.112400000000001</v>
      </c>
      <c r="F3565" s="49">
        <v>3.1369000000000001E-2</v>
      </c>
      <c r="G3565" s="49">
        <v>17.6584</v>
      </c>
      <c r="H3565" s="49">
        <v>0.28196599999999999</v>
      </c>
      <c r="I3565" s="49">
        <v>0.24410999999999999</v>
      </c>
      <c r="J3565" s="49">
        <v>42.822400000000002</v>
      </c>
      <c r="K3565" s="49">
        <v>0.25391799999999998</v>
      </c>
      <c r="L3565" s="49">
        <v>100.442618</v>
      </c>
      <c r="M3565" s="47"/>
      <c r="N3565" s="50">
        <v>0.99178850678735486</v>
      </c>
      <c r="O3565" s="50">
        <v>6.2889869670160778E-4</v>
      </c>
      <c r="P3565" s="50">
        <v>0.37446561896638253</v>
      </c>
      <c r="Q3565" s="50">
        <v>5.7510248111450257E-3</v>
      </c>
      <c r="R3565" s="50">
        <v>5.2429524065770007E-3</v>
      </c>
      <c r="S3565" s="50">
        <v>1.6187663012259401</v>
      </c>
      <c r="T3565" s="50">
        <v>6.8985170431466293E-3</v>
      </c>
      <c r="U3565" s="50">
        <v>3.0046791118979126</v>
      </c>
      <c r="V3565" s="51">
        <v>81.213143579887529</v>
      </c>
      <c r="X3565" s="49">
        <v>0.214472</v>
      </c>
      <c r="Y3565" s="49">
        <v>50.557600000000001</v>
      </c>
      <c r="Z3565" s="49">
        <v>0.43338399999999999</v>
      </c>
      <c r="AA3565" s="49">
        <v>7.6303700000000001</v>
      </c>
      <c r="AB3565" s="49">
        <v>5.8142199999999997</v>
      </c>
      <c r="AC3565" s="49">
        <v>0.18337400000000001</v>
      </c>
      <c r="AD3565" s="49">
        <v>4.6828700000000003</v>
      </c>
      <c r="AE3565" s="312"/>
      <c r="AF3565" s="343" t="s">
        <v>432</v>
      </c>
      <c r="AG3565" s="343">
        <v>30</v>
      </c>
      <c r="AH3565" s="343">
        <v>15</v>
      </c>
      <c r="AI3565" s="343"/>
      <c r="AJ3565" s="343"/>
      <c r="AK3565" s="343"/>
      <c r="AL3565" s="343"/>
      <c r="AM3565" s="343"/>
      <c r="AN3565" s="343"/>
      <c r="AO3565" s="343"/>
      <c r="AP3565" s="343"/>
      <c r="AQ3565" s="343"/>
      <c r="AR3565" s="343"/>
      <c r="AS3565" s="343"/>
      <c r="AT3565" s="343"/>
      <c r="AU3565" s="343"/>
      <c r="AV3565" s="343"/>
      <c r="AW3565" s="343"/>
      <c r="AX3565" s="343"/>
      <c r="AY3565" s="343"/>
      <c r="AZ3565" s="343"/>
      <c r="BA3565" s="343"/>
      <c r="BB3565" s="343"/>
      <c r="BC3565" s="343"/>
      <c r="BD3565" s="343"/>
      <c r="BE3565" s="475"/>
      <c r="BF3565" s="475"/>
      <c r="BG3565" s="475"/>
      <c r="BH3565" s="475"/>
      <c r="BI3565" s="475"/>
      <c r="BJ3565" s="475"/>
      <c r="BK3565" s="475"/>
      <c r="BL3565" s="475"/>
      <c r="BM3565" s="475"/>
      <c r="BN3565" s="475"/>
      <c r="BO3565" s="475"/>
      <c r="BP3565" s="306"/>
      <c r="BQ3565" s="496"/>
      <c r="BR3565" s="496"/>
      <c r="BS3565" s="496"/>
      <c r="BT3565" s="496"/>
      <c r="BU3565" s="496"/>
      <c r="BV3565" s="496"/>
    </row>
    <row r="3566" spans="1:74" s="52" customFormat="1" ht="12.75">
      <c r="A3566" s="45">
        <v>2670.0804681784898</v>
      </c>
      <c r="B3566" s="46" t="s">
        <v>364</v>
      </c>
      <c r="C3566" s="47" t="s">
        <v>377</v>
      </c>
      <c r="D3566" s="48">
        <v>24.026372083918133</v>
      </c>
      <c r="E3566" s="49">
        <v>38.9893</v>
      </c>
      <c r="F3566" s="49">
        <v>5.0285000000000003E-2</v>
      </c>
      <c r="G3566" s="49">
        <v>17.384599999999999</v>
      </c>
      <c r="H3566" s="49">
        <v>0.26591599999999999</v>
      </c>
      <c r="I3566" s="49">
        <v>0.24857599999999999</v>
      </c>
      <c r="J3566" s="49">
        <v>43.215499999999999</v>
      </c>
      <c r="K3566" s="49">
        <v>0.22550899999999999</v>
      </c>
      <c r="L3566" s="49">
        <v>100.40752999999999</v>
      </c>
      <c r="M3566" s="47"/>
      <c r="N3566" s="50">
        <v>0.98816560260858766</v>
      </c>
      <c r="O3566" s="50">
        <v>1.0076232125441039E-3</v>
      </c>
      <c r="P3566" s="50">
        <v>0.36847242346445364</v>
      </c>
      <c r="Q3566" s="50">
        <v>5.4209157284851569E-3</v>
      </c>
      <c r="R3566" s="50">
        <v>5.3361647382555479E-3</v>
      </c>
      <c r="S3566" s="50">
        <v>1.6327977073285875</v>
      </c>
      <c r="T3566" s="50">
        <v>6.123585990618902E-3</v>
      </c>
      <c r="U3566" s="50">
        <v>3.0081557323697967</v>
      </c>
      <c r="V3566" s="51">
        <v>81.588071605383945</v>
      </c>
      <c r="X3566" s="49">
        <v>0.21493699999999999</v>
      </c>
      <c r="Y3566" s="49">
        <v>32.611199999999997</v>
      </c>
      <c r="Z3566" s="49">
        <v>0.43719999999999998</v>
      </c>
      <c r="AA3566" s="49">
        <v>8.1153600000000008</v>
      </c>
      <c r="AB3566" s="49">
        <v>5.7600100000000003</v>
      </c>
      <c r="AC3566" s="49">
        <v>0.182368</v>
      </c>
      <c r="AD3566" s="49">
        <v>5.3069100000000002</v>
      </c>
      <c r="AE3566" s="312"/>
      <c r="AF3566" s="343" t="s">
        <v>432</v>
      </c>
      <c r="AG3566" s="343">
        <v>30</v>
      </c>
      <c r="AH3566" s="343">
        <v>15</v>
      </c>
      <c r="AI3566" s="343"/>
      <c r="AJ3566" s="343"/>
      <c r="AK3566" s="343"/>
      <c r="AL3566" s="343"/>
      <c r="AM3566" s="343"/>
      <c r="AN3566" s="343"/>
      <c r="AO3566" s="343"/>
      <c r="AP3566" s="343"/>
      <c r="AQ3566" s="343"/>
      <c r="AR3566" s="343"/>
      <c r="AS3566" s="343"/>
      <c r="AT3566" s="343"/>
      <c r="AU3566" s="343"/>
      <c r="AV3566" s="343"/>
      <c r="AW3566" s="343"/>
      <c r="AX3566" s="343"/>
      <c r="AY3566" s="343"/>
      <c r="AZ3566" s="343"/>
      <c r="BA3566" s="343"/>
      <c r="BB3566" s="343"/>
      <c r="BC3566" s="343"/>
      <c r="BD3566" s="343"/>
      <c r="BE3566" s="475"/>
      <c r="BF3566" s="475"/>
      <c r="BG3566" s="475"/>
      <c r="BH3566" s="475"/>
      <c r="BI3566" s="475"/>
      <c r="BJ3566" s="475"/>
      <c r="BK3566" s="475"/>
      <c r="BL3566" s="475"/>
      <c r="BM3566" s="475"/>
      <c r="BN3566" s="475"/>
      <c r="BO3566" s="475"/>
      <c r="BP3566" s="306"/>
      <c r="BQ3566" s="496"/>
      <c r="BR3566" s="496"/>
      <c r="BS3566" s="496"/>
      <c r="BT3566" s="496"/>
      <c r="BU3566" s="496"/>
      <c r="BV3566" s="496"/>
    </row>
    <row r="3567" spans="1:74" s="52" customFormat="1" ht="12.75">
      <c r="A3567" s="45">
        <v>2670.0804681784898</v>
      </c>
      <c r="B3567" s="46" t="s">
        <v>364</v>
      </c>
      <c r="C3567" s="47" t="s">
        <v>377</v>
      </c>
      <c r="D3567" s="48">
        <v>30.026372083918133</v>
      </c>
      <c r="E3567" s="49">
        <v>38.908799999999999</v>
      </c>
      <c r="F3567" s="49">
        <v>4.7004999999999998E-2</v>
      </c>
      <c r="G3567" s="49">
        <v>16.879100000000001</v>
      </c>
      <c r="H3567" s="49">
        <v>0.27774399999999999</v>
      </c>
      <c r="I3567" s="49">
        <v>0.22545999999999999</v>
      </c>
      <c r="J3567" s="49">
        <v>43.331499999999998</v>
      </c>
      <c r="K3567" s="49">
        <v>0.22689300000000001</v>
      </c>
      <c r="L3567" s="49">
        <v>99.917324999999991</v>
      </c>
      <c r="M3567" s="47"/>
      <c r="N3567" s="50">
        <v>0.98895768796820149</v>
      </c>
      <c r="O3567" s="50">
        <v>9.4460305590375604E-4</v>
      </c>
      <c r="P3567" s="50">
        <v>0.35878572406988846</v>
      </c>
      <c r="Q3567" s="50">
        <v>5.6783015506609927E-3</v>
      </c>
      <c r="R3567" s="50">
        <v>4.8538361968964768E-3</v>
      </c>
      <c r="S3567" s="50">
        <v>1.6418827606786628</v>
      </c>
      <c r="T3567" s="50">
        <v>6.1788637549605729E-3</v>
      </c>
      <c r="U3567" s="50">
        <v>3.0079055534901133</v>
      </c>
      <c r="V3567" s="51">
        <v>82.066707862648144</v>
      </c>
      <c r="X3567" s="49">
        <v>0.21510000000000001</v>
      </c>
      <c r="Y3567" s="49">
        <v>33.884799999999998</v>
      </c>
      <c r="Z3567" s="49">
        <v>0.443581</v>
      </c>
      <c r="AA3567" s="49">
        <v>7.9336900000000004</v>
      </c>
      <c r="AB3567" s="49">
        <v>6.3414099999999998</v>
      </c>
      <c r="AC3567" s="49">
        <v>0.18182000000000001</v>
      </c>
      <c r="AD3567" s="49">
        <v>5.1991100000000001</v>
      </c>
      <c r="AE3567" s="312"/>
      <c r="AF3567" s="343" t="s">
        <v>432</v>
      </c>
      <c r="AG3567" s="343">
        <v>30</v>
      </c>
      <c r="AH3567" s="343">
        <v>15</v>
      </c>
      <c r="AI3567" s="343"/>
      <c r="AJ3567" s="343"/>
      <c r="AK3567" s="343"/>
      <c r="AL3567" s="343"/>
      <c r="AM3567" s="343"/>
      <c r="AN3567" s="343"/>
      <c r="AO3567" s="343"/>
      <c r="AP3567" s="343"/>
      <c r="AQ3567" s="343"/>
      <c r="AR3567" s="343"/>
      <c r="AS3567" s="343"/>
      <c r="AT3567" s="343"/>
      <c r="AU3567" s="343"/>
      <c r="AV3567" s="343"/>
      <c r="AW3567" s="343"/>
      <c r="AX3567" s="343"/>
      <c r="AY3567" s="343"/>
      <c r="AZ3567" s="343"/>
      <c r="BA3567" s="343"/>
      <c r="BB3567" s="343"/>
      <c r="BC3567" s="343"/>
      <c r="BD3567" s="343"/>
      <c r="BE3567" s="475"/>
      <c r="BF3567" s="475"/>
      <c r="BG3567" s="475"/>
      <c r="BH3567" s="475"/>
      <c r="BI3567" s="475"/>
      <c r="BJ3567" s="475"/>
      <c r="BK3567" s="475"/>
      <c r="BL3567" s="475"/>
      <c r="BM3567" s="475"/>
      <c r="BN3567" s="475"/>
      <c r="BO3567" s="475"/>
      <c r="BP3567" s="306"/>
      <c r="BQ3567" s="496"/>
      <c r="BR3567" s="496"/>
      <c r="BS3567" s="496"/>
      <c r="BT3567" s="496"/>
      <c r="BU3567" s="496"/>
      <c r="BV3567" s="496"/>
    </row>
    <row r="3568" spans="1:74" s="52" customFormat="1" ht="12.75">
      <c r="A3568" s="45">
        <v>2670.0804681784898</v>
      </c>
      <c r="B3568" s="46" t="s">
        <v>364</v>
      </c>
      <c r="C3568" s="47" t="s">
        <v>377</v>
      </c>
      <c r="D3568" s="48">
        <v>36.026372083918133</v>
      </c>
      <c r="E3568" s="49">
        <v>39.1006</v>
      </c>
      <c r="F3568" s="49">
        <v>1.4461E-2</v>
      </c>
      <c r="G3568" s="49">
        <v>16.520700000000001</v>
      </c>
      <c r="H3568" s="49">
        <v>0.28366200000000003</v>
      </c>
      <c r="I3568" s="49">
        <v>0.21338299999999999</v>
      </c>
      <c r="J3568" s="49">
        <v>43.672199999999997</v>
      </c>
      <c r="K3568" s="49">
        <v>0.22883600000000001</v>
      </c>
      <c r="L3568" s="49">
        <v>100.06858299999999</v>
      </c>
      <c r="M3568" s="47"/>
      <c r="N3568" s="50">
        <v>0.99030622843762584</v>
      </c>
      <c r="O3568" s="50">
        <v>2.8957417651773854E-4</v>
      </c>
      <c r="P3568" s="50">
        <v>0.34992141970044516</v>
      </c>
      <c r="Q3568" s="50">
        <v>5.778713213746821E-3</v>
      </c>
      <c r="R3568" s="50">
        <v>4.5775346952970711E-3</v>
      </c>
      <c r="S3568" s="50">
        <v>1.6489204513755829</v>
      </c>
      <c r="T3568" s="50">
        <v>6.2096637508586511E-3</v>
      </c>
      <c r="U3568" s="50">
        <v>3.0070405979698291</v>
      </c>
      <c r="V3568" s="51">
        <v>82.493791791940325</v>
      </c>
      <c r="X3568" s="49">
        <v>0.21451300000000001</v>
      </c>
      <c r="Y3568" s="49">
        <v>111.36</v>
      </c>
      <c r="Z3568" s="49">
        <v>0.44878699999999999</v>
      </c>
      <c r="AA3568" s="49">
        <v>7.6895600000000002</v>
      </c>
      <c r="AB3568" s="49">
        <v>6.5568200000000001</v>
      </c>
      <c r="AC3568" s="49">
        <v>0.180781</v>
      </c>
      <c r="AD3568" s="49">
        <v>5.2389099999999997</v>
      </c>
      <c r="AE3568" s="312"/>
      <c r="AF3568" s="343" t="s">
        <v>432</v>
      </c>
      <c r="AG3568" s="343">
        <v>30</v>
      </c>
      <c r="AH3568" s="343">
        <v>15</v>
      </c>
      <c r="AI3568" s="343"/>
      <c r="AJ3568" s="343"/>
      <c r="AK3568" s="343"/>
      <c r="AL3568" s="343"/>
      <c r="AM3568" s="343"/>
      <c r="AN3568" s="343"/>
      <c r="AO3568" s="343"/>
      <c r="AP3568" s="343"/>
      <c r="AQ3568" s="343"/>
      <c r="AR3568" s="343"/>
      <c r="AS3568" s="343"/>
      <c r="AT3568" s="343"/>
      <c r="AU3568" s="343"/>
      <c r="AV3568" s="343"/>
      <c r="AW3568" s="343"/>
      <c r="AX3568" s="343"/>
      <c r="AY3568" s="343"/>
      <c r="AZ3568" s="343"/>
      <c r="BA3568" s="343"/>
      <c r="BB3568" s="343"/>
      <c r="BC3568" s="343"/>
      <c r="BD3568" s="343"/>
      <c r="BE3568" s="475"/>
      <c r="BF3568" s="475"/>
      <c r="BG3568" s="475"/>
      <c r="BH3568" s="475"/>
      <c r="BI3568" s="475"/>
      <c r="BJ3568" s="475"/>
      <c r="BK3568" s="475"/>
      <c r="BL3568" s="475"/>
      <c r="BM3568" s="475"/>
      <c r="BN3568" s="475"/>
      <c r="BO3568" s="475"/>
      <c r="BP3568" s="306"/>
      <c r="BQ3568" s="496"/>
      <c r="BR3568" s="496"/>
      <c r="BS3568" s="496"/>
      <c r="BT3568" s="496"/>
      <c r="BU3568" s="496"/>
      <c r="BV3568" s="496"/>
    </row>
    <row r="3569" spans="1:74" s="52" customFormat="1" ht="12.75">
      <c r="A3569" s="45">
        <v>2670.0804681784898</v>
      </c>
      <c r="B3569" s="46" t="s">
        <v>364</v>
      </c>
      <c r="C3569" s="47" t="s">
        <v>377</v>
      </c>
      <c r="D3569" s="48">
        <v>42.026372083918133</v>
      </c>
      <c r="E3569" s="49">
        <v>39.283700000000003</v>
      </c>
      <c r="F3569" s="49">
        <v>6.0793E-2</v>
      </c>
      <c r="G3569" s="49">
        <v>16.3566</v>
      </c>
      <c r="H3569" s="49">
        <v>0.26849400000000001</v>
      </c>
      <c r="I3569" s="49">
        <v>0.217944</v>
      </c>
      <c r="J3569" s="49">
        <v>43.853700000000003</v>
      </c>
      <c r="K3569" s="49">
        <v>0.21224100000000001</v>
      </c>
      <c r="L3569" s="49">
        <v>100.27295800000002</v>
      </c>
      <c r="M3569" s="47"/>
      <c r="N3569" s="50">
        <v>0.99161980380641035</v>
      </c>
      <c r="O3569" s="50">
        <v>1.2132821164251729E-3</v>
      </c>
      <c r="P3569" s="50">
        <v>0.34528827637541865</v>
      </c>
      <c r="Q3569" s="50">
        <v>5.4514405860547422E-3</v>
      </c>
      <c r="R3569" s="50">
        <v>4.6597590704612439E-3</v>
      </c>
      <c r="S3569" s="50">
        <v>1.6502418349322192</v>
      </c>
      <c r="T3569" s="50">
        <v>5.7401036743888719E-3</v>
      </c>
      <c r="U3569" s="50">
        <v>3.0047942110278321</v>
      </c>
      <c r="V3569" s="51">
        <v>82.696914748675127</v>
      </c>
      <c r="X3569" s="49">
        <v>0.21407799999999999</v>
      </c>
      <c r="Y3569" s="49">
        <v>26.546500000000002</v>
      </c>
      <c r="Z3569" s="49">
        <v>0.45132</v>
      </c>
      <c r="AA3569" s="49">
        <v>8.0158199999999997</v>
      </c>
      <c r="AB3569" s="49">
        <v>6.3168100000000003</v>
      </c>
      <c r="AC3569" s="49">
        <v>0.180338</v>
      </c>
      <c r="AD3569" s="49">
        <v>5.4647300000000003</v>
      </c>
      <c r="AE3569" s="312"/>
      <c r="AF3569" s="343" t="s">
        <v>432</v>
      </c>
      <c r="AG3569" s="343">
        <v>30</v>
      </c>
      <c r="AH3569" s="343">
        <v>15</v>
      </c>
      <c r="AI3569" s="343"/>
      <c r="AJ3569" s="343"/>
      <c r="AK3569" s="343"/>
      <c r="AL3569" s="343"/>
      <c r="AM3569" s="343"/>
      <c r="AN3569" s="343"/>
      <c r="AO3569" s="343"/>
      <c r="AP3569" s="343"/>
      <c r="AQ3569" s="343"/>
      <c r="AR3569" s="343"/>
      <c r="AS3569" s="343"/>
      <c r="AT3569" s="343"/>
      <c r="AU3569" s="343"/>
      <c r="AV3569" s="343"/>
      <c r="AW3569" s="343"/>
      <c r="AX3569" s="343"/>
      <c r="AY3569" s="343"/>
      <c r="AZ3569" s="343"/>
      <c r="BA3569" s="343"/>
      <c r="BB3569" s="343"/>
      <c r="BC3569" s="343"/>
      <c r="BD3569" s="343"/>
      <c r="BE3569" s="475"/>
      <c r="BF3569" s="475"/>
      <c r="BG3569" s="475"/>
      <c r="BH3569" s="475"/>
      <c r="BI3569" s="475"/>
      <c r="BJ3569" s="475"/>
      <c r="BK3569" s="475"/>
      <c r="BL3569" s="475"/>
      <c r="BM3569" s="475"/>
      <c r="BN3569" s="475"/>
      <c r="BO3569" s="475"/>
      <c r="BP3569" s="306"/>
      <c r="BQ3569" s="496"/>
      <c r="BR3569" s="496"/>
      <c r="BS3569" s="496"/>
      <c r="BT3569" s="496"/>
      <c r="BU3569" s="496"/>
      <c r="BV3569" s="496"/>
    </row>
    <row r="3570" spans="1:74" s="52" customFormat="1" ht="12.75">
      <c r="A3570" s="45">
        <v>2670.0804681784898</v>
      </c>
      <c r="B3570" s="46" t="s">
        <v>364</v>
      </c>
      <c r="C3570" s="47" t="s">
        <v>377</v>
      </c>
      <c r="D3570" s="48">
        <v>48.026372083918133</v>
      </c>
      <c r="E3570" s="49">
        <v>39.399000000000001</v>
      </c>
      <c r="F3570" s="49">
        <v>4.6773000000000002E-2</v>
      </c>
      <c r="G3570" s="49">
        <v>16.094000000000001</v>
      </c>
      <c r="H3570" s="49">
        <v>0.27851300000000001</v>
      </c>
      <c r="I3570" s="49">
        <v>0.19697100000000001</v>
      </c>
      <c r="J3570" s="49">
        <v>43.950600000000001</v>
      </c>
      <c r="K3570" s="49">
        <v>0.22150800000000001</v>
      </c>
      <c r="L3570" s="49">
        <v>100.22001900000001</v>
      </c>
      <c r="M3570" s="47"/>
      <c r="N3570" s="50">
        <v>0.99347090188234422</v>
      </c>
      <c r="O3570" s="50">
        <v>9.3248229316157845E-4</v>
      </c>
      <c r="P3570" s="50">
        <v>0.33938288990960891</v>
      </c>
      <c r="Q3570" s="50">
        <v>5.6488405509908229E-3</v>
      </c>
      <c r="R3570" s="50">
        <v>4.2068592451311743E-3</v>
      </c>
      <c r="S3570" s="50">
        <v>1.6521265342218208</v>
      </c>
      <c r="T3570" s="50">
        <v>5.9843504142976962E-3</v>
      </c>
      <c r="U3570" s="50">
        <v>3.0027232835220148</v>
      </c>
      <c r="V3570" s="51">
        <v>82.958509470391974</v>
      </c>
      <c r="X3570" s="49">
        <v>0.21374399999999999</v>
      </c>
      <c r="Y3570" s="49">
        <v>35.349899999999998</v>
      </c>
      <c r="Z3570" s="49">
        <v>0.45449400000000001</v>
      </c>
      <c r="AA3570" s="49">
        <v>7.8701699999999999</v>
      </c>
      <c r="AB3570" s="49">
        <v>7.0750500000000001</v>
      </c>
      <c r="AC3570" s="49">
        <v>0.18004999999999999</v>
      </c>
      <c r="AD3570" s="49">
        <v>5.3320499999999997</v>
      </c>
      <c r="AE3570" s="312"/>
      <c r="AF3570" s="343" t="s">
        <v>432</v>
      </c>
      <c r="AG3570" s="343">
        <v>30</v>
      </c>
      <c r="AH3570" s="343">
        <v>15</v>
      </c>
      <c r="AI3570" s="343"/>
      <c r="AJ3570" s="343"/>
      <c r="AK3570" s="343"/>
      <c r="AL3570" s="343"/>
      <c r="AM3570" s="343"/>
      <c r="AN3570" s="343"/>
      <c r="AO3570" s="343"/>
      <c r="AP3570" s="343"/>
      <c r="AQ3570" s="343"/>
      <c r="AR3570" s="343"/>
      <c r="AS3570" s="343"/>
      <c r="AT3570" s="343"/>
      <c r="AU3570" s="343"/>
      <c r="AV3570" s="343"/>
      <c r="AW3570" s="343"/>
      <c r="AX3570" s="343"/>
      <c r="AY3570" s="343"/>
      <c r="AZ3570" s="343"/>
      <c r="BA3570" s="343"/>
      <c r="BB3570" s="343"/>
      <c r="BC3570" s="343"/>
      <c r="BD3570" s="343"/>
      <c r="BE3570" s="475"/>
      <c r="BF3570" s="475"/>
      <c r="BG3570" s="475"/>
      <c r="BH3570" s="475"/>
      <c r="BI3570" s="475"/>
      <c r="BJ3570" s="475"/>
      <c r="BK3570" s="475"/>
      <c r="BL3570" s="475"/>
      <c r="BM3570" s="475"/>
      <c r="BN3570" s="475"/>
      <c r="BO3570" s="475"/>
      <c r="BP3570" s="306"/>
      <c r="BQ3570" s="496"/>
      <c r="BR3570" s="496"/>
      <c r="BS3570" s="496"/>
      <c r="BT3570" s="496"/>
      <c r="BU3570" s="496"/>
      <c r="BV3570" s="496"/>
    </row>
    <row r="3571" spans="1:74" s="52" customFormat="1" ht="12.75">
      <c r="A3571" s="45">
        <v>2670.0804681784898</v>
      </c>
      <c r="B3571" s="46" t="s">
        <v>364</v>
      </c>
      <c r="C3571" s="47" t="s">
        <v>377</v>
      </c>
      <c r="D3571" s="48">
        <v>54.026372083918133</v>
      </c>
      <c r="E3571" s="49">
        <v>39.434600000000003</v>
      </c>
      <c r="F3571" s="49">
        <v>4.3228999999999997E-2</v>
      </c>
      <c r="G3571" s="49">
        <v>15.801500000000001</v>
      </c>
      <c r="H3571" s="49">
        <v>0.30120999999999998</v>
      </c>
      <c r="I3571" s="49">
        <v>0.22181100000000001</v>
      </c>
      <c r="J3571" s="49">
        <v>44.319600000000001</v>
      </c>
      <c r="K3571" s="49">
        <v>0.23738200000000001</v>
      </c>
      <c r="L3571" s="49">
        <v>100.39756700000001</v>
      </c>
      <c r="M3571" s="47"/>
      <c r="N3571" s="50">
        <v>0.99159125642820833</v>
      </c>
      <c r="O3571" s="50">
        <v>8.5942078531632386E-4</v>
      </c>
      <c r="P3571" s="50">
        <v>0.33228409819055954</v>
      </c>
      <c r="Q3571" s="50">
        <v>6.0921210919077018E-3</v>
      </c>
      <c r="R3571" s="50">
        <v>4.7241542302795805E-3</v>
      </c>
      <c r="S3571" s="50">
        <v>1.6613442255432973</v>
      </c>
      <c r="T3571" s="50">
        <v>6.3952964490939469E-3</v>
      </c>
      <c r="U3571" s="50">
        <v>3.0044236824794952</v>
      </c>
      <c r="V3571" s="51">
        <v>83.332695757039303</v>
      </c>
      <c r="X3571" s="49">
        <v>0.21360399999999999</v>
      </c>
      <c r="Y3571" s="49">
        <v>36.552599999999998</v>
      </c>
      <c r="Z3571" s="49">
        <v>0.45894400000000002</v>
      </c>
      <c r="AA3571" s="49">
        <v>7.1688999999999998</v>
      </c>
      <c r="AB3571" s="49">
        <v>6.2980700000000001</v>
      </c>
      <c r="AC3571" s="49">
        <v>0.17904800000000001</v>
      </c>
      <c r="AD3571" s="49">
        <v>4.9119999999999999</v>
      </c>
      <c r="AE3571" s="312"/>
      <c r="AF3571" s="343" t="s">
        <v>432</v>
      </c>
      <c r="AG3571" s="343">
        <v>30</v>
      </c>
      <c r="AH3571" s="343">
        <v>15</v>
      </c>
      <c r="AI3571" s="343"/>
      <c r="AJ3571" s="343"/>
      <c r="AK3571" s="343"/>
      <c r="AL3571" s="343"/>
      <c r="AM3571" s="343"/>
      <c r="AN3571" s="343"/>
      <c r="AO3571" s="343"/>
      <c r="AP3571" s="343"/>
      <c r="AQ3571" s="343"/>
      <c r="AR3571" s="343"/>
      <c r="AS3571" s="343"/>
      <c r="AT3571" s="343"/>
      <c r="AU3571" s="343"/>
      <c r="AV3571" s="343"/>
      <c r="AW3571" s="343"/>
      <c r="AX3571" s="343"/>
      <c r="AY3571" s="343"/>
      <c r="AZ3571" s="343"/>
      <c r="BA3571" s="343"/>
      <c r="BB3571" s="343"/>
      <c r="BC3571" s="343"/>
      <c r="BD3571" s="343"/>
      <c r="BE3571" s="475"/>
      <c r="BF3571" s="475"/>
      <c r="BG3571" s="475"/>
      <c r="BH3571" s="475"/>
      <c r="BI3571" s="475"/>
      <c r="BJ3571" s="475"/>
      <c r="BK3571" s="475"/>
      <c r="BL3571" s="475"/>
      <c r="BM3571" s="475"/>
      <c r="BN3571" s="475"/>
      <c r="BO3571" s="475"/>
      <c r="BP3571" s="306"/>
      <c r="BQ3571" s="496"/>
      <c r="BR3571" s="496"/>
      <c r="BS3571" s="496"/>
      <c r="BT3571" s="496"/>
      <c r="BU3571" s="496"/>
      <c r="BV3571" s="496"/>
    </row>
    <row r="3572" spans="1:74" s="52" customFormat="1" ht="12.75">
      <c r="A3572" s="45">
        <v>2670.0804681784898</v>
      </c>
      <c r="B3572" s="46" t="s">
        <v>364</v>
      </c>
      <c r="C3572" s="47" t="s">
        <v>377</v>
      </c>
      <c r="D3572" s="48">
        <v>60.026372083918133</v>
      </c>
      <c r="E3572" s="49">
        <v>39.3996</v>
      </c>
      <c r="F3572" s="49">
        <v>6.2042E-2</v>
      </c>
      <c r="G3572" s="49">
        <v>15.937200000000001</v>
      </c>
      <c r="H3572" s="49">
        <v>0.242562</v>
      </c>
      <c r="I3572" s="49">
        <v>0.23227600000000001</v>
      </c>
      <c r="J3572" s="49">
        <v>44.275399999999998</v>
      </c>
      <c r="K3572" s="49">
        <v>0.244369</v>
      </c>
      <c r="L3572" s="49">
        <v>100.434713</v>
      </c>
      <c r="M3572" s="47"/>
      <c r="N3572" s="50">
        <v>0.99069808731245046</v>
      </c>
      <c r="O3572" s="50">
        <v>1.2334192331403535E-3</v>
      </c>
      <c r="P3572" s="50">
        <v>0.33513325800733446</v>
      </c>
      <c r="Q3572" s="50">
        <v>4.9058715062121894E-3</v>
      </c>
      <c r="R3572" s="50">
        <v>4.9469735635429106E-3</v>
      </c>
      <c r="S3572" s="50">
        <v>1.6596654409422389</v>
      </c>
      <c r="T3572" s="50">
        <v>6.583445897309712E-3</v>
      </c>
      <c r="U3572" s="50">
        <v>3.0043893557152423</v>
      </c>
      <c r="V3572" s="51">
        <v>83.1996452482243</v>
      </c>
      <c r="X3572" s="49">
        <v>0.213755</v>
      </c>
      <c r="Y3572" s="49">
        <v>26.216200000000001</v>
      </c>
      <c r="Z3572" s="49">
        <v>0.45698299999999997</v>
      </c>
      <c r="AA3572" s="49">
        <v>9.0650399999999998</v>
      </c>
      <c r="AB3572" s="49">
        <v>6.0456200000000004</v>
      </c>
      <c r="AC3572" s="49">
        <v>0.17918300000000001</v>
      </c>
      <c r="AD3572" s="49">
        <v>4.8631399999999996</v>
      </c>
      <c r="AE3572" s="312"/>
      <c r="AF3572" s="343" t="s">
        <v>432</v>
      </c>
      <c r="AG3572" s="343">
        <v>30</v>
      </c>
      <c r="AH3572" s="343">
        <v>15</v>
      </c>
      <c r="AI3572" s="343"/>
      <c r="AJ3572" s="343"/>
      <c r="AK3572" s="343"/>
      <c r="AL3572" s="343"/>
      <c r="AM3572" s="343"/>
      <c r="AN3572" s="343"/>
      <c r="AO3572" s="343"/>
      <c r="AP3572" s="343"/>
      <c r="AQ3572" s="343"/>
      <c r="AR3572" s="343"/>
      <c r="AS3572" s="343"/>
      <c r="AT3572" s="343"/>
      <c r="AU3572" s="343"/>
      <c r="AV3572" s="343"/>
      <c r="AW3572" s="343"/>
      <c r="AX3572" s="343"/>
      <c r="AY3572" s="343"/>
      <c r="AZ3572" s="343"/>
      <c r="BA3572" s="343"/>
      <c r="BB3572" s="343"/>
      <c r="BC3572" s="343"/>
      <c r="BD3572" s="343"/>
      <c r="BE3572" s="475"/>
      <c r="BF3572" s="475"/>
      <c r="BG3572" s="475"/>
      <c r="BH3572" s="475"/>
      <c r="BI3572" s="475"/>
      <c r="BJ3572" s="475"/>
      <c r="BK3572" s="475"/>
      <c r="BL3572" s="475"/>
      <c r="BM3572" s="475"/>
      <c r="BN3572" s="475"/>
      <c r="BO3572" s="475"/>
      <c r="BP3572" s="306"/>
      <c r="BQ3572" s="496"/>
      <c r="BR3572" s="496"/>
      <c r="BS3572" s="496"/>
      <c r="BT3572" s="496"/>
      <c r="BU3572" s="496"/>
      <c r="BV3572" s="496"/>
    </row>
    <row r="3573" spans="1:74" s="52" customFormat="1" ht="12.75">
      <c r="A3573" s="45">
        <v>2670.0804681784898</v>
      </c>
      <c r="B3573" s="46" t="s">
        <v>364</v>
      </c>
      <c r="C3573" s="47" t="s">
        <v>377</v>
      </c>
      <c r="D3573" s="48">
        <v>66.026372083918133</v>
      </c>
      <c r="E3573" s="49">
        <v>39.367699999999999</v>
      </c>
      <c r="F3573" s="49">
        <v>4.8835000000000003E-2</v>
      </c>
      <c r="G3573" s="49">
        <v>15.750299999999999</v>
      </c>
      <c r="H3573" s="49">
        <v>0.25104599999999999</v>
      </c>
      <c r="I3573" s="49">
        <v>0.191774</v>
      </c>
      <c r="J3573" s="49">
        <v>44.446800000000003</v>
      </c>
      <c r="K3573" s="49">
        <v>0.24205399999999999</v>
      </c>
      <c r="L3573" s="49">
        <v>100.32803</v>
      </c>
      <c r="M3573" s="47"/>
      <c r="N3573" s="50">
        <v>0.990315508352275</v>
      </c>
      <c r="O3573" s="50">
        <v>9.7127038029855826E-4</v>
      </c>
      <c r="P3573" s="50">
        <v>0.33134342871594485</v>
      </c>
      <c r="Q3573" s="50">
        <v>5.0796142871168569E-3</v>
      </c>
      <c r="R3573" s="50">
        <v>4.0861001192152181E-3</v>
      </c>
      <c r="S3573" s="50">
        <v>1.666796508636055</v>
      </c>
      <c r="T3573" s="50">
        <v>6.5238422190598668E-3</v>
      </c>
      <c r="U3573" s="50">
        <v>3.0059914987690193</v>
      </c>
      <c r="V3573" s="51">
        <v>83.417406232565867</v>
      </c>
      <c r="X3573" s="49">
        <v>0.21393000000000001</v>
      </c>
      <c r="Y3573" s="49">
        <v>32.129600000000003</v>
      </c>
      <c r="Z3573" s="49">
        <v>0.45992899999999998</v>
      </c>
      <c r="AA3573" s="49">
        <v>8.5890400000000007</v>
      </c>
      <c r="AB3573" s="49">
        <v>7.3133100000000004</v>
      </c>
      <c r="AC3573" s="49">
        <v>0.17880799999999999</v>
      </c>
      <c r="AD3573" s="49">
        <v>4.9419899999999997</v>
      </c>
      <c r="AE3573" s="312"/>
      <c r="AF3573" s="343" t="s">
        <v>432</v>
      </c>
      <c r="AG3573" s="343">
        <v>30</v>
      </c>
      <c r="AH3573" s="343">
        <v>15</v>
      </c>
      <c r="AI3573" s="343"/>
      <c r="AJ3573" s="343"/>
      <c r="AK3573" s="343"/>
      <c r="AL3573" s="343"/>
      <c r="AM3573" s="343"/>
      <c r="AN3573" s="343"/>
      <c r="AO3573" s="343"/>
      <c r="AP3573" s="343"/>
      <c r="AQ3573" s="343"/>
      <c r="AR3573" s="343"/>
      <c r="AS3573" s="343"/>
      <c r="AT3573" s="343"/>
      <c r="AU3573" s="343"/>
      <c r="AV3573" s="343"/>
      <c r="AW3573" s="343"/>
      <c r="AX3573" s="343"/>
      <c r="AY3573" s="343"/>
      <c r="AZ3573" s="343"/>
      <c r="BA3573" s="343"/>
      <c r="BB3573" s="343"/>
      <c r="BC3573" s="343"/>
      <c r="BD3573" s="343"/>
      <c r="BE3573" s="475"/>
      <c r="BF3573" s="475"/>
      <c r="BG3573" s="475"/>
      <c r="BH3573" s="475"/>
      <c r="BI3573" s="475"/>
      <c r="BJ3573" s="475"/>
      <c r="BK3573" s="475"/>
      <c r="BL3573" s="475"/>
      <c r="BM3573" s="475"/>
      <c r="BN3573" s="475"/>
      <c r="BO3573" s="475"/>
      <c r="BP3573" s="306"/>
      <c r="BQ3573" s="496"/>
      <c r="BR3573" s="496"/>
      <c r="BS3573" s="496"/>
      <c r="BT3573" s="496"/>
      <c r="BU3573" s="496"/>
      <c r="BV3573" s="496"/>
    </row>
    <row r="3574" spans="1:74" s="52" customFormat="1" ht="12.75">
      <c r="A3574" s="45">
        <v>2670.0804681784898</v>
      </c>
      <c r="B3574" s="46" t="s">
        <v>364</v>
      </c>
      <c r="C3574" s="47" t="s">
        <v>377</v>
      </c>
      <c r="D3574" s="48">
        <v>72.026372083918133</v>
      </c>
      <c r="E3574" s="49">
        <v>39.2605</v>
      </c>
      <c r="F3574" s="49">
        <v>8.0166000000000001E-2</v>
      </c>
      <c r="G3574" s="49">
        <v>15.5663</v>
      </c>
      <c r="H3574" s="49">
        <v>0.29593999999999998</v>
      </c>
      <c r="I3574" s="49">
        <v>0.22251299999999999</v>
      </c>
      <c r="J3574" s="49">
        <v>44.509099999999997</v>
      </c>
      <c r="K3574" s="49">
        <v>0.21702199999999999</v>
      </c>
      <c r="L3574" s="49">
        <v>100.19544499999999</v>
      </c>
      <c r="M3574" s="47"/>
      <c r="N3574" s="50">
        <v>0.98833304406475897</v>
      </c>
      <c r="O3574" s="50">
        <v>1.5955599224101258E-3</v>
      </c>
      <c r="P3574" s="50">
        <v>0.32770938558453044</v>
      </c>
      <c r="Q3574" s="50">
        <v>5.9923207467841152E-3</v>
      </c>
      <c r="R3574" s="50">
        <v>4.7444799749619378E-3</v>
      </c>
      <c r="S3574" s="50">
        <v>1.6703398711307429</v>
      </c>
      <c r="T3574" s="50">
        <v>5.8534093717822928E-3</v>
      </c>
      <c r="U3574" s="50">
        <v>3.0058706592274542</v>
      </c>
      <c r="V3574" s="51">
        <v>83.598533195158865</v>
      </c>
      <c r="X3574" s="49">
        <v>0.21425</v>
      </c>
      <c r="Y3574" s="49">
        <v>20.9146</v>
      </c>
      <c r="Z3574" s="49">
        <v>0.46314899999999998</v>
      </c>
      <c r="AA3574" s="49">
        <v>7.4619200000000001</v>
      </c>
      <c r="AB3574" s="49">
        <v>6.31623</v>
      </c>
      <c r="AC3574" s="49">
        <v>0.17855399999999999</v>
      </c>
      <c r="AD3574" s="49">
        <v>5.3571900000000001</v>
      </c>
      <c r="AE3574" s="312"/>
      <c r="AF3574" s="343" t="s">
        <v>432</v>
      </c>
      <c r="AG3574" s="343">
        <v>30</v>
      </c>
      <c r="AH3574" s="343">
        <v>15</v>
      </c>
      <c r="AI3574" s="343"/>
      <c r="AJ3574" s="343"/>
      <c r="AK3574" s="343"/>
      <c r="AL3574" s="343"/>
      <c r="AM3574" s="343"/>
      <c r="AN3574" s="343"/>
      <c r="AO3574" s="343"/>
      <c r="AP3574" s="343"/>
      <c r="AQ3574" s="343"/>
      <c r="AR3574" s="343"/>
      <c r="AS3574" s="343"/>
      <c r="AT3574" s="343"/>
      <c r="AU3574" s="343"/>
      <c r="AV3574" s="343"/>
      <c r="AW3574" s="343"/>
      <c r="AX3574" s="343"/>
      <c r="AY3574" s="343"/>
      <c r="AZ3574" s="343"/>
      <c r="BA3574" s="343"/>
      <c r="BB3574" s="343"/>
      <c r="BC3574" s="343"/>
      <c r="BD3574" s="343"/>
      <c r="BE3574" s="475"/>
      <c r="BF3574" s="475"/>
      <c r="BG3574" s="475"/>
      <c r="BH3574" s="475"/>
      <c r="BI3574" s="475"/>
      <c r="BJ3574" s="475"/>
      <c r="BK3574" s="475"/>
      <c r="BL3574" s="475"/>
      <c r="BM3574" s="475"/>
      <c r="BN3574" s="475"/>
      <c r="BO3574" s="475"/>
      <c r="BP3574" s="306"/>
      <c r="BQ3574" s="496"/>
      <c r="BR3574" s="496"/>
      <c r="BS3574" s="496"/>
      <c r="BT3574" s="496"/>
      <c r="BU3574" s="496"/>
      <c r="BV3574" s="496"/>
    </row>
    <row r="3575" spans="1:74" s="52" customFormat="1" ht="12.75">
      <c r="A3575" s="45">
        <v>2670.0804681784898</v>
      </c>
      <c r="B3575" s="46" t="s">
        <v>364</v>
      </c>
      <c r="C3575" s="47" t="s">
        <v>377</v>
      </c>
      <c r="D3575" s="48">
        <v>78.026372083918133</v>
      </c>
      <c r="E3575" s="49">
        <v>39.322400000000002</v>
      </c>
      <c r="F3575" s="49">
        <v>5.6368000000000001E-2</v>
      </c>
      <c r="G3575" s="49">
        <v>15.476699999999999</v>
      </c>
      <c r="H3575" s="49">
        <v>0.306172</v>
      </c>
      <c r="I3575" s="49">
        <v>0.20518400000000001</v>
      </c>
      <c r="J3575" s="49">
        <v>44.379399999999997</v>
      </c>
      <c r="K3575" s="49">
        <v>0.22539100000000001</v>
      </c>
      <c r="L3575" s="49">
        <v>100.011196</v>
      </c>
      <c r="M3575" s="47"/>
      <c r="N3575" s="50">
        <v>0.99122437499490768</v>
      </c>
      <c r="O3575" s="50">
        <v>1.1234144284420708E-3</v>
      </c>
      <c r="P3575" s="50">
        <v>0.3262618653108445</v>
      </c>
      <c r="Q3575" s="50">
        <v>6.2078515075901048E-3</v>
      </c>
      <c r="R3575" s="50">
        <v>4.3808782897949974E-3</v>
      </c>
      <c r="S3575" s="50">
        <v>1.6677153588149878</v>
      </c>
      <c r="T3575" s="50">
        <v>6.087320587118094E-3</v>
      </c>
      <c r="U3575" s="50">
        <v>3.0041769746718594</v>
      </c>
      <c r="V3575" s="51">
        <v>83.637633300757543</v>
      </c>
      <c r="X3575" s="49">
        <v>0.21405299999999999</v>
      </c>
      <c r="Y3575" s="49">
        <v>28.8</v>
      </c>
      <c r="Z3575" s="49">
        <v>0.46397699999999997</v>
      </c>
      <c r="AA3575" s="49">
        <v>7.1864499999999998</v>
      </c>
      <c r="AB3575" s="49">
        <v>6.8066000000000004</v>
      </c>
      <c r="AC3575" s="49">
        <v>0.178865</v>
      </c>
      <c r="AD3575" s="49">
        <v>5.1929999999999996</v>
      </c>
      <c r="AE3575" s="312"/>
      <c r="AF3575" s="343" t="s">
        <v>432</v>
      </c>
      <c r="AG3575" s="343">
        <v>30</v>
      </c>
      <c r="AH3575" s="343">
        <v>15</v>
      </c>
      <c r="AI3575" s="343"/>
      <c r="AJ3575" s="343"/>
      <c r="AK3575" s="343"/>
      <c r="AL3575" s="343"/>
      <c r="AM3575" s="343"/>
      <c r="AN3575" s="343"/>
      <c r="AO3575" s="343"/>
      <c r="AP3575" s="343"/>
      <c r="AQ3575" s="343"/>
      <c r="AR3575" s="343"/>
      <c r="AS3575" s="343"/>
      <c r="AT3575" s="343"/>
      <c r="AU3575" s="343"/>
      <c r="AV3575" s="343"/>
      <c r="AW3575" s="343"/>
      <c r="AX3575" s="343"/>
      <c r="AY3575" s="343"/>
      <c r="AZ3575" s="343"/>
      <c r="BA3575" s="343"/>
      <c r="BB3575" s="343"/>
      <c r="BC3575" s="343"/>
      <c r="BD3575" s="343"/>
      <c r="BE3575" s="475"/>
      <c r="BF3575" s="475"/>
      <c r="BG3575" s="475"/>
      <c r="BH3575" s="475"/>
      <c r="BI3575" s="475"/>
      <c r="BJ3575" s="475"/>
      <c r="BK3575" s="475"/>
      <c r="BL3575" s="475"/>
      <c r="BM3575" s="475"/>
      <c r="BN3575" s="475"/>
      <c r="BO3575" s="475"/>
      <c r="BP3575" s="306"/>
      <c r="BQ3575" s="496"/>
      <c r="BR3575" s="496"/>
      <c r="BS3575" s="496"/>
      <c r="BT3575" s="496"/>
      <c r="BU3575" s="496"/>
      <c r="BV3575" s="496"/>
    </row>
    <row r="3576" spans="1:74" s="52" customFormat="1" ht="12.75">
      <c r="A3576" s="45">
        <v>2670.0804681784898</v>
      </c>
      <c r="B3576" s="46" t="s">
        <v>364</v>
      </c>
      <c r="C3576" s="47" t="s">
        <v>377</v>
      </c>
      <c r="D3576" s="48">
        <v>84.026372083918133</v>
      </c>
      <c r="E3576" s="49">
        <v>39.342399999999998</v>
      </c>
      <c r="F3576" s="49">
        <v>5.4940000000000003E-2</v>
      </c>
      <c r="G3576" s="49">
        <v>15.577299999999999</v>
      </c>
      <c r="H3576" s="49">
        <v>0.283279</v>
      </c>
      <c r="I3576" s="49">
        <v>0.21085400000000001</v>
      </c>
      <c r="J3576" s="49">
        <v>44.458199999999998</v>
      </c>
      <c r="K3576" s="49">
        <v>0.22851199999999999</v>
      </c>
      <c r="L3576" s="49">
        <v>100.18316199999998</v>
      </c>
      <c r="M3576" s="47"/>
      <c r="N3576" s="50">
        <v>0.99056830860114164</v>
      </c>
      <c r="O3576" s="50">
        <v>1.0936734012593331E-3</v>
      </c>
      <c r="P3576" s="50">
        <v>0.32799842461812012</v>
      </c>
      <c r="Q3576" s="50">
        <v>5.7369604095748473E-3</v>
      </c>
      <c r="R3576" s="50">
        <v>4.4966715152887941E-3</v>
      </c>
      <c r="S3576" s="50">
        <v>1.6687220345629648</v>
      </c>
      <c r="T3576" s="50">
        <v>6.1643918653357995E-3</v>
      </c>
      <c r="U3576" s="50">
        <v>3.0056017581812364</v>
      </c>
      <c r="V3576" s="51">
        <v>83.573142494235668</v>
      </c>
      <c r="X3576" s="49">
        <v>0.213979</v>
      </c>
      <c r="Y3576" s="49">
        <v>29.089300000000001</v>
      </c>
      <c r="Z3576" s="49">
        <v>0.46260699999999999</v>
      </c>
      <c r="AA3576" s="49">
        <v>7.72248</v>
      </c>
      <c r="AB3576" s="49">
        <v>6.7396900000000004</v>
      </c>
      <c r="AC3576" s="49">
        <v>0.17869499999999999</v>
      </c>
      <c r="AD3576" s="49">
        <v>5.1506999999999996</v>
      </c>
      <c r="AE3576" s="312"/>
      <c r="AF3576" s="343" t="s">
        <v>432</v>
      </c>
      <c r="AG3576" s="343">
        <v>30</v>
      </c>
      <c r="AH3576" s="343">
        <v>15</v>
      </c>
      <c r="AI3576" s="343"/>
      <c r="AJ3576" s="343"/>
      <c r="AK3576" s="343"/>
      <c r="AL3576" s="343"/>
      <c r="AM3576" s="343"/>
      <c r="AN3576" s="343"/>
      <c r="AO3576" s="343"/>
      <c r="AP3576" s="343"/>
      <c r="AQ3576" s="343"/>
      <c r="AR3576" s="343"/>
      <c r="AS3576" s="343"/>
      <c r="AT3576" s="343"/>
      <c r="AU3576" s="343"/>
      <c r="AV3576" s="343"/>
      <c r="AW3576" s="343"/>
      <c r="AX3576" s="343"/>
      <c r="AY3576" s="343"/>
      <c r="AZ3576" s="343"/>
      <c r="BA3576" s="343"/>
      <c r="BB3576" s="343"/>
      <c r="BC3576" s="343"/>
      <c r="BD3576" s="343"/>
      <c r="BE3576" s="475"/>
      <c r="BF3576" s="475"/>
      <c r="BG3576" s="475"/>
      <c r="BH3576" s="475"/>
      <c r="BI3576" s="475"/>
      <c r="BJ3576" s="475"/>
      <c r="BK3576" s="475"/>
      <c r="BL3576" s="475"/>
      <c r="BM3576" s="475"/>
      <c r="BN3576" s="475"/>
      <c r="BO3576" s="475"/>
      <c r="BP3576" s="306"/>
      <c r="BQ3576" s="496"/>
      <c r="BR3576" s="496"/>
      <c r="BS3576" s="496"/>
      <c r="BT3576" s="496"/>
      <c r="BU3576" s="496"/>
      <c r="BV3576" s="496"/>
    </row>
    <row r="3577" spans="1:74" s="52" customFormat="1" ht="12.75">
      <c r="A3577" s="45">
        <v>2670.0804681784898</v>
      </c>
      <c r="B3577" s="46" t="s">
        <v>364</v>
      </c>
      <c r="C3577" s="47" t="s">
        <v>377</v>
      </c>
      <c r="D3577" s="48">
        <v>90.026372083918133</v>
      </c>
      <c r="E3577" s="49">
        <v>39.371200000000002</v>
      </c>
      <c r="F3577" s="49">
        <v>5.1173999999999997E-2</v>
      </c>
      <c r="G3577" s="49">
        <v>15.4389</v>
      </c>
      <c r="H3577" s="49">
        <v>0.31497700000000001</v>
      </c>
      <c r="I3577" s="49">
        <v>0.210399</v>
      </c>
      <c r="J3577" s="49">
        <v>44.521000000000001</v>
      </c>
      <c r="K3577" s="49">
        <v>0.23130400000000001</v>
      </c>
      <c r="L3577" s="49">
        <v>100.183336</v>
      </c>
      <c r="M3577" s="47"/>
      <c r="N3577" s="50">
        <v>0.99058441844715428</v>
      </c>
      <c r="O3577" s="50">
        <v>1.0179761904119595E-3</v>
      </c>
      <c r="P3577" s="50">
        <v>0.32485173357489089</v>
      </c>
      <c r="Q3577" s="50">
        <v>6.3743451457242001E-3</v>
      </c>
      <c r="R3577" s="50">
        <v>4.4837588929580669E-3</v>
      </c>
      <c r="S3577" s="50">
        <v>1.6698839734780486</v>
      </c>
      <c r="T3577" s="50">
        <v>6.2352465558935567E-3</v>
      </c>
      <c r="U3577" s="50">
        <v>3.0047475112473951</v>
      </c>
      <c r="V3577" s="51">
        <v>83.714547625217335</v>
      </c>
      <c r="X3577" s="49">
        <v>0.21398</v>
      </c>
      <c r="Y3577" s="49">
        <v>30.3977</v>
      </c>
      <c r="Z3577" s="49">
        <v>0.46495399999999998</v>
      </c>
      <c r="AA3577" s="49">
        <v>7.0139100000000001</v>
      </c>
      <c r="AB3577" s="49">
        <v>6.8085100000000001</v>
      </c>
      <c r="AC3577" s="49">
        <v>0.17850199999999999</v>
      </c>
      <c r="AD3577" s="49">
        <v>5.07456</v>
      </c>
      <c r="AE3577" s="312"/>
      <c r="AF3577" s="343" t="s">
        <v>432</v>
      </c>
      <c r="AG3577" s="343">
        <v>30</v>
      </c>
      <c r="AH3577" s="343">
        <v>15</v>
      </c>
      <c r="AI3577" s="343"/>
      <c r="AJ3577" s="343"/>
      <c r="AK3577" s="343"/>
      <c r="AL3577" s="343"/>
      <c r="AM3577" s="343"/>
      <c r="AN3577" s="343"/>
      <c r="AO3577" s="343"/>
      <c r="AP3577" s="343"/>
      <c r="AQ3577" s="343"/>
      <c r="AR3577" s="343"/>
      <c r="AS3577" s="343"/>
      <c r="AT3577" s="343"/>
      <c r="AU3577" s="343"/>
      <c r="AV3577" s="343"/>
      <c r="AW3577" s="343"/>
      <c r="AX3577" s="343"/>
      <c r="AY3577" s="343"/>
      <c r="AZ3577" s="343"/>
      <c r="BA3577" s="343"/>
      <c r="BB3577" s="343"/>
      <c r="BC3577" s="343"/>
      <c r="BD3577" s="343"/>
      <c r="BE3577" s="475"/>
      <c r="BF3577" s="475"/>
      <c r="BG3577" s="475"/>
      <c r="BH3577" s="475"/>
      <c r="BI3577" s="475"/>
      <c r="BJ3577" s="475"/>
      <c r="BK3577" s="475"/>
      <c r="BL3577" s="475"/>
      <c r="BM3577" s="475"/>
      <c r="BN3577" s="475"/>
      <c r="BO3577" s="475"/>
      <c r="BP3577" s="306"/>
      <c r="BQ3577" s="496"/>
      <c r="BR3577" s="496"/>
      <c r="BS3577" s="496"/>
      <c r="BT3577" s="496"/>
      <c r="BU3577" s="496"/>
      <c r="BV3577" s="496"/>
    </row>
    <row r="3578" spans="1:74" s="52" customFormat="1" ht="12.75">
      <c r="A3578" s="45">
        <v>2670.0804681784898</v>
      </c>
      <c r="B3578" s="46" t="s">
        <v>364</v>
      </c>
      <c r="C3578" s="47" t="s">
        <v>377</v>
      </c>
      <c r="D3578" s="48">
        <v>96.026372083918133</v>
      </c>
      <c r="E3578" s="49">
        <v>39.265900000000002</v>
      </c>
      <c r="F3578" s="49">
        <v>4.6602999999999999E-2</v>
      </c>
      <c r="G3578" s="49">
        <v>15.3827</v>
      </c>
      <c r="H3578" s="49">
        <v>0.30106500000000003</v>
      </c>
      <c r="I3578" s="49">
        <v>0.22802500000000001</v>
      </c>
      <c r="J3578" s="49">
        <v>44.516100000000002</v>
      </c>
      <c r="K3578" s="49">
        <v>0.22517899999999999</v>
      </c>
      <c r="L3578" s="49">
        <v>99.983165</v>
      </c>
      <c r="M3578" s="47"/>
      <c r="N3578" s="50">
        <v>0.99026017823013879</v>
      </c>
      <c r="O3578" s="50">
        <v>9.2922962765057643E-4</v>
      </c>
      <c r="P3578" s="50">
        <v>0.32443098346222238</v>
      </c>
      <c r="Q3578" s="50">
        <v>6.1071406358441669E-3</v>
      </c>
      <c r="R3578" s="50">
        <v>4.8708186734010448E-3</v>
      </c>
      <c r="S3578" s="50">
        <v>1.6736298518906318</v>
      </c>
      <c r="T3578" s="50">
        <v>6.0844215002064548E-3</v>
      </c>
      <c r="U3578" s="50">
        <v>3.0068355368515829</v>
      </c>
      <c r="V3578" s="51">
        <v>83.76270743503521</v>
      </c>
      <c r="X3578" s="49">
        <v>0.21419099999999999</v>
      </c>
      <c r="Y3578" s="49">
        <v>34.7149</v>
      </c>
      <c r="Z3578" s="49">
        <v>0.46534500000000001</v>
      </c>
      <c r="AA3578" s="49">
        <v>7.2861500000000001</v>
      </c>
      <c r="AB3578" s="49">
        <v>6.2148899999999996</v>
      </c>
      <c r="AC3578" s="49">
        <v>0.17852100000000001</v>
      </c>
      <c r="AD3578" s="49">
        <v>5.1575199999999999</v>
      </c>
      <c r="AE3578" s="312"/>
      <c r="AF3578" s="343" t="s">
        <v>432</v>
      </c>
      <c r="AG3578" s="343">
        <v>30</v>
      </c>
      <c r="AH3578" s="343">
        <v>15</v>
      </c>
      <c r="AI3578" s="343"/>
      <c r="AJ3578" s="343"/>
      <c r="AK3578" s="343"/>
      <c r="AL3578" s="343"/>
      <c r="AM3578" s="343"/>
      <c r="AN3578" s="343"/>
      <c r="AO3578" s="343"/>
      <c r="AP3578" s="343"/>
      <c r="AQ3578" s="343"/>
      <c r="AR3578" s="343"/>
      <c r="AS3578" s="343"/>
      <c r="AT3578" s="343"/>
      <c r="AU3578" s="343"/>
      <c r="AV3578" s="343"/>
      <c r="AW3578" s="343"/>
      <c r="AX3578" s="343"/>
      <c r="AY3578" s="343"/>
      <c r="AZ3578" s="343"/>
      <c r="BA3578" s="343"/>
      <c r="BB3578" s="343"/>
      <c r="BC3578" s="343"/>
      <c r="BD3578" s="343"/>
      <c r="BE3578" s="475"/>
      <c r="BF3578" s="475"/>
      <c r="BG3578" s="475"/>
      <c r="BH3578" s="475"/>
      <c r="BI3578" s="475"/>
      <c r="BJ3578" s="475"/>
      <c r="BK3578" s="475"/>
      <c r="BL3578" s="475"/>
      <c r="BM3578" s="475"/>
      <c r="BN3578" s="475"/>
      <c r="BO3578" s="475"/>
      <c r="BP3578" s="306"/>
      <c r="BQ3578" s="496"/>
      <c r="BR3578" s="496"/>
      <c r="BS3578" s="496"/>
      <c r="BT3578" s="496"/>
      <c r="BU3578" s="496"/>
      <c r="BV3578" s="496"/>
    </row>
    <row r="3579" spans="1:74" s="52" customFormat="1" ht="12.75">
      <c r="A3579" s="45"/>
      <c r="B3579" s="46"/>
      <c r="C3579" s="47"/>
      <c r="D3579" s="48"/>
      <c r="E3579" s="49"/>
      <c r="F3579" s="49"/>
      <c r="G3579" s="49"/>
      <c r="H3579" s="49"/>
      <c r="I3579" s="49"/>
      <c r="J3579" s="49"/>
      <c r="K3579" s="49"/>
      <c r="L3579" s="49"/>
      <c r="M3579" s="47"/>
      <c r="N3579" s="50"/>
      <c r="O3579" s="50"/>
      <c r="P3579" s="50"/>
      <c r="Q3579" s="50"/>
      <c r="R3579" s="50"/>
      <c r="S3579" s="50"/>
      <c r="T3579" s="50"/>
      <c r="U3579" s="50"/>
      <c r="V3579" s="51"/>
      <c r="AE3579" s="312"/>
      <c r="AF3579" s="312"/>
      <c r="AG3579" s="312"/>
      <c r="AH3579" s="312"/>
      <c r="AI3579" s="312"/>
      <c r="AJ3579" s="312"/>
      <c r="AK3579" s="312"/>
      <c r="AL3579" s="312"/>
      <c r="AM3579" s="312"/>
      <c r="AN3579" s="312"/>
      <c r="AO3579" s="312"/>
      <c r="AP3579" s="312"/>
      <c r="AQ3579" s="312"/>
      <c r="AR3579" s="312"/>
      <c r="AS3579" s="312"/>
      <c r="AT3579" s="312"/>
      <c r="AU3579" s="312"/>
      <c r="AV3579" s="312"/>
      <c r="AW3579" s="312"/>
      <c r="AX3579" s="312"/>
      <c r="AY3579" s="312"/>
      <c r="AZ3579" s="312"/>
      <c r="BA3579" s="312"/>
      <c r="BB3579" s="312"/>
      <c r="BC3579" s="312"/>
      <c r="BD3579" s="312"/>
      <c r="BE3579" s="306"/>
      <c r="BF3579" s="306"/>
      <c r="BG3579" s="306"/>
      <c r="BH3579" s="306"/>
      <c r="BI3579" s="306"/>
      <c r="BJ3579" s="306"/>
      <c r="BK3579" s="306"/>
      <c r="BL3579" s="306"/>
      <c r="BM3579" s="306"/>
      <c r="BN3579" s="306"/>
      <c r="BO3579" s="306"/>
      <c r="BP3579" s="306"/>
      <c r="BQ3579" s="496"/>
      <c r="BR3579" s="496"/>
      <c r="BS3579" s="496"/>
      <c r="BT3579" s="496"/>
      <c r="BU3579" s="496"/>
      <c r="BV3579" s="496"/>
    </row>
    <row r="3580" spans="1:74" s="52" customFormat="1" ht="12.75">
      <c r="A3580" s="45">
        <v>2670.0804681784898</v>
      </c>
      <c r="B3580" s="46" t="s">
        <v>364</v>
      </c>
      <c r="C3580" s="47" t="s">
        <v>378</v>
      </c>
      <c r="D3580" s="48">
        <v>0</v>
      </c>
      <c r="E3580" s="49">
        <v>38.70684</v>
      </c>
      <c r="F3580" s="49">
        <v>3.4000000000000002E-2</v>
      </c>
      <c r="G3580" s="49">
        <v>19.513369999999998</v>
      </c>
      <c r="H3580" s="49">
        <v>0.23219999999999999</v>
      </c>
      <c r="I3580" s="49">
        <v>0.27100000000000002</v>
      </c>
      <c r="J3580" s="49">
        <v>41.69426</v>
      </c>
      <c r="K3580" s="49">
        <v>0.28639999999999999</v>
      </c>
      <c r="L3580" s="49">
        <v>100.73807000000001</v>
      </c>
      <c r="M3580" s="47"/>
      <c r="N3580" s="50">
        <v>0.98809656633066323</v>
      </c>
      <c r="O3580" s="50">
        <v>6.8622416109486741E-4</v>
      </c>
      <c r="P3580" s="50">
        <v>0.41658146822779485</v>
      </c>
      <c r="Q3580" s="50">
        <v>4.7677972701045913E-3</v>
      </c>
      <c r="R3580" s="50">
        <v>5.8595829002034651E-3</v>
      </c>
      <c r="S3580" s="50">
        <v>1.5867060902062669</v>
      </c>
      <c r="T3580" s="50">
        <v>7.8332562510196185E-3</v>
      </c>
      <c r="U3580" s="50">
        <v>3.0105309853471476</v>
      </c>
      <c r="V3580" s="51">
        <v>79.20510879858756</v>
      </c>
      <c r="X3580" s="49">
        <v>0.26</v>
      </c>
      <c r="Y3580" s="49">
        <v>53.7</v>
      </c>
      <c r="Z3580" s="49">
        <v>0.52</v>
      </c>
      <c r="AA3580" s="49">
        <v>7.77</v>
      </c>
      <c r="AB3580" s="49">
        <v>8.73</v>
      </c>
      <c r="AC3580" s="49">
        <v>0.27</v>
      </c>
      <c r="AD3580" s="49">
        <v>2.0499999999999998</v>
      </c>
      <c r="AE3580" s="312"/>
      <c r="AF3580" s="466" t="s">
        <v>1747</v>
      </c>
      <c r="AG3580" s="343">
        <v>30</v>
      </c>
      <c r="AH3580" s="343">
        <v>15</v>
      </c>
      <c r="AI3580" s="343"/>
      <c r="AJ3580" s="343"/>
      <c r="AK3580" s="343"/>
      <c r="AL3580" s="343"/>
      <c r="AM3580" s="343"/>
      <c r="AN3580" s="343"/>
      <c r="AO3580" s="343"/>
      <c r="AP3580" s="343"/>
      <c r="AQ3580" s="343"/>
      <c r="AR3580" s="343"/>
      <c r="AS3580" s="343"/>
      <c r="AT3580" s="343"/>
      <c r="AU3580" s="343"/>
      <c r="AV3580" s="343"/>
      <c r="AW3580" s="343"/>
      <c r="AX3580" s="343"/>
      <c r="AY3580" s="343"/>
      <c r="AZ3580" s="343"/>
      <c r="BA3580" s="343"/>
      <c r="BB3580" s="343"/>
      <c r="BC3580" s="343"/>
      <c r="BD3580" s="343"/>
      <c r="BE3580" s="475"/>
      <c r="BF3580" s="475"/>
      <c r="BG3580" s="475"/>
      <c r="BH3580" s="475"/>
      <c r="BI3580" s="475"/>
      <c r="BJ3580" s="475"/>
      <c r="BK3580" s="475"/>
      <c r="BL3580" s="475"/>
      <c r="BM3580" s="475"/>
      <c r="BN3580" s="475"/>
      <c r="BO3580" s="475"/>
      <c r="BP3580" s="306"/>
      <c r="BQ3580" s="496"/>
      <c r="BR3580" s="496"/>
      <c r="BS3580" s="496"/>
      <c r="BT3580" s="496"/>
      <c r="BU3580" s="496"/>
      <c r="BV3580" s="496"/>
    </row>
    <row r="3581" spans="1:74" s="52" customFormat="1" ht="12.75">
      <c r="A3581" s="45">
        <v>2670.0804681784898</v>
      </c>
      <c r="B3581" s="46" t="s">
        <v>364</v>
      </c>
      <c r="C3581" s="47" t="s">
        <v>378</v>
      </c>
      <c r="D3581" s="48">
        <v>4.9978120212749202</v>
      </c>
      <c r="E3581" s="49">
        <v>38.909709999999997</v>
      </c>
      <c r="F3581" s="49">
        <v>3.2899999999999999E-2</v>
      </c>
      <c r="G3581" s="49">
        <v>18.881969999999999</v>
      </c>
      <c r="H3581" s="49">
        <v>0.22550000000000001</v>
      </c>
      <c r="I3581" s="49">
        <v>0.2185</v>
      </c>
      <c r="J3581" s="49">
        <v>42.678759999999997</v>
      </c>
      <c r="K3581" s="49">
        <v>0.2702</v>
      </c>
      <c r="L3581" s="49">
        <v>101.21754</v>
      </c>
      <c r="M3581" s="47"/>
      <c r="N3581" s="50">
        <v>0.98525499620241885</v>
      </c>
      <c r="O3581" s="50">
        <v>6.5866102384823507E-4</v>
      </c>
      <c r="P3581" s="50">
        <v>0.39984709876051727</v>
      </c>
      <c r="Q3581" s="50">
        <v>4.5928376125890496E-3</v>
      </c>
      <c r="R3581" s="50">
        <v>4.6862756705308853E-3</v>
      </c>
      <c r="S3581" s="50">
        <v>1.6110573117043889</v>
      </c>
      <c r="T3581" s="50">
        <v>7.3305007755915521E-3</v>
      </c>
      <c r="U3581" s="50">
        <v>3.0134276817498846</v>
      </c>
      <c r="V3581" s="51">
        <v>80.116056403293896</v>
      </c>
      <c r="X3581" s="49">
        <v>0.26</v>
      </c>
      <c r="Y3581" s="49">
        <v>58.04</v>
      </c>
      <c r="Z3581" s="49">
        <v>0.52</v>
      </c>
      <c r="AA3581" s="49">
        <v>8.16</v>
      </c>
      <c r="AB3581" s="49">
        <v>10.119999999999999</v>
      </c>
      <c r="AC3581" s="49">
        <v>0.27</v>
      </c>
      <c r="AD3581" s="49">
        <v>2.14</v>
      </c>
      <c r="AE3581" s="312"/>
      <c r="AF3581" s="466" t="s">
        <v>1747</v>
      </c>
      <c r="AG3581" s="343">
        <v>30</v>
      </c>
      <c r="AH3581" s="343">
        <v>15</v>
      </c>
      <c r="AI3581" s="343"/>
      <c r="AJ3581" s="343"/>
      <c r="AK3581" s="343"/>
      <c r="AL3581" s="343"/>
      <c r="AM3581" s="343"/>
      <c r="AN3581" s="343"/>
      <c r="AO3581" s="343"/>
      <c r="AP3581" s="343"/>
      <c r="AQ3581" s="343"/>
      <c r="AR3581" s="343"/>
      <c r="AS3581" s="343"/>
      <c r="AT3581" s="343"/>
      <c r="AU3581" s="343"/>
      <c r="AV3581" s="343"/>
      <c r="AW3581" s="343"/>
      <c r="AX3581" s="343"/>
      <c r="AY3581" s="343"/>
      <c r="AZ3581" s="343"/>
      <c r="BA3581" s="343"/>
      <c r="BB3581" s="343"/>
      <c r="BC3581" s="343"/>
      <c r="BD3581" s="343"/>
      <c r="BE3581" s="475"/>
      <c r="BF3581" s="475"/>
      <c r="BG3581" s="475"/>
      <c r="BH3581" s="475"/>
      <c r="BI3581" s="475"/>
      <c r="BJ3581" s="475"/>
      <c r="BK3581" s="475"/>
      <c r="BL3581" s="475"/>
      <c r="BM3581" s="475"/>
      <c r="BN3581" s="475"/>
      <c r="BO3581" s="475"/>
      <c r="BP3581" s="306"/>
      <c r="BQ3581" s="496"/>
      <c r="BR3581" s="496"/>
      <c r="BS3581" s="496"/>
      <c r="BT3581" s="496"/>
      <c r="BU3581" s="496"/>
      <c r="BV3581" s="496"/>
    </row>
    <row r="3582" spans="1:74" s="52" customFormat="1" ht="12.75">
      <c r="A3582" s="45">
        <v>2670.0804681784898</v>
      </c>
      <c r="B3582" s="46" t="s">
        <v>364</v>
      </c>
      <c r="C3582" s="47" t="s">
        <v>378</v>
      </c>
      <c r="D3582" s="48">
        <v>9.9978120212749211</v>
      </c>
      <c r="E3582" s="49">
        <v>39.132869999999997</v>
      </c>
      <c r="F3582" s="49">
        <v>2.8299999999999999E-2</v>
      </c>
      <c r="G3582" s="49">
        <v>18.330749999999998</v>
      </c>
      <c r="H3582" s="49">
        <v>0.24</v>
      </c>
      <c r="I3582" s="49">
        <v>0.2243</v>
      </c>
      <c r="J3582" s="49">
        <v>42.303229999999999</v>
      </c>
      <c r="K3582" s="49">
        <v>0.26290000000000002</v>
      </c>
      <c r="L3582" s="49">
        <v>100.52234999999999</v>
      </c>
      <c r="M3582" s="47"/>
      <c r="N3582" s="50">
        <v>0.9945361794771298</v>
      </c>
      <c r="O3582" s="50">
        <v>5.6864436131345061E-4</v>
      </c>
      <c r="P3582" s="50">
        <v>0.38959656118308</v>
      </c>
      <c r="Q3582" s="50">
        <v>4.9060731641339256E-3</v>
      </c>
      <c r="R3582" s="50">
        <v>4.8282961386319706E-3</v>
      </c>
      <c r="S3582" s="50">
        <v>1.6027321935649148</v>
      </c>
      <c r="T3582" s="50">
        <v>7.1585839110391205E-3</v>
      </c>
      <c r="U3582" s="50">
        <v>3.0043265318002428</v>
      </c>
      <c r="V3582" s="51">
        <v>80.445166980870113</v>
      </c>
      <c r="X3582" s="49">
        <v>0.26</v>
      </c>
      <c r="Y3582" s="49">
        <v>65.319999999999993</v>
      </c>
      <c r="Z3582" s="49">
        <v>0.53</v>
      </c>
      <c r="AA3582" s="49">
        <v>7.71</v>
      </c>
      <c r="AB3582" s="49">
        <v>9.9499999999999993</v>
      </c>
      <c r="AC3582" s="49">
        <v>0.26</v>
      </c>
      <c r="AD3582" s="49">
        <v>2.19</v>
      </c>
      <c r="AE3582" s="312"/>
      <c r="AF3582" s="466" t="s">
        <v>1747</v>
      </c>
      <c r="AG3582" s="343">
        <v>30</v>
      </c>
      <c r="AH3582" s="343">
        <v>15</v>
      </c>
      <c r="AI3582" s="343"/>
      <c r="AJ3582" s="343"/>
      <c r="AK3582" s="343"/>
      <c r="AL3582" s="343"/>
      <c r="AM3582" s="343"/>
      <c r="AN3582" s="343"/>
      <c r="AO3582" s="343"/>
      <c r="AP3582" s="343"/>
      <c r="AQ3582" s="343"/>
      <c r="AR3582" s="343"/>
      <c r="AS3582" s="343"/>
      <c r="AT3582" s="343"/>
      <c r="AU3582" s="343"/>
      <c r="AV3582" s="343"/>
      <c r="AW3582" s="343"/>
      <c r="AX3582" s="343"/>
      <c r="AY3582" s="343"/>
      <c r="AZ3582" s="343"/>
      <c r="BA3582" s="343"/>
      <c r="BB3582" s="343"/>
      <c r="BC3582" s="343"/>
      <c r="BD3582" s="343"/>
      <c r="BE3582" s="475"/>
      <c r="BF3582" s="475"/>
      <c r="BG3582" s="475"/>
      <c r="BH3582" s="475"/>
      <c r="BI3582" s="475"/>
      <c r="BJ3582" s="475"/>
      <c r="BK3582" s="475"/>
      <c r="BL3582" s="475"/>
      <c r="BM3582" s="475"/>
      <c r="BN3582" s="475"/>
      <c r="BO3582" s="475"/>
      <c r="BP3582" s="306"/>
      <c r="BQ3582" s="496"/>
      <c r="BR3582" s="496"/>
      <c r="BS3582" s="496"/>
      <c r="BT3582" s="496"/>
      <c r="BU3582" s="496"/>
      <c r="BV3582" s="496"/>
    </row>
    <row r="3583" spans="1:74" s="52" customFormat="1" ht="12.75">
      <c r="A3583" s="45">
        <v>2670.0804681784898</v>
      </c>
      <c r="B3583" s="46" t="s">
        <v>364</v>
      </c>
      <c r="C3583" s="47" t="s">
        <v>378</v>
      </c>
      <c r="D3583" s="48">
        <v>14.997812021274921</v>
      </c>
      <c r="E3583" s="49">
        <v>37.722940000000001</v>
      </c>
      <c r="F3583" s="49">
        <v>4.41E-2</v>
      </c>
      <c r="G3583" s="49">
        <v>17.669270000000001</v>
      </c>
      <c r="H3583" s="49">
        <v>0.26900000000000002</v>
      </c>
      <c r="I3583" s="49">
        <v>0.23369999999999999</v>
      </c>
      <c r="J3583" s="49">
        <v>44.87106</v>
      </c>
      <c r="K3583" s="49">
        <v>0.26229999999999998</v>
      </c>
      <c r="L3583" s="49">
        <v>101.07236999999999</v>
      </c>
      <c r="M3583" s="47"/>
      <c r="N3583" s="50">
        <v>0.95552798810214434</v>
      </c>
      <c r="O3583" s="50">
        <v>8.8318540603928995E-4</v>
      </c>
      <c r="P3583" s="50">
        <v>0.37429366847722456</v>
      </c>
      <c r="Q3583" s="50">
        <v>5.4806750305970223E-3</v>
      </c>
      <c r="R3583" s="50">
        <v>5.0139769273371149E-3</v>
      </c>
      <c r="S3583" s="50">
        <v>1.6943875598075184</v>
      </c>
      <c r="T3583" s="50">
        <v>7.118587334915983E-3</v>
      </c>
      <c r="U3583" s="50">
        <v>3.0427056410857771</v>
      </c>
      <c r="V3583" s="51">
        <v>81.906653216572579</v>
      </c>
      <c r="X3583" s="49">
        <v>0.26</v>
      </c>
      <c r="Y3583" s="49">
        <v>43.95</v>
      </c>
      <c r="Z3583" s="49">
        <v>0.54</v>
      </c>
      <c r="AA3583" s="49">
        <v>6.88</v>
      </c>
      <c r="AB3583" s="49">
        <v>9.56</v>
      </c>
      <c r="AC3583" s="49">
        <v>0.25</v>
      </c>
      <c r="AD3583" s="49">
        <v>2.19</v>
      </c>
      <c r="AE3583" s="312"/>
      <c r="AF3583" s="466" t="s">
        <v>1747</v>
      </c>
      <c r="AG3583" s="343">
        <v>30</v>
      </c>
      <c r="AH3583" s="343">
        <v>15</v>
      </c>
      <c r="AI3583" s="343"/>
      <c r="AJ3583" s="343"/>
      <c r="AK3583" s="343"/>
      <c r="AL3583" s="343"/>
      <c r="AM3583" s="343"/>
      <c r="AN3583" s="343"/>
      <c r="AO3583" s="343"/>
      <c r="AP3583" s="343"/>
      <c r="AQ3583" s="343"/>
      <c r="AR3583" s="343"/>
      <c r="AS3583" s="343"/>
      <c r="AT3583" s="343"/>
      <c r="AU3583" s="343"/>
      <c r="AV3583" s="343"/>
      <c r="AW3583" s="343"/>
      <c r="AX3583" s="343"/>
      <c r="AY3583" s="343"/>
      <c r="AZ3583" s="343"/>
      <c r="BA3583" s="343"/>
      <c r="BB3583" s="343"/>
      <c r="BC3583" s="343"/>
      <c r="BD3583" s="343"/>
      <c r="BE3583" s="475"/>
      <c r="BF3583" s="475"/>
      <c r="BG3583" s="475"/>
      <c r="BH3583" s="475"/>
      <c r="BI3583" s="475"/>
      <c r="BJ3583" s="475"/>
      <c r="BK3583" s="475"/>
      <c r="BL3583" s="475"/>
      <c r="BM3583" s="475"/>
      <c r="BN3583" s="475"/>
      <c r="BO3583" s="475"/>
      <c r="BP3583" s="306"/>
      <c r="BQ3583" s="496"/>
      <c r="BR3583" s="496"/>
      <c r="BS3583" s="496"/>
      <c r="BT3583" s="496"/>
      <c r="BU3583" s="496"/>
      <c r="BV3583" s="496"/>
    </row>
    <row r="3584" spans="1:74" s="52" customFormat="1" ht="12.75">
      <c r="A3584" s="45">
        <v>2670.0804681784898</v>
      </c>
      <c r="B3584" s="46" t="s">
        <v>364</v>
      </c>
      <c r="C3584" s="47" t="s">
        <v>378</v>
      </c>
      <c r="D3584" s="48">
        <v>19.997812021274921</v>
      </c>
      <c r="E3584" s="49">
        <v>39.224150000000002</v>
      </c>
      <c r="F3584" s="49">
        <v>3.0499999999999999E-2</v>
      </c>
      <c r="G3584" s="49">
        <v>17.348559999999999</v>
      </c>
      <c r="H3584" s="49">
        <v>0.27679999999999999</v>
      </c>
      <c r="I3584" s="49">
        <v>0.2387</v>
      </c>
      <c r="J3584" s="49">
        <v>43.14564</v>
      </c>
      <c r="K3584" s="49">
        <v>0.26919999999999999</v>
      </c>
      <c r="L3584" s="49">
        <v>100.53355000000001</v>
      </c>
      <c r="M3584" s="47"/>
      <c r="N3584" s="50">
        <v>0.99262566860672308</v>
      </c>
      <c r="O3584" s="50">
        <v>6.1024919459771532E-4</v>
      </c>
      <c r="P3584" s="50">
        <v>0.36715664012887334</v>
      </c>
      <c r="Q3584" s="50">
        <v>5.6343255741583198E-3</v>
      </c>
      <c r="R3584" s="50">
        <v>5.1164663091177991E-3</v>
      </c>
      <c r="S3584" s="50">
        <v>1.6277114613443577</v>
      </c>
      <c r="T3584" s="50">
        <v>7.299021846253452E-3</v>
      </c>
      <c r="U3584" s="50">
        <v>3.0061538330040811</v>
      </c>
      <c r="V3584" s="51">
        <v>81.594941547377275</v>
      </c>
      <c r="X3584" s="49">
        <v>0.26</v>
      </c>
      <c r="Y3584" s="49">
        <v>61.42</v>
      </c>
      <c r="Z3584" s="49">
        <v>0.55000000000000004</v>
      </c>
      <c r="AA3584" s="49">
        <v>6.67</v>
      </c>
      <c r="AB3584" s="49">
        <v>9.5299999999999994</v>
      </c>
      <c r="AC3584" s="49">
        <v>0.26</v>
      </c>
      <c r="AD3584" s="49">
        <v>2.13</v>
      </c>
      <c r="AE3584" s="312"/>
      <c r="AF3584" s="466" t="s">
        <v>1747</v>
      </c>
      <c r="AG3584" s="343">
        <v>30</v>
      </c>
      <c r="AH3584" s="343">
        <v>15</v>
      </c>
      <c r="AI3584" s="343"/>
      <c r="AJ3584" s="343"/>
      <c r="AK3584" s="343"/>
      <c r="AL3584" s="343"/>
      <c r="AM3584" s="343"/>
      <c r="AN3584" s="343"/>
      <c r="AO3584" s="343"/>
      <c r="AP3584" s="343"/>
      <c r="AQ3584" s="343"/>
      <c r="AR3584" s="343"/>
      <c r="AS3584" s="343"/>
      <c r="AT3584" s="343"/>
      <c r="AU3584" s="343"/>
      <c r="AV3584" s="343"/>
      <c r="AW3584" s="343"/>
      <c r="AX3584" s="343"/>
      <c r="AY3584" s="343"/>
      <c r="AZ3584" s="343"/>
      <c r="BA3584" s="343"/>
      <c r="BB3584" s="343"/>
      <c r="BC3584" s="343"/>
      <c r="BD3584" s="343"/>
      <c r="BE3584" s="475"/>
      <c r="BF3584" s="475"/>
      <c r="BG3584" s="475"/>
      <c r="BH3584" s="475"/>
      <c r="BI3584" s="475"/>
      <c r="BJ3584" s="475"/>
      <c r="BK3584" s="475"/>
      <c r="BL3584" s="475"/>
      <c r="BM3584" s="475"/>
      <c r="BN3584" s="475"/>
      <c r="BO3584" s="475"/>
      <c r="BP3584" s="306"/>
      <c r="BQ3584" s="496"/>
      <c r="BR3584" s="496"/>
      <c r="BS3584" s="496"/>
      <c r="BT3584" s="496"/>
      <c r="BU3584" s="496"/>
      <c r="BV3584" s="496"/>
    </row>
    <row r="3585" spans="1:74" s="52" customFormat="1" ht="12.75">
      <c r="A3585" s="45">
        <v>2670.0804681784898</v>
      </c>
      <c r="B3585" s="46" t="s">
        <v>364</v>
      </c>
      <c r="C3585" s="47" t="s">
        <v>378</v>
      </c>
      <c r="D3585" s="48">
        <v>24.997812021274921</v>
      </c>
      <c r="E3585" s="49">
        <v>39.487879999999997</v>
      </c>
      <c r="F3585" s="49">
        <v>3.5299999999999998E-2</v>
      </c>
      <c r="G3585" s="49">
        <v>16.677070000000001</v>
      </c>
      <c r="H3585" s="49">
        <v>0.30680000000000002</v>
      </c>
      <c r="I3585" s="49">
        <v>0.1988</v>
      </c>
      <c r="J3585" s="49">
        <v>43.429830000000003</v>
      </c>
      <c r="K3585" s="49">
        <v>0.25629999999999997</v>
      </c>
      <c r="L3585" s="49">
        <v>100.39198</v>
      </c>
      <c r="M3585" s="47"/>
      <c r="N3585" s="50">
        <v>0.99691906324907331</v>
      </c>
      <c r="O3585" s="50">
        <v>7.0460578241942858E-4</v>
      </c>
      <c r="P3585" s="50">
        <v>0.35210470483003359</v>
      </c>
      <c r="Q3585" s="50">
        <v>6.2301044833405258E-3</v>
      </c>
      <c r="R3585" s="50">
        <v>4.2510694661927525E-3</v>
      </c>
      <c r="S3585" s="50">
        <v>1.6345294785110576</v>
      </c>
      <c r="T3585" s="50">
        <v>6.9326988639709037E-3</v>
      </c>
      <c r="U3585" s="50">
        <v>3.001671725186088</v>
      </c>
      <c r="V3585" s="51">
        <v>82.276319023270332</v>
      </c>
      <c r="X3585" s="49">
        <v>0.26</v>
      </c>
      <c r="Y3585" s="49">
        <v>52.1</v>
      </c>
      <c r="Z3585" s="49">
        <v>0.56000000000000005</v>
      </c>
      <c r="AA3585" s="49">
        <v>6</v>
      </c>
      <c r="AB3585" s="49">
        <v>11.4</v>
      </c>
      <c r="AC3585" s="49">
        <v>0.26</v>
      </c>
      <c r="AD3585" s="49">
        <v>2.2400000000000002</v>
      </c>
      <c r="AE3585" s="312"/>
      <c r="AF3585" s="466" t="s">
        <v>1747</v>
      </c>
      <c r="AG3585" s="343">
        <v>30</v>
      </c>
      <c r="AH3585" s="343">
        <v>15</v>
      </c>
      <c r="AI3585" s="343"/>
      <c r="AJ3585" s="343"/>
      <c r="AK3585" s="343"/>
      <c r="AL3585" s="343"/>
      <c r="AM3585" s="343"/>
      <c r="AN3585" s="343"/>
      <c r="AO3585" s="343"/>
      <c r="AP3585" s="343"/>
      <c r="AQ3585" s="343"/>
      <c r="AR3585" s="343"/>
      <c r="AS3585" s="343"/>
      <c r="AT3585" s="343"/>
      <c r="AU3585" s="343"/>
      <c r="AV3585" s="343"/>
      <c r="AW3585" s="343"/>
      <c r="AX3585" s="343"/>
      <c r="AY3585" s="343"/>
      <c r="AZ3585" s="343"/>
      <c r="BA3585" s="343"/>
      <c r="BB3585" s="343"/>
      <c r="BC3585" s="343"/>
      <c r="BD3585" s="343"/>
      <c r="BE3585" s="475"/>
      <c r="BF3585" s="475"/>
      <c r="BG3585" s="475"/>
      <c r="BH3585" s="475"/>
      <c r="BI3585" s="475"/>
      <c r="BJ3585" s="475"/>
      <c r="BK3585" s="475"/>
      <c r="BL3585" s="475"/>
      <c r="BM3585" s="475"/>
      <c r="BN3585" s="475"/>
      <c r="BO3585" s="475"/>
      <c r="BP3585" s="306"/>
      <c r="BQ3585" s="496"/>
      <c r="BR3585" s="496"/>
      <c r="BS3585" s="496"/>
      <c r="BT3585" s="496"/>
      <c r="BU3585" s="496"/>
      <c r="BV3585" s="496"/>
    </row>
    <row r="3586" spans="1:74" s="52" customFormat="1" ht="12.75">
      <c r="A3586" s="45">
        <v>2670.0804681784898</v>
      </c>
      <c r="B3586" s="46" t="s">
        <v>364</v>
      </c>
      <c r="C3586" s="47" t="s">
        <v>378</v>
      </c>
      <c r="D3586" s="48">
        <v>29.997812021274921</v>
      </c>
      <c r="E3586" s="49">
        <v>39.487879999999997</v>
      </c>
      <c r="F3586" s="49">
        <v>4.6100009999999997E-2</v>
      </c>
      <c r="G3586" s="49">
        <v>16.286200000000001</v>
      </c>
      <c r="H3586" s="49">
        <v>0.25679999999999997</v>
      </c>
      <c r="I3586" s="49">
        <v>0.22839999999999999</v>
      </c>
      <c r="J3586" s="49">
        <v>43.866259999999997</v>
      </c>
      <c r="K3586" s="49">
        <v>0.2621</v>
      </c>
      <c r="L3586" s="49">
        <v>100.43374001000001</v>
      </c>
      <c r="M3586" s="47"/>
      <c r="N3586" s="50">
        <v>0.99478170748022055</v>
      </c>
      <c r="O3586" s="50">
        <v>9.1820659357967648E-4</v>
      </c>
      <c r="P3586" s="50">
        <v>0.34311502024512608</v>
      </c>
      <c r="Q3586" s="50">
        <v>5.2035877688756003E-3</v>
      </c>
      <c r="R3586" s="50">
        <v>4.8735543222651048E-3</v>
      </c>
      <c r="S3586" s="50">
        <v>1.6474154187424856</v>
      </c>
      <c r="T3586" s="50">
        <v>7.0743841800673165E-3</v>
      </c>
      <c r="U3586" s="50">
        <v>3.0033818793326197</v>
      </c>
      <c r="V3586" s="51">
        <v>82.762633842482956</v>
      </c>
      <c r="X3586" s="49">
        <v>0.26</v>
      </c>
      <c r="Y3586" s="49">
        <v>40.72</v>
      </c>
      <c r="Z3586" s="49">
        <v>0.56999999999999995</v>
      </c>
      <c r="AA3586" s="49">
        <v>7.17</v>
      </c>
      <c r="AB3586" s="49">
        <v>9.7200000000000006</v>
      </c>
      <c r="AC3586" s="49">
        <v>0.26</v>
      </c>
      <c r="AD3586" s="49">
        <v>2.19</v>
      </c>
      <c r="AE3586" s="312"/>
      <c r="AF3586" s="466" t="s">
        <v>1747</v>
      </c>
      <c r="AG3586" s="343">
        <v>30</v>
      </c>
      <c r="AH3586" s="343">
        <v>15</v>
      </c>
      <c r="AI3586" s="343"/>
      <c r="AJ3586" s="343"/>
      <c r="AK3586" s="343"/>
      <c r="AL3586" s="343"/>
      <c r="AM3586" s="343"/>
      <c r="AN3586" s="343"/>
      <c r="AO3586" s="343"/>
      <c r="AP3586" s="343"/>
      <c r="AQ3586" s="343"/>
      <c r="AR3586" s="343"/>
      <c r="AS3586" s="343"/>
      <c r="AT3586" s="343"/>
      <c r="AU3586" s="343"/>
      <c r="AV3586" s="343"/>
      <c r="AW3586" s="343"/>
      <c r="AX3586" s="343"/>
      <c r="AY3586" s="343"/>
      <c r="AZ3586" s="343"/>
      <c r="BA3586" s="343"/>
      <c r="BB3586" s="343"/>
      <c r="BC3586" s="343"/>
      <c r="BD3586" s="343"/>
      <c r="BE3586" s="475"/>
      <c r="BF3586" s="475"/>
      <c r="BG3586" s="475"/>
      <c r="BH3586" s="475"/>
      <c r="BI3586" s="475"/>
      <c r="BJ3586" s="475"/>
      <c r="BK3586" s="475"/>
      <c r="BL3586" s="475"/>
      <c r="BM3586" s="475"/>
      <c r="BN3586" s="475"/>
      <c r="BO3586" s="475"/>
      <c r="BP3586" s="306"/>
      <c r="BQ3586" s="496"/>
      <c r="BR3586" s="496"/>
      <c r="BS3586" s="496"/>
      <c r="BT3586" s="496"/>
      <c r="BU3586" s="496"/>
      <c r="BV3586" s="496"/>
    </row>
    <row r="3587" spans="1:74" s="52" customFormat="1" ht="12.75">
      <c r="A3587" s="45">
        <v>2670.0804681784898</v>
      </c>
      <c r="B3587" s="46" t="s">
        <v>364</v>
      </c>
      <c r="C3587" s="47" t="s">
        <v>378</v>
      </c>
      <c r="D3587" s="48">
        <v>34.997812021274925</v>
      </c>
      <c r="E3587" s="49">
        <v>39.640030000000003</v>
      </c>
      <c r="F3587" s="49">
        <v>5.1700000000000003E-2</v>
      </c>
      <c r="G3587" s="49">
        <v>15.985530000000001</v>
      </c>
      <c r="H3587" s="49">
        <v>0.26800000000000002</v>
      </c>
      <c r="I3587" s="49">
        <v>0.23039999999999999</v>
      </c>
      <c r="J3587" s="49">
        <v>44.170749999999998</v>
      </c>
      <c r="K3587" s="49">
        <v>0.2591</v>
      </c>
      <c r="L3587" s="49">
        <v>100.60551000000001</v>
      </c>
      <c r="M3587" s="47"/>
      <c r="N3587" s="50">
        <v>0.99530777288341732</v>
      </c>
      <c r="O3587" s="50">
        <v>1.0263355670524776E-3</v>
      </c>
      <c r="P3587" s="50">
        <v>0.33566530580298892</v>
      </c>
      <c r="Q3587" s="50">
        <v>5.4125523223082532E-3</v>
      </c>
      <c r="R3587" s="50">
        <v>4.8999498507668682E-3</v>
      </c>
      <c r="S3587" s="50">
        <v>1.6533573875244389</v>
      </c>
      <c r="T3587" s="50">
        <v>6.9702520315051471E-3</v>
      </c>
      <c r="U3587" s="50">
        <v>3.0026395559824786</v>
      </c>
      <c r="V3587" s="51">
        <v>83.12410879327598</v>
      </c>
      <c r="X3587" s="49">
        <v>0.26</v>
      </c>
      <c r="Y3587" s="49">
        <v>37.409999999999997</v>
      </c>
      <c r="Z3587" s="49">
        <v>0.56999999999999995</v>
      </c>
      <c r="AA3587" s="49">
        <v>6.98</v>
      </c>
      <c r="AB3587" s="49">
        <v>9.2799999999999994</v>
      </c>
      <c r="AC3587" s="49">
        <v>0.26</v>
      </c>
      <c r="AD3587" s="49">
        <v>2.2200000000000002</v>
      </c>
      <c r="AE3587" s="312"/>
      <c r="AF3587" s="466" t="s">
        <v>1747</v>
      </c>
      <c r="AG3587" s="343">
        <v>30</v>
      </c>
      <c r="AH3587" s="343">
        <v>15</v>
      </c>
      <c r="AI3587" s="343"/>
      <c r="AJ3587" s="343"/>
      <c r="AK3587" s="343"/>
      <c r="AL3587" s="343"/>
      <c r="AM3587" s="343"/>
      <c r="AN3587" s="343"/>
      <c r="AO3587" s="343"/>
      <c r="AP3587" s="343"/>
      <c r="AQ3587" s="343"/>
      <c r="AR3587" s="343"/>
      <c r="AS3587" s="343"/>
      <c r="AT3587" s="343"/>
      <c r="AU3587" s="343"/>
      <c r="AV3587" s="343"/>
      <c r="AW3587" s="343"/>
      <c r="AX3587" s="343"/>
      <c r="AY3587" s="343"/>
      <c r="AZ3587" s="343"/>
      <c r="BA3587" s="343"/>
      <c r="BB3587" s="343"/>
      <c r="BC3587" s="343"/>
      <c r="BD3587" s="343"/>
      <c r="BE3587" s="475"/>
      <c r="BF3587" s="475"/>
      <c r="BG3587" s="475"/>
      <c r="BH3587" s="475"/>
      <c r="BI3587" s="475"/>
      <c r="BJ3587" s="475"/>
      <c r="BK3587" s="475"/>
      <c r="BL3587" s="475"/>
      <c r="BM3587" s="475"/>
      <c r="BN3587" s="475"/>
      <c r="BO3587" s="475"/>
      <c r="BP3587" s="306"/>
      <c r="BQ3587" s="496"/>
      <c r="BR3587" s="496"/>
      <c r="BS3587" s="496"/>
      <c r="BT3587" s="496"/>
      <c r="BU3587" s="496"/>
      <c r="BV3587" s="496"/>
    </row>
    <row r="3588" spans="1:74" s="52" customFormat="1" ht="12.75">
      <c r="A3588" s="45">
        <v>2670.0804681784898</v>
      </c>
      <c r="B3588" s="46" t="s">
        <v>364</v>
      </c>
      <c r="C3588" s="47" t="s">
        <v>378</v>
      </c>
      <c r="D3588" s="48">
        <v>39.997812021274925</v>
      </c>
      <c r="E3588" s="49">
        <v>39.61974</v>
      </c>
      <c r="F3588" s="49">
        <v>3.6799999999999999E-2</v>
      </c>
      <c r="G3588" s="49">
        <v>15.574619999999999</v>
      </c>
      <c r="H3588" s="49">
        <v>0.30059999999999998</v>
      </c>
      <c r="I3588" s="49">
        <v>0.17369999999999999</v>
      </c>
      <c r="J3588" s="49">
        <v>44.140300000000003</v>
      </c>
      <c r="K3588" s="49">
        <v>0.2477</v>
      </c>
      <c r="L3588" s="49">
        <v>100.09346000000001</v>
      </c>
      <c r="M3588" s="47"/>
      <c r="N3588" s="50">
        <v>0.99792394340280222</v>
      </c>
      <c r="O3588" s="50">
        <v>7.3283981330678216E-4</v>
      </c>
      <c r="P3588" s="50">
        <v>0.32806452809605141</v>
      </c>
      <c r="Q3588" s="50">
        <v>6.0900195992082684E-3</v>
      </c>
      <c r="R3588" s="50">
        <v>3.7057095722989541E-3</v>
      </c>
      <c r="S3588" s="50">
        <v>1.6574088280509183</v>
      </c>
      <c r="T3588" s="50">
        <v>6.6845084359990863E-3</v>
      </c>
      <c r="U3588" s="50">
        <v>3.0006103769705845</v>
      </c>
      <c r="V3588" s="51">
        <v>83.476759983689888</v>
      </c>
      <c r="X3588" s="49">
        <v>0.26</v>
      </c>
      <c r="Y3588" s="49">
        <v>51.78</v>
      </c>
      <c r="Z3588" s="49">
        <v>0.57999999999999996</v>
      </c>
      <c r="AA3588" s="49">
        <v>6.17</v>
      </c>
      <c r="AB3588" s="49">
        <v>12.78</v>
      </c>
      <c r="AC3588" s="49">
        <v>0.26</v>
      </c>
      <c r="AD3588" s="49">
        <v>2.3199999999999998</v>
      </c>
      <c r="AE3588" s="312"/>
      <c r="AF3588" s="466" t="s">
        <v>1747</v>
      </c>
      <c r="AG3588" s="343">
        <v>30</v>
      </c>
      <c r="AH3588" s="343">
        <v>15</v>
      </c>
      <c r="AI3588" s="343"/>
      <c r="AJ3588" s="343"/>
      <c r="AK3588" s="343"/>
      <c r="AL3588" s="343"/>
      <c r="AM3588" s="343"/>
      <c r="AN3588" s="343"/>
      <c r="AO3588" s="343"/>
      <c r="AP3588" s="343"/>
      <c r="AQ3588" s="343"/>
      <c r="AR3588" s="343"/>
      <c r="AS3588" s="343"/>
      <c r="AT3588" s="343"/>
      <c r="AU3588" s="343"/>
      <c r="AV3588" s="343"/>
      <c r="AW3588" s="343"/>
      <c r="AX3588" s="343"/>
      <c r="AY3588" s="343"/>
      <c r="AZ3588" s="343"/>
      <c r="BA3588" s="343"/>
      <c r="BB3588" s="343"/>
      <c r="BC3588" s="343"/>
      <c r="BD3588" s="343"/>
      <c r="BE3588" s="475"/>
      <c r="BF3588" s="475"/>
      <c r="BG3588" s="475"/>
      <c r="BH3588" s="475"/>
      <c r="BI3588" s="475"/>
      <c r="BJ3588" s="475"/>
      <c r="BK3588" s="475"/>
      <c r="BL3588" s="475"/>
      <c r="BM3588" s="475"/>
      <c r="BN3588" s="475"/>
      <c r="BO3588" s="475"/>
      <c r="BP3588" s="306"/>
      <c r="BQ3588" s="496"/>
      <c r="BR3588" s="496"/>
      <c r="BS3588" s="496"/>
      <c r="BT3588" s="496"/>
      <c r="BU3588" s="496"/>
      <c r="BV3588" s="496"/>
    </row>
    <row r="3589" spans="1:74" s="52" customFormat="1" ht="12.75">
      <c r="A3589" s="45">
        <v>2670.0804681784898</v>
      </c>
      <c r="B3589" s="46" t="s">
        <v>364</v>
      </c>
      <c r="C3589" s="47" t="s">
        <v>378</v>
      </c>
      <c r="D3589" s="48">
        <v>44.997812021274925</v>
      </c>
      <c r="E3589" s="49">
        <v>39.629890000000003</v>
      </c>
      <c r="F3589" s="49">
        <v>3.5499999999999997E-2</v>
      </c>
      <c r="G3589" s="49">
        <v>15.3842</v>
      </c>
      <c r="H3589" s="49">
        <v>0.27350000000000002</v>
      </c>
      <c r="I3589" s="49">
        <v>0.21249999999999999</v>
      </c>
      <c r="J3589" s="49">
        <v>44.566580000000002</v>
      </c>
      <c r="K3589" s="49">
        <v>0.25919999999999999</v>
      </c>
      <c r="L3589" s="49">
        <v>100.36137000000001</v>
      </c>
      <c r="M3589" s="47"/>
      <c r="N3589" s="50">
        <v>0.99494157631445268</v>
      </c>
      <c r="O3589" s="50">
        <v>7.0465815220828378E-4</v>
      </c>
      <c r="P3589" s="50">
        <v>0.32300230667594476</v>
      </c>
      <c r="Q3589" s="50">
        <v>5.5230113484248467E-3</v>
      </c>
      <c r="R3589" s="50">
        <v>4.5187611488847305E-3</v>
      </c>
      <c r="S3589" s="50">
        <v>1.6679866335441291</v>
      </c>
      <c r="T3589" s="50">
        <v>6.9721601970864884E-3</v>
      </c>
      <c r="U3589" s="50">
        <v>3.0036491073811313</v>
      </c>
      <c r="V3589" s="51">
        <v>83.776790510938653</v>
      </c>
      <c r="X3589" s="49">
        <v>0.26</v>
      </c>
      <c r="Y3589" s="49">
        <v>53.87</v>
      </c>
      <c r="Z3589" s="49">
        <v>0.57999999999999996</v>
      </c>
      <c r="AA3589" s="49">
        <v>6.8</v>
      </c>
      <c r="AB3589" s="49">
        <v>10.56</v>
      </c>
      <c r="AC3589" s="49">
        <v>0.25</v>
      </c>
      <c r="AD3589" s="49">
        <v>2.2200000000000002</v>
      </c>
      <c r="AE3589" s="312"/>
      <c r="AF3589" s="466" t="s">
        <v>1747</v>
      </c>
      <c r="AG3589" s="343">
        <v>30</v>
      </c>
      <c r="AH3589" s="343">
        <v>15</v>
      </c>
      <c r="AI3589" s="343"/>
      <c r="AJ3589" s="343"/>
      <c r="AK3589" s="343"/>
      <c r="AL3589" s="343"/>
      <c r="AM3589" s="343"/>
      <c r="AN3589" s="343"/>
      <c r="AO3589" s="343"/>
      <c r="AP3589" s="343"/>
      <c r="AQ3589" s="343"/>
      <c r="AR3589" s="343"/>
      <c r="AS3589" s="343"/>
      <c r="AT3589" s="343"/>
      <c r="AU3589" s="343"/>
      <c r="AV3589" s="343"/>
      <c r="AW3589" s="343"/>
      <c r="AX3589" s="343"/>
      <c r="AY3589" s="343"/>
      <c r="AZ3589" s="343"/>
      <c r="BA3589" s="343"/>
      <c r="BB3589" s="343"/>
      <c r="BC3589" s="343"/>
      <c r="BD3589" s="343"/>
      <c r="BE3589" s="475"/>
      <c r="BF3589" s="475"/>
      <c r="BG3589" s="475"/>
      <c r="BH3589" s="475"/>
      <c r="BI3589" s="475"/>
      <c r="BJ3589" s="475"/>
      <c r="BK3589" s="475"/>
      <c r="BL3589" s="475"/>
      <c r="BM3589" s="475"/>
      <c r="BN3589" s="475"/>
      <c r="BO3589" s="475"/>
      <c r="BP3589" s="306"/>
      <c r="BQ3589" s="496"/>
      <c r="BR3589" s="496"/>
      <c r="BS3589" s="496"/>
      <c r="BT3589" s="496"/>
      <c r="BU3589" s="496"/>
      <c r="BV3589" s="496"/>
    </row>
    <row r="3590" spans="1:74" s="52" customFormat="1" ht="12.75">
      <c r="A3590" s="45">
        <v>2670.0804681784898</v>
      </c>
      <c r="B3590" s="46" t="s">
        <v>364</v>
      </c>
      <c r="C3590" s="47" t="s">
        <v>378</v>
      </c>
      <c r="D3590" s="48">
        <v>49.997812021274925</v>
      </c>
      <c r="E3590" s="49">
        <v>39.802320000000002</v>
      </c>
      <c r="F3590" s="49">
        <v>4.02E-2</v>
      </c>
      <c r="G3590" s="49">
        <v>15.03341</v>
      </c>
      <c r="H3590" s="49">
        <v>0.31130000000000002</v>
      </c>
      <c r="I3590" s="49">
        <v>0.2054</v>
      </c>
      <c r="J3590" s="49">
        <v>44.769570000000002</v>
      </c>
      <c r="K3590" s="49">
        <v>0.27089999999999997</v>
      </c>
      <c r="L3590" s="49">
        <v>100.4331</v>
      </c>
      <c r="M3590" s="47"/>
      <c r="N3590" s="50">
        <v>0.99675448639221031</v>
      </c>
      <c r="O3590" s="50">
        <v>7.9594174019623567E-4</v>
      </c>
      <c r="P3590" s="50">
        <v>0.31484246797812615</v>
      </c>
      <c r="Q3590" s="50">
        <v>6.2705094280904265E-3</v>
      </c>
      <c r="R3590" s="50">
        <v>4.3567836138797139E-3</v>
      </c>
      <c r="S3590" s="50">
        <v>1.6713649130280894</v>
      </c>
      <c r="T3590" s="50">
        <v>7.2685279468052482E-3</v>
      </c>
      <c r="U3590" s="50">
        <v>3.0016536301273975</v>
      </c>
      <c r="V3590" s="51">
        <v>84.148560166027252</v>
      </c>
      <c r="X3590" s="49">
        <v>0.26</v>
      </c>
      <c r="Y3590" s="49">
        <v>46.82</v>
      </c>
      <c r="Z3590" s="49">
        <v>0.59</v>
      </c>
      <c r="AA3590" s="49">
        <v>6.02</v>
      </c>
      <c r="AB3590" s="49">
        <v>11.03</v>
      </c>
      <c r="AC3590" s="49">
        <v>0.25</v>
      </c>
      <c r="AD3590" s="49">
        <v>2.12</v>
      </c>
      <c r="AE3590" s="312"/>
      <c r="AF3590" s="466" t="s">
        <v>1747</v>
      </c>
      <c r="AG3590" s="343">
        <v>30</v>
      </c>
      <c r="AH3590" s="343">
        <v>15</v>
      </c>
      <c r="AI3590" s="343"/>
      <c r="AJ3590" s="343"/>
      <c r="AK3590" s="343"/>
      <c r="AL3590" s="343"/>
      <c r="AM3590" s="343"/>
      <c r="AN3590" s="343"/>
      <c r="AO3590" s="343"/>
      <c r="AP3590" s="343"/>
      <c r="AQ3590" s="343"/>
      <c r="AR3590" s="343"/>
      <c r="AS3590" s="343"/>
      <c r="AT3590" s="343"/>
      <c r="AU3590" s="343"/>
      <c r="AV3590" s="343"/>
      <c r="AW3590" s="343"/>
      <c r="AX3590" s="343"/>
      <c r="AY3590" s="343"/>
      <c r="AZ3590" s="343"/>
      <c r="BA3590" s="343"/>
      <c r="BB3590" s="343"/>
      <c r="BC3590" s="343"/>
      <c r="BD3590" s="343"/>
      <c r="BE3590" s="475"/>
      <c r="BF3590" s="475"/>
      <c r="BG3590" s="475"/>
      <c r="BH3590" s="475"/>
      <c r="BI3590" s="475"/>
      <c r="BJ3590" s="475"/>
      <c r="BK3590" s="475"/>
      <c r="BL3590" s="475"/>
      <c r="BM3590" s="475"/>
      <c r="BN3590" s="475"/>
      <c r="BO3590" s="475"/>
      <c r="BP3590" s="306"/>
      <c r="BQ3590" s="496"/>
      <c r="BR3590" s="496"/>
      <c r="BS3590" s="496"/>
      <c r="BT3590" s="496"/>
      <c r="BU3590" s="496"/>
      <c r="BV3590" s="496"/>
    </row>
    <row r="3591" spans="1:74" s="52" customFormat="1" ht="12.75">
      <c r="A3591" s="45">
        <v>2670.0804681784898</v>
      </c>
      <c r="B3591" s="46" t="s">
        <v>364</v>
      </c>
      <c r="C3591" s="47" t="s">
        <v>378</v>
      </c>
      <c r="D3591" s="48">
        <v>54.997812021274925</v>
      </c>
      <c r="E3591" s="49">
        <v>39.761749999999999</v>
      </c>
      <c r="F3591" s="49">
        <v>4.99E-2</v>
      </c>
      <c r="G3591" s="49">
        <v>14.903130000000001</v>
      </c>
      <c r="H3591" s="49">
        <v>0.30070000000000002</v>
      </c>
      <c r="I3591" s="49">
        <v>0.18840000000000001</v>
      </c>
      <c r="J3591" s="49">
        <v>44.982709999999997</v>
      </c>
      <c r="K3591" s="49">
        <v>0.26440000000000002</v>
      </c>
      <c r="L3591" s="49">
        <v>100.45098999999999</v>
      </c>
      <c r="M3591" s="47"/>
      <c r="N3591" s="50">
        <v>0.99498621345365956</v>
      </c>
      <c r="O3591" s="50">
        <v>9.8725088905168715E-4</v>
      </c>
      <c r="P3591" s="50">
        <v>0.31187822701197576</v>
      </c>
      <c r="Q3591" s="50">
        <v>6.0524177087735737E-3</v>
      </c>
      <c r="R3591" s="50">
        <v>3.9931737773920605E-3</v>
      </c>
      <c r="S3591" s="50">
        <v>1.6780532354286715</v>
      </c>
      <c r="T3591" s="50">
        <v>7.0887664987133231E-3</v>
      </c>
      <c r="U3591" s="50">
        <v>3.0030392847682377</v>
      </c>
      <c r="V3591" s="51">
        <v>84.327187498736379</v>
      </c>
      <c r="X3591" s="49">
        <v>0.26</v>
      </c>
      <c r="Y3591" s="49">
        <v>37.33</v>
      </c>
      <c r="Z3591" s="49">
        <v>0.59</v>
      </c>
      <c r="AA3591" s="49">
        <v>6.2</v>
      </c>
      <c r="AB3591" s="49">
        <v>11.57</v>
      </c>
      <c r="AC3591" s="49">
        <v>0.25</v>
      </c>
      <c r="AD3591" s="49">
        <v>2.16</v>
      </c>
      <c r="AE3591" s="312"/>
      <c r="AF3591" s="466" t="s">
        <v>1747</v>
      </c>
      <c r="AG3591" s="343">
        <v>30</v>
      </c>
      <c r="AH3591" s="343">
        <v>15</v>
      </c>
      <c r="AI3591" s="343"/>
      <c r="AJ3591" s="343"/>
      <c r="AK3591" s="343"/>
      <c r="AL3591" s="343"/>
      <c r="AM3591" s="343"/>
      <c r="AN3591" s="343"/>
      <c r="AO3591" s="343"/>
      <c r="AP3591" s="343"/>
      <c r="AQ3591" s="343"/>
      <c r="AR3591" s="343"/>
      <c r="AS3591" s="343"/>
      <c r="AT3591" s="343"/>
      <c r="AU3591" s="343"/>
      <c r="AV3591" s="343"/>
      <c r="AW3591" s="343"/>
      <c r="AX3591" s="343"/>
      <c r="AY3591" s="343"/>
      <c r="AZ3591" s="343"/>
      <c r="BA3591" s="343"/>
      <c r="BB3591" s="343"/>
      <c r="BC3591" s="343"/>
      <c r="BD3591" s="343"/>
      <c r="BE3591" s="475"/>
      <c r="BF3591" s="475"/>
      <c r="BG3591" s="475"/>
      <c r="BH3591" s="475"/>
      <c r="BI3591" s="475"/>
      <c r="BJ3591" s="475"/>
      <c r="BK3591" s="475"/>
      <c r="BL3591" s="475"/>
      <c r="BM3591" s="475"/>
      <c r="BN3591" s="475"/>
      <c r="BO3591" s="475"/>
      <c r="BP3591" s="306"/>
      <c r="BQ3591" s="496"/>
      <c r="BR3591" s="496"/>
      <c r="BS3591" s="496"/>
      <c r="BT3591" s="496"/>
      <c r="BU3591" s="496"/>
      <c r="BV3591" s="496"/>
    </row>
    <row r="3592" spans="1:74" s="52" customFormat="1" ht="12.75">
      <c r="A3592" s="45">
        <v>2670.0804681784898</v>
      </c>
      <c r="B3592" s="46" t="s">
        <v>364</v>
      </c>
      <c r="C3592" s="47" t="s">
        <v>378</v>
      </c>
      <c r="D3592" s="48">
        <v>59.997812021274925</v>
      </c>
      <c r="E3592" s="49">
        <v>39.690750000000001</v>
      </c>
      <c r="F3592" s="49">
        <v>3.3000000000000002E-2</v>
      </c>
      <c r="G3592" s="49">
        <v>14.91315</v>
      </c>
      <c r="H3592" s="49">
        <v>0.33410000000000001</v>
      </c>
      <c r="I3592" s="49">
        <v>0.21759999999999999</v>
      </c>
      <c r="J3592" s="49">
        <v>45.134950000000003</v>
      </c>
      <c r="K3592" s="49">
        <v>0.26</v>
      </c>
      <c r="L3592" s="49">
        <v>100.58355000000002</v>
      </c>
      <c r="M3592" s="47"/>
      <c r="N3592" s="50">
        <v>0.99258775708594571</v>
      </c>
      <c r="O3592" s="50">
        <v>6.5248264353867473E-4</v>
      </c>
      <c r="P3592" s="50">
        <v>0.3118925411655234</v>
      </c>
      <c r="Q3592" s="50">
        <v>6.7204751061915556E-3</v>
      </c>
      <c r="R3592" s="50">
        <v>4.6091860517443583E-3</v>
      </c>
      <c r="S3592" s="50">
        <v>1.6826784003360322</v>
      </c>
      <c r="T3592" s="50">
        <v>6.9664352380009384E-3</v>
      </c>
      <c r="U3592" s="50">
        <v>3.006107277626977</v>
      </c>
      <c r="V3592" s="51">
        <v>84.362925646017686</v>
      </c>
      <c r="X3592" s="49">
        <v>0.26</v>
      </c>
      <c r="Y3592" s="49">
        <v>59.37</v>
      </c>
      <c r="Z3592" s="49">
        <v>0.59</v>
      </c>
      <c r="AA3592" s="49">
        <v>5.63</v>
      </c>
      <c r="AB3592" s="49">
        <v>9.8699999999999992</v>
      </c>
      <c r="AC3592" s="49">
        <v>0.25</v>
      </c>
      <c r="AD3592" s="49">
        <v>2.2000000000000002</v>
      </c>
      <c r="AE3592" s="312"/>
      <c r="AF3592" s="466" t="s">
        <v>1747</v>
      </c>
      <c r="AG3592" s="343">
        <v>30</v>
      </c>
      <c r="AH3592" s="343">
        <v>15</v>
      </c>
      <c r="AI3592" s="343"/>
      <c r="AJ3592" s="343"/>
      <c r="AK3592" s="343"/>
      <c r="AL3592" s="343"/>
      <c r="AM3592" s="343"/>
      <c r="AN3592" s="343"/>
      <c r="AO3592" s="343"/>
      <c r="AP3592" s="343"/>
      <c r="AQ3592" s="343"/>
      <c r="AR3592" s="343"/>
      <c r="AS3592" s="343"/>
      <c r="AT3592" s="343"/>
      <c r="AU3592" s="343"/>
      <c r="AV3592" s="343"/>
      <c r="AW3592" s="343"/>
      <c r="AX3592" s="343"/>
      <c r="AY3592" s="343"/>
      <c r="AZ3592" s="343"/>
      <c r="BA3592" s="343"/>
      <c r="BB3592" s="343"/>
      <c r="BC3592" s="343"/>
      <c r="BD3592" s="343"/>
      <c r="BE3592" s="475"/>
      <c r="BF3592" s="475"/>
      <c r="BG3592" s="475"/>
      <c r="BH3592" s="475"/>
      <c r="BI3592" s="475"/>
      <c r="BJ3592" s="475"/>
      <c r="BK3592" s="475"/>
      <c r="BL3592" s="475"/>
      <c r="BM3592" s="475"/>
      <c r="BN3592" s="475"/>
      <c r="BO3592" s="475"/>
      <c r="BP3592" s="306"/>
      <c r="BQ3592" s="496"/>
      <c r="BR3592" s="496"/>
      <c r="BS3592" s="496"/>
      <c r="BT3592" s="496"/>
      <c r="BU3592" s="496"/>
      <c r="BV3592" s="496"/>
    </row>
    <row r="3593" spans="1:74" s="52" customFormat="1" ht="12.75">
      <c r="A3593" s="45">
        <v>2670.0804681784898</v>
      </c>
      <c r="B3593" s="46" t="s">
        <v>364</v>
      </c>
      <c r="C3593" s="47" t="s">
        <v>378</v>
      </c>
      <c r="D3593" s="48">
        <v>64.997812021274925</v>
      </c>
      <c r="E3593" s="49">
        <v>39.903759999999998</v>
      </c>
      <c r="F3593" s="49">
        <v>4.7899999999999998E-2</v>
      </c>
      <c r="G3593" s="49">
        <v>14.79288</v>
      </c>
      <c r="H3593" s="49">
        <v>0.31440000000000001</v>
      </c>
      <c r="I3593" s="49">
        <v>0.15579999999999999</v>
      </c>
      <c r="J3593" s="49">
        <v>45.216140000000003</v>
      </c>
      <c r="K3593" s="49">
        <v>0.25440000000000002</v>
      </c>
      <c r="L3593" s="49">
        <v>100.68528000000001</v>
      </c>
      <c r="M3593" s="47"/>
      <c r="N3593" s="50">
        <v>0.99537801956723793</v>
      </c>
      <c r="O3593" s="50">
        <v>9.4468094405999016E-4</v>
      </c>
      <c r="P3593" s="50">
        <v>0.30859078607495127</v>
      </c>
      <c r="Q3593" s="50">
        <v>6.30813031045182E-3</v>
      </c>
      <c r="R3593" s="50">
        <v>3.2917543565548885E-3</v>
      </c>
      <c r="S3593" s="50">
        <v>1.6814201856137694</v>
      </c>
      <c r="T3593" s="50">
        <v>6.7990616776169967E-3</v>
      </c>
      <c r="U3593" s="50">
        <v>3.0027326185446421</v>
      </c>
      <c r="V3593" s="51">
        <v>84.49301081927797</v>
      </c>
      <c r="X3593" s="49">
        <v>0.25</v>
      </c>
      <c r="Y3593" s="49">
        <v>40.86</v>
      </c>
      <c r="Z3593" s="49">
        <v>0.6</v>
      </c>
      <c r="AA3593" s="49">
        <v>6.02</v>
      </c>
      <c r="AB3593" s="49">
        <v>13.61</v>
      </c>
      <c r="AC3593" s="49">
        <v>0.25</v>
      </c>
      <c r="AD3593" s="49">
        <v>2.25</v>
      </c>
      <c r="AE3593" s="312"/>
      <c r="AF3593" s="466" t="s">
        <v>1747</v>
      </c>
      <c r="AG3593" s="343">
        <v>30</v>
      </c>
      <c r="AH3593" s="343">
        <v>15</v>
      </c>
      <c r="AI3593" s="343"/>
      <c r="AJ3593" s="343"/>
      <c r="AK3593" s="343"/>
      <c r="AL3593" s="343"/>
      <c r="AM3593" s="343"/>
      <c r="AN3593" s="343"/>
      <c r="AO3593" s="343"/>
      <c r="AP3593" s="343"/>
      <c r="AQ3593" s="343"/>
      <c r="AR3593" s="343"/>
      <c r="AS3593" s="343"/>
      <c r="AT3593" s="343"/>
      <c r="AU3593" s="343"/>
      <c r="AV3593" s="343"/>
      <c r="AW3593" s="343"/>
      <c r="AX3593" s="343"/>
      <c r="AY3593" s="343"/>
      <c r="AZ3593" s="343"/>
      <c r="BA3593" s="343"/>
      <c r="BB3593" s="343"/>
      <c r="BC3593" s="343"/>
      <c r="BD3593" s="343"/>
      <c r="BE3593" s="475"/>
      <c r="BF3593" s="475"/>
      <c r="BG3593" s="475"/>
      <c r="BH3593" s="475"/>
      <c r="BI3593" s="475"/>
      <c r="BJ3593" s="475"/>
      <c r="BK3593" s="475"/>
      <c r="BL3593" s="475"/>
      <c r="BM3593" s="475"/>
      <c r="BN3593" s="475"/>
      <c r="BO3593" s="475"/>
      <c r="BP3593" s="306"/>
      <c r="BQ3593" s="496"/>
      <c r="BR3593" s="496"/>
      <c r="BS3593" s="496"/>
      <c r="BT3593" s="496"/>
      <c r="BU3593" s="496"/>
      <c r="BV3593" s="496"/>
    </row>
    <row r="3594" spans="1:74" s="52" customFormat="1" ht="12.75">
      <c r="A3594" s="45">
        <v>2670.0804681784898</v>
      </c>
      <c r="B3594" s="46" t="s">
        <v>364</v>
      </c>
      <c r="C3594" s="47" t="s">
        <v>378</v>
      </c>
      <c r="D3594" s="48">
        <v>69.997812021274925</v>
      </c>
      <c r="E3594" s="49">
        <v>39.741459999999996</v>
      </c>
      <c r="F3594" s="49">
        <v>4.4499999999999998E-2</v>
      </c>
      <c r="G3594" s="49">
        <v>14.532299999999999</v>
      </c>
      <c r="H3594" s="49">
        <v>0.31069999999999998</v>
      </c>
      <c r="I3594" s="49">
        <v>0.1842</v>
      </c>
      <c r="J3594" s="49">
        <v>45.043610000000001</v>
      </c>
      <c r="K3594" s="49">
        <v>0.25800000000000001</v>
      </c>
      <c r="L3594" s="49">
        <v>100.11476999999998</v>
      </c>
      <c r="M3594" s="47"/>
      <c r="N3594" s="50">
        <v>0.99619288939053652</v>
      </c>
      <c r="O3594" s="50">
        <v>8.8193188789109818E-4</v>
      </c>
      <c r="P3594" s="50">
        <v>0.30464213355857994</v>
      </c>
      <c r="Q3594" s="50">
        <v>6.2644762231250546E-3</v>
      </c>
      <c r="R3594" s="50">
        <v>3.9108844506079267E-3</v>
      </c>
      <c r="S3594" s="50">
        <v>1.6832218290266594</v>
      </c>
      <c r="T3594" s="50">
        <v>6.9291022962811111E-3</v>
      </c>
      <c r="U3594" s="50">
        <v>3.0020432468336811</v>
      </c>
      <c r="V3594" s="51">
        <v>84.674900330584506</v>
      </c>
      <c r="X3594" s="49">
        <v>0.26</v>
      </c>
      <c r="Y3594" s="49">
        <v>40.43</v>
      </c>
      <c r="Z3594" s="49">
        <v>0.6</v>
      </c>
      <c r="AA3594" s="49">
        <v>6.03</v>
      </c>
      <c r="AB3594" s="49">
        <v>11.69</v>
      </c>
      <c r="AC3594" s="49">
        <v>0.25</v>
      </c>
      <c r="AD3594" s="49">
        <v>2.21</v>
      </c>
      <c r="AE3594" s="312"/>
      <c r="AF3594" s="466" t="s">
        <v>1747</v>
      </c>
      <c r="AG3594" s="343">
        <v>30</v>
      </c>
      <c r="AH3594" s="343">
        <v>15</v>
      </c>
      <c r="AI3594" s="343"/>
      <c r="AJ3594" s="343"/>
      <c r="AK3594" s="343"/>
      <c r="AL3594" s="343"/>
      <c r="AM3594" s="343"/>
      <c r="AN3594" s="343"/>
      <c r="AO3594" s="343"/>
      <c r="AP3594" s="343"/>
      <c r="AQ3594" s="343"/>
      <c r="AR3594" s="343"/>
      <c r="AS3594" s="343"/>
      <c r="AT3594" s="343"/>
      <c r="AU3594" s="343"/>
      <c r="AV3594" s="343"/>
      <c r="AW3594" s="343"/>
      <c r="AX3594" s="343"/>
      <c r="AY3594" s="343"/>
      <c r="AZ3594" s="343"/>
      <c r="BA3594" s="343"/>
      <c r="BB3594" s="343"/>
      <c r="BC3594" s="343"/>
      <c r="BD3594" s="343"/>
      <c r="BE3594" s="475"/>
      <c r="BF3594" s="475"/>
      <c r="BG3594" s="475"/>
      <c r="BH3594" s="475"/>
      <c r="BI3594" s="475"/>
      <c r="BJ3594" s="475"/>
      <c r="BK3594" s="475"/>
      <c r="BL3594" s="475"/>
      <c r="BM3594" s="475"/>
      <c r="BN3594" s="475"/>
      <c r="BO3594" s="475"/>
      <c r="BP3594" s="306"/>
      <c r="BQ3594" s="496"/>
      <c r="BR3594" s="496"/>
      <c r="BS3594" s="496"/>
      <c r="BT3594" s="496"/>
      <c r="BU3594" s="496"/>
      <c r="BV3594" s="496"/>
    </row>
    <row r="3595" spans="1:74" s="52" customFormat="1" ht="12.75">
      <c r="A3595" s="45">
        <v>2670.0804681784898</v>
      </c>
      <c r="B3595" s="46" t="s">
        <v>364</v>
      </c>
      <c r="C3595" s="47" t="s">
        <v>378</v>
      </c>
      <c r="D3595" s="48">
        <v>74.997812021274925</v>
      </c>
      <c r="E3595" s="49">
        <v>39.751600000000003</v>
      </c>
      <c r="F3595" s="49">
        <v>6.0299999999999999E-2</v>
      </c>
      <c r="G3595" s="49">
        <v>14.56237</v>
      </c>
      <c r="H3595" s="49">
        <v>0.2923</v>
      </c>
      <c r="I3595" s="49">
        <v>0.18770000000000001</v>
      </c>
      <c r="J3595" s="49">
        <v>45.185699999999997</v>
      </c>
      <c r="K3595" s="49">
        <v>0.26079999999999998</v>
      </c>
      <c r="L3595" s="49">
        <v>100.30077</v>
      </c>
      <c r="M3595" s="47"/>
      <c r="N3595" s="50">
        <v>0.99466503416682917</v>
      </c>
      <c r="O3595" s="50">
        <v>1.1929300120633306E-3</v>
      </c>
      <c r="P3595" s="50">
        <v>0.30472654876614402</v>
      </c>
      <c r="Q3595" s="50">
        <v>5.8829471294005739E-3</v>
      </c>
      <c r="R3595" s="50">
        <v>3.9780684296154382E-3</v>
      </c>
      <c r="S3595" s="50">
        <v>1.6855118018514168</v>
      </c>
      <c r="T3595" s="50">
        <v>6.9917754535748959E-3</v>
      </c>
      <c r="U3595" s="50">
        <v>3.0029491058090438</v>
      </c>
      <c r="V3595" s="51">
        <v>84.688941971619187</v>
      </c>
      <c r="X3595" s="49">
        <v>0.26</v>
      </c>
      <c r="Y3595" s="49">
        <v>33.28</v>
      </c>
      <c r="Z3595" s="49">
        <v>0.6</v>
      </c>
      <c r="AA3595" s="49">
        <v>6.39</v>
      </c>
      <c r="AB3595" s="49">
        <v>11.45</v>
      </c>
      <c r="AC3595" s="49">
        <v>0.25</v>
      </c>
      <c r="AD3595" s="49">
        <v>2.19</v>
      </c>
      <c r="AE3595" s="312"/>
      <c r="AF3595" s="466" t="s">
        <v>1747</v>
      </c>
      <c r="AG3595" s="343">
        <v>30</v>
      </c>
      <c r="AH3595" s="343">
        <v>15</v>
      </c>
      <c r="AI3595" s="343"/>
      <c r="AJ3595" s="343"/>
      <c r="AK3595" s="343"/>
      <c r="AL3595" s="343"/>
      <c r="AM3595" s="343"/>
      <c r="AN3595" s="343"/>
      <c r="AO3595" s="343"/>
      <c r="AP3595" s="343"/>
      <c r="AQ3595" s="343"/>
      <c r="AR3595" s="343"/>
      <c r="AS3595" s="343"/>
      <c r="AT3595" s="343"/>
      <c r="AU3595" s="343"/>
      <c r="AV3595" s="343"/>
      <c r="AW3595" s="343"/>
      <c r="AX3595" s="343"/>
      <c r="AY3595" s="343"/>
      <c r="AZ3595" s="343"/>
      <c r="BA3595" s="343"/>
      <c r="BB3595" s="343"/>
      <c r="BC3595" s="343"/>
      <c r="BD3595" s="343"/>
      <c r="BE3595" s="475"/>
      <c r="BF3595" s="475"/>
      <c r="BG3595" s="475"/>
      <c r="BH3595" s="475"/>
      <c r="BI3595" s="475"/>
      <c r="BJ3595" s="475"/>
      <c r="BK3595" s="475"/>
      <c r="BL3595" s="475"/>
      <c r="BM3595" s="475"/>
      <c r="BN3595" s="475"/>
      <c r="BO3595" s="475"/>
      <c r="BP3595" s="306"/>
      <c r="BQ3595" s="496"/>
      <c r="BR3595" s="496"/>
      <c r="BS3595" s="496"/>
      <c r="BT3595" s="496"/>
      <c r="BU3595" s="496"/>
      <c r="BV3595" s="496"/>
    </row>
    <row r="3596" spans="1:74" s="52" customFormat="1" ht="12.75">
      <c r="A3596" s="45">
        <v>2670.0804681784898</v>
      </c>
      <c r="B3596" s="46" t="s">
        <v>364</v>
      </c>
      <c r="C3596" s="47" t="s">
        <v>378</v>
      </c>
      <c r="D3596" s="48">
        <v>79.997812021274925</v>
      </c>
      <c r="E3596" s="49">
        <v>40.025469999999999</v>
      </c>
      <c r="F3596" s="49">
        <v>6.4899999999999999E-2</v>
      </c>
      <c r="G3596" s="49">
        <v>14.42206</v>
      </c>
      <c r="H3596" s="49">
        <v>0.31340000000000001</v>
      </c>
      <c r="I3596" s="49">
        <v>0.18149999999999999</v>
      </c>
      <c r="J3596" s="49">
        <v>45.246600000000001</v>
      </c>
      <c r="K3596" s="49">
        <v>0.25669999999999998</v>
      </c>
      <c r="L3596" s="49">
        <v>100.51062999999999</v>
      </c>
      <c r="M3596" s="47"/>
      <c r="N3596" s="50">
        <v>0.99814967473849692</v>
      </c>
      <c r="O3596" s="50">
        <v>1.2796150552528132E-3</v>
      </c>
      <c r="P3596" s="50">
        <v>0.30077554422399372</v>
      </c>
      <c r="Q3596" s="50">
        <v>6.2864014807770411E-3</v>
      </c>
      <c r="R3596" s="50">
        <v>3.8337306576531585E-3</v>
      </c>
      <c r="S3596" s="50">
        <v>1.6821074141784134</v>
      </c>
      <c r="T3596" s="50">
        <v>6.8587148164102408E-3</v>
      </c>
      <c r="U3596" s="50">
        <v>2.9992910951509972</v>
      </c>
      <c r="V3596" s="51">
        <v>84.83140202756465</v>
      </c>
      <c r="X3596" s="49">
        <v>0.25</v>
      </c>
      <c r="Y3596" s="49">
        <v>29.43</v>
      </c>
      <c r="Z3596" s="49">
        <v>0.6</v>
      </c>
      <c r="AA3596" s="49">
        <v>5.99</v>
      </c>
      <c r="AB3596" s="49">
        <v>11.9</v>
      </c>
      <c r="AC3596" s="49">
        <v>0.25</v>
      </c>
      <c r="AD3596" s="49">
        <v>2.23</v>
      </c>
      <c r="AE3596" s="312"/>
      <c r="AF3596" s="466" t="s">
        <v>1747</v>
      </c>
      <c r="AG3596" s="343">
        <v>30</v>
      </c>
      <c r="AH3596" s="343">
        <v>15</v>
      </c>
      <c r="AI3596" s="343"/>
      <c r="AJ3596" s="343"/>
      <c r="AK3596" s="343"/>
      <c r="AL3596" s="343"/>
      <c r="AM3596" s="343"/>
      <c r="AN3596" s="343"/>
      <c r="AO3596" s="343"/>
      <c r="AP3596" s="343"/>
      <c r="AQ3596" s="343"/>
      <c r="AR3596" s="343"/>
      <c r="AS3596" s="343"/>
      <c r="AT3596" s="343"/>
      <c r="AU3596" s="343"/>
      <c r="AV3596" s="343"/>
      <c r="AW3596" s="343"/>
      <c r="AX3596" s="343"/>
      <c r="AY3596" s="343"/>
      <c r="AZ3596" s="343"/>
      <c r="BA3596" s="343"/>
      <c r="BB3596" s="343"/>
      <c r="BC3596" s="343"/>
      <c r="BD3596" s="343"/>
      <c r="BE3596" s="475"/>
      <c r="BF3596" s="475"/>
      <c r="BG3596" s="475"/>
      <c r="BH3596" s="475"/>
      <c r="BI3596" s="475"/>
      <c r="BJ3596" s="475"/>
      <c r="BK3596" s="475"/>
      <c r="BL3596" s="475"/>
      <c r="BM3596" s="475"/>
      <c r="BN3596" s="475"/>
      <c r="BO3596" s="475"/>
      <c r="BP3596" s="306"/>
      <c r="BQ3596" s="496"/>
      <c r="BR3596" s="496"/>
      <c r="BS3596" s="496"/>
      <c r="BT3596" s="496"/>
      <c r="BU3596" s="496"/>
      <c r="BV3596" s="496"/>
    </row>
    <row r="3597" spans="1:74" s="52" customFormat="1" ht="12.75">
      <c r="A3597" s="45">
        <v>2670.0804681784898</v>
      </c>
      <c r="B3597" s="46" t="s">
        <v>364</v>
      </c>
      <c r="C3597" s="47" t="s">
        <v>378</v>
      </c>
      <c r="D3597" s="48">
        <v>84.997812021274925</v>
      </c>
      <c r="E3597" s="49">
        <v>39.873330000000003</v>
      </c>
      <c r="F3597" s="49">
        <v>1.3899999999999999E-2</v>
      </c>
      <c r="G3597" s="49">
        <v>14.34188</v>
      </c>
      <c r="H3597" s="49">
        <v>0.32319999999999999</v>
      </c>
      <c r="I3597" s="49">
        <v>0.16389999999999999</v>
      </c>
      <c r="J3597" s="49">
        <v>45.27704</v>
      </c>
      <c r="K3597" s="49">
        <v>0.25190000000000001</v>
      </c>
      <c r="L3597" s="49">
        <v>100.24515000000001</v>
      </c>
      <c r="M3597" s="47"/>
      <c r="N3597" s="50">
        <v>0.99720981828014577</v>
      </c>
      <c r="O3597" s="50">
        <v>2.7484905878842874E-4</v>
      </c>
      <c r="P3597" s="50">
        <v>0.29996191474228401</v>
      </c>
      <c r="Q3597" s="50">
        <v>6.5015855759712358E-3</v>
      </c>
      <c r="R3597" s="50">
        <v>3.4719121811022844E-3</v>
      </c>
      <c r="S3597" s="50">
        <v>1.6880706200976365</v>
      </c>
      <c r="T3597" s="50">
        <v>6.7497836663492281E-3</v>
      </c>
      <c r="U3597" s="50">
        <v>3.0022404836022774</v>
      </c>
      <c r="V3597" s="51">
        <v>84.911619428479952</v>
      </c>
      <c r="X3597" s="49">
        <v>0.26</v>
      </c>
      <c r="Y3597" s="49">
        <v>137.04</v>
      </c>
      <c r="Z3597" s="49">
        <v>0.61</v>
      </c>
      <c r="AA3597" s="49">
        <v>5.78</v>
      </c>
      <c r="AB3597" s="49">
        <v>13.36</v>
      </c>
      <c r="AC3597" s="49">
        <v>0.25</v>
      </c>
      <c r="AD3597" s="49">
        <v>2.2799999999999998</v>
      </c>
      <c r="AE3597" s="312"/>
      <c r="AF3597" s="466" t="s">
        <v>1747</v>
      </c>
      <c r="AG3597" s="343">
        <v>30</v>
      </c>
      <c r="AH3597" s="343">
        <v>15</v>
      </c>
      <c r="AI3597" s="343"/>
      <c r="AJ3597" s="343"/>
      <c r="AK3597" s="343"/>
      <c r="AL3597" s="343"/>
      <c r="AM3597" s="343"/>
      <c r="AN3597" s="343"/>
      <c r="AO3597" s="343"/>
      <c r="AP3597" s="343"/>
      <c r="AQ3597" s="343"/>
      <c r="AR3597" s="343"/>
      <c r="AS3597" s="343"/>
      <c r="AT3597" s="343"/>
      <c r="AU3597" s="343"/>
      <c r="AV3597" s="343"/>
      <c r="AW3597" s="343"/>
      <c r="AX3597" s="343"/>
      <c r="AY3597" s="343"/>
      <c r="AZ3597" s="343"/>
      <c r="BA3597" s="343"/>
      <c r="BB3597" s="343"/>
      <c r="BC3597" s="343"/>
      <c r="BD3597" s="343"/>
      <c r="BE3597" s="475"/>
      <c r="BF3597" s="475"/>
      <c r="BG3597" s="475"/>
      <c r="BH3597" s="475"/>
      <c r="BI3597" s="475"/>
      <c r="BJ3597" s="475"/>
      <c r="BK3597" s="475"/>
      <c r="BL3597" s="475"/>
      <c r="BM3597" s="475"/>
      <c r="BN3597" s="475"/>
      <c r="BO3597" s="475"/>
      <c r="BP3597" s="306"/>
      <c r="BQ3597" s="496"/>
      <c r="BR3597" s="496"/>
      <c r="BS3597" s="496"/>
      <c r="BT3597" s="496"/>
      <c r="BU3597" s="496"/>
      <c r="BV3597" s="496"/>
    </row>
    <row r="3598" spans="1:74" s="52" customFormat="1" ht="12.75">
      <c r="A3598" s="45">
        <v>2670.0804681784898</v>
      </c>
      <c r="B3598" s="46" t="s">
        <v>364</v>
      </c>
      <c r="C3598" s="47" t="s">
        <v>378</v>
      </c>
      <c r="D3598" s="48">
        <v>89.997812021274925</v>
      </c>
      <c r="E3598" s="49">
        <v>40.005180000000003</v>
      </c>
      <c r="F3598" s="49">
        <v>4.1500000000000002E-2</v>
      </c>
      <c r="G3598" s="49">
        <v>14.281739999999999</v>
      </c>
      <c r="H3598" s="49">
        <v>0.3281</v>
      </c>
      <c r="I3598" s="49">
        <v>0.2087</v>
      </c>
      <c r="J3598" s="49">
        <v>45.419139999999999</v>
      </c>
      <c r="K3598" s="49">
        <v>0.26300000000000001</v>
      </c>
      <c r="L3598" s="49">
        <v>100.54736</v>
      </c>
      <c r="M3598" s="47"/>
      <c r="N3598" s="50">
        <v>0.99711281116722361</v>
      </c>
      <c r="O3598" s="50">
        <v>8.178084228648672E-4</v>
      </c>
      <c r="P3598" s="50">
        <v>0.29769064281210333</v>
      </c>
      <c r="Q3598" s="50">
        <v>6.5777625241698282E-3</v>
      </c>
      <c r="R3598" s="50">
        <v>4.4059164336058441E-3</v>
      </c>
      <c r="S3598" s="50">
        <v>1.687623326686591</v>
      </c>
      <c r="T3598" s="50">
        <v>7.0233039404880016E-3</v>
      </c>
      <c r="U3598" s="50">
        <v>3.0012515719870465</v>
      </c>
      <c r="V3598" s="51">
        <v>85.005362003911529</v>
      </c>
      <c r="X3598" s="49">
        <v>0.25</v>
      </c>
      <c r="Y3598" s="49">
        <v>46.58</v>
      </c>
      <c r="Z3598" s="49">
        <v>0.61</v>
      </c>
      <c r="AA3598" s="49">
        <v>5.74</v>
      </c>
      <c r="AB3598" s="49">
        <v>10.6</v>
      </c>
      <c r="AC3598" s="49">
        <v>0.25</v>
      </c>
      <c r="AD3598" s="49">
        <v>2.17</v>
      </c>
      <c r="AE3598" s="312"/>
      <c r="AF3598" s="466" t="s">
        <v>1747</v>
      </c>
      <c r="AG3598" s="343">
        <v>30</v>
      </c>
      <c r="AH3598" s="343">
        <v>15</v>
      </c>
      <c r="AI3598" s="343"/>
      <c r="AJ3598" s="343"/>
      <c r="AK3598" s="343"/>
      <c r="AL3598" s="343"/>
      <c r="AM3598" s="343"/>
      <c r="AN3598" s="343"/>
      <c r="AO3598" s="343"/>
      <c r="AP3598" s="343"/>
      <c r="AQ3598" s="343"/>
      <c r="AR3598" s="343"/>
      <c r="AS3598" s="343"/>
      <c r="AT3598" s="343"/>
      <c r="AU3598" s="343"/>
      <c r="AV3598" s="343"/>
      <c r="AW3598" s="343"/>
      <c r="AX3598" s="343"/>
      <c r="AY3598" s="343"/>
      <c r="AZ3598" s="343"/>
      <c r="BA3598" s="343"/>
      <c r="BB3598" s="343"/>
      <c r="BC3598" s="343"/>
      <c r="BD3598" s="343"/>
      <c r="BE3598" s="475"/>
      <c r="BF3598" s="475"/>
      <c r="BG3598" s="475"/>
      <c r="BH3598" s="475"/>
      <c r="BI3598" s="475"/>
      <c r="BJ3598" s="475"/>
      <c r="BK3598" s="475"/>
      <c r="BL3598" s="475"/>
      <c r="BM3598" s="475"/>
      <c r="BN3598" s="475"/>
      <c r="BO3598" s="475"/>
      <c r="BP3598" s="306"/>
      <c r="BQ3598" s="496"/>
      <c r="BR3598" s="496"/>
      <c r="BS3598" s="496"/>
      <c r="BT3598" s="496"/>
      <c r="BU3598" s="496"/>
      <c r="BV3598" s="496"/>
    </row>
    <row r="3599" spans="1:74" s="52" customFormat="1" ht="12.75">
      <c r="A3599" s="45">
        <v>2670.0804681784898</v>
      </c>
      <c r="B3599" s="46" t="s">
        <v>364</v>
      </c>
      <c r="C3599" s="47" t="s">
        <v>378</v>
      </c>
      <c r="D3599" s="48">
        <v>94.997812021274925</v>
      </c>
      <c r="E3599" s="49">
        <v>39.944330000000001</v>
      </c>
      <c r="F3599" s="49">
        <v>6.4399999999999999E-2</v>
      </c>
      <c r="G3599" s="49">
        <v>14.351900000000001</v>
      </c>
      <c r="H3599" s="49">
        <v>0.31119999999999998</v>
      </c>
      <c r="I3599" s="49">
        <v>0.1996</v>
      </c>
      <c r="J3599" s="49">
        <v>45.39884</v>
      </c>
      <c r="K3599" s="49">
        <v>0.25900000000000001</v>
      </c>
      <c r="L3599" s="49">
        <v>100.52927</v>
      </c>
      <c r="M3599" s="47"/>
      <c r="N3599" s="50">
        <v>0.99599681498044834</v>
      </c>
      <c r="O3599" s="50">
        <v>1.2695917483199549E-3</v>
      </c>
      <c r="P3599" s="50">
        <v>0.29927345836977193</v>
      </c>
      <c r="Q3599" s="50">
        <v>6.2414614052209742E-3</v>
      </c>
      <c r="R3599" s="50">
        <v>4.2154999144379144E-3</v>
      </c>
      <c r="S3599" s="50">
        <v>1.6875479060216152</v>
      </c>
      <c r="T3599" s="50">
        <v>6.9192690830976742E-3</v>
      </c>
      <c r="U3599" s="50">
        <v>3.0014640015229119</v>
      </c>
      <c r="V3599" s="51">
        <v>84.93707266624611</v>
      </c>
      <c r="X3599" s="49">
        <v>0.26</v>
      </c>
      <c r="Y3599" s="49">
        <v>29.16</v>
      </c>
      <c r="Z3599" s="49">
        <v>0.61</v>
      </c>
      <c r="AA3599" s="49">
        <v>6.02</v>
      </c>
      <c r="AB3599" s="49">
        <v>10.92</v>
      </c>
      <c r="AC3599" s="49">
        <v>0.25</v>
      </c>
      <c r="AD3599" s="49">
        <v>2.2200000000000002</v>
      </c>
      <c r="AE3599" s="312"/>
      <c r="AF3599" s="466" t="s">
        <v>1747</v>
      </c>
      <c r="AG3599" s="343">
        <v>30</v>
      </c>
      <c r="AH3599" s="343">
        <v>15</v>
      </c>
      <c r="AI3599" s="343"/>
      <c r="AJ3599" s="343"/>
      <c r="AK3599" s="343"/>
      <c r="AL3599" s="343"/>
      <c r="AM3599" s="343"/>
      <c r="AN3599" s="343"/>
      <c r="AO3599" s="343"/>
      <c r="AP3599" s="343"/>
      <c r="AQ3599" s="343"/>
      <c r="AR3599" s="343"/>
      <c r="AS3599" s="343"/>
      <c r="AT3599" s="343"/>
      <c r="AU3599" s="343"/>
      <c r="AV3599" s="343"/>
      <c r="AW3599" s="343"/>
      <c r="AX3599" s="343"/>
      <c r="AY3599" s="343"/>
      <c r="AZ3599" s="343"/>
      <c r="BA3599" s="343"/>
      <c r="BB3599" s="343"/>
      <c r="BC3599" s="343"/>
      <c r="BD3599" s="343"/>
      <c r="BE3599" s="475"/>
      <c r="BF3599" s="475"/>
      <c r="BG3599" s="475"/>
      <c r="BH3599" s="475"/>
      <c r="BI3599" s="475"/>
      <c r="BJ3599" s="475"/>
      <c r="BK3599" s="475"/>
      <c r="BL3599" s="475"/>
      <c r="BM3599" s="475"/>
      <c r="BN3599" s="475"/>
      <c r="BO3599" s="475"/>
      <c r="BP3599" s="306"/>
      <c r="BQ3599" s="496"/>
      <c r="BR3599" s="496"/>
      <c r="BS3599" s="496"/>
      <c r="BT3599" s="496"/>
      <c r="BU3599" s="496"/>
      <c r="BV3599" s="496"/>
    </row>
    <row r="3600" spans="1:74" s="52" customFormat="1" ht="12.75">
      <c r="A3600" s="45">
        <v>2670.0804681784898</v>
      </c>
      <c r="B3600" s="46" t="s">
        <v>364</v>
      </c>
      <c r="C3600" s="47" t="s">
        <v>378</v>
      </c>
      <c r="D3600" s="48">
        <v>99.997812021274925</v>
      </c>
      <c r="E3600" s="49">
        <v>40.005180000000003</v>
      </c>
      <c r="F3600" s="49">
        <v>2.2700000000000001E-2</v>
      </c>
      <c r="G3600" s="49">
        <v>14.231629999999999</v>
      </c>
      <c r="H3600" s="49">
        <v>0.31540000000000001</v>
      </c>
      <c r="I3600" s="49">
        <v>0.1968</v>
      </c>
      <c r="J3600" s="49">
        <v>45.490180000000002</v>
      </c>
      <c r="K3600" s="49">
        <v>0.26340000000000002</v>
      </c>
      <c r="L3600" s="49">
        <v>100.52529000000001</v>
      </c>
      <c r="M3600" s="47"/>
      <c r="N3600" s="50">
        <v>0.99711567153257141</v>
      </c>
      <c r="O3600" s="50">
        <v>4.4733263742960318E-4</v>
      </c>
      <c r="P3600" s="50">
        <v>0.29664699373766584</v>
      </c>
      <c r="Q3600" s="50">
        <v>6.3231705318350416E-3</v>
      </c>
      <c r="R3600" s="50">
        <v>4.1547045591430135E-3</v>
      </c>
      <c r="S3600" s="50">
        <v>1.6902677842443217</v>
      </c>
      <c r="T3600" s="50">
        <v>7.0340059496031291E-3</v>
      </c>
      <c r="U3600" s="50">
        <v>3.0019896631925698</v>
      </c>
      <c r="V3600" s="51">
        <v>85.069968927456671</v>
      </c>
      <c r="X3600" s="49">
        <v>0.25</v>
      </c>
      <c r="Y3600" s="49">
        <v>83.71</v>
      </c>
      <c r="Z3600" s="49">
        <v>0.61</v>
      </c>
      <c r="AA3600" s="49">
        <v>5.9</v>
      </c>
      <c r="AB3600" s="49">
        <v>10.85</v>
      </c>
      <c r="AC3600" s="49">
        <v>0.25</v>
      </c>
      <c r="AD3600" s="49">
        <v>2.17</v>
      </c>
      <c r="AE3600" s="312"/>
      <c r="AF3600" s="466" t="s">
        <v>1747</v>
      </c>
      <c r="AG3600" s="343">
        <v>30</v>
      </c>
      <c r="AH3600" s="343">
        <v>15</v>
      </c>
      <c r="AI3600" s="343"/>
      <c r="AJ3600" s="343"/>
      <c r="AK3600" s="343"/>
      <c r="AL3600" s="343"/>
      <c r="AM3600" s="343"/>
      <c r="AN3600" s="343"/>
      <c r="AO3600" s="343"/>
      <c r="AP3600" s="343"/>
      <c r="AQ3600" s="343"/>
      <c r="AR3600" s="343"/>
      <c r="AS3600" s="343"/>
      <c r="AT3600" s="343"/>
      <c r="AU3600" s="343"/>
      <c r="AV3600" s="343"/>
      <c r="AW3600" s="343"/>
      <c r="AX3600" s="343"/>
      <c r="AY3600" s="343"/>
      <c r="AZ3600" s="343"/>
      <c r="BA3600" s="343"/>
      <c r="BB3600" s="343"/>
      <c r="BC3600" s="343"/>
      <c r="BD3600" s="343"/>
      <c r="BE3600" s="475"/>
      <c r="BF3600" s="475"/>
      <c r="BG3600" s="475"/>
      <c r="BH3600" s="475"/>
      <c r="BI3600" s="475"/>
      <c r="BJ3600" s="475"/>
      <c r="BK3600" s="475"/>
      <c r="BL3600" s="475"/>
      <c r="BM3600" s="475"/>
      <c r="BN3600" s="475"/>
      <c r="BO3600" s="475"/>
      <c r="BP3600" s="306"/>
      <c r="BQ3600" s="496"/>
      <c r="BR3600" s="496"/>
      <c r="BS3600" s="496"/>
      <c r="BT3600" s="496"/>
      <c r="BU3600" s="496"/>
      <c r="BV3600" s="496"/>
    </row>
    <row r="3601" spans="1:74" s="52" customFormat="1" ht="12.75">
      <c r="A3601" s="45">
        <v>2670.0804681784898</v>
      </c>
      <c r="B3601" s="46" t="s">
        <v>364</v>
      </c>
      <c r="C3601" s="47" t="s">
        <v>378</v>
      </c>
      <c r="D3601" s="48">
        <v>104.99781202127492</v>
      </c>
      <c r="E3601" s="49">
        <v>39.96461</v>
      </c>
      <c r="F3601" s="49">
        <v>1.7399999999999999E-2</v>
      </c>
      <c r="G3601" s="49">
        <v>14.24166</v>
      </c>
      <c r="H3601" s="49">
        <v>0.30349999999999999</v>
      </c>
      <c r="I3601" s="49">
        <v>0.19</v>
      </c>
      <c r="J3601" s="49">
        <v>45.581530000000001</v>
      </c>
      <c r="K3601" s="49">
        <v>0.25790000000000002</v>
      </c>
      <c r="L3601" s="49">
        <v>100.5566</v>
      </c>
      <c r="M3601" s="47"/>
      <c r="N3601" s="50">
        <v>0.99592057730331851</v>
      </c>
      <c r="O3601" s="50">
        <v>3.4282603025724063E-4</v>
      </c>
      <c r="P3601" s="50">
        <v>0.29680125559362142</v>
      </c>
      <c r="Q3601" s="50">
        <v>6.0834748123987569E-3</v>
      </c>
      <c r="R3601" s="50">
        <v>4.0104071570115658E-3</v>
      </c>
      <c r="S3601" s="50">
        <v>1.6933493708893765</v>
      </c>
      <c r="T3601" s="50">
        <v>6.8858588501829465E-3</v>
      </c>
      <c r="U3601" s="50">
        <v>3.0033937706361669</v>
      </c>
      <c r="V3601" s="51">
        <v>85.086492869229218</v>
      </c>
      <c r="X3601" s="49">
        <v>0.26</v>
      </c>
      <c r="Y3601" s="49">
        <v>113.59</v>
      </c>
      <c r="Z3601" s="49">
        <v>0.61</v>
      </c>
      <c r="AA3601" s="49">
        <v>6.12</v>
      </c>
      <c r="AB3601" s="49">
        <v>11.29</v>
      </c>
      <c r="AC3601" s="49">
        <v>0.25</v>
      </c>
      <c r="AD3601" s="49">
        <v>2.2000000000000002</v>
      </c>
      <c r="AE3601" s="312"/>
      <c r="AF3601" s="466" t="s">
        <v>1747</v>
      </c>
      <c r="AG3601" s="343">
        <v>30</v>
      </c>
      <c r="AH3601" s="343">
        <v>15</v>
      </c>
      <c r="AI3601" s="343"/>
      <c r="AJ3601" s="343"/>
      <c r="AK3601" s="343"/>
      <c r="AL3601" s="343"/>
      <c r="AM3601" s="343"/>
      <c r="AN3601" s="343"/>
      <c r="AO3601" s="343"/>
      <c r="AP3601" s="343"/>
      <c r="AQ3601" s="343"/>
      <c r="AR3601" s="343"/>
      <c r="AS3601" s="343"/>
      <c r="AT3601" s="343"/>
      <c r="AU3601" s="343"/>
      <c r="AV3601" s="343"/>
      <c r="AW3601" s="343"/>
      <c r="AX3601" s="343"/>
      <c r="AY3601" s="343"/>
      <c r="AZ3601" s="343"/>
      <c r="BA3601" s="343"/>
      <c r="BB3601" s="343"/>
      <c r="BC3601" s="343"/>
      <c r="BD3601" s="343"/>
      <c r="BE3601" s="475"/>
      <c r="BF3601" s="475"/>
      <c r="BG3601" s="475"/>
      <c r="BH3601" s="475"/>
      <c r="BI3601" s="475"/>
      <c r="BJ3601" s="475"/>
      <c r="BK3601" s="475"/>
      <c r="BL3601" s="475"/>
      <c r="BM3601" s="475"/>
      <c r="BN3601" s="475"/>
      <c r="BO3601" s="475"/>
      <c r="BP3601" s="306"/>
      <c r="BQ3601" s="496"/>
      <c r="BR3601" s="496"/>
      <c r="BS3601" s="496"/>
      <c r="BT3601" s="496"/>
      <c r="BU3601" s="496"/>
      <c r="BV3601" s="496"/>
    </row>
    <row r="3602" spans="1:74" s="52" customFormat="1" ht="12.75">
      <c r="A3602" s="45">
        <v>2670.0804681784898</v>
      </c>
      <c r="B3602" s="46" t="s">
        <v>364</v>
      </c>
      <c r="C3602" s="47" t="s">
        <v>378</v>
      </c>
      <c r="D3602" s="48">
        <v>109.99781202127492</v>
      </c>
      <c r="E3602" s="49">
        <v>39.974760000000003</v>
      </c>
      <c r="F3602" s="49">
        <v>4.3499999999999997E-2</v>
      </c>
      <c r="G3602" s="49">
        <v>14.281739999999999</v>
      </c>
      <c r="H3602" s="49">
        <v>0.28999999999999998</v>
      </c>
      <c r="I3602" s="49">
        <v>0.189</v>
      </c>
      <c r="J3602" s="49">
        <v>46.231099999999998</v>
      </c>
      <c r="K3602" s="49">
        <v>0.25850000000000001</v>
      </c>
      <c r="L3602" s="49">
        <v>101.26859999999999</v>
      </c>
      <c r="M3602" s="47"/>
      <c r="N3602" s="50">
        <v>0.98955840441171061</v>
      </c>
      <c r="O3602" s="50">
        <v>8.5137371668872984E-4</v>
      </c>
      <c r="P3602" s="50">
        <v>0.2956600752511242</v>
      </c>
      <c r="Q3602" s="50">
        <v>5.774274914937442E-3</v>
      </c>
      <c r="R3602" s="50">
        <v>3.9628087206556931E-3</v>
      </c>
      <c r="S3602" s="50">
        <v>1.7060758645280727</v>
      </c>
      <c r="T3602" s="50">
        <v>6.856046611722625E-3</v>
      </c>
      <c r="U3602" s="50">
        <v>3.0087388481549118</v>
      </c>
      <c r="V3602" s="51">
        <v>85.229816312148685</v>
      </c>
      <c r="X3602" s="49">
        <v>0.25</v>
      </c>
      <c r="Y3602" s="49">
        <v>42.26</v>
      </c>
      <c r="Z3602" s="49">
        <v>0.61</v>
      </c>
      <c r="AA3602" s="49">
        <v>6.5</v>
      </c>
      <c r="AB3602" s="49">
        <v>11.63</v>
      </c>
      <c r="AC3602" s="49">
        <v>0.25</v>
      </c>
      <c r="AD3602" s="49">
        <v>2.2000000000000002</v>
      </c>
      <c r="AE3602" s="312"/>
      <c r="AF3602" s="466" t="s">
        <v>1747</v>
      </c>
      <c r="AG3602" s="343">
        <v>30</v>
      </c>
      <c r="AH3602" s="343">
        <v>15</v>
      </c>
      <c r="AI3602" s="343"/>
      <c r="AJ3602" s="343"/>
      <c r="AK3602" s="343"/>
      <c r="AL3602" s="343"/>
      <c r="AM3602" s="343"/>
      <c r="AN3602" s="343"/>
      <c r="AO3602" s="343"/>
      <c r="AP3602" s="343"/>
      <c r="AQ3602" s="343"/>
      <c r="AR3602" s="343"/>
      <c r="AS3602" s="343"/>
      <c r="AT3602" s="343"/>
      <c r="AU3602" s="343"/>
      <c r="AV3602" s="343"/>
      <c r="AW3602" s="343"/>
      <c r="AX3602" s="343"/>
      <c r="AY3602" s="343"/>
      <c r="AZ3602" s="343"/>
      <c r="BA3602" s="343"/>
      <c r="BB3602" s="343"/>
      <c r="BC3602" s="343"/>
      <c r="BD3602" s="343"/>
      <c r="BE3602" s="475"/>
      <c r="BF3602" s="475"/>
      <c r="BG3602" s="475"/>
      <c r="BH3602" s="475"/>
      <c r="BI3602" s="475"/>
      <c r="BJ3602" s="475"/>
      <c r="BK3602" s="475"/>
      <c r="BL3602" s="475"/>
      <c r="BM3602" s="475"/>
      <c r="BN3602" s="475"/>
      <c r="BO3602" s="475"/>
      <c r="BP3602" s="306"/>
      <c r="BQ3602" s="496"/>
      <c r="BR3602" s="496"/>
      <c r="BS3602" s="496"/>
      <c r="BT3602" s="496"/>
      <c r="BU3602" s="496"/>
      <c r="BV3602" s="496"/>
    </row>
    <row r="3603" spans="1:74" s="52" customFormat="1" ht="12.75">
      <c r="A3603" s="45">
        <v>2670.0804681784898</v>
      </c>
      <c r="B3603" s="46" t="s">
        <v>364</v>
      </c>
      <c r="C3603" s="47" t="s">
        <v>378</v>
      </c>
      <c r="D3603" s="48">
        <v>114.99781202127492</v>
      </c>
      <c r="E3603" s="49">
        <v>39.995040000000003</v>
      </c>
      <c r="F3603" s="49">
        <v>3.3099999999999997E-2</v>
      </c>
      <c r="G3603" s="49">
        <v>14.12139</v>
      </c>
      <c r="H3603" s="49">
        <v>0.32500000000000001</v>
      </c>
      <c r="I3603" s="49">
        <v>0.20480000000000001</v>
      </c>
      <c r="J3603" s="49">
        <v>45.337940000000003</v>
      </c>
      <c r="K3603" s="49">
        <v>0.25940000000000002</v>
      </c>
      <c r="L3603" s="49">
        <v>100.27667</v>
      </c>
      <c r="M3603" s="47"/>
      <c r="N3603" s="50">
        <v>0.99875825726197187</v>
      </c>
      <c r="O3603" s="50">
        <v>6.5351815392389106E-4</v>
      </c>
      <c r="P3603" s="50">
        <v>0.29490877068942134</v>
      </c>
      <c r="Q3603" s="50">
        <v>6.528020367773002E-3</v>
      </c>
      <c r="R3603" s="50">
        <v>4.3318153802108308E-3</v>
      </c>
      <c r="S3603" s="50">
        <v>1.6878139666783438</v>
      </c>
      <c r="T3603" s="50">
        <v>6.9403578985352691E-3</v>
      </c>
      <c r="U3603" s="50">
        <v>2.9999347064301802</v>
      </c>
      <c r="V3603" s="51">
        <v>85.126071077343965</v>
      </c>
      <c r="X3603" s="49">
        <v>0.25</v>
      </c>
      <c r="Y3603" s="49">
        <v>55.6</v>
      </c>
      <c r="Z3603" s="49">
        <v>0.61</v>
      </c>
      <c r="AA3603" s="49">
        <v>5.8</v>
      </c>
      <c r="AB3603" s="49">
        <v>10.51</v>
      </c>
      <c r="AC3603" s="49">
        <v>0.25</v>
      </c>
      <c r="AD3603" s="49">
        <v>2.19</v>
      </c>
      <c r="AE3603" s="312"/>
      <c r="AF3603" s="466" t="s">
        <v>1747</v>
      </c>
      <c r="AG3603" s="343">
        <v>30</v>
      </c>
      <c r="AH3603" s="343">
        <v>15</v>
      </c>
      <c r="AI3603" s="343"/>
      <c r="AJ3603" s="343"/>
      <c r="AK3603" s="343"/>
      <c r="AL3603" s="343"/>
      <c r="AM3603" s="343"/>
      <c r="AN3603" s="343"/>
      <c r="AO3603" s="343"/>
      <c r="AP3603" s="343"/>
      <c r="AQ3603" s="343"/>
      <c r="AR3603" s="343"/>
      <c r="AS3603" s="343"/>
      <c r="AT3603" s="343"/>
      <c r="AU3603" s="343"/>
      <c r="AV3603" s="343"/>
      <c r="AW3603" s="343"/>
      <c r="AX3603" s="343"/>
      <c r="AY3603" s="343"/>
      <c r="AZ3603" s="343"/>
      <c r="BA3603" s="343"/>
      <c r="BB3603" s="343"/>
      <c r="BC3603" s="343"/>
      <c r="BD3603" s="343"/>
      <c r="BE3603" s="475"/>
      <c r="BF3603" s="475"/>
      <c r="BG3603" s="475"/>
      <c r="BH3603" s="475"/>
      <c r="BI3603" s="475"/>
      <c r="BJ3603" s="475"/>
      <c r="BK3603" s="475"/>
      <c r="BL3603" s="475"/>
      <c r="BM3603" s="475"/>
      <c r="BN3603" s="475"/>
      <c r="BO3603" s="475"/>
      <c r="BP3603" s="306"/>
      <c r="BQ3603" s="496"/>
      <c r="BR3603" s="496"/>
      <c r="BS3603" s="496"/>
      <c r="BT3603" s="496"/>
      <c r="BU3603" s="496"/>
      <c r="BV3603" s="496"/>
    </row>
    <row r="3604" spans="1:74" s="52" customFormat="1" ht="12.75">
      <c r="A3604" s="45">
        <v>2670.0804681784898</v>
      </c>
      <c r="B3604" s="46" t="s">
        <v>364</v>
      </c>
      <c r="C3604" s="47" t="s">
        <v>378</v>
      </c>
      <c r="D3604" s="48">
        <v>119.99781202127492</v>
      </c>
      <c r="E3604" s="49">
        <v>40.055909999999997</v>
      </c>
      <c r="F3604" s="49">
        <v>5.3600000000000002E-2</v>
      </c>
      <c r="G3604" s="49">
        <v>14.15146</v>
      </c>
      <c r="H3604" s="49">
        <v>0.29239999999999999</v>
      </c>
      <c r="I3604" s="49">
        <v>0.188</v>
      </c>
      <c r="J3604" s="49">
        <v>45.287190000000002</v>
      </c>
      <c r="K3604" s="49">
        <v>0.25519999999999998</v>
      </c>
      <c r="L3604" s="49">
        <v>100.28376</v>
      </c>
      <c r="M3604" s="47"/>
      <c r="N3604" s="50">
        <v>0.99981077044080069</v>
      </c>
      <c r="O3604" s="50">
        <v>1.0577704078247308E-3</v>
      </c>
      <c r="P3604" s="50">
        <v>0.29539861205892104</v>
      </c>
      <c r="Q3604" s="50">
        <v>5.8704645382161302E-3</v>
      </c>
      <c r="R3604" s="50">
        <v>3.9746125249058304E-3</v>
      </c>
      <c r="S3604" s="50">
        <v>1.6851366651084254</v>
      </c>
      <c r="T3604" s="50">
        <v>6.824793664456855E-3</v>
      </c>
      <c r="U3604" s="50">
        <v>2.9980736887435508</v>
      </c>
      <c r="V3604" s="51">
        <v>85.084910354062771</v>
      </c>
      <c r="X3604" s="49">
        <v>0.25</v>
      </c>
      <c r="Y3604" s="49">
        <v>35.549999999999997</v>
      </c>
      <c r="Z3604" s="49">
        <v>0.61</v>
      </c>
      <c r="AA3604" s="49">
        <v>6.52</v>
      </c>
      <c r="AB3604" s="49">
        <v>11.19</v>
      </c>
      <c r="AC3604" s="49">
        <v>0.25</v>
      </c>
      <c r="AD3604" s="49">
        <v>2.23</v>
      </c>
      <c r="AE3604" s="312"/>
      <c r="AF3604" s="466" t="s">
        <v>1747</v>
      </c>
      <c r="AG3604" s="343">
        <v>30</v>
      </c>
      <c r="AH3604" s="343">
        <v>15</v>
      </c>
      <c r="AI3604" s="343"/>
      <c r="AJ3604" s="343"/>
      <c r="AK3604" s="343"/>
      <c r="AL3604" s="343"/>
      <c r="AM3604" s="343"/>
      <c r="AN3604" s="343"/>
      <c r="AO3604" s="343"/>
      <c r="AP3604" s="343"/>
      <c r="AQ3604" s="343"/>
      <c r="AR3604" s="343"/>
      <c r="AS3604" s="343"/>
      <c r="AT3604" s="343"/>
      <c r="AU3604" s="343"/>
      <c r="AV3604" s="343"/>
      <c r="AW3604" s="343"/>
      <c r="AX3604" s="343"/>
      <c r="AY3604" s="343"/>
      <c r="AZ3604" s="343"/>
      <c r="BA3604" s="343"/>
      <c r="BB3604" s="343"/>
      <c r="BC3604" s="343"/>
      <c r="BD3604" s="343"/>
      <c r="BE3604" s="475"/>
      <c r="BF3604" s="475"/>
      <c r="BG3604" s="475"/>
      <c r="BH3604" s="475"/>
      <c r="BI3604" s="475"/>
      <c r="BJ3604" s="475"/>
      <c r="BK3604" s="475"/>
      <c r="BL3604" s="475"/>
      <c r="BM3604" s="475"/>
      <c r="BN3604" s="475"/>
      <c r="BO3604" s="475"/>
      <c r="BP3604" s="306"/>
      <c r="BQ3604" s="496"/>
      <c r="BR3604" s="496"/>
      <c r="BS3604" s="496"/>
      <c r="BT3604" s="496"/>
      <c r="BU3604" s="496"/>
      <c r="BV3604" s="496"/>
    </row>
    <row r="3605" spans="1:74" s="52" customFormat="1" ht="12.75">
      <c r="A3605" s="45">
        <v>2670.0804681784898</v>
      </c>
      <c r="B3605" s="46" t="s">
        <v>364</v>
      </c>
      <c r="C3605" s="47" t="s">
        <v>378</v>
      </c>
      <c r="D3605" s="48">
        <v>124.99781202127492</v>
      </c>
      <c r="E3605" s="49">
        <v>40.09648</v>
      </c>
      <c r="F3605" s="49">
        <v>3.2599999999999997E-2</v>
      </c>
      <c r="G3605" s="49">
        <v>14.311809999999999</v>
      </c>
      <c r="H3605" s="49">
        <v>0.33900000000000002</v>
      </c>
      <c r="I3605" s="49">
        <v>0.22939999999999999</v>
      </c>
      <c r="J3605" s="49">
        <v>45.622129999999999</v>
      </c>
      <c r="K3605" s="49">
        <v>0.26490000000000002</v>
      </c>
      <c r="L3605" s="49">
        <v>100.89631999999999</v>
      </c>
      <c r="M3605" s="47"/>
      <c r="N3605" s="50">
        <v>0.99617562254285064</v>
      </c>
      <c r="O3605" s="50">
        <v>6.40357759868566E-4</v>
      </c>
      <c r="P3605" s="50">
        <v>0.29735840430743044</v>
      </c>
      <c r="Q3605" s="50">
        <v>6.7744376832400786E-3</v>
      </c>
      <c r="R3605" s="50">
        <v>4.8273502944335255E-3</v>
      </c>
      <c r="S3605" s="50">
        <v>1.6897161881314262</v>
      </c>
      <c r="T3605" s="50">
        <v>7.05130121816219E-3</v>
      </c>
      <c r="U3605" s="50">
        <v>3.0025436619374117</v>
      </c>
      <c r="V3605" s="51">
        <v>85.035367799531642</v>
      </c>
      <c r="X3605" s="49">
        <v>0.25</v>
      </c>
      <c r="Y3605" s="49">
        <v>59.29</v>
      </c>
      <c r="Z3605" s="49">
        <v>0.61</v>
      </c>
      <c r="AA3605" s="49">
        <v>5.59</v>
      </c>
      <c r="AB3605" s="49">
        <v>9.57</v>
      </c>
      <c r="AC3605" s="49">
        <v>0.25</v>
      </c>
      <c r="AD3605" s="49">
        <v>2.16</v>
      </c>
      <c r="AE3605" s="312"/>
      <c r="AF3605" s="466" t="s">
        <v>1747</v>
      </c>
      <c r="AG3605" s="343">
        <v>30</v>
      </c>
      <c r="AH3605" s="343">
        <v>15</v>
      </c>
      <c r="AI3605" s="343"/>
      <c r="AJ3605" s="343"/>
      <c r="AK3605" s="343"/>
      <c r="AL3605" s="343"/>
      <c r="AM3605" s="343"/>
      <c r="AN3605" s="343"/>
      <c r="AO3605" s="343"/>
      <c r="AP3605" s="343"/>
      <c r="AQ3605" s="343"/>
      <c r="AR3605" s="343"/>
      <c r="AS3605" s="343"/>
      <c r="AT3605" s="343"/>
      <c r="AU3605" s="343"/>
      <c r="AV3605" s="343"/>
      <c r="AW3605" s="343"/>
      <c r="AX3605" s="343"/>
      <c r="AY3605" s="343"/>
      <c r="AZ3605" s="343"/>
      <c r="BA3605" s="343"/>
      <c r="BB3605" s="343"/>
      <c r="BC3605" s="343"/>
      <c r="BD3605" s="343"/>
      <c r="BE3605" s="475"/>
      <c r="BF3605" s="475"/>
      <c r="BG3605" s="475"/>
      <c r="BH3605" s="475"/>
      <c r="BI3605" s="475"/>
      <c r="BJ3605" s="475"/>
      <c r="BK3605" s="475"/>
      <c r="BL3605" s="475"/>
      <c r="BM3605" s="475"/>
      <c r="BN3605" s="475"/>
      <c r="BO3605" s="475"/>
      <c r="BP3605" s="306"/>
      <c r="BQ3605" s="496"/>
      <c r="BR3605" s="496"/>
      <c r="BS3605" s="496"/>
      <c r="BT3605" s="496"/>
      <c r="BU3605" s="496"/>
      <c r="BV3605" s="496"/>
    </row>
    <row r="3606" spans="1:74" s="52" customFormat="1" ht="12.75">
      <c r="A3606" s="45">
        <v>2670.0804681784898</v>
      </c>
      <c r="B3606" s="46" t="s">
        <v>364</v>
      </c>
      <c r="C3606" s="47" t="s">
        <v>378</v>
      </c>
      <c r="D3606" s="48">
        <v>129.99781202127491</v>
      </c>
      <c r="E3606" s="49">
        <v>40.09648</v>
      </c>
      <c r="F3606" s="49">
        <v>2.3699999999999999E-2</v>
      </c>
      <c r="G3606" s="49">
        <v>14.02117</v>
      </c>
      <c r="H3606" s="49">
        <v>0.32219999999999999</v>
      </c>
      <c r="I3606" s="49">
        <v>0.23169999999999999</v>
      </c>
      <c r="J3606" s="49">
        <v>45.500340000000001</v>
      </c>
      <c r="K3606" s="49">
        <v>0.25879999999999997</v>
      </c>
      <c r="L3606" s="49">
        <v>100.45438999999999</v>
      </c>
      <c r="M3606" s="47"/>
      <c r="N3606" s="50">
        <v>0.99905379443756415</v>
      </c>
      <c r="O3606" s="50">
        <v>4.6688119987841248E-4</v>
      </c>
      <c r="P3606" s="50">
        <v>0.29216142508697412</v>
      </c>
      <c r="Q3606" s="50">
        <v>6.4573162060327762E-3</v>
      </c>
      <c r="R3606" s="50">
        <v>4.8898371788801409E-3</v>
      </c>
      <c r="S3606" s="50">
        <v>1.6900743584449116</v>
      </c>
      <c r="T3606" s="50">
        <v>6.9088306084380512E-3</v>
      </c>
      <c r="U3606" s="50">
        <v>3.0000124431626793</v>
      </c>
      <c r="V3606" s="51">
        <v>85.261015489973147</v>
      </c>
      <c r="X3606" s="49">
        <v>0.25</v>
      </c>
      <c r="Y3606" s="49">
        <v>82.21</v>
      </c>
      <c r="Z3606" s="49">
        <v>0.61</v>
      </c>
      <c r="AA3606" s="49">
        <v>5.85</v>
      </c>
      <c r="AB3606" s="49">
        <v>9.6199999999999992</v>
      </c>
      <c r="AC3606" s="49">
        <v>0.25</v>
      </c>
      <c r="AD3606" s="49">
        <v>2.2200000000000002</v>
      </c>
      <c r="AE3606" s="312"/>
      <c r="AF3606" s="466" t="s">
        <v>1747</v>
      </c>
      <c r="AG3606" s="343">
        <v>30</v>
      </c>
      <c r="AH3606" s="343">
        <v>15</v>
      </c>
      <c r="AI3606" s="343"/>
      <c r="AJ3606" s="343"/>
      <c r="AK3606" s="343"/>
      <c r="AL3606" s="343"/>
      <c r="AM3606" s="343"/>
      <c r="AN3606" s="343"/>
      <c r="AO3606" s="343"/>
      <c r="AP3606" s="343"/>
      <c r="AQ3606" s="343"/>
      <c r="AR3606" s="343"/>
      <c r="AS3606" s="343"/>
      <c r="AT3606" s="343"/>
      <c r="AU3606" s="343"/>
      <c r="AV3606" s="343"/>
      <c r="AW3606" s="343"/>
      <c r="AX3606" s="343"/>
      <c r="AY3606" s="343"/>
      <c r="AZ3606" s="343"/>
      <c r="BA3606" s="343"/>
      <c r="BB3606" s="343"/>
      <c r="BC3606" s="343"/>
      <c r="BD3606" s="343"/>
      <c r="BE3606" s="475"/>
      <c r="BF3606" s="475"/>
      <c r="BG3606" s="475"/>
      <c r="BH3606" s="475"/>
      <c r="BI3606" s="475"/>
      <c r="BJ3606" s="475"/>
      <c r="BK3606" s="475"/>
      <c r="BL3606" s="475"/>
      <c r="BM3606" s="475"/>
      <c r="BN3606" s="475"/>
      <c r="BO3606" s="475"/>
      <c r="BP3606" s="306"/>
      <c r="BQ3606" s="496"/>
      <c r="BR3606" s="496"/>
      <c r="BS3606" s="496"/>
      <c r="BT3606" s="496"/>
      <c r="BU3606" s="496"/>
      <c r="BV3606" s="496"/>
    </row>
    <row r="3607" spans="1:74" s="52" customFormat="1" ht="12.75">
      <c r="A3607" s="45">
        <v>2670.0804681784898</v>
      </c>
      <c r="B3607" s="46" t="s">
        <v>364</v>
      </c>
      <c r="C3607" s="47" t="s">
        <v>378</v>
      </c>
      <c r="D3607" s="48">
        <v>134.99781202127491</v>
      </c>
      <c r="E3607" s="49">
        <v>39.893610000000002</v>
      </c>
      <c r="F3607" s="49">
        <v>5.1400000000000001E-2</v>
      </c>
      <c r="G3607" s="49">
        <v>14.19154</v>
      </c>
      <c r="H3607" s="49">
        <v>0.31030000000000002</v>
      </c>
      <c r="I3607" s="49">
        <v>0.16830000000000001</v>
      </c>
      <c r="J3607" s="49">
        <v>45.53078</v>
      </c>
      <c r="K3607" s="49">
        <v>0.25459999999999999</v>
      </c>
      <c r="L3607" s="49">
        <v>100.40052999999999</v>
      </c>
      <c r="M3607" s="47"/>
      <c r="N3607" s="50">
        <v>0.99536278183775329</v>
      </c>
      <c r="O3607" s="50">
        <v>1.0139501274271517E-3</v>
      </c>
      <c r="P3607" s="50">
        <v>0.29611716287653217</v>
      </c>
      <c r="Q3607" s="50">
        <v>6.2273564910779212E-3</v>
      </c>
      <c r="R3607" s="50">
        <v>3.556705571808982E-3</v>
      </c>
      <c r="S3607" s="50">
        <v>1.6935253271197055</v>
      </c>
      <c r="T3607" s="50">
        <v>6.8060338830878741E-3</v>
      </c>
      <c r="U3607" s="50">
        <v>3.0026093179073929</v>
      </c>
      <c r="V3607" s="51">
        <v>85.117066791376573</v>
      </c>
      <c r="X3607" s="49">
        <v>0.26</v>
      </c>
      <c r="Y3607" s="49">
        <v>36.700000000000003</v>
      </c>
      <c r="Z3607" s="49">
        <v>0.61</v>
      </c>
      <c r="AA3607" s="49">
        <v>6.08</v>
      </c>
      <c r="AB3607" s="49">
        <v>12.48</v>
      </c>
      <c r="AC3607" s="49">
        <v>0.25</v>
      </c>
      <c r="AD3607" s="49">
        <v>2.25</v>
      </c>
      <c r="AE3607" s="312"/>
      <c r="AF3607" s="466" t="s">
        <v>1747</v>
      </c>
      <c r="AG3607" s="343">
        <v>30</v>
      </c>
      <c r="AH3607" s="343">
        <v>15</v>
      </c>
      <c r="AI3607" s="343"/>
      <c r="AJ3607" s="343"/>
      <c r="AK3607" s="343"/>
      <c r="AL3607" s="343"/>
      <c r="AM3607" s="343"/>
      <c r="AN3607" s="343"/>
      <c r="AO3607" s="343"/>
      <c r="AP3607" s="343"/>
      <c r="AQ3607" s="343"/>
      <c r="AR3607" s="343"/>
      <c r="AS3607" s="343"/>
      <c r="AT3607" s="343"/>
      <c r="AU3607" s="343"/>
      <c r="AV3607" s="343"/>
      <c r="AW3607" s="343"/>
      <c r="AX3607" s="343"/>
      <c r="AY3607" s="343"/>
      <c r="AZ3607" s="343"/>
      <c r="BA3607" s="343"/>
      <c r="BB3607" s="343"/>
      <c r="BC3607" s="343"/>
      <c r="BD3607" s="343"/>
      <c r="BE3607" s="475"/>
      <c r="BF3607" s="475"/>
      <c r="BG3607" s="475"/>
      <c r="BH3607" s="475"/>
      <c r="BI3607" s="475"/>
      <c r="BJ3607" s="475"/>
      <c r="BK3607" s="475"/>
      <c r="BL3607" s="475"/>
      <c r="BM3607" s="475"/>
      <c r="BN3607" s="475"/>
      <c r="BO3607" s="475"/>
      <c r="BP3607" s="306"/>
      <c r="BQ3607" s="496"/>
      <c r="BR3607" s="496"/>
      <c r="BS3607" s="496"/>
      <c r="BT3607" s="496"/>
      <c r="BU3607" s="496"/>
      <c r="BV3607" s="496"/>
    </row>
    <row r="3608" spans="1:74" s="52" customFormat="1" ht="12.75">
      <c r="A3608" s="45">
        <v>2670.0804681784898</v>
      </c>
      <c r="B3608" s="46" t="s">
        <v>364</v>
      </c>
      <c r="C3608" s="47" t="s">
        <v>378</v>
      </c>
      <c r="D3608" s="48">
        <v>139.99781202127491</v>
      </c>
      <c r="E3608" s="49">
        <v>40.035620000000002</v>
      </c>
      <c r="F3608" s="49">
        <v>5.2700009999999999E-2</v>
      </c>
      <c r="G3608" s="49">
        <v>14.05123</v>
      </c>
      <c r="H3608" s="49">
        <v>0.29709999999999998</v>
      </c>
      <c r="I3608" s="49">
        <v>0.16450000000000001</v>
      </c>
      <c r="J3608" s="49">
        <v>45.459739999999996</v>
      </c>
      <c r="K3608" s="49">
        <v>0.25900000000000001</v>
      </c>
      <c r="L3608" s="49">
        <v>100.31989001000001</v>
      </c>
      <c r="M3608" s="47"/>
      <c r="N3608" s="50">
        <v>0.99856504638261712</v>
      </c>
      <c r="O3608" s="50">
        <v>1.0392401435463808E-3</v>
      </c>
      <c r="P3608" s="50">
        <v>0.29308941779836245</v>
      </c>
      <c r="Q3608" s="50">
        <v>5.9604128965385639E-3</v>
      </c>
      <c r="R3608" s="50">
        <v>3.4752131190253746E-3</v>
      </c>
      <c r="S3608" s="50">
        <v>1.6903058503343595</v>
      </c>
      <c r="T3608" s="50">
        <v>6.9212926558410619E-3</v>
      </c>
      <c r="U3608" s="50">
        <v>2.9993564733302902</v>
      </c>
      <c r="V3608" s="51">
        <v>85.222843751447826</v>
      </c>
      <c r="X3608" s="49">
        <v>0.25</v>
      </c>
      <c r="Y3608" s="49">
        <v>36.67</v>
      </c>
      <c r="Z3608" s="49">
        <v>0.61</v>
      </c>
      <c r="AA3608" s="49">
        <v>6.3</v>
      </c>
      <c r="AB3608" s="49">
        <v>12.81</v>
      </c>
      <c r="AC3608" s="49">
        <v>0.25</v>
      </c>
      <c r="AD3608" s="49">
        <v>2.19</v>
      </c>
      <c r="AE3608" s="312"/>
      <c r="AF3608" s="466" t="s">
        <v>1747</v>
      </c>
      <c r="AG3608" s="343">
        <v>30</v>
      </c>
      <c r="AH3608" s="343">
        <v>15</v>
      </c>
      <c r="AI3608" s="343"/>
      <c r="AJ3608" s="343"/>
      <c r="AK3608" s="343"/>
      <c r="AL3608" s="343"/>
      <c r="AM3608" s="343"/>
      <c r="AN3608" s="343"/>
      <c r="AO3608" s="343"/>
      <c r="AP3608" s="343"/>
      <c r="AQ3608" s="343"/>
      <c r="AR3608" s="343"/>
      <c r="AS3608" s="343"/>
      <c r="AT3608" s="343"/>
      <c r="AU3608" s="343"/>
      <c r="AV3608" s="343"/>
      <c r="AW3608" s="343"/>
      <c r="AX3608" s="343"/>
      <c r="AY3608" s="343"/>
      <c r="AZ3608" s="343"/>
      <c r="BA3608" s="343"/>
      <c r="BB3608" s="343"/>
      <c r="BC3608" s="343"/>
      <c r="BD3608" s="343"/>
      <c r="BE3608" s="475"/>
      <c r="BF3608" s="475"/>
      <c r="BG3608" s="475"/>
      <c r="BH3608" s="475"/>
      <c r="BI3608" s="475"/>
      <c r="BJ3608" s="475"/>
      <c r="BK3608" s="475"/>
      <c r="BL3608" s="475"/>
      <c r="BM3608" s="475"/>
      <c r="BN3608" s="475"/>
      <c r="BO3608" s="475"/>
      <c r="BP3608" s="306"/>
      <c r="BQ3608" s="496"/>
      <c r="BR3608" s="496"/>
      <c r="BS3608" s="496"/>
      <c r="BT3608" s="496"/>
      <c r="BU3608" s="496"/>
      <c r="BV3608" s="496"/>
    </row>
    <row r="3609" spans="1:74" s="52" customFormat="1" ht="12.75">
      <c r="A3609" s="45">
        <v>2670.0804681784898</v>
      </c>
      <c r="B3609" s="46" t="s">
        <v>364</v>
      </c>
      <c r="C3609" s="47" t="s">
        <v>378</v>
      </c>
      <c r="D3609" s="48">
        <v>144.99781202127491</v>
      </c>
      <c r="E3609" s="49">
        <v>39.883470000000003</v>
      </c>
      <c r="F3609" s="49">
        <v>2.1899999999999999E-2</v>
      </c>
      <c r="G3609" s="49">
        <v>14.00112</v>
      </c>
      <c r="H3609" s="49">
        <v>0.29160000000000003</v>
      </c>
      <c r="I3609" s="49">
        <v>0.1794</v>
      </c>
      <c r="J3609" s="49">
        <v>45.510480000000001</v>
      </c>
      <c r="K3609" s="49">
        <v>0.25469999999999998</v>
      </c>
      <c r="L3609" s="49">
        <v>100.14267000000001</v>
      </c>
      <c r="M3609" s="47"/>
      <c r="N3609" s="50">
        <v>0.99688377866424183</v>
      </c>
      <c r="O3609" s="50">
        <v>4.3278392639914843E-4</v>
      </c>
      <c r="P3609" s="50">
        <v>0.2926647147247714</v>
      </c>
      <c r="Q3609" s="50">
        <v>5.8625020126646119E-3</v>
      </c>
      <c r="R3609" s="50">
        <v>3.7980420675608148E-3</v>
      </c>
      <c r="S3609" s="50">
        <v>1.6957879870138506</v>
      </c>
      <c r="T3609" s="50">
        <v>6.8208450734715221E-3</v>
      </c>
      <c r="U3609" s="50">
        <v>3.0022506534829598</v>
      </c>
      <c r="V3609" s="51">
        <v>85.281786462968043</v>
      </c>
      <c r="X3609" s="49">
        <v>0.26</v>
      </c>
      <c r="Y3609" s="49">
        <v>83.71</v>
      </c>
      <c r="Z3609" s="49">
        <v>0.61</v>
      </c>
      <c r="AA3609" s="49">
        <v>6.48</v>
      </c>
      <c r="AB3609" s="49">
        <v>12.14</v>
      </c>
      <c r="AC3609" s="49">
        <v>0.25</v>
      </c>
      <c r="AD3609" s="49">
        <v>2.25</v>
      </c>
      <c r="AE3609" s="312"/>
      <c r="AF3609" s="466" t="s">
        <v>1747</v>
      </c>
      <c r="AG3609" s="343">
        <v>30</v>
      </c>
      <c r="AH3609" s="343">
        <v>15</v>
      </c>
      <c r="AI3609" s="343"/>
      <c r="AJ3609" s="343"/>
      <c r="AK3609" s="343"/>
      <c r="AL3609" s="343"/>
      <c r="AM3609" s="343"/>
      <c r="AN3609" s="343"/>
      <c r="AO3609" s="343"/>
      <c r="AP3609" s="343"/>
      <c r="AQ3609" s="343"/>
      <c r="AR3609" s="343"/>
      <c r="AS3609" s="343"/>
      <c r="AT3609" s="343"/>
      <c r="AU3609" s="343"/>
      <c r="AV3609" s="343"/>
      <c r="AW3609" s="343"/>
      <c r="AX3609" s="343"/>
      <c r="AY3609" s="343"/>
      <c r="AZ3609" s="343"/>
      <c r="BA3609" s="343"/>
      <c r="BB3609" s="343"/>
      <c r="BC3609" s="343"/>
      <c r="BD3609" s="343"/>
      <c r="BE3609" s="475"/>
      <c r="BF3609" s="475"/>
      <c r="BG3609" s="475"/>
      <c r="BH3609" s="475"/>
      <c r="BI3609" s="475"/>
      <c r="BJ3609" s="475"/>
      <c r="BK3609" s="475"/>
      <c r="BL3609" s="475"/>
      <c r="BM3609" s="475"/>
      <c r="BN3609" s="475"/>
      <c r="BO3609" s="475"/>
      <c r="BP3609" s="306"/>
      <c r="BQ3609" s="496"/>
      <c r="BR3609" s="496"/>
      <c r="BS3609" s="496"/>
      <c r="BT3609" s="496"/>
      <c r="BU3609" s="496"/>
      <c r="BV3609" s="496"/>
    </row>
    <row r="3610" spans="1:74" s="52" customFormat="1" ht="12.75">
      <c r="A3610" s="45">
        <v>2670.0804681784898</v>
      </c>
      <c r="B3610" s="46" t="s">
        <v>364</v>
      </c>
      <c r="C3610" s="47" t="s">
        <v>378</v>
      </c>
      <c r="D3610" s="48">
        <v>149.99781202127491</v>
      </c>
      <c r="E3610" s="49">
        <v>40.055909999999997</v>
      </c>
      <c r="F3610" s="49">
        <v>4.4699999999999997E-2</v>
      </c>
      <c r="G3610" s="49">
        <v>14.10134</v>
      </c>
      <c r="H3610" s="49">
        <v>0.30330000000000001</v>
      </c>
      <c r="I3610" s="49">
        <v>0.19220000000000001</v>
      </c>
      <c r="J3610" s="49">
        <v>45.551079999999999</v>
      </c>
      <c r="K3610" s="49">
        <v>0.26229999999999998</v>
      </c>
      <c r="L3610" s="49">
        <v>100.51082999999998</v>
      </c>
      <c r="M3610" s="47"/>
      <c r="N3610" s="50">
        <v>0.99763001726592893</v>
      </c>
      <c r="O3610" s="50">
        <v>8.8020907849578481E-4</v>
      </c>
      <c r="P3610" s="50">
        <v>0.29371037207986006</v>
      </c>
      <c r="Q3610" s="50">
        <v>6.0760201866753693E-3</v>
      </c>
      <c r="R3610" s="50">
        <v>4.0545440950547785E-3</v>
      </c>
      <c r="S3610" s="50">
        <v>1.6912590336168878</v>
      </c>
      <c r="T3610" s="50">
        <v>6.9993682541766916E-3</v>
      </c>
      <c r="U3610" s="50">
        <v>3.0006095645770796</v>
      </c>
      <c r="V3610" s="51">
        <v>85.203279645674741</v>
      </c>
      <c r="X3610" s="49">
        <v>0.25</v>
      </c>
      <c r="Y3610" s="49">
        <v>43.26</v>
      </c>
      <c r="Z3610" s="49">
        <v>0.61</v>
      </c>
      <c r="AA3610" s="49">
        <v>6.15</v>
      </c>
      <c r="AB3610" s="49">
        <v>11.42</v>
      </c>
      <c r="AC3610" s="49">
        <v>0.25</v>
      </c>
      <c r="AD3610" s="49">
        <v>2.1800000000000002</v>
      </c>
      <c r="AE3610" s="312"/>
      <c r="AF3610" s="466" t="s">
        <v>1747</v>
      </c>
      <c r="AG3610" s="343">
        <v>30</v>
      </c>
      <c r="AH3610" s="343">
        <v>15</v>
      </c>
      <c r="AI3610" s="343"/>
      <c r="AJ3610" s="343"/>
      <c r="AK3610" s="343"/>
      <c r="AL3610" s="343"/>
      <c r="AM3610" s="343"/>
      <c r="AN3610" s="343"/>
      <c r="AO3610" s="343"/>
      <c r="AP3610" s="343"/>
      <c r="AQ3610" s="343"/>
      <c r="AR3610" s="343"/>
      <c r="AS3610" s="343"/>
      <c r="AT3610" s="343"/>
      <c r="AU3610" s="343"/>
      <c r="AV3610" s="343"/>
      <c r="AW3610" s="343"/>
      <c r="AX3610" s="343"/>
      <c r="AY3610" s="343"/>
      <c r="AZ3610" s="343"/>
      <c r="BA3610" s="343"/>
      <c r="BB3610" s="343"/>
      <c r="BC3610" s="343"/>
      <c r="BD3610" s="343"/>
      <c r="BE3610" s="475"/>
      <c r="BF3610" s="475"/>
      <c r="BG3610" s="475"/>
      <c r="BH3610" s="475"/>
      <c r="BI3610" s="475"/>
      <c r="BJ3610" s="475"/>
      <c r="BK3610" s="475"/>
      <c r="BL3610" s="475"/>
      <c r="BM3610" s="475"/>
      <c r="BN3610" s="475"/>
      <c r="BO3610" s="475"/>
      <c r="BP3610" s="306"/>
      <c r="BQ3610" s="496"/>
      <c r="BR3610" s="496"/>
      <c r="BS3610" s="496"/>
      <c r="BT3610" s="496"/>
      <c r="BU3610" s="496"/>
      <c r="BV3610" s="496"/>
    </row>
    <row r="3611" spans="1:74" s="52" customFormat="1" ht="12.75">
      <c r="A3611" s="45">
        <v>2670.0804681784898</v>
      </c>
      <c r="B3611" s="46" t="s">
        <v>364</v>
      </c>
      <c r="C3611" s="47" t="s">
        <v>378</v>
      </c>
      <c r="D3611" s="48">
        <v>154.99781202127491</v>
      </c>
      <c r="E3611" s="49">
        <v>40.157339999999998</v>
      </c>
      <c r="F3611" s="49">
        <v>3.85E-2</v>
      </c>
      <c r="G3611" s="49">
        <v>14.07128</v>
      </c>
      <c r="H3611" s="49">
        <v>0.32569999999999999</v>
      </c>
      <c r="I3611" s="49">
        <v>0.20499999999999999</v>
      </c>
      <c r="J3611" s="49">
        <v>45.449579999999997</v>
      </c>
      <c r="K3611" s="49">
        <v>0.26500000000000001</v>
      </c>
      <c r="L3611" s="49">
        <v>100.5124</v>
      </c>
      <c r="M3611" s="47"/>
      <c r="N3611" s="50">
        <v>0.99988568666952615</v>
      </c>
      <c r="O3611" s="50">
        <v>7.5791684305387755E-4</v>
      </c>
      <c r="P3611" s="50">
        <v>0.29300498746181586</v>
      </c>
      <c r="Q3611" s="50">
        <v>6.5229952879726901E-3</v>
      </c>
      <c r="R3611" s="50">
        <v>4.3233959773021618E-3</v>
      </c>
      <c r="S3611" s="50">
        <v>1.6870339935560086</v>
      </c>
      <c r="T3611" s="50">
        <v>7.0695038486870759E-3</v>
      </c>
      <c r="U3611" s="50">
        <v>2.9985984796443668</v>
      </c>
      <c r="V3611" s="51">
        <v>85.202059642724876</v>
      </c>
      <c r="X3611" s="49">
        <v>0.25</v>
      </c>
      <c r="Y3611" s="49">
        <v>52.33</v>
      </c>
      <c r="Z3611" s="49">
        <v>0.61</v>
      </c>
      <c r="AA3611" s="49">
        <v>5.81</v>
      </c>
      <c r="AB3611" s="49">
        <v>10.51</v>
      </c>
      <c r="AC3611" s="49">
        <v>0.25</v>
      </c>
      <c r="AD3611" s="49">
        <v>2.16</v>
      </c>
      <c r="AE3611" s="312"/>
      <c r="AF3611" s="466" t="s">
        <v>1747</v>
      </c>
      <c r="AG3611" s="343">
        <v>30</v>
      </c>
      <c r="AH3611" s="343">
        <v>15</v>
      </c>
      <c r="AI3611" s="343"/>
      <c r="AJ3611" s="343"/>
      <c r="AK3611" s="343"/>
      <c r="AL3611" s="343"/>
      <c r="AM3611" s="343"/>
      <c r="AN3611" s="343"/>
      <c r="AO3611" s="343"/>
      <c r="AP3611" s="343"/>
      <c r="AQ3611" s="343"/>
      <c r="AR3611" s="343"/>
      <c r="AS3611" s="343"/>
      <c r="AT3611" s="343"/>
      <c r="AU3611" s="343"/>
      <c r="AV3611" s="343"/>
      <c r="AW3611" s="343"/>
      <c r="AX3611" s="343"/>
      <c r="AY3611" s="343"/>
      <c r="AZ3611" s="343"/>
      <c r="BA3611" s="343"/>
      <c r="BB3611" s="343"/>
      <c r="BC3611" s="343"/>
      <c r="BD3611" s="343"/>
      <c r="BE3611" s="475"/>
      <c r="BF3611" s="475"/>
      <c r="BG3611" s="475"/>
      <c r="BH3611" s="475"/>
      <c r="BI3611" s="475"/>
      <c r="BJ3611" s="475"/>
      <c r="BK3611" s="475"/>
      <c r="BL3611" s="475"/>
      <c r="BM3611" s="475"/>
      <c r="BN3611" s="475"/>
      <c r="BO3611" s="475"/>
      <c r="BP3611" s="306"/>
      <c r="BQ3611" s="496"/>
      <c r="BR3611" s="496"/>
      <c r="BS3611" s="496"/>
      <c r="BT3611" s="496"/>
      <c r="BU3611" s="496"/>
      <c r="BV3611" s="496"/>
    </row>
    <row r="3612" spans="1:74" s="52" customFormat="1" ht="12.75">
      <c r="A3612" s="45">
        <v>2670.0804681784898</v>
      </c>
      <c r="B3612" s="46" t="s">
        <v>364</v>
      </c>
      <c r="C3612" s="47" t="s">
        <v>378</v>
      </c>
      <c r="D3612" s="48">
        <v>159.99781202127491</v>
      </c>
      <c r="E3612" s="49">
        <v>39.86318</v>
      </c>
      <c r="F3612" s="49">
        <v>3.8899999999999997E-2</v>
      </c>
      <c r="G3612" s="49">
        <v>14.1715</v>
      </c>
      <c r="H3612" s="49">
        <v>0.33100000000000002</v>
      </c>
      <c r="I3612" s="49">
        <v>0.17580000000000001</v>
      </c>
      <c r="J3612" s="49">
        <v>45.65258</v>
      </c>
      <c r="K3612" s="49">
        <v>0.26329999999999998</v>
      </c>
      <c r="L3612" s="49">
        <v>100.49626000000001</v>
      </c>
      <c r="M3612" s="47"/>
      <c r="N3612" s="50">
        <v>0.99394244831573997</v>
      </c>
      <c r="O3612" s="50">
        <v>7.6685687270077829E-4</v>
      </c>
      <c r="P3612" s="50">
        <v>0.29550246832730798</v>
      </c>
      <c r="Q3612" s="50">
        <v>6.6383658589656289E-3</v>
      </c>
      <c r="R3612" s="50">
        <v>3.7127346201949016E-3</v>
      </c>
      <c r="S3612" s="50">
        <v>1.6969270377934869</v>
      </c>
      <c r="T3612" s="50">
        <v>7.0339261504615289E-3</v>
      </c>
      <c r="U3612" s="50">
        <v>3.0045238379388572</v>
      </c>
      <c r="V3612" s="51">
        <v>85.168736589198417</v>
      </c>
      <c r="X3612" s="49">
        <v>0.26</v>
      </c>
      <c r="Y3612" s="49">
        <v>49.37</v>
      </c>
      <c r="Z3612" s="49">
        <v>0.61</v>
      </c>
      <c r="AA3612" s="49">
        <v>5.76</v>
      </c>
      <c r="AB3612" s="49">
        <v>12.27</v>
      </c>
      <c r="AC3612" s="49">
        <v>0.25</v>
      </c>
      <c r="AD3612" s="49">
        <v>2.17</v>
      </c>
      <c r="AE3612" s="312"/>
      <c r="AF3612" s="466" t="s">
        <v>1747</v>
      </c>
      <c r="AG3612" s="343">
        <v>30</v>
      </c>
      <c r="AH3612" s="343">
        <v>15</v>
      </c>
      <c r="AI3612" s="343"/>
      <c r="AJ3612" s="343"/>
      <c r="AK3612" s="343"/>
      <c r="AL3612" s="343"/>
      <c r="AM3612" s="343"/>
      <c r="AN3612" s="343"/>
      <c r="AO3612" s="343"/>
      <c r="AP3612" s="343"/>
      <c r="AQ3612" s="343"/>
      <c r="AR3612" s="343"/>
      <c r="AS3612" s="343"/>
      <c r="AT3612" s="343"/>
      <c r="AU3612" s="343"/>
      <c r="AV3612" s="343"/>
      <c r="AW3612" s="343"/>
      <c r="AX3612" s="343"/>
      <c r="AY3612" s="343"/>
      <c r="AZ3612" s="343"/>
      <c r="BA3612" s="343"/>
      <c r="BB3612" s="343"/>
      <c r="BC3612" s="343"/>
      <c r="BD3612" s="343"/>
      <c r="BE3612" s="475"/>
      <c r="BF3612" s="475"/>
      <c r="BG3612" s="475"/>
      <c r="BH3612" s="475"/>
      <c r="BI3612" s="475"/>
      <c r="BJ3612" s="475"/>
      <c r="BK3612" s="475"/>
      <c r="BL3612" s="475"/>
      <c r="BM3612" s="475"/>
      <c r="BN3612" s="475"/>
      <c r="BO3612" s="475"/>
      <c r="BP3612" s="306"/>
      <c r="BQ3612" s="496"/>
      <c r="BR3612" s="496"/>
      <c r="BS3612" s="496"/>
      <c r="BT3612" s="496"/>
      <c r="BU3612" s="496"/>
      <c r="BV3612" s="496"/>
    </row>
    <row r="3613" spans="1:74" s="52" customFormat="1" ht="12.75">
      <c r="A3613" s="45">
        <v>2670.0804681784898</v>
      </c>
      <c r="B3613" s="46" t="s">
        <v>364</v>
      </c>
      <c r="C3613" s="47" t="s">
        <v>378</v>
      </c>
      <c r="D3613" s="48">
        <v>164.99781202127491</v>
      </c>
      <c r="E3613" s="49">
        <v>40.015329999999999</v>
      </c>
      <c r="F3613" s="49">
        <v>4.7600000000000003E-2</v>
      </c>
      <c r="G3613" s="49">
        <v>14.09132</v>
      </c>
      <c r="H3613" s="49">
        <v>0.33179999999999998</v>
      </c>
      <c r="I3613" s="49">
        <v>0.2094</v>
      </c>
      <c r="J3613" s="49">
        <v>45.611980000000003</v>
      </c>
      <c r="K3613" s="49">
        <v>0.24909999999999999</v>
      </c>
      <c r="L3613" s="49">
        <v>100.55653000000001</v>
      </c>
      <c r="M3613" s="47"/>
      <c r="N3613" s="50">
        <v>0.99642404982711053</v>
      </c>
      <c r="O3613" s="50">
        <v>9.3713070162388334E-4</v>
      </c>
      <c r="P3613" s="50">
        <v>0.29344415933285295</v>
      </c>
      <c r="Q3613" s="50">
        <v>6.6456592956985663E-3</v>
      </c>
      <c r="R3613" s="50">
        <v>4.4165201371876572E-3</v>
      </c>
      <c r="S3613" s="50">
        <v>1.6931883403087833</v>
      </c>
      <c r="T3613" s="50">
        <v>6.6458291663846827E-3</v>
      </c>
      <c r="U3613" s="50">
        <v>3.0017016887696415</v>
      </c>
      <c r="V3613" s="51">
        <v>85.229066805975108</v>
      </c>
      <c r="X3613" s="49">
        <v>0.25</v>
      </c>
      <c r="Y3613" s="49">
        <v>40.89</v>
      </c>
      <c r="Z3613" s="49">
        <v>0.61</v>
      </c>
      <c r="AA3613" s="49">
        <v>5.62</v>
      </c>
      <c r="AB3613" s="49">
        <v>10.29</v>
      </c>
      <c r="AC3613" s="49">
        <v>0.25</v>
      </c>
      <c r="AD3613" s="49">
        <v>2.27</v>
      </c>
      <c r="AE3613" s="312"/>
      <c r="AF3613" s="466" t="s">
        <v>1747</v>
      </c>
      <c r="AG3613" s="343">
        <v>30</v>
      </c>
      <c r="AH3613" s="343">
        <v>15</v>
      </c>
      <c r="AI3613" s="343"/>
      <c r="AJ3613" s="343"/>
      <c r="AK3613" s="343"/>
      <c r="AL3613" s="343"/>
      <c r="AM3613" s="343"/>
      <c r="AN3613" s="343"/>
      <c r="AO3613" s="343"/>
      <c r="AP3613" s="343"/>
      <c r="AQ3613" s="343"/>
      <c r="AR3613" s="343"/>
      <c r="AS3613" s="343"/>
      <c r="AT3613" s="343"/>
      <c r="AU3613" s="343"/>
      <c r="AV3613" s="343"/>
      <c r="AW3613" s="343"/>
      <c r="AX3613" s="343"/>
      <c r="AY3613" s="343"/>
      <c r="AZ3613" s="343"/>
      <c r="BA3613" s="343"/>
      <c r="BB3613" s="343"/>
      <c r="BC3613" s="343"/>
      <c r="BD3613" s="343"/>
      <c r="BE3613" s="475"/>
      <c r="BF3613" s="475"/>
      <c r="BG3613" s="475"/>
      <c r="BH3613" s="475"/>
      <c r="BI3613" s="475"/>
      <c r="BJ3613" s="475"/>
      <c r="BK3613" s="475"/>
      <c r="BL3613" s="475"/>
      <c r="BM3613" s="475"/>
      <c r="BN3613" s="475"/>
      <c r="BO3613" s="475"/>
      <c r="BP3613" s="306"/>
      <c r="BQ3613" s="496"/>
      <c r="BR3613" s="496"/>
      <c r="BS3613" s="496"/>
      <c r="BT3613" s="496"/>
      <c r="BU3613" s="496"/>
      <c r="BV3613" s="496"/>
    </row>
    <row r="3614" spans="1:74" s="52" customFormat="1" ht="12.75">
      <c r="A3614" s="45">
        <v>2670.0804681784898</v>
      </c>
      <c r="B3614" s="46" t="s">
        <v>364</v>
      </c>
      <c r="C3614" s="47" t="s">
        <v>378</v>
      </c>
      <c r="D3614" s="48">
        <v>169.99781202127491</v>
      </c>
      <c r="E3614" s="49">
        <v>39.913890000000002</v>
      </c>
      <c r="F3614" s="49">
        <v>3.0499999999999999E-2</v>
      </c>
      <c r="G3614" s="49">
        <v>14.011139999999999</v>
      </c>
      <c r="H3614" s="49">
        <v>0.30149999999999999</v>
      </c>
      <c r="I3614" s="49">
        <v>0.1963</v>
      </c>
      <c r="J3614" s="49">
        <v>45.642429999999997</v>
      </c>
      <c r="K3614" s="49">
        <v>0.26519999999999999</v>
      </c>
      <c r="L3614" s="49">
        <v>100.36095999999999</v>
      </c>
      <c r="M3614" s="47"/>
      <c r="N3614" s="50">
        <v>0.99565414551773157</v>
      </c>
      <c r="O3614" s="50">
        <v>6.0153334207925567E-4</v>
      </c>
      <c r="P3614" s="50">
        <v>0.29228997277000601</v>
      </c>
      <c r="Q3614" s="50">
        <v>6.0494467619096656E-3</v>
      </c>
      <c r="R3614" s="50">
        <v>4.1475391010583722E-3</v>
      </c>
      <c r="S3614" s="50">
        <v>1.697312282362742</v>
      </c>
      <c r="T3614" s="50">
        <v>7.0878679425830761E-3</v>
      </c>
      <c r="U3614" s="50">
        <v>3.0031427877981098</v>
      </c>
      <c r="V3614" s="51">
        <v>85.309125378403621</v>
      </c>
      <c r="X3614" s="49">
        <v>0.26</v>
      </c>
      <c r="Y3614" s="49">
        <v>63.39</v>
      </c>
      <c r="Z3614" s="49">
        <v>0.61</v>
      </c>
      <c r="AA3614" s="49">
        <v>6.22</v>
      </c>
      <c r="AB3614" s="49">
        <v>11.3</v>
      </c>
      <c r="AC3614" s="49">
        <v>0.25</v>
      </c>
      <c r="AD3614" s="49">
        <v>2.17</v>
      </c>
      <c r="AE3614" s="312"/>
      <c r="AF3614" s="466" t="s">
        <v>1747</v>
      </c>
      <c r="AG3614" s="343">
        <v>30</v>
      </c>
      <c r="AH3614" s="343">
        <v>15</v>
      </c>
      <c r="AI3614" s="343"/>
      <c r="AJ3614" s="343"/>
      <c r="AK3614" s="343"/>
      <c r="AL3614" s="343"/>
      <c r="AM3614" s="343"/>
      <c r="AN3614" s="343"/>
      <c r="AO3614" s="343"/>
      <c r="AP3614" s="343"/>
      <c r="AQ3614" s="343"/>
      <c r="AR3614" s="343"/>
      <c r="AS3614" s="343"/>
      <c r="AT3614" s="343"/>
      <c r="AU3614" s="343"/>
      <c r="AV3614" s="343"/>
      <c r="AW3614" s="343"/>
      <c r="AX3614" s="343"/>
      <c r="AY3614" s="343"/>
      <c r="AZ3614" s="343"/>
      <c r="BA3614" s="343"/>
      <c r="BB3614" s="343"/>
      <c r="BC3614" s="343"/>
      <c r="BD3614" s="343"/>
      <c r="BE3614" s="475"/>
      <c r="BF3614" s="475"/>
      <c r="BG3614" s="475"/>
      <c r="BH3614" s="475"/>
      <c r="BI3614" s="475"/>
      <c r="BJ3614" s="475"/>
      <c r="BK3614" s="475"/>
      <c r="BL3614" s="475"/>
      <c r="BM3614" s="475"/>
      <c r="BN3614" s="475"/>
      <c r="BO3614" s="475"/>
      <c r="BP3614" s="306"/>
      <c r="BQ3614" s="496"/>
      <c r="BR3614" s="496"/>
      <c r="BS3614" s="496"/>
      <c r="BT3614" s="496"/>
      <c r="BU3614" s="496"/>
      <c r="BV3614" s="496"/>
    </row>
    <row r="3615" spans="1:74" s="52" customFormat="1" ht="12.75">
      <c r="A3615" s="45">
        <v>2670.0804681784898</v>
      </c>
      <c r="B3615" s="46" t="s">
        <v>364</v>
      </c>
      <c r="C3615" s="47" t="s">
        <v>378</v>
      </c>
      <c r="D3615" s="48">
        <v>174.99781202127491</v>
      </c>
      <c r="E3615" s="49">
        <v>40.005180000000003</v>
      </c>
      <c r="F3615" s="49">
        <v>2.5399999999999999E-2</v>
      </c>
      <c r="G3615" s="49">
        <v>14.211589999999999</v>
      </c>
      <c r="H3615" s="49">
        <v>0.33400000000000002</v>
      </c>
      <c r="I3615" s="49">
        <v>0.1696</v>
      </c>
      <c r="J3615" s="49">
        <v>45.60183</v>
      </c>
      <c r="K3615" s="49">
        <v>0.25740000000000002</v>
      </c>
      <c r="L3615" s="49">
        <v>100.605</v>
      </c>
      <c r="M3615" s="47"/>
      <c r="N3615" s="50">
        <v>0.99623676785066828</v>
      </c>
      <c r="O3615" s="50">
        <v>5.0009840445308586E-4</v>
      </c>
      <c r="P3615" s="50">
        <v>0.29596816576822677</v>
      </c>
      <c r="Q3615" s="50">
        <v>6.6901629592764252E-3</v>
      </c>
      <c r="R3615" s="50">
        <v>3.5773211023100676E-3</v>
      </c>
      <c r="S3615" s="50">
        <v>1.6929228000964163</v>
      </c>
      <c r="T3615" s="50">
        <v>6.8677191590749377E-3</v>
      </c>
      <c r="U3615" s="50">
        <v>3.002763035340426</v>
      </c>
      <c r="V3615" s="51">
        <v>85.118934579726513</v>
      </c>
      <c r="X3615" s="49">
        <v>0.25</v>
      </c>
      <c r="Y3615" s="49">
        <v>71.33</v>
      </c>
      <c r="Z3615" s="49">
        <v>0.61</v>
      </c>
      <c r="AA3615" s="49">
        <v>5.65</v>
      </c>
      <c r="AB3615" s="49">
        <v>12.78</v>
      </c>
      <c r="AC3615" s="49">
        <v>0.25</v>
      </c>
      <c r="AD3615" s="49">
        <v>2.2200000000000002</v>
      </c>
      <c r="AE3615" s="312"/>
      <c r="AF3615" s="466" t="s">
        <v>1747</v>
      </c>
      <c r="AG3615" s="343">
        <v>30</v>
      </c>
      <c r="AH3615" s="343">
        <v>15</v>
      </c>
      <c r="AI3615" s="343"/>
      <c r="AJ3615" s="343"/>
      <c r="AK3615" s="343"/>
      <c r="AL3615" s="343"/>
      <c r="AM3615" s="343"/>
      <c r="AN3615" s="343"/>
      <c r="AO3615" s="343"/>
      <c r="AP3615" s="343"/>
      <c r="AQ3615" s="343"/>
      <c r="AR3615" s="343"/>
      <c r="AS3615" s="343"/>
      <c r="AT3615" s="343"/>
      <c r="AU3615" s="343"/>
      <c r="AV3615" s="343"/>
      <c r="AW3615" s="343"/>
      <c r="AX3615" s="343"/>
      <c r="AY3615" s="343"/>
      <c r="AZ3615" s="343"/>
      <c r="BA3615" s="343"/>
      <c r="BB3615" s="343"/>
      <c r="BC3615" s="343"/>
      <c r="BD3615" s="343"/>
      <c r="BE3615" s="475"/>
      <c r="BF3615" s="475"/>
      <c r="BG3615" s="475"/>
      <c r="BH3615" s="475"/>
      <c r="BI3615" s="475"/>
      <c r="BJ3615" s="475"/>
      <c r="BK3615" s="475"/>
      <c r="BL3615" s="475"/>
      <c r="BM3615" s="475"/>
      <c r="BN3615" s="475"/>
      <c r="BO3615" s="475"/>
      <c r="BP3615" s="306"/>
      <c r="BQ3615" s="496"/>
      <c r="BR3615" s="496"/>
      <c r="BS3615" s="496"/>
      <c r="BT3615" s="496"/>
      <c r="BU3615" s="496"/>
      <c r="BV3615" s="496"/>
    </row>
    <row r="3616" spans="1:74" s="52" customFormat="1" ht="12.75">
      <c r="A3616" s="45">
        <v>2670.0804681784898</v>
      </c>
      <c r="B3616" s="46" t="s">
        <v>364</v>
      </c>
      <c r="C3616" s="47" t="s">
        <v>378</v>
      </c>
      <c r="D3616" s="48">
        <v>179.99781202127491</v>
      </c>
      <c r="E3616" s="49">
        <v>40.076189999999997</v>
      </c>
      <c r="F3616" s="49">
        <v>6.0699999999999997E-2</v>
      </c>
      <c r="G3616" s="49">
        <v>14.231629999999999</v>
      </c>
      <c r="H3616" s="49">
        <v>0.29830000000000001</v>
      </c>
      <c r="I3616" s="49">
        <v>0.18629999999999999</v>
      </c>
      <c r="J3616" s="49">
        <v>45.683019999999999</v>
      </c>
      <c r="K3616" s="49">
        <v>0.25440000000000002</v>
      </c>
      <c r="L3616" s="49">
        <v>100.79053999999999</v>
      </c>
      <c r="M3616" s="47"/>
      <c r="N3616" s="50">
        <v>0.99586144098395679</v>
      </c>
      <c r="O3616" s="50">
        <v>1.1925499989524488E-3</v>
      </c>
      <c r="P3616" s="50">
        <v>0.29574889351683425</v>
      </c>
      <c r="Q3616" s="50">
        <v>5.9622425002737074E-3</v>
      </c>
      <c r="R3616" s="50">
        <v>3.9211285854867141E-3</v>
      </c>
      <c r="S3616" s="50">
        <v>1.6922941072230588</v>
      </c>
      <c r="T3616" s="50">
        <v>6.7730962095757189E-3</v>
      </c>
      <c r="U3616" s="50">
        <v>3.0017534590181385</v>
      </c>
      <c r="V3616" s="51">
        <v>85.123616873137806</v>
      </c>
      <c r="X3616" s="49">
        <v>0.25</v>
      </c>
      <c r="Y3616" s="49">
        <v>30.01</v>
      </c>
      <c r="Z3616" s="49">
        <v>0.61</v>
      </c>
      <c r="AA3616" s="49">
        <v>6.22</v>
      </c>
      <c r="AB3616" s="49">
        <v>11.61</v>
      </c>
      <c r="AC3616" s="49">
        <v>0.25</v>
      </c>
      <c r="AD3616" s="49">
        <v>2.25</v>
      </c>
      <c r="AE3616" s="312"/>
      <c r="AF3616" s="466" t="s">
        <v>1747</v>
      </c>
      <c r="AG3616" s="343">
        <v>30</v>
      </c>
      <c r="AH3616" s="343">
        <v>15</v>
      </c>
      <c r="AI3616" s="343"/>
      <c r="AJ3616" s="343"/>
      <c r="AK3616" s="343"/>
      <c r="AL3616" s="343"/>
      <c r="AM3616" s="343"/>
      <c r="AN3616" s="343"/>
      <c r="AO3616" s="343"/>
      <c r="AP3616" s="343"/>
      <c r="AQ3616" s="343"/>
      <c r="AR3616" s="343"/>
      <c r="AS3616" s="343"/>
      <c r="AT3616" s="343"/>
      <c r="AU3616" s="343"/>
      <c r="AV3616" s="343"/>
      <c r="AW3616" s="343"/>
      <c r="AX3616" s="343"/>
      <c r="AY3616" s="343"/>
      <c r="AZ3616" s="343"/>
      <c r="BA3616" s="343"/>
      <c r="BB3616" s="343"/>
      <c r="BC3616" s="343"/>
      <c r="BD3616" s="343"/>
      <c r="BE3616" s="475"/>
      <c r="BF3616" s="475"/>
      <c r="BG3616" s="475"/>
      <c r="BH3616" s="475"/>
      <c r="BI3616" s="475"/>
      <c r="BJ3616" s="475"/>
      <c r="BK3616" s="475"/>
      <c r="BL3616" s="475"/>
      <c r="BM3616" s="475"/>
      <c r="BN3616" s="475"/>
      <c r="BO3616" s="475"/>
      <c r="BP3616" s="306"/>
      <c r="BQ3616" s="496"/>
      <c r="BR3616" s="496"/>
      <c r="BS3616" s="496"/>
      <c r="BT3616" s="496"/>
      <c r="BU3616" s="496"/>
      <c r="BV3616" s="496"/>
    </row>
    <row r="3617" spans="1:74" s="52" customFormat="1" ht="12.75">
      <c r="A3617" s="45">
        <v>2670.0804681784898</v>
      </c>
      <c r="B3617" s="46" t="s">
        <v>364</v>
      </c>
      <c r="C3617" s="47" t="s">
        <v>378</v>
      </c>
      <c r="D3617" s="48">
        <v>184.99781202127491</v>
      </c>
      <c r="E3617" s="49">
        <v>39.934179999999998</v>
      </c>
      <c r="F3617" s="49">
        <v>2.5100000000000001E-2</v>
      </c>
      <c r="G3617" s="49">
        <v>14.111370000000001</v>
      </c>
      <c r="H3617" s="49">
        <v>0.33539999999999998</v>
      </c>
      <c r="I3617" s="49">
        <v>0.19670000000000001</v>
      </c>
      <c r="J3617" s="49">
        <v>45.611980000000003</v>
      </c>
      <c r="K3617" s="49">
        <v>0.25929999999999997</v>
      </c>
      <c r="L3617" s="49">
        <v>100.47403</v>
      </c>
      <c r="M3617" s="47"/>
      <c r="N3617" s="50">
        <v>0.99561709845058177</v>
      </c>
      <c r="O3617" s="50">
        <v>4.9476242769969472E-4</v>
      </c>
      <c r="P3617" s="50">
        <v>0.29422037760413222</v>
      </c>
      <c r="Q3617" s="50">
        <v>6.7259638062431891E-3</v>
      </c>
      <c r="R3617" s="50">
        <v>4.15372436914306E-3</v>
      </c>
      <c r="S3617" s="50">
        <v>1.6952550473079595</v>
      </c>
      <c r="T3617" s="50">
        <v>6.9264027282593373E-3</v>
      </c>
      <c r="U3617" s="50">
        <v>3.0033933766940186</v>
      </c>
      <c r="V3617" s="51">
        <v>85.211157980645424</v>
      </c>
      <c r="X3617" s="49">
        <v>0.25</v>
      </c>
      <c r="Y3617" s="49">
        <v>71.569999999999993</v>
      </c>
      <c r="Z3617" s="49">
        <v>0.61</v>
      </c>
      <c r="AA3617" s="49">
        <v>5.58</v>
      </c>
      <c r="AB3617" s="49">
        <v>11.24</v>
      </c>
      <c r="AC3617" s="49">
        <v>0.25</v>
      </c>
      <c r="AD3617" s="49">
        <v>2.19</v>
      </c>
      <c r="AE3617" s="312"/>
      <c r="AF3617" s="466" t="s">
        <v>1747</v>
      </c>
      <c r="AG3617" s="343">
        <v>30</v>
      </c>
      <c r="AH3617" s="343">
        <v>15</v>
      </c>
      <c r="AI3617" s="343"/>
      <c r="AJ3617" s="343"/>
      <c r="AK3617" s="343"/>
      <c r="AL3617" s="343"/>
      <c r="AM3617" s="343"/>
      <c r="AN3617" s="343"/>
      <c r="AO3617" s="343"/>
      <c r="AP3617" s="343"/>
      <c r="AQ3617" s="343"/>
      <c r="AR3617" s="343"/>
      <c r="AS3617" s="343"/>
      <c r="AT3617" s="343"/>
      <c r="AU3617" s="343"/>
      <c r="AV3617" s="343"/>
      <c r="AW3617" s="343"/>
      <c r="AX3617" s="343"/>
      <c r="AY3617" s="343"/>
      <c r="AZ3617" s="343"/>
      <c r="BA3617" s="343"/>
      <c r="BB3617" s="343"/>
      <c r="BC3617" s="343"/>
      <c r="BD3617" s="343"/>
      <c r="BE3617" s="475"/>
      <c r="BF3617" s="475"/>
      <c r="BG3617" s="475"/>
      <c r="BH3617" s="475"/>
      <c r="BI3617" s="475"/>
      <c r="BJ3617" s="475"/>
      <c r="BK3617" s="475"/>
      <c r="BL3617" s="475"/>
      <c r="BM3617" s="475"/>
      <c r="BN3617" s="475"/>
      <c r="BO3617" s="475"/>
      <c r="BP3617" s="306"/>
      <c r="BQ3617" s="496"/>
      <c r="BR3617" s="496"/>
      <c r="BS3617" s="496"/>
      <c r="BT3617" s="496"/>
      <c r="BU3617" s="496"/>
      <c r="BV3617" s="496"/>
    </row>
    <row r="3618" spans="1:74" s="52" customFormat="1" ht="12.75">
      <c r="A3618" s="45">
        <v>2670.0804681784898</v>
      </c>
      <c r="B3618" s="46" t="s">
        <v>364</v>
      </c>
      <c r="C3618" s="47" t="s">
        <v>378</v>
      </c>
      <c r="D3618" s="48">
        <v>189.99781202127491</v>
      </c>
      <c r="E3618" s="49">
        <v>39.85304</v>
      </c>
      <c r="F3618" s="49">
        <v>3.15E-2</v>
      </c>
      <c r="G3618" s="49">
        <v>14.081300000000001</v>
      </c>
      <c r="H3618" s="49">
        <v>0.28289999999999998</v>
      </c>
      <c r="I3618" s="49">
        <v>0.1681</v>
      </c>
      <c r="J3618" s="49">
        <v>45.703319999999998</v>
      </c>
      <c r="K3618" s="49">
        <v>0.25800000000000001</v>
      </c>
      <c r="L3618" s="49">
        <v>100.37815999999999</v>
      </c>
      <c r="M3618" s="47"/>
      <c r="N3618" s="50">
        <v>0.99423818576963119</v>
      </c>
      <c r="O3618" s="50">
        <v>6.2131945534130118E-4</v>
      </c>
      <c r="P3618" s="50">
        <v>0.29378372233964173</v>
      </c>
      <c r="Q3618" s="50">
        <v>5.6768291495925922E-3</v>
      </c>
      <c r="R3618" s="50">
        <v>3.5520775321805781E-3</v>
      </c>
      <c r="S3618" s="50">
        <v>1.6997508968205284</v>
      </c>
      <c r="T3618" s="50">
        <v>6.8961442527699472E-3</v>
      </c>
      <c r="U3618" s="50">
        <v>3.004519175319686</v>
      </c>
      <c r="V3618" s="51">
        <v>85.26317428771786</v>
      </c>
      <c r="X3618" s="49">
        <v>0.26</v>
      </c>
      <c r="Y3618" s="49">
        <v>59.54</v>
      </c>
      <c r="Z3618" s="49">
        <v>0.61</v>
      </c>
      <c r="AA3618" s="49">
        <v>6.62</v>
      </c>
      <c r="AB3618" s="49">
        <v>12.85</v>
      </c>
      <c r="AC3618" s="49">
        <v>0.25</v>
      </c>
      <c r="AD3618" s="49">
        <v>2.21</v>
      </c>
      <c r="AE3618" s="312"/>
      <c r="AF3618" s="466" t="s">
        <v>1747</v>
      </c>
      <c r="AG3618" s="343">
        <v>30</v>
      </c>
      <c r="AH3618" s="343">
        <v>15</v>
      </c>
      <c r="AI3618" s="343"/>
      <c r="AJ3618" s="343"/>
      <c r="AK3618" s="343"/>
      <c r="AL3618" s="343"/>
      <c r="AM3618" s="343"/>
      <c r="AN3618" s="343"/>
      <c r="AO3618" s="343"/>
      <c r="AP3618" s="343"/>
      <c r="AQ3618" s="343"/>
      <c r="AR3618" s="343"/>
      <c r="AS3618" s="343"/>
      <c r="AT3618" s="343"/>
      <c r="AU3618" s="343"/>
      <c r="AV3618" s="343"/>
      <c r="AW3618" s="343"/>
      <c r="AX3618" s="343"/>
      <c r="AY3618" s="343"/>
      <c r="AZ3618" s="343"/>
      <c r="BA3618" s="343"/>
      <c r="BB3618" s="343"/>
      <c r="BC3618" s="343"/>
      <c r="BD3618" s="343"/>
      <c r="BE3618" s="475"/>
      <c r="BF3618" s="475"/>
      <c r="BG3618" s="475"/>
      <c r="BH3618" s="475"/>
      <c r="BI3618" s="475"/>
      <c r="BJ3618" s="475"/>
      <c r="BK3618" s="475"/>
      <c r="BL3618" s="475"/>
      <c r="BM3618" s="475"/>
      <c r="BN3618" s="475"/>
      <c r="BO3618" s="475"/>
      <c r="BP3618" s="306"/>
      <c r="BQ3618" s="496"/>
      <c r="BR3618" s="496"/>
      <c r="BS3618" s="496"/>
      <c r="BT3618" s="496"/>
      <c r="BU3618" s="496"/>
      <c r="BV3618" s="496"/>
    </row>
    <row r="3619" spans="1:74" s="52" customFormat="1" ht="12.75">
      <c r="A3619" s="45"/>
      <c r="B3619" s="46"/>
      <c r="C3619" s="47"/>
      <c r="D3619" s="48"/>
      <c r="E3619" s="49"/>
      <c r="F3619" s="49"/>
      <c r="G3619" s="49"/>
      <c r="H3619" s="49"/>
      <c r="I3619" s="49"/>
      <c r="J3619" s="49"/>
      <c r="K3619" s="49"/>
      <c r="L3619" s="49"/>
      <c r="M3619" s="47"/>
      <c r="N3619" s="50"/>
      <c r="O3619" s="50"/>
      <c r="P3619" s="50"/>
      <c r="Q3619" s="50"/>
      <c r="R3619" s="50"/>
      <c r="S3619" s="50"/>
      <c r="T3619" s="50"/>
      <c r="U3619" s="50"/>
      <c r="V3619" s="51"/>
      <c r="AE3619" s="312"/>
      <c r="AF3619" s="312"/>
      <c r="AG3619" s="312"/>
      <c r="AH3619" s="312"/>
      <c r="AI3619" s="312"/>
      <c r="AJ3619" s="312"/>
      <c r="AK3619" s="312"/>
      <c r="AL3619" s="312"/>
      <c r="AM3619" s="312"/>
      <c r="AN3619" s="312"/>
      <c r="AO3619" s="312"/>
      <c r="AP3619" s="312"/>
      <c r="AQ3619" s="312"/>
      <c r="AR3619" s="312"/>
      <c r="AS3619" s="312"/>
      <c r="AT3619" s="312"/>
      <c r="AU3619" s="312"/>
      <c r="AV3619" s="312"/>
      <c r="AW3619" s="312"/>
      <c r="AX3619" s="312"/>
      <c r="AY3619" s="312"/>
      <c r="AZ3619" s="312"/>
      <c r="BA3619" s="312"/>
      <c r="BB3619" s="312"/>
      <c r="BC3619" s="312"/>
      <c r="BD3619" s="312"/>
      <c r="BE3619" s="306"/>
      <c r="BF3619" s="306"/>
      <c r="BG3619" s="306"/>
      <c r="BH3619" s="306"/>
      <c r="BI3619" s="306"/>
      <c r="BJ3619" s="306"/>
      <c r="BK3619" s="306"/>
      <c r="BL3619" s="306"/>
      <c r="BM3619" s="306"/>
      <c r="BN3619" s="306"/>
      <c r="BO3619" s="306"/>
      <c r="BP3619" s="306"/>
      <c r="BQ3619" s="496"/>
      <c r="BR3619" s="496"/>
      <c r="BS3619" s="496"/>
      <c r="BT3619" s="496"/>
      <c r="BU3619" s="496"/>
      <c r="BV3619" s="496"/>
    </row>
    <row r="3620" spans="1:74" s="52" customFormat="1" ht="12.75">
      <c r="A3620" s="45">
        <v>2670.0804681784898</v>
      </c>
      <c r="B3620" s="46" t="s">
        <v>364</v>
      </c>
      <c r="C3620" s="47" t="s">
        <v>379</v>
      </c>
      <c r="D3620" s="48">
        <v>0</v>
      </c>
      <c r="E3620" s="49">
        <v>39.214010000000002</v>
      </c>
      <c r="F3620" s="49">
        <v>3.9300000000000002E-2</v>
      </c>
      <c r="G3620" s="49">
        <v>18.54121</v>
      </c>
      <c r="H3620" s="49">
        <v>0.24690000000000001</v>
      </c>
      <c r="I3620" s="49">
        <v>0.24510000000000001</v>
      </c>
      <c r="J3620" s="49">
        <v>41.887099999999997</v>
      </c>
      <c r="K3620" s="49">
        <v>0.27189999999999998</v>
      </c>
      <c r="L3620" s="49">
        <v>100.44552</v>
      </c>
      <c r="M3620" s="47"/>
      <c r="N3620" s="50">
        <v>0.99801337755695252</v>
      </c>
      <c r="O3620" s="50">
        <v>7.9079346712650894E-4</v>
      </c>
      <c r="P3620" s="50">
        <v>0.39462916108763291</v>
      </c>
      <c r="Q3620" s="50">
        <v>5.0542892195904908E-3</v>
      </c>
      <c r="R3620" s="50">
        <v>5.2835297593244344E-3</v>
      </c>
      <c r="S3620" s="50">
        <v>1.5892197242734718</v>
      </c>
      <c r="T3620" s="50">
        <v>7.4141601446956248E-3</v>
      </c>
      <c r="U3620" s="50">
        <v>3.0004050355087939</v>
      </c>
      <c r="V3620" s="51">
        <v>80.107902169383152</v>
      </c>
      <c r="X3620" s="49">
        <v>0.26</v>
      </c>
      <c r="Y3620" s="49">
        <v>47.52</v>
      </c>
      <c r="Z3620" s="49">
        <v>0.53</v>
      </c>
      <c r="AA3620" s="49">
        <v>7.5</v>
      </c>
      <c r="AB3620" s="49">
        <v>9.4600000000000009</v>
      </c>
      <c r="AC3620" s="49">
        <v>0.27</v>
      </c>
      <c r="AD3620" s="49">
        <v>2.15</v>
      </c>
      <c r="AE3620" s="312"/>
      <c r="AF3620" s="466" t="s">
        <v>1747</v>
      </c>
      <c r="AG3620" s="343">
        <v>30</v>
      </c>
      <c r="AH3620" s="343">
        <v>15</v>
      </c>
      <c r="AI3620" s="343"/>
      <c r="AJ3620" s="343"/>
      <c r="AK3620" s="343"/>
      <c r="AL3620" s="343"/>
      <c r="AM3620" s="343"/>
      <c r="AN3620" s="343"/>
      <c r="AO3620" s="343"/>
      <c r="AP3620" s="343"/>
      <c r="AQ3620" s="343"/>
      <c r="AR3620" s="343"/>
      <c r="AS3620" s="343"/>
      <c r="AT3620" s="343"/>
      <c r="AU3620" s="343"/>
      <c r="AV3620" s="343"/>
      <c r="AW3620" s="343"/>
      <c r="AX3620" s="343"/>
      <c r="AY3620" s="343"/>
      <c r="AZ3620" s="343"/>
      <c r="BA3620" s="343"/>
      <c r="BB3620" s="343"/>
      <c r="BC3620" s="343"/>
      <c r="BD3620" s="343"/>
      <c r="BE3620" s="475"/>
      <c r="BF3620" s="475"/>
      <c r="BG3620" s="475"/>
      <c r="BH3620" s="475"/>
      <c r="BI3620" s="475"/>
      <c r="BJ3620" s="475"/>
      <c r="BK3620" s="475"/>
      <c r="BL3620" s="475"/>
      <c r="BM3620" s="475"/>
      <c r="BN3620" s="475"/>
      <c r="BO3620" s="475"/>
      <c r="BP3620" s="306"/>
      <c r="BQ3620" s="496"/>
      <c r="BR3620" s="496"/>
      <c r="BS3620" s="496"/>
      <c r="BT3620" s="496"/>
      <c r="BU3620" s="496"/>
      <c r="BV3620" s="496"/>
    </row>
    <row r="3621" spans="1:74" s="52" customFormat="1" ht="12.75">
      <c r="A3621" s="45">
        <v>2670.0804681784898</v>
      </c>
      <c r="B3621" s="46" t="s">
        <v>364</v>
      </c>
      <c r="C3621" s="47" t="s">
        <v>379</v>
      </c>
      <c r="D3621" s="48">
        <v>4.98626371030982</v>
      </c>
      <c r="E3621" s="49">
        <v>39.315440000000002</v>
      </c>
      <c r="F3621" s="49">
        <v>5.1299999999999998E-2</v>
      </c>
      <c r="G3621" s="49">
        <v>17.889759999999999</v>
      </c>
      <c r="H3621" s="49">
        <v>0.27639999999999998</v>
      </c>
      <c r="I3621" s="49">
        <v>0.24349999999999999</v>
      </c>
      <c r="J3621" s="49">
        <v>42.841160000000002</v>
      </c>
      <c r="K3621" s="49">
        <v>0.25030000000000002</v>
      </c>
      <c r="L3621" s="49">
        <v>100.86785999999999</v>
      </c>
      <c r="M3621" s="47"/>
      <c r="N3621" s="50">
        <v>0.99359004173391219</v>
      </c>
      <c r="O3621" s="50">
        <v>1.0250306929521528E-3</v>
      </c>
      <c r="P3621" s="50">
        <v>0.37809818971708808</v>
      </c>
      <c r="Q3621" s="50">
        <v>5.6185729082763565E-3</v>
      </c>
      <c r="R3621" s="50">
        <v>5.2122926834360086E-3</v>
      </c>
      <c r="S3621" s="50">
        <v>1.6140383774398908</v>
      </c>
      <c r="T3621" s="50">
        <v>6.77739170462862E-3</v>
      </c>
      <c r="U3621" s="50">
        <v>3.0043598968801839</v>
      </c>
      <c r="V3621" s="51">
        <v>81.020468377994774</v>
      </c>
      <c r="X3621" s="49">
        <v>0.26</v>
      </c>
      <c r="Y3621" s="49">
        <v>37.68</v>
      </c>
      <c r="Z3621" s="49">
        <v>0.54</v>
      </c>
      <c r="AA3621" s="49">
        <v>6.76</v>
      </c>
      <c r="AB3621" s="49">
        <v>9.1199999999999992</v>
      </c>
      <c r="AC3621" s="49">
        <v>0.26</v>
      </c>
      <c r="AD3621" s="49">
        <v>2.29</v>
      </c>
      <c r="AE3621" s="312"/>
      <c r="AF3621" s="466" t="s">
        <v>1747</v>
      </c>
      <c r="AG3621" s="343">
        <v>30</v>
      </c>
      <c r="AH3621" s="343">
        <v>15</v>
      </c>
      <c r="AI3621" s="343"/>
      <c r="AJ3621" s="343"/>
      <c r="AK3621" s="343"/>
      <c r="AL3621" s="343"/>
      <c r="AM3621" s="343"/>
      <c r="AN3621" s="343"/>
      <c r="AO3621" s="343"/>
      <c r="AP3621" s="343"/>
      <c r="AQ3621" s="343"/>
      <c r="AR3621" s="343"/>
      <c r="AS3621" s="343"/>
      <c r="AT3621" s="343"/>
      <c r="AU3621" s="343"/>
      <c r="AV3621" s="343"/>
      <c r="AW3621" s="343"/>
      <c r="AX3621" s="343"/>
      <c r="AY3621" s="343"/>
      <c r="AZ3621" s="343"/>
      <c r="BA3621" s="343"/>
      <c r="BB3621" s="343"/>
      <c r="BC3621" s="343"/>
      <c r="BD3621" s="343"/>
      <c r="BE3621" s="475"/>
      <c r="BF3621" s="475"/>
      <c r="BG3621" s="475"/>
      <c r="BH3621" s="475"/>
      <c r="BI3621" s="475"/>
      <c r="BJ3621" s="475"/>
      <c r="BK3621" s="475"/>
      <c r="BL3621" s="475"/>
      <c r="BM3621" s="475"/>
      <c r="BN3621" s="475"/>
      <c r="BO3621" s="475"/>
      <c r="BP3621" s="306"/>
      <c r="BQ3621" s="496"/>
      <c r="BR3621" s="496"/>
      <c r="BS3621" s="496"/>
      <c r="BT3621" s="496"/>
      <c r="BU3621" s="496"/>
      <c r="BV3621" s="496"/>
    </row>
    <row r="3622" spans="1:74" s="52" customFormat="1" ht="12.75">
      <c r="A3622" s="45">
        <v>2670.0804681784898</v>
      </c>
      <c r="B3622" s="46" t="s">
        <v>364</v>
      </c>
      <c r="C3622" s="47" t="s">
        <v>379</v>
      </c>
      <c r="D3622" s="48">
        <v>9.9762637103098193</v>
      </c>
      <c r="E3622" s="49">
        <v>39.396590000000003</v>
      </c>
      <c r="F3622" s="49">
        <v>5.2999999999999999E-2</v>
      </c>
      <c r="G3622" s="49">
        <v>16.957689999999999</v>
      </c>
      <c r="H3622" s="49">
        <v>0.26840000000000003</v>
      </c>
      <c r="I3622" s="49">
        <v>0.23749999999999999</v>
      </c>
      <c r="J3622" s="49">
        <v>43.14564</v>
      </c>
      <c r="K3622" s="49">
        <v>0.2387</v>
      </c>
      <c r="L3622" s="49">
        <v>100.29751999999999</v>
      </c>
      <c r="M3622" s="47"/>
      <c r="N3622" s="50">
        <v>0.99679454876719364</v>
      </c>
      <c r="O3622" s="50">
        <v>1.0602256482004514E-3</v>
      </c>
      <c r="P3622" s="50">
        <v>0.35881427057441656</v>
      </c>
      <c r="Q3622" s="50">
        <v>5.4622732934705692E-3</v>
      </c>
      <c r="R3622" s="50">
        <v>5.0897491049695766E-3</v>
      </c>
      <c r="S3622" s="50">
        <v>1.627393145791894</v>
      </c>
      <c r="T3622" s="50">
        <v>6.4707867562605881E-3</v>
      </c>
      <c r="U3622" s="50">
        <v>3.0010849999364058</v>
      </c>
      <c r="V3622" s="51">
        <v>81.934702910794016</v>
      </c>
      <c r="X3622" s="49">
        <v>0.26</v>
      </c>
      <c r="Y3622" s="49">
        <v>38.1</v>
      </c>
      <c r="Z3622" s="49">
        <v>0.55000000000000004</v>
      </c>
      <c r="AA3622" s="49">
        <v>6.96</v>
      </c>
      <c r="AB3622" s="49">
        <v>9.64</v>
      </c>
      <c r="AC3622" s="49">
        <v>0.26</v>
      </c>
      <c r="AD3622" s="49">
        <v>2.36</v>
      </c>
      <c r="AE3622" s="312"/>
      <c r="AF3622" s="466" t="s">
        <v>1747</v>
      </c>
      <c r="AG3622" s="343">
        <v>30</v>
      </c>
      <c r="AH3622" s="343">
        <v>15</v>
      </c>
      <c r="AI3622" s="343"/>
      <c r="AJ3622" s="343"/>
      <c r="AK3622" s="343"/>
      <c r="AL3622" s="343"/>
      <c r="AM3622" s="343"/>
      <c r="AN3622" s="343"/>
      <c r="AO3622" s="343"/>
      <c r="AP3622" s="343"/>
      <c r="AQ3622" s="343"/>
      <c r="AR3622" s="343"/>
      <c r="AS3622" s="343"/>
      <c r="AT3622" s="343"/>
      <c r="AU3622" s="343"/>
      <c r="AV3622" s="343"/>
      <c r="AW3622" s="343"/>
      <c r="AX3622" s="343"/>
      <c r="AY3622" s="343"/>
      <c r="AZ3622" s="343"/>
      <c r="BA3622" s="343"/>
      <c r="BB3622" s="343"/>
      <c r="BC3622" s="343"/>
      <c r="BD3622" s="343"/>
      <c r="BE3622" s="475"/>
      <c r="BF3622" s="475"/>
      <c r="BG3622" s="475"/>
      <c r="BH3622" s="475"/>
      <c r="BI3622" s="475"/>
      <c r="BJ3622" s="475"/>
      <c r="BK3622" s="475"/>
      <c r="BL3622" s="475"/>
      <c r="BM3622" s="475"/>
      <c r="BN3622" s="475"/>
      <c r="BO3622" s="475"/>
      <c r="BP3622" s="306"/>
      <c r="BQ3622" s="496"/>
      <c r="BR3622" s="496"/>
      <c r="BS3622" s="496"/>
      <c r="BT3622" s="496"/>
      <c r="BU3622" s="496"/>
      <c r="BV3622" s="496"/>
    </row>
    <row r="3623" spans="1:74" s="52" customFormat="1" ht="12.75">
      <c r="A3623" s="45">
        <v>2670.0804681784898</v>
      </c>
      <c r="B3623" s="46" t="s">
        <v>364</v>
      </c>
      <c r="C3623" s="47" t="s">
        <v>379</v>
      </c>
      <c r="D3623" s="48">
        <v>14.96626371030982</v>
      </c>
      <c r="E3623" s="49">
        <v>39.599460000000001</v>
      </c>
      <c r="F3623" s="49">
        <v>6.7699999999999996E-2</v>
      </c>
      <c r="G3623" s="49">
        <v>16.366379999999999</v>
      </c>
      <c r="H3623" s="49">
        <v>0.313</v>
      </c>
      <c r="I3623" s="49">
        <v>0.20799999999999999</v>
      </c>
      <c r="J3623" s="49">
        <v>43.47043</v>
      </c>
      <c r="K3623" s="49">
        <v>0.22739999999999999</v>
      </c>
      <c r="L3623" s="49">
        <v>100.25237</v>
      </c>
      <c r="M3623" s="47"/>
      <c r="N3623" s="50">
        <v>0.99921559071266408</v>
      </c>
      <c r="O3623" s="50">
        <v>1.3506226287741156E-3</v>
      </c>
      <c r="P3623" s="50">
        <v>0.34536519038030489</v>
      </c>
      <c r="Q3623" s="50">
        <v>6.3526973852911801E-3</v>
      </c>
      <c r="R3623" s="50">
        <v>4.445483597785395E-3</v>
      </c>
      <c r="S3623" s="50">
        <v>1.6352058031744636</v>
      </c>
      <c r="T3623" s="50">
        <v>6.1477761505042043E-3</v>
      </c>
      <c r="U3623" s="50">
        <v>2.9980831640297874</v>
      </c>
      <c r="V3623" s="51">
        <v>82.562342299054052</v>
      </c>
      <c r="X3623" s="49">
        <v>0.26</v>
      </c>
      <c r="Y3623" s="49">
        <v>29.27</v>
      </c>
      <c r="Z3623" s="49">
        <v>0.56000000000000005</v>
      </c>
      <c r="AA3623" s="49">
        <v>5.91</v>
      </c>
      <c r="AB3623" s="49">
        <v>10.58</v>
      </c>
      <c r="AC3623" s="49">
        <v>0.26</v>
      </c>
      <c r="AD3623" s="49">
        <v>2.46</v>
      </c>
      <c r="AE3623" s="312"/>
      <c r="AF3623" s="466" t="s">
        <v>1747</v>
      </c>
      <c r="AG3623" s="343">
        <v>30</v>
      </c>
      <c r="AH3623" s="343">
        <v>15</v>
      </c>
      <c r="AI3623" s="343"/>
      <c r="AJ3623" s="343"/>
      <c r="AK3623" s="343"/>
      <c r="AL3623" s="343"/>
      <c r="AM3623" s="343"/>
      <c r="AN3623" s="343"/>
      <c r="AO3623" s="343"/>
      <c r="AP3623" s="343"/>
      <c r="AQ3623" s="343"/>
      <c r="AR3623" s="343"/>
      <c r="AS3623" s="343"/>
      <c r="AT3623" s="343"/>
      <c r="AU3623" s="343"/>
      <c r="AV3623" s="343"/>
      <c r="AW3623" s="343"/>
      <c r="AX3623" s="343"/>
      <c r="AY3623" s="343"/>
      <c r="AZ3623" s="343"/>
      <c r="BA3623" s="343"/>
      <c r="BB3623" s="343"/>
      <c r="BC3623" s="343"/>
      <c r="BD3623" s="343"/>
      <c r="BE3623" s="475"/>
      <c r="BF3623" s="475"/>
      <c r="BG3623" s="475"/>
      <c r="BH3623" s="475"/>
      <c r="BI3623" s="475"/>
      <c r="BJ3623" s="475"/>
      <c r="BK3623" s="475"/>
      <c r="BL3623" s="475"/>
      <c r="BM3623" s="475"/>
      <c r="BN3623" s="475"/>
      <c r="BO3623" s="475"/>
      <c r="BP3623" s="306"/>
      <c r="BQ3623" s="496"/>
      <c r="BR3623" s="496"/>
      <c r="BS3623" s="496"/>
      <c r="BT3623" s="496"/>
      <c r="BU3623" s="496"/>
      <c r="BV3623" s="496"/>
    </row>
    <row r="3624" spans="1:74" s="52" customFormat="1" ht="12.75">
      <c r="A3624" s="45">
        <v>2670.0804681784898</v>
      </c>
      <c r="B3624" s="46" t="s">
        <v>364</v>
      </c>
      <c r="C3624" s="47" t="s">
        <v>379</v>
      </c>
      <c r="D3624" s="48">
        <v>19.95626371030982</v>
      </c>
      <c r="E3624" s="49">
        <v>39.538589999999999</v>
      </c>
      <c r="F3624" s="49">
        <v>8.0399999999999999E-2</v>
      </c>
      <c r="G3624" s="49">
        <v>15.78509</v>
      </c>
      <c r="H3624" s="49">
        <v>0.31359999999999999</v>
      </c>
      <c r="I3624" s="49">
        <v>0.19020000000000001</v>
      </c>
      <c r="J3624" s="49">
        <v>44.0794</v>
      </c>
      <c r="K3624" s="49">
        <v>0.2261</v>
      </c>
      <c r="L3624" s="49">
        <v>100.21338</v>
      </c>
      <c r="M3624" s="47"/>
      <c r="N3624" s="50">
        <v>0.99570673456657444</v>
      </c>
      <c r="O3624" s="50">
        <v>1.6008171583160146E-3</v>
      </c>
      <c r="P3624" s="50">
        <v>0.33244003795722898</v>
      </c>
      <c r="Q3624" s="50">
        <v>6.3522884871424377E-3</v>
      </c>
      <c r="R3624" s="50">
        <v>4.0570141145739019E-3</v>
      </c>
      <c r="S3624" s="50">
        <v>1.6548341960576896</v>
      </c>
      <c r="T3624" s="50">
        <v>6.1005427752688548E-3</v>
      </c>
      <c r="U3624" s="50">
        <v>3.0010916311167941</v>
      </c>
      <c r="V3624" s="51">
        <v>83.27155697653285</v>
      </c>
      <c r="X3624" s="49">
        <v>0.26</v>
      </c>
      <c r="Y3624" s="49">
        <v>24.13</v>
      </c>
      <c r="Z3624" s="49">
        <v>0.57999999999999996</v>
      </c>
      <c r="AA3624" s="49">
        <v>6.02</v>
      </c>
      <c r="AB3624" s="49">
        <v>11.71</v>
      </c>
      <c r="AC3624" s="49">
        <v>0.26</v>
      </c>
      <c r="AD3624" s="49">
        <v>2.4500000000000002</v>
      </c>
      <c r="AE3624" s="312"/>
      <c r="AF3624" s="466" t="s">
        <v>1747</v>
      </c>
      <c r="AG3624" s="343">
        <v>30</v>
      </c>
      <c r="AH3624" s="343">
        <v>15</v>
      </c>
      <c r="AI3624" s="343"/>
      <c r="AJ3624" s="343"/>
      <c r="AK3624" s="343"/>
      <c r="AL3624" s="343"/>
      <c r="AM3624" s="343"/>
      <c r="AN3624" s="343"/>
      <c r="AO3624" s="343"/>
      <c r="AP3624" s="343"/>
      <c r="AQ3624" s="343"/>
      <c r="AR3624" s="343"/>
      <c r="AS3624" s="343"/>
      <c r="AT3624" s="343"/>
      <c r="AU3624" s="343"/>
      <c r="AV3624" s="343"/>
      <c r="AW3624" s="343"/>
      <c r="AX3624" s="343"/>
      <c r="AY3624" s="343"/>
      <c r="AZ3624" s="343"/>
      <c r="BA3624" s="343"/>
      <c r="BB3624" s="343"/>
      <c r="BC3624" s="343"/>
      <c r="BD3624" s="343"/>
      <c r="BE3624" s="475"/>
      <c r="BF3624" s="475"/>
      <c r="BG3624" s="475"/>
      <c r="BH3624" s="475"/>
      <c r="BI3624" s="475"/>
      <c r="BJ3624" s="475"/>
      <c r="BK3624" s="475"/>
      <c r="BL3624" s="475"/>
      <c r="BM3624" s="475"/>
      <c r="BN3624" s="475"/>
      <c r="BO3624" s="475"/>
      <c r="BP3624" s="306"/>
      <c r="BQ3624" s="496"/>
      <c r="BR3624" s="496"/>
      <c r="BS3624" s="496"/>
      <c r="BT3624" s="496"/>
      <c r="BU3624" s="496"/>
      <c r="BV3624" s="496"/>
    </row>
    <row r="3625" spans="1:74" s="52" customFormat="1" ht="12.75">
      <c r="A3625" s="45">
        <v>2670.0804681784898</v>
      </c>
      <c r="B3625" s="46" t="s">
        <v>364</v>
      </c>
      <c r="C3625" s="47" t="s">
        <v>379</v>
      </c>
      <c r="D3625" s="48">
        <v>24.946263710309822</v>
      </c>
      <c r="E3625" s="49">
        <v>39.579169999999998</v>
      </c>
      <c r="F3625" s="49">
        <v>6.3500000000000001E-2</v>
      </c>
      <c r="G3625" s="49">
        <v>15.31404</v>
      </c>
      <c r="H3625" s="49">
        <v>0.35149999999999998</v>
      </c>
      <c r="I3625" s="49">
        <v>0.21229999999999999</v>
      </c>
      <c r="J3625" s="49">
        <v>44.53613</v>
      </c>
      <c r="K3625" s="49">
        <v>0.22589999999999999</v>
      </c>
      <c r="L3625" s="49">
        <v>100.28253999999998</v>
      </c>
      <c r="M3625" s="47"/>
      <c r="N3625" s="50">
        <v>0.9943684789401579</v>
      </c>
      <c r="O3625" s="50">
        <v>1.2613331408023944E-3</v>
      </c>
      <c r="P3625" s="50">
        <v>0.32175583943018621</v>
      </c>
      <c r="Q3625" s="50">
        <v>7.1031320443118379E-3</v>
      </c>
      <c r="R3625" s="50">
        <v>4.5176897197731309E-3</v>
      </c>
      <c r="S3625" s="50">
        <v>1.668021667958949</v>
      </c>
      <c r="T3625" s="50">
        <v>6.0807135440571307E-3</v>
      </c>
      <c r="U3625" s="50">
        <v>3.0031088547782372</v>
      </c>
      <c r="V3625" s="51">
        <v>83.82955691099481</v>
      </c>
      <c r="X3625" s="49">
        <v>0.26</v>
      </c>
      <c r="Y3625" s="49">
        <v>31.1</v>
      </c>
      <c r="Z3625" s="49">
        <v>0.57999999999999996</v>
      </c>
      <c r="AA3625" s="49">
        <v>5.45</v>
      </c>
      <c r="AB3625" s="49">
        <v>10.220000000000001</v>
      </c>
      <c r="AC3625" s="49">
        <v>0.25</v>
      </c>
      <c r="AD3625" s="49">
        <v>2.44</v>
      </c>
      <c r="AE3625" s="312"/>
      <c r="AF3625" s="466" t="s">
        <v>1747</v>
      </c>
      <c r="AG3625" s="343">
        <v>30</v>
      </c>
      <c r="AH3625" s="343">
        <v>15</v>
      </c>
      <c r="AI3625" s="343"/>
      <c r="AJ3625" s="343"/>
      <c r="AK3625" s="343"/>
      <c r="AL3625" s="343"/>
      <c r="AM3625" s="343"/>
      <c r="AN3625" s="343"/>
      <c r="AO3625" s="343"/>
      <c r="AP3625" s="343"/>
      <c r="AQ3625" s="343"/>
      <c r="AR3625" s="343"/>
      <c r="AS3625" s="343"/>
      <c r="AT3625" s="343"/>
      <c r="AU3625" s="343"/>
      <c r="AV3625" s="343"/>
      <c r="AW3625" s="343"/>
      <c r="AX3625" s="343"/>
      <c r="AY3625" s="343"/>
      <c r="AZ3625" s="343"/>
      <c r="BA3625" s="343"/>
      <c r="BB3625" s="343"/>
      <c r="BC3625" s="343"/>
      <c r="BD3625" s="343"/>
      <c r="BE3625" s="475"/>
      <c r="BF3625" s="475"/>
      <c r="BG3625" s="475"/>
      <c r="BH3625" s="475"/>
      <c r="BI3625" s="475"/>
      <c r="BJ3625" s="475"/>
      <c r="BK3625" s="475"/>
      <c r="BL3625" s="475"/>
      <c r="BM3625" s="475"/>
      <c r="BN3625" s="475"/>
      <c r="BO3625" s="475"/>
      <c r="BP3625" s="306"/>
      <c r="BQ3625" s="496"/>
      <c r="BR3625" s="496"/>
      <c r="BS3625" s="496"/>
      <c r="BT3625" s="496"/>
      <c r="BU3625" s="496"/>
      <c r="BV3625" s="496"/>
    </row>
    <row r="3626" spans="1:74" s="52" customFormat="1" ht="12.75">
      <c r="A3626" s="45">
        <v>2670.0804681784898</v>
      </c>
      <c r="B3626" s="46" t="s">
        <v>364</v>
      </c>
      <c r="C3626" s="47" t="s">
        <v>379</v>
      </c>
      <c r="D3626" s="48">
        <v>29.936263710309824</v>
      </c>
      <c r="E3626" s="49">
        <v>39.751600000000003</v>
      </c>
      <c r="F3626" s="49">
        <v>6.9400000000000003E-2</v>
      </c>
      <c r="G3626" s="49">
        <v>14.91315</v>
      </c>
      <c r="H3626" s="49">
        <v>0.32090000000000002</v>
      </c>
      <c r="I3626" s="49">
        <v>0.18149999999999999</v>
      </c>
      <c r="J3626" s="49">
        <v>44.66807</v>
      </c>
      <c r="K3626" s="49">
        <v>0.22090000000000001</v>
      </c>
      <c r="L3626" s="49">
        <v>100.12552000000001</v>
      </c>
      <c r="M3626" s="47"/>
      <c r="N3626" s="50">
        <v>0.99767143434270733</v>
      </c>
      <c r="O3626" s="50">
        <v>1.3771073916404655E-3</v>
      </c>
      <c r="P3626" s="50">
        <v>0.31301006590161518</v>
      </c>
      <c r="Q3626" s="50">
        <v>6.4780833767813717E-3</v>
      </c>
      <c r="R3626" s="50">
        <v>3.8582937767677405E-3</v>
      </c>
      <c r="S3626" s="50">
        <v>1.6712393682426669</v>
      </c>
      <c r="T3626" s="50">
        <v>5.9399978418323597E-3</v>
      </c>
      <c r="U3626" s="50">
        <v>2.9995743508740111</v>
      </c>
      <c r="V3626" s="51">
        <v>84.225266213236821</v>
      </c>
      <c r="X3626" s="49">
        <v>0.26</v>
      </c>
      <c r="Y3626" s="49">
        <v>29.29</v>
      </c>
      <c r="Z3626" s="49">
        <v>0.59</v>
      </c>
      <c r="AA3626" s="49">
        <v>5.91</v>
      </c>
      <c r="AB3626" s="49">
        <v>11.93</v>
      </c>
      <c r="AC3626" s="49">
        <v>0.25</v>
      </c>
      <c r="AD3626" s="49">
        <v>2.4900000000000002</v>
      </c>
      <c r="AE3626" s="312"/>
      <c r="AF3626" s="466" t="s">
        <v>1747</v>
      </c>
      <c r="AG3626" s="343">
        <v>30</v>
      </c>
      <c r="AH3626" s="343">
        <v>15</v>
      </c>
      <c r="AI3626" s="343"/>
      <c r="AJ3626" s="343"/>
      <c r="AK3626" s="343"/>
      <c r="AL3626" s="343"/>
      <c r="AM3626" s="343"/>
      <c r="AN3626" s="343"/>
      <c r="AO3626" s="343"/>
      <c r="AP3626" s="343"/>
      <c r="AQ3626" s="343"/>
      <c r="AR3626" s="343"/>
      <c r="AS3626" s="343"/>
      <c r="AT3626" s="343"/>
      <c r="AU3626" s="343"/>
      <c r="AV3626" s="343"/>
      <c r="AW3626" s="343"/>
      <c r="AX3626" s="343"/>
      <c r="AY3626" s="343"/>
      <c r="AZ3626" s="343"/>
      <c r="BA3626" s="343"/>
      <c r="BB3626" s="343"/>
      <c r="BC3626" s="343"/>
      <c r="BD3626" s="343"/>
      <c r="BE3626" s="475"/>
      <c r="BF3626" s="475"/>
      <c r="BG3626" s="475"/>
      <c r="BH3626" s="475"/>
      <c r="BI3626" s="475"/>
      <c r="BJ3626" s="475"/>
      <c r="BK3626" s="475"/>
      <c r="BL3626" s="475"/>
      <c r="BM3626" s="475"/>
      <c r="BN3626" s="475"/>
      <c r="BO3626" s="475"/>
      <c r="BP3626" s="306"/>
      <c r="BQ3626" s="496"/>
      <c r="BR3626" s="496"/>
      <c r="BS3626" s="496"/>
      <c r="BT3626" s="496"/>
      <c r="BU3626" s="496"/>
      <c r="BV3626" s="496"/>
    </row>
    <row r="3627" spans="1:74" s="52" customFormat="1" ht="12.75">
      <c r="A3627" s="45">
        <v>2670.0804681784898</v>
      </c>
      <c r="B3627" s="46" t="s">
        <v>364</v>
      </c>
      <c r="C3627" s="47" t="s">
        <v>379</v>
      </c>
      <c r="D3627" s="48">
        <v>34.926263710309826</v>
      </c>
      <c r="E3627" s="49">
        <v>39.893610000000002</v>
      </c>
      <c r="F3627" s="49">
        <v>4.6199999999999998E-2</v>
      </c>
      <c r="G3627" s="49">
        <v>14.54232</v>
      </c>
      <c r="H3627" s="49">
        <v>0.32119999999999999</v>
      </c>
      <c r="I3627" s="49">
        <v>0.17660000000000001</v>
      </c>
      <c r="J3627" s="49">
        <v>44.99286</v>
      </c>
      <c r="K3627" s="49">
        <v>0.21479999999999999</v>
      </c>
      <c r="L3627" s="49">
        <v>100.18759</v>
      </c>
      <c r="M3627" s="47"/>
      <c r="N3627" s="50">
        <v>0.99877516322579618</v>
      </c>
      <c r="O3627" s="50">
        <v>9.1449595120119168E-4</v>
      </c>
      <c r="P3627" s="50">
        <v>0.30447671641389301</v>
      </c>
      <c r="Q3627" s="50">
        <v>6.4682057394767969E-3</v>
      </c>
      <c r="R3627" s="50">
        <v>3.7449052570292852E-3</v>
      </c>
      <c r="S3627" s="50">
        <v>1.6792545829390024</v>
      </c>
      <c r="T3627" s="50">
        <v>5.761775345402992E-3</v>
      </c>
      <c r="U3627" s="50">
        <v>2.9993958448718021</v>
      </c>
      <c r="V3627" s="51">
        <v>84.651312578814725</v>
      </c>
      <c r="X3627" s="49">
        <v>0.25</v>
      </c>
      <c r="Y3627" s="49">
        <v>43.14</v>
      </c>
      <c r="Z3627" s="49">
        <v>0.6</v>
      </c>
      <c r="AA3627" s="49">
        <v>5.92</v>
      </c>
      <c r="AB3627" s="49">
        <v>12.63</v>
      </c>
      <c r="AC3627" s="49">
        <v>0.25</v>
      </c>
      <c r="AD3627" s="49">
        <v>2.56</v>
      </c>
      <c r="AE3627" s="312"/>
      <c r="AF3627" s="466" t="s">
        <v>1747</v>
      </c>
      <c r="AG3627" s="343">
        <v>30</v>
      </c>
      <c r="AH3627" s="343">
        <v>15</v>
      </c>
      <c r="AI3627" s="343"/>
      <c r="AJ3627" s="343"/>
      <c r="AK3627" s="343"/>
      <c r="AL3627" s="343"/>
      <c r="AM3627" s="343"/>
      <c r="AN3627" s="343"/>
      <c r="AO3627" s="343"/>
      <c r="AP3627" s="343"/>
      <c r="AQ3627" s="343"/>
      <c r="AR3627" s="343"/>
      <c r="AS3627" s="343"/>
      <c r="AT3627" s="343"/>
      <c r="AU3627" s="343"/>
      <c r="AV3627" s="343"/>
      <c r="AW3627" s="343"/>
      <c r="AX3627" s="343"/>
      <c r="AY3627" s="343"/>
      <c r="AZ3627" s="343"/>
      <c r="BA3627" s="343"/>
      <c r="BB3627" s="343"/>
      <c r="BC3627" s="343"/>
      <c r="BD3627" s="343"/>
      <c r="BE3627" s="475"/>
      <c r="BF3627" s="475"/>
      <c r="BG3627" s="475"/>
      <c r="BH3627" s="475"/>
      <c r="BI3627" s="475"/>
      <c r="BJ3627" s="475"/>
      <c r="BK3627" s="475"/>
      <c r="BL3627" s="475"/>
      <c r="BM3627" s="475"/>
      <c r="BN3627" s="475"/>
      <c r="BO3627" s="475"/>
      <c r="BP3627" s="306"/>
      <c r="BQ3627" s="496"/>
      <c r="BR3627" s="496"/>
      <c r="BS3627" s="496"/>
      <c r="BT3627" s="496"/>
      <c r="BU3627" s="496"/>
      <c r="BV3627" s="496"/>
    </row>
    <row r="3628" spans="1:74" s="52" customFormat="1" ht="12.75">
      <c r="A3628" s="45">
        <v>2670.0804681784898</v>
      </c>
      <c r="B3628" s="46" t="s">
        <v>364</v>
      </c>
      <c r="C3628" s="47" t="s">
        <v>379</v>
      </c>
      <c r="D3628" s="48">
        <v>39.916263710309828</v>
      </c>
      <c r="E3628" s="49">
        <v>39.741459999999996</v>
      </c>
      <c r="F3628" s="49">
        <v>9.2899999999999996E-2</v>
      </c>
      <c r="G3628" s="49">
        <v>14.22161</v>
      </c>
      <c r="H3628" s="49">
        <v>0.30969999999999998</v>
      </c>
      <c r="I3628" s="49">
        <v>0.20100000000000001</v>
      </c>
      <c r="J3628" s="49">
        <v>45.216140000000003</v>
      </c>
      <c r="K3628" s="49">
        <v>0.21920000000000001</v>
      </c>
      <c r="L3628" s="49">
        <v>100.00201</v>
      </c>
      <c r="M3628" s="47"/>
      <c r="N3628" s="50">
        <v>0.99566858246453493</v>
      </c>
      <c r="O3628" s="50">
        <v>1.8401876624424768E-3</v>
      </c>
      <c r="P3628" s="50">
        <v>0.29797219788353563</v>
      </c>
      <c r="Q3628" s="50">
        <v>6.2410273146147844E-3</v>
      </c>
      <c r="R3628" s="50">
        <v>4.2653314234826272E-3</v>
      </c>
      <c r="S3628" s="50">
        <v>1.68877976262646</v>
      </c>
      <c r="T3628" s="50">
        <v>5.8839528355095309E-3</v>
      </c>
      <c r="U3628" s="50">
        <v>3.0006510422105799</v>
      </c>
      <c r="V3628" s="51">
        <v>85.002043344804505</v>
      </c>
      <c r="X3628" s="49">
        <v>0.26</v>
      </c>
      <c r="Y3628" s="49">
        <v>21.1</v>
      </c>
      <c r="Z3628" s="49">
        <v>0.61</v>
      </c>
      <c r="AA3628" s="49">
        <v>6.06</v>
      </c>
      <c r="AB3628" s="49">
        <v>10.86</v>
      </c>
      <c r="AC3628" s="49">
        <v>0.25</v>
      </c>
      <c r="AD3628" s="49">
        <v>2.5299999999999998</v>
      </c>
      <c r="AE3628" s="312"/>
      <c r="AF3628" s="466" t="s">
        <v>1747</v>
      </c>
      <c r="AG3628" s="343">
        <v>30</v>
      </c>
      <c r="AH3628" s="343">
        <v>15</v>
      </c>
      <c r="AI3628" s="343"/>
      <c r="AJ3628" s="343"/>
      <c r="AK3628" s="343"/>
      <c r="AL3628" s="343"/>
      <c r="AM3628" s="343"/>
      <c r="AN3628" s="343"/>
      <c r="AO3628" s="343"/>
      <c r="AP3628" s="343"/>
      <c r="AQ3628" s="343"/>
      <c r="AR3628" s="343"/>
      <c r="AS3628" s="343"/>
      <c r="AT3628" s="343"/>
      <c r="AU3628" s="343"/>
      <c r="AV3628" s="343"/>
      <c r="AW3628" s="343"/>
      <c r="AX3628" s="343"/>
      <c r="AY3628" s="343"/>
      <c r="AZ3628" s="343"/>
      <c r="BA3628" s="343"/>
      <c r="BB3628" s="343"/>
      <c r="BC3628" s="343"/>
      <c r="BD3628" s="343"/>
      <c r="BE3628" s="475"/>
      <c r="BF3628" s="475"/>
      <c r="BG3628" s="475"/>
      <c r="BH3628" s="475"/>
      <c r="BI3628" s="475"/>
      <c r="BJ3628" s="475"/>
      <c r="BK3628" s="475"/>
      <c r="BL3628" s="475"/>
      <c r="BM3628" s="475"/>
      <c r="BN3628" s="475"/>
      <c r="BO3628" s="475"/>
      <c r="BP3628" s="306"/>
      <c r="BQ3628" s="496"/>
      <c r="BR3628" s="496"/>
      <c r="BS3628" s="496"/>
      <c r="BT3628" s="496"/>
      <c r="BU3628" s="496"/>
      <c r="BV3628" s="496"/>
    </row>
    <row r="3629" spans="1:74" s="52" customFormat="1" ht="12.75">
      <c r="A3629" s="45">
        <v>2670.0804681784898</v>
      </c>
      <c r="B3629" s="46" t="s">
        <v>364</v>
      </c>
      <c r="C3629" s="47" t="s">
        <v>379</v>
      </c>
      <c r="D3629" s="48">
        <v>44.90626371030983</v>
      </c>
      <c r="E3629" s="49">
        <v>39.954470000000001</v>
      </c>
      <c r="F3629" s="49">
        <v>6.3700000000000007E-2</v>
      </c>
      <c r="G3629" s="49">
        <v>14.04121</v>
      </c>
      <c r="H3629" s="49">
        <v>0.32850000000000001</v>
      </c>
      <c r="I3629" s="49">
        <v>0.1915</v>
      </c>
      <c r="J3629" s="49">
        <v>45.419139999999999</v>
      </c>
      <c r="K3629" s="49">
        <v>0.21659999999999999</v>
      </c>
      <c r="L3629" s="49">
        <v>100.21511999999998</v>
      </c>
      <c r="M3629" s="47"/>
      <c r="N3629" s="50">
        <v>0.99780039455115488</v>
      </c>
      <c r="O3629" s="50">
        <v>1.2577465787344162E-3</v>
      </c>
      <c r="P3629" s="50">
        <v>0.2932505436762699</v>
      </c>
      <c r="Q3629" s="50">
        <v>6.598687529761193E-3</v>
      </c>
      <c r="R3629" s="50">
        <v>4.0507255078710142E-3</v>
      </c>
      <c r="S3629" s="50">
        <v>1.690930467916858</v>
      </c>
      <c r="T3629" s="50">
        <v>5.7955465307267346E-3</v>
      </c>
      <c r="U3629" s="50">
        <v>2.999684112291376</v>
      </c>
      <c r="V3629" s="51">
        <v>85.220575040136353</v>
      </c>
      <c r="X3629" s="49">
        <v>0.25</v>
      </c>
      <c r="Y3629" s="49">
        <v>30.39</v>
      </c>
      <c r="Z3629" s="49">
        <v>0.61</v>
      </c>
      <c r="AA3629" s="49">
        <v>5.75</v>
      </c>
      <c r="AB3629" s="49">
        <v>11.4</v>
      </c>
      <c r="AC3629" s="49">
        <v>0.25</v>
      </c>
      <c r="AD3629" s="49">
        <v>2.5299999999999998</v>
      </c>
      <c r="AE3629" s="312"/>
      <c r="AF3629" s="466" t="s">
        <v>1747</v>
      </c>
      <c r="AG3629" s="343">
        <v>30</v>
      </c>
      <c r="AH3629" s="343">
        <v>15</v>
      </c>
      <c r="AI3629" s="343"/>
      <c r="AJ3629" s="343"/>
      <c r="AK3629" s="343"/>
      <c r="AL3629" s="343"/>
      <c r="AM3629" s="343"/>
      <c r="AN3629" s="343"/>
      <c r="AO3629" s="343"/>
      <c r="AP3629" s="343"/>
      <c r="AQ3629" s="343"/>
      <c r="AR3629" s="343"/>
      <c r="AS3629" s="343"/>
      <c r="AT3629" s="343"/>
      <c r="AU3629" s="343"/>
      <c r="AV3629" s="343"/>
      <c r="AW3629" s="343"/>
      <c r="AX3629" s="343"/>
      <c r="AY3629" s="343"/>
      <c r="AZ3629" s="343"/>
      <c r="BA3629" s="343"/>
      <c r="BB3629" s="343"/>
      <c r="BC3629" s="343"/>
      <c r="BD3629" s="343"/>
      <c r="BE3629" s="475"/>
      <c r="BF3629" s="475"/>
      <c r="BG3629" s="475"/>
      <c r="BH3629" s="475"/>
      <c r="BI3629" s="475"/>
      <c r="BJ3629" s="475"/>
      <c r="BK3629" s="475"/>
      <c r="BL3629" s="475"/>
      <c r="BM3629" s="475"/>
      <c r="BN3629" s="475"/>
      <c r="BO3629" s="475"/>
      <c r="BP3629" s="306"/>
      <c r="BQ3629" s="496"/>
      <c r="BR3629" s="496"/>
      <c r="BS3629" s="496"/>
      <c r="BT3629" s="496"/>
      <c r="BU3629" s="496"/>
      <c r="BV3629" s="496"/>
    </row>
    <row r="3630" spans="1:74" s="52" customFormat="1" ht="12.75">
      <c r="A3630" s="45">
        <v>2670.0804681784898</v>
      </c>
      <c r="B3630" s="46" t="s">
        <v>364</v>
      </c>
      <c r="C3630" s="47" t="s">
        <v>379</v>
      </c>
      <c r="D3630" s="48">
        <v>49.896263710309832</v>
      </c>
      <c r="E3630" s="49">
        <v>40.106619999999999</v>
      </c>
      <c r="F3630" s="49">
        <v>6.8699999999999997E-2</v>
      </c>
      <c r="G3630" s="49">
        <v>13.95101</v>
      </c>
      <c r="H3630" s="49">
        <v>0.31559999999999999</v>
      </c>
      <c r="I3630" s="49">
        <v>0.20430000000000001</v>
      </c>
      <c r="J3630" s="49">
        <v>45.65258</v>
      </c>
      <c r="K3630" s="49">
        <v>0.22509999999999999</v>
      </c>
      <c r="L3630" s="49">
        <v>100.52391</v>
      </c>
      <c r="M3630" s="47"/>
      <c r="N3630" s="50">
        <v>0.99787263169950313</v>
      </c>
      <c r="O3630" s="50">
        <v>1.3514226717767767E-3</v>
      </c>
      <c r="P3630" s="50">
        <v>0.29028239150141361</v>
      </c>
      <c r="Q3630" s="50">
        <v>6.315968207873131E-3</v>
      </c>
      <c r="R3630" s="50">
        <v>4.3053965077349404E-3</v>
      </c>
      <c r="S3630" s="50">
        <v>1.6932961467290719</v>
      </c>
      <c r="T3630" s="50">
        <v>6.0005656395706554E-3</v>
      </c>
      <c r="U3630" s="50">
        <v>2.9994245229569438</v>
      </c>
      <c r="V3630" s="51">
        <v>85.365722309116663</v>
      </c>
      <c r="X3630" s="49">
        <v>0.25</v>
      </c>
      <c r="Y3630" s="49">
        <v>27.89</v>
      </c>
      <c r="Z3630" s="49">
        <v>0.61</v>
      </c>
      <c r="AA3630" s="49">
        <v>6.05</v>
      </c>
      <c r="AB3630" s="49">
        <v>10.74</v>
      </c>
      <c r="AC3630" s="49">
        <v>0.25</v>
      </c>
      <c r="AD3630" s="49">
        <v>2.46</v>
      </c>
      <c r="AE3630" s="312"/>
      <c r="AF3630" s="466" t="s">
        <v>1747</v>
      </c>
      <c r="AG3630" s="343">
        <v>30</v>
      </c>
      <c r="AH3630" s="343">
        <v>15</v>
      </c>
      <c r="AI3630" s="343"/>
      <c r="AJ3630" s="343"/>
      <c r="AK3630" s="343"/>
      <c r="AL3630" s="343"/>
      <c r="AM3630" s="343"/>
      <c r="AN3630" s="343"/>
      <c r="AO3630" s="343"/>
      <c r="AP3630" s="343"/>
      <c r="AQ3630" s="343"/>
      <c r="AR3630" s="343"/>
      <c r="AS3630" s="343"/>
      <c r="AT3630" s="343"/>
      <c r="AU3630" s="343"/>
      <c r="AV3630" s="343"/>
      <c r="AW3630" s="343"/>
      <c r="AX3630" s="343"/>
      <c r="AY3630" s="343"/>
      <c r="AZ3630" s="343"/>
      <c r="BA3630" s="343"/>
      <c r="BB3630" s="343"/>
      <c r="BC3630" s="343"/>
      <c r="BD3630" s="343"/>
      <c r="BE3630" s="475"/>
      <c r="BF3630" s="475"/>
      <c r="BG3630" s="475"/>
      <c r="BH3630" s="475"/>
      <c r="BI3630" s="475"/>
      <c r="BJ3630" s="475"/>
      <c r="BK3630" s="475"/>
      <c r="BL3630" s="475"/>
      <c r="BM3630" s="475"/>
      <c r="BN3630" s="475"/>
      <c r="BO3630" s="475"/>
      <c r="BP3630" s="306"/>
      <c r="BQ3630" s="496"/>
      <c r="BR3630" s="496"/>
      <c r="BS3630" s="496"/>
      <c r="BT3630" s="496"/>
      <c r="BU3630" s="496"/>
      <c r="BV3630" s="496"/>
    </row>
    <row r="3631" spans="1:74" s="52" customFormat="1" ht="12.75">
      <c r="A3631" s="45">
        <v>2670.0804681784898</v>
      </c>
      <c r="B3631" s="46" t="s">
        <v>364</v>
      </c>
      <c r="C3631" s="47" t="s">
        <v>379</v>
      </c>
      <c r="D3631" s="48">
        <v>54.886263710309834</v>
      </c>
      <c r="E3631" s="49">
        <v>39.924039999999998</v>
      </c>
      <c r="F3631" s="49">
        <v>6.7699999999999996E-2</v>
      </c>
      <c r="G3631" s="49">
        <v>13.68041</v>
      </c>
      <c r="H3631" s="49">
        <v>0.30230000000000001</v>
      </c>
      <c r="I3631" s="49">
        <v>0.19</v>
      </c>
      <c r="J3631" s="49">
        <v>45.713470000000001</v>
      </c>
      <c r="K3631" s="49">
        <v>0.2303</v>
      </c>
      <c r="L3631" s="49">
        <v>100.10822</v>
      </c>
      <c r="M3631" s="47"/>
      <c r="N3631" s="50">
        <v>0.99655511748966297</v>
      </c>
      <c r="O3631" s="50">
        <v>1.3360752695618526E-3</v>
      </c>
      <c r="P3631" s="50">
        <v>0.28557615961026678</v>
      </c>
      <c r="Q3631" s="50">
        <v>6.0694436150737366E-3</v>
      </c>
      <c r="R3631" s="50">
        <v>4.0170402361826068E-3</v>
      </c>
      <c r="S3631" s="50">
        <v>1.7010597791343669</v>
      </c>
      <c r="T3631" s="50">
        <v>6.1591166160983087E-3</v>
      </c>
      <c r="U3631" s="50">
        <v>3.000772731971213</v>
      </c>
      <c r="V3631" s="51">
        <v>85.625138756388154</v>
      </c>
      <c r="X3631" s="49">
        <v>0.25</v>
      </c>
      <c r="Y3631" s="49">
        <v>29.1</v>
      </c>
      <c r="Z3631" s="49">
        <v>0.62</v>
      </c>
      <c r="AA3631" s="49">
        <v>6.31</v>
      </c>
      <c r="AB3631" s="49">
        <v>11.47</v>
      </c>
      <c r="AC3631" s="49">
        <v>0.25</v>
      </c>
      <c r="AD3631" s="49">
        <v>2.4</v>
      </c>
      <c r="AE3631" s="312"/>
      <c r="AF3631" s="466" t="s">
        <v>1747</v>
      </c>
      <c r="AG3631" s="343">
        <v>30</v>
      </c>
      <c r="AH3631" s="343">
        <v>15</v>
      </c>
      <c r="AI3631" s="343"/>
      <c r="AJ3631" s="343"/>
      <c r="AK3631" s="343"/>
      <c r="AL3631" s="343"/>
      <c r="AM3631" s="343"/>
      <c r="AN3631" s="343"/>
      <c r="AO3631" s="343"/>
      <c r="AP3631" s="343"/>
      <c r="AQ3631" s="343"/>
      <c r="AR3631" s="343"/>
      <c r="AS3631" s="343"/>
      <c r="AT3631" s="343"/>
      <c r="AU3631" s="343"/>
      <c r="AV3631" s="343"/>
      <c r="AW3631" s="343"/>
      <c r="AX3631" s="343"/>
      <c r="AY3631" s="343"/>
      <c r="AZ3631" s="343"/>
      <c r="BA3631" s="343"/>
      <c r="BB3631" s="343"/>
      <c r="BC3631" s="343"/>
      <c r="BD3631" s="343"/>
      <c r="BE3631" s="475"/>
      <c r="BF3631" s="475"/>
      <c r="BG3631" s="475"/>
      <c r="BH3631" s="475"/>
      <c r="BI3631" s="475"/>
      <c r="BJ3631" s="475"/>
      <c r="BK3631" s="475"/>
      <c r="BL3631" s="475"/>
      <c r="BM3631" s="475"/>
      <c r="BN3631" s="475"/>
      <c r="BO3631" s="475"/>
      <c r="BP3631" s="306"/>
      <c r="BQ3631" s="496"/>
      <c r="BR3631" s="496"/>
      <c r="BS3631" s="496"/>
      <c r="BT3631" s="496"/>
      <c r="BU3631" s="496"/>
      <c r="BV3631" s="496"/>
    </row>
    <row r="3632" spans="1:74" s="52" customFormat="1" ht="12.75">
      <c r="A3632" s="45">
        <v>2670.0804681784898</v>
      </c>
      <c r="B3632" s="46" t="s">
        <v>364</v>
      </c>
      <c r="C3632" s="47" t="s">
        <v>379</v>
      </c>
      <c r="D3632" s="48">
        <v>59.876263710309836</v>
      </c>
      <c r="E3632" s="49">
        <v>39.924039999999998</v>
      </c>
      <c r="F3632" s="49">
        <v>6.6699999999999995E-2</v>
      </c>
      <c r="G3632" s="49">
        <v>13.720499999999999</v>
      </c>
      <c r="H3632" s="49">
        <v>0.31840000000000002</v>
      </c>
      <c r="I3632" s="49">
        <v>0.1923</v>
      </c>
      <c r="J3632" s="49">
        <v>45.875869999999999</v>
      </c>
      <c r="K3632" s="49">
        <v>0.2167</v>
      </c>
      <c r="L3632" s="49">
        <v>100.31451</v>
      </c>
      <c r="M3632" s="47"/>
      <c r="N3632" s="50">
        <v>0.99485666144095153</v>
      </c>
      <c r="O3632" s="50">
        <v>1.31409656242647E-3</v>
      </c>
      <c r="P3632" s="50">
        <v>0.28592488979393454</v>
      </c>
      <c r="Q3632" s="50">
        <v>6.3817969438657281E-3</v>
      </c>
      <c r="R3632" s="50">
        <v>4.0587383373125148E-3</v>
      </c>
      <c r="S3632" s="50">
        <v>1.7041934398275507</v>
      </c>
      <c r="T3632" s="50">
        <v>5.7855225281544451E-3</v>
      </c>
      <c r="U3632" s="50">
        <v>3.0025151454341961</v>
      </c>
      <c r="V3632" s="51">
        <v>85.632769391741817</v>
      </c>
      <c r="X3632" s="49">
        <v>0.25</v>
      </c>
      <c r="Y3632" s="49">
        <v>29.94</v>
      </c>
      <c r="Z3632" s="49">
        <v>0.62</v>
      </c>
      <c r="AA3632" s="49">
        <v>6.01</v>
      </c>
      <c r="AB3632" s="49">
        <v>11.59</v>
      </c>
      <c r="AC3632" s="49">
        <v>0.25</v>
      </c>
      <c r="AD3632" s="49">
        <v>2.54</v>
      </c>
      <c r="AE3632" s="312"/>
      <c r="AF3632" s="466" t="s">
        <v>1747</v>
      </c>
      <c r="AG3632" s="343">
        <v>30</v>
      </c>
      <c r="AH3632" s="343">
        <v>15</v>
      </c>
      <c r="AI3632" s="343"/>
      <c r="AJ3632" s="343"/>
      <c r="AK3632" s="343"/>
      <c r="AL3632" s="343"/>
      <c r="AM3632" s="343"/>
      <c r="AN3632" s="343"/>
      <c r="AO3632" s="343"/>
      <c r="AP3632" s="343"/>
      <c r="AQ3632" s="343"/>
      <c r="AR3632" s="343"/>
      <c r="AS3632" s="343"/>
      <c r="AT3632" s="343"/>
      <c r="AU3632" s="343"/>
      <c r="AV3632" s="343"/>
      <c r="AW3632" s="343"/>
      <c r="AX3632" s="343"/>
      <c r="AY3632" s="343"/>
      <c r="AZ3632" s="343"/>
      <c r="BA3632" s="343"/>
      <c r="BB3632" s="343"/>
      <c r="BC3632" s="343"/>
      <c r="BD3632" s="343"/>
      <c r="BE3632" s="475"/>
      <c r="BF3632" s="475"/>
      <c r="BG3632" s="475"/>
      <c r="BH3632" s="475"/>
      <c r="BI3632" s="475"/>
      <c r="BJ3632" s="475"/>
      <c r="BK3632" s="475"/>
      <c r="BL3632" s="475"/>
      <c r="BM3632" s="475"/>
      <c r="BN3632" s="475"/>
      <c r="BO3632" s="475"/>
      <c r="BP3632" s="306"/>
      <c r="BQ3632" s="496"/>
      <c r="BR3632" s="496"/>
      <c r="BS3632" s="496"/>
      <c r="BT3632" s="496"/>
      <c r="BU3632" s="496"/>
      <c r="BV3632" s="496"/>
    </row>
    <row r="3633" spans="1:74" s="52" customFormat="1" ht="12.75">
      <c r="A3633" s="45">
        <v>2670.0804681784898</v>
      </c>
      <c r="B3633" s="46" t="s">
        <v>364</v>
      </c>
      <c r="C3633" s="47" t="s">
        <v>379</v>
      </c>
      <c r="D3633" s="48">
        <v>64.866263710309838</v>
      </c>
      <c r="E3633" s="49">
        <v>40.086329999999997</v>
      </c>
      <c r="F3633" s="49">
        <v>7.2800000000000004E-2</v>
      </c>
      <c r="G3633" s="49">
        <v>13.66037</v>
      </c>
      <c r="H3633" s="49">
        <v>0.36309999999999998</v>
      </c>
      <c r="I3633" s="49">
        <v>0.21679999999999999</v>
      </c>
      <c r="J3633" s="49">
        <v>45.764220000000002</v>
      </c>
      <c r="K3633" s="49">
        <v>0.23499999999999999</v>
      </c>
      <c r="L3633" s="49">
        <v>100.39862000000001</v>
      </c>
      <c r="M3633" s="47"/>
      <c r="N3633" s="50">
        <v>0.99766619795167011</v>
      </c>
      <c r="O3633" s="50">
        <v>1.4325037089743015E-3</v>
      </c>
      <c r="P3633" s="50">
        <v>0.28432000453085615</v>
      </c>
      <c r="Q3633" s="50">
        <v>7.2687394548223384E-3</v>
      </c>
      <c r="R3633" s="50">
        <v>4.5701870756933846E-3</v>
      </c>
      <c r="S3633" s="50">
        <v>1.6979448144738918</v>
      </c>
      <c r="T3633" s="50">
        <v>6.2663474344725537E-3</v>
      </c>
      <c r="U3633" s="50">
        <v>2.9994687946303804</v>
      </c>
      <c r="V3633" s="51">
        <v>85.656810240237874</v>
      </c>
      <c r="X3633" s="49">
        <v>0.25</v>
      </c>
      <c r="Y3633" s="49">
        <v>27.68</v>
      </c>
      <c r="Z3633" s="49">
        <v>0.62</v>
      </c>
      <c r="AA3633" s="49">
        <v>5.29</v>
      </c>
      <c r="AB3633" s="49">
        <v>10</v>
      </c>
      <c r="AC3633" s="49">
        <v>0.25</v>
      </c>
      <c r="AD3633" s="49">
        <v>2.39</v>
      </c>
      <c r="AE3633" s="312"/>
      <c r="AF3633" s="466" t="s">
        <v>1747</v>
      </c>
      <c r="AG3633" s="343">
        <v>30</v>
      </c>
      <c r="AH3633" s="343">
        <v>15</v>
      </c>
      <c r="AI3633" s="343"/>
      <c r="AJ3633" s="343"/>
      <c r="AK3633" s="343"/>
      <c r="AL3633" s="343"/>
      <c r="AM3633" s="343"/>
      <c r="AN3633" s="343"/>
      <c r="AO3633" s="343"/>
      <c r="AP3633" s="343"/>
      <c r="AQ3633" s="343"/>
      <c r="AR3633" s="343"/>
      <c r="AS3633" s="343"/>
      <c r="AT3633" s="343"/>
      <c r="AU3633" s="343"/>
      <c r="AV3633" s="343"/>
      <c r="AW3633" s="343"/>
      <c r="AX3633" s="343"/>
      <c r="AY3633" s="343"/>
      <c r="AZ3633" s="343"/>
      <c r="BA3633" s="343"/>
      <c r="BB3633" s="343"/>
      <c r="BC3633" s="343"/>
      <c r="BD3633" s="343"/>
      <c r="BE3633" s="475"/>
      <c r="BF3633" s="475"/>
      <c r="BG3633" s="475"/>
      <c r="BH3633" s="475"/>
      <c r="BI3633" s="475"/>
      <c r="BJ3633" s="475"/>
      <c r="BK3633" s="475"/>
      <c r="BL3633" s="475"/>
      <c r="BM3633" s="475"/>
      <c r="BN3633" s="475"/>
      <c r="BO3633" s="475"/>
      <c r="BP3633" s="306"/>
      <c r="BQ3633" s="496"/>
      <c r="BR3633" s="496"/>
      <c r="BS3633" s="496"/>
      <c r="BT3633" s="496"/>
      <c r="BU3633" s="496"/>
      <c r="BV3633" s="496"/>
    </row>
    <row r="3634" spans="1:74" s="52" customFormat="1" ht="12.75">
      <c r="A3634" s="45">
        <v>2670.0804681784898</v>
      </c>
      <c r="B3634" s="46" t="s">
        <v>364</v>
      </c>
      <c r="C3634" s="47" t="s">
        <v>379</v>
      </c>
      <c r="D3634" s="48">
        <v>69.856263710309833</v>
      </c>
      <c r="E3634" s="49">
        <v>40.015329999999999</v>
      </c>
      <c r="F3634" s="49">
        <v>5.91E-2</v>
      </c>
      <c r="G3634" s="49">
        <v>13.610250000000001</v>
      </c>
      <c r="H3634" s="49">
        <v>0.34</v>
      </c>
      <c r="I3634" s="49">
        <v>0.18079999999999999</v>
      </c>
      <c r="J3634" s="49">
        <v>45.814970000000002</v>
      </c>
      <c r="K3634" s="49">
        <v>0.22800000000000001</v>
      </c>
      <c r="L3634" s="49">
        <v>100.24845000000001</v>
      </c>
      <c r="M3634" s="47"/>
      <c r="N3634" s="50">
        <v>0.99712338249505061</v>
      </c>
      <c r="O3634" s="50">
        <v>1.1643549496754273E-3</v>
      </c>
      <c r="P3634" s="50">
        <v>0.28362505583370701</v>
      </c>
      <c r="Q3634" s="50">
        <v>6.8146774877809258E-3</v>
      </c>
      <c r="R3634" s="50">
        <v>3.8159850371453537E-3</v>
      </c>
      <c r="S3634" s="50">
        <v>1.7019172879483733</v>
      </c>
      <c r="T3634" s="50">
        <v>6.0871638538660877E-3</v>
      </c>
      <c r="U3634" s="50">
        <v>3.0005479076055983</v>
      </c>
      <c r="V3634" s="51">
        <v>85.715486918629239</v>
      </c>
      <c r="X3634" s="49">
        <v>0.25</v>
      </c>
      <c r="Y3634" s="49">
        <v>32.85</v>
      </c>
      <c r="Z3634" s="49">
        <v>0.62</v>
      </c>
      <c r="AA3634" s="49">
        <v>5.6</v>
      </c>
      <c r="AB3634" s="49">
        <v>12.06</v>
      </c>
      <c r="AC3634" s="49">
        <v>0.25</v>
      </c>
      <c r="AD3634" s="49">
        <v>2.42</v>
      </c>
      <c r="AE3634" s="312"/>
      <c r="AF3634" s="466" t="s">
        <v>1747</v>
      </c>
      <c r="AG3634" s="343">
        <v>30</v>
      </c>
      <c r="AH3634" s="343">
        <v>15</v>
      </c>
      <c r="AI3634" s="343"/>
      <c r="AJ3634" s="343"/>
      <c r="AK3634" s="343"/>
      <c r="AL3634" s="343"/>
      <c r="AM3634" s="343"/>
      <c r="AN3634" s="343"/>
      <c r="AO3634" s="343"/>
      <c r="AP3634" s="343"/>
      <c r="AQ3634" s="343"/>
      <c r="AR3634" s="343"/>
      <c r="AS3634" s="343"/>
      <c r="AT3634" s="343"/>
      <c r="AU3634" s="343"/>
      <c r="AV3634" s="343"/>
      <c r="AW3634" s="343"/>
      <c r="AX3634" s="343"/>
      <c r="AY3634" s="343"/>
      <c r="AZ3634" s="343"/>
      <c r="BA3634" s="343"/>
      <c r="BB3634" s="343"/>
      <c r="BC3634" s="343"/>
      <c r="BD3634" s="343"/>
      <c r="BE3634" s="475"/>
      <c r="BF3634" s="475"/>
      <c r="BG3634" s="475"/>
      <c r="BH3634" s="475"/>
      <c r="BI3634" s="475"/>
      <c r="BJ3634" s="475"/>
      <c r="BK3634" s="475"/>
      <c r="BL3634" s="475"/>
      <c r="BM3634" s="475"/>
      <c r="BN3634" s="475"/>
      <c r="BO3634" s="475"/>
      <c r="BP3634" s="306"/>
      <c r="BQ3634" s="496"/>
      <c r="BR3634" s="496"/>
      <c r="BS3634" s="496"/>
      <c r="BT3634" s="496"/>
      <c r="BU3634" s="496"/>
      <c r="BV3634" s="496"/>
    </row>
    <row r="3635" spans="1:74" s="52" customFormat="1" ht="12.75">
      <c r="A3635" s="45">
        <v>2670.0804681784898</v>
      </c>
      <c r="B3635" s="46" t="s">
        <v>364</v>
      </c>
      <c r="C3635" s="47" t="s">
        <v>379</v>
      </c>
      <c r="D3635" s="48">
        <v>74.846263710309827</v>
      </c>
      <c r="E3635" s="49">
        <v>40.086329999999997</v>
      </c>
      <c r="F3635" s="49">
        <v>4.3900000000000002E-2</v>
      </c>
      <c r="G3635" s="49">
        <v>13.66037</v>
      </c>
      <c r="H3635" s="49">
        <v>0.31869999999999998</v>
      </c>
      <c r="I3635" s="49">
        <v>0.15390000000000001</v>
      </c>
      <c r="J3635" s="49">
        <v>45.794670000000004</v>
      </c>
      <c r="K3635" s="49">
        <v>0.22800000000000001</v>
      </c>
      <c r="L3635" s="49">
        <v>100.28587</v>
      </c>
      <c r="M3635" s="47"/>
      <c r="N3635" s="50">
        <v>0.99840943561174955</v>
      </c>
      <c r="O3635" s="50">
        <v>8.6447475388468358E-4</v>
      </c>
      <c r="P3635" s="50">
        <v>0.28453181619222662</v>
      </c>
      <c r="Q3635" s="50">
        <v>6.3846682374885007E-3</v>
      </c>
      <c r="R3635" s="50">
        <v>3.2466594619698992E-3</v>
      </c>
      <c r="S3635" s="50">
        <v>1.7003403411212221</v>
      </c>
      <c r="T3635" s="50">
        <v>6.0842195019401336E-3</v>
      </c>
      <c r="U3635" s="50">
        <v>2.9998616148804813</v>
      </c>
      <c r="V3635" s="51">
        <v>85.66498022838185</v>
      </c>
      <c r="X3635" s="49">
        <v>0.25</v>
      </c>
      <c r="Y3635" s="49">
        <v>47.68</v>
      </c>
      <c r="Z3635" s="49">
        <v>0.62</v>
      </c>
      <c r="AA3635" s="49">
        <v>5.92</v>
      </c>
      <c r="AB3635" s="49">
        <v>14.22</v>
      </c>
      <c r="AC3635" s="49">
        <v>0.25</v>
      </c>
      <c r="AD3635" s="49">
        <v>2.4300000000000002</v>
      </c>
      <c r="AE3635" s="312"/>
      <c r="AF3635" s="466" t="s">
        <v>1747</v>
      </c>
      <c r="AG3635" s="343">
        <v>30</v>
      </c>
      <c r="AH3635" s="343">
        <v>15</v>
      </c>
      <c r="AI3635" s="343"/>
      <c r="AJ3635" s="343"/>
      <c r="AK3635" s="343"/>
      <c r="AL3635" s="343"/>
      <c r="AM3635" s="343"/>
      <c r="AN3635" s="343"/>
      <c r="AO3635" s="343"/>
      <c r="AP3635" s="343"/>
      <c r="AQ3635" s="343"/>
      <c r="AR3635" s="343"/>
      <c r="AS3635" s="343"/>
      <c r="AT3635" s="343"/>
      <c r="AU3635" s="343"/>
      <c r="AV3635" s="343"/>
      <c r="AW3635" s="343"/>
      <c r="AX3635" s="343"/>
      <c r="AY3635" s="343"/>
      <c r="AZ3635" s="343"/>
      <c r="BA3635" s="343"/>
      <c r="BB3635" s="343"/>
      <c r="BC3635" s="343"/>
      <c r="BD3635" s="343"/>
      <c r="BE3635" s="475"/>
      <c r="BF3635" s="475"/>
      <c r="BG3635" s="475"/>
      <c r="BH3635" s="475"/>
      <c r="BI3635" s="475"/>
      <c r="BJ3635" s="475"/>
      <c r="BK3635" s="475"/>
      <c r="BL3635" s="475"/>
      <c r="BM3635" s="475"/>
      <c r="BN3635" s="475"/>
      <c r="BO3635" s="475"/>
      <c r="BP3635" s="306"/>
      <c r="BQ3635" s="496"/>
      <c r="BR3635" s="496"/>
      <c r="BS3635" s="496"/>
      <c r="BT3635" s="496"/>
      <c r="BU3635" s="496"/>
      <c r="BV3635" s="496"/>
    </row>
    <row r="3636" spans="1:74" s="52" customFormat="1" ht="12.75">
      <c r="A3636" s="45">
        <v>2670.0804681784898</v>
      </c>
      <c r="B3636" s="46" t="s">
        <v>364</v>
      </c>
      <c r="C3636" s="47" t="s">
        <v>379</v>
      </c>
      <c r="D3636" s="48">
        <v>79.836263710309822</v>
      </c>
      <c r="E3636" s="49">
        <v>39.96461</v>
      </c>
      <c r="F3636" s="49">
        <v>9.1800000000000007E-2</v>
      </c>
      <c r="G3636" s="49">
        <v>13.670389999999999</v>
      </c>
      <c r="H3636" s="49">
        <v>0.31790000000000002</v>
      </c>
      <c r="I3636" s="49">
        <v>0.19769999999999999</v>
      </c>
      <c r="J3636" s="49">
        <v>45.845410000000001</v>
      </c>
      <c r="K3636" s="49">
        <v>0.2271</v>
      </c>
      <c r="L3636" s="49">
        <v>100.31490999999998</v>
      </c>
      <c r="M3636" s="47"/>
      <c r="N3636" s="50">
        <v>0.99544174702091603</v>
      </c>
      <c r="O3636" s="50">
        <v>1.8078332400885879E-3</v>
      </c>
      <c r="P3636" s="50">
        <v>0.28475881026542493</v>
      </c>
      <c r="Q3636" s="50">
        <v>6.3690504853430611E-3</v>
      </c>
      <c r="R3636" s="50">
        <v>4.1709278720531689E-3</v>
      </c>
      <c r="S3636" s="50">
        <v>1.7023336255513604</v>
      </c>
      <c r="T3636" s="50">
        <v>6.0605920637209479E-3</v>
      </c>
      <c r="U3636" s="50">
        <v>3.000942586498907</v>
      </c>
      <c r="V3636" s="51">
        <v>85.669574040304965</v>
      </c>
      <c r="X3636" s="49">
        <v>0.25</v>
      </c>
      <c r="Y3636" s="49">
        <v>21.87</v>
      </c>
      <c r="Z3636" s="49">
        <v>0.62</v>
      </c>
      <c r="AA3636" s="49">
        <v>5.87</v>
      </c>
      <c r="AB3636" s="49">
        <v>10.76</v>
      </c>
      <c r="AC3636" s="49">
        <v>0.25</v>
      </c>
      <c r="AD3636" s="49">
        <v>2.4500000000000002</v>
      </c>
      <c r="AE3636" s="312"/>
      <c r="AF3636" s="466" t="s">
        <v>1747</v>
      </c>
      <c r="AG3636" s="343">
        <v>30</v>
      </c>
      <c r="AH3636" s="343">
        <v>15</v>
      </c>
      <c r="AI3636" s="343"/>
      <c r="AJ3636" s="343"/>
      <c r="AK3636" s="343"/>
      <c r="AL3636" s="343"/>
      <c r="AM3636" s="343"/>
      <c r="AN3636" s="343"/>
      <c r="AO3636" s="343"/>
      <c r="AP3636" s="343"/>
      <c r="AQ3636" s="343"/>
      <c r="AR3636" s="343"/>
      <c r="AS3636" s="343"/>
      <c r="AT3636" s="343"/>
      <c r="AU3636" s="343"/>
      <c r="AV3636" s="343"/>
      <c r="AW3636" s="343"/>
      <c r="AX3636" s="343"/>
      <c r="AY3636" s="343"/>
      <c r="AZ3636" s="343"/>
      <c r="BA3636" s="343"/>
      <c r="BB3636" s="343"/>
      <c r="BC3636" s="343"/>
      <c r="BD3636" s="343"/>
      <c r="BE3636" s="475"/>
      <c r="BF3636" s="475"/>
      <c r="BG3636" s="475"/>
      <c r="BH3636" s="475"/>
      <c r="BI3636" s="475"/>
      <c r="BJ3636" s="475"/>
      <c r="BK3636" s="475"/>
      <c r="BL3636" s="475"/>
      <c r="BM3636" s="475"/>
      <c r="BN3636" s="475"/>
      <c r="BO3636" s="475"/>
      <c r="BP3636" s="306"/>
      <c r="BQ3636" s="496"/>
      <c r="BR3636" s="496"/>
      <c r="BS3636" s="496"/>
      <c r="BT3636" s="496"/>
      <c r="BU3636" s="496"/>
      <c r="BV3636" s="496"/>
    </row>
    <row r="3637" spans="1:74" s="52" customFormat="1" ht="12.75">
      <c r="A3637" s="45">
        <v>2670.0804681784898</v>
      </c>
      <c r="B3637" s="46" t="s">
        <v>364</v>
      </c>
      <c r="C3637" s="47" t="s">
        <v>379</v>
      </c>
      <c r="D3637" s="48">
        <v>84.826263710309817</v>
      </c>
      <c r="E3637" s="49">
        <v>40.076189999999997</v>
      </c>
      <c r="F3637" s="49">
        <v>9.7299999999999998E-2</v>
      </c>
      <c r="G3637" s="49">
        <v>13.6303</v>
      </c>
      <c r="H3637" s="49">
        <v>0.3493</v>
      </c>
      <c r="I3637" s="49">
        <v>0.17249999999999999</v>
      </c>
      <c r="J3637" s="49">
        <v>45.723619999999997</v>
      </c>
      <c r="K3637" s="49">
        <v>0.2311</v>
      </c>
      <c r="L3637" s="49">
        <v>100.28030999999999</v>
      </c>
      <c r="M3637" s="47"/>
      <c r="N3637" s="50">
        <v>0.99803879536138984</v>
      </c>
      <c r="O3637" s="50">
        <v>1.9157959540996856E-3</v>
      </c>
      <c r="P3637" s="50">
        <v>0.28387190034182225</v>
      </c>
      <c r="Q3637" s="50">
        <v>6.9968646758836869E-3</v>
      </c>
      <c r="R3637" s="50">
        <v>3.6386127338283183E-3</v>
      </c>
      <c r="S3637" s="50">
        <v>1.6975014297143642</v>
      </c>
      <c r="T3637" s="50">
        <v>6.16621394902289E-3</v>
      </c>
      <c r="U3637" s="50">
        <v>2.9981296127304109</v>
      </c>
      <c r="V3637" s="51">
        <v>85.672972577370246</v>
      </c>
      <c r="X3637" s="49">
        <v>0.25</v>
      </c>
      <c r="Y3637" s="49">
        <v>20.52</v>
      </c>
      <c r="Z3637" s="49">
        <v>0.62</v>
      </c>
      <c r="AA3637" s="49">
        <v>5.46</v>
      </c>
      <c r="AB3637" s="49">
        <v>12.65</v>
      </c>
      <c r="AC3637" s="49">
        <v>0.25</v>
      </c>
      <c r="AD3637" s="49">
        <v>2.41</v>
      </c>
      <c r="AE3637" s="312"/>
      <c r="AF3637" s="466" t="s">
        <v>1747</v>
      </c>
      <c r="AG3637" s="343">
        <v>30</v>
      </c>
      <c r="AH3637" s="343">
        <v>15</v>
      </c>
      <c r="AI3637" s="343"/>
      <c r="AJ3637" s="343"/>
      <c r="AK3637" s="343"/>
      <c r="AL3637" s="343"/>
      <c r="AM3637" s="343"/>
      <c r="AN3637" s="343"/>
      <c r="AO3637" s="343"/>
      <c r="AP3637" s="343"/>
      <c r="AQ3637" s="343"/>
      <c r="AR3637" s="343"/>
      <c r="AS3637" s="343"/>
      <c r="AT3637" s="343"/>
      <c r="AU3637" s="343"/>
      <c r="AV3637" s="343"/>
      <c r="AW3637" s="343"/>
      <c r="AX3637" s="343"/>
      <c r="AY3637" s="343"/>
      <c r="AZ3637" s="343"/>
      <c r="BA3637" s="343"/>
      <c r="BB3637" s="343"/>
      <c r="BC3637" s="343"/>
      <c r="BD3637" s="343"/>
      <c r="BE3637" s="475"/>
      <c r="BF3637" s="475"/>
      <c r="BG3637" s="475"/>
      <c r="BH3637" s="475"/>
      <c r="BI3637" s="475"/>
      <c r="BJ3637" s="475"/>
      <c r="BK3637" s="475"/>
      <c r="BL3637" s="475"/>
      <c r="BM3637" s="475"/>
      <c r="BN3637" s="475"/>
      <c r="BO3637" s="475"/>
      <c r="BP3637" s="306"/>
      <c r="BQ3637" s="496"/>
      <c r="BR3637" s="496"/>
      <c r="BS3637" s="496"/>
      <c r="BT3637" s="496"/>
      <c r="BU3637" s="496"/>
      <c r="BV3637" s="496"/>
    </row>
    <row r="3638" spans="1:74" s="52" customFormat="1" ht="12.75">
      <c r="A3638" s="45">
        <v>2670.0804681784898</v>
      </c>
      <c r="B3638" s="46" t="s">
        <v>364</v>
      </c>
      <c r="C3638" s="47" t="s">
        <v>379</v>
      </c>
      <c r="D3638" s="48">
        <v>89.816263710309812</v>
      </c>
      <c r="E3638" s="49">
        <v>40.035620000000002</v>
      </c>
      <c r="F3638" s="49">
        <v>7.5499999999999998E-2</v>
      </c>
      <c r="G3638" s="49">
        <v>13.78063</v>
      </c>
      <c r="H3638" s="49">
        <v>0.32890000000000003</v>
      </c>
      <c r="I3638" s="49">
        <v>0.1875</v>
      </c>
      <c r="J3638" s="49">
        <v>45.814970000000002</v>
      </c>
      <c r="K3638" s="49">
        <v>0.21879999999999999</v>
      </c>
      <c r="L3638" s="49">
        <v>100.44192</v>
      </c>
      <c r="M3638" s="47"/>
      <c r="N3638" s="50">
        <v>0.99633265705301199</v>
      </c>
      <c r="O3638" s="50">
        <v>1.4855257141596066E-3</v>
      </c>
      <c r="P3638" s="50">
        <v>0.28680246089434819</v>
      </c>
      <c r="Q3638" s="50">
        <v>6.5836323859446754E-3</v>
      </c>
      <c r="R3638" s="50">
        <v>3.9522537332046925E-3</v>
      </c>
      <c r="S3638" s="50">
        <v>1.6997058108041949</v>
      </c>
      <c r="T3638" s="50">
        <v>5.8339509338045693E-3</v>
      </c>
      <c r="U3638" s="50">
        <v>3.0006962915186683</v>
      </c>
      <c r="V3638" s="51">
        <v>85.562483429826301</v>
      </c>
      <c r="X3638" s="49">
        <v>0.25</v>
      </c>
      <c r="Y3638" s="49">
        <v>26.68</v>
      </c>
      <c r="Z3638" s="49">
        <v>0.62</v>
      </c>
      <c r="AA3638" s="49">
        <v>5.69</v>
      </c>
      <c r="AB3638" s="49">
        <v>11.62</v>
      </c>
      <c r="AC3638" s="49">
        <v>0.25</v>
      </c>
      <c r="AD3638" s="49">
        <v>2.52</v>
      </c>
      <c r="AE3638" s="312"/>
      <c r="AF3638" s="466" t="s">
        <v>1747</v>
      </c>
      <c r="AG3638" s="343">
        <v>30</v>
      </c>
      <c r="AH3638" s="343">
        <v>15</v>
      </c>
      <c r="AI3638" s="343"/>
      <c r="AJ3638" s="343"/>
      <c r="AK3638" s="343"/>
      <c r="AL3638" s="343"/>
      <c r="AM3638" s="343"/>
      <c r="AN3638" s="343"/>
      <c r="AO3638" s="343"/>
      <c r="AP3638" s="343"/>
      <c r="AQ3638" s="343"/>
      <c r="AR3638" s="343"/>
      <c r="AS3638" s="343"/>
      <c r="AT3638" s="343"/>
      <c r="AU3638" s="343"/>
      <c r="AV3638" s="343"/>
      <c r="AW3638" s="343"/>
      <c r="AX3638" s="343"/>
      <c r="AY3638" s="343"/>
      <c r="AZ3638" s="343"/>
      <c r="BA3638" s="343"/>
      <c r="BB3638" s="343"/>
      <c r="BC3638" s="343"/>
      <c r="BD3638" s="343"/>
      <c r="BE3638" s="475"/>
      <c r="BF3638" s="475"/>
      <c r="BG3638" s="475"/>
      <c r="BH3638" s="475"/>
      <c r="BI3638" s="475"/>
      <c r="BJ3638" s="475"/>
      <c r="BK3638" s="475"/>
      <c r="BL3638" s="475"/>
      <c r="BM3638" s="475"/>
      <c r="BN3638" s="475"/>
      <c r="BO3638" s="475"/>
      <c r="BP3638" s="306"/>
      <c r="BQ3638" s="496"/>
      <c r="BR3638" s="496"/>
      <c r="BS3638" s="496"/>
      <c r="BT3638" s="496"/>
      <c r="BU3638" s="496"/>
      <c r="BV3638" s="496"/>
    </row>
    <row r="3639" spans="1:74" s="52" customFormat="1" ht="12.75">
      <c r="A3639" s="45">
        <v>2670.0804681784898</v>
      </c>
      <c r="B3639" s="46" t="s">
        <v>364</v>
      </c>
      <c r="C3639" s="47" t="s">
        <v>379</v>
      </c>
      <c r="D3639" s="48">
        <v>94.806263710309807</v>
      </c>
      <c r="E3639" s="49">
        <v>39.822609999999997</v>
      </c>
      <c r="F3639" s="49">
        <v>7.6999999999999999E-2</v>
      </c>
      <c r="G3639" s="49">
        <v>13.720499999999999</v>
      </c>
      <c r="H3639" s="49">
        <v>0.30590000000000001</v>
      </c>
      <c r="I3639" s="49">
        <v>0.18490000000000001</v>
      </c>
      <c r="J3639" s="49">
        <v>45.906309999999998</v>
      </c>
      <c r="K3639" s="49">
        <v>0.22689999999999999</v>
      </c>
      <c r="L3639" s="49">
        <v>100.24412</v>
      </c>
      <c r="M3639" s="47"/>
      <c r="N3639" s="50">
        <v>0.99318574142689375</v>
      </c>
      <c r="O3639" s="50">
        <v>1.5183325260852557E-3</v>
      </c>
      <c r="P3639" s="50">
        <v>0.28617170274519088</v>
      </c>
      <c r="Q3639" s="50">
        <v>6.1365478475189656E-3</v>
      </c>
      <c r="R3639" s="50">
        <v>3.9059205566811419E-3</v>
      </c>
      <c r="S3639" s="50">
        <v>1.7067962740003926</v>
      </c>
      <c r="T3639" s="50">
        <v>6.0630744181727567E-3</v>
      </c>
      <c r="U3639" s="50">
        <v>3.0037775935209354</v>
      </c>
      <c r="V3639" s="51">
        <v>85.640928199333402</v>
      </c>
      <c r="X3639" s="49">
        <v>0.26</v>
      </c>
      <c r="Y3639" s="49">
        <v>24.91</v>
      </c>
      <c r="Z3639" s="49">
        <v>0.62</v>
      </c>
      <c r="AA3639" s="49">
        <v>6.21</v>
      </c>
      <c r="AB3639" s="49">
        <v>11.54</v>
      </c>
      <c r="AC3639" s="49">
        <v>0.25</v>
      </c>
      <c r="AD3639" s="49">
        <v>2.4300000000000002</v>
      </c>
      <c r="AE3639" s="312"/>
      <c r="AF3639" s="466" t="s">
        <v>1747</v>
      </c>
      <c r="AG3639" s="343">
        <v>30</v>
      </c>
      <c r="AH3639" s="343">
        <v>15</v>
      </c>
      <c r="AI3639" s="343"/>
      <c r="AJ3639" s="343"/>
      <c r="AK3639" s="343"/>
      <c r="AL3639" s="343"/>
      <c r="AM3639" s="343"/>
      <c r="AN3639" s="343"/>
      <c r="AO3639" s="343"/>
      <c r="AP3639" s="343"/>
      <c r="AQ3639" s="343"/>
      <c r="AR3639" s="343"/>
      <c r="AS3639" s="343"/>
      <c r="AT3639" s="343"/>
      <c r="AU3639" s="343"/>
      <c r="AV3639" s="343"/>
      <c r="AW3639" s="343"/>
      <c r="AX3639" s="343"/>
      <c r="AY3639" s="343"/>
      <c r="AZ3639" s="343"/>
      <c r="BA3639" s="343"/>
      <c r="BB3639" s="343"/>
      <c r="BC3639" s="343"/>
      <c r="BD3639" s="343"/>
      <c r="BE3639" s="475"/>
      <c r="BF3639" s="475"/>
      <c r="BG3639" s="475"/>
      <c r="BH3639" s="475"/>
      <c r="BI3639" s="475"/>
      <c r="BJ3639" s="475"/>
      <c r="BK3639" s="475"/>
      <c r="BL3639" s="475"/>
      <c r="BM3639" s="475"/>
      <c r="BN3639" s="475"/>
      <c r="BO3639" s="475"/>
      <c r="BP3639" s="306"/>
      <c r="BQ3639" s="496"/>
      <c r="BR3639" s="496"/>
      <c r="BS3639" s="496"/>
      <c r="BT3639" s="496"/>
      <c r="BU3639" s="496"/>
      <c r="BV3639" s="496"/>
    </row>
    <row r="3640" spans="1:74" s="52" customFormat="1" ht="12.75">
      <c r="A3640" s="45">
        <v>2670.0804681784898</v>
      </c>
      <c r="B3640" s="46" t="s">
        <v>364</v>
      </c>
      <c r="C3640" s="47" t="s">
        <v>379</v>
      </c>
      <c r="D3640" s="48">
        <v>99.796263710309802</v>
      </c>
      <c r="E3640" s="49">
        <v>39.974760000000003</v>
      </c>
      <c r="F3640" s="49">
        <v>7.8100000000000003E-2</v>
      </c>
      <c r="G3640" s="49">
        <v>13.65034</v>
      </c>
      <c r="H3640" s="49">
        <v>0.33789999999999998</v>
      </c>
      <c r="I3640" s="49">
        <v>0.19320000000000001</v>
      </c>
      <c r="J3640" s="49">
        <v>45.825119999999998</v>
      </c>
      <c r="K3640" s="49">
        <v>0.22589999999999999</v>
      </c>
      <c r="L3640" s="49">
        <v>100.28531999999998</v>
      </c>
      <c r="M3640" s="47"/>
      <c r="N3640" s="50">
        <v>0.99599363089808512</v>
      </c>
      <c r="O3640" s="50">
        <v>1.538498740933554E-3</v>
      </c>
      <c r="P3640" s="50">
        <v>0.28442656675978251</v>
      </c>
      <c r="Q3640" s="50">
        <v>6.7717790640987553E-3</v>
      </c>
      <c r="R3640" s="50">
        <v>4.0772144764017757E-3</v>
      </c>
      <c r="S3640" s="50">
        <v>1.7020913031407277</v>
      </c>
      <c r="T3640" s="50">
        <v>6.030378540017982E-3</v>
      </c>
      <c r="U3640" s="50">
        <v>3.0009293716200474</v>
      </c>
      <c r="V3640" s="51">
        <v>85.682154131640047</v>
      </c>
      <c r="X3640" s="49">
        <v>0.25</v>
      </c>
      <c r="Y3640" s="49">
        <v>25.76</v>
      </c>
      <c r="Z3640" s="49">
        <v>0.62</v>
      </c>
      <c r="AA3640" s="49">
        <v>5.6</v>
      </c>
      <c r="AB3640" s="49">
        <v>10.9</v>
      </c>
      <c r="AC3640" s="49">
        <v>0.25</v>
      </c>
      <c r="AD3640" s="49">
        <v>2.46</v>
      </c>
      <c r="AE3640" s="312"/>
      <c r="AF3640" s="466" t="s">
        <v>1747</v>
      </c>
      <c r="AG3640" s="343">
        <v>30</v>
      </c>
      <c r="AH3640" s="343">
        <v>15</v>
      </c>
      <c r="AI3640" s="343"/>
      <c r="AJ3640" s="343"/>
      <c r="AK3640" s="343"/>
      <c r="AL3640" s="343"/>
      <c r="AM3640" s="343"/>
      <c r="AN3640" s="343"/>
      <c r="AO3640" s="343"/>
      <c r="AP3640" s="343"/>
      <c r="AQ3640" s="343"/>
      <c r="AR3640" s="343"/>
      <c r="AS3640" s="343"/>
      <c r="AT3640" s="343"/>
      <c r="AU3640" s="343"/>
      <c r="AV3640" s="343"/>
      <c r="AW3640" s="343"/>
      <c r="AX3640" s="343"/>
      <c r="AY3640" s="343"/>
      <c r="AZ3640" s="343"/>
      <c r="BA3640" s="343"/>
      <c r="BB3640" s="343"/>
      <c r="BC3640" s="343"/>
      <c r="BD3640" s="343"/>
      <c r="BE3640" s="475"/>
      <c r="BF3640" s="475"/>
      <c r="BG3640" s="475"/>
      <c r="BH3640" s="475"/>
      <c r="BI3640" s="475"/>
      <c r="BJ3640" s="475"/>
      <c r="BK3640" s="475"/>
      <c r="BL3640" s="475"/>
      <c r="BM3640" s="475"/>
      <c r="BN3640" s="475"/>
      <c r="BO3640" s="475"/>
      <c r="BP3640" s="306"/>
      <c r="BQ3640" s="496"/>
      <c r="BR3640" s="496"/>
      <c r="BS3640" s="496"/>
      <c r="BT3640" s="496"/>
      <c r="BU3640" s="496"/>
      <c r="BV3640" s="496"/>
    </row>
    <row r="3641" spans="1:74" s="52" customFormat="1" ht="12.75">
      <c r="A3641" s="45">
        <v>2670.0804681784898</v>
      </c>
      <c r="B3641" s="46" t="s">
        <v>364</v>
      </c>
      <c r="C3641" s="47" t="s">
        <v>379</v>
      </c>
      <c r="D3641" s="48">
        <v>104.7862637103098</v>
      </c>
      <c r="E3641" s="49">
        <v>39.995040000000003</v>
      </c>
      <c r="F3641" s="49">
        <v>8.4099999999999994E-2</v>
      </c>
      <c r="G3641" s="49">
        <v>13.73052</v>
      </c>
      <c r="H3641" s="49">
        <v>0.35699999999999998</v>
      </c>
      <c r="I3641" s="49">
        <v>0.191</v>
      </c>
      <c r="J3641" s="49">
        <v>45.916469999999997</v>
      </c>
      <c r="K3641" s="49">
        <v>0.2203</v>
      </c>
      <c r="L3641" s="49">
        <v>100.49442999999999</v>
      </c>
      <c r="M3641" s="47"/>
      <c r="N3641" s="50">
        <v>0.99485349872058426</v>
      </c>
      <c r="O3641" s="50">
        <v>1.6539577332826566E-3</v>
      </c>
      <c r="P3641" s="50">
        <v>0.2856248407235441</v>
      </c>
      <c r="Q3641" s="50">
        <v>7.1427443223612969E-3</v>
      </c>
      <c r="R3641" s="50">
        <v>4.0241309303867684E-3</v>
      </c>
      <c r="S3641" s="50">
        <v>1.7026682368235926</v>
      </c>
      <c r="T3641" s="50">
        <v>5.8711765590984512E-3</v>
      </c>
      <c r="U3641" s="50">
        <v>3.00183858581285</v>
      </c>
      <c r="V3641" s="51">
        <v>85.634671067913899</v>
      </c>
      <c r="X3641" s="49">
        <v>0.25</v>
      </c>
      <c r="Y3641" s="49">
        <v>23.7</v>
      </c>
      <c r="Z3641" s="49">
        <v>0.62</v>
      </c>
      <c r="AA3641" s="49">
        <v>5.36</v>
      </c>
      <c r="AB3641" s="49">
        <v>11.29</v>
      </c>
      <c r="AC3641" s="49">
        <v>0.25</v>
      </c>
      <c r="AD3641" s="49">
        <v>2.5099999999999998</v>
      </c>
      <c r="AE3641" s="312"/>
      <c r="AF3641" s="466" t="s">
        <v>1747</v>
      </c>
      <c r="AG3641" s="343">
        <v>30</v>
      </c>
      <c r="AH3641" s="343">
        <v>15</v>
      </c>
      <c r="AI3641" s="343"/>
      <c r="AJ3641" s="343"/>
      <c r="AK3641" s="343"/>
      <c r="AL3641" s="343"/>
      <c r="AM3641" s="343"/>
      <c r="AN3641" s="343"/>
      <c r="AO3641" s="343"/>
      <c r="AP3641" s="343"/>
      <c r="AQ3641" s="343"/>
      <c r="AR3641" s="343"/>
      <c r="AS3641" s="343"/>
      <c r="AT3641" s="343"/>
      <c r="AU3641" s="343"/>
      <c r="AV3641" s="343"/>
      <c r="AW3641" s="343"/>
      <c r="AX3641" s="343"/>
      <c r="AY3641" s="343"/>
      <c r="AZ3641" s="343"/>
      <c r="BA3641" s="343"/>
      <c r="BB3641" s="343"/>
      <c r="BC3641" s="343"/>
      <c r="BD3641" s="343"/>
      <c r="BE3641" s="475"/>
      <c r="BF3641" s="475"/>
      <c r="BG3641" s="475"/>
      <c r="BH3641" s="475"/>
      <c r="BI3641" s="475"/>
      <c r="BJ3641" s="475"/>
      <c r="BK3641" s="475"/>
      <c r="BL3641" s="475"/>
      <c r="BM3641" s="475"/>
      <c r="BN3641" s="475"/>
      <c r="BO3641" s="475"/>
      <c r="BP3641" s="306"/>
      <c r="BQ3641" s="496"/>
      <c r="BR3641" s="496"/>
      <c r="BS3641" s="496"/>
      <c r="BT3641" s="496"/>
      <c r="BU3641" s="496"/>
      <c r="BV3641" s="496"/>
    </row>
    <row r="3642" spans="1:74" s="52" customFormat="1" ht="12.75">
      <c r="A3642" s="45">
        <v>2670.0804681784898</v>
      </c>
      <c r="B3642" s="46" t="s">
        <v>364</v>
      </c>
      <c r="C3642" s="47" t="s">
        <v>379</v>
      </c>
      <c r="D3642" s="48">
        <v>109.77626371030979</v>
      </c>
      <c r="E3642" s="49">
        <v>39.771889999999999</v>
      </c>
      <c r="F3642" s="49">
        <v>8.6400000000000005E-2</v>
      </c>
      <c r="G3642" s="49">
        <v>13.68041</v>
      </c>
      <c r="H3642" s="49">
        <v>0.33879999999999999</v>
      </c>
      <c r="I3642" s="49">
        <v>0.20150000000000001</v>
      </c>
      <c r="J3642" s="49">
        <v>46.068710000000003</v>
      </c>
      <c r="K3642" s="49">
        <v>0.22639999999999999</v>
      </c>
      <c r="L3642" s="49">
        <v>100.37411</v>
      </c>
      <c r="M3642" s="47"/>
      <c r="N3642" s="50">
        <v>0.99087408921180065</v>
      </c>
      <c r="O3642" s="50">
        <v>1.7018896610756708E-3</v>
      </c>
      <c r="P3642" s="50">
        <v>0.28503444778486142</v>
      </c>
      <c r="Q3642" s="50">
        <v>6.7893709289364315E-3</v>
      </c>
      <c r="R3642" s="50">
        <v>4.252095716603517E-3</v>
      </c>
      <c r="S3642" s="50">
        <v>1.7110269081270064</v>
      </c>
      <c r="T3642" s="50">
        <v>6.043330035763861E-3</v>
      </c>
      <c r="U3642" s="50">
        <v>3.0057221314660483</v>
      </c>
      <c r="V3642" s="51">
        <v>85.720155999180292</v>
      </c>
      <c r="X3642" s="49">
        <v>0.26</v>
      </c>
      <c r="Y3642" s="49">
        <v>23.17</v>
      </c>
      <c r="Z3642" s="49">
        <v>0.62</v>
      </c>
      <c r="AA3642" s="49">
        <v>5.61</v>
      </c>
      <c r="AB3642" s="49">
        <v>10.64</v>
      </c>
      <c r="AC3642" s="49">
        <v>0.25</v>
      </c>
      <c r="AD3642" s="49">
        <v>2.4500000000000002</v>
      </c>
      <c r="AE3642" s="312"/>
      <c r="AF3642" s="466" t="s">
        <v>1747</v>
      </c>
      <c r="AG3642" s="343">
        <v>30</v>
      </c>
      <c r="AH3642" s="343">
        <v>15</v>
      </c>
      <c r="AI3642" s="343"/>
      <c r="AJ3642" s="343"/>
      <c r="AK3642" s="343"/>
      <c r="AL3642" s="343"/>
      <c r="AM3642" s="343"/>
      <c r="AN3642" s="343"/>
      <c r="AO3642" s="343"/>
      <c r="AP3642" s="343"/>
      <c r="AQ3642" s="343"/>
      <c r="AR3642" s="343"/>
      <c r="AS3642" s="343"/>
      <c r="AT3642" s="343"/>
      <c r="AU3642" s="343"/>
      <c r="AV3642" s="343"/>
      <c r="AW3642" s="343"/>
      <c r="AX3642" s="343"/>
      <c r="AY3642" s="343"/>
      <c r="AZ3642" s="343"/>
      <c r="BA3642" s="343"/>
      <c r="BB3642" s="343"/>
      <c r="BC3642" s="343"/>
      <c r="BD3642" s="343"/>
      <c r="BE3642" s="475"/>
      <c r="BF3642" s="475"/>
      <c r="BG3642" s="475"/>
      <c r="BH3642" s="475"/>
      <c r="BI3642" s="475"/>
      <c r="BJ3642" s="475"/>
      <c r="BK3642" s="475"/>
      <c r="BL3642" s="475"/>
      <c r="BM3642" s="475"/>
      <c r="BN3642" s="475"/>
      <c r="BO3642" s="475"/>
      <c r="BP3642" s="306"/>
      <c r="BQ3642" s="496"/>
      <c r="BR3642" s="496"/>
      <c r="BS3642" s="496"/>
      <c r="BT3642" s="496"/>
      <c r="BU3642" s="496"/>
      <c r="BV3642" s="496"/>
    </row>
    <row r="3643" spans="1:74" s="52" customFormat="1" ht="12.75">
      <c r="A3643" s="45">
        <v>2670.0804681784898</v>
      </c>
      <c r="B3643" s="46" t="s">
        <v>364</v>
      </c>
      <c r="C3643" s="47" t="s">
        <v>379</v>
      </c>
      <c r="D3643" s="48">
        <v>114.76626371030979</v>
      </c>
      <c r="E3643" s="49">
        <v>39.913890000000002</v>
      </c>
      <c r="F3643" s="49">
        <v>8.2699999999999996E-2</v>
      </c>
      <c r="G3643" s="49">
        <v>13.60023</v>
      </c>
      <c r="H3643" s="49">
        <v>0.3367</v>
      </c>
      <c r="I3643" s="49">
        <v>0.17660000000000001</v>
      </c>
      <c r="J3643" s="49">
        <v>45.967210000000001</v>
      </c>
      <c r="K3643" s="49">
        <v>0.22489999999999999</v>
      </c>
      <c r="L3643" s="49">
        <v>100.30223000000002</v>
      </c>
      <c r="M3643" s="47"/>
      <c r="N3643" s="50">
        <v>0.99421079132338908</v>
      </c>
      <c r="O3643" s="50">
        <v>1.6286784171362964E-3</v>
      </c>
      <c r="P3643" s="50">
        <v>0.28330658142946807</v>
      </c>
      <c r="Q3643" s="50">
        <v>6.7459237096723279E-3</v>
      </c>
      <c r="R3643" s="50">
        <v>3.725897087145652E-3</v>
      </c>
      <c r="S3643" s="50">
        <v>1.7069119034714202</v>
      </c>
      <c r="T3643" s="50">
        <v>6.0020764041068316E-3</v>
      </c>
      <c r="U3643" s="50">
        <v>3.0025318518423383</v>
      </c>
      <c r="V3643" s="51">
        <v>85.765051245437675</v>
      </c>
      <c r="X3643" s="49">
        <v>0.25</v>
      </c>
      <c r="Y3643" s="49">
        <v>23.64</v>
      </c>
      <c r="Z3643" s="49">
        <v>0.62</v>
      </c>
      <c r="AA3643" s="49">
        <v>5.69</v>
      </c>
      <c r="AB3643" s="49">
        <v>12.07</v>
      </c>
      <c r="AC3643" s="49">
        <v>0.25</v>
      </c>
      <c r="AD3643" s="49">
        <v>2.4500000000000002</v>
      </c>
      <c r="AE3643" s="312"/>
      <c r="AF3643" s="466" t="s">
        <v>1747</v>
      </c>
      <c r="AG3643" s="343">
        <v>30</v>
      </c>
      <c r="AH3643" s="343">
        <v>15</v>
      </c>
      <c r="AI3643" s="343"/>
      <c r="AJ3643" s="343"/>
      <c r="AK3643" s="343"/>
      <c r="AL3643" s="343"/>
      <c r="AM3643" s="343"/>
      <c r="AN3643" s="343"/>
      <c r="AO3643" s="343"/>
      <c r="AP3643" s="343"/>
      <c r="AQ3643" s="343"/>
      <c r="AR3643" s="343"/>
      <c r="AS3643" s="343"/>
      <c r="AT3643" s="343"/>
      <c r="AU3643" s="343"/>
      <c r="AV3643" s="343"/>
      <c r="AW3643" s="343"/>
      <c r="AX3643" s="343"/>
      <c r="AY3643" s="343"/>
      <c r="AZ3643" s="343"/>
      <c r="BA3643" s="343"/>
      <c r="BB3643" s="343"/>
      <c r="BC3643" s="343"/>
      <c r="BD3643" s="343"/>
      <c r="BE3643" s="475"/>
      <c r="BF3643" s="475"/>
      <c r="BG3643" s="475"/>
      <c r="BH3643" s="475"/>
      <c r="BI3643" s="475"/>
      <c r="BJ3643" s="475"/>
      <c r="BK3643" s="475"/>
      <c r="BL3643" s="475"/>
      <c r="BM3643" s="475"/>
      <c r="BN3643" s="475"/>
      <c r="BO3643" s="475"/>
      <c r="BP3643" s="306"/>
      <c r="BQ3643" s="496"/>
      <c r="BR3643" s="496"/>
      <c r="BS3643" s="496"/>
      <c r="BT3643" s="496"/>
      <c r="BU3643" s="496"/>
      <c r="BV3643" s="496"/>
    </row>
    <row r="3644" spans="1:74" s="52" customFormat="1" ht="12.75">
      <c r="A3644" s="45">
        <v>2670.0804681784898</v>
      </c>
      <c r="B3644" s="46" t="s">
        <v>364</v>
      </c>
      <c r="C3644" s="47" t="s">
        <v>379</v>
      </c>
      <c r="D3644" s="48">
        <v>119.75626371030978</v>
      </c>
      <c r="E3644" s="49">
        <v>40.055909999999997</v>
      </c>
      <c r="F3644" s="49">
        <v>0.1113</v>
      </c>
      <c r="G3644" s="49">
        <v>13.73052</v>
      </c>
      <c r="H3644" s="49">
        <v>0.31340000000000001</v>
      </c>
      <c r="I3644" s="49">
        <v>0.2006</v>
      </c>
      <c r="J3644" s="49">
        <v>45.794670000000004</v>
      </c>
      <c r="K3644" s="49">
        <v>0.218</v>
      </c>
      <c r="L3644" s="49">
        <v>100.42440000000001</v>
      </c>
      <c r="M3644" s="47"/>
      <c r="N3644" s="50">
        <v>0.99652080478207261</v>
      </c>
      <c r="O3644" s="50">
        <v>2.1892247375306156E-3</v>
      </c>
      <c r="P3644" s="50">
        <v>0.28566875797414221</v>
      </c>
      <c r="Q3644" s="50">
        <v>6.2713732902075032E-3</v>
      </c>
      <c r="R3644" s="50">
        <v>4.2270407579020081E-3</v>
      </c>
      <c r="S3644" s="50">
        <v>1.6984127712189916</v>
      </c>
      <c r="T3644" s="50">
        <v>5.8107729820193891E-3</v>
      </c>
      <c r="U3644" s="50">
        <v>2.999100745742866</v>
      </c>
      <c r="V3644" s="51">
        <v>85.601964749386326</v>
      </c>
      <c r="X3644" s="49">
        <v>0.25</v>
      </c>
      <c r="Y3644" s="49">
        <v>18.04</v>
      </c>
      <c r="Z3644" s="49">
        <v>0.62</v>
      </c>
      <c r="AA3644" s="49">
        <v>5.96</v>
      </c>
      <c r="AB3644" s="49">
        <v>10.77</v>
      </c>
      <c r="AC3644" s="49">
        <v>0.25</v>
      </c>
      <c r="AD3644" s="49">
        <v>2.5299999999999998</v>
      </c>
      <c r="AE3644" s="312"/>
      <c r="AF3644" s="466" t="s">
        <v>1747</v>
      </c>
      <c r="AG3644" s="343">
        <v>30</v>
      </c>
      <c r="AH3644" s="343">
        <v>15</v>
      </c>
      <c r="AI3644" s="343"/>
      <c r="AJ3644" s="343"/>
      <c r="AK3644" s="343"/>
      <c r="AL3644" s="343"/>
      <c r="AM3644" s="343"/>
      <c r="AN3644" s="343"/>
      <c r="AO3644" s="343"/>
      <c r="AP3644" s="343"/>
      <c r="AQ3644" s="343"/>
      <c r="AR3644" s="343"/>
      <c r="AS3644" s="343"/>
      <c r="AT3644" s="343"/>
      <c r="AU3644" s="343"/>
      <c r="AV3644" s="343"/>
      <c r="AW3644" s="343"/>
      <c r="AX3644" s="343"/>
      <c r="AY3644" s="343"/>
      <c r="AZ3644" s="343"/>
      <c r="BA3644" s="343"/>
      <c r="BB3644" s="343"/>
      <c r="BC3644" s="343"/>
      <c r="BD3644" s="343"/>
      <c r="BE3644" s="475"/>
      <c r="BF3644" s="475"/>
      <c r="BG3644" s="475"/>
      <c r="BH3644" s="475"/>
      <c r="BI3644" s="475"/>
      <c r="BJ3644" s="475"/>
      <c r="BK3644" s="475"/>
      <c r="BL3644" s="475"/>
      <c r="BM3644" s="475"/>
      <c r="BN3644" s="475"/>
      <c r="BO3644" s="475"/>
      <c r="BP3644" s="306"/>
      <c r="BQ3644" s="496"/>
      <c r="BR3644" s="496"/>
      <c r="BS3644" s="496"/>
      <c r="BT3644" s="496"/>
      <c r="BU3644" s="496"/>
      <c r="BV3644" s="496"/>
    </row>
    <row r="3645" spans="1:74" s="52" customFormat="1" ht="12.75">
      <c r="A3645" s="45">
        <v>2670.0804681784898</v>
      </c>
      <c r="B3645" s="46" t="s">
        <v>364</v>
      </c>
      <c r="C3645" s="47" t="s">
        <v>379</v>
      </c>
      <c r="D3645" s="48">
        <v>124.74626371030978</v>
      </c>
      <c r="E3645" s="49">
        <v>39.984900000000003</v>
      </c>
      <c r="F3645" s="49">
        <v>6.5500000000000003E-2</v>
      </c>
      <c r="G3645" s="49">
        <v>13.55012</v>
      </c>
      <c r="H3645" s="49">
        <v>0.29970000000000002</v>
      </c>
      <c r="I3645" s="49">
        <v>0.14899999999999999</v>
      </c>
      <c r="J3645" s="49">
        <v>45.683019999999999</v>
      </c>
      <c r="K3645" s="49">
        <v>0.22689999999999999</v>
      </c>
      <c r="L3645" s="49">
        <v>99.959140000000005</v>
      </c>
      <c r="M3645" s="47"/>
      <c r="N3645" s="50">
        <v>0.99856225779369645</v>
      </c>
      <c r="O3645" s="50">
        <v>1.2932897871340315E-3</v>
      </c>
      <c r="P3645" s="50">
        <v>0.28299467805653183</v>
      </c>
      <c r="Q3645" s="50">
        <v>6.0201840436332763E-3</v>
      </c>
      <c r="R3645" s="50">
        <v>3.1517454941795437E-3</v>
      </c>
      <c r="S3645" s="50">
        <v>1.7007578530784093</v>
      </c>
      <c r="T3645" s="50">
        <v>6.0711543784514295E-3</v>
      </c>
      <c r="U3645" s="50">
        <v>2.998851162632036</v>
      </c>
      <c r="V3645" s="51">
        <v>85.734375955925032</v>
      </c>
      <c r="X3645" s="49">
        <v>0.25</v>
      </c>
      <c r="Y3645" s="49">
        <v>30.03</v>
      </c>
      <c r="Z3645" s="49">
        <v>0.62</v>
      </c>
      <c r="AA3645" s="49">
        <v>6.26</v>
      </c>
      <c r="AB3645" s="49">
        <v>14.35</v>
      </c>
      <c r="AC3645" s="49">
        <v>0.25</v>
      </c>
      <c r="AD3645" s="49">
        <v>2.44</v>
      </c>
      <c r="AE3645" s="312"/>
      <c r="AF3645" s="466" t="s">
        <v>1747</v>
      </c>
      <c r="AG3645" s="343">
        <v>30</v>
      </c>
      <c r="AH3645" s="343">
        <v>15</v>
      </c>
      <c r="AI3645" s="343"/>
      <c r="AJ3645" s="343"/>
      <c r="AK3645" s="343"/>
      <c r="AL3645" s="343"/>
      <c r="AM3645" s="343"/>
      <c r="AN3645" s="343"/>
      <c r="AO3645" s="343"/>
      <c r="AP3645" s="343"/>
      <c r="AQ3645" s="343"/>
      <c r="AR3645" s="343"/>
      <c r="AS3645" s="343"/>
      <c r="AT3645" s="343"/>
      <c r="AU3645" s="343"/>
      <c r="AV3645" s="343"/>
      <c r="AW3645" s="343"/>
      <c r="AX3645" s="343"/>
      <c r="AY3645" s="343"/>
      <c r="AZ3645" s="343"/>
      <c r="BA3645" s="343"/>
      <c r="BB3645" s="343"/>
      <c r="BC3645" s="343"/>
      <c r="BD3645" s="343"/>
      <c r="BE3645" s="475"/>
      <c r="BF3645" s="475"/>
      <c r="BG3645" s="475"/>
      <c r="BH3645" s="475"/>
      <c r="BI3645" s="475"/>
      <c r="BJ3645" s="475"/>
      <c r="BK3645" s="475"/>
      <c r="BL3645" s="475"/>
      <c r="BM3645" s="475"/>
      <c r="BN3645" s="475"/>
      <c r="BO3645" s="475"/>
      <c r="BP3645" s="306"/>
      <c r="BQ3645" s="496"/>
      <c r="BR3645" s="496"/>
      <c r="BS3645" s="496"/>
      <c r="BT3645" s="496"/>
      <c r="BU3645" s="496"/>
      <c r="BV3645" s="496"/>
    </row>
    <row r="3646" spans="1:74" s="52" customFormat="1" ht="12.75">
      <c r="A3646" s="45">
        <v>2670.0804681784898</v>
      </c>
      <c r="B3646" s="46" t="s">
        <v>364</v>
      </c>
      <c r="C3646" s="47" t="s">
        <v>379</v>
      </c>
      <c r="D3646" s="48">
        <v>129.73626371030977</v>
      </c>
      <c r="E3646" s="49">
        <v>40.045760000000001</v>
      </c>
      <c r="F3646" s="49">
        <v>4.6699999999999998E-2</v>
      </c>
      <c r="G3646" s="49">
        <v>13.71048</v>
      </c>
      <c r="H3646" s="49">
        <v>0.3448</v>
      </c>
      <c r="I3646" s="49">
        <v>0.19089999999999999</v>
      </c>
      <c r="J3646" s="49">
        <v>45.98751</v>
      </c>
      <c r="K3646" s="49">
        <v>0.23080000000000001</v>
      </c>
      <c r="L3646" s="49">
        <v>100.55695000000001</v>
      </c>
      <c r="M3646" s="47"/>
      <c r="N3646" s="50">
        <v>0.99547610193781988</v>
      </c>
      <c r="O3646" s="50">
        <v>9.1783918282486413E-4</v>
      </c>
      <c r="P3646" s="50">
        <v>0.28502499837875767</v>
      </c>
      <c r="Q3646" s="50">
        <v>6.8942249186940635E-3</v>
      </c>
      <c r="R3646" s="50">
        <v>4.0194438479597833E-3</v>
      </c>
      <c r="S3646" s="50">
        <v>1.7042085472119732</v>
      </c>
      <c r="T3646" s="50">
        <v>6.1470642185013826E-3</v>
      </c>
      <c r="U3646" s="50">
        <v>3.0026882196965308</v>
      </c>
      <c r="V3646" s="51">
        <v>85.671617140655272</v>
      </c>
      <c r="X3646" s="49">
        <v>0.25</v>
      </c>
      <c r="Y3646" s="49">
        <v>42.47</v>
      </c>
      <c r="Z3646" s="49">
        <v>0.62</v>
      </c>
      <c r="AA3646" s="49">
        <v>5.48</v>
      </c>
      <c r="AB3646" s="49">
        <v>11.22</v>
      </c>
      <c r="AC3646" s="49">
        <v>0.25</v>
      </c>
      <c r="AD3646" s="49">
        <v>2.42</v>
      </c>
      <c r="AE3646" s="312"/>
      <c r="AF3646" s="466" t="s">
        <v>1747</v>
      </c>
      <c r="AG3646" s="343">
        <v>30</v>
      </c>
      <c r="AH3646" s="343">
        <v>15</v>
      </c>
      <c r="AI3646" s="343"/>
      <c r="AJ3646" s="343"/>
      <c r="AK3646" s="343"/>
      <c r="AL3646" s="343"/>
      <c r="AM3646" s="343"/>
      <c r="AN3646" s="343"/>
      <c r="AO3646" s="343"/>
      <c r="AP3646" s="343"/>
      <c r="AQ3646" s="343"/>
      <c r="AR3646" s="343"/>
      <c r="AS3646" s="343"/>
      <c r="AT3646" s="343"/>
      <c r="AU3646" s="343"/>
      <c r="AV3646" s="343"/>
      <c r="AW3646" s="343"/>
      <c r="AX3646" s="343"/>
      <c r="AY3646" s="343"/>
      <c r="AZ3646" s="343"/>
      <c r="BA3646" s="343"/>
      <c r="BB3646" s="343"/>
      <c r="BC3646" s="343"/>
      <c r="BD3646" s="343"/>
      <c r="BE3646" s="475"/>
      <c r="BF3646" s="475"/>
      <c r="BG3646" s="475"/>
      <c r="BH3646" s="475"/>
      <c r="BI3646" s="475"/>
      <c r="BJ3646" s="475"/>
      <c r="BK3646" s="475"/>
      <c r="BL3646" s="475"/>
      <c r="BM3646" s="475"/>
      <c r="BN3646" s="475"/>
      <c r="BO3646" s="475"/>
      <c r="BP3646" s="306"/>
      <c r="BQ3646" s="496"/>
      <c r="BR3646" s="496"/>
      <c r="BS3646" s="496"/>
      <c r="BT3646" s="496"/>
      <c r="BU3646" s="496"/>
      <c r="BV3646" s="496"/>
    </row>
    <row r="3647" spans="1:74" s="52" customFormat="1" ht="12.75">
      <c r="A3647" s="45"/>
      <c r="B3647" s="46"/>
      <c r="C3647" s="47"/>
      <c r="D3647" s="48"/>
      <c r="E3647" s="49"/>
      <c r="F3647" s="49"/>
      <c r="G3647" s="49"/>
      <c r="H3647" s="49"/>
      <c r="I3647" s="49"/>
      <c r="J3647" s="49"/>
      <c r="K3647" s="49"/>
      <c r="L3647" s="49"/>
      <c r="M3647" s="47"/>
      <c r="N3647" s="50"/>
      <c r="O3647" s="50"/>
      <c r="P3647" s="50"/>
      <c r="Q3647" s="50"/>
      <c r="R3647" s="50"/>
      <c r="S3647" s="50"/>
      <c r="T3647" s="50"/>
      <c r="U3647" s="50"/>
      <c r="V3647" s="51"/>
      <c r="AE3647" s="312"/>
      <c r="AF3647" s="312"/>
      <c r="AG3647" s="312"/>
      <c r="AH3647" s="312"/>
      <c r="AI3647" s="312"/>
      <c r="AJ3647" s="312"/>
      <c r="AK3647" s="312"/>
      <c r="AL3647" s="312"/>
      <c r="AM3647" s="312"/>
      <c r="AN3647" s="312"/>
      <c r="AO3647" s="312"/>
      <c r="AP3647" s="312"/>
      <c r="AQ3647" s="312"/>
      <c r="AR3647" s="312"/>
      <c r="AS3647" s="312"/>
      <c r="AT3647" s="312"/>
      <c r="AU3647" s="312"/>
      <c r="AV3647" s="312"/>
      <c r="AW3647" s="312"/>
      <c r="AX3647" s="312"/>
      <c r="AY3647" s="312"/>
      <c r="AZ3647" s="312"/>
      <c r="BA3647" s="312"/>
      <c r="BB3647" s="312"/>
      <c r="BC3647" s="312"/>
      <c r="BD3647" s="312"/>
      <c r="BE3647" s="306"/>
      <c r="BF3647" s="306"/>
      <c r="BG3647" s="306"/>
      <c r="BH3647" s="306"/>
      <c r="BI3647" s="306"/>
      <c r="BJ3647" s="306"/>
      <c r="BK3647" s="306"/>
      <c r="BL3647" s="306"/>
      <c r="BM3647" s="306"/>
      <c r="BN3647" s="306"/>
      <c r="BO3647" s="306"/>
      <c r="BP3647" s="306"/>
      <c r="BQ3647" s="496"/>
      <c r="BR3647" s="496"/>
      <c r="BS3647" s="496"/>
      <c r="BT3647" s="496"/>
      <c r="BU3647" s="496"/>
      <c r="BV3647" s="496"/>
    </row>
    <row r="3648" spans="1:74" s="52" customFormat="1" ht="12.75">
      <c r="A3648" s="45">
        <v>2670.0804681784898</v>
      </c>
      <c r="B3648" s="46" t="s">
        <v>364</v>
      </c>
      <c r="C3648" s="47" t="s">
        <v>380</v>
      </c>
      <c r="D3648" s="48">
        <v>0</v>
      </c>
      <c r="E3648" s="49">
        <v>38.540999999999997</v>
      </c>
      <c r="F3648" s="49">
        <v>1.0681E-2</v>
      </c>
      <c r="G3648" s="49">
        <v>20.088899999999999</v>
      </c>
      <c r="H3648" s="49">
        <v>0.22650400000000001</v>
      </c>
      <c r="I3648" s="49">
        <v>0.27560600000000002</v>
      </c>
      <c r="J3648" s="49">
        <v>40.795999999999999</v>
      </c>
      <c r="K3648" s="49">
        <v>0.29085299999999997</v>
      </c>
      <c r="L3648" s="49">
        <v>100.24884299999999</v>
      </c>
      <c r="M3648" s="47"/>
      <c r="N3648" s="50">
        <v>0.99128027960069542</v>
      </c>
      <c r="O3648" s="50">
        <v>2.1720049854150899E-4</v>
      </c>
      <c r="P3648" s="50">
        <v>0.43210136529968324</v>
      </c>
      <c r="Q3648" s="50">
        <v>4.6859025863338144E-3</v>
      </c>
      <c r="R3648" s="50">
        <v>6.0040996950395985E-3</v>
      </c>
      <c r="S3648" s="50">
        <v>1.564226417794345</v>
      </c>
      <c r="T3648" s="50">
        <v>8.0150213357292211E-3</v>
      </c>
      <c r="U3648" s="50">
        <v>3.0071152976743187</v>
      </c>
      <c r="V3648" s="51">
        <v>78.355189515522</v>
      </c>
      <c r="X3648" s="49">
        <v>0.21589900000000001</v>
      </c>
      <c r="Y3648" s="49">
        <v>147.00700000000001</v>
      </c>
      <c r="Z3648" s="49">
        <v>0.40510000000000002</v>
      </c>
      <c r="AA3648" s="49">
        <v>9.3426899999999993</v>
      </c>
      <c r="AB3648" s="49">
        <v>5.4111099999999999</v>
      </c>
      <c r="AC3648" s="49">
        <v>0.18937799999999999</v>
      </c>
      <c r="AD3648" s="49">
        <v>4.2933199999999996</v>
      </c>
      <c r="AE3648" s="312"/>
      <c r="AF3648" s="343" t="s">
        <v>432</v>
      </c>
      <c r="AG3648" s="343">
        <v>30</v>
      </c>
      <c r="AH3648" s="343">
        <v>15</v>
      </c>
      <c r="AI3648" s="343"/>
      <c r="AJ3648" s="343"/>
      <c r="AK3648" s="343"/>
      <c r="AL3648" s="343"/>
      <c r="AM3648" s="343"/>
      <c r="AN3648" s="343"/>
      <c r="AO3648" s="343"/>
      <c r="AP3648" s="343"/>
      <c r="AQ3648" s="343"/>
      <c r="AR3648" s="343"/>
      <c r="AS3648" s="343"/>
      <c r="AT3648" s="343"/>
      <c r="AU3648" s="343"/>
      <c r="AV3648" s="343"/>
      <c r="AW3648" s="343"/>
      <c r="AX3648" s="343"/>
      <c r="AY3648" s="343"/>
      <c r="AZ3648" s="343"/>
      <c r="BA3648" s="343"/>
      <c r="BB3648" s="343"/>
      <c r="BC3648" s="343"/>
      <c r="BD3648" s="343"/>
      <c r="BE3648" s="475"/>
      <c r="BF3648" s="475"/>
      <c r="BG3648" s="475"/>
      <c r="BH3648" s="475"/>
      <c r="BI3648" s="475"/>
      <c r="BJ3648" s="475"/>
      <c r="BK3648" s="475"/>
      <c r="BL3648" s="475"/>
      <c r="BM3648" s="475"/>
      <c r="BN3648" s="475"/>
      <c r="BO3648" s="475"/>
      <c r="BP3648" s="306"/>
      <c r="BQ3648" s="496"/>
      <c r="BR3648" s="496"/>
      <c r="BS3648" s="496"/>
      <c r="BT3648" s="496"/>
      <c r="BU3648" s="496"/>
      <c r="BV3648" s="496"/>
    </row>
    <row r="3649" spans="1:74" s="52" customFormat="1" ht="12.75">
      <c r="A3649" s="45">
        <v>2670.0804681784898</v>
      </c>
      <c r="B3649" s="46" t="s">
        <v>364</v>
      </c>
      <c r="C3649" s="47" t="s">
        <v>380</v>
      </c>
      <c r="D3649" s="48">
        <v>5.9999999999999902</v>
      </c>
      <c r="E3649" s="49">
        <v>38.4621</v>
      </c>
      <c r="F3649" s="49">
        <v>2.6745000000000001E-2</v>
      </c>
      <c r="G3649" s="49">
        <v>19.125599999999999</v>
      </c>
      <c r="H3649" s="49">
        <v>0.26739600000000002</v>
      </c>
      <c r="I3649" s="49">
        <v>0.27316099999999999</v>
      </c>
      <c r="J3649" s="49">
        <v>40.968400000000003</v>
      </c>
      <c r="K3649" s="49">
        <v>0.252776</v>
      </c>
      <c r="L3649" s="49">
        <v>99.400091999999987</v>
      </c>
      <c r="M3649" s="47"/>
      <c r="N3649" s="50">
        <v>0.99347953906593545</v>
      </c>
      <c r="O3649" s="50">
        <v>5.4619026061907818E-4</v>
      </c>
      <c r="P3649" s="50">
        <v>0.41313976392044938</v>
      </c>
      <c r="Q3649" s="50">
        <v>5.5555202273309427E-3</v>
      </c>
      <c r="R3649" s="50">
        <v>5.97627216762251E-3</v>
      </c>
      <c r="S3649" s="50">
        <v>1.5775512720118821</v>
      </c>
      <c r="T3649" s="50">
        <v>6.9955106015108471E-3</v>
      </c>
      <c r="U3649" s="50">
        <v>3.003972072307842</v>
      </c>
      <c r="V3649" s="51">
        <v>79.246414613659169</v>
      </c>
      <c r="X3649" s="49">
        <v>0.21609200000000001</v>
      </c>
      <c r="Y3649" s="49">
        <v>59.070099999999996</v>
      </c>
      <c r="Z3649" s="49">
        <v>0.41549900000000001</v>
      </c>
      <c r="AA3649" s="49">
        <v>8.0180299999999995</v>
      </c>
      <c r="AB3649" s="49">
        <v>5.3959000000000001</v>
      </c>
      <c r="AC3649" s="49">
        <v>0.18849399999999999</v>
      </c>
      <c r="AD3649" s="49">
        <v>4.7402699999999998</v>
      </c>
      <c r="AE3649" s="312"/>
      <c r="AF3649" s="343" t="s">
        <v>432</v>
      </c>
      <c r="AG3649" s="343">
        <v>30</v>
      </c>
      <c r="AH3649" s="343">
        <v>15</v>
      </c>
      <c r="AI3649" s="343"/>
      <c r="AJ3649" s="343"/>
      <c r="AK3649" s="343"/>
      <c r="AL3649" s="343"/>
      <c r="AM3649" s="343"/>
      <c r="AN3649" s="343"/>
      <c r="AO3649" s="343"/>
      <c r="AP3649" s="343"/>
      <c r="AQ3649" s="343"/>
      <c r="AR3649" s="343"/>
      <c r="AS3649" s="343"/>
      <c r="AT3649" s="343"/>
      <c r="AU3649" s="343"/>
      <c r="AV3649" s="343"/>
      <c r="AW3649" s="343"/>
      <c r="AX3649" s="343"/>
      <c r="AY3649" s="343"/>
      <c r="AZ3649" s="343"/>
      <c r="BA3649" s="343"/>
      <c r="BB3649" s="343"/>
      <c r="BC3649" s="343"/>
      <c r="BD3649" s="343"/>
      <c r="BE3649" s="475"/>
      <c r="BF3649" s="475"/>
      <c r="BG3649" s="475"/>
      <c r="BH3649" s="475"/>
      <c r="BI3649" s="475"/>
      <c r="BJ3649" s="475"/>
      <c r="BK3649" s="475"/>
      <c r="BL3649" s="475"/>
      <c r="BM3649" s="475"/>
      <c r="BN3649" s="475"/>
      <c r="BO3649" s="475"/>
      <c r="BP3649" s="306"/>
      <c r="BQ3649" s="496"/>
      <c r="BR3649" s="496"/>
      <c r="BS3649" s="496"/>
      <c r="BT3649" s="496"/>
      <c r="BU3649" s="496"/>
      <c r="BV3649" s="496"/>
    </row>
    <row r="3650" spans="1:74" s="52" customFormat="1" ht="12.75">
      <c r="A3650" s="45">
        <v>2670.0804681784898</v>
      </c>
      <c r="B3650" s="46" t="s">
        <v>364</v>
      </c>
      <c r="C3650" s="47" t="s">
        <v>380</v>
      </c>
      <c r="D3650" s="48">
        <v>11.999999999999989</v>
      </c>
      <c r="E3650" s="49">
        <v>38.825099999999999</v>
      </c>
      <c r="F3650" s="49">
        <v>1.4127000000000001E-2</v>
      </c>
      <c r="G3650" s="49">
        <v>18.599900000000002</v>
      </c>
      <c r="H3650" s="49">
        <v>0.26053100000000001</v>
      </c>
      <c r="I3650" s="49">
        <v>0.26008599999999998</v>
      </c>
      <c r="J3650" s="49">
        <v>41.868400000000001</v>
      </c>
      <c r="K3650" s="49">
        <v>0.24570500000000001</v>
      </c>
      <c r="L3650" s="49">
        <v>100.100353</v>
      </c>
      <c r="M3650" s="47"/>
      <c r="N3650" s="50">
        <v>0.99270746883143746</v>
      </c>
      <c r="O3650" s="50">
        <v>2.8558412785103783E-4</v>
      </c>
      <c r="P3650" s="50">
        <v>0.39771805759077922</v>
      </c>
      <c r="Q3650" s="50">
        <v>5.3581146876849842E-3</v>
      </c>
      <c r="R3650" s="50">
        <v>5.6326325569759986E-3</v>
      </c>
      <c r="S3650" s="50">
        <v>1.595892437059595</v>
      </c>
      <c r="T3650" s="50">
        <v>6.7310117417412538E-3</v>
      </c>
      <c r="U3650" s="50">
        <v>3.0051239920349966</v>
      </c>
      <c r="V3650" s="51">
        <v>80.0503629641793</v>
      </c>
      <c r="X3650" s="49">
        <v>0.21520400000000001</v>
      </c>
      <c r="Y3650" s="49">
        <v>110.798</v>
      </c>
      <c r="Z3650" s="49">
        <v>0.421902</v>
      </c>
      <c r="AA3650" s="49">
        <v>8.3780099999999997</v>
      </c>
      <c r="AB3650" s="49">
        <v>5.6035000000000004</v>
      </c>
      <c r="AC3650" s="49">
        <v>0.18601899999999999</v>
      </c>
      <c r="AD3650" s="49">
        <v>5.0008100000000004</v>
      </c>
      <c r="AE3650" s="312"/>
      <c r="AF3650" s="343" t="s">
        <v>432</v>
      </c>
      <c r="AG3650" s="343">
        <v>30</v>
      </c>
      <c r="AH3650" s="343">
        <v>15</v>
      </c>
      <c r="AI3650" s="343"/>
      <c r="AJ3650" s="343"/>
      <c r="AK3650" s="343"/>
      <c r="AL3650" s="343"/>
      <c r="AM3650" s="343"/>
      <c r="AN3650" s="343"/>
      <c r="AO3650" s="343"/>
      <c r="AP3650" s="343"/>
      <c r="AQ3650" s="343"/>
      <c r="AR3650" s="343"/>
      <c r="AS3650" s="343"/>
      <c r="AT3650" s="343"/>
      <c r="AU3650" s="343"/>
      <c r="AV3650" s="343"/>
      <c r="AW3650" s="343"/>
      <c r="AX3650" s="343"/>
      <c r="AY3650" s="343"/>
      <c r="AZ3650" s="343"/>
      <c r="BA3650" s="343"/>
      <c r="BB3650" s="343"/>
      <c r="BC3650" s="343"/>
      <c r="BD3650" s="343"/>
      <c r="BE3650" s="475"/>
      <c r="BF3650" s="475"/>
      <c r="BG3650" s="475"/>
      <c r="BH3650" s="475"/>
      <c r="BI3650" s="475"/>
      <c r="BJ3650" s="475"/>
      <c r="BK3650" s="475"/>
      <c r="BL3650" s="475"/>
      <c r="BM3650" s="475"/>
      <c r="BN3650" s="475"/>
      <c r="BO3650" s="475"/>
      <c r="BP3650" s="306"/>
      <c r="BQ3650" s="496"/>
      <c r="BR3650" s="496"/>
      <c r="BS3650" s="496"/>
      <c r="BT3650" s="496"/>
      <c r="BU3650" s="496"/>
      <c r="BV3650" s="496"/>
    </row>
    <row r="3651" spans="1:74" s="52" customFormat="1" ht="12.75">
      <c r="A3651" s="45">
        <v>2670.0804681784898</v>
      </c>
      <c r="B3651" s="46" t="s">
        <v>364</v>
      </c>
      <c r="C3651" s="47" t="s">
        <v>380</v>
      </c>
      <c r="D3651" s="48">
        <v>17.999999999999989</v>
      </c>
      <c r="E3651" s="49">
        <v>38.901400000000002</v>
      </c>
      <c r="F3651" s="49">
        <v>6.5670000000000006E-2</v>
      </c>
      <c r="G3651" s="49">
        <v>18.152799999999999</v>
      </c>
      <c r="H3651" s="49">
        <v>0.28415899999999999</v>
      </c>
      <c r="I3651" s="49">
        <v>0.24256900000000001</v>
      </c>
      <c r="J3651" s="49">
        <v>42.229900000000001</v>
      </c>
      <c r="K3651" s="49">
        <v>0.25344299999999997</v>
      </c>
      <c r="L3651" s="49">
        <v>100.16879500000002</v>
      </c>
      <c r="M3651" s="47"/>
      <c r="N3651" s="50">
        <v>0.99151483277302732</v>
      </c>
      <c r="O3651" s="50">
        <v>1.3233551617454064E-3</v>
      </c>
      <c r="P3651" s="50">
        <v>0.38693106715537962</v>
      </c>
      <c r="Q3651" s="50">
        <v>5.8255816346724602E-3</v>
      </c>
      <c r="R3651" s="50">
        <v>5.2366677644929312E-3</v>
      </c>
      <c r="S3651" s="50">
        <v>1.6045844638950193</v>
      </c>
      <c r="T3651" s="50">
        <v>6.9210491350332427E-3</v>
      </c>
      <c r="U3651" s="50">
        <v>3.0035041639807405</v>
      </c>
      <c r="V3651" s="51">
        <v>80.571024372011919</v>
      </c>
      <c r="X3651" s="49">
        <v>0.214916</v>
      </c>
      <c r="Y3651" s="49">
        <v>25.266200000000001</v>
      </c>
      <c r="Z3651" s="49">
        <v>0.42681799999999998</v>
      </c>
      <c r="AA3651" s="49">
        <v>7.7369899999999996</v>
      </c>
      <c r="AB3651" s="49">
        <v>5.87127</v>
      </c>
      <c r="AC3651" s="49">
        <v>0.18498300000000001</v>
      </c>
      <c r="AD3651" s="49">
        <v>4.7326100000000002</v>
      </c>
      <c r="AE3651" s="312"/>
      <c r="AF3651" s="343" t="s">
        <v>432</v>
      </c>
      <c r="AG3651" s="343">
        <v>30</v>
      </c>
      <c r="AH3651" s="343">
        <v>15</v>
      </c>
      <c r="AI3651" s="343"/>
      <c r="AJ3651" s="343"/>
      <c r="AK3651" s="343"/>
      <c r="AL3651" s="343"/>
      <c r="AM3651" s="343"/>
      <c r="AN3651" s="343"/>
      <c r="AO3651" s="343"/>
      <c r="AP3651" s="343"/>
      <c r="AQ3651" s="343"/>
      <c r="AR3651" s="343"/>
      <c r="AS3651" s="343"/>
      <c r="AT3651" s="343"/>
      <c r="AU3651" s="343"/>
      <c r="AV3651" s="343"/>
      <c r="AW3651" s="343"/>
      <c r="AX3651" s="343"/>
      <c r="AY3651" s="343"/>
      <c r="AZ3651" s="343"/>
      <c r="BA3651" s="343"/>
      <c r="BB3651" s="343"/>
      <c r="BC3651" s="343"/>
      <c r="BD3651" s="343"/>
      <c r="BE3651" s="475"/>
      <c r="BF3651" s="475"/>
      <c r="BG3651" s="475"/>
      <c r="BH3651" s="475"/>
      <c r="BI3651" s="475"/>
      <c r="BJ3651" s="475"/>
      <c r="BK3651" s="475"/>
      <c r="BL3651" s="475"/>
      <c r="BM3651" s="475"/>
      <c r="BN3651" s="475"/>
      <c r="BO3651" s="475"/>
      <c r="BP3651" s="306"/>
      <c r="BQ3651" s="496"/>
      <c r="BR3651" s="496"/>
      <c r="BS3651" s="496"/>
      <c r="BT3651" s="496"/>
      <c r="BU3651" s="496"/>
      <c r="BV3651" s="496"/>
    </row>
    <row r="3652" spans="1:74" s="52" customFormat="1" ht="12.75">
      <c r="A3652" s="45">
        <v>2670.0804681784898</v>
      </c>
      <c r="B3652" s="46" t="s">
        <v>364</v>
      </c>
      <c r="C3652" s="47" t="s">
        <v>380</v>
      </c>
      <c r="D3652" s="48">
        <v>23.999999999999989</v>
      </c>
      <c r="E3652" s="49">
        <v>38.938299999999998</v>
      </c>
      <c r="F3652" s="49">
        <v>5.0160000000000003E-2</v>
      </c>
      <c r="G3652" s="49">
        <v>17.816800000000001</v>
      </c>
      <c r="H3652" s="49">
        <v>0.28654200000000002</v>
      </c>
      <c r="I3652" s="49">
        <v>0.224161</v>
      </c>
      <c r="J3652" s="49">
        <v>42.59</v>
      </c>
      <c r="K3652" s="49">
        <v>0.24799499999999999</v>
      </c>
      <c r="L3652" s="49">
        <v>100.17984200000001</v>
      </c>
      <c r="M3652" s="47"/>
      <c r="N3652" s="50">
        <v>0.99101890501570944</v>
      </c>
      <c r="O3652" s="50">
        <v>1.0093409546524464E-3</v>
      </c>
      <c r="P3652" s="50">
        <v>0.37921949139693711</v>
      </c>
      <c r="Q3652" s="50">
        <v>5.8659334661991022E-3</v>
      </c>
      <c r="R3652" s="50">
        <v>4.8322650472257785E-3</v>
      </c>
      <c r="S3652" s="50">
        <v>1.6159247698796337</v>
      </c>
      <c r="T3652" s="50">
        <v>6.7624726981738402E-3</v>
      </c>
      <c r="U3652" s="50">
        <v>3.005409589997349</v>
      </c>
      <c r="V3652" s="51">
        <v>80.992878622506339</v>
      </c>
      <c r="X3652" s="49">
        <v>0.21473100000000001</v>
      </c>
      <c r="Y3652" s="49">
        <v>31.248999999999999</v>
      </c>
      <c r="Z3652" s="49">
        <v>0.43102600000000002</v>
      </c>
      <c r="AA3652" s="49">
        <v>7.7145200000000003</v>
      </c>
      <c r="AB3652" s="49">
        <v>6.4495399999999998</v>
      </c>
      <c r="AC3652" s="49">
        <v>0.183841</v>
      </c>
      <c r="AD3652" s="49">
        <v>4.8705800000000004</v>
      </c>
      <c r="AE3652" s="312"/>
      <c r="AF3652" s="343" t="s">
        <v>432</v>
      </c>
      <c r="AG3652" s="343">
        <v>30</v>
      </c>
      <c r="AH3652" s="343">
        <v>15</v>
      </c>
      <c r="AI3652" s="343"/>
      <c r="AJ3652" s="343"/>
      <c r="AK3652" s="343"/>
      <c r="AL3652" s="343"/>
      <c r="AM3652" s="343"/>
      <c r="AN3652" s="343"/>
      <c r="AO3652" s="343"/>
      <c r="AP3652" s="343"/>
      <c r="AQ3652" s="343"/>
      <c r="AR3652" s="343"/>
      <c r="AS3652" s="343"/>
      <c r="AT3652" s="343"/>
      <c r="AU3652" s="343"/>
      <c r="AV3652" s="343"/>
      <c r="AW3652" s="343"/>
      <c r="AX3652" s="343"/>
      <c r="AY3652" s="343"/>
      <c r="AZ3652" s="343"/>
      <c r="BA3652" s="343"/>
      <c r="BB3652" s="343"/>
      <c r="BC3652" s="343"/>
      <c r="BD3652" s="343"/>
      <c r="BE3652" s="475"/>
      <c r="BF3652" s="475"/>
      <c r="BG3652" s="475"/>
      <c r="BH3652" s="475"/>
      <c r="BI3652" s="475"/>
      <c r="BJ3652" s="475"/>
      <c r="BK3652" s="475"/>
      <c r="BL3652" s="475"/>
      <c r="BM3652" s="475"/>
      <c r="BN3652" s="475"/>
      <c r="BO3652" s="475"/>
      <c r="BP3652" s="306"/>
      <c r="BQ3652" s="496"/>
      <c r="BR3652" s="496"/>
      <c r="BS3652" s="496"/>
      <c r="BT3652" s="496"/>
      <c r="BU3652" s="496"/>
      <c r="BV3652" s="496"/>
    </row>
    <row r="3653" spans="1:74" s="52" customFormat="1" ht="12.75">
      <c r="A3653" s="45">
        <v>2670.0804681784898</v>
      </c>
      <c r="B3653" s="46" t="s">
        <v>364</v>
      </c>
      <c r="C3653" s="47" t="s">
        <v>380</v>
      </c>
      <c r="D3653" s="48">
        <v>29.999999999999989</v>
      </c>
      <c r="E3653" s="49">
        <v>38.652299999999997</v>
      </c>
      <c r="F3653" s="49">
        <v>5.5509999999999997E-2</v>
      </c>
      <c r="G3653" s="49">
        <v>17.32</v>
      </c>
      <c r="H3653" s="49">
        <v>0.30214200000000002</v>
      </c>
      <c r="I3653" s="49">
        <v>0.23002300000000001</v>
      </c>
      <c r="J3653" s="49">
        <v>42.781399999999998</v>
      </c>
      <c r="K3653" s="49">
        <v>0.27298600000000001</v>
      </c>
      <c r="L3653" s="49">
        <v>99.652862999999996</v>
      </c>
      <c r="M3653" s="47"/>
      <c r="N3653" s="50">
        <v>0.98751331664891362</v>
      </c>
      <c r="O3653" s="50">
        <v>1.1212804795384225E-3</v>
      </c>
      <c r="P3653" s="50">
        <v>0.37005945155482767</v>
      </c>
      <c r="Q3653" s="50">
        <v>6.2090136011933349E-3</v>
      </c>
      <c r="R3653" s="50">
        <v>4.9776530423694806E-3</v>
      </c>
      <c r="S3653" s="50">
        <v>1.6294129261476169</v>
      </c>
      <c r="T3653" s="50">
        <v>7.4724951455131779E-3</v>
      </c>
      <c r="U3653" s="50">
        <v>3.0079254652106515</v>
      </c>
      <c r="V3653" s="51">
        <v>81.492144843728425</v>
      </c>
      <c r="X3653" s="49">
        <v>0.215643</v>
      </c>
      <c r="Y3653" s="49">
        <v>28.427399999999999</v>
      </c>
      <c r="Z3653" s="49">
        <v>0.43715599999999999</v>
      </c>
      <c r="AA3653" s="49">
        <v>7.3879900000000003</v>
      </c>
      <c r="AB3653" s="49">
        <v>6.1898799999999996</v>
      </c>
      <c r="AC3653" s="49">
        <v>0.18326999999999999</v>
      </c>
      <c r="AD3653" s="49">
        <v>4.4364100000000004</v>
      </c>
      <c r="AE3653" s="312"/>
      <c r="AF3653" s="343" t="s">
        <v>432</v>
      </c>
      <c r="AG3653" s="343">
        <v>30</v>
      </c>
      <c r="AH3653" s="343">
        <v>15</v>
      </c>
      <c r="AI3653" s="343"/>
      <c r="AJ3653" s="343"/>
      <c r="AK3653" s="343"/>
      <c r="AL3653" s="343"/>
      <c r="AM3653" s="343"/>
      <c r="AN3653" s="343"/>
      <c r="AO3653" s="343"/>
      <c r="AP3653" s="343"/>
      <c r="AQ3653" s="343"/>
      <c r="AR3653" s="343"/>
      <c r="AS3653" s="343"/>
      <c r="AT3653" s="343"/>
      <c r="AU3653" s="343"/>
      <c r="AV3653" s="343"/>
      <c r="AW3653" s="343"/>
      <c r="AX3653" s="343"/>
      <c r="AY3653" s="343"/>
      <c r="AZ3653" s="343"/>
      <c r="BA3653" s="343"/>
      <c r="BB3653" s="343"/>
      <c r="BC3653" s="343"/>
      <c r="BD3653" s="343"/>
      <c r="BE3653" s="475"/>
      <c r="BF3653" s="475"/>
      <c r="BG3653" s="475"/>
      <c r="BH3653" s="475"/>
      <c r="BI3653" s="475"/>
      <c r="BJ3653" s="475"/>
      <c r="BK3653" s="475"/>
      <c r="BL3653" s="475"/>
      <c r="BM3653" s="475"/>
      <c r="BN3653" s="475"/>
      <c r="BO3653" s="475"/>
      <c r="BP3653" s="306"/>
      <c r="BQ3653" s="496"/>
      <c r="BR3653" s="496"/>
      <c r="BS3653" s="496"/>
      <c r="BT3653" s="496"/>
      <c r="BU3653" s="496"/>
      <c r="BV3653" s="496"/>
    </row>
    <row r="3654" spans="1:74" s="52" customFormat="1" ht="12.75">
      <c r="A3654" s="45">
        <v>2670.0804681784898</v>
      </c>
      <c r="B3654" s="46" t="s">
        <v>364</v>
      </c>
      <c r="C3654" s="47" t="s">
        <v>380</v>
      </c>
      <c r="D3654" s="48">
        <v>35.999999999999986</v>
      </c>
      <c r="E3654" s="49">
        <v>38.988199999999999</v>
      </c>
      <c r="F3654" s="49">
        <v>5.9396999999999998E-2</v>
      </c>
      <c r="G3654" s="49">
        <v>17.159500000000001</v>
      </c>
      <c r="H3654" s="49">
        <v>0.35929</v>
      </c>
      <c r="I3654" s="49">
        <v>0.208285</v>
      </c>
      <c r="J3654" s="49">
        <v>43.198700000000002</v>
      </c>
      <c r="K3654" s="49">
        <v>0.25723099999999999</v>
      </c>
      <c r="L3654" s="49">
        <v>100.258897</v>
      </c>
      <c r="M3654" s="47"/>
      <c r="N3654" s="50">
        <v>0.98887282943634458</v>
      </c>
      <c r="O3654" s="50">
        <v>1.1910971471716066E-3</v>
      </c>
      <c r="P3654" s="50">
        <v>0.36397192206034173</v>
      </c>
      <c r="Q3654" s="50">
        <v>7.3298701518290012E-3</v>
      </c>
      <c r="R3654" s="50">
        <v>4.4745667680485294E-3</v>
      </c>
      <c r="S3654" s="50">
        <v>1.6333771740321192</v>
      </c>
      <c r="T3654" s="50">
        <v>6.990177640667952E-3</v>
      </c>
      <c r="U3654" s="50">
        <v>3.0070534169141192</v>
      </c>
      <c r="V3654" s="51">
        <v>81.777250518079043</v>
      </c>
      <c r="X3654" s="49">
        <v>0.21495500000000001</v>
      </c>
      <c r="Y3654" s="49">
        <v>27.075700000000001</v>
      </c>
      <c r="Z3654" s="49">
        <v>0.44021900000000003</v>
      </c>
      <c r="AA3654" s="49">
        <v>6.2370400000000004</v>
      </c>
      <c r="AB3654" s="49">
        <v>6.7682900000000004</v>
      </c>
      <c r="AC3654" s="49">
        <v>0.18232599999999999</v>
      </c>
      <c r="AD3654" s="49">
        <v>4.7644299999999999</v>
      </c>
      <c r="AE3654" s="312"/>
      <c r="AF3654" s="343" t="s">
        <v>432</v>
      </c>
      <c r="AG3654" s="343">
        <v>30</v>
      </c>
      <c r="AH3654" s="343">
        <v>15</v>
      </c>
      <c r="AI3654" s="343"/>
      <c r="AJ3654" s="343"/>
      <c r="AK3654" s="343"/>
      <c r="AL3654" s="343"/>
      <c r="AM3654" s="343"/>
      <c r="AN3654" s="343"/>
      <c r="AO3654" s="343"/>
      <c r="AP3654" s="343"/>
      <c r="AQ3654" s="343"/>
      <c r="AR3654" s="343"/>
      <c r="AS3654" s="343"/>
      <c r="AT3654" s="343"/>
      <c r="AU3654" s="343"/>
      <c r="AV3654" s="343"/>
      <c r="AW3654" s="343"/>
      <c r="AX3654" s="343"/>
      <c r="AY3654" s="343"/>
      <c r="AZ3654" s="343"/>
      <c r="BA3654" s="343"/>
      <c r="BB3654" s="343"/>
      <c r="BC3654" s="343"/>
      <c r="BD3654" s="343"/>
      <c r="BE3654" s="475"/>
      <c r="BF3654" s="475"/>
      <c r="BG3654" s="475"/>
      <c r="BH3654" s="475"/>
      <c r="BI3654" s="475"/>
      <c r="BJ3654" s="475"/>
      <c r="BK3654" s="475"/>
      <c r="BL3654" s="475"/>
      <c r="BM3654" s="475"/>
      <c r="BN3654" s="475"/>
      <c r="BO3654" s="475"/>
      <c r="BP3654" s="306"/>
      <c r="BQ3654" s="496"/>
      <c r="BR3654" s="496"/>
      <c r="BS3654" s="496"/>
      <c r="BT3654" s="496"/>
      <c r="BU3654" s="496"/>
      <c r="BV3654" s="496"/>
    </row>
    <row r="3655" spans="1:74" s="52" customFormat="1" ht="12.75">
      <c r="A3655" s="45">
        <v>2670.0804681784898</v>
      </c>
      <c r="B3655" s="46" t="s">
        <v>364</v>
      </c>
      <c r="C3655" s="47" t="s">
        <v>380</v>
      </c>
      <c r="D3655" s="48">
        <v>41.999999999999986</v>
      </c>
      <c r="E3655" s="49">
        <v>39.138800000000003</v>
      </c>
      <c r="F3655" s="49">
        <v>4.4739000000000001E-2</v>
      </c>
      <c r="G3655" s="49">
        <v>17.062999999999999</v>
      </c>
      <c r="H3655" s="49">
        <v>0.33737299999999998</v>
      </c>
      <c r="I3655" s="49">
        <v>0.21568399999999999</v>
      </c>
      <c r="J3655" s="49">
        <v>43.280099999999997</v>
      </c>
      <c r="K3655" s="49">
        <v>0.25586999999999999</v>
      </c>
      <c r="L3655" s="49">
        <v>100.36703900000001</v>
      </c>
      <c r="M3655" s="47"/>
      <c r="N3655" s="50">
        <v>0.99077330727215485</v>
      </c>
      <c r="O3655" s="50">
        <v>8.9542348181187242E-4</v>
      </c>
      <c r="P3655" s="50">
        <v>0.36122531327552643</v>
      </c>
      <c r="Q3655" s="50">
        <v>6.8694348179290125E-3</v>
      </c>
      <c r="R3655" s="50">
        <v>4.6245604428279538E-3</v>
      </c>
      <c r="S3655" s="50">
        <v>1.633291089322219</v>
      </c>
      <c r="T3655" s="50">
        <v>6.9397497224982577E-3</v>
      </c>
      <c r="U3655" s="50">
        <v>3.0055578674780521</v>
      </c>
      <c r="V3655" s="51">
        <v>81.889077833350939</v>
      </c>
      <c r="X3655" s="49">
        <v>0.21434</v>
      </c>
      <c r="Y3655" s="49">
        <v>35.880699999999997</v>
      </c>
      <c r="Z3655" s="49">
        <v>0.44089899999999999</v>
      </c>
      <c r="AA3655" s="49">
        <v>6.5410700000000004</v>
      </c>
      <c r="AB3655" s="49">
        <v>6.6414400000000002</v>
      </c>
      <c r="AC3655" s="49">
        <v>0.182001</v>
      </c>
      <c r="AD3655" s="49">
        <v>4.8390899999999997</v>
      </c>
      <c r="AE3655" s="312"/>
      <c r="AF3655" s="343" t="s">
        <v>432</v>
      </c>
      <c r="AG3655" s="343">
        <v>30</v>
      </c>
      <c r="AH3655" s="343">
        <v>15</v>
      </c>
      <c r="AI3655" s="343"/>
      <c r="AJ3655" s="343"/>
      <c r="AK3655" s="343"/>
      <c r="AL3655" s="343"/>
      <c r="AM3655" s="343"/>
      <c r="AN3655" s="343"/>
      <c r="AO3655" s="343"/>
      <c r="AP3655" s="343"/>
      <c r="AQ3655" s="343"/>
      <c r="AR3655" s="343"/>
      <c r="AS3655" s="343"/>
      <c r="AT3655" s="343"/>
      <c r="AU3655" s="343"/>
      <c r="AV3655" s="343"/>
      <c r="AW3655" s="343"/>
      <c r="AX3655" s="343"/>
      <c r="AY3655" s="343"/>
      <c r="AZ3655" s="343"/>
      <c r="BA3655" s="343"/>
      <c r="BB3655" s="343"/>
      <c r="BC3655" s="343"/>
      <c r="BD3655" s="343"/>
      <c r="BE3655" s="475"/>
      <c r="BF3655" s="475"/>
      <c r="BG3655" s="475"/>
      <c r="BH3655" s="475"/>
      <c r="BI3655" s="475"/>
      <c r="BJ3655" s="475"/>
      <c r="BK3655" s="475"/>
      <c r="BL3655" s="475"/>
      <c r="BM3655" s="475"/>
      <c r="BN3655" s="475"/>
      <c r="BO3655" s="475"/>
      <c r="BP3655" s="306"/>
      <c r="BQ3655" s="496"/>
      <c r="BR3655" s="496"/>
      <c r="BS3655" s="496"/>
      <c r="BT3655" s="496"/>
      <c r="BU3655" s="496"/>
      <c r="BV3655" s="496"/>
    </row>
    <row r="3656" spans="1:74" s="52" customFormat="1" ht="12.75">
      <c r="A3656" s="45">
        <v>2670.0804681784898</v>
      </c>
      <c r="B3656" s="46" t="s">
        <v>364</v>
      </c>
      <c r="C3656" s="47" t="s">
        <v>380</v>
      </c>
      <c r="D3656" s="48">
        <v>47.999999999999986</v>
      </c>
      <c r="E3656" s="49">
        <v>38.988900000000001</v>
      </c>
      <c r="F3656" s="49">
        <v>2.8885999999999998E-2</v>
      </c>
      <c r="G3656" s="49">
        <v>16.786100000000001</v>
      </c>
      <c r="H3656" s="49">
        <v>0.36940200000000001</v>
      </c>
      <c r="I3656" s="49">
        <v>0.21634900000000001</v>
      </c>
      <c r="J3656" s="49">
        <v>43.378700000000002</v>
      </c>
      <c r="K3656" s="49">
        <v>0.27241399999999999</v>
      </c>
      <c r="L3656" s="49">
        <v>100.07708199999999</v>
      </c>
      <c r="M3656" s="47"/>
      <c r="N3656" s="50">
        <v>0.98923717138201883</v>
      </c>
      <c r="O3656" s="50">
        <v>5.7945840465344978E-4</v>
      </c>
      <c r="P3656" s="50">
        <v>0.3561764856287265</v>
      </c>
      <c r="Q3656" s="50">
        <v>7.5388062034633932E-3</v>
      </c>
      <c r="R3656" s="50">
        <v>4.6494338784184687E-3</v>
      </c>
      <c r="S3656" s="50">
        <v>1.6407579704391093</v>
      </c>
      <c r="T3656" s="50">
        <v>7.4053657838103826E-3</v>
      </c>
      <c r="U3656" s="50">
        <v>3.0074310984163581</v>
      </c>
      <c r="V3656" s="51">
        <v>82.163836947854875</v>
      </c>
      <c r="X3656" s="49">
        <v>0.214833</v>
      </c>
      <c r="Y3656" s="49">
        <v>55.663200000000003</v>
      </c>
      <c r="Z3656" s="49">
        <v>0.444992</v>
      </c>
      <c r="AA3656" s="49">
        <v>6.0777999999999999</v>
      </c>
      <c r="AB3656" s="49">
        <v>6.5570300000000001</v>
      </c>
      <c r="AC3656" s="49">
        <v>0.181728</v>
      </c>
      <c r="AD3656" s="49">
        <v>4.47255</v>
      </c>
      <c r="AE3656" s="312"/>
      <c r="AF3656" s="343" t="s">
        <v>432</v>
      </c>
      <c r="AG3656" s="343">
        <v>30</v>
      </c>
      <c r="AH3656" s="343">
        <v>15</v>
      </c>
      <c r="AI3656" s="343"/>
      <c r="AJ3656" s="343"/>
      <c r="AK3656" s="343"/>
      <c r="AL3656" s="343"/>
      <c r="AM3656" s="343"/>
      <c r="AN3656" s="343"/>
      <c r="AO3656" s="343"/>
      <c r="AP3656" s="343"/>
      <c r="AQ3656" s="343"/>
      <c r="AR3656" s="343"/>
      <c r="AS3656" s="343"/>
      <c r="AT3656" s="343"/>
      <c r="AU3656" s="343"/>
      <c r="AV3656" s="343"/>
      <c r="AW3656" s="343"/>
      <c r="AX3656" s="343"/>
      <c r="AY3656" s="343"/>
      <c r="AZ3656" s="343"/>
      <c r="BA3656" s="343"/>
      <c r="BB3656" s="343"/>
      <c r="BC3656" s="343"/>
      <c r="BD3656" s="343"/>
      <c r="BE3656" s="475"/>
      <c r="BF3656" s="475"/>
      <c r="BG3656" s="475"/>
      <c r="BH3656" s="475"/>
      <c r="BI3656" s="475"/>
      <c r="BJ3656" s="475"/>
      <c r="BK3656" s="475"/>
      <c r="BL3656" s="475"/>
      <c r="BM3656" s="475"/>
      <c r="BN3656" s="475"/>
      <c r="BO3656" s="475"/>
      <c r="BP3656" s="306"/>
      <c r="BQ3656" s="496"/>
      <c r="BR3656" s="496"/>
      <c r="BS3656" s="496"/>
      <c r="BT3656" s="496"/>
      <c r="BU3656" s="496"/>
      <c r="BV3656" s="496"/>
    </row>
    <row r="3657" spans="1:74" s="52" customFormat="1" ht="12.75">
      <c r="A3657" s="45">
        <v>2670.0804681784898</v>
      </c>
      <c r="B3657" s="46" t="s">
        <v>364</v>
      </c>
      <c r="C3657" s="47" t="s">
        <v>380</v>
      </c>
      <c r="D3657" s="48">
        <v>53.999999999999986</v>
      </c>
      <c r="E3657" s="49">
        <v>39.013300000000001</v>
      </c>
      <c r="F3657" s="49">
        <v>4.4049999999999999E-2</v>
      </c>
      <c r="G3657" s="49">
        <v>16.718</v>
      </c>
      <c r="H3657" s="49">
        <v>0.315548</v>
      </c>
      <c r="I3657" s="49">
        <v>0.233376</v>
      </c>
      <c r="J3657" s="49">
        <v>43.3812</v>
      </c>
      <c r="K3657" s="49">
        <v>0.25880199999999998</v>
      </c>
      <c r="L3657" s="49">
        <v>99.97851</v>
      </c>
      <c r="M3657" s="47"/>
      <c r="N3657" s="50">
        <v>0.99042207131373028</v>
      </c>
      <c r="O3657" s="50">
        <v>8.8415610577553501E-4</v>
      </c>
      <c r="P3657" s="50">
        <v>0.35493427298905644</v>
      </c>
      <c r="Q3657" s="50">
        <v>6.4434275084335685E-3</v>
      </c>
      <c r="R3657" s="50">
        <v>5.0182183445791019E-3</v>
      </c>
      <c r="S3657" s="50">
        <v>1.6417904659598901</v>
      </c>
      <c r="T3657" s="50">
        <v>7.0393554976861889E-3</v>
      </c>
      <c r="U3657" s="50">
        <v>3.0069578506376735</v>
      </c>
      <c r="V3657" s="51">
        <v>82.224176118742847</v>
      </c>
      <c r="X3657" s="49">
        <v>0.214781</v>
      </c>
      <c r="Y3657" s="49">
        <v>36.619900000000001</v>
      </c>
      <c r="Z3657" s="49">
        <v>0.44579000000000002</v>
      </c>
      <c r="AA3657" s="49">
        <v>7.1336899999999996</v>
      </c>
      <c r="AB3657" s="49">
        <v>6.1215999999999999</v>
      </c>
      <c r="AC3657" s="49">
        <v>0.18165700000000001</v>
      </c>
      <c r="AD3657" s="49">
        <v>4.6692999999999998</v>
      </c>
      <c r="AE3657" s="312"/>
      <c r="AF3657" s="343" t="s">
        <v>432</v>
      </c>
      <c r="AG3657" s="343">
        <v>30</v>
      </c>
      <c r="AH3657" s="343">
        <v>15</v>
      </c>
      <c r="AI3657" s="343"/>
      <c r="AJ3657" s="343"/>
      <c r="AK3657" s="343"/>
      <c r="AL3657" s="343"/>
      <c r="AM3657" s="343"/>
      <c r="AN3657" s="343"/>
      <c r="AO3657" s="343"/>
      <c r="AP3657" s="343"/>
      <c r="AQ3657" s="343"/>
      <c r="AR3657" s="343"/>
      <c r="AS3657" s="343"/>
      <c r="AT3657" s="343"/>
      <c r="AU3657" s="343"/>
      <c r="AV3657" s="343"/>
      <c r="AW3657" s="343"/>
      <c r="AX3657" s="343"/>
      <c r="AY3657" s="343"/>
      <c r="AZ3657" s="343"/>
      <c r="BA3657" s="343"/>
      <c r="BB3657" s="343"/>
      <c r="BC3657" s="343"/>
      <c r="BD3657" s="343"/>
      <c r="BE3657" s="475"/>
      <c r="BF3657" s="475"/>
      <c r="BG3657" s="475"/>
      <c r="BH3657" s="475"/>
      <c r="BI3657" s="475"/>
      <c r="BJ3657" s="475"/>
      <c r="BK3657" s="475"/>
      <c r="BL3657" s="475"/>
      <c r="BM3657" s="475"/>
      <c r="BN3657" s="475"/>
      <c r="BO3657" s="475"/>
      <c r="BP3657" s="306"/>
      <c r="BQ3657" s="496"/>
      <c r="BR3657" s="496"/>
      <c r="BS3657" s="496"/>
      <c r="BT3657" s="496"/>
      <c r="BU3657" s="496"/>
      <c r="BV3657" s="496"/>
    </row>
    <row r="3658" spans="1:74" s="52" customFormat="1" ht="12.75">
      <c r="A3658" s="45">
        <v>2670.0804681784898</v>
      </c>
      <c r="B3658" s="46" t="s">
        <v>364</v>
      </c>
      <c r="C3658" s="47" t="s">
        <v>380</v>
      </c>
      <c r="D3658" s="48">
        <v>59.999999999999986</v>
      </c>
      <c r="E3658" s="49">
        <v>39.068199999999997</v>
      </c>
      <c r="F3658" s="49">
        <v>2.6692E-2</v>
      </c>
      <c r="G3658" s="49">
        <v>16.6035</v>
      </c>
      <c r="H3658" s="49">
        <v>0.33360600000000001</v>
      </c>
      <c r="I3658" s="49">
        <v>0.216862</v>
      </c>
      <c r="J3658" s="49">
        <v>43.464399999999998</v>
      </c>
      <c r="K3658" s="49">
        <v>0.26124999999999998</v>
      </c>
      <c r="L3658" s="49">
        <v>100.00141499999999</v>
      </c>
      <c r="M3658" s="47"/>
      <c r="N3658" s="50">
        <v>0.99090474567583586</v>
      </c>
      <c r="O3658" s="50">
        <v>5.3526030507541856E-4</v>
      </c>
      <c r="P3658" s="50">
        <v>0.35217956001709988</v>
      </c>
      <c r="Q3658" s="50">
        <v>6.8059107772514629E-3</v>
      </c>
      <c r="R3658" s="50">
        <v>4.6588390172549688E-3</v>
      </c>
      <c r="S3658" s="50">
        <v>1.6434282210150706</v>
      </c>
      <c r="T3658" s="50">
        <v>7.0994131820956742E-3</v>
      </c>
      <c r="U3658" s="50">
        <v>3.0064162112311275</v>
      </c>
      <c r="V3658" s="51">
        <v>82.352265642352577</v>
      </c>
      <c r="X3658" s="49">
        <v>0.214592</v>
      </c>
      <c r="Y3658" s="49">
        <v>58.335000000000001</v>
      </c>
      <c r="Z3658" s="49">
        <v>0.44723600000000002</v>
      </c>
      <c r="AA3658" s="49">
        <v>6.6720100000000002</v>
      </c>
      <c r="AB3658" s="49">
        <v>6.6869300000000003</v>
      </c>
      <c r="AC3658" s="49">
        <v>0.18141499999999999</v>
      </c>
      <c r="AD3658" s="49">
        <v>4.6395</v>
      </c>
      <c r="AE3658" s="312"/>
      <c r="AF3658" s="343" t="s">
        <v>432</v>
      </c>
      <c r="AG3658" s="343">
        <v>30</v>
      </c>
      <c r="AH3658" s="343">
        <v>15</v>
      </c>
      <c r="AI3658" s="343"/>
      <c r="AJ3658" s="343"/>
      <c r="AK3658" s="343"/>
      <c r="AL3658" s="343"/>
      <c r="AM3658" s="343"/>
      <c r="AN3658" s="343"/>
      <c r="AO3658" s="343"/>
      <c r="AP3658" s="343"/>
      <c r="AQ3658" s="343"/>
      <c r="AR3658" s="343"/>
      <c r="AS3658" s="343"/>
      <c r="AT3658" s="343"/>
      <c r="AU3658" s="343"/>
      <c r="AV3658" s="343"/>
      <c r="AW3658" s="343"/>
      <c r="AX3658" s="343"/>
      <c r="AY3658" s="343"/>
      <c r="AZ3658" s="343"/>
      <c r="BA3658" s="343"/>
      <c r="BB3658" s="343"/>
      <c r="BC3658" s="343"/>
      <c r="BD3658" s="343"/>
      <c r="BE3658" s="475"/>
      <c r="BF3658" s="475"/>
      <c r="BG3658" s="475"/>
      <c r="BH3658" s="475"/>
      <c r="BI3658" s="475"/>
      <c r="BJ3658" s="475"/>
      <c r="BK3658" s="475"/>
      <c r="BL3658" s="475"/>
      <c r="BM3658" s="475"/>
      <c r="BN3658" s="475"/>
      <c r="BO3658" s="475"/>
      <c r="BP3658" s="306"/>
      <c r="BQ3658" s="496"/>
      <c r="BR3658" s="496"/>
      <c r="BS3658" s="496"/>
      <c r="BT3658" s="496"/>
      <c r="BU3658" s="496"/>
      <c r="BV3658" s="496"/>
    </row>
    <row r="3659" spans="1:74" s="52" customFormat="1" ht="12.75">
      <c r="A3659" s="45">
        <v>2670.0804681784898</v>
      </c>
      <c r="B3659" s="46" t="s">
        <v>364</v>
      </c>
      <c r="C3659" s="47" t="s">
        <v>380</v>
      </c>
      <c r="D3659" s="48">
        <v>65.999999999999986</v>
      </c>
      <c r="E3659" s="49">
        <v>38.953099999999999</v>
      </c>
      <c r="F3659" s="49">
        <v>3.9157999999999998E-2</v>
      </c>
      <c r="G3659" s="49">
        <v>16.603999999999999</v>
      </c>
      <c r="H3659" s="49">
        <v>0.35194199999999998</v>
      </c>
      <c r="I3659" s="49">
        <v>0.223694</v>
      </c>
      <c r="J3659" s="49">
        <v>43.522399999999998</v>
      </c>
      <c r="K3659" s="49">
        <v>0.28434999999999999</v>
      </c>
      <c r="L3659" s="49">
        <v>100.014054</v>
      </c>
      <c r="M3659" s="47"/>
      <c r="N3659" s="50">
        <v>0.98822599188352622</v>
      </c>
      <c r="O3659" s="50">
        <v>7.8543484366933806E-4</v>
      </c>
      <c r="P3659" s="50">
        <v>0.35227592606395641</v>
      </c>
      <c r="Q3659" s="50">
        <v>7.1817326953341008E-3</v>
      </c>
      <c r="R3659" s="50">
        <v>4.8067808380295746E-3</v>
      </c>
      <c r="S3659" s="50">
        <v>1.6460219722665339</v>
      </c>
      <c r="T3659" s="50">
        <v>7.7290323773169904E-3</v>
      </c>
      <c r="U3659" s="50">
        <v>3.0080856267886227</v>
      </c>
      <c r="V3659" s="51">
        <v>82.371200692435735</v>
      </c>
      <c r="X3659" s="49">
        <v>0.215007</v>
      </c>
      <c r="Y3659" s="49">
        <v>42.433700000000002</v>
      </c>
      <c r="Z3659" s="49">
        <v>0.447683</v>
      </c>
      <c r="AA3659" s="49">
        <v>6.3849499999999999</v>
      </c>
      <c r="AB3659" s="49">
        <v>6.3765400000000003</v>
      </c>
      <c r="AC3659" s="49">
        <v>0.18130599999999999</v>
      </c>
      <c r="AD3659" s="49">
        <v>4.2766000000000002</v>
      </c>
      <c r="AE3659" s="312"/>
      <c r="AF3659" s="343" t="s">
        <v>432</v>
      </c>
      <c r="AG3659" s="343">
        <v>30</v>
      </c>
      <c r="AH3659" s="343">
        <v>15</v>
      </c>
      <c r="AI3659" s="343"/>
      <c r="AJ3659" s="343"/>
      <c r="AK3659" s="343"/>
      <c r="AL3659" s="343"/>
      <c r="AM3659" s="343"/>
      <c r="AN3659" s="343"/>
      <c r="AO3659" s="343"/>
      <c r="AP3659" s="343"/>
      <c r="AQ3659" s="343"/>
      <c r="AR3659" s="343"/>
      <c r="AS3659" s="343"/>
      <c r="AT3659" s="343"/>
      <c r="AU3659" s="343"/>
      <c r="AV3659" s="343"/>
      <c r="AW3659" s="343"/>
      <c r="AX3659" s="343"/>
      <c r="AY3659" s="343"/>
      <c r="AZ3659" s="343"/>
      <c r="BA3659" s="343"/>
      <c r="BB3659" s="343"/>
      <c r="BC3659" s="343"/>
      <c r="BD3659" s="343"/>
      <c r="BE3659" s="475"/>
      <c r="BF3659" s="475"/>
      <c r="BG3659" s="475"/>
      <c r="BH3659" s="475"/>
      <c r="BI3659" s="475"/>
      <c r="BJ3659" s="475"/>
      <c r="BK3659" s="475"/>
      <c r="BL3659" s="475"/>
      <c r="BM3659" s="475"/>
      <c r="BN3659" s="475"/>
      <c r="BO3659" s="475"/>
      <c r="BP3659" s="306"/>
      <c r="BQ3659" s="496"/>
      <c r="BR3659" s="496"/>
      <c r="BS3659" s="496"/>
      <c r="BT3659" s="496"/>
      <c r="BU3659" s="496"/>
      <c r="BV3659" s="496"/>
    </row>
    <row r="3660" spans="1:74" s="52" customFormat="1" ht="12.75">
      <c r="A3660" s="45">
        <v>2670.0804681784898</v>
      </c>
      <c r="B3660" s="46" t="s">
        <v>364</v>
      </c>
      <c r="C3660" s="47" t="s">
        <v>380</v>
      </c>
      <c r="D3660" s="48">
        <v>71.999999999999986</v>
      </c>
      <c r="E3660" s="49">
        <v>39.097499999999997</v>
      </c>
      <c r="F3660" s="49">
        <v>5.3981000000000001E-2</v>
      </c>
      <c r="G3660" s="49">
        <v>16.642199999999999</v>
      </c>
      <c r="H3660" s="49">
        <v>0.337893</v>
      </c>
      <c r="I3660" s="49">
        <v>0.21893699999999999</v>
      </c>
      <c r="J3660" s="49">
        <v>43.721899999999998</v>
      </c>
      <c r="K3660" s="49">
        <v>0.25678099999999998</v>
      </c>
      <c r="L3660" s="49">
        <v>100.36957099999999</v>
      </c>
      <c r="M3660" s="47"/>
      <c r="N3660" s="50">
        <v>0.98796670965328959</v>
      </c>
      <c r="O3660" s="50">
        <v>1.0784739596594491E-3</v>
      </c>
      <c r="P3660" s="50">
        <v>0.35169002738154631</v>
      </c>
      <c r="Q3660" s="50">
        <v>6.8677805545892916E-3</v>
      </c>
      <c r="R3660" s="50">
        <v>4.6859561975838215E-3</v>
      </c>
      <c r="S3660" s="50">
        <v>1.6470276677337743</v>
      </c>
      <c r="T3660" s="50">
        <v>6.9520655105961846E-3</v>
      </c>
      <c r="U3660" s="50">
        <v>3.0074712348031563</v>
      </c>
      <c r="V3660" s="51">
        <v>82.404217051710518</v>
      </c>
      <c r="X3660" s="49">
        <v>0.214644</v>
      </c>
      <c r="Y3660" s="49">
        <v>29.0868</v>
      </c>
      <c r="Z3660" s="49">
        <v>0.44686199999999998</v>
      </c>
      <c r="AA3660" s="49">
        <v>6.6473699999999996</v>
      </c>
      <c r="AB3660" s="49">
        <v>6.4119700000000002</v>
      </c>
      <c r="AC3660" s="49">
        <v>0.18088299999999999</v>
      </c>
      <c r="AD3660" s="49">
        <v>4.74803</v>
      </c>
      <c r="AE3660" s="312"/>
      <c r="AF3660" s="343" t="s">
        <v>432</v>
      </c>
      <c r="AG3660" s="343">
        <v>30</v>
      </c>
      <c r="AH3660" s="343">
        <v>15</v>
      </c>
      <c r="AI3660" s="343"/>
      <c r="AJ3660" s="343"/>
      <c r="AK3660" s="343"/>
      <c r="AL3660" s="343"/>
      <c r="AM3660" s="343"/>
      <c r="AN3660" s="343"/>
      <c r="AO3660" s="343"/>
      <c r="AP3660" s="343"/>
      <c r="AQ3660" s="343"/>
      <c r="AR3660" s="343"/>
      <c r="AS3660" s="343"/>
      <c r="AT3660" s="343"/>
      <c r="AU3660" s="343"/>
      <c r="AV3660" s="343"/>
      <c r="AW3660" s="343"/>
      <c r="AX3660" s="343"/>
      <c r="AY3660" s="343"/>
      <c r="AZ3660" s="343"/>
      <c r="BA3660" s="343"/>
      <c r="BB3660" s="343"/>
      <c r="BC3660" s="343"/>
      <c r="BD3660" s="343"/>
      <c r="BE3660" s="475"/>
      <c r="BF3660" s="475"/>
      <c r="BG3660" s="475"/>
      <c r="BH3660" s="475"/>
      <c r="BI3660" s="475"/>
      <c r="BJ3660" s="475"/>
      <c r="BK3660" s="475"/>
      <c r="BL3660" s="475"/>
      <c r="BM3660" s="475"/>
      <c r="BN3660" s="475"/>
      <c r="BO3660" s="475"/>
      <c r="BP3660" s="306"/>
      <c r="BQ3660" s="496"/>
      <c r="BR3660" s="496"/>
      <c r="BS3660" s="496"/>
      <c r="BT3660" s="496"/>
      <c r="BU3660" s="496"/>
      <c r="BV3660" s="496"/>
    </row>
    <row r="3661" spans="1:74" s="52" customFormat="1" ht="12.75">
      <c r="A3661" s="45">
        <v>2670.0804681784898</v>
      </c>
      <c r="B3661" s="46" t="s">
        <v>364</v>
      </c>
      <c r="C3661" s="47" t="s">
        <v>380</v>
      </c>
      <c r="D3661" s="48">
        <v>77.999999999999986</v>
      </c>
      <c r="E3661" s="49">
        <v>39.1325</v>
      </c>
      <c r="F3661" s="49">
        <v>5.4142999999999997E-2</v>
      </c>
      <c r="G3661" s="49">
        <v>16.589600000000001</v>
      </c>
      <c r="H3661" s="49">
        <v>0.30693799999999999</v>
      </c>
      <c r="I3661" s="49">
        <v>0.19723499999999999</v>
      </c>
      <c r="J3661" s="49">
        <v>43.518300000000004</v>
      </c>
      <c r="K3661" s="49">
        <v>0.25415500000000002</v>
      </c>
      <c r="L3661" s="49">
        <v>100.08621400000001</v>
      </c>
      <c r="M3661" s="47"/>
      <c r="N3661" s="50">
        <v>0.99103044025762743</v>
      </c>
      <c r="O3661" s="50">
        <v>1.0840944757378845E-3</v>
      </c>
      <c r="P3661" s="50">
        <v>0.35135109319095947</v>
      </c>
      <c r="Q3661" s="50">
        <v>6.2523596516052974E-3</v>
      </c>
      <c r="R3661" s="50">
        <v>4.2307671551118347E-3</v>
      </c>
      <c r="S3661" s="50">
        <v>1.6429708863510781</v>
      </c>
      <c r="T3661" s="50">
        <v>6.8961342252469877E-3</v>
      </c>
      <c r="U3661" s="50">
        <v>3.0048109738018773</v>
      </c>
      <c r="V3661" s="51">
        <v>82.382428875820679</v>
      </c>
      <c r="X3661" s="49">
        <v>0.21446599999999999</v>
      </c>
      <c r="Y3661" s="49">
        <v>30.395299999999999</v>
      </c>
      <c r="Z3661" s="49">
        <v>0.44732899999999998</v>
      </c>
      <c r="AA3661" s="49">
        <v>7.2546799999999996</v>
      </c>
      <c r="AB3661" s="49">
        <v>7.0960599999999996</v>
      </c>
      <c r="AC3661" s="49">
        <v>0.18130199999999999</v>
      </c>
      <c r="AD3661" s="49">
        <v>4.8766699999999998</v>
      </c>
      <c r="AE3661" s="312"/>
      <c r="AF3661" s="343" t="s">
        <v>432</v>
      </c>
      <c r="AG3661" s="343">
        <v>30</v>
      </c>
      <c r="AH3661" s="343">
        <v>15</v>
      </c>
      <c r="AI3661" s="343"/>
      <c r="AJ3661" s="343"/>
      <c r="AK3661" s="343"/>
      <c r="AL3661" s="343"/>
      <c r="AM3661" s="343"/>
      <c r="AN3661" s="343"/>
      <c r="AO3661" s="343"/>
      <c r="AP3661" s="343"/>
      <c r="AQ3661" s="343"/>
      <c r="AR3661" s="343"/>
      <c r="AS3661" s="343"/>
      <c r="AT3661" s="343"/>
      <c r="AU3661" s="343"/>
      <c r="AV3661" s="343"/>
      <c r="AW3661" s="343"/>
      <c r="AX3661" s="343"/>
      <c r="AY3661" s="343"/>
      <c r="AZ3661" s="343"/>
      <c r="BA3661" s="343"/>
      <c r="BB3661" s="343"/>
      <c r="BC3661" s="343"/>
      <c r="BD3661" s="343"/>
      <c r="BE3661" s="475"/>
      <c r="BF3661" s="475"/>
      <c r="BG3661" s="475"/>
      <c r="BH3661" s="475"/>
      <c r="BI3661" s="475"/>
      <c r="BJ3661" s="475"/>
      <c r="BK3661" s="475"/>
      <c r="BL3661" s="475"/>
      <c r="BM3661" s="475"/>
      <c r="BN3661" s="475"/>
      <c r="BO3661" s="475"/>
      <c r="BP3661" s="306"/>
      <c r="BQ3661" s="496"/>
      <c r="BR3661" s="496"/>
      <c r="BS3661" s="496"/>
      <c r="BT3661" s="496"/>
      <c r="BU3661" s="496"/>
      <c r="BV3661" s="496"/>
    </row>
    <row r="3662" spans="1:74" s="52" customFormat="1" ht="12.75">
      <c r="A3662" s="45">
        <v>2670.0804681784898</v>
      </c>
      <c r="B3662" s="46" t="s">
        <v>364</v>
      </c>
      <c r="C3662" s="47" t="s">
        <v>380</v>
      </c>
      <c r="D3662" s="48">
        <v>83.999999999999986</v>
      </c>
      <c r="E3662" s="49">
        <v>39.226900000000001</v>
      </c>
      <c r="F3662" s="49">
        <v>5.8637000000000002E-2</v>
      </c>
      <c r="G3662" s="49">
        <v>16.6111</v>
      </c>
      <c r="H3662" s="49">
        <v>0.30396000000000001</v>
      </c>
      <c r="I3662" s="49">
        <v>0.219142</v>
      </c>
      <c r="J3662" s="49">
        <v>43.429000000000002</v>
      </c>
      <c r="K3662" s="49">
        <v>0.26952999999999999</v>
      </c>
      <c r="L3662" s="49">
        <v>100.155148</v>
      </c>
      <c r="M3662" s="47"/>
      <c r="N3662" s="50">
        <v>0.99260760050876884</v>
      </c>
      <c r="O3662" s="50">
        <v>1.1731154804512254E-3</v>
      </c>
      <c r="P3662" s="50">
        <v>0.35151834489418893</v>
      </c>
      <c r="Q3662" s="50">
        <v>6.1866270513312787E-3</v>
      </c>
      <c r="R3662" s="50">
        <v>4.6968313713255461E-3</v>
      </c>
      <c r="S3662" s="50">
        <v>1.6382568137524032</v>
      </c>
      <c r="T3662" s="50">
        <v>7.3073240465942402E-3</v>
      </c>
      <c r="U3662" s="50">
        <v>3.0028464942468189</v>
      </c>
      <c r="V3662" s="51">
        <v>82.333765532921561</v>
      </c>
      <c r="X3662" s="49">
        <v>0.21416499999999999</v>
      </c>
      <c r="Y3662" s="49">
        <v>27.049299999999999</v>
      </c>
      <c r="Z3662" s="49">
        <v>0.44748599999999999</v>
      </c>
      <c r="AA3662" s="49">
        <v>7.31379</v>
      </c>
      <c r="AB3662" s="49">
        <v>6.1711099999999997</v>
      </c>
      <c r="AC3662" s="49">
        <v>0.18154000000000001</v>
      </c>
      <c r="AD3662" s="49">
        <v>4.5381299999999998</v>
      </c>
      <c r="AE3662" s="312"/>
      <c r="AF3662" s="343" t="s">
        <v>432</v>
      </c>
      <c r="AG3662" s="343">
        <v>30</v>
      </c>
      <c r="AH3662" s="343">
        <v>15</v>
      </c>
      <c r="AI3662" s="343"/>
      <c r="AJ3662" s="343"/>
      <c r="AK3662" s="343"/>
      <c r="AL3662" s="343"/>
      <c r="AM3662" s="343"/>
      <c r="AN3662" s="343"/>
      <c r="AO3662" s="343"/>
      <c r="AP3662" s="343"/>
      <c r="AQ3662" s="343"/>
      <c r="AR3662" s="343"/>
      <c r="AS3662" s="343"/>
      <c r="AT3662" s="343"/>
      <c r="AU3662" s="343"/>
      <c r="AV3662" s="343"/>
      <c r="AW3662" s="343"/>
      <c r="AX3662" s="343"/>
      <c r="AY3662" s="343"/>
      <c r="AZ3662" s="343"/>
      <c r="BA3662" s="343"/>
      <c r="BB3662" s="343"/>
      <c r="BC3662" s="343"/>
      <c r="BD3662" s="343"/>
      <c r="BE3662" s="475"/>
      <c r="BF3662" s="475"/>
      <c r="BG3662" s="475"/>
      <c r="BH3662" s="475"/>
      <c r="BI3662" s="475"/>
      <c r="BJ3662" s="475"/>
      <c r="BK3662" s="475"/>
      <c r="BL3662" s="475"/>
      <c r="BM3662" s="475"/>
      <c r="BN3662" s="475"/>
      <c r="BO3662" s="475"/>
      <c r="BP3662" s="306"/>
      <c r="BQ3662" s="496"/>
      <c r="BR3662" s="496"/>
      <c r="BS3662" s="496"/>
      <c r="BT3662" s="496"/>
      <c r="BU3662" s="496"/>
      <c r="BV3662" s="496"/>
    </row>
    <row r="3663" spans="1:74" s="52" customFormat="1" ht="12.75">
      <c r="A3663" s="45">
        <v>2670.0804681784898</v>
      </c>
      <c r="B3663" s="46" t="s">
        <v>364</v>
      </c>
      <c r="C3663" s="47" t="s">
        <v>380</v>
      </c>
      <c r="D3663" s="48">
        <v>89.999999999999986</v>
      </c>
      <c r="E3663" s="49">
        <v>39.010800000000003</v>
      </c>
      <c r="F3663" s="49">
        <v>7.0864999999999997E-2</v>
      </c>
      <c r="G3663" s="49">
        <v>16.587399999999999</v>
      </c>
      <c r="H3663" s="49">
        <v>0.299095</v>
      </c>
      <c r="I3663" s="49">
        <v>0.22895499999999999</v>
      </c>
      <c r="J3663" s="49">
        <v>43.407800000000002</v>
      </c>
      <c r="K3663" s="49">
        <v>0.28077000000000002</v>
      </c>
      <c r="L3663" s="49">
        <v>99.898520000000005</v>
      </c>
      <c r="M3663" s="47"/>
      <c r="N3663" s="50">
        <v>0.99041738093223985</v>
      </c>
      <c r="O3663" s="50">
        <v>1.4224617701723615E-3</v>
      </c>
      <c r="P3663" s="50">
        <v>0.35218244837493951</v>
      </c>
      <c r="Q3663" s="50">
        <v>6.1078229854449146E-3</v>
      </c>
      <c r="R3663" s="50">
        <v>4.9234470109622312E-3</v>
      </c>
      <c r="S3663" s="50">
        <v>1.6428946587097117</v>
      </c>
      <c r="T3663" s="50">
        <v>7.63733333732691E-3</v>
      </c>
      <c r="U3663" s="50">
        <v>3.0059696005896703</v>
      </c>
      <c r="V3663" s="51">
        <v>82.347426717277443</v>
      </c>
      <c r="X3663" s="49">
        <v>0.214836</v>
      </c>
      <c r="Y3663" s="49">
        <v>23.057500000000001</v>
      </c>
      <c r="Z3663" s="49">
        <v>0.44822099999999998</v>
      </c>
      <c r="AA3663" s="49">
        <v>7.3510799999999996</v>
      </c>
      <c r="AB3663" s="49">
        <v>6.2524100000000002</v>
      </c>
      <c r="AC3663" s="49">
        <v>0.18154600000000001</v>
      </c>
      <c r="AD3663" s="49">
        <v>4.3750499999999999</v>
      </c>
      <c r="AE3663" s="312"/>
      <c r="AF3663" s="343" t="s">
        <v>432</v>
      </c>
      <c r="AG3663" s="343">
        <v>30</v>
      </c>
      <c r="AH3663" s="343">
        <v>15</v>
      </c>
      <c r="AI3663" s="343"/>
      <c r="AJ3663" s="343"/>
      <c r="AK3663" s="343"/>
      <c r="AL3663" s="343"/>
      <c r="AM3663" s="343"/>
      <c r="AN3663" s="343"/>
      <c r="AO3663" s="343"/>
      <c r="AP3663" s="343"/>
      <c r="AQ3663" s="343"/>
      <c r="AR3663" s="343"/>
      <c r="AS3663" s="343"/>
      <c r="AT3663" s="343"/>
      <c r="AU3663" s="343"/>
      <c r="AV3663" s="343"/>
      <c r="AW3663" s="343"/>
      <c r="AX3663" s="343"/>
      <c r="AY3663" s="343"/>
      <c r="AZ3663" s="343"/>
      <c r="BA3663" s="343"/>
      <c r="BB3663" s="343"/>
      <c r="BC3663" s="343"/>
      <c r="BD3663" s="343"/>
      <c r="BE3663" s="475"/>
      <c r="BF3663" s="475"/>
      <c r="BG3663" s="475"/>
      <c r="BH3663" s="475"/>
      <c r="BI3663" s="475"/>
      <c r="BJ3663" s="475"/>
      <c r="BK3663" s="475"/>
      <c r="BL3663" s="475"/>
      <c r="BM3663" s="475"/>
      <c r="BN3663" s="475"/>
      <c r="BO3663" s="475"/>
      <c r="BP3663" s="306"/>
      <c r="BQ3663" s="496"/>
      <c r="BR3663" s="496"/>
      <c r="BS3663" s="496"/>
      <c r="BT3663" s="496"/>
      <c r="BU3663" s="496"/>
      <c r="BV3663" s="496"/>
    </row>
    <row r="3664" spans="1:74" s="52" customFormat="1" ht="12.75">
      <c r="A3664" s="45">
        <v>2670.0804681784898</v>
      </c>
      <c r="B3664" s="46" t="s">
        <v>364</v>
      </c>
      <c r="C3664" s="47" t="s">
        <v>380</v>
      </c>
      <c r="D3664" s="48">
        <v>95.999999999999986</v>
      </c>
      <c r="E3664" s="49">
        <v>39.162599999999998</v>
      </c>
      <c r="F3664" s="49">
        <v>4.2063999999999997E-2</v>
      </c>
      <c r="G3664" s="49">
        <v>16.4438</v>
      </c>
      <c r="H3664" s="49">
        <v>0.32831700000000003</v>
      </c>
      <c r="I3664" s="49">
        <v>0.230795</v>
      </c>
      <c r="J3664" s="49">
        <v>43.601700000000001</v>
      </c>
      <c r="K3664" s="49">
        <v>0.26213399999999998</v>
      </c>
      <c r="L3664" s="49">
        <v>100.09479100000001</v>
      </c>
      <c r="M3664" s="47"/>
      <c r="N3664" s="50">
        <v>0.99146068300403534</v>
      </c>
      <c r="O3664" s="50">
        <v>8.4195710012753837E-4</v>
      </c>
      <c r="P3664" s="50">
        <v>0.34814660127522778</v>
      </c>
      <c r="Q3664" s="50">
        <v>6.6856131433783257E-3</v>
      </c>
      <c r="R3664" s="50">
        <v>4.9489847432426098E-3</v>
      </c>
      <c r="S3664" s="50">
        <v>1.645568433516049</v>
      </c>
      <c r="T3664" s="50">
        <v>7.1102518153814531E-3</v>
      </c>
      <c r="U3664" s="50">
        <v>3.0054601506635312</v>
      </c>
      <c r="V3664" s="51">
        <v>82.537795261614434</v>
      </c>
      <c r="X3664" s="49">
        <v>0.21442</v>
      </c>
      <c r="Y3664" s="49">
        <v>37.242600000000003</v>
      </c>
      <c r="Z3664" s="49">
        <v>0.44981100000000002</v>
      </c>
      <c r="AA3664" s="49">
        <v>6.9662100000000002</v>
      </c>
      <c r="AB3664" s="49">
        <v>6.12521</v>
      </c>
      <c r="AC3664" s="49">
        <v>0.18110000000000001</v>
      </c>
      <c r="AD3664" s="49">
        <v>4.7111599999999996</v>
      </c>
      <c r="AE3664" s="312"/>
      <c r="AF3664" s="343" t="s">
        <v>432</v>
      </c>
      <c r="AG3664" s="343">
        <v>30</v>
      </c>
      <c r="AH3664" s="343">
        <v>15</v>
      </c>
      <c r="AI3664" s="343"/>
      <c r="AJ3664" s="343"/>
      <c r="AK3664" s="343"/>
      <c r="AL3664" s="343"/>
      <c r="AM3664" s="343"/>
      <c r="AN3664" s="343"/>
      <c r="AO3664" s="343"/>
      <c r="AP3664" s="343"/>
      <c r="AQ3664" s="343"/>
      <c r="AR3664" s="343"/>
      <c r="AS3664" s="343"/>
      <c r="AT3664" s="343"/>
      <c r="AU3664" s="343"/>
      <c r="AV3664" s="343"/>
      <c r="AW3664" s="343"/>
      <c r="AX3664" s="343"/>
      <c r="AY3664" s="343"/>
      <c r="AZ3664" s="343"/>
      <c r="BA3664" s="343"/>
      <c r="BB3664" s="343"/>
      <c r="BC3664" s="343"/>
      <c r="BD3664" s="343"/>
      <c r="BE3664" s="475"/>
      <c r="BF3664" s="475"/>
      <c r="BG3664" s="475"/>
      <c r="BH3664" s="475"/>
      <c r="BI3664" s="475"/>
      <c r="BJ3664" s="475"/>
      <c r="BK3664" s="475"/>
      <c r="BL3664" s="475"/>
      <c r="BM3664" s="475"/>
      <c r="BN3664" s="475"/>
      <c r="BO3664" s="475"/>
      <c r="BP3664" s="306"/>
      <c r="BQ3664" s="496"/>
      <c r="BR3664" s="496"/>
      <c r="BS3664" s="496"/>
      <c r="BT3664" s="496"/>
      <c r="BU3664" s="496"/>
      <c r="BV3664" s="496"/>
    </row>
    <row r="3665" spans="1:74" s="52" customFormat="1" ht="12.75">
      <c r="A3665" s="45">
        <v>2670.0804681784898</v>
      </c>
      <c r="B3665" s="46" t="s">
        <v>364</v>
      </c>
      <c r="C3665" s="47" t="s">
        <v>380</v>
      </c>
      <c r="D3665" s="48">
        <v>101.99999999999999</v>
      </c>
      <c r="E3665" s="49">
        <v>39.251100000000001</v>
      </c>
      <c r="F3665" s="49">
        <v>5.4237E-2</v>
      </c>
      <c r="G3665" s="49">
        <v>16.592500000000001</v>
      </c>
      <c r="H3665" s="49">
        <v>0.32233699999999998</v>
      </c>
      <c r="I3665" s="49">
        <v>0.23527799999999999</v>
      </c>
      <c r="J3665" s="49">
        <v>43.636200000000002</v>
      </c>
      <c r="K3665" s="49">
        <v>0.28163700000000003</v>
      </c>
      <c r="L3665" s="49">
        <v>100.40539600000001</v>
      </c>
      <c r="M3665" s="47"/>
      <c r="N3665" s="50">
        <v>0.99098916389280145</v>
      </c>
      <c r="O3665" s="50">
        <v>1.0826501689043943E-3</v>
      </c>
      <c r="P3665" s="50">
        <v>0.35033610220921435</v>
      </c>
      <c r="Q3665" s="50">
        <v>6.5459265126678896E-3</v>
      </c>
      <c r="R3665" s="50">
        <v>5.0313453990478126E-3</v>
      </c>
      <c r="S3665" s="50">
        <v>1.6423758204853542</v>
      </c>
      <c r="T3665" s="50">
        <v>7.6184115626274779E-3</v>
      </c>
      <c r="U3665" s="50">
        <v>3.0049347920768752</v>
      </c>
      <c r="V3665" s="51">
        <v>82.419129517954318</v>
      </c>
      <c r="X3665" s="49">
        <v>0.21417600000000001</v>
      </c>
      <c r="Y3665" s="49">
        <v>29.138200000000001</v>
      </c>
      <c r="Z3665" s="49">
        <v>0.447959</v>
      </c>
      <c r="AA3665" s="49">
        <v>7.0579200000000002</v>
      </c>
      <c r="AB3665" s="49">
        <v>6.1106699999999998</v>
      </c>
      <c r="AC3665" s="49">
        <v>0.18110699999999999</v>
      </c>
      <c r="AD3665" s="49">
        <v>4.3942399999999999</v>
      </c>
      <c r="AE3665" s="312"/>
      <c r="AF3665" s="343" t="s">
        <v>432</v>
      </c>
      <c r="AG3665" s="343">
        <v>30</v>
      </c>
      <c r="AH3665" s="343">
        <v>15</v>
      </c>
      <c r="AI3665" s="343"/>
      <c r="AJ3665" s="343"/>
      <c r="AK3665" s="343"/>
      <c r="AL3665" s="343"/>
      <c r="AM3665" s="343"/>
      <c r="AN3665" s="343"/>
      <c r="AO3665" s="343"/>
      <c r="AP3665" s="343"/>
      <c r="AQ3665" s="343"/>
      <c r="AR3665" s="343"/>
      <c r="AS3665" s="343"/>
      <c r="AT3665" s="343"/>
      <c r="AU3665" s="343"/>
      <c r="AV3665" s="343"/>
      <c r="AW3665" s="343"/>
      <c r="AX3665" s="343"/>
      <c r="AY3665" s="343"/>
      <c r="AZ3665" s="343"/>
      <c r="BA3665" s="343"/>
      <c r="BB3665" s="343"/>
      <c r="BC3665" s="343"/>
      <c r="BD3665" s="343"/>
      <c r="BE3665" s="475"/>
      <c r="BF3665" s="475"/>
      <c r="BG3665" s="475"/>
      <c r="BH3665" s="475"/>
      <c r="BI3665" s="475"/>
      <c r="BJ3665" s="475"/>
      <c r="BK3665" s="475"/>
      <c r="BL3665" s="475"/>
      <c r="BM3665" s="475"/>
      <c r="BN3665" s="475"/>
      <c r="BO3665" s="475"/>
      <c r="BP3665" s="306"/>
      <c r="BQ3665" s="496"/>
      <c r="BR3665" s="496"/>
      <c r="BS3665" s="496"/>
      <c r="BT3665" s="496"/>
      <c r="BU3665" s="496"/>
      <c r="BV3665" s="496"/>
    </row>
    <row r="3666" spans="1:74" s="52" customFormat="1" ht="12.75">
      <c r="A3666" s="45">
        <v>2670.0804681784898</v>
      </c>
      <c r="B3666" s="46" t="s">
        <v>364</v>
      </c>
      <c r="C3666" s="47" t="s">
        <v>380</v>
      </c>
      <c r="D3666" s="48">
        <v>107.99999999999999</v>
      </c>
      <c r="E3666" s="49">
        <v>39.036299999999997</v>
      </c>
      <c r="F3666" s="49">
        <v>5.6860000000000001E-2</v>
      </c>
      <c r="G3666" s="49">
        <v>16.598800000000001</v>
      </c>
      <c r="H3666" s="49">
        <v>0.30593300000000001</v>
      </c>
      <c r="I3666" s="49">
        <v>0.22150500000000001</v>
      </c>
      <c r="J3666" s="49">
        <v>43.703299999999999</v>
      </c>
      <c r="K3666" s="49">
        <v>0.27429599999999998</v>
      </c>
      <c r="L3666" s="49">
        <v>100.21969300000001</v>
      </c>
      <c r="M3666" s="47"/>
      <c r="N3666" s="50">
        <v>0.98796102227176352</v>
      </c>
      <c r="O3666" s="50">
        <v>1.1377672646908229E-3</v>
      </c>
      <c r="P3666" s="50">
        <v>0.35132078947167739</v>
      </c>
      <c r="Q3666" s="50">
        <v>6.2278964310624905E-3</v>
      </c>
      <c r="R3666" s="50">
        <v>4.7483250040249317E-3</v>
      </c>
      <c r="S3666" s="50">
        <v>1.6488985680643973</v>
      </c>
      <c r="T3666" s="50">
        <v>7.4378649019189082E-3</v>
      </c>
      <c r="U3666" s="50">
        <v>3.0084093033393082</v>
      </c>
      <c r="V3666" s="51">
        <v>82.435886936698594</v>
      </c>
      <c r="X3666" s="49">
        <v>0.21482999999999999</v>
      </c>
      <c r="Y3666" s="49">
        <v>28.852</v>
      </c>
      <c r="Z3666" s="49">
        <v>0.44761499999999999</v>
      </c>
      <c r="AA3666" s="49">
        <v>7.1829599999999996</v>
      </c>
      <c r="AB3666" s="49">
        <v>6.25075</v>
      </c>
      <c r="AC3666" s="49">
        <v>0.18087900000000001</v>
      </c>
      <c r="AD3666" s="49">
        <v>4.4936299999999996</v>
      </c>
      <c r="AE3666" s="312"/>
      <c r="AF3666" s="343" t="s">
        <v>432</v>
      </c>
      <c r="AG3666" s="343">
        <v>30</v>
      </c>
      <c r="AH3666" s="343">
        <v>15</v>
      </c>
      <c r="AI3666" s="343"/>
      <c r="AJ3666" s="343"/>
      <c r="AK3666" s="343"/>
      <c r="AL3666" s="343"/>
      <c r="AM3666" s="343"/>
      <c r="AN3666" s="343"/>
      <c r="AO3666" s="343"/>
      <c r="AP3666" s="343"/>
      <c r="AQ3666" s="343"/>
      <c r="AR3666" s="343"/>
      <c r="AS3666" s="343"/>
      <c r="AT3666" s="343"/>
      <c r="AU3666" s="343"/>
      <c r="AV3666" s="343"/>
      <c r="AW3666" s="343"/>
      <c r="AX3666" s="343"/>
      <c r="AY3666" s="343"/>
      <c r="AZ3666" s="343"/>
      <c r="BA3666" s="343"/>
      <c r="BB3666" s="343"/>
      <c r="BC3666" s="343"/>
      <c r="BD3666" s="343"/>
      <c r="BE3666" s="475"/>
      <c r="BF3666" s="475"/>
      <c r="BG3666" s="475"/>
      <c r="BH3666" s="475"/>
      <c r="BI3666" s="475"/>
      <c r="BJ3666" s="475"/>
      <c r="BK3666" s="475"/>
      <c r="BL3666" s="475"/>
      <c r="BM3666" s="475"/>
      <c r="BN3666" s="475"/>
      <c r="BO3666" s="475"/>
      <c r="BP3666" s="306"/>
      <c r="BQ3666" s="496"/>
      <c r="BR3666" s="496"/>
      <c r="BS3666" s="496"/>
      <c r="BT3666" s="496"/>
      <c r="BU3666" s="496"/>
      <c r="BV3666" s="496"/>
    </row>
    <row r="3667" spans="1:74" s="52" customFormat="1" ht="12.75">
      <c r="A3667" s="45">
        <v>2670.0804681784898</v>
      </c>
      <c r="B3667" s="46" t="s">
        <v>364</v>
      </c>
      <c r="C3667" s="47" t="s">
        <v>380</v>
      </c>
      <c r="D3667" s="48">
        <v>113.99999999999999</v>
      </c>
      <c r="E3667" s="49">
        <v>39.109200000000001</v>
      </c>
      <c r="F3667" s="49">
        <v>4.9407E-2</v>
      </c>
      <c r="G3667" s="49">
        <v>16.572500000000002</v>
      </c>
      <c r="H3667" s="49">
        <v>0.31817899999999999</v>
      </c>
      <c r="I3667" s="49">
        <v>0.236538</v>
      </c>
      <c r="J3667" s="49">
        <v>43.717799999999997</v>
      </c>
      <c r="K3667" s="49">
        <v>0.26008399999999998</v>
      </c>
      <c r="L3667" s="49">
        <v>100.28565500000002</v>
      </c>
      <c r="M3667" s="47"/>
      <c r="N3667" s="50">
        <v>0.98897728802250928</v>
      </c>
      <c r="O3667" s="50">
        <v>9.8780514783690073E-4</v>
      </c>
      <c r="P3667" s="50">
        <v>0.35047045102724556</v>
      </c>
      <c r="Q3667" s="50">
        <v>6.471765771253764E-3</v>
      </c>
      <c r="R3667" s="50">
        <v>5.0663366594773081E-3</v>
      </c>
      <c r="S3667" s="50">
        <v>1.6480645974136399</v>
      </c>
      <c r="T3667" s="50">
        <v>7.0465845791806156E-3</v>
      </c>
      <c r="U3667" s="50">
        <v>3.0077389196413677</v>
      </c>
      <c r="V3667" s="51">
        <v>82.463632484170958</v>
      </c>
      <c r="X3667" s="49">
        <v>0.21465100000000001</v>
      </c>
      <c r="Y3667" s="49">
        <v>32.854999999999997</v>
      </c>
      <c r="Z3667" s="49">
        <v>0.44786599999999999</v>
      </c>
      <c r="AA3667" s="49">
        <v>7.00603</v>
      </c>
      <c r="AB3667" s="49">
        <v>6.1361800000000004</v>
      </c>
      <c r="AC3667" s="49">
        <v>0.180841</v>
      </c>
      <c r="AD3667" s="49">
        <v>4.6051399999999996</v>
      </c>
      <c r="AE3667" s="312"/>
      <c r="AF3667" s="343" t="s">
        <v>432</v>
      </c>
      <c r="AG3667" s="343">
        <v>30</v>
      </c>
      <c r="AH3667" s="343">
        <v>15</v>
      </c>
      <c r="AI3667" s="343"/>
      <c r="AJ3667" s="343"/>
      <c r="AK3667" s="343"/>
      <c r="AL3667" s="343"/>
      <c r="AM3667" s="343"/>
      <c r="AN3667" s="343"/>
      <c r="AO3667" s="343"/>
      <c r="AP3667" s="343"/>
      <c r="AQ3667" s="343"/>
      <c r="AR3667" s="343"/>
      <c r="AS3667" s="343"/>
      <c r="AT3667" s="343"/>
      <c r="AU3667" s="343"/>
      <c r="AV3667" s="343"/>
      <c r="AW3667" s="343"/>
      <c r="AX3667" s="343"/>
      <c r="AY3667" s="343"/>
      <c r="AZ3667" s="343"/>
      <c r="BA3667" s="343"/>
      <c r="BB3667" s="343"/>
      <c r="BC3667" s="343"/>
      <c r="BD3667" s="343"/>
      <c r="BE3667" s="475"/>
      <c r="BF3667" s="475"/>
      <c r="BG3667" s="475"/>
      <c r="BH3667" s="475"/>
      <c r="BI3667" s="475"/>
      <c r="BJ3667" s="475"/>
      <c r="BK3667" s="475"/>
      <c r="BL3667" s="475"/>
      <c r="BM3667" s="475"/>
      <c r="BN3667" s="475"/>
      <c r="BO3667" s="475"/>
      <c r="BP3667" s="306"/>
      <c r="BQ3667" s="496"/>
      <c r="BR3667" s="496"/>
      <c r="BS3667" s="496"/>
      <c r="BT3667" s="496"/>
      <c r="BU3667" s="496"/>
      <c r="BV3667" s="496"/>
    </row>
    <row r="3668" spans="1:74" s="52" customFormat="1" ht="12.75">
      <c r="A3668" s="45">
        <v>2670.0804681784898</v>
      </c>
      <c r="B3668" s="46" t="s">
        <v>364</v>
      </c>
      <c r="C3668" s="47" t="s">
        <v>380</v>
      </c>
      <c r="D3668" s="48">
        <v>119.99999999999999</v>
      </c>
      <c r="E3668" s="49">
        <v>39.076599999999999</v>
      </c>
      <c r="F3668" s="49">
        <v>5.1404999999999999E-2</v>
      </c>
      <c r="G3668" s="49">
        <v>16.4771</v>
      </c>
      <c r="H3668" s="49">
        <v>0.286047</v>
      </c>
      <c r="I3668" s="49">
        <v>0.220938</v>
      </c>
      <c r="J3668" s="49">
        <v>43.541400000000003</v>
      </c>
      <c r="K3668" s="49">
        <v>0.26736500000000002</v>
      </c>
      <c r="L3668" s="49">
        <v>99.942356000000004</v>
      </c>
      <c r="M3668" s="47"/>
      <c r="N3668" s="50">
        <v>0.99088443422300032</v>
      </c>
      <c r="O3668" s="50">
        <v>1.0305925895580574E-3</v>
      </c>
      <c r="P3668" s="50">
        <v>0.34941617742651476</v>
      </c>
      <c r="Q3668" s="50">
        <v>5.8342834725390548E-3</v>
      </c>
      <c r="R3668" s="50">
        <v>4.7452860188407489E-3</v>
      </c>
      <c r="S3668" s="50">
        <v>1.6459520201959741</v>
      </c>
      <c r="T3668" s="50">
        <v>7.2638762811997213E-3</v>
      </c>
      <c r="U3668" s="50">
        <v>3.0057692403377123</v>
      </c>
      <c r="V3668" s="51">
        <v>82.488636541223343</v>
      </c>
      <c r="X3668" s="49">
        <v>0.21471599999999999</v>
      </c>
      <c r="Y3668" s="49">
        <v>30.4465</v>
      </c>
      <c r="Z3668" s="49">
        <v>0.44944600000000001</v>
      </c>
      <c r="AA3668" s="49">
        <v>7.7487899999999996</v>
      </c>
      <c r="AB3668" s="49">
        <v>6.2660499999999999</v>
      </c>
      <c r="AC3668" s="49">
        <v>0.18118999999999999</v>
      </c>
      <c r="AD3668" s="49">
        <v>4.6128999999999998</v>
      </c>
      <c r="AE3668" s="312"/>
      <c r="AF3668" s="343" t="s">
        <v>432</v>
      </c>
      <c r="AG3668" s="343">
        <v>30</v>
      </c>
      <c r="AH3668" s="343">
        <v>15</v>
      </c>
      <c r="AI3668" s="343"/>
      <c r="AJ3668" s="343"/>
      <c r="AK3668" s="343"/>
      <c r="AL3668" s="343"/>
      <c r="AM3668" s="343"/>
      <c r="AN3668" s="343"/>
      <c r="AO3668" s="343"/>
      <c r="AP3668" s="343"/>
      <c r="AQ3668" s="343"/>
      <c r="AR3668" s="343"/>
      <c r="AS3668" s="343"/>
      <c r="AT3668" s="343"/>
      <c r="AU3668" s="343"/>
      <c r="AV3668" s="343"/>
      <c r="AW3668" s="343"/>
      <c r="AX3668" s="343"/>
      <c r="AY3668" s="343"/>
      <c r="AZ3668" s="343"/>
      <c r="BA3668" s="343"/>
      <c r="BB3668" s="343"/>
      <c r="BC3668" s="343"/>
      <c r="BD3668" s="343"/>
      <c r="BE3668" s="475"/>
      <c r="BF3668" s="475"/>
      <c r="BG3668" s="475"/>
      <c r="BH3668" s="475"/>
      <c r="BI3668" s="475"/>
      <c r="BJ3668" s="475"/>
      <c r="BK3668" s="475"/>
      <c r="BL3668" s="475"/>
      <c r="BM3668" s="475"/>
      <c r="BN3668" s="475"/>
      <c r="BO3668" s="475"/>
      <c r="BP3668" s="306"/>
      <c r="BQ3668" s="496"/>
      <c r="BR3668" s="496"/>
      <c r="BS3668" s="496"/>
      <c r="BT3668" s="496"/>
      <c r="BU3668" s="496"/>
      <c r="BV3668" s="496"/>
    </row>
    <row r="3669" spans="1:74" s="52" customFormat="1" ht="12.75">
      <c r="A3669" s="45">
        <v>2670.0804681784898</v>
      </c>
      <c r="B3669" s="46" t="s">
        <v>364</v>
      </c>
      <c r="C3669" s="47" t="s">
        <v>380</v>
      </c>
      <c r="D3669" s="48">
        <v>125.99999999999999</v>
      </c>
      <c r="E3669" s="49">
        <v>39.186700000000002</v>
      </c>
      <c r="F3669" s="49">
        <v>4.1521000000000002E-2</v>
      </c>
      <c r="G3669" s="49">
        <v>16.484400000000001</v>
      </c>
      <c r="H3669" s="49">
        <v>0.35678799999999999</v>
      </c>
      <c r="I3669" s="49">
        <v>0.21274999999999999</v>
      </c>
      <c r="J3669" s="49">
        <v>43.595799999999997</v>
      </c>
      <c r="K3669" s="49">
        <v>0.26947500000000002</v>
      </c>
      <c r="L3669" s="49">
        <v>100.17033600000001</v>
      </c>
      <c r="M3669" s="47"/>
      <c r="N3669" s="50">
        <v>0.99153200687826015</v>
      </c>
      <c r="O3669" s="50">
        <v>8.3063698657354545E-4</v>
      </c>
      <c r="P3669" s="50">
        <v>0.34881663171970284</v>
      </c>
      <c r="Q3669" s="50">
        <v>7.2614303709482748E-3</v>
      </c>
      <c r="R3669" s="50">
        <v>4.5595643962153742E-3</v>
      </c>
      <c r="S3669" s="50">
        <v>1.6444521572666995</v>
      </c>
      <c r="T3669" s="50">
        <v>7.3054029194420536E-3</v>
      </c>
      <c r="U3669" s="50">
        <v>3.0054407934080918</v>
      </c>
      <c r="V3669" s="51">
        <v>82.500271230500744</v>
      </c>
      <c r="X3669" s="49">
        <v>0.21445500000000001</v>
      </c>
      <c r="Y3669" s="49">
        <v>39.832700000000003</v>
      </c>
      <c r="Z3669" s="49">
        <v>0.44958300000000001</v>
      </c>
      <c r="AA3669" s="49">
        <v>6.2664200000000001</v>
      </c>
      <c r="AB3669" s="49">
        <v>6.5601700000000003</v>
      </c>
      <c r="AC3669" s="49">
        <v>0.181168</v>
      </c>
      <c r="AD3669" s="49">
        <v>4.5922299999999998</v>
      </c>
      <c r="AE3669" s="312"/>
      <c r="AF3669" s="343" t="s">
        <v>432</v>
      </c>
      <c r="AG3669" s="343">
        <v>30</v>
      </c>
      <c r="AH3669" s="343">
        <v>15</v>
      </c>
      <c r="AI3669" s="343"/>
      <c r="AJ3669" s="343"/>
      <c r="AK3669" s="343"/>
      <c r="AL3669" s="343"/>
      <c r="AM3669" s="343"/>
      <c r="AN3669" s="343"/>
      <c r="AO3669" s="343"/>
      <c r="AP3669" s="343"/>
      <c r="AQ3669" s="343"/>
      <c r="AR3669" s="343"/>
      <c r="AS3669" s="343"/>
      <c r="AT3669" s="343"/>
      <c r="AU3669" s="343"/>
      <c r="AV3669" s="343"/>
      <c r="AW3669" s="343"/>
      <c r="AX3669" s="343"/>
      <c r="AY3669" s="343"/>
      <c r="AZ3669" s="343"/>
      <c r="BA3669" s="343"/>
      <c r="BB3669" s="343"/>
      <c r="BC3669" s="343"/>
      <c r="BD3669" s="343"/>
      <c r="BE3669" s="475"/>
      <c r="BF3669" s="475"/>
      <c r="BG3669" s="475"/>
      <c r="BH3669" s="475"/>
      <c r="BI3669" s="475"/>
      <c r="BJ3669" s="475"/>
      <c r="BK3669" s="475"/>
      <c r="BL3669" s="475"/>
      <c r="BM3669" s="475"/>
      <c r="BN3669" s="475"/>
      <c r="BO3669" s="475"/>
      <c r="BP3669" s="306"/>
      <c r="BQ3669" s="496"/>
      <c r="BR3669" s="496"/>
      <c r="BS3669" s="496"/>
      <c r="BT3669" s="496"/>
      <c r="BU3669" s="496"/>
      <c r="BV3669" s="496"/>
    </row>
    <row r="3670" spans="1:74" s="52" customFormat="1" ht="12.75">
      <c r="A3670" s="45">
        <v>2670.0804681784898</v>
      </c>
      <c r="B3670" s="46" t="s">
        <v>364</v>
      </c>
      <c r="C3670" s="47" t="s">
        <v>380</v>
      </c>
      <c r="D3670" s="48">
        <v>132</v>
      </c>
      <c r="E3670" s="49">
        <v>39.137700000000002</v>
      </c>
      <c r="F3670" s="49">
        <v>4.1306000000000002E-2</v>
      </c>
      <c r="G3670" s="49">
        <v>16.447900000000001</v>
      </c>
      <c r="H3670" s="49">
        <v>0.33720899999999998</v>
      </c>
      <c r="I3670" s="49">
        <v>0.200824</v>
      </c>
      <c r="J3670" s="49">
        <v>43.527299999999997</v>
      </c>
      <c r="K3670" s="49">
        <v>0.27534399999999998</v>
      </c>
      <c r="L3670" s="49">
        <v>100.003602</v>
      </c>
      <c r="M3670" s="47"/>
      <c r="N3670" s="50">
        <v>0.99157384249357838</v>
      </c>
      <c r="O3670" s="50">
        <v>8.2740533620284835E-4</v>
      </c>
      <c r="P3670" s="50">
        <v>0.34849472808140469</v>
      </c>
      <c r="Q3670" s="50">
        <v>6.8718363971402817E-3</v>
      </c>
      <c r="R3670" s="50">
        <v>4.3095419641533649E-3</v>
      </c>
      <c r="S3670" s="50">
        <v>1.6439932723199675</v>
      </c>
      <c r="T3670" s="50">
        <v>7.4741709423275212E-3</v>
      </c>
      <c r="U3670" s="50">
        <v>3.0046203139678558</v>
      </c>
      <c r="V3670" s="51">
        <v>82.509569542642026</v>
      </c>
      <c r="X3670" s="49">
        <v>0.21462400000000001</v>
      </c>
      <c r="Y3670" s="49">
        <v>39.682000000000002</v>
      </c>
      <c r="Z3670" s="49">
        <v>0.44972200000000001</v>
      </c>
      <c r="AA3670" s="49">
        <v>6.6687599999999998</v>
      </c>
      <c r="AB3670" s="49">
        <v>6.9142099999999997</v>
      </c>
      <c r="AC3670" s="49">
        <v>0.18129200000000001</v>
      </c>
      <c r="AD3670" s="49">
        <v>4.4917899999999999</v>
      </c>
      <c r="AE3670" s="312"/>
      <c r="AF3670" s="343" t="s">
        <v>432</v>
      </c>
      <c r="AG3670" s="343">
        <v>30</v>
      </c>
      <c r="AH3670" s="343">
        <v>15</v>
      </c>
      <c r="AI3670" s="343"/>
      <c r="AJ3670" s="343"/>
      <c r="AK3670" s="343"/>
      <c r="AL3670" s="343"/>
      <c r="AM3670" s="343"/>
      <c r="AN3670" s="343"/>
      <c r="AO3670" s="343"/>
      <c r="AP3670" s="343"/>
      <c r="AQ3670" s="343"/>
      <c r="AR3670" s="343"/>
      <c r="AS3670" s="343"/>
      <c r="AT3670" s="343"/>
      <c r="AU3670" s="343"/>
      <c r="AV3670" s="343"/>
      <c r="AW3670" s="343"/>
      <c r="AX3670" s="343"/>
      <c r="AY3670" s="343"/>
      <c r="AZ3670" s="343"/>
      <c r="BA3670" s="343"/>
      <c r="BB3670" s="343"/>
      <c r="BC3670" s="343"/>
      <c r="BD3670" s="343"/>
      <c r="BE3670" s="475"/>
      <c r="BF3670" s="475"/>
      <c r="BG3670" s="475"/>
      <c r="BH3670" s="475"/>
      <c r="BI3670" s="475"/>
      <c r="BJ3670" s="475"/>
      <c r="BK3670" s="475"/>
      <c r="BL3670" s="475"/>
      <c r="BM3670" s="475"/>
      <c r="BN3670" s="475"/>
      <c r="BO3670" s="475"/>
      <c r="BP3670" s="306"/>
      <c r="BQ3670" s="496"/>
      <c r="BR3670" s="496"/>
      <c r="BS3670" s="496"/>
      <c r="BT3670" s="496"/>
      <c r="BU3670" s="496"/>
      <c r="BV3670" s="496"/>
    </row>
    <row r="3671" spans="1:74" s="52" customFormat="1" ht="12.75">
      <c r="A3671" s="45">
        <v>2670.0804681784898</v>
      </c>
      <c r="B3671" s="46" t="s">
        <v>364</v>
      </c>
      <c r="C3671" s="47" t="s">
        <v>380</v>
      </c>
      <c r="D3671" s="48">
        <v>138</v>
      </c>
      <c r="E3671" s="49">
        <v>39.204799999999999</v>
      </c>
      <c r="F3671" s="49">
        <v>2.913E-2</v>
      </c>
      <c r="G3671" s="49">
        <v>16.711400000000001</v>
      </c>
      <c r="H3671" s="49">
        <v>0.34373100000000001</v>
      </c>
      <c r="I3671" s="49">
        <v>0.20333899999999999</v>
      </c>
      <c r="J3671" s="49">
        <v>43.5717</v>
      </c>
      <c r="K3671" s="49">
        <v>0.26525900000000002</v>
      </c>
      <c r="L3671" s="49">
        <v>100.36523099999999</v>
      </c>
      <c r="M3671" s="47"/>
      <c r="N3671" s="50">
        <v>0.99083930815975363</v>
      </c>
      <c r="O3671" s="50">
        <v>5.8207625662783384E-4</v>
      </c>
      <c r="P3671" s="50">
        <v>0.35320985564773061</v>
      </c>
      <c r="Q3671" s="50">
        <v>6.9875765493129663E-3</v>
      </c>
      <c r="R3671" s="50">
        <v>4.3528169831045758E-3</v>
      </c>
      <c r="S3671" s="50">
        <v>1.6416366339678929</v>
      </c>
      <c r="T3671" s="50">
        <v>7.1827666946685182E-3</v>
      </c>
      <c r="U3671" s="50">
        <v>3.0058595359483911</v>
      </c>
      <c r="V3671" s="51">
        <v>82.293882888412696</v>
      </c>
      <c r="X3671" s="49">
        <v>0.21426999999999999</v>
      </c>
      <c r="Y3671" s="49">
        <v>54.2849</v>
      </c>
      <c r="Z3671" s="49">
        <v>0.44598900000000002</v>
      </c>
      <c r="AA3671" s="49">
        <v>6.5910900000000003</v>
      </c>
      <c r="AB3671" s="49">
        <v>6.9380300000000004</v>
      </c>
      <c r="AC3671" s="49">
        <v>0.181287</v>
      </c>
      <c r="AD3671" s="49">
        <v>4.5048300000000001</v>
      </c>
      <c r="AE3671" s="312"/>
      <c r="AF3671" s="343" t="s">
        <v>432</v>
      </c>
      <c r="AG3671" s="343">
        <v>30</v>
      </c>
      <c r="AH3671" s="343">
        <v>15</v>
      </c>
      <c r="AI3671" s="343"/>
      <c r="AJ3671" s="343"/>
      <c r="AK3671" s="343"/>
      <c r="AL3671" s="343"/>
      <c r="AM3671" s="343"/>
      <c r="AN3671" s="343"/>
      <c r="AO3671" s="343"/>
      <c r="AP3671" s="343"/>
      <c r="AQ3671" s="343"/>
      <c r="AR3671" s="343"/>
      <c r="AS3671" s="343"/>
      <c r="AT3671" s="343"/>
      <c r="AU3671" s="343"/>
      <c r="AV3671" s="343"/>
      <c r="AW3671" s="343"/>
      <c r="AX3671" s="343"/>
      <c r="AY3671" s="343"/>
      <c r="AZ3671" s="343"/>
      <c r="BA3671" s="343"/>
      <c r="BB3671" s="343"/>
      <c r="BC3671" s="343"/>
      <c r="BD3671" s="343"/>
      <c r="BE3671" s="475"/>
      <c r="BF3671" s="475"/>
      <c r="BG3671" s="475"/>
      <c r="BH3671" s="475"/>
      <c r="BI3671" s="475"/>
      <c r="BJ3671" s="475"/>
      <c r="BK3671" s="475"/>
      <c r="BL3671" s="475"/>
      <c r="BM3671" s="475"/>
      <c r="BN3671" s="475"/>
      <c r="BO3671" s="475"/>
      <c r="BP3671" s="306"/>
      <c r="BQ3671" s="496"/>
      <c r="BR3671" s="496"/>
      <c r="BS3671" s="496"/>
      <c r="BT3671" s="496"/>
      <c r="BU3671" s="496"/>
      <c r="BV3671" s="496"/>
    </row>
    <row r="3672" spans="1:74" s="52" customFormat="1" ht="12.75">
      <c r="A3672" s="45">
        <v>2670.0804681784898</v>
      </c>
      <c r="B3672" s="46" t="s">
        <v>364</v>
      </c>
      <c r="C3672" s="47" t="s">
        <v>380</v>
      </c>
      <c r="D3672" s="48">
        <v>144</v>
      </c>
      <c r="E3672" s="49">
        <v>39.125599999999999</v>
      </c>
      <c r="F3672" s="49">
        <v>6.8539000000000003E-2</v>
      </c>
      <c r="G3672" s="49">
        <v>16.634699999999999</v>
      </c>
      <c r="H3672" s="49">
        <v>0.32616200000000001</v>
      </c>
      <c r="I3672" s="49">
        <v>0.199597</v>
      </c>
      <c r="J3672" s="49">
        <v>43.668100000000003</v>
      </c>
      <c r="K3672" s="49">
        <v>0.25093500000000002</v>
      </c>
      <c r="L3672" s="49">
        <v>100.30544599999999</v>
      </c>
      <c r="M3672" s="47"/>
      <c r="N3672" s="50">
        <v>0.98903986810680145</v>
      </c>
      <c r="O3672" s="50">
        <v>1.3698277706522643E-3</v>
      </c>
      <c r="P3672" s="50">
        <v>0.35166063394217717</v>
      </c>
      <c r="Q3672" s="50">
        <v>6.6317789453950726E-3</v>
      </c>
      <c r="R3672" s="50">
        <v>4.2735868699676554E-3</v>
      </c>
      <c r="S3672" s="50">
        <v>1.6456051181857487</v>
      </c>
      <c r="T3672" s="50">
        <v>6.7962864524274648E-3</v>
      </c>
      <c r="U3672" s="50">
        <v>3.0063248922994119</v>
      </c>
      <c r="V3672" s="51">
        <v>82.392897211224351</v>
      </c>
      <c r="X3672" s="49">
        <v>0.21460599999999999</v>
      </c>
      <c r="Y3672" s="49">
        <v>23.095500000000001</v>
      </c>
      <c r="Z3672" s="49">
        <v>0.44749100000000003</v>
      </c>
      <c r="AA3672" s="49">
        <v>6.9021400000000002</v>
      </c>
      <c r="AB3672" s="49">
        <v>6.9869899999999996</v>
      </c>
      <c r="AC3672" s="49">
        <v>0.18104000000000001</v>
      </c>
      <c r="AD3672" s="49">
        <v>4.7785700000000002</v>
      </c>
      <c r="AE3672" s="312"/>
      <c r="AF3672" s="343" t="s">
        <v>432</v>
      </c>
      <c r="AG3672" s="343">
        <v>30</v>
      </c>
      <c r="AH3672" s="343">
        <v>15</v>
      </c>
      <c r="AI3672" s="343"/>
      <c r="AJ3672" s="343"/>
      <c r="AK3672" s="343"/>
      <c r="AL3672" s="343"/>
      <c r="AM3672" s="343"/>
      <c r="AN3672" s="343"/>
      <c r="AO3672" s="343"/>
      <c r="AP3672" s="343"/>
      <c r="AQ3672" s="343"/>
      <c r="AR3672" s="343"/>
      <c r="AS3672" s="343"/>
      <c r="AT3672" s="343"/>
      <c r="AU3672" s="343"/>
      <c r="AV3672" s="343"/>
      <c r="AW3672" s="343"/>
      <c r="AX3672" s="343"/>
      <c r="AY3672" s="343"/>
      <c r="AZ3672" s="343"/>
      <c r="BA3672" s="343"/>
      <c r="BB3672" s="343"/>
      <c r="BC3672" s="343"/>
      <c r="BD3672" s="343"/>
      <c r="BE3672" s="475"/>
      <c r="BF3672" s="475"/>
      <c r="BG3672" s="475"/>
      <c r="BH3672" s="475"/>
      <c r="BI3672" s="475"/>
      <c r="BJ3672" s="475"/>
      <c r="BK3672" s="475"/>
      <c r="BL3672" s="475"/>
      <c r="BM3672" s="475"/>
      <c r="BN3672" s="475"/>
      <c r="BO3672" s="475"/>
      <c r="BP3672" s="306"/>
      <c r="BQ3672" s="496"/>
      <c r="BR3672" s="496"/>
      <c r="BS3672" s="496"/>
      <c r="BT3672" s="496"/>
      <c r="BU3672" s="496"/>
      <c r="BV3672" s="496"/>
    </row>
    <row r="3673" spans="1:74" s="52" customFormat="1" ht="12.75">
      <c r="A3673" s="45">
        <v>2670.0804681784898</v>
      </c>
      <c r="B3673" s="46" t="s">
        <v>364</v>
      </c>
      <c r="C3673" s="47" t="s">
        <v>380</v>
      </c>
      <c r="D3673" s="48">
        <v>150</v>
      </c>
      <c r="E3673" s="49">
        <v>39.059800000000003</v>
      </c>
      <c r="F3673" s="49">
        <v>3.2060999999999999E-2</v>
      </c>
      <c r="G3673" s="49">
        <v>16.770299999999999</v>
      </c>
      <c r="H3673" s="49">
        <v>0.31416699999999997</v>
      </c>
      <c r="I3673" s="49">
        <v>0.223778</v>
      </c>
      <c r="J3673" s="49">
        <v>43.676900000000003</v>
      </c>
      <c r="K3673" s="49">
        <v>0.26479799999999998</v>
      </c>
      <c r="L3673" s="49">
        <v>100.367715</v>
      </c>
      <c r="M3673" s="47"/>
      <c r="N3673" s="50">
        <v>0.98791835716576415</v>
      </c>
      <c r="O3673" s="50">
        <v>6.4112619178137323E-4</v>
      </c>
      <c r="P3673" s="50">
        <v>0.354721788829229</v>
      </c>
      <c r="Q3673" s="50">
        <v>6.3913926300078862E-3</v>
      </c>
      <c r="R3673" s="50">
        <v>4.7939573667845669E-3</v>
      </c>
      <c r="S3673" s="50">
        <v>1.6468399437886874</v>
      </c>
      <c r="T3673" s="50">
        <v>7.1756853728036016E-3</v>
      </c>
      <c r="U3673" s="50">
        <v>3.0092546310469293</v>
      </c>
      <c r="V3673" s="51">
        <v>82.277749267054816</v>
      </c>
      <c r="X3673" s="49">
        <v>0.21479599999999999</v>
      </c>
      <c r="Y3673" s="49">
        <v>50.331200000000003</v>
      </c>
      <c r="Z3673" s="49">
        <v>0.44523099999999999</v>
      </c>
      <c r="AA3673" s="49">
        <v>7.0337300000000003</v>
      </c>
      <c r="AB3673" s="49">
        <v>6.3209400000000002</v>
      </c>
      <c r="AC3673" s="49">
        <v>0.18107100000000001</v>
      </c>
      <c r="AD3673" s="49">
        <v>4.6328300000000002</v>
      </c>
      <c r="AE3673" s="312"/>
      <c r="AF3673" s="343" t="s">
        <v>432</v>
      </c>
      <c r="AG3673" s="343">
        <v>30</v>
      </c>
      <c r="AH3673" s="343">
        <v>15</v>
      </c>
      <c r="AI3673" s="343"/>
      <c r="AJ3673" s="343"/>
      <c r="AK3673" s="343"/>
      <c r="AL3673" s="343"/>
      <c r="AM3673" s="343"/>
      <c r="AN3673" s="343"/>
      <c r="AO3673" s="343"/>
      <c r="AP3673" s="343"/>
      <c r="AQ3673" s="343"/>
      <c r="AR3673" s="343"/>
      <c r="AS3673" s="343"/>
      <c r="AT3673" s="343"/>
      <c r="AU3673" s="343"/>
      <c r="AV3673" s="343"/>
      <c r="AW3673" s="343"/>
      <c r="AX3673" s="343"/>
      <c r="AY3673" s="343"/>
      <c r="AZ3673" s="343"/>
      <c r="BA3673" s="343"/>
      <c r="BB3673" s="343"/>
      <c r="BC3673" s="343"/>
      <c r="BD3673" s="343"/>
      <c r="BE3673" s="475"/>
      <c r="BF3673" s="475"/>
      <c r="BG3673" s="475"/>
      <c r="BH3673" s="475"/>
      <c r="BI3673" s="475"/>
      <c r="BJ3673" s="475"/>
      <c r="BK3673" s="475"/>
      <c r="BL3673" s="475"/>
      <c r="BM3673" s="475"/>
      <c r="BN3673" s="475"/>
      <c r="BO3673" s="475"/>
      <c r="BP3673" s="306"/>
      <c r="BQ3673" s="496"/>
      <c r="BR3673" s="496"/>
      <c r="BS3673" s="496"/>
      <c r="BT3673" s="496"/>
      <c r="BU3673" s="496"/>
      <c r="BV3673" s="496"/>
    </row>
    <row r="3674" spans="1:74" s="52" customFormat="1" ht="12.75">
      <c r="A3674" s="45">
        <v>2670.0804681784898</v>
      </c>
      <c r="B3674" s="46" t="s">
        <v>364</v>
      </c>
      <c r="C3674" s="47" t="s">
        <v>380</v>
      </c>
      <c r="D3674" s="48">
        <v>156</v>
      </c>
      <c r="E3674" s="49">
        <v>39.085700000000003</v>
      </c>
      <c r="F3674" s="49">
        <v>4.9154000000000003E-2</v>
      </c>
      <c r="G3674" s="49">
        <v>16.739599999999999</v>
      </c>
      <c r="H3674" s="49">
        <v>0.353379</v>
      </c>
      <c r="I3674" s="49">
        <v>0.234961</v>
      </c>
      <c r="J3674" s="49">
        <v>43.606499999999997</v>
      </c>
      <c r="K3674" s="49">
        <v>0.25364599999999998</v>
      </c>
      <c r="L3674" s="49">
        <v>100.35064700000001</v>
      </c>
      <c r="M3674" s="47"/>
      <c r="N3674" s="50">
        <v>0.98859135323229763</v>
      </c>
      <c r="O3674" s="50">
        <v>9.8295399807723106E-4</v>
      </c>
      <c r="P3674" s="50">
        <v>0.35407884783232335</v>
      </c>
      <c r="Q3674" s="50">
        <v>7.1892492879434148E-3</v>
      </c>
      <c r="R3674" s="50">
        <v>5.03362009101062E-3</v>
      </c>
      <c r="S3674" s="50">
        <v>1.6442153145678529</v>
      </c>
      <c r="T3674" s="50">
        <v>6.8736051161530842E-3</v>
      </c>
      <c r="U3674" s="50">
        <v>3.0077908756742882</v>
      </c>
      <c r="V3674" s="51">
        <v>82.280944692995803</v>
      </c>
      <c r="X3674" s="49">
        <v>0.21467</v>
      </c>
      <c r="Y3674" s="49">
        <v>33.135899999999999</v>
      </c>
      <c r="Z3674" s="49">
        <v>0.445969</v>
      </c>
      <c r="AA3674" s="49">
        <v>6.3303200000000004</v>
      </c>
      <c r="AB3674" s="49">
        <v>5.9267599999999998</v>
      </c>
      <c r="AC3674" s="49">
        <v>0.18126400000000001</v>
      </c>
      <c r="AD3674" s="49">
        <v>4.6848599999999996</v>
      </c>
      <c r="AE3674" s="312"/>
      <c r="AF3674" s="343" t="s">
        <v>432</v>
      </c>
      <c r="AG3674" s="343">
        <v>30</v>
      </c>
      <c r="AH3674" s="343">
        <v>15</v>
      </c>
      <c r="AI3674" s="343"/>
      <c r="AJ3674" s="343"/>
      <c r="AK3674" s="343"/>
      <c r="AL3674" s="343"/>
      <c r="AM3674" s="343"/>
      <c r="AN3674" s="343"/>
      <c r="AO3674" s="343"/>
      <c r="AP3674" s="343"/>
      <c r="AQ3674" s="343"/>
      <c r="AR3674" s="343"/>
      <c r="AS3674" s="343"/>
      <c r="AT3674" s="343"/>
      <c r="AU3674" s="343"/>
      <c r="AV3674" s="343"/>
      <c r="AW3674" s="343"/>
      <c r="AX3674" s="343"/>
      <c r="AY3674" s="343"/>
      <c r="AZ3674" s="343"/>
      <c r="BA3674" s="343"/>
      <c r="BB3674" s="343"/>
      <c r="BC3674" s="343"/>
      <c r="BD3674" s="343"/>
      <c r="BE3674" s="475"/>
      <c r="BF3674" s="475"/>
      <c r="BG3674" s="475"/>
      <c r="BH3674" s="475"/>
      <c r="BI3674" s="475"/>
      <c r="BJ3674" s="475"/>
      <c r="BK3674" s="475"/>
      <c r="BL3674" s="475"/>
      <c r="BM3674" s="475"/>
      <c r="BN3674" s="475"/>
      <c r="BO3674" s="475"/>
      <c r="BP3674" s="306"/>
      <c r="BQ3674" s="496"/>
      <c r="BR3674" s="496"/>
      <c r="BS3674" s="496"/>
      <c r="BT3674" s="496"/>
      <c r="BU3674" s="496"/>
      <c r="BV3674" s="496"/>
    </row>
    <row r="3675" spans="1:74" s="52" customFormat="1" ht="12.75">
      <c r="A3675" s="45">
        <v>2670.0804681784898</v>
      </c>
      <c r="B3675" s="46" t="s">
        <v>364</v>
      </c>
      <c r="C3675" s="47" t="s">
        <v>380</v>
      </c>
      <c r="D3675" s="48">
        <v>162</v>
      </c>
      <c r="E3675" s="49">
        <v>39.102600000000002</v>
      </c>
      <c r="F3675" s="49">
        <v>9.4587000000000004E-2</v>
      </c>
      <c r="G3675" s="49">
        <v>16.701599999999999</v>
      </c>
      <c r="H3675" s="49">
        <v>0.31897700000000001</v>
      </c>
      <c r="I3675" s="49">
        <v>0.21513399999999999</v>
      </c>
      <c r="J3675" s="49">
        <v>43.642600000000002</v>
      </c>
      <c r="K3675" s="49">
        <v>0.29288599999999998</v>
      </c>
      <c r="L3675" s="49">
        <v>100.39784099999999</v>
      </c>
      <c r="M3675" s="47"/>
      <c r="N3675" s="50">
        <v>0.98797324235297235</v>
      </c>
      <c r="O3675" s="50">
        <v>1.8894978998485786E-3</v>
      </c>
      <c r="P3675" s="50">
        <v>0.35290159355216366</v>
      </c>
      <c r="Q3675" s="50">
        <v>6.4825042292655788E-3</v>
      </c>
      <c r="R3675" s="50">
        <v>4.6039896497814979E-3</v>
      </c>
      <c r="S3675" s="50">
        <v>1.6438368373811278</v>
      </c>
      <c r="T3675" s="50">
        <v>7.9285872095565795E-3</v>
      </c>
      <c r="U3675" s="50">
        <v>3.0064934221322548</v>
      </c>
      <c r="V3675" s="51">
        <v>82.326097996360275</v>
      </c>
      <c r="X3675" s="49">
        <v>0.214727</v>
      </c>
      <c r="Y3675" s="49">
        <v>17.1708</v>
      </c>
      <c r="Z3675" s="49">
        <v>0.44662099999999999</v>
      </c>
      <c r="AA3675" s="49">
        <v>6.9666199999999998</v>
      </c>
      <c r="AB3675" s="49">
        <v>6.6159499999999998</v>
      </c>
      <c r="AC3675" s="49">
        <v>0.18119399999999999</v>
      </c>
      <c r="AD3675" s="49">
        <v>4.2382499999999999</v>
      </c>
      <c r="AE3675" s="312"/>
      <c r="AF3675" s="343" t="s">
        <v>432</v>
      </c>
      <c r="AG3675" s="343">
        <v>30</v>
      </c>
      <c r="AH3675" s="343">
        <v>15</v>
      </c>
      <c r="AI3675" s="343"/>
      <c r="AJ3675" s="343"/>
      <c r="AK3675" s="343"/>
      <c r="AL3675" s="343"/>
      <c r="AM3675" s="343"/>
      <c r="AN3675" s="343"/>
      <c r="AO3675" s="343"/>
      <c r="AP3675" s="343"/>
      <c r="AQ3675" s="343"/>
      <c r="AR3675" s="343"/>
      <c r="AS3675" s="343"/>
      <c r="AT3675" s="343"/>
      <c r="AU3675" s="343"/>
      <c r="AV3675" s="343"/>
      <c r="AW3675" s="343"/>
      <c r="AX3675" s="343"/>
      <c r="AY3675" s="343"/>
      <c r="AZ3675" s="343"/>
      <c r="BA3675" s="343"/>
      <c r="BB3675" s="343"/>
      <c r="BC3675" s="343"/>
      <c r="BD3675" s="343"/>
      <c r="BE3675" s="475"/>
      <c r="BF3675" s="475"/>
      <c r="BG3675" s="475"/>
      <c r="BH3675" s="475"/>
      <c r="BI3675" s="475"/>
      <c r="BJ3675" s="475"/>
      <c r="BK3675" s="475"/>
      <c r="BL3675" s="475"/>
      <c r="BM3675" s="475"/>
      <c r="BN3675" s="475"/>
      <c r="BO3675" s="475"/>
      <c r="BP3675" s="306"/>
      <c r="BQ3675" s="496"/>
      <c r="BR3675" s="496"/>
      <c r="BS3675" s="496"/>
      <c r="BT3675" s="496"/>
      <c r="BU3675" s="496"/>
      <c r="BV3675" s="496"/>
    </row>
    <row r="3676" spans="1:74" s="52" customFormat="1" ht="12.75">
      <c r="A3676" s="45">
        <v>2670.0804681784898</v>
      </c>
      <c r="B3676" s="46" t="s">
        <v>364</v>
      </c>
      <c r="C3676" s="47" t="s">
        <v>380</v>
      </c>
      <c r="D3676" s="48">
        <v>168</v>
      </c>
      <c r="E3676" s="49">
        <v>39.134900000000002</v>
      </c>
      <c r="F3676" s="49">
        <v>5.5898999999999997E-2</v>
      </c>
      <c r="G3676" s="49">
        <v>16.633600000000001</v>
      </c>
      <c r="H3676" s="49">
        <v>0.28622500000000001</v>
      </c>
      <c r="I3676" s="49">
        <v>0.23664099999999999</v>
      </c>
      <c r="J3676" s="49">
        <v>43.546199999999999</v>
      </c>
      <c r="K3676" s="49">
        <v>0.268876</v>
      </c>
      <c r="L3676" s="49">
        <v>100.20082600000001</v>
      </c>
      <c r="M3676" s="47"/>
      <c r="N3676" s="50">
        <v>0.99022589991900445</v>
      </c>
      <c r="O3676" s="50">
        <v>1.1182772935160339E-3</v>
      </c>
      <c r="P3676" s="50">
        <v>0.35197539131310512</v>
      </c>
      <c r="Q3676" s="50">
        <v>5.8253430989373385E-3</v>
      </c>
      <c r="R3676" s="50">
        <v>5.0716092359878095E-3</v>
      </c>
      <c r="S3676" s="50">
        <v>1.642588815568325</v>
      </c>
      <c r="T3676" s="50">
        <v>7.2891978604329426E-3</v>
      </c>
      <c r="U3676" s="50">
        <v>3.0052422046908598</v>
      </c>
      <c r="V3676" s="51">
        <v>82.353268443364342</v>
      </c>
      <c r="X3676" s="49">
        <v>0.21462600000000001</v>
      </c>
      <c r="Y3676" s="49">
        <v>28.673400000000001</v>
      </c>
      <c r="Z3676" s="49">
        <v>0.44696900000000001</v>
      </c>
      <c r="AA3676" s="49">
        <v>8.0085800000000003</v>
      </c>
      <c r="AB3676" s="49">
        <v>5.9301199999999996</v>
      </c>
      <c r="AC3676" s="49">
        <v>0.18135899999999999</v>
      </c>
      <c r="AD3676" s="49">
        <v>4.5531199999999998</v>
      </c>
      <c r="AE3676" s="312"/>
      <c r="AF3676" s="343" t="s">
        <v>432</v>
      </c>
      <c r="AG3676" s="343">
        <v>30</v>
      </c>
      <c r="AH3676" s="343">
        <v>15</v>
      </c>
      <c r="AI3676" s="343"/>
      <c r="AJ3676" s="343"/>
      <c r="AK3676" s="343"/>
      <c r="AL3676" s="343"/>
      <c r="AM3676" s="343"/>
      <c r="AN3676" s="343"/>
      <c r="AO3676" s="343"/>
      <c r="AP3676" s="343"/>
      <c r="AQ3676" s="343"/>
      <c r="AR3676" s="343"/>
      <c r="AS3676" s="343"/>
      <c r="AT3676" s="343"/>
      <c r="AU3676" s="343"/>
      <c r="AV3676" s="343"/>
      <c r="AW3676" s="343"/>
      <c r="AX3676" s="343"/>
      <c r="AY3676" s="343"/>
      <c r="AZ3676" s="343"/>
      <c r="BA3676" s="343"/>
      <c r="BB3676" s="343"/>
      <c r="BC3676" s="343"/>
      <c r="BD3676" s="343"/>
      <c r="BE3676" s="475"/>
      <c r="BF3676" s="475"/>
      <c r="BG3676" s="475"/>
      <c r="BH3676" s="475"/>
      <c r="BI3676" s="475"/>
      <c r="BJ3676" s="475"/>
      <c r="BK3676" s="475"/>
      <c r="BL3676" s="475"/>
      <c r="BM3676" s="475"/>
      <c r="BN3676" s="475"/>
      <c r="BO3676" s="475"/>
      <c r="BP3676" s="306"/>
      <c r="BQ3676" s="496"/>
      <c r="BR3676" s="496"/>
      <c r="BS3676" s="496"/>
      <c r="BT3676" s="496"/>
      <c r="BU3676" s="496"/>
      <c r="BV3676" s="496"/>
    </row>
    <row r="3677" spans="1:74" s="52" customFormat="1" ht="12.75">
      <c r="A3677" s="45">
        <v>2670.0804681784898</v>
      </c>
      <c r="B3677" s="46" t="s">
        <v>364</v>
      </c>
      <c r="C3677" s="47" t="s">
        <v>380</v>
      </c>
      <c r="D3677" s="48">
        <v>174</v>
      </c>
      <c r="E3677" s="49">
        <v>39.25</v>
      </c>
      <c r="F3677" s="49">
        <v>6.1418E-2</v>
      </c>
      <c r="G3677" s="49">
        <v>16.674499999999998</v>
      </c>
      <c r="H3677" s="49">
        <v>0.38444099999999998</v>
      </c>
      <c r="I3677" s="49">
        <v>0.21881999999999999</v>
      </c>
      <c r="J3677" s="49">
        <v>43.714100000000002</v>
      </c>
      <c r="K3677" s="49">
        <v>0.246666</v>
      </c>
      <c r="L3677" s="49">
        <v>100.59807300000001</v>
      </c>
      <c r="M3677" s="47"/>
      <c r="N3677" s="50">
        <v>0.9893706683360961</v>
      </c>
      <c r="O3677" s="50">
        <v>1.2240254699323698E-3</v>
      </c>
      <c r="P3677" s="50">
        <v>0.35150231026123491</v>
      </c>
      <c r="Q3677" s="50">
        <v>7.7945843350398737E-3</v>
      </c>
      <c r="R3677" s="50">
        <v>4.6718847707729067E-3</v>
      </c>
      <c r="S3677" s="50">
        <v>1.6426667129748371</v>
      </c>
      <c r="T3677" s="50">
        <v>6.6617189811208014E-3</v>
      </c>
      <c r="U3677" s="50">
        <v>3.0053216969940357</v>
      </c>
      <c r="V3677" s="51">
        <v>82.373494615274453</v>
      </c>
      <c r="X3677" s="49">
        <v>0.21429400000000001</v>
      </c>
      <c r="Y3677" s="49">
        <v>25.883099999999999</v>
      </c>
      <c r="Z3677" s="49">
        <v>0.44647199999999998</v>
      </c>
      <c r="AA3677" s="49">
        <v>5.8895499999999998</v>
      </c>
      <c r="AB3677" s="49">
        <v>6.3472099999999996</v>
      </c>
      <c r="AC3677" s="49">
        <v>0.181008</v>
      </c>
      <c r="AD3677" s="49">
        <v>4.98393</v>
      </c>
      <c r="AE3677" s="312"/>
      <c r="AF3677" s="343" t="s">
        <v>432</v>
      </c>
      <c r="AG3677" s="343">
        <v>30</v>
      </c>
      <c r="AH3677" s="343">
        <v>15</v>
      </c>
      <c r="AI3677" s="343"/>
      <c r="AJ3677" s="343"/>
      <c r="AK3677" s="343"/>
      <c r="AL3677" s="343"/>
      <c r="AM3677" s="343"/>
      <c r="AN3677" s="343"/>
      <c r="AO3677" s="343"/>
      <c r="AP3677" s="343"/>
      <c r="AQ3677" s="343"/>
      <c r="AR3677" s="343"/>
      <c r="AS3677" s="343"/>
      <c r="AT3677" s="343"/>
      <c r="AU3677" s="343"/>
      <c r="AV3677" s="343"/>
      <c r="AW3677" s="343"/>
      <c r="AX3677" s="343"/>
      <c r="AY3677" s="343"/>
      <c r="AZ3677" s="343"/>
      <c r="BA3677" s="343"/>
      <c r="BB3677" s="343"/>
      <c r="BC3677" s="343"/>
      <c r="BD3677" s="343"/>
      <c r="BE3677" s="475"/>
      <c r="BF3677" s="475"/>
      <c r="BG3677" s="475"/>
      <c r="BH3677" s="475"/>
      <c r="BI3677" s="475"/>
      <c r="BJ3677" s="475"/>
      <c r="BK3677" s="475"/>
      <c r="BL3677" s="475"/>
      <c r="BM3677" s="475"/>
      <c r="BN3677" s="475"/>
      <c r="BO3677" s="475"/>
      <c r="BP3677" s="306"/>
      <c r="BQ3677" s="496"/>
      <c r="BR3677" s="496"/>
      <c r="BS3677" s="496"/>
      <c r="BT3677" s="496"/>
      <c r="BU3677" s="496"/>
      <c r="BV3677" s="496"/>
    </row>
    <row r="3678" spans="1:74" s="52" customFormat="1" ht="12.75">
      <c r="A3678" s="45"/>
      <c r="B3678" s="46"/>
      <c r="C3678" s="47"/>
      <c r="D3678" s="48"/>
      <c r="E3678" s="49"/>
      <c r="F3678" s="49"/>
      <c r="G3678" s="49"/>
      <c r="H3678" s="49"/>
      <c r="I3678" s="49"/>
      <c r="J3678" s="49"/>
      <c r="K3678" s="49"/>
      <c r="L3678" s="49"/>
      <c r="M3678" s="47"/>
      <c r="N3678" s="50"/>
      <c r="O3678" s="50"/>
      <c r="P3678" s="50"/>
      <c r="Q3678" s="50"/>
      <c r="R3678" s="50"/>
      <c r="S3678" s="50"/>
      <c r="T3678" s="50"/>
      <c r="U3678" s="50"/>
      <c r="V3678" s="51"/>
      <c r="AE3678" s="312"/>
      <c r="AF3678" s="312"/>
      <c r="AG3678" s="312"/>
      <c r="AH3678" s="312"/>
      <c r="AI3678" s="312"/>
      <c r="AJ3678" s="312"/>
      <c r="AK3678" s="312"/>
      <c r="AL3678" s="312"/>
      <c r="AM3678" s="312"/>
      <c r="AN3678" s="312"/>
      <c r="AO3678" s="312"/>
      <c r="AP3678" s="312"/>
      <c r="AQ3678" s="312"/>
      <c r="AR3678" s="312"/>
      <c r="AS3678" s="312"/>
      <c r="AT3678" s="312"/>
      <c r="AU3678" s="312"/>
      <c r="AV3678" s="312"/>
      <c r="AW3678" s="312"/>
      <c r="AX3678" s="312"/>
      <c r="AY3678" s="312"/>
      <c r="AZ3678" s="312"/>
      <c r="BA3678" s="312"/>
      <c r="BB3678" s="312"/>
      <c r="BC3678" s="312"/>
      <c r="BD3678" s="312"/>
      <c r="BE3678" s="306"/>
      <c r="BF3678" s="306"/>
      <c r="BG3678" s="306"/>
      <c r="BH3678" s="306"/>
      <c r="BI3678" s="306"/>
      <c r="BJ3678" s="306"/>
      <c r="BK3678" s="306"/>
      <c r="BL3678" s="306"/>
      <c r="BM3678" s="306"/>
      <c r="BN3678" s="306"/>
      <c r="BO3678" s="306"/>
      <c r="BP3678" s="306"/>
      <c r="BQ3678" s="496"/>
      <c r="BR3678" s="496"/>
      <c r="BS3678" s="496"/>
      <c r="BT3678" s="496"/>
      <c r="BU3678" s="496"/>
      <c r="BV3678" s="496"/>
    </row>
    <row r="3679" spans="1:74" s="52" customFormat="1" ht="12.75">
      <c r="A3679" s="45">
        <v>2670.0804681784898</v>
      </c>
      <c r="B3679" s="46" t="s">
        <v>364</v>
      </c>
      <c r="C3679" s="47" t="s">
        <v>381</v>
      </c>
      <c r="D3679" s="48">
        <v>0</v>
      </c>
      <c r="E3679" s="49">
        <v>39.210270000000001</v>
      </c>
      <c r="F3679" s="49">
        <v>5.11E-2</v>
      </c>
      <c r="G3679" s="49">
        <v>18.793749999999999</v>
      </c>
      <c r="H3679" s="49">
        <v>0.22120000000000001</v>
      </c>
      <c r="I3679" s="49">
        <v>0.25019999999999998</v>
      </c>
      <c r="J3679" s="49">
        <v>41.877479999999998</v>
      </c>
      <c r="K3679" s="49">
        <v>0.2782</v>
      </c>
      <c r="L3679" s="49">
        <v>100.68219999999999</v>
      </c>
      <c r="M3679" s="47"/>
      <c r="N3679" s="50">
        <v>0.99660078199673763</v>
      </c>
      <c r="O3679" s="50">
        <v>1.0268752960072808E-3</v>
      </c>
      <c r="P3679" s="50">
        <v>0.3994761266047136</v>
      </c>
      <c r="Q3679" s="50">
        <v>4.5222066655396876E-3</v>
      </c>
      <c r="R3679" s="50">
        <v>5.3863483295056832E-3</v>
      </c>
      <c r="S3679" s="50">
        <v>1.5867571948438985</v>
      </c>
      <c r="T3679" s="50">
        <v>7.5759336748458311E-3</v>
      </c>
      <c r="U3679" s="50">
        <v>3.0013454674112481</v>
      </c>
      <c r="V3679" s="51">
        <v>79.887754258731036</v>
      </c>
      <c r="X3679" s="49">
        <v>0.26</v>
      </c>
      <c r="Y3679" s="49">
        <v>37.950000000000003</v>
      </c>
      <c r="Z3679" s="49">
        <v>0.52</v>
      </c>
      <c r="AA3679" s="49">
        <v>8.18</v>
      </c>
      <c r="AB3679" s="49">
        <v>9.0500000000000007</v>
      </c>
      <c r="AC3679" s="49">
        <v>0.26</v>
      </c>
      <c r="AD3679" s="49">
        <v>2.09</v>
      </c>
      <c r="AE3679" s="312"/>
      <c r="AF3679" s="343" t="s">
        <v>441</v>
      </c>
      <c r="AG3679" s="343">
        <v>30</v>
      </c>
      <c r="AH3679" s="343">
        <v>15</v>
      </c>
      <c r="AI3679" s="343"/>
      <c r="AJ3679" s="343"/>
      <c r="AK3679" s="343"/>
      <c r="AL3679" s="343"/>
      <c r="AM3679" s="343"/>
      <c r="AN3679" s="343"/>
      <c r="AO3679" s="343"/>
      <c r="AP3679" s="343"/>
      <c r="AQ3679" s="343"/>
      <c r="AR3679" s="343"/>
      <c r="AS3679" s="343"/>
      <c r="AT3679" s="343"/>
      <c r="AU3679" s="343"/>
      <c r="AV3679" s="343"/>
      <c r="AW3679" s="343"/>
      <c r="AX3679" s="343"/>
      <c r="AY3679" s="343"/>
      <c r="AZ3679" s="343"/>
      <c r="BA3679" s="343"/>
      <c r="BB3679" s="343"/>
      <c r="BC3679" s="343"/>
      <c r="BD3679" s="343"/>
      <c r="BE3679" s="475"/>
      <c r="BF3679" s="475"/>
      <c r="BG3679" s="475"/>
      <c r="BH3679" s="475"/>
      <c r="BI3679" s="475"/>
      <c r="BJ3679" s="475"/>
      <c r="BK3679" s="475"/>
      <c r="BL3679" s="475"/>
      <c r="BM3679" s="475"/>
      <c r="BN3679" s="475"/>
      <c r="BO3679" s="475"/>
      <c r="BP3679" s="306"/>
      <c r="BQ3679" s="496"/>
      <c r="BR3679" s="496"/>
      <c r="BS3679" s="496"/>
      <c r="BT3679" s="496"/>
      <c r="BU3679" s="496"/>
      <c r="BV3679" s="496"/>
    </row>
    <row r="3680" spans="1:74" s="52" customFormat="1" ht="12.75">
      <c r="A3680" s="45">
        <v>2670.0804681784898</v>
      </c>
      <c r="B3680" s="46" t="s">
        <v>364</v>
      </c>
      <c r="C3680" s="47" t="s">
        <v>381</v>
      </c>
      <c r="D3680" s="48">
        <v>6.0117961603658205</v>
      </c>
      <c r="E3680" s="49">
        <v>39.11806</v>
      </c>
      <c r="F3680" s="49">
        <v>6.2700000000000006E-2</v>
      </c>
      <c r="G3680" s="49">
        <v>18.101769999999998</v>
      </c>
      <c r="H3680" s="49">
        <v>0.2341</v>
      </c>
      <c r="I3680" s="49">
        <v>0.24410000000000001</v>
      </c>
      <c r="J3680" s="49">
        <v>42.360100000000003</v>
      </c>
      <c r="K3680" s="49">
        <v>0.26069999999999999</v>
      </c>
      <c r="L3680" s="49">
        <v>100.38153</v>
      </c>
      <c r="M3680" s="47"/>
      <c r="N3680" s="50">
        <v>0.99444457263109054</v>
      </c>
      <c r="O3680" s="50">
        <v>1.2602195983303745E-3</v>
      </c>
      <c r="P3680" s="50">
        <v>0.38484009205407504</v>
      </c>
      <c r="Q3680" s="50">
        <v>4.7868363408207588E-3</v>
      </c>
      <c r="R3680" s="50">
        <v>5.2560173726069219E-3</v>
      </c>
      <c r="S3680" s="50">
        <v>1.6053465372975793</v>
      </c>
      <c r="T3680" s="50">
        <v>7.1007128777459448E-3</v>
      </c>
      <c r="U3680" s="50">
        <v>3.0030349881722489</v>
      </c>
      <c r="V3680" s="51">
        <v>80.663115389362005</v>
      </c>
      <c r="X3680" s="49">
        <v>0.26</v>
      </c>
      <c r="Y3680" s="49">
        <v>29.57</v>
      </c>
      <c r="Z3680" s="49">
        <v>0.53</v>
      </c>
      <c r="AA3680" s="49">
        <v>7.9</v>
      </c>
      <c r="AB3680" s="49">
        <v>9.2100000000000009</v>
      </c>
      <c r="AC3680" s="49">
        <v>0.26</v>
      </c>
      <c r="AD3680" s="49">
        <v>2.19</v>
      </c>
      <c r="AE3680" s="312"/>
      <c r="AF3680" s="343" t="s">
        <v>441</v>
      </c>
      <c r="AG3680" s="343">
        <v>30</v>
      </c>
      <c r="AH3680" s="343">
        <v>15</v>
      </c>
      <c r="AI3680" s="343"/>
      <c r="AJ3680" s="343"/>
      <c r="AK3680" s="343"/>
      <c r="AL3680" s="343"/>
      <c r="AM3680" s="343"/>
      <c r="AN3680" s="343"/>
      <c r="AO3680" s="343"/>
      <c r="AP3680" s="343"/>
      <c r="AQ3680" s="343"/>
      <c r="AR3680" s="343"/>
      <c r="AS3680" s="343"/>
      <c r="AT3680" s="343"/>
      <c r="AU3680" s="343"/>
      <c r="AV3680" s="343"/>
      <c r="AW3680" s="343"/>
      <c r="AX3680" s="343"/>
      <c r="AY3680" s="343"/>
      <c r="AZ3680" s="343"/>
      <c r="BA3680" s="343"/>
      <c r="BB3680" s="343"/>
      <c r="BC3680" s="343"/>
      <c r="BD3680" s="343"/>
      <c r="BE3680" s="475"/>
      <c r="BF3680" s="475"/>
      <c r="BG3680" s="475"/>
      <c r="BH3680" s="475"/>
      <c r="BI3680" s="475"/>
      <c r="BJ3680" s="475"/>
      <c r="BK3680" s="475"/>
      <c r="BL3680" s="475"/>
      <c r="BM3680" s="475"/>
      <c r="BN3680" s="475"/>
      <c r="BO3680" s="475"/>
      <c r="BP3680" s="306"/>
      <c r="BQ3680" s="496"/>
      <c r="BR3680" s="496"/>
      <c r="BS3680" s="496"/>
      <c r="BT3680" s="496"/>
      <c r="BU3680" s="496"/>
      <c r="BV3680" s="496"/>
    </row>
    <row r="3681" spans="1:74" s="52" customFormat="1" ht="12.75">
      <c r="A3681" s="45">
        <v>2670.0804681784898</v>
      </c>
      <c r="B3681" s="46" t="s">
        <v>364</v>
      </c>
      <c r="C3681" s="47" t="s">
        <v>381</v>
      </c>
      <c r="D3681" s="48">
        <v>12.02179616036582</v>
      </c>
      <c r="E3681" s="49">
        <v>39.261499999999998</v>
      </c>
      <c r="F3681" s="49">
        <v>2.8899999999999999E-2</v>
      </c>
      <c r="G3681" s="49">
        <v>17.54016</v>
      </c>
      <c r="H3681" s="49">
        <v>0.25280000000000002</v>
      </c>
      <c r="I3681" s="49">
        <v>0.26400000000000001</v>
      </c>
      <c r="J3681" s="49">
        <v>43.61692</v>
      </c>
      <c r="K3681" s="49">
        <v>0.25369999999999998</v>
      </c>
      <c r="L3681" s="49">
        <v>101.21798</v>
      </c>
      <c r="M3681" s="47"/>
      <c r="N3681" s="50">
        <v>0.98782609054074821</v>
      </c>
      <c r="O3681" s="50">
        <v>5.7489279061998736E-4</v>
      </c>
      <c r="P3681" s="50">
        <v>0.3690652448589205</v>
      </c>
      <c r="Q3681" s="50">
        <v>5.116047483446802E-3</v>
      </c>
      <c r="R3681" s="50">
        <v>5.6260458961733427E-3</v>
      </c>
      <c r="S3681" s="50">
        <v>1.6359768162352872</v>
      </c>
      <c r="T3681" s="50">
        <v>6.8389860728160206E-3</v>
      </c>
      <c r="U3681" s="50">
        <v>3.0110241238780122</v>
      </c>
      <c r="V3681" s="51">
        <v>81.593142008327177</v>
      </c>
      <c r="X3681" s="49">
        <v>0.26</v>
      </c>
      <c r="Y3681" s="49">
        <v>65.459999999999994</v>
      </c>
      <c r="Z3681" s="49">
        <v>0.54</v>
      </c>
      <c r="AA3681" s="49">
        <v>7.23</v>
      </c>
      <c r="AB3681" s="49">
        <v>8.4700000000000006</v>
      </c>
      <c r="AC3681" s="49">
        <v>0.26</v>
      </c>
      <c r="AD3681" s="49">
        <v>2.2200000000000002</v>
      </c>
      <c r="AE3681" s="312"/>
      <c r="AF3681" s="343" t="s">
        <v>441</v>
      </c>
      <c r="AG3681" s="343">
        <v>30</v>
      </c>
      <c r="AH3681" s="343">
        <v>15</v>
      </c>
      <c r="AI3681" s="343"/>
      <c r="AJ3681" s="343"/>
      <c r="AK3681" s="343"/>
      <c r="AL3681" s="343"/>
      <c r="AM3681" s="343"/>
      <c r="AN3681" s="343"/>
      <c r="AO3681" s="343"/>
      <c r="AP3681" s="343"/>
      <c r="AQ3681" s="343"/>
      <c r="AR3681" s="343"/>
      <c r="AS3681" s="343"/>
      <c r="AT3681" s="343"/>
      <c r="AU3681" s="343"/>
      <c r="AV3681" s="343"/>
      <c r="AW3681" s="343"/>
      <c r="AX3681" s="343"/>
      <c r="AY3681" s="343"/>
      <c r="AZ3681" s="343"/>
      <c r="BA3681" s="343"/>
      <c r="BB3681" s="343"/>
      <c r="BC3681" s="343"/>
      <c r="BD3681" s="343"/>
      <c r="BE3681" s="475"/>
      <c r="BF3681" s="475"/>
      <c r="BG3681" s="475"/>
      <c r="BH3681" s="475"/>
      <c r="BI3681" s="475"/>
      <c r="BJ3681" s="475"/>
      <c r="BK3681" s="475"/>
      <c r="BL3681" s="475"/>
      <c r="BM3681" s="475"/>
      <c r="BN3681" s="475"/>
      <c r="BO3681" s="475"/>
      <c r="BP3681" s="306"/>
      <c r="BQ3681" s="496"/>
      <c r="BR3681" s="496"/>
      <c r="BS3681" s="496"/>
      <c r="BT3681" s="496"/>
      <c r="BU3681" s="496"/>
      <c r="BV3681" s="496"/>
    </row>
    <row r="3682" spans="1:74" s="52" customFormat="1" ht="12.75">
      <c r="A3682" s="45">
        <v>2670.0804681784898</v>
      </c>
      <c r="B3682" s="46" t="s">
        <v>364</v>
      </c>
      <c r="C3682" s="47" t="s">
        <v>381</v>
      </c>
      <c r="D3682" s="48">
        <v>18.031796160365822</v>
      </c>
      <c r="E3682" s="49">
        <v>39.363959999999999</v>
      </c>
      <c r="F3682" s="49">
        <v>7.1400000000000005E-2</v>
      </c>
      <c r="G3682" s="49">
        <v>17.068819999999999</v>
      </c>
      <c r="H3682" s="49">
        <v>0.2387</v>
      </c>
      <c r="I3682" s="49">
        <v>0.2601</v>
      </c>
      <c r="J3682" s="49">
        <v>43.355499999999999</v>
      </c>
      <c r="K3682" s="49">
        <v>0.24709999999999999</v>
      </c>
      <c r="L3682" s="49">
        <v>100.60557999999999</v>
      </c>
      <c r="M3682" s="47"/>
      <c r="N3682" s="50">
        <v>0.99352792761126862</v>
      </c>
      <c r="O3682" s="50">
        <v>1.4248033397714064E-3</v>
      </c>
      <c r="P3682" s="50">
        <v>0.360280527692113</v>
      </c>
      <c r="Q3682" s="50">
        <v>4.8459352732307089E-3</v>
      </c>
      <c r="R3682" s="50">
        <v>5.5604173403988807E-3</v>
      </c>
      <c r="S3682" s="50">
        <v>1.6313007741503931</v>
      </c>
      <c r="T3682" s="50">
        <v>6.6820803020133986E-3</v>
      </c>
      <c r="U3682" s="50">
        <v>3.0036224657091894</v>
      </c>
      <c r="V3682" s="51">
        <v>81.909825757110667</v>
      </c>
      <c r="X3682" s="49">
        <v>0.26</v>
      </c>
      <c r="Y3682" s="49">
        <v>27.11</v>
      </c>
      <c r="Z3682" s="49">
        <v>0.55000000000000004</v>
      </c>
      <c r="AA3682" s="49">
        <v>7.74</v>
      </c>
      <c r="AB3682" s="49">
        <v>8.73</v>
      </c>
      <c r="AC3682" s="49">
        <v>0.26</v>
      </c>
      <c r="AD3682" s="49">
        <v>2.27</v>
      </c>
      <c r="AE3682" s="312"/>
      <c r="AF3682" s="343" t="s">
        <v>441</v>
      </c>
      <c r="AG3682" s="343">
        <v>30</v>
      </c>
      <c r="AH3682" s="343">
        <v>15</v>
      </c>
      <c r="AI3682" s="343"/>
      <c r="AJ3682" s="343"/>
      <c r="AK3682" s="343"/>
      <c r="AL3682" s="343"/>
      <c r="AM3682" s="343"/>
      <c r="AN3682" s="343"/>
      <c r="AO3682" s="343"/>
      <c r="AP3682" s="343"/>
      <c r="AQ3682" s="343"/>
      <c r="AR3682" s="343"/>
      <c r="AS3682" s="343"/>
      <c r="AT3682" s="343"/>
      <c r="AU3682" s="343"/>
      <c r="AV3682" s="343"/>
      <c r="AW3682" s="343"/>
      <c r="AX3682" s="343"/>
      <c r="AY3682" s="343"/>
      <c r="AZ3682" s="343"/>
      <c r="BA3682" s="343"/>
      <c r="BB3682" s="343"/>
      <c r="BC3682" s="343"/>
      <c r="BD3682" s="343"/>
      <c r="BE3682" s="475"/>
      <c r="BF3682" s="475"/>
      <c r="BG3682" s="475"/>
      <c r="BH3682" s="475"/>
      <c r="BI3682" s="475"/>
      <c r="BJ3682" s="475"/>
      <c r="BK3682" s="475"/>
      <c r="BL3682" s="475"/>
      <c r="BM3682" s="475"/>
      <c r="BN3682" s="475"/>
      <c r="BO3682" s="475"/>
      <c r="BP3682" s="306"/>
      <c r="BQ3682" s="496"/>
      <c r="BR3682" s="496"/>
      <c r="BS3682" s="496"/>
      <c r="BT3682" s="496"/>
      <c r="BU3682" s="496"/>
      <c r="BV3682" s="496"/>
    </row>
    <row r="3683" spans="1:74" s="52" customFormat="1" ht="12.75">
      <c r="A3683" s="45">
        <v>2670.0804681784898</v>
      </c>
      <c r="B3683" s="46" t="s">
        <v>364</v>
      </c>
      <c r="C3683" s="47" t="s">
        <v>381</v>
      </c>
      <c r="D3683" s="48">
        <v>24.04179616036582</v>
      </c>
      <c r="E3683" s="49">
        <v>39.384450000000001</v>
      </c>
      <c r="F3683" s="49">
        <v>6.0900000000000003E-2</v>
      </c>
      <c r="G3683" s="49">
        <v>16.667670000000001</v>
      </c>
      <c r="H3683" s="49">
        <v>0.24959999999999999</v>
      </c>
      <c r="I3683" s="49">
        <v>0.19689999999999999</v>
      </c>
      <c r="J3683" s="49">
        <v>43.988950000000003</v>
      </c>
      <c r="K3683" s="49">
        <v>0.24410000000000001</v>
      </c>
      <c r="L3683" s="49">
        <v>100.79257000000001</v>
      </c>
      <c r="M3683" s="47"/>
      <c r="N3683" s="50">
        <v>0.99043944025058595</v>
      </c>
      <c r="O3683" s="50">
        <v>1.2108653419940455E-3</v>
      </c>
      <c r="P3683" s="50">
        <v>0.3505371315024724</v>
      </c>
      <c r="Q3683" s="50">
        <v>5.048840076091723E-3</v>
      </c>
      <c r="R3683" s="50">
        <v>4.1940595873800127E-3</v>
      </c>
      <c r="S3683" s="50">
        <v>1.6491314813108251</v>
      </c>
      <c r="T3683" s="50">
        <v>6.5770109960763372E-3</v>
      </c>
      <c r="U3683" s="50">
        <v>3.007138829065426</v>
      </c>
      <c r="V3683" s="51">
        <v>82.470238855761806</v>
      </c>
      <c r="X3683" s="49">
        <v>0.26</v>
      </c>
      <c r="Y3683" s="49">
        <v>31.89</v>
      </c>
      <c r="Z3683" s="49">
        <v>0.56000000000000005</v>
      </c>
      <c r="AA3683" s="49">
        <v>7.35</v>
      </c>
      <c r="AB3683" s="49">
        <v>11.28</v>
      </c>
      <c r="AC3683" s="49">
        <v>0.25</v>
      </c>
      <c r="AD3683" s="49">
        <v>2.2799999999999998</v>
      </c>
      <c r="AE3683" s="312"/>
      <c r="AF3683" s="343" t="s">
        <v>441</v>
      </c>
      <c r="AG3683" s="343">
        <v>30</v>
      </c>
      <c r="AH3683" s="343">
        <v>15</v>
      </c>
      <c r="AI3683" s="343"/>
      <c r="AJ3683" s="343"/>
      <c r="AK3683" s="343"/>
      <c r="AL3683" s="343"/>
      <c r="AM3683" s="343"/>
      <c r="AN3683" s="343"/>
      <c r="AO3683" s="343"/>
      <c r="AP3683" s="343"/>
      <c r="AQ3683" s="343"/>
      <c r="AR3683" s="343"/>
      <c r="AS3683" s="343"/>
      <c r="AT3683" s="343"/>
      <c r="AU3683" s="343"/>
      <c r="AV3683" s="343"/>
      <c r="AW3683" s="343"/>
      <c r="AX3683" s="343"/>
      <c r="AY3683" s="343"/>
      <c r="AZ3683" s="343"/>
      <c r="BA3683" s="343"/>
      <c r="BB3683" s="343"/>
      <c r="BC3683" s="343"/>
      <c r="BD3683" s="343"/>
      <c r="BE3683" s="475"/>
      <c r="BF3683" s="475"/>
      <c r="BG3683" s="475"/>
      <c r="BH3683" s="475"/>
      <c r="BI3683" s="475"/>
      <c r="BJ3683" s="475"/>
      <c r="BK3683" s="475"/>
      <c r="BL3683" s="475"/>
      <c r="BM3683" s="475"/>
      <c r="BN3683" s="475"/>
      <c r="BO3683" s="475"/>
      <c r="BP3683" s="306"/>
      <c r="BQ3683" s="496"/>
      <c r="BR3683" s="496"/>
      <c r="BS3683" s="496"/>
      <c r="BT3683" s="496"/>
      <c r="BU3683" s="496"/>
      <c r="BV3683" s="496"/>
    </row>
    <row r="3684" spans="1:74" s="52" customFormat="1" ht="12.75">
      <c r="A3684" s="45">
        <v>2670.0804681784898</v>
      </c>
      <c r="B3684" s="46" t="s">
        <v>364</v>
      </c>
      <c r="C3684" s="47" t="s">
        <v>381</v>
      </c>
      <c r="D3684" s="48">
        <v>30.051796160365818</v>
      </c>
      <c r="E3684" s="49">
        <v>39.640590000000003</v>
      </c>
      <c r="F3684" s="49">
        <v>3.9E-2</v>
      </c>
      <c r="G3684" s="49">
        <v>16.156210000000002</v>
      </c>
      <c r="H3684" s="49">
        <v>0.26</v>
      </c>
      <c r="I3684" s="49">
        <v>0.21970000000000001</v>
      </c>
      <c r="J3684" s="49">
        <v>44.250360000000001</v>
      </c>
      <c r="K3684" s="49">
        <v>0.23089999999999999</v>
      </c>
      <c r="L3684" s="49">
        <v>100.79676000000002</v>
      </c>
      <c r="M3684" s="47"/>
      <c r="N3684" s="50">
        <v>0.99415671958809815</v>
      </c>
      <c r="O3684" s="50">
        <v>7.7331202694061051E-4</v>
      </c>
      <c r="P3684" s="50">
        <v>0.33885213477954418</v>
      </c>
      <c r="Q3684" s="50">
        <v>5.2448368455038372E-3</v>
      </c>
      <c r="R3684" s="50">
        <v>4.6669219595190945E-3</v>
      </c>
      <c r="S3684" s="50">
        <v>1.6543983806781459</v>
      </c>
      <c r="T3684" s="50">
        <v>6.204350480268777E-3</v>
      </c>
      <c r="U3684" s="50">
        <v>3.0042966563580205</v>
      </c>
      <c r="V3684" s="51">
        <v>83.000022719084214</v>
      </c>
      <c r="X3684" s="49">
        <v>0.26</v>
      </c>
      <c r="Y3684" s="49">
        <v>46.72</v>
      </c>
      <c r="Z3684" s="49">
        <v>0.56999999999999995</v>
      </c>
      <c r="AA3684" s="49">
        <v>6.95</v>
      </c>
      <c r="AB3684" s="49">
        <v>10.14</v>
      </c>
      <c r="AC3684" s="49">
        <v>0.25</v>
      </c>
      <c r="AD3684" s="49">
        <v>2.4</v>
      </c>
      <c r="AE3684" s="312"/>
      <c r="AF3684" s="343" t="s">
        <v>441</v>
      </c>
      <c r="AG3684" s="343">
        <v>30</v>
      </c>
      <c r="AH3684" s="343">
        <v>15</v>
      </c>
      <c r="AI3684" s="343"/>
      <c r="AJ3684" s="343"/>
      <c r="AK3684" s="343"/>
      <c r="AL3684" s="343"/>
      <c r="AM3684" s="343"/>
      <c r="AN3684" s="343"/>
      <c r="AO3684" s="343"/>
      <c r="AP3684" s="343"/>
      <c r="AQ3684" s="343"/>
      <c r="AR3684" s="343"/>
      <c r="AS3684" s="343"/>
      <c r="AT3684" s="343"/>
      <c r="AU3684" s="343"/>
      <c r="AV3684" s="343"/>
      <c r="AW3684" s="343"/>
      <c r="AX3684" s="343"/>
      <c r="AY3684" s="343"/>
      <c r="AZ3684" s="343"/>
      <c r="BA3684" s="343"/>
      <c r="BB3684" s="343"/>
      <c r="BC3684" s="343"/>
      <c r="BD3684" s="343"/>
      <c r="BE3684" s="475"/>
      <c r="BF3684" s="475"/>
      <c r="BG3684" s="475"/>
      <c r="BH3684" s="475"/>
      <c r="BI3684" s="475"/>
      <c r="BJ3684" s="475"/>
      <c r="BK3684" s="475"/>
      <c r="BL3684" s="475"/>
      <c r="BM3684" s="475"/>
      <c r="BN3684" s="475"/>
      <c r="BO3684" s="475"/>
      <c r="BP3684" s="306"/>
      <c r="BQ3684" s="496"/>
      <c r="BR3684" s="496"/>
      <c r="BS3684" s="496"/>
      <c r="BT3684" s="496"/>
      <c r="BU3684" s="496"/>
      <c r="BV3684" s="496"/>
    </row>
    <row r="3685" spans="1:74" s="52" customFormat="1" ht="12.75">
      <c r="A3685" s="45">
        <v>2670.0804681784898</v>
      </c>
      <c r="B3685" s="46" t="s">
        <v>364</v>
      </c>
      <c r="C3685" s="47" t="s">
        <v>381</v>
      </c>
      <c r="D3685" s="48">
        <v>36.061796160365816</v>
      </c>
      <c r="E3685" s="49">
        <v>39.497149999999998</v>
      </c>
      <c r="F3685" s="49">
        <v>3.1600000000000003E-2</v>
      </c>
      <c r="G3685" s="49">
        <v>15.6648</v>
      </c>
      <c r="H3685" s="49">
        <v>0.27350000000000002</v>
      </c>
      <c r="I3685" s="49">
        <v>0.21060000000000001</v>
      </c>
      <c r="J3685" s="49">
        <v>44.642499999999998</v>
      </c>
      <c r="K3685" s="49">
        <v>0.2271</v>
      </c>
      <c r="L3685" s="49">
        <v>100.54724999999998</v>
      </c>
      <c r="M3685" s="47"/>
      <c r="N3685" s="50">
        <v>0.991378122137897</v>
      </c>
      <c r="O3685" s="50">
        <v>6.270989433043349E-4</v>
      </c>
      <c r="P3685" s="50">
        <v>0.32881711888047604</v>
      </c>
      <c r="Q3685" s="50">
        <v>5.521725264257895E-3</v>
      </c>
      <c r="R3685" s="50">
        <v>4.4773152810057863E-3</v>
      </c>
      <c r="S3685" s="50">
        <v>1.6704390121357022</v>
      </c>
      <c r="T3685" s="50">
        <v>6.1072873328507915E-3</v>
      </c>
      <c r="U3685" s="50">
        <v>3.007367679975494</v>
      </c>
      <c r="V3685" s="51">
        <v>83.553026859377667</v>
      </c>
      <c r="X3685" s="49">
        <v>0.26</v>
      </c>
      <c r="Y3685" s="49">
        <v>61.5</v>
      </c>
      <c r="Z3685" s="49">
        <v>0.57999999999999996</v>
      </c>
      <c r="AA3685" s="49">
        <v>6.64</v>
      </c>
      <c r="AB3685" s="49">
        <v>10.19</v>
      </c>
      <c r="AC3685" s="49">
        <v>0.25</v>
      </c>
      <c r="AD3685" s="49">
        <v>2.4300000000000002</v>
      </c>
      <c r="AE3685" s="312"/>
      <c r="AF3685" s="343" t="s">
        <v>441</v>
      </c>
      <c r="AG3685" s="343">
        <v>30</v>
      </c>
      <c r="AH3685" s="343">
        <v>15</v>
      </c>
      <c r="AI3685" s="343"/>
      <c r="AJ3685" s="343"/>
      <c r="AK3685" s="343"/>
      <c r="AL3685" s="343"/>
      <c r="AM3685" s="343"/>
      <c r="AN3685" s="343"/>
      <c r="AO3685" s="343"/>
      <c r="AP3685" s="343"/>
      <c r="AQ3685" s="343"/>
      <c r="AR3685" s="343"/>
      <c r="AS3685" s="343"/>
      <c r="AT3685" s="343"/>
      <c r="AU3685" s="343"/>
      <c r="AV3685" s="343"/>
      <c r="AW3685" s="343"/>
      <c r="AX3685" s="343"/>
      <c r="AY3685" s="343"/>
      <c r="AZ3685" s="343"/>
      <c r="BA3685" s="343"/>
      <c r="BB3685" s="343"/>
      <c r="BC3685" s="343"/>
      <c r="BD3685" s="343"/>
      <c r="BE3685" s="475"/>
      <c r="BF3685" s="475"/>
      <c r="BG3685" s="475"/>
      <c r="BH3685" s="475"/>
      <c r="BI3685" s="475"/>
      <c r="BJ3685" s="475"/>
      <c r="BK3685" s="475"/>
      <c r="BL3685" s="475"/>
      <c r="BM3685" s="475"/>
      <c r="BN3685" s="475"/>
      <c r="BO3685" s="475"/>
      <c r="BP3685" s="306"/>
      <c r="BQ3685" s="496"/>
      <c r="BR3685" s="496"/>
      <c r="BS3685" s="496"/>
      <c r="BT3685" s="496"/>
      <c r="BU3685" s="496"/>
      <c r="BV3685" s="496"/>
    </row>
    <row r="3686" spans="1:74" s="52" customFormat="1" ht="12.75">
      <c r="A3686" s="45">
        <v>2670.0804681784898</v>
      </c>
      <c r="B3686" s="46" t="s">
        <v>364</v>
      </c>
      <c r="C3686" s="47" t="s">
        <v>381</v>
      </c>
      <c r="D3686" s="48">
        <v>42.071796160365814</v>
      </c>
      <c r="E3686" s="49">
        <v>39.568869999999997</v>
      </c>
      <c r="F3686" s="49">
        <v>5.7500000000000002E-2</v>
      </c>
      <c r="G3686" s="49">
        <v>15.203480000000001</v>
      </c>
      <c r="H3686" s="49">
        <v>0.2571</v>
      </c>
      <c r="I3686" s="49">
        <v>0.24510000000000001</v>
      </c>
      <c r="J3686" s="49">
        <v>45.094949999999997</v>
      </c>
      <c r="K3686" s="49">
        <v>0.2288</v>
      </c>
      <c r="L3686" s="49">
        <v>100.6558</v>
      </c>
      <c r="M3686" s="47"/>
      <c r="N3686" s="50">
        <v>0.99000120234668754</v>
      </c>
      <c r="O3686" s="50">
        <v>1.1374317158831238E-3</v>
      </c>
      <c r="P3686" s="50">
        <v>0.31811274942551759</v>
      </c>
      <c r="Q3686" s="50">
        <v>5.1740192850786024E-3</v>
      </c>
      <c r="R3686" s="50">
        <v>5.1941097819542337E-3</v>
      </c>
      <c r="S3686" s="50">
        <v>1.6819711000069009</v>
      </c>
      <c r="T3686" s="50">
        <v>6.133321659523786E-3</v>
      </c>
      <c r="U3686" s="50">
        <v>3.0077239342215454</v>
      </c>
      <c r="V3686" s="51">
        <v>84.095029340105341</v>
      </c>
      <c r="X3686" s="49">
        <v>0.26</v>
      </c>
      <c r="Y3686" s="49">
        <v>33.020000000000003</v>
      </c>
      <c r="Z3686" s="49">
        <v>0.59</v>
      </c>
      <c r="AA3686" s="49">
        <v>7.2</v>
      </c>
      <c r="AB3686" s="49">
        <v>9.06</v>
      </c>
      <c r="AC3686" s="49">
        <v>0.25</v>
      </c>
      <c r="AD3686" s="49">
        <v>2.4</v>
      </c>
      <c r="AE3686" s="312"/>
      <c r="AF3686" s="343" t="s">
        <v>441</v>
      </c>
      <c r="AG3686" s="343">
        <v>30</v>
      </c>
      <c r="AH3686" s="343">
        <v>15</v>
      </c>
      <c r="AI3686" s="343"/>
      <c r="AJ3686" s="343"/>
      <c r="AK3686" s="343"/>
      <c r="AL3686" s="343"/>
      <c r="AM3686" s="343"/>
      <c r="AN3686" s="343"/>
      <c r="AO3686" s="343"/>
      <c r="AP3686" s="343"/>
      <c r="AQ3686" s="343"/>
      <c r="AR3686" s="343"/>
      <c r="AS3686" s="343"/>
      <c r="AT3686" s="343"/>
      <c r="AU3686" s="343"/>
      <c r="AV3686" s="343"/>
      <c r="AW3686" s="343"/>
      <c r="AX3686" s="343"/>
      <c r="AY3686" s="343"/>
      <c r="AZ3686" s="343"/>
      <c r="BA3686" s="343"/>
      <c r="BB3686" s="343"/>
      <c r="BC3686" s="343"/>
      <c r="BD3686" s="343"/>
      <c r="BE3686" s="475"/>
      <c r="BF3686" s="475"/>
      <c r="BG3686" s="475"/>
      <c r="BH3686" s="475"/>
      <c r="BI3686" s="475"/>
      <c r="BJ3686" s="475"/>
      <c r="BK3686" s="475"/>
      <c r="BL3686" s="475"/>
      <c r="BM3686" s="475"/>
      <c r="BN3686" s="475"/>
      <c r="BO3686" s="475"/>
      <c r="BP3686" s="306"/>
      <c r="BQ3686" s="496"/>
      <c r="BR3686" s="496"/>
      <c r="BS3686" s="496"/>
      <c r="BT3686" s="496"/>
      <c r="BU3686" s="496"/>
      <c r="BV3686" s="496"/>
    </row>
    <row r="3687" spans="1:74" s="52" customFormat="1" ht="12.75">
      <c r="A3687" s="45">
        <v>2670.0804681784898</v>
      </c>
      <c r="B3687" s="46" t="s">
        <v>364</v>
      </c>
      <c r="C3687" s="47" t="s">
        <v>381</v>
      </c>
      <c r="D3687" s="48">
        <v>48.081796160365812</v>
      </c>
      <c r="E3687" s="49">
        <v>39.548380000000002</v>
      </c>
      <c r="F3687" s="49">
        <v>7.1199999999999999E-2</v>
      </c>
      <c r="G3687" s="49">
        <v>14.78227</v>
      </c>
      <c r="H3687" s="49">
        <v>0.29299999999999998</v>
      </c>
      <c r="I3687" s="49">
        <v>0.18940000000000001</v>
      </c>
      <c r="J3687" s="49">
        <v>45.346319999999999</v>
      </c>
      <c r="K3687" s="49">
        <v>0.22559999999999999</v>
      </c>
      <c r="L3687" s="49">
        <v>100.45617</v>
      </c>
      <c r="M3687" s="47"/>
      <c r="N3687" s="50">
        <v>0.98953642723012081</v>
      </c>
      <c r="O3687" s="50">
        <v>1.4085053358097422E-3</v>
      </c>
      <c r="P3687" s="50">
        <v>0.30931445231347354</v>
      </c>
      <c r="Q3687" s="50">
        <v>5.8967755924360394E-3</v>
      </c>
      <c r="R3687" s="50">
        <v>4.0139208251119282E-3</v>
      </c>
      <c r="S3687" s="50">
        <v>1.6914286472411622</v>
      </c>
      <c r="T3687" s="50">
        <v>6.047833560145514E-3</v>
      </c>
      <c r="U3687" s="50">
        <v>3.0076465620982593</v>
      </c>
      <c r="V3687" s="51">
        <v>84.540021535882005</v>
      </c>
      <c r="X3687" s="49">
        <v>0.26</v>
      </c>
      <c r="Y3687" s="49">
        <v>27.27</v>
      </c>
      <c r="Z3687" s="49">
        <v>0.59</v>
      </c>
      <c r="AA3687" s="49">
        <v>6.26</v>
      </c>
      <c r="AB3687" s="49">
        <v>11.28</v>
      </c>
      <c r="AC3687" s="49">
        <v>0.25</v>
      </c>
      <c r="AD3687" s="49">
        <v>2.4500000000000002</v>
      </c>
      <c r="AE3687" s="312"/>
      <c r="AF3687" s="343" t="s">
        <v>441</v>
      </c>
      <c r="AG3687" s="343">
        <v>30</v>
      </c>
      <c r="AH3687" s="343">
        <v>15</v>
      </c>
      <c r="AI3687" s="343"/>
      <c r="AJ3687" s="343"/>
      <c r="AK3687" s="343"/>
      <c r="AL3687" s="343"/>
      <c r="AM3687" s="343"/>
      <c r="AN3687" s="343"/>
      <c r="AO3687" s="343"/>
      <c r="AP3687" s="343"/>
      <c r="AQ3687" s="343"/>
      <c r="AR3687" s="343"/>
      <c r="AS3687" s="343"/>
      <c r="AT3687" s="343"/>
      <c r="AU3687" s="343"/>
      <c r="AV3687" s="343"/>
      <c r="AW3687" s="343"/>
      <c r="AX3687" s="343"/>
      <c r="AY3687" s="343"/>
      <c r="AZ3687" s="343"/>
      <c r="BA3687" s="343"/>
      <c r="BB3687" s="343"/>
      <c r="BC3687" s="343"/>
      <c r="BD3687" s="343"/>
      <c r="BE3687" s="475"/>
      <c r="BF3687" s="475"/>
      <c r="BG3687" s="475"/>
      <c r="BH3687" s="475"/>
      <c r="BI3687" s="475"/>
      <c r="BJ3687" s="475"/>
      <c r="BK3687" s="475"/>
      <c r="BL3687" s="475"/>
      <c r="BM3687" s="475"/>
      <c r="BN3687" s="475"/>
      <c r="BO3687" s="475"/>
      <c r="BP3687" s="306"/>
      <c r="BQ3687" s="496"/>
      <c r="BR3687" s="496"/>
      <c r="BS3687" s="496"/>
      <c r="BT3687" s="496"/>
      <c r="BU3687" s="496"/>
      <c r="BV3687" s="496"/>
    </row>
    <row r="3688" spans="1:74" s="52" customFormat="1" ht="12.75">
      <c r="A3688" s="45">
        <v>2670.0804681784898</v>
      </c>
      <c r="B3688" s="46" t="s">
        <v>364</v>
      </c>
      <c r="C3688" s="47" t="s">
        <v>381</v>
      </c>
      <c r="D3688" s="48">
        <v>54.09179616036581</v>
      </c>
      <c r="E3688" s="49">
        <v>39.784030000000001</v>
      </c>
      <c r="F3688" s="49">
        <v>2.23E-2</v>
      </c>
      <c r="G3688" s="49">
        <v>14.43127</v>
      </c>
      <c r="H3688" s="49">
        <v>0.28710000000000002</v>
      </c>
      <c r="I3688" s="49">
        <v>0.1986</v>
      </c>
      <c r="J3688" s="49">
        <v>45.617789999999999</v>
      </c>
      <c r="K3688" s="49">
        <v>0.22520000000000001</v>
      </c>
      <c r="L3688" s="49">
        <v>100.56629000000001</v>
      </c>
      <c r="M3688" s="47"/>
      <c r="N3688" s="50">
        <v>0.992520272292988</v>
      </c>
      <c r="O3688" s="50">
        <v>4.3985637467332559E-4</v>
      </c>
      <c r="P3688" s="50">
        <v>0.30108641350433729</v>
      </c>
      <c r="Q3688" s="50">
        <v>5.7611302916875705E-3</v>
      </c>
      <c r="R3688" s="50">
        <v>4.196580861420946E-3</v>
      </c>
      <c r="S3688" s="50">
        <v>1.6965763139254815</v>
      </c>
      <c r="T3688" s="50">
        <v>6.019447707076772E-3</v>
      </c>
      <c r="U3688" s="50">
        <v>3.0066000149576659</v>
      </c>
      <c r="V3688" s="51">
        <v>84.928065715491769</v>
      </c>
      <c r="X3688" s="49">
        <v>0.26</v>
      </c>
      <c r="Y3688" s="49">
        <v>85.2</v>
      </c>
      <c r="Z3688" s="49">
        <v>0.6</v>
      </c>
      <c r="AA3688" s="49">
        <v>6.37</v>
      </c>
      <c r="AB3688" s="49">
        <v>10.81</v>
      </c>
      <c r="AC3688" s="49">
        <v>0.25</v>
      </c>
      <c r="AD3688" s="49">
        <v>2.4500000000000002</v>
      </c>
      <c r="AE3688" s="312"/>
      <c r="AF3688" s="343" t="s">
        <v>441</v>
      </c>
      <c r="AG3688" s="343">
        <v>30</v>
      </c>
      <c r="AH3688" s="343">
        <v>15</v>
      </c>
      <c r="AI3688" s="343"/>
      <c r="AJ3688" s="343"/>
      <c r="AK3688" s="343"/>
      <c r="AL3688" s="343"/>
      <c r="AM3688" s="343"/>
      <c r="AN3688" s="343"/>
      <c r="AO3688" s="343"/>
      <c r="AP3688" s="343"/>
      <c r="AQ3688" s="343"/>
      <c r="AR3688" s="343"/>
      <c r="AS3688" s="343"/>
      <c r="AT3688" s="343"/>
      <c r="AU3688" s="343"/>
      <c r="AV3688" s="343"/>
      <c r="AW3688" s="343"/>
      <c r="AX3688" s="343"/>
      <c r="AY3688" s="343"/>
      <c r="AZ3688" s="343"/>
      <c r="BA3688" s="343"/>
      <c r="BB3688" s="343"/>
      <c r="BC3688" s="343"/>
      <c r="BD3688" s="343"/>
      <c r="BE3688" s="475"/>
      <c r="BF3688" s="475"/>
      <c r="BG3688" s="475"/>
      <c r="BH3688" s="475"/>
      <c r="BI3688" s="475"/>
      <c r="BJ3688" s="475"/>
      <c r="BK3688" s="475"/>
      <c r="BL3688" s="475"/>
      <c r="BM3688" s="475"/>
      <c r="BN3688" s="475"/>
      <c r="BO3688" s="475"/>
      <c r="BP3688" s="306"/>
      <c r="BQ3688" s="496"/>
      <c r="BR3688" s="496"/>
      <c r="BS3688" s="496"/>
      <c r="BT3688" s="496"/>
      <c r="BU3688" s="496"/>
      <c r="BV3688" s="496"/>
    </row>
    <row r="3689" spans="1:74" s="52" customFormat="1" ht="12.75">
      <c r="A3689" s="45">
        <v>2670.0804681784898</v>
      </c>
      <c r="B3689" s="46" t="s">
        <v>364</v>
      </c>
      <c r="C3689" s="47" t="s">
        <v>381</v>
      </c>
      <c r="D3689" s="48">
        <v>60.101796160365808</v>
      </c>
      <c r="E3689" s="49">
        <v>39.804519999999997</v>
      </c>
      <c r="F3689" s="49">
        <v>6.1500010000000001E-2</v>
      </c>
      <c r="G3689" s="49">
        <v>14.21064</v>
      </c>
      <c r="H3689" s="49">
        <v>0.3044</v>
      </c>
      <c r="I3689" s="49">
        <v>0.20200000000000001</v>
      </c>
      <c r="J3689" s="49">
        <v>45.658009999999997</v>
      </c>
      <c r="K3689" s="49">
        <v>0.2198</v>
      </c>
      <c r="L3689" s="49">
        <v>100.46087000999999</v>
      </c>
      <c r="M3689" s="47"/>
      <c r="N3689" s="50">
        <v>0.99290502010902271</v>
      </c>
      <c r="O3689" s="50">
        <v>1.2129025714246689E-3</v>
      </c>
      <c r="P3689" s="50">
        <v>0.29644555780303083</v>
      </c>
      <c r="Q3689" s="50">
        <v>6.107505346281572E-3</v>
      </c>
      <c r="R3689" s="50">
        <v>4.2678822026138777E-3</v>
      </c>
      <c r="S3689" s="50">
        <v>1.697855945459352</v>
      </c>
      <c r="T3689" s="50">
        <v>5.8743612564023367E-3</v>
      </c>
      <c r="U3689" s="50">
        <v>3.0046691747481282</v>
      </c>
      <c r="V3689" s="51">
        <v>85.135369084459413</v>
      </c>
      <c r="X3689" s="49">
        <v>0.26</v>
      </c>
      <c r="Y3689" s="49">
        <v>31.85</v>
      </c>
      <c r="Z3689" s="49">
        <v>0.61</v>
      </c>
      <c r="AA3689" s="49">
        <v>6.13</v>
      </c>
      <c r="AB3689" s="49">
        <v>10.98</v>
      </c>
      <c r="AC3689" s="49">
        <v>0.25</v>
      </c>
      <c r="AD3689" s="49">
        <v>2.4900000000000002</v>
      </c>
      <c r="AE3689" s="312"/>
      <c r="AF3689" s="343" t="s">
        <v>441</v>
      </c>
      <c r="AG3689" s="343">
        <v>30</v>
      </c>
      <c r="AH3689" s="343">
        <v>15</v>
      </c>
      <c r="AI3689" s="343"/>
      <c r="AJ3689" s="343"/>
      <c r="AK3689" s="343"/>
      <c r="AL3689" s="343"/>
      <c r="AM3689" s="343"/>
      <c r="AN3689" s="343"/>
      <c r="AO3689" s="343"/>
      <c r="AP3689" s="343"/>
      <c r="AQ3689" s="343"/>
      <c r="AR3689" s="343"/>
      <c r="AS3689" s="343"/>
      <c r="AT3689" s="343"/>
      <c r="AU3689" s="343"/>
      <c r="AV3689" s="343"/>
      <c r="AW3689" s="343"/>
      <c r="AX3689" s="343"/>
      <c r="AY3689" s="343"/>
      <c r="AZ3689" s="343"/>
      <c r="BA3689" s="343"/>
      <c r="BB3689" s="343"/>
      <c r="BC3689" s="343"/>
      <c r="BD3689" s="343"/>
      <c r="BE3689" s="475"/>
      <c r="BF3689" s="475"/>
      <c r="BG3689" s="475"/>
      <c r="BH3689" s="475"/>
      <c r="BI3689" s="475"/>
      <c r="BJ3689" s="475"/>
      <c r="BK3689" s="475"/>
      <c r="BL3689" s="475"/>
      <c r="BM3689" s="475"/>
      <c r="BN3689" s="475"/>
      <c r="BO3689" s="475"/>
      <c r="BP3689" s="306"/>
      <c r="BQ3689" s="496"/>
      <c r="BR3689" s="496"/>
      <c r="BS3689" s="496"/>
      <c r="BT3689" s="496"/>
      <c r="BU3689" s="496"/>
      <c r="BV3689" s="496"/>
    </row>
    <row r="3690" spans="1:74" s="52" customFormat="1" ht="12.75">
      <c r="A3690" s="45">
        <v>2670.0804681784898</v>
      </c>
      <c r="B3690" s="46" t="s">
        <v>364</v>
      </c>
      <c r="C3690" s="47" t="s">
        <v>381</v>
      </c>
      <c r="D3690" s="48">
        <v>66.111796160365813</v>
      </c>
      <c r="E3690" s="49">
        <v>39.876240000000003</v>
      </c>
      <c r="F3690" s="49">
        <v>8.5500000000000007E-2</v>
      </c>
      <c r="G3690" s="49">
        <v>13.91981</v>
      </c>
      <c r="H3690" s="49">
        <v>0.30409999999999998</v>
      </c>
      <c r="I3690" s="49">
        <v>0.16539999999999999</v>
      </c>
      <c r="J3690" s="49">
        <v>46.110469999999999</v>
      </c>
      <c r="K3690" s="49">
        <v>0.2278</v>
      </c>
      <c r="L3690" s="49">
        <v>100.68932000000001</v>
      </c>
      <c r="M3690" s="47"/>
      <c r="N3690" s="50">
        <v>0.99093075400335306</v>
      </c>
      <c r="O3690" s="50">
        <v>1.6798505107977586E-3</v>
      </c>
      <c r="P3690" s="50">
        <v>0.28927999903076018</v>
      </c>
      <c r="Q3690" s="50">
        <v>6.0784019914242524E-3</v>
      </c>
      <c r="R3690" s="50">
        <v>3.4813713455464834E-3</v>
      </c>
      <c r="S3690" s="50">
        <v>1.7081940330767718</v>
      </c>
      <c r="T3690" s="50">
        <v>6.0651350163985875E-3</v>
      </c>
      <c r="U3690" s="50">
        <v>3.0057095449750522</v>
      </c>
      <c r="V3690" s="51">
        <v>85.517709147610731</v>
      </c>
      <c r="X3690" s="49">
        <v>0.26</v>
      </c>
      <c r="Y3690" s="49">
        <v>22.99</v>
      </c>
      <c r="Z3690" s="49">
        <v>0.61</v>
      </c>
      <c r="AA3690" s="49">
        <v>6.14</v>
      </c>
      <c r="AB3690" s="49">
        <v>13.29</v>
      </c>
      <c r="AC3690" s="49">
        <v>0.25</v>
      </c>
      <c r="AD3690" s="49">
        <v>2.41</v>
      </c>
      <c r="AE3690" s="312"/>
      <c r="AF3690" s="343" t="s">
        <v>441</v>
      </c>
      <c r="AG3690" s="343">
        <v>30</v>
      </c>
      <c r="AH3690" s="343">
        <v>15</v>
      </c>
      <c r="AI3690" s="343"/>
      <c r="AJ3690" s="343"/>
      <c r="AK3690" s="343"/>
      <c r="AL3690" s="343"/>
      <c r="AM3690" s="343"/>
      <c r="AN3690" s="343"/>
      <c r="AO3690" s="343"/>
      <c r="AP3690" s="343"/>
      <c r="AQ3690" s="343"/>
      <c r="AR3690" s="343"/>
      <c r="AS3690" s="343"/>
      <c r="AT3690" s="343"/>
      <c r="AU3690" s="343"/>
      <c r="AV3690" s="343"/>
      <c r="AW3690" s="343"/>
      <c r="AX3690" s="343"/>
      <c r="AY3690" s="343"/>
      <c r="AZ3690" s="343"/>
      <c r="BA3690" s="343"/>
      <c r="BB3690" s="343"/>
      <c r="BC3690" s="343"/>
      <c r="BD3690" s="343"/>
      <c r="BE3690" s="475"/>
      <c r="BF3690" s="475"/>
      <c r="BG3690" s="475"/>
      <c r="BH3690" s="475"/>
      <c r="BI3690" s="475"/>
      <c r="BJ3690" s="475"/>
      <c r="BK3690" s="475"/>
      <c r="BL3690" s="475"/>
      <c r="BM3690" s="475"/>
      <c r="BN3690" s="475"/>
      <c r="BO3690" s="475"/>
      <c r="BP3690" s="306"/>
      <c r="BQ3690" s="496"/>
      <c r="BR3690" s="496"/>
      <c r="BS3690" s="496"/>
      <c r="BT3690" s="496"/>
      <c r="BU3690" s="496"/>
      <c r="BV3690" s="496"/>
    </row>
    <row r="3691" spans="1:74" s="52" customFormat="1" ht="12.75">
      <c r="A3691" s="45">
        <v>2670.0804681784898</v>
      </c>
      <c r="B3691" s="46" t="s">
        <v>364</v>
      </c>
      <c r="C3691" s="47" t="s">
        <v>381</v>
      </c>
      <c r="D3691" s="48">
        <v>72.121796160365818</v>
      </c>
      <c r="E3691" s="49">
        <v>39.835259999999998</v>
      </c>
      <c r="F3691" s="49">
        <v>7.8E-2</v>
      </c>
      <c r="G3691" s="49">
        <v>13.76938</v>
      </c>
      <c r="H3691" s="49">
        <v>0.31809999999999999</v>
      </c>
      <c r="I3691" s="49">
        <v>0.2069</v>
      </c>
      <c r="J3691" s="49">
        <v>46.633310000000002</v>
      </c>
      <c r="K3691" s="49">
        <v>0.22040000000000001</v>
      </c>
      <c r="L3691" s="49">
        <v>101.06134999999999</v>
      </c>
      <c r="M3691" s="47"/>
      <c r="N3691" s="50">
        <v>0.9862828066328243</v>
      </c>
      <c r="O3691" s="50">
        <v>1.5268761942799139E-3</v>
      </c>
      <c r="P3691" s="50">
        <v>0.2851045746154357</v>
      </c>
      <c r="Q3691" s="50">
        <v>6.3349233978981304E-3</v>
      </c>
      <c r="R3691" s="50">
        <v>4.3389039485699958E-3</v>
      </c>
      <c r="S3691" s="50">
        <v>1.7212287607444292</v>
      </c>
      <c r="T3691" s="50">
        <v>5.8465954451786661E-3</v>
      </c>
      <c r="U3691" s="50">
        <v>3.0106634409786155</v>
      </c>
      <c r="V3691" s="51">
        <v>85.789770344203646</v>
      </c>
      <c r="X3691" s="49">
        <v>0.26</v>
      </c>
      <c r="Y3691" s="49">
        <v>25.38</v>
      </c>
      <c r="Z3691" s="49">
        <v>0.62</v>
      </c>
      <c r="AA3691" s="49">
        <v>5.85</v>
      </c>
      <c r="AB3691" s="49">
        <v>10.45</v>
      </c>
      <c r="AC3691" s="49">
        <v>0.24</v>
      </c>
      <c r="AD3691" s="49">
        <v>2.48</v>
      </c>
      <c r="AE3691" s="312"/>
      <c r="AF3691" s="343" t="s">
        <v>441</v>
      </c>
      <c r="AG3691" s="343">
        <v>30</v>
      </c>
      <c r="AH3691" s="343">
        <v>15</v>
      </c>
      <c r="AI3691" s="343"/>
      <c r="AJ3691" s="343"/>
      <c r="AK3691" s="343"/>
      <c r="AL3691" s="343"/>
      <c r="AM3691" s="343"/>
      <c r="AN3691" s="343"/>
      <c r="AO3691" s="343"/>
      <c r="AP3691" s="343"/>
      <c r="AQ3691" s="343"/>
      <c r="AR3691" s="343"/>
      <c r="AS3691" s="343"/>
      <c r="AT3691" s="343"/>
      <c r="AU3691" s="343"/>
      <c r="AV3691" s="343"/>
      <c r="AW3691" s="343"/>
      <c r="AX3691" s="343"/>
      <c r="AY3691" s="343"/>
      <c r="AZ3691" s="343"/>
      <c r="BA3691" s="343"/>
      <c r="BB3691" s="343"/>
      <c r="BC3691" s="343"/>
      <c r="BD3691" s="343"/>
      <c r="BE3691" s="475"/>
      <c r="BF3691" s="475"/>
      <c r="BG3691" s="475"/>
      <c r="BH3691" s="475"/>
      <c r="BI3691" s="475"/>
      <c r="BJ3691" s="475"/>
      <c r="BK3691" s="475"/>
      <c r="BL3691" s="475"/>
      <c r="BM3691" s="475"/>
      <c r="BN3691" s="475"/>
      <c r="BO3691" s="475"/>
      <c r="BP3691" s="306"/>
      <c r="BQ3691" s="496"/>
      <c r="BR3691" s="496"/>
      <c r="BS3691" s="496"/>
      <c r="BT3691" s="496"/>
      <c r="BU3691" s="496"/>
      <c r="BV3691" s="496"/>
    </row>
    <row r="3692" spans="1:74" s="52" customFormat="1" ht="12.75">
      <c r="A3692" s="45">
        <v>2670.0804681784898</v>
      </c>
      <c r="B3692" s="46" t="s">
        <v>364</v>
      </c>
      <c r="C3692" s="47" t="s">
        <v>381</v>
      </c>
      <c r="D3692" s="48">
        <v>78.131796160365823</v>
      </c>
      <c r="E3692" s="49">
        <v>39.804519999999997</v>
      </c>
      <c r="F3692" s="49">
        <v>4.58E-2</v>
      </c>
      <c r="G3692" s="49">
        <v>13.46852</v>
      </c>
      <c r="H3692" s="49">
        <v>0.31380000000000002</v>
      </c>
      <c r="I3692" s="49">
        <v>0.17510000000000001</v>
      </c>
      <c r="J3692" s="49">
        <v>46.412109999999998</v>
      </c>
      <c r="K3692" s="49">
        <v>0.22309999999999999</v>
      </c>
      <c r="L3692" s="49">
        <v>100.44295</v>
      </c>
      <c r="M3692" s="47"/>
      <c r="N3692" s="50">
        <v>0.99009795330298545</v>
      </c>
      <c r="O3692" s="50">
        <v>9.0071348468161768E-4</v>
      </c>
      <c r="P3692" s="50">
        <v>0.28017000709755085</v>
      </c>
      <c r="Q3692" s="50">
        <v>6.2783077948781593E-3</v>
      </c>
      <c r="R3692" s="50">
        <v>3.6890764631688278E-3</v>
      </c>
      <c r="S3692" s="50">
        <v>1.7210188616260729</v>
      </c>
      <c r="T3692" s="50">
        <v>5.9456999583128939E-3</v>
      </c>
      <c r="U3692" s="50">
        <v>3.0081006197276507</v>
      </c>
      <c r="V3692" s="51">
        <v>85.999821832096941</v>
      </c>
      <c r="X3692" s="49">
        <v>0.26</v>
      </c>
      <c r="Y3692" s="49">
        <v>41.54</v>
      </c>
      <c r="Z3692" s="49">
        <v>0.62</v>
      </c>
      <c r="AA3692" s="49">
        <v>5.93</v>
      </c>
      <c r="AB3692" s="49">
        <v>11.76</v>
      </c>
      <c r="AC3692" s="49">
        <v>0.25</v>
      </c>
      <c r="AD3692" s="49">
        <v>2.46</v>
      </c>
      <c r="AE3692" s="312"/>
      <c r="AF3692" s="343" t="s">
        <v>441</v>
      </c>
      <c r="AG3692" s="343">
        <v>30</v>
      </c>
      <c r="AH3692" s="343">
        <v>15</v>
      </c>
      <c r="AI3692" s="343"/>
      <c r="AJ3692" s="343"/>
      <c r="AK3692" s="343"/>
      <c r="AL3692" s="343"/>
      <c r="AM3692" s="343"/>
      <c r="AN3692" s="343"/>
      <c r="AO3692" s="343"/>
      <c r="AP3692" s="343"/>
      <c r="AQ3692" s="343"/>
      <c r="AR3692" s="343"/>
      <c r="AS3692" s="343"/>
      <c r="AT3692" s="343"/>
      <c r="AU3692" s="343"/>
      <c r="AV3692" s="343"/>
      <c r="AW3692" s="343"/>
      <c r="AX3692" s="343"/>
      <c r="AY3692" s="343"/>
      <c r="AZ3692" s="343"/>
      <c r="BA3692" s="343"/>
      <c r="BB3692" s="343"/>
      <c r="BC3692" s="343"/>
      <c r="BD3692" s="343"/>
      <c r="BE3692" s="475"/>
      <c r="BF3692" s="475"/>
      <c r="BG3692" s="475"/>
      <c r="BH3692" s="475"/>
      <c r="BI3692" s="475"/>
      <c r="BJ3692" s="475"/>
      <c r="BK3692" s="475"/>
      <c r="BL3692" s="475"/>
      <c r="BM3692" s="475"/>
      <c r="BN3692" s="475"/>
      <c r="BO3692" s="475"/>
      <c r="BP3692" s="306"/>
      <c r="BQ3692" s="496"/>
      <c r="BR3692" s="496"/>
      <c r="BS3692" s="496"/>
      <c r="BT3692" s="496"/>
      <c r="BU3692" s="496"/>
      <c r="BV3692" s="496"/>
    </row>
    <row r="3693" spans="1:74" s="52" customFormat="1" ht="12.75">
      <c r="A3693" s="45">
        <v>2670.0804681784898</v>
      </c>
      <c r="B3693" s="46" t="s">
        <v>364</v>
      </c>
      <c r="C3693" s="47" t="s">
        <v>381</v>
      </c>
      <c r="D3693" s="48">
        <v>84.141796160365828</v>
      </c>
      <c r="E3693" s="49">
        <v>39.958210000000001</v>
      </c>
      <c r="F3693" s="49">
        <v>6.08E-2</v>
      </c>
      <c r="G3693" s="49">
        <v>13.24789</v>
      </c>
      <c r="H3693" s="49">
        <v>0.31809999999999999</v>
      </c>
      <c r="I3693" s="49">
        <v>0.19189999999999999</v>
      </c>
      <c r="J3693" s="49">
        <v>46.67353</v>
      </c>
      <c r="K3693" s="49">
        <v>0.2273</v>
      </c>
      <c r="L3693" s="49">
        <v>100.67773</v>
      </c>
      <c r="M3693" s="47"/>
      <c r="N3693" s="50">
        <v>0.99040812578182447</v>
      </c>
      <c r="O3693" s="50">
        <v>1.1914811178566382E-3</v>
      </c>
      <c r="P3693" s="50">
        <v>0.27460654073186941</v>
      </c>
      <c r="Q3693" s="50">
        <v>6.341846577915723E-3</v>
      </c>
      <c r="R3693" s="50">
        <v>4.0287366910219113E-3</v>
      </c>
      <c r="S3693" s="50">
        <v>1.7245959583983816</v>
      </c>
      <c r="T3693" s="50">
        <v>6.0362226835924942E-3</v>
      </c>
      <c r="U3693" s="50">
        <v>3.0072089119824623</v>
      </c>
      <c r="V3693" s="51">
        <v>86.264195805510624</v>
      </c>
      <c r="X3693" s="49">
        <v>0.26</v>
      </c>
      <c r="Y3693" s="49">
        <v>32.619999999999997</v>
      </c>
      <c r="Z3693" s="49">
        <v>0.63</v>
      </c>
      <c r="AA3693" s="49">
        <v>5.92</v>
      </c>
      <c r="AB3693" s="49">
        <v>10.9</v>
      </c>
      <c r="AC3693" s="49">
        <v>0.24</v>
      </c>
      <c r="AD3693" s="49">
        <v>2.42</v>
      </c>
      <c r="AE3693" s="312"/>
      <c r="AF3693" s="343" t="s">
        <v>441</v>
      </c>
      <c r="AG3693" s="343">
        <v>30</v>
      </c>
      <c r="AH3693" s="343">
        <v>15</v>
      </c>
      <c r="AI3693" s="343"/>
      <c r="AJ3693" s="343"/>
      <c r="AK3693" s="343"/>
      <c r="AL3693" s="343"/>
      <c r="AM3693" s="343"/>
      <c r="AN3693" s="343"/>
      <c r="AO3693" s="343"/>
      <c r="AP3693" s="343"/>
      <c r="AQ3693" s="343"/>
      <c r="AR3693" s="343"/>
      <c r="AS3693" s="343"/>
      <c r="AT3693" s="343"/>
      <c r="AU3693" s="343"/>
      <c r="AV3693" s="343"/>
      <c r="AW3693" s="343"/>
      <c r="AX3693" s="343"/>
      <c r="AY3693" s="343"/>
      <c r="AZ3693" s="343"/>
      <c r="BA3693" s="343"/>
      <c r="BB3693" s="343"/>
      <c r="BC3693" s="343"/>
      <c r="BD3693" s="343"/>
      <c r="BE3693" s="475"/>
      <c r="BF3693" s="475"/>
      <c r="BG3693" s="475"/>
      <c r="BH3693" s="475"/>
      <c r="BI3693" s="475"/>
      <c r="BJ3693" s="475"/>
      <c r="BK3693" s="475"/>
      <c r="BL3693" s="475"/>
      <c r="BM3693" s="475"/>
      <c r="BN3693" s="475"/>
      <c r="BO3693" s="475"/>
      <c r="BP3693" s="306"/>
      <c r="BQ3693" s="496"/>
      <c r="BR3693" s="496"/>
      <c r="BS3693" s="496"/>
      <c r="BT3693" s="496"/>
      <c r="BU3693" s="496"/>
      <c r="BV3693" s="496"/>
    </row>
    <row r="3694" spans="1:74" s="52" customFormat="1" ht="12.75">
      <c r="A3694" s="45">
        <v>2670.0804681784898</v>
      </c>
      <c r="B3694" s="46" t="s">
        <v>364</v>
      </c>
      <c r="C3694" s="47" t="s">
        <v>381</v>
      </c>
      <c r="D3694" s="48">
        <v>90.151796160365834</v>
      </c>
      <c r="E3694" s="49">
        <v>39.906979999999997</v>
      </c>
      <c r="F3694" s="49">
        <v>8.3699999999999997E-2</v>
      </c>
      <c r="G3694" s="49">
        <v>13.01723</v>
      </c>
      <c r="H3694" s="49">
        <v>0.32019999999999998</v>
      </c>
      <c r="I3694" s="49">
        <v>0.1777</v>
      </c>
      <c r="J3694" s="49">
        <v>46.66348</v>
      </c>
      <c r="K3694" s="49">
        <v>0.21909999999999999</v>
      </c>
      <c r="L3694" s="49">
        <v>100.38838999999999</v>
      </c>
      <c r="M3694" s="47"/>
      <c r="N3694" s="50">
        <v>0.99082765560422204</v>
      </c>
      <c r="O3694" s="50">
        <v>1.6430475404856661E-3</v>
      </c>
      <c r="P3694" s="50">
        <v>0.27028617293543122</v>
      </c>
      <c r="Q3694" s="50">
        <v>6.3946160965833998E-3</v>
      </c>
      <c r="R3694" s="50">
        <v>3.7369941983481651E-3</v>
      </c>
      <c r="S3694" s="50">
        <v>1.7271693638512291</v>
      </c>
      <c r="T3694" s="50">
        <v>5.82839908850651E-3</v>
      </c>
      <c r="U3694" s="50">
        <v>3.0058862493148064</v>
      </c>
      <c r="V3694" s="51">
        <v>86.468476120862988</v>
      </c>
      <c r="X3694" s="49">
        <v>0.26</v>
      </c>
      <c r="Y3694" s="49">
        <v>23.23</v>
      </c>
      <c r="Z3694" s="49">
        <v>0.64</v>
      </c>
      <c r="AA3694" s="49">
        <v>5.78</v>
      </c>
      <c r="AB3694" s="49">
        <v>12.31</v>
      </c>
      <c r="AC3694" s="49">
        <v>0.24</v>
      </c>
      <c r="AD3694" s="49">
        <v>2.4900000000000002</v>
      </c>
      <c r="AE3694" s="312"/>
      <c r="AF3694" s="343" t="s">
        <v>441</v>
      </c>
      <c r="AG3694" s="343">
        <v>30</v>
      </c>
      <c r="AH3694" s="343">
        <v>15</v>
      </c>
      <c r="AI3694" s="343"/>
      <c r="AJ3694" s="343"/>
      <c r="AK3694" s="343"/>
      <c r="AL3694" s="343"/>
      <c r="AM3694" s="343"/>
      <c r="AN3694" s="343"/>
      <c r="AO3694" s="343"/>
      <c r="AP3694" s="343"/>
      <c r="AQ3694" s="343"/>
      <c r="AR3694" s="343"/>
      <c r="AS3694" s="343"/>
      <c r="AT3694" s="343"/>
      <c r="AU3694" s="343"/>
      <c r="AV3694" s="343"/>
      <c r="AW3694" s="343"/>
      <c r="AX3694" s="343"/>
      <c r="AY3694" s="343"/>
      <c r="AZ3694" s="343"/>
      <c r="BA3694" s="343"/>
      <c r="BB3694" s="343"/>
      <c r="BC3694" s="343"/>
      <c r="BD3694" s="343"/>
      <c r="BE3694" s="475"/>
      <c r="BF3694" s="475"/>
      <c r="BG3694" s="475"/>
      <c r="BH3694" s="475"/>
      <c r="BI3694" s="475"/>
      <c r="BJ3694" s="475"/>
      <c r="BK3694" s="475"/>
      <c r="BL3694" s="475"/>
      <c r="BM3694" s="475"/>
      <c r="BN3694" s="475"/>
      <c r="BO3694" s="475"/>
      <c r="BP3694" s="306"/>
      <c r="BQ3694" s="496"/>
      <c r="BR3694" s="496"/>
      <c r="BS3694" s="496"/>
      <c r="BT3694" s="496"/>
      <c r="BU3694" s="496"/>
      <c r="BV3694" s="496"/>
    </row>
    <row r="3695" spans="1:74" s="52" customFormat="1" ht="12.75">
      <c r="A3695" s="45">
        <v>2670.0804681784898</v>
      </c>
      <c r="B3695" s="46" t="s">
        <v>364</v>
      </c>
      <c r="C3695" s="47" t="s">
        <v>381</v>
      </c>
      <c r="D3695" s="48">
        <v>96.161796160365839</v>
      </c>
      <c r="E3695" s="49">
        <v>39.968449999999997</v>
      </c>
      <c r="F3695" s="49">
        <v>7.2300000000000003E-2</v>
      </c>
      <c r="G3695" s="49">
        <v>12.997170000000001</v>
      </c>
      <c r="H3695" s="49">
        <v>0.28849999999999998</v>
      </c>
      <c r="I3695" s="49">
        <v>0.16350000000000001</v>
      </c>
      <c r="J3695" s="49">
        <v>46.81429</v>
      </c>
      <c r="K3695" s="49">
        <v>0.22489999999999999</v>
      </c>
      <c r="L3695" s="49">
        <v>100.52911</v>
      </c>
      <c r="M3695" s="47"/>
      <c r="N3695" s="50">
        <v>0.99067735948698377</v>
      </c>
      <c r="O3695" s="50">
        <v>1.4168655598140838E-3</v>
      </c>
      <c r="P3695" s="50">
        <v>0.26941373018918463</v>
      </c>
      <c r="Q3695" s="50">
        <v>5.7518114553309404E-3</v>
      </c>
      <c r="R3695" s="50">
        <v>3.4325622957368197E-3</v>
      </c>
      <c r="S3695" s="50">
        <v>1.7298239995977749</v>
      </c>
      <c r="T3695" s="50">
        <v>5.9725808085628867E-3</v>
      </c>
      <c r="U3695" s="50">
        <v>3.0064889093933882</v>
      </c>
      <c r="V3695" s="51">
        <v>86.524177381451608</v>
      </c>
      <c r="X3695" s="49">
        <v>0.26</v>
      </c>
      <c r="Y3695" s="49">
        <v>26.45</v>
      </c>
      <c r="Z3695" s="49">
        <v>0.63</v>
      </c>
      <c r="AA3695" s="49">
        <v>6.35</v>
      </c>
      <c r="AB3695" s="49">
        <v>13.12</v>
      </c>
      <c r="AC3695" s="49">
        <v>0.24</v>
      </c>
      <c r="AD3695" s="49">
        <v>2.44</v>
      </c>
      <c r="AE3695" s="312"/>
      <c r="AF3695" s="343" t="s">
        <v>441</v>
      </c>
      <c r="AG3695" s="343">
        <v>30</v>
      </c>
      <c r="AH3695" s="343">
        <v>15</v>
      </c>
      <c r="AI3695" s="343"/>
      <c r="AJ3695" s="343"/>
      <c r="AK3695" s="343"/>
      <c r="AL3695" s="343"/>
      <c r="AM3695" s="343"/>
      <c r="AN3695" s="343"/>
      <c r="AO3695" s="343"/>
      <c r="AP3695" s="343"/>
      <c r="AQ3695" s="343"/>
      <c r="AR3695" s="343"/>
      <c r="AS3695" s="343"/>
      <c r="AT3695" s="343"/>
      <c r="AU3695" s="343"/>
      <c r="AV3695" s="343"/>
      <c r="AW3695" s="343"/>
      <c r="AX3695" s="343"/>
      <c r="AY3695" s="343"/>
      <c r="AZ3695" s="343"/>
      <c r="BA3695" s="343"/>
      <c r="BB3695" s="343"/>
      <c r="BC3695" s="343"/>
      <c r="BD3695" s="343"/>
      <c r="BE3695" s="475"/>
      <c r="BF3695" s="475"/>
      <c r="BG3695" s="475"/>
      <c r="BH3695" s="475"/>
      <c r="BI3695" s="475"/>
      <c r="BJ3695" s="475"/>
      <c r="BK3695" s="475"/>
      <c r="BL3695" s="475"/>
      <c r="BM3695" s="475"/>
      <c r="BN3695" s="475"/>
      <c r="BO3695" s="475"/>
      <c r="BP3695" s="306"/>
      <c r="BQ3695" s="496"/>
      <c r="BR3695" s="496"/>
      <c r="BS3695" s="496"/>
      <c r="BT3695" s="496"/>
      <c r="BU3695" s="496"/>
      <c r="BV3695" s="496"/>
    </row>
    <row r="3696" spans="1:74" s="52" customFormat="1" ht="12.75">
      <c r="A3696" s="45">
        <v>2670.0804681784898</v>
      </c>
      <c r="B3696" s="46" t="s">
        <v>364</v>
      </c>
      <c r="C3696" s="47" t="s">
        <v>381</v>
      </c>
      <c r="D3696" s="48">
        <v>102.17179616036584</v>
      </c>
      <c r="E3696" s="49">
        <v>39.896740000000001</v>
      </c>
      <c r="F3696" s="49">
        <v>9.769999E-2</v>
      </c>
      <c r="G3696" s="49">
        <v>12.95706</v>
      </c>
      <c r="H3696" s="49">
        <v>0.32350000000000001</v>
      </c>
      <c r="I3696" s="49">
        <v>0.15609999999999999</v>
      </c>
      <c r="J3696" s="49">
        <v>46.764020000000002</v>
      </c>
      <c r="K3696" s="49">
        <v>0.21940000000000001</v>
      </c>
      <c r="L3696" s="49">
        <v>100.41451999</v>
      </c>
      <c r="M3696" s="47"/>
      <c r="N3696" s="50">
        <v>0.98997754857208109</v>
      </c>
      <c r="O3696" s="50">
        <v>1.9167164461078572E-3</v>
      </c>
      <c r="P3696" s="50">
        <v>0.26887498477129024</v>
      </c>
      <c r="Q3696" s="50">
        <v>6.4566331613503331E-3</v>
      </c>
      <c r="R3696" s="50">
        <v>3.280775984493574E-3</v>
      </c>
      <c r="S3696" s="50">
        <v>1.7298494908302204</v>
      </c>
      <c r="T3696" s="50">
        <v>5.8328687701593536E-3</v>
      </c>
      <c r="U3696" s="50">
        <v>3.0061890185357023</v>
      </c>
      <c r="V3696" s="51">
        <v>86.547671374746486</v>
      </c>
      <c r="X3696" s="49">
        <v>0.26</v>
      </c>
      <c r="Y3696" s="49">
        <v>20.09</v>
      </c>
      <c r="Z3696" s="49">
        <v>0.64</v>
      </c>
      <c r="AA3696" s="49">
        <v>5.7</v>
      </c>
      <c r="AB3696" s="49">
        <v>13.62</v>
      </c>
      <c r="AC3696" s="49">
        <v>0.24</v>
      </c>
      <c r="AD3696" s="49">
        <v>2.5</v>
      </c>
      <c r="AE3696" s="312"/>
      <c r="AF3696" s="343" t="s">
        <v>441</v>
      </c>
      <c r="AG3696" s="343">
        <v>30</v>
      </c>
      <c r="AH3696" s="343">
        <v>15</v>
      </c>
      <c r="AI3696" s="343"/>
      <c r="AJ3696" s="343"/>
      <c r="AK3696" s="343"/>
      <c r="AL3696" s="343"/>
      <c r="AM3696" s="343"/>
      <c r="AN3696" s="343"/>
      <c r="AO3696" s="343"/>
      <c r="AP3696" s="343"/>
      <c r="AQ3696" s="343"/>
      <c r="AR3696" s="343"/>
      <c r="AS3696" s="343"/>
      <c r="AT3696" s="343"/>
      <c r="AU3696" s="343"/>
      <c r="AV3696" s="343"/>
      <c r="AW3696" s="343"/>
      <c r="AX3696" s="343"/>
      <c r="AY3696" s="343"/>
      <c r="AZ3696" s="343"/>
      <c r="BA3696" s="343"/>
      <c r="BB3696" s="343"/>
      <c r="BC3696" s="343"/>
      <c r="BD3696" s="343"/>
      <c r="BE3696" s="475"/>
      <c r="BF3696" s="475"/>
      <c r="BG3696" s="475"/>
      <c r="BH3696" s="475"/>
      <c r="BI3696" s="475"/>
      <c r="BJ3696" s="475"/>
      <c r="BK3696" s="475"/>
      <c r="BL3696" s="475"/>
      <c r="BM3696" s="475"/>
      <c r="BN3696" s="475"/>
      <c r="BO3696" s="475"/>
      <c r="BP3696" s="306"/>
      <c r="BQ3696" s="496"/>
      <c r="BR3696" s="496"/>
      <c r="BS3696" s="496"/>
      <c r="BT3696" s="496"/>
      <c r="BU3696" s="496"/>
      <c r="BV3696" s="496"/>
    </row>
    <row r="3697" spans="1:74" s="52" customFormat="1" ht="12.75">
      <c r="A3697" s="45">
        <v>2670.0804681784898</v>
      </c>
      <c r="B3697" s="46" t="s">
        <v>364</v>
      </c>
      <c r="C3697" s="47" t="s">
        <v>381</v>
      </c>
      <c r="D3697" s="48">
        <v>108.18179616036585</v>
      </c>
      <c r="E3697" s="49">
        <v>40.009439999999998</v>
      </c>
      <c r="F3697" s="49">
        <v>6.3799999999999996E-2</v>
      </c>
      <c r="G3697" s="49">
        <v>12.67625</v>
      </c>
      <c r="H3697" s="49">
        <v>0.2787</v>
      </c>
      <c r="I3697" s="49">
        <v>0.18629999999999999</v>
      </c>
      <c r="J3697" s="49">
        <v>47.136040000000001</v>
      </c>
      <c r="K3697" s="49">
        <v>0.21240000000000001</v>
      </c>
      <c r="L3697" s="49">
        <v>100.56292999999999</v>
      </c>
      <c r="M3697" s="47"/>
      <c r="N3697" s="50">
        <v>0.99003003919681865</v>
      </c>
      <c r="O3697" s="50">
        <v>1.2481937196742426E-3</v>
      </c>
      <c r="P3697" s="50">
        <v>0.26232077638341272</v>
      </c>
      <c r="Q3697" s="50">
        <v>5.5471097740464092E-3</v>
      </c>
      <c r="R3697" s="50">
        <v>3.9046714178562268E-3</v>
      </c>
      <c r="S3697" s="50">
        <v>1.7387916203837985</v>
      </c>
      <c r="T3697" s="50">
        <v>5.6311624882260268E-3</v>
      </c>
      <c r="U3697" s="50">
        <v>3.0074735733638334</v>
      </c>
      <c r="V3697" s="51">
        <v>86.891252245141715</v>
      </c>
      <c r="X3697" s="49">
        <v>0.26</v>
      </c>
      <c r="Y3697" s="49">
        <v>31.56</v>
      </c>
      <c r="Z3697" s="49">
        <v>0.64</v>
      </c>
      <c r="AA3697" s="49">
        <v>6.66</v>
      </c>
      <c r="AB3697" s="49">
        <v>11.39</v>
      </c>
      <c r="AC3697" s="49">
        <v>0.24</v>
      </c>
      <c r="AD3697" s="49">
        <v>2.5499999999999998</v>
      </c>
      <c r="AE3697" s="312"/>
      <c r="AF3697" s="343" t="s">
        <v>441</v>
      </c>
      <c r="AG3697" s="343">
        <v>30</v>
      </c>
      <c r="AH3697" s="343">
        <v>15</v>
      </c>
      <c r="AI3697" s="343"/>
      <c r="AJ3697" s="343"/>
      <c r="AK3697" s="343"/>
      <c r="AL3697" s="343"/>
      <c r="AM3697" s="343"/>
      <c r="AN3697" s="343"/>
      <c r="AO3697" s="343"/>
      <c r="AP3697" s="343"/>
      <c r="AQ3697" s="343"/>
      <c r="AR3697" s="343"/>
      <c r="AS3697" s="343"/>
      <c r="AT3697" s="343"/>
      <c r="AU3697" s="343"/>
      <c r="AV3697" s="343"/>
      <c r="AW3697" s="343"/>
      <c r="AX3697" s="343"/>
      <c r="AY3697" s="343"/>
      <c r="AZ3697" s="343"/>
      <c r="BA3697" s="343"/>
      <c r="BB3697" s="343"/>
      <c r="BC3697" s="343"/>
      <c r="BD3697" s="343"/>
      <c r="BE3697" s="475"/>
      <c r="BF3697" s="475"/>
      <c r="BG3697" s="475"/>
      <c r="BH3697" s="475"/>
      <c r="BI3697" s="475"/>
      <c r="BJ3697" s="475"/>
      <c r="BK3697" s="475"/>
      <c r="BL3697" s="475"/>
      <c r="BM3697" s="475"/>
      <c r="BN3697" s="475"/>
      <c r="BO3697" s="475"/>
      <c r="BP3697" s="306"/>
      <c r="BQ3697" s="496"/>
      <c r="BR3697" s="496"/>
      <c r="BS3697" s="496"/>
      <c r="BT3697" s="496"/>
      <c r="BU3697" s="496"/>
      <c r="BV3697" s="496"/>
    </row>
    <row r="3698" spans="1:74" s="52" customFormat="1" ht="12.75">
      <c r="A3698" s="45">
        <v>2670.0804681784898</v>
      </c>
      <c r="B3698" s="46" t="s">
        <v>364</v>
      </c>
      <c r="C3698" s="47" t="s">
        <v>381</v>
      </c>
      <c r="D3698" s="48">
        <v>114.19179616036585</v>
      </c>
      <c r="E3698" s="49">
        <v>39.906979999999997</v>
      </c>
      <c r="F3698" s="49">
        <v>7.8200000000000006E-2</v>
      </c>
      <c r="G3698" s="49">
        <v>12.57597</v>
      </c>
      <c r="H3698" s="49">
        <v>0.3044</v>
      </c>
      <c r="I3698" s="49">
        <v>0.1802</v>
      </c>
      <c r="J3698" s="49">
        <v>47.256689999999999</v>
      </c>
      <c r="K3698" s="49">
        <v>0.21540000000000001</v>
      </c>
      <c r="L3698" s="49">
        <v>100.51783999999999</v>
      </c>
      <c r="M3698" s="47"/>
      <c r="N3698" s="50">
        <v>0.98783718300254897</v>
      </c>
      <c r="O3698" s="50">
        <v>1.5304483380360716E-3</v>
      </c>
      <c r="P3698" s="50">
        <v>0.2603358590892354</v>
      </c>
      <c r="Q3698" s="50">
        <v>6.0607315272106091E-3</v>
      </c>
      <c r="R3698" s="50">
        <v>3.7781311705053283E-3</v>
      </c>
      <c r="S3698" s="50">
        <v>1.7438468877860682</v>
      </c>
      <c r="T3698" s="50">
        <v>5.7126794077743915E-3</v>
      </c>
      <c r="U3698" s="50">
        <v>3.0091019203213794</v>
      </c>
      <c r="V3698" s="51">
        <v>87.010373205980258</v>
      </c>
      <c r="X3698" s="49">
        <v>0.26</v>
      </c>
      <c r="Y3698" s="49">
        <v>25.03</v>
      </c>
      <c r="Z3698" s="49">
        <v>0.65</v>
      </c>
      <c r="AA3698" s="49">
        <v>6.02</v>
      </c>
      <c r="AB3698" s="49">
        <v>11.56</v>
      </c>
      <c r="AC3698" s="49">
        <v>0.24</v>
      </c>
      <c r="AD3698" s="49">
        <v>2.5099999999999998</v>
      </c>
      <c r="AE3698" s="312"/>
      <c r="AF3698" s="343" t="s">
        <v>441</v>
      </c>
      <c r="AG3698" s="343">
        <v>30</v>
      </c>
      <c r="AH3698" s="343">
        <v>15</v>
      </c>
      <c r="AI3698" s="343"/>
      <c r="AJ3698" s="343"/>
      <c r="AK3698" s="343"/>
      <c r="AL3698" s="343"/>
      <c r="AM3698" s="343"/>
      <c r="AN3698" s="343"/>
      <c r="AO3698" s="343"/>
      <c r="AP3698" s="343"/>
      <c r="AQ3698" s="343"/>
      <c r="AR3698" s="343"/>
      <c r="AS3698" s="343"/>
      <c r="AT3698" s="343"/>
      <c r="AU3698" s="343"/>
      <c r="AV3698" s="343"/>
      <c r="AW3698" s="343"/>
      <c r="AX3698" s="343"/>
      <c r="AY3698" s="343"/>
      <c r="AZ3698" s="343"/>
      <c r="BA3698" s="343"/>
      <c r="BB3698" s="343"/>
      <c r="BC3698" s="343"/>
      <c r="BD3698" s="343"/>
      <c r="BE3698" s="475"/>
      <c r="BF3698" s="475"/>
      <c r="BG3698" s="475"/>
      <c r="BH3698" s="475"/>
      <c r="BI3698" s="475"/>
      <c r="BJ3698" s="475"/>
      <c r="BK3698" s="475"/>
      <c r="BL3698" s="475"/>
      <c r="BM3698" s="475"/>
      <c r="BN3698" s="475"/>
      <c r="BO3698" s="475"/>
      <c r="BP3698" s="306"/>
      <c r="BQ3698" s="496"/>
      <c r="BR3698" s="496"/>
      <c r="BS3698" s="496"/>
      <c r="BT3698" s="496"/>
      <c r="BU3698" s="496"/>
      <c r="BV3698" s="496"/>
    </row>
    <row r="3699" spans="1:74" s="52" customFormat="1" ht="12.75">
      <c r="A3699" s="45">
        <v>2670.0804681784898</v>
      </c>
      <c r="B3699" s="46" t="s">
        <v>364</v>
      </c>
      <c r="C3699" s="47" t="s">
        <v>381</v>
      </c>
      <c r="D3699" s="48">
        <v>120.20179616036586</v>
      </c>
      <c r="E3699" s="49">
        <v>40.040179999999999</v>
      </c>
      <c r="F3699" s="49">
        <v>4.8899999999999999E-2</v>
      </c>
      <c r="G3699" s="49">
        <v>12.57597</v>
      </c>
      <c r="H3699" s="49">
        <v>0.27279999999999999</v>
      </c>
      <c r="I3699" s="49">
        <v>0.1555</v>
      </c>
      <c r="J3699" s="49">
        <v>47.136040000000001</v>
      </c>
      <c r="K3699" s="49">
        <v>0.2104</v>
      </c>
      <c r="L3699" s="49">
        <v>100.43979</v>
      </c>
      <c r="M3699" s="47"/>
      <c r="N3699" s="50">
        <v>0.99134693679197339</v>
      </c>
      <c r="O3699" s="50">
        <v>9.5722475615261243E-4</v>
      </c>
      <c r="P3699" s="50">
        <v>0.26039169852911093</v>
      </c>
      <c r="Q3699" s="50">
        <v>5.4327273043377183E-3</v>
      </c>
      <c r="R3699" s="50">
        <v>3.2609623183270683E-3</v>
      </c>
      <c r="S3699" s="50">
        <v>1.739767794018221</v>
      </c>
      <c r="T3699" s="50">
        <v>5.5812699775989287E-3</v>
      </c>
      <c r="U3699" s="50">
        <v>3.0067386136957213</v>
      </c>
      <c r="V3699" s="51">
        <v>86.981453254135985</v>
      </c>
      <c r="X3699" s="49">
        <v>0.26</v>
      </c>
      <c r="Y3699" s="49">
        <v>42.82</v>
      </c>
      <c r="Z3699" s="49">
        <v>0.65</v>
      </c>
      <c r="AA3699" s="49">
        <v>6.71</v>
      </c>
      <c r="AB3699" s="49">
        <v>13.74</v>
      </c>
      <c r="AC3699" s="49">
        <v>0.24</v>
      </c>
      <c r="AD3699" s="49">
        <v>2.58</v>
      </c>
      <c r="AE3699" s="312"/>
      <c r="AF3699" s="343" t="s">
        <v>441</v>
      </c>
      <c r="AG3699" s="343">
        <v>30</v>
      </c>
      <c r="AH3699" s="343">
        <v>15</v>
      </c>
      <c r="AI3699" s="343"/>
      <c r="AJ3699" s="343"/>
      <c r="AK3699" s="343"/>
      <c r="AL3699" s="343"/>
      <c r="AM3699" s="343"/>
      <c r="AN3699" s="343"/>
      <c r="AO3699" s="343"/>
      <c r="AP3699" s="343"/>
      <c r="AQ3699" s="343"/>
      <c r="AR3699" s="343"/>
      <c r="AS3699" s="343"/>
      <c r="AT3699" s="343"/>
      <c r="AU3699" s="343"/>
      <c r="AV3699" s="343"/>
      <c r="AW3699" s="343"/>
      <c r="AX3699" s="343"/>
      <c r="AY3699" s="343"/>
      <c r="AZ3699" s="343"/>
      <c r="BA3699" s="343"/>
      <c r="BB3699" s="343"/>
      <c r="BC3699" s="343"/>
      <c r="BD3699" s="343"/>
      <c r="BE3699" s="475"/>
      <c r="BF3699" s="475"/>
      <c r="BG3699" s="475"/>
      <c r="BH3699" s="475"/>
      <c r="BI3699" s="475"/>
      <c r="BJ3699" s="475"/>
      <c r="BK3699" s="475"/>
      <c r="BL3699" s="475"/>
      <c r="BM3699" s="475"/>
      <c r="BN3699" s="475"/>
      <c r="BO3699" s="475"/>
      <c r="BP3699" s="306"/>
      <c r="BQ3699" s="496"/>
      <c r="BR3699" s="496"/>
      <c r="BS3699" s="496"/>
      <c r="BT3699" s="496"/>
      <c r="BU3699" s="496"/>
      <c r="BV3699" s="496"/>
    </row>
    <row r="3700" spans="1:74" s="52" customFormat="1" ht="12.75">
      <c r="A3700" s="45">
        <v>2670.0804681784898</v>
      </c>
      <c r="B3700" s="46" t="s">
        <v>364</v>
      </c>
      <c r="C3700" s="47" t="s">
        <v>381</v>
      </c>
      <c r="D3700" s="48">
        <v>126.21179616036586</v>
      </c>
      <c r="E3700" s="49">
        <v>39.804519999999997</v>
      </c>
      <c r="F3700" s="49">
        <v>9.6799999999999997E-2</v>
      </c>
      <c r="G3700" s="49">
        <v>12.61608</v>
      </c>
      <c r="H3700" s="49">
        <v>0.30980000000000002</v>
      </c>
      <c r="I3700" s="49">
        <v>0.18840000000000001</v>
      </c>
      <c r="J3700" s="49">
        <v>47.417569999999998</v>
      </c>
      <c r="K3700" s="49">
        <v>0.2132</v>
      </c>
      <c r="L3700" s="49">
        <v>100.64636999999999</v>
      </c>
      <c r="M3700" s="47"/>
      <c r="N3700" s="50">
        <v>0.98456062103276687</v>
      </c>
      <c r="O3700" s="50">
        <v>1.893044585667372E-3</v>
      </c>
      <c r="P3700" s="50">
        <v>0.26096994775620608</v>
      </c>
      <c r="Q3700" s="50">
        <v>6.1636131943384473E-3</v>
      </c>
      <c r="R3700" s="50">
        <v>3.9470870819795318E-3</v>
      </c>
      <c r="S3700" s="50">
        <v>1.7484688919673861</v>
      </c>
      <c r="T3700" s="50">
        <v>5.6500841775542088E-3</v>
      </c>
      <c r="U3700" s="50">
        <v>3.0116532897958987</v>
      </c>
      <c r="V3700" s="51">
        <v>87.012794686893585</v>
      </c>
      <c r="X3700" s="49">
        <v>0.26</v>
      </c>
      <c r="Y3700" s="49">
        <v>20.83</v>
      </c>
      <c r="Z3700" s="49">
        <v>0.65</v>
      </c>
      <c r="AA3700" s="49">
        <v>5.97</v>
      </c>
      <c r="AB3700" s="49">
        <v>11.33</v>
      </c>
      <c r="AC3700" s="49">
        <v>0.24</v>
      </c>
      <c r="AD3700" s="49">
        <v>2.58</v>
      </c>
      <c r="AE3700" s="312"/>
      <c r="AF3700" s="343" t="s">
        <v>441</v>
      </c>
      <c r="AG3700" s="343">
        <v>30</v>
      </c>
      <c r="AH3700" s="343">
        <v>15</v>
      </c>
      <c r="AI3700" s="343"/>
      <c r="AJ3700" s="343"/>
      <c r="AK3700" s="343"/>
      <c r="AL3700" s="343"/>
      <c r="AM3700" s="343"/>
      <c r="AN3700" s="343"/>
      <c r="AO3700" s="343"/>
      <c r="AP3700" s="343"/>
      <c r="AQ3700" s="343"/>
      <c r="AR3700" s="343"/>
      <c r="AS3700" s="343"/>
      <c r="AT3700" s="343"/>
      <c r="AU3700" s="343"/>
      <c r="AV3700" s="343"/>
      <c r="AW3700" s="343"/>
      <c r="AX3700" s="343"/>
      <c r="AY3700" s="343"/>
      <c r="AZ3700" s="343"/>
      <c r="BA3700" s="343"/>
      <c r="BB3700" s="343"/>
      <c r="BC3700" s="343"/>
      <c r="BD3700" s="343"/>
      <c r="BE3700" s="475"/>
      <c r="BF3700" s="475"/>
      <c r="BG3700" s="475"/>
      <c r="BH3700" s="475"/>
      <c r="BI3700" s="475"/>
      <c r="BJ3700" s="475"/>
      <c r="BK3700" s="475"/>
      <c r="BL3700" s="475"/>
      <c r="BM3700" s="475"/>
      <c r="BN3700" s="475"/>
      <c r="BO3700" s="475"/>
      <c r="BP3700" s="306"/>
      <c r="BQ3700" s="496"/>
      <c r="BR3700" s="496"/>
      <c r="BS3700" s="496"/>
      <c r="BT3700" s="496"/>
      <c r="BU3700" s="496"/>
      <c r="BV3700" s="496"/>
    </row>
    <row r="3701" spans="1:74" s="52" customFormat="1" ht="12.75">
      <c r="A3701" s="45">
        <v>2670.0804681784898</v>
      </c>
      <c r="B3701" s="46" t="s">
        <v>364</v>
      </c>
      <c r="C3701" s="47" t="s">
        <v>381</v>
      </c>
      <c r="D3701" s="48">
        <v>132.22179616036587</v>
      </c>
      <c r="E3701" s="49">
        <v>39.845500000000001</v>
      </c>
      <c r="F3701" s="49">
        <v>6.6000000000000003E-2</v>
      </c>
      <c r="G3701" s="49">
        <v>12.46565</v>
      </c>
      <c r="H3701" s="49">
        <v>0.29530000000000001</v>
      </c>
      <c r="I3701" s="49">
        <v>0.13619999999999999</v>
      </c>
      <c r="J3701" s="49">
        <v>47.136040000000001</v>
      </c>
      <c r="K3701" s="49">
        <v>0.22140000000000001</v>
      </c>
      <c r="L3701" s="49">
        <v>100.16609000000001</v>
      </c>
      <c r="M3701" s="47"/>
      <c r="N3701" s="50">
        <v>0.98914440962575345</v>
      </c>
      <c r="O3701" s="50">
        <v>1.2953877044495782E-3</v>
      </c>
      <c r="P3701" s="50">
        <v>0.25879229553817229</v>
      </c>
      <c r="Q3701" s="50">
        <v>5.8964111565770316E-3</v>
      </c>
      <c r="R3701" s="50">
        <v>2.8638038374705866E-3</v>
      </c>
      <c r="S3701" s="50">
        <v>1.7443838578933664</v>
      </c>
      <c r="T3701" s="50">
        <v>5.8886492095583222E-3</v>
      </c>
      <c r="U3701" s="50">
        <v>3.0082648149653477</v>
      </c>
      <c r="V3701" s="51">
        <v>87.080901742223304</v>
      </c>
      <c r="X3701" s="49">
        <v>0.26</v>
      </c>
      <c r="Y3701" s="49">
        <v>30.62</v>
      </c>
      <c r="Z3701" s="49">
        <v>0.65</v>
      </c>
      <c r="AA3701" s="49">
        <v>6.24</v>
      </c>
      <c r="AB3701" s="49">
        <v>15.92</v>
      </c>
      <c r="AC3701" s="49">
        <v>0.24</v>
      </c>
      <c r="AD3701" s="49">
        <v>2.4700000000000002</v>
      </c>
      <c r="AE3701" s="312"/>
      <c r="AF3701" s="343" t="s">
        <v>441</v>
      </c>
      <c r="AG3701" s="343">
        <v>30</v>
      </c>
      <c r="AH3701" s="343">
        <v>15</v>
      </c>
      <c r="AI3701" s="343"/>
      <c r="AJ3701" s="343"/>
      <c r="AK3701" s="343"/>
      <c r="AL3701" s="343"/>
      <c r="AM3701" s="343"/>
      <c r="AN3701" s="343"/>
      <c r="AO3701" s="343"/>
      <c r="AP3701" s="343"/>
      <c r="AQ3701" s="343"/>
      <c r="AR3701" s="343"/>
      <c r="AS3701" s="343"/>
      <c r="AT3701" s="343"/>
      <c r="AU3701" s="343"/>
      <c r="AV3701" s="343"/>
      <c r="AW3701" s="343"/>
      <c r="AX3701" s="343"/>
      <c r="AY3701" s="343"/>
      <c r="AZ3701" s="343"/>
      <c r="BA3701" s="343"/>
      <c r="BB3701" s="343"/>
      <c r="BC3701" s="343"/>
      <c r="BD3701" s="343"/>
      <c r="BE3701" s="475"/>
      <c r="BF3701" s="475"/>
      <c r="BG3701" s="475"/>
      <c r="BH3701" s="475"/>
      <c r="BI3701" s="475"/>
      <c r="BJ3701" s="475"/>
      <c r="BK3701" s="475"/>
      <c r="BL3701" s="475"/>
      <c r="BM3701" s="475"/>
      <c r="BN3701" s="475"/>
      <c r="BO3701" s="475"/>
      <c r="BP3701" s="306"/>
      <c r="BQ3701" s="496"/>
      <c r="BR3701" s="496"/>
      <c r="BS3701" s="496"/>
      <c r="BT3701" s="496"/>
      <c r="BU3701" s="496"/>
      <c r="BV3701" s="496"/>
    </row>
    <row r="3702" spans="1:74" s="52" customFormat="1" ht="12.75">
      <c r="A3702" s="45">
        <v>2670.0804681784898</v>
      </c>
      <c r="B3702" s="46" t="s">
        <v>364</v>
      </c>
      <c r="C3702" s="47" t="s">
        <v>381</v>
      </c>
      <c r="D3702" s="48">
        <v>138.23179616036586</v>
      </c>
      <c r="E3702" s="49">
        <v>39.835259999999998</v>
      </c>
      <c r="F3702" s="49">
        <v>3.8199999999999998E-2</v>
      </c>
      <c r="G3702" s="49">
        <v>12.475680000000001</v>
      </c>
      <c r="H3702" s="49">
        <v>0.28649999999999998</v>
      </c>
      <c r="I3702" s="49">
        <v>0.19070000000000001</v>
      </c>
      <c r="J3702" s="49">
        <v>47.457790000000003</v>
      </c>
      <c r="K3702" s="49">
        <v>0.21609999999999999</v>
      </c>
      <c r="L3702" s="49">
        <v>100.50023</v>
      </c>
      <c r="M3702" s="47"/>
      <c r="N3702" s="50">
        <v>0.98622755854150979</v>
      </c>
      <c r="O3702" s="50">
        <v>7.4773594059874887E-4</v>
      </c>
      <c r="P3702" s="50">
        <v>0.25830314770219764</v>
      </c>
      <c r="Q3702" s="50">
        <v>5.7052935745865408E-3</v>
      </c>
      <c r="R3702" s="50">
        <v>3.9989494119528814E-3</v>
      </c>
      <c r="S3702" s="50">
        <v>1.7515620770483626</v>
      </c>
      <c r="T3702" s="50">
        <v>5.7322073580842424E-3</v>
      </c>
      <c r="U3702" s="50">
        <v>3.0122769695772922</v>
      </c>
      <c r="V3702" s="51">
        <v>87.148235388059163</v>
      </c>
      <c r="X3702" s="49">
        <v>0.26</v>
      </c>
      <c r="Y3702" s="49">
        <v>51.6</v>
      </c>
      <c r="Z3702" s="49">
        <v>0.65</v>
      </c>
      <c r="AA3702" s="49">
        <v>6.39</v>
      </c>
      <c r="AB3702" s="49">
        <v>11.35</v>
      </c>
      <c r="AC3702" s="49">
        <v>0.24</v>
      </c>
      <c r="AD3702" s="49">
        <v>2.5099999999999998</v>
      </c>
      <c r="AE3702" s="312"/>
      <c r="AF3702" s="343" t="s">
        <v>441</v>
      </c>
      <c r="AG3702" s="343">
        <v>30</v>
      </c>
      <c r="AH3702" s="343">
        <v>15</v>
      </c>
      <c r="AI3702" s="343"/>
      <c r="AJ3702" s="343"/>
      <c r="AK3702" s="343"/>
      <c r="AL3702" s="343"/>
      <c r="AM3702" s="343"/>
      <c r="AN3702" s="343"/>
      <c r="AO3702" s="343"/>
      <c r="AP3702" s="343"/>
      <c r="AQ3702" s="343"/>
      <c r="AR3702" s="343"/>
      <c r="AS3702" s="343"/>
      <c r="AT3702" s="343"/>
      <c r="AU3702" s="343"/>
      <c r="AV3702" s="343"/>
      <c r="AW3702" s="343"/>
      <c r="AX3702" s="343"/>
      <c r="AY3702" s="343"/>
      <c r="AZ3702" s="343"/>
      <c r="BA3702" s="343"/>
      <c r="BB3702" s="343"/>
      <c r="BC3702" s="343"/>
      <c r="BD3702" s="343"/>
      <c r="BE3702" s="475"/>
      <c r="BF3702" s="475"/>
      <c r="BG3702" s="475"/>
      <c r="BH3702" s="475"/>
      <c r="BI3702" s="475"/>
      <c r="BJ3702" s="475"/>
      <c r="BK3702" s="475"/>
      <c r="BL3702" s="475"/>
      <c r="BM3702" s="475"/>
      <c r="BN3702" s="475"/>
      <c r="BO3702" s="475"/>
      <c r="BP3702" s="306"/>
      <c r="BQ3702" s="496"/>
      <c r="BR3702" s="496"/>
      <c r="BS3702" s="496"/>
      <c r="BT3702" s="496"/>
      <c r="BU3702" s="496"/>
      <c r="BV3702" s="496"/>
    </row>
    <row r="3703" spans="1:74" s="52" customFormat="1" ht="12.75">
      <c r="A3703" s="45">
        <v>2670.0804681784898</v>
      </c>
      <c r="B3703" s="46" t="s">
        <v>364</v>
      </c>
      <c r="C3703" s="47" t="s">
        <v>381</v>
      </c>
      <c r="D3703" s="48">
        <v>144.24179616036585</v>
      </c>
      <c r="E3703" s="49">
        <v>40.101649999999999</v>
      </c>
      <c r="F3703" s="49">
        <v>0.10580000000000001</v>
      </c>
      <c r="G3703" s="49">
        <v>12.38542</v>
      </c>
      <c r="H3703" s="49">
        <v>0.31590000000000001</v>
      </c>
      <c r="I3703" s="49">
        <v>0.19120000000000001</v>
      </c>
      <c r="J3703" s="49">
        <v>47.487949999999998</v>
      </c>
      <c r="K3703" s="49">
        <v>0.21640000000000001</v>
      </c>
      <c r="L3703" s="49">
        <v>100.80431999999999</v>
      </c>
      <c r="M3703" s="47"/>
      <c r="N3703" s="50">
        <v>0.98861906906886632</v>
      </c>
      <c r="O3703" s="50">
        <v>2.0621859502825252E-3</v>
      </c>
      <c r="P3703" s="50">
        <v>0.25534859546706518</v>
      </c>
      <c r="Q3703" s="50">
        <v>6.2641227464388886E-3</v>
      </c>
      <c r="R3703" s="50">
        <v>3.9924581098312508E-3</v>
      </c>
      <c r="S3703" s="50">
        <v>1.7452542668741928</v>
      </c>
      <c r="T3703" s="50">
        <v>5.7158608138921079E-3</v>
      </c>
      <c r="U3703" s="50">
        <v>3.0072565590305689</v>
      </c>
      <c r="V3703" s="51">
        <v>87.236417568240554</v>
      </c>
      <c r="X3703" s="49">
        <v>0.26</v>
      </c>
      <c r="Y3703" s="49">
        <v>18.95</v>
      </c>
      <c r="Z3703" s="49">
        <v>0.65</v>
      </c>
      <c r="AA3703" s="49">
        <v>5.89</v>
      </c>
      <c r="AB3703" s="49">
        <v>11.19</v>
      </c>
      <c r="AC3703" s="49">
        <v>0.24</v>
      </c>
      <c r="AD3703" s="49">
        <v>2.52</v>
      </c>
      <c r="AE3703" s="312"/>
      <c r="AF3703" s="343" t="s">
        <v>441</v>
      </c>
      <c r="AG3703" s="343">
        <v>30</v>
      </c>
      <c r="AH3703" s="343">
        <v>15</v>
      </c>
      <c r="AI3703" s="343"/>
      <c r="AJ3703" s="343"/>
      <c r="AK3703" s="343"/>
      <c r="AL3703" s="343"/>
      <c r="AM3703" s="343"/>
      <c r="AN3703" s="343"/>
      <c r="AO3703" s="343"/>
      <c r="AP3703" s="343"/>
      <c r="AQ3703" s="343"/>
      <c r="AR3703" s="343"/>
      <c r="AS3703" s="343"/>
      <c r="AT3703" s="343"/>
      <c r="AU3703" s="343"/>
      <c r="AV3703" s="343"/>
      <c r="AW3703" s="343"/>
      <c r="AX3703" s="343"/>
      <c r="AY3703" s="343"/>
      <c r="AZ3703" s="343"/>
      <c r="BA3703" s="343"/>
      <c r="BB3703" s="343"/>
      <c r="BC3703" s="343"/>
      <c r="BD3703" s="343"/>
      <c r="BE3703" s="475"/>
      <c r="BF3703" s="475"/>
      <c r="BG3703" s="475"/>
      <c r="BH3703" s="475"/>
      <c r="BI3703" s="475"/>
      <c r="BJ3703" s="475"/>
      <c r="BK3703" s="475"/>
      <c r="BL3703" s="475"/>
      <c r="BM3703" s="475"/>
      <c r="BN3703" s="475"/>
      <c r="BO3703" s="475"/>
      <c r="BP3703" s="306"/>
      <c r="BQ3703" s="496"/>
      <c r="BR3703" s="496"/>
      <c r="BS3703" s="496"/>
      <c r="BT3703" s="496"/>
      <c r="BU3703" s="496"/>
      <c r="BV3703" s="496"/>
    </row>
    <row r="3704" spans="1:74" s="52" customFormat="1" ht="12.75">
      <c r="A3704" s="45">
        <v>2670.0804681784898</v>
      </c>
      <c r="B3704" s="46" t="s">
        <v>364</v>
      </c>
      <c r="C3704" s="47" t="s">
        <v>381</v>
      </c>
      <c r="D3704" s="48">
        <v>150.25179616036584</v>
      </c>
      <c r="E3704" s="49">
        <v>40.081150000000001</v>
      </c>
      <c r="F3704" s="49">
        <v>6.3700000000000007E-2</v>
      </c>
      <c r="G3704" s="49">
        <v>12.27511</v>
      </c>
      <c r="H3704" s="49">
        <v>0.29830000000000001</v>
      </c>
      <c r="I3704" s="49">
        <v>0.16320000000000001</v>
      </c>
      <c r="J3704" s="49">
        <v>47.3673</v>
      </c>
      <c r="K3704" s="49">
        <v>0.2104</v>
      </c>
      <c r="L3704" s="49">
        <v>100.45916000000001</v>
      </c>
      <c r="M3704" s="47"/>
      <c r="N3704" s="50">
        <v>0.99090630549993364</v>
      </c>
      <c r="O3704" s="50">
        <v>1.2451086941914521E-3</v>
      </c>
      <c r="P3704" s="50">
        <v>0.25378959044985649</v>
      </c>
      <c r="Q3704" s="50">
        <v>5.9318418543343873E-3</v>
      </c>
      <c r="R3704" s="50">
        <v>3.4174196471594962E-3</v>
      </c>
      <c r="S3704" s="50">
        <v>1.7457401242427915</v>
      </c>
      <c r="T3704" s="50">
        <v>5.5730867234165919E-3</v>
      </c>
      <c r="U3704" s="50">
        <v>3.0066034771116832</v>
      </c>
      <c r="V3704" s="51">
        <v>87.307535937825904</v>
      </c>
      <c r="X3704" s="49">
        <v>0.26</v>
      </c>
      <c r="Y3704" s="49">
        <v>30.86</v>
      </c>
      <c r="Z3704" s="49">
        <v>0.65</v>
      </c>
      <c r="AA3704" s="49">
        <v>6.26</v>
      </c>
      <c r="AB3704" s="49">
        <v>13.02</v>
      </c>
      <c r="AC3704" s="49">
        <v>0.24</v>
      </c>
      <c r="AD3704" s="49">
        <v>2.59</v>
      </c>
      <c r="AE3704" s="312"/>
      <c r="AF3704" s="343" t="s">
        <v>441</v>
      </c>
      <c r="AG3704" s="343">
        <v>30</v>
      </c>
      <c r="AH3704" s="343">
        <v>15</v>
      </c>
      <c r="AI3704" s="343"/>
      <c r="AJ3704" s="343"/>
      <c r="AK3704" s="343"/>
      <c r="AL3704" s="343"/>
      <c r="AM3704" s="343"/>
      <c r="AN3704" s="343"/>
      <c r="AO3704" s="343"/>
      <c r="AP3704" s="343"/>
      <c r="AQ3704" s="343"/>
      <c r="AR3704" s="343"/>
      <c r="AS3704" s="343"/>
      <c r="AT3704" s="343"/>
      <c r="AU3704" s="343"/>
      <c r="AV3704" s="343"/>
      <c r="AW3704" s="343"/>
      <c r="AX3704" s="343"/>
      <c r="AY3704" s="343"/>
      <c r="AZ3704" s="343"/>
      <c r="BA3704" s="343"/>
      <c r="BB3704" s="343"/>
      <c r="BC3704" s="343"/>
      <c r="BD3704" s="343"/>
      <c r="BE3704" s="475"/>
      <c r="BF3704" s="475"/>
      <c r="BG3704" s="475"/>
      <c r="BH3704" s="475"/>
      <c r="BI3704" s="475"/>
      <c r="BJ3704" s="475"/>
      <c r="BK3704" s="475"/>
      <c r="BL3704" s="475"/>
      <c r="BM3704" s="475"/>
      <c r="BN3704" s="475"/>
      <c r="BO3704" s="475"/>
      <c r="BP3704" s="306"/>
      <c r="BQ3704" s="496"/>
      <c r="BR3704" s="496"/>
      <c r="BS3704" s="496"/>
      <c r="BT3704" s="496"/>
      <c r="BU3704" s="496"/>
      <c r="BV3704" s="496"/>
    </row>
    <row r="3705" spans="1:74" s="52" customFormat="1" ht="12.75">
      <c r="A3705" s="45">
        <v>2670.0804681784898</v>
      </c>
      <c r="B3705" s="46" t="s">
        <v>364</v>
      </c>
      <c r="C3705" s="47" t="s">
        <v>381</v>
      </c>
      <c r="D3705" s="48">
        <v>156.26179616036583</v>
      </c>
      <c r="E3705" s="49">
        <v>40.163119999999999</v>
      </c>
      <c r="F3705" s="49">
        <v>6.6199999999999995E-2</v>
      </c>
      <c r="G3705" s="49">
        <v>12.34531</v>
      </c>
      <c r="H3705" s="49">
        <v>0.31030000000000002</v>
      </c>
      <c r="I3705" s="49">
        <v>0.15390000000000001</v>
      </c>
      <c r="J3705" s="49">
        <v>47.457790000000003</v>
      </c>
      <c r="K3705" s="49">
        <v>0.22009999999999999</v>
      </c>
      <c r="L3705" s="49">
        <v>100.71672000000001</v>
      </c>
      <c r="M3705" s="47"/>
      <c r="N3705" s="50">
        <v>0.99063284154913833</v>
      </c>
      <c r="O3705" s="50">
        <v>1.2909775301994336E-3</v>
      </c>
      <c r="P3705" s="50">
        <v>0.25464976087477692</v>
      </c>
      <c r="Q3705" s="50">
        <v>6.1561748564948945E-3</v>
      </c>
      <c r="R3705" s="50">
        <v>3.2152121761292495E-3</v>
      </c>
      <c r="S3705" s="50">
        <v>1.7450237198445564</v>
      </c>
      <c r="T3705" s="50">
        <v>5.816516559168072E-3</v>
      </c>
      <c r="U3705" s="50">
        <v>3.0067852033904634</v>
      </c>
      <c r="V3705" s="51">
        <v>87.265432915419126</v>
      </c>
      <c r="X3705" s="49">
        <v>0.26</v>
      </c>
      <c r="Y3705" s="49">
        <v>30.14</v>
      </c>
      <c r="Z3705" s="49">
        <v>0.65</v>
      </c>
      <c r="AA3705" s="49">
        <v>6.07</v>
      </c>
      <c r="AB3705" s="49">
        <v>13.38</v>
      </c>
      <c r="AC3705" s="49">
        <v>0.24</v>
      </c>
      <c r="AD3705" s="49">
        <v>2.4700000000000002</v>
      </c>
      <c r="AE3705" s="312"/>
      <c r="AF3705" s="343" t="s">
        <v>441</v>
      </c>
      <c r="AG3705" s="343">
        <v>30</v>
      </c>
      <c r="AH3705" s="343">
        <v>15</v>
      </c>
      <c r="AI3705" s="343"/>
      <c r="AJ3705" s="343"/>
      <c r="AK3705" s="343"/>
      <c r="AL3705" s="343"/>
      <c r="AM3705" s="343"/>
      <c r="AN3705" s="343"/>
      <c r="AO3705" s="343"/>
      <c r="AP3705" s="343"/>
      <c r="AQ3705" s="343"/>
      <c r="AR3705" s="343"/>
      <c r="AS3705" s="343"/>
      <c r="AT3705" s="343"/>
      <c r="AU3705" s="343"/>
      <c r="AV3705" s="343"/>
      <c r="AW3705" s="343"/>
      <c r="AX3705" s="343"/>
      <c r="AY3705" s="343"/>
      <c r="AZ3705" s="343"/>
      <c r="BA3705" s="343"/>
      <c r="BB3705" s="343"/>
      <c r="BC3705" s="343"/>
      <c r="BD3705" s="343"/>
      <c r="BE3705" s="475"/>
      <c r="BF3705" s="475"/>
      <c r="BG3705" s="475"/>
      <c r="BH3705" s="475"/>
      <c r="BI3705" s="475"/>
      <c r="BJ3705" s="475"/>
      <c r="BK3705" s="475"/>
      <c r="BL3705" s="475"/>
      <c r="BM3705" s="475"/>
      <c r="BN3705" s="475"/>
      <c r="BO3705" s="475"/>
      <c r="BP3705" s="306"/>
      <c r="BQ3705" s="496"/>
      <c r="BR3705" s="496"/>
      <c r="BS3705" s="496"/>
      <c r="BT3705" s="496"/>
      <c r="BU3705" s="496"/>
      <c r="BV3705" s="496"/>
    </row>
    <row r="3706" spans="1:74" s="52" customFormat="1" ht="12.75">
      <c r="A3706" s="45">
        <v>2670.0804681784898</v>
      </c>
      <c r="B3706" s="46" t="s">
        <v>364</v>
      </c>
      <c r="C3706" s="47" t="s">
        <v>381</v>
      </c>
      <c r="D3706" s="48">
        <v>162.27179616036582</v>
      </c>
      <c r="E3706" s="49">
        <v>40.019680000000001</v>
      </c>
      <c r="F3706" s="49">
        <v>3.95E-2</v>
      </c>
      <c r="G3706" s="49">
        <v>12.285130000000001</v>
      </c>
      <c r="H3706" s="49">
        <v>0.30059999999999998</v>
      </c>
      <c r="I3706" s="49">
        <v>0.13880000000000001</v>
      </c>
      <c r="J3706" s="49">
        <v>47.518120000000003</v>
      </c>
      <c r="K3706" s="49">
        <v>0.21379999999999999</v>
      </c>
      <c r="L3706" s="49">
        <v>100.51563000000002</v>
      </c>
      <c r="M3706" s="47"/>
      <c r="N3706" s="50">
        <v>0.9891561161925011</v>
      </c>
      <c r="O3706" s="50">
        <v>7.719047967367868E-4</v>
      </c>
      <c r="P3706" s="50">
        <v>0.25393758177849024</v>
      </c>
      <c r="Q3706" s="50">
        <v>5.9761858880193093E-3</v>
      </c>
      <c r="R3706" s="50">
        <v>2.9058047835317877E-3</v>
      </c>
      <c r="S3706" s="50">
        <v>1.750890654006654</v>
      </c>
      <c r="T3706" s="50">
        <v>5.6618267680925739E-3</v>
      </c>
      <c r="U3706" s="50">
        <v>3.0093000742140261</v>
      </c>
      <c r="V3706" s="51">
        <v>87.333698855301606</v>
      </c>
      <c r="X3706" s="49">
        <v>0.26</v>
      </c>
      <c r="Y3706" s="49">
        <v>50.15</v>
      </c>
      <c r="Z3706" s="49">
        <v>0.65</v>
      </c>
      <c r="AA3706" s="49">
        <v>6.13</v>
      </c>
      <c r="AB3706" s="49">
        <v>15.32</v>
      </c>
      <c r="AC3706" s="49">
        <v>0.24</v>
      </c>
      <c r="AD3706" s="49">
        <v>2.5299999999999998</v>
      </c>
      <c r="AE3706" s="312"/>
      <c r="AF3706" s="343" t="s">
        <v>441</v>
      </c>
      <c r="AG3706" s="343">
        <v>30</v>
      </c>
      <c r="AH3706" s="343">
        <v>15</v>
      </c>
      <c r="AI3706" s="343"/>
      <c r="AJ3706" s="343"/>
      <c r="AK3706" s="343"/>
      <c r="AL3706" s="343"/>
      <c r="AM3706" s="343"/>
      <c r="AN3706" s="343"/>
      <c r="AO3706" s="343"/>
      <c r="AP3706" s="343"/>
      <c r="AQ3706" s="343"/>
      <c r="AR3706" s="343"/>
      <c r="AS3706" s="343"/>
      <c r="AT3706" s="343"/>
      <c r="AU3706" s="343"/>
      <c r="AV3706" s="343"/>
      <c r="AW3706" s="343"/>
      <c r="AX3706" s="343"/>
      <c r="AY3706" s="343"/>
      <c r="AZ3706" s="343"/>
      <c r="BA3706" s="343"/>
      <c r="BB3706" s="343"/>
      <c r="BC3706" s="343"/>
      <c r="BD3706" s="343"/>
      <c r="BE3706" s="475"/>
      <c r="BF3706" s="475"/>
      <c r="BG3706" s="475"/>
      <c r="BH3706" s="475"/>
      <c r="BI3706" s="475"/>
      <c r="BJ3706" s="475"/>
      <c r="BK3706" s="475"/>
      <c r="BL3706" s="475"/>
      <c r="BM3706" s="475"/>
      <c r="BN3706" s="475"/>
      <c r="BO3706" s="475"/>
      <c r="BP3706" s="306"/>
      <c r="BQ3706" s="496"/>
      <c r="BR3706" s="496"/>
      <c r="BS3706" s="496"/>
      <c r="BT3706" s="496"/>
      <c r="BU3706" s="496"/>
      <c r="BV3706" s="496"/>
    </row>
    <row r="3707" spans="1:74" s="52" customFormat="1" ht="12.75">
      <c r="A3707" s="45">
        <v>2670.0804681784898</v>
      </c>
      <c r="B3707" s="46" t="s">
        <v>364</v>
      </c>
      <c r="C3707" s="47" t="s">
        <v>381</v>
      </c>
      <c r="D3707" s="48">
        <v>168.28179616036581</v>
      </c>
      <c r="E3707" s="49">
        <v>40.050420000000003</v>
      </c>
      <c r="F3707" s="49">
        <v>6.5199999999999994E-2</v>
      </c>
      <c r="G3707" s="49">
        <v>12.214930000000001</v>
      </c>
      <c r="H3707" s="49">
        <v>0.30199999999999999</v>
      </c>
      <c r="I3707" s="49">
        <v>0.16220000000000001</v>
      </c>
      <c r="J3707" s="49">
        <v>47.628720000000001</v>
      </c>
      <c r="K3707" s="49">
        <v>0.2107</v>
      </c>
      <c r="L3707" s="49">
        <v>100.63417000000001</v>
      </c>
      <c r="M3707" s="47"/>
      <c r="N3707" s="50">
        <v>0.98841201829237613</v>
      </c>
      <c r="O3707" s="50">
        <v>1.2721957881699541E-3</v>
      </c>
      <c r="P3707" s="50">
        <v>0.2521029450792438</v>
      </c>
      <c r="Q3707" s="50">
        <v>5.9948977207702567E-3</v>
      </c>
      <c r="R3707" s="50">
        <v>3.3905295338856134E-3</v>
      </c>
      <c r="S3707" s="50">
        <v>1.7522997475770654</v>
      </c>
      <c r="T3707" s="50">
        <v>5.5712561397734056E-3</v>
      </c>
      <c r="U3707" s="50">
        <v>3.0090435901312849</v>
      </c>
      <c r="V3707" s="51">
        <v>87.422540091225514</v>
      </c>
      <c r="X3707" s="49">
        <v>0.26</v>
      </c>
      <c r="Y3707" s="49">
        <v>31.16</v>
      </c>
      <c r="Z3707" s="49">
        <v>0.66</v>
      </c>
      <c r="AA3707" s="49">
        <v>6.09</v>
      </c>
      <c r="AB3707" s="49">
        <v>12.8</v>
      </c>
      <c r="AC3707" s="49">
        <v>0.24</v>
      </c>
      <c r="AD3707" s="49">
        <v>2.58</v>
      </c>
      <c r="AE3707" s="312"/>
      <c r="AF3707" s="343" t="s">
        <v>441</v>
      </c>
      <c r="AG3707" s="343">
        <v>30</v>
      </c>
      <c r="AH3707" s="343">
        <v>15</v>
      </c>
      <c r="AI3707" s="343"/>
      <c r="AJ3707" s="343"/>
      <c r="AK3707" s="343"/>
      <c r="AL3707" s="343"/>
      <c r="AM3707" s="343"/>
      <c r="AN3707" s="343"/>
      <c r="AO3707" s="343"/>
      <c r="AP3707" s="343"/>
      <c r="AQ3707" s="343"/>
      <c r="AR3707" s="343"/>
      <c r="AS3707" s="343"/>
      <c r="AT3707" s="343"/>
      <c r="AU3707" s="343"/>
      <c r="AV3707" s="343"/>
      <c r="AW3707" s="343"/>
      <c r="AX3707" s="343"/>
      <c r="AY3707" s="343"/>
      <c r="AZ3707" s="343"/>
      <c r="BA3707" s="343"/>
      <c r="BB3707" s="343"/>
      <c r="BC3707" s="343"/>
      <c r="BD3707" s="343"/>
      <c r="BE3707" s="475"/>
      <c r="BF3707" s="475"/>
      <c r="BG3707" s="475"/>
      <c r="BH3707" s="475"/>
      <c r="BI3707" s="475"/>
      <c r="BJ3707" s="475"/>
      <c r="BK3707" s="475"/>
      <c r="BL3707" s="475"/>
      <c r="BM3707" s="475"/>
      <c r="BN3707" s="475"/>
      <c r="BO3707" s="475"/>
      <c r="BP3707" s="306"/>
      <c r="BQ3707" s="496"/>
      <c r="BR3707" s="496"/>
      <c r="BS3707" s="496"/>
      <c r="BT3707" s="496"/>
      <c r="BU3707" s="496"/>
      <c r="BV3707" s="496"/>
    </row>
    <row r="3708" spans="1:74" s="52" customFormat="1" ht="12.75">
      <c r="A3708" s="45">
        <v>2670.0804681784898</v>
      </c>
      <c r="B3708" s="46" t="s">
        <v>364</v>
      </c>
      <c r="C3708" s="47" t="s">
        <v>381</v>
      </c>
      <c r="D3708" s="48">
        <v>174.29179616036581</v>
      </c>
      <c r="E3708" s="49">
        <v>39.947960000000002</v>
      </c>
      <c r="F3708" s="49">
        <v>0.05</v>
      </c>
      <c r="G3708" s="49">
        <v>12.17482</v>
      </c>
      <c r="H3708" s="49">
        <v>0.2707</v>
      </c>
      <c r="I3708" s="49">
        <v>0.16930000000000001</v>
      </c>
      <c r="J3708" s="49">
        <v>47.43768</v>
      </c>
      <c r="K3708" s="49">
        <v>0.21329999999999999</v>
      </c>
      <c r="L3708" s="49">
        <v>100.26376</v>
      </c>
      <c r="M3708" s="47"/>
      <c r="N3708" s="50">
        <v>0.98939761117028968</v>
      </c>
      <c r="O3708" s="50">
        <v>9.7908787095207176E-4</v>
      </c>
      <c r="P3708" s="50">
        <v>0.25217079881490834</v>
      </c>
      <c r="Q3708" s="50">
        <v>5.3927265533984187E-3</v>
      </c>
      <c r="R3708" s="50">
        <v>3.5515583024021205E-3</v>
      </c>
      <c r="S3708" s="50">
        <v>1.7514923219063783</v>
      </c>
      <c r="T3708" s="50">
        <v>5.6601084694771191E-3</v>
      </c>
      <c r="U3708" s="50">
        <v>3.0086442130878059</v>
      </c>
      <c r="V3708" s="51">
        <v>87.414511141766639</v>
      </c>
      <c r="X3708" s="49">
        <v>0.26</v>
      </c>
      <c r="Y3708" s="49">
        <v>39.29</v>
      </c>
      <c r="Z3708" s="49">
        <v>0.66</v>
      </c>
      <c r="AA3708" s="49">
        <v>6.84</v>
      </c>
      <c r="AB3708" s="49">
        <v>12.63</v>
      </c>
      <c r="AC3708" s="49">
        <v>0.24</v>
      </c>
      <c r="AD3708" s="49">
        <v>2.52</v>
      </c>
      <c r="AE3708" s="312"/>
      <c r="AF3708" s="343" t="s">
        <v>441</v>
      </c>
      <c r="AG3708" s="343">
        <v>30</v>
      </c>
      <c r="AH3708" s="343">
        <v>15</v>
      </c>
      <c r="AI3708" s="343"/>
      <c r="AJ3708" s="343"/>
      <c r="AK3708" s="343"/>
      <c r="AL3708" s="343"/>
      <c r="AM3708" s="343"/>
      <c r="AN3708" s="343"/>
      <c r="AO3708" s="343"/>
      <c r="AP3708" s="343"/>
      <c r="AQ3708" s="343"/>
      <c r="AR3708" s="343"/>
      <c r="AS3708" s="343"/>
      <c r="AT3708" s="343"/>
      <c r="AU3708" s="343"/>
      <c r="AV3708" s="343"/>
      <c r="AW3708" s="343"/>
      <c r="AX3708" s="343"/>
      <c r="AY3708" s="343"/>
      <c r="AZ3708" s="343"/>
      <c r="BA3708" s="343"/>
      <c r="BB3708" s="343"/>
      <c r="BC3708" s="343"/>
      <c r="BD3708" s="343"/>
      <c r="BE3708" s="475"/>
      <c r="BF3708" s="475"/>
      <c r="BG3708" s="475"/>
      <c r="BH3708" s="475"/>
      <c r="BI3708" s="475"/>
      <c r="BJ3708" s="475"/>
      <c r="BK3708" s="475"/>
      <c r="BL3708" s="475"/>
      <c r="BM3708" s="475"/>
      <c r="BN3708" s="475"/>
      <c r="BO3708" s="475"/>
      <c r="BP3708" s="306"/>
      <c r="BQ3708" s="496"/>
      <c r="BR3708" s="496"/>
      <c r="BS3708" s="496"/>
      <c r="BT3708" s="496"/>
      <c r="BU3708" s="496"/>
      <c r="BV3708" s="496"/>
    </row>
    <row r="3709" spans="1:74" s="52" customFormat="1" ht="12.75">
      <c r="A3709" s="45">
        <v>2670.0804681784898</v>
      </c>
      <c r="B3709" s="46" t="s">
        <v>364</v>
      </c>
      <c r="C3709" s="47" t="s">
        <v>381</v>
      </c>
      <c r="D3709" s="48">
        <v>180.3017961603658</v>
      </c>
      <c r="E3709" s="49">
        <v>40.019680000000001</v>
      </c>
      <c r="F3709" s="49">
        <v>8.3799999999999999E-2</v>
      </c>
      <c r="G3709" s="49">
        <v>12.255050000000001</v>
      </c>
      <c r="H3709" s="49">
        <v>0.28860000000000002</v>
      </c>
      <c r="I3709" s="49">
        <v>0.16539999999999999</v>
      </c>
      <c r="J3709" s="49">
        <v>47.618659999999998</v>
      </c>
      <c r="K3709" s="49">
        <v>0.21510000000000001</v>
      </c>
      <c r="L3709" s="49">
        <v>100.64629000000001</v>
      </c>
      <c r="M3709" s="47"/>
      <c r="N3709" s="50">
        <v>0.98766655109631896</v>
      </c>
      <c r="O3709" s="50">
        <v>1.6351446132122464E-3</v>
      </c>
      <c r="P3709" s="50">
        <v>0.25293435153474764</v>
      </c>
      <c r="Q3709" s="50">
        <v>5.7289753473447119E-3</v>
      </c>
      <c r="R3709" s="50">
        <v>3.4574664830572688E-3</v>
      </c>
      <c r="S3709" s="50">
        <v>1.7519529953438275</v>
      </c>
      <c r="T3709" s="50">
        <v>5.6876752587485084E-3</v>
      </c>
      <c r="U3709" s="50">
        <v>3.0090631596772566</v>
      </c>
      <c r="V3709" s="51">
        <v>87.384111534818004</v>
      </c>
      <c r="X3709" s="49">
        <v>0.26</v>
      </c>
      <c r="Y3709" s="49">
        <v>23.24</v>
      </c>
      <c r="Z3709" s="49">
        <v>0.66</v>
      </c>
      <c r="AA3709" s="49">
        <v>6.29</v>
      </c>
      <c r="AB3709" s="49">
        <v>12.49</v>
      </c>
      <c r="AC3709" s="49">
        <v>0.24</v>
      </c>
      <c r="AD3709" s="49">
        <v>2.5299999999999998</v>
      </c>
      <c r="AE3709" s="312"/>
      <c r="AF3709" s="343" t="s">
        <v>441</v>
      </c>
      <c r="AG3709" s="343">
        <v>30</v>
      </c>
      <c r="AH3709" s="343">
        <v>15</v>
      </c>
      <c r="AI3709" s="343"/>
      <c r="AJ3709" s="343"/>
      <c r="AK3709" s="343"/>
      <c r="AL3709" s="343"/>
      <c r="AM3709" s="343"/>
      <c r="AN3709" s="343"/>
      <c r="AO3709" s="343"/>
      <c r="AP3709" s="343"/>
      <c r="AQ3709" s="343"/>
      <c r="AR3709" s="343"/>
      <c r="AS3709" s="343"/>
      <c r="AT3709" s="343"/>
      <c r="AU3709" s="343"/>
      <c r="AV3709" s="343"/>
      <c r="AW3709" s="343"/>
      <c r="AX3709" s="343"/>
      <c r="AY3709" s="343"/>
      <c r="AZ3709" s="343"/>
      <c r="BA3709" s="343"/>
      <c r="BB3709" s="343"/>
      <c r="BC3709" s="343"/>
      <c r="BD3709" s="343"/>
      <c r="BE3709" s="475"/>
      <c r="BF3709" s="475"/>
      <c r="BG3709" s="475"/>
      <c r="BH3709" s="475"/>
      <c r="BI3709" s="475"/>
      <c r="BJ3709" s="475"/>
      <c r="BK3709" s="475"/>
      <c r="BL3709" s="475"/>
      <c r="BM3709" s="475"/>
      <c r="BN3709" s="475"/>
      <c r="BO3709" s="475"/>
      <c r="BP3709" s="306"/>
      <c r="BQ3709" s="496"/>
      <c r="BR3709" s="496"/>
      <c r="BS3709" s="496"/>
      <c r="BT3709" s="496"/>
      <c r="BU3709" s="496"/>
      <c r="BV3709" s="496"/>
    </row>
    <row r="3710" spans="1:74" s="52" customFormat="1" ht="12.75">
      <c r="A3710" s="45">
        <v>2670.0804681784898</v>
      </c>
      <c r="B3710" s="46" t="s">
        <v>364</v>
      </c>
      <c r="C3710" s="47" t="s">
        <v>381</v>
      </c>
      <c r="D3710" s="48">
        <v>186.31179616036579</v>
      </c>
      <c r="E3710" s="49">
        <v>39.886490000000002</v>
      </c>
      <c r="F3710" s="49">
        <v>6.25E-2</v>
      </c>
      <c r="G3710" s="49">
        <v>12.24502</v>
      </c>
      <c r="H3710" s="49">
        <v>0.30580000000000002</v>
      </c>
      <c r="I3710" s="49">
        <v>0.15890000000000001</v>
      </c>
      <c r="J3710" s="49">
        <v>47.618659999999998</v>
      </c>
      <c r="K3710" s="49">
        <v>0.21590000000000001</v>
      </c>
      <c r="L3710" s="49">
        <v>100.49327000000001</v>
      </c>
      <c r="M3710" s="47"/>
      <c r="N3710" s="50">
        <v>0.98630309055220278</v>
      </c>
      <c r="O3710" s="50">
        <v>1.221912214659132E-3</v>
      </c>
      <c r="P3710" s="50">
        <v>0.25322120235370227</v>
      </c>
      <c r="Q3710" s="50">
        <v>6.0822735306038361E-3</v>
      </c>
      <c r="R3710" s="50">
        <v>3.3280834710130536E-3</v>
      </c>
      <c r="S3710" s="50">
        <v>1.755376538243149</v>
      </c>
      <c r="T3710" s="50">
        <v>5.7199846531487547E-3</v>
      </c>
      <c r="U3710" s="50">
        <v>3.0112530850184789</v>
      </c>
      <c r="V3710" s="51">
        <v>87.393135159135539</v>
      </c>
      <c r="X3710" s="49">
        <v>0.26</v>
      </c>
      <c r="Y3710" s="49">
        <v>32.130000000000003</v>
      </c>
      <c r="Z3710" s="49">
        <v>0.66</v>
      </c>
      <c r="AA3710" s="49">
        <v>6.05</v>
      </c>
      <c r="AB3710" s="49">
        <v>13.58</v>
      </c>
      <c r="AC3710" s="49">
        <v>0.24</v>
      </c>
      <c r="AD3710" s="49">
        <v>2.5299999999999998</v>
      </c>
      <c r="AE3710" s="312"/>
      <c r="AF3710" s="343" t="s">
        <v>441</v>
      </c>
      <c r="AG3710" s="343">
        <v>30</v>
      </c>
      <c r="AH3710" s="343">
        <v>15</v>
      </c>
      <c r="AI3710" s="343"/>
      <c r="AJ3710" s="343"/>
      <c r="AK3710" s="343"/>
      <c r="AL3710" s="343"/>
      <c r="AM3710" s="343"/>
      <c r="AN3710" s="343"/>
      <c r="AO3710" s="343"/>
      <c r="AP3710" s="343"/>
      <c r="AQ3710" s="343"/>
      <c r="AR3710" s="343"/>
      <c r="AS3710" s="343"/>
      <c r="AT3710" s="343"/>
      <c r="AU3710" s="343"/>
      <c r="AV3710" s="343"/>
      <c r="AW3710" s="343"/>
      <c r="AX3710" s="343"/>
      <c r="AY3710" s="343"/>
      <c r="AZ3710" s="343"/>
      <c r="BA3710" s="343"/>
      <c r="BB3710" s="343"/>
      <c r="BC3710" s="343"/>
      <c r="BD3710" s="343"/>
      <c r="BE3710" s="475"/>
      <c r="BF3710" s="475"/>
      <c r="BG3710" s="475"/>
      <c r="BH3710" s="475"/>
      <c r="BI3710" s="475"/>
      <c r="BJ3710" s="475"/>
      <c r="BK3710" s="475"/>
      <c r="BL3710" s="475"/>
      <c r="BM3710" s="475"/>
      <c r="BN3710" s="475"/>
      <c r="BO3710" s="475"/>
      <c r="BP3710" s="306"/>
      <c r="BQ3710" s="496"/>
      <c r="BR3710" s="496"/>
      <c r="BS3710" s="496"/>
      <c r="BT3710" s="496"/>
      <c r="BU3710" s="496"/>
      <c r="BV3710" s="496"/>
    </row>
    <row r="3711" spans="1:74" s="52" customFormat="1" ht="12.75">
      <c r="A3711" s="45">
        <v>2670.0804681784898</v>
      </c>
      <c r="B3711" s="46" t="s">
        <v>364</v>
      </c>
      <c r="C3711" s="47" t="s">
        <v>381</v>
      </c>
      <c r="D3711" s="48">
        <v>192.32179616036578</v>
      </c>
      <c r="E3711" s="49">
        <v>39.937719999999999</v>
      </c>
      <c r="F3711" s="49">
        <v>8.1299999999999997E-2</v>
      </c>
      <c r="G3711" s="49">
        <v>12.08456</v>
      </c>
      <c r="H3711" s="49">
        <v>0.34410000000000002</v>
      </c>
      <c r="I3711" s="49">
        <v>0.1358</v>
      </c>
      <c r="J3711" s="49">
        <v>47.498010000000001</v>
      </c>
      <c r="K3711" s="49">
        <v>0.2147</v>
      </c>
      <c r="L3711" s="49">
        <v>100.29619</v>
      </c>
      <c r="M3711" s="47"/>
      <c r="N3711" s="50">
        <v>0.98852959686301656</v>
      </c>
      <c r="O3711" s="50">
        <v>1.5910080225499522E-3</v>
      </c>
      <c r="P3711" s="50">
        <v>0.25014581719027806</v>
      </c>
      <c r="Q3711" s="50">
        <v>6.8507003820061259E-3</v>
      </c>
      <c r="R3711" s="50">
        <v>2.8470291779590286E-3</v>
      </c>
      <c r="S3711" s="50">
        <v>1.752630515524908</v>
      </c>
      <c r="T3711" s="50">
        <v>5.6937199311650104E-3</v>
      </c>
      <c r="U3711" s="50">
        <v>3.0082883870918828</v>
      </c>
      <c r="V3711" s="51">
        <v>87.510047272670107</v>
      </c>
      <c r="X3711" s="49">
        <v>0.26</v>
      </c>
      <c r="Y3711" s="49">
        <v>24.74</v>
      </c>
      <c r="Z3711" s="49">
        <v>0.66</v>
      </c>
      <c r="AA3711" s="49">
        <v>5.36</v>
      </c>
      <c r="AB3711" s="49">
        <v>15.17</v>
      </c>
      <c r="AC3711" s="49">
        <v>0.24</v>
      </c>
      <c r="AD3711" s="49">
        <v>2.54</v>
      </c>
      <c r="AE3711" s="312"/>
      <c r="AF3711" s="343" t="s">
        <v>441</v>
      </c>
      <c r="AG3711" s="343">
        <v>30</v>
      </c>
      <c r="AH3711" s="343">
        <v>15</v>
      </c>
      <c r="AI3711" s="343"/>
      <c r="AJ3711" s="343"/>
      <c r="AK3711" s="343"/>
      <c r="AL3711" s="343"/>
      <c r="AM3711" s="343"/>
      <c r="AN3711" s="343"/>
      <c r="AO3711" s="343"/>
      <c r="AP3711" s="343"/>
      <c r="AQ3711" s="343"/>
      <c r="AR3711" s="343"/>
      <c r="AS3711" s="343"/>
      <c r="AT3711" s="343"/>
      <c r="AU3711" s="343"/>
      <c r="AV3711" s="343"/>
      <c r="AW3711" s="343"/>
      <c r="AX3711" s="343"/>
      <c r="AY3711" s="343"/>
      <c r="AZ3711" s="343"/>
      <c r="BA3711" s="343"/>
      <c r="BB3711" s="343"/>
      <c r="BC3711" s="343"/>
      <c r="BD3711" s="343"/>
      <c r="BE3711" s="475"/>
      <c r="BF3711" s="475"/>
      <c r="BG3711" s="475"/>
      <c r="BH3711" s="475"/>
      <c r="BI3711" s="475"/>
      <c r="BJ3711" s="475"/>
      <c r="BK3711" s="475"/>
      <c r="BL3711" s="475"/>
      <c r="BM3711" s="475"/>
      <c r="BN3711" s="475"/>
      <c r="BO3711" s="475"/>
      <c r="BP3711" s="306"/>
      <c r="BQ3711" s="496"/>
      <c r="BR3711" s="496"/>
      <c r="BS3711" s="496"/>
      <c r="BT3711" s="496"/>
      <c r="BU3711" s="496"/>
      <c r="BV3711" s="496"/>
    </row>
    <row r="3712" spans="1:74" s="52" customFormat="1" ht="12.75">
      <c r="A3712" s="45">
        <v>2670.0804681784898</v>
      </c>
      <c r="B3712" s="46" t="s">
        <v>364</v>
      </c>
      <c r="C3712" s="47" t="s">
        <v>381</v>
      </c>
      <c r="D3712" s="48">
        <v>198.33179616036577</v>
      </c>
      <c r="E3712" s="49">
        <v>39.978700000000003</v>
      </c>
      <c r="F3712" s="49">
        <v>5.1299999999999998E-2</v>
      </c>
      <c r="G3712" s="49">
        <v>12.17482</v>
      </c>
      <c r="H3712" s="49">
        <v>0.29070000000000001</v>
      </c>
      <c r="I3712" s="49">
        <v>0.1704</v>
      </c>
      <c r="J3712" s="49">
        <v>47.658880000000003</v>
      </c>
      <c r="K3712" s="49">
        <v>0.2122</v>
      </c>
      <c r="L3712" s="49">
        <v>100.53700000000001</v>
      </c>
      <c r="M3712" s="47"/>
      <c r="N3712" s="50">
        <v>0.98765068964715574</v>
      </c>
      <c r="O3712" s="50">
        <v>1.0019994510048972E-3</v>
      </c>
      <c r="P3712" s="50">
        <v>0.25153200141997123</v>
      </c>
      <c r="Q3712" s="50">
        <v>5.7764847024387462E-3</v>
      </c>
      <c r="R3712" s="50">
        <v>3.5655787521965349E-3</v>
      </c>
      <c r="S3712" s="50">
        <v>1.7552019027103407</v>
      </c>
      <c r="T3712" s="50">
        <v>5.6166547677262649E-3</v>
      </c>
      <c r="U3712" s="50">
        <v>3.0103453114508341</v>
      </c>
      <c r="V3712" s="51">
        <v>87.465602644064489</v>
      </c>
      <c r="X3712" s="49">
        <v>0.26</v>
      </c>
      <c r="Y3712" s="49">
        <v>38.36</v>
      </c>
      <c r="Z3712" s="49">
        <v>0.66</v>
      </c>
      <c r="AA3712" s="49">
        <v>6.36</v>
      </c>
      <c r="AB3712" s="49">
        <v>12.46</v>
      </c>
      <c r="AC3712" s="49">
        <v>0.24</v>
      </c>
      <c r="AD3712" s="49">
        <v>2.57</v>
      </c>
      <c r="AE3712" s="312"/>
      <c r="AF3712" s="343" t="s">
        <v>441</v>
      </c>
      <c r="AG3712" s="343">
        <v>30</v>
      </c>
      <c r="AH3712" s="343">
        <v>15</v>
      </c>
      <c r="AI3712" s="343"/>
      <c r="AJ3712" s="343"/>
      <c r="AK3712" s="343"/>
      <c r="AL3712" s="343"/>
      <c r="AM3712" s="343"/>
      <c r="AN3712" s="343"/>
      <c r="AO3712" s="343"/>
      <c r="AP3712" s="343"/>
      <c r="AQ3712" s="343"/>
      <c r="AR3712" s="343"/>
      <c r="AS3712" s="343"/>
      <c r="AT3712" s="343"/>
      <c r="AU3712" s="343"/>
      <c r="AV3712" s="343"/>
      <c r="AW3712" s="343"/>
      <c r="AX3712" s="343"/>
      <c r="AY3712" s="343"/>
      <c r="AZ3712" s="343"/>
      <c r="BA3712" s="343"/>
      <c r="BB3712" s="343"/>
      <c r="BC3712" s="343"/>
      <c r="BD3712" s="343"/>
      <c r="BE3712" s="475"/>
      <c r="BF3712" s="475"/>
      <c r="BG3712" s="475"/>
      <c r="BH3712" s="475"/>
      <c r="BI3712" s="475"/>
      <c r="BJ3712" s="475"/>
      <c r="BK3712" s="475"/>
      <c r="BL3712" s="475"/>
      <c r="BM3712" s="475"/>
      <c r="BN3712" s="475"/>
      <c r="BO3712" s="475"/>
      <c r="BP3712" s="306"/>
      <c r="BQ3712" s="496"/>
      <c r="BR3712" s="496"/>
      <c r="BS3712" s="496"/>
      <c r="BT3712" s="496"/>
      <c r="BU3712" s="496"/>
      <c r="BV3712" s="496"/>
    </row>
    <row r="3713" spans="1:74" s="52" customFormat="1" ht="12.75">
      <c r="A3713" s="45">
        <v>2670.0804681784898</v>
      </c>
      <c r="B3713" s="46" t="s">
        <v>364</v>
      </c>
      <c r="C3713" s="47" t="s">
        <v>381</v>
      </c>
      <c r="D3713" s="48">
        <v>204.34179616036576</v>
      </c>
      <c r="E3713" s="49">
        <v>39.999189999999999</v>
      </c>
      <c r="F3713" s="49">
        <v>4.8800000000000003E-2</v>
      </c>
      <c r="G3713" s="49">
        <v>12.194879999999999</v>
      </c>
      <c r="H3713" s="49">
        <v>0.30869999999999997</v>
      </c>
      <c r="I3713" s="49">
        <v>0.1681</v>
      </c>
      <c r="J3713" s="49">
        <v>47.44773</v>
      </c>
      <c r="K3713" s="49">
        <v>0.219</v>
      </c>
      <c r="L3713" s="49">
        <v>100.38639999999999</v>
      </c>
      <c r="M3713" s="47"/>
      <c r="N3713" s="50">
        <v>0.98964294361294791</v>
      </c>
      <c r="O3713" s="50">
        <v>9.5460251159866256E-4</v>
      </c>
      <c r="P3713" s="50">
        <v>0.25232533629686493</v>
      </c>
      <c r="Q3713" s="50">
        <v>6.1433867610018716E-3</v>
      </c>
      <c r="R3713" s="50">
        <v>3.5227416022578502E-3</v>
      </c>
      <c r="S3713" s="50">
        <v>1.7500534813587452</v>
      </c>
      <c r="T3713" s="50">
        <v>5.8053592204384968E-3</v>
      </c>
      <c r="U3713" s="50">
        <v>3.0084478513638548</v>
      </c>
      <c r="V3713" s="51">
        <v>87.398721257334913</v>
      </c>
      <c r="X3713" s="49">
        <v>0.26</v>
      </c>
      <c r="Y3713" s="49">
        <v>39.700000000000003</v>
      </c>
      <c r="Z3713" s="49">
        <v>0.66</v>
      </c>
      <c r="AA3713" s="49">
        <v>6.03</v>
      </c>
      <c r="AB3713" s="49">
        <v>12.36</v>
      </c>
      <c r="AC3713" s="49">
        <v>0.24</v>
      </c>
      <c r="AD3713" s="49">
        <v>2.5</v>
      </c>
      <c r="AE3713" s="312"/>
      <c r="AF3713" s="343" t="s">
        <v>441</v>
      </c>
      <c r="AG3713" s="343">
        <v>30</v>
      </c>
      <c r="AH3713" s="343">
        <v>15</v>
      </c>
      <c r="AI3713" s="343"/>
      <c r="AJ3713" s="343"/>
      <c r="AK3713" s="343"/>
      <c r="AL3713" s="343"/>
      <c r="AM3713" s="343"/>
      <c r="AN3713" s="343"/>
      <c r="AO3713" s="343"/>
      <c r="AP3713" s="343"/>
      <c r="AQ3713" s="343"/>
      <c r="AR3713" s="343"/>
      <c r="AS3713" s="343"/>
      <c r="AT3713" s="343"/>
      <c r="AU3713" s="343"/>
      <c r="AV3713" s="343"/>
      <c r="AW3713" s="343"/>
      <c r="AX3713" s="343"/>
      <c r="AY3713" s="343"/>
      <c r="AZ3713" s="343"/>
      <c r="BA3713" s="343"/>
      <c r="BB3713" s="343"/>
      <c r="BC3713" s="343"/>
      <c r="BD3713" s="343"/>
      <c r="BE3713" s="475"/>
      <c r="BF3713" s="475"/>
      <c r="BG3713" s="475"/>
      <c r="BH3713" s="475"/>
      <c r="BI3713" s="475"/>
      <c r="BJ3713" s="475"/>
      <c r="BK3713" s="475"/>
      <c r="BL3713" s="475"/>
      <c r="BM3713" s="475"/>
      <c r="BN3713" s="475"/>
      <c r="BO3713" s="475"/>
      <c r="BP3713" s="306"/>
      <c r="BQ3713" s="496"/>
      <c r="BR3713" s="496"/>
      <c r="BS3713" s="496"/>
      <c r="BT3713" s="496"/>
      <c r="BU3713" s="496"/>
      <c r="BV3713" s="496"/>
    </row>
    <row r="3714" spans="1:74" s="52" customFormat="1" ht="12.75">
      <c r="A3714" s="45">
        <v>2670.0804681784898</v>
      </c>
      <c r="B3714" s="46" t="s">
        <v>364</v>
      </c>
      <c r="C3714" s="47" t="s">
        <v>381</v>
      </c>
      <c r="D3714" s="48">
        <v>210.35179616036575</v>
      </c>
      <c r="E3714" s="49">
        <v>39.937719999999999</v>
      </c>
      <c r="F3714" s="49">
        <v>0.106</v>
      </c>
      <c r="G3714" s="49">
        <v>12.15476</v>
      </c>
      <c r="H3714" s="49">
        <v>0.2848</v>
      </c>
      <c r="I3714" s="49">
        <v>0.15179999999999999</v>
      </c>
      <c r="J3714" s="49">
        <v>47.528170000000003</v>
      </c>
      <c r="K3714" s="49">
        <v>0.21440000000000001</v>
      </c>
      <c r="L3714" s="49">
        <v>100.37765</v>
      </c>
      <c r="M3714" s="47"/>
      <c r="N3714" s="50">
        <v>0.98774854182151095</v>
      </c>
      <c r="O3714" s="50">
        <v>2.0727380009330455E-3</v>
      </c>
      <c r="P3714" s="50">
        <v>0.25140013776761555</v>
      </c>
      <c r="Q3714" s="50">
        <v>5.665614314911336E-3</v>
      </c>
      <c r="R3714" s="50">
        <v>3.1799525535940909E-3</v>
      </c>
      <c r="S3714" s="50">
        <v>1.7523577260381722</v>
      </c>
      <c r="T3714" s="50">
        <v>5.6812716798858758E-3</v>
      </c>
      <c r="U3714" s="50">
        <v>3.0081059821766232</v>
      </c>
      <c r="V3714" s="51">
        <v>87.453567004841346</v>
      </c>
      <c r="X3714" s="49">
        <v>0.26</v>
      </c>
      <c r="Y3714" s="49">
        <v>20.04</v>
      </c>
      <c r="Z3714" s="49">
        <v>0.66</v>
      </c>
      <c r="AA3714" s="49">
        <v>6.54</v>
      </c>
      <c r="AB3714" s="49">
        <v>14</v>
      </c>
      <c r="AC3714" s="49">
        <v>0.24</v>
      </c>
      <c r="AD3714" s="49">
        <v>2.52</v>
      </c>
      <c r="AE3714" s="312"/>
      <c r="AF3714" s="343" t="s">
        <v>441</v>
      </c>
      <c r="AG3714" s="343">
        <v>30</v>
      </c>
      <c r="AH3714" s="343">
        <v>15</v>
      </c>
      <c r="AI3714" s="343"/>
      <c r="AJ3714" s="343"/>
      <c r="AK3714" s="343"/>
      <c r="AL3714" s="343"/>
      <c r="AM3714" s="343"/>
      <c r="AN3714" s="343"/>
      <c r="AO3714" s="343"/>
      <c r="AP3714" s="343"/>
      <c r="AQ3714" s="343"/>
      <c r="AR3714" s="343"/>
      <c r="AS3714" s="343"/>
      <c r="AT3714" s="343"/>
      <c r="AU3714" s="343"/>
      <c r="AV3714" s="343"/>
      <c r="AW3714" s="343"/>
      <c r="AX3714" s="343"/>
      <c r="AY3714" s="343"/>
      <c r="AZ3714" s="343"/>
      <c r="BA3714" s="343"/>
      <c r="BB3714" s="343"/>
      <c r="BC3714" s="343"/>
      <c r="BD3714" s="343"/>
      <c r="BE3714" s="475"/>
      <c r="BF3714" s="475"/>
      <c r="BG3714" s="475"/>
      <c r="BH3714" s="475"/>
      <c r="BI3714" s="475"/>
      <c r="BJ3714" s="475"/>
      <c r="BK3714" s="475"/>
      <c r="BL3714" s="475"/>
      <c r="BM3714" s="475"/>
      <c r="BN3714" s="475"/>
      <c r="BO3714" s="475"/>
      <c r="BP3714" s="306"/>
      <c r="BQ3714" s="496"/>
      <c r="BR3714" s="496"/>
      <c r="BS3714" s="496"/>
      <c r="BT3714" s="496"/>
      <c r="BU3714" s="496"/>
      <c r="BV3714" s="496"/>
    </row>
    <row r="3715" spans="1:74" s="52" customFormat="1" ht="12.75">
      <c r="A3715" s="45">
        <v>2670.0804681784898</v>
      </c>
      <c r="B3715" s="46" t="s">
        <v>364</v>
      </c>
      <c r="C3715" s="47" t="s">
        <v>381</v>
      </c>
      <c r="D3715" s="48">
        <v>216.36179616036574</v>
      </c>
      <c r="E3715" s="49">
        <v>40.132379999999998</v>
      </c>
      <c r="F3715" s="49">
        <v>7.7799999999999994E-2</v>
      </c>
      <c r="G3715" s="49">
        <v>12.09459</v>
      </c>
      <c r="H3715" s="49">
        <v>0.32769999999999999</v>
      </c>
      <c r="I3715" s="49">
        <v>0.16370000000000001</v>
      </c>
      <c r="J3715" s="49">
        <v>47.578440000000001</v>
      </c>
      <c r="K3715" s="49">
        <v>0.21870000000000001</v>
      </c>
      <c r="L3715" s="49">
        <v>100.59331</v>
      </c>
      <c r="M3715" s="47"/>
      <c r="N3715" s="50">
        <v>0.99013706624692499</v>
      </c>
      <c r="O3715" s="50">
        <v>1.5175933509553538E-3</v>
      </c>
      <c r="P3715" s="50">
        <v>0.24954423871620005</v>
      </c>
      <c r="Q3715" s="50">
        <v>6.5031045594481918E-3</v>
      </c>
      <c r="R3715" s="50">
        <v>3.4208562254985819E-3</v>
      </c>
      <c r="S3715" s="50">
        <v>1.7499238365149188</v>
      </c>
      <c r="T3715" s="50">
        <v>5.7810514372182067E-3</v>
      </c>
      <c r="U3715" s="50">
        <v>3.006827747051164</v>
      </c>
      <c r="V3715" s="51">
        <v>87.51946871232964</v>
      </c>
      <c r="X3715" s="49">
        <v>0.26</v>
      </c>
      <c r="Y3715" s="49">
        <v>25.58</v>
      </c>
      <c r="Z3715" s="49">
        <v>0.66</v>
      </c>
      <c r="AA3715" s="49">
        <v>5.63</v>
      </c>
      <c r="AB3715" s="49">
        <v>13.08</v>
      </c>
      <c r="AC3715" s="49">
        <v>0.24</v>
      </c>
      <c r="AD3715" s="49">
        <v>2.5099999999999998</v>
      </c>
      <c r="AE3715" s="312"/>
      <c r="AF3715" s="343" t="s">
        <v>441</v>
      </c>
      <c r="AG3715" s="343">
        <v>30</v>
      </c>
      <c r="AH3715" s="343">
        <v>15</v>
      </c>
      <c r="AI3715" s="343"/>
      <c r="AJ3715" s="343"/>
      <c r="AK3715" s="343"/>
      <c r="AL3715" s="343"/>
      <c r="AM3715" s="343"/>
      <c r="AN3715" s="343"/>
      <c r="AO3715" s="343"/>
      <c r="AP3715" s="343"/>
      <c r="AQ3715" s="343"/>
      <c r="AR3715" s="343"/>
      <c r="AS3715" s="343"/>
      <c r="AT3715" s="343"/>
      <c r="AU3715" s="343"/>
      <c r="AV3715" s="343"/>
      <c r="AW3715" s="343"/>
      <c r="AX3715" s="343"/>
      <c r="AY3715" s="343"/>
      <c r="AZ3715" s="343"/>
      <c r="BA3715" s="343"/>
      <c r="BB3715" s="343"/>
      <c r="BC3715" s="343"/>
      <c r="BD3715" s="343"/>
      <c r="BE3715" s="475"/>
      <c r="BF3715" s="475"/>
      <c r="BG3715" s="475"/>
      <c r="BH3715" s="475"/>
      <c r="BI3715" s="475"/>
      <c r="BJ3715" s="475"/>
      <c r="BK3715" s="475"/>
      <c r="BL3715" s="475"/>
      <c r="BM3715" s="475"/>
      <c r="BN3715" s="475"/>
      <c r="BO3715" s="475"/>
      <c r="BP3715" s="306"/>
      <c r="BQ3715" s="496"/>
      <c r="BR3715" s="496"/>
      <c r="BS3715" s="496"/>
      <c r="BT3715" s="496"/>
      <c r="BU3715" s="496"/>
      <c r="BV3715" s="496"/>
    </row>
    <row r="3716" spans="1:74" s="52" customFormat="1" ht="12.75">
      <c r="A3716" s="45">
        <v>2670.0804681784898</v>
      </c>
      <c r="B3716" s="46" t="s">
        <v>364</v>
      </c>
      <c r="C3716" s="47" t="s">
        <v>381</v>
      </c>
      <c r="D3716" s="48">
        <v>222.37179616036573</v>
      </c>
      <c r="E3716" s="49">
        <v>39.866</v>
      </c>
      <c r="F3716" s="49">
        <v>8.43E-2</v>
      </c>
      <c r="G3716" s="49">
        <v>12.194879999999999</v>
      </c>
      <c r="H3716" s="49">
        <v>0.31190000000000001</v>
      </c>
      <c r="I3716" s="49">
        <v>0.1406</v>
      </c>
      <c r="J3716" s="49">
        <v>47.699100000000001</v>
      </c>
      <c r="K3716" s="49">
        <v>0.21099999999999999</v>
      </c>
      <c r="L3716" s="49">
        <v>100.50778</v>
      </c>
      <c r="M3716" s="47"/>
      <c r="N3716" s="50">
        <v>0.98535254367899949</v>
      </c>
      <c r="O3716" s="50">
        <v>1.6473730970423134E-3</v>
      </c>
      <c r="P3716" s="50">
        <v>0.25207077971751407</v>
      </c>
      <c r="Q3716" s="50">
        <v>6.2008074657814325E-3</v>
      </c>
      <c r="R3716" s="50">
        <v>2.943472885364987E-3</v>
      </c>
      <c r="S3716" s="50">
        <v>1.7575500847297323</v>
      </c>
      <c r="T3716" s="50">
        <v>5.5876485524807987E-3</v>
      </c>
      <c r="U3716" s="50">
        <v>3.0113527101269155</v>
      </c>
      <c r="V3716" s="51">
        <v>87.45679923128948</v>
      </c>
      <c r="X3716" s="49">
        <v>0.26</v>
      </c>
      <c r="Y3716" s="49">
        <v>23.51</v>
      </c>
      <c r="Z3716" s="49">
        <v>0.66</v>
      </c>
      <c r="AA3716" s="49">
        <v>5.96</v>
      </c>
      <c r="AB3716" s="49">
        <v>14.77</v>
      </c>
      <c r="AC3716" s="49">
        <v>0.24</v>
      </c>
      <c r="AD3716" s="49">
        <v>2.56</v>
      </c>
      <c r="AE3716" s="312"/>
      <c r="AF3716" s="343" t="s">
        <v>441</v>
      </c>
      <c r="AG3716" s="343">
        <v>30</v>
      </c>
      <c r="AH3716" s="343">
        <v>15</v>
      </c>
      <c r="AI3716" s="343"/>
      <c r="AJ3716" s="343"/>
      <c r="AK3716" s="343"/>
      <c r="AL3716" s="343"/>
      <c r="AM3716" s="343"/>
      <c r="AN3716" s="343"/>
      <c r="AO3716" s="343"/>
      <c r="AP3716" s="343"/>
      <c r="AQ3716" s="343"/>
      <c r="AR3716" s="343"/>
      <c r="AS3716" s="343"/>
      <c r="AT3716" s="343"/>
      <c r="AU3716" s="343"/>
      <c r="AV3716" s="343"/>
      <c r="AW3716" s="343"/>
      <c r="AX3716" s="343"/>
      <c r="AY3716" s="343"/>
      <c r="AZ3716" s="343"/>
      <c r="BA3716" s="343"/>
      <c r="BB3716" s="343"/>
      <c r="BC3716" s="343"/>
      <c r="BD3716" s="343"/>
      <c r="BE3716" s="475"/>
      <c r="BF3716" s="475"/>
      <c r="BG3716" s="475"/>
      <c r="BH3716" s="475"/>
      <c r="BI3716" s="475"/>
      <c r="BJ3716" s="475"/>
      <c r="BK3716" s="475"/>
      <c r="BL3716" s="475"/>
      <c r="BM3716" s="475"/>
      <c r="BN3716" s="475"/>
      <c r="BO3716" s="475"/>
      <c r="BP3716" s="306"/>
      <c r="BQ3716" s="496"/>
      <c r="BR3716" s="496"/>
      <c r="BS3716" s="496"/>
      <c r="BT3716" s="496"/>
      <c r="BU3716" s="496"/>
      <c r="BV3716" s="496"/>
    </row>
    <row r="3717" spans="1:74" s="52" customFormat="1" ht="12.75">
      <c r="A3717" s="45">
        <v>2670.0804681784898</v>
      </c>
      <c r="B3717" s="46" t="s">
        <v>364</v>
      </c>
      <c r="C3717" s="47" t="s">
        <v>381</v>
      </c>
      <c r="D3717" s="48">
        <v>228.38179616036572</v>
      </c>
      <c r="E3717" s="49">
        <v>39.876240000000003</v>
      </c>
      <c r="F3717" s="49">
        <v>9.4899999999999998E-2</v>
      </c>
      <c r="G3717" s="49">
        <v>12.184850000000001</v>
      </c>
      <c r="H3717" s="49">
        <v>0.27829999999999999</v>
      </c>
      <c r="I3717" s="49">
        <v>0.15620000000000001</v>
      </c>
      <c r="J3717" s="49">
        <v>47.648829999999997</v>
      </c>
      <c r="K3717" s="49">
        <v>0.22070000000000001</v>
      </c>
      <c r="L3717" s="49">
        <v>100.46001999999999</v>
      </c>
      <c r="M3717" s="47"/>
      <c r="N3717" s="50">
        <v>0.9858561747584258</v>
      </c>
      <c r="O3717" s="50">
        <v>1.8549874991260348E-3</v>
      </c>
      <c r="P3717" s="50">
        <v>0.2519274791161234</v>
      </c>
      <c r="Q3717" s="50">
        <v>5.5342204962071052E-3</v>
      </c>
      <c r="R3717" s="50">
        <v>3.2708914268285254E-3</v>
      </c>
      <c r="S3717" s="50">
        <v>1.756144089821299</v>
      </c>
      <c r="T3717" s="50">
        <v>5.8460071253123537E-3</v>
      </c>
      <c r="U3717" s="50">
        <v>3.0104338502433223</v>
      </c>
      <c r="V3717" s="51">
        <v>87.454257955087158</v>
      </c>
      <c r="X3717" s="49">
        <v>0.26</v>
      </c>
      <c r="Y3717" s="49">
        <v>21.47</v>
      </c>
      <c r="Z3717" s="49">
        <v>0.66</v>
      </c>
      <c r="AA3717" s="49">
        <v>6.61</v>
      </c>
      <c r="AB3717" s="49">
        <v>14.08</v>
      </c>
      <c r="AC3717" s="49">
        <v>0.24</v>
      </c>
      <c r="AD3717" s="49">
        <v>2.4700000000000002</v>
      </c>
      <c r="AE3717" s="312"/>
      <c r="AF3717" s="343" t="s">
        <v>441</v>
      </c>
      <c r="AG3717" s="343">
        <v>30</v>
      </c>
      <c r="AH3717" s="343">
        <v>15</v>
      </c>
      <c r="AI3717" s="343"/>
      <c r="AJ3717" s="343"/>
      <c r="AK3717" s="343"/>
      <c r="AL3717" s="343"/>
      <c r="AM3717" s="343"/>
      <c r="AN3717" s="343"/>
      <c r="AO3717" s="343"/>
      <c r="AP3717" s="343"/>
      <c r="AQ3717" s="343"/>
      <c r="AR3717" s="343"/>
      <c r="AS3717" s="343"/>
      <c r="AT3717" s="343"/>
      <c r="AU3717" s="343"/>
      <c r="AV3717" s="343"/>
      <c r="AW3717" s="343"/>
      <c r="AX3717" s="343"/>
      <c r="AY3717" s="343"/>
      <c r="AZ3717" s="343"/>
      <c r="BA3717" s="343"/>
      <c r="BB3717" s="343"/>
      <c r="BC3717" s="343"/>
      <c r="BD3717" s="343"/>
      <c r="BE3717" s="475"/>
      <c r="BF3717" s="475"/>
      <c r="BG3717" s="475"/>
      <c r="BH3717" s="475"/>
      <c r="BI3717" s="475"/>
      <c r="BJ3717" s="475"/>
      <c r="BK3717" s="475"/>
      <c r="BL3717" s="475"/>
      <c r="BM3717" s="475"/>
      <c r="BN3717" s="475"/>
      <c r="BO3717" s="475"/>
      <c r="BP3717" s="306"/>
      <c r="BQ3717" s="496"/>
      <c r="BR3717" s="496"/>
      <c r="BS3717" s="496"/>
      <c r="BT3717" s="496"/>
      <c r="BU3717" s="496"/>
      <c r="BV3717" s="496"/>
    </row>
    <row r="3718" spans="1:74" s="52" customFormat="1" ht="12.75">
      <c r="A3718" s="45">
        <v>2670.0804681784898</v>
      </c>
      <c r="B3718" s="46" t="s">
        <v>364</v>
      </c>
      <c r="C3718" s="47" t="s">
        <v>381</v>
      </c>
      <c r="D3718" s="48">
        <v>234.39179616036571</v>
      </c>
      <c r="E3718" s="49">
        <v>39.876240000000003</v>
      </c>
      <c r="F3718" s="49">
        <v>0.1129</v>
      </c>
      <c r="G3718" s="49">
        <v>12.16479</v>
      </c>
      <c r="H3718" s="49">
        <v>0.32279999999999998</v>
      </c>
      <c r="I3718" s="49">
        <v>0.17680000000000001</v>
      </c>
      <c r="J3718" s="49">
        <v>47.578440000000001</v>
      </c>
      <c r="K3718" s="49">
        <v>0.21890000000000001</v>
      </c>
      <c r="L3718" s="49">
        <v>100.45087000000001</v>
      </c>
      <c r="M3718" s="47"/>
      <c r="N3718" s="50">
        <v>0.98602500821419481</v>
      </c>
      <c r="O3718" s="50">
        <v>2.2072071064080747E-3</v>
      </c>
      <c r="P3718" s="50">
        <v>0.25155580220328666</v>
      </c>
      <c r="Q3718" s="50">
        <v>6.4202382868830165E-3</v>
      </c>
      <c r="R3718" s="50">
        <v>3.7028978253496386E-3</v>
      </c>
      <c r="S3718" s="50">
        <v>1.7538501030757054</v>
      </c>
      <c r="T3718" s="50">
        <v>5.7993208611619015E-3</v>
      </c>
      <c r="U3718" s="50">
        <v>3.0095605775729894</v>
      </c>
      <c r="V3718" s="51">
        <v>87.456115415782122</v>
      </c>
      <c r="X3718" s="49">
        <v>0.26</v>
      </c>
      <c r="Y3718" s="49">
        <v>18.45</v>
      </c>
      <c r="Z3718" s="49">
        <v>0.66</v>
      </c>
      <c r="AA3718" s="49">
        <v>5.72</v>
      </c>
      <c r="AB3718" s="49">
        <v>11.82</v>
      </c>
      <c r="AC3718" s="49">
        <v>0.24</v>
      </c>
      <c r="AD3718" s="49">
        <v>2.4900000000000002</v>
      </c>
      <c r="AE3718" s="312"/>
      <c r="AF3718" s="343" t="s">
        <v>441</v>
      </c>
      <c r="AG3718" s="343">
        <v>30</v>
      </c>
      <c r="AH3718" s="343">
        <v>15</v>
      </c>
      <c r="AI3718" s="343"/>
      <c r="AJ3718" s="343"/>
      <c r="AK3718" s="343"/>
      <c r="AL3718" s="343"/>
      <c r="AM3718" s="343"/>
      <c r="AN3718" s="343"/>
      <c r="AO3718" s="343"/>
      <c r="AP3718" s="343"/>
      <c r="AQ3718" s="343"/>
      <c r="AR3718" s="343"/>
      <c r="AS3718" s="343"/>
      <c r="AT3718" s="343"/>
      <c r="AU3718" s="343"/>
      <c r="AV3718" s="343"/>
      <c r="AW3718" s="343"/>
      <c r="AX3718" s="343"/>
      <c r="AY3718" s="343"/>
      <c r="AZ3718" s="343"/>
      <c r="BA3718" s="343"/>
      <c r="BB3718" s="343"/>
      <c r="BC3718" s="343"/>
      <c r="BD3718" s="343"/>
      <c r="BE3718" s="475"/>
      <c r="BF3718" s="475"/>
      <c r="BG3718" s="475"/>
      <c r="BH3718" s="475"/>
      <c r="BI3718" s="475"/>
      <c r="BJ3718" s="475"/>
      <c r="BK3718" s="475"/>
      <c r="BL3718" s="475"/>
      <c r="BM3718" s="475"/>
      <c r="BN3718" s="475"/>
      <c r="BO3718" s="475"/>
      <c r="BP3718" s="306"/>
      <c r="BQ3718" s="496"/>
      <c r="BR3718" s="496"/>
      <c r="BS3718" s="496"/>
      <c r="BT3718" s="496"/>
      <c r="BU3718" s="496"/>
      <c r="BV3718" s="496"/>
    </row>
    <row r="3719" spans="1:74" s="52" customFormat="1" ht="12.75">
      <c r="A3719" s="45">
        <v>2670.0804681784898</v>
      </c>
      <c r="B3719" s="46" t="s">
        <v>364</v>
      </c>
      <c r="C3719" s="47" t="s">
        <v>381</v>
      </c>
      <c r="D3719" s="48">
        <v>240.40179616036571</v>
      </c>
      <c r="E3719" s="49">
        <v>39.794280000000001</v>
      </c>
      <c r="F3719" s="49">
        <v>9.0800000000000006E-2</v>
      </c>
      <c r="G3719" s="49">
        <v>12.064500000000001</v>
      </c>
      <c r="H3719" s="49">
        <v>0.29399999999999998</v>
      </c>
      <c r="I3719" s="49">
        <v>0.17399999999999999</v>
      </c>
      <c r="J3719" s="49">
        <v>47.588500000000003</v>
      </c>
      <c r="K3719" s="49">
        <v>0.2142</v>
      </c>
      <c r="L3719" s="49">
        <v>100.22028</v>
      </c>
      <c r="M3719" s="47"/>
      <c r="N3719" s="50">
        <v>0.98592301168762553</v>
      </c>
      <c r="O3719" s="50">
        <v>1.7786218181910678E-3</v>
      </c>
      <c r="P3719" s="50">
        <v>0.24996987535209275</v>
      </c>
      <c r="Q3719" s="50">
        <v>5.8588661273724181E-3</v>
      </c>
      <c r="R3719" s="50">
        <v>3.6513825807371102E-3</v>
      </c>
      <c r="S3719" s="50">
        <v>1.7576520838564371</v>
      </c>
      <c r="T3719" s="50">
        <v>5.6859032535367471E-3</v>
      </c>
      <c r="U3719" s="50">
        <v>3.0105197446759924</v>
      </c>
      <c r="V3719" s="51">
        <v>87.548956903687241</v>
      </c>
      <c r="X3719" s="49">
        <v>0.26</v>
      </c>
      <c r="Y3719" s="49">
        <v>22.05</v>
      </c>
      <c r="Z3719" s="49">
        <v>0.66</v>
      </c>
      <c r="AA3719" s="49">
        <v>6.27</v>
      </c>
      <c r="AB3719" s="49">
        <v>12.29</v>
      </c>
      <c r="AC3719" s="49">
        <v>0.24</v>
      </c>
      <c r="AD3719" s="49">
        <v>2.5499999999999998</v>
      </c>
      <c r="AE3719" s="312"/>
      <c r="AF3719" s="343" t="s">
        <v>441</v>
      </c>
      <c r="AG3719" s="343">
        <v>30</v>
      </c>
      <c r="AH3719" s="343">
        <v>15</v>
      </c>
      <c r="AI3719" s="343"/>
      <c r="AJ3719" s="343"/>
      <c r="AK3719" s="343"/>
      <c r="AL3719" s="343"/>
      <c r="AM3719" s="343"/>
      <c r="AN3719" s="343"/>
      <c r="AO3719" s="343"/>
      <c r="AP3719" s="343"/>
      <c r="AQ3719" s="343"/>
      <c r="AR3719" s="343"/>
      <c r="AS3719" s="343"/>
      <c r="AT3719" s="343"/>
      <c r="AU3719" s="343"/>
      <c r="AV3719" s="343"/>
      <c r="AW3719" s="343"/>
      <c r="AX3719" s="343"/>
      <c r="AY3719" s="343"/>
      <c r="AZ3719" s="343"/>
      <c r="BA3719" s="343"/>
      <c r="BB3719" s="343"/>
      <c r="BC3719" s="343"/>
      <c r="BD3719" s="343"/>
      <c r="BE3719" s="475"/>
      <c r="BF3719" s="475"/>
      <c r="BG3719" s="475"/>
      <c r="BH3719" s="475"/>
      <c r="BI3719" s="475"/>
      <c r="BJ3719" s="475"/>
      <c r="BK3719" s="475"/>
      <c r="BL3719" s="475"/>
      <c r="BM3719" s="475"/>
      <c r="BN3719" s="475"/>
      <c r="BO3719" s="475"/>
      <c r="BP3719" s="306"/>
      <c r="BQ3719" s="496"/>
      <c r="BR3719" s="496"/>
      <c r="BS3719" s="496"/>
      <c r="BT3719" s="496"/>
      <c r="BU3719" s="496"/>
      <c r="BV3719" s="496"/>
    </row>
    <row r="3720" spans="1:74" s="52" customFormat="1" ht="12.75">
      <c r="A3720" s="45">
        <v>2670.0804681784898</v>
      </c>
      <c r="B3720" s="46" t="s">
        <v>364</v>
      </c>
      <c r="C3720" s="47" t="s">
        <v>381</v>
      </c>
      <c r="D3720" s="48">
        <v>246.4117961603657</v>
      </c>
      <c r="E3720" s="49">
        <v>40.02993</v>
      </c>
      <c r="F3720" s="49">
        <v>0.12959999999999999</v>
      </c>
      <c r="G3720" s="49">
        <v>12.17482</v>
      </c>
      <c r="H3720" s="49">
        <v>0.29430000000000001</v>
      </c>
      <c r="I3720" s="49">
        <v>0.18909999999999999</v>
      </c>
      <c r="J3720" s="49">
        <v>47.93036</v>
      </c>
      <c r="K3720" s="49">
        <v>0.2165</v>
      </c>
      <c r="L3720" s="49">
        <v>100.96460999999999</v>
      </c>
      <c r="M3720" s="47"/>
      <c r="N3720" s="50">
        <v>0.98456105573880992</v>
      </c>
      <c r="O3720" s="50">
        <v>2.5202187552373725E-3</v>
      </c>
      <c r="P3720" s="50">
        <v>0.25042424072729169</v>
      </c>
      <c r="Q3720" s="50">
        <v>5.822265116238446E-3</v>
      </c>
      <c r="R3720" s="50">
        <v>3.9394454460745078E-3</v>
      </c>
      <c r="S3720" s="50">
        <v>1.7574260481614832</v>
      </c>
      <c r="T3720" s="50">
        <v>5.705232805580899E-3</v>
      </c>
      <c r="U3720" s="50">
        <v>3.0103985067507164</v>
      </c>
      <c r="V3720" s="51">
        <v>87.527743372446025</v>
      </c>
      <c r="X3720" s="49">
        <v>0.26</v>
      </c>
      <c r="Y3720" s="49">
        <v>16.420000000000002</v>
      </c>
      <c r="Z3720" s="49">
        <v>0.66</v>
      </c>
      <c r="AA3720" s="49">
        <v>6.33</v>
      </c>
      <c r="AB3720" s="49">
        <v>11.5</v>
      </c>
      <c r="AC3720" s="49">
        <v>0.24</v>
      </c>
      <c r="AD3720" s="49">
        <v>2.5099999999999998</v>
      </c>
      <c r="AE3720" s="312"/>
      <c r="AF3720" s="343" t="s">
        <v>441</v>
      </c>
      <c r="AG3720" s="343">
        <v>30</v>
      </c>
      <c r="AH3720" s="343">
        <v>15</v>
      </c>
      <c r="AI3720" s="343"/>
      <c r="AJ3720" s="343"/>
      <c r="AK3720" s="343"/>
      <c r="AL3720" s="343"/>
      <c r="AM3720" s="343"/>
      <c r="AN3720" s="343"/>
      <c r="AO3720" s="343"/>
      <c r="AP3720" s="343"/>
      <c r="AQ3720" s="343"/>
      <c r="AR3720" s="343"/>
      <c r="AS3720" s="343"/>
      <c r="AT3720" s="343"/>
      <c r="AU3720" s="343"/>
      <c r="AV3720" s="343"/>
      <c r="AW3720" s="343"/>
      <c r="AX3720" s="343"/>
      <c r="AY3720" s="343"/>
      <c r="AZ3720" s="343"/>
      <c r="BA3720" s="343"/>
      <c r="BB3720" s="343"/>
      <c r="BC3720" s="343"/>
      <c r="BD3720" s="343"/>
      <c r="BE3720" s="475"/>
      <c r="BF3720" s="475"/>
      <c r="BG3720" s="475"/>
      <c r="BH3720" s="475"/>
      <c r="BI3720" s="475"/>
      <c r="BJ3720" s="475"/>
      <c r="BK3720" s="475"/>
      <c r="BL3720" s="475"/>
      <c r="BM3720" s="475"/>
      <c r="BN3720" s="475"/>
      <c r="BO3720" s="475"/>
      <c r="BP3720" s="306"/>
      <c r="BQ3720" s="496"/>
      <c r="BR3720" s="496"/>
      <c r="BS3720" s="496"/>
      <c r="BT3720" s="496"/>
      <c r="BU3720" s="496"/>
      <c r="BV3720" s="496"/>
    </row>
    <row r="3721" spans="1:74" s="52" customFormat="1" ht="12.75">
      <c r="A3721" s="45">
        <v>2670.0804681784898</v>
      </c>
      <c r="B3721" s="46" t="s">
        <v>364</v>
      </c>
      <c r="C3721" s="47" t="s">
        <v>381</v>
      </c>
      <c r="D3721" s="48">
        <v>252.42179616036569</v>
      </c>
      <c r="E3721" s="49">
        <v>39.845500000000001</v>
      </c>
      <c r="F3721" s="49">
        <v>0.1404</v>
      </c>
      <c r="G3721" s="49">
        <v>12.08456</v>
      </c>
      <c r="H3721" s="49">
        <v>0.28510000000000002</v>
      </c>
      <c r="I3721" s="49">
        <v>0.20399999999999999</v>
      </c>
      <c r="J3721" s="49">
        <v>47.538220000000003</v>
      </c>
      <c r="K3721" s="49">
        <v>0.2172</v>
      </c>
      <c r="L3721" s="49">
        <v>100.31498000000001</v>
      </c>
      <c r="M3721" s="47"/>
      <c r="N3721" s="50">
        <v>0.98607204625637312</v>
      </c>
      <c r="O3721" s="50">
        <v>2.7470836827724475E-3</v>
      </c>
      <c r="P3721" s="50">
        <v>0.25010144604416151</v>
      </c>
      <c r="Q3721" s="50">
        <v>5.6750602432027427E-3</v>
      </c>
      <c r="R3721" s="50">
        <v>4.2760745980839725E-3</v>
      </c>
      <c r="S3721" s="50">
        <v>1.7538030787855512</v>
      </c>
      <c r="T3721" s="50">
        <v>5.7589967679372326E-3</v>
      </c>
      <c r="U3721" s="50">
        <v>3.0084337863780823</v>
      </c>
      <c r="V3721" s="51">
        <v>87.519293312369044</v>
      </c>
      <c r="X3721" s="49">
        <v>0.26</v>
      </c>
      <c r="Y3721" s="49">
        <v>14.4</v>
      </c>
      <c r="Z3721" s="49">
        <v>0.66</v>
      </c>
      <c r="AA3721" s="49">
        <v>6.5</v>
      </c>
      <c r="AB3721" s="49">
        <v>10.47</v>
      </c>
      <c r="AC3721" s="49">
        <v>0.24</v>
      </c>
      <c r="AD3721" s="49">
        <v>2.5</v>
      </c>
      <c r="AE3721" s="312"/>
      <c r="AF3721" s="343" t="s">
        <v>441</v>
      </c>
      <c r="AG3721" s="343">
        <v>30</v>
      </c>
      <c r="AH3721" s="343">
        <v>15</v>
      </c>
      <c r="AI3721" s="343"/>
      <c r="AJ3721" s="343"/>
      <c r="AK3721" s="343"/>
      <c r="AL3721" s="343"/>
      <c r="AM3721" s="343"/>
      <c r="AN3721" s="343"/>
      <c r="AO3721" s="343"/>
      <c r="AP3721" s="343"/>
      <c r="AQ3721" s="343"/>
      <c r="AR3721" s="343"/>
      <c r="AS3721" s="343"/>
      <c r="AT3721" s="343"/>
      <c r="AU3721" s="343"/>
      <c r="AV3721" s="343"/>
      <c r="AW3721" s="343"/>
      <c r="AX3721" s="343"/>
      <c r="AY3721" s="343"/>
      <c r="AZ3721" s="343"/>
      <c r="BA3721" s="343"/>
      <c r="BB3721" s="343"/>
      <c r="BC3721" s="343"/>
      <c r="BD3721" s="343"/>
      <c r="BE3721" s="475"/>
      <c r="BF3721" s="475"/>
      <c r="BG3721" s="475"/>
      <c r="BH3721" s="475"/>
      <c r="BI3721" s="475"/>
      <c r="BJ3721" s="475"/>
      <c r="BK3721" s="475"/>
      <c r="BL3721" s="475"/>
      <c r="BM3721" s="475"/>
      <c r="BN3721" s="475"/>
      <c r="BO3721" s="475"/>
      <c r="BP3721" s="306"/>
      <c r="BQ3721" s="496"/>
      <c r="BR3721" s="496"/>
      <c r="BS3721" s="496"/>
      <c r="BT3721" s="496"/>
      <c r="BU3721" s="496"/>
      <c r="BV3721" s="496"/>
    </row>
    <row r="3722" spans="1:74" s="52" customFormat="1" ht="12.75">
      <c r="A3722" s="45">
        <v>2670.0804681784898</v>
      </c>
      <c r="B3722" s="46" t="s">
        <v>364</v>
      </c>
      <c r="C3722" s="47" t="s">
        <v>381</v>
      </c>
      <c r="D3722" s="48">
        <v>258.43179616036571</v>
      </c>
      <c r="E3722" s="49">
        <v>39.886490000000002</v>
      </c>
      <c r="F3722" s="49">
        <v>0.1394</v>
      </c>
      <c r="G3722" s="49">
        <v>12.114649999999999</v>
      </c>
      <c r="H3722" s="49">
        <v>0.28439999999999999</v>
      </c>
      <c r="I3722" s="49">
        <v>0.17349999999999999</v>
      </c>
      <c r="J3722" s="49">
        <v>47.558329999999998</v>
      </c>
      <c r="K3722" s="49">
        <v>0.2157</v>
      </c>
      <c r="L3722" s="49">
        <v>100.37246999999999</v>
      </c>
      <c r="M3722" s="47"/>
      <c r="N3722" s="50">
        <v>0.98643497031944638</v>
      </c>
      <c r="O3722" s="50">
        <v>2.7257174137891916E-3</v>
      </c>
      <c r="P3722" s="50">
        <v>0.25055871065090751</v>
      </c>
      <c r="Q3722" s="50">
        <v>5.6573900769939615E-3</v>
      </c>
      <c r="R3722" s="50">
        <v>3.6343592830224794E-3</v>
      </c>
      <c r="S3722" s="50">
        <v>1.7533869970733744</v>
      </c>
      <c r="T3722" s="50">
        <v>5.7154500354412467E-3</v>
      </c>
      <c r="U3722" s="50">
        <v>3.0081135948529756</v>
      </c>
      <c r="V3722" s="51">
        <v>87.496731588829007</v>
      </c>
      <c r="X3722" s="49">
        <v>0.26</v>
      </c>
      <c r="Y3722" s="49">
        <v>15.1</v>
      </c>
      <c r="Z3722" s="49">
        <v>0.66</v>
      </c>
      <c r="AA3722" s="49">
        <v>6.48</v>
      </c>
      <c r="AB3722" s="49">
        <v>11.87</v>
      </c>
      <c r="AC3722" s="49">
        <v>0.24</v>
      </c>
      <c r="AD3722" s="49">
        <v>2.5299999999999998</v>
      </c>
      <c r="AE3722" s="312"/>
      <c r="AF3722" s="343" t="s">
        <v>441</v>
      </c>
      <c r="AG3722" s="343">
        <v>30</v>
      </c>
      <c r="AH3722" s="343">
        <v>15</v>
      </c>
      <c r="AI3722" s="343"/>
      <c r="AJ3722" s="343"/>
      <c r="AK3722" s="343"/>
      <c r="AL3722" s="343"/>
      <c r="AM3722" s="343"/>
      <c r="AN3722" s="343"/>
      <c r="AO3722" s="343"/>
      <c r="AP3722" s="343"/>
      <c r="AQ3722" s="343"/>
      <c r="AR3722" s="343"/>
      <c r="AS3722" s="343"/>
      <c r="AT3722" s="343"/>
      <c r="AU3722" s="343"/>
      <c r="AV3722" s="343"/>
      <c r="AW3722" s="343"/>
      <c r="AX3722" s="343"/>
      <c r="AY3722" s="343"/>
      <c r="AZ3722" s="343"/>
      <c r="BA3722" s="343"/>
      <c r="BB3722" s="343"/>
      <c r="BC3722" s="343"/>
      <c r="BD3722" s="343"/>
      <c r="BE3722" s="475"/>
      <c r="BF3722" s="475"/>
      <c r="BG3722" s="475"/>
      <c r="BH3722" s="475"/>
      <c r="BI3722" s="475"/>
      <c r="BJ3722" s="475"/>
      <c r="BK3722" s="475"/>
      <c r="BL3722" s="475"/>
      <c r="BM3722" s="475"/>
      <c r="BN3722" s="475"/>
      <c r="BO3722" s="475"/>
      <c r="BP3722" s="306"/>
      <c r="BQ3722" s="496"/>
      <c r="BR3722" s="496"/>
      <c r="BS3722" s="496"/>
      <c r="BT3722" s="496"/>
      <c r="BU3722" s="496"/>
      <c r="BV3722" s="496"/>
    </row>
    <row r="3723" spans="1:74" s="52" customFormat="1" ht="12.75">
      <c r="A3723" s="45">
        <v>2670.0804681784898</v>
      </c>
      <c r="B3723" s="46" t="s">
        <v>364</v>
      </c>
      <c r="C3723" s="47" t="s">
        <v>381</v>
      </c>
      <c r="D3723" s="48">
        <v>264.4417961603657</v>
      </c>
      <c r="E3723" s="49">
        <v>40.040179999999999</v>
      </c>
      <c r="F3723" s="49">
        <v>0.1249</v>
      </c>
      <c r="G3723" s="49">
        <v>12.12468</v>
      </c>
      <c r="H3723" s="49">
        <v>0.29049999999999998</v>
      </c>
      <c r="I3723" s="49">
        <v>0.1431</v>
      </c>
      <c r="J3723" s="49">
        <v>47.538220000000003</v>
      </c>
      <c r="K3723" s="49">
        <v>0.22459999999999999</v>
      </c>
      <c r="L3723" s="49">
        <v>100.48617999999999</v>
      </c>
      <c r="M3723" s="47"/>
      <c r="N3723" s="50">
        <v>0.9887681432600951</v>
      </c>
      <c r="O3723" s="50">
        <v>2.4385760147339628E-3</v>
      </c>
      <c r="P3723" s="50">
        <v>0.25039446457117592</v>
      </c>
      <c r="Q3723" s="50">
        <v>5.7701682072483912E-3</v>
      </c>
      <c r="R3723" s="50">
        <v>2.993117853269544E-3</v>
      </c>
      <c r="S3723" s="50">
        <v>1.7500477805954442</v>
      </c>
      <c r="T3723" s="50">
        <v>5.9424542084700535E-3</v>
      </c>
      <c r="U3723" s="50">
        <v>3.0063547047104375</v>
      </c>
      <c r="V3723" s="51">
        <v>87.483044552964842</v>
      </c>
      <c r="X3723" s="49">
        <v>0.26</v>
      </c>
      <c r="Y3723" s="49">
        <v>16.59</v>
      </c>
      <c r="Z3723" s="49">
        <v>0.66</v>
      </c>
      <c r="AA3723" s="49">
        <v>6.35</v>
      </c>
      <c r="AB3723" s="49">
        <v>14.6</v>
      </c>
      <c r="AC3723" s="49">
        <v>0.24</v>
      </c>
      <c r="AD3723" s="49">
        <v>2.44</v>
      </c>
      <c r="AE3723" s="312"/>
      <c r="AF3723" s="343" t="s">
        <v>441</v>
      </c>
      <c r="AG3723" s="343">
        <v>30</v>
      </c>
      <c r="AH3723" s="343">
        <v>15</v>
      </c>
      <c r="AI3723" s="343"/>
      <c r="AJ3723" s="343"/>
      <c r="AK3723" s="343"/>
      <c r="AL3723" s="343"/>
      <c r="AM3723" s="343"/>
      <c r="AN3723" s="343"/>
      <c r="AO3723" s="343"/>
      <c r="AP3723" s="343"/>
      <c r="AQ3723" s="343"/>
      <c r="AR3723" s="343"/>
      <c r="AS3723" s="343"/>
      <c r="AT3723" s="343"/>
      <c r="AU3723" s="343"/>
      <c r="AV3723" s="343"/>
      <c r="AW3723" s="343"/>
      <c r="AX3723" s="343"/>
      <c r="AY3723" s="343"/>
      <c r="AZ3723" s="343"/>
      <c r="BA3723" s="343"/>
      <c r="BB3723" s="343"/>
      <c r="BC3723" s="343"/>
      <c r="BD3723" s="343"/>
      <c r="BE3723" s="475"/>
      <c r="BF3723" s="475"/>
      <c r="BG3723" s="475"/>
      <c r="BH3723" s="475"/>
      <c r="BI3723" s="475"/>
      <c r="BJ3723" s="475"/>
      <c r="BK3723" s="475"/>
      <c r="BL3723" s="475"/>
      <c r="BM3723" s="475"/>
      <c r="BN3723" s="475"/>
      <c r="BO3723" s="475"/>
      <c r="BP3723" s="306"/>
      <c r="BQ3723" s="496"/>
      <c r="BR3723" s="496"/>
      <c r="BS3723" s="496"/>
      <c r="BT3723" s="496"/>
      <c r="BU3723" s="496"/>
      <c r="BV3723" s="496"/>
    </row>
    <row r="3724" spans="1:74" s="52" customFormat="1" ht="12.75">
      <c r="A3724" s="45">
        <v>2670.0804681784898</v>
      </c>
      <c r="B3724" s="46" t="s">
        <v>364</v>
      </c>
      <c r="C3724" s="47" t="s">
        <v>381</v>
      </c>
      <c r="D3724" s="48">
        <v>270.45179616036569</v>
      </c>
      <c r="E3724" s="49">
        <v>40.214350000000003</v>
      </c>
      <c r="F3724" s="49">
        <v>0.1333</v>
      </c>
      <c r="G3724" s="49">
        <v>12.15476</v>
      </c>
      <c r="H3724" s="49">
        <v>0.27610000000000001</v>
      </c>
      <c r="I3724" s="49">
        <v>0.17169999999999999</v>
      </c>
      <c r="J3724" s="49">
        <v>47.50806</v>
      </c>
      <c r="K3724" s="49">
        <v>0.2167</v>
      </c>
      <c r="L3724" s="49">
        <v>100.67497</v>
      </c>
      <c r="M3724" s="47"/>
      <c r="N3724" s="50">
        <v>0.99091192025095765</v>
      </c>
      <c r="O3724" s="50">
        <v>2.5969259365461231E-3</v>
      </c>
      <c r="P3724" s="50">
        <v>0.25047038386997306</v>
      </c>
      <c r="Q3724" s="50">
        <v>5.4722294424901143E-3</v>
      </c>
      <c r="R3724" s="50">
        <v>3.5835216595680045E-3</v>
      </c>
      <c r="S3724" s="50">
        <v>1.7451382650215783</v>
      </c>
      <c r="T3724" s="50">
        <v>5.7209816948371565E-3</v>
      </c>
      <c r="U3724" s="50">
        <v>3.0038942278759504</v>
      </c>
      <c r="V3724" s="51">
        <v>87.448922712922922</v>
      </c>
      <c r="X3724" s="49">
        <v>0.26</v>
      </c>
      <c r="Y3724" s="49">
        <v>16.34</v>
      </c>
      <c r="Z3724" s="49">
        <v>0.66</v>
      </c>
      <c r="AA3724" s="49">
        <v>6.63</v>
      </c>
      <c r="AB3724" s="49">
        <v>12.6</v>
      </c>
      <c r="AC3724" s="49">
        <v>0.24</v>
      </c>
      <c r="AD3724" s="49">
        <v>2.52</v>
      </c>
      <c r="AE3724" s="312"/>
      <c r="AF3724" s="343" t="s">
        <v>441</v>
      </c>
      <c r="AG3724" s="343">
        <v>30</v>
      </c>
      <c r="AH3724" s="343">
        <v>15</v>
      </c>
      <c r="AI3724" s="343"/>
      <c r="AJ3724" s="343"/>
      <c r="AK3724" s="343"/>
      <c r="AL3724" s="343"/>
      <c r="AM3724" s="343"/>
      <c r="AN3724" s="343"/>
      <c r="AO3724" s="343"/>
      <c r="AP3724" s="343"/>
      <c r="AQ3724" s="343"/>
      <c r="AR3724" s="343"/>
      <c r="AS3724" s="343"/>
      <c r="AT3724" s="343"/>
      <c r="AU3724" s="343"/>
      <c r="AV3724" s="343"/>
      <c r="AW3724" s="343"/>
      <c r="AX3724" s="343"/>
      <c r="AY3724" s="343"/>
      <c r="AZ3724" s="343"/>
      <c r="BA3724" s="343"/>
      <c r="BB3724" s="343"/>
      <c r="BC3724" s="343"/>
      <c r="BD3724" s="343"/>
      <c r="BE3724" s="475"/>
      <c r="BF3724" s="475"/>
      <c r="BG3724" s="475"/>
      <c r="BH3724" s="475"/>
      <c r="BI3724" s="475"/>
      <c r="BJ3724" s="475"/>
      <c r="BK3724" s="475"/>
      <c r="BL3724" s="475"/>
      <c r="BM3724" s="475"/>
      <c r="BN3724" s="475"/>
      <c r="BO3724" s="475"/>
      <c r="BP3724" s="306"/>
      <c r="BQ3724" s="496"/>
      <c r="BR3724" s="496"/>
      <c r="BS3724" s="496"/>
      <c r="BT3724" s="496"/>
      <c r="BU3724" s="496"/>
      <c r="BV3724" s="496"/>
    </row>
    <row r="3725" spans="1:74" s="52" customFormat="1" ht="12.75">
      <c r="A3725" s="45">
        <v>2670.0804681784898</v>
      </c>
      <c r="B3725" s="46" t="s">
        <v>364</v>
      </c>
      <c r="C3725" s="47" t="s">
        <v>381</v>
      </c>
      <c r="D3725" s="48">
        <v>276.46179616036568</v>
      </c>
      <c r="E3725" s="49">
        <v>40.0914</v>
      </c>
      <c r="F3725" s="49">
        <v>0.16200000000000001</v>
      </c>
      <c r="G3725" s="49">
        <v>12.30519</v>
      </c>
      <c r="H3725" s="49">
        <v>0.3039</v>
      </c>
      <c r="I3725" s="49">
        <v>0.1885</v>
      </c>
      <c r="J3725" s="49">
        <v>47.900190000000002</v>
      </c>
      <c r="K3725" s="49">
        <v>0.21609999999999999</v>
      </c>
      <c r="L3725" s="49">
        <v>101.16727999999999</v>
      </c>
      <c r="M3725" s="47"/>
      <c r="N3725" s="50">
        <v>0.98443480128225791</v>
      </c>
      <c r="O3725" s="50">
        <v>3.1450399446270125E-3</v>
      </c>
      <c r="P3725" s="50">
        <v>0.252685344497455</v>
      </c>
      <c r="Q3725" s="50">
        <v>6.0021981490002378E-3</v>
      </c>
      <c r="R3725" s="50">
        <v>3.9204221105276485E-3</v>
      </c>
      <c r="S3725" s="50">
        <v>1.7534020813865039</v>
      </c>
      <c r="T3725" s="50">
        <v>5.6852314581161568E-3</v>
      </c>
      <c r="U3725" s="50">
        <v>3.0092751188284876</v>
      </c>
      <c r="V3725" s="51">
        <v>87.404071166733317</v>
      </c>
      <c r="X3725" s="49">
        <v>0.26</v>
      </c>
      <c r="Y3725" s="49">
        <v>13.21</v>
      </c>
      <c r="Z3725" s="49">
        <v>0.65</v>
      </c>
      <c r="AA3725" s="49">
        <v>6</v>
      </c>
      <c r="AB3725" s="49">
        <v>11.53</v>
      </c>
      <c r="AC3725" s="49">
        <v>0.24</v>
      </c>
      <c r="AD3725" s="49">
        <v>2.5299999999999998</v>
      </c>
      <c r="AE3725" s="312"/>
      <c r="AF3725" s="343" t="s">
        <v>441</v>
      </c>
      <c r="AG3725" s="343">
        <v>30</v>
      </c>
      <c r="AH3725" s="343">
        <v>15</v>
      </c>
      <c r="AI3725" s="343"/>
      <c r="AJ3725" s="343"/>
      <c r="AK3725" s="343"/>
      <c r="AL3725" s="343"/>
      <c r="AM3725" s="343"/>
      <c r="AN3725" s="343"/>
      <c r="AO3725" s="343"/>
      <c r="AP3725" s="343"/>
      <c r="AQ3725" s="343"/>
      <c r="AR3725" s="343"/>
      <c r="AS3725" s="343"/>
      <c r="AT3725" s="343"/>
      <c r="AU3725" s="343"/>
      <c r="AV3725" s="343"/>
      <c r="AW3725" s="343"/>
      <c r="AX3725" s="343"/>
      <c r="AY3725" s="343"/>
      <c r="AZ3725" s="343"/>
      <c r="BA3725" s="343"/>
      <c r="BB3725" s="343"/>
      <c r="BC3725" s="343"/>
      <c r="BD3725" s="343"/>
      <c r="BE3725" s="475"/>
      <c r="BF3725" s="475"/>
      <c r="BG3725" s="475"/>
      <c r="BH3725" s="475"/>
      <c r="BI3725" s="475"/>
      <c r="BJ3725" s="475"/>
      <c r="BK3725" s="475"/>
      <c r="BL3725" s="475"/>
      <c r="BM3725" s="475"/>
      <c r="BN3725" s="475"/>
      <c r="BO3725" s="475"/>
      <c r="BP3725" s="306"/>
      <c r="BQ3725" s="496"/>
      <c r="BR3725" s="496"/>
      <c r="BS3725" s="496"/>
      <c r="BT3725" s="496"/>
      <c r="BU3725" s="496"/>
      <c r="BV3725" s="496"/>
    </row>
    <row r="3726" spans="1:74" s="52" customFormat="1" ht="12.75">
      <c r="A3726" s="45">
        <v>2670.0804681784898</v>
      </c>
      <c r="B3726" s="46" t="s">
        <v>364</v>
      </c>
      <c r="C3726" s="47" t="s">
        <v>381</v>
      </c>
      <c r="D3726" s="48">
        <v>282.47179616036567</v>
      </c>
      <c r="E3726" s="49">
        <v>40.070909999999998</v>
      </c>
      <c r="F3726" s="49">
        <v>0.1641</v>
      </c>
      <c r="G3726" s="49">
        <v>12.24502</v>
      </c>
      <c r="H3726" s="49">
        <v>0.31069999999999998</v>
      </c>
      <c r="I3726" s="49">
        <v>0.1681</v>
      </c>
      <c r="J3726" s="49">
        <v>47.95046</v>
      </c>
      <c r="K3726" s="49">
        <v>0.21540000000000001</v>
      </c>
      <c r="L3726" s="49">
        <v>101.12469</v>
      </c>
      <c r="M3726" s="47"/>
      <c r="N3726" s="50">
        <v>0.98407627703801837</v>
      </c>
      <c r="O3726" s="50">
        <v>3.1862771811576431E-3</v>
      </c>
      <c r="P3726" s="50">
        <v>0.25148671615754564</v>
      </c>
      <c r="Q3726" s="50">
        <v>6.1374038701160752E-3</v>
      </c>
      <c r="R3726" s="50">
        <v>3.4966568150255062E-3</v>
      </c>
      <c r="S3726" s="50">
        <v>1.7555001890954089</v>
      </c>
      <c r="T3726" s="50">
        <v>5.6676484423939391E-3</v>
      </c>
      <c r="U3726" s="50">
        <v>3.0095511685996659</v>
      </c>
      <c r="V3726" s="51">
        <v>87.46943911296475</v>
      </c>
      <c r="X3726" s="49">
        <v>0.26</v>
      </c>
      <c r="Y3726" s="49">
        <v>13.39</v>
      </c>
      <c r="Z3726" s="49">
        <v>0.66</v>
      </c>
      <c r="AA3726" s="49">
        <v>5.93</v>
      </c>
      <c r="AB3726" s="49">
        <v>12.46</v>
      </c>
      <c r="AC3726" s="49">
        <v>0.24</v>
      </c>
      <c r="AD3726" s="49">
        <v>2.5299999999999998</v>
      </c>
      <c r="AE3726" s="312"/>
      <c r="AF3726" s="343" t="s">
        <v>441</v>
      </c>
      <c r="AG3726" s="343">
        <v>30</v>
      </c>
      <c r="AH3726" s="343">
        <v>15</v>
      </c>
      <c r="AI3726" s="343"/>
      <c r="AJ3726" s="343"/>
      <c r="AK3726" s="343"/>
      <c r="AL3726" s="343"/>
      <c r="AM3726" s="343"/>
      <c r="AN3726" s="343"/>
      <c r="AO3726" s="343"/>
      <c r="AP3726" s="343"/>
      <c r="AQ3726" s="343"/>
      <c r="AR3726" s="343"/>
      <c r="AS3726" s="343"/>
      <c r="AT3726" s="343"/>
      <c r="AU3726" s="343"/>
      <c r="AV3726" s="343"/>
      <c r="AW3726" s="343"/>
      <c r="AX3726" s="343"/>
      <c r="AY3726" s="343"/>
      <c r="AZ3726" s="343"/>
      <c r="BA3726" s="343"/>
      <c r="BB3726" s="343"/>
      <c r="BC3726" s="343"/>
      <c r="BD3726" s="343"/>
      <c r="BE3726" s="475"/>
      <c r="BF3726" s="475"/>
      <c r="BG3726" s="475"/>
      <c r="BH3726" s="475"/>
      <c r="BI3726" s="475"/>
      <c r="BJ3726" s="475"/>
      <c r="BK3726" s="475"/>
      <c r="BL3726" s="475"/>
      <c r="BM3726" s="475"/>
      <c r="BN3726" s="475"/>
      <c r="BO3726" s="475"/>
      <c r="BP3726" s="306"/>
      <c r="BQ3726" s="496"/>
      <c r="BR3726" s="496"/>
      <c r="BS3726" s="496"/>
      <c r="BT3726" s="496"/>
      <c r="BU3726" s="496"/>
      <c r="BV3726" s="496"/>
    </row>
    <row r="3727" spans="1:74" s="52" customFormat="1" ht="12.75">
      <c r="A3727" s="45"/>
      <c r="B3727" s="46"/>
      <c r="C3727" s="47"/>
      <c r="D3727" s="48"/>
      <c r="E3727" s="49"/>
      <c r="F3727" s="49"/>
      <c r="G3727" s="49"/>
      <c r="H3727" s="49"/>
      <c r="I3727" s="49"/>
      <c r="J3727" s="49"/>
      <c r="K3727" s="49"/>
      <c r="L3727" s="49"/>
      <c r="M3727" s="47"/>
      <c r="N3727" s="50"/>
      <c r="O3727" s="50"/>
      <c r="P3727" s="50"/>
      <c r="Q3727" s="50"/>
      <c r="R3727" s="50"/>
      <c r="S3727" s="50"/>
      <c r="T3727" s="50"/>
      <c r="U3727" s="50"/>
      <c r="V3727" s="51"/>
      <c r="AE3727" s="312"/>
      <c r="AF3727" s="312"/>
      <c r="AG3727" s="312"/>
      <c r="AH3727" s="312"/>
      <c r="AI3727" s="312"/>
      <c r="AJ3727" s="312"/>
      <c r="AK3727" s="312"/>
      <c r="AL3727" s="312"/>
      <c r="AM3727" s="312"/>
      <c r="AN3727" s="312"/>
      <c r="AO3727" s="312"/>
      <c r="AP3727" s="312"/>
      <c r="AQ3727" s="312"/>
      <c r="AR3727" s="312"/>
      <c r="AS3727" s="312"/>
      <c r="AT3727" s="312"/>
      <c r="AU3727" s="312"/>
      <c r="AV3727" s="312"/>
      <c r="AW3727" s="312"/>
      <c r="AX3727" s="312"/>
      <c r="AY3727" s="312"/>
      <c r="AZ3727" s="312"/>
      <c r="BA3727" s="312"/>
      <c r="BB3727" s="312"/>
      <c r="BC3727" s="312"/>
      <c r="BD3727" s="312"/>
      <c r="BE3727" s="306"/>
      <c r="BF3727" s="306"/>
      <c r="BG3727" s="306"/>
      <c r="BH3727" s="306"/>
      <c r="BI3727" s="306"/>
      <c r="BJ3727" s="306"/>
      <c r="BK3727" s="306"/>
      <c r="BL3727" s="306"/>
      <c r="BM3727" s="306"/>
      <c r="BN3727" s="306"/>
      <c r="BO3727" s="306"/>
      <c r="BP3727" s="306"/>
      <c r="BQ3727" s="496"/>
      <c r="BR3727" s="496"/>
      <c r="BS3727" s="496"/>
      <c r="BT3727" s="496"/>
      <c r="BU3727" s="496"/>
      <c r="BV3727" s="496"/>
    </row>
    <row r="3728" spans="1:74" s="52" customFormat="1" ht="12.75">
      <c r="A3728" s="45">
        <v>2670.0804681784898</v>
      </c>
      <c r="B3728" s="46" t="s">
        <v>364</v>
      </c>
      <c r="C3728" s="47" t="s">
        <v>382</v>
      </c>
      <c r="D3728" s="48">
        <v>0</v>
      </c>
      <c r="E3728" s="49">
        <v>38.831180000000003</v>
      </c>
      <c r="F3728" s="49">
        <v>2.8799999999999999E-2</v>
      </c>
      <c r="G3728" s="49">
        <v>19.345330000000001</v>
      </c>
      <c r="H3728" s="49">
        <v>0.21870000000000001</v>
      </c>
      <c r="I3728" s="49">
        <v>0.24129999999999999</v>
      </c>
      <c r="J3728" s="49">
        <v>42.078569999999999</v>
      </c>
      <c r="K3728" s="49">
        <v>0.2762</v>
      </c>
      <c r="L3728" s="49">
        <v>101.02007999999999</v>
      </c>
      <c r="M3728" s="47"/>
      <c r="N3728" s="50">
        <v>0.98735266263921506</v>
      </c>
      <c r="O3728" s="50">
        <v>5.7897474009814705E-4</v>
      </c>
      <c r="P3728" s="50">
        <v>0.41136169624842606</v>
      </c>
      <c r="Q3728" s="50">
        <v>4.4728505662819679E-3</v>
      </c>
      <c r="R3728" s="50">
        <v>5.1967853000930552E-3</v>
      </c>
      <c r="S3728" s="50">
        <v>1.5950019982788561</v>
      </c>
      <c r="T3728" s="50">
        <v>7.5244201076177936E-3</v>
      </c>
      <c r="U3728" s="50">
        <v>3.0114893878805882</v>
      </c>
      <c r="V3728" s="51">
        <v>79.497152118008856</v>
      </c>
      <c r="X3728" s="49">
        <v>0.26</v>
      </c>
      <c r="Y3728" s="49">
        <v>65.16</v>
      </c>
      <c r="Z3728" s="49">
        <v>0.52</v>
      </c>
      <c r="AA3728" s="49">
        <v>8.2899999999999991</v>
      </c>
      <c r="AB3728" s="49">
        <v>9.57</v>
      </c>
      <c r="AC3728" s="49">
        <v>0.26</v>
      </c>
      <c r="AD3728" s="49">
        <v>2.1</v>
      </c>
      <c r="AE3728" s="312"/>
      <c r="AF3728" s="343" t="s">
        <v>441</v>
      </c>
      <c r="AG3728" s="343">
        <v>30</v>
      </c>
      <c r="AH3728" s="343">
        <v>15</v>
      </c>
      <c r="AI3728" s="343"/>
      <c r="AJ3728" s="343"/>
      <c r="AK3728" s="343"/>
      <c r="AL3728" s="343"/>
      <c r="AM3728" s="343"/>
      <c r="AN3728" s="343"/>
      <c r="AO3728" s="343"/>
      <c r="AP3728" s="343"/>
      <c r="AQ3728" s="343"/>
      <c r="AR3728" s="343"/>
      <c r="AS3728" s="343"/>
      <c r="AT3728" s="343"/>
      <c r="AU3728" s="343"/>
      <c r="AV3728" s="343"/>
      <c r="AW3728" s="343"/>
      <c r="AX3728" s="343"/>
      <c r="AY3728" s="343"/>
      <c r="AZ3728" s="343"/>
      <c r="BA3728" s="343"/>
      <c r="BB3728" s="343"/>
      <c r="BC3728" s="343"/>
      <c r="BD3728" s="343"/>
      <c r="BE3728" s="475"/>
      <c r="BF3728" s="475"/>
      <c r="BG3728" s="475"/>
      <c r="BH3728" s="475"/>
      <c r="BI3728" s="475"/>
      <c r="BJ3728" s="475"/>
      <c r="BK3728" s="475"/>
      <c r="BL3728" s="475"/>
      <c r="BM3728" s="475"/>
      <c r="BN3728" s="475"/>
      <c r="BO3728" s="475"/>
      <c r="BP3728" s="306"/>
      <c r="BQ3728" s="496"/>
      <c r="BR3728" s="496"/>
      <c r="BS3728" s="496"/>
      <c r="BT3728" s="496"/>
      <c r="BU3728" s="496"/>
      <c r="BV3728" s="496"/>
    </row>
    <row r="3729" spans="1:74" s="52" customFormat="1" ht="12.75">
      <c r="A3729" s="45">
        <v>2670.0804681784898</v>
      </c>
      <c r="B3729" s="46" t="s">
        <v>364</v>
      </c>
      <c r="C3729" s="47" t="s">
        <v>382</v>
      </c>
      <c r="D3729" s="48">
        <v>6.0002571961335347</v>
      </c>
      <c r="E3729" s="49">
        <v>38.94388</v>
      </c>
      <c r="F3729" s="49">
        <v>4.6899999999999997E-2</v>
      </c>
      <c r="G3729" s="49">
        <v>18.522970000000001</v>
      </c>
      <c r="H3729" s="49">
        <v>0.25219999999999998</v>
      </c>
      <c r="I3729" s="49">
        <v>0.24349999999999999</v>
      </c>
      <c r="J3729" s="49">
        <v>42.84272</v>
      </c>
      <c r="K3729" s="49">
        <v>0.25690000000000002</v>
      </c>
      <c r="L3729" s="49">
        <v>101.10907</v>
      </c>
      <c r="M3729" s="47"/>
      <c r="N3729" s="50">
        <v>0.98565759297560662</v>
      </c>
      <c r="O3729" s="50">
        <v>9.3850180294080424E-4</v>
      </c>
      <c r="P3729" s="50">
        <v>0.39206084431274119</v>
      </c>
      <c r="Q3729" s="50">
        <v>5.134236006704907E-3</v>
      </c>
      <c r="R3729" s="50">
        <v>5.2200126838149088E-3</v>
      </c>
      <c r="S3729" s="50">
        <v>1.6164878124628685</v>
      </c>
      <c r="T3729" s="50">
        <v>6.9664031738348939E-3</v>
      </c>
      <c r="U3729" s="50">
        <v>3.0124654034185117</v>
      </c>
      <c r="V3729" s="51">
        <v>80.480391003216738</v>
      </c>
      <c r="X3729" s="49">
        <v>0.26</v>
      </c>
      <c r="Y3729" s="49">
        <v>39.07</v>
      </c>
      <c r="Z3729" s="49">
        <v>0.53</v>
      </c>
      <c r="AA3729" s="49">
        <v>7.27</v>
      </c>
      <c r="AB3729" s="49">
        <v>9.23</v>
      </c>
      <c r="AC3729" s="49">
        <v>0.26</v>
      </c>
      <c r="AD3729" s="49">
        <v>2.21</v>
      </c>
      <c r="AE3729" s="312"/>
      <c r="AF3729" s="343" t="s">
        <v>441</v>
      </c>
      <c r="AG3729" s="343">
        <v>30</v>
      </c>
      <c r="AH3729" s="343">
        <v>15</v>
      </c>
      <c r="AI3729" s="343"/>
      <c r="AJ3729" s="343"/>
      <c r="AK3729" s="343"/>
      <c r="AL3729" s="343"/>
      <c r="AM3729" s="343"/>
      <c r="AN3729" s="343"/>
      <c r="AO3729" s="343"/>
      <c r="AP3729" s="343"/>
      <c r="AQ3729" s="343"/>
      <c r="AR3729" s="343"/>
      <c r="AS3729" s="343"/>
      <c r="AT3729" s="343"/>
      <c r="AU3729" s="343"/>
      <c r="AV3729" s="343"/>
      <c r="AW3729" s="343"/>
      <c r="AX3729" s="343"/>
      <c r="AY3729" s="343"/>
      <c r="AZ3729" s="343"/>
      <c r="BA3729" s="343"/>
      <c r="BB3729" s="343"/>
      <c r="BC3729" s="343"/>
      <c r="BD3729" s="343"/>
      <c r="BE3729" s="475"/>
      <c r="BF3729" s="475"/>
      <c r="BG3729" s="475"/>
      <c r="BH3729" s="475"/>
      <c r="BI3729" s="475"/>
      <c r="BJ3729" s="475"/>
      <c r="BK3729" s="475"/>
      <c r="BL3729" s="475"/>
      <c r="BM3729" s="475"/>
      <c r="BN3729" s="475"/>
      <c r="BO3729" s="475"/>
      <c r="BP3729" s="306"/>
      <c r="BQ3729" s="496"/>
      <c r="BR3729" s="496"/>
      <c r="BS3729" s="496"/>
      <c r="BT3729" s="496"/>
      <c r="BU3729" s="496"/>
      <c r="BV3729" s="496"/>
    </row>
    <row r="3730" spans="1:74" s="52" customFormat="1" ht="12.75">
      <c r="A3730" s="45">
        <v>2670.0804681784898</v>
      </c>
      <c r="B3730" s="46" t="s">
        <v>364</v>
      </c>
      <c r="C3730" s="47" t="s">
        <v>382</v>
      </c>
      <c r="D3730" s="48">
        <v>12.000257196133536</v>
      </c>
      <c r="E3730" s="49">
        <v>39.015610000000002</v>
      </c>
      <c r="F3730" s="49">
        <v>3.4700000000000002E-2</v>
      </c>
      <c r="G3730" s="49">
        <v>17.650480000000002</v>
      </c>
      <c r="H3730" s="49">
        <v>0.24410000000000001</v>
      </c>
      <c r="I3730" s="49">
        <v>0.21410000000000001</v>
      </c>
      <c r="J3730" s="49">
        <v>43.47616</v>
      </c>
      <c r="K3730" s="49">
        <v>0.25419999999999998</v>
      </c>
      <c r="L3730" s="49">
        <v>100.88935000000001</v>
      </c>
      <c r="M3730" s="47"/>
      <c r="N3730" s="50">
        <v>0.98563410285851671</v>
      </c>
      <c r="O3730" s="50">
        <v>6.9307815416147067E-4</v>
      </c>
      <c r="P3730" s="50">
        <v>0.37289781159660701</v>
      </c>
      <c r="Q3730" s="50">
        <v>4.9600835502748913E-3</v>
      </c>
      <c r="R3730" s="50">
        <v>4.5812050075230253E-3</v>
      </c>
      <c r="S3730" s="50">
        <v>1.6373331099390149</v>
      </c>
      <c r="T3730" s="50">
        <v>6.8803497270625838E-3</v>
      </c>
      <c r="U3730" s="50">
        <v>3.0129797408331611</v>
      </c>
      <c r="V3730" s="51">
        <v>81.450001211216602</v>
      </c>
      <c r="X3730" s="49">
        <v>0.26</v>
      </c>
      <c r="Y3730" s="49">
        <v>54.91</v>
      </c>
      <c r="Z3730" s="49">
        <v>0.54</v>
      </c>
      <c r="AA3730" s="49">
        <v>7.55</v>
      </c>
      <c r="AB3730" s="49">
        <v>10.57</v>
      </c>
      <c r="AC3730" s="49">
        <v>0.26</v>
      </c>
      <c r="AD3730" s="49">
        <v>2.2400000000000002</v>
      </c>
      <c r="AE3730" s="312"/>
      <c r="AF3730" s="343" t="s">
        <v>441</v>
      </c>
      <c r="AG3730" s="343">
        <v>30</v>
      </c>
      <c r="AH3730" s="343">
        <v>15</v>
      </c>
      <c r="AI3730" s="343"/>
      <c r="AJ3730" s="343"/>
      <c r="AK3730" s="343"/>
      <c r="AL3730" s="343"/>
      <c r="AM3730" s="343"/>
      <c r="AN3730" s="343"/>
      <c r="AO3730" s="343"/>
      <c r="AP3730" s="343"/>
      <c r="AQ3730" s="343"/>
      <c r="AR3730" s="343"/>
      <c r="AS3730" s="343"/>
      <c r="AT3730" s="343"/>
      <c r="AU3730" s="343"/>
      <c r="AV3730" s="343"/>
      <c r="AW3730" s="343"/>
      <c r="AX3730" s="343"/>
      <c r="AY3730" s="343"/>
      <c r="AZ3730" s="343"/>
      <c r="BA3730" s="343"/>
      <c r="BB3730" s="343"/>
      <c r="BC3730" s="343"/>
      <c r="BD3730" s="343"/>
      <c r="BE3730" s="475"/>
      <c r="BF3730" s="475"/>
      <c r="BG3730" s="475"/>
      <c r="BH3730" s="475"/>
      <c r="BI3730" s="475"/>
      <c r="BJ3730" s="475"/>
      <c r="BK3730" s="475"/>
      <c r="BL3730" s="475"/>
      <c r="BM3730" s="475"/>
      <c r="BN3730" s="475"/>
      <c r="BO3730" s="475"/>
      <c r="BP3730" s="306"/>
      <c r="BQ3730" s="496"/>
      <c r="BR3730" s="496"/>
      <c r="BS3730" s="496"/>
      <c r="BT3730" s="496"/>
      <c r="BU3730" s="496"/>
      <c r="BV3730" s="496"/>
    </row>
    <row r="3731" spans="1:74" s="52" customFormat="1" ht="12.75">
      <c r="A3731" s="45">
        <v>2670.0804681784898</v>
      </c>
      <c r="B3731" s="46" t="s">
        <v>364</v>
      </c>
      <c r="C3731" s="47" t="s">
        <v>382</v>
      </c>
      <c r="D3731" s="48">
        <v>18.000257196133536</v>
      </c>
      <c r="E3731" s="49">
        <v>39.261499999999998</v>
      </c>
      <c r="F3731" s="49">
        <v>5.0999999999999997E-2</v>
      </c>
      <c r="G3731" s="49">
        <v>16.918389999999999</v>
      </c>
      <c r="H3731" s="49">
        <v>0.2467</v>
      </c>
      <c r="I3731" s="49">
        <v>0.2127</v>
      </c>
      <c r="J3731" s="49">
        <v>43.888399999999997</v>
      </c>
      <c r="K3731" s="49">
        <v>0.24379999999999999</v>
      </c>
      <c r="L3731" s="49">
        <v>100.82248999999999</v>
      </c>
      <c r="M3731" s="47"/>
      <c r="N3731" s="50">
        <v>0.98858354902745238</v>
      </c>
      <c r="O3731" s="50">
        <v>1.0152946139900094E-3</v>
      </c>
      <c r="P3731" s="50">
        <v>0.35625545022651467</v>
      </c>
      <c r="Q3731" s="50">
        <v>4.9964268442908083E-3</v>
      </c>
      <c r="R3731" s="50">
        <v>4.536278609957446E-3</v>
      </c>
      <c r="S3731" s="50">
        <v>1.6474217110093676</v>
      </c>
      <c r="T3731" s="50">
        <v>6.5771514129952862E-3</v>
      </c>
      <c r="U3731" s="50">
        <v>3.0093858617445681</v>
      </c>
      <c r="V3731" s="51">
        <v>82.219917603553768</v>
      </c>
      <c r="X3731" s="49">
        <v>0.26</v>
      </c>
      <c r="Y3731" s="49">
        <v>37.090000000000003</v>
      </c>
      <c r="Z3731" s="49">
        <v>0.55000000000000004</v>
      </c>
      <c r="AA3731" s="49">
        <v>7.39</v>
      </c>
      <c r="AB3731" s="49">
        <v>10.49</v>
      </c>
      <c r="AC3731" s="49">
        <v>0.26</v>
      </c>
      <c r="AD3731" s="49">
        <v>2.31</v>
      </c>
      <c r="AE3731" s="312"/>
      <c r="AF3731" s="343" t="s">
        <v>441</v>
      </c>
      <c r="AG3731" s="343">
        <v>30</v>
      </c>
      <c r="AH3731" s="343">
        <v>15</v>
      </c>
      <c r="AI3731" s="343"/>
      <c r="AJ3731" s="343"/>
      <c r="AK3731" s="343"/>
      <c r="AL3731" s="343"/>
      <c r="AM3731" s="343"/>
      <c r="AN3731" s="343"/>
      <c r="AO3731" s="343"/>
      <c r="AP3731" s="343"/>
      <c r="AQ3731" s="343"/>
      <c r="AR3731" s="343"/>
      <c r="AS3731" s="343"/>
      <c r="AT3731" s="343"/>
      <c r="AU3731" s="343"/>
      <c r="AV3731" s="343"/>
      <c r="AW3731" s="343"/>
      <c r="AX3731" s="343"/>
      <c r="AY3731" s="343"/>
      <c r="AZ3731" s="343"/>
      <c r="BA3731" s="343"/>
      <c r="BB3731" s="343"/>
      <c r="BC3731" s="343"/>
      <c r="BD3731" s="343"/>
      <c r="BE3731" s="475"/>
      <c r="BF3731" s="475"/>
      <c r="BG3731" s="475"/>
      <c r="BH3731" s="475"/>
      <c r="BI3731" s="475"/>
      <c r="BJ3731" s="475"/>
      <c r="BK3731" s="475"/>
      <c r="BL3731" s="475"/>
      <c r="BM3731" s="475"/>
      <c r="BN3731" s="475"/>
      <c r="BO3731" s="475"/>
      <c r="BP3731" s="306"/>
      <c r="BQ3731" s="496"/>
      <c r="BR3731" s="496"/>
      <c r="BS3731" s="496"/>
      <c r="BT3731" s="496"/>
      <c r="BU3731" s="496"/>
      <c r="BV3731" s="496"/>
    </row>
    <row r="3732" spans="1:74" s="52" customFormat="1" ht="12.75">
      <c r="A3732" s="45">
        <v>2670.0804681784898</v>
      </c>
      <c r="B3732" s="46" t="s">
        <v>364</v>
      </c>
      <c r="C3732" s="47" t="s">
        <v>382</v>
      </c>
      <c r="D3732" s="48">
        <v>24.000257196133536</v>
      </c>
      <c r="E3732" s="49">
        <v>39.333219999999997</v>
      </c>
      <c r="F3732" s="49">
        <v>4.2900000000000001E-2</v>
      </c>
      <c r="G3732" s="49">
        <v>16.286580000000001</v>
      </c>
      <c r="H3732" s="49">
        <v>0.26479999999999998</v>
      </c>
      <c r="I3732" s="49">
        <v>0.22170000000000001</v>
      </c>
      <c r="J3732" s="49">
        <v>44.401179999999997</v>
      </c>
      <c r="K3732" s="49">
        <v>0.2359</v>
      </c>
      <c r="L3732" s="49">
        <v>100.78627999999999</v>
      </c>
      <c r="M3732" s="47"/>
      <c r="N3732" s="50">
        <v>0.98806322274898328</v>
      </c>
      <c r="O3732" s="50">
        <v>8.5203599146721335E-4</v>
      </c>
      <c r="P3732" s="50">
        <v>0.34214572984744779</v>
      </c>
      <c r="Q3732" s="50">
        <v>5.3504105331682126E-3</v>
      </c>
      <c r="R3732" s="50">
        <v>4.7171171877156371E-3</v>
      </c>
      <c r="S3732" s="50">
        <v>1.6627551086337304</v>
      </c>
      <c r="T3732" s="50">
        <v>6.3490803255694785E-3</v>
      </c>
      <c r="U3732" s="50">
        <v>3.0102327052680824</v>
      </c>
      <c r="V3732" s="51">
        <v>82.934531061065243</v>
      </c>
      <c r="X3732" s="49">
        <v>0.26</v>
      </c>
      <c r="Y3732" s="49">
        <v>45.96</v>
      </c>
      <c r="Z3732" s="49">
        <v>0.56000000000000005</v>
      </c>
      <c r="AA3732" s="49">
        <v>6.96</v>
      </c>
      <c r="AB3732" s="49">
        <v>10.14</v>
      </c>
      <c r="AC3732" s="49">
        <v>0.25</v>
      </c>
      <c r="AD3732" s="49">
        <v>2.36</v>
      </c>
      <c r="AE3732" s="312"/>
      <c r="AF3732" s="343" t="s">
        <v>441</v>
      </c>
      <c r="AG3732" s="343">
        <v>30</v>
      </c>
      <c r="AH3732" s="343">
        <v>15</v>
      </c>
      <c r="AI3732" s="343"/>
      <c r="AJ3732" s="343"/>
      <c r="AK3732" s="343"/>
      <c r="AL3732" s="343"/>
      <c r="AM3732" s="343"/>
      <c r="AN3732" s="343"/>
      <c r="AO3732" s="343"/>
      <c r="AP3732" s="343"/>
      <c r="AQ3732" s="343"/>
      <c r="AR3732" s="343"/>
      <c r="AS3732" s="343"/>
      <c r="AT3732" s="343"/>
      <c r="AU3732" s="343"/>
      <c r="AV3732" s="343"/>
      <c r="AW3732" s="343"/>
      <c r="AX3732" s="343"/>
      <c r="AY3732" s="343"/>
      <c r="AZ3732" s="343"/>
      <c r="BA3732" s="343"/>
      <c r="BB3732" s="343"/>
      <c r="BC3732" s="343"/>
      <c r="BD3732" s="343"/>
      <c r="BE3732" s="475"/>
      <c r="BF3732" s="475"/>
      <c r="BG3732" s="475"/>
      <c r="BH3732" s="475"/>
      <c r="BI3732" s="475"/>
      <c r="BJ3732" s="475"/>
      <c r="BK3732" s="475"/>
      <c r="BL3732" s="475"/>
      <c r="BM3732" s="475"/>
      <c r="BN3732" s="475"/>
      <c r="BO3732" s="475"/>
      <c r="BP3732" s="306"/>
      <c r="BQ3732" s="496"/>
      <c r="BR3732" s="496"/>
      <c r="BS3732" s="496"/>
      <c r="BT3732" s="496"/>
      <c r="BU3732" s="496"/>
      <c r="BV3732" s="496"/>
    </row>
    <row r="3733" spans="1:74" s="52" customFormat="1" ht="12.75">
      <c r="A3733" s="45">
        <v>2670.0804681784898</v>
      </c>
      <c r="B3733" s="46" t="s">
        <v>364</v>
      </c>
      <c r="C3733" s="47" t="s">
        <v>382</v>
      </c>
      <c r="D3733" s="48">
        <v>30.000257196133536</v>
      </c>
      <c r="E3733" s="49">
        <v>39.445920000000001</v>
      </c>
      <c r="F3733" s="49">
        <v>4.6399999999999997E-2</v>
      </c>
      <c r="G3733" s="49">
        <v>15.63471</v>
      </c>
      <c r="H3733" s="49">
        <v>0.27829999999999999</v>
      </c>
      <c r="I3733" s="49">
        <v>0.19620000000000001</v>
      </c>
      <c r="J3733" s="49">
        <v>44.903919999999999</v>
      </c>
      <c r="K3733" s="49">
        <v>0.2336</v>
      </c>
      <c r="L3733" s="49">
        <v>100.73904999999999</v>
      </c>
      <c r="M3733" s="47"/>
      <c r="N3733" s="50">
        <v>0.98825775392434223</v>
      </c>
      <c r="O3733" s="50">
        <v>9.190973978934169E-4</v>
      </c>
      <c r="P3733" s="50">
        <v>0.32757742528826844</v>
      </c>
      <c r="Q3733" s="50">
        <v>5.608222554220158E-3</v>
      </c>
      <c r="R3733" s="50">
        <v>4.1634454917208004E-3</v>
      </c>
      <c r="S3733" s="50">
        <v>1.6771076578122721</v>
      </c>
      <c r="T3733" s="50">
        <v>6.2704488111541487E-3</v>
      </c>
      <c r="U3733" s="50">
        <v>3.0099040512798716</v>
      </c>
      <c r="V3733" s="51">
        <v>83.65940725305235</v>
      </c>
      <c r="X3733" s="49">
        <v>0.26</v>
      </c>
      <c r="Y3733" s="49">
        <v>41.48</v>
      </c>
      <c r="Z3733" s="49">
        <v>0.57999999999999996</v>
      </c>
      <c r="AA3733" s="49">
        <v>6.53</v>
      </c>
      <c r="AB3733" s="49">
        <v>11.24</v>
      </c>
      <c r="AC3733" s="49">
        <v>0.25</v>
      </c>
      <c r="AD3733" s="49">
        <v>2.38</v>
      </c>
      <c r="AE3733" s="312"/>
      <c r="AF3733" s="343" t="s">
        <v>441</v>
      </c>
      <c r="AG3733" s="343">
        <v>30</v>
      </c>
      <c r="AH3733" s="343">
        <v>15</v>
      </c>
      <c r="AI3733" s="343"/>
      <c r="AJ3733" s="343"/>
      <c r="AK3733" s="343"/>
      <c r="AL3733" s="343"/>
      <c r="AM3733" s="343"/>
      <c r="AN3733" s="343"/>
      <c r="AO3733" s="343"/>
      <c r="AP3733" s="343"/>
      <c r="AQ3733" s="343"/>
      <c r="AR3733" s="343"/>
      <c r="AS3733" s="343"/>
      <c r="AT3733" s="343"/>
      <c r="AU3733" s="343"/>
      <c r="AV3733" s="343"/>
      <c r="AW3733" s="343"/>
      <c r="AX3733" s="343"/>
      <c r="AY3733" s="343"/>
      <c r="AZ3733" s="343"/>
      <c r="BA3733" s="343"/>
      <c r="BB3733" s="343"/>
      <c r="BC3733" s="343"/>
      <c r="BD3733" s="343"/>
      <c r="BE3733" s="475"/>
      <c r="BF3733" s="475"/>
      <c r="BG3733" s="475"/>
      <c r="BH3733" s="475"/>
      <c r="BI3733" s="475"/>
      <c r="BJ3733" s="475"/>
      <c r="BK3733" s="475"/>
      <c r="BL3733" s="475"/>
      <c r="BM3733" s="475"/>
      <c r="BN3733" s="475"/>
      <c r="BO3733" s="475"/>
      <c r="BP3733" s="306"/>
      <c r="BQ3733" s="496"/>
      <c r="BR3733" s="496"/>
      <c r="BS3733" s="496"/>
      <c r="BT3733" s="496"/>
      <c r="BU3733" s="496"/>
      <c r="BV3733" s="496"/>
    </row>
    <row r="3734" spans="1:74" s="52" customFormat="1" ht="12.75">
      <c r="A3734" s="45">
        <v>2670.0804681784898</v>
      </c>
      <c r="B3734" s="46" t="s">
        <v>364</v>
      </c>
      <c r="C3734" s="47" t="s">
        <v>382</v>
      </c>
      <c r="D3734" s="48">
        <v>36.000257196133532</v>
      </c>
      <c r="E3734" s="49">
        <v>39.568869999999997</v>
      </c>
      <c r="F3734" s="49">
        <v>2.7099999999999999E-2</v>
      </c>
      <c r="G3734" s="49">
        <v>15.133279999999999</v>
      </c>
      <c r="H3734" s="49">
        <v>0.26450000000000001</v>
      </c>
      <c r="I3734" s="49">
        <v>0.18429999999999999</v>
      </c>
      <c r="J3734" s="49">
        <v>45.366430000000001</v>
      </c>
      <c r="K3734" s="49">
        <v>0.22500000000000001</v>
      </c>
      <c r="L3734" s="49">
        <v>100.76947999999999</v>
      </c>
      <c r="M3734" s="47"/>
      <c r="N3734" s="50">
        <v>0.98861430818675444</v>
      </c>
      <c r="O3734" s="50">
        <v>5.3532552266486431E-4</v>
      </c>
      <c r="P3734" s="50">
        <v>0.31620032017265082</v>
      </c>
      <c r="Q3734" s="50">
        <v>5.3154839667327375E-3</v>
      </c>
      <c r="R3734" s="50">
        <v>3.9001770119724542E-3</v>
      </c>
      <c r="S3734" s="50">
        <v>1.6897264183327716</v>
      </c>
      <c r="T3734" s="50">
        <v>6.0230075743689842E-3</v>
      </c>
      <c r="U3734" s="50">
        <v>3.010315040767916</v>
      </c>
      <c r="V3734" s="51">
        <v>84.236696480338779</v>
      </c>
      <c r="X3734" s="49">
        <v>0.26</v>
      </c>
      <c r="Y3734" s="49">
        <v>69.36</v>
      </c>
      <c r="Z3734" s="49">
        <v>0.59</v>
      </c>
      <c r="AA3734" s="49">
        <v>7.04</v>
      </c>
      <c r="AB3734" s="49">
        <v>11.66</v>
      </c>
      <c r="AC3734" s="49">
        <v>0.25</v>
      </c>
      <c r="AD3734" s="49">
        <v>2.48</v>
      </c>
      <c r="AE3734" s="312"/>
      <c r="AF3734" s="343" t="s">
        <v>441</v>
      </c>
      <c r="AG3734" s="343">
        <v>30</v>
      </c>
      <c r="AH3734" s="343">
        <v>15</v>
      </c>
      <c r="AI3734" s="343"/>
      <c r="AJ3734" s="343"/>
      <c r="AK3734" s="343"/>
      <c r="AL3734" s="343"/>
      <c r="AM3734" s="343"/>
      <c r="AN3734" s="343"/>
      <c r="AO3734" s="343"/>
      <c r="AP3734" s="343"/>
      <c r="AQ3734" s="343"/>
      <c r="AR3734" s="343"/>
      <c r="AS3734" s="343"/>
      <c r="AT3734" s="343"/>
      <c r="AU3734" s="343"/>
      <c r="AV3734" s="343"/>
      <c r="AW3734" s="343"/>
      <c r="AX3734" s="343"/>
      <c r="AY3734" s="343"/>
      <c r="AZ3734" s="343"/>
      <c r="BA3734" s="343"/>
      <c r="BB3734" s="343"/>
      <c r="BC3734" s="343"/>
      <c r="BD3734" s="343"/>
      <c r="BE3734" s="475"/>
      <c r="BF3734" s="475"/>
      <c r="BG3734" s="475"/>
      <c r="BH3734" s="475"/>
      <c r="BI3734" s="475"/>
      <c r="BJ3734" s="475"/>
      <c r="BK3734" s="475"/>
      <c r="BL3734" s="475"/>
      <c r="BM3734" s="475"/>
      <c r="BN3734" s="475"/>
      <c r="BO3734" s="475"/>
      <c r="BP3734" s="306"/>
      <c r="BQ3734" s="496"/>
      <c r="BR3734" s="496"/>
      <c r="BS3734" s="496"/>
      <c r="BT3734" s="496"/>
      <c r="BU3734" s="496"/>
      <c r="BV3734" s="496"/>
    </row>
    <row r="3735" spans="1:74" s="52" customFormat="1" ht="12.75">
      <c r="A3735" s="45">
        <v>2670.0804681784898</v>
      </c>
      <c r="B3735" s="46" t="s">
        <v>364</v>
      </c>
      <c r="C3735" s="47" t="s">
        <v>382</v>
      </c>
      <c r="D3735" s="48">
        <v>42.000257196133532</v>
      </c>
      <c r="E3735" s="49">
        <v>39.599609999999998</v>
      </c>
      <c r="F3735" s="49">
        <v>4.2799999999999998E-2</v>
      </c>
      <c r="G3735" s="49">
        <v>14.461360000000001</v>
      </c>
      <c r="H3735" s="49">
        <v>0.26550000000000001</v>
      </c>
      <c r="I3735" s="49">
        <v>0.1555</v>
      </c>
      <c r="J3735" s="49">
        <v>45.849049999999998</v>
      </c>
      <c r="K3735" s="49">
        <v>0.23250000000000001</v>
      </c>
      <c r="L3735" s="49">
        <v>100.60632</v>
      </c>
      <c r="M3735" s="47"/>
      <c r="N3735" s="50">
        <v>0.98789696892404888</v>
      </c>
      <c r="O3735" s="50">
        <v>8.4418946526550328E-4</v>
      </c>
      <c r="P3735" s="50">
        <v>0.30170733986699433</v>
      </c>
      <c r="Q3735" s="50">
        <v>5.3275699664199561E-3</v>
      </c>
      <c r="R3735" s="50">
        <v>3.2857678565378851E-3</v>
      </c>
      <c r="S3735" s="50">
        <v>1.7051383853734463</v>
      </c>
      <c r="T3735" s="50">
        <v>6.2144306927075683E-3</v>
      </c>
      <c r="U3735" s="50">
        <v>3.0104146521454207</v>
      </c>
      <c r="V3735" s="51">
        <v>84.966092008350728</v>
      </c>
      <c r="X3735" s="49">
        <v>0.26</v>
      </c>
      <c r="Y3735" s="49">
        <v>45.29</v>
      </c>
      <c r="Z3735" s="49">
        <v>0.6</v>
      </c>
      <c r="AA3735" s="49">
        <v>6.96</v>
      </c>
      <c r="AB3735" s="49">
        <v>13.65</v>
      </c>
      <c r="AC3735" s="49">
        <v>0.25</v>
      </c>
      <c r="AD3735" s="49">
        <v>2.38</v>
      </c>
      <c r="AE3735" s="312"/>
      <c r="AF3735" s="343" t="s">
        <v>441</v>
      </c>
      <c r="AG3735" s="343">
        <v>30</v>
      </c>
      <c r="AH3735" s="343">
        <v>15</v>
      </c>
      <c r="AI3735" s="343"/>
      <c r="AJ3735" s="343"/>
      <c r="AK3735" s="343"/>
      <c r="AL3735" s="343"/>
      <c r="AM3735" s="343"/>
      <c r="AN3735" s="343"/>
      <c r="AO3735" s="343"/>
      <c r="AP3735" s="343"/>
      <c r="AQ3735" s="343"/>
      <c r="AR3735" s="343"/>
      <c r="AS3735" s="343"/>
      <c r="AT3735" s="343"/>
      <c r="AU3735" s="343"/>
      <c r="AV3735" s="343"/>
      <c r="AW3735" s="343"/>
      <c r="AX3735" s="343"/>
      <c r="AY3735" s="343"/>
      <c r="AZ3735" s="343"/>
      <c r="BA3735" s="343"/>
      <c r="BB3735" s="343"/>
      <c r="BC3735" s="343"/>
      <c r="BD3735" s="343"/>
      <c r="BE3735" s="475"/>
      <c r="BF3735" s="475"/>
      <c r="BG3735" s="475"/>
      <c r="BH3735" s="475"/>
      <c r="BI3735" s="475"/>
      <c r="BJ3735" s="475"/>
      <c r="BK3735" s="475"/>
      <c r="BL3735" s="475"/>
      <c r="BM3735" s="475"/>
      <c r="BN3735" s="475"/>
      <c r="BO3735" s="475"/>
      <c r="BP3735" s="306"/>
      <c r="BQ3735" s="496"/>
      <c r="BR3735" s="496"/>
      <c r="BS3735" s="496"/>
      <c r="BT3735" s="496"/>
      <c r="BU3735" s="496"/>
      <c r="BV3735" s="496"/>
    </row>
    <row r="3736" spans="1:74" s="52" customFormat="1" ht="12.75">
      <c r="A3736" s="45">
        <v>2670.0804681784898</v>
      </c>
      <c r="B3736" s="46" t="s">
        <v>364</v>
      </c>
      <c r="C3736" s="47" t="s">
        <v>382</v>
      </c>
      <c r="D3736" s="48">
        <v>48.000257196133532</v>
      </c>
      <c r="E3736" s="49">
        <v>39.579120000000003</v>
      </c>
      <c r="F3736" s="49">
        <v>6.3700000000000007E-2</v>
      </c>
      <c r="G3736" s="49">
        <v>14.190580000000001</v>
      </c>
      <c r="H3736" s="49">
        <v>0.30280000000000001</v>
      </c>
      <c r="I3736" s="49">
        <v>0.18959999999999999</v>
      </c>
      <c r="J3736" s="49">
        <v>46.331670000000003</v>
      </c>
      <c r="K3736" s="49">
        <v>0.2261</v>
      </c>
      <c r="L3736" s="49">
        <v>100.88356999999999</v>
      </c>
      <c r="M3736" s="47"/>
      <c r="N3736" s="50">
        <v>0.98398814094425635</v>
      </c>
      <c r="O3736" s="50">
        <v>1.2520987380471567E-3</v>
      </c>
      <c r="P3736" s="50">
        <v>0.2950393012541811</v>
      </c>
      <c r="Q3736" s="50">
        <v>6.0551303071148714E-3</v>
      </c>
      <c r="R3736" s="50">
        <v>3.9925264563868334E-3</v>
      </c>
      <c r="S3736" s="50">
        <v>1.7171578927181168</v>
      </c>
      <c r="T3736" s="50">
        <v>6.0225711615459684E-3</v>
      </c>
      <c r="U3736" s="50">
        <v>3.013507661579649</v>
      </c>
      <c r="V3736" s="51">
        <v>85.337455884642139</v>
      </c>
      <c r="X3736" s="49">
        <v>0.26</v>
      </c>
      <c r="Y3736" s="49">
        <v>29.8</v>
      </c>
      <c r="Z3736" s="49">
        <v>0.61</v>
      </c>
      <c r="AA3736" s="49">
        <v>6.08</v>
      </c>
      <c r="AB3736" s="49">
        <v>11</v>
      </c>
      <c r="AC3736" s="49">
        <v>0.25</v>
      </c>
      <c r="AD3736" s="49">
        <v>2.4500000000000002</v>
      </c>
      <c r="AE3736" s="312"/>
      <c r="AF3736" s="343" t="s">
        <v>441</v>
      </c>
      <c r="AG3736" s="343">
        <v>30</v>
      </c>
      <c r="AH3736" s="343">
        <v>15</v>
      </c>
      <c r="AI3736" s="343"/>
      <c r="AJ3736" s="343"/>
      <c r="AK3736" s="343"/>
      <c r="AL3736" s="343"/>
      <c r="AM3736" s="343"/>
      <c r="AN3736" s="343"/>
      <c r="AO3736" s="343"/>
      <c r="AP3736" s="343"/>
      <c r="AQ3736" s="343"/>
      <c r="AR3736" s="343"/>
      <c r="AS3736" s="343"/>
      <c r="AT3736" s="343"/>
      <c r="AU3736" s="343"/>
      <c r="AV3736" s="343"/>
      <c r="AW3736" s="343"/>
      <c r="AX3736" s="343"/>
      <c r="AY3736" s="343"/>
      <c r="AZ3736" s="343"/>
      <c r="BA3736" s="343"/>
      <c r="BB3736" s="343"/>
      <c r="BC3736" s="343"/>
      <c r="BD3736" s="343"/>
      <c r="BE3736" s="475"/>
      <c r="BF3736" s="475"/>
      <c r="BG3736" s="475"/>
      <c r="BH3736" s="475"/>
      <c r="BI3736" s="475"/>
      <c r="BJ3736" s="475"/>
      <c r="BK3736" s="475"/>
      <c r="BL3736" s="475"/>
      <c r="BM3736" s="475"/>
      <c r="BN3736" s="475"/>
      <c r="BO3736" s="475"/>
      <c r="BP3736" s="306"/>
      <c r="BQ3736" s="496"/>
      <c r="BR3736" s="496"/>
      <c r="BS3736" s="496"/>
      <c r="BT3736" s="496"/>
      <c r="BU3736" s="496"/>
      <c r="BV3736" s="496"/>
    </row>
    <row r="3737" spans="1:74" s="52" customFormat="1" ht="12.75">
      <c r="A3737" s="45">
        <v>2670.0804681784898</v>
      </c>
      <c r="B3737" s="46" t="s">
        <v>364</v>
      </c>
      <c r="C3737" s="47" t="s">
        <v>382</v>
      </c>
      <c r="D3737" s="48">
        <v>54.000257196133532</v>
      </c>
      <c r="E3737" s="49">
        <v>39.568869999999997</v>
      </c>
      <c r="F3737" s="49">
        <v>5.79E-2</v>
      </c>
      <c r="G3737" s="49">
        <v>13.789440000000001</v>
      </c>
      <c r="H3737" s="49">
        <v>0.29420000000000002</v>
      </c>
      <c r="I3737" s="49">
        <v>0.1716</v>
      </c>
      <c r="J3737" s="49">
        <v>46.422159999999998</v>
      </c>
      <c r="K3737" s="49">
        <v>0.2271</v>
      </c>
      <c r="L3737" s="49">
        <v>100.53126999999999</v>
      </c>
      <c r="M3737" s="47"/>
      <c r="N3737" s="50">
        <v>0.98530054856154503</v>
      </c>
      <c r="O3737" s="50">
        <v>1.1399060415062617E-3</v>
      </c>
      <c r="P3737" s="50">
        <v>0.28715587108664947</v>
      </c>
      <c r="Q3737" s="50">
        <v>5.8925277630753259E-3</v>
      </c>
      <c r="R3737" s="50">
        <v>3.6192459690327474E-3</v>
      </c>
      <c r="S3737" s="50">
        <v>1.7232526947106053</v>
      </c>
      <c r="T3737" s="50">
        <v>6.0588452230284744E-3</v>
      </c>
      <c r="U3737" s="50">
        <v>3.0124196393554423</v>
      </c>
      <c r="V3737" s="51">
        <v>85.716541603931447</v>
      </c>
      <c r="X3737" s="49">
        <v>0.26</v>
      </c>
      <c r="Y3737" s="49">
        <v>33.729999999999997</v>
      </c>
      <c r="Z3737" s="49">
        <v>0.62</v>
      </c>
      <c r="AA3737" s="49">
        <v>6.25</v>
      </c>
      <c r="AB3737" s="49">
        <v>12.19</v>
      </c>
      <c r="AC3737" s="49">
        <v>0.25</v>
      </c>
      <c r="AD3737" s="49">
        <v>2.42</v>
      </c>
      <c r="AE3737" s="312"/>
      <c r="AF3737" s="343" t="s">
        <v>441</v>
      </c>
      <c r="AG3737" s="343">
        <v>30</v>
      </c>
      <c r="AH3737" s="343">
        <v>15</v>
      </c>
      <c r="AI3737" s="343"/>
      <c r="AJ3737" s="343"/>
      <c r="AK3737" s="343"/>
      <c r="AL3737" s="343"/>
      <c r="AM3737" s="343"/>
      <c r="AN3737" s="343"/>
      <c r="AO3737" s="343"/>
      <c r="AP3737" s="343"/>
      <c r="AQ3737" s="343"/>
      <c r="AR3737" s="343"/>
      <c r="AS3737" s="343"/>
      <c r="AT3737" s="343"/>
      <c r="AU3737" s="343"/>
      <c r="AV3737" s="343"/>
      <c r="AW3737" s="343"/>
      <c r="AX3737" s="343"/>
      <c r="AY3737" s="343"/>
      <c r="AZ3737" s="343"/>
      <c r="BA3737" s="343"/>
      <c r="BB3737" s="343"/>
      <c r="BC3737" s="343"/>
      <c r="BD3737" s="343"/>
      <c r="BE3737" s="475"/>
      <c r="BF3737" s="475"/>
      <c r="BG3737" s="475"/>
      <c r="BH3737" s="475"/>
      <c r="BI3737" s="475"/>
      <c r="BJ3737" s="475"/>
      <c r="BK3737" s="475"/>
      <c r="BL3737" s="475"/>
      <c r="BM3737" s="475"/>
      <c r="BN3737" s="475"/>
      <c r="BO3737" s="475"/>
      <c r="BP3737" s="306"/>
      <c r="BQ3737" s="496"/>
      <c r="BR3737" s="496"/>
      <c r="BS3737" s="496"/>
      <c r="BT3737" s="496"/>
      <c r="BU3737" s="496"/>
      <c r="BV3737" s="496"/>
    </row>
    <row r="3738" spans="1:74" s="52" customFormat="1" ht="12.75">
      <c r="A3738" s="45">
        <v>2670.0804681784898</v>
      </c>
      <c r="B3738" s="46" t="s">
        <v>364</v>
      </c>
      <c r="C3738" s="47" t="s">
        <v>382</v>
      </c>
      <c r="D3738" s="48">
        <v>60.000257196133532</v>
      </c>
      <c r="E3738" s="49">
        <v>39.978700000000003</v>
      </c>
      <c r="F3738" s="49">
        <v>6.5500000000000003E-2</v>
      </c>
      <c r="G3738" s="49">
        <v>13.64903</v>
      </c>
      <c r="H3738" s="49">
        <v>0.2843</v>
      </c>
      <c r="I3738" s="49">
        <v>0.2001</v>
      </c>
      <c r="J3738" s="49">
        <v>46.603149999999999</v>
      </c>
      <c r="K3738" s="49">
        <v>0.2281</v>
      </c>
      <c r="L3738" s="49">
        <v>101.00887999999999</v>
      </c>
      <c r="M3738" s="47"/>
      <c r="N3738" s="50">
        <v>0.98930194936358029</v>
      </c>
      <c r="O3738" s="50">
        <v>1.281494987980964E-3</v>
      </c>
      <c r="P3738" s="50">
        <v>0.28246066630431865</v>
      </c>
      <c r="Q3738" s="50">
        <v>5.6587557524112224E-3</v>
      </c>
      <c r="R3738" s="50">
        <v>4.1940444095239027E-3</v>
      </c>
      <c r="S3738" s="50">
        <v>1.7191905488499968</v>
      </c>
      <c r="T3738" s="50">
        <v>6.0476009926464618E-3</v>
      </c>
      <c r="U3738" s="50">
        <v>3.0081350606604582</v>
      </c>
      <c r="V3738" s="51">
        <v>85.888617149389702</v>
      </c>
      <c r="X3738" s="49">
        <v>0.26</v>
      </c>
      <c r="Y3738" s="49">
        <v>29.3</v>
      </c>
      <c r="Z3738" s="49">
        <v>0.62</v>
      </c>
      <c r="AA3738" s="49">
        <v>6.49</v>
      </c>
      <c r="AB3738" s="49">
        <v>10.51</v>
      </c>
      <c r="AC3738" s="49">
        <v>0.24</v>
      </c>
      <c r="AD3738" s="49">
        <v>2.41</v>
      </c>
      <c r="AE3738" s="312"/>
      <c r="AF3738" s="343" t="s">
        <v>441</v>
      </c>
      <c r="AG3738" s="343">
        <v>30</v>
      </c>
      <c r="AH3738" s="343">
        <v>15</v>
      </c>
      <c r="AI3738" s="343"/>
      <c r="AJ3738" s="343"/>
      <c r="AK3738" s="343"/>
      <c r="AL3738" s="343"/>
      <c r="AM3738" s="343"/>
      <c r="AN3738" s="343"/>
      <c r="AO3738" s="343"/>
      <c r="AP3738" s="343"/>
      <c r="AQ3738" s="343"/>
      <c r="AR3738" s="343"/>
      <c r="AS3738" s="343"/>
      <c r="AT3738" s="343"/>
      <c r="AU3738" s="343"/>
      <c r="AV3738" s="343"/>
      <c r="AW3738" s="343"/>
      <c r="AX3738" s="343"/>
      <c r="AY3738" s="343"/>
      <c r="AZ3738" s="343"/>
      <c r="BA3738" s="343"/>
      <c r="BB3738" s="343"/>
      <c r="BC3738" s="343"/>
      <c r="BD3738" s="343"/>
      <c r="BE3738" s="475"/>
      <c r="BF3738" s="475"/>
      <c r="BG3738" s="475"/>
      <c r="BH3738" s="475"/>
      <c r="BI3738" s="475"/>
      <c r="BJ3738" s="475"/>
      <c r="BK3738" s="475"/>
      <c r="BL3738" s="475"/>
      <c r="BM3738" s="475"/>
      <c r="BN3738" s="475"/>
      <c r="BO3738" s="475"/>
      <c r="BP3738" s="306"/>
      <c r="BQ3738" s="496"/>
      <c r="BR3738" s="496"/>
      <c r="BS3738" s="496"/>
      <c r="BT3738" s="496"/>
      <c r="BU3738" s="496"/>
      <c r="BV3738" s="496"/>
    </row>
    <row r="3739" spans="1:74" s="52" customFormat="1" ht="12.75">
      <c r="A3739" s="45">
        <v>2670.0804681784898</v>
      </c>
      <c r="B3739" s="46" t="s">
        <v>364</v>
      </c>
      <c r="C3739" s="47" t="s">
        <v>382</v>
      </c>
      <c r="D3739" s="48">
        <v>66.000257196133532</v>
      </c>
      <c r="E3739" s="49">
        <v>39.896740000000001</v>
      </c>
      <c r="F3739" s="49">
        <v>9.660001E-2</v>
      </c>
      <c r="G3739" s="49">
        <v>13.27797</v>
      </c>
      <c r="H3739" s="49">
        <v>0.2928</v>
      </c>
      <c r="I3739" s="49">
        <v>0.1741</v>
      </c>
      <c r="J3739" s="49">
        <v>46.693640000000002</v>
      </c>
      <c r="K3739" s="49">
        <v>0.22839999999999999</v>
      </c>
      <c r="L3739" s="49">
        <v>100.66025001</v>
      </c>
      <c r="M3739" s="47"/>
      <c r="N3739" s="50">
        <v>0.98898955864087701</v>
      </c>
      <c r="O3739" s="50">
        <v>1.8932452784902777E-3</v>
      </c>
      <c r="P3739" s="50">
        <v>0.27525928223086027</v>
      </c>
      <c r="Q3739" s="50">
        <v>5.8380694995063482E-3</v>
      </c>
      <c r="R3739" s="50">
        <v>3.6554328160698039E-3</v>
      </c>
      <c r="S3739" s="50">
        <v>1.7255222836005002</v>
      </c>
      <c r="T3739" s="50">
        <v>6.0660787358385402E-3</v>
      </c>
      <c r="U3739" s="50">
        <v>3.0072239508021426</v>
      </c>
      <c r="V3739" s="51">
        <v>86.242412118761948</v>
      </c>
      <c r="X3739" s="49">
        <v>0.26</v>
      </c>
      <c r="Y3739" s="49">
        <v>20.28</v>
      </c>
      <c r="Z3739" s="49">
        <v>0.63</v>
      </c>
      <c r="AA3739" s="49">
        <v>6.29</v>
      </c>
      <c r="AB3739" s="49">
        <v>12.2</v>
      </c>
      <c r="AC3739" s="49">
        <v>0.24</v>
      </c>
      <c r="AD3739" s="49">
        <v>2.4</v>
      </c>
      <c r="AE3739" s="312"/>
      <c r="AF3739" s="343" t="s">
        <v>441</v>
      </c>
      <c r="AG3739" s="343">
        <v>30</v>
      </c>
      <c r="AH3739" s="343">
        <v>15</v>
      </c>
      <c r="AI3739" s="343"/>
      <c r="AJ3739" s="343"/>
      <c r="AK3739" s="343"/>
      <c r="AL3739" s="343"/>
      <c r="AM3739" s="343"/>
      <c r="AN3739" s="343"/>
      <c r="AO3739" s="343"/>
      <c r="AP3739" s="343"/>
      <c r="AQ3739" s="343"/>
      <c r="AR3739" s="343"/>
      <c r="AS3739" s="343"/>
      <c r="AT3739" s="343"/>
      <c r="AU3739" s="343"/>
      <c r="AV3739" s="343"/>
      <c r="AW3739" s="343"/>
      <c r="AX3739" s="343"/>
      <c r="AY3739" s="343"/>
      <c r="AZ3739" s="343"/>
      <c r="BA3739" s="343"/>
      <c r="BB3739" s="343"/>
      <c r="BC3739" s="343"/>
      <c r="BD3739" s="343"/>
      <c r="BE3739" s="475"/>
      <c r="BF3739" s="475"/>
      <c r="BG3739" s="475"/>
      <c r="BH3739" s="475"/>
      <c r="BI3739" s="475"/>
      <c r="BJ3739" s="475"/>
      <c r="BK3739" s="475"/>
      <c r="BL3739" s="475"/>
      <c r="BM3739" s="475"/>
      <c r="BN3739" s="475"/>
      <c r="BO3739" s="475"/>
      <c r="BP3739" s="306"/>
      <c r="BQ3739" s="496"/>
      <c r="BR3739" s="496"/>
      <c r="BS3739" s="496"/>
      <c r="BT3739" s="496"/>
      <c r="BU3739" s="496"/>
      <c r="BV3739" s="496"/>
    </row>
    <row r="3740" spans="1:74" s="52" customFormat="1" ht="12.75">
      <c r="A3740" s="45">
        <v>2670.0804681784898</v>
      </c>
      <c r="B3740" s="46" t="s">
        <v>364</v>
      </c>
      <c r="C3740" s="47" t="s">
        <v>382</v>
      </c>
      <c r="D3740" s="48">
        <v>72.000257196133532</v>
      </c>
      <c r="E3740" s="49">
        <v>38.923389999999998</v>
      </c>
      <c r="F3740" s="49">
        <v>6.7799999999999999E-2</v>
      </c>
      <c r="G3740" s="49">
        <v>12.91694</v>
      </c>
      <c r="H3740" s="49">
        <v>0.28989999999999999</v>
      </c>
      <c r="I3740" s="49">
        <v>0.2024</v>
      </c>
      <c r="J3740" s="49">
        <v>50.122259999999997</v>
      </c>
      <c r="K3740" s="49">
        <v>0.21879999999999999</v>
      </c>
      <c r="L3740" s="49">
        <v>102.74149</v>
      </c>
      <c r="M3740" s="47"/>
      <c r="N3740" s="50">
        <v>0.94837183843778428</v>
      </c>
      <c r="O3740" s="50">
        <v>1.3060899883778905E-3</v>
      </c>
      <c r="P3740" s="50">
        <v>0.2631986320774326</v>
      </c>
      <c r="Q3740" s="50">
        <v>5.6814619081869402E-3</v>
      </c>
      <c r="R3740" s="50">
        <v>4.1769977268123195E-3</v>
      </c>
      <c r="S3740" s="50">
        <v>1.8205691619133435</v>
      </c>
      <c r="T3740" s="50">
        <v>5.7117995335216835E-3</v>
      </c>
      <c r="U3740" s="50">
        <v>3.0490159815854589</v>
      </c>
      <c r="V3740" s="51">
        <v>87.369099722317827</v>
      </c>
      <c r="X3740" s="49">
        <v>0.26</v>
      </c>
      <c r="Y3740" s="49">
        <v>29</v>
      </c>
      <c r="Z3740" s="49">
        <v>0.64</v>
      </c>
      <c r="AA3740" s="49">
        <v>6.34</v>
      </c>
      <c r="AB3740" s="49">
        <v>10.44</v>
      </c>
      <c r="AC3740" s="49">
        <v>0.23</v>
      </c>
      <c r="AD3740" s="49">
        <v>2.4900000000000002</v>
      </c>
      <c r="AE3740" s="312"/>
      <c r="AF3740" s="343" t="s">
        <v>441</v>
      </c>
      <c r="AG3740" s="343">
        <v>30</v>
      </c>
      <c r="AH3740" s="343">
        <v>15</v>
      </c>
      <c r="AI3740" s="343"/>
      <c r="AJ3740" s="343"/>
      <c r="AK3740" s="343"/>
      <c r="AL3740" s="343"/>
      <c r="AM3740" s="343"/>
      <c r="AN3740" s="343"/>
      <c r="AO3740" s="343"/>
      <c r="AP3740" s="343"/>
      <c r="AQ3740" s="343"/>
      <c r="AR3740" s="343"/>
      <c r="AS3740" s="343"/>
      <c r="AT3740" s="343"/>
      <c r="AU3740" s="343"/>
      <c r="AV3740" s="343"/>
      <c r="AW3740" s="343"/>
      <c r="AX3740" s="343"/>
      <c r="AY3740" s="343"/>
      <c r="AZ3740" s="343"/>
      <c r="BA3740" s="343"/>
      <c r="BB3740" s="343"/>
      <c r="BC3740" s="343"/>
      <c r="BD3740" s="343"/>
      <c r="BE3740" s="475"/>
      <c r="BF3740" s="475"/>
      <c r="BG3740" s="475"/>
      <c r="BH3740" s="475"/>
      <c r="BI3740" s="475"/>
      <c r="BJ3740" s="475"/>
      <c r="BK3740" s="475"/>
      <c r="BL3740" s="475"/>
      <c r="BM3740" s="475"/>
      <c r="BN3740" s="475"/>
      <c r="BO3740" s="475"/>
      <c r="BP3740" s="306"/>
      <c r="BQ3740" s="496"/>
      <c r="BR3740" s="496"/>
      <c r="BS3740" s="496"/>
      <c r="BT3740" s="496"/>
      <c r="BU3740" s="496"/>
      <c r="BV3740" s="496"/>
    </row>
    <row r="3741" spans="1:74" s="52" customFormat="1" ht="12.75">
      <c r="A3741" s="45">
        <v>2670.0804681784898</v>
      </c>
      <c r="B3741" s="46" t="s">
        <v>364</v>
      </c>
      <c r="C3741" s="47" t="s">
        <v>382</v>
      </c>
      <c r="D3741" s="48">
        <v>78.000257196133532</v>
      </c>
      <c r="E3741" s="49">
        <v>40.040179999999999</v>
      </c>
      <c r="F3741" s="49">
        <v>4.7500000000000001E-2</v>
      </c>
      <c r="G3741" s="49">
        <v>13.04731</v>
      </c>
      <c r="H3741" s="49">
        <v>0.31619999999999998</v>
      </c>
      <c r="I3741" s="49">
        <v>0.17649999999999999</v>
      </c>
      <c r="J3741" s="49">
        <v>47.065660000000001</v>
      </c>
      <c r="K3741" s="49">
        <v>0.22270000000000001</v>
      </c>
      <c r="L3741" s="49">
        <v>100.91605000000001</v>
      </c>
      <c r="M3741" s="47"/>
      <c r="N3741" s="50">
        <v>0.98919287327812466</v>
      </c>
      <c r="O3741" s="50">
        <v>9.2779917563296508E-4</v>
      </c>
      <c r="P3741" s="50">
        <v>0.26956402525397555</v>
      </c>
      <c r="Q3741" s="50">
        <v>6.2833422422991815E-3</v>
      </c>
      <c r="R3741" s="50">
        <v>3.693306977945877E-3</v>
      </c>
      <c r="S3741" s="50">
        <v>1.7333954663121747</v>
      </c>
      <c r="T3741" s="50">
        <v>5.8947151304564347E-3</v>
      </c>
      <c r="U3741" s="50">
        <v>3.0089515283706092</v>
      </c>
      <c r="V3741" s="51">
        <v>86.541713579878817</v>
      </c>
      <c r="X3741" s="49">
        <v>0.26</v>
      </c>
      <c r="Y3741" s="49">
        <v>40.53</v>
      </c>
      <c r="Z3741" s="49">
        <v>0.63</v>
      </c>
      <c r="AA3741" s="49">
        <v>5.85</v>
      </c>
      <c r="AB3741" s="49">
        <v>12.09</v>
      </c>
      <c r="AC3741" s="49">
        <v>0.24</v>
      </c>
      <c r="AD3741" s="49">
        <v>2.4500000000000002</v>
      </c>
      <c r="AE3741" s="312"/>
      <c r="AF3741" s="343" t="s">
        <v>441</v>
      </c>
      <c r="AG3741" s="343">
        <v>30</v>
      </c>
      <c r="AH3741" s="343">
        <v>15</v>
      </c>
      <c r="AI3741" s="343"/>
      <c r="AJ3741" s="343"/>
      <c r="AK3741" s="343"/>
      <c r="AL3741" s="343"/>
      <c r="AM3741" s="343"/>
      <c r="AN3741" s="343"/>
      <c r="AO3741" s="343"/>
      <c r="AP3741" s="343"/>
      <c r="AQ3741" s="343"/>
      <c r="AR3741" s="343"/>
      <c r="AS3741" s="343"/>
      <c r="AT3741" s="343"/>
      <c r="AU3741" s="343"/>
      <c r="AV3741" s="343"/>
      <c r="AW3741" s="343"/>
      <c r="AX3741" s="343"/>
      <c r="AY3741" s="343"/>
      <c r="AZ3741" s="343"/>
      <c r="BA3741" s="343"/>
      <c r="BB3741" s="343"/>
      <c r="BC3741" s="343"/>
      <c r="BD3741" s="343"/>
      <c r="BE3741" s="475"/>
      <c r="BF3741" s="475"/>
      <c r="BG3741" s="475"/>
      <c r="BH3741" s="475"/>
      <c r="BI3741" s="475"/>
      <c r="BJ3741" s="475"/>
      <c r="BK3741" s="475"/>
      <c r="BL3741" s="475"/>
      <c r="BM3741" s="475"/>
      <c r="BN3741" s="475"/>
      <c r="BO3741" s="475"/>
      <c r="BP3741" s="306"/>
      <c r="BQ3741" s="496"/>
      <c r="BR3741" s="496"/>
      <c r="BS3741" s="496"/>
      <c r="BT3741" s="496"/>
      <c r="BU3741" s="496"/>
      <c r="BV3741" s="496"/>
    </row>
    <row r="3742" spans="1:74" s="52" customFormat="1" ht="12.75">
      <c r="A3742" s="45">
        <v>2670.0804681784898</v>
      </c>
      <c r="B3742" s="46" t="s">
        <v>364</v>
      </c>
      <c r="C3742" s="47" t="s">
        <v>382</v>
      </c>
      <c r="D3742" s="48">
        <v>84.000257196133532</v>
      </c>
      <c r="E3742" s="49">
        <v>39.773780000000002</v>
      </c>
      <c r="F3742" s="49">
        <v>8.7999999999999995E-2</v>
      </c>
      <c r="G3742" s="49">
        <v>12.7966</v>
      </c>
      <c r="H3742" s="49">
        <v>0.2913</v>
      </c>
      <c r="I3742" s="49">
        <v>0.15310000000000001</v>
      </c>
      <c r="J3742" s="49">
        <v>47.920299999999997</v>
      </c>
      <c r="K3742" s="49">
        <v>0.21360000000000001</v>
      </c>
      <c r="L3742" s="49">
        <v>101.23667999999999</v>
      </c>
      <c r="M3742" s="47"/>
      <c r="N3742" s="50">
        <v>0.97911575558260733</v>
      </c>
      <c r="O3742" s="50">
        <v>1.7127550596734611E-3</v>
      </c>
      <c r="P3742" s="50">
        <v>0.26344366572299943</v>
      </c>
      <c r="Q3742" s="50">
        <v>5.7679508226409788E-3</v>
      </c>
      <c r="R3742" s="50">
        <v>3.1922588662389004E-3</v>
      </c>
      <c r="S3742" s="50">
        <v>1.758592617745302</v>
      </c>
      <c r="T3742" s="50">
        <v>5.633730498583552E-3</v>
      </c>
      <c r="U3742" s="50">
        <v>3.0174587342980455</v>
      </c>
      <c r="V3742" s="51">
        <v>86.971368027524846</v>
      </c>
      <c r="X3742" s="49">
        <v>0.26</v>
      </c>
      <c r="Y3742" s="49">
        <v>21.33</v>
      </c>
      <c r="Z3742" s="49">
        <v>0.64</v>
      </c>
      <c r="AA3742" s="49">
        <v>6.36</v>
      </c>
      <c r="AB3742" s="49">
        <v>14.19</v>
      </c>
      <c r="AC3742" s="49">
        <v>0.24</v>
      </c>
      <c r="AD3742" s="49">
        <v>2.54</v>
      </c>
      <c r="AE3742" s="312"/>
      <c r="AF3742" s="343" t="s">
        <v>441</v>
      </c>
      <c r="AG3742" s="343">
        <v>30</v>
      </c>
      <c r="AH3742" s="343">
        <v>15</v>
      </c>
      <c r="AI3742" s="343"/>
      <c r="AJ3742" s="343"/>
      <c r="AK3742" s="343"/>
      <c r="AL3742" s="343"/>
      <c r="AM3742" s="343"/>
      <c r="AN3742" s="343"/>
      <c r="AO3742" s="343"/>
      <c r="AP3742" s="343"/>
      <c r="AQ3742" s="343"/>
      <c r="AR3742" s="343"/>
      <c r="AS3742" s="343"/>
      <c r="AT3742" s="343"/>
      <c r="AU3742" s="343"/>
      <c r="AV3742" s="343"/>
      <c r="AW3742" s="343"/>
      <c r="AX3742" s="343"/>
      <c r="AY3742" s="343"/>
      <c r="AZ3742" s="343"/>
      <c r="BA3742" s="343"/>
      <c r="BB3742" s="343"/>
      <c r="BC3742" s="343"/>
      <c r="BD3742" s="343"/>
      <c r="BE3742" s="475"/>
      <c r="BF3742" s="475"/>
      <c r="BG3742" s="475"/>
      <c r="BH3742" s="475"/>
      <c r="BI3742" s="475"/>
      <c r="BJ3742" s="475"/>
      <c r="BK3742" s="475"/>
      <c r="BL3742" s="475"/>
      <c r="BM3742" s="475"/>
      <c r="BN3742" s="475"/>
      <c r="BO3742" s="475"/>
      <c r="BP3742" s="306"/>
      <c r="BQ3742" s="496"/>
      <c r="BR3742" s="496"/>
      <c r="BS3742" s="496"/>
      <c r="BT3742" s="496"/>
      <c r="BU3742" s="496"/>
      <c r="BV3742" s="496"/>
    </row>
    <row r="3743" spans="1:74" s="52" customFormat="1" ht="12.75">
      <c r="A3743" s="45">
        <v>2670.0804681784898</v>
      </c>
      <c r="B3743" s="46" t="s">
        <v>364</v>
      </c>
      <c r="C3743" s="47" t="s">
        <v>382</v>
      </c>
      <c r="D3743" s="48">
        <v>90.000257196133532</v>
      </c>
      <c r="E3743" s="49">
        <v>39.743049999999997</v>
      </c>
      <c r="F3743" s="49">
        <v>0.10349999999999999</v>
      </c>
      <c r="G3743" s="49">
        <v>12.60605</v>
      </c>
      <c r="H3743" s="49">
        <v>0.30780000000000002</v>
      </c>
      <c r="I3743" s="49">
        <v>0.17610000000000001</v>
      </c>
      <c r="J3743" s="49">
        <v>47.44773</v>
      </c>
      <c r="K3743" s="49">
        <v>0.22309999999999999</v>
      </c>
      <c r="L3743" s="49">
        <v>100.60732999999999</v>
      </c>
      <c r="M3743" s="47"/>
      <c r="N3743" s="50">
        <v>0.98347739824799463</v>
      </c>
      <c r="O3743" s="50">
        <v>2.0249716873680552E-3</v>
      </c>
      <c r="P3743" s="50">
        <v>0.26087845267209303</v>
      </c>
      <c r="Q3743" s="50">
        <v>6.1265459964135452E-3</v>
      </c>
      <c r="R3743" s="50">
        <v>3.6910360398510708E-3</v>
      </c>
      <c r="S3743" s="50">
        <v>1.7503591766542514</v>
      </c>
      <c r="T3743" s="50">
        <v>5.9150770792976053E-3</v>
      </c>
      <c r="U3743" s="50">
        <v>3.012472658377269</v>
      </c>
      <c r="V3743" s="51">
        <v>87.028959240411936</v>
      </c>
      <c r="X3743" s="49">
        <v>0.26</v>
      </c>
      <c r="Y3743" s="49">
        <v>19.399999999999999</v>
      </c>
      <c r="Z3743" s="49">
        <v>0.64</v>
      </c>
      <c r="AA3743" s="49">
        <v>6.08</v>
      </c>
      <c r="AB3743" s="49">
        <v>12.33</v>
      </c>
      <c r="AC3743" s="49">
        <v>0.24</v>
      </c>
      <c r="AD3743" s="49">
        <v>2.4500000000000002</v>
      </c>
      <c r="AE3743" s="312"/>
      <c r="AF3743" s="343" t="s">
        <v>441</v>
      </c>
      <c r="AG3743" s="343">
        <v>30</v>
      </c>
      <c r="AH3743" s="343">
        <v>15</v>
      </c>
      <c r="AI3743" s="343"/>
      <c r="AJ3743" s="343"/>
      <c r="AK3743" s="343"/>
      <c r="AL3743" s="343"/>
      <c r="AM3743" s="343"/>
      <c r="AN3743" s="343"/>
      <c r="AO3743" s="343"/>
      <c r="AP3743" s="343"/>
      <c r="AQ3743" s="343"/>
      <c r="AR3743" s="343"/>
      <c r="AS3743" s="343"/>
      <c r="AT3743" s="343"/>
      <c r="AU3743" s="343"/>
      <c r="AV3743" s="343"/>
      <c r="AW3743" s="343"/>
      <c r="AX3743" s="343"/>
      <c r="AY3743" s="343"/>
      <c r="AZ3743" s="343"/>
      <c r="BA3743" s="343"/>
      <c r="BB3743" s="343"/>
      <c r="BC3743" s="343"/>
      <c r="BD3743" s="343"/>
      <c r="BE3743" s="475"/>
      <c r="BF3743" s="475"/>
      <c r="BG3743" s="475"/>
      <c r="BH3743" s="475"/>
      <c r="BI3743" s="475"/>
      <c r="BJ3743" s="475"/>
      <c r="BK3743" s="475"/>
      <c r="BL3743" s="475"/>
      <c r="BM3743" s="475"/>
      <c r="BN3743" s="475"/>
      <c r="BO3743" s="475"/>
      <c r="BP3743" s="306"/>
      <c r="BQ3743" s="496"/>
      <c r="BR3743" s="496"/>
      <c r="BS3743" s="496"/>
      <c r="BT3743" s="496"/>
      <c r="BU3743" s="496"/>
      <c r="BV3743" s="496"/>
    </row>
    <row r="3744" spans="1:74" s="52" customFormat="1" ht="12.75">
      <c r="A3744" s="45">
        <v>2670.0804681784898</v>
      </c>
      <c r="B3744" s="46" t="s">
        <v>364</v>
      </c>
      <c r="C3744" s="47" t="s">
        <v>382</v>
      </c>
      <c r="D3744" s="48">
        <v>96.000257196133532</v>
      </c>
      <c r="E3744" s="49">
        <v>39.937719999999999</v>
      </c>
      <c r="F3744" s="49">
        <v>6.6600000000000006E-2</v>
      </c>
      <c r="G3744" s="49">
        <v>12.54588</v>
      </c>
      <c r="H3744" s="49">
        <v>0.30249999999999999</v>
      </c>
      <c r="I3744" s="49">
        <v>0.1731</v>
      </c>
      <c r="J3744" s="49">
        <v>47.276809999999998</v>
      </c>
      <c r="K3744" s="49">
        <v>0.21759999999999999</v>
      </c>
      <c r="L3744" s="49">
        <v>100.52021000000001</v>
      </c>
      <c r="M3744" s="47"/>
      <c r="N3744" s="50">
        <v>0.98839252050479331</v>
      </c>
      <c r="O3744" s="50">
        <v>1.3031542558093131E-3</v>
      </c>
      <c r="P3744" s="50">
        <v>0.25965895544785261</v>
      </c>
      <c r="Q3744" s="50">
        <v>6.0216492327194197E-3</v>
      </c>
      <c r="R3744" s="50">
        <v>3.6285155579326381E-3</v>
      </c>
      <c r="S3744" s="50">
        <v>1.7442265499241318</v>
      </c>
      <c r="T3744" s="50">
        <v>5.769826060349155E-3</v>
      </c>
      <c r="U3744" s="50">
        <v>3.0090011709835882</v>
      </c>
      <c r="V3744" s="51">
        <v>87.042225977893295</v>
      </c>
      <c r="X3744" s="49">
        <v>0.26</v>
      </c>
      <c r="Y3744" s="49">
        <v>30.49</v>
      </c>
      <c r="Z3744" s="49">
        <v>0.65</v>
      </c>
      <c r="AA3744" s="49">
        <v>6.09</v>
      </c>
      <c r="AB3744" s="49">
        <v>12.21</v>
      </c>
      <c r="AC3744" s="49">
        <v>0.24</v>
      </c>
      <c r="AD3744" s="49">
        <v>2.52</v>
      </c>
      <c r="AE3744" s="312"/>
      <c r="AF3744" s="343" t="s">
        <v>441</v>
      </c>
      <c r="AG3744" s="343">
        <v>30</v>
      </c>
      <c r="AH3744" s="343">
        <v>15</v>
      </c>
      <c r="AI3744" s="343"/>
      <c r="AJ3744" s="343"/>
      <c r="AK3744" s="343"/>
      <c r="AL3744" s="343"/>
      <c r="AM3744" s="343"/>
      <c r="AN3744" s="343"/>
      <c r="AO3744" s="343"/>
      <c r="AP3744" s="343"/>
      <c r="AQ3744" s="343"/>
      <c r="AR3744" s="343"/>
      <c r="AS3744" s="343"/>
      <c r="AT3744" s="343"/>
      <c r="AU3744" s="343"/>
      <c r="AV3744" s="343"/>
      <c r="AW3744" s="343"/>
      <c r="AX3744" s="343"/>
      <c r="AY3744" s="343"/>
      <c r="AZ3744" s="343"/>
      <c r="BA3744" s="343"/>
      <c r="BB3744" s="343"/>
      <c r="BC3744" s="343"/>
      <c r="BD3744" s="343"/>
      <c r="BE3744" s="475"/>
      <c r="BF3744" s="475"/>
      <c r="BG3744" s="475"/>
      <c r="BH3744" s="475"/>
      <c r="BI3744" s="475"/>
      <c r="BJ3744" s="475"/>
      <c r="BK3744" s="475"/>
      <c r="BL3744" s="475"/>
      <c r="BM3744" s="475"/>
      <c r="BN3744" s="475"/>
      <c r="BO3744" s="475"/>
      <c r="BP3744" s="306"/>
      <c r="BQ3744" s="496"/>
      <c r="BR3744" s="496"/>
      <c r="BS3744" s="496"/>
      <c r="BT3744" s="496"/>
      <c r="BU3744" s="496"/>
      <c r="BV3744" s="496"/>
    </row>
    <row r="3745" spans="1:74" s="52" customFormat="1" ht="12.75">
      <c r="A3745" s="45">
        <v>2670.0804681784898</v>
      </c>
      <c r="B3745" s="46" t="s">
        <v>364</v>
      </c>
      <c r="C3745" s="47" t="s">
        <v>382</v>
      </c>
      <c r="D3745" s="48">
        <v>102.00025719613353</v>
      </c>
      <c r="E3745" s="49">
        <v>39.69182</v>
      </c>
      <c r="F3745" s="49">
        <v>5.8999999999999997E-2</v>
      </c>
      <c r="G3745" s="49">
        <v>12.42554</v>
      </c>
      <c r="H3745" s="49">
        <v>0.31209999999999999</v>
      </c>
      <c r="I3745" s="49">
        <v>0.1646</v>
      </c>
      <c r="J3745" s="49">
        <v>47.37735</v>
      </c>
      <c r="K3745" s="49">
        <v>0.22309999999999999</v>
      </c>
      <c r="L3745" s="49">
        <v>100.25350999999999</v>
      </c>
      <c r="M3745" s="47"/>
      <c r="N3745" s="50">
        <v>0.98507494659185479</v>
      </c>
      <c r="O3745" s="50">
        <v>1.1576990777404142E-3</v>
      </c>
      <c r="P3745" s="50">
        <v>0.25789298346903039</v>
      </c>
      <c r="Q3745" s="50">
        <v>6.2302564240751361E-3</v>
      </c>
      <c r="R3745" s="50">
        <v>3.4600616003346864E-3</v>
      </c>
      <c r="S3745" s="50">
        <v>1.7528613756764757</v>
      </c>
      <c r="T3745" s="50">
        <v>5.9323324131531222E-3</v>
      </c>
      <c r="U3745" s="50">
        <v>3.012609655252664</v>
      </c>
      <c r="V3745" s="51">
        <v>87.174316828106981</v>
      </c>
      <c r="X3745" s="49">
        <v>0.26</v>
      </c>
      <c r="Y3745" s="49">
        <v>32.28</v>
      </c>
      <c r="Z3745" s="49">
        <v>0.65</v>
      </c>
      <c r="AA3745" s="49">
        <v>5.94</v>
      </c>
      <c r="AB3745" s="49">
        <v>12.99</v>
      </c>
      <c r="AC3745" s="49">
        <v>0.24</v>
      </c>
      <c r="AD3745" s="49">
        <v>2.46</v>
      </c>
      <c r="AE3745" s="312"/>
      <c r="AF3745" s="343" t="s">
        <v>441</v>
      </c>
      <c r="AG3745" s="343">
        <v>30</v>
      </c>
      <c r="AH3745" s="343">
        <v>15</v>
      </c>
      <c r="AI3745" s="343"/>
      <c r="AJ3745" s="343"/>
      <c r="AK3745" s="343"/>
      <c r="AL3745" s="343"/>
      <c r="AM3745" s="343"/>
      <c r="AN3745" s="343"/>
      <c r="AO3745" s="343"/>
      <c r="AP3745" s="343"/>
      <c r="AQ3745" s="343"/>
      <c r="AR3745" s="343"/>
      <c r="AS3745" s="343"/>
      <c r="AT3745" s="343"/>
      <c r="AU3745" s="343"/>
      <c r="AV3745" s="343"/>
      <c r="AW3745" s="343"/>
      <c r="AX3745" s="343"/>
      <c r="AY3745" s="343"/>
      <c r="AZ3745" s="343"/>
      <c r="BA3745" s="343"/>
      <c r="BB3745" s="343"/>
      <c r="BC3745" s="343"/>
      <c r="BD3745" s="343"/>
      <c r="BE3745" s="475"/>
      <c r="BF3745" s="475"/>
      <c r="BG3745" s="475"/>
      <c r="BH3745" s="475"/>
      <c r="BI3745" s="475"/>
      <c r="BJ3745" s="475"/>
      <c r="BK3745" s="475"/>
      <c r="BL3745" s="475"/>
      <c r="BM3745" s="475"/>
      <c r="BN3745" s="475"/>
      <c r="BO3745" s="475"/>
      <c r="BP3745" s="306"/>
      <c r="BQ3745" s="496"/>
      <c r="BR3745" s="496"/>
      <c r="BS3745" s="496"/>
      <c r="BT3745" s="496"/>
      <c r="BU3745" s="496"/>
      <c r="BV3745" s="496"/>
    </row>
    <row r="3746" spans="1:74" s="52" customFormat="1" ht="12.75">
      <c r="A3746" s="45">
        <v>2670.0804681784898</v>
      </c>
      <c r="B3746" s="46" t="s">
        <v>364</v>
      </c>
      <c r="C3746" s="47" t="s">
        <v>382</v>
      </c>
      <c r="D3746" s="48">
        <v>108.00025719613353</v>
      </c>
      <c r="E3746" s="49">
        <v>39.85575</v>
      </c>
      <c r="F3746" s="49">
        <v>5.7700000000000001E-2</v>
      </c>
      <c r="G3746" s="49">
        <v>12.515790000000001</v>
      </c>
      <c r="H3746" s="49">
        <v>0.32579999999999998</v>
      </c>
      <c r="I3746" s="49">
        <v>0.16719999999999999</v>
      </c>
      <c r="J3746" s="49">
        <v>47.37735</v>
      </c>
      <c r="K3746" s="49">
        <v>0.2172</v>
      </c>
      <c r="L3746" s="49">
        <v>100.51679</v>
      </c>
      <c r="M3746" s="47"/>
      <c r="N3746" s="50">
        <v>0.98665091441243902</v>
      </c>
      <c r="O3746" s="50">
        <v>1.1293375406735313E-3</v>
      </c>
      <c r="P3746" s="50">
        <v>0.2591115655242216</v>
      </c>
      <c r="Q3746" s="50">
        <v>6.4873526856640802E-3</v>
      </c>
      <c r="R3746" s="50">
        <v>3.5058598357288113E-3</v>
      </c>
      <c r="S3746" s="50">
        <v>1.7484444849058041</v>
      </c>
      <c r="T3746" s="50">
        <v>5.7608956016825608E-3</v>
      </c>
      <c r="U3746" s="50">
        <v>3.0110904105062137</v>
      </c>
      <c r="V3746" s="51">
        <v>87.093184000082147</v>
      </c>
      <c r="X3746" s="49">
        <v>0.26</v>
      </c>
      <c r="Y3746" s="49">
        <v>34.43</v>
      </c>
      <c r="Z3746" s="49">
        <v>0.65</v>
      </c>
      <c r="AA3746" s="49">
        <v>5.73</v>
      </c>
      <c r="AB3746" s="49">
        <v>12.55</v>
      </c>
      <c r="AC3746" s="49">
        <v>0.24</v>
      </c>
      <c r="AD3746" s="49">
        <v>2.5099999999999998</v>
      </c>
      <c r="AE3746" s="312"/>
      <c r="AF3746" s="343" t="s">
        <v>441</v>
      </c>
      <c r="AG3746" s="343">
        <v>30</v>
      </c>
      <c r="AH3746" s="343">
        <v>15</v>
      </c>
      <c r="AI3746" s="343"/>
      <c r="AJ3746" s="343"/>
      <c r="AK3746" s="343"/>
      <c r="AL3746" s="343"/>
      <c r="AM3746" s="343"/>
      <c r="AN3746" s="343"/>
      <c r="AO3746" s="343"/>
      <c r="AP3746" s="343"/>
      <c r="AQ3746" s="343"/>
      <c r="AR3746" s="343"/>
      <c r="AS3746" s="343"/>
      <c r="AT3746" s="343"/>
      <c r="AU3746" s="343"/>
      <c r="AV3746" s="343"/>
      <c r="AW3746" s="343"/>
      <c r="AX3746" s="343"/>
      <c r="AY3746" s="343"/>
      <c r="AZ3746" s="343"/>
      <c r="BA3746" s="343"/>
      <c r="BB3746" s="343"/>
      <c r="BC3746" s="343"/>
      <c r="BD3746" s="343"/>
      <c r="BE3746" s="475"/>
      <c r="BF3746" s="475"/>
      <c r="BG3746" s="475"/>
      <c r="BH3746" s="475"/>
      <c r="BI3746" s="475"/>
      <c r="BJ3746" s="475"/>
      <c r="BK3746" s="475"/>
      <c r="BL3746" s="475"/>
      <c r="BM3746" s="475"/>
      <c r="BN3746" s="475"/>
      <c r="BO3746" s="475"/>
      <c r="BP3746" s="306"/>
      <c r="BQ3746" s="496"/>
      <c r="BR3746" s="496"/>
      <c r="BS3746" s="496"/>
      <c r="BT3746" s="496"/>
      <c r="BU3746" s="496"/>
      <c r="BV3746" s="496"/>
    </row>
    <row r="3747" spans="1:74" s="52" customFormat="1" ht="12.75">
      <c r="A3747" s="45">
        <v>2670.0804681784898</v>
      </c>
      <c r="B3747" s="46" t="s">
        <v>364</v>
      </c>
      <c r="C3747" s="47" t="s">
        <v>382</v>
      </c>
      <c r="D3747" s="48">
        <v>114.00025719613353</v>
      </c>
      <c r="E3747" s="49">
        <v>39.835259999999998</v>
      </c>
      <c r="F3747" s="49">
        <v>5.9400000000000001E-2</v>
      </c>
      <c r="G3747" s="49">
        <v>12.485709999999999</v>
      </c>
      <c r="H3747" s="49">
        <v>0.31659999999999999</v>
      </c>
      <c r="I3747" s="49">
        <v>0.16370000000000001</v>
      </c>
      <c r="J3747" s="49">
        <v>47.427619999999997</v>
      </c>
      <c r="K3747" s="49">
        <v>0.2175</v>
      </c>
      <c r="L3747" s="49">
        <v>100.50578999999999</v>
      </c>
      <c r="M3747" s="47"/>
      <c r="N3747" s="50">
        <v>0.98612661994483097</v>
      </c>
      <c r="O3747" s="50">
        <v>1.1625908121573284E-3</v>
      </c>
      <c r="P3747" s="50">
        <v>0.25848435607221731</v>
      </c>
      <c r="Q3747" s="50">
        <v>6.304052616438704E-3</v>
      </c>
      <c r="R3747" s="50">
        <v>3.432412264025856E-3</v>
      </c>
      <c r="S3747" s="50">
        <v>1.7502694138416532</v>
      </c>
      <c r="T3747" s="50">
        <v>5.7687528795309275E-3</v>
      </c>
      <c r="U3747" s="50">
        <v>3.0115481984308543</v>
      </c>
      <c r="V3747" s="51">
        <v>87.13210349901172</v>
      </c>
      <c r="X3747" s="49">
        <v>0.26</v>
      </c>
      <c r="Y3747" s="49">
        <v>32.76</v>
      </c>
      <c r="Z3747" s="49">
        <v>0.65</v>
      </c>
      <c r="AA3747" s="49">
        <v>5.79</v>
      </c>
      <c r="AB3747" s="49">
        <v>12.83</v>
      </c>
      <c r="AC3747" s="49">
        <v>0.24</v>
      </c>
      <c r="AD3747" s="49">
        <v>2.5099999999999998</v>
      </c>
      <c r="AE3747" s="312"/>
      <c r="AF3747" s="343" t="s">
        <v>441</v>
      </c>
      <c r="AG3747" s="343">
        <v>30</v>
      </c>
      <c r="AH3747" s="343">
        <v>15</v>
      </c>
      <c r="AI3747" s="343"/>
      <c r="AJ3747" s="343"/>
      <c r="AK3747" s="343"/>
      <c r="AL3747" s="343"/>
      <c r="AM3747" s="343"/>
      <c r="AN3747" s="343"/>
      <c r="AO3747" s="343"/>
      <c r="AP3747" s="343"/>
      <c r="AQ3747" s="343"/>
      <c r="AR3747" s="343"/>
      <c r="AS3747" s="343"/>
      <c r="AT3747" s="343"/>
      <c r="AU3747" s="343"/>
      <c r="AV3747" s="343"/>
      <c r="AW3747" s="343"/>
      <c r="AX3747" s="343"/>
      <c r="AY3747" s="343"/>
      <c r="AZ3747" s="343"/>
      <c r="BA3747" s="343"/>
      <c r="BB3747" s="343"/>
      <c r="BC3747" s="343"/>
      <c r="BD3747" s="343"/>
      <c r="BE3747" s="475"/>
      <c r="BF3747" s="475"/>
      <c r="BG3747" s="475"/>
      <c r="BH3747" s="475"/>
      <c r="BI3747" s="475"/>
      <c r="BJ3747" s="475"/>
      <c r="BK3747" s="475"/>
      <c r="BL3747" s="475"/>
      <c r="BM3747" s="475"/>
      <c r="BN3747" s="475"/>
      <c r="BO3747" s="475"/>
      <c r="BP3747" s="306"/>
      <c r="BQ3747" s="496"/>
      <c r="BR3747" s="496"/>
      <c r="BS3747" s="496"/>
      <c r="BT3747" s="496"/>
      <c r="BU3747" s="496"/>
      <c r="BV3747" s="496"/>
    </row>
    <row r="3748" spans="1:74" s="52" customFormat="1" ht="12.75">
      <c r="A3748" s="45">
        <v>2670.0804681784898</v>
      </c>
      <c r="B3748" s="46" t="s">
        <v>364</v>
      </c>
      <c r="C3748" s="47" t="s">
        <v>382</v>
      </c>
      <c r="D3748" s="48">
        <v>120.00025719613353</v>
      </c>
      <c r="E3748" s="49">
        <v>39.978700000000003</v>
      </c>
      <c r="F3748" s="49">
        <v>8.8800000000000004E-2</v>
      </c>
      <c r="G3748" s="49">
        <v>12.435560000000001</v>
      </c>
      <c r="H3748" s="49">
        <v>0.30349999999999999</v>
      </c>
      <c r="I3748" s="49">
        <v>0.19189999999999999</v>
      </c>
      <c r="J3748" s="49">
        <v>47.43768</v>
      </c>
      <c r="K3748" s="49">
        <v>0.2177</v>
      </c>
      <c r="L3748" s="49">
        <v>100.65383999999999</v>
      </c>
      <c r="M3748" s="47"/>
      <c r="N3748" s="50">
        <v>0.98757967797856572</v>
      </c>
      <c r="O3748" s="50">
        <v>1.7343304834459483E-3</v>
      </c>
      <c r="P3748" s="50">
        <v>0.25690042217597181</v>
      </c>
      <c r="Q3748" s="50">
        <v>6.0303992277302362E-3</v>
      </c>
      <c r="R3748" s="50">
        <v>4.0151723378501498E-3</v>
      </c>
      <c r="S3748" s="50">
        <v>1.74692984062275</v>
      </c>
      <c r="T3748" s="50">
        <v>5.761818228228595E-3</v>
      </c>
      <c r="U3748" s="50">
        <v>3.0089516610545419</v>
      </c>
      <c r="V3748" s="51">
        <v>87.179531772458489</v>
      </c>
      <c r="X3748" s="49">
        <v>0.26</v>
      </c>
      <c r="Y3748" s="49">
        <v>22.24</v>
      </c>
      <c r="Z3748" s="49">
        <v>0.65</v>
      </c>
      <c r="AA3748" s="49">
        <v>6.14</v>
      </c>
      <c r="AB3748" s="49">
        <v>11.29</v>
      </c>
      <c r="AC3748" s="49">
        <v>0.24</v>
      </c>
      <c r="AD3748" s="49">
        <v>2.52</v>
      </c>
      <c r="AE3748" s="312"/>
      <c r="AF3748" s="343" t="s">
        <v>441</v>
      </c>
      <c r="AG3748" s="343">
        <v>30</v>
      </c>
      <c r="AH3748" s="343">
        <v>15</v>
      </c>
      <c r="AI3748" s="343"/>
      <c r="AJ3748" s="343"/>
      <c r="AK3748" s="343"/>
      <c r="AL3748" s="343"/>
      <c r="AM3748" s="343"/>
      <c r="AN3748" s="343"/>
      <c r="AO3748" s="343"/>
      <c r="AP3748" s="343"/>
      <c r="AQ3748" s="343"/>
      <c r="AR3748" s="343"/>
      <c r="AS3748" s="343"/>
      <c r="AT3748" s="343"/>
      <c r="AU3748" s="343"/>
      <c r="AV3748" s="343"/>
      <c r="AW3748" s="343"/>
      <c r="AX3748" s="343"/>
      <c r="AY3748" s="343"/>
      <c r="AZ3748" s="343"/>
      <c r="BA3748" s="343"/>
      <c r="BB3748" s="343"/>
      <c r="BC3748" s="343"/>
      <c r="BD3748" s="343"/>
      <c r="BE3748" s="475"/>
      <c r="BF3748" s="475"/>
      <c r="BG3748" s="475"/>
      <c r="BH3748" s="475"/>
      <c r="BI3748" s="475"/>
      <c r="BJ3748" s="475"/>
      <c r="BK3748" s="475"/>
      <c r="BL3748" s="475"/>
      <c r="BM3748" s="475"/>
      <c r="BN3748" s="475"/>
      <c r="BO3748" s="475"/>
      <c r="BP3748" s="306"/>
      <c r="BQ3748" s="496"/>
      <c r="BR3748" s="496"/>
      <c r="BS3748" s="496"/>
      <c r="BT3748" s="496"/>
      <c r="BU3748" s="496"/>
      <c r="BV3748" s="496"/>
    </row>
    <row r="3749" spans="1:74" s="52" customFormat="1" ht="12.75">
      <c r="A3749" s="45">
        <v>2670.0804681784898</v>
      </c>
      <c r="B3749" s="46" t="s">
        <v>364</v>
      </c>
      <c r="C3749" s="47" t="s">
        <v>382</v>
      </c>
      <c r="D3749" s="48">
        <v>126.00025719613353</v>
      </c>
      <c r="E3749" s="49">
        <v>39.947960000000002</v>
      </c>
      <c r="F3749" s="49">
        <v>7.4700000000000003E-2</v>
      </c>
      <c r="G3749" s="49">
        <v>12.365360000000001</v>
      </c>
      <c r="H3749" s="49">
        <v>0.28720000000000001</v>
      </c>
      <c r="I3749" s="49">
        <v>0.15770000000000001</v>
      </c>
      <c r="J3749" s="49">
        <v>47.43768</v>
      </c>
      <c r="K3749" s="49">
        <v>0.21759999999999999</v>
      </c>
      <c r="L3749" s="49">
        <v>100.48820000000001</v>
      </c>
      <c r="M3749" s="47"/>
      <c r="N3749" s="50">
        <v>0.98801512371112277</v>
      </c>
      <c r="O3749" s="50">
        <v>1.4607133652375023E-3</v>
      </c>
      <c r="P3749" s="50">
        <v>0.25575948270886845</v>
      </c>
      <c r="Q3749" s="50">
        <v>5.7134353046595547E-3</v>
      </c>
      <c r="R3749" s="50">
        <v>3.3035920982422526E-3</v>
      </c>
      <c r="S3749" s="50">
        <v>1.7490449578309804</v>
      </c>
      <c r="T3749" s="50">
        <v>5.7661445392915974E-3</v>
      </c>
      <c r="U3749" s="50">
        <v>3.0090634495584023</v>
      </c>
      <c r="V3749" s="51">
        <v>87.242671777003949</v>
      </c>
      <c r="X3749" s="49">
        <v>0.26</v>
      </c>
      <c r="Y3749" s="49">
        <v>26.75</v>
      </c>
      <c r="Z3749" s="49">
        <v>0.65</v>
      </c>
      <c r="AA3749" s="49">
        <v>6.4</v>
      </c>
      <c r="AB3749" s="49">
        <v>13.01</v>
      </c>
      <c r="AC3749" s="49">
        <v>0.24</v>
      </c>
      <c r="AD3749" s="49">
        <v>2.5299999999999998</v>
      </c>
      <c r="AE3749" s="312"/>
      <c r="AF3749" s="343" t="s">
        <v>441</v>
      </c>
      <c r="AG3749" s="343">
        <v>30</v>
      </c>
      <c r="AH3749" s="343">
        <v>15</v>
      </c>
      <c r="AI3749" s="343"/>
      <c r="AJ3749" s="343"/>
      <c r="AK3749" s="343"/>
      <c r="AL3749" s="343"/>
      <c r="AM3749" s="343"/>
      <c r="AN3749" s="343"/>
      <c r="AO3749" s="343"/>
      <c r="AP3749" s="343"/>
      <c r="AQ3749" s="343"/>
      <c r="AR3749" s="343"/>
      <c r="AS3749" s="343"/>
      <c r="AT3749" s="343"/>
      <c r="AU3749" s="343"/>
      <c r="AV3749" s="343"/>
      <c r="AW3749" s="343"/>
      <c r="AX3749" s="343"/>
      <c r="AY3749" s="343"/>
      <c r="AZ3749" s="343"/>
      <c r="BA3749" s="343"/>
      <c r="BB3749" s="343"/>
      <c r="BC3749" s="343"/>
      <c r="BD3749" s="343"/>
      <c r="BE3749" s="475"/>
      <c r="BF3749" s="475"/>
      <c r="BG3749" s="475"/>
      <c r="BH3749" s="475"/>
      <c r="BI3749" s="475"/>
      <c r="BJ3749" s="475"/>
      <c r="BK3749" s="475"/>
      <c r="BL3749" s="475"/>
      <c r="BM3749" s="475"/>
      <c r="BN3749" s="475"/>
      <c r="BO3749" s="475"/>
      <c r="BP3749" s="306"/>
      <c r="BQ3749" s="496"/>
      <c r="BR3749" s="496"/>
      <c r="BS3749" s="496"/>
      <c r="BT3749" s="496"/>
      <c r="BU3749" s="496"/>
      <c r="BV3749" s="496"/>
    </row>
    <row r="3750" spans="1:74" s="52" customFormat="1" ht="12.75">
      <c r="A3750" s="45">
        <v>2670.0804681784898</v>
      </c>
      <c r="B3750" s="46" t="s">
        <v>364</v>
      </c>
      <c r="C3750" s="47" t="s">
        <v>382</v>
      </c>
      <c r="D3750" s="48">
        <v>132.00025719613353</v>
      </c>
      <c r="E3750" s="49">
        <v>39.91722</v>
      </c>
      <c r="F3750" s="49">
        <v>9.11E-2</v>
      </c>
      <c r="G3750" s="49">
        <v>12.27511</v>
      </c>
      <c r="H3750" s="49">
        <v>0.2777</v>
      </c>
      <c r="I3750" s="49">
        <v>0.17249999999999999</v>
      </c>
      <c r="J3750" s="49">
        <v>47.528170000000003</v>
      </c>
      <c r="K3750" s="49">
        <v>0.21310000000000001</v>
      </c>
      <c r="L3750" s="49">
        <v>100.47489999999999</v>
      </c>
      <c r="M3750" s="47"/>
      <c r="N3750" s="50">
        <v>0.98702954701654688</v>
      </c>
      <c r="O3750" s="50">
        <v>1.7809989278710552E-3</v>
      </c>
      <c r="P3750" s="50">
        <v>0.25383485277327017</v>
      </c>
      <c r="Q3750" s="50">
        <v>5.5231856090528905E-3</v>
      </c>
      <c r="R3750" s="50">
        <v>3.6128065250792905E-3</v>
      </c>
      <c r="S3750" s="50">
        <v>1.7519814531127447</v>
      </c>
      <c r="T3750" s="50">
        <v>5.6456111631462934E-3</v>
      </c>
      <c r="U3750" s="50">
        <v>3.0094084551277112</v>
      </c>
      <c r="V3750" s="51">
        <v>87.345059862740243</v>
      </c>
      <c r="X3750" s="49">
        <v>0.26</v>
      </c>
      <c r="Y3750" s="49">
        <v>21.17</v>
      </c>
      <c r="Z3750" s="49">
        <v>0.65</v>
      </c>
      <c r="AA3750" s="49">
        <v>6.58</v>
      </c>
      <c r="AB3750" s="49">
        <v>12.75</v>
      </c>
      <c r="AC3750" s="49">
        <v>0.24</v>
      </c>
      <c r="AD3750" s="49">
        <v>2.54</v>
      </c>
      <c r="AE3750" s="312"/>
      <c r="AF3750" s="343" t="s">
        <v>441</v>
      </c>
      <c r="AG3750" s="343">
        <v>30</v>
      </c>
      <c r="AH3750" s="343">
        <v>15</v>
      </c>
      <c r="AI3750" s="343"/>
      <c r="AJ3750" s="343"/>
      <c r="AK3750" s="343"/>
      <c r="AL3750" s="343"/>
      <c r="AM3750" s="343"/>
      <c r="AN3750" s="343"/>
      <c r="AO3750" s="343"/>
      <c r="AP3750" s="343"/>
      <c r="AQ3750" s="343"/>
      <c r="AR3750" s="343"/>
      <c r="AS3750" s="343"/>
      <c r="AT3750" s="343"/>
      <c r="AU3750" s="343"/>
      <c r="AV3750" s="343"/>
      <c r="AW3750" s="343"/>
      <c r="AX3750" s="343"/>
      <c r="AY3750" s="343"/>
      <c r="AZ3750" s="343"/>
      <c r="BA3750" s="343"/>
      <c r="BB3750" s="343"/>
      <c r="BC3750" s="343"/>
      <c r="BD3750" s="343"/>
      <c r="BE3750" s="475"/>
      <c r="BF3750" s="475"/>
      <c r="BG3750" s="475"/>
      <c r="BH3750" s="475"/>
      <c r="BI3750" s="475"/>
      <c r="BJ3750" s="475"/>
      <c r="BK3750" s="475"/>
      <c r="BL3750" s="475"/>
      <c r="BM3750" s="475"/>
      <c r="BN3750" s="475"/>
      <c r="BO3750" s="475"/>
      <c r="BP3750" s="306"/>
      <c r="BQ3750" s="496"/>
      <c r="BR3750" s="496"/>
      <c r="BS3750" s="496"/>
      <c r="BT3750" s="496"/>
      <c r="BU3750" s="496"/>
      <c r="BV3750" s="496"/>
    </row>
    <row r="3751" spans="1:74" s="52" customFormat="1" ht="12.75">
      <c r="A3751" s="45">
        <v>2670.0804681784898</v>
      </c>
      <c r="B3751" s="46" t="s">
        <v>364</v>
      </c>
      <c r="C3751" s="47" t="s">
        <v>382</v>
      </c>
      <c r="D3751" s="48">
        <v>138.00025719613353</v>
      </c>
      <c r="E3751" s="49">
        <v>39.866</v>
      </c>
      <c r="F3751" s="49">
        <v>6.5699999999999995E-2</v>
      </c>
      <c r="G3751" s="49">
        <v>12.295159999999999</v>
      </c>
      <c r="H3751" s="49">
        <v>0.29499999999999998</v>
      </c>
      <c r="I3751" s="49">
        <v>0.1618</v>
      </c>
      <c r="J3751" s="49">
        <v>47.819760000000002</v>
      </c>
      <c r="K3751" s="49">
        <v>0.218</v>
      </c>
      <c r="L3751" s="49">
        <v>100.72142000000001</v>
      </c>
      <c r="M3751" s="47"/>
      <c r="N3751" s="50">
        <v>0.98394513312361631</v>
      </c>
      <c r="O3751" s="50">
        <v>1.2820619295260424E-3</v>
      </c>
      <c r="P3751" s="50">
        <v>0.25378058736400116</v>
      </c>
      <c r="Q3751" s="50">
        <v>5.856445793432058E-3</v>
      </c>
      <c r="R3751" s="50">
        <v>3.3824584932787101E-3</v>
      </c>
      <c r="S3751" s="50">
        <v>1.7594792813243705</v>
      </c>
      <c r="T3751" s="50">
        <v>5.7647749891067837E-3</v>
      </c>
      <c r="U3751" s="50">
        <v>3.0134907430173312</v>
      </c>
      <c r="V3751" s="51">
        <v>87.394543977606929</v>
      </c>
      <c r="X3751" s="49">
        <v>0.26</v>
      </c>
      <c r="Y3751" s="49">
        <v>31.58</v>
      </c>
      <c r="Z3751" s="49">
        <v>0.66</v>
      </c>
      <c r="AA3751" s="49">
        <v>6.32</v>
      </c>
      <c r="AB3751" s="49">
        <v>12.93</v>
      </c>
      <c r="AC3751" s="49">
        <v>0.24</v>
      </c>
      <c r="AD3751" s="49">
        <v>2.4900000000000002</v>
      </c>
      <c r="AE3751" s="312"/>
      <c r="AF3751" s="343" t="s">
        <v>441</v>
      </c>
      <c r="AG3751" s="343">
        <v>30</v>
      </c>
      <c r="AH3751" s="343">
        <v>15</v>
      </c>
      <c r="AI3751" s="343"/>
      <c r="AJ3751" s="343"/>
      <c r="AK3751" s="343"/>
      <c r="AL3751" s="343"/>
      <c r="AM3751" s="343"/>
      <c r="AN3751" s="343"/>
      <c r="AO3751" s="343"/>
      <c r="AP3751" s="343"/>
      <c r="AQ3751" s="343"/>
      <c r="AR3751" s="343"/>
      <c r="AS3751" s="343"/>
      <c r="AT3751" s="343"/>
      <c r="AU3751" s="343"/>
      <c r="AV3751" s="343"/>
      <c r="AW3751" s="343"/>
      <c r="AX3751" s="343"/>
      <c r="AY3751" s="343"/>
      <c r="AZ3751" s="343"/>
      <c r="BA3751" s="343"/>
      <c r="BB3751" s="343"/>
      <c r="BC3751" s="343"/>
      <c r="BD3751" s="343"/>
      <c r="BE3751" s="475"/>
      <c r="BF3751" s="475"/>
      <c r="BG3751" s="475"/>
      <c r="BH3751" s="475"/>
      <c r="BI3751" s="475"/>
      <c r="BJ3751" s="475"/>
      <c r="BK3751" s="475"/>
      <c r="BL3751" s="475"/>
      <c r="BM3751" s="475"/>
      <c r="BN3751" s="475"/>
      <c r="BO3751" s="475"/>
      <c r="BP3751" s="306"/>
      <c r="BQ3751" s="496"/>
      <c r="BR3751" s="496"/>
      <c r="BS3751" s="496"/>
      <c r="BT3751" s="496"/>
      <c r="BU3751" s="496"/>
      <c r="BV3751" s="496"/>
    </row>
    <row r="3752" spans="1:74" s="52" customFormat="1" ht="12.75">
      <c r="A3752" s="45">
        <v>2670.0804681784898</v>
      </c>
      <c r="B3752" s="46" t="s">
        <v>364</v>
      </c>
      <c r="C3752" s="47" t="s">
        <v>382</v>
      </c>
      <c r="D3752" s="48">
        <v>144.00025719613353</v>
      </c>
      <c r="E3752" s="49">
        <v>39.978700000000003</v>
      </c>
      <c r="F3752" s="49">
        <v>5.57E-2</v>
      </c>
      <c r="G3752" s="49">
        <v>12.2049</v>
      </c>
      <c r="H3752" s="49">
        <v>0.32200000000000001</v>
      </c>
      <c r="I3752" s="49">
        <v>0.14099999999999999</v>
      </c>
      <c r="J3752" s="49">
        <v>48.352649999999997</v>
      </c>
      <c r="K3752" s="49">
        <v>0.2147</v>
      </c>
      <c r="L3752" s="49">
        <v>101.26965</v>
      </c>
      <c r="M3752" s="47"/>
      <c r="N3752" s="50">
        <v>0.98114991294313991</v>
      </c>
      <c r="O3752" s="50">
        <v>1.08078003127745E-3</v>
      </c>
      <c r="P3752" s="50">
        <v>0.25049376544095509</v>
      </c>
      <c r="Q3752" s="50">
        <v>6.3563304322620112E-3</v>
      </c>
      <c r="R3752" s="50">
        <v>2.9309712173630539E-3</v>
      </c>
      <c r="S3752" s="50">
        <v>1.7690313451596444</v>
      </c>
      <c r="T3752" s="50">
        <v>5.6454217696633819E-3</v>
      </c>
      <c r="U3752" s="50">
        <v>3.0166885269943058</v>
      </c>
      <c r="V3752" s="51">
        <v>87.596402534135407</v>
      </c>
      <c r="X3752" s="49">
        <v>0.26</v>
      </c>
      <c r="Y3752" s="49">
        <v>36.450000000000003</v>
      </c>
      <c r="Z3752" s="49">
        <v>0.66</v>
      </c>
      <c r="AA3752" s="49">
        <v>5.72</v>
      </c>
      <c r="AB3752" s="49">
        <v>14.94</v>
      </c>
      <c r="AC3752" s="49">
        <v>0.24</v>
      </c>
      <c r="AD3752" s="49">
        <v>2.52</v>
      </c>
      <c r="AE3752" s="312"/>
      <c r="AF3752" s="343" t="s">
        <v>441</v>
      </c>
      <c r="AG3752" s="343">
        <v>30</v>
      </c>
      <c r="AH3752" s="343">
        <v>15</v>
      </c>
      <c r="AI3752" s="343"/>
      <c r="AJ3752" s="343"/>
      <c r="AK3752" s="343"/>
      <c r="AL3752" s="343"/>
      <c r="AM3752" s="343"/>
      <c r="AN3752" s="343"/>
      <c r="AO3752" s="343"/>
      <c r="AP3752" s="343"/>
      <c r="AQ3752" s="343"/>
      <c r="AR3752" s="343"/>
      <c r="AS3752" s="343"/>
      <c r="AT3752" s="343"/>
      <c r="AU3752" s="343"/>
      <c r="AV3752" s="343"/>
      <c r="AW3752" s="343"/>
      <c r="AX3752" s="343"/>
      <c r="AY3752" s="343"/>
      <c r="AZ3752" s="343"/>
      <c r="BA3752" s="343"/>
      <c r="BB3752" s="343"/>
      <c r="BC3752" s="343"/>
      <c r="BD3752" s="343"/>
      <c r="BE3752" s="475"/>
      <c r="BF3752" s="475"/>
      <c r="BG3752" s="475"/>
      <c r="BH3752" s="475"/>
      <c r="BI3752" s="475"/>
      <c r="BJ3752" s="475"/>
      <c r="BK3752" s="475"/>
      <c r="BL3752" s="475"/>
      <c r="BM3752" s="475"/>
      <c r="BN3752" s="475"/>
      <c r="BO3752" s="475"/>
      <c r="BP3752" s="306"/>
      <c r="BQ3752" s="496"/>
      <c r="BR3752" s="496"/>
      <c r="BS3752" s="496"/>
      <c r="BT3752" s="496"/>
      <c r="BU3752" s="496"/>
      <c r="BV3752" s="496"/>
    </row>
    <row r="3753" spans="1:74" s="52" customFormat="1" ht="12.75">
      <c r="A3753" s="45">
        <v>2670.0804681784898</v>
      </c>
      <c r="B3753" s="46" t="s">
        <v>364</v>
      </c>
      <c r="C3753" s="47" t="s">
        <v>382</v>
      </c>
      <c r="D3753" s="48">
        <v>150.00025719613353</v>
      </c>
      <c r="E3753" s="49">
        <v>39.85575</v>
      </c>
      <c r="F3753" s="49">
        <v>4.41E-2</v>
      </c>
      <c r="G3753" s="49">
        <v>12.265079999999999</v>
      </c>
      <c r="H3753" s="49">
        <v>0.29409999999999997</v>
      </c>
      <c r="I3753" s="49">
        <v>0.17319999999999999</v>
      </c>
      <c r="J3753" s="49">
        <v>47.699100000000001</v>
      </c>
      <c r="K3753" s="49">
        <v>0.2213</v>
      </c>
      <c r="L3753" s="49">
        <v>100.55263000000001</v>
      </c>
      <c r="M3753" s="47"/>
      <c r="N3753" s="50">
        <v>0.98529897105458586</v>
      </c>
      <c r="O3753" s="50">
        <v>8.6196781051359184E-4</v>
      </c>
      <c r="P3753" s="50">
        <v>0.25357324156805233</v>
      </c>
      <c r="Q3753" s="50">
        <v>5.8481157529365734E-3</v>
      </c>
      <c r="R3753" s="50">
        <v>3.6266919651085825E-3</v>
      </c>
      <c r="S3753" s="50">
        <v>1.7579065061708972</v>
      </c>
      <c r="T3753" s="50">
        <v>5.8615990022922032E-3</v>
      </c>
      <c r="U3753" s="50">
        <v>3.0129770933243862</v>
      </c>
      <c r="V3753" s="51">
        <v>87.393696513569822</v>
      </c>
      <c r="X3753" s="49">
        <v>0.26</v>
      </c>
      <c r="Y3753" s="49">
        <v>44.75</v>
      </c>
      <c r="Z3753" s="49">
        <v>0.65</v>
      </c>
      <c r="AA3753" s="49">
        <v>6.26</v>
      </c>
      <c r="AB3753" s="49">
        <v>12.16</v>
      </c>
      <c r="AC3753" s="49">
        <v>0.24</v>
      </c>
      <c r="AD3753" s="49">
        <v>2.48</v>
      </c>
      <c r="AE3753" s="312"/>
      <c r="AF3753" s="343" t="s">
        <v>441</v>
      </c>
      <c r="AG3753" s="343">
        <v>30</v>
      </c>
      <c r="AH3753" s="343">
        <v>15</v>
      </c>
      <c r="AI3753" s="343"/>
      <c r="AJ3753" s="343"/>
      <c r="AK3753" s="343"/>
      <c r="AL3753" s="343"/>
      <c r="AM3753" s="343"/>
      <c r="AN3753" s="343"/>
      <c r="AO3753" s="343"/>
      <c r="AP3753" s="343"/>
      <c r="AQ3753" s="343"/>
      <c r="AR3753" s="343"/>
      <c r="AS3753" s="343"/>
      <c r="AT3753" s="343"/>
      <c r="AU3753" s="343"/>
      <c r="AV3753" s="343"/>
      <c r="AW3753" s="343"/>
      <c r="AX3753" s="343"/>
      <c r="AY3753" s="343"/>
      <c r="AZ3753" s="343"/>
      <c r="BA3753" s="343"/>
      <c r="BB3753" s="343"/>
      <c r="BC3753" s="343"/>
      <c r="BD3753" s="343"/>
      <c r="BE3753" s="475"/>
      <c r="BF3753" s="475"/>
      <c r="BG3753" s="475"/>
      <c r="BH3753" s="475"/>
      <c r="BI3753" s="475"/>
      <c r="BJ3753" s="475"/>
      <c r="BK3753" s="475"/>
      <c r="BL3753" s="475"/>
      <c r="BM3753" s="475"/>
      <c r="BN3753" s="475"/>
      <c r="BO3753" s="475"/>
      <c r="BP3753" s="306"/>
      <c r="BQ3753" s="496"/>
      <c r="BR3753" s="496"/>
      <c r="BS3753" s="496"/>
      <c r="BT3753" s="496"/>
      <c r="BU3753" s="496"/>
      <c r="BV3753" s="496"/>
    </row>
    <row r="3754" spans="1:74" s="52" customFormat="1" ht="12.75">
      <c r="A3754" s="45">
        <v>2670.0804681784898</v>
      </c>
      <c r="B3754" s="46" t="s">
        <v>364</v>
      </c>
      <c r="C3754" s="47" t="s">
        <v>382</v>
      </c>
      <c r="D3754" s="48">
        <v>156.00025719613353</v>
      </c>
      <c r="E3754" s="49">
        <v>39.804519999999997</v>
      </c>
      <c r="F3754" s="49">
        <v>7.9799999999999996E-2</v>
      </c>
      <c r="G3754" s="49">
        <v>12.104620000000001</v>
      </c>
      <c r="H3754" s="49">
        <v>0.30049999999999999</v>
      </c>
      <c r="I3754" s="49">
        <v>0.1411</v>
      </c>
      <c r="J3754" s="49">
        <v>47.608600000000003</v>
      </c>
      <c r="K3754" s="49">
        <v>0.21809999999999999</v>
      </c>
      <c r="L3754" s="49">
        <v>100.25724000000001</v>
      </c>
      <c r="M3754" s="47"/>
      <c r="N3754" s="50">
        <v>0.985935827691649</v>
      </c>
      <c r="O3754" s="50">
        <v>1.5627681945473461E-3</v>
      </c>
      <c r="P3754" s="50">
        <v>0.25073987884157184</v>
      </c>
      <c r="Q3754" s="50">
        <v>5.986936146179859E-3</v>
      </c>
      <c r="R3754" s="50">
        <v>2.9602542305675471E-3</v>
      </c>
      <c r="S3754" s="50">
        <v>1.7579649568468441</v>
      </c>
      <c r="T3754" s="50">
        <v>5.7880139678962795E-3</v>
      </c>
      <c r="U3754" s="50">
        <v>3.0109386359192558</v>
      </c>
      <c r="V3754" s="51">
        <v>87.517335828205972</v>
      </c>
      <c r="X3754" s="49">
        <v>0.26</v>
      </c>
      <c r="Y3754" s="49">
        <v>25.52</v>
      </c>
      <c r="Z3754" s="49">
        <v>0.66</v>
      </c>
      <c r="AA3754" s="49">
        <v>6.12</v>
      </c>
      <c r="AB3754" s="49">
        <v>14.96</v>
      </c>
      <c r="AC3754" s="49">
        <v>0.24</v>
      </c>
      <c r="AD3754" s="49">
        <v>2.5</v>
      </c>
      <c r="AE3754" s="312"/>
      <c r="AF3754" s="343" t="s">
        <v>441</v>
      </c>
      <c r="AG3754" s="343">
        <v>30</v>
      </c>
      <c r="AH3754" s="343">
        <v>15</v>
      </c>
      <c r="AI3754" s="343"/>
      <c r="AJ3754" s="343"/>
      <c r="AK3754" s="343"/>
      <c r="AL3754" s="343"/>
      <c r="AM3754" s="343"/>
      <c r="AN3754" s="343"/>
      <c r="AO3754" s="343"/>
      <c r="AP3754" s="343"/>
      <c r="AQ3754" s="343"/>
      <c r="AR3754" s="343"/>
      <c r="AS3754" s="343"/>
      <c r="AT3754" s="343"/>
      <c r="AU3754" s="343"/>
      <c r="AV3754" s="343"/>
      <c r="AW3754" s="343"/>
      <c r="AX3754" s="343"/>
      <c r="AY3754" s="343"/>
      <c r="AZ3754" s="343"/>
      <c r="BA3754" s="343"/>
      <c r="BB3754" s="343"/>
      <c r="BC3754" s="343"/>
      <c r="BD3754" s="343"/>
      <c r="BE3754" s="475"/>
      <c r="BF3754" s="475"/>
      <c r="BG3754" s="475"/>
      <c r="BH3754" s="475"/>
      <c r="BI3754" s="475"/>
      <c r="BJ3754" s="475"/>
      <c r="BK3754" s="475"/>
      <c r="BL3754" s="475"/>
      <c r="BM3754" s="475"/>
      <c r="BN3754" s="475"/>
      <c r="BO3754" s="475"/>
      <c r="BP3754" s="306"/>
      <c r="BQ3754" s="496"/>
      <c r="BR3754" s="496"/>
      <c r="BS3754" s="496"/>
      <c r="BT3754" s="496"/>
      <c r="BU3754" s="496"/>
      <c r="BV3754" s="496"/>
    </row>
    <row r="3755" spans="1:74" s="52" customFormat="1" ht="12.75">
      <c r="A3755" s="45">
        <v>2670.0804681784898</v>
      </c>
      <c r="B3755" s="46" t="s">
        <v>364</v>
      </c>
      <c r="C3755" s="47" t="s">
        <v>382</v>
      </c>
      <c r="D3755" s="48">
        <v>162.00025719613353</v>
      </c>
      <c r="E3755" s="49">
        <v>39.75329</v>
      </c>
      <c r="F3755" s="49">
        <v>5.2400000000000002E-2</v>
      </c>
      <c r="G3755" s="49">
        <v>12.16479</v>
      </c>
      <c r="H3755" s="49">
        <v>0.2949</v>
      </c>
      <c r="I3755" s="49">
        <v>0.16930000000000001</v>
      </c>
      <c r="J3755" s="49">
        <v>47.648829999999997</v>
      </c>
      <c r="K3755" s="49">
        <v>0.20369999999999999</v>
      </c>
      <c r="L3755" s="49">
        <v>100.28720999999999</v>
      </c>
      <c r="M3755" s="47"/>
      <c r="N3755" s="50">
        <v>0.98499140546490804</v>
      </c>
      <c r="O3755" s="50">
        <v>1.02651681135841E-3</v>
      </c>
      <c r="P3755" s="50">
        <v>0.25206931102454827</v>
      </c>
      <c r="Q3755" s="50">
        <v>5.8773022977957352E-3</v>
      </c>
      <c r="R3755" s="50">
        <v>3.5530560739412903E-3</v>
      </c>
      <c r="S3755" s="50">
        <v>1.7600303258925725</v>
      </c>
      <c r="T3755" s="50">
        <v>5.4076433472505653E-3</v>
      </c>
      <c r="U3755" s="50">
        <v>3.0129555609123746</v>
      </c>
      <c r="V3755" s="51">
        <v>87.472324610586298</v>
      </c>
      <c r="X3755" s="49">
        <v>0.26</v>
      </c>
      <c r="Y3755" s="49">
        <v>38.76</v>
      </c>
      <c r="Z3755" s="49">
        <v>0.66</v>
      </c>
      <c r="AA3755" s="49">
        <v>6.24</v>
      </c>
      <c r="AB3755" s="49">
        <v>12.23</v>
      </c>
      <c r="AC3755" s="49">
        <v>0.24</v>
      </c>
      <c r="AD3755" s="49">
        <v>2.65</v>
      </c>
      <c r="AE3755" s="312"/>
      <c r="AF3755" s="343" t="s">
        <v>441</v>
      </c>
      <c r="AG3755" s="343">
        <v>30</v>
      </c>
      <c r="AH3755" s="343">
        <v>15</v>
      </c>
      <c r="AI3755" s="343"/>
      <c r="AJ3755" s="343"/>
      <c r="AK3755" s="343"/>
      <c r="AL3755" s="343"/>
      <c r="AM3755" s="343"/>
      <c r="AN3755" s="343"/>
      <c r="AO3755" s="343"/>
      <c r="AP3755" s="343"/>
      <c r="AQ3755" s="343"/>
      <c r="AR3755" s="343"/>
      <c r="AS3755" s="343"/>
      <c r="AT3755" s="343"/>
      <c r="AU3755" s="343"/>
      <c r="AV3755" s="343"/>
      <c r="AW3755" s="343"/>
      <c r="AX3755" s="343"/>
      <c r="AY3755" s="343"/>
      <c r="AZ3755" s="343"/>
      <c r="BA3755" s="343"/>
      <c r="BB3755" s="343"/>
      <c r="BC3755" s="343"/>
      <c r="BD3755" s="343"/>
      <c r="BE3755" s="475"/>
      <c r="BF3755" s="475"/>
      <c r="BG3755" s="475"/>
      <c r="BH3755" s="475"/>
      <c r="BI3755" s="475"/>
      <c r="BJ3755" s="475"/>
      <c r="BK3755" s="475"/>
      <c r="BL3755" s="475"/>
      <c r="BM3755" s="475"/>
      <c r="BN3755" s="475"/>
      <c r="BO3755" s="475"/>
      <c r="BP3755" s="306"/>
      <c r="BQ3755" s="496"/>
      <c r="BR3755" s="496"/>
      <c r="BS3755" s="496"/>
      <c r="BT3755" s="496"/>
      <c r="BU3755" s="496"/>
      <c r="BV3755" s="496"/>
    </row>
    <row r="3756" spans="1:74" s="52" customFormat="1" ht="12.75">
      <c r="A3756" s="45">
        <v>2670.0804681784898</v>
      </c>
      <c r="B3756" s="46" t="s">
        <v>364</v>
      </c>
      <c r="C3756" s="47" t="s">
        <v>382</v>
      </c>
      <c r="D3756" s="48">
        <v>168.00025719613353</v>
      </c>
      <c r="E3756" s="49">
        <v>39.671329999999998</v>
      </c>
      <c r="F3756" s="49">
        <v>7.85E-2</v>
      </c>
      <c r="G3756" s="49">
        <v>12.295159999999999</v>
      </c>
      <c r="H3756" s="49">
        <v>0.2944</v>
      </c>
      <c r="I3756" s="49">
        <v>0.1527</v>
      </c>
      <c r="J3756" s="49">
        <v>47.689039999999999</v>
      </c>
      <c r="K3756" s="49">
        <v>0.22090000000000001</v>
      </c>
      <c r="L3756" s="49">
        <v>100.40203</v>
      </c>
      <c r="M3756" s="47"/>
      <c r="N3756" s="50">
        <v>0.98252898275236911</v>
      </c>
      <c r="O3756" s="50">
        <v>1.537140910309187E-3</v>
      </c>
      <c r="P3756" s="50">
        <v>0.25465885857570975</v>
      </c>
      <c r="Q3756" s="50">
        <v>5.8647608516215859E-3</v>
      </c>
      <c r="R3756" s="50">
        <v>3.2032688150463572E-3</v>
      </c>
      <c r="S3756" s="50">
        <v>1.7607420453172571</v>
      </c>
      <c r="T3756" s="50">
        <v>5.861678204699715E-3</v>
      </c>
      <c r="U3756" s="50">
        <v>3.0143967354270131</v>
      </c>
      <c r="V3756" s="51">
        <v>87.364357231168839</v>
      </c>
      <c r="X3756" s="49">
        <v>0.26</v>
      </c>
      <c r="Y3756" s="49">
        <v>24.46</v>
      </c>
      <c r="Z3756" s="49">
        <v>0.65</v>
      </c>
      <c r="AA3756" s="49">
        <v>6.29</v>
      </c>
      <c r="AB3756" s="49">
        <v>13.84</v>
      </c>
      <c r="AC3756" s="49">
        <v>0.24</v>
      </c>
      <c r="AD3756" s="49">
        <v>2.4700000000000002</v>
      </c>
      <c r="AE3756" s="312"/>
      <c r="AF3756" s="343" t="s">
        <v>441</v>
      </c>
      <c r="AG3756" s="343">
        <v>30</v>
      </c>
      <c r="AH3756" s="343">
        <v>15</v>
      </c>
      <c r="AI3756" s="343"/>
      <c r="AJ3756" s="343"/>
      <c r="AK3756" s="343"/>
      <c r="AL3756" s="343"/>
      <c r="AM3756" s="343"/>
      <c r="AN3756" s="343"/>
      <c r="AO3756" s="343"/>
      <c r="AP3756" s="343"/>
      <c r="AQ3756" s="343"/>
      <c r="AR3756" s="343"/>
      <c r="AS3756" s="343"/>
      <c r="AT3756" s="343"/>
      <c r="AU3756" s="343"/>
      <c r="AV3756" s="343"/>
      <c r="AW3756" s="343"/>
      <c r="AX3756" s="343"/>
      <c r="AY3756" s="343"/>
      <c r="AZ3756" s="343"/>
      <c r="BA3756" s="343"/>
      <c r="BB3756" s="343"/>
      <c r="BC3756" s="343"/>
      <c r="BD3756" s="343"/>
      <c r="BE3756" s="475"/>
      <c r="BF3756" s="475"/>
      <c r="BG3756" s="475"/>
      <c r="BH3756" s="475"/>
      <c r="BI3756" s="475"/>
      <c r="BJ3756" s="475"/>
      <c r="BK3756" s="475"/>
      <c r="BL3756" s="475"/>
      <c r="BM3756" s="475"/>
      <c r="BN3756" s="475"/>
      <c r="BO3756" s="475"/>
      <c r="BP3756" s="306"/>
      <c r="BQ3756" s="496"/>
      <c r="BR3756" s="496"/>
      <c r="BS3756" s="496"/>
      <c r="BT3756" s="496"/>
      <c r="BU3756" s="496"/>
      <c r="BV3756" s="496"/>
    </row>
    <row r="3757" spans="1:74" s="52" customFormat="1" ht="12.75">
      <c r="A3757" s="45">
        <v>2670.0804681784898</v>
      </c>
      <c r="B3757" s="46" t="s">
        <v>364</v>
      </c>
      <c r="C3757" s="47" t="s">
        <v>382</v>
      </c>
      <c r="D3757" s="48">
        <v>174.00025719613353</v>
      </c>
      <c r="E3757" s="49">
        <v>39.92747</v>
      </c>
      <c r="F3757" s="49">
        <v>0.10290000000000001</v>
      </c>
      <c r="G3757" s="49">
        <v>12.144729999999999</v>
      </c>
      <c r="H3757" s="49">
        <v>0.30919999999999997</v>
      </c>
      <c r="I3757" s="49">
        <v>0.16689999999999999</v>
      </c>
      <c r="J3757" s="49">
        <v>47.719209999999997</v>
      </c>
      <c r="K3757" s="49">
        <v>0.22140000000000001</v>
      </c>
      <c r="L3757" s="49">
        <v>100.59181</v>
      </c>
      <c r="M3757" s="47"/>
      <c r="N3757" s="50">
        <v>0.98573684935818573</v>
      </c>
      <c r="O3757" s="50">
        <v>2.0085377087068002E-3</v>
      </c>
      <c r="P3757" s="50">
        <v>0.25074544817070027</v>
      </c>
      <c r="Q3757" s="50">
        <v>6.1400594690264442E-3</v>
      </c>
      <c r="R3757" s="50">
        <v>3.4900470013904256E-3</v>
      </c>
      <c r="S3757" s="50">
        <v>1.7562688180402897</v>
      </c>
      <c r="T3757" s="50">
        <v>5.8563154761008714E-3</v>
      </c>
      <c r="U3757" s="50">
        <v>3.0102460752244</v>
      </c>
      <c r="V3757" s="51">
        <v>87.506543805287507</v>
      </c>
      <c r="X3757" s="49">
        <v>0.26</v>
      </c>
      <c r="Y3757" s="49">
        <v>19.12</v>
      </c>
      <c r="Z3757" s="49">
        <v>0.66</v>
      </c>
      <c r="AA3757" s="49">
        <v>5.98</v>
      </c>
      <c r="AB3757" s="49">
        <v>12.78</v>
      </c>
      <c r="AC3757" s="49">
        <v>0.24</v>
      </c>
      <c r="AD3757" s="49">
        <v>2.48</v>
      </c>
      <c r="AE3757" s="312"/>
      <c r="AF3757" s="343" t="s">
        <v>441</v>
      </c>
      <c r="AG3757" s="343">
        <v>30</v>
      </c>
      <c r="AH3757" s="343">
        <v>15</v>
      </c>
      <c r="AI3757" s="343"/>
      <c r="AJ3757" s="343"/>
      <c r="AK3757" s="343"/>
      <c r="AL3757" s="343"/>
      <c r="AM3757" s="343"/>
      <c r="AN3757" s="343"/>
      <c r="AO3757" s="343"/>
      <c r="AP3757" s="343"/>
      <c r="AQ3757" s="343"/>
      <c r="AR3757" s="343"/>
      <c r="AS3757" s="343"/>
      <c r="AT3757" s="343"/>
      <c r="AU3757" s="343"/>
      <c r="AV3757" s="343"/>
      <c r="AW3757" s="343"/>
      <c r="AX3757" s="343"/>
      <c r="AY3757" s="343"/>
      <c r="AZ3757" s="343"/>
      <c r="BA3757" s="343"/>
      <c r="BB3757" s="343"/>
      <c r="BC3757" s="343"/>
      <c r="BD3757" s="343"/>
      <c r="BE3757" s="475"/>
      <c r="BF3757" s="475"/>
      <c r="BG3757" s="475"/>
      <c r="BH3757" s="475"/>
      <c r="BI3757" s="475"/>
      <c r="BJ3757" s="475"/>
      <c r="BK3757" s="475"/>
      <c r="BL3757" s="475"/>
      <c r="BM3757" s="475"/>
      <c r="BN3757" s="475"/>
      <c r="BO3757" s="475"/>
      <c r="BP3757" s="306"/>
      <c r="BQ3757" s="496"/>
      <c r="BR3757" s="496"/>
      <c r="BS3757" s="496"/>
      <c r="BT3757" s="496"/>
      <c r="BU3757" s="496"/>
      <c r="BV3757" s="496"/>
    </row>
    <row r="3758" spans="1:74" s="52" customFormat="1" ht="12.75">
      <c r="A3758" s="45">
        <v>2670.0804681784898</v>
      </c>
      <c r="B3758" s="46" t="s">
        <v>364</v>
      </c>
      <c r="C3758" s="47" t="s">
        <v>382</v>
      </c>
      <c r="D3758" s="48">
        <v>180.00025719613353</v>
      </c>
      <c r="E3758" s="49">
        <v>39.743049999999997</v>
      </c>
      <c r="F3758" s="49">
        <v>7.7700000000000005E-2</v>
      </c>
      <c r="G3758" s="49">
        <v>12.144729999999999</v>
      </c>
      <c r="H3758" s="49">
        <v>0.31490000000000001</v>
      </c>
      <c r="I3758" s="49">
        <v>0.15970000000000001</v>
      </c>
      <c r="J3758" s="49">
        <v>47.94041</v>
      </c>
      <c r="K3758" s="49">
        <v>0.21640000000000001</v>
      </c>
      <c r="L3758" s="49">
        <v>100.59689</v>
      </c>
      <c r="M3758" s="47"/>
      <c r="N3758" s="50">
        <v>0.98182453887267052</v>
      </c>
      <c r="O3758" s="50">
        <v>1.5176412525508098E-3</v>
      </c>
      <c r="P3758" s="50">
        <v>0.25090917777262473</v>
      </c>
      <c r="Q3758" s="50">
        <v>6.2573326327644754E-3</v>
      </c>
      <c r="R3758" s="50">
        <v>3.3416683438120612E-3</v>
      </c>
      <c r="S3758" s="50">
        <v>1.7655620230720337</v>
      </c>
      <c r="T3758" s="50">
        <v>5.7277966757716282E-3</v>
      </c>
      <c r="U3758" s="50">
        <v>3.0151401786222278</v>
      </c>
      <c r="V3758" s="51">
        <v>87.557016551115439</v>
      </c>
      <c r="X3758" s="49">
        <v>0.26</v>
      </c>
      <c r="Y3758" s="49">
        <v>25.81</v>
      </c>
      <c r="Z3758" s="49">
        <v>0.66</v>
      </c>
      <c r="AA3758" s="49">
        <v>5.88</v>
      </c>
      <c r="AB3758" s="49">
        <v>13.1</v>
      </c>
      <c r="AC3758" s="49">
        <v>0.24</v>
      </c>
      <c r="AD3758" s="49">
        <v>2.5099999999999998</v>
      </c>
      <c r="AE3758" s="312"/>
      <c r="AF3758" s="343" t="s">
        <v>441</v>
      </c>
      <c r="AG3758" s="343">
        <v>30</v>
      </c>
      <c r="AH3758" s="343">
        <v>15</v>
      </c>
      <c r="AI3758" s="343"/>
      <c r="AJ3758" s="343"/>
      <c r="AK3758" s="343"/>
      <c r="AL3758" s="343"/>
      <c r="AM3758" s="343"/>
      <c r="AN3758" s="343"/>
      <c r="AO3758" s="343"/>
      <c r="AP3758" s="343"/>
      <c r="AQ3758" s="343"/>
      <c r="AR3758" s="343"/>
      <c r="AS3758" s="343"/>
      <c r="AT3758" s="343"/>
      <c r="AU3758" s="343"/>
      <c r="AV3758" s="343"/>
      <c r="AW3758" s="343"/>
      <c r="AX3758" s="343"/>
      <c r="AY3758" s="343"/>
      <c r="AZ3758" s="343"/>
      <c r="BA3758" s="343"/>
      <c r="BB3758" s="343"/>
      <c r="BC3758" s="343"/>
      <c r="BD3758" s="343"/>
      <c r="BE3758" s="475"/>
      <c r="BF3758" s="475"/>
      <c r="BG3758" s="475"/>
      <c r="BH3758" s="475"/>
      <c r="BI3758" s="475"/>
      <c r="BJ3758" s="475"/>
      <c r="BK3758" s="475"/>
      <c r="BL3758" s="475"/>
      <c r="BM3758" s="475"/>
      <c r="BN3758" s="475"/>
      <c r="BO3758" s="475"/>
      <c r="BP3758" s="306"/>
      <c r="BQ3758" s="496"/>
      <c r="BR3758" s="496"/>
      <c r="BS3758" s="496"/>
      <c r="BT3758" s="496"/>
      <c r="BU3758" s="496"/>
      <c r="BV3758" s="496"/>
    </row>
    <row r="3759" spans="1:74" s="52" customFormat="1" ht="12.75">
      <c r="A3759" s="45">
        <v>2670.0804681784898</v>
      </c>
      <c r="B3759" s="46" t="s">
        <v>364</v>
      </c>
      <c r="C3759" s="47" t="s">
        <v>382</v>
      </c>
      <c r="D3759" s="48">
        <v>186.00025719613353</v>
      </c>
      <c r="E3759" s="49">
        <v>39.92747</v>
      </c>
      <c r="F3759" s="49">
        <v>6.5600000000000006E-2</v>
      </c>
      <c r="G3759" s="49">
        <v>12.23499</v>
      </c>
      <c r="H3759" s="49">
        <v>0.32890000000000003</v>
      </c>
      <c r="I3759" s="49">
        <v>0.17929999999999999</v>
      </c>
      <c r="J3759" s="49">
        <v>47.699100000000001</v>
      </c>
      <c r="K3759" s="49">
        <v>0.21970000000000001</v>
      </c>
      <c r="L3759" s="49">
        <v>100.65506000000001</v>
      </c>
      <c r="M3759" s="47"/>
      <c r="N3759" s="50">
        <v>0.98584905553955449</v>
      </c>
      <c r="O3759" s="50">
        <v>1.280612943709561E-3</v>
      </c>
      <c r="P3759" s="50">
        <v>0.25263775033074248</v>
      </c>
      <c r="Q3759" s="50">
        <v>6.5320033461421217E-3</v>
      </c>
      <c r="R3759" s="50">
        <v>3.7497702700591941E-3</v>
      </c>
      <c r="S3759" s="50">
        <v>1.7557285163543848</v>
      </c>
      <c r="T3759" s="50">
        <v>5.8120097884338416E-3</v>
      </c>
      <c r="U3759" s="50">
        <v>3.0115897185730263</v>
      </c>
      <c r="V3759" s="51">
        <v>87.420733233697987</v>
      </c>
      <c r="X3759" s="49">
        <v>0.26</v>
      </c>
      <c r="Y3759" s="49">
        <v>31.19</v>
      </c>
      <c r="Z3759" s="49">
        <v>0.66</v>
      </c>
      <c r="AA3759" s="49">
        <v>5.59</v>
      </c>
      <c r="AB3759" s="49">
        <v>11.66</v>
      </c>
      <c r="AC3759" s="49">
        <v>0.24</v>
      </c>
      <c r="AD3759" s="49">
        <v>2.4700000000000002</v>
      </c>
      <c r="AE3759" s="312"/>
      <c r="AF3759" s="343" t="s">
        <v>441</v>
      </c>
      <c r="AG3759" s="343">
        <v>30</v>
      </c>
      <c r="AH3759" s="343">
        <v>15</v>
      </c>
      <c r="AI3759" s="343"/>
      <c r="AJ3759" s="343"/>
      <c r="AK3759" s="343"/>
      <c r="AL3759" s="343"/>
      <c r="AM3759" s="343"/>
      <c r="AN3759" s="343"/>
      <c r="AO3759" s="343"/>
      <c r="AP3759" s="343"/>
      <c r="AQ3759" s="343"/>
      <c r="AR3759" s="343"/>
      <c r="AS3759" s="343"/>
      <c r="AT3759" s="343"/>
      <c r="AU3759" s="343"/>
      <c r="AV3759" s="343"/>
      <c r="AW3759" s="343"/>
      <c r="AX3759" s="343"/>
      <c r="AY3759" s="343"/>
      <c r="AZ3759" s="343"/>
      <c r="BA3759" s="343"/>
      <c r="BB3759" s="343"/>
      <c r="BC3759" s="343"/>
      <c r="BD3759" s="343"/>
      <c r="BE3759" s="475"/>
      <c r="BF3759" s="475"/>
      <c r="BG3759" s="475"/>
      <c r="BH3759" s="475"/>
      <c r="BI3759" s="475"/>
      <c r="BJ3759" s="475"/>
      <c r="BK3759" s="475"/>
      <c r="BL3759" s="475"/>
      <c r="BM3759" s="475"/>
      <c r="BN3759" s="475"/>
      <c r="BO3759" s="475"/>
      <c r="BP3759" s="306"/>
      <c r="BQ3759" s="496"/>
      <c r="BR3759" s="496"/>
      <c r="BS3759" s="496"/>
      <c r="BT3759" s="496"/>
      <c r="BU3759" s="496"/>
      <c r="BV3759" s="496"/>
    </row>
    <row r="3760" spans="1:74" s="52" customFormat="1" ht="12.75">
      <c r="A3760" s="45">
        <v>2670.0804681784898</v>
      </c>
      <c r="B3760" s="46" t="s">
        <v>364</v>
      </c>
      <c r="C3760" s="47" t="s">
        <v>382</v>
      </c>
      <c r="D3760" s="48">
        <v>192.00025719613353</v>
      </c>
      <c r="E3760" s="49">
        <v>40.040179999999999</v>
      </c>
      <c r="F3760" s="49">
        <v>6.4600000000000005E-2</v>
      </c>
      <c r="G3760" s="49">
        <v>12.15476</v>
      </c>
      <c r="H3760" s="49">
        <v>0.29759999999999998</v>
      </c>
      <c r="I3760" s="49">
        <v>0.17849999999999999</v>
      </c>
      <c r="J3760" s="49">
        <v>47.43768</v>
      </c>
      <c r="K3760" s="49">
        <v>0.21299999999999999</v>
      </c>
      <c r="L3760" s="49">
        <v>100.38632</v>
      </c>
      <c r="M3760" s="47"/>
      <c r="N3760" s="50">
        <v>0.99026279880431434</v>
      </c>
      <c r="O3760" s="50">
        <v>1.2631716676955328E-3</v>
      </c>
      <c r="P3760" s="50">
        <v>0.25139510956386785</v>
      </c>
      <c r="Q3760" s="50">
        <v>5.9201302564367928E-3</v>
      </c>
      <c r="R3760" s="50">
        <v>3.7391974830837953E-3</v>
      </c>
      <c r="S3760" s="50">
        <v>1.748986389149118</v>
      </c>
      <c r="T3760" s="50">
        <v>5.6440609357782719E-3</v>
      </c>
      <c r="U3760" s="50">
        <v>3.0072108578602945</v>
      </c>
      <c r="V3760" s="51">
        <v>87.432641737308032</v>
      </c>
      <c r="X3760" s="49">
        <v>0.26</v>
      </c>
      <c r="Y3760" s="49">
        <v>30.32</v>
      </c>
      <c r="Z3760" s="49">
        <v>0.66</v>
      </c>
      <c r="AA3760" s="49">
        <v>6.2</v>
      </c>
      <c r="AB3760" s="49">
        <v>11.53</v>
      </c>
      <c r="AC3760" s="49">
        <v>0.24</v>
      </c>
      <c r="AD3760" s="49">
        <v>2.57</v>
      </c>
      <c r="AE3760" s="312"/>
      <c r="AF3760" s="343" t="s">
        <v>441</v>
      </c>
      <c r="AG3760" s="343">
        <v>30</v>
      </c>
      <c r="AH3760" s="343">
        <v>15</v>
      </c>
      <c r="AI3760" s="343"/>
      <c r="AJ3760" s="343"/>
      <c r="AK3760" s="343"/>
      <c r="AL3760" s="343"/>
      <c r="AM3760" s="343"/>
      <c r="AN3760" s="343"/>
      <c r="AO3760" s="343"/>
      <c r="AP3760" s="343"/>
      <c r="AQ3760" s="343"/>
      <c r="AR3760" s="343"/>
      <c r="AS3760" s="343"/>
      <c r="AT3760" s="343"/>
      <c r="AU3760" s="343"/>
      <c r="AV3760" s="343"/>
      <c r="AW3760" s="343"/>
      <c r="AX3760" s="343"/>
      <c r="AY3760" s="343"/>
      <c r="AZ3760" s="343"/>
      <c r="BA3760" s="343"/>
      <c r="BB3760" s="343"/>
      <c r="BC3760" s="343"/>
      <c r="BD3760" s="343"/>
      <c r="BE3760" s="475"/>
      <c r="BF3760" s="475"/>
      <c r="BG3760" s="475"/>
      <c r="BH3760" s="475"/>
      <c r="BI3760" s="475"/>
      <c r="BJ3760" s="475"/>
      <c r="BK3760" s="475"/>
      <c r="BL3760" s="475"/>
      <c r="BM3760" s="475"/>
      <c r="BN3760" s="475"/>
      <c r="BO3760" s="475"/>
      <c r="BP3760" s="306"/>
      <c r="BQ3760" s="496"/>
      <c r="BR3760" s="496"/>
      <c r="BS3760" s="496"/>
      <c r="BT3760" s="496"/>
      <c r="BU3760" s="496"/>
      <c r="BV3760" s="496"/>
    </row>
    <row r="3761" spans="1:74" s="52" customFormat="1" ht="12.75">
      <c r="A3761" s="45">
        <v>2670.0804681784898</v>
      </c>
      <c r="B3761" s="46" t="s">
        <v>364</v>
      </c>
      <c r="C3761" s="47" t="s">
        <v>382</v>
      </c>
      <c r="D3761" s="48">
        <v>198.00025719613353</v>
      </c>
      <c r="E3761" s="49">
        <v>39.75329</v>
      </c>
      <c r="F3761" s="49">
        <v>5.1499999999999997E-2</v>
      </c>
      <c r="G3761" s="49">
        <v>12.114649999999999</v>
      </c>
      <c r="H3761" s="49">
        <v>0.2823</v>
      </c>
      <c r="I3761" s="49">
        <v>0.16719999999999999</v>
      </c>
      <c r="J3761" s="49">
        <v>47.50806</v>
      </c>
      <c r="K3761" s="49">
        <v>0.2102</v>
      </c>
      <c r="L3761" s="49">
        <v>100.0872</v>
      </c>
      <c r="M3761" s="47"/>
      <c r="N3761" s="50">
        <v>0.98657342123217706</v>
      </c>
      <c r="O3761" s="50">
        <v>1.0105061904842067E-3</v>
      </c>
      <c r="P3761" s="50">
        <v>0.25143353417996711</v>
      </c>
      <c r="Q3761" s="50">
        <v>5.6352229737311275E-3</v>
      </c>
      <c r="R3761" s="50">
        <v>3.5146197617555298E-3</v>
      </c>
      <c r="S3761" s="50">
        <v>1.7576491001031964</v>
      </c>
      <c r="T3761" s="50">
        <v>5.5891619455428936E-3</v>
      </c>
      <c r="U3761" s="50">
        <v>3.0114055663868542</v>
      </c>
      <c r="V3761" s="51">
        <v>87.485157161309189</v>
      </c>
      <c r="X3761" s="49">
        <v>0.26</v>
      </c>
      <c r="Y3761" s="49">
        <v>39.42</v>
      </c>
      <c r="Z3761" s="49">
        <v>0.66</v>
      </c>
      <c r="AA3761" s="49">
        <v>6.46</v>
      </c>
      <c r="AB3761" s="49">
        <v>12.34</v>
      </c>
      <c r="AC3761" s="49">
        <v>0.24</v>
      </c>
      <c r="AD3761" s="49">
        <v>2.6</v>
      </c>
      <c r="AE3761" s="312"/>
      <c r="AF3761" s="343" t="s">
        <v>441</v>
      </c>
      <c r="AG3761" s="343">
        <v>30</v>
      </c>
      <c r="AH3761" s="343">
        <v>15</v>
      </c>
      <c r="AI3761" s="343"/>
      <c r="AJ3761" s="343"/>
      <c r="AK3761" s="343"/>
      <c r="AL3761" s="343"/>
      <c r="AM3761" s="343"/>
      <c r="AN3761" s="343"/>
      <c r="AO3761" s="343"/>
      <c r="AP3761" s="343"/>
      <c r="AQ3761" s="343"/>
      <c r="AR3761" s="343"/>
      <c r="AS3761" s="343"/>
      <c r="AT3761" s="343"/>
      <c r="AU3761" s="343"/>
      <c r="AV3761" s="343"/>
      <c r="AW3761" s="343"/>
      <c r="AX3761" s="343"/>
      <c r="AY3761" s="343"/>
      <c r="AZ3761" s="343"/>
      <c r="BA3761" s="343"/>
      <c r="BB3761" s="343"/>
      <c r="BC3761" s="343"/>
      <c r="BD3761" s="343"/>
      <c r="BE3761" s="475"/>
      <c r="BF3761" s="475"/>
      <c r="BG3761" s="475"/>
      <c r="BH3761" s="475"/>
      <c r="BI3761" s="475"/>
      <c r="BJ3761" s="475"/>
      <c r="BK3761" s="475"/>
      <c r="BL3761" s="475"/>
      <c r="BM3761" s="475"/>
      <c r="BN3761" s="475"/>
      <c r="BO3761" s="475"/>
      <c r="BP3761" s="306"/>
      <c r="BQ3761" s="496"/>
      <c r="BR3761" s="496"/>
      <c r="BS3761" s="496"/>
      <c r="BT3761" s="496"/>
      <c r="BU3761" s="496"/>
      <c r="BV3761" s="496"/>
    </row>
    <row r="3762" spans="1:74" s="52" customFormat="1" ht="12.75">
      <c r="A3762" s="45">
        <v>2670.0804681784898</v>
      </c>
      <c r="B3762" s="46" t="s">
        <v>364</v>
      </c>
      <c r="C3762" s="47" t="s">
        <v>382</v>
      </c>
      <c r="D3762" s="48">
        <v>204.00025719613353</v>
      </c>
      <c r="E3762" s="49">
        <v>39.825009999999999</v>
      </c>
      <c r="F3762" s="49">
        <v>8.4699999999999998E-2</v>
      </c>
      <c r="G3762" s="49">
        <v>12.23499</v>
      </c>
      <c r="H3762" s="49">
        <v>0.30149999999999999</v>
      </c>
      <c r="I3762" s="49">
        <v>0.17960000000000001</v>
      </c>
      <c r="J3762" s="49">
        <v>47.558329999999998</v>
      </c>
      <c r="K3762" s="49">
        <v>0.21659999999999999</v>
      </c>
      <c r="L3762" s="49">
        <v>100.40073</v>
      </c>
      <c r="M3762" s="47"/>
      <c r="N3762" s="50">
        <v>0.98572006500397702</v>
      </c>
      <c r="O3762" s="50">
        <v>1.6575114183467303E-3</v>
      </c>
      <c r="P3762" s="50">
        <v>0.25325458471523876</v>
      </c>
      <c r="Q3762" s="50">
        <v>6.0024549927795903E-3</v>
      </c>
      <c r="R3762" s="50">
        <v>3.7652149554447327E-3</v>
      </c>
      <c r="S3762" s="50">
        <v>1.7548210893795324</v>
      </c>
      <c r="T3762" s="50">
        <v>5.7439916940097537E-3</v>
      </c>
      <c r="U3762" s="50">
        <v>3.0109649121593294</v>
      </c>
      <c r="V3762" s="51">
        <v>87.388195176986827</v>
      </c>
      <c r="X3762" s="49">
        <v>0.26</v>
      </c>
      <c r="Y3762" s="49">
        <v>23.44</v>
      </c>
      <c r="Z3762" s="49">
        <v>0.66</v>
      </c>
      <c r="AA3762" s="49">
        <v>6.08</v>
      </c>
      <c r="AB3762" s="49">
        <v>11.48</v>
      </c>
      <c r="AC3762" s="49">
        <v>0.24</v>
      </c>
      <c r="AD3762" s="49">
        <v>2.5299999999999998</v>
      </c>
      <c r="AE3762" s="312"/>
      <c r="AF3762" s="343" t="s">
        <v>441</v>
      </c>
      <c r="AG3762" s="343">
        <v>30</v>
      </c>
      <c r="AH3762" s="343">
        <v>15</v>
      </c>
      <c r="AI3762" s="343"/>
      <c r="AJ3762" s="343"/>
      <c r="AK3762" s="343"/>
      <c r="AL3762" s="343"/>
      <c r="AM3762" s="343"/>
      <c r="AN3762" s="343"/>
      <c r="AO3762" s="343"/>
      <c r="AP3762" s="343"/>
      <c r="AQ3762" s="343"/>
      <c r="AR3762" s="343"/>
      <c r="AS3762" s="343"/>
      <c r="AT3762" s="343"/>
      <c r="AU3762" s="343"/>
      <c r="AV3762" s="343"/>
      <c r="AW3762" s="343"/>
      <c r="AX3762" s="343"/>
      <c r="AY3762" s="343"/>
      <c r="AZ3762" s="343"/>
      <c r="BA3762" s="343"/>
      <c r="BB3762" s="343"/>
      <c r="BC3762" s="343"/>
      <c r="BD3762" s="343"/>
      <c r="BE3762" s="475"/>
      <c r="BF3762" s="475"/>
      <c r="BG3762" s="475"/>
      <c r="BH3762" s="475"/>
      <c r="BI3762" s="475"/>
      <c r="BJ3762" s="475"/>
      <c r="BK3762" s="475"/>
      <c r="BL3762" s="475"/>
      <c r="BM3762" s="475"/>
      <c r="BN3762" s="475"/>
      <c r="BO3762" s="475"/>
      <c r="BP3762" s="306"/>
      <c r="BQ3762" s="496"/>
      <c r="BR3762" s="496"/>
      <c r="BS3762" s="496"/>
      <c r="BT3762" s="496"/>
      <c r="BU3762" s="496"/>
      <c r="BV3762" s="496"/>
    </row>
    <row r="3763" spans="1:74" s="52" customFormat="1" ht="12.75">
      <c r="A3763" s="45">
        <v>2670.0804681784898</v>
      </c>
      <c r="B3763" s="46" t="s">
        <v>364</v>
      </c>
      <c r="C3763" s="47" t="s">
        <v>382</v>
      </c>
      <c r="D3763" s="48">
        <v>210.00025719613353</v>
      </c>
      <c r="E3763" s="49">
        <v>39.978700000000003</v>
      </c>
      <c r="F3763" s="49">
        <v>6.9199999999999998E-2</v>
      </c>
      <c r="G3763" s="49">
        <v>12.184850000000001</v>
      </c>
      <c r="H3763" s="49">
        <v>0.32540000000000002</v>
      </c>
      <c r="I3763" s="49">
        <v>0.14760000000000001</v>
      </c>
      <c r="J3763" s="49">
        <v>47.769480000000001</v>
      </c>
      <c r="K3763" s="49">
        <v>0.2147</v>
      </c>
      <c r="L3763" s="49">
        <v>100.68993</v>
      </c>
      <c r="M3763" s="47"/>
      <c r="N3763" s="50">
        <v>0.98626795910316412</v>
      </c>
      <c r="O3763" s="50">
        <v>1.3497326886590857E-3</v>
      </c>
      <c r="P3763" s="50">
        <v>0.25138678150113392</v>
      </c>
      <c r="Q3763" s="50">
        <v>6.45695407478954E-3</v>
      </c>
      <c r="R3763" s="50">
        <v>3.084170318064937E-3</v>
      </c>
      <c r="S3763" s="50">
        <v>1.7568121074254313</v>
      </c>
      <c r="T3763" s="50">
        <v>5.6748704082748569E-3</v>
      </c>
      <c r="U3763" s="50">
        <v>3.011032575519518</v>
      </c>
      <c r="V3763" s="51">
        <v>87.48197786149025</v>
      </c>
      <c r="X3763" s="49">
        <v>0.26</v>
      </c>
      <c r="Y3763" s="49">
        <v>28.49</v>
      </c>
      <c r="Z3763" s="49">
        <v>0.66</v>
      </c>
      <c r="AA3763" s="49">
        <v>5.75</v>
      </c>
      <c r="AB3763" s="49">
        <v>14.55</v>
      </c>
      <c r="AC3763" s="49">
        <v>0.24</v>
      </c>
      <c r="AD3763" s="49">
        <v>2.5299999999999998</v>
      </c>
      <c r="AE3763" s="312"/>
      <c r="AF3763" s="343" t="s">
        <v>441</v>
      </c>
      <c r="AG3763" s="343">
        <v>30</v>
      </c>
      <c r="AH3763" s="343">
        <v>15</v>
      </c>
      <c r="AI3763" s="343"/>
      <c r="AJ3763" s="343"/>
      <c r="AK3763" s="343"/>
      <c r="AL3763" s="343"/>
      <c r="AM3763" s="343"/>
      <c r="AN3763" s="343"/>
      <c r="AO3763" s="343"/>
      <c r="AP3763" s="343"/>
      <c r="AQ3763" s="343"/>
      <c r="AR3763" s="343"/>
      <c r="AS3763" s="343"/>
      <c r="AT3763" s="343"/>
      <c r="AU3763" s="343"/>
      <c r="AV3763" s="343"/>
      <c r="AW3763" s="343"/>
      <c r="AX3763" s="343"/>
      <c r="AY3763" s="343"/>
      <c r="AZ3763" s="343"/>
      <c r="BA3763" s="343"/>
      <c r="BB3763" s="343"/>
      <c r="BC3763" s="343"/>
      <c r="BD3763" s="343"/>
      <c r="BE3763" s="475"/>
      <c r="BF3763" s="475"/>
      <c r="BG3763" s="475"/>
      <c r="BH3763" s="475"/>
      <c r="BI3763" s="475"/>
      <c r="BJ3763" s="475"/>
      <c r="BK3763" s="475"/>
      <c r="BL3763" s="475"/>
      <c r="BM3763" s="475"/>
      <c r="BN3763" s="475"/>
      <c r="BO3763" s="475"/>
      <c r="BP3763" s="306"/>
      <c r="BQ3763" s="496"/>
      <c r="BR3763" s="496"/>
      <c r="BS3763" s="496"/>
      <c r="BT3763" s="496"/>
      <c r="BU3763" s="496"/>
      <c r="BV3763" s="496"/>
    </row>
    <row r="3764" spans="1:74" s="52" customFormat="1" ht="12.75">
      <c r="A3764" s="45"/>
      <c r="B3764" s="46"/>
      <c r="C3764" s="47"/>
      <c r="D3764" s="48"/>
      <c r="E3764" s="49"/>
      <c r="F3764" s="49"/>
      <c r="G3764" s="49"/>
      <c r="H3764" s="49"/>
      <c r="I3764" s="49"/>
      <c r="J3764" s="49"/>
      <c r="K3764" s="49"/>
      <c r="L3764" s="49"/>
      <c r="M3764" s="47"/>
      <c r="N3764" s="50"/>
      <c r="O3764" s="50"/>
      <c r="P3764" s="50"/>
      <c r="Q3764" s="50"/>
      <c r="R3764" s="50"/>
      <c r="S3764" s="50"/>
      <c r="T3764" s="50"/>
      <c r="U3764" s="50"/>
      <c r="V3764" s="51"/>
      <c r="AE3764" s="312"/>
      <c r="AF3764" s="312"/>
      <c r="AG3764" s="312"/>
      <c r="AH3764" s="312"/>
      <c r="AI3764" s="312"/>
      <c r="AJ3764" s="312"/>
      <c r="AK3764" s="312"/>
      <c r="AL3764" s="312"/>
      <c r="AM3764" s="312"/>
      <c r="AN3764" s="312"/>
      <c r="AO3764" s="312"/>
      <c r="AP3764" s="312"/>
      <c r="AQ3764" s="312"/>
      <c r="AR3764" s="312"/>
      <c r="AS3764" s="312"/>
      <c r="AT3764" s="312"/>
      <c r="AU3764" s="312"/>
      <c r="AV3764" s="312"/>
      <c r="AW3764" s="312"/>
      <c r="AX3764" s="312"/>
      <c r="AY3764" s="312"/>
      <c r="AZ3764" s="312"/>
      <c r="BA3764" s="312"/>
      <c r="BB3764" s="312"/>
      <c r="BC3764" s="312"/>
      <c r="BD3764" s="312"/>
      <c r="BE3764" s="306"/>
      <c r="BF3764" s="306"/>
      <c r="BG3764" s="306"/>
      <c r="BH3764" s="306"/>
      <c r="BI3764" s="306"/>
      <c r="BJ3764" s="306"/>
      <c r="BK3764" s="306"/>
      <c r="BL3764" s="306"/>
      <c r="BM3764" s="306"/>
      <c r="BN3764" s="306"/>
      <c r="BO3764" s="306"/>
      <c r="BP3764" s="306"/>
      <c r="BQ3764" s="496"/>
      <c r="BR3764" s="496"/>
      <c r="BS3764" s="496"/>
      <c r="BT3764" s="496"/>
      <c r="BU3764" s="496"/>
      <c r="BV3764" s="496"/>
    </row>
    <row r="3765" spans="1:74" s="52" customFormat="1" ht="12.75">
      <c r="A3765" s="45">
        <v>2670.0804681784898</v>
      </c>
      <c r="B3765" s="46" t="s">
        <v>364</v>
      </c>
      <c r="C3765" s="47" t="s">
        <v>383</v>
      </c>
      <c r="D3765" s="48">
        <v>0</v>
      </c>
      <c r="E3765" s="49">
        <v>39.068530000000003</v>
      </c>
      <c r="F3765" s="49">
        <v>3.3799999999999997E-2</v>
      </c>
      <c r="G3765" s="49">
        <v>18.611270000000001</v>
      </c>
      <c r="H3765" s="49">
        <v>0.25169999999999998</v>
      </c>
      <c r="I3765" s="49">
        <v>0.25469999999999998</v>
      </c>
      <c r="J3765" s="49">
        <v>42.219799999999999</v>
      </c>
      <c r="K3765" s="49">
        <v>0.26090000000000002</v>
      </c>
      <c r="L3765" s="49">
        <v>100.7007</v>
      </c>
      <c r="M3765" s="47"/>
      <c r="N3765" s="50">
        <v>0.99272691389738632</v>
      </c>
      <c r="O3765" s="50">
        <v>6.7903919165198875E-4</v>
      </c>
      <c r="P3765" s="50">
        <v>0.39548929186553627</v>
      </c>
      <c r="Q3765" s="50">
        <v>5.1443420042294741E-3</v>
      </c>
      <c r="R3765" s="50">
        <v>5.4817270839511252E-3</v>
      </c>
      <c r="S3765" s="50">
        <v>1.599290814092202</v>
      </c>
      <c r="T3765" s="50">
        <v>7.1028795843518485E-3</v>
      </c>
      <c r="U3765" s="50">
        <v>3.0059150077193086</v>
      </c>
      <c r="V3765" s="51">
        <v>80.173790049121578</v>
      </c>
      <c r="X3765" s="49">
        <v>0.26</v>
      </c>
      <c r="Y3765" s="49">
        <v>56.96</v>
      </c>
      <c r="Z3765" s="49">
        <v>0.52</v>
      </c>
      <c r="AA3765" s="49">
        <v>7.21</v>
      </c>
      <c r="AB3765" s="49">
        <v>9.1300000000000008</v>
      </c>
      <c r="AC3765" s="49">
        <v>0.26</v>
      </c>
      <c r="AD3765" s="49">
        <v>2.17</v>
      </c>
      <c r="AE3765" s="312"/>
      <c r="AF3765" s="465" t="s">
        <v>1749</v>
      </c>
      <c r="AG3765" s="343">
        <v>30</v>
      </c>
      <c r="AH3765" s="343">
        <v>15</v>
      </c>
      <c r="AI3765" s="343"/>
      <c r="AJ3765" s="343"/>
      <c r="AK3765" s="343"/>
      <c r="AL3765" s="343"/>
      <c r="AM3765" s="343"/>
      <c r="AN3765" s="343"/>
      <c r="AO3765" s="343"/>
      <c r="AP3765" s="343"/>
      <c r="AQ3765" s="343"/>
      <c r="AR3765" s="343"/>
      <c r="AS3765" s="343"/>
      <c r="AT3765" s="343"/>
      <c r="AU3765" s="343"/>
      <c r="AV3765" s="343"/>
      <c r="AW3765" s="343"/>
      <c r="AX3765" s="343"/>
      <c r="AY3765" s="343"/>
      <c r="AZ3765" s="343"/>
      <c r="BA3765" s="343"/>
      <c r="BB3765" s="343"/>
      <c r="BC3765" s="343"/>
      <c r="BD3765" s="343"/>
      <c r="BE3765" s="475"/>
      <c r="BF3765" s="475"/>
      <c r="BG3765" s="475"/>
      <c r="BH3765" s="475"/>
      <c r="BI3765" s="475"/>
      <c r="BJ3765" s="475"/>
      <c r="BK3765" s="475"/>
      <c r="BL3765" s="475"/>
      <c r="BM3765" s="475"/>
      <c r="BN3765" s="475"/>
      <c r="BO3765" s="475"/>
      <c r="BP3765" s="306"/>
      <c r="BQ3765" s="496"/>
      <c r="BR3765" s="496"/>
      <c r="BS3765" s="496"/>
      <c r="BT3765" s="496"/>
      <c r="BU3765" s="496"/>
      <c r="BV3765" s="496"/>
    </row>
    <row r="3766" spans="1:74" s="52" customFormat="1" ht="12.75">
      <c r="A3766" s="45">
        <v>2670.0804681784898</v>
      </c>
      <c r="B3766" s="46" t="s">
        <v>364</v>
      </c>
      <c r="C3766" s="47" t="s">
        <v>383</v>
      </c>
      <c r="D3766" s="48">
        <f>D3765+6</f>
        <v>6</v>
      </c>
      <c r="E3766" s="49">
        <v>39.027819999999998</v>
      </c>
      <c r="F3766" s="49">
        <v>2.9000000000000001E-2</v>
      </c>
      <c r="G3766" s="49">
        <v>17.869620000000001</v>
      </c>
      <c r="H3766" s="49">
        <v>0.23180000000000001</v>
      </c>
      <c r="I3766" s="49">
        <v>0.21079999999999999</v>
      </c>
      <c r="J3766" s="49">
        <v>42.612679999999997</v>
      </c>
      <c r="K3766" s="49">
        <v>0.24129999999999999</v>
      </c>
      <c r="L3766" s="49">
        <v>100.22301999999999</v>
      </c>
      <c r="M3766" s="47"/>
      <c r="N3766" s="50">
        <v>0.99296372833096769</v>
      </c>
      <c r="O3766" s="50">
        <v>5.8335443533303753E-4</v>
      </c>
      <c r="P3766" s="50">
        <v>0.38021601219584411</v>
      </c>
      <c r="Q3766" s="50">
        <v>4.743691257428885E-3</v>
      </c>
      <c r="R3766" s="50">
        <v>4.5427144356029996E-3</v>
      </c>
      <c r="S3766" s="50">
        <v>1.6162423621641675</v>
      </c>
      <c r="T3766" s="50">
        <v>6.5776999790210025E-3</v>
      </c>
      <c r="U3766" s="50">
        <v>3.0058695627983654</v>
      </c>
      <c r="V3766" s="51">
        <v>80.955475101366602</v>
      </c>
      <c r="X3766" s="49">
        <v>0.26</v>
      </c>
      <c r="Y3766" s="49">
        <v>62.18</v>
      </c>
      <c r="Z3766" s="49">
        <v>0.54</v>
      </c>
      <c r="AA3766" s="49">
        <v>7.73</v>
      </c>
      <c r="AB3766" s="49">
        <v>10.4</v>
      </c>
      <c r="AC3766" s="49">
        <v>0.26</v>
      </c>
      <c r="AD3766" s="49">
        <v>2.3199999999999998</v>
      </c>
      <c r="AE3766" s="312"/>
      <c r="AF3766" s="465" t="s">
        <v>1749</v>
      </c>
      <c r="AG3766" s="343">
        <v>30</v>
      </c>
      <c r="AH3766" s="343">
        <v>15</v>
      </c>
      <c r="AI3766" s="343"/>
      <c r="AJ3766" s="343"/>
      <c r="AK3766" s="343"/>
      <c r="AL3766" s="343"/>
      <c r="AM3766" s="343"/>
      <c r="AN3766" s="343"/>
      <c r="AO3766" s="343"/>
      <c r="AP3766" s="343"/>
      <c r="AQ3766" s="343"/>
      <c r="AR3766" s="343"/>
      <c r="AS3766" s="343"/>
      <c r="AT3766" s="343"/>
      <c r="AU3766" s="343"/>
      <c r="AV3766" s="343"/>
      <c r="AW3766" s="343"/>
      <c r="AX3766" s="343"/>
      <c r="AY3766" s="343"/>
      <c r="AZ3766" s="343"/>
      <c r="BA3766" s="343"/>
      <c r="BB3766" s="343"/>
      <c r="BC3766" s="343"/>
      <c r="BD3766" s="343"/>
      <c r="BE3766" s="475"/>
      <c r="BF3766" s="475"/>
      <c r="BG3766" s="475"/>
      <c r="BH3766" s="475"/>
      <c r="BI3766" s="475"/>
      <c r="BJ3766" s="475"/>
      <c r="BK3766" s="475"/>
      <c r="BL3766" s="475"/>
      <c r="BM3766" s="475"/>
      <c r="BN3766" s="475"/>
      <c r="BO3766" s="475"/>
      <c r="BP3766" s="306"/>
      <c r="BQ3766" s="496"/>
      <c r="BR3766" s="496"/>
      <c r="BS3766" s="496"/>
      <c r="BT3766" s="496"/>
      <c r="BU3766" s="496"/>
      <c r="BV3766" s="496"/>
    </row>
    <row r="3767" spans="1:74" s="52" customFormat="1" ht="12.75">
      <c r="A3767" s="45">
        <v>2670.0804681784898</v>
      </c>
      <c r="B3767" s="46" t="s">
        <v>364</v>
      </c>
      <c r="C3767" s="47" t="s">
        <v>383</v>
      </c>
      <c r="D3767" s="48">
        <f t="shared" ref="D3767:D3811" si="50">D3766+6</f>
        <v>12</v>
      </c>
      <c r="E3767" s="49">
        <v>39.302599999999998</v>
      </c>
      <c r="F3767" s="49">
        <v>6.54E-2</v>
      </c>
      <c r="G3767" s="49">
        <v>17.388559999999998</v>
      </c>
      <c r="H3767" s="49">
        <v>0.25530000000000003</v>
      </c>
      <c r="I3767" s="49">
        <v>0.2157</v>
      </c>
      <c r="J3767" s="49">
        <v>43.25741</v>
      </c>
      <c r="K3767" s="49">
        <v>0.248</v>
      </c>
      <c r="L3767" s="49">
        <v>100.73296999999999</v>
      </c>
      <c r="M3767" s="47"/>
      <c r="N3767" s="50">
        <v>0.99222387811138324</v>
      </c>
      <c r="O3767" s="50">
        <v>1.3053938317724965E-3</v>
      </c>
      <c r="P3767" s="50">
        <v>0.36711996653426238</v>
      </c>
      <c r="Q3767" s="50">
        <v>5.1842161427023293E-3</v>
      </c>
      <c r="R3767" s="50">
        <v>4.6123714705615737E-3</v>
      </c>
      <c r="S3767" s="50">
        <v>1.6280114360455289</v>
      </c>
      <c r="T3767" s="50">
        <v>6.7080720888607172E-3</v>
      </c>
      <c r="U3767" s="50">
        <v>3.0051653342250715</v>
      </c>
      <c r="V3767" s="51">
        <v>81.599208650640236</v>
      </c>
      <c r="X3767" s="49">
        <v>0.26</v>
      </c>
      <c r="Y3767" s="49">
        <v>29.12</v>
      </c>
      <c r="Z3767" s="49">
        <v>0.54</v>
      </c>
      <c r="AA3767" s="49">
        <v>7.09</v>
      </c>
      <c r="AB3767" s="49">
        <v>10.56</v>
      </c>
      <c r="AC3767" s="49">
        <v>0.26</v>
      </c>
      <c r="AD3767" s="49">
        <v>2.2599999999999998</v>
      </c>
      <c r="AE3767" s="312"/>
      <c r="AF3767" s="465" t="s">
        <v>1749</v>
      </c>
      <c r="AG3767" s="343">
        <v>30</v>
      </c>
      <c r="AH3767" s="343">
        <v>15</v>
      </c>
      <c r="AI3767" s="343"/>
      <c r="AJ3767" s="343"/>
      <c r="AK3767" s="343"/>
      <c r="AL3767" s="343"/>
      <c r="AM3767" s="343"/>
      <c r="AN3767" s="343"/>
      <c r="AO3767" s="343"/>
      <c r="AP3767" s="343"/>
      <c r="AQ3767" s="343"/>
      <c r="AR3767" s="343"/>
      <c r="AS3767" s="343"/>
      <c r="AT3767" s="343"/>
      <c r="AU3767" s="343"/>
      <c r="AV3767" s="343"/>
      <c r="AW3767" s="343"/>
      <c r="AX3767" s="343"/>
      <c r="AY3767" s="343"/>
      <c r="AZ3767" s="343"/>
      <c r="BA3767" s="343"/>
      <c r="BB3767" s="343"/>
      <c r="BC3767" s="343"/>
      <c r="BD3767" s="343"/>
      <c r="BE3767" s="475"/>
      <c r="BF3767" s="475"/>
      <c r="BG3767" s="475"/>
      <c r="BH3767" s="475"/>
      <c r="BI3767" s="475"/>
      <c r="BJ3767" s="475"/>
      <c r="BK3767" s="475"/>
      <c r="BL3767" s="475"/>
      <c r="BM3767" s="475"/>
      <c r="BN3767" s="475"/>
      <c r="BO3767" s="475"/>
      <c r="BP3767" s="306"/>
      <c r="BQ3767" s="496"/>
      <c r="BR3767" s="496"/>
      <c r="BS3767" s="496"/>
      <c r="BT3767" s="496"/>
      <c r="BU3767" s="496"/>
      <c r="BV3767" s="496"/>
    </row>
    <row r="3768" spans="1:74" s="52" customFormat="1" ht="12.75">
      <c r="A3768" s="45">
        <v>2670.0804681784898</v>
      </c>
      <c r="B3768" s="46" t="s">
        <v>364</v>
      </c>
      <c r="C3768" s="47" t="s">
        <v>383</v>
      </c>
      <c r="D3768" s="48">
        <f t="shared" si="50"/>
        <v>18</v>
      </c>
      <c r="E3768" s="49">
        <v>39.384010000000004</v>
      </c>
      <c r="F3768" s="49">
        <v>5.4999999999999997E-3</v>
      </c>
      <c r="G3768" s="49">
        <v>16.777200000000001</v>
      </c>
      <c r="H3768" s="49">
        <v>0.25690000000000002</v>
      </c>
      <c r="I3768" s="49">
        <v>0.2346</v>
      </c>
      <c r="J3768" s="49">
        <v>43.61</v>
      </c>
      <c r="K3768" s="49">
        <v>0.24199999999999999</v>
      </c>
      <c r="L3768" s="49">
        <v>100.51021000000001</v>
      </c>
      <c r="M3768" s="47"/>
      <c r="N3768" s="50">
        <v>0.993990774317004</v>
      </c>
      <c r="O3768" s="50">
        <v>1.097489881940469E-4</v>
      </c>
      <c r="P3768" s="50">
        <v>0.35410975941570622</v>
      </c>
      <c r="Q3768" s="50">
        <v>5.21519338471508E-3</v>
      </c>
      <c r="R3768" s="50">
        <v>5.0150603952542287E-3</v>
      </c>
      <c r="S3768" s="50">
        <v>1.6408053095907555</v>
      </c>
      <c r="T3768" s="50">
        <v>6.5438816149787299E-3</v>
      </c>
      <c r="U3768" s="50">
        <v>3.0057897277066075</v>
      </c>
      <c r="V3768" s="51">
        <v>82.249381694626962</v>
      </c>
      <c r="X3768" s="49">
        <v>0.26</v>
      </c>
      <c r="Y3768" s="49">
        <v>333.66</v>
      </c>
      <c r="Z3768" s="49">
        <v>0.55000000000000004</v>
      </c>
      <c r="AA3768" s="49">
        <v>7.03</v>
      </c>
      <c r="AB3768" s="49">
        <v>9.43</v>
      </c>
      <c r="AC3768" s="49">
        <v>0.26</v>
      </c>
      <c r="AD3768" s="49">
        <v>2.31</v>
      </c>
      <c r="AE3768" s="312"/>
      <c r="AF3768" s="465" t="s">
        <v>1749</v>
      </c>
      <c r="AG3768" s="343">
        <v>30</v>
      </c>
      <c r="AH3768" s="343">
        <v>15</v>
      </c>
      <c r="AI3768" s="343"/>
      <c r="AJ3768" s="343"/>
      <c r="AK3768" s="343"/>
      <c r="AL3768" s="343"/>
      <c r="AM3768" s="343"/>
      <c r="AN3768" s="343"/>
      <c r="AO3768" s="343"/>
      <c r="AP3768" s="343"/>
      <c r="AQ3768" s="343"/>
      <c r="AR3768" s="343"/>
      <c r="AS3768" s="343"/>
      <c r="AT3768" s="343"/>
      <c r="AU3768" s="343"/>
      <c r="AV3768" s="343"/>
      <c r="AW3768" s="343"/>
      <c r="AX3768" s="343"/>
      <c r="AY3768" s="343"/>
      <c r="AZ3768" s="343"/>
      <c r="BA3768" s="343"/>
      <c r="BB3768" s="343"/>
      <c r="BC3768" s="343"/>
      <c r="BD3768" s="343"/>
      <c r="BE3768" s="475"/>
      <c r="BF3768" s="475"/>
      <c r="BG3768" s="475"/>
      <c r="BH3768" s="475"/>
      <c r="BI3768" s="475"/>
      <c r="BJ3768" s="475"/>
      <c r="BK3768" s="475"/>
      <c r="BL3768" s="475"/>
      <c r="BM3768" s="475"/>
      <c r="BN3768" s="475"/>
      <c r="BO3768" s="475"/>
      <c r="BP3768" s="306"/>
      <c r="BQ3768" s="496"/>
      <c r="BR3768" s="496"/>
      <c r="BS3768" s="496"/>
      <c r="BT3768" s="496"/>
      <c r="BU3768" s="496"/>
      <c r="BV3768" s="496"/>
    </row>
    <row r="3769" spans="1:74" s="52" customFormat="1" ht="12.75">
      <c r="A3769" s="45">
        <v>2670.0804681784898</v>
      </c>
      <c r="B3769" s="46" t="s">
        <v>364</v>
      </c>
      <c r="C3769" s="47" t="s">
        <v>383</v>
      </c>
      <c r="D3769" s="48">
        <f t="shared" si="50"/>
        <v>24</v>
      </c>
      <c r="E3769" s="49">
        <v>39.353479999999998</v>
      </c>
      <c r="F3769" s="49">
        <v>6.9400000000000003E-2</v>
      </c>
      <c r="G3769" s="49">
        <v>16.42642</v>
      </c>
      <c r="H3769" s="49">
        <v>0.22439999999999999</v>
      </c>
      <c r="I3769" s="49">
        <v>0.23860000000000001</v>
      </c>
      <c r="J3769" s="49">
        <v>43.942439999999998</v>
      </c>
      <c r="K3769" s="49">
        <v>0.25219999999999998</v>
      </c>
      <c r="L3769" s="49">
        <v>100.50694</v>
      </c>
      <c r="M3769" s="47"/>
      <c r="N3769" s="50">
        <v>0.99146290878029852</v>
      </c>
      <c r="O3769" s="50">
        <v>1.382382458946504E-3</v>
      </c>
      <c r="P3769" s="50">
        <v>0.34609254606333029</v>
      </c>
      <c r="Q3769" s="50">
        <v>4.5473677125007711E-3</v>
      </c>
      <c r="R3769" s="50">
        <v>5.0915440732755557E-3</v>
      </c>
      <c r="S3769" s="50">
        <v>1.6503879454090786</v>
      </c>
      <c r="T3769" s="50">
        <v>6.8076318043780205E-3</v>
      </c>
      <c r="U3769" s="50">
        <v>3.0057723263018081</v>
      </c>
      <c r="V3769" s="51">
        <v>82.664867122839439</v>
      </c>
      <c r="X3769" s="49">
        <v>0.26</v>
      </c>
      <c r="Y3769" s="49">
        <v>26.02</v>
      </c>
      <c r="Z3769" s="49">
        <v>0.56000000000000005</v>
      </c>
      <c r="AA3769" s="49">
        <v>7.92</v>
      </c>
      <c r="AB3769" s="49">
        <v>9.5</v>
      </c>
      <c r="AC3769" s="49">
        <v>0.25</v>
      </c>
      <c r="AD3769" s="49">
        <v>2.23</v>
      </c>
      <c r="AE3769" s="312"/>
      <c r="AF3769" s="465" t="s">
        <v>1749</v>
      </c>
      <c r="AG3769" s="343">
        <v>30</v>
      </c>
      <c r="AH3769" s="343">
        <v>15</v>
      </c>
      <c r="AI3769" s="343"/>
      <c r="AJ3769" s="343"/>
      <c r="AK3769" s="343"/>
      <c r="AL3769" s="343"/>
      <c r="AM3769" s="343"/>
      <c r="AN3769" s="343"/>
      <c r="AO3769" s="343"/>
      <c r="AP3769" s="343"/>
      <c r="AQ3769" s="343"/>
      <c r="AR3769" s="343"/>
      <c r="AS3769" s="343"/>
      <c r="AT3769" s="343"/>
      <c r="AU3769" s="343"/>
      <c r="AV3769" s="343"/>
      <c r="AW3769" s="343"/>
      <c r="AX3769" s="343"/>
      <c r="AY3769" s="343"/>
      <c r="AZ3769" s="343"/>
      <c r="BA3769" s="343"/>
      <c r="BB3769" s="343"/>
      <c r="BC3769" s="343"/>
      <c r="BD3769" s="343"/>
      <c r="BE3769" s="475"/>
      <c r="BF3769" s="475"/>
      <c r="BG3769" s="475"/>
      <c r="BH3769" s="475"/>
      <c r="BI3769" s="475"/>
      <c r="BJ3769" s="475"/>
      <c r="BK3769" s="475"/>
      <c r="BL3769" s="475"/>
      <c r="BM3769" s="475"/>
      <c r="BN3769" s="475"/>
      <c r="BO3769" s="475"/>
      <c r="BP3769" s="306"/>
      <c r="BQ3769" s="496"/>
      <c r="BR3769" s="496"/>
      <c r="BS3769" s="496"/>
      <c r="BT3769" s="496"/>
      <c r="BU3769" s="496"/>
      <c r="BV3769" s="496"/>
    </row>
    <row r="3770" spans="1:74" s="52" customFormat="1" ht="12.75">
      <c r="A3770" s="45">
        <v>2670.0804681784898</v>
      </c>
      <c r="B3770" s="46" t="s">
        <v>364</v>
      </c>
      <c r="C3770" s="47" t="s">
        <v>383</v>
      </c>
      <c r="D3770" s="48">
        <f t="shared" si="50"/>
        <v>30</v>
      </c>
      <c r="E3770" s="49">
        <v>39.485779999999998</v>
      </c>
      <c r="F3770" s="49">
        <v>5.8700000000000002E-2</v>
      </c>
      <c r="G3770" s="49">
        <v>16.105709999999998</v>
      </c>
      <c r="H3770" s="49">
        <v>0.25269999999999998</v>
      </c>
      <c r="I3770" s="49">
        <v>0.2014</v>
      </c>
      <c r="J3770" s="49">
        <v>44.18421</v>
      </c>
      <c r="K3770" s="49">
        <v>0.24879999999999999</v>
      </c>
      <c r="L3770" s="49">
        <v>100.5373</v>
      </c>
      <c r="M3770" s="47"/>
      <c r="N3770" s="50">
        <v>0.9928010057950849</v>
      </c>
      <c r="O3770" s="50">
        <v>1.1669036635107142E-3</v>
      </c>
      <c r="P3770" s="50">
        <v>0.33865489385749098</v>
      </c>
      <c r="Q3770" s="50">
        <v>5.1105850632829162E-3</v>
      </c>
      <c r="R3770" s="50">
        <v>4.2891051409996508E-3</v>
      </c>
      <c r="S3770" s="50">
        <v>1.6561403062058433</v>
      </c>
      <c r="T3770" s="50">
        <v>6.7023871516817702E-3</v>
      </c>
      <c r="U3770" s="50">
        <v>3.0048651868778937</v>
      </c>
      <c r="V3770" s="51">
        <v>83.023074556889924</v>
      </c>
      <c r="X3770" s="49">
        <v>0.26</v>
      </c>
      <c r="Y3770" s="49">
        <v>31.51</v>
      </c>
      <c r="Z3770" s="49">
        <v>0.56999999999999995</v>
      </c>
      <c r="AA3770" s="49">
        <v>7.15</v>
      </c>
      <c r="AB3770" s="49">
        <v>10.93</v>
      </c>
      <c r="AC3770" s="49">
        <v>0.25</v>
      </c>
      <c r="AD3770" s="49">
        <v>2.27</v>
      </c>
      <c r="AE3770" s="312"/>
      <c r="AF3770" s="465" t="s">
        <v>1749</v>
      </c>
      <c r="AG3770" s="343">
        <v>30</v>
      </c>
      <c r="AH3770" s="343">
        <v>15</v>
      </c>
      <c r="AI3770" s="343"/>
      <c r="AJ3770" s="343"/>
      <c r="AK3770" s="343"/>
      <c r="AL3770" s="343"/>
      <c r="AM3770" s="343"/>
      <c r="AN3770" s="343"/>
      <c r="AO3770" s="343"/>
      <c r="AP3770" s="343"/>
      <c r="AQ3770" s="343"/>
      <c r="AR3770" s="343"/>
      <c r="AS3770" s="343"/>
      <c r="AT3770" s="343"/>
      <c r="AU3770" s="343"/>
      <c r="AV3770" s="343"/>
      <c r="AW3770" s="343"/>
      <c r="AX3770" s="343"/>
      <c r="AY3770" s="343"/>
      <c r="AZ3770" s="343"/>
      <c r="BA3770" s="343"/>
      <c r="BB3770" s="343"/>
      <c r="BC3770" s="343"/>
      <c r="BD3770" s="343"/>
      <c r="BE3770" s="475"/>
      <c r="BF3770" s="475"/>
      <c r="BG3770" s="475"/>
      <c r="BH3770" s="475"/>
      <c r="BI3770" s="475"/>
      <c r="BJ3770" s="475"/>
      <c r="BK3770" s="475"/>
      <c r="BL3770" s="475"/>
      <c r="BM3770" s="475"/>
      <c r="BN3770" s="475"/>
      <c r="BO3770" s="475"/>
      <c r="BP3770" s="306"/>
      <c r="BQ3770" s="496"/>
      <c r="BR3770" s="496"/>
      <c r="BS3770" s="496"/>
      <c r="BT3770" s="496"/>
      <c r="BU3770" s="496"/>
      <c r="BV3770" s="496"/>
    </row>
    <row r="3771" spans="1:74" s="52" customFormat="1" ht="12.75">
      <c r="A3771" s="45">
        <v>2670.0804681784898</v>
      </c>
      <c r="B3771" s="46" t="s">
        <v>364</v>
      </c>
      <c r="C3771" s="47" t="s">
        <v>383</v>
      </c>
      <c r="D3771" s="48">
        <f t="shared" si="50"/>
        <v>36</v>
      </c>
      <c r="E3771" s="49">
        <v>39.455249999999999</v>
      </c>
      <c r="F3771" s="49">
        <v>1.4500000000000001E-2</v>
      </c>
      <c r="G3771" s="49">
        <v>15.795019999999999</v>
      </c>
      <c r="H3771" s="49">
        <v>0.23760000000000001</v>
      </c>
      <c r="I3771" s="49">
        <v>0.2036</v>
      </c>
      <c r="J3771" s="49">
        <v>44.496499999999997</v>
      </c>
      <c r="K3771" s="49">
        <v>0.2515</v>
      </c>
      <c r="L3771" s="49">
        <v>100.45397</v>
      </c>
      <c r="M3771" s="47"/>
      <c r="N3771" s="50">
        <v>0.99183115834301738</v>
      </c>
      <c r="O3771" s="50">
        <v>2.8818831335246316E-4</v>
      </c>
      <c r="P3771" s="50">
        <v>0.33205431035821975</v>
      </c>
      <c r="Q3771" s="50">
        <v>4.8042243120371289E-3</v>
      </c>
      <c r="R3771" s="50">
        <v>4.3350734565111371E-3</v>
      </c>
      <c r="S3771" s="50">
        <v>1.6675057692809128</v>
      </c>
      <c r="T3771" s="50">
        <v>6.7737409662273441E-3</v>
      </c>
      <c r="U3771" s="50">
        <v>3.0075924650302777</v>
      </c>
      <c r="V3771" s="51">
        <v>83.393631742330712</v>
      </c>
      <c r="X3771" s="49">
        <v>0.26</v>
      </c>
      <c r="Y3771" s="49">
        <v>125.51</v>
      </c>
      <c r="Z3771" s="49">
        <v>0.56999999999999995</v>
      </c>
      <c r="AA3771" s="49">
        <v>7.67</v>
      </c>
      <c r="AB3771" s="49">
        <v>10.67</v>
      </c>
      <c r="AC3771" s="49">
        <v>0.25</v>
      </c>
      <c r="AD3771" s="49">
        <v>2.2400000000000002</v>
      </c>
      <c r="AE3771" s="312"/>
      <c r="AF3771" s="465" t="s">
        <v>1749</v>
      </c>
      <c r="AG3771" s="343">
        <v>30</v>
      </c>
      <c r="AH3771" s="343">
        <v>15</v>
      </c>
      <c r="AI3771" s="343"/>
      <c r="AJ3771" s="343"/>
      <c r="AK3771" s="343"/>
      <c r="AL3771" s="343"/>
      <c r="AM3771" s="343"/>
      <c r="AN3771" s="343"/>
      <c r="AO3771" s="343"/>
      <c r="AP3771" s="343"/>
      <c r="AQ3771" s="343"/>
      <c r="AR3771" s="343"/>
      <c r="AS3771" s="343"/>
      <c r="AT3771" s="343"/>
      <c r="AU3771" s="343"/>
      <c r="AV3771" s="343"/>
      <c r="AW3771" s="343"/>
      <c r="AX3771" s="343"/>
      <c r="AY3771" s="343"/>
      <c r="AZ3771" s="343"/>
      <c r="BA3771" s="343"/>
      <c r="BB3771" s="343"/>
      <c r="BC3771" s="343"/>
      <c r="BD3771" s="343"/>
      <c r="BE3771" s="475"/>
      <c r="BF3771" s="475"/>
      <c r="BG3771" s="475"/>
      <c r="BH3771" s="475"/>
      <c r="BI3771" s="475"/>
      <c r="BJ3771" s="475"/>
      <c r="BK3771" s="475"/>
      <c r="BL3771" s="475"/>
      <c r="BM3771" s="475"/>
      <c r="BN3771" s="475"/>
      <c r="BO3771" s="475"/>
      <c r="BP3771" s="306"/>
      <c r="BQ3771" s="496"/>
      <c r="BR3771" s="496"/>
      <c r="BS3771" s="496"/>
      <c r="BT3771" s="496"/>
      <c r="BU3771" s="496"/>
      <c r="BV3771" s="496"/>
    </row>
    <row r="3772" spans="1:74" s="52" customFormat="1" ht="12.75">
      <c r="A3772" s="45">
        <v>2670.0804681784898</v>
      </c>
      <c r="B3772" s="46" t="s">
        <v>364</v>
      </c>
      <c r="C3772" s="47" t="s">
        <v>383</v>
      </c>
      <c r="D3772" s="48">
        <f t="shared" si="50"/>
        <v>42</v>
      </c>
      <c r="E3772" s="49">
        <v>39.485779999999998</v>
      </c>
      <c r="F3772" s="49">
        <v>2.81E-2</v>
      </c>
      <c r="G3772" s="49">
        <v>15.63467</v>
      </c>
      <c r="H3772" s="49">
        <v>0.25230000000000002</v>
      </c>
      <c r="I3772" s="49">
        <v>0.2001</v>
      </c>
      <c r="J3772" s="49">
        <v>45.201680000000003</v>
      </c>
      <c r="K3772" s="49">
        <v>0.25180000000000002</v>
      </c>
      <c r="L3772" s="49">
        <v>101.05443</v>
      </c>
      <c r="M3772" s="47"/>
      <c r="N3772" s="50">
        <v>0.9862784928746775</v>
      </c>
      <c r="O3772" s="50">
        <v>5.5493303161777434E-4</v>
      </c>
      <c r="P3772" s="50">
        <v>0.32659050511547927</v>
      </c>
      <c r="Q3772" s="50">
        <v>5.0689730740239866E-3</v>
      </c>
      <c r="R3772" s="50">
        <v>4.2334230416911488E-3</v>
      </c>
      <c r="S3772" s="50">
        <v>1.683146674559983</v>
      </c>
      <c r="T3772" s="50">
        <v>6.738639364614888E-3</v>
      </c>
      <c r="U3772" s="50">
        <v>3.0126116410620876</v>
      </c>
      <c r="V3772" s="51">
        <v>83.749591318790351</v>
      </c>
      <c r="X3772" s="49">
        <v>0.25</v>
      </c>
      <c r="Y3772" s="49">
        <v>67.03</v>
      </c>
      <c r="Z3772" s="49">
        <v>0.56999999999999995</v>
      </c>
      <c r="AA3772" s="49">
        <v>7.18</v>
      </c>
      <c r="AB3772" s="49">
        <v>10.91</v>
      </c>
      <c r="AC3772" s="49">
        <v>0.25</v>
      </c>
      <c r="AD3772" s="49">
        <v>2.23</v>
      </c>
      <c r="AE3772" s="312"/>
      <c r="AF3772" s="465" t="s">
        <v>1749</v>
      </c>
      <c r="AG3772" s="343">
        <v>30</v>
      </c>
      <c r="AH3772" s="343">
        <v>15</v>
      </c>
      <c r="AI3772" s="343"/>
      <c r="AJ3772" s="343"/>
      <c r="AK3772" s="343"/>
      <c r="AL3772" s="343"/>
      <c r="AM3772" s="343"/>
      <c r="AN3772" s="343"/>
      <c r="AO3772" s="343"/>
      <c r="AP3772" s="343"/>
      <c r="AQ3772" s="343"/>
      <c r="AR3772" s="343"/>
      <c r="AS3772" s="343"/>
      <c r="AT3772" s="343"/>
      <c r="AU3772" s="343"/>
      <c r="AV3772" s="343"/>
      <c r="AW3772" s="343"/>
      <c r="AX3772" s="343"/>
      <c r="AY3772" s="343"/>
      <c r="AZ3772" s="343"/>
      <c r="BA3772" s="343"/>
      <c r="BB3772" s="343"/>
      <c r="BC3772" s="343"/>
      <c r="BD3772" s="343"/>
      <c r="BE3772" s="475"/>
      <c r="BF3772" s="475"/>
      <c r="BG3772" s="475"/>
      <c r="BH3772" s="475"/>
      <c r="BI3772" s="475"/>
      <c r="BJ3772" s="475"/>
      <c r="BK3772" s="475"/>
      <c r="BL3772" s="475"/>
      <c r="BM3772" s="475"/>
      <c r="BN3772" s="475"/>
      <c r="BO3772" s="475"/>
      <c r="BP3772" s="306"/>
      <c r="BQ3772" s="496"/>
      <c r="BR3772" s="496"/>
      <c r="BS3772" s="496"/>
      <c r="BT3772" s="496"/>
      <c r="BU3772" s="496"/>
      <c r="BV3772" s="496"/>
    </row>
    <row r="3773" spans="1:74" s="52" customFormat="1" ht="12.75">
      <c r="A3773" s="45">
        <v>2670.0804681784898</v>
      </c>
      <c r="B3773" s="46" t="s">
        <v>364</v>
      </c>
      <c r="C3773" s="47" t="s">
        <v>383</v>
      </c>
      <c r="D3773" s="48">
        <f t="shared" si="50"/>
        <v>48</v>
      </c>
      <c r="E3773" s="49">
        <v>39.557009999999998</v>
      </c>
      <c r="F3773" s="49">
        <v>3.7900000000000003E-2</v>
      </c>
      <c r="G3773" s="49">
        <v>15.41418</v>
      </c>
      <c r="H3773" s="49">
        <v>0.25130000000000002</v>
      </c>
      <c r="I3773" s="49">
        <v>0.18790000000000001</v>
      </c>
      <c r="J3773" s="49">
        <v>44.556950000000001</v>
      </c>
      <c r="K3773" s="49">
        <v>0.25069999999999998</v>
      </c>
      <c r="L3773" s="49">
        <v>100.25594</v>
      </c>
      <c r="M3773" s="47"/>
      <c r="N3773" s="50">
        <v>0.99421731689620441</v>
      </c>
      <c r="O3773" s="50">
        <v>7.5313441106750277E-4</v>
      </c>
      <c r="P3773" s="50">
        <v>0.32399199968492592</v>
      </c>
      <c r="Q3773" s="50">
        <v>5.0803571825732471E-3</v>
      </c>
      <c r="R3773" s="50">
        <v>4.0000957347204298E-3</v>
      </c>
      <c r="S3773" s="50">
        <v>1.6694824833308888</v>
      </c>
      <c r="T3773" s="50">
        <v>6.7510270412799236E-3</v>
      </c>
      <c r="U3773" s="50">
        <v>3.00427641428166</v>
      </c>
      <c r="V3773" s="51">
        <v>83.747371614469984</v>
      </c>
      <c r="X3773" s="49">
        <v>0.26</v>
      </c>
      <c r="Y3773" s="49">
        <v>48.52</v>
      </c>
      <c r="Z3773" s="49">
        <v>0.57999999999999996</v>
      </c>
      <c r="AA3773" s="49">
        <v>7.25</v>
      </c>
      <c r="AB3773" s="49">
        <v>11.34</v>
      </c>
      <c r="AC3773" s="49">
        <v>0.25</v>
      </c>
      <c r="AD3773" s="49">
        <v>2.23</v>
      </c>
      <c r="AE3773" s="312"/>
      <c r="AF3773" s="465" t="s">
        <v>1749</v>
      </c>
      <c r="AG3773" s="343">
        <v>30</v>
      </c>
      <c r="AH3773" s="343">
        <v>15</v>
      </c>
      <c r="AI3773" s="343"/>
      <c r="AJ3773" s="343"/>
      <c r="AK3773" s="343"/>
      <c r="AL3773" s="343"/>
      <c r="AM3773" s="343"/>
      <c r="AN3773" s="343"/>
      <c r="AO3773" s="343"/>
      <c r="AP3773" s="343"/>
      <c r="AQ3773" s="343"/>
      <c r="AR3773" s="343"/>
      <c r="AS3773" s="343"/>
      <c r="AT3773" s="343"/>
      <c r="AU3773" s="343"/>
      <c r="AV3773" s="343"/>
      <c r="AW3773" s="343"/>
      <c r="AX3773" s="343"/>
      <c r="AY3773" s="343"/>
      <c r="AZ3773" s="343"/>
      <c r="BA3773" s="343"/>
      <c r="BB3773" s="343"/>
      <c r="BC3773" s="343"/>
      <c r="BD3773" s="343"/>
      <c r="BE3773" s="475"/>
      <c r="BF3773" s="475"/>
      <c r="BG3773" s="475"/>
      <c r="BH3773" s="475"/>
      <c r="BI3773" s="475"/>
      <c r="BJ3773" s="475"/>
      <c r="BK3773" s="475"/>
      <c r="BL3773" s="475"/>
      <c r="BM3773" s="475"/>
      <c r="BN3773" s="475"/>
      <c r="BO3773" s="475"/>
      <c r="BP3773" s="306"/>
      <c r="BQ3773" s="496"/>
      <c r="BR3773" s="496"/>
      <c r="BS3773" s="496"/>
      <c r="BT3773" s="496"/>
      <c r="BU3773" s="496"/>
      <c r="BV3773" s="496"/>
    </row>
    <row r="3774" spans="1:74" s="52" customFormat="1" ht="12.75">
      <c r="A3774" s="45">
        <v>2670.0804681784898</v>
      </c>
      <c r="B3774" s="46" t="s">
        <v>364</v>
      </c>
      <c r="C3774" s="47" t="s">
        <v>383</v>
      </c>
      <c r="D3774" s="48">
        <f t="shared" si="50"/>
        <v>54</v>
      </c>
      <c r="E3774" s="49">
        <v>39.414540000000002</v>
      </c>
      <c r="F3774" s="49">
        <v>5.33E-2</v>
      </c>
      <c r="G3774" s="49">
        <v>15.354039999999999</v>
      </c>
      <c r="H3774" s="49">
        <v>0.27129999999999999</v>
      </c>
      <c r="I3774" s="49">
        <v>0.20230000000000001</v>
      </c>
      <c r="J3774" s="49">
        <v>44.67783</v>
      </c>
      <c r="K3774" s="49">
        <v>0.24890000000000001</v>
      </c>
      <c r="L3774" s="49">
        <v>100.22221</v>
      </c>
      <c r="M3774" s="47"/>
      <c r="N3774" s="50">
        <v>0.99121042707713336</v>
      </c>
      <c r="O3774" s="50">
        <v>1.0597709818781396E-3</v>
      </c>
      <c r="P3774" s="50">
        <v>0.32291488255194706</v>
      </c>
      <c r="Q3774" s="50">
        <v>5.4878607852766213E-3</v>
      </c>
      <c r="R3774" s="50">
        <v>4.3091441421559207E-3</v>
      </c>
      <c r="S3774" s="50">
        <v>1.6749815069616514</v>
      </c>
      <c r="T3774" s="50">
        <v>6.7064384590675725E-3</v>
      </c>
      <c r="U3774" s="50">
        <v>3.0066700309591101</v>
      </c>
      <c r="V3774" s="51">
        <v>83.837255813322585</v>
      </c>
      <c r="X3774" s="49">
        <v>0.26</v>
      </c>
      <c r="Y3774" s="49">
        <v>36.01</v>
      </c>
      <c r="Z3774" s="49">
        <v>0.57999999999999996</v>
      </c>
      <c r="AA3774" s="49">
        <v>6.72</v>
      </c>
      <c r="AB3774" s="49">
        <v>10.62</v>
      </c>
      <c r="AC3774" s="49">
        <v>0.25</v>
      </c>
      <c r="AD3774" s="49">
        <v>2.27</v>
      </c>
      <c r="AE3774" s="312"/>
      <c r="AF3774" s="465" t="s">
        <v>1749</v>
      </c>
      <c r="AG3774" s="343">
        <v>30</v>
      </c>
      <c r="AH3774" s="343">
        <v>15</v>
      </c>
      <c r="AI3774" s="343"/>
      <c r="AJ3774" s="343"/>
      <c r="AK3774" s="343"/>
      <c r="AL3774" s="343"/>
      <c r="AM3774" s="343"/>
      <c r="AN3774" s="343"/>
      <c r="AO3774" s="343"/>
      <c r="AP3774" s="343"/>
      <c r="AQ3774" s="343"/>
      <c r="AR3774" s="343"/>
      <c r="AS3774" s="343"/>
      <c r="AT3774" s="343"/>
      <c r="AU3774" s="343"/>
      <c r="AV3774" s="343"/>
      <c r="AW3774" s="343"/>
      <c r="AX3774" s="343"/>
      <c r="AY3774" s="343"/>
      <c r="AZ3774" s="343"/>
      <c r="BA3774" s="343"/>
      <c r="BB3774" s="343"/>
      <c r="BC3774" s="343"/>
      <c r="BD3774" s="343"/>
      <c r="BE3774" s="475"/>
      <c r="BF3774" s="475"/>
      <c r="BG3774" s="475"/>
      <c r="BH3774" s="475"/>
      <c r="BI3774" s="475"/>
      <c r="BJ3774" s="475"/>
      <c r="BK3774" s="475"/>
      <c r="BL3774" s="475"/>
      <c r="BM3774" s="475"/>
      <c r="BN3774" s="475"/>
      <c r="BO3774" s="475"/>
      <c r="BP3774" s="306"/>
      <c r="BQ3774" s="496"/>
      <c r="BR3774" s="496"/>
      <c r="BS3774" s="496"/>
      <c r="BT3774" s="496"/>
      <c r="BU3774" s="496"/>
      <c r="BV3774" s="496"/>
    </row>
    <row r="3775" spans="1:74" s="52" customFormat="1" ht="12.75">
      <c r="A3775" s="45">
        <v>2670.0804681784898</v>
      </c>
      <c r="B3775" s="46" t="s">
        <v>364</v>
      </c>
      <c r="C3775" s="47" t="s">
        <v>383</v>
      </c>
      <c r="D3775" s="48">
        <f t="shared" si="50"/>
        <v>60</v>
      </c>
      <c r="E3775" s="49">
        <v>39.506129999999999</v>
      </c>
      <c r="F3775" s="49">
        <v>5.7999999999999996E-3</v>
      </c>
      <c r="G3775" s="49">
        <v>15.21373</v>
      </c>
      <c r="H3775" s="49">
        <v>0.27150000000000002</v>
      </c>
      <c r="I3775" s="49">
        <v>0.16619999999999999</v>
      </c>
      <c r="J3775" s="49">
        <v>44.959899999999998</v>
      </c>
      <c r="K3775" s="49">
        <v>0.25540000000000002</v>
      </c>
      <c r="L3775" s="49">
        <v>100.37866</v>
      </c>
      <c r="M3775" s="47"/>
      <c r="N3775" s="50">
        <v>0.99133097162886208</v>
      </c>
      <c r="O3775" s="50">
        <v>1.1506880288519125E-4</v>
      </c>
      <c r="P3775" s="50">
        <v>0.31926101118565586</v>
      </c>
      <c r="Q3775" s="50">
        <v>5.4798404348331978E-3</v>
      </c>
      <c r="R3775" s="50">
        <v>3.5324086940757135E-3</v>
      </c>
      <c r="S3775" s="50">
        <v>1.6818531326712085</v>
      </c>
      <c r="T3775" s="50">
        <v>6.8664573478473736E-3</v>
      </c>
      <c r="U3775" s="50">
        <v>3.0084388907653681</v>
      </c>
      <c r="V3775" s="51">
        <v>84.045837057034362</v>
      </c>
      <c r="X3775" s="49">
        <v>0.26</v>
      </c>
      <c r="Y3775" s="49">
        <v>316.79000000000002</v>
      </c>
      <c r="Z3775" s="49">
        <v>0.57999999999999996</v>
      </c>
      <c r="AA3775" s="49">
        <v>6.85</v>
      </c>
      <c r="AB3775" s="49">
        <v>12.87</v>
      </c>
      <c r="AC3775" s="49">
        <v>0.25</v>
      </c>
      <c r="AD3775" s="49">
        <v>2.21</v>
      </c>
      <c r="AE3775" s="312"/>
      <c r="AF3775" s="465" t="s">
        <v>1749</v>
      </c>
      <c r="AG3775" s="343">
        <v>30</v>
      </c>
      <c r="AH3775" s="343">
        <v>15</v>
      </c>
      <c r="AI3775" s="343"/>
      <c r="AJ3775" s="343"/>
      <c r="AK3775" s="343"/>
      <c r="AL3775" s="343"/>
      <c r="AM3775" s="343"/>
      <c r="AN3775" s="343"/>
      <c r="AO3775" s="343"/>
      <c r="AP3775" s="343"/>
      <c r="AQ3775" s="343"/>
      <c r="AR3775" s="343"/>
      <c r="AS3775" s="343"/>
      <c r="AT3775" s="343"/>
      <c r="AU3775" s="343"/>
      <c r="AV3775" s="343"/>
      <c r="AW3775" s="343"/>
      <c r="AX3775" s="343"/>
      <c r="AY3775" s="343"/>
      <c r="AZ3775" s="343"/>
      <c r="BA3775" s="343"/>
      <c r="BB3775" s="343"/>
      <c r="BC3775" s="343"/>
      <c r="BD3775" s="343"/>
      <c r="BE3775" s="475"/>
      <c r="BF3775" s="475"/>
      <c r="BG3775" s="475"/>
      <c r="BH3775" s="475"/>
      <c r="BI3775" s="475"/>
      <c r="BJ3775" s="475"/>
      <c r="BK3775" s="475"/>
      <c r="BL3775" s="475"/>
      <c r="BM3775" s="475"/>
      <c r="BN3775" s="475"/>
      <c r="BO3775" s="475"/>
      <c r="BP3775" s="306"/>
      <c r="BQ3775" s="496"/>
      <c r="BR3775" s="496"/>
      <c r="BS3775" s="496"/>
      <c r="BT3775" s="496"/>
      <c r="BU3775" s="496"/>
      <c r="BV3775" s="496"/>
    </row>
    <row r="3776" spans="1:74" s="52" customFormat="1" ht="12.75">
      <c r="A3776" s="45">
        <v>2670.0804681784898</v>
      </c>
      <c r="B3776" s="46" t="s">
        <v>364</v>
      </c>
      <c r="C3776" s="47" t="s">
        <v>383</v>
      </c>
      <c r="D3776" s="48">
        <f t="shared" si="50"/>
        <v>66</v>
      </c>
      <c r="E3776" s="49">
        <v>39.63843</v>
      </c>
      <c r="F3776" s="49">
        <v>4.48E-2</v>
      </c>
      <c r="G3776" s="49">
        <v>15.11351</v>
      </c>
      <c r="H3776" s="49">
        <v>0.26400000000000001</v>
      </c>
      <c r="I3776" s="49">
        <v>0.20680000000000001</v>
      </c>
      <c r="J3776" s="49">
        <v>44.788649999999997</v>
      </c>
      <c r="K3776" s="49">
        <v>0.2475</v>
      </c>
      <c r="L3776" s="49">
        <v>100.30369</v>
      </c>
      <c r="M3776" s="47"/>
      <c r="N3776" s="50">
        <v>0.99441442219399434</v>
      </c>
      <c r="O3776" s="50">
        <v>8.885960917803243E-4</v>
      </c>
      <c r="P3776" s="50">
        <v>0.31708252027729</v>
      </c>
      <c r="Q3776" s="50">
        <v>5.3271973885547861E-3</v>
      </c>
      <c r="R3776" s="50">
        <v>4.3942751131069184E-3</v>
      </c>
      <c r="S3776" s="50">
        <v>1.6750488908369816</v>
      </c>
      <c r="T3776" s="50">
        <v>6.6524837207369595E-3</v>
      </c>
      <c r="U3776" s="50">
        <v>3.0038083856224453</v>
      </c>
      <c r="V3776" s="51">
        <v>84.083252816141567</v>
      </c>
      <c r="X3776" s="49">
        <v>0.25</v>
      </c>
      <c r="Y3776" s="49">
        <v>41.3</v>
      </c>
      <c r="Z3776" s="49">
        <v>0.57999999999999996</v>
      </c>
      <c r="AA3776" s="49">
        <v>6.96</v>
      </c>
      <c r="AB3776" s="49">
        <v>10.66</v>
      </c>
      <c r="AC3776" s="49">
        <v>0.25</v>
      </c>
      <c r="AD3776" s="49">
        <v>2.2799999999999998</v>
      </c>
      <c r="AE3776" s="312"/>
      <c r="AF3776" s="465" t="s">
        <v>1749</v>
      </c>
      <c r="AG3776" s="343">
        <v>30</v>
      </c>
      <c r="AH3776" s="343">
        <v>15</v>
      </c>
      <c r="AI3776" s="343"/>
      <c r="AJ3776" s="343"/>
      <c r="AK3776" s="343"/>
      <c r="AL3776" s="343"/>
      <c r="AM3776" s="343"/>
      <c r="AN3776" s="343"/>
      <c r="AO3776" s="343"/>
      <c r="AP3776" s="343"/>
      <c r="AQ3776" s="343"/>
      <c r="AR3776" s="343"/>
      <c r="AS3776" s="343"/>
      <c r="AT3776" s="343"/>
      <c r="AU3776" s="343"/>
      <c r="AV3776" s="343"/>
      <c r="AW3776" s="343"/>
      <c r="AX3776" s="343"/>
      <c r="AY3776" s="343"/>
      <c r="AZ3776" s="343"/>
      <c r="BA3776" s="343"/>
      <c r="BB3776" s="343"/>
      <c r="BC3776" s="343"/>
      <c r="BD3776" s="343"/>
      <c r="BE3776" s="475"/>
      <c r="BF3776" s="475"/>
      <c r="BG3776" s="475"/>
      <c r="BH3776" s="475"/>
      <c r="BI3776" s="475"/>
      <c r="BJ3776" s="475"/>
      <c r="BK3776" s="475"/>
      <c r="BL3776" s="475"/>
      <c r="BM3776" s="475"/>
      <c r="BN3776" s="475"/>
      <c r="BO3776" s="475"/>
      <c r="BP3776" s="306"/>
      <c r="BQ3776" s="496"/>
      <c r="BR3776" s="496"/>
      <c r="BS3776" s="496"/>
      <c r="BT3776" s="496"/>
      <c r="BU3776" s="496"/>
      <c r="BV3776" s="496"/>
    </row>
    <row r="3777" spans="1:74" s="52" customFormat="1" ht="12.75">
      <c r="A3777" s="45">
        <v>2670.0804681784898</v>
      </c>
      <c r="B3777" s="46" t="s">
        <v>364</v>
      </c>
      <c r="C3777" s="47" t="s">
        <v>383</v>
      </c>
      <c r="D3777" s="48">
        <f t="shared" si="50"/>
        <v>72</v>
      </c>
      <c r="E3777" s="49">
        <v>39.567189999999997</v>
      </c>
      <c r="F3777" s="49">
        <v>1.37E-2</v>
      </c>
      <c r="G3777" s="49">
        <v>15.103490000000001</v>
      </c>
      <c r="H3777" s="49">
        <v>0.33179999999999998</v>
      </c>
      <c r="I3777" s="49">
        <v>0.191</v>
      </c>
      <c r="J3777" s="49">
        <v>44.828949999999999</v>
      </c>
      <c r="K3777" s="49">
        <v>0.2482</v>
      </c>
      <c r="L3777" s="49">
        <v>100.28433</v>
      </c>
      <c r="M3777" s="47"/>
      <c r="N3777" s="50">
        <v>0.99339134009038177</v>
      </c>
      <c r="O3777" s="50">
        <v>2.7194504084207625E-4</v>
      </c>
      <c r="P3777" s="50">
        <v>0.31711622843747067</v>
      </c>
      <c r="Q3777" s="50">
        <v>6.7004725960825339E-3</v>
      </c>
      <c r="R3777" s="50">
        <v>4.0616665631517885E-3</v>
      </c>
      <c r="S3777" s="50">
        <v>1.6778466827041694</v>
      </c>
      <c r="T3777" s="50">
        <v>6.6764343958359987E-3</v>
      </c>
      <c r="U3777" s="50">
        <v>3.0060647698279341</v>
      </c>
      <c r="V3777" s="51">
        <v>84.10415418419997</v>
      </c>
      <c r="X3777" s="49">
        <v>0.26</v>
      </c>
      <c r="Y3777" s="49">
        <v>134.88999999999999</v>
      </c>
      <c r="Z3777" s="49">
        <v>0.57999999999999996</v>
      </c>
      <c r="AA3777" s="49">
        <v>5.58</v>
      </c>
      <c r="AB3777" s="49">
        <v>11.58</v>
      </c>
      <c r="AC3777" s="49">
        <v>0.25</v>
      </c>
      <c r="AD3777" s="49">
        <v>2.27</v>
      </c>
      <c r="AE3777" s="312"/>
      <c r="AF3777" s="465" t="s">
        <v>1749</v>
      </c>
      <c r="AG3777" s="343">
        <v>30</v>
      </c>
      <c r="AH3777" s="343">
        <v>15</v>
      </c>
      <c r="AI3777" s="343"/>
      <c r="AJ3777" s="343"/>
      <c r="AK3777" s="343"/>
      <c r="AL3777" s="343"/>
      <c r="AM3777" s="343"/>
      <c r="AN3777" s="343"/>
      <c r="AO3777" s="343"/>
      <c r="AP3777" s="343"/>
      <c r="AQ3777" s="343"/>
      <c r="AR3777" s="343"/>
      <c r="AS3777" s="343"/>
      <c r="AT3777" s="343"/>
      <c r="AU3777" s="343"/>
      <c r="AV3777" s="343"/>
      <c r="AW3777" s="343"/>
      <c r="AX3777" s="343"/>
      <c r="AY3777" s="343"/>
      <c r="AZ3777" s="343"/>
      <c r="BA3777" s="343"/>
      <c r="BB3777" s="343"/>
      <c r="BC3777" s="343"/>
      <c r="BD3777" s="343"/>
      <c r="BE3777" s="475"/>
      <c r="BF3777" s="475"/>
      <c r="BG3777" s="475"/>
      <c r="BH3777" s="475"/>
      <c r="BI3777" s="475"/>
      <c r="BJ3777" s="475"/>
      <c r="BK3777" s="475"/>
      <c r="BL3777" s="475"/>
      <c r="BM3777" s="475"/>
      <c r="BN3777" s="475"/>
      <c r="BO3777" s="475"/>
      <c r="BP3777" s="306"/>
      <c r="BQ3777" s="496"/>
      <c r="BR3777" s="496"/>
      <c r="BS3777" s="496"/>
      <c r="BT3777" s="496"/>
      <c r="BU3777" s="496"/>
      <c r="BV3777" s="496"/>
    </row>
    <row r="3778" spans="1:74" s="52" customFormat="1" ht="12.75">
      <c r="A3778" s="45">
        <v>2670.0804681784898</v>
      </c>
      <c r="B3778" s="46" t="s">
        <v>364</v>
      </c>
      <c r="C3778" s="47" t="s">
        <v>383</v>
      </c>
      <c r="D3778" s="48">
        <f t="shared" si="50"/>
        <v>78</v>
      </c>
      <c r="E3778" s="49">
        <v>39.628250000000001</v>
      </c>
      <c r="F3778" s="49">
        <v>2.7300000000000001E-2</v>
      </c>
      <c r="G3778" s="49">
        <v>15.2438</v>
      </c>
      <c r="H3778" s="49">
        <v>0.2833</v>
      </c>
      <c r="I3778" s="49">
        <v>0.19040000000000001</v>
      </c>
      <c r="J3778" s="49">
        <v>44.879309999999997</v>
      </c>
      <c r="K3778" s="49">
        <v>0.2467</v>
      </c>
      <c r="L3778" s="49">
        <v>100.49905999999999</v>
      </c>
      <c r="M3778" s="47"/>
      <c r="N3778" s="50">
        <v>0.99301918550318458</v>
      </c>
      <c r="O3778" s="50">
        <v>5.4086740189590154E-4</v>
      </c>
      <c r="P3778" s="50">
        <v>0.31944932981188184</v>
      </c>
      <c r="Q3778" s="50">
        <v>5.7100934003015153E-3</v>
      </c>
      <c r="R3778" s="50">
        <v>4.0411542571044141E-3</v>
      </c>
      <c r="S3778" s="50">
        <v>1.6765150713043735</v>
      </c>
      <c r="T3778" s="50">
        <v>6.6233780142817139E-3</v>
      </c>
      <c r="U3778" s="50">
        <v>3.0058990796930236</v>
      </c>
      <c r="V3778" s="51">
        <v>83.995239111818435</v>
      </c>
      <c r="X3778" s="49">
        <v>0.25</v>
      </c>
      <c r="Y3778" s="49">
        <v>70.680000000000007</v>
      </c>
      <c r="Z3778" s="49">
        <v>0.57999999999999996</v>
      </c>
      <c r="AA3778" s="49">
        <v>6.45</v>
      </c>
      <c r="AB3778" s="49">
        <v>11.41</v>
      </c>
      <c r="AC3778" s="49">
        <v>0.25</v>
      </c>
      <c r="AD3778" s="49">
        <v>2.29</v>
      </c>
      <c r="AE3778" s="312"/>
      <c r="AF3778" s="465" t="s">
        <v>1749</v>
      </c>
      <c r="AG3778" s="343">
        <v>30</v>
      </c>
      <c r="AH3778" s="343">
        <v>15</v>
      </c>
      <c r="AI3778" s="343"/>
      <c r="AJ3778" s="343"/>
      <c r="AK3778" s="343"/>
      <c r="AL3778" s="343"/>
      <c r="AM3778" s="343"/>
      <c r="AN3778" s="343"/>
      <c r="AO3778" s="343"/>
      <c r="AP3778" s="343"/>
      <c r="AQ3778" s="343"/>
      <c r="AR3778" s="343"/>
      <c r="AS3778" s="343"/>
      <c r="AT3778" s="343"/>
      <c r="AU3778" s="343"/>
      <c r="AV3778" s="343"/>
      <c r="AW3778" s="343"/>
      <c r="AX3778" s="343"/>
      <c r="AY3778" s="343"/>
      <c r="AZ3778" s="343"/>
      <c r="BA3778" s="343"/>
      <c r="BB3778" s="343"/>
      <c r="BC3778" s="343"/>
      <c r="BD3778" s="343"/>
      <c r="BE3778" s="475"/>
      <c r="BF3778" s="475"/>
      <c r="BG3778" s="475"/>
      <c r="BH3778" s="475"/>
      <c r="BI3778" s="475"/>
      <c r="BJ3778" s="475"/>
      <c r="BK3778" s="475"/>
      <c r="BL3778" s="475"/>
      <c r="BM3778" s="475"/>
      <c r="BN3778" s="475"/>
      <c r="BO3778" s="475"/>
      <c r="BP3778" s="306"/>
      <c r="BQ3778" s="496"/>
      <c r="BR3778" s="496"/>
      <c r="BS3778" s="496"/>
      <c r="BT3778" s="496"/>
      <c r="BU3778" s="496"/>
      <c r="BV3778" s="496"/>
    </row>
    <row r="3779" spans="1:74" s="52" customFormat="1" ht="12.75">
      <c r="A3779" s="45">
        <v>2670.0804681784898</v>
      </c>
      <c r="B3779" s="46" t="s">
        <v>364</v>
      </c>
      <c r="C3779" s="47" t="s">
        <v>383</v>
      </c>
      <c r="D3779" s="48">
        <f t="shared" si="50"/>
        <v>84</v>
      </c>
      <c r="E3779" s="49">
        <v>39.557009999999998</v>
      </c>
      <c r="F3779" s="49">
        <v>3.9699999999999999E-2</v>
      </c>
      <c r="G3779" s="49">
        <v>15.0634</v>
      </c>
      <c r="H3779" s="49">
        <v>0.33110000000000001</v>
      </c>
      <c r="I3779" s="49">
        <v>0.18509999999999999</v>
      </c>
      <c r="J3779" s="49">
        <v>44.990130000000001</v>
      </c>
      <c r="K3779" s="49">
        <v>0.24360000000000001</v>
      </c>
      <c r="L3779" s="49">
        <v>100.41004</v>
      </c>
      <c r="M3779" s="47"/>
      <c r="N3779" s="50">
        <v>0.99165703208533129</v>
      </c>
      <c r="O3779" s="50">
        <v>7.8687176258379252E-4</v>
      </c>
      <c r="P3779" s="50">
        <v>0.31580357460673503</v>
      </c>
      <c r="Q3779" s="50">
        <v>6.6763809911248133E-3</v>
      </c>
      <c r="R3779" s="50">
        <v>3.9303406832144443E-3</v>
      </c>
      <c r="S3779" s="50">
        <v>1.681372083771123</v>
      </c>
      <c r="T3779" s="50">
        <v>6.5429404893886161E-3</v>
      </c>
      <c r="U3779" s="50">
        <v>3.006769224389501</v>
      </c>
      <c r="V3779" s="51">
        <v>84.187491306436399</v>
      </c>
      <c r="X3779" s="49">
        <v>0.26</v>
      </c>
      <c r="Y3779" s="49">
        <v>47.08</v>
      </c>
      <c r="Z3779" s="49">
        <v>0.59</v>
      </c>
      <c r="AA3779" s="49">
        <v>5.64</v>
      </c>
      <c r="AB3779" s="49">
        <v>11.74</v>
      </c>
      <c r="AC3779" s="49">
        <v>0.25</v>
      </c>
      <c r="AD3779" s="49">
        <v>2.2999999999999998</v>
      </c>
      <c r="AE3779" s="312"/>
      <c r="AF3779" s="465" t="s">
        <v>1749</v>
      </c>
      <c r="AG3779" s="343">
        <v>30</v>
      </c>
      <c r="AH3779" s="343">
        <v>15</v>
      </c>
      <c r="AI3779" s="343"/>
      <c r="AJ3779" s="343"/>
      <c r="AK3779" s="343"/>
      <c r="AL3779" s="343"/>
      <c r="AM3779" s="343"/>
      <c r="AN3779" s="343"/>
      <c r="AO3779" s="343"/>
      <c r="AP3779" s="343"/>
      <c r="AQ3779" s="343"/>
      <c r="AR3779" s="343"/>
      <c r="AS3779" s="343"/>
      <c r="AT3779" s="343"/>
      <c r="AU3779" s="343"/>
      <c r="AV3779" s="343"/>
      <c r="AW3779" s="343"/>
      <c r="AX3779" s="343"/>
      <c r="AY3779" s="343"/>
      <c r="AZ3779" s="343"/>
      <c r="BA3779" s="343"/>
      <c r="BB3779" s="343"/>
      <c r="BC3779" s="343"/>
      <c r="BD3779" s="343"/>
      <c r="BE3779" s="475"/>
      <c r="BF3779" s="475"/>
      <c r="BG3779" s="475"/>
      <c r="BH3779" s="475"/>
      <c r="BI3779" s="475"/>
      <c r="BJ3779" s="475"/>
      <c r="BK3779" s="475"/>
      <c r="BL3779" s="475"/>
      <c r="BM3779" s="475"/>
      <c r="BN3779" s="475"/>
      <c r="BO3779" s="475"/>
      <c r="BP3779" s="306"/>
      <c r="BQ3779" s="496"/>
      <c r="BR3779" s="496"/>
      <c r="BS3779" s="496"/>
      <c r="BT3779" s="496"/>
      <c r="BU3779" s="496"/>
      <c r="BV3779" s="496"/>
    </row>
    <row r="3780" spans="1:74" s="52" customFormat="1" ht="12.75">
      <c r="A3780" s="45">
        <v>2670.0804681784898</v>
      </c>
      <c r="B3780" s="46" t="s">
        <v>364</v>
      </c>
      <c r="C3780" s="47" t="s">
        <v>383</v>
      </c>
      <c r="D3780" s="48">
        <f t="shared" si="50"/>
        <v>90</v>
      </c>
      <c r="E3780" s="49">
        <v>39.414540000000002</v>
      </c>
      <c r="F3780" s="49">
        <v>2.2700000000000001E-2</v>
      </c>
      <c r="G3780" s="49">
        <v>15.01329</v>
      </c>
      <c r="H3780" s="49">
        <v>0.29480000000000001</v>
      </c>
      <c r="I3780" s="49">
        <v>0.21490000000000001</v>
      </c>
      <c r="J3780" s="49">
        <v>44.788649999999997</v>
      </c>
      <c r="K3780" s="49">
        <v>0.23930000000000001</v>
      </c>
      <c r="L3780" s="49">
        <v>99.98818</v>
      </c>
      <c r="M3780" s="47"/>
      <c r="N3780" s="50">
        <v>0.99229002044435755</v>
      </c>
      <c r="O3780" s="50">
        <v>4.5183870834814948E-4</v>
      </c>
      <c r="P3780" s="50">
        <v>0.31609238175840848</v>
      </c>
      <c r="Q3780" s="50">
        <v>5.9697141047324346E-3</v>
      </c>
      <c r="R3780" s="50">
        <v>4.5825194399215464E-3</v>
      </c>
      <c r="S3780" s="50">
        <v>1.6809650318889453</v>
      </c>
      <c r="T3780" s="50">
        <v>6.4547957942324326E-3</v>
      </c>
      <c r="U3780" s="50">
        <v>3.006806302138946</v>
      </c>
      <c r="V3780" s="51">
        <v>84.172093421134605</v>
      </c>
      <c r="X3780" s="49">
        <v>0.26</v>
      </c>
      <c r="Y3780" s="49">
        <v>84.25</v>
      </c>
      <c r="Z3780" s="49">
        <v>0.59</v>
      </c>
      <c r="AA3780" s="49">
        <v>6.28</v>
      </c>
      <c r="AB3780" s="49">
        <v>10.26</v>
      </c>
      <c r="AC3780" s="49">
        <v>0.25</v>
      </c>
      <c r="AD3780" s="49">
        <v>2.36</v>
      </c>
      <c r="AE3780" s="312"/>
      <c r="AF3780" s="465" t="s">
        <v>1749</v>
      </c>
      <c r="AG3780" s="343">
        <v>30</v>
      </c>
      <c r="AH3780" s="343">
        <v>15</v>
      </c>
      <c r="AI3780" s="343"/>
      <c r="AJ3780" s="343"/>
      <c r="AK3780" s="343"/>
      <c r="AL3780" s="343"/>
      <c r="AM3780" s="343"/>
      <c r="AN3780" s="343"/>
      <c r="AO3780" s="343"/>
      <c r="AP3780" s="343"/>
      <c r="AQ3780" s="343"/>
      <c r="AR3780" s="343"/>
      <c r="AS3780" s="343"/>
      <c r="AT3780" s="343"/>
      <c r="AU3780" s="343"/>
      <c r="AV3780" s="343"/>
      <c r="AW3780" s="343"/>
      <c r="AX3780" s="343"/>
      <c r="AY3780" s="343"/>
      <c r="AZ3780" s="343"/>
      <c r="BA3780" s="343"/>
      <c r="BB3780" s="343"/>
      <c r="BC3780" s="343"/>
      <c r="BD3780" s="343"/>
      <c r="BE3780" s="475"/>
      <c r="BF3780" s="475"/>
      <c r="BG3780" s="475"/>
      <c r="BH3780" s="475"/>
      <c r="BI3780" s="475"/>
      <c r="BJ3780" s="475"/>
      <c r="BK3780" s="475"/>
      <c r="BL3780" s="475"/>
      <c r="BM3780" s="475"/>
      <c r="BN3780" s="475"/>
      <c r="BO3780" s="475"/>
      <c r="BP3780" s="306"/>
      <c r="BQ3780" s="496"/>
      <c r="BR3780" s="496"/>
      <c r="BS3780" s="496"/>
      <c r="BT3780" s="496"/>
      <c r="BU3780" s="496"/>
      <c r="BV3780" s="496"/>
    </row>
    <row r="3781" spans="1:74" s="52" customFormat="1" ht="12.75">
      <c r="A3781" s="45">
        <v>2670.0804681784898</v>
      </c>
      <c r="B3781" s="46" t="s">
        <v>364</v>
      </c>
      <c r="C3781" s="47" t="s">
        <v>383</v>
      </c>
      <c r="D3781" s="48">
        <f t="shared" si="50"/>
        <v>96</v>
      </c>
      <c r="E3781" s="49">
        <v>39.333129999999997</v>
      </c>
      <c r="F3781" s="49">
        <v>1.77E-2</v>
      </c>
      <c r="G3781" s="49">
        <v>15.09347</v>
      </c>
      <c r="H3781" s="49">
        <v>0.31680000000000003</v>
      </c>
      <c r="I3781" s="49">
        <v>0.19520000000000001</v>
      </c>
      <c r="J3781" s="49">
        <v>44.839019999999998</v>
      </c>
      <c r="K3781" s="49">
        <v>0.2492</v>
      </c>
      <c r="L3781" s="49">
        <v>100.04452000000001</v>
      </c>
      <c r="M3781" s="47"/>
      <c r="N3781" s="50">
        <v>0.99037086211890313</v>
      </c>
      <c r="O3781" s="50">
        <v>3.5236115779923753E-4</v>
      </c>
      <c r="P3781" s="50">
        <v>0.31782235165673489</v>
      </c>
      <c r="Q3781" s="50">
        <v>6.4160599349448394E-3</v>
      </c>
      <c r="R3781" s="50">
        <v>4.1629855120475017E-3</v>
      </c>
      <c r="S3781" s="50">
        <v>1.6830770750456423</v>
      </c>
      <c r="T3781" s="50">
        <v>6.722720139426157E-3</v>
      </c>
      <c r="U3781" s="50">
        <v>3.0089244155654979</v>
      </c>
      <c r="V3781" s="51">
        <v>84.116025652497271</v>
      </c>
      <c r="X3781" s="49">
        <v>0.26</v>
      </c>
      <c r="Y3781" s="49">
        <v>101.92</v>
      </c>
      <c r="Z3781" s="49">
        <v>0.57999999999999996</v>
      </c>
      <c r="AA3781" s="49">
        <v>5.91</v>
      </c>
      <c r="AB3781" s="49">
        <v>11.32</v>
      </c>
      <c r="AC3781" s="49">
        <v>0.25</v>
      </c>
      <c r="AD3781" s="49">
        <v>2.25</v>
      </c>
      <c r="AE3781" s="312"/>
      <c r="AF3781" s="465" t="s">
        <v>1749</v>
      </c>
      <c r="AG3781" s="343">
        <v>30</v>
      </c>
      <c r="AH3781" s="343">
        <v>15</v>
      </c>
      <c r="AI3781" s="343"/>
      <c r="AJ3781" s="343"/>
      <c r="AK3781" s="343"/>
      <c r="AL3781" s="343"/>
      <c r="AM3781" s="343"/>
      <c r="AN3781" s="343"/>
      <c r="AO3781" s="343"/>
      <c r="AP3781" s="343"/>
      <c r="AQ3781" s="343"/>
      <c r="AR3781" s="343"/>
      <c r="AS3781" s="343"/>
      <c r="AT3781" s="343"/>
      <c r="AU3781" s="343"/>
      <c r="AV3781" s="343"/>
      <c r="AW3781" s="343"/>
      <c r="AX3781" s="343"/>
      <c r="AY3781" s="343"/>
      <c r="AZ3781" s="343"/>
      <c r="BA3781" s="343"/>
      <c r="BB3781" s="343"/>
      <c r="BC3781" s="343"/>
      <c r="BD3781" s="343"/>
      <c r="BE3781" s="475"/>
      <c r="BF3781" s="475"/>
      <c r="BG3781" s="475"/>
      <c r="BH3781" s="475"/>
      <c r="BI3781" s="475"/>
      <c r="BJ3781" s="475"/>
      <c r="BK3781" s="475"/>
      <c r="BL3781" s="475"/>
      <c r="BM3781" s="475"/>
      <c r="BN3781" s="475"/>
      <c r="BO3781" s="475"/>
      <c r="BP3781" s="306"/>
      <c r="BQ3781" s="496"/>
      <c r="BR3781" s="496"/>
      <c r="BS3781" s="496"/>
      <c r="BT3781" s="496"/>
      <c r="BU3781" s="496"/>
      <c r="BV3781" s="496"/>
    </row>
    <row r="3782" spans="1:74" s="52" customFormat="1" ht="12.75">
      <c r="A3782" s="45">
        <v>2670.0804681784898</v>
      </c>
      <c r="B3782" s="46" t="s">
        <v>364</v>
      </c>
      <c r="C3782" s="47" t="s">
        <v>383</v>
      </c>
      <c r="D3782" s="48">
        <f t="shared" si="50"/>
        <v>102</v>
      </c>
      <c r="E3782" s="49">
        <v>39.607900000000001</v>
      </c>
      <c r="F3782" s="49">
        <v>1.8599999999999998E-2</v>
      </c>
      <c r="G3782" s="49">
        <v>15.003270000000001</v>
      </c>
      <c r="H3782" s="49">
        <v>0.28739999999999999</v>
      </c>
      <c r="I3782" s="49">
        <v>0.17519999999999999</v>
      </c>
      <c r="J3782" s="49">
        <v>44.728209999999997</v>
      </c>
      <c r="K3782" s="49">
        <v>0.25009999999999999</v>
      </c>
      <c r="L3782" s="49">
        <v>100.07068</v>
      </c>
      <c r="M3782" s="47"/>
      <c r="N3782" s="50">
        <v>0.99558828248157905</v>
      </c>
      <c r="O3782" s="50">
        <v>3.6964626216723823E-4</v>
      </c>
      <c r="P3782" s="50">
        <v>0.31538416096858934</v>
      </c>
      <c r="Q3782" s="50">
        <v>5.8107021679209446E-3</v>
      </c>
      <c r="R3782" s="50">
        <v>3.73007703209083E-3</v>
      </c>
      <c r="S3782" s="50">
        <v>1.6760540644807826</v>
      </c>
      <c r="T3782" s="50">
        <v>6.7354916009564302E-3</v>
      </c>
      <c r="U3782" s="50">
        <v>3.0036724249940865</v>
      </c>
      <c r="V3782" s="51">
        <v>84.162995520615638</v>
      </c>
      <c r="X3782" s="49">
        <v>0.25</v>
      </c>
      <c r="Y3782" s="49">
        <v>102.34</v>
      </c>
      <c r="Z3782" s="49">
        <v>0.59</v>
      </c>
      <c r="AA3782" s="49">
        <v>6.48</v>
      </c>
      <c r="AB3782" s="49">
        <v>12.29</v>
      </c>
      <c r="AC3782" s="49">
        <v>0.25</v>
      </c>
      <c r="AD3782" s="49">
        <v>2.2400000000000002</v>
      </c>
      <c r="AE3782" s="312"/>
      <c r="AF3782" s="465" t="s">
        <v>1749</v>
      </c>
      <c r="AG3782" s="343">
        <v>30</v>
      </c>
      <c r="AH3782" s="343">
        <v>15</v>
      </c>
      <c r="AI3782" s="343"/>
      <c r="AJ3782" s="343"/>
      <c r="AK3782" s="343"/>
      <c r="AL3782" s="343"/>
      <c r="AM3782" s="343"/>
      <c r="AN3782" s="343"/>
      <c r="AO3782" s="343"/>
      <c r="AP3782" s="343"/>
      <c r="AQ3782" s="343"/>
      <c r="AR3782" s="343"/>
      <c r="AS3782" s="343"/>
      <c r="AT3782" s="343"/>
      <c r="AU3782" s="343"/>
      <c r="AV3782" s="343"/>
      <c r="AW3782" s="343"/>
      <c r="AX3782" s="343"/>
      <c r="AY3782" s="343"/>
      <c r="AZ3782" s="343"/>
      <c r="BA3782" s="343"/>
      <c r="BB3782" s="343"/>
      <c r="BC3782" s="343"/>
      <c r="BD3782" s="343"/>
      <c r="BE3782" s="475"/>
      <c r="BF3782" s="475"/>
      <c r="BG3782" s="475"/>
      <c r="BH3782" s="475"/>
      <c r="BI3782" s="475"/>
      <c r="BJ3782" s="475"/>
      <c r="BK3782" s="475"/>
      <c r="BL3782" s="475"/>
      <c r="BM3782" s="475"/>
      <c r="BN3782" s="475"/>
      <c r="BO3782" s="475"/>
      <c r="BP3782" s="306"/>
      <c r="BQ3782" s="496"/>
      <c r="BR3782" s="496"/>
      <c r="BS3782" s="496"/>
      <c r="BT3782" s="496"/>
      <c r="BU3782" s="496"/>
      <c r="BV3782" s="496"/>
    </row>
    <row r="3783" spans="1:74" s="52" customFormat="1" ht="12.75">
      <c r="A3783" s="45">
        <v>2670.0804681784898</v>
      </c>
      <c r="B3783" s="46" t="s">
        <v>364</v>
      </c>
      <c r="C3783" s="47" t="s">
        <v>383</v>
      </c>
      <c r="D3783" s="48">
        <f t="shared" si="50"/>
        <v>108</v>
      </c>
      <c r="E3783" s="49">
        <v>39.750369999999997</v>
      </c>
      <c r="F3783" s="49">
        <v>4.3799999999999999E-2</v>
      </c>
      <c r="G3783" s="49">
        <v>15.04335</v>
      </c>
      <c r="H3783" s="49">
        <v>0.33410000000000001</v>
      </c>
      <c r="I3783" s="49">
        <v>0.19040000000000001</v>
      </c>
      <c r="J3783" s="49">
        <v>44.96998</v>
      </c>
      <c r="K3783" s="49">
        <v>0.24540000000000001</v>
      </c>
      <c r="L3783" s="49">
        <v>100.5774</v>
      </c>
      <c r="M3783" s="47"/>
      <c r="N3783" s="50">
        <v>0.99427063656656345</v>
      </c>
      <c r="O3783" s="50">
        <v>8.6618959766201575E-4</v>
      </c>
      <c r="P3783" s="50">
        <v>0.31467626899335516</v>
      </c>
      <c r="Q3783" s="50">
        <v>6.721772449263223E-3</v>
      </c>
      <c r="R3783" s="50">
        <v>4.0338163464291414E-3</v>
      </c>
      <c r="S3783" s="50">
        <v>1.6768517878724349</v>
      </c>
      <c r="T3783" s="50">
        <v>6.5765124124042675E-3</v>
      </c>
      <c r="U3783" s="50">
        <v>3.0039969842381122</v>
      </c>
      <c r="V3783" s="51">
        <v>84.199255043959369</v>
      </c>
      <c r="X3783" s="49">
        <v>0.25</v>
      </c>
      <c r="Y3783" s="49">
        <v>42.67</v>
      </c>
      <c r="Z3783" s="49">
        <v>0.59</v>
      </c>
      <c r="AA3783" s="49">
        <v>5.64</v>
      </c>
      <c r="AB3783" s="49">
        <v>11.66</v>
      </c>
      <c r="AC3783" s="49">
        <v>0.25</v>
      </c>
      <c r="AD3783" s="49">
        <v>2.2799999999999998</v>
      </c>
      <c r="AE3783" s="312"/>
      <c r="AF3783" s="465" t="s">
        <v>1749</v>
      </c>
      <c r="AG3783" s="343">
        <v>30</v>
      </c>
      <c r="AH3783" s="343">
        <v>15</v>
      </c>
      <c r="AI3783" s="343"/>
      <c r="AJ3783" s="343"/>
      <c r="AK3783" s="343"/>
      <c r="AL3783" s="343"/>
      <c r="AM3783" s="343"/>
      <c r="AN3783" s="343"/>
      <c r="AO3783" s="343"/>
      <c r="AP3783" s="343"/>
      <c r="AQ3783" s="343"/>
      <c r="AR3783" s="343"/>
      <c r="AS3783" s="343"/>
      <c r="AT3783" s="343"/>
      <c r="AU3783" s="343"/>
      <c r="AV3783" s="343"/>
      <c r="AW3783" s="343"/>
      <c r="AX3783" s="343"/>
      <c r="AY3783" s="343"/>
      <c r="AZ3783" s="343"/>
      <c r="BA3783" s="343"/>
      <c r="BB3783" s="343"/>
      <c r="BC3783" s="343"/>
      <c r="BD3783" s="343"/>
      <c r="BE3783" s="475"/>
      <c r="BF3783" s="475"/>
      <c r="BG3783" s="475"/>
      <c r="BH3783" s="475"/>
      <c r="BI3783" s="475"/>
      <c r="BJ3783" s="475"/>
      <c r="BK3783" s="475"/>
      <c r="BL3783" s="475"/>
      <c r="BM3783" s="475"/>
      <c r="BN3783" s="475"/>
      <c r="BO3783" s="475"/>
      <c r="BP3783" s="306"/>
      <c r="BQ3783" s="496"/>
      <c r="BR3783" s="496"/>
      <c r="BS3783" s="496"/>
      <c r="BT3783" s="496"/>
      <c r="BU3783" s="496"/>
      <c r="BV3783" s="496"/>
    </row>
    <row r="3784" spans="1:74" s="52" customFormat="1" ht="12.75">
      <c r="A3784" s="45">
        <v>2670.0804681784898</v>
      </c>
      <c r="B3784" s="46" t="s">
        <v>364</v>
      </c>
      <c r="C3784" s="47" t="s">
        <v>383</v>
      </c>
      <c r="D3784" s="48">
        <f t="shared" si="50"/>
        <v>114</v>
      </c>
      <c r="E3784" s="49">
        <v>39.618079999999999</v>
      </c>
      <c r="F3784" s="49">
        <v>2.07E-2</v>
      </c>
      <c r="G3784" s="49">
        <v>15.253819999999999</v>
      </c>
      <c r="H3784" s="49">
        <v>0.2878</v>
      </c>
      <c r="I3784" s="49">
        <v>0.19120000000000001</v>
      </c>
      <c r="J3784" s="49">
        <v>45.040500000000002</v>
      </c>
      <c r="K3784" s="49">
        <v>0.2495</v>
      </c>
      <c r="L3784" s="49">
        <v>100.66159999999999</v>
      </c>
      <c r="M3784" s="47"/>
      <c r="N3784" s="50">
        <v>0.99139812212438716</v>
      </c>
      <c r="O3784" s="50">
        <v>4.0954386810598348E-4</v>
      </c>
      <c r="P3784" s="50">
        <v>0.31921940120084752</v>
      </c>
      <c r="Q3784" s="50">
        <v>5.7928108686377483E-3</v>
      </c>
      <c r="R3784" s="50">
        <v>4.0525491848998393E-3</v>
      </c>
      <c r="S3784" s="50">
        <v>1.6802210291416568</v>
      </c>
      <c r="T3784" s="50">
        <v>6.689333750865647E-3</v>
      </c>
      <c r="U3784" s="50">
        <v>3.0077827901394008</v>
      </c>
      <c r="V3784" s="51">
        <v>84.034563052915502</v>
      </c>
      <c r="X3784" s="49">
        <v>0.25</v>
      </c>
      <c r="Y3784" s="49">
        <v>92.11</v>
      </c>
      <c r="Z3784" s="49">
        <v>0.57999999999999996</v>
      </c>
      <c r="AA3784" s="49">
        <v>6.51</v>
      </c>
      <c r="AB3784" s="49">
        <v>11.2</v>
      </c>
      <c r="AC3784" s="49">
        <v>0.25</v>
      </c>
      <c r="AD3784" s="49">
        <v>2.25</v>
      </c>
      <c r="AE3784" s="312"/>
      <c r="AF3784" s="465" t="s">
        <v>1749</v>
      </c>
      <c r="AG3784" s="343">
        <v>30</v>
      </c>
      <c r="AH3784" s="343">
        <v>15</v>
      </c>
      <c r="AI3784" s="343"/>
      <c r="AJ3784" s="343"/>
      <c r="AK3784" s="343"/>
      <c r="AL3784" s="343"/>
      <c r="AM3784" s="343"/>
      <c r="AN3784" s="343"/>
      <c r="AO3784" s="343"/>
      <c r="AP3784" s="343"/>
      <c r="AQ3784" s="343"/>
      <c r="AR3784" s="343"/>
      <c r="AS3784" s="343"/>
      <c r="AT3784" s="343"/>
      <c r="AU3784" s="343"/>
      <c r="AV3784" s="343"/>
      <c r="AW3784" s="343"/>
      <c r="AX3784" s="343"/>
      <c r="AY3784" s="343"/>
      <c r="AZ3784" s="343"/>
      <c r="BA3784" s="343"/>
      <c r="BB3784" s="343"/>
      <c r="BC3784" s="343"/>
      <c r="BD3784" s="343"/>
      <c r="BE3784" s="475"/>
      <c r="BF3784" s="475"/>
      <c r="BG3784" s="475"/>
      <c r="BH3784" s="475"/>
      <c r="BI3784" s="475"/>
      <c r="BJ3784" s="475"/>
      <c r="BK3784" s="475"/>
      <c r="BL3784" s="475"/>
      <c r="BM3784" s="475"/>
      <c r="BN3784" s="475"/>
      <c r="BO3784" s="475"/>
      <c r="BP3784" s="306"/>
      <c r="BQ3784" s="496"/>
      <c r="BR3784" s="496"/>
      <c r="BS3784" s="496"/>
      <c r="BT3784" s="496"/>
      <c r="BU3784" s="496"/>
      <c r="BV3784" s="496"/>
    </row>
    <row r="3785" spans="1:74" s="52" customFormat="1" ht="12.75">
      <c r="A3785" s="45">
        <v>2670.0804681784898</v>
      </c>
      <c r="B3785" s="46" t="s">
        <v>364</v>
      </c>
      <c r="C3785" s="47" t="s">
        <v>383</v>
      </c>
      <c r="D3785" s="48">
        <f t="shared" si="50"/>
        <v>120</v>
      </c>
      <c r="E3785" s="49">
        <v>39.760550000000002</v>
      </c>
      <c r="F3785" s="49">
        <v>2.2599999999999999E-2</v>
      </c>
      <c r="G3785" s="49">
        <v>15.033329999999999</v>
      </c>
      <c r="H3785" s="49">
        <v>0.2999</v>
      </c>
      <c r="I3785" s="49">
        <v>0.18079999999999999</v>
      </c>
      <c r="J3785" s="49">
        <v>45.020350000000001</v>
      </c>
      <c r="K3785" s="49">
        <v>0.2414</v>
      </c>
      <c r="L3785" s="49">
        <v>100.55893</v>
      </c>
      <c r="M3785" s="47"/>
      <c r="N3785" s="50">
        <v>0.99454479426655262</v>
      </c>
      <c r="O3785" s="50">
        <v>4.4694678686137227E-4</v>
      </c>
      <c r="P3785" s="50">
        <v>0.31447284529389369</v>
      </c>
      <c r="Q3785" s="50">
        <v>6.0338196269920513E-3</v>
      </c>
      <c r="R3785" s="50">
        <v>3.8305058558344308E-3</v>
      </c>
      <c r="S3785" s="50">
        <v>1.6787629575135115</v>
      </c>
      <c r="T3785" s="50">
        <v>6.4694428160795561E-3</v>
      </c>
      <c r="U3785" s="50">
        <v>3.004561312159725</v>
      </c>
      <c r="V3785" s="51">
        <v>84.222998360205594</v>
      </c>
      <c r="X3785" s="49">
        <v>0.25</v>
      </c>
      <c r="Y3785" s="49">
        <v>84.39</v>
      </c>
      <c r="Z3785" s="49">
        <v>0.59</v>
      </c>
      <c r="AA3785" s="49">
        <v>6.26</v>
      </c>
      <c r="AB3785" s="49">
        <v>12.06</v>
      </c>
      <c r="AC3785" s="49">
        <v>0.25</v>
      </c>
      <c r="AD3785" s="49">
        <v>2.34</v>
      </c>
      <c r="AE3785" s="312"/>
      <c r="AF3785" s="465" t="s">
        <v>1749</v>
      </c>
      <c r="AG3785" s="343">
        <v>30</v>
      </c>
      <c r="AH3785" s="343">
        <v>15</v>
      </c>
      <c r="AI3785" s="343"/>
      <c r="AJ3785" s="343"/>
      <c r="AK3785" s="343"/>
      <c r="AL3785" s="343"/>
      <c r="AM3785" s="343"/>
      <c r="AN3785" s="343"/>
      <c r="AO3785" s="343"/>
      <c r="AP3785" s="343"/>
      <c r="AQ3785" s="343"/>
      <c r="AR3785" s="343"/>
      <c r="AS3785" s="343"/>
      <c r="AT3785" s="343"/>
      <c r="AU3785" s="343"/>
      <c r="AV3785" s="343"/>
      <c r="AW3785" s="343"/>
      <c r="AX3785" s="343"/>
      <c r="AY3785" s="343"/>
      <c r="AZ3785" s="343"/>
      <c r="BA3785" s="343"/>
      <c r="BB3785" s="343"/>
      <c r="BC3785" s="343"/>
      <c r="BD3785" s="343"/>
      <c r="BE3785" s="475"/>
      <c r="BF3785" s="475"/>
      <c r="BG3785" s="475"/>
      <c r="BH3785" s="475"/>
      <c r="BI3785" s="475"/>
      <c r="BJ3785" s="475"/>
      <c r="BK3785" s="475"/>
      <c r="BL3785" s="475"/>
      <c r="BM3785" s="475"/>
      <c r="BN3785" s="475"/>
      <c r="BO3785" s="475"/>
      <c r="BP3785" s="306"/>
      <c r="BQ3785" s="496"/>
      <c r="BR3785" s="496"/>
      <c r="BS3785" s="496"/>
      <c r="BT3785" s="496"/>
      <c r="BU3785" s="496"/>
      <c r="BV3785" s="496"/>
    </row>
    <row r="3786" spans="1:74" s="52" customFormat="1" ht="12.75">
      <c r="A3786" s="45">
        <v>2670.0804681784898</v>
      </c>
      <c r="B3786" s="46" t="s">
        <v>364</v>
      </c>
      <c r="C3786" s="47" t="s">
        <v>383</v>
      </c>
      <c r="D3786" s="48">
        <f t="shared" si="50"/>
        <v>126</v>
      </c>
      <c r="E3786" s="49">
        <v>39.536659999999998</v>
      </c>
      <c r="F3786" s="49">
        <v>1.14E-2</v>
      </c>
      <c r="G3786" s="49">
        <v>15.01329</v>
      </c>
      <c r="H3786" s="49">
        <v>0.29899999999999999</v>
      </c>
      <c r="I3786" s="49">
        <v>0.17610000000000001</v>
      </c>
      <c r="J3786" s="49">
        <v>45.0002</v>
      </c>
      <c r="K3786" s="49">
        <v>0.24529999999999999</v>
      </c>
      <c r="L3786" s="49">
        <v>100.28194999999999</v>
      </c>
      <c r="M3786" s="47"/>
      <c r="N3786" s="50">
        <v>0.99218122524431951</v>
      </c>
      <c r="O3786" s="50">
        <v>2.2618890242807869E-4</v>
      </c>
      <c r="P3786" s="50">
        <v>0.31508149279994457</v>
      </c>
      <c r="Q3786" s="50">
        <v>6.0354006805647935E-3</v>
      </c>
      <c r="R3786" s="50">
        <v>3.7431404412390703E-3</v>
      </c>
      <c r="S3786" s="50">
        <v>1.6835034716959538</v>
      </c>
      <c r="T3786" s="50">
        <v>6.5954771863739265E-3</v>
      </c>
      <c r="U3786" s="50">
        <v>3.0073663969508235</v>
      </c>
      <c r="V3786" s="51">
        <v>84.234771180747998</v>
      </c>
      <c r="X3786" s="49">
        <v>0.25</v>
      </c>
      <c r="Y3786" s="49">
        <v>159.97</v>
      </c>
      <c r="Z3786" s="49">
        <v>0.59</v>
      </c>
      <c r="AA3786" s="49">
        <v>6.24</v>
      </c>
      <c r="AB3786" s="49">
        <v>12.2</v>
      </c>
      <c r="AC3786" s="49">
        <v>0.25</v>
      </c>
      <c r="AD3786" s="49">
        <v>2.29</v>
      </c>
      <c r="AE3786" s="312"/>
      <c r="AF3786" s="465" t="s">
        <v>1749</v>
      </c>
      <c r="AG3786" s="343">
        <v>30</v>
      </c>
      <c r="AH3786" s="343">
        <v>15</v>
      </c>
      <c r="AI3786" s="343"/>
      <c r="AJ3786" s="343"/>
      <c r="AK3786" s="343"/>
      <c r="AL3786" s="343"/>
      <c r="AM3786" s="343"/>
      <c r="AN3786" s="343"/>
      <c r="AO3786" s="343"/>
      <c r="AP3786" s="343"/>
      <c r="AQ3786" s="343"/>
      <c r="AR3786" s="343"/>
      <c r="AS3786" s="343"/>
      <c r="AT3786" s="343"/>
      <c r="AU3786" s="343"/>
      <c r="AV3786" s="343"/>
      <c r="AW3786" s="343"/>
      <c r="AX3786" s="343"/>
      <c r="AY3786" s="343"/>
      <c r="AZ3786" s="343"/>
      <c r="BA3786" s="343"/>
      <c r="BB3786" s="343"/>
      <c r="BC3786" s="343"/>
      <c r="BD3786" s="343"/>
      <c r="BE3786" s="475"/>
      <c r="BF3786" s="475"/>
      <c r="BG3786" s="475"/>
      <c r="BH3786" s="475"/>
      <c r="BI3786" s="475"/>
      <c r="BJ3786" s="475"/>
      <c r="BK3786" s="475"/>
      <c r="BL3786" s="475"/>
      <c r="BM3786" s="475"/>
      <c r="BN3786" s="475"/>
      <c r="BO3786" s="475"/>
      <c r="BP3786" s="306"/>
      <c r="BQ3786" s="496"/>
      <c r="BR3786" s="496"/>
      <c r="BS3786" s="496"/>
      <c r="BT3786" s="496"/>
      <c r="BU3786" s="496"/>
      <c r="BV3786" s="496"/>
    </row>
    <row r="3787" spans="1:74" s="52" customFormat="1" ht="12.75">
      <c r="A3787" s="45">
        <v>2670.0804681784898</v>
      </c>
      <c r="B3787" s="46" t="s">
        <v>364</v>
      </c>
      <c r="C3787" s="47" t="s">
        <v>383</v>
      </c>
      <c r="D3787" s="48">
        <f t="shared" si="50"/>
        <v>132</v>
      </c>
      <c r="E3787" s="49">
        <v>39.577370000000002</v>
      </c>
      <c r="F3787" s="49">
        <v>3.1300000000000001E-2</v>
      </c>
      <c r="G3787" s="49">
        <v>15.053380000000001</v>
      </c>
      <c r="H3787" s="49">
        <v>0.30919999999999997</v>
      </c>
      <c r="I3787" s="49">
        <v>0.161</v>
      </c>
      <c r="J3787" s="49">
        <v>44.929679999999998</v>
      </c>
      <c r="K3787" s="49">
        <v>0.24579999999999999</v>
      </c>
      <c r="L3787" s="49">
        <v>100.30773000000001</v>
      </c>
      <c r="M3787" s="47"/>
      <c r="N3787" s="50">
        <v>0.9928729008924011</v>
      </c>
      <c r="O3787" s="50">
        <v>6.2082111426419351E-4</v>
      </c>
      <c r="P3787" s="50">
        <v>0.31581790277908178</v>
      </c>
      <c r="Q3787" s="50">
        <v>6.2392171913050213E-3</v>
      </c>
      <c r="R3787" s="50">
        <v>3.4210414924353487E-3</v>
      </c>
      <c r="S3787" s="50">
        <v>1.6803068480695385</v>
      </c>
      <c r="T3787" s="50">
        <v>6.6067253400447943E-3</v>
      </c>
      <c r="U3787" s="50">
        <v>3.0058854568790707</v>
      </c>
      <c r="V3787" s="51">
        <v>84.178448634294185</v>
      </c>
      <c r="X3787" s="49">
        <v>0.25</v>
      </c>
      <c r="Y3787" s="49">
        <v>59.8</v>
      </c>
      <c r="Z3787" s="49">
        <v>0.59</v>
      </c>
      <c r="AA3787" s="49">
        <v>5.96</v>
      </c>
      <c r="AB3787" s="49">
        <v>13.31</v>
      </c>
      <c r="AC3787" s="49">
        <v>0.25</v>
      </c>
      <c r="AD3787" s="49">
        <v>2.2799999999999998</v>
      </c>
      <c r="AE3787" s="312"/>
      <c r="AF3787" s="465" t="s">
        <v>1749</v>
      </c>
      <c r="AG3787" s="343">
        <v>30</v>
      </c>
      <c r="AH3787" s="343">
        <v>15</v>
      </c>
      <c r="AI3787" s="343"/>
      <c r="AJ3787" s="343"/>
      <c r="AK3787" s="343"/>
      <c r="AL3787" s="343"/>
      <c r="AM3787" s="343"/>
      <c r="AN3787" s="343"/>
      <c r="AO3787" s="343"/>
      <c r="AP3787" s="343"/>
      <c r="AQ3787" s="343"/>
      <c r="AR3787" s="343"/>
      <c r="AS3787" s="343"/>
      <c r="AT3787" s="343"/>
      <c r="AU3787" s="343"/>
      <c r="AV3787" s="343"/>
      <c r="AW3787" s="343"/>
      <c r="AX3787" s="343"/>
      <c r="AY3787" s="343"/>
      <c r="AZ3787" s="343"/>
      <c r="BA3787" s="343"/>
      <c r="BB3787" s="343"/>
      <c r="BC3787" s="343"/>
      <c r="BD3787" s="343"/>
      <c r="BE3787" s="475"/>
      <c r="BF3787" s="475"/>
      <c r="BG3787" s="475"/>
      <c r="BH3787" s="475"/>
      <c r="BI3787" s="475"/>
      <c r="BJ3787" s="475"/>
      <c r="BK3787" s="475"/>
      <c r="BL3787" s="475"/>
      <c r="BM3787" s="475"/>
      <c r="BN3787" s="475"/>
      <c r="BO3787" s="475"/>
      <c r="BP3787" s="306"/>
      <c r="BQ3787" s="496"/>
      <c r="BR3787" s="496"/>
      <c r="BS3787" s="496"/>
      <c r="BT3787" s="496"/>
      <c r="BU3787" s="496"/>
      <c r="BV3787" s="496"/>
    </row>
    <row r="3788" spans="1:74" s="52" customFormat="1" ht="12.75">
      <c r="A3788" s="45">
        <v>2670.0804681784898</v>
      </c>
      <c r="B3788" s="46" t="s">
        <v>364</v>
      </c>
      <c r="C3788" s="47" t="s">
        <v>383</v>
      </c>
      <c r="D3788" s="48">
        <f t="shared" si="50"/>
        <v>138</v>
      </c>
      <c r="E3788" s="49">
        <v>39.495959999999997</v>
      </c>
      <c r="F3788" s="49">
        <v>6.7000000000000002E-3</v>
      </c>
      <c r="G3788" s="49">
        <v>14.94313</v>
      </c>
      <c r="H3788" s="49">
        <v>0.32150000000000001</v>
      </c>
      <c r="I3788" s="49">
        <v>0.21260000000000001</v>
      </c>
      <c r="J3788" s="49">
        <v>44.980049999999999</v>
      </c>
      <c r="K3788" s="49">
        <v>0.248</v>
      </c>
      <c r="L3788" s="49">
        <v>100.20794000000001</v>
      </c>
      <c r="M3788" s="47"/>
      <c r="N3788" s="50">
        <v>0.99196487369614195</v>
      </c>
      <c r="O3788" s="50">
        <v>1.3304355381246977E-4</v>
      </c>
      <c r="P3788" s="50">
        <v>0.31386377072606086</v>
      </c>
      <c r="Q3788" s="50">
        <v>6.4948404822276684E-3</v>
      </c>
      <c r="R3788" s="50">
        <v>4.5226462404346765E-3</v>
      </c>
      <c r="S3788" s="50">
        <v>1.6841163755181761</v>
      </c>
      <c r="T3788" s="50">
        <v>6.6734889793805593E-3</v>
      </c>
      <c r="U3788" s="50">
        <v>3.0077690391962344</v>
      </c>
      <c r="V3788" s="51">
        <v>84.29094646830923</v>
      </c>
      <c r="X3788" s="49">
        <v>0.26</v>
      </c>
      <c r="Y3788" s="49">
        <v>290.02999999999997</v>
      </c>
      <c r="Z3788" s="49">
        <v>0.59</v>
      </c>
      <c r="AA3788" s="49">
        <v>5.84</v>
      </c>
      <c r="AB3788" s="49">
        <v>10.3</v>
      </c>
      <c r="AC3788" s="49">
        <v>0.25</v>
      </c>
      <c r="AD3788" s="49">
        <v>2.27</v>
      </c>
      <c r="AE3788" s="312"/>
      <c r="AF3788" s="465" t="s">
        <v>1749</v>
      </c>
      <c r="AG3788" s="343">
        <v>30</v>
      </c>
      <c r="AH3788" s="343">
        <v>15</v>
      </c>
      <c r="AI3788" s="343"/>
      <c r="AJ3788" s="343"/>
      <c r="AK3788" s="343"/>
      <c r="AL3788" s="343"/>
      <c r="AM3788" s="343"/>
      <c r="AN3788" s="343"/>
      <c r="AO3788" s="343"/>
      <c r="AP3788" s="343"/>
      <c r="AQ3788" s="343"/>
      <c r="AR3788" s="343"/>
      <c r="AS3788" s="343"/>
      <c r="AT3788" s="343"/>
      <c r="AU3788" s="343"/>
      <c r="AV3788" s="343"/>
      <c r="AW3788" s="343"/>
      <c r="AX3788" s="343"/>
      <c r="AY3788" s="343"/>
      <c r="AZ3788" s="343"/>
      <c r="BA3788" s="343"/>
      <c r="BB3788" s="343"/>
      <c r="BC3788" s="343"/>
      <c r="BD3788" s="343"/>
      <c r="BE3788" s="475"/>
      <c r="BF3788" s="475"/>
      <c r="BG3788" s="475"/>
      <c r="BH3788" s="475"/>
      <c r="BI3788" s="475"/>
      <c r="BJ3788" s="475"/>
      <c r="BK3788" s="475"/>
      <c r="BL3788" s="475"/>
      <c r="BM3788" s="475"/>
      <c r="BN3788" s="475"/>
      <c r="BO3788" s="475"/>
      <c r="BP3788" s="306"/>
      <c r="BQ3788" s="496"/>
      <c r="BR3788" s="496"/>
      <c r="BS3788" s="496"/>
      <c r="BT3788" s="496"/>
      <c r="BU3788" s="496"/>
      <c r="BV3788" s="496"/>
    </row>
    <row r="3789" spans="1:74" s="52" customFormat="1" ht="12.75">
      <c r="A3789" s="45">
        <v>2670.0804681784898</v>
      </c>
      <c r="B3789" s="46" t="s">
        <v>364</v>
      </c>
      <c r="C3789" s="47" t="s">
        <v>383</v>
      </c>
      <c r="D3789" s="48">
        <f t="shared" si="50"/>
        <v>144</v>
      </c>
      <c r="E3789" s="49">
        <v>39.577370000000002</v>
      </c>
      <c r="F3789" s="49">
        <v>3.6200000000000003E-2</v>
      </c>
      <c r="G3789" s="49">
        <v>15.0634</v>
      </c>
      <c r="H3789" s="49">
        <v>0.32100000000000001</v>
      </c>
      <c r="I3789" s="49">
        <v>0.23699999999999999</v>
      </c>
      <c r="J3789" s="49">
        <v>44.90954</v>
      </c>
      <c r="K3789" s="49">
        <v>0.24529999999999999</v>
      </c>
      <c r="L3789" s="49">
        <v>100.38981</v>
      </c>
      <c r="M3789" s="47"/>
      <c r="N3789" s="50">
        <v>0.99247885008537606</v>
      </c>
      <c r="O3789" s="50">
        <v>7.1772539865818448E-4</v>
      </c>
      <c r="P3789" s="50">
        <v>0.31590269598849363</v>
      </c>
      <c r="Q3789" s="50">
        <v>6.4747537283707558E-3</v>
      </c>
      <c r="R3789" s="50">
        <v>5.0339444044119061E-3</v>
      </c>
      <c r="S3789" s="50">
        <v>1.6788870601411661</v>
      </c>
      <c r="T3789" s="50">
        <v>6.5906693708307927E-3</v>
      </c>
      <c r="U3789" s="50">
        <v>3.0060856991173073</v>
      </c>
      <c r="V3789" s="51">
        <v>84.163609472237525</v>
      </c>
      <c r="X3789" s="49">
        <v>0.25</v>
      </c>
      <c r="Y3789" s="49">
        <v>54.14</v>
      </c>
      <c r="Z3789" s="49">
        <v>0.57999999999999996</v>
      </c>
      <c r="AA3789" s="49">
        <v>5.81</v>
      </c>
      <c r="AB3789" s="49">
        <v>9.02</v>
      </c>
      <c r="AC3789" s="49">
        <v>0.25</v>
      </c>
      <c r="AD3789" s="49">
        <v>2.27</v>
      </c>
      <c r="AE3789" s="312"/>
      <c r="AF3789" s="465" t="s">
        <v>1749</v>
      </c>
      <c r="AG3789" s="343">
        <v>30</v>
      </c>
      <c r="AH3789" s="343">
        <v>15</v>
      </c>
      <c r="AI3789" s="343"/>
      <c r="AJ3789" s="343"/>
      <c r="AK3789" s="343"/>
      <c r="AL3789" s="343"/>
      <c r="AM3789" s="343"/>
      <c r="AN3789" s="343"/>
      <c r="AO3789" s="343"/>
      <c r="AP3789" s="343"/>
      <c r="AQ3789" s="343"/>
      <c r="AR3789" s="343"/>
      <c r="AS3789" s="343"/>
      <c r="AT3789" s="343"/>
      <c r="AU3789" s="343"/>
      <c r="AV3789" s="343"/>
      <c r="AW3789" s="343"/>
      <c r="AX3789" s="343"/>
      <c r="AY3789" s="343"/>
      <c r="AZ3789" s="343"/>
      <c r="BA3789" s="343"/>
      <c r="BB3789" s="343"/>
      <c r="BC3789" s="343"/>
      <c r="BD3789" s="343"/>
      <c r="BE3789" s="475"/>
      <c r="BF3789" s="475"/>
      <c r="BG3789" s="475"/>
      <c r="BH3789" s="475"/>
      <c r="BI3789" s="475"/>
      <c r="BJ3789" s="475"/>
      <c r="BK3789" s="475"/>
      <c r="BL3789" s="475"/>
      <c r="BM3789" s="475"/>
      <c r="BN3789" s="475"/>
      <c r="BO3789" s="475"/>
      <c r="BP3789" s="306"/>
      <c r="BQ3789" s="496"/>
      <c r="BR3789" s="496"/>
      <c r="BS3789" s="496"/>
      <c r="BT3789" s="496"/>
      <c r="BU3789" s="496"/>
      <c r="BV3789" s="496"/>
    </row>
    <row r="3790" spans="1:74" s="52" customFormat="1" ht="12.75">
      <c r="A3790" s="45">
        <v>2670.0804681784898</v>
      </c>
      <c r="B3790" s="46" t="s">
        <v>364</v>
      </c>
      <c r="C3790" s="47" t="s">
        <v>383</v>
      </c>
      <c r="D3790" s="48">
        <f t="shared" si="50"/>
        <v>150</v>
      </c>
      <c r="E3790" s="49">
        <v>39.618079999999999</v>
      </c>
      <c r="F3790" s="49">
        <v>2.3300000000000001E-2</v>
      </c>
      <c r="G3790" s="49">
        <v>14.933109999999999</v>
      </c>
      <c r="H3790" s="49">
        <v>0.30130000000000001</v>
      </c>
      <c r="I3790" s="49">
        <v>0.18870000000000001</v>
      </c>
      <c r="J3790" s="49">
        <v>45.0002</v>
      </c>
      <c r="K3790" s="49">
        <v>0.24859999999999999</v>
      </c>
      <c r="L3790" s="49">
        <v>100.31328999999998</v>
      </c>
      <c r="M3790" s="47"/>
      <c r="N3790" s="50">
        <v>0.99335154894188138</v>
      </c>
      <c r="O3790" s="50">
        <v>4.6189247272930794E-4</v>
      </c>
      <c r="P3790" s="50">
        <v>0.31312360393334732</v>
      </c>
      <c r="Q3790" s="50">
        <v>6.0764869949796914E-3</v>
      </c>
      <c r="R3790" s="50">
        <v>4.0074414702582235E-3</v>
      </c>
      <c r="S3790" s="50">
        <v>1.682025355453717</v>
      </c>
      <c r="T3790" s="50">
        <v>6.6783368457467443E-3</v>
      </c>
      <c r="U3790" s="50">
        <v>3.00572466611266</v>
      </c>
      <c r="V3790" s="51">
        <v>84.305753088754685</v>
      </c>
      <c r="X3790" s="49">
        <v>0.25</v>
      </c>
      <c r="Y3790" s="49">
        <v>84.82</v>
      </c>
      <c r="Z3790" s="49">
        <v>0.59</v>
      </c>
      <c r="AA3790" s="49">
        <v>6.13</v>
      </c>
      <c r="AB3790" s="49">
        <v>11.32</v>
      </c>
      <c r="AC3790" s="49">
        <v>0.25</v>
      </c>
      <c r="AD3790" s="49">
        <v>2.25</v>
      </c>
      <c r="AE3790" s="312"/>
      <c r="AF3790" s="465" t="s">
        <v>1749</v>
      </c>
      <c r="AG3790" s="343">
        <v>30</v>
      </c>
      <c r="AH3790" s="343">
        <v>15</v>
      </c>
      <c r="AI3790" s="343"/>
      <c r="AJ3790" s="343"/>
      <c r="AK3790" s="343"/>
      <c r="AL3790" s="343"/>
      <c r="AM3790" s="343"/>
      <c r="AN3790" s="343"/>
      <c r="AO3790" s="343"/>
      <c r="AP3790" s="343"/>
      <c r="AQ3790" s="343"/>
      <c r="AR3790" s="343"/>
      <c r="AS3790" s="343"/>
      <c r="AT3790" s="343"/>
      <c r="AU3790" s="343"/>
      <c r="AV3790" s="343"/>
      <c r="AW3790" s="343"/>
      <c r="AX3790" s="343"/>
      <c r="AY3790" s="343"/>
      <c r="AZ3790" s="343"/>
      <c r="BA3790" s="343"/>
      <c r="BB3790" s="343"/>
      <c r="BC3790" s="343"/>
      <c r="BD3790" s="343"/>
      <c r="BE3790" s="475"/>
      <c r="BF3790" s="475"/>
      <c r="BG3790" s="475"/>
      <c r="BH3790" s="475"/>
      <c r="BI3790" s="475"/>
      <c r="BJ3790" s="475"/>
      <c r="BK3790" s="475"/>
      <c r="BL3790" s="475"/>
      <c r="BM3790" s="475"/>
      <c r="BN3790" s="475"/>
      <c r="BO3790" s="475"/>
      <c r="BP3790" s="306"/>
      <c r="BQ3790" s="496"/>
      <c r="BR3790" s="496"/>
      <c r="BS3790" s="496"/>
      <c r="BT3790" s="496"/>
      <c r="BU3790" s="496"/>
      <c r="BV3790" s="496"/>
    </row>
    <row r="3791" spans="1:74" s="52" customFormat="1" ht="12.75">
      <c r="A3791" s="45">
        <v>2670.0804681784898</v>
      </c>
      <c r="B3791" s="46" t="s">
        <v>364</v>
      </c>
      <c r="C3791" s="47" t="s">
        <v>383</v>
      </c>
      <c r="D3791" s="48">
        <f t="shared" si="50"/>
        <v>156</v>
      </c>
      <c r="E3791" s="49">
        <v>39.516309999999997</v>
      </c>
      <c r="F3791" s="49">
        <v>1.24E-2</v>
      </c>
      <c r="G3791" s="49">
        <v>14.92309</v>
      </c>
      <c r="H3791" s="49">
        <v>0.30859999999999999</v>
      </c>
      <c r="I3791" s="49">
        <v>0.20569999999999999</v>
      </c>
      <c r="J3791" s="49">
        <v>44.849089999999997</v>
      </c>
      <c r="K3791" s="49">
        <v>0.2445</v>
      </c>
      <c r="L3791" s="49">
        <v>100.05969</v>
      </c>
      <c r="M3791" s="47"/>
      <c r="N3791" s="50">
        <v>0.99358482893509403</v>
      </c>
      <c r="O3791" s="50">
        <v>2.4650496331274076E-4</v>
      </c>
      <c r="P3791" s="50">
        <v>0.31379304973367228</v>
      </c>
      <c r="Q3791" s="50">
        <v>6.2412040550315706E-3</v>
      </c>
      <c r="R3791" s="50">
        <v>4.3807513029355503E-3</v>
      </c>
      <c r="S3791" s="50">
        <v>1.6810891646834698</v>
      </c>
      <c r="T3791" s="50">
        <v>6.586657464764608E-3</v>
      </c>
      <c r="U3791" s="50">
        <v>3.00592216113828</v>
      </c>
      <c r="V3791" s="51">
        <v>84.270096376323892</v>
      </c>
      <c r="X3791" s="49">
        <v>0.26</v>
      </c>
      <c r="Y3791" s="49">
        <v>148.04</v>
      </c>
      <c r="Z3791" s="49">
        <v>0.59</v>
      </c>
      <c r="AA3791" s="49">
        <v>6.12</v>
      </c>
      <c r="AB3791" s="49">
        <v>10.62</v>
      </c>
      <c r="AC3791" s="49">
        <v>0.25</v>
      </c>
      <c r="AD3791" s="49">
        <v>2.2799999999999998</v>
      </c>
      <c r="AE3791" s="312"/>
      <c r="AF3791" s="465" t="s">
        <v>1749</v>
      </c>
      <c r="AG3791" s="343">
        <v>30</v>
      </c>
      <c r="AH3791" s="343">
        <v>15</v>
      </c>
      <c r="AI3791" s="343"/>
      <c r="AJ3791" s="343"/>
      <c r="AK3791" s="343"/>
      <c r="AL3791" s="343"/>
      <c r="AM3791" s="343"/>
      <c r="AN3791" s="343"/>
      <c r="AO3791" s="343"/>
      <c r="AP3791" s="343"/>
      <c r="AQ3791" s="343"/>
      <c r="AR3791" s="343"/>
      <c r="AS3791" s="343"/>
      <c r="AT3791" s="343"/>
      <c r="AU3791" s="343"/>
      <c r="AV3791" s="343"/>
      <c r="AW3791" s="343"/>
      <c r="AX3791" s="343"/>
      <c r="AY3791" s="343"/>
      <c r="AZ3791" s="343"/>
      <c r="BA3791" s="343"/>
      <c r="BB3791" s="343"/>
      <c r="BC3791" s="343"/>
      <c r="BD3791" s="343"/>
      <c r="BE3791" s="475"/>
      <c r="BF3791" s="475"/>
      <c r="BG3791" s="475"/>
      <c r="BH3791" s="475"/>
      <c r="BI3791" s="475"/>
      <c r="BJ3791" s="475"/>
      <c r="BK3791" s="475"/>
      <c r="BL3791" s="475"/>
      <c r="BM3791" s="475"/>
      <c r="BN3791" s="475"/>
      <c r="BO3791" s="475"/>
      <c r="BP3791" s="306"/>
      <c r="BQ3791" s="496"/>
      <c r="BR3791" s="496"/>
      <c r="BS3791" s="496"/>
      <c r="BT3791" s="496"/>
      <c r="BU3791" s="496"/>
      <c r="BV3791" s="496"/>
    </row>
    <row r="3792" spans="1:74" s="52" customFormat="1" ht="12.75">
      <c r="A3792" s="45">
        <v>2670.0804681784898</v>
      </c>
      <c r="B3792" s="46" t="s">
        <v>364</v>
      </c>
      <c r="C3792" s="47" t="s">
        <v>383</v>
      </c>
      <c r="D3792" s="48">
        <f t="shared" si="50"/>
        <v>162</v>
      </c>
      <c r="E3792" s="49">
        <v>39.618079999999999</v>
      </c>
      <c r="F3792" s="49">
        <v>3.7400000000000003E-2</v>
      </c>
      <c r="G3792" s="49">
        <v>14.86295</v>
      </c>
      <c r="H3792" s="49">
        <v>0.33129999999999998</v>
      </c>
      <c r="I3792" s="49">
        <v>0.20300000000000001</v>
      </c>
      <c r="J3792" s="49">
        <v>44.949829999999999</v>
      </c>
      <c r="K3792" s="49">
        <v>0.24529999999999999</v>
      </c>
      <c r="L3792" s="49">
        <v>100.24785999999999</v>
      </c>
      <c r="M3792" s="47"/>
      <c r="N3792" s="50">
        <v>0.9937727278295293</v>
      </c>
      <c r="O3792" s="50">
        <v>7.4172115658498281E-4</v>
      </c>
      <c r="P3792" s="50">
        <v>0.31178460010524212</v>
      </c>
      <c r="Q3792" s="50">
        <v>6.6843468584825939E-3</v>
      </c>
      <c r="R3792" s="50">
        <v>4.3129599639016884E-3</v>
      </c>
      <c r="S3792" s="50">
        <v>1.6808549935742905</v>
      </c>
      <c r="T3792" s="50">
        <v>6.5924803692697497E-3</v>
      </c>
      <c r="U3792" s="50">
        <v>3.004743829857301</v>
      </c>
      <c r="V3792" s="51">
        <v>84.353186542403662</v>
      </c>
      <c r="X3792" s="49">
        <v>0.25</v>
      </c>
      <c r="Y3792" s="49">
        <v>50.17</v>
      </c>
      <c r="Z3792" s="49">
        <v>0.59</v>
      </c>
      <c r="AA3792" s="49">
        <v>5.63</v>
      </c>
      <c r="AB3792" s="49">
        <v>10.68</v>
      </c>
      <c r="AC3792" s="49">
        <v>0.25</v>
      </c>
      <c r="AD3792" s="49">
        <v>2.29</v>
      </c>
      <c r="AE3792" s="312"/>
      <c r="AF3792" s="465" t="s">
        <v>1749</v>
      </c>
      <c r="AG3792" s="343">
        <v>30</v>
      </c>
      <c r="AH3792" s="343">
        <v>15</v>
      </c>
      <c r="AI3792" s="343"/>
      <c r="AJ3792" s="343"/>
      <c r="AK3792" s="343"/>
      <c r="AL3792" s="343"/>
      <c r="AM3792" s="343"/>
      <c r="AN3792" s="343"/>
      <c r="AO3792" s="343"/>
      <c r="AP3792" s="343"/>
      <c r="AQ3792" s="343"/>
      <c r="AR3792" s="343"/>
      <c r="AS3792" s="343"/>
      <c r="AT3792" s="343"/>
      <c r="AU3792" s="343"/>
      <c r="AV3792" s="343"/>
      <c r="AW3792" s="343"/>
      <c r="AX3792" s="343"/>
      <c r="AY3792" s="343"/>
      <c r="AZ3792" s="343"/>
      <c r="BA3792" s="343"/>
      <c r="BB3792" s="343"/>
      <c r="BC3792" s="343"/>
      <c r="BD3792" s="343"/>
      <c r="BE3792" s="475"/>
      <c r="BF3792" s="475"/>
      <c r="BG3792" s="475"/>
      <c r="BH3792" s="475"/>
      <c r="BI3792" s="475"/>
      <c r="BJ3792" s="475"/>
      <c r="BK3792" s="475"/>
      <c r="BL3792" s="475"/>
      <c r="BM3792" s="475"/>
      <c r="BN3792" s="475"/>
      <c r="BO3792" s="475"/>
      <c r="BP3792" s="306"/>
      <c r="BQ3792" s="496"/>
      <c r="BR3792" s="496"/>
      <c r="BS3792" s="496"/>
      <c r="BT3792" s="496"/>
      <c r="BU3792" s="496"/>
      <c r="BV3792" s="496"/>
    </row>
    <row r="3793" spans="1:74" s="52" customFormat="1" ht="12.75">
      <c r="A3793" s="45">
        <v>2670.0804681784898</v>
      </c>
      <c r="B3793" s="46" t="s">
        <v>364</v>
      </c>
      <c r="C3793" s="47" t="s">
        <v>383</v>
      </c>
      <c r="D3793" s="48">
        <f t="shared" si="50"/>
        <v>168</v>
      </c>
      <c r="E3793" s="49">
        <v>39.780900000000003</v>
      </c>
      <c r="F3793" s="49">
        <v>2.69E-2</v>
      </c>
      <c r="G3793" s="49">
        <v>15.08344</v>
      </c>
      <c r="H3793" s="49">
        <v>0.31859999999999999</v>
      </c>
      <c r="I3793" s="49">
        <v>0.2147</v>
      </c>
      <c r="J3793" s="49">
        <v>44.93976</v>
      </c>
      <c r="K3793" s="49">
        <v>0.24990000000000001</v>
      </c>
      <c r="L3793" s="49">
        <v>100.6142</v>
      </c>
      <c r="M3793" s="47"/>
      <c r="N3793" s="50">
        <v>0.99489500327909652</v>
      </c>
      <c r="O3793" s="50">
        <v>5.3190042877149246E-4</v>
      </c>
      <c r="P3793" s="50">
        <v>0.31547070724357235</v>
      </c>
      <c r="Q3793" s="50">
        <v>6.4090300696273868E-3</v>
      </c>
      <c r="R3793" s="50">
        <v>4.5479997171505391E-3</v>
      </c>
      <c r="S3793" s="50">
        <v>1.6754903839210946</v>
      </c>
      <c r="T3793" s="50">
        <v>6.6961712040479147E-3</v>
      </c>
      <c r="U3793" s="50">
        <v>3.004041195863361</v>
      </c>
      <c r="V3793" s="51">
        <v>84.154853219204341</v>
      </c>
      <c r="X3793" s="49">
        <v>0.25</v>
      </c>
      <c r="Y3793" s="49">
        <v>70.84</v>
      </c>
      <c r="Z3793" s="49">
        <v>0.59</v>
      </c>
      <c r="AA3793" s="49">
        <v>5.8</v>
      </c>
      <c r="AB3793" s="49">
        <v>9.9600000000000009</v>
      </c>
      <c r="AC3793" s="49">
        <v>0.25</v>
      </c>
      <c r="AD3793" s="49">
        <v>2.27</v>
      </c>
      <c r="AE3793" s="312"/>
      <c r="AF3793" s="465" t="s">
        <v>1749</v>
      </c>
      <c r="AG3793" s="343">
        <v>30</v>
      </c>
      <c r="AH3793" s="343">
        <v>15</v>
      </c>
      <c r="AI3793" s="343"/>
      <c r="AJ3793" s="343"/>
      <c r="AK3793" s="343"/>
      <c r="AL3793" s="343"/>
      <c r="AM3793" s="343"/>
      <c r="AN3793" s="343"/>
      <c r="AO3793" s="343"/>
      <c r="AP3793" s="343"/>
      <c r="AQ3793" s="343"/>
      <c r="AR3793" s="343"/>
      <c r="AS3793" s="343"/>
      <c r="AT3793" s="343"/>
      <c r="AU3793" s="343"/>
      <c r="AV3793" s="343"/>
      <c r="AW3793" s="343"/>
      <c r="AX3793" s="343"/>
      <c r="AY3793" s="343"/>
      <c r="AZ3793" s="343"/>
      <c r="BA3793" s="343"/>
      <c r="BB3793" s="343"/>
      <c r="BC3793" s="343"/>
      <c r="BD3793" s="343"/>
      <c r="BE3793" s="475"/>
      <c r="BF3793" s="475"/>
      <c r="BG3793" s="475"/>
      <c r="BH3793" s="475"/>
      <c r="BI3793" s="475"/>
      <c r="BJ3793" s="475"/>
      <c r="BK3793" s="475"/>
      <c r="BL3793" s="475"/>
      <c r="BM3793" s="475"/>
      <c r="BN3793" s="475"/>
      <c r="BO3793" s="475"/>
      <c r="BP3793" s="306"/>
      <c r="BQ3793" s="496"/>
      <c r="BR3793" s="496"/>
      <c r="BS3793" s="496"/>
      <c r="BT3793" s="496"/>
      <c r="BU3793" s="496"/>
      <c r="BV3793" s="496"/>
    </row>
    <row r="3794" spans="1:74" s="52" customFormat="1" ht="12.75">
      <c r="A3794" s="45">
        <v>2670.0804681784898</v>
      </c>
      <c r="B3794" s="46" t="s">
        <v>364</v>
      </c>
      <c r="C3794" s="47" t="s">
        <v>383</v>
      </c>
      <c r="D3794" s="48">
        <f t="shared" si="50"/>
        <v>174</v>
      </c>
      <c r="E3794" s="49">
        <v>39.801259999999999</v>
      </c>
      <c r="F3794" s="49">
        <v>3.39E-2</v>
      </c>
      <c r="G3794" s="49">
        <v>14.882999999999999</v>
      </c>
      <c r="H3794" s="49">
        <v>0.31519999999999998</v>
      </c>
      <c r="I3794" s="49">
        <v>0.16350000000000001</v>
      </c>
      <c r="J3794" s="49">
        <v>44.990130000000001</v>
      </c>
      <c r="K3794" s="49">
        <v>0.24859999999999999</v>
      </c>
      <c r="L3794" s="49">
        <v>100.43558999999999</v>
      </c>
      <c r="M3794" s="47"/>
      <c r="N3794" s="50">
        <v>0.99591919504634552</v>
      </c>
      <c r="O3794" s="50">
        <v>6.706599856430587E-4</v>
      </c>
      <c r="P3794" s="50">
        <v>0.31143954613055447</v>
      </c>
      <c r="Q3794" s="50">
        <v>6.3439154069103746E-3</v>
      </c>
      <c r="R3794" s="50">
        <v>3.4652197281761195E-3</v>
      </c>
      <c r="S3794" s="50">
        <v>1.6782361650693127</v>
      </c>
      <c r="T3794" s="50">
        <v>6.6647836154258774E-3</v>
      </c>
      <c r="U3794" s="50">
        <v>3.0027394849823681</v>
      </c>
      <c r="V3794" s="51">
        <v>84.347220786911961</v>
      </c>
      <c r="X3794" s="49">
        <v>0.25</v>
      </c>
      <c r="Y3794" s="49">
        <v>55.48</v>
      </c>
      <c r="Z3794" s="49">
        <v>0.59</v>
      </c>
      <c r="AA3794" s="49">
        <v>5.89</v>
      </c>
      <c r="AB3794" s="49">
        <v>13.02</v>
      </c>
      <c r="AC3794" s="49">
        <v>0.25</v>
      </c>
      <c r="AD3794" s="49">
        <v>2.25</v>
      </c>
      <c r="AE3794" s="312"/>
      <c r="AF3794" s="465" t="s">
        <v>1749</v>
      </c>
      <c r="AG3794" s="343">
        <v>30</v>
      </c>
      <c r="AH3794" s="343">
        <v>15</v>
      </c>
      <c r="AI3794" s="343"/>
      <c r="AJ3794" s="343"/>
      <c r="AK3794" s="343"/>
      <c r="AL3794" s="343"/>
      <c r="AM3794" s="343"/>
      <c r="AN3794" s="343"/>
      <c r="AO3794" s="343"/>
      <c r="AP3794" s="343"/>
      <c r="AQ3794" s="343"/>
      <c r="AR3794" s="343"/>
      <c r="AS3794" s="343"/>
      <c r="AT3794" s="343"/>
      <c r="AU3794" s="343"/>
      <c r="AV3794" s="343"/>
      <c r="AW3794" s="343"/>
      <c r="AX3794" s="343"/>
      <c r="AY3794" s="343"/>
      <c r="AZ3794" s="343"/>
      <c r="BA3794" s="343"/>
      <c r="BB3794" s="343"/>
      <c r="BC3794" s="343"/>
      <c r="BD3794" s="343"/>
      <c r="BE3794" s="475"/>
      <c r="BF3794" s="475"/>
      <c r="BG3794" s="475"/>
      <c r="BH3794" s="475"/>
      <c r="BI3794" s="475"/>
      <c r="BJ3794" s="475"/>
      <c r="BK3794" s="475"/>
      <c r="BL3794" s="475"/>
      <c r="BM3794" s="475"/>
      <c r="BN3794" s="475"/>
      <c r="BO3794" s="475"/>
      <c r="BP3794" s="306"/>
      <c r="BQ3794" s="496"/>
      <c r="BR3794" s="496"/>
      <c r="BS3794" s="496"/>
      <c r="BT3794" s="496"/>
      <c r="BU3794" s="496"/>
      <c r="BV3794" s="496"/>
    </row>
    <row r="3795" spans="1:74" s="52" customFormat="1" ht="12.75">
      <c r="A3795" s="45">
        <v>2670.0804681784898</v>
      </c>
      <c r="B3795" s="46" t="s">
        <v>364</v>
      </c>
      <c r="C3795" s="47" t="s">
        <v>383</v>
      </c>
      <c r="D3795" s="48">
        <f t="shared" si="50"/>
        <v>180</v>
      </c>
      <c r="E3795" s="49">
        <v>39.852139999999999</v>
      </c>
      <c r="F3795" s="49">
        <v>1.26E-2</v>
      </c>
      <c r="G3795" s="49">
        <v>15.053380000000001</v>
      </c>
      <c r="H3795" s="49">
        <v>0.3271</v>
      </c>
      <c r="I3795" s="49">
        <v>0.18240000000000001</v>
      </c>
      <c r="J3795" s="49">
        <v>44.839019999999998</v>
      </c>
      <c r="K3795" s="49">
        <v>0.2515</v>
      </c>
      <c r="L3795" s="49">
        <v>100.51813999999999</v>
      </c>
      <c r="M3795" s="47"/>
      <c r="N3795" s="50">
        <v>0.9972101499722219</v>
      </c>
      <c r="O3795" s="50">
        <v>2.4927630763704202E-4</v>
      </c>
      <c r="P3795" s="50">
        <v>0.31501052307017485</v>
      </c>
      <c r="Q3795" s="50">
        <v>6.5835400133052767E-3</v>
      </c>
      <c r="R3795" s="50">
        <v>3.8658554951658667E-3</v>
      </c>
      <c r="S3795" s="50">
        <v>1.6726293015750147</v>
      </c>
      <c r="T3795" s="50">
        <v>6.7426509789842532E-3</v>
      </c>
      <c r="U3795" s="50">
        <v>3.0022912974125036</v>
      </c>
      <c r="V3795" s="51">
        <v>84.151528905574878</v>
      </c>
      <c r="X3795" s="49">
        <v>0.25</v>
      </c>
      <c r="Y3795" s="49">
        <v>146.63999999999999</v>
      </c>
      <c r="Z3795" s="49">
        <v>0.57999999999999996</v>
      </c>
      <c r="AA3795" s="49">
        <v>5.69</v>
      </c>
      <c r="AB3795" s="49">
        <v>11.92</v>
      </c>
      <c r="AC3795" s="49">
        <v>0.25</v>
      </c>
      <c r="AD3795" s="49">
        <v>2.23</v>
      </c>
      <c r="AE3795" s="312"/>
      <c r="AF3795" s="465" t="s">
        <v>1749</v>
      </c>
      <c r="AG3795" s="343">
        <v>30</v>
      </c>
      <c r="AH3795" s="343">
        <v>15</v>
      </c>
      <c r="AI3795" s="343"/>
      <c r="AJ3795" s="343"/>
      <c r="AK3795" s="343"/>
      <c r="AL3795" s="343"/>
      <c r="AM3795" s="343"/>
      <c r="AN3795" s="343"/>
      <c r="AO3795" s="343"/>
      <c r="AP3795" s="343"/>
      <c r="AQ3795" s="343"/>
      <c r="AR3795" s="343"/>
      <c r="AS3795" s="343"/>
      <c r="AT3795" s="343"/>
      <c r="AU3795" s="343"/>
      <c r="AV3795" s="343"/>
      <c r="AW3795" s="343"/>
      <c r="AX3795" s="343"/>
      <c r="AY3795" s="343"/>
      <c r="AZ3795" s="343"/>
      <c r="BA3795" s="343"/>
      <c r="BB3795" s="343"/>
      <c r="BC3795" s="343"/>
      <c r="BD3795" s="343"/>
      <c r="BE3795" s="475"/>
      <c r="BF3795" s="475"/>
      <c r="BG3795" s="475"/>
      <c r="BH3795" s="475"/>
      <c r="BI3795" s="475"/>
      <c r="BJ3795" s="475"/>
      <c r="BK3795" s="475"/>
      <c r="BL3795" s="475"/>
      <c r="BM3795" s="475"/>
      <c r="BN3795" s="475"/>
      <c r="BO3795" s="475"/>
      <c r="BP3795" s="306"/>
      <c r="BQ3795" s="496"/>
      <c r="BR3795" s="496"/>
      <c r="BS3795" s="496"/>
      <c r="BT3795" s="496"/>
      <c r="BU3795" s="496"/>
      <c r="BV3795" s="496"/>
    </row>
    <row r="3796" spans="1:74" s="52" customFormat="1" ht="12.75">
      <c r="A3796" s="45">
        <v>2670.0804681784898</v>
      </c>
      <c r="B3796" s="46" t="s">
        <v>364</v>
      </c>
      <c r="C3796" s="47" t="s">
        <v>383</v>
      </c>
      <c r="D3796" s="48">
        <f t="shared" si="50"/>
        <v>186</v>
      </c>
      <c r="E3796" s="49">
        <v>39.750369999999997</v>
      </c>
      <c r="F3796" s="49">
        <v>3.6900000000000002E-2</v>
      </c>
      <c r="G3796" s="49">
        <v>15.103490000000001</v>
      </c>
      <c r="H3796" s="49">
        <v>0.3216</v>
      </c>
      <c r="I3796" s="49">
        <v>0.17469999999999999</v>
      </c>
      <c r="J3796" s="49">
        <v>44.919609999999999</v>
      </c>
      <c r="K3796" s="49">
        <v>0.25</v>
      </c>
      <c r="L3796" s="49">
        <v>100.55667</v>
      </c>
      <c r="M3796" s="47"/>
      <c r="N3796" s="50">
        <v>0.99464123952749206</v>
      </c>
      <c r="O3796" s="50">
        <v>7.300070723702673E-4</v>
      </c>
      <c r="P3796" s="50">
        <v>0.31605203628206091</v>
      </c>
      <c r="Q3796" s="50">
        <v>6.4726961291208191E-3</v>
      </c>
      <c r="R3796" s="50">
        <v>3.7025755642273303E-3</v>
      </c>
      <c r="S3796" s="50">
        <v>1.6755979059620756</v>
      </c>
      <c r="T3796" s="50">
        <v>6.7022857904207806E-3</v>
      </c>
      <c r="U3796" s="50">
        <v>3.0038987463277675</v>
      </c>
      <c r="V3796" s="51">
        <v>84.131145259093969</v>
      </c>
      <c r="X3796" s="49">
        <v>0.25</v>
      </c>
      <c r="Y3796" s="49">
        <v>51.56</v>
      </c>
      <c r="Z3796" s="49">
        <v>0.57999999999999996</v>
      </c>
      <c r="AA3796" s="49">
        <v>5.83</v>
      </c>
      <c r="AB3796" s="49">
        <v>12.52</v>
      </c>
      <c r="AC3796" s="49">
        <v>0.25</v>
      </c>
      <c r="AD3796" s="49">
        <v>2.2400000000000002</v>
      </c>
      <c r="AE3796" s="312"/>
      <c r="AF3796" s="465" t="s">
        <v>1749</v>
      </c>
      <c r="AG3796" s="343">
        <v>30</v>
      </c>
      <c r="AH3796" s="343">
        <v>15</v>
      </c>
      <c r="AI3796" s="343"/>
      <c r="AJ3796" s="343"/>
      <c r="AK3796" s="343"/>
      <c r="AL3796" s="343"/>
      <c r="AM3796" s="343"/>
      <c r="AN3796" s="343"/>
      <c r="AO3796" s="343"/>
      <c r="AP3796" s="343"/>
      <c r="AQ3796" s="343"/>
      <c r="AR3796" s="343"/>
      <c r="AS3796" s="343"/>
      <c r="AT3796" s="343"/>
      <c r="AU3796" s="343"/>
      <c r="AV3796" s="343"/>
      <c r="AW3796" s="343"/>
      <c r="AX3796" s="343"/>
      <c r="AY3796" s="343"/>
      <c r="AZ3796" s="343"/>
      <c r="BA3796" s="343"/>
      <c r="BB3796" s="343"/>
      <c r="BC3796" s="343"/>
      <c r="BD3796" s="343"/>
      <c r="BE3796" s="475"/>
      <c r="BF3796" s="475"/>
      <c r="BG3796" s="475"/>
      <c r="BH3796" s="475"/>
      <c r="BI3796" s="475"/>
      <c r="BJ3796" s="475"/>
      <c r="BK3796" s="475"/>
      <c r="BL3796" s="475"/>
      <c r="BM3796" s="475"/>
      <c r="BN3796" s="475"/>
      <c r="BO3796" s="475"/>
      <c r="BP3796" s="306"/>
      <c r="BQ3796" s="496"/>
      <c r="BR3796" s="496"/>
      <c r="BS3796" s="496"/>
      <c r="BT3796" s="496"/>
      <c r="BU3796" s="496"/>
      <c r="BV3796" s="496"/>
    </row>
    <row r="3797" spans="1:74" s="52" customFormat="1" ht="12.75">
      <c r="A3797" s="45">
        <v>2670.0804681784898</v>
      </c>
      <c r="B3797" s="46" t="s">
        <v>364</v>
      </c>
      <c r="C3797" s="47" t="s">
        <v>383</v>
      </c>
      <c r="D3797" s="48">
        <f t="shared" si="50"/>
        <v>192</v>
      </c>
      <c r="E3797" s="49">
        <v>39.689309999999999</v>
      </c>
      <c r="F3797" s="49">
        <v>5.5199999999999999E-2</v>
      </c>
      <c r="G3797" s="49">
        <v>14.903040000000001</v>
      </c>
      <c r="H3797" s="49">
        <v>0.31309999999999999</v>
      </c>
      <c r="I3797" s="49">
        <v>0.1807</v>
      </c>
      <c r="J3797" s="49">
        <v>44.980049999999999</v>
      </c>
      <c r="K3797" s="49">
        <v>0.23730000000000001</v>
      </c>
      <c r="L3797" s="49">
        <v>100.3587</v>
      </c>
      <c r="M3797" s="47"/>
      <c r="N3797" s="50">
        <v>0.99418064186782373</v>
      </c>
      <c r="O3797" s="50">
        <v>1.0932166728845241E-3</v>
      </c>
      <c r="P3797" s="50">
        <v>0.31219260739353238</v>
      </c>
      <c r="Q3797" s="50">
        <v>6.3083926025761525E-3</v>
      </c>
      <c r="R3797" s="50">
        <v>3.8338546659252588E-3</v>
      </c>
      <c r="S3797" s="50">
        <v>1.6796555651423239</v>
      </c>
      <c r="T3797" s="50">
        <v>6.3686464413406649E-3</v>
      </c>
      <c r="U3797" s="50">
        <v>3.0036329247864071</v>
      </c>
      <c r="V3797" s="51">
        <v>84.326485738314346</v>
      </c>
      <c r="X3797" s="49">
        <v>0.25</v>
      </c>
      <c r="Y3797" s="49">
        <v>34.29</v>
      </c>
      <c r="Z3797" s="49">
        <v>0.59</v>
      </c>
      <c r="AA3797" s="49">
        <v>6.05</v>
      </c>
      <c r="AB3797" s="49">
        <v>11.81</v>
      </c>
      <c r="AC3797" s="49">
        <v>0.25</v>
      </c>
      <c r="AD3797" s="49">
        <v>2.37</v>
      </c>
      <c r="AE3797" s="312"/>
      <c r="AF3797" s="465" t="s">
        <v>1749</v>
      </c>
      <c r="AG3797" s="343">
        <v>30</v>
      </c>
      <c r="AH3797" s="343">
        <v>15</v>
      </c>
      <c r="AI3797" s="343"/>
      <c r="AJ3797" s="343"/>
      <c r="AK3797" s="343"/>
      <c r="AL3797" s="343"/>
      <c r="AM3797" s="343"/>
      <c r="AN3797" s="343"/>
      <c r="AO3797" s="343"/>
      <c r="AP3797" s="343"/>
      <c r="AQ3797" s="343"/>
      <c r="AR3797" s="343"/>
      <c r="AS3797" s="343"/>
      <c r="AT3797" s="343"/>
      <c r="AU3797" s="343"/>
      <c r="AV3797" s="343"/>
      <c r="AW3797" s="343"/>
      <c r="AX3797" s="343"/>
      <c r="AY3797" s="343"/>
      <c r="AZ3797" s="343"/>
      <c r="BA3797" s="343"/>
      <c r="BB3797" s="343"/>
      <c r="BC3797" s="343"/>
      <c r="BD3797" s="343"/>
      <c r="BE3797" s="475"/>
      <c r="BF3797" s="475"/>
      <c r="BG3797" s="475"/>
      <c r="BH3797" s="475"/>
      <c r="BI3797" s="475"/>
      <c r="BJ3797" s="475"/>
      <c r="BK3797" s="475"/>
      <c r="BL3797" s="475"/>
      <c r="BM3797" s="475"/>
      <c r="BN3797" s="475"/>
      <c r="BO3797" s="475"/>
      <c r="BP3797" s="306"/>
      <c r="BQ3797" s="496"/>
      <c r="BR3797" s="496"/>
      <c r="BS3797" s="496"/>
      <c r="BT3797" s="496"/>
      <c r="BU3797" s="496"/>
      <c r="BV3797" s="496"/>
    </row>
    <row r="3798" spans="1:74" s="52" customFormat="1" ht="12.75">
      <c r="A3798" s="45">
        <v>2670.0804681784898</v>
      </c>
      <c r="B3798" s="46" t="s">
        <v>364</v>
      </c>
      <c r="C3798" s="47" t="s">
        <v>383</v>
      </c>
      <c r="D3798" s="48">
        <f t="shared" si="50"/>
        <v>198</v>
      </c>
      <c r="E3798" s="49">
        <v>39.597720000000002</v>
      </c>
      <c r="F3798" s="49">
        <v>5.9499999999999997E-2</v>
      </c>
      <c r="G3798" s="49">
        <v>15.04335</v>
      </c>
      <c r="H3798" s="49">
        <v>0.317</v>
      </c>
      <c r="I3798" s="49">
        <v>0.2107</v>
      </c>
      <c r="J3798" s="49">
        <v>45.020350000000001</v>
      </c>
      <c r="K3798" s="49">
        <v>0.24690000000000001</v>
      </c>
      <c r="L3798" s="49">
        <v>100.49552</v>
      </c>
      <c r="M3798" s="47"/>
      <c r="N3798" s="50">
        <v>0.99161770468675114</v>
      </c>
      <c r="O3798" s="50">
        <v>1.1780574569044281E-3</v>
      </c>
      <c r="P3798" s="50">
        <v>0.31504649028768567</v>
      </c>
      <c r="Q3798" s="50">
        <v>6.3852403064746628E-3</v>
      </c>
      <c r="R3798" s="50">
        <v>4.4691441894672184E-3</v>
      </c>
      <c r="S3798" s="50">
        <v>1.6807050476698981</v>
      </c>
      <c r="T3798" s="50">
        <v>6.6244958022589739E-3</v>
      </c>
      <c r="U3798" s="50">
        <v>3.0060261803994401</v>
      </c>
      <c r="V3798" s="51">
        <v>84.214142677795522</v>
      </c>
      <c r="X3798" s="49">
        <v>0.25</v>
      </c>
      <c r="Y3798" s="49">
        <v>30.66</v>
      </c>
      <c r="Z3798" s="49">
        <v>0.59</v>
      </c>
      <c r="AA3798" s="49">
        <v>5.99</v>
      </c>
      <c r="AB3798" s="49">
        <v>10.51</v>
      </c>
      <c r="AC3798" s="49">
        <v>0.25</v>
      </c>
      <c r="AD3798" s="49">
        <v>2.27</v>
      </c>
      <c r="AE3798" s="312"/>
      <c r="AF3798" s="465" t="s">
        <v>1749</v>
      </c>
      <c r="AG3798" s="343">
        <v>30</v>
      </c>
      <c r="AH3798" s="343">
        <v>15</v>
      </c>
      <c r="AI3798" s="343"/>
      <c r="AJ3798" s="343"/>
      <c r="AK3798" s="343"/>
      <c r="AL3798" s="343"/>
      <c r="AM3798" s="343"/>
      <c r="AN3798" s="343"/>
      <c r="AO3798" s="343"/>
      <c r="AP3798" s="343"/>
      <c r="AQ3798" s="343"/>
      <c r="AR3798" s="343"/>
      <c r="AS3798" s="343"/>
      <c r="AT3798" s="343"/>
      <c r="AU3798" s="343"/>
      <c r="AV3798" s="343"/>
      <c r="AW3798" s="343"/>
      <c r="AX3798" s="343"/>
      <c r="AY3798" s="343"/>
      <c r="AZ3798" s="343"/>
      <c r="BA3798" s="343"/>
      <c r="BB3798" s="343"/>
      <c r="BC3798" s="343"/>
      <c r="BD3798" s="343"/>
      <c r="BE3798" s="475"/>
      <c r="BF3798" s="475"/>
      <c r="BG3798" s="475"/>
      <c r="BH3798" s="475"/>
      <c r="BI3798" s="475"/>
      <c r="BJ3798" s="475"/>
      <c r="BK3798" s="475"/>
      <c r="BL3798" s="475"/>
      <c r="BM3798" s="475"/>
      <c r="BN3798" s="475"/>
      <c r="BO3798" s="475"/>
      <c r="BP3798" s="306"/>
      <c r="BQ3798" s="496"/>
      <c r="BR3798" s="496"/>
      <c r="BS3798" s="496"/>
      <c r="BT3798" s="496"/>
      <c r="BU3798" s="496"/>
      <c r="BV3798" s="496"/>
    </row>
    <row r="3799" spans="1:74" s="52" customFormat="1" ht="12.75">
      <c r="A3799" s="45">
        <v>2670.0804681784898</v>
      </c>
      <c r="B3799" s="46" t="s">
        <v>364</v>
      </c>
      <c r="C3799" s="47" t="s">
        <v>383</v>
      </c>
      <c r="D3799" s="48">
        <f t="shared" si="50"/>
        <v>204</v>
      </c>
      <c r="E3799" s="49">
        <v>39.811430000000001</v>
      </c>
      <c r="F3799" s="49">
        <v>2.5600000000000001E-2</v>
      </c>
      <c r="G3799" s="49">
        <v>14.9732</v>
      </c>
      <c r="H3799" s="49">
        <v>0.31879999999999997</v>
      </c>
      <c r="I3799" s="49">
        <v>0.15240000000000001</v>
      </c>
      <c r="J3799" s="49">
        <v>45.141240000000003</v>
      </c>
      <c r="K3799" s="49">
        <v>0.25169999999999998</v>
      </c>
      <c r="L3799" s="49">
        <v>100.67437000000001</v>
      </c>
      <c r="M3799" s="47"/>
      <c r="N3799" s="50">
        <v>0.99431903769414487</v>
      </c>
      <c r="O3799" s="50">
        <v>5.0551419781304826E-4</v>
      </c>
      <c r="P3799" s="50">
        <v>0.31274371941356544</v>
      </c>
      <c r="Q3799" s="50">
        <v>6.4044255637711019E-3</v>
      </c>
      <c r="R3799" s="50">
        <v>3.2239528635940656E-3</v>
      </c>
      <c r="S3799" s="50">
        <v>1.6807379547779058</v>
      </c>
      <c r="T3799" s="50">
        <v>6.7353293994345054E-3</v>
      </c>
      <c r="U3799" s="50">
        <v>3.0046699339102285</v>
      </c>
      <c r="V3799" s="51">
        <v>84.311683249337619</v>
      </c>
      <c r="X3799" s="49">
        <v>0.25</v>
      </c>
      <c r="Y3799" s="49">
        <v>74.790000000000006</v>
      </c>
      <c r="Z3799" s="49">
        <v>0.59</v>
      </c>
      <c r="AA3799" s="49">
        <v>5.87</v>
      </c>
      <c r="AB3799" s="49">
        <v>13.72</v>
      </c>
      <c r="AC3799" s="49">
        <v>0.25</v>
      </c>
      <c r="AD3799" s="49">
        <v>2.23</v>
      </c>
      <c r="AE3799" s="312"/>
      <c r="AF3799" s="465" t="s">
        <v>1749</v>
      </c>
      <c r="AG3799" s="343">
        <v>30</v>
      </c>
      <c r="AH3799" s="343">
        <v>15</v>
      </c>
      <c r="AI3799" s="343"/>
      <c r="AJ3799" s="343"/>
      <c r="AK3799" s="343"/>
      <c r="AL3799" s="343"/>
      <c r="AM3799" s="343"/>
      <c r="AN3799" s="343"/>
      <c r="AO3799" s="343"/>
      <c r="AP3799" s="343"/>
      <c r="AQ3799" s="343"/>
      <c r="AR3799" s="343"/>
      <c r="AS3799" s="343"/>
      <c r="AT3799" s="343"/>
      <c r="AU3799" s="343"/>
      <c r="AV3799" s="343"/>
      <c r="AW3799" s="343"/>
      <c r="AX3799" s="343"/>
      <c r="AY3799" s="343"/>
      <c r="AZ3799" s="343"/>
      <c r="BA3799" s="343"/>
      <c r="BB3799" s="343"/>
      <c r="BC3799" s="343"/>
      <c r="BD3799" s="343"/>
      <c r="BE3799" s="475"/>
      <c r="BF3799" s="475"/>
      <c r="BG3799" s="475"/>
      <c r="BH3799" s="475"/>
      <c r="BI3799" s="475"/>
      <c r="BJ3799" s="475"/>
      <c r="BK3799" s="475"/>
      <c r="BL3799" s="475"/>
      <c r="BM3799" s="475"/>
      <c r="BN3799" s="475"/>
      <c r="BO3799" s="475"/>
      <c r="BP3799" s="306"/>
      <c r="BQ3799" s="496"/>
      <c r="BR3799" s="496"/>
      <c r="BS3799" s="496"/>
      <c r="BT3799" s="496"/>
      <c r="BU3799" s="496"/>
      <c r="BV3799" s="496"/>
    </row>
    <row r="3800" spans="1:74" s="52" customFormat="1" ht="12.75">
      <c r="A3800" s="45">
        <v>2670.0804681784898</v>
      </c>
      <c r="B3800" s="46" t="s">
        <v>364</v>
      </c>
      <c r="C3800" s="47" t="s">
        <v>383</v>
      </c>
      <c r="D3800" s="48">
        <f t="shared" si="50"/>
        <v>210</v>
      </c>
      <c r="E3800" s="49">
        <v>39.577370000000002</v>
      </c>
      <c r="F3800" s="49">
        <v>6.0499999999999998E-2</v>
      </c>
      <c r="G3800" s="49">
        <v>14.89302</v>
      </c>
      <c r="H3800" s="49">
        <v>0.32419999999999999</v>
      </c>
      <c r="I3800" s="49">
        <v>0.23519999999999999</v>
      </c>
      <c r="J3800" s="49">
        <v>45.020350000000001</v>
      </c>
      <c r="K3800" s="49">
        <v>0.252</v>
      </c>
      <c r="L3800" s="49">
        <v>100.36263999999998</v>
      </c>
      <c r="M3800" s="47"/>
      <c r="N3800" s="50">
        <v>0.99192806860016713</v>
      </c>
      <c r="O3800" s="50">
        <v>1.1988477660610929E-3</v>
      </c>
      <c r="P3800" s="50">
        <v>0.31215623602441694</v>
      </c>
      <c r="Q3800" s="50">
        <v>6.5356705404071127E-3</v>
      </c>
      <c r="R3800" s="50">
        <v>4.9929395180208155E-3</v>
      </c>
      <c r="S3800" s="50">
        <v>1.6820955472689223</v>
      </c>
      <c r="T3800" s="50">
        <v>6.7669261497152093E-3</v>
      </c>
      <c r="U3800" s="50">
        <v>3.0056742358677107</v>
      </c>
      <c r="V3800" s="51">
        <v>84.347200356570966</v>
      </c>
      <c r="X3800" s="49">
        <v>0.25</v>
      </c>
      <c r="Y3800" s="49">
        <v>31.96</v>
      </c>
      <c r="Z3800" s="49">
        <v>0.59</v>
      </c>
      <c r="AA3800" s="49">
        <v>5.8</v>
      </c>
      <c r="AB3800" s="49">
        <v>9.3800000000000008</v>
      </c>
      <c r="AC3800" s="49">
        <v>0.25</v>
      </c>
      <c r="AD3800" s="49">
        <v>2.2200000000000002</v>
      </c>
      <c r="AE3800" s="312"/>
      <c r="AF3800" s="465" t="s">
        <v>1749</v>
      </c>
      <c r="AG3800" s="343">
        <v>30</v>
      </c>
      <c r="AH3800" s="343">
        <v>15</v>
      </c>
      <c r="AI3800" s="343"/>
      <c r="AJ3800" s="343"/>
      <c r="AK3800" s="343"/>
      <c r="AL3800" s="343"/>
      <c r="AM3800" s="343"/>
      <c r="AN3800" s="343"/>
      <c r="AO3800" s="343"/>
      <c r="AP3800" s="343"/>
      <c r="AQ3800" s="343"/>
      <c r="AR3800" s="343"/>
      <c r="AS3800" s="343"/>
      <c r="AT3800" s="343"/>
      <c r="AU3800" s="343"/>
      <c r="AV3800" s="343"/>
      <c r="AW3800" s="343"/>
      <c r="AX3800" s="343"/>
      <c r="AY3800" s="343"/>
      <c r="AZ3800" s="343"/>
      <c r="BA3800" s="343"/>
      <c r="BB3800" s="343"/>
      <c r="BC3800" s="343"/>
      <c r="BD3800" s="343"/>
      <c r="BE3800" s="475"/>
      <c r="BF3800" s="475"/>
      <c r="BG3800" s="475"/>
      <c r="BH3800" s="475"/>
      <c r="BI3800" s="475"/>
      <c r="BJ3800" s="475"/>
      <c r="BK3800" s="475"/>
      <c r="BL3800" s="475"/>
      <c r="BM3800" s="475"/>
      <c r="BN3800" s="475"/>
      <c r="BO3800" s="475"/>
      <c r="BP3800" s="306"/>
      <c r="BQ3800" s="496"/>
      <c r="BR3800" s="496"/>
      <c r="BS3800" s="496"/>
      <c r="BT3800" s="496"/>
      <c r="BU3800" s="496"/>
      <c r="BV3800" s="496"/>
    </row>
    <row r="3801" spans="1:74" s="52" customFormat="1" ht="12.75">
      <c r="A3801" s="45">
        <v>2670.0804681784898</v>
      </c>
      <c r="B3801" s="46" t="s">
        <v>364</v>
      </c>
      <c r="C3801" s="47" t="s">
        <v>383</v>
      </c>
      <c r="D3801" s="48">
        <f t="shared" si="50"/>
        <v>216</v>
      </c>
      <c r="E3801" s="49">
        <v>39.82161</v>
      </c>
      <c r="F3801" s="49">
        <v>4.7899999999999998E-2</v>
      </c>
      <c r="G3801" s="49">
        <v>15.01329</v>
      </c>
      <c r="H3801" s="49">
        <v>0.29930000000000001</v>
      </c>
      <c r="I3801" s="49">
        <v>0.20699999999999999</v>
      </c>
      <c r="J3801" s="49">
        <v>45.090859999999999</v>
      </c>
      <c r="K3801" s="49">
        <v>0.24340000000000001</v>
      </c>
      <c r="L3801" s="49">
        <v>100.72336</v>
      </c>
      <c r="M3801" s="47"/>
      <c r="N3801" s="50">
        <v>0.99424212906839049</v>
      </c>
      <c r="O3801" s="50">
        <v>9.455495131325787E-4</v>
      </c>
      <c r="P3801" s="50">
        <v>0.31347666262866197</v>
      </c>
      <c r="Q3801" s="50">
        <v>6.0106848263915998E-3</v>
      </c>
      <c r="R3801" s="50">
        <v>4.3775330287919995E-3</v>
      </c>
      <c r="S3801" s="50">
        <v>1.6783031547770615</v>
      </c>
      <c r="T3801" s="50">
        <v>6.5110580629141818E-3</v>
      </c>
      <c r="U3801" s="50">
        <v>3.0038667719053445</v>
      </c>
      <c r="V3801" s="51">
        <v>84.26148011495755</v>
      </c>
      <c r="X3801" s="49">
        <v>0.25</v>
      </c>
      <c r="Y3801" s="49">
        <v>39.56</v>
      </c>
      <c r="Z3801" s="49">
        <v>0.59</v>
      </c>
      <c r="AA3801" s="49">
        <v>6.22</v>
      </c>
      <c r="AB3801" s="49">
        <v>10.56</v>
      </c>
      <c r="AC3801" s="49">
        <v>0.25</v>
      </c>
      <c r="AD3801" s="49">
        <v>2.2999999999999998</v>
      </c>
      <c r="AE3801" s="312"/>
      <c r="AF3801" s="465" t="s">
        <v>1749</v>
      </c>
      <c r="AG3801" s="343">
        <v>30</v>
      </c>
      <c r="AH3801" s="343">
        <v>15</v>
      </c>
      <c r="AI3801" s="343"/>
      <c r="AJ3801" s="343"/>
      <c r="AK3801" s="343"/>
      <c r="AL3801" s="343"/>
      <c r="AM3801" s="343"/>
      <c r="AN3801" s="343"/>
      <c r="AO3801" s="343"/>
      <c r="AP3801" s="343"/>
      <c r="AQ3801" s="343"/>
      <c r="AR3801" s="343"/>
      <c r="AS3801" s="343"/>
      <c r="AT3801" s="343"/>
      <c r="AU3801" s="343"/>
      <c r="AV3801" s="343"/>
      <c r="AW3801" s="343"/>
      <c r="AX3801" s="343"/>
      <c r="AY3801" s="343"/>
      <c r="AZ3801" s="343"/>
      <c r="BA3801" s="343"/>
      <c r="BB3801" s="343"/>
      <c r="BC3801" s="343"/>
      <c r="BD3801" s="343"/>
      <c r="BE3801" s="475"/>
      <c r="BF3801" s="475"/>
      <c r="BG3801" s="475"/>
      <c r="BH3801" s="475"/>
      <c r="BI3801" s="475"/>
      <c r="BJ3801" s="475"/>
      <c r="BK3801" s="475"/>
      <c r="BL3801" s="475"/>
      <c r="BM3801" s="475"/>
      <c r="BN3801" s="475"/>
      <c r="BO3801" s="475"/>
      <c r="BP3801" s="306"/>
      <c r="BQ3801" s="496"/>
      <c r="BR3801" s="496"/>
      <c r="BS3801" s="496"/>
      <c r="BT3801" s="496"/>
      <c r="BU3801" s="496"/>
      <c r="BV3801" s="496"/>
    </row>
    <row r="3802" spans="1:74" s="52" customFormat="1" ht="12.75">
      <c r="A3802" s="45">
        <v>2670.0804681784898</v>
      </c>
      <c r="B3802" s="46" t="s">
        <v>364</v>
      </c>
      <c r="C3802" s="47" t="s">
        <v>383</v>
      </c>
      <c r="D3802" s="48">
        <f t="shared" si="50"/>
        <v>222</v>
      </c>
      <c r="E3802" s="49">
        <v>39.82161</v>
      </c>
      <c r="F3802" s="49">
        <v>3.9800000000000002E-2</v>
      </c>
      <c r="G3802" s="49">
        <v>14.95316</v>
      </c>
      <c r="H3802" s="49">
        <v>0.3004</v>
      </c>
      <c r="I3802" s="49">
        <v>0.19839999999999999</v>
      </c>
      <c r="J3802" s="49">
        <v>44.899459999999998</v>
      </c>
      <c r="K3802" s="49">
        <v>0.2445</v>
      </c>
      <c r="L3802" s="49">
        <v>100.45733</v>
      </c>
      <c r="M3802" s="47"/>
      <c r="N3802" s="50">
        <v>0.99648160832401278</v>
      </c>
      <c r="O3802" s="50">
        <v>7.8742456634780383E-4</v>
      </c>
      <c r="P3802" s="50">
        <v>0.31292441364761397</v>
      </c>
      <c r="Q3802" s="50">
        <v>6.0463640657289486E-3</v>
      </c>
      <c r="R3802" s="50">
        <v>4.2051150253151585E-3</v>
      </c>
      <c r="S3802" s="50">
        <v>1.6749434012602074</v>
      </c>
      <c r="T3802" s="50">
        <v>6.5552156540651706E-3</v>
      </c>
      <c r="U3802" s="50">
        <v>3.0019435425432914</v>
      </c>
      <c r="V3802" s="51">
        <v>84.258288639673736</v>
      </c>
      <c r="X3802" s="49">
        <v>0.25</v>
      </c>
      <c r="Y3802" s="49">
        <v>47.73</v>
      </c>
      <c r="Z3802" s="49">
        <v>0.59</v>
      </c>
      <c r="AA3802" s="49">
        <v>6.2</v>
      </c>
      <c r="AB3802" s="49">
        <v>10.99</v>
      </c>
      <c r="AC3802" s="49">
        <v>0.25</v>
      </c>
      <c r="AD3802" s="49">
        <v>2.2799999999999998</v>
      </c>
      <c r="AE3802" s="312"/>
      <c r="AF3802" s="465" t="s">
        <v>1749</v>
      </c>
      <c r="AG3802" s="343">
        <v>30</v>
      </c>
      <c r="AH3802" s="343">
        <v>15</v>
      </c>
      <c r="AI3802" s="343"/>
      <c r="AJ3802" s="343"/>
      <c r="AK3802" s="343"/>
      <c r="AL3802" s="343"/>
      <c r="AM3802" s="343"/>
      <c r="AN3802" s="343"/>
      <c r="AO3802" s="343"/>
      <c r="AP3802" s="343"/>
      <c r="AQ3802" s="343"/>
      <c r="AR3802" s="343"/>
      <c r="AS3802" s="343"/>
      <c r="AT3802" s="343"/>
      <c r="AU3802" s="343"/>
      <c r="AV3802" s="343"/>
      <c r="AW3802" s="343"/>
      <c r="AX3802" s="343"/>
      <c r="AY3802" s="343"/>
      <c r="AZ3802" s="343"/>
      <c r="BA3802" s="343"/>
      <c r="BB3802" s="343"/>
      <c r="BC3802" s="343"/>
      <c r="BD3802" s="343"/>
      <c r="BE3802" s="475"/>
      <c r="BF3802" s="475"/>
      <c r="BG3802" s="475"/>
      <c r="BH3802" s="475"/>
      <c r="BI3802" s="475"/>
      <c r="BJ3802" s="475"/>
      <c r="BK3802" s="475"/>
      <c r="BL3802" s="475"/>
      <c r="BM3802" s="475"/>
      <c r="BN3802" s="475"/>
      <c r="BO3802" s="475"/>
      <c r="BP3802" s="306"/>
      <c r="BQ3802" s="496"/>
      <c r="BR3802" s="496"/>
      <c r="BS3802" s="496"/>
      <c r="BT3802" s="496"/>
      <c r="BU3802" s="496"/>
      <c r="BV3802" s="496"/>
    </row>
    <row r="3803" spans="1:74" s="52" customFormat="1" ht="12.75">
      <c r="A3803" s="45">
        <v>2670.0804681784898</v>
      </c>
      <c r="B3803" s="46" t="s">
        <v>364</v>
      </c>
      <c r="C3803" s="47" t="s">
        <v>383</v>
      </c>
      <c r="D3803" s="48">
        <f t="shared" si="50"/>
        <v>228</v>
      </c>
      <c r="E3803" s="49">
        <v>39.709670000000003</v>
      </c>
      <c r="F3803" s="49">
        <v>3.5099999999999999E-2</v>
      </c>
      <c r="G3803" s="49">
        <v>14.9732</v>
      </c>
      <c r="H3803" s="49">
        <v>0.3085</v>
      </c>
      <c r="I3803" s="49">
        <v>0.19689999999999999</v>
      </c>
      <c r="J3803" s="49">
        <v>45.08079</v>
      </c>
      <c r="K3803" s="49">
        <v>0.25130000000000002</v>
      </c>
      <c r="L3803" s="49">
        <v>100.55546</v>
      </c>
      <c r="M3803" s="47"/>
      <c r="N3803" s="50">
        <v>0.99327916062187094</v>
      </c>
      <c r="O3803" s="50">
        <v>6.9415679215123938E-4</v>
      </c>
      <c r="P3803" s="50">
        <v>0.31321724519533967</v>
      </c>
      <c r="Q3803" s="50">
        <v>6.2068908278065486E-3</v>
      </c>
      <c r="R3803" s="50">
        <v>4.1716369094213579E-3</v>
      </c>
      <c r="S3803" s="50">
        <v>1.6810286280225901</v>
      </c>
      <c r="T3803" s="50">
        <v>6.7348074246463665E-3</v>
      </c>
      <c r="U3803" s="50">
        <v>3.0053325257938264</v>
      </c>
      <c r="V3803" s="51">
        <v>84.293950440026236</v>
      </c>
      <c r="X3803" s="49">
        <v>0.25</v>
      </c>
      <c r="Y3803" s="49">
        <v>53.94</v>
      </c>
      <c r="Z3803" s="49">
        <v>0.59</v>
      </c>
      <c r="AA3803" s="49">
        <v>6.04</v>
      </c>
      <c r="AB3803" s="49">
        <v>11.03</v>
      </c>
      <c r="AC3803" s="49">
        <v>0.25</v>
      </c>
      <c r="AD3803" s="49">
        <v>2.2400000000000002</v>
      </c>
      <c r="AE3803" s="312"/>
      <c r="AF3803" s="465" t="s">
        <v>1749</v>
      </c>
      <c r="AG3803" s="343">
        <v>30</v>
      </c>
      <c r="AH3803" s="343">
        <v>15</v>
      </c>
      <c r="AI3803" s="343"/>
      <c r="AJ3803" s="343"/>
      <c r="AK3803" s="343"/>
      <c r="AL3803" s="343"/>
      <c r="AM3803" s="343"/>
      <c r="AN3803" s="343"/>
      <c r="AO3803" s="343"/>
      <c r="AP3803" s="343"/>
      <c r="AQ3803" s="343"/>
      <c r="AR3803" s="343"/>
      <c r="AS3803" s="343"/>
      <c r="AT3803" s="343"/>
      <c r="AU3803" s="343"/>
      <c r="AV3803" s="343"/>
      <c r="AW3803" s="343"/>
      <c r="AX3803" s="343"/>
      <c r="AY3803" s="343"/>
      <c r="AZ3803" s="343"/>
      <c r="BA3803" s="343"/>
      <c r="BB3803" s="343"/>
      <c r="BC3803" s="343"/>
      <c r="BD3803" s="343"/>
      <c r="BE3803" s="475"/>
      <c r="BF3803" s="475"/>
      <c r="BG3803" s="475"/>
      <c r="BH3803" s="475"/>
      <c r="BI3803" s="475"/>
      <c r="BJ3803" s="475"/>
      <c r="BK3803" s="475"/>
      <c r="BL3803" s="475"/>
      <c r="BM3803" s="475"/>
      <c r="BN3803" s="475"/>
      <c r="BO3803" s="475"/>
      <c r="BP3803" s="306"/>
      <c r="BQ3803" s="496"/>
      <c r="BR3803" s="496"/>
      <c r="BS3803" s="496"/>
      <c r="BT3803" s="496"/>
      <c r="BU3803" s="496"/>
      <c r="BV3803" s="496"/>
    </row>
    <row r="3804" spans="1:74" s="52" customFormat="1" ht="12.75">
      <c r="A3804" s="45">
        <v>2670.0804681784898</v>
      </c>
      <c r="B3804" s="46" t="s">
        <v>364</v>
      </c>
      <c r="C3804" s="47" t="s">
        <v>383</v>
      </c>
      <c r="D3804" s="48">
        <f t="shared" si="50"/>
        <v>234</v>
      </c>
      <c r="E3804" s="49">
        <v>39.872489999999999</v>
      </c>
      <c r="F3804" s="49">
        <v>1.83E-2</v>
      </c>
      <c r="G3804" s="49">
        <v>15.07342</v>
      </c>
      <c r="H3804" s="49">
        <v>0.29570000000000002</v>
      </c>
      <c r="I3804" s="49">
        <v>0.1699</v>
      </c>
      <c r="J3804" s="49">
        <v>44.919609999999999</v>
      </c>
      <c r="K3804" s="49">
        <v>0.24829999999999999</v>
      </c>
      <c r="L3804" s="49">
        <v>100.59772</v>
      </c>
      <c r="M3804" s="47"/>
      <c r="N3804" s="50">
        <v>0.99677252120884163</v>
      </c>
      <c r="O3804" s="50">
        <v>3.6170057898492658E-4</v>
      </c>
      <c r="P3804" s="50">
        <v>0.31513053988480944</v>
      </c>
      <c r="Q3804" s="50">
        <v>5.9459043158817653E-3</v>
      </c>
      <c r="R3804" s="50">
        <v>3.5975084048444367E-3</v>
      </c>
      <c r="S3804" s="50">
        <v>1.674045360846621</v>
      </c>
      <c r="T3804" s="50">
        <v>6.6505423932056423E-3</v>
      </c>
      <c r="U3804" s="50">
        <v>3.0025040776331888</v>
      </c>
      <c r="V3804" s="51">
        <v>84.157733875172411</v>
      </c>
      <c r="X3804" s="49">
        <v>0.25</v>
      </c>
      <c r="Y3804" s="49">
        <v>99.78</v>
      </c>
      <c r="Z3804" s="49">
        <v>0.59</v>
      </c>
      <c r="AA3804" s="49">
        <v>6.33</v>
      </c>
      <c r="AB3804" s="49">
        <v>12.92</v>
      </c>
      <c r="AC3804" s="49">
        <v>0.25</v>
      </c>
      <c r="AD3804" s="49">
        <v>2.2599999999999998</v>
      </c>
      <c r="AE3804" s="312"/>
      <c r="AF3804" s="465" t="s">
        <v>1749</v>
      </c>
      <c r="AG3804" s="343">
        <v>30</v>
      </c>
      <c r="AH3804" s="343">
        <v>15</v>
      </c>
      <c r="AI3804" s="343"/>
      <c r="AJ3804" s="343"/>
      <c r="AK3804" s="343"/>
      <c r="AL3804" s="343"/>
      <c r="AM3804" s="343"/>
      <c r="AN3804" s="343"/>
      <c r="AO3804" s="343"/>
      <c r="AP3804" s="343"/>
      <c r="AQ3804" s="343"/>
      <c r="AR3804" s="343"/>
      <c r="AS3804" s="343"/>
      <c r="AT3804" s="343"/>
      <c r="AU3804" s="343"/>
      <c r="AV3804" s="343"/>
      <c r="AW3804" s="343"/>
      <c r="AX3804" s="343"/>
      <c r="AY3804" s="343"/>
      <c r="AZ3804" s="343"/>
      <c r="BA3804" s="343"/>
      <c r="BB3804" s="343"/>
      <c r="BC3804" s="343"/>
      <c r="BD3804" s="343"/>
      <c r="BE3804" s="475"/>
      <c r="BF3804" s="475"/>
      <c r="BG3804" s="475"/>
      <c r="BH3804" s="475"/>
      <c r="BI3804" s="475"/>
      <c r="BJ3804" s="475"/>
      <c r="BK3804" s="475"/>
      <c r="BL3804" s="475"/>
      <c r="BM3804" s="475"/>
      <c r="BN3804" s="475"/>
      <c r="BO3804" s="475"/>
      <c r="BP3804" s="306"/>
      <c r="BQ3804" s="496"/>
      <c r="BR3804" s="496"/>
      <c r="BS3804" s="496"/>
      <c r="BT3804" s="496"/>
      <c r="BU3804" s="496"/>
      <c r="BV3804" s="496"/>
    </row>
    <row r="3805" spans="1:74" s="52" customFormat="1" ht="12.75">
      <c r="A3805" s="45">
        <v>2670.0804681784898</v>
      </c>
      <c r="B3805" s="46" t="s">
        <v>364</v>
      </c>
      <c r="C3805" s="47" t="s">
        <v>383</v>
      </c>
      <c r="D3805" s="48">
        <f t="shared" si="50"/>
        <v>240</v>
      </c>
      <c r="E3805" s="49">
        <v>38.915880000000001</v>
      </c>
      <c r="F3805" s="49">
        <v>4.1700000000000001E-2</v>
      </c>
      <c r="G3805" s="49">
        <v>15.04335</v>
      </c>
      <c r="H3805" s="49">
        <v>0.2999</v>
      </c>
      <c r="I3805" s="49">
        <v>0.1883</v>
      </c>
      <c r="J3805" s="49">
        <v>45.443449999999999</v>
      </c>
      <c r="K3805" s="49">
        <v>0.26869999999999999</v>
      </c>
      <c r="L3805" s="49">
        <v>100.20128</v>
      </c>
      <c r="M3805" s="47"/>
      <c r="N3805" s="50">
        <v>0.97935305640154724</v>
      </c>
      <c r="O3805" s="50">
        <v>8.2970536348283641E-4</v>
      </c>
      <c r="P3805" s="50">
        <v>0.31660150970447692</v>
      </c>
      <c r="Q3805" s="50">
        <v>6.0706163272235261E-3</v>
      </c>
      <c r="R3805" s="50">
        <v>4.013733070072357E-3</v>
      </c>
      <c r="S3805" s="50">
        <v>1.7048739228219594</v>
      </c>
      <c r="T3805" s="50">
        <v>7.2449891827247159E-3</v>
      </c>
      <c r="U3805" s="50">
        <v>3.018987532871487</v>
      </c>
      <c r="V3805" s="51">
        <v>84.33809757911385</v>
      </c>
      <c r="X3805" s="49">
        <v>0.26</v>
      </c>
      <c r="Y3805" s="49">
        <v>44.6</v>
      </c>
      <c r="Z3805" s="49">
        <v>0.59</v>
      </c>
      <c r="AA3805" s="49">
        <v>6.25</v>
      </c>
      <c r="AB3805" s="49">
        <v>11.41</v>
      </c>
      <c r="AC3805" s="49">
        <v>0.25</v>
      </c>
      <c r="AD3805" s="49">
        <v>2.14</v>
      </c>
      <c r="AE3805" s="312"/>
      <c r="AF3805" s="465" t="s">
        <v>1749</v>
      </c>
      <c r="AG3805" s="343">
        <v>30</v>
      </c>
      <c r="AH3805" s="343">
        <v>15</v>
      </c>
      <c r="AI3805" s="343"/>
      <c r="AJ3805" s="343"/>
      <c r="AK3805" s="343"/>
      <c r="AL3805" s="343"/>
      <c r="AM3805" s="343"/>
      <c r="AN3805" s="343"/>
      <c r="AO3805" s="343"/>
      <c r="AP3805" s="343"/>
      <c r="AQ3805" s="343"/>
      <c r="AR3805" s="343"/>
      <c r="AS3805" s="343"/>
      <c r="AT3805" s="343"/>
      <c r="AU3805" s="343"/>
      <c r="AV3805" s="343"/>
      <c r="AW3805" s="343"/>
      <c r="AX3805" s="343"/>
      <c r="AY3805" s="343"/>
      <c r="AZ3805" s="343"/>
      <c r="BA3805" s="343"/>
      <c r="BB3805" s="343"/>
      <c r="BC3805" s="343"/>
      <c r="BD3805" s="343"/>
      <c r="BE3805" s="475"/>
      <c r="BF3805" s="475"/>
      <c r="BG3805" s="475"/>
      <c r="BH3805" s="475"/>
      <c r="BI3805" s="475"/>
      <c r="BJ3805" s="475"/>
      <c r="BK3805" s="475"/>
      <c r="BL3805" s="475"/>
      <c r="BM3805" s="475"/>
      <c r="BN3805" s="475"/>
      <c r="BO3805" s="475"/>
      <c r="BP3805" s="306"/>
      <c r="BQ3805" s="496"/>
      <c r="BR3805" s="496"/>
      <c r="BS3805" s="496"/>
      <c r="BT3805" s="496"/>
      <c r="BU3805" s="496"/>
      <c r="BV3805" s="496"/>
    </row>
    <row r="3806" spans="1:74" s="52" customFormat="1" ht="12.75">
      <c r="A3806" s="45">
        <v>2670.0804681784898</v>
      </c>
      <c r="B3806" s="46" t="s">
        <v>364</v>
      </c>
      <c r="C3806" s="47" t="s">
        <v>383</v>
      </c>
      <c r="D3806" s="48">
        <f t="shared" si="50"/>
        <v>246</v>
      </c>
      <c r="E3806" s="49">
        <v>39.58755</v>
      </c>
      <c r="F3806" s="49">
        <v>5.0299999999999997E-2</v>
      </c>
      <c r="G3806" s="49">
        <v>15.103490000000001</v>
      </c>
      <c r="H3806" s="49">
        <v>0.317</v>
      </c>
      <c r="I3806" s="49">
        <v>0.19700000000000001</v>
      </c>
      <c r="J3806" s="49">
        <v>45.060639999999999</v>
      </c>
      <c r="K3806" s="49">
        <v>0.2485</v>
      </c>
      <c r="L3806" s="49">
        <v>100.56448</v>
      </c>
      <c r="M3806" s="47"/>
      <c r="N3806" s="50">
        <v>0.99100128028490819</v>
      </c>
      <c r="O3806" s="50">
        <v>9.9554063371805768E-4</v>
      </c>
      <c r="P3806" s="50">
        <v>0.31619055801932938</v>
      </c>
      <c r="Q3806" s="50">
        <v>6.3829103585990657E-3</v>
      </c>
      <c r="R3806" s="50">
        <v>4.1770296306704834E-3</v>
      </c>
      <c r="S3806" s="50">
        <v>1.6815953275401427</v>
      </c>
      <c r="T3806" s="50">
        <v>6.6649919802882268E-3</v>
      </c>
      <c r="U3806" s="50">
        <v>3.0070076384476563</v>
      </c>
      <c r="V3806" s="51">
        <v>84.17295064977489</v>
      </c>
      <c r="X3806" s="49">
        <v>0.25</v>
      </c>
      <c r="Y3806" s="49">
        <v>37.479999999999997</v>
      </c>
      <c r="Z3806" s="49">
        <v>0.57999999999999996</v>
      </c>
      <c r="AA3806" s="49">
        <v>5.89</v>
      </c>
      <c r="AB3806" s="49">
        <v>11.24</v>
      </c>
      <c r="AC3806" s="49">
        <v>0.25</v>
      </c>
      <c r="AD3806" s="49">
        <v>2.25</v>
      </c>
      <c r="AE3806" s="312"/>
      <c r="AF3806" s="465" t="s">
        <v>1749</v>
      </c>
      <c r="AG3806" s="343">
        <v>30</v>
      </c>
      <c r="AH3806" s="343">
        <v>15</v>
      </c>
      <c r="AI3806" s="343"/>
      <c r="AJ3806" s="343"/>
      <c r="AK3806" s="343"/>
      <c r="AL3806" s="343"/>
      <c r="AM3806" s="343"/>
      <c r="AN3806" s="343"/>
      <c r="AO3806" s="343"/>
      <c r="AP3806" s="343"/>
      <c r="AQ3806" s="343"/>
      <c r="AR3806" s="343"/>
      <c r="AS3806" s="343"/>
      <c r="AT3806" s="343"/>
      <c r="AU3806" s="343"/>
      <c r="AV3806" s="343"/>
      <c r="AW3806" s="343"/>
      <c r="AX3806" s="343"/>
      <c r="AY3806" s="343"/>
      <c r="AZ3806" s="343"/>
      <c r="BA3806" s="343"/>
      <c r="BB3806" s="343"/>
      <c r="BC3806" s="343"/>
      <c r="BD3806" s="343"/>
      <c r="BE3806" s="475"/>
      <c r="BF3806" s="475"/>
      <c r="BG3806" s="475"/>
      <c r="BH3806" s="475"/>
      <c r="BI3806" s="475"/>
      <c r="BJ3806" s="475"/>
      <c r="BK3806" s="475"/>
      <c r="BL3806" s="475"/>
      <c r="BM3806" s="475"/>
      <c r="BN3806" s="475"/>
      <c r="BO3806" s="475"/>
      <c r="BP3806" s="306"/>
      <c r="BQ3806" s="496"/>
      <c r="BR3806" s="496"/>
      <c r="BS3806" s="496"/>
      <c r="BT3806" s="496"/>
      <c r="BU3806" s="496"/>
      <c r="BV3806" s="496"/>
    </row>
    <row r="3807" spans="1:74" s="52" customFormat="1" ht="12.75">
      <c r="A3807" s="45">
        <v>2670.0804681784898</v>
      </c>
      <c r="B3807" s="46" t="s">
        <v>364</v>
      </c>
      <c r="C3807" s="47" t="s">
        <v>383</v>
      </c>
      <c r="D3807" s="48">
        <f t="shared" si="50"/>
        <v>252</v>
      </c>
      <c r="E3807" s="49">
        <v>39.852139999999999</v>
      </c>
      <c r="F3807" s="49">
        <v>6.6699999999999995E-2</v>
      </c>
      <c r="G3807" s="49">
        <v>15.01329</v>
      </c>
      <c r="H3807" s="49">
        <v>0.32840000000000003</v>
      </c>
      <c r="I3807" s="49">
        <v>0.20930000000000001</v>
      </c>
      <c r="J3807" s="49">
        <v>45.05057</v>
      </c>
      <c r="K3807" s="49">
        <v>0.2455</v>
      </c>
      <c r="L3807" s="49">
        <v>100.7659</v>
      </c>
      <c r="M3807" s="47"/>
      <c r="N3807" s="50">
        <v>0.99455001073220517</v>
      </c>
      <c r="O3807" s="50">
        <v>1.3160616321095887E-3</v>
      </c>
      <c r="P3807" s="50">
        <v>0.31333351213861799</v>
      </c>
      <c r="Q3807" s="50">
        <v>6.5920731802525867E-3</v>
      </c>
      <c r="R3807" s="50">
        <v>4.424151053720779E-3</v>
      </c>
      <c r="S3807" s="50">
        <v>1.6760378222275607</v>
      </c>
      <c r="T3807" s="50">
        <v>6.5642350391084663E-3</v>
      </c>
      <c r="U3807" s="50">
        <v>3.0028178660035754</v>
      </c>
      <c r="V3807" s="51">
        <v>84.249621640474317</v>
      </c>
      <c r="X3807" s="49">
        <v>0.25</v>
      </c>
      <c r="Y3807" s="49">
        <v>28.88</v>
      </c>
      <c r="Z3807" s="49">
        <v>0.59</v>
      </c>
      <c r="AA3807" s="49">
        <v>5.7</v>
      </c>
      <c r="AB3807" s="49">
        <v>10.58</v>
      </c>
      <c r="AC3807" s="49">
        <v>0.25</v>
      </c>
      <c r="AD3807" s="49">
        <v>2.29</v>
      </c>
      <c r="AE3807" s="312"/>
      <c r="AF3807" s="465" t="s">
        <v>1749</v>
      </c>
      <c r="AG3807" s="343">
        <v>30</v>
      </c>
      <c r="AH3807" s="343">
        <v>15</v>
      </c>
      <c r="AI3807" s="343"/>
      <c r="AJ3807" s="343"/>
      <c r="AK3807" s="343"/>
      <c r="AL3807" s="343"/>
      <c r="AM3807" s="343"/>
      <c r="AN3807" s="343"/>
      <c r="AO3807" s="343"/>
      <c r="AP3807" s="343"/>
      <c r="AQ3807" s="343"/>
      <c r="AR3807" s="343"/>
      <c r="AS3807" s="343"/>
      <c r="AT3807" s="343"/>
      <c r="AU3807" s="343"/>
      <c r="AV3807" s="343"/>
      <c r="AW3807" s="343"/>
      <c r="AX3807" s="343"/>
      <c r="AY3807" s="343"/>
      <c r="AZ3807" s="343"/>
      <c r="BA3807" s="343"/>
      <c r="BB3807" s="343"/>
      <c r="BC3807" s="343"/>
      <c r="BD3807" s="343"/>
      <c r="BE3807" s="475"/>
      <c r="BF3807" s="475"/>
      <c r="BG3807" s="475"/>
      <c r="BH3807" s="475"/>
      <c r="BI3807" s="475"/>
      <c r="BJ3807" s="475"/>
      <c r="BK3807" s="475"/>
      <c r="BL3807" s="475"/>
      <c r="BM3807" s="475"/>
      <c r="BN3807" s="475"/>
      <c r="BO3807" s="475"/>
      <c r="BP3807" s="306"/>
      <c r="BQ3807" s="496"/>
      <c r="BR3807" s="496"/>
      <c r="BS3807" s="496"/>
      <c r="BT3807" s="496"/>
      <c r="BU3807" s="496"/>
      <c r="BV3807" s="496"/>
    </row>
    <row r="3808" spans="1:74" s="52" customFormat="1" ht="12.75">
      <c r="A3808" s="45">
        <v>2670.0804681784898</v>
      </c>
      <c r="B3808" s="46" t="s">
        <v>364</v>
      </c>
      <c r="C3808" s="47" t="s">
        <v>383</v>
      </c>
      <c r="D3808" s="48">
        <f t="shared" si="50"/>
        <v>258</v>
      </c>
      <c r="E3808" s="49">
        <v>39.811430000000001</v>
      </c>
      <c r="F3808" s="49">
        <v>5.1700000000000003E-2</v>
      </c>
      <c r="G3808" s="49">
        <v>15.04335</v>
      </c>
      <c r="H3808" s="49">
        <v>0.30919999999999997</v>
      </c>
      <c r="I3808" s="49">
        <v>0.21859999999999999</v>
      </c>
      <c r="J3808" s="49">
        <v>45.020350000000001</v>
      </c>
      <c r="K3808" s="49">
        <v>0.24490000000000001</v>
      </c>
      <c r="L3808" s="49">
        <v>100.69953000000001</v>
      </c>
      <c r="M3808" s="47"/>
      <c r="N3808" s="50">
        <v>0.99443441491234497</v>
      </c>
      <c r="O3808" s="50">
        <v>1.0210201815795111E-3</v>
      </c>
      <c r="P3808" s="50">
        <v>0.31424539507286897</v>
      </c>
      <c r="Q3808" s="50">
        <v>6.2122903552218811E-3</v>
      </c>
      <c r="R3808" s="50">
        <v>4.624920428830016E-3</v>
      </c>
      <c r="S3808" s="50">
        <v>1.6764313775522686</v>
      </c>
      <c r="T3808" s="50">
        <v>6.5541262213823373E-3</v>
      </c>
      <c r="U3808" s="50">
        <v>3.0035235447244961</v>
      </c>
      <c r="V3808" s="51">
        <v>84.214142677795522</v>
      </c>
      <c r="X3808" s="49">
        <v>0.25</v>
      </c>
      <c r="Y3808" s="49">
        <v>37.130000000000003</v>
      </c>
      <c r="Z3808" s="49">
        <v>0.59</v>
      </c>
      <c r="AA3808" s="49">
        <v>6.1</v>
      </c>
      <c r="AB3808" s="49">
        <v>10.34</v>
      </c>
      <c r="AC3808" s="49">
        <v>0.25</v>
      </c>
      <c r="AD3808" s="49">
        <v>2.29</v>
      </c>
      <c r="AE3808" s="312"/>
      <c r="AF3808" s="465" t="s">
        <v>1749</v>
      </c>
      <c r="AG3808" s="343">
        <v>30</v>
      </c>
      <c r="AH3808" s="343">
        <v>15</v>
      </c>
      <c r="AI3808" s="343"/>
      <c r="AJ3808" s="343"/>
      <c r="AK3808" s="343"/>
      <c r="AL3808" s="343"/>
      <c r="AM3808" s="343"/>
      <c r="AN3808" s="343"/>
      <c r="AO3808" s="343"/>
      <c r="AP3808" s="343"/>
      <c r="AQ3808" s="343"/>
      <c r="AR3808" s="343"/>
      <c r="AS3808" s="343"/>
      <c r="AT3808" s="343"/>
      <c r="AU3808" s="343"/>
      <c r="AV3808" s="343"/>
      <c r="AW3808" s="343"/>
      <c r="AX3808" s="343"/>
      <c r="AY3808" s="343"/>
      <c r="AZ3808" s="343"/>
      <c r="BA3808" s="343"/>
      <c r="BB3808" s="343"/>
      <c r="BC3808" s="343"/>
      <c r="BD3808" s="343"/>
      <c r="BE3808" s="475"/>
      <c r="BF3808" s="475"/>
      <c r="BG3808" s="475"/>
      <c r="BH3808" s="475"/>
      <c r="BI3808" s="475"/>
      <c r="BJ3808" s="475"/>
      <c r="BK3808" s="475"/>
      <c r="BL3808" s="475"/>
      <c r="BM3808" s="475"/>
      <c r="BN3808" s="475"/>
      <c r="BO3808" s="475"/>
      <c r="BP3808" s="306"/>
      <c r="BQ3808" s="496"/>
      <c r="BR3808" s="496"/>
      <c r="BS3808" s="496"/>
      <c r="BT3808" s="496"/>
      <c r="BU3808" s="496"/>
      <c r="BV3808" s="496"/>
    </row>
    <row r="3809" spans="1:74" s="52" customFormat="1" ht="12.75">
      <c r="A3809" s="45">
        <v>2670.0804681784898</v>
      </c>
      <c r="B3809" s="46" t="s">
        <v>364</v>
      </c>
      <c r="C3809" s="47" t="s">
        <v>383</v>
      </c>
      <c r="D3809" s="48">
        <f t="shared" si="50"/>
        <v>264</v>
      </c>
      <c r="E3809" s="49">
        <v>39.679139999999997</v>
      </c>
      <c r="F3809" s="49">
        <v>6.3600000000000004E-2</v>
      </c>
      <c r="G3809" s="49">
        <v>15.04335</v>
      </c>
      <c r="H3809" s="49">
        <v>0.3246</v>
      </c>
      <c r="I3809" s="49">
        <v>0.2326</v>
      </c>
      <c r="J3809" s="49">
        <v>45.030419999999999</v>
      </c>
      <c r="K3809" s="49">
        <v>0.247</v>
      </c>
      <c r="L3809" s="49">
        <v>100.62070999999999</v>
      </c>
      <c r="M3809" s="47"/>
      <c r="N3809" s="50">
        <v>0.99233742492914989</v>
      </c>
      <c r="O3809" s="50">
        <v>1.2575627089805841E-3</v>
      </c>
      <c r="P3809" s="50">
        <v>0.3146282203997503</v>
      </c>
      <c r="Q3809" s="50">
        <v>6.529644357914882E-3</v>
      </c>
      <c r="R3809" s="50">
        <v>4.9271135314205633E-3</v>
      </c>
      <c r="S3809" s="50">
        <v>1.6788491033957336</v>
      </c>
      <c r="T3809" s="50">
        <v>6.6183803299392132E-3</v>
      </c>
      <c r="U3809" s="50">
        <v>3.0051474496528887</v>
      </c>
      <c r="V3809" s="51">
        <v>84.217115657944206</v>
      </c>
      <c r="X3809" s="49">
        <v>0.25</v>
      </c>
      <c r="Y3809" s="49">
        <v>28.86</v>
      </c>
      <c r="Z3809" s="49">
        <v>0.59</v>
      </c>
      <c r="AA3809" s="49">
        <v>5.76</v>
      </c>
      <c r="AB3809" s="49">
        <v>9.6300000000000008</v>
      </c>
      <c r="AC3809" s="49">
        <v>0.25</v>
      </c>
      <c r="AD3809" s="49">
        <v>2.27</v>
      </c>
      <c r="AE3809" s="312"/>
      <c r="AF3809" s="465" t="s">
        <v>1749</v>
      </c>
      <c r="AG3809" s="343">
        <v>30</v>
      </c>
      <c r="AH3809" s="343">
        <v>15</v>
      </c>
      <c r="AI3809" s="343"/>
      <c r="AJ3809" s="343"/>
      <c r="AK3809" s="343"/>
      <c r="AL3809" s="343"/>
      <c r="AM3809" s="343"/>
      <c r="AN3809" s="343"/>
      <c r="AO3809" s="343"/>
      <c r="AP3809" s="343"/>
      <c r="AQ3809" s="343"/>
      <c r="AR3809" s="343"/>
      <c r="AS3809" s="343"/>
      <c r="AT3809" s="343"/>
      <c r="AU3809" s="343"/>
      <c r="AV3809" s="343"/>
      <c r="AW3809" s="343"/>
      <c r="AX3809" s="343"/>
      <c r="AY3809" s="343"/>
      <c r="AZ3809" s="343"/>
      <c r="BA3809" s="343"/>
      <c r="BB3809" s="343"/>
      <c r="BC3809" s="343"/>
      <c r="BD3809" s="343"/>
      <c r="BE3809" s="475"/>
      <c r="BF3809" s="475"/>
      <c r="BG3809" s="475"/>
      <c r="BH3809" s="475"/>
      <c r="BI3809" s="475"/>
      <c r="BJ3809" s="475"/>
      <c r="BK3809" s="475"/>
      <c r="BL3809" s="475"/>
      <c r="BM3809" s="475"/>
      <c r="BN3809" s="475"/>
      <c r="BO3809" s="475"/>
      <c r="BP3809" s="306"/>
      <c r="BQ3809" s="496"/>
      <c r="BR3809" s="496"/>
      <c r="BS3809" s="496"/>
      <c r="BT3809" s="496"/>
      <c r="BU3809" s="496"/>
      <c r="BV3809" s="496"/>
    </row>
    <row r="3810" spans="1:74" s="52" customFormat="1" ht="12.75">
      <c r="A3810" s="45">
        <v>2670.0804681784898</v>
      </c>
      <c r="B3810" s="46" t="s">
        <v>364</v>
      </c>
      <c r="C3810" s="47" t="s">
        <v>383</v>
      </c>
      <c r="D3810" s="48">
        <f t="shared" si="50"/>
        <v>270</v>
      </c>
      <c r="E3810" s="49">
        <v>39.63843</v>
      </c>
      <c r="F3810" s="49">
        <v>5.1900000000000002E-2</v>
      </c>
      <c r="G3810" s="49">
        <v>14.87298</v>
      </c>
      <c r="H3810" s="49">
        <v>0.30859999999999999</v>
      </c>
      <c r="I3810" s="49">
        <v>0.1983</v>
      </c>
      <c r="J3810" s="49">
        <v>44.980049999999999</v>
      </c>
      <c r="K3810" s="49">
        <v>0.24959999999999999</v>
      </c>
      <c r="L3810" s="49">
        <v>100.29986000000001</v>
      </c>
      <c r="M3810" s="47"/>
      <c r="N3810" s="50">
        <v>0.99359219805210919</v>
      </c>
      <c r="O3810" s="50">
        <v>1.0285715340613395E-3</v>
      </c>
      <c r="P3810" s="50">
        <v>0.31177817889241294</v>
      </c>
      <c r="Q3810" s="50">
        <v>6.2220219970096175E-3</v>
      </c>
      <c r="R3810" s="50">
        <v>4.2101753237388908E-3</v>
      </c>
      <c r="S3810" s="50">
        <v>1.6808161312711738</v>
      </c>
      <c r="T3810" s="50">
        <v>6.7033818092617839E-3</v>
      </c>
      <c r="U3810" s="50">
        <v>3.0043506588797677</v>
      </c>
      <c r="V3810" s="51">
        <v>84.353153208250561</v>
      </c>
      <c r="X3810" s="49">
        <v>0.25</v>
      </c>
      <c r="Y3810" s="49">
        <v>37.630000000000003</v>
      </c>
      <c r="Z3810" s="49">
        <v>0.59</v>
      </c>
      <c r="AA3810" s="49">
        <v>6.03</v>
      </c>
      <c r="AB3810" s="49">
        <v>11</v>
      </c>
      <c r="AC3810" s="49">
        <v>0.25</v>
      </c>
      <c r="AD3810" s="49">
        <v>2.25</v>
      </c>
      <c r="AE3810" s="312"/>
      <c r="AF3810" s="465" t="s">
        <v>1749</v>
      </c>
      <c r="AG3810" s="343">
        <v>30</v>
      </c>
      <c r="AH3810" s="343">
        <v>15</v>
      </c>
      <c r="AI3810" s="343"/>
      <c r="AJ3810" s="343"/>
      <c r="AK3810" s="343"/>
      <c r="AL3810" s="343"/>
      <c r="AM3810" s="343"/>
      <c r="AN3810" s="343"/>
      <c r="AO3810" s="343"/>
      <c r="AP3810" s="343"/>
      <c r="AQ3810" s="343"/>
      <c r="AR3810" s="343"/>
      <c r="AS3810" s="343"/>
      <c r="AT3810" s="343"/>
      <c r="AU3810" s="343"/>
      <c r="AV3810" s="343"/>
      <c r="AW3810" s="343"/>
      <c r="AX3810" s="343"/>
      <c r="AY3810" s="343"/>
      <c r="AZ3810" s="343"/>
      <c r="BA3810" s="343"/>
      <c r="BB3810" s="343"/>
      <c r="BC3810" s="343"/>
      <c r="BD3810" s="343"/>
      <c r="BE3810" s="475"/>
      <c r="BF3810" s="475"/>
      <c r="BG3810" s="475"/>
      <c r="BH3810" s="475"/>
      <c r="BI3810" s="475"/>
      <c r="BJ3810" s="475"/>
      <c r="BK3810" s="475"/>
      <c r="BL3810" s="475"/>
      <c r="BM3810" s="475"/>
      <c r="BN3810" s="475"/>
      <c r="BO3810" s="475"/>
      <c r="BP3810" s="306"/>
      <c r="BQ3810" s="496"/>
      <c r="BR3810" s="496"/>
      <c r="BS3810" s="496"/>
      <c r="BT3810" s="496"/>
      <c r="BU3810" s="496"/>
      <c r="BV3810" s="496"/>
    </row>
    <row r="3811" spans="1:74" s="52" customFormat="1" ht="12.75">
      <c r="A3811" s="45">
        <v>2670.0804681784898</v>
      </c>
      <c r="B3811" s="46" t="s">
        <v>364</v>
      </c>
      <c r="C3811" s="47" t="s">
        <v>383</v>
      </c>
      <c r="D3811" s="48">
        <f t="shared" si="50"/>
        <v>276</v>
      </c>
      <c r="E3811" s="49">
        <v>39.597720000000002</v>
      </c>
      <c r="F3811" s="49">
        <v>5.5300000000000002E-2</v>
      </c>
      <c r="G3811" s="49">
        <v>15.07342</v>
      </c>
      <c r="H3811" s="49">
        <v>0.31380000000000002</v>
      </c>
      <c r="I3811" s="49">
        <v>0.1905</v>
      </c>
      <c r="J3811" s="49">
        <v>45.0002</v>
      </c>
      <c r="K3811" s="49">
        <v>0.252</v>
      </c>
      <c r="L3811" s="49">
        <v>100.48294</v>
      </c>
      <c r="M3811" s="47"/>
      <c r="N3811" s="50">
        <v>0.99179822462007539</v>
      </c>
      <c r="O3811" s="50">
        <v>1.0950997820814929E-3</v>
      </c>
      <c r="P3811" s="50">
        <v>0.31573370108996329</v>
      </c>
      <c r="Q3811" s="50">
        <v>6.3219342947094187E-3</v>
      </c>
      <c r="R3811" s="50">
        <v>4.0414188745423896E-3</v>
      </c>
      <c r="S3811" s="50">
        <v>1.6802586339925349</v>
      </c>
      <c r="T3811" s="50">
        <v>6.7625631618546574E-3</v>
      </c>
      <c r="U3811" s="50">
        <v>3.0060115758157617</v>
      </c>
      <c r="V3811" s="51">
        <v>84.181617557318262</v>
      </c>
      <c r="X3811" s="49">
        <v>0.25</v>
      </c>
      <c r="Y3811" s="49">
        <v>33.99</v>
      </c>
      <c r="Z3811" s="49">
        <v>0.59</v>
      </c>
      <c r="AA3811" s="49">
        <v>5.92</v>
      </c>
      <c r="AB3811" s="49">
        <v>11.45</v>
      </c>
      <c r="AC3811" s="49">
        <v>0.25</v>
      </c>
      <c r="AD3811" s="49">
        <v>2.23</v>
      </c>
      <c r="AE3811" s="312"/>
      <c r="AF3811" s="465" t="s">
        <v>1749</v>
      </c>
      <c r="AG3811" s="343">
        <v>30</v>
      </c>
      <c r="AH3811" s="343">
        <v>15</v>
      </c>
      <c r="AI3811" s="343"/>
      <c r="AJ3811" s="343"/>
      <c r="AK3811" s="343"/>
      <c r="AL3811" s="343"/>
      <c r="AM3811" s="343"/>
      <c r="AN3811" s="343"/>
      <c r="AO3811" s="343"/>
      <c r="AP3811" s="343"/>
      <c r="AQ3811" s="343"/>
      <c r="AR3811" s="343"/>
      <c r="AS3811" s="343"/>
      <c r="AT3811" s="343"/>
      <c r="AU3811" s="343"/>
      <c r="AV3811" s="343"/>
      <c r="AW3811" s="343"/>
      <c r="AX3811" s="343"/>
      <c r="AY3811" s="343"/>
      <c r="AZ3811" s="343"/>
      <c r="BA3811" s="343"/>
      <c r="BB3811" s="343"/>
      <c r="BC3811" s="343"/>
      <c r="BD3811" s="343"/>
      <c r="BE3811" s="475"/>
      <c r="BF3811" s="475"/>
      <c r="BG3811" s="475"/>
      <c r="BH3811" s="475"/>
      <c r="BI3811" s="475"/>
      <c r="BJ3811" s="475"/>
      <c r="BK3811" s="475"/>
      <c r="BL3811" s="475"/>
      <c r="BM3811" s="475"/>
      <c r="BN3811" s="475"/>
      <c r="BO3811" s="475"/>
      <c r="BP3811" s="306"/>
      <c r="BQ3811" s="496"/>
      <c r="BR3811" s="496"/>
      <c r="BS3811" s="496"/>
      <c r="BT3811" s="496"/>
      <c r="BU3811" s="496"/>
      <c r="BV3811" s="496"/>
    </row>
    <row r="3812" spans="1:74" s="52" customFormat="1" ht="12.75">
      <c r="A3812" s="45"/>
      <c r="B3812" s="46"/>
      <c r="C3812" s="47"/>
      <c r="D3812" s="48"/>
      <c r="E3812" s="49"/>
      <c r="F3812" s="49"/>
      <c r="G3812" s="49"/>
      <c r="H3812" s="49"/>
      <c r="I3812" s="49"/>
      <c r="J3812" s="49"/>
      <c r="K3812" s="49"/>
      <c r="L3812" s="49"/>
      <c r="M3812" s="47"/>
      <c r="N3812" s="50"/>
      <c r="O3812" s="50"/>
      <c r="P3812" s="50"/>
      <c r="Q3812" s="50"/>
      <c r="R3812" s="50"/>
      <c r="S3812" s="50"/>
      <c r="T3812" s="50"/>
      <c r="U3812" s="50"/>
      <c r="V3812" s="51"/>
      <c r="AE3812" s="312"/>
      <c r="AF3812" s="312"/>
      <c r="AG3812" s="312"/>
      <c r="AH3812" s="312"/>
      <c r="AI3812" s="312"/>
      <c r="AJ3812" s="312"/>
      <c r="AK3812" s="312"/>
      <c r="AL3812" s="312"/>
      <c r="AM3812" s="312"/>
      <c r="AN3812" s="312"/>
      <c r="AO3812" s="312"/>
      <c r="AP3812" s="312"/>
      <c r="AQ3812" s="312"/>
      <c r="AR3812" s="312"/>
      <c r="AS3812" s="312"/>
      <c r="AT3812" s="312"/>
      <c r="AU3812" s="312"/>
      <c r="AV3812" s="312"/>
      <c r="AW3812" s="312"/>
      <c r="AX3812" s="312"/>
      <c r="AY3812" s="312"/>
      <c r="AZ3812" s="312"/>
      <c r="BA3812" s="312"/>
      <c r="BB3812" s="312"/>
      <c r="BC3812" s="312"/>
      <c r="BD3812" s="312"/>
      <c r="BE3812" s="306"/>
      <c r="BF3812" s="306"/>
      <c r="BG3812" s="306"/>
      <c r="BH3812" s="306"/>
      <c r="BI3812" s="306"/>
      <c r="BJ3812" s="306"/>
      <c r="BK3812" s="306"/>
      <c r="BL3812" s="306"/>
      <c r="BM3812" s="306"/>
      <c r="BN3812" s="306"/>
      <c r="BO3812" s="306"/>
      <c r="BP3812" s="306"/>
      <c r="BQ3812" s="496"/>
      <c r="BR3812" s="496"/>
      <c r="BS3812" s="496"/>
      <c r="BT3812" s="496"/>
      <c r="BU3812" s="496"/>
      <c r="BV3812" s="496"/>
    </row>
    <row r="3813" spans="1:74" s="52" customFormat="1" ht="12.75">
      <c r="A3813" s="45">
        <v>2670.0804681784898</v>
      </c>
      <c r="B3813" s="46" t="s">
        <v>364</v>
      </c>
      <c r="C3813" s="47" t="s">
        <v>384</v>
      </c>
      <c r="D3813" s="48">
        <v>0</v>
      </c>
      <c r="E3813" s="49">
        <v>39.212269999999997</v>
      </c>
      <c r="F3813" s="49">
        <v>4.3900000000000002E-2</v>
      </c>
      <c r="G3813" s="49">
        <v>19.165929999999999</v>
      </c>
      <c r="H3813" s="49">
        <v>0.2366</v>
      </c>
      <c r="I3813" s="49">
        <v>0.28349999999999997</v>
      </c>
      <c r="J3813" s="49">
        <v>41.750369999999997</v>
      </c>
      <c r="K3813" s="49">
        <v>0.28129999999999999</v>
      </c>
      <c r="L3813" s="49">
        <v>101.07366999999999</v>
      </c>
      <c r="M3813" s="47"/>
      <c r="N3813" s="50">
        <v>0.99378245544410737</v>
      </c>
      <c r="O3813" s="50">
        <v>8.7964872238336864E-4</v>
      </c>
      <c r="P3813" s="50">
        <v>0.40621432314632788</v>
      </c>
      <c r="Q3813" s="50">
        <v>4.823118958876463E-3</v>
      </c>
      <c r="R3813" s="50">
        <v>6.0856664223334824E-3</v>
      </c>
      <c r="S3813" s="50">
        <v>1.5773868469785011</v>
      </c>
      <c r="T3813" s="50">
        <v>7.6383001575629998E-3</v>
      </c>
      <c r="U3813" s="50">
        <v>2.998438175588841</v>
      </c>
      <c r="V3813" s="51">
        <v>79.521371066706678</v>
      </c>
      <c r="X3813" s="49">
        <v>0.05</v>
      </c>
      <c r="Y3813" s="49">
        <v>7.31</v>
      </c>
      <c r="Z3813" s="49">
        <v>0.11</v>
      </c>
      <c r="AA3813" s="49">
        <v>1.36</v>
      </c>
      <c r="AB3813" s="49">
        <v>2.52</v>
      </c>
      <c r="AC3813" s="49">
        <v>7.0000000000000007E-2</v>
      </c>
      <c r="AD3813" s="49">
        <v>0.36</v>
      </c>
      <c r="AE3813" s="312"/>
      <c r="AF3813" s="465" t="s">
        <v>438</v>
      </c>
      <c r="AG3813" s="343">
        <v>30</v>
      </c>
      <c r="AH3813" s="343">
        <v>15</v>
      </c>
      <c r="AI3813" s="343"/>
      <c r="AJ3813" s="343"/>
      <c r="AK3813" s="343"/>
      <c r="AL3813" s="343"/>
      <c r="AM3813" s="343"/>
      <c r="AN3813" s="343"/>
      <c r="AO3813" s="343"/>
      <c r="AP3813" s="343"/>
      <c r="AQ3813" s="343"/>
      <c r="AR3813" s="343"/>
      <c r="AS3813" s="343"/>
      <c r="AT3813" s="343"/>
      <c r="AU3813" s="343"/>
      <c r="AV3813" s="343"/>
      <c r="AW3813" s="343"/>
      <c r="AX3813" s="343"/>
      <c r="AY3813" s="343"/>
      <c r="AZ3813" s="343"/>
      <c r="BA3813" s="343"/>
      <c r="BB3813" s="343"/>
      <c r="BC3813" s="343"/>
      <c r="BD3813" s="343"/>
      <c r="BE3813" s="475"/>
      <c r="BF3813" s="475"/>
      <c r="BG3813" s="475"/>
      <c r="BH3813" s="475"/>
      <c r="BI3813" s="475"/>
      <c r="BJ3813" s="475"/>
      <c r="BK3813" s="475"/>
      <c r="BL3813" s="475"/>
      <c r="BM3813" s="475"/>
      <c r="BN3813" s="475"/>
      <c r="BO3813" s="475"/>
      <c r="BP3813" s="306"/>
      <c r="BQ3813" s="496"/>
      <c r="BR3813" s="496"/>
      <c r="BS3813" s="496"/>
      <c r="BT3813" s="496"/>
      <c r="BU3813" s="496"/>
      <c r="BV3813" s="496"/>
    </row>
    <row r="3814" spans="1:74" s="52" customFormat="1" ht="12.75">
      <c r="A3814" s="45">
        <v>2670.0804681784898</v>
      </c>
      <c r="B3814" s="46" t="s">
        <v>364</v>
      </c>
      <c r="C3814" s="47" t="s">
        <v>384</v>
      </c>
      <c r="D3814" s="48">
        <v>5.9542842790305377</v>
      </c>
      <c r="E3814" s="49">
        <v>39.391100000000002</v>
      </c>
      <c r="F3814" s="49">
        <v>1.32E-2</v>
      </c>
      <c r="G3814" s="49">
        <v>18.631900000000002</v>
      </c>
      <c r="H3814" s="49">
        <v>0.23899999999999999</v>
      </c>
      <c r="I3814" s="49">
        <v>0.20979999999999999</v>
      </c>
      <c r="J3814" s="49">
        <v>42.262390000000003</v>
      </c>
      <c r="K3814" s="49">
        <v>0.26069999999999999</v>
      </c>
      <c r="L3814" s="49">
        <v>101.07969</v>
      </c>
      <c r="M3814" s="47"/>
      <c r="N3814" s="50">
        <v>0.99550743022210952</v>
      </c>
      <c r="O3814" s="50">
        <v>2.6375198900818313E-4</v>
      </c>
      <c r="P3814" s="50">
        <v>0.3937853325317574</v>
      </c>
      <c r="Q3814" s="50">
        <v>4.8583431975056128E-3</v>
      </c>
      <c r="R3814" s="50">
        <v>4.4909437992938219E-3</v>
      </c>
      <c r="S3814" s="50">
        <v>1.5922417088908598</v>
      </c>
      <c r="T3814" s="50">
        <v>7.0590307831850298E-3</v>
      </c>
      <c r="U3814" s="50">
        <v>2.9993611144289294</v>
      </c>
      <c r="V3814" s="51">
        <v>80.172206907631832</v>
      </c>
      <c r="X3814" s="49">
        <v>0.05</v>
      </c>
      <c r="Y3814" s="49">
        <v>25.82</v>
      </c>
      <c r="Z3814" s="49">
        <v>0.11</v>
      </c>
      <c r="AA3814" s="49">
        <v>1.36</v>
      </c>
      <c r="AB3814" s="49">
        <v>3.3</v>
      </c>
      <c r="AC3814" s="49">
        <v>7.0000000000000007E-2</v>
      </c>
      <c r="AD3814" s="49">
        <v>0.38</v>
      </c>
      <c r="AE3814" s="312"/>
      <c r="AF3814" s="465" t="s">
        <v>438</v>
      </c>
      <c r="AG3814" s="343">
        <v>30</v>
      </c>
      <c r="AH3814" s="343">
        <v>15</v>
      </c>
      <c r="AI3814" s="343"/>
      <c r="AJ3814" s="343"/>
      <c r="AK3814" s="343"/>
      <c r="AL3814" s="343"/>
      <c r="AM3814" s="343"/>
      <c r="AN3814" s="343"/>
      <c r="AO3814" s="343"/>
      <c r="AP3814" s="343"/>
      <c r="AQ3814" s="343"/>
      <c r="AR3814" s="343"/>
      <c r="AS3814" s="343"/>
      <c r="AT3814" s="343"/>
      <c r="AU3814" s="343"/>
      <c r="AV3814" s="343"/>
      <c r="AW3814" s="343"/>
      <c r="AX3814" s="343"/>
      <c r="AY3814" s="343"/>
      <c r="AZ3814" s="343"/>
      <c r="BA3814" s="343"/>
      <c r="BB3814" s="343"/>
      <c r="BC3814" s="343"/>
      <c r="BD3814" s="343"/>
      <c r="BE3814" s="475"/>
      <c r="BF3814" s="475"/>
      <c r="BG3814" s="475"/>
      <c r="BH3814" s="475"/>
      <c r="BI3814" s="475"/>
      <c r="BJ3814" s="475"/>
      <c r="BK3814" s="475"/>
      <c r="BL3814" s="475"/>
      <c r="BM3814" s="475"/>
      <c r="BN3814" s="475"/>
      <c r="BO3814" s="475"/>
      <c r="BP3814" s="306"/>
      <c r="BQ3814" s="496"/>
      <c r="BR3814" s="496"/>
      <c r="BS3814" s="496"/>
      <c r="BT3814" s="496"/>
      <c r="BU3814" s="496"/>
      <c r="BV3814" s="496"/>
    </row>
    <row r="3815" spans="1:74" s="52" customFormat="1" ht="12.75">
      <c r="A3815" s="45">
        <v>2670.0804681784898</v>
      </c>
      <c r="B3815" s="46" t="s">
        <v>364</v>
      </c>
      <c r="C3815" s="47" t="s">
        <v>384</v>
      </c>
      <c r="D3815" s="48">
        <v>11.904284279030538</v>
      </c>
      <c r="E3815" s="49">
        <v>39.639470000000003</v>
      </c>
      <c r="F3815" s="49">
        <v>3.3700000000000001E-2</v>
      </c>
      <c r="G3815" s="49">
        <v>17.811070000000001</v>
      </c>
      <c r="H3815" s="49">
        <v>0.2356</v>
      </c>
      <c r="I3815" s="49">
        <v>0.26989999999999997</v>
      </c>
      <c r="J3815" s="49">
        <v>42.989460000000001</v>
      </c>
      <c r="K3815" s="49">
        <v>0.26119999999999999</v>
      </c>
      <c r="L3815" s="49">
        <v>101.3135</v>
      </c>
      <c r="M3815" s="47"/>
      <c r="N3815" s="50">
        <v>0.9954567176446254</v>
      </c>
      <c r="O3815" s="50">
        <v>6.6911360206628413E-4</v>
      </c>
      <c r="P3815" s="50">
        <v>0.37405937775557285</v>
      </c>
      <c r="Q3815" s="50">
        <v>4.758978262482871E-3</v>
      </c>
      <c r="R3815" s="50">
        <v>5.7409420938080479E-3</v>
      </c>
      <c r="S3815" s="50">
        <v>1.6094040060730592</v>
      </c>
      <c r="T3815" s="50">
        <v>7.0278965912887702E-3</v>
      </c>
      <c r="U3815" s="50">
        <v>2.9986037840910416</v>
      </c>
      <c r="V3815" s="51">
        <v>81.141099916171129</v>
      </c>
      <c r="X3815" s="49">
        <v>0.05</v>
      </c>
      <c r="Y3815" s="49">
        <v>10.11</v>
      </c>
      <c r="Z3815" s="49">
        <v>0.12</v>
      </c>
      <c r="AA3815" s="49">
        <v>1.38</v>
      </c>
      <c r="AB3815" s="49">
        <v>2.61</v>
      </c>
      <c r="AC3815" s="49">
        <v>7.0000000000000007E-2</v>
      </c>
      <c r="AD3815" s="49">
        <v>0.37</v>
      </c>
      <c r="AE3815" s="312"/>
      <c r="AF3815" s="465" t="s">
        <v>438</v>
      </c>
      <c r="AG3815" s="343">
        <v>30</v>
      </c>
      <c r="AH3815" s="343">
        <v>15</v>
      </c>
      <c r="AI3815" s="343"/>
      <c r="AJ3815" s="343"/>
      <c r="AK3815" s="343"/>
      <c r="AL3815" s="343"/>
      <c r="AM3815" s="343"/>
      <c r="AN3815" s="343"/>
      <c r="AO3815" s="343"/>
      <c r="AP3815" s="343"/>
      <c r="AQ3815" s="343"/>
      <c r="AR3815" s="343"/>
      <c r="AS3815" s="343"/>
      <c r="AT3815" s="343"/>
      <c r="AU3815" s="343"/>
      <c r="AV3815" s="343"/>
      <c r="AW3815" s="343"/>
      <c r="AX3815" s="343"/>
      <c r="AY3815" s="343"/>
      <c r="AZ3815" s="343"/>
      <c r="BA3815" s="343"/>
      <c r="BB3815" s="343"/>
      <c r="BC3815" s="343"/>
      <c r="BD3815" s="343"/>
      <c r="BE3815" s="475"/>
      <c r="BF3815" s="475"/>
      <c r="BG3815" s="475"/>
      <c r="BH3815" s="475"/>
      <c r="BI3815" s="475"/>
      <c r="BJ3815" s="475"/>
      <c r="BK3815" s="475"/>
      <c r="BL3815" s="475"/>
      <c r="BM3815" s="475"/>
      <c r="BN3815" s="475"/>
      <c r="BO3815" s="475"/>
      <c r="BP3815" s="306"/>
      <c r="BQ3815" s="496"/>
      <c r="BR3815" s="496"/>
      <c r="BS3815" s="496"/>
      <c r="BT3815" s="496"/>
      <c r="BU3815" s="496"/>
      <c r="BV3815" s="496"/>
    </row>
    <row r="3816" spans="1:74" s="52" customFormat="1" ht="12.75">
      <c r="A3816" s="45">
        <v>2670.0804681784898</v>
      </c>
      <c r="B3816" s="46" t="s">
        <v>364</v>
      </c>
      <c r="C3816" s="47" t="s">
        <v>384</v>
      </c>
      <c r="D3816" s="48">
        <v>17.854284279030537</v>
      </c>
      <c r="E3816" s="49">
        <v>39.709009999999999</v>
      </c>
      <c r="F3816" s="49">
        <v>6.7799999999999999E-2</v>
      </c>
      <c r="G3816" s="49">
        <v>17.43526</v>
      </c>
      <c r="H3816" s="49">
        <v>0.24030000000000001</v>
      </c>
      <c r="I3816" s="49">
        <v>0.25159999999999999</v>
      </c>
      <c r="J3816" s="49">
        <v>43.347880000000004</v>
      </c>
      <c r="K3816" s="49">
        <v>0.255</v>
      </c>
      <c r="L3816" s="49">
        <v>101.38904999999998</v>
      </c>
      <c r="M3816" s="47"/>
      <c r="N3816" s="50">
        <v>0.99418899638742975</v>
      </c>
      <c r="O3816" s="50">
        <v>1.3421003863384833E-3</v>
      </c>
      <c r="P3816" s="50">
        <v>0.3650600547117514</v>
      </c>
      <c r="Q3816" s="50">
        <v>4.8392443941236932E-3</v>
      </c>
      <c r="R3816" s="50">
        <v>5.3355140570800269E-3</v>
      </c>
      <c r="S3816" s="50">
        <v>1.6179172314705355</v>
      </c>
      <c r="T3816" s="50">
        <v>6.8403404948941477E-3</v>
      </c>
      <c r="U3816" s="50">
        <v>2.9968167574426934</v>
      </c>
      <c r="V3816" s="51">
        <v>81.590305786377385</v>
      </c>
      <c r="X3816" s="49">
        <v>0.05</v>
      </c>
      <c r="Y3816" s="49">
        <v>5.14</v>
      </c>
      <c r="Z3816" s="49">
        <v>0.12</v>
      </c>
      <c r="AA3816" s="49">
        <v>1.35</v>
      </c>
      <c r="AB3816" s="49">
        <v>2.71</v>
      </c>
      <c r="AC3816" s="49">
        <v>7.0000000000000007E-2</v>
      </c>
      <c r="AD3816" s="49">
        <v>0.38</v>
      </c>
      <c r="AE3816" s="312"/>
      <c r="AF3816" s="465" t="s">
        <v>438</v>
      </c>
      <c r="AG3816" s="343">
        <v>30</v>
      </c>
      <c r="AH3816" s="343">
        <v>15</v>
      </c>
      <c r="AI3816" s="343"/>
      <c r="AJ3816" s="343"/>
      <c r="AK3816" s="343"/>
      <c r="AL3816" s="343"/>
      <c r="AM3816" s="343"/>
      <c r="AN3816" s="343"/>
      <c r="AO3816" s="343"/>
      <c r="AP3816" s="343"/>
      <c r="AQ3816" s="343"/>
      <c r="AR3816" s="343"/>
      <c r="AS3816" s="343"/>
      <c r="AT3816" s="343"/>
      <c r="AU3816" s="343"/>
      <c r="AV3816" s="343"/>
      <c r="AW3816" s="343"/>
      <c r="AX3816" s="343"/>
      <c r="AY3816" s="343"/>
      <c r="AZ3816" s="343"/>
      <c r="BA3816" s="343"/>
      <c r="BB3816" s="343"/>
      <c r="BC3816" s="343"/>
      <c r="BD3816" s="343"/>
      <c r="BE3816" s="475"/>
      <c r="BF3816" s="475"/>
      <c r="BG3816" s="475"/>
      <c r="BH3816" s="475"/>
      <c r="BI3816" s="475"/>
      <c r="BJ3816" s="475"/>
      <c r="BK3816" s="475"/>
      <c r="BL3816" s="475"/>
      <c r="BM3816" s="475"/>
      <c r="BN3816" s="475"/>
      <c r="BO3816" s="475"/>
      <c r="BP3816" s="306"/>
      <c r="BQ3816" s="496"/>
      <c r="BR3816" s="496"/>
      <c r="BS3816" s="496"/>
      <c r="BT3816" s="496"/>
      <c r="BU3816" s="496"/>
      <c r="BV3816" s="496"/>
    </row>
    <row r="3817" spans="1:74" s="52" customFormat="1" ht="12.75">
      <c r="A3817" s="45">
        <v>2670.0804681784898</v>
      </c>
      <c r="B3817" s="46" t="s">
        <v>364</v>
      </c>
      <c r="C3817" s="47" t="s">
        <v>384</v>
      </c>
      <c r="D3817" s="48">
        <v>23.804284279030536</v>
      </c>
      <c r="E3817" s="49">
        <v>39.897770000000001</v>
      </c>
      <c r="F3817" s="49">
        <v>4.99E-2</v>
      </c>
      <c r="G3817" s="49">
        <v>16.980340000000002</v>
      </c>
      <c r="H3817" s="49">
        <v>0.2218</v>
      </c>
      <c r="I3817" s="49">
        <v>0.25790000000000002</v>
      </c>
      <c r="J3817" s="49">
        <v>43.624369999999999</v>
      </c>
      <c r="K3817" s="49">
        <v>0.25190000000000001</v>
      </c>
      <c r="L3817" s="49">
        <v>101.33688000000002</v>
      </c>
      <c r="M3817" s="47"/>
      <c r="N3817" s="50">
        <v>0.9975232692756274</v>
      </c>
      <c r="O3817" s="50">
        <v>9.8639389025120101E-4</v>
      </c>
      <c r="P3817" s="50">
        <v>0.35503959446644295</v>
      </c>
      <c r="Q3817" s="50">
        <v>4.4604620332530974E-3</v>
      </c>
      <c r="R3817" s="50">
        <v>5.4614944196096143E-3</v>
      </c>
      <c r="S3817" s="50">
        <v>1.6259684957838705</v>
      </c>
      <c r="T3817" s="50">
        <v>6.7477693278483108E-3</v>
      </c>
      <c r="U3817" s="50">
        <v>2.9972831218328251</v>
      </c>
      <c r="V3817" s="51">
        <v>82.077832179797838</v>
      </c>
      <c r="X3817" s="49">
        <v>0.05</v>
      </c>
      <c r="Y3817" s="49">
        <v>6.51</v>
      </c>
      <c r="Z3817" s="49">
        <v>0.12</v>
      </c>
      <c r="AA3817" s="49">
        <v>1.46</v>
      </c>
      <c r="AB3817" s="49">
        <v>2.77</v>
      </c>
      <c r="AC3817" s="49">
        <v>7.0000000000000007E-2</v>
      </c>
      <c r="AD3817" s="49">
        <v>0.39</v>
      </c>
      <c r="AE3817" s="312"/>
      <c r="AF3817" s="465" t="s">
        <v>438</v>
      </c>
      <c r="AG3817" s="343">
        <v>30</v>
      </c>
      <c r="AH3817" s="343">
        <v>15</v>
      </c>
      <c r="AI3817" s="343"/>
      <c r="AJ3817" s="343"/>
      <c r="AK3817" s="343"/>
      <c r="AL3817" s="343"/>
      <c r="AM3817" s="343"/>
      <c r="AN3817" s="343"/>
      <c r="AO3817" s="343"/>
      <c r="AP3817" s="343"/>
      <c r="AQ3817" s="343"/>
      <c r="AR3817" s="343"/>
      <c r="AS3817" s="343"/>
      <c r="AT3817" s="343"/>
      <c r="AU3817" s="343"/>
      <c r="AV3817" s="343"/>
      <c r="AW3817" s="343"/>
      <c r="AX3817" s="343"/>
      <c r="AY3817" s="343"/>
      <c r="AZ3817" s="343"/>
      <c r="BA3817" s="343"/>
      <c r="BB3817" s="343"/>
      <c r="BC3817" s="343"/>
      <c r="BD3817" s="343"/>
      <c r="BE3817" s="475"/>
      <c r="BF3817" s="475"/>
      <c r="BG3817" s="475"/>
      <c r="BH3817" s="475"/>
      <c r="BI3817" s="475"/>
      <c r="BJ3817" s="475"/>
      <c r="BK3817" s="475"/>
      <c r="BL3817" s="475"/>
      <c r="BM3817" s="475"/>
      <c r="BN3817" s="475"/>
      <c r="BO3817" s="475"/>
      <c r="BP3817" s="306"/>
      <c r="BQ3817" s="496"/>
      <c r="BR3817" s="496"/>
      <c r="BS3817" s="496"/>
      <c r="BT3817" s="496"/>
      <c r="BU3817" s="496"/>
      <c r="BV3817" s="496"/>
    </row>
    <row r="3818" spans="1:74" s="52" customFormat="1" ht="12.75">
      <c r="A3818" s="45">
        <v>2670.0804681784898</v>
      </c>
      <c r="B3818" s="46" t="s">
        <v>364</v>
      </c>
      <c r="C3818" s="47" t="s">
        <v>384</v>
      </c>
      <c r="D3818" s="48">
        <v>29.754284279030536</v>
      </c>
      <c r="E3818" s="49">
        <v>39.808349999999997</v>
      </c>
      <c r="F3818" s="49">
        <v>6.0699999999999997E-2</v>
      </c>
      <c r="G3818" s="49">
        <v>16.841889999999999</v>
      </c>
      <c r="H3818" s="49">
        <v>0.23130000000000001</v>
      </c>
      <c r="I3818" s="49">
        <v>0.28050000000000003</v>
      </c>
      <c r="J3818" s="49">
        <v>43.941830000000003</v>
      </c>
      <c r="K3818" s="49">
        <v>0.25509999999999999</v>
      </c>
      <c r="L3818" s="49">
        <v>101.48196999999999</v>
      </c>
      <c r="M3818" s="47"/>
      <c r="N3818" s="50">
        <v>0.99384749485155799</v>
      </c>
      <c r="O3818" s="50">
        <v>1.1981458185341941E-3</v>
      </c>
      <c r="P3818" s="50">
        <v>0.35163523863763713</v>
      </c>
      <c r="Q3818" s="50">
        <v>4.6447794329849846E-3</v>
      </c>
      <c r="R3818" s="50">
        <v>5.9314950882097929E-3</v>
      </c>
      <c r="S3818" s="50">
        <v>1.6354311120866465</v>
      </c>
      <c r="T3818" s="50">
        <v>6.8236018199172134E-3</v>
      </c>
      <c r="U3818" s="50">
        <v>3.0009987922872994</v>
      </c>
      <c r="V3818" s="51">
        <v>82.303799844959059</v>
      </c>
      <c r="X3818" s="49">
        <v>0.05</v>
      </c>
      <c r="Y3818" s="49">
        <v>5.54</v>
      </c>
      <c r="Z3818" s="49">
        <v>0.12</v>
      </c>
      <c r="AA3818" s="49">
        <v>1.4</v>
      </c>
      <c r="AB3818" s="49">
        <v>2.5499999999999998</v>
      </c>
      <c r="AC3818" s="49">
        <v>0.06</v>
      </c>
      <c r="AD3818" s="49">
        <v>0.38</v>
      </c>
      <c r="AE3818" s="312"/>
      <c r="AF3818" s="465" t="s">
        <v>438</v>
      </c>
      <c r="AG3818" s="343">
        <v>30</v>
      </c>
      <c r="AH3818" s="343">
        <v>15</v>
      </c>
      <c r="AI3818" s="343"/>
      <c r="AJ3818" s="343"/>
      <c r="AK3818" s="343"/>
      <c r="AL3818" s="343"/>
      <c r="AM3818" s="343"/>
      <c r="AN3818" s="343"/>
      <c r="AO3818" s="343"/>
      <c r="AP3818" s="343"/>
      <c r="AQ3818" s="343"/>
      <c r="AR3818" s="343"/>
      <c r="AS3818" s="343"/>
      <c r="AT3818" s="343"/>
      <c r="AU3818" s="343"/>
      <c r="AV3818" s="343"/>
      <c r="AW3818" s="343"/>
      <c r="AX3818" s="343"/>
      <c r="AY3818" s="343"/>
      <c r="AZ3818" s="343"/>
      <c r="BA3818" s="343"/>
      <c r="BB3818" s="343"/>
      <c r="BC3818" s="343"/>
      <c r="BD3818" s="343"/>
      <c r="BE3818" s="475"/>
      <c r="BF3818" s="475"/>
      <c r="BG3818" s="475"/>
      <c r="BH3818" s="475"/>
      <c r="BI3818" s="475"/>
      <c r="BJ3818" s="475"/>
      <c r="BK3818" s="475"/>
      <c r="BL3818" s="475"/>
      <c r="BM3818" s="475"/>
      <c r="BN3818" s="475"/>
      <c r="BO3818" s="475"/>
      <c r="BP3818" s="306"/>
      <c r="BQ3818" s="496"/>
      <c r="BR3818" s="496"/>
      <c r="BS3818" s="496"/>
      <c r="BT3818" s="496"/>
      <c r="BU3818" s="496"/>
      <c r="BV3818" s="496"/>
    </row>
    <row r="3819" spans="1:74" s="52" customFormat="1" ht="12.75">
      <c r="A3819" s="45">
        <v>2670.0804681784898</v>
      </c>
      <c r="B3819" s="46" t="s">
        <v>364</v>
      </c>
      <c r="C3819" s="47" t="s">
        <v>384</v>
      </c>
      <c r="D3819" s="48">
        <v>35.704284279030539</v>
      </c>
      <c r="E3819" s="49">
        <v>39.629530000000003</v>
      </c>
      <c r="F3819" s="49">
        <v>5.4300000000000001E-2</v>
      </c>
      <c r="G3819" s="49">
        <v>16.663879999999999</v>
      </c>
      <c r="H3819" s="49">
        <v>0.21199999999999999</v>
      </c>
      <c r="I3819" s="49">
        <v>0.2316</v>
      </c>
      <c r="J3819" s="49">
        <v>43.911110000000001</v>
      </c>
      <c r="K3819" s="49">
        <v>0.26490000000000002</v>
      </c>
      <c r="L3819" s="49">
        <v>101.01372000000001</v>
      </c>
      <c r="M3819" s="47"/>
      <c r="N3819" s="50">
        <v>0.99319944287772044</v>
      </c>
      <c r="O3819" s="50">
        <v>1.0759517350528659E-3</v>
      </c>
      <c r="P3819" s="50">
        <v>0.34926065897872771</v>
      </c>
      <c r="Q3819" s="50">
        <v>4.2736337348156231E-3</v>
      </c>
      <c r="R3819" s="50">
        <v>4.916339207986023E-3</v>
      </c>
      <c r="S3819" s="50">
        <v>1.6405916869885029</v>
      </c>
      <c r="T3819" s="50">
        <v>7.11307112521574E-3</v>
      </c>
      <c r="U3819" s="50">
        <v>3.0014185155351125</v>
      </c>
      <c r="V3819" s="51">
        <v>82.447910786618763</v>
      </c>
      <c r="X3819" s="49">
        <v>0.05</v>
      </c>
      <c r="Y3819" s="49">
        <v>5.95</v>
      </c>
      <c r="Z3819" s="49">
        <v>0.12</v>
      </c>
      <c r="AA3819" s="49">
        <v>1.52</v>
      </c>
      <c r="AB3819" s="49">
        <v>3.13</v>
      </c>
      <c r="AC3819" s="49">
        <v>0.06</v>
      </c>
      <c r="AD3819" s="49">
        <v>0.37</v>
      </c>
      <c r="AE3819" s="312"/>
      <c r="AF3819" s="465" t="s">
        <v>438</v>
      </c>
      <c r="AG3819" s="343">
        <v>30</v>
      </c>
      <c r="AH3819" s="343">
        <v>15</v>
      </c>
      <c r="AI3819" s="343"/>
      <c r="AJ3819" s="343"/>
      <c r="AK3819" s="343"/>
      <c r="AL3819" s="343"/>
      <c r="AM3819" s="343"/>
      <c r="AN3819" s="343"/>
      <c r="AO3819" s="343"/>
      <c r="AP3819" s="343"/>
      <c r="AQ3819" s="343"/>
      <c r="AR3819" s="343"/>
      <c r="AS3819" s="343"/>
      <c r="AT3819" s="343"/>
      <c r="AU3819" s="343"/>
      <c r="AV3819" s="343"/>
      <c r="AW3819" s="343"/>
      <c r="AX3819" s="343"/>
      <c r="AY3819" s="343"/>
      <c r="AZ3819" s="343"/>
      <c r="BA3819" s="343"/>
      <c r="BB3819" s="343"/>
      <c r="BC3819" s="343"/>
      <c r="BD3819" s="343"/>
      <c r="BE3819" s="475"/>
      <c r="BF3819" s="475"/>
      <c r="BG3819" s="475"/>
      <c r="BH3819" s="475"/>
      <c r="BI3819" s="475"/>
      <c r="BJ3819" s="475"/>
      <c r="BK3819" s="475"/>
      <c r="BL3819" s="475"/>
      <c r="BM3819" s="475"/>
      <c r="BN3819" s="475"/>
      <c r="BO3819" s="475"/>
      <c r="BP3819" s="306"/>
      <c r="BQ3819" s="496"/>
      <c r="BR3819" s="496"/>
      <c r="BS3819" s="496"/>
      <c r="BT3819" s="496"/>
      <c r="BU3819" s="496"/>
      <c r="BV3819" s="496"/>
    </row>
    <row r="3820" spans="1:74" s="52" customFormat="1" ht="12.75">
      <c r="A3820" s="45">
        <v>2670.0804681784898</v>
      </c>
      <c r="B3820" s="46" t="s">
        <v>364</v>
      </c>
      <c r="C3820" s="47" t="s">
        <v>384</v>
      </c>
      <c r="D3820" s="48">
        <v>41.654284279030541</v>
      </c>
      <c r="E3820" s="49">
        <v>39.858029999999999</v>
      </c>
      <c r="F3820" s="49">
        <v>3.3599999999999998E-2</v>
      </c>
      <c r="G3820" s="49">
        <v>16.545200000000001</v>
      </c>
      <c r="H3820" s="49">
        <v>0.2492</v>
      </c>
      <c r="I3820" s="49">
        <v>0.25209999999999999</v>
      </c>
      <c r="J3820" s="49">
        <v>43.982790000000001</v>
      </c>
      <c r="K3820" s="49">
        <v>0.26040000000000002</v>
      </c>
      <c r="L3820" s="49">
        <v>101.23392000000001</v>
      </c>
      <c r="M3820" s="47"/>
      <c r="N3820" s="50">
        <v>0.9959314932337362</v>
      </c>
      <c r="O3820" s="50">
        <v>6.6378636703891313E-4</v>
      </c>
      <c r="P3820" s="50">
        <v>0.34573365021125319</v>
      </c>
      <c r="Q3820" s="50">
        <v>5.0084756475247709E-3</v>
      </c>
      <c r="R3820" s="50">
        <v>5.3354643324596508E-3</v>
      </c>
      <c r="S3820" s="50">
        <v>1.6383434777099253</v>
      </c>
      <c r="T3820" s="50">
        <v>6.9712757786037569E-3</v>
      </c>
      <c r="U3820" s="50">
        <v>2.9993569977494356</v>
      </c>
      <c r="V3820" s="51">
        <v>82.574586171783736</v>
      </c>
      <c r="X3820" s="49">
        <v>0.05</v>
      </c>
      <c r="Y3820" s="49">
        <v>10.210000000000001</v>
      </c>
      <c r="Z3820" s="49">
        <v>0.12</v>
      </c>
      <c r="AA3820" s="49">
        <v>1.3</v>
      </c>
      <c r="AB3820" s="49">
        <v>2.79</v>
      </c>
      <c r="AC3820" s="49">
        <v>0.06</v>
      </c>
      <c r="AD3820" s="49">
        <v>0.37</v>
      </c>
      <c r="AE3820" s="312"/>
      <c r="AF3820" s="465" t="s">
        <v>438</v>
      </c>
      <c r="AG3820" s="343">
        <v>30</v>
      </c>
      <c r="AH3820" s="343">
        <v>15</v>
      </c>
      <c r="AI3820" s="343"/>
      <c r="AJ3820" s="343"/>
      <c r="AK3820" s="343"/>
      <c r="AL3820" s="343"/>
      <c r="AM3820" s="343"/>
      <c r="AN3820" s="343"/>
      <c r="AO3820" s="343"/>
      <c r="AP3820" s="343"/>
      <c r="AQ3820" s="343"/>
      <c r="AR3820" s="343"/>
      <c r="AS3820" s="343"/>
      <c r="AT3820" s="343"/>
      <c r="AU3820" s="343"/>
      <c r="AV3820" s="343"/>
      <c r="AW3820" s="343"/>
      <c r="AX3820" s="343"/>
      <c r="AY3820" s="343"/>
      <c r="AZ3820" s="343"/>
      <c r="BA3820" s="343"/>
      <c r="BB3820" s="343"/>
      <c r="BC3820" s="343"/>
      <c r="BD3820" s="343"/>
      <c r="BE3820" s="475"/>
      <c r="BF3820" s="475"/>
      <c r="BG3820" s="475"/>
      <c r="BH3820" s="475"/>
      <c r="BI3820" s="475"/>
      <c r="BJ3820" s="475"/>
      <c r="BK3820" s="475"/>
      <c r="BL3820" s="475"/>
      <c r="BM3820" s="475"/>
      <c r="BN3820" s="475"/>
      <c r="BO3820" s="475"/>
      <c r="BP3820" s="306"/>
      <c r="BQ3820" s="496"/>
      <c r="BR3820" s="496"/>
      <c r="BS3820" s="496"/>
      <c r="BT3820" s="496"/>
      <c r="BU3820" s="496"/>
      <c r="BV3820" s="496"/>
    </row>
    <row r="3821" spans="1:74" s="52" customFormat="1" ht="12.75">
      <c r="A3821" s="45">
        <v>2670.0804681784898</v>
      </c>
      <c r="B3821" s="46" t="s">
        <v>364</v>
      </c>
      <c r="C3821" s="47" t="s">
        <v>384</v>
      </c>
      <c r="D3821" s="48">
        <v>47.604284279030544</v>
      </c>
      <c r="E3821" s="49">
        <v>39.79842</v>
      </c>
      <c r="F3821" s="49">
        <v>3.85E-2</v>
      </c>
      <c r="G3821" s="49">
        <v>16.60454</v>
      </c>
      <c r="H3821" s="49">
        <v>0.2238</v>
      </c>
      <c r="I3821" s="49">
        <v>0.2311</v>
      </c>
      <c r="J3821" s="49">
        <v>44.02375</v>
      </c>
      <c r="K3821" s="49">
        <v>0.27310000000000001</v>
      </c>
      <c r="L3821" s="49">
        <v>101.26220999999998</v>
      </c>
      <c r="M3821" s="47"/>
      <c r="N3821" s="50">
        <v>0.99440705310742572</v>
      </c>
      <c r="O3821" s="50">
        <v>7.6056180164797542E-4</v>
      </c>
      <c r="P3821" s="50">
        <v>0.34696143699152798</v>
      </c>
      <c r="Q3821" s="50">
        <v>4.4978227800529843E-3</v>
      </c>
      <c r="R3821" s="50">
        <v>4.8908466934192872E-3</v>
      </c>
      <c r="S3821" s="50">
        <v>1.639811562018229</v>
      </c>
      <c r="T3821" s="50">
        <v>7.311015635617279E-3</v>
      </c>
      <c r="U3821" s="50">
        <v>3.0000295496212002</v>
      </c>
      <c r="V3821" s="51">
        <v>82.536432840366786</v>
      </c>
      <c r="X3821" s="49">
        <v>0.05</v>
      </c>
      <c r="Y3821" s="49">
        <v>8.98</v>
      </c>
      <c r="Z3821" s="49">
        <v>0.12</v>
      </c>
      <c r="AA3821" s="49">
        <v>1.46</v>
      </c>
      <c r="AB3821" s="49">
        <v>3.11</v>
      </c>
      <c r="AC3821" s="49">
        <v>0.06</v>
      </c>
      <c r="AD3821" s="49">
        <v>0.36</v>
      </c>
      <c r="AE3821" s="312"/>
      <c r="AF3821" s="465" t="s">
        <v>438</v>
      </c>
      <c r="AG3821" s="343">
        <v>30</v>
      </c>
      <c r="AH3821" s="343">
        <v>15</v>
      </c>
      <c r="AI3821" s="343"/>
      <c r="AJ3821" s="343"/>
      <c r="AK3821" s="343"/>
      <c r="AL3821" s="343"/>
      <c r="AM3821" s="343"/>
      <c r="AN3821" s="343"/>
      <c r="AO3821" s="343"/>
      <c r="AP3821" s="343"/>
      <c r="AQ3821" s="343"/>
      <c r="AR3821" s="343"/>
      <c r="AS3821" s="343"/>
      <c r="AT3821" s="343"/>
      <c r="AU3821" s="343"/>
      <c r="AV3821" s="343"/>
      <c r="AW3821" s="343"/>
      <c r="AX3821" s="343"/>
      <c r="AY3821" s="343"/>
      <c r="AZ3821" s="343"/>
      <c r="BA3821" s="343"/>
      <c r="BB3821" s="343"/>
      <c r="BC3821" s="343"/>
      <c r="BD3821" s="343"/>
      <c r="BE3821" s="475"/>
      <c r="BF3821" s="475"/>
      <c r="BG3821" s="475"/>
      <c r="BH3821" s="475"/>
      <c r="BI3821" s="475"/>
      <c r="BJ3821" s="475"/>
      <c r="BK3821" s="475"/>
      <c r="BL3821" s="475"/>
      <c r="BM3821" s="475"/>
      <c r="BN3821" s="475"/>
      <c r="BO3821" s="475"/>
      <c r="BP3821" s="306"/>
      <c r="BQ3821" s="496"/>
      <c r="BR3821" s="496"/>
      <c r="BS3821" s="496"/>
      <c r="BT3821" s="496"/>
      <c r="BU3821" s="496"/>
      <c r="BV3821" s="496"/>
    </row>
    <row r="3822" spans="1:74" s="52" customFormat="1" ht="12.75">
      <c r="A3822" s="45">
        <v>2670.0804681784898</v>
      </c>
      <c r="B3822" s="46" t="s">
        <v>364</v>
      </c>
      <c r="C3822" s="47" t="s">
        <v>384</v>
      </c>
      <c r="D3822" s="48">
        <v>53.554284279030547</v>
      </c>
      <c r="E3822" s="49">
        <v>39.689140000000002</v>
      </c>
      <c r="F3822" s="49">
        <v>5.3600000000000002E-2</v>
      </c>
      <c r="G3822" s="49">
        <v>16.574870000000001</v>
      </c>
      <c r="H3822" s="49">
        <v>0.2349</v>
      </c>
      <c r="I3822" s="49">
        <v>0.18690000000000001</v>
      </c>
      <c r="J3822" s="49">
        <v>43.870139999999999</v>
      </c>
      <c r="K3822" s="49">
        <v>0.25969999999999999</v>
      </c>
      <c r="L3822" s="49">
        <v>100.93165</v>
      </c>
      <c r="M3822" s="47"/>
      <c r="N3822" s="50">
        <v>0.99497319372691073</v>
      </c>
      <c r="O3822" s="50">
        <v>1.0623800251002402E-3</v>
      </c>
      <c r="P3822" s="50">
        <v>0.34749280485432871</v>
      </c>
      <c r="Q3822" s="50">
        <v>4.7365988029441997E-3</v>
      </c>
      <c r="R3822" s="50">
        <v>3.96857628032137E-3</v>
      </c>
      <c r="S3822" s="50">
        <v>1.6395220339098893</v>
      </c>
      <c r="T3822" s="50">
        <v>6.9754027594866683E-3</v>
      </c>
      <c r="U3822" s="50">
        <v>3.0002891262764182</v>
      </c>
      <c r="V3822" s="51">
        <v>82.511816314847238</v>
      </c>
      <c r="X3822" s="49">
        <v>0.05</v>
      </c>
      <c r="Y3822" s="49">
        <v>6.17</v>
      </c>
      <c r="Z3822" s="49">
        <v>0.12</v>
      </c>
      <c r="AA3822" s="49">
        <v>1.37</v>
      </c>
      <c r="AB3822" s="49">
        <v>3.69</v>
      </c>
      <c r="AC3822" s="49">
        <v>0.06</v>
      </c>
      <c r="AD3822" s="49">
        <v>0.37</v>
      </c>
      <c r="AE3822" s="312"/>
      <c r="AF3822" s="465" t="s">
        <v>438</v>
      </c>
      <c r="AG3822" s="343">
        <v>30</v>
      </c>
      <c r="AH3822" s="343">
        <v>15</v>
      </c>
      <c r="AI3822" s="343"/>
      <c r="AJ3822" s="343"/>
      <c r="AK3822" s="343"/>
      <c r="AL3822" s="343"/>
      <c r="AM3822" s="343"/>
      <c r="AN3822" s="343"/>
      <c r="AO3822" s="343"/>
      <c r="AP3822" s="343"/>
      <c r="AQ3822" s="343"/>
      <c r="AR3822" s="343"/>
      <c r="AS3822" s="343"/>
      <c r="AT3822" s="343"/>
      <c r="AU3822" s="343"/>
      <c r="AV3822" s="343"/>
      <c r="AW3822" s="343"/>
      <c r="AX3822" s="343"/>
      <c r="AY3822" s="343"/>
      <c r="AZ3822" s="343"/>
      <c r="BA3822" s="343"/>
      <c r="BB3822" s="343"/>
      <c r="BC3822" s="343"/>
      <c r="BD3822" s="343"/>
      <c r="BE3822" s="475"/>
      <c r="BF3822" s="475"/>
      <c r="BG3822" s="475"/>
      <c r="BH3822" s="475"/>
      <c r="BI3822" s="475"/>
      <c r="BJ3822" s="475"/>
      <c r="BK3822" s="475"/>
      <c r="BL3822" s="475"/>
      <c r="BM3822" s="475"/>
      <c r="BN3822" s="475"/>
      <c r="BO3822" s="475"/>
      <c r="BP3822" s="306"/>
      <c r="BQ3822" s="496"/>
      <c r="BR3822" s="496"/>
      <c r="BS3822" s="496"/>
      <c r="BT3822" s="496"/>
      <c r="BU3822" s="496"/>
      <c r="BV3822" s="496"/>
    </row>
    <row r="3823" spans="1:74" s="52" customFormat="1" ht="12.75">
      <c r="A3823" s="45">
        <v>2670.0804681784898</v>
      </c>
      <c r="B3823" s="46" t="s">
        <v>364</v>
      </c>
      <c r="C3823" s="47" t="s">
        <v>384</v>
      </c>
      <c r="D3823" s="48">
        <v>59.50428427903055</v>
      </c>
      <c r="E3823" s="49">
        <v>39.808349999999997</v>
      </c>
      <c r="F3823" s="49">
        <v>5.7500000000000002E-2</v>
      </c>
      <c r="G3823" s="49">
        <v>16.7331</v>
      </c>
      <c r="H3823" s="49">
        <v>0.2445</v>
      </c>
      <c r="I3823" s="49">
        <v>0.23089999999999999</v>
      </c>
      <c r="J3823" s="49">
        <v>44.146639999999998</v>
      </c>
      <c r="K3823" s="49">
        <v>0.25900000000000001</v>
      </c>
      <c r="L3823" s="49">
        <v>101.54459</v>
      </c>
      <c r="M3823" s="47"/>
      <c r="N3823" s="50">
        <v>0.99247588216234606</v>
      </c>
      <c r="O3823" s="50">
        <v>1.1334152313826299E-3</v>
      </c>
      <c r="P3823" s="50">
        <v>0.34888169637010635</v>
      </c>
      <c r="Q3823" s="50">
        <v>4.9030750474415245E-3</v>
      </c>
      <c r="R3823" s="50">
        <v>4.8759074875859322E-3</v>
      </c>
      <c r="S3823" s="50">
        <v>1.6407861649992501</v>
      </c>
      <c r="T3823" s="50">
        <v>6.9183606278940641E-3</v>
      </c>
      <c r="U3823" s="50">
        <v>3.0014327735894697</v>
      </c>
      <c r="V3823" s="51">
        <v>82.465329860130808</v>
      </c>
      <c r="X3823" s="49">
        <v>0.05</v>
      </c>
      <c r="Y3823" s="49">
        <v>5.88</v>
      </c>
      <c r="Z3823" s="49">
        <v>0.12</v>
      </c>
      <c r="AA3823" s="49">
        <v>1.33</v>
      </c>
      <c r="AB3823" s="49">
        <v>2.99</v>
      </c>
      <c r="AC3823" s="49">
        <v>0.06</v>
      </c>
      <c r="AD3823" s="49">
        <v>0.38</v>
      </c>
      <c r="AE3823" s="312"/>
      <c r="AF3823" s="465" t="s">
        <v>438</v>
      </c>
      <c r="AG3823" s="343">
        <v>30</v>
      </c>
      <c r="AH3823" s="343">
        <v>15</v>
      </c>
      <c r="AI3823" s="343"/>
      <c r="AJ3823" s="343"/>
      <c r="AK3823" s="343"/>
      <c r="AL3823" s="343"/>
      <c r="AM3823" s="343"/>
      <c r="AN3823" s="343"/>
      <c r="AO3823" s="343"/>
      <c r="AP3823" s="343"/>
      <c r="AQ3823" s="343"/>
      <c r="AR3823" s="343"/>
      <c r="AS3823" s="343"/>
      <c r="AT3823" s="343"/>
      <c r="AU3823" s="343"/>
      <c r="AV3823" s="343"/>
      <c r="AW3823" s="343"/>
      <c r="AX3823" s="343"/>
      <c r="AY3823" s="343"/>
      <c r="AZ3823" s="343"/>
      <c r="BA3823" s="343"/>
      <c r="BB3823" s="343"/>
      <c r="BC3823" s="343"/>
      <c r="BD3823" s="343"/>
      <c r="BE3823" s="475"/>
      <c r="BF3823" s="475"/>
      <c r="BG3823" s="475"/>
      <c r="BH3823" s="475"/>
      <c r="BI3823" s="475"/>
      <c r="BJ3823" s="475"/>
      <c r="BK3823" s="475"/>
      <c r="BL3823" s="475"/>
      <c r="BM3823" s="475"/>
      <c r="BN3823" s="475"/>
      <c r="BO3823" s="475"/>
      <c r="BP3823" s="306"/>
      <c r="BQ3823" s="496"/>
      <c r="BR3823" s="496"/>
      <c r="BS3823" s="496"/>
      <c r="BT3823" s="496"/>
      <c r="BU3823" s="496"/>
      <c r="BV3823" s="496"/>
    </row>
    <row r="3824" spans="1:74" s="52" customFormat="1" ht="12.75">
      <c r="A3824" s="45">
        <v>2670.0804681784898</v>
      </c>
      <c r="B3824" s="46" t="s">
        <v>364</v>
      </c>
      <c r="C3824" s="47" t="s">
        <v>384</v>
      </c>
      <c r="D3824" s="48">
        <v>65.454284279030546</v>
      </c>
      <c r="E3824" s="49">
        <v>39.738810000000001</v>
      </c>
      <c r="F3824" s="49">
        <v>6.8500000000000005E-2</v>
      </c>
      <c r="G3824" s="49">
        <v>16.782550000000001</v>
      </c>
      <c r="H3824" s="49">
        <v>0.22109999999999999</v>
      </c>
      <c r="I3824" s="49">
        <v>0.27389999999999998</v>
      </c>
      <c r="J3824" s="49">
        <v>43.93159</v>
      </c>
      <c r="K3824" s="49">
        <v>0.26290000000000002</v>
      </c>
      <c r="L3824" s="49">
        <v>101.32625</v>
      </c>
      <c r="M3824" s="47"/>
      <c r="N3824" s="50">
        <v>0.99340498131928678</v>
      </c>
      <c r="O3824" s="50">
        <v>1.3538715500083275E-3</v>
      </c>
      <c r="P3824" s="50">
        <v>0.35085318177111202</v>
      </c>
      <c r="Q3824" s="50">
        <v>4.4457405147121862E-3</v>
      </c>
      <c r="R3824" s="50">
        <v>5.7994825640444629E-3</v>
      </c>
      <c r="S3824" s="50">
        <v>1.6371819314663774</v>
      </c>
      <c r="T3824" s="50">
        <v>7.0414112396573461E-3</v>
      </c>
      <c r="U3824" s="50">
        <v>3.0010600597087702</v>
      </c>
      <c r="V3824" s="51">
        <v>82.351761322779055</v>
      </c>
      <c r="X3824" s="49">
        <v>0.05</v>
      </c>
      <c r="Y3824" s="49">
        <v>4.84</v>
      </c>
      <c r="Z3824" s="49">
        <v>0.12</v>
      </c>
      <c r="AA3824" s="49">
        <v>1.44</v>
      </c>
      <c r="AB3824" s="49">
        <v>2.6</v>
      </c>
      <c r="AC3824" s="49">
        <v>0.06</v>
      </c>
      <c r="AD3824" s="49">
        <v>0.37</v>
      </c>
      <c r="AE3824" s="312"/>
      <c r="AF3824" s="465" t="s">
        <v>438</v>
      </c>
      <c r="AG3824" s="343">
        <v>30</v>
      </c>
      <c r="AH3824" s="343">
        <v>15</v>
      </c>
      <c r="AI3824" s="343"/>
      <c r="AJ3824" s="343"/>
      <c r="AK3824" s="343"/>
      <c r="AL3824" s="343"/>
      <c r="AM3824" s="343"/>
      <c r="AN3824" s="343"/>
      <c r="AO3824" s="343"/>
      <c r="AP3824" s="343"/>
      <c r="AQ3824" s="343"/>
      <c r="AR3824" s="343"/>
      <c r="AS3824" s="343"/>
      <c r="AT3824" s="343"/>
      <c r="AU3824" s="343"/>
      <c r="AV3824" s="343"/>
      <c r="AW3824" s="343"/>
      <c r="AX3824" s="343"/>
      <c r="AY3824" s="343"/>
      <c r="AZ3824" s="343"/>
      <c r="BA3824" s="343"/>
      <c r="BB3824" s="343"/>
      <c r="BC3824" s="343"/>
      <c r="BD3824" s="343"/>
      <c r="BE3824" s="475"/>
      <c r="BF3824" s="475"/>
      <c r="BG3824" s="475"/>
      <c r="BH3824" s="475"/>
      <c r="BI3824" s="475"/>
      <c r="BJ3824" s="475"/>
      <c r="BK3824" s="475"/>
      <c r="BL3824" s="475"/>
      <c r="BM3824" s="475"/>
      <c r="BN3824" s="475"/>
      <c r="BO3824" s="475"/>
      <c r="BP3824" s="306"/>
      <c r="BQ3824" s="496"/>
      <c r="BR3824" s="496"/>
      <c r="BS3824" s="496"/>
      <c r="BT3824" s="496"/>
      <c r="BU3824" s="496"/>
      <c r="BV3824" s="496"/>
    </row>
    <row r="3825" spans="1:74" s="52" customFormat="1" ht="12.75">
      <c r="A3825" s="45">
        <v>2670.0804681784898</v>
      </c>
      <c r="B3825" s="46" t="s">
        <v>364</v>
      </c>
      <c r="C3825" s="47" t="s">
        <v>384</v>
      </c>
      <c r="D3825" s="48">
        <v>71.404284279030549</v>
      </c>
      <c r="E3825" s="49">
        <v>39.669269999999997</v>
      </c>
      <c r="F3825" s="49">
        <v>5.74E-2</v>
      </c>
      <c r="G3825" s="49">
        <v>16.802330000000001</v>
      </c>
      <c r="H3825" s="49">
        <v>0.23019999999999999</v>
      </c>
      <c r="I3825" s="49">
        <v>0.2203</v>
      </c>
      <c r="J3825" s="49">
        <v>43.911110000000001</v>
      </c>
      <c r="K3825" s="49">
        <v>0.25530000000000003</v>
      </c>
      <c r="L3825" s="49">
        <v>101.21261000000001</v>
      </c>
      <c r="M3825" s="47"/>
      <c r="N3825" s="50">
        <v>0.99277964923145057</v>
      </c>
      <c r="O3825" s="50">
        <v>1.1357584194336026E-3</v>
      </c>
      <c r="P3825" s="50">
        <v>0.35166096340255248</v>
      </c>
      <c r="Q3825" s="50">
        <v>4.6339129290341591E-3</v>
      </c>
      <c r="R3825" s="50">
        <v>4.6698065916448098E-3</v>
      </c>
      <c r="S3825" s="50">
        <v>1.6382554391542674</v>
      </c>
      <c r="T3825" s="50">
        <v>6.8455306570976808E-3</v>
      </c>
      <c r="U3825" s="50">
        <v>3.0014405579781918</v>
      </c>
      <c r="V3825" s="51">
        <v>82.327852418789689</v>
      </c>
      <c r="X3825" s="49">
        <v>0.05</v>
      </c>
      <c r="Y3825" s="49">
        <v>5.73</v>
      </c>
      <c r="Z3825" s="49">
        <v>0.12</v>
      </c>
      <c r="AA3825" s="49">
        <v>1.39</v>
      </c>
      <c r="AB3825" s="49">
        <v>3.13</v>
      </c>
      <c r="AC3825" s="49">
        <v>0.06</v>
      </c>
      <c r="AD3825" s="49">
        <v>0.38</v>
      </c>
      <c r="AE3825" s="312"/>
      <c r="AF3825" s="465" t="s">
        <v>438</v>
      </c>
      <c r="AG3825" s="343">
        <v>30</v>
      </c>
      <c r="AH3825" s="343">
        <v>15</v>
      </c>
      <c r="AI3825" s="343"/>
      <c r="AJ3825" s="343"/>
      <c r="AK3825" s="343"/>
      <c r="AL3825" s="343"/>
      <c r="AM3825" s="343"/>
      <c r="AN3825" s="343"/>
      <c r="AO3825" s="343"/>
      <c r="AP3825" s="343"/>
      <c r="AQ3825" s="343"/>
      <c r="AR3825" s="343"/>
      <c r="AS3825" s="343"/>
      <c r="AT3825" s="343"/>
      <c r="AU3825" s="343"/>
      <c r="AV3825" s="343"/>
      <c r="AW3825" s="343"/>
      <c r="AX3825" s="343"/>
      <c r="AY3825" s="343"/>
      <c r="AZ3825" s="343"/>
      <c r="BA3825" s="343"/>
      <c r="BB3825" s="343"/>
      <c r="BC3825" s="343"/>
      <c r="BD3825" s="343"/>
      <c r="BE3825" s="475"/>
      <c r="BF3825" s="475"/>
      <c r="BG3825" s="475"/>
      <c r="BH3825" s="475"/>
      <c r="BI3825" s="475"/>
      <c r="BJ3825" s="475"/>
      <c r="BK3825" s="475"/>
      <c r="BL3825" s="475"/>
      <c r="BM3825" s="475"/>
      <c r="BN3825" s="475"/>
      <c r="BO3825" s="475"/>
      <c r="BP3825" s="306"/>
      <c r="BQ3825" s="496"/>
      <c r="BR3825" s="496"/>
      <c r="BS3825" s="496"/>
      <c r="BT3825" s="496"/>
      <c r="BU3825" s="496"/>
      <c r="BV3825" s="496"/>
    </row>
    <row r="3826" spans="1:74" s="52" customFormat="1" ht="12.75">
      <c r="A3826" s="45">
        <v>2670.0804681784898</v>
      </c>
      <c r="B3826" s="46" t="s">
        <v>364</v>
      </c>
      <c r="C3826" s="47" t="s">
        <v>384</v>
      </c>
      <c r="D3826" s="48">
        <v>77.354284279030551</v>
      </c>
      <c r="E3826" s="49">
        <v>39.669269999999997</v>
      </c>
      <c r="F3826" s="49">
        <v>4.6199999999999998E-2</v>
      </c>
      <c r="G3826" s="49">
        <v>16.772659999999998</v>
      </c>
      <c r="H3826" s="49">
        <v>0.2248</v>
      </c>
      <c r="I3826" s="49">
        <v>0.27050000000000002</v>
      </c>
      <c r="J3826" s="49">
        <v>43.798459999999999</v>
      </c>
      <c r="K3826" s="49">
        <v>0.25879999999999997</v>
      </c>
      <c r="L3826" s="49">
        <v>101.08648999999997</v>
      </c>
      <c r="M3826" s="47"/>
      <c r="N3826" s="50">
        <v>0.99420557362122985</v>
      </c>
      <c r="O3826" s="50">
        <v>9.1546000526252869E-4</v>
      </c>
      <c r="P3826" s="50">
        <v>0.35154418810958077</v>
      </c>
      <c r="Q3826" s="50">
        <v>4.5317107736651948E-3</v>
      </c>
      <c r="R3826" s="50">
        <v>5.7421560868803978E-3</v>
      </c>
      <c r="S3826" s="50">
        <v>1.6363996238412593</v>
      </c>
      <c r="T3826" s="50">
        <v>6.9493455060423799E-3</v>
      </c>
      <c r="U3826" s="50">
        <v>3.0015239391471273</v>
      </c>
      <c r="V3826" s="51">
        <v>82.316190930738742</v>
      </c>
      <c r="X3826" s="49">
        <v>0.05</v>
      </c>
      <c r="Y3826" s="49">
        <v>7.22</v>
      </c>
      <c r="Z3826" s="49">
        <v>0.12</v>
      </c>
      <c r="AA3826" s="49">
        <v>1.43</v>
      </c>
      <c r="AB3826" s="49">
        <v>2.6</v>
      </c>
      <c r="AC3826" s="49">
        <v>0.06</v>
      </c>
      <c r="AD3826" s="49">
        <v>0.38</v>
      </c>
      <c r="AE3826" s="312"/>
      <c r="AF3826" s="465" t="s">
        <v>438</v>
      </c>
      <c r="AG3826" s="343">
        <v>30</v>
      </c>
      <c r="AH3826" s="343">
        <v>15</v>
      </c>
      <c r="AI3826" s="343"/>
      <c r="AJ3826" s="343"/>
      <c r="AK3826" s="343"/>
      <c r="AL3826" s="343"/>
      <c r="AM3826" s="343"/>
      <c r="AN3826" s="343"/>
      <c r="AO3826" s="343"/>
      <c r="AP3826" s="343"/>
      <c r="AQ3826" s="343"/>
      <c r="AR3826" s="343"/>
      <c r="AS3826" s="343"/>
      <c r="AT3826" s="343"/>
      <c r="AU3826" s="343"/>
      <c r="AV3826" s="343"/>
      <c r="AW3826" s="343"/>
      <c r="AX3826" s="343"/>
      <c r="AY3826" s="343"/>
      <c r="AZ3826" s="343"/>
      <c r="BA3826" s="343"/>
      <c r="BB3826" s="343"/>
      <c r="BC3826" s="343"/>
      <c r="BD3826" s="343"/>
      <c r="BE3826" s="475"/>
      <c r="BF3826" s="475"/>
      <c r="BG3826" s="475"/>
      <c r="BH3826" s="475"/>
      <c r="BI3826" s="475"/>
      <c r="BJ3826" s="475"/>
      <c r="BK3826" s="475"/>
      <c r="BL3826" s="475"/>
      <c r="BM3826" s="475"/>
      <c r="BN3826" s="475"/>
      <c r="BO3826" s="475"/>
      <c r="BP3826" s="306"/>
      <c r="BQ3826" s="496"/>
      <c r="BR3826" s="496"/>
      <c r="BS3826" s="496"/>
      <c r="BT3826" s="496"/>
      <c r="BU3826" s="496"/>
      <c r="BV3826" s="496"/>
    </row>
    <row r="3827" spans="1:74" s="52" customFormat="1" ht="12.75">
      <c r="A3827" s="45">
        <v>2670.0804681784898</v>
      </c>
      <c r="B3827" s="46" t="s">
        <v>364</v>
      </c>
      <c r="C3827" s="47" t="s">
        <v>384</v>
      </c>
      <c r="D3827" s="48">
        <v>83.304284279030554</v>
      </c>
      <c r="E3827" s="49">
        <v>39.718940000000003</v>
      </c>
      <c r="F3827" s="49">
        <v>3.0499999999999999E-2</v>
      </c>
      <c r="G3827" s="49">
        <v>16.851780000000002</v>
      </c>
      <c r="H3827" s="49">
        <v>0.23350000000000001</v>
      </c>
      <c r="I3827" s="49">
        <v>0.22059999999999999</v>
      </c>
      <c r="J3827" s="49">
        <v>43.900860000000002</v>
      </c>
      <c r="K3827" s="49">
        <v>0.25640000000000002</v>
      </c>
      <c r="L3827" s="49">
        <v>101.28738</v>
      </c>
      <c r="M3827" s="47"/>
      <c r="N3827" s="50">
        <v>0.99345939980105558</v>
      </c>
      <c r="O3827" s="50">
        <v>6.0315332730322309E-4</v>
      </c>
      <c r="P3827" s="50">
        <v>0.35249604480060787</v>
      </c>
      <c r="Q3827" s="50">
        <v>4.6976780634898612E-3</v>
      </c>
      <c r="R3827" s="50">
        <v>4.6735158603137374E-3</v>
      </c>
      <c r="S3827" s="50">
        <v>1.6369448468157499</v>
      </c>
      <c r="T3827" s="50">
        <v>6.8711296281187472E-3</v>
      </c>
      <c r="U3827" s="50">
        <v>3.0013972275410152</v>
      </c>
      <c r="V3827" s="51">
        <v>82.281652785662004</v>
      </c>
      <c r="X3827" s="49">
        <v>0.05</v>
      </c>
      <c r="Y3827" s="49">
        <v>10.69</v>
      </c>
      <c r="Z3827" s="49">
        <v>0.12</v>
      </c>
      <c r="AA3827" s="49">
        <v>1.39</v>
      </c>
      <c r="AB3827" s="49">
        <v>3.24</v>
      </c>
      <c r="AC3827" s="49">
        <v>0.06</v>
      </c>
      <c r="AD3827" s="49">
        <v>0.38</v>
      </c>
      <c r="AE3827" s="312"/>
      <c r="AF3827" s="465" t="s">
        <v>438</v>
      </c>
      <c r="AG3827" s="343">
        <v>30</v>
      </c>
      <c r="AH3827" s="343">
        <v>15</v>
      </c>
      <c r="AI3827" s="343"/>
      <c r="AJ3827" s="343"/>
      <c r="AK3827" s="343"/>
      <c r="AL3827" s="343"/>
      <c r="AM3827" s="343"/>
      <c r="AN3827" s="343"/>
      <c r="AO3827" s="343"/>
      <c r="AP3827" s="343"/>
      <c r="AQ3827" s="343"/>
      <c r="AR3827" s="343"/>
      <c r="AS3827" s="343"/>
      <c r="AT3827" s="343"/>
      <c r="AU3827" s="343"/>
      <c r="AV3827" s="343"/>
      <c r="AW3827" s="343"/>
      <c r="AX3827" s="343"/>
      <c r="AY3827" s="343"/>
      <c r="AZ3827" s="343"/>
      <c r="BA3827" s="343"/>
      <c r="BB3827" s="343"/>
      <c r="BC3827" s="343"/>
      <c r="BD3827" s="343"/>
      <c r="BE3827" s="475"/>
      <c r="BF3827" s="475"/>
      <c r="BG3827" s="475"/>
      <c r="BH3827" s="475"/>
      <c r="BI3827" s="475"/>
      <c r="BJ3827" s="475"/>
      <c r="BK3827" s="475"/>
      <c r="BL3827" s="475"/>
      <c r="BM3827" s="475"/>
      <c r="BN3827" s="475"/>
      <c r="BO3827" s="475"/>
      <c r="BP3827" s="306"/>
      <c r="BQ3827" s="496"/>
      <c r="BR3827" s="496"/>
      <c r="BS3827" s="496"/>
      <c r="BT3827" s="496"/>
      <c r="BU3827" s="496"/>
      <c r="BV3827" s="496"/>
    </row>
    <row r="3828" spans="1:74" s="52" customFormat="1" ht="12.75">
      <c r="A3828" s="45">
        <v>2670.0804681784898</v>
      </c>
      <c r="B3828" s="46" t="s">
        <v>364</v>
      </c>
      <c r="C3828" s="47" t="s">
        <v>384</v>
      </c>
      <c r="D3828" s="48">
        <v>89.254284279030557</v>
      </c>
      <c r="E3828" s="49">
        <v>39.808349999999997</v>
      </c>
      <c r="F3828" s="49">
        <v>3.6700000000000003E-2</v>
      </c>
      <c r="G3828" s="49">
        <v>16.76277</v>
      </c>
      <c r="H3828" s="49">
        <v>0.18479999999999999</v>
      </c>
      <c r="I3828" s="49">
        <v>0.17879999999999999</v>
      </c>
      <c r="J3828" s="49">
        <v>43.51173</v>
      </c>
      <c r="K3828" s="49">
        <v>0.25659999999999999</v>
      </c>
      <c r="L3828" s="49">
        <v>100.79235000000001</v>
      </c>
      <c r="M3828" s="47"/>
      <c r="N3828" s="50">
        <v>0.99950828591282515</v>
      </c>
      <c r="O3828" s="50">
        <v>7.285405026065129E-4</v>
      </c>
      <c r="P3828" s="50">
        <v>0.35197677024259538</v>
      </c>
      <c r="Q3828" s="50">
        <v>3.7321413263459056E-3</v>
      </c>
      <c r="R3828" s="50">
        <v>3.8024671900395201E-3</v>
      </c>
      <c r="S3828" s="50">
        <v>1.6286475795368511</v>
      </c>
      <c r="T3828" s="50">
        <v>6.9028195622652657E-3</v>
      </c>
      <c r="U3828" s="50">
        <v>2.9966591234256152</v>
      </c>
      <c r="V3828" s="51">
        <v>82.228999139499123</v>
      </c>
      <c r="X3828" s="49">
        <v>0.05</v>
      </c>
      <c r="Y3828" s="49">
        <v>8.77</v>
      </c>
      <c r="Z3828" s="49">
        <v>0.12</v>
      </c>
      <c r="AA3828" s="49">
        <v>1.72</v>
      </c>
      <c r="AB3828" s="49">
        <v>3.86</v>
      </c>
      <c r="AC3828" s="49">
        <v>7.0000000000000007E-2</v>
      </c>
      <c r="AD3828" s="49">
        <v>0.38</v>
      </c>
      <c r="AE3828" s="312"/>
      <c r="AF3828" s="465" t="s">
        <v>438</v>
      </c>
      <c r="AG3828" s="343">
        <v>30</v>
      </c>
      <c r="AH3828" s="343">
        <v>15</v>
      </c>
      <c r="AI3828" s="343"/>
      <c r="AJ3828" s="343"/>
      <c r="AK3828" s="343"/>
      <c r="AL3828" s="343"/>
      <c r="AM3828" s="343"/>
      <c r="AN3828" s="343"/>
      <c r="AO3828" s="343"/>
      <c r="AP3828" s="343"/>
      <c r="AQ3828" s="343"/>
      <c r="AR3828" s="343"/>
      <c r="AS3828" s="343"/>
      <c r="AT3828" s="343"/>
      <c r="AU3828" s="343"/>
      <c r="AV3828" s="343"/>
      <c r="AW3828" s="343"/>
      <c r="AX3828" s="343"/>
      <c r="AY3828" s="343"/>
      <c r="AZ3828" s="343"/>
      <c r="BA3828" s="343"/>
      <c r="BB3828" s="343"/>
      <c r="BC3828" s="343"/>
      <c r="BD3828" s="343"/>
      <c r="BE3828" s="475"/>
      <c r="BF3828" s="475"/>
      <c r="BG3828" s="475"/>
      <c r="BH3828" s="475"/>
      <c r="BI3828" s="475"/>
      <c r="BJ3828" s="475"/>
      <c r="BK3828" s="475"/>
      <c r="BL3828" s="475"/>
      <c r="BM3828" s="475"/>
      <c r="BN3828" s="475"/>
      <c r="BO3828" s="475"/>
      <c r="BP3828" s="306"/>
      <c r="BQ3828" s="496"/>
      <c r="BR3828" s="496"/>
      <c r="BS3828" s="496"/>
      <c r="BT3828" s="496"/>
      <c r="BU3828" s="496"/>
      <c r="BV3828" s="496"/>
    </row>
    <row r="3829" spans="1:74" s="52" customFormat="1" ht="12.75">
      <c r="A3829" s="45">
        <v>2670.0804681784898</v>
      </c>
      <c r="B3829" s="46" t="s">
        <v>364</v>
      </c>
      <c r="C3829" s="47" t="s">
        <v>384</v>
      </c>
      <c r="D3829" s="48">
        <v>95.20428427903056</v>
      </c>
      <c r="E3829" s="49">
        <v>39.540120000000002</v>
      </c>
      <c r="F3829" s="49">
        <v>5.0200000000000002E-2</v>
      </c>
      <c r="G3829" s="49">
        <v>16.802330000000001</v>
      </c>
      <c r="H3829" s="49">
        <v>0.20499999999999999</v>
      </c>
      <c r="I3829" s="49">
        <v>0.26819999999999999</v>
      </c>
      <c r="J3829" s="49">
        <v>43.685809999999996</v>
      </c>
      <c r="K3829" s="49">
        <v>0.25850000000000001</v>
      </c>
      <c r="L3829" s="49">
        <v>100.871760001</v>
      </c>
      <c r="M3829" s="47"/>
      <c r="N3829" s="50">
        <v>0.99308707301056209</v>
      </c>
      <c r="O3829" s="50">
        <v>9.9684693508804781E-4</v>
      </c>
      <c r="P3829" s="50">
        <v>0.35291884543904678</v>
      </c>
      <c r="Q3829" s="50">
        <v>4.1413992370199276E-3</v>
      </c>
      <c r="R3829" s="50">
        <v>5.7055019541502995E-3</v>
      </c>
      <c r="S3829" s="50">
        <v>1.635679775555088</v>
      </c>
      <c r="T3829" s="50">
        <v>6.9561276112145949E-3</v>
      </c>
      <c r="U3829" s="50">
        <v>3.0006823421328583</v>
      </c>
      <c r="V3829" s="51">
        <v>82.252886946958824</v>
      </c>
      <c r="X3829" s="49">
        <v>0.05</v>
      </c>
      <c r="Y3829" s="49">
        <v>6.54</v>
      </c>
      <c r="Z3829" s="49">
        <v>0.12</v>
      </c>
      <c r="AA3829" s="49">
        <v>1.58</v>
      </c>
      <c r="AB3829" s="49">
        <v>2.58</v>
      </c>
      <c r="AC3829" s="49">
        <v>0.06</v>
      </c>
      <c r="AD3829" s="49">
        <v>0.38</v>
      </c>
      <c r="AE3829" s="312"/>
      <c r="AF3829" s="465" t="s">
        <v>438</v>
      </c>
      <c r="AG3829" s="343">
        <v>30</v>
      </c>
      <c r="AH3829" s="343">
        <v>15</v>
      </c>
      <c r="AI3829" s="343"/>
      <c r="AJ3829" s="343"/>
      <c r="AK3829" s="343"/>
      <c r="AL3829" s="343"/>
      <c r="AM3829" s="343"/>
      <c r="AN3829" s="343"/>
      <c r="AO3829" s="343"/>
      <c r="AP3829" s="343"/>
      <c r="AQ3829" s="343"/>
      <c r="AR3829" s="343"/>
      <c r="AS3829" s="343"/>
      <c r="AT3829" s="343"/>
      <c r="AU3829" s="343"/>
      <c r="AV3829" s="343"/>
      <c r="AW3829" s="343"/>
      <c r="AX3829" s="343"/>
      <c r="AY3829" s="343"/>
      <c r="AZ3829" s="343"/>
      <c r="BA3829" s="343"/>
      <c r="BB3829" s="343"/>
      <c r="BC3829" s="343"/>
      <c r="BD3829" s="343"/>
      <c r="BE3829" s="475"/>
      <c r="BF3829" s="475"/>
      <c r="BG3829" s="475"/>
      <c r="BH3829" s="475"/>
      <c r="BI3829" s="475"/>
      <c r="BJ3829" s="475"/>
      <c r="BK3829" s="475"/>
      <c r="BL3829" s="475"/>
      <c r="BM3829" s="475"/>
      <c r="BN3829" s="475"/>
      <c r="BO3829" s="475"/>
      <c r="BP3829" s="306"/>
      <c r="BQ3829" s="496"/>
      <c r="BR3829" s="496"/>
      <c r="BS3829" s="496"/>
      <c r="BT3829" s="496"/>
      <c r="BU3829" s="496"/>
      <c r="BV3829" s="496"/>
    </row>
    <row r="3830" spans="1:74" s="52" customFormat="1" ht="12.75">
      <c r="A3830" s="45">
        <v>2670.0804681784898</v>
      </c>
      <c r="B3830" s="46" t="s">
        <v>364</v>
      </c>
      <c r="C3830" s="47" t="s">
        <v>384</v>
      </c>
      <c r="D3830" s="48">
        <v>101.15428427903056</v>
      </c>
      <c r="E3830" s="49">
        <v>39.689140000000002</v>
      </c>
      <c r="F3830" s="49">
        <v>2.5999999999999999E-2</v>
      </c>
      <c r="G3830" s="49">
        <v>16.91112</v>
      </c>
      <c r="H3830" s="49">
        <v>0.22850000000000001</v>
      </c>
      <c r="I3830" s="49">
        <v>0.27079999999999999</v>
      </c>
      <c r="J3830" s="49">
        <v>43.685809999999996</v>
      </c>
      <c r="K3830" s="49">
        <v>0.2611</v>
      </c>
      <c r="L3830" s="49">
        <v>101.11527</v>
      </c>
      <c r="M3830" s="47"/>
      <c r="N3830" s="50">
        <v>0.99499971047195357</v>
      </c>
      <c r="O3830" s="50">
        <v>5.1534732827276919E-4</v>
      </c>
      <c r="P3830" s="50">
        <v>0.35455174820338686</v>
      </c>
      <c r="Q3830" s="50">
        <v>4.6076699484090232E-3</v>
      </c>
      <c r="R3830" s="50">
        <v>5.7502359442373873E-3</v>
      </c>
      <c r="S3830" s="50">
        <v>1.6326767338973778</v>
      </c>
      <c r="T3830" s="50">
        <v>7.0131929104744646E-3</v>
      </c>
      <c r="U3830" s="50">
        <v>3.0012758184546264</v>
      </c>
      <c r="V3830" s="51">
        <v>82.158480949881579</v>
      </c>
      <c r="X3830" s="49">
        <v>0.05</v>
      </c>
      <c r="Y3830" s="49">
        <v>12.73</v>
      </c>
      <c r="Z3830" s="49">
        <v>0.12</v>
      </c>
      <c r="AA3830" s="49">
        <v>1.4</v>
      </c>
      <c r="AB3830" s="49">
        <v>2.5299999999999998</v>
      </c>
      <c r="AC3830" s="49">
        <v>0.06</v>
      </c>
      <c r="AD3830" s="49">
        <v>0.37</v>
      </c>
      <c r="AE3830" s="312"/>
      <c r="AF3830" s="465" t="s">
        <v>438</v>
      </c>
      <c r="AG3830" s="343">
        <v>30</v>
      </c>
      <c r="AH3830" s="343">
        <v>15</v>
      </c>
      <c r="AI3830" s="343"/>
      <c r="AJ3830" s="343"/>
      <c r="AK3830" s="343"/>
      <c r="AL3830" s="343"/>
      <c r="AM3830" s="343"/>
      <c r="AN3830" s="343"/>
      <c r="AO3830" s="343"/>
      <c r="AP3830" s="343"/>
      <c r="AQ3830" s="343"/>
      <c r="AR3830" s="343"/>
      <c r="AS3830" s="343"/>
      <c r="AT3830" s="343"/>
      <c r="AU3830" s="343"/>
      <c r="AV3830" s="343"/>
      <c r="AW3830" s="343"/>
      <c r="AX3830" s="343"/>
      <c r="AY3830" s="343"/>
      <c r="AZ3830" s="343"/>
      <c r="BA3830" s="343"/>
      <c r="BB3830" s="343"/>
      <c r="BC3830" s="343"/>
      <c r="BD3830" s="343"/>
      <c r="BE3830" s="475"/>
      <c r="BF3830" s="475"/>
      <c r="BG3830" s="475"/>
      <c r="BH3830" s="475"/>
      <c r="BI3830" s="475"/>
      <c r="BJ3830" s="475"/>
      <c r="BK3830" s="475"/>
      <c r="BL3830" s="475"/>
      <c r="BM3830" s="475"/>
      <c r="BN3830" s="475"/>
      <c r="BO3830" s="475"/>
      <c r="BP3830" s="306"/>
      <c r="BQ3830" s="496"/>
      <c r="BR3830" s="496"/>
      <c r="BS3830" s="496"/>
      <c r="BT3830" s="496"/>
      <c r="BU3830" s="496"/>
      <c r="BV3830" s="496"/>
    </row>
    <row r="3831" spans="1:74" s="52" customFormat="1" ht="12.75">
      <c r="A3831" s="45">
        <v>2670.0804681784898</v>
      </c>
      <c r="B3831" s="46" t="s">
        <v>364</v>
      </c>
      <c r="C3831" s="47" t="s">
        <v>384</v>
      </c>
      <c r="D3831" s="48">
        <v>107.10428427903057</v>
      </c>
      <c r="E3831" s="49">
        <v>39.579859999999996</v>
      </c>
      <c r="F3831" s="49">
        <v>5.9499999999999997E-2</v>
      </c>
      <c r="G3831" s="49">
        <v>16.930900000000001</v>
      </c>
      <c r="H3831" s="49">
        <v>0.2462</v>
      </c>
      <c r="I3831" s="49">
        <v>0.22450000000000001</v>
      </c>
      <c r="J3831" s="49">
        <v>43.634610000000002</v>
      </c>
      <c r="K3831" s="49">
        <v>0.25569999999999998</v>
      </c>
      <c r="L3831" s="49">
        <v>100.96357</v>
      </c>
      <c r="M3831" s="47"/>
      <c r="N3831" s="50">
        <v>0.99400364053902068</v>
      </c>
      <c r="O3831" s="50">
        <v>1.1814248515110025E-3</v>
      </c>
      <c r="P3831" s="50">
        <v>0.35559018079150778</v>
      </c>
      <c r="Q3831" s="50">
        <v>4.9733115051806189E-3</v>
      </c>
      <c r="R3831" s="50">
        <v>4.7754665333813954E-3</v>
      </c>
      <c r="S3831" s="50">
        <v>1.6336287410275627</v>
      </c>
      <c r="T3831" s="50">
        <v>6.8802163792029223E-3</v>
      </c>
      <c r="U3831" s="50">
        <v>3.0017431695464132</v>
      </c>
      <c r="V3831" s="51">
        <v>82.124130386496972</v>
      </c>
      <c r="X3831" s="49">
        <v>0.05</v>
      </c>
      <c r="Y3831" s="49">
        <v>5.81</v>
      </c>
      <c r="Z3831" s="49">
        <v>0.12</v>
      </c>
      <c r="AA3831" s="49">
        <v>1.31</v>
      </c>
      <c r="AB3831" s="49">
        <v>3.05</v>
      </c>
      <c r="AC3831" s="49">
        <v>0.06</v>
      </c>
      <c r="AD3831" s="49">
        <v>0.38</v>
      </c>
      <c r="AE3831" s="312"/>
      <c r="AF3831" s="465" t="s">
        <v>438</v>
      </c>
      <c r="AG3831" s="343">
        <v>30</v>
      </c>
      <c r="AH3831" s="343">
        <v>15</v>
      </c>
      <c r="AI3831" s="343"/>
      <c r="AJ3831" s="343"/>
      <c r="AK3831" s="343"/>
      <c r="AL3831" s="343"/>
      <c r="AM3831" s="343"/>
      <c r="AN3831" s="343"/>
      <c r="AO3831" s="343"/>
      <c r="AP3831" s="343"/>
      <c r="AQ3831" s="343"/>
      <c r="AR3831" s="343"/>
      <c r="AS3831" s="343"/>
      <c r="AT3831" s="343"/>
      <c r="AU3831" s="343"/>
      <c r="AV3831" s="343"/>
      <c r="AW3831" s="343"/>
      <c r="AX3831" s="343"/>
      <c r="AY3831" s="343"/>
      <c r="AZ3831" s="343"/>
      <c r="BA3831" s="343"/>
      <c r="BB3831" s="343"/>
      <c r="BC3831" s="343"/>
      <c r="BD3831" s="343"/>
      <c r="BE3831" s="475"/>
      <c r="BF3831" s="475"/>
      <c r="BG3831" s="475"/>
      <c r="BH3831" s="475"/>
      <c r="BI3831" s="475"/>
      <c r="BJ3831" s="475"/>
      <c r="BK3831" s="475"/>
      <c r="BL3831" s="475"/>
      <c r="BM3831" s="475"/>
      <c r="BN3831" s="475"/>
      <c r="BO3831" s="475"/>
      <c r="BP3831" s="306"/>
      <c r="BQ3831" s="496"/>
      <c r="BR3831" s="496"/>
      <c r="BS3831" s="496"/>
      <c r="BT3831" s="496"/>
      <c r="BU3831" s="496"/>
      <c r="BV3831" s="496"/>
    </row>
    <row r="3832" spans="1:74" s="52" customFormat="1" ht="12.75">
      <c r="A3832" s="45">
        <v>2670.0804681784898</v>
      </c>
      <c r="B3832" s="46" t="s">
        <v>364</v>
      </c>
      <c r="C3832" s="47" t="s">
        <v>384</v>
      </c>
      <c r="D3832" s="48">
        <v>113.05428427903057</v>
      </c>
      <c r="E3832" s="49">
        <v>39.510309999999997</v>
      </c>
      <c r="F3832" s="49">
        <v>2.8299999999999999E-2</v>
      </c>
      <c r="G3832" s="49">
        <v>17.029789999999998</v>
      </c>
      <c r="H3832" s="49">
        <v>0.22539999999999999</v>
      </c>
      <c r="I3832" s="49">
        <v>0.2631</v>
      </c>
      <c r="J3832" s="49">
        <v>43.706299999999999</v>
      </c>
      <c r="K3832" s="49">
        <v>0.25800000000000001</v>
      </c>
      <c r="L3832" s="49">
        <v>101.08349999999999</v>
      </c>
      <c r="M3832" s="47"/>
      <c r="N3832" s="50">
        <v>0.99164056010827006</v>
      </c>
      <c r="O3832" s="50">
        <v>5.61572322823308E-4</v>
      </c>
      <c r="P3832" s="50">
        <v>0.35744492173296855</v>
      </c>
      <c r="Q3832" s="50">
        <v>4.5503169564508452E-3</v>
      </c>
      <c r="R3832" s="50">
        <v>5.5930722837900732E-3</v>
      </c>
      <c r="S3832" s="50">
        <v>1.6352962195954814</v>
      </c>
      <c r="T3832" s="50">
        <v>6.937790769544378E-3</v>
      </c>
      <c r="U3832" s="50">
        <v>3.0033851285763911</v>
      </c>
      <c r="V3832" s="51">
        <v>82.062651574771024</v>
      </c>
      <c r="X3832" s="49">
        <v>0.05</v>
      </c>
      <c r="Y3832" s="49">
        <v>11.74</v>
      </c>
      <c r="Z3832" s="49">
        <v>0.12</v>
      </c>
      <c r="AA3832" s="49">
        <v>1.43</v>
      </c>
      <c r="AB3832" s="49">
        <v>2.7</v>
      </c>
      <c r="AC3832" s="49">
        <v>0.06</v>
      </c>
      <c r="AD3832" s="49">
        <v>0.38</v>
      </c>
      <c r="AE3832" s="312"/>
      <c r="AF3832" s="465" t="s">
        <v>438</v>
      </c>
      <c r="AG3832" s="343">
        <v>30</v>
      </c>
      <c r="AH3832" s="343">
        <v>15</v>
      </c>
      <c r="AI3832" s="343"/>
      <c r="AJ3832" s="343"/>
      <c r="AK3832" s="343"/>
      <c r="AL3832" s="343"/>
      <c r="AM3832" s="343"/>
      <c r="AN3832" s="343"/>
      <c r="AO3832" s="343"/>
      <c r="AP3832" s="343"/>
      <c r="AQ3832" s="343"/>
      <c r="AR3832" s="343"/>
      <c r="AS3832" s="343"/>
      <c r="AT3832" s="343"/>
      <c r="AU3832" s="343"/>
      <c r="AV3832" s="343"/>
      <c r="AW3832" s="343"/>
      <c r="AX3832" s="343"/>
      <c r="AY3832" s="343"/>
      <c r="AZ3832" s="343"/>
      <c r="BA3832" s="343"/>
      <c r="BB3832" s="343"/>
      <c r="BC3832" s="343"/>
      <c r="BD3832" s="343"/>
      <c r="BE3832" s="475"/>
      <c r="BF3832" s="475"/>
      <c r="BG3832" s="475"/>
      <c r="BH3832" s="475"/>
      <c r="BI3832" s="475"/>
      <c r="BJ3832" s="475"/>
      <c r="BK3832" s="475"/>
      <c r="BL3832" s="475"/>
      <c r="BM3832" s="475"/>
      <c r="BN3832" s="475"/>
      <c r="BO3832" s="475"/>
      <c r="BP3832" s="306"/>
      <c r="BQ3832" s="496"/>
      <c r="BR3832" s="496"/>
      <c r="BS3832" s="496"/>
      <c r="BT3832" s="496"/>
      <c r="BU3832" s="496"/>
      <c r="BV3832" s="496"/>
    </row>
    <row r="3833" spans="1:74" s="52" customFormat="1" ht="12.75">
      <c r="A3833" s="45">
        <v>2670.0804681784898</v>
      </c>
      <c r="B3833" s="46" t="s">
        <v>364</v>
      </c>
      <c r="C3833" s="47" t="s">
        <v>384</v>
      </c>
      <c r="D3833" s="48">
        <v>119.00428427903057</v>
      </c>
      <c r="E3833" s="49">
        <v>39.6494</v>
      </c>
      <c r="F3833" s="49">
        <v>4.5699999999999998E-2</v>
      </c>
      <c r="G3833" s="49">
        <v>16.851780000000002</v>
      </c>
      <c r="H3833" s="49">
        <v>0.2576</v>
      </c>
      <c r="I3833" s="49">
        <v>0.22120000000000001</v>
      </c>
      <c r="J3833" s="49">
        <v>43.69605</v>
      </c>
      <c r="K3833" s="49">
        <v>0.2576</v>
      </c>
      <c r="L3833" s="49">
        <v>101.02502999999999</v>
      </c>
      <c r="M3833" s="47"/>
      <c r="N3833" s="50">
        <v>0.99460317676831833</v>
      </c>
      <c r="O3833" s="50">
        <v>9.06368570698586E-4</v>
      </c>
      <c r="P3833" s="50">
        <v>0.35352082100167292</v>
      </c>
      <c r="Q3833" s="50">
        <v>5.1976014322132379E-3</v>
      </c>
      <c r="R3833" s="50">
        <v>4.6998509410826669E-3</v>
      </c>
      <c r="S3833" s="50">
        <v>1.6340447563841898</v>
      </c>
      <c r="T3833" s="50">
        <v>6.9233570335180041E-3</v>
      </c>
      <c r="U3833" s="50">
        <v>3.0007117015411593</v>
      </c>
      <c r="V3833" s="51">
        <v>82.213375748505385</v>
      </c>
      <c r="X3833" s="49">
        <v>0.05</v>
      </c>
      <c r="Y3833" s="49">
        <v>7.28</v>
      </c>
      <c r="Z3833" s="49">
        <v>0.12</v>
      </c>
      <c r="AA3833" s="49">
        <v>1.25</v>
      </c>
      <c r="AB3833" s="49">
        <v>3.1</v>
      </c>
      <c r="AC3833" s="49">
        <v>0.06</v>
      </c>
      <c r="AD3833" s="49">
        <v>0.38</v>
      </c>
      <c r="AE3833" s="312"/>
      <c r="AF3833" s="465" t="s">
        <v>438</v>
      </c>
      <c r="AG3833" s="343">
        <v>30</v>
      </c>
      <c r="AH3833" s="343">
        <v>15</v>
      </c>
      <c r="AI3833" s="343"/>
      <c r="AJ3833" s="343"/>
      <c r="AK3833" s="343"/>
      <c r="AL3833" s="343"/>
      <c r="AM3833" s="343"/>
      <c r="AN3833" s="343"/>
      <c r="AO3833" s="343"/>
      <c r="AP3833" s="343"/>
      <c r="AQ3833" s="343"/>
      <c r="AR3833" s="343"/>
      <c r="AS3833" s="343"/>
      <c r="AT3833" s="343"/>
      <c r="AU3833" s="343"/>
      <c r="AV3833" s="343"/>
      <c r="AW3833" s="343"/>
      <c r="AX3833" s="343"/>
      <c r="AY3833" s="343"/>
      <c r="AZ3833" s="343"/>
      <c r="BA3833" s="343"/>
      <c r="BB3833" s="343"/>
      <c r="BC3833" s="343"/>
      <c r="BD3833" s="343"/>
      <c r="BE3833" s="475"/>
      <c r="BF3833" s="475"/>
      <c r="BG3833" s="475"/>
      <c r="BH3833" s="475"/>
      <c r="BI3833" s="475"/>
      <c r="BJ3833" s="475"/>
      <c r="BK3833" s="475"/>
      <c r="BL3833" s="475"/>
      <c r="BM3833" s="475"/>
      <c r="BN3833" s="475"/>
      <c r="BO3833" s="475"/>
      <c r="BP3833" s="306"/>
      <c r="BQ3833" s="496"/>
      <c r="BR3833" s="496"/>
      <c r="BS3833" s="496"/>
      <c r="BT3833" s="496"/>
      <c r="BU3833" s="496"/>
      <c r="BV3833" s="496"/>
    </row>
    <row r="3834" spans="1:74" s="52" customFormat="1" ht="12.75">
      <c r="A3834" s="45">
        <v>2670.0804681784898</v>
      </c>
      <c r="B3834" s="46" t="s">
        <v>364</v>
      </c>
      <c r="C3834" s="47" t="s">
        <v>384</v>
      </c>
      <c r="D3834" s="48">
        <v>124.95428427903057</v>
      </c>
      <c r="E3834" s="49">
        <v>39.430840000000003</v>
      </c>
      <c r="F3834" s="49">
        <v>3.9899999999999998E-2</v>
      </c>
      <c r="G3834" s="49">
        <v>16.89134</v>
      </c>
      <c r="H3834" s="49">
        <v>0.24249999999999999</v>
      </c>
      <c r="I3834" s="49">
        <v>0.2261</v>
      </c>
      <c r="J3834" s="49">
        <v>43.665329999999997</v>
      </c>
      <c r="K3834" s="49">
        <v>0.2485</v>
      </c>
      <c r="L3834" s="49">
        <v>100.79811000000001</v>
      </c>
      <c r="M3834" s="47"/>
      <c r="N3834" s="50">
        <v>0.99184340875795773</v>
      </c>
      <c r="O3834" s="50">
        <v>7.935154615380252E-4</v>
      </c>
      <c r="P3834" s="50">
        <v>0.35532615825203578</v>
      </c>
      <c r="Q3834" s="50">
        <v>4.9063973590439984E-3</v>
      </c>
      <c r="R3834" s="50">
        <v>4.8171856522754922E-3</v>
      </c>
      <c r="S3834" s="50">
        <v>1.6373909090910783</v>
      </c>
      <c r="T3834" s="50">
        <v>6.697166915452574E-3</v>
      </c>
      <c r="U3834" s="50">
        <v>3.002996313644974</v>
      </c>
      <c r="V3834" s="51">
        <v>82.168760228174719</v>
      </c>
      <c r="X3834" s="49">
        <v>0.05</v>
      </c>
      <c r="Y3834" s="49">
        <v>8.6</v>
      </c>
      <c r="Z3834" s="49">
        <v>0.12</v>
      </c>
      <c r="AA3834" s="49">
        <v>1.34</v>
      </c>
      <c r="AB3834" s="49">
        <v>3.08</v>
      </c>
      <c r="AC3834" s="49">
        <v>0.06</v>
      </c>
      <c r="AD3834" s="49">
        <v>0.39</v>
      </c>
      <c r="AE3834" s="312"/>
      <c r="AF3834" s="465" t="s">
        <v>438</v>
      </c>
      <c r="AG3834" s="343">
        <v>30</v>
      </c>
      <c r="AH3834" s="343">
        <v>15</v>
      </c>
      <c r="AI3834" s="343"/>
      <c r="AJ3834" s="343"/>
      <c r="AK3834" s="343"/>
      <c r="AL3834" s="343"/>
      <c r="AM3834" s="343"/>
      <c r="AN3834" s="343"/>
      <c r="AO3834" s="343"/>
      <c r="AP3834" s="343"/>
      <c r="AQ3834" s="343"/>
      <c r="AR3834" s="343"/>
      <c r="AS3834" s="343"/>
      <c r="AT3834" s="343"/>
      <c r="AU3834" s="343"/>
      <c r="AV3834" s="343"/>
      <c r="AW3834" s="343"/>
      <c r="AX3834" s="343"/>
      <c r="AY3834" s="343"/>
      <c r="AZ3834" s="343"/>
      <c r="BA3834" s="343"/>
      <c r="BB3834" s="343"/>
      <c r="BC3834" s="343"/>
      <c r="BD3834" s="343"/>
      <c r="BE3834" s="475"/>
      <c r="BF3834" s="475"/>
      <c r="BG3834" s="475"/>
      <c r="BH3834" s="475"/>
      <c r="BI3834" s="475"/>
      <c r="BJ3834" s="475"/>
      <c r="BK3834" s="475"/>
      <c r="BL3834" s="475"/>
      <c r="BM3834" s="475"/>
      <c r="BN3834" s="475"/>
      <c r="BO3834" s="475"/>
      <c r="BP3834" s="306"/>
      <c r="BQ3834" s="496"/>
      <c r="BR3834" s="496"/>
      <c r="BS3834" s="496"/>
      <c r="BT3834" s="496"/>
      <c r="BU3834" s="496"/>
      <c r="BV3834" s="496"/>
    </row>
    <row r="3835" spans="1:74" s="52" customFormat="1" ht="12.75">
      <c r="A3835" s="45">
        <v>2670.0804681784898</v>
      </c>
      <c r="B3835" s="46" t="s">
        <v>364</v>
      </c>
      <c r="C3835" s="47" t="s">
        <v>384</v>
      </c>
      <c r="D3835" s="48">
        <v>130.90428427903058</v>
      </c>
      <c r="E3835" s="49">
        <v>39.778550000000003</v>
      </c>
      <c r="F3835" s="49">
        <v>3.1600000000000003E-2</v>
      </c>
      <c r="G3835" s="49">
        <v>16.772659999999998</v>
      </c>
      <c r="H3835" s="49">
        <v>0.2467</v>
      </c>
      <c r="I3835" s="49">
        <v>0.1956</v>
      </c>
      <c r="J3835" s="49">
        <v>43.562930000000001</v>
      </c>
      <c r="K3835" s="49">
        <v>0.25669999999999998</v>
      </c>
      <c r="L3835" s="49">
        <v>100.89554</v>
      </c>
      <c r="M3835" s="47"/>
      <c r="N3835" s="50">
        <v>0.99823344737825359</v>
      </c>
      <c r="O3835" s="50">
        <v>6.2696842096957733E-4</v>
      </c>
      <c r="P3835" s="50">
        <v>0.35199873821103422</v>
      </c>
      <c r="Q3835" s="50">
        <v>4.9796200980307456E-3</v>
      </c>
      <c r="R3835" s="50">
        <v>4.1575526615818268E-3</v>
      </c>
      <c r="S3835" s="50">
        <v>1.6297042461017182</v>
      </c>
      <c r="T3835" s="50">
        <v>6.9018685772805066E-3</v>
      </c>
      <c r="U3835" s="50">
        <v>2.9975738707943136</v>
      </c>
      <c r="V3835" s="51">
        <v>82.237563297957777</v>
      </c>
      <c r="X3835" s="49">
        <v>0.05</v>
      </c>
      <c r="Y3835" s="49">
        <v>10.78</v>
      </c>
      <c r="Z3835" s="49">
        <v>0.12</v>
      </c>
      <c r="AA3835" s="49">
        <v>1.3</v>
      </c>
      <c r="AB3835" s="49">
        <v>3.6</v>
      </c>
      <c r="AC3835" s="49">
        <v>0.06</v>
      </c>
      <c r="AD3835" s="49">
        <v>0.38</v>
      </c>
      <c r="AE3835" s="312"/>
      <c r="AF3835" s="465" t="s">
        <v>438</v>
      </c>
      <c r="AG3835" s="343">
        <v>30</v>
      </c>
      <c r="AH3835" s="343">
        <v>15</v>
      </c>
      <c r="AI3835" s="343"/>
      <c r="AJ3835" s="343"/>
      <c r="AK3835" s="343"/>
      <c r="AL3835" s="343"/>
      <c r="AM3835" s="343"/>
      <c r="AN3835" s="343"/>
      <c r="AO3835" s="343"/>
      <c r="AP3835" s="343"/>
      <c r="AQ3835" s="343"/>
      <c r="AR3835" s="343"/>
      <c r="AS3835" s="343"/>
      <c r="AT3835" s="343"/>
      <c r="AU3835" s="343"/>
      <c r="AV3835" s="343"/>
      <c r="AW3835" s="343"/>
      <c r="AX3835" s="343"/>
      <c r="AY3835" s="343"/>
      <c r="AZ3835" s="343"/>
      <c r="BA3835" s="343"/>
      <c r="BB3835" s="343"/>
      <c r="BC3835" s="343"/>
      <c r="BD3835" s="343"/>
      <c r="BE3835" s="475"/>
      <c r="BF3835" s="475"/>
      <c r="BG3835" s="475"/>
      <c r="BH3835" s="475"/>
      <c r="BI3835" s="475"/>
      <c r="BJ3835" s="475"/>
      <c r="BK3835" s="475"/>
      <c r="BL3835" s="475"/>
      <c r="BM3835" s="475"/>
      <c r="BN3835" s="475"/>
      <c r="BO3835" s="475"/>
      <c r="BP3835" s="306"/>
      <c r="BQ3835" s="496"/>
      <c r="BR3835" s="496"/>
      <c r="BS3835" s="496"/>
      <c r="BT3835" s="496"/>
      <c r="BU3835" s="496"/>
      <c r="BV3835" s="496"/>
    </row>
    <row r="3836" spans="1:74" s="52" customFormat="1" ht="12.75">
      <c r="A3836" s="45">
        <v>2670.0804681784898</v>
      </c>
      <c r="B3836" s="46" t="s">
        <v>364</v>
      </c>
      <c r="C3836" s="47" t="s">
        <v>384</v>
      </c>
      <c r="D3836" s="48">
        <v>136.85428427903057</v>
      </c>
      <c r="E3836" s="49">
        <v>39.569920000000003</v>
      </c>
      <c r="F3836" s="49">
        <v>4.9200000000000001E-2</v>
      </c>
      <c r="G3836" s="49">
        <v>16.802330000000001</v>
      </c>
      <c r="H3836" s="49">
        <v>0.25490000000000002</v>
      </c>
      <c r="I3836" s="49">
        <v>0.2051</v>
      </c>
      <c r="J3836" s="49">
        <v>43.634610000000002</v>
      </c>
      <c r="K3836" s="49">
        <v>0.25950000000000001</v>
      </c>
      <c r="L3836" s="49">
        <v>100.84486000000001</v>
      </c>
      <c r="M3836" s="47"/>
      <c r="N3836" s="50">
        <v>0.99396779034784177</v>
      </c>
      <c r="O3836" s="50">
        <v>9.7711944697587995E-4</v>
      </c>
      <c r="P3836" s="50">
        <v>0.35296581289118745</v>
      </c>
      <c r="Q3836" s="50">
        <v>5.1501617242436333E-3</v>
      </c>
      <c r="R3836" s="50">
        <v>4.3637367045572285E-3</v>
      </c>
      <c r="S3836" s="50">
        <v>1.6339801760535564</v>
      </c>
      <c r="T3836" s="50">
        <v>6.9839665184018209E-3</v>
      </c>
      <c r="U3836" s="50">
        <v>2.9998600273404143</v>
      </c>
      <c r="V3836" s="51">
        <v>82.235762076318665</v>
      </c>
      <c r="X3836" s="49">
        <v>0.05</v>
      </c>
      <c r="Y3836" s="49">
        <v>7</v>
      </c>
      <c r="Z3836" s="49">
        <v>0.12</v>
      </c>
      <c r="AA3836" s="49">
        <v>1.26</v>
      </c>
      <c r="AB3836" s="49">
        <v>3.35</v>
      </c>
      <c r="AC3836" s="49">
        <v>0.06</v>
      </c>
      <c r="AD3836" s="49">
        <v>0.37</v>
      </c>
      <c r="AE3836" s="312"/>
      <c r="AF3836" s="465" t="s">
        <v>438</v>
      </c>
      <c r="AG3836" s="343">
        <v>30</v>
      </c>
      <c r="AH3836" s="343">
        <v>15</v>
      </c>
      <c r="AI3836" s="343"/>
      <c r="AJ3836" s="343"/>
      <c r="AK3836" s="343"/>
      <c r="AL3836" s="343"/>
      <c r="AM3836" s="343"/>
      <c r="AN3836" s="343"/>
      <c r="AO3836" s="343"/>
      <c r="AP3836" s="343"/>
      <c r="AQ3836" s="343"/>
      <c r="AR3836" s="343"/>
      <c r="AS3836" s="343"/>
      <c r="AT3836" s="343"/>
      <c r="AU3836" s="343"/>
      <c r="AV3836" s="343"/>
      <c r="AW3836" s="343"/>
      <c r="AX3836" s="343"/>
      <c r="AY3836" s="343"/>
      <c r="AZ3836" s="343"/>
      <c r="BA3836" s="343"/>
      <c r="BB3836" s="343"/>
      <c r="BC3836" s="343"/>
      <c r="BD3836" s="343"/>
      <c r="BE3836" s="475"/>
      <c r="BF3836" s="475"/>
      <c r="BG3836" s="475"/>
      <c r="BH3836" s="475"/>
      <c r="BI3836" s="475"/>
      <c r="BJ3836" s="475"/>
      <c r="BK3836" s="475"/>
      <c r="BL3836" s="475"/>
      <c r="BM3836" s="475"/>
      <c r="BN3836" s="475"/>
      <c r="BO3836" s="475"/>
      <c r="BP3836" s="306"/>
      <c r="BQ3836" s="496"/>
      <c r="BR3836" s="496"/>
      <c r="BS3836" s="496"/>
      <c r="BT3836" s="496"/>
      <c r="BU3836" s="496"/>
      <c r="BV3836" s="496"/>
    </row>
    <row r="3837" spans="1:74" s="52" customFormat="1" ht="12.75">
      <c r="A3837" s="45">
        <v>2670.0804681784898</v>
      </c>
      <c r="B3837" s="46" t="s">
        <v>364</v>
      </c>
      <c r="C3837" s="47" t="s">
        <v>384</v>
      </c>
      <c r="D3837" s="48">
        <v>142.80428427903055</v>
      </c>
      <c r="E3837" s="49">
        <v>39.659329999999997</v>
      </c>
      <c r="F3837" s="49">
        <v>3.5000000000000003E-2</v>
      </c>
      <c r="G3837" s="49">
        <v>16.91112</v>
      </c>
      <c r="H3837" s="49">
        <v>0.2261</v>
      </c>
      <c r="I3837" s="49">
        <v>0.24979999999999999</v>
      </c>
      <c r="J3837" s="49">
        <v>43.624369999999999</v>
      </c>
      <c r="K3837" s="49">
        <v>0.25600000000000001</v>
      </c>
      <c r="L3837" s="49">
        <v>101.03352</v>
      </c>
      <c r="M3837" s="47"/>
      <c r="N3837" s="50">
        <v>0.99471342574486787</v>
      </c>
      <c r="O3837" s="50">
        <v>6.9405848208696779E-4</v>
      </c>
      <c r="P3837" s="50">
        <v>0.35471615808014334</v>
      </c>
      <c r="Q3837" s="50">
        <v>4.5613884802050038E-3</v>
      </c>
      <c r="R3837" s="50">
        <v>5.3067762881725579E-3</v>
      </c>
      <c r="S3837" s="50">
        <v>1.631136553900177</v>
      </c>
      <c r="T3837" s="50">
        <v>6.8793945729621686E-3</v>
      </c>
      <c r="U3837" s="50">
        <v>2.9995316444722735</v>
      </c>
      <c r="V3837" s="51">
        <v>82.137841545840757</v>
      </c>
      <c r="X3837" s="49">
        <v>0.05</v>
      </c>
      <c r="Y3837" s="49">
        <v>9.49</v>
      </c>
      <c r="Z3837" s="49">
        <v>0.12</v>
      </c>
      <c r="AA3837" s="49">
        <v>1.43</v>
      </c>
      <c r="AB3837" s="49">
        <v>2.79</v>
      </c>
      <c r="AC3837" s="49">
        <v>0.06</v>
      </c>
      <c r="AD3837" s="49">
        <v>0.38</v>
      </c>
      <c r="AE3837" s="312"/>
      <c r="AF3837" s="465" t="s">
        <v>438</v>
      </c>
      <c r="AG3837" s="343">
        <v>30</v>
      </c>
      <c r="AH3837" s="343">
        <v>15</v>
      </c>
      <c r="AI3837" s="343"/>
      <c r="AJ3837" s="343"/>
      <c r="AK3837" s="343"/>
      <c r="AL3837" s="343"/>
      <c r="AM3837" s="343"/>
      <c r="AN3837" s="343"/>
      <c r="AO3837" s="343"/>
      <c r="AP3837" s="343"/>
      <c r="AQ3837" s="343"/>
      <c r="AR3837" s="343"/>
      <c r="AS3837" s="343"/>
      <c r="AT3837" s="343"/>
      <c r="AU3837" s="343"/>
      <c r="AV3837" s="343"/>
      <c r="AW3837" s="343"/>
      <c r="AX3837" s="343"/>
      <c r="AY3837" s="343"/>
      <c r="AZ3837" s="343"/>
      <c r="BA3837" s="343"/>
      <c r="BB3837" s="343"/>
      <c r="BC3837" s="343"/>
      <c r="BD3837" s="343"/>
      <c r="BE3837" s="475"/>
      <c r="BF3837" s="475"/>
      <c r="BG3837" s="475"/>
      <c r="BH3837" s="475"/>
      <c r="BI3837" s="475"/>
      <c r="BJ3837" s="475"/>
      <c r="BK3837" s="475"/>
      <c r="BL3837" s="475"/>
      <c r="BM3837" s="475"/>
      <c r="BN3837" s="475"/>
      <c r="BO3837" s="475"/>
      <c r="BP3837" s="306"/>
      <c r="BQ3837" s="496"/>
      <c r="BR3837" s="496"/>
      <c r="BS3837" s="496"/>
      <c r="BT3837" s="496"/>
      <c r="BU3837" s="496"/>
      <c r="BV3837" s="496"/>
    </row>
    <row r="3838" spans="1:74" s="52" customFormat="1" ht="12.75">
      <c r="A3838" s="45">
        <v>2670.0804681784898</v>
      </c>
      <c r="B3838" s="46" t="s">
        <v>364</v>
      </c>
      <c r="C3838" s="47" t="s">
        <v>384</v>
      </c>
      <c r="D3838" s="48">
        <v>148.75428427903054</v>
      </c>
      <c r="E3838" s="49">
        <v>39.629530000000003</v>
      </c>
      <c r="F3838" s="49">
        <v>2.52E-2</v>
      </c>
      <c r="G3838" s="49">
        <v>16.901230000000002</v>
      </c>
      <c r="H3838" s="49">
        <v>0.23130000000000001</v>
      </c>
      <c r="I3838" s="49">
        <v>0.20200000000000001</v>
      </c>
      <c r="J3838" s="49">
        <v>43.655090000000001</v>
      </c>
      <c r="K3838" s="49">
        <v>0.26679999999999998</v>
      </c>
      <c r="L3838" s="49">
        <v>100.97555000000001</v>
      </c>
      <c r="M3838" s="47"/>
      <c r="N3838" s="50">
        <v>0.99432787506485598</v>
      </c>
      <c r="O3838" s="50">
        <v>4.9990404257479451E-4</v>
      </c>
      <c r="P3838" s="50">
        <v>0.35463777931626639</v>
      </c>
      <c r="Q3838" s="50">
        <v>4.6679932361333139E-3</v>
      </c>
      <c r="R3838" s="50">
        <v>4.2928706382048326E-3</v>
      </c>
      <c r="S3838" s="50">
        <v>1.6328794611825439</v>
      </c>
      <c r="T3838" s="50">
        <v>7.1722292983058813E-3</v>
      </c>
      <c r="U3838" s="50">
        <v>2.9995692834807248</v>
      </c>
      <c r="V3838" s="51">
        <v>82.156744500628221</v>
      </c>
      <c r="X3838" s="49">
        <v>0.05</v>
      </c>
      <c r="Y3838" s="49">
        <v>13.05</v>
      </c>
      <c r="Z3838" s="49">
        <v>0.12</v>
      </c>
      <c r="AA3838" s="49">
        <v>1.38</v>
      </c>
      <c r="AB3838" s="49">
        <v>3.37</v>
      </c>
      <c r="AC3838" s="49">
        <v>0.06</v>
      </c>
      <c r="AD3838" s="49">
        <v>0.37</v>
      </c>
      <c r="AE3838" s="312"/>
      <c r="AF3838" s="465" t="s">
        <v>438</v>
      </c>
      <c r="AG3838" s="343">
        <v>30</v>
      </c>
      <c r="AH3838" s="343">
        <v>15</v>
      </c>
      <c r="AI3838" s="343"/>
      <c r="AJ3838" s="343"/>
      <c r="AK3838" s="343"/>
      <c r="AL3838" s="343"/>
      <c r="AM3838" s="343"/>
      <c r="AN3838" s="343"/>
      <c r="AO3838" s="343"/>
      <c r="AP3838" s="343"/>
      <c r="AQ3838" s="343"/>
      <c r="AR3838" s="343"/>
      <c r="AS3838" s="343"/>
      <c r="AT3838" s="343"/>
      <c r="AU3838" s="343"/>
      <c r="AV3838" s="343"/>
      <c r="AW3838" s="343"/>
      <c r="AX3838" s="343"/>
      <c r="AY3838" s="343"/>
      <c r="AZ3838" s="343"/>
      <c r="BA3838" s="343"/>
      <c r="BB3838" s="343"/>
      <c r="BC3838" s="343"/>
      <c r="BD3838" s="343"/>
      <c r="BE3838" s="475"/>
      <c r="BF3838" s="475"/>
      <c r="BG3838" s="475"/>
      <c r="BH3838" s="475"/>
      <c r="BI3838" s="475"/>
      <c r="BJ3838" s="475"/>
      <c r="BK3838" s="475"/>
      <c r="BL3838" s="475"/>
      <c r="BM3838" s="475"/>
      <c r="BN3838" s="475"/>
      <c r="BO3838" s="475"/>
      <c r="BP3838" s="306"/>
      <c r="BQ3838" s="496"/>
      <c r="BR3838" s="496"/>
      <c r="BS3838" s="496"/>
      <c r="BT3838" s="496"/>
      <c r="BU3838" s="496"/>
      <c r="BV3838" s="496"/>
    </row>
    <row r="3839" spans="1:74" s="52" customFormat="1" ht="12.75">
      <c r="A3839" s="45">
        <v>2670.0804681784898</v>
      </c>
      <c r="B3839" s="46" t="s">
        <v>364</v>
      </c>
      <c r="C3839" s="47" t="s">
        <v>384</v>
      </c>
      <c r="D3839" s="48">
        <v>154.70428427903053</v>
      </c>
      <c r="E3839" s="49">
        <v>39.679200000000002</v>
      </c>
      <c r="F3839" s="49">
        <v>4.2599999999999999E-2</v>
      </c>
      <c r="G3839" s="49">
        <v>16.960560000000001</v>
      </c>
      <c r="H3839" s="49">
        <v>0.21690000000000001</v>
      </c>
      <c r="I3839" s="49">
        <v>0.1721</v>
      </c>
      <c r="J3839" s="49">
        <v>43.69605</v>
      </c>
      <c r="K3839" s="49">
        <v>0.26250000000000001</v>
      </c>
      <c r="L3839" s="49">
        <v>101.09991000000001</v>
      </c>
      <c r="M3839" s="47"/>
      <c r="N3839" s="50">
        <v>0.9941186411056866</v>
      </c>
      <c r="O3839" s="50">
        <v>8.4384041987806818E-4</v>
      </c>
      <c r="P3839" s="50">
        <v>0.35536241419898479</v>
      </c>
      <c r="Q3839" s="50">
        <v>4.3709793470072741E-3</v>
      </c>
      <c r="R3839" s="50">
        <v>3.6520937681765271E-3</v>
      </c>
      <c r="S3839" s="50">
        <v>1.6320220996086072</v>
      </c>
      <c r="T3839" s="50">
        <v>7.0463184261946241E-3</v>
      </c>
      <c r="U3839" s="50">
        <v>2.9985089151146083</v>
      </c>
      <c r="V3839" s="51">
        <v>82.119091110448835</v>
      </c>
      <c r="X3839" s="49">
        <v>0.05</v>
      </c>
      <c r="Y3839" s="49">
        <v>7.74</v>
      </c>
      <c r="Z3839" s="49">
        <v>0.12</v>
      </c>
      <c r="AA3839" s="49">
        <v>1.48</v>
      </c>
      <c r="AB3839" s="49">
        <v>3.88</v>
      </c>
      <c r="AC3839" s="49">
        <v>0.06</v>
      </c>
      <c r="AD3839" s="49">
        <v>0.37</v>
      </c>
      <c r="AE3839" s="312"/>
      <c r="AF3839" s="465" t="s">
        <v>438</v>
      </c>
      <c r="AG3839" s="343">
        <v>30</v>
      </c>
      <c r="AH3839" s="343">
        <v>15</v>
      </c>
      <c r="AI3839" s="343"/>
      <c r="AJ3839" s="343"/>
      <c r="AK3839" s="343"/>
      <c r="AL3839" s="343"/>
      <c r="AM3839" s="343"/>
      <c r="AN3839" s="343"/>
      <c r="AO3839" s="343"/>
      <c r="AP3839" s="343"/>
      <c r="AQ3839" s="343"/>
      <c r="AR3839" s="343"/>
      <c r="AS3839" s="343"/>
      <c r="AT3839" s="343"/>
      <c r="AU3839" s="343"/>
      <c r="AV3839" s="343"/>
      <c r="AW3839" s="343"/>
      <c r="AX3839" s="343"/>
      <c r="AY3839" s="343"/>
      <c r="AZ3839" s="343"/>
      <c r="BA3839" s="343"/>
      <c r="BB3839" s="343"/>
      <c r="BC3839" s="343"/>
      <c r="BD3839" s="343"/>
      <c r="BE3839" s="475"/>
      <c r="BF3839" s="475"/>
      <c r="BG3839" s="475"/>
      <c r="BH3839" s="475"/>
      <c r="BI3839" s="475"/>
      <c r="BJ3839" s="475"/>
      <c r="BK3839" s="475"/>
      <c r="BL3839" s="475"/>
      <c r="BM3839" s="475"/>
      <c r="BN3839" s="475"/>
      <c r="BO3839" s="475"/>
      <c r="BP3839" s="306"/>
      <c r="BQ3839" s="496"/>
      <c r="BR3839" s="496"/>
      <c r="BS3839" s="496"/>
      <c r="BT3839" s="496"/>
      <c r="BU3839" s="496"/>
      <c r="BV3839" s="496"/>
    </row>
    <row r="3840" spans="1:74" s="52" customFormat="1" ht="12.75">
      <c r="A3840" s="45">
        <v>2670.0804681784898</v>
      </c>
      <c r="B3840" s="46" t="s">
        <v>364</v>
      </c>
      <c r="C3840" s="47" t="s">
        <v>384</v>
      </c>
      <c r="D3840" s="48">
        <v>160.65428427903052</v>
      </c>
      <c r="E3840" s="49">
        <v>39.629530000000003</v>
      </c>
      <c r="F3840" s="49">
        <v>5.4399999999999997E-2</v>
      </c>
      <c r="G3840" s="49">
        <v>17.039680000000001</v>
      </c>
      <c r="H3840" s="49">
        <v>0.22070000000000001</v>
      </c>
      <c r="I3840" s="49">
        <v>0.215</v>
      </c>
      <c r="J3840" s="49">
        <v>43.798459999999999</v>
      </c>
      <c r="K3840" s="49">
        <v>0.26129999999999998</v>
      </c>
      <c r="L3840" s="49">
        <v>101.30097000000001</v>
      </c>
      <c r="M3840" s="47"/>
      <c r="N3840" s="50">
        <v>0.99160162160742404</v>
      </c>
      <c r="O3840" s="50">
        <v>1.0761990922152946E-3</v>
      </c>
      <c r="P3840" s="50">
        <v>0.35656255674601955</v>
      </c>
      <c r="Q3840" s="50">
        <v>4.441856583628675E-3</v>
      </c>
      <c r="R3840" s="50">
        <v>4.5566167864860277E-3</v>
      </c>
      <c r="S3840" s="50">
        <v>1.6337503464883825</v>
      </c>
      <c r="T3840" s="50">
        <v>7.0051165242067323E-3</v>
      </c>
      <c r="U3840" s="50">
        <v>3.0004526811877512</v>
      </c>
      <c r="V3840" s="51">
        <v>82.085100480101417</v>
      </c>
      <c r="X3840" s="49">
        <v>0.05</v>
      </c>
      <c r="Y3840" s="49">
        <v>6.26</v>
      </c>
      <c r="Z3840" s="49">
        <v>0.12</v>
      </c>
      <c r="AA3840" s="49">
        <v>1.46</v>
      </c>
      <c r="AB3840" s="49">
        <v>3.22</v>
      </c>
      <c r="AC3840" s="49">
        <v>0.06</v>
      </c>
      <c r="AD3840" s="49">
        <v>0.37</v>
      </c>
      <c r="AE3840" s="312"/>
      <c r="AF3840" s="465" t="s">
        <v>438</v>
      </c>
      <c r="AG3840" s="343">
        <v>30</v>
      </c>
      <c r="AH3840" s="343">
        <v>15</v>
      </c>
      <c r="AI3840" s="343"/>
      <c r="AJ3840" s="343"/>
      <c r="AK3840" s="343"/>
      <c r="AL3840" s="343"/>
      <c r="AM3840" s="343"/>
      <c r="AN3840" s="343"/>
      <c r="AO3840" s="343"/>
      <c r="AP3840" s="343"/>
      <c r="AQ3840" s="343"/>
      <c r="AR3840" s="343"/>
      <c r="AS3840" s="343"/>
      <c r="AT3840" s="343"/>
      <c r="AU3840" s="343"/>
      <c r="AV3840" s="343"/>
      <c r="AW3840" s="343"/>
      <c r="AX3840" s="343"/>
      <c r="AY3840" s="343"/>
      <c r="AZ3840" s="343"/>
      <c r="BA3840" s="343"/>
      <c r="BB3840" s="343"/>
      <c r="BC3840" s="343"/>
      <c r="BD3840" s="343"/>
      <c r="BE3840" s="475"/>
      <c r="BF3840" s="475"/>
      <c r="BG3840" s="475"/>
      <c r="BH3840" s="475"/>
      <c r="BI3840" s="475"/>
      <c r="BJ3840" s="475"/>
      <c r="BK3840" s="475"/>
      <c r="BL3840" s="475"/>
      <c r="BM3840" s="475"/>
      <c r="BN3840" s="475"/>
      <c r="BO3840" s="475"/>
      <c r="BP3840" s="306"/>
      <c r="BQ3840" s="496"/>
      <c r="BR3840" s="496"/>
      <c r="BS3840" s="496"/>
      <c r="BT3840" s="496"/>
      <c r="BU3840" s="496"/>
      <c r="BV3840" s="496"/>
    </row>
    <row r="3841" spans="1:74" s="52" customFormat="1" ht="12.75">
      <c r="A3841" s="45">
        <v>2670.0804681784898</v>
      </c>
      <c r="B3841" s="46" t="s">
        <v>364</v>
      </c>
      <c r="C3841" s="47" t="s">
        <v>384</v>
      </c>
      <c r="D3841" s="48">
        <v>166.60428427903051</v>
      </c>
      <c r="E3841" s="49">
        <v>39.599730000000001</v>
      </c>
      <c r="F3841" s="49">
        <v>4.5699999999999998E-2</v>
      </c>
      <c r="G3841" s="49">
        <v>16.960560000000001</v>
      </c>
      <c r="H3841" s="49">
        <v>0.22220000000000001</v>
      </c>
      <c r="I3841" s="49">
        <v>0.2319</v>
      </c>
      <c r="J3841" s="49">
        <v>43.839419999999997</v>
      </c>
      <c r="K3841" s="49">
        <v>0.26579999999999998</v>
      </c>
      <c r="L3841" s="49">
        <v>101.30790999999999</v>
      </c>
      <c r="M3841" s="47"/>
      <c r="N3841" s="50">
        <v>0.990039200401021</v>
      </c>
      <c r="O3841" s="50">
        <v>9.0334112277236779E-4</v>
      </c>
      <c r="P3841" s="50">
        <v>0.35461438391307654</v>
      </c>
      <c r="Q3841" s="50">
        <v>4.4683595625838388E-3</v>
      </c>
      <c r="R3841" s="50">
        <v>4.9107367530298344E-3</v>
      </c>
      <c r="S3841" s="50">
        <v>1.6339302425293298</v>
      </c>
      <c r="T3841" s="50">
        <v>7.1198819014867253E-3</v>
      </c>
      <c r="U3841" s="50">
        <v>2.9974427549911642</v>
      </c>
      <c r="V3841" s="51">
        <v>82.167139766558961</v>
      </c>
      <c r="X3841" s="49">
        <v>0.05</v>
      </c>
      <c r="Y3841" s="49">
        <v>7.27</v>
      </c>
      <c r="Z3841" s="49">
        <v>0.12</v>
      </c>
      <c r="AA3841" s="49">
        <v>1.45</v>
      </c>
      <c r="AB3841" s="49">
        <v>2.96</v>
      </c>
      <c r="AC3841" s="49">
        <v>0.06</v>
      </c>
      <c r="AD3841" s="49">
        <v>0.37</v>
      </c>
      <c r="AE3841" s="312"/>
      <c r="AF3841" s="465" t="s">
        <v>438</v>
      </c>
      <c r="AG3841" s="343">
        <v>30</v>
      </c>
      <c r="AH3841" s="343">
        <v>15</v>
      </c>
      <c r="AI3841" s="343"/>
      <c r="AJ3841" s="343"/>
      <c r="AK3841" s="343"/>
      <c r="AL3841" s="343"/>
      <c r="AM3841" s="343"/>
      <c r="AN3841" s="343"/>
      <c r="AO3841" s="343"/>
      <c r="AP3841" s="343"/>
      <c r="AQ3841" s="343"/>
      <c r="AR3841" s="343"/>
      <c r="AS3841" s="343"/>
      <c r="AT3841" s="343"/>
      <c r="AU3841" s="343"/>
      <c r="AV3841" s="343"/>
      <c r="AW3841" s="343"/>
      <c r="AX3841" s="343"/>
      <c r="AY3841" s="343"/>
      <c r="AZ3841" s="343"/>
      <c r="BA3841" s="343"/>
      <c r="BB3841" s="343"/>
      <c r="BC3841" s="343"/>
      <c r="BD3841" s="343"/>
      <c r="BE3841" s="475"/>
      <c r="BF3841" s="475"/>
      <c r="BG3841" s="475"/>
      <c r="BH3841" s="475"/>
      <c r="BI3841" s="475"/>
      <c r="BJ3841" s="475"/>
      <c r="BK3841" s="475"/>
      <c r="BL3841" s="475"/>
      <c r="BM3841" s="475"/>
      <c r="BN3841" s="475"/>
      <c r="BO3841" s="475"/>
      <c r="BP3841" s="306"/>
      <c r="BQ3841" s="496"/>
      <c r="BR3841" s="496"/>
      <c r="BS3841" s="496"/>
      <c r="BT3841" s="496"/>
      <c r="BU3841" s="496"/>
      <c r="BV3841" s="496"/>
    </row>
    <row r="3842" spans="1:74" s="52" customFormat="1" ht="12.75">
      <c r="A3842" s="45">
        <v>2670.0804681784898</v>
      </c>
      <c r="B3842" s="46" t="s">
        <v>364</v>
      </c>
      <c r="C3842" s="47" t="s">
        <v>384</v>
      </c>
      <c r="D3842" s="48">
        <v>172.5542842790305</v>
      </c>
      <c r="E3842" s="49">
        <v>39.709009999999999</v>
      </c>
      <c r="F3842" s="49">
        <v>4.1700000000000001E-2</v>
      </c>
      <c r="G3842" s="49">
        <v>16.76277</v>
      </c>
      <c r="H3842" s="49">
        <v>0.23949999999999999</v>
      </c>
      <c r="I3842" s="49">
        <v>0.19939999999999999</v>
      </c>
      <c r="J3842" s="49">
        <v>43.655090000000001</v>
      </c>
      <c r="K3842" s="49">
        <v>0.2596</v>
      </c>
      <c r="L3842" s="49">
        <v>101.01187</v>
      </c>
      <c r="M3842" s="47"/>
      <c r="N3842" s="50">
        <v>0.99405399797079463</v>
      </c>
      <c r="O3842" s="50">
        <v>8.253390366447349E-4</v>
      </c>
      <c r="P3842" s="50">
        <v>0.3509317780760759</v>
      </c>
      <c r="Q3842" s="50">
        <v>4.8224787966576138E-3</v>
      </c>
      <c r="R3842" s="50">
        <v>4.2279691513499819E-3</v>
      </c>
      <c r="S3842" s="50">
        <v>1.6291622944200066</v>
      </c>
      <c r="T3842" s="50">
        <v>6.962789284452188E-3</v>
      </c>
      <c r="U3842" s="50">
        <v>2.9925129823280225</v>
      </c>
      <c r="V3842" s="51">
        <v>82.277014867596904</v>
      </c>
      <c r="X3842" s="49">
        <v>0.05</v>
      </c>
      <c r="Y3842" s="49">
        <v>8.09</v>
      </c>
      <c r="Z3842" s="49">
        <v>0.12</v>
      </c>
      <c r="AA3842" s="49">
        <v>1.35</v>
      </c>
      <c r="AB3842" s="49">
        <v>3.35</v>
      </c>
      <c r="AC3842" s="49">
        <v>0.06</v>
      </c>
      <c r="AD3842" s="49">
        <v>0.38</v>
      </c>
      <c r="AE3842" s="312"/>
      <c r="AF3842" s="465" t="s">
        <v>438</v>
      </c>
      <c r="AG3842" s="343">
        <v>30</v>
      </c>
      <c r="AH3842" s="343">
        <v>15</v>
      </c>
      <c r="AI3842" s="343"/>
      <c r="AJ3842" s="343"/>
      <c r="AK3842" s="343"/>
      <c r="AL3842" s="343"/>
      <c r="AM3842" s="343"/>
      <c r="AN3842" s="343"/>
      <c r="AO3842" s="343"/>
      <c r="AP3842" s="343"/>
      <c r="AQ3842" s="343"/>
      <c r="AR3842" s="343"/>
      <c r="AS3842" s="343"/>
      <c r="AT3842" s="343"/>
      <c r="AU3842" s="343"/>
      <c r="AV3842" s="343"/>
      <c r="AW3842" s="343"/>
      <c r="AX3842" s="343"/>
      <c r="AY3842" s="343"/>
      <c r="AZ3842" s="343"/>
      <c r="BA3842" s="343"/>
      <c r="BB3842" s="343"/>
      <c r="BC3842" s="343"/>
      <c r="BD3842" s="343"/>
      <c r="BE3842" s="475"/>
      <c r="BF3842" s="475"/>
      <c r="BG3842" s="475"/>
      <c r="BH3842" s="475"/>
      <c r="BI3842" s="475"/>
      <c r="BJ3842" s="475"/>
      <c r="BK3842" s="475"/>
      <c r="BL3842" s="475"/>
      <c r="BM3842" s="475"/>
      <c r="BN3842" s="475"/>
      <c r="BO3842" s="475"/>
      <c r="BP3842" s="306"/>
      <c r="BQ3842" s="496"/>
      <c r="BR3842" s="496"/>
      <c r="BS3842" s="496"/>
      <c r="BT3842" s="496"/>
      <c r="BU3842" s="496"/>
      <c r="BV3842" s="496"/>
    </row>
    <row r="3843" spans="1:74" s="52" customFormat="1" ht="12.75">
      <c r="A3843" s="45">
        <v>2670.0804681784898</v>
      </c>
      <c r="B3843" s="46" t="s">
        <v>364</v>
      </c>
      <c r="C3843" s="47" t="s">
        <v>384</v>
      </c>
      <c r="D3843" s="48">
        <v>178.50428427903049</v>
      </c>
      <c r="E3843" s="49">
        <v>39.599730000000001</v>
      </c>
      <c r="F3843" s="49">
        <v>3.7900000000000003E-2</v>
      </c>
      <c r="G3843" s="49">
        <v>16.950669999999999</v>
      </c>
      <c r="H3843" s="49">
        <v>0.23810000000000001</v>
      </c>
      <c r="I3843" s="49">
        <v>0.2316</v>
      </c>
      <c r="J3843" s="49">
        <v>43.562930000000001</v>
      </c>
      <c r="K3843" s="49">
        <v>0.25659999999999999</v>
      </c>
      <c r="L3843" s="49">
        <v>100.93053000000002</v>
      </c>
      <c r="M3843" s="47"/>
      <c r="N3843" s="50">
        <v>0.99455445591893321</v>
      </c>
      <c r="O3843" s="50">
        <v>7.525770455691519E-4</v>
      </c>
      <c r="P3843" s="50">
        <v>0.35602394297519235</v>
      </c>
      <c r="Q3843" s="50">
        <v>4.8099396847606007E-3</v>
      </c>
      <c r="R3843" s="50">
        <v>4.9267512673110605E-3</v>
      </c>
      <c r="S3843" s="50">
        <v>1.6310300800723483</v>
      </c>
      <c r="T3843" s="50">
        <v>6.9047926640956169E-3</v>
      </c>
      <c r="U3843" s="50">
        <v>3.0001607176923306</v>
      </c>
      <c r="V3843" s="51">
        <v>82.082825185137182</v>
      </c>
      <c r="X3843" s="49">
        <v>0.05</v>
      </c>
      <c r="Y3843" s="49">
        <v>8.93</v>
      </c>
      <c r="Z3843" s="49">
        <v>0.12</v>
      </c>
      <c r="AA3843" s="49">
        <v>1.35</v>
      </c>
      <c r="AB3843" s="49">
        <v>3.12</v>
      </c>
      <c r="AC3843" s="49">
        <v>7.0000000000000007E-2</v>
      </c>
      <c r="AD3843" s="49">
        <v>0.38</v>
      </c>
      <c r="AE3843" s="312"/>
      <c r="AF3843" s="465" t="s">
        <v>438</v>
      </c>
      <c r="AG3843" s="343">
        <v>30</v>
      </c>
      <c r="AH3843" s="343">
        <v>15</v>
      </c>
      <c r="AI3843" s="343"/>
      <c r="AJ3843" s="343"/>
      <c r="AK3843" s="343"/>
      <c r="AL3843" s="343"/>
      <c r="AM3843" s="343"/>
      <c r="AN3843" s="343"/>
      <c r="AO3843" s="343"/>
      <c r="AP3843" s="343"/>
      <c r="AQ3843" s="343"/>
      <c r="AR3843" s="343"/>
      <c r="AS3843" s="343"/>
      <c r="AT3843" s="343"/>
      <c r="AU3843" s="343"/>
      <c r="AV3843" s="343"/>
      <c r="AW3843" s="343"/>
      <c r="AX3843" s="343"/>
      <c r="AY3843" s="343"/>
      <c r="AZ3843" s="343"/>
      <c r="BA3843" s="343"/>
      <c r="BB3843" s="343"/>
      <c r="BC3843" s="343"/>
      <c r="BD3843" s="343"/>
      <c r="BE3843" s="475"/>
      <c r="BF3843" s="475"/>
      <c r="BG3843" s="475"/>
      <c r="BH3843" s="475"/>
      <c r="BI3843" s="475"/>
      <c r="BJ3843" s="475"/>
      <c r="BK3843" s="475"/>
      <c r="BL3843" s="475"/>
      <c r="BM3843" s="475"/>
      <c r="BN3843" s="475"/>
      <c r="BO3843" s="475"/>
      <c r="BP3843" s="306"/>
      <c r="BQ3843" s="496"/>
      <c r="BR3843" s="496"/>
      <c r="BS3843" s="496"/>
      <c r="BT3843" s="496"/>
      <c r="BU3843" s="496"/>
      <c r="BV3843" s="496"/>
    </row>
    <row r="3844" spans="1:74" s="52" customFormat="1" ht="12.75">
      <c r="A3844" s="45">
        <v>2670.0804681784898</v>
      </c>
      <c r="B3844" s="46" t="s">
        <v>364</v>
      </c>
      <c r="C3844" s="47" t="s">
        <v>384</v>
      </c>
      <c r="D3844" s="48">
        <v>184.45428427903047</v>
      </c>
      <c r="E3844" s="49">
        <v>39.569920000000003</v>
      </c>
      <c r="F3844" s="49">
        <v>3.1399999999999997E-2</v>
      </c>
      <c r="G3844" s="49">
        <v>16.94078</v>
      </c>
      <c r="H3844" s="49">
        <v>0.2414</v>
      </c>
      <c r="I3844" s="49">
        <v>0.23669999999999999</v>
      </c>
      <c r="J3844" s="49">
        <v>43.60389</v>
      </c>
      <c r="K3844" s="49">
        <v>0.26200000000000001</v>
      </c>
      <c r="L3844" s="49">
        <v>101.11599000000001</v>
      </c>
      <c r="M3844" s="47"/>
      <c r="N3844" s="50">
        <v>0.98988942203128449</v>
      </c>
      <c r="O3844" s="50">
        <v>6.2105001170323869E-4</v>
      </c>
      <c r="P3844" s="50">
        <v>0.35441403163132784</v>
      </c>
      <c r="Q3844" s="50">
        <v>4.8573865878199724E-3</v>
      </c>
      <c r="R3844" s="50">
        <v>5.0153992228515448E-3</v>
      </c>
      <c r="S3844" s="50">
        <v>1.6261301124580296</v>
      </c>
      <c r="T3844" s="50">
        <v>7.0223173159636018E-3</v>
      </c>
      <c r="U3844" s="50">
        <v>2.9900511198579816</v>
      </c>
      <c r="V3844" s="51">
        <v>82.10521928082116</v>
      </c>
      <c r="X3844" s="49">
        <v>0.05</v>
      </c>
      <c r="Y3844" s="49">
        <v>10.88</v>
      </c>
      <c r="Z3844" s="49">
        <v>0.12</v>
      </c>
      <c r="AA3844" s="49">
        <v>1.32</v>
      </c>
      <c r="AB3844" s="49">
        <v>2.88</v>
      </c>
      <c r="AC3844" s="49">
        <v>0.06</v>
      </c>
      <c r="AD3844" s="49">
        <v>0.37</v>
      </c>
      <c r="AE3844" s="312"/>
      <c r="AF3844" s="465" t="s">
        <v>438</v>
      </c>
      <c r="AG3844" s="343">
        <v>30</v>
      </c>
      <c r="AH3844" s="343">
        <v>15</v>
      </c>
      <c r="AI3844" s="343"/>
      <c r="AJ3844" s="343"/>
      <c r="AK3844" s="343"/>
      <c r="AL3844" s="343"/>
      <c r="AM3844" s="343"/>
      <c r="AN3844" s="343"/>
      <c r="AO3844" s="343"/>
      <c r="AP3844" s="343"/>
      <c r="AQ3844" s="343"/>
      <c r="AR3844" s="343"/>
      <c r="AS3844" s="343"/>
      <c r="AT3844" s="343"/>
      <c r="AU3844" s="343"/>
      <c r="AV3844" s="343"/>
      <c r="AW3844" s="343"/>
      <c r="AX3844" s="343"/>
      <c r="AY3844" s="343"/>
      <c r="AZ3844" s="343"/>
      <c r="BA3844" s="343"/>
      <c r="BB3844" s="343"/>
      <c r="BC3844" s="343"/>
      <c r="BD3844" s="343"/>
      <c r="BE3844" s="475"/>
      <c r="BF3844" s="475"/>
      <c r="BG3844" s="475"/>
      <c r="BH3844" s="475"/>
      <c r="BI3844" s="475"/>
      <c r="BJ3844" s="475"/>
      <c r="BK3844" s="475"/>
      <c r="BL3844" s="475"/>
      <c r="BM3844" s="475"/>
      <c r="BN3844" s="475"/>
      <c r="BO3844" s="475"/>
      <c r="BP3844" s="306"/>
      <c r="BQ3844" s="496"/>
      <c r="BR3844" s="496"/>
      <c r="BS3844" s="496"/>
      <c r="BT3844" s="496"/>
      <c r="BU3844" s="496"/>
      <c r="BV3844" s="496"/>
    </row>
    <row r="3845" spans="1:74" s="52" customFormat="1" ht="12.75">
      <c r="A3845" s="45">
        <v>2670.0804681784898</v>
      </c>
      <c r="B3845" s="46" t="s">
        <v>364</v>
      </c>
      <c r="C3845" s="47" t="s">
        <v>384</v>
      </c>
      <c r="D3845" s="48">
        <v>190.40428427903046</v>
      </c>
      <c r="E3845" s="49">
        <v>39.599730000000001</v>
      </c>
      <c r="F3845" s="49">
        <v>2.4400000000000002E-2</v>
      </c>
      <c r="G3845" s="49">
        <v>16.802330000000001</v>
      </c>
      <c r="H3845" s="49">
        <v>0.23930000000000001</v>
      </c>
      <c r="I3845" s="49">
        <v>0.24610000000000001</v>
      </c>
      <c r="J3845" s="49">
        <v>43.327399999999997</v>
      </c>
      <c r="K3845" s="49">
        <v>0.25790000000000002</v>
      </c>
      <c r="L3845" s="49">
        <v>100.60226000000002</v>
      </c>
      <c r="M3845" s="47"/>
      <c r="N3845" s="50">
        <v>0.99653599736247667</v>
      </c>
      <c r="O3845" s="50">
        <v>4.8547403562904145E-4</v>
      </c>
      <c r="P3845" s="50">
        <v>0.35361141032342086</v>
      </c>
      <c r="Q3845" s="50">
        <v>4.8438128757153174E-3</v>
      </c>
      <c r="R3845" s="50">
        <v>5.2456356142745221E-3</v>
      </c>
      <c r="S3845" s="50">
        <v>1.6254437332046159</v>
      </c>
      <c r="T3845" s="50">
        <v>6.9536008207434297E-3</v>
      </c>
      <c r="U3845" s="50">
        <v>2.9944509133348536</v>
      </c>
      <c r="V3845" s="51">
        <v>82.132311397193192</v>
      </c>
      <c r="X3845" s="49">
        <v>0.05</v>
      </c>
      <c r="Y3845" s="49">
        <v>14.14</v>
      </c>
      <c r="Z3845" s="49">
        <v>0.12</v>
      </c>
      <c r="AA3845" s="49">
        <v>1.36</v>
      </c>
      <c r="AB3845" s="49">
        <v>2.9</v>
      </c>
      <c r="AC3845" s="49">
        <v>7.0000000000000007E-2</v>
      </c>
      <c r="AD3845" s="49">
        <v>0.38</v>
      </c>
      <c r="AE3845" s="312"/>
      <c r="AF3845" s="465" t="s">
        <v>438</v>
      </c>
      <c r="AG3845" s="343">
        <v>30</v>
      </c>
      <c r="AH3845" s="343">
        <v>15</v>
      </c>
      <c r="AI3845" s="343"/>
      <c r="AJ3845" s="343"/>
      <c r="AK3845" s="343"/>
      <c r="AL3845" s="343"/>
      <c r="AM3845" s="343"/>
      <c r="AN3845" s="343"/>
      <c r="AO3845" s="343"/>
      <c r="AP3845" s="343"/>
      <c r="AQ3845" s="343"/>
      <c r="AR3845" s="343"/>
      <c r="AS3845" s="343"/>
      <c r="AT3845" s="343"/>
      <c r="AU3845" s="343"/>
      <c r="AV3845" s="343"/>
      <c r="AW3845" s="343"/>
      <c r="AX3845" s="343"/>
      <c r="AY3845" s="343"/>
      <c r="AZ3845" s="343"/>
      <c r="BA3845" s="343"/>
      <c r="BB3845" s="343"/>
      <c r="BC3845" s="343"/>
      <c r="BD3845" s="343"/>
      <c r="BE3845" s="475"/>
      <c r="BF3845" s="475"/>
      <c r="BG3845" s="475"/>
      <c r="BH3845" s="475"/>
      <c r="BI3845" s="475"/>
      <c r="BJ3845" s="475"/>
      <c r="BK3845" s="475"/>
      <c r="BL3845" s="475"/>
      <c r="BM3845" s="475"/>
      <c r="BN3845" s="475"/>
      <c r="BO3845" s="475"/>
      <c r="BP3845" s="306"/>
      <c r="BQ3845" s="496"/>
      <c r="BR3845" s="496"/>
      <c r="BS3845" s="496"/>
      <c r="BT3845" s="496"/>
      <c r="BU3845" s="496"/>
      <c r="BV3845" s="496"/>
    </row>
    <row r="3846" spans="1:74" s="52" customFormat="1" ht="12.75">
      <c r="A3846" s="45">
        <v>2670.0804681784898</v>
      </c>
      <c r="B3846" s="46" t="s">
        <v>364</v>
      </c>
      <c r="C3846" s="47" t="s">
        <v>384</v>
      </c>
      <c r="D3846" s="48">
        <v>196.35428427903045</v>
      </c>
      <c r="E3846" s="49">
        <v>39.728879999999997</v>
      </c>
      <c r="F3846" s="49">
        <v>4.1799999999999997E-2</v>
      </c>
      <c r="G3846" s="49">
        <v>16.792439999999999</v>
      </c>
      <c r="H3846" s="49">
        <v>0.24399999999999999</v>
      </c>
      <c r="I3846" s="49">
        <v>0.2278</v>
      </c>
      <c r="J3846" s="49">
        <v>43.583410000000001</v>
      </c>
      <c r="K3846" s="49">
        <v>0.25509999999999999</v>
      </c>
      <c r="L3846" s="49">
        <v>100.95693</v>
      </c>
      <c r="M3846" s="47"/>
      <c r="N3846" s="50">
        <v>0.99640657635177288</v>
      </c>
      <c r="O3846" s="50">
        <v>8.2886148595387097E-4</v>
      </c>
      <c r="P3846" s="50">
        <v>0.35220868629170521</v>
      </c>
      <c r="Q3846" s="50">
        <v>4.9222535625293275E-3</v>
      </c>
      <c r="R3846" s="50">
        <v>4.8391571089285382E-3</v>
      </c>
      <c r="S3846" s="50">
        <v>1.6295212022346759</v>
      </c>
      <c r="T3846" s="50">
        <v>6.8548565260121014E-3</v>
      </c>
      <c r="U3846" s="50">
        <v>2.9974238129605957</v>
      </c>
      <c r="V3846" s="51">
        <v>82.227210260546229</v>
      </c>
      <c r="X3846" s="49">
        <v>0.05</v>
      </c>
      <c r="Y3846" s="49">
        <v>8.17</v>
      </c>
      <c r="Z3846" s="49">
        <v>0.12</v>
      </c>
      <c r="AA3846" s="49">
        <v>1.33</v>
      </c>
      <c r="AB3846" s="49">
        <v>3</v>
      </c>
      <c r="AC3846" s="49">
        <v>0.06</v>
      </c>
      <c r="AD3846" s="49">
        <v>0.38</v>
      </c>
      <c r="AE3846" s="312"/>
      <c r="AF3846" s="465" t="s">
        <v>438</v>
      </c>
      <c r="AG3846" s="343">
        <v>30</v>
      </c>
      <c r="AH3846" s="343">
        <v>15</v>
      </c>
      <c r="AI3846" s="343"/>
      <c r="AJ3846" s="343"/>
      <c r="AK3846" s="343"/>
      <c r="AL3846" s="343"/>
      <c r="AM3846" s="343"/>
      <c r="AN3846" s="343"/>
      <c r="AO3846" s="343"/>
      <c r="AP3846" s="343"/>
      <c r="AQ3846" s="343"/>
      <c r="AR3846" s="343"/>
      <c r="AS3846" s="343"/>
      <c r="AT3846" s="343"/>
      <c r="AU3846" s="343"/>
      <c r="AV3846" s="343"/>
      <c r="AW3846" s="343"/>
      <c r="AX3846" s="343"/>
      <c r="AY3846" s="343"/>
      <c r="AZ3846" s="343"/>
      <c r="BA3846" s="343"/>
      <c r="BB3846" s="343"/>
      <c r="BC3846" s="343"/>
      <c r="BD3846" s="343"/>
      <c r="BE3846" s="475"/>
      <c r="BF3846" s="475"/>
      <c r="BG3846" s="475"/>
      <c r="BH3846" s="475"/>
      <c r="BI3846" s="475"/>
      <c r="BJ3846" s="475"/>
      <c r="BK3846" s="475"/>
      <c r="BL3846" s="475"/>
      <c r="BM3846" s="475"/>
      <c r="BN3846" s="475"/>
      <c r="BO3846" s="475"/>
      <c r="BP3846" s="306"/>
      <c r="BQ3846" s="496"/>
      <c r="BR3846" s="496"/>
      <c r="BS3846" s="496"/>
      <c r="BT3846" s="496"/>
      <c r="BU3846" s="496"/>
      <c r="BV3846" s="496"/>
    </row>
    <row r="3847" spans="1:74" s="52" customFormat="1" ht="12.75">
      <c r="A3847" s="45">
        <v>2670.0804681784898</v>
      </c>
      <c r="B3847" s="46" t="s">
        <v>364</v>
      </c>
      <c r="C3847" s="47" t="s">
        <v>384</v>
      </c>
      <c r="D3847" s="48">
        <v>202.30428427903044</v>
      </c>
      <c r="E3847" s="49">
        <v>39.718940000000003</v>
      </c>
      <c r="F3847" s="49">
        <v>3.15E-2</v>
      </c>
      <c r="G3847" s="49">
        <v>16.97045</v>
      </c>
      <c r="H3847" s="49">
        <v>0.2167</v>
      </c>
      <c r="I3847" s="49">
        <v>0.21679999999999999</v>
      </c>
      <c r="J3847" s="49">
        <v>43.624369999999999</v>
      </c>
      <c r="K3847" s="49">
        <v>0.25819999999999999</v>
      </c>
      <c r="L3847" s="49">
        <v>101.14036000000002</v>
      </c>
      <c r="M3847" s="47"/>
      <c r="N3847" s="50">
        <v>0.9947109973421282</v>
      </c>
      <c r="O3847" s="50">
        <v>6.2371363543583169E-4</v>
      </c>
      <c r="P3847" s="50">
        <v>0.3554255320810572</v>
      </c>
      <c r="Q3847" s="50">
        <v>4.3651791626852215E-3</v>
      </c>
      <c r="R3847" s="50">
        <v>4.5987975022018816E-3</v>
      </c>
      <c r="S3847" s="50">
        <v>1.6286845756318578</v>
      </c>
      <c r="T3847" s="50">
        <v>6.9280841664163869E-3</v>
      </c>
      <c r="U3847" s="50">
        <v>2.9968307806307735</v>
      </c>
      <c r="V3847" s="51">
        <v>82.086400815186806</v>
      </c>
      <c r="X3847" s="49">
        <v>0.05</v>
      </c>
      <c r="Y3847" s="49">
        <v>10.74</v>
      </c>
      <c r="Z3847" s="49">
        <v>0.12</v>
      </c>
      <c r="AA3847" s="49">
        <v>1.49</v>
      </c>
      <c r="AB3847" s="49">
        <v>3.21</v>
      </c>
      <c r="AC3847" s="49">
        <v>0.06</v>
      </c>
      <c r="AD3847" s="49">
        <v>0.38</v>
      </c>
      <c r="AE3847" s="312"/>
      <c r="AF3847" s="465" t="s">
        <v>438</v>
      </c>
      <c r="AG3847" s="343">
        <v>30</v>
      </c>
      <c r="AH3847" s="343">
        <v>15</v>
      </c>
      <c r="AI3847" s="343"/>
      <c r="AJ3847" s="343"/>
      <c r="AK3847" s="343"/>
      <c r="AL3847" s="343"/>
      <c r="AM3847" s="343"/>
      <c r="AN3847" s="343"/>
      <c r="AO3847" s="343"/>
      <c r="AP3847" s="343"/>
      <c r="AQ3847" s="343"/>
      <c r="AR3847" s="343"/>
      <c r="AS3847" s="343"/>
      <c r="AT3847" s="343"/>
      <c r="AU3847" s="343"/>
      <c r="AV3847" s="343"/>
      <c r="AW3847" s="343"/>
      <c r="AX3847" s="343"/>
      <c r="AY3847" s="343"/>
      <c r="AZ3847" s="343"/>
      <c r="BA3847" s="343"/>
      <c r="BB3847" s="343"/>
      <c r="BC3847" s="343"/>
      <c r="BD3847" s="343"/>
      <c r="BE3847" s="475"/>
      <c r="BF3847" s="475"/>
      <c r="BG3847" s="475"/>
      <c r="BH3847" s="475"/>
      <c r="BI3847" s="475"/>
      <c r="BJ3847" s="475"/>
      <c r="BK3847" s="475"/>
      <c r="BL3847" s="475"/>
      <c r="BM3847" s="475"/>
      <c r="BN3847" s="475"/>
      <c r="BO3847" s="475"/>
      <c r="BP3847" s="306"/>
      <c r="BQ3847" s="496"/>
      <c r="BR3847" s="496"/>
      <c r="BS3847" s="496"/>
      <c r="BT3847" s="496"/>
      <c r="BU3847" s="496"/>
      <c r="BV3847" s="496"/>
    </row>
    <row r="3848" spans="1:74" s="52" customFormat="1" ht="12.75">
      <c r="A3848" s="45">
        <v>2670.0804681784898</v>
      </c>
      <c r="B3848" s="46" t="s">
        <v>364</v>
      </c>
      <c r="C3848" s="47" t="s">
        <v>384</v>
      </c>
      <c r="D3848" s="48">
        <v>208.25428427903043</v>
      </c>
      <c r="E3848" s="49">
        <v>39.828220000000002</v>
      </c>
      <c r="F3848" s="49">
        <v>4.1300000000000003E-2</v>
      </c>
      <c r="G3848" s="49">
        <v>16.832000000000001</v>
      </c>
      <c r="H3848" s="49">
        <v>0.23319999999999999</v>
      </c>
      <c r="I3848" s="49">
        <v>0.24929999999999999</v>
      </c>
      <c r="J3848" s="49">
        <v>43.665329999999997</v>
      </c>
      <c r="K3848" s="49">
        <v>0.25679999999999997</v>
      </c>
      <c r="L3848" s="49">
        <v>101.21065</v>
      </c>
      <c r="M3848" s="47"/>
      <c r="N3848" s="50">
        <v>0.99569044383460481</v>
      </c>
      <c r="O3848" s="50">
        <v>8.1631712678230405E-4</v>
      </c>
      <c r="P3848" s="50">
        <v>0.35190477360027261</v>
      </c>
      <c r="Q3848" s="50">
        <v>4.689276917975607E-3</v>
      </c>
      <c r="R3848" s="50">
        <v>5.2788759845852811E-3</v>
      </c>
      <c r="S3848" s="50">
        <v>1.6273416274534156</v>
      </c>
      <c r="T3848" s="50">
        <v>6.878379104760456E-3</v>
      </c>
      <c r="U3848" s="50">
        <v>2.9939107467319204</v>
      </c>
      <c r="V3848" s="51">
        <v>82.220264570751283</v>
      </c>
      <c r="X3848" s="49">
        <v>0.05</v>
      </c>
      <c r="Y3848" s="49">
        <v>8.15</v>
      </c>
      <c r="Z3848" s="49">
        <v>0.12</v>
      </c>
      <c r="AA3848" s="49">
        <v>1.37</v>
      </c>
      <c r="AB3848" s="49">
        <v>2.81</v>
      </c>
      <c r="AC3848" s="49">
        <v>0.06</v>
      </c>
      <c r="AD3848" s="49">
        <v>0.38</v>
      </c>
      <c r="AE3848" s="312"/>
      <c r="AF3848" s="465" t="s">
        <v>438</v>
      </c>
      <c r="AG3848" s="343">
        <v>30</v>
      </c>
      <c r="AH3848" s="343">
        <v>15</v>
      </c>
      <c r="AI3848" s="343"/>
      <c r="AJ3848" s="343"/>
      <c r="AK3848" s="343"/>
      <c r="AL3848" s="343"/>
      <c r="AM3848" s="343"/>
      <c r="AN3848" s="343"/>
      <c r="AO3848" s="343"/>
      <c r="AP3848" s="343"/>
      <c r="AQ3848" s="343"/>
      <c r="AR3848" s="343"/>
      <c r="AS3848" s="343"/>
      <c r="AT3848" s="343"/>
      <c r="AU3848" s="343"/>
      <c r="AV3848" s="343"/>
      <c r="AW3848" s="343"/>
      <c r="AX3848" s="343"/>
      <c r="AY3848" s="343"/>
      <c r="AZ3848" s="343"/>
      <c r="BA3848" s="343"/>
      <c r="BB3848" s="343"/>
      <c r="BC3848" s="343"/>
      <c r="BD3848" s="343"/>
      <c r="BE3848" s="475"/>
      <c r="BF3848" s="475"/>
      <c r="BG3848" s="475"/>
      <c r="BH3848" s="475"/>
      <c r="BI3848" s="475"/>
      <c r="BJ3848" s="475"/>
      <c r="BK3848" s="475"/>
      <c r="BL3848" s="475"/>
      <c r="BM3848" s="475"/>
      <c r="BN3848" s="475"/>
      <c r="BO3848" s="475"/>
      <c r="BP3848" s="306"/>
      <c r="BQ3848" s="496"/>
      <c r="BR3848" s="496"/>
      <c r="BS3848" s="496"/>
      <c r="BT3848" s="496"/>
      <c r="BU3848" s="496"/>
      <c r="BV3848" s="496"/>
    </row>
    <row r="3849" spans="1:74" s="52" customFormat="1" ht="12.75">
      <c r="A3849" s="45">
        <v>2670.0804681784898</v>
      </c>
      <c r="B3849" s="46" t="s">
        <v>364</v>
      </c>
      <c r="C3849" s="47" t="s">
        <v>384</v>
      </c>
      <c r="D3849" s="48">
        <v>214.20428427903042</v>
      </c>
      <c r="E3849" s="49">
        <v>39.699069999999999</v>
      </c>
      <c r="F3849" s="49">
        <v>6.9500000000000006E-2</v>
      </c>
      <c r="G3849" s="49">
        <v>16.86167</v>
      </c>
      <c r="H3849" s="49">
        <v>0.23019999999999999</v>
      </c>
      <c r="I3849" s="49">
        <v>0.21029999999999999</v>
      </c>
      <c r="J3849" s="49">
        <v>43.675579999999997</v>
      </c>
      <c r="K3849" s="49">
        <v>0.2586</v>
      </c>
      <c r="L3849" s="49">
        <v>101.04982</v>
      </c>
      <c r="M3849" s="47"/>
      <c r="N3849" s="50">
        <v>0.99523070164496286</v>
      </c>
      <c r="O3849" s="50">
        <v>1.377538202268663E-3</v>
      </c>
      <c r="P3849" s="50">
        <v>0.3535086227104971</v>
      </c>
      <c r="Q3849" s="50">
        <v>4.6418664753250577E-3</v>
      </c>
      <c r="R3849" s="50">
        <v>4.4654830366756418E-3</v>
      </c>
      <c r="S3849" s="50">
        <v>1.6322649633599609</v>
      </c>
      <c r="T3849" s="50">
        <v>6.9459171694844311E-3</v>
      </c>
      <c r="U3849" s="50">
        <v>2.9995679636702079</v>
      </c>
      <c r="V3849" s="51">
        <v>82.197939121043675</v>
      </c>
      <c r="X3849" s="49">
        <v>0.05</v>
      </c>
      <c r="Y3849" s="49">
        <v>4.8600000000000003</v>
      </c>
      <c r="Z3849" s="49">
        <v>0.12</v>
      </c>
      <c r="AA3849" s="49">
        <v>1.4</v>
      </c>
      <c r="AB3849" s="49">
        <v>3.23</v>
      </c>
      <c r="AC3849" s="49">
        <v>0.06</v>
      </c>
      <c r="AD3849" s="49">
        <v>0.37</v>
      </c>
      <c r="AE3849" s="312"/>
      <c r="AF3849" s="465" t="s">
        <v>438</v>
      </c>
      <c r="AG3849" s="343">
        <v>30</v>
      </c>
      <c r="AH3849" s="343">
        <v>15</v>
      </c>
      <c r="AI3849" s="343"/>
      <c r="AJ3849" s="343"/>
      <c r="AK3849" s="343"/>
      <c r="AL3849" s="343"/>
      <c r="AM3849" s="343"/>
      <c r="AN3849" s="343"/>
      <c r="AO3849" s="343"/>
      <c r="AP3849" s="343"/>
      <c r="AQ3849" s="343"/>
      <c r="AR3849" s="343"/>
      <c r="AS3849" s="343"/>
      <c r="AT3849" s="343"/>
      <c r="AU3849" s="343"/>
      <c r="AV3849" s="343"/>
      <c r="AW3849" s="343"/>
      <c r="AX3849" s="343"/>
      <c r="AY3849" s="343"/>
      <c r="AZ3849" s="343"/>
      <c r="BA3849" s="343"/>
      <c r="BB3849" s="343"/>
      <c r="BC3849" s="343"/>
      <c r="BD3849" s="343"/>
      <c r="BE3849" s="475"/>
      <c r="BF3849" s="475"/>
      <c r="BG3849" s="475"/>
      <c r="BH3849" s="475"/>
      <c r="BI3849" s="475"/>
      <c r="BJ3849" s="475"/>
      <c r="BK3849" s="475"/>
      <c r="BL3849" s="475"/>
      <c r="BM3849" s="475"/>
      <c r="BN3849" s="475"/>
      <c r="BO3849" s="475"/>
      <c r="BP3849" s="306"/>
      <c r="BQ3849" s="496"/>
      <c r="BR3849" s="496"/>
      <c r="BS3849" s="496"/>
      <c r="BT3849" s="496"/>
      <c r="BU3849" s="496"/>
      <c r="BV3849" s="496"/>
    </row>
    <row r="3850" spans="1:74" s="52" customFormat="1" ht="12.75">
      <c r="A3850" s="45">
        <v>2670.0804681784898</v>
      </c>
      <c r="B3850" s="46" t="s">
        <v>364</v>
      </c>
      <c r="C3850" s="47" t="s">
        <v>384</v>
      </c>
      <c r="D3850" s="48">
        <v>220.15428427903041</v>
      </c>
      <c r="E3850" s="49">
        <v>39.659329999999997</v>
      </c>
      <c r="F3850" s="49">
        <v>5.6300000000000003E-2</v>
      </c>
      <c r="G3850" s="49">
        <v>16.930900000000001</v>
      </c>
      <c r="H3850" s="49">
        <v>0.2366</v>
      </c>
      <c r="I3850" s="49">
        <v>0.27439999999999998</v>
      </c>
      <c r="J3850" s="49">
        <v>43.69605</v>
      </c>
      <c r="K3850" s="49">
        <v>0.25890000000000002</v>
      </c>
      <c r="L3850" s="49">
        <v>101.20698</v>
      </c>
      <c r="M3850" s="47"/>
      <c r="N3850" s="50">
        <v>0.99257683770847727</v>
      </c>
      <c r="O3850" s="50">
        <v>1.1140445885477307E-3</v>
      </c>
      <c r="P3850" s="50">
        <v>0.35436824855640864</v>
      </c>
      <c r="Q3850" s="50">
        <v>4.7629650656947518E-3</v>
      </c>
      <c r="R3850" s="50">
        <v>5.8168599786329045E-3</v>
      </c>
      <c r="S3850" s="50">
        <v>1.6303073585563717</v>
      </c>
      <c r="T3850" s="50">
        <v>6.9423812745413619E-3</v>
      </c>
      <c r="U3850" s="50">
        <v>2.9970803650697215</v>
      </c>
      <c r="V3850" s="51">
        <v>82.144777348680776</v>
      </c>
      <c r="X3850" s="49">
        <v>0.05</v>
      </c>
      <c r="Y3850" s="49">
        <v>5.91</v>
      </c>
      <c r="Z3850" s="49">
        <v>0.12</v>
      </c>
      <c r="AA3850" s="49">
        <v>1.36</v>
      </c>
      <c r="AB3850" s="49">
        <v>2.5099999999999998</v>
      </c>
      <c r="AC3850" s="49">
        <v>0.06</v>
      </c>
      <c r="AD3850" s="49">
        <v>0.38</v>
      </c>
      <c r="AE3850" s="312"/>
      <c r="AF3850" s="465" t="s">
        <v>438</v>
      </c>
      <c r="AG3850" s="343">
        <v>30</v>
      </c>
      <c r="AH3850" s="343">
        <v>15</v>
      </c>
      <c r="AI3850" s="343"/>
      <c r="AJ3850" s="343"/>
      <c r="AK3850" s="343"/>
      <c r="AL3850" s="343"/>
      <c r="AM3850" s="343"/>
      <c r="AN3850" s="343"/>
      <c r="AO3850" s="343"/>
      <c r="AP3850" s="343"/>
      <c r="AQ3850" s="343"/>
      <c r="AR3850" s="343"/>
      <c r="AS3850" s="343"/>
      <c r="AT3850" s="343"/>
      <c r="AU3850" s="343"/>
      <c r="AV3850" s="343"/>
      <c r="AW3850" s="343"/>
      <c r="AX3850" s="343"/>
      <c r="AY3850" s="343"/>
      <c r="AZ3850" s="343"/>
      <c r="BA3850" s="343"/>
      <c r="BB3850" s="343"/>
      <c r="BC3850" s="343"/>
      <c r="BD3850" s="343"/>
      <c r="BE3850" s="475"/>
      <c r="BF3850" s="475"/>
      <c r="BG3850" s="475"/>
      <c r="BH3850" s="475"/>
      <c r="BI3850" s="475"/>
      <c r="BJ3850" s="475"/>
      <c r="BK3850" s="475"/>
      <c r="BL3850" s="475"/>
      <c r="BM3850" s="475"/>
      <c r="BN3850" s="475"/>
      <c r="BO3850" s="475"/>
      <c r="BP3850" s="306"/>
      <c r="BQ3850" s="496"/>
      <c r="BR3850" s="496"/>
      <c r="BS3850" s="496"/>
      <c r="BT3850" s="496"/>
      <c r="BU3850" s="496"/>
      <c r="BV3850" s="496"/>
    </row>
    <row r="3851" spans="1:74" s="52" customFormat="1" ht="12.75">
      <c r="A3851" s="45">
        <v>2670.0804681784898</v>
      </c>
      <c r="B3851" s="46" t="s">
        <v>364</v>
      </c>
      <c r="C3851" s="47" t="s">
        <v>384</v>
      </c>
      <c r="D3851" s="48">
        <v>226.1042842790304</v>
      </c>
      <c r="E3851" s="49">
        <v>39.629530000000003</v>
      </c>
      <c r="F3851" s="49">
        <v>4.8099999999999997E-2</v>
      </c>
      <c r="G3851" s="49">
        <v>16.97045</v>
      </c>
      <c r="H3851" s="49">
        <v>0.22900000000000001</v>
      </c>
      <c r="I3851" s="49">
        <v>0.22459999999999999</v>
      </c>
      <c r="J3851" s="49">
        <v>43.675579999999997</v>
      </c>
      <c r="K3851" s="49">
        <v>0.26379999999999998</v>
      </c>
      <c r="L3851" s="49">
        <v>101.18845999999999</v>
      </c>
      <c r="M3851" s="47"/>
      <c r="N3851" s="50">
        <v>0.99148027526426119</v>
      </c>
      <c r="O3851" s="50">
        <v>9.5144929447353956E-4</v>
      </c>
      <c r="P3851" s="50">
        <v>0.35507043279102696</v>
      </c>
      <c r="Q3851" s="50">
        <v>4.6083401927772402E-3</v>
      </c>
      <c r="R3851" s="50">
        <v>4.7594925145588354E-3</v>
      </c>
      <c r="S3851" s="50">
        <v>1.6289673645109644</v>
      </c>
      <c r="T3851" s="50">
        <v>7.0712728584902363E-3</v>
      </c>
      <c r="U3851" s="50">
        <v>2.994471725058498</v>
      </c>
      <c r="V3851" s="51">
        <v>82.103645743348636</v>
      </c>
      <c r="X3851" s="49">
        <v>0.05</v>
      </c>
      <c r="Y3851" s="49">
        <v>6.96</v>
      </c>
      <c r="Z3851" s="49">
        <v>0.12</v>
      </c>
      <c r="AA3851" s="49">
        <v>1.4</v>
      </c>
      <c r="AB3851" s="49">
        <v>3.05</v>
      </c>
      <c r="AC3851" s="49">
        <v>0.06</v>
      </c>
      <c r="AD3851" s="49">
        <v>0.37</v>
      </c>
      <c r="AE3851" s="312"/>
      <c r="AF3851" s="465" t="s">
        <v>438</v>
      </c>
      <c r="AG3851" s="343">
        <v>30</v>
      </c>
      <c r="AH3851" s="343">
        <v>15</v>
      </c>
      <c r="AI3851" s="343"/>
      <c r="AJ3851" s="343"/>
      <c r="AK3851" s="343"/>
      <c r="AL3851" s="343"/>
      <c r="AM3851" s="343"/>
      <c r="AN3851" s="343"/>
      <c r="AO3851" s="343"/>
      <c r="AP3851" s="343"/>
      <c r="AQ3851" s="343"/>
      <c r="AR3851" s="343"/>
      <c r="AS3851" s="343"/>
      <c r="AT3851" s="343"/>
      <c r="AU3851" s="343"/>
      <c r="AV3851" s="343"/>
      <c r="AW3851" s="343"/>
      <c r="AX3851" s="343"/>
      <c r="AY3851" s="343"/>
      <c r="AZ3851" s="343"/>
      <c r="BA3851" s="343"/>
      <c r="BB3851" s="343"/>
      <c r="BC3851" s="343"/>
      <c r="BD3851" s="343"/>
      <c r="BE3851" s="475"/>
      <c r="BF3851" s="475"/>
      <c r="BG3851" s="475"/>
      <c r="BH3851" s="475"/>
      <c r="BI3851" s="475"/>
      <c r="BJ3851" s="475"/>
      <c r="BK3851" s="475"/>
      <c r="BL3851" s="475"/>
      <c r="BM3851" s="475"/>
      <c r="BN3851" s="475"/>
      <c r="BO3851" s="475"/>
      <c r="BP3851" s="306"/>
      <c r="BQ3851" s="496"/>
      <c r="BR3851" s="496"/>
      <c r="BS3851" s="496"/>
      <c r="BT3851" s="496"/>
      <c r="BU3851" s="496"/>
      <c r="BV3851" s="496"/>
    </row>
    <row r="3852" spans="1:74" s="52" customFormat="1" ht="12.75">
      <c r="A3852" s="45">
        <v>2670.0804681784898</v>
      </c>
      <c r="B3852" s="46" t="s">
        <v>364</v>
      </c>
      <c r="C3852" s="47" t="s">
        <v>384</v>
      </c>
      <c r="D3852" s="48">
        <v>232.05428427903038</v>
      </c>
      <c r="E3852" s="49">
        <v>39.599730000000001</v>
      </c>
      <c r="F3852" s="49">
        <v>1.83E-2</v>
      </c>
      <c r="G3852" s="49">
        <v>16.832000000000001</v>
      </c>
      <c r="H3852" s="49">
        <v>0.2339</v>
      </c>
      <c r="I3852" s="49">
        <v>0.23760000000000001</v>
      </c>
      <c r="J3852" s="49">
        <v>43.347880000000004</v>
      </c>
      <c r="K3852" s="49">
        <v>0.26119999999999999</v>
      </c>
      <c r="L3852" s="49">
        <v>100.64171</v>
      </c>
      <c r="M3852" s="47"/>
      <c r="N3852" s="50">
        <v>0.99587192500507993</v>
      </c>
      <c r="O3852" s="50">
        <v>3.6386289382531645E-4</v>
      </c>
      <c r="P3852" s="50">
        <v>0.35399977081254347</v>
      </c>
      <c r="Q3852" s="50">
        <v>4.7313532959922036E-3</v>
      </c>
      <c r="R3852" s="50">
        <v>5.0610827699562331E-3</v>
      </c>
      <c r="S3852" s="50">
        <v>1.6251283717937239</v>
      </c>
      <c r="T3852" s="50">
        <v>7.0378836761567556E-3</v>
      </c>
      <c r="U3852" s="50">
        <v>2.9932434789529685</v>
      </c>
      <c r="V3852" s="51">
        <v>82.113347630620353</v>
      </c>
      <c r="X3852" s="49">
        <v>0.05</v>
      </c>
      <c r="Y3852" s="49">
        <v>18.68</v>
      </c>
      <c r="Z3852" s="49">
        <v>0.12</v>
      </c>
      <c r="AA3852" s="49">
        <v>1.37</v>
      </c>
      <c r="AB3852" s="49">
        <v>2.87</v>
      </c>
      <c r="AC3852" s="49">
        <v>7.0000000000000007E-2</v>
      </c>
      <c r="AD3852" s="49">
        <v>0.37</v>
      </c>
      <c r="AE3852" s="312"/>
      <c r="AF3852" s="465" t="s">
        <v>438</v>
      </c>
      <c r="AG3852" s="343">
        <v>30</v>
      </c>
      <c r="AH3852" s="343">
        <v>15</v>
      </c>
      <c r="AI3852" s="343"/>
      <c r="AJ3852" s="343"/>
      <c r="AK3852" s="343"/>
      <c r="AL3852" s="343"/>
      <c r="AM3852" s="343"/>
      <c r="AN3852" s="343"/>
      <c r="AO3852" s="343"/>
      <c r="AP3852" s="343"/>
      <c r="AQ3852" s="343"/>
      <c r="AR3852" s="343"/>
      <c r="AS3852" s="343"/>
      <c r="AT3852" s="343"/>
      <c r="AU3852" s="343"/>
      <c r="AV3852" s="343"/>
      <c r="AW3852" s="343"/>
      <c r="AX3852" s="343"/>
      <c r="AY3852" s="343"/>
      <c r="AZ3852" s="343"/>
      <c r="BA3852" s="343"/>
      <c r="BB3852" s="343"/>
      <c r="BC3852" s="343"/>
      <c r="BD3852" s="343"/>
      <c r="BE3852" s="475"/>
      <c r="BF3852" s="475"/>
      <c r="BG3852" s="475"/>
      <c r="BH3852" s="475"/>
      <c r="BI3852" s="475"/>
      <c r="BJ3852" s="475"/>
      <c r="BK3852" s="475"/>
      <c r="BL3852" s="475"/>
      <c r="BM3852" s="475"/>
      <c r="BN3852" s="475"/>
      <c r="BO3852" s="475"/>
      <c r="BP3852" s="306"/>
      <c r="BQ3852" s="496"/>
      <c r="BR3852" s="496"/>
      <c r="BS3852" s="496"/>
      <c r="BT3852" s="496"/>
      <c r="BU3852" s="496"/>
      <c r="BV3852" s="496"/>
    </row>
    <row r="3853" spans="1:74" s="52" customFormat="1" ht="12.75">
      <c r="A3853" s="45">
        <v>2670.0804681784898</v>
      </c>
      <c r="B3853" s="46" t="s">
        <v>364</v>
      </c>
      <c r="C3853" s="47" t="s">
        <v>384</v>
      </c>
      <c r="D3853" s="48">
        <v>238.00428427903037</v>
      </c>
      <c r="E3853" s="49">
        <v>39.718940000000003</v>
      </c>
      <c r="F3853" s="49">
        <v>4.4999999999999998E-2</v>
      </c>
      <c r="G3853" s="49">
        <v>16.960560000000001</v>
      </c>
      <c r="H3853" s="49">
        <v>0.22819999999999999</v>
      </c>
      <c r="I3853" s="49">
        <v>0.1976</v>
      </c>
      <c r="J3853" s="49">
        <v>43.532209999999999</v>
      </c>
      <c r="K3853" s="49">
        <v>0.25430000000000003</v>
      </c>
      <c r="L3853" s="49">
        <v>100.99441</v>
      </c>
      <c r="M3853" s="47"/>
      <c r="N3853" s="50">
        <v>0.99649848106172723</v>
      </c>
      <c r="O3853" s="50">
        <v>8.9262063050046564E-4</v>
      </c>
      <c r="P3853" s="50">
        <v>0.35585672119957329</v>
      </c>
      <c r="Q3853" s="50">
        <v>4.6050942572970419E-3</v>
      </c>
      <c r="R3853" s="50">
        <v>4.1990560408361665E-3</v>
      </c>
      <c r="S3853" s="50">
        <v>1.6281643917919997</v>
      </c>
      <c r="T3853" s="50">
        <v>6.8357000704030958E-3</v>
      </c>
      <c r="U3853" s="50">
        <v>2.9982196291168535</v>
      </c>
      <c r="V3853" s="51">
        <v>82.063864196334052</v>
      </c>
      <c r="X3853" s="49">
        <v>0.05</v>
      </c>
      <c r="Y3853" s="49">
        <v>7.23</v>
      </c>
      <c r="Z3853" s="49">
        <v>0.12</v>
      </c>
      <c r="AA3853" s="49">
        <v>1.4</v>
      </c>
      <c r="AB3853" s="49">
        <v>3.43</v>
      </c>
      <c r="AC3853" s="49">
        <v>7.0000000000000007E-2</v>
      </c>
      <c r="AD3853" s="49">
        <v>0.38</v>
      </c>
      <c r="AE3853" s="312"/>
      <c r="AF3853" s="465" t="s">
        <v>438</v>
      </c>
      <c r="AG3853" s="343">
        <v>30</v>
      </c>
      <c r="AH3853" s="343">
        <v>15</v>
      </c>
      <c r="AI3853" s="343"/>
      <c r="AJ3853" s="343"/>
      <c r="AK3853" s="343"/>
      <c r="AL3853" s="343"/>
      <c r="AM3853" s="343"/>
      <c r="AN3853" s="343"/>
      <c r="AO3853" s="343"/>
      <c r="AP3853" s="343"/>
      <c r="AQ3853" s="343"/>
      <c r="AR3853" s="343"/>
      <c r="AS3853" s="343"/>
      <c r="AT3853" s="343"/>
      <c r="AU3853" s="343"/>
      <c r="AV3853" s="343"/>
      <c r="AW3853" s="343"/>
      <c r="AX3853" s="343"/>
      <c r="AY3853" s="343"/>
      <c r="AZ3853" s="343"/>
      <c r="BA3853" s="343"/>
      <c r="BB3853" s="343"/>
      <c r="BC3853" s="343"/>
      <c r="BD3853" s="343"/>
      <c r="BE3853" s="475"/>
      <c r="BF3853" s="475"/>
      <c r="BG3853" s="475"/>
      <c r="BH3853" s="475"/>
      <c r="BI3853" s="475"/>
      <c r="BJ3853" s="475"/>
      <c r="BK3853" s="475"/>
      <c r="BL3853" s="475"/>
      <c r="BM3853" s="475"/>
      <c r="BN3853" s="475"/>
      <c r="BO3853" s="475"/>
      <c r="BP3853" s="306"/>
      <c r="BQ3853" s="496"/>
      <c r="BR3853" s="496"/>
      <c r="BS3853" s="496"/>
      <c r="BT3853" s="496"/>
      <c r="BU3853" s="496"/>
      <c r="BV3853" s="496"/>
    </row>
    <row r="3854" spans="1:74" s="52" customFormat="1" ht="12.75">
      <c r="A3854" s="45">
        <v>2670.0804681784898</v>
      </c>
      <c r="B3854" s="46" t="s">
        <v>364</v>
      </c>
      <c r="C3854" s="47" t="s">
        <v>384</v>
      </c>
      <c r="D3854" s="48">
        <v>243.95428427903036</v>
      </c>
      <c r="E3854" s="49">
        <v>39.679200000000002</v>
      </c>
      <c r="F3854" s="49">
        <v>4.82E-2</v>
      </c>
      <c r="G3854" s="49">
        <v>16.871559999999999</v>
      </c>
      <c r="H3854" s="49">
        <v>0.23530000000000001</v>
      </c>
      <c r="I3854" s="49">
        <v>0.2011</v>
      </c>
      <c r="J3854" s="49">
        <v>43.532209999999999</v>
      </c>
      <c r="K3854" s="49">
        <v>0.26190000000000002</v>
      </c>
      <c r="L3854" s="49">
        <v>100.89447</v>
      </c>
      <c r="M3854" s="47"/>
      <c r="N3854" s="50">
        <v>0.99611129328632708</v>
      </c>
      <c r="O3854" s="50">
        <v>9.5668157475564794E-4</v>
      </c>
      <c r="P3854" s="50">
        <v>0.3542062264271566</v>
      </c>
      <c r="Q3854" s="50">
        <v>4.7512816541270186E-3</v>
      </c>
      <c r="R3854" s="50">
        <v>4.2760499159636804E-3</v>
      </c>
      <c r="S3854" s="50">
        <v>1.6291617969308312</v>
      </c>
      <c r="T3854" s="50">
        <v>7.0443042019152175E-3</v>
      </c>
      <c r="U3854" s="50">
        <v>2.9979716169260167</v>
      </c>
      <c r="V3854" s="51">
        <v>82.141174897664257</v>
      </c>
      <c r="X3854" s="49">
        <v>0.05</v>
      </c>
      <c r="Y3854" s="49">
        <v>6.86</v>
      </c>
      <c r="Z3854" s="49">
        <v>0.12</v>
      </c>
      <c r="AA3854" s="49">
        <v>1.36</v>
      </c>
      <c r="AB3854" s="49">
        <v>3.4</v>
      </c>
      <c r="AC3854" s="49">
        <v>7.0000000000000007E-2</v>
      </c>
      <c r="AD3854" s="49">
        <v>0.37</v>
      </c>
      <c r="AE3854" s="312"/>
      <c r="AF3854" s="465" t="s">
        <v>438</v>
      </c>
      <c r="AG3854" s="343">
        <v>30</v>
      </c>
      <c r="AH3854" s="343">
        <v>15</v>
      </c>
      <c r="AI3854" s="343"/>
      <c r="AJ3854" s="343"/>
      <c r="AK3854" s="343"/>
      <c r="AL3854" s="343"/>
      <c r="AM3854" s="343"/>
      <c r="AN3854" s="343"/>
      <c r="AO3854" s="343"/>
      <c r="AP3854" s="343"/>
      <c r="AQ3854" s="343"/>
      <c r="AR3854" s="343"/>
      <c r="AS3854" s="343"/>
      <c r="AT3854" s="343"/>
      <c r="AU3854" s="343"/>
      <c r="AV3854" s="343"/>
      <c r="AW3854" s="343"/>
      <c r="AX3854" s="343"/>
      <c r="AY3854" s="343"/>
      <c r="AZ3854" s="343"/>
      <c r="BA3854" s="343"/>
      <c r="BB3854" s="343"/>
      <c r="BC3854" s="343"/>
      <c r="BD3854" s="343"/>
      <c r="BE3854" s="475"/>
      <c r="BF3854" s="475"/>
      <c r="BG3854" s="475"/>
      <c r="BH3854" s="475"/>
      <c r="BI3854" s="475"/>
      <c r="BJ3854" s="475"/>
      <c r="BK3854" s="475"/>
      <c r="BL3854" s="475"/>
      <c r="BM3854" s="475"/>
      <c r="BN3854" s="475"/>
      <c r="BO3854" s="475"/>
      <c r="BP3854" s="306"/>
      <c r="BQ3854" s="496"/>
      <c r="BR3854" s="496"/>
      <c r="BS3854" s="496"/>
      <c r="BT3854" s="496"/>
      <c r="BU3854" s="496"/>
      <c r="BV3854" s="496"/>
    </row>
    <row r="3855" spans="1:74" s="52" customFormat="1" ht="12.75">
      <c r="A3855" s="45">
        <v>2670.0804681784898</v>
      </c>
      <c r="B3855" s="46" t="s">
        <v>364</v>
      </c>
      <c r="C3855" s="47" t="s">
        <v>384</v>
      </c>
      <c r="D3855" s="48">
        <v>249.90428427903035</v>
      </c>
      <c r="E3855" s="49">
        <v>39.6494</v>
      </c>
      <c r="F3855" s="49">
        <v>4.2999999999999997E-2</v>
      </c>
      <c r="G3855" s="49">
        <v>16.99023</v>
      </c>
      <c r="H3855" s="49">
        <v>0.21890000000000001</v>
      </c>
      <c r="I3855" s="49">
        <v>0.2576</v>
      </c>
      <c r="J3855" s="49">
        <v>43.399079999999998</v>
      </c>
      <c r="K3855" s="49">
        <v>0.2601</v>
      </c>
      <c r="L3855" s="49">
        <v>100.88700999999999</v>
      </c>
      <c r="M3855" s="47"/>
      <c r="N3855" s="50">
        <v>0.99619769120750334</v>
      </c>
      <c r="O3855" s="50">
        <v>8.5418665440382935E-4</v>
      </c>
      <c r="P3855" s="50">
        <v>0.35699666846096134</v>
      </c>
      <c r="Q3855" s="50">
        <v>4.4238313822814205E-3</v>
      </c>
      <c r="R3855" s="50">
        <v>5.4820186552603954E-3</v>
      </c>
      <c r="S3855" s="50">
        <v>1.625541194689496</v>
      </c>
      <c r="T3855" s="50">
        <v>7.0017550105012918E-3</v>
      </c>
      <c r="U3855" s="50">
        <v>2.9981557074118128</v>
      </c>
      <c r="V3855" s="51">
        <v>81.992945754203319</v>
      </c>
      <c r="X3855" s="49">
        <v>0.05</v>
      </c>
      <c r="Y3855" s="49">
        <v>7.57</v>
      </c>
      <c r="Z3855" s="49">
        <v>0.12</v>
      </c>
      <c r="AA3855" s="49">
        <v>1.47</v>
      </c>
      <c r="AB3855" s="49">
        <v>2.66</v>
      </c>
      <c r="AC3855" s="49">
        <v>7.0000000000000007E-2</v>
      </c>
      <c r="AD3855" s="49">
        <v>0.37</v>
      </c>
      <c r="AE3855" s="312"/>
      <c r="AF3855" s="465" t="s">
        <v>438</v>
      </c>
      <c r="AG3855" s="343">
        <v>30</v>
      </c>
      <c r="AH3855" s="343">
        <v>15</v>
      </c>
      <c r="AI3855" s="343"/>
      <c r="AJ3855" s="343"/>
      <c r="AK3855" s="343"/>
      <c r="AL3855" s="343"/>
      <c r="AM3855" s="343"/>
      <c r="AN3855" s="343"/>
      <c r="AO3855" s="343"/>
      <c r="AP3855" s="343"/>
      <c r="AQ3855" s="343"/>
      <c r="AR3855" s="343"/>
      <c r="AS3855" s="343"/>
      <c r="AT3855" s="343"/>
      <c r="AU3855" s="343"/>
      <c r="AV3855" s="343"/>
      <c r="AW3855" s="343"/>
      <c r="AX3855" s="343"/>
      <c r="AY3855" s="343"/>
      <c r="AZ3855" s="343"/>
      <c r="BA3855" s="343"/>
      <c r="BB3855" s="343"/>
      <c r="BC3855" s="343"/>
      <c r="BD3855" s="343"/>
      <c r="BE3855" s="475"/>
      <c r="BF3855" s="475"/>
      <c r="BG3855" s="475"/>
      <c r="BH3855" s="475"/>
      <c r="BI3855" s="475"/>
      <c r="BJ3855" s="475"/>
      <c r="BK3855" s="475"/>
      <c r="BL3855" s="475"/>
      <c r="BM3855" s="475"/>
      <c r="BN3855" s="475"/>
      <c r="BO3855" s="475"/>
      <c r="BP3855" s="306"/>
      <c r="BQ3855" s="496"/>
      <c r="BR3855" s="496"/>
      <c r="BS3855" s="496"/>
      <c r="BT3855" s="496"/>
      <c r="BU3855" s="496"/>
      <c r="BV3855" s="496"/>
    </row>
    <row r="3856" spans="1:74" s="52" customFormat="1" ht="12.75">
      <c r="A3856" s="45">
        <v>2670.0804681784898</v>
      </c>
      <c r="B3856" s="46" t="s">
        <v>364</v>
      </c>
      <c r="C3856" s="47" t="s">
        <v>384</v>
      </c>
      <c r="D3856" s="48">
        <v>255.85428427903034</v>
      </c>
      <c r="E3856" s="49">
        <v>39.381160000000001</v>
      </c>
      <c r="F3856" s="49">
        <v>3.3399999999999999E-2</v>
      </c>
      <c r="G3856" s="49">
        <v>16.930900000000001</v>
      </c>
      <c r="H3856" s="49">
        <v>0.21970000000000001</v>
      </c>
      <c r="I3856" s="49">
        <v>0.22270000000000001</v>
      </c>
      <c r="J3856" s="49">
        <v>43.35812</v>
      </c>
      <c r="K3856" s="49">
        <v>0.2555</v>
      </c>
      <c r="L3856" s="49">
        <v>100.44608000000001</v>
      </c>
      <c r="M3856" s="47"/>
      <c r="N3856" s="50">
        <v>0.99428777581308603</v>
      </c>
      <c r="O3856" s="50">
        <v>6.6672306172540434E-4</v>
      </c>
      <c r="P3856" s="50">
        <v>0.35748649040482344</v>
      </c>
      <c r="Q3856" s="50">
        <v>4.4616710237160608E-3</v>
      </c>
      <c r="R3856" s="50">
        <v>4.7624403799241492E-3</v>
      </c>
      <c r="S3856" s="50">
        <v>1.6319339755520632</v>
      </c>
      <c r="T3856" s="50">
        <v>6.9114973770651681E-3</v>
      </c>
      <c r="U3856" s="50">
        <v>3.0016098816290402</v>
      </c>
      <c r="V3856" s="51">
        <v>82.030621654790465</v>
      </c>
      <c r="X3856" s="49">
        <v>0.05</v>
      </c>
      <c r="Y3856" s="49">
        <v>10.23</v>
      </c>
      <c r="Z3856" s="49">
        <v>0.12</v>
      </c>
      <c r="AA3856" s="49">
        <v>1.47</v>
      </c>
      <c r="AB3856" s="49">
        <v>3.12</v>
      </c>
      <c r="AC3856" s="49">
        <v>7.0000000000000007E-2</v>
      </c>
      <c r="AD3856" s="49">
        <v>0.38</v>
      </c>
      <c r="AE3856" s="312"/>
      <c r="AF3856" s="465" t="s">
        <v>438</v>
      </c>
      <c r="AG3856" s="343">
        <v>30</v>
      </c>
      <c r="AH3856" s="343">
        <v>15</v>
      </c>
      <c r="AI3856" s="343"/>
      <c r="AJ3856" s="343"/>
      <c r="AK3856" s="343"/>
      <c r="AL3856" s="343"/>
      <c r="AM3856" s="343"/>
      <c r="AN3856" s="343"/>
      <c r="AO3856" s="343"/>
      <c r="AP3856" s="343"/>
      <c r="AQ3856" s="343"/>
      <c r="AR3856" s="343"/>
      <c r="AS3856" s="343"/>
      <c r="AT3856" s="343"/>
      <c r="AU3856" s="343"/>
      <c r="AV3856" s="343"/>
      <c r="AW3856" s="343"/>
      <c r="AX3856" s="343"/>
      <c r="AY3856" s="343"/>
      <c r="AZ3856" s="343"/>
      <c r="BA3856" s="343"/>
      <c r="BB3856" s="343"/>
      <c r="BC3856" s="343"/>
      <c r="BD3856" s="343"/>
      <c r="BE3856" s="475"/>
      <c r="BF3856" s="475"/>
      <c r="BG3856" s="475"/>
      <c r="BH3856" s="475"/>
      <c r="BI3856" s="475"/>
      <c r="BJ3856" s="475"/>
      <c r="BK3856" s="475"/>
      <c r="BL3856" s="475"/>
      <c r="BM3856" s="475"/>
      <c r="BN3856" s="475"/>
      <c r="BO3856" s="475"/>
      <c r="BP3856" s="306"/>
      <c r="BQ3856" s="496"/>
      <c r="BR3856" s="496"/>
      <c r="BS3856" s="496"/>
      <c r="BT3856" s="496"/>
      <c r="BU3856" s="496"/>
      <c r="BV3856" s="496"/>
    </row>
    <row r="3857" spans="1:74" s="52" customFormat="1" ht="12.75">
      <c r="A3857" s="45">
        <v>2670.0804681784898</v>
      </c>
      <c r="B3857" s="46" t="s">
        <v>364</v>
      </c>
      <c r="C3857" s="47" t="s">
        <v>384</v>
      </c>
      <c r="D3857" s="48">
        <f>D3856+6</f>
        <v>261.85428427903037</v>
      </c>
      <c r="E3857" s="49">
        <v>39.430840000000003</v>
      </c>
      <c r="F3857" s="49">
        <v>2.8000000000000001E-2</v>
      </c>
      <c r="G3857" s="49">
        <v>16.851780000000002</v>
      </c>
      <c r="H3857" s="49">
        <v>0.23330000000000001</v>
      </c>
      <c r="I3857" s="49">
        <v>0.21310000000000001</v>
      </c>
      <c r="J3857" s="49">
        <v>43.255719999999997</v>
      </c>
      <c r="K3857" s="49">
        <v>0.26140000000000002</v>
      </c>
      <c r="L3857" s="49">
        <v>100.31893999899999</v>
      </c>
      <c r="M3857" s="47"/>
      <c r="N3857" s="50">
        <v>0.99635678360582758</v>
      </c>
      <c r="O3857" s="50">
        <v>5.5938691001996828E-4</v>
      </c>
      <c r="P3857" s="50">
        <v>0.35610709601791385</v>
      </c>
      <c r="Q3857" s="50">
        <v>4.7417372399281687E-3</v>
      </c>
      <c r="R3857" s="50">
        <v>4.5608736584760575E-3</v>
      </c>
      <c r="S3857" s="50">
        <v>1.6294121256556862</v>
      </c>
      <c r="T3857" s="50">
        <v>7.0768841097896976E-3</v>
      </c>
      <c r="U3857" s="50">
        <v>2.9998833256357651</v>
      </c>
      <c r="V3857" s="51">
        <v>82.064787279281532</v>
      </c>
      <c r="X3857" s="49">
        <v>0.06</v>
      </c>
      <c r="Y3857" s="49">
        <v>5.84</v>
      </c>
      <c r="Z3857" s="49">
        <v>0.13</v>
      </c>
      <c r="AA3857" s="49">
        <v>1.54</v>
      </c>
      <c r="AB3857" s="49">
        <v>3.7</v>
      </c>
      <c r="AC3857" s="49">
        <v>7.0000000000000007E-2</v>
      </c>
      <c r="AD3857" s="49">
        <v>0.36</v>
      </c>
      <c r="AE3857" s="312"/>
      <c r="AF3857" s="465" t="s">
        <v>438</v>
      </c>
      <c r="AG3857" s="343">
        <v>30</v>
      </c>
      <c r="AH3857" s="343">
        <v>15</v>
      </c>
      <c r="AI3857" s="343"/>
      <c r="AJ3857" s="343"/>
      <c r="AK3857" s="343"/>
      <c r="AL3857" s="343"/>
      <c r="AM3857" s="343"/>
      <c r="AN3857" s="343"/>
      <c r="AO3857" s="343"/>
      <c r="AP3857" s="343"/>
      <c r="AQ3857" s="343"/>
      <c r="AR3857" s="343"/>
      <c r="AS3857" s="343"/>
      <c r="AT3857" s="343"/>
      <c r="AU3857" s="343"/>
      <c r="AV3857" s="343"/>
      <c r="AW3857" s="343"/>
      <c r="AX3857" s="343"/>
      <c r="AY3857" s="343"/>
      <c r="AZ3857" s="343"/>
      <c r="BA3857" s="343"/>
      <c r="BB3857" s="343"/>
      <c r="BC3857" s="343"/>
      <c r="BD3857" s="343"/>
      <c r="BE3857" s="475"/>
      <c r="BF3857" s="475"/>
      <c r="BG3857" s="475"/>
      <c r="BH3857" s="475"/>
      <c r="BI3857" s="475"/>
      <c r="BJ3857" s="475"/>
      <c r="BK3857" s="475"/>
      <c r="BL3857" s="475"/>
      <c r="BM3857" s="475"/>
      <c r="BN3857" s="475"/>
      <c r="BO3857" s="475"/>
      <c r="BP3857" s="306"/>
      <c r="BQ3857" s="496"/>
      <c r="BR3857" s="496"/>
      <c r="BS3857" s="496"/>
      <c r="BT3857" s="496"/>
      <c r="BU3857" s="496"/>
      <c r="BV3857" s="496"/>
    </row>
    <row r="3858" spans="1:74" s="52" customFormat="1" ht="12.75">
      <c r="A3858" s="45">
        <v>2670.0804681784898</v>
      </c>
      <c r="B3858" s="46" t="s">
        <v>364</v>
      </c>
      <c r="C3858" s="47" t="s">
        <v>384</v>
      </c>
      <c r="D3858" s="48">
        <f t="shared" ref="D3858:D3921" si="51">D3857+6</f>
        <v>267.85428427903037</v>
      </c>
      <c r="E3858" s="49">
        <v>39.540120000000002</v>
      </c>
      <c r="F3858" s="49">
        <v>3.44E-2</v>
      </c>
      <c r="G3858" s="49">
        <v>16.802330000000001</v>
      </c>
      <c r="H3858" s="49">
        <v>0.23569999999999999</v>
      </c>
      <c r="I3858" s="49">
        <v>0.26100000000000001</v>
      </c>
      <c r="J3858" s="49">
        <v>43.532209999999999</v>
      </c>
      <c r="K3858" s="49">
        <v>0.25640000000000002</v>
      </c>
      <c r="L3858" s="49">
        <v>100.72686000000002</v>
      </c>
      <c r="M3858" s="47"/>
      <c r="N3858" s="50">
        <v>0.994703737415502</v>
      </c>
      <c r="O3858" s="50">
        <v>6.8421032622055175E-4</v>
      </c>
      <c r="P3858" s="50">
        <v>0.35349336840965012</v>
      </c>
      <c r="Q3858" s="50">
        <v>4.7693505183589481E-3</v>
      </c>
      <c r="R3858" s="50">
        <v>5.5613728615704558E-3</v>
      </c>
      <c r="S3858" s="50">
        <v>1.6325820899582471</v>
      </c>
      <c r="T3858" s="50">
        <v>6.910849495691527E-3</v>
      </c>
      <c r="U3858" s="50">
        <v>2.9999782663141743</v>
      </c>
      <c r="V3858" s="51">
        <v>82.201412996657169</v>
      </c>
      <c r="X3858" s="49">
        <v>0.05</v>
      </c>
      <c r="Y3858" s="49">
        <v>11.94</v>
      </c>
      <c r="Z3858" s="49">
        <v>0.12</v>
      </c>
      <c r="AA3858" s="49">
        <v>1.37</v>
      </c>
      <c r="AB3858" s="49">
        <v>3.26</v>
      </c>
      <c r="AC3858" s="49">
        <v>7.0000000000000007E-2</v>
      </c>
      <c r="AD3858" s="49">
        <v>0.37</v>
      </c>
      <c r="AE3858" s="312"/>
      <c r="AF3858" s="465" t="s">
        <v>438</v>
      </c>
      <c r="AG3858" s="343">
        <v>30</v>
      </c>
      <c r="AH3858" s="343">
        <v>15</v>
      </c>
      <c r="AI3858" s="343"/>
      <c r="AJ3858" s="343"/>
      <c r="AK3858" s="343"/>
      <c r="AL3858" s="343"/>
      <c r="AM3858" s="343"/>
      <c r="AN3858" s="343"/>
      <c r="AO3858" s="343"/>
      <c r="AP3858" s="343"/>
      <c r="AQ3858" s="343"/>
      <c r="AR3858" s="343"/>
      <c r="AS3858" s="343"/>
      <c r="AT3858" s="343"/>
      <c r="AU3858" s="343"/>
      <c r="AV3858" s="343"/>
      <c r="AW3858" s="343"/>
      <c r="AX3858" s="343"/>
      <c r="AY3858" s="343"/>
      <c r="AZ3858" s="343"/>
      <c r="BA3858" s="343"/>
      <c r="BB3858" s="343"/>
      <c r="BC3858" s="343"/>
      <c r="BD3858" s="343"/>
      <c r="BE3858" s="475"/>
      <c r="BF3858" s="475"/>
      <c r="BG3858" s="475"/>
      <c r="BH3858" s="475"/>
      <c r="BI3858" s="475"/>
      <c r="BJ3858" s="475"/>
      <c r="BK3858" s="475"/>
      <c r="BL3858" s="475"/>
      <c r="BM3858" s="475"/>
      <c r="BN3858" s="475"/>
      <c r="BO3858" s="475"/>
      <c r="BP3858" s="306"/>
      <c r="BQ3858" s="496"/>
      <c r="BR3858" s="496"/>
      <c r="BS3858" s="496"/>
      <c r="BT3858" s="496"/>
      <c r="BU3858" s="496"/>
      <c r="BV3858" s="496"/>
    </row>
    <row r="3859" spans="1:74" s="52" customFormat="1" ht="12.75">
      <c r="A3859" s="45">
        <v>2670.0804681784898</v>
      </c>
      <c r="B3859" s="46" t="s">
        <v>364</v>
      </c>
      <c r="C3859" s="47" t="s">
        <v>384</v>
      </c>
      <c r="D3859" s="48">
        <f t="shared" si="51"/>
        <v>273.85428427903037</v>
      </c>
      <c r="E3859" s="49">
        <v>39.79842</v>
      </c>
      <c r="F3859" s="49">
        <v>6.5000000000000002E-2</v>
      </c>
      <c r="G3859" s="49">
        <v>16.881450000000001</v>
      </c>
      <c r="H3859" s="49">
        <v>0.21990000000000001</v>
      </c>
      <c r="I3859" s="49">
        <v>0.2016</v>
      </c>
      <c r="J3859" s="49">
        <v>43.501489999999997</v>
      </c>
      <c r="K3859" s="49">
        <v>0.25319999999999998</v>
      </c>
      <c r="L3859" s="49">
        <v>100.98476000000001</v>
      </c>
      <c r="M3859" s="47"/>
      <c r="N3859" s="50">
        <v>0.99754093011169531</v>
      </c>
      <c r="O3859" s="50">
        <v>1.2881121155505174E-3</v>
      </c>
      <c r="P3859" s="50">
        <v>0.35385931638590601</v>
      </c>
      <c r="Q3859" s="50">
        <v>4.4333703774452806E-3</v>
      </c>
      <c r="R3859" s="50">
        <v>4.2799742917312318E-3</v>
      </c>
      <c r="S3859" s="50">
        <v>1.6254648086996564</v>
      </c>
      <c r="T3859" s="50">
        <v>6.799645043668083E-3</v>
      </c>
      <c r="U3859" s="50">
        <v>2.9945819181956734</v>
      </c>
      <c r="V3859" s="51">
        <v>82.12221475496797</v>
      </c>
      <c r="X3859" s="49">
        <v>0.05</v>
      </c>
      <c r="Y3859" s="49">
        <v>9.7899999999999991</v>
      </c>
      <c r="Z3859" s="49">
        <v>0.12</v>
      </c>
      <c r="AA3859" s="49">
        <v>1.36</v>
      </c>
      <c r="AB3859" s="49">
        <v>2.61</v>
      </c>
      <c r="AC3859" s="49">
        <v>0.06</v>
      </c>
      <c r="AD3859" s="49">
        <v>0.38</v>
      </c>
      <c r="AE3859" s="312"/>
      <c r="AF3859" s="465" t="s">
        <v>438</v>
      </c>
      <c r="AG3859" s="343">
        <v>30</v>
      </c>
      <c r="AH3859" s="343">
        <v>15</v>
      </c>
      <c r="AI3859" s="343"/>
      <c r="AJ3859" s="343"/>
      <c r="AK3859" s="343"/>
      <c r="AL3859" s="343"/>
      <c r="AM3859" s="343"/>
      <c r="AN3859" s="343"/>
      <c r="AO3859" s="343"/>
      <c r="AP3859" s="343"/>
      <c r="AQ3859" s="343"/>
      <c r="AR3859" s="343"/>
      <c r="AS3859" s="343"/>
      <c r="AT3859" s="343"/>
      <c r="AU3859" s="343"/>
      <c r="AV3859" s="343"/>
      <c r="AW3859" s="343"/>
      <c r="AX3859" s="343"/>
      <c r="AY3859" s="343"/>
      <c r="AZ3859" s="343"/>
      <c r="BA3859" s="343"/>
      <c r="BB3859" s="343"/>
      <c r="BC3859" s="343"/>
      <c r="BD3859" s="343"/>
      <c r="BE3859" s="475"/>
      <c r="BF3859" s="475"/>
      <c r="BG3859" s="475"/>
      <c r="BH3859" s="475"/>
      <c r="BI3859" s="475"/>
      <c r="BJ3859" s="475"/>
      <c r="BK3859" s="475"/>
      <c r="BL3859" s="475"/>
      <c r="BM3859" s="475"/>
      <c r="BN3859" s="475"/>
      <c r="BO3859" s="475"/>
      <c r="BP3859" s="306"/>
      <c r="BQ3859" s="496"/>
      <c r="BR3859" s="496"/>
      <c r="BS3859" s="496"/>
      <c r="BT3859" s="496"/>
      <c r="BU3859" s="496"/>
      <c r="BV3859" s="496"/>
    </row>
    <row r="3860" spans="1:74" s="52" customFormat="1" ht="12.75">
      <c r="A3860" s="45">
        <v>2670.0804681784898</v>
      </c>
      <c r="B3860" s="46" t="s">
        <v>364</v>
      </c>
      <c r="C3860" s="47" t="s">
        <v>384</v>
      </c>
      <c r="D3860" s="48">
        <f t="shared" si="51"/>
        <v>279.85428427903037</v>
      </c>
      <c r="E3860" s="49">
        <v>39.50038</v>
      </c>
      <c r="F3860" s="49">
        <v>4.1500000000000002E-2</v>
      </c>
      <c r="G3860" s="49">
        <v>16.713329999999999</v>
      </c>
      <c r="H3860" s="49">
        <v>0.2356</v>
      </c>
      <c r="I3860" s="49">
        <v>0.21290000000000001</v>
      </c>
      <c r="J3860" s="49">
        <v>43.35812</v>
      </c>
      <c r="K3860" s="49">
        <v>0.26269999999999999</v>
      </c>
      <c r="L3860" s="49">
        <v>100.37322999999999</v>
      </c>
      <c r="M3860" s="47"/>
      <c r="N3860" s="50">
        <v>0.99667576057753537</v>
      </c>
      <c r="O3860" s="50">
        <v>8.278966673678931E-4</v>
      </c>
      <c r="P3860" s="50">
        <v>0.35267250687648016</v>
      </c>
      <c r="Q3860" s="50">
        <v>4.7815841265910616E-3</v>
      </c>
      <c r="R3860" s="50">
        <v>4.5500275184412863E-3</v>
      </c>
      <c r="S3860" s="50">
        <v>1.6309160668581222</v>
      </c>
      <c r="T3860" s="50">
        <v>7.1018311557938321E-3</v>
      </c>
      <c r="U3860" s="50">
        <v>2.9984969015556469</v>
      </c>
      <c r="V3860" s="51">
        <v>82.220481023820085</v>
      </c>
      <c r="X3860" s="49">
        <v>0.05</v>
      </c>
      <c r="Y3860" s="49">
        <v>5.14</v>
      </c>
      <c r="Z3860" s="49">
        <v>0.12</v>
      </c>
      <c r="AA3860" s="49">
        <v>1.46</v>
      </c>
      <c r="AB3860" s="49">
        <v>3.43</v>
      </c>
      <c r="AC3860" s="49">
        <v>7.0000000000000007E-2</v>
      </c>
      <c r="AD3860" s="49">
        <v>0.39</v>
      </c>
      <c r="AE3860" s="312"/>
      <c r="AF3860" s="465" t="s">
        <v>438</v>
      </c>
      <c r="AG3860" s="343">
        <v>30</v>
      </c>
      <c r="AH3860" s="343">
        <v>15</v>
      </c>
      <c r="AI3860" s="343"/>
      <c r="AJ3860" s="343"/>
      <c r="AK3860" s="343"/>
      <c r="AL3860" s="343"/>
      <c r="AM3860" s="343"/>
      <c r="AN3860" s="343"/>
      <c r="AO3860" s="343"/>
      <c r="AP3860" s="343"/>
      <c r="AQ3860" s="343"/>
      <c r="AR3860" s="343"/>
      <c r="AS3860" s="343"/>
      <c r="AT3860" s="343"/>
      <c r="AU3860" s="343"/>
      <c r="AV3860" s="343"/>
      <c r="AW3860" s="343"/>
      <c r="AX3860" s="343"/>
      <c r="AY3860" s="343"/>
      <c r="AZ3860" s="343"/>
      <c r="BA3860" s="343"/>
      <c r="BB3860" s="343"/>
      <c r="BC3860" s="343"/>
      <c r="BD3860" s="343"/>
      <c r="BE3860" s="475"/>
      <c r="BF3860" s="475"/>
      <c r="BG3860" s="475"/>
      <c r="BH3860" s="475"/>
      <c r="BI3860" s="475"/>
      <c r="BJ3860" s="475"/>
      <c r="BK3860" s="475"/>
      <c r="BL3860" s="475"/>
      <c r="BM3860" s="475"/>
      <c r="BN3860" s="475"/>
      <c r="BO3860" s="475"/>
      <c r="BP3860" s="306"/>
      <c r="BQ3860" s="496"/>
      <c r="BR3860" s="496"/>
      <c r="BS3860" s="496"/>
      <c r="BT3860" s="496"/>
      <c r="BU3860" s="496"/>
      <c r="BV3860" s="496"/>
    </row>
    <row r="3861" spans="1:74" s="52" customFormat="1" ht="12.75">
      <c r="A3861" s="45">
        <v>2670.0804681784898</v>
      </c>
      <c r="B3861" s="46" t="s">
        <v>364</v>
      </c>
      <c r="C3861" s="47" t="s">
        <v>384</v>
      </c>
      <c r="D3861" s="48">
        <f t="shared" si="51"/>
        <v>285.85428427903037</v>
      </c>
      <c r="E3861" s="49">
        <v>39.520249999999997</v>
      </c>
      <c r="F3861" s="49">
        <v>4.2200000000000001E-2</v>
      </c>
      <c r="G3861" s="49">
        <v>16.76277</v>
      </c>
      <c r="H3861" s="49">
        <v>0.21690000000000001</v>
      </c>
      <c r="I3861" s="49">
        <v>0.21410000000000001</v>
      </c>
      <c r="J3861" s="49">
        <v>43.306919999999998</v>
      </c>
      <c r="K3861" s="49">
        <v>0.25509999999999999</v>
      </c>
      <c r="L3861" s="49">
        <v>100.38203999999999</v>
      </c>
      <c r="M3861" s="47"/>
      <c r="N3861" s="50">
        <v>0.99716963000672354</v>
      </c>
      <c r="O3861" s="50">
        <v>8.4185486480818823E-4</v>
      </c>
      <c r="P3861" s="50">
        <v>0.35371309635410841</v>
      </c>
      <c r="Q3861" s="50">
        <v>4.4020280366410718E-3</v>
      </c>
      <c r="R3861" s="50">
        <v>4.5756391409532849E-3</v>
      </c>
      <c r="S3861" s="50">
        <v>1.6289779402732198</v>
      </c>
      <c r="T3861" s="50">
        <v>6.8963209639747777E-3</v>
      </c>
      <c r="U3861" s="50">
        <v>2.9981680708137262</v>
      </c>
      <c r="V3861" s="51">
        <v>82.1599487857778</v>
      </c>
      <c r="X3861" s="49">
        <v>0.05</v>
      </c>
      <c r="Y3861" s="49">
        <v>7.88</v>
      </c>
      <c r="Z3861" s="49">
        <v>0.12</v>
      </c>
      <c r="AA3861" s="49">
        <v>1.36</v>
      </c>
      <c r="AB3861" s="49">
        <v>3.26</v>
      </c>
      <c r="AC3861" s="49">
        <v>7.0000000000000007E-2</v>
      </c>
      <c r="AD3861" s="49">
        <v>0.37</v>
      </c>
      <c r="AE3861" s="312"/>
      <c r="AF3861" s="465" t="s">
        <v>438</v>
      </c>
      <c r="AG3861" s="343">
        <v>30</v>
      </c>
      <c r="AH3861" s="343">
        <v>15</v>
      </c>
      <c r="AI3861" s="343"/>
      <c r="AJ3861" s="343"/>
      <c r="AK3861" s="343"/>
      <c r="AL3861" s="343"/>
      <c r="AM3861" s="343"/>
      <c r="AN3861" s="343"/>
      <c r="AO3861" s="343"/>
      <c r="AP3861" s="343"/>
      <c r="AQ3861" s="343"/>
      <c r="AR3861" s="343"/>
      <c r="AS3861" s="343"/>
      <c r="AT3861" s="343"/>
      <c r="AU3861" s="343"/>
      <c r="AV3861" s="343"/>
      <c r="AW3861" s="343"/>
      <c r="AX3861" s="343"/>
      <c r="AY3861" s="343"/>
      <c r="AZ3861" s="343"/>
      <c r="BA3861" s="343"/>
      <c r="BB3861" s="343"/>
      <c r="BC3861" s="343"/>
      <c r="BD3861" s="343"/>
      <c r="BE3861" s="475"/>
      <c r="BF3861" s="475"/>
      <c r="BG3861" s="475"/>
      <c r="BH3861" s="475"/>
      <c r="BI3861" s="475"/>
      <c r="BJ3861" s="475"/>
      <c r="BK3861" s="475"/>
      <c r="BL3861" s="475"/>
      <c r="BM3861" s="475"/>
      <c r="BN3861" s="475"/>
      <c r="BO3861" s="475"/>
      <c r="BP3861" s="306"/>
      <c r="BQ3861" s="496"/>
      <c r="BR3861" s="496"/>
      <c r="BS3861" s="496"/>
      <c r="BT3861" s="496"/>
      <c r="BU3861" s="496"/>
      <c r="BV3861" s="496"/>
    </row>
    <row r="3862" spans="1:74" s="52" customFormat="1" ht="12.75">
      <c r="A3862" s="45">
        <v>2670.0804681784898</v>
      </c>
      <c r="B3862" s="46" t="s">
        <v>364</v>
      </c>
      <c r="C3862" s="47" t="s">
        <v>384</v>
      </c>
      <c r="D3862" s="48">
        <f t="shared" si="51"/>
        <v>291.85428427903037</v>
      </c>
      <c r="E3862" s="49">
        <v>39.629530000000003</v>
      </c>
      <c r="F3862" s="49">
        <v>2.9399999999999999E-2</v>
      </c>
      <c r="G3862" s="49">
        <v>16.99023</v>
      </c>
      <c r="H3862" s="49">
        <v>0.24340000000000001</v>
      </c>
      <c r="I3862" s="49">
        <v>0.18770000000000001</v>
      </c>
      <c r="J3862" s="49">
        <v>43.60389</v>
      </c>
      <c r="K3862" s="49">
        <v>0.2555</v>
      </c>
      <c r="L3862" s="49">
        <v>100.98434999999999</v>
      </c>
      <c r="M3862" s="47"/>
      <c r="N3862" s="50">
        <v>0.99489630550316988</v>
      </c>
      <c r="O3862" s="50">
        <v>5.8355479494448363E-4</v>
      </c>
      <c r="P3862" s="50">
        <v>0.356709066920253</v>
      </c>
      <c r="Q3862" s="50">
        <v>4.9149981954609671E-3</v>
      </c>
      <c r="R3862" s="50">
        <v>3.9912497862158846E-3</v>
      </c>
      <c r="S3862" s="50">
        <v>1.6318967494932344</v>
      </c>
      <c r="T3862" s="50">
        <v>6.8723844796965668E-3</v>
      </c>
      <c r="U3862" s="50">
        <v>3.0008163341648784</v>
      </c>
      <c r="V3862" s="51">
        <v>82.062354239535068</v>
      </c>
      <c r="X3862" s="49">
        <v>0.05</v>
      </c>
      <c r="Y3862" s="49">
        <v>8.02</v>
      </c>
      <c r="Z3862" s="49">
        <v>0.12</v>
      </c>
      <c r="AA3862" s="49">
        <v>1.47</v>
      </c>
      <c r="AB3862" s="49">
        <v>3.12</v>
      </c>
      <c r="AC3862" s="49">
        <v>7.0000000000000007E-2</v>
      </c>
      <c r="AD3862" s="49">
        <v>0.38</v>
      </c>
      <c r="AE3862" s="312"/>
      <c r="AF3862" s="465" t="s">
        <v>438</v>
      </c>
      <c r="AG3862" s="343">
        <v>30</v>
      </c>
      <c r="AH3862" s="343">
        <v>15</v>
      </c>
      <c r="AI3862" s="343"/>
      <c r="AJ3862" s="343"/>
      <c r="AK3862" s="343"/>
      <c r="AL3862" s="343"/>
      <c r="AM3862" s="343"/>
      <c r="AN3862" s="343"/>
      <c r="AO3862" s="343"/>
      <c r="AP3862" s="343"/>
      <c r="AQ3862" s="343"/>
      <c r="AR3862" s="343"/>
      <c r="AS3862" s="343"/>
      <c r="AT3862" s="343"/>
      <c r="AU3862" s="343"/>
      <c r="AV3862" s="343"/>
      <c r="AW3862" s="343"/>
      <c r="AX3862" s="343"/>
      <c r="AY3862" s="343"/>
      <c r="AZ3862" s="343"/>
      <c r="BA3862" s="343"/>
      <c r="BB3862" s="343"/>
      <c r="BC3862" s="343"/>
      <c r="BD3862" s="343"/>
      <c r="BE3862" s="475"/>
      <c r="BF3862" s="475"/>
      <c r="BG3862" s="475"/>
      <c r="BH3862" s="475"/>
      <c r="BI3862" s="475"/>
      <c r="BJ3862" s="475"/>
      <c r="BK3862" s="475"/>
      <c r="BL3862" s="475"/>
      <c r="BM3862" s="475"/>
      <c r="BN3862" s="475"/>
      <c r="BO3862" s="475"/>
      <c r="BP3862" s="306"/>
      <c r="BQ3862" s="496"/>
      <c r="BR3862" s="496"/>
      <c r="BS3862" s="496"/>
      <c r="BT3862" s="496"/>
      <c r="BU3862" s="496"/>
      <c r="BV3862" s="496"/>
    </row>
    <row r="3863" spans="1:74" s="52" customFormat="1" ht="12.75">
      <c r="A3863" s="45">
        <v>2670.0804681784898</v>
      </c>
      <c r="B3863" s="46" t="s">
        <v>364</v>
      </c>
      <c r="C3863" s="47" t="s">
        <v>384</v>
      </c>
      <c r="D3863" s="48">
        <f t="shared" si="51"/>
        <v>297.85428427903037</v>
      </c>
      <c r="E3863" s="49">
        <v>39.589790000000001</v>
      </c>
      <c r="F3863" s="49">
        <v>6.4799999999999996E-2</v>
      </c>
      <c r="G3863" s="49">
        <v>16.921009999999999</v>
      </c>
      <c r="H3863" s="49">
        <v>0.22939999999999999</v>
      </c>
      <c r="I3863" s="49">
        <v>0.20499999999999999</v>
      </c>
      <c r="J3863" s="49">
        <v>43.593649999999997</v>
      </c>
      <c r="K3863" s="49">
        <v>0.25359999999999999</v>
      </c>
      <c r="L3863" s="49">
        <v>100.92864999999999</v>
      </c>
      <c r="M3863" s="47"/>
      <c r="N3863" s="50">
        <v>0.99393426794632822</v>
      </c>
      <c r="O3863" s="50">
        <v>1.2862485166055817E-3</v>
      </c>
      <c r="P3863" s="50">
        <v>0.35526853254276247</v>
      </c>
      <c r="Q3863" s="50">
        <v>4.6324610019263341E-3</v>
      </c>
      <c r="R3863" s="50">
        <v>4.3592729863858133E-3</v>
      </c>
      <c r="S3863" s="50">
        <v>1.6315720036336274</v>
      </c>
      <c r="T3863" s="50">
        <v>6.8215232336234794E-3</v>
      </c>
      <c r="U3863" s="50">
        <v>2.9994867249056063</v>
      </c>
      <c r="V3863" s="51">
        <v>82.118920664540838</v>
      </c>
      <c r="X3863" s="49">
        <v>0.05</v>
      </c>
      <c r="Y3863" s="49">
        <v>10.98</v>
      </c>
      <c r="Z3863" s="49">
        <v>0.12</v>
      </c>
      <c r="AA3863" s="49">
        <v>1.32</v>
      </c>
      <c r="AB3863" s="49">
        <v>3.58</v>
      </c>
      <c r="AC3863" s="49">
        <v>0.06</v>
      </c>
      <c r="AD3863" s="49">
        <v>0.38</v>
      </c>
      <c r="AE3863" s="312"/>
      <c r="AF3863" s="465" t="s">
        <v>438</v>
      </c>
      <c r="AG3863" s="343">
        <v>30</v>
      </c>
      <c r="AH3863" s="343">
        <v>15</v>
      </c>
      <c r="AI3863" s="343"/>
      <c r="AJ3863" s="343"/>
      <c r="AK3863" s="343"/>
      <c r="AL3863" s="343"/>
      <c r="AM3863" s="343"/>
      <c r="AN3863" s="343"/>
      <c r="AO3863" s="343"/>
      <c r="AP3863" s="343"/>
      <c r="AQ3863" s="343"/>
      <c r="AR3863" s="343"/>
      <c r="AS3863" s="343"/>
      <c r="AT3863" s="343"/>
      <c r="AU3863" s="343"/>
      <c r="AV3863" s="343"/>
      <c r="AW3863" s="343"/>
      <c r="AX3863" s="343"/>
      <c r="AY3863" s="343"/>
      <c r="AZ3863" s="343"/>
      <c r="BA3863" s="343"/>
      <c r="BB3863" s="343"/>
      <c r="BC3863" s="343"/>
      <c r="BD3863" s="343"/>
      <c r="BE3863" s="475"/>
      <c r="BF3863" s="475"/>
      <c r="BG3863" s="475"/>
      <c r="BH3863" s="475"/>
      <c r="BI3863" s="475"/>
      <c r="BJ3863" s="475"/>
      <c r="BK3863" s="475"/>
      <c r="BL3863" s="475"/>
      <c r="BM3863" s="475"/>
      <c r="BN3863" s="475"/>
      <c r="BO3863" s="475"/>
      <c r="BP3863" s="306"/>
      <c r="BQ3863" s="496"/>
      <c r="BR3863" s="496"/>
      <c r="BS3863" s="496"/>
      <c r="BT3863" s="496"/>
      <c r="BU3863" s="496"/>
      <c r="BV3863" s="496"/>
    </row>
    <row r="3864" spans="1:74" s="52" customFormat="1" ht="12.75">
      <c r="A3864" s="45">
        <v>2670.0804681784898</v>
      </c>
      <c r="B3864" s="46" t="s">
        <v>364</v>
      </c>
      <c r="C3864" s="47" t="s">
        <v>384</v>
      </c>
      <c r="D3864" s="48">
        <f t="shared" si="51"/>
        <v>303.85428427903037</v>
      </c>
      <c r="E3864" s="49">
        <v>39.609659999999998</v>
      </c>
      <c r="F3864" s="49">
        <v>3.6999999999999998E-2</v>
      </c>
      <c r="G3864" s="49">
        <v>16.782550000000001</v>
      </c>
      <c r="H3864" s="49">
        <v>0.23350000000000001</v>
      </c>
      <c r="I3864" s="49">
        <v>0.25929999999999997</v>
      </c>
      <c r="J3864" s="49">
        <v>43.532209999999999</v>
      </c>
      <c r="K3864" s="49">
        <v>0.25540000000000002</v>
      </c>
      <c r="L3864" s="49">
        <v>100.77521999999999</v>
      </c>
      <c r="M3864" s="47"/>
      <c r="N3864" s="50">
        <v>0.99557330000512445</v>
      </c>
      <c r="O3864" s="50">
        <v>7.3527409531184431E-4</v>
      </c>
      <c r="P3864" s="50">
        <v>0.35276547155517568</v>
      </c>
      <c r="Q3864" s="50">
        <v>4.7206619741103741E-3</v>
      </c>
      <c r="R3864" s="50">
        <v>5.5202707938701691E-3</v>
      </c>
      <c r="S3864" s="50">
        <v>1.6311405615122472</v>
      </c>
      <c r="T3864" s="50">
        <v>6.8778177994163027E-3</v>
      </c>
      <c r="U3864" s="50">
        <v>2.9988501848447608</v>
      </c>
      <c r="V3864" s="51">
        <v>82.218640113224211</v>
      </c>
      <c r="X3864" s="49">
        <v>0.05</v>
      </c>
      <c r="Y3864" s="49">
        <v>5.0599999999999996</v>
      </c>
      <c r="Z3864" s="49">
        <v>0.12</v>
      </c>
      <c r="AA3864" s="49">
        <v>1.4</v>
      </c>
      <c r="AB3864" s="49">
        <v>3.17</v>
      </c>
      <c r="AC3864" s="49">
        <v>0.06</v>
      </c>
      <c r="AD3864" s="49">
        <v>0.38</v>
      </c>
      <c r="AE3864" s="312"/>
      <c r="AF3864" s="465" t="s">
        <v>438</v>
      </c>
      <c r="AG3864" s="343">
        <v>30</v>
      </c>
      <c r="AH3864" s="343">
        <v>15</v>
      </c>
      <c r="AI3864" s="343"/>
      <c r="AJ3864" s="343"/>
      <c r="AK3864" s="343"/>
      <c r="AL3864" s="343"/>
      <c r="AM3864" s="343"/>
      <c r="AN3864" s="343"/>
      <c r="AO3864" s="343"/>
      <c r="AP3864" s="343"/>
      <c r="AQ3864" s="343"/>
      <c r="AR3864" s="343"/>
      <c r="AS3864" s="343"/>
      <c r="AT3864" s="343"/>
      <c r="AU3864" s="343"/>
      <c r="AV3864" s="343"/>
      <c r="AW3864" s="343"/>
      <c r="AX3864" s="343"/>
      <c r="AY3864" s="343"/>
      <c r="AZ3864" s="343"/>
      <c r="BA3864" s="343"/>
      <c r="BB3864" s="343"/>
      <c r="BC3864" s="343"/>
      <c r="BD3864" s="343"/>
      <c r="BE3864" s="475"/>
      <c r="BF3864" s="475"/>
      <c r="BG3864" s="475"/>
      <c r="BH3864" s="475"/>
      <c r="BI3864" s="475"/>
      <c r="BJ3864" s="475"/>
      <c r="BK3864" s="475"/>
      <c r="BL3864" s="475"/>
      <c r="BM3864" s="475"/>
      <c r="BN3864" s="475"/>
      <c r="BO3864" s="475"/>
      <c r="BP3864" s="306"/>
      <c r="BQ3864" s="496"/>
      <c r="BR3864" s="496"/>
      <c r="BS3864" s="496"/>
      <c r="BT3864" s="496"/>
      <c r="BU3864" s="496"/>
      <c r="BV3864" s="496"/>
    </row>
    <row r="3865" spans="1:74" s="52" customFormat="1" ht="12.75">
      <c r="A3865" s="45">
        <v>2670.0804681784898</v>
      </c>
      <c r="B3865" s="46" t="s">
        <v>364</v>
      </c>
      <c r="C3865" s="47" t="s">
        <v>384</v>
      </c>
      <c r="D3865" s="48">
        <f t="shared" si="51"/>
        <v>309.85428427903037</v>
      </c>
      <c r="E3865" s="49">
        <v>39.252009999999999</v>
      </c>
      <c r="F3865" s="49">
        <v>3.49E-2</v>
      </c>
      <c r="G3865" s="49">
        <v>16.86167</v>
      </c>
      <c r="H3865" s="49">
        <v>0.2195</v>
      </c>
      <c r="I3865" s="49">
        <v>0.2077</v>
      </c>
      <c r="J3865" s="49">
        <v>43.388840000000002</v>
      </c>
      <c r="K3865" s="49">
        <v>0.26100000000000001</v>
      </c>
      <c r="L3865" s="49">
        <v>100.29841999999999</v>
      </c>
      <c r="M3865" s="47"/>
      <c r="N3865" s="50">
        <v>0.99218921288392004</v>
      </c>
      <c r="O3865" s="50">
        <v>6.9748270354312819E-4</v>
      </c>
      <c r="P3865" s="50">
        <v>0.35644225269447183</v>
      </c>
      <c r="Q3865" s="50">
        <v>4.4628369197093109E-3</v>
      </c>
      <c r="R3865" s="50">
        <v>4.4468741219041109E-3</v>
      </c>
      <c r="S3865" s="50">
        <v>1.6350053769227535</v>
      </c>
      <c r="T3865" s="50">
        <v>7.068556846968669E-3</v>
      </c>
      <c r="U3865" s="50">
        <v>3.0020015458395948</v>
      </c>
      <c r="V3865" s="51">
        <v>82.101349420723494</v>
      </c>
      <c r="X3865" s="49">
        <v>0.05</v>
      </c>
      <c r="Y3865" s="49">
        <v>9.1300000000000008</v>
      </c>
      <c r="Z3865" s="49">
        <v>0.12</v>
      </c>
      <c r="AA3865" s="49">
        <v>1.35</v>
      </c>
      <c r="AB3865" s="49">
        <v>2.63</v>
      </c>
      <c r="AC3865" s="49">
        <v>0.06</v>
      </c>
      <c r="AD3865" s="49">
        <v>0.38</v>
      </c>
      <c r="AE3865" s="312"/>
      <c r="AF3865" s="465" t="s">
        <v>438</v>
      </c>
      <c r="AG3865" s="343">
        <v>30</v>
      </c>
      <c r="AH3865" s="343">
        <v>15</v>
      </c>
      <c r="AI3865" s="343"/>
      <c r="AJ3865" s="343"/>
      <c r="AK3865" s="343"/>
      <c r="AL3865" s="343"/>
      <c r="AM3865" s="343"/>
      <c r="AN3865" s="343"/>
      <c r="AO3865" s="343"/>
      <c r="AP3865" s="343"/>
      <c r="AQ3865" s="343"/>
      <c r="AR3865" s="343"/>
      <c r="AS3865" s="343"/>
      <c r="AT3865" s="343"/>
      <c r="AU3865" s="343"/>
      <c r="AV3865" s="343"/>
      <c r="AW3865" s="343"/>
      <c r="AX3865" s="343"/>
      <c r="AY3865" s="343"/>
      <c r="AZ3865" s="343"/>
      <c r="BA3865" s="343"/>
      <c r="BB3865" s="343"/>
      <c r="BC3865" s="343"/>
      <c r="BD3865" s="343"/>
      <c r="BE3865" s="475"/>
      <c r="BF3865" s="475"/>
      <c r="BG3865" s="475"/>
      <c r="BH3865" s="475"/>
      <c r="BI3865" s="475"/>
      <c r="BJ3865" s="475"/>
      <c r="BK3865" s="475"/>
      <c r="BL3865" s="475"/>
      <c r="BM3865" s="475"/>
      <c r="BN3865" s="475"/>
      <c r="BO3865" s="475"/>
      <c r="BP3865" s="306"/>
      <c r="BQ3865" s="496"/>
      <c r="BR3865" s="496"/>
      <c r="BS3865" s="496"/>
      <c r="BT3865" s="496"/>
      <c r="BU3865" s="496"/>
      <c r="BV3865" s="496"/>
    </row>
    <row r="3866" spans="1:74" s="52" customFormat="1" ht="12.75">
      <c r="A3866" s="45">
        <v>2670.0804681784898</v>
      </c>
      <c r="B3866" s="46" t="s">
        <v>364</v>
      </c>
      <c r="C3866" s="47" t="s">
        <v>384</v>
      </c>
      <c r="D3866" s="48">
        <f t="shared" si="51"/>
        <v>315.85428427903037</v>
      </c>
      <c r="E3866" s="49">
        <v>39.579859999999996</v>
      </c>
      <c r="F3866" s="49">
        <v>1.2800000000000001E-2</v>
      </c>
      <c r="G3866" s="49">
        <v>16.76277</v>
      </c>
      <c r="H3866" s="49">
        <v>0.23769999999999999</v>
      </c>
      <c r="I3866" s="49">
        <v>0.25040000000000001</v>
      </c>
      <c r="J3866" s="49">
        <v>43.245480000000001</v>
      </c>
      <c r="K3866" s="49">
        <v>0.2555</v>
      </c>
      <c r="L3866" s="49">
        <v>100.39760999999999</v>
      </c>
      <c r="M3866" s="47"/>
      <c r="N3866" s="50">
        <v>0.99881750793623936</v>
      </c>
      <c r="O3866" s="50">
        <v>2.5538611252535614E-4</v>
      </c>
      <c r="P3866" s="50">
        <v>0.35376403012542823</v>
      </c>
      <c r="Q3866" s="50">
        <v>4.8248627835010861E-3</v>
      </c>
      <c r="R3866" s="50">
        <v>5.3521953502951121E-3</v>
      </c>
      <c r="S3866" s="50">
        <v>1.6269011273192751</v>
      </c>
      <c r="T3866" s="50">
        <v>6.9081290912608234E-3</v>
      </c>
      <c r="U3866" s="50">
        <v>2.9980352432329931</v>
      </c>
      <c r="V3866" s="51">
        <v>82.139129938458339</v>
      </c>
      <c r="X3866" s="49">
        <v>0.05</v>
      </c>
      <c r="Y3866" s="49">
        <v>9.7100000000000009</v>
      </c>
      <c r="Z3866" s="49">
        <v>0.12</v>
      </c>
      <c r="AA3866" s="49">
        <v>1.47</v>
      </c>
      <c r="AB3866" s="49">
        <v>3.2</v>
      </c>
      <c r="AC3866" s="49">
        <v>7.0000000000000007E-2</v>
      </c>
      <c r="AD3866" s="49">
        <v>0.37</v>
      </c>
      <c r="AE3866" s="312"/>
      <c r="AF3866" s="465" t="s">
        <v>438</v>
      </c>
      <c r="AG3866" s="343">
        <v>30</v>
      </c>
      <c r="AH3866" s="343">
        <v>15</v>
      </c>
      <c r="AI3866" s="343"/>
      <c r="AJ3866" s="343"/>
      <c r="AK3866" s="343"/>
      <c r="AL3866" s="343"/>
      <c r="AM3866" s="343"/>
      <c r="AN3866" s="343"/>
      <c r="AO3866" s="343"/>
      <c r="AP3866" s="343"/>
      <c r="AQ3866" s="343"/>
      <c r="AR3866" s="343"/>
      <c r="AS3866" s="343"/>
      <c r="AT3866" s="343"/>
      <c r="AU3866" s="343"/>
      <c r="AV3866" s="343"/>
      <c r="AW3866" s="343"/>
      <c r="AX3866" s="343"/>
      <c r="AY3866" s="343"/>
      <c r="AZ3866" s="343"/>
      <c r="BA3866" s="343"/>
      <c r="BB3866" s="343"/>
      <c r="BC3866" s="343"/>
      <c r="BD3866" s="343"/>
      <c r="BE3866" s="475"/>
      <c r="BF3866" s="475"/>
      <c r="BG3866" s="475"/>
      <c r="BH3866" s="475"/>
      <c r="BI3866" s="475"/>
      <c r="BJ3866" s="475"/>
      <c r="BK3866" s="475"/>
      <c r="BL3866" s="475"/>
      <c r="BM3866" s="475"/>
      <c r="BN3866" s="475"/>
      <c r="BO3866" s="475"/>
      <c r="BP3866" s="306"/>
      <c r="BQ3866" s="496"/>
      <c r="BR3866" s="496"/>
      <c r="BS3866" s="496"/>
      <c r="BT3866" s="496"/>
      <c r="BU3866" s="496"/>
      <c r="BV3866" s="496"/>
    </row>
    <row r="3867" spans="1:74" s="52" customFormat="1" ht="12.75">
      <c r="A3867" s="45">
        <v>2670.0804681784898</v>
      </c>
      <c r="B3867" s="46" t="s">
        <v>364</v>
      </c>
      <c r="C3867" s="47" t="s">
        <v>384</v>
      </c>
      <c r="D3867" s="48">
        <f t="shared" si="51"/>
        <v>321.85428427903037</v>
      </c>
      <c r="E3867" s="49">
        <v>39.281820000000003</v>
      </c>
      <c r="F3867" s="49">
        <v>3.3000000000000002E-2</v>
      </c>
      <c r="G3867" s="49">
        <v>16.81222</v>
      </c>
      <c r="H3867" s="49">
        <v>0.224</v>
      </c>
      <c r="I3867" s="49">
        <v>0.19850000000000001</v>
      </c>
      <c r="J3867" s="49">
        <v>43.153309999999998</v>
      </c>
      <c r="K3867" s="49">
        <v>0.2616</v>
      </c>
      <c r="L3867" s="49">
        <v>99.996150000000014</v>
      </c>
      <c r="M3867" s="47"/>
      <c r="N3867" s="50">
        <v>0.99586751606306034</v>
      </c>
      <c r="O3867" s="50">
        <v>6.614535020422474E-4</v>
      </c>
      <c r="P3867" s="50">
        <v>0.35644376608024603</v>
      </c>
      <c r="Q3867" s="50">
        <v>4.5677452633806305E-3</v>
      </c>
      <c r="R3867" s="50">
        <v>4.2624197506536416E-3</v>
      </c>
      <c r="S3867" s="50">
        <v>1.6309198700096812</v>
      </c>
      <c r="T3867" s="50">
        <v>7.1056752048021983E-3</v>
      </c>
      <c r="U3867" s="50">
        <v>3.0005395653278852</v>
      </c>
      <c r="V3867" s="51">
        <v>82.064491892307274</v>
      </c>
      <c r="X3867" s="49">
        <v>0.05</v>
      </c>
      <c r="Y3867" s="49">
        <v>25.94</v>
      </c>
      <c r="Z3867" s="49">
        <v>0.12</v>
      </c>
      <c r="AA3867" s="49">
        <v>1.33</v>
      </c>
      <c r="AB3867" s="49">
        <v>2.76</v>
      </c>
      <c r="AC3867" s="49">
        <v>7.0000000000000007E-2</v>
      </c>
      <c r="AD3867" s="49">
        <v>0.38</v>
      </c>
      <c r="AE3867" s="312"/>
      <c r="AF3867" s="465" t="s">
        <v>438</v>
      </c>
      <c r="AG3867" s="343">
        <v>30</v>
      </c>
      <c r="AH3867" s="343">
        <v>15</v>
      </c>
      <c r="AI3867" s="343"/>
      <c r="AJ3867" s="343"/>
      <c r="AK3867" s="343"/>
      <c r="AL3867" s="343"/>
      <c r="AM3867" s="343"/>
      <c r="AN3867" s="343"/>
      <c r="AO3867" s="343"/>
      <c r="AP3867" s="343"/>
      <c r="AQ3867" s="343"/>
      <c r="AR3867" s="343"/>
      <c r="AS3867" s="343"/>
      <c r="AT3867" s="343"/>
      <c r="AU3867" s="343"/>
      <c r="AV3867" s="343"/>
      <c r="AW3867" s="343"/>
      <c r="AX3867" s="343"/>
      <c r="AY3867" s="343"/>
      <c r="AZ3867" s="343"/>
      <c r="BA3867" s="343"/>
      <c r="BB3867" s="343"/>
      <c r="BC3867" s="343"/>
      <c r="BD3867" s="343"/>
      <c r="BE3867" s="475"/>
      <c r="BF3867" s="475"/>
      <c r="BG3867" s="475"/>
      <c r="BH3867" s="475"/>
      <c r="BI3867" s="475"/>
      <c r="BJ3867" s="475"/>
      <c r="BK3867" s="475"/>
      <c r="BL3867" s="475"/>
      <c r="BM3867" s="475"/>
      <c r="BN3867" s="475"/>
      <c r="BO3867" s="475"/>
      <c r="BP3867" s="306"/>
      <c r="BQ3867" s="496"/>
      <c r="BR3867" s="496"/>
      <c r="BS3867" s="496"/>
      <c r="BT3867" s="496"/>
      <c r="BU3867" s="496"/>
      <c r="BV3867" s="496"/>
    </row>
    <row r="3868" spans="1:74" s="52" customFormat="1" ht="12.75">
      <c r="A3868" s="45">
        <v>2670.0804681784898</v>
      </c>
      <c r="B3868" s="46" t="s">
        <v>364</v>
      </c>
      <c r="C3868" s="47" t="s">
        <v>384</v>
      </c>
      <c r="D3868" s="48">
        <f t="shared" si="51"/>
        <v>327.85428427903037</v>
      </c>
      <c r="E3868" s="49">
        <v>39.331490000000002</v>
      </c>
      <c r="F3868" s="49">
        <v>1.9900000000000001E-2</v>
      </c>
      <c r="G3868" s="49">
        <v>16.723220000000001</v>
      </c>
      <c r="H3868" s="49">
        <v>0.2432</v>
      </c>
      <c r="I3868" s="49">
        <v>0.182</v>
      </c>
      <c r="J3868" s="49">
        <v>43.18403</v>
      </c>
      <c r="K3868" s="49">
        <v>0.26190000000000002</v>
      </c>
      <c r="L3868" s="49">
        <v>99.995639999999995</v>
      </c>
      <c r="M3868" s="47"/>
      <c r="N3868" s="50">
        <v>0.99668924606093157</v>
      </c>
      <c r="O3868" s="50">
        <v>3.9870149553874345E-4</v>
      </c>
      <c r="P3868" s="50">
        <v>0.35440127068269206</v>
      </c>
      <c r="Q3868" s="50">
        <v>4.9570903684436228E-3</v>
      </c>
      <c r="R3868" s="50">
        <v>3.9063981036675209E-3</v>
      </c>
      <c r="S3868" s="50">
        <v>1.6313648015993385</v>
      </c>
      <c r="T3868" s="50">
        <v>7.1107026680970672E-3</v>
      </c>
      <c r="U3868" s="50">
        <v>2.9997976398508808</v>
      </c>
      <c r="V3868" s="51">
        <v>82.152919438520968</v>
      </c>
      <c r="X3868" s="49">
        <v>0.05</v>
      </c>
      <c r="Y3868" s="49">
        <v>10.32</v>
      </c>
      <c r="Z3868" s="49">
        <v>0.12</v>
      </c>
      <c r="AA3868" s="49">
        <v>1.42</v>
      </c>
      <c r="AB3868" s="49">
        <v>3.44</v>
      </c>
      <c r="AC3868" s="49">
        <v>7.0000000000000007E-2</v>
      </c>
      <c r="AD3868" s="49">
        <v>0.37</v>
      </c>
      <c r="AE3868" s="312"/>
      <c r="AF3868" s="465" t="s">
        <v>438</v>
      </c>
      <c r="AG3868" s="343">
        <v>30</v>
      </c>
      <c r="AH3868" s="343">
        <v>15</v>
      </c>
      <c r="AI3868" s="343"/>
      <c r="AJ3868" s="343"/>
      <c r="AK3868" s="343"/>
      <c r="AL3868" s="343"/>
      <c r="AM3868" s="343"/>
      <c r="AN3868" s="343"/>
      <c r="AO3868" s="343"/>
      <c r="AP3868" s="343"/>
      <c r="AQ3868" s="343"/>
      <c r="AR3868" s="343"/>
      <c r="AS3868" s="343"/>
      <c r="AT3868" s="343"/>
      <c r="AU3868" s="343"/>
      <c r="AV3868" s="343"/>
      <c r="AW3868" s="343"/>
      <c r="AX3868" s="343"/>
      <c r="AY3868" s="343"/>
      <c r="AZ3868" s="343"/>
      <c r="BA3868" s="343"/>
      <c r="BB3868" s="343"/>
      <c r="BC3868" s="343"/>
      <c r="BD3868" s="343"/>
      <c r="BE3868" s="475"/>
      <c r="BF3868" s="475"/>
      <c r="BG3868" s="475"/>
      <c r="BH3868" s="475"/>
      <c r="BI3868" s="475"/>
      <c r="BJ3868" s="475"/>
      <c r="BK3868" s="475"/>
      <c r="BL3868" s="475"/>
      <c r="BM3868" s="475"/>
      <c r="BN3868" s="475"/>
      <c r="BO3868" s="475"/>
      <c r="BP3868" s="306"/>
      <c r="BQ3868" s="496"/>
      <c r="BR3868" s="496"/>
      <c r="BS3868" s="496"/>
      <c r="BT3868" s="496"/>
      <c r="BU3868" s="496"/>
      <c r="BV3868" s="496"/>
    </row>
    <row r="3869" spans="1:74" s="52" customFormat="1" ht="12.75">
      <c r="A3869" s="45">
        <v>2670.0804681784898</v>
      </c>
      <c r="B3869" s="46" t="s">
        <v>364</v>
      </c>
      <c r="C3869" s="47" t="s">
        <v>384</v>
      </c>
      <c r="D3869" s="48">
        <f t="shared" si="51"/>
        <v>333.85428427903037</v>
      </c>
      <c r="E3869" s="49">
        <v>39.29175</v>
      </c>
      <c r="F3869" s="49">
        <v>1.95E-2</v>
      </c>
      <c r="G3869" s="49">
        <v>16.614429999999999</v>
      </c>
      <c r="H3869" s="49">
        <v>0.22270000000000001</v>
      </c>
      <c r="I3869" s="49">
        <v>0.1875</v>
      </c>
      <c r="J3869" s="49">
        <v>43.050910000000002</v>
      </c>
      <c r="K3869" s="49">
        <v>0.25619999999999998</v>
      </c>
      <c r="L3869" s="49">
        <v>99.701790000000017</v>
      </c>
      <c r="M3869" s="47"/>
      <c r="N3869" s="50">
        <v>0.99795732269267057</v>
      </c>
      <c r="O3869" s="50">
        <v>3.9158010954067339E-4</v>
      </c>
      <c r="P3869" s="50">
        <v>0.35290030801998656</v>
      </c>
      <c r="Q3869" s="50">
        <v>4.5496156225158105E-3</v>
      </c>
      <c r="R3869" s="50">
        <v>4.0336443961309582E-3</v>
      </c>
      <c r="S3869" s="50">
        <v>1.6300520735450506</v>
      </c>
      <c r="T3869" s="50">
        <v>6.9718393298681394E-3</v>
      </c>
      <c r="U3869" s="50">
        <v>2.998432327669605</v>
      </c>
      <c r="V3869" s="51">
        <v>82.203288828274253</v>
      </c>
      <c r="X3869" s="49">
        <v>0.05</v>
      </c>
      <c r="Y3869" s="49">
        <v>17.18</v>
      </c>
      <c r="Z3869" s="49">
        <v>0.12</v>
      </c>
      <c r="AA3869" s="49">
        <v>1.31</v>
      </c>
      <c r="AB3869" s="49">
        <v>3.74</v>
      </c>
      <c r="AC3869" s="49">
        <v>7.0000000000000007E-2</v>
      </c>
      <c r="AD3869" s="49">
        <v>0.37</v>
      </c>
      <c r="AE3869" s="312"/>
      <c r="AF3869" s="465" t="s">
        <v>438</v>
      </c>
      <c r="AG3869" s="343">
        <v>30</v>
      </c>
      <c r="AH3869" s="343">
        <v>15</v>
      </c>
      <c r="AI3869" s="343"/>
      <c r="AJ3869" s="343"/>
      <c r="AK3869" s="343"/>
      <c r="AL3869" s="343"/>
      <c r="AM3869" s="343"/>
      <c r="AN3869" s="343"/>
      <c r="AO3869" s="343"/>
      <c r="AP3869" s="343"/>
      <c r="AQ3869" s="343"/>
      <c r="AR3869" s="343"/>
      <c r="AS3869" s="343"/>
      <c r="AT3869" s="343"/>
      <c r="AU3869" s="343"/>
      <c r="AV3869" s="343"/>
      <c r="AW3869" s="343"/>
      <c r="AX3869" s="343"/>
      <c r="AY3869" s="343"/>
      <c r="AZ3869" s="343"/>
      <c r="BA3869" s="343"/>
      <c r="BB3869" s="343"/>
      <c r="BC3869" s="343"/>
      <c r="BD3869" s="343"/>
      <c r="BE3869" s="475"/>
      <c r="BF3869" s="475"/>
      <c r="BG3869" s="475"/>
      <c r="BH3869" s="475"/>
      <c r="BI3869" s="475"/>
      <c r="BJ3869" s="475"/>
      <c r="BK3869" s="475"/>
      <c r="BL3869" s="475"/>
      <c r="BM3869" s="475"/>
      <c r="BN3869" s="475"/>
      <c r="BO3869" s="475"/>
      <c r="BP3869" s="306"/>
      <c r="BQ3869" s="496"/>
      <c r="BR3869" s="496"/>
      <c r="BS3869" s="496"/>
      <c r="BT3869" s="496"/>
      <c r="BU3869" s="496"/>
      <c r="BV3869" s="496"/>
    </row>
    <row r="3870" spans="1:74" s="52" customFormat="1" ht="12.75">
      <c r="A3870" s="45">
        <v>2670.0804681784898</v>
      </c>
      <c r="B3870" s="46" t="s">
        <v>364</v>
      </c>
      <c r="C3870" s="47" t="s">
        <v>384</v>
      </c>
      <c r="D3870" s="48">
        <f t="shared" si="51"/>
        <v>339.85428427903037</v>
      </c>
      <c r="E3870" s="49">
        <v>39.470570000000002</v>
      </c>
      <c r="F3870" s="49">
        <v>2.76E-2</v>
      </c>
      <c r="G3870" s="49">
        <v>16.68366</v>
      </c>
      <c r="H3870" s="49">
        <v>0.222</v>
      </c>
      <c r="I3870" s="49">
        <v>0.21099999999999999</v>
      </c>
      <c r="J3870" s="49">
        <v>43.153309999999998</v>
      </c>
      <c r="K3870" s="49">
        <v>0.25280000000000002</v>
      </c>
      <c r="L3870" s="49">
        <v>100.06523999999999</v>
      </c>
      <c r="M3870" s="47"/>
      <c r="N3870" s="50">
        <v>0.99889722249530299</v>
      </c>
      <c r="O3870" s="50">
        <v>5.5224514247729649E-4</v>
      </c>
      <c r="P3870" s="50">
        <v>0.35309757268833197</v>
      </c>
      <c r="Q3870" s="50">
        <v>4.5190201126166629E-3</v>
      </c>
      <c r="R3870" s="50">
        <v>4.5228855885474529E-3</v>
      </c>
      <c r="S3870" s="50">
        <v>1.6280587250224379</v>
      </c>
      <c r="T3870" s="50">
        <v>6.8546001238286441E-3</v>
      </c>
      <c r="U3870" s="50">
        <v>2.997500683495538</v>
      </c>
      <c r="V3870" s="51">
        <v>82.177197574147129</v>
      </c>
      <c r="X3870" s="49">
        <v>0.05</v>
      </c>
      <c r="Y3870" s="49">
        <v>16.82</v>
      </c>
      <c r="Z3870" s="49">
        <v>0.12</v>
      </c>
      <c r="AA3870" s="49">
        <v>1.43</v>
      </c>
      <c r="AB3870" s="49">
        <v>3.6</v>
      </c>
      <c r="AC3870" s="49">
        <v>7.0000000000000007E-2</v>
      </c>
      <c r="AD3870" s="49">
        <v>0.38</v>
      </c>
      <c r="AE3870" s="312"/>
      <c r="AF3870" s="465" t="s">
        <v>438</v>
      </c>
      <c r="AG3870" s="343">
        <v>30</v>
      </c>
      <c r="AH3870" s="343">
        <v>15</v>
      </c>
      <c r="AI3870" s="343"/>
      <c r="AJ3870" s="343"/>
      <c r="AK3870" s="343"/>
      <c r="AL3870" s="343"/>
      <c r="AM3870" s="343"/>
      <c r="AN3870" s="343"/>
      <c r="AO3870" s="343"/>
      <c r="AP3870" s="343"/>
      <c r="AQ3870" s="343"/>
      <c r="AR3870" s="343"/>
      <c r="AS3870" s="343"/>
      <c r="AT3870" s="343"/>
      <c r="AU3870" s="343"/>
      <c r="AV3870" s="343"/>
      <c r="AW3870" s="343"/>
      <c r="AX3870" s="343"/>
      <c r="AY3870" s="343"/>
      <c r="AZ3870" s="343"/>
      <c r="BA3870" s="343"/>
      <c r="BB3870" s="343"/>
      <c r="BC3870" s="343"/>
      <c r="BD3870" s="343"/>
      <c r="BE3870" s="475"/>
      <c r="BF3870" s="475"/>
      <c r="BG3870" s="475"/>
      <c r="BH3870" s="475"/>
      <c r="BI3870" s="475"/>
      <c r="BJ3870" s="475"/>
      <c r="BK3870" s="475"/>
      <c r="BL3870" s="475"/>
      <c r="BM3870" s="475"/>
      <c r="BN3870" s="475"/>
      <c r="BO3870" s="475"/>
      <c r="BP3870" s="306"/>
      <c r="BQ3870" s="496"/>
      <c r="BR3870" s="496"/>
      <c r="BS3870" s="496"/>
      <c r="BT3870" s="496"/>
      <c r="BU3870" s="496"/>
      <c r="BV3870" s="496"/>
    </row>
    <row r="3871" spans="1:74" s="52" customFormat="1" ht="12.75">
      <c r="A3871" s="45">
        <v>2670.0804681784898</v>
      </c>
      <c r="B3871" s="46" t="s">
        <v>364</v>
      </c>
      <c r="C3871" s="47" t="s">
        <v>384</v>
      </c>
      <c r="D3871" s="48">
        <f t="shared" si="51"/>
        <v>345.85428427903037</v>
      </c>
      <c r="E3871" s="49">
        <v>39.271880000000003</v>
      </c>
      <c r="F3871" s="49">
        <v>3.0599999999999999E-2</v>
      </c>
      <c r="G3871" s="49">
        <v>16.693549999999998</v>
      </c>
      <c r="H3871" s="49">
        <v>0.21970000000000001</v>
      </c>
      <c r="I3871" s="49">
        <v>0.221</v>
      </c>
      <c r="J3871" s="49">
        <v>43.839419999999997</v>
      </c>
      <c r="K3871" s="49">
        <v>0.24879999999999999</v>
      </c>
      <c r="L3871" s="49">
        <v>100.58045</v>
      </c>
      <c r="M3871" s="47"/>
      <c r="N3871" s="50">
        <v>0.98971623049129298</v>
      </c>
      <c r="O3871" s="50">
        <v>6.097135432265885E-4</v>
      </c>
      <c r="P3871" s="50">
        <v>0.35183067099747917</v>
      </c>
      <c r="Q3871" s="50">
        <v>4.4535153098596535E-3</v>
      </c>
      <c r="R3871" s="50">
        <v>4.71744682208982E-3</v>
      </c>
      <c r="S3871" s="50">
        <v>1.6470331700590168</v>
      </c>
      <c r="T3871" s="50">
        <v>6.7179539697158706E-3</v>
      </c>
      <c r="U3871" s="50">
        <v>3.0063353289052088</v>
      </c>
      <c r="V3871" s="51">
        <v>82.398467380773681</v>
      </c>
      <c r="X3871" s="49">
        <v>0.05</v>
      </c>
      <c r="Y3871" s="49">
        <v>11.93</v>
      </c>
      <c r="Z3871" s="49">
        <v>0.12</v>
      </c>
      <c r="AA3871" s="49">
        <v>1.45</v>
      </c>
      <c r="AB3871" s="49">
        <v>3.2</v>
      </c>
      <c r="AC3871" s="49">
        <v>7.0000000000000007E-2</v>
      </c>
      <c r="AD3871" s="49">
        <v>0.38</v>
      </c>
      <c r="AE3871" s="312"/>
      <c r="AF3871" s="465" t="s">
        <v>438</v>
      </c>
      <c r="AG3871" s="343">
        <v>30</v>
      </c>
      <c r="AH3871" s="343">
        <v>15</v>
      </c>
      <c r="AI3871" s="343"/>
      <c r="AJ3871" s="343"/>
      <c r="AK3871" s="343"/>
      <c r="AL3871" s="343"/>
      <c r="AM3871" s="343"/>
      <c r="AN3871" s="343"/>
      <c r="AO3871" s="343"/>
      <c r="AP3871" s="343"/>
      <c r="AQ3871" s="343"/>
      <c r="AR3871" s="343"/>
      <c r="AS3871" s="343"/>
      <c r="AT3871" s="343"/>
      <c r="AU3871" s="343"/>
      <c r="AV3871" s="343"/>
      <c r="AW3871" s="343"/>
      <c r="AX3871" s="343"/>
      <c r="AY3871" s="343"/>
      <c r="AZ3871" s="343"/>
      <c r="BA3871" s="343"/>
      <c r="BB3871" s="343"/>
      <c r="BC3871" s="343"/>
      <c r="BD3871" s="343"/>
      <c r="BE3871" s="475"/>
      <c r="BF3871" s="475"/>
      <c r="BG3871" s="475"/>
      <c r="BH3871" s="475"/>
      <c r="BI3871" s="475"/>
      <c r="BJ3871" s="475"/>
      <c r="BK3871" s="475"/>
      <c r="BL3871" s="475"/>
      <c r="BM3871" s="475"/>
      <c r="BN3871" s="475"/>
      <c r="BO3871" s="475"/>
      <c r="BP3871" s="306"/>
      <c r="BQ3871" s="496"/>
      <c r="BR3871" s="496"/>
      <c r="BS3871" s="496"/>
      <c r="BT3871" s="496"/>
      <c r="BU3871" s="496"/>
      <c r="BV3871" s="496"/>
    </row>
    <row r="3872" spans="1:74" s="52" customFormat="1" ht="12.75">
      <c r="A3872" s="45">
        <v>2670.0804681784898</v>
      </c>
      <c r="B3872" s="46" t="s">
        <v>364</v>
      </c>
      <c r="C3872" s="47" t="s">
        <v>384</v>
      </c>
      <c r="D3872" s="48">
        <f t="shared" si="51"/>
        <v>351.85428427903037</v>
      </c>
      <c r="E3872" s="49">
        <v>39.242080000000001</v>
      </c>
      <c r="F3872" s="49">
        <v>4.8899999999999999E-2</v>
      </c>
      <c r="G3872" s="49">
        <v>16.792439999999999</v>
      </c>
      <c r="H3872" s="49">
        <v>0.24010000000000001</v>
      </c>
      <c r="I3872" s="49">
        <v>0.22800000000000001</v>
      </c>
      <c r="J3872" s="49">
        <v>43.122590000000002</v>
      </c>
      <c r="K3872" s="49">
        <v>0.25259999999999999</v>
      </c>
      <c r="L3872" s="49">
        <v>99.988610000000008</v>
      </c>
      <c r="M3872" s="47"/>
      <c r="N3872" s="50">
        <v>0.99473464843855652</v>
      </c>
      <c r="O3872" s="50">
        <v>9.8003029481945575E-4</v>
      </c>
      <c r="P3872" s="50">
        <v>0.35597953048236097</v>
      </c>
      <c r="Q3872" s="50">
        <v>4.89543489403168E-3</v>
      </c>
      <c r="R3872" s="50">
        <v>4.8952605595482049E-3</v>
      </c>
      <c r="S3872" s="50">
        <v>1.6295534478748988</v>
      </c>
      <c r="T3872" s="50">
        <v>6.8603491680645614E-3</v>
      </c>
      <c r="U3872" s="50">
        <v>2.9990667568285372</v>
      </c>
      <c r="V3872" s="51">
        <v>82.071336292944252</v>
      </c>
      <c r="X3872" s="49">
        <v>0.05</v>
      </c>
      <c r="Y3872" s="49">
        <v>10.82</v>
      </c>
      <c r="Z3872" s="49">
        <v>0.12</v>
      </c>
      <c r="AA3872" s="49">
        <v>1.44</v>
      </c>
      <c r="AB3872" s="49">
        <v>3.12</v>
      </c>
      <c r="AC3872" s="49">
        <v>0.06</v>
      </c>
      <c r="AD3872" s="49">
        <v>0.38</v>
      </c>
      <c r="AE3872" s="312"/>
      <c r="AF3872" s="465" t="s">
        <v>438</v>
      </c>
      <c r="AG3872" s="343">
        <v>30</v>
      </c>
      <c r="AH3872" s="343">
        <v>15</v>
      </c>
      <c r="AI3872" s="343"/>
      <c r="AJ3872" s="343"/>
      <c r="AK3872" s="343"/>
      <c r="AL3872" s="343"/>
      <c r="AM3872" s="343"/>
      <c r="AN3872" s="343"/>
      <c r="AO3872" s="343"/>
      <c r="AP3872" s="343"/>
      <c r="AQ3872" s="343"/>
      <c r="AR3872" s="343"/>
      <c r="AS3872" s="343"/>
      <c r="AT3872" s="343"/>
      <c r="AU3872" s="343"/>
      <c r="AV3872" s="343"/>
      <c r="AW3872" s="343"/>
      <c r="AX3872" s="343"/>
      <c r="AY3872" s="343"/>
      <c r="AZ3872" s="343"/>
      <c r="BA3872" s="343"/>
      <c r="BB3872" s="343"/>
      <c r="BC3872" s="343"/>
      <c r="BD3872" s="343"/>
      <c r="BE3872" s="475"/>
      <c r="BF3872" s="475"/>
      <c r="BG3872" s="475"/>
      <c r="BH3872" s="475"/>
      <c r="BI3872" s="475"/>
      <c r="BJ3872" s="475"/>
      <c r="BK3872" s="475"/>
      <c r="BL3872" s="475"/>
      <c r="BM3872" s="475"/>
      <c r="BN3872" s="475"/>
      <c r="BO3872" s="475"/>
      <c r="BP3872" s="306"/>
      <c r="BQ3872" s="496"/>
      <c r="BR3872" s="496"/>
      <c r="BS3872" s="496"/>
      <c r="BT3872" s="496"/>
      <c r="BU3872" s="496"/>
      <c r="BV3872" s="496"/>
    </row>
    <row r="3873" spans="1:74" s="52" customFormat="1" ht="12.75">
      <c r="A3873" s="45">
        <v>2670.0804681784898</v>
      </c>
      <c r="B3873" s="46" t="s">
        <v>364</v>
      </c>
      <c r="C3873" s="47" t="s">
        <v>384</v>
      </c>
      <c r="D3873" s="48">
        <f t="shared" si="51"/>
        <v>357.85428427903037</v>
      </c>
      <c r="E3873" s="49">
        <v>39.430840000000003</v>
      </c>
      <c r="F3873" s="49">
        <v>2.9399999999999999E-2</v>
      </c>
      <c r="G3873" s="49">
        <v>16.713329999999999</v>
      </c>
      <c r="H3873" s="49">
        <v>0.2399</v>
      </c>
      <c r="I3873" s="49">
        <v>0.19089999999999999</v>
      </c>
      <c r="J3873" s="49">
        <v>43.09187</v>
      </c>
      <c r="K3873" s="49">
        <v>0.2545</v>
      </c>
      <c r="L3873" s="49">
        <v>100.01403999999999</v>
      </c>
      <c r="M3873" s="47"/>
      <c r="N3873" s="50">
        <v>0.99847855771078764</v>
      </c>
      <c r="O3873" s="50">
        <v>5.8860704972827922E-4</v>
      </c>
      <c r="P3873" s="50">
        <v>0.35393352066047051</v>
      </c>
      <c r="Q3873" s="50">
        <v>4.8862631722696734E-3</v>
      </c>
      <c r="R3873" s="50">
        <v>4.0944387756336144E-3</v>
      </c>
      <c r="S3873" s="50">
        <v>1.626696755287139</v>
      </c>
      <c r="T3873" s="50">
        <v>6.9047530091039117E-3</v>
      </c>
      <c r="U3873" s="50">
        <v>2.9969798364080309</v>
      </c>
      <c r="V3873" s="51">
        <v>82.130257981079524</v>
      </c>
      <c r="X3873" s="49">
        <v>0.05</v>
      </c>
      <c r="Y3873" s="49">
        <v>6.84</v>
      </c>
      <c r="Z3873" s="49">
        <v>0.12</v>
      </c>
      <c r="AA3873" s="49">
        <v>1.32</v>
      </c>
      <c r="AB3873" s="49">
        <v>3.04</v>
      </c>
      <c r="AC3873" s="49">
        <v>7.0000000000000007E-2</v>
      </c>
      <c r="AD3873" s="49">
        <v>0.38</v>
      </c>
      <c r="AE3873" s="312"/>
      <c r="AF3873" s="465" t="s">
        <v>438</v>
      </c>
      <c r="AG3873" s="343">
        <v>30</v>
      </c>
      <c r="AH3873" s="343">
        <v>15</v>
      </c>
      <c r="AI3873" s="343"/>
      <c r="AJ3873" s="343"/>
      <c r="AK3873" s="343"/>
      <c r="AL3873" s="343"/>
      <c r="AM3873" s="343"/>
      <c r="AN3873" s="343"/>
      <c r="AO3873" s="343"/>
      <c r="AP3873" s="343"/>
      <c r="AQ3873" s="343"/>
      <c r="AR3873" s="343"/>
      <c r="AS3873" s="343"/>
      <c r="AT3873" s="343"/>
      <c r="AU3873" s="343"/>
      <c r="AV3873" s="343"/>
      <c r="AW3873" s="343"/>
      <c r="AX3873" s="343"/>
      <c r="AY3873" s="343"/>
      <c r="AZ3873" s="343"/>
      <c r="BA3873" s="343"/>
      <c r="BB3873" s="343"/>
      <c r="BC3873" s="343"/>
      <c r="BD3873" s="343"/>
      <c r="BE3873" s="475"/>
      <c r="BF3873" s="475"/>
      <c r="BG3873" s="475"/>
      <c r="BH3873" s="475"/>
      <c r="BI3873" s="475"/>
      <c r="BJ3873" s="475"/>
      <c r="BK3873" s="475"/>
      <c r="BL3873" s="475"/>
      <c r="BM3873" s="475"/>
      <c r="BN3873" s="475"/>
      <c r="BO3873" s="475"/>
      <c r="BP3873" s="306"/>
      <c r="BQ3873" s="496"/>
      <c r="BR3873" s="496"/>
      <c r="BS3873" s="496"/>
      <c r="BT3873" s="496"/>
      <c r="BU3873" s="496"/>
      <c r="BV3873" s="496"/>
    </row>
    <row r="3874" spans="1:74" s="52" customFormat="1" ht="12.75">
      <c r="A3874" s="45">
        <v>2670.0804681784898</v>
      </c>
      <c r="B3874" s="46" t="s">
        <v>364</v>
      </c>
      <c r="C3874" s="47" t="s">
        <v>384</v>
      </c>
      <c r="D3874" s="48">
        <f t="shared" si="51"/>
        <v>363.85428427903037</v>
      </c>
      <c r="E3874" s="49">
        <v>38.914230000000003</v>
      </c>
      <c r="F3874" s="49">
        <v>5.5599999999999997E-2</v>
      </c>
      <c r="G3874" s="49">
        <v>16.65399</v>
      </c>
      <c r="H3874" s="49">
        <v>0.21560000000000001</v>
      </c>
      <c r="I3874" s="49">
        <v>0.25430000000000003</v>
      </c>
      <c r="J3874" s="49">
        <v>42.897300000000001</v>
      </c>
      <c r="K3874" s="49">
        <v>0.25219999999999998</v>
      </c>
      <c r="L3874" s="49">
        <v>99.302420000000012</v>
      </c>
      <c r="M3874" s="47"/>
      <c r="N3874" s="50">
        <v>0.9934223142266505</v>
      </c>
      <c r="O3874" s="50">
        <v>1.1222139837632156E-3</v>
      </c>
      <c r="P3874" s="50">
        <v>0.35554924683002254</v>
      </c>
      <c r="Q3874" s="50">
        <v>4.427087628271556E-3</v>
      </c>
      <c r="R3874" s="50">
        <v>5.498668890264684E-3</v>
      </c>
      <c r="S3874" s="50">
        <v>1.6325405340705628</v>
      </c>
      <c r="T3874" s="50">
        <v>6.8980795612907861E-3</v>
      </c>
      <c r="U3874" s="50">
        <v>3.0010158194974967</v>
      </c>
      <c r="V3874" s="51">
        <v>82.116036697851641</v>
      </c>
      <c r="X3874" s="49">
        <v>0.05</v>
      </c>
      <c r="Y3874" s="49">
        <v>11.09</v>
      </c>
      <c r="Z3874" s="49">
        <v>0.12</v>
      </c>
      <c r="AA3874" s="49">
        <v>1.33</v>
      </c>
      <c r="AB3874" s="49">
        <v>3.48</v>
      </c>
      <c r="AC3874" s="49">
        <v>7.0000000000000007E-2</v>
      </c>
      <c r="AD3874" s="49">
        <v>0.38</v>
      </c>
      <c r="AE3874" s="312"/>
      <c r="AF3874" s="465" t="s">
        <v>438</v>
      </c>
      <c r="AG3874" s="343">
        <v>30</v>
      </c>
      <c r="AH3874" s="343">
        <v>15</v>
      </c>
      <c r="AI3874" s="343"/>
      <c r="AJ3874" s="343"/>
      <c r="AK3874" s="343"/>
      <c r="AL3874" s="343"/>
      <c r="AM3874" s="343"/>
      <c r="AN3874" s="343"/>
      <c r="AO3874" s="343"/>
      <c r="AP3874" s="343"/>
      <c r="AQ3874" s="343"/>
      <c r="AR3874" s="343"/>
      <c r="AS3874" s="343"/>
      <c r="AT3874" s="343"/>
      <c r="AU3874" s="343"/>
      <c r="AV3874" s="343"/>
      <c r="AW3874" s="343"/>
      <c r="AX3874" s="343"/>
      <c r="AY3874" s="343"/>
      <c r="AZ3874" s="343"/>
      <c r="BA3874" s="343"/>
      <c r="BB3874" s="343"/>
      <c r="BC3874" s="343"/>
      <c r="BD3874" s="343"/>
      <c r="BE3874" s="475"/>
      <c r="BF3874" s="475"/>
      <c r="BG3874" s="475"/>
      <c r="BH3874" s="475"/>
      <c r="BI3874" s="475"/>
      <c r="BJ3874" s="475"/>
      <c r="BK3874" s="475"/>
      <c r="BL3874" s="475"/>
      <c r="BM3874" s="475"/>
      <c r="BN3874" s="475"/>
      <c r="BO3874" s="475"/>
      <c r="BP3874" s="306"/>
      <c r="BQ3874" s="496"/>
      <c r="BR3874" s="496"/>
      <c r="BS3874" s="496"/>
      <c r="BT3874" s="496"/>
      <c r="BU3874" s="496"/>
      <c r="BV3874" s="496"/>
    </row>
    <row r="3875" spans="1:74" s="52" customFormat="1" ht="12.75">
      <c r="A3875" s="45">
        <v>2670.0804681784898</v>
      </c>
      <c r="B3875" s="46" t="s">
        <v>364</v>
      </c>
      <c r="C3875" s="47" t="s">
        <v>384</v>
      </c>
      <c r="D3875" s="48">
        <f t="shared" si="51"/>
        <v>369.85428427903037</v>
      </c>
      <c r="E3875" s="49">
        <v>39.252009999999999</v>
      </c>
      <c r="F3875" s="49">
        <v>4.6699999999999998E-2</v>
      </c>
      <c r="G3875" s="49">
        <v>16.564979999999998</v>
      </c>
      <c r="H3875" s="49">
        <v>0.20860000000000001</v>
      </c>
      <c r="I3875" s="49">
        <v>0.2074</v>
      </c>
      <c r="J3875" s="49">
        <v>42.958739999999999</v>
      </c>
      <c r="K3875" s="49">
        <v>0.24909999999999999</v>
      </c>
      <c r="L3875" s="49">
        <v>99.532129999999995</v>
      </c>
      <c r="M3875" s="47"/>
      <c r="N3875" s="50">
        <v>0.99829227092045869</v>
      </c>
      <c r="O3875" s="50">
        <v>9.3904867342395663E-4</v>
      </c>
      <c r="P3875" s="50">
        <v>0.35232439735525423</v>
      </c>
      <c r="Q3875" s="50">
        <v>4.267308141848513E-3</v>
      </c>
      <c r="R3875" s="50">
        <v>4.4677647692054493E-3</v>
      </c>
      <c r="S3875" s="50">
        <v>1.6287554737234708</v>
      </c>
      <c r="T3875" s="50">
        <v>6.7877710130054593E-3</v>
      </c>
      <c r="U3875" s="50">
        <v>2.9970194802639938</v>
      </c>
      <c r="V3875" s="51">
        <v>82.215537975083834</v>
      </c>
      <c r="X3875" s="49">
        <v>0.05</v>
      </c>
      <c r="Y3875" s="49">
        <v>5.77</v>
      </c>
      <c r="Z3875" s="49">
        <v>0.12</v>
      </c>
      <c r="AA3875" s="49">
        <v>1.46</v>
      </c>
      <c r="AB3875" s="49">
        <v>2.73</v>
      </c>
      <c r="AC3875" s="49">
        <v>7.0000000000000007E-2</v>
      </c>
      <c r="AD3875" s="49">
        <v>0.38</v>
      </c>
      <c r="AE3875" s="312"/>
      <c r="AF3875" s="465" t="s">
        <v>438</v>
      </c>
      <c r="AG3875" s="343">
        <v>30</v>
      </c>
      <c r="AH3875" s="343">
        <v>15</v>
      </c>
      <c r="AI3875" s="343"/>
      <c r="AJ3875" s="343"/>
      <c r="AK3875" s="343"/>
      <c r="AL3875" s="343"/>
      <c r="AM3875" s="343"/>
      <c r="AN3875" s="343"/>
      <c r="AO3875" s="343"/>
      <c r="AP3875" s="343"/>
      <c r="AQ3875" s="343"/>
      <c r="AR3875" s="343"/>
      <c r="AS3875" s="343"/>
      <c r="AT3875" s="343"/>
      <c r="AU3875" s="343"/>
      <c r="AV3875" s="343"/>
      <c r="AW3875" s="343"/>
      <c r="AX3875" s="343"/>
      <c r="AY3875" s="343"/>
      <c r="AZ3875" s="343"/>
      <c r="BA3875" s="343"/>
      <c r="BB3875" s="343"/>
      <c r="BC3875" s="343"/>
      <c r="BD3875" s="343"/>
      <c r="BE3875" s="475"/>
      <c r="BF3875" s="475"/>
      <c r="BG3875" s="475"/>
      <c r="BH3875" s="475"/>
      <c r="BI3875" s="475"/>
      <c r="BJ3875" s="475"/>
      <c r="BK3875" s="475"/>
      <c r="BL3875" s="475"/>
      <c r="BM3875" s="475"/>
      <c r="BN3875" s="475"/>
      <c r="BO3875" s="475"/>
      <c r="BP3875" s="306"/>
      <c r="BQ3875" s="496"/>
      <c r="BR3875" s="496"/>
      <c r="BS3875" s="496"/>
      <c r="BT3875" s="496"/>
      <c r="BU3875" s="496"/>
      <c r="BV3875" s="496"/>
    </row>
    <row r="3876" spans="1:74" s="52" customFormat="1" ht="12.75">
      <c r="A3876" s="45">
        <v>2670.0804681784898</v>
      </c>
      <c r="B3876" s="46" t="s">
        <v>364</v>
      </c>
      <c r="C3876" s="47" t="s">
        <v>384</v>
      </c>
      <c r="D3876" s="48">
        <f t="shared" si="51"/>
        <v>375.85428427903037</v>
      </c>
      <c r="E3876" s="49">
        <v>39.361289999999997</v>
      </c>
      <c r="F3876" s="49">
        <v>4.5400000000000003E-2</v>
      </c>
      <c r="G3876" s="49">
        <v>16.7331</v>
      </c>
      <c r="H3876" s="49">
        <v>0.22109999999999999</v>
      </c>
      <c r="I3876" s="49">
        <v>0.24790000000000001</v>
      </c>
      <c r="J3876" s="49">
        <v>43.09187</v>
      </c>
      <c r="K3876" s="49">
        <v>0.25319999999999998</v>
      </c>
      <c r="L3876" s="49">
        <v>100.00746000000001</v>
      </c>
      <c r="M3876" s="47"/>
      <c r="N3876" s="50">
        <v>0.99721712074873958</v>
      </c>
      <c r="O3876" s="50">
        <v>9.0939313364864747E-4</v>
      </c>
      <c r="P3876" s="50">
        <v>0.35452984706190849</v>
      </c>
      <c r="Q3876" s="50">
        <v>4.5056041982348503E-3</v>
      </c>
      <c r="R3876" s="50">
        <v>5.3196452164644796E-3</v>
      </c>
      <c r="S3876" s="50">
        <v>1.6275123371941778</v>
      </c>
      <c r="T3876" s="50">
        <v>6.8729273245956525E-3</v>
      </c>
      <c r="U3876" s="50">
        <v>2.998248994937097</v>
      </c>
      <c r="V3876" s="51">
        <v>82.112901033184968</v>
      </c>
      <c r="X3876" s="49">
        <v>0.05</v>
      </c>
      <c r="Y3876" s="49">
        <v>7.12</v>
      </c>
      <c r="Z3876" s="49">
        <v>0.12</v>
      </c>
      <c r="AA3876" s="49">
        <v>1.51</v>
      </c>
      <c r="AB3876" s="49">
        <v>3.38</v>
      </c>
      <c r="AC3876" s="49">
        <v>7.0000000000000007E-2</v>
      </c>
      <c r="AD3876" s="49">
        <v>0.38</v>
      </c>
      <c r="AE3876" s="312"/>
      <c r="AF3876" s="465" t="s">
        <v>438</v>
      </c>
      <c r="AG3876" s="343">
        <v>30</v>
      </c>
      <c r="AH3876" s="343">
        <v>15</v>
      </c>
      <c r="AI3876" s="343"/>
      <c r="AJ3876" s="343"/>
      <c r="AK3876" s="343"/>
      <c r="AL3876" s="343"/>
      <c r="AM3876" s="343"/>
      <c r="AN3876" s="343"/>
      <c r="AO3876" s="343"/>
      <c r="AP3876" s="343"/>
      <c r="AQ3876" s="343"/>
      <c r="AR3876" s="343"/>
      <c r="AS3876" s="343"/>
      <c r="AT3876" s="343"/>
      <c r="AU3876" s="343"/>
      <c r="AV3876" s="343"/>
      <c r="AW3876" s="343"/>
      <c r="AX3876" s="343"/>
      <c r="AY3876" s="343"/>
      <c r="AZ3876" s="343"/>
      <c r="BA3876" s="343"/>
      <c r="BB3876" s="343"/>
      <c r="BC3876" s="343"/>
      <c r="BD3876" s="343"/>
      <c r="BE3876" s="475"/>
      <c r="BF3876" s="475"/>
      <c r="BG3876" s="475"/>
      <c r="BH3876" s="475"/>
      <c r="BI3876" s="475"/>
      <c r="BJ3876" s="475"/>
      <c r="BK3876" s="475"/>
      <c r="BL3876" s="475"/>
      <c r="BM3876" s="475"/>
      <c r="BN3876" s="475"/>
      <c r="BO3876" s="475"/>
      <c r="BP3876" s="306"/>
      <c r="BQ3876" s="496"/>
      <c r="BR3876" s="496"/>
      <c r="BS3876" s="496"/>
      <c r="BT3876" s="496"/>
      <c r="BU3876" s="496"/>
      <c r="BV3876" s="496"/>
    </row>
    <row r="3877" spans="1:74" s="52" customFormat="1" ht="12.75">
      <c r="A3877" s="45">
        <v>2670.0804681784898</v>
      </c>
      <c r="B3877" s="46" t="s">
        <v>364</v>
      </c>
      <c r="C3877" s="47" t="s">
        <v>384</v>
      </c>
      <c r="D3877" s="48">
        <f t="shared" si="51"/>
        <v>381.85428427903037</v>
      </c>
      <c r="E3877" s="49">
        <v>39.341419999999999</v>
      </c>
      <c r="F3877" s="49">
        <v>5.3100000000000001E-2</v>
      </c>
      <c r="G3877" s="49">
        <v>16.673770000000001</v>
      </c>
      <c r="H3877" s="49">
        <v>0.23469999999999999</v>
      </c>
      <c r="I3877" s="49">
        <v>0.2049</v>
      </c>
      <c r="J3877" s="49">
        <v>42.897300000000001</v>
      </c>
      <c r="K3877" s="49">
        <v>0.25209999999999999</v>
      </c>
      <c r="L3877" s="49">
        <v>99.71199</v>
      </c>
      <c r="M3877" s="47"/>
      <c r="N3877" s="50">
        <v>0.99909744257865318</v>
      </c>
      <c r="O3877" s="50">
        <v>1.0661731764437189E-3</v>
      </c>
      <c r="P3877" s="50">
        <v>0.35411768498041757</v>
      </c>
      <c r="Q3877" s="50">
        <v>4.7941851005934861E-3</v>
      </c>
      <c r="R3877" s="50">
        <v>4.4074309140673994E-3</v>
      </c>
      <c r="S3877" s="50">
        <v>1.6240384962260856</v>
      </c>
      <c r="T3877" s="50">
        <v>6.8594344304708978E-3</v>
      </c>
      <c r="U3877" s="50">
        <v>2.9957536190371816</v>
      </c>
      <c r="V3877" s="51">
        <v>82.098598263134278</v>
      </c>
      <c r="X3877" s="49">
        <v>0.05</v>
      </c>
      <c r="Y3877" s="49">
        <v>7.22</v>
      </c>
      <c r="Z3877" s="49">
        <v>0.12</v>
      </c>
      <c r="AA3877" s="49">
        <v>1.45</v>
      </c>
      <c r="AB3877" s="49">
        <v>2.86</v>
      </c>
      <c r="AC3877" s="49">
        <v>7.0000000000000007E-2</v>
      </c>
      <c r="AD3877" s="49">
        <v>0.38</v>
      </c>
      <c r="AE3877" s="312"/>
      <c r="AF3877" s="465" t="s">
        <v>438</v>
      </c>
      <c r="AG3877" s="343">
        <v>30</v>
      </c>
      <c r="AH3877" s="343">
        <v>15</v>
      </c>
      <c r="AI3877" s="343"/>
      <c r="AJ3877" s="343"/>
      <c r="AK3877" s="343"/>
      <c r="AL3877" s="343"/>
      <c r="AM3877" s="343"/>
      <c r="AN3877" s="343"/>
      <c r="AO3877" s="343"/>
      <c r="AP3877" s="343"/>
      <c r="AQ3877" s="343"/>
      <c r="AR3877" s="343"/>
      <c r="AS3877" s="343"/>
      <c r="AT3877" s="343"/>
      <c r="AU3877" s="343"/>
      <c r="AV3877" s="343"/>
      <c r="AW3877" s="343"/>
      <c r="AX3877" s="343"/>
      <c r="AY3877" s="343"/>
      <c r="AZ3877" s="343"/>
      <c r="BA3877" s="343"/>
      <c r="BB3877" s="343"/>
      <c r="BC3877" s="343"/>
      <c r="BD3877" s="343"/>
      <c r="BE3877" s="475"/>
      <c r="BF3877" s="475"/>
      <c r="BG3877" s="475"/>
      <c r="BH3877" s="475"/>
      <c r="BI3877" s="475"/>
      <c r="BJ3877" s="475"/>
      <c r="BK3877" s="475"/>
      <c r="BL3877" s="475"/>
      <c r="BM3877" s="475"/>
      <c r="BN3877" s="475"/>
      <c r="BO3877" s="475"/>
      <c r="BP3877" s="306"/>
      <c r="BQ3877" s="496"/>
      <c r="BR3877" s="496"/>
      <c r="BS3877" s="496"/>
      <c r="BT3877" s="496"/>
      <c r="BU3877" s="496"/>
      <c r="BV3877" s="496"/>
    </row>
    <row r="3878" spans="1:74" s="52" customFormat="1" ht="12.75">
      <c r="A3878" s="45">
        <v>2670.0804681784898</v>
      </c>
      <c r="B3878" s="46" t="s">
        <v>364</v>
      </c>
      <c r="C3878" s="47" t="s">
        <v>384</v>
      </c>
      <c r="D3878" s="48">
        <f t="shared" si="51"/>
        <v>387.85428427903037</v>
      </c>
      <c r="E3878" s="49">
        <v>39.172530000000002</v>
      </c>
      <c r="F3878" s="49">
        <v>6.4500000000000002E-2</v>
      </c>
      <c r="G3878" s="49">
        <v>16.634209999999999</v>
      </c>
      <c r="H3878" s="49">
        <v>0.23980000000000001</v>
      </c>
      <c r="I3878" s="49">
        <v>0.2243</v>
      </c>
      <c r="J3878" s="49">
        <v>42.815379999999998</v>
      </c>
      <c r="K3878" s="49">
        <v>0.25519999999999998</v>
      </c>
      <c r="L3878" s="49">
        <v>99.459020000000024</v>
      </c>
      <c r="M3878" s="47"/>
      <c r="N3878" s="50">
        <v>0.99752725882764692</v>
      </c>
      <c r="O3878" s="50">
        <v>1.298608616283085E-3</v>
      </c>
      <c r="P3878" s="50">
        <v>0.35424303851908595</v>
      </c>
      <c r="Q3878" s="50">
        <v>4.9117496349533607E-3</v>
      </c>
      <c r="R3878" s="50">
        <v>4.8379142143259697E-3</v>
      </c>
      <c r="S3878" s="50">
        <v>1.6253672277304092</v>
      </c>
      <c r="T3878" s="50">
        <v>6.9627606766826423E-3</v>
      </c>
      <c r="U3878" s="50">
        <v>2.9961944083892167</v>
      </c>
      <c r="V3878" s="51">
        <v>82.105415163853266</v>
      </c>
      <c r="X3878" s="49">
        <v>0.05</v>
      </c>
      <c r="Y3878" s="49">
        <v>6.38</v>
      </c>
      <c r="Z3878" s="49">
        <v>0.12</v>
      </c>
      <c r="AA3878" s="49">
        <v>1.35</v>
      </c>
      <c r="AB3878" s="49">
        <v>3.29</v>
      </c>
      <c r="AC3878" s="49">
        <v>7.0000000000000007E-2</v>
      </c>
      <c r="AD3878" s="49">
        <v>0.38</v>
      </c>
      <c r="AE3878" s="312"/>
      <c r="AF3878" s="465" t="s">
        <v>438</v>
      </c>
      <c r="AG3878" s="343">
        <v>30</v>
      </c>
      <c r="AH3878" s="343">
        <v>15</v>
      </c>
      <c r="AI3878" s="343"/>
      <c r="AJ3878" s="343"/>
      <c r="AK3878" s="343"/>
      <c r="AL3878" s="343"/>
      <c r="AM3878" s="343"/>
      <c r="AN3878" s="343"/>
      <c r="AO3878" s="343"/>
      <c r="AP3878" s="343"/>
      <c r="AQ3878" s="343"/>
      <c r="AR3878" s="343"/>
      <c r="AS3878" s="343"/>
      <c r="AT3878" s="343"/>
      <c r="AU3878" s="343"/>
      <c r="AV3878" s="343"/>
      <c r="AW3878" s="343"/>
      <c r="AX3878" s="343"/>
      <c r="AY3878" s="343"/>
      <c r="AZ3878" s="343"/>
      <c r="BA3878" s="343"/>
      <c r="BB3878" s="343"/>
      <c r="BC3878" s="343"/>
      <c r="BD3878" s="343"/>
      <c r="BE3878" s="475"/>
      <c r="BF3878" s="475"/>
      <c r="BG3878" s="475"/>
      <c r="BH3878" s="475"/>
      <c r="BI3878" s="475"/>
      <c r="BJ3878" s="475"/>
      <c r="BK3878" s="475"/>
      <c r="BL3878" s="475"/>
      <c r="BM3878" s="475"/>
      <c r="BN3878" s="475"/>
      <c r="BO3878" s="475"/>
      <c r="BP3878" s="306"/>
      <c r="BQ3878" s="496"/>
      <c r="BR3878" s="496"/>
      <c r="BS3878" s="496"/>
      <c r="BT3878" s="496"/>
      <c r="BU3878" s="496"/>
      <c r="BV3878" s="496"/>
    </row>
    <row r="3879" spans="1:74" s="52" customFormat="1" ht="12.75">
      <c r="A3879" s="45">
        <v>2670.0804681784898</v>
      </c>
      <c r="B3879" s="46" t="s">
        <v>364</v>
      </c>
      <c r="C3879" s="47" t="s">
        <v>384</v>
      </c>
      <c r="D3879" s="48">
        <f t="shared" si="51"/>
        <v>393.85428427903037</v>
      </c>
      <c r="E3879" s="49">
        <v>39.192410000000002</v>
      </c>
      <c r="F3879" s="49">
        <v>2.5700000000000001E-2</v>
      </c>
      <c r="G3879" s="49">
        <v>16.644100000000002</v>
      </c>
      <c r="H3879" s="49">
        <v>0.23080000000000001</v>
      </c>
      <c r="I3879" s="49">
        <v>0.246</v>
      </c>
      <c r="J3879" s="49">
        <v>42.856340000000003</v>
      </c>
      <c r="K3879" s="49">
        <v>0.25280000000000002</v>
      </c>
      <c r="L3879" s="49">
        <v>99.499950000000013</v>
      </c>
      <c r="M3879" s="47"/>
      <c r="N3879" s="50">
        <v>0.99809898138379838</v>
      </c>
      <c r="O3879" s="50">
        <v>5.1746404737119847E-4</v>
      </c>
      <c r="P3879" s="50">
        <v>0.3544769114882686</v>
      </c>
      <c r="Q3879" s="50">
        <v>4.7277155590258226E-3</v>
      </c>
      <c r="R3879" s="50">
        <v>5.3063084197956705E-3</v>
      </c>
      <c r="S3879" s="50">
        <v>1.6270288996952893</v>
      </c>
      <c r="T3879" s="50">
        <v>6.8977326854539455E-3</v>
      </c>
      <c r="U3879" s="50">
        <v>2.9982105164043338</v>
      </c>
      <c r="V3879" s="51">
        <v>82.110730663134476</v>
      </c>
      <c r="X3879" s="49">
        <v>0.05</v>
      </c>
      <c r="Y3879" s="49">
        <v>5.13</v>
      </c>
      <c r="Z3879" s="49">
        <v>0.12</v>
      </c>
      <c r="AA3879" s="49">
        <v>1.32</v>
      </c>
      <c r="AB3879" s="49">
        <v>2.96</v>
      </c>
      <c r="AC3879" s="49">
        <v>7.0000000000000007E-2</v>
      </c>
      <c r="AD3879" s="49">
        <v>0.38</v>
      </c>
      <c r="AE3879" s="312"/>
      <c r="AF3879" s="465" t="s">
        <v>438</v>
      </c>
      <c r="AG3879" s="343">
        <v>30</v>
      </c>
      <c r="AH3879" s="343">
        <v>15</v>
      </c>
      <c r="AI3879" s="343"/>
      <c r="AJ3879" s="343"/>
      <c r="AK3879" s="343"/>
      <c r="AL3879" s="343"/>
      <c r="AM3879" s="343"/>
      <c r="AN3879" s="343"/>
      <c r="AO3879" s="343"/>
      <c r="AP3879" s="343"/>
      <c r="AQ3879" s="343"/>
      <c r="AR3879" s="343"/>
      <c r="AS3879" s="343"/>
      <c r="AT3879" s="343"/>
      <c r="AU3879" s="343"/>
      <c r="AV3879" s="343"/>
      <c r="AW3879" s="343"/>
      <c r="AX3879" s="343"/>
      <c r="AY3879" s="343"/>
      <c r="AZ3879" s="343"/>
      <c r="BA3879" s="343"/>
      <c r="BB3879" s="343"/>
      <c r="BC3879" s="343"/>
      <c r="BD3879" s="343"/>
      <c r="BE3879" s="475"/>
      <c r="BF3879" s="475"/>
      <c r="BG3879" s="475"/>
      <c r="BH3879" s="475"/>
      <c r="BI3879" s="475"/>
      <c r="BJ3879" s="475"/>
      <c r="BK3879" s="475"/>
      <c r="BL3879" s="475"/>
      <c r="BM3879" s="475"/>
      <c r="BN3879" s="475"/>
      <c r="BO3879" s="475"/>
      <c r="BP3879" s="306"/>
      <c r="BQ3879" s="496"/>
      <c r="BR3879" s="496"/>
      <c r="BS3879" s="496"/>
      <c r="BT3879" s="496"/>
      <c r="BU3879" s="496"/>
      <c r="BV3879" s="496"/>
    </row>
    <row r="3880" spans="1:74" s="52" customFormat="1" ht="12.75">
      <c r="A3880" s="45">
        <v>2670.0804681784898</v>
      </c>
      <c r="B3880" s="46" t="s">
        <v>364</v>
      </c>
      <c r="C3880" s="47" t="s">
        <v>384</v>
      </c>
      <c r="D3880" s="48">
        <f t="shared" si="51"/>
        <v>399.85428427903037</v>
      </c>
      <c r="E3880" s="49">
        <v>38.983780000000003</v>
      </c>
      <c r="F3880" s="49">
        <v>3.9800000000000002E-2</v>
      </c>
      <c r="G3880" s="49">
        <v>16.693549999999998</v>
      </c>
      <c r="H3880" s="49">
        <v>0.23230000000000001</v>
      </c>
      <c r="I3880" s="49">
        <v>0.23880000000000001</v>
      </c>
      <c r="J3880" s="49">
        <v>43.081629999999997</v>
      </c>
      <c r="K3880" s="49">
        <v>0.25069999999999998</v>
      </c>
      <c r="L3880" s="49">
        <v>99.579560000000001</v>
      </c>
      <c r="M3880" s="47"/>
      <c r="N3880" s="50">
        <v>0.99263360270906953</v>
      </c>
      <c r="O3880" s="50">
        <v>8.0124164243228603E-4</v>
      </c>
      <c r="P3880" s="50">
        <v>0.35547553920501468</v>
      </c>
      <c r="Q3880" s="50">
        <v>4.7577117628457176E-3</v>
      </c>
      <c r="R3880" s="50">
        <v>5.1502117704459839E-3</v>
      </c>
      <c r="S3880" s="50">
        <v>1.6353311053941451</v>
      </c>
      <c r="T3880" s="50">
        <v>6.8393842952355335E-3</v>
      </c>
      <c r="U3880" s="50">
        <v>3.002437536227744</v>
      </c>
      <c r="V3880" s="51">
        <v>82.144145431231067</v>
      </c>
      <c r="X3880" s="49">
        <v>0.05</v>
      </c>
      <c r="Y3880" s="49">
        <v>13.08</v>
      </c>
      <c r="Z3880" s="49">
        <v>0.12</v>
      </c>
      <c r="AA3880" s="49">
        <v>1.37</v>
      </c>
      <c r="AB3880" s="49">
        <v>2.78</v>
      </c>
      <c r="AC3880" s="49">
        <v>7.0000000000000007E-2</v>
      </c>
      <c r="AD3880" s="49">
        <v>0.38</v>
      </c>
      <c r="AE3880" s="312"/>
      <c r="AF3880" s="465" t="s">
        <v>438</v>
      </c>
      <c r="AG3880" s="343">
        <v>30</v>
      </c>
      <c r="AH3880" s="343">
        <v>15</v>
      </c>
      <c r="AI3880" s="343"/>
      <c r="AJ3880" s="343"/>
      <c r="AK3880" s="343"/>
      <c r="AL3880" s="343"/>
      <c r="AM3880" s="343"/>
      <c r="AN3880" s="343"/>
      <c r="AO3880" s="343"/>
      <c r="AP3880" s="343"/>
      <c r="AQ3880" s="343"/>
      <c r="AR3880" s="343"/>
      <c r="AS3880" s="343"/>
      <c r="AT3880" s="343"/>
      <c r="AU3880" s="343"/>
      <c r="AV3880" s="343"/>
      <c r="AW3880" s="343"/>
      <c r="AX3880" s="343"/>
      <c r="AY3880" s="343"/>
      <c r="AZ3880" s="343"/>
      <c r="BA3880" s="343"/>
      <c r="BB3880" s="343"/>
      <c r="BC3880" s="343"/>
      <c r="BD3880" s="343"/>
      <c r="BE3880" s="475"/>
      <c r="BF3880" s="475"/>
      <c r="BG3880" s="475"/>
      <c r="BH3880" s="475"/>
      <c r="BI3880" s="475"/>
      <c r="BJ3880" s="475"/>
      <c r="BK3880" s="475"/>
      <c r="BL3880" s="475"/>
      <c r="BM3880" s="475"/>
      <c r="BN3880" s="475"/>
      <c r="BO3880" s="475"/>
      <c r="BP3880" s="306"/>
      <c r="BQ3880" s="496"/>
      <c r="BR3880" s="496"/>
      <c r="BS3880" s="496"/>
      <c r="BT3880" s="496"/>
      <c r="BU3880" s="496"/>
      <c r="BV3880" s="496"/>
    </row>
    <row r="3881" spans="1:74" s="52" customFormat="1" ht="12.75">
      <c r="A3881" s="45">
        <v>2670.0804681784898</v>
      </c>
      <c r="B3881" s="46" t="s">
        <v>364</v>
      </c>
      <c r="C3881" s="47" t="s">
        <v>384</v>
      </c>
      <c r="D3881" s="48">
        <f t="shared" si="51"/>
        <v>405.85428427903037</v>
      </c>
      <c r="E3881" s="49">
        <v>39.29175</v>
      </c>
      <c r="F3881" s="49">
        <v>5.5E-2</v>
      </c>
      <c r="G3881" s="49">
        <v>16.624320000000001</v>
      </c>
      <c r="H3881" s="49">
        <v>0.23780000000000001</v>
      </c>
      <c r="I3881" s="49">
        <v>0.24479999999999999</v>
      </c>
      <c r="J3881" s="49">
        <v>42.93826</v>
      </c>
      <c r="K3881" s="49">
        <v>0.25569999999999998</v>
      </c>
      <c r="L3881" s="49">
        <v>99.688429999999997</v>
      </c>
      <c r="M3881" s="47"/>
      <c r="N3881" s="50">
        <v>0.99823535166287469</v>
      </c>
      <c r="O3881" s="50">
        <v>1.1047644187123392E-3</v>
      </c>
      <c r="P3881" s="50">
        <v>0.35320875332717294</v>
      </c>
      <c r="Q3881" s="50">
        <v>4.8594522221812632E-3</v>
      </c>
      <c r="R3881" s="50">
        <v>5.2677933118095649E-3</v>
      </c>
      <c r="S3881" s="50">
        <v>1.62623970715257</v>
      </c>
      <c r="T3881" s="50">
        <v>6.9601716362668528E-3</v>
      </c>
      <c r="U3881" s="50">
        <v>2.9970736913960434</v>
      </c>
      <c r="V3881" s="51">
        <v>82.156203590086477</v>
      </c>
      <c r="X3881" s="49">
        <v>0.05</v>
      </c>
      <c r="Y3881" s="49">
        <v>8.2799999999999994</v>
      </c>
      <c r="Z3881" s="49">
        <v>0.12</v>
      </c>
      <c r="AA3881" s="49">
        <v>1.38</v>
      </c>
      <c r="AB3881" s="49">
        <v>2.84</v>
      </c>
      <c r="AC3881" s="49">
        <v>0.06</v>
      </c>
      <c r="AD3881" s="49">
        <v>0.38</v>
      </c>
      <c r="AE3881" s="312"/>
      <c r="AF3881" s="465" t="s">
        <v>438</v>
      </c>
      <c r="AG3881" s="343">
        <v>30</v>
      </c>
      <c r="AH3881" s="343">
        <v>15</v>
      </c>
      <c r="AI3881" s="343"/>
      <c r="AJ3881" s="343"/>
      <c r="AK3881" s="343"/>
      <c r="AL3881" s="343"/>
      <c r="AM3881" s="343"/>
      <c r="AN3881" s="343"/>
      <c r="AO3881" s="343"/>
      <c r="AP3881" s="343"/>
      <c r="AQ3881" s="343"/>
      <c r="AR3881" s="343"/>
      <c r="AS3881" s="343"/>
      <c r="AT3881" s="343"/>
      <c r="AU3881" s="343"/>
      <c r="AV3881" s="343"/>
      <c r="AW3881" s="343"/>
      <c r="AX3881" s="343"/>
      <c r="AY3881" s="343"/>
      <c r="AZ3881" s="343"/>
      <c r="BA3881" s="343"/>
      <c r="BB3881" s="343"/>
      <c r="BC3881" s="343"/>
      <c r="BD3881" s="343"/>
      <c r="BE3881" s="475"/>
      <c r="BF3881" s="475"/>
      <c r="BG3881" s="475"/>
      <c r="BH3881" s="475"/>
      <c r="BI3881" s="475"/>
      <c r="BJ3881" s="475"/>
      <c r="BK3881" s="475"/>
      <c r="BL3881" s="475"/>
      <c r="BM3881" s="475"/>
      <c r="BN3881" s="475"/>
      <c r="BO3881" s="475"/>
      <c r="BP3881" s="306"/>
      <c r="BQ3881" s="496"/>
      <c r="BR3881" s="496"/>
      <c r="BS3881" s="496"/>
      <c r="BT3881" s="496"/>
      <c r="BU3881" s="496"/>
      <c r="BV3881" s="496"/>
    </row>
    <row r="3882" spans="1:74" s="52" customFormat="1" ht="12.75">
      <c r="A3882" s="45">
        <v>2670.0804681784898</v>
      </c>
      <c r="B3882" s="46" t="s">
        <v>364</v>
      </c>
      <c r="C3882" s="47" t="s">
        <v>384</v>
      </c>
      <c r="D3882" s="48">
        <f t="shared" si="51"/>
        <v>411.85428427903037</v>
      </c>
      <c r="E3882" s="49">
        <v>39.271880000000003</v>
      </c>
      <c r="F3882" s="49">
        <v>6.3100000000000003E-2</v>
      </c>
      <c r="G3882" s="49">
        <v>16.60454</v>
      </c>
      <c r="H3882" s="49">
        <v>0.21940000000000001</v>
      </c>
      <c r="I3882" s="49">
        <v>0.20569999999999999</v>
      </c>
      <c r="J3882" s="49">
        <v>43.09187</v>
      </c>
      <c r="K3882" s="49">
        <v>0.2581</v>
      </c>
      <c r="L3882" s="49">
        <v>99.756990000000016</v>
      </c>
      <c r="M3882" s="47"/>
      <c r="N3882" s="50">
        <v>0.99693389600276239</v>
      </c>
      <c r="O3882" s="50">
        <v>1.2664540717596583E-3</v>
      </c>
      <c r="P3882" s="50">
        <v>0.35250681130335715</v>
      </c>
      <c r="Q3882" s="50">
        <v>4.4798676730853602E-3</v>
      </c>
      <c r="R3882" s="50">
        <v>4.4228753645327032E-3</v>
      </c>
      <c r="S3882" s="50">
        <v>1.6307543920520753</v>
      </c>
      <c r="T3882" s="50">
        <v>7.0198902493985209E-3</v>
      </c>
      <c r="U3882" s="50">
        <v>2.9985081433269984</v>
      </c>
      <c r="V3882" s="51">
        <v>82.2259009198103</v>
      </c>
      <c r="X3882" s="49">
        <v>0.05</v>
      </c>
      <c r="Y3882" s="49">
        <v>6.18</v>
      </c>
      <c r="Z3882" s="49">
        <v>0.12</v>
      </c>
      <c r="AA3882" s="49">
        <v>1.35</v>
      </c>
      <c r="AB3882" s="49">
        <v>2.79</v>
      </c>
      <c r="AC3882" s="49">
        <v>7.0000000000000007E-2</v>
      </c>
      <c r="AD3882" s="49">
        <v>0.38</v>
      </c>
      <c r="AE3882" s="312"/>
      <c r="AF3882" s="465" t="s">
        <v>438</v>
      </c>
      <c r="AG3882" s="343">
        <v>30</v>
      </c>
      <c r="AH3882" s="343">
        <v>15</v>
      </c>
      <c r="AI3882" s="343"/>
      <c r="AJ3882" s="343"/>
      <c r="AK3882" s="343"/>
      <c r="AL3882" s="343"/>
      <c r="AM3882" s="343"/>
      <c r="AN3882" s="343"/>
      <c r="AO3882" s="343"/>
      <c r="AP3882" s="343"/>
      <c r="AQ3882" s="343"/>
      <c r="AR3882" s="343"/>
      <c r="AS3882" s="343"/>
      <c r="AT3882" s="343"/>
      <c r="AU3882" s="343"/>
      <c r="AV3882" s="343"/>
      <c r="AW3882" s="343"/>
      <c r="AX3882" s="343"/>
      <c r="AY3882" s="343"/>
      <c r="AZ3882" s="343"/>
      <c r="BA3882" s="343"/>
      <c r="BB3882" s="343"/>
      <c r="BC3882" s="343"/>
      <c r="BD3882" s="343"/>
      <c r="BE3882" s="475"/>
      <c r="BF3882" s="475"/>
      <c r="BG3882" s="475"/>
      <c r="BH3882" s="475"/>
      <c r="BI3882" s="475"/>
      <c r="BJ3882" s="475"/>
      <c r="BK3882" s="475"/>
      <c r="BL3882" s="475"/>
      <c r="BM3882" s="475"/>
      <c r="BN3882" s="475"/>
      <c r="BO3882" s="475"/>
      <c r="BP3882" s="306"/>
      <c r="BQ3882" s="496"/>
      <c r="BR3882" s="496"/>
      <c r="BS3882" s="496"/>
      <c r="BT3882" s="496"/>
      <c r="BU3882" s="496"/>
      <c r="BV3882" s="496"/>
    </row>
    <row r="3883" spans="1:74" s="52" customFormat="1" ht="12.75">
      <c r="A3883" s="45">
        <v>2670.0804681784898</v>
      </c>
      <c r="B3883" s="46" t="s">
        <v>364</v>
      </c>
      <c r="C3883" s="47" t="s">
        <v>384</v>
      </c>
      <c r="D3883" s="48">
        <f t="shared" si="51"/>
        <v>417.85428427903037</v>
      </c>
      <c r="E3883" s="49">
        <v>39.321559999999998</v>
      </c>
      <c r="F3883" s="49">
        <v>4.2099999999999999E-2</v>
      </c>
      <c r="G3883" s="49">
        <v>16.673770000000001</v>
      </c>
      <c r="H3883" s="49">
        <v>0.24410000000000001</v>
      </c>
      <c r="I3883" s="49">
        <v>0.2445</v>
      </c>
      <c r="J3883" s="49">
        <v>43.26596</v>
      </c>
      <c r="K3883" s="49">
        <v>0.2487</v>
      </c>
      <c r="L3883" s="49">
        <v>100.07829000000001</v>
      </c>
      <c r="M3883" s="47"/>
      <c r="N3883" s="50">
        <v>0.99553048572497738</v>
      </c>
      <c r="O3883" s="50">
        <v>8.4271618600212828E-4</v>
      </c>
      <c r="P3883" s="50">
        <v>0.35303163582497782</v>
      </c>
      <c r="Q3883" s="50">
        <v>4.9709053782522094E-3</v>
      </c>
      <c r="R3883" s="50">
        <v>5.2431034564250712E-3</v>
      </c>
      <c r="S3883" s="50">
        <v>1.6329719114748602</v>
      </c>
      <c r="T3883" s="50">
        <v>6.7461696320672646E-3</v>
      </c>
      <c r="U3883" s="50">
        <v>3.0003115722229303</v>
      </c>
      <c r="V3883" s="51">
        <v>82.224017862155478</v>
      </c>
      <c r="X3883" s="49">
        <v>0.05</v>
      </c>
      <c r="Y3883" s="49">
        <v>5.39</v>
      </c>
      <c r="Z3883" s="49">
        <v>0.12</v>
      </c>
      <c r="AA3883" s="49">
        <v>1.44</v>
      </c>
      <c r="AB3883" s="49">
        <v>3.42</v>
      </c>
      <c r="AC3883" s="49">
        <v>0.06</v>
      </c>
      <c r="AD3883" s="49">
        <v>0.37</v>
      </c>
      <c r="AE3883" s="312"/>
      <c r="AF3883" s="465" t="s">
        <v>438</v>
      </c>
      <c r="AG3883" s="343">
        <v>30</v>
      </c>
      <c r="AH3883" s="343">
        <v>15</v>
      </c>
      <c r="AI3883" s="343"/>
      <c r="AJ3883" s="343"/>
      <c r="AK3883" s="343"/>
      <c r="AL3883" s="343"/>
      <c r="AM3883" s="343"/>
      <c r="AN3883" s="343"/>
      <c r="AO3883" s="343"/>
      <c r="AP3883" s="343"/>
      <c r="AQ3883" s="343"/>
      <c r="AR3883" s="343"/>
      <c r="AS3883" s="343"/>
      <c r="AT3883" s="343"/>
      <c r="AU3883" s="343"/>
      <c r="AV3883" s="343"/>
      <c r="AW3883" s="343"/>
      <c r="AX3883" s="343"/>
      <c r="AY3883" s="343"/>
      <c r="AZ3883" s="343"/>
      <c r="BA3883" s="343"/>
      <c r="BB3883" s="343"/>
      <c r="BC3883" s="343"/>
      <c r="BD3883" s="343"/>
      <c r="BE3883" s="475"/>
      <c r="BF3883" s="475"/>
      <c r="BG3883" s="475"/>
      <c r="BH3883" s="475"/>
      <c r="BI3883" s="475"/>
      <c r="BJ3883" s="475"/>
      <c r="BK3883" s="475"/>
      <c r="BL3883" s="475"/>
      <c r="BM3883" s="475"/>
      <c r="BN3883" s="475"/>
      <c r="BO3883" s="475"/>
      <c r="BP3883" s="306"/>
      <c r="BQ3883" s="496"/>
      <c r="BR3883" s="496"/>
      <c r="BS3883" s="496"/>
      <c r="BT3883" s="496"/>
      <c r="BU3883" s="496"/>
      <c r="BV3883" s="496"/>
    </row>
    <row r="3884" spans="1:74" s="52" customFormat="1" ht="12.75">
      <c r="A3884" s="45">
        <v>2670.0804681784898</v>
      </c>
      <c r="B3884" s="46" t="s">
        <v>364</v>
      </c>
      <c r="C3884" s="47" t="s">
        <v>384</v>
      </c>
      <c r="D3884" s="48">
        <f t="shared" si="51"/>
        <v>423.85428427903037</v>
      </c>
      <c r="E3884" s="49">
        <v>39.460639999999998</v>
      </c>
      <c r="F3884" s="49">
        <v>7.8E-2</v>
      </c>
      <c r="G3884" s="49">
        <v>16.742989999999999</v>
      </c>
      <c r="H3884" s="49">
        <v>0.21929999999999999</v>
      </c>
      <c r="I3884" s="49">
        <v>0.22969999999999999</v>
      </c>
      <c r="J3884" s="49">
        <v>43.09187</v>
      </c>
      <c r="K3884" s="49">
        <v>0.25019999999999998</v>
      </c>
      <c r="L3884" s="49">
        <v>100.1294</v>
      </c>
      <c r="M3884" s="47"/>
      <c r="N3884" s="50">
        <v>0.99804648490847769</v>
      </c>
      <c r="O3884" s="50">
        <v>1.5597559912931358E-3</v>
      </c>
      <c r="P3884" s="50">
        <v>0.35414054932526168</v>
      </c>
      <c r="Q3884" s="50">
        <v>4.4613795148543177E-3</v>
      </c>
      <c r="R3884" s="50">
        <v>4.9207735449814166E-3</v>
      </c>
      <c r="S3884" s="50">
        <v>1.6247649109240516</v>
      </c>
      <c r="T3884" s="50">
        <v>6.7800297197634129E-3</v>
      </c>
      <c r="U3884" s="50">
        <v>2.995998648009238</v>
      </c>
      <c r="V3884" s="51">
        <v>82.104220922173567</v>
      </c>
      <c r="X3884" s="49">
        <v>0.05</v>
      </c>
      <c r="Y3884" s="49">
        <v>7.87</v>
      </c>
      <c r="Z3884" s="49">
        <v>0.12</v>
      </c>
      <c r="AA3884" s="49">
        <v>1.3</v>
      </c>
      <c r="AB3884" s="49">
        <v>2.77</v>
      </c>
      <c r="AC3884" s="49">
        <v>0.06</v>
      </c>
      <c r="AD3884" s="49">
        <v>0.39</v>
      </c>
      <c r="AE3884" s="312"/>
      <c r="AF3884" s="465" t="s">
        <v>438</v>
      </c>
      <c r="AG3884" s="343">
        <v>30</v>
      </c>
      <c r="AH3884" s="343">
        <v>15</v>
      </c>
      <c r="AI3884" s="343"/>
      <c r="AJ3884" s="343"/>
      <c r="AK3884" s="343"/>
      <c r="AL3884" s="343"/>
      <c r="AM3884" s="343"/>
      <c r="AN3884" s="343"/>
      <c r="AO3884" s="343"/>
      <c r="AP3884" s="343"/>
      <c r="AQ3884" s="343"/>
      <c r="AR3884" s="343"/>
      <c r="AS3884" s="343"/>
      <c r="AT3884" s="343"/>
      <c r="AU3884" s="343"/>
      <c r="AV3884" s="343"/>
      <c r="AW3884" s="343"/>
      <c r="AX3884" s="343"/>
      <c r="AY3884" s="343"/>
      <c r="AZ3884" s="343"/>
      <c r="BA3884" s="343"/>
      <c r="BB3884" s="343"/>
      <c r="BC3884" s="343"/>
      <c r="BD3884" s="343"/>
      <c r="BE3884" s="475"/>
      <c r="BF3884" s="475"/>
      <c r="BG3884" s="475"/>
      <c r="BH3884" s="475"/>
      <c r="BI3884" s="475"/>
      <c r="BJ3884" s="475"/>
      <c r="BK3884" s="475"/>
      <c r="BL3884" s="475"/>
      <c r="BM3884" s="475"/>
      <c r="BN3884" s="475"/>
      <c r="BO3884" s="475"/>
      <c r="BP3884" s="306"/>
      <c r="BQ3884" s="496"/>
      <c r="BR3884" s="496"/>
      <c r="BS3884" s="496"/>
      <c r="BT3884" s="496"/>
      <c r="BU3884" s="496"/>
      <c r="BV3884" s="496"/>
    </row>
    <row r="3885" spans="1:74" s="52" customFormat="1" ht="12.75">
      <c r="A3885" s="45">
        <v>2670.0804681784898</v>
      </c>
      <c r="B3885" s="46" t="s">
        <v>364</v>
      </c>
      <c r="C3885" s="47" t="s">
        <v>384</v>
      </c>
      <c r="D3885" s="48">
        <f t="shared" si="51"/>
        <v>429.85428427903037</v>
      </c>
      <c r="E3885" s="49">
        <v>39.589790000000001</v>
      </c>
      <c r="F3885" s="49">
        <v>4.4999999999999998E-2</v>
      </c>
      <c r="G3885" s="49">
        <v>16.703440000000001</v>
      </c>
      <c r="H3885" s="49">
        <v>0.23910000000000001</v>
      </c>
      <c r="I3885" s="49">
        <v>0.23050000000000001</v>
      </c>
      <c r="J3885" s="49">
        <v>43.163559999999997</v>
      </c>
      <c r="K3885" s="49">
        <v>0.26440000000000002</v>
      </c>
      <c r="L3885" s="49">
        <v>100.28479</v>
      </c>
      <c r="M3885" s="47"/>
      <c r="N3885" s="50">
        <v>0.99947766075020927</v>
      </c>
      <c r="O3885" s="50">
        <v>8.9820986880908573E-4</v>
      </c>
      <c r="P3885" s="50">
        <v>0.35265643181589945</v>
      </c>
      <c r="Q3885" s="50">
        <v>4.8552697339383612E-3</v>
      </c>
      <c r="R3885" s="50">
        <v>4.9288609076175265E-3</v>
      </c>
      <c r="S3885" s="50">
        <v>1.6244849640075949</v>
      </c>
      <c r="T3885" s="50">
        <v>7.1516951176049427E-3</v>
      </c>
      <c r="U3885" s="50">
        <v>2.9956724078616284</v>
      </c>
      <c r="V3885" s="51">
        <v>82.163317577546565</v>
      </c>
      <c r="X3885" s="49">
        <v>0.05</v>
      </c>
      <c r="Y3885" s="49">
        <v>4.41</v>
      </c>
      <c r="Z3885" s="49">
        <v>0.12</v>
      </c>
      <c r="AA3885" s="49">
        <v>1.45</v>
      </c>
      <c r="AB3885" s="49">
        <v>3.04</v>
      </c>
      <c r="AC3885" s="49">
        <v>7.0000000000000007E-2</v>
      </c>
      <c r="AD3885" s="49">
        <v>0.38</v>
      </c>
      <c r="AE3885" s="312"/>
      <c r="AF3885" s="465" t="s">
        <v>438</v>
      </c>
      <c r="AG3885" s="343">
        <v>30</v>
      </c>
      <c r="AH3885" s="343">
        <v>15</v>
      </c>
      <c r="AI3885" s="343"/>
      <c r="AJ3885" s="343"/>
      <c r="AK3885" s="343"/>
      <c r="AL3885" s="343"/>
      <c r="AM3885" s="343"/>
      <c r="AN3885" s="343"/>
      <c r="AO3885" s="343"/>
      <c r="AP3885" s="343"/>
      <c r="AQ3885" s="343"/>
      <c r="AR3885" s="343"/>
      <c r="AS3885" s="343"/>
      <c r="AT3885" s="343"/>
      <c r="AU3885" s="343"/>
      <c r="AV3885" s="343"/>
      <c r="AW3885" s="343"/>
      <c r="AX3885" s="343"/>
      <c r="AY3885" s="343"/>
      <c r="AZ3885" s="343"/>
      <c r="BA3885" s="343"/>
      <c r="BB3885" s="343"/>
      <c r="BC3885" s="343"/>
      <c r="BD3885" s="343"/>
      <c r="BE3885" s="475"/>
      <c r="BF3885" s="475"/>
      <c r="BG3885" s="475"/>
      <c r="BH3885" s="475"/>
      <c r="BI3885" s="475"/>
      <c r="BJ3885" s="475"/>
      <c r="BK3885" s="475"/>
      <c r="BL3885" s="475"/>
      <c r="BM3885" s="475"/>
      <c r="BN3885" s="475"/>
      <c r="BO3885" s="475"/>
      <c r="BP3885" s="306"/>
      <c r="BQ3885" s="496"/>
      <c r="BR3885" s="496"/>
      <c r="BS3885" s="496"/>
      <c r="BT3885" s="496"/>
      <c r="BU3885" s="496"/>
      <c r="BV3885" s="496"/>
    </row>
    <row r="3886" spans="1:74" s="52" customFormat="1" ht="12.75">
      <c r="A3886" s="45">
        <v>2670.0804681784898</v>
      </c>
      <c r="B3886" s="46" t="s">
        <v>364</v>
      </c>
      <c r="C3886" s="47" t="s">
        <v>384</v>
      </c>
      <c r="D3886" s="48">
        <f t="shared" si="51"/>
        <v>435.85428427903037</v>
      </c>
      <c r="E3886" s="49">
        <v>39.470570000000002</v>
      </c>
      <c r="F3886" s="49">
        <v>6.8699999999999997E-2</v>
      </c>
      <c r="G3886" s="49">
        <v>16.772659999999998</v>
      </c>
      <c r="H3886" s="49">
        <v>0.2651</v>
      </c>
      <c r="I3886" s="49">
        <v>0.2301</v>
      </c>
      <c r="J3886" s="49">
        <v>43.214759999999998</v>
      </c>
      <c r="K3886" s="49">
        <v>0.25559999999999999</v>
      </c>
      <c r="L3886" s="49">
        <v>100.32098999999999</v>
      </c>
      <c r="M3886" s="47"/>
      <c r="N3886" s="50">
        <v>0.99694401176875158</v>
      </c>
      <c r="O3886" s="50">
        <v>1.3719223241102302E-3</v>
      </c>
      <c r="P3886" s="50">
        <v>0.35428707465446702</v>
      </c>
      <c r="Q3886" s="50">
        <v>5.3858095374087539E-3</v>
      </c>
      <c r="R3886" s="50">
        <v>4.9226587307541481E-3</v>
      </c>
      <c r="S3886" s="50">
        <v>1.6271890832036484</v>
      </c>
      <c r="T3886" s="50">
        <v>6.9169696146095076E-3</v>
      </c>
      <c r="U3886" s="50">
        <v>2.9981885450329129</v>
      </c>
      <c r="V3886" s="51">
        <v>82.120043521622023</v>
      </c>
      <c r="X3886" s="49">
        <v>0.05</v>
      </c>
      <c r="Y3886" s="49">
        <v>7.65</v>
      </c>
      <c r="Z3886" s="49">
        <v>0.12</v>
      </c>
      <c r="AA3886" s="49">
        <v>1.33</v>
      </c>
      <c r="AB3886" s="49">
        <v>2.99</v>
      </c>
      <c r="AC3886" s="49">
        <v>7.0000000000000007E-2</v>
      </c>
      <c r="AD3886" s="49">
        <v>0.37</v>
      </c>
      <c r="AE3886" s="312"/>
      <c r="AF3886" s="465" t="s">
        <v>438</v>
      </c>
      <c r="AG3886" s="343">
        <v>30</v>
      </c>
      <c r="AH3886" s="343">
        <v>15</v>
      </c>
      <c r="AI3886" s="343"/>
      <c r="AJ3886" s="343"/>
      <c r="AK3886" s="343"/>
      <c r="AL3886" s="343"/>
      <c r="AM3886" s="343"/>
      <c r="AN3886" s="343"/>
      <c r="AO3886" s="343"/>
      <c r="AP3886" s="343"/>
      <c r="AQ3886" s="343"/>
      <c r="AR3886" s="343"/>
      <c r="AS3886" s="343"/>
      <c r="AT3886" s="343"/>
      <c r="AU3886" s="343"/>
      <c r="AV3886" s="343"/>
      <c r="AW3886" s="343"/>
      <c r="AX3886" s="343"/>
      <c r="AY3886" s="343"/>
      <c r="AZ3886" s="343"/>
      <c r="BA3886" s="343"/>
      <c r="BB3886" s="343"/>
      <c r="BC3886" s="343"/>
      <c r="BD3886" s="343"/>
      <c r="BE3886" s="475"/>
      <c r="BF3886" s="475"/>
      <c r="BG3886" s="475"/>
      <c r="BH3886" s="475"/>
      <c r="BI3886" s="475"/>
      <c r="BJ3886" s="475"/>
      <c r="BK3886" s="475"/>
      <c r="BL3886" s="475"/>
      <c r="BM3886" s="475"/>
      <c r="BN3886" s="475"/>
      <c r="BO3886" s="475"/>
      <c r="BP3886" s="306"/>
      <c r="BQ3886" s="496"/>
      <c r="BR3886" s="496"/>
      <c r="BS3886" s="496"/>
      <c r="BT3886" s="496"/>
      <c r="BU3886" s="496"/>
      <c r="BV3886" s="496"/>
    </row>
    <row r="3887" spans="1:74" s="52" customFormat="1" ht="12.75">
      <c r="A3887" s="45">
        <v>2670.0804681784898</v>
      </c>
      <c r="B3887" s="46" t="s">
        <v>364</v>
      </c>
      <c r="C3887" s="47" t="s">
        <v>384</v>
      </c>
      <c r="D3887" s="48">
        <f t="shared" si="51"/>
        <v>441.85428427903037</v>
      </c>
      <c r="E3887" s="49">
        <v>39.50038</v>
      </c>
      <c r="F3887" s="49">
        <v>7.1099999999999997E-2</v>
      </c>
      <c r="G3887" s="49">
        <v>16.881450000000001</v>
      </c>
      <c r="H3887" s="49">
        <v>0.22850000000000001</v>
      </c>
      <c r="I3887" s="49">
        <v>0.245</v>
      </c>
      <c r="J3887" s="49">
        <v>43.399079999999998</v>
      </c>
      <c r="K3887" s="49">
        <v>0.26079999999999998</v>
      </c>
      <c r="L3887" s="49">
        <v>100.63761</v>
      </c>
      <c r="M3887" s="47"/>
      <c r="N3887" s="50">
        <v>0.99490431007343094</v>
      </c>
      <c r="O3887" s="50">
        <v>1.4158754595043138E-3</v>
      </c>
      <c r="P3887" s="50">
        <v>0.35558692169911882</v>
      </c>
      <c r="Q3887" s="50">
        <v>4.6292446727126818E-3</v>
      </c>
      <c r="R3887" s="50">
        <v>5.2267516168821348E-3</v>
      </c>
      <c r="S3887" s="50">
        <v>1.6295553160855343</v>
      </c>
      <c r="T3887" s="50">
        <v>7.0379353511705114E-3</v>
      </c>
      <c r="U3887" s="50">
        <v>2.9995668923459804</v>
      </c>
      <c r="V3887" s="51">
        <v>82.087584711514623</v>
      </c>
      <c r="X3887" s="49">
        <v>0.05</v>
      </c>
      <c r="Y3887" s="49">
        <v>4.8600000000000003</v>
      </c>
      <c r="Z3887" s="49">
        <v>0.12</v>
      </c>
      <c r="AA3887" s="49">
        <v>1.21</v>
      </c>
      <c r="AB3887" s="49">
        <v>3</v>
      </c>
      <c r="AC3887" s="49">
        <v>7.0000000000000007E-2</v>
      </c>
      <c r="AD3887" s="49">
        <v>0.38</v>
      </c>
      <c r="AE3887" s="312"/>
      <c r="AF3887" s="465" t="s">
        <v>438</v>
      </c>
      <c r="AG3887" s="343">
        <v>30</v>
      </c>
      <c r="AH3887" s="343">
        <v>15</v>
      </c>
      <c r="AI3887" s="343"/>
      <c r="AJ3887" s="343"/>
      <c r="AK3887" s="343"/>
      <c r="AL3887" s="343"/>
      <c r="AM3887" s="343"/>
      <c r="AN3887" s="343"/>
      <c r="AO3887" s="343"/>
      <c r="AP3887" s="343"/>
      <c r="AQ3887" s="343"/>
      <c r="AR3887" s="343"/>
      <c r="AS3887" s="343"/>
      <c r="AT3887" s="343"/>
      <c r="AU3887" s="343"/>
      <c r="AV3887" s="343"/>
      <c r="AW3887" s="343"/>
      <c r="AX3887" s="343"/>
      <c r="AY3887" s="343"/>
      <c r="AZ3887" s="343"/>
      <c r="BA3887" s="343"/>
      <c r="BB3887" s="343"/>
      <c r="BC3887" s="343"/>
      <c r="BD3887" s="343"/>
      <c r="BE3887" s="475"/>
      <c r="BF3887" s="475"/>
      <c r="BG3887" s="475"/>
      <c r="BH3887" s="475"/>
      <c r="BI3887" s="475"/>
      <c r="BJ3887" s="475"/>
      <c r="BK3887" s="475"/>
      <c r="BL3887" s="475"/>
      <c r="BM3887" s="475"/>
      <c r="BN3887" s="475"/>
      <c r="BO3887" s="475"/>
      <c r="BP3887" s="306"/>
      <c r="BQ3887" s="496"/>
      <c r="BR3887" s="496"/>
      <c r="BS3887" s="496"/>
      <c r="BT3887" s="496"/>
      <c r="BU3887" s="496"/>
      <c r="BV3887" s="496"/>
    </row>
    <row r="3888" spans="1:74" s="52" customFormat="1" ht="12.75">
      <c r="A3888" s="45">
        <v>2670.0804681784898</v>
      </c>
      <c r="B3888" s="46" t="s">
        <v>364</v>
      </c>
      <c r="C3888" s="47" t="s">
        <v>384</v>
      </c>
      <c r="D3888" s="48">
        <f t="shared" si="51"/>
        <v>447.85428427903037</v>
      </c>
      <c r="E3888" s="49">
        <v>39.450710000000001</v>
      </c>
      <c r="F3888" s="49">
        <v>8.3299999999999999E-2</v>
      </c>
      <c r="G3888" s="49">
        <v>16.663879999999999</v>
      </c>
      <c r="H3888" s="49">
        <v>0.24279999999999999</v>
      </c>
      <c r="I3888" s="49">
        <v>0.24529999999999999</v>
      </c>
      <c r="J3888" s="49">
        <v>43.409320000000001</v>
      </c>
      <c r="K3888" s="49">
        <v>0.25190000000000001</v>
      </c>
      <c r="L3888" s="49">
        <v>100.39131</v>
      </c>
      <c r="M3888" s="47"/>
      <c r="N3888" s="50">
        <v>0.99518741389007015</v>
      </c>
      <c r="O3888" s="50">
        <v>1.6613856985186566E-3</v>
      </c>
      <c r="P3888" s="50">
        <v>0.35154601129347779</v>
      </c>
      <c r="Q3888" s="50">
        <v>4.926546950129191E-3</v>
      </c>
      <c r="R3888" s="50">
        <v>5.2412314534751748E-3</v>
      </c>
      <c r="S3888" s="50">
        <v>1.6324563572286634</v>
      </c>
      <c r="T3888" s="50">
        <v>6.8082558226639544E-3</v>
      </c>
      <c r="U3888" s="50">
        <v>2.9987973797988974</v>
      </c>
      <c r="V3888" s="51">
        <v>82.280968164602541</v>
      </c>
      <c r="X3888" s="49">
        <v>0.05</v>
      </c>
      <c r="Y3888" s="49">
        <v>4.6900000000000004</v>
      </c>
      <c r="Z3888" s="49">
        <v>0.12</v>
      </c>
      <c r="AA3888" s="49">
        <v>1.39</v>
      </c>
      <c r="AB3888" s="49">
        <v>2.87</v>
      </c>
      <c r="AC3888" s="49">
        <v>0.06</v>
      </c>
      <c r="AD3888" s="49">
        <v>0.37</v>
      </c>
      <c r="AE3888" s="312"/>
      <c r="AF3888" s="465" t="s">
        <v>438</v>
      </c>
      <c r="AG3888" s="343">
        <v>30</v>
      </c>
      <c r="AH3888" s="343">
        <v>15</v>
      </c>
      <c r="AI3888" s="343"/>
      <c r="AJ3888" s="343"/>
      <c r="AK3888" s="343"/>
      <c r="AL3888" s="343"/>
      <c r="AM3888" s="343"/>
      <c r="AN3888" s="343"/>
      <c r="AO3888" s="343"/>
      <c r="AP3888" s="343"/>
      <c r="AQ3888" s="343"/>
      <c r="AR3888" s="343"/>
      <c r="AS3888" s="343"/>
      <c r="AT3888" s="343"/>
      <c r="AU3888" s="343"/>
      <c r="AV3888" s="343"/>
      <c r="AW3888" s="343"/>
      <c r="AX3888" s="343"/>
      <c r="AY3888" s="343"/>
      <c r="AZ3888" s="343"/>
      <c r="BA3888" s="343"/>
      <c r="BB3888" s="343"/>
      <c r="BC3888" s="343"/>
      <c r="BD3888" s="343"/>
      <c r="BE3888" s="475"/>
      <c r="BF3888" s="475"/>
      <c r="BG3888" s="475"/>
      <c r="BH3888" s="475"/>
      <c r="BI3888" s="475"/>
      <c r="BJ3888" s="475"/>
      <c r="BK3888" s="475"/>
      <c r="BL3888" s="475"/>
      <c r="BM3888" s="475"/>
      <c r="BN3888" s="475"/>
      <c r="BO3888" s="475"/>
      <c r="BP3888" s="306"/>
      <c r="BQ3888" s="496"/>
      <c r="BR3888" s="496"/>
      <c r="BS3888" s="496"/>
      <c r="BT3888" s="496"/>
      <c r="BU3888" s="496"/>
      <c r="BV3888" s="496"/>
    </row>
    <row r="3889" spans="1:74" s="52" customFormat="1" ht="12.75">
      <c r="A3889" s="45">
        <v>2670.0804681784898</v>
      </c>
      <c r="B3889" s="46" t="s">
        <v>364</v>
      </c>
      <c r="C3889" s="47" t="s">
        <v>384</v>
      </c>
      <c r="D3889" s="48">
        <f t="shared" si="51"/>
        <v>453.85428427903037</v>
      </c>
      <c r="E3889" s="49">
        <v>39.321559999999998</v>
      </c>
      <c r="F3889" s="49">
        <v>5.8900000000000001E-2</v>
      </c>
      <c r="G3889" s="49">
        <v>16.614429999999999</v>
      </c>
      <c r="H3889" s="49">
        <v>0.2379</v>
      </c>
      <c r="I3889" s="49">
        <v>0.26129999999999998</v>
      </c>
      <c r="J3889" s="49">
        <v>43.296680000000002</v>
      </c>
      <c r="K3889" s="49">
        <v>0.2646</v>
      </c>
      <c r="L3889" s="49">
        <v>100.11357000000001</v>
      </c>
      <c r="M3889" s="47"/>
      <c r="N3889" s="50">
        <v>0.99490574890644079</v>
      </c>
      <c r="O3889" s="50">
        <v>1.1782621071231008E-3</v>
      </c>
      <c r="P3889" s="50">
        <v>0.35155448386168819</v>
      </c>
      <c r="Q3889" s="50">
        <v>4.8416070148391017E-3</v>
      </c>
      <c r="R3889" s="50">
        <v>5.5998494345455953E-3</v>
      </c>
      <c r="S3889" s="50">
        <v>1.633105880178215</v>
      </c>
      <c r="T3889" s="50">
        <v>7.1729646157986347E-3</v>
      </c>
      <c r="U3889" s="50">
        <v>2.9999205516559595</v>
      </c>
      <c r="V3889" s="51">
        <v>82.286415840639023</v>
      </c>
      <c r="X3889" s="49">
        <v>0.05</v>
      </c>
      <c r="Y3889" s="49">
        <v>3.98</v>
      </c>
      <c r="Z3889" s="49">
        <v>0.12</v>
      </c>
      <c r="AA3889" s="49">
        <v>1.31</v>
      </c>
      <c r="AB3889" s="49">
        <v>2.8</v>
      </c>
      <c r="AC3889" s="49">
        <v>0.06</v>
      </c>
      <c r="AD3889" s="49">
        <v>0.38</v>
      </c>
      <c r="AE3889" s="312"/>
      <c r="AF3889" s="465" t="s">
        <v>438</v>
      </c>
      <c r="AG3889" s="343">
        <v>30</v>
      </c>
      <c r="AH3889" s="343">
        <v>15</v>
      </c>
      <c r="AI3889" s="343"/>
      <c r="AJ3889" s="343"/>
      <c r="AK3889" s="343"/>
      <c r="AL3889" s="343"/>
      <c r="AM3889" s="343"/>
      <c r="AN3889" s="343"/>
      <c r="AO3889" s="343"/>
      <c r="AP3889" s="343"/>
      <c r="AQ3889" s="343"/>
      <c r="AR3889" s="343"/>
      <c r="AS3889" s="343"/>
      <c r="AT3889" s="343"/>
      <c r="AU3889" s="343"/>
      <c r="AV3889" s="343"/>
      <c r="AW3889" s="343"/>
      <c r="AX3889" s="343"/>
      <c r="AY3889" s="343"/>
      <c r="AZ3889" s="343"/>
      <c r="BA3889" s="343"/>
      <c r="BB3889" s="343"/>
      <c r="BC3889" s="343"/>
      <c r="BD3889" s="343"/>
      <c r="BE3889" s="475"/>
      <c r="BF3889" s="475"/>
      <c r="BG3889" s="475"/>
      <c r="BH3889" s="475"/>
      <c r="BI3889" s="475"/>
      <c r="BJ3889" s="475"/>
      <c r="BK3889" s="475"/>
      <c r="BL3889" s="475"/>
      <c r="BM3889" s="475"/>
      <c r="BN3889" s="475"/>
      <c r="BO3889" s="475"/>
      <c r="BP3889" s="306"/>
      <c r="BQ3889" s="496"/>
      <c r="BR3889" s="496"/>
      <c r="BS3889" s="496"/>
      <c r="BT3889" s="496"/>
      <c r="BU3889" s="496"/>
      <c r="BV3889" s="496"/>
    </row>
    <row r="3890" spans="1:74" s="52" customFormat="1" ht="12.75">
      <c r="A3890" s="45">
        <v>2670.0804681784898</v>
      </c>
      <c r="B3890" s="46" t="s">
        <v>364</v>
      </c>
      <c r="C3890" s="47" t="s">
        <v>384</v>
      </c>
      <c r="D3890" s="48">
        <f t="shared" si="51"/>
        <v>459.85428427903037</v>
      </c>
      <c r="E3890" s="49">
        <v>39.122860000000003</v>
      </c>
      <c r="F3890" s="49">
        <v>4.4600000000000001E-2</v>
      </c>
      <c r="G3890" s="49">
        <v>16.792439999999999</v>
      </c>
      <c r="H3890" s="49">
        <v>0.21310000000000001</v>
      </c>
      <c r="I3890" s="49">
        <v>0.20150000000000001</v>
      </c>
      <c r="J3890" s="49">
        <v>43.911110000000001</v>
      </c>
      <c r="K3890" s="49">
        <v>0.2535</v>
      </c>
      <c r="L3890" s="49">
        <v>100.58221</v>
      </c>
      <c r="M3890" s="47"/>
      <c r="N3890" s="50">
        <v>0.98660688232670102</v>
      </c>
      <c r="O3890" s="50">
        <v>8.8924988751517653E-4</v>
      </c>
      <c r="P3890" s="50">
        <v>0.3541468182866595</v>
      </c>
      <c r="Q3890" s="50">
        <v>4.3225585763287085E-3</v>
      </c>
      <c r="R3890" s="50">
        <v>4.3040205361292959E-3</v>
      </c>
      <c r="S3890" s="50">
        <v>1.6508077770250673</v>
      </c>
      <c r="T3890" s="50">
        <v>6.8493468010305631E-3</v>
      </c>
      <c r="U3890" s="50">
        <v>3.0091483696524182</v>
      </c>
      <c r="V3890" s="51">
        <v>82.336417038332115</v>
      </c>
      <c r="X3890" s="49">
        <v>0.05</v>
      </c>
      <c r="Y3890" s="49">
        <v>5.61</v>
      </c>
      <c r="Z3890" s="49">
        <v>0.12</v>
      </c>
      <c r="AA3890" s="49">
        <v>1.33</v>
      </c>
      <c r="AB3890" s="49">
        <v>2.7</v>
      </c>
      <c r="AC3890" s="49">
        <v>0.06</v>
      </c>
      <c r="AD3890" s="49">
        <v>0.37</v>
      </c>
      <c r="AE3890" s="312"/>
      <c r="AF3890" s="465" t="s">
        <v>438</v>
      </c>
      <c r="AG3890" s="343">
        <v>30</v>
      </c>
      <c r="AH3890" s="343">
        <v>15</v>
      </c>
      <c r="AI3890" s="343"/>
      <c r="AJ3890" s="343"/>
      <c r="AK3890" s="343"/>
      <c r="AL3890" s="343"/>
      <c r="AM3890" s="343"/>
      <c r="AN3890" s="343"/>
      <c r="AO3890" s="343"/>
      <c r="AP3890" s="343"/>
      <c r="AQ3890" s="343"/>
      <c r="AR3890" s="343"/>
      <c r="AS3890" s="343"/>
      <c r="AT3890" s="343"/>
      <c r="AU3890" s="343"/>
      <c r="AV3890" s="343"/>
      <c r="AW3890" s="343"/>
      <c r="AX3890" s="343"/>
      <c r="AY3890" s="343"/>
      <c r="AZ3890" s="343"/>
      <c r="BA3890" s="343"/>
      <c r="BB3890" s="343"/>
      <c r="BC3890" s="343"/>
      <c r="BD3890" s="343"/>
      <c r="BE3890" s="475"/>
      <c r="BF3890" s="475"/>
      <c r="BG3890" s="475"/>
      <c r="BH3890" s="475"/>
      <c r="BI3890" s="475"/>
      <c r="BJ3890" s="475"/>
      <c r="BK3890" s="475"/>
      <c r="BL3890" s="475"/>
      <c r="BM3890" s="475"/>
      <c r="BN3890" s="475"/>
      <c r="BO3890" s="475"/>
      <c r="BP3890" s="306"/>
      <c r="BQ3890" s="496"/>
      <c r="BR3890" s="496"/>
      <c r="BS3890" s="496"/>
      <c r="BT3890" s="496"/>
      <c r="BU3890" s="496"/>
      <c r="BV3890" s="496"/>
    </row>
    <row r="3891" spans="1:74" s="52" customFormat="1" ht="12.75">
      <c r="A3891" s="45">
        <v>2670.0804681784898</v>
      </c>
      <c r="B3891" s="46" t="s">
        <v>364</v>
      </c>
      <c r="C3891" s="47" t="s">
        <v>384</v>
      </c>
      <c r="D3891" s="48">
        <f t="shared" si="51"/>
        <v>465.85428427903037</v>
      </c>
      <c r="E3891" s="49">
        <v>39.321559999999998</v>
      </c>
      <c r="F3891" s="49">
        <v>5.3699999999999998E-2</v>
      </c>
      <c r="G3891" s="49">
        <v>16.792439999999999</v>
      </c>
      <c r="H3891" s="49">
        <v>0.2296</v>
      </c>
      <c r="I3891" s="49">
        <v>0.16489999999999999</v>
      </c>
      <c r="J3891" s="49">
        <v>43.706299999999999</v>
      </c>
      <c r="K3891" s="49">
        <v>0.25600000000000001</v>
      </c>
      <c r="L3891" s="49">
        <v>100.57299999999999</v>
      </c>
      <c r="M3891" s="47"/>
      <c r="N3891" s="50">
        <v>0.99082351589903794</v>
      </c>
      <c r="O3891" s="50">
        <v>1.0698312189922183E-3</v>
      </c>
      <c r="P3891" s="50">
        <v>0.35386317142123358</v>
      </c>
      <c r="Q3891" s="50">
        <v>4.6535174022826744E-3</v>
      </c>
      <c r="R3891" s="50">
        <v>3.5194269968148164E-3</v>
      </c>
      <c r="S3891" s="50">
        <v>1.6417920720708314</v>
      </c>
      <c r="T3891" s="50">
        <v>6.9113546504057551E-3</v>
      </c>
      <c r="U3891" s="50">
        <v>3.0037968359487692</v>
      </c>
      <c r="V3891" s="51">
        <v>82.268321516193765</v>
      </c>
      <c r="X3891" s="49">
        <v>0.05</v>
      </c>
      <c r="Y3891" s="49">
        <v>7.28</v>
      </c>
      <c r="Z3891" s="49">
        <v>0.12</v>
      </c>
      <c r="AA3891" s="49">
        <v>1.49</v>
      </c>
      <c r="AB3891" s="49">
        <v>3.32</v>
      </c>
      <c r="AC3891" s="49">
        <v>0.06</v>
      </c>
      <c r="AD3891" s="49">
        <v>0.38</v>
      </c>
      <c r="AE3891" s="312"/>
      <c r="AF3891" s="465" t="s">
        <v>438</v>
      </c>
      <c r="AG3891" s="343">
        <v>30</v>
      </c>
      <c r="AH3891" s="343">
        <v>15</v>
      </c>
      <c r="AI3891" s="343"/>
      <c r="AJ3891" s="343"/>
      <c r="AK3891" s="343"/>
      <c r="AL3891" s="343"/>
      <c r="AM3891" s="343"/>
      <c r="AN3891" s="343"/>
      <c r="AO3891" s="343"/>
      <c r="AP3891" s="343"/>
      <c r="AQ3891" s="343"/>
      <c r="AR3891" s="343"/>
      <c r="AS3891" s="343"/>
      <c r="AT3891" s="343"/>
      <c r="AU3891" s="343"/>
      <c r="AV3891" s="343"/>
      <c r="AW3891" s="343"/>
      <c r="AX3891" s="343"/>
      <c r="AY3891" s="343"/>
      <c r="AZ3891" s="343"/>
      <c r="BA3891" s="343"/>
      <c r="BB3891" s="343"/>
      <c r="BC3891" s="343"/>
      <c r="BD3891" s="343"/>
      <c r="BE3891" s="475"/>
      <c r="BF3891" s="475"/>
      <c r="BG3891" s="475"/>
      <c r="BH3891" s="475"/>
      <c r="BI3891" s="475"/>
      <c r="BJ3891" s="475"/>
      <c r="BK3891" s="475"/>
      <c r="BL3891" s="475"/>
      <c r="BM3891" s="475"/>
      <c r="BN3891" s="475"/>
      <c r="BO3891" s="475"/>
      <c r="BP3891" s="306"/>
      <c r="BQ3891" s="496"/>
      <c r="BR3891" s="496"/>
      <c r="BS3891" s="496"/>
      <c r="BT3891" s="496"/>
      <c r="BU3891" s="496"/>
      <c r="BV3891" s="496"/>
    </row>
    <row r="3892" spans="1:74" s="52" customFormat="1" ht="12.75">
      <c r="A3892" s="45">
        <v>2670.0804681784898</v>
      </c>
      <c r="B3892" s="46" t="s">
        <v>364</v>
      </c>
      <c r="C3892" s="47" t="s">
        <v>384</v>
      </c>
      <c r="D3892" s="48">
        <f t="shared" si="51"/>
        <v>471.85428427903037</v>
      </c>
      <c r="E3892" s="49">
        <v>39.20234</v>
      </c>
      <c r="F3892" s="49">
        <v>4.0800000000000003E-2</v>
      </c>
      <c r="G3892" s="49">
        <v>16.644100000000002</v>
      </c>
      <c r="H3892" s="49">
        <v>0.2495</v>
      </c>
      <c r="I3892" s="49">
        <v>0.23069999999999999</v>
      </c>
      <c r="J3892" s="49">
        <v>43.040660000000003</v>
      </c>
      <c r="K3892" s="49">
        <v>0.24940000000000001</v>
      </c>
      <c r="L3892" s="49">
        <v>99.722600000999989</v>
      </c>
      <c r="M3892" s="47"/>
      <c r="N3892" s="50">
        <v>0.99579971227610387</v>
      </c>
      <c r="O3892" s="50">
        <v>8.1939929063353401E-4</v>
      </c>
      <c r="P3892" s="50">
        <v>0.35357073873728173</v>
      </c>
      <c r="Q3892" s="50">
        <v>5.0977020448251713E-3</v>
      </c>
      <c r="R3892" s="50">
        <v>4.9635607222332252E-3</v>
      </c>
      <c r="S3892" s="50">
        <v>1.6298493866209995</v>
      </c>
      <c r="T3892" s="50">
        <v>6.7875665710910192E-3</v>
      </c>
      <c r="U3892" s="50">
        <v>2.9984337476942931</v>
      </c>
      <c r="V3892" s="51">
        <v>82.173684021008242</v>
      </c>
      <c r="X3892" s="49">
        <v>0.05</v>
      </c>
      <c r="Y3892" s="49">
        <v>6.11</v>
      </c>
      <c r="Z3892" s="49">
        <v>0.12</v>
      </c>
      <c r="AA3892" s="49">
        <v>1.38</v>
      </c>
      <c r="AB3892" s="49">
        <v>4.1100000000000003</v>
      </c>
      <c r="AC3892" s="49">
        <v>7.0000000000000007E-2</v>
      </c>
      <c r="AD3892" s="49">
        <v>0.37</v>
      </c>
      <c r="AE3892" s="312"/>
      <c r="AF3892" s="465" t="s">
        <v>438</v>
      </c>
      <c r="AG3892" s="343">
        <v>30</v>
      </c>
      <c r="AH3892" s="343">
        <v>15</v>
      </c>
      <c r="AI3892" s="343"/>
      <c r="AJ3892" s="343"/>
      <c r="AK3892" s="343"/>
      <c r="AL3892" s="343"/>
      <c r="AM3892" s="343"/>
      <c r="AN3892" s="343"/>
      <c r="AO3892" s="343"/>
      <c r="AP3892" s="343"/>
      <c r="AQ3892" s="343"/>
      <c r="AR3892" s="343"/>
      <c r="AS3892" s="343"/>
      <c r="AT3892" s="343"/>
      <c r="AU3892" s="343"/>
      <c r="AV3892" s="343"/>
      <c r="AW3892" s="343"/>
      <c r="AX3892" s="343"/>
      <c r="AY3892" s="343"/>
      <c r="AZ3892" s="343"/>
      <c r="BA3892" s="343"/>
      <c r="BB3892" s="343"/>
      <c r="BC3892" s="343"/>
      <c r="BD3892" s="343"/>
      <c r="BE3892" s="475"/>
      <c r="BF3892" s="475"/>
      <c r="BG3892" s="475"/>
      <c r="BH3892" s="475"/>
      <c r="BI3892" s="475"/>
      <c r="BJ3892" s="475"/>
      <c r="BK3892" s="475"/>
      <c r="BL3892" s="475"/>
      <c r="BM3892" s="475"/>
      <c r="BN3892" s="475"/>
      <c r="BO3892" s="475"/>
      <c r="BP3892" s="306"/>
      <c r="BQ3892" s="496"/>
      <c r="BR3892" s="496"/>
      <c r="BS3892" s="496"/>
      <c r="BT3892" s="496"/>
      <c r="BU3892" s="496"/>
      <c r="BV3892" s="496"/>
    </row>
    <row r="3893" spans="1:74" s="52" customFormat="1" ht="12.75">
      <c r="A3893" s="45">
        <v>2670.0804681784898</v>
      </c>
      <c r="B3893" s="46" t="s">
        <v>364</v>
      </c>
      <c r="C3893" s="47" t="s">
        <v>384</v>
      </c>
      <c r="D3893" s="48">
        <f t="shared" si="51"/>
        <v>477.85428427903037</v>
      </c>
      <c r="E3893" s="49">
        <v>39.192410000000002</v>
      </c>
      <c r="F3893" s="49">
        <v>5.62E-2</v>
      </c>
      <c r="G3893" s="49">
        <v>16.644100000000002</v>
      </c>
      <c r="H3893" s="49">
        <v>0.22650000000000001</v>
      </c>
      <c r="I3893" s="49">
        <v>0.24030000000000001</v>
      </c>
      <c r="J3893" s="49">
        <v>43.020180000000003</v>
      </c>
      <c r="K3893" s="49">
        <v>0.24759999999999999</v>
      </c>
      <c r="L3893" s="49">
        <v>99.675690000000003</v>
      </c>
      <c r="M3893" s="47"/>
      <c r="N3893" s="50">
        <v>0.99620990418369004</v>
      </c>
      <c r="O3893" s="50">
        <v>1.1294333722562757E-3</v>
      </c>
      <c r="P3893" s="50">
        <v>0.35380600182505173</v>
      </c>
      <c r="Q3893" s="50">
        <v>4.6308528826457746E-3</v>
      </c>
      <c r="R3893" s="50">
        <v>5.1735469590387991E-3</v>
      </c>
      <c r="S3893" s="50">
        <v>1.630157829264363</v>
      </c>
      <c r="T3893" s="50">
        <v>6.7430623156822297E-3</v>
      </c>
      <c r="U3893" s="50">
        <v>2.9990186151959874</v>
      </c>
      <c r="V3893" s="51">
        <v>82.166711092168782</v>
      </c>
      <c r="X3893" s="49">
        <v>0.05</v>
      </c>
      <c r="Y3893" s="49">
        <v>8.36</v>
      </c>
      <c r="Z3893" s="49">
        <v>0.12</v>
      </c>
      <c r="AA3893" s="49">
        <v>1.28</v>
      </c>
      <c r="AB3893" s="49">
        <v>2.88</v>
      </c>
      <c r="AC3893" s="49">
        <v>7.0000000000000007E-2</v>
      </c>
      <c r="AD3893" s="49">
        <v>0.39</v>
      </c>
      <c r="AE3893" s="312"/>
      <c r="AF3893" s="465" t="s">
        <v>438</v>
      </c>
      <c r="AG3893" s="343">
        <v>30</v>
      </c>
      <c r="AH3893" s="343">
        <v>15</v>
      </c>
      <c r="AI3893" s="343"/>
      <c r="AJ3893" s="343"/>
      <c r="AK3893" s="343"/>
      <c r="AL3893" s="343"/>
      <c r="AM3893" s="343"/>
      <c r="AN3893" s="343"/>
      <c r="AO3893" s="343"/>
      <c r="AP3893" s="343"/>
      <c r="AQ3893" s="343"/>
      <c r="AR3893" s="343"/>
      <c r="AS3893" s="343"/>
      <c r="AT3893" s="343"/>
      <c r="AU3893" s="343"/>
      <c r="AV3893" s="343"/>
      <c r="AW3893" s="343"/>
      <c r="AX3893" s="343"/>
      <c r="AY3893" s="343"/>
      <c r="AZ3893" s="343"/>
      <c r="BA3893" s="343"/>
      <c r="BB3893" s="343"/>
      <c r="BC3893" s="343"/>
      <c r="BD3893" s="343"/>
      <c r="BE3893" s="475"/>
      <c r="BF3893" s="475"/>
      <c r="BG3893" s="475"/>
      <c r="BH3893" s="475"/>
      <c r="BI3893" s="475"/>
      <c r="BJ3893" s="475"/>
      <c r="BK3893" s="475"/>
      <c r="BL3893" s="475"/>
      <c r="BM3893" s="475"/>
      <c r="BN3893" s="475"/>
      <c r="BO3893" s="475"/>
      <c r="BP3893" s="306"/>
      <c r="BQ3893" s="496"/>
      <c r="BR3893" s="496"/>
      <c r="BS3893" s="496"/>
      <c r="BT3893" s="496"/>
      <c r="BU3893" s="496"/>
      <c r="BV3893" s="496"/>
    </row>
    <row r="3894" spans="1:74" s="52" customFormat="1" ht="12.75">
      <c r="A3894" s="45">
        <v>2670.0804681784898</v>
      </c>
      <c r="B3894" s="46" t="s">
        <v>364</v>
      </c>
      <c r="C3894" s="47" t="s">
        <v>384</v>
      </c>
      <c r="D3894" s="48">
        <f t="shared" si="51"/>
        <v>483.85428427903037</v>
      </c>
      <c r="E3894" s="49">
        <v>39.271880000000003</v>
      </c>
      <c r="F3894" s="49">
        <v>7.8799999999999995E-2</v>
      </c>
      <c r="G3894" s="49">
        <v>16.60454</v>
      </c>
      <c r="H3894" s="49">
        <v>0.2359</v>
      </c>
      <c r="I3894" s="49">
        <v>0.216</v>
      </c>
      <c r="J3894" s="49">
        <v>42.91778</v>
      </c>
      <c r="K3894" s="49">
        <v>0.249</v>
      </c>
      <c r="L3894" s="49">
        <v>99.628100000000003</v>
      </c>
      <c r="M3894" s="47"/>
      <c r="N3894" s="50">
        <v>0.99802405488692092</v>
      </c>
      <c r="O3894" s="50">
        <v>1.5832917525185643E-3</v>
      </c>
      <c r="P3894" s="50">
        <v>0.35289228162752767</v>
      </c>
      <c r="Q3894" s="50">
        <v>4.822043792651943E-3</v>
      </c>
      <c r="R3894" s="50">
        <v>4.6494202984477895E-3</v>
      </c>
      <c r="S3894" s="50">
        <v>1.6259422327471285</v>
      </c>
      <c r="T3894" s="50">
        <v>6.7797910841013286E-3</v>
      </c>
      <c r="U3894" s="50">
        <v>2.9961582041455701</v>
      </c>
      <c r="V3894" s="51">
        <v>82.166660270778252</v>
      </c>
      <c r="X3894" s="49">
        <v>0.05</v>
      </c>
      <c r="Y3894" s="49">
        <v>6.2</v>
      </c>
      <c r="Z3894" s="49">
        <v>0.12</v>
      </c>
      <c r="AA3894" s="49">
        <v>1.39</v>
      </c>
      <c r="AB3894" s="49">
        <v>2.79</v>
      </c>
      <c r="AC3894" s="49">
        <v>7.0000000000000007E-2</v>
      </c>
      <c r="AD3894" s="49">
        <v>0.39</v>
      </c>
      <c r="AE3894" s="312"/>
      <c r="AF3894" s="465" t="s">
        <v>438</v>
      </c>
      <c r="AG3894" s="343">
        <v>30</v>
      </c>
      <c r="AH3894" s="343">
        <v>15</v>
      </c>
      <c r="AI3894" s="343"/>
      <c r="AJ3894" s="343"/>
      <c r="AK3894" s="343"/>
      <c r="AL3894" s="343"/>
      <c r="AM3894" s="343"/>
      <c r="AN3894" s="343"/>
      <c r="AO3894" s="343"/>
      <c r="AP3894" s="343"/>
      <c r="AQ3894" s="343"/>
      <c r="AR3894" s="343"/>
      <c r="AS3894" s="343"/>
      <c r="AT3894" s="343"/>
      <c r="AU3894" s="343"/>
      <c r="AV3894" s="343"/>
      <c r="AW3894" s="343"/>
      <c r="AX3894" s="343"/>
      <c r="AY3894" s="343"/>
      <c r="AZ3894" s="343"/>
      <c r="BA3894" s="343"/>
      <c r="BB3894" s="343"/>
      <c r="BC3894" s="343"/>
      <c r="BD3894" s="343"/>
      <c r="BE3894" s="475"/>
      <c r="BF3894" s="475"/>
      <c r="BG3894" s="475"/>
      <c r="BH3894" s="475"/>
      <c r="BI3894" s="475"/>
      <c r="BJ3894" s="475"/>
      <c r="BK3894" s="475"/>
      <c r="BL3894" s="475"/>
      <c r="BM3894" s="475"/>
      <c r="BN3894" s="475"/>
      <c r="BO3894" s="475"/>
      <c r="BP3894" s="306"/>
      <c r="BQ3894" s="496"/>
      <c r="BR3894" s="496"/>
      <c r="BS3894" s="496"/>
      <c r="BT3894" s="496"/>
      <c r="BU3894" s="496"/>
      <c r="BV3894" s="496"/>
    </row>
    <row r="3895" spans="1:74" s="52" customFormat="1" ht="12.75">
      <c r="A3895" s="45">
        <v>2670.0804681784898</v>
      </c>
      <c r="B3895" s="46" t="s">
        <v>364</v>
      </c>
      <c r="C3895" s="47" t="s">
        <v>384</v>
      </c>
      <c r="D3895" s="48">
        <f t="shared" si="51"/>
        <v>489.85428427903037</v>
      </c>
      <c r="E3895" s="49">
        <v>39.252009999999999</v>
      </c>
      <c r="F3895" s="49">
        <v>1.7100000000000001E-2</v>
      </c>
      <c r="G3895" s="49">
        <v>16.7331</v>
      </c>
      <c r="H3895" s="49">
        <v>0.2374</v>
      </c>
      <c r="I3895" s="49">
        <v>0.22539999999999999</v>
      </c>
      <c r="J3895" s="49">
        <v>43.194270000000003</v>
      </c>
      <c r="K3895" s="49">
        <v>0.25359999999999999</v>
      </c>
      <c r="L3895" s="49">
        <v>99.947980000000001</v>
      </c>
      <c r="M3895" s="47"/>
      <c r="N3895" s="50">
        <v>0.99565427548792762</v>
      </c>
      <c r="O3895" s="50">
        <v>3.4294003485030284E-4</v>
      </c>
      <c r="P3895" s="50">
        <v>0.35495971146761701</v>
      </c>
      <c r="Q3895" s="50">
        <v>4.8436334437455836E-3</v>
      </c>
      <c r="R3895" s="50">
        <v>4.8426860317422578E-3</v>
      </c>
      <c r="S3895" s="50">
        <v>1.6333578586493158</v>
      </c>
      <c r="T3895" s="50">
        <v>6.8921315601309912E-3</v>
      </c>
      <c r="U3895" s="50">
        <v>3.0018624912413796</v>
      </c>
      <c r="V3895" s="51">
        <v>82.147735512554874</v>
      </c>
      <c r="X3895" s="49">
        <v>0.05</v>
      </c>
      <c r="Y3895" s="49">
        <v>4.3600000000000003</v>
      </c>
      <c r="Z3895" s="49">
        <v>0.12</v>
      </c>
      <c r="AA3895" s="49">
        <v>1.36</v>
      </c>
      <c r="AB3895" s="49">
        <v>3.15</v>
      </c>
      <c r="AC3895" s="49">
        <v>7.0000000000000007E-2</v>
      </c>
      <c r="AD3895" s="49">
        <v>0.38</v>
      </c>
      <c r="AE3895" s="312"/>
      <c r="AF3895" s="465" t="s">
        <v>438</v>
      </c>
      <c r="AG3895" s="343">
        <v>30</v>
      </c>
      <c r="AH3895" s="343">
        <v>15</v>
      </c>
      <c r="AI3895" s="343"/>
      <c r="AJ3895" s="343"/>
      <c r="AK3895" s="343"/>
      <c r="AL3895" s="343"/>
      <c r="AM3895" s="343"/>
      <c r="AN3895" s="343"/>
      <c r="AO3895" s="343"/>
      <c r="AP3895" s="343"/>
      <c r="AQ3895" s="343"/>
      <c r="AR3895" s="343"/>
      <c r="AS3895" s="343"/>
      <c r="AT3895" s="343"/>
      <c r="AU3895" s="343"/>
      <c r="AV3895" s="343"/>
      <c r="AW3895" s="343"/>
      <c r="AX3895" s="343"/>
      <c r="AY3895" s="343"/>
      <c r="AZ3895" s="343"/>
      <c r="BA3895" s="343"/>
      <c r="BB3895" s="343"/>
      <c r="BC3895" s="343"/>
      <c r="BD3895" s="343"/>
      <c r="BE3895" s="475"/>
      <c r="BF3895" s="475"/>
      <c r="BG3895" s="475"/>
      <c r="BH3895" s="475"/>
      <c r="BI3895" s="475"/>
      <c r="BJ3895" s="475"/>
      <c r="BK3895" s="475"/>
      <c r="BL3895" s="475"/>
      <c r="BM3895" s="475"/>
      <c r="BN3895" s="475"/>
      <c r="BO3895" s="475"/>
      <c r="BP3895" s="306"/>
      <c r="BQ3895" s="496"/>
      <c r="BR3895" s="496"/>
      <c r="BS3895" s="496"/>
      <c r="BT3895" s="496"/>
      <c r="BU3895" s="496"/>
      <c r="BV3895" s="496"/>
    </row>
    <row r="3896" spans="1:74" s="52" customFormat="1" ht="12.75">
      <c r="A3896" s="45">
        <v>2670.0804681784898</v>
      </c>
      <c r="B3896" s="46" t="s">
        <v>364</v>
      </c>
      <c r="C3896" s="47" t="s">
        <v>384</v>
      </c>
      <c r="D3896" s="48">
        <f t="shared" si="51"/>
        <v>495.85428427903037</v>
      </c>
      <c r="E3896" s="49">
        <v>39.450710000000001</v>
      </c>
      <c r="F3896" s="49">
        <v>5.1799999999999999E-2</v>
      </c>
      <c r="G3896" s="49">
        <v>16.673770000000001</v>
      </c>
      <c r="H3896" s="49">
        <v>0.21640000000000001</v>
      </c>
      <c r="I3896" s="49">
        <v>0.23860000000000001</v>
      </c>
      <c r="J3896" s="49">
        <v>43.173789999999997</v>
      </c>
      <c r="K3896" s="49">
        <v>0.25309999999999999</v>
      </c>
      <c r="L3896" s="49">
        <v>100.08527000000001</v>
      </c>
      <c r="M3896" s="47"/>
      <c r="N3896" s="50">
        <v>0.9982798894510978</v>
      </c>
      <c r="O3896" s="50">
        <v>1.0363409838163877E-3</v>
      </c>
      <c r="P3896" s="50">
        <v>0.35284770666332732</v>
      </c>
      <c r="Q3896" s="50">
        <v>4.4045206189527938E-3</v>
      </c>
      <c r="R3896" s="50">
        <v>5.1139170245506011E-3</v>
      </c>
      <c r="S3896" s="50">
        <v>1.6286442071188749</v>
      </c>
      <c r="T3896" s="50">
        <v>6.8619459231754826E-3</v>
      </c>
      <c r="U3896" s="50">
        <v>2.9978899388134623</v>
      </c>
      <c r="V3896" s="51">
        <v>82.192826313894756</v>
      </c>
      <c r="X3896" s="49">
        <v>0.05</v>
      </c>
      <c r="Y3896" s="49">
        <v>19.8</v>
      </c>
      <c r="Z3896" s="49">
        <v>0.12</v>
      </c>
      <c r="AA3896" s="49">
        <v>1.34</v>
      </c>
      <c r="AB3896" s="49">
        <v>3</v>
      </c>
      <c r="AC3896" s="49">
        <v>0.06</v>
      </c>
      <c r="AD3896" s="49">
        <v>0.38</v>
      </c>
      <c r="AE3896" s="312"/>
      <c r="AF3896" s="465" t="s">
        <v>438</v>
      </c>
      <c r="AG3896" s="343">
        <v>30</v>
      </c>
      <c r="AH3896" s="343">
        <v>15</v>
      </c>
      <c r="AI3896" s="343"/>
      <c r="AJ3896" s="343"/>
      <c r="AK3896" s="343"/>
      <c r="AL3896" s="343"/>
      <c r="AM3896" s="343"/>
      <c r="AN3896" s="343"/>
      <c r="AO3896" s="343"/>
      <c r="AP3896" s="343"/>
      <c r="AQ3896" s="343"/>
      <c r="AR3896" s="343"/>
      <c r="AS3896" s="343"/>
      <c r="AT3896" s="343"/>
      <c r="AU3896" s="343"/>
      <c r="AV3896" s="343"/>
      <c r="AW3896" s="343"/>
      <c r="AX3896" s="343"/>
      <c r="AY3896" s="343"/>
      <c r="AZ3896" s="343"/>
      <c r="BA3896" s="343"/>
      <c r="BB3896" s="343"/>
      <c r="BC3896" s="343"/>
      <c r="BD3896" s="343"/>
      <c r="BE3896" s="475"/>
      <c r="BF3896" s="475"/>
      <c r="BG3896" s="475"/>
      <c r="BH3896" s="475"/>
      <c r="BI3896" s="475"/>
      <c r="BJ3896" s="475"/>
      <c r="BK3896" s="475"/>
      <c r="BL3896" s="475"/>
      <c r="BM3896" s="475"/>
      <c r="BN3896" s="475"/>
      <c r="BO3896" s="475"/>
      <c r="BP3896" s="306"/>
      <c r="BQ3896" s="496"/>
      <c r="BR3896" s="496"/>
      <c r="BS3896" s="496"/>
      <c r="BT3896" s="496"/>
      <c r="BU3896" s="496"/>
      <c r="BV3896" s="496"/>
    </row>
    <row r="3897" spans="1:74" s="52" customFormat="1" ht="12.75">
      <c r="A3897" s="45">
        <v>2670.0804681784898</v>
      </c>
      <c r="B3897" s="46" t="s">
        <v>364</v>
      </c>
      <c r="C3897" s="47" t="s">
        <v>384</v>
      </c>
      <c r="D3897" s="48">
        <f t="shared" si="51"/>
        <v>501.85428427903037</v>
      </c>
      <c r="E3897" s="49">
        <v>39.182470000000002</v>
      </c>
      <c r="F3897" s="49">
        <v>2.35E-2</v>
      </c>
      <c r="G3897" s="49">
        <v>16.693549999999998</v>
      </c>
      <c r="H3897" s="49">
        <v>0.2356</v>
      </c>
      <c r="I3897" s="49">
        <v>0.28689999999999999</v>
      </c>
      <c r="J3897" s="49">
        <v>42.8461</v>
      </c>
      <c r="K3897" s="49">
        <v>0.25019999999999998</v>
      </c>
      <c r="L3897" s="49">
        <v>99.578320000000019</v>
      </c>
      <c r="M3897" s="47"/>
      <c r="N3897" s="50">
        <v>0.99732883218681956</v>
      </c>
      <c r="O3897" s="50">
        <v>4.7292235330366879E-4</v>
      </c>
      <c r="P3897" s="50">
        <v>0.35534586075943514</v>
      </c>
      <c r="Q3897" s="50">
        <v>4.8235384321538731E-3</v>
      </c>
      <c r="R3897" s="50">
        <v>6.185329673289418E-3</v>
      </c>
      <c r="S3897" s="50">
        <v>1.6257973349183388</v>
      </c>
      <c r="T3897" s="50">
        <v>6.8232536703417383E-3</v>
      </c>
      <c r="U3897" s="50">
        <v>2.9981314586626486</v>
      </c>
      <c r="V3897" s="51">
        <v>82.063595325431947</v>
      </c>
      <c r="X3897" s="49">
        <v>0.05</v>
      </c>
      <c r="Y3897" s="49">
        <v>6.43</v>
      </c>
      <c r="Z3897" s="49">
        <v>0.12</v>
      </c>
      <c r="AA3897" s="49">
        <v>1.49</v>
      </c>
      <c r="AB3897" s="49">
        <v>2.84</v>
      </c>
      <c r="AC3897" s="49">
        <v>0.06</v>
      </c>
      <c r="AD3897" s="49">
        <v>0.38</v>
      </c>
      <c r="AE3897" s="312"/>
      <c r="AF3897" s="465" t="s">
        <v>438</v>
      </c>
      <c r="AG3897" s="343">
        <v>30</v>
      </c>
      <c r="AH3897" s="343">
        <v>15</v>
      </c>
      <c r="AI3897" s="343"/>
      <c r="AJ3897" s="343"/>
      <c r="AK3897" s="343"/>
      <c r="AL3897" s="343"/>
      <c r="AM3897" s="343"/>
      <c r="AN3897" s="343"/>
      <c r="AO3897" s="343"/>
      <c r="AP3897" s="343"/>
      <c r="AQ3897" s="343"/>
      <c r="AR3897" s="343"/>
      <c r="AS3897" s="343"/>
      <c r="AT3897" s="343"/>
      <c r="AU3897" s="343"/>
      <c r="AV3897" s="343"/>
      <c r="AW3897" s="343"/>
      <c r="AX3897" s="343"/>
      <c r="AY3897" s="343"/>
      <c r="AZ3897" s="343"/>
      <c r="BA3897" s="343"/>
      <c r="BB3897" s="343"/>
      <c r="BC3897" s="343"/>
      <c r="BD3897" s="343"/>
      <c r="BE3897" s="475"/>
      <c r="BF3897" s="475"/>
      <c r="BG3897" s="475"/>
      <c r="BH3897" s="475"/>
      <c r="BI3897" s="475"/>
      <c r="BJ3897" s="475"/>
      <c r="BK3897" s="475"/>
      <c r="BL3897" s="475"/>
      <c r="BM3897" s="475"/>
      <c r="BN3897" s="475"/>
      <c r="BO3897" s="475"/>
      <c r="BP3897" s="306"/>
      <c r="BQ3897" s="496"/>
      <c r="BR3897" s="496"/>
      <c r="BS3897" s="496"/>
      <c r="BT3897" s="496"/>
      <c r="BU3897" s="496"/>
      <c r="BV3897" s="496"/>
    </row>
    <row r="3898" spans="1:74" s="52" customFormat="1" ht="12.75">
      <c r="A3898" s="45">
        <v>2670.0804681784898</v>
      </c>
      <c r="B3898" s="46" t="s">
        <v>364</v>
      </c>
      <c r="C3898" s="47" t="s">
        <v>384</v>
      </c>
      <c r="D3898" s="48">
        <f t="shared" si="51"/>
        <v>507.85428427903037</v>
      </c>
      <c r="E3898" s="49">
        <v>39.510309999999997</v>
      </c>
      <c r="F3898" s="49">
        <v>3.78E-2</v>
      </c>
      <c r="G3898" s="49">
        <v>16.841889999999999</v>
      </c>
      <c r="H3898" s="49">
        <v>0.2326</v>
      </c>
      <c r="I3898" s="49">
        <v>0.23269999999999999</v>
      </c>
      <c r="J3898" s="49">
        <v>43.09187</v>
      </c>
      <c r="K3898" s="49">
        <v>0.25629999999999997</v>
      </c>
      <c r="L3898" s="49">
        <v>100.25237</v>
      </c>
      <c r="M3898" s="47"/>
      <c r="N3898" s="50">
        <v>0.99860423792350783</v>
      </c>
      <c r="O3898" s="50">
        <v>7.5535338976183658E-4</v>
      </c>
      <c r="P3898" s="50">
        <v>0.35598343396322829</v>
      </c>
      <c r="Q3898" s="50">
        <v>4.7286434705365752E-3</v>
      </c>
      <c r="R3898" s="50">
        <v>4.9815568411739168E-3</v>
      </c>
      <c r="S3898" s="50">
        <v>1.6236292034285982</v>
      </c>
      <c r="T3898" s="50">
        <v>6.9404754323066746E-3</v>
      </c>
      <c r="U3898" s="50">
        <v>2.9968224981787324</v>
      </c>
      <c r="V3898" s="51">
        <v>82.017520638166744</v>
      </c>
      <c r="X3898" s="49">
        <v>0.05</v>
      </c>
      <c r="Y3898" s="49">
        <v>14.1</v>
      </c>
      <c r="Z3898" s="49">
        <v>0.12</v>
      </c>
      <c r="AA3898" s="49">
        <v>1.35</v>
      </c>
      <c r="AB3898" s="49">
        <v>2.4500000000000002</v>
      </c>
      <c r="AC3898" s="49">
        <v>7.0000000000000007E-2</v>
      </c>
      <c r="AD3898" s="49">
        <v>0.38</v>
      </c>
      <c r="AE3898" s="312"/>
      <c r="AF3898" s="465" t="s">
        <v>438</v>
      </c>
      <c r="AG3898" s="343">
        <v>30</v>
      </c>
      <c r="AH3898" s="343">
        <v>15</v>
      </c>
      <c r="AI3898" s="343"/>
      <c r="AJ3898" s="343"/>
      <c r="AK3898" s="343"/>
      <c r="AL3898" s="343"/>
      <c r="AM3898" s="343"/>
      <c r="AN3898" s="343"/>
      <c r="AO3898" s="343"/>
      <c r="AP3898" s="343"/>
      <c r="AQ3898" s="343"/>
      <c r="AR3898" s="343"/>
      <c r="AS3898" s="343"/>
      <c r="AT3898" s="343"/>
      <c r="AU3898" s="343"/>
      <c r="AV3898" s="343"/>
      <c r="AW3898" s="343"/>
      <c r="AX3898" s="343"/>
      <c r="AY3898" s="343"/>
      <c r="AZ3898" s="343"/>
      <c r="BA3898" s="343"/>
      <c r="BB3898" s="343"/>
      <c r="BC3898" s="343"/>
      <c r="BD3898" s="343"/>
      <c r="BE3898" s="475"/>
      <c r="BF3898" s="475"/>
      <c r="BG3898" s="475"/>
      <c r="BH3898" s="475"/>
      <c r="BI3898" s="475"/>
      <c r="BJ3898" s="475"/>
      <c r="BK3898" s="475"/>
      <c r="BL3898" s="475"/>
      <c r="BM3898" s="475"/>
      <c r="BN3898" s="475"/>
      <c r="BO3898" s="475"/>
      <c r="BP3898" s="306"/>
      <c r="BQ3898" s="496"/>
      <c r="BR3898" s="496"/>
      <c r="BS3898" s="496"/>
      <c r="BT3898" s="496"/>
      <c r="BU3898" s="496"/>
      <c r="BV3898" s="496"/>
    </row>
    <row r="3899" spans="1:74" s="52" customFormat="1" ht="12.75">
      <c r="A3899" s="45">
        <v>2670.0804681784898</v>
      </c>
      <c r="B3899" s="46" t="s">
        <v>364</v>
      </c>
      <c r="C3899" s="47" t="s">
        <v>384</v>
      </c>
      <c r="D3899" s="48">
        <f t="shared" si="51"/>
        <v>513.85428427903037</v>
      </c>
      <c r="E3899" s="49">
        <v>39.510309999999997</v>
      </c>
      <c r="F3899" s="49">
        <v>3.73E-2</v>
      </c>
      <c r="G3899" s="49">
        <v>16.76277</v>
      </c>
      <c r="H3899" s="49">
        <v>0.23050000000000001</v>
      </c>
      <c r="I3899" s="49">
        <v>0.26190000000000002</v>
      </c>
      <c r="J3899" s="49">
        <v>43.081629999999997</v>
      </c>
      <c r="K3899" s="49">
        <v>0.25530000000000003</v>
      </c>
      <c r="L3899" s="49">
        <v>100.19891</v>
      </c>
      <c r="M3899" s="47"/>
      <c r="N3899" s="50">
        <v>0.99878874523942007</v>
      </c>
      <c r="O3899" s="50">
        <v>7.454996597588637E-4</v>
      </c>
      <c r="P3899" s="50">
        <v>0.35437655577284627</v>
      </c>
      <c r="Q3899" s="50">
        <v>4.6868173053380112E-3</v>
      </c>
      <c r="R3899" s="50">
        <v>5.6076957209872571E-3</v>
      </c>
      <c r="S3899" s="50">
        <v>1.6235432963410292</v>
      </c>
      <c r="T3899" s="50">
        <v>6.9146732889476727E-3</v>
      </c>
      <c r="U3899" s="50">
        <v>2.9960228159457567</v>
      </c>
      <c r="V3899" s="51">
        <v>82.083371305762924</v>
      </c>
      <c r="X3899" s="49">
        <v>0.05</v>
      </c>
      <c r="Y3899" s="49">
        <v>8.73</v>
      </c>
      <c r="Z3899" s="49">
        <v>0.12</v>
      </c>
      <c r="AA3899" s="49">
        <v>1.38</v>
      </c>
      <c r="AB3899" s="49">
        <v>3.02</v>
      </c>
      <c r="AC3899" s="49">
        <v>7.0000000000000007E-2</v>
      </c>
      <c r="AD3899" s="49">
        <v>0.38</v>
      </c>
      <c r="AE3899" s="312"/>
      <c r="AF3899" s="465" t="s">
        <v>438</v>
      </c>
      <c r="AG3899" s="343">
        <v>30</v>
      </c>
      <c r="AH3899" s="343">
        <v>15</v>
      </c>
      <c r="AI3899" s="343"/>
      <c r="AJ3899" s="343"/>
      <c r="AK3899" s="343"/>
      <c r="AL3899" s="343"/>
      <c r="AM3899" s="343"/>
      <c r="AN3899" s="343"/>
      <c r="AO3899" s="343"/>
      <c r="AP3899" s="343"/>
      <c r="AQ3899" s="343"/>
      <c r="AR3899" s="343"/>
      <c r="AS3899" s="343"/>
      <c r="AT3899" s="343"/>
      <c r="AU3899" s="343"/>
      <c r="AV3899" s="343"/>
      <c r="AW3899" s="343"/>
      <c r="AX3899" s="343"/>
      <c r="AY3899" s="343"/>
      <c r="AZ3899" s="343"/>
      <c r="BA3899" s="343"/>
      <c r="BB3899" s="343"/>
      <c r="BC3899" s="343"/>
      <c r="BD3899" s="343"/>
      <c r="BE3899" s="475"/>
      <c r="BF3899" s="475"/>
      <c r="BG3899" s="475"/>
      <c r="BH3899" s="475"/>
      <c r="BI3899" s="475"/>
      <c r="BJ3899" s="475"/>
      <c r="BK3899" s="475"/>
      <c r="BL3899" s="475"/>
      <c r="BM3899" s="475"/>
      <c r="BN3899" s="475"/>
      <c r="BO3899" s="475"/>
      <c r="BP3899" s="306"/>
      <c r="BQ3899" s="496"/>
      <c r="BR3899" s="496"/>
      <c r="BS3899" s="496"/>
      <c r="BT3899" s="496"/>
      <c r="BU3899" s="496"/>
      <c r="BV3899" s="496"/>
    </row>
    <row r="3900" spans="1:74" s="52" customFormat="1" ht="12.75">
      <c r="A3900" s="45">
        <v>2670.0804681784898</v>
      </c>
      <c r="B3900" s="46" t="s">
        <v>364</v>
      </c>
      <c r="C3900" s="47" t="s">
        <v>384</v>
      </c>
      <c r="D3900" s="48">
        <f t="shared" si="51"/>
        <v>519.85428427903037</v>
      </c>
      <c r="E3900" s="49">
        <v>39.331490000000002</v>
      </c>
      <c r="F3900" s="49">
        <v>2.6100000000000002E-2</v>
      </c>
      <c r="G3900" s="49">
        <v>16.742989999999999</v>
      </c>
      <c r="H3900" s="49">
        <v>0.22009999999999999</v>
      </c>
      <c r="I3900" s="49">
        <v>0.2571</v>
      </c>
      <c r="J3900" s="49">
        <v>42.958739999999999</v>
      </c>
      <c r="K3900" s="49">
        <v>0.24360000000000001</v>
      </c>
      <c r="L3900" s="49">
        <v>99.842820000000003</v>
      </c>
      <c r="M3900" s="47"/>
      <c r="N3900" s="50">
        <v>0.99830139239911897</v>
      </c>
      <c r="O3900" s="50">
        <v>5.2376587589965894E-4</v>
      </c>
      <c r="P3900" s="50">
        <v>0.35539416208963481</v>
      </c>
      <c r="Q3900" s="50">
        <v>4.493504827855605E-3</v>
      </c>
      <c r="R3900" s="50">
        <v>5.5272498117174178E-3</v>
      </c>
      <c r="S3900" s="50">
        <v>1.6254789811781993</v>
      </c>
      <c r="T3900" s="50">
        <v>6.6245473574747032E-3</v>
      </c>
      <c r="U3900" s="50">
        <v>2.9978917664985478</v>
      </c>
      <c r="V3900" s="51">
        <v>82.058711669776926</v>
      </c>
      <c r="X3900" s="49">
        <v>0.05</v>
      </c>
      <c r="Y3900" s="49">
        <v>8.75</v>
      </c>
      <c r="Z3900" s="49">
        <v>0.12</v>
      </c>
      <c r="AA3900" s="49">
        <v>1.38</v>
      </c>
      <c r="AB3900" s="49">
        <v>2.66</v>
      </c>
      <c r="AC3900" s="49">
        <v>7.0000000000000007E-2</v>
      </c>
      <c r="AD3900" s="49">
        <v>0.38</v>
      </c>
      <c r="AE3900" s="312"/>
      <c r="AF3900" s="465" t="s">
        <v>438</v>
      </c>
      <c r="AG3900" s="343">
        <v>30</v>
      </c>
      <c r="AH3900" s="343">
        <v>15</v>
      </c>
      <c r="AI3900" s="343"/>
      <c r="AJ3900" s="343"/>
      <c r="AK3900" s="343"/>
      <c r="AL3900" s="343"/>
      <c r="AM3900" s="343"/>
      <c r="AN3900" s="343"/>
      <c r="AO3900" s="343"/>
      <c r="AP3900" s="343"/>
      <c r="AQ3900" s="343"/>
      <c r="AR3900" s="343"/>
      <c r="AS3900" s="343"/>
      <c r="AT3900" s="343"/>
      <c r="AU3900" s="343"/>
      <c r="AV3900" s="343"/>
      <c r="AW3900" s="343"/>
      <c r="AX3900" s="343"/>
      <c r="AY3900" s="343"/>
      <c r="AZ3900" s="343"/>
      <c r="BA3900" s="343"/>
      <c r="BB3900" s="343"/>
      <c r="BC3900" s="343"/>
      <c r="BD3900" s="343"/>
      <c r="BE3900" s="475"/>
      <c r="BF3900" s="475"/>
      <c r="BG3900" s="475"/>
      <c r="BH3900" s="475"/>
      <c r="BI3900" s="475"/>
      <c r="BJ3900" s="475"/>
      <c r="BK3900" s="475"/>
      <c r="BL3900" s="475"/>
      <c r="BM3900" s="475"/>
      <c r="BN3900" s="475"/>
      <c r="BO3900" s="475"/>
      <c r="BP3900" s="306"/>
      <c r="BQ3900" s="496"/>
      <c r="BR3900" s="496"/>
      <c r="BS3900" s="496"/>
      <c r="BT3900" s="496"/>
      <c r="BU3900" s="496"/>
      <c r="BV3900" s="496"/>
    </row>
    <row r="3901" spans="1:74" s="52" customFormat="1" ht="12.75">
      <c r="A3901" s="45">
        <v>2670.0804681784898</v>
      </c>
      <c r="B3901" s="46" t="s">
        <v>364</v>
      </c>
      <c r="C3901" s="47" t="s">
        <v>384</v>
      </c>
      <c r="D3901" s="48">
        <f t="shared" si="51"/>
        <v>525.85428427903037</v>
      </c>
      <c r="E3901" s="49">
        <v>39.430840000000003</v>
      </c>
      <c r="F3901" s="49">
        <v>2.5499999999999998E-2</v>
      </c>
      <c r="G3901" s="49">
        <v>16.7331</v>
      </c>
      <c r="H3901" s="49">
        <v>0.23569999999999999</v>
      </c>
      <c r="I3901" s="49">
        <v>0.21190000000000001</v>
      </c>
      <c r="J3901" s="49">
        <v>43.153309999999998</v>
      </c>
      <c r="K3901" s="49">
        <v>0.2555</v>
      </c>
      <c r="L3901" s="49">
        <v>100.13785000000001</v>
      </c>
      <c r="M3901" s="47"/>
      <c r="N3901" s="50">
        <v>0.99717239450832063</v>
      </c>
      <c r="O3901" s="50">
        <v>5.0985867567490011E-4</v>
      </c>
      <c r="P3901" s="50">
        <v>0.35388863738377269</v>
      </c>
      <c r="Q3901" s="50">
        <v>4.7944378470317255E-3</v>
      </c>
      <c r="R3901" s="50">
        <v>4.5389031296565541E-3</v>
      </c>
      <c r="S3901" s="50">
        <v>1.6268850818002751</v>
      </c>
      <c r="T3901" s="50">
        <v>6.922815701495365E-3</v>
      </c>
      <c r="U3901" s="50">
        <v>2.9967678589457747</v>
      </c>
      <c r="V3901" s="51">
        <v>82.133818014833508</v>
      </c>
      <c r="X3901" s="49">
        <v>0.05</v>
      </c>
      <c r="Y3901" s="49">
        <v>12.6</v>
      </c>
      <c r="Z3901" s="49">
        <v>0.12</v>
      </c>
      <c r="AA3901" s="49">
        <v>1.46</v>
      </c>
      <c r="AB3901" s="49">
        <v>2.69</v>
      </c>
      <c r="AC3901" s="49">
        <v>7.0000000000000007E-2</v>
      </c>
      <c r="AD3901" s="49">
        <v>0.39</v>
      </c>
      <c r="AE3901" s="312"/>
      <c r="AF3901" s="465" t="s">
        <v>438</v>
      </c>
      <c r="AG3901" s="343">
        <v>30</v>
      </c>
      <c r="AH3901" s="343">
        <v>15</v>
      </c>
      <c r="AI3901" s="343"/>
      <c r="AJ3901" s="343"/>
      <c r="AK3901" s="343"/>
      <c r="AL3901" s="343"/>
      <c r="AM3901" s="343"/>
      <c r="AN3901" s="343"/>
      <c r="AO3901" s="343"/>
      <c r="AP3901" s="343"/>
      <c r="AQ3901" s="343"/>
      <c r="AR3901" s="343"/>
      <c r="AS3901" s="343"/>
      <c r="AT3901" s="343"/>
      <c r="AU3901" s="343"/>
      <c r="AV3901" s="343"/>
      <c r="AW3901" s="343"/>
      <c r="AX3901" s="343"/>
      <c r="AY3901" s="343"/>
      <c r="AZ3901" s="343"/>
      <c r="BA3901" s="343"/>
      <c r="BB3901" s="343"/>
      <c r="BC3901" s="343"/>
      <c r="BD3901" s="343"/>
      <c r="BE3901" s="475"/>
      <c r="BF3901" s="475"/>
      <c r="BG3901" s="475"/>
      <c r="BH3901" s="475"/>
      <c r="BI3901" s="475"/>
      <c r="BJ3901" s="475"/>
      <c r="BK3901" s="475"/>
      <c r="BL3901" s="475"/>
      <c r="BM3901" s="475"/>
      <c r="BN3901" s="475"/>
      <c r="BO3901" s="475"/>
      <c r="BP3901" s="306"/>
      <c r="BQ3901" s="496"/>
      <c r="BR3901" s="496"/>
      <c r="BS3901" s="496"/>
      <c r="BT3901" s="496"/>
      <c r="BU3901" s="496"/>
      <c r="BV3901" s="496"/>
    </row>
    <row r="3902" spans="1:74" s="52" customFormat="1" ht="12.75">
      <c r="A3902" s="45">
        <v>2670.0804681784898</v>
      </c>
      <c r="B3902" s="46" t="s">
        <v>364</v>
      </c>
      <c r="C3902" s="47" t="s">
        <v>384</v>
      </c>
      <c r="D3902" s="48">
        <f t="shared" si="51"/>
        <v>531.85428427903037</v>
      </c>
      <c r="E3902" s="49">
        <v>39.450710000000001</v>
      </c>
      <c r="F3902" s="49">
        <v>4.2500000000000003E-2</v>
      </c>
      <c r="G3902" s="49">
        <v>16.60454</v>
      </c>
      <c r="H3902" s="49">
        <v>0.25109999999999999</v>
      </c>
      <c r="I3902" s="49">
        <v>0.20660000000000001</v>
      </c>
      <c r="J3902" s="49">
        <v>43.122590000000002</v>
      </c>
      <c r="K3902" s="49">
        <v>0.25640000000000002</v>
      </c>
      <c r="L3902" s="49">
        <v>99.977140000000006</v>
      </c>
      <c r="M3902" s="47"/>
      <c r="N3902" s="50">
        <v>0.99887115144558403</v>
      </c>
      <c r="O3902" s="50">
        <v>8.5078336907895428E-4</v>
      </c>
      <c r="P3902" s="50">
        <v>0.3515907894612782</v>
      </c>
      <c r="Q3902" s="50">
        <v>5.1138178153114231E-3</v>
      </c>
      <c r="R3902" s="50">
        <v>4.4306832472820711E-3</v>
      </c>
      <c r="S3902" s="50">
        <v>1.6276762610420668</v>
      </c>
      <c r="T3902" s="50">
        <v>6.9555313917416504E-3</v>
      </c>
      <c r="U3902" s="50">
        <v>2.9965090606218849</v>
      </c>
      <c r="V3902" s="51">
        <v>82.236313721694827</v>
      </c>
      <c r="X3902" s="49">
        <v>0.05</v>
      </c>
      <c r="Y3902" s="49">
        <v>12.82</v>
      </c>
      <c r="Z3902" s="49">
        <v>0.12</v>
      </c>
      <c r="AA3902" s="49">
        <v>1.36</v>
      </c>
      <c r="AB3902" s="49">
        <v>3.12</v>
      </c>
      <c r="AC3902" s="49">
        <v>7.0000000000000007E-2</v>
      </c>
      <c r="AD3902" s="49">
        <v>0.38</v>
      </c>
      <c r="AE3902" s="312"/>
      <c r="AF3902" s="465" t="s">
        <v>438</v>
      </c>
      <c r="AG3902" s="343">
        <v>30</v>
      </c>
      <c r="AH3902" s="343">
        <v>15</v>
      </c>
      <c r="AI3902" s="343"/>
      <c r="AJ3902" s="343"/>
      <c r="AK3902" s="343"/>
      <c r="AL3902" s="343"/>
      <c r="AM3902" s="343"/>
      <c r="AN3902" s="343"/>
      <c r="AO3902" s="343"/>
      <c r="AP3902" s="343"/>
      <c r="AQ3902" s="343"/>
      <c r="AR3902" s="343"/>
      <c r="AS3902" s="343"/>
      <c r="AT3902" s="343"/>
      <c r="AU3902" s="343"/>
      <c r="AV3902" s="343"/>
      <c r="AW3902" s="343"/>
      <c r="AX3902" s="343"/>
      <c r="AY3902" s="343"/>
      <c r="AZ3902" s="343"/>
      <c r="BA3902" s="343"/>
      <c r="BB3902" s="343"/>
      <c r="BC3902" s="343"/>
      <c r="BD3902" s="343"/>
      <c r="BE3902" s="475"/>
      <c r="BF3902" s="475"/>
      <c r="BG3902" s="475"/>
      <c r="BH3902" s="475"/>
      <c r="BI3902" s="475"/>
      <c r="BJ3902" s="475"/>
      <c r="BK3902" s="475"/>
      <c r="BL3902" s="475"/>
      <c r="BM3902" s="475"/>
      <c r="BN3902" s="475"/>
      <c r="BO3902" s="475"/>
      <c r="BP3902" s="306"/>
      <c r="BQ3902" s="496"/>
      <c r="BR3902" s="496"/>
      <c r="BS3902" s="496"/>
      <c r="BT3902" s="496"/>
      <c r="BU3902" s="496"/>
      <c r="BV3902" s="496"/>
    </row>
    <row r="3903" spans="1:74" s="52" customFormat="1" ht="12.75">
      <c r="A3903" s="45">
        <v>2670.0804681784898</v>
      </c>
      <c r="B3903" s="46" t="s">
        <v>364</v>
      </c>
      <c r="C3903" s="47" t="s">
        <v>384</v>
      </c>
      <c r="D3903" s="48">
        <f t="shared" si="51"/>
        <v>537.85428427903037</v>
      </c>
      <c r="E3903" s="49">
        <v>39.609659999999998</v>
      </c>
      <c r="F3903" s="49">
        <v>4.7600000000000003E-2</v>
      </c>
      <c r="G3903" s="49">
        <v>16.742989999999999</v>
      </c>
      <c r="H3903" s="49">
        <v>0.2286</v>
      </c>
      <c r="I3903" s="49">
        <v>0.23599999999999999</v>
      </c>
      <c r="J3903" s="49">
        <v>43.388840000000002</v>
      </c>
      <c r="K3903" s="49">
        <v>0.25530000000000003</v>
      </c>
      <c r="L3903" s="49">
        <v>100.57039000000002</v>
      </c>
      <c r="M3903" s="47"/>
      <c r="N3903" s="50">
        <v>0.99729045316503429</v>
      </c>
      <c r="O3903" s="50">
        <v>9.4755169953562055E-4</v>
      </c>
      <c r="P3903" s="50">
        <v>0.35254094066265096</v>
      </c>
      <c r="Q3903" s="50">
        <v>4.629570111542451E-3</v>
      </c>
      <c r="R3903" s="50">
        <v>5.0328998602713892E-3</v>
      </c>
      <c r="S3903" s="50">
        <v>1.6285726314815194</v>
      </c>
      <c r="T3903" s="50">
        <v>6.8869829749644614E-3</v>
      </c>
      <c r="U3903" s="50">
        <v>2.9971599854382593</v>
      </c>
      <c r="V3903" s="51">
        <v>82.204910126323867</v>
      </c>
      <c r="X3903" s="49">
        <v>0.05</v>
      </c>
      <c r="Y3903" s="49">
        <v>7.62</v>
      </c>
      <c r="Z3903" s="49">
        <v>0.12</v>
      </c>
      <c r="AA3903" s="49">
        <v>1.28</v>
      </c>
      <c r="AB3903" s="49">
        <v>3.32</v>
      </c>
      <c r="AC3903" s="49">
        <v>7.0000000000000007E-2</v>
      </c>
      <c r="AD3903" s="49">
        <v>0.38</v>
      </c>
      <c r="AE3903" s="312"/>
      <c r="AF3903" s="465" t="s">
        <v>438</v>
      </c>
      <c r="AG3903" s="343">
        <v>30</v>
      </c>
      <c r="AH3903" s="343">
        <v>15</v>
      </c>
      <c r="AI3903" s="343"/>
      <c r="AJ3903" s="343"/>
      <c r="AK3903" s="343"/>
      <c r="AL3903" s="343"/>
      <c r="AM3903" s="343"/>
      <c r="AN3903" s="343"/>
      <c r="AO3903" s="343"/>
      <c r="AP3903" s="343"/>
      <c r="AQ3903" s="343"/>
      <c r="AR3903" s="343"/>
      <c r="AS3903" s="343"/>
      <c r="AT3903" s="343"/>
      <c r="AU3903" s="343"/>
      <c r="AV3903" s="343"/>
      <c r="AW3903" s="343"/>
      <c r="AX3903" s="343"/>
      <c r="AY3903" s="343"/>
      <c r="AZ3903" s="343"/>
      <c r="BA3903" s="343"/>
      <c r="BB3903" s="343"/>
      <c r="BC3903" s="343"/>
      <c r="BD3903" s="343"/>
      <c r="BE3903" s="475"/>
      <c r="BF3903" s="475"/>
      <c r="BG3903" s="475"/>
      <c r="BH3903" s="475"/>
      <c r="BI3903" s="475"/>
      <c r="BJ3903" s="475"/>
      <c r="BK3903" s="475"/>
      <c r="BL3903" s="475"/>
      <c r="BM3903" s="475"/>
      <c r="BN3903" s="475"/>
      <c r="BO3903" s="475"/>
      <c r="BP3903" s="306"/>
      <c r="BQ3903" s="496"/>
      <c r="BR3903" s="496"/>
      <c r="BS3903" s="496"/>
      <c r="BT3903" s="496"/>
      <c r="BU3903" s="496"/>
      <c r="BV3903" s="496"/>
    </row>
    <row r="3904" spans="1:74" s="52" customFormat="1" ht="12.75">
      <c r="A3904" s="45">
        <v>2670.0804681784898</v>
      </c>
      <c r="B3904" s="46" t="s">
        <v>364</v>
      </c>
      <c r="C3904" s="47" t="s">
        <v>384</v>
      </c>
      <c r="D3904" s="48">
        <f t="shared" si="51"/>
        <v>543.85428427903037</v>
      </c>
      <c r="E3904" s="49">
        <v>39.391100000000002</v>
      </c>
      <c r="F3904" s="49">
        <v>2.06E-2</v>
      </c>
      <c r="G3904" s="49">
        <v>16.86167</v>
      </c>
      <c r="H3904" s="49">
        <v>0.2437</v>
      </c>
      <c r="I3904" s="49">
        <v>0.2752</v>
      </c>
      <c r="J3904" s="49">
        <v>43.255719999999997</v>
      </c>
      <c r="K3904" s="49">
        <v>0.25119999999999998</v>
      </c>
      <c r="L3904" s="49">
        <v>100.36819</v>
      </c>
      <c r="M3904" s="47"/>
      <c r="N3904" s="50">
        <v>0.99530896875769126</v>
      </c>
      <c r="O3904" s="50">
        <v>4.1153089458262522E-4</v>
      </c>
      <c r="P3904" s="50">
        <v>0.35630046432027668</v>
      </c>
      <c r="Q3904" s="50">
        <v>4.9528962459249098E-3</v>
      </c>
      <c r="R3904" s="50">
        <v>5.8897108989338339E-3</v>
      </c>
      <c r="S3904" s="50">
        <v>1.629340676173205</v>
      </c>
      <c r="T3904" s="50">
        <v>6.8004412238426874E-3</v>
      </c>
      <c r="U3904" s="50">
        <v>3.0005954778849233</v>
      </c>
      <c r="V3904" s="51">
        <v>82.056150174662122</v>
      </c>
      <c r="X3904" s="49">
        <v>0.05</v>
      </c>
      <c r="Y3904" s="49">
        <v>6.95</v>
      </c>
      <c r="Z3904" s="49">
        <v>0.12</v>
      </c>
      <c r="AA3904" s="49">
        <v>1.39</v>
      </c>
      <c r="AB3904" s="49">
        <v>2.85</v>
      </c>
      <c r="AC3904" s="49">
        <v>0.06</v>
      </c>
      <c r="AD3904" s="49">
        <v>0.38</v>
      </c>
      <c r="AE3904" s="312"/>
      <c r="AF3904" s="465" t="s">
        <v>438</v>
      </c>
      <c r="AG3904" s="343">
        <v>30</v>
      </c>
      <c r="AH3904" s="343">
        <v>15</v>
      </c>
      <c r="AI3904" s="343"/>
      <c r="AJ3904" s="343"/>
      <c r="AK3904" s="343"/>
      <c r="AL3904" s="343"/>
      <c r="AM3904" s="343"/>
      <c r="AN3904" s="343"/>
      <c r="AO3904" s="343"/>
      <c r="AP3904" s="343"/>
      <c r="AQ3904" s="343"/>
      <c r="AR3904" s="343"/>
      <c r="AS3904" s="343"/>
      <c r="AT3904" s="343"/>
      <c r="AU3904" s="343"/>
      <c r="AV3904" s="343"/>
      <c r="AW3904" s="343"/>
      <c r="AX3904" s="343"/>
      <c r="AY3904" s="343"/>
      <c r="AZ3904" s="343"/>
      <c r="BA3904" s="343"/>
      <c r="BB3904" s="343"/>
      <c r="BC3904" s="343"/>
      <c r="BD3904" s="343"/>
      <c r="BE3904" s="475"/>
      <c r="BF3904" s="475"/>
      <c r="BG3904" s="475"/>
      <c r="BH3904" s="475"/>
      <c r="BI3904" s="475"/>
      <c r="BJ3904" s="475"/>
      <c r="BK3904" s="475"/>
      <c r="BL3904" s="475"/>
      <c r="BM3904" s="475"/>
      <c r="BN3904" s="475"/>
      <c r="BO3904" s="475"/>
      <c r="BP3904" s="306"/>
      <c r="BQ3904" s="496"/>
      <c r="BR3904" s="496"/>
      <c r="BS3904" s="496"/>
      <c r="BT3904" s="496"/>
      <c r="BU3904" s="496"/>
      <c r="BV3904" s="496"/>
    </row>
    <row r="3905" spans="1:74" s="52" customFormat="1" ht="12.75">
      <c r="A3905" s="45">
        <v>2670.0804681784898</v>
      </c>
      <c r="B3905" s="46" t="s">
        <v>364</v>
      </c>
      <c r="C3905" s="47" t="s">
        <v>384</v>
      </c>
      <c r="D3905" s="48">
        <f t="shared" si="51"/>
        <v>549.85428427903037</v>
      </c>
      <c r="E3905" s="49">
        <v>39.50038</v>
      </c>
      <c r="F3905" s="49">
        <v>4.1200000000000001E-2</v>
      </c>
      <c r="G3905" s="49">
        <v>16.693549999999998</v>
      </c>
      <c r="H3905" s="49">
        <v>0.22359999999999999</v>
      </c>
      <c r="I3905" s="49">
        <v>0.25629999999999997</v>
      </c>
      <c r="J3905" s="49">
        <v>43.173789999999997</v>
      </c>
      <c r="K3905" s="49">
        <v>0.25469999999999998</v>
      </c>
      <c r="L3905" s="49">
        <v>100.19481999999999</v>
      </c>
      <c r="M3905" s="47"/>
      <c r="N3905" s="50">
        <v>0.99831908491735544</v>
      </c>
      <c r="O3905" s="50">
        <v>8.2326704488536943E-4</v>
      </c>
      <c r="P3905" s="50">
        <v>0.3528359238720124</v>
      </c>
      <c r="Q3905" s="50">
        <v>4.5455222881720797E-3</v>
      </c>
      <c r="R3905" s="50">
        <v>5.4865892142430296E-3</v>
      </c>
      <c r="S3905" s="50">
        <v>1.6266601233232916</v>
      </c>
      <c r="T3905" s="50">
        <v>6.8969121223117057E-3</v>
      </c>
      <c r="U3905" s="50">
        <v>2.9967862369467624</v>
      </c>
      <c r="V3905" s="51">
        <v>82.175467115888594</v>
      </c>
      <c r="X3905" s="49">
        <v>0.05</v>
      </c>
      <c r="Y3905" s="49">
        <v>16.02</v>
      </c>
      <c r="Z3905" s="49">
        <v>0.12</v>
      </c>
      <c r="AA3905" s="49">
        <v>1.32</v>
      </c>
      <c r="AB3905" s="49">
        <v>2.6</v>
      </c>
      <c r="AC3905" s="49">
        <v>7.0000000000000007E-2</v>
      </c>
      <c r="AD3905" s="49">
        <v>0.38</v>
      </c>
      <c r="AE3905" s="312"/>
      <c r="AF3905" s="465" t="s">
        <v>438</v>
      </c>
      <c r="AG3905" s="343">
        <v>30</v>
      </c>
      <c r="AH3905" s="343">
        <v>15</v>
      </c>
      <c r="AI3905" s="343"/>
      <c r="AJ3905" s="343"/>
      <c r="AK3905" s="343"/>
      <c r="AL3905" s="343"/>
      <c r="AM3905" s="343"/>
      <c r="AN3905" s="343"/>
      <c r="AO3905" s="343"/>
      <c r="AP3905" s="343"/>
      <c r="AQ3905" s="343"/>
      <c r="AR3905" s="343"/>
      <c r="AS3905" s="343"/>
      <c r="AT3905" s="343"/>
      <c r="AU3905" s="343"/>
      <c r="AV3905" s="343"/>
      <c r="AW3905" s="343"/>
      <c r="AX3905" s="343"/>
      <c r="AY3905" s="343"/>
      <c r="AZ3905" s="343"/>
      <c r="BA3905" s="343"/>
      <c r="BB3905" s="343"/>
      <c r="BC3905" s="343"/>
      <c r="BD3905" s="343"/>
      <c r="BE3905" s="475"/>
      <c r="BF3905" s="475"/>
      <c r="BG3905" s="475"/>
      <c r="BH3905" s="475"/>
      <c r="BI3905" s="475"/>
      <c r="BJ3905" s="475"/>
      <c r="BK3905" s="475"/>
      <c r="BL3905" s="475"/>
      <c r="BM3905" s="475"/>
      <c r="BN3905" s="475"/>
      <c r="BO3905" s="475"/>
      <c r="BP3905" s="306"/>
      <c r="BQ3905" s="496"/>
      <c r="BR3905" s="496"/>
      <c r="BS3905" s="496"/>
      <c r="BT3905" s="496"/>
      <c r="BU3905" s="496"/>
      <c r="BV3905" s="496"/>
    </row>
    <row r="3906" spans="1:74" s="52" customFormat="1" ht="12.75">
      <c r="A3906" s="45">
        <v>2670.0804681784898</v>
      </c>
      <c r="B3906" s="46" t="s">
        <v>364</v>
      </c>
      <c r="C3906" s="47" t="s">
        <v>384</v>
      </c>
      <c r="D3906" s="48">
        <f t="shared" si="51"/>
        <v>555.85428427903037</v>
      </c>
      <c r="E3906" s="49">
        <v>39.530189999999997</v>
      </c>
      <c r="F3906" s="49">
        <v>3.4000000000000002E-2</v>
      </c>
      <c r="G3906" s="49">
        <v>16.782550000000001</v>
      </c>
      <c r="H3906" s="49">
        <v>0.21340000000000001</v>
      </c>
      <c r="I3906" s="49">
        <v>0.21759999999999999</v>
      </c>
      <c r="J3906" s="49">
        <v>43.132829999999998</v>
      </c>
      <c r="K3906" s="49">
        <v>0.26069999999999999</v>
      </c>
      <c r="L3906" s="49">
        <v>100.22487</v>
      </c>
      <c r="M3906" s="47"/>
      <c r="N3906" s="50">
        <v>0.9990746454527889</v>
      </c>
      <c r="O3906" s="50">
        <v>6.7939659808705847E-4</v>
      </c>
      <c r="P3906" s="50">
        <v>0.35471779781877177</v>
      </c>
      <c r="Q3906" s="50">
        <v>4.3381777570653734E-3</v>
      </c>
      <c r="R3906" s="50">
        <v>4.6581521092150142E-3</v>
      </c>
      <c r="S3906" s="50">
        <v>1.6251203740256361</v>
      </c>
      <c r="T3906" s="50">
        <v>7.059398761935131E-3</v>
      </c>
      <c r="U3906" s="50">
        <v>2.9969410730117958</v>
      </c>
      <c r="V3906" s="51">
        <v>82.083495365264199</v>
      </c>
      <c r="X3906" s="49">
        <v>0.05</v>
      </c>
      <c r="Y3906" s="49">
        <v>7.6</v>
      </c>
      <c r="Z3906" s="49">
        <v>0.12</v>
      </c>
      <c r="AA3906" s="49">
        <v>1.42</v>
      </c>
      <c r="AB3906" s="49">
        <v>2.63</v>
      </c>
      <c r="AC3906" s="49">
        <v>7.0000000000000007E-2</v>
      </c>
      <c r="AD3906" s="49">
        <v>0.38</v>
      </c>
      <c r="AE3906" s="312"/>
      <c r="AF3906" s="465" t="s">
        <v>438</v>
      </c>
      <c r="AG3906" s="343">
        <v>30</v>
      </c>
      <c r="AH3906" s="343">
        <v>15</v>
      </c>
      <c r="AI3906" s="343"/>
      <c r="AJ3906" s="343"/>
      <c r="AK3906" s="343"/>
      <c r="AL3906" s="343"/>
      <c r="AM3906" s="343"/>
      <c r="AN3906" s="343"/>
      <c r="AO3906" s="343"/>
      <c r="AP3906" s="343"/>
      <c r="AQ3906" s="343"/>
      <c r="AR3906" s="343"/>
      <c r="AS3906" s="343"/>
      <c r="AT3906" s="343"/>
      <c r="AU3906" s="343"/>
      <c r="AV3906" s="343"/>
      <c r="AW3906" s="343"/>
      <c r="AX3906" s="343"/>
      <c r="AY3906" s="343"/>
      <c r="AZ3906" s="343"/>
      <c r="BA3906" s="343"/>
      <c r="BB3906" s="343"/>
      <c r="BC3906" s="343"/>
      <c r="BD3906" s="343"/>
      <c r="BE3906" s="475"/>
      <c r="BF3906" s="475"/>
      <c r="BG3906" s="475"/>
      <c r="BH3906" s="475"/>
      <c r="BI3906" s="475"/>
      <c r="BJ3906" s="475"/>
      <c r="BK3906" s="475"/>
      <c r="BL3906" s="475"/>
      <c r="BM3906" s="475"/>
      <c r="BN3906" s="475"/>
      <c r="BO3906" s="475"/>
      <c r="BP3906" s="306"/>
      <c r="BQ3906" s="496"/>
      <c r="BR3906" s="496"/>
      <c r="BS3906" s="496"/>
      <c r="BT3906" s="496"/>
      <c r="BU3906" s="496"/>
      <c r="BV3906" s="496"/>
    </row>
    <row r="3907" spans="1:74" s="52" customFormat="1" ht="12.75">
      <c r="A3907" s="45">
        <v>2670.0804681784898</v>
      </c>
      <c r="B3907" s="46" t="s">
        <v>364</v>
      </c>
      <c r="C3907" s="47" t="s">
        <v>384</v>
      </c>
      <c r="D3907" s="48">
        <f t="shared" si="51"/>
        <v>561.85428427903037</v>
      </c>
      <c r="E3907" s="49">
        <v>39.49044</v>
      </c>
      <c r="F3907" s="49">
        <v>0.02</v>
      </c>
      <c r="G3907" s="49">
        <v>16.703440000000001</v>
      </c>
      <c r="H3907" s="49">
        <v>0.2432</v>
      </c>
      <c r="I3907" s="49">
        <v>0.25419999999999998</v>
      </c>
      <c r="J3907" s="49">
        <v>43.327399999999997</v>
      </c>
      <c r="K3907" s="49">
        <v>0.25590000000000002</v>
      </c>
      <c r="L3907" s="49">
        <v>100.36098</v>
      </c>
      <c r="M3907" s="47"/>
      <c r="N3907" s="50">
        <v>0.99687098201035429</v>
      </c>
      <c r="O3907" s="50">
        <v>3.9916494331965695E-4</v>
      </c>
      <c r="P3907" s="50">
        <v>0.35262158810215538</v>
      </c>
      <c r="Q3907" s="50">
        <v>4.938038192733963E-3</v>
      </c>
      <c r="R3907" s="50">
        <v>5.4351091110690659E-3</v>
      </c>
      <c r="S3907" s="50">
        <v>1.6304900608077357</v>
      </c>
      <c r="T3907" s="50">
        <v>6.9210966653922281E-3</v>
      </c>
      <c r="U3907" s="50">
        <v>2.9993744638374062</v>
      </c>
      <c r="V3907" s="51">
        <v>82.218772790932363</v>
      </c>
      <c r="X3907" s="49">
        <v>0.05</v>
      </c>
      <c r="Y3907" s="49">
        <v>9.51</v>
      </c>
      <c r="Z3907" s="49">
        <v>0.12</v>
      </c>
      <c r="AA3907" s="49">
        <v>1.51</v>
      </c>
      <c r="AB3907" s="49">
        <v>3.13</v>
      </c>
      <c r="AC3907" s="49">
        <v>7.0000000000000007E-2</v>
      </c>
      <c r="AD3907" s="49">
        <v>0.37</v>
      </c>
      <c r="AE3907" s="312"/>
      <c r="AF3907" s="465" t="s">
        <v>438</v>
      </c>
      <c r="AG3907" s="343">
        <v>30</v>
      </c>
      <c r="AH3907" s="343">
        <v>15</v>
      </c>
      <c r="AI3907" s="343"/>
      <c r="AJ3907" s="343"/>
      <c r="AK3907" s="343"/>
      <c r="AL3907" s="343"/>
      <c r="AM3907" s="343"/>
      <c r="AN3907" s="343"/>
      <c r="AO3907" s="343"/>
      <c r="AP3907" s="343"/>
      <c r="AQ3907" s="343"/>
      <c r="AR3907" s="343"/>
      <c r="AS3907" s="343"/>
      <c r="AT3907" s="343"/>
      <c r="AU3907" s="343"/>
      <c r="AV3907" s="343"/>
      <c r="AW3907" s="343"/>
      <c r="AX3907" s="343"/>
      <c r="AY3907" s="343"/>
      <c r="AZ3907" s="343"/>
      <c r="BA3907" s="343"/>
      <c r="BB3907" s="343"/>
      <c r="BC3907" s="343"/>
      <c r="BD3907" s="343"/>
      <c r="BE3907" s="475"/>
      <c r="BF3907" s="475"/>
      <c r="BG3907" s="475"/>
      <c r="BH3907" s="475"/>
      <c r="BI3907" s="475"/>
      <c r="BJ3907" s="475"/>
      <c r="BK3907" s="475"/>
      <c r="BL3907" s="475"/>
      <c r="BM3907" s="475"/>
      <c r="BN3907" s="475"/>
      <c r="BO3907" s="475"/>
      <c r="BP3907" s="306"/>
      <c r="BQ3907" s="496"/>
      <c r="BR3907" s="496"/>
      <c r="BS3907" s="496"/>
      <c r="BT3907" s="496"/>
      <c r="BU3907" s="496"/>
      <c r="BV3907" s="496"/>
    </row>
    <row r="3908" spans="1:74" s="52" customFormat="1" ht="12.75">
      <c r="A3908" s="45">
        <v>2670.0804681784898</v>
      </c>
      <c r="B3908" s="46" t="s">
        <v>364</v>
      </c>
      <c r="C3908" s="47" t="s">
        <v>384</v>
      </c>
      <c r="D3908" s="48">
        <f t="shared" si="51"/>
        <v>567.85428427903037</v>
      </c>
      <c r="E3908" s="49">
        <v>39.410960000000003</v>
      </c>
      <c r="F3908" s="49">
        <v>1.8499999999999999E-2</v>
      </c>
      <c r="G3908" s="49">
        <v>16.663879999999999</v>
      </c>
      <c r="H3908" s="49">
        <v>0.23980000000000001</v>
      </c>
      <c r="I3908" s="49">
        <v>0.22900000000000001</v>
      </c>
      <c r="J3908" s="49">
        <v>42.968980000000002</v>
      </c>
      <c r="K3908" s="49">
        <v>0.2606</v>
      </c>
      <c r="L3908" s="49">
        <v>99.853620000000006</v>
      </c>
      <c r="M3908" s="47"/>
      <c r="N3908" s="50">
        <v>0.99948194812409086</v>
      </c>
      <c r="O3908" s="50">
        <v>3.7094120996884365E-4</v>
      </c>
      <c r="P3908" s="50">
        <v>0.35341913882579967</v>
      </c>
      <c r="Q3908" s="50">
        <v>4.8916008516003452E-3</v>
      </c>
      <c r="R3908" s="50">
        <v>4.9190265015283353E-3</v>
      </c>
      <c r="S3908" s="50">
        <v>1.6245067897170595</v>
      </c>
      <c r="T3908" s="50">
        <v>7.080925084588339E-3</v>
      </c>
      <c r="U3908" s="50">
        <v>2.9961852279420014</v>
      </c>
      <c r="V3908" s="51">
        <v>82.131831443952805</v>
      </c>
      <c r="X3908" s="49">
        <v>0.05</v>
      </c>
      <c r="Y3908" s="49">
        <v>16.39</v>
      </c>
      <c r="Z3908" s="49">
        <v>0.12</v>
      </c>
      <c r="AA3908" s="49">
        <v>1.32</v>
      </c>
      <c r="AB3908" s="49">
        <v>2.68</v>
      </c>
      <c r="AC3908" s="49">
        <v>7.0000000000000007E-2</v>
      </c>
      <c r="AD3908" s="49">
        <v>0.38</v>
      </c>
      <c r="AE3908" s="312"/>
      <c r="AF3908" s="465" t="s">
        <v>438</v>
      </c>
      <c r="AG3908" s="343">
        <v>30</v>
      </c>
      <c r="AH3908" s="343">
        <v>15</v>
      </c>
      <c r="AI3908" s="343"/>
      <c r="AJ3908" s="343"/>
      <c r="AK3908" s="343"/>
      <c r="AL3908" s="343"/>
      <c r="AM3908" s="343"/>
      <c r="AN3908" s="343"/>
      <c r="AO3908" s="343"/>
      <c r="AP3908" s="343"/>
      <c r="AQ3908" s="343"/>
      <c r="AR3908" s="343"/>
      <c r="AS3908" s="343"/>
      <c r="AT3908" s="343"/>
      <c r="AU3908" s="343"/>
      <c r="AV3908" s="343"/>
      <c r="AW3908" s="343"/>
      <c r="AX3908" s="343"/>
      <c r="AY3908" s="343"/>
      <c r="AZ3908" s="343"/>
      <c r="BA3908" s="343"/>
      <c r="BB3908" s="343"/>
      <c r="BC3908" s="343"/>
      <c r="BD3908" s="343"/>
      <c r="BE3908" s="475"/>
      <c r="BF3908" s="475"/>
      <c r="BG3908" s="475"/>
      <c r="BH3908" s="475"/>
      <c r="BI3908" s="475"/>
      <c r="BJ3908" s="475"/>
      <c r="BK3908" s="475"/>
      <c r="BL3908" s="475"/>
      <c r="BM3908" s="475"/>
      <c r="BN3908" s="475"/>
      <c r="BO3908" s="475"/>
      <c r="BP3908" s="306"/>
      <c r="BQ3908" s="496"/>
      <c r="BR3908" s="496"/>
      <c r="BS3908" s="496"/>
      <c r="BT3908" s="496"/>
      <c r="BU3908" s="496"/>
      <c r="BV3908" s="496"/>
    </row>
    <row r="3909" spans="1:74" s="52" customFormat="1" ht="12.75">
      <c r="A3909" s="45">
        <v>2670.0804681784898</v>
      </c>
      <c r="B3909" s="46" t="s">
        <v>364</v>
      </c>
      <c r="C3909" s="47" t="s">
        <v>384</v>
      </c>
      <c r="D3909" s="48">
        <f t="shared" si="51"/>
        <v>573.85428427903037</v>
      </c>
      <c r="E3909" s="49">
        <v>39.530189999999997</v>
      </c>
      <c r="F3909" s="49">
        <v>3.73E-2</v>
      </c>
      <c r="G3909" s="49">
        <v>16.841889999999999</v>
      </c>
      <c r="H3909" s="49">
        <v>0.23749999999999999</v>
      </c>
      <c r="I3909" s="49">
        <v>0.21920000000000001</v>
      </c>
      <c r="J3909" s="49">
        <v>43.071390000000001</v>
      </c>
      <c r="K3909" s="49">
        <v>0.25340000000000001</v>
      </c>
      <c r="L3909" s="49">
        <v>100.24216999999999</v>
      </c>
      <c r="M3909" s="47"/>
      <c r="N3909" s="50">
        <v>0.9991873036925345</v>
      </c>
      <c r="O3909" s="50">
        <v>7.4542207885061531E-4</v>
      </c>
      <c r="P3909" s="50">
        <v>0.35601215482214205</v>
      </c>
      <c r="Q3909" s="50">
        <v>4.8286476032611964E-3</v>
      </c>
      <c r="R3909" s="50">
        <v>4.6929323551834863E-3</v>
      </c>
      <c r="S3909" s="50">
        <v>1.6229884841389526</v>
      </c>
      <c r="T3909" s="50">
        <v>6.8624985109719452E-3</v>
      </c>
      <c r="U3909" s="50">
        <v>2.9967238433688195</v>
      </c>
      <c r="V3909" s="51">
        <v>82.010508343795394</v>
      </c>
      <c r="X3909" s="49">
        <v>0.05</v>
      </c>
      <c r="Y3909" s="49">
        <v>18.149999999999999</v>
      </c>
      <c r="Z3909" s="49">
        <v>0.12</v>
      </c>
      <c r="AA3909" s="49">
        <v>1.33</v>
      </c>
      <c r="AB3909" s="49">
        <v>3</v>
      </c>
      <c r="AC3909" s="49">
        <v>7.0000000000000007E-2</v>
      </c>
      <c r="AD3909" s="49">
        <v>0.37</v>
      </c>
      <c r="AE3909" s="312"/>
      <c r="AF3909" s="465" t="s">
        <v>438</v>
      </c>
      <c r="AG3909" s="343">
        <v>30</v>
      </c>
      <c r="AH3909" s="343">
        <v>15</v>
      </c>
      <c r="AI3909" s="343"/>
      <c r="AJ3909" s="343"/>
      <c r="AK3909" s="343"/>
      <c r="AL3909" s="343"/>
      <c r="AM3909" s="343"/>
      <c r="AN3909" s="343"/>
      <c r="AO3909" s="343"/>
      <c r="AP3909" s="343"/>
      <c r="AQ3909" s="343"/>
      <c r="AR3909" s="343"/>
      <c r="AS3909" s="343"/>
      <c r="AT3909" s="343"/>
      <c r="AU3909" s="343"/>
      <c r="AV3909" s="343"/>
      <c r="AW3909" s="343"/>
      <c r="AX3909" s="343"/>
      <c r="AY3909" s="343"/>
      <c r="AZ3909" s="343"/>
      <c r="BA3909" s="343"/>
      <c r="BB3909" s="343"/>
      <c r="BC3909" s="343"/>
      <c r="BD3909" s="343"/>
      <c r="BE3909" s="475"/>
      <c r="BF3909" s="475"/>
      <c r="BG3909" s="475"/>
      <c r="BH3909" s="475"/>
      <c r="BI3909" s="475"/>
      <c r="BJ3909" s="475"/>
      <c r="BK3909" s="475"/>
      <c r="BL3909" s="475"/>
      <c r="BM3909" s="475"/>
      <c r="BN3909" s="475"/>
      <c r="BO3909" s="475"/>
      <c r="BP3909" s="306"/>
      <c r="BQ3909" s="496"/>
      <c r="BR3909" s="496"/>
      <c r="BS3909" s="496"/>
      <c r="BT3909" s="496"/>
      <c r="BU3909" s="496"/>
      <c r="BV3909" s="496"/>
    </row>
    <row r="3910" spans="1:74" s="52" customFormat="1" ht="12.75">
      <c r="A3910" s="45">
        <v>2670.0804681784898</v>
      </c>
      <c r="B3910" s="46" t="s">
        <v>364</v>
      </c>
      <c r="C3910" s="47" t="s">
        <v>384</v>
      </c>
      <c r="D3910" s="48">
        <f t="shared" si="51"/>
        <v>579.85428427903037</v>
      </c>
      <c r="E3910" s="49">
        <v>39.540120000000002</v>
      </c>
      <c r="F3910" s="49">
        <v>4.6600000000000003E-2</v>
      </c>
      <c r="G3910" s="49">
        <v>16.76277</v>
      </c>
      <c r="H3910" s="49">
        <v>0.2326</v>
      </c>
      <c r="I3910" s="49">
        <v>0.27579999999999999</v>
      </c>
      <c r="J3910" s="49">
        <v>43.317160000000001</v>
      </c>
      <c r="K3910" s="49">
        <v>0.25600000000000001</v>
      </c>
      <c r="L3910" s="49">
        <v>100.49115</v>
      </c>
      <c r="M3910" s="47"/>
      <c r="N3910" s="50">
        <v>0.99681619879691463</v>
      </c>
      <c r="O3910" s="50">
        <v>9.2883470843590707E-4</v>
      </c>
      <c r="P3910" s="50">
        <v>0.35341004069036819</v>
      </c>
      <c r="Q3910" s="50">
        <v>4.7166180281687734E-3</v>
      </c>
      <c r="R3910" s="50">
        <v>5.8892108689960355E-3</v>
      </c>
      <c r="S3910" s="50">
        <v>1.6279671030890595</v>
      </c>
      <c r="T3910" s="50">
        <v>6.9147218767389379E-3</v>
      </c>
      <c r="U3910" s="50">
        <v>2.9981266482737579</v>
      </c>
      <c r="V3910" s="51">
        <v>82.163413876055557</v>
      </c>
      <c r="X3910" s="49">
        <v>0.05</v>
      </c>
      <c r="Y3910" s="49">
        <v>8.82</v>
      </c>
      <c r="Z3910" s="49">
        <v>0.12</v>
      </c>
      <c r="AA3910" s="49">
        <v>1.34</v>
      </c>
      <c r="AB3910" s="49">
        <v>3.13</v>
      </c>
      <c r="AC3910" s="49">
        <v>7.0000000000000007E-2</v>
      </c>
      <c r="AD3910" s="49">
        <v>0.38</v>
      </c>
      <c r="AE3910" s="312"/>
      <c r="AF3910" s="465" t="s">
        <v>438</v>
      </c>
      <c r="AG3910" s="343">
        <v>30</v>
      </c>
      <c r="AH3910" s="343">
        <v>15</v>
      </c>
      <c r="AI3910" s="343"/>
      <c r="AJ3910" s="343"/>
      <c r="AK3910" s="343"/>
      <c r="AL3910" s="343"/>
      <c r="AM3910" s="343"/>
      <c r="AN3910" s="343"/>
      <c r="AO3910" s="343"/>
      <c r="AP3910" s="343"/>
      <c r="AQ3910" s="343"/>
      <c r="AR3910" s="343"/>
      <c r="AS3910" s="343"/>
      <c r="AT3910" s="343"/>
      <c r="AU3910" s="343"/>
      <c r="AV3910" s="343"/>
      <c r="AW3910" s="343"/>
      <c r="AX3910" s="343"/>
      <c r="AY3910" s="343"/>
      <c r="AZ3910" s="343"/>
      <c r="BA3910" s="343"/>
      <c r="BB3910" s="343"/>
      <c r="BC3910" s="343"/>
      <c r="BD3910" s="343"/>
      <c r="BE3910" s="475"/>
      <c r="BF3910" s="475"/>
      <c r="BG3910" s="475"/>
      <c r="BH3910" s="475"/>
      <c r="BI3910" s="475"/>
      <c r="BJ3910" s="475"/>
      <c r="BK3910" s="475"/>
      <c r="BL3910" s="475"/>
      <c r="BM3910" s="475"/>
      <c r="BN3910" s="475"/>
      <c r="BO3910" s="475"/>
      <c r="BP3910" s="306"/>
      <c r="BQ3910" s="496"/>
      <c r="BR3910" s="496"/>
      <c r="BS3910" s="496"/>
      <c r="BT3910" s="496"/>
      <c r="BU3910" s="496"/>
      <c r="BV3910" s="496"/>
    </row>
    <row r="3911" spans="1:74" s="52" customFormat="1" ht="12.75">
      <c r="A3911" s="45">
        <v>2670.0804681784898</v>
      </c>
      <c r="B3911" s="46" t="s">
        <v>364</v>
      </c>
      <c r="C3911" s="47" t="s">
        <v>384</v>
      </c>
      <c r="D3911" s="48">
        <f t="shared" si="51"/>
        <v>585.85428427903037</v>
      </c>
      <c r="E3911" s="49">
        <v>39.619599999999998</v>
      </c>
      <c r="F3911" s="49">
        <v>0.03</v>
      </c>
      <c r="G3911" s="49">
        <v>16.832000000000001</v>
      </c>
      <c r="H3911" s="49">
        <v>0.25790000000000002</v>
      </c>
      <c r="I3911" s="49">
        <v>0.21990000000000001</v>
      </c>
      <c r="J3911" s="49">
        <v>43.235239999999997</v>
      </c>
      <c r="K3911" s="49">
        <v>0.254</v>
      </c>
      <c r="L3911" s="49">
        <v>100.48984</v>
      </c>
      <c r="M3911" s="47"/>
      <c r="N3911" s="50">
        <v>0.99909283435343699</v>
      </c>
      <c r="O3911" s="50">
        <v>5.9812565038232473E-4</v>
      </c>
      <c r="P3911" s="50">
        <v>0.35496658635656092</v>
      </c>
      <c r="Q3911" s="50">
        <v>5.2310755465184789E-3</v>
      </c>
      <c r="R3911" s="50">
        <v>4.6968503840851333E-3</v>
      </c>
      <c r="S3911" s="50">
        <v>1.6253323415950536</v>
      </c>
      <c r="T3911" s="50">
        <v>6.8625752818301262E-3</v>
      </c>
      <c r="U3911" s="50">
        <v>2.9978488873906874</v>
      </c>
      <c r="V3911" s="51">
        <v>82.07510081704018</v>
      </c>
      <c r="X3911" s="49">
        <v>0.05</v>
      </c>
      <c r="Y3911" s="49">
        <v>7.09</v>
      </c>
      <c r="Z3911" s="49">
        <v>0.12</v>
      </c>
      <c r="AA3911" s="49">
        <v>1.37</v>
      </c>
      <c r="AB3911" s="49">
        <v>2.6</v>
      </c>
      <c r="AC3911" s="49">
        <v>0.06</v>
      </c>
      <c r="AD3911" s="49">
        <v>0.38</v>
      </c>
      <c r="AE3911" s="312"/>
      <c r="AF3911" s="465" t="s">
        <v>438</v>
      </c>
      <c r="AG3911" s="343">
        <v>30</v>
      </c>
      <c r="AH3911" s="343">
        <v>15</v>
      </c>
      <c r="AI3911" s="343"/>
      <c r="AJ3911" s="343"/>
      <c r="AK3911" s="343"/>
      <c r="AL3911" s="343"/>
      <c r="AM3911" s="343"/>
      <c r="AN3911" s="343"/>
      <c r="AO3911" s="343"/>
      <c r="AP3911" s="343"/>
      <c r="AQ3911" s="343"/>
      <c r="AR3911" s="343"/>
      <c r="AS3911" s="343"/>
      <c r="AT3911" s="343"/>
      <c r="AU3911" s="343"/>
      <c r="AV3911" s="343"/>
      <c r="AW3911" s="343"/>
      <c r="AX3911" s="343"/>
      <c r="AY3911" s="343"/>
      <c r="AZ3911" s="343"/>
      <c r="BA3911" s="343"/>
      <c r="BB3911" s="343"/>
      <c r="BC3911" s="343"/>
      <c r="BD3911" s="343"/>
      <c r="BE3911" s="475"/>
      <c r="BF3911" s="475"/>
      <c r="BG3911" s="475"/>
      <c r="BH3911" s="475"/>
      <c r="BI3911" s="475"/>
      <c r="BJ3911" s="475"/>
      <c r="BK3911" s="475"/>
      <c r="BL3911" s="475"/>
      <c r="BM3911" s="475"/>
      <c r="BN3911" s="475"/>
      <c r="BO3911" s="475"/>
      <c r="BP3911" s="306"/>
      <c r="BQ3911" s="496"/>
      <c r="BR3911" s="496"/>
      <c r="BS3911" s="496"/>
      <c r="BT3911" s="496"/>
      <c r="BU3911" s="496"/>
      <c r="BV3911" s="496"/>
    </row>
    <row r="3912" spans="1:74" s="52" customFormat="1" ht="12.75">
      <c r="A3912" s="45">
        <v>2670.0804681784898</v>
      </c>
      <c r="B3912" s="46" t="s">
        <v>364</v>
      </c>
      <c r="C3912" s="47" t="s">
        <v>384</v>
      </c>
      <c r="D3912" s="48">
        <f t="shared" si="51"/>
        <v>591.85428427903037</v>
      </c>
      <c r="E3912" s="49">
        <v>39.50038</v>
      </c>
      <c r="F3912" s="49">
        <v>3.7699999999999997E-2</v>
      </c>
      <c r="G3912" s="49">
        <v>16.89134</v>
      </c>
      <c r="H3912" s="49">
        <v>0.21579999999999999</v>
      </c>
      <c r="I3912" s="49">
        <v>0.25259999999999999</v>
      </c>
      <c r="J3912" s="49">
        <v>43.112349999999999</v>
      </c>
      <c r="K3912" s="49">
        <v>0.25569999999999998</v>
      </c>
      <c r="L3912" s="49">
        <v>100.31087000000001</v>
      </c>
      <c r="M3912" s="47"/>
      <c r="N3912" s="50">
        <v>0.99806181005443051</v>
      </c>
      <c r="O3912" s="50">
        <v>7.5313517146345654E-4</v>
      </c>
      <c r="P3912" s="50">
        <v>0.35692441975913264</v>
      </c>
      <c r="Q3912" s="50">
        <v>4.3858270029194244E-3</v>
      </c>
      <c r="R3912" s="50">
        <v>5.4059901472062379E-3</v>
      </c>
      <c r="S3912" s="50">
        <v>1.6239266398389933</v>
      </c>
      <c r="T3912" s="50">
        <v>6.9222063255317068E-3</v>
      </c>
      <c r="U3912" s="50">
        <v>2.9976664861120441</v>
      </c>
      <c r="V3912" s="51">
        <v>81.981259114375547</v>
      </c>
      <c r="X3912" s="49">
        <v>0.05</v>
      </c>
      <c r="Y3912" s="49">
        <v>10.79</v>
      </c>
      <c r="Z3912" s="49">
        <v>0.12</v>
      </c>
      <c r="AA3912" s="49">
        <v>1.25</v>
      </c>
      <c r="AB3912" s="49">
        <v>3.19</v>
      </c>
      <c r="AC3912" s="49">
        <v>7.0000000000000007E-2</v>
      </c>
      <c r="AD3912" s="49">
        <v>0.38</v>
      </c>
      <c r="AE3912" s="312"/>
      <c r="AF3912" s="465" t="s">
        <v>438</v>
      </c>
      <c r="AG3912" s="343">
        <v>30</v>
      </c>
      <c r="AH3912" s="343">
        <v>15</v>
      </c>
      <c r="AI3912" s="343"/>
      <c r="AJ3912" s="343"/>
      <c r="AK3912" s="343"/>
      <c r="AL3912" s="343"/>
      <c r="AM3912" s="343"/>
      <c r="AN3912" s="343"/>
      <c r="AO3912" s="343"/>
      <c r="AP3912" s="343"/>
      <c r="AQ3912" s="343"/>
      <c r="AR3912" s="343"/>
      <c r="AS3912" s="343"/>
      <c r="AT3912" s="343"/>
      <c r="AU3912" s="343"/>
      <c r="AV3912" s="343"/>
      <c r="AW3912" s="343"/>
      <c r="AX3912" s="343"/>
      <c r="AY3912" s="343"/>
      <c r="AZ3912" s="343"/>
      <c r="BA3912" s="343"/>
      <c r="BB3912" s="343"/>
      <c r="BC3912" s="343"/>
      <c r="BD3912" s="343"/>
      <c r="BE3912" s="475"/>
      <c r="BF3912" s="475"/>
      <c r="BG3912" s="475"/>
      <c r="BH3912" s="475"/>
      <c r="BI3912" s="475"/>
      <c r="BJ3912" s="475"/>
      <c r="BK3912" s="475"/>
      <c r="BL3912" s="475"/>
      <c r="BM3912" s="475"/>
      <c r="BN3912" s="475"/>
      <c r="BO3912" s="475"/>
      <c r="BP3912" s="306"/>
      <c r="BQ3912" s="496"/>
      <c r="BR3912" s="496"/>
      <c r="BS3912" s="496"/>
      <c r="BT3912" s="496"/>
      <c r="BU3912" s="496"/>
      <c r="BV3912" s="496"/>
    </row>
    <row r="3913" spans="1:74" s="52" customFormat="1" ht="12.75">
      <c r="A3913" s="45">
        <v>2670.0804681784898</v>
      </c>
      <c r="B3913" s="46" t="s">
        <v>364</v>
      </c>
      <c r="C3913" s="47" t="s">
        <v>384</v>
      </c>
      <c r="D3913" s="48">
        <f t="shared" si="51"/>
        <v>597.85428427903037</v>
      </c>
      <c r="E3913" s="49">
        <v>39.50038</v>
      </c>
      <c r="F3913" s="49">
        <v>5.2299999999999999E-2</v>
      </c>
      <c r="G3913" s="49">
        <v>16.97045</v>
      </c>
      <c r="H3913" s="49">
        <v>0.2185</v>
      </c>
      <c r="I3913" s="49">
        <v>0.193</v>
      </c>
      <c r="J3913" s="49">
        <v>43.33764</v>
      </c>
      <c r="K3913" s="49">
        <v>0.25879999999999997</v>
      </c>
      <c r="L3913" s="49">
        <v>100.58447</v>
      </c>
      <c r="M3913" s="47"/>
      <c r="N3913" s="50">
        <v>0.99557830343883846</v>
      </c>
      <c r="O3913" s="50">
        <v>1.0422004438724163E-3</v>
      </c>
      <c r="P3913" s="50">
        <v>0.35770375764206036</v>
      </c>
      <c r="Q3913" s="50">
        <v>4.4296507230911671E-3</v>
      </c>
      <c r="R3913" s="50">
        <v>4.1201895672313459E-3</v>
      </c>
      <c r="S3913" s="50">
        <v>1.6283507294790889</v>
      </c>
      <c r="T3913" s="50">
        <v>6.9886947083416901E-3</v>
      </c>
      <c r="U3913" s="50">
        <v>2.9996664580145835</v>
      </c>
      <c r="V3913" s="51">
        <v>81.989227387181927</v>
      </c>
      <c r="X3913" s="49">
        <v>0.05</v>
      </c>
      <c r="Y3913" s="49">
        <v>8.66</v>
      </c>
      <c r="Z3913" s="49">
        <v>0.12</v>
      </c>
      <c r="AA3913" s="49">
        <v>1.48</v>
      </c>
      <c r="AB3913" s="49">
        <v>2.7</v>
      </c>
      <c r="AC3913" s="49">
        <v>7.0000000000000007E-2</v>
      </c>
      <c r="AD3913" s="49">
        <v>0.38</v>
      </c>
      <c r="AE3913" s="312"/>
      <c r="AF3913" s="465" t="s">
        <v>438</v>
      </c>
      <c r="AG3913" s="343">
        <v>30</v>
      </c>
      <c r="AH3913" s="343">
        <v>15</v>
      </c>
      <c r="AI3913" s="343"/>
      <c r="AJ3913" s="343"/>
      <c r="AK3913" s="343"/>
      <c r="AL3913" s="343"/>
      <c r="AM3913" s="343"/>
      <c r="AN3913" s="343"/>
      <c r="AO3913" s="343"/>
      <c r="AP3913" s="343"/>
      <c r="AQ3913" s="343"/>
      <c r="AR3913" s="343"/>
      <c r="AS3913" s="343"/>
      <c r="AT3913" s="343"/>
      <c r="AU3913" s="343"/>
      <c r="AV3913" s="343"/>
      <c r="AW3913" s="343"/>
      <c r="AX3913" s="343"/>
      <c r="AY3913" s="343"/>
      <c r="AZ3913" s="343"/>
      <c r="BA3913" s="343"/>
      <c r="BB3913" s="343"/>
      <c r="BC3913" s="343"/>
      <c r="BD3913" s="343"/>
      <c r="BE3913" s="475"/>
      <c r="BF3913" s="475"/>
      <c r="BG3913" s="475"/>
      <c r="BH3913" s="475"/>
      <c r="BI3913" s="475"/>
      <c r="BJ3913" s="475"/>
      <c r="BK3913" s="475"/>
      <c r="BL3913" s="475"/>
      <c r="BM3913" s="475"/>
      <c r="BN3913" s="475"/>
      <c r="BO3913" s="475"/>
      <c r="BP3913" s="306"/>
      <c r="BQ3913" s="496"/>
      <c r="BR3913" s="496"/>
      <c r="BS3913" s="496"/>
      <c r="BT3913" s="496"/>
      <c r="BU3913" s="496"/>
      <c r="BV3913" s="496"/>
    </row>
    <row r="3914" spans="1:74" s="52" customFormat="1" ht="12.75">
      <c r="A3914" s="45">
        <v>2670.0804681784898</v>
      </c>
      <c r="B3914" s="46" t="s">
        <v>364</v>
      </c>
      <c r="C3914" s="47" t="s">
        <v>384</v>
      </c>
      <c r="D3914" s="48">
        <f t="shared" si="51"/>
        <v>603.85428427903037</v>
      </c>
      <c r="E3914" s="49">
        <v>39.520249999999997</v>
      </c>
      <c r="F3914" s="49">
        <v>6.2399999999999997E-2</v>
      </c>
      <c r="G3914" s="49">
        <v>16.782550000000001</v>
      </c>
      <c r="H3914" s="49">
        <v>0.23069999999999999</v>
      </c>
      <c r="I3914" s="49">
        <v>0.18110000000000001</v>
      </c>
      <c r="J3914" s="49">
        <v>43.317160000000001</v>
      </c>
      <c r="K3914" s="49">
        <v>0.25340000000000001</v>
      </c>
      <c r="L3914" s="49">
        <v>100.40006</v>
      </c>
      <c r="M3914" s="47"/>
      <c r="N3914" s="50">
        <v>0.99689415785332491</v>
      </c>
      <c r="O3914" s="50">
        <v>1.2444841577458992E-3</v>
      </c>
      <c r="P3914" s="50">
        <v>0.35403264638032322</v>
      </c>
      <c r="Q3914" s="50">
        <v>4.680808293392901E-3</v>
      </c>
      <c r="R3914" s="50">
        <v>3.869310280187702E-3</v>
      </c>
      <c r="S3914" s="50">
        <v>1.6289129969030292</v>
      </c>
      <c r="T3914" s="50">
        <v>6.8484710727152827E-3</v>
      </c>
      <c r="U3914" s="50">
        <v>2.9979285315557829</v>
      </c>
      <c r="V3914" s="51">
        <v>82.146124500209822</v>
      </c>
      <c r="X3914" s="49">
        <v>0.05</v>
      </c>
      <c r="Y3914" s="49">
        <v>6.25</v>
      </c>
      <c r="Z3914" s="49">
        <v>0.12</v>
      </c>
      <c r="AA3914" s="49">
        <v>1.47</v>
      </c>
      <c r="AB3914" s="49">
        <v>3.56</v>
      </c>
      <c r="AC3914" s="49">
        <v>7.0000000000000007E-2</v>
      </c>
      <c r="AD3914" s="49">
        <v>0.37</v>
      </c>
      <c r="AE3914" s="312"/>
      <c r="AF3914" s="465" t="s">
        <v>438</v>
      </c>
      <c r="AG3914" s="343">
        <v>30</v>
      </c>
      <c r="AH3914" s="343">
        <v>15</v>
      </c>
      <c r="AI3914" s="343"/>
      <c r="AJ3914" s="343"/>
      <c r="AK3914" s="343"/>
      <c r="AL3914" s="343"/>
      <c r="AM3914" s="343"/>
      <c r="AN3914" s="343"/>
      <c r="AO3914" s="343"/>
      <c r="AP3914" s="343"/>
      <c r="AQ3914" s="343"/>
      <c r="AR3914" s="343"/>
      <c r="AS3914" s="343"/>
      <c r="AT3914" s="343"/>
      <c r="AU3914" s="343"/>
      <c r="AV3914" s="343"/>
      <c r="AW3914" s="343"/>
      <c r="AX3914" s="343"/>
      <c r="AY3914" s="343"/>
      <c r="AZ3914" s="343"/>
      <c r="BA3914" s="343"/>
      <c r="BB3914" s="343"/>
      <c r="BC3914" s="343"/>
      <c r="BD3914" s="343"/>
      <c r="BE3914" s="475"/>
      <c r="BF3914" s="475"/>
      <c r="BG3914" s="475"/>
      <c r="BH3914" s="475"/>
      <c r="BI3914" s="475"/>
      <c r="BJ3914" s="475"/>
      <c r="BK3914" s="475"/>
      <c r="BL3914" s="475"/>
      <c r="BM3914" s="475"/>
      <c r="BN3914" s="475"/>
      <c r="BO3914" s="475"/>
      <c r="BP3914" s="306"/>
      <c r="BQ3914" s="496"/>
      <c r="BR3914" s="496"/>
      <c r="BS3914" s="496"/>
      <c r="BT3914" s="496"/>
      <c r="BU3914" s="496"/>
      <c r="BV3914" s="496"/>
    </row>
    <row r="3915" spans="1:74" s="52" customFormat="1" ht="12.75">
      <c r="A3915" s="45">
        <v>2670.0804681784898</v>
      </c>
      <c r="B3915" s="46" t="s">
        <v>364</v>
      </c>
      <c r="C3915" s="47" t="s">
        <v>384</v>
      </c>
      <c r="D3915" s="48">
        <f t="shared" si="51"/>
        <v>609.85428427903037</v>
      </c>
      <c r="E3915" s="49">
        <v>39.599730000000001</v>
      </c>
      <c r="F3915" s="49">
        <v>3.0200000000000001E-2</v>
      </c>
      <c r="G3915" s="49">
        <v>16.772659999999998</v>
      </c>
      <c r="H3915" s="49">
        <v>0.24349999999999999</v>
      </c>
      <c r="I3915" s="49">
        <v>0.2631</v>
      </c>
      <c r="J3915" s="49">
        <v>43.224989999999998</v>
      </c>
      <c r="K3915" s="49">
        <v>0.25080000000000002</v>
      </c>
      <c r="L3915" s="49">
        <v>100.43017999999999</v>
      </c>
      <c r="M3915" s="47"/>
      <c r="N3915" s="50">
        <v>0.99887165621847152</v>
      </c>
      <c r="O3915" s="50">
        <v>6.0228191562784717E-4</v>
      </c>
      <c r="P3915" s="50">
        <v>0.35381431696304927</v>
      </c>
      <c r="Q3915" s="50">
        <v>4.9403796367014745E-3</v>
      </c>
      <c r="R3915" s="50">
        <v>5.621135474929314E-3</v>
      </c>
      <c r="S3915" s="50">
        <v>1.6254024575865591</v>
      </c>
      <c r="T3915" s="50">
        <v>6.7780168578786349E-3</v>
      </c>
      <c r="U3915" s="50">
        <v>2.9970710206365792</v>
      </c>
      <c r="V3915" s="51">
        <v>82.12351868109225</v>
      </c>
      <c r="X3915" s="49">
        <v>0.05</v>
      </c>
      <c r="Y3915" s="49">
        <v>5.32</v>
      </c>
      <c r="Z3915" s="49">
        <v>0.12</v>
      </c>
      <c r="AA3915" s="49">
        <v>1.39</v>
      </c>
      <c r="AB3915" s="49">
        <v>3.72</v>
      </c>
      <c r="AC3915" s="49">
        <v>7.0000000000000007E-2</v>
      </c>
      <c r="AD3915" s="49">
        <v>0.38</v>
      </c>
      <c r="AE3915" s="312"/>
      <c r="AF3915" s="465" t="s">
        <v>438</v>
      </c>
      <c r="AG3915" s="343">
        <v>30</v>
      </c>
      <c r="AH3915" s="343">
        <v>15</v>
      </c>
      <c r="AI3915" s="343"/>
      <c r="AJ3915" s="343"/>
      <c r="AK3915" s="343"/>
      <c r="AL3915" s="343"/>
      <c r="AM3915" s="343"/>
      <c r="AN3915" s="343"/>
      <c r="AO3915" s="343"/>
      <c r="AP3915" s="343"/>
      <c r="AQ3915" s="343"/>
      <c r="AR3915" s="343"/>
      <c r="AS3915" s="343"/>
      <c r="AT3915" s="343"/>
      <c r="AU3915" s="343"/>
      <c r="AV3915" s="343"/>
      <c r="AW3915" s="343"/>
      <c r="AX3915" s="343"/>
      <c r="AY3915" s="343"/>
      <c r="AZ3915" s="343"/>
      <c r="BA3915" s="343"/>
      <c r="BB3915" s="343"/>
      <c r="BC3915" s="343"/>
      <c r="BD3915" s="343"/>
      <c r="BE3915" s="475"/>
      <c r="BF3915" s="475"/>
      <c r="BG3915" s="475"/>
      <c r="BH3915" s="475"/>
      <c r="BI3915" s="475"/>
      <c r="BJ3915" s="475"/>
      <c r="BK3915" s="475"/>
      <c r="BL3915" s="475"/>
      <c r="BM3915" s="475"/>
      <c r="BN3915" s="475"/>
      <c r="BO3915" s="475"/>
      <c r="BP3915" s="306"/>
      <c r="BQ3915" s="496"/>
      <c r="BR3915" s="496"/>
      <c r="BS3915" s="496"/>
      <c r="BT3915" s="496"/>
      <c r="BU3915" s="496"/>
      <c r="BV3915" s="496"/>
    </row>
    <row r="3916" spans="1:74" s="52" customFormat="1" ht="12.75">
      <c r="A3916" s="45">
        <v>2670.0804681784898</v>
      </c>
      <c r="B3916" s="46" t="s">
        <v>364</v>
      </c>
      <c r="C3916" s="47" t="s">
        <v>384</v>
      </c>
      <c r="D3916" s="48">
        <f t="shared" si="51"/>
        <v>615.85428427903037</v>
      </c>
      <c r="E3916" s="49">
        <v>39.420900000000003</v>
      </c>
      <c r="F3916" s="49">
        <v>3.4000000000000002E-2</v>
      </c>
      <c r="G3916" s="49">
        <v>16.81222</v>
      </c>
      <c r="H3916" s="49">
        <v>0.23830000000000001</v>
      </c>
      <c r="I3916" s="49">
        <v>0.16869999999999999</v>
      </c>
      <c r="J3916" s="49">
        <v>43.204509999999999</v>
      </c>
      <c r="K3916" s="49">
        <v>0.25059999999999999</v>
      </c>
      <c r="L3916" s="49">
        <v>100.17032999999999</v>
      </c>
      <c r="M3916" s="47"/>
      <c r="N3916" s="50">
        <v>0.99728669199186504</v>
      </c>
      <c r="O3916" s="50">
        <v>6.8006092312869102E-4</v>
      </c>
      <c r="P3916" s="50">
        <v>0.35569236818585559</v>
      </c>
      <c r="Q3916" s="50">
        <v>4.8491031583453095E-3</v>
      </c>
      <c r="R3916" s="50">
        <v>3.6148835405900906E-3</v>
      </c>
      <c r="S3916" s="50">
        <v>1.6294127791720123</v>
      </c>
      <c r="T3916" s="50">
        <v>6.7925399698672241E-3</v>
      </c>
      <c r="U3916" s="50">
        <v>2.9993366210359045</v>
      </c>
      <c r="V3916" s="51">
        <v>82.081938145227497</v>
      </c>
      <c r="X3916" s="49">
        <v>0.05</v>
      </c>
      <c r="Y3916" s="49">
        <v>10.83</v>
      </c>
      <c r="Z3916" s="49">
        <v>0.12</v>
      </c>
      <c r="AA3916" s="49">
        <v>1.32</v>
      </c>
      <c r="AB3916" s="49">
        <v>2.66</v>
      </c>
      <c r="AC3916" s="49">
        <v>7.0000000000000007E-2</v>
      </c>
      <c r="AD3916" s="49">
        <v>0.39</v>
      </c>
      <c r="AE3916" s="312"/>
      <c r="AF3916" s="465" t="s">
        <v>438</v>
      </c>
      <c r="AG3916" s="343">
        <v>30</v>
      </c>
      <c r="AH3916" s="343">
        <v>15</v>
      </c>
      <c r="AI3916" s="343"/>
      <c r="AJ3916" s="343"/>
      <c r="AK3916" s="343"/>
      <c r="AL3916" s="343"/>
      <c r="AM3916" s="343"/>
      <c r="AN3916" s="343"/>
      <c r="AO3916" s="343"/>
      <c r="AP3916" s="343"/>
      <c r="AQ3916" s="343"/>
      <c r="AR3916" s="343"/>
      <c r="AS3916" s="343"/>
      <c r="AT3916" s="343"/>
      <c r="AU3916" s="343"/>
      <c r="AV3916" s="343"/>
      <c r="AW3916" s="343"/>
      <c r="AX3916" s="343"/>
      <c r="AY3916" s="343"/>
      <c r="AZ3916" s="343"/>
      <c r="BA3916" s="343"/>
      <c r="BB3916" s="343"/>
      <c r="BC3916" s="343"/>
      <c r="BD3916" s="343"/>
      <c r="BE3916" s="475"/>
      <c r="BF3916" s="475"/>
      <c r="BG3916" s="475"/>
      <c r="BH3916" s="475"/>
      <c r="BI3916" s="475"/>
      <c r="BJ3916" s="475"/>
      <c r="BK3916" s="475"/>
      <c r="BL3916" s="475"/>
      <c r="BM3916" s="475"/>
      <c r="BN3916" s="475"/>
      <c r="BO3916" s="475"/>
      <c r="BP3916" s="306"/>
      <c r="BQ3916" s="496"/>
      <c r="BR3916" s="496"/>
      <c r="BS3916" s="496"/>
      <c r="BT3916" s="496"/>
      <c r="BU3916" s="496"/>
      <c r="BV3916" s="496"/>
    </row>
    <row r="3917" spans="1:74" s="52" customFormat="1" ht="12.75">
      <c r="A3917" s="45">
        <v>2670.0804681784898</v>
      </c>
      <c r="B3917" s="46" t="s">
        <v>364</v>
      </c>
      <c r="C3917" s="47" t="s">
        <v>384</v>
      </c>
      <c r="D3917" s="48">
        <f t="shared" si="51"/>
        <v>621.85428427903037</v>
      </c>
      <c r="E3917" s="49">
        <v>39.13279</v>
      </c>
      <c r="F3917" s="49">
        <v>3.4000000000000002E-2</v>
      </c>
      <c r="G3917" s="49">
        <v>16.723220000000001</v>
      </c>
      <c r="H3917" s="49">
        <v>0.2374</v>
      </c>
      <c r="I3917" s="49">
        <v>0.2145</v>
      </c>
      <c r="J3917" s="49">
        <v>43.020180000000003</v>
      </c>
      <c r="K3917" s="49">
        <v>0.24709999999999999</v>
      </c>
      <c r="L3917" s="49">
        <v>99.660390000000007</v>
      </c>
      <c r="M3917" s="47"/>
      <c r="N3917" s="50">
        <v>0.99545028239782818</v>
      </c>
      <c r="O3917" s="50">
        <v>6.8380629404014501E-4</v>
      </c>
      <c r="P3917" s="50">
        <v>0.35575798687846844</v>
      </c>
      <c r="Q3917" s="50">
        <v>4.8573944113419545E-3</v>
      </c>
      <c r="R3917" s="50">
        <v>4.6215940727678418E-3</v>
      </c>
      <c r="S3917" s="50">
        <v>1.6313965161575914</v>
      </c>
      <c r="T3917" s="50">
        <v>6.7345588858011736E-3</v>
      </c>
      <c r="U3917" s="50">
        <v>3.0006069908462405</v>
      </c>
      <c r="V3917" s="51">
        <v>82.097114928158518</v>
      </c>
      <c r="X3917" s="49">
        <v>0.05</v>
      </c>
      <c r="Y3917" s="49">
        <v>9.6</v>
      </c>
      <c r="Z3917" s="49">
        <v>0.12</v>
      </c>
      <c r="AA3917" s="49">
        <v>1.34</v>
      </c>
      <c r="AB3917" s="49">
        <v>3.98</v>
      </c>
      <c r="AC3917" s="49">
        <v>7.0000000000000007E-2</v>
      </c>
      <c r="AD3917" s="49">
        <v>0.38</v>
      </c>
      <c r="AE3917" s="312"/>
      <c r="AF3917" s="465" t="s">
        <v>438</v>
      </c>
      <c r="AG3917" s="343">
        <v>30</v>
      </c>
      <c r="AH3917" s="343">
        <v>15</v>
      </c>
      <c r="AI3917" s="343"/>
      <c r="AJ3917" s="343"/>
      <c r="AK3917" s="343"/>
      <c r="AL3917" s="343"/>
      <c r="AM3917" s="343"/>
      <c r="AN3917" s="343"/>
      <c r="AO3917" s="343"/>
      <c r="AP3917" s="343"/>
      <c r="AQ3917" s="343"/>
      <c r="AR3917" s="343"/>
      <c r="AS3917" s="343"/>
      <c r="AT3917" s="343"/>
      <c r="AU3917" s="343"/>
      <c r="AV3917" s="343"/>
      <c r="AW3917" s="343"/>
      <c r="AX3917" s="343"/>
      <c r="AY3917" s="343"/>
      <c r="AZ3917" s="343"/>
      <c r="BA3917" s="343"/>
      <c r="BB3917" s="343"/>
      <c r="BC3917" s="343"/>
      <c r="BD3917" s="343"/>
      <c r="BE3917" s="475"/>
      <c r="BF3917" s="475"/>
      <c r="BG3917" s="475"/>
      <c r="BH3917" s="475"/>
      <c r="BI3917" s="475"/>
      <c r="BJ3917" s="475"/>
      <c r="BK3917" s="475"/>
      <c r="BL3917" s="475"/>
      <c r="BM3917" s="475"/>
      <c r="BN3917" s="475"/>
      <c r="BO3917" s="475"/>
      <c r="BP3917" s="306"/>
      <c r="BQ3917" s="496"/>
      <c r="BR3917" s="496"/>
      <c r="BS3917" s="496"/>
      <c r="BT3917" s="496"/>
      <c r="BU3917" s="496"/>
      <c r="BV3917" s="496"/>
    </row>
    <row r="3918" spans="1:74" s="52" customFormat="1" ht="12.75">
      <c r="A3918" s="45">
        <v>2670.0804681784898</v>
      </c>
      <c r="B3918" s="46" t="s">
        <v>364</v>
      </c>
      <c r="C3918" s="47" t="s">
        <v>384</v>
      </c>
      <c r="D3918" s="48">
        <f t="shared" si="51"/>
        <v>627.85428427903037</v>
      </c>
      <c r="E3918" s="49">
        <v>39.172530000000002</v>
      </c>
      <c r="F3918" s="49">
        <v>4.7E-2</v>
      </c>
      <c r="G3918" s="49">
        <v>16.644100000000002</v>
      </c>
      <c r="H3918" s="49">
        <v>0.2326</v>
      </c>
      <c r="I3918" s="49">
        <v>0.23</v>
      </c>
      <c r="J3918" s="49">
        <v>43.061149999999998</v>
      </c>
      <c r="K3918" s="49">
        <v>0.25950000000000001</v>
      </c>
      <c r="L3918" s="49">
        <v>99.703779999999995</v>
      </c>
      <c r="M3918" s="47"/>
      <c r="N3918" s="50">
        <v>0.99548877904547328</v>
      </c>
      <c r="O3918" s="50">
        <v>9.4433920529304091E-4</v>
      </c>
      <c r="P3918" s="50">
        <v>0.35372931878342334</v>
      </c>
      <c r="Q3918" s="50">
        <v>4.7545382985281371E-3</v>
      </c>
      <c r="R3918" s="50">
        <v>4.9507195220904665E-3</v>
      </c>
      <c r="S3918" s="50">
        <v>1.6313566470292473</v>
      </c>
      <c r="T3918" s="50">
        <v>7.0656115437363019E-3</v>
      </c>
      <c r="U3918" s="50">
        <v>2.9997428446652288</v>
      </c>
      <c r="V3918" s="51">
        <v>82.180654899818876</v>
      </c>
      <c r="X3918" s="49">
        <v>0.05</v>
      </c>
      <c r="Y3918" s="49">
        <v>9.4</v>
      </c>
      <c r="Z3918" s="49">
        <v>0.12</v>
      </c>
      <c r="AA3918" s="49">
        <v>1.34</v>
      </c>
      <c r="AB3918" s="49">
        <v>3.24</v>
      </c>
      <c r="AC3918" s="49">
        <v>7.0000000000000007E-2</v>
      </c>
      <c r="AD3918" s="49">
        <v>0.39</v>
      </c>
      <c r="AE3918" s="312"/>
      <c r="AF3918" s="465" t="s">
        <v>438</v>
      </c>
      <c r="AG3918" s="343">
        <v>30</v>
      </c>
      <c r="AH3918" s="343">
        <v>15</v>
      </c>
      <c r="AI3918" s="343"/>
      <c r="AJ3918" s="343"/>
      <c r="AK3918" s="343"/>
      <c r="AL3918" s="343"/>
      <c r="AM3918" s="343"/>
      <c r="AN3918" s="343"/>
      <c r="AO3918" s="343"/>
      <c r="AP3918" s="343"/>
      <c r="AQ3918" s="343"/>
      <c r="AR3918" s="343"/>
      <c r="AS3918" s="343"/>
      <c r="AT3918" s="343"/>
      <c r="AU3918" s="343"/>
      <c r="AV3918" s="343"/>
      <c r="AW3918" s="343"/>
      <c r="AX3918" s="343"/>
      <c r="AY3918" s="343"/>
      <c r="AZ3918" s="343"/>
      <c r="BA3918" s="343"/>
      <c r="BB3918" s="343"/>
      <c r="BC3918" s="343"/>
      <c r="BD3918" s="343"/>
      <c r="BE3918" s="475"/>
      <c r="BF3918" s="475"/>
      <c r="BG3918" s="475"/>
      <c r="BH3918" s="475"/>
      <c r="BI3918" s="475"/>
      <c r="BJ3918" s="475"/>
      <c r="BK3918" s="475"/>
      <c r="BL3918" s="475"/>
      <c r="BM3918" s="475"/>
      <c r="BN3918" s="475"/>
      <c r="BO3918" s="475"/>
      <c r="BP3918" s="306"/>
      <c r="BQ3918" s="496"/>
      <c r="BR3918" s="496"/>
      <c r="BS3918" s="496"/>
      <c r="BT3918" s="496"/>
      <c r="BU3918" s="496"/>
      <c r="BV3918" s="496"/>
    </row>
    <row r="3919" spans="1:74" s="52" customFormat="1" ht="12.75">
      <c r="A3919" s="45">
        <v>2670.0804681784898</v>
      </c>
      <c r="B3919" s="46" t="s">
        <v>364</v>
      </c>
      <c r="C3919" s="47" t="s">
        <v>384</v>
      </c>
      <c r="D3919" s="48">
        <f t="shared" si="51"/>
        <v>633.85428427903037</v>
      </c>
      <c r="E3919" s="49">
        <v>39.112929999999999</v>
      </c>
      <c r="F3919" s="49">
        <v>3.1899999999999998E-2</v>
      </c>
      <c r="G3919" s="49">
        <v>16.713329999999999</v>
      </c>
      <c r="H3919" s="49">
        <v>0.21659999999999999</v>
      </c>
      <c r="I3919" s="49">
        <v>0.21340000000000001</v>
      </c>
      <c r="J3919" s="49">
        <v>43.061149999999998</v>
      </c>
      <c r="K3919" s="49">
        <v>0.25619999999999998</v>
      </c>
      <c r="L3919" s="49">
        <v>99.663809999999998</v>
      </c>
      <c r="M3919" s="47"/>
      <c r="N3919" s="50">
        <v>0.99474729027318509</v>
      </c>
      <c r="O3919" s="50">
        <v>6.4144365295934383E-4</v>
      </c>
      <c r="P3919" s="50">
        <v>0.35547690997178621</v>
      </c>
      <c r="Q3919" s="50">
        <v>4.4309286700505877E-3</v>
      </c>
      <c r="R3919" s="50">
        <v>4.5969795140873909E-3</v>
      </c>
      <c r="S3919" s="50">
        <v>1.6326255306267043</v>
      </c>
      <c r="T3919" s="50">
        <v>6.9811856438082992E-3</v>
      </c>
      <c r="U3919" s="50">
        <v>3.0009439553294159</v>
      </c>
      <c r="V3919" s="51">
        <v>82.119789065558663</v>
      </c>
      <c r="X3919" s="49">
        <v>0.05</v>
      </c>
      <c r="Y3919" s="49">
        <v>7.01</v>
      </c>
      <c r="Z3919" s="49">
        <v>0.12</v>
      </c>
      <c r="AA3919" s="49">
        <v>1.37</v>
      </c>
      <c r="AB3919" s="49">
        <v>2.99</v>
      </c>
      <c r="AC3919" s="49">
        <v>7.0000000000000007E-2</v>
      </c>
      <c r="AD3919" s="49">
        <v>0.37</v>
      </c>
      <c r="AE3919" s="312"/>
      <c r="AF3919" s="465" t="s">
        <v>438</v>
      </c>
      <c r="AG3919" s="343">
        <v>30</v>
      </c>
      <c r="AH3919" s="343">
        <v>15</v>
      </c>
      <c r="AI3919" s="343"/>
      <c r="AJ3919" s="343"/>
      <c r="AK3919" s="343"/>
      <c r="AL3919" s="343"/>
      <c r="AM3919" s="343"/>
      <c r="AN3919" s="343"/>
      <c r="AO3919" s="343"/>
      <c r="AP3919" s="343"/>
      <c r="AQ3919" s="343"/>
      <c r="AR3919" s="343"/>
      <c r="AS3919" s="343"/>
      <c r="AT3919" s="343"/>
      <c r="AU3919" s="343"/>
      <c r="AV3919" s="343"/>
      <c r="AW3919" s="343"/>
      <c r="AX3919" s="343"/>
      <c r="AY3919" s="343"/>
      <c r="AZ3919" s="343"/>
      <c r="BA3919" s="343"/>
      <c r="BB3919" s="343"/>
      <c r="BC3919" s="343"/>
      <c r="BD3919" s="343"/>
      <c r="BE3919" s="475"/>
      <c r="BF3919" s="475"/>
      <c r="BG3919" s="475"/>
      <c r="BH3919" s="475"/>
      <c r="BI3919" s="475"/>
      <c r="BJ3919" s="475"/>
      <c r="BK3919" s="475"/>
      <c r="BL3919" s="475"/>
      <c r="BM3919" s="475"/>
      <c r="BN3919" s="475"/>
      <c r="BO3919" s="475"/>
      <c r="BP3919" s="306"/>
      <c r="BQ3919" s="496"/>
      <c r="BR3919" s="496"/>
      <c r="BS3919" s="496"/>
      <c r="BT3919" s="496"/>
      <c r="BU3919" s="496"/>
      <c r="BV3919" s="496"/>
    </row>
    <row r="3920" spans="1:74" s="52" customFormat="1" ht="12.75">
      <c r="A3920" s="45">
        <v>2670.0804681784898</v>
      </c>
      <c r="B3920" s="46" t="s">
        <v>364</v>
      </c>
      <c r="C3920" s="47" t="s">
        <v>384</v>
      </c>
      <c r="D3920" s="48">
        <f t="shared" si="51"/>
        <v>639.85428427903037</v>
      </c>
      <c r="E3920" s="49">
        <v>39.212269999999997</v>
      </c>
      <c r="F3920" s="49">
        <v>2.93E-2</v>
      </c>
      <c r="G3920" s="49">
        <v>16.723220000000001</v>
      </c>
      <c r="H3920" s="49">
        <v>0.23069999999999999</v>
      </c>
      <c r="I3920" s="49">
        <v>0.18779999999999999</v>
      </c>
      <c r="J3920" s="49">
        <v>43.071390000000001</v>
      </c>
      <c r="K3920" s="49">
        <v>0.26550000000000001</v>
      </c>
      <c r="L3920" s="49">
        <v>99.756680000000003</v>
      </c>
      <c r="M3920" s="47"/>
      <c r="N3920" s="50">
        <v>0.99622082490256025</v>
      </c>
      <c r="O3920" s="50">
        <v>5.8854092434104102E-4</v>
      </c>
      <c r="P3920" s="50">
        <v>0.35531171649633186</v>
      </c>
      <c r="Q3920" s="50">
        <v>4.714385783973811E-3</v>
      </c>
      <c r="R3920" s="50">
        <v>4.0412429384118582E-3</v>
      </c>
      <c r="S3920" s="50">
        <v>1.631289589700549</v>
      </c>
      <c r="T3920" s="50">
        <v>7.2269625541277601E-3</v>
      </c>
      <c r="U3920" s="50">
        <v>3.0004277351696995</v>
      </c>
      <c r="V3920" s="51">
        <v>82.114593633458583</v>
      </c>
      <c r="X3920" s="49">
        <v>0.05</v>
      </c>
      <c r="Y3920" s="49">
        <v>10.41</v>
      </c>
      <c r="Z3920" s="49">
        <v>0.12</v>
      </c>
      <c r="AA3920" s="49">
        <v>1.48</v>
      </c>
      <c r="AB3920" s="49">
        <v>3.19</v>
      </c>
      <c r="AC3920" s="49">
        <v>7.0000000000000007E-2</v>
      </c>
      <c r="AD3920" s="49">
        <v>0.38</v>
      </c>
      <c r="AE3920" s="312"/>
      <c r="AF3920" s="465" t="s">
        <v>438</v>
      </c>
      <c r="AG3920" s="343">
        <v>30</v>
      </c>
      <c r="AH3920" s="343">
        <v>15</v>
      </c>
      <c r="AI3920" s="343"/>
      <c r="AJ3920" s="343"/>
      <c r="AK3920" s="343"/>
      <c r="AL3920" s="343"/>
      <c r="AM3920" s="343"/>
      <c r="AN3920" s="343"/>
      <c r="AO3920" s="343"/>
      <c r="AP3920" s="343"/>
      <c r="AQ3920" s="343"/>
      <c r="AR3920" s="343"/>
      <c r="AS3920" s="343"/>
      <c r="AT3920" s="343"/>
      <c r="AU3920" s="343"/>
      <c r="AV3920" s="343"/>
      <c r="AW3920" s="343"/>
      <c r="AX3920" s="343"/>
      <c r="AY3920" s="343"/>
      <c r="AZ3920" s="343"/>
      <c r="BA3920" s="343"/>
      <c r="BB3920" s="343"/>
      <c r="BC3920" s="343"/>
      <c r="BD3920" s="343"/>
      <c r="BE3920" s="475"/>
      <c r="BF3920" s="475"/>
      <c r="BG3920" s="475"/>
      <c r="BH3920" s="475"/>
      <c r="BI3920" s="475"/>
      <c r="BJ3920" s="475"/>
      <c r="BK3920" s="475"/>
      <c r="BL3920" s="475"/>
      <c r="BM3920" s="475"/>
      <c r="BN3920" s="475"/>
      <c r="BO3920" s="475"/>
      <c r="BP3920" s="306"/>
      <c r="BQ3920" s="496"/>
      <c r="BR3920" s="496"/>
      <c r="BS3920" s="496"/>
      <c r="BT3920" s="496"/>
      <c r="BU3920" s="496"/>
      <c r="BV3920" s="496"/>
    </row>
    <row r="3921" spans="1:74" s="52" customFormat="1" ht="12.75">
      <c r="A3921" s="45">
        <v>2670.0804681784898</v>
      </c>
      <c r="B3921" s="46" t="s">
        <v>364</v>
      </c>
      <c r="C3921" s="47" t="s">
        <v>384</v>
      </c>
      <c r="D3921" s="48">
        <f t="shared" si="51"/>
        <v>645.85428427903037</v>
      </c>
      <c r="E3921" s="49">
        <v>39.222209999999997</v>
      </c>
      <c r="F3921" s="49">
        <v>2.4799999999999999E-2</v>
      </c>
      <c r="G3921" s="49">
        <v>16.545200000000001</v>
      </c>
      <c r="H3921" s="49">
        <v>0.21299999999999999</v>
      </c>
      <c r="I3921" s="49">
        <v>0.23130000000000001</v>
      </c>
      <c r="J3921" s="49">
        <v>42.928019999999997</v>
      </c>
      <c r="K3921" s="49">
        <v>0.25109999999999999</v>
      </c>
      <c r="L3921" s="49">
        <v>99.459029999999984</v>
      </c>
      <c r="M3921" s="47"/>
      <c r="N3921" s="50">
        <v>0.99844993390723302</v>
      </c>
      <c r="O3921" s="50">
        <v>4.9913879685859223E-4</v>
      </c>
      <c r="P3921" s="50">
        <v>0.35222667841409377</v>
      </c>
      <c r="Q3921" s="50">
        <v>4.3613177380449498E-3</v>
      </c>
      <c r="R3921" s="50">
        <v>4.9871864382560714E-3</v>
      </c>
      <c r="S3921" s="50">
        <v>1.6290845884904528</v>
      </c>
      <c r="T3921" s="50">
        <v>6.8485493899565182E-3</v>
      </c>
      <c r="U3921" s="50">
        <v>2.9974414580106443</v>
      </c>
      <c r="V3921" s="51">
        <v>82.222547042576181</v>
      </c>
      <c r="X3921" s="49">
        <v>0.05</v>
      </c>
      <c r="Y3921" s="49">
        <v>11.25</v>
      </c>
      <c r="Z3921" s="49">
        <v>0.12</v>
      </c>
      <c r="AA3921" s="49">
        <v>1.38</v>
      </c>
      <c r="AB3921" s="49">
        <v>3.5</v>
      </c>
      <c r="AC3921" s="49">
        <v>0.06</v>
      </c>
      <c r="AD3921" s="49">
        <v>0.36</v>
      </c>
      <c r="AE3921" s="312"/>
      <c r="AF3921" s="465" t="s">
        <v>438</v>
      </c>
      <c r="AG3921" s="343">
        <v>30</v>
      </c>
      <c r="AH3921" s="343">
        <v>15</v>
      </c>
      <c r="AI3921" s="343"/>
      <c r="AJ3921" s="343"/>
      <c r="AK3921" s="343"/>
      <c r="AL3921" s="343"/>
      <c r="AM3921" s="343"/>
      <c r="AN3921" s="343"/>
      <c r="AO3921" s="343"/>
      <c r="AP3921" s="343"/>
      <c r="AQ3921" s="343"/>
      <c r="AR3921" s="343"/>
      <c r="AS3921" s="343"/>
      <c r="AT3921" s="343"/>
      <c r="AU3921" s="343"/>
      <c r="AV3921" s="343"/>
      <c r="AW3921" s="343"/>
      <c r="AX3921" s="343"/>
      <c r="AY3921" s="343"/>
      <c r="AZ3921" s="343"/>
      <c r="BA3921" s="343"/>
      <c r="BB3921" s="343"/>
      <c r="BC3921" s="343"/>
      <c r="BD3921" s="343"/>
      <c r="BE3921" s="475"/>
      <c r="BF3921" s="475"/>
      <c r="BG3921" s="475"/>
      <c r="BH3921" s="475"/>
      <c r="BI3921" s="475"/>
      <c r="BJ3921" s="475"/>
      <c r="BK3921" s="475"/>
      <c r="BL3921" s="475"/>
      <c r="BM3921" s="475"/>
      <c r="BN3921" s="475"/>
      <c r="BO3921" s="475"/>
      <c r="BP3921" s="306"/>
      <c r="BQ3921" s="496"/>
      <c r="BR3921" s="496"/>
      <c r="BS3921" s="496"/>
      <c r="BT3921" s="496"/>
      <c r="BU3921" s="496"/>
      <c r="BV3921" s="496"/>
    </row>
    <row r="3922" spans="1:74" s="52" customFormat="1" ht="12.75">
      <c r="A3922" s="45">
        <v>2670.0804681784898</v>
      </c>
      <c r="B3922" s="46" t="s">
        <v>364</v>
      </c>
      <c r="C3922" s="47" t="s">
        <v>384</v>
      </c>
      <c r="D3922" s="48">
        <f>D3921+6</f>
        <v>651.85428427903037</v>
      </c>
      <c r="E3922" s="49">
        <v>39.232140000000001</v>
      </c>
      <c r="F3922" s="49">
        <v>3.6600000000000001E-2</v>
      </c>
      <c r="G3922" s="49">
        <v>16.663879999999999</v>
      </c>
      <c r="H3922" s="49">
        <v>0.2296</v>
      </c>
      <c r="I3922" s="49">
        <v>0.2223</v>
      </c>
      <c r="J3922" s="49">
        <v>43.09187</v>
      </c>
      <c r="K3922" s="49">
        <v>0.25069999999999998</v>
      </c>
      <c r="L3922" s="49">
        <v>99.794189999999986</v>
      </c>
      <c r="M3922" s="47"/>
      <c r="N3922" s="50">
        <v>0.99572400248843906</v>
      </c>
      <c r="O3922" s="50">
        <v>7.3443519118783268E-4</v>
      </c>
      <c r="P3922" s="50">
        <v>0.35369514735491736</v>
      </c>
      <c r="Q3922" s="50">
        <v>4.6871921104902148E-3</v>
      </c>
      <c r="R3922" s="50">
        <v>4.778836584733691E-3</v>
      </c>
      <c r="S3922" s="50">
        <v>1.63042514451947</v>
      </c>
      <c r="T3922" s="50">
        <v>6.8172458983448841E-3</v>
      </c>
      <c r="U3922" s="50">
        <v>2.9984394984753546</v>
      </c>
      <c r="V3922" s="51">
        <v>82.173704447083523</v>
      </c>
      <c r="X3922" s="49">
        <v>0.05</v>
      </c>
      <c r="Y3922" s="49">
        <v>13.2</v>
      </c>
      <c r="Z3922" s="49">
        <v>0.12</v>
      </c>
      <c r="AA3922" s="49">
        <v>1.49</v>
      </c>
      <c r="AB3922" s="49">
        <v>2.93</v>
      </c>
      <c r="AC3922" s="49">
        <v>7.0000000000000007E-2</v>
      </c>
      <c r="AD3922" s="49">
        <v>0.38</v>
      </c>
      <c r="AE3922" s="312"/>
      <c r="AF3922" s="465" t="s">
        <v>438</v>
      </c>
      <c r="AG3922" s="343">
        <v>30</v>
      </c>
      <c r="AH3922" s="343">
        <v>15</v>
      </c>
      <c r="AI3922" s="343"/>
      <c r="AJ3922" s="343"/>
      <c r="AK3922" s="343"/>
      <c r="AL3922" s="343"/>
      <c r="AM3922" s="343"/>
      <c r="AN3922" s="343"/>
      <c r="AO3922" s="343"/>
      <c r="AP3922" s="343"/>
      <c r="AQ3922" s="343"/>
      <c r="AR3922" s="343"/>
      <c r="AS3922" s="343"/>
      <c r="AT3922" s="343"/>
      <c r="AU3922" s="343"/>
      <c r="AV3922" s="343"/>
      <c r="AW3922" s="343"/>
      <c r="AX3922" s="343"/>
      <c r="AY3922" s="343"/>
      <c r="AZ3922" s="343"/>
      <c r="BA3922" s="343"/>
      <c r="BB3922" s="343"/>
      <c r="BC3922" s="343"/>
      <c r="BD3922" s="343"/>
      <c r="BE3922" s="475"/>
      <c r="BF3922" s="475"/>
      <c r="BG3922" s="475"/>
      <c r="BH3922" s="475"/>
      <c r="BI3922" s="475"/>
      <c r="BJ3922" s="475"/>
      <c r="BK3922" s="475"/>
      <c r="BL3922" s="475"/>
      <c r="BM3922" s="475"/>
      <c r="BN3922" s="475"/>
      <c r="BO3922" s="475"/>
      <c r="BP3922" s="306"/>
      <c r="BQ3922" s="496"/>
      <c r="BR3922" s="496"/>
      <c r="BS3922" s="496"/>
      <c r="BT3922" s="496"/>
      <c r="BU3922" s="496"/>
      <c r="BV3922" s="496"/>
    </row>
    <row r="3923" spans="1:74" s="52" customFormat="1" ht="12.75">
      <c r="A3923" s="45">
        <v>2670.0804681784898</v>
      </c>
      <c r="B3923" s="46" t="s">
        <v>364</v>
      </c>
      <c r="C3923" s="47" t="s">
        <v>384</v>
      </c>
      <c r="D3923" s="48">
        <f>D3922+6</f>
        <v>657.85428427903037</v>
      </c>
      <c r="E3923" s="49">
        <v>39.331490000000002</v>
      </c>
      <c r="F3923" s="49">
        <v>4.9399999999999999E-2</v>
      </c>
      <c r="G3923" s="49">
        <v>16.703440000000001</v>
      </c>
      <c r="H3923" s="49">
        <v>0.24249999999999999</v>
      </c>
      <c r="I3923" s="49">
        <v>0.2354</v>
      </c>
      <c r="J3923" s="49">
        <v>42.835859999999997</v>
      </c>
      <c r="K3923" s="49">
        <v>0.25309999999999999</v>
      </c>
      <c r="L3923" s="49">
        <v>99.725089999999994</v>
      </c>
      <c r="M3923" s="47"/>
      <c r="N3923" s="50">
        <v>0.99884420091507709</v>
      </c>
      <c r="O3923" s="50">
        <v>9.9188133381306509E-4</v>
      </c>
      <c r="P3923" s="50">
        <v>0.3547474389253632</v>
      </c>
      <c r="Q3923" s="50">
        <v>4.9535093684312317E-3</v>
      </c>
      <c r="R3923" s="50">
        <v>5.0634852721106356E-3</v>
      </c>
      <c r="S3923" s="50">
        <v>1.6217107270645559</v>
      </c>
      <c r="T3923" s="50">
        <v>6.8866362770082859E-3</v>
      </c>
      <c r="U3923" s="50">
        <v>2.9948805529999913</v>
      </c>
      <c r="V3923" s="51">
        <v>82.051356055508194</v>
      </c>
      <c r="X3923" s="49">
        <v>0.05</v>
      </c>
      <c r="Y3923" s="49">
        <v>9</v>
      </c>
      <c r="Z3923" s="49">
        <v>0.12</v>
      </c>
      <c r="AA3923" s="49">
        <v>1.37</v>
      </c>
      <c r="AB3923" s="49">
        <v>3.09</v>
      </c>
      <c r="AC3923" s="49">
        <v>0.06</v>
      </c>
      <c r="AD3923" s="49">
        <v>0.38</v>
      </c>
      <c r="AE3923" s="312"/>
      <c r="AF3923" s="465" t="s">
        <v>438</v>
      </c>
      <c r="AG3923" s="343">
        <v>30</v>
      </c>
      <c r="AH3923" s="343">
        <v>15</v>
      </c>
      <c r="AI3923" s="343"/>
      <c r="AJ3923" s="343"/>
      <c r="AK3923" s="343"/>
      <c r="AL3923" s="343"/>
      <c r="AM3923" s="343"/>
      <c r="AN3923" s="343"/>
      <c r="AO3923" s="343"/>
      <c r="AP3923" s="343"/>
      <c r="AQ3923" s="343"/>
      <c r="AR3923" s="343"/>
      <c r="AS3923" s="343"/>
      <c r="AT3923" s="343"/>
      <c r="AU3923" s="343"/>
      <c r="AV3923" s="343"/>
      <c r="AW3923" s="343"/>
      <c r="AX3923" s="343"/>
      <c r="AY3923" s="343"/>
      <c r="AZ3923" s="343"/>
      <c r="BA3923" s="343"/>
      <c r="BB3923" s="343"/>
      <c r="BC3923" s="343"/>
      <c r="BD3923" s="343"/>
      <c r="BE3923" s="475"/>
      <c r="BF3923" s="475"/>
      <c r="BG3923" s="475"/>
      <c r="BH3923" s="475"/>
      <c r="BI3923" s="475"/>
      <c r="BJ3923" s="475"/>
      <c r="BK3923" s="475"/>
      <c r="BL3923" s="475"/>
      <c r="BM3923" s="475"/>
      <c r="BN3923" s="475"/>
      <c r="BO3923" s="475"/>
      <c r="BP3923" s="306"/>
      <c r="BQ3923" s="496"/>
      <c r="BR3923" s="496"/>
      <c r="BS3923" s="496"/>
      <c r="BT3923" s="496"/>
      <c r="BU3923" s="496"/>
      <c r="BV3923" s="496"/>
    </row>
    <row r="3924" spans="1:74" s="52" customFormat="1" ht="12.75">
      <c r="A3924" s="45">
        <v>2670.0804681784898</v>
      </c>
      <c r="B3924" s="46" t="s">
        <v>364</v>
      </c>
      <c r="C3924" s="47" t="s">
        <v>384</v>
      </c>
      <c r="D3924" s="48">
        <f>D3923+6</f>
        <v>663.85428427903037</v>
      </c>
      <c r="E3924" s="49">
        <v>39.29175</v>
      </c>
      <c r="F3924" s="49">
        <v>3.5499999999999997E-2</v>
      </c>
      <c r="G3924" s="49">
        <v>16.703440000000001</v>
      </c>
      <c r="H3924" s="49">
        <v>0.24099999999999999</v>
      </c>
      <c r="I3924" s="49">
        <v>0.20910000000000001</v>
      </c>
      <c r="J3924" s="49">
        <v>42.99971</v>
      </c>
      <c r="K3924" s="49">
        <v>0.25779999999999997</v>
      </c>
      <c r="L3924" s="49">
        <v>99.816299999999998</v>
      </c>
      <c r="M3924" s="47"/>
      <c r="N3924" s="50">
        <v>0.99714031810720183</v>
      </c>
      <c r="O3924" s="50">
        <v>7.1229299407929436E-4</v>
      </c>
      <c r="P3924" s="50">
        <v>0.3545004738683904</v>
      </c>
      <c r="Q3924" s="50">
        <v>4.9194419431238708E-3</v>
      </c>
      <c r="R3924" s="50">
        <v>4.4946375598019679E-3</v>
      </c>
      <c r="S3924" s="50">
        <v>1.6267805706963392</v>
      </c>
      <c r="T3924" s="50">
        <v>7.0096359812376781E-3</v>
      </c>
      <c r="U3924" s="50">
        <v>2.9974632748046171</v>
      </c>
      <c r="V3924" s="51">
        <v>82.107511963489713</v>
      </c>
      <c r="X3924" s="49">
        <v>0.05</v>
      </c>
      <c r="Y3924" s="49">
        <v>6.7</v>
      </c>
      <c r="Z3924" s="49">
        <v>0.12</v>
      </c>
      <c r="AA3924" s="49">
        <v>1.31</v>
      </c>
      <c r="AB3924" s="49">
        <v>2.88</v>
      </c>
      <c r="AC3924" s="49">
        <v>7.0000000000000007E-2</v>
      </c>
      <c r="AD3924" s="49">
        <v>0.38</v>
      </c>
      <c r="AE3924" s="312"/>
      <c r="AF3924" s="465" t="s">
        <v>438</v>
      </c>
      <c r="AG3924" s="343">
        <v>30</v>
      </c>
      <c r="AH3924" s="343">
        <v>15</v>
      </c>
      <c r="AI3924" s="343"/>
      <c r="AJ3924" s="343"/>
      <c r="AK3924" s="343"/>
      <c r="AL3924" s="343"/>
      <c r="AM3924" s="343"/>
      <c r="AN3924" s="343"/>
      <c r="AO3924" s="343"/>
      <c r="AP3924" s="343"/>
      <c r="AQ3924" s="343"/>
      <c r="AR3924" s="343"/>
      <c r="AS3924" s="343"/>
      <c r="AT3924" s="343"/>
      <c r="AU3924" s="343"/>
      <c r="AV3924" s="343"/>
      <c r="AW3924" s="343"/>
      <c r="AX3924" s="343"/>
      <c r="AY3924" s="343"/>
      <c r="AZ3924" s="343"/>
      <c r="BA3924" s="343"/>
      <c r="BB3924" s="343"/>
      <c r="BC3924" s="343"/>
      <c r="BD3924" s="343"/>
      <c r="BE3924" s="475"/>
      <c r="BF3924" s="475"/>
      <c r="BG3924" s="475"/>
      <c r="BH3924" s="475"/>
      <c r="BI3924" s="475"/>
      <c r="BJ3924" s="475"/>
      <c r="BK3924" s="475"/>
      <c r="BL3924" s="475"/>
      <c r="BM3924" s="475"/>
      <c r="BN3924" s="475"/>
      <c r="BO3924" s="475"/>
      <c r="BP3924" s="306"/>
      <c r="BQ3924" s="496"/>
      <c r="BR3924" s="496"/>
      <c r="BS3924" s="496"/>
      <c r="BT3924" s="496"/>
      <c r="BU3924" s="496"/>
      <c r="BV3924" s="496"/>
    </row>
    <row r="3925" spans="1:74" s="52" customFormat="1" ht="12.75">
      <c r="A3925" s="45"/>
      <c r="B3925" s="46"/>
      <c r="C3925" s="47"/>
      <c r="D3925" s="48"/>
      <c r="E3925" s="49"/>
      <c r="F3925" s="49"/>
      <c r="G3925" s="49"/>
      <c r="H3925" s="49"/>
      <c r="I3925" s="49"/>
      <c r="J3925" s="49"/>
      <c r="K3925" s="49"/>
      <c r="L3925" s="49"/>
      <c r="M3925" s="47"/>
      <c r="N3925" s="50"/>
      <c r="O3925" s="50"/>
      <c r="P3925" s="50"/>
      <c r="Q3925" s="50"/>
      <c r="R3925" s="50"/>
      <c r="S3925" s="50"/>
      <c r="T3925" s="50"/>
      <c r="U3925" s="50"/>
      <c r="V3925" s="51"/>
      <c r="X3925" s="49"/>
      <c r="Y3925" s="49"/>
      <c r="Z3925" s="49"/>
      <c r="AA3925" s="49"/>
      <c r="AB3925" s="49"/>
      <c r="AC3925" s="49"/>
      <c r="AD3925" s="49"/>
      <c r="AE3925" s="312"/>
      <c r="AF3925" s="312"/>
      <c r="AG3925" s="312"/>
      <c r="AH3925" s="312"/>
      <c r="AI3925" s="312"/>
      <c r="AJ3925" s="312"/>
      <c r="AK3925" s="312"/>
      <c r="AL3925" s="312"/>
      <c r="AM3925" s="312"/>
      <c r="AN3925" s="312"/>
      <c r="AO3925" s="312"/>
      <c r="AP3925" s="312"/>
      <c r="AQ3925" s="312"/>
      <c r="AR3925" s="312"/>
      <c r="AS3925" s="312"/>
      <c r="AT3925" s="312"/>
      <c r="AU3925" s="312"/>
      <c r="AV3925" s="312"/>
      <c r="AW3925" s="312"/>
      <c r="AX3925" s="312"/>
      <c r="AY3925" s="312"/>
      <c r="AZ3925" s="312"/>
      <c r="BA3925" s="312"/>
      <c r="BB3925" s="312"/>
      <c r="BC3925" s="312"/>
      <c r="BD3925" s="312"/>
      <c r="BE3925" s="306"/>
      <c r="BF3925" s="306"/>
      <c r="BG3925" s="306"/>
      <c r="BH3925" s="306"/>
      <c r="BI3925" s="306"/>
      <c r="BJ3925" s="306"/>
      <c r="BK3925" s="306"/>
      <c r="BL3925" s="306"/>
      <c r="BM3925" s="306"/>
      <c r="BN3925" s="306"/>
      <c r="BO3925" s="306"/>
      <c r="BP3925" s="306"/>
      <c r="BQ3925" s="496"/>
      <c r="BR3925" s="496"/>
      <c r="BS3925" s="496"/>
      <c r="BT3925" s="496"/>
      <c r="BU3925" s="496"/>
      <c r="BV3925" s="496"/>
    </row>
    <row r="3926" spans="1:74" s="52" customFormat="1" ht="12.75">
      <c r="A3926" s="45">
        <v>2670.0804681784898</v>
      </c>
      <c r="B3926" s="46" t="s">
        <v>364</v>
      </c>
      <c r="C3926" s="47" t="s">
        <v>385</v>
      </c>
      <c r="D3926" s="48">
        <v>0</v>
      </c>
      <c r="E3926" s="49">
        <v>38.82396</v>
      </c>
      <c r="F3926" s="49">
        <v>1.15E-2</v>
      </c>
      <c r="G3926" s="49">
        <v>19.845659999999999</v>
      </c>
      <c r="H3926" s="49">
        <v>0.2298</v>
      </c>
      <c r="I3926" s="49">
        <v>0.2671</v>
      </c>
      <c r="J3926" s="49">
        <v>40.600969999999997</v>
      </c>
      <c r="K3926" s="49">
        <v>0.29260000000000003</v>
      </c>
      <c r="L3926" s="49">
        <v>100.07158999999999</v>
      </c>
      <c r="M3926" s="47"/>
      <c r="N3926" s="50">
        <v>0.99854018486474705</v>
      </c>
      <c r="O3926" s="50">
        <v>2.3385086016587296E-4</v>
      </c>
      <c r="P3926" s="50">
        <v>0.42686176614903709</v>
      </c>
      <c r="Q3926" s="50">
        <v>4.7540049875022259E-3</v>
      </c>
      <c r="R3926" s="50">
        <v>5.8186916539835643E-3</v>
      </c>
      <c r="S3926" s="50">
        <v>1.5567205958560018</v>
      </c>
      <c r="T3926" s="50">
        <v>8.0630190434840942E-3</v>
      </c>
      <c r="U3926" s="50">
        <v>3.000992113414922</v>
      </c>
      <c r="V3926" s="51">
        <v>78.480260042363057</v>
      </c>
      <c r="X3926" s="49">
        <v>0.26</v>
      </c>
      <c r="Y3926" s="49">
        <v>158.49</v>
      </c>
      <c r="Z3926" s="49">
        <v>0.51</v>
      </c>
      <c r="AA3926" s="49">
        <v>7.93</v>
      </c>
      <c r="AB3926" s="49">
        <v>8.6199999999999992</v>
      </c>
      <c r="AC3926" s="49">
        <v>0.27</v>
      </c>
      <c r="AD3926" s="49">
        <v>2.0299999999999998</v>
      </c>
      <c r="AE3926" s="312"/>
      <c r="AF3926" s="465" t="s">
        <v>433</v>
      </c>
      <c r="AG3926" s="343">
        <v>30</v>
      </c>
      <c r="AH3926" s="343">
        <v>15</v>
      </c>
      <c r="AI3926" s="343"/>
      <c r="AJ3926" s="343"/>
      <c r="AK3926" s="343"/>
      <c r="AL3926" s="343"/>
      <c r="AM3926" s="343"/>
      <c r="AN3926" s="343"/>
      <c r="AO3926" s="343"/>
      <c r="AP3926" s="343"/>
      <c r="AQ3926" s="343"/>
      <c r="AR3926" s="343"/>
      <c r="AS3926" s="343"/>
      <c r="AT3926" s="343"/>
      <c r="AU3926" s="343"/>
      <c r="AV3926" s="343"/>
      <c r="AW3926" s="343"/>
      <c r="AX3926" s="343"/>
      <c r="AY3926" s="343"/>
      <c r="AZ3926" s="343"/>
      <c r="BA3926" s="343"/>
      <c r="BB3926" s="343"/>
      <c r="BC3926" s="343"/>
      <c r="BD3926" s="343"/>
      <c r="BE3926" s="475"/>
      <c r="BF3926" s="475"/>
      <c r="BG3926" s="475"/>
      <c r="BH3926" s="475"/>
      <c r="BI3926" s="475"/>
      <c r="BJ3926" s="475"/>
      <c r="BK3926" s="475"/>
      <c r="BL3926" s="475"/>
      <c r="BM3926" s="475"/>
      <c r="BN3926" s="475"/>
      <c r="BO3926" s="475"/>
      <c r="BP3926" s="306"/>
      <c r="BQ3926" s="496"/>
      <c r="BR3926" s="496"/>
      <c r="BS3926" s="496"/>
      <c r="BT3926" s="496"/>
      <c r="BU3926" s="496"/>
      <c r="BV3926" s="496"/>
    </row>
    <row r="3927" spans="1:74" s="52" customFormat="1" ht="12.75">
      <c r="A3927" s="45">
        <v>2670.0804681784898</v>
      </c>
      <c r="B3927" s="46" t="s">
        <v>364</v>
      </c>
      <c r="C3927" s="47" t="s">
        <v>385</v>
      </c>
      <c r="D3927" s="48">
        <v>7.009303868767276</v>
      </c>
      <c r="E3927" s="49">
        <v>39.471690000000002</v>
      </c>
      <c r="F3927" s="49">
        <v>6.5500000000000003E-2</v>
      </c>
      <c r="G3927" s="49">
        <v>17.697209999999998</v>
      </c>
      <c r="H3927" s="49">
        <v>0.27389999999999998</v>
      </c>
      <c r="I3927" s="49">
        <v>0.252</v>
      </c>
      <c r="J3927" s="49">
        <v>42.741050000000001</v>
      </c>
      <c r="K3927" s="49">
        <v>0.23269999999999999</v>
      </c>
      <c r="L3927" s="49">
        <v>100.73405</v>
      </c>
      <c r="M3927" s="47"/>
      <c r="N3927" s="50">
        <v>0.99739865139214856</v>
      </c>
      <c r="O3927" s="50">
        <v>1.3085784694084948E-3</v>
      </c>
      <c r="P3927" s="50">
        <v>0.37397610469522807</v>
      </c>
      <c r="Q3927" s="50">
        <v>5.5669712695701487E-3</v>
      </c>
      <c r="R3927" s="50">
        <v>5.393483262625353E-3</v>
      </c>
      <c r="S3927" s="50">
        <v>1.6100404528205003</v>
      </c>
      <c r="T3927" s="50">
        <v>6.2999497595530064E-3</v>
      </c>
      <c r="U3927" s="50">
        <v>2.999984191669034</v>
      </c>
      <c r="V3927" s="51">
        <v>81.150555257285788</v>
      </c>
      <c r="X3927" s="49">
        <v>0.26</v>
      </c>
      <c r="Y3927" s="49">
        <v>29.12</v>
      </c>
      <c r="Z3927" s="49">
        <v>0.54</v>
      </c>
      <c r="AA3927" s="49">
        <v>6.83</v>
      </c>
      <c r="AB3927" s="49">
        <v>9.09</v>
      </c>
      <c r="AC3927" s="49">
        <v>0.26</v>
      </c>
      <c r="AD3927" s="49">
        <v>2.41</v>
      </c>
      <c r="AE3927" s="312"/>
      <c r="AF3927" s="465" t="s">
        <v>433</v>
      </c>
      <c r="AG3927" s="343">
        <v>30</v>
      </c>
      <c r="AH3927" s="343">
        <v>15</v>
      </c>
      <c r="AI3927" s="343"/>
      <c r="AJ3927" s="343"/>
      <c r="AK3927" s="343"/>
      <c r="AL3927" s="343"/>
      <c r="AM3927" s="343"/>
      <c r="AN3927" s="343"/>
      <c r="AO3927" s="343"/>
      <c r="AP3927" s="343"/>
      <c r="AQ3927" s="343"/>
      <c r="AR3927" s="343"/>
      <c r="AS3927" s="343"/>
      <c r="AT3927" s="343"/>
      <c r="AU3927" s="343"/>
      <c r="AV3927" s="343"/>
      <c r="AW3927" s="343"/>
      <c r="AX3927" s="343"/>
      <c r="AY3927" s="343"/>
      <c r="AZ3927" s="343"/>
      <c r="BA3927" s="343"/>
      <c r="BB3927" s="343"/>
      <c r="BC3927" s="343"/>
      <c r="BD3927" s="343"/>
      <c r="BE3927" s="475"/>
      <c r="BF3927" s="475"/>
      <c r="BG3927" s="475"/>
      <c r="BH3927" s="475"/>
      <c r="BI3927" s="475"/>
      <c r="BJ3927" s="475"/>
      <c r="BK3927" s="475"/>
      <c r="BL3927" s="475"/>
      <c r="BM3927" s="475"/>
      <c r="BN3927" s="475"/>
      <c r="BO3927" s="475"/>
      <c r="BP3927" s="306"/>
      <c r="BQ3927" s="496"/>
      <c r="BR3927" s="496"/>
      <c r="BS3927" s="496"/>
      <c r="BT3927" s="496"/>
      <c r="BU3927" s="496"/>
      <c r="BV3927" s="496"/>
    </row>
    <row r="3928" spans="1:74" s="52" customFormat="1" ht="12.75">
      <c r="A3928" s="45">
        <v>2670.0804681784898</v>
      </c>
      <c r="B3928" s="46" t="s">
        <v>364</v>
      </c>
      <c r="C3928" s="47" t="s">
        <v>385</v>
      </c>
      <c r="D3928" s="48">
        <v>14.019303868767276</v>
      </c>
      <c r="E3928" s="49">
        <v>39.704479999999997</v>
      </c>
      <c r="F3928" s="49">
        <v>7.8E-2</v>
      </c>
      <c r="G3928" s="49">
        <v>16.23827</v>
      </c>
      <c r="H3928" s="49">
        <v>0.32550000000000001</v>
      </c>
      <c r="I3928" s="49">
        <v>0.21579999999999999</v>
      </c>
      <c r="J3928" s="49">
        <v>43.679859999999998</v>
      </c>
      <c r="K3928" s="49">
        <v>0.21879999999999999</v>
      </c>
      <c r="L3928" s="49">
        <v>100.46070999999999</v>
      </c>
      <c r="M3928" s="47"/>
      <c r="N3928" s="50">
        <v>0.999048512139872</v>
      </c>
      <c r="O3928" s="50">
        <v>1.5517333086930171E-3</v>
      </c>
      <c r="P3928" s="50">
        <v>0.34169829922247824</v>
      </c>
      <c r="Q3928" s="50">
        <v>6.5878234242171098E-3</v>
      </c>
      <c r="R3928" s="50">
        <v>4.5992206373971544E-3</v>
      </c>
      <c r="S3928" s="50">
        <v>1.6384637906304156</v>
      </c>
      <c r="T3928" s="50">
        <v>5.8986418796681235E-3</v>
      </c>
      <c r="U3928" s="50">
        <v>2.9978480212427416</v>
      </c>
      <c r="V3928" s="51">
        <v>82.743922784227081</v>
      </c>
      <c r="X3928" s="49">
        <v>0.26</v>
      </c>
      <c r="Y3928" s="49">
        <v>25.51</v>
      </c>
      <c r="Z3928" s="49">
        <v>0.56999999999999995</v>
      </c>
      <c r="AA3928" s="49">
        <v>5.83</v>
      </c>
      <c r="AB3928" s="49">
        <v>10.45</v>
      </c>
      <c r="AC3928" s="49">
        <v>0.26</v>
      </c>
      <c r="AD3928" s="49">
        <v>2.54</v>
      </c>
      <c r="AE3928" s="312"/>
      <c r="AF3928" s="465" t="s">
        <v>433</v>
      </c>
      <c r="AG3928" s="343">
        <v>30</v>
      </c>
      <c r="AH3928" s="343">
        <v>15</v>
      </c>
      <c r="AI3928" s="343"/>
      <c r="AJ3928" s="343"/>
      <c r="AK3928" s="343"/>
      <c r="AL3928" s="343"/>
      <c r="AM3928" s="343"/>
      <c r="AN3928" s="343"/>
      <c r="AO3928" s="343"/>
      <c r="AP3928" s="343"/>
      <c r="AQ3928" s="343"/>
      <c r="AR3928" s="343"/>
      <c r="AS3928" s="343"/>
      <c r="AT3928" s="343"/>
      <c r="AU3928" s="343"/>
      <c r="AV3928" s="343"/>
      <c r="AW3928" s="343"/>
      <c r="AX3928" s="343"/>
      <c r="AY3928" s="343"/>
      <c r="AZ3928" s="343"/>
      <c r="BA3928" s="343"/>
      <c r="BB3928" s="343"/>
      <c r="BC3928" s="343"/>
      <c r="BD3928" s="343"/>
      <c r="BE3928" s="475"/>
      <c r="BF3928" s="475"/>
      <c r="BG3928" s="475"/>
      <c r="BH3928" s="475"/>
      <c r="BI3928" s="475"/>
      <c r="BJ3928" s="475"/>
      <c r="BK3928" s="475"/>
      <c r="BL3928" s="475"/>
      <c r="BM3928" s="475"/>
      <c r="BN3928" s="475"/>
      <c r="BO3928" s="475"/>
      <c r="BP3928" s="306"/>
      <c r="BQ3928" s="496"/>
      <c r="BR3928" s="496"/>
      <c r="BS3928" s="496"/>
      <c r="BT3928" s="496"/>
      <c r="BU3928" s="496"/>
      <c r="BV3928" s="496"/>
    </row>
    <row r="3929" spans="1:74" s="52" customFormat="1" ht="12.75">
      <c r="A3929" s="45">
        <v>2670.0804681784898</v>
      </c>
      <c r="B3929" s="46" t="s">
        <v>364</v>
      </c>
      <c r="C3929" s="47" t="s">
        <v>385</v>
      </c>
      <c r="D3929" s="48">
        <v>21.029303868767276</v>
      </c>
      <c r="E3929" s="49">
        <v>39.7652</v>
      </c>
      <c r="F3929" s="49">
        <v>6.83E-2</v>
      </c>
      <c r="G3929" s="49">
        <v>15.06911</v>
      </c>
      <c r="H3929" s="49">
        <v>0.3473</v>
      </c>
      <c r="I3929" s="49">
        <v>0.2094</v>
      </c>
      <c r="J3929" s="49">
        <v>44.719610000000003</v>
      </c>
      <c r="K3929" s="49">
        <v>0.2147</v>
      </c>
      <c r="L3929" s="49">
        <v>100.39362</v>
      </c>
      <c r="M3929" s="47"/>
      <c r="N3929" s="50">
        <v>0.99632442448785163</v>
      </c>
      <c r="O3929" s="50">
        <v>1.3529873143515244E-3</v>
      </c>
      <c r="P3929" s="50">
        <v>0.31574843236199912</v>
      </c>
      <c r="Q3929" s="50">
        <v>6.9991658027793481E-3</v>
      </c>
      <c r="R3929" s="50">
        <v>4.4438564603462068E-3</v>
      </c>
      <c r="S3929" s="50">
        <v>1.6703372211809835</v>
      </c>
      <c r="T3929" s="50">
        <v>5.7635132751336169E-3</v>
      </c>
      <c r="U3929" s="50">
        <v>3.0009696008834448</v>
      </c>
      <c r="V3929" s="51">
        <v>84.101973054448337</v>
      </c>
      <c r="X3929" s="49">
        <v>0.26</v>
      </c>
      <c r="Y3929" s="49">
        <v>29.03</v>
      </c>
      <c r="Z3929" s="49">
        <v>0.59</v>
      </c>
      <c r="AA3929" s="49">
        <v>5.52</v>
      </c>
      <c r="AB3929" s="49">
        <v>10.33</v>
      </c>
      <c r="AC3929" s="49">
        <v>0.25</v>
      </c>
      <c r="AD3929" s="49">
        <v>2.56</v>
      </c>
      <c r="AE3929" s="312"/>
      <c r="AF3929" s="465" t="s">
        <v>433</v>
      </c>
      <c r="AG3929" s="343">
        <v>30</v>
      </c>
      <c r="AH3929" s="343">
        <v>15</v>
      </c>
      <c r="AI3929" s="343"/>
      <c r="AJ3929" s="343"/>
      <c r="AK3929" s="343"/>
      <c r="AL3929" s="343"/>
      <c r="AM3929" s="343"/>
      <c r="AN3929" s="343"/>
      <c r="AO3929" s="343"/>
      <c r="AP3929" s="343"/>
      <c r="AQ3929" s="343"/>
      <c r="AR3929" s="343"/>
      <c r="AS3929" s="343"/>
      <c r="AT3929" s="343"/>
      <c r="AU3929" s="343"/>
      <c r="AV3929" s="343"/>
      <c r="AW3929" s="343"/>
      <c r="AX3929" s="343"/>
      <c r="AY3929" s="343"/>
      <c r="AZ3929" s="343"/>
      <c r="BA3929" s="343"/>
      <c r="BB3929" s="343"/>
      <c r="BC3929" s="343"/>
      <c r="BD3929" s="343"/>
      <c r="BE3929" s="475"/>
      <c r="BF3929" s="475"/>
      <c r="BG3929" s="475"/>
      <c r="BH3929" s="475"/>
      <c r="BI3929" s="475"/>
      <c r="BJ3929" s="475"/>
      <c r="BK3929" s="475"/>
      <c r="BL3929" s="475"/>
      <c r="BM3929" s="475"/>
      <c r="BN3929" s="475"/>
      <c r="BO3929" s="475"/>
      <c r="BP3929" s="306"/>
      <c r="BQ3929" s="496"/>
      <c r="BR3929" s="496"/>
      <c r="BS3929" s="496"/>
      <c r="BT3929" s="496"/>
      <c r="BU3929" s="496"/>
      <c r="BV3929" s="496"/>
    </row>
    <row r="3930" spans="1:74" s="52" customFormat="1" ht="12.75">
      <c r="A3930" s="45">
        <v>2670.0804681784898</v>
      </c>
      <c r="B3930" s="46" t="s">
        <v>364</v>
      </c>
      <c r="C3930" s="47" t="s">
        <v>385</v>
      </c>
      <c r="D3930" s="48">
        <v>28.039303868767277</v>
      </c>
      <c r="E3930" s="49">
        <v>40.068829999999998</v>
      </c>
      <c r="F3930" s="49">
        <v>8.3900000000000002E-2</v>
      </c>
      <c r="G3930" s="49">
        <v>14.09981</v>
      </c>
      <c r="H3930" s="49">
        <v>0.34889999999999999</v>
      </c>
      <c r="I3930" s="49">
        <v>0.1754</v>
      </c>
      <c r="J3930" s="49">
        <v>45.466630000000002</v>
      </c>
      <c r="K3930" s="49">
        <v>0.214</v>
      </c>
      <c r="L3930" s="49">
        <v>100.45747</v>
      </c>
      <c r="M3930" s="47"/>
      <c r="N3930" s="50">
        <v>0.99818584515503161</v>
      </c>
      <c r="O3930" s="50">
        <v>1.6525024863572419E-3</v>
      </c>
      <c r="P3930" s="50">
        <v>0.29374737892469743</v>
      </c>
      <c r="Q3930" s="50">
        <v>6.991165891976083E-3</v>
      </c>
      <c r="R3930" s="50">
        <v>3.7010084269921261E-3</v>
      </c>
      <c r="S3930" s="50">
        <v>1.6885194072376044</v>
      </c>
      <c r="T3930" s="50">
        <v>5.7118417495950488E-3</v>
      </c>
      <c r="U3930" s="50">
        <v>2.9985091498722545</v>
      </c>
      <c r="V3930" s="51">
        <v>85.181238924282397</v>
      </c>
      <c r="X3930" s="49">
        <v>0.25</v>
      </c>
      <c r="Y3930" s="49">
        <v>23.84</v>
      </c>
      <c r="Z3930" s="49">
        <v>0.61</v>
      </c>
      <c r="AA3930" s="49">
        <v>5.4</v>
      </c>
      <c r="AB3930" s="49">
        <v>12.32</v>
      </c>
      <c r="AC3930" s="49">
        <v>0.25</v>
      </c>
      <c r="AD3930" s="49">
        <v>2.56</v>
      </c>
      <c r="AE3930" s="312"/>
      <c r="AF3930" s="465" t="s">
        <v>433</v>
      </c>
      <c r="AG3930" s="343">
        <v>30</v>
      </c>
      <c r="AH3930" s="343">
        <v>15</v>
      </c>
      <c r="AI3930" s="343"/>
      <c r="AJ3930" s="343"/>
      <c r="AK3930" s="343"/>
      <c r="AL3930" s="343"/>
      <c r="AM3930" s="343"/>
      <c r="AN3930" s="343"/>
      <c r="AO3930" s="343"/>
      <c r="AP3930" s="343"/>
      <c r="AQ3930" s="343"/>
      <c r="AR3930" s="343"/>
      <c r="AS3930" s="343"/>
      <c r="AT3930" s="343"/>
      <c r="AU3930" s="343"/>
      <c r="AV3930" s="343"/>
      <c r="AW3930" s="343"/>
      <c r="AX3930" s="343"/>
      <c r="AY3930" s="343"/>
      <c r="AZ3930" s="343"/>
      <c r="BA3930" s="343"/>
      <c r="BB3930" s="343"/>
      <c r="BC3930" s="343"/>
      <c r="BD3930" s="343"/>
      <c r="BE3930" s="475"/>
      <c r="BF3930" s="475"/>
      <c r="BG3930" s="475"/>
      <c r="BH3930" s="475"/>
      <c r="BI3930" s="475"/>
      <c r="BJ3930" s="475"/>
      <c r="BK3930" s="475"/>
      <c r="BL3930" s="475"/>
      <c r="BM3930" s="475"/>
      <c r="BN3930" s="475"/>
      <c r="BO3930" s="475"/>
      <c r="BP3930" s="306"/>
      <c r="BQ3930" s="496"/>
      <c r="BR3930" s="496"/>
      <c r="BS3930" s="496"/>
      <c r="BT3930" s="496"/>
      <c r="BU3930" s="496"/>
      <c r="BV3930" s="496"/>
    </row>
    <row r="3931" spans="1:74" s="52" customFormat="1" ht="12.75">
      <c r="A3931" s="45">
        <v>2670.0804681784898</v>
      </c>
      <c r="B3931" s="46" t="s">
        <v>364</v>
      </c>
      <c r="C3931" s="47" t="s">
        <v>385</v>
      </c>
      <c r="D3931" s="48">
        <v>35.049303868767275</v>
      </c>
      <c r="E3931" s="49">
        <v>40.311729999999997</v>
      </c>
      <c r="F3931" s="49">
        <v>9.2600000000000002E-2</v>
      </c>
      <c r="G3931" s="49">
        <v>13.450279999999999</v>
      </c>
      <c r="H3931" s="49">
        <v>0.39489999999999997</v>
      </c>
      <c r="I3931" s="49">
        <v>0.1797</v>
      </c>
      <c r="J3931" s="49">
        <v>46.254010000000001</v>
      </c>
      <c r="K3931" s="49">
        <v>0.2117</v>
      </c>
      <c r="L3931" s="49">
        <v>100.89491999999998</v>
      </c>
      <c r="M3931" s="47"/>
      <c r="N3931" s="50">
        <v>0.99694013221065136</v>
      </c>
      <c r="O3931" s="50">
        <v>1.8106063712368292E-3</v>
      </c>
      <c r="P3931" s="50">
        <v>0.27817939728777075</v>
      </c>
      <c r="Q3931" s="50">
        <v>7.8554065883496317E-3</v>
      </c>
      <c r="R3931" s="50">
        <v>3.7641893259125168E-3</v>
      </c>
      <c r="S3931" s="50">
        <v>1.705279526649301</v>
      </c>
      <c r="T3931" s="50">
        <v>5.6093966136528907E-3</v>
      </c>
      <c r="U3931" s="50">
        <v>2.999438655046875</v>
      </c>
      <c r="V3931" s="51">
        <v>85.975036138605887</v>
      </c>
      <c r="X3931" s="49">
        <v>0.25</v>
      </c>
      <c r="Y3931" s="49">
        <v>22.24</v>
      </c>
      <c r="Z3931" s="49">
        <v>0.63</v>
      </c>
      <c r="AA3931" s="49">
        <v>4.88</v>
      </c>
      <c r="AB3931" s="49">
        <v>11.95</v>
      </c>
      <c r="AC3931" s="49">
        <v>0.25</v>
      </c>
      <c r="AD3931" s="49">
        <v>2.6</v>
      </c>
      <c r="AE3931" s="312"/>
      <c r="AF3931" s="465" t="s">
        <v>433</v>
      </c>
      <c r="AG3931" s="343">
        <v>30</v>
      </c>
      <c r="AH3931" s="343">
        <v>15</v>
      </c>
      <c r="AI3931" s="343"/>
      <c r="AJ3931" s="343"/>
      <c r="AK3931" s="343"/>
      <c r="AL3931" s="343"/>
      <c r="AM3931" s="343"/>
      <c r="AN3931" s="343"/>
      <c r="AO3931" s="343"/>
      <c r="AP3931" s="343"/>
      <c r="AQ3931" s="343"/>
      <c r="AR3931" s="343"/>
      <c r="AS3931" s="343"/>
      <c r="AT3931" s="343"/>
      <c r="AU3931" s="343"/>
      <c r="AV3931" s="343"/>
      <c r="AW3931" s="343"/>
      <c r="AX3931" s="343"/>
      <c r="AY3931" s="343"/>
      <c r="AZ3931" s="343"/>
      <c r="BA3931" s="343"/>
      <c r="BB3931" s="343"/>
      <c r="BC3931" s="343"/>
      <c r="BD3931" s="343"/>
      <c r="BE3931" s="475"/>
      <c r="BF3931" s="475"/>
      <c r="BG3931" s="475"/>
      <c r="BH3931" s="475"/>
      <c r="BI3931" s="475"/>
      <c r="BJ3931" s="475"/>
      <c r="BK3931" s="475"/>
      <c r="BL3931" s="475"/>
      <c r="BM3931" s="475"/>
      <c r="BN3931" s="475"/>
      <c r="BO3931" s="475"/>
      <c r="BP3931" s="306"/>
      <c r="BQ3931" s="496"/>
      <c r="BR3931" s="496"/>
      <c r="BS3931" s="496"/>
      <c r="BT3931" s="496"/>
      <c r="BU3931" s="496"/>
      <c r="BV3931" s="496"/>
    </row>
    <row r="3932" spans="1:74" s="52" customFormat="1" ht="12.75">
      <c r="A3932" s="45">
        <v>2670.0804681784898</v>
      </c>
      <c r="B3932" s="46" t="s">
        <v>364</v>
      </c>
      <c r="C3932" s="47" t="s">
        <v>385</v>
      </c>
      <c r="D3932" s="48">
        <v>42.059303868767273</v>
      </c>
      <c r="E3932" s="49">
        <v>40.200409999999998</v>
      </c>
      <c r="F3932" s="49">
        <v>7.9299999999999995E-2</v>
      </c>
      <c r="G3932" s="49">
        <v>12.66085</v>
      </c>
      <c r="H3932" s="49">
        <v>0.36709999999999998</v>
      </c>
      <c r="I3932" s="49">
        <v>0.20899999999999999</v>
      </c>
      <c r="J3932" s="49">
        <v>46.607320000000001</v>
      </c>
      <c r="K3932" s="49">
        <v>0.20530000000000001</v>
      </c>
      <c r="L3932" s="49">
        <v>100.32928000000001</v>
      </c>
      <c r="M3932" s="47"/>
      <c r="N3932" s="50">
        <v>0.99660295728145221</v>
      </c>
      <c r="O3932" s="50">
        <v>1.5543194854439157E-3</v>
      </c>
      <c r="P3932" s="50">
        <v>0.26248866048480429</v>
      </c>
      <c r="Q3932" s="50">
        <v>7.3201497565662851E-3</v>
      </c>
      <c r="R3932" s="50">
        <v>4.3885769166766139E-3</v>
      </c>
      <c r="S3932" s="50">
        <v>1.7224807048132551</v>
      </c>
      <c r="T3932" s="50">
        <v>5.4530350094616469E-3</v>
      </c>
      <c r="U3932" s="50">
        <v>3.00028840374766</v>
      </c>
      <c r="V3932" s="51">
        <v>86.776185815573555</v>
      </c>
      <c r="X3932" s="49">
        <v>0.25</v>
      </c>
      <c r="Y3932" s="49">
        <v>25.33</v>
      </c>
      <c r="Z3932" s="49">
        <v>0.65</v>
      </c>
      <c r="AA3932" s="49">
        <v>5.24</v>
      </c>
      <c r="AB3932" s="49">
        <v>10.41</v>
      </c>
      <c r="AC3932" s="49">
        <v>0.25</v>
      </c>
      <c r="AD3932" s="49">
        <v>2.67</v>
      </c>
      <c r="AE3932" s="312"/>
      <c r="AF3932" s="465" t="s">
        <v>433</v>
      </c>
      <c r="AG3932" s="343">
        <v>30</v>
      </c>
      <c r="AH3932" s="343">
        <v>15</v>
      </c>
      <c r="AI3932" s="343"/>
      <c r="AJ3932" s="343"/>
      <c r="AK3932" s="343"/>
      <c r="AL3932" s="343"/>
      <c r="AM3932" s="343"/>
      <c r="AN3932" s="343"/>
      <c r="AO3932" s="343"/>
      <c r="AP3932" s="343"/>
      <c r="AQ3932" s="343"/>
      <c r="AR3932" s="343"/>
      <c r="AS3932" s="343"/>
      <c r="AT3932" s="343"/>
      <c r="AU3932" s="343"/>
      <c r="AV3932" s="343"/>
      <c r="AW3932" s="343"/>
      <c r="AX3932" s="343"/>
      <c r="AY3932" s="343"/>
      <c r="AZ3932" s="343"/>
      <c r="BA3932" s="343"/>
      <c r="BB3932" s="343"/>
      <c r="BC3932" s="343"/>
      <c r="BD3932" s="343"/>
      <c r="BE3932" s="475"/>
      <c r="BF3932" s="475"/>
      <c r="BG3932" s="475"/>
      <c r="BH3932" s="475"/>
      <c r="BI3932" s="475"/>
      <c r="BJ3932" s="475"/>
      <c r="BK3932" s="475"/>
      <c r="BL3932" s="475"/>
      <c r="BM3932" s="475"/>
      <c r="BN3932" s="475"/>
      <c r="BO3932" s="475"/>
      <c r="BP3932" s="306"/>
      <c r="BQ3932" s="496"/>
      <c r="BR3932" s="496"/>
      <c r="BS3932" s="496"/>
      <c r="BT3932" s="496"/>
      <c r="BU3932" s="496"/>
      <c r="BV3932" s="496"/>
    </row>
    <row r="3933" spans="1:74" s="52" customFormat="1" ht="12.75">
      <c r="A3933" s="45">
        <v>2670.0804681784898</v>
      </c>
      <c r="B3933" s="46" t="s">
        <v>364</v>
      </c>
      <c r="C3933" s="47" t="s">
        <v>385</v>
      </c>
      <c r="D3933" s="48">
        <v>49.069303868767271</v>
      </c>
      <c r="E3933" s="49">
        <v>40.281370000000003</v>
      </c>
      <c r="F3933" s="49">
        <v>8.3199999999999996E-2</v>
      </c>
      <c r="G3933" s="49">
        <v>12.341089999999999</v>
      </c>
      <c r="H3933" s="49">
        <v>0.36969999999999997</v>
      </c>
      <c r="I3933" s="49">
        <v>0.16300000000000001</v>
      </c>
      <c r="J3933" s="49">
        <v>46.809220000000003</v>
      </c>
      <c r="K3933" s="49">
        <v>0.21629999999999999</v>
      </c>
      <c r="L3933" s="49">
        <v>100.26388000000001</v>
      </c>
      <c r="M3933" s="47"/>
      <c r="N3933" s="50">
        <v>0.99749933741773811</v>
      </c>
      <c r="O3933" s="50">
        <v>1.6289476385376281E-3</v>
      </c>
      <c r="P3933" s="50">
        <v>0.25557472171608731</v>
      </c>
      <c r="Q3933" s="50">
        <v>7.3637956155842817E-3</v>
      </c>
      <c r="R3933" s="50">
        <v>3.4188632244437928E-3</v>
      </c>
      <c r="S3933" s="50">
        <v>1.7280182823958612</v>
      </c>
      <c r="T3933" s="50">
        <v>5.7388192969345829E-3</v>
      </c>
      <c r="U3933" s="50">
        <v>2.9992427673051871</v>
      </c>
      <c r="V3933" s="51">
        <v>87.115566490389611</v>
      </c>
      <c r="X3933" s="49">
        <v>0.25</v>
      </c>
      <c r="Y3933" s="49">
        <v>24.11</v>
      </c>
      <c r="Z3933" s="49">
        <v>0.65</v>
      </c>
      <c r="AA3933" s="49">
        <v>5.23</v>
      </c>
      <c r="AB3933" s="49">
        <v>12.76</v>
      </c>
      <c r="AC3933" s="49">
        <v>0.24</v>
      </c>
      <c r="AD3933" s="49">
        <v>2.5499999999999998</v>
      </c>
      <c r="AE3933" s="312"/>
      <c r="AF3933" s="465" t="s">
        <v>433</v>
      </c>
      <c r="AG3933" s="343">
        <v>30</v>
      </c>
      <c r="AH3933" s="343">
        <v>15</v>
      </c>
      <c r="AI3933" s="343"/>
      <c r="AJ3933" s="343"/>
      <c r="AK3933" s="343"/>
      <c r="AL3933" s="343"/>
      <c r="AM3933" s="343"/>
      <c r="AN3933" s="343"/>
      <c r="AO3933" s="343"/>
      <c r="AP3933" s="343"/>
      <c r="AQ3933" s="343"/>
      <c r="AR3933" s="343"/>
      <c r="AS3933" s="343"/>
      <c r="AT3933" s="343"/>
      <c r="AU3933" s="343"/>
      <c r="AV3933" s="343"/>
      <c r="AW3933" s="343"/>
      <c r="AX3933" s="343"/>
      <c r="AY3933" s="343"/>
      <c r="AZ3933" s="343"/>
      <c r="BA3933" s="343"/>
      <c r="BB3933" s="343"/>
      <c r="BC3933" s="343"/>
      <c r="BD3933" s="343"/>
      <c r="BE3933" s="475"/>
      <c r="BF3933" s="475"/>
      <c r="BG3933" s="475"/>
      <c r="BH3933" s="475"/>
      <c r="BI3933" s="475"/>
      <c r="BJ3933" s="475"/>
      <c r="BK3933" s="475"/>
      <c r="BL3933" s="475"/>
      <c r="BM3933" s="475"/>
      <c r="BN3933" s="475"/>
      <c r="BO3933" s="475"/>
      <c r="BP3933" s="306"/>
      <c r="BQ3933" s="496"/>
      <c r="BR3933" s="496"/>
      <c r="BS3933" s="496"/>
      <c r="BT3933" s="496"/>
      <c r="BU3933" s="496"/>
      <c r="BV3933" s="496"/>
    </row>
    <row r="3934" spans="1:74" s="52" customFormat="1" ht="12.75">
      <c r="A3934" s="45">
        <v>2670.0804681784898</v>
      </c>
      <c r="B3934" s="46" t="s">
        <v>364</v>
      </c>
      <c r="C3934" s="47" t="s">
        <v>385</v>
      </c>
      <c r="D3934" s="48">
        <v>56.079303868767269</v>
      </c>
      <c r="E3934" s="49">
        <v>40.402819999999998</v>
      </c>
      <c r="F3934" s="49">
        <v>4.65E-2</v>
      </c>
      <c r="G3934" s="49">
        <v>12.211180000000001</v>
      </c>
      <c r="H3934" s="49">
        <v>0.34989999999999999</v>
      </c>
      <c r="I3934" s="49">
        <v>0.15909999999999999</v>
      </c>
      <c r="J3934" s="49">
        <v>47.202910000000003</v>
      </c>
      <c r="K3934" s="49">
        <v>0.20630000000000001</v>
      </c>
      <c r="L3934" s="49">
        <v>100.57871</v>
      </c>
      <c r="M3934" s="47"/>
      <c r="N3934" s="50">
        <v>0.99677861657341571</v>
      </c>
      <c r="O3934" s="50">
        <v>9.0701694773116283E-4</v>
      </c>
      <c r="P3934" s="50">
        <v>0.25194205132692415</v>
      </c>
      <c r="Q3934" s="50">
        <v>6.9434429080555199E-3</v>
      </c>
      <c r="R3934" s="50">
        <v>3.3246271940460376E-3</v>
      </c>
      <c r="S3934" s="50">
        <v>1.736058488961669</v>
      </c>
      <c r="T3934" s="50">
        <v>5.4531056192812797E-3</v>
      </c>
      <c r="U3934" s="50">
        <v>3.0014073495311231</v>
      </c>
      <c r="V3934" s="51">
        <v>87.326862029406172</v>
      </c>
      <c r="X3934" s="49">
        <v>0.25</v>
      </c>
      <c r="Y3934" s="49">
        <v>43.75</v>
      </c>
      <c r="Z3934" s="49">
        <v>0.66</v>
      </c>
      <c r="AA3934" s="49">
        <v>5.47</v>
      </c>
      <c r="AB3934" s="49">
        <v>13.35</v>
      </c>
      <c r="AC3934" s="49">
        <v>0.24</v>
      </c>
      <c r="AD3934" s="49">
        <v>2.64</v>
      </c>
      <c r="AE3934" s="312"/>
      <c r="AF3934" s="465" t="s">
        <v>433</v>
      </c>
      <c r="AG3934" s="343">
        <v>30</v>
      </c>
      <c r="AH3934" s="343">
        <v>15</v>
      </c>
      <c r="AI3934" s="343"/>
      <c r="AJ3934" s="343"/>
      <c r="AK3934" s="343"/>
      <c r="AL3934" s="343"/>
      <c r="AM3934" s="343"/>
      <c r="AN3934" s="343"/>
      <c r="AO3934" s="343"/>
      <c r="AP3934" s="343"/>
      <c r="AQ3934" s="343"/>
      <c r="AR3934" s="343"/>
      <c r="AS3934" s="343"/>
      <c r="AT3934" s="343"/>
      <c r="AU3934" s="343"/>
      <c r="AV3934" s="343"/>
      <c r="AW3934" s="343"/>
      <c r="AX3934" s="343"/>
      <c r="AY3934" s="343"/>
      <c r="AZ3934" s="343"/>
      <c r="BA3934" s="343"/>
      <c r="BB3934" s="343"/>
      <c r="BC3934" s="343"/>
      <c r="BD3934" s="343"/>
      <c r="BE3934" s="475"/>
      <c r="BF3934" s="475"/>
      <c r="BG3934" s="475"/>
      <c r="BH3934" s="475"/>
      <c r="BI3934" s="475"/>
      <c r="BJ3934" s="475"/>
      <c r="BK3934" s="475"/>
      <c r="BL3934" s="475"/>
      <c r="BM3934" s="475"/>
      <c r="BN3934" s="475"/>
      <c r="BO3934" s="475"/>
      <c r="BP3934" s="306"/>
      <c r="BQ3934" s="496"/>
      <c r="BR3934" s="496"/>
      <c r="BS3934" s="496"/>
      <c r="BT3934" s="496"/>
      <c r="BU3934" s="496"/>
      <c r="BV3934" s="496"/>
    </row>
    <row r="3935" spans="1:74" s="52" customFormat="1" ht="12.75">
      <c r="A3935" s="45">
        <v>2670.0804681784898</v>
      </c>
      <c r="B3935" s="46" t="s">
        <v>364</v>
      </c>
      <c r="C3935" s="47" t="s">
        <v>385</v>
      </c>
      <c r="D3935" s="48">
        <v>63.089303868767267</v>
      </c>
      <c r="E3935" s="49">
        <v>40.382579999999997</v>
      </c>
      <c r="F3935" s="49">
        <v>0.1043</v>
      </c>
      <c r="G3935" s="49">
        <v>11.951370000000001</v>
      </c>
      <c r="H3935" s="49">
        <v>0.35170000000000001</v>
      </c>
      <c r="I3935" s="49">
        <v>0.1668</v>
      </c>
      <c r="J3935" s="49">
        <v>47.737929999999999</v>
      </c>
      <c r="K3935" s="49">
        <v>0.21820000000000001</v>
      </c>
      <c r="L3935" s="49">
        <v>100.91288</v>
      </c>
      <c r="M3935" s="47"/>
      <c r="N3935" s="50">
        <v>0.99201073500200043</v>
      </c>
      <c r="O3935" s="50">
        <v>2.0257322083541938E-3</v>
      </c>
      <c r="P3935" s="50">
        <v>0.24552515598267946</v>
      </c>
      <c r="Q3935" s="50">
        <v>6.9492601564012371E-3</v>
      </c>
      <c r="R3935" s="50">
        <v>3.4705962668831409E-3</v>
      </c>
      <c r="S3935" s="50">
        <v>1.7482133753512643</v>
      </c>
      <c r="T3935" s="50">
        <v>5.7429456137091592E-3</v>
      </c>
      <c r="U3935" s="50">
        <v>3.003937800581292</v>
      </c>
      <c r="V3935" s="51">
        <v>87.685187795492581</v>
      </c>
      <c r="X3935" s="49">
        <v>0.25</v>
      </c>
      <c r="Y3935" s="49">
        <v>19.77</v>
      </c>
      <c r="Z3935" s="49">
        <v>0.67</v>
      </c>
      <c r="AA3935" s="49">
        <v>5.38</v>
      </c>
      <c r="AB3935" s="49">
        <v>12.2</v>
      </c>
      <c r="AC3935" s="49">
        <v>0.24</v>
      </c>
      <c r="AD3935" s="49">
        <v>2.48</v>
      </c>
      <c r="AE3935" s="312"/>
      <c r="AF3935" s="465" t="s">
        <v>433</v>
      </c>
      <c r="AG3935" s="343">
        <v>30</v>
      </c>
      <c r="AH3935" s="343">
        <v>15</v>
      </c>
      <c r="AI3935" s="343"/>
      <c r="AJ3935" s="343"/>
      <c r="AK3935" s="343"/>
      <c r="AL3935" s="343"/>
      <c r="AM3935" s="343"/>
      <c r="AN3935" s="343"/>
      <c r="AO3935" s="343"/>
      <c r="AP3935" s="343"/>
      <c r="AQ3935" s="343"/>
      <c r="AR3935" s="343"/>
      <c r="AS3935" s="343"/>
      <c r="AT3935" s="343"/>
      <c r="AU3935" s="343"/>
      <c r="AV3935" s="343"/>
      <c r="AW3935" s="343"/>
      <c r="AX3935" s="343"/>
      <c r="AY3935" s="343"/>
      <c r="AZ3935" s="343"/>
      <c r="BA3935" s="343"/>
      <c r="BB3935" s="343"/>
      <c r="BC3935" s="343"/>
      <c r="BD3935" s="343"/>
      <c r="BE3935" s="475"/>
      <c r="BF3935" s="475"/>
      <c r="BG3935" s="475"/>
      <c r="BH3935" s="475"/>
      <c r="BI3935" s="475"/>
      <c r="BJ3935" s="475"/>
      <c r="BK3935" s="475"/>
      <c r="BL3935" s="475"/>
      <c r="BM3935" s="475"/>
      <c r="BN3935" s="475"/>
      <c r="BO3935" s="475"/>
      <c r="BP3935" s="306"/>
      <c r="BQ3935" s="496"/>
      <c r="BR3935" s="496"/>
      <c r="BS3935" s="496"/>
      <c r="BT3935" s="496"/>
      <c r="BU3935" s="496"/>
      <c r="BV3935" s="496"/>
    </row>
    <row r="3936" spans="1:74" s="52" customFormat="1" ht="12.75">
      <c r="A3936" s="45">
        <v>2670.0804681784898</v>
      </c>
      <c r="B3936" s="46" t="s">
        <v>364</v>
      </c>
      <c r="C3936" s="47" t="s">
        <v>385</v>
      </c>
      <c r="D3936" s="48">
        <v>70.099303868767265</v>
      </c>
      <c r="E3936" s="49">
        <v>40.392699999999998</v>
      </c>
      <c r="F3936" s="49">
        <v>9.7599989999999998E-2</v>
      </c>
      <c r="G3936" s="49">
        <v>11.83145</v>
      </c>
      <c r="H3936" s="49">
        <v>0.35510000000000003</v>
      </c>
      <c r="I3936" s="49">
        <v>0.17130000000000001</v>
      </c>
      <c r="J3936" s="49">
        <v>47.293770000000002</v>
      </c>
      <c r="K3936" s="49">
        <v>0.217</v>
      </c>
      <c r="L3936" s="49">
        <v>100.35891999</v>
      </c>
      <c r="M3936" s="47"/>
      <c r="N3936" s="50">
        <v>0.99686814705874127</v>
      </c>
      <c r="O3936" s="50">
        <v>1.9044081150543721E-3</v>
      </c>
      <c r="P3936" s="50">
        <v>0.24419052125400501</v>
      </c>
      <c r="Q3936" s="50">
        <v>7.0490306652271142E-3</v>
      </c>
      <c r="R3936" s="50">
        <v>3.580782458840341E-3</v>
      </c>
      <c r="S3936" s="50">
        <v>1.7399922571819693</v>
      </c>
      <c r="T3936" s="50">
        <v>5.7378899773119982E-3</v>
      </c>
      <c r="U3936" s="50">
        <v>2.9993230367111492</v>
      </c>
      <c r="V3936" s="51">
        <v>87.69314380167701</v>
      </c>
      <c r="X3936" s="49">
        <v>0.25</v>
      </c>
      <c r="Y3936" s="49">
        <v>20.93</v>
      </c>
      <c r="Z3936" s="49">
        <v>0.67</v>
      </c>
      <c r="AA3936" s="49">
        <v>5.48</v>
      </c>
      <c r="AB3936" s="49">
        <v>12.51</v>
      </c>
      <c r="AC3936" s="49">
        <v>0.24</v>
      </c>
      <c r="AD3936" s="49">
        <v>2.54</v>
      </c>
      <c r="AE3936" s="312"/>
      <c r="AF3936" s="465" t="s">
        <v>433</v>
      </c>
      <c r="AG3936" s="343">
        <v>30</v>
      </c>
      <c r="AH3936" s="343">
        <v>15</v>
      </c>
      <c r="AI3936" s="343"/>
      <c r="AJ3936" s="343"/>
      <c r="AK3936" s="343"/>
      <c r="AL3936" s="343"/>
      <c r="AM3936" s="343"/>
      <c r="AN3936" s="343"/>
      <c r="AO3936" s="343"/>
      <c r="AP3936" s="343"/>
      <c r="AQ3936" s="343"/>
      <c r="AR3936" s="343"/>
      <c r="AS3936" s="343"/>
      <c r="AT3936" s="343"/>
      <c r="AU3936" s="343"/>
      <c r="AV3936" s="343"/>
      <c r="AW3936" s="343"/>
      <c r="AX3936" s="343"/>
      <c r="AY3936" s="343"/>
      <c r="AZ3936" s="343"/>
      <c r="BA3936" s="343"/>
      <c r="BB3936" s="343"/>
      <c r="BC3936" s="343"/>
      <c r="BD3936" s="343"/>
      <c r="BE3936" s="475"/>
      <c r="BF3936" s="475"/>
      <c r="BG3936" s="475"/>
      <c r="BH3936" s="475"/>
      <c r="BI3936" s="475"/>
      <c r="BJ3936" s="475"/>
      <c r="BK3936" s="475"/>
      <c r="BL3936" s="475"/>
      <c r="BM3936" s="475"/>
      <c r="BN3936" s="475"/>
      <c r="BO3936" s="475"/>
      <c r="BP3936" s="306"/>
      <c r="BQ3936" s="496"/>
      <c r="BR3936" s="496"/>
      <c r="BS3936" s="496"/>
      <c r="BT3936" s="496"/>
      <c r="BU3936" s="496"/>
      <c r="BV3936" s="496"/>
    </row>
    <row r="3937" spans="1:74" s="52" customFormat="1" ht="12.75">
      <c r="A3937" s="45">
        <v>2670.0804681784898</v>
      </c>
      <c r="B3937" s="46" t="s">
        <v>364</v>
      </c>
      <c r="C3937" s="47" t="s">
        <v>385</v>
      </c>
      <c r="D3937" s="48">
        <v>77.10930386876727</v>
      </c>
      <c r="E3937" s="49">
        <v>40.473669999999998</v>
      </c>
      <c r="F3937" s="49">
        <v>9.8400000000000001E-2</v>
      </c>
      <c r="G3937" s="49">
        <v>11.86143</v>
      </c>
      <c r="H3937" s="49">
        <v>0.37480000000000002</v>
      </c>
      <c r="I3937" s="49">
        <v>0.17899999999999999</v>
      </c>
      <c r="J3937" s="49">
        <v>47.435090000000002</v>
      </c>
      <c r="K3937" s="49">
        <v>0.21240000000000001</v>
      </c>
      <c r="L3937" s="49">
        <v>100.63479000000001</v>
      </c>
      <c r="M3937" s="47"/>
      <c r="N3937" s="50">
        <v>0.99630297984530369</v>
      </c>
      <c r="O3937" s="50">
        <v>1.9150907401680663E-3</v>
      </c>
      <c r="P3937" s="50">
        <v>0.24418101075785503</v>
      </c>
      <c r="Q3937" s="50">
        <v>7.4209980503066597E-3</v>
      </c>
      <c r="R3937" s="50">
        <v>3.732137305596398E-3</v>
      </c>
      <c r="S3937" s="50">
        <v>1.7407127780741563</v>
      </c>
      <c r="T3937" s="50">
        <v>5.6018439009737414E-3</v>
      </c>
      <c r="U3937" s="50">
        <v>2.9998668386743597</v>
      </c>
      <c r="V3937" s="51">
        <v>87.69803139433769</v>
      </c>
      <c r="X3937" s="49">
        <v>0.25</v>
      </c>
      <c r="Y3937" s="49">
        <v>20.86</v>
      </c>
      <c r="Z3937" s="49">
        <v>0.67</v>
      </c>
      <c r="AA3937" s="49">
        <v>5.09</v>
      </c>
      <c r="AB3937" s="49">
        <v>11.72</v>
      </c>
      <c r="AC3937" s="49">
        <v>0.24</v>
      </c>
      <c r="AD3937" s="49">
        <v>2.56</v>
      </c>
      <c r="AE3937" s="312"/>
      <c r="AF3937" s="465" t="s">
        <v>433</v>
      </c>
      <c r="AG3937" s="343">
        <v>30</v>
      </c>
      <c r="AH3937" s="343">
        <v>15</v>
      </c>
      <c r="AI3937" s="343"/>
      <c r="AJ3937" s="343"/>
      <c r="AK3937" s="343"/>
      <c r="AL3937" s="343"/>
      <c r="AM3937" s="343"/>
      <c r="AN3937" s="343"/>
      <c r="AO3937" s="343"/>
      <c r="AP3937" s="343"/>
      <c r="AQ3937" s="343"/>
      <c r="AR3937" s="343"/>
      <c r="AS3937" s="343"/>
      <c r="AT3937" s="343"/>
      <c r="AU3937" s="343"/>
      <c r="AV3937" s="343"/>
      <c r="AW3937" s="343"/>
      <c r="AX3937" s="343"/>
      <c r="AY3937" s="343"/>
      <c r="AZ3937" s="343"/>
      <c r="BA3937" s="343"/>
      <c r="BB3937" s="343"/>
      <c r="BC3937" s="343"/>
      <c r="BD3937" s="343"/>
      <c r="BE3937" s="475"/>
      <c r="BF3937" s="475"/>
      <c r="BG3937" s="475"/>
      <c r="BH3937" s="475"/>
      <c r="BI3937" s="475"/>
      <c r="BJ3937" s="475"/>
      <c r="BK3937" s="475"/>
      <c r="BL3937" s="475"/>
      <c r="BM3937" s="475"/>
      <c r="BN3937" s="475"/>
      <c r="BO3937" s="475"/>
      <c r="BP3937" s="306"/>
      <c r="BQ3937" s="496"/>
      <c r="BR3937" s="496"/>
      <c r="BS3937" s="496"/>
      <c r="BT3937" s="496"/>
      <c r="BU3937" s="496"/>
      <c r="BV3937" s="496"/>
    </row>
    <row r="3938" spans="1:74" s="52" customFormat="1" ht="12.75">
      <c r="A3938" s="45">
        <v>2670.0804681784898</v>
      </c>
      <c r="B3938" s="46" t="s">
        <v>364</v>
      </c>
      <c r="C3938" s="47" t="s">
        <v>385</v>
      </c>
      <c r="D3938" s="48">
        <v>84.119303868767275</v>
      </c>
      <c r="E3938" s="49">
        <v>40.544519999999999</v>
      </c>
      <c r="F3938" s="49">
        <v>0.1008</v>
      </c>
      <c r="G3938" s="49">
        <v>11.691549999999999</v>
      </c>
      <c r="H3938" s="49">
        <v>0.35639999999999999</v>
      </c>
      <c r="I3938" s="49">
        <v>0.17929999999999999</v>
      </c>
      <c r="J3938" s="49">
        <v>47.253390000000003</v>
      </c>
      <c r="K3938" s="49">
        <v>0.2155</v>
      </c>
      <c r="L3938" s="49">
        <v>100.34146</v>
      </c>
      <c r="M3938" s="47"/>
      <c r="N3938" s="50">
        <v>0.99974986428754287</v>
      </c>
      <c r="O3938" s="50">
        <v>1.9651474302356119E-3</v>
      </c>
      <c r="P3938" s="50">
        <v>0.24109448491638896</v>
      </c>
      <c r="Q3938" s="50">
        <v>7.0687199878419066E-3</v>
      </c>
      <c r="R3938" s="50">
        <v>3.7447706076560484E-3</v>
      </c>
      <c r="S3938" s="50">
        <v>1.7370035530501173</v>
      </c>
      <c r="T3938" s="50">
        <v>5.6933005722034878E-3</v>
      </c>
      <c r="U3938" s="50">
        <v>2.996319840851986</v>
      </c>
      <c r="V3938" s="51">
        <v>87.811803040650332</v>
      </c>
      <c r="X3938" s="49">
        <v>0.25</v>
      </c>
      <c r="Y3938" s="49">
        <v>19.82</v>
      </c>
      <c r="Z3938" s="49">
        <v>0.67</v>
      </c>
      <c r="AA3938" s="49">
        <v>5.26</v>
      </c>
      <c r="AB3938" s="49">
        <v>11.63</v>
      </c>
      <c r="AC3938" s="49">
        <v>0.24</v>
      </c>
      <c r="AD3938" s="49">
        <v>2.5299999999999998</v>
      </c>
      <c r="AE3938" s="312"/>
      <c r="AF3938" s="465" t="s">
        <v>433</v>
      </c>
      <c r="AG3938" s="343">
        <v>30</v>
      </c>
      <c r="AH3938" s="343">
        <v>15</v>
      </c>
      <c r="AI3938" s="343"/>
      <c r="AJ3938" s="343"/>
      <c r="AK3938" s="343"/>
      <c r="AL3938" s="343"/>
      <c r="AM3938" s="343"/>
      <c r="AN3938" s="343"/>
      <c r="AO3938" s="343"/>
      <c r="AP3938" s="343"/>
      <c r="AQ3938" s="343"/>
      <c r="AR3938" s="343"/>
      <c r="AS3938" s="343"/>
      <c r="AT3938" s="343"/>
      <c r="AU3938" s="343"/>
      <c r="AV3938" s="343"/>
      <c r="AW3938" s="343"/>
      <c r="AX3938" s="343"/>
      <c r="AY3938" s="343"/>
      <c r="AZ3938" s="343"/>
      <c r="BA3938" s="343"/>
      <c r="BB3938" s="343"/>
      <c r="BC3938" s="343"/>
      <c r="BD3938" s="343"/>
      <c r="BE3938" s="475"/>
      <c r="BF3938" s="475"/>
      <c r="BG3938" s="475"/>
      <c r="BH3938" s="475"/>
      <c r="BI3938" s="475"/>
      <c r="BJ3938" s="475"/>
      <c r="BK3938" s="475"/>
      <c r="BL3938" s="475"/>
      <c r="BM3938" s="475"/>
      <c r="BN3938" s="475"/>
      <c r="BO3938" s="475"/>
      <c r="BP3938" s="306"/>
      <c r="BQ3938" s="496"/>
      <c r="BR3938" s="496"/>
      <c r="BS3938" s="496"/>
      <c r="BT3938" s="496"/>
      <c r="BU3938" s="496"/>
      <c r="BV3938" s="496"/>
    </row>
    <row r="3939" spans="1:74" s="52" customFormat="1" ht="12.75">
      <c r="A3939" s="45">
        <v>2670.0804681784898</v>
      </c>
      <c r="B3939" s="46" t="s">
        <v>364</v>
      </c>
      <c r="C3939" s="47" t="s">
        <v>385</v>
      </c>
      <c r="D3939" s="48">
        <v>91.129303868767281</v>
      </c>
      <c r="E3939" s="49">
        <v>40.433190000000003</v>
      </c>
      <c r="F3939" s="49">
        <v>9.1300000000000006E-2</v>
      </c>
      <c r="G3939" s="49">
        <v>11.661580000000001</v>
      </c>
      <c r="H3939" s="49">
        <v>0.37309999999999999</v>
      </c>
      <c r="I3939" s="49">
        <v>0.158</v>
      </c>
      <c r="J3939" s="49">
        <v>47.394710000000003</v>
      </c>
      <c r="K3939" s="49">
        <v>0.21529999999999999</v>
      </c>
      <c r="L3939" s="49">
        <v>100.32718000000001</v>
      </c>
      <c r="M3939" s="47"/>
      <c r="N3939" s="50">
        <v>0.99740067387851938</v>
      </c>
      <c r="O3939" s="50">
        <v>1.7806470449141945E-3</v>
      </c>
      <c r="P3939" s="50">
        <v>0.24057197891468124</v>
      </c>
      <c r="Q3939" s="50">
        <v>7.4028814074100537E-3</v>
      </c>
      <c r="R3939" s="50">
        <v>3.301220070894013E-3</v>
      </c>
      <c r="S3939" s="50">
        <v>1.7428903547656378</v>
      </c>
      <c r="T3939" s="50">
        <v>5.6902759495950717E-3</v>
      </c>
      <c r="U3939" s="50">
        <v>2.9990380320316516</v>
      </c>
      <c r="V3939" s="51">
        <v>87.871109280492405</v>
      </c>
      <c r="X3939" s="49">
        <v>0.25</v>
      </c>
      <c r="Y3939" s="49">
        <v>22.51</v>
      </c>
      <c r="Z3939" s="49">
        <v>0.67</v>
      </c>
      <c r="AA3939" s="49">
        <v>5.13</v>
      </c>
      <c r="AB3939" s="49">
        <v>13.29</v>
      </c>
      <c r="AC3939" s="49">
        <v>0.24</v>
      </c>
      <c r="AD3939" s="49">
        <v>2.54</v>
      </c>
      <c r="AE3939" s="312"/>
      <c r="AF3939" s="465" t="s">
        <v>433</v>
      </c>
      <c r="AG3939" s="343">
        <v>30</v>
      </c>
      <c r="AH3939" s="343">
        <v>15</v>
      </c>
      <c r="AI3939" s="343"/>
      <c r="AJ3939" s="343"/>
      <c r="AK3939" s="343"/>
      <c r="AL3939" s="343"/>
      <c r="AM3939" s="343"/>
      <c r="AN3939" s="343"/>
      <c r="AO3939" s="343"/>
      <c r="AP3939" s="343"/>
      <c r="AQ3939" s="343"/>
      <c r="AR3939" s="343"/>
      <c r="AS3939" s="343"/>
      <c r="AT3939" s="343"/>
      <c r="AU3939" s="343"/>
      <c r="AV3939" s="343"/>
      <c r="AW3939" s="343"/>
      <c r="AX3939" s="343"/>
      <c r="AY3939" s="343"/>
      <c r="AZ3939" s="343"/>
      <c r="BA3939" s="343"/>
      <c r="BB3939" s="343"/>
      <c r="BC3939" s="343"/>
      <c r="BD3939" s="343"/>
      <c r="BE3939" s="475"/>
      <c r="BF3939" s="475"/>
      <c r="BG3939" s="475"/>
      <c r="BH3939" s="475"/>
      <c r="BI3939" s="475"/>
      <c r="BJ3939" s="475"/>
      <c r="BK3939" s="475"/>
      <c r="BL3939" s="475"/>
      <c r="BM3939" s="475"/>
      <c r="BN3939" s="475"/>
      <c r="BO3939" s="475"/>
      <c r="BP3939" s="306"/>
      <c r="BQ3939" s="496"/>
      <c r="BR3939" s="496"/>
      <c r="BS3939" s="496"/>
      <c r="BT3939" s="496"/>
      <c r="BU3939" s="496"/>
      <c r="BV3939" s="496"/>
    </row>
    <row r="3940" spans="1:74" s="52" customFormat="1" ht="12.75">
      <c r="A3940" s="45">
        <v>2670.0804681784898</v>
      </c>
      <c r="B3940" s="46" t="s">
        <v>364</v>
      </c>
      <c r="C3940" s="47" t="s">
        <v>385</v>
      </c>
      <c r="D3940" s="48">
        <v>98.139303868767286</v>
      </c>
      <c r="E3940" s="49">
        <v>40.433190000000003</v>
      </c>
      <c r="F3940" s="49">
        <v>9.06E-2</v>
      </c>
      <c r="G3940" s="49">
        <v>11.75151</v>
      </c>
      <c r="H3940" s="49">
        <v>0.37290000000000001</v>
      </c>
      <c r="I3940" s="49">
        <v>0.13450000000000001</v>
      </c>
      <c r="J3940" s="49">
        <v>47.313960000000002</v>
      </c>
      <c r="K3940" s="49">
        <v>0.20930000000000001</v>
      </c>
      <c r="L3940" s="49">
        <v>100.30596000000001</v>
      </c>
      <c r="M3940" s="47"/>
      <c r="N3940" s="50">
        <v>0.9978519015065952</v>
      </c>
      <c r="O3940" s="50">
        <v>1.7677941622067891E-3</v>
      </c>
      <c r="P3940" s="50">
        <v>0.24253686025772067</v>
      </c>
      <c r="Q3940" s="50">
        <v>7.4022603926093052E-3</v>
      </c>
      <c r="R3940" s="50">
        <v>2.8114871715197126E-3</v>
      </c>
      <c r="S3940" s="50">
        <v>1.7407080052966171</v>
      </c>
      <c r="T3940" s="50">
        <v>5.5342013817219352E-3</v>
      </c>
      <c r="U3940" s="50">
        <v>2.9986125101689907</v>
      </c>
      <c r="V3940" s="51">
        <v>87.770705248243303</v>
      </c>
      <c r="X3940" s="49">
        <v>0.25</v>
      </c>
      <c r="Y3940" s="49">
        <v>22.57</v>
      </c>
      <c r="Z3940" s="49">
        <v>0.67</v>
      </c>
      <c r="AA3940" s="49">
        <v>5.17</v>
      </c>
      <c r="AB3940" s="49">
        <v>15.56</v>
      </c>
      <c r="AC3940" s="49">
        <v>0.24</v>
      </c>
      <c r="AD3940" s="49">
        <v>2.6</v>
      </c>
      <c r="AE3940" s="312"/>
      <c r="AF3940" s="465" t="s">
        <v>433</v>
      </c>
      <c r="AG3940" s="343">
        <v>30</v>
      </c>
      <c r="AH3940" s="343">
        <v>15</v>
      </c>
      <c r="AI3940" s="343"/>
      <c r="AJ3940" s="343"/>
      <c r="AK3940" s="343"/>
      <c r="AL3940" s="343"/>
      <c r="AM3940" s="343"/>
      <c r="AN3940" s="343"/>
      <c r="AO3940" s="343"/>
      <c r="AP3940" s="343"/>
      <c r="AQ3940" s="343"/>
      <c r="AR3940" s="343"/>
      <c r="AS3940" s="343"/>
      <c r="AT3940" s="343"/>
      <c r="AU3940" s="343"/>
      <c r="AV3940" s="343"/>
      <c r="AW3940" s="343"/>
      <c r="AX3940" s="343"/>
      <c r="AY3940" s="343"/>
      <c r="AZ3940" s="343"/>
      <c r="BA3940" s="343"/>
      <c r="BB3940" s="343"/>
      <c r="BC3940" s="343"/>
      <c r="BD3940" s="343"/>
      <c r="BE3940" s="475"/>
      <c r="BF3940" s="475"/>
      <c r="BG3940" s="475"/>
      <c r="BH3940" s="475"/>
      <c r="BI3940" s="475"/>
      <c r="BJ3940" s="475"/>
      <c r="BK3940" s="475"/>
      <c r="BL3940" s="475"/>
      <c r="BM3940" s="475"/>
      <c r="BN3940" s="475"/>
      <c r="BO3940" s="475"/>
      <c r="BP3940" s="306"/>
      <c r="BQ3940" s="496"/>
      <c r="BR3940" s="496"/>
      <c r="BS3940" s="496"/>
      <c r="BT3940" s="496"/>
      <c r="BU3940" s="496"/>
      <c r="BV3940" s="496"/>
    </row>
    <row r="3941" spans="1:74" s="52" customFormat="1" ht="12.75">
      <c r="A3941" s="45">
        <v>2670.0804681784898</v>
      </c>
      <c r="B3941" s="46" t="s">
        <v>364</v>
      </c>
      <c r="C3941" s="47" t="s">
        <v>385</v>
      </c>
      <c r="D3941" s="48">
        <v>105.14930386876729</v>
      </c>
      <c r="E3941" s="49">
        <v>40.463549999999998</v>
      </c>
      <c r="F3941" s="49">
        <v>8.5699999999999998E-2</v>
      </c>
      <c r="G3941" s="49">
        <v>11.86143</v>
      </c>
      <c r="H3941" s="49">
        <v>0.38490000000000002</v>
      </c>
      <c r="I3941" s="49">
        <v>0.1502</v>
      </c>
      <c r="J3941" s="49">
        <v>47.394710000000003</v>
      </c>
      <c r="K3941" s="49">
        <v>0.2021</v>
      </c>
      <c r="L3941" s="49">
        <v>100.54259</v>
      </c>
      <c r="M3941" s="47"/>
      <c r="N3941" s="50">
        <v>0.99689966193879687</v>
      </c>
      <c r="O3941" s="50">
        <v>1.6693357858332887E-3</v>
      </c>
      <c r="P3941" s="50">
        <v>0.24438835648797488</v>
      </c>
      <c r="Q3941" s="50">
        <v>7.6274482544590651E-3</v>
      </c>
      <c r="R3941" s="50">
        <v>3.1343185892067395E-3</v>
      </c>
      <c r="S3941" s="50">
        <v>1.7407078279183796</v>
      </c>
      <c r="T3941" s="50">
        <v>5.3347175148862691E-3</v>
      </c>
      <c r="U3941" s="50">
        <v>2.9997616664895368</v>
      </c>
      <c r="V3941" s="51">
        <v>87.688840550511685</v>
      </c>
      <c r="X3941" s="49">
        <v>0.25</v>
      </c>
      <c r="Y3941" s="49">
        <v>23.45</v>
      </c>
      <c r="Z3941" s="49">
        <v>0.67</v>
      </c>
      <c r="AA3941" s="49">
        <v>5.01</v>
      </c>
      <c r="AB3941" s="49">
        <v>13.78</v>
      </c>
      <c r="AC3941" s="49">
        <v>0.24</v>
      </c>
      <c r="AD3941" s="49">
        <v>2.7</v>
      </c>
      <c r="AE3941" s="312"/>
      <c r="AF3941" s="465" t="s">
        <v>433</v>
      </c>
      <c r="AG3941" s="343">
        <v>30</v>
      </c>
      <c r="AH3941" s="343">
        <v>15</v>
      </c>
      <c r="AI3941" s="343"/>
      <c r="AJ3941" s="343"/>
      <c r="AK3941" s="343"/>
      <c r="AL3941" s="343"/>
      <c r="AM3941" s="343"/>
      <c r="AN3941" s="343"/>
      <c r="AO3941" s="343"/>
      <c r="AP3941" s="343"/>
      <c r="AQ3941" s="343"/>
      <c r="AR3941" s="343"/>
      <c r="AS3941" s="343"/>
      <c r="AT3941" s="343"/>
      <c r="AU3941" s="343"/>
      <c r="AV3941" s="343"/>
      <c r="AW3941" s="343"/>
      <c r="AX3941" s="343"/>
      <c r="AY3941" s="343"/>
      <c r="AZ3941" s="343"/>
      <c r="BA3941" s="343"/>
      <c r="BB3941" s="343"/>
      <c r="BC3941" s="343"/>
      <c r="BD3941" s="343"/>
      <c r="BE3941" s="475"/>
      <c r="BF3941" s="475"/>
      <c r="BG3941" s="475"/>
      <c r="BH3941" s="475"/>
      <c r="BI3941" s="475"/>
      <c r="BJ3941" s="475"/>
      <c r="BK3941" s="475"/>
      <c r="BL3941" s="475"/>
      <c r="BM3941" s="475"/>
      <c r="BN3941" s="475"/>
      <c r="BO3941" s="475"/>
      <c r="BP3941" s="306"/>
      <c r="BQ3941" s="496"/>
      <c r="BR3941" s="496"/>
      <c r="BS3941" s="496"/>
      <c r="BT3941" s="496"/>
      <c r="BU3941" s="496"/>
      <c r="BV3941" s="496"/>
    </row>
    <row r="3942" spans="1:74" s="52" customFormat="1" ht="12.75">
      <c r="A3942" s="45">
        <v>2670.0804681784898</v>
      </c>
      <c r="B3942" s="46" t="s">
        <v>364</v>
      </c>
      <c r="C3942" s="47" t="s">
        <v>385</v>
      </c>
      <c r="D3942" s="48">
        <v>112.1593038687673</v>
      </c>
      <c r="E3942" s="49">
        <v>40.402819999999998</v>
      </c>
      <c r="F3942" s="49">
        <v>7.1199999999999999E-2</v>
      </c>
      <c r="G3942" s="49">
        <v>11.73152</v>
      </c>
      <c r="H3942" s="49">
        <v>0.3523</v>
      </c>
      <c r="I3942" s="49">
        <v>0.17</v>
      </c>
      <c r="J3942" s="49">
        <v>47.435090000000002</v>
      </c>
      <c r="K3942" s="49">
        <v>0.2109</v>
      </c>
      <c r="L3942" s="49">
        <v>100.37383</v>
      </c>
      <c r="M3942" s="47"/>
      <c r="N3942" s="50">
        <v>0.99665771127101044</v>
      </c>
      <c r="O3942" s="50">
        <v>1.3886402887673096E-3</v>
      </c>
      <c r="P3942" s="50">
        <v>0.24201630831165807</v>
      </c>
      <c r="Q3942" s="50">
        <v>6.9902207063919052E-3</v>
      </c>
      <c r="R3942" s="50">
        <v>3.5519677441020509E-3</v>
      </c>
      <c r="S3942" s="50">
        <v>1.7443861390957309</v>
      </c>
      <c r="T3942" s="50">
        <v>5.574020733793936E-3</v>
      </c>
      <c r="U3942" s="50">
        <v>3.0005650081514545</v>
      </c>
      <c r="V3942" s="51">
        <v>87.816350678205595</v>
      </c>
      <c r="X3942" s="49">
        <v>0.25</v>
      </c>
      <c r="Y3942" s="49">
        <v>29.23</v>
      </c>
      <c r="Z3942" s="49">
        <v>0.67</v>
      </c>
      <c r="AA3942" s="49">
        <v>5.48</v>
      </c>
      <c r="AB3942" s="49">
        <v>12.15</v>
      </c>
      <c r="AC3942" s="49">
        <v>0.24</v>
      </c>
      <c r="AD3942" s="49">
        <v>2.56</v>
      </c>
      <c r="AE3942" s="312"/>
      <c r="AF3942" s="465" t="s">
        <v>433</v>
      </c>
      <c r="AG3942" s="343">
        <v>30</v>
      </c>
      <c r="AH3942" s="343">
        <v>15</v>
      </c>
      <c r="AI3942" s="343"/>
      <c r="AJ3942" s="343"/>
      <c r="AK3942" s="343"/>
      <c r="AL3942" s="343"/>
      <c r="AM3942" s="343"/>
      <c r="AN3942" s="343"/>
      <c r="AO3942" s="343"/>
      <c r="AP3942" s="343"/>
      <c r="AQ3942" s="343"/>
      <c r="AR3942" s="343"/>
      <c r="AS3942" s="343"/>
      <c r="AT3942" s="343"/>
      <c r="AU3942" s="343"/>
      <c r="AV3942" s="343"/>
      <c r="AW3942" s="343"/>
      <c r="AX3942" s="343"/>
      <c r="AY3942" s="343"/>
      <c r="AZ3942" s="343"/>
      <c r="BA3942" s="343"/>
      <c r="BB3942" s="343"/>
      <c r="BC3942" s="343"/>
      <c r="BD3942" s="343"/>
      <c r="BE3942" s="475"/>
      <c r="BF3942" s="475"/>
      <c r="BG3942" s="475"/>
      <c r="BH3942" s="475"/>
      <c r="BI3942" s="475"/>
      <c r="BJ3942" s="475"/>
      <c r="BK3942" s="475"/>
      <c r="BL3942" s="475"/>
      <c r="BM3942" s="475"/>
      <c r="BN3942" s="475"/>
      <c r="BO3942" s="475"/>
      <c r="BP3942" s="306"/>
      <c r="BQ3942" s="496"/>
      <c r="BR3942" s="496"/>
      <c r="BS3942" s="496"/>
      <c r="BT3942" s="496"/>
      <c r="BU3942" s="496"/>
      <c r="BV3942" s="496"/>
    </row>
    <row r="3943" spans="1:74" s="52" customFormat="1" ht="12.75">
      <c r="A3943" s="45">
        <v>2670.0804681784898</v>
      </c>
      <c r="B3943" s="46" t="s">
        <v>364</v>
      </c>
      <c r="C3943" s="47" t="s">
        <v>385</v>
      </c>
      <c r="D3943" s="48">
        <v>119.1693038687673</v>
      </c>
      <c r="E3943" s="49">
        <v>40.392699999999998</v>
      </c>
      <c r="F3943" s="49">
        <v>9.9299999999999999E-2</v>
      </c>
      <c r="G3943" s="49">
        <v>11.78149</v>
      </c>
      <c r="H3943" s="49">
        <v>0.37340000000000001</v>
      </c>
      <c r="I3943" s="49">
        <v>0.16159999999999999</v>
      </c>
      <c r="J3943" s="49">
        <v>47.384619999999998</v>
      </c>
      <c r="K3943" s="49">
        <v>0.2104</v>
      </c>
      <c r="L3943" s="49">
        <v>100.40351</v>
      </c>
      <c r="M3943" s="47"/>
      <c r="N3943" s="50">
        <v>0.99627116909175928</v>
      </c>
      <c r="O3943" s="50">
        <v>1.936419030408442E-3</v>
      </c>
      <c r="P3943" s="50">
        <v>0.24301377479268133</v>
      </c>
      <c r="Q3943" s="50">
        <v>7.4078620200195081E-3</v>
      </c>
      <c r="R3943" s="50">
        <v>3.3759948401379586E-3</v>
      </c>
      <c r="S3943" s="50">
        <v>1.7422907312100919</v>
      </c>
      <c r="T3943" s="50">
        <v>5.5600418623254566E-3</v>
      </c>
      <c r="U3943" s="50">
        <v>2.999855992847424</v>
      </c>
      <c r="V3943" s="51">
        <v>87.759370209562107</v>
      </c>
      <c r="X3943" s="49">
        <v>0.25</v>
      </c>
      <c r="Y3943" s="49">
        <v>20.78</v>
      </c>
      <c r="Z3943" s="49">
        <v>0.67</v>
      </c>
      <c r="AA3943" s="49">
        <v>5.0599999999999996</v>
      </c>
      <c r="AB3943" s="49">
        <v>13.3</v>
      </c>
      <c r="AC3943" s="49">
        <v>0.24</v>
      </c>
      <c r="AD3943" s="49">
        <v>2.6</v>
      </c>
      <c r="AE3943" s="312"/>
      <c r="AF3943" s="465" t="s">
        <v>433</v>
      </c>
      <c r="AG3943" s="343">
        <v>30</v>
      </c>
      <c r="AH3943" s="343">
        <v>15</v>
      </c>
      <c r="AI3943" s="343"/>
      <c r="AJ3943" s="343"/>
      <c r="AK3943" s="343"/>
      <c r="AL3943" s="343"/>
      <c r="AM3943" s="343"/>
      <c r="AN3943" s="343"/>
      <c r="AO3943" s="343"/>
      <c r="AP3943" s="343"/>
      <c r="AQ3943" s="343"/>
      <c r="AR3943" s="343"/>
      <c r="AS3943" s="343"/>
      <c r="AT3943" s="343"/>
      <c r="AU3943" s="343"/>
      <c r="AV3943" s="343"/>
      <c r="AW3943" s="343"/>
      <c r="AX3943" s="343"/>
      <c r="AY3943" s="343"/>
      <c r="AZ3943" s="343"/>
      <c r="BA3943" s="343"/>
      <c r="BB3943" s="343"/>
      <c r="BC3943" s="343"/>
      <c r="BD3943" s="343"/>
      <c r="BE3943" s="475"/>
      <c r="BF3943" s="475"/>
      <c r="BG3943" s="475"/>
      <c r="BH3943" s="475"/>
      <c r="BI3943" s="475"/>
      <c r="BJ3943" s="475"/>
      <c r="BK3943" s="475"/>
      <c r="BL3943" s="475"/>
      <c r="BM3943" s="475"/>
      <c r="BN3943" s="475"/>
      <c r="BO3943" s="475"/>
      <c r="BP3943" s="306"/>
      <c r="BQ3943" s="496"/>
      <c r="BR3943" s="496"/>
      <c r="BS3943" s="496"/>
      <c r="BT3943" s="496"/>
      <c r="BU3943" s="496"/>
      <c r="BV3943" s="496"/>
    </row>
    <row r="3944" spans="1:74" s="52" customFormat="1" ht="12.75">
      <c r="A3944" s="45">
        <v>2670.0804681784898</v>
      </c>
      <c r="B3944" s="46" t="s">
        <v>364</v>
      </c>
      <c r="C3944" s="47" t="s">
        <v>385</v>
      </c>
      <c r="D3944" s="48">
        <v>126.17930386876731</v>
      </c>
      <c r="E3944" s="49">
        <v>40.483789999999999</v>
      </c>
      <c r="F3944" s="49">
        <v>7.8799999999999995E-2</v>
      </c>
      <c r="G3944" s="49">
        <v>11.86143</v>
      </c>
      <c r="H3944" s="49">
        <v>0.38179999999999997</v>
      </c>
      <c r="I3944" s="49">
        <v>0.17119999999999999</v>
      </c>
      <c r="J3944" s="49">
        <v>47.293770000000002</v>
      </c>
      <c r="K3944" s="49">
        <v>0.21049999999999999</v>
      </c>
      <c r="L3944" s="49">
        <v>100.48129</v>
      </c>
      <c r="M3944" s="47"/>
      <c r="N3944" s="50">
        <v>0.99802574870719074</v>
      </c>
      <c r="O3944" s="50">
        <v>1.5358974354476873E-3</v>
      </c>
      <c r="P3944" s="50">
        <v>0.24454209410186717</v>
      </c>
      <c r="Q3944" s="50">
        <v>7.5707760421634997E-3</v>
      </c>
      <c r="R3944" s="50">
        <v>3.5747862783643948E-3</v>
      </c>
      <c r="S3944" s="50">
        <v>1.738093210971404</v>
      </c>
      <c r="T3944" s="50">
        <v>5.5599428854767683E-3</v>
      </c>
      <c r="U3944" s="50">
        <v>2.9989024564219142</v>
      </c>
      <c r="V3944" s="51">
        <v>87.665805532862237</v>
      </c>
      <c r="X3944" s="49">
        <v>0.25</v>
      </c>
      <c r="Y3944" s="49">
        <v>25.64</v>
      </c>
      <c r="Z3944" s="49">
        <v>0.67</v>
      </c>
      <c r="AA3944" s="49">
        <v>5.04</v>
      </c>
      <c r="AB3944" s="49">
        <v>12.52</v>
      </c>
      <c r="AC3944" s="49">
        <v>0.24</v>
      </c>
      <c r="AD3944" s="49">
        <v>2.58</v>
      </c>
      <c r="AE3944" s="312"/>
      <c r="AF3944" s="465" t="s">
        <v>433</v>
      </c>
      <c r="AG3944" s="343">
        <v>30</v>
      </c>
      <c r="AH3944" s="343">
        <v>15</v>
      </c>
      <c r="AI3944" s="343"/>
      <c r="AJ3944" s="343"/>
      <c r="AK3944" s="343"/>
      <c r="AL3944" s="343"/>
      <c r="AM3944" s="343"/>
      <c r="AN3944" s="343"/>
      <c r="AO3944" s="343"/>
      <c r="AP3944" s="343"/>
      <c r="AQ3944" s="343"/>
      <c r="AR3944" s="343"/>
      <c r="AS3944" s="343"/>
      <c r="AT3944" s="343"/>
      <c r="AU3944" s="343"/>
      <c r="AV3944" s="343"/>
      <c r="AW3944" s="343"/>
      <c r="AX3944" s="343"/>
      <c r="AY3944" s="343"/>
      <c r="AZ3944" s="343"/>
      <c r="BA3944" s="343"/>
      <c r="BB3944" s="343"/>
      <c r="BC3944" s="343"/>
      <c r="BD3944" s="343"/>
      <c r="BE3944" s="475"/>
      <c r="BF3944" s="475"/>
      <c r="BG3944" s="475"/>
      <c r="BH3944" s="475"/>
      <c r="BI3944" s="475"/>
      <c r="BJ3944" s="475"/>
      <c r="BK3944" s="475"/>
      <c r="BL3944" s="475"/>
      <c r="BM3944" s="475"/>
      <c r="BN3944" s="475"/>
      <c r="BO3944" s="475"/>
      <c r="BP3944" s="306"/>
      <c r="BQ3944" s="496"/>
      <c r="BR3944" s="496"/>
      <c r="BS3944" s="496"/>
      <c r="BT3944" s="496"/>
      <c r="BU3944" s="496"/>
      <c r="BV3944" s="496"/>
    </row>
    <row r="3945" spans="1:74" s="52" customFormat="1" ht="12.75">
      <c r="A3945" s="45">
        <v>2670.0804681784898</v>
      </c>
      <c r="B3945" s="46" t="s">
        <v>364</v>
      </c>
      <c r="C3945" s="47" t="s">
        <v>385</v>
      </c>
      <c r="D3945" s="48">
        <v>133.1893038687673</v>
      </c>
      <c r="E3945" s="49">
        <v>40.453429999999997</v>
      </c>
      <c r="F3945" s="49">
        <v>8.9099999999999999E-2</v>
      </c>
      <c r="G3945" s="49">
        <v>11.651579999999999</v>
      </c>
      <c r="H3945" s="49">
        <v>0.39240000000000003</v>
      </c>
      <c r="I3945" s="49">
        <v>0.14749999999999999</v>
      </c>
      <c r="J3945" s="49">
        <v>47.182729999999999</v>
      </c>
      <c r="K3945" s="49">
        <v>0.21329999999999999</v>
      </c>
      <c r="L3945" s="49">
        <v>100.13004000000001</v>
      </c>
      <c r="M3945" s="47"/>
      <c r="N3945" s="50">
        <v>0.99965462109221837</v>
      </c>
      <c r="O3945" s="50">
        <v>1.7407954632860923E-3</v>
      </c>
      <c r="P3945" s="50">
        <v>0.24078833434360633</v>
      </c>
      <c r="Q3945" s="50">
        <v>7.7995135730972954E-3</v>
      </c>
      <c r="R3945" s="50">
        <v>3.0872541751851479E-3</v>
      </c>
      <c r="S3945" s="50">
        <v>1.7381459398063182</v>
      </c>
      <c r="T3945" s="50">
        <v>5.6473295274988662E-3</v>
      </c>
      <c r="U3945" s="50">
        <v>2.9968637879812099</v>
      </c>
      <c r="V3945" s="51">
        <v>87.832423871326398</v>
      </c>
      <c r="X3945" s="49">
        <v>0.25</v>
      </c>
      <c r="Y3945" s="49">
        <v>21.96</v>
      </c>
      <c r="Z3945" s="49">
        <v>0.67</v>
      </c>
      <c r="AA3945" s="49">
        <v>4.96</v>
      </c>
      <c r="AB3945" s="49">
        <v>14.14</v>
      </c>
      <c r="AC3945" s="49">
        <v>0.24</v>
      </c>
      <c r="AD3945" s="49">
        <v>2.58</v>
      </c>
      <c r="AE3945" s="312"/>
      <c r="AF3945" s="465" t="s">
        <v>433</v>
      </c>
      <c r="AG3945" s="343">
        <v>30</v>
      </c>
      <c r="AH3945" s="343">
        <v>15</v>
      </c>
      <c r="AI3945" s="343"/>
      <c r="AJ3945" s="343"/>
      <c r="AK3945" s="343"/>
      <c r="AL3945" s="343"/>
      <c r="AM3945" s="343"/>
      <c r="AN3945" s="343"/>
      <c r="AO3945" s="343"/>
      <c r="AP3945" s="343"/>
      <c r="AQ3945" s="343"/>
      <c r="AR3945" s="343"/>
      <c r="AS3945" s="343"/>
      <c r="AT3945" s="343"/>
      <c r="AU3945" s="343"/>
      <c r="AV3945" s="343"/>
      <c r="AW3945" s="343"/>
      <c r="AX3945" s="343"/>
      <c r="AY3945" s="343"/>
      <c r="AZ3945" s="343"/>
      <c r="BA3945" s="343"/>
      <c r="BB3945" s="343"/>
      <c r="BC3945" s="343"/>
      <c r="BD3945" s="343"/>
      <c r="BE3945" s="475"/>
      <c r="BF3945" s="475"/>
      <c r="BG3945" s="475"/>
      <c r="BH3945" s="475"/>
      <c r="BI3945" s="475"/>
      <c r="BJ3945" s="475"/>
      <c r="BK3945" s="475"/>
      <c r="BL3945" s="475"/>
      <c r="BM3945" s="475"/>
      <c r="BN3945" s="475"/>
      <c r="BO3945" s="475"/>
      <c r="BP3945" s="306"/>
      <c r="BQ3945" s="496"/>
      <c r="BR3945" s="496"/>
      <c r="BS3945" s="496"/>
      <c r="BT3945" s="496"/>
      <c r="BU3945" s="496"/>
      <c r="BV3945" s="496"/>
    </row>
    <row r="3946" spans="1:74" s="52" customFormat="1" ht="12.75">
      <c r="A3946" s="45">
        <v>2670.0804681784898</v>
      </c>
      <c r="B3946" s="46" t="s">
        <v>364</v>
      </c>
      <c r="C3946" s="47" t="s">
        <v>385</v>
      </c>
      <c r="D3946" s="48">
        <v>140.19930386876729</v>
      </c>
      <c r="E3946" s="49">
        <v>40.342100000000002</v>
      </c>
      <c r="F3946" s="49">
        <v>6.3E-2</v>
      </c>
      <c r="G3946" s="49">
        <v>11.86143</v>
      </c>
      <c r="H3946" s="49">
        <v>0.3342</v>
      </c>
      <c r="I3946" s="49">
        <v>0.1545</v>
      </c>
      <c r="J3946" s="49">
        <v>47.182729999999999</v>
      </c>
      <c r="K3946" s="49">
        <v>0.21060000000000001</v>
      </c>
      <c r="L3946" s="49">
        <v>100.14856</v>
      </c>
      <c r="M3946" s="47"/>
      <c r="N3946" s="50">
        <v>0.99784575240546536</v>
      </c>
      <c r="O3946" s="50">
        <v>1.232028845010405E-3</v>
      </c>
      <c r="P3946" s="50">
        <v>0.245356719086328</v>
      </c>
      <c r="Q3946" s="50">
        <v>6.6489834100348843E-3</v>
      </c>
      <c r="R3946" s="50">
        <v>3.2368243636486517E-3</v>
      </c>
      <c r="S3946" s="50">
        <v>1.7397887673803838</v>
      </c>
      <c r="T3946" s="50">
        <v>5.5811144136429409E-3</v>
      </c>
      <c r="U3946" s="50">
        <v>2.9996901899045141</v>
      </c>
      <c r="V3946" s="51">
        <v>87.640365869454257</v>
      </c>
      <c r="X3946" s="49">
        <v>0.25</v>
      </c>
      <c r="Y3946" s="49">
        <v>31.97</v>
      </c>
      <c r="Z3946" s="49">
        <v>0.67</v>
      </c>
      <c r="AA3946" s="49">
        <v>5.77</v>
      </c>
      <c r="AB3946" s="49">
        <v>13.57</v>
      </c>
      <c r="AC3946" s="49">
        <v>0.24</v>
      </c>
      <c r="AD3946" s="49">
        <v>2.59</v>
      </c>
      <c r="AE3946" s="312"/>
      <c r="AF3946" s="465" t="s">
        <v>433</v>
      </c>
      <c r="AG3946" s="343">
        <v>30</v>
      </c>
      <c r="AH3946" s="343">
        <v>15</v>
      </c>
      <c r="AI3946" s="343"/>
      <c r="AJ3946" s="343"/>
      <c r="AK3946" s="343"/>
      <c r="AL3946" s="343"/>
      <c r="AM3946" s="343"/>
      <c r="AN3946" s="343"/>
      <c r="AO3946" s="343"/>
      <c r="AP3946" s="343"/>
      <c r="AQ3946" s="343"/>
      <c r="AR3946" s="343"/>
      <c r="AS3946" s="343"/>
      <c r="AT3946" s="343"/>
      <c r="AU3946" s="343"/>
      <c r="AV3946" s="343"/>
      <c r="AW3946" s="343"/>
      <c r="AX3946" s="343"/>
      <c r="AY3946" s="343"/>
      <c r="AZ3946" s="343"/>
      <c r="BA3946" s="343"/>
      <c r="BB3946" s="343"/>
      <c r="BC3946" s="343"/>
      <c r="BD3946" s="343"/>
      <c r="BE3946" s="475"/>
      <c r="BF3946" s="475"/>
      <c r="BG3946" s="475"/>
      <c r="BH3946" s="475"/>
      <c r="BI3946" s="475"/>
      <c r="BJ3946" s="475"/>
      <c r="BK3946" s="475"/>
      <c r="BL3946" s="475"/>
      <c r="BM3946" s="475"/>
      <c r="BN3946" s="475"/>
      <c r="BO3946" s="475"/>
      <c r="BP3946" s="306"/>
      <c r="BQ3946" s="496"/>
      <c r="BR3946" s="496"/>
      <c r="BS3946" s="496"/>
      <c r="BT3946" s="496"/>
      <c r="BU3946" s="496"/>
      <c r="BV3946" s="496"/>
    </row>
    <row r="3947" spans="1:74" s="52" customFormat="1" ht="12.75">
      <c r="A3947" s="45">
        <v>2670.0804681784898</v>
      </c>
      <c r="B3947" s="46" t="s">
        <v>364</v>
      </c>
      <c r="C3947" s="47" t="s">
        <v>385</v>
      </c>
      <c r="D3947" s="48">
        <v>147.20930386876728</v>
      </c>
      <c r="E3947" s="49">
        <v>40.281370000000003</v>
      </c>
      <c r="F3947" s="49">
        <v>4.53E-2</v>
      </c>
      <c r="G3947" s="49">
        <v>11.9114</v>
      </c>
      <c r="H3947" s="49">
        <v>0.37830000000000003</v>
      </c>
      <c r="I3947" s="49">
        <v>0.17649999999999999</v>
      </c>
      <c r="J3947" s="49">
        <v>47.404809999999998</v>
      </c>
      <c r="K3947" s="49">
        <v>0.20780000000000001</v>
      </c>
      <c r="L3947" s="49">
        <v>100.40548</v>
      </c>
      <c r="M3947" s="47"/>
      <c r="N3947" s="50">
        <v>0.99474112033626361</v>
      </c>
      <c r="O3947" s="50">
        <v>8.8446256348888731E-4</v>
      </c>
      <c r="P3947" s="50">
        <v>0.24599407186588462</v>
      </c>
      <c r="Q3947" s="50">
        <v>7.5142574732053637E-3</v>
      </c>
      <c r="R3947" s="50">
        <v>3.6917840333669256E-3</v>
      </c>
      <c r="S3947" s="50">
        <v>1.7451662039112936</v>
      </c>
      <c r="T3947" s="50">
        <v>5.4980543532549006E-3</v>
      </c>
      <c r="U3947" s="50">
        <v>3.0034899545367582</v>
      </c>
      <c r="V3947" s="51">
        <v>87.645692069169584</v>
      </c>
      <c r="X3947" s="49">
        <v>0.25</v>
      </c>
      <c r="Y3947" s="49">
        <v>43.64</v>
      </c>
      <c r="Z3947" s="49">
        <v>0.67</v>
      </c>
      <c r="AA3947" s="49">
        <v>5.07</v>
      </c>
      <c r="AB3947" s="49">
        <v>12.26</v>
      </c>
      <c r="AC3947" s="49">
        <v>0.24</v>
      </c>
      <c r="AD3947" s="49">
        <v>2.63</v>
      </c>
      <c r="AE3947" s="312"/>
      <c r="AF3947" s="465" t="s">
        <v>433</v>
      </c>
      <c r="AG3947" s="343">
        <v>30</v>
      </c>
      <c r="AH3947" s="343">
        <v>15</v>
      </c>
      <c r="AI3947" s="343"/>
      <c r="AJ3947" s="343"/>
      <c r="AK3947" s="343"/>
      <c r="AL3947" s="343"/>
      <c r="AM3947" s="343"/>
      <c r="AN3947" s="343"/>
      <c r="AO3947" s="343"/>
      <c r="AP3947" s="343"/>
      <c r="AQ3947" s="343"/>
      <c r="AR3947" s="343"/>
      <c r="AS3947" s="343"/>
      <c r="AT3947" s="343"/>
      <c r="AU3947" s="343"/>
      <c r="AV3947" s="343"/>
      <c r="AW3947" s="343"/>
      <c r="AX3947" s="343"/>
      <c r="AY3947" s="343"/>
      <c r="AZ3947" s="343"/>
      <c r="BA3947" s="343"/>
      <c r="BB3947" s="343"/>
      <c r="BC3947" s="343"/>
      <c r="BD3947" s="343"/>
      <c r="BE3947" s="475"/>
      <c r="BF3947" s="475"/>
      <c r="BG3947" s="475"/>
      <c r="BH3947" s="475"/>
      <c r="BI3947" s="475"/>
      <c r="BJ3947" s="475"/>
      <c r="BK3947" s="475"/>
      <c r="BL3947" s="475"/>
      <c r="BM3947" s="475"/>
      <c r="BN3947" s="475"/>
      <c r="BO3947" s="475"/>
      <c r="BP3947" s="306"/>
      <c r="BQ3947" s="496"/>
      <c r="BR3947" s="496"/>
      <c r="BS3947" s="496"/>
      <c r="BT3947" s="496"/>
      <c r="BU3947" s="496"/>
      <c r="BV3947" s="496"/>
    </row>
    <row r="3948" spans="1:74" s="52" customFormat="1" ht="12.75">
      <c r="A3948" s="45">
        <v>2670.0804681784898</v>
      </c>
      <c r="B3948" s="46" t="s">
        <v>364</v>
      </c>
      <c r="C3948" s="47" t="s">
        <v>385</v>
      </c>
      <c r="D3948" s="48">
        <v>154.21930386876727</v>
      </c>
      <c r="E3948" s="49">
        <v>40.139679999999998</v>
      </c>
      <c r="F3948" s="49">
        <v>0.1188</v>
      </c>
      <c r="G3948" s="49">
        <v>11.901400000000001</v>
      </c>
      <c r="H3948" s="49">
        <v>0.35289999999999999</v>
      </c>
      <c r="I3948" s="49">
        <v>0.17100000000000001</v>
      </c>
      <c r="J3948" s="49">
        <v>47.364429999999999</v>
      </c>
      <c r="K3948" s="49">
        <v>0.20599999999999999</v>
      </c>
      <c r="L3948" s="49">
        <v>100.25421</v>
      </c>
      <c r="M3948" s="47"/>
      <c r="N3948" s="50">
        <v>0.99249591137197224</v>
      </c>
      <c r="O3948" s="50">
        <v>2.3224516219921159E-3</v>
      </c>
      <c r="P3948" s="50">
        <v>0.24609844315086846</v>
      </c>
      <c r="Q3948" s="50">
        <v>7.0185980466847013E-3</v>
      </c>
      <c r="R3948" s="50">
        <v>3.5812667458899618E-3</v>
      </c>
      <c r="S3948" s="50">
        <v>1.7458851910778359</v>
      </c>
      <c r="T3948" s="50">
        <v>5.4573233688002005E-3</v>
      </c>
      <c r="U3948" s="50">
        <v>3.0028591853840432</v>
      </c>
      <c r="V3948" s="51">
        <v>87.645558983412158</v>
      </c>
      <c r="X3948" s="49">
        <v>0.25</v>
      </c>
      <c r="Y3948" s="49">
        <v>17.12</v>
      </c>
      <c r="Z3948" s="49">
        <v>0.67</v>
      </c>
      <c r="AA3948" s="49">
        <v>5.49</v>
      </c>
      <c r="AB3948" s="49">
        <v>12.24</v>
      </c>
      <c r="AC3948" s="49">
        <v>0.24</v>
      </c>
      <c r="AD3948" s="49">
        <v>2.65</v>
      </c>
      <c r="AE3948" s="312"/>
      <c r="AF3948" s="465" t="s">
        <v>433</v>
      </c>
      <c r="AG3948" s="343">
        <v>30</v>
      </c>
      <c r="AH3948" s="343">
        <v>15</v>
      </c>
      <c r="AI3948" s="343"/>
      <c r="AJ3948" s="343"/>
      <c r="AK3948" s="343"/>
      <c r="AL3948" s="343"/>
      <c r="AM3948" s="343"/>
      <c r="AN3948" s="343"/>
      <c r="AO3948" s="343"/>
      <c r="AP3948" s="343"/>
      <c r="AQ3948" s="343"/>
      <c r="AR3948" s="343"/>
      <c r="AS3948" s="343"/>
      <c r="AT3948" s="343"/>
      <c r="AU3948" s="343"/>
      <c r="AV3948" s="343"/>
      <c r="AW3948" s="343"/>
      <c r="AX3948" s="343"/>
      <c r="AY3948" s="343"/>
      <c r="AZ3948" s="343"/>
      <c r="BA3948" s="343"/>
      <c r="BB3948" s="343"/>
      <c r="BC3948" s="343"/>
      <c r="BD3948" s="343"/>
      <c r="BE3948" s="475"/>
      <c r="BF3948" s="475"/>
      <c r="BG3948" s="475"/>
      <c r="BH3948" s="475"/>
      <c r="BI3948" s="475"/>
      <c r="BJ3948" s="475"/>
      <c r="BK3948" s="475"/>
      <c r="BL3948" s="475"/>
      <c r="BM3948" s="475"/>
      <c r="BN3948" s="475"/>
      <c r="BO3948" s="475"/>
      <c r="BP3948" s="306"/>
      <c r="BQ3948" s="496"/>
      <c r="BR3948" s="496"/>
      <c r="BS3948" s="496"/>
      <c r="BT3948" s="496"/>
      <c r="BU3948" s="496"/>
      <c r="BV3948" s="496"/>
    </row>
    <row r="3949" spans="1:74" s="52" customFormat="1" ht="12.75">
      <c r="A3949" s="45">
        <v>2670.0804681784898</v>
      </c>
      <c r="B3949" s="46" t="s">
        <v>364</v>
      </c>
      <c r="C3949" s="47" t="s">
        <v>385</v>
      </c>
      <c r="D3949" s="48">
        <v>161.22930386876726</v>
      </c>
      <c r="E3949" s="49">
        <v>40.251010000000001</v>
      </c>
      <c r="F3949" s="49">
        <v>8.5400000000000004E-2</v>
      </c>
      <c r="G3949" s="49">
        <v>11.941369999999999</v>
      </c>
      <c r="H3949" s="49">
        <v>0.35149999999999998</v>
      </c>
      <c r="I3949" s="49">
        <v>0.1343</v>
      </c>
      <c r="J3949" s="49">
        <v>47.031300000000002</v>
      </c>
      <c r="K3949" s="49">
        <v>0.20760000000000001</v>
      </c>
      <c r="L3949" s="49">
        <v>100.00248000000001</v>
      </c>
      <c r="M3949" s="47"/>
      <c r="N3949" s="50">
        <v>0.99740812513984123</v>
      </c>
      <c r="O3949" s="50">
        <v>1.6731289164741597E-3</v>
      </c>
      <c r="P3949" s="50">
        <v>0.247460717856302</v>
      </c>
      <c r="Q3949" s="50">
        <v>7.0059226985350427E-3</v>
      </c>
      <c r="R3949" s="50">
        <v>2.8187585157664046E-3</v>
      </c>
      <c r="S3949" s="50">
        <v>1.7373673204393956</v>
      </c>
      <c r="T3949" s="50">
        <v>5.5116434608961607E-3</v>
      </c>
      <c r="U3949" s="50">
        <v>2.9992456170272104</v>
      </c>
      <c r="V3949" s="51">
        <v>87.532385018664499</v>
      </c>
      <c r="X3949" s="49">
        <v>0.25</v>
      </c>
      <c r="Y3949" s="49">
        <v>23.15</v>
      </c>
      <c r="Z3949" s="49">
        <v>0.67</v>
      </c>
      <c r="AA3949" s="49">
        <v>5.49</v>
      </c>
      <c r="AB3949" s="49">
        <v>15.55</v>
      </c>
      <c r="AC3949" s="49">
        <v>0.24</v>
      </c>
      <c r="AD3949" s="49">
        <v>2.62</v>
      </c>
      <c r="AE3949" s="312"/>
      <c r="AF3949" s="465" t="s">
        <v>433</v>
      </c>
      <c r="AG3949" s="343">
        <v>30</v>
      </c>
      <c r="AH3949" s="343">
        <v>15</v>
      </c>
      <c r="AI3949" s="343"/>
      <c r="AJ3949" s="343"/>
      <c r="AK3949" s="343"/>
      <c r="AL3949" s="343"/>
      <c r="AM3949" s="343"/>
      <c r="AN3949" s="343"/>
      <c r="AO3949" s="343"/>
      <c r="AP3949" s="343"/>
      <c r="AQ3949" s="343"/>
      <c r="AR3949" s="343"/>
      <c r="AS3949" s="343"/>
      <c r="AT3949" s="343"/>
      <c r="AU3949" s="343"/>
      <c r="AV3949" s="343"/>
      <c r="AW3949" s="343"/>
      <c r="AX3949" s="343"/>
      <c r="AY3949" s="343"/>
      <c r="AZ3949" s="343"/>
      <c r="BA3949" s="343"/>
      <c r="BB3949" s="343"/>
      <c r="BC3949" s="343"/>
      <c r="BD3949" s="343"/>
      <c r="BE3949" s="475"/>
      <c r="BF3949" s="475"/>
      <c r="BG3949" s="475"/>
      <c r="BH3949" s="475"/>
      <c r="BI3949" s="475"/>
      <c r="BJ3949" s="475"/>
      <c r="BK3949" s="475"/>
      <c r="BL3949" s="475"/>
      <c r="BM3949" s="475"/>
      <c r="BN3949" s="475"/>
      <c r="BO3949" s="475"/>
      <c r="BP3949" s="306"/>
      <c r="BQ3949" s="496"/>
      <c r="BR3949" s="496"/>
      <c r="BS3949" s="496"/>
      <c r="BT3949" s="496"/>
      <c r="BU3949" s="496"/>
      <c r="BV3949" s="496"/>
    </row>
    <row r="3950" spans="1:74" s="52" customFormat="1" ht="12.75">
      <c r="A3950" s="45">
        <v>2670.0804681784898</v>
      </c>
      <c r="B3950" s="46" t="s">
        <v>364</v>
      </c>
      <c r="C3950" s="47" t="s">
        <v>385</v>
      </c>
      <c r="D3950" s="48">
        <v>168.23930386876725</v>
      </c>
      <c r="E3950" s="49">
        <v>40.331969999999998</v>
      </c>
      <c r="F3950" s="49">
        <v>8.8599999999999998E-2</v>
      </c>
      <c r="G3950" s="49">
        <v>11.931380000000001</v>
      </c>
      <c r="H3950" s="49">
        <v>0.35520000000000002</v>
      </c>
      <c r="I3950" s="49">
        <v>0.19869999999999999</v>
      </c>
      <c r="J3950" s="49">
        <v>47.081780000000002</v>
      </c>
      <c r="K3950" s="49">
        <v>0.21440000000000001</v>
      </c>
      <c r="L3950" s="49">
        <v>100.20203000000001</v>
      </c>
      <c r="M3950" s="47"/>
      <c r="N3950" s="50">
        <v>0.99755283278552631</v>
      </c>
      <c r="O3950" s="50">
        <v>1.7325892191379637E-3</v>
      </c>
      <c r="P3950" s="50">
        <v>0.24679317342409113</v>
      </c>
      <c r="Q3950" s="50">
        <v>7.0664830285516525E-3</v>
      </c>
      <c r="R3950" s="50">
        <v>4.1626517311958511E-3</v>
      </c>
      <c r="S3950" s="50">
        <v>1.7359926815564886</v>
      </c>
      <c r="T3950" s="50">
        <v>5.6815770312055322E-3</v>
      </c>
      <c r="U3950" s="50">
        <v>2.998981988776197</v>
      </c>
      <c r="V3950" s="51">
        <v>87.553210912607184</v>
      </c>
      <c r="X3950" s="49">
        <v>0.25</v>
      </c>
      <c r="Y3950" s="49">
        <v>22.71</v>
      </c>
      <c r="Z3950" s="49">
        <v>0.67</v>
      </c>
      <c r="AA3950" s="49">
        <v>5.45</v>
      </c>
      <c r="AB3950" s="49">
        <v>10.71</v>
      </c>
      <c r="AC3950" s="49">
        <v>0.24</v>
      </c>
      <c r="AD3950" s="49">
        <v>2.56</v>
      </c>
      <c r="AE3950" s="312"/>
      <c r="AF3950" s="465" t="s">
        <v>433</v>
      </c>
      <c r="AG3950" s="343">
        <v>30</v>
      </c>
      <c r="AH3950" s="343">
        <v>15</v>
      </c>
      <c r="AI3950" s="343"/>
      <c r="AJ3950" s="343"/>
      <c r="AK3950" s="343"/>
      <c r="AL3950" s="343"/>
      <c r="AM3950" s="343"/>
      <c r="AN3950" s="343"/>
      <c r="AO3950" s="343"/>
      <c r="AP3950" s="343"/>
      <c r="AQ3950" s="343"/>
      <c r="AR3950" s="343"/>
      <c r="AS3950" s="343"/>
      <c r="AT3950" s="343"/>
      <c r="AU3950" s="343"/>
      <c r="AV3950" s="343"/>
      <c r="AW3950" s="343"/>
      <c r="AX3950" s="343"/>
      <c r="AY3950" s="343"/>
      <c r="AZ3950" s="343"/>
      <c r="BA3950" s="343"/>
      <c r="BB3950" s="343"/>
      <c r="BC3950" s="343"/>
      <c r="BD3950" s="343"/>
      <c r="BE3950" s="475"/>
      <c r="BF3950" s="475"/>
      <c r="BG3950" s="475"/>
      <c r="BH3950" s="475"/>
      <c r="BI3950" s="475"/>
      <c r="BJ3950" s="475"/>
      <c r="BK3950" s="475"/>
      <c r="BL3950" s="475"/>
      <c r="BM3950" s="475"/>
      <c r="BN3950" s="475"/>
      <c r="BO3950" s="475"/>
      <c r="BP3950" s="306"/>
      <c r="BQ3950" s="496"/>
      <c r="BR3950" s="496"/>
      <c r="BS3950" s="496"/>
      <c r="BT3950" s="496"/>
      <c r="BU3950" s="496"/>
      <c r="BV3950" s="496"/>
    </row>
    <row r="3951" spans="1:74" s="52" customFormat="1" ht="12.75">
      <c r="A3951" s="45">
        <v>2670.0804681784898</v>
      </c>
      <c r="B3951" s="46" t="s">
        <v>364</v>
      </c>
      <c r="C3951" s="47" t="s">
        <v>385</v>
      </c>
      <c r="D3951" s="48">
        <v>175.24930386876724</v>
      </c>
      <c r="E3951" s="49">
        <v>40.402819999999998</v>
      </c>
      <c r="F3951" s="49">
        <v>7.8100000000000003E-2</v>
      </c>
      <c r="G3951" s="49">
        <v>12.001329999999999</v>
      </c>
      <c r="H3951" s="49">
        <v>0.33929999999999999</v>
      </c>
      <c r="I3951" s="49">
        <v>0.15090000000000001</v>
      </c>
      <c r="J3951" s="49">
        <v>47.32405</v>
      </c>
      <c r="K3951" s="49">
        <v>0.21729999999999999</v>
      </c>
      <c r="L3951" s="49">
        <v>100.51379999999999</v>
      </c>
      <c r="M3951" s="47"/>
      <c r="N3951" s="50">
        <v>0.99630937248168039</v>
      </c>
      <c r="O3951" s="50">
        <v>1.5226812014593975E-3</v>
      </c>
      <c r="P3951" s="50">
        <v>0.24749584302552347</v>
      </c>
      <c r="Q3951" s="50">
        <v>6.7299260046658083E-3</v>
      </c>
      <c r="R3951" s="50">
        <v>3.1517917628439219E-3</v>
      </c>
      <c r="S3951" s="50">
        <v>1.7396944871943967</v>
      </c>
      <c r="T3951" s="50">
        <v>5.7411634448313728E-3</v>
      </c>
      <c r="U3951" s="50">
        <v>3.0006452651154012</v>
      </c>
      <c r="V3951" s="51">
        <v>87.54543843829326</v>
      </c>
      <c r="X3951" s="49">
        <v>0.25</v>
      </c>
      <c r="Y3951" s="49">
        <v>25.06</v>
      </c>
      <c r="Z3951" s="49">
        <v>0.66</v>
      </c>
      <c r="AA3951" s="49">
        <v>5.67</v>
      </c>
      <c r="AB3951" s="49">
        <v>13.95</v>
      </c>
      <c r="AC3951" s="49">
        <v>0.24</v>
      </c>
      <c r="AD3951" s="49">
        <v>2.5</v>
      </c>
      <c r="AE3951" s="312"/>
      <c r="AF3951" s="465" t="s">
        <v>433</v>
      </c>
      <c r="AG3951" s="343">
        <v>30</v>
      </c>
      <c r="AH3951" s="343">
        <v>15</v>
      </c>
      <c r="AI3951" s="343"/>
      <c r="AJ3951" s="343"/>
      <c r="AK3951" s="343"/>
      <c r="AL3951" s="343"/>
      <c r="AM3951" s="343"/>
      <c r="AN3951" s="343"/>
      <c r="AO3951" s="343"/>
      <c r="AP3951" s="343"/>
      <c r="AQ3951" s="343"/>
      <c r="AR3951" s="343"/>
      <c r="AS3951" s="343"/>
      <c r="AT3951" s="343"/>
      <c r="AU3951" s="343"/>
      <c r="AV3951" s="343"/>
      <c r="AW3951" s="343"/>
      <c r="AX3951" s="343"/>
      <c r="AY3951" s="343"/>
      <c r="AZ3951" s="343"/>
      <c r="BA3951" s="343"/>
      <c r="BB3951" s="343"/>
      <c r="BC3951" s="343"/>
      <c r="BD3951" s="343"/>
      <c r="BE3951" s="475"/>
      <c r="BF3951" s="475"/>
      <c r="BG3951" s="475"/>
      <c r="BH3951" s="475"/>
      <c r="BI3951" s="475"/>
      <c r="BJ3951" s="475"/>
      <c r="BK3951" s="475"/>
      <c r="BL3951" s="475"/>
      <c r="BM3951" s="475"/>
      <c r="BN3951" s="475"/>
      <c r="BO3951" s="475"/>
      <c r="BP3951" s="306"/>
      <c r="BQ3951" s="496"/>
      <c r="BR3951" s="496"/>
      <c r="BS3951" s="496"/>
      <c r="BT3951" s="496"/>
      <c r="BU3951" s="496"/>
      <c r="BV3951" s="496"/>
    </row>
    <row r="3952" spans="1:74" s="52" customFormat="1" ht="12.75">
      <c r="A3952" s="45">
        <v>2670.0804681784898</v>
      </c>
      <c r="B3952" s="46" t="s">
        <v>364</v>
      </c>
      <c r="C3952" s="47" t="s">
        <v>385</v>
      </c>
      <c r="D3952" s="48">
        <v>182.25930386876723</v>
      </c>
      <c r="E3952" s="49">
        <v>40.412939999999999</v>
      </c>
      <c r="F3952" s="49">
        <v>8.8700000000000001E-2</v>
      </c>
      <c r="G3952" s="49">
        <v>11.83145</v>
      </c>
      <c r="H3952" s="49">
        <v>0.3639</v>
      </c>
      <c r="I3952" s="49">
        <v>0.12189999999999999</v>
      </c>
      <c r="J3952" s="49">
        <v>47.122160000000001</v>
      </c>
      <c r="K3952" s="49">
        <v>0.22020000000000001</v>
      </c>
      <c r="L3952" s="49">
        <v>100.16125</v>
      </c>
      <c r="M3952" s="47"/>
      <c r="N3952" s="50">
        <v>0.99901829187249569</v>
      </c>
      <c r="O3952" s="50">
        <v>1.7336124969673555E-3</v>
      </c>
      <c r="P3952" s="50">
        <v>0.24459465412058051</v>
      </c>
      <c r="Q3952" s="50">
        <v>7.2356731732453727E-3</v>
      </c>
      <c r="R3952" s="50">
        <v>2.552362991984432E-3</v>
      </c>
      <c r="S3952" s="50">
        <v>1.7365477482694027</v>
      </c>
      <c r="T3952" s="50">
        <v>5.8321402088934854E-3</v>
      </c>
      <c r="U3952" s="50">
        <v>2.9975144831335698</v>
      </c>
      <c r="V3952" s="51">
        <v>87.653858005082824</v>
      </c>
      <c r="X3952" s="49">
        <v>0.25</v>
      </c>
      <c r="Y3952" s="49">
        <v>23.39</v>
      </c>
      <c r="Z3952" s="49">
        <v>0.67</v>
      </c>
      <c r="AA3952" s="49">
        <v>5.32</v>
      </c>
      <c r="AB3952" s="49">
        <v>16.82</v>
      </c>
      <c r="AC3952" s="49">
        <v>0.24</v>
      </c>
      <c r="AD3952" s="49">
        <v>2.48</v>
      </c>
      <c r="AE3952" s="312"/>
      <c r="AF3952" s="465" t="s">
        <v>433</v>
      </c>
      <c r="AG3952" s="343">
        <v>30</v>
      </c>
      <c r="AH3952" s="343">
        <v>15</v>
      </c>
      <c r="AI3952" s="343"/>
      <c r="AJ3952" s="343"/>
      <c r="AK3952" s="343"/>
      <c r="AL3952" s="343"/>
      <c r="AM3952" s="343"/>
      <c r="AN3952" s="343"/>
      <c r="AO3952" s="343"/>
      <c r="AP3952" s="343"/>
      <c r="AQ3952" s="343"/>
      <c r="AR3952" s="343"/>
      <c r="AS3952" s="343"/>
      <c r="AT3952" s="343"/>
      <c r="AU3952" s="343"/>
      <c r="AV3952" s="343"/>
      <c r="AW3952" s="343"/>
      <c r="AX3952" s="343"/>
      <c r="AY3952" s="343"/>
      <c r="AZ3952" s="343"/>
      <c r="BA3952" s="343"/>
      <c r="BB3952" s="343"/>
      <c r="BC3952" s="343"/>
      <c r="BD3952" s="343"/>
      <c r="BE3952" s="475"/>
      <c r="BF3952" s="475"/>
      <c r="BG3952" s="475"/>
      <c r="BH3952" s="475"/>
      <c r="BI3952" s="475"/>
      <c r="BJ3952" s="475"/>
      <c r="BK3952" s="475"/>
      <c r="BL3952" s="475"/>
      <c r="BM3952" s="475"/>
      <c r="BN3952" s="475"/>
      <c r="BO3952" s="475"/>
      <c r="BP3952" s="306"/>
      <c r="BQ3952" s="496"/>
      <c r="BR3952" s="496"/>
      <c r="BS3952" s="496"/>
      <c r="BT3952" s="496"/>
      <c r="BU3952" s="496"/>
      <c r="BV3952" s="496"/>
    </row>
    <row r="3953" spans="1:74" s="52" customFormat="1" ht="12.75">
      <c r="A3953" s="45">
        <v>2670.0804681784898</v>
      </c>
      <c r="B3953" s="46" t="s">
        <v>364</v>
      </c>
      <c r="C3953" s="47" t="s">
        <v>385</v>
      </c>
      <c r="D3953" s="48">
        <v>189.26930386876722</v>
      </c>
      <c r="E3953" s="49">
        <v>40.473669999999998</v>
      </c>
      <c r="F3953" s="49">
        <v>6.0499999999999998E-2</v>
      </c>
      <c r="G3953" s="49">
        <v>11.79148</v>
      </c>
      <c r="H3953" s="49">
        <v>0.37619999999999998</v>
      </c>
      <c r="I3953" s="49">
        <v>0.15060000000000001</v>
      </c>
      <c r="J3953" s="49">
        <v>47.031300000000002</v>
      </c>
      <c r="K3953" s="49">
        <v>0.21379999999999999</v>
      </c>
      <c r="L3953" s="49">
        <v>100.09755</v>
      </c>
      <c r="M3953" s="47"/>
      <c r="N3953" s="50">
        <v>1.0010575356612947</v>
      </c>
      <c r="O3953" s="50">
        <v>1.1830885263511488E-3</v>
      </c>
      <c r="P3953" s="50">
        <v>0.24389941888934075</v>
      </c>
      <c r="Q3953" s="50">
        <v>7.4842646556894819E-3</v>
      </c>
      <c r="R3953" s="50">
        <v>3.154984020448893E-3</v>
      </c>
      <c r="S3953" s="50">
        <v>1.7341313186710627</v>
      </c>
      <c r="T3953" s="50">
        <v>5.6656768618156628E-3</v>
      </c>
      <c r="U3953" s="50">
        <v>2.9965762872860031</v>
      </c>
      <c r="V3953" s="51">
        <v>87.669583982797306</v>
      </c>
      <c r="X3953" s="49">
        <v>0.25</v>
      </c>
      <c r="Y3953" s="49">
        <v>33.26</v>
      </c>
      <c r="Z3953" s="49">
        <v>0.67</v>
      </c>
      <c r="AA3953" s="49">
        <v>5.09</v>
      </c>
      <c r="AB3953" s="49">
        <v>13.87</v>
      </c>
      <c r="AC3953" s="49">
        <v>0.24</v>
      </c>
      <c r="AD3953" s="49">
        <v>2.5299999999999998</v>
      </c>
      <c r="AE3953" s="312"/>
      <c r="AF3953" s="465" t="s">
        <v>433</v>
      </c>
      <c r="AG3953" s="343">
        <v>30</v>
      </c>
      <c r="AH3953" s="343">
        <v>15</v>
      </c>
      <c r="AI3953" s="343"/>
      <c r="AJ3953" s="343"/>
      <c r="AK3953" s="343"/>
      <c r="AL3953" s="343"/>
      <c r="AM3953" s="343"/>
      <c r="AN3953" s="343"/>
      <c r="AO3953" s="343"/>
      <c r="AP3953" s="343"/>
      <c r="AQ3953" s="343"/>
      <c r="AR3953" s="343"/>
      <c r="AS3953" s="343"/>
      <c r="AT3953" s="343"/>
      <c r="AU3953" s="343"/>
      <c r="AV3953" s="343"/>
      <c r="AW3953" s="343"/>
      <c r="AX3953" s="343"/>
      <c r="AY3953" s="343"/>
      <c r="AZ3953" s="343"/>
      <c r="BA3953" s="343"/>
      <c r="BB3953" s="343"/>
      <c r="BC3953" s="343"/>
      <c r="BD3953" s="343"/>
      <c r="BE3953" s="475"/>
      <c r="BF3953" s="475"/>
      <c r="BG3953" s="475"/>
      <c r="BH3953" s="475"/>
      <c r="BI3953" s="475"/>
      <c r="BJ3953" s="475"/>
      <c r="BK3953" s="475"/>
      <c r="BL3953" s="475"/>
      <c r="BM3953" s="475"/>
      <c r="BN3953" s="475"/>
      <c r="BO3953" s="475"/>
      <c r="BP3953" s="306"/>
      <c r="BQ3953" s="496"/>
      <c r="BR3953" s="496"/>
      <c r="BS3953" s="496"/>
      <c r="BT3953" s="496"/>
      <c r="BU3953" s="496"/>
      <c r="BV3953" s="496"/>
    </row>
    <row r="3954" spans="1:74" s="52" customFormat="1" ht="12.75">
      <c r="A3954" s="45">
        <v>2670.0804681784898</v>
      </c>
      <c r="B3954" s="46" t="s">
        <v>364</v>
      </c>
      <c r="C3954" s="47" t="s">
        <v>385</v>
      </c>
      <c r="D3954" s="48">
        <v>196.27930386876722</v>
      </c>
      <c r="E3954" s="49">
        <v>40.362340000000003</v>
      </c>
      <c r="F3954" s="49">
        <v>9.4E-2</v>
      </c>
      <c r="G3954" s="49">
        <v>12.001329999999999</v>
      </c>
      <c r="H3954" s="49">
        <v>0.3831</v>
      </c>
      <c r="I3954" s="49">
        <v>0.15770000000000001</v>
      </c>
      <c r="J3954" s="49">
        <v>47.182729999999999</v>
      </c>
      <c r="K3954" s="49">
        <v>0.20979999999999999</v>
      </c>
      <c r="L3954" s="49">
        <v>100.39100000000001</v>
      </c>
      <c r="M3954" s="47"/>
      <c r="N3954" s="50">
        <v>0.99666885005398631</v>
      </c>
      <c r="O3954" s="50">
        <v>1.8351764066503245E-3</v>
      </c>
      <c r="P3954" s="50">
        <v>0.24783344867450743</v>
      </c>
      <c r="Q3954" s="50">
        <v>7.6090527160048082E-3</v>
      </c>
      <c r="R3954" s="50">
        <v>3.298313870431514E-3</v>
      </c>
      <c r="S3954" s="50">
        <v>1.7368653841863391</v>
      </c>
      <c r="T3954" s="50">
        <v>5.5505712247939125E-3</v>
      </c>
      <c r="U3954" s="50">
        <v>2.9996607971327136</v>
      </c>
      <c r="V3954" s="51">
        <v>87.5127931466928</v>
      </c>
      <c r="X3954" s="49">
        <v>0.25</v>
      </c>
      <c r="Y3954" s="49">
        <v>21.29</v>
      </c>
      <c r="Z3954" s="49">
        <v>0.66</v>
      </c>
      <c r="AA3954" s="49">
        <v>5.0599999999999996</v>
      </c>
      <c r="AB3954" s="49">
        <v>13.11</v>
      </c>
      <c r="AC3954" s="49">
        <v>0.24</v>
      </c>
      <c r="AD3954" s="49">
        <v>2.58</v>
      </c>
      <c r="AE3954" s="312"/>
      <c r="AF3954" s="465" t="s">
        <v>433</v>
      </c>
      <c r="AG3954" s="343">
        <v>30</v>
      </c>
      <c r="AH3954" s="343">
        <v>15</v>
      </c>
      <c r="AI3954" s="343"/>
      <c r="AJ3954" s="343"/>
      <c r="AK3954" s="343"/>
      <c r="AL3954" s="343"/>
      <c r="AM3954" s="343"/>
      <c r="AN3954" s="343"/>
      <c r="AO3954" s="343"/>
      <c r="AP3954" s="343"/>
      <c r="AQ3954" s="343"/>
      <c r="AR3954" s="343"/>
      <c r="AS3954" s="343"/>
      <c r="AT3954" s="343"/>
      <c r="AU3954" s="343"/>
      <c r="AV3954" s="343"/>
      <c r="AW3954" s="343"/>
      <c r="AX3954" s="343"/>
      <c r="AY3954" s="343"/>
      <c r="AZ3954" s="343"/>
      <c r="BA3954" s="343"/>
      <c r="BB3954" s="343"/>
      <c r="BC3954" s="343"/>
      <c r="BD3954" s="343"/>
      <c r="BE3954" s="475"/>
      <c r="BF3954" s="475"/>
      <c r="BG3954" s="475"/>
      <c r="BH3954" s="475"/>
      <c r="BI3954" s="475"/>
      <c r="BJ3954" s="475"/>
      <c r="BK3954" s="475"/>
      <c r="BL3954" s="475"/>
      <c r="BM3954" s="475"/>
      <c r="BN3954" s="475"/>
      <c r="BO3954" s="475"/>
      <c r="BP3954" s="306"/>
      <c r="BQ3954" s="496"/>
      <c r="BR3954" s="496"/>
      <c r="BS3954" s="496"/>
      <c r="BT3954" s="496"/>
      <c r="BU3954" s="496"/>
      <c r="BV3954" s="496"/>
    </row>
    <row r="3955" spans="1:74" s="52" customFormat="1" ht="12.75">
      <c r="A3955" s="45">
        <v>2670.0804681784898</v>
      </c>
      <c r="B3955" s="46" t="s">
        <v>364</v>
      </c>
      <c r="C3955" s="47" t="s">
        <v>385</v>
      </c>
      <c r="D3955" s="48">
        <v>203.28930386876721</v>
      </c>
      <c r="E3955" s="49">
        <v>40.291490000000003</v>
      </c>
      <c r="F3955" s="49">
        <v>4.8599999999999997E-2</v>
      </c>
      <c r="G3955" s="49">
        <v>11.921390000000001</v>
      </c>
      <c r="H3955" s="49">
        <v>0.3478</v>
      </c>
      <c r="I3955" s="49">
        <v>0.16389999999999999</v>
      </c>
      <c r="J3955" s="49">
        <v>47.132249999999999</v>
      </c>
      <c r="K3955" s="49">
        <v>0.21429999999999999</v>
      </c>
      <c r="L3955" s="49">
        <v>100.11972999999999</v>
      </c>
      <c r="M3955" s="47"/>
      <c r="N3955" s="50">
        <v>0.99744275222460488</v>
      </c>
      <c r="O3955" s="50">
        <v>9.5123174454885885E-4</v>
      </c>
      <c r="P3955" s="50">
        <v>0.24680703840593279</v>
      </c>
      <c r="Q3955" s="50">
        <v>6.9254519574392112E-3</v>
      </c>
      <c r="R3955" s="50">
        <v>3.4366819633716234E-3</v>
      </c>
      <c r="S3955" s="50">
        <v>1.7394076227543493</v>
      </c>
      <c r="T3955" s="50">
        <v>5.6840052360505851E-3</v>
      </c>
      <c r="U3955" s="50">
        <v>3.0006547842862976</v>
      </c>
      <c r="V3955" s="51">
        <v>87.573999767892346</v>
      </c>
      <c r="X3955" s="49">
        <v>0.25</v>
      </c>
      <c r="Y3955" s="49">
        <v>41.22</v>
      </c>
      <c r="Z3955" s="49">
        <v>0.67</v>
      </c>
      <c r="AA3955" s="49">
        <v>5.48</v>
      </c>
      <c r="AB3955" s="49">
        <v>13.14</v>
      </c>
      <c r="AC3955" s="49">
        <v>0.24</v>
      </c>
      <c r="AD3955" s="49">
        <v>2.56</v>
      </c>
      <c r="AE3955" s="312"/>
      <c r="AF3955" s="465" t="s">
        <v>433</v>
      </c>
      <c r="AG3955" s="343">
        <v>30</v>
      </c>
      <c r="AH3955" s="343">
        <v>15</v>
      </c>
      <c r="AI3955" s="343"/>
      <c r="AJ3955" s="343"/>
      <c r="AK3955" s="343"/>
      <c r="AL3955" s="343"/>
      <c r="AM3955" s="343"/>
      <c r="AN3955" s="343"/>
      <c r="AO3955" s="343"/>
      <c r="AP3955" s="343"/>
      <c r="AQ3955" s="343"/>
      <c r="AR3955" s="343"/>
      <c r="AS3955" s="343"/>
      <c r="AT3955" s="343"/>
      <c r="AU3955" s="343"/>
      <c r="AV3955" s="343"/>
      <c r="AW3955" s="343"/>
      <c r="AX3955" s="343"/>
      <c r="AY3955" s="343"/>
      <c r="AZ3955" s="343"/>
      <c r="BA3955" s="343"/>
      <c r="BB3955" s="343"/>
      <c r="BC3955" s="343"/>
      <c r="BD3955" s="343"/>
      <c r="BE3955" s="475"/>
      <c r="BF3955" s="475"/>
      <c r="BG3955" s="475"/>
      <c r="BH3955" s="475"/>
      <c r="BI3955" s="475"/>
      <c r="BJ3955" s="475"/>
      <c r="BK3955" s="475"/>
      <c r="BL3955" s="475"/>
      <c r="BM3955" s="475"/>
      <c r="BN3955" s="475"/>
      <c r="BO3955" s="475"/>
      <c r="BP3955" s="306"/>
      <c r="BQ3955" s="496"/>
      <c r="BR3955" s="496"/>
      <c r="BS3955" s="496"/>
      <c r="BT3955" s="496"/>
      <c r="BU3955" s="496"/>
      <c r="BV3955" s="496"/>
    </row>
    <row r="3956" spans="1:74" s="52" customFormat="1" ht="12.75">
      <c r="A3956" s="45">
        <v>2670.0804681784898</v>
      </c>
      <c r="B3956" s="46" t="s">
        <v>364</v>
      </c>
      <c r="C3956" s="47" t="s">
        <v>385</v>
      </c>
      <c r="D3956" s="48">
        <v>210.2993038687672</v>
      </c>
      <c r="E3956" s="49">
        <v>40.281370000000003</v>
      </c>
      <c r="F3956" s="49">
        <v>9.98E-2</v>
      </c>
      <c r="G3956" s="49">
        <v>12.021319999999999</v>
      </c>
      <c r="H3956" s="49">
        <v>0.37659999999999999</v>
      </c>
      <c r="I3956" s="49">
        <v>0.16669999999999999</v>
      </c>
      <c r="J3956" s="49">
        <v>47.192819999999998</v>
      </c>
      <c r="K3956" s="49">
        <v>0.2104</v>
      </c>
      <c r="L3956" s="49">
        <v>100.34901000000001</v>
      </c>
      <c r="M3956" s="47"/>
      <c r="N3956" s="50">
        <v>0.99536617327761034</v>
      </c>
      <c r="O3956" s="50">
        <v>1.9497754645454982E-3</v>
      </c>
      <c r="P3956" s="50">
        <v>0.24842013682849448</v>
      </c>
      <c r="Q3956" s="50">
        <v>7.4851904143738201E-3</v>
      </c>
      <c r="R3956" s="50">
        <v>3.4889920811445744E-3</v>
      </c>
      <c r="S3956" s="50">
        <v>1.738453663579498</v>
      </c>
      <c r="T3956" s="50">
        <v>5.5703441476324554E-3</v>
      </c>
      <c r="U3956" s="50">
        <v>3.0007342757932989</v>
      </c>
      <c r="V3956" s="51">
        <v>87.496934290568291</v>
      </c>
      <c r="X3956" s="49">
        <v>0.25</v>
      </c>
      <c r="Y3956" s="49">
        <v>20.02</v>
      </c>
      <c r="Z3956" s="49">
        <v>0.66</v>
      </c>
      <c r="AA3956" s="49">
        <v>5.07</v>
      </c>
      <c r="AB3956" s="49">
        <v>12.9</v>
      </c>
      <c r="AC3956" s="49">
        <v>0.24</v>
      </c>
      <c r="AD3956" s="49">
        <v>2.59</v>
      </c>
      <c r="AE3956" s="312"/>
      <c r="AF3956" s="465" t="s">
        <v>433</v>
      </c>
      <c r="AG3956" s="343">
        <v>30</v>
      </c>
      <c r="AH3956" s="343">
        <v>15</v>
      </c>
      <c r="AI3956" s="343"/>
      <c r="AJ3956" s="343"/>
      <c r="AK3956" s="343"/>
      <c r="AL3956" s="343"/>
      <c r="AM3956" s="343"/>
      <c r="AN3956" s="343"/>
      <c r="AO3956" s="343"/>
      <c r="AP3956" s="343"/>
      <c r="AQ3956" s="343"/>
      <c r="AR3956" s="343"/>
      <c r="AS3956" s="343"/>
      <c r="AT3956" s="343"/>
      <c r="AU3956" s="343"/>
      <c r="AV3956" s="343"/>
      <c r="AW3956" s="343"/>
      <c r="AX3956" s="343"/>
      <c r="AY3956" s="343"/>
      <c r="AZ3956" s="343"/>
      <c r="BA3956" s="343"/>
      <c r="BB3956" s="343"/>
      <c r="BC3956" s="343"/>
      <c r="BD3956" s="343"/>
      <c r="BE3956" s="475"/>
      <c r="BF3956" s="475"/>
      <c r="BG3956" s="475"/>
      <c r="BH3956" s="475"/>
      <c r="BI3956" s="475"/>
      <c r="BJ3956" s="475"/>
      <c r="BK3956" s="475"/>
      <c r="BL3956" s="475"/>
      <c r="BM3956" s="475"/>
      <c r="BN3956" s="475"/>
      <c r="BO3956" s="475"/>
      <c r="BP3956" s="306"/>
      <c r="BQ3956" s="496"/>
      <c r="BR3956" s="496"/>
      <c r="BS3956" s="496"/>
      <c r="BT3956" s="496"/>
      <c r="BU3956" s="496"/>
      <c r="BV3956" s="496"/>
    </row>
    <row r="3957" spans="1:74" s="52" customFormat="1" ht="12.75">
      <c r="A3957" s="45">
        <v>2670.0804681784898</v>
      </c>
      <c r="B3957" s="46" t="s">
        <v>364</v>
      </c>
      <c r="C3957" s="47" t="s">
        <v>385</v>
      </c>
      <c r="D3957" s="48">
        <v>217.30930386876719</v>
      </c>
      <c r="E3957" s="49">
        <v>40.301609999999997</v>
      </c>
      <c r="F3957" s="49">
        <v>8.1100000000000005E-2</v>
      </c>
      <c r="G3957" s="49">
        <v>11.971349999999999</v>
      </c>
      <c r="H3957" s="49">
        <v>0.377</v>
      </c>
      <c r="I3957" s="49">
        <v>0.1603</v>
      </c>
      <c r="J3957" s="49">
        <v>47.818689999999997</v>
      </c>
      <c r="K3957" s="49">
        <v>0.2089</v>
      </c>
      <c r="L3957" s="49">
        <v>100.91895</v>
      </c>
      <c r="M3957" s="47"/>
      <c r="N3957" s="50">
        <v>0.9904778025897335</v>
      </c>
      <c r="O3957" s="50">
        <v>1.5758635863441629E-3</v>
      </c>
      <c r="P3957" s="50">
        <v>0.24604892578576845</v>
      </c>
      <c r="Q3957" s="50">
        <v>7.4525962504293271E-3</v>
      </c>
      <c r="R3957" s="50">
        <v>3.3368878655583674E-3</v>
      </c>
      <c r="S3957" s="50">
        <v>1.7519776880966986</v>
      </c>
      <c r="T3957" s="50">
        <v>5.5007060630458057E-3</v>
      </c>
      <c r="U3957" s="50">
        <v>3.0063704702375782</v>
      </c>
      <c r="V3957" s="51">
        <v>87.685402983313693</v>
      </c>
      <c r="X3957" s="49">
        <v>0.25</v>
      </c>
      <c r="Y3957" s="49">
        <v>24.48</v>
      </c>
      <c r="Z3957" s="49">
        <v>0.67</v>
      </c>
      <c r="AA3957" s="49">
        <v>5.1100000000000003</v>
      </c>
      <c r="AB3957" s="49">
        <v>13.17</v>
      </c>
      <c r="AC3957" s="49">
        <v>0.24</v>
      </c>
      <c r="AD3957" s="49">
        <v>2.62</v>
      </c>
      <c r="AE3957" s="312"/>
      <c r="AF3957" s="465" t="s">
        <v>433</v>
      </c>
      <c r="AG3957" s="343">
        <v>30</v>
      </c>
      <c r="AH3957" s="343">
        <v>15</v>
      </c>
      <c r="AI3957" s="343"/>
      <c r="AJ3957" s="343"/>
      <c r="AK3957" s="343"/>
      <c r="AL3957" s="343"/>
      <c r="AM3957" s="343"/>
      <c r="AN3957" s="343"/>
      <c r="AO3957" s="343"/>
      <c r="AP3957" s="343"/>
      <c r="AQ3957" s="343"/>
      <c r="AR3957" s="343"/>
      <c r="AS3957" s="343"/>
      <c r="AT3957" s="343"/>
      <c r="AU3957" s="343"/>
      <c r="AV3957" s="343"/>
      <c r="AW3957" s="343"/>
      <c r="AX3957" s="343"/>
      <c r="AY3957" s="343"/>
      <c r="AZ3957" s="343"/>
      <c r="BA3957" s="343"/>
      <c r="BB3957" s="343"/>
      <c r="BC3957" s="343"/>
      <c r="BD3957" s="343"/>
      <c r="BE3957" s="475"/>
      <c r="BF3957" s="475"/>
      <c r="BG3957" s="475"/>
      <c r="BH3957" s="475"/>
      <c r="BI3957" s="475"/>
      <c r="BJ3957" s="475"/>
      <c r="BK3957" s="475"/>
      <c r="BL3957" s="475"/>
      <c r="BM3957" s="475"/>
      <c r="BN3957" s="475"/>
      <c r="BO3957" s="475"/>
      <c r="BP3957" s="306"/>
      <c r="BQ3957" s="496"/>
      <c r="BR3957" s="496"/>
      <c r="BS3957" s="496"/>
      <c r="BT3957" s="496"/>
      <c r="BU3957" s="496"/>
      <c r="BV3957" s="496"/>
    </row>
    <row r="3958" spans="1:74" s="52" customFormat="1" ht="12.75">
      <c r="A3958" s="45">
        <v>2670.0804681784898</v>
      </c>
      <c r="B3958" s="46" t="s">
        <v>364</v>
      </c>
      <c r="C3958" s="47" t="s">
        <v>385</v>
      </c>
      <c r="D3958" s="48">
        <v>224.31930386876718</v>
      </c>
      <c r="E3958" s="49">
        <v>40.331969999999998</v>
      </c>
      <c r="F3958" s="49">
        <v>8.3000000000000004E-2</v>
      </c>
      <c r="G3958" s="49">
        <v>11.921390000000001</v>
      </c>
      <c r="H3958" s="49">
        <v>0.3584</v>
      </c>
      <c r="I3958" s="49">
        <v>0.1512</v>
      </c>
      <c r="J3958" s="49">
        <v>47.122160000000001</v>
      </c>
      <c r="K3958" s="49">
        <v>0.21759999999999999</v>
      </c>
      <c r="L3958" s="49">
        <v>100.18572</v>
      </c>
      <c r="M3958" s="47"/>
      <c r="N3958" s="50">
        <v>0.99752612768008109</v>
      </c>
      <c r="O3958" s="50">
        <v>1.6230367431413306E-3</v>
      </c>
      <c r="P3958" s="50">
        <v>0.24657993521445862</v>
      </c>
      <c r="Q3958" s="50">
        <v>7.1299541594314793E-3</v>
      </c>
      <c r="R3958" s="50">
        <v>3.1674690111677625E-3</v>
      </c>
      <c r="S3958" s="50">
        <v>1.7374350537064336</v>
      </c>
      <c r="T3958" s="50">
        <v>5.7662223189223092E-3</v>
      </c>
      <c r="U3958" s="50">
        <v>2.9992277988336364</v>
      </c>
      <c r="V3958" s="51">
        <v>87.571669740833272</v>
      </c>
      <c r="X3958" s="49">
        <v>0.25</v>
      </c>
      <c r="Y3958" s="49">
        <v>23.9</v>
      </c>
      <c r="Z3958" s="49">
        <v>0.67</v>
      </c>
      <c r="AA3958" s="49">
        <v>5.36</v>
      </c>
      <c r="AB3958" s="49">
        <v>14.06</v>
      </c>
      <c r="AC3958" s="49">
        <v>0.24</v>
      </c>
      <c r="AD3958" s="49">
        <v>2.5099999999999998</v>
      </c>
      <c r="AE3958" s="312"/>
      <c r="AF3958" s="465" t="s">
        <v>433</v>
      </c>
      <c r="AG3958" s="343">
        <v>30</v>
      </c>
      <c r="AH3958" s="343">
        <v>15</v>
      </c>
      <c r="AI3958" s="343"/>
      <c r="AJ3958" s="343"/>
      <c r="AK3958" s="343"/>
      <c r="AL3958" s="343"/>
      <c r="AM3958" s="343"/>
      <c r="AN3958" s="343"/>
      <c r="AO3958" s="343"/>
      <c r="AP3958" s="343"/>
      <c r="AQ3958" s="343"/>
      <c r="AR3958" s="343"/>
      <c r="AS3958" s="343"/>
      <c r="AT3958" s="343"/>
      <c r="AU3958" s="343"/>
      <c r="AV3958" s="343"/>
      <c r="AW3958" s="343"/>
      <c r="AX3958" s="343"/>
      <c r="AY3958" s="343"/>
      <c r="AZ3958" s="343"/>
      <c r="BA3958" s="343"/>
      <c r="BB3958" s="343"/>
      <c r="BC3958" s="343"/>
      <c r="BD3958" s="343"/>
      <c r="BE3958" s="475"/>
      <c r="BF3958" s="475"/>
      <c r="BG3958" s="475"/>
      <c r="BH3958" s="475"/>
      <c r="BI3958" s="475"/>
      <c r="BJ3958" s="475"/>
      <c r="BK3958" s="475"/>
      <c r="BL3958" s="475"/>
      <c r="BM3958" s="475"/>
      <c r="BN3958" s="475"/>
      <c r="BO3958" s="475"/>
      <c r="BP3958" s="306"/>
      <c r="BQ3958" s="496"/>
      <c r="BR3958" s="496"/>
      <c r="BS3958" s="496"/>
      <c r="BT3958" s="496"/>
      <c r="BU3958" s="496"/>
      <c r="BV3958" s="496"/>
    </row>
    <row r="3959" spans="1:74" s="52" customFormat="1" ht="12.75">
      <c r="A3959" s="45">
        <v>2670.0804681784898</v>
      </c>
      <c r="B3959" s="46" t="s">
        <v>364</v>
      </c>
      <c r="C3959" s="47" t="s">
        <v>385</v>
      </c>
      <c r="D3959" s="48">
        <v>231.32930386876717</v>
      </c>
      <c r="E3959" s="49">
        <v>40.352209999999999</v>
      </c>
      <c r="F3959" s="49">
        <v>6.3799999999999996E-2</v>
      </c>
      <c r="G3959" s="49">
        <v>12.001329999999999</v>
      </c>
      <c r="H3959" s="49">
        <v>0.39739999999999998</v>
      </c>
      <c r="I3959" s="49">
        <v>0.1598</v>
      </c>
      <c r="J3959" s="49">
        <v>47.334139999999998</v>
      </c>
      <c r="K3959" s="49">
        <v>0.2145</v>
      </c>
      <c r="L3959" s="49">
        <v>100.52317999999998</v>
      </c>
      <c r="M3959" s="47"/>
      <c r="N3959" s="50">
        <v>0.99548374226792435</v>
      </c>
      <c r="O3959" s="50">
        <v>1.2444084185352494E-3</v>
      </c>
      <c r="P3959" s="50">
        <v>0.24760089967930221</v>
      </c>
      <c r="Q3959" s="50">
        <v>7.885670056754019E-3</v>
      </c>
      <c r="R3959" s="50">
        <v>3.3390995027305797E-3</v>
      </c>
      <c r="S3959" s="50">
        <v>1.7408040291820905</v>
      </c>
      <c r="T3959" s="50">
        <v>5.6695917876686923E-3</v>
      </c>
      <c r="U3959" s="50">
        <v>3.0020274408950058</v>
      </c>
      <c r="V3959" s="51">
        <v>87.54776272753034</v>
      </c>
      <c r="X3959" s="49">
        <v>0.25</v>
      </c>
      <c r="Y3959" s="49">
        <v>31.36</v>
      </c>
      <c r="Z3959" s="49">
        <v>0.66</v>
      </c>
      <c r="AA3959" s="49">
        <v>4.91</v>
      </c>
      <c r="AB3959" s="49">
        <v>13.83</v>
      </c>
      <c r="AC3959" s="49">
        <v>0.24</v>
      </c>
      <c r="AD3959" s="49">
        <v>2.56</v>
      </c>
      <c r="AE3959" s="312"/>
      <c r="AF3959" s="465" t="s">
        <v>433</v>
      </c>
      <c r="AG3959" s="343">
        <v>30</v>
      </c>
      <c r="AH3959" s="343">
        <v>15</v>
      </c>
      <c r="AI3959" s="343"/>
      <c r="AJ3959" s="343"/>
      <c r="AK3959" s="343"/>
      <c r="AL3959" s="343"/>
      <c r="AM3959" s="343"/>
      <c r="AN3959" s="343"/>
      <c r="AO3959" s="343"/>
      <c r="AP3959" s="343"/>
      <c r="AQ3959" s="343"/>
      <c r="AR3959" s="343"/>
      <c r="AS3959" s="343"/>
      <c r="AT3959" s="343"/>
      <c r="AU3959" s="343"/>
      <c r="AV3959" s="343"/>
      <c r="AW3959" s="343"/>
      <c r="AX3959" s="343"/>
      <c r="AY3959" s="343"/>
      <c r="AZ3959" s="343"/>
      <c r="BA3959" s="343"/>
      <c r="BB3959" s="343"/>
      <c r="BC3959" s="343"/>
      <c r="BD3959" s="343"/>
      <c r="BE3959" s="475"/>
      <c r="BF3959" s="475"/>
      <c r="BG3959" s="475"/>
      <c r="BH3959" s="475"/>
      <c r="BI3959" s="475"/>
      <c r="BJ3959" s="475"/>
      <c r="BK3959" s="475"/>
      <c r="BL3959" s="475"/>
      <c r="BM3959" s="475"/>
      <c r="BN3959" s="475"/>
      <c r="BO3959" s="475"/>
      <c r="BP3959" s="306"/>
      <c r="BQ3959" s="496"/>
      <c r="BR3959" s="496"/>
      <c r="BS3959" s="496"/>
      <c r="BT3959" s="496"/>
      <c r="BU3959" s="496"/>
      <c r="BV3959" s="496"/>
    </row>
    <row r="3960" spans="1:74" s="52" customFormat="1" ht="12.75">
      <c r="A3960" s="45">
        <v>2670.0804681784898</v>
      </c>
      <c r="B3960" s="46" t="s">
        <v>364</v>
      </c>
      <c r="C3960" s="47" t="s">
        <v>385</v>
      </c>
      <c r="D3960" s="48">
        <v>238.33930386876716</v>
      </c>
      <c r="E3960" s="49">
        <v>40.281370000000003</v>
      </c>
      <c r="F3960" s="49">
        <v>9.2999999999999999E-2</v>
      </c>
      <c r="G3960" s="49">
        <v>11.9114</v>
      </c>
      <c r="H3960" s="49">
        <v>0.37180000000000002</v>
      </c>
      <c r="I3960" s="49">
        <v>0.16520000000000001</v>
      </c>
      <c r="J3960" s="49">
        <v>47.11206</v>
      </c>
      <c r="K3960" s="49">
        <v>0.21310000000000001</v>
      </c>
      <c r="L3960" s="49">
        <v>100.14793</v>
      </c>
      <c r="M3960" s="47"/>
      <c r="N3960" s="50">
        <v>0.99678667796840559</v>
      </c>
      <c r="O3960" s="50">
        <v>1.819517997977016E-3</v>
      </c>
      <c r="P3960" s="50">
        <v>0.24649992714911331</v>
      </c>
      <c r="Q3960" s="50">
        <v>7.4003331274267517E-3</v>
      </c>
      <c r="R3960" s="50">
        <v>3.4625318298620511E-3</v>
      </c>
      <c r="S3960" s="50">
        <v>1.7379554197112133</v>
      </c>
      <c r="T3960" s="50">
        <v>5.6498782516421807E-3</v>
      </c>
      <c r="U3960" s="50">
        <v>2.99957428603564</v>
      </c>
      <c r="V3960" s="51">
        <v>87.578459372285238</v>
      </c>
      <c r="X3960" s="49">
        <v>0.25</v>
      </c>
      <c r="Y3960" s="49">
        <v>21.36</v>
      </c>
      <c r="Z3960" s="49">
        <v>0.67</v>
      </c>
      <c r="AA3960" s="49">
        <v>5.16</v>
      </c>
      <c r="AB3960" s="49">
        <v>13.04</v>
      </c>
      <c r="AC3960" s="49">
        <v>0.24</v>
      </c>
      <c r="AD3960" s="49">
        <v>2.54</v>
      </c>
      <c r="AE3960" s="312"/>
      <c r="AF3960" s="465" t="s">
        <v>433</v>
      </c>
      <c r="AG3960" s="343">
        <v>30</v>
      </c>
      <c r="AH3960" s="343">
        <v>15</v>
      </c>
      <c r="AI3960" s="343"/>
      <c r="AJ3960" s="343"/>
      <c r="AK3960" s="343"/>
      <c r="AL3960" s="343"/>
      <c r="AM3960" s="343"/>
      <c r="AN3960" s="343"/>
      <c r="AO3960" s="343"/>
      <c r="AP3960" s="343"/>
      <c r="AQ3960" s="343"/>
      <c r="AR3960" s="343"/>
      <c r="AS3960" s="343"/>
      <c r="AT3960" s="343"/>
      <c r="AU3960" s="343"/>
      <c r="AV3960" s="343"/>
      <c r="AW3960" s="343"/>
      <c r="AX3960" s="343"/>
      <c r="AY3960" s="343"/>
      <c r="AZ3960" s="343"/>
      <c r="BA3960" s="343"/>
      <c r="BB3960" s="343"/>
      <c r="BC3960" s="343"/>
      <c r="BD3960" s="343"/>
      <c r="BE3960" s="475"/>
      <c r="BF3960" s="475"/>
      <c r="BG3960" s="475"/>
      <c r="BH3960" s="475"/>
      <c r="BI3960" s="475"/>
      <c r="BJ3960" s="475"/>
      <c r="BK3960" s="475"/>
      <c r="BL3960" s="475"/>
      <c r="BM3960" s="475"/>
      <c r="BN3960" s="475"/>
      <c r="BO3960" s="475"/>
      <c r="BP3960" s="306"/>
      <c r="BQ3960" s="496"/>
      <c r="BR3960" s="496"/>
      <c r="BS3960" s="496"/>
      <c r="BT3960" s="496"/>
      <c r="BU3960" s="496"/>
      <c r="BV3960" s="496"/>
    </row>
    <row r="3961" spans="1:74" s="52" customFormat="1" ht="12.75">
      <c r="A3961" s="45">
        <v>2670.0804681784898</v>
      </c>
      <c r="B3961" s="46" t="s">
        <v>364</v>
      </c>
      <c r="C3961" s="47" t="s">
        <v>385</v>
      </c>
      <c r="D3961" s="48">
        <v>245.34930386876715</v>
      </c>
      <c r="E3961" s="49">
        <v>40.362340000000003</v>
      </c>
      <c r="F3961" s="49">
        <v>9.5100000000000004E-2</v>
      </c>
      <c r="G3961" s="49">
        <v>11.921390000000001</v>
      </c>
      <c r="H3961" s="49">
        <v>0.34939999999999999</v>
      </c>
      <c r="I3961" s="49">
        <v>0.1411</v>
      </c>
      <c r="J3961" s="49">
        <v>47.152439999999999</v>
      </c>
      <c r="K3961" s="49">
        <v>0.21210000000000001</v>
      </c>
      <c r="L3961" s="49">
        <v>100.23387000000001</v>
      </c>
      <c r="M3961" s="47"/>
      <c r="N3961" s="50">
        <v>0.99758090763440344</v>
      </c>
      <c r="O3961" s="50">
        <v>1.8583509083899832E-3</v>
      </c>
      <c r="P3961" s="50">
        <v>0.24640793101658265</v>
      </c>
      <c r="Q3961" s="50">
        <v>6.9460608780341762E-3</v>
      </c>
      <c r="R3961" s="50">
        <v>2.9538235268176611E-3</v>
      </c>
      <c r="S3961" s="50">
        <v>1.7373387603921309</v>
      </c>
      <c r="T3961" s="50">
        <v>5.6165561924575091E-3</v>
      </c>
      <c r="U3961" s="50">
        <v>2.9987023905488166</v>
      </c>
      <c r="V3961" s="51">
        <v>87.578659509112953</v>
      </c>
      <c r="X3961" s="49">
        <v>0.25</v>
      </c>
      <c r="Y3961" s="49">
        <v>20.97</v>
      </c>
      <c r="Z3961" s="49">
        <v>0.67</v>
      </c>
      <c r="AA3961" s="49">
        <v>5.55</v>
      </c>
      <c r="AB3961" s="49">
        <v>14.96</v>
      </c>
      <c r="AC3961" s="49">
        <v>0.24</v>
      </c>
      <c r="AD3961" s="49">
        <v>2.58</v>
      </c>
      <c r="AE3961" s="312"/>
      <c r="AF3961" s="465" t="s">
        <v>433</v>
      </c>
      <c r="AG3961" s="343">
        <v>30</v>
      </c>
      <c r="AH3961" s="343">
        <v>15</v>
      </c>
      <c r="AI3961" s="343"/>
      <c r="AJ3961" s="343"/>
      <c r="AK3961" s="343"/>
      <c r="AL3961" s="343"/>
      <c r="AM3961" s="343"/>
      <c r="AN3961" s="343"/>
      <c r="AO3961" s="343"/>
      <c r="AP3961" s="343"/>
      <c r="AQ3961" s="343"/>
      <c r="AR3961" s="343"/>
      <c r="AS3961" s="343"/>
      <c r="AT3961" s="343"/>
      <c r="AU3961" s="343"/>
      <c r="AV3961" s="343"/>
      <c r="AW3961" s="343"/>
      <c r="AX3961" s="343"/>
      <c r="AY3961" s="343"/>
      <c r="AZ3961" s="343"/>
      <c r="BA3961" s="343"/>
      <c r="BB3961" s="343"/>
      <c r="BC3961" s="343"/>
      <c r="BD3961" s="343"/>
      <c r="BE3961" s="475"/>
      <c r="BF3961" s="475"/>
      <c r="BG3961" s="475"/>
      <c r="BH3961" s="475"/>
      <c r="BI3961" s="475"/>
      <c r="BJ3961" s="475"/>
      <c r="BK3961" s="475"/>
      <c r="BL3961" s="475"/>
      <c r="BM3961" s="475"/>
      <c r="BN3961" s="475"/>
      <c r="BO3961" s="475"/>
      <c r="BP3961" s="306"/>
      <c r="BQ3961" s="496"/>
      <c r="BR3961" s="496"/>
      <c r="BS3961" s="496"/>
      <c r="BT3961" s="496"/>
      <c r="BU3961" s="496"/>
      <c r="BV3961" s="496"/>
    </row>
    <row r="3962" spans="1:74" s="52" customFormat="1" ht="12.75">
      <c r="A3962" s="45">
        <v>2670.0804681784898</v>
      </c>
      <c r="B3962" s="46" t="s">
        <v>364</v>
      </c>
      <c r="C3962" s="47" t="s">
        <v>385</v>
      </c>
      <c r="D3962" s="48">
        <v>252.35930386876714</v>
      </c>
      <c r="E3962" s="49">
        <v>40.554630000000003</v>
      </c>
      <c r="F3962" s="49">
        <v>5.2600000000000001E-2</v>
      </c>
      <c r="G3962" s="49">
        <v>11.89141</v>
      </c>
      <c r="H3962" s="49">
        <v>0.35499999999999998</v>
      </c>
      <c r="I3962" s="49">
        <v>0.1487</v>
      </c>
      <c r="J3962" s="49">
        <v>47.233199999999997</v>
      </c>
      <c r="K3962" s="49">
        <v>0.20979999999999999</v>
      </c>
      <c r="L3962" s="49">
        <v>100.44533999999999</v>
      </c>
      <c r="M3962" s="47"/>
      <c r="N3962" s="50">
        <v>0.99993884179825254</v>
      </c>
      <c r="O3962" s="50">
        <v>1.0254019860435047E-3</v>
      </c>
      <c r="P3962" s="50">
        <v>0.24520105944952464</v>
      </c>
      <c r="Q3962" s="50">
        <v>7.0405281699085489E-3</v>
      </c>
      <c r="R3962" s="50">
        <v>3.1054869086646862E-3</v>
      </c>
      <c r="S3962" s="50">
        <v>1.7361566581181829</v>
      </c>
      <c r="T3962" s="50">
        <v>5.5423777990839121E-3</v>
      </c>
      <c r="U3962" s="50">
        <v>2.9980103542296606</v>
      </c>
      <c r="V3962" s="51">
        <v>87.624594121725238</v>
      </c>
      <c r="X3962" s="49">
        <v>0.25</v>
      </c>
      <c r="Y3962" s="49">
        <v>36.909999999999997</v>
      </c>
      <c r="Z3962" s="49">
        <v>0.67</v>
      </c>
      <c r="AA3962" s="49">
        <v>5.39</v>
      </c>
      <c r="AB3962" s="49">
        <v>13.88</v>
      </c>
      <c r="AC3962" s="49">
        <v>0.24</v>
      </c>
      <c r="AD3962" s="49">
        <v>2.59</v>
      </c>
      <c r="AE3962" s="312"/>
      <c r="AF3962" s="465" t="s">
        <v>433</v>
      </c>
      <c r="AG3962" s="343">
        <v>30</v>
      </c>
      <c r="AH3962" s="343">
        <v>15</v>
      </c>
      <c r="AI3962" s="343"/>
      <c r="AJ3962" s="343"/>
      <c r="AK3962" s="343"/>
      <c r="AL3962" s="343"/>
      <c r="AM3962" s="343"/>
      <c r="AN3962" s="343"/>
      <c r="AO3962" s="343"/>
      <c r="AP3962" s="343"/>
      <c r="AQ3962" s="343"/>
      <c r="AR3962" s="343"/>
      <c r="AS3962" s="343"/>
      <c r="AT3962" s="343"/>
      <c r="AU3962" s="343"/>
      <c r="AV3962" s="343"/>
      <c r="AW3962" s="343"/>
      <c r="AX3962" s="343"/>
      <c r="AY3962" s="343"/>
      <c r="AZ3962" s="343"/>
      <c r="BA3962" s="343"/>
      <c r="BB3962" s="343"/>
      <c r="BC3962" s="343"/>
      <c r="BD3962" s="343"/>
      <c r="BE3962" s="475"/>
      <c r="BF3962" s="475"/>
      <c r="BG3962" s="475"/>
      <c r="BH3962" s="475"/>
      <c r="BI3962" s="475"/>
      <c r="BJ3962" s="475"/>
      <c r="BK3962" s="475"/>
      <c r="BL3962" s="475"/>
      <c r="BM3962" s="475"/>
      <c r="BN3962" s="475"/>
      <c r="BO3962" s="475"/>
      <c r="BP3962" s="306"/>
      <c r="BQ3962" s="496"/>
      <c r="BR3962" s="496"/>
      <c r="BS3962" s="496"/>
      <c r="BT3962" s="496"/>
      <c r="BU3962" s="496"/>
      <c r="BV3962" s="496"/>
    </row>
    <row r="3963" spans="1:74" s="52" customFormat="1" ht="12.75">
      <c r="A3963" s="45">
        <v>2670.0804681784898</v>
      </c>
      <c r="B3963" s="46" t="s">
        <v>364</v>
      </c>
      <c r="C3963" s="47" t="s">
        <v>385</v>
      </c>
      <c r="D3963" s="48">
        <v>259.36930386876713</v>
      </c>
      <c r="E3963" s="49">
        <v>40.392699999999998</v>
      </c>
      <c r="F3963" s="49">
        <v>9.5699999999999993E-2</v>
      </c>
      <c r="G3963" s="49">
        <v>11.88142</v>
      </c>
      <c r="H3963" s="49">
        <v>0.39419999999999999</v>
      </c>
      <c r="I3963" s="49">
        <v>0.16200000000000001</v>
      </c>
      <c r="J3963" s="49">
        <v>47.101970000000001</v>
      </c>
      <c r="K3963" s="49">
        <v>0.20610000000000001</v>
      </c>
      <c r="L3963" s="49">
        <v>100.23408999999999</v>
      </c>
      <c r="M3963" s="47"/>
      <c r="N3963" s="50">
        <v>0.99832642221207135</v>
      </c>
      <c r="O3963" s="50">
        <v>1.8700664307745986E-3</v>
      </c>
      <c r="P3963" s="50">
        <v>0.24558058167012947</v>
      </c>
      <c r="Q3963" s="50">
        <v>7.8366453637780369E-3</v>
      </c>
      <c r="R3963" s="50">
        <v>3.3913329952019113E-3</v>
      </c>
      <c r="S3963" s="50">
        <v>1.7354707507797373</v>
      </c>
      <c r="T3963" s="50">
        <v>5.4576454746869275E-3</v>
      </c>
      <c r="U3963" s="50">
        <v>2.9979334449263799</v>
      </c>
      <c r="V3963" s="51">
        <v>87.60352255151146</v>
      </c>
      <c r="X3963" s="49">
        <v>0.25</v>
      </c>
      <c r="Y3963" s="49">
        <v>21.77</v>
      </c>
      <c r="Z3963" s="49">
        <v>0.67</v>
      </c>
      <c r="AA3963" s="49">
        <v>4.91</v>
      </c>
      <c r="AB3963" s="49">
        <v>13.16</v>
      </c>
      <c r="AC3963" s="49">
        <v>0.24</v>
      </c>
      <c r="AD3963" s="49">
        <v>2.64</v>
      </c>
      <c r="AE3963" s="312"/>
      <c r="AF3963" s="465" t="s">
        <v>433</v>
      </c>
      <c r="AG3963" s="343">
        <v>30</v>
      </c>
      <c r="AH3963" s="343">
        <v>15</v>
      </c>
      <c r="AI3963" s="343"/>
      <c r="AJ3963" s="343"/>
      <c r="AK3963" s="343"/>
      <c r="AL3963" s="343"/>
      <c r="AM3963" s="343"/>
      <c r="AN3963" s="343"/>
      <c r="AO3963" s="343"/>
      <c r="AP3963" s="343"/>
      <c r="AQ3963" s="343"/>
      <c r="AR3963" s="343"/>
      <c r="AS3963" s="343"/>
      <c r="AT3963" s="343"/>
      <c r="AU3963" s="343"/>
      <c r="AV3963" s="343"/>
      <c r="AW3963" s="343"/>
      <c r="AX3963" s="343"/>
      <c r="AY3963" s="343"/>
      <c r="AZ3963" s="343"/>
      <c r="BA3963" s="343"/>
      <c r="BB3963" s="343"/>
      <c r="BC3963" s="343"/>
      <c r="BD3963" s="343"/>
      <c r="BE3963" s="475"/>
      <c r="BF3963" s="475"/>
      <c r="BG3963" s="475"/>
      <c r="BH3963" s="475"/>
      <c r="BI3963" s="475"/>
      <c r="BJ3963" s="475"/>
      <c r="BK3963" s="475"/>
      <c r="BL3963" s="475"/>
      <c r="BM3963" s="475"/>
      <c r="BN3963" s="475"/>
      <c r="BO3963" s="475"/>
      <c r="BP3963" s="306"/>
      <c r="BQ3963" s="496"/>
      <c r="BR3963" s="496"/>
      <c r="BS3963" s="496"/>
      <c r="BT3963" s="496"/>
      <c r="BU3963" s="496"/>
      <c r="BV3963" s="496"/>
    </row>
    <row r="3964" spans="1:74" s="52" customFormat="1" ht="12.75">
      <c r="A3964" s="45">
        <v>2670.0804681784898</v>
      </c>
      <c r="B3964" s="46" t="s">
        <v>364</v>
      </c>
      <c r="C3964" s="47" t="s">
        <v>385</v>
      </c>
      <c r="D3964" s="48">
        <v>266.37930386876712</v>
      </c>
      <c r="E3964" s="49">
        <v>40.352209999999999</v>
      </c>
      <c r="F3964" s="49">
        <v>7.9100000000000004E-2</v>
      </c>
      <c r="G3964" s="49">
        <v>11.991339999999999</v>
      </c>
      <c r="H3964" s="49">
        <v>0.37359999999999999</v>
      </c>
      <c r="I3964" s="49">
        <v>0.1671</v>
      </c>
      <c r="J3964" s="49">
        <v>47.051490000000001</v>
      </c>
      <c r="K3964" s="49">
        <v>0.21110000000000001</v>
      </c>
      <c r="L3964" s="49">
        <v>100.22593999999999</v>
      </c>
      <c r="M3964" s="47"/>
      <c r="N3964" s="50">
        <v>0.99800756067895657</v>
      </c>
      <c r="O3964" s="50">
        <v>1.5467438750575914E-3</v>
      </c>
      <c r="P3964" s="50">
        <v>0.24802200696335766</v>
      </c>
      <c r="Q3964" s="50">
        <v>7.4321979179661716E-3</v>
      </c>
      <c r="R3964" s="50">
        <v>3.5004888245859368E-3</v>
      </c>
      <c r="S3964" s="50">
        <v>1.7347960830807938</v>
      </c>
      <c r="T3964" s="50">
        <v>5.5938702302107202E-3</v>
      </c>
      <c r="U3964" s="50">
        <v>2.9988989515709283</v>
      </c>
      <c r="V3964" s="51">
        <v>87.491439168893464</v>
      </c>
      <c r="X3964" s="49">
        <v>0.25</v>
      </c>
      <c r="Y3964" s="49">
        <v>25.5</v>
      </c>
      <c r="Z3964" s="49">
        <v>0.66</v>
      </c>
      <c r="AA3964" s="49">
        <v>5.1100000000000003</v>
      </c>
      <c r="AB3964" s="49">
        <v>12.43</v>
      </c>
      <c r="AC3964" s="49">
        <v>0.24</v>
      </c>
      <c r="AD3964" s="49">
        <v>2.58</v>
      </c>
      <c r="AE3964" s="312"/>
      <c r="AF3964" s="465" t="s">
        <v>433</v>
      </c>
      <c r="AG3964" s="343">
        <v>30</v>
      </c>
      <c r="AH3964" s="343">
        <v>15</v>
      </c>
      <c r="AI3964" s="343"/>
      <c r="AJ3964" s="343"/>
      <c r="AK3964" s="343"/>
      <c r="AL3964" s="343"/>
      <c r="AM3964" s="343"/>
      <c r="AN3964" s="343"/>
      <c r="AO3964" s="343"/>
      <c r="AP3964" s="343"/>
      <c r="AQ3964" s="343"/>
      <c r="AR3964" s="343"/>
      <c r="AS3964" s="343"/>
      <c r="AT3964" s="343"/>
      <c r="AU3964" s="343"/>
      <c r="AV3964" s="343"/>
      <c r="AW3964" s="343"/>
      <c r="AX3964" s="343"/>
      <c r="AY3964" s="343"/>
      <c r="AZ3964" s="343"/>
      <c r="BA3964" s="343"/>
      <c r="BB3964" s="343"/>
      <c r="BC3964" s="343"/>
      <c r="BD3964" s="343"/>
      <c r="BE3964" s="475"/>
      <c r="BF3964" s="475"/>
      <c r="BG3964" s="475"/>
      <c r="BH3964" s="475"/>
      <c r="BI3964" s="475"/>
      <c r="BJ3964" s="475"/>
      <c r="BK3964" s="475"/>
      <c r="BL3964" s="475"/>
      <c r="BM3964" s="475"/>
      <c r="BN3964" s="475"/>
      <c r="BO3964" s="475"/>
      <c r="BP3964" s="306"/>
      <c r="BQ3964" s="496"/>
      <c r="BR3964" s="496"/>
      <c r="BS3964" s="496"/>
      <c r="BT3964" s="496"/>
      <c r="BU3964" s="496"/>
      <c r="BV3964" s="496"/>
    </row>
    <row r="3965" spans="1:74" s="52" customFormat="1" ht="12.75">
      <c r="A3965" s="45">
        <v>2670.0804681784898</v>
      </c>
      <c r="B3965" s="46" t="s">
        <v>364</v>
      </c>
      <c r="C3965" s="47" t="s">
        <v>385</v>
      </c>
      <c r="D3965" s="48">
        <v>273.38930386876712</v>
      </c>
      <c r="E3965" s="49">
        <v>40.271250000000002</v>
      </c>
      <c r="F3965" s="49">
        <v>6.2100000000000002E-2</v>
      </c>
      <c r="G3965" s="49">
        <v>11.931380000000001</v>
      </c>
      <c r="H3965" s="49">
        <v>0.39629999999999999</v>
      </c>
      <c r="I3965" s="49">
        <v>0.17280000000000001</v>
      </c>
      <c r="J3965" s="49">
        <v>47.101970000000001</v>
      </c>
      <c r="K3965" s="49">
        <v>0.21740000000000001</v>
      </c>
      <c r="L3965" s="49">
        <v>100.1532</v>
      </c>
      <c r="M3965" s="47"/>
      <c r="N3965" s="50">
        <v>0.99691315909671052</v>
      </c>
      <c r="O3965" s="50">
        <v>1.2154279909206347E-3</v>
      </c>
      <c r="P3965" s="50">
        <v>0.24700678911280624</v>
      </c>
      <c r="Q3965" s="50">
        <v>7.8909662023700557E-3</v>
      </c>
      <c r="R3965" s="50">
        <v>3.6231948962839457E-3</v>
      </c>
      <c r="S3965" s="50">
        <v>1.7382403843225487</v>
      </c>
      <c r="T3965" s="50">
        <v>5.7660632998075088E-3</v>
      </c>
      <c r="U3965" s="50">
        <v>3.0006559849214476</v>
      </c>
      <c r="V3965" s="51">
        <v>87.557882342410025</v>
      </c>
      <c r="X3965" s="49">
        <v>0.25</v>
      </c>
      <c r="Y3965" s="49">
        <v>33.369999999999997</v>
      </c>
      <c r="Z3965" s="49">
        <v>0.66</v>
      </c>
      <c r="AA3965" s="49">
        <v>4.88</v>
      </c>
      <c r="AB3965" s="49">
        <v>11.95</v>
      </c>
      <c r="AC3965" s="49">
        <v>0.24</v>
      </c>
      <c r="AD3965" s="49">
        <v>2.5299999999999998</v>
      </c>
      <c r="AE3965" s="312"/>
      <c r="AF3965" s="465" t="s">
        <v>433</v>
      </c>
      <c r="AG3965" s="343">
        <v>30</v>
      </c>
      <c r="AH3965" s="343">
        <v>15</v>
      </c>
      <c r="AI3965" s="343"/>
      <c r="AJ3965" s="343"/>
      <c r="AK3965" s="343"/>
      <c r="AL3965" s="343"/>
      <c r="AM3965" s="343"/>
      <c r="AN3965" s="343"/>
      <c r="AO3965" s="343"/>
      <c r="AP3965" s="343"/>
      <c r="AQ3965" s="343"/>
      <c r="AR3965" s="343"/>
      <c r="AS3965" s="343"/>
      <c r="AT3965" s="343"/>
      <c r="AU3965" s="343"/>
      <c r="AV3965" s="343"/>
      <c r="AW3965" s="343"/>
      <c r="AX3965" s="343"/>
      <c r="AY3965" s="343"/>
      <c r="AZ3965" s="343"/>
      <c r="BA3965" s="343"/>
      <c r="BB3965" s="343"/>
      <c r="BC3965" s="343"/>
      <c r="BD3965" s="343"/>
      <c r="BE3965" s="475"/>
      <c r="BF3965" s="475"/>
      <c r="BG3965" s="475"/>
      <c r="BH3965" s="475"/>
      <c r="BI3965" s="475"/>
      <c r="BJ3965" s="475"/>
      <c r="BK3965" s="475"/>
      <c r="BL3965" s="475"/>
      <c r="BM3965" s="475"/>
      <c r="BN3965" s="475"/>
      <c r="BO3965" s="475"/>
      <c r="BP3965" s="306"/>
      <c r="BQ3965" s="496"/>
      <c r="BR3965" s="496"/>
      <c r="BS3965" s="496"/>
      <c r="BT3965" s="496"/>
      <c r="BU3965" s="496"/>
      <c r="BV3965" s="496"/>
    </row>
    <row r="3966" spans="1:74" s="52" customFormat="1" ht="12.75">
      <c r="A3966" s="45">
        <v>2670.0804681784898</v>
      </c>
      <c r="B3966" s="46" t="s">
        <v>364</v>
      </c>
      <c r="C3966" s="47" t="s">
        <v>385</v>
      </c>
      <c r="D3966" s="48">
        <v>280.39930386876711</v>
      </c>
      <c r="E3966" s="49">
        <v>40.443309999999997</v>
      </c>
      <c r="F3966" s="49">
        <v>9.0200000000000002E-2</v>
      </c>
      <c r="G3966" s="49">
        <v>11.86143</v>
      </c>
      <c r="H3966" s="49">
        <v>0.36870000000000003</v>
      </c>
      <c r="I3966" s="49">
        <v>0.16769999999999999</v>
      </c>
      <c r="J3966" s="49">
        <v>47.223100000000002</v>
      </c>
      <c r="K3966" s="49">
        <v>0.20849999999999999</v>
      </c>
      <c r="L3966" s="49">
        <v>100.36293999999999</v>
      </c>
      <c r="M3966" s="47"/>
      <c r="N3966" s="50">
        <v>0.99810380556597667</v>
      </c>
      <c r="O3966" s="50">
        <v>1.7599931266588742E-3</v>
      </c>
      <c r="P3966" s="50">
        <v>0.2448060031339544</v>
      </c>
      <c r="Q3966" s="50">
        <v>7.3189039741277462E-3</v>
      </c>
      <c r="R3966" s="50">
        <v>3.5054826421081521E-3</v>
      </c>
      <c r="S3966" s="50">
        <v>1.7373689596505184</v>
      </c>
      <c r="T3966" s="50">
        <v>5.5130600873614577E-3</v>
      </c>
      <c r="U3966" s="50">
        <v>2.9983762081807059</v>
      </c>
      <c r="V3966" s="51">
        <v>87.649626913354737</v>
      </c>
      <c r="X3966" s="49">
        <v>0.25</v>
      </c>
      <c r="Y3966" s="49">
        <v>22.96</v>
      </c>
      <c r="Z3966" s="49">
        <v>0.67</v>
      </c>
      <c r="AA3966" s="49">
        <v>5.19</v>
      </c>
      <c r="AB3966" s="49">
        <v>12.26</v>
      </c>
      <c r="AC3966" s="49">
        <v>0.24</v>
      </c>
      <c r="AD3966" s="49">
        <v>2.63</v>
      </c>
      <c r="AE3966" s="312"/>
      <c r="AF3966" s="465" t="s">
        <v>433</v>
      </c>
      <c r="AG3966" s="343">
        <v>30</v>
      </c>
      <c r="AH3966" s="343">
        <v>15</v>
      </c>
      <c r="AI3966" s="343"/>
      <c r="AJ3966" s="343"/>
      <c r="AK3966" s="343"/>
      <c r="AL3966" s="343"/>
      <c r="AM3966" s="343"/>
      <c r="AN3966" s="343"/>
      <c r="AO3966" s="343"/>
      <c r="AP3966" s="343"/>
      <c r="AQ3966" s="343"/>
      <c r="AR3966" s="343"/>
      <c r="AS3966" s="343"/>
      <c r="AT3966" s="343"/>
      <c r="AU3966" s="343"/>
      <c r="AV3966" s="343"/>
      <c r="AW3966" s="343"/>
      <c r="AX3966" s="343"/>
      <c r="AY3966" s="343"/>
      <c r="AZ3966" s="343"/>
      <c r="BA3966" s="343"/>
      <c r="BB3966" s="343"/>
      <c r="BC3966" s="343"/>
      <c r="BD3966" s="343"/>
      <c r="BE3966" s="475"/>
      <c r="BF3966" s="475"/>
      <c r="BG3966" s="475"/>
      <c r="BH3966" s="475"/>
      <c r="BI3966" s="475"/>
      <c r="BJ3966" s="475"/>
      <c r="BK3966" s="475"/>
      <c r="BL3966" s="475"/>
      <c r="BM3966" s="475"/>
      <c r="BN3966" s="475"/>
      <c r="BO3966" s="475"/>
      <c r="BP3966" s="306"/>
      <c r="BQ3966" s="496"/>
      <c r="BR3966" s="496"/>
      <c r="BS3966" s="496"/>
      <c r="BT3966" s="496"/>
      <c r="BU3966" s="496"/>
      <c r="BV3966" s="496"/>
    </row>
    <row r="3967" spans="1:74" s="52" customFormat="1" ht="12.75">
      <c r="A3967" s="45">
        <v>2670.0804681784898</v>
      </c>
      <c r="B3967" s="46" t="s">
        <v>364</v>
      </c>
      <c r="C3967" s="47" t="s">
        <v>385</v>
      </c>
      <c r="D3967" s="48">
        <v>287.4093038687671</v>
      </c>
      <c r="E3967" s="49">
        <v>40.311729999999997</v>
      </c>
      <c r="F3967" s="49">
        <v>7.6700000000000004E-2</v>
      </c>
      <c r="G3967" s="49">
        <v>11.971349999999999</v>
      </c>
      <c r="H3967" s="49">
        <v>0.35709999999999997</v>
      </c>
      <c r="I3967" s="49">
        <v>0.16980000000000001</v>
      </c>
      <c r="J3967" s="49">
        <v>47.152439999999999</v>
      </c>
      <c r="K3967" s="49">
        <v>0.21840000000000001</v>
      </c>
      <c r="L3967" s="49">
        <v>100.25752</v>
      </c>
      <c r="M3967" s="47"/>
      <c r="N3967" s="50">
        <v>0.99673547658104411</v>
      </c>
      <c r="O3967" s="50">
        <v>1.4994060496364935E-3</v>
      </c>
      <c r="P3967" s="50">
        <v>0.24754126272554031</v>
      </c>
      <c r="Q3967" s="50">
        <v>7.1020254183553387E-3</v>
      </c>
      <c r="R3967" s="50">
        <v>3.556083130211113E-3</v>
      </c>
      <c r="S3967" s="50">
        <v>1.7380457194419558</v>
      </c>
      <c r="T3967" s="50">
        <v>5.78573797293906E-3</v>
      </c>
      <c r="U3967" s="50">
        <v>3.000265711319682</v>
      </c>
      <c r="V3967" s="51">
        <v>87.533093994435816</v>
      </c>
      <c r="X3967" s="49">
        <v>0.25</v>
      </c>
      <c r="Y3967" s="49">
        <v>27.36</v>
      </c>
      <c r="Z3967" s="49">
        <v>0.66</v>
      </c>
      <c r="AA3967" s="49">
        <v>5.34</v>
      </c>
      <c r="AB3967" s="49">
        <v>12.09</v>
      </c>
      <c r="AC3967" s="49">
        <v>0.24</v>
      </c>
      <c r="AD3967" s="49">
        <v>2.52</v>
      </c>
      <c r="AE3967" s="312"/>
      <c r="AF3967" s="465" t="s">
        <v>433</v>
      </c>
      <c r="AG3967" s="343">
        <v>30</v>
      </c>
      <c r="AH3967" s="343">
        <v>15</v>
      </c>
      <c r="AI3967" s="343"/>
      <c r="AJ3967" s="343"/>
      <c r="AK3967" s="343"/>
      <c r="AL3967" s="343"/>
      <c r="AM3967" s="343"/>
      <c r="AN3967" s="343"/>
      <c r="AO3967" s="343"/>
      <c r="AP3967" s="343"/>
      <c r="AQ3967" s="343"/>
      <c r="AR3967" s="343"/>
      <c r="AS3967" s="343"/>
      <c r="AT3967" s="343"/>
      <c r="AU3967" s="343"/>
      <c r="AV3967" s="343"/>
      <c r="AW3967" s="343"/>
      <c r="AX3967" s="343"/>
      <c r="AY3967" s="343"/>
      <c r="AZ3967" s="343"/>
      <c r="BA3967" s="343"/>
      <c r="BB3967" s="343"/>
      <c r="BC3967" s="343"/>
      <c r="BD3967" s="343"/>
      <c r="BE3967" s="475"/>
      <c r="BF3967" s="475"/>
      <c r="BG3967" s="475"/>
      <c r="BH3967" s="475"/>
      <c r="BI3967" s="475"/>
      <c r="BJ3967" s="475"/>
      <c r="BK3967" s="475"/>
      <c r="BL3967" s="475"/>
      <c r="BM3967" s="475"/>
      <c r="BN3967" s="475"/>
      <c r="BO3967" s="475"/>
      <c r="BP3967" s="306"/>
      <c r="BQ3967" s="496"/>
      <c r="BR3967" s="496"/>
      <c r="BS3967" s="496"/>
      <c r="BT3967" s="496"/>
      <c r="BU3967" s="496"/>
      <c r="BV3967" s="496"/>
    </row>
    <row r="3968" spans="1:74" s="52" customFormat="1" ht="12.75">
      <c r="A3968" s="45">
        <v>2670.0804681784898</v>
      </c>
      <c r="B3968" s="46" t="s">
        <v>364</v>
      </c>
      <c r="C3968" s="47" t="s">
        <v>385</v>
      </c>
      <c r="D3968" s="48">
        <v>294.41930386876709</v>
      </c>
      <c r="E3968" s="49">
        <v>40.149799999999999</v>
      </c>
      <c r="F3968" s="49">
        <v>9.5399999999999999E-2</v>
      </c>
      <c r="G3968" s="49">
        <v>11.951370000000001</v>
      </c>
      <c r="H3968" s="49">
        <v>0.36430000000000001</v>
      </c>
      <c r="I3968" s="49">
        <v>0.1777</v>
      </c>
      <c r="J3968" s="49">
        <v>47.213009999999997</v>
      </c>
      <c r="K3968" s="49">
        <v>0.2137</v>
      </c>
      <c r="L3968" s="49">
        <v>100.16528</v>
      </c>
      <c r="M3968" s="47"/>
      <c r="N3968" s="50">
        <v>0.99395106334327177</v>
      </c>
      <c r="O3968" s="50">
        <v>1.8672626322912714E-3</v>
      </c>
      <c r="P3968" s="50">
        <v>0.24743167907017136</v>
      </c>
      <c r="Q3968" s="50">
        <v>7.2541190729361448E-3</v>
      </c>
      <c r="R3968" s="50">
        <v>3.7261023787873858E-3</v>
      </c>
      <c r="S3968" s="50">
        <v>1.7424160029018347</v>
      </c>
      <c r="T3968" s="50">
        <v>5.6681819928527744E-3</v>
      </c>
      <c r="U3968" s="50">
        <v>3.0023144113921454</v>
      </c>
      <c r="V3968" s="51">
        <v>87.565295509204091</v>
      </c>
      <c r="X3968" s="49">
        <v>0.25</v>
      </c>
      <c r="Y3968" s="49">
        <v>21.9</v>
      </c>
      <c r="Z3968" s="49">
        <v>0.66</v>
      </c>
      <c r="AA3968" s="49">
        <v>5.26</v>
      </c>
      <c r="AB3968" s="49">
        <v>11.67</v>
      </c>
      <c r="AC3968" s="49">
        <v>0.24</v>
      </c>
      <c r="AD3968" s="49">
        <v>2.5299999999999998</v>
      </c>
      <c r="AE3968" s="312"/>
      <c r="AF3968" s="465" t="s">
        <v>433</v>
      </c>
      <c r="AG3968" s="343">
        <v>30</v>
      </c>
      <c r="AH3968" s="343">
        <v>15</v>
      </c>
      <c r="AI3968" s="343"/>
      <c r="AJ3968" s="343"/>
      <c r="AK3968" s="343"/>
      <c r="AL3968" s="343"/>
      <c r="AM3968" s="343"/>
      <c r="AN3968" s="343"/>
      <c r="AO3968" s="343"/>
      <c r="AP3968" s="343"/>
      <c r="AQ3968" s="343"/>
      <c r="AR3968" s="343"/>
      <c r="AS3968" s="343"/>
      <c r="AT3968" s="343"/>
      <c r="AU3968" s="343"/>
      <c r="AV3968" s="343"/>
      <c r="AW3968" s="343"/>
      <c r="AX3968" s="343"/>
      <c r="AY3968" s="343"/>
      <c r="AZ3968" s="343"/>
      <c r="BA3968" s="343"/>
      <c r="BB3968" s="343"/>
      <c r="BC3968" s="343"/>
      <c r="BD3968" s="343"/>
      <c r="BE3968" s="475"/>
      <c r="BF3968" s="475"/>
      <c r="BG3968" s="475"/>
      <c r="BH3968" s="475"/>
      <c r="BI3968" s="475"/>
      <c r="BJ3968" s="475"/>
      <c r="BK3968" s="475"/>
      <c r="BL3968" s="475"/>
      <c r="BM3968" s="475"/>
      <c r="BN3968" s="475"/>
      <c r="BO3968" s="475"/>
      <c r="BP3968" s="306"/>
      <c r="BQ3968" s="496"/>
      <c r="BR3968" s="496"/>
      <c r="BS3968" s="496"/>
      <c r="BT3968" s="496"/>
      <c r="BU3968" s="496"/>
      <c r="BV3968" s="496"/>
    </row>
    <row r="3969" spans="1:74" s="52" customFormat="1" ht="12.75">
      <c r="A3969" s="45"/>
      <c r="B3969" s="46"/>
      <c r="C3969" s="47"/>
      <c r="D3969" s="48"/>
      <c r="E3969" s="49"/>
      <c r="F3969" s="49"/>
      <c r="G3969" s="49"/>
      <c r="H3969" s="49"/>
      <c r="I3969" s="49"/>
      <c r="J3969" s="49"/>
      <c r="K3969" s="49"/>
      <c r="L3969" s="49"/>
      <c r="M3969" s="47"/>
      <c r="N3969" s="50"/>
      <c r="O3969" s="50"/>
      <c r="P3969" s="50"/>
      <c r="Q3969" s="50"/>
      <c r="R3969" s="50"/>
      <c r="S3969" s="50"/>
      <c r="T3969" s="50"/>
      <c r="U3969" s="50"/>
      <c r="V3969" s="51"/>
      <c r="AE3969" s="312"/>
      <c r="AF3969" s="312"/>
      <c r="AG3969" s="312"/>
      <c r="AH3969" s="312"/>
      <c r="AI3969" s="312"/>
      <c r="AJ3969" s="312"/>
      <c r="AK3969" s="312"/>
      <c r="AL3969" s="312"/>
      <c r="AM3969" s="312"/>
      <c r="AN3969" s="312"/>
      <c r="AO3969" s="312"/>
      <c r="AP3969" s="312"/>
      <c r="AQ3969" s="312"/>
      <c r="AR3969" s="312"/>
      <c r="AS3969" s="312"/>
      <c r="AT3969" s="312"/>
      <c r="AU3969" s="312"/>
      <c r="AV3969" s="312"/>
      <c r="AW3969" s="312"/>
      <c r="AX3969" s="312"/>
      <c r="AY3969" s="312"/>
      <c r="AZ3969" s="312"/>
      <c r="BA3969" s="312"/>
      <c r="BB3969" s="312"/>
      <c r="BC3969" s="312"/>
      <c r="BD3969" s="312"/>
      <c r="BE3969" s="306"/>
      <c r="BF3969" s="306"/>
      <c r="BG3969" s="306"/>
      <c r="BH3969" s="306"/>
      <c r="BI3969" s="306"/>
      <c r="BJ3969" s="306"/>
      <c r="BK3969" s="306"/>
      <c r="BL3969" s="306"/>
      <c r="BM3969" s="306"/>
      <c r="BN3969" s="306"/>
      <c r="BO3969" s="306"/>
      <c r="BP3969" s="306"/>
      <c r="BQ3969" s="496"/>
      <c r="BR3969" s="496"/>
      <c r="BS3969" s="496"/>
      <c r="BT3969" s="496"/>
      <c r="BU3969" s="496"/>
      <c r="BV3969" s="496"/>
    </row>
    <row r="3970" spans="1:74" s="52" customFormat="1" ht="12.75">
      <c r="A3970" s="45">
        <v>2670.0804681784898</v>
      </c>
      <c r="B3970" s="46" t="s">
        <v>364</v>
      </c>
      <c r="C3970" s="47" t="s">
        <v>386</v>
      </c>
      <c r="D3970" s="48">
        <v>0</v>
      </c>
      <c r="E3970" s="49">
        <v>38.990859999999998</v>
      </c>
      <c r="F3970" s="49">
        <v>4.0099999999999997E-2</v>
      </c>
      <c r="G3970" s="49">
        <v>19.78398</v>
      </c>
      <c r="H3970" s="49">
        <v>0.22639999999999999</v>
      </c>
      <c r="I3970" s="49">
        <v>0.23599999999999999</v>
      </c>
      <c r="J3970" s="49">
        <v>41.724710000000002</v>
      </c>
      <c r="K3970" s="49">
        <v>0.29599999999999999</v>
      </c>
      <c r="L3970" s="49">
        <v>101.29805</v>
      </c>
      <c r="M3970" s="47"/>
      <c r="N3970" s="50">
        <v>0.99010120764726384</v>
      </c>
      <c r="O3970" s="50">
        <v>8.0507541324733678E-4</v>
      </c>
      <c r="P3970" s="50">
        <v>0.42013265082497131</v>
      </c>
      <c r="Q3970" s="50">
        <v>4.6242051265457107E-3</v>
      </c>
      <c r="R3970" s="50">
        <v>5.0759170715409929E-3</v>
      </c>
      <c r="S3970" s="50">
        <v>1.5794964290264843</v>
      </c>
      <c r="T3970" s="50">
        <v>8.0531564161885252E-3</v>
      </c>
      <c r="U3970" s="50">
        <v>3.0082886415262418</v>
      </c>
      <c r="V3970" s="51">
        <v>78.989470844453749</v>
      </c>
      <c r="X3970" s="49">
        <v>0.26</v>
      </c>
      <c r="Y3970" s="49">
        <v>45.22</v>
      </c>
      <c r="Z3970" s="49">
        <v>0.51</v>
      </c>
      <c r="AA3970" s="49">
        <v>8.0399999999999991</v>
      </c>
      <c r="AB3970" s="49">
        <v>9.67</v>
      </c>
      <c r="AC3970" s="49">
        <v>0.27</v>
      </c>
      <c r="AD3970" s="49">
        <v>2.0099999999999998</v>
      </c>
      <c r="AE3970" s="312"/>
      <c r="AF3970" s="465" t="s">
        <v>1747</v>
      </c>
      <c r="AG3970" s="343">
        <v>30</v>
      </c>
      <c r="AH3970" s="343">
        <v>15</v>
      </c>
      <c r="AI3970" s="343"/>
      <c r="AJ3970" s="343"/>
      <c r="AK3970" s="343"/>
      <c r="AL3970" s="343"/>
      <c r="AM3970" s="343"/>
      <c r="AN3970" s="343"/>
      <c r="AO3970" s="343"/>
      <c r="AP3970" s="343"/>
      <c r="AQ3970" s="343"/>
      <c r="AR3970" s="343"/>
      <c r="AS3970" s="343"/>
      <c r="AT3970" s="343"/>
      <c r="AU3970" s="343"/>
      <c r="AV3970" s="343"/>
      <c r="AW3970" s="343"/>
      <c r="AX3970" s="343"/>
      <c r="AY3970" s="343"/>
      <c r="AZ3970" s="343"/>
      <c r="BA3970" s="343"/>
      <c r="BB3970" s="343"/>
      <c r="BC3970" s="343"/>
      <c r="BD3970" s="343"/>
      <c r="BE3970" s="475"/>
      <c r="BF3970" s="475"/>
      <c r="BG3970" s="475"/>
      <c r="BH3970" s="475"/>
      <c r="BI3970" s="475"/>
      <c r="BJ3970" s="475"/>
      <c r="BK3970" s="475"/>
      <c r="BL3970" s="475"/>
      <c r="BM3970" s="475"/>
      <c r="BN3970" s="475"/>
      <c r="BO3970" s="475"/>
      <c r="BP3970" s="306"/>
      <c r="BQ3970" s="496"/>
      <c r="BR3970" s="496"/>
      <c r="BS3970" s="496"/>
      <c r="BT3970" s="496"/>
      <c r="BU3970" s="496"/>
      <c r="BV3970" s="496"/>
    </row>
    <row r="3971" spans="1:74" s="52" customFormat="1" ht="12.75">
      <c r="A3971" s="45">
        <v>2670.0804681784898</v>
      </c>
      <c r="B3971" s="46" t="s">
        <v>364</v>
      </c>
      <c r="C3971" s="47" t="s">
        <v>386</v>
      </c>
      <c r="D3971" s="48">
        <v>4.9964431793471222</v>
      </c>
      <c r="E3971" s="49">
        <v>39.295160000000003</v>
      </c>
      <c r="F3971" s="49">
        <v>6.5500000000000003E-2</v>
      </c>
      <c r="G3971" s="49">
        <v>18.240549999999999</v>
      </c>
      <c r="H3971" s="49">
        <v>0.21260000000000001</v>
      </c>
      <c r="I3971" s="49">
        <v>0.27579999999999999</v>
      </c>
      <c r="J3971" s="49">
        <v>42.597569999999997</v>
      </c>
      <c r="K3971" s="49">
        <v>0.26440000000000002</v>
      </c>
      <c r="L3971" s="49">
        <v>100.95157999999999</v>
      </c>
      <c r="M3971" s="47"/>
      <c r="N3971" s="50">
        <v>0.99361429388335687</v>
      </c>
      <c r="O3971" s="50">
        <v>1.309469791830075E-3</v>
      </c>
      <c r="P3971" s="50">
        <v>0.38572047453623826</v>
      </c>
      <c r="Q3971" s="50">
        <v>4.3240023533738332E-3</v>
      </c>
      <c r="R3971" s="50">
        <v>5.9068884600964816E-3</v>
      </c>
      <c r="S3971" s="50">
        <v>1.6057285894099356</v>
      </c>
      <c r="T3971" s="50">
        <v>7.1630480981523153E-3</v>
      </c>
      <c r="U3971" s="50">
        <v>3.0037667665329835</v>
      </c>
      <c r="V3971" s="51">
        <v>80.631165440309559</v>
      </c>
      <c r="X3971" s="49">
        <v>0.26</v>
      </c>
      <c r="Y3971" s="49">
        <v>28.94</v>
      </c>
      <c r="Z3971" s="49">
        <v>0.53</v>
      </c>
      <c r="AA3971" s="49">
        <v>8.5299999999999994</v>
      </c>
      <c r="AB3971" s="49">
        <v>8.43</v>
      </c>
      <c r="AC3971" s="49">
        <v>0.26</v>
      </c>
      <c r="AD3971" s="49">
        <v>2.16</v>
      </c>
      <c r="AE3971" s="312"/>
      <c r="AF3971" s="465" t="s">
        <v>1747</v>
      </c>
      <c r="AG3971" s="343">
        <v>30</v>
      </c>
      <c r="AH3971" s="343">
        <v>15</v>
      </c>
      <c r="AI3971" s="343"/>
      <c r="AJ3971" s="343"/>
      <c r="AK3971" s="343"/>
      <c r="AL3971" s="343"/>
      <c r="AM3971" s="343"/>
      <c r="AN3971" s="343"/>
      <c r="AO3971" s="343"/>
      <c r="AP3971" s="343"/>
      <c r="AQ3971" s="343"/>
      <c r="AR3971" s="343"/>
      <c r="AS3971" s="343"/>
      <c r="AT3971" s="343"/>
      <c r="AU3971" s="343"/>
      <c r="AV3971" s="343"/>
      <c r="AW3971" s="343"/>
      <c r="AX3971" s="343"/>
      <c r="AY3971" s="343"/>
      <c r="AZ3971" s="343"/>
      <c r="BA3971" s="343"/>
      <c r="BB3971" s="343"/>
      <c r="BC3971" s="343"/>
      <c r="BD3971" s="343"/>
      <c r="BE3971" s="475"/>
      <c r="BF3971" s="475"/>
      <c r="BG3971" s="475"/>
      <c r="BH3971" s="475"/>
      <c r="BI3971" s="475"/>
      <c r="BJ3971" s="475"/>
      <c r="BK3971" s="475"/>
      <c r="BL3971" s="475"/>
      <c r="BM3971" s="475"/>
      <c r="BN3971" s="475"/>
      <c r="BO3971" s="475"/>
      <c r="BP3971" s="306"/>
      <c r="BQ3971" s="496"/>
      <c r="BR3971" s="496"/>
      <c r="BS3971" s="496"/>
      <c r="BT3971" s="496"/>
      <c r="BU3971" s="496"/>
      <c r="BV3971" s="496"/>
    </row>
    <row r="3972" spans="1:74" s="52" customFormat="1" ht="12.75">
      <c r="A3972" s="45">
        <v>2670.0804681784898</v>
      </c>
      <c r="B3972" s="46" t="s">
        <v>364</v>
      </c>
      <c r="C3972" s="47" t="s">
        <v>386</v>
      </c>
      <c r="D3972" s="48">
        <v>9.9964431793471213</v>
      </c>
      <c r="E3972" s="49">
        <v>39.183579999999999</v>
      </c>
      <c r="F3972" s="49">
        <v>3.49E-2</v>
      </c>
      <c r="G3972" s="49">
        <v>17.428740000000001</v>
      </c>
      <c r="H3972" s="49">
        <v>0.2147</v>
      </c>
      <c r="I3972" s="49">
        <v>0.1928</v>
      </c>
      <c r="J3972" s="49">
        <v>43.41968</v>
      </c>
      <c r="K3972" s="49">
        <v>0.24479999999999999</v>
      </c>
      <c r="L3972" s="49">
        <v>100.7192</v>
      </c>
      <c r="M3972" s="47"/>
      <c r="N3972" s="50">
        <v>0.98978358030895075</v>
      </c>
      <c r="O3972" s="50">
        <v>6.9700673448004364E-4</v>
      </c>
      <c r="P3972" s="50">
        <v>0.3681782400972114</v>
      </c>
      <c r="Q3972" s="50">
        <v>4.362265245009502E-3</v>
      </c>
      <c r="R3972" s="50">
        <v>4.1250469986548388E-3</v>
      </c>
      <c r="S3972" s="50">
        <v>1.6350509722556439</v>
      </c>
      <c r="T3972" s="50">
        <v>6.6252945821384515E-3</v>
      </c>
      <c r="U3972" s="50">
        <v>3.0088224062220887</v>
      </c>
      <c r="V3972" s="51">
        <v>81.620763224355414</v>
      </c>
      <c r="X3972" s="49">
        <v>0.26</v>
      </c>
      <c r="Y3972" s="49">
        <v>57.63</v>
      </c>
      <c r="Z3972" s="49">
        <v>0.55000000000000004</v>
      </c>
      <c r="AA3972" s="49">
        <v>8.4499999999999993</v>
      </c>
      <c r="AB3972" s="49">
        <v>11.31</v>
      </c>
      <c r="AC3972" s="49">
        <v>0.26</v>
      </c>
      <c r="AD3972" s="49">
        <v>2.31</v>
      </c>
      <c r="AE3972" s="312"/>
      <c r="AF3972" s="465" t="s">
        <v>1747</v>
      </c>
      <c r="AG3972" s="343">
        <v>30</v>
      </c>
      <c r="AH3972" s="343">
        <v>15</v>
      </c>
      <c r="AI3972" s="343"/>
      <c r="AJ3972" s="343"/>
      <c r="AK3972" s="343"/>
      <c r="AL3972" s="343"/>
      <c r="AM3972" s="343"/>
      <c r="AN3972" s="343"/>
      <c r="AO3972" s="343"/>
      <c r="AP3972" s="343"/>
      <c r="AQ3972" s="343"/>
      <c r="AR3972" s="343"/>
      <c r="AS3972" s="343"/>
      <c r="AT3972" s="343"/>
      <c r="AU3972" s="343"/>
      <c r="AV3972" s="343"/>
      <c r="AW3972" s="343"/>
      <c r="AX3972" s="343"/>
      <c r="AY3972" s="343"/>
      <c r="AZ3972" s="343"/>
      <c r="BA3972" s="343"/>
      <c r="BB3972" s="343"/>
      <c r="BC3972" s="343"/>
      <c r="BD3972" s="343"/>
      <c r="BE3972" s="475"/>
      <c r="BF3972" s="475"/>
      <c r="BG3972" s="475"/>
      <c r="BH3972" s="475"/>
      <c r="BI3972" s="475"/>
      <c r="BJ3972" s="475"/>
      <c r="BK3972" s="475"/>
      <c r="BL3972" s="475"/>
      <c r="BM3972" s="475"/>
      <c r="BN3972" s="475"/>
      <c r="BO3972" s="475"/>
      <c r="BP3972" s="306"/>
      <c r="BQ3972" s="496"/>
      <c r="BR3972" s="496"/>
      <c r="BS3972" s="496"/>
      <c r="BT3972" s="496"/>
      <c r="BU3972" s="496"/>
      <c r="BV3972" s="496"/>
    </row>
    <row r="3973" spans="1:74" s="52" customFormat="1" ht="12.75">
      <c r="A3973" s="45">
        <v>2670.0804681784898</v>
      </c>
      <c r="B3973" s="46" t="s">
        <v>364</v>
      </c>
      <c r="C3973" s="47" t="s">
        <v>386</v>
      </c>
      <c r="D3973" s="48">
        <v>14.996443179347121</v>
      </c>
      <c r="E3973" s="49">
        <v>39.51831</v>
      </c>
      <c r="F3973" s="49">
        <v>5.6899999999999999E-2</v>
      </c>
      <c r="G3973" s="49">
        <v>16.536760000000001</v>
      </c>
      <c r="H3973" s="49">
        <v>0.25319999999999998</v>
      </c>
      <c r="I3973" s="49">
        <v>0.24629999999999999</v>
      </c>
      <c r="J3973" s="49">
        <v>43.967750000000002</v>
      </c>
      <c r="K3973" s="49">
        <v>0.2336</v>
      </c>
      <c r="L3973" s="49">
        <v>100.81281999999999</v>
      </c>
      <c r="M3973" s="47"/>
      <c r="N3973" s="50">
        <v>0.99286544836289492</v>
      </c>
      <c r="O3973" s="50">
        <v>1.1302635319831063E-3</v>
      </c>
      <c r="P3973" s="50">
        <v>0.34745490848103838</v>
      </c>
      <c r="Q3973" s="50">
        <v>5.1168139673697238E-3</v>
      </c>
      <c r="R3973" s="50">
        <v>5.2413382147025915E-3</v>
      </c>
      <c r="S3973" s="50">
        <v>1.6467771074194868</v>
      </c>
      <c r="T3973" s="50">
        <v>6.2881445956637768E-3</v>
      </c>
      <c r="U3973" s="50">
        <v>3.0048740245731391</v>
      </c>
      <c r="V3973" s="51">
        <v>82.577006802082664</v>
      </c>
      <c r="X3973" s="49">
        <v>0.26</v>
      </c>
      <c r="Y3973" s="49">
        <v>33.19</v>
      </c>
      <c r="Z3973" s="49">
        <v>0.56000000000000005</v>
      </c>
      <c r="AA3973" s="49">
        <v>7.2</v>
      </c>
      <c r="AB3973" s="49">
        <v>9.1</v>
      </c>
      <c r="AC3973" s="49">
        <v>0.26</v>
      </c>
      <c r="AD3973" s="49">
        <v>2.4</v>
      </c>
      <c r="AE3973" s="312"/>
      <c r="AF3973" s="465" t="s">
        <v>1747</v>
      </c>
      <c r="AG3973" s="343">
        <v>30</v>
      </c>
      <c r="AH3973" s="343">
        <v>15</v>
      </c>
      <c r="AI3973" s="343"/>
      <c r="AJ3973" s="343"/>
      <c r="AK3973" s="343"/>
      <c r="AL3973" s="343"/>
      <c r="AM3973" s="343"/>
      <c r="AN3973" s="343"/>
      <c r="AO3973" s="343"/>
      <c r="AP3973" s="343"/>
      <c r="AQ3973" s="343"/>
      <c r="AR3973" s="343"/>
      <c r="AS3973" s="343"/>
      <c r="AT3973" s="343"/>
      <c r="AU3973" s="343"/>
      <c r="AV3973" s="343"/>
      <c r="AW3973" s="343"/>
      <c r="AX3973" s="343"/>
      <c r="AY3973" s="343"/>
      <c r="AZ3973" s="343"/>
      <c r="BA3973" s="343"/>
      <c r="BB3973" s="343"/>
      <c r="BC3973" s="343"/>
      <c r="BD3973" s="343"/>
      <c r="BE3973" s="475"/>
      <c r="BF3973" s="475"/>
      <c r="BG3973" s="475"/>
      <c r="BH3973" s="475"/>
      <c r="BI3973" s="475"/>
      <c r="BJ3973" s="475"/>
      <c r="BK3973" s="475"/>
      <c r="BL3973" s="475"/>
      <c r="BM3973" s="475"/>
      <c r="BN3973" s="475"/>
      <c r="BO3973" s="475"/>
      <c r="BP3973" s="306"/>
      <c r="BQ3973" s="496"/>
      <c r="BR3973" s="496"/>
      <c r="BS3973" s="496"/>
      <c r="BT3973" s="496"/>
      <c r="BU3973" s="496"/>
      <c r="BV3973" s="496"/>
    </row>
    <row r="3974" spans="1:74" s="52" customFormat="1" ht="12.75">
      <c r="A3974" s="45">
        <v>2670.0804681784898</v>
      </c>
      <c r="B3974" s="46" t="s">
        <v>364</v>
      </c>
      <c r="C3974" s="47" t="s">
        <v>386</v>
      </c>
      <c r="D3974" s="48">
        <v>19.996443179347121</v>
      </c>
      <c r="E3974" s="49">
        <v>39.50817</v>
      </c>
      <c r="F3974" s="49">
        <v>9.3299989999999999E-2</v>
      </c>
      <c r="G3974" s="49">
        <v>15.72495</v>
      </c>
      <c r="H3974" s="49">
        <v>0.25280000000000002</v>
      </c>
      <c r="I3974" s="49">
        <v>0.18210000000000001</v>
      </c>
      <c r="J3974" s="49">
        <v>44.637619999999998</v>
      </c>
      <c r="K3974" s="49">
        <v>0.22500000000000001</v>
      </c>
      <c r="L3974" s="49">
        <v>100.62393999</v>
      </c>
      <c r="M3974" s="47"/>
      <c r="N3974" s="50">
        <v>0.99060809730260924</v>
      </c>
      <c r="O3974" s="50">
        <v>1.8495751084379869E-3</v>
      </c>
      <c r="P3974" s="50">
        <v>0.32973133960583489</v>
      </c>
      <c r="Q3974" s="50">
        <v>5.0984236705260491E-3</v>
      </c>
      <c r="R3974" s="50">
        <v>3.8673247703835734E-3</v>
      </c>
      <c r="S3974" s="50">
        <v>1.6684935651829405</v>
      </c>
      <c r="T3974" s="50">
        <v>6.0444268397820376E-3</v>
      </c>
      <c r="U3974" s="50">
        <v>3.0056927524805137</v>
      </c>
      <c r="V3974" s="51">
        <v>83.498787407982505</v>
      </c>
      <c r="X3974" s="49">
        <v>0.26</v>
      </c>
      <c r="Y3974" s="49">
        <v>20.47</v>
      </c>
      <c r="Z3974" s="49">
        <v>0.57999999999999996</v>
      </c>
      <c r="AA3974" s="49">
        <v>7.2</v>
      </c>
      <c r="AB3974" s="49">
        <v>12.07</v>
      </c>
      <c r="AC3974" s="49">
        <v>0.25</v>
      </c>
      <c r="AD3974" s="49">
        <v>2.4700000000000002</v>
      </c>
      <c r="AE3974" s="312"/>
      <c r="AF3974" s="465" t="s">
        <v>1747</v>
      </c>
      <c r="AG3974" s="343">
        <v>30</v>
      </c>
      <c r="AH3974" s="343">
        <v>15</v>
      </c>
      <c r="AI3974" s="343"/>
      <c r="AJ3974" s="343"/>
      <c r="AK3974" s="343"/>
      <c r="AL3974" s="343"/>
      <c r="AM3974" s="343"/>
      <c r="AN3974" s="343"/>
      <c r="AO3974" s="343"/>
      <c r="AP3974" s="343"/>
      <c r="AQ3974" s="343"/>
      <c r="AR3974" s="343"/>
      <c r="AS3974" s="343"/>
      <c r="AT3974" s="343"/>
      <c r="AU3974" s="343"/>
      <c r="AV3974" s="343"/>
      <c r="AW3974" s="343"/>
      <c r="AX3974" s="343"/>
      <c r="AY3974" s="343"/>
      <c r="AZ3974" s="343"/>
      <c r="BA3974" s="343"/>
      <c r="BB3974" s="343"/>
      <c r="BC3974" s="343"/>
      <c r="BD3974" s="343"/>
      <c r="BE3974" s="475"/>
      <c r="BF3974" s="475"/>
      <c r="BG3974" s="475"/>
      <c r="BH3974" s="475"/>
      <c r="BI3974" s="475"/>
      <c r="BJ3974" s="475"/>
      <c r="BK3974" s="475"/>
      <c r="BL3974" s="475"/>
      <c r="BM3974" s="475"/>
      <c r="BN3974" s="475"/>
      <c r="BO3974" s="475"/>
      <c r="BP3974" s="306"/>
      <c r="BQ3974" s="496"/>
      <c r="BR3974" s="496"/>
      <c r="BS3974" s="496"/>
      <c r="BT3974" s="496"/>
      <c r="BU3974" s="496"/>
      <c r="BV3974" s="496"/>
    </row>
    <row r="3975" spans="1:74" s="52" customFormat="1" ht="12.75">
      <c r="A3975" s="45">
        <v>2670.0804681784898</v>
      </c>
      <c r="B3975" s="46" t="s">
        <v>364</v>
      </c>
      <c r="C3975" s="47" t="s">
        <v>386</v>
      </c>
      <c r="D3975" s="48">
        <v>24.996443179347121</v>
      </c>
      <c r="E3975" s="49">
        <v>39.812469999999998</v>
      </c>
      <c r="F3975" s="49">
        <v>6.7400000000000002E-2</v>
      </c>
      <c r="G3975" s="49">
        <v>15.18375</v>
      </c>
      <c r="H3975" s="49">
        <v>0.2697</v>
      </c>
      <c r="I3975" s="49">
        <v>0.16800000000000001</v>
      </c>
      <c r="J3975" s="49">
        <v>45.114649999999997</v>
      </c>
      <c r="K3975" s="49">
        <v>0.22819999999999999</v>
      </c>
      <c r="L3975" s="49">
        <v>100.84417000000001</v>
      </c>
      <c r="M3975" s="47"/>
      <c r="N3975" s="50">
        <v>0.99319025944163042</v>
      </c>
      <c r="O3975" s="50">
        <v>1.3293784698216848E-3</v>
      </c>
      <c r="P3975" s="50">
        <v>0.31677315324933314</v>
      </c>
      <c r="Q3975" s="50">
        <v>5.4117555105670278E-3</v>
      </c>
      <c r="R3975" s="50">
        <v>3.5498364965241172E-3</v>
      </c>
      <c r="S3975" s="50">
        <v>1.6777972074543974</v>
      </c>
      <c r="T3975" s="50">
        <v>6.0993929964524053E-3</v>
      </c>
      <c r="U3975" s="50">
        <v>3.0041509836187266</v>
      </c>
      <c r="V3975" s="51">
        <v>84.118226185935683</v>
      </c>
      <c r="X3975" s="49">
        <v>0.25</v>
      </c>
      <c r="Y3975" s="49">
        <v>28.69</v>
      </c>
      <c r="Z3975" s="49">
        <v>0.59</v>
      </c>
      <c r="AA3975" s="49">
        <v>6.76</v>
      </c>
      <c r="AB3975" s="49">
        <v>12.91</v>
      </c>
      <c r="AC3975" s="49">
        <v>0.25</v>
      </c>
      <c r="AD3975" s="49">
        <v>2.44</v>
      </c>
      <c r="AE3975" s="312"/>
      <c r="AF3975" s="465" t="s">
        <v>1747</v>
      </c>
      <c r="AG3975" s="343">
        <v>30</v>
      </c>
      <c r="AH3975" s="343">
        <v>15</v>
      </c>
      <c r="AI3975" s="343"/>
      <c r="AJ3975" s="343"/>
      <c r="AK3975" s="343"/>
      <c r="AL3975" s="343"/>
      <c r="AM3975" s="343"/>
      <c r="AN3975" s="343"/>
      <c r="AO3975" s="343"/>
      <c r="AP3975" s="343"/>
      <c r="AQ3975" s="343"/>
      <c r="AR3975" s="343"/>
      <c r="AS3975" s="343"/>
      <c r="AT3975" s="343"/>
      <c r="AU3975" s="343"/>
      <c r="AV3975" s="343"/>
      <c r="AW3975" s="343"/>
      <c r="AX3975" s="343"/>
      <c r="AY3975" s="343"/>
      <c r="AZ3975" s="343"/>
      <c r="BA3975" s="343"/>
      <c r="BB3975" s="343"/>
      <c r="BC3975" s="343"/>
      <c r="BD3975" s="343"/>
      <c r="BE3975" s="475"/>
      <c r="BF3975" s="475"/>
      <c r="BG3975" s="475"/>
      <c r="BH3975" s="475"/>
      <c r="BI3975" s="475"/>
      <c r="BJ3975" s="475"/>
      <c r="BK3975" s="475"/>
      <c r="BL3975" s="475"/>
      <c r="BM3975" s="475"/>
      <c r="BN3975" s="475"/>
      <c r="BO3975" s="475"/>
      <c r="BP3975" s="306"/>
      <c r="BQ3975" s="496"/>
      <c r="BR3975" s="496"/>
      <c r="BS3975" s="496"/>
      <c r="BT3975" s="496"/>
      <c r="BU3975" s="496"/>
      <c r="BV3975" s="496"/>
    </row>
    <row r="3976" spans="1:74" s="52" customFormat="1" ht="12.75">
      <c r="A3976" s="45">
        <v>2670.0804681784898</v>
      </c>
      <c r="B3976" s="46" t="s">
        <v>364</v>
      </c>
      <c r="C3976" s="47" t="s">
        <v>386</v>
      </c>
      <c r="D3976" s="48">
        <v>29.996443179347121</v>
      </c>
      <c r="E3976" s="49">
        <v>39.883470000000003</v>
      </c>
      <c r="F3976" s="49">
        <v>5.6800000000000003E-2</v>
      </c>
      <c r="G3976" s="49">
        <v>14.672610000000001</v>
      </c>
      <c r="H3976" s="49">
        <v>0.25979999999999998</v>
      </c>
      <c r="I3976" s="49">
        <v>0.19289999999999999</v>
      </c>
      <c r="J3976" s="49">
        <v>45.65258</v>
      </c>
      <c r="K3976" s="49">
        <v>0.23749999999999999</v>
      </c>
      <c r="L3976" s="49">
        <v>100.95566000000001</v>
      </c>
      <c r="M3976" s="47"/>
      <c r="N3976" s="50">
        <v>0.99177960806694176</v>
      </c>
      <c r="O3976" s="50">
        <v>1.1167243575670813E-3</v>
      </c>
      <c r="P3976" s="50">
        <v>0.30513048984240387</v>
      </c>
      <c r="Q3976" s="50">
        <v>5.1964323437560358E-3</v>
      </c>
      <c r="R3976" s="50">
        <v>4.0629380927306048E-3</v>
      </c>
      <c r="S3976" s="50">
        <v>1.6923730852096319</v>
      </c>
      <c r="T3976" s="50">
        <v>6.3276653048927487E-3</v>
      </c>
      <c r="U3976" s="50">
        <v>3.0059869432179243</v>
      </c>
      <c r="V3976" s="51">
        <v>84.724408323802109</v>
      </c>
      <c r="X3976" s="49">
        <v>0.25</v>
      </c>
      <c r="Y3976" s="49">
        <v>34.32</v>
      </c>
      <c r="Z3976" s="49">
        <v>0.6</v>
      </c>
      <c r="AA3976" s="49">
        <v>6.97</v>
      </c>
      <c r="AB3976" s="49">
        <v>11.4</v>
      </c>
      <c r="AC3976" s="49">
        <v>0.25</v>
      </c>
      <c r="AD3976" s="49">
        <v>2.34</v>
      </c>
      <c r="AE3976" s="312"/>
      <c r="AF3976" s="465" t="s">
        <v>1747</v>
      </c>
      <c r="AG3976" s="343">
        <v>30</v>
      </c>
      <c r="AH3976" s="343">
        <v>15</v>
      </c>
      <c r="AI3976" s="343"/>
      <c r="AJ3976" s="343"/>
      <c r="AK3976" s="343"/>
      <c r="AL3976" s="343"/>
      <c r="AM3976" s="343"/>
      <c r="AN3976" s="343"/>
      <c r="AO3976" s="343"/>
      <c r="AP3976" s="343"/>
      <c r="AQ3976" s="343"/>
      <c r="AR3976" s="343"/>
      <c r="AS3976" s="343"/>
      <c r="AT3976" s="343"/>
      <c r="AU3976" s="343"/>
      <c r="AV3976" s="343"/>
      <c r="AW3976" s="343"/>
      <c r="AX3976" s="343"/>
      <c r="AY3976" s="343"/>
      <c r="AZ3976" s="343"/>
      <c r="BA3976" s="343"/>
      <c r="BB3976" s="343"/>
      <c r="BC3976" s="343"/>
      <c r="BD3976" s="343"/>
      <c r="BE3976" s="475"/>
      <c r="BF3976" s="475"/>
      <c r="BG3976" s="475"/>
      <c r="BH3976" s="475"/>
      <c r="BI3976" s="475"/>
      <c r="BJ3976" s="475"/>
      <c r="BK3976" s="475"/>
      <c r="BL3976" s="475"/>
      <c r="BM3976" s="475"/>
      <c r="BN3976" s="475"/>
      <c r="BO3976" s="475"/>
      <c r="BP3976" s="306"/>
      <c r="BQ3976" s="496"/>
      <c r="BR3976" s="496"/>
      <c r="BS3976" s="496"/>
      <c r="BT3976" s="496"/>
      <c r="BU3976" s="496"/>
      <c r="BV3976" s="496"/>
    </row>
    <row r="3977" spans="1:74" s="52" customFormat="1" ht="12.75">
      <c r="A3977" s="45">
        <v>2670.0804681784898</v>
      </c>
      <c r="B3977" s="46" t="s">
        <v>364</v>
      </c>
      <c r="C3977" s="47" t="s">
        <v>386</v>
      </c>
      <c r="D3977" s="48">
        <v>34.996443179347125</v>
      </c>
      <c r="E3977" s="49">
        <v>39.812469999999998</v>
      </c>
      <c r="F3977" s="49">
        <v>7.1199999999999999E-2</v>
      </c>
      <c r="G3977" s="49">
        <v>14.261699999999999</v>
      </c>
      <c r="H3977" s="49">
        <v>0.24030000000000001</v>
      </c>
      <c r="I3977" s="49">
        <v>0.2026</v>
      </c>
      <c r="J3977" s="49">
        <v>45.85557</v>
      </c>
      <c r="K3977" s="49">
        <v>0.23019999999999999</v>
      </c>
      <c r="L3977" s="49">
        <v>100.67403999999999</v>
      </c>
      <c r="M3977" s="47"/>
      <c r="N3977" s="50">
        <v>0.99102546080196208</v>
      </c>
      <c r="O3977" s="50">
        <v>1.4012676584835054E-3</v>
      </c>
      <c r="P3977" s="50">
        <v>0.29688822998165265</v>
      </c>
      <c r="Q3977" s="50">
        <v>4.8113101435502421E-3</v>
      </c>
      <c r="R3977" s="50">
        <v>4.2716028743499095E-3</v>
      </c>
      <c r="S3977" s="50">
        <v>1.7016346938748093</v>
      </c>
      <c r="T3977" s="50">
        <v>6.139438546263639E-3</v>
      </c>
      <c r="U3977" s="50">
        <v>3.0061720038810709</v>
      </c>
      <c r="V3977" s="51">
        <v>85.144617235174849</v>
      </c>
      <c r="X3977" s="49">
        <v>0.25</v>
      </c>
      <c r="Y3977" s="49">
        <v>27.98</v>
      </c>
      <c r="Z3977" s="49">
        <v>0.61</v>
      </c>
      <c r="AA3977" s="49">
        <v>7.56</v>
      </c>
      <c r="AB3977" s="49">
        <v>10.77</v>
      </c>
      <c r="AC3977" s="49">
        <v>0.25</v>
      </c>
      <c r="AD3977" s="49">
        <v>2.4</v>
      </c>
      <c r="AE3977" s="312"/>
      <c r="AF3977" s="465" t="s">
        <v>1747</v>
      </c>
      <c r="AG3977" s="343">
        <v>30</v>
      </c>
      <c r="AH3977" s="343">
        <v>15</v>
      </c>
      <c r="AI3977" s="343"/>
      <c r="AJ3977" s="343"/>
      <c r="AK3977" s="343"/>
      <c r="AL3977" s="343"/>
      <c r="AM3977" s="343"/>
      <c r="AN3977" s="343"/>
      <c r="AO3977" s="343"/>
      <c r="AP3977" s="343"/>
      <c r="AQ3977" s="343"/>
      <c r="AR3977" s="343"/>
      <c r="AS3977" s="343"/>
      <c r="AT3977" s="343"/>
      <c r="AU3977" s="343"/>
      <c r="AV3977" s="343"/>
      <c r="AW3977" s="343"/>
      <c r="AX3977" s="343"/>
      <c r="AY3977" s="343"/>
      <c r="AZ3977" s="343"/>
      <c r="BA3977" s="343"/>
      <c r="BB3977" s="343"/>
      <c r="BC3977" s="343"/>
      <c r="BD3977" s="343"/>
      <c r="BE3977" s="475"/>
      <c r="BF3977" s="475"/>
      <c r="BG3977" s="475"/>
      <c r="BH3977" s="475"/>
      <c r="BI3977" s="475"/>
      <c r="BJ3977" s="475"/>
      <c r="BK3977" s="475"/>
      <c r="BL3977" s="475"/>
      <c r="BM3977" s="475"/>
      <c r="BN3977" s="475"/>
      <c r="BO3977" s="475"/>
      <c r="BP3977" s="306"/>
      <c r="BQ3977" s="496"/>
      <c r="BR3977" s="496"/>
      <c r="BS3977" s="496"/>
      <c r="BT3977" s="496"/>
      <c r="BU3977" s="496"/>
      <c r="BV3977" s="496"/>
    </row>
    <row r="3978" spans="1:74" s="52" customFormat="1" ht="12.75">
      <c r="A3978" s="45">
        <v>2670.0804681784898</v>
      </c>
      <c r="B3978" s="46" t="s">
        <v>364</v>
      </c>
      <c r="C3978" s="47" t="s">
        <v>386</v>
      </c>
      <c r="D3978" s="48">
        <v>39.996443179347125</v>
      </c>
      <c r="E3978" s="49">
        <v>39.903759999999998</v>
      </c>
      <c r="F3978" s="49">
        <v>7.4300000000000005E-2</v>
      </c>
      <c r="G3978" s="49">
        <v>14.011139999999999</v>
      </c>
      <c r="H3978" s="49">
        <v>0.28349999999999997</v>
      </c>
      <c r="I3978" s="49">
        <v>0.18640000000000001</v>
      </c>
      <c r="J3978" s="49">
        <v>46.292000000000002</v>
      </c>
      <c r="K3978" s="49">
        <v>0.2298</v>
      </c>
      <c r="L3978" s="49">
        <v>100.98089999999999</v>
      </c>
      <c r="M3978" s="47"/>
      <c r="N3978" s="50">
        <v>0.98928633991979964</v>
      </c>
      <c r="O3978" s="50">
        <v>1.4563723379792883E-3</v>
      </c>
      <c r="P3978" s="50">
        <v>0.29049432943979137</v>
      </c>
      <c r="Q3978" s="50">
        <v>5.6533405583555438E-3</v>
      </c>
      <c r="R3978" s="50">
        <v>3.9141714048994761E-3</v>
      </c>
      <c r="S3978" s="50">
        <v>1.7108923429169378</v>
      </c>
      <c r="T3978" s="50">
        <v>6.104018826479366E-3</v>
      </c>
      <c r="U3978" s="50">
        <v>3.0078009154042422</v>
      </c>
      <c r="V3978" s="51">
        <v>85.485347062008756</v>
      </c>
      <c r="X3978" s="49">
        <v>0.25</v>
      </c>
      <c r="Y3978" s="49">
        <v>26.14</v>
      </c>
      <c r="Z3978" s="49">
        <v>0.61</v>
      </c>
      <c r="AA3978" s="49">
        <v>6.45</v>
      </c>
      <c r="AB3978" s="49">
        <v>11.57</v>
      </c>
      <c r="AC3978" s="49">
        <v>0.25</v>
      </c>
      <c r="AD3978" s="49">
        <v>2.4</v>
      </c>
      <c r="AE3978" s="312"/>
      <c r="AF3978" s="465" t="s">
        <v>1747</v>
      </c>
      <c r="AG3978" s="343">
        <v>30</v>
      </c>
      <c r="AH3978" s="343">
        <v>15</v>
      </c>
      <c r="AI3978" s="343"/>
      <c r="AJ3978" s="343"/>
      <c r="AK3978" s="343"/>
      <c r="AL3978" s="343"/>
      <c r="AM3978" s="343"/>
      <c r="AN3978" s="343"/>
      <c r="AO3978" s="343"/>
      <c r="AP3978" s="343"/>
      <c r="AQ3978" s="343"/>
      <c r="AR3978" s="343"/>
      <c r="AS3978" s="343"/>
      <c r="AT3978" s="343"/>
      <c r="AU3978" s="343"/>
      <c r="AV3978" s="343"/>
      <c r="AW3978" s="343"/>
      <c r="AX3978" s="343"/>
      <c r="AY3978" s="343"/>
      <c r="AZ3978" s="343"/>
      <c r="BA3978" s="343"/>
      <c r="BB3978" s="343"/>
      <c r="BC3978" s="343"/>
      <c r="BD3978" s="343"/>
      <c r="BE3978" s="475"/>
      <c r="BF3978" s="475"/>
      <c r="BG3978" s="475"/>
      <c r="BH3978" s="475"/>
      <c r="BI3978" s="475"/>
      <c r="BJ3978" s="475"/>
      <c r="BK3978" s="475"/>
      <c r="BL3978" s="475"/>
      <c r="BM3978" s="475"/>
      <c r="BN3978" s="475"/>
      <c r="BO3978" s="475"/>
      <c r="BP3978" s="306"/>
      <c r="BQ3978" s="496"/>
      <c r="BR3978" s="496"/>
      <c r="BS3978" s="496"/>
      <c r="BT3978" s="496"/>
      <c r="BU3978" s="496"/>
      <c r="BV3978" s="496"/>
    </row>
    <row r="3979" spans="1:74" s="52" customFormat="1" ht="12.75">
      <c r="A3979" s="45">
        <v>2670.0804681784898</v>
      </c>
      <c r="B3979" s="46" t="s">
        <v>364</v>
      </c>
      <c r="C3979" s="47" t="s">
        <v>386</v>
      </c>
      <c r="D3979" s="48">
        <v>44.996443179347125</v>
      </c>
      <c r="E3979" s="49">
        <v>39.822609999999997</v>
      </c>
      <c r="F3979" s="49">
        <v>7.9699999999999993E-2</v>
      </c>
      <c r="G3979" s="49">
        <v>13.77061</v>
      </c>
      <c r="H3979" s="49">
        <v>0.2424</v>
      </c>
      <c r="I3979" s="49">
        <v>0.18479999999999999</v>
      </c>
      <c r="J3979" s="49">
        <v>46.3123</v>
      </c>
      <c r="K3979" s="49">
        <v>0.2261</v>
      </c>
      <c r="L3979" s="49">
        <v>100.63852</v>
      </c>
      <c r="M3979" s="47"/>
      <c r="N3979" s="50">
        <v>0.98947465679615354</v>
      </c>
      <c r="O3979" s="50">
        <v>1.565700502951863E-3</v>
      </c>
      <c r="P3979" s="50">
        <v>0.28614365970046468</v>
      </c>
      <c r="Q3979" s="50">
        <v>4.8445279124823496E-3</v>
      </c>
      <c r="R3979" s="50">
        <v>3.8892213461861761E-3</v>
      </c>
      <c r="S3979" s="50">
        <v>1.7154570536844789</v>
      </c>
      <c r="T3979" s="50">
        <v>6.0191222552250286E-3</v>
      </c>
      <c r="U3979" s="50">
        <v>3.0073939421979423</v>
      </c>
      <c r="V3979" s="51">
        <v>85.704258707194313</v>
      </c>
      <c r="X3979" s="49">
        <v>0.25</v>
      </c>
      <c r="Y3979" s="49">
        <v>24.58</v>
      </c>
      <c r="Z3979" s="49">
        <v>0.62</v>
      </c>
      <c r="AA3979" s="49">
        <v>7.43</v>
      </c>
      <c r="AB3979" s="49">
        <v>11.48</v>
      </c>
      <c r="AC3979" s="49">
        <v>0.25</v>
      </c>
      <c r="AD3979" s="49">
        <v>2.4300000000000002</v>
      </c>
      <c r="AE3979" s="312"/>
      <c r="AF3979" s="465" t="s">
        <v>1747</v>
      </c>
      <c r="AG3979" s="343">
        <v>30</v>
      </c>
      <c r="AH3979" s="343">
        <v>15</v>
      </c>
      <c r="AI3979" s="343"/>
      <c r="AJ3979" s="343"/>
      <c r="AK3979" s="343"/>
      <c r="AL3979" s="343"/>
      <c r="AM3979" s="343"/>
      <c r="AN3979" s="343"/>
      <c r="AO3979" s="343"/>
      <c r="AP3979" s="343"/>
      <c r="AQ3979" s="343"/>
      <c r="AR3979" s="343"/>
      <c r="AS3979" s="343"/>
      <c r="AT3979" s="343"/>
      <c r="AU3979" s="343"/>
      <c r="AV3979" s="343"/>
      <c r="AW3979" s="343"/>
      <c r="AX3979" s="343"/>
      <c r="AY3979" s="343"/>
      <c r="AZ3979" s="343"/>
      <c r="BA3979" s="343"/>
      <c r="BB3979" s="343"/>
      <c r="BC3979" s="343"/>
      <c r="BD3979" s="343"/>
      <c r="BE3979" s="475"/>
      <c r="BF3979" s="475"/>
      <c r="BG3979" s="475"/>
      <c r="BH3979" s="475"/>
      <c r="BI3979" s="475"/>
      <c r="BJ3979" s="475"/>
      <c r="BK3979" s="475"/>
      <c r="BL3979" s="475"/>
      <c r="BM3979" s="475"/>
      <c r="BN3979" s="475"/>
      <c r="BO3979" s="475"/>
      <c r="BP3979" s="306"/>
      <c r="BQ3979" s="496"/>
      <c r="BR3979" s="496"/>
      <c r="BS3979" s="496"/>
      <c r="BT3979" s="496"/>
      <c r="BU3979" s="496"/>
      <c r="BV3979" s="496"/>
    </row>
    <row r="3980" spans="1:74" s="52" customFormat="1" ht="12.75">
      <c r="A3980" s="45">
        <v>2670.0804681784898</v>
      </c>
      <c r="B3980" s="46" t="s">
        <v>364</v>
      </c>
      <c r="C3980" s="47" t="s">
        <v>386</v>
      </c>
      <c r="D3980" s="48">
        <v>49.996443179347125</v>
      </c>
      <c r="E3980" s="49">
        <v>40.015329999999999</v>
      </c>
      <c r="F3980" s="49">
        <v>2.9600000000000001E-2</v>
      </c>
      <c r="G3980" s="49">
        <v>13.520049999999999</v>
      </c>
      <c r="H3980" s="49">
        <v>0.2656</v>
      </c>
      <c r="I3980" s="49">
        <v>0.1754</v>
      </c>
      <c r="J3980" s="49">
        <v>46.32244</v>
      </c>
      <c r="K3980" s="49">
        <v>0.2273</v>
      </c>
      <c r="L3980" s="49">
        <v>100.55571999999999</v>
      </c>
      <c r="M3980" s="47"/>
      <c r="N3980" s="50">
        <v>0.99374361836496017</v>
      </c>
      <c r="O3980" s="50">
        <v>5.8118590881862736E-4</v>
      </c>
      <c r="P3980" s="50">
        <v>0.28079039102360343</v>
      </c>
      <c r="Q3980" s="50">
        <v>5.3054217440710073E-3</v>
      </c>
      <c r="R3980" s="50">
        <v>3.6894640093764041E-3</v>
      </c>
      <c r="S3980" s="50">
        <v>1.7149360227581194</v>
      </c>
      <c r="T3980" s="50">
        <v>6.0479060084538188E-3</v>
      </c>
      <c r="U3980" s="50">
        <v>3.0050940098174026</v>
      </c>
      <c r="V3980" s="51">
        <v>85.930416660090657</v>
      </c>
      <c r="X3980" s="49">
        <v>0.25</v>
      </c>
      <c r="Y3980" s="49">
        <v>64.099999999999994</v>
      </c>
      <c r="Z3980" s="49">
        <v>0.62</v>
      </c>
      <c r="AA3980" s="49">
        <v>6.88</v>
      </c>
      <c r="AB3980" s="49">
        <v>12.12</v>
      </c>
      <c r="AC3980" s="49">
        <v>0.25</v>
      </c>
      <c r="AD3980" s="49">
        <v>2.4300000000000002</v>
      </c>
      <c r="AE3980" s="312"/>
      <c r="AF3980" s="465" t="s">
        <v>1747</v>
      </c>
      <c r="AG3980" s="343">
        <v>30</v>
      </c>
      <c r="AH3980" s="343">
        <v>15</v>
      </c>
      <c r="AI3980" s="343"/>
      <c r="AJ3980" s="343"/>
      <c r="AK3980" s="343"/>
      <c r="AL3980" s="343"/>
      <c r="AM3980" s="343"/>
      <c r="AN3980" s="343"/>
      <c r="AO3980" s="343"/>
      <c r="AP3980" s="343"/>
      <c r="AQ3980" s="343"/>
      <c r="AR3980" s="343"/>
      <c r="AS3980" s="343"/>
      <c r="AT3980" s="343"/>
      <c r="AU3980" s="343"/>
      <c r="AV3980" s="343"/>
      <c r="AW3980" s="343"/>
      <c r="AX3980" s="343"/>
      <c r="AY3980" s="343"/>
      <c r="AZ3980" s="343"/>
      <c r="BA3980" s="343"/>
      <c r="BB3980" s="343"/>
      <c r="BC3980" s="343"/>
      <c r="BD3980" s="343"/>
      <c r="BE3980" s="475"/>
      <c r="BF3980" s="475"/>
      <c r="BG3980" s="475"/>
      <c r="BH3980" s="475"/>
      <c r="BI3980" s="475"/>
      <c r="BJ3980" s="475"/>
      <c r="BK3980" s="475"/>
      <c r="BL3980" s="475"/>
      <c r="BM3980" s="475"/>
      <c r="BN3980" s="475"/>
      <c r="BO3980" s="475"/>
      <c r="BP3980" s="306"/>
      <c r="BQ3980" s="496"/>
      <c r="BR3980" s="496"/>
      <c r="BS3980" s="496"/>
      <c r="BT3980" s="496"/>
      <c r="BU3980" s="496"/>
      <c r="BV3980" s="496"/>
    </row>
    <row r="3981" spans="1:74" s="52" customFormat="1" ht="12.75">
      <c r="A3981" s="45">
        <v>2670.0804681784898</v>
      </c>
      <c r="B3981" s="46" t="s">
        <v>364</v>
      </c>
      <c r="C3981" s="47" t="s">
        <v>386</v>
      </c>
      <c r="D3981" s="48">
        <v>54.996443179347125</v>
      </c>
      <c r="E3981" s="49">
        <v>39.924039999999998</v>
      </c>
      <c r="F3981" s="49">
        <v>7.3400000000000007E-2</v>
      </c>
      <c r="G3981" s="49">
        <v>13.50001</v>
      </c>
      <c r="H3981" s="49">
        <v>0.27079999999999999</v>
      </c>
      <c r="I3981" s="49">
        <v>0.18490000000000001</v>
      </c>
      <c r="J3981" s="49">
        <v>46.505130000000001</v>
      </c>
      <c r="K3981" s="49">
        <v>0.22159999999999999</v>
      </c>
      <c r="L3981" s="49">
        <v>100.67988</v>
      </c>
      <c r="M3981" s="47"/>
      <c r="N3981" s="50">
        <v>0.9903511989849344</v>
      </c>
      <c r="O3981" s="50">
        <v>1.4395482458247691E-3</v>
      </c>
      <c r="P3981" s="50">
        <v>0.28005596925080356</v>
      </c>
      <c r="Q3981" s="50">
        <v>5.4031534543606185E-3</v>
      </c>
      <c r="R3981" s="50">
        <v>3.8848781360049552E-3</v>
      </c>
      <c r="S3981" s="50">
        <v>1.7197454059082724</v>
      </c>
      <c r="T3981" s="50">
        <v>5.8895505432150991E-3</v>
      </c>
      <c r="U3981" s="50">
        <v>3.0067697045234159</v>
      </c>
      <c r="V3981" s="51">
        <v>85.995810747528552</v>
      </c>
      <c r="X3981" s="49">
        <v>0.25</v>
      </c>
      <c r="Y3981" s="49">
        <v>26.83</v>
      </c>
      <c r="Z3981" s="49">
        <v>0.62</v>
      </c>
      <c r="AA3981" s="49">
        <v>6.82</v>
      </c>
      <c r="AB3981" s="49">
        <v>11.34</v>
      </c>
      <c r="AC3981" s="49">
        <v>0.25</v>
      </c>
      <c r="AD3981" s="49">
        <v>2.48</v>
      </c>
      <c r="AE3981" s="312"/>
      <c r="AF3981" s="465" t="s">
        <v>1747</v>
      </c>
      <c r="AG3981" s="343">
        <v>30</v>
      </c>
      <c r="AH3981" s="343">
        <v>15</v>
      </c>
      <c r="AI3981" s="343"/>
      <c r="AJ3981" s="343"/>
      <c r="AK3981" s="343"/>
      <c r="AL3981" s="343"/>
      <c r="AM3981" s="343"/>
      <c r="AN3981" s="343"/>
      <c r="AO3981" s="343"/>
      <c r="AP3981" s="343"/>
      <c r="AQ3981" s="343"/>
      <c r="AR3981" s="343"/>
      <c r="AS3981" s="343"/>
      <c r="AT3981" s="343"/>
      <c r="AU3981" s="343"/>
      <c r="AV3981" s="343"/>
      <c r="AW3981" s="343"/>
      <c r="AX3981" s="343"/>
      <c r="AY3981" s="343"/>
      <c r="AZ3981" s="343"/>
      <c r="BA3981" s="343"/>
      <c r="BB3981" s="343"/>
      <c r="BC3981" s="343"/>
      <c r="BD3981" s="343"/>
      <c r="BE3981" s="475"/>
      <c r="BF3981" s="475"/>
      <c r="BG3981" s="475"/>
      <c r="BH3981" s="475"/>
      <c r="BI3981" s="475"/>
      <c r="BJ3981" s="475"/>
      <c r="BK3981" s="475"/>
      <c r="BL3981" s="475"/>
      <c r="BM3981" s="475"/>
      <c r="BN3981" s="475"/>
      <c r="BO3981" s="475"/>
      <c r="BP3981" s="306"/>
      <c r="BQ3981" s="496"/>
      <c r="BR3981" s="496"/>
      <c r="BS3981" s="496"/>
      <c r="BT3981" s="496"/>
      <c r="BU3981" s="496"/>
      <c r="BV3981" s="496"/>
    </row>
    <row r="3982" spans="1:74" s="52" customFormat="1" ht="12.75">
      <c r="A3982" s="45">
        <v>2670.0804681784898</v>
      </c>
      <c r="B3982" s="46" t="s">
        <v>364</v>
      </c>
      <c r="C3982" s="47" t="s">
        <v>386</v>
      </c>
      <c r="D3982" s="48">
        <v>59.996443179347125</v>
      </c>
      <c r="E3982" s="49">
        <v>40.106619999999999</v>
      </c>
      <c r="F3982" s="49">
        <v>7.5700000000000003E-2</v>
      </c>
      <c r="G3982" s="49">
        <v>13.540100000000001</v>
      </c>
      <c r="H3982" s="49">
        <v>0.27110000000000001</v>
      </c>
      <c r="I3982" s="49">
        <v>0.19159999999999999</v>
      </c>
      <c r="J3982" s="49">
        <v>46.494990000000001</v>
      </c>
      <c r="K3982" s="49">
        <v>0.2296</v>
      </c>
      <c r="L3982" s="49">
        <v>100.90971</v>
      </c>
      <c r="M3982" s="47"/>
      <c r="N3982" s="50">
        <v>0.99239690670760716</v>
      </c>
      <c r="O3982" s="50">
        <v>1.4809508088799819E-3</v>
      </c>
      <c r="P3982" s="50">
        <v>0.28018649894102055</v>
      </c>
      <c r="Q3982" s="50">
        <v>5.395637304911583E-3</v>
      </c>
      <c r="R3982" s="50">
        <v>4.0156012678529878E-3</v>
      </c>
      <c r="S3982" s="50">
        <v>1.7150786587601785</v>
      </c>
      <c r="T3982" s="50">
        <v>6.0869378841824388E-3</v>
      </c>
      <c r="U3982" s="50">
        <v>3.0046411916746329</v>
      </c>
      <c r="V3982" s="51">
        <v>85.957430376630683</v>
      </c>
      <c r="X3982" s="49">
        <v>0.25</v>
      </c>
      <c r="Y3982" s="49">
        <v>25.68</v>
      </c>
      <c r="Z3982" s="49">
        <v>0.62</v>
      </c>
      <c r="AA3982" s="49">
        <v>6.76</v>
      </c>
      <c r="AB3982" s="49">
        <v>11.34</v>
      </c>
      <c r="AC3982" s="49">
        <v>0.25</v>
      </c>
      <c r="AD3982" s="49">
        <v>2.42</v>
      </c>
      <c r="AE3982" s="312"/>
      <c r="AF3982" s="465" t="s">
        <v>1747</v>
      </c>
      <c r="AG3982" s="343">
        <v>30</v>
      </c>
      <c r="AH3982" s="343">
        <v>15</v>
      </c>
      <c r="AI3982" s="343"/>
      <c r="AJ3982" s="343"/>
      <c r="AK3982" s="343"/>
      <c r="AL3982" s="343"/>
      <c r="AM3982" s="343"/>
      <c r="AN3982" s="343"/>
      <c r="AO3982" s="343"/>
      <c r="AP3982" s="343"/>
      <c r="AQ3982" s="343"/>
      <c r="AR3982" s="343"/>
      <c r="AS3982" s="343"/>
      <c r="AT3982" s="343"/>
      <c r="AU3982" s="343"/>
      <c r="AV3982" s="343"/>
      <c r="AW3982" s="343"/>
      <c r="AX3982" s="343"/>
      <c r="AY3982" s="343"/>
      <c r="AZ3982" s="343"/>
      <c r="BA3982" s="343"/>
      <c r="BB3982" s="343"/>
      <c r="BC3982" s="343"/>
      <c r="BD3982" s="343"/>
      <c r="BE3982" s="475"/>
      <c r="BF3982" s="475"/>
      <c r="BG3982" s="475"/>
      <c r="BH3982" s="475"/>
      <c r="BI3982" s="475"/>
      <c r="BJ3982" s="475"/>
      <c r="BK3982" s="475"/>
      <c r="BL3982" s="475"/>
      <c r="BM3982" s="475"/>
      <c r="BN3982" s="475"/>
      <c r="BO3982" s="475"/>
      <c r="BP3982" s="306"/>
      <c r="BQ3982" s="496"/>
      <c r="BR3982" s="496"/>
      <c r="BS3982" s="496"/>
      <c r="BT3982" s="496"/>
      <c r="BU3982" s="496"/>
      <c r="BV3982" s="496"/>
    </row>
    <row r="3983" spans="1:74" s="52" customFormat="1" ht="12.75">
      <c r="A3983" s="45">
        <v>2670.0804681784898</v>
      </c>
      <c r="B3983" s="46" t="s">
        <v>364</v>
      </c>
      <c r="C3983" s="47" t="s">
        <v>386</v>
      </c>
      <c r="D3983" s="48">
        <v>64.996443179347125</v>
      </c>
      <c r="E3983" s="49">
        <v>40.106619999999999</v>
      </c>
      <c r="F3983" s="49">
        <v>7.9299999999999995E-2</v>
      </c>
      <c r="G3983" s="49">
        <v>13.3597</v>
      </c>
      <c r="H3983" s="49">
        <v>0.29099999999999998</v>
      </c>
      <c r="I3983" s="49">
        <v>0.19009999999999999</v>
      </c>
      <c r="J3983" s="49">
        <v>46.728430000000003</v>
      </c>
      <c r="K3983" s="49">
        <v>0.2303</v>
      </c>
      <c r="L3983" s="49">
        <v>100.98545</v>
      </c>
      <c r="M3983" s="47"/>
      <c r="N3983" s="50">
        <v>0.99104105642991513</v>
      </c>
      <c r="O3983" s="50">
        <v>1.549259563866706E-3</v>
      </c>
      <c r="P3983" s="50">
        <v>0.27607576441886539</v>
      </c>
      <c r="Q3983" s="50">
        <v>5.7837893174986074E-3</v>
      </c>
      <c r="R3983" s="50">
        <v>3.9787205726554255E-3</v>
      </c>
      <c r="S3983" s="50">
        <v>1.7213346800775062</v>
      </c>
      <c r="T3983" s="50">
        <v>6.0971540620444083E-3</v>
      </c>
      <c r="U3983" s="50">
        <v>3.0058604244423517</v>
      </c>
      <c r="V3983" s="51">
        <v>86.178315769822902</v>
      </c>
      <c r="X3983" s="49">
        <v>0.25</v>
      </c>
      <c r="Y3983" s="49">
        <v>25.65</v>
      </c>
      <c r="Z3983" s="49">
        <v>0.63</v>
      </c>
      <c r="AA3983" s="49">
        <v>6.28</v>
      </c>
      <c r="AB3983" s="49">
        <v>11.64</v>
      </c>
      <c r="AC3983" s="49">
        <v>0.25</v>
      </c>
      <c r="AD3983" s="49">
        <v>2.41</v>
      </c>
      <c r="AE3983" s="312"/>
      <c r="AF3983" s="465" t="s">
        <v>1747</v>
      </c>
      <c r="AG3983" s="343">
        <v>30</v>
      </c>
      <c r="AH3983" s="343">
        <v>15</v>
      </c>
      <c r="AI3983" s="343"/>
      <c r="AJ3983" s="343"/>
      <c r="AK3983" s="343"/>
      <c r="AL3983" s="343"/>
      <c r="AM3983" s="343"/>
      <c r="AN3983" s="343"/>
      <c r="AO3983" s="343"/>
      <c r="AP3983" s="343"/>
      <c r="AQ3983" s="343"/>
      <c r="AR3983" s="343"/>
      <c r="AS3983" s="343"/>
      <c r="AT3983" s="343"/>
      <c r="AU3983" s="343"/>
      <c r="AV3983" s="343"/>
      <c r="AW3983" s="343"/>
      <c r="AX3983" s="343"/>
      <c r="AY3983" s="343"/>
      <c r="AZ3983" s="343"/>
      <c r="BA3983" s="343"/>
      <c r="BB3983" s="343"/>
      <c r="BC3983" s="343"/>
      <c r="BD3983" s="343"/>
      <c r="BE3983" s="475"/>
      <c r="BF3983" s="475"/>
      <c r="BG3983" s="475"/>
      <c r="BH3983" s="475"/>
      <c r="BI3983" s="475"/>
      <c r="BJ3983" s="475"/>
      <c r="BK3983" s="475"/>
      <c r="BL3983" s="475"/>
      <c r="BM3983" s="475"/>
      <c r="BN3983" s="475"/>
      <c r="BO3983" s="475"/>
      <c r="BP3983" s="306"/>
      <c r="BQ3983" s="496"/>
      <c r="BR3983" s="496"/>
      <c r="BS3983" s="496"/>
      <c r="BT3983" s="496"/>
      <c r="BU3983" s="496"/>
      <c r="BV3983" s="496"/>
    </row>
    <row r="3984" spans="1:74" s="52" customFormat="1" ht="12.75">
      <c r="A3984" s="45">
        <v>2670.0804681784898</v>
      </c>
      <c r="B3984" s="46" t="s">
        <v>364</v>
      </c>
      <c r="C3984" s="47" t="s">
        <v>386</v>
      </c>
      <c r="D3984" s="48">
        <v>69.996443179347125</v>
      </c>
      <c r="E3984" s="49">
        <v>39.893610000000002</v>
      </c>
      <c r="F3984" s="49">
        <v>5.33E-2</v>
      </c>
      <c r="G3984" s="49">
        <v>13.32963</v>
      </c>
      <c r="H3984" s="49">
        <v>0.28860000000000002</v>
      </c>
      <c r="I3984" s="49">
        <v>0.18809999999999999</v>
      </c>
      <c r="J3984" s="49">
        <v>46.697980000000001</v>
      </c>
      <c r="K3984" s="49">
        <v>0.22309999999999999</v>
      </c>
      <c r="L3984" s="49">
        <v>100.67432000000001</v>
      </c>
      <c r="M3984" s="47"/>
      <c r="N3984" s="50">
        <v>0.98925828524107329</v>
      </c>
      <c r="O3984" s="50">
        <v>1.0449824161353782E-3</v>
      </c>
      <c r="P3984" s="50">
        <v>0.27642699151011563</v>
      </c>
      <c r="Q3984" s="50">
        <v>5.7563418549559089E-3</v>
      </c>
      <c r="R3984" s="50">
        <v>3.9507622314584002E-3</v>
      </c>
      <c r="S3984" s="50">
        <v>1.7262869956740419</v>
      </c>
      <c r="T3984" s="50">
        <v>5.9273909988751209E-3</v>
      </c>
      <c r="U3984" s="50">
        <v>3.0086517499266558</v>
      </c>
      <c r="V3984" s="51">
        <v>86.19738049072221</v>
      </c>
      <c r="X3984" s="49">
        <v>0.25</v>
      </c>
      <c r="Y3984" s="49">
        <v>36.700000000000003</v>
      </c>
      <c r="Z3984" s="49">
        <v>0.63</v>
      </c>
      <c r="AA3984" s="49">
        <v>6.38</v>
      </c>
      <c r="AB3984" s="49">
        <v>11.63</v>
      </c>
      <c r="AC3984" s="49">
        <v>0.25</v>
      </c>
      <c r="AD3984" s="49">
        <v>2.5</v>
      </c>
      <c r="AE3984" s="312"/>
      <c r="AF3984" s="465" t="s">
        <v>1747</v>
      </c>
      <c r="AG3984" s="343">
        <v>30</v>
      </c>
      <c r="AH3984" s="343">
        <v>15</v>
      </c>
      <c r="AI3984" s="343"/>
      <c r="AJ3984" s="343"/>
      <c r="AK3984" s="343"/>
      <c r="AL3984" s="343"/>
      <c r="AM3984" s="343"/>
      <c r="AN3984" s="343"/>
      <c r="AO3984" s="343"/>
      <c r="AP3984" s="343"/>
      <c r="AQ3984" s="343"/>
      <c r="AR3984" s="343"/>
      <c r="AS3984" s="343"/>
      <c r="AT3984" s="343"/>
      <c r="AU3984" s="343"/>
      <c r="AV3984" s="343"/>
      <c r="AW3984" s="343"/>
      <c r="AX3984" s="343"/>
      <c r="AY3984" s="343"/>
      <c r="AZ3984" s="343"/>
      <c r="BA3984" s="343"/>
      <c r="BB3984" s="343"/>
      <c r="BC3984" s="343"/>
      <c r="BD3984" s="343"/>
      <c r="BE3984" s="475"/>
      <c r="BF3984" s="475"/>
      <c r="BG3984" s="475"/>
      <c r="BH3984" s="475"/>
      <c r="BI3984" s="475"/>
      <c r="BJ3984" s="475"/>
      <c r="BK3984" s="475"/>
      <c r="BL3984" s="475"/>
      <c r="BM3984" s="475"/>
      <c r="BN3984" s="475"/>
      <c r="BO3984" s="475"/>
      <c r="BP3984" s="306"/>
      <c r="BQ3984" s="496"/>
      <c r="BR3984" s="496"/>
      <c r="BS3984" s="496"/>
      <c r="BT3984" s="496"/>
      <c r="BU3984" s="496"/>
      <c r="BV3984" s="496"/>
    </row>
    <row r="3985" spans="1:74" s="52" customFormat="1" ht="12.75">
      <c r="A3985" s="45">
        <v>2670.0804681784898</v>
      </c>
      <c r="B3985" s="46" t="s">
        <v>364</v>
      </c>
      <c r="C3985" s="47" t="s">
        <v>386</v>
      </c>
      <c r="D3985" s="48">
        <v>74.996443179347125</v>
      </c>
      <c r="E3985" s="49">
        <v>40.076189999999997</v>
      </c>
      <c r="F3985" s="49">
        <v>5.3800000000000001E-2</v>
      </c>
      <c r="G3985" s="49">
        <v>13.439870000000001</v>
      </c>
      <c r="H3985" s="49">
        <v>0.2596</v>
      </c>
      <c r="I3985" s="49">
        <v>0.18959999999999999</v>
      </c>
      <c r="J3985" s="49">
        <v>46.687829999999998</v>
      </c>
      <c r="K3985" s="49">
        <v>0.2319</v>
      </c>
      <c r="L3985" s="49">
        <v>100.93878999999998</v>
      </c>
      <c r="M3985" s="47"/>
      <c r="N3985" s="50">
        <v>0.99113890353779588</v>
      </c>
      <c r="O3985" s="50">
        <v>1.051975891205655E-3</v>
      </c>
      <c r="P3985" s="50">
        <v>0.27797078794352276</v>
      </c>
      <c r="Q3985" s="50">
        <v>5.1641241759222368E-3</v>
      </c>
      <c r="R3985" s="50">
        <v>3.9716609643865594E-3</v>
      </c>
      <c r="S3985" s="50">
        <v>1.7213149099917981</v>
      </c>
      <c r="T3985" s="50">
        <v>6.1447821751615542E-3</v>
      </c>
      <c r="U3985" s="50">
        <v>3.0067571446797925</v>
      </c>
      <c r="V3985" s="51">
        <v>86.096494951642711</v>
      </c>
      <c r="X3985" s="49">
        <v>0.25</v>
      </c>
      <c r="Y3985" s="49">
        <v>37.090000000000003</v>
      </c>
      <c r="Z3985" s="49">
        <v>0.62</v>
      </c>
      <c r="AA3985" s="49">
        <v>6.99</v>
      </c>
      <c r="AB3985" s="49">
        <v>11.54</v>
      </c>
      <c r="AC3985" s="49">
        <v>0.25</v>
      </c>
      <c r="AD3985" s="49">
        <v>2.39</v>
      </c>
      <c r="AE3985" s="312"/>
      <c r="AF3985" s="465" t="s">
        <v>1747</v>
      </c>
      <c r="AG3985" s="343">
        <v>30</v>
      </c>
      <c r="AH3985" s="343">
        <v>15</v>
      </c>
      <c r="AI3985" s="343"/>
      <c r="AJ3985" s="343"/>
      <c r="AK3985" s="343"/>
      <c r="AL3985" s="343"/>
      <c r="AM3985" s="343"/>
      <c r="AN3985" s="343"/>
      <c r="AO3985" s="343"/>
      <c r="AP3985" s="343"/>
      <c r="AQ3985" s="343"/>
      <c r="AR3985" s="343"/>
      <c r="AS3985" s="343"/>
      <c r="AT3985" s="343"/>
      <c r="AU3985" s="343"/>
      <c r="AV3985" s="343"/>
      <c r="AW3985" s="343"/>
      <c r="AX3985" s="343"/>
      <c r="AY3985" s="343"/>
      <c r="AZ3985" s="343"/>
      <c r="BA3985" s="343"/>
      <c r="BB3985" s="343"/>
      <c r="BC3985" s="343"/>
      <c r="BD3985" s="343"/>
      <c r="BE3985" s="475"/>
      <c r="BF3985" s="475"/>
      <c r="BG3985" s="475"/>
      <c r="BH3985" s="475"/>
      <c r="BI3985" s="475"/>
      <c r="BJ3985" s="475"/>
      <c r="BK3985" s="475"/>
      <c r="BL3985" s="475"/>
      <c r="BM3985" s="475"/>
      <c r="BN3985" s="475"/>
      <c r="BO3985" s="475"/>
      <c r="BP3985" s="306"/>
      <c r="BQ3985" s="496"/>
      <c r="BR3985" s="496"/>
      <c r="BS3985" s="496"/>
      <c r="BT3985" s="496"/>
      <c r="BU3985" s="496"/>
      <c r="BV3985" s="496"/>
    </row>
    <row r="3986" spans="1:74" s="52" customFormat="1" ht="12.75">
      <c r="A3986" s="45">
        <v>2670.0804681784898</v>
      </c>
      <c r="B3986" s="46" t="s">
        <v>364</v>
      </c>
      <c r="C3986" s="47" t="s">
        <v>386</v>
      </c>
      <c r="D3986" s="48">
        <v>79.996443179347125</v>
      </c>
      <c r="E3986" s="49">
        <v>39.903759999999998</v>
      </c>
      <c r="F3986" s="49">
        <v>7.0000000000000007E-2</v>
      </c>
      <c r="G3986" s="49">
        <v>13.419829999999999</v>
      </c>
      <c r="H3986" s="49">
        <v>0.28320000000000001</v>
      </c>
      <c r="I3986" s="49">
        <v>0.20050000000000001</v>
      </c>
      <c r="J3986" s="49">
        <v>47.195300000000003</v>
      </c>
      <c r="K3986" s="49">
        <v>0.2162</v>
      </c>
      <c r="L3986" s="49">
        <v>101.28878999999999</v>
      </c>
      <c r="M3986" s="47"/>
      <c r="N3986" s="50">
        <v>0.98416839197081396</v>
      </c>
      <c r="O3986" s="50">
        <v>1.3649886752668012E-3</v>
      </c>
      <c r="P3986" s="50">
        <v>0.27679522987058075</v>
      </c>
      <c r="Q3986" s="50">
        <v>5.6181422929802681E-3</v>
      </c>
      <c r="R3986" s="50">
        <v>4.1884728951344027E-3</v>
      </c>
      <c r="S3986" s="50">
        <v>1.7352533430653925</v>
      </c>
      <c r="T3986" s="50">
        <v>5.7130619084830884E-3</v>
      </c>
      <c r="U3986" s="50">
        <v>3.0131016306786518</v>
      </c>
      <c r="V3986" s="51">
        <v>86.243113929069693</v>
      </c>
      <c r="X3986" s="49">
        <v>0.25</v>
      </c>
      <c r="Y3986" s="49">
        <v>27.27</v>
      </c>
      <c r="Z3986" s="49">
        <v>0.62</v>
      </c>
      <c r="AA3986" s="49">
        <v>6.48</v>
      </c>
      <c r="AB3986" s="49">
        <v>10.62</v>
      </c>
      <c r="AC3986" s="49">
        <v>0.25</v>
      </c>
      <c r="AD3986" s="49">
        <v>2.52</v>
      </c>
      <c r="AE3986" s="312"/>
      <c r="AF3986" s="465" t="s">
        <v>1747</v>
      </c>
      <c r="AG3986" s="343">
        <v>30</v>
      </c>
      <c r="AH3986" s="343">
        <v>15</v>
      </c>
      <c r="AI3986" s="343"/>
      <c r="AJ3986" s="343"/>
      <c r="AK3986" s="343"/>
      <c r="AL3986" s="343"/>
      <c r="AM3986" s="343"/>
      <c r="AN3986" s="343"/>
      <c r="AO3986" s="343"/>
      <c r="AP3986" s="343"/>
      <c r="AQ3986" s="343"/>
      <c r="AR3986" s="343"/>
      <c r="AS3986" s="343"/>
      <c r="AT3986" s="343"/>
      <c r="AU3986" s="343"/>
      <c r="AV3986" s="343"/>
      <c r="AW3986" s="343"/>
      <c r="AX3986" s="343"/>
      <c r="AY3986" s="343"/>
      <c r="AZ3986" s="343"/>
      <c r="BA3986" s="343"/>
      <c r="BB3986" s="343"/>
      <c r="BC3986" s="343"/>
      <c r="BD3986" s="343"/>
      <c r="BE3986" s="475"/>
      <c r="BF3986" s="475"/>
      <c r="BG3986" s="475"/>
      <c r="BH3986" s="475"/>
      <c r="BI3986" s="475"/>
      <c r="BJ3986" s="475"/>
      <c r="BK3986" s="475"/>
      <c r="BL3986" s="475"/>
      <c r="BM3986" s="475"/>
      <c r="BN3986" s="475"/>
      <c r="BO3986" s="475"/>
      <c r="BP3986" s="306"/>
      <c r="BQ3986" s="496"/>
      <c r="BR3986" s="496"/>
      <c r="BS3986" s="496"/>
      <c r="BT3986" s="496"/>
      <c r="BU3986" s="496"/>
      <c r="BV3986" s="496"/>
    </row>
    <row r="3987" spans="1:74" s="52" customFormat="1" ht="12.75">
      <c r="A3987" s="45">
        <v>2670.0804681784898</v>
      </c>
      <c r="B3987" s="46" t="s">
        <v>364</v>
      </c>
      <c r="C3987" s="47" t="s">
        <v>386</v>
      </c>
      <c r="D3987" s="48">
        <v>84.996443179347125</v>
      </c>
      <c r="E3987" s="49">
        <v>40.025469999999999</v>
      </c>
      <c r="F3987" s="49">
        <v>5.930001E-2</v>
      </c>
      <c r="G3987" s="49">
        <v>13.339650000000001</v>
      </c>
      <c r="H3987" s="49">
        <v>0.2402</v>
      </c>
      <c r="I3987" s="49">
        <v>0.15190000000000001</v>
      </c>
      <c r="J3987" s="49">
        <v>46.474690000000002</v>
      </c>
      <c r="K3987" s="49">
        <v>0.22420000000000001</v>
      </c>
      <c r="L3987" s="49">
        <v>100.51541001</v>
      </c>
      <c r="M3987" s="47"/>
      <c r="N3987" s="50">
        <v>0.99323589713151716</v>
      </c>
      <c r="O3987" s="50">
        <v>1.1634457797367684E-3</v>
      </c>
      <c r="P3987" s="50">
        <v>0.27683206724823645</v>
      </c>
      <c r="Q3987" s="50">
        <v>4.794384519226212E-3</v>
      </c>
      <c r="R3987" s="50">
        <v>3.1927100550677035E-3</v>
      </c>
      <c r="S3987" s="50">
        <v>1.7192578424469636</v>
      </c>
      <c r="T3987" s="50">
        <v>5.9608641282613865E-3</v>
      </c>
      <c r="U3987" s="50">
        <v>3.0044372113090092</v>
      </c>
      <c r="V3987" s="51">
        <v>86.1312826690002</v>
      </c>
      <c r="X3987" s="49">
        <v>0.25</v>
      </c>
      <c r="Y3987" s="49">
        <v>31.82</v>
      </c>
      <c r="Z3987" s="49">
        <v>0.63</v>
      </c>
      <c r="AA3987" s="49">
        <v>7.6</v>
      </c>
      <c r="AB3987" s="49">
        <v>14.07</v>
      </c>
      <c r="AC3987" s="49">
        <v>0.25</v>
      </c>
      <c r="AD3987" s="49">
        <v>2.44</v>
      </c>
      <c r="AE3987" s="312"/>
      <c r="AF3987" s="465" t="s">
        <v>1747</v>
      </c>
      <c r="AG3987" s="343">
        <v>30</v>
      </c>
      <c r="AH3987" s="343">
        <v>15</v>
      </c>
      <c r="AI3987" s="343"/>
      <c r="AJ3987" s="343"/>
      <c r="AK3987" s="343"/>
      <c r="AL3987" s="343"/>
      <c r="AM3987" s="343"/>
      <c r="AN3987" s="343"/>
      <c r="AO3987" s="343"/>
      <c r="AP3987" s="343"/>
      <c r="AQ3987" s="343"/>
      <c r="AR3987" s="343"/>
      <c r="AS3987" s="343"/>
      <c r="AT3987" s="343"/>
      <c r="AU3987" s="343"/>
      <c r="AV3987" s="343"/>
      <c r="AW3987" s="343"/>
      <c r="AX3987" s="343"/>
      <c r="AY3987" s="343"/>
      <c r="AZ3987" s="343"/>
      <c r="BA3987" s="343"/>
      <c r="BB3987" s="343"/>
      <c r="BC3987" s="343"/>
      <c r="BD3987" s="343"/>
      <c r="BE3987" s="475"/>
      <c r="BF3987" s="475"/>
      <c r="BG3987" s="475"/>
      <c r="BH3987" s="475"/>
      <c r="BI3987" s="475"/>
      <c r="BJ3987" s="475"/>
      <c r="BK3987" s="475"/>
      <c r="BL3987" s="475"/>
      <c r="BM3987" s="475"/>
      <c r="BN3987" s="475"/>
      <c r="BO3987" s="475"/>
      <c r="BP3987" s="306"/>
      <c r="BQ3987" s="496"/>
      <c r="BR3987" s="496"/>
      <c r="BS3987" s="496"/>
      <c r="BT3987" s="496"/>
      <c r="BU3987" s="496"/>
      <c r="BV3987" s="496"/>
    </row>
    <row r="3988" spans="1:74" s="52" customFormat="1" ht="12.75">
      <c r="A3988" s="45">
        <v>2670.0804681784898</v>
      </c>
      <c r="B3988" s="46" t="s">
        <v>364</v>
      </c>
      <c r="C3988" s="47" t="s">
        <v>386</v>
      </c>
      <c r="D3988" s="48">
        <v>89.996443179347125</v>
      </c>
      <c r="E3988" s="49">
        <v>40.015329999999999</v>
      </c>
      <c r="F3988" s="49">
        <v>6.7100000000000007E-2</v>
      </c>
      <c r="G3988" s="49">
        <v>13.3597</v>
      </c>
      <c r="H3988" s="49">
        <v>0.23280000000000001</v>
      </c>
      <c r="I3988" s="49">
        <v>0.1628</v>
      </c>
      <c r="J3988" s="49">
        <v>46.637079999999997</v>
      </c>
      <c r="K3988" s="49">
        <v>0.2296</v>
      </c>
      <c r="L3988" s="49">
        <v>100.70441</v>
      </c>
      <c r="M3988" s="47"/>
      <c r="N3988" s="50">
        <v>0.9913474906129256</v>
      </c>
      <c r="O3988" s="50">
        <v>1.3143088856252549E-3</v>
      </c>
      <c r="P3988" s="50">
        <v>0.27679115551681055</v>
      </c>
      <c r="Q3988" s="50">
        <v>4.6390214130562161E-3</v>
      </c>
      <c r="R3988" s="50">
        <v>3.4161713693604363E-3</v>
      </c>
      <c r="S3988" s="50">
        <v>1.7224213706955533</v>
      </c>
      <c r="T3988" s="50">
        <v>6.0943731224925839E-3</v>
      </c>
      <c r="U3988" s="50">
        <v>3.0060238916158237</v>
      </c>
      <c r="V3988" s="51">
        <v>86.154990933294656</v>
      </c>
      <c r="X3988" s="49">
        <v>0.25</v>
      </c>
      <c r="Y3988" s="49">
        <v>28.83</v>
      </c>
      <c r="Z3988" s="49">
        <v>0.63</v>
      </c>
      <c r="AA3988" s="49">
        <v>7.74</v>
      </c>
      <c r="AB3988" s="49">
        <v>13.47</v>
      </c>
      <c r="AC3988" s="49">
        <v>0.25</v>
      </c>
      <c r="AD3988" s="49">
        <v>2.42</v>
      </c>
      <c r="AE3988" s="312"/>
      <c r="AF3988" s="465" t="s">
        <v>1747</v>
      </c>
      <c r="AG3988" s="343">
        <v>30</v>
      </c>
      <c r="AH3988" s="343">
        <v>15</v>
      </c>
      <c r="AI3988" s="343"/>
      <c r="AJ3988" s="343"/>
      <c r="AK3988" s="343"/>
      <c r="AL3988" s="343"/>
      <c r="AM3988" s="343"/>
      <c r="AN3988" s="343"/>
      <c r="AO3988" s="343"/>
      <c r="AP3988" s="343"/>
      <c r="AQ3988" s="343"/>
      <c r="AR3988" s="343"/>
      <c r="AS3988" s="343"/>
      <c r="AT3988" s="343"/>
      <c r="AU3988" s="343"/>
      <c r="AV3988" s="343"/>
      <c r="AW3988" s="343"/>
      <c r="AX3988" s="343"/>
      <c r="AY3988" s="343"/>
      <c r="AZ3988" s="343"/>
      <c r="BA3988" s="343"/>
      <c r="BB3988" s="343"/>
      <c r="BC3988" s="343"/>
      <c r="BD3988" s="343"/>
      <c r="BE3988" s="475"/>
      <c r="BF3988" s="475"/>
      <c r="BG3988" s="475"/>
      <c r="BH3988" s="475"/>
      <c r="BI3988" s="475"/>
      <c r="BJ3988" s="475"/>
      <c r="BK3988" s="475"/>
      <c r="BL3988" s="475"/>
      <c r="BM3988" s="475"/>
      <c r="BN3988" s="475"/>
      <c r="BO3988" s="475"/>
      <c r="BP3988" s="306"/>
      <c r="BQ3988" s="496"/>
      <c r="BR3988" s="496"/>
      <c r="BS3988" s="496"/>
      <c r="BT3988" s="496"/>
      <c r="BU3988" s="496"/>
      <c r="BV3988" s="496"/>
    </row>
    <row r="3989" spans="1:74" s="52" customFormat="1" ht="12.75">
      <c r="A3989" s="45">
        <v>2670.0804681784898</v>
      </c>
      <c r="B3989" s="46" t="s">
        <v>364</v>
      </c>
      <c r="C3989" s="47" t="s">
        <v>386</v>
      </c>
      <c r="D3989" s="48">
        <v>94.996443179347125</v>
      </c>
      <c r="E3989" s="49">
        <v>40.167479999999998</v>
      </c>
      <c r="F3989" s="49">
        <v>5.4900009999999999E-2</v>
      </c>
      <c r="G3989" s="49">
        <v>13.319610000000001</v>
      </c>
      <c r="H3989" s="49">
        <v>0.2671</v>
      </c>
      <c r="I3989" s="49">
        <v>0.20030000000000001</v>
      </c>
      <c r="J3989" s="49">
        <v>46.474690000000002</v>
      </c>
      <c r="K3989" s="49">
        <v>0.22370000000000001</v>
      </c>
      <c r="L3989" s="49">
        <v>100.70778000999998</v>
      </c>
      <c r="M3989" s="47"/>
      <c r="N3989" s="50">
        <v>0.9947916818038659</v>
      </c>
      <c r="O3989" s="50">
        <v>1.0749924093548153E-3</v>
      </c>
      <c r="P3989" s="50">
        <v>0.27587037286249588</v>
      </c>
      <c r="Q3989" s="50">
        <v>5.3207804540665758E-3</v>
      </c>
      <c r="R3989" s="50">
        <v>4.2016923265968051E-3</v>
      </c>
      <c r="S3989" s="50">
        <v>1.7158629871268487</v>
      </c>
      <c r="T3989" s="50">
        <v>5.9358263941958461E-3</v>
      </c>
      <c r="U3989" s="50">
        <v>3.0030583333774246</v>
      </c>
      <c r="V3989" s="51">
        <v>86.149231699168212</v>
      </c>
      <c r="X3989" s="49">
        <v>0.25</v>
      </c>
      <c r="Y3989" s="49">
        <v>36.04</v>
      </c>
      <c r="Z3989" s="49">
        <v>0.63</v>
      </c>
      <c r="AA3989" s="49">
        <v>6.76</v>
      </c>
      <c r="AB3989" s="49">
        <v>10.94</v>
      </c>
      <c r="AC3989" s="49">
        <v>0.25</v>
      </c>
      <c r="AD3989" s="49">
        <v>2.46</v>
      </c>
      <c r="AE3989" s="312"/>
      <c r="AF3989" s="465" t="s">
        <v>1747</v>
      </c>
      <c r="AG3989" s="343">
        <v>30</v>
      </c>
      <c r="AH3989" s="343">
        <v>15</v>
      </c>
      <c r="AI3989" s="343"/>
      <c r="AJ3989" s="343"/>
      <c r="AK3989" s="343"/>
      <c r="AL3989" s="343"/>
      <c r="AM3989" s="343"/>
      <c r="AN3989" s="343"/>
      <c r="AO3989" s="343"/>
      <c r="AP3989" s="343"/>
      <c r="AQ3989" s="343"/>
      <c r="AR3989" s="343"/>
      <c r="AS3989" s="343"/>
      <c r="AT3989" s="343"/>
      <c r="AU3989" s="343"/>
      <c r="AV3989" s="343"/>
      <c r="AW3989" s="343"/>
      <c r="AX3989" s="343"/>
      <c r="AY3989" s="343"/>
      <c r="AZ3989" s="343"/>
      <c r="BA3989" s="343"/>
      <c r="BB3989" s="343"/>
      <c r="BC3989" s="343"/>
      <c r="BD3989" s="343"/>
      <c r="BE3989" s="475"/>
      <c r="BF3989" s="475"/>
      <c r="BG3989" s="475"/>
      <c r="BH3989" s="475"/>
      <c r="BI3989" s="475"/>
      <c r="BJ3989" s="475"/>
      <c r="BK3989" s="475"/>
      <c r="BL3989" s="475"/>
      <c r="BM3989" s="475"/>
      <c r="BN3989" s="475"/>
      <c r="BO3989" s="475"/>
      <c r="BP3989" s="306"/>
      <c r="BQ3989" s="496"/>
      <c r="BR3989" s="496"/>
      <c r="BS3989" s="496"/>
      <c r="BT3989" s="496"/>
      <c r="BU3989" s="496"/>
      <c r="BV3989" s="496"/>
    </row>
    <row r="3990" spans="1:74" s="52" customFormat="1" ht="12.75">
      <c r="A3990" s="45">
        <v>2670.0804681784898</v>
      </c>
      <c r="B3990" s="46" t="s">
        <v>364</v>
      </c>
      <c r="C3990" s="47" t="s">
        <v>386</v>
      </c>
      <c r="D3990" s="48">
        <v>99.996443179347125</v>
      </c>
      <c r="E3990" s="49">
        <v>40.137050000000002</v>
      </c>
      <c r="F3990" s="49">
        <v>6.9199999999999998E-2</v>
      </c>
      <c r="G3990" s="49">
        <v>13.489979999999999</v>
      </c>
      <c r="H3990" s="49">
        <v>0.25369999999999998</v>
      </c>
      <c r="I3990" s="49">
        <v>0.21190000000000001</v>
      </c>
      <c r="J3990" s="49">
        <v>46.586329999999997</v>
      </c>
      <c r="K3990" s="49">
        <v>0.22270000000000001</v>
      </c>
      <c r="L3990" s="49">
        <v>100.97086</v>
      </c>
      <c r="M3990" s="47"/>
      <c r="N3990" s="50">
        <v>0.99231810318592262</v>
      </c>
      <c r="O3990" s="50">
        <v>1.3526547890058715E-3</v>
      </c>
      <c r="P3990" s="50">
        <v>0.27891557386961735</v>
      </c>
      <c r="Q3990" s="50">
        <v>5.045100530175841E-3</v>
      </c>
      <c r="R3990" s="50">
        <v>4.4373344229434227E-3</v>
      </c>
      <c r="S3990" s="50">
        <v>1.7170087534298075</v>
      </c>
      <c r="T3990" s="50">
        <v>5.8990670085929493E-3</v>
      </c>
      <c r="U3990" s="50">
        <v>3.0049765872360652</v>
      </c>
      <c r="V3990" s="51">
        <v>86.025744059795954</v>
      </c>
      <c r="X3990" s="49">
        <v>0.25</v>
      </c>
      <c r="Y3990" s="49">
        <v>27.63</v>
      </c>
      <c r="Z3990" s="49">
        <v>0.62</v>
      </c>
      <c r="AA3990" s="49">
        <v>7.16</v>
      </c>
      <c r="AB3990" s="49">
        <v>10.15</v>
      </c>
      <c r="AC3990" s="49">
        <v>0.25</v>
      </c>
      <c r="AD3990" s="49">
        <v>2.4700000000000002</v>
      </c>
      <c r="AE3990" s="312"/>
      <c r="AF3990" s="465" t="s">
        <v>1747</v>
      </c>
      <c r="AG3990" s="343">
        <v>30</v>
      </c>
      <c r="AH3990" s="343">
        <v>15</v>
      </c>
      <c r="AI3990" s="343"/>
      <c r="AJ3990" s="343"/>
      <c r="AK3990" s="343"/>
      <c r="AL3990" s="343"/>
      <c r="AM3990" s="343"/>
      <c r="AN3990" s="343"/>
      <c r="AO3990" s="343"/>
      <c r="AP3990" s="343"/>
      <c r="AQ3990" s="343"/>
      <c r="AR3990" s="343"/>
      <c r="AS3990" s="343"/>
      <c r="AT3990" s="343"/>
      <c r="AU3990" s="343"/>
      <c r="AV3990" s="343"/>
      <c r="AW3990" s="343"/>
      <c r="AX3990" s="343"/>
      <c r="AY3990" s="343"/>
      <c r="AZ3990" s="343"/>
      <c r="BA3990" s="343"/>
      <c r="BB3990" s="343"/>
      <c r="BC3990" s="343"/>
      <c r="BD3990" s="343"/>
      <c r="BE3990" s="475"/>
      <c r="BF3990" s="475"/>
      <c r="BG3990" s="475"/>
      <c r="BH3990" s="475"/>
      <c r="BI3990" s="475"/>
      <c r="BJ3990" s="475"/>
      <c r="BK3990" s="475"/>
      <c r="BL3990" s="475"/>
      <c r="BM3990" s="475"/>
      <c r="BN3990" s="475"/>
      <c r="BO3990" s="475"/>
      <c r="BP3990" s="306"/>
      <c r="BQ3990" s="496"/>
      <c r="BR3990" s="496"/>
      <c r="BS3990" s="496"/>
      <c r="BT3990" s="496"/>
      <c r="BU3990" s="496"/>
      <c r="BV3990" s="496"/>
    </row>
    <row r="3991" spans="1:74" s="52" customFormat="1" ht="12.75">
      <c r="A3991" s="45">
        <v>2670.0804681784898</v>
      </c>
      <c r="B3991" s="46" t="s">
        <v>364</v>
      </c>
      <c r="C3991" s="47" t="s">
        <v>386</v>
      </c>
      <c r="D3991" s="48">
        <v>104.99644317934712</v>
      </c>
      <c r="E3991" s="49">
        <v>40.137050000000002</v>
      </c>
      <c r="F3991" s="49">
        <v>9.2600000000000002E-2</v>
      </c>
      <c r="G3991" s="49">
        <v>13.289540000000001</v>
      </c>
      <c r="H3991" s="49">
        <v>0.22739999999999999</v>
      </c>
      <c r="I3991" s="49">
        <v>0.19020000000000001</v>
      </c>
      <c r="J3991" s="49">
        <v>46.789319999999996</v>
      </c>
      <c r="K3991" s="49">
        <v>0.22600000000000001</v>
      </c>
      <c r="L3991" s="49">
        <v>100.95211</v>
      </c>
      <c r="M3991" s="47"/>
      <c r="N3991" s="50">
        <v>0.99137148019369004</v>
      </c>
      <c r="O3991" s="50">
        <v>1.808328692427835E-3</v>
      </c>
      <c r="P3991" s="50">
        <v>0.27450920633803944</v>
      </c>
      <c r="Q3991" s="50">
        <v>4.517782556241497E-3</v>
      </c>
      <c r="R3991" s="50">
        <v>3.9791217111578561E-3</v>
      </c>
      <c r="S3991" s="50">
        <v>1.7228451735242862</v>
      </c>
      <c r="T3991" s="50">
        <v>5.9807694056112888E-3</v>
      </c>
      <c r="U3991" s="50">
        <v>3.0050118624214539</v>
      </c>
      <c r="V3991" s="51">
        <v>86.256359457005274</v>
      </c>
      <c r="X3991" s="49">
        <v>0.25</v>
      </c>
      <c r="Y3991" s="49">
        <v>20.91</v>
      </c>
      <c r="Z3991" s="49">
        <v>0.63</v>
      </c>
      <c r="AA3991" s="49">
        <v>7.99</v>
      </c>
      <c r="AB3991" s="49">
        <v>11.5</v>
      </c>
      <c r="AC3991" s="49">
        <v>0.24</v>
      </c>
      <c r="AD3991" s="49">
        <v>2.42</v>
      </c>
      <c r="AE3991" s="312"/>
      <c r="AF3991" s="465" t="s">
        <v>1747</v>
      </c>
      <c r="AG3991" s="343">
        <v>30</v>
      </c>
      <c r="AH3991" s="343">
        <v>15</v>
      </c>
      <c r="AI3991" s="343"/>
      <c r="AJ3991" s="343"/>
      <c r="AK3991" s="343"/>
      <c r="AL3991" s="343"/>
      <c r="AM3991" s="343"/>
      <c r="AN3991" s="343"/>
      <c r="AO3991" s="343"/>
      <c r="AP3991" s="343"/>
      <c r="AQ3991" s="343"/>
      <c r="AR3991" s="343"/>
      <c r="AS3991" s="343"/>
      <c r="AT3991" s="343"/>
      <c r="AU3991" s="343"/>
      <c r="AV3991" s="343"/>
      <c r="AW3991" s="343"/>
      <c r="AX3991" s="343"/>
      <c r="AY3991" s="343"/>
      <c r="AZ3991" s="343"/>
      <c r="BA3991" s="343"/>
      <c r="BB3991" s="343"/>
      <c r="BC3991" s="343"/>
      <c r="BD3991" s="343"/>
      <c r="BE3991" s="475"/>
      <c r="BF3991" s="475"/>
      <c r="BG3991" s="475"/>
      <c r="BH3991" s="475"/>
      <c r="BI3991" s="475"/>
      <c r="BJ3991" s="475"/>
      <c r="BK3991" s="475"/>
      <c r="BL3991" s="475"/>
      <c r="BM3991" s="475"/>
      <c r="BN3991" s="475"/>
      <c r="BO3991" s="475"/>
      <c r="BP3991" s="306"/>
      <c r="BQ3991" s="496"/>
      <c r="BR3991" s="496"/>
      <c r="BS3991" s="496"/>
      <c r="BT3991" s="496"/>
      <c r="BU3991" s="496"/>
      <c r="BV3991" s="496"/>
    </row>
    <row r="3992" spans="1:74" s="52" customFormat="1" ht="12.75">
      <c r="A3992" s="45">
        <v>2670.0804681784898</v>
      </c>
      <c r="B3992" s="46" t="s">
        <v>364</v>
      </c>
      <c r="C3992" s="47" t="s">
        <v>386</v>
      </c>
      <c r="D3992" s="48">
        <v>109.99644317934712</v>
      </c>
      <c r="E3992" s="49">
        <v>40.086329999999997</v>
      </c>
      <c r="F3992" s="49">
        <v>5.21E-2</v>
      </c>
      <c r="G3992" s="49">
        <v>13.3597</v>
      </c>
      <c r="H3992" s="49">
        <v>0.222</v>
      </c>
      <c r="I3992" s="49">
        <v>0.18540000000000001</v>
      </c>
      <c r="J3992" s="49">
        <v>46.494990000000001</v>
      </c>
      <c r="K3992" s="49">
        <v>0.22919999999999999</v>
      </c>
      <c r="L3992" s="49">
        <v>100.62972000000001</v>
      </c>
      <c r="M3992" s="47"/>
      <c r="N3992" s="50">
        <v>0.99369343784898079</v>
      </c>
      <c r="O3992" s="50">
        <v>1.0211023197683813E-3</v>
      </c>
      <c r="P3992" s="50">
        <v>0.27695475404201275</v>
      </c>
      <c r="Q3992" s="50">
        <v>4.4264237896014889E-3</v>
      </c>
      <c r="R3992" s="50">
        <v>3.892705901554612E-3</v>
      </c>
      <c r="S3992" s="50">
        <v>1.7181885820335585</v>
      </c>
      <c r="T3992" s="50">
        <v>6.0873515760068433E-3</v>
      </c>
      <c r="U3992" s="50">
        <v>3.0042643575114831</v>
      </c>
      <c r="V3992" s="51">
        <v>86.118553537773366</v>
      </c>
      <c r="X3992" s="49">
        <v>0.25</v>
      </c>
      <c r="Y3992" s="49">
        <v>37.35</v>
      </c>
      <c r="Z3992" s="49">
        <v>0.63</v>
      </c>
      <c r="AA3992" s="49">
        <v>8.15</v>
      </c>
      <c r="AB3992" s="49">
        <v>11.52</v>
      </c>
      <c r="AC3992" s="49">
        <v>0.25</v>
      </c>
      <c r="AD3992" s="49">
        <v>2.4</v>
      </c>
      <c r="AE3992" s="312"/>
      <c r="AF3992" s="465" t="s">
        <v>1747</v>
      </c>
      <c r="AG3992" s="343">
        <v>30</v>
      </c>
      <c r="AH3992" s="343">
        <v>15</v>
      </c>
      <c r="AI3992" s="343"/>
      <c r="AJ3992" s="343"/>
      <c r="AK3992" s="343"/>
      <c r="AL3992" s="343"/>
      <c r="AM3992" s="343"/>
      <c r="AN3992" s="343"/>
      <c r="AO3992" s="343"/>
      <c r="AP3992" s="343"/>
      <c r="AQ3992" s="343"/>
      <c r="AR3992" s="343"/>
      <c r="AS3992" s="343"/>
      <c r="AT3992" s="343"/>
      <c r="AU3992" s="343"/>
      <c r="AV3992" s="343"/>
      <c r="AW3992" s="343"/>
      <c r="AX3992" s="343"/>
      <c r="AY3992" s="343"/>
      <c r="AZ3992" s="343"/>
      <c r="BA3992" s="343"/>
      <c r="BB3992" s="343"/>
      <c r="BC3992" s="343"/>
      <c r="BD3992" s="343"/>
      <c r="BE3992" s="475"/>
      <c r="BF3992" s="475"/>
      <c r="BG3992" s="475"/>
      <c r="BH3992" s="475"/>
      <c r="BI3992" s="475"/>
      <c r="BJ3992" s="475"/>
      <c r="BK3992" s="475"/>
      <c r="BL3992" s="475"/>
      <c r="BM3992" s="475"/>
      <c r="BN3992" s="475"/>
      <c r="BO3992" s="475"/>
      <c r="BP3992" s="306"/>
      <c r="BQ3992" s="496"/>
      <c r="BR3992" s="496"/>
      <c r="BS3992" s="496"/>
      <c r="BT3992" s="496"/>
      <c r="BU3992" s="496"/>
      <c r="BV3992" s="496"/>
    </row>
    <row r="3993" spans="1:74" s="52" customFormat="1" ht="12.75">
      <c r="A3993" s="45">
        <v>2670.0804681784898</v>
      </c>
      <c r="B3993" s="46" t="s">
        <v>364</v>
      </c>
      <c r="C3993" s="47" t="s">
        <v>386</v>
      </c>
      <c r="D3993" s="48">
        <v>114.99644317934712</v>
      </c>
      <c r="E3993" s="49">
        <v>40.20805</v>
      </c>
      <c r="F3993" s="49">
        <v>7.4700000000000003E-2</v>
      </c>
      <c r="G3993" s="49">
        <v>13.439870000000001</v>
      </c>
      <c r="H3993" s="49">
        <v>0.27160000000000001</v>
      </c>
      <c r="I3993" s="49">
        <v>0.19109999999999999</v>
      </c>
      <c r="J3993" s="49">
        <v>46.616779999999999</v>
      </c>
      <c r="K3993" s="49">
        <v>0.22509999999999999</v>
      </c>
      <c r="L3993" s="49">
        <v>101.02719999999999</v>
      </c>
      <c r="M3993" s="47"/>
      <c r="N3993" s="50">
        <v>0.99310432961509287</v>
      </c>
      <c r="O3993" s="50">
        <v>1.4587399629742402E-3</v>
      </c>
      <c r="P3993" s="50">
        <v>0.2776086063737605</v>
      </c>
      <c r="Q3993" s="50">
        <v>5.395796001464768E-3</v>
      </c>
      <c r="R3993" s="50">
        <v>3.9978665233955119E-3</v>
      </c>
      <c r="S3993" s="50">
        <v>1.7164560247207798</v>
      </c>
      <c r="T3993" s="50">
        <v>5.9568272614910923E-3</v>
      </c>
      <c r="U3993" s="50">
        <v>3.0039781904589589</v>
      </c>
      <c r="V3993" s="51">
        <v>86.078254333141587</v>
      </c>
      <c r="X3993" s="49">
        <v>0.25</v>
      </c>
      <c r="Y3993" s="49">
        <v>26.23</v>
      </c>
      <c r="Z3993" s="49">
        <v>0.62</v>
      </c>
      <c r="AA3993" s="49">
        <v>6.63</v>
      </c>
      <c r="AB3993" s="49">
        <v>11.09</v>
      </c>
      <c r="AC3993" s="49">
        <v>0.25</v>
      </c>
      <c r="AD3993" s="49">
        <v>2.46</v>
      </c>
      <c r="AE3993" s="312"/>
      <c r="AF3993" s="465" t="s">
        <v>1747</v>
      </c>
      <c r="AG3993" s="343">
        <v>30</v>
      </c>
      <c r="AH3993" s="343">
        <v>15</v>
      </c>
      <c r="AI3993" s="343"/>
      <c r="AJ3993" s="343"/>
      <c r="AK3993" s="343"/>
      <c r="AL3993" s="343"/>
      <c r="AM3993" s="343"/>
      <c r="AN3993" s="343"/>
      <c r="AO3993" s="343"/>
      <c r="AP3993" s="343"/>
      <c r="AQ3993" s="343"/>
      <c r="AR3993" s="343"/>
      <c r="AS3993" s="343"/>
      <c r="AT3993" s="343"/>
      <c r="AU3993" s="343"/>
      <c r="AV3993" s="343"/>
      <c r="AW3993" s="343"/>
      <c r="AX3993" s="343"/>
      <c r="AY3993" s="343"/>
      <c r="AZ3993" s="343"/>
      <c r="BA3993" s="343"/>
      <c r="BB3993" s="343"/>
      <c r="BC3993" s="343"/>
      <c r="BD3993" s="343"/>
      <c r="BE3993" s="475"/>
      <c r="BF3993" s="475"/>
      <c r="BG3993" s="475"/>
      <c r="BH3993" s="475"/>
      <c r="BI3993" s="475"/>
      <c r="BJ3993" s="475"/>
      <c r="BK3993" s="475"/>
      <c r="BL3993" s="475"/>
      <c r="BM3993" s="475"/>
      <c r="BN3993" s="475"/>
      <c r="BO3993" s="475"/>
      <c r="BP3993" s="306"/>
      <c r="BQ3993" s="496"/>
      <c r="BR3993" s="496"/>
      <c r="BS3993" s="496"/>
      <c r="BT3993" s="496"/>
      <c r="BU3993" s="496"/>
      <c r="BV3993" s="496"/>
    </row>
    <row r="3994" spans="1:74" s="52" customFormat="1" ht="12.75">
      <c r="A3994" s="45">
        <v>2670.0804681784898</v>
      </c>
      <c r="B3994" s="46" t="s">
        <v>364</v>
      </c>
      <c r="C3994" s="47" t="s">
        <v>386</v>
      </c>
      <c r="D3994" s="48">
        <v>119.99644317934712</v>
      </c>
      <c r="E3994" s="49">
        <v>40.20805</v>
      </c>
      <c r="F3994" s="49">
        <v>5.91E-2</v>
      </c>
      <c r="G3994" s="49">
        <v>13.389760000000001</v>
      </c>
      <c r="H3994" s="49">
        <v>0.25990000000000002</v>
      </c>
      <c r="I3994" s="49">
        <v>0.17330000000000001</v>
      </c>
      <c r="J3994" s="49">
        <v>46.606630000000003</v>
      </c>
      <c r="K3994" s="49">
        <v>0.2225</v>
      </c>
      <c r="L3994" s="49">
        <v>100.91924</v>
      </c>
      <c r="M3994" s="47"/>
      <c r="N3994" s="50">
        <v>0.99384880079254512</v>
      </c>
      <c r="O3994" s="50">
        <v>1.1549686675148398E-3</v>
      </c>
      <c r="P3994" s="50">
        <v>0.27678088487869462</v>
      </c>
      <c r="Q3994" s="50">
        <v>5.1672262595595054E-3</v>
      </c>
      <c r="R3994" s="50">
        <v>3.628203255360164E-3</v>
      </c>
      <c r="S3994" s="50">
        <v>1.7173687407256064</v>
      </c>
      <c r="T3994" s="50">
        <v>5.8924372931443711E-3</v>
      </c>
      <c r="U3994" s="50">
        <v>3.0038412618724251</v>
      </c>
      <c r="V3994" s="51">
        <v>86.120355196776188</v>
      </c>
      <c r="X3994" s="49">
        <v>0.25</v>
      </c>
      <c r="Y3994" s="49">
        <v>32.83</v>
      </c>
      <c r="Z3994" s="49">
        <v>0.63</v>
      </c>
      <c r="AA3994" s="49">
        <v>7.04</v>
      </c>
      <c r="AB3994" s="49">
        <v>12.42</v>
      </c>
      <c r="AC3994" s="49">
        <v>0.25</v>
      </c>
      <c r="AD3994" s="49">
        <v>2.4900000000000002</v>
      </c>
      <c r="AE3994" s="312"/>
      <c r="AF3994" s="465" t="s">
        <v>1747</v>
      </c>
      <c r="AG3994" s="343">
        <v>30</v>
      </c>
      <c r="AH3994" s="343">
        <v>15</v>
      </c>
      <c r="AI3994" s="343"/>
      <c r="AJ3994" s="343"/>
      <c r="AK3994" s="343"/>
      <c r="AL3994" s="343"/>
      <c r="AM3994" s="343"/>
      <c r="AN3994" s="343"/>
      <c r="AO3994" s="343"/>
      <c r="AP3994" s="343"/>
      <c r="AQ3994" s="343"/>
      <c r="AR3994" s="343"/>
      <c r="AS3994" s="343"/>
      <c r="AT3994" s="343"/>
      <c r="AU3994" s="343"/>
      <c r="AV3994" s="343"/>
      <c r="AW3994" s="343"/>
      <c r="AX3994" s="343"/>
      <c r="AY3994" s="343"/>
      <c r="AZ3994" s="343"/>
      <c r="BA3994" s="343"/>
      <c r="BB3994" s="343"/>
      <c r="BC3994" s="343"/>
      <c r="BD3994" s="343"/>
      <c r="BE3994" s="475"/>
      <c r="BF3994" s="475"/>
      <c r="BG3994" s="475"/>
      <c r="BH3994" s="475"/>
      <c r="BI3994" s="475"/>
      <c r="BJ3994" s="475"/>
      <c r="BK3994" s="475"/>
      <c r="BL3994" s="475"/>
      <c r="BM3994" s="475"/>
      <c r="BN3994" s="475"/>
      <c r="BO3994" s="475"/>
      <c r="BP3994" s="306"/>
      <c r="BQ3994" s="496"/>
      <c r="BR3994" s="496"/>
      <c r="BS3994" s="496"/>
      <c r="BT3994" s="496"/>
      <c r="BU3994" s="496"/>
      <c r="BV3994" s="496"/>
    </row>
    <row r="3995" spans="1:74" s="52" customFormat="1" ht="12.75">
      <c r="A3995" s="45">
        <v>2670.0804681784898</v>
      </c>
      <c r="B3995" s="46" t="s">
        <v>364</v>
      </c>
      <c r="C3995" s="47" t="s">
        <v>386</v>
      </c>
      <c r="D3995" s="48">
        <v>124.99644317934712</v>
      </c>
      <c r="E3995" s="49">
        <v>39.954470000000001</v>
      </c>
      <c r="F3995" s="49">
        <v>6.1500010000000001E-2</v>
      </c>
      <c r="G3995" s="49">
        <v>13.319610000000001</v>
      </c>
      <c r="H3995" s="49">
        <v>0.25540000000000002</v>
      </c>
      <c r="I3995" s="49">
        <v>0.182</v>
      </c>
      <c r="J3995" s="49">
        <v>46.697980000000001</v>
      </c>
      <c r="K3995" s="49">
        <v>0.22459999999999999</v>
      </c>
      <c r="L3995" s="49">
        <v>100.69556000999999</v>
      </c>
      <c r="M3995" s="47"/>
      <c r="N3995" s="50">
        <v>0.99013812868637263</v>
      </c>
      <c r="O3995" s="50">
        <v>1.204983256165543E-3</v>
      </c>
      <c r="P3995" s="50">
        <v>0.27604374682834099</v>
      </c>
      <c r="Q3995" s="50">
        <v>5.0909073820996778E-3</v>
      </c>
      <c r="R3995" s="50">
        <v>3.8202126467246169E-3</v>
      </c>
      <c r="S3995" s="50">
        <v>1.7251904728729834</v>
      </c>
      <c r="T3995" s="50">
        <v>5.9634531286090484E-3</v>
      </c>
      <c r="U3995" s="50">
        <v>3.0074519048012962</v>
      </c>
      <c r="V3995" s="51">
        <v>86.206324871381653</v>
      </c>
      <c r="X3995" s="49">
        <v>0.25</v>
      </c>
      <c r="Y3995" s="49">
        <v>31.68</v>
      </c>
      <c r="Z3995" s="49">
        <v>0.63</v>
      </c>
      <c r="AA3995" s="49">
        <v>7.09</v>
      </c>
      <c r="AB3995" s="49">
        <v>11.89</v>
      </c>
      <c r="AC3995" s="49">
        <v>0.25</v>
      </c>
      <c r="AD3995" s="49">
        <v>2.4500000000000002</v>
      </c>
      <c r="AE3995" s="312"/>
      <c r="AF3995" s="465" t="s">
        <v>1747</v>
      </c>
      <c r="AG3995" s="343">
        <v>30</v>
      </c>
      <c r="AH3995" s="343">
        <v>15</v>
      </c>
      <c r="AI3995" s="343"/>
      <c r="AJ3995" s="343"/>
      <c r="AK3995" s="343"/>
      <c r="AL3995" s="343"/>
      <c r="AM3995" s="343"/>
      <c r="AN3995" s="343"/>
      <c r="AO3995" s="343"/>
      <c r="AP3995" s="343"/>
      <c r="AQ3995" s="343"/>
      <c r="AR3995" s="343"/>
      <c r="AS3995" s="343"/>
      <c r="AT3995" s="343"/>
      <c r="AU3995" s="343"/>
      <c r="AV3995" s="343"/>
      <c r="AW3995" s="343"/>
      <c r="AX3995" s="343"/>
      <c r="AY3995" s="343"/>
      <c r="AZ3995" s="343"/>
      <c r="BA3995" s="343"/>
      <c r="BB3995" s="343"/>
      <c r="BC3995" s="343"/>
      <c r="BD3995" s="343"/>
      <c r="BE3995" s="475"/>
      <c r="BF3995" s="475"/>
      <c r="BG3995" s="475"/>
      <c r="BH3995" s="475"/>
      <c r="BI3995" s="475"/>
      <c r="BJ3995" s="475"/>
      <c r="BK3995" s="475"/>
      <c r="BL3995" s="475"/>
      <c r="BM3995" s="475"/>
      <c r="BN3995" s="475"/>
      <c r="BO3995" s="475"/>
      <c r="BP3995" s="306"/>
      <c r="BQ3995" s="496"/>
      <c r="BR3995" s="496"/>
      <c r="BS3995" s="496"/>
      <c r="BT3995" s="496"/>
      <c r="BU3995" s="496"/>
      <c r="BV3995" s="496"/>
    </row>
    <row r="3996" spans="1:74" s="52" customFormat="1" ht="12.75">
      <c r="A3996" s="45">
        <v>2670.0804681784898</v>
      </c>
      <c r="B3996" s="46" t="s">
        <v>364</v>
      </c>
      <c r="C3996" s="47" t="s">
        <v>386</v>
      </c>
      <c r="D3996" s="48">
        <v>129.99644317934712</v>
      </c>
      <c r="E3996" s="49">
        <v>40.309489999999997</v>
      </c>
      <c r="F3996" s="49">
        <v>9.9199999999999997E-2</v>
      </c>
      <c r="G3996" s="49">
        <v>13.40981</v>
      </c>
      <c r="H3996" s="49">
        <v>0.25790000000000002</v>
      </c>
      <c r="I3996" s="49">
        <v>0.1726</v>
      </c>
      <c r="J3996" s="49">
        <v>46.606630000000003</v>
      </c>
      <c r="K3996" s="49">
        <v>0.21379999999999999</v>
      </c>
      <c r="L3996" s="49">
        <v>101.06943000000001</v>
      </c>
      <c r="M3996" s="47"/>
      <c r="N3996" s="50">
        <v>0.99449264702276241</v>
      </c>
      <c r="O3996" s="50">
        <v>1.9350017414219603E-3</v>
      </c>
      <c r="P3996" s="50">
        <v>0.27667689392479811</v>
      </c>
      <c r="Q3996" s="50">
        <v>5.1178730334401172E-3</v>
      </c>
      <c r="R3996" s="50">
        <v>3.6067895572340948E-3</v>
      </c>
      <c r="S3996" s="50">
        <v>1.714156697706223</v>
      </c>
      <c r="T3996" s="50">
        <v>5.6514465085140799E-3</v>
      </c>
      <c r="U3996" s="50">
        <v>3.0016373494943935</v>
      </c>
      <c r="V3996" s="51">
        <v>86.102460040463441</v>
      </c>
      <c r="X3996" s="49">
        <v>0.25</v>
      </c>
      <c r="Y3996" s="49">
        <v>20.32</v>
      </c>
      <c r="Z3996" s="49">
        <v>0.63</v>
      </c>
      <c r="AA3996" s="49">
        <v>6.98</v>
      </c>
      <c r="AB3996" s="49">
        <v>12.08</v>
      </c>
      <c r="AC3996" s="49">
        <v>0.25</v>
      </c>
      <c r="AD3996" s="49">
        <v>2.56</v>
      </c>
      <c r="AE3996" s="312"/>
      <c r="AF3996" s="465" t="s">
        <v>1747</v>
      </c>
      <c r="AG3996" s="343">
        <v>30</v>
      </c>
      <c r="AH3996" s="343">
        <v>15</v>
      </c>
      <c r="AI3996" s="343"/>
      <c r="AJ3996" s="343"/>
      <c r="AK3996" s="343"/>
      <c r="AL3996" s="343"/>
      <c r="AM3996" s="343"/>
      <c r="AN3996" s="343"/>
      <c r="AO3996" s="343"/>
      <c r="AP3996" s="343"/>
      <c r="AQ3996" s="343"/>
      <c r="AR3996" s="343"/>
      <c r="AS3996" s="343"/>
      <c r="AT3996" s="343"/>
      <c r="AU3996" s="343"/>
      <c r="AV3996" s="343"/>
      <c r="AW3996" s="343"/>
      <c r="AX3996" s="343"/>
      <c r="AY3996" s="343"/>
      <c r="AZ3996" s="343"/>
      <c r="BA3996" s="343"/>
      <c r="BB3996" s="343"/>
      <c r="BC3996" s="343"/>
      <c r="BD3996" s="343"/>
      <c r="BE3996" s="475"/>
      <c r="BF3996" s="475"/>
      <c r="BG3996" s="475"/>
      <c r="BH3996" s="475"/>
      <c r="BI3996" s="475"/>
      <c r="BJ3996" s="475"/>
      <c r="BK3996" s="475"/>
      <c r="BL3996" s="475"/>
      <c r="BM3996" s="475"/>
      <c r="BN3996" s="475"/>
      <c r="BO3996" s="475"/>
      <c r="BP3996" s="306"/>
      <c r="BQ3996" s="496"/>
      <c r="BR3996" s="496"/>
      <c r="BS3996" s="496"/>
      <c r="BT3996" s="496"/>
      <c r="BU3996" s="496"/>
      <c r="BV3996" s="496"/>
    </row>
    <row r="3997" spans="1:74" s="52" customFormat="1" ht="12.75">
      <c r="A3997" s="45">
        <v>2670.0804681784898</v>
      </c>
      <c r="B3997" s="46" t="s">
        <v>364</v>
      </c>
      <c r="C3997" s="47" t="s">
        <v>386</v>
      </c>
      <c r="D3997" s="48">
        <v>134.99644317934712</v>
      </c>
      <c r="E3997" s="49">
        <v>40.025469999999999</v>
      </c>
      <c r="F3997" s="49">
        <v>6.2899999999999998E-2</v>
      </c>
      <c r="G3997" s="49">
        <v>13.30958</v>
      </c>
      <c r="H3997" s="49">
        <v>0.26910000000000001</v>
      </c>
      <c r="I3997" s="49">
        <v>0.2203</v>
      </c>
      <c r="J3997" s="49">
        <v>46.758870000000002</v>
      </c>
      <c r="K3997" s="49">
        <v>0.22209999999999999</v>
      </c>
      <c r="L3997" s="49">
        <v>100.86832</v>
      </c>
      <c r="M3997" s="47"/>
      <c r="N3997" s="50">
        <v>0.99025045840630554</v>
      </c>
      <c r="O3997" s="50">
        <v>1.230366994361725E-3</v>
      </c>
      <c r="P3997" s="50">
        <v>0.27537781951283574</v>
      </c>
      <c r="Q3997" s="50">
        <v>5.355082943986538E-3</v>
      </c>
      <c r="R3997" s="50">
        <v>4.6164575685246987E-3</v>
      </c>
      <c r="S3997" s="50">
        <v>1.7245713404658172</v>
      </c>
      <c r="T3997" s="50">
        <v>5.8872817131396804E-3</v>
      </c>
      <c r="U3997" s="50">
        <v>3.0072888076049713</v>
      </c>
      <c r="V3997" s="51">
        <v>86.230759010105288</v>
      </c>
      <c r="X3997" s="49">
        <v>0.25</v>
      </c>
      <c r="Y3997" s="49">
        <v>31.21</v>
      </c>
      <c r="Z3997" s="49">
        <v>0.63</v>
      </c>
      <c r="AA3997" s="49">
        <v>6.73</v>
      </c>
      <c r="AB3997" s="49">
        <v>9.86</v>
      </c>
      <c r="AC3997" s="49">
        <v>0.25</v>
      </c>
      <c r="AD3997" s="49">
        <v>2.48</v>
      </c>
      <c r="AE3997" s="312"/>
      <c r="AF3997" s="465" t="s">
        <v>1747</v>
      </c>
      <c r="AG3997" s="343">
        <v>30</v>
      </c>
      <c r="AH3997" s="343">
        <v>15</v>
      </c>
      <c r="AI3997" s="343"/>
      <c r="AJ3997" s="343"/>
      <c r="AK3997" s="343"/>
      <c r="AL3997" s="343"/>
      <c r="AM3997" s="343"/>
      <c r="AN3997" s="343"/>
      <c r="AO3997" s="343"/>
      <c r="AP3997" s="343"/>
      <c r="AQ3997" s="343"/>
      <c r="AR3997" s="343"/>
      <c r="AS3997" s="343"/>
      <c r="AT3997" s="343"/>
      <c r="AU3997" s="343"/>
      <c r="AV3997" s="343"/>
      <c r="AW3997" s="343"/>
      <c r="AX3997" s="343"/>
      <c r="AY3997" s="343"/>
      <c r="AZ3997" s="343"/>
      <c r="BA3997" s="343"/>
      <c r="BB3997" s="343"/>
      <c r="BC3997" s="343"/>
      <c r="BD3997" s="343"/>
      <c r="BE3997" s="475"/>
      <c r="BF3997" s="475"/>
      <c r="BG3997" s="475"/>
      <c r="BH3997" s="475"/>
      <c r="BI3997" s="475"/>
      <c r="BJ3997" s="475"/>
      <c r="BK3997" s="475"/>
      <c r="BL3997" s="475"/>
      <c r="BM3997" s="475"/>
      <c r="BN3997" s="475"/>
      <c r="BO3997" s="475"/>
      <c r="BP3997" s="306"/>
      <c r="BQ3997" s="496"/>
      <c r="BR3997" s="496"/>
      <c r="BS3997" s="496"/>
      <c r="BT3997" s="496"/>
      <c r="BU3997" s="496"/>
      <c r="BV3997" s="496"/>
    </row>
    <row r="3998" spans="1:74" s="52" customFormat="1" ht="12.75">
      <c r="A3998" s="45">
        <v>2670.0804681784898</v>
      </c>
      <c r="B3998" s="46" t="s">
        <v>364</v>
      </c>
      <c r="C3998" s="47" t="s">
        <v>386</v>
      </c>
      <c r="D3998" s="48">
        <v>139.99644317934712</v>
      </c>
      <c r="E3998" s="49">
        <v>40.035620000000002</v>
      </c>
      <c r="F3998" s="49">
        <v>1.7999999999999999E-2</v>
      </c>
      <c r="G3998" s="49">
        <v>13.30958</v>
      </c>
      <c r="H3998" s="49">
        <v>0.27639999999999998</v>
      </c>
      <c r="I3998" s="49">
        <v>0.2016</v>
      </c>
      <c r="J3998" s="49">
        <v>46.779170000000001</v>
      </c>
      <c r="K3998" s="49">
        <v>0.2145</v>
      </c>
      <c r="L3998" s="49">
        <v>100.83487000000001</v>
      </c>
      <c r="M3998" s="47"/>
      <c r="N3998" s="50">
        <v>0.99095541556261724</v>
      </c>
      <c r="O3998" s="50">
        <v>3.5225362990188365E-4</v>
      </c>
      <c r="P3998" s="50">
        <v>0.27550399573343837</v>
      </c>
      <c r="Q3998" s="50">
        <v>5.5028729763296723E-3</v>
      </c>
      <c r="R3998" s="50">
        <v>4.2265287153641709E-3</v>
      </c>
      <c r="S3998" s="50">
        <v>1.7261105794758231</v>
      </c>
      <c r="T3998" s="50">
        <v>5.6884310841045591E-3</v>
      </c>
      <c r="U3998" s="50">
        <v>3.008340077177579</v>
      </c>
      <c r="V3998" s="51">
        <v>86.235911791128146</v>
      </c>
      <c r="X3998" s="49">
        <v>0.25</v>
      </c>
      <c r="Y3998" s="49">
        <v>110.79</v>
      </c>
      <c r="Z3998" s="49">
        <v>0.63</v>
      </c>
      <c r="AA3998" s="49">
        <v>6.54</v>
      </c>
      <c r="AB3998" s="49">
        <v>10.85</v>
      </c>
      <c r="AC3998" s="49">
        <v>0.24</v>
      </c>
      <c r="AD3998" s="49">
        <v>2.56</v>
      </c>
      <c r="AE3998" s="312"/>
      <c r="AF3998" s="465" t="s">
        <v>1747</v>
      </c>
      <c r="AG3998" s="343">
        <v>30</v>
      </c>
      <c r="AH3998" s="343">
        <v>15</v>
      </c>
      <c r="AI3998" s="343"/>
      <c r="AJ3998" s="343"/>
      <c r="AK3998" s="343"/>
      <c r="AL3998" s="343"/>
      <c r="AM3998" s="343"/>
      <c r="AN3998" s="343"/>
      <c r="AO3998" s="343"/>
      <c r="AP3998" s="343"/>
      <c r="AQ3998" s="343"/>
      <c r="AR3998" s="343"/>
      <c r="AS3998" s="343"/>
      <c r="AT3998" s="343"/>
      <c r="AU3998" s="343"/>
      <c r="AV3998" s="343"/>
      <c r="AW3998" s="343"/>
      <c r="AX3998" s="343"/>
      <c r="AY3998" s="343"/>
      <c r="AZ3998" s="343"/>
      <c r="BA3998" s="343"/>
      <c r="BB3998" s="343"/>
      <c r="BC3998" s="343"/>
      <c r="BD3998" s="343"/>
      <c r="BE3998" s="475"/>
      <c r="BF3998" s="475"/>
      <c r="BG3998" s="475"/>
      <c r="BH3998" s="475"/>
      <c r="BI3998" s="475"/>
      <c r="BJ3998" s="475"/>
      <c r="BK3998" s="475"/>
      <c r="BL3998" s="475"/>
      <c r="BM3998" s="475"/>
      <c r="BN3998" s="475"/>
      <c r="BO3998" s="475"/>
      <c r="BP3998" s="306"/>
      <c r="BQ3998" s="496"/>
      <c r="BR3998" s="496"/>
      <c r="BS3998" s="496"/>
      <c r="BT3998" s="496"/>
      <c r="BU3998" s="496"/>
      <c r="BV3998" s="496"/>
    </row>
    <row r="3999" spans="1:74" s="52" customFormat="1" ht="12.75">
      <c r="A3999" s="45">
        <v>2670.0804681784898</v>
      </c>
      <c r="B3999" s="46" t="s">
        <v>364</v>
      </c>
      <c r="C3999" s="47" t="s">
        <v>386</v>
      </c>
      <c r="D3999" s="48">
        <v>144.99644317934712</v>
      </c>
      <c r="E3999" s="49">
        <v>40.076189999999997</v>
      </c>
      <c r="F3999" s="49">
        <v>5.1400000000000001E-2</v>
      </c>
      <c r="G3999" s="49">
        <v>13.419829999999999</v>
      </c>
      <c r="H3999" s="49">
        <v>0.28539999999999999</v>
      </c>
      <c r="I3999" s="49">
        <v>0.17269999999999999</v>
      </c>
      <c r="J3999" s="49">
        <v>46.677680000000002</v>
      </c>
      <c r="K3999" s="49">
        <v>0.2291</v>
      </c>
      <c r="L3999" s="49">
        <v>100.9123</v>
      </c>
      <c r="M3999" s="47"/>
      <c r="N3999" s="50">
        <v>0.99134819129294438</v>
      </c>
      <c r="O3999" s="50">
        <v>1.0052598233604381E-3</v>
      </c>
      <c r="P3999" s="50">
        <v>0.27761491810684907</v>
      </c>
      <c r="Q3999" s="50">
        <v>5.6785525978171533E-3</v>
      </c>
      <c r="R3999" s="50">
        <v>3.618410778705566E-3</v>
      </c>
      <c r="S3999" s="50">
        <v>1.7213040855708586</v>
      </c>
      <c r="T3999" s="50">
        <v>6.0718708897988067E-3</v>
      </c>
      <c r="U3999" s="50">
        <v>3.006641289060334</v>
      </c>
      <c r="V3999" s="51">
        <v>86.111747519730429</v>
      </c>
      <c r="X3999" s="49">
        <v>0.25</v>
      </c>
      <c r="Y3999" s="49">
        <v>37.19</v>
      </c>
      <c r="Z3999" s="49">
        <v>0.62</v>
      </c>
      <c r="AA3999" s="49">
        <v>6.41</v>
      </c>
      <c r="AB3999" s="49">
        <v>12.34</v>
      </c>
      <c r="AC3999" s="49">
        <v>0.25</v>
      </c>
      <c r="AD3999" s="49">
        <v>2.41</v>
      </c>
      <c r="AE3999" s="312"/>
      <c r="AF3999" s="465" t="s">
        <v>1747</v>
      </c>
      <c r="AG3999" s="343">
        <v>30</v>
      </c>
      <c r="AH3999" s="343">
        <v>15</v>
      </c>
      <c r="AI3999" s="343"/>
      <c r="AJ3999" s="343"/>
      <c r="AK3999" s="343"/>
      <c r="AL3999" s="343"/>
      <c r="AM3999" s="343"/>
      <c r="AN3999" s="343"/>
      <c r="AO3999" s="343"/>
      <c r="AP3999" s="343"/>
      <c r="AQ3999" s="343"/>
      <c r="AR3999" s="343"/>
      <c r="AS3999" s="343"/>
      <c r="AT3999" s="343"/>
      <c r="AU3999" s="343"/>
      <c r="AV3999" s="343"/>
      <c r="AW3999" s="343"/>
      <c r="AX3999" s="343"/>
      <c r="AY3999" s="343"/>
      <c r="AZ3999" s="343"/>
      <c r="BA3999" s="343"/>
      <c r="BB3999" s="343"/>
      <c r="BC3999" s="343"/>
      <c r="BD3999" s="343"/>
      <c r="BE3999" s="475"/>
      <c r="BF3999" s="475"/>
      <c r="BG3999" s="475"/>
      <c r="BH3999" s="475"/>
      <c r="BI3999" s="475"/>
      <c r="BJ3999" s="475"/>
      <c r="BK3999" s="475"/>
      <c r="BL3999" s="475"/>
      <c r="BM3999" s="475"/>
      <c r="BN3999" s="475"/>
      <c r="BO3999" s="475"/>
      <c r="BP3999" s="306"/>
      <c r="BQ3999" s="496"/>
      <c r="BR3999" s="496"/>
      <c r="BS3999" s="496"/>
      <c r="BT3999" s="496"/>
      <c r="BU3999" s="496"/>
      <c r="BV3999" s="496"/>
    </row>
    <row r="4000" spans="1:74" s="52" customFormat="1" ht="12.75">
      <c r="A4000" s="45">
        <v>2670.0804681784898</v>
      </c>
      <c r="B4000" s="46" t="s">
        <v>364</v>
      </c>
      <c r="C4000" s="47" t="s">
        <v>386</v>
      </c>
      <c r="D4000" s="48">
        <v>149.99644317934712</v>
      </c>
      <c r="E4000" s="49">
        <v>40.116759999999999</v>
      </c>
      <c r="F4000" s="49">
        <v>5.4300000000000001E-2</v>
      </c>
      <c r="G4000" s="49">
        <v>13.34967</v>
      </c>
      <c r="H4000" s="49">
        <v>0.24490000000000001</v>
      </c>
      <c r="I4000" s="49">
        <v>0.18679999999999999</v>
      </c>
      <c r="J4000" s="49">
        <v>46.576180000000001</v>
      </c>
      <c r="K4000" s="49">
        <v>0.2291</v>
      </c>
      <c r="L4000" s="49">
        <v>100.75771</v>
      </c>
      <c r="M4000" s="47"/>
      <c r="N4000" s="50">
        <v>0.99322764921726081</v>
      </c>
      <c r="O4000" s="50">
        <v>1.0629141660745923E-3</v>
      </c>
      <c r="P4000" s="50">
        <v>0.27640727838596968</v>
      </c>
      <c r="Q4000" s="50">
        <v>4.8770322568923302E-3</v>
      </c>
      <c r="R4000" s="50">
        <v>3.9172885366070458E-3</v>
      </c>
      <c r="S4000" s="50">
        <v>1.7190771296900118</v>
      </c>
      <c r="T4000" s="50">
        <v>6.0772301977740691E-3</v>
      </c>
      <c r="U4000" s="50">
        <v>3.0046465224505905</v>
      </c>
      <c r="V4000" s="51">
        <v>86.148361908150534</v>
      </c>
      <c r="X4000" s="49">
        <v>0.25</v>
      </c>
      <c r="Y4000" s="49">
        <v>34.58</v>
      </c>
      <c r="Z4000" s="49">
        <v>0.63</v>
      </c>
      <c r="AA4000" s="49">
        <v>7.53</v>
      </c>
      <c r="AB4000" s="49">
        <v>11.61</v>
      </c>
      <c r="AC4000" s="49">
        <v>0.25</v>
      </c>
      <c r="AD4000" s="49">
        <v>2.42</v>
      </c>
      <c r="AE4000" s="312"/>
      <c r="AF4000" s="465" t="s">
        <v>1747</v>
      </c>
      <c r="AG4000" s="343">
        <v>30</v>
      </c>
      <c r="AH4000" s="343">
        <v>15</v>
      </c>
      <c r="AI4000" s="343"/>
      <c r="AJ4000" s="343"/>
      <c r="AK4000" s="343"/>
      <c r="AL4000" s="343"/>
      <c r="AM4000" s="343"/>
      <c r="AN4000" s="343"/>
      <c r="AO4000" s="343"/>
      <c r="AP4000" s="343"/>
      <c r="AQ4000" s="343"/>
      <c r="AR4000" s="343"/>
      <c r="AS4000" s="343"/>
      <c r="AT4000" s="343"/>
      <c r="AU4000" s="343"/>
      <c r="AV4000" s="343"/>
      <c r="AW4000" s="343"/>
      <c r="AX4000" s="343"/>
      <c r="AY4000" s="343"/>
      <c r="AZ4000" s="343"/>
      <c r="BA4000" s="343"/>
      <c r="BB4000" s="343"/>
      <c r="BC4000" s="343"/>
      <c r="BD4000" s="343"/>
      <c r="BE4000" s="475"/>
      <c r="BF4000" s="475"/>
      <c r="BG4000" s="475"/>
      <c r="BH4000" s="475"/>
      <c r="BI4000" s="475"/>
      <c r="BJ4000" s="475"/>
      <c r="BK4000" s="475"/>
      <c r="BL4000" s="475"/>
      <c r="BM4000" s="475"/>
      <c r="BN4000" s="475"/>
      <c r="BO4000" s="475"/>
      <c r="BP4000" s="306"/>
      <c r="BQ4000" s="496"/>
      <c r="BR4000" s="496"/>
      <c r="BS4000" s="496"/>
      <c r="BT4000" s="496"/>
      <c r="BU4000" s="496"/>
      <c r="BV4000" s="496"/>
    </row>
    <row r="4001" spans="1:74" s="52" customFormat="1" ht="12.75">
      <c r="A4001" s="45"/>
      <c r="B4001" s="46"/>
      <c r="C4001" s="47"/>
      <c r="D4001" s="48"/>
      <c r="E4001" s="49"/>
      <c r="F4001" s="49"/>
      <c r="G4001" s="49"/>
      <c r="H4001" s="49"/>
      <c r="I4001" s="49"/>
      <c r="J4001" s="49"/>
      <c r="K4001" s="49"/>
      <c r="L4001" s="49"/>
      <c r="M4001" s="47"/>
      <c r="N4001" s="50"/>
      <c r="O4001" s="50"/>
      <c r="P4001" s="50"/>
      <c r="Q4001" s="50"/>
      <c r="R4001" s="50"/>
      <c r="S4001" s="50"/>
      <c r="T4001" s="50"/>
      <c r="U4001" s="50"/>
      <c r="V4001" s="51"/>
      <c r="AE4001" s="312"/>
      <c r="AF4001" s="312"/>
      <c r="AG4001" s="312"/>
      <c r="AH4001" s="312"/>
      <c r="AI4001" s="312"/>
      <c r="AJ4001" s="312"/>
      <c r="AK4001" s="312"/>
      <c r="AL4001" s="312"/>
      <c r="AM4001" s="312"/>
      <c r="AN4001" s="312"/>
      <c r="AO4001" s="312"/>
      <c r="AP4001" s="312"/>
      <c r="AQ4001" s="312"/>
      <c r="AR4001" s="312"/>
      <c r="AS4001" s="312"/>
      <c r="AT4001" s="312"/>
      <c r="AU4001" s="312"/>
      <c r="AV4001" s="312"/>
      <c r="AW4001" s="312"/>
      <c r="AX4001" s="312"/>
      <c r="AY4001" s="312"/>
      <c r="AZ4001" s="312"/>
      <c r="BA4001" s="312"/>
      <c r="BB4001" s="312"/>
      <c r="BC4001" s="312"/>
      <c r="BD4001" s="312"/>
      <c r="BE4001" s="306"/>
      <c r="BF4001" s="306"/>
      <c r="BG4001" s="306"/>
      <c r="BH4001" s="306"/>
      <c r="BI4001" s="306"/>
      <c r="BJ4001" s="306"/>
      <c r="BK4001" s="306"/>
      <c r="BL4001" s="306"/>
      <c r="BM4001" s="306"/>
      <c r="BN4001" s="306"/>
      <c r="BO4001" s="306"/>
      <c r="BP4001" s="306"/>
      <c r="BQ4001" s="496"/>
      <c r="BR4001" s="496"/>
      <c r="BS4001" s="496"/>
      <c r="BT4001" s="496"/>
      <c r="BU4001" s="496"/>
      <c r="BV4001" s="496"/>
    </row>
    <row r="4002" spans="1:74" s="52" customFormat="1" ht="12.75">
      <c r="A4002" s="45">
        <v>2670.0804681784898</v>
      </c>
      <c r="B4002" s="46" t="s">
        <v>364</v>
      </c>
      <c r="C4002" s="47" t="s">
        <v>387</v>
      </c>
      <c r="D4002" s="48">
        <v>0</v>
      </c>
      <c r="E4002" s="49">
        <v>38.909709999999997</v>
      </c>
      <c r="F4002" s="49">
        <v>1.8100000000000002E-2</v>
      </c>
      <c r="G4002" s="49">
        <v>20.024509999999999</v>
      </c>
      <c r="H4002" s="49">
        <v>0.2324</v>
      </c>
      <c r="I4002" s="49">
        <v>0.25690000000000002</v>
      </c>
      <c r="J4002" s="49">
        <v>41.054839999999999</v>
      </c>
      <c r="K4002" s="49">
        <v>0.2772</v>
      </c>
      <c r="L4002" s="49">
        <v>100.77365999999998</v>
      </c>
      <c r="M4002" s="47"/>
      <c r="N4002" s="50">
        <v>0.99441373551051671</v>
      </c>
      <c r="O4002" s="50">
        <v>3.657321258951886E-4</v>
      </c>
      <c r="P4002" s="50">
        <v>0.42798348636630978</v>
      </c>
      <c r="Q4002" s="50">
        <v>4.7773728442792032E-3</v>
      </c>
      <c r="R4002" s="50">
        <v>5.5610777109032271E-3</v>
      </c>
      <c r="S4002" s="50">
        <v>1.564163077284122</v>
      </c>
      <c r="T4002" s="50">
        <v>7.5903183956669354E-3</v>
      </c>
      <c r="U4002" s="50">
        <v>3.0048548002376934</v>
      </c>
      <c r="V4002" s="51">
        <v>78.516465897867079</v>
      </c>
      <c r="X4002" s="49">
        <v>0.26</v>
      </c>
      <c r="Y4002" s="49">
        <v>101.94</v>
      </c>
      <c r="Z4002" s="49">
        <v>0.51</v>
      </c>
      <c r="AA4002" s="49">
        <v>7.79</v>
      </c>
      <c r="AB4002" s="49">
        <v>9.01</v>
      </c>
      <c r="AC4002" s="49">
        <v>0.27</v>
      </c>
      <c r="AD4002" s="49">
        <v>2.13</v>
      </c>
      <c r="AE4002" s="312"/>
      <c r="AF4002" s="465" t="s">
        <v>1747</v>
      </c>
      <c r="AG4002" s="343">
        <v>30</v>
      </c>
      <c r="AH4002" s="343">
        <v>15</v>
      </c>
      <c r="AI4002" s="343"/>
      <c r="AJ4002" s="343"/>
      <c r="AK4002" s="343"/>
      <c r="AL4002" s="343"/>
      <c r="AM4002" s="343"/>
      <c r="AN4002" s="343"/>
      <c r="AO4002" s="343"/>
      <c r="AP4002" s="343"/>
      <c r="AQ4002" s="343"/>
      <c r="AR4002" s="343"/>
      <c r="AS4002" s="343"/>
      <c r="AT4002" s="343"/>
      <c r="AU4002" s="343"/>
      <c r="AV4002" s="343"/>
      <c r="AW4002" s="343"/>
      <c r="AX4002" s="343"/>
      <c r="AY4002" s="343"/>
      <c r="AZ4002" s="343"/>
      <c r="BA4002" s="343"/>
      <c r="BB4002" s="343"/>
      <c r="BC4002" s="343"/>
      <c r="BD4002" s="343"/>
      <c r="BE4002" s="475"/>
      <c r="BF4002" s="475"/>
      <c r="BG4002" s="475"/>
      <c r="BH4002" s="475"/>
      <c r="BI4002" s="475"/>
      <c r="BJ4002" s="475"/>
      <c r="BK4002" s="475"/>
      <c r="BL4002" s="475"/>
      <c r="BM4002" s="475"/>
      <c r="BN4002" s="475"/>
      <c r="BO4002" s="475"/>
      <c r="BP4002" s="306"/>
      <c r="BQ4002" s="496"/>
      <c r="BR4002" s="496"/>
      <c r="BS4002" s="496"/>
      <c r="BT4002" s="496"/>
      <c r="BU4002" s="496"/>
      <c r="BV4002" s="496"/>
    </row>
    <row r="4003" spans="1:74" s="52" customFormat="1" ht="12.75">
      <c r="A4003" s="45">
        <v>2670.0804681784898</v>
      </c>
      <c r="B4003" s="46" t="s">
        <v>364</v>
      </c>
      <c r="C4003" s="47" t="s">
        <v>387</v>
      </c>
      <c r="D4003" s="48">
        <v>6.9823620792333889</v>
      </c>
      <c r="E4003" s="49">
        <v>39.214010000000002</v>
      </c>
      <c r="F4003" s="49">
        <v>1.3899999999999999E-2</v>
      </c>
      <c r="G4003" s="49">
        <v>19.04233</v>
      </c>
      <c r="H4003" s="49">
        <v>0.22470000000000001</v>
      </c>
      <c r="I4003" s="49">
        <v>0.28489999999999999</v>
      </c>
      <c r="J4003" s="49">
        <v>41.856659999999998</v>
      </c>
      <c r="K4003" s="49">
        <v>0.26229999999999998</v>
      </c>
      <c r="L4003" s="49">
        <v>100.89879999999999</v>
      </c>
      <c r="M4003" s="47"/>
      <c r="N4003" s="50">
        <v>0.99599168726269427</v>
      </c>
      <c r="O4003" s="50">
        <v>2.7912881625369789E-4</v>
      </c>
      <c r="P4003" s="50">
        <v>0.4044739344951867</v>
      </c>
      <c r="Q4003" s="50">
        <v>4.590515131627987E-3</v>
      </c>
      <c r="R4003" s="50">
        <v>6.1290426990038508E-3</v>
      </c>
      <c r="S4003" s="50">
        <v>1.5848478477319103</v>
      </c>
      <c r="T4003" s="50">
        <v>7.137898968121008E-3</v>
      </c>
      <c r="U4003" s="50">
        <v>3.0034500551047976</v>
      </c>
      <c r="V4003" s="51">
        <v>79.667747163439401</v>
      </c>
      <c r="X4003" s="49">
        <v>0.26</v>
      </c>
      <c r="Y4003" s="49">
        <v>134.32</v>
      </c>
      <c r="Z4003" s="49">
        <v>0.52</v>
      </c>
      <c r="AA4003" s="49">
        <v>8.1300000000000008</v>
      </c>
      <c r="AB4003" s="49">
        <v>8.1300000000000008</v>
      </c>
      <c r="AC4003" s="49">
        <v>0.27</v>
      </c>
      <c r="AD4003" s="49">
        <v>2.21</v>
      </c>
      <c r="AE4003" s="312"/>
      <c r="AF4003" s="465" t="s">
        <v>1747</v>
      </c>
      <c r="AG4003" s="343">
        <v>30</v>
      </c>
      <c r="AH4003" s="343">
        <v>15</v>
      </c>
      <c r="AI4003" s="343"/>
      <c r="AJ4003" s="343"/>
      <c r="AK4003" s="343"/>
      <c r="AL4003" s="343"/>
      <c r="AM4003" s="343"/>
      <c r="AN4003" s="343"/>
      <c r="AO4003" s="343"/>
      <c r="AP4003" s="343"/>
      <c r="AQ4003" s="343"/>
      <c r="AR4003" s="343"/>
      <c r="AS4003" s="343"/>
      <c r="AT4003" s="343"/>
      <c r="AU4003" s="343"/>
      <c r="AV4003" s="343"/>
      <c r="AW4003" s="343"/>
      <c r="AX4003" s="343"/>
      <c r="AY4003" s="343"/>
      <c r="AZ4003" s="343"/>
      <c r="BA4003" s="343"/>
      <c r="BB4003" s="343"/>
      <c r="BC4003" s="343"/>
      <c r="BD4003" s="343"/>
      <c r="BE4003" s="475"/>
      <c r="BF4003" s="475"/>
      <c r="BG4003" s="475"/>
      <c r="BH4003" s="475"/>
      <c r="BI4003" s="475"/>
      <c r="BJ4003" s="475"/>
      <c r="BK4003" s="475"/>
      <c r="BL4003" s="475"/>
      <c r="BM4003" s="475"/>
      <c r="BN4003" s="475"/>
      <c r="BO4003" s="475"/>
      <c r="BP4003" s="306"/>
      <c r="BQ4003" s="496"/>
      <c r="BR4003" s="496"/>
      <c r="BS4003" s="496"/>
      <c r="BT4003" s="496"/>
      <c r="BU4003" s="496"/>
      <c r="BV4003" s="496"/>
    </row>
    <row r="4004" spans="1:74" s="52" customFormat="1" ht="12.75">
      <c r="A4004" s="45">
        <v>2670.0804681784898</v>
      </c>
      <c r="B4004" s="46" t="s">
        <v>364</v>
      </c>
      <c r="C4004" s="47" t="s">
        <v>387</v>
      </c>
      <c r="D4004" s="48">
        <v>13.96236207923339</v>
      </c>
      <c r="E4004" s="49">
        <v>39.193730000000002</v>
      </c>
      <c r="F4004" s="49">
        <v>9.4999999999999998E-3</v>
      </c>
      <c r="G4004" s="49">
        <v>18.260590000000001</v>
      </c>
      <c r="H4004" s="49">
        <v>0.21990000000000001</v>
      </c>
      <c r="I4004" s="49">
        <v>0.2185</v>
      </c>
      <c r="J4004" s="49">
        <v>42.42503</v>
      </c>
      <c r="K4004" s="49">
        <v>0.24759999999999999</v>
      </c>
      <c r="L4004" s="49">
        <v>100.57485000000001</v>
      </c>
      <c r="M4004" s="47"/>
      <c r="N4004" s="50">
        <v>0.99505518674944748</v>
      </c>
      <c r="O4004" s="50">
        <v>1.9069073454619346E-4</v>
      </c>
      <c r="P4004" s="50">
        <v>0.38770497226289297</v>
      </c>
      <c r="Q4004" s="50">
        <v>4.4905516198135076E-3</v>
      </c>
      <c r="R4004" s="50">
        <v>4.6985921832624657E-3</v>
      </c>
      <c r="S4004" s="50">
        <v>1.605688418706043</v>
      </c>
      <c r="T4004" s="50">
        <v>6.7350195254541707E-3</v>
      </c>
      <c r="U4004" s="50">
        <v>3.0045634317814596</v>
      </c>
      <c r="V4004" s="51">
        <v>80.55050377816093</v>
      </c>
      <c r="X4004" s="49">
        <v>0.26</v>
      </c>
      <c r="Y4004" s="49">
        <v>193.9</v>
      </c>
      <c r="Z4004" s="49">
        <v>0.53</v>
      </c>
      <c r="AA4004" s="49">
        <v>8.15</v>
      </c>
      <c r="AB4004" s="49">
        <v>10.54</v>
      </c>
      <c r="AC4004" s="49">
        <v>0.26</v>
      </c>
      <c r="AD4004" s="49">
        <v>2.2999999999999998</v>
      </c>
      <c r="AE4004" s="312"/>
      <c r="AF4004" s="465" t="s">
        <v>1747</v>
      </c>
      <c r="AG4004" s="343">
        <v>30</v>
      </c>
      <c r="AH4004" s="343">
        <v>15</v>
      </c>
      <c r="AI4004" s="343"/>
      <c r="AJ4004" s="343"/>
      <c r="AK4004" s="343"/>
      <c r="AL4004" s="343"/>
      <c r="AM4004" s="343"/>
      <c r="AN4004" s="343"/>
      <c r="AO4004" s="343"/>
      <c r="AP4004" s="343"/>
      <c r="AQ4004" s="343"/>
      <c r="AR4004" s="343"/>
      <c r="AS4004" s="343"/>
      <c r="AT4004" s="343"/>
      <c r="AU4004" s="343"/>
      <c r="AV4004" s="343"/>
      <c r="AW4004" s="343"/>
      <c r="AX4004" s="343"/>
      <c r="AY4004" s="343"/>
      <c r="AZ4004" s="343"/>
      <c r="BA4004" s="343"/>
      <c r="BB4004" s="343"/>
      <c r="BC4004" s="343"/>
      <c r="BD4004" s="343"/>
      <c r="BE4004" s="475"/>
      <c r="BF4004" s="475"/>
      <c r="BG4004" s="475"/>
      <c r="BH4004" s="475"/>
      <c r="BI4004" s="475"/>
      <c r="BJ4004" s="475"/>
      <c r="BK4004" s="475"/>
      <c r="BL4004" s="475"/>
      <c r="BM4004" s="475"/>
      <c r="BN4004" s="475"/>
      <c r="BO4004" s="475"/>
      <c r="BP4004" s="306"/>
      <c r="BQ4004" s="496"/>
      <c r="BR4004" s="496"/>
      <c r="BS4004" s="496"/>
      <c r="BT4004" s="496"/>
      <c r="BU4004" s="496"/>
      <c r="BV4004" s="496"/>
    </row>
    <row r="4005" spans="1:74" s="52" customFormat="1" ht="12.75">
      <c r="A4005" s="45">
        <v>2670.0804681784898</v>
      </c>
      <c r="B4005" s="46" t="s">
        <v>364</v>
      </c>
      <c r="C4005" s="47" t="s">
        <v>387</v>
      </c>
      <c r="D4005" s="48">
        <v>20.942362079233391</v>
      </c>
      <c r="E4005" s="49">
        <v>39.498019999999997</v>
      </c>
      <c r="F4005" s="49">
        <v>3.7600000000000001E-2</v>
      </c>
      <c r="G4005" s="49">
        <v>17.619160000000001</v>
      </c>
      <c r="H4005" s="49">
        <v>0.23519999999999999</v>
      </c>
      <c r="I4005" s="49">
        <v>0.24360000000000001</v>
      </c>
      <c r="J4005" s="49">
        <v>43.257289999999998</v>
      </c>
      <c r="K4005" s="49">
        <v>0.24410000000000001</v>
      </c>
      <c r="L4005" s="49">
        <v>101.13497</v>
      </c>
      <c r="M4005" s="47"/>
      <c r="N4005" s="50">
        <v>0.99389013923836866</v>
      </c>
      <c r="O4005" s="50">
        <v>7.4804257483271537E-4</v>
      </c>
      <c r="P4005" s="50">
        <v>0.37076971221789323</v>
      </c>
      <c r="Q4005" s="50">
        <v>4.7604089850073385E-3</v>
      </c>
      <c r="R4005" s="50">
        <v>5.191897138032496E-3</v>
      </c>
      <c r="S4005" s="50">
        <v>1.622672627092266</v>
      </c>
      <c r="T4005" s="50">
        <v>6.5809483655655289E-3</v>
      </c>
      <c r="U4005" s="50">
        <v>3.0046137756119662</v>
      </c>
      <c r="V4005" s="51">
        <v>81.400529882083276</v>
      </c>
      <c r="X4005" s="49">
        <v>0.26</v>
      </c>
      <c r="Y4005" s="49">
        <v>51.76</v>
      </c>
      <c r="Z4005" s="49">
        <v>0.54</v>
      </c>
      <c r="AA4005" s="49">
        <v>7.71</v>
      </c>
      <c r="AB4005" s="49">
        <v>9.2899999999999991</v>
      </c>
      <c r="AC4005" s="49">
        <v>0.26</v>
      </c>
      <c r="AD4005" s="49">
        <v>2.33</v>
      </c>
      <c r="AE4005" s="312"/>
      <c r="AF4005" s="465" t="s">
        <v>1747</v>
      </c>
      <c r="AG4005" s="343">
        <v>30</v>
      </c>
      <c r="AH4005" s="343">
        <v>15</v>
      </c>
      <c r="AI4005" s="343"/>
      <c r="AJ4005" s="343"/>
      <c r="AK4005" s="343"/>
      <c r="AL4005" s="343"/>
      <c r="AM4005" s="343"/>
      <c r="AN4005" s="343"/>
      <c r="AO4005" s="343"/>
      <c r="AP4005" s="343"/>
      <c r="AQ4005" s="343"/>
      <c r="AR4005" s="343"/>
      <c r="AS4005" s="343"/>
      <c r="AT4005" s="343"/>
      <c r="AU4005" s="343"/>
      <c r="AV4005" s="343"/>
      <c r="AW4005" s="343"/>
      <c r="AX4005" s="343"/>
      <c r="AY4005" s="343"/>
      <c r="AZ4005" s="343"/>
      <c r="BA4005" s="343"/>
      <c r="BB4005" s="343"/>
      <c r="BC4005" s="343"/>
      <c r="BD4005" s="343"/>
      <c r="BE4005" s="475"/>
      <c r="BF4005" s="475"/>
      <c r="BG4005" s="475"/>
      <c r="BH4005" s="475"/>
      <c r="BI4005" s="475"/>
      <c r="BJ4005" s="475"/>
      <c r="BK4005" s="475"/>
      <c r="BL4005" s="475"/>
      <c r="BM4005" s="475"/>
      <c r="BN4005" s="475"/>
      <c r="BO4005" s="475"/>
      <c r="BP4005" s="306"/>
      <c r="BQ4005" s="496"/>
      <c r="BR4005" s="496"/>
      <c r="BS4005" s="496"/>
      <c r="BT4005" s="496"/>
      <c r="BU4005" s="496"/>
      <c r="BV4005" s="496"/>
    </row>
    <row r="4006" spans="1:74" s="52" customFormat="1" ht="12.75">
      <c r="A4006" s="45">
        <v>2670.0804681784898</v>
      </c>
      <c r="B4006" s="46" t="s">
        <v>364</v>
      </c>
      <c r="C4006" s="47" t="s">
        <v>387</v>
      </c>
      <c r="D4006" s="48">
        <v>27.922362079233391</v>
      </c>
      <c r="E4006" s="49">
        <v>39.569020000000002</v>
      </c>
      <c r="F4006" s="49">
        <v>4.9200000000000001E-2</v>
      </c>
      <c r="G4006" s="49">
        <v>16.71716</v>
      </c>
      <c r="H4006" s="49">
        <v>0.24579999999999999</v>
      </c>
      <c r="I4006" s="49">
        <v>0.25290000000000001</v>
      </c>
      <c r="J4006" s="49">
        <v>43.815510000000003</v>
      </c>
      <c r="K4006" s="49">
        <v>0.23719999999999999</v>
      </c>
      <c r="L4006" s="49">
        <v>100.88679</v>
      </c>
      <c r="M4006" s="47"/>
      <c r="N4006" s="50">
        <v>0.99407353507459006</v>
      </c>
      <c r="O4006" s="50">
        <v>9.772456262782316E-4</v>
      </c>
      <c r="P4006" s="50">
        <v>0.35122199924992958</v>
      </c>
      <c r="Q4006" s="50">
        <v>4.9669408542830414E-3</v>
      </c>
      <c r="R4006" s="50">
        <v>5.3814311233571031E-3</v>
      </c>
      <c r="S4006" s="50">
        <v>1.6409661944570351</v>
      </c>
      <c r="T4006" s="50">
        <v>6.3846272873805234E-3</v>
      </c>
      <c r="U4006" s="50">
        <v>3.0039719736728534</v>
      </c>
      <c r="V4006" s="51">
        <v>82.370039117820824</v>
      </c>
      <c r="X4006" s="49">
        <v>0.26</v>
      </c>
      <c r="Y4006" s="49">
        <v>38.76</v>
      </c>
      <c r="Z4006" s="49">
        <v>0.56000000000000005</v>
      </c>
      <c r="AA4006" s="49">
        <v>7.41</v>
      </c>
      <c r="AB4006" s="49">
        <v>9.0500000000000007</v>
      </c>
      <c r="AC4006" s="49">
        <v>0.26</v>
      </c>
      <c r="AD4006" s="49">
        <v>2.37</v>
      </c>
      <c r="AE4006" s="312"/>
      <c r="AF4006" s="465" t="s">
        <v>1747</v>
      </c>
      <c r="AG4006" s="343">
        <v>30</v>
      </c>
      <c r="AH4006" s="343">
        <v>15</v>
      </c>
      <c r="AI4006" s="343"/>
      <c r="AJ4006" s="343"/>
      <c r="AK4006" s="343"/>
      <c r="AL4006" s="343"/>
      <c r="AM4006" s="343"/>
      <c r="AN4006" s="343"/>
      <c r="AO4006" s="343"/>
      <c r="AP4006" s="343"/>
      <c r="AQ4006" s="343"/>
      <c r="AR4006" s="343"/>
      <c r="AS4006" s="343"/>
      <c r="AT4006" s="343"/>
      <c r="AU4006" s="343"/>
      <c r="AV4006" s="343"/>
      <c r="AW4006" s="343"/>
      <c r="AX4006" s="343"/>
      <c r="AY4006" s="343"/>
      <c r="AZ4006" s="343"/>
      <c r="BA4006" s="343"/>
      <c r="BB4006" s="343"/>
      <c r="BC4006" s="343"/>
      <c r="BD4006" s="343"/>
      <c r="BE4006" s="475"/>
      <c r="BF4006" s="475"/>
      <c r="BG4006" s="475"/>
      <c r="BH4006" s="475"/>
      <c r="BI4006" s="475"/>
      <c r="BJ4006" s="475"/>
      <c r="BK4006" s="475"/>
      <c r="BL4006" s="475"/>
      <c r="BM4006" s="475"/>
      <c r="BN4006" s="475"/>
      <c r="BO4006" s="475"/>
      <c r="BP4006" s="306"/>
      <c r="BQ4006" s="496"/>
      <c r="BR4006" s="496"/>
      <c r="BS4006" s="496"/>
      <c r="BT4006" s="496"/>
      <c r="BU4006" s="496"/>
      <c r="BV4006" s="496"/>
    </row>
    <row r="4007" spans="1:74" s="52" customFormat="1" ht="12.75">
      <c r="A4007" s="45">
        <v>2670.0804681784898</v>
      </c>
      <c r="B4007" s="46" t="s">
        <v>364</v>
      </c>
      <c r="C4007" s="47" t="s">
        <v>387</v>
      </c>
      <c r="D4007" s="48">
        <v>34.902362079233392</v>
      </c>
      <c r="E4007" s="49">
        <v>39.711030000000001</v>
      </c>
      <c r="F4007" s="49">
        <v>3.5200000000000002E-2</v>
      </c>
      <c r="G4007" s="49">
        <v>15.935420000000001</v>
      </c>
      <c r="H4007" s="49">
        <v>0.246</v>
      </c>
      <c r="I4007" s="49">
        <v>0.22059999999999999</v>
      </c>
      <c r="J4007" s="49">
        <v>44.454929999999997</v>
      </c>
      <c r="K4007" s="49">
        <v>0.23649999999999999</v>
      </c>
      <c r="L4007" s="49">
        <v>100.83968000000002</v>
      </c>
      <c r="M4007" s="47"/>
      <c r="N4007" s="50">
        <v>0.99437906512159902</v>
      </c>
      <c r="O4007" s="50">
        <v>6.9688144187844312E-4</v>
      </c>
      <c r="P4007" s="50">
        <v>0.33370316763927738</v>
      </c>
      <c r="Q4007" s="50">
        <v>4.9547280258630116E-3</v>
      </c>
      <c r="R4007" s="50">
        <v>4.6787740024893587E-3</v>
      </c>
      <c r="S4007" s="50">
        <v>1.6594695851751307</v>
      </c>
      <c r="T4007" s="50">
        <v>6.3449705884060922E-3</v>
      </c>
      <c r="U4007" s="50">
        <v>3.0042271719946441</v>
      </c>
      <c r="V4007" s="51">
        <v>83.25768967250427</v>
      </c>
      <c r="X4007" s="49">
        <v>0.26</v>
      </c>
      <c r="Y4007" s="49">
        <v>54.07</v>
      </c>
      <c r="Z4007" s="49">
        <v>0.56999999999999995</v>
      </c>
      <c r="AA4007" s="49">
        <v>7.45</v>
      </c>
      <c r="AB4007" s="49">
        <v>10.09</v>
      </c>
      <c r="AC4007" s="49">
        <v>0.25</v>
      </c>
      <c r="AD4007" s="49">
        <v>2.37</v>
      </c>
      <c r="AE4007" s="312"/>
      <c r="AF4007" s="465" t="s">
        <v>1747</v>
      </c>
      <c r="AG4007" s="343">
        <v>30</v>
      </c>
      <c r="AH4007" s="343">
        <v>15</v>
      </c>
      <c r="AI4007" s="343"/>
      <c r="AJ4007" s="343"/>
      <c r="AK4007" s="343"/>
      <c r="AL4007" s="343"/>
      <c r="AM4007" s="343"/>
      <c r="AN4007" s="343"/>
      <c r="AO4007" s="343"/>
      <c r="AP4007" s="343"/>
      <c r="AQ4007" s="343"/>
      <c r="AR4007" s="343"/>
      <c r="AS4007" s="343"/>
      <c r="AT4007" s="343"/>
      <c r="AU4007" s="343"/>
      <c r="AV4007" s="343"/>
      <c r="AW4007" s="343"/>
      <c r="AX4007" s="343"/>
      <c r="AY4007" s="343"/>
      <c r="AZ4007" s="343"/>
      <c r="BA4007" s="343"/>
      <c r="BB4007" s="343"/>
      <c r="BC4007" s="343"/>
      <c r="BD4007" s="343"/>
      <c r="BE4007" s="475"/>
      <c r="BF4007" s="475"/>
      <c r="BG4007" s="475"/>
      <c r="BH4007" s="475"/>
      <c r="BI4007" s="475"/>
      <c r="BJ4007" s="475"/>
      <c r="BK4007" s="475"/>
      <c r="BL4007" s="475"/>
      <c r="BM4007" s="475"/>
      <c r="BN4007" s="475"/>
      <c r="BO4007" s="475"/>
      <c r="BP4007" s="306"/>
      <c r="BQ4007" s="496"/>
      <c r="BR4007" s="496"/>
      <c r="BS4007" s="496"/>
      <c r="BT4007" s="496"/>
      <c r="BU4007" s="496"/>
      <c r="BV4007" s="496"/>
    </row>
    <row r="4008" spans="1:74" s="52" customFormat="1" ht="12.75">
      <c r="A4008" s="45">
        <v>2670.0804681784898</v>
      </c>
      <c r="B4008" s="46" t="s">
        <v>364</v>
      </c>
      <c r="C4008" s="47" t="s">
        <v>387</v>
      </c>
      <c r="D4008" s="48">
        <v>41.882362079233388</v>
      </c>
      <c r="E4008" s="49">
        <v>39.832749999999997</v>
      </c>
      <c r="F4008" s="49">
        <v>5.3699999999999998E-2</v>
      </c>
      <c r="G4008" s="49">
        <v>15.30402</v>
      </c>
      <c r="H4008" s="49">
        <v>0.22470000000000001</v>
      </c>
      <c r="I4008" s="49">
        <v>0.1651</v>
      </c>
      <c r="J4008" s="49">
        <v>44.850760000000001</v>
      </c>
      <c r="K4008" s="49">
        <v>0.23219999999999999</v>
      </c>
      <c r="L4008" s="49">
        <v>100.66323</v>
      </c>
      <c r="M4008" s="47"/>
      <c r="N4008" s="50">
        <v>0.99567781515681564</v>
      </c>
      <c r="O4008" s="50">
        <v>1.061275750216945E-3</v>
      </c>
      <c r="P4008" s="50">
        <v>0.31991901846934806</v>
      </c>
      <c r="Q4008" s="50">
        <v>4.5177844358638966E-3</v>
      </c>
      <c r="R4008" s="50">
        <v>3.4955164686506454E-3</v>
      </c>
      <c r="S4008" s="50">
        <v>1.6713095402919416</v>
      </c>
      <c r="T4008" s="50">
        <v>6.2186827699137687E-3</v>
      </c>
      <c r="U4008" s="50">
        <v>3.0021996333427503</v>
      </c>
      <c r="V4008" s="51">
        <v>83.93358627457792</v>
      </c>
      <c r="X4008" s="49">
        <v>0.26</v>
      </c>
      <c r="Y4008" s="49">
        <v>36.36</v>
      </c>
      <c r="Z4008" s="49">
        <v>0.59</v>
      </c>
      <c r="AA4008" s="49">
        <v>7.98</v>
      </c>
      <c r="AB4008" s="49">
        <v>13.27</v>
      </c>
      <c r="AC4008" s="49">
        <v>0.25</v>
      </c>
      <c r="AD4008" s="49">
        <v>2.4</v>
      </c>
      <c r="AE4008" s="312"/>
      <c r="AF4008" s="465" t="s">
        <v>1747</v>
      </c>
      <c r="AG4008" s="343">
        <v>30</v>
      </c>
      <c r="AH4008" s="343">
        <v>15</v>
      </c>
      <c r="AI4008" s="343"/>
      <c r="AJ4008" s="343"/>
      <c r="AK4008" s="343"/>
      <c r="AL4008" s="343"/>
      <c r="AM4008" s="343"/>
      <c r="AN4008" s="343"/>
      <c r="AO4008" s="343"/>
      <c r="AP4008" s="343"/>
      <c r="AQ4008" s="343"/>
      <c r="AR4008" s="343"/>
      <c r="AS4008" s="343"/>
      <c r="AT4008" s="343"/>
      <c r="AU4008" s="343"/>
      <c r="AV4008" s="343"/>
      <c r="AW4008" s="343"/>
      <c r="AX4008" s="343"/>
      <c r="AY4008" s="343"/>
      <c r="AZ4008" s="343"/>
      <c r="BA4008" s="343"/>
      <c r="BB4008" s="343"/>
      <c r="BC4008" s="343"/>
      <c r="BD4008" s="343"/>
      <c r="BE4008" s="475"/>
      <c r="BF4008" s="475"/>
      <c r="BG4008" s="475"/>
      <c r="BH4008" s="475"/>
      <c r="BI4008" s="475"/>
      <c r="BJ4008" s="475"/>
      <c r="BK4008" s="475"/>
      <c r="BL4008" s="475"/>
      <c r="BM4008" s="475"/>
      <c r="BN4008" s="475"/>
      <c r="BO4008" s="475"/>
      <c r="BP4008" s="306"/>
      <c r="BQ4008" s="496"/>
      <c r="BR4008" s="496"/>
      <c r="BS4008" s="496"/>
      <c r="BT4008" s="496"/>
      <c r="BU4008" s="496"/>
      <c r="BV4008" s="496"/>
    </row>
    <row r="4009" spans="1:74" s="52" customFormat="1" ht="12.75">
      <c r="A4009" s="45">
        <v>2670.0804681784898</v>
      </c>
      <c r="B4009" s="46" t="s">
        <v>364</v>
      </c>
      <c r="C4009" s="47" t="s">
        <v>387</v>
      </c>
      <c r="D4009" s="48">
        <v>48.862362079233392</v>
      </c>
      <c r="E4009" s="49">
        <v>39.812469999999998</v>
      </c>
      <c r="F4009" s="49">
        <v>4.9599999999999998E-2</v>
      </c>
      <c r="G4009" s="49">
        <v>14.76281</v>
      </c>
      <c r="H4009" s="49">
        <v>0.24610000000000001</v>
      </c>
      <c r="I4009" s="49">
        <v>0.2107</v>
      </c>
      <c r="J4009" s="49">
        <v>45.19585</v>
      </c>
      <c r="K4009" s="49">
        <v>0.23250000000000001</v>
      </c>
      <c r="L4009" s="49">
        <v>100.51003</v>
      </c>
      <c r="M4009" s="47"/>
      <c r="N4009" s="50">
        <v>0.99474996303109009</v>
      </c>
      <c r="O4009" s="50">
        <v>9.7983263619128512E-4</v>
      </c>
      <c r="P4009" s="50">
        <v>0.30847490106044145</v>
      </c>
      <c r="Q4009" s="50">
        <v>4.9459567613364432E-3</v>
      </c>
      <c r="R4009" s="50">
        <v>4.4590781521322556E-3</v>
      </c>
      <c r="S4009" s="50">
        <v>1.6834565565039368</v>
      </c>
      <c r="T4009" s="50">
        <v>6.2240835513982474E-3</v>
      </c>
      <c r="U4009" s="50">
        <v>3.0032903716965267</v>
      </c>
      <c r="V4009" s="51">
        <v>84.513779332667042</v>
      </c>
      <c r="X4009" s="49">
        <v>0.26</v>
      </c>
      <c r="Y4009" s="49">
        <v>38.19</v>
      </c>
      <c r="Z4009" s="49">
        <v>0.6</v>
      </c>
      <c r="AA4009" s="49">
        <v>7.41</v>
      </c>
      <c r="AB4009" s="49">
        <v>10.14</v>
      </c>
      <c r="AC4009" s="49">
        <v>0.25</v>
      </c>
      <c r="AD4009" s="49">
        <v>2.39</v>
      </c>
      <c r="AE4009" s="312"/>
      <c r="AF4009" s="465" t="s">
        <v>1747</v>
      </c>
      <c r="AG4009" s="343">
        <v>30</v>
      </c>
      <c r="AH4009" s="343">
        <v>15</v>
      </c>
      <c r="AI4009" s="343"/>
      <c r="AJ4009" s="343"/>
      <c r="AK4009" s="343"/>
      <c r="AL4009" s="343"/>
      <c r="AM4009" s="343"/>
      <c r="AN4009" s="343"/>
      <c r="AO4009" s="343"/>
      <c r="AP4009" s="343"/>
      <c r="AQ4009" s="343"/>
      <c r="AR4009" s="343"/>
      <c r="AS4009" s="343"/>
      <c r="AT4009" s="343"/>
      <c r="AU4009" s="343"/>
      <c r="AV4009" s="343"/>
      <c r="AW4009" s="343"/>
      <c r="AX4009" s="343"/>
      <c r="AY4009" s="343"/>
      <c r="AZ4009" s="343"/>
      <c r="BA4009" s="343"/>
      <c r="BB4009" s="343"/>
      <c r="BC4009" s="343"/>
      <c r="BD4009" s="343"/>
      <c r="BE4009" s="475"/>
      <c r="BF4009" s="475"/>
      <c r="BG4009" s="475"/>
      <c r="BH4009" s="475"/>
      <c r="BI4009" s="475"/>
      <c r="BJ4009" s="475"/>
      <c r="BK4009" s="475"/>
      <c r="BL4009" s="475"/>
      <c r="BM4009" s="475"/>
      <c r="BN4009" s="475"/>
      <c r="BO4009" s="475"/>
      <c r="BP4009" s="306"/>
      <c r="BQ4009" s="496"/>
      <c r="BR4009" s="496"/>
      <c r="BS4009" s="496"/>
      <c r="BT4009" s="496"/>
      <c r="BU4009" s="496"/>
      <c r="BV4009" s="496"/>
    </row>
    <row r="4010" spans="1:74" s="52" customFormat="1" ht="12.75">
      <c r="A4010" s="45">
        <v>2670.0804681784898</v>
      </c>
      <c r="B4010" s="46" t="s">
        <v>364</v>
      </c>
      <c r="C4010" s="47" t="s">
        <v>387</v>
      </c>
      <c r="D4010" s="48">
        <v>55.842362079233396</v>
      </c>
      <c r="E4010" s="49">
        <v>40.076189999999997</v>
      </c>
      <c r="F4010" s="49">
        <v>4.4499999999999998E-2</v>
      </c>
      <c r="G4010" s="49">
        <v>14.4421</v>
      </c>
      <c r="H4010" s="49">
        <v>0.27110000000000001</v>
      </c>
      <c r="I4010" s="49">
        <v>0.18529999999999999</v>
      </c>
      <c r="J4010" s="49">
        <v>45.571379999999998</v>
      </c>
      <c r="K4010" s="49">
        <v>0.2203</v>
      </c>
      <c r="L4010" s="49">
        <v>100.81086999999998</v>
      </c>
      <c r="M4010" s="47"/>
      <c r="N4010" s="50">
        <v>0.99640678114882431</v>
      </c>
      <c r="O4010" s="50">
        <v>8.7475346941413878E-4</v>
      </c>
      <c r="P4010" s="50">
        <v>0.30028704027702163</v>
      </c>
      <c r="Q4010" s="50">
        <v>5.4215523740229234E-3</v>
      </c>
      <c r="R4010" s="50">
        <v>3.9022169060905542E-3</v>
      </c>
      <c r="S4010" s="50">
        <v>1.6890829314722366</v>
      </c>
      <c r="T4010" s="50">
        <v>5.8684362647372455E-3</v>
      </c>
      <c r="U4010" s="50">
        <v>3.0018437119123473</v>
      </c>
      <c r="V4010" s="51">
        <v>84.905420080661088</v>
      </c>
      <c r="X4010" s="49">
        <v>0.25</v>
      </c>
      <c r="Y4010" s="49">
        <v>45.3</v>
      </c>
      <c r="Z4010" s="49">
        <v>0.6</v>
      </c>
      <c r="AA4010" s="49">
        <v>6.9</v>
      </c>
      <c r="AB4010" s="49">
        <v>11.57</v>
      </c>
      <c r="AC4010" s="49">
        <v>0.25</v>
      </c>
      <c r="AD4010" s="49">
        <v>2.5299999999999998</v>
      </c>
      <c r="AE4010" s="312"/>
      <c r="AF4010" s="465" t="s">
        <v>1747</v>
      </c>
      <c r="AG4010" s="343">
        <v>30</v>
      </c>
      <c r="AH4010" s="343">
        <v>15</v>
      </c>
      <c r="AI4010" s="343"/>
      <c r="AJ4010" s="343"/>
      <c r="AK4010" s="343"/>
      <c r="AL4010" s="343"/>
      <c r="AM4010" s="343"/>
      <c r="AN4010" s="343"/>
      <c r="AO4010" s="343"/>
      <c r="AP4010" s="343"/>
      <c r="AQ4010" s="343"/>
      <c r="AR4010" s="343"/>
      <c r="AS4010" s="343"/>
      <c r="AT4010" s="343"/>
      <c r="AU4010" s="343"/>
      <c r="AV4010" s="343"/>
      <c r="AW4010" s="343"/>
      <c r="AX4010" s="343"/>
      <c r="AY4010" s="343"/>
      <c r="AZ4010" s="343"/>
      <c r="BA4010" s="343"/>
      <c r="BB4010" s="343"/>
      <c r="BC4010" s="343"/>
      <c r="BD4010" s="343"/>
      <c r="BE4010" s="475"/>
      <c r="BF4010" s="475"/>
      <c r="BG4010" s="475"/>
      <c r="BH4010" s="475"/>
      <c r="BI4010" s="475"/>
      <c r="BJ4010" s="475"/>
      <c r="BK4010" s="475"/>
      <c r="BL4010" s="475"/>
      <c r="BM4010" s="475"/>
      <c r="BN4010" s="475"/>
      <c r="BO4010" s="475"/>
      <c r="BP4010" s="306"/>
      <c r="BQ4010" s="496"/>
      <c r="BR4010" s="496"/>
      <c r="BS4010" s="496"/>
      <c r="BT4010" s="496"/>
      <c r="BU4010" s="496"/>
      <c r="BV4010" s="496"/>
    </row>
    <row r="4011" spans="1:74" s="52" customFormat="1" ht="12.75">
      <c r="A4011" s="45">
        <v>2670.0804681784898</v>
      </c>
      <c r="B4011" s="46" t="s">
        <v>364</v>
      </c>
      <c r="C4011" s="47" t="s">
        <v>387</v>
      </c>
      <c r="D4011" s="48">
        <v>62.8223620792334</v>
      </c>
      <c r="E4011" s="49">
        <v>39.944330000000001</v>
      </c>
      <c r="F4011" s="49">
        <v>6.0900000000000003E-2</v>
      </c>
      <c r="G4011" s="49">
        <v>14.15146</v>
      </c>
      <c r="H4011" s="49">
        <v>0.27739999999999998</v>
      </c>
      <c r="I4011" s="49">
        <v>0.19409999999999999</v>
      </c>
      <c r="J4011" s="49">
        <v>45.713470000000001</v>
      </c>
      <c r="K4011" s="49">
        <v>0.22850000000000001</v>
      </c>
      <c r="L4011" s="49">
        <v>100.57015999999999</v>
      </c>
      <c r="M4011" s="47"/>
      <c r="N4011" s="50">
        <v>0.99457960109434396</v>
      </c>
      <c r="O4011" s="50">
        <v>1.1988838620680703E-3</v>
      </c>
      <c r="P4011" s="50">
        <v>0.29467388489166096</v>
      </c>
      <c r="Q4011" s="50">
        <v>5.5556484376871338E-3</v>
      </c>
      <c r="R4011" s="50">
        <v>4.0935083556223415E-3</v>
      </c>
      <c r="S4011" s="50">
        <v>1.696825338944415</v>
      </c>
      <c r="T4011" s="50">
        <v>6.0957655957220415E-3</v>
      </c>
      <c r="U4011" s="50">
        <v>3.0030226311815196</v>
      </c>
      <c r="V4011" s="51">
        <v>85.203414524859681</v>
      </c>
      <c r="X4011" s="49">
        <v>0.25</v>
      </c>
      <c r="Y4011" s="49">
        <v>33.61</v>
      </c>
      <c r="Z4011" s="49">
        <v>0.61</v>
      </c>
      <c r="AA4011" s="49">
        <v>6.58</v>
      </c>
      <c r="AB4011" s="49">
        <v>11.44</v>
      </c>
      <c r="AC4011" s="49">
        <v>0.25</v>
      </c>
      <c r="AD4011" s="49">
        <v>2.44</v>
      </c>
      <c r="AE4011" s="312"/>
      <c r="AF4011" s="465" t="s">
        <v>1747</v>
      </c>
      <c r="AG4011" s="343">
        <v>30</v>
      </c>
      <c r="AH4011" s="343">
        <v>15</v>
      </c>
      <c r="AI4011" s="343"/>
      <c r="AJ4011" s="343"/>
      <c r="AK4011" s="343"/>
      <c r="AL4011" s="343"/>
      <c r="AM4011" s="343"/>
      <c r="AN4011" s="343"/>
      <c r="AO4011" s="343"/>
      <c r="AP4011" s="343"/>
      <c r="AQ4011" s="343"/>
      <c r="AR4011" s="343"/>
      <c r="AS4011" s="343"/>
      <c r="AT4011" s="343"/>
      <c r="AU4011" s="343"/>
      <c r="AV4011" s="343"/>
      <c r="AW4011" s="343"/>
      <c r="AX4011" s="343"/>
      <c r="AY4011" s="343"/>
      <c r="AZ4011" s="343"/>
      <c r="BA4011" s="343"/>
      <c r="BB4011" s="343"/>
      <c r="BC4011" s="343"/>
      <c r="BD4011" s="343"/>
      <c r="BE4011" s="475"/>
      <c r="BF4011" s="475"/>
      <c r="BG4011" s="475"/>
      <c r="BH4011" s="475"/>
      <c r="BI4011" s="475"/>
      <c r="BJ4011" s="475"/>
      <c r="BK4011" s="475"/>
      <c r="BL4011" s="475"/>
      <c r="BM4011" s="475"/>
      <c r="BN4011" s="475"/>
      <c r="BO4011" s="475"/>
      <c r="BP4011" s="306"/>
      <c r="BQ4011" s="496"/>
      <c r="BR4011" s="496"/>
      <c r="BS4011" s="496"/>
      <c r="BT4011" s="496"/>
      <c r="BU4011" s="496"/>
      <c r="BV4011" s="496"/>
    </row>
    <row r="4012" spans="1:74" s="52" customFormat="1" ht="12.75">
      <c r="A4012" s="45">
        <v>2670.0804681784898</v>
      </c>
      <c r="B4012" s="46" t="s">
        <v>364</v>
      </c>
      <c r="C4012" s="47" t="s">
        <v>387</v>
      </c>
      <c r="D4012" s="48">
        <v>69.802362079233404</v>
      </c>
      <c r="E4012" s="49">
        <v>40.157339999999998</v>
      </c>
      <c r="F4012" s="49">
        <v>3.6400000000000002E-2</v>
      </c>
      <c r="G4012" s="49">
        <v>14.15146</v>
      </c>
      <c r="H4012" s="49">
        <v>0.24229999999999999</v>
      </c>
      <c r="I4012" s="49">
        <v>0.1953</v>
      </c>
      <c r="J4012" s="49">
        <v>46.119450000000001</v>
      </c>
      <c r="K4012" s="49">
        <v>0.23119999999999999</v>
      </c>
      <c r="L4012" s="49">
        <v>101.13345000000001</v>
      </c>
      <c r="M4012" s="47"/>
      <c r="N4012" s="50">
        <v>0.99401262236602117</v>
      </c>
      <c r="O4012" s="50">
        <v>7.1236694671759459E-4</v>
      </c>
      <c r="P4012" s="50">
        <v>0.29294372778456107</v>
      </c>
      <c r="Q4012" s="50">
        <v>4.8241884897785086E-3</v>
      </c>
      <c r="R4012" s="50">
        <v>4.0946326407148084E-3</v>
      </c>
      <c r="S4012" s="50">
        <v>1.701843524950045</v>
      </c>
      <c r="T4012" s="50">
        <v>6.1315805627053035E-3</v>
      </c>
      <c r="U4012" s="50">
        <v>3.0045626437405435</v>
      </c>
      <c r="V4012" s="51">
        <v>85.31453780933424</v>
      </c>
      <c r="X4012" s="49">
        <v>0.25</v>
      </c>
      <c r="Y4012" s="49">
        <v>54.84</v>
      </c>
      <c r="Z4012" s="49">
        <v>0.61</v>
      </c>
      <c r="AA4012" s="49">
        <v>7.51</v>
      </c>
      <c r="AB4012" s="49">
        <v>11.11</v>
      </c>
      <c r="AC4012" s="49">
        <v>0.25</v>
      </c>
      <c r="AD4012" s="49">
        <v>2.41</v>
      </c>
      <c r="AE4012" s="312"/>
      <c r="AF4012" s="465" t="s">
        <v>1747</v>
      </c>
      <c r="AG4012" s="343">
        <v>30</v>
      </c>
      <c r="AH4012" s="343">
        <v>15</v>
      </c>
      <c r="AI4012" s="343"/>
      <c r="AJ4012" s="343"/>
      <c r="AK4012" s="343"/>
      <c r="AL4012" s="343"/>
      <c r="AM4012" s="343"/>
      <c r="AN4012" s="343"/>
      <c r="AO4012" s="343"/>
      <c r="AP4012" s="343"/>
      <c r="AQ4012" s="343"/>
      <c r="AR4012" s="343"/>
      <c r="AS4012" s="343"/>
      <c r="AT4012" s="343"/>
      <c r="AU4012" s="343"/>
      <c r="AV4012" s="343"/>
      <c r="AW4012" s="343"/>
      <c r="AX4012" s="343"/>
      <c r="AY4012" s="343"/>
      <c r="AZ4012" s="343"/>
      <c r="BA4012" s="343"/>
      <c r="BB4012" s="343"/>
      <c r="BC4012" s="343"/>
      <c r="BD4012" s="343"/>
      <c r="BE4012" s="475"/>
      <c r="BF4012" s="475"/>
      <c r="BG4012" s="475"/>
      <c r="BH4012" s="475"/>
      <c r="BI4012" s="475"/>
      <c r="BJ4012" s="475"/>
      <c r="BK4012" s="475"/>
      <c r="BL4012" s="475"/>
      <c r="BM4012" s="475"/>
      <c r="BN4012" s="475"/>
      <c r="BO4012" s="475"/>
      <c r="BP4012" s="306"/>
      <c r="BQ4012" s="496"/>
      <c r="BR4012" s="496"/>
      <c r="BS4012" s="496"/>
      <c r="BT4012" s="496"/>
      <c r="BU4012" s="496"/>
      <c r="BV4012" s="496"/>
    </row>
    <row r="4013" spans="1:74" s="52" customFormat="1" ht="12.75">
      <c r="A4013" s="45">
        <v>2670.0804681784898</v>
      </c>
      <c r="B4013" s="46" t="s">
        <v>364</v>
      </c>
      <c r="C4013" s="47" t="s">
        <v>387</v>
      </c>
      <c r="D4013" s="48">
        <v>76.782362079233408</v>
      </c>
      <c r="E4013" s="49">
        <v>40.167479999999998</v>
      </c>
      <c r="F4013" s="49">
        <v>6.3E-2</v>
      </c>
      <c r="G4013" s="49">
        <v>13.95101</v>
      </c>
      <c r="H4013" s="49">
        <v>0.25090000000000001</v>
      </c>
      <c r="I4013" s="49">
        <v>0.18840000000000001</v>
      </c>
      <c r="J4013" s="49">
        <v>46.109310000000001</v>
      </c>
      <c r="K4013" s="49">
        <v>0.23319999999999999</v>
      </c>
      <c r="L4013" s="49">
        <v>100.96329999999999</v>
      </c>
      <c r="M4013" s="47"/>
      <c r="N4013" s="50">
        <v>0.99485562831497809</v>
      </c>
      <c r="O4013" s="50">
        <v>1.2336769193710484E-3</v>
      </c>
      <c r="P4013" s="50">
        <v>0.28896624811640176</v>
      </c>
      <c r="Q4013" s="50">
        <v>4.9983887324297274E-3</v>
      </c>
      <c r="R4013" s="50">
        <v>3.9523201165242751E-3</v>
      </c>
      <c r="S4013" s="50">
        <v>1.702482451240918</v>
      </c>
      <c r="T4013" s="50">
        <v>6.1883044056566788E-3</v>
      </c>
      <c r="U4013" s="50">
        <v>3.0026770178462794</v>
      </c>
      <c r="V4013" s="51">
        <v>85.489646396130766</v>
      </c>
      <c r="X4013" s="49">
        <v>0.25</v>
      </c>
      <c r="Y4013" s="49">
        <v>31.18</v>
      </c>
      <c r="Z4013" s="49">
        <v>0.61</v>
      </c>
      <c r="AA4013" s="49">
        <v>7.25</v>
      </c>
      <c r="AB4013" s="49">
        <v>11.07</v>
      </c>
      <c r="AC4013" s="49">
        <v>0.25</v>
      </c>
      <c r="AD4013" s="49">
        <v>2.38</v>
      </c>
      <c r="AE4013" s="312"/>
      <c r="AF4013" s="465" t="s">
        <v>1747</v>
      </c>
      <c r="AG4013" s="343">
        <v>30</v>
      </c>
      <c r="AH4013" s="343">
        <v>15</v>
      </c>
      <c r="AI4013" s="343"/>
      <c r="AJ4013" s="343"/>
      <c r="AK4013" s="343"/>
      <c r="AL4013" s="343"/>
      <c r="AM4013" s="343"/>
      <c r="AN4013" s="343"/>
      <c r="AO4013" s="343"/>
      <c r="AP4013" s="343"/>
      <c r="AQ4013" s="343"/>
      <c r="AR4013" s="343"/>
      <c r="AS4013" s="343"/>
      <c r="AT4013" s="343"/>
      <c r="AU4013" s="343"/>
      <c r="AV4013" s="343"/>
      <c r="AW4013" s="343"/>
      <c r="AX4013" s="343"/>
      <c r="AY4013" s="343"/>
      <c r="AZ4013" s="343"/>
      <c r="BA4013" s="343"/>
      <c r="BB4013" s="343"/>
      <c r="BC4013" s="343"/>
      <c r="BD4013" s="343"/>
      <c r="BE4013" s="475"/>
      <c r="BF4013" s="475"/>
      <c r="BG4013" s="475"/>
      <c r="BH4013" s="475"/>
      <c r="BI4013" s="475"/>
      <c r="BJ4013" s="475"/>
      <c r="BK4013" s="475"/>
      <c r="BL4013" s="475"/>
      <c r="BM4013" s="475"/>
      <c r="BN4013" s="475"/>
      <c r="BO4013" s="475"/>
      <c r="BP4013" s="306"/>
      <c r="BQ4013" s="496"/>
      <c r="BR4013" s="496"/>
      <c r="BS4013" s="496"/>
      <c r="BT4013" s="496"/>
      <c r="BU4013" s="496"/>
      <c r="BV4013" s="496"/>
    </row>
    <row r="4014" spans="1:74" s="52" customFormat="1" ht="12.75">
      <c r="A4014" s="45">
        <v>2670.0804681784898</v>
      </c>
      <c r="B4014" s="46" t="s">
        <v>364</v>
      </c>
      <c r="C4014" s="47" t="s">
        <v>387</v>
      </c>
      <c r="D4014" s="48">
        <v>83.762362079233412</v>
      </c>
      <c r="E4014" s="49">
        <v>40.19791</v>
      </c>
      <c r="F4014" s="49">
        <v>6.9800000000000001E-2</v>
      </c>
      <c r="G4014" s="49">
        <v>13.73052</v>
      </c>
      <c r="H4014" s="49">
        <v>0.27989999999999998</v>
      </c>
      <c r="I4014" s="49">
        <v>0.20230000000000001</v>
      </c>
      <c r="J4014" s="49">
        <v>46.220950000000002</v>
      </c>
      <c r="K4014" s="49">
        <v>0.2238</v>
      </c>
      <c r="L4014" s="49">
        <v>100.92518</v>
      </c>
      <c r="M4014" s="47"/>
      <c r="N4014" s="50">
        <v>0.9950914163065383</v>
      </c>
      <c r="O4014" s="50">
        <v>1.3661247018850061E-3</v>
      </c>
      <c r="P4014" s="50">
        <v>0.28425131703259415</v>
      </c>
      <c r="Q4014" s="50">
        <v>5.5732214169383664E-3</v>
      </c>
      <c r="R4014" s="50">
        <v>4.2417115181711878E-3</v>
      </c>
      <c r="S4014" s="50">
        <v>1.7057167709672907</v>
      </c>
      <c r="T4014" s="50">
        <v>5.9357723462738887E-3</v>
      </c>
      <c r="U4014" s="50">
        <v>3.0021763342896919</v>
      </c>
      <c r="V4014" s="51">
        <v>85.715785155213482</v>
      </c>
      <c r="X4014" s="49">
        <v>0.25</v>
      </c>
      <c r="Y4014" s="49">
        <v>28.73</v>
      </c>
      <c r="Z4014" s="49">
        <v>0.62</v>
      </c>
      <c r="AA4014" s="49">
        <v>6.47</v>
      </c>
      <c r="AB4014" s="49">
        <v>10.73</v>
      </c>
      <c r="AC4014" s="49">
        <v>0.25</v>
      </c>
      <c r="AD4014" s="49">
        <v>2.48</v>
      </c>
      <c r="AE4014" s="312"/>
      <c r="AF4014" s="465" t="s">
        <v>1747</v>
      </c>
      <c r="AG4014" s="343">
        <v>30</v>
      </c>
      <c r="AH4014" s="343">
        <v>15</v>
      </c>
      <c r="AI4014" s="343"/>
      <c r="AJ4014" s="343"/>
      <c r="AK4014" s="343"/>
      <c r="AL4014" s="343"/>
      <c r="AM4014" s="343"/>
      <c r="AN4014" s="343"/>
      <c r="AO4014" s="343"/>
      <c r="AP4014" s="343"/>
      <c r="AQ4014" s="343"/>
      <c r="AR4014" s="343"/>
      <c r="AS4014" s="343"/>
      <c r="AT4014" s="343"/>
      <c r="AU4014" s="343"/>
      <c r="AV4014" s="343"/>
      <c r="AW4014" s="343"/>
      <c r="AX4014" s="343"/>
      <c r="AY4014" s="343"/>
      <c r="AZ4014" s="343"/>
      <c r="BA4014" s="343"/>
      <c r="BB4014" s="343"/>
      <c r="BC4014" s="343"/>
      <c r="BD4014" s="343"/>
      <c r="BE4014" s="475"/>
      <c r="BF4014" s="475"/>
      <c r="BG4014" s="475"/>
      <c r="BH4014" s="475"/>
      <c r="BI4014" s="475"/>
      <c r="BJ4014" s="475"/>
      <c r="BK4014" s="475"/>
      <c r="BL4014" s="475"/>
      <c r="BM4014" s="475"/>
      <c r="BN4014" s="475"/>
      <c r="BO4014" s="475"/>
      <c r="BP4014" s="306"/>
      <c r="BQ4014" s="496"/>
      <c r="BR4014" s="496"/>
      <c r="BS4014" s="496"/>
      <c r="BT4014" s="496"/>
      <c r="BU4014" s="496"/>
      <c r="BV4014" s="496"/>
    </row>
    <row r="4015" spans="1:74" s="52" customFormat="1" ht="12.75">
      <c r="A4015" s="45">
        <v>2670.0804681784898</v>
      </c>
      <c r="B4015" s="46" t="s">
        <v>364</v>
      </c>
      <c r="C4015" s="47" t="s">
        <v>387</v>
      </c>
      <c r="D4015" s="48">
        <v>90.742362079233416</v>
      </c>
      <c r="E4015" s="49">
        <v>40.238480000000003</v>
      </c>
      <c r="F4015" s="49">
        <v>7.1800000000000003E-2</v>
      </c>
      <c r="G4015" s="49">
        <v>13.57016</v>
      </c>
      <c r="H4015" s="49">
        <v>0.2555</v>
      </c>
      <c r="I4015" s="49">
        <v>0.17349999999999999</v>
      </c>
      <c r="J4015" s="49">
        <v>46.434089999999998</v>
      </c>
      <c r="K4015" s="49">
        <v>0.21959999999999999</v>
      </c>
      <c r="L4015" s="49">
        <v>100.96312999999999</v>
      </c>
      <c r="M4015" s="47"/>
      <c r="N4015" s="50">
        <v>0.99473522846975138</v>
      </c>
      <c r="O4015" s="50">
        <v>1.4033493281180734E-3</v>
      </c>
      <c r="P4015" s="50">
        <v>0.2805478171979402</v>
      </c>
      <c r="Q4015" s="50">
        <v>5.0804330031843595E-3</v>
      </c>
      <c r="R4015" s="50">
        <v>3.6328808152293556E-3</v>
      </c>
      <c r="S4015" s="50">
        <v>1.7112419419722589</v>
      </c>
      <c r="T4015" s="50">
        <v>5.8164220875301246E-3</v>
      </c>
      <c r="U4015" s="50">
        <v>3.002458072874012</v>
      </c>
      <c r="V4015" s="51">
        <v>85.914787647325824</v>
      </c>
      <c r="X4015" s="49">
        <v>0.25</v>
      </c>
      <c r="Y4015" s="49">
        <v>27.61</v>
      </c>
      <c r="Z4015" s="49">
        <v>0.62</v>
      </c>
      <c r="AA4015" s="49">
        <v>7.16</v>
      </c>
      <c r="AB4015" s="49">
        <v>12.4</v>
      </c>
      <c r="AC4015" s="49">
        <v>0.25</v>
      </c>
      <c r="AD4015" s="49">
        <v>2.5299999999999998</v>
      </c>
      <c r="AE4015" s="312"/>
      <c r="AF4015" s="465" t="s">
        <v>1747</v>
      </c>
      <c r="AG4015" s="343">
        <v>30</v>
      </c>
      <c r="AH4015" s="343">
        <v>15</v>
      </c>
      <c r="AI4015" s="343"/>
      <c r="AJ4015" s="343"/>
      <c r="AK4015" s="343"/>
      <c r="AL4015" s="343"/>
      <c r="AM4015" s="343"/>
      <c r="AN4015" s="343"/>
      <c r="AO4015" s="343"/>
      <c r="AP4015" s="343"/>
      <c r="AQ4015" s="343"/>
      <c r="AR4015" s="343"/>
      <c r="AS4015" s="343"/>
      <c r="AT4015" s="343"/>
      <c r="AU4015" s="343"/>
      <c r="AV4015" s="343"/>
      <c r="AW4015" s="343"/>
      <c r="AX4015" s="343"/>
      <c r="AY4015" s="343"/>
      <c r="AZ4015" s="343"/>
      <c r="BA4015" s="343"/>
      <c r="BB4015" s="343"/>
      <c r="BC4015" s="343"/>
      <c r="BD4015" s="343"/>
      <c r="BE4015" s="475"/>
      <c r="BF4015" s="475"/>
      <c r="BG4015" s="475"/>
      <c r="BH4015" s="475"/>
      <c r="BI4015" s="475"/>
      <c r="BJ4015" s="475"/>
      <c r="BK4015" s="475"/>
      <c r="BL4015" s="475"/>
      <c r="BM4015" s="475"/>
      <c r="BN4015" s="475"/>
      <c r="BO4015" s="475"/>
      <c r="BP4015" s="306"/>
      <c r="BQ4015" s="496"/>
      <c r="BR4015" s="496"/>
      <c r="BS4015" s="496"/>
      <c r="BT4015" s="496"/>
      <c r="BU4015" s="496"/>
      <c r="BV4015" s="496"/>
    </row>
    <row r="4016" spans="1:74" s="52" customFormat="1" ht="12.75">
      <c r="A4016" s="45">
        <v>2670.0804681784898</v>
      </c>
      <c r="B4016" s="46" t="s">
        <v>364</v>
      </c>
      <c r="C4016" s="47" t="s">
        <v>387</v>
      </c>
      <c r="D4016" s="48">
        <v>97.72236207923342</v>
      </c>
      <c r="E4016" s="49">
        <v>40.076189999999997</v>
      </c>
      <c r="F4016" s="49">
        <v>5.9799999999999999E-2</v>
      </c>
      <c r="G4016" s="49">
        <v>13.610250000000001</v>
      </c>
      <c r="H4016" s="49">
        <v>0.25879999999999997</v>
      </c>
      <c r="I4016" s="49">
        <v>0.17610000000000001</v>
      </c>
      <c r="J4016" s="49">
        <v>46.423940000000002</v>
      </c>
      <c r="K4016" s="49">
        <v>0.2263</v>
      </c>
      <c r="L4016" s="49">
        <v>100.83138</v>
      </c>
      <c r="M4016" s="47"/>
      <c r="N4016" s="50">
        <v>0.99270253220859173</v>
      </c>
      <c r="O4016" s="50">
        <v>1.1711413142818199E-3</v>
      </c>
      <c r="P4016" s="50">
        <v>0.28193876913440941</v>
      </c>
      <c r="Q4016" s="50">
        <v>5.1563319372949327E-3</v>
      </c>
      <c r="R4016" s="50">
        <v>3.694688237603559E-3</v>
      </c>
      <c r="S4016" s="50">
        <v>1.7142858664813063</v>
      </c>
      <c r="T4016" s="50">
        <v>6.0058558493566502E-3</v>
      </c>
      <c r="U4016" s="50">
        <v>3.0049551851628449</v>
      </c>
      <c r="V4016" s="51">
        <v>85.876400676347316</v>
      </c>
      <c r="X4016" s="49">
        <v>0.25</v>
      </c>
      <c r="Y4016" s="49">
        <v>32.590000000000003</v>
      </c>
      <c r="Z4016" s="49">
        <v>0.62</v>
      </c>
      <c r="AA4016" s="49">
        <v>6.99</v>
      </c>
      <c r="AB4016" s="49">
        <v>12.38</v>
      </c>
      <c r="AC4016" s="49">
        <v>0.25</v>
      </c>
      <c r="AD4016" s="49">
        <v>2.4500000000000002</v>
      </c>
      <c r="AE4016" s="312"/>
      <c r="AF4016" s="465" t="s">
        <v>1747</v>
      </c>
      <c r="AG4016" s="343">
        <v>30</v>
      </c>
      <c r="AH4016" s="343">
        <v>15</v>
      </c>
      <c r="AI4016" s="343"/>
      <c r="AJ4016" s="343"/>
      <c r="AK4016" s="343"/>
      <c r="AL4016" s="343"/>
      <c r="AM4016" s="343"/>
      <c r="AN4016" s="343"/>
      <c r="AO4016" s="343"/>
      <c r="AP4016" s="343"/>
      <c r="AQ4016" s="343"/>
      <c r="AR4016" s="343"/>
      <c r="AS4016" s="343"/>
      <c r="AT4016" s="343"/>
      <c r="AU4016" s="343"/>
      <c r="AV4016" s="343"/>
      <c r="AW4016" s="343"/>
      <c r="AX4016" s="343"/>
      <c r="AY4016" s="343"/>
      <c r="AZ4016" s="343"/>
      <c r="BA4016" s="343"/>
      <c r="BB4016" s="343"/>
      <c r="BC4016" s="343"/>
      <c r="BD4016" s="343"/>
      <c r="BE4016" s="475"/>
      <c r="BF4016" s="475"/>
      <c r="BG4016" s="475"/>
      <c r="BH4016" s="475"/>
      <c r="BI4016" s="475"/>
      <c r="BJ4016" s="475"/>
      <c r="BK4016" s="475"/>
      <c r="BL4016" s="475"/>
      <c r="BM4016" s="475"/>
      <c r="BN4016" s="475"/>
      <c r="BO4016" s="475"/>
      <c r="BP4016" s="306"/>
      <c r="BQ4016" s="496"/>
      <c r="BR4016" s="496"/>
      <c r="BS4016" s="496"/>
      <c r="BT4016" s="496"/>
      <c r="BU4016" s="496"/>
      <c r="BV4016" s="496"/>
    </row>
    <row r="4017" spans="1:74" s="52" customFormat="1" ht="12.75">
      <c r="A4017" s="45">
        <v>2670.0804681784898</v>
      </c>
      <c r="B4017" s="46" t="s">
        <v>364</v>
      </c>
      <c r="C4017" s="47" t="s">
        <v>387</v>
      </c>
      <c r="D4017" s="48">
        <v>104.70236207923342</v>
      </c>
      <c r="E4017" s="49">
        <v>40.228340000000003</v>
      </c>
      <c r="F4017" s="49">
        <v>6.2100000000000002E-2</v>
      </c>
      <c r="G4017" s="49">
        <v>13.690429999999999</v>
      </c>
      <c r="H4017" s="49">
        <v>0.27479999999999999</v>
      </c>
      <c r="I4017" s="49">
        <v>0.2097</v>
      </c>
      <c r="J4017" s="49">
        <v>46.292000000000002</v>
      </c>
      <c r="K4017" s="49">
        <v>0.2228</v>
      </c>
      <c r="L4017" s="49">
        <v>100.98017000000002</v>
      </c>
      <c r="M4017" s="47"/>
      <c r="N4017" s="50">
        <v>0.99512980383828298</v>
      </c>
      <c r="O4017" s="50">
        <v>1.2145478698590015E-3</v>
      </c>
      <c r="P4017" s="50">
        <v>0.28321790402271668</v>
      </c>
      <c r="Q4017" s="50">
        <v>5.4677448748526236E-3</v>
      </c>
      <c r="R4017" s="50">
        <v>4.3937140719989337E-3</v>
      </c>
      <c r="S4017" s="50">
        <v>1.7071123782196318</v>
      </c>
      <c r="T4017" s="50">
        <v>5.9050075246566292E-3</v>
      </c>
      <c r="U4017" s="50">
        <v>3.0024411004219989</v>
      </c>
      <c r="V4017" s="51">
        <v>85.770306237634216</v>
      </c>
      <c r="X4017" s="49">
        <v>0.25</v>
      </c>
      <c r="Y4017" s="49">
        <v>31.66</v>
      </c>
      <c r="Z4017" s="49">
        <v>0.62</v>
      </c>
      <c r="AA4017" s="49">
        <v>6.55</v>
      </c>
      <c r="AB4017" s="49">
        <v>10.74</v>
      </c>
      <c r="AC4017" s="49">
        <v>0.25</v>
      </c>
      <c r="AD4017" s="49">
        <v>2.4900000000000002</v>
      </c>
      <c r="AE4017" s="312"/>
      <c r="AF4017" s="465" t="s">
        <v>1747</v>
      </c>
      <c r="AG4017" s="343">
        <v>30</v>
      </c>
      <c r="AH4017" s="343">
        <v>15</v>
      </c>
      <c r="AI4017" s="343"/>
      <c r="AJ4017" s="343"/>
      <c r="AK4017" s="343"/>
      <c r="AL4017" s="343"/>
      <c r="AM4017" s="343"/>
      <c r="AN4017" s="343"/>
      <c r="AO4017" s="343"/>
      <c r="AP4017" s="343"/>
      <c r="AQ4017" s="343"/>
      <c r="AR4017" s="343"/>
      <c r="AS4017" s="343"/>
      <c r="AT4017" s="343"/>
      <c r="AU4017" s="343"/>
      <c r="AV4017" s="343"/>
      <c r="AW4017" s="343"/>
      <c r="AX4017" s="343"/>
      <c r="AY4017" s="343"/>
      <c r="AZ4017" s="343"/>
      <c r="BA4017" s="343"/>
      <c r="BB4017" s="343"/>
      <c r="BC4017" s="343"/>
      <c r="BD4017" s="343"/>
      <c r="BE4017" s="475"/>
      <c r="BF4017" s="475"/>
      <c r="BG4017" s="475"/>
      <c r="BH4017" s="475"/>
      <c r="BI4017" s="475"/>
      <c r="BJ4017" s="475"/>
      <c r="BK4017" s="475"/>
      <c r="BL4017" s="475"/>
      <c r="BM4017" s="475"/>
      <c r="BN4017" s="475"/>
      <c r="BO4017" s="475"/>
      <c r="BP4017" s="306"/>
      <c r="BQ4017" s="496"/>
      <c r="BR4017" s="496"/>
      <c r="BS4017" s="496"/>
      <c r="BT4017" s="496"/>
      <c r="BU4017" s="496"/>
      <c r="BV4017" s="496"/>
    </row>
    <row r="4018" spans="1:74" s="52" customFormat="1" ht="12.75">
      <c r="A4018" s="45">
        <v>2670.0804681784898</v>
      </c>
      <c r="B4018" s="46" t="s">
        <v>364</v>
      </c>
      <c r="C4018" s="47" t="s">
        <v>387</v>
      </c>
      <c r="D4018" s="48">
        <v>111.68236207923343</v>
      </c>
      <c r="E4018" s="49">
        <v>40.035620000000002</v>
      </c>
      <c r="F4018" s="49">
        <v>5.33E-2</v>
      </c>
      <c r="G4018" s="49">
        <v>13.55012</v>
      </c>
      <c r="H4018" s="49">
        <v>0.25900000000000001</v>
      </c>
      <c r="I4018" s="49">
        <v>0.1827</v>
      </c>
      <c r="J4018" s="49">
        <v>46.281849999999999</v>
      </c>
      <c r="K4018" s="49">
        <v>0.22320000000000001</v>
      </c>
      <c r="L4018" s="49">
        <v>100.58579</v>
      </c>
      <c r="M4018" s="47"/>
      <c r="N4018" s="50">
        <v>0.99389014565443334</v>
      </c>
      <c r="O4018" s="50">
        <v>1.0461511824021094E-3</v>
      </c>
      <c r="P4018" s="50">
        <v>0.28131375094719036</v>
      </c>
      <c r="Q4018" s="50">
        <v>5.1717257009841616E-3</v>
      </c>
      <c r="R4018" s="50">
        <v>3.8416351174237881E-3</v>
      </c>
      <c r="S4018" s="50">
        <v>1.7128174630537409</v>
      </c>
      <c r="T4018" s="50">
        <v>5.9366803245882562E-3</v>
      </c>
      <c r="U4018" s="50">
        <v>3.004017551980763</v>
      </c>
      <c r="V4018" s="51">
        <v>85.892916726238113</v>
      </c>
      <c r="X4018" s="49">
        <v>0.25</v>
      </c>
      <c r="Y4018" s="49">
        <v>36.53</v>
      </c>
      <c r="Z4018" s="49">
        <v>0.62</v>
      </c>
      <c r="AA4018" s="49">
        <v>7.02</v>
      </c>
      <c r="AB4018" s="49">
        <v>11.77</v>
      </c>
      <c r="AC4018" s="49">
        <v>0.25</v>
      </c>
      <c r="AD4018" s="49">
        <v>2.4700000000000002</v>
      </c>
      <c r="AE4018" s="312"/>
      <c r="AF4018" s="465" t="s">
        <v>1747</v>
      </c>
      <c r="AG4018" s="343">
        <v>30</v>
      </c>
      <c r="AH4018" s="343">
        <v>15</v>
      </c>
      <c r="AI4018" s="343"/>
      <c r="AJ4018" s="343"/>
      <c r="AK4018" s="343"/>
      <c r="AL4018" s="343"/>
      <c r="AM4018" s="343"/>
      <c r="AN4018" s="343"/>
      <c r="AO4018" s="343"/>
      <c r="AP4018" s="343"/>
      <c r="AQ4018" s="343"/>
      <c r="AR4018" s="343"/>
      <c r="AS4018" s="343"/>
      <c r="AT4018" s="343"/>
      <c r="AU4018" s="343"/>
      <c r="AV4018" s="343"/>
      <c r="AW4018" s="343"/>
      <c r="AX4018" s="343"/>
      <c r="AY4018" s="343"/>
      <c r="AZ4018" s="343"/>
      <c r="BA4018" s="343"/>
      <c r="BB4018" s="343"/>
      <c r="BC4018" s="343"/>
      <c r="BD4018" s="343"/>
      <c r="BE4018" s="475"/>
      <c r="BF4018" s="475"/>
      <c r="BG4018" s="475"/>
      <c r="BH4018" s="475"/>
      <c r="BI4018" s="475"/>
      <c r="BJ4018" s="475"/>
      <c r="BK4018" s="475"/>
      <c r="BL4018" s="475"/>
      <c r="BM4018" s="475"/>
      <c r="BN4018" s="475"/>
      <c r="BO4018" s="475"/>
      <c r="BP4018" s="306"/>
      <c r="BQ4018" s="496"/>
      <c r="BR4018" s="496"/>
      <c r="BS4018" s="496"/>
      <c r="BT4018" s="496"/>
      <c r="BU4018" s="496"/>
      <c r="BV4018" s="496"/>
    </row>
    <row r="4019" spans="1:74" s="52" customFormat="1" ht="12.75">
      <c r="A4019" s="45">
        <v>2670.0804681784898</v>
      </c>
      <c r="B4019" s="46" t="s">
        <v>364</v>
      </c>
      <c r="C4019" s="47" t="s">
        <v>387</v>
      </c>
      <c r="D4019" s="48">
        <v>118.66236207923343</v>
      </c>
      <c r="E4019" s="49">
        <v>40.116759999999999</v>
      </c>
      <c r="F4019" s="49">
        <v>5.0900000000000001E-2</v>
      </c>
      <c r="G4019" s="49">
        <v>13.60023</v>
      </c>
      <c r="H4019" s="49">
        <v>0.26329999999999998</v>
      </c>
      <c r="I4019" s="49">
        <v>0.20499999999999999</v>
      </c>
      <c r="J4019" s="49">
        <v>46.545729999999999</v>
      </c>
      <c r="K4019" s="49">
        <v>0.22209999999999999</v>
      </c>
      <c r="L4019" s="49">
        <v>101.00401999999998</v>
      </c>
      <c r="M4019" s="47"/>
      <c r="N4019" s="50">
        <v>0.99212967157958143</v>
      </c>
      <c r="O4019" s="50">
        <v>9.9525824790976341E-4</v>
      </c>
      <c r="P4019" s="50">
        <v>0.28128387411546957</v>
      </c>
      <c r="Q4019" s="50">
        <v>5.2376604395548958E-3</v>
      </c>
      <c r="R4019" s="50">
        <v>4.2941992153219073E-3</v>
      </c>
      <c r="S4019" s="50">
        <v>1.7160541167970489</v>
      </c>
      <c r="T4019" s="50">
        <v>5.8850315297126546E-3</v>
      </c>
      <c r="U4019" s="50">
        <v>3.0058798119245993</v>
      </c>
      <c r="V4019" s="51">
        <v>85.917061839545738</v>
      </c>
      <c r="X4019" s="49">
        <v>0.25</v>
      </c>
      <c r="Y4019" s="49">
        <v>40.1</v>
      </c>
      <c r="Z4019" s="49">
        <v>0.62</v>
      </c>
      <c r="AA4019" s="49">
        <v>7.03</v>
      </c>
      <c r="AB4019" s="49">
        <v>10.16</v>
      </c>
      <c r="AC4019" s="49">
        <v>0.25</v>
      </c>
      <c r="AD4019" s="49">
        <v>2.4900000000000002</v>
      </c>
      <c r="AE4019" s="312"/>
      <c r="AF4019" s="465" t="s">
        <v>1747</v>
      </c>
      <c r="AG4019" s="343">
        <v>30</v>
      </c>
      <c r="AH4019" s="343">
        <v>15</v>
      </c>
      <c r="AI4019" s="343"/>
      <c r="AJ4019" s="343"/>
      <c r="AK4019" s="343"/>
      <c r="AL4019" s="343"/>
      <c r="AM4019" s="343"/>
      <c r="AN4019" s="343"/>
      <c r="AO4019" s="343"/>
      <c r="AP4019" s="343"/>
      <c r="AQ4019" s="343"/>
      <c r="AR4019" s="343"/>
      <c r="AS4019" s="343"/>
      <c r="AT4019" s="343"/>
      <c r="AU4019" s="343"/>
      <c r="AV4019" s="343"/>
      <c r="AW4019" s="343"/>
      <c r="AX4019" s="343"/>
      <c r="AY4019" s="343"/>
      <c r="AZ4019" s="343"/>
      <c r="BA4019" s="343"/>
      <c r="BB4019" s="343"/>
      <c r="BC4019" s="343"/>
      <c r="BD4019" s="343"/>
      <c r="BE4019" s="475"/>
      <c r="BF4019" s="475"/>
      <c r="BG4019" s="475"/>
      <c r="BH4019" s="475"/>
      <c r="BI4019" s="475"/>
      <c r="BJ4019" s="475"/>
      <c r="BK4019" s="475"/>
      <c r="BL4019" s="475"/>
      <c r="BM4019" s="475"/>
      <c r="BN4019" s="475"/>
      <c r="BO4019" s="475"/>
      <c r="BP4019" s="306"/>
      <c r="BQ4019" s="496"/>
      <c r="BR4019" s="496"/>
      <c r="BS4019" s="496"/>
      <c r="BT4019" s="496"/>
      <c r="BU4019" s="496"/>
      <c r="BV4019" s="496"/>
    </row>
    <row r="4020" spans="1:74" s="52" customFormat="1" ht="12.75">
      <c r="A4020" s="45">
        <v>2670.0804681784898</v>
      </c>
      <c r="B4020" s="46" t="s">
        <v>364</v>
      </c>
      <c r="C4020" s="47" t="s">
        <v>387</v>
      </c>
      <c r="D4020" s="48">
        <v>125.64236207923344</v>
      </c>
      <c r="E4020" s="49">
        <v>40.218200000000003</v>
      </c>
      <c r="F4020" s="49">
        <v>9.4100000000000003E-2</v>
      </c>
      <c r="G4020" s="49">
        <v>13.62027</v>
      </c>
      <c r="H4020" s="49">
        <v>0.25140000000000001</v>
      </c>
      <c r="I4020" s="49">
        <v>0.1757</v>
      </c>
      <c r="J4020" s="49">
        <v>46.39349</v>
      </c>
      <c r="K4020" s="49">
        <v>0.22090000000000001</v>
      </c>
      <c r="L4020" s="49">
        <v>100.97405999999999</v>
      </c>
      <c r="M4020" s="47"/>
      <c r="N4020" s="50">
        <v>0.99427276357174688</v>
      </c>
      <c r="O4020" s="50">
        <v>1.839280437897539E-3</v>
      </c>
      <c r="P4020" s="50">
        <v>0.28159479575140123</v>
      </c>
      <c r="Q4020" s="50">
        <v>4.9991029327365278E-3</v>
      </c>
      <c r="R4020" s="50">
        <v>3.6790900181155992E-3</v>
      </c>
      <c r="S4020" s="50">
        <v>1.7098125595997862</v>
      </c>
      <c r="T4020" s="50">
        <v>5.8510832407741541E-3</v>
      </c>
      <c r="U4020" s="50">
        <v>3.0020486755524578</v>
      </c>
      <c r="V4020" s="51">
        <v>85.85950810140794</v>
      </c>
      <c r="X4020" s="49">
        <v>0.25</v>
      </c>
      <c r="Y4020" s="49">
        <v>21.16</v>
      </c>
      <c r="Z4020" s="49">
        <v>0.62</v>
      </c>
      <c r="AA4020" s="49">
        <v>7.13</v>
      </c>
      <c r="AB4020" s="49">
        <v>12.4</v>
      </c>
      <c r="AC4020" s="49">
        <v>0.25</v>
      </c>
      <c r="AD4020" s="49">
        <v>2.5</v>
      </c>
      <c r="AE4020" s="312"/>
      <c r="AF4020" s="465" t="s">
        <v>1747</v>
      </c>
      <c r="AG4020" s="343">
        <v>30</v>
      </c>
      <c r="AH4020" s="343">
        <v>15</v>
      </c>
      <c r="AI4020" s="343"/>
      <c r="AJ4020" s="343"/>
      <c r="AK4020" s="343"/>
      <c r="AL4020" s="343"/>
      <c r="AM4020" s="343"/>
      <c r="AN4020" s="343"/>
      <c r="AO4020" s="343"/>
      <c r="AP4020" s="343"/>
      <c r="AQ4020" s="343"/>
      <c r="AR4020" s="343"/>
      <c r="AS4020" s="343"/>
      <c r="AT4020" s="343"/>
      <c r="AU4020" s="343"/>
      <c r="AV4020" s="343"/>
      <c r="AW4020" s="343"/>
      <c r="AX4020" s="343"/>
      <c r="AY4020" s="343"/>
      <c r="AZ4020" s="343"/>
      <c r="BA4020" s="343"/>
      <c r="BB4020" s="343"/>
      <c r="BC4020" s="343"/>
      <c r="BD4020" s="343"/>
      <c r="BE4020" s="475"/>
      <c r="BF4020" s="475"/>
      <c r="BG4020" s="475"/>
      <c r="BH4020" s="475"/>
      <c r="BI4020" s="475"/>
      <c r="BJ4020" s="475"/>
      <c r="BK4020" s="475"/>
      <c r="BL4020" s="475"/>
      <c r="BM4020" s="475"/>
      <c r="BN4020" s="475"/>
      <c r="BO4020" s="475"/>
      <c r="BP4020" s="306"/>
      <c r="BQ4020" s="496"/>
      <c r="BR4020" s="496"/>
      <c r="BS4020" s="496"/>
      <c r="BT4020" s="496"/>
      <c r="BU4020" s="496"/>
      <c r="BV4020" s="496"/>
    </row>
    <row r="4021" spans="1:74" s="52" customFormat="1" ht="12.75">
      <c r="A4021" s="45">
        <v>2670.0804681784898</v>
      </c>
      <c r="B4021" s="46" t="s">
        <v>364</v>
      </c>
      <c r="C4021" s="47" t="s">
        <v>387</v>
      </c>
      <c r="D4021" s="48">
        <v>132.62236207923343</v>
      </c>
      <c r="E4021" s="49">
        <v>40.19791</v>
      </c>
      <c r="F4021" s="49">
        <v>4.4200000000000003E-2</v>
      </c>
      <c r="G4021" s="49">
        <v>13.540100000000001</v>
      </c>
      <c r="H4021" s="49">
        <v>0.2303</v>
      </c>
      <c r="I4021" s="49">
        <v>0.16930000000000001</v>
      </c>
      <c r="J4021" s="49">
        <v>46.403640000000003</v>
      </c>
      <c r="K4021" s="49">
        <v>0.22339999999999999</v>
      </c>
      <c r="L4021" s="49">
        <v>100.80885000000001</v>
      </c>
      <c r="M4021" s="47"/>
      <c r="N4021" s="50">
        <v>0.99518931003858113</v>
      </c>
      <c r="O4021" s="50">
        <v>8.6516693510786712E-4</v>
      </c>
      <c r="P4021" s="50">
        <v>0.28033678905354353</v>
      </c>
      <c r="Q4021" s="50">
        <v>4.5860634511734541E-3</v>
      </c>
      <c r="R4021" s="50">
        <v>3.5501354741436695E-3</v>
      </c>
      <c r="S4021" s="50">
        <v>1.7126271449606876</v>
      </c>
      <c r="T4021" s="50">
        <v>5.9257461779660533E-3</v>
      </c>
      <c r="U4021" s="50">
        <v>3.0030803560912034</v>
      </c>
      <c r="V4021" s="51">
        <v>85.933674751008226</v>
      </c>
      <c r="X4021" s="49">
        <v>0.25</v>
      </c>
      <c r="Y4021" s="49">
        <v>44.22</v>
      </c>
      <c r="Z4021" s="49">
        <v>0.62</v>
      </c>
      <c r="AA4021" s="49">
        <v>7.89</v>
      </c>
      <c r="AB4021" s="49">
        <v>12.83</v>
      </c>
      <c r="AC4021" s="49">
        <v>0.25</v>
      </c>
      <c r="AD4021" s="49">
        <v>2.46</v>
      </c>
      <c r="AE4021" s="312"/>
      <c r="AF4021" s="465" t="s">
        <v>1747</v>
      </c>
      <c r="AG4021" s="343">
        <v>30</v>
      </c>
      <c r="AH4021" s="343">
        <v>15</v>
      </c>
      <c r="AI4021" s="343"/>
      <c r="AJ4021" s="343"/>
      <c r="AK4021" s="343"/>
      <c r="AL4021" s="343"/>
      <c r="AM4021" s="343"/>
      <c r="AN4021" s="343"/>
      <c r="AO4021" s="343"/>
      <c r="AP4021" s="343"/>
      <c r="AQ4021" s="343"/>
      <c r="AR4021" s="343"/>
      <c r="AS4021" s="343"/>
      <c r="AT4021" s="343"/>
      <c r="AU4021" s="343"/>
      <c r="AV4021" s="343"/>
      <c r="AW4021" s="343"/>
      <c r="AX4021" s="343"/>
      <c r="AY4021" s="343"/>
      <c r="AZ4021" s="343"/>
      <c r="BA4021" s="343"/>
      <c r="BB4021" s="343"/>
      <c r="BC4021" s="343"/>
      <c r="BD4021" s="343"/>
      <c r="BE4021" s="475"/>
      <c r="BF4021" s="475"/>
      <c r="BG4021" s="475"/>
      <c r="BH4021" s="475"/>
      <c r="BI4021" s="475"/>
      <c r="BJ4021" s="475"/>
      <c r="BK4021" s="475"/>
      <c r="BL4021" s="475"/>
      <c r="BM4021" s="475"/>
      <c r="BN4021" s="475"/>
      <c r="BO4021" s="475"/>
      <c r="BP4021" s="306"/>
      <c r="BQ4021" s="496"/>
      <c r="BR4021" s="496"/>
      <c r="BS4021" s="496"/>
      <c r="BT4021" s="496"/>
      <c r="BU4021" s="496"/>
      <c r="BV4021" s="496"/>
    </row>
    <row r="4022" spans="1:74" s="52" customFormat="1" ht="12.75">
      <c r="A4022" s="45">
        <v>2670.0804681784898</v>
      </c>
      <c r="B4022" s="46" t="s">
        <v>364</v>
      </c>
      <c r="C4022" s="47" t="s">
        <v>387</v>
      </c>
      <c r="D4022" s="48">
        <v>139.60236207923342</v>
      </c>
      <c r="E4022" s="49">
        <v>40.055909999999997</v>
      </c>
      <c r="F4022" s="49">
        <v>5.0999999999999997E-2</v>
      </c>
      <c r="G4022" s="49">
        <v>13.47996</v>
      </c>
      <c r="H4022" s="49">
        <v>0.26740000000000003</v>
      </c>
      <c r="I4022" s="49">
        <v>0.1724</v>
      </c>
      <c r="J4022" s="49">
        <v>46.434089999999998</v>
      </c>
      <c r="K4022" s="49">
        <v>0.2266</v>
      </c>
      <c r="L4022" s="49">
        <v>100.68736</v>
      </c>
      <c r="M4022" s="47"/>
      <c r="N4022" s="50">
        <v>0.99312980961855479</v>
      </c>
      <c r="O4022" s="50">
        <v>9.9973525242566422E-4</v>
      </c>
      <c r="P4022" s="50">
        <v>0.27950141617283863</v>
      </c>
      <c r="Q4022" s="50">
        <v>5.3326700161393211E-3</v>
      </c>
      <c r="R4022" s="50">
        <v>3.6204488483909296E-3</v>
      </c>
      <c r="S4022" s="50">
        <v>1.7162671877947488</v>
      </c>
      <c r="T4022" s="50">
        <v>6.0194521734951998E-3</v>
      </c>
      <c r="U4022" s="50">
        <v>3.0048707198765934</v>
      </c>
      <c r="V4022" s="51">
        <v>85.995299474238152</v>
      </c>
      <c r="X4022" s="49">
        <v>0.25</v>
      </c>
      <c r="Y4022" s="49">
        <v>37.49</v>
      </c>
      <c r="Z4022" s="49">
        <v>0.62</v>
      </c>
      <c r="AA4022" s="49">
        <v>6.88</v>
      </c>
      <c r="AB4022" s="49">
        <v>12.53</v>
      </c>
      <c r="AC4022" s="49">
        <v>0.25</v>
      </c>
      <c r="AD4022" s="49">
        <v>2.42</v>
      </c>
      <c r="AE4022" s="312"/>
      <c r="AF4022" s="465" t="s">
        <v>1747</v>
      </c>
      <c r="AG4022" s="343">
        <v>30</v>
      </c>
      <c r="AH4022" s="343">
        <v>15</v>
      </c>
      <c r="AI4022" s="343"/>
      <c r="AJ4022" s="343"/>
      <c r="AK4022" s="343"/>
      <c r="AL4022" s="343"/>
      <c r="AM4022" s="343"/>
      <c r="AN4022" s="343"/>
      <c r="AO4022" s="343"/>
      <c r="AP4022" s="343"/>
      <c r="AQ4022" s="343"/>
      <c r="AR4022" s="343"/>
      <c r="AS4022" s="343"/>
      <c r="AT4022" s="343"/>
      <c r="AU4022" s="343"/>
      <c r="AV4022" s="343"/>
      <c r="AW4022" s="343"/>
      <c r="AX4022" s="343"/>
      <c r="AY4022" s="343"/>
      <c r="AZ4022" s="343"/>
      <c r="BA4022" s="343"/>
      <c r="BB4022" s="343"/>
      <c r="BC4022" s="343"/>
      <c r="BD4022" s="343"/>
      <c r="BE4022" s="475"/>
      <c r="BF4022" s="475"/>
      <c r="BG4022" s="475"/>
      <c r="BH4022" s="475"/>
      <c r="BI4022" s="475"/>
      <c r="BJ4022" s="475"/>
      <c r="BK4022" s="475"/>
      <c r="BL4022" s="475"/>
      <c r="BM4022" s="475"/>
      <c r="BN4022" s="475"/>
      <c r="BO4022" s="475"/>
      <c r="BP4022" s="306"/>
      <c r="BQ4022" s="496"/>
      <c r="BR4022" s="496"/>
      <c r="BS4022" s="496"/>
      <c r="BT4022" s="496"/>
      <c r="BU4022" s="496"/>
      <c r="BV4022" s="496"/>
    </row>
    <row r="4023" spans="1:74" s="52" customFormat="1" ht="12.75">
      <c r="A4023" s="45">
        <v>2670.0804681784898</v>
      </c>
      <c r="B4023" s="46" t="s">
        <v>364</v>
      </c>
      <c r="C4023" s="47" t="s">
        <v>387</v>
      </c>
      <c r="D4023" s="48">
        <v>146.58236207923341</v>
      </c>
      <c r="E4023" s="49">
        <v>40.116759999999999</v>
      </c>
      <c r="F4023" s="49">
        <v>9.1899999999999996E-2</v>
      </c>
      <c r="G4023" s="49">
        <v>13.50001</v>
      </c>
      <c r="H4023" s="49">
        <v>0.2402</v>
      </c>
      <c r="I4023" s="49">
        <v>0.20830000000000001</v>
      </c>
      <c r="J4023" s="49">
        <v>46.281849999999999</v>
      </c>
      <c r="K4023" s="49">
        <v>0.2263</v>
      </c>
      <c r="L4023" s="49">
        <v>100.66531999999999</v>
      </c>
      <c r="M4023" s="47"/>
      <c r="N4023" s="50">
        <v>0.99453535223363321</v>
      </c>
      <c r="O4023" s="50">
        <v>1.8012968996848672E-3</v>
      </c>
      <c r="P4023" s="50">
        <v>0.2798881163178551</v>
      </c>
      <c r="Q4023" s="50">
        <v>4.7897326234293798E-3</v>
      </c>
      <c r="R4023" s="50">
        <v>4.3739053847674054E-3</v>
      </c>
      <c r="S4023" s="50">
        <v>1.7104627910108949</v>
      </c>
      <c r="T4023" s="50">
        <v>6.0108594967316223E-3</v>
      </c>
      <c r="U4023" s="50">
        <v>3.0018620539669962</v>
      </c>
      <c r="V4023" s="51">
        <v>85.937750208404566</v>
      </c>
      <c r="X4023" s="49">
        <v>0.25</v>
      </c>
      <c r="Y4023" s="49">
        <v>21.46</v>
      </c>
      <c r="Z4023" s="49">
        <v>0.62</v>
      </c>
      <c r="AA4023" s="49">
        <v>7.51</v>
      </c>
      <c r="AB4023" s="49">
        <v>10.38</v>
      </c>
      <c r="AC4023" s="49">
        <v>0.25</v>
      </c>
      <c r="AD4023" s="49">
        <v>2.44</v>
      </c>
      <c r="AE4023" s="312"/>
      <c r="AF4023" s="465" t="s">
        <v>1747</v>
      </c>
      <c r="AG4023" s="343">
        <v>30</v>
      </c>
      <c r="AH4023" s="343">
        <v>15</v>
      </c>
      <c r="AI4023" s="343"/>
      <c r="AJ4023" s="343"/>
      <c r="AK4023" s="343"/>
      <c r="AL4023" s="343"/>
      <c r="AM4023" s="343"/>
      <c r="AN4023" s="343"/>
      <c r="AO4023" s="343"/>
      <c r="AP4023" s="343"/>
      <c r="AQ4023" s="343"/>
      <c r="AR4023" s="343"/>
      <c r="AS4023" s="343"/>
      <c r="AT4023" s="343"/>
      <c r="AU4023" s="343"/>
      <c r="AV4023" s="343"/>
      <c r="AW4023" s="343"/>
      <c r="AX4023" s="343"/>
      <c r="AY4023" s="343"/>
      <c r="AZ4023" s="343"/>
      <c r="BA4023" s="343"/>
      <c r="BB4023" s="343"/>
      <c r="BC4023" s="343"/>
      <c r="BD4023" s="343"/>
      <c r="BE4023" s="475"/>
      <c r="BF4023" s="475"/>
      <c r="BG4023" s="475"/>
      <c r="BH4023" s="475"/>
      <c r="BI4023" s="475"/>
      <c r="BJ4023" s="475"/>
      <c r="BK4023" s="475"/>
      <c r="BL4023" s="475"/>
      <c r="BM4023" s="475"/>
      <c r="BN4023" s="475"/>
      <c r="BO4023" s="475"/>
      <c r="BP4023" s="306"/>
      <c r="BQ4023" s="496"/>
      <c r="BR4023" s="496"/>
      <c r="BS4023" s="496"/>
      <c r="BT4023" s="496"/>
      <c r="BU4023" s="496"/>
      <c r="BV4023" s="496"/>
    </row>
    <row r="4024" spans="1:74" s="52" customFormat="1" ht="12.75">
      <c r="A4024" s="45">
        <v>2670.0804681784898</v>
      </c>
      <c r="B4024" s="46" t="s">
        <v>364</v>
      </c>
      <c r="C4024" s="47" t="s">
        <v>387</v>
      </c>
      <c r="D4024" s="48">
        <v>153.5623620792334</v>
      </c>
      <c r="E4024" s="49">
        <v>40.157339999999998</v>
      </c>
      <c r="F4024" s="49">
        <v>2.3900000000000001E-2</v>
      </c>
      <c r="G4024" s="49">
        <v>13.51003</v>
      </c>
      <c r="H4024" s="49">
        <v>0.27689999999999998</v>
      </c>
      <c r="I4024" s="49">
        <v>0.17430000000000001</v>
      </c>
      <c r="J4024" s="49">
        <v>46.373190000000001</v>
      </c>
      <c r="K4024" s="49">
        <v>0.2215</v>
      </c>
      <c r="L4024" s="49">
        <v>100.73716</v>
      </c>
      <c r="M4024" s="47"/>
      <c r="N4024" s="50">
        <v>0.99517133176293981</v>
      </c>
      <c r="O4024" s="50">
        <v>4.6828067426147191E-4</v>
      </c>
      <c r="P4024" s="50">
        <v>0.27999174447762704</v>
      </c>
      <c r="Q4024" s="50">
        <v>5.5195003742511692E-3</v>
      </c>
      <c r="R4024" s="50">
        <v>3.6586093954813804E-3</v>
      </c>
      <c r="S4024" s="50">
        <v>1.7132014625690857</v>
      </c>
      <c r="T4024" s="50">
        <v>5.8811776348903031E-3</v>
      </c>
      <c r="U4024" s="50">
        <v>3.0038921068885367</v>
      </c>
      <c r="V4024" s="51">
        <v>85.952603917786433</v>
      </c>
      <c r="X4024" s="49">
        <v>0.25</v>
      </c>
      <c r="Y4024" s="49">
        <v>81.760000000000005</v>
      </c>
      <c r="Z4024" s="49">
        <v>0.62</v>
      </c>
      <c r="AA4024" s="49">
        <v>6.56</v>
      </c>
      <c r="AB4024" s="49">
        <v>12.29</v>
      </c>
      <c r="AC4024" s="49">
        <v>0.25</v>
      </c>
      <c r="AD4024" s="49">
        <v>2.4900000000000002</v>
      </c>
      <c r="AE4024" s="312"/>
      <c r="AF4024" s="465" t="s">
        <v>1747</v>
      </c>
      <c r="AG4024" s="343">
        <v>30</v>
      </c>
      <c r="AH4024" s="343">
        <v>15</v>
      </c>
      <c r="AI4024" s="343"/>
      <c r="AJ4024" s="343"/>
      <c r="AK4024" s="343"/>
      <c r="AL4024" s="343"/>
      <c r="AM4024" s="343"/>
      <c r="AN4024" s="343"/>
      <c r="AO4024" s="343"/>
      <c r="AP4024" s="343"/>
      <c r="AQ4024" s="343"/>
      <c r="AR4024" s="343"/>
      <c r="AS4024" s="343"/>
      <c r="AT4024" s="343"/>
      <c r="AU4024" s="343"/>
      <c r="AV4024" s="343"/>
      <c r="AW4024" s="343"/>
      <c r="AX4024" s="343"/>
      <c r="AY4024" s="343"/>
      <c r="AZ4024" s="343"/>
      <c r="BA4024" s="343"/>
      <c r="BB4024" s="343"/>
      <c r="BC4024" s="343"/>
      <c r="BD4024" s="343"/>
      <c r="BE4024" s="475"/>
      <c r="BF4024" s="475"/>
      <c r="BG4024" s="475"/>
      <c r="BH4024" s="475"/>
      <c r="BI4024" s="475"/>
      <c r="BJ4024" s="475"/>
      <c r="BK4024" s="475"/>
      <c r="BL4024" s="475"/>
      <c r="BM4024" s="475"/>
      <c r="BN4024" s="475"/>
      <c r="BO4024" s="475"/>
      <c r="BP4024" s="306"/>
      <c r="BQ4024" s="496"/>
      <c r="BR4024" s="496"/>
      <c r="BS4024" s="496"/>
      <c r="BT4024" s="496"/>
      <c r="BU4024" s="496"/>
      <c r="BV4024" s="496"/>
    </row>
    <row r="4025" spans="1:74" s="52" customFormat="1" ht="12.75">
      <c r="A4025" s="45">
        <v>2670.0804681784898</v>
      </c>
      <c r="B4025" s="46" t="s">
        <v>364</v>
      </c>
      <c r="C4025" s="47" t="s">
        <v>387</v>
      </c>
      <c r="D4025" s="48">
        <v>160.54236207923338</v>
      </c>
      <c r="E4025" s="49">
        <v>40.066049999999997</v>
      </c>
      <c r="F4025" s="49">
        <v>6.6000000000000003E-2</v>
      </c>
      <c r="G4025" s="49">
        <v>13.51003</v>
      </c>
      <c r="H4025" s="49">
        <v>0.26540000000000002</v>
      </c>
      <c r="I4025" s="49">
        <v>0.18340000000000001</v>
      </c>
      <c r="J4025" s="49">
        <v>46.525440000000003</v>
      </c>
      <c r="K4025" s="49">
        <v>0.21940000000000001</v>
      </c>
      <c r="L4025" s="49">
        <v>100.83571999999999</v>
      </c>
      <c r="M4025" s="47"/>
      <c r="N4025" s="50">
        <v>0.99204574988622696</v>
      </c>
      <c r="O4025" s="50">
        <v>1.292035726945375E-3</v>
      </c>
      <c r="P4025" s="50">
        <v>0.27974831517187704</v>
      </c>
      <c r="Q4025" s="50">
        <v>5.2856692423227302E-3</v>
      </c>
      <c r="R4025" s="50">
        <v>3.8462742087387669E-3</v>
      </c>
      <c r="S4025" s="50">
        <v>1.7173317798449517</v>
      </c>
      <c r="T4025" s="50">
        <v>5.8203545788188607E-3</v>
      </c>
      <c r="U4025" s="50">
        <v>3.0053701786598812</v>
      </c>
      <c r="V4025" s="51">
        <v>85.992133421693353</v>
      </c>
      <c r="X4025" s="49">
        <v>0.25</v>
      </c>
      <c r="Y4025" s="49">
        <v>29.69</v>
      </c>
      <c r="Z4025" s="49">
        <v>0.62</v>
      </c>
      <c r="AA4025" s="49">
        <v>6.88</v>
      </c>
      <c r="AB4025" s="49">
        <v>11.78</v>
      </c>
      <c r="AC4025" s="49">
        <v>0.25</v>
      </c>
      <c r="AD4025" s="49">
        <v>2.5</v>
      </c>
      <c r="AE4025" s="312"/>
      <c r="AF4025" s="465" t="s">
        <v>1747</v>
      </c>
      <c r="AG4025" s="343">
        <v>30</v>
      </c>
      <c r="AH4025" s="343">
        <v>15</v>
      </c>
      <c r="AI4025" s="343"/>
      <c r="AJ4025" s="343"/>
      <c r="AK4025" s="343"/>
      <c r="AL4025" s="343"/>
      <c r="AM4025" s="343"/>
      <c r="AN4025" s="343"/>
      <c r="AO4025" s="343"/>
      <c r="AP4025" s="343"/>
      <c r="AQ4025" s="343"/>
      <c r="AR4025" s="343"/>
      <c r="AS4025" s="343"/>
      <c r="AT4025" s="343"/>
      <c r="AU4025" s="343"/>
      <c r="AV4025" s="343"/>
      <c r="AW4025" s="343"/>
      <c r="AX4025" s="343"/>
      <c r="AY4025" s="343"/>
      <c r="AZ4025" s="343"/>
      <c r="BA4025" s="343"/>
      <c r="BB4025" s="343"/>
      <c r="BC4025" s="343"/>
      <c r="BD4025" s="343"/>
      <c r="BE4025" s="475"/>
      <c r="BF4025" s="475"/>
      <c r="BG4025" s="475"/>
      <c r="BH4025" s="475"/>
      <c r="BI4025" s="475"/>
      <c r="BJ4025" s="475"/>
      <c r="BK4025" s="475"/>
      <c r="BL4025" s="475"/>
      <c r="BM4025" s="475"/>
      <c r="BN4025" s="475"/>
      <c r="BO4025" s="475"/>
      <c r="BP4025" s="306"/>
      <c r="BQ4025" s="496"/>
      <c r="BR4025" s="496"/>
      <c r="BS4025" s="496"/>
      <c r="BT4025" s="496"/>
      <c r="BU4025" s="496"/>
      <c r="BV4025" s="496"/>
    </row>
    <row r="4026" spans="1:74" s="52" customFormat="1" ht="12.75">
      <c r="A4026" s="45">
        <v>2670.0804681784898</v>
      </c>
      <c r="B4026" s="46" t="s">
        <v>364</v>
      </c>
      <c r="C4026" s="47" t="s">
        <v>387</v>
      </c>
      <c r="D4026" s="48">
        <v>167.52236207923337</v>
      </c>
      <c r="E4026" s="49">
        <v>39.995040000000003</v>
      </c>
      <c r="F4026" s="49">
        <v>3.7999999999999999E-2</v>
      </c>
      <c r="G4026" s="49">
        <v>13.469939999999999</v>
      </c>
      <c r="H4026" s="49">
        <v>0.26950000000000002</v>
      </c>
      <c r="I4026" s="49">
        <v>0.1716</v>
      </c>
      <c r="J4026" s="49">
        <v>46.332599999999999</v>
      </c>
      <c r="K4026" s="49">
        <v>0.2258</v>
      </c>
      <c r="L4026" s="49">
        <v>100.50248000000001</v>
      </c>
      <c r="M4026" s="47"/>
      <c r="N4026" s="50">
        <v>0.99354263605420456</v>
      </c>
      <c r="O4026" s="50">
        <v>7.463445829398042E-4</v>
      </c>
      <c r="P4026" s="50">
        <v>0.27983499753925173</v>
      </c>
      <c r="Q4026" s="50">
        <v>5.3849668638337785E-3</v>
      </c>
      <c r="R4026" s="50">
        <v>3.6106334066851203E-3</v>
      </c>
      <c r="S4026" s="50">
        <v>1.7158352695008481</v>
      </c>
      <c r="T4026" s="50">
        <v>6.0098268321531782E-3</v>
      </c>
      <c r="U4026" s="50">
        <v>3.0049646747799161</v>
      </c>
      <c r="V4026" s="51">
        <v>85.977894136074283</v>
      </c>
      <c r="X4026" s="49">
        <v>0.25</v>
      </c>
      <c r="Y4026" s="49">
        <v>50.85</v>
      </c>
      <c r="Z4026" s="49">
        <v>0.62</v>
      </c>
      <c r="AA4026" s="49">
        <v>6.77</v>
      </c>
      <c r="AB4026" s="49">
        <v>12.22</v>
      </c>
      <c r="AC4026" s="49">
        <v>0.25</v>
      </c>
      <c r="AD4026" s="49">
        <v>2.44</v>
      </c>
      <c r="AE4026" s="312"/>
      <c r="AF4026" s="465" t="s">
        <v>1747</v>
      </c>
      <c r="AG4026" s="343">
        <v>30</v>
      </c>
      <c r="AH4026" s="343">
        <v>15</v>
      </c>
      <c r="AI4026" s="343"/>
      <c r="AJ4026" s="343"/>
      <c r="AK4026" s="343"/>
      <c r="AL4026" s="343"/>
      <c r="AM4026" s="343"/>
      <c r="AN4026" s="343"/>
      <c r="AO4026" s="343"/>
      <c r="AP4026" s="343"/>
      <c r="AQ4026" s="343"/>
      <c r="AR4026" s="343"/>
      <c r="AS4026" s="343"/>
      <c r="AT4026" s="343"/>
      <c r="AU4026" s="343"/>
      <c r="AV4026" s="343"/>
      <c r="AW4026" s="343"/>
      <c r="AX4026" s="343"/>
      <c r="AY4026" s="343"/>
      <c r="AZ4026" s="343"/>
      <c r="BA4026" s="343"/>
      <c r="BB4026" s="343"/>
      <c r="BC4026" s="343"/>
      <c r="BD4026" s="343"/>
      <c r="BE4026" s="475"/>
      <c r="BF4026" s="475"/>
      <c r="BG4026" s="475"/>
      <c r="BH4026" s="475"/>
      <c r="BI4026" s="475"/>
      <c r="BJ4026" s="475"/>
      <c r="BK4026" s="475"/>
      <c r="BL4026" s="475"/>
      <c r="BM4026" s="475"/>
      <c r="BN4026" s="475"/>
      <c r="BO4026" s="475"/>
      <c r="BP4026" s="306"/>
      <c r="BQ4026" s="496"/>
      <c r="BR4026" s="496"/>
      <c r="BS4026" s="496"/>
      <c r="BT4026" s="496"/>
      <c r="BU4026" s="496"/>
      <c r="BV4026" s="496"/>
    </row>
    <row r="4027" spans="1:74" s="52" customFormat="1" ht="12.75">
      <c r="A4027" s="45">
        <v>2670.0804681784898</v>
      </c>
      <c r="B4027" s="46" t="s">
        <v>364</v>
      </c>
      <c r="C4027" s="47" t="s">
        <v>387</v>
      </c>
      <c r="D4027" s="48">
        <v>174.50236207923336</v>
      </c>
      <c r="E4027" s="49">
        <v>40.086329999999997</v>
      </c>
      <c r="F4027" s="49">
        <v>5.5899999999999998E-2</v>
      </c>
      <c r="G4027" s="49">
        <v>13.51003</v>
      </c>
      <c r="H4027" s="49">
        <v>0.25219999999999998</v>
      </c>
      <c r="I4027" s="49">
        <v>0.21510000000000001</v>
      </c>
      <c r="J4027" s="49">
        <v>46.149900000000002</v>
      </c>
      <c r="K4027" s="49">
        <v>0.2215</v>
      </c>
      <c r="L4027" s="49">
        <v>100.49096000000002</v>
      </c>
      <c r="M4027" s="47"/>
      <c r="N4027" s="50">
        <v>0.99578245334890214</v>
      </c>
      <c r="O4027" s="50">
        <v>1.0978813177291171E-3</v>
      </c>
      <c r="P4027" s="50">
        <v>0.28065997317687885</v>
      </c>
      <c r="Q4027" s="50">
        <v>5.0391483803884311E-3</v>
      </c>
      <c r="R4027" s="50">
        <v>4.525789198254292E-3</v>
      </c>
      <c r="S4027" s="50">
        <v>1.709021324931612</v>
      </c>
      <c r="T4027" s="50">
        <v>5.895213661875183E-3</v>
      </c>
      <c r="U4027" s="50">
        <v>3.0020217840156396</v>
      </c>
      <c r="V4027" s="51">
        <v>85.894224696000762</v>
      </c>
      <c r="X4027" s="49">
        <v>0.25</v>
      </c>
      <c r="Y4027" s="49">
        <v>34.49</v>
      </c>
      <c r="Z4027" s="49">
        <v>0.62</v>
      </c>
      <c r="AA4027" s="49">
        <v>7.13</v>
      </c>
      <c r="AB4027" s="49">
        <v>10.11</v>
      </c>
      <c r="AC4027" s="49">
        <v>0.25</v>
      </c>
      <c r="AD4027" s="49">
        <v>2.4900000000000002</v>
      </c>
      <c r="AE4027" s="312"/>
      <c r="AF4027" s="465" t="s">
        <v>1747</v>
      </c>
      <c r="AG4027" s="343">
        <v>30</v>
      </c>
      <c r="AH4027" s="343">
        <v>15</v>
      </c>
      <c r="AI4027" s="343"/>
      <c r="AJ4027" s="343"/>
      <c r="AK4027" s="343"/>
      <c r="AL4027" s="343"/>
      <c r="AM4027" s="343"/>
      <c r="AN4027" s="343"/>
      <c r="AO4027" s="343"/>
      <c r="AP4027" s="343"/>
      <c r="AQ4027" s="343"/>
      <c r="AR4027" s="343"/>
      <c r="AS4027" s="343"/>
      <c r="AT4027" s="343"/>
      <c r="AU4027" s="343"/>
      <c r="AV4027" s="343"/>
      <c r="AW4027" s="343"/>
      <c r="AX4027" s="343"/>
      <c r="AY4027" s="343"/>
      <c r="AZ4027" s="343"/>
      <c r="BA4027" s="343"/>
      <c r="BB4027" s="343"/>
      <c r="BC4027" s="343"/>
      <c r="BD4027" s="343"/>
      <c r="BE4027" s="475"/>
      <c r="BF4027" s="475"/>
      <c r="BG4027" s="475"/>
      <c r="BH4027" s="475"/>
      <c r="BI4027" s="475"/>
      <c r="BJ4027" s="475"/>
      <c r="BK4027" s="475"/>
      <c r="BL4027" s="475"/>
      <c r="BM4027" s="475"/>
      <c r="BN4027" s="475"/>
      <c r="BO4027" s="475"/>
      <c r="BP4027" s="306"/>
      <c r="BQ4027" s="496"/>
      <c r="BR4027" s="496"/>
      <c r="BS4027" s="496"/>
      <c r="BT4027" s="496"/>
      <c r="BU4027" s="496"/>
      <c r="BV4027" s="496"/>
    </row>
    <row r="4028" spans="1:74" s="52" customFormat="1" ht="12.75">
      <c r="A4028" s="45">
        <v>2670.0804681784898</v>
      </c>
      <c r="B4028" s="46" t="s">
        <v>364</v>
      </c>
      <c r="C4028" s="47" t="s">
        <v>387</v>
      </c>
      <c r="D4028" s="48">
        <v>181.48236207923335</v>
      </c>
      <c r="E4028" s="49">
        <v>40.147190000000002</v>
      </c>
      <c r="F4028" s="49">
        <v>6.7400000000000002E-2</v>
      </c>
      <c r="G4028" s="49">
        <v>13.560140000000001</v>
      </c>
      <c r="H4028" s="49">
        <v>0.24690000000000001</v>
      </c>
      <c r="I4028" s="49">
        <v>0.18640000000000001</v>
      </c>
      <c r="J4028" s="49">
        <v>46.51529</v>
      </c>
      <c r="K4028" s="49">
        <v>0.22869999999999999</v>
      </c>
      <c r="L4028" s="49">
        <v>100.95202</v>
      </c>
      <c r="M4028" s="47"/>
      <c r="N4028" s="50">
        <v>0.99288704716328535</v>
      </c>
      <c r="O4028" s="50">
        <v>1.3178925512187453E-3</v>
      </c>
      <c r="P4028" s="50">
        <v>0.28045607975467746</v>
      </c>
      <c r="Q4028" s="50">
        <v>4.9114493994802848E-3</v>
      </c>
      <c r="R4028" s="50">
        <v>3.9045981033448006E-3</v>
      </c>
      <c r="S4028" s="50">
        <v>1.7149401582560719</v>
      </c>
      <c r="T4028" s="50">
        <v>6.0599425061983649E-3</v>
      </c>
      <c r="U4028" s="50">
        <v>3.0044771677342768</v>
      </c>
      <c r="V4028" s="51">
        <v>85.944842712830322</v>
      </c>
      <c r="X4028" s="49">
        <v>0.25</v>
      </c>
      <c r="Y4028" s="49">
        <v>29.11</v>
      </c>
      <c r="Z4028" s="49">
        <v>0.62</v>
      </c>
      <c r="AA4028" s="49">
        <v>7.34</v>
      </c>
      <c r="AB4028" s="49">
        <v>11.26</v>
      </c>
      <c r="AC4028" s="49">
        <v>0.25</v>
      </c>
      <c r="AD4028" s="49">
        <v>2.41</v>
      </c>
      <c r="AE4028" s="312"/>
      <c r="AF4028" s="465" t="s">
        <v>1747</v>
      </c>
      <c r="AG4028" s="343">
        <v>30</v>
      </c>
      <c r="AH4028" s="343">
        <v>15</v>
      </c>
      <c r="AI4028" s="343"/>
      <c r="AJ4028" s="343"/>
      <c r="AK4028" s="343"/>
      <c r="AL4028" s="343"/>
      <c r="AM4028" s="343"/>
      <c r="AN4028" s="343"/>
      <c r="AO4028" s="343"/>
      <c r="AP4028" s="343"/>
      <c r="AQ4028" s="343"/>
      <c r="AR4028" s="343"/>
      <c r="AS4028" s="343"/>
      <c r="AT4028" s="343"/>
      <c r="AU4028" s="343"/>
      <c r="AV4028" s="343"/>
      <c r="AW4028" s="343"/>
      <c r="AX4028" s="343"/>
      <c r="AY4028" s="343"/>
      <c r="AZ4028" s="343"/>
      <c r="BA4028" s="343"/>
      <c r="BB4028" s="343"/>
      <c r="BC4028" s="343"/>
      <c r="BD4028" s="343"/>
      <c r="BE4028" s="475"/>
      <c r="BF4028" s="475"/>
      <c r="BG4028" s="475"/>
      <c r="BH4028" s="475"/>
      <c r="BI4028" s="475"/>
      <c r="BJ4028" s="475"/>
      <c r="BK4028" s="475"/>
      <c r="BL4028" s="475"/>
      <c r="BM4028" s="475"/>
      <c r="BN4028" s="475"/>
      <c r="BO4028" s="475"/>
      <c r="BP4028" s="306"/>
      <c r="BQ4028" s="496"/>
      <c r="BR4028" s="496"/>
      <c r="BS4028" s="496"/>
      <c r="BT4028" s="496"/>
      <c r="BU4028" s="496"/>
      <c r="BV4028" s="496"/>
    </row>
    <row r="4029" spans="1:74" s="52" customFormat="1" ht="12.75">
      <c r="A4029" s="45">
        <v>2670.0804681784898</v>
      </c>
      <c r="B4029" s="46" t="s">
        <v>364</v>
      </c>
      <c r="C4029" s="47" t="s">
        <v>387</v>
      </c>
      <c r="D4029" s="48">
        <v>188.46236207923334</v>
      </c>
      <c r="E4029" s="49">
        <v>40.055909999999997</v>
      </c>
      <c r="F4029" s="49">
        <v>6.9800000000000001E-2</v>
      </c>
      <c r="G4029" s="49">
        <v>13.590210000000001</v>
      </c>
      <c r="H4029" s="49">
        <v>0.26919999999999999</v>
      </c>
      <c r="I4029" s="49">
        <v>0.1966</v>
      </c>
      <c r="J4029" s="49">
        <v>46.525440000000003</v>
      </c>
      <c r="K4029" s="49">
        <v>0.2177</v>
      </c>
      <c r="L4029" s="49">
        <v>100.92485999999998</v>
      </c>
      <c r="M4029" s="47"/>
      <c r="N4029" s="50">
        <v>0.99137614443525579</v>
      </c>
      <c r="O4029" s="50">
        <v>1.3658490323828656E-3</v>
      </c>
      <c r="P4029" s="50">
        <v>0.28128982526989238</v>
      </c>
      <c r="Q4029" s="50">
        <v>5.3590870258014914E-3</v>
      </c>
      <c r="R4029" s="50">
        <v>4.1213653393332812E-3</v>
      </c>
      <c r="S4029" s="50">
        <v>1.7166070674342007</v>
      </c>
      <c r="T4029" s="50">
        <v>5.7728189631116528E-3</v>
      </c>
      <c r="U4029" s="50">
        <v>3.0058921574999782</v>
      </c>
      <c r="V4029" s="51">
        <v>85.920703601016413</v>
      </c>
      <c r="X4029" s="49">
        <v>0.25</v>
      </c>
      <c r="Y4029" s="49">
        <v>26.8</v>
      </c>
      <c r="Z4029" s="49">
        <v>0.62</v>
      </c>
      <c r="AA4029" s="49">
        <v>6.76</v>
      </c>
      <c r="AB4029" s="49">
        <v>11.14</v>
      </c>
      <c r="AC4029" s="49">
        <v>0.25</v>
      </c>
      <c r="AD4029" s="49">
        <v>2.5299999999999998</v>
      </c>
      <c r="AE4029" s="312"/>
      <c r="AF4029" s="465" t="s">
        <v>1747</v>
      </c>
      <c r="AG4029" s="343">
        <v>30</v>
      </c>
      <c r="AH4029" s="343">
        <v>15</v>
      </c>
      <c r="AI4029" s="343"/>
      <c r="AJ4029" s="343"/>
      <c r="AK4029" s="343"/>
      <c r="AL4029" s="343"/>
      <c r="AM4029" s="343"/>
      <c r="AN4029" s="343"/>
      <c r="AO4029" s="343"/>
      <c r="AP4029" s="343"/>
      <c r="AQ4029" s="343"/>
      <c r="AR4029" s="343"/>
      <c r="AS4029" s="343"/>
      <c r="AT4029" s="343"/>
      <c r="AU4029" s="343"/>
      <c r="AV4029" s="343"/>
      <c r="AW4029" s="343"/>
      <c r="AX4029" s="343"/>
      <c r="AY4029" s="343"/>
      <c r="AZ4029" s="343"/>
      <c r="BA4029" s="343"/>
      <c r="BB4029" s="343"/>
      <c r="BC4029" s="343"/>
      <c r="BD4029" s="343"/>
      <c r="BE4029" s="475"/>
      <c r="BF4029" s="475"/>
      <c r="BG4029" s="475"/>
      <c r="BH4029" s="475"/>
      <c r="BI4029" s="475"/>
      <c r="BJ4029" s="475"/>
      <c r="BK4029" s="475"/>
      <c r="BL4029" s="475"/>
      <c r="BM4029" s="475"/>
      <c r="BN4029" s="475"/>
      <c r="BO4029" s="475"/>
      <c r="BP4029" s="306"/>
      <c r="BQ4029" s="496"/>
      <c r="BR4029" s="496"/>
      <c r="BS4029" s="496"/>
      <c r="BT4029" s="496"/>
      <c r="BU4029" s="496"/>
      <c r="BV4029" s="496"/>
    </row>
    <row r="4030" spans="1:74" s="52" customFormat="1" ht="12.75">
      <c r="A4030" s="45">
        <v>2670.0804681784898</v>
      </c>
      <c r="B4030" s="46" t="s">
        <v>364</v>
      </c>
      <c r="C4030" s="47" t="s">
        <v>387</v>
      </c>
      <c r="D4030" s="48">
        <v>195.44236207923333</v>
      </c>
      <c r="E4030" s="49">
        <v>39.96461</v>
      </c>
      <c r="F4030" s="49">
        <v>4.9799999999999997E-2</v>
      </c>
      <c r="G4030" s="49">
        <v>13.58019</v>
      </c>
      <c r="H4030" s="49">
        <v>0.26179999999999998</v>
      </c>
      <c r="I4030" s="49">
        <v>0.188</v>
      </c>
      <c r="J4030" s="49">
        <v>46.352890000000002</v>
      </c>
      <c r="K4030" s="49">
        <v>0.2215</v>
      </c>
      <c r="L4030" s="49">
        <v>100.61879</v>
      </c>
      <c r="M4030" s="47"/>
      <c r="N4030" s="50">
        <v>0.99221568375985503</v>
      </c>
      <c r="O4030" s="50">
        <v>9.775416405158326E-4</v>
      </c>
      <c r="P4030" s="50">
        <v>0.28196314664695415</v>
      </c>
      <c r="Q4030" s="50">
        <v>5.2281018904890295E-3</v>
      </c>
      <c r="R4030" s="50">
        <v>3.9534303943992606E-3</v>
      </c>
      <c r="S4030" s="50">
        <v>1.7155993401830254</v>
      </c>
      <c r="T4030" s="50">
        <v>5.8919884438748916E-3</v>
      </c>
      <c r="U4030" s="50">
        <v>3.0058292329591132</v>
      </c>
      <c r="V4030" s="51">
        <v>85.884639479067616</v>
      </c>
      <c r="X4030" s="49">
        <v>0.25</v>
      </c>
      <c r="Y4030" s="49">
        <v>39.770000000000003</v>
      </c>
      <c r="Z4030" s="49">
        <v>0.62</v>
      </c>
      <c r="AA4030" s="49">
        <v>7</v>
      </c>
      <c r="AB4030" s="49">
        <v>11.01</v>
      </c>
      <c r="AC4030" s="49">
        <v>0.25</v>
      </c>
      <c r="AD4030" s="49">
        <v>2.4900000000000002</v>
      </c>
      <c r="AE4030" s="312"/>
      <c r="AF4030" s="465" t="s">
        <v>1747</v>
      </c>
      <c r="AG4030" s="343">
        <v>30</v>
      </c>
      <c r="AH4030" s="343">
        <v>15</v>
      </c>
      <c r="AI4030" s="343"/>
      <c r="AJ4030" s="343"/>
      <c r="AK4030" s="343"/>
      <c r="AL4030" s="343"/>
      <c r="AM4030" s="343"/>
      <c r="AN4030" s="343"/>
      <c r="AO4030" s="343"/>
      <c r="AP4030" s="343"/>
      <c r="AQ4030" s="343"/>
      <c r="AR4030" s="343"/>
      <c r="AS4030" s="343"/>
      <c r="AT4030" s="343"/>
      <c r="AU4030" s="343"/>
      <c r="AV4030" s="343"/>
      <c r="AW4030" s="343"/>
      <c r="AX4030" s="343"/>
      <c r="AY4030" s="343"/>
      <c r="AZ4030" s="343"/>
      <c r="BA4030" s="343"/>
      <c r="BB4030" s="343"/>
      <c r="BC4030" s="343"/>
      <c r="BD4030" s="343"/>
      <c r="BE4030" s="475"/>
      <c r="BF4030" s="475"/>
      <c r="BG4030" s="475"/>
      <c r="BH4030" s="475"/>
      <c r="BI4030" s="475"/>
      <c r="BJ4030" s="475"/>
      <c r="BK4030" s="475"/>
      <c r="BL4030" s="475"/>
      <c r="BM4030" s="475"/>
      <c r="BN4030" s="475"/>
      <c r="BO4030" s="475"/>
      <c r="BP4030" s="306"/>
      <c r="BQ4030" s="496"/>
      <c r="BR4030" s="496"/>
      <c r="BS4030" s="496"/>
      <c r="BT4030" s="496"/>
      <c r="BU4030" s="496"/>
      <c r="BV4030" s="496"/>
    </row>
    <row r="4031" spans="1:74" s="52" customFormat="1" ht="12.75">
      <c r="A4031" s="45">
        <v>2670.0804681784898</v>
      </c>
      <c r="B4031" s="46" t="s">
        <v>364</v>
      </c>
      <c r="C4031" s="47" t="s">
        <v>387</v>
      </c>
      <c r="D4031" s="48">
        <v>202.42236207923332</v>
      </c>
      <c r="E4031" s="49">
        <v>39.660310000000003</v>
      </c>
      <c r="F4031" s="49">
        <v>7.8899999999999998E-2</v>
      </c>
      <c r="G4031" s="49">
        <v>13.34967</v>
      </c>
      <c r="H4031" s="49">
        <v>0.28449999999999998</v>
      </c>
      <c r="I4031" s="49">
        <v>0.2029</v>
      </c>
      <c r="J4031" s="49">
        <v>45.957059999999998</v>
      </c>
      <c r="K4031" s="49">
        <v>0.21870000000000001</v>
      </c>
      <c r="L4031" s="49">
        <v>99.752040000000008</v>
      </c>
      <c r="M4031" s="47"/>
      <c r="N4031" s="50">
        <v>0.99263673161598753</v>
      </c>
      <c r="O4031" s="50">
        <v>1.5613010637734763E-3</v>
      </c>
      <c r="P4031" s="50">
        <v>0.27942210596544603</v>
      </c>
      <c r="Q4031" s="50">
        <v>5.72743805065288E-3</v>
      </c>
      <c r="R4031" s="50">
        <v>4.3013226757997909E-3</v>
      </c>
      <c r="S4031" s="50">
        <v>1.7147271362069785</v>
      </c>
      <c r="T4031" s="50">
        <v>5.8646306778269456E-3</v>
      </c>
      <c r="U4031" s="50">
        <v>3.0042406662564654</v>
      </c>
      <c r="V4031" s="51">
        <v>85.987904011585215</v>
      </c>
      <c r="X4031" s="49">
        <v>0.25</v>
      </c>
      <c r="Y4031" s="49">
        <v>25.45</v>
      </c>
      <c r="Z4031" s="49">
        <v>0.62</v>
      </c>
      <c r="AA4031" s="49">
        <v>6.38</v>
      </c>
      <c r="AB4031" s="49">
        <v>10.32</v>
      </c>
      <c r="AC4031" s="49">
        <v>0.25</v>
      </c>
      <c r="AD4031" s="49">
        <v>2.52</v>
      </c>
      <c r="AE4031" s="312"/>
      <c r="AF4031" s="465" t="s">
        <v>1747</v>
      </c>
      <c r="AG4031" s="343">
        <v>30</v>
      </c>
      <c r="AH4031" s="343">
        <v>15</v>
      </c>
      <c r="AI4031" s="343"/>
      <c r="AJ4031" s="343"/>
      <c r="AK4031" s="343"/>
      <c r="AL4031" s="343"/>
      <c r="AM4031" s="343"/>
      <c r="AN4031" s="343"/>
      <c r="AO4031" s="343"/>
      <c r="AP4031" s="343"/>
      <c r="AQ4031" s="343"/>
      <c r="AR4031" s="343"/>
      <c r="AS4031" s="343"/>
      <c r="AT4031" s="343"/>
      <c r="AU4031" s="343"/>
      <c r="AV4031" s="343"/>
      <c r="AW4031" s="343"/>
      <c r="AX4031" s="343"/>
      <c r="AY4031" s="343"/>
      <c r="AZ4031" s="343"/>
      <c r="BA4031" s="343"/>
      <c r="BB4031" s="343"/>
      <c r="BC4031" s="343"/>
      <c r="BD4031" s="343"/>
      <c r="BE4031" s="475"/>
      <c r="BF4031" s="475"/>
      <c r="BG4031" s="475"/>
      <c r="BH4031" s="475"/>
      <c r="BI4031" s="475"/>
      <c r="BJ4031" s="475"/>
      <c r="BK4031" s="475"/>
      <c r="BL4031" s="475"/>
      <c r="BM4031" s="475"/>
      <c r="BN4031" s="475"/>
      <c r="BO4031" s="475"/>
      <c r="BP4031" s="306"/>
      <c r="BQ4031" s="496"/>
      <c r="BR4031" s="496"/>
      <c r="BS4031" s="496"/>
      <c r="BT4031" s="496"/>
      <c r="BU4031" s="496"/>
      <c r="BV4031" s="496"/>
    </row>
    <row r="4032" spans="1:74" s="52" customFormat="1" ht="12.75">
      <c r="A4032" s="45">
        <v>2670.0804681784898</v>
      </c>
      <c r="B4032" s="46" t="s">
        <v>364</v>
      </c>
      <c r="C4032" s="47" t="s">
        <v>387</v>
      </c>
      <c r="D4032" s="48">
        <v>209.40236207923331</v>
      </c>
      <c r="E4032" s="49">
        <v>40.015329999999999</v>
      </c>
      <c r="F4032" s="49">
        <v>3.73E-2</v>
      </c>
      <c r="G4032" s="49">
        <v>13.70045</v>
      </c>
      <c r="H4032" s="49">
        <v>0.2631</v>
      </c>
      <c r="I4032" s="49">
        <v>0.18690000000000001</v>
      </c>
      <c r="J4032" s="49">
        <v>46.292000000000002</v>
      </c>
      <c r="K4032" s="49">
        <v>0.2233</v>
      </c>
      <c r="L4032" s="49">
        <v>100.71838</v>
      </c>
      <c r="M4032" s="47"/>
      <c r="N4032" s="50">
        <v>0.99295948421639979</v>
      </c>
      <c r="O4032" s="50">
        <v>7.3179488971295784E-4</v>
      </c>
      <c r="P4032" s="50">
        <v>0.28431249830954741</v>
      </c>
      <c r="Q4032" s="50">
        <v>5.2513367137921492E-3</v>
      </c>
      <c r="R4032" s="50">
        <v>3.928259469719214E-3</v>
      </c>
      <c r="S4032" s="50">
        <v>1.7124567650160432</v>
      </c>
      <c r="T4032" s="50">
        <v>5.9367873889598303E-3</v>
      </c>
      <c r="U4032" s="50">
        <v>3.0055769260041747</v>
      </c>
      <c r="V4032" s="51">
        <v>85.76137445965945</v>
      </c>
      <c r="X4032" s="49">
        <v>0.25</v>
      </c>
      <c r="Y4032" s="49">
        <v>52.27</v>
      </c>
      <c r="Z4032" s="49">
        <v>0.62</v>
      </c>
      <c r="AA4032" s="49">
        <v>6.9</v>
      </c>
      <c r="AB4032" s="49">
        <v>11.58</v>
      </c>
      <c r="AC4032" s="49">
        <v>0.25</v>
      </c>
      <c r="AD4032" s="49">
        <v>2.4500000000000002</v>
      </c>
      <c r="AE4032" s="312"/>
      <c r="AF4032" s="465" t="s">
        <v>1747</v>
      </c>
      <c r="AG4032" s="343">
        <v>30</v>
      </c>
      <c r="AH4032" s="343">
        <v>15</v>
      </c>
      <c r="AI4032" s="343"/>
      <c r="AJ4032" s="343"/>
      <c r="AK4032" s="343"/>
      <c r="AL4032" s="343"/>
      <c r="AM4032" s="343"/>
      <c r="AN4032" s="343"/>
      <c r="AO4032" s="343"/>
      <c r="AP4032" s="343"/>
      <c r="AQ4032" s="343"/>
      <c r="AR4032" s="343"/>
      <c r="AS4032" s="343"/>
      <c r="AT4032" s="343"/>
      <c r="AU4032" s="343"/>
      <c r="AV4032" s="343"/>
      <c r="AW4032" s="343"/>
      <c r="AX4032" s="343"/>
      <c r="AY4032" s="343"/>
      <c r="AZ4032" s="343"/>
      <c r="BA4032" s="343"/>
      <c r="BB4032" s="343"/>
      <c r="BC4032" s="343"/>
      <c r="BD4032" s="343"/>
      <c r="BE4032" s="475"/>
      <c r="BF4032" s="475"/>
      <c r="BG4032" s="475"/>
      <c r="BH4032" s="475"/>
      <c r="BI4032" s="475"/>
      <c r="BJ4032" s="475"/>
      <c r="BK4032" s="475"/>
      <c r="BL4032" s="475"/>
      <c r="BM4032" s="475"/>
      <c r="BN4032" s="475"/>
      <c r="BO4032" s="475"/>
      <c r="BP4032" s="306"/>
      <c r="BQ4032" s="496"/>
      <c r="BR4032" s="496"/>
      <c r="BS4032" s="496"/>
      <c r="BT4032" s="496"/>
      <c r="BU4032" s="496"/>
      <c r="BV4032" s="496"/>
    </row>
    <row r="4033" spans="1:74" s="52" customFormat="1" ht="12.75">
      <c r="A4033" s="45">
        <v>2670.0804681784898</v>
      </c>
      <c r="B4033" s="46" t="s">
        <v>364</v>
      </c>
      <c r="C4033" s="47" t="s">
        <v>387</v>
      </c>
      <c r="D4033" s="48">
        <v>216.3823620792333</v>
      </c>
      <c r="E4033" s="49">
        <v>40.005180000000003</v>
      </c>
      <c r="F4033" s="49">
        <v>5.67E-2</v>
      </c>
      <c r="G4033" s="49">
        <v>13.6303</v>
      </c>
      <c r="H4033" s="49">
        <v>0.25800000000000001</v>
      </c>
      <c r="I4033" s="49">
        <v>0.19320000000000001</v>
      </c>
      <c r="J4033" s="49">
        <v>46.068710000000003</v>
      </c>
      <c r="K4033" s="49">
        <v>0.2235</v>
      </c>
      <c r="L4033" s="49">
        <v>100.43559</v>
      </c>
      <c r="M4033" s="47"/>
      <c r="N4033" s="50">
        <v>0.99495666033299468</v>
      </c>
      <c r="O4033" s="50">
        <v>1.1149269380886279E-3</v>
      </c>
      <c r="P4033" s="50">
        <v>0.28349757178852986</v>
      </c>
      <c r="Q4033" s="50">
        <v>5.1612100360931348E-3</v>
      </c>
      <c r="R4033" s="50">
        <v>4.0698724258874438E-3</v>
      </c>
      <c r="S4033" s="50">
        <v>1.708057677339613</v>
      </c>
      <c r="T4033" s="50">
        <v>5.9555669296206129E-3</v>
      </c>
      <c r="U4033" s="50">
        <v>3.0028134857908277</v>
      </c>
      <c r="V4033" s="51">
        <v>85.765015963647571</v>
      </c>
      <c r="X4033" s="49">
        <v>0.25</v>
      </c>
      <c r="Y4033" s="49">
        <v>34.06</v>
      </c>
      <c r="Z4033" s="49">
        <v>0.62</v>
      </c>
      <c r="AA4033" s="49">
        <v>6.96</v>
      </c>
      <c r="AB4033" s="49">
        <v>11.27</v>
      </c>
      <c r="AC4033" s="49">
        <v>0.25</v>
      </c>
      <c r="AD4033" s="49">
        <v>2.46</v>
      </c>
      <c r="AE4033" s="312"/>
      <c r="AF4033" s="465" t="s">
        <v>1747</v>
      </c>
      <c r="AG4033" s="343">
        <v>30</v>
      </c>
      <c r="AH4033" s="343">
        <v>15</v>
      </c>
      <c r="AI4033" s="343"/>
      <c r="AJ4033" s="343"/>
      <c r="AK4033" s="343"/>
      <c r="AL4033" s="343"/>
      <c r="AM4033" s="343"/>
      <c r="AN4033" s="343"/>
      <c r="AO4033" s="343"/>
      <c r="AP4033" s="343"/>
      <c r="AQ4033" s="343"/>
      <c r="AR4033" s="343"/>
      <c r="AS4033" s="343"/>
      <c r="AT4033" s="343"/>
      <c r="AU4033" s="343"/>
      <c r="AV4033" s="343"/>
      <c r="AW4033" s="343"/>
      <c r="AX4033" s="343"/>
      <c r="AY4033" s="343"/>
      <c r="AZ4033" s="343"/>
      <c r="BA4033" s="343"/>
      <c r="BB4033" s="343"/>
      <c r="BC4033" s="343"/>
      <c r="BD4033" s="343"/>
      <c r="BE4033" s="475"/>
      <c r="BF4033" s="475"/>
      <c r="BG4033" s="475"/>
      <c r="BH4033" s="475"/>
      <c r="BI4033" s="475"/>
      <c r="BJ4033" s="475"/>
      <c r="BK4033" s="475"/>
      <c r="BL4033" s="475"/>
      <c r="BM4033" s="475"/>
      <c r="BN4033" s="475"/>
      <c r="BO4033" s="475"/>
      <c r="BP4033" s="306"/>
      <c r="BQ4033" s="496"/>
      <c r="BR4033" s="496"/>
      <c r="BS4033" s="496"/>
      <c r="BT4033" s="496"/>
      <c r="BU4033" s="496"/>
      <c r="BV4033" s="496"/>
    </row>
    <row r="4034" spans="1:74" s="52" customFormat="1" ht="12.75">
      <c r="A4034" s="45">
        <v>2670.0804681784898</v>
      </c>
      <c r="B4034" s="46" t="s">
        <v>364</v>
      </c>
      <c r="C4034" s="47" t="s">
        <v>387</v>
      </c>
      <c r="D4034" s="48">
        <v>223.36236207923329</v>
      </c>
      <c r="E4034" s="49">
        <v>39.984900000000003</v>
      </c>
      <c r="F4034" s="49">
        <v>5.0500009999999998E-2</v>
      </c>
      <c r="G4034" s="49">
        <v>13.419829999999999</v>
      </c>
      <c r="H4034" s="49">
        <v>0.24779999999999999</v>
      </c>
      <c r="I4034" s="49">
        <v>0.1913</v>
      </c>
      <c r="J4034" s="49">
        <v>45.98751</v>
      </c>
      <c r="K4034" s="49">
        <v>0.22589999999999999</v>
      </c>
      <c r="L4034" s="49">
        <v>100.10774000999999</v>
      </c>
      <c r="M4034" s="47"/>
      <c r="N4034" s="50">
        <v>0.9966805600341877</v>
      </c>
      <c r="O4034" s="50">
        <v>9.9523777705193424E-4</v>
      </c>
      <c r="P4034" s="50">
        <v>0.27974541786366658</v>
      </c>
      <c r="Q4034" s="50">
        <v>4.9682697515754876E-3</v>
      </c>
      <c r="R4034" s="50">
        <v>4.0388775137015619E-3</v>
      </c>
      <c r="S4034" s="50">
        <v>1.7088675941588678</v>
      </c>
      <c r="T4034" s="50">
        <v>6.0330073126572716E-3</v>
      </c>
      <c r="U4034" s="50">
        <v>3.0013289644117083</v>
      </c>
      <c r="V4034" s="51">
        <v>85.932636658192763</v>
      </c>
      <c r="X4034" s="49">
        <v>0.25</v>
      </c>
      <c r="Y4034" s="49">
        <v>37.86</v>
      </c>
      <c r="Z4034" s="49">
        <v>0.62</v>
      </c>
      <c r="AA4034" s="49">
        <v>7.2</v>
      </c>
      <c r="AB4034" s="49">
        <v>11.23</v>
      </c>
      <c r="AC4034" s="49">
        <v>0.25</v>
      </c>
      <c r="AD4034" s="49">
        <v>2.42</v>
      </c>
      <c r="AE4034" s="312"/>
      <c r="AF4034" s="465" t="s">
        <v>1747</v>
      </c>
      <c r="AG4034" s="343">
        <v>30</v>
      </c>
      <c r="AH4034" s="343">
        <v>15</v>
      </c>
      <c r="AI4034" s="343"/>
      <c r="AJ4034" s="343"/>
      <c r="AK4034" s="343"/>
      <c r="AL4034" s="343"/>
      <c r="AM4034" s="343"/>
      <c r="AN4034" s="343"/>
      <c r="AO4034" s="343"/>
      <c r="AP4034" s="343"/>
      <c r="AQ4034" s="343"/>
      <c r="AR4034" s="343"/>
      <c r="AS4034" s="343"/>
      <c r="AT4034" s="343"/>
      <c r="AU4034" s="343"/>
      <c r="AV4034" s="343"/>
      <c r="AW4034" s="343"/>
      <c r="AX4034" s="343"/>
      <c r="AY4034" s="343"/>
      <c r="AZ4034" s="343"/>
      <c r="BA4034" s="343"/>
      <c r="BB4034" s="343"/>
      <c r="BC4034" s="343"/>
      <c r="BD4034" s="343"/>
      <c r="BE4034" s="475"/>
      <c r="BF4034" s="475"/>
      <c r="BG4034" s="475"/>
      <c r="BH4034" s="475"/>
      <c r="BI4034" s="475"/>
      <c r="BJ4034" s="475"/>
      <c r="BK4034" s="475"/>
      <c r="BL4034" s="475"/>
      <c r="BM4034" s="475"/>
      <c r="BN4034" s="475"/>
      <c r="BO4034" s="475"/>
      <c r="BP4034" s="306"/>
      <c r="BQ4034" s="496"/>
      <c r="BR4034" s="496"/>
      <c r="BS4034" s="496"/>
      <c r="BT4034" s="496"/>
      <c r="BU4034" s="496"/>
      <c r="BV4034" s="496"/>
    </row>
    <row r="4035" spans="1:74" s="52" customFormat="1" ht="12.75">
      <c r="A4035" s="45">
        <v>2670.0804681784898</v>
      </c>
      <c r="B4035" s="46" t="s">
        <v>364</v>
      </c>
      <c r="C4035" s="47" t="s">
        <v>387</v>
      </c>
      <c r="D4035" s="48">
        <v>230.34236207923328</v>
      </c>
      <c r="E4035" s="49">
        <v>40.045760000000001</v>
      </c>
      <c r="F4035" s="49">
        <v>5.8400000000000001E-2</v>
      </c>
      <c r="G4035" s="49">
        <v>13.489979999999999</v>
      </c>
      <c r="H4035" s="49">
        <v>0.23849999999999999</v>
      </c>
      <c r="I4035" s="49">
        <v>0.17649999999999999</v>
      </c>
      <c r="J4035" s="49">
        <v>46.170200000000001</v>
      </c>
      <c r="K4035" s="49">
        <v>0.22289999999999999</v>
      </c>
      <c r="L4035" s="49">
        <v>100.40223999999999</v>
      </c>
      <c r="M4035" s="47"/>
      <c r="N4035" s="50">
        <v>0.99541712376450697</v>
      </c>
      <c r="O4035" s="50">
        <v>1.1477223249181077E-3</v>
      </c>
      <c r="P4035" s="50">
        <v>0.28042444371722652</v>
      </c>
      <c r="Q4035" s="50">
        <v>4.7684896351725212E-3</v>
      </c>
      <c r="R4035" s="50">
        <v>3.716028329106085E-3</v>
      </c>
      <c r="S4035" s="50">
        <v>1.7108773177648422</v>
      </c>
      <c r="T4035" s="50">
        <v>5.9363060498841555E-3</v>
      </c>
      <c r="U4035" s="50">
        <v>3.0022874315856565</v>
      </c>
      <c r="V4035" s="51">
        <v>85.917531479080566</v>
      </c>
      <c r="X4035" s="49">
        <v>0.25</v>
      </c>
      <c r="Y4035" s="49">
        <v>34.67</v>
      </c>
      <c r="Z4035" s="49">
        <v>0.62</v>
      </c>
      <c r="AA4035" s="49">
        <v>7.56</v>
      </c>
      <c r="AB4035" s="49">
        <v>12.19</v>
      </c>
      <c r="AC4035" s="49">
        <v>0.25</v>
      </c>
      <c r="AD4035" s="49">
        <v>2.46</v>
      </c>
      <c r="AE4035" s="312"/>
      <c r="AF4035" s="465" t="s">
        <v>1747</v>
      </c>
      <c r="AG4035" s="343">
        <v>30</v>
      </c>
      <c r="AH4035" s="343">
        <v>15</v>
      </c>
      <c r="AI4035" s="343"/>
      <c r="AJ4035" s="343"/>
      <c r="AK4035" s="343"/>
      <c r="AL4035" s="343"/>
      <c r="AM4035" s="343"/>
      <c r="AN4035" s="343"/>
      <c r="AO4035" s="343"/>
      <c r="AP4035" s="343"/>
      <c r="AQ4035" s="343"/>
      <c r="AR4035" s="343"/>
      <c r="AS4035" s="343"/>
      <c r="AT4035" s="343"/>
      <c r="AU4035" s="343"/>
      <c r="AV4035" s="343"/>
      <c r="AW4035" s="343"/>
      <c r="AX4035" s="343"/>
      <c r="AY4035" s="343"/>
      <c r="AZ4035" s="343"/>
      <c r="BA4035" s="343"/>
      <c r="BB4035" s="343"/>
      <c r="BC4035" s="343"/>
      <c r="BD4035" s="343"/>
      <c r="BE4035" s="475"/>
      <c r="BF4035" s="475"/>
      <c r="BG4035" s="475"/>
      <c r="BH4035" s="475"/>
      <c r="BI4035" s="475"/>
      <c r="BJ4035" s="475"/>
      <c r="BK4035" s="475"/>
      <c r="BL4035" s="475"/>
      <c r="BM4035" s="475"/>
      <c r="BN4035" s="475"/>
      <c r="BO4035" s="475"/>
      <c r="BP4035" s="306"/>
      <c r="BQ4035" s="496"/>
      <c r="BR4035" s="496"/>
      <c r="BS4035" s="496"/>
      <c r="BT4035" s="496"/>
      <c r="BU4035" s="496"/>
      <c r="BV4035" s="496"/>
    </row>
    <row r="4036" spans="1:74" s="52" customFormat="1" ht="12.75">
      <c r="A4036" s="45">
        <v>2670.0804681784898</v>
      </c>
      <c r="B4036" s="46" t="s">
        <v>364</v>
      </c>
      <c r="C4036" s="47" t="s">
        <v>387</v>
      </c>
      <c r="D4036" s="48">
        <v>237.32236207923327</v>
      </c>
      <c r="E4036" s="49">
        <v>39.751600000000003</v>
      </c>
      <c r="F4036" s="49">
        <v>5.2700009999999999E-2</v>
      </c>
      <c r="G4036" s="49">
        <v>13.540100000000001</v>
      </c>
      <c r="H4036" s="49">
        <v>0.24510000000000001</v>
      </c>
      <c r="I4036" s="49">
        <v>0.19769999999999999</v>
      </c>
      <c r="J4036" s="49">
        <v>46.109310000000001</v>
      </c>
      <c r="K4036" s="49">
        <v>0.22720000000000001</v>
      </c>
      <c r="L4036" s="49">
        <v>100.12371001000001</v>
      </c>
      <c r="M4036" s="47"/>
      <c r="N4036" s="50">
        <v>0.99194440372845694</v>
      </c>
      <c r="O4036" s="50">
        <v>1.0397258235048876E-3</v>
      </c>
      <c r="P4036" s="50">
        <v>0.28255993615169728</v>
      </c>
      <c r="Q4036" s="50">
        <v>4.9194881814394872E-3</v>
      </c>
      <c r="R4036" s="50">
        <v>4.1785454126371316E-3</v>
      </c>
      <c r="S4036" s="50">
        <v>1.7152597109868402</v>
      </c>
      <c r="T4036" s="50">
        <v>6.0743343399576851E-3</v>
      </c>
      <c r="U4036" s="50">
        <v>3.0059761446245337</v>
      </c>
      <c r="V4036" s="51">
        <v>85.856584374049689</v>
      </c>
      <c r="X4036" s="49">
        <v>0.25</v>
      </c>
      <c r="Y4036" s="49">
        <v>35.94</v>
      </c>
      <c r="Z4036" s="49">
        <v>0.62</v>
      </c>
      <c r="AA4036" s="49">
        <v>7.42</v>
      </c>
      <c r="AB4036" s="49">
        <v>10.91</v>
      </c>
      <c r="AC4036" s="49">
        <v>0.25</v>
      </c>
      <c r="AD4036" s="49">
        <v>2.41</v>
      </c>
      <c r="AE4036" s="312"/>
      <c r="AF4036" s="465" t="s">
        <v>1747</v>
      </c>
      <c r="AG4036" s="343">
        <v>30</v>
      </c>
      <c r="AH4036" s="343">
        <v>15</v>
      </c>
      <c r="AI4036" s="343"/>
      <c r="AJ4036" s="343"/>
      <c r="AK4036" s="343"/>
      <c r="AL4036" s="343"/>
      <c r="AM4036" s="343"/>
      <c r="AN4036" s="343"/>
      <c r="AO4036" s="343"/>
      <c r="AP4036" s="343"/>
      <c r="AQ4036" s="343"/>
      <c r="AR4036" s="343"/>
      <c r="AS4036" s="343"/>
      <c r="AT4036" s="343"/>
      <c r="AU4036" s="343"/>
      <c r="AV4036" s="343"/>
      <c r="AW4036" s="343"/>
      <c r="AX4036" s="343"/>
      <c r="AY4036" s="343"/>
      <c r="AZ4036" s="343"/>
      <c r="BA4036" s="343"/>
      <c r="BB4036" s="343"/>
      <c r="BC4036" s="343"/>
      <c r="BD4036" s="343"/>
      <c r="BE4036" s="475"/>
      <c r="BF4036" s="475"/>
      <c r="BG4036" s="475"/>
      <c r="BH4036" s="475"/>
      <c r="BI4036" s="475"/>
      <c r="BJ4036" s="475"/>
      <c r="BK4036" s="475"/>
      <c r="BL4036" s="475"/>
      <c r="BM4036" s="475"/>
      <c r="BN4036" s="475"/>
      <c r="BO4036" s="475"/>
      <c r="BP4036" s="306"/>
      <c r="BQ4036" s="496"/>
      <c r="BR4036" s="496"/>
      <c r="BS4036" s="496"/>
      <c r="BT4036" s="496"/>
      <c r="BU4036" s="496"/>
      <c r="BV4036" s="496"/>
    </row>
    <row r="4037" spans="1:74" s="52" customFormat="1" ht="12.75">
      <c r="A4037" s="45">
        <v>2670.0804681784898</v>
      </c>
      <c r="B4037" s="46" t="s">
        <v>364</v>
      </c>
      <c r="C4037" s="47" t="s">
        <v>387</v>
      </c>
      <c r="D4037" s="48">
        <v>244.30236207923326</v>
      </c>
      <c r="E4037" s="49">
        <v>40.066049999999997</v>
      </c>
      <c r="F4037" s="49">
        <v>5.8200000000000002E-2</v>
      </c>
      <c r="G4037" s="49">
        <v>13.590210000000001</v>
      </c>
      <c r="H4037" s="49">
        <v>0.25969999999999999</v>
      </c>
      <c r="I4037" s="49">
        <v>0.19289999999999999</v>
      </c>
      <c r="J4037" s="49">
        <v>46.170200000000001</v>
      </c>
      <c r="K4037" s="49">
        <v>0.21959999999999999</v>
      </c>
      <c r="L4037" s="49">
        <v>100.55686</v>
      </c>
      <c r="M4037" s="47"/>
      <c r="N4037" s="50">
        <v>0.99498575960466351</v>
      </c>
      <c r="O4037" s="50">
        <v>1.1427171257683572E-3</v>
      </c>
      <c r="P4037" s="50">
        <v>0.28224255705316131</v>
      </c>
      <c r="Q4037" s="50">
        <v>5.1874769316867979E-3</v>
      </c>
      <c r="R4037" s="50">
        <v>4.0574978960831358E-3</v>
      </c>
      <c r="S4037" s="50">
        <v>1.709269872425498</v>
      </c>
      <c r="T4037" s="50">
        <v>5.8429251069386321E-3</v>
      </c>
      <c r="U4037" s="50">
        <v>3.0027288061437996</v>
      </c>
      <c r="V4037" s="51">
        <v>85.827728068609289</v>
      </c>
      <c r="X4037" s="49">
        <v>0.25</v>
      </c>
      <c r="Y4037" s="49">
        <v>33.68</v>
      </c>
      <c r="Z4037" s="49">
        <v>0.62</v>
      </c>
      <c r="AA4037" s="49">
        <v>6.95</v>
      </c>
      <c r="AB4037" s="49">
        <v>11.27</v>
      </c>
      <c r="AC4037" s="49">
        <v>0.25</v>
      </c>
      <c r="AD4037" s="49">
        <v>2.5</v>
      </c>
      <c r="AE4037" s="312"/>
      <c r="AF4037" s="465" t="s">
        <v>1747</v>
      </c>
      <c r="AG4037" s="343">
        <v>30</v>
      </c>
      <c r="AH4037" s="343">
        <v>15</v>
      </c>
      <c r="AI4037" s="343"/>
      <c r="AJ4037" s="343"/>
      <c r="AK4037" s="343"/>
      <c r="AL4037" s="343"/>
      <c r="AM4037" s="343"/>
      <c r="AN4037" s="343"/>
      <c r="AO4037" s="343"/>
      <c r="AP4037" s="343"/>
      <c r="AQ4037" s="343"/>
      <c r="AR4037" s="343"/>
      <c r="AS4037" s="343"/>
      <c r="AT4037" s="343"/>
      <c r="AU4037" s="343"/>
      <c r="AV4037" s="343"/>
      <c r="AW4037" s="343"/>
      <c r="AX4037" s="343"/>
      <c r="AY4037" s="343"/>
      <c r="AZ4037" s="343"/>
      <c r="BA4037" s="343"/>
      <c r="BB4037" s="343"/>
      <c r="BC4037" s="343"/>
      <c r="BD4037" s="343"/>
      <c r="BE4037" s="475"/>
      <c r="BF4037" s="475"/>
      <c r="BG4037" s="475"/>
      <c r="BH4037" s="475"/>
      <c r="BI4037" s="475"/>
      <c r="BJ4037" s="475"/>
      <c r="BK4037" s="475"/>
      <c r="BL4037" s="475"/>
      <c r="BM4037" s="475"/>
      <c r="BN4037" s="475"/>
      <c r="BO4037" s="475"/>
      <c r="BP4037" s="306"/>
      <c r="BQ4037" s="496"/>
      <c r="BR4037" s="496"/>
      <c r="BS4037" s="496"/>
      <c r="BT4037" s="496"/>
      <c r="BU4037" s="496"/>
      <c r="BV4037" s="496"/>
    </row>
    <row r="4038" spans="1:74" s="52" customFormat="1" ht="12.75">
      <c r="A4038" s="45">
        <v>2670.0804681784898</v>
      </c>
      <c r="B4038" s="46" t="s">
        <v>364</v>
      </c>
      <c r="C4038" s="47" t="s">
        <v>387</v>
      </c>
      <c r="D4038" s="48">
        <v>251.28236207923325</v>
      </c>
      <c r="E4038" s="49">
        <v>39.751600000000003</v>
      </c>
      <c r="F4038" s="49">
        <v>6.1800000000000001E-2</v>
      </c>
      <c r="G4038" s="49">
        <v>13.55012</v>
      </c>
      <c r="H4038" s="49">
        <v>0.25640000000000002</v>
      </c>
      <c r="I4038" s="49">
        <v>0.20710000000000001</v>
      </c>
      <c r="J4038" s="49">
        <v>45.926609999999997</v>
      </c>
      <c r="K4038" s="49">
        <v>0.23050000000000001</v>
      </c>
      <c r="L4038" s="49">
        <v>99.984129999999993</v>
      </c>
      <c r="M4038" s="47"/>
      <c r="N4038" s="50">
        <v>0.99331890813609069</v>
      </c>
      <c r="O4038" s="50">
        <v>1.2209502804455873E-3</v>
      </c>
      <c r="P4038" s="50">
        <v>0.28316086096888804</v>
      </c>
      <c r="Q4038" s="50">
        <v>5.1534254993648955E-3</v>
      </c>
      <c r="R4038" s="50">
        <v>4.3832871966539549E-3</v>
      </c>
      <c r="S4038" s="50">
        <v>1.7108306580568662</v>
      </c>
      <c r="T4038" s="50">
        <v>6.1711011647088577E-3</v>
      </c>
      <c r="U4038" s="50">
        <v>3.004239191303018</v>
      </c>
      <c r="V4038" s="51">
        <v>85.799294617499783</v>
      </c>
      <c r="X4038" s="49">
        <v>0.25</v>
      </c>
      <c r="Y4038" s="49">
        <v>31.35</v>
      </c>
      <c r="Z4038" s="49">
        <v>0.62</v>
      </c>
      <c r="AA4038" s="49">
        <v>7.11</v>
      </c>
      <c r="AB4038" s="49">
        <v>10.199999999999999</v>
      </c>
      <c r="AC4038" s="49">
        <v>0.25</v>
      </c>
      <c r="AD4038" s="49">
        <v>2.38</v>
      </c>
      <c r="AE4038" s="312"/>
      <c r="AF4038" s="465" t="s">
        <v>1747</v>
      </c>
      <c r="AG4038" s="343">
        <v>30</v>
      </c>
      <c r="AH4038" s="343">
        <v>15</v>
      </c>
      <c r="AI4038" s="343"/>
      <c r="AJ4038" s="343"/>
      <c r="AK4038" s="343"/>
      <c r="AL4038" s="343"/>
      <c r="AM4038" s="343"/>
      <c r="AN4038" s="343"/>
      <c r="AO4038" s="343"/>
      <c r="AP4038" s="343"/>
      <c r="AQ4038" s="343"/>
      <c r="AR4038" s="343"/>
      <c r="AS4038" s="343"/>
      <c r="AT4038" s="343"/>
      <c r="AU4038" s="343"/>
      <c r="AV4038" s="343"/>
      <c r="AW4038" s="343"/>
      <c r="AX4038" s="343"/>
      <c r="AY4038" s="343"/>
      <c r="AZ4038" s="343"/>
      <c r="BA4038" s="343"/>
      <c r="BB4038" s="343"/>
      <c r="BC4038" s="343"/>
      <c r="BD4038" s="343"/>
      <c r="BE4038" s="475"/>
      <c r="BF4038" s="475"/>
      <c r="BG4038" s="475"/>
      <c r="BH4038" s="475"/>
      <c r="BI4038" s="475"/>
      <c r="BJ4038" s="475"/>
      <c r="BK4038" s="475"/>
      <c r="BL4038" s="475"/>
      <c r="BM4038" s="475"/>
      <c r="BN4038" s="475"/>
      <c r="BO4038" s="475"/>
      <c r="BP4038" s="306"/>
      <c r="BQ4038" s="496"/>
      <c r="BR4038" s="496"/>
      <c r="BS4038" s="496"/>
      <c r="BT4038" s="496"/>
      <c r="BU4038" s="496"/>
      <c r="BV4038" s="496"/>
    </row>
    <row r="4039" spans="1:74" s="52" customFormat="1" ht="12.75">
      <c r="A4039" s="45">
        <v>2670.0804681784898</v>
      </c>
      <c r="B4039" s="46" t="s">
        <v>364</v>
      </c>
      <c r="C4039" s="47" t="s">
        <v>387</v>
      </c>
      <c r="D4039" s="48">
        <v>258.26236207923324</v>
      </c>
      <c r="E4039" s="49">
        <v>39.721179999999997</v>
      </c>
      <c r="F4039" s="49">
        <v>8.0399999999999999E-2</v>
      </c>
      <c r="G4039" s="49">
        <v>13.60023</v>
      </c>
      <c r="H4039" s="49">
        <v>0.26960000000000001</v>
      </c>
      <c r="I4039" s="49">
        <v>0.16769999999999999</v>
      </c>
      <c r="J4039" s="49">
        <v>45.906309999999998</v>
      </c>
      <c r="K4039" s="49">
        <v>0.22700000000000001</v>
      </c>
      <c r="L4039" s="49">
        <v>99.97242</v>
      </c>
      <c r="M4039" s="47"/>
      <c r="N4039" s="50">
        <v>0.99275464085948995</v>
      </c>
      <c r="O4039" s="50">
        <v>1.588734213227758E-3</v>
      </c>
      <c r="P4039" s="50">
        <v>0.28426411024762321</v>
      </c>
      <c r="Q4039" s="50">
        <v>5.419803793156275E-3</v>
      </c>
      <c r="R4039" s="50">
        <v>3.5500836481097446E-3</v>
      </c>
      <c r="S4039" s="50">
        <v>1.7104119218262195</v>
      </c>
      <c r="T4039" s="50">
        <v>6.0785961262289287E-3</v>
      </c>
      <c r="U4039" s="50">
        <v>3.0040678907140554</v>
      </c>
      <c r="V4039" s="51">
        <v>85.748858176629454</v>
      </c>
      <c r="X4039" s="49">
        <v>0.25</v>
      </c>
      <c r="Y4039" s="49">
        <v>24.59</v>
      </c>
      <c r="Z4039" s="49">
        <v>0.62</v>
      </c>
      <c r="AA4039" s="49">
        <v>6.72</v>
      </c>
      <c r="AB4039" s="49">
        <v>12.65</v>
      </c>
      <c r="AC4039" s="49">
        <v>0.25</v>
      </c>
      <c r="AD4039" s="49">
        <v>2.4300000000000002</v>
      </c>
      <c r="AE4039" s="312"/>
      <c r="AF4039" s="465" t="s">
        <v>1747</v>
      </c>
      <c r="AG4039" s="343">
        <v>30</v>
      </c>
      <c r="AH4039" s="343">
        <v>15</v>
      </c>
      <c r="AI4039" s="343"/>
      <c r="AJ4039" s="343"/>
      <c r="AK4039" s="343"/>
      <c r="AL4039" s="343"/>
      <c r="AM4039" s="343"/>
      <c r="AN4039" s="343"/>
      <c r="AO4039" s="343"/>
      <c r="AP4039" s="343"/>
      <c r="AQ4039" s="343"/>
      <c r="AR4039" s="343"/>
      <c r="AS4039" s="343"/>
      <c r="AT4039" s="343"/>
      <c r="AU4039" s="343"/>
      <c r="AV4039" s="343"/>
      <c r="AW4039" s="343"/>
      <c r="AX4039" s="343"/>
      <c r="AY4039" s="343"/>
      <c r="AZ4039" s="343"/>
      <c r="BA4039" s="343"/>
      <c r="BB4039" s="343"/>
      <c r="BC4039" s="343"/>
      <c r="BD4039" s="343"/>
      <c r="BE4039" s="475"/>
      <c r="BF4039" s="475"/>
      <c r="BG4039" s="475"/>
      <c r="BH4039" s="475"/>
      <c r="BI4039" s="475"/>
      <c r="BJ4039" s="475"/>
      <c r="BK4039" s="475"/>
      <c r="BL4039" s="475"/>
      <c r="BM4039" s="475"/>
      <c r="BN4039" s="475"/>
      <c r="BO4039" s="475"/>
      <c r="BP4039" s="306"/>
      <c r="BQ4039" s="496"/>
      <c r="BR4039" s="496"/>
      <c r="BS4039" s="496"/>
      <c r="BT4039" s="496"/>
      <c r="BU4039" s="496"/>
      <c r="BV4039" s="496"/>
    </row>
    <row r="4040" spans="1:74" s="52" customFormat="1" ht="12.75">
      <c r="A4040" s="45">
        <v>2670.0804681784898</v>
      </c>
      <c r="B4040" s="46" t="s">
        <v>364</v>
      </c>
      <c r="C4040" s="47" t="s">
        <v>387</v>
      </c>
      <c r="D4040" s="48">
        <v>265.24236207923326</v>
      </c>
      <c r="E4040" s="49">
        <v>39.650170000000003</v>
      </c>
      <c r="F4040" s="49">
        <v>3.09E-2</v>
      </c>
      <c r="G4040" s="49">
        <v>13.60023</v>
      </c>
      <c r="H4040" s="49">
        <v>0.27260000000000001</v>
      </c>
      <c r="I4040" s="49">
        <v>0.1981</v>
      </c>
      <c r="J4040" s="49">
        <v>45.784520000000001</v>
      </c>
      <c r="K4040" s="49">
        <v>0.21840000000000001</v>
      </c>
      <c r="L4040" s="49">
        <v>99.754919999999998</v>
      </c>
      <c r="M4040" s="47"/>
      <c r="N4040" s="50">
        <v>0.99360003346251413</v>
      </c>
      <c r="O4040" s="50">
        <v>6.1221002686007804E-4</v>
      </c>
      <c r="P4040" s="50">
        <v>0.2850157046772126</v>
      </c>
      <c r="Q4040" s="50">
        <v>5.4946026041544195E-3</v>
      </c>
      <c r="R4040" s="50">
        <v>4.2047168814878322E-3</v>
      </c>
      <c r="S4040" s="50">
        <v>1.7103845102084512</v>
      </c>
      <c r="T4040" s="50">
        <v>5.8637686230848243E-3</v>
      </c>
      <c r="U4040" s="50">
        <v>3.0051755464837653</v>
      </c>
      <c r="V4040" s="51">
        <v>85.716363937870781</v>
      </c>
      <c r="X4040" s="49">
        <v>0.25</v>
      </c>
      <c r="Y4040" s="49">
        <v>61.4</v>
      </c>
      <c r="Z4040" s="49">
        <v>0.62</v>
      </c>
      <c r="AA4040" s="49">
        <v>6.63</v>
      </c>
      <c r="AB4040" s="49">
        <v>10.82</v>
      </c>
      <c r="AC4040" s="49">
        <v>0.25</v>
      </c>
      <c r="AD4040" s="49">
        <v>2.5</v>
      </c>
      <c r="AE4040" s="312"/>
      <c r="AF4040" s="465" t="s">
        <v>1747</v>
      </c>
      <c r="AG4040" s="343">
        <v>30</v>
      </c>
      <c r="AH4040" s="343">
        <v>15</v>
      </c>
      <c r="AI4040" s="343"/>
      <c r="AJ4040" s="343"/>
      <c r="AK4040" s="343"/>
      <c r="AL4040" s="343"/>
      <c r="AM4040" s="343"/>
      <c r="AN4040" s="343"/>
      <c r="AO4040" s="343"/>
      <c r="AP4040" s="343"/>
      <c r="AQ4040" s="343"/>
      <c r="AR4040" s="343"/>
      <c r="AS4040" s="343"/>
      <c r="AT4040" s="343"/>
      <c r="AU4040" s="343"/>
      <c r="AV4040" s="343"/>
      <c r="AW4040" s="343"/>
      <c r="AX4040" s="343"/>
      <c r="AY4040" s="343"/>
      <c r="AZ4040" s="343"/>
      <c r="BA4040" s="343"/>
      <c r="BB4040" s="343"/>
      <c r="BC4040" s="343"/>
      <c r="BD4040" s="343"/>
      <c r="BE4040" s="475"/>
      <c r="BF4040" s="475"/>
      <c r="BG4040" s="475"/>
      <c r="BH4040" s="475"/>
      <c r="BI4040" s="475"/>
      <c r="BJ4040" s="475"/>
      <c r="BK4040" s="475"/>
      <c r="BL4040" s="475"/>
      <c r="BM4040" s="475"/>
      <c r="BN4040" s="475"/>
      <c r="BO4040" s="475"/>
      <c r="BP4040" s="306"/>
      <c r="BQ4040" s="496"/>
      <c r="BR4040" s="496"/>
      <c r="BS4040" s="496"/>
      <c r="BT4040" s="496"/>
      <c r="BU4040" s="496"/>
      <c r="BV4040" s="496"/>
    </row>
    <row r="4041" spans="1:74" s="52" customFormat="1" ht="12.75">
      <c r="A4041" s="45">
        <v>2670.0804681784898</v>
      </c>
      <c r="B4041" s="46" t="s">
        <v>364</v>
      </c>
      <c r="C4041" s="47" t="s">
        <v>387</v>
      </c>
      <c r="D4041" s="48">
        <v>272.22236207923328</v>
      </c>
      <c r="E4041" s="49">
        <v>39.640030000000003</v>
      </c>
      <c r="F4041" s="49">
        <v>4.2299999999999997E-2</v>
      </c>
      <c r="G4041" s="49">
        <v>13.489979999999999</v>
      </c>
      <c r="H4041" s="49">
        <v>0.26629999999999998</v>
      </c>
      <c r="I4041" s="49">
        <v>0.1699</v>
      </c>
      <c r="J4041" s="49">
        <v>45.73377</v>
      </c>
      <c r="K4041" s="49">
        <v>0.2198</v>
      </c>
      <c r="L4041" s="49">
        <v>99.562079999999995</v>
      </c>
      <c r="M4041" s="47"/>
      <c r="N4041" s="50">
        <v>0.99452068906992319</v>
      </c>
      <c r="O4041" s="50">
        <v>8.3906504724526126E-4</v>
      </c>
      <c r="P4041" s="50">
        <v>0.28303956461938878</v>
      </c>
      <c r="Q4041" s="50">
        <v>5.3739659025807884E-3</v>
      </c>
      <c r="R4041" s="50">
        <v>3.6104303044133821E-3</v>
      </c>
      <c r="S4041" s="50">
        <v>1.7105091299176958</v>
      </c>
      <c r="T4041" s="50">
        <v>5.9083359743394622E-3</v>
      </c>
      <c r="U4041" s="50">
        <v>3.0038011808355862</v>
      </c>
      <c r="V4041" s="51">
        <v>85.802224676276978</v>
      </c>
      <c r="X4041" s="49">
        <v>0.25</v>
      </c>
      <c r="Y4041" s="49">
        <v>45.07</v>
      </c>
      <c r="Z4041" s="49">
        <v>0.62</v>
      </c>
      <c r="AA4041" s="49">
        <v>6.77</v>
      </c>
      <c r="AB4041" s="49">
        <v>12.4</v>
      </c>
      <c r="AC4041" s="49">
        <v>0.25</v>
      </c>
      <c r="AD4041" s="49">
        <v>2.4700000000000002</v>
      </c>
      <c r="AE4041" s="312"/>
      <c r="AF4041" s="465" t="s">
        <v>1747</v>
      </c>
      <c r="AG4041" s="343">
        <v>30</v>
      </c>
      <c r="AH4041" s="343">
        <v>15</v>
      </c>
      <c r="AI4041" s="343"/>
      <c r="AJ4041" s="343"/>
      <c r="AK4041" s="343"/>
      <c r="AL4041" s="343"/>
      <c r="AM4041" s="343"/>
      <c r="AN4041" s="343"/>
      <c r="AO4041" s="343"/>
      <c r="AP4041" s="343"/>
      <c r="AQ4041" s="343"/>
      <c r="AR4041" s="343"/>
      <c r="AS4041" s="343"/>
      <c r="AT4041" s="343"/>
      <c r="AU4041" s="343"/>
      <c r="AV4041" s="343"/>
      <c r="AW4041" s="343"/>
      <c r="AX4041" s="343"/>
      <c r="AY4041" s="343"/>
      <c r="AZ4041" s="343"/>
      <c r="BA4041" s="343"/>
      <c r="BB4041" s="343"/>
      <c r="BC4041" s="343"/>
      <c r="BD4041" s="343"/>
      <c r="BE4041" s="475"/>
      <c r="BF4041" s="475"/>
      <c r="BG4041" s="475"/>
      <c r="BH4041" s="475"/>
      <c r="BI4041" s="475"/>
      <c r="BJ4041" s="475"/>
      <c r="BK4041" s="475"/>
      <c r="BL4041" s="475"/>
      <c r="BM4041" s="475"/>
      <c r="BN4041" s="475"/>
      <c r="BO4041" s="475"/>
      <c r="BP4041" s="306"/>
      <c r="BQ4041" s="496"/>
      <c r="BR4041" s="496"/>
      <c r="BS4041" s="496"/>
      <c r="BT4041" s="496"/>
      <c r="BU4041" s="496"/>
      <c r="BV4041" s="496"/>
    </row>
    <row r="4042" spans="1:74" s="52" customFormat="1" ht="12.75">
      <c r="A4042" s="45">
        <v>2670.0804681784898</v>
      </c>
      <c r="B4042" s="46" t="s">
        <v>364</v>
      </c>
      <c r="C4042" s="47" t="s">
        <v>387</v>
      </c>
      <c r="D4042" s="48">
        <v>279.2023620792333</v>
      </c>
      <c r="E4042" s="49">
        <v>39.711030000000001</v>
      </c>
      <c r="F4042" s="49">
        <v>4.4499999999999998E-2</v>
      </c>
      <c r="G4042" s="49">
        <v>13.57016</v>
      </c>
      <c r="H4042" s="49">
        <v>0.26150000000000001</v>
      </c>
      <c r="I4042" s="49">
        <v>0.1774</v>
      </c>
      <c r="J4042" s="49">
        <v>45.875869999999999</v>
      </c>
      <c r="K4042" s="49">
        <v>0.22950000000000001</v>
      </c>
      <c r="L4042" s="49">
        <v>99.869959999999992</v>
      </c>
      <c r="M4042" s="47"/>
      <c r="N4042" s="50">
        <v>0.99356625360908479</v>
      </c>
      <c r="O4042" s="50">
        <v>8.8028055113133533E-4</v>
      </c>
      <c r="P4042" s="50">
        <v>0.28394004244618359</v>
      </c>
      <c r="Q4042" s="50">
        <v>5.2626109644308217E-3</v>
      </c>
      <c r="R4042" s="50">
        <v>3.7594562516795513E-3</v>
      </c>
      <c r="S4042" s="50">
        <v>1.7111124041841681</v>
      </c>
      <c r="T4042" s="50">
        <v>6.1521372819745481E-3</v>
      </c>
      <c r="U4042" s="50">
        <v>3.0046731852886528</v>
      </c>
      <c r="V4042" s="51">
        <v>85.767790569828932</v>
      </c>
      <c r="X4042" s="49">
        <v>0.25</v>
      </c>
      <c r="Y4042" s="49">
        <v>42.12</v>
      </c>
      <c r="Z4042" s="49">
        <v>0.62</v>
      </c>
      <c r="AA4042" s="49">
        <v>6.91</v>
      </c>
      <c r="AB4042" s="49">
        <v>11.97</v>
      </c>
      <c r="AC4042" s="49">
        <v>0.25</v>
      </c>
      <c r="AD4042" s="49">
        <v>2.38</v>
      </c>
      <c r="AE4042" s="312"/>
      <c r="AF4042" s="465" t="s">
        <v>1747</v>
      </c>
      <c r="AG4042" s="343">
        <v>30</v>
      </c>
      <c r="AH4042" s="343">
        <v>15</v>
      </c>
      <c r="AI4042" s="343"/>
      <c r="AJ4042" s="343"/>
      <c r="AK4042" s="343"/>
      <c r="AL4042" s="343"/>
      <c r="AM4042" s="343"/>
      <c r="AN4042" s="343"/>
      <c r="AO4042" s="343"/>
      <c r="AP4042" s="343"/>
      <c r="AQ4042" s="343"/>
      <c r="AR4042" s="343"/>
      <c r="AS4042" s="343"/>
      <c r="AT4042" s="343"/>
      <c r="AU4042" s="343"/>
      <c r="AV4042" s="343"/>
      <c r="AW4042" s="343"/>
      <c r="AX4042" s="343"/>
      <c r="AY4042" s="343"/>
      <c r="AZ4042" s="343"/>
      <c r="BA4042" s="343"/>
      <c r="BB4042" s="343"/>
      <c r="BC4042" s="343"/>
      <c r="BD4042" s="343"/>
      <c r="BE4042" s="475"/>
      <c r="BF4042" s="475"/>
      <c r="BG4042" s="475"/>
      <c r="BH4042" s="475"/>
      <c r="BI4042" s="475"/>
      <c r="BJ4042" s="475"/>
      <c r="BK4042" s="475"/>
      <c r="BL4042" s="475"/>
      <c r="BM4042" s="475"/>
      <c r="BN4042" s="475"/>
      <c r="BO4042" s="475"/>
      <c r="BP4042" s="306"/>
      <c r="BQ4042" s="496"/>
      <c r="BR4042" s="496"/>
      <c r="BS4042" s="496"/>
      <c r="BT4042" s="496"/>
      <c r="BU4042" s="496"/>
      <c r="BV4042" s="496"/>
    </row>
    <row r="4043" spans="1:74" s="52" customFormat="1" ht="12.75">
      <c r="A4043" s="45">
        <v>2670.0804681784898</v>
      </c>
      <c r="B4043" s="46" t="s">
        <v>364</v>
      </c>
      <c r="C4043" s="47" t="s">
        <v>387</v>
      </c>
      <c r="D4043" s="48">
        <v>286.18236207923331</v>
      </c>
      <c r="E4043" s="49">
        <v>39.85304</v>
      </c>
      <c r="F4043" s="49">
        <v>3.5499999999999997E-2</v>
      </c>
      <c r="G4043" s="49">
        <v>13.760590000000001</v>
      </c>
      <c r="H4043" s="49">
        <v>0.25419999999999998</v>
      </c>
      <c r="I4043" s="49">
        <v>0.15859999999999999</v>
      </c>
      <c r="J4043" s="49">
        <v>45.916469999999997</v>
      </c>
      <c r="K4043" s="49">
        <v>0.2225</v>
      </c>
      <c r="L4043" s="49">
        <v>100.20089999999999</v>
      </c>
      <c r="M4043" s="47"/>
      <c r="N4043" s="50">
        <v>0.99430099846340514</v>
      </c>
      <c r="O4043" s="50">
        <v>7.0026140137012614E-4</v>
      </c>
      <c r="P4043" s="50">
        <v>0.28711076053361367</v>
      </c>
      <c r="Q4043" s="50">
        <v>5.1012412052684327E-3</v>
      </c>
      <c r="R4043" s="50">
        <v>3.3515472207094124E-3</v>
      </c>
      <c r="S4043" s="50">
        <v>1.7077860379944487</v>
      </c>
      <c r="T4043" s="50">
        <v>5.9476319150387679E-3</v>
      </c>
      <c r="U4043" s="50">
        <v>3.0042984787338542</v>
      </c>
      <c r="V4043" s="51">
        <v>85.607738668714148</v>
      </c>
      <c r="X4043" s="49">
        <v>0.25</v>
      </c>
      <c r="Y4043" s="49">
        <v>53.58</v>
      </c>
      <c r="Z4043" s="49">
        <v>0.61</v>
      </c>
      <c r="AA4043" s="49">
        <v>7.18</v>
      </c>
      <c r="AB4043" s="49">
        <v>13.66</v>
      </c>
      <c r="AC4043" s="49">
        <v>0.25</v>
      </c>
      <c r="AD4043" s="49">
        <v>2.48</v>
      </c>
      <c r="AE4043" s="312"/>
      <c r="AF4043" s="465" t="s">
        <v>1747</v>
      </c>
      <c r="AG4043" s="343">
        <v>30</v>
      </c>
      <c r="AH4043" s="343">
        <v>15</v>
      </c>
      <c r="AI4043" s="343"/>
      <c r="AJ4043" s="343"/>
      <c r="AK4043" s="343"/>
      <c r="AL4043" s="343"/>
      <c r="AM4043" s="343"/>
      <c r="AN4043" s="343"/>
      <c r="AO4043" s="343"/>
      <c r="AP4043" s="343"/>
      <c r="AQ4043" s="343"/>
      <c r="AR4043" s="343"/>
      <c r="AS4043" s="343"/>
      <c r="AT4043" s="343"/>
      <c r="AU4043" s="343"/>
      <c r="AV4043" s="343"/>
      <c r="AW4043" s="343"/>
      <c r="AX4043" s="343"/>
      <c r="AY4043" s="343"/>
      <c r="AZ4043" s="343"/>
      <c r="BA4043" s="343"/>
      <c r="BB4043" s="343"/>
      <c r="BC4043" s="343"/>
      <c r="BD4043" s="343"/>
      <c r="BE4043" s="475"/>
      <c r="BF4043" s="475"/>
      <c r="BG4043" s="475"/>
      <c r="BH4043" s="475"/>
      <c r="BI4043" s="475"/>
      <c r="BJ4043" s="475"/>
      <c r="BK4043" s="475"/>
      <c r="BL4043" s="475"/>
      <c r="BM4043" s="475"/>
      <c r="BN4043" s="475"/>
      <c r="BO4043" s="475"/>
      <c r="BP4043" s="306"/>
      <c r="BQ4043" s="496"/>
      <c r="BR4043" s="496"/>
      <c r="BS4043" s="496"/>
      <c r="BT4043" s="496"/>
      <c r="BU4043" s="496"/>
      <c r="BV4043" s="496"/>
    </row>
    <row r="4044" spans="1:74" s="52" customFormat="1" ht="12.75">
      <c r="A4044" s="45">
        <v>2670.0804681784898</v>
      </c>
      <c r="B4044" s="46" t="s">
        <v>364</v>
      </c>
      <c r="C4044" s="47" t="s">
        <v>387</v>
      </c>
      <c r="D4044" s="48">
        <v>293.16236207923333</v>
      </c>
      <c r="E4044" s="49">
        <v>39.822609999999997</v>
      </c>
      <c r="F4044" s="49">
        <v>6.0499999999999998E-2</v>
      </c>
      <c r="G4044" s="49">
        <v>13.810700000000001</v>
      </c>
      <c r="H4044" s="49">
        <v>0.27110000000000001</v>
      </c>
      <c r="I4044" s="49">
        <v>0.1779</v>
      </c>
      <c r="J4044" s="49">
        <v>46.149900000000002</v>
      </c>
      <c r="K4044" s="49">
        <v>0.2273</v>
      </c>
      <c r="L4044" s="49">
        <v>100.52001</v>
      </c>
      <c r="M4044" s="47"/>
      <c r="N4044" s="50">
        <v>0.99092478966568287</v>
      </c>
      <c r="O4044" s="50">
        <v>1.1902597900924012E-3</v>
      </c>
      <c r="P4044" s="50">
        <v>0.28739728301411394</v>
      </c>
      <c r="Q4044" s="50">
        <v>5.426057386090556E-3</v>
      </c>
      <c r="R4044" s="50">
        <v>3.749493973490742E-3</v>
      </c>
      <c r="S4044" s="50">
        <v>1.7119468706701007</v>
      </c>
      <c r="T4044" s="50">
        <v>6.0599362545619142E-3</v>
      </c>
      <c r="U4044" s="50">
        <v>3.006694690754133</v>
      </c>
      <c r="V4044" s="51">
        <v>85.625422092313443</v>
      </c>
      <c r="X4044" s="49">
        <v>0.25</v>
      </c>
      <c r="Y4044" s="49">
        <v>32.229999999999997</v>
      </c>
      <c r="Z4044" s="49">
        <v>0.61</v>
      </c>
      <c r="AA4044" s="49">
        <v>6.71</v>
      </c>
      <c r="AB4044" s="49">
        <v>12.06</v>
      </c>
      <c r="AC4044" s="49">
        <v>0.25</v>
      </c>
      <c r="AD4044" s="49">
        <v>2.42</v>
      </c>
      <c r="AE4044" s="312"/>
      <c r="AF4044" s="465" t="s">
        <v>1747</v>
      </c>
      <c r="AG4044" s="343">
        <v>30</v>
      </c>
      <c r="AH4044" s="343">
        <v>15</v>
      </c>
      <c r="AI4044" s="343"/>
      <c r="AJ4044" s="343"/>
      <c r="AK4044" s="343"/>
      <c r="AL4044" s="343"/>
      <c r="AM4044" s="343"/>
      <c r="AN4044" s="343"/>
      <c r="AO4044" s="343"/>
      <c r="AP4044" s="343"/>
      <c r="AQ4044" s="343"/>
      <c r="AR4044" s="343"/>
      <c r="AS4044" s="343"/>
      <c r="AT4044" s="343"/>
      <c r="AU4044" s="343"/>
      <c r="AV4044" s="343"/>
      <c r="AW4044" s="343"/>
      <c r="AX4044" s="343"/>
      <c r="AY4044" s="343"/>
      <c r="AZ4044" s="343"/>
      <c r="BA4044" s="343"/>
      <c r="BB4044" s="343"/>
      <c r="BC4044" s="343"/>
      <c r="BD4044" s="343"/>
      <c r="BE4044" s="475"/>
      <c r="BF4044" s="475"/>
      <c r="BG4044" s="475"/>
      <c r="BH4044" s="475"/>
      <c r="BI4044" s="475"/>
      <c r="BJ4044" s="475"/>
      <c r="BK4044" s="475"/>
      <c r="BL4044" s="475"/>
      <c r="BM4044" s="475"/>
      <c r="BN4044" s="475"/>
      <c r="BO4044" s="475"/>
      <c r="BP4044" s="306"/>
      <c r="BQ4044" s="496"/>
      <c r="BR4044" s="496"/>
      <c r="BS4044" s="496"/>
      <c r="BT4044" s="496"/>
      <c r="BU4044" s="496"/>
      <c r="BV4044" s="496"/>
    </row>
    <row r="4045" spans="1:74" s="52" customFormat="1" ht="12.75">
      <c r="A4045" s="45"/>
      <c r="B4045" s="46"/>
      <c r="C4045" s="47"/>
      <c r="D4045" s="48"/>
      <c r="E4045" s="49"/>
      <c r="F4045" s="49"/>
      <c r="G4045" s="49"/>
      <c r="H4045" s="49"/>
      <c r="I4045" s="49"/>
      <c r="J4045" s="49"/>
      <c r="K4045" s="49"/>
      <c r="L4045" s="49"/>
      <c r="M4045" s="47"/>
      <c r="N4045" s="50"/>
      <c r="O4045" s="50"/>
      <c r="P4045" s="50"/>
      <c r="Q4045" s="50"/>
      <c r="R4045" s="50"/>
      <c r="S4045" s="50"/>
      <c r="T4045" s="50"/>
      <c r="U4045" s="50"/>
      <c r="V4045" s="51"/>
      <c r="AE4045" s="312"/>
      <c r="AF4045" s="312"/>
      <c r="AG4045" s="312"/>
      <c r="AH4045" s="312"/>
      <c r="AI4045" s="312"/>
      <c r="AJ4045" s="312"/>
      <c r="AK4045" s="312"/>
      <c r="AL4045" s="312"/>
      <c r="AM4045" s="312"/>
      <c r="AN4045" s="312"/>
      <c r="AO4045" s="312"/>
      <c r="AP4045" s="312"/>
      <c r="AQ4045" s="312"/>
      <c r="AR4045" s="312"/>
      <c r="AS4045" s="312"/>
      <c r="AT4045" s="312"/>
      <c r="AU4045" s="312"/>
      <c r="AV4045" s="312"/>
      <c r="AW4045" s="312"/>
      <c r="AX4045" s="312"/>
      <c r="AY4045" s="312"/>
      <c r="AZ4045" s="312"/>
      <c r="BA4045" s="312"/>
      <c r="BB4045" s="312"/>
      <c r="BC4045" s="312"/>
      <c r="BD4045" s="312"/>
      <c r="BE4045" s="306"/>
      <c r="BF4045" s="306"/>
      <c r="BG4045" s="306"/>
      <c r="BH4045" s="306"/>
      <c r="BI4045" s="306"/>
      <c r="BJ4045" s="306"/>
      <c r="BK4045" s="306"/>
      <c r="BL4045" s="306"/>
      <c r="BM4045" s="306"/>
      <c r="BN4045" s="306"/>
      <c r="BO4045" s="306"/>
      <c r="BP4045" s="306"/>
      <c r="BQ4045" s="496"/>
      <c r="BR4045" s="496"/>
      <c r="BS4045" s="496"/>
      <c r="BT4045" s="496"/>
      <c r="BU4045" s="496"/>
      <c r="BV4045" s="496"/>
    </row>
    <row r="4046" spans="1:74" s="52" customFormat="1" ht="12.75">
      <c r="A4046" s="45">
        <v>2670.0804681784898</v>
      </c>
      <c r="B4046" s="46" t="s">
        <v>364</v>
      </c>
      <c r="C4046" s="47" t="s">
        <v>388</v>
      </c>
      <c r="D4046" s="48">
        <v>0</v>
      </c>
      <c r="E4046" s="49">
        <v>39.633629999999997</v>
      </c>
      <c r="F4046" s="49">
        <v>2.4799999999999999E-2</v>
      </c>
      <c r="G4046" s="49">
        <v>16.947759999999999</v>
      </c>
      <c r="H4046" s="49">
        <v>0.30199999999999999</v>
      </c>
      <c r="I4046" s="49">
        <v>0.1792</v>
      </c>
      <c r="J4046" s="49">
        <v>43.548630000000003</v>
      </c>
      <c r="K4046" s="49">
        <v>0.2394</v>
      </c>
      <c r="L4046" s="49">
        <v>100.87542000000001</v>
      </c>
      <c r="M4046" s="47"/>
      <c r="N4046" s="50">
        <v>0.9966263777229083</v>
      </c>
      <c r="O4046" s="50">
        <v>4.9305528992728287E-4</v>
      </c>
      <c r="P4046" s="50">
        <v>0.35639928658761816</v>
      </c>
      <c r="Q4046" s="50">
        <v>6.108285983983463E-3</v>
      </c>
      <c r="R4046" s="50">
        <v>3.8167373187990468E-3</v>
      </c>
      <c r="S4046" s="50">
        <v>1.6324939083142005</v>
      </c>
      <c r="T4046" s="50">
        <v>6.4498604798002377E-3</v>
      </c>
      <c r="U4046" s="50">
        <v>3.0023875116972367</v>
      </c>
      <c r="V4046" s="51">
        <v>82.080521593558387</v>
      </c>
      <c r="X4046" s="49">
        <v>0.26</v>
      </c>
      <c r="Y4046" s="49">
        <v>79.41</v>
      </c>
      <c r="Z4046" s="49">
        <v>0.55000000000000004</v>
      </c>
      <c r="AA4046" s="49">
        <v>6.17</v>
      </c>
      <c r="AB4046" s="49">
        <v>12.67</v>
      </c>
      <c r="AC4046" s="49">
        <v>0.26</v>
      </c>
      <c r="AD4046" s="49">
        <v>2.35</v>
      </c>
      <c r="AE4046" s="312"/>
      <c r="AF4046" s="465" t="s">
        <v>433</v>
      </c>
      <c r="AG4046" s="343">
        <v>30</v>
      </c>
      <c r="AH4046" s="343">
        <v>15</v>
      </c>
      <c r="AI4046" s="343"/>
      <c r="AJ4046" s="343"/>
      <c r="AK4046" s="343"/>
      <c r="AL4046" s="343"/>
      <c r="AM4046" s="343"/>
      <c r="AN4046" s="343"/>
      <c r="AO4046" s="343"/>
      <c r="AP4046" s="343"/>
      <c r="AQ4046" s="343"/>
      <c r="AR4046" s="343"/>
      <c r="AS4046" s="343"/>
      <c r="AT4046" s="343"/>
      <c r="AU4046" s="343"/>
      <c r="AV4046" s="343"/>
      <c r="AW4046" s="343"/>
      <c r="AX4046" s="343"/>
      <c r="AY4046" s="343"/>
      <c r="AZ4046" s="343"/>
      <c r="BA4046" s="343"/>
      <c r="BB4046" s="343"/>
      <c r="BC4046" s="343"/>
      <c r="BD4046" s="343"/>
      <c r="BE4046" s="475"/>
      <c r="BF4046" s="475"/>
      <c r="BG4046" s="475"/>
      <c r="BH4046" s="475"/>
      <c r="BI4046" s="475"/>
      <c r="BJ4046" s="475"/>
      <c r="BK4046" s="475"/>
      <c r="BL4046" s="475"/>
      <c r="BM4046" s="475"/>
      <c r="BN4046" s="475"/>
      <c r="BO4046" s="475"/>
      <c r="BP4046" s="306"/>
      <c r="BQ4046" s="496"/>
      <c r="BR4046" s="496"/>
      <c r="BS4046" s="496"/>
      <c r="BT4046" s="496"/>
      <c r="BU4046" s="496"/>
      <c r="BV4046" s="496"/>
    </row>
    <row r="4047" spans="1:74" s="52" customFormat="1" ht="12.75">
      <c r="A4047" s="45">
        <v>2670.0804681784898</v>
      </c>
      <c r="B4047" s="46" t="s">
        <v>364</v>
      </c>
      <c r="C4047" s="47" t="s">
        <v>388</v>
      </c>
      <c r="D4047" s="48">
        <v>4.981416117916007</v>
      </c>
      <c r="E4047" s="49">
        <v>39.309759999999997</v>
      </c>
      <c r="F4047" s="49">
        <v>6.8099999999999994E-2</v>
      </c>
      <c r="G4047" s="49">
        <v>15.97846</v>
      </c>
      <c r="H4047" s="49">
        <v>0.31430000000000002</v>
      </c>
      <c r="I4047" s="49">
        <v>0.1789</v>
      </c>
      <c r="J4047" s="49">
        <v>44.800370000000001</v>
      </c>
      <c r="K4047" s="49">
        <v>0.22639999999999999</v>
      </c>
      <c r="L4047" s="49">
        <v>100.87629</v>
      </c>
      <c r="M4047" s="47"/>
      <c r="N4047" s="50">
        <v>0.98534732720336937</v>
      </c>
      <c r="O4047" s="50">
        <v>1.3496199133632648E-3</v>
      </c>
      <c r="P4047" s="50">
        <v>0.33494990919291012</v>
      </c>
      <c r="Q4047" s="50">
        <v>6.3369054019976898E-3</v>
      </c>
      <c r="R4047" s="50">
        <v>3.798262977541122E-3</v>
      </c>
      <c r="S4047" s="50">
        <v>1.6740911361021937</v>
      </c>
      <c r="T4047" s="50">
        <v>6.0802721785292576E-3</v>
      </c>
      <c r="U4047" s="50">
        <v>3.0119534329699045</v>
      </c>
      <c r="V4047" s="51">
        <v>83.32787127583498</v>
      </c>
      <c r="X4047" s="49">
        <v>0.26</v>
      </c>
      <c r="Y4047" s="49">
        <v>29.2</v>
      </c>
      <c r="Z4047" s="49">
        <v>0.56999999999999995</v>
      </c>
      <c r="AA4047" s="49">
        <v>5.99</v>
      </c>
      <c r="AB4047" s="49">
        <v>12.26</v>
      </c>
      <c r="AC4047" s="49">
        <v>0.26</v>
      </c>
      <c r="AD4047" s="49">
        <v>2.4500000000000002</v>
      </c>
      <c r="AE4047" s="312"/>
      <c r="AF4047" s="465" t="s">
        <v>433</v>
      </c>
      <c r="AG4047" s="343">
        <v>30</v>
      </c>
      <c r="AH4047" s="343">
        <v>15</v>
      </c>
      <c r="AI4047" s="343"/>
      <c r="AJ4047" s="343"/>
      <c r="AK4047" s="343"/>
      <c r="AL4047" s="343"/>
      <c r="AM4047" s="343"/>
      <c r="AN4047" s="343"/>
      <c r="AO4047" s="343"/>
      <c r="AP4047" s="343"/>
      <c r="AQ4047" s="343"/>
      <c r="AR4047" s="343"/>
      <c r="AS4047" s="343"/>
      <c r="AT4047" s="343"/>
      <c r="AU4047" s="343"/>
      <c r="AV4047" s="343"/>
      <c r="AW4047" s="343"/>
      <c r="AX4047" s="343"/>
      <c r="AY4047" s="343"/>
      <c r="AZ4047" s="343"/>
      <c r="BA4047" s="343"/>
      <c r="BB4047" s="343"/>
      <c r="BC4047" s="343"/>
      <c r="BD4047" s="343"/>
      <c r="BE4047" s="475"/>
      <c r="BF4047" s="475"/>
      <c r="BG4047" s="475"/>
      <c r="BH4047" s="475"/>
      <c r="BI4047" s="475"/>
      <c r="BJ4047" s="475"/>
      <c r="BK4047" s="475"/>
      <c r="BL4047" s="475"/>
      <c r="BM4047" s="475"/>
      <c r="BN4047" s="475"/>
      <c r="BO4047" s="475"/>
      <c r="BP4047" s="306"/>
      <c r="BQ4047" s="496"/>
      <c r="BR4047" s="496"/>
      <c r="BS4047" s="496"/>
      <c r="BT4047" s="496"/>
      <c r="BU4047" s="496"/>
      <c r="BV4047" s="496"/>
    </row>
    <row r="4048" spans="1:74" s="52" customFormat="1" ht="12.75">
      <c r="A4048" s="45">
        <v>2670.0804681784898</v>
      </c>
      <c r="B4048" s="46" t="s">
        <v>364</v>
      </c>
      <c r="C4048" s="47" t="s">
        <v>388</v>
      </c>
      <c r="D4048" s="48">
        <v>9.9614161179160075</v>
      </c>
      <c r="E4048" s="49">
        <v>39.572899999999997</v>
      </c>
      <c r="F4048" s="49">
        <v>7.7100000000000002E-2</v>
      </c>
      <c r="G4048" s="49">
        <v>15.218999999999999</v>
      </c>
      <c r="H4048" s="49">
        <v>0.30730000000000002</v>
      </c>
      <c r="I4048" s="49">
        <v>0.22320000000000001</v>
      </c>
      <c r="J4048" s="49">
        <v>44.709519999999998</v>
      </c>
      <c r="K4048" s="49">
        <v>0.22559999999999999</v>
      </c>
      <c r="L4048" s="49">
        <v>100.33461999999999</v>
      </c>
      <c r="M4048" s="47"/>
      <c r="N4048" s="50">
        <v>0.99313756252023822</v>
      </c>
      <c r="O4048" s="50">
        <v>1.5298234847997653E-3</v>
      </c>
      <c r="P4048" s="50">
        <v>0.31941377501593848</v>
      </c>
      <c r="Q4048" s="50">
        <v>6.2032314162795863E-3</v>
      </c>
      <c r="R4048" s="50">
        <v>4.7445110233061269E-3</v>
      </c>
      <c r="S4048" s="50">
        <v>1.6727078050975017</v>
      </c>
      <c r="T4048" s="50">
        <v>6.0660819520984748E-3</v>
      </c>
      <c r="U4048" s="50">
        <v>3.0038027905101625</v>
      </c>
      <c r="V4048" s="51">
        <v>83.966150550020672</v>
      </c>
      <c r="X4048" s="49">
        <v>0.26</v>
      </c>
      <c r="Y4048" s="49">
        <v>24.79</v>
      </c>
      <c r="Z4048" s="49">
        <v>0.59</v>
      </c>
      <c r="AA4048" s="49">
        <v>6.08</v>
      </c>
      <c r="AB4048" s="49">
        <v>9.6999999999999993</v>
      </c>
      <c r="AC4048" s="49">
        <v>0.25</v>
      </c>
      <c r="AD4048" s="49">
        <v>2.46</v>
      </c>
      <c r="AE4048" s="312"/>
      <c r="AF4048" s="465" t="s">
        <v>433</v>
      </c>
      <c r="AG4048" s="343">
        <v>30</v>
      </c>
      <c r="AH4048" s="343">
        <v>15</v>
      </c>
      <c r="AI4048" s="343"/>
      <c r="AJ4048" s="343"/>
      <c r="AK4048" s="343"/>
      <c r="AL4048" s="343"/>
      <c r="AM4048" s="343"/>
      <c r="AN4048" s="343"/>
      <c r="AO4048" s="343"/>
      <c r="AP4048" s="343"/>
      <c r="AQ4048" s="343"/>
      <c r="AR4048" s="343"/>
      <c r="AS4048" s="343"/>
      <c r="AT4048" s="343"/>
      <c r="AU4048" s="343"/>
      <c r="AV4048" s="343"/>
      <c r="AW4048" s="343"/>
      <c r="AX4048" s="343"/>
      <c r="AY4048" s="343"/>
      <c r="AZ4048" s="343"/>
      <c r="BA4048" s="343"/>
      <c r="BB4048" s="343"/>
      <c r="BC4048" s="343"/>
      <c r="BD4048" s="343"/>
      <c r="BE4048" s="475"/>
      <c r="BF4048" s="475"/>
      <c r="BG4048" s="475"/>
      <c r="BH4048" s="475"/>
      <c r="BI4048" s="475"/>
      <c r="BJ4048" s="475"/>
      <c r="BK4048" s="475"/>
      <c r="BL4048" s="475"/>
      <c r="BM4048" s="475"/>
      <c r="BN4048" s="475"/>
      <c r="BO4048" s="475"/>
      <c r="BP4048" s="306"/>
      <c r="BQ4048" s="496"/>
      <c r="BR4048" s="496"/>
      <c r="BS4048" s="496"/>
      <c r="BT4048" s="496"/>
      <c r="BU4048" s="496"/>
      <c r="BV4048" s="496"/>
    </row>
    <row r="4049" spans="1:74" s="52" customFormat="1" ht="12.75">
      <c r="A4049" s="45">
        <v>2670.0804681784898</v>
      </c>
      <c r="B4049" s="46" t="s">
        <v>364</v>
      </c>
      <c r="C4049" s="47" t="s">
        <v>388</v>
      </c>
      <c r="D4049" s="48">
        <v>14.941416117916008</v>
      </c>
      <c r="E4049" s="49">
        <v>39.917020000000001</v>
      </c>
      <c r="F4049" s="49">
        <v>8.4000000000000005E-2</v>
      </c>
      <c r="G4049" s="49">
        <v>14.579470000000001</v>
      </c>
      <c r="H4049" s="49">
        <v>0.33689999999999998</v>
      </c>
      <c r="I4049" s="49">
        <v>0.19239999999999999</v>
      </c>
      <c r="J4049" s="49">
        <v>45.49691</v>
      </c>
      <c r="K4049" s="49">
        <v>0.22059999999999999</v>
      </c>
      <c r="L4049" s="49">
        <v>100.82730000000001</v>
      </c>
      <c r="M4049" s="47"/>
      <c r="N4049" s="50">
        <v>0.99344677836042028</v>
      </c>
      <c r="O4049" s="50">
        <v>1.6528795072821851E-3</v>
      </c>
      <c r="P4049" s="50">
        <v>0.303447961755823</v>
      </c>
      <c r="Q4049" s="50">
        <v>6.7442148554002152E-3</v>
      </c>
      <c r="R4049" s="50">
        <v>4.0558071923438898E-3</v>
      </c>
      <c r="S4049" s="50">
        <v>1.6880174873670906</v>
      </c>
      <c r="T4049" s="50">
        <v>5.8823335866551966E-3</v>
      </c>
      <c r="U4049" s="50">
        <v>3.0032474626250156</v>
      </c>
      <c r="V4049" s="51">
        <v>84.762579642570842</v>
      </c>
      <c r="X4049" s="49">
        <v>0.25</v>
      </c>
      <c r="Y4049" s="49">
        <v>23.75</v>
      </c>
      <c r="Z4049" s="49">
        <v>0.6</v>
      </c>
      <c r="AA4049" s="49">
        <v>5.64</v>
      </c>
      <c r="AB4049" s="49">
        <v>11.27</v>
      </c>
      <c r="AC4049" s="49">
        <v>0.25</v>
      </c>
      <c r="AD4049" s="49">
        <v>2.4900000000000002</v>
      </c>
      <c r="AE4049" s="312"/>
      <c r="AF4049" s="465" t="s">
        <v>433</v>
      </c>
      <c r="AG4049" s="343">
        <v>30</v>
      </c>
      <c r="AH4049" s="343">
        <v>15</v>
      </c>
      <c r="AI4049" s="343"/>
      <c r="AJ4049" s="343"/>
      <c r="AK4049" s="343"/>
      <c r="AL4049" s="343"/>
      <c r="AM4049" s="343"/>
      <c r="AN4049" s="343"/>
      <c r="AO4049" s="343"/>
      <c r="AP4049" s="343"/>
      <c r="AQ4049" s="343"/>
      <c r="AR4049" s="343"/>
      <c r="AS4049" s="343"/>
      <c r="AT4049" s="343"/>
      <c r="AU4049" s="343"/>
      <c r="AV4049" s="343"/>
      <c r="AW4049" s="343"/>
      <c r="AX4049" s="343"/>
      <c r="AY4049" s="343"/>
      <c r="AZ4049" s="343"/>
      <c r="BA4049" s="343"/>
      <c r="BB4049" s="343"/>
      <c r="BC4049" s="343"/>
      <c r="BD4049" s="343"/>
      <c r="BE4049" s="475"/>
      <c r="BF4049" s="475"/>
      <c r="BG4049" s="475"/>
      <c r="BH4049" s="475"/>
      <c r="BI4049" s="475"/>
      <c r="BJ4049" s="475"/>
      <c r="BK4049" s="475"/>
      <c r="BL4049" s="475"/>
      <c r="BM4049" s="475"/>
      <c r="BN4049" s="475"/>
      <c r="BO4049" s="475"/>
      <c r="BP4049" s="306"/>
      <c r="BQ4049" s="496"/>
      <c r="BR4049" s="496"/>
      <c r="BS4049" s="496"/>
      <c r="BT4049" s="496"/>
      <c r="BU4049" s="496"/>
      <c r="BV4049" s="496"/>
    </row>
    <row r="4050" spans="1:74" s="52" customFormat="1" ht="12.75">
      <c r="A4050" s="45">
        <v>2670.0804681784898</v>
      </c>
      <c r="B4050" s="46" t="s">
        <v>364</v>
      </c>
      <c r="C4050" s="47" t="s">
        <v>388</v>
      </c>
      <c r="D4050" s="48">
        <v>19.92141611791601</v>
      </c>
      <c r="E4050" s="49">
        <v>40.028350000000003</v>
      </c>
      <c r="F4050" s="49">
        <v>0.1036</v>
      </c>
      <c r="G4050" s="49">
        <v>14.009880000000001</v>
      </c>
      <c r="H4050" s="49">
        <v>0.3407</v>
      </c>
      <c r="I4050" s="49">
        <v>0.18490000000000001</v>
      </c>
      <c r="J4050" s="49">
        <v>45.860320000000002</v>
      </c>
      <c r="K4050" s="49">
        <v>0.21540000000000001</v>
      </c>
      <c r="L4050" s="49">
        <v>100.74315</v>
      </c>
      <c r="M4050" s="47"/>
      <c r="N4050" s="50">
        <v>0.99420280469367761</v>
      </c>
      <c r="O4050" s="50">
        <v>2.0344286628027394E-3</v>
      </c>
      <c r="P4050" s="50">
        <v>0.29100315990492975</v>
      </c>
      <c r="Q4050" s="50">
        <v>6.8064917335968729E-3</v>
      </c>
      <c r="R4050" s="50">
        <v>3.8898239487058033E-3</v>
      </c>
      <c r="S4050" s="50">
        <v>1.6980595701697339</v>
      </c>
      <c r="T4050" s="50">
        <v>5.7320588672705418E-3</v>
      </c>
      <c r="U4050" s="50">
        <v>3.0017283379807176</v>
      </c>
      <c r="V4050" s="51">
        <v>85.369834972776033</v>
      </c>
      <c r="X4050" s="49">
        <v>0.25</v>
      </c>
      <c r="Y4050" s="49">
        <v>19.64</v>
      </c>
      <c r="Z4050" s="49">
        <v>0.61</v>
      </c>
      <c r="AA4050" s="49">
        <v>5.56</v>
      </c>
      <c r="AB4050" s="49">
        <v>11.55</v>
      </c>
      <c r="AC4050" s="49">
        <v>0.25</v>
      </c>
      <c r="AD4050" s="49">
        <v>2.58</v>
      </c>
      <c r="AE4050" s="312"/>
      <c r="AF4050" s="465" t="s">
        <v>433</v>
      </c>
      <c r="AG4050" s="343">
        <v>30</v>
      </c>
      <c r="AH4050" s="343">
        <v>15</v>
      </c>
      <c r="AI4050" s="343"/>
      <c r="AJ4050" s="343"/>
      <c r="AK4050" s="343"/>
      <c r="AL4050" s="343"/>
      <c r="AM4050" s="343"/>
      <c r="AN4050" s="343"/>
      <c r="AO4050" s="343"/>
      <c r="AP4050" s="343"/>
      <c r="AQ4050" s="343"/>
      <c r="AR4050" s="343"/>
      <c r="AS4050" s="343"/>
      <c r="AT4050" s="343"/>
      <c r="AU4050" s="343"/>
      <c r="AV4050" s="343"/>
      <c r="AW4050" s="343"/>
      <c r="AX4050" s="343"/>
      <c r="AY4050" s="343"/>
      <c r="AZ4050" s="343"/>
      <c r="BA4050" s="343"/>
      <c r="BB4050" s="343"/>
      <c r="BC4050" s="343"/>
      <c r="BD4050" s="343"/>
      <c r="BE4050" s="475"/>
      <c r="BF4050" s="475"/>
      <c r="BG4050" s="475"/>
      <c r="BH4050" s="475"/>
      <c r="BI4050" s="475"/>
      <c r="BJ4050" s="475"/>
      <c r="BK4050" s="475"/>
      <c r="BL4050" s="475"/>
      <c r="BM4050" s="475"/>
      <c r="BN4050" s="475"/>
      <c r="BO4050" s="475"/>
      <c r="BP4050" s="306"/>
      <c r="BQ4050" s="496"/>
      <c r="BR4050" s="496"/>
      <c r="BS4050" s="496"/>
      <c r="BT4050" s="496"/>
      <c r="BU4050" s="496"/>
      <c r="BV4050" s="496"/>
    </row>
    <row r="4051" spans="1:74" s="52" customFormat="1" ht="12.75">
      <c r="A4051" s="45">
        <v>2670.0804681784898</v>
      </c>
      <c r="B4051" s="46" t="s">
        <v>364</v>
      </c>
      <c r="C4051" s="47" t="s">
        <v>388</v>
      </c>
      <c r="D4051" s="48">
        <v>24.901416117916011</v>
      </c>
      <c r="E4051" s="49">
        <v>39.957500000000003</v>
      </c>
      <c r="F4051" s="49">
        <v>7.8E-2</v>
      </c>
      <c r="G4051" s="49">
        <v>13.58019</v>
      </c>
      <c r="H4051" s="49">
        <v>0.34129999999999999</v>
      </c>
      <c r="I4051" s="49">
        <v>0.2079</v>
      </c>
      <c r="J4051" s="49">
        <v>46.203539999999997</v>
      </c>
      <c r="K4051" s="49">
        <v>0.21909999999999999</v>
      </c>
      <c r="L4051" s="49">
        <v>100.58753</v>
      </c>
      <c r="M4051" s="47"/>
      <c r="N4051" s="50">
        <v>0.99260441575996439</v>
      </c>
      <c r="O4051" s="50">
        <v>1.5319617166586401E-3</v>
      </c>
      <c r="P4051" s="50">
        <v>0.28212380657679254</v>
      </c>
      <c r="Q4051" s="50">
        <v>6.8195870191743975E-3</v>
      </c>
      <c r="R4051" s="50">
        <v>4.3743962775942644E-3</v>
      </c>
      <c r="S4051" s="50">
        <v>1.7110460251477415</v>
      </c>
      <c r="T4051" s="50">
        <v>5.8314683087920365E-3</v>
      </c>
      <c r="U4051" s="50">
        <v>3.0043316608067174</v>
      </c>
      <c r="V4051" s="51">
        <v>85.845470762885626</v>
      </c>
      <c r="X4051" s="49">
        <v>0.25</v>
      </c>
      <c r="Y4051" s="49">
        <v>26.12</v>
      </c>
      <c r="Z4051" s="49">
        <v>0.62</v>
      </c>
      <c r="AA4051" s="49">
        <v>5.57</v>
      </c>
      <c r="AB4051" s="49">
        <v>10.41</v>
      </c>
      <c r="AC4051" s="49">
        <v>0.25</v>
      </c>
      <c r="AD4051" s="49">
        <v>2.5099999999999998</v>
      </c>
      <c r="AE4051" s="312"/>
      <c r="AF4051" s="465" t="s">
        <v>433</v>
      </c>
      <c r="AG4051" s="343">
        <v>30</v>
      </c>
      <c r="AH4051" s="343">
        <v>15</v>
      </c>
      <c r="AI4051" s="343"/>
      <c r="AJ4051" s="343"/>
      <c r="AK4051" s="343"/>
      <c r="AL4051" s="343"/>
      <c r="AM4051" s="343"/>
      <c r="AN4051" s="343"/>
      <c r="AO4051" s="343"/>
      <c r="AP4051" s="343"/>
      <c r="AQ4051" s="343"/>
      <c r="AR4051" s="343"/>
      <c r="AS4051" s="343"/>
      <c r="AT4051" s="343"/>
      <c r="AU4051" s="343"/>
      <c r="AV4051" s="343"/>
      <c r="AW4051" s="343"/>
      <c r="AX4051" s="343"/>
      <c r="AY4051" s="343"/>
      <c r="AZ4051" s="343"/>
      <c r="BA4051" s="343"/>
      <c r="BB4051" s="343"/>
      <c r="BC4051" s="343"/>
      <c r="BD4051" s="343"/>
      <c r="BE4051" s="475"/>
      <c r="BF4051" s="475"/>
      <c r="BG4051" s="475"/>
      <c r="BH4051" s="475"/>
      <c r="BI4051" s="475"/>
      <c r="BJ4051" s="475"/>
      <c r="BK4051" s="475"/>
      <c r="BL4051" s="475"/>
      <c r="BM4051" s="475"/>
      <c r="BN4051" s="475"/>
      <c r="BO4051" s="475"/>
      <c r="BP4051" s="306"/>
      <c r="BQ4051" s="496"/>
      <c r="BR4051" s="496"/>
      <c r="BS4051" s="496"/>
      <c r="BT4051" s="496"/>
      <c r="BU4051" s="496"/>
      <c r="BV4051" s="496"/>
    </row>
    <row r="4052" spans="1:74" s="52" customFormat="1" ht="12.75">
      <c r="A4052" s="45">
        <v>2670.0804681784898</v>
      </c>
      <c r="B4052" s="46" t="s">
        <v>364</v>
      </c>
      <c r="C4052" s="47" t="s">
        <v>388</v>
      </c>
      <c r="D4052" s="48">
        <v>29.881416117916011</v>
      </c>
      <c r="E4052" s="49">
        <v>40.068829999999998</v>
      </c>
      <c r="F4052" s="49">
        <v>8.3199999999999996E-2</v>
      </c>
      <c r="G4052" s="49">
        <v>13.25043</v>
      </c>
      <c r="H4052" s="49">
        <v>0.3483</v>
      </c>
      <c r="I4052" s="49">
        <v>0.18290000000000001</v>
      </c>
      <c r="J4052" s="49">
        <v>46.476100000000002</v>
      </c>
      <c r="K4052" s="49">
        <v>0.217</v>
      </c>
      <c r="L4052" s="49">
        <v>100.62676</v>
      </c>
      <c r="M4052" s="47"/>
      <c r="N4052" s="50">
        <v>0.9932250115018173</v>
      </c>
      <c r="O4052" s="50">
        <v>1.630571050502167E-3</v>
      </c>
      <c r="P4052" s="50">
        <v>0.27467994533111367</v>
      </c>
      <c r="Q4052" s="50">
        <v>6.9444579575158394E-3</v>
      </c>
      <c r="R4052" s="50">
        <v>3.8400814038963798E-3</v>
      </c>
      <c r="S4052" s="50">
        <v>1.7174306497985559</v>
      </c>
      <c r="T4052" s="50">
        <v>5.7631293537779727E-3</v>
      </c>
      <c r="U4052" s="50">
        <v>3.0035138463971789</v>
      </c>
      <c r="V4052" s="51">
        <v>86.211611644320669</v>
      </c>
      <c r="X4052" s="49">
        <v>0.25</v>
      </c>
      <c r="Y4052" s="49">
        <v>23.83</v>
      </c>
      <c r="Z4052" s="49">
        <v>0.63</v>
      </c>
      <c r="AA4052" s="49">
        <v>5.37</v>
      </c>
      <c r="AB4052" s="49">
        <v>11.91</v>
      </c>
      <c r="AC4052" s="49">
        <v>0.25</v>
      </c>
      <c r="AD4052" s="49">
        <v>2.5299999999999998</v>
      </c>
      <c r="AE4052" s="312"/>
      <c r="AF4052" s="465" t="s">
        <v>433</v>
      </c>
      <c r="AG4052" s="343">
        <v>30</v>
      </c>
      <c r="AH4052" s="343">
        <v>15</v>
      </c>
      <c r="AI4052" s="343"/>
      <c r="AJ4052" s="343"/>
      <c r="AK4052" s="343"/>
      <c r="AL4052" s="343"/>
      <c r="AM4052" s="343"/>
      <c r="AN4052" s="343"/>
      <c r="AO4052" s="343"/>
      <c r="AP4052" s="343"/>
      <c r="AQ4052" s="343"/>
      <c r="AR4052" s="343"/>
      <c r="AS4052" s="343"/>
      <c r="AT4052" s="343"/>
      <c r="AU4052" s="343"/>
      <c r="AV4052" s="343"/>
      <c r="AW4052" s="343"/>
      <c r="AX4052" s="343"/>
      <c r="AY4052" s="343"/>
      <c r="AZ4052" s="343"/>
      <c r="BA4052" s="343"/>
      <c r="BB4052" s="343"/>
      <c r="BC4052" s="343"/>
      <c r="BD4052" s="343"/>
      <c r="BE4052" s="475"/>
      <c r="BF4052" s="475"/>
      <c r="BG4052" s="475"/>
      <c r="BH4052" s="475"/>
      <c r="BI4052" s="475"/>
      <c r="BJ4052" s="475"/>
      <c r="BK4052" s="475"/>
      <c r="BL4052" s="475"/>
      <c r="BM4052" s="475"/>
      <c r="BN4052" s="475"/>
      <c r="BO4052" s="475"/>
      <c r="BP4052" s="306"/>
      <c r="BQ4052" s="496"/>
      <c r="BR4052" s="496"/>
      <c r="BS4052" s="496"/>
      <c r="BT4052" s="496"/>
      <c r="BU4052" s="496"/>
      <c r="BV4052" s="496"/>
    </row>
    <row r="4053" spans="1:74" s="52" customFormat="1" ht="12.75">
      <c r="A4053" s="45">
        <v>2670.0804681784898</v>
      </c>
      <c r="B4053" s="46" t="s">
        <v>364</v>
      </c>
      <c r="C4053" s="47" t="s">
        <v>388</v>
      </c>
      <c r="D4053" s="48">
        <v>34.861416117916008</v>
      </c>
      <c r="E4053" s="49">
        <v>40.220640000000003</v>
      </c>
      <c r="F4053" s="49">
        <v>6.8000000000000005E-2</v>
      </c>
      <c r="G4053" s="49">
        <v>13.090540000000001</v>
      </c>
      <c r="H4053" s="49">
        <v>0.32140000000000002</v>
      </c>
      <c r="I4053" s="49">
        <v>0.16200000000000001</v>
      </c>
      <c r="J4053" s="49">
        <v>46.688079999999999</v>
      </c>
      <c r="K4053" s="49">
        <v>0.21229999999999999</v>
      </c>
      <c r="L4053" s="49">
        <v>100.76295999999999</v>
      </c>
      <c r="M4053" s="47"/>
      <c r="N4053" s="50">
        <v>0.99448910353158237</v>
      </c>
      <c r="O4053" s="50">
        <v>1.3293378785661633E-3</v>
      </c>
      <c r="P4053" s="50">
        <v>0.27068526061500664</v>
      </c>
      <c r="Q4053" s="50">
        <v>6.3920596172906286E-3</v>
      </c>
      <c r="R4053" s="50">
        <v>3.3927495834559758E-3</v>
      </c>
      <c r="S4053" s="50">
        <v>1.7209395361932784</v>
      </c>
      <c r="T4053" s="50">
        <v>5.6241732921049527E-3</v>
      </c>
      <c r="U4053" s="50">
        <v>3.0028522207112851</v>
      </c>
      <c r="V4053" s="51">
        <v>86.408822532798439</v>
      </c>
      <c r="X4053" s="49">
        <v>0.25</v>
      </c>
      <c r="Y4053" s="49">
        <v>29.55</v>
      </c>
      <c r="Z4053" s="49">
        <v>0.63</v>
      </c>
      <c r="AA4053" s="49">
        <v>5.87</v>
      </c>
      <c r="AB4053" s="49">
        <v>12.92</v>
      </c>
      <c r="AC4053" s="49">
        <v>0.24</v>
      </c>
      <c r="AD4053" s="49">
        <v>2.57</v>
      </c>
      <c r="AE4053" s="312"/>
      <c r="AF4053" s="465" t="s">
        <v>433</v>
      </c>
      <c r="AG4053" s="343">
        <v>30</v>
      </c>
      <c r="AH4053" s="343">
        <v>15</v>
      </c>
      <c r="AI4053" s="343"/>
      <c r="AJ4053" s="343"/>
      <c r="AK4053" s="343"/>
      <c r="AL4053" s="343"/>
      <c r="AM4053" s="343"/>
      <c r="AN4053" s="343"/>
      <c r="AO4053" s="343"/>
      <c r="AP4053" s="343"/>
      <c r="AQ4053" s="343"/>
      <c r="AR4053" s="343"/>
      <c r="AS4053" s="343"/>
      <c r="AT4053" s="343"/>
      <c r="AU4053" s="343"/>
      <c r="AV4053" s="343"/>
      <c r="AW4053" s="343"/>
      <c r="AX4053" s="343"/>
      <c r="AY4053" s="343"/>
      <c r="AZ4053" s="343"/>
      <c r="BA4053" s="343"/>
      <c r="BB4053" s="343"/>
      <c r="BC4053" s="343"/>
      <c r="BD4053" s="343"/>
      <c r="BE4053" s="475"/>
      <c r="BF4053" s="475"/>
      <c r="BG4053" s="475"/>
      <c r="BH4053" s="475"/>
      <c r="BI4053" s="475"/>
      <c r="BJ4053" s="475"/>
      <c r="BK4053" s="475"/>
      <c r="BL4053" s="475"/>
      <c r="BM4053" s="475"/>
      <c r="BN4053" s="475"/>
      <c r="BO4053" s="475"/>
      <c r="BP4053" s="306"/>
      <c r="BQ4053" s="496"/>
      <c r="BR4053" s="496"/>
      <c r="BS4053" s="496"/>
      <c r="BT4053" s="496"/>
      <c r="BU4053" s="496"/>
      <c r="BV4053" s="496"/>
    </row>
    <row r="4054" spans="1:74" s="52" customFormat="1" ht="12.75">
      <c r="A4054" s="45">
        <v>2670.0804681784898</v>
      </c>
      <c r="B4054" s="46" t="s">
        <v>364</v>
      </c>
      <c r="C4054" s="47" t="s">
        <v>388</v>
      </c>
      <c r="D4054" s="48">
        <v>39.841416117916012</v>
      </c>
      <c r="E4054" s="49">
        <v>40.15992</v>
      </c>
      <c r="F4054" s="49">
        <v>6.9000000000000006E-2</v>
      </c>
      <c r="G4054" s="49">
        <v>12.75079</v>
      </c>
      <c r="H4054" s="49">
        <v>0.37909999999999999</v>
      </c>
      <c r="I4054" s="49">
        <v>0.16370000000000001</v>
      </c>
      <c r="J4054" s="49">
        <v>46.829410000000003</v>
      </c>
      <c r="K4054" s="49">
        <v>0.2114</v>
      </c>
      <c r="L4054" s="49">
        <v>100.56332</v>
      </c>
      <c r="M4054" s="47"/>
      <c r="N4054" s="50">
        <v>0.99388239428053682</v>
      </c>
      <c r="O4054" s="50">
        <v>1.3501022602550061E-3</v>
      </c>
      <c r="P4054" s="50">
        <v>0.2638974815883085</v>
      </c>
      <c r="Q4054" s="50">
        <v>7.5464002417545556E-3</v>
      </c>
      <c r="R4054" s="50">
        <v>3.4314413248452947E-3</v>
      </c>
      <c r="S4054" s="50">
        <v>1.7277042049966522</v>
      </c>
      <c r="T4054" s="50">
        <v>5.6053765066005831E-3</v>
      </c>
      <c r="U4054" s="50">
        <v>3.003417401198953</v>
      </c>
      <c r="V4054" s="51">
        <v>86.749484931355994</v>
      </c>
      <c r="X4054" s="49">
        <v>0.25</v>
      </c>
      <c r="Y4054" s="49">
        <v>28.65</v>
      </c>
      <c r="Z4054" s="49">
        <v>0.64</v>
      </c>
      <c r="AA4054" s="49">
        <v>5.07</v>
      </c>
      <c r="AB4054" s="49">
        <v>12.99</v>
      </c>
      <c r="AC4054" s="49">
        <v>0.24</v>
      </c>
      <c r="AD4054" s="49">
        <v>2.58</v>
      </c>
      <c r="AE4054" s="312"/>
      <c r="AF4054" s="465" t="s">
        <v>433</v>
      </c>
      <c r="AG4054" s="343">
        <v>30</v>
      </c>
      <c r="AH4054" s="343">
        <v>15</v>
      </c>
      <c r="AI4054" s="343"/>
      <c r="AJ4054" s="343"/>
      <c r="AK4054" s="343"/>
      <c r="AL4054" s="343"/>
      <c r="AM4054" s="343"/>
      <c r="AN4054" s="343"/>
      <c r="AO4054" s="343"/>
      <c r="AP4054" s="343"/>
      <c r="AQ4054" s="343"/>
      <c r="AR4054" s="343"/>
      <c r="AS4054" s="343"/>
      <c r="AT4054" s="343"/>
      <c r="AU4054" s="343"/>
      <c r="AV4054" s="343"/>
      <c r="AW4054" s="343"/>
      <c r="AX4054" s="343"/>
      <c r="AY4054" s="343"/>
      <c r="AZ4054" s="343"/>
      <c r="BA4054" s="343"/>
      <c r="BB4054" s="343"/>
      <c r="BC4054" s="343"/>
      <c r="BD4054" s="343"/>
      <c r="BE4054" s="475"/>
      <c r="BF4054" s="475"/>
      <c r="BG4054" s="475"/>
      <c r="BH4054" s="475"/>
      <c r="BI4054" s="475"/>
      <c r="BJ4054" s="475"/>
      <c r="BK4054" s="475"/>
      <c r="BL4054" s="475"/>
      <c r="BM4054" s="475"/>
      <c r="BN4054" s="475"/>
      <c r="BO4054" s="475"/>
      <c r="BP4054" s="306"/>
      <c r="BQ4054" s="496"/>
      <c r="BR4054" s="496"/>
      <c r="BS4054" s="496"/>
      <c r="BT4054" s="496"/>
      <c r="BU4054" s="496"/>
      <c r="BV4054" s="496"/>
    </row>
    <row r="4055" spans="1:74" s="52" customFormat="1" ht="12.75">
      <c r="A4055" s="45">
        <v>2670.0804681784898</v>
      </c>
      <c r="B4055" s="46" t="s">
        <v>364</v>
      </c>
      <c r="C4055" s="47" t="s">
        <v>388</v>
      </c>
      <c r="D4055" s="48">
        <v>44.821416117916016</v>
      </c>
      <c r="E4055" s="49">
        <v>40.17004</v>
      </c>
      <c r="F4055" s="49">
        <v>6.6600000000000006E-2</v>
      </c>
      <c r="G4055" s="49">
        <v>12.78077</v>
      </c>
      <c r="H4055" s="49">
        <v>0.34279999999999999</v>
      </c>
      <c r="I4055" s="49">
        <v>0.18809999999999999</v>
      </c>
      <c r="J4055" s="49">
        <v>46.859690000000001</v>
      </c>
      <c r="K4055" s="49">
        <v>0.21540000000000001</v>
      </c>
      <c r="L4055" s="49">
        <v>100.62339999999999</v>
      </c>
      <c r="M4055" s="47"/>
      <c r="N4055" s="50">
        <v>0.99363786954557054</v>
      </c>
      <c r="O4055" s="50">
        <v>1.3024933511639383E-3</v>
      </c>
      <c r="P4055" s="50">
        <v>0.26438626175791552</v>
      </c>
      <c r="Q4055" s="50">
        <v>6.8204114754743866E-3</v>
      </c>
      <c r="R4055" s="50">
        <v>3.9409452876660919E-3</v>
      </c>
      <c r="S4055" s="50">
        <v>1.7279605675389871</v>
      </c>
      <c r="T4055" s="50">
        <v>5.7085947953239612E-3</v>
      </c>
      <c r="U4055" s="50">
        <v>3.0037571437521016</v>
      </c>
      <c r="V4055" s="51">
        <v>86.729907771569202</v>
      </c>
      <c r="X4055" s="49">
        <v>0.25</v>
      </c>
      <c r="Y4055" s="49">
        <v>30.91</v>
      </c>
      <c r="Z4055" s="49">
        <v>0.64</v>
      </c>
      <c r="AA4055" s="49">
        <v>5.5</v>
      </c>
      <c r="AB4055" s="49">
        <v>11.5</v>
      </c>
      <c r="AC4055" s="49">
        <v>0.24</v>
      </c>
      <c r="AD4055" s="49">
        <v>2.5499999999999998</v>
      </c>
      <c r="AE4055" s="312"/>
      <c r="AF4055" s="465" t="s">
        <v>433</v>
      </c>
      <c r="AG4055" s="343">
        <v>30</v>
      </c>
      <c r="AH4055" s="343">
        <v>15</v>
      </c>
      <c r="AI4055" s="343"/>
      <c r="AJ4055" s="343"/>
      <c r="AK4055" s="343"/>
      <c r="AL4055" s="343"/>
      <c r="AM4055" s="343"/>
      <c r="AN4055" s="343"/>
      <c r="AO4055" s="343"/>
      <c r="AP4055" s="343"/>
      <c r="AQ4055" s="343"/>
      <c r="AR4055" s="343"/>
      <c r="AS4055" s="343"/>
      <c r="AT4055" s="343"/>
      <c r="AU4055" s="343"/>
      <c r="AV4055" s="343"/>
      <c r="AW4055" s="343"/>
      <c r="AX4055" s="343"/>
      <c r="AY4055" s="343"/>
      <c r="AZ4055" s="343"/>
      <c r="BA4055" s="343"/>
      <c r="BB4055" s="343"/>
      <c r="BC4055" s="343"/>
      <c r="BD4055" s="343"/>
      <c r="BE4055" s="475"/>
      <c r="BF4055" s="475"/>
      <c r="BG4055" s="475"/>
      <c r="BH4055" s="475"/>
      <c r="BI4055" s="475"/>
      <c r="BJ4055" s="475"/>
      <c r="BK4055" s="475"/>
      <c r="BL4055" s="475"/>
      <c r="BM4055" s="475"/>
      <c r="BN4055" s="475"/>
      <c r="BO4055" s="475"/>
      <c r="BP4055" s="306"/>
      <c r="BQ4055" s="496"/>
      <c r="BR4055" s="496"/>
      <c r="BS4055" s="496"/>
      <c r="BT4055" s="496"/>
      <c r="BU4055" s="496"/>
      <c r="BV4055" s="496"/>
    </row>
    <row r="4056" spans="1:74" s="52" customFormat="1" ht="12.75">
      <c r="A4056" s="45">
        <v>2670.0804681784898</v>
      </c>
      <c r="B4056" s="46" t="s">
        <v>364</v>
      </c>
      <c r="C4056" s="47" t="s">
        <v>388</v>
      </c>
      <c r="D4056" s="48">
        <v>49.80141611791602</v>
      </c>
      <c r="E4056" s="49">
        <v>40.362340000000003</v>
      </c>
      <c r="F4056" s="49">
        <v>4.0599999999999997E-2</v>
      </c>
      <c r="G4056" s="49">
        <v>12.770770000000001</v>
      </c>
      <c r="H4056" s="49">
        <v>0.33429999999999999</v>
      </c>
      <c r="I4056" s="49">
        <v>0.1842</v>
      </c>
      <c r="J4056" s="49">
        <v>47.011119999999998</v>
      </c>
      <c r="K4056" s="49">
        <v>0.21920000000000001</v>
      </c>
      <c r="L4056" s="49">
        <v>100.92252999999999</v>
      </c>
      <c r="M4056" s="47"/>
      <c r="N4056" s="50">
        <v>0.99510698456068047</v>
      </c>
      <c r="O4056" s="50">
        <v>7.9139788760977387E-4</v>
      </c>
      <c r="P4056" s="50">
        <v>0.2633094921606759</v>
      </c>
      <c r="Q4056" s="50">
        <v>6.6293921095805343E-3</v>
      </c>
      <c r="R4056" s="50">
        <v>3.8465271587757605E-3</v>
      </c>
      <c r="S4056" s="50">
        <v>1.7278362515137173</v>
      </c>
      <c r="T4056" s="50">
        <v>5.7901742730612294E-3</v>
      </c>
      <c r="U4056" s="50">
        <v>3.0033102196641011</v>
      </c>
      <c r="V4056" s="51">
        <v>86.775980964870342</v>
      </c>
      <c r="X4056" s="49">
        <v>0.25</v>
      </c>
      <c r="Y4056" s="49">
        <v>48.01</v>
      </c>
      <c r="Z4056" s="49">
        <v>0.64</v>
      </c>
      <c r="AA4056" s="49">
        <v>5.65</v>
      </c>
      <c r="AB4056" s="49">
        <v>11.8</v>
      </c>
      <c r="AC4056" s="49">
        <v>0.24</v>
      </c>
      <c r="AD4056" s="49">
        <v>2.5099999999999998</v>
      </c>
      <c r="AE4056" s="312"/>
      <c r="AF4056" s="465" t="s">
        <v>433</v>
      </c>
      <c r="AG4056" s="343">
        <v>30</v>
      </c>
      <c r="AH4056" s="343">
        <v>15</v>
      </c>
      <c r="AI4056" s="343"/>
      <c r="AJ4056" s="343"/>
      <c r="AK4056" s="343"/>
      <c r="AL4056" s="343"/>
      <c r="AM4056" s="343"/>
      <c r="AN4056" s="343"/>
      <c r="AO4056" s="343"/>
      <c r="AP4056" s="343"/>
      <c r="AQ4056" s="343"/>
      <c r="AR4056" s="343"/>
      <c r="AS4056" s="343"/>
      <c r="AT4056" s="343"/>
      <c r="AU4056" s="343"/>
      <c r="AV4056" s="343"/>
      <c r="AW4056" s="343"/>
      <c r="AX4056" s="343"/>
      <c r="AY4056" s="343"/>
      <c r="AZ4056" s="343"/>
      <c r="BA4056" s="343"/>
      <c r="BB4056" s="343"/>
      <c r="BC4056" s="343"/>
      <c r="BD4056" s="343"/>
      <c r="BE4056" s="475"/>
      <c r="BF4056" s="475"/>
      <c r="BG4056" s="475"/>
      <c r="BH4056" s="475"/>
      <c r="BI4056" s="475"/>
      <c r="BJ4056" s="475"/>
      <c r="BK4056" s="475"/>
      <c r="BL4056" s="475"/>
      <c r="BM4056" s="475"/>
      <c r="BN4056" s="475"/>
      <c r="BO4056" s="475"/>
      <c r="BP4056" s="306"/>
      <c r="BQ4056" s="496"/>
      <c r="BR4056" s="496"/>
      <c r="BS4056" s="496"/>
      <c r="BT4056" s="496"/>
      <c r="BU4056" s="496"/>
      <c r="BV4056" s="496"/>
    </row>
    <row r="4057" spans="1:74" s="52" customFormat="1" ht="12.75">
      <c r="A4057" s="45">
        <v>2670.0804681784898</v>
      </c>
      <c r="B4057" s="46" t="s">
        <v>364</v>
      </c>
      <c r="C4057" s="47" t="s">
        <v>388</v>
      </c>
      <c r="D4057" s="48">
        <v>54.781416117916024</v>
      </c>
      <c r="E4057" s="49">
        <v>40.311729999999997</v>
      </c>
      <c r="F4057" s="49">
        <v>9.2099990000000007E-2</v>
      </c>
      <c r="G4057" s="49">
        <v>12.76078</v>
      </c>
      <c r="H4057" s="49">
        <v>0.34920000000000001</v>
      </c>
      <c r="I4057" s="49">
        <v>0.15379999999999999</v>
      </c>
      <c r="J4057" s="49">
        <v>46.940449999999998</v>
      </c>
      <c r="K4057" s="49">
        <v>0.21629999999999999</v>
      </c>
      <c r="L4057" s="49">
        <v>100.82435999</v>
      </c>
      <c r="M4057" s="47"/>
      <c r="N4057" s="50">
        <v>0.99453133932301618</v>
      </c>
      <c r="O4057" s="50">
        <v>1.7964785437763714E-3</v>
      </c>
      <c r="P4057" s="50">
        <v>0.26328144436570794</v>
      </c>
      <c r="Q4057" s="50">
        <v>6.9295520923891947E-3</v>
      </c>
      <c r="R4057" s="50">
        <v>3.2138759605249197E-3</v>
      </c>
      <c r="S4057" s="50">
        <v>1.7264055787326011</v>
      </c>
      <c r="T4057" s="50">
        <v>5.7174345714153963E-3</v>
      </c>
      <c r="U4057" s="50">
        <v>3.0018757035894312</v>
      </c>
      <c r="V4057" s="51">
        <v>86.767695556674525</v>
      </c>
      <c r="X4057" s="49">
        <v>0.25</v>
      </c>
      <c r="Y4057" s="49">
        <v>21.8</v>
      </c>
      <c r="Z4057" s="49">
        <v>0.64</v>
      </c>
      <c r="AA4057" s="49">
        <v>5.42</v>
      </c>
      <c r="AB4057" s="49">
        <v>13.83</v>
      </c>
      <c r="AC4057" s="49">
        <v>0.24</v>
      </c>
      <c r="AD4057" s="49">
        <v>2.5299999999999998</v>
      </c>
      <c r="AE4057" s="312"/>
      <c r="AF4057" s="465" t="s">
        <v>433</v>
      </c>
      <c r="AG4057" s="343">
        <v>30</v>
      </c>
      <c r="AH4057" s="343">
        <v>15</v>
      </c>
      <c r="AI4057" s="343"/>
      <c r="AJ4057" s="343"/>
      <c r="AK4057" s="343"/>
      <c r="AL4057" s="343"/>
      <c r="AM4057" s="343"/>
      <c r="AN4057" s="343"/>
      <c r="AO4057" s="343"/>
      <c r="AP4057" s="343"/>
      <c r="AQ4057" s="343"/>
      <c r="AR4057" s="343"/>
      <c r="AS4057" s="343"/>
      <c r="AT4057" s="343"/>
      <c r="AU4057" s="343"/>
      <c r="AV4057" s="343"/>
      <c r="AW4057" s="343"/>
      <c r="AX4057" s="343"/>
      <c r="AY4057" s="343"/>
      <c r="AZ4057" s="343"/>
      <c r="BA4057" s="343"/>
      <c r="BB4057" s="343"/>
      <c r="BC4057" s="343"/>
      <c r="BD4057" s="343"/>
      <c r="BE4057" s="475"/>
      <c r="BF4057" s="475"/>
      <c r="BG4057" s="475"/>
      <c r="BH4057" s="475"/>
      <c r="BI4057" s="475"/>
      <c r="BJ4057" s="475"/>
      <c r="BK4057" s="475"/>
      <c r="BL4057" s="475"/>
      <c r="BM4057" s="475"/>
      <c r="BN4057" s="475"/>
      <c r="BO4057" s="475"/>
      <c r="BP4057" s="306"/>
      <c r="BQ4057" s="496"/>
      <c r="BR4057" s="496"/>
      <c r="BS4057" s="496"/>
      <c r="BT4057" s="496"/>
      <c r="BU4057" s="496"/>
      <c r="BV4057" s="496"/>
    </row>
    <row r="4058" spans="1:74" s="52" customFormat="1" ht="12.75">
      <c r="A4058" s="45">
        <v>2670.0804681784898</v>
      </c>
      <c r="B4058" s="46" t="s">
        <v>364</v>
      </c>
      <c r="C4058" s="47" t="s">
        <v>388</v>
      </c>
      <c r="D4058" s="48">
        <v>59.761416117916028</v>
      </c>
      <c r="E4058" s="49">
        <v>40.261119999999998</v>
      </c>
      <c r="F4058" s="49">
        <v>9.1300000000000006E-2</v>
      </c>
      <c r="G4058" s="49">
        <v>12.520949999999999</v>
      </c>
      <c r="H4058" s="49">
        <v>0.32740000000000002</v>
      </c>
      <c r="I4058" s="49">
        <v>0.1825</v>
      </c>
      <c r="J4058" s="49">
        <v>46.95055</v>
      </c>
      <c r="K4058" s="49">
        <v>0.20910000000000001</v>
      </c>
      <c r="L4058" s="49">
        <v>100.54292</v>
      </c>
      <c r="M4058" s="47"/>
      <c r="N4058" s="50">
        <v>0.99505989887463142</v>
      </c>
      <c r="O4058" s="50">
        <v>1.7840604470313395E-3</v>
      </c>
      <c r="P4058" s="50">
        <v>0.25879545660632386</v>
      </c>
      <c r="Q4058" s="50">
        <v>6.5085753910361817E-3</v>
      </c>
      <c r="R4058" s="50">
        <v>3.8204276568642938E-3</v>
      </c>
      <c r="S4058" s="50">
        <v>1.7298665545097012</v>
      </c>
      <c r="T4058" s="50">
        <v>5.5370067457183175E-3</v>
      </c>
      <c r="U4058" s="50">
        <v>3.0013719802313066</v>
      </c>
      <c r="V4058" s="51">
        <v>86.986453446602042</v>
      </c>
      <c r="X4058" s="49">
        <v>0.25</v>
      </c>
      <c r="Y4058" s="49">
        <v>22.74</v>
      </c>
      <c r="Z4058" s="49">
        <v>0.65</v>
      </c>
      <c r="AA4058" s="49">
        <v>5.81</v>
      </c>
      <c r="AB4058" s="49">
        <v>11.79</v>
      </c>
      <c r="AC4058" s="49">
        <v>0.24</v>
      </c>
      <c r="AD4058" s="49">
        <v>2.63</v>
      </c>
      <c r="AE4058" s="312"/>
      <c r="AF4058" s="465" t="s">
        <v>433</v>
      </c>
      <c r="AG4058" s="343">
        <v>30</v>
      </c>
      <c r="AH4058" s="343">
        <v>15</v>
      </c>
      <c r="AI4058" s="343"/>
      <c r="AJ4058" s="343"/>
      <c r="AK4058" s="343"/>
      <c r="AL4058" s="343"/>
      <c r="AM4058" s="343"/>
      <c r="AN4058" s="343"/>
      <c r="AO4058" s="343"/>
      <c r="AP4058" s="343"/>
      <c r="AQ4058" s="343"/>
      <c r="AR4058" s="343"/>
      <c r="AS4058" s="343"/>
      <c r="AT4058" s="343"/>
      <c r="AU4058" s="343"/>
      <c r="AV4058" s="343"/>
      <c r="AW4058" s="343"/>
      <c r="AX4058" s="343"/>
      <c r="AY4058" s="343"/>
      <c r="AZ4058" s="343"/>
      <c r="BA4058" s="343"/>
      <c r="BB4058" s="343"/>
      <c r="BC4058" s="343"/>
      <c r="BD4058" s="343"/>
      <c r="BE4058" s="475"/>
      <c r="BF4058" s="475"/>
      <c r="BG4058" s="475"/>
      <c r="BH4058" s="475"/>
      <c r="BI4058" s="475"/>
      <c r="BJ4058" s="475"/>
      <c r="BK4058" s="475"/>
      <c r="BL4058" s="475"/>
      <c r="BM4058" s="475"/>
      <c r="BN4058" s="475"/>
      <c r="BO4058" s="475"/>
      <c r="BP4058" s="306"/>
      <c r="BQ4058" s="496"/>
      <c r="BR4058" s="496"/>
      <c r="BS4058" s="496"/>
      <c r="BT4058" s="496"/>
      <c r="BU4058" s="496"/>
      <c r="BV4058" s="496"/>
    </row>
    <row r="4059" spans="1:74" s="52" customFormat="1" ht="12.75">
      <c r="A4059" s="45">
        <v>2670.0804681784898</v>
      </c>
      <c r="B4059" s="46" t="s">
        <v>364</v>
      </c>
      <c r="C4059" s="47" t="s">
        <v>388</v>
      </c>
      <c r="D4059" s="48">
        <v>64.741416117916032</v>
      </c>
      <c r="E4059" s="49">
        <v>40.149799999999999</v>
      </c>
      <c r="F4059" s="49">
        <v>0.10639999999999999</v>
      </c>
      <c r="G4059" s="49">
        <v>12.540940000000001</v>
      </c>
      <c r="H4059" s="49">
        <v>0.3644</v>
      </c>
      <c r="I4059" s="49">
        <v>0.1615</v>
      </c>
      <c r="J4059" s="49">
        <v>47.14235</v>
      </c>
      <c r="K4059" s="49">
        <v>0.20930000000000001</v>
      </c>
      <c r="L4059" s="49">
        <v>100.67469</v>
      </c>
      <c r="M4059" s="47"/>
      <c r="N4059" s="50">
        <v>0.99152436777038555</v>
      </c>
      <c r="O4059" s="50">
        <v>2.0774809432985292E-3</v>
      </c>
      <c r="P4059" s="50">
        <v>0.25900377245068568</v>
      </c>
      <c r="Q4059" s="50">
        <v>7.238394790734003E-3</v>
      </c>
      <c r="R4059" s="50">
        <v>3.3781448811848833E-3</v>
      </c>
      <c r="S4059" s="50">
        <v>1.7355605869082882</v>
      </c>
      <c r="T4059" s="50">
        <v>5.5379225984409875E-3</v>
      </c>
      <c r="U4059" s="50">
        <v>3.0043206703430179</v>
      </c>
      <c r="V4059" s="51">
        <v>87.014519173804644</v>
      </c>
      <c r="X4059" s="49">
        <v>0.25</v>
      </c>
      <c r="Y4059" s="49">
        <v>19.28</v>
      </c>
      <c r="Z4059" s="49">
        <v>0.65</v>
      </c>
      <c r="AA4059" s="49">
        <v>5.24</v>
      </c>
      <c r="AB4059" s="49">
        <v>13.13</v>
      </c>
      <c r="AC4059" s="49">
        <v>0.24</v>
      </c>
      <c r="AD4059" s="49">
        <v>2.61</v>
      </c>
      <c r="AE4059" s="312"/>
      <c r="AF4059" s="465" t="s">
        <v>433</v>
      </c>
      <c r="AG4059" s="343">
        <v>30</v>
      </c>
      <c r="AH4059" s="343">
        <v>15</v>
      </c>
      <c r="AI4059" s="343"/>
      <c r="AJ4059" s="343"/>
      <c r="AK4059" s="343"/>
      <c r="AL4059" s="343"/>
      <c r="AM4059" s="343"/>
      <c r="AN4059" s="343"/>
      <c r="AO4059" s="343"/>
      <c r="AP4059" s="343"/>
      <c r="AQ4059" s="343"/>
      <c r="AR4059" s="343"/>
      <c r="AS4059" s="343"/>
      <c r="AT4059" s="343"/>
      <c r="AU4059" s="343"/>
      <c r="AV4059" s="343"/>
      <c r="AW4059" s="343"/>
      <c r="AX4059" s="343"/>
      <c r="AY4059" s="343"/>
      <c r="AZ4059" s="343"/>
      <c r="BA4059" s="343"/>
      <c r="BB4059" s="343"/>
      <c r="BC4059" s="343"/>
      <c r="BD4059" s="343"/>
      <c r="BE4059" s="475"/>
      <c r="BF4059" s="475"/>
      <c r="BG4059" s="475"/>
      <c r="BH4059" s="475"/>
      <c r="BI4059" s="475"/>
      <c r="BJ4059" s="475"/>
      <c r="BK4059" s="475"/>
      <c r="BL4059" s="475"/>
      <c r="BM4059" s="475"/>
      <c r="BN4059" s="475"/>
      <c r="BO4059" s="475"/>
      <c r="BP4059" s="306"/>
      <c r="BQ4059" s="496"/>
      <c r="BR4059" s="496"/>
      <c r="BS4059" s="496"/>
      <c r="BT4059" s="496"/>
      <c r="BU4059" s="496"/>
      <c r="BV4059" s="496"/>
    </row>
    <row r="4060" spans="1:74" s="52" customFormat="1" ht="12.75">
      <c r="A4060" s="45">
        <v>2670.0804681784898</v>
      </c>
      <c r="B4060" s="46" t="s">
        <v>364</v>
      </c>
      <c r="C4060" s="47" t="s">
        <v>388</v>
      </c>
      <c r="D4060" s="48">
        <v>69.721416117916036</v>
      </c>
      <c r="E4060" s="49">
        <v>40.210520000000002</v>
      </c>
      <c r="F4060" s="49">
        <v>7.1999999999999995E-2</v>
      </c>
      <c r="G4060" s="49">
        <v>12.520949999999999</v>
      </c>
      <c r="H4060" s="49">
        <v>0.34649999999999997</v>
      </c>
      <c r="I4060" s="49">
        <v>0.1484</v>
      </c>
      <c r="J4060" s="49">
        <v>47.101970000000001</v>
      </c>
      <c r="K4060" s="49">
        <v>0.21460000000000001</v>
      </c>
      <c r="L4060" s="49">
        <v>100.61494</v>
      </c>
      <c r="M4060" s="47"/>
      <c r="N4060" s="50">
        <v>0.99337274835895573</v>
      </c>
      <c r="O4060" s="50">
        <v>1.4063080530839849E-3</v>
      </c>
      <c r="P4060" s="50">
        <v>0.25868177215155858</v>
      </c>
      <c r="Q4060" s="50">
        <v>6.8852495189210437E-3</v>
      </c>
      <c r="R4060" s="50">
        <v>3.1052186965272936E-3</v>
      </c>
      <c r="S4060" s="50">
        <v>1.734683187281757</v>
      </c>
      <c r="T4060" s="50">
        <v>5.680151474072778E-3</v>
      </c>
      <c r="U4060" s="50">
        <v>3.003814635534876</v>
      </c>
      <c r="V4060" s="51">
        <v>87.022859465479002</v>
      </c>
      <c r="X4060" s="49">
        <v>0.25</v>
      </c>
      <c r="Y4060" s="49">
        <v>27.87</v>
      </c>
      <c r="Z4060" s="49">
        <v>0.65</v>
      </c>
      <c r="AA4060" s="49">
        <v>5.55</v>
      </c>
      <c r="AB4060" s="49">
        <v>14.36</v>
      </c>
      <c r="AC4060" s="49">
        <v>0.24</v>
      </c>
      <c r="AD4060" s="49">
        <v>2.56</v>
      </c>
      <c r="AE4060" s="312"/>
      <c r="AF4060" s="465" t="s">
        <v>433</v>
      </c>
      <c r="AG4060" s="343">
        <v>30</v>
      </c>
      <c r="AH4060" s="343">
        <v>15</v>
      </c>
      <c r="AI4060" s="343"/>
      <c r="AJ4060" s="343"/>
      <c r="AK4060" s="343"/>
      <c r="AL4060" s="343"/>
      <c r="AM4060" s="343"/>
      <c r="AN4060" s="343"/>
      <c r="AO4060" s="343"/>
      <c r="AP4060" s="343"/>
      <c r="AQ4060" s="343"/>
      <c r="AR4060" s="343"/>
      <c r="AS4060" s="343"/>
      <c r="AT4060" s="343"/>
      <c r="AU4060" s="343"/>
      <c r="AV4060" s="343"/>
      <c r="AW4060" s="343"/>
      <c r="AX4060" s="343"/>
      <c r="AY4060" s="343"/>
      <c r="AZ4060" s="343"/>
      <c r="BA4060" s="343"/>
      <c r="BB4060" s="343"/>
      <c r="BC4060" s="343"/>
      <c r="BD4060" s="343"/>
      <c r="BE4060" s="475"/>
      <c r="BF4060" s="475"/>
      <c r="BG4060" s="475"/>
      <c r="BH4060" s="475"/>
      <c r="BI4060" s="475"/>
      <c r="BJ4060" s="475"/>
      <c r="BK4060" s="475"/>
      <c r="BL4060" s="475"/>
      <c r="BM4060" s="475"/>
      <c r="BN4060" s="475"/>
      <c r="BO4060" s="475"/>
      <c r="BP4060" s="306"/>
      <c r="BQ4060" s="496"/>
      <c r="BR4060" s="496"/>
      <c r="BS4060" s="496"/>
      <c r="BT4060" s="496"/>
      <c r="BU4060" s="496"/>
      <c r="BV4060" s="496"/>
    </row>
    <row r="4061" spans="1:74" s="52" customFormat="1" ht="12.75">
      <c r="A4061" s="45">
        <v>2670.0804681784898</v>
      </c>
      <c r="B4061" s="46" t="s">
        <v>364</v>
      </c>
      <c r="C4061" s="47" t="s">
        <v>388</v>
      </c>
      <c r="D4061" s="48">
        <v>74.70141611791604</v>
      </c>
      <c r="E4061" s="49">
        <v>40.240879999999997</v>
      </c>
      <c r="F4061" s="49">
        <v>6.3E-2</v>
      </c>
      <c r="G4061" s="49">
        <v>12.39105</v>
      </c>
      <c r="H4061" s="49">
        <v>0.34460000000000002</v>
      </c>
      <c r="I4061" s="49">
        <v>0.1406</v>
      </c>
      <c r="J4061" s="49">
        <v>46.789029999999997</v>
      </c>
      <c r="K4061" s="49">
        <v>0.21460000000000001</v>
      </c>
      <c r="L4061" s="49">
        <v>100.18375999999999</v>
      </c>
      <c r="M4061" s="47"/>
      <c r="N4061" s="50">
        <v>0.99747354472347638</v>
      </c>
      <c r="O4061" s="50">
        <v>1.2346671153388087E-3</v>
      </c>
      <c r="P4061" s="50">
        <v>0.25686091189772703</v>
      </c>
      <c r="Q4061" s="50">
        <v>6.870574957353162E-3</v>
      </c>
      <c r="R4061" s="50">
        <v>2.9519226713018132E-3</v>
      </c>
      <c r="S4061" s="50">
        <v>1.7289662027816908</v>
      </c>
      <c r="T4061" s="50">
        <v>5.6992968989578808E-3</v>
      </c>
      <c r="U4061" s="50">
        <v>3.0000571210458458</v>
      </c>
      <c r="V4061" s="51">
        <v>87.065293348097256</v>
      </c>
      <c r="X4061" s="49">
        <v>0.25</v>
      </c>
      <c r="Y4061" s="49">
        <v>32.130000000000003</v>
      </c>
      <c r="Z4061" s="49">
        <v>0.65</v>
      </c>
      <c r="AA4061" s="49">
        <v>5.52</v>
      </c>
      <c r="AB4061" s="49">
        <v>15.19</v>
      </c>
      <c r="AC4061" s="49">
        <v>0.24</v>
      </c>
      <c r="AD4061" s="49">
        <v>2.56</v>
      </c>
      <c r="AE4061" s="312"/>
      <c r="AF4061" s="465" t="s">
        <v>433</v>
      </c>
      <c r="AG4061" s="343">
        <v>30</v>
      </c>
      <c r="AH4061" s="343">
        <v>15</v>
      </c>
      <c r="AI4061" s="343"/>
      <c r="AJ4061" s="343"/>
      <c r="AK4061" s="343"/>
      <c r="AL4061" s="343"/>
      <c r="AM4061" s="343"/>
      <c r="AN4061" s="343"/>
      <c r="AO4061" s="343"/>
      <c r="AP4061" s="343"/>
      <c r="AQ4061" s="343"/>
      <c r="AR4061" s="343"/>
      <c r="AS4061" s="343"/>
      <c r="AT4061" s="343"/>
      <c r="AU4061" s="343"/>
      <c r="AV4061" s="343"/>
      <c r="AW4061" s="343"/>
      <c r="AX4061" s="343"/>
      <c r="AY4061" s="343"/>
      <c r="AZ4061" s="343"/>
      <c r="BA4061" s="343"/>
      <c r="BB4061" s="343"/>
      <c r="BC4061" s="343"/>
      <c r="BD4061" s="343"/>
      <c r="BE4061" s="475"/>
      <c r="BF4061" s="475"/>
      <c r="BG4061" s="475"/>
      <c r="BH4061" s="475"/>
      <c r="BI4061" s="475"/>
      <c r="BJ4061" s="475"/>
      <c r="BK4061" s="475"/>
      <c r="BL4061" s="475"/>
      <c r="BM4061" s="475"/>
      <c r="BN4061" s="475"/>
      <c r="BO4061" s="475"/>
      <c r="BP4061" s="306"/>
      <c r="BQ4061" s="496"/>
      <c r="BR4061" s="496"/>
      <c r="BS4061" s="496"/>
      <c r="BT4061" s="496"/>
      <c r="BU4061" s="496"/>
      <c r="BV4061" s="496"/>
    </row>
    <row r="4062" spans="1:74" s="52" customFormat="1" ht="12.75">
      <c r="A4062" s="45">
        <v>2670.0804681784898</v>
      </c>
      <c r="B4062" s="46" t="s">
        <v>364</v>
      </c>
      <c r="C4062" s="47" t="s">
        <v>388</v>
      </c>
      <c r="D4062" s="48">
        <v>79.681416117916044</v>
      </c>
      <c r="E4062" s="49">
        <v>40.180160000000001</v>
      </c>
      <c r="F4062" s="49">
        <v>7.3599999999999999E-2</v>
      </c>
      <c r="G4062" s="49">
        <v>12.49098</v>
      </c>
      <c r="H4062" s="49">
        <v>0.35160000000000002</v>
      </c>
      <c r="I4062" s="49">
        <v>0.15140000000000001</v>
      </c>
      <c r="J4062" s="49">
        <v>46.889980000000001</v>
      </c>
      <c r="K4062" s="49">
        <v>0.22339999999999999</v>
      </c>
      <c r="L4062" s="49">
        <v>100.36112</v>
      </c>
      <c r="M4062" s="47"/>
      <c r="N4062" s="50">
        <v>0.99496977277551768</v>
      </c>
      <c r="O4062" s="50">
        <v>1.4409584385026803E-3</v>
      </c>
      <c r="P4062" s="50">
        <v>0.2586727810187221</v>
      </c>
      <c r="Q4062" s="50">
        <v>7.0031105812416892E-3</v>
      </c>
      <c r="R4062" s="50">
        <v>3.1754833478102843E-3</v>
      </c>
      <c r="S4062" s="50">
        <v>1.7309591480363948</v>
      </c>
      <c r="T4062" s="50">
        <v>5.9270561492872102E-3</v>
      </c>
      <c r="U4062" s="50">
        <v>3.0021483103474762</v>
      </c>
      <c r="V4062" s="51">
        <v>86.998963112661414</v>
      </c>
      <c r="X4062" s="49">
        <v>0.25</v>
      </c>
      <c r="Y4062" s="49">
        <v>28.52</v>
      </c>
      <c r="Z4062" s="49">
        <v>0.65</v>
      </c>
      <c r="AA4062" s="49">
        <v>5.44</v>
      </c>
      <c r="AB4062" s="49">
        <v>13.63</v>
      </c>
      <c r="AC4062" s="49">
        <v>0.24</v>
      </c>
      <c r="AD4062" s="49">
        <v>2.4500000000000002</v>
      </c>
      <c r="AE4062" s="312"/>
      <c r="AF4062" s="465" t="s">
        <v>433</v>
      </c>
      <c r="AG4062" s="343">
        <v>30</v>
      </c>
      <c r="AH4062" s="343">
        <v>15</v>
      </c>
      <c r="AI4062" s="343"/>
      <c r="AJ4062" s="343"/>
      <c r="AK4062" s="343"/>
      <c r="AL4062" s="343"/>
      <c r="AM4062" s="343"/>
      <c r="AN4062" s="343"/>
      <c r="AO4062" s="343"/>
      <c r="AP4062" s="343"/>
      <c r="AQ4062" s="343"/>
      <c r="AR4062" s="343"/>
      <c r="AS4062" s="343"/>
      <c r="AT4062" s="343"/>
      <c r="AU4062" s="343"/>
      <c r="AV4062" s="343"/>
      <c r="AW4062" s="343"/>
      <c r="AX4062" s="343"/>
      <c r="AY4062" s="343"/>
      <c r="AZ4062" s="343"/>
      <c r="BA4062" s="343"/>
      <c r="BB4062" s="343"/>
      <c r="BC4062" s="343"/>
      <c r="BD4062" s="343"/>
      <c r="BE4062" s="475"/>
      <c r="BF4062" s="475"/>
      <c r="BG4062" s="475"/>
      <c r="BH4062" s="475"/>
      <c r="BI4062" s="475"/>
      <c r="BJ4062" s="475"/>
      <c r="BK4062" s="475"/>
      <c r="BL4062" s="475"/>
      <c r="BM4062" s="475"/>
      <c r="BN4062" s="475"/>
      <c r="BO4062" s="475"/>
      <c r="BP4062" s="306"/>
      <c r="BQ4062" s="496"/>
      <c r="BR4062" s="496"/>
      <c r="BS4062" s="496"/>
      <c r="BT4062" s="496"/>
      <c r="BU4062" s="496"/>
      <c r="BV4062" s="496"/>
    </row>
    <row r="4063" spans="1:74" s="52" customFormat="1" ht="12.75">
      <c r="A4063" s="45">
        <v>2670.0804681784898</v>
      </c>
      <c r="B4063" s="46" t="s">
        <v>364</v>
      </c>
      <c r="C4063" s="47" t="s">
        <v>388</v>
      </c>
      <c r="D4063" s="48">
        <v>84.661416117916048</v>
      </c>
      <c r="E4063" s="49">
        <v>40.362340000000003</v>
      </c>
      <c r="F4063" s="49">
        <v>9.9400000000000002E-2</v>
      </c>
      <c r="G4063" s="49">
        <v>12.570919999999999</v>
      </c>
      <c r="H4063" s="49">
        <v>0.35549999999999998</v>
      </c>
      <c r="I4063" s="49">
        <v>0.15909999999999999</v>
      </c>
      <c r="J4063" s="49">
        <v>47.001019999999997</v>
      </c>
      <c r="K4063" s="49">
        <v>0.2092</v>
      </c>
      <c r="L4063" s="49">
        <v>100.75748</v>
      </c>
      <c r="M4063" s="47"/>
      <c r="N4063" s="50">
        <v>0.99546065865586764</v>
      </c>
      <c r="O4063" s="50">
        <v>1.9382489799282079E-3</v>
      </c>
      <c r="P4063" s="50">
        <v>0.25928107653675325</v>
      </c>
      <c r="Q4063" s="50">
        <v>7.0523078506554643E-3</v>
      </c>
      <c r="R4063" s="50">
        <v>3.3235612245988673E-3</v>
      </c>
      <c r="S4063" s="50">
        <v>1.7280790021280699</v>
      </c>
      <c r="T4063" s="50">
        <v>5.5279880084025974E-3</v>
      </c>
      <c r="U4063" s="50">
        <v>3.0006628433842759</v>
      </c>
      <c r="V4063" s="51">
        <v>86.953492760559669</v>
      </c>
      <c r="X4063" s="49">
        <v>0.25</v>
      </c>
      <c r="Y4063" s="49">
        <v>20.100000000000001</v>
      </c>
      <c r="Z4063" s="49">
        <v>0.65</v>
      </c>
      <c r="AA4063" s="49">
        <v>5.32</v>
      </c>
      <c r="AB4063" s="49">
        <v>13</v>
      </c>
      <c r="AC4063" s="49">
        <v>0.24</v>
      </c>
      <c r="AD4063" s="49">
        <v>2.61</v>
      </c>
      <c r="AE4063" s="312"/>
      <c r="AF4063" s="465" t="s">
        <v>433</v>
      </c>
      <c r="AG4063" s="343">
        <v>30</v>
      </c>
      <c r="AH4063" s="343">
        <v>15</v>
      </c>
      <c r="AI4063" s="343"/>
      <c r="AJ4063" s="343"/>
      <c r="AK4063" s="343"/>
      <c r="AL4063" s="343"/>
      <c r="AM4063" s="343"/>
      <c r="AN4063" s="343"/>
      <c r="AO4063" s="343"/>
      <c r="AP4063" s="343"/>
      <c r="AQ4063" s="343"/>
      <c r="AR4063" s="343"/>
      <c r="AS4063" s="343"/>
      <c r="AT4063" s="343"/>
      <c r="AU4063" s="343"/>
      <c r="AV4063" s="343"/>
      <c r="AW4063" s="343"/>
      <c r="AX4063" s="343"/>
      <c r="AY4063" s="343"/>
      <c r="AZ4063" s="343"/>
      <c r="BA4063" s="343"/>
      <c r="BB4063" s="343"/>
      <c r="BC4063" s="343"/>
      <c r="BD4063" s="343"/>
      <c r="BE4063" s="475"/>
      <c r="BF4063" s="475"/>
      <c r="BG4063" s="475"/>
      <c r="BH4063" s="475"/>
      <c r="BI4063" s="475"/>
      <c r="BJ4063" s="475"/>
      <c r="BK4063" s="475"/>
      <c r="BL4063" s="475"/>
      <c r="BM4063" s="475"/>
      <c r="BN4063" s="475"/>
      <c r="BO4063" s="475"/>
      <c r="BP4063" s="306"/>
      <c r="BQ4063" s="496"/>
      <c r="BR4063" s="496"/>
      <c r="BS4063" s="496"/>
      <c r="BT4063" s="496"/>
      <c r="BU4063" s="496"/>
      <c r="BV4063" s="496"/>
    </row>
    <row r="4064" spans="1:74" s="52" customFormat="1" ht="12.75">
      <c r="A4064" s="45">
        <v>2670.0804681784898</v>
      </c>
      <c r="B4064" s="46" t="s">
        <v>364</v>
      </c>
      <c r="C4064" s="47" t="s">
        <v>388</v>
      </c>
      <c r="D4064" s="48">
        <v>89.641416117916052</v>
      </c>
      <c r="E4064" s="49">
        <v>40.291490000000003</v>
      </c>
      <c r="F4064" s="49">
        <v>0.1023</v>
      </c>
      <c r="G4064" s="49">
        <v>12.570919999999999</v>
      </c>
      <c r="H4064" s="49">
        <v>0.34760000000000002</v>
      </c>
      <c r="I4064" s="49">
        <v>0.1883</v>
      </c>
      <c r="J4064" s="49">
        <v>46.970730000000003</v>
      </c>
      <c r="K4064" s="49">
        <v>0.21590000000000001</v>
      </c>
      <c r="L4064" s="49">
        <v>100.68724</v>
      </c>
      <c r="M4064" s="47"/>
      <c r="N4064" s="50">
        <v>0.9946603129547773</v>
      </c>
      <c r="O4064" s="50">
        <v>1.9966985867932302E-3</v>
      </c>
      <c r="P4064" s="50">
        <v>0.25952817833950548</v>
      </c>
      <c r="Q4064" s="50">
        <v>6.9021615800766625E-3</v>
      </c>
      <c r="R4064" s="50">
        <v>3.9372910626319646E-3</v>
      </c>
      <c r="S4064" s="50">
        <v>1.7286111786986968</v>
      </c>
      <c r="T4064" s="50">
        <v>5.7104686491546361E-3</v>
      </c>
      <c r="U4064" s="50">
        <v>3.0013462898716359</v>
      </c>
      <c r="V4064" s="51">
        <v>86.946177720351898</v>
      </c>
      <c r="X4064" s="49">
        <v>0.25</v>
      </c>
      <c r="Y4064" s="49">
        <v>19.649999999999999</v>
      </c>
      <c r="Z4064" s="49">
        <v>0.65</v>
      </c>
      <c r="AA4064" s="49">
        <v>5.48</v>
      </c>
      <c r="AB4064" s="49">
        <v>11.26</v>
      </c>
      <c r="AC4064" s="49">
        <v>0.24</v>
      </c>
      <c r="AD4064" s="49">
        <v>2.5099999999999998</v>
      </c>
      <c r="AE4064" s="312"/>
      <c r="AF4064" s="465" t="s">
        <v>433</v>
      </c>
      <c r="AG4064" s="343">
        <v>30</v>
      </c>
      <c r="AH4064" s="343">
        <v>15</v>
      </c>
      <c r="AI4064" s="343"/>
      <c r="AJ4064" s="343"/>
      <c r="AK4064" s="343"/>
      <c r="AL4064" s="343"/>
      <c r="AM4064" s="343"/>
      <c r="AN4064" s="343"/>
      <c r="AO4064" s="343"/>
      <c r="AP4064" s="343"/>
      <c r="AQ4064" s="343"/>
      <c r="AR4064" s="343"/>
      <c r="AS4064" s="343"/>
      <c r="AT4064" s="343"/>
      <c r="AU4064" s="343"/>
      <c r="AV4064" s="343"/>
      <c r="AW4064" s="343"/>
      <c r="AX4064" s="343"/>
      <c r="AY4064" s="343"/>
      <c r="AZ4064" s="343"/>
      <c r="BA4064" s="343"/>
      <c r="BB4064" s="343"/>
      <c r="BC4064" s="343"/>
      <c r="BD4064" s="343"/>
      <c r="BE4064" s="475"/>
      <c r="BF4064" s="475"/>
      <c r="BG4064" s="475"/>
      <c r="BH4064" s="475"/>
      <c r="BI4064" s="475"/>
      <c r="BJ4064" s="475"/>
      <c r="BK4064" s="475"/>
      <c r="BL4064" s="475"/>
      <c r="BM4064" s="475"/>
      <c r="BN4064" s="475"/>
      <c r="BO4064" s="475"/>
      <c r="BP4064" s="306"/>
      <c r="BQ4064" s="496"/>
      <c r="BR4064" s="496"/>
      <c r="BS4064" s="496"/>
      <c r="BT4064" s="496"/>
      <c r="BU4064" s="496"/>
      <c r="BV4064" s="496"/>
    </row>
    <row r="4065" spans="1:74" s="52" customFormat="1" ht="12.75">
      <c r="A4065" s="45">
        <v>2670.0804681784898</v>
      </c>
      <c r="B4065" s="46" t="s">
        <v>364</v>
      </c>
      <c r="C4065" s="47" t="s">
        <v>388</v>
      </c>
      <c r="D4065" s="48">
        <v>94.621416117916056</v>
      </c>
      <c r="E4065" s="49">
        <v>40.200409999999998</v>
      </c>
      <c r="F4065" s="49">
        <v>0.1111</v>
      </c>
      <c r="G4065" s="49">
        <v>12.520949999999999</v>
      </c>
      <c r="H4065" s="49">
        <v>0.33639999999999998</v>
      </c>
      <c r="I4065" s="49">
        <v>0.18920000000000001</v>
      </c>
      <c r="J4065" s="49">
        <v>47.011119999999998</v>
      </c>
      <c r="K4065" s="49">
        <v>0.21560000000000001</v>
      </c>
      <c r="L4065" s="49">
        <v>100.58477999999999</v>
      </c>
      <c r="M4065" s="47"/>
      <c r="N4065" s="50">
        <v>0.99334022108877684</v>
      </c>
      <c r="O4065" s="50">
        <v>2.1704861169334452E-3</v>
      </c>
      <c r="P4065" s="50">
        <v>0.25873835554606694</v>
      </c>
      <c r="Q4065" s="50">
        <v>6.686016096465611E-3</v>
      </c>
      <c r="R4065" s="50">
        <v>3.9598105610246515E-3</v>
      </c>
      <c r="S4065" s="50">
        <v>1.7317160489894294</v>
      </c>
      <c r="T4065" s="50">
        <v>5.7078682786598327E-3</v>
      </c>
      <c r="U4065" s="50">
        <v>3.0023188066773567</v>
      </c>
      <c r="V4065" s="51">
        <v>87.001040819799755</v>
      </c>
      <c r="X4065" s="49">
        <v>0.25</v>
      </c>
      <c r="Y4065" s="49">
        <v>18.07</v>
      </c>
      <c r="Z4065" s="49">
        <v>0.65</v>
      </c>
      <c r="AA4065" s="49">
        <v>5.64</v>
      </c>
      <c r="AB4065" s="49">
        <v>11.38</v>
      </c>
      <c r="AC4065" s="49">
        <v>0.24</v>
      </c>
      <c r="AD4065" s="49">
        <v>2.5299999999999998</v>
      </c>
      <c r="AE4065" s="312"/>
      <c r="AF4065" s="465" t="s">
        <v>433</v>
      </c>
      <c r="AG4065" s="343">
        <v>30</v>
      </c>
      <c r="AH4065" s="343">
        <v>15</v>
      </c>
      <c r="AI4065" s="343"/>
      <c r="AJ4065" s="343"/>
      <c r="AK4065" s="343"/>
      <c r="AL4065" s="343"/>
      <c r="AM4065" s="343"/>
      <c r="AN4065" s="343"/>
      <c r="AO4065" s="343"/>
      <c r="AP4065" s="343"/>
      <c r="AQ4065" s="343"/>
      <c r="AR4065" s="343"/>
      <c r="AS4065" s="343"/>
      <c r="AT4065" s="343"/>
      <c r="AU4065" s="343"/>
      <c r="AV4065" s="343"/>
      <c r="AW4065" s="343"/>
      <c r="AX4065" s="343"/>
      <c r="AY4065" s="343"/>
      <c r="AZ4065" s="343"/>
      <c r="BA4065" s="343"/>
      <c r="BB4065" s="343"/>
      <c r="BC4065" s="343"/>
      <c r="BD4065" s="343"/>
      <c r="BE4065" s="475"/>
      <c r="BF4065" s="475"/>
      <c r="BG4065" s="475"/>
      <c r="BH4065" s="475"/>
      <c r="BI4065" s="475"/>
      <c r="BJ4065" s="475"/>
      <c r="BK4065" s="475"/>
      <c r="BL4065" s="475"/>
      <c r="BM4065" s="475"/>
      <c r="BN4065" s="475"/>
      <c r="BO4065" s="475"/>
      <c r="BP4065" s="306"/>
      <c r="BQ4065" s="496"/>
      <c r="BR4065" s="496"/>
      <c r="BS4065" s="496"/>
      <c r="BT4065" s="496"/>
      <c r="BU4065" s="496"/>
      <c r="BV4065" s="496"/>
    </row>
    <row r="4066" spans="1:74" s="52" customFormat="1" ht="12.75">
      <c r="A4066" s="45">
        <v>2670.0804681784898</v>
      </c>
      <c r="B4066" s="46" t="s">
        <v>364</v>
      </c>
      <c r="C4066" s="47" t="s">
        <v>388</v>
      </c>
      <c r="D4066" s="48">
        <v>99.60141611791606</v>
      </c>
      <c r="E4066" s="49">
        <v>40.311729999999997</v>
      </c>
      <c r="F4066" s="49">
        <v>7.8799999999999995E-2</v>
      </c>
      <c r="G4066" s="49">
        <v>12.67085</v>
      </c>
      <c r="H4066" s="49">
        <v>0.33210000000000001</v>
      </c>
      <c r="I4066" s="49">
        <v>0.18079999999999999</v>
      </c>
      <c r="J4066" s="49">
        <v>47.031300000000002</v>
      </c>
      <c r="K4066" s="49">
        <v>0.21049999999999999</v>
      </c>
      <c r="L4066" s="49">
        <v>100.81608</v>
      </c>
      <c r="M4066" s="47"/>
      <c r="N4066" s="50">
        <v>0.99433764799846358</v>
      </c>
      <c r="O4066" s="50">
        <v>1.5367530338230759E-3</v>
      </c>
      <c r="P4066" s="50">
        <v>0.26137508695505535</v>
      </c>
      <c r="Q4066" s="50">
        <v>6.58893486882846E-3</v>
      </c>
      <c r="R4066" s="50">
        <v>3.7773446476681897E-3</v>
      </c>
      <c r="S4066" s="50">
        <v>1.7294100382817041</v>
      </c>
      <c r="T4066" s="50">
        <v>5.5630401483475027E-3</v>
      </c>
      <c r="U4066" s="50">
        <v>3.0025888459338899</v>
      </c>
      <c r="V4066" s="51">
        <v>86.870753470997002</v>
      </c>
      <c r="X4066" s="49">
        <v>0.25</v>
      </c>
      <c r="Y4066" s="49">
        <v>25.95</v>
      </c>
      <c r="Z4066" s="49">
        <v>0.64</v>
      </c>
      <c r="AA4066" s="49">
        <v>5.66</v>
      </c>
      <c r="AB4066" s="49">
        <v>11.5</v>
      </c>
      <c r="AC4066" s="49">
        <v>0.24</v>
      </c>
      <c r="AD4066" s="49">
        <v>2.59</v>
      </c>
      <c r="AE4066" s="312"/>
      <c r="AF4066" s="465" t="s">
        <v>433</v>
      </c>
      <c r="AG4066" s="343">
        <v>30</v>
      </c>
      <c r="AH4066" s="343">
        <v>15</v>
      </c>
      <c r="AI4066" s="343"/>
      <c r="AJ4066" s="343"/>
      <c r="AK4066" s="343"/>
      <c r="AL4066" s="343"/>
      <c r="AM4066" s="343"/>
      <c r="AN4066" s="343"/>
      <c r="AO4066" s="343"/>
      <c r="AP4066" s="343"/>
      <c r="AQ4066" s="343"/>
      <c r="AR4066" s="343"/>
      <c r="AS4066" s="343"/>
      <c r="AT4066" s="343"/>
      <c r="AU4066" s="343"/>
      <c r="AV4066" s="343"/>
      <c r="AW4066" s="343"/>
      <c r="AX4066" s="343"/>
      <c r="AY4066" s="343"/>
      <c r="AZ4066" s="343"/>
      <c r="BA4066" s="343"/>
      <c r="BB4066" s="343"/>
      <c r="BC4066" s="343"/>
      <c r="BD4066" s="343"/>
      <c r="BE4066" s="475"/>
      <c r="BF4066" s="475"/>
      <c r="BG4066" s="475"/>
      <c r="BH4066" s="475"/>
      <c r="BI4066" s="475"/>
      <c r="BJ4066" s="475"/>
      <c r="BK4066" s="475"/>
      <c r="BL4066" s="475"/>
      <c r="BM4066" s="475"/>
      <c r="BN4066" s="475"/>
      <c r="BO4066" s="475"/>
      <c r="BP4066" s="306"/>
      <c r="BQ4066" s="496"/>
      <c r="BR4066" s="496"/>
      <c r="BS4066" s="496"/>
      <c r="BT4066" s="496"/>
      <c r="BU4066" s="496"/>
      <c r="BV4066" s="496"/>
    </row>
    <row r="4067" spans="1:74" s="52" customFormat="1" ht="12.75">
      <c r="A4067" s="45">
        <v>2670.0804681784898</v>
      </c>
      <c r="B4067" s="46" t="s">
        <v>364</v>
      </c>
      <c r="C4067" s="47" t="s">
        <v>388</v>
      </c>
      <c r="D4067" s="48">
        <v>104.58141611791606</v>
      </c>
      <c r="E4067" s="49">
        <v>40.210520000000002</v>
      </c>
      <c r="F4067" s="49">
        <v>4.24E-2</v>
      </c>
      <c r="G4067" s="49">
        <v>12.41103</v>
      </c>
      <c r="H4067" s="49">
        <v>0.36930000000000002</v>
      </c>
      <c r="I4067" s="49">
        <v>0.14069999999999999</v>
      </c>
      <c r="J4067" s="49">
        <v>47.233199999999997</v>
      </c>
      <c r="K4067" s="49">
        <v>0.21410000000000001</v>
      </c>
      <c r="L4067" s="49">
        <v>100.62125</v>
      </c>
      <c r="M4067" s="47"/>
      <c r="N4067" s="50">
        <v>0.99309808519981246</v>
      </c>
      <c r="O4067" s="50">
        <v>8.2793020447399735E-4</v>
      </c>
      <c r="P4067" s="50">
        <v>0.25633993775351971</v>
      </c>
      <c r="Q4067" s="50">
        <v>7.3362758897632403E-3</v>
      </c>
      <c r="R4067" s="50">
        <v>2.9432848282231398E-3</v>
      </c>
      <c r="S4067" s="50">
        <v>1.7390351901953462</v>
      </c>
      <c r="T4067" s="50">
        <v>5.6653503201007606E-3</v>
      </c>
      <c r="U4067" s="50">
        <v>3.00524605439124</v>
      </c>
      <c r="V4067" s="51">
        <v>87.153295931025127</v>
      </c>
      <c r="X4067" s="49">
        <v>0.25</v>
      </c>
      <c r="Y4067" s="49">
        <v>47.93</v>
      </c>
      <c r="Z4067" s="49">
        <v>0.65</v>
      </c>
      <c r="AA4067" s="49">
        <v>5.13</v>
      </c>
      <c r="AB4067" s="49">
        <v>14.79</v>
      </c>
      <c r="AC4067" s="49">
        <v>0.24</v>
      </c>
      <c r="AD4067" s="49">
        <v>2.56</v>
      </c>
      <c r="AE4067" s="312"/>
      <c r="AF4067" s="465" t="s">
        <v>433</v>
      </c>
      <c r="AG4067" s="343">
        <v>30</v>
      </c>
      <c r="AH4067" s="343">
        <v>15</v>
      </c>
      <c r="AI4067" s="343"/>
      <c r="AJ4067" s="343"/>
      <c r="AK4067" s="343"/>
      <c r="AL4067" s="343"/>
      <c r="AM4067" s="343"/>
      <c r="AN4067" s="343"/>
      <c r="AO4067" s="343"/>
      <c r="AP4067" s="343"/>
      <c r="AQ4067" s="343"/>
      <c r="AR4067" s="343"/>
      <c r="AS4067" s="343"/>
      <c r="AT4067" s="343"/>
      <c r="AU4067" s="343"/>
      <c r="AV4067" s="343"/>
      <c r="AW4067" s="343"/>
      <c r="AX4067" s="343"/>
      <c r="AY4067" s="343"/>
      <c r="AZ4067" s="343"/>
      <c r="BA4067" s="343"/>
      <c r="BB4067" s="343"/>
      <c r="BC4067" s="343"/>
      <c r="BD4067" s="343"/>
      <c r="BE4067" s="475"/>
      <c r="BF4067" s="475"/>
      <c r="BG4067" s="475"/>
      <c r="BH4067" s="475"/>
      <c r="BI4067" s="475"/>
      <c r="BJ4067" s="475"/>
      <c r="BK4067" s="475"/>
      <c r="BL4067" s="475"/>
      <c r="BM4067" s="475"/>
      <c r="BN4067" s="475"/>
      <c r="BO4067" s="475"/>
      <c r="BP4067" s="306"/>
      <c r="BQ4067" s="496"/>
      <c r="BR4067" s="496"/>
      <c r="BS4067" s="496"/>
      <c r="BT4067" s="496"/>
      <c r="BU4067" s="496"/>
      <c r="BV4067" s="496"/>
    </row>
    <row r="4068" spans="1:74" s="52" customFormat="1" ht="12.75">
      <c r="A4068" s="45">
        <v>2670.0804681784898</v>
      </c>
      <c r="B4068" s="46" t="s">
        <v>364</v>
      </c>
      <c r="C4068" s="47" t="s">
        <v>388</v>
      </c>
      <c r="D4068" s="48">
        <v>109.56141611791607</v>
      </c>
      <c r="E4068" s="49">
        <v>40.261119999999998</v>
      </c>
      <c r="F4068" s="49">
        <v>0.1087</v>
      </c>
      <c r="G4068" s="49">
        <v>12.43102</v>
      </c>
      <c r="H4068" s="49">
        <v>0.32129999999999997</v>
      </c>
      <c r="I4068" s="49">
        <v>0.16189999999999999</v>
      </c>
      <c r="J4068" s="49">
        <v>47.071689999999997</v>
      </c>
      <c r="K4068" s="49">
        <v>0.2104</v>
      </c>
      <c r="L4068" s="49">
        <v>100.56613</v>
      </c>
      <c r="M4068" s="47"/>
      <c r="N4068" s="50">
        <v>0.99428770641360398</v>
      </c>
      <c r="O4068" s="50">
        <v>2.1224192539931902E-3</v>
      </c>
      <c r="P4068" s="50">
        <v>0.2567373042770173</v>
      </c>
      <c r="Q4068" s="50">
        <v>6.3823532170121525E-3</v>
      </c>
      <c r="R4068" s="50">
        <v>3.3865602430745755E-3</v>
      </c>
      <c r="S4068" s="50">
        <v>1.7329840042630109</v>
      </c>
      <c r="T4068" s="50">
        <v>5.56710741069794E-3</v>
      </c>
      <c r="U4068" s="50">
        <v>3.00146745507841</v>
      </c>
      <c r="V4068" s="51">
        <v>87.096820887674966</v>
      </c>
      <c r="X4068" s="49">
        <v>0.25</v>
      </c>
      <c r="Y4068" s="49">
        <v>18.7</v>
      </c>
      <c r="Z4068" s="49">
        <v>0.65</v>
      </c>
      <c r="AA4068" s="49">
        <v>5.86</v>
      </c>
      <c r="AB4068" s="49">
        <v>12.99</v>
      </c>
      <c r="AC4068" s="49">
        <v>0.24</v>
      </c>
      <c r="AD4068" s="49">
        <v>2.59</v>
      </c>
      <c r="AE4068" s="312"/>
      <c r="AF4068" s="465" t="s">
        <v>433</v>
      </c>
      <c r="AG4068" s="343">
        <v>30</v>
      </c>
      <c r="AH4068" s="343">
        <v>15</v>
      </c>
      <c r="AI4068" s="343"/>
      <c r="AJ4068" s="343"/>
      <c r="AK4068" s="343"/>
      <c r="AL4068" s="343"/>
      <c r="AM4068" s="343"/>
      <c r="AN4068" s="343"/>
      <c r="AO4068" s="343"/>
      <c r="AP4068" s="343"/>
      <c r="AQ4068" s="343"/>
      <c r="AR4068" s="343"/>
      <c r="AS4068" s="343"/>
      <c r="AT4068" s="343"/>
      <c r="AU4068" s="343"/>
      <c r="AV4068" s="343"/>
      <c r="AW4068" s="343"/>
      <c r="AX4068" s="343"/>
      <c r="AY4068" s="343"/>
      <c r="AZ4068" s="343"/>
      <c r="BA4068" s="343"/>
      <c r="BB4068" s="343"/>
      <c r="BC4068" s="343"/>
      <c r="BD4068" s="343"/>
      <c r="BE4068" s="475"/>
      <c r="BF4068" s="475"/>
      <c r="BG4068" s="475"/>
      <c r="BH4068" s="475"/>
      <c r="BI4068" s="475"/>
      <c r="BJ4068" s="475"/>
      <c r="BK4068" s="475"/>
      <c r="BL4068" s="475"/>
      <c r="BM4068" s="475"/>
      <c r="BN4068" s="475"/>
      <c r="BO4068" s="475"/>
      <c r="BP4068" s="306"/>
      <c r="BQ4068" s="496"/>
      <c r="BR4068" s="496"/>
      <c r="BS4068" s="496"/>
      <c r="BT4068" s="496"/>
      <c r="BU4068" s="496"/>
      <c r="BV4068" s="496"/>
    </row>
    <row r="4069" spans="1:74" s="52" customFormat="1" ht="12.75">
      <c r="A4069" s="45">
        <v>2670.0804681784898</v>
      </c>
      <c r="B4069" s="46" t="s">
        <v>364</v>
      </c>
      <c r="C4069" s="47" t="s">
        <v>388</v>
      </c>
      <c r="D4069" s="48">
        <v>114.54141611791607</v>
      </c>
      <c r="E4069" s="49">
        <v>40.139679999999998</v>
      </c>
      <c r="F4069" s="49">
        <v>7.8799999999999995E-2</v>
      </c>
      <c r="G4069" s="49">
        <v>12.451000000000001</v>
      </c>
      <c r="H4069" s="49">
        <v>0.33600000000000002</v>
      </c>
      <c r="I4069" s="49">
        <v>0.16320000000000001</v>
      </c>
      <c r="J4069" s="49">
        <v>47.132249999999999</v>
      </c>
      <c r="K4069" s="49">
        <v>0.214</v>
      </c>
      <c r="L4069" s="49">
        <v>100.51492999999999</v>
      </c>
      <c r="M4069" s="47"/>
      <c r="N4069" s="50">
        <v>0.99245300503275813</v>
      </c>
      <c r="O4069" s="50">
        <v>1.5404147827370437E-3</v>
      </c>
      <c r="P4069" s="50">
        <v>0.25745200138139901</v>
      </c>
      <c r="Q4069" s="50">
        <v>6.6821960748756912E-3</v>
      </c>
      <c r="R4069" s="50">
        <v>3.4177629600523748E-3</v>
      </c>
      <c r="S4069" s="50">
        <v>1.7372517719993035</v>
      </c>
      <c r="T4069" s="50">
        <v>5.6690131706420149E-3</v>
      </c>
      <c r="U4069" s="50">
        <v>3.0044661654017681</v>
      </c>
      <c r="V4069" s="51">
        <v>87.093221318518928</v>
      </c>
      <c r="X4069" s="49">
        <v>0.25</v>
      </c>
      <c r="Y4069" s="49">
        <v>24.78</v>
      </c>
      <c r="Z4069" s="49">
        <v>0.65</v>
      </c>
      <c r="AA4069" s="49">
        <v>5.68</v>
      </c>
      <c r="AB4069" s="49">
        <v>12.75</v>
      </c>
      <c r="AC4069" s="49">
        <v>0.24</v>
      </c>
      <c r="AD4069" s="49">
        <v>2.54</v>
      </c>
      <c r="AE4069" s="312"/>
      <c r="AF4069" s="465" t="s">
        <v>433</v>
      </c>
      <c r="AG4069" s="343">
        <v>30</v>
      </c>
      <c r="AH4069" s="343">
        <v>15</v>
      </c>
      <c r="AI4069" s="343"/>
      <c r="AJ4069" s="343"/>
      <c r="AK4069" s="343"/>
      <c r="AL4069" s="343"/>
      <c r="AM4069" s="343"/>
      <c r="AN4069" s="343"/>
      <c r="AO4069" s="343"/>
      <c r="AP4069" s="343"/>
      <c r="AQ4069" s="343"/>
      <c r="AR4069" s="343"/>
      <c r="AS4069" s="343"/>
      <c r="AT4069" s="343"/>
      <c r="AU4069" s="343"/>
      <c r="AV4069" s="343"/>
      <c r="AW4069" s="343"/>
      <c r="AX4069" s="343"/>
      <c r="AY4069" s="343"/>
      <c r="AZ4069" s="343"/>
      <c r="BA4069" s="343"/>
      <c r="BB4069" s="343"/>
      <c r="BC4069" s="343"/>
      <c r="BD4069" s="343"/>
      <c r="BE4069" s="475"/>
      <c r="BF4069" s="475"/>
      <c r="BG4069" s="475"/>
      <c r="BH4069" s="475"/>
      <c r="BI4069" s="475"/>
      <c r="BJ4069" s="475"/>
      <c r="BK4069" s="475"/>
      <c r="BL4069" s="475"/>
      <c r="BM4069" s="475"/>
      <c r="BN4069" s="475"/>
      <c r="BO4069" s="475"/>
      <c r="BP4069" s="306"/>
      <c r="BQ4069" s="496"/>
      <c r="BR4069" s="496"/>
      <c r="BS4069" s="496"/>
      <c r="BT4069" s="496"/>
      <c r="BU4069" s="496"/>
      <c r="BV4069" s="496"/>
    </row>
    <row r="4070" spans="1:74" s="52" customFormat="1" ht="12.75">
      <c r="A4070" s="45">
        <v>2670.0804681784898</v>
      </c>
      <c r="B4070" s="46" t="s">
        <v>364</v>
      </c>
      <c r="C4070" s="47" t="s">
        <v>388</v>
      </c>
      <c r="D4070" s="48">
        <v>119.52141611791608</v>
      </c>
      <c r="E4070" s="49">
        <v>40.048589999999997</v>
      </c>
      <c r="F4070" s="49">
        <v>9.4399999999999998E-2</v>
      </c>
      <c r="G4070" s="49">
        <v>12.451000000000001</v>
      </c>
      <c r="H4070" s="49">
        <v>0.33679999999999999</v>
      </c>
      <c r="I4070" s="49">
        <v>0.13400000000000001</v>
      </c>
      <c r="J4070" s="49">
        <v>47.011119999999998</v>
      </c>
      <c r="K4070" s="49">
        <v>0.2094</v>
      </c>
      <c r="L4070" s="49">
        <v>100.28531</v>
      </c>
      <c r="M4070" s="47"/>
      <c r="N4070" s="50">
        <v>0.99237702253068172</v>
      </c>
      <c r="O4070" s="50">
        <v>1.8494256602876985E-3</v>
      </c>
      <c r="P4070" s="50">
        <v>0.25801781719430866</v>
      </c>
      <c r="Q4070" s="50">
        <v>6.7128268457458387E-3</v>
      </c>
      <c r="R4070" s="50">
        <v>2.8124188965453238E-3</v>
      </c>
      <c r="S4070" s="50">
        <v>1.7365952678665699</v>
      </c>
      <c r="T4070" s="50">
        <v>5.5593471546044222E-3</v>
      </c>
      <c r="U4070" s="50">
        <v>3.0039241261487435</v>
      </c>
      <c r="V4070" s="51">
        <v>87.064267294404445</v>
      </c>
      <c r="X4070" s="49">
        <v>0.25</v>
      </c>
      <c r="Y4070" s="49">
        <v>22.12</v>
      </c>
      <c r="Z4070" s="49">
        <v>0.65</v>
      </c>
      <c r="AA4070" s="49">
        <v>5.62</v>
      </c>
      <c r="AB4070" s="49">
        <v>15.85</v>
      </c>
      <c r="AC4070" s="49">
        <v>0.24</v>
      </c>
      <c r="AD4070" s="49">
        <v>2.61</v>
      </c>
      <c r="AE4070" s="312"/>
      <c r="AF4070" s="465" t="s">
        <v>433</v>
      </c>
      <c r="AG4070" s="343">
        <v>30</v>
      </c>
      <c r="AH4070" s="343">
        <v>15</v>
      </c>
      <c r="AI4070" s="343"/>
      <c r="AJ4070" s="343"/>
      <c r="AK4070" s="343"/>
      <c r="AL4070" s="343"/>
      <c r="AM4070" s="343"/>
      <c r="AN4070" s="343"/>
      <c r="AO4070" s="343"/>
      <c r="AP4070" s="343"/>
      <c r="AQ4070" s="343"/>
      <c r="AR4070" s="343"/>
      <c r="AS4070" s="343"/>
      <c r="AT4070" s="343"/>
      <c r="AU4070" s="343"/>
      <c r="AV4070" s="343"/>
      <c r="AW4070" s="343"/>
      <c r="AX4070" s="343"/>
      <c r="AY4070" s="343"/>
      <c r="AZ4070" s="343"/>
      <c r="BA4070" s="343"/>
      <c r="BB4070" s="343"/>
      <c r="BC4070" s="343"/>
      <c r="BD4070" s="343"/>
      <c r="BE4070" s="475"/>
      <c r="BF4070" s="475"/>
      <c r="BG4070" s="475"/>
      <c r="BH4070" s="475"/>
      <c r="BI4070" s="475"/>
      <c r="BJ4070" s="475"/>
      <c r="BK4070" s="475"/>
      <c r="BL4070" s="475"/>
      <c r="BM4070" s="475"/>
      <c r="BN4070" s="475"/>
      <c r="BO4070" s="475"/>
      <c r="BP4070" s="306"/>
      <c r="BQ4070" s="496"/>
      <c r="BR4070" s="496"/>
      <c r="BS4070" s="496"/>
      <c r="BT4070" s="496"/>
      <c r="BU4070" s="496"/>
      <c r="BV4070" s="496"/>
    </row>
    <row r="4071" spans="1:74" s="52" customFormat="1" ht="12.75">
      <c r="A4071" s="45">
        <v>2670.0804681784898</v>
      </c>
      <c r="B4071" s="46" t="s">
        <v>364</v>
      </c>
      <c r="C4071" s="47" t="s">
        <v>388</v>
      </c>
      <c r="D4071" s="48">
        <v>124.50141611791608</v>
      </c>
      <c r="E4071" s="49">
        <v>40.149799999999999</v>
      </c>
      <c r="F4071" s="49">
        <v>5.8099999999999999E-2</v>
      </c>
      <c r="G4071" s="49">
        <v>12.520949999999999</v>
      </c>
      <c r="H4071" s="49">
        <v>0.3367</v>
      </c>
      <c r="I4071" s="49">
        <v>0.19289999999999999</v>
      </c>
      <c r="J4071" s="49">
        <v>47.031300000000002</v>
      </c>
      <c r="K4071" s="49">
        <v>0.2029</v>
      </c>
      <c r="L4071" s="49">
        <v>100.49265</v>
      </c>
      <c r="M4071" s="47"/>
      <c r="N4071" s="50">
        <v>0.99336038429672979</v>
      </c>
      <c r="O4071" s="50">
        <v>1.1365145428476353E-3</v>
      </c>
      <c r="P4071" s="50">
        <v>0.25906976142135485</v>
      </c>
      <c r="Q4071" s="50">
        <v>6.7005500983221269E-3</v>
      </c>
      <c r="R4071" s="50">
        <v>4.0424198401387123E-3</v>
      </c>
      <c r="S4071" s="50">
        <v>1.7346784320032924</v>
      </c>
      <c r="T4071" s="50">
        <v>5.3785244148895767E-3</v>
      </c>
      <c r="U4071" s="50">
        <v>3.0043665866175751</v>
      </c>
      <c r="V4071" s="51">
        <v>87.00589360904435</v>
      </c>
      <c r="X4071" s="49">
        <v>0.25</v>
      </c>
      <c r="Y4071" s="49">
        <v>35.200000000000003</v>
      </c>
      <c r="Z4071" s="49">
        <v>0.65</v>
      </c>
      <c r="AA4071" s="49">
        <v>5.63</v>
      </c>
      <c r="AB4071" s="49">
        <v>11.07</v>
      </c>
      <c r="AC4071" s="49">
        <v>0.24</v>
      </c>
      <c r="AD4071" s="49">
        <v>2.68</v>
      </c>
      <c r="AE4071" s="312"/>
      <c r="AF4071" s="465" t="s">
        <v>433</v>
      </c>
      <c r="AG4071" s="343">
        <v>30</v>
      </c>
      <c r="AH4071" s="343">
        <v>15</v>
      </c>
      <c r="AI4071" s="343"/>
      <c r="AJ4071" s="343"/>
      <c r="AK4071" s="343"/>
      <c r="AL4071" s="343"/>
      <c r="AM4071" s="343"/>
      <c r="AN4071" s="343"/>
      <c r="AO4071" s="343"/>
      <c r="AP4071" s="343"/>
      <c r="AQ4071" s="343"/>
      <c r="AR4071" s="343"/>
      <c r="AS4071" s="343"/>
      <c r="AT4071" s="343"/>
      <c r="AU4071" s="343"/>
      <c r="AV4071" s="343"/>
      <c r="AW4071" s="343"/>
      <c r="AX4071" s="343"/>
      <c r="AY4071" s="343"/>
      <c r="AZ4071" s="343"/>
      <c r="BA4071" s="343"/>
      <c r="BB4071" s="343"/>
      <c r="BC4071" s="343"/>
      <c r="BD4071" s="343"/>
      <c r="BE4071" s="475"/>
      <c r="BF4071" s="475"/>
      <c r="BG4071" s="475"/>
      <c r="BH4071" s="475"/>
      <c r="BI4071" s="475"/>
      <c r="BJ4071" s="475"/>
      <c r="BK4071" s="475"/>
      <c r="BL4071" s="475"/>
      <c r="BM4071" s="475"/>
      <c r="BN4071" s="475"/>
      <c r="BO4071" s="475"/>
      <c r="BP4071" s="306"/>
      <c r="BQ4071" s="496"/>
      <c r="BR4071" s="496"/>
      <c r="BS4071" s="496"/>
      <c r="BT4071" s="496"/>
      <c r="BU4071" s="496"/>
      <c r="BV4071" s="496"/>
    </row>
    <row r="4072" spans="1:74" s="52" customFormat="1" ht="12.75">
      <c r="A4072" s="45">
        <v>2670.0804681784898</v>
      </c>
      <c r="B4072" s="46" t="s">
        <v>364</v>
      </c>
      <c r="C4072" s="47" t="s">
        <v>388</v>
      </c>
      <c r="D4072" s="48">
        <v>129.48141611791607</v>
      </c>
      <c r="E4072" s="49">
        <v>40.068829999999998</v>
      </c>
      <c r="F4072" s="49">
        <v>8.0699999999999994E-2</v>
      </c>
      <c r="G4072" s="49">
        <v>12.43102</v>
      </c>
      <c r="H4072" s="49">
        <v>0.31119999999999998</v>
      </c>
      <c r="I4072" s="49">
        <v>0.184</v>
      </c>
      <c r="J4072" s="49">
        <v>47.636989999999997</v>
      </c>
      <c r="K4072" s="49">
        <v>0.2089</v>
      </c>
      <c r="L4072" s="49">
        <v>100.92164</v>
      </c>
      <c r="M4072" s="47"/>
      <c r="N4072" s="50">
        <v>0.98709678042073834</v>
      </c>
      <c r="O4072" s="50">
        <v>1.5718171529857847E-3</v>
      </c>
      <c r="P4072" s="50">
        <v>0.25610368842368186</v>
      </c>
      <c r="Q4072" s="50">
        <v>6.1664690312821114E-3</v>
      </c>
      <c r="R4072" s="50">
        <v>3.8393405543758817E-3</v>
      </c>
      <c r="S4072" s="50">
        <v>1.7494677131466776</v>
      </c>
      <c r="T4072" s="50">
        <v>5.5137765435481143E-3</v>
      </c>
      <c r="U4072" s="50">
        <v>3.0097595852732901</v>
      </c>
      <c r="V4072" s="51">
        <v>87.230387897276913</v>
      </c>
      <c r="X4072" s="49">
        <v>0.25</v>
      </c>
      <c r="Y4072" s="49">
        <v>25.21</v>
      </c>
      <c r="Z4072" s="49">
        <v>0.65</v>
      </c>
      <c r="AA4072" s="49">
        <v>6.05</v>
      </c>
      <c r="AB4072" s="49">
        <v>11.49</v>
      </c>
      <c r="AC4072" s="49">
        <v>0.24</v>
      </c>
      <c r="AD4072" s="49">
        <v>2.62</v>
      </c>
      <c r="AE4072" s="312"/>
      <c r="AF4072" s="465" t="s">
        <v>433</v>
      </c>
      <c r="AG4072" s="343">
        <v>30</v>
      </c>
      <c r="AH4072" s="343">
        <v>15</v>
      </c>
      <c r="AI4072" s="343"/>
      <c r="AJ4072" s="343"/>
      <c r="AK4072" s="343"/>
      <c r="AL4072" s="343"/>
      <c r="AM4072" s="343"/>
      <c r="AN4072" s="343"/>
      <c r="AO4072" s="343"/>
      <c r="AP4072" s="343"/>
      <c r="AQ4072" s="343"/>
      <c r="AR4072" s="343"/>
      <c r="AS4072" s="343"/>
      <c r="AT4072" s="343"/>
      <c r="AU4072" s="343"/>
      <c r="AV4072" s="343"/>
      <c r="AW4072" s="343"/>
      <c r="AX4072" s="343"/>
      <c r="AY4072" s="343"/>
      <c r="AZ4072" s="343"/>
      <c r="BA4072" s="343"/>
      <c r="BB4072" s="343"/>
      <c r="BC4072" s="343"/>
      <c r="BD4072" s="343"/>
      <c r="BE4072" s="475"/>
      <c r="BF4072" s="475"/>
      <c r="BG4072" s="475"/>
      <c r="BH4072" s="475"/>
      <c r="BI4072" s="475"/>
      <c r="BJ4072" s="475"/>
      <c r="BK4072" s="475"/>
      <c r="BL4072" s="475"/>
      <c r="BM4072" s="475"/>
      <c r="BN4072" s="475"/>
      <c r="BO4072" s="475"/>
      <c r="BP4072" s="306"/>
      <c r="BQ4072" s="496"/>
      <c r="BR4072" s="496"/>
      <c r="BS4072" s="496"/>
      <c r="BT4072" s="496"/>
      <c r="BU4072" s="496"/>
      <c r="BV4072" s="496"/>
    </row>
    <row r="4073" spans="1:74" s="52" customFormat="1" ht="12.75">
      <c r="A4073" s="45">
        <v>2670.0804681784898</v>
      </c>
      <c r="B4073" s="46" t="s">
        <v>364</v>
      </c>
      <c r="C4073" s="47" t="s">
        <v>388</v>
      </c>
      <c r="D4073" s="48">
        <v>134.46141611791606</v>
      </c>
      <c r="E4073" s="49">
        <v>40.109310000000001</v>
      </c>
      <c r="F4073" s="49">
        <v>7.1199999999999999E-2</v>
      </c>
      <c r="G4073" s="49">
        <v>12.44101</v>
      </c>
      <c r="H4073" s="49">
        <v>0.3629</v>
      </c>
      <c r="I4073" s="49">
        <v>0.15079999999999999</v>
      </c>
      <c r="J4073" s="49">
        <v>46.970730000000003</v>
      </c>
      <c r="K4073" s="49">
        <v>0.21970000000000001</v>
      </c>
      <c r="L4073" s="49">
        <v>100.32565000000001</v>
      </c>
      <c r="M4073" s="47"/>
      <c r="N4073" s="50">
        <v>0.99361015100183669</v>
      </c>
      <c r="O4073" s="50">
        <v>1.3945247854109889E-3</v>
      </c>
      <c r="P4073" s="50">
        <v>0.25774037853928633</v>
      </c>
      <c r="Q4073" s="50">
        <v>7.2310554097133242E-3</v>
      </c>
      <c r="R4073" s="50">
        <v>3.1641561643668196E-3</v>
      </c>
      <c r="S4073" s="50">
        <v>1.7346293255242138</v>
      </c>
      <c r="T4073" s="50">
        <v>5.8312080025132119E-3</v>
      </c>
      <c r="U4073" s="50">
        <v>3.0036007994273408</v>
      </c>
      <c r="V4073" s="51">
        <v>87.063626895469412</v>
      </c>
      <c r="X4073" s="49">
        <v>0.25</v>
      </c>
      <c r="Y4073" s="49">
        <v>29.18</v>
      </c>
      <c r="Z4073" s="49">
        <v>0.65</v>
      </c>
      <c r="AA4073" s="49">
        <v>5.25</v>
      </c>
      <c r="AB4073" s="49">
        <v>14.04</v>
      </c>
      <c r="AC4073" s="49">
        <v>0.24</v>
      </c>
      <c r="AD4073" s="49">
        <v>2.4900000000000002</v>
      </c>
      <c r="AE4073" s="312"/>
      <c r="AF4073" s="465" t="s">
        <v>433</v>
      </c>
      <c r="AG4073" s="343">
        <v>30</v>
      </c>
      <c r="AH4073" s="343">
        <v>15</v>
      </c>
      <c r="AI4073" s="343"/>
      <c r="AJ4073" s="343"/>
      <c r="AK4073" s="343"/>
      <c r="AL4073" s="343"/>
      <c r="AM4073" s="343"/>
      <c r="AN4073" s="343"/>
      <c r="AO4073" s="343"/>
      <c r="AP4073" s="343"/>
      <c r="AQ4073" s="343"/>
      <c r="AR4073" s="343"/>
      <c r="AS4073" s="343"/>
      <c r="AT4073" s="343"/>
      <c r="AU4073" s="343"/>
      <c r="AV4073" s="343"/>
      <c r="AW4073" s="343"/>
      <c r="AX4073" s="343"/>
      <c r="AY4073" s="343"/>
      <c r="AZ4073" s="343"/>
      <c r="BA4073" s="343"/>
      <c r="BB4073" s="343"/>
      <c r="BC4073" s="343"/>
      <c r="BD4073" s="343"/>
      <c r="BE4073" s="475"/>
      <c r="BF4073" s="475"/>
      <c r="BG4073" s="475"/>
      <c r="BH4073" s="475"/>
      <c r="BI4073" s="475"/>
      <c r="BJ4073" s="475"/>
      <c r="BK4073" s="475"/>
      <c r="BL4073" s="475"/>
      <c r="BM4073" s="475"/>
      <c r="BN4073" s="475"/>
      <c r="BO4073" s="475"/>
      <c r="BP4073" s="306"/>
      <c r="BQ4073" s="496"/>
      <c r="BR4073" s="496"/>
      <c r="BS4073" s="496"/>
      <c r="BT4073" s="496"/>
      <c r="BU4073" s="496"/>
      <c r="BV4073" s="496"/>
    </row>
    <row r="4074" spans="1:74" s="52" customFormat="1" ht="12.75">
      <c r="A4074" s="45">
        <v>2670.0804681784898</v>
      </c>
      <c r="B4074" s="46" t="s">
        <v>364</v>
      </c>
      <c r="C4074" s="47" t="s">
        <v>388</v>
      </c>
      <c r="D4074" s="48">
        <v>139.44141611791605</v>
      </c>
      <c r="E4074" s="49">
        <v>40.281370000000003</v>
      </c>
      <c r="F4074" s="49">
        <v>4.7600000000000003E-2</v>
      </c>
      <c r="G4074" s="49">
        <v>12.47099</v>
      </c>
      <c r="H4074" s="49">
        <v>0.34520000000000001</v>
      </c>
      <c r="I4074" s="49">
        <v>0.15229999999999999</v>
      </c>
      <c r="J4074" s="49">
        <v>47.031300000000002</v>
      </c>
      <c r="K4074" s="49">
        <v>0.214</v>
      </c>
      <c r="L4074" s="49">
        <v>100.54276</v>
      </c>
      <c r="M4074" s="47"/>
      <c r="N4074" s="50">
        <v>0.99550235337542614</v>
      </c>
      <c r="O4074" s="50">
        <v>9.3008025783704611E-4</v>
      </c>
      <c r="P4074" s="50">
        <v>0.25774780958660426</v>
      </c>
      <c r="Q4074" s="50">
        <v>6.8620319788637073E-3</v>
      </c>
      <c r="R4074" s="50">
        <v>3.1880395520635227E-3</v>
      </c>
      <c r="S4074" s="50">
        <v>1.7327407419982892</v>
      </c>
      <c r="T4074" s="50">
        <v>5.6664293598153092E-3</v>
      </c>
      <c r="U4074" s="50">
        <v>3.0026374861088994</v>
      </c>
      <c r="V4074" s="51">
        <v>87.051027780020291</v>
      </c>
      <c r="X4074" s="49">
        <v>0.25</v>
      </c>
      <c r="Y4074" s="49">
        <v>43.52</v>
      </c>
      <c r="Z4074" s="49">
        <v>0.65</v>
      </c>
      <c r="AA4074" s="49">
        <v>5.5</v>
      </c>
      <c r="AB4074" s="49">
        <v>13.8</v>
      </c>
      <c r="AC4074" s="49">
        <v>0.24</v>
      </c>
      <c r="AD4074" s="49">
        <v>2.5499999999999998</v>
      </c>
      <c r="AE4074" s="312"/>
      <c r="AF4074" s="465" t="s">
        <v>433</v>
      </c>
      <c r="AG4074" s="343">
        <v>30</v>
      </c>
      <c r="AH4074" s="343">
        <v>15</v>
      </c>
      <c r="AI4074" s="343"/>
      <c r="AJ4074" s="343"/>
      <c r="AK4074" s="343"/>
      <c r="AL4074" s="343"/>
      <c r="AM4074" s="343"/>
      <c r="AN4074" s="343"/>
      <c r="AO4074" s="343"/>
      <c r="AP4074" s="343"/>
      <c r="AQ4074" s="343"/>
      <c r="AR4074" s="343"/>
      <c r="AS4074" s="343"/>
      <c r="AT4074" s="343"/>
      <c r="AU4074" s="343"/>
      <c r="AV4074" s="343"/>
      <c r="AW4074" s="343"/>
      <c r="AX4074" s="343"/>
      <c r="AY4074" s="343"/>
      <c r="AZ4074" s="343"/>
      <c r="BA4074" s="343"/>
      <c r="BB4074" s="343"/>
      <c r="BC4074" s="343"/>
      <c r="BD4074" s="343"/>
      <c r="BE4074" s="475"/>
      <c r="BF4074" s="475"/>
      <c r="BG4074" s="475"/>
      <c r="BH4074" s="475"/>
      <c r="BI4074" s="475"/>
      <c r="BJ4074" s="475"/>
      <c r="BK4074" s="475"/>
      <c r="BL4074" s="475"/>
      <c r="BM4074" s="475"/>
      <c r="BN4074" s="475"/>
      <c r="BO4074" s="475"/>
      <c r="BP4074" s="306"/>
      <c r="BQ4074" s="496"/>
      <c r="BR4074" s="496"/>
      <c r="BS4074" s="496"/>
      <c r="BT4074" s="496"/>
      <c r="BU4074" s="496"/>
      <c r="BV4074" s="496"/>
    </row>
    <row r="4075" spans="1:74" s="52" customFormat="1" ht="12.75">
      <c r="A4075" s="45">
        <v>2670.0804681784898</v>
      </c>
      <c r="B4075" s="46" t="s">
        <v>364</v>
      </c>
      <c r="C4075" s="47" t="s">
        <v>388</v>
      </c>
      <c r="D4075" s="48">
        <v>144.42141611791604</v>
      </c>
      <c r="E4075" s="49">
        <v>40.15992</v>
      </c>
      <c r="F4075" s="49">
        <v>7.3999999999999996E-2</v>
      </c>
      <c r="G4075" s="49">
        <v>12.560930000000001</v>
      </c>
      <c r="H4075" s="49">
        <v>0.35039999999999999</v>
      </c>
      <c r="I4075" s="49">
        <v>0.17660000000000001</v>
      </c>
      <c r="J4075" s="49">
        <v>47.122160000000001</v>
      </c>
      <c r="K4075" s="49">
        <v>0.21779999999999999</v>
      </c>
      <c r="L4075" s="49">
        <v>100.66180999999999</v>
      </c>
      <c r="M4075" s="47"/>
      <c r="N4075" s="50">
        <v>0.99213785726735004</v>
      </c>
      <c r="O4075" s="50">
        <v>1.445394231802096E-3</v>
      </c>
      <c r="P4075" s="50">
        <v>0.25951171742285362</v>
      </c>
      <c r="Q4075" s="50">
        <v>6.9628521323378155E-3</v>
      </c>
      <c r="R4075" s="50">
        <v>3.6953503626056712E-3</v>
      </c>
      <c r="S4075" s="50">
        <v>1.7354532439978954</v>
      </c>
      <c r="T4075" s="50">
        <v>5.7649388542012365E-3</v>
      </c>
      <c r="U4075" s="50">
        <v>3.0049713542690455</v>
      </c>
      <c r="V4075" s="51">
        <v>86.991665395564752</v>
      </c>
      <c r="X4075" s="49">
        <v>0.25</v>
      </c>
      <c r="Y4075" s="49">
        <v>27.32</v>
      </c>
      <c r="Z4075" s="49">
        <v>0.65</v>
      </c>
      <c r="AA4075" s="49">
        <v>5.44</v>
      </c>
      <c r="AB4075" s="49">
        <v>12.12</v>
      </c>
      <c r="AC4075" s="49">
        <v>0.24</v>
      </c>
      <c r="AD4075" s="49">
        <v>2.5099999999999998</v>
      </c>
      <c r="AE4075" s="312"/>
      <c r="AF4075" s="465" t="s">
        <v>433</v>
      </c>
      <c r="AG4075" s="343">
        <v>30</v>
      </c>
      <c r="AH4075" s="343">
        <v>15</v>
      </c>
      <c r="AI4075" s="343"/>
      <c r="AJ4075" s="343"/>
      <c r="AK4075" s="343"/>
      <c r="AL4075" s="343"/>
      <c r="AM4075" s="343"/>
      <c r="AN4075" s="343"/>
      <c r="AO4075" s="343"/>
      <c r="AP4075" s="343"/>
      <c r="AQ4075" s="343"/>
      <c r="AR4075" s="343"/>
      <c r="AS4075" s="343"/>
      <c r="AT4075" s="343"/>
      <c r="AU4075" s="343"/>
      <c r="AV4075" s="343"/>
      <c r="AW4075" s="343"/>
      <c r="AX4075" s="343"/>
      <c r="AY4075" s="343"/>
      <c r="AZ4075" s="343"/>
      <c r="BA4075" s="343"/>
      <c r="BB4075" s="343"/>
      <c r="BC4075" s="343"/>
      <c r="BD4075" s="343"/>
      <c r="BE4075" s="475"/>
      <c r="BF4075" s="475"/>
      <c r="BG4075" s="475"/>
      <c r="BH4075" s="475"/>
      <c r="BI4075" s="475"/>
      <c r="BJ4075" s="475"/>
      <c r="BK4075" s="475"/>
      <c r="BL4075" s="475"/>
      <c r="BM4075" s="475"/>
      <c r="BN4075" s="475"/>
      <c r="BO4075" s="475"/>
      <c r="BP4075" s="306"/>
      <c r="BQ4075" s="496"/>
      <c r="BR4075" s="496"/>
      <c r="BS4075" s="496"/>
      <c r="BT4075" s="496"/>
      <c r="BU4075" s="496"/>
      <c r="BV4075" s="496"/>
    </row>
    <row r="4076" spans="1:74" s="52" customFormat="1" ht="12.75">
      <c r="A4076" s="45"/>
      <c r="B4076" s="46"/>
      <c r="C4076" s="47"/>
      <c r="D4076" s="48"/>
      <c r="E4076" s="49"/>
      <c r="F4076" s="49"/>
      <c r="G4076" s="49"/>
      <c r="H4076" s="49"/>
      <c r="I4076" s="49"/>
      <c r="J4076" s="49"/>
      <c r="K4076" s="49"/>
      <c r="L4076" s="49"/>
      <c r="M4076" s="47"/>
      <c r="N4076" s="50"/>
      <c r="O4076" s="50"/>
      <c r="P4076" s="50"/>
      <c r="Q4076" s="50"/>
      <c r="R4076" s="50"/>
      <c r="S4076" s="50"/>
      <c r="T4076" s="50"/>
      <c r="U4076" s="50"/>
      <c r="V4076" s="51"/>
      <c r="AE4076" s="312"/>
      <c r="AF4076" s="312"/>
      <c r="AG4076" s="312"/>
      <c r="AH4076" s="312"/>
      <c r="AI4076" s="312"/>
      <c r="AJ4076" s="312"/>
      <c r="AK4076" s="312"/>
      <c r="AL4076" s="312"/>
      <c r="AM4076" s="312"/>
      <c r="AN4076" s="312"/>
      <c r="AO4076" s="312"/>
      <c r="AP4076" s="312"/>
      <c r="AQ4076" s="312"/>
      <c r="AR4076" s="312"/>
      <c r="AS4076" s="312"/>
      <c r="AT4076" s="312"/>
      <c r="AU4076" s="312"/>
      <c r="AV4076" s="312"/>
      <c r="AW4076" s="312"/>
      <c r="AX4076" s="312"/>
      <c r="AY4076" s="312"/>
      <c r="AZ4076" s="312"/>
      <c r="BA4076" s="312"/>
      <c r="BB4076" s="312"/>
      <c r="BC4076" s="312"/>
      <c r="BD4076" s="312"/>
      <c r="BE4076" s="306"/>
      <c r="BF4076" s="306"/>
      <c r="BG4076" s="306"/>
      <c r="BH4076" s="306"/>
      <c r="BI4076" s="306"/>
      <c r="BJ4076" s="306"/>
      <c r="BK4076" s="306"/>
      <c r="BL4076" s="306"/>
      <c r="BM4076" s="306"/>
      <c r="BN4076" s="306"/>
      <c r="BO4076" s="306"/>
      <c r="BP4076" s="306"/>
      <c r="BQ4076" s="496"/>
      <c r="BR4076" s="496"/>
      <c r="BS4076" s="496"/>
      <c r="BT4076" s="496"/>
      <c r="BU4076" s="496"/>
      <c r="BV4076" s="496"/>
    </row>
    <row r="4077" spans="1:74" s="52" customFormat="1" ht="12.75">
      <c r="A4077" s="45">
        <v>2670.0804681784898</v>
      </c>
      <c r="B4077" s="46" t="s">
        <v>364</v>
      </c>
      <c r="C4077" s="47" t="s">
        <v>389</v>
      </c>
      <c r="D4077" s="48">
        <v>0</v>
      </c>
      <c r="E4077" s="49">
        <v>38.031100000000002</v>
      </c>
      <c r="F4077" s="49">
        <v>1.711E-2</v>
      </c>
      <c r="G4077" s="49">
        <v>19.994</v>
      </c>
      <c r="H4077" s="49">
        <v>0.22681299999999999</v>
      </c>
      <c r="I4077" s="49">
        <v>0.26646399999999998</v>
      </c>
      <c r="J4077" s="49">
        <v>40.307299999999998</v>
      </c>
      <c r="K4077" s="49">
        <v>0.37851099999999999</v>
      </c>
      <c r="L4077" s="49">
        <v>99.265259000000015</v>
      </c>
      <c r="M4077" s="47"/>
      <c r="N4077" s="50">
        <v>0.98858300124903153</v>
      </c>
      <c r="O4077" s="50">
        <v>3.5164113735651985E-4</v>
      </c>
      <c r="P4077" s="50">
        <v>0.43464024141988</v>
      </c>
      <c r="Q4077" s="50">
        <v>4.7422679251780397E-3</v>
      </c>
      <c r="R4077" s="50">
        <v>5.8667628558191085E-3</v>
      </c>
      <c r="S4077" s="50">
        <v>1.5619477605419205</v>
      </c>
      <c r="T4077" s="50">
        <v>1.0541693964818841E-2</v>
      </c>
      <c r="U4077" s="50">
        <v>3.0080201515547547</v>
      </c>
      <c r="V4077" s="51">
        <v>78.230849780084185</v>
      </c>
      <c r="X4077" s="49">
        <v>0.21764800000000001</v>
      </c>
      <c r="Y4077" s="49">
        <v>94.999200000000002</v>
      </c>
      <c r="Z4077" s="49">
        <v>0.40653400000000001</v>
      </c>
      <c r="AA4077" s="49">
        <v>9.6302400000000006</v>
      </c>
      <c r="AB4077" s="49">
        <v>5.5554600000000001</v>
      </c>
      <c r="AC4077" s="49">
        <v>0.19092799999999999</v>
      </c>
      <c r="AD4077" s="49">
        <v>3.5457299999999998</v>
      </c>
      <c r="AE4077" s="312"/>
      <c r="AF4077" s="343" t="s">
        <v>432</v>
      </c>
      <c r="AG4077" s="343">
        <v>30</v>
      </c>
      <c r="AH4077" s="343">
        <v>15</v>
      </c>
      <c r="AI4077" s="343"/>
      <c r="AJ4077" s="343"/>
      <c r="AK4077" s="343"/>
      <c r="AL4077" s="343"/>
      <c r="AM4077" s="343"/>
      <c r="AN4077" s="343"/>
      <c r="AO4077" s="343"/>
      <c r="AP4077" s="343"/>
      <c r="AQ4077" s="343"/>
      <c r="AR4077" s="343"/>
      <c r="AS4077" s="343"/>
      <c r="AT4077" s="343"/>
      <c r="AU4077" s="343"/>
      <c r="AV4077" s="343"/>
      <c r="AW4077" s="343"/>
      <c r="AX4077" s="343"/>
      <c r="AY4077" s="343"/>
      <c r="AZ4077" s="343"/>
      <c r="BA4077" s="343"/>
      <c r="BB4077" s="343"/>
      <c r="BC4077" s="343"/>
      <c r="BD4077" s="343"/>
      <c r="BE4077" s="475"/>
      <c r="BF4077" s="475"/>
      <c r="BG4077" s="475"/>
      <c r="BH4077" s="475"/>
      <c r="BI4077" s="475"/>
      <c r="BJ4077" s="475"/>
      <c r="BK4077" s="475"/>
      <c r="BL4077" s="475"/>
      <c r="BM4077" s="475"/>
      <c r="BN4077" s="475"/>
      <c r="BO4077" s="475"/>
      <c r="BP4077" s="306"/>
      <c r="BQ4077" s="496"/>
      <c r="BR4077" s="496"/>
      <c r="BS4077" s="496"/>
      <c r="BT4077" s="496"/>
      <c r="BU4077" s="496"/>
      <c r="BV4077" s="496"/>
    </row>
    <row r="4078" spans="1:74" s="52" customFormat="1" ht="12.75">
      <c r="A4078" s="45">
        <v>2670.0804681784898</v>
      </c>
      <c r="B4078" s="46" t="s">
        <v>364</v>
      </c>
      <c r="C4078" s="47" t="s">
        <v>389</v>
      </c>
      <c r="D4078" s="48">
        <v>5.0001890323435871</v>
      </c>
      <c r="E4078" s="49">
        <v>38.147399999999998</v>
      </c>
      <c r="F4078" s="49">
        <v>4.1739999999999998E-3</v>
      </c>
      <c r="G4078" s="49">
        <v>19.507899999999999</v>
      </c>
      <c r="H4078" s="49">
        <v>0.208895</v>
      </c>
      <c r="I4078" s="49">
        <v>0.26008199999999998</v>
      </c>
      <c r="J4078" s="49">
        <v>40.969799999999999</v>
      </c>
      <c r="K4078" s="49">
        <v>0.27242899999999998</v>
      </c>
      <c r="L4078" s="49">
        <v>99.392697999999996</v>
      </c>
      <c r="M4078" s="47"/>
      <c r="N4078" s="50">
        <v>0.9879340169925277</v>
      </c>
      <c r="O4078" s="50">
        <v>8.5465503610570098E-5</v>
      </c>
      <c r="P4078" s="50">
        <v>0.42250272171296877</v>
      </c>
      <c r="Q4078" s="50">
        <v>4.351459379046632E-3</v>
      </c>
      <c r="R4078" s="50">
        <v>5.7050444391685074E-3</v>
      </c>
      <c r="S4078" s="50">
        <v>1.5817410498806486</v>
      </c>
      <c r="T4078" s="50">
        <v>7.5591676951707034E-3</v>
      </c>
      <c r="U4078" s="50">
        <v>3.0105509677355111</v>
      </c>
      <c r="V4078" s="51">
        <v>78.919594128161989</v>
      </c>
      <c r="X4078" s="49">
        <v>0.21753400000000001</v>
      </c>
      <c r="Y4078" s="49">
        <v>385.286</v>
      </c>
      <c r="Z4078" s="49">
        <v>0.412186</v>
      </c>
      <c r="AA4078" s="49">
        <v>10.199299999999999</v>
      </c>
      <c r="AB4078" s="49">
        <v>5.64513</v>
      </c>
      <c r="AC4078" s="49">
        <v>0.18901599999999999</v>
      </c>
      <c r="AD4078" s="49">
        <v>4.5605599999999997</v>
      </c>
      <c r="AE4078" s="312"/>
      <c r="AF4078" s="343" t="s">
        <v>432</v>
      </c>
      <c r="AG4078" s="343">
        <v>30</v>
      </c>
      <c r="AH4078" s="343">
        <v>15</v>
      </c>
      <c r="AI4078" s="343"/>
      <c r="AJ4078" s="343"/>
      <c r="AK4078" s="343"/>
      <c r="AL4078" s="343"/>
      <c r="AM4078" s="343"/>
      <c r="AN4078" s="343"/>
      <c r="AO4078" s="343"/>
      <c r="AP4078" s="343"/>
      <c r="AQ4078" s="343"/>
      <c r="AR4078" s="343"/>
      <c r="AS4078" s="343"/>
      <c r="AT4078" s="343"/>
      <c r="AU4078" s="343"/>
      <c r="AV4078" s="343"/>
      <c r="AW4078" s="343"/>
      <c r="AX4078" s="343"/>
      <c r="AY4078" s="343"/>
      <c r="AZ4078" s="343"/>
      <c r="BA4078" s="343"/>
      <c r="BB4078" s="343"/>
      <c r="BC4078" s="343"/>
      <c r="BD4078" s="343"/>
      <c r="BE4078" s="475"/>
      <c r="BF4078" s="475"/>
      <c r="BG4078" s="475"/>
      <c r="BH4078" s="475"/>
      <c r="BI4078" s="475"/>
      <c r="BJ4078" s="475"/>
      <c r="BK4078" s="475"/>
      <c r="BL4078" s="475"/>
      <c r="BM4078" s="475"/>
      <c r="BN4078" s="475"/>
      <c r="BO4078" s="475"/>
      <c r="BP4078" s="306"/>
      <c r="BQ4078" s="496"/>
      <c r="BR4078" s="496"/>
      <c r="BS4078" s="496"/>
      <c r="BT4078" s="496"/>
      <c r="BU4078" s="496"/>
      <c r="BV4078" s="496"/>
    </row>
    <row r="4079" spans="1:74" s="52" customFormat="1" ht="12.75">
      <c r="A4079" s="45">
        <v>2670.0804681784898</v>
      </c>
      <c r="B4079" s="46" t="s">
        <v>364</v>
      </c>
      <c r="C4079" s="47" t="s">
        <v>389</v>
      </c>
      <c r="D4079" s="48">
        <v>10.000189032343588</v>
      </c>
      <c r="E4079" s="49">
        <v>38.247999999999998</v>
      </c>
      <c r="F4079" s="49">
        <v>3.1759999999999997E-2</v>
      </c>
      <c r="G4079" s="49">
        <v>19.3719</v>
      </c>
      <c r="H4079" s="49">
        <v>0.182755</v>
      </c>
      <c r="I4079" s="49">
        <v>0.23267599999999999</v>
      </c>
      <c r="J4079" s="49">
        <v>41.064799999999998</v>
      </c>
      <c r="K4079" s="49">
        <v>0.26998100000000003</v>
      </c>
      <c r="L4079" s="49">
        <v>99.440026999999986</v>
      </c>
      <c r="M4079" s="47"/>
      <c r="N4079" s="50">
        <v>0.98858899994750871</v>
      </c>
      <c r="O4079" s="50">
        <v>6.4902728055652554E-4</v>
      </c>
      <c r="P4079" s="50">
        <v>0.41873113621237706</v>
      </c>
      <c r="Q4079" s="50">
        <v>3.7994453585297196E-3</v>
      </c>
      <c r="R4079" s="50">
        <v>5.0938291149654558E-3</v>
      </c>
      <c r="S4079" s="50">
        <v>1.582287148160193</v>
      </c>
      <c r="T4079" s="50">
        <v>7.4764923304716357E-3</v>
      </c>
      <c r="U4079" s="50">
        <v>3.0077883674335277</v>
      </c>
      <c r="V4079" s="51">
        <v>79.074097449155872</v>
      </c>
      <c r="X4079" s="49">
        <v>0.21715799999999999</v>
      </c>
      <c r="Y4079" s="49">
        <v>50.527000000000001</v>
      </c>
      <c r="Z4079" s="49">
        <v>0.41351500000000002</v>
      </c>
      <c r="AA4079" s="49">
        <v>11.58</v>
      </c>
      <c r="AB4079" s="49">
        <v>6.1593900000000001</v>
      </c>
      <c r="AC4079" s="49">
        <v>0.18875700000000001</v>
      </c>
      <c r="AD4079" s="49">
        <v>4.5189199999999996</v>
      </c>
      <c r="AE4079" s="312"/>
      <c r="AF4079" s="343" t="s">
        <v>432</v>
      </c>
      <c r="AG4079" s="343">
        <v>30</v>
      </c>
      <c r="AH4079" s="343">
        <v>15</v>
      </c>
      <c r="AI4079" s="343"/>
      <c r="AJ4079" s="343"/>
      <c r="AK4079" s="343"/>
      <c r="AL4079" s="343"/>
      <c r="AM4079" s="343"/>
      <c r="AN4079" s="343"/>
      <c r="AO4079" s="343"/>
      <c r="AP4079" s="343"/>
      <c r="AQ4079" s="343"/>
      <c r="AR4079" s="343"/>
      <c r="AS4079" s="343"/>
      <c r="AT4079" s="343"/>
      <c r="AU4079" s="343"/>
      <c r="AV4079" s="343"/>
      <c r="AW4079" s="343"/>
      <c r="AX4079" s="343"/>
      <c r="AY4079" s="343"/>
      <c r="AZ4079" s="343"/>
      <c r="BA4079" s="343"/>
      <c r="BB4079" s="343"/>
      <c r="BC4079" s="343"/>
      <c r="BD4079" s="343"/>
      <c r="BE4079" s="475"/>
      <c r="BF4079" s="475"/>
      <c r="BG4079" s="475"/>
      <c r="BH4079" s="475"/>
      <c r="BI4079" s="475"/>
      <c r="BJ4079" s="475"/>
      <c r="BK4079" s="475"/>
      <c r="BL4079" s="475"/>
      <c r="BM4079" s="475"/>
      <c r="BN4079" s="475"/>
      <c r="BO4079" s="475"/>
      <c r="BP4079" s="306"/>
      <c r="BQ4079" s="496"/>
      <c r="BR4079" s="496"/>
      <c r="BS4079" s="496"/>
      <c r="BT4079" s="496"/>
      <c r="BU4079" s="496"/>
      <c r="BV4079" s="496"/>
    </row>
    <row r="4080" spans="1:74" s="52" customFormat="1" ht="12.75">
      <c r="A4080" s="45">
        <v>2670.0804681784898</v>
      </c>
      <c r="B4080" s="46" t="s">
        <v>364</v>
      </c>
      <c r="C4080" s="47" t="s">
        <v>389</v>
      </c>
      <c r="D4080" s="48">
        <v>15.000189032343588</v>
      </c>
      <c r="E4080" s="49">
        <v>38.543599999999998</v>
      </c>
      <c r="F4080" s="49">
        <v>-6.7000000000000002E-3</v>
      </c>
      <c r="G4080" s="49">
        <v>19.2241</v>
      </c>
      <c r="H4080" s="49">
        <v>0.216866</v>
      </c>
      <c r="I4080" s="49">
        <v>0.24428800000000001</v>
      </c>
      <c r="J4080" s="49">
        <v>41.348399999999998</v>
      </c>
      <c r="K4080" s="49">
        <v>0.24449399999999999</v>
      </c>
      <c r="L4080" s="49">
        <v>99.827352999999988</v>
      </c>
      <c r="M4080" s="47"/>
      <c r="N4080" s="50">
        <v>0.99163043480888757</v>
      </c>
      <c r="O4080" s="50">
        <v>-1.3628491563494642E-4</v>
      </c>
      <c r="P4080" s="50">
        <v>0.41361814525889501</v>
      </c>
      <c r="Q4080" s="50">
        <v>4.4877942051535398E-3</v>
      </c>
      <c r="R4080" s="50">
        <v>5.3233551962031727E-3</v>
      </c>
      <c r="S4080" s="50">
        <v>1.5858599317734343</v>
      </c>
      <c r="T4080" s="50">
        <v>6.7394340089726836E-3</v>
      </c>
      <c r="U4080" s="50">
        <v>3.0078959185647345</v>
      </c>
      <c r="V4080" s="51">
        <v>79.31369440805291</v>
      </c>
      <c r="X4080" s="49">
        <v>0.21635099999999999</v>
      </c>
      <c r="Y4080" s="49">
        <v>-229.7</v>
      </c>
      <c r="Z4080" s="49">
        <v>0.415182</v>
      </c>
      <c r="AA4080" s="49">
        <v>9.8121600000000004</v>
      </c>
      <c r="AB4080" s="49">
        <v>5.8717100000000002</v>
      </c>
      <c r="AC4080" s="49">
        <v>0.18790200000000001</v>
      </c>
      <c r="AD4080" s="49">
        <v>4.9478400000000002</v>
      </c>
      <c r="AE4080" s="312"/>
      <c r="AF4080" s="343" t="s">
        <v>432</v>
      </c>
      <c r="AG4080" s="343">
        <v>30</v>
      </c>
      <c r="AH4080" s="343">
        <v>15</v>
      </c>
      <c r="AI4080" s="343"/>
      <c r="AJ4080" s="343"/>
      <c r="AK4080" s="343"/>
      <c r="AL4080" s="343"/>
      <c r="AM4080" s="343"/>
      <c r="AN4080" s="343"/>
      <c r="AO4080" s="343"/>
      <c r="AP4080" s="343"/>
      <c r="AQ4080" s="343"/>
      <c r="AR4080" s="343"/>
      <c r="AS4080" s="343"/>
      <c r="AT4080" s="343"/>
      <c r="AU4080" s="343"/>
      <c r="AV4080" s="343"/>
      <c r="AW4080" s="343"/>
      <c r="AX4080" s="343"/>
      <c r="AY4080" s="343"/>
      <c r="AZ4080" s="343"/>
      <c r="BA4080" s="343"/>
      <c r="BB4080" s="343"/>
      <c r="BC4080" s="343"/>
      <c r="BD4080" s="343"/>
      <c r="BE4080" s="475"/>
      <c r="BF4080" s="475"/>
      <c r="BG4080" s="475"/>
      <c r="BH4080" s="475"/>
      <c r="BI4080" s="475"/>
      <c r="BJ4080" s="475"/>
      <c r="BK4080" s="475"/>
      <c r="BL4080" s="475"/>
      <c r="BM4080" s="475"/>
      <c r="BN4080" s="475"/>
      <c r="BO4080" s="475"/>
      <c r="BP4080" s="306"/>
      <c r="BQ4080" s="496"/>
      <c r="BR4080" s="496"/>
      <c r="BS4080" s="496"/>
      <c r="BT4080" s="496"/>
      <c r="BU4080" s="496"/>
      <c r="BV4080" s="496"/>
    </row>
    <row r="4081" spans="1:74" s="52" customFormat="1" ht="12.75">
      <c r="A4081" s="45">
        <v>2670.0804681784898</v>
      </c>
      <c r="B4081" s="46" t="s">
        <v>364</v>
      </c>
      <c r="C4081" s="47" t="s">
        <v>389</v>
      </c>
      <c r="D4081" s="48">
        <v>20.000189032343588</v>
      </c>
      <c r="E4081" s="49">
        <v>38.368499999999997</v>
      </c>
      <c r="F4081" s="49">
        <v>3.6138000000000003E-2</v>
      </c>
      <c r="G4081" s="49">
        <v>18.876300000000001</v>
      </c>
      <c r="H4081" s="49">
        <v>0.226689</v>
      </c>
      <c r="I4081" s="49">
        <v>0.228801</v>
      </c>
      <c r="J4081" s="49">
        <v>41.587000000000003</v>
      </c>
      <c r="K4081" s="49">
        <v>0.236177</v>
      </c>
      <c r="L4081" s="49">
        <v>99.57685699999999</v>
      </c>
      <c r="M4081" s="47"/>
      <c r="N4081" s="50">
        <v>0.9882722124436264</v>
      </c>
      <c r="O4081" s="50">
        <v>7.3593810808205362E-4</v>
      </c>
      <c r="P4081" s="50">
        <v>0.40660679149763501</v>
      </c>
      <c r="Q4081" s="50">
        <v>4.696519203063106E-3</v>
      </c>
      <c r="R4081" s="50">
        <v>4.9916648795199949E-3</v>
      </c>
      <c r="S4081" s="50">
        <v>1.5968638938523083</v>
      </c>
      <c r="T4081" s="50">
        <v>6.5177397088546458E-3</v>
      </c>
      <c r="U4081" s="50">
        <v>3.0092084769087961</v>
      </c>
      <c r="V4081" s="51">
        <v>79.704879413964903</v>
      </c>
      <c r="X4081" s="49">
        <v>0.216864</v>
      </c>
      <c r="Y4081" s="49">
        <v>42.735500000000002</v>
      </c>
      <c r="Z4081" s="49">
        <v>0.41911700000000002</v>
      </c>
      <c r="AA4081" s="49">
        <v>9.5519200000000009</v>
      </c>
      <c r="AB4081" s="49">
        <v>6.3447800000000001</v>
      </c>
      <c r="AC4081" s="49">
        <v>0.18713399999999999</v>
      </c>
      <c r="AD4081" s="49">
        <v>5.1256500000000003</v>
      </c>
      <c r="AE4081" s="312"/>
      <c r="AF4081" s="343" t="s">
        <v>432</v>
      </c>
      <c r="AG4081" s="343">
        <v>30</v>
      </c>
      <c r="AH4081" s="343">
        <v>15</v>
      </c>
      <c r="AI4081" s="343"/>
      <c r="AJ4081" s="343"/>
      <c r="AK4081" s="343"/>
      <c r="AL4081" s="343"/>
      <c r="AM4081" s="343"/>
      <c r="AN4081" s="343"/>
      <c r="AO4081" s="343"/>
      <c r="AP4081" s="343"/>
      <c r="AQ4081" s="343"/>
      <c r="AR4081" s="343"/>
      <c r="AS4081" s="343"/>
      <c r="AT4081" s="343"/>
      <c r="AU4081" s="343"/>
      <c r="AV4081" s="343"/>
      <c r="AW4081" s="343"/>
      <c r="AX4081" s="343"/>
      <c r="AY4081" s="343"/>
      <c r="AZ4081" s="343"/>
      <c r="BA4081" s="343"/>
      <c r="BB4081" s="343"/>
      <c r="BC4081" s="343"/>
      <c r="BD4081" s="343"/>
      <c r="BE4081" s="475"/>
      <c r="BF4081" s="475"/>
      <c r="BG4081" s="475"/>
      <c r="BH4081" s="475"/>
      <c r="BI4081" s="475"/>
      <c r="BJ4081" s="475"/>
      <c r="BK4081" s="475"/>
      <c r="BL4081" s="475"/>
      <c r="BM4081" s="475"/>
      <c r="BN4081" s="475"/>
      <c r="BO4081" s="475"/>
      <c r="BP4081" s="306"/>
      <c r="BQ4081" s="496"/>
      <c r="BR4081" s="496"/>
      <c r="BS4081" s="496"/>
      <c r="BT4081" s="496"/>
      <c r="BU4081" s="496"/>
      <c r="BV4081" s="496"/>
    </row>
    <row r="4082" spans="1:74" s="52" customFormat="1" ht="12.75">
      <c r="A4082" s="45">
        <v>2670.0804681784898</v>
      </c>
      <c r="B4082" s="46" t="s">
        <v>364</v>
      </c>
      <c r="C4082" s="47" t="s">
        <v>389</v>
      </c>
      <c r="D4082" s="48">
        <v>25.000189032343588</v>
      </c>
      <c r="E4082" s="49">
        <v>38.506399999999999</v>
      </c>
      <c r="F4082" s="49">
        <v>2.9565000000000001E-2</v>
      </c>
      <c r="G4082" s="49">
        <v>18.414899999999999</v>
      </c>
      <c r="H4082" s="49">
        <v>0.201653</v>
      </c>
      <c r="I4082" s="49">
        <v>0.28133200000000003</v>
      </c>
      <c r="J4082" s="49">
        <v>42.0017</v>
      </c>
      <c r="K4082" s="49">
        <v>0.235601</v>
      </c>
      <c r="L4082" s="49">
        <v>99.690521000000004</v>
      </c>
      <c r="M4082" s="47"/>
      <c r="N4082" s="50">
        <v>0.98849009121095488</v>
      </c>
      <c r="O4082" s="50">
        <v>6.0005726848257046E-4</v>
      </c>
      <c r="P4082" s="50">
        <v>0.39533454113167926</v>
      </c>
      <c r="Q4082" s="50">
        <v>4.1637819875846834E-3</v>
      </c>
      <c r="R4082" s="50">
        <v>6.1170816180700837E-3</v>
      </c>
      <c r="S4082" s="50">
        <v>1.6073661438911595</v>
      </c>
      <c r="T4082" s="50">
        <v>6.4799876661073312E-3</v>
      </c>
      <c r="U4082" s="50">
        <v>3.0091377212667187</v>
      </c>
      <c r="V4082" s="51">
        <v>80.259928800734855</v>
      </c>
      <c r="X4082" s="49">
        <v>0.21643399999999999</v>
      </c>
      <c r="Y4082" s="49">
        <v>53.6111</v>
      </c>
      <c r="Z4082" s="49">
        <v>0.42507499999999998</v>
      </c>
      <c r="AA4082" s="49">
        <v>10.532999999999999</v>
      </c>
      <c r="AB4082" s="49">
        <v>5.2702299999999997</v>
      </c>
      <c r="AC4082" s="49">
        <v>0.185974</v>
      </c>
      <c r="AD4082" s="49">
        <v>5.0808</v>
      </c>
      <c r="AE4082" s="312"/>
      <c r="AF4082" s="343" t="s">
        <v>432</v>
      </c>
      <c r="AG4082" s="343">
        <v>30</v>
      </c>
      <c r="AH4082" s="343">
        <v>15</v>
      </c>
      <c r="AI4082" s="343"/>
      <c r="AJ4082" s="343"/>
      <c r="AK4082" s="343"/>
      <c r="AL4082" s="343"/>
      <c r="AM4082" s="343"/>
      <c r="AN4082" s="343"/>
      <c r="AO4082" s="343"/>
      <c r="AP4082" s="343"/>
      <c r="AQ4082" s="343"/>
      <c r="AR4082" s="343"/>
      <c r="AS4082" s="343"/>
      <c r="AT4082" s="343"/>
      <c r="AU4082" s="343"/>
      <c r="AV4082" s="343"/>
      <c r="AW4082" s="343"/>
      <c r="AX4082" s="343"/>
      <c r="AY4082" s="343"/>
      <c r="AZ4082" s="343"/>
      <c r="BA4082" s="343"/>
      <c r="BB4082" s="343"/>
      <c r="BC4082" s="343"/>
      <c r="BD4082" s="343"/>
      <c r="BE4082" s="475"/>
      <c r="BF4082" s="475"/>
      <c r="BG4082" s="475"/>
      <c r="BH4082" s="475"/>
      <c r="BI4082" s="475"/>
      <c r="BJ4082" s="475"/>
      <c r="BK4082" s="475"/>
      <c r="BL4082" s="475"/>
      <c r="BM4082" s="475"/>
      <c r="BN4082" s="475"/>
      <c r="BO4082" s="475"/>
      <c r="BP4082" s="306"/>
      <c r="BQ4082" s="496"/>
      <c r="BR4082" s="496"/>
      <c r="BS4082" s="496"/>
      <c r="BT4082" s="496"/>
      <c r="BU4082" s="496"/>
      <c r="BV4082" s="496"/>
    </row>
    <row r="4083" spans="1:74" s="52" customFormat="1" ht="12.75">
      <c r="A4083" s="45">
        <v>2670.0804681784898</v>
      </c>
      <c r="B4083" s="46" t="s">
        <v>364</v>
      </c>
      <c r="C4083" s="47" t="s">
        <v>389</v>
      </c>
      <c r="D4083" s="48">
        <v>30.000189032343588</v>
      </c>
      <c r="E4083" s="49">
        <v>38.616</v>
      </c>
      <c r="F4083" s="49">
        <v>3.7661E-2</v>
      </c>
      <c r="G4083" s="49">
        <v>17.552399999999999</v>
      </c>
      <c r="H4083" s="49">
        <v>0.249363</v>
      </c>
      <c r="I4083" s="49">
        <v>0.24363299999999999</v>
      </c>
      <c r="J4083" s="49">
        <v>42.621099999999998</v>
      </c>
      <c r="K4083" s="49">
        <v>0.23812700000000001</v>
      </c>
      <c r="L4083" s="49">
        <v>99.593710999999999</v>
      </c>
      <c r="M4083" s="47"/>
      <c r="N4083" s="50">
        <v>0.98809234655941847</v>
      </c>
      <c r="O4083" s="50">
        <v>7.6189919054161061E-4</v>
      </c>
      <c r="P4083" s="50">
        <v>0.37559755027404107</v>
      </c>
      <c r="Q4083" s="50">
        <v>5.1322305336144527E-3</v>
      </c>
      <c r="R4083" s="50">
        <v>5.2802210216778668E-3</v>
      </c>
      <c r="S4083" s="50">
        <v>1.625786261564022</v>
      </c>
      <c r="T4083" s="50">
        <v>6.5282463962852639E-3</v>
      </c>
      <c r="U4083" s="50">
        <v>3.0082471220462339</v>
      </c>
      <c r="V4083" s="51">
        <v>81.233107410362535</v>
      </c>
      <c r="X4083" s="49">
        <v>0.21609900000000001</v>
      </c>
      <c r="Y4083" s="49">
        <v>41.714799999999997</v>
      </c>
      <c r="Z4083" s="49">
        <v>0.43520999999999999</v>
      </c>
      <c r="AA4083" s="49">
        <v>8.6759199999999996</v>
      </c>
      <c r="AB4083" s="49">
        <v>5.8432399999999998</v>
      </c>
      <c r="AC4083" s="49">
        <v>0.183948</v>
      </c>
      <c r="AD4083" s="49">
        <v>4.9866299999999999</v>
      </c>
      <c r="AE4083" s="312"/>
      <c r="AF4083" s="343" t="s">
        <v>432</v>
      </c>
      <c r="AG4083" s="343">
        <v>30</v>
      </c>
      <c r="AH4083" s="343">
        <v>15</v>
      </c>
      <c r="AI4083" s="343"/>
      <c r="AJ4083" s="343"/>
      <c r="AK4083" s="343"/>
      <c r="AL4083" s="343"/>
      <c r="AM4083" s="343"/>
      <c r="AN4083" s="343"/>
      <c r="AO4083" s="343"/>
      <c r="AP4083" s="343"/>
      <c r="AQ4083" s="343"/>
      <c r="AR4083" s="343"/>
      <c r="AS4083" s="343"/>
      <c r="AT4083" s="343"/>
      <c r="AU4083" s="343"/>
      <c r="AV4083" s="343"/>
      <c r="AW4083" s="343"/>
      <c r="AX4083" s="343"/>
      <c r="AY4083" s="343"/>
      <c r="AZ4083" s="343"/>
      <c r="BA4083" s="343"/>
      <c r="BB4083" s="343"/>
      <c r="BC4083" s="343"/>
      <c r="BD4083" s="343"/>
      <c r="BE4083" s="475"/>
      <c r="BF4083" s="475"/>
      <c r="BG4083" s="475"/>
      <c r="BH4083" s="475"/>
      <c r="BI4083" s="475"/>
      <c r="BJ4083" s="475"/>
      <c r="BK4083" s="475"/>
      <c r="BL4083" s="475"/>
      <c r="BM4083" s="475"/>
      <c r="BN4083" s="475"/>
      <c r="BO4083" s="475"/>
      <c r="BP4083" s="306"/>
      <c r="BQ4083" s="496"/>
      <c r="BR4083" s="496"/>
      <c r="BS4083" s="496"/>
      <c r="BT4083" s="496"/>
      <c r="BU4083" s="496"/>
      <c r="BV4083" s="496"/>
    </row>
    <row r="4084" spans="1:74" s="52" customFormat="1" ht="12.75">
      <c r="A4084" s="45">
        <v>2670.0804681784898</v>
      </c>
      <c r="B4084" s="46" t="s">
        <v>364</v>
      </c>
      <c r="C4084" s="47" t="s">
        <v>389</v>
      </c>
      <c r="D4084" s="48">
        <v>35.000189032343584</v>
      </c>
      <c r="E4084" s="49">
        <v>38.850700000000003</v>
      </c>
      <c r="F4084" s="49">
        <v>3.6033999999999997E-2</v>
      </c>
      <c r="G4084" s="49">
        <v>16.716799999999999</v>
      </c>
      <c r="H4084" s="49">
        <v>0.259438</v>
      </c>
      <c r="I4084" s="49">
        <v>0.218226</v>
      </c>
      <c r="J4084" s="49">
        <v>43.4315</v>
      </c>
      <c r="K4084" s="49">
        <v>0.23261499999999999</v>
      </c>
      <c r="L4084" s="49">
        <v>99.772491000000002</v>
      </c>
      <c r="M4084" s="47"/>
      <c r="N4084" s="50">
        <v>0.9882415719991422</v>
      </c>
      <c r="O4084" s="50">
        <v>7.2468981945082061E-4</v>
      </c>
      <c r="P4084" s="50">
        <v>0.35560954679736595</v>
      </c>
      <c r="Q4084" s="50">
        <v>5.3081324523074442E-3</v>
      </c>
      <c r="R4084" s="50">
        <v>4.7017171895583337E-3</v>
      </c>
      <c r="S4084" s="50">
        <v>1.6469394991803679</v>
      </c>
      <c r="T4084" s="50">
        <v>6.3395675677565422E-3</v>
      </c>
      <c r="U4084" s="50">
        <v>3.0086794994579518</v>
      </c>
      <c r="V4084" s="51">
        <v>82.242155441254553</v>
      </c>
      <c r="X4084" s="49">
        <v>0.21564700000000001</v>
      </c>
      <c r="Y4084" s="49">
        <v>44.2577</v>
      </c>
      <c r="Z4084" s="49">
        <v>0.44640999999999997</v>
      </c>
      <c r="AA4084" s="49">
        <v>8.3079900000000002</v>
      </c>
      <c r="AB4084" s="49">
        <v>6.4499000000000004</v>
      </c>
      <c r="AC4084" s="49">
        <v>0.18176300000000001</v>
      </c>
      <c r="AD4084" s="49">
        <v>5.1224800000000004</v>
      </c>
      <c r="AE4084" s="312"/>
      <c r="AF4084" s="343" t="s">
        <v>432</v>
      </c>
      <c r="AG4084" s="343">
        <v>30</v>
      </c>
      <c r="AH4084" s="343">
        <v>15</v>
      </c>
      <c r="AI4084" s="343"/>
      <c r="AJ4084" s="343"/>
      <c r="AK4084" s="343"/>
      <c r="AL4084" s="343"/>
      <c r="AM4084" s="343"/>
      <c r="AN4084" s="343"/>
      <c r="AO4084" s="343"/>
      <c r="AP4084" s="343"/>
      <c r="AQ4084" s="343"/>
      <c r="AR4084" s="343"/>
      <c r="AS4084" s="343"/>
      <c r="AT4084" s="343"/>
      <c r="AU4084" s="343"/>
      <c r="AV4084" s="343"/>
      <c r="AW4084" s="343"/>
      <c r="AX4084" s="343"/>
      <c r="AY4084" s="343"/>
      <c r="AZ4084" s="343"/>
      <c r="BA4084" s="343"/>
      <c r="BB4084" s="343"/>
      <c r="BC4084" s="343"/>
      <c r="BD4084" s="343"/>
      <c r="BE4084" s="475"/>
      <c r="BF4084" s="475"/>
      <c r="BG4084" s="475"/>
      <c r="BH4084" s="475"/>
      <c r="BI4084" s="475"/>
      <c r="BJ4084" s="475"/>
      <c r="BK4084" s="475"/>
      <c r="BL4084" s="475"/>
      <c r="BM4084" s="475"/>
      <c r="BN4084" s="475"/>
      <c r="BO4084" s="475"/>
      <c r="BP4084" s="306"/>
      <c r="BQ4084" s="496"/>
      <c r="BR4084" s="496"/>
      <c r="BS4084" s="496"/>
      <c r="BT4084" s="496"/>
      <c r="BU4084" s="496"/>
      <c r="BV4084" s="496"/>
    </row>
    <row r="4085" spans="1:74" s="52" customFormat="1" ht="12.75">
      <c r="A4085" s="45">
        <v>2670.0804681784898</v>
      </c>
      <c r="B4085" s="46" t="s">
        <v>364</v>
      </c>
      <c r="C4085" s="47" t="s">
        <v>389</v>
      </c>
      <c r="D4085" s="48">
        <v>40.000189032343584</v>
      </c>
      <c r="E4085" s="49">
        <v>38.572400000000002</v>
      </c>
      <c r="F4085" s="49">
        <v>3.8912000000000002E-2</v>
      </c>
      <c r="G4085" s="49">
        <v>16.090399999999999</v>
      </c>
      <c r="H4085" s="49">
        <v>0.261297</v>
      </c>
      <c r="I4085" s="49">
        <v>0.212837</v>
      </c>
      <c r="J4085" s="49">
        <v>43.912199999999999</v>
      </c>
      <c r="K4085" s="49">
        <v>0.229658</v>
      </c>
      <c r="L4085" s="49">
        <v>99.357601000000017</v>
      </c>
      <c r="M4085" s="47"/>
      <c r="N4085" s="50">
        <v>0.98315240622921285</v>
      </c>
      <c r="O4085" s="50">
        <v>7.8415723352958636E-4</v>
      </c>
      <c r="P4085" s="50">
        <v>0.34297859685004844</v>
      </c>
      <c r="Q4085" s="50">
        <v>5.3570105369031389E-3</v>
      </c>
      <c r="R4085" s="50">
        <v>4.5949104588182904E-3</v>
      </c>
      <c r="S4085" s="50">
        <v>1.6685450081757554</v>
      </c>
      <c r="T4085" s="50">
        <v>6.2716730584455134E-3</v>
      </c>
      <c r="U4085" s="50">
        <v>3.0128822681297178</v>
      </c>
      <c r="V4085" s="51">
        <v>82.949312849567647</v>
      </c>
      <c r="X4085" s="49">
        <v>0.216527</v>
      </c>
      <c r="Y4085" s="49">
        <v>41.560299999999998</v>
      </c>
      <c r="Z4085" s="49">
        <v>0.45510099999999998</v>
      </c>
      <c r="AA4085" s="49">
        <v>8.34239</v>
      </c>
      <c r="AB4085" s="49">
        <v>6.4720800000000001</v>
      </c>
      <c r="AC4085" s="49">
        <v>0.180343</v>
      </c>
      <c r="AD4085" s="49">
        <v>5.1364599999999996</v>
      </c>
      <c r="AE4085" s="312"/>
      <c r="AF4085" s="343" t="s">
        <v>432</v>
      </c>
      <c r="AG4085" s="343">
        <v>30</v>
      </c>
      <c r="AH4085" s="343">
        <v>15</v>
      </c>
      <c r="AI4085" s="343"/>
      <c r="AJ4085" s="343"/>
      <c r="AK4085" s="343"/>
      <c r="AL4085" s="343"/>
      <c r="AM4085" s="343"/>
      <c r="AN4085" s="343"/>
      <c r="AO4085" s="343"/>
      <c r="AP4085" s="343"/>
      <c r="AQ4085" s="343"/>
      <c r="AR4085" s="343"/>
      <c r="AS4085" s="343"/>
      <c r="AT4085" s="343"/>
      <c r="AU4085" s="343"/>
      <c r="AV4085" s="343"/>
      <c r="AW4085" s="343"/>
      <c r="AX4085" s="343"/>
      <c r="AY4085" s="343"/>
      <c r="AZ4085" s="343"/>
      <c r="BA4085" s="343"/>
      <c r="BB4085" s="343"/>
      <c r="BC4085" s="343"/>
      <c r="BD4085" s="343"/>
      <c r="BE4085" s="475"/>
      <c r="BF4085" s="475"/>
      <c r="BG4085" s="475"/>
      <c r="BH4085" s="475"/>
      <c r="BI4085" s="475"/>
      <c r="BJ4085" s="475"/>
      <c r="BK4085" s="475"/>
      <c r="BL4085" s="475"/>
      <c r="BM4085" s="475"/>
      <c r="BN4085" s="475"/>
      <c r="BO4085" s="475"/>
      <c r="BP4085" s="306"/>
      <c r="BQ4085" s="496"/>
      <c r="BR4085" s="496"/>
      <c r="BS4085" s="496"/>
      <c r="BT4085" s="496"/>
      <c r="BU4085" s="496"/>
      <c r="BV4085" s="496"/>
    </row>
    <row r="4086" spans="1:74" s="52" customFormat="1" ht="12.75">
      <c r="A4086" s="45">
        <v>2670.0804681784898</v>
      </c>
      <c r="B4086" s="46" t="s">
        <v>364</v>
      </c>
      <c r="C4086" s="47" t="s">
        <v>389</v>
      </c>
      <c r="D4086" s="48">
        <v>45.000189032343584</v>
      </c>
      <c r="E4086" s="49">
        <v>38.8157</v>
      </c>
      <c r="F4086" s="49">
        <v>7.5739000000000001E-2</v>
      </c>
      <c r="G4086" s="49">
        <v>15.7303</v>
      </c>
      <c r="H4086" s="49">
        <v>0.22787099999999999</v>
      </c>
      <c r="I4086" s="49">
        <v>0.21268699999999999</v>
      </c>
      <c r="J4086" s="49">
        <v>44.2624</v>
      </c>
      <c r="K4086" s="49">
        <v>0.23508200000000001</v>
      </c>
      <c r="L4086" s="49">
        <v>99.588796000000002</v>
      </c>
      <c r="M4086" s="47"/>
      <c r="N4086" s="50">
        <v>0.98474047569719758</v>
      </c>
      <c r="O4086" s="50">
        <v>1.5191803986199241E-3</v>
      </c>
      <c r="P4086" s="50">
        <v>0.33373931159544801</v>
      </c>
      <c r="Q4086" s="50">
        <v>4.6499396572560426E-3</v>
      </c>
      <c r="R4086" s="50">
        <v>4.5702615106493864E-3</v>
      </c>
      <c r="S4086" s="50">
        <v>1.6740093161414664</v>
      </c>
      <c r="T4086" s="50">
        <v>6.3898607032920624E-3</v>
      </c>
      <c r="U4086" s="50">
        <v>3.0104859516378069</v>
      </c>
      <c r="V4086" s="51">
        <v>83.377435452582986</v>
      </c>
      <c r="X4086" s="49">
        <v>0.21564800000000001</v>
      </c>
      <c r="Y4086" s="49">
        <v>20.752600000000001</v>
      </c>
      <c r="Z4086" s="49">
        <v>0.46126</v>
      </c>
      <c r="AA4086" s="49">
        <v>9.3394399999999997</v>
      </c>
      <c r="AB4086" s="49">
        <v>6.6906699999999999</v>
      </c>
      <c r="AC4086" s="49">
        <v>0.17930299999999999</v>
      </c>
      <c r="AD4086" s="49">
        <v>5.0436300000000003</v>
      </c>
      <c r="AE4086" s="312"/>
      <c r="AF4086" s="343" t="s">
        <v>432</v>
      </c>
      <c r="AG4086" s="343">
        <v>30</v>
      </c>
      <c r="AH4086" s="343">
        <v>15</v>
      </c>
      <c r="AI4086" s="343"/>
      <c r="AJ4086" s="343"/>
      <c r="AK4086" s="343"/>
      <c r="AL4086" s="343"/>
      <c r="AM4086" s="343"/>
      <c r="AN4086" s="343"/>
      <c r="AO4086" s="343"/>
      <c r="AP4086" s="343"/>
      <c r="AQ4086" s="343"/>
      <c r="AR4086" s="343"/>
      <c r="AS4086" s="343"/>
      <c r="AT4086" s="343"/>
      <c r="AU4086" s="343"/>
      <c r="AV4086" s="343"/>
      <c r="AW4086" s="343"/>
      <c r="AX4086" s="343"/>
      <c r="AY4086" s="343"/>
      <c r="AZ4086" s="343"/>
      <c r="BA4086" s="343"/>
      <c r="BB4086" s="343"/>
      <c r="BC4086" s="343"/>
      <c r="BD4086" s="343"/>
      <c r="BE4086" s="475"/>
      <c r="BF4086" s="475"/>
      <c r="BG4086" s="475"/>
      <c r="BH4086" s="475"/>
      <c r="BI4086" s="475"/>
      <c r="BJ4086" s="475"/>
      <c r="BK4086" s="475"/>
      <c r="BL4086" s="475"/>
      <c r="BM4086" s="475"/>
      <c r="BN4086" s="475"/>
      <c r="BO4086" s="475"/>
      <c r="BP4086" s="306"/>
      <c r="BQ4086" s="496"/>
      <c r="BR4086" s="496"/>
      <c r="BS4086" s="496"/>
      <c r="BT4086" s="496"/>
      <c r="BU4086" s="496"/>
      <c r="BV4086" s="496"/>
    </row>
    <row r="4087" spans="1:74" s="52" customFormat="1" ht="12.75">
      <c r="A4087" s="45">
        <v>2670.0804681784898</v>
      </c>
      <c r="B4087" s="46" t="s">
        <v>364</v>
      </c>
      <c r="C4087" s="47" t="s">
        <v>389</v>
      </c>
      <c r="D4087" s="48">
        <v>50.000189032343584</v>
      </c>
      <c r="E4087" s="49">
        <v>39.063899999999997</v>
      </c>
      <c r="F4087" s="49">
        <v>4.9141999999999998E-2</v>
      </c>
      <c r="G4087" s="49">
        <v>15.406000000000001</v>
      </c>
      <c r="H4087" s="49">
        <v>0.28305200000000003</v>
      </c>
      <c r="I4087" s="49">
        <v>0.19601499999999999</v>
      </c>
      <c r="J4087" s="49">
        <v>44.555799999999998</v>
      </c>
      <c r="K4087" s="49">
        <v>0.23785999999999999</v>
      </c>
      <c r="L4087" s="49">
        <v>99.812688999999992</v>
      </c>
      <c r="M4087" s="47"/>
      <c r="N4087" s="50">
        <v>0.98725455897346148</v>
      </c>
      <c r="O4087" s="50">
        <v>9.8193285383623482E-4</v>
      </c>
      <c r="P4087" s="50">
        <v>0.32561127578922661</v>
      </c>
      <c r="Q4087" s="50">
        <v>5.7539180034577586E-3</v>
      </c>
      <c r="R4087" s="50">
        <v>4.1959334800849447E-3</v>
      </c>
      <c r="S4087" s="50">
        <v>1.6786739065955496</v>
      </c>
      <c r="T4087" s="50">
        <v>6.4406931733363149E-3</v>
      </c>
      <c r="U4087" s="50">
        <v>3.0095353376855907</v>
      </c>
      <c r="V4087" s="51">
        <v>83.7542442237785</v>
      </c>
      <c r="X4087" s="49">
        <v>0.21505299999999999</v>
      </c>
      <c r="Y4087" s="49">
        <v>32.947699999999998</v>
      </c>
      <c r="Z4087" s="49">
        <v>0.466196</v>
      </c>
      <c r="AA4087" s="49">
        <v>7.6632400000000001</v>
      </c>
      <c r="AB4087" s="49">
        <v>7.0809300000000004</v>
      </c>
      <c r="AC4087" s="49">
        <v>0.17865400000000001</v>
      </c>
      <c r="AD4087" s="49">
        <v>5.0199999999999996</v>
      </c>
      <c r="AE4087" s="312"/>
      <c r="AF4087" s="343" t="s">
        <v>432</v>
      </c>
      <c r="AG4087" s="343">
        <v>30</v>
      </c>
      <c r="AH4087" s="343">
        <v>15</v>
      </c>
      <c r="AI4087" s="343"/>
      <c r="AJ4087" s="343"/>
      <c r="AK4087" s="343"/>
      <c r="AL4087" s="343"/>
      <c r="AM4087" s="343"/>
      <c r="AN4087" s="343"/>
      <c r="AO4087" s="343"/>
      <c r="AP4087" s="343"/>
      <c r="AQ4087" s="343"/>
      <c r="AR4087" s="343"/>
      <c r="AS4087" s="343"/>
      <c r="AT4087" s="343"/>
      <c r="AU4087" s="343"/>
      <c r="AV4087" s="343"/>
      <c r="AW4087" s="343"/>
      <c r="AX4087" s="343"/>
      <c r="AY4087" s="343"/>
      <c r="AZ4087" s="343"/>
      <c r="BA4087" s="343"/>
      <c r="BB4087" s="343"/>
      <c r="BC4087" s="343"/>
      <c r="BD4087" s="343"/>
      <c r="BE4087" s="475"/>
      <c r="BF4087" s="475"/>
      <c r="BG4087" s="475"/>
      <c r="BH4087" s="475"/>
      <c r="BI4087" s="475"/>
      <c r="BJ4087" s="475"/>
      <c r="BK4087" s="475"/>
      <c r="BL4087" s="475"/>
      <c r="BM4087" s="475"/>
      <c r="BN4087" s="475"/>
      <c r="BO4087" s="475"/>
      <c r="BP4087" s="306"/>
      <c r="BQ4087" s="496"/>
      <c r="BR4087" s="496"/>
      <c r="BS4087" s="496"/>
      <c r="BT4087" s="496"/>
      <c r="BU4087" s="496"/>
      <c r="BV4087" s="496"/>
    </row>
    <row r="4088" spans="1:74" s="52" customFormat="1" ht="12.75">
      <c r="A4088" s="45">
        <v>2670.0804681784898</v>
      </c>
      <c r="B4088" s="46" t="s">
        <v>364</v>
      </c>
      <c r="C4088" s="47" t="s">
        <v>389</v>
      </c>
      <c r="D4088" s="48">
        <v>55.000189032343584</v>
      </c>
      <c r="E4088" s="49">
        <v>38.980699999999999</v>
      </c>
      <c r="F4088" s="49">
        <v>5.2156000000000001E-2</v>
      </c>
      <c r="G4088" s="49">
        <v>15.0914</v>
      </c>
      <c r="H4088" s="49">
        <v>0.25420199999999998</v>
      </c>
      <c r="I4088" s="49">
        <v>0.20854200000000001</v>
      </c>
      <c r="J4088" s="49">
        <v>44.814399999999999</v>
      </c>
      <c r="K4088" s="49">
        <v>0.223439</v>
      </c>
      <c r="L4088" s="49">
        <v>99.660743999999994</v>
      </c>
      <c r="M4088" s="47"/>
      <c r="N4088" s="50">
        <v>0.98522593285239646</v>
      </c>
      <c r="O4088" s="50">
        <v>1.0422355742016449E-3</v>
      </c>
      <c r="P4088" s="50">
        <v>0.31898607534499063</v>
      </c>
      <c r="Q4088" s="50">
        <v>5.1678399687253036E-3</v>
      </c>
      <c r="R4088" s="50">
        <v>4.4644244143037179E-3</v>
      </c>
      <c r="S4088" s="50">
        <v>1.6885438086964892</v>
      </c>
      <c r="T4088" s="50">
        <v>6.0506610837512288E-3</v>
      </c>
      <c r="U4088" s="50">
        <v>3.0105505172896394</v>
      </c>
      <c r="V4088" s="51">
        <v>84.110519206676997</v>
      </c>
      <c r="X4088" s="49">
        <v>0.215285</v>
      </c>
      <c r="Y4088" s="49">
        <v>30.1511</v>
      </c>
      <c r="Z4088" s="49">
        <v>0.47079300000000002</v>
      </c>
      <c r="AA4088" s="49">
        <v>8.4179899999999996</v>
      </c>
      <c r="AB4088" s="49">
        <v>6.6252700000000004</v>
      </c>
      <c r="AC4088" s="49">
        <v>0.177866</v>
      </c>
      <c r="AD4088" s="49">
        <v>5.2670599999999999</v>
      </c>
      <c r="AE4088" s="312"/>
      <c r="AF4088" s="343" t="s">
        <v>432</v>
      </c>
      <c r="AG4088" s="343">
        <v>30</v>
      </c>
      <c r="AH4088" s="343">
        <v>15</v>
      </c>
      <c r="AI4088" s="343"/>
      <c r="AJ4088" s="343"/>
      <c r="AK4088" s="343"/>
      <c r="AL4088" s="343"/>
      <c r="AM4088" s="343"/>
      <c r="AN4088" s="343"/>
      <c r="AO4088" s="343"/>
      <c r="AP4088" s="343"/>
      <c r="AQ4088" s="343"/>
      <c r="AR4088" s="343"/>
      <c r="AS4088" s="343"/>
      <c r="AT4088" s="343"/>
      <c r="AU4088" s="343"/>
      <c r="AV4088" s="343"/>
      <c r="AW4088" s="343"/>
      <c r="AX4088" s="343"/>
      <c r="AY4088" s="343"/>
      <c r="AZ4088" s="343"/>
      <c r="BA4088" s="343"/>
      <c r="BB4088" s="343"/>
      <c r="BC4088" s="343"/>
      <c r="BD4088" s="343"/>
      <c r="BE4088" s="475"/>
      <c r="BF4088" s="475"/>
      <c r="BG4088" s="475"/>
      <c r="BH4088" s="475"/>
      <c r="BI4088" s="475"/>
      <c r="BJ4088" s="475"/>
      <c r="BK4088" s="475"/>
      <c r="BL4088" s="475"/>
      <c r="BM4088" s="475"/>
      <c r="BN4088" s="475"/>
      <c r="BO4088" s="475"/>
      <c r="BP4088" s="306"/>
      <c r="BQ4088" s="496"/>
      <c r="BR4088" s="496"/>
      <c r="BS4088" s="496"/>
      <c r="BT4088" s="496"/>
      <c r="BU4088" s="496"/>
      <c r="BV4088" s="496"/>
    </row>
    <row r="4089" spans="1:74" s="52" customFormat="1" ht="12.75">
      <c r="A4089" s="45">
        <v>2670.0804681784898</v>
      </c>
      <c r="B4089" s="46" t="s">
        <v>364</v>
      </c>
      <c r="C4089" s="47" t="s">
        <v>389</v>
      </c>
      <c r="D4089" s="48">
        <v>60.000189032343584</v>
      </c>
      <c r="E4089" s="49">
        <v>39.247199999999999</v>
      </c>
      <c r="F4089" s="49">
        <v>4.0752999999999998E-2</v>
      </c>
      <c r="G4089" s="49">
        <v>14.873100000000001</v>
      </c>
      <c r="H4089" s="49">
        <v>0.245749</v>
      </c>
      <c r="I4089" s="49">
        <v>0.20408999999999999</v>
      </c>
      <c r="J4089" s="49">
        <v>45.004199999999997</v>
      </c>
      <c r="K4089" s="49">
        <v>0.20888300000000001</v>
      </c>
      <c r="L4089" s="49">
        <v>99.868059000000002</v>
      </c>
      <c r="M4089" s="47"/>
      <c r="N4089" s="50">
        <v>0.98815856514818645</v>
      </c>
      <c r="O4089" s="50">
        <v>8.1124673229749299E-4</v>
      </c>
      <c r="P4089" s="50">
        <v>0.31316661125186457</v>
      </c>
      <c r="Q4089" s="50">
        <v>4.9768392402538943E-3</v>
      </c>
      <c r="R4089" s="50">
        <v>4.352366168514258E-3</v>
      </c>
      <c r="S4089" s="50">
        <v>1.6891940869565252</v>
      </c>
      <c r="T4089" s="50">
        <v>5.6348025778506471E-3</v>
      </c>
      <c r="U4089" s="50">
        <v>3.0076026591794007</v>
      </c>
      <c r="V4089" s="51">
        <v>84.360129944017075</v>
      </c>
      <c r="X4089" s="49">
        <v>0.214532</v>
      </c>
      <c r="Y4089" s="49">
        <v>39.173299999999998</v>
      </c>
      <c r="Z4089" s="49">
        <v>0.474304</v>
      </c>
      <c r="AA4089" s="49">
        <v>8.8119899999999998</v>
      </c>
      <c r="AB4089" s="49">
        <v>6.8222100000000001</v>
      </c>
      <c r="AC4089" s="49">
        <v>0.177371</v>
      </c>
      <c r="AD4089" s="49">
        <v>5.60067</v>
      </c>
      <c r="AE4089" s="312"/>
      <c r="AF4089" s="343" t="s">
        <v>432</v>
      </c>
      <c r="AG4089" s="343">
        <v>30</v>
      </c>
      <c r="AH4089" s="343">
        <v>15</v>
      </c>
      <c r="AI4089" s="343"/>
      <c r="AJ4089" s="343"/>
      <c r="AK4089" s="343"/>
      <c r="AL4089" s="343"/>
      <c r="AM4089" s="343"/>
      <c r="AN4089" s="343"/>
      <c r="AO4089" s="343"/>
      <c r="AP4089" s="343"/>
      <c r="AQ4089" s="343"/>
      <c r="AR4089" s="343"/>
      <c r="AS4089" s="343"/>
      <c r="AT4089" s="343"/>
      <c r="AU4089" s="343"/>
      <c r="AV4089" s="343"/>
      <c r="AW4089" s="343"/>
      <c r="AX4089" s="343"/>
      <c r="AY4089" s="343"/>
      <c r="AZ4089" s="343"/>
      <c r="BA4089" s="343"/>
      <c r="BB4089" s="343"/>
      <c r="BC4089" s="343"/>
      <c r="BD4089" s="343"/>
      <c r="BE4089" s="475"/>
      <c r="BF4089" s="475"/>
      <c r="BG4089" s="475"/>
      <c r="BH4089" s="475"/>
      <c r="BI4089" s="475"/>
      <c r="BJ4089" s="475"/>
      <c r="BK4089" s="475"/>
      <c r="BL4089" s="475"/>
      <c r="BM4089" s="475"/>
      <c r="BN4089" s="475"/>
      <c r="BO4089" s="475"/>
      <c r="BP4089" s="306"/>
      <c r="BQ4089" s="496"/>
      <c r="BR4089" s="496"/>
      <c r="BS4089" s="496"/>
      <c r="BT4089" s="496"/>
      <c r="BU4089" s="496"/>
      <c r="BV4089" s="496"/>
    </row>
    <row r="4090" spans="1:74" s="52" customFormat="1" ht="12.75">
      <c r="A4090" s="45">
        <v>2670.0804681784898</v>
      </c>
      <c r="B4090" s="46" t="s">
        <v>364</v>
      </c>
      <c r="C4090" s="47" t="s">
        <v>389</v>
      </c>
      <c r="D4090" s="48">
        <v>65.000189032343584</v>
      </c>
      <c r="E4090" s="49">
        <v>39.017000000000003</v>
      </c>
      <c r="F4090" s="49">
        <v>3.1864999999999997E-2</v>
      </c>
      <c r="G4090" s="49">
        <v>14.764699999999999</v>
      </c>
      <c r="H4090" s="49">
        <v>0.248117</v>
      </c>
      <c r="I4090" s="49">
        <v>0.20166100000000001</v>
      </c>
      <c r="J4090" s="49">
        <v>45.235700000000001</v>
      </c>
      <c r="K4090" s="49">
        <v>0.21543699999999999</v>
      </c>
      <c r="L4090" s="49">
        <v>99.731330999999997</v>
      </c>
      <c r="M4090" s="47"/>
      <c r="N4090" s="50">
        <v>0.98432323811090883</v>
      </c>
      <c r="O4090" s="50">
        <v>6.3558436077670757E-4</v>
      </c>
      <c r="P4090" s="50">
        <v>0.31150461528806139</v>
      </c>
      <c r="Q4090" s="50">
        <v>5.0348238216137006E-3</v>
      </c>
      <c r="R4090" s="50">
        <v>4.3091490890831913E-3</v>
      </c>
      <c r="S4090" s="50">
        <v>1.7012718861595755</v>
      </c>
      <c r="T4090" s="50">
        <v>5.8232013196088013E-3</v>
      </c>
      <c r="U4090" s="50">
        <v>3.013403529822265</v>
      </c>
      <c r="V4090" s="51">
        <v>84.523636128302385</v>
      </c>
      <c r="X4090" s="49">
        <v>0.21523800000000001</v>
      </c>
      <c r="Y4090" s="49">
        <v>50.941200000000002</v>
      </c>
      <c r="Z4090" s="49">
        <v>0.47585</v>
      </c>
      <c r="AA4090" s="49">
        <v>8.6945899999999998</v>
      </c>
      <c r="AB4090" s="49">
        <v>6.8525099999999997</v>
      </c>
      <c r="AC4090" s="49">
        <v>0.176789</v>
      </c>
      <c r="AD4090" s="49">
        <v>5.4367999999999999</v>
      </c>
      <c r="AE4090" s="312"/>
      <c r="AF4090" s="343" t="s">
        <v>432</v>
      </c>
      <c r="AG4090" s="343">
        <v>30</v>
      </c>
      <c r="AH4090" s="343">
        <v>15</v>
      </c>
      <c r="AI4090" s="343"/>
      <c r="AJ4090" s="343"/>
      <c r="AK4090" s="343"/>
      <c r="AL4090" s="343"/>
      <c r="AM4090" s="343"/>
      <c r="AN4090" s="343"/>
      <c r="AO4090" s="343"/>
      <c r="AP4090" s="343"/>
      <c r="AQ4090" s="343"/>
      <c r="AR4090" s="343"/>
      <c r="AS4090" s="343"/>
      <c r="AT4090" s="343"/>
      <c r="AU4090" s="343"/>
      <c r="AV4090" s="343"/>
      <c r="AW4090" s="343"/>
      <c r="AX4090" s="343"/>
      <c r="AY4090" s="343"/>
      <c r="AZ4090" s="343"/>
      <c r="BA4090" s="343"/>
      <c r="BB4090" s="343"/>
      <c r="BC4090" s="343"/>
      <c r="BD4090" s="343"/>
      <c r="BE4090" s="475"/>
      <c r="BF4090" s="475"/>
      <c r="BG4090" s="475"/>
      <c r="BH4090" s="475"/>
      <c r="BI4090" s="475"/>
      <c r="BJ4090" s="475"/>
      <c r="BK4090" s="475"/>
      <c r="BL4090" s="475"/>
      <c r="BM4090" s="475"/>
      <c r="BN4090" s="475"/>
      <c r="BO4090" s="475"/>
      <c r="BP4090" s="306"/>
      <c r="BQ4090" s="496"/>
      <c r="BR4090" s="496"/>
      <c r="BS4090" s="496"/>
      <c r="BT4090" s="496"/>
      <c r="BU4090" s="496"/>
      <c r="BV4090" s="496"/>
    </row>
    <row r="4091" spans="1:74" s="52" customFormat="1" ht="12.75">
      <c r="A4091" s="45">
        <v>2670.0804681784898</v>
      </c>
      <c r="B4091" s="46" t="s">
        <v>364</v>
      </c>
      <c r="C4091" s="47" t="s">
        <v>389</v>
      </c>
      <c r="D4091" s="48">
        <v>70.000189032343584</v>
      </c>
      <c r="E4091" s="49">
        <v>39.185400000000001</v>
      </c>
      <c r="F4091" s="49">
        <v>6.6936999999999997E-2</v>
      </c>
      <c r="G4091" s="49">
        <v>14.6464</v>
      </c>
      <c r="H4091" s="49">
        <v>0.26488800000000001</v>
      </c>
      <c r="I4091" s="49">
        <v>0.188746</v>
      </c>
      <c r="J4091" s="49">
        <v>45.0017</v>
      </c>
      <c r="K4091" s="49">
        <v>0.233877</v>
      </c>
      <c r="L4091" s="49">
        <v>99.622679000000005</v>
      </c>
      <c r="M4091" s="47"/>
      <c r="N4091" s="50">
        <v>0.98821175678727391</v>
      </c>
      <c r="O4091" s="50">
        <v>1.334650001378494E-3</v>
      </c>
      <c r="P4091" s="50">
        <v>0.30889623634655322</v>
      </c>
      <c r="Q4091" s="50">
        <v>5.3731864229041243E-3</v>
      </c>
      <c r="R4091" s="50">
        <v>4.0317094618257205E-3</v>
      </c>
      <c r="S4091" s="50">
        <v>1.6918552280846275</v>
      </c>
      <c r="T4091" s="50">
        <v>6.319327945025207E-3</v>
      </c>
      <c r="U4091" s="50">
        <v>3.0070543777697152</v>
      </c>
      <c r="V4091" s="51">
        <v>84.560989116438151</v>
      </c>
      <c r="X4091" s="49">
        <v>0.21475900000000001</v>
      </c>
      <c r="Y4091" s="49">
        <v>24.348500000000001</v>
      </c>
      <c r="Z4091" s="49">
        <v>0.47806399999999999</v>
      </c>
      <c r="AA4091" s="49">
        <v>8.2088599999999996</v>
      </c>
      <c r="AB4091" s="49">
        <v>7.3328899999999999</v>
      </c>
      <c r="AC4091" s="49">
        <v>0.177291</v>
      </c>
      <c r="AD4091" s="49">
        <v>5.0699500000000004</v>
      </c>
      <c r="AE4091" s="312"/>
      <c r="AF4091" s="343" t="s">
        <v>432</v>
      </c>
      <c r="AG4091" s="343">
        <v>30</v>
      </c>
      <c r="AH4091" s="343">
        <v>15</v>
      </c>
      <c r="AI4091" s="343"/>
      <c r="AJ4091" s="343"/>
      <c r="AK4091" s="343"/>
      <c r="AL4091" s="343"/>
      <c r="AM4091" s="343"/>
      <c r="AN4091" s="343"/>
      <c r="AO4091" s="343"/>
      <c r="AP4091" s="343"/>
      <c r="AQ4091" s="343"/>
      <c r="AR4091" s="343"/>
      <c r="AS4091" s="343"/>
      <c r="AT4091" s="343"/>
      <c r="AU4091" s="343"/>
      <c r="AV4091" s="343"/>
      <c r="AW4091" s="343"/>
      <c r="AX4091" s="343"/>
      <c r="AY4091" s="343"/>
      <c r="AZ4091" s="343"/>
      <c r="BA4091" s="343"/>
      <c r="BB4091" s="343"/>
      <c r="BC4091" s="343"/>
      <c r="BD4091" s="343"/>
      <c r="BE4091" s="475"/>
      <c r="BF4091" s="475"/>
      <c r="BG4091" s="475"/>
      <c r="BH4091" s="475"/>
      <c r="BI4091" s="475"/>
      <c r="BJ4091" s="475"/>
      <c r="BK4091" s="475"/>
      <c r="BL4091" s="475"/>
      <c r="BM4091" s="475"/>
      <c r="BN4091" s="475"/>
      <c r="BO4091" s="475"/>
      <c r="BP4091" s="306"/>
      <c r="BQ4091" s="496"/>
      <c r="BR4091" s="496"/>
      <c r="BS4091" s="496"/>
      <c r="BT4091" s="496"/>
      <c r="BU4091" s="496"/>
      <c r="BV4091" s="496"/>
    </row>
    <row r="4092" spans="1:74" s="52" customFormat="1" ht="12.75">
      <c r="A4092" s="45">
        <v>2670.0804681784898</v>
      </c>
      <c r="B4092" s="46" t="s">
        <v>364</v>
      </c>
      <c r="C4092" s="47" t="s">
        <v>389</v>
      </c>
      <c r="D4092" s="48">
        <v>75.000189032343584</v>
      </c>
      <c r="E4092" s="49">
        <v>39.209499999999998</v>
      </c>
      <c r="F4092" s="49">
        <v>2.0695000000000002E-2</v>
      </c>
      <c r="G4092" s="49">
        <v>14.443300000000001</v>
      </c>
      <c r="H4092" s="49">
        <v>0.25500800000000001</v>
      </c>
      <c r="I4092" s="49">
        <v>0.21588299999999999</v>
      </c>
      <c r="J4092" s="49">
        <v>45.183599999999998</v>
      </c>
      <c r="K4092" s="49">
        <v>0.22864200000000001</v>
      </c>
      <c r="L4092" s="49">
        <v>99.589382999999984</v>
      </c>
      <c r="M4092" s="47"/>
      <c r="N4092" s="50">
        <v>0.98855601301772422</v>
      </c>
      <c r="O4092" s="50">
        <v>4.1252552312495754E-4</v>
      </c>
      <c r="P4092" s="50">
        <v>0.30453162780458792</v>
      </c>
      <c r="Q4092" s="50">
        <v>5.1713945740756492E-3</v>
      </c>
      <c r="R4092" s="50">
        <v>4.6101405044079681E-3</v>
      </c>
      <c r="S4092" s="50">
        <v>1.6982411255809826</v>
      </c>
      <c r="T4092" s="50">
        <v>6.1762324910804543E-3</v>
      </c>
      <c r="U4092" s="50">
        <v>3.0086723516426646</v>
      </c>
      <c r="V4092" s="51">
        <v>84.794499161734905</v>
      </c>
      <c r="X4092" s="49">
        <v>0.21471699999999999</v>
      </c>
      <c r="Y4092" s="49">
        <v>76.3977</v>
      </c>
      <c r="Z4092" s="49">
        <v>0.48208000000000001</v>
      </c>
      <c r="AA4092" s="49">
        <v>8.4358799999999992</v>
      </c>
      <c r="AB4092" s="49">
        <v>6.4049199999999997</v>
      </c>
      <c r="AC4092" s="49">
        <v>0.17687900000000001</v>
      </c>
      <c r="AD4092" s="49">
        <v>5.1488699999999996</v>
      </c>
      <c r="AE4092" s="312"/>
      <c r="AF4092" s="343" t="s">
        <v>432</v>
      </c>
      <c r="AG4092" s="343">
        <v>30</v>
      </c>
      <c r="AH4092" s="343">
        <v>15</v>
      </c>
      <c r="AI4092" s="343"/>
      <c r="AJ4092" s="343"/>
      <c r="AK4092" s="343"/>
      <c r="AL4092" s="343"/>
      <c r="AM4092" s="343"/>
      <c r="AN4092" s="343"/>
      <c r="AO4092" s="343"/>
      <c r="AP4092" s="343"/>
      <c r="AQ4092" s="343"/>
      <c r="AR4092" s="343"/>
      <c r="AS4092" s="343"/>
      <c r="AT4092" s="343"/>
      <c r="AU4092" s="343"/>
      <c r="AV4092" s="343"/>
      <c r="AW4092" s="343"/>
      <c r="AX4092" s="343"/>
      <c r="AY4092" s="343"/>
      <c r="AZ4092" s="343"/>
      <c r="BA4092" s="343"/>
      <c r="BB4092" s="343"/>
      <c r="BC4092" s="343"/>
      <c r="BD4092" s="343"/>
      <c r="BE4092" s="475"/>
      <c r="BF4092" s="475"/>
      <c r="BG4092" s="475"/>
      <c r="BH4092" s="475"/>
      <c r="BI4092" s="475"/>
      <c r="BJ4092" s="475"/>
      <c r="BK4092" s="475"/>
      <c r="BL4092" s="475"/>
      <c r="BM4092" s="475"/>
      <c r="BN4092" s="475"/>
      <c r="BO4092" s="475"/>
      <c r="BP4092" s="306"/>
      <c r="BQ4092" s="496"/>
      <c r="BR4092" s="496"/>
      <c r="BS4092" s="496"/>
      <c r="BT4092" s="496"/>
      <c r="BU4092" s="496"/>
      <c r="BV4092" s="496"/>
    </row>
    <row r="4093" spans="1:74" s="52" customFormat="1" ht="12.75">
      <c r="A4093" s="45">
        <v>2670.0804681784898</v>
      </c>
      <c r="B4093" s="46" t="s">
        <v>364</v>
      </c>
      <c r="C4093" s="47" t="s">
        <v>389</v>
      </c>
      <c r="D4093" s="48">
        <v>80.000189032343584</v>
      </c>
      <c r="E4093" s="49">
        <v>39.205800000000004</v>
      </c>
      <c r="F4093" s="49">
        <v>5.9020999999999997E-2</v>
      </c>
      <c r="G4093" s="49">
        <v>14.517099999999999</v>
      </c>
      <c r="H4093" s="49">
        <v>0.240483</v>
      </c>
      <c r="I4093" s="49">
        <v>0.21030299999999999</v>
      </c>
      <c r="J4093" s="49">
        <v>45.4011</v>
      </c>
      <c r="K4093" s="49">
        <v>0.22739300000000001</v>
      </c>
      <c r="L4093" s="49">
        <v>99.884606000000019</v>
      </c>
      <c r="M4093" s="47"/>
      <c r="N4093" s="50">
        <v>0.98586119851392218</v>
      </c>
      <c r="O4093" s="50">
        <v>1.1734036437152278E-3</v>
      </c>
      <c r="P4093" s="50">
        <v>0.30528208301757975</v>
      </c>
      <c r="Q4093" s="50">
        <v>4.8640018037938212E-3</v>
      </c>
      <c r="R4093" s="50">
        <v>4.4791608762280799E-3</v>
      </c>
      <c r="S4093" s="50">
        <v>1.7019248312199642</v>
      </c>
      <c r="T4093" s="50">
        <v>6.1263272628071458E-3</v>
      </c>
      <c r="U4093" s="50">
        <v>3.0104046689582225</v>
      </c>
      <c r="V4093" s="51">
        <v>84.790701902621535</v>
      </c>
      <c r="X4093" s="49">
        <v>0.21485399999999999</v>
      </c>
      <c r="Y4093" s="49">
        <v>27.357299999999999</v>
      </c>
      <c r="Z4093" s="49">
        <v>0.48033799999999999</v>
      </c>
      <c r="AA4093" s="49">
        <v>9.0195600000000002</v>
      </c>
      <c r="AB4093" s="49">
        <v>6.6802599999999996</v>
      </c>
      <c r="AC4093" s="49">
        <v>0.175841</v>
      </c>
      <c r="AD4093" s="49">
        <v>5.16106</v>
      </c>
      <c r="AE4093" s="312"/>
      <c r="AF4093" s="343" t="s">
        <v>432</v>
      </c>
      <c r="AG4093" s="343">
        <v>30</v>
      </c>
      <c r="AH4093" s="343">
        <v>15</v>
      </c>
      <c r="AI4093" s="343"/>
      <c r="AJ4093" s="343"/>
      <c r="AK4093" s="343"/>
      <c r="AL4093" s="343"/>
      <c r="AM4093" s="343"/>
      <c r="AN4093" s="343"/>
      <c r="AO4093" s="343"/>
      <c r="AP4093" s="343"/>
      <c r="AQ4093" s="343"/>
      <c r="AR4093" s="343"/>
      <c r="AS4093" s="343"/>
      <c r="AT4093" s="343"/>
      <c r="AU4093" s="343"/>
      <c r="AV4093" s="343"/>
      <c r="AW4093" s="343"/>
      <c r="AX4093" s="343"/>
      <c r="AY4093" s="343"/>
      <c r="AZ4093" s="343"/>
      <c r="BA4093" s="343"/>
      <c r="BB4093" s="343"/>
      <c r="BC4093" s="343"/>
      <c r="BD4093" s="343"/>
      <c r="BE4093" s="475"/>
      <c r="BF4093" s="475"/>
      <c r="BG4093" s="475"/>
      <c r="BH4093" s="475"/>
      <c r="BI4093" s="475"/>
      <c r="BJ4093" s="475"/>
      <c r="BK4093" s="475"/>
      <c r="BL4093" s="475"/>
      <c r="BM4093" s="475"/>
      <c r="BN4093" s="475"/>
      <c r="BO4093" s="475"/>
      <c r="BP4093" s="306"/>
      <c r="BQ4093" s="496"/>
      <c r="BR4093" s="496"/>
      <c r="BS4093" s="496"/>
      <c r="BT4093" s="496"/>
      <c r="BU4093" s="496"/>
      <c r="BV4093" s="496"/>
    </row>
    <row r="4094" spans="1:74" s="52" customFormat="1" ht="12.75">
      <c r="A4094" s="45">
        <v>2670.0804681784898</v>
      </c>
      <c r="B4094" s="46" t="s">
        <v>364</v>
      </c>
      <c r="C4094" s="47" t="s">
        <v>389</v>
      </c>
      <c r="D4094" s="48">
        <v>85.000189032343584</v>
      </c>
      <c r="E4094" s="49">
        <v>39.231499999999997</v>
      </c>
      <c r="F4094" s="49">
        <v>4.1452000000000003E-2</v>
      </c>
      <c r="G4094" s="49">
        <v>14.449299999999999</v>
      </c>
      <c r="H4094" s="49">
        <v>0.25280799999999998</v>
      </c>
      <c r="I4094" s="49">
        <v>0.183532</v>
      </c>
      <c r="J4094" s="49">
        <v>45.137</v>
      </c>
      <c r="K4094" s="49">
        <v>0.23319999999999999</v>
      </c>
      <c r="L4094" s="49">
        <v>99.564787999999993</v>
      </c>
      <c r="M4094" s="47"/>
      <c r="N4094" s="50">
        <v>0.98901122996929824</v>
      </c>
      <c r="O4094" s="50">
        <v>8.2620384916376889E-4</v>
      </c>
      <c r="P4094" s="50">
        <v>0.30462750362489621</v>
      </c>
      <c r="Q4094" s="50">
        <v>5.126264546715123E-3</v>
      </c>
      <c r="R4094" s="50">
        <v>3.9188969710762991E-3</v>
      </c>
      <c r="S4094" s="50">
        <v>1.6963190744449153</v>
      </c>
      <c r="T4094" s="50">
        <v>6.29872290185196E-3</v>
      </c>
      <c r="U4094" s="50">
        <v>3.0071973849827356</v>
      </c>
      <c r="V4094" s="51">
        <v>84.775830251362763</v>
      </c>
      <c r="X4094" s="49">
        <v>0.214701</v>
      </c>
      <c r="Y4094" s="49">
        <v>37.711500000000001</v>
      </c>
      <c r="Z4094" s="49">
        <v>0.481626</v>
      </c>
      <c r="AA4094" s="49">
        <v>8.4462399999999995</v>
      </c>
      <c r="AB4094" s="49">
        <v>7.6452499999999999</v>
      </c>
      <c r="AC4094" s="49">
        <v>0.17696899999999999</v>
      </c>
      <c r="AD4094" s="49">
        <v>5.1615200000000003</v>
      </c>
      <c r="AE4094" s="312"/>
      <c r="AF4094" s="343" t="s">
        <v>432</v>
      </c>
      <c r="AG4094" s="343">
        <v>30</v>
      </c>
      <c r="AH4094" s="343">
        <v>15</v>
      </c>
      <c r="AI4094" s="343"/>
      <c r="AJ4094" s="343"/>
      <c r="AK4094" s="343"/>
      <c r="AL4094" s="343"/>
      <c r="AM4094" s="343"/>
      <c r="AN4094" s="343"/>
      <c r="AO4094" s="343"/>
      <c r="AP4094" s="343"/>
      <c r="AQ4094" s="343"/>
      <c r="AR4094" s="343"/>
      <c r="AS4094" s="343"/>
      <c r="AT4094" s="343"/>
      <c r="AU4094" s="343"/>
      <c r="AV4094" s="343"/>
      <c r="AW4094" s="343"/>
      <c r="AX4094" s="343"/>
      <c r="AY4094" s="343"/>
      <c r="AZ4094" s="343"/>
      <c r="BA4094" s="343"/>
      <c r="BB4094" s="343"/>
      <c r="BC4094" s="343"/>
      <c r="BD4094" s="343"/>
      <c r="BE4094" s="475"/>
      <c r="BF4094" s="475"/>
      <c r="BG4094" s="475"/>
      <c r="BH4094" s="475"/>
      <c r="BI4094" s="475"/>
      <c r="BJ4094" s="475"/>
      <c r="BK4094" s="475"/>
      <c r="BL4094" s="475"/>
      <c r="BM4094" s="475"/>
      <c r="BN4094" s="475"/>
      <c r="BO4094" s="475"/>
      <c r="BP4094" s="306"/>
      <c r="BQ4094" s="496"/>
      <c r="BR4094" s="496"/>
      <c r="BS4094" s="496"/>
      <c r="BT4094" s="496"/>
      <c r="BU4094" s="496"/>
      <c r="BV4094" s="496"/>
    </row>
    <row r="4095" spans="1:74" s="52" customFormat="1" ht="12.75">
      <c r="A4095" s="45">
        <v>2670.0804681784898</v>
      </c>
      <c r="B4095" s="46" t="s">
        <v>364</v>
      </c>
      <c r="C4095" s="47" t="s">
        <v>389</v>
      </c>
      <c r="D4095" s="48">
        <v>90.000189032343584</v>
      </c>
      <c r="E4095" s="49">
        <v>39.168100000000003</v>
      </c>
      <c r="F4095" s="49">
        <v>4.0751000000000002E-2</v>
      </c>
      <c r="G4095" s="49">
        <v>14.3262</v>
      </c>
      <c r="H4095" s="49">
        <v>0.25393500000000002</v>
      </c>
      <c r="I4095" s="49">
        <v>0.20132800000000001</v>
      </c>
      <c r="J4095" s="49">
        <v>45.366799999999998</v>
      </c>
      <c r="K4095" s="49">
        <v>0.20874300000000001</v>
      </c>
      <c r="L4095" s="49">
        <v>99.588808</v>
      </c>
      <c r="M4095" s="47"/>
      <c r="N4095" s="50">
        <v>0.98707190668402389</v>
      </c>
      <c r="O4095" s="50">
        <v>8.1195128250308092E-4</v>
      </c>
      <c r="P4095" s="50">
        <v>0.30192793061411843</v>
      </c>
      <c r="Q4095" s="50">
        <v>5.1473386622858915E-3</v>
      </c>
      <c r="R4095" s="50">
        <v>4.2974042111438666E-3</v>
      </c>
      <c r="S4095" s="50">
        <v>1.704366459349274</v>
      </c>
      <c r="T4095" s="50">
        <v>5.6361929813713279E-3</v>
      </c>
      <c r="U4095" s="50">
        <v>3.0099408527734703</v>
      </c>
      <c r="V4095" s="51">
        <v>84.950965714476851</v>
      </c>
      <c r="X4095" s="49">
        <v>0.21488399999999999</v>
      </c>
      <c r="Y4095" s="49">
        <v>40.405299999999997</v>
      </c>
      <c r="Z4095" s="49">
        <v>0.483954</v>
      </c>
      <c r="AA4095" s="49">
        <v>8.4683499999999992</v>
      </c>
      <c r="AB4095" s="49">
        <v>6.8226399999999998</v>
      </c>
      <c r="AC4095" s="49">
        <v>0.17639199999999999</v>
      </c>
      <c r="AD4095" s="49">
        <v>5.5444399999999998</v>
      </c>
      <c r="AE4095" s="312"/>
      <c r="AF4095" s="343" t="s">
        <v>432</v>
      </c>
      <c r="AG4095" s="343">
        <v>30</v>
      </c>
      <c r="AH4095" s="343">
        <v>15</v>
      </c>
      <c r="AI4095" s="343"/>
      <c r="AJ4095" s="343"/>
      <c r="AK4095" s="343"/>
      <c r="AL4095" s="343"/>
      <c r="AM4095" s="343"/>
      <c r="AN4095" s="343"/>
      <c r="AO4095" s="343"/>
      <c r="AP4095" s="343"/>
      <c r="AQ4095" s="343"/>
      <c r="AR4095" s="343"/>
      <c r="AS4095" s="343"/>
      <c r="AT4095" s="343"/>
      <c r="AU4095" s="343"/>
      <c r="AV4095" s="343"/>
      <c r="AW4095" s="343"/>
      <c r="AX4095" s="343"/>
      <c r="AY4095" s="343"/>
      <c r="AZ4095" s="343"/>
      <c r="BA4095" s="343"/>
      <c r="BB4095" s="343"/>
      <c r="BC4095" s="343"/>
      <c r="BD4095" s="343"/>
      <c r="BE4095" s="475"/>
      <c r="BF4095" s="475"/>
      <c r="BG4095" s="475"/>
      <c r="BH4095" s="475"/>
      <c r="BI4095" s="475"/>
      <c r="BJ4095" s="475"/>
      <c r="BK4095" s="475"/>
      <c r="BL4095" s="475"/>
      <c r="BM4095" s="475"/>
      <c r="BN4095" s="475"/>
      <c r="BO4095" s="475"/>
      <c r="BP4095" s="306"/>
      <c r="BQ4095" s="496"/>
      <c r="BR4095" s="496"/>
      <c r="BS4095" s="496"/>
      <c r="BT4095" s="496"/>
      <c r="BU4095" s="496"/>
      <c r="BV4095" s="496"/>
    </row>
    <row r="4096" spans="1:74" s="52" customFormat="1" ht="12.75">
      <c r="A4096" s="45">
        <v>2670.0804681784898</v>
      </c>
      <c r="B4096" s="46" t="s">
        <v>364</v>
      </c>
      <c r="C4096" s="47" t="s">
        <v>389</v>
      </c>
      <c r="D4096" s="48">
        <v>95.000189032343584</v>
      </c>
      <c r="E4096" s="49">
        <v>38.984699999999997</v>
      </c>
      <c r="F4096" s="49">
        <v>6.2385000000000003E-2</v>
      </c>
      <c r="G4096" s="49">
        <v>14.307399999999999</v>
      </c>
      <c r="H4096" s="49">
        <v>0.26788899999999999</v>
      </c>
      <c r="I4096" s="49">
        <v>0.18667800000000001</v>
      </c>
      <c r="J4096" s="49">
        <v>45.496200000000002</v>
      </c>
      <c r="K4096" s="49">
        <v>0.236266</v>
      </c>
      <c r="L4096" s="49">
        <v>99.578480999999996</v>
      </c>
      <c r="M4096" s="47"/>
      <c r="N4096" s="50">
        <v>0.98282441364130924</v>
      </c>
      <c r="O4096" s="50">
        <v>1.2434757893004837E-3</v>
      </c>
      <c r="P4096" s="50">
        <v>0.30164661251214075</v>
      </c>
      <c r="Q4096" s="50">
        <v>5.4322595596870155E-3</v>
      </c>
      <c r="R4096" s="50">
        <v>3.9862140725225601E-3</v>
      </c>
      <c r="S4096" s="50">
        <v>1.7098791214086486</v>
      </c>
      <c r="T4096" s="50">
        <v>6.3817621750814251E-3</v>
      </c>
      <c r="U4096" s="50">
        <v>3.012492117699157</v>
      </c>
      <c r="V4096" s="51">
        <v>85.004088815499131</v>
      </c>
      <c r="X4096" s="49">
        <v>0.215335</v>
      </c>
      <c r="Y4096" s="49">
        <v>27.2029</v>
      </c>
      <c r="Z4096" s="49">
        <v>0.484043</v>
      </c>
      <c r="AA4096" s="49">
        <v>8.1173900000000003</v>
      </c>
      <c r="AB4096" s="49">
        <v>7.4072699999999996</v>
      </c>
      <c r="AC4096" s="49">
        <v>0.17603099999999999</v>
      </c>
      <c r="AD4096" s="49">
        <v>4.9106699999999996</v>
      </c>
      <c r="AE4096" s="312"/>
      <c r="AF4096" s="343" t="s">
        <v>432</v>
      </c>
      <c r="AG4096" s="343">
        <v>30</v>
      </c>
      <c r="AH4096" s="343">
        <v>15</v>
      </c>
      <c r="AI4096" s="343"/>
      <c r="AJ4096" s="343"/>
      <c r="AK4096" s="343"/>
      <c r="AL4096" s="343"/>
      <c r="AM4096" s="343"/>
      <c r="AN4096" s="343"/>
      <c r="AO4096" s="343"/>
      <c r="AP4096" s="343"/>
      <c r="AQ4096" s="343"/>
      <c r="AR4096" s="343"/>
      <c r="AS4096" s="343"/>
      <c r="AT4096" s="343"/>
      <c r="AU4096" s="343"/>
      <c r="AV4096" s="343"/>
      <c r="AW4096" s="343"/>
      <c r="AX4096" s="343"/>
      <c r="AY4096" s="343"/>
      <c r="AZ4096" s="343"/>
      <c r="BA4096" s="343"/>
      <c r="BB4096" s="343"/>
      <c r="BC4096" s="343"/>
      <c r="BD4096" s="343"/>
      <c r="BE4096" s="475"/>
      <c r="BF4096" s="475"/>
      <c r="BG4096" s="475"/>
      <c r="BH4096" s="475"/>
      <c r="BI4096" s="475"/>
      <c r="BJ4096" s="475"/>
      <c r="BK4096" s="475"/>
      <c r="BL4096" s="475"/>
      <c r="BM4096" s="475"/>
      <c r="BN4096" s="475"/>
      <c r="BO4096" s="475"/>
      <c r="BP4096" s="306"/>
      <c r="BQ4096" s="496"/>
      <c r="BR4096" s="496"/>
      <c r="BS4096" s="496"/>
      <c r="BT4096" s="496"/>
      <c r="BU4096" s="496"/>
      <c r="BV4096" s="496"/>
    </row>
    <row r="4097" spans="1:74" s="52" customFormat="1" ht="12.75">
      <c r="A4097" s="45">
        <v>2670.0804681784898</v>
      </c>
      <c r="B4097" s="46" t="s">
        <v>364</v>
      </c>
      <c r="C4097" s="47" t="s">
        <v>389</v>
      </c>
      <c r="D4097" s="48">
        <v>100.00018903234358</v>
      </c>
      <c r="E4097" s="49">
        <v>39.126899999999999</v>
      </c>
      <c r="F4097" s="49">
        <v>2.7366000000000001E-2</v>
      </c>
      <c r="G4097" s="49">
        <v>14.244999999999999</v>
      </c>
      <c r="H4097" s="49">
        <v>0.27658199999999999</v>
      </c>
      <c r="I4097" s="49">
        <v>0.19798199999999999</v>
      </c>
      <c r="J4097" s="49">
        <v>45.276400000000002</v>
      </c>
      <c r="K4097" s="49">
        <v>0.242622</v>
      </c>
      <c r="L4097" s="49">
        <v>99.419371999999996</v>
      </c>
      <c r="M4097" s="47"/>
      <c r="N4097" s="50">
        <v>0.98760484321250397</v>
      </c>
      <c r="O4097" s="50">
        <v>5.4612808168033209E-4</v>
      </c>
      <c r="P4097" s="50">
        <v>0.30069500803135019</v>
      </c>
      <c r="Q4097" s="50">
        <v>5.6153337749175721E-3</v>
      </c>
      <c r="R4097" s="50">
        <v>4.2327168497087991E-3</v>
      </c>
      <c r="S4097" s="50">
        <v>1.7036807029486625</v>
      </c>
      <c r="T4097" s="50">
        <v>6.5613861345625284E-3</v>
      </c>
      <c r="U4097" s="50">
        <v>3.0097250462303022</v>
      </c>
      <c r="V4097" s="51">
        <v>84.9980716497343</v>
      </c>
      <c r="X4097" s="49">
        <v>0.214974</v>
      </c>
      <c r="Y4097" s="49">
        <v>60.246000000000002</v>
      </c>
      <c r="Z4097" s="49">
        <v>0.48511900000000002</v>
      </c>
      <c r="AA4097" s="49">
        <v>7.6932</v>
      </c>
      <c r="AB4097" s="49">
        <v>6.9873099999999999</v>
      </c>
      <c r="AC4097" s="49">
        <v>0.17643300000000001</v>
      </c>
      <c r="AD4097" s="49">
        <v>4.8660600000000001</v>
      </c>
      <c r="AE4097" s="312"/>
      <c r="AF4097" s="343" t="s">
        <v>432</v>
      </c>
      <c r="AG4097" s="343">
        <v>30</v>
      </c>
      <c r="AH4097" s="343">
        <v>15</v>
      </c>
      <c r="AI4097" s="343"/>
      <c r="AJ4097" s="343"/>
      <c r="AK4097" s="343"/>
      <c r="AL4097" s="343"/>
      <c r="AM4097" s="343"/>
      <c r="AN4097" s="343"/>
      <c r="AO4097" s="343"/>
      <c r="AP4097" s="343"/>
      <c r="AQ4097" s="343"/>
      <c r="AR4097" s="343"/>
      <c r="AS4097" s="343"/>
      <c r="AT4097" s="343"/>
      <c r="AU4097" s="343"/>
      <c r="AV4097" s="343"/>
      <c r="AW4097" s="343"/>
      <c r="AX4097" s="343"/>
      <c r="AY4097" s="343"/>
      <c r="AZ4097" s="343"/>
      <c r="BA4097" s="343"/>
      <c r="BB4097" s="343"/>
      <c r="BC4097" s="343"/>
      <c r="BD4097" s="343"/>
      <c r="BE4097" s="475"/>
      <c r="BF4097" s="475"/>
      <c r="BG4097" s="475"/>
      <c r="BH4097" s="475"/>
      <c r="BI4097" s="475"/>
      <c r="BJ4097" s="475"/>
      <c r="BK4097" s="475"/>
      <c r="BL4097" s="475"/>
      <c r="BM4097" s="475"/>
      <c r="BN4097" s="475"/>
      <c r="BO4097" s="475"/>
      <c r="BP4097" s="306"/>
      <c r="BQ4097" s="496"/>
      <c r="BR4097" s="496"/>
      <c r="BS4097" s="496"/>
      <c r="BT4097" s="496"/>
      <c r="BU4097" s="496"/>
      <c r="BV4097" s="496"/>
    </row>
    <row r="4098" spans="1:74" s="52" customFormat="1" ht="12.75">
      <c r="A4098" s="45">
        <v>2670.0804681784898</v>
      </c>
      <c r="B4098" s="46" t="s">
        <v>364</v>
      </c>
      <c r="C4098" s="47" t="s">
        <v>389</v>
      </c>
      <c r="D4098" s="48">
        <v>105.00018903234358</v>
      </c>
      <c r="E4098" s="49">
        <v>39.302500000000002</v>
      </c>
      <c r="F4098" s="49">
        <v>7.2488999999999998E-2</v>
      </c>
      <c r="G4098" s="49">
        <v>13.959099999999999</v>
      </c>
      <c r="H4098" s="49">
        <v>0.23924100000000001</v>
      </c>
      <c r="I4098" s="49">
        <v>0.20514199999999999</v>
      </c>
      <c r="J4098" s="49">
        <v>45.531999999999996</v>
      </c>
      <c r="K4098" s="49">
        <v>0.22430800000000001</v>
      </c>
      <c r="L4098" s="49">
        <v>99.57253399999999</v>
      </c>
      <c r="M4098" s="47"/>
      <c r="N4098" s="50">
        <v>0.9883183237095069</v>
      </c>
      <c r="O4098" s="50">
        <v>1.4411998050181643E-3</v>
      </c>
      <c r="P4098" s="50">
        <v>0.29355540660697893</v>
      </c>
      <c r="Q4098" s="50">
        <v>4.8390061319562522E-3</v>
      </c>
      <c r="R4098" s="50">
        <v>4.3693516191725019E-3</v>
      </c>
      <c r="S4098" s="50">
        <v>1.7068758892745057</v>
      </c>
      <c r="T4098" s="50">
        <v>6.0433685694205328E-3</v>
      </c>
      <c r="U4098" s="50">
        <v>3.0065614560378577</v>
      </c>
      <c r="V4098" s="51">
        <v>85.325394218169109</v>
      </c>
      <c r="X4098" s="49">
        <v>0.21451000000000001</v>
      </c>
      <c r="Y4098" s="49">
        <v>22.3948</v>
      </c>
      <c r="Z4098" s="49">
        <v>0.49064200000000002</v>
      </c>
      <c r="AA4098" s="49">
        <v>9.0686099999999996</v>
      </c>
      <c r="AB4098" s="49">
        <v>6.6819699999999997</v>
      </c>
      <c r="AC4098" s="49">
        <v>0.175843</v>
      </c>
      <c r="AD4098" s="49">
        <v>5.1617899999999999</v>
      </c>
      <c r="AE4098" s="312"/>
      <c r="AF4098" s="343" t="s">
        <v>432</v>
      </c>
      <c r="AG4098" s="343">
        <v>30</v>
      </c>
      <c r="AH4098" s="343">
        <v>15</v>
      </c>
      <c r="AI4098" s="343"/>
      <c r="AJ4098" s="343"/>
      <c r="AK4098" s="343"/>
      <c r="AL4098" s="343"/>
      <c r="AM4098" s="343"/>
      <c r="AN4098" s="343"/>
      <c r="AO4098" s="343"/>
      <c r="AP4098" s="343"/>
      <c r="AQ4098" s="343"/>
      <c r="AR4098" s="343"/>
      <c r="AS4098" s="343"/>
      <c r="AT4098" s="343"/>
      <c r="AU4098" s="343"/>
      <c r="AV4098" s="343"/>
      <c r="AW4098" s="343"/>
      <c r="AX4098" s="343"/>
      <c r="AY4098" s="343"/>
      <c r="AZ4098" s="343"/>
      <c r="BA4098" s="343"/>
      <c r="BB4098" s="343"/>
      <c r="BC4098" s="343"/>
      <c r="BD4098" s="343"/>
      <c r="BE4098" s="475"/>
      <c r="BF4098" s="475"/>
      <c r="BG4098" s="475"/>
      <c r="BH4098" s="475"/>
      <c r="BI4098" s="475"/>
      <c r="BJ4098" s="475"/>
      <c r="BK4098" s="475"/>
      <c r="BL4098" s="475"/>
      <c r="BM4098" s="475"/>
      <c r="BN4098" s="475"/>
      <c r="BO4098" s="475"/>
      <c r="BP4098" s="306"/>
      <c r="BQ4098" s="496"/>
      <c r="BR4098" s="496"/>
      <c r="BS4098" s="496"/>
      <c r="BT4098" s="496"/>
      <c r="BU4098" s="496"/>
      <c r="BV4098" s="496"/>
    </row>
    <row r="4099" spans="1:74" s="52" customFormat="1" ht="12.75">
      <c r="A4099" s="45">
        <v>2670.0804681784898</v>
      </c>
      <c r="B4099" s="46" t="s">
        <v>364</v>
      </c>
      <c r="C4099" s="47" t="s">
        <v>389</v>
      </c>
      <c r="D4099" s="48">
        <v>110.00018903234358</v>
      </c>
      <c r="E4099" s="49">
        <v>39.237900000000003</v>
      </c>
      <c r="F4099" s="49">
        <v>2.9151E-2</v>
      </c>
      <c r="G4099" s="49">
        <v>14.150399999999999</v>
      </c>
      <c r="H4099" s="49">
        <v>0.31085000000000002</v>
      </c>
      <c r="I4099" s="49">
        <v>0.212449</v>
      </c>
      <c r="J4099" s="49">
        <v>45.760199999999998</v>
      </c>
      <c r="K4099" s="49">
        <v>0.23531199999999999</v>
      </c>
      <c r="L4099" s="49">
        <v>99.967383999999996</v>
      </c>
      <c r="M4099" s="47"/>
      <c r="N4099" s="50">
        <v>0.98471099048289956</v>
      </c>
      <c r="O4099" s="50">
        <v>5.7840481767929648E-4</v>
      </c>
      <c r="P4099" s="50">
        <v>0.29698036707240588</v>
      </c>
      <c r="Q4099" s="50">
        <v>6.2747697359870373E-3</v>
      </c>
      <c r="R4099" s="50">
        <v>4.5158910909116907E-3</v>
      </c>
      <c r="S4099" s="50">
        <v>1.711983160824339</v>
      </c>
      <c r="T4099" s="50">
        <v>6.3271007739211065E-3</v>
      </c>
      <c r="U4099" s="50">
        <v>3.0122911898260099</v>
      </c>
      <c r="V4099" s="51">
        <v>85.217234511801948</v>
      </c>
      <c r="X4099" s="49">
        <v>0.214724</v>
      </c>
      <c r="Y4099" s="49">
        <v>58.121699999999997</v>
      </c>
      <c r="Z4099" s="49">
        <v>0.48672500000000002</v>
      </c>
      <c r="AA4099" s="49">
        <v>6.9711600000000002</v>
      </c>
      <c r="AB4099" s="49">
        <v>6.52393</v>
      </c>
      <c r="AC4099" s="49">
        <v>0.17552200000000001</v>
      </c>
      <c r="AD4099" s="49">
        <v>4.9745900000000001</v>
      </c>
      <c r="AE4099" s="312"/>
      <c r="AF4099" s="343" t="s">
        <v>432</v>
      </c>
      <c r="AG4099" s="343">
        <v>30</v>
      </c>
      <c r="AH4099" s="343">
        <v>15</v>
      </c>
      <c r="AI4099" s="343"/>
      <c r="AJ4099" s="343"/>
      <c r="AK4099" s="343"/>
      <c r="AL4099" s="343"/>
      <c r="AM4099" s="343"/>
      <c r="AN4099" s="343"/>
      <c r="AO4099" s="343"/>
      <c r="AP4099" s="343"/>
      <c r="AQ4099" s="343"/>
      <c r="AR4099" s="343"/>
      <c r="AS4099" s="343"/>
      <c r="AT4099" s="343"/>
      <c r="AU4099" s="343"/>
      <c r="AV4099" s="343"/>
      <c r="AW4099" s="343"/>
      <c r="AX4099" s="343"/>
      <c r="AY4099" s="343"/>
      <c r="AZ4099" s="343"/>
      <c r="BA4099" s="343"/>
      <c r="BB4099" s="343"/>
      <c r="BC4099" s="343"/>
      <c r="BD4099" s="343"/>
      <c r="BE4099" s="475"/>
      <c r="BF4099" s="475"/>
      <c r="BG4099" s="475"/>
      <c r="BH4099" s="475"/>
      <c r="BI4099" s="475"/>
      <c r="BJ4099" s="475"/>
      <c r="BK4099" s="475"/>
      <c r="BL4099" s="475"/>
      <c r="BM4099" s="475"/>
      <c r="BN4099" s="475"/>
      <c r="BO4099" s="475"/>
      <c r="BP4099" s="306"/>
      <c r="BQ4099" s="496"/>
      <c r="BR4099" s="496"/>
      <c r="BS4099" s="496"/>
      <c r="BT4099" s="496"/>
      <c r="BU4099" s="496"/>
      <c r="BV4099" s="496"/>
    </row>
    <row r="4100" spans="1:74" s="52" customFormat="1" ht="12.75">
      <c r="A4100" s="45">
        <v>2670.0804681784898</v>
      </c>
      <c r="B4100" s="46" t="s">
        <v>364</v>
      </c>
      <c r="C4100" s="47" t="s">
        <v>389</v>
      </c>
      <c r="D4100" s="48">
        <v>115.00018903234358</v>
      </c>
      <c r="E4100" s="49">
        <v>39.288200000000003</v>
      </c>
      <c r="F4100" s="49">
        <v>6.9793999999999995E-2</v>
      </c>
      <c r="G4100" s="49">
        <v>14.158300000000001</v>
      </c>
      <c r="H4100" s="49">
        <v>0.29643399999999998</v>
      </c>
      <c r="I4100" s="49">
        <v>0.19856799999999999</v>
      </c>
      <c r="J4100" s="49">
        <v>45.845700000000001</v>
      </c>
      <c r="K4100" s="49">
        <v>0.233761</v>
      </c>
      <c r="L4100" s="49">
        <v>100.13323800000002</v>
      </c>
      <c r="M4100" s="47"/>
      <c r="N4100" s="50">
        <v>0.98383627489821479</v>
      </c>
      <c r="O4100" s="50">
        <v>1.3818286841386291E-3</v>
      </c>
      <c r="P4100" s="50">
        <v>0.29650212055887487</v>
      </c>
      <c r="Q4100" s="50">
        <v>5.970801126473621E-3</v>
      </c>
      <c r="R4100" s="50">
        <v>4.2116832366680644E-3</v>
      </c>
      <c r="S4100" s="50">
        <v>1.7114643341278701</v>
      </c>
      <c r="T4100" s="50">
        <v>6.2717740420564745E-3</v>
      </c>
      <c r="U4100" s="50">
        <v>3.010892567027367</v>
      </c>
      <c r="V4100" s="51">
        <v>85.233711456343485</v>
      </c>
      <c r="X4100" s="49">
        <v>0.21462000000000001</v>
      </c>
      <c r="Y4100" s="49">
        <v>23.3828</v>
      </c>
      <c r="Z4100" s="49">
        <v>0.48680899999999999</v>
      </c>
      <c r="AA4100" s="49">
        <v>7.2567399999999997</v>
      </c>
      <c r="AB4100" s="49">
        <v>7.1288099999999996</v>
      </c>
      <c r="AC4100" s="49">
        <v>0.17536499999999999</v>
      </c>
      <c r="AD4100" s="49">
        <v>5.0456000000000003</v>
      </c>
      <c r="AE4100" s="312"/>
      <c r="AF4100" s="343" t="s">
        <v>432</v>
      </c>
      <c r="AG4100" s="343">
        <v>30</v>
      </c>
      <c r="AH4100" s="343">
        <v>15</v>
      </c>
      <c r="AI4100" s="343"/>
      <c r="AJ4100" s="343"/>
      <c r="AK4100" s="343"/>
      <c r="AL4100" s="343"/>
      <c r="AM4100" s="343"/>
      <c r="AN4100" s="343"/>
      <c r="AO4100" s="343"/>
      <c r="AP4100" s="343"/>
      <c r="AQ4100" s="343"/>
      <c r="AR4100" s="343"/>
      <c r="AS4100" s="343"/>
      <c r="AT4100" s="343"/>
      <c r="AU4100" s="343"/>
      <c r="AV4100" s="343"/>
      <c r="AW4100" s="343"/>
      <c r="AX4100" s="343"/>
      <c r="AY4100" s="343"/>
      <c r="AZ4100" s="343"/>
      <c r="BA4100" s="343"/>
      <c r="BB4100" s="343"/>
      <c r="BC4100" s="343"/>
      <c r="BD4100" s="343"/>
      <c r="BE4100" s="475"/>
      <c r="BF4100" s="475"/>
      <c r="BG4100" s="475"/>
      <c r="BH4100" s="475"/>
      <c r="BI4100" s="475"/>
      <c r="BJ4100" s="475"/>
      <c r="BK4100" s="475"/>
      <c r="BL4100" s="475"/>
      <c r="BM4100" s="475"/>
      <c r="BN4100" s="475"/>
      <c r="BO4100" s="475"/>
      <c r="BP4100" s="306"/>
      <c r="BQ4100" s="496"/>
      <c r="BR4100" s="496"/>
      <c r="BS4100" s="496"/>
      <c r="BT4100" s="496"/>
      <c r="BU4100" s="496"/>
      <c r="BV4100" s="496"/>
    </row>
    <row r="4101" spans="1:74" s="52" customFormat="1" ht="12.75">
      <c r="A4101" s="45">
        <v>2670.0804681784898</v>
      </c>
      <c r="B4101" s="46" t="s">
        <v>364</v>
      </c>
      <c r="C4101" s="47" t="s">
        <v>389</v>
      </c>
      <c r="D4101" s="48">
        <v>120.00018903234358</v>
      </c>
      <c r="E4101" s="49">
        <v>39.293700000000001</v>
      </c>
      <c r="F4101" s="49">
        <v>7.0025000000000004E-2</v>
      </c>
      <c r="G4101" s="49">
        <v>14.137</v>
      </c>
      <c r="H4101" s="49">
        <v>0.23938499999999999</v>
      </c>
      <c r="I4101" s="49">
        <v>0.206543</v>
      </c>
      <c r="J4101" s="49">
        <v>45.596200000000003</v>
      </c>
      <c r="K4101" s="49">
        <v>0.22467599999999999</v>
      </c>
      <c r="L4101" s="49">
        <v>99.799774000000014</v>
      </c>
      <c r="M4101" s="47"/>
      <c r="N4101" s="50">
        <v>0.98683605904529514</v>
      </c>
      <c r="O4101" s="50">
        <v>1.3904347645257019E-3</v>
      </c>
      <c r="P4101" s="50">
        <v>0.29691718686879592</v>
      </c>
      <c r="Q4101" s="50">
        <v>4.8357396543591532E-3</v>
      </c>
      <c r="R4101" s="50">
        <v>4.3935776385811932E-3</v>
      </c>
      <c r="S4101" s="50">
        <v>1.7071012513467219</v>
      </c>
      <c r="T4101" s="50">
        <v>6.0455583330508936E-3</v>
      </c>
      <c r="U4101" s="50">
        <v>3.0084742289094382</v>
      </c>
      <c r="V4101" s="51">
        <v>85.183909428838064</v>
      </c>
      <c r="X4101" s="49">
        <v>0.21456800000000001</v>
      </c>
      <c r="Y4101" s="49">
        <v>23.973299999999998</v>
      </c>
      <c r="Z4101" s="49">
        <v>0.48757499999999998</v>
      </c>
      <c r="AA4101" s="49">
        <v>8.8369499999999999</v>
      </c>
      <c r="AB4101" s="49">
        <v>6.5787000000000004</v>
      </c>
      <c r="AC4101" s="49">
        <v>0.17586399999999999</v>
      </c>
      <c r="AD4101" s="49">
        <v>5.2487199999999996</v>
      </c>
      <c r="AE4101" s="312"/>
      <c r="AF4101" s="343" t="s">
        <v>432</v>
      </c>
      <c r="AG4101" s="343">
        <v>30</v>
      </c>
      <c r="AH4101" s="343">
        <v>15</v>
      </c>
      <c r="AI4101" s="343"/>
      <c r="AJ4101" s="343"/>
      <c r="AK4101" s="343"/>
      <c r="AL4101" s="343"/>
      <c r="AM4101" s="343"/>
      <c r="AN4101" s="343"/>
      <c r="AO4101" s="343"/>
      <c r="AP4101" s="343"/>
      <c r="AQ4101" s="343"/>
      <c r="AR4101" s="343"/>
      <c r="AS4101" s="343"/>
      <c r="AT4101" s="343"/>
      <c r="AU4101" s="343"/>
      <c r="AV4101" s="343"/>
      <c r="AW4101" s="343"/>
      <c r="AX4101" s="343"/>
      <c r="AY4101" s="343"/>
      <c r="AZ4101" s="343"/>
      <c r="BA4101" s="343"/>
      <c r="BB4101" s="343"/>
      <c r="BC4101" s="343"/>
      <c r="BD4101" s="343"/>
      <c r="BE4101" s="475"/>
      <c r="BF4101" s="475"/>
      <c r="BG4101" s="475"/>
      <c r="BH4101" s="475"/>
      <c r="BI4101" s="475"/>
      <c r="BJ4101" s="475"/>
      <c r="BK4101" s="475"/>
      <c r="BL4101" s="475"/>
      <c r="BM4101" s="475"/>
      <c r="BN4101" s="475"/>
      <c r="BO4101" s="475"/>
      <c r="BP4101" s="306"/>
      <c r="BQ4101" s="496"/>
      <c r="BR4101" s="496"/>
      <c r="BS4101" s="496"/>
      <c r="BT4101" s="496"/>
      <c r="BU4101" s="496"/>
      <c r="BV4101" s="496"/>
    </row>
    <row r="4102" spans="1:74" s="52" customFormat="1" ht="12.75">
      <c r="A4102" s="45"/>
      <c r="B4102" s="46"/>
      <c r="C4102" s="47"/>
      <c r="D4102" s="48"/>
      <c r="E4102" s="49"/>
      <c r="F4102" s="49"/>
      <c r="G4102" s="49"/>
      <c r="H4102" s="49"/>
      <c r="I4102" s="49"/>
      <c r="J4102" s="49"/>
      <c r="K4102" s="49"/>
      <c r="L4102" s="49"/>
      <c r="M4102" s="47"/>
      <c r="N4102" s="50"/>
      <c r="O4102" s="50"/>
      <c r="P4102" s="50"/>
      <c r="Q4102" s="50"/>
      <c r="R4102" s="50"/>
      <c r="S4102" s="50"/>
      <c r="T4102" s="50"/>
      <c r="U4102" s="50"/>
      <c r="V4102" s="51"/>
      <c r="AE4102" s="312"/>
      <c r="AF4102" s="312"/>
      <c r="AG4102" s="312"/>
      <c r="AH4102" s="312"/>
      <c r="AI4102" s="312"/>
      <c r="AJ4102" s="312"/>
      <c r="AK4102" s="312"/>
      <c r="AL4102" s="312"/>
      <c r="AM4102" s="312"/>
      <c r="AN4102" s="312"/>
      <c r="AO4102" s="312"/>
      <c r="AP4102" s="312"/>
      <c r="AQ4102" s="312"/>
      <c r="AR4102" s="312"/>
      <c r="AS4102" s="312"/>
      <c r="AT4102" s="312"/>
      <c r="AU4102" s="312"/>
      <c r="AV4102" s="312"/>
      <c r="AW4102" s="312"/>
      <c r="AX4102" s="312"/>
      <c r="AY4102" s="312"/>
      <c r="AZ4102" s="312"/>
      <c r="BA4102" s="312"/>
      <c r="BB4102" s="312"/>
      <c r="BC4102" s="312"/>
      <c r="BD4102" s="312"/>
      <c r="BE4102" s="306"/>
      <c r="BF4102" s="306"/>
      <c r="BG4102" s="306"/>
      <c r="BH4102" s="306"/>
      <c r="BI4102" s="306"/>
      <c r="BJ4102" s="306"/>
      <c r="BK4102" s="306"/>
      <c r="BL4102" s="306"/>
      <c r="BM4102" s="306"/>
      <c r="BN4102" s="306"/>
      <c r="BO4102" s="306"/>
      <c r="BP4102" s="306"/>
      <c r="BQ4102" s="496"/>
      <c r="BR4102" s="496"/>
      <c r="BS4102" s="496"/>
      <c r="BT4102" s="496"/>
      <c r="BU4102" s="496"/>
      <c r="BV4102" s="496"/>
    </row>
    <row r="4103" spans="1:74" s="52" customFormat="1" ht="12.75">
      <c r="A4103" s="45">
        <v>2670.0804681784898</v>
      </c>
      <c r="B4103" s="46" t="s">
        <v>364</v>
      </c>
      <c r="C4103" s="47" t="s">
        <v>390</v>
      </c>
      <c r="D4103" s="48">
        <v>0</v>
      </c>
      <c r="E4103" s="49">
        <v>38.593969999999999</v>
      </c>
      <c r="F4103" s="49">
        <v>2.0899999999999998E-2</v>
      </c>
      <c r="G4103" s="49">
        <v>19.409410000000001</v>
      </c>
      <c r="H4103" s="49">
        <v>0.21299999999999999</v>
      </c>
      <c r="I4103" s="49">
        <v>0.22689999999999999</v>
      </c>
      <c r="J4103" s="49">
        <v>41.816459999999999</v>
      </c>
      <c r="K4103" s="49">
        <v>0.2732</v>
      </c>
      <c r="L4103" s="49">
        <v>100.55384000000001</v>
      </c>
      <c r="M4103" s="47"/>
      <c r="N4103" s="50">
        <v>0.9866541906361076</v>
      </c>
      <c r="O4103" s="50">
        <v>4.2244211769514452E-4</v>
      </c>
      <c r="P4103" s="50">
        <v>0.41496726456666849</v>
      </c>
      <c r="Q4103" s="50">
        <v>4.3799485168522006E-3</v>
      </c>
      <c r="R4103" s="50">
        <v>4.9132147276555399E-3</v>
      </c>
      <c r="S4103" s="50">
        <v>1.5936807248742499</v>
      </c>
      <c r="T4103" s="50">
        <v>7.4831396892728521E-3</v>
      </c>
      <c r="U4103" s="50">
        <v>3.0125009251285015</v>
      </c>
      <c r="V4103" s="51">
        <v>79.340966324210484</v>
      </c>
      <c r="X4103" s="49">
        <v>0.26</v>
      </c>
      <c r="Y4103" s="49">
        <v>87.03</v>
      </c>
      <c r="Z4103" s="49">
        <v>0.52</v>
      </c>
      <c r="AA4103" s="49">
        <v>8.56</v>
      </c>
      <c r="AB4103" s="49">
        <v>10.130000000000001</v>
      </c>
      <c r="AC4103" s="49">
        <v>0.26</v>
      </c>
      <c r="AD4103" s="49">
        <v>2.12</v>
      </c>
      <c r="AE4103" s="312"/>
      <c r="AF4103" s="343" t="s">
        <v>440</v>
      </c>
      <c r="AG4103" s="343">
        <v>30</v>
      </c>
      <c r="AH4103" s="343">
        <v>15</v>
      </c>
      <c r="AI4103" s="343"/>
      <c r="AJ4103" s="343"/>
      <c r="AK4103" s="343"/>
      <c r="AL4103" s="343"/>
      <c r="AM4103" s="343"/>
      <c r="AN4103" s="343"/>
      <c r="AO4103" s="343"/>
      <c r="AP4103" s="343"/>
      <c r="AQ4103" s="343"/>
      <c r="AR4103" s="343"/>
      <c r="AS4103" s="343"/>
      <c r="AT4103" s="343"/>
      <c r="AU4103" s="343"/>
      <c r="AV4103" s="343"/>
      <c r="AW4103" s="343"/>
      <c r="AX4103" s="343"/>
      <c r="AY4103" s="343"/>
      <c r="AZ4103" s="343"/>
      <c r="BA4103" s="343"/>
      <c r="BB4103" s="343"/>
      <c r="BC4103" s="343"/>
      <c r="BD4103" s="343"/>
      <c r="BE4103" s="475"/>
      <c r="BF4103" s="475"/>
      <c r="BG4103" s="475"/>
      <c r="BH4103" s="475"/>
      <c r="BI4103" s="475"/>
      <c r="BJ4103" s="475"/>
      <c r="BK4103" s="475"/>
      <c r="BL4103" s="475"/>
      <c r="BM4103" s="475"/>
      <c r="BN4103" s="475"/>
      <c r="BO4103" s="475"/>
      <c r="BP4103" s="306"/>
      <c r="BQ4103" s="496"/>
      <c r="BR4103" s="496"/>
      <c r="BS4103" s="496"/>
      <c r="BT4103" s="496"/>
      <c r="BU4103" s="496"/>
      <c r="BV4103" s="496"/>
    </row>
    <row r="4104" spans="1:74" s="52" customFormat="1" ht="12.75">
      <c r="A4104" s="45">
        <v>2670.0804681784898</v>
      </c>
      <c r="B4104" s="46" t="s">
        <v>364</v>
      </c>
      <c r="C4104" s="47" t="s">
        <v>390</v>
      </c>
      <c r="D4104" s="48">
        <f>D4103+7</f>
        <v>7</v>
      </c>
      <c r="E4104" s="49">
        <v>38.819240000000001</v>
      </c>
      <c r="F4104" s="49">
        <v>3.32E-2</v>
      </c>
      <c r="G4104" s="49">
        <v>17.6004</v>
      </c>
      <c r="H4104" s="49">
        <v>0.23419999999999999</v>
      </c>
      <c r="I4104" s="49">
        <v>0.24640000000000001</v>
      </c>
      <c r="J4104" s="49">
        <v>43.526539999999997</v>
      </c>
      <c r="K4104" s="49">
        <v>0.25059999999999999</v>
      </c>
      <c r="L4104" s="49">
        <v>100.71058000000001</v>
      </c>
      <c r="M4104" s="47"/>
      <c r="N4104" s="50">
        <v>0.98283052362289314</v>
      </c>
      <c r="O4104" s="50">
        <v>6.6457669260869799E-4</v>
      </c>
      <c r="P4104" s="50">
        <v>0.3726577344118544</v>
      </c>
      <c r="Q4104" s="50">
        <v>4.7693850979463985E-3</v>
      </c>
      <c r="R4104" s="50">
        <v>5.2839420989712668E-3</v>
      </c>
      <c r="S4104" s="50">
        <v>1.6428363307256213</v>
      </c>
      <c r="T4104" s="50">
        <v>6.7978303419946049E-3</v>
      </c>
      <c r="U4104" s="50">
        <v>3.0158403229918895</v>
      </c>
      <c r="V4104" s="51">
        <v>81.510353175540828</v>
      </c>
      <c r="X4104" s="49">
        <v>0.26</v>
      </c>
      <c r="Y4104" s="49">
        <v>55.63</v>
      </c>
      <c r="Z4104" s="49">
        <v>0.54</v>
      </c>
      <c r="AA4104" s="49">
        <v>7.78</v>
      </c>
      <c r="AB4104" s="49">
        <v>9.41</v>
      </c>
      <c r="AC4104" s="49">
        <v>0.26</v>
      </c>
      <c r="AD4104" s="49">
        <v>2.2599999999999998</v>
      </c>
      <c r="AE4104" s="312"/>
      <c r="AF4104" s="343" t="s">
        <v>440</v>
      </c>
      <c r="AG4104" s="343">
        <v>30</v>
      </c>
      <c r="AH4104" s="343">
        <v>15</v>
      </c>
      <c r="AI4104" s="343"/>
      <c r="AJ4104" s="343"/>
      <c r="AK4104" s="343"/>
      <c r="AL4104" s="343"/>
      <c r="AM4104" s="343"/>
      <c r="AN4104" s="343"/>
      <c r="AO4104" s="343"/>
      <c r="AP4104" s="343"/>
      <c r="AQ4104" s="343"/>
      <c r="AR4104" s="343"/>
      <c r="AS4104" s="343"/>
      <c r="AT4104" s="343"/>
      <c r="AU4104" s="343"/>
      <c r="AV4104" s="343"/>
      <c r="AW4104" s="343"/>
      <c r="AX4104" s="343"/>
      <c r="AY4104" s="343"/>
      <c r="AZ4104" s="343"/>
      <c r="BA4104" s="343"/>
      <c r="BB4104" s="343"/>
      <c r="BC4104" s="343"/>
      <c r="BD4104" s="343"/>
      <c r="BE4104" s="475"/>
      <c r="BF4104" s="475"/>
      <c r="BG4104" s="475"/>
      <c r="BH4104" s="475"/>
      <c r="BI4104" s="475"/>
      <c r="BJ4104" s="475"/>
      <c r="BK4104" s="475"/>
      <c r="BL4104" s="475"/>
      <c r="BM4104" s="475"/>
      <c r="BN4104" s="475"/>
      <c r="BO4104" s="475"/>
      <c r="BP4104" s="306"/>
      <c r="BQ4104" s="496"/>
      <c r="BR4104" s="496"/>
      <c r="BS4104" s="496"/>
      <c r="BT4104" s="496"/>
      <c r="BU4104" s="496"/>
      <c r="BV4104" s="496"/>
    </row>
    <row r="4105" spans="1:74" s="52" customFormat="1" ht="12.75">
      <c r="A4105" s="45">
        <v>2670.0804681784898</v>
      </c>
      <c r="B4105" s="46" t="s">
        <v>364</v>
      </c>
      <c r="C4105" s="47" t="s">
        <v>390</v>
      </c>
      <c r="D4105" s="48">
        <f t="shared" ref="D4105:D4147" si="52">D4104+7</f>
        <v>14</v>
      </c>
      <c r="E4105" s="49">
        <v>39.034280000000003</v>
      </c>
      <c r="F4105" s="49">
        <v>4.4200000000000003E-2</v>
      </c>
      <c r="G4105" s="49">
        <v>16.740870000000001</v>
      </c>
      <c r="H4105" s="49">
        <v>0.25419999999999998</v>
      </c>
      <c r="I4105" s="49">
        <v>0.23230000000000001</v>
      </c>
      <c r="J4105" s="49">
        <v>44.10998</v>
      </c>
      <c r="K4105" s="49">
        <v>0.24390000000000001</v>
      </c>
      <c r="L4105" s="49">
        <v>100.65973</v>
      </c>
      <c r="M4105" s="47"/>
      <c r="N4105" s="50">
        <v>0.98451053736907024</v>
      </c>
      <c r="O4105" s="50">
        <v>8.8139763358526262E-4</v>
      </c>
      <c r="P4105" s="50">
        <v>0.35310853390335922</v>
      </c>
      <c r="Q4105" s="50">
        <v>5.1569584746329836E-3</v>
      </c>
      <c r="R4105" s="50">
        <v>4.9625985552645604E-3</v>
      </c>
      <c r="S4105" s="50">
        <v>1.6585157578007486</v>
      </c>
      <c r="T4105" s="50">
        <v>6.5908836270977527E-3</v>
      </c>
      <c r="U4105" s="50">
        <v>3.0137266673637586</v>
      </c>
      <c r="V4105" s="51">
        <v>82.446596247640741</v>
      </c>
      <c r="X4105" s="49">
        <v>0.26</v>
      </c>
      <c r="Y4105" s="49">
        <v>42.79</v>
      </c>
      <c r="Z4105" s="49">
        <v>0.56000000000000005</v>
      </c>
      <c r="AA4105" s="49">
        <v>7.2</v>
      </c>
      <c r="AB4105" s="49">
        <v>9.59</v>
      </c>
      <c r="AC4105" s="49">
        <v>0.26</v>
      </c>
      <c r="AD4105" s="49">
        <v>2.31</v>
      </c>
      <c r="AE4105" s="312"/>
      <c r="AF4105" s="343" t="s">
        <v>440</v>
      </c>
      <c r="AG4105" s="343">
        <v>30</v>
      </c>
      <c r="AH4105" s="343">
        <v>15</v>
      </c>
      <c r="AI4105" s="343"/>
      <c r="AJ4105" s="343"/>
      <c r="AK4105" s="343"/>
      <c r="AL4105" s="343"/>
      <c r="AM4105" s="343"/>
      <c r="AN4105" s="343"/>
      <c r="AO4105" s="343"/>
      <c r="AP4105" s="343"/>
      <c r="AQ4105" s="343"/>
      <c r="AR4105" s="343"/>
      <c r="AS4105" s="343"/>
      <c r="AT4105" s="343"/>
      <c r="AU4105" s="343"/>
      <c r="AV4105" s="343"/>
      <c r="AW4105" s="343"/>
      <c r="AX4105" s="343"/>
      <c r="AY4105" s="343"/>
      <c r="AZ4105" s="343"/>
      <c r="BA4105" s="343"/>
      <c r="BB4105" s="343"/>
      <c r="BC4105" s="343"/>
      <c r="BD4105" s="343"/>
      <c r="BE4105" s="475"/>
      <c r="BF4105" s="475"/>
      <c r="BG4105" s="475"/>
      <c r="BH4105" s="475"/>
      <c r="BI4105" s="475"/>
      <c r="BJ4105" s="475"/>
      <c r="BK4105" s="475"/>
      <c r="BL4105" s="475"/>
      <c r="BM4105" s="475"/>
      <c r="BN4105" s="475"/>
      <c r="BO4105" s="475"/>
      <c r="BP4105" s="306"/>
      <c r="BQ4105" s="496"/>
      <c r="BR4105" s="496"/>
      <c r="BS4105" s="496"/>
      <c r="BT4105" s="496"/>
      <c r="BU4105" s="496"/>
      <c r="BV4105" s="496"/>
    </row>
    <row r="4106" spans="1:74" s="52" customFormat="1" ht="12.75">
      <c r="A4106" s="45">
        <v>2670.0804681784898</v>
      </c>
      <c r="B4106" s="46" t="s">
        <v>364</v>
      </c>
      <c r="C4106" s="47" t="s">
        <v>390</v>
      </c>
      <c r="D4106" s="48">
        <f t="shared" si="52"/>
        <v>21</v>
      </c>
      <c r="E4106" s="49">
        <v>38.972839999999998</v>
      </c>
      <c r="F4106" s="49">
        <v>7.4300000000000005E-2</v>
      </c>
      <c r="G4106" s="49">
        <v>16.05124</v>
      </c>
      <c r="H4106" s="49">
        <v>0.27760000000000001</v>
      </c>
      <c r="I4106" s="49">
        <v>0.1749</v>
      </c>
      <c r="J4106" s="49">
        <v>44.622999999999998</v>
      </c>
      <c r="K4106" s="49">
        <v>0.24629999999999999</v>
      </c>
      <c r="L4106" s="49">
        <v>100.42018</v>
      </c>
      <c r="M4106" s="47"/>
      <c r="N4106" s="50">
        <v>0.98228362807346026</v>
      </c>
      <c r="O4106" s="50">
        <v>1.4806045508798011E-3</v>
      </c>
      <c r="P4106" s="50">
        <v>0.33832916236614302</v>
      </c>
      <c r="Q4106" s="50">
        <v>5.6277941703415752E-3</v>
      </c>
      <c r="R4106" s="50">
        <v>3.7337943982404267E-3</v>
      </c>
      <c r="S4106" s="50">
        <v>1.6766490266923448</v>
      </c>
      <c r="T4106" s="50">
        <v>6.6511525733705295E-3</v>
      </c>
      <c r="U4106" s="50">
        <v>3.0147551628247804</v>
      </c>
      <c r="V4106" s="51">
        <v>83.209289102815077</v>
      </c>
      <c r="X4106" s="49">
        <v>0.26</v>
      </c>
      <c r="Y4106" s="49">
        <v>25.87</v>
      </c>
      <c r="Z4106" s="49">
        <v>0.56999999999999995</v>
      </c>
      <c r="AA4106" s="49">
        <v>6.6</v>
      </c>
      <c r="AB4106" s="49">
        <v>12.42</v>
      </c>
      <c r="AC4106" s="49">
        <v>0.25</v>
      </c>
      <c r="AD4106" s="49">
        <v>2.2799999999999998</v>
      </c>
      <c r="AE4106" s="312"/>
      <c r="AF4106" s="343" t="s">
        <v>440</v>
      </c>
      <c r="AG4106" s="343">
        <v>30</v>
      </c>
      <c r="AH4106" s="343">
        <v>15</v>
      </c>
      <c r="AI4106" s="343"/>
      <c r="AJ4106" s="343"/>
      <c r="AK4106" s="343"/>
      <c r="AL4106" s="343"/>
      <c r="AM4106" s="343"/>
      <c r="AN4106" s="343"/>
      <c r="AO4106" s="343"/>
      <c r="AP4106" s="343"/>
      <c r="AQ4106" s="343"/>
      <c r="AR4106" s="343"/>
      <c r="AS4106" s="343"/>
      <c r="AT4106" s="343"/>
      <c r="AU4106" s="343"/>
      <c r="AV4106" s="343"/>
      <c r="AW4106" s="343"/>
      <c r="AX4106" s="343"/>
      <c r="AY4106" s="343"/>
      <c r="AZ4106" s="343"/>
      <c r="BA4106" s="343"/>
      <c r="BB4106" s="343"/>
      <c r="BC4106" s="343"/>
      <c r="BD4106" s="343"/>
      <c r="BE4106" s="475"/>
      <c r="BF4106" s="475"/>
      <c r="BG4106" s="475"/>
      <c r="BH4106" s="475"/>
      <c r="BI4106" s="475"/>
      <c r="BJ4106" s="475"/>
      <c r="BK4106" s="475"/>
      <c r="BL4106" s="475"/>
      <c r="BM4106" s="475"/>
      <c r="BN4106" s="475"/>
      <c r="BO4106" s="475"/>
      <c r="BP4106" s="306"/>
      <c r="BQ4106" s="496"/>
      <c r="BR4106" s="496"/>
      <c r="BS4106" s="496"/>
      <c r="BT4106" s="496"/>
      <c r="BU4106" s="496"/>
      <c r="BV4106" s="496"/>
    </row>
    <row r="4107" spans="1:74" s="52" customFormat="1" ht="12.75">
      <c r="A4107" s="45">
        <v>2670.0804681784898</v>
      </c>
      <c r="B4107" s="46" t="s">
        <v>364</v>
      </c>
      <c r="C4107" s="47" t="s">
        <v>390</v>
      </c>
      <c r="D4107" s="48">
        <f t="shared" si="52"/>
        <v>28</v>
      </c>
      <c r="E4107" s="49">
        <v>39.218600000000002</v>
      </c>
      <c r="F4107" s="49">
        <v>7.0499999999999993E-2</v>
      </c>
      <c r="G4107" s="49">
        <v>15.38161</v>
      </c>
      <c r="H4107" s="49">
        <v>0.27410000000000001</v>
      </c>
      <c r="I4107" s="49">
        <v>0.22689999999999999</v>
      </c>
      <c r="J4107" s="49">
        <v>45.075679999999998</v>
      </c>
      <c r="K4107" s="49">
        <v>0.24260000000000001</v>
      </c>
      <c r="L4107" s="49">
        <v>100.48998999999999</v>
      </c>
      <c r="M4107" s="47"/>
      <c r="N4107" s="50">
        <v>0.98454095179689427</v>
      </c>
      <c r="O4107" s="50">
        <v>1.3992851682903514E-3</v>
      </c>
      <c r="P4107" s="50">
        <v>0.32292337918935582</v>
      </c>
      <c r="Q4107" s="50">
        <v>5.5347068964163651E-3</v>
      </c>
      <c r="R4107" s="50">
        <v>4.8246069033002718E-3</v>
      </c>
      <c r="S4107" s="50">
        <v>1.6869124032743543</v>
      </c>
      <c r="T4107" s="50">
        <v>6.5251446379127618E-3</v>
      </c>
      <c r="U4107" s="50">
        <v>3.012660477866524</v>
      </c>
      <c r="V4107" s="51">
        <v>83.932847548693374</v>
      </c>
      <c r="X4107" s="49">
        <v>0.26</v>
      </c>
      <c r="Y4107" s="49">
        <v>26.61</v>
      </c>
      <c r="Z4107" s="49">
        <v>0.57999999999999996</v>
      </c>
      <c r="AA4107" s="49">
        <v>6.68</v>
      </c>
      <c r="AB4107" s="49">
        <v>9.91</v>
      </c>
      <c r="AC4107" s="49">
        <v>0.25</v>
      </c>
      <c r="AD4107" s="49">
        <v>2.2999999999999998</v>
      </c>
      <c r="AE4107" s="312"/>
      <c r="AF4107" s="343" t="s">
        <v>440</v>
      </c>
      <c r="AG4107" s="343">
        <v>30</v>
      </c>
      <c r="AH4107" s="343">
        <v>15</v>
      </c>
      <c r="AI4107" s="343"/>
      <c r="AJ4107" s="343"/>
      <c r="AK4107" s="343"/>
      <c r="AL4107" s="343"/>
      <c r="AM4107" s="343"/>
      <c r="AN4107" s="343"/>
      <c r="AO4107" s="343"/>
      <c r="AP4107" s="343"/>
      <c r="AQ4107" s="343"/>
      <c r="AR4107" s="343"/>
      <c r="AS4107" s="343"/>
      <c r="AT4107" s="343"/>
      <c r="AU4107" s="343"/>
      <c r="AV4107" s="343"/>
      <c r="AW4107" s="343"/>
      <c r="AX4107" s="343"/>
      <c r="AY4107" s="343"/>
      <c r="AZ4107" s="343"/>
      <c r="BA4107" s="343"/>
      <c r="BB4107" s="343"/>
      <c r="BC4107" s="343"/>
      <c r="BD4107" s="343"/>
      <c r="BE4107" s="475"/>
      <c r="BF4107" s="475"/>
      <c r="BG4107" s="475"/>
      <c r="BH4107" s="475"/>
      <c r="BI4107" s="475"/>
      <c r="BJ4107" s="475"/>
      <c r="BK4107" s="475"/>
      <c r="BL4107" s="475"/>
      <c r="BM4107" s="475"/>
      <c r="BN4107" s="475"/>
      <c r="BO4107" s="475"/>
      <c r="BP4107" s="306"/>
      <c r="BQ4107" s="496"/>
      <c r="BR4107" s="496"/>
      <c r="BS4107" s="496"/>
      <c r="BT4107" s="496"/>
      <c r="BU4107" s="496"/>
      <c r="BV4107" s="496"/>
    </row>
    <row r="4108" spans="1:74" s="52" customFormat="1" ht="12.75">
      <c r="A4108" s="45">
        <v>2670.0804681784898</v>
      </c>
      <c r="B4108" s="46" t="s">
        <v>364</v>
      </c>
      <c r="C4108" s="47" t="s">
        <v>390</v>
      </c>
      <c r="D4108" s="48">
        <f t="shared" si="52"/>
        <v>35</v>
      </c>
      <c r="E4108" s="49">
        <v>39.208359999999999</v>
      </c>
      <c r="F4108" s="49">
        <v>7.4200000000000002E-2</v>
      </c>
      <c r="G4108" s="49">
        <v>14.642010000000001</v>
      </c>
      <c r="H4108" s="49">
        <v>0.27679999999999999</v>
      </c>
      <c r="I4108" s="49">
        <v>0.17030000000000001</v>
      </c>
      <c r="J4108" s="49">
        <v>45.57864</v>
      </c>
      <c r="K4108" s="49">
        <v>0.2283</v>
      </c>
      <c r="L4108" s="49">
        <v>100.17861000000001</v>
      </c>
      <c r="M4108" s="47"/>
      <c r="N4108" s="50">
        <v>0.98392276042432136</v>
      </c>
      <c r="O4108" s="50">
        <v>1.4721824975026481E-3</v>
      </c>
      <c r="P4108" s="50">
        <v>0.30728334583764072</v>
      </c>
      <c r="Q4108" s="50">
        <v>5.5871754319973379E-3</v>
      </c>
      <c r="R4108" s="50">
        <v>3.6197845081823638E-3</v>
      </c>
      <c r="S4108" s="50">
        <v>1.7051093572767364</v>
      </c>
      <c r="T4108" s="50">
        <v>6.1382686042928481E-3</v>
      </c>
      <c r="U4108" s="50">
        <v>3.0131328745806738</v>
      </c>
      <c r="V4108" s="51">
        <v>84.730448219073281</v>
      </c>
      <c r="X4108" s="49">
        <v>0.26</v>
      </c>
      <c r="Y4108" s="49">
        <v>27.47</v>
      </c>
      <c r="Z4108" s="49">
        <v>0.6</v>
      </c>
      <c r="AA4108" s="49">
        <v>6.71</v>
      </c>
      <c r="AB4108" s="49">
        <v>12.72</v>
      </c>
      <c r="AC4108" s="49">
        <v>0.25</v>
      </c>
      <c r="AD4108" s="49">
        <v>2.42</v>
      </c>
      <c r="AE4108" s="312"/>
      <c r="AF4108" s="343" t="s">
        <v>440</v>
      </c>
      <c r="AG4108" s="343">
        <v>30</v>
      </c>
      <c r="AH4108" s="343">
        <v>15</v>
      </c>
      <c r="AI4108" s="343"/>
      <c r="AJ4108" s="343"/>
      <c r="AK4108" s="343"/>
      <c r="AL4108" s="343"/>
      <c r="AM4108" s="343"/>
      <c r="AN4108" s="343"/>
      <c r="AO4108" s="343"/>
      <c r="AP4108" s="343"/>
      <c r="AQ4108" s="343"/>
      <c r="AR4108" s="343"/>
      <c r="AS4108" s="343"/>
      <c r="AT4108" s="343"/>
      <c r="AU4108" s="343"/>
      <c r="AV4108" s="343"/>
      <c r="AW4108" s="343"/>
      <c r="AX4108" s="343"/>
      <c r="AY4108" s="343"/>
      <c r="AZ4108" s="343"/>
      <c r="BA4108" s="343"/>
      <c r="BB4108" s="343"/>
      <c r="BC4108" s="343"/>
      <c r="BD4108" s="343"/>
      <c r="BE4108" s="475"/>
      <c r="BF4108" s="475"/>
      <c r="BG4108" s="475"/>
      <c r="BH4108" s="475"/>
      <c r="BI4108" s="475"/>
      <c r="BJ4108" s="475"/>
      <c r="BK4108" s="475"/>
      <c r="BL4108" s="475"/>
      <c r="BM4108" s="475"/>
      <c r="BN4108" s="475"/>
      <c r="BO4108" s="475"/>
      <c r="BP4108" s="306"/>
      <c r="BQ4108" s="496"/>
      <c r="BR4108" s="496"/>
      <c r="BS4108" s="496"/>
      <c r="BT4108" s="496"/>
      <c r="BU4108" s="496"/>
      <c r="BV4108" s="496"/>
    </row>
    <row r="4109" spans="1:74" s="52" customFormat="1" ht="12.75">
      <c r="A4109" s="45">
        <v>2670.0804681784898</v>
      </c>
      <c r="B4109" s="46" t="s">
        <v>364</v>
      </c>
      <c r="C4109" s="47" t="s">
        <v>390</v>
      </c>
      <c r="D4109" s="48">
        <f t="shared" si="52"/>
        <v>42</v>
      </c>
      <c r="E4109" s="49">
        <v>39.320999999999998</v>
      </c>
      <c r="F4109" s="49">
        <v>2.6499999999999999E-2</v>
      </c>
      <c r="G4109" s="49">
        <v>14.212249999999999</v>
      </c>
      <c r="H4109" s="49">
        <v>0.30830000000000002</v>
      </c>
      <c r="I4109" s="49">
        <v>0.2074</v>
      </c>
      <c r="J4109" s="49">
        <v>45.870359999999998</v>
      </c>
      <c r="K4109" s="49">
        <v>0.22620000000000001</v>
      </c>
      <c r="L4109" s="49">
        <v>100.17201</v>
      </c>
      <c r="M4109" s="47"/>
      <c r="N4109" s="50">
        <v>0.98525276522326721</v>
      </c>
      <c r="O4109" s="50">
        <v>5.2498198094247937E-4</v>
      </c>
      <c r="P4109" s="50">
        <v>0.2978118268128736</v>
      </c>
      <c r="Q4109" s="50">
        <v>6.2135604153209061E-3</v>
      </c>
      <c r="R4109" s="50">
        <v>4.4016712147743678E-3</v>
      </c>
      <c r="S4109" s="50">
        <v>1.7134198836094525</v>
      </c>
      <c r="T4109" s="50">
        <v>6.0725815582167589E-3</v>
      </c>
      <c r="U4109" s="50">
        <v>3.013697270814848</v>
      </c>
      <c r="V4109" s="51">
        <v>85.192565069972076</v>
      </c>
      <c r="X4109" s="49">
        <v>0.26</v>
      </c>
      <c r="Y4109" s="49">
        <v>72.290000000000006</v>
      </c>
      <c r="Z4109" s="49">
        <v>0.61</v>
      </c>
      <c r="AA4109" s="49">
        <v>6.05</v>
      </c>
      <c r="AB4109" s="49">
        <v>10.52</v>
      </c>
      <c r="AC4109" s="49">
        <v>0.25</v>
      </c>
      <c r="AD4109" s="49">
        <v>2.4300000000000002</v>
      </c>
      <c r="AE4109" s="312"/>
      <c r="AF4109" s="343" t="s">
        <v>440</v>
      </c>
      <c r="AG4109" s="343">
        <v>30</v>
      </c>
      <c r="AH4109" s="343">
        <v>15</v>
      </c>
      <c r="AI4109" s="343"/>
      <c r="AJ4109" s="343"/>
      <c r="AK4109" s="343"/>
      <c r="AL4109" s="343"/>
      <c r="AM4109" s="343"/>
      <c r="AN4109" s="343"/>
      <c r="AO4109" s="343"/>
      <c r="AP4109" s="343"/>
      <c r="AQ4109" s="343"/>
      <c r="AR4109" s="343"/>
      <c r="AS4109" s="343"/>
      <c r="AT4109" s="343"/>
      <c r="AU4109" s="343"/>
      <c r="AV4109" s="343"/>
      <c r="AW4109" s="343"/>
      <c r="AX4109" s="343"/>
      <c r="AY4109" s="343"/>
      <c r="AZ4109" s="343"/>
      <c r="BA4109" s="343"/>
      <c r="BB4109" s="343"/>
      <c r="BC4109" s="343"/>
      <c r="BD4109" s="343"/>
      <c r="BE4109" s="475"/>
      <c r="BF4109" s="475"/>
      <c r="BG4109" s="475"/>
      <c r="BH4109" s="475"/>
      <c r="BI4109" s="475"/>
      <c r="BJ4109" s="475"/>
      <c r="BK4109" s="475"/>
      <c r="BL4109" s="475"/>
      <c r="BM4109" s="475"/>
      <c r="BN4109" s="475"/>
      <c r="BO4109" s="475"/>
      <c r="BP4109" s="306"/>
      <c r="BQ4109" s="496"/>
      <c r="BR4109" s="496"/>
      <c r="BS4109" s="496"/>
      <c r="BT4109" s="496"/>
      <c r="BU4109" s="496"/>
      <c r="BV4109" s="496"/>
    </row>
    <row r="4110" spans="1:74" s="52" customFormat="1" ht="12.75">
      <c r="A4110" s="45">
        <v>2670.0804681784898</v>
      </c>
      <c r="B4110" s="46" t="s">
        <v>364</v>
      </c>
      <c r="C4110" s="47" t="s">
        <v>390</v>
      </c>
      <c r="D4110" s="48">
        <f t="shared" si="52"/>
        <v>49</v>
      </c>
      <c r="E4110" s="49">
        <v>39.505319999999998</v>
      </c>
      <c r="F4110" s="49">
        <v>6.2799999999999995E-2</v>
      </c>
      <c r="G4110" s="49">
        <v>13.882429999999999</v>
      </c>
      <c r="H4110" s="49">
        <v>0.31440000000000001</v>
      </c>
      <c r="I4110" s="49">
        <v>0.17710000000000001</v>
      </c>
      <c r="J4110" s="49">
        <v>46.21237</v>
      </c>
      <c r="K4110" s="49">
        <v>0.22170000000000001</v>
      </c>
      <c r="L4110" s="49">
        <v>100.37612</v>
      </c>
      <c r="M4110" s="47"/>
      <c r="N4110" s="50">
        <v>0.9857759553090365</v>
      </c>
      <c r="O4110" s="50">
        <v>1.2389611703511854E-3</v>
      </c>
      <c r="P4110" s="50">
        <v>0.28969708355300983</v>
      </c>
      <c r="Q4110" s="50">
        <v>6.3102863399261714E-3</v>
      </c>
      <c r="R4110" s="50">
        <v>3.7430612793332321E-3</v>
      </c>
      <c r="S4110" s="50">
        <v>1.7190536238910012</v>
      </c>
      <c r="T4110" s="50">
        <v>5.9271508076029463E-3</v>
      </c>
      <c r="U4110" s="50">
        <v>3.0117461223502615</v>
      </c>
      <c r="V4110" s="51">
        <v>85.578246096966993</v>
      </c>
      <c r="X4110" s="49">
        <v>0.26</v>
      </c>
      <c r="Y4110" s="49">
        <v>30.9</v>
      </c>
      <c r="Z4110" s="49">
        <v>0.61</v>
      </c>
      <c r="AA4110" s="49">
        <v>5.98</v>
      </c>
      <c r="AB4110" s="49">
        <v>11.91</v>
      </c>
      <c r="AC4110" s="49">
        <v>0.25</v>
      </c>
      <c r="AD4110" s="49">
        <v>2.4700000000000002</v>
      </c>
      <c r="AE4110" s="312"/>
      <c r="AF4110" s="343" t="s">
        <v>440</v>
      </c>
      <c r="AG4110" s="343">
        <v>30</v>
      </c>
      <c r="AH4110" s="343">
        <v>15</v>
      </c>
      <c r="AI4110" s="343"/>
      <c r="AJ4110" s="343"/>
      <c r="AK4110" s="343"/>
      <c r="AL4110" s="343"/>
      <c r="AM4110" s="343"/>
      <c r="AN4110" s="343"/>
      <c r="AO4110" s="343"/>
      <c r="AP4110" s="343"/>
      <c r="AQ4110" s="343"/>
      <c r="AR4110" s="343"/>
      <c r="AS4110" s="343"/>
      <c r="AT4110" s="343"/>
      <c r="AU4110" s="343"/>
      <c r="AV4110" s="343"/>
      <c r="AW4110" s="343"/>
      <c r="AX4110" s="343"/>
      <c r="AY4110" s="343"/>
      <c r="AZ4110" s="343"/>
      <c r="BA4110" s="343"/>
      <c r="BB4110" s="343"/>
      <c r="BC4110" s="343"/>
      <c r="BD4110" s="343"/>
      <c r="BE4110" s="475"/>
      <c r="BF4110" s="475"/>
      <c r="BG4110" s="475"/>
      <c r="BH4110" s="475"/>
      <c r="BI4110" s="475"/>
      <c r="BJ4110" s="475"/>
      <c r="BK4110" s="475"/>
      <c r="BL4110" s="475"/>
      <c r="BM4110" s="475"/>
      <c r="BN4110" s="475"/>
      <c r="BO4110" s="475"/>
      <c r="BP4110" s="306"/>
      <c r="BQ4110" s="496"/>
      <c r="BR4110" s="496"/>
      <c r="BS4110" s="496"/>
      <c r="BT4110" s="496"/>
      <c r="BU4110" s="496"/>
      <c r="BV4110" s="496"/>
    </row>
    <row r="4111" spans="1:74" s="52" customFormat="1" ht="12.75">
      <c r="A4111" s="45">
        <v>2670.0804681784898</v>
      </c>
      <c r="B4111" s="46" t="s">
        <v>364</v>
      </c>
      <c r="C4111" s="47" t="s">
        <v>390</v>
      </c>
      <c r="D4111" s="48">
        <f t="shared" si="52"/>
        <v>56</v>
      </c>
      <c r="E4111" s="49">
        <v>39.525790000000001</v>
      </c>
      <c r="F4111" s="49">
        <v>0.114</v>
      </c>
      <c r="G4111" s="49">
        <v>13.3727</v>
      </c>
      <c r="H4111" s="49">
        <v>0.31059999999999999</v>
      </c>
      <c r="I4111" s="49">
        <v>0.18010000000000001</v>
      </c>
      <c r="J4111" s="49">
        <v>46.665039999999998</v>
      </c>
      <c r="K4111" s="49">
        <v>0.21310000000000001</v>
      </c>
      <c r="L4111" s="49">
        <v>100.38132999999999</v>
      </c>
      <c r="M4111" s="47"/>
      <c r="N4111" s="50">
        <v>0.98382447814907226</v>
      </c>
      <c r="O4111" s="50">
        <v>2.2434548379448743E-3</v>
      </c>
      <c r="P4111" s="50">
        <v>0.27836341819267874</v>
      </c>
      <c r="Q4111" s="50">
        <v>6.2184537519871415E-3</v>
      </c>
      <c r="R4111" s="50">
        <v>3.7969643278507039E-3</v>
      </c>
      <c r="S4111" s="50">
        <v>1.7315588362930776</v>
      </c>
      <c r="T4111" s="50">
        <v>5.6830066224262555E-3</v>
      </c>
      <c r="U4111" s="50">
        <v>3.0116886121750372</v>
      </c>
      <c r="V4111" s="51">
        <v>86.150538033427623</v>
      </c>
      <c r="X4111" s="49">
        <v>0.26</v>
      </c>
      <c r="Y4111" s="49">
        <v>17.87</v>
      </c>
      <c r="Z4111" s="49">
        <v>0.63</v>
      </c>
      <c r="AA4111" s="49">
        <v>6.09</v>
      </c>
      <c r="AB4111" s="49">
        <v>11.82</v>
      </c>
      <c r="AC4111" s="49">
        <v>0.24</v>
      </c>
      <c r="AD4111" s="49">
        <v>2.57</v>
      </c>
      <c r="AE4111" s="312"/>
      <c r="AF4111" s="343" t="s">
        <v>440</v>
      </c>
      <c r="AG4111" s="343">
        <v>30</v>
      </c>
      <c r="AH4111" s="343">
        <v>15</v>
      </c>
      <c r="AI4111" s="343"/>
      <c r="AJ4111" s="343"/>
      <c r="AK4111" s="343"/>
      <c r="AL4111" s="343"/>
      <c r="AM4111" s="343"/>
      <c r="AN4111" s="343"/>
      <c r="AO4111" s="343"/>
      <c r="AP4111" s="343"/>
      <c r="AQ4111" s="343"/>
      <c r="AR4111" s="343"/>
      <c r="AS4111" s="343"/>
      <c r="AT4111" s="343"/>
      <c r="AU4111" s="343"/>
      <c r="AV4111" s="343"/>
      <c r="AW4111" s="343"/>
      <c r="AX4111" s="343"/>
      <c r="AY4111" s="343"/>
      <c r="AZ4111" s="343"/>
      <c r="BA4111" s="343"/>
      <c r="BB4111" s="343"/>
      <c r="BC4111" s="343"/>
      <c r="BD4111" s="343"/>
      <c r="BE4111" s="475"/>
      <c r="BF4111" s="475"/>
      <c r="BG4111" s="475"/>
      <c r="BH4111" s="475"/>
      <c r="BI4111" s="475"/>
      <c r="BJ4111" s="475"/>
      <c r="BK4111" s="475"/>
      <c r="BL4111" s="475"/>
      <c r="BM4111" s="475"/>
      <c r="BN4111" s="475"/>
      <c r="BO4111" s="475"/>
      <c r="BP4111" s="306"/>
      <c r="BQ4111" s="496"/>
      <c r="BR4111" s="496"/>
      <c r="BS4111" s="496"/>
      <c r="BT4111" s="496"/>
      <c r="BU4111" s="496"/>
      <c r="BV4111" s="496"/>
    </row>
    <row r="4112" spans="1:74" s="52" customFormat="1" ht="12.75">
      <c r="A4112" s="45">
        <v>2670.0804681784898</v>
      </c>
      <c r="B4112" s="46" t="s">
        <v>364</v>
      </c>
      <c r="C4112" s="47" t="s">
        <v>390</v>
      </c>
      <c r="D4112" s="48">
        <f t="shared" si="52"/>
        <v>63</v>
      </c>
      <c r="E4112" s="49">
        <v>39.699869999999997</v>
      </c>
      <c r="F4112" s="49">
        <v>7.5800000000000006E-2</v>
      </c>
      <c r="G4112" s="49">
        <v>13.12284</v>
      </c>
      <c r="H4112" s="49">
        <v>0.3412</v>
      </c>
      <c r="I4112" s="49">
        <v>0.1716</v>
      </c>
      <c r="J4112" s="49">
        <v>47.087530000000001</v>
      </c>
      <c r="K4112" s="49">
        <v>0.22040000000000001</v>
      </c>
      <c r="L4112" s="49">
        <v>100.71924</v>
      </c>
      <c r="M4112" s="47"/>
      <c r="N4112" s="50">
        <v>0.98384948693445951</v>
      </c>
      <c r="O4112" s="50">
        <v>1.4851974658744512E-3</v>
      </c>
      <c r="P4112" s="50">
        <v>0.27197150629622896</v>
      </c>
      <c r="Q4112" s="50">
        <v>6.8013088022571633E-3</v>
      </c>
      <c r="R4112" s="50">
        <v>3.6019908194486203E-3</v>
      </c>
      <c r="S4112" s="50">
        <v>1.7396185671920252</v>
      </c>
      <c r="T4112" s="50">
        <v>5.8520606234980259E-3</v>
      </c>
      <c r="U4112" s="50">
        <v>3.0131801181337923</v>
      </c>
      <c r="V4112" s="51">
        <v>86.4797748865101</v>
      </c>
      <c r="X4112" s="49">
        <v>0.26</v>
      </c>
      <c r="Y4112" s="49">
        <v>26.06</v>
      </c>
      <c r="Z4112" s="49">
        <v>0.63</v>
      </c>
      <c r="AA4112" s="49">
        <v>5.48</v>
      </c>
      <c r="AB4112" s="49">
        <v>12.59</v>
      </c>
      <c r="AC4112" s="49">
        <v>0.24</v>
      </c>
      <c r="AD4112" s="49">
        <v>2.4700000000000002</v>
      </c>
      <c r="AE4112" s="312"/>
      <c r="AF4112" s="343" t="s">
        <v>440</v>
      </c>
      <c r="AG4112" s="343">
        <v>30</v>
      </c>
      <c r="AH4112" s="343">
        <v>15</v>
      </c>
      <c r="AI4112" s="343"/>
      <c r="AJ4112" s="343"/>
      <c r="AK4112" s="343"/>
      <c r="AL4112" s="343"/>
      <c r="AM4112" s="343"/>
      <c r="AN4112" s="343"/>
      <c r="AO4112" s="343"/>
      <c r="AP4112" s="343"/>
      <c r="AQ4112" s="343"/>
      <c r="AR4112" s="343"/>
      <c r="AS4112" s="343"/>
      <c r="AT4112" s="343"/>
      <c r="AU4112" s="343"/>
      <c r="AV4112" s="343"/>
      <c r="AW4112" s="343"/>
      <c r="AX4112" s="343"/>
      <c r="AY4112" s="343"/>
      <c r="AZ4112" s="343"/>
      <c r="BA4112" s="343"/>
      <c r="BB4112" s="343"/>
      <c r="BC4112" s="343"/>
      <c r="BD4112" s="343"/>
      <c r="BE4112" s="475"/>
      <c r="BF4112" s="475"/>
      <c r="BG4112" s="475"/>
      <c r="BH4112" s="475"/>
      <c r="BI4112" s="475"/>
      <c r="BJ4112" s="475"/>
      <c r="BK4112" s="475"/>
      <c r="BL4112" s="475"/>
      <c r="BM4112" s="475"/>
      <c r="BN4112" s="475"/>
      <c r="BO4112" s="475"/>
      <c r="BP4112" s="306"/>
      <c r="BQ4112" s="496"/>
      <c r="BR4112" s="496"/>
      <c r="BS4112" s="496"/>
      <c r="BT4112" s="496"/>
      <c r="BU4112" s="496"/>
      <c r="BV4112" s="496"/>
    </row>
    <row r="4113" spans="1:74" s="52" customFormat="1" ht="12.75">
      <c r="A4113" s="45">
        <v>2670.0804681784898</v>
      </c>
      <c r="B4113" s="46" t="s">
        <v>364</v>
      </c>
      <c r="C4113" s="47" t="s">
        <v>390</v>
      </c>
      <c r="D4113" s="48">
        <f t="shared" si="52"/>
        <v>70</v>
      </c>
      <c r="E4113" s="49">
        <v>39.525790000000001</v>
      </c>
      <c r="F4113" s="49">
        <v>0.10829999999999999</v>
      </c>
      <c r="G4113" s="49">
        <v>12.73305</v>
      </c>
      <c r="H4113" s="49">
        <v>0.37169999999999997</v>
      </c>
      <c r="I4113" s="49">
        <v>0.1726</v>
      </c>
      <c r="J4113" s="49">
        <v>47.05735</v>
      </c>
      <c r="K4113" s="49">
        <v>0.21759999999999999</v>
      </c>
      <c r="L4113" s="49">
        <v>100.18639</v>
      </c>
      <c r="M4113" s="47"/>
      <c r="N4113" s="50">
        <v>0.98331047260110649</v>
      </c>
      <c r="O4113" s="50">
        <v>2.1301685937451568E-3</v>
      </c>
      <c r="P4113" s="50">
        <v>0.26491011680500287</v>
      </c>
      <c r="Q4113" s="50">
        <v>7.437835331353196E-3</v>
      </c>
      <c r="R4113" s="50">
        <v>3.6369441861535592E-3</v>
      </c>
      <c r="S4113" s="50">
        <v>1.7452036707154241</v>
      </c>
      <c r="T4113" s="50">
        <v>5.7999819786183774E-3</v>
      </c>
      <c r="U4113" s="50">
        <v>3.0124291902114035</v>
      </c>
      <c r="V4113" s="51">
        <v>86.821138263432218</v>
      </c>
      <c r="X4113" s="49">
        <v>0.26</v>
      </c>
      <c r="Y4113" s="49">
        <v>18.309999999999999</v>
      </c>
      <c r="Z4113" s="49">
        <v>0.64</v>
      </c>
      <c r="AA4113" s="49">
        <v>5.1100000000000003</v>
      </c>
      <c r="AB4113" s="49">
        <v>12.3</v>
      </c>
      <c r="AC4113" s="49">
        <v>0.24</v>
      </c>
      <c r="AD4113" s="49">
        <v>2.5099999999999998</v>
      </c>
      <c r="AE4113" s="312"/>
      <c r="AF4113" s="343" t="s">
        <v>440</v>
      </c>
      <c r="AG4113" s="343">
        <v>30</v>
      </c>
      <c r="AH4113" s="343">
        <v>15</v>
      </c>
      <c r="AI4113" s="343"/>
      <c r="AJ4113" s="343"/>
      <c r="AK4113" s="343"/>
      <c r="AL4113" s="343"/>
      <c r="AM4113" s="343"/>
      <c r="AN4113" s="343"/>
      <c r="AO4113" s="343"/>
      <c r="AP4113" s="343"/>
      <c r="AQ4113" s="343"/>
      <c r="AR4113" s="343"/>
      <c r="AS4113" s="343"/>
      <c r="AT4113" s="343"/>
      <c r="AU4113" s="343"/>
      <c r="AV4113" s="343"/>
      <c r="AW4113" s="343"/>
      <c r="AX4113" s="343"/>
      <c r="AY4113" s="343"/>
      <c r="AZ4113" s="343"/>
      <c r="BA4113" s="343"/>
      <c r="BB4113" s="343"/>
      <c r="BC4113" s="343"/>
      <c r="BD4113" s="343"/>
      <c r="BE4113" s="475"/>
      <c r="BF4113" s="475"/>
      <c r="BG4113" s="475"/>
      <c r="BH4113" s="475"/>
      <c r="BI4113" s="475"/>
      <c r="BJ4113" s="475"/>
      <c r="BK4113" s="475"/>
      <c r="BL4113" s="475"/>
      <c r="BM4113" s="475"/>
      <c r="BN4113" s="475"/>
      <c r="BO4113" s="475"/>
      <c r="BP4113" s="306"/>
      <c r="BQ4113" s="496"/>
      <c r="BR4113" s="496"/>
      <c r="BS4113" s="496"/>
      <c r="BT4113" s="496"/>
      <c r="BU4113" s="496"/>
      <c r="BV4113" s="496"/>
    </row>
    <row r="4114" spans="1:74" s="52" customFormat="1" ht="12.75">
      <c r="A4114" s="45">
        <v>2670.0804681784898</v>
      </c>
      <c r="B4114" s="46" t="s">
        <v>364</v>
      </c>
      <c r="C4114" s="47" t="s">
        <v>390</v>
      </c>
      <c r="D4114" s="48">
        <f t="shared" si="52"/>
        <v>77</v>
      </c>
      <c r="E4114" s="49">
        <v>39.812510000000003</v>
      </c>
      <c r="F4114" s="49">
        <v>5.9799999999999999E-2</v>
      </c>
      <c r="G4114" s="49">
        <v>12.70307</v>
      </c>
      <c r="H4114" s="49">
        <v>0.36430000000000001</v>
      </c>
      <c r="I4114" s="49">
        <v>0.17810000000000001</v>
      </c>
      <c r="J4114" s="49">
        <v>47.510019999999997</v>
      </c>
      <c r="K4114" s="49">
        <v>0.20569999999999999</v>
      </c>
      <c r="L4114" s="49">
        <v>100.8335</v>
      </c>
      <c r="M4114" s="47"/>
      <c r="N4114" s="50">
        <v>0.98374924773004091</v>
      </c>
      <c r="O4114" s="50">
        <v>1.1682652358444333E-3</v>
      </c>
      <c r="P4114" s="50">
        <v>0.26250014024764201</v>
      </c>
      <c r="Q4114" s="50">
        <v>7.240489334217678E-3</v>
      </c>
      <c r="R4114" s="50">
        <v>3.7274730589650991E-3</v>
      </c>
      <c r="S4114" s="50">
        <v>1.7500828675583471</v>
      </c>
      <c r="T4114" s="50">
        <v>5.4457386332133588E-3</v>
      </c>
      <c r="U4114" s="50">
        <v>3.0139142217982702</v>
      </c>
      <c r="V4114" s="51">
        <v>86.957052741203171</v>
      </c>
      <c r="X4114" s="49">
        <v>0.26</v>
      </c>
      <c r="Y4114" s="49">
        <v>32.25</v>
      </c>
      <c r="Z4114" s="49">
        <v>0.64</v>
      </c>
      <c r="AA4114" s="49">
        <v>5.18</v>
      </c>
      <c r="AB4114" s="49">
        <v>11.76</v>
      </c>
      <c r="AC4114" s="49">
        <v>0.24</v>
      </c>
      <c r="AD4114" s="49">
        <v>2.65</v>
      </c>
      <c r="AE4114" s="312"/>
      <c r="AF4114" s="343" t="s">
        <v>440</v>
      </c>
      <c r="AG4114" s="343">
        <v>30</v>
      </c>
      <c r="AH4114" s="343">
        <v>15</v>
      </c>
      <c r="AI4114" s="343"/>
      <c r="AJ4114" s="343"/>
      <c r="AK4114" s="343"/>
      <c r="AL4114" s="343"/>
      <c r="AM4114" s="343"/>
      <c r="AN4114" s="343"/>
      <c r="AO4114" s="343"/>
      <c r="AP4114" s="343"/>
      <c r="AQ4114" s="343"/>
      <c r="AR4114" s="343"/>
      <c r="AS4114" s="343"/>
      <c r="AT4114" s="343"/>
      <c r="AU4114" s="343"/>
      <c r="AV4114" s="343"/>
      <c r="AW4114" s="343"/>
      <c r="AX4114" s="343"/>
      <c r="AY4114" s="343"/>
      <c r="AZ4114" s="343"/>
      <c r="BA4114" s="343"/>
      <c r="BB4114" s="343"/>
      <c r="BC4114" s="343"/>
      <c r="BD4114" s="343"/>
      <c r="BE4114" s="475"/>
      <c r="BF4114" s="475"/>
      <c r="BG4114" s="475"/>
      <c r="BH4114" s="475"/>
      <c r="BI4114" s="475"/>
      <c r="BJ4114" s="475"/>
      <c r="BK4114" s="475"/>
      <c r="BL4114" s="475"/>
      <c r="BM4114" s="475"/>
      <c r="BN4114" s="475"/>
      <c r="BO4114" s="475"/>
      <c r="BP4114" s="306"/>
      <c r="BQ4114" s="496"/>
      <c r="BR4114" s="496"/>
      <c r="BS4114" s="496"/>
      <c r="BT4114" s="496"/>
      <c r="BU4114" s="496"/>
      <c r="BV4114" s="496"/>
    </row>
    <row r="4115" spans="1:74" s="52" customFormat="1" ht="12.75">
      <c r="A4115" s="45">
        <v>2670.0804681784898</v>
      </c>
      <c r="B4115" s="46" t="s">
        <v>364</v>
      </c>
      <c r="C4115" s="47" t="s">
        <v>390</v>
      </c>
      <c r="D4115" s="48">
        <f t="shared" si="52"/>
        <v>84</v>
      </c>
      <c r="E4115" s="49">
        <v>39.781790000000001</v>
      </c>
      <c r="F4115" s="49">
        <v>8.5300000000000001E-2</v>
      </c>
      <c r="G4115" s="49">
        <v>12.45321</v>
      </c>
      <c r="H4115" s="49">
        <v>0.36549999999999999</v>
      </c>
      <c r="I4115" s="49">
        <v>0.13880000000000001</v>
      </c>
      <c r="J4115" s="49">
        <v>47.489899999999999</v>
      </c>
      <c r="K4115" s="49">
        <v>0.20610000000000001</v>
      </c>
      <c r="L4115" s="49">
        <v>100.5206</v>
      </c>
      <c r="M4115" s="47"/>
      <c r="N4115" s="50">
        <v>0.98464339508882537</v>
      </c>
      <c r="O4115" s="50">
        <v>1.6692412091653345E-3</v>
      </c>
      <c r="P4115" s="50">
        <v>0.25776975410675623</v>
      </c>
      <c r="Q4115" s="50">
        <v>7.276556824379091E-3</v>
      </c>
      <c r="R4115" s="50">
        <v>2.909845006866051E-3</v>
      </c>
      <c r="S4115" s="50">
        <v>1.7522838253220121</v>
      </c>
      <c r="T4115" s="50">
        <v>5.4655049348401909E-3</v>
      </c>
      <c r="U4115" s="50">
        <v>3.0120181224928442</v>
      </c>
      <c r="V4115" s="51">
        <v>87.175975966769457</v>
      </c>
      <c r="X4115" s="49">
        <v>0.26</v>
      </c>
      <c r="Y4115" s="49">
        <v>22.89</v>
      </c>
      <c r="Z4115" s="49">
        <v>0.65</v>
      </c>
      <c r="AA4115" s="49">
        <v>5.29</v>
      </c>
      <c r="AB4115" s="49">
        <v>15.07</v>
      </c>
      <c r="AC4115" s="49">
        <v>0.24</v>
      </c>
      <c r="AD4115" s="49">
        <v>2.65</v>
      </c>
      <c r="AE4115" s="312"/>
      <c r="AF4115" s="343" t="s">
        <v>440</v>
      </c>
      <c r="AG4115" s="343">
        <v>30</v>
      </c>
      <c r="AH4115" s="343">
        <v>15</v>
      </c>
      <c r="AI4115" s="343"/>
      <c r="AJ4115" s="343"/>
      <c r="AK4115" s="343"/>
      <c r="AL4115" s="343"/>
      <c r="AM4115" s="343"/>
      <c r="AN4115" s="343"/>
      <c r="AO4115" s="343"/>
      <c r="AP4115" s="343"/>
      <c r="AQ4115" s="343"/>
      <c r="AR4115" s="343"/>
      <c r="AS4115" s="343"/>
      <c r="AT4115" s="343"/>
      <c r="AU4115" s="343"/>
      <c r="AV4115" s="343"/>
      <c r="AW4115" s="343"/>
      <c r="AX4115" s="343"/>
      <c r="AY4115" s="343"/>
      <c r="AZ4115" s="343"/>
      <c r="BA4115" s="343"/>
      <c r="BB4115" s="343"/>
      <c r="BC4115" s="343"/>
      <c r="BD4115" s="343"/>
      <c r="BE4115" s="475"/>
      <c r="BF4115" s="475"/>
      <c r="BG4115" s="475"/>
      <c r="BH4115" s="475"/>
      <c r="BI4115" s="475"/>
      <c r="BJ4115" s="475"/>
      <c r="BK4115" s="475"/>
      <c r="BL4115" s="475"/>
      <c r="BM4115" s="475"/>
      <c r="BN4115" s="475"/>
      <c r="BO4115" s="475"/>
      <c r="BP4115" s="306"/>
      <c r="BQ4115" s="496"/>
      <c r="BR4115" s="496"/>
      <c r="BS4115" s="496"/>
      <c r="BT4115" s="496"/>
      <c r="BU4115" s="496"/>
      <c r="BV4115" s="496"/>
    </row>
    <row r="4116" spans="1:74" s="52" customFormat="1" ht="12.75">
      <c r="A4116" s="45">
        <v>2670.0804681784898</v>
      </c>
      <c r="B4116" s="46" t="s">
        <v>364</v>
      </c>
      <c r="C4116" s="47" t="s">
        <v>390</v>
      </c>
      <c r="D4116" s="48">
        <f t="shared" si="52"/>
        <v>91</v>
      </c>
      <c r="E4116" s="49">
        <v>39.996830000000003</v>
      </c>
      <c r="F4116" s="49">
        <v>0.12920000000000001</v>
      </c>
      <c r="G4116" s="49">
        <v>12.313280000000001</v>
      </c>
      <c r="H4116" s="49">
        <v>0.36899999999999999</v>
      </c>
      <c r="I4116" s="49">
        <v>0.14729999999999999</v>
      </c>
      <c r="J4116" s="49">
        <v>47.449669999999998</v>
      </c>
      <c r="K4116" s="49">
        <v>0.2177</v>
      </c>
      <c r="L4116" s="49">
        <v>100.62298</v>
      </c>
      <c r="M4116" s="47"/>
      <c r="N4116" s="50">
        <v>0.98764567932461467</v>
      </c>
      <c r="O4116" s="50">
        <v>2.5223974852066956E-3</v>
      </c>
      <c r="P4116" s="50">
        <v>0.25427598500459453</v>
      </c>
      <c r="Q4116" s="50">
        <v>7.3290191181449851E-3</v>
      </c>
      <c r="R4116" s="50">
        <v>3.0808040894748133E-3</v>
      </c>
      <c r="S4116" s="50">
        <v>1.7466960493098898</v>
      </c>
      <c r="T4116" s="50">
        <v>5.7595913730461986E-3</v>
      </c>
      <c r="U4116" s="50">
        <v>3.0073095257049718</v>
      </c>
      <c r="V4116" s="51">
        <v>87.292376872637945</v>
      </c>
      <c r="X4116" s="49">
        <v>0.26</v>
      </c>
      <c r="Y4116" s="49">
        <v>15.45</v>
      </c>
      <c r="Z4116" s="49">
        <v>0.65</v>
      </c>
      <c r="AA4116" s="49">
        <v>5.21</v>
      </c>
      <c r="AB4116" s="49">
        <v>14.29</v>
      </c>
      <c r="AC4116" s="49">
        <v>0.24</v>
      </c>
      <c r="AD4116" s="49">
        <v>2.4900000000000002</v>
      </c>
      <c r="AE4116" s="312"/>
      <c r="AF4116" s="343" t="s">
        <v>440</v>
      </c>
      <c r="AG4116" s="343">
        <v>30</v>
      </c>
      <c r="AH4116" s="343">
        <v>15</v>
      </c>
      <c r="AI4116" s="343"/>
      <c r="AJ4116" s="343"/>
      <c r="AK4116" s="343"/>
      <c r="AL4116" s="343"/>
      <c r="AM4116" s="343"/>
      <c r="AN4116" s="343"/>
      <c r="AO4116" s="343"/>
      <c r="AP4116" s="343"/>
      <c r="AQ4116" s="343"/>
      <c r="AR4116" s="343"/>
      <c r="AS4116" s="343"/>
      <c r="AT4116" s="343"/>
      <c r="AU4116" s="343"/>
      <c r="AV4116" s="343"/>
      <c r="AW4116" s="343"/>
      <c r="AX4116" s="343"/>
      <c r="AY4116" s="343"/>
      <c r="AZ4116" s="343"/>
      <c r="BA4116" s="343"/>
      <c r="BB4116" s="343"/>
      <c r="BC4116" s="343"/>
      <c r="BD4116" s="343"/>
      <c r="BE4116" s="475"/>
      <c r="BF4116" s="475"/>
      <c r="BG4116" s="475"/>
      <c r="BH4116" s="475"/>
      <c r="BI4116" s="475"/>
      <c r="BJ4116" s="475"/>
      <c r="BK4116" s="475"/>
      <c r="BL4116" s="475"/>
      <c r="BM4116" s="475"/>
      <c r="BN4116" s="475"/>
      <c r="BO4116" s="475"/>
      <c r="BP4116" s="306"/>
      <c r="BQ4116" s="496"/>
      <c r="BR4116" s="496"/>
      <c r="BS4116" s="496"/>
      <c r="BT4116" s="496"/>
      <c r="BU4116" s="496"/>
      <c r="BV4116" s="496"/>
    </row>
    <row r="4117" spans="1:74" s="52" customFormat="1" ht="12.75">
      <c r="A4117" s="45">
        <v>2670.0804681784898</v>
      </c>
      <c r="B4117" s="46" t="s">
        <v>364</v>
      </c>
      <c r="C4117" s="47" t="s">
        <v>390</v>
      </c>
      <c r="D4117" s="48">
        <f t="shared" si="52"/>
        <v>98</v>
      </c>
      <c r="E4117" s="49">
        <v>39.781790000000001</v>
      </c>
      <c r="F4117" s="49">
        <v>9.0899999999999995E-2</v>
      </c>
      <c r="G4117" s="49">
        <v>12.183350000000001</v>
      </c>
      <c r="H4117" s="49">
        <v>0.38119999999999998</v>
      </c>
      <c r="I4117" s="49">
        <v>0.1595</v>
      </c>
      <c r="J4117" s="49">
        <v>47.540199999999999</v>
      </c>
      <c r="K4117" s="49">
        <v>0.2079</v>
      </c>
      <c r="L4117" s="49">
        <v>100.34483999999999</v>
      </c>
      <c r="M4117" s="47"/>
      <c r="N4117" s="50">
        <v>0.98528552024255656</v>
      </c>
      <c r="O4117" s="50">
        <v>1.7799880153753543E-3</v>
      </c>
      <c r="P4117" s="50">
        <v>0.25234836465423627</v>
      </c>
      <c r="Q4117" s="50">
        <v>7.5940694450078771E-3</v>
      </c>
      <c r="R4117" s="50">
        <v>3.3459866707787273E-3</v>
      </c>
      <c r="S4117" s="50">
        <v>1.7552837406939856</v>
      </c>
      <c r="T4117" s="50">
        <v>5.5168340047520165E-3</v>
      </c>
      <c r="U4117" s="50">
        <v>3.0111545037266922</v>
      </c>
      <c r="V4117" s="51">
        <v>87.430547460264563</v>
      </c>
      <c r="X4117" s="49">
        <v>0.26</v>
      </c>
      <c r="Y4117" s="49">
        <v>22.34</v>
      </c>
      <c r="Z4117" s="49">
        <v>0.66</v>
      </c>
      <c r="AA4117" s="49">
        <v>5.04</v>
      </c>
      <c r="AB4117" s="49">
        <v>13.11</v>
      </c>
      <c r="AC4117" s="49">
        <v>0.24</v>
      </c>
      <c r="AD4117" s="49">
        <v>2.62</v>
      </c>
      <c r="AE4117" s="312"/>
      <c r="AF4117" s="343" t="s">
        <v>440</v>
      </c>
      <c r="AG4117" s="343">
        <v>30</v>
      </c>
      <c r="AH4117" s="343">
        <v>15</v>
      </c>
      <c r="AI4117" s="343"/>
      <c r="AJ4117" s="343"/>
      <c r="AK4117" s="343"/>
      <c r="AL4117" s="343"/>
      <c r="AM4117" s="343"/>
      <c r="AN4117" s="343"/>
      <c r="AO4117" s="343"/>
      <c r="AP4117" s="343"/>
      <c r="AQ4117" s="343"/>
      <c r="AR4117" s="343"/>
      <c r="AS4117" s="343"/>
      <c r="AT4117" s="343"/>
      <c r="AU4117" s="343"/>
      <c r="AV4117" s="343"/>
      <c r="AW4117" s="343"/>
      <c r="AX4117" s="343"/>
      <c r="AY4117" s="343"/>
      <c r="AZ4117" s="343"/>
      <c r="BA4117" s="343"/>
      <c r="BB4117" s="343"/>
      <c r="BC4117" s="343"/>
      <c r="BD4117" s="343"/>
      <c r="BE4117" s="475"/>
      <c r="BF4117" s="475"/>
      <c r="BG4117" s="475"/>
      <c r="BH4117" s="475"/>
      <c r="BI4117" s="475"/>
      <c r="BJ4117" s="475"/>
      <c r="BK4117" s="475"/>
      <c r="BL4117" s="475"/>
      <c r="BM4117" s="475"/>
      <c r="BN4117" s="475"/>
      <c r="BO4117" s="475"/>
      <c r="BP4117" s="306"/>
      <c r="BQ4117" s="496"/>
      <c r="BR4117" s="496"/>
      <c r="BS4117" s="496"/>
      <c r="BT4117" s="496"/>
      <c r="BU4117" s="496"/>
      <c r="BV4117" s="496"/>
    </row>
    <row r="4118" spans="1:74" s="52" customFormat="1" ht="12.75">
      <c r="A4118" s="45">
        <v>2670.0804681784898</v>
      </c>
      <c r="B4118" s="46" t="s">
        <v>364</v>
      </c>
      <c r="C4118" s="47" t="s">
        <v>390</v>
      </c>
      <c r="D4118" s="48">
        <f t="shared" si="52"/>
        <v>105</v>
      </c>
      <c r="E4118" s="49">
        <v>39.80227</v>
      </c>
      <c r="F4118" s="49">
        <v>0.08</v>
      </c>
      <c r="G4118" s="49">
        <v>12.163360000000001</v>
      </c>
      <c r="H4118" s="49">
        <v>0.39340000000000003</v>
      </c>
      <c r="I4118" s="49">
        <v>0.15409999999999999</v>
      </c>
      <c r="J4118" s="49">
        <v>47.751449999999998</v>
      </c>
      <c r="K4118" s="49">
        <v>0.21429999999999999</v>
      </c>
      <c r="L4118" s="49">
        <v>100.55888</v>
      </c>
      <c r="M4118" s="47"/>
      <c r="N4118" s="50">
        <v>0.98381050310404272</v>
      </c>
      <c r="O4118" s="50">
        <v>1.5633960680816999E-3</v>
      </c>
      <c r="P4118" s="50">
        <v>0.25142772636611843</v>
      </c>
      <c r="Q4118" s="50">
        <v>7.8213525319261751E-3</v>
      </c>
      <c r="R4118" s="50">
        <v>3.2262052327489779E-3</v>
      </c>
      <c r="S4118" s="50">
        <v>1.7595382919148506</v>
      </c>
      <c r="T4118" s="50">
        <v>5.6752295420251942E-3</v>
      </c>
      <c r="U4118" s="50">
        <v>3.0130627047597938</v>
      </c>
      <c r="V4118" s="51">
        <v>87.497166830245803</v>
      </c>
      <c r="X4118" s="49">
        <v>0.26</v>
      </c>
      <c r="Y4118" s="49">
        <v>25.67</v>
      </c>
      <c r="Z4118" s="49">
        <v>0.66</v>
      </c>
      <c r="AA4118" s="49">
        <v>4.8499999999999996</v>
      </c>
      <c r="AB4118" s="49">
        <v>13.42</v>
      </c>
      <c r="AC4118" s="49">
        <v>0.24</v>
      </c>
      <c r="AD4118" s="49">
        <v>2.56</v>
      </c>
      <c r="AE4118" s="312"/>
      <c r="AF4118" s="343" t="s">
        <v>440</v>
      </c>
      <c r="AG4118" s="343">
        <v>30</v>
      </c>
      <c r="AH4118" s="343">
        <v>15</v>
      </c>
      <c r="AI4118" s="343"/>
      <c r="AJ4118" s="343"/>
      <c r="AK4118" s="343"/>
      <c r="AL4118" s="343"/>
      <c r="AM4118" s="343"/>
      <c r="AN4118" s="343"/>
      <c r="AO4118" s="343"/>
      <c r="AP4118" s="343"/>
      <c r="AQ4118" s="343"/>
      <c r="AR4118" s="343"/>
      <c r="AS4118" s="343"/>
      <c r="AT4118" s="343"/>
      <c r="AU4118" s="343"/>
      <c r="AV4118" s="343"/>
      <c r="AW4118" s="343"/>
      <c r="AX4118" s="343"/>
      <c r="AY4118" s="343"/>
      <c r="AZ4118" s="343"/>
      <c r="BA4118" s="343"/>
      <c r="BB4118" s="343"/>
      <c r="BC4118" s="343"/>
      <c r="BD4118" s="343"/>
      <c r="BE4118" s="475"/>
      <c r="BF4118" s="475"/>
      <c r="BG4118" s="475"/>
      <c r="BH4118" s="475"/>
      <c r="BI4118" s="475"/>
      <c r="BJ4118" s="475"/>
      <c r="BK4118" s="475"/>
      <c r="BL4118" s="475"/>
      <c r="BM4118" s="475"/>
      <c r="BN4118" s="475"/>
      <c r="BO4118" s="475"/>
      <c r="BP4118" s="306"/>
      <c r="BQ4118" s="496"/>
      <c r="BR4118" s="496"/>
      <c r="BS4118" s="496"/>
      <c r="BT4118" s="496"/>
      <c r="BU4118" s="496"/>
      <c r="BV4118" s="496"/>
    </row>
    <row r="4119" spans="1:74" s="52" customFormat="1" ht="12.75">
      <c r="A4119" s="45">
        <v>2670.0804681784898</v>
      </c>
      <c r="B4119" s="46" t="s">
        <v>364</v>
      </c>
      <c r="C4119" s="47" t="s">
        <v>390</v>
      </c>
      <c r="D4119" s="48">
        <f t="shared" si="52"/>
        <v>112</v>
      </c>
      <c r="E4119" s="49">
        <v>39.873950000000001</v>
      </c>
      <c r="F4119" s="49">
        <v>9.8100000000000007E-2</v>
      </c>
      <c r="G4119" s="49">
        <v>11.933490000000001</v>
      </c>
      <c r="H4119" s="49">
        <v>0.35630000000000001</v>
      </c>
      <c r="I4119" s="49">
        <v>0.1231</v>
      </c>
      <c r="J4119" s="49">
        <v>47.600560000000002</v>
      </c>
      <c r="K4119" s="49">
        <v>0.20910000000000001</v>
      </c>
      <c r="L4119" s="49">
        <v>100.19460000000001</v>
      </c>
      <c r="M4119" s="47"/>
      <c r="N4119" s="50">
        <v>0.98736722851541381</v>
      </c>
      <c r="O4119" s="50">
        <v>1.9205864965135167E-3</v>
      </c>
      <c r="P4119" s="50">
        <v>0.24712285694877609</v>
      </c>
      <c r="Q4119" s="50">
        <v>7.0965809868356097E-3</v>
      </c>
      <c r="R4119" s="50">
        <v>2.5818632791377014E-3</v>
      </c>
      <c r="S4119" s="50">
        <v>1.7571549334953593</v>
      </c>
      <c r="T4119" s="50">
        <v>5.5475487695232795E-3</v>
      </c>
      <c r="U4119" s="50">
        <v>3.008791598491559</v>
      </c>
      <c r="V4119" s="51">
        <v>87.67022924032824</v>
      </c>
      <c r="X4119" s="49">
        <v>0.26</v>
      </c>
      <c r="Y4119" s="49">
        <v>21.02</v>
      </c>
      <c r="Z4119" s="49">
        <v>0.66</v>
      </c>
      <c r="AA4119" s="49">
        <v>5.39</v>
      </c>
      <c r="AB4119" s="49">
        <v>17.25</v>
      </c>
      <c r="AC4119" s="49">
        <v>0.24</v>
      </c>
      <c r="AD4119" s="49">
        <v>2.6</v>
      </c>
      <c r="AE4119" s="312"/>
      <c r="AF4119" s="343" t="s">
        <v>440</v>
      </c>
      <c r="AG4119" s="343">
        <v>30</v>
      </c>
      <c r="AH4119" s="343">
        <v>15</v>
      </c>
      <c r="AI4119" s="343"/>
      <c r="AJ4119" s="343"/>
      <c r="AK4119" s="343"/>
      <c r="AL4119" s="343"/>
      <c r="AM4119" s="343"/>
      <c r="AN4119" s="343"/>
      <c r="AO4119" s="343"/>
      <c r="AP4119" s="343"/>
      <c r="AQ4119" s="343"/>
      <c r="AR4119" s="343"/>
      <c r="AS4119" s="343"/>
      <c r="AT4119" s="343"/>
      <c r="AU4119" s="343"/>
      <c r="AV4119" s="343"/>
      <c r="AW4119" s="343"/>
      <c r="AX4119" s="343"/>
      <c r="AY4119" s="343"/>
      <c r="AZ4119" s="343"/>
      <c r="BA4119" s="343"/>
      <c r="BB4119" s="343"/>
      <c r="BC4119" s="343"/>
      <c r="BD4119" s="343"/>
      <c r="BE4119" s="475"/>
      <c r="BF4119" s="475"/>
      <c r="BG4119" s="475"/>
      <c r="BH4119" s="475"/>
      <c r="BI4119" s="475"/>
      <c r="BJ4119" s="475"/>
      <c r="BK4119" s="475"/>
      <c r="BL4119" s="475"/>
      <c r="BM4119" s="475"/>
      <c r="BN4119" s="475"/>
      <c r="BO4119" s="475"/>
      <c r="BP4119" s="306"/>
      <c r="BQ4119" s="496"/>
      <c r="BR4119" s="496"/>
      <c r="BS4119" s="496"/>
      <c r="BT4119" s="496"/>
      <c r="BU4119" s="496"/>
      <c r="BV4119" s="496"/>
    </row>
    <row r="4120" spans="1:74" s="52" customFormat="1" ht="12.75">
      <c r="A4120" s="45">
        <v>2670.0804681784898</v>
      </c>
      <c r="B4120" s="46" t="s">
        <v>364</v>
      </c>
      <c r="C4120" s="47" t="s">
        <v>390</v>
      </c>
      <c r="D4120" s="48">
        <f t="shared" si="52"/>
        <v>119</v>
      </c>
      <c r="E4120" s="49">
        <v>40.048029999999997</v>
      </c>
      <c r="F4120" s="49">
        <v>9.4899999999999998E-2</v>
      </c>
      <c r="G4120" s="49">
        <v>11.873519999999999</v>
      </c>
      <c r="H4120" s="49">
        <v>0.38040000000000002</v>
      </c>
      <c r="I4120" s="49">
        <v>0.1661</v>
      </c>
      <c r="J4120" s="49">
        <v>47.922449999999998</v>
      </c>
      <c r="K4120" s="49">
        <v>0.21029999999999999</v>
      </c>
      <c r="L4120" s="49">
        <v>100.6957</v>
      </c>
      <c r="M4120" s="47"/>
      <c r="N4120" s="50">
        <v>0.98662445818439515</v>
      </c>
      <c r="O4120" s="50">
        <v>1.8484697475603096E-3</v>
      </c>
      <c r="P4120" s="50">
        <v>0.24462802093764791</v>
      </c>
      <c r="Q4120" s="50">
        <v>7.5379824219838293E-3</v>
      </c>
      <c r="R4120" s="50">
        <v>3.4659803116900444E-3</v>
      </c>
      <c r="S4120" s="50">
        <v>1.7600227365707117</v>
      </c>
      <c r="T4120" s="50">
        <v>5.5509541464953812E-3</v>
      </c>
      <c r="U4120" s="50">
        <v>3.0096786023204842</v>
      </c>
      <c r="V4120" s="51">
        <v>87.796975606778332</v>
      </c>
      <c r="X4120" s="49">
        <v>0.26</v>
      </c>
      <c r="Y4120" s="49">
        <v>22.02</v>
      </c>
      <c r="Z4120" s="49">
        <v>0.67</v>
      </c>
      <c r="AA4120" s="49">
        <v>5.03</v>
      </c>
      <c r="AB4120" s="49">
        <v>12.72</v>
      </c>
      <c r="AC4120" s="49">
        <v>0.24</v>
      </c>
      <c r="AD4120" s="49">
        <v>2.58</v>
      </c>
      <c r="AE4120" s="312"/>
      <c r="AF4120" s="343" t="s">
        <v>440</v>
      </c>
      <c r="AG4120" s="343">
        <v>30</v>
      </c>
      <c r="AH4120" s="343">
        <v>15</v>
      </c>
      <c r="AI4120" s="343"/>
      <c r="AJ4120" s="343"/>
      <c r="AK4120" s="343"/>
      <c r="AL4120" s="343"/>
      <c r="AM4120" s="343"/>
      <c r="AN4120" s="343"/>
      <c r="AO4120" s="343"/>
      <c r="AP4120" s="343"/>
      <c r="AQ4120" s="343"/>
      <c r="AR4120" s="343"/>
      <c r="AS4120" s="343"/>
      <c r="AT4120" s="343"/>
      <c r="AU4120" s="343"/>
      <c r="AV4120" s="343"/>
      <c r="AW4120" s="343"/>
      <c r="AX4120" s="343"/>
      <c r="AY4120" s="343"/>
      <c r="AZ4120" s="343"/>
      <c r="BA4120" s="343"/>
      <c r="BB4120" s="343"/>
      <c r="BC4120" s="343"/>
      <c r="BD4120" s="343"/>
      <c r="BE4120" s="475"/>
      <c r="BF4120" s="475"/>
      <c r="BG4120" s="475"/>
      <c r="BH4120" s="475"/>
      <c r="BI4120" s="475"/>
      <c r="BJ4120" s="475"/>
      <c r="BK4120" s="475"/>
      <c r="BL4120" s="475"/>
      <c r="BM4120" s="475"/>
      <c r="BN4120" s="475"/>
      <c r="BO4120" s="475"/>
      <c r="BP4120" s="306"/>
      <c r="BQ4120" s="496"/>
      <c r="BR4120" s="496"/>
      <c r="BS4120" s="496"/>
      <c r="BT4120" s="496"/>
      <c r="BU4120" s="496"/>
      <c r="BV4120" s="496"/>
    </row>
    <row r="4121" spans="1:74" s="52" customFormat="1" ht="12.75">
      <c r="A4121" s="45">
        <v>2670.0804681784898</v>
      </c>
      <c r="B4121" s="46" t="s">
        <v>364</v>
      </c>
      <c r="C4121" s="47" t="s">
        <v>390</v>
      </c>
      <c r="D4121" s="48">
        <f t="shared" si="52"/>
        <v>126</v>
      </c>
      <c r="E4121" s="49">
        <v>39.955869999999997</v>
      </c>
      <c r="F4121" s="49">
        <v>0.1084</v>
      </c>
      <c r="G4121" s="49">
        <v>11.943479999999999</v>
      </c>
      <c r="H4121" s="49">
        <v>0.39800000000000002</v>
      </c>
      <c r="I4121" s="49">
        <v>0.13070000000000001</v>
      </c>
      <c r="J4121" s="49">
        <v>47.761510000000001</v>
      </c>
      <c r="K4121" s="49">
        <v>0.21360000000000001</v>
      </c>
      <c r="L4121" s="49">
        <v>100.51156</v>
      </c>
      <c r="M4121" s="47"/>
      <c r="N4121" s="50">
        <v>0.98645620320644756</v>
      </c>
      <c r="O4121" s="50">
        <v>2.1159330103770564E-3</v>
      </c>
      <c r="P4121" s="50">
        <v>0.24659490395335507</v>
      </c>
      <c r="Q4121" s="50">
        <v>7.9035859618744753E-3</v>
      </c>
      <c r="R4121" s="50">
        <v>2.7331190140884184E-3</v>
      </c>
      <c r="S4121" s="50">
        <v>1.7578580859108415</v>
      </c>
      <c r="T4121" s="50">
        <v>5.6500997158146042E-3</v>
      </c>
      <c r="U4121" s="50">
        <v>3.0093119307727987</v>
      </c>
      <c r="V4121" s="51">
        <v>87.697645931319045</v>
      </c>
      <c r="X4121" s="49">
        <v>0.26</v>
      </c>
      <c r="Y4121" s="49">
        <v>18.38</v>
      </c>
      <c r="Z4121" s="49">
        <v>0.66</v>
      </c>
      <c r="AA4121" s="49">
        <v>4.84</v>
      </c>
      <c r="AB4121" s="49">
        <v>15.97</v>
      </c>
      <c r="AC4121" s="49">
        <v>0.24</v>
      </c>
      <c r="AD4121" s="49">
        <v>2.56</v>
      </c>
      <c r="AE4121" s="312"/>
      <c r="AF4121" s="343" t="s">
        <v>440</v>
      </c>
      <c r="AG4121" s="343">
        <v>30</v>
      </c>
      <c r="AH4121" s="343">
        <v>15</v>
      </c>
      <c r="AI4121" s="343"/>
      <c r="AJ4121" s="343"/>
      <c r="AK4121" s="343"/>
      <c r="AL4121" s="343"/>
      <c r="AM4121" s="343"/>
      <c r="AN4121" s="343"/>
      <c r="AO4121" s="343"/>
      <c r="AP4121" s="343"/>
      <c r="AQ4121" s="343"/>
      <c r="AR4121" s="343"/>
      <c r="AS4121" s="343"/>
      <c r="AT4121" s="343"/>
      <c r="AU4121" s="343"/>
      <c r="AV4121" s="343"/>
      <c r="AW4121" s="343"/>
      <c r="AX4121" s="343"/>
      <c r="AY4121" s="343"/>
      <c r="AZ4121" s="343"/>
      <c r="BA4121" s="343"/>
      <c r="BB4121" s="343"/>
      <c r="BC4121" s="343"/>
      <c r="BD4121" s="343"/>
      <c r="BE4121" s="475"/>
      <c r="BF4121" s="475"/>
      <c r="BG4121" s="475"/>
      <c r="BH4121" s="475"/>
      <c r="BI4121" s="475"/>
      <c r="BJ4121" s="475"/>
      <c r="BK4121" s="475"/>
      <c r="BL4121" s="475"/>
      <c r="BM4121" s="475"/>
      <c r="BN4121" s="475"/>
      <c r="BO4121" s="475"/>
      <c r="BP4121" s="306"/>
      <c r="BQ4121" s="496"/>
      <c r="BR4121" s="496"/>
      <c r="BS4121" s="496"/>
      <c r="BT4121" s="496"/>
      <c r="BU4121" s="496"/>
      <c r="BV4121" s="496"/>
    </row>
    <row r="4122" spans="1:74" s="52" customFormat="1" ht="12.75">
      <c r="A4122" s="45">
        <v>2670.0804681784898</v>
      </c>
      <c r="B4122" s="46" t="s">
        <v>364</v>
      </c>
      <c r="C4122" s="47" t="s">
        <v>390</v>
      </c>
      <c r="D4122" s="48">
        <f t="shared" si="52"/>
        <v>133</v>
      </c>
      <c r="E4122" s="49">
        <v>39.863709999999998</v>
      </c>
      <c r="F4122" s="49">
        <v>8.9499999999999996E-2</v>
      </c>
      <c r="G4122" s="49">
        <v>11.823549999999999</v>
      </c>
      <c r="H4122" s="49">
        <v>0.3977</v>
      </c>
      <c r="I4122" s="49">
        <v>0.1913</v>
      </c>
      <c r="J4122" s="49">
        <v>47.862099999999998</v>
      </c>
      <c r="K4122" s="49">
        <v>0.2177</v>
      </c>
      <c r="L4122" s="49">
        <v>100.44555999999999</v>
      </c>
      <c r="M4122" s="47"/>
      <c r="N4122" s="50">
        <v>0.98493477153036102</v>
      </c>
      <c r="O4122" s="50">
        <v>1.748349305641563E-3</v>
      </c>
      <c r="P4122" s="50">
        <v>0.24430572334247422</v>
      </c>
      <c r="Q4122" s="50">
        <v>7.9036779968504802E-3</v>
      </c>
      <c r="R4122" s="50">
        <v>4.0034136376206498E-3</v>
      </c>
      <c r="S4122" s="50">
        <v>1.7629096310424035</v>
      </c>
      <c r="T4122" s="50">
        <v>5.7629630030043358E-3</v>
      </c>
      <c r="U4122" s="50">
        <v>3.0115685298583559</v>
      </c>
      <c r="V4122" s="51">
        <v>87.828624227650792</v>
      </c>
      <c r="X4122" s="49">
        <v>0.26</v>
      </c>
      <c r="Y4122" s="49">
        <v>22.21</v>
      </c>
      <c r="Z4122" s="49">
        <v>0.67</v>
      </c>
      <c r="AA4122" s="49">
        <v>4.82</v>
      </c>
      <c r="AB4122" s="49">
        <v>11.15</v>
      </c>
      <c r="AC4122" s="49">
        <v>0.24</v>
      </c>
      <c r="AD4122" s="49">
        <v>2.5</v>
      </c>
      <c r="AE4122" s="312"/>
      <c r="AF4122" s="343" t="s">
        <v>440</v>
      </c>
      <c r="AG4122" s="343">
        <v>30</v>
      </c>
      <c r="AH4122" s="343">
        <v>15</v>
      </c>
      <c r="AI4122" s="343"/>
      <c r="AJ4122" s="343"/>
      <c r="AK4122" s="343"/>
      <c r="AL4122" s="343"/>
      <c r="AM4122" s="343"/>
      <c r="AN4122" s="343"/>
      <c r="AO4122" s="343"/>
      <c r="AP4122" s="343"/>
      <c r="AQ4122" s="343"/>
      <c r="AR4122" s="343"/>
      <c r="AS4122" s="343"/>
      <c r="AT4122" s="343"/>
      <c r="AU4122" s="343"/>
      <c r="AV4122" s="343"/>
      <c r="AW4122" s="343"/>
      <c r="AX4122" s="343"/>
      <c r="AY4122" s="343"/>
      <c r="AZ4122" s="343"/>
      <c r="BA4122" s="343"/>
      <c r="BB4122" s="343"/>
      <c r="BC4122" s="343"/>
      <c r="BD4122" s="343"/>
      <c r="BE4122" s="475"/>
      <c r="BF4122" s="475"/>
      <c r="BG4122" s="475"/>
      <c r="BH4122" s="475"/>
      <c r="BI4122" s="475"/>
      <c r="BJ4122" s="475"/>
      <c r="BK4122" s="475"/>
      <c r="BL4122" s="475"/>
      <c r="BM4122" s="475"/>
      <c r="BN4122" s="475"/>
      <c r="BO4122" s="475"/>
      <c r="BP4122" s="306"/>
      <c r="BQ4122" s="496"/>
      <c r="BR4122" s="496"/>
      <c r="BS4122" s="496"/>
      <c r="BT4122" s="496"/>
      <c r="BU4122" s="496"/>
      <c r="BV4122" s="496"/>
    </row>
    <row r="4123" spans="1:74" s="52" customFormat="1" ht="12.75">
      <c r="A4123" s="45">
        <v>2670.0804681784898</v>
      </c>
      <c r="B4123" s="46" t="s">
        <v>364</v>
      </c>
      <c r="C4123" s="47" t="s">
        <v>390</v>
      </c>
      <c r="D4123" s="48">
        <f t="shared" si="52"/>
        <v>140</v>
      </c>
      <c r="E4123" s="49">
        <v>39.761310000000002</v>
      </c>
      <c r="F4123" s="49">
        <v>8.3699999999999997E-2</v>
      </c>
      <c r="G4123" s="49">
        <v>11.673629999999999</v>
      </c>
      <c r="H4123" s="49">
        <v>0.38519999999999999</v>
      </c>
      <c r="I4123" s="49">
        <v>0.1615</v>
      </c>
      <c r="J4123" s="49">
        <v>47.952629999999999</v>
      </c>
      <c r="K4123" s="49">
        <v>0.2177</v>
      </c>
      <c r="L4123" s="49">
        <v>100.23566999999998</v>
      </c>
      <c r="M4123" s="47"/>
      <c r="N4123" s="50">
        <v>0.98388923629121194</v>
      </c>
      <c r="O4123" s="50">
        <v>1.6375191893780441E-3</v>
      </c>
      <c r="P4123" s="50">
        <v>0.24157247176606192</v>
      </c>
      <c r="Q4123" s="50">
        <v>7.6668275677366574E-3</v>
      </c>
      <c r="R4123" s="50">
        <v>3.3848840065212526E-3</v>
      </c>
      <c r="S4123" s="50">
        <v>1.7689131150544091</v>
      </c>
      <c r="T4123" s="50">
        <v>5.771671454713352E-3</v>
      </c>
      <c r="U4123" s="50">
        <v>3.0128357253300324</v>
      </c>
      <c r="V4123" s="51">
        <v>87.984371867688822</v>
      </c>
      <c r="X4123" s="49">
        <v>0.26</v>
      </c>
      <c r="Y4123" s="49">
        <v>23.75</v>
      </c>
      <c r="Z4123" s="49">
        <v>0.67</v>
      </c>
      <c r="AA4123" s="49">
        <v>5.01</v>
      </c>
      <c r="AB4123" s="49">
        <v>13.34</v>
      </c>
      <c r="AC4123" s="49">
        <v>0.24</v>
      </c>
      <c r="AD4123" s="49">
        <v>2.5</v>
      </c>
      <c r="AE4123" s="312"/>
      <c r="AF4123" s="343" t="s">
        <v>440</v>
      </c>
      <c r="AG4123" s="343">
        <v>30</v>
      </c>
      <c r="AH4123" s="343">
        <v>15</v>
      </c>
      <c r="AI4123" s="343"/>
      <c r="AJ4123" s="343"/>
      <c r="AK4123" s="343"/>
      <c r="AL4123" s="343"/>
      <c r="AM4123" s="343"/>
      <c r="AN4123" s="343"/>
      <c r="AO4123" s="343"/>
      <c r="AP4123" s="343"/>
      <c r="AQ4123" s="343"/>
      <c r="AR4123" s="343"/>
      <c r="AS4123" s="343"/>
      <c r="AT4123" s="343"/>
      <c r="AU4123" s="343"/>
      <c r="AV4123" s="343"/>
      <c r="AW4123" s="343"/>
      <c r="AX4123" s="343"/>
      <c r="AY4123" s="343"/>
      <c r="AZ4123" s="343"/>
      <c r="BA4123" s="343"/>
      <c r="BB4123" s="343"/>
      <c r="BC4123" s="343"/>
      <c r="BD4123" s="343"/>
      <c r="BE4123" s="475"/>
      <c r="BF4123" s="475"/>
      <c r="BG4123" s="475"/>
      <c r="BH4123" s="475"/>
      <c r="BI4123" s="475"/>
      <c r="BJ4123" s="475"/>
      <c r="BK4123" s="475"/>
      <c r="BL4123" s="475"/>
      <c r="BM4123" s="475"/>
      <c r="BN4123" s="475"/>
      <c r="BO4123" s="475"/>
      <c r="BP4123" s="306"/>
      <c r="BQ4123" s="496"/>
      <c r="BR4123" s="496"/>
      <c r="BS4123" s="496"/>
      <c r="BT4123" s="496"/>
      <c r="BU4123" s="496"/>
      <c r="BV4123" s="496"/>
    </row>
    <row r="4124" spans="1:74" s="52" customFormat="1" ht="12.75">
      <c r="A4124" s="45">
        <v>2670.0804681784898</v>
      </c>
      <c r="B4124" s="46" t="s">
        <v>364</v>
      </c>
      <c r="C4124" s="47" t="s">
        <v>390</v>
      </c>
      <c r="D4124" s="48">
        <f t="shared" si="52"/>
        <v>147</v>
      </c>
      <c r="E4124" s="49">
        <v>40.048029999999997</v>
      </c>
      <c r="F4124" s="49">
        <v>8.3699999999999997E-2</v>
      </c>
      <c r="G4124" s="49">
        <v>11.713609999999999</v>
      </c>
      <c r="H4124" s="49">
        <v>0.37380000000000002</v>
      </c>
      <c r="I4124" s="49">
        <v>0.16139999999999999</v>
      </c>
      <c r="J4124" s="49">
        <v>47.831919999999997</v>
      </c>
      <c r="K4124" s="49">
        <v>0.21959999999999999</v>
      </c>
      <c r="L4124" s="49">
        <v>100.43205999999999</v>
      </c>
      <c r="M4124" s="47"/>
      <c r="N4124" s="50">
        <v>0.98841776694626338</v>
      </c>
      <c r="O4124" s="50">
        <v>1.6332785511065132E-3</v>
      </c>
      <c r="P4124" s="50">
        <v>0.24177207620532085</v>
      </c>
      <c r="Q4124" s="50">
        <v>7.4206607109594631E-3</v>
      </c>
      <c r="R4124" s="50">
        <v>3.3740277900798396E-3</v>
      </c>
      <c r="S4124" s="50">
        <v>1.7598908986016559</v>
      </c>
      <c r="T4124" s="50">
        <v>5.8069671461372834E-3</v>
      </c>
      <c r="U4124" s="50">
        <v>3.0083156759515228</v>
      </c>
      <c r="V4124" s="51">
        <v>87.921439360757745</v>
      </c>
      <c r="X4124" s="49">
        <v>0.26</v>
      </c>
      <c r="Y4124" s="49">
        <v>23.83</v>
      </c>
      <c r="Z4124" s="49">
        <v>0.67</v>
      </c>
      <c r="AA4124" s="49">
        <v>5.18</v>
      </c>
      <c r="AB4124" s="49">
        <v>13.25</v>
      </c>
      <c r="AC4124" s="49">
        <v>0.24</v>
      </c>
      <c r="AD4124" s="49">
        <v>2.5</v>
      </c>
      <c r="AE4124" s="312"/>
      <c r="AF4124" s="343" t="s">
        <v>440</v>
      </c>
      <c r="AG4124" s="343">
        <v>30</v>
      </c>
      <c r="AH4124" s="343">
        <v>15</v>
      </c>
      <c r="AI4124" s="343"/>
      <c r="AJ4124" s="343"/>
      <c r="AK4124" s="343"/>
      <c r="AL4124" s="343"/>
      <c r="AM4124" s="343"/>
      <c r="AN4124" s="343"/>
      <c r="AO4124" s="343"/>
      <c r="AP4124" s="343"/>
      <c r="AQ4124" s="343"/>
      <c r="AR4124" s="343"/>
      <c r="AS4124" s="343"/>
      <c r="AT4124" s="343"/>
      <c r="AU4124" s="343"/>
      <c r="AV4124" s="343"/>
      <c r="AW4124" s="343"/>
      <c r="AX4124" s="343"/>
      <c r="AY4124" s="343"/>
      <c r="AZ4124" s="343"/>
      <c r="BA4124" s="343"/>
      <c r="BB4124" s="343"/>
      <c r="BC4124" s="343"/>
      <c r="BD4124" s="343"/>
      <c r="BE4124" s="475"/>
      <c r="BF4124" s="475"/>
      <c r="BG4124" s="475"/>
      <c r="BH4124" s="475"/>
      <c r="BI4124" s="475"/>
      <c r="BJ4124" s="475"/>
      <c r="BK4124" s="475"/>
      <c r="BL4124" s="475"/>
      <c r="BM4124" s="475"/>
      <c r="BN4124" s="475"/>
      <c r="BO4124" s="475"/>
      <c r="BP4124" s="306"/>
      <c r="BQ4124" s="496"/>
      <c r="BR4124" s="496"/>
      <c r="BS4124" s="496"/>
      <c r="BT4124" s="496"/>
      <c r="BU4124" s="496"/>
      <c r="BV4124" s="496"/>
    </row>
    <row r="4125" spans="1:74" s="52" customFormat="1" ht="12.75">
      <c r="A4125" s="45">
        <v>2670.0804681784898</v>
      </c>
      <c r="B4125" s="46" t="s">
        <v>364</v>
      </c>
      <c r="C4125" s="47" t="s">
        <v>390</v>
      </c>
      <c r="D4125" s="48">
        <f t="shared" si="52"/>
        <v>154</v>
      </c>
      <c r="E4125" s="49">
        <v>39.996830000000003</v>
      </c>
      <c r="F4125" s="49">
        <v>0.1018</v>
      </c>
      <c r="G4125" s="49">
        <v>12.033429999999999</v>
      </c>
      <c r="H4125" s="49">
        <v>0.35110000000000002</v>
      </c>
      <c r="I4125" s="49">
        <v>0.16769999999999999</v>
      </c>
      <c r="J4125" s="49">
        <v>47.52008</v>
      </c>
      <c r="K4125" s="49">
        <v>0.23799999999999999</v>
      </c>
      <c r="L4125" s="49">
        <v>100.40894</v>
      </c>
      <c r="M4125" s="47"/>
      <c r="N4125" s="50">
        <v>0.98867977685616137</v>
      </c>
      <c r="O4125" s="50">
        <v>1.9895427335306702E-3</v>
      </c>
      <c r="P4125" s="50">
        <v>0.2487571134889171</v>
      </c>
      <c r="Q4125" s="50">
        <v>6.9807936502909902E-3</v>
      </c>
      <c r="R4125" s="50">
        <v>3.5111459351286076E-3</v>
      </c>
      <c r="S4125" s="50">
        <v>1.7511195128242514</v>
      </c>
      <c r="T4125" s="50">
        <v>6.3032521884976607E-3</v>
      </c>
      <c r="U4125" s="50">
        <v>3.0073411376767778</v>
      </c>
      <c r="V4125" s="51">
        <v>87.561377026166454</v>
      </c>
      <c r="X4125" s="49">
        <v>0.26</v>
      </c>
      <c r="Y4125" s="49">
        <v>19.18</v>
      </c>
      <c r="Z4125" s="49">
        <v>0.66</v>
      </c>
      <c r="AA4125" s="49">
        <v>5.45</v>
      </c>
      <c r="AB4125" s="49">
        <v>12.85</v>
      </c>
      <c r="AC4125" s="49">
        <v>0.24</v>
      </c>
      <c r="AD4125" s="49">
        <v>2.34</v>
      </c>
      <c r="AE4125" s="312"/>
      <c r="AF4125" s="343" t="s">
        <v>440</v>
      </c>
      <c r="AG4125" s="343">
        <v>30</v>
      </c>
      <c r="AH4125" s="343">
        <v>15</v>
      </c>
      <c r="AI4125" s="343"/>
      <c r="AJ4125" s="343"/>
      <c r="AK4125" s="343"/>
      <c r="AL4125" s="343"/>
      <c r="AM4125" s="343"/>
      <c r="AN4125" s="343"/>
      <c r="AO4125" s="343"/>
      <c r="AP4125" s="343"/>
      <c r="AQ4125" s="343"/>
      <c r="AR4125" s="343"/>
      <c r="AS4125" s="343"/>
      <c r="AT4125" s="343"/>
      <c r="AU4125" s="343"/>
      <c r="AV4125" s="343"/>
      <c r="AW4125" s="343"/>
      <c r="AX4125" s="343"/>
      <c r="AY4125" s="343"/>
      <c r="AZ4125" s="343"/>
      <c r="BA4125" s="343"/>
      <c r="BB4125" s="343"/>
      <c r="BC4125" s="343"/>
      <c r="BD4125" s="343"/>
      <c r="BE4125" s="475"/>
      <c r="BF4125" s="475"/>
      <c r="BG4125" s="475"/>
      <c r="BH4125" s="475"/>
      <c r="BI4125" s="475"/>
      <c r="BJ4125" s="475"/>
      <c r="BK4125" s="475"/>
      <c r="BL4125" s="475"/>
      <c r="BM4125" s="475"/>
      <c r="BN4125" s="475"/>
      <c r="BO4125" s="475"/>
      <c r="BP4125" s="306"/>
      <c r="BQ4125" s="496"/>
      <c r="BR4125" s="496"/>
      <c r="BS4125" s="496"/>
      <c r="BT4125" s="496"/>
      <c r="BU4125" s="496"/>
      <c r="BV4125" s="496"/>
    </row>
    <row r="4126" spans="1:74" s="52" customFormat="1" ht="12.75">
      <c r="A4126" s="45">
        <v>2670.0804681784898</v>
      </c>
      <c r="B4126" s="46" t="s">
        <v>364</v>
      </c>
      <c r="C4126" s="47" t="s">
        <v>390</v>
      </c>
      <c r="D4126" s="48">
        <f t="shared" si="52"/>
        <v>161</v>
      </c>
      <c r="E4126" s="49">
        <v>40.129939999999998</v>
      </c>
      <c r="F4126" s="49">
        <v>6.5600000000000006E-2</v>
      </c>
      <c r="G4126" s="49">
        <v>11.713609999999999</v>
      </c>
      <c r="H4126" s="49">
        <v>0.34670000000000001</v>
      </c>
      <c r="I4126" s="49">
        <v>0.1867</v>
      </c>
      <c r="J4126" s="49">
        <v>48.113579999999999</v>
      </c>
      <c r="K4126" s="49">
        <v>0.2301</v>
      </c>
      <c r="L4126" s="49">
        <v>100.78622999999999</v>
      </c>
      <c r="M4126" s="47"/>
      <c r="N4126" s="50">
        <v>0.98707950944486555</v>
      </c>
      <c r="O4126" s="50">
        <v>1.275742079338417E-3</v>
      </c>
      <c r="P4126" s="50">
        <v>0.24095191399713625</v>
      </c>
      <c r="Q4126" s="50">
        <v>6.8593246790018894E-3</v>
      </c>
      <c r="R4126" s="50">
        <v>3.8896782940392892E-3</v>
      </c>
      <c r="S4126" s="50">
        <v>1.7642488560581608</v>
      </c>
      <c r="T4126" s="50">
        <v>6.0639818439160408E-3</v>
      </c>
      <c r="U4126" s="50">
        <v>3.0103690063964583</v>
      </c>
      <c r="V4126" s="51">
        <v>87.983651433043704</v>
      </c>
      <c r="X4126" s="49">
        <v>0.26</v>
      </c>
      <c r="Y4126" s="49">
        <v>29</v>
      </c>
      <c r="Z4126" s="49">
        <v>0.67</v>
      </c>
      <c r="AA4126" s="49">
        <v>5.47</v>
      </c>
      <c r="AB4126" s="49">
        <v>11.52</v>
      </c>
      <c r="AC4126" s="49">
        <v>0.24</v>
      </c>
      <c r="AD4126" s="49">
        <v>2.41</v>
      </c>
      <c r="AE4126" s="312"/>
      <c r="AF4126" s="343" t="s">
        <v>440</v>
      </c>
      <c r="AG4126" s="343">
        <v>30</v>
      </c>
      <c r="AH4126" s="343">
        <v>15</v>
      </c>
      <c r="AI4126" s="343"/>
      <c r="AJ4126" s="343"/>
      <c r="AK4126" s="343"/>
      <c r="AL4126" s="343"/>
      <c r="AM4126" s="343"/>
      <c r="AN4126" s="343"/>
      <c r="AO4126" s="343"/>
      <c r="AP4126" s="343"/>
      <c r="AQ4126" s="343"/>
      <c r="AR4126" s="343"/>
      <c r="AS4126" s="343"/>
      <c r="AT4126" s="343"/>
      <c r="AU4126" s="343"/>
      <c r="AV4126" s="343"/>
      <c r="AW4126" s="343"/>
      <c r="AX4126" s="343"/>
      <c r="AY4126" s="343"/>
      <c r="AZ4126" s="343"/>
      <c r="BA4126" s="343"/>
      <c r="BB4126" s="343"/>
      <c r="BC4126" s="343"/>
      <c r="BD4126" s="343"/>
      <c r="BE4126" s="475"/>
      <c r="BF4126" s="475"/>
      <c r="BG4126" s="475"/>
      <c r="BH4126" s="475"/>
      <c r="BI4126" s="475"/>
      <c r="BJ4126" s="475"/>
      <c r="BK4126" s="475"/>
      <c r="BL4126" s="475"/>
      <c r="BM4126" s="475"/>
      <c r="BN4126" s="475"/>
      <c r="BO4126" s="475"/>
      <c r="BP4126" s="306"/>
      <c r="BQ4126" s="496"/>
      <c r="BR4126" s="496"/>
      <c r="BS4126" s="496"/>
      <c r="BT4126" s="496"/>
      <c r="BU4126" s="496"/>
      <c r="BV4126" s="496"/>
    </row>
    <row r="4127" spans="1:74" s="52" customFormat="1" ht="12.75">
      <c r="A4127" s="45">
        <v>2670.0804681784898</v>
      </c>
      <c r="B4127" s="46" t="s">
        <v>364</v>
      </c>
      <c r="C4127" s="47" t="s">
        <v>390</v>
      </c>
      <c r="D4127" s="48">
        <f t="shared" si="52"/>
        <v>168</v>
      </c>
      <c r="E4127" s="49">
        <v>39.96611</v>
      </c>
      <c r="F4127" s="49">
        <v>5.7000000000000002E-2</v>
      </c>
      <c r="G4127" s="49">
        <v>11.793570000000001</v>
      </c>
      <c r="H4127" s="49">
        <v>0.35749999999999998</v>
      </c>
      <c r="I4127" s="49">
        <v>0.1578</v>
      </c>
      <c r="J4127" s="49">
        <v>47.73133</v>
      </c>
      <c r="K4127" s="49">
        <v>0.2157</v>
      </c>
      <c r="L4127" s="49">
        <v>100.27901</v>
      </c>
      <c r="M4127" s="47"/>
      <c r="N4127" s="50">
        <v>0.98841211322166422</v>
      </c>
      <c r="O4127" s="50">
        <v>1.1145420297541835E-3</v>
      </c>
      <c r="P4127" s="50">
        <v>0.2439200289516677</v>
      </c>
      <c r="Q4127" s="50">
        <v>7.1115803014318909E-3</v>
      </c>
      <c r="R4127" s="50">
        <v>3.3055133681858377E-3</v>
      </c>
      <c r="S4127" s="50">
        <v>1.7597795282249926</v>
      </c>
      <c r="T4127" s="50">
        <v>5.7154966211312198E-3</v>
      </c>
      <c r="U4127" s="50">
        <v>3.0093588027188276</v>
      </c>
      <c r="V4127" s="51">
        <v>87.826516800983541</v>
      </c>
      <c r="X4127" s="49">
        <v>0.26</v>
      </c>
      <c r="Y4127" s="49">
        <v>35.25</v>
      </c>
      <c r="Z4127" s="49">
        <v>0.67</v>
      </c>
      <c r="AA4127" s="49">
        <v>5.38</v>
      </c>
      <c r="AB4127" s="49">
        <v>13.42</v>
      </c>
      <c r="AC4127" s="49">
        <v>0.24</v>
      </c>
      <c r="AD4127" s="49">
        <v>2.57</v>
      </c>
      <c r="AE4127" s="312"/>
      <c r="AF4127" s="343" t="s">
        <v>440</v>
      </c>
      <c r="AG4127" s="343">
        <v>30</v>
      </c>
      <c r="AH4127" s="343">
        <v>15</v>
      </c>
      <c r="AI4127" s="343"/>
      <c r="AJ4127" s="343"/>
      <c r="AK4127" s="343"/>
      <c r="AL4127" s="343"/>
      <c r="AM4127" s="343"/>
      <c r="AN4127" s="343"/>
      <c r="AO4127" s="343"/>
      <c r="AP4127" s="343"/>
      <c r="AQ4127" s="343"/>
      <c r="AR4127" s="343"/>
      <c r="AS4127" s="343"/>
      <c r="AT4127" s="343"/>
      <c r="AU4127" s="343"/>
      <c r="AV4127" s="343"/>
      <c r="AW4127" s="343"/>
      <c r="AX4127" s="343"/>
      <c r="AY4127" s="343"/>
      <c r="AZ4127" s="343"/>
      <c r="BA4127" s="343"/>
      <c r="BB4127" s="343"/>
      <c r="BC4127" s="343"/>
      <c r="BD4127" s="343"/>
      <c r="BE4127" s="475"/>
      <c r="BF4127" s="475"/>
      <c r="BG4127" s="475"/>
      <c r="BH4127" s="475"/>
      <c r="BI4127" s="475"/>
      <c r="BJ4127" s="475"/>
      <c r="BK4127" s="475"/>
      <c r="BL4127" s="475"/>
      <c r="BM4127" s="475"/>
      <c r="BN4127" s="475"/>
      <c r="BO4127" s="475"/>
      <c r="BP4127" s="306"/>
      <c r="BQ4127" s="496"/>
      <c r="BR4127" s="496"/>
      <c r="BS4127" s="496"/>
      <c r="BT4127" s="496"/>
      <c r="BU4127" s="496"/>
      <c r="BV4127" s="496"/>
    </row>
    <row r="4128" spans="1:74" s="52" customFormat="1" ht="12.75">
      <c r="A4128" s="45">
        <v>2670.0804681784898</v>
      </c>
      <c r="B4128" s="46" t="s">
        <v>364</v>
      </c>
      <c r="C4128" s="47" t="s">
        <v>390</v>
      </c>
      <c r="D4128" s="48">
        <f t="shared" si="52"/>
        <v>175</v>
      </c>
      <c r="E4128" s="49">
        <v>40.201619999999998</v>
      </c>
      <c r="F4128" s="49">
        <v>0.10639999999999999</v>
      </c>
      <c r="G4128" s="49">
        <v>11.683630000000001</v>
      </c>
      <c r="H4128" s="49">
        <v>0.37319999999999998</v>
      </c>
      <c r="I4128" s="49">
        <v>0.1426</v>
      </c>
      <c r="J4128" s="49">
        <v>47.862099999999998</v>
      </c>
      <c r="K4128" s="49">
        <v>0.214</v>
      </c>
      <c r="L4128" s="49">
        <v>100.58355</v>
      </c>
      <c r="M4128" s="47"/>
      <c r="N4128" s="50">
        <v>0.99001833916029125</v>
      </c>
      <c r="O4128" s="50">
        <v>2.0716516415055564E-3</v>
      </c>
      <c r="P4128" s="50">
        <v>0.2406209707760977</v>
      </c>
      <c r="Q4128" s="50">
        <v>7.3923958215035401E-3</v>
      </c>
      <c r="R4128" s="50">
        <v>2.9744382010711929E-3</v>
      </c>
      <c r="S4128" s="50">
        <v>1.7571141689091605</v>
      </c>
      <c r="T4128" s="50">
        <v>5.6463930470681007E-3</v>
      </c>
      <c r="U4128" s="50">
        <v>3.0058383575566983</v>
      </c>
      <c r="V4128" s="51">
        <v>87.955311692920048</v>
      </c>
      <c r="X4128" s="49">
        <v>0.26</v>
      </c>
      <c r="Y4128" s="49">
        <v>18.690000000000001</v>
      </c>
      <c r="Z4128" s="49">
        <v>0.67</v>
      </c>
      <c r="AA4128" s="49">
        <v>5.14</v>
      </c>
      <c r="AB4128" s="49">
        <v>14.38</v>
      </c>
      <c r="AC4128" s="49">
        <v>0.24</v>
      </c>
      <c r="AD4128" s="49">
        <v>2.54</v>
      </c>
      <c r="AE4128" s="312"/>
      <c r="AF4128" s="343" t="s">
        <v>440</v>
      </c>
      <c r="AG4128" s="343">
        <v>30</v>
      </c>
      <c r="AH4128" s="343">
        <v>15</v>
      </c>
      <c r="AI4128" s="343"/>
      <c r="AJ4128" s="343"/>
      <c r="AK4128" s="343"/>
      <c r="AL4128" s="343"/>
      <c r="AM4128" s="343"/>
      <c r="AN4128" s="343"/>
      <c r="AO4128" s="343"/>
      <c r="AP4128" s="343"/>
      <c r="AQ4128" s="343"/>
      <c r="AR4128" s="343"/>
      <c r="AS4128" s="343"/>
      <c r="AT4128" s="343"/>
      <c r="AU4128" s="343"/>
      <c r="AV4128" s="343"/>
      <c r="AW4128" s="343"/>
      <c r="AX4128" s="343"/>
      <c r="AY4128" s="343"/>
      <c r="AZ4128" s="343"/>
      <c r="BA4128" s="343"/>
      <c r="BB4128" s="343"/>
      <c r="BC4128" s="343"/>
      <c r="BD4128" s="343"/>
      <c r="BE4128" s="475"/>
      <c r="BF4128" s="475"/>
      <c r="BG4128" s="475"/>
      <c r="BH4128" s="475"/>
      <c r="BI4128" s="475"/>
      <c r="BJ4128" s="475"/>
      <c r="BK4128" s="475"/>
      <c r="BL4128" s="475"/>
      <c r="BM4128" s="475"/>
      <c r="BN4128" s="475"/>
      <c r="BO4128" s="475"/>
      <c r="BP4128" s="306"/>
      <c r="BQ4128" s="496"/>
      <c r="BR4128" s="496"/>
      <c r="BS4128" s="496"/>
      <c r="BT4128" s="496"/>
      <c r="BU4128" s="496"/>
      <c r="BV4128" s="496"/>
    </row>
    <row r="4129" spans="1:74" s="52" customFormat="1" ht="12.75">
      <c r="A4129" s="45">
        <v>2670.0804681784898</v>
      </c>
      <c r="B4129" s="46" t="s">
        <v>364</v>
      </c>
      <c r="C4129" s="47" t="s">
        <v>390</v>
      </c>
      <c r="D4129" s="48">
        <f t="shared" si="52"/>
        <v>182</v>
      </c>
      <c r="E4129" s="49">
        <v>40.119700000000002</v>
      </c>
      <c r="F4129" s="49">
        <v>6.5199999999999994E-2</v>
      </c>
      <c r="G4129" s="49">
        <v>11.713609999999999</v>
      </c>
      <c r="H4129" s="49">
        <v>0.3926</v>
      </c>
      <c r="I4129" s="49">
        <v>0.15909999999999999</v>
      </c>
      <c r="J4129" s="49">
        <v>48.023049999999998</v>
      </c>
      <c r="K4129" s="49">
        <v>0.21729999999999999</v>
      </c>
      <c r="L4129" s="49">
        <v>100.69056</v>
      </c>
      <c r="M4129" s="47"/>
      <c r="N4129" s="50">
        <v>0.98777859553655623</v>
      </c>
      <c r="O4129" s="50">
        <v>1.269185041783405E-3</v>
      </c>
      <c r="P4129" s="50">
        <v>0.24118410823255254</v>
      </c>
      <c r="Q4129" s="50">
        <v>7.7749234516162145E-3</v>
      </c>
      <c r="R4129" s="50">
        <v>3.3178584448417189E-3</v>
      </c>
      <c r="S4129" s="50">
        <v>1.7626261904240497</v>
      </c>
      <c r="T4129" s="50">
        <v>5.7321732484775026E-3</v>
      </c>
      <c r="U4129" s="50">
        <v>3.0096830343798771</v>
      </c>
      <c r="V4129" s="51">
        <v>87.963725488672878</v>
      </c>
      <c r="X4129" s="49">
        <v>0.26</v>
      </c>
      <c r="Y4129" s="49">
        <v>31.46</v>
      </c>
      <c r="Z4129" s="49">
        <v>0.67</v>
      </c>
      <c r="AA4129" s="49">
        <v>4.95</v>
      </c>
      <c r="AB4129" s="49">
        <v>12.95</v>
      </c>
      <c r="AC4129" s="49">
        <v>0.24</v>
      </c>
      <c r="AD4129" s="49">
        <v>2.52</v>
      </c>
      <c r="AE4129" s="312"/>
      <c r="AF4129" s="343" t="s">
        <v>440</v>
      </c>
      <c r="AG4129" s="343">
        <v>30</v>
      </c>
      <c r="AH4129" s="343">
        <v>15</v>
      </c>
      <c r="AI4129" s="343"/>
      <c r="AJ4129" s="343"/>
      <c r="AK4129" s="343"/>
      <c r="AL4129" s="343"/>
      <c r="AM4129" s="343"/>
      <c r="AN4129" s="343"/>
      <c r="AO4129" s="343"/>
      <c r="AP4129" s="343"/>
      <c r="AQ4129" s="343"/>
      <c r="AR4129" s="343"/>
      <c r="AS4129" s="343"/>
      <c r="AT4129" s="343"/>
      <c r="AU4129" s="343"/>
      <c r="AV4129" s="343"/>
      <c r="AW4129" s="343"/>
      <c r="AX4129" s="343"/>
      <c r="AY4129" s="343"/>
      <c r="AZ4129" s="343"/>
      <c r="BA4129" s="343"/>
      <c r="BB4129" s="343"/>
      <c r="BC4129" s="343"/>
      <c r="BD4129" s="343"/>
      <c r="BE4129" s="475"/>
      <c r="BF4129" s="475"/>
      <c r="BG4129" s="475"/>
      <c r="BH4129" s="475"/>
      <c r="BI4129" s="475"/>
      <c r="BJ4129" s="475"/>
      <c r="BK4129" s="475"/>
      <c r="BL4129" s="475"/>
      <c r="BM4129" s="475"/>
      <c r="BN4129" s="475"/>
      <c r="BO4129" s="475"/>
      <c r="BP4129" s="306"/>
      <c r="BQ4129" s="496"/>
      <c r="BR4129" s="496"/>
      <c r="BS4129" s="496"/>
      <c r="BT4129" s="496"/>
      <c r="BU4129" s="496"/>
      <c r="BV4129" s="496"/>
    </row>
    <row r="4130" spans="1:74" s="52" customFormat="1" ht="12.75">
      <c r="A4130" s="45">
        <v>2670.0804681784898</v>
      </c>
      <c r="B4130" s="46" t="s">
        <v>364</v>
      </c>
      <c r="C4130" s="47" t="s">
        <v>390</v>
      </c>
      <c r="D4130" s="48">
        <f t="shared" si="52"/>
        <v>189</v>
      </c>
      <c r="E4130" s="49">
        <v>40.191380000000002</v>
      </c>
      <c r="F4130" s="49">
        <v>8.9700000000000002E-2</v>
      </c>
      <c r="G4130" s="49">
        <v>11.723599999999999</v>
      </c>
      <c r="H4130" s="49">
        <v>0.39140000000000003</v>
      </c>
      <c r="I4130" s="49">
        <v>0.17230000000000001</v>
      </c>
      <c r="J4130" s="49">
        <v>47.89228</v>
      </c>
      <c r="K4130" s="49">
        <v>0.2094</v>
      </c>
      <c r="L4130" s="49">
        <v>100.67005999999999</v>
      </c>
      <c r="M4130" s="47"/>
      <c r="N4130" s="50">
        <v>0.98944213259797731</v>
      </c>
      <c r="O4130" s="50">
        <v>1.745924018140325E-3</v>
      </c>
      <c r="P4130" s="50">
        <v>0.24136509654367502</v>
      </c>
      <c r="Q4130" s="50">
        <v>7.7503656991479647E-3</v>
      </c>
      <c r="R4130" s="50">
        <v>3.5927624087814104E-3</v>
      </c>
      <c r="S4130" s="50">
        <v>1.7576465249165749</v>
      </c>
      <c r="T4130" s="50">
        <v>5.5232131814456327E-3</v>
      </c>
      <c r="U4130" s="50">
        <v>3.0070660193657424</v>
      </c>
      <c r="V4130" s="51">
        <v>87.925778221971456</v>
      </c>
      <c r="X4130" s="49">
        <v>0.26</v>
      </c>
      <c r="Y4130" s="49">
        <v>22.22</v>
      </c>
      <c r="Z4130" s="49">
        <v>0.67</v>
      </c>
      <c r="AA4130" s="49">
        <v>4.92</v>
      </c>
      <c r="AB4130" s="49">
        <v>12.2</v>
      </c>
      <c r="AC4130" s="49">
        <v>0.24</v>
      </c>
      <c r="AD4130" s="49">
        <v>2.59</v>
      </c>
      <c r="AE4130" s="312"/>
      <c r="AF4130" s="343" t="s">
        <v>440</v>
      </c>
      <c r="AG4130" s="343">
        <v>30</v>
      </c>
      <c r="AH4130" s="343">
        <v>15</v>
      </c>
      <c r="AI4130" s="343"/>
      <c r="AJ4130" s="343"/>
      <c r="AK4130" s="343"/>
      <c r="AL4130" s="343"/>
      <c r="AM4130" s="343"/>
      <c r="AN4130" s="343"/>
      <c r="AO4130" s="343"/>
      <c r="AP4130" s="343"/>
      <c r="AQ4130" s="343"/>
      <c r="AR4130" s="343"/>
      <c r="AS4130" s="343"/>
      <c r="AT4130" s="343"/>
      <c r="AU4130" s="343"/>
      <c r="AV4130" s="343"/>
      <c r="AW4130" s="343"/>
      <c r="AX4130" s="343"/>
      <c r="AY4130" s="343"/>
      <c r="AZ4130" s="343"/>
      <c r="BA4130" s="343"/>
      <c r="BB4130" s="343"/>
      <c r="BC4130" s="343"/>
      <c r="BD4130" s="343"/>
      <c r="BE4130" s="475"/>
      <c r="BF4130" s="475"/>
      <c r="BG4130" s="475"/>
      <c r="BH4130" s="475"/>
      <c r="BI4130" s="475"/>
      <c r="BJ4130" s="475"/>
      <c r="BK4130" s="475"/>
      <c r="BL4130" s="475"/>
      <c r="BM4130" s="475"/>
      <c r="BN4130" s="475"/>
      <c r="BO4130" s="475"/>
      <c r="BP4130" s="306"/>
      <c r="BQ4130" s="496"/>
      <c r="BR4130" s="496"/>
      <c r="BS4130" s="496"/>
      <c r="BT4130" s="496"/>
      <c r="BU4130" s="496"/>
      <c r="BV4130" s="496"/>
    </row>
    <row r="4131" spans="1:74" s="52" customFormat="1" ht="12.75">
      <c r="A4131" s="45">
        <v>2670.0804681784898</v>
      </c>
      <c r="B4131" s="46" t="s">
        <v>364</v>
      </c>
      <c r="C4131" s="47" t="s">
        <v>390</v>
      </c>
      <c r="D4131" s="48">
        <f t="shared" si="52"/>
        <v>196</v>
      </c>
      <c r="E4131" s="49">
        <v>40.05827</v>
      </c>
      <c r="F4131" s="49">
        <v>5.5899999999999998E-2</v>
      </c>
      <c r="G4131" s="49">
        <v>11.613659999999999</v>
      </c>
      <c r="H4131" s="49">
        <v>0.38750000000000001</v>
      </c>
      <c r="I4131" s="49">
        <v>0.1784</v>
      </c>
      <c r="J4131" s="49">
        <v>47.821860000000001</v>
      </c>
      <c r="K4131" s="49">
        <v>0.2059</v>
      </c>
      <c r="L4131" s="49">
        <v>100.32149</v>
      </c>
      <c r="M4131" s="47"/>
      <c r="N4131" s="50">
        <v>0.98948435380441235</v>
      </c>
      <c r="O4131" s="50">
        <v>1.0917016452968793E-3</v>
      </c>
      <c r="P4131" s="50">
        <v>0.23990640530058177</v>
      </c>
      <c r="Q4131" s="50">
        <v>7.6989649256004799E-3</v>
      </c>
      <c r="R4131" s="50">
        <v>3.7324786408047244E-3</v>
      </c>
      <c r="S4131" s="50">
        <v>1.7609691638331946</v>
      </c>
      <c r="T4131" s="50">
        <v>5.4491747551026056E-3</v>
      </c>
      <c r="U4131" s="50">
        <v>3.0083322429049932</v>
      </c>
      <c r="V4131" s="51">
        <v>88.009928803096798</v>
      </c>
      <c r="X4131" s="49">
        <v>0.26</v>
      </c>
      <c r="Y4131" s="49">
        <v>35.130000000000003</v>
      </c>
      <c r="Z4131" s="49">
        <v>0.67</v>
      </c>
      <c r="AA4131" s="49">
        <v>5.01</v>
      </c>
      <c r="AB4131" s="49">
        <v>11.82</v>
      </c>
      <c r="AC4131" s="49">
        <v>0.24</v>
      </c>
      <c r="AD4131" s="49">
        <v>2.62</v>
      </c>
      <c r="AE4131" s="312"/>
      <c r="AF4131" s="343" t="s">
        <v>440</v>
      </c>
      <c r="AG4131" s="343">
        <v>30</v>
      </c>
      <c r="AH4131" s="343">
        <v>15</v>
      </c>
      <c r="AI4131" s="343"/>
      <c r="AJ4131" s="343"/>
      <c r="AK4131" s="343"/>
      <c r="AL4131" s="343"/>
      <c r="AM4131" s="343"/>
      <c r="AN4131" s="343"/>
      <c r="AO4131" s="343"/>
      <c r="AP4131" s="343"/>
      <c r="AQ4131" s="343"/>
      <c r="AR4131" s="343"/>
      <c r="AS4131" s="343"/>
      <c r="AT4131" s="343"/>
      <c r="AU4131" s="343"/>
      <c r="AV4131" s="343"/>
      <c r="AW4131" s="343"/>
      <c r="AX4131" s="343"/>
      <c r="AY4131" s="343"/>
      <c r="AZ4131" s="343"/>
      <c r="BA4131" s="343"/>
      <c r="BB4131" s="343"/>
      <c r="BC4131" s="343"/>
      <c r="BD4131" s="343"/>
      <c r="BE4131" s="475"/>
      <c r="BF4131" s="475"/>
      <c r="BG4131" s="475"/>
      <c r="BH4131" s="475"/>
      <c r="BI4131" s="475"/>
      <c r="BJ4131" s="475"/>
      <c r="BK4131" s="475"/>
      <c r="BL4131" s="475"/>
      <c r="BM4131" s="475"/>
      <c r="BN4131" s="475"/>
      <c r="BO4131" s="475"/>
      <c r="BP4131" s="306"/>
      <c r="BQ4131" s="496"/>
      <c r="BR4131" s="496"/>
      <c r="BS4131" s="496"/>
      <c r="BT4131" s="496"/>
      <c r="BU4131" s="496"/>
      <c r="BV4131" s="496"/>
    </row>
    <row r="4132" spans="1:74" s="52" customFormat="1" ht="12.75">
      <c r="A4132" s="45">
        <v>2670.0804681784898</v>
      </c>
      <c r="B4132" s="46" t="s">
        <v>364</v>
      </c>
      <c r="C4132" s="47" t="s">
        <v>390</v>
      </c>
      <c r="D4132" s="48">
        <f t="shared" si="52"/>
        <v>203</v>
      </c>
      <c r="E4132" s="49">
        <v>40.150419999999997</v>
      </c>
      <c r="F4132" s="49">
        <v>8.9700000000000002E-2</v>
      </c>
      <c r="G4132" s="49">
        <v>11.683630000000001</v>
      </c>
      <c r="H4132" s="49">
        <v>0.36649999999999999</v>
      </c>
      <c r="I4132" s="49">
        <v>0.17130000000000001</v>
      </c>
      <c r="J4132" s="49">
        <v>47.952629999999999</v>
      </c>
      <c r="K4132" s="49">
        <v>0.2185</v>
      </c>
      <c r="L4132" s="49">
        <v>100.63268000000001</v>
      </c>
      <c r="M4132" s="47"/>
      <c r="N4132" s="50">
        <v>0.98865588784797753</v>
      </c>
      <c r="O4132" s="50">
        <v>1.7463163597811731E-3</v>
      </c>
      <c r="P4132" s="50">
        <v>0.24059624979099717</v>
      </c>
      <c r="Q4132" s="50">
        <v>7.2589354726997493E-3</v>
      </c>
      <c r="R4132" s="50">
        <v>3.572713299469228E-3</v>
      </c>
      <c r="S4132" s="50">
        <v>1.7602568433494936</v>
      </c>
      <c r="T4132" s="50">
        <v>5.7645333120423629E-3</v>
      </c>
      <c r="U4132" s="50">
        <v>3.0078514794324609</v>
      </c>
      <c r="V4132" s="51">
        <v>87.975316597913604</v>
      </c>
      <c r="X4132" s="49">
        <v>0.26</v>
      </c>
      <c r="Y4132" s="49">
        <v>22.47</v>
      </c>
      <c r="Z4132" s="49">
        <v>0.67</v>
      </c>
      <c r="AA4132" s="49">
        <v>5.23</v>
      </c>
      <c r="AB4132" s="49">
        <v>12.19</v>
      </c>
      <c r="AC4132" s="49">
        <v>0.24</v>
      </c>
      <c r="AD4132" s="49">
        <v>2.5</v>
      </c>
      <c r="AE4132" s="312"/>
      <c r="AF4132" s="343" t="s">
        <v>440</v>
      </c>
      <c r="AG4132" s="343">
        <v>30</v>
      </c>
      <c r="AH4132" s="343">
        <v>15</v>
      </c>
      <c r="AI4132" s="343"/>
      <c r="AJ4132" s="343"/>
      <c r="AK4132" s="343"/>
      <c r="AL4132" s="343"/>
      <c r="AM4132" s="343"/>
      <c r="AN4132" s="343"/>
      <c r="AO4132" s="343"/>
      <c r="AP4132" s="343"/>
      <c r="AQ4132" s="343"/>
      <c r="AR4132" s="343"/>
      <c r="AS4132" s="343"/>
      <c r="AT4132" s="343"/>
      <c r="AU4132" s="343"/>
      <c r="AV4132" s="343"/>
      <c r="AW4132" s="343"/>
      <c r="AX4132" s="343"/>
      <c r="AY4132" s="343"/>
      <c r="AZ4132" s="343"/>
      <c r="BA4132" s="343"/>
      <c r="BB4132" s="343"/>
      <c r="BC4132" s="343"/>
      <c r="BD4132" s="343"/>
      <c r="BE4132" s="475"/>
      <c r="BF4132" s="475"/>
      <c r="BG4132" s="475"/>
      <c r="BH4132" s="475"/>
      <c r="BI4132" s="475"/>
      <c r="BJ4132" s="475"/>
      <c r="BK4132" s="475"/>
      <c r="BL4132" s="475"/>
      <c r="BM4132" s="475"/>
      <c r="BN4132" s="475"/>
      <c r="BO4132" s="475"/>
      <c r="BP4132" s="306"/>
      <c r="BQ4132" s="496"/>
      <c r="BR4132" s="496"/>
      <c r="BS4132" s="496"/>
      <c r="BT4132" s="496"/>
      <c r="BU4132" s="496"/>
      <c r="BV4132" s="496"/>
    </row>
    <row r="4133" spans="1:74" s="52" customFormat="1" ht="12.75">
      <c r="A4133" s="45">
        <v>2670.0804681784898</v>
      </c>
      <c r="B4133" s="46" t="s">
        <v>364</v>
      </c>
      <c r="C4133" s="47" t="s">
        <v>390</v>
      </c>
      <c r="D4133" s="48">
        <f t="shared" si="52"/>
        <v>210</v>
      </c>
      <c r="E4133" s="49">
        <v>40.109459999999999</v>
      </c>
      <c r="F4133" s="49">
        <v>0.11119999999999999</v>
      </c>
      <c r="G4133" s="49">
        <v>11.633649999999999</v>
      </c>
      <c r="H4133" s="49">
        <v>0.39069999999999999</v>
      </c>
      <c r="I4133" s="49">
        <v>0.13550000000000001</v>
      </c>
      <c r="J4133" s="49">
        <v>47.811799999999998</v>
      </c>
      <c r="K4133" s="49">
        <v>0.21279999999999999</v>
      </c>
      <c r="L4133" s="49">
        <v>100.40510999999999</v>
      </c>
      <c r="M4133" s="47"/>
      <c r="N4133" s="50">
        <v>0.98947238928947545</v>
      </c>
      <c r="O4133" s="50">
        <v>2.1688877069197233E-3</v>
      </c>
      <c r="P4133" s="50">
        <v>0.24000973242414972</v>
      </c>
      <c r="Q4133" s="50">
        <v>7.7525427278739385E-3</v>
      </c>
      <c r="R4133" s="50">
        <v>2.831273990635829E-3</v>
      </c>
      <c r="S4133" s="50">
        <v>1.7583304804729474</v>
      </c>
      <c r="T4133" s="50">
        <v>5.6245286846827534E-3</v>
      </c>
      <c r="U4133" s="50">
        <v>3.0061898352966847</v>
      </c>
      <c r="V4133" s="51">
        <v>87.989545980451695</v>
      </c>
      <c r="X4133" s="49">
        <v>0.26</v>
      </c>
      <c r="Y4133" s="49">
        <v>18.96</v>
      </c>
      <c r="Z4133" s="49">
        <v>0.67</v>
      </c>
      <c r="AA4133" s="49">
        <v>4.9400000000000004</v>
      </c>
      <c r="AB4133" s="49">
        <v>15.45</v>
      </c>
      <c r="AC4133" s="49">
        <v>0.24</v>
      </c>
      <c r="AD4133" s="49">
        <v>2.56</v>
      </c>
      <c r="AE4133" s="312"/>
      <c r="AF4133" s="343" t="s">
        <v>440</v>
      </c>
      <c r="AG4133" s="343">
        <v>30</v>
      </c>
      <c r="AH4133" s="343">
        <v>15</v>
      </c>
      <c r="AI4133" s="343"/>
      <c r="AJ4133" s="343"/>
      <c r="AK4133" s="343"/>
      <c r="AL4133" s="343"/>
      <c r="AM4133" s="343"/>
      <c r="AN4133" s="343"/>
      <c r="AO4133" s="343"/>
      <c r="AP4133" s="343"/>
      <c r="AQ4133" s="343"/>
      <c r="AR4133" s="343"/>
      <c r="AS4133" s="343"/>
      <c r="AT4133" s="343"/>
      <c r="AU4133" s="343"/>
      <c r="AV4133" s="343"/>
      <c r="AW4133" s="343"/>
      <c r="AX4133" s="343"/>
      <c r="AY4133" s="343"/>
      <c r="AZ4133" s="343"/>
      <c r="BA4133" s="343"/>
      <c r="BB4133" s="343"/>
      <c r="BC4133" s="343"/>
      <c r="BD4133" s="343"/>
      <c r="BE4133" s="475"/>
      <c r="BF4133" s="475"/>
      <c r="BG4133" s="475"/>
      <c r="BH4133" s="475"/>
      <c r="BI4133" s="475"/>
      <c r="BJ4133" s="475"/>
      <c r="BK4133" s="475"/>
      <c r="BL4133" s="475"/>
      <c r="BM4133" s="475"/>
      <c r="BN4133" s="475"/>
      <c r="BO4133" s="475"/>
      <c r="BP4133" s="306"/>
      <c r="BQ4133" s="496"/>
      <c r="BR4133" s="496"/>
      <c r="BS4133" s="496"/>
      <c r="BT4133" s="496"/>
      <c r="BU4133" s="496"/>
      <c r="BV4133" s="496"/>
    </row>
    <row r="4134" spans="1:74" s="52" customFormat="1" ht="12.75">
      <c r="A4134" s="45">
        <v>2670.0804681784898</v>
      </c>
      <c r="B4134" s="46" t="s">
        <v>364</v>
      </c>
      <c r="C4134" s="47" t="s">
        <v>390</v>
      </c>
      <c r="D4134" s="48">
        <f t="shared" si="52"/>
        <v>217</v>
      </c>
      <c r="E4134" s="49">
        <v>40.140189999999997</v>
      </c>
      <c r="F4134" s="49">
        <v>9.0399999999999994E-2</v>
      </c>
      <c r="G4134" s="49">
        <v>11.703609999999999</v>
      </c>
      <c r="H4134" s="49">
        <v>0.36749999999999999</v>
      </c>
      <c r="I4134" s="49">
        <v>0.15279999999999999</v>
      </c>
      <c r="J4134" s="49">
        <v>47.801740000000002</v>
      </c>
      <c r="K4134" s="49">
        <v>0.21299999999999999</v>
      </c>
      <c r="L4134" s="49">
        <v>100.46923999999999</v>
      </c>
      <c r="M4134" s="47"/>
      <c r="N4134" s="50">
        <v>0.98991398321531365</v>
      </c>
      <c r="O4134" s="50">
        <v>1.762632934955585E-3</v>
      </c>
      <c r="P4134" s="50">
        <v>0.24137588021006473</v>
      </c>
      <c r="Q4134" s="50">
        <v>7.289861394565565E-3</v>
      </c>
      <c r="R4134" s="50">
        <v>3.1917372237847503E-3</v>
      </c>
      <c r="S4134" s="50">
        <v>1.7573986404204418</v>
      </c>
      <c r="T4134" s="50">
        <v>5.6280155156485448E-3</v>
      </c>
      <c r="U4134" s="50">
        <v>3.0065607509147747</v>
      </c>
      <c r="V4134" s="51">
        <v>87.923806426453567</v>
      </c>
      <c r="X4134" s="49">
        <v>0.26</v>
      </c>
      <c r="Y4134" s="49">
        <v>21.63</v>
      </c>
      <c r="Z4134" s="49">
        <v>0.67</v>
      </c>
      <c r="AA4134" s="49">
        <v>5.27</v>
      </c>
      <c r="AB4134" s="49">
        <v>13.71</v>
      </c>
      <c r="AC4134" s="49">
        <v>0.24</v>
      </c>
      <c r="AD4134" s="49">
        <v>2.56</v>
      </c>
      <c r="AE4134" s="312"/>
      <c r="AF4134" s="343" t="s">
        <v>440</v>
      </c>
      <c r="AG4134" s="343">
        <v>30</v>
      </c>
      <c r="AH4134" s="343">
        <v>15</v>
      </c>
      <c r="AI4134" s="343"/>
      <c r="AJ4134" s="343"/>
      <c r="AK4134" s="343"/>
      <c r="AL4134" s="343"/>
      <c r="AM4134" s="343"/>
      <c r="AN4134" s="343"/>
      <c r="AO4134" s="343"/>
      <c r="AP4134" s="343"/>
      <c r="AQ4134" s="343"/>
      <c r="AR4134" s="343"/>
      <c r="AS4134" s="343"/>
      <c r="AT4134" s="343"/>
      <c r="AU4134" s="343"/>
      <c r="AV4134" s="343"/>
      <c r="AW4134" s="343"/>
      <c r="AX4134" s="343"/>
      <c r="AY4134" s="343"/>
      <c r="AZ4134" s="343"/>
      <c r="BA4134" s="343"/>
      <c r="BB4134" s="343"/>
      <c r="BC4134" s="343"/>
      <c r="BD4134" s="343"/>
      <c r="BE4134" s="475"/>
      <c r="BF4134" s="475"/>
      <c r="BG4134" s="475"/>
      <c r="BH4134" s="475"/>
      <c r="BI4134" s="475"/>
      <c r="BJ4134" s="475"/>
      <c r="BK4134" s="475"/>
      <c r="BL4134" s="475"/>
      <c r="BM4134" s="475"/>
      <c r="BN4134" s="475"/>
      <c r="BO4134" s="475"/>
      <c r="BP4134" s="306"/>
      <c r="BQ4134" s="496"/>
      <c r="BR4134" s="496"/>
      <c r="BS4134" s="496"/>
      <c r="BT4134" s="496"/>
      <c r="BU4134" s="496"/>
      <c r="BV4134" s="496"/>
    </row>
    <row r="4135" spans="1:74" s="52" customFormat="1" ht="12.75">
      <c r="A4135" s="45">
        <v>2670.0804681784898</v>
      </c>
      <c r="B4135" s="46" t="s">
        <v>364</v>
      </c>
      <c r="C4135" s="47" t="s">
        <v>390</v>
      </c>
      <c r="D4135" s="48">
        <f t="shared" si="52"/>
        <v>224</v>
      </c>
      <c r="E4135" s="49">
        <v>40.150419999999997</v>
      </c>
      <c r="F4135" s="49">
        <v>7.8700000000000006E-2</v>
      </c>
      <c r="G4135" s="49">
        <v>11.653639999999999</v>
      </c>
      <c r="H4135" s="49">
        <v>0.3836</v>
      </c>
      <c r="I4135" s="49">
        <v>0.14660000000000001</v>
      </c>
      <c r="J4135" s="49">
        <v>47.701149999999998</v>
      </c>
      <c r="K4135" s="49">
        <v>0.21010000000000001</v>
      </c>
      <c r="L4135" s="49">
        <v>100.32420999999998</v>
      </c>
      <c r="M4135" s="47"/>
      <c r="N4135" s="50">
        <v>0.99135472729271279</v>
      </c>
      <c r="O4135" s="50">
        <v>1.5363463630071797E-3</v>
      </c>
      <c r="P4135" s="50">
        <v>0.24063377329245725</v>
      </c>
      <c r="Q4135" s="50">
        <v>7.6183598076232876E-3</v>
      </c>
      <c r="R4135" s="50">
        <v>3.0659050357215809E-3</v>
      </c>
      <c r="S4135" s="50">
        <v>1.755805415121616</v>
      </c>
      <c r="T4135" s="50">
        <v>5.5580530681351176E-3</v>
      </c>
      <c r="U4135" s="50">
        <v>3.0055725799812731</v>
      </c>
      <c r="V4135" s="51">
        <v>87.946851840570645</v>
      </c>
      <c r="X4135" s="49">
        <v>0.26</v>
      </c>
      <c r="Y4135" s="49">
        <v>25.17</v>
      </c>
      <c r="Z4135" s="49">
        <v>0.67</v>
      </c>
      <c r="AA4135" s="49">
        <v>4.9800000000000004</v>
      </c>
      <c r="AB4135" s="49">
        <v>14.26</v>
      </c>
      <c r="AC4135" s="49">
        <v>0.24</v>
      </c>
      <c r="AD4135" s="49">
        <v>2.59</v>
      </c>
      <c r="AE4135" s="312"/>
      <c r="AF4135" s="343" t="s">
        <v>440</v>
      </c>
      <c r="AG4135" s="343">
        <v>30</v>
      </c>
      <c r="AH4135" s="343">
        <v>15</v>
      </c>
      <c r="AI4135" s="343"/>
      <c r="AJ4135" s="343"/>
      <c r="AK4135" s="343"/>
      <c r="AL4135" s="343"/>
      <c r="AM4135" s="343"/>
      <c r="AN4135" s="343"/>
      <c r="AO4135" s="343"/>
      <c r="AP4135" s="343"/>
      <c r="AQ4135" s="343"/>
      <c r="AR4135" s="343"/>
      <c r="AS4135" s="343"/>
      <c r="AT4135" s="343"/>
      <c r="AU4135" s="343"/>
      <c r="AV4135" s="343"/>
      <c r="AW4135" s="343"/>
      <c r="AX4135" s="343"/>
      <c r="AY4135" s="343"/>
      <c r="AZ4135" s="343"/>
      <c r="BA4135" s="343"/>
      <c r="BB4135" s="343"/>
      <c r="BC4135" s="343"/>
      <c r="BD4135" s="343"/>
      <c r="BE4135" s="475"/>
      <c r="BF4135" s="475"/>
      <c r="BG4135" s="475"/>
      <c r="BH4135" s="475"/>
      <c r="BI4135" s="475"/>
      <c r="BJ4135" s="475"/>
      <c r="BK4135" s="475"/>
      <c r="BL4135" s="475"/>
      <c r="BM4135" s="475"/>
      <c r="BN4135" s="475"/>
      <c r="BO4135" s="475"/>
      <c r="BP4135" s="306"/>
      <c r="BQ4135" s="496"/>
      <c r="BR4135" s="496"/>
      <c r="BS4135" s="496"/>
      <c r="BT4135" s="496"/>
      <c r="BU4135" s="496"/>
      <c r="BV4135" s="496"/>
    </row>
    <row r="4136" spans="1:74" s="52" customFormat="1" ht="12.75">
      <c r="A4136" s="45">
        <v>2670.0804681784898</v>
      </c>
      <c r="B4136" s="46" t="s">
        <v>364</v>
      </c>
      <c r="C4136" s="47" t="s">
        <v>390</v>
      </c>
      <c r="D4136" s="48">
        <f t="shared" si="52"/>
        <v>231</v>
      </c>
      <c r="E4136" s="49">
        <v>39.98659</v>
      </c>
      <c r="F4136" s="49">
        <v>8.48E-2</v>
      </c>
      <c r="G4136" s="49">
        <v>11.703609999999999</v>
      </c>
      <c r="H4136" s="49">
        <v>0.37230000000000002</v>
      </c>
      <c r="I4136" s="49">
        <v>0.1363</v>
      </c>
      <c r="J4136" s="49">
        <v>47.84198</v>
      </c>
      <c r="K4136" s="49">
        <v>0.20860000000000001</v>
      </c>
      <c r="L4136" s="49">
        <v>100.33418</v>
      </c>
      <c r="M4136" s="47"/>
      <c r="N4136" s="50">
        <v>0.98780275069579881</v>
      </c>
      <c r="O4136" s="50">
        <v>1.6562547195559647E-3</v>
      </c>
      <c r="P4136" s="50">
        <v>0.24178630414785604</v>
      </c>
      <c r="Q4136" s="50">
        <v>7.3976331386345637E-3</v>
      </c>
      <c r="R4136" s="50">
        <v>2.8519207730670656E-3</v>
      </c>
      <c r="S4136" s="50">
        <v>1.7618687484250848</v>
      </c>
      <c r="T4136" s="50">
        <v>5.5211279650920382E-3</v>
      </c>
      <c r="U4136" s="50">
        <v>3.0088847398650893</v>
      </c>
      <c r="V4136" s="51">
        <v>87.932738031061149</v>
      </c>
      <c r="X4136" s="49">
        <v>0.26</v>
      </c>
      <c r="Y4136" s="49">
        <v>23.83</v>
      </c>
      <c r="Z4136" s="49">
        <v>0.67</v>
      </c>
      <c r="AA4136" s="49">
        <v>5.2</v>
      </c>
      <c r="AB4136" s="49">
        <v>15.23</v>
      </c>
      <c r="AC4136" s="49">
        <v>0.24</v>
      </c>
      <c r="AD4136" s="49">
        <v>2.6</v>
      </c>
      <c r="AE4136" s="312"/>
      <c r="AF4136" s="343" t="s">
        <v>440</v>
      </c>
      <c r="AG4136" s="343">
        <v>30</v>
      </c>
      <c r="AH4136" s="343">
        <v>15</v>
      </c>
      <c r="AI4136" s="343"/>
      <c r="AJ4136" s="343"/>
      <c r="AK4136" s="343"/>
      <c r="AL4136" s="343"/>
      <c r="AM4136" s="343"/>
      <c r="AN4136" s="343"/>
      <c r="AO4136" s="343"/>
      <c r="AP4136" s="343"/>
      <c r="AQ4136" s="343"/>
      <c r="AR4136" s="343"/>
      <c r="AS4136" s="343"/>
      <c r="AT4136" s="343"/>
      <c r="AU4136" s="343"/>
      <c r="AV4136" s="343"/>
      <c r="AW4136" s="343"/>
      <c r="AX4136" s="343"/>
      <c r="AY4136" s="343"/>
      <c r="AZ4136" s="343"/>
      <c r="BA4136" s="343"/>
      <c r="BB4136" s="343"/>
      <c r="BC4136" s="343"/>
      <c r="BD4136" s="343"/>
      <c r="BE4136" s="475"/>
      <c r="BF4136" s="475"/>
      <c r="BG4136" s="475"/>
      <c r="BH4136" s="475"/>
      <c r="BI4136" s="475"/>
      <c r="BJ4136" s="475"/>
      <c r="BK4136" s="475"/>
      <c r="BL4136" s="475"/>
      <c r="BM4136" s="475"/>
      <c r="BN4136" s="475"/>
      <c r="BO4136" s="475"/>
      <c r="BP4136" s="306"/>
      <c r="BQ4136" s="496"/>
      <c r="BR4136" s="496"/>
      <c r="BS4136" s="496"/>
      <c r="BT4136" s="496"/>
      <c r="BU4136" s="496"/>
      <c r="BV4136" s="496"/>
    </row>
    <row r="4137" spans="1:74" s="52" customFormat="1" ht="12.75">
      <c r="A4137" s="45">
        <v>2670.0804681784898</v>
      </c>
      <c r="B4137" s="46" t="s">
        <v>364</v>
      </c>
      <c r="C4137" s="47" t="s">
        <v>390</v>
      </c>
      <c r="D4137" s="48">
        <f t="shared" si="52"/>
        <v>238</v>
      </c>
      <c r="E4137" s="49">
        <v>40.078749999999999</v>
      </c>
      <c r="F4137" s="49">
        <v>8.2600000000000007E-2</v>
      </c>
      <c r="G4137" s="49">
        <v>11.623659999999999</v>
      </c>
      <c r="H4137" s="49">
        <v>0.38569999999999999</v>
      </c>
      <c r="I4137" s="49">
        <v>0.15909999999999999</v>
      </c>
      <c r="J4137" s="49">
        <v>47.882210000000001</v>
      </c>
      <c r="K4137" s="49">
        <v>0.2074</v>
      </c>
      <c r="L4137" s="49">
        <v>100.41942</v>
      </c>
      <c r="M4137" s="47"/>
      <c r="N4137" s="50">
        <v>0.98885179556832203</v>
      </c>
      <c r="O4137" s="50">
        <v>1.611285507182955E-3</v>
      </c>
      <c r="P4137" s="50">
        <v>0.2398368604720145</v>
      </c>
      <c r="Q4137" s="50">
        <v>7.6543897079667696E-3</v>
      </c>
      <c r="R4137" s="50">
        <v>3.3248568928165548E-3</v>
      </c>
      <c r="S4137" s="50">
        <v>1.7611638847041313</v>
      </c>
      <c r="T4137" s="50">
        <v>5.4825605648780602E-3</v>
      </c>
      <c r="U4137" s="50">
        <v>3.0079256334173126</v>
      </c>
      <c r="V4137" s="51">
        <v>88.014154364999897</v>
      </c>
      <c r="X4137" s="49">
        <v>0.26</v>
      </c>
      <c r="Y4137" s="49">
        <v>24.12</v>
      </c>
      <c r="Z4137" s="49">
        <v>0.67</v>
      </c>
      <c r="AA4137" s="49">
        <v>5.0599999999999996</v>
      </c>
      <c r="AB4137" s="49">
        <v>13.25</v>
      </c>
      <c r="AC4137" s="49">
        <v>0.24</v>
      </c>
      <c r="AD4137" s="49">
        <v>2.62</v>
      </c>
      <c r="AE4137" s="312"/>
      <c r="AF4137" s="343" t="s">
        <v>440</v>
      </c>
      <c r="AG4137" s="343">
        <v>30</v>
      </c>
      <c r="AH4137" s="343">
        <v>15</v>
      </c>
      <c r="AI4137" s="343"/>
      <c r="AJ4137" s="343"/>
      <c r="AK4137" s="343"/>
      <c r="AL4137" s="343"/>
      <c r="AM4137" s="343"/>
      <c r="AN4137" s="343"/>
      <c r="AO4137" s="343"/>
      <c r="AP4137" s="343"/>
      <c r="AQ4137" s="343"/>
      <c r="AR4137" s="343"/>
      <c r="AS4137" s="343"/>
      <c r="AT4137" s="343"/>
      <c r="AU4137" s="343"/>
      <c r="AV4137" s="343"/>
      <c r="AW4137" s="343"/>
      <c r="AX4137" s="343"/>
      <c r="AY4137" s="343"/>
      <c r="AZ4137" s="343"/>
      <c r="BA4137" s="343"/>
      <c r="BB4137" s="343"/>
      <c r="BC4137" s="343"/>
      <c r="BD4137" s="343"/>
      <c r="BE4137" s="475"/>
      <c r="BF4137" s="475"/>
      <c r="BG4137" s="475"/>
      <c r="BH4137" s="475"/>
      <c r="BI4137" s="475"/>
      <c r="BJ4137" s="475"/>
      <c r="BK4137" s="475"/>
      <c r="BL4137" s="475"/>
      <c r="BM4137" s="475"/>
      <c r="BN4137" s="475"/>
      <c r="BO4137" s="475"/>
      <c r="BP4137" s="306"/>
      <c r="BQ4137" s="496"/>
      <c r="BR4137" s="496"/>
      <c r="BS4137" s="496"/>
      <c r="BT4137" s="496"/>
      <c r="BU4137" s="496"/>
      <c r="BV4137" s="496"/>
    </row>
    <row r="4138" spans="1:74" s="52" customFormat="1" ht="12.75">
      <c r="A4138" s="45">
        <v>2670.0804681784898</v>
      </c>
      <c r="B4138" s="46" t="s">
        <v>364</v>
      </c>
      <c r="C4138" s="47" t="s">
        <v>390</v>
      </c>
      <c r="D4138" s="48">
        <f t="shared" si="52"/>
        <v>245</v>
      </c>
      <c r="E4138" s="49">
        <v>39.89443</v>
      </c>
      <c r="F4138" s="49">
        <v>0.1206</v>
      </c>
      <c r="G4138" s="49">
        <v>11.683630000000001</v>
      </c>
      <c r="H4138" s="49">
        <v>0.38009999999999999</v>
      </c>
      <c r="I4138" s="49">
        <v>0.14610000000000001</v>
      </c>
      <c r="J4138" s="49">
        <v>47.801740000000002</v>
      </c>
      <c r="K4138" s="49">
        <v>0.214</v>
      </c>
      <c r="L4138" s="49">
        <v>100.2406</v>
      </c>
      <c r="M4138" s="47"/>
      <c r="N4138" s="50">
        <v>0.98647492474281051</v>
      </c>
      <c r="O4138" s="50">
        <v>2.3577432428375043E-3</v>
      </c>
      <c r="P4138" s="50">
        <v>0.24160592206405918</v>
      </c>
      <c r="Q4138" s="50">
        <v>7.5598912468348737E-3</v>
      </c>
      <c r="R4138" s="50">
        <v>3.0599176673422861E-3</v>
      </c>
      <c r="S4138" s="50">
        <v>1.7620816839699929</v>
      </c>
      <c r="T4138" s="50">
        <v>5.6695058376370552E-3</v>
      </c>
      <c r="U4138" s="50">
        <v>3.0088095887715145</v>
      </c>
      <c r="V4138" s="51">
        <v>87.941936590490982</v>
      </c>
      <c r="X4138" s="49">
        <v>0.26</v>
      </c>
      <c r="Y4138" s="49">
        <v>16.14</v>
      </c>
      <c r="Z4138" s="49">
        <v>0.67</v>
      </c>
      <c r="AA4138" s="49">
        <v>5.1100000000000003</v>
      </c>
      <c r="AB4138" s="49">
        <v>14.68</v>
      </c>
      <c r="AC4138" s="49">
        <v>0.24</v>
      </c>
      <c r="AD4138" s="49">
        <v>2.54</v>
      </c>
      <c r="AE4138" s="312"/>
      <c r="AF4138" s="343" t="s">
        <v>440</v>
      </c>
      <c r="AG4138" s="343">
        <v>30</v>
      </c>
      <c r="AH4138" s="343">
        <v>15</v>
      </c>
      <c r="AI4138" s="343"/>
      <c r="AJ4138" s="343"/>
      <c r="AK4138" s="343"/>
      <c r="AL4138" s="343"/>
      <c r="AM4138" s="343"/>
      <c r="AN4138" s="343"/>
      <c r="AO4138" s="343"/>
      <c r="AP4138" s="343"/>
      <c r="AQ4138" s="343"/>
      <c r="AR4138" s="343"/>
      <c r="AS4138" s="343"/>
      <c r="AT4138" s="343"/>
      <c r="AU4138" s="343"/>
      <c r="AV4138" s="343"/>
      <c r="AW4138" s="343"/>
      <c r="AX4138" s="343"/>
      <c r="AY4138" s="343"/>
      <c r="AZ4138" s="343"/>
      <c r="BA4138" s="343"/>
      <c r="BB4138" s="343"/>
      <c r="BC4138" s="343"/>
      <c r="BD4138" s="343"/>
      <c r="BE4138" s="475"/>
      <c r="BF4138" s="475"/>
      <c r="BG4138" s="475"/>
      <c r="BH4138" s="475"/>
      <c r="BI4138" s="475"/>
      <c r="BJ4138" s="475"/>
      <c r="BK4138" s="475"/>
      <c r="BL4138" s="475"/>
      <c r="BM4138" s="475"/>
      <c r="BN4138" s="475"/>
      <c r="BO4138" s="475"/>
      <c r="BP4138" s="306"/>
      <c r="BQ4138" s="496"/>
      <c r="BR4138" s="496"/>
      <c r="BS4138" s="496"/>
      <c r="BT4138" s="496"/>
      <c r="BU4138" s="496"/>
      <c r="BV4138" s="496"/>
    </row>
    <row r="4139" spans="1:74" s="52" customFormat="1" ht="12.75">
      <c r="A4139" s="45">
        <v>2670.0804681784898</v>
      </c>
      <c r="B4139" s="46" t="s">
        <v>364</v>
      </c>
      <c r="C4139" s="47" t="s">
        <v>390</v>
      </c>
      <c r="D4139" s="48">
        <f t="shared" si="52"/>
        <v>252</v>
      </c>
      <c r="E4139" s="49">
        <v>40.109459999999999</v>
      </c>
      <c r="F4139" s="49">
        <v>8.0600000000000005E-2</v>
      </c>
      <c r="G4139" s="49">
        <v>11.693619999999999</v>
      </c>
      <c r="H4139" s="49">
        <v>0.3654</v>
      </c>
      <c r="I4139" s="49">
        <v>0.182</v>
      </c>
      <c r="J4139" s="49">
        <v>47.882210000000001</v>
      </c>
      <c r="K4139" s="49">
        <v>0.21609999999999999</v>
      </c>
      <c r="L4139" s="49">
        <v>100.52938999999999</v>
      </c>
      <c r="M4139" s="47"/>
      <c r="N4139" s="50">
        <v>0.98883139388658881</v>
      </c>
      <c r="O4139" s="50">
        <v>1.5710350994104182E-3</v>
      </c>
      <c r="P4139" s="50">
        <v>0.24109066887637645</v>
      </c>
      <c r="Q4139" s="50">
        <v>7.2458254286427272E-3</v>
      </c>
      <c r="R4139" s="50">
        <v>3.8004284303663309E-3</v>
      </c>
      <c r="S4139" s="50">
        <v>1.7597791331843073</v>
      </c>
      <c r="T4139" s="50">
        <v>5.7080510088979835E-3</v>
      </c>
      <c r="U4139" s="50">
        <v>3.0080265359145901</v>
      </c>
      <c r="V4139" s="51">
        <v>87.950706806206043</v>
      </c>
      <c r="X4139" s="49">
        <v>0.26</v>
      </c>
      <c r="Y4139" s="49">
        <v>25.22</v>
      </c>
      <c r="Z4139" s="49">
        <v>0.67</v>
      </c>
      <c r="AA4139" s="49">
        <v>5.21</v>
      </c>
      <c r="AB4139" s="49">
        <v>11.33</v>
      </c>
      <c r="AC4139" s="49">
        <v>0.24</v>
      </c>
      <c r="AD4139" s="49">
        <v>2.52</v>
      </c>
      <c r="AE4139" s="312"/>
      <c r="AF4139" s="343" t="s">
        <v>440</v>
      </c>
      <c r="AG4139" s="343">
        <v>30</v>
      </c>
      <c r="AH4139" s="343">
        <v>15</v>
      </c>
      <c r="AI4139" s="343"/>
      <c r="AJ4139" s="343"/>
      <c r="AK4139" s="343"/>
      <c r="AL4139" s="343"/>
      <c r="AM4139" s="343"/>
      <c r="AN4139" s="343"/>
      <c r="AO4139" s="343"/>
      <c r="AP4139" s="343"/>
      <c r="AQ4139" s="343"/>
      <c r="AR4139" s="343"/>
      <c r="AS4139" s="343"/>
      <c r="AT4139" s="343"/>
      <c r="AU4139" s="343"/>
      <c r="AV4139" s="343"/>
      <c r="AW4139" s="343"/>
      <c r="AX4139" s="343"/>
      <c r="AY4139" s="343"/>
      <c r="AZ4139" s="343"/>
      <c r="BA4139" s="343"/>
      <c r="BB4139" s="343"/>
      <c r="BC4139" s="343"/>
      <c r="BD4139" s="343"/>
      <c r="BE4139" s="475"/>
      <c r="BF4139" s="475"/>
      <c r="BG4139" s="475"/>
      <c r="BH4139" s="475"/>
      <c r="BI4139" s="475"/>
      <c r="BJ4139" s="475"/>
      <c r="BK4139" s="475"/>
      <c r="BL4139" s="475"/>
      <c r="BM4139" s="475"/>
      <c r="BN4139" s="475"/>
      <c r="BO4139" s="475"/>
      <c r="BP4139" s="306"/>
      <c r="BQ4139" s="496"/>
      <c r="BR4139" s="496"/>
      <c r="BS4139" s="496"/>
      <c r="BT4139" s="496"/>
      <c r="BU4139" s="496"/>
      <c r="BV4139" s="496"/>
    </row>
    <row r="4140" spans="1:74" s="52" customFormat="1" ht="12.75">
      <c r="A4140" s="45">
        <v>2670.0804681784898</v>
      </c>
      <c r="B4140" s="46" t="s">
        <v>364</v>
      </c>
      <c r="C4140" s="47" t="s">
        <v>390</v>
      </c>
      <c r="D4140" s="48">
        <f t="shared" si="52"/>
        <v>259</v>
      </c>
      <c r="E4140" s="49">
        <v>40.140189999999997</v>
      </c>
      <c r="F4140" s="49">
        <v>7.1900000000000006E-2</v>
      </c>
      <c r="G4140" s="49">
        <v>11.743589999999999</v>
      </c>
      <c r="H4140" s="49">
        <v>0.38679999999999998</v>
      </c>
      <c r="I4140" s="49">
        <v>0.1527</v>
      </c>
      <c r="J4140" s="49">
        <v>47.821860000000001</v>
      </c>
      <c r="K4140" s="49">
        <v>0.2079</v>
      </c>
      <c r="L4140" s="49">
        <v>100.52493999999999</v>
      </c>
      <c r="M4140" s="47"/>
      <c r="N4140" s="50">
        <v>0.98973382741288096</v>
      </c>
      <c r="O4140" s="50">
        <v>1.40166198733294E-3</v>
      </c>
      <c r="P4140" s="50">
        <v>0.24215635148571293</v>
      </c>
      <c r="Q4140" s="50">
        <v>7.671306729263542E-3</v>
      </c>
      <c r="R4140" s="50">
        <v>3.1890679020412675E-3</v>
      </c>
      <c r="S4140" s="50">
        <v>1.757818372606607</v>
      </c>
      <c r="T4140" s="50">
        <v>5.4922604886149503E-3</v>
      </c>
      <c r="U4140" s="50">
        <v>3.0074628486124535</v>
      </c>
      <c r="V4140" s="51">
        <v>87.892029405740885</v>
      </c>
      <c r="X4140" s="49">
        <v>0.26</v>
      </c>
      <c r="Y4140" s="49">
        <v>28.78</v>
      </c>
      <c r="Z4140" s="49">
        <v>0.67</v>
      </c>
      <c r="AA4140" s="49">
        <v>4.95</v>
      </c>
      <c r="AB4140" s="49">
        <v>13.95</v>
      </c>
      <c r="AC4140" s="49">
        <v>0.24</v>
      </c>
      <c r="AD4140" s="49">
        <v>2.62</v>
      </c>
      <c r="AE4140" s="312"/>
      <c r="AF4140" s="343" t="s">
        <v>440</v>
      </c>
      <c r="AG4140" s="343">
        <v>30</v>
      </c>
      <c r="AH4140" s="343">
        <v>15</v>
      </c>
      <c r="AI4140" s="343"/>
      <c r="AJ4140" s="343"/>
      <c r="AK4140" s="343"/>
      <c r="AL4140" s="343"/>
      <c r="AM4140" s="343"/>
      <c r="AN4140" s="343"/>
      <c r="AO4140" s="343"/>
      <c r="AP4140" s="343"/>
      <c r="AQ4140" s="343"/>
      <c r="AR4140" s="343"/>
      <c r="AS4140" s="343"/>
      <c r="AT4140" s="343"/>
      <c r="AU4140" s="343"/>
      <c r="AV4140" s="343"/>
      <c r="AW4140" s="343"/>
      <c r="AX4140" s="343"/>
      <c r="AY4140" s="343"/>
      <c r="AZ4140" s="343"/>
      <c r="BA4140" s="343"/>
      <c r="BB4140" s="343"/>
      <c r="BC4140" s="343"/>
      <c r="BD4140" s="343"/>
      <c r="BE4140" s="475"/>
      <c r="BF4140" s="475"/>
      <c r="BG4140" s="475"/>
      <c r="BH4140" s="475"/>
      <c r="BI4140" s="475"/>
      <c r="BJ4140" s="475"/>
      <c r="BK4140" s="475"/>
      <c r="BL4140" s="475"/>
      <c r="BM4140" s="475"/>
      <c r="BN4140" s="475"/>
      <c r="BO4140" s="475"/>
      <c r="BP4140" s="306"/>
      <c r="BQ4140" s="496"/>
      <c r="BR4140" s="496"/>
      <c r="BS4140" s="496"/>
      <c r="BT4140" s="496"/>
      <c r="BU4140" s="496"/>
      <c r="BV4140" s="496"/>
    </row>
    <row r="4141" spans="1:74" s="52" customFormat="1" ht="12.75">
      <c r="A4141" s="45">
        <v>2670.0804681784898</v>
      </c>
      <c r="B4141" s="46" t="s">
        <v>364</v>
      </c>
      <c r="C4141" s="47" t="s">
        <v>390</v>
      </c>
      <c r="D4141" s="48">
        <f t="shared" si="52"/>
        <v>266</v>
      </c>
      <c r="E4141" s="49">
        <v>40.211860000000001</v>
      </c>
      <c r="F4141" s="49">
        <v>8.8099999999999998E-2</v>
      </c>
      <c r="G4141" s="49">
        <v>11.823549999999999</v>
      </c>
      <c r="H4141" s="49">
        <v>0.41880000000000001</v>
      </c>
      <c r="I4141" s="49">
        <v>0.16220000000000001</v>
      </c>
      <c r="J4141" s="49">
        <v>48.002929999999999</v>
      </c>
      <c r="K4141" s="49">
        <v>0.20610000000000001</v>
      </c>
      <c r="L4141" s="49">
        <v>100.91354</v>
      </c>
      <c r="M4141" s="47"/>
      <c r="N4141" s="50">
        <v>0.98814826061891159</v>
      </c>
      <c r="O4141" s="50">
        <v>1.7116669776983643E-3</v>
      </c>
      <c r="P4141" s="50">
        <v>0.24298073136395665</v>
      </c>
      <c r="Q4141" s="50">
        <v>8.2778683286832203E-3</v>
      </c>
      <c r="R4141" s="50">
        <v>3.3760163229020358E-3</v>
      </c>
      <c r="S4141" s="50">
        <v>1.7585075644714521</v>
      </c>
      <c r="T4141" s="50">
        <v>5.4262973420874131E-3</v>
      </c>
      <c r="U4141" s="50">
        <v>3.0084284054256911</v>
      </c>
      <c r="V4141" s="51">
        <v>87.859997389465718</v>
      </c>
      <c r="X4141" s="49">
        <v>0.26</v>
      </c>
      <c r="Y4141" s="49">
        <v>23.42</v>
      </c>
      <c r="Z4141" s="49">
        <v>0.67</v>
      </c>
      <c r="AA4141" s="49">
        <v>4.63</v>
      </c>
      <c r="AB4141" s="49">
        <v>12.71</v>
      </c>
      <c r="AC4141" s="49">
        <v>0.24</v>
      </c>
      <c r="AD4141" s="49">
        <v>2.63</v>
      </c>
      <c r="AE4141" s="312"/>
      <c r="AF4141" s="343" t="s">
        <v>440</v>
      </c>
      <c r="AG4141" s="343">
        <v>30</v>
      </c>
      <c r="AH4141" s="343">
        <v>15</v>
      </c>
      <c r="AI4141" s="343"/>
      <c r="AJ4141" s="343"/>
      <c r="AK4141" s="343"/>
      <c r="AL4141" s="343"/>
      <c r="AM4141" s="343"/>
      <c r="AN4141" s="343"/>
      <c r="AO4141" s="343"/>
      <c r="AP4141" s="343"/>
      <c r="AQ4141" s="343"/>
      <c r="AR4141" s="343"/>
      <c r="AS4141" s="343"/>
      <c r="AT4141" s="343"/>
      <c r="AU4141" s="343"/>
      <c r="AV4141" s="343"/>
      <c r="AW4141" s="343"/>
      <c r="AX4141" s="343"/>
      <c r="AY4141" s="343"/>
      <c r="AZ4141" s="343"/>
      <c r="BA4141" s="343"/>
      <c r="BB4141" s="343"/>
      <c r="BC4141" s="343"/>
      <c r="BD4141" s="343"/>
      <c r="BE4141" s="475"/>
      <c r="BF4141" s="475"/>
      <c r="BG4141" s="475"/>
      <c r="BH4141" s="475"/>
      <c r="BI4141" s="475"/>
      <c r="BJ4141" s="475"/>
      <c r="BK4141" s="475"/>
      <c r="BL4141" s="475"/>
      <c r="BM4141" s="475"/>
      <c r="BN4141" s="475"/>
      <c r="BO4141" s="475"/>
      <c r="BP4141" s="306"/>
      <c r="BQ4141" s="496"/>
      <c r="BR4141" s="496"/>
      <c r="BS4141" s="496"/>
      <c r="BT4141" s="496"/>
      <c r="BU4141" s="496"/>
      <c r="BV4141" s="496"/>
    </row>
    <row r="4142" spans="1:74" s="52" customFormat="1" ht="12.75">
      <c r="A4142" s="45">
        <v>2670.0804681784898</v>
      </c>
      <c r="B4142" s="46" t="s">
        <v>364</v>
      </c>
      <c r="C4142" s="47" t="s">
        <v>390</v>
      </c>
      <c r="D4142" s="48">
        <f t="shared" si="52"/>
        <v>273</v>
      </c>
      <c r="E4142" s="49">
        <v>39.730589999999999</v>
      </c>
      <c r="F4142" s="49">
        <v>9.0899999999999995E-2</v>
      </c>
      <c r="G4142" s="49">
        <v>11.723599999999999</v>
      </c>
      <c r="H4142" s="49">
        <v>0.37330000000000002</v>
      </c>
      <c r="I4142" s="49">
        <v>0.15479999999999999</v>
      </c>
      <c r="J4142" s="49">
        <v>47.952629999999999</v>
      </c>
      <c r="K4142" s="49">
        <v>0.21829999999999999</v>
      </c>
      <c r="L4142" s="49">
        <v>100.24412</v>
      </c>
      <c r="M4142" s="47"/>
      <c r="N4142" s="50">
        <v>0.98323355121876932</v>
      </c>
      <c r="O4142" s="50">
        <v>1.7785700451639021E-3</v>
      </c>
      <c r="P4142" s="50">
        <v>0.24263232597868398</v>
      </c>
      <c r="Q4142" s="50">
        <v>7.4307655269877995E-3</v>
      </c>
      <c r="R4142" s="50">
        <v>3.2448032693765758E-3</v>
      </c>
      <c r="S4142" s="50">
        <v>1.7691010989214555</v>
      </c>
      <c r="T4142" s="50">
        <v>5.7881937304658116E-3</v>
      </c>
      <c r="U4142" s="50">
        <v>3.0132093086909029</v>
      </c>
      <c r="V4142" s="51">
        <v>87.939141291012348</v>
      </c>
      <c r="X4142" s="49">
        <v>0.26</v>
      </c>
      <c r="Y4142" s="49">
        <v>22.64</v>
      </c>
      <c r="Z4142" s="49">
        <v>0.67</v>
      </c>
      <c r="AA4142" s="49">
        <v>5.18</v>
      </c>
      <c r="AB4142" s="49">
        <v>13.1</v>
      </c>
      <c r="AC4142" s="49">
        <v>0.24</v>
      </c>
      <c r="AD4142" s="49">
        <v>2.5</v>
      </c>
      <c r="AE4142" s="312"/>
      <c r="AF4142" s="343" t="s">
        <v>440</v>
      </c>
      <c r="AG4142" s="343">
        <v>30</v>
      </c>
      <c r="AH4142" s="343">
        <v>15</v>
      </c>
      <c r="AI4142" s="343"/>
      <c r="AJ4142" s="343"/>
      <c r="AK4142" s="343"/>
      <c r="AL4142" s="343"/>
      <c r="AM4142" s="343"/>
      <c r="AN4142" s="343"/>
      <c r="AO4142" s="343"/>
      <c r="AP4142" s="343"/>
      <c r="AQ4142" s="343"/>
      <c r="AR4142" s="343"/>
      <c r="AS4142" s="343"/>
      <c r="AT4142" s="343"/>
      <c r="AU4142" s="343"/>
      <c r="AV4142" s="343"/>
      <c r="AW4142" s="343"/>
      <c r="AX4142" s="343"/>
      <c r="AY4142" s="343"/>
      <c r="AZ4142" s="343"/>
      <c r="BA4142" s="343"/>
      <c r="BB4142" s="343"/>
      <c r="BC4142" s="343"/>
      <c r="BD4142" s="343"/>
      <c r="BE4142" s="475"/>
      <c r="BF4142" s="475"/>
      <c r="BG4142" s="475"/>
      <c r="BH4142" s="475"/>
      <c r="BI4142" s="475"/>
      <c r="BJ4142" s="475"/>
      <c r="BK4142" s="475"/>
      <c r="BL4142" s="475"/>
      <c r="BM4142" s="475"/>
      <c r="BN4142" s="475"/>
      <c r="BO4142" s="475"/>
      <c r="BP4142" s="306"/>
      <c r="BQ4142" s="496"/>
      <c r="BR4142" s="496"/>
      <c r="BS4142" s="496"/>
      <c r="BT4142" s="496"/>
      <c r="BU4142" s="496"/>
      <c r="BV4142" s="496"/>
    </row>
    <row r="4143" spans="1:74" s="52" customFormat="1" ht="12.75">
      <c r="A4143" s="45">
        <v>2670.0804681784898</v>
      </c>
      <c r="B4143" s="46" t="s">
        <v>364</v>
      </c>
      <c r="C4143" s="47" t="s">
        <v>390</v>
      </c>
      <c r="D4143" s="48">
        <f t="shared" si="52"/>
        <v>280</v>
      </c>
      <c r="E4143" s="49">
        <v>39.98659</v>
      </c>
      <c r="F4143" s="49">
        <v>6.3799999999999996E-2</v>
      </c>
      <c r="G4143" s="49">
        <v>11.793570000000001</v>
      </c>
      <c r="H4143" s="49">
        <v>0.375</v>
      </c>
      <c r="I4143" s="49">
        <v>0.1404</v>
      </c>
      <c r="J4143" s="49">
        <v>47.721260000000001</v>
      </c>
      <c r="K4143" s="49">
        <v>0.21190000000000001</v>
      </c>
      <c r="L4143" s="49">
        <v>100.29252000000001</v>
      </c>
      <c r="M4143" s="47"/>
      <c r="N4143" s="50">
        <v>0.98869033098109949</v>
      </c>
      <c r="O4143" s="50">
        <v>1.2472169690687931E-3</v>
      </c>
      <c r="P4143" s="50">
        <v>0.24386372334023543</v>
      </c>
      <c r="Q4143" s="50">
        <v>7.4579776469859095E-3</v>
      </c>
      <c r="R4143" s="50">
        <v>2.9403482072638165E-3</v>
      </c>
      <c r="S4143" s="50">
        <v>1.7590021276675294</v>
      </c>
      <c r="T4143" s="50">
        <v>5.6135102685799841E-3</v>
      </c>
      <c r="U4143" s="50">
        <v>3.0088152350807627</v>
      </c>
      <c r="V4143" s="51">
        <v>87.824260760273461</v>
      </c>
      <c r="X4143" s="49">
        <v>0.26</v>
      </c>
      <c r="Y4143" s="49">
        <v>31.88</v>
      </c>
      <c r="Z4143" s="49">
        <v>0.67</v>
      </c>
      <c r="AA4143" s="49">
        <v>5.12</v>
      </c>
      <c r="AB4143" s="49">
        <v>14.86</v>
      </c>
      <c r="AC4143" s="49">
        <v>0.24</v>
      </c>
      <c r="AD4143" s="49">
        <v>2.58</v>
      </c>
      <c r="AE4143" s="312"/>
      <c r="AF4143" s="343" t="s">
        <v>440</v>
      </c>
      <c r="AG4143" s="343">
        <v>30</v>
      </c>
      <c r="AH4143" s="343">
        <v>15</v>
      </c>
      <c r="AI4143" s="343"/>
      <c r="AJ4143" s="343"/>
      <c r="AK4143" s="343"/>
      <c r="AL4143" s="343"/>
      <c r="AM4143" s="343"/>
      <c r="AN4143" s="343"/>
      <c r="AO4143" s="343"/>
      <c r="AP4143" s="343"/>
      <c r="AQ4143" s="343"/>
      <c r="AR4143" s="343"/>
      <c r="AS4143" s="343"/>
      <c r="AT4143" s="343"/>
      <c r="AU4143" s="343"/>
      <c r="AV4143" s="343"/>
      <c r="AW4143" s="343"/>
      <c r="AX4143" s="343"/>
      <c r="AY4143" s="343"/>
      <c r="AZ4143" s="343"/>
      <c r="BA4143" s="343"/>
      <c r="BB4143" s="343"/>
      <c r="BC4143" s="343"/>
      <c r="BD4143" s="343"/>
      <c r="BE4143" s="475"/>
      <c r="BF4143" s="475"/>
      <c r="BG4143" s="475"/>
      <c r="BH4143" s="475"/>
      <c r="BI4143" s="475"/>
      <c r="BJ4143" s="475"/>
      <c r="BK4143" s="475"/>
      <c r="BL4143" s="475"/>
      <c r="BM4143" s="475"/>
      <c r="BN4143" s="475"/>
      <c r="BO4143" s="475"/>
      <c r="BP4143" s="306"/>
      <c r="BQ4143" s="496"/>
      <c r="BR4143" s="496"/>
      <c r="BS4143" s="496"/>
      <c r="BT4143" s="496"/>
      <c r="BU4143" s="496"/>
      <c r="BV4143" s="496"/>
    </row>
    <row r="4144" spans="1:74" s="52" customFormat="1" ht="12.75">
      <c r="A4144" s="45">
        <v>2670.0804681784898</v>
      </c>
      <c r="B4144" s="46" t="s">
        <v>364</v>
      </c>
      <c r="C4144" s="47" t="s">
        <v>390</v>
      </c>
      <c r="D4144" s="48">
        <f t="shared" si="52"/>
        <v>287</v>
      </c>
      <c r="E4144" s="49">
        <v>40.017310000000002</v>
      </c>
      <c r="F4144" s="49">
        <v>0.10349999999999999</v>
      </c>
      <c r="G4144" s="49">
        <v>11.753590000000001</v>
      </c>
      <c r="H4144" s="49">
        <v>0.36280000000000001</v>
      </c>
      <c r="I4144" s="49">
        <v>0.17330000000000001</v>
      </c>
      <c r="J4144" s="49">
        <v>47.84198</v>
      </c>
      <c r="K4144" s="49">
        <v>0.2102</v>
      </c>
      <c r="L4144" s="49">
        <v>100.46267999999999</v>
      </c>
      <c r="M4144" s="47"/>
      <c r="N4144" s="50">
        <v>0.98750653929880994</v>
      </c>
      <c r="O4144" s="50">
        <v>2.0193325856133356E-3</v>
      </c>
      <c r="P4144" s="50">
        <v>0.24255968490424112</v>
      </c>
      <c r="Q4144" s="50">
        <v>7.201173247131383E-3</v>
      </c>
      <c r="R4144" s="50">
        <v>3.622233064188689E-3</v>
      </c>
      <c r="S4144" s="50">
        <v>1.7599882943421141</v>
      </c>
      <c r="T4144" s="50">
        <v>5.55753808786428E-3</v>
      </c>
      <c r="U4144" s="50">
        <v>3.0084547955299628</v>
      </c>
      <c r="V4144" s="51">
        <v>87.887447021592607</v>
      </c>
      <c r="X4144" s="49">
        <v>0.26</v>
      </c>
      <c r="Y4144" s="49">
        <v>19.399999999999999</v>
      </c>
      <c r="Z4144" s="49">
        <v>0.67</v>
      </c>
      <c r="AA4144" s="49">
        <v>5.29</v>
      </c>
      <c r="AB4144" s="49">
        <v>12.41</v>
      </c>
      <c r="AC4144" s="49">
        <v>0.24</v>
      </c>
      <c r="AD4144" s="49">
        <v>2.57</v>
      </c>
      <c r="AE4144" s="312"/>
      <c r="AF4144" s="343" t="s">
        <v>440</v>
      </c>
      <c r="AG4144" s="343">
        <v>30</v>
      </c>
      <c r="AH4144" s="343">
        <v>15</v>
      </c>
      <c r="AI4144" s="343"/>
      <c r="AJ4144" s="343"/>
      <c r="AK4144" s="343"/>
      <c r="AL4144" s="343"/>
      <c r="AM4144" s="343"/>
      <c r="AN4144" s="343"/>
      <c r="AO4144" s="343"/>
      <c r="AP4144" s="343"/>
      <c r="AQ4144" s="343"/>
      <c r="AR4144" s="343"/>
      <c r="AS4144" s="343"/>
      <c r="AT4144" s="343"/>
      <c r="AU4144" s="343"/>
      <c r="AV4144" s="343"/>
      <c r="AW4144" s="343"/>
      <c r="AX4144" s="343"/>
      <c r="AY4144" s="343"/>
      <c r="AZ4144" s="343"/>
      <c r="BA4144" s="343"/>
      <c r="BB4144" s="343"/>
      <c r="BC4144" s="343"/>
      <c r="BD4144" s="343"/>
      <c r="BE4144" s="475"/>
      <c r="BF4144" s="475"/>
      <c r="BG4144" s="475"/>
      <c r="BH4144" s="475"/>
      <c r="BI4144" s="475"/>
      <c r="BJ4144" s="475"/>
      <c r="BK4144" s="475"/>
      <c r="BL4144" s="475"/>
      <c r="BM4144" s="475"/>
      <c r="BN4144" s="475"/>
      <c r="BO4144" s="475"/>
      <c r="BP4144" s="306"/>
      <c r="BQ4144" s="496"/>
      <c r="BR4144" s="496"/>
      <c r="BS4144" s="496"/>
      <c r="BT4144" s="496"/>
      <c r="BU4144" s="496"/>
      <c r="BV4144" s="496"/>
    </row>
    <row r="4145" spans="1:74" s="52" customFormat="1" ht="12.75">
      <c r="A4145" s="45">
        <v>2670.0804681784898</v>
      </c>
      <c r="B4145" s="46" t="s">
        <v>364</v>
      </c>
      <c r="C4145" s="47" t="s">
        <v>390</v>
      </c>
      <c r="D4145" s="48">
        <f t="shared" si="52"/>
        <v>294</v>
      </c>
      <c r="E4145" s="49">
        <v>39.935389999999998</v>
      </c>
      <c r="F4145" s="49">
        <v>8.5800000000000001E-2</v>
      </c>
      <c r="G4145" s="49">
        <v>11.823549999999999</v>
      </c>
      <c r="H4145" s="49">
        <v>0.37659999999999999</v>
      </c>
      <c r="I4145" s="49">
        <v>0.13830000000000001</v>
      </c>
      <c r="J4145" s="49">
        <v>47.902329999999999</v>
      </c>
      <c r="K4145" s="49">
        <v>0.21529999999999999</v>
      </c>
      <c r="L4145" s="49">
        <v>100.47726999999999</v>
      </c>
      <c r="M4145" s="47"/>
      <c r="N4145" s="50">
        <v>0.98591337608783225</v>
      </c>
      <c r="O4145" s="50">
        <v>1.6747251090470023E-3</v>
      </c>
      <c r="P4145" s="50">
        <v>0.24410951906751213</v>
      </c>
      <c r="Q4145" s="50">
        <v>7.4783370823870389E-3</v>
      </c>
      <c r="R4145" s="50">
        <v>2.8919364699007415E-3</v>
      </c>
      <c r="S4145" s="50">
        <v>1.7629744270363419</v>
      </c>
      <c r="T4145" s="50">
        <v>5.6948528410525447E-3</v>
      </c>
      <c r="U4145" s="50">
        <v>3.0107371736940736</v>
      </c>
      <c r="V4145" s="51">
        <v>87.837602929295656</v>
      </c>
      <c r="X4145" s="49">
        <v>0.26</v>
      </c>
      <c r="Y4145" s="49">
        <v>23.61</v>
      </c>
      <c r="Z4145" s="49">
        <v>0.67</v>
      </c>
      <c r="AA4145" s="49">
        <v>5.0999999999999996</v>
      </c>
      <c r="AB4145" s="49">
        <v>14.76</v>
      </c>
      <c r="AC4145" s="49">
        <v>0.24</v>
      </c>
      <c r="AD4145" s="49">
        <v>2.54</v>
      </c>
      <c r="AE4145" s="312"/>
      <c r="AF4145" s="343" t="s">
        <v>440</v>
      </c>
      <c r="AG4145" s="343">
        <v>30</v>
      </c>
      <c r="AH4145" s="343">
        <v>15</v>
      </c>
      <c r="AI4145" s="343"/>
      <c r="AJ4145" s="343"/>
      <c r="AK4145" s="343"/>
      <c r="AL4145" s="343"/>
      <c r="AM4145" s="343"/>
      <c r="AN4145" s="343"/>
      <c r="AO4145" s="343"/>
      <c r="AP4145" s="343"/>
      <c r="AQ4145" s="343"/>
      <c r="AR4145" s="343"/>
      <c r="AS4145" s="343"/>
      <c r="AT4145" s="343"/>
      <c r="AU4145" s="343"/>
      <c r="AV4145" s="343"/>
      <c r="AW4145" s="343"/>
      <c r="AX4145" s="343"/>
      <c r="AY4145" s="343"/>
      <c r="AZ4145" s="343"/>
      <c r="BA4145" s="343"/>
      <c r="BB4145" s="343"/>
      <c r="BC4145" s="343"/>
      <c r="BD4145" s="343"/>
      <c r="BE4145" s="475"/>
      <c r="BF4145" s="475"/>
      <c r="BG4145" s="475"/>
      <c r="BH4145" s="475"/>
      <c r="BI4145" s="475"/>
      <c r="BJ4145" s="475"/>
      <c r="BK4145" s="475"/>
      <c r="BL4145" s="475"/>
      <c r="BM4145" s="475"/>
      <c r="BN4145" s="475"/>
      <c r="BO4145" s="475"/>
      <c r="BP4145" s="306"/>
      <c r="BQ4145" s="496"/>
      <c r="BR4145" s="496"/>
      <c r="BS4145" s="496"/>
      <c r="BT4145" s="496"/>
      <c r="BU4145" s="496"/>
      <c r="BV4145" s="496"/>
    </row>
    <row r="4146" spans="1:74" s="52" customFormat="1" ht="12.75">
      <c r="A4146" s="45">
        <v>2670.0804681784898</v>
      </c>
      <c r="B4146" s="46" t="s">
        <v>364</v>
      </c>
      <c r="C4146" s="47" t="s">
        <v>390</v>
      </c>
      <c r="D4146" s="48">
        <f t="shared" si="52"/>
        <v>301</v>
      </c>
      <c r="E4146" s="49">
        <v>39.873950000000001</v>
      </c>
      <c r="F4146" s="49">
        <v>6.3700000000000007E-2</v>
      </c>
      <c r="G4146" s="49">
        <v>11.743589999999999</v>
      </c>
      <c r="H4146" s="49">
        <v>0.37890000000000001</v>
      </c>
      <c r="I4146" s="49">
        <v>0.156</v>
      </c>
      <c r="J4146" s="49">
        <v>47.741379999999999</v>
      </c>
      <c r="K4146" s="49">
        <v>0.218</v>
      </c>
      <c r="L4146" s="49">
        <v>100.17551999999999</v>
      </c>
      <c r="M4146" s="47"/>
      <c r="N4146" s="50">
        <v>0.98721380204275833</v>
      </c>
      <c r="O4146" s="50">
        <v>1.2469148753166226E-3</v>
      </c>
      <c r="P4146" s="50">
        <v>0.24315255255330667</v>
      </c>
      <c r="Q4146" s="50">
        <v>7.54554226777679E-3</v>
      </c>
      <c r="R4146" s="50">
        <v>3.2713898068509467E-3</v>
      </c>
      <c r="S4146" s="50">
        <v>1.7620793942595059</v>
      </c>
      <c r="T4146" s="50">
        <v>5.7827724010936256E-3</v>
      </c>
      <c r="U4146" s="50">
        <v>3.0102923682066089</v>
      </c>
      <c r="V4146" s="51">
        <v>87.874093421472665</v>
      </c>
      <c r="X4146" s="49">
        <v>0.26</v>
      </c>
      <c r="Y4146" s="49">
        <v>32.31</v>
      </c>
      <c r="Z4146" s="49">
        <v>0.67</v>
      </c>
      <c r="AA4146" s="49">
        <v>5.0999999999999996</v>
      </c>
      <c r="AB4146" s="49">
        <v>13.66</v>
      </c>
      <c r="AC4146" s="49">
        <v>0.24</v>
      </c>
      <c r="AD4146" s="49">
        <v>2.5099999999999998</v>
      </c>
      <c r="AE4146" s="312"/>
      <c r="AF4146" s="343" t="s">
        <v>440</v>
      </c>
      <c r="AG4146" s="343">
        <v>30</v>
      </c>
      <c r="AH4146" s="343">
        <v>15</v>
      </c>
      <c r="AI4146" s="343"/>
      <c r="AJ4146" s="343"/>
      <c r="AK4146" s="343"/>
      <c r="AL4146" s="343"/>
      <c r="AM4146" s="343"/>
      <c r="AN4146" s="343"/>
      <c r="AO4146" s="343"/>
      <c r="AP4146" s="343"/>
      <c r="AQ4146" s="343"/>
      <c r="AR4146" s="343"/>
      <c r="AS4146" s="343"/>
      <c r="AT4146" s="343"/>
      <c r="AU4146" s="343"/>
      <c r="AV4146" s="343"/>
      <c r="AW4146" s="343"/>
      <c r="AX4146" s="343"/>
      <c r="AY4146" s="343"/>
      <c r="AZ4146" s="343"/>
      <c r="BA4146" s="343"/>
      <c r="BB4146" s="343"/>
      <c r="BC4146" s="343"/>
      <c r="BD4146" s="343"/>
      <c r="BE4146" s="475"/>
      <c r="BF4146" s="475"/>
      <c r="BG4146" s="475"/>
      <c r="BH4146" s="475"/>
      <c r="BI4146" s="475"/>
      <c r="BJ4146" s="475"/>
      <c r="BK4146" s="475"/>
      <c r="BL4146" s="475"/>
      <c r="BM4146" s="475"/>
      <c r="BN4146" s="475"/>
      <c r="BO4146" s="475"/>
      <c r="BP4146" s="306"/>
      <c r="BQ4146" s="496"/>
      <c r="BR4146" s="496"/>
      <c r="BS4146" s="496"/>
      <c r="BT4146" s="496"/>
      <c r="BU4146" s="496"/>
      <c r="BV4146" s="496"/>
    </row>
    <row r="4147" spans="1:74" s="52" customFormat="1" ht="12.75">
      <c r="A4147" s="45">
        <v>2670.0804681784898</v>
      </c>
      <c r="B4147" s="46" t="s">
        <v>364</v>
      </c>
      <c r="C4147" s="47" t="s">
        <v>390</v>
      </c>
      <c r="D4147" s="48">
        <f t="shared" si="52"/>
        <v>308</v>
      </c>
      <c r="E4147" s="49">
        <v>39.98659</v>
      </c>
      <c r="F4147" s="49">
        <v>0.10050000000000001</v>
      </c>
      <c r="G4147" s="49">
        <v>11.873519999999999</v>
      </c>
      <c r="H4147" s="49">
        <v>0.39319999999999999</v>
      </c>
      <c r="I4147" s="49">
        <v>0.15329999999999999</v>
      </c>
      <c r="J4147" s="49">
        <v>47.691090000000003</v>
      </c>
      <c r="K4147" s="49">
        <v>0.21879999999999999</v>
      </c>
      <c r="L4147" s="49">
        <v>100.417</v>
      </c>
      <c r="M4147" s="47"/>
      <c r="N4147" s="50">
        <v>0.98782392131253627</v>
      </c>
      <c r="O4147" s="50">
        <v>1.962938287189438E-3</v>
      </c>
      <c r="P4147" s="50">
        <v>0.2453017527294224</v>
      </c>
      <c r="Q4147" s="50">
        <v>7.813085389498188E-3</v>
      </c>
      <c r="R4147" s="50">
        <v>3.2076949712572605E-3</v>
      </c>
      <c r="S4147" s="50">
        <v>1.7563495884781128</v>
      </c>
      <c r="T4147" s="50">
        <v>5.7912209450682118E-3</v>
      </c>
      <c r="U4147" s="50">
        <v>3.0082502021130844</v>
      </c>
      <c r="V4147" s="51">
        <v>87.745030931239029</v>
      </c>
      <c r="X4147" s="49">
        <v>0.26</v>
      </c>
      <c r="Y4147" s="49">
        <v>19.68</v>
      </c>
      <c r="Z4147" s="49">
        <v>0.67</v>
      </c>
      <c r="AA4147" s="49">
        <v>4.87</v>
      </c>
      <c r="AB4147" s="49">
        <v>13.64</v>
      </c>
      <c r="AC4147" s="49">
        <v>0.24</v>
      </c>
      <c r="AD4147" s="49">
        <v>2.4900000000000002</v>
      </c>
      <c r="AE4147" s="312"/>
      <c r="AF4147" s="343" t="s">
        <v>440</v>
      </c>
      <c r="AG4147" s="343">
        <v>30</v>
      </c>
      <c r="AH4147" s="343">
        <v>15</v>
      </c>
      <c r="AI4147" s="343"/>
      <c r="AJ4147" s="343"/>
      <c r="AK4147" s="343"/>
      <c r="AL4147" s="343"/>
      <c r="AM4147" s="343"/>
      <c r="AN4147" s="343"/>
      <c r="AO4147" s="343"/>
      <c r="AP4147" s="343"/>
      <c r="AQ4147" s="343"/>
      <c r="AR4147" s="343"/>
      <c r="AS4147" s="343"/>
      <c r="AT4147" s="343"/>
      <c r="AU4147" s="343"/>
      <c r="AV4147" s="343"/>
      <c r="AW4147" s="343"/>
      <c r="AX4147" s="343"/>
      <c r="AY4147" s="343"/>
      <c r="AZ4147" s="343"/>
      <c r="BA4147" s="343"/>
      <c r="BB4147" s="343"/>
      <c r="BC4147" s="343"/>
      <c r="BD4147" s="343"/>
      <c r="BE4147" s="475"/>
      <c r="BF4147" s="475"/>
      <c r="BG4147" s="475"/>
      <c r="BH4147" s="475"/>
      <c r="BI4147" s="475"/>
      <c r="BJ4147" s="475"/>
      <c r="BK4147" s="475"/>
      <c r="BL4147" s="475"/>
      <c r="BM4147" s="475"/>
      <c r="BN4147" s="475"/>
      <c r="BO4147" s="475"/>
      <c r="BP4147" s="306"/>
      <c r="BQ4147" s="496"/>
      <c r="BR4147" s="496"/>
      <c r="BS4147" s="496"/>
      <c r="BT4147" s="496"/>
      <c r="BU4147" s="496"/>
      <c r="BV4147" s="496"/>
    </row>
    <row r="4148" spans="1:74" s="52" customFormat="1" ht="12.75">
      <c r="A4148" s="45"/>
      <c r="B4148" s="46"/>
      <c r="C4148" s="47"/>
      <c r="D4148" s="48"/>
      <c r="E4148" s="49"/>
      <c r="F4148" s="49"/>
      <c r="G4148" s="49"/>
      <c r="H4148" s="49"/>
      <c r="I4148" s="49"/>
      <c r="J4148" s="49"/>
      <c r="K4148" s="49"/>
      <c r="L4148" s="49"/>
      <c r="M4148" s="47"/>
      <c r="N4148" s="50"/>
      <c r="O4148" s="50"/>
      <c r="P4148" s="50"/>
      <c r="Q4148" s="50"/>
      <c r="R4148" s="50"/>
      <c r="S4148" s="50"/>
      <c r="T4148" s="50"/>
      <c r="U4148" s="50"/>
      <c r="V4148" s="51"/>
      <c r="AE4148" s="312"/>
      <c r="AF4148" s="312"/>
      <c r="AG4148" s="312"/>
      <c r="AH4148" s="312"/>
      <c r="AI4148" s="312"/>
      <c r="AJ4148" s="312"/>
      <c r="AK4148" s="312"/>
      <c r="AL4148" s="312"/>
      <c r="AM4148" s="312"/>
      <c r="AN4148" s="312"/>
      <c r="AO4148" s="312"/>
      <c r="AP4148" s="312"/>
      <c r="AQ4148" s="312"/>
      <c r="AR4148" s="312"/>
      <c r="AS4148" s="312"/>
      <c r="AT4148" s="312"/>
      <c r="AU4148" s="312"/>
      <c r="AV4148" s="312"/>
      <c r="AW4148" s="312"/>
      <c r="AX4148" s="312"/>
      <c r="AY4148" s="312"/>
      <c r="AZ4148" s="312"/>
      <c r="BA4148" s="312"/>
      <c r="BB4148" s="312"/>
      <c r="BC4148" s="312"/>
      <c r="BD4148" s="312"/>
      <c r="BE4148" s="306"/>
      <c r="BF4148" s="306"/>
      <c r="BG4148" s="306"/>
      <c r="BH4148" s="306"/>
      <c r="BI4148" s="306"/>
      <c r="BJ4148" s="306"/>
      <c r="BK4148" s="306"/>
      <c r="BL4148" s="306"/>
      <c r="BM4148" s="306"/>
      <c r="BN4148" s="306"/>
      <c r="BO4148" s="306"/>
      <c r="BP4148" s="306"/>
      <c r="BQ4148" s="496"/>
      <c r="BR4148" s="496"/>
      <c r="BS4148" s="496"/>
      <c r="BT4148" s="496"/>
      <c r="BU4148" s="496"/>
      <c r="BV4148" s="496"/>
    </row>
    <row r="4149" spans="1:74" s="52" customFormat="1" ht="12.75">
      <c r="A4149" s="45">
        <v>2670.0804681784898</v>
      </c>
      <c r="B4149" s="46" t="s">
        <v>364</v>
      </c>
      <c r="C4149" s="47" t="s">
        <v>391</v>
      </c>
      <c r="D4149" s="48">
        <v>0</v>
      </c>
      <c r="E4149" s="49">
        <v>38.580800000000004</v>
      </c>
      <c r="F4149" s="49">
        <v>3.7749999999999999E-2</v>
      </c>
      <c r="G4149" s="49">
        <v>19.800599999999999</v>
      </c>
      <c r="H4149" s="49">
        <v>0.20669199999999999</v>
      </c>
      <c r="I4149" s="49">
        <v>0.257942</v>
      </c>
      <c r="J4149" s="49">
        <v>41.043199999999999</v>
      </c>
      <c r="K4149" s="49">
        <v>0.27862399999999998</v>
      </c>
      <c r="L4149" s="49">
        <v>100.24345899999999</v>
      </c>
      <c r="M4149" s="47"/>
      <c r="N4149" s="50">
        <v>0.99043913377842319</v>
      </c>
      <c r="O4149" s="50">
        <v>7.6621197265554762E-4</v>
      </c>
      <c r="P4149" s="50">
        <v>0.42509980658508961</v>
      </c>
      <c r="Q4149" s="50">
        <v>4.2679971707262829E-3</v>
      </c>
      <c r="R4149" s="50">
        <v>5.6087278183677269E-3</v>
      </c>
      <c r="S4149" s="50">
        <v>1.5707473016215814</v>
      </c>
      <c r="T4149" s="50">
        <v>7.6635983120804316E-3</v>
      </c>
      <c r="U4149" s="50">
        <v>3.0057379989313708</v>
      </c>
      <c r="V4149" s="51">
        <v>78.700782999001632</v>
      </c>
      <c r="X4149" s="49">
        <v>0.215863</v>
      </c>
      <c r="Y4149" s="49">
        <v>40.289200000000001</v>
      </c>
      <c r="Z4149" s="49">
        <v>0.40817100000000001</v>
      </c>
      <c r="AA4149" s="49">
        <v>10.317500000000001</v>
      </c>
      <c r="AB4149" s="49">
        <v>5.6981900000000003</v>
      </c>
      <c r="AC4149" s="49">
        <v>0.18868099999999999</v>
      </c>
      <c r="AD4149" s="49">
        <v>4.3692000000000002</v>
      </c>
      <c r="AE4149" s="312"/>
      <c r="AF4149" s="343" t="s">
        <v>432</v>
      </c>
      <c r="AG4149" s="343">
        <v>30</v>
      </c>
      <c r="AH4149" s="343">
        <v>15</v>
      </c>
      <c r="AI4149" s="343"/>
      <c r="AJ4149" s="343"/>
      <c r="AK4149" s="343"/>
      <c r="AL4149" s="343"/>
      <c r="AM4149" s="343"/>
      <c r="AN4149" s="343"/>
      <c r="AO4149" s="343"/>
      <c r="AP4149" s="343"/>
      <c r="AQ4149" s="343"/>
      <c r="AR4149" s="343"/>
      <c r="AS4149" s="343"/>
      <c r="AT4149" s="343"/>
      <c r="AU4149" s="343"/>
      <c r="AV4149" s="343"/>
      <c r="AW4149" s="343"/>
      <c r="AX4149" s="343"/>
      <c r="AY4149" s="343"/>
      <c r="AZ4149" s="343"/>
      <c r="BA4149" s="343"/>
      <c r="BB4149" s="343"/>
      <c r="BC4149" s="343"/>
      <c r="BD4149" s="343"/>
      <c r="BE4149" s="475"/>
      <c r="BF4149" s="475"/>
      <c r="BG4149" s="475"/>
      <c r="BH4149" s="475"/>
      <c r="BI4149" s="475"/>
      <c r="BJ4149" s="475"/>
      <c r="BK4149" s="475"/>
      <c r="BL4149" s="475"/>
      <c r="BM4149" s="475"/>
      <c r="BN4149" s="475"/>
      <c r="BO4149" s="475"/>
      <c r="BP4149" s="306"/>
      <c r="BQ4149" s="496"/>
      <c r="BR4149" s="496"/>
      <c r="BS4149" s="496"/>
      <c r="BT4149" s="496"/>
      <c r="BU4149" s="496"/>
      <c r="BV4149" s="496"/>
    </row>
    <row r="4150" spans="1:74" s="52" customFormat="1" ht="12.75">
      <c r="A4150" s="45">
        <v>2670.0804681784898</v>
      </c>
      <c r="B4150" s="46" t="s">
        <v>364</v>
      </c>
      <c r="C4150" s="47" t="s">
        <v>391</v>
      </c>
      <c r="D4150" s="48">
        <v>5.9722768631154555</v>
      </c>
      <c r="E4150" s="49">
        <v>38.615600000000001</v>
      </c>
      <c r="F4150" s="49">
        <v>5.4736E-2</v>
      </c>
      <c r="G4150" s="49">
        <v>18.907800000000002</v>
      </c>
      <c r="H4150" s="49">
        <v>0.272038</v>
      </c>
      <c r="I4150" s="49">
        <v>0.22911400000000001</v>
      </c>
      <c r="J4150" s="49">
        <v>41.7804</v>
      </c>
      <c r="K4150" s="49">
        <v>0.26024700000000001</v>
      </c>
      <c r="L4150" s="49">
        <v>100.14139300000001</v>
      </c>
      <c r="M4150" s="47"/>
      <c r="N4150" s="50">
        <v>0.98871349928650365</v>
      </c>
      <c r="O4150" s="50">
        <v>1.1080418111859417E-3</v>
      </c>
      <c r="P4150" s="50">
        <v>0.40485981325175108</v>
      </c>
      <c r="Q4150" s="50">
        <v>5.602490673964706E-3</v>
      </c>
      <c r="R4150" s="50">
        <v>4.96872594387402E-3</v>
      </c>
      <c r="S4150" s="50">
        <v>1.5947360641723207</v>
      </c>
      <c r="T4150" s="50">
        <v>7.1392247784658209E-3</v>
      </c>
      <c r="U4150" s="50">
        <v>3.0077753789757518</v>
      </c>
      <c r="V4150" s="51">
        <v>79.752918185983589</v>
      </c>
      <c r="X4150" s="49">
        <v>0.215865</v>
      </c>
      <c r="Y4150" s="49">
        <v>28.938600000000001</v>
      </c>
      <c r="Z4150" s="49">
        <v>0.41836600000000002</v>
      </c>
      <c r="AA4150" s="49">
        <v>7.7604300000000004</v>
      </c>
      <c r="AB4150" s="49">
        <v>6.3465999999999996</v>
      </c>
      <c r="AC4150" s="49">
        <v>0.18648000000000001</v>
      </c>
      <c r="AD4150" s="49">
        <v>4.7293200000000004</v>
      </c>
      <c r="AE4150" s="312"/>
      <c r="AF4150" s="343" t="s">
        <v>432</v>
      </c>
      <c r="AG4150" s="343">
        <v>30</v>
      </c>
      <c r="AH4150" s="343">
        <v>15</v>
      </c>
      <c r="AI4150" s="343"/>
      <c r="AJ4150" s="343"/>
      <c r="AK4150" s="343"/>
      <c r="AL4150" s="343"/>
      <c r="AM4150" s="343"/>
      <c r="AN4150" s="343"/>
      <c r="AO4150" s="343"/>
      <c r="AP4150" s="343"/>
      <c r="AQ4150" s="343"/>
      <c r="AR4150" s="343"/>
      <c r="AS4150" s="343"/>
      <c r="AT4150" s="343"/>
      <c r="AU4150" s="343"/>
      <c r="AV4150" s="343"/>
      <c r="AW4150" s="343"/>
      <c r="AX4150" s="343"/>
      <c r="AY4150" s="343"/>
      <c r="AZ4150" s="343"/>
      <c r="BA4150" s="343"/>
      <c r="BB4150" s="343"/>
      <c r="BC4150" s="343"/>
      <c r="BD4150" s="343"/>
      <c r="BE4150" s="475"/>
      <c r="BF4150" s="475"/>
      <c r="BG4150" s="475"/>
      <c r="BH4150" s="475"/>
      <c r="BI4150" s="475"/>
      <c r="BJ4150" s="475"/>
      <c r="BK4150" s="475"/>
      <c r="BL4150" s="475"/>
      <c r="BM4150" s="475"/>
      <c r="BN4150" s="475"/>
      <c r="BO4150" s="475"/>
      <c r="BP4150" s="306"/>
      <c r="BQ4150" s="496"/>
      <c r="BR4150" s="496"/>
      <c r="BS4150" s="496"/>
      <c r="BT4150" s="496"/>
      <c r="BU4150" s="496"/>
      <c r="BV4150" s="496"/>
    </row>
    <row r="4151" spans="1:74" s="52" customFormat="1" ht="12.75">
      <c r="A4151" s="45">
        <v>2670.0804681784898</v>
      </c>
      <c r="B4151" s="46" t="s">
        <v>364</v>
      </c>
      <c r="C4151" s="47" t="s">
        <v>391</v>
      </c>
      <c r="D4151" s="48">
        <v>11.972276863115455</v>
      </c>
      <c r="E4151" s="49">
        <v>38.848100000000002</v>
      </c>
      <c r="F4151" s="49">
        <v>3.6429999999999997E-2</v>
      </c>
      <c r="G4151" s="49">
        <v>18.288799999999998</v>
      </c>
      <c r="H4151" s="49">
        <v>0.26699499999999998</v>
      </c>
      <c r="I4151" s="49">
        <v>0.23647399999999999</v>
      </c>
      <c r="J4151" s="49">
        <v>42.3352</v>
      </c>
      <c r="K4151" s="49">
        <v>0.25766600000000001</v>
      </c>
      <c r="L4151" s="49">
        <v>100.30613400000001</v>
      </c>
      <c r="M4151" s="47"/>
      <c r="N4151" s="50">
        <v>0.98970301582519904</v>
      </c>
      <c r="O4151" s="50">
        <v>7.337864653668947E-4</v>
      </c>
      <c r="P4151" s="50">
        <v>0.38965146669454159</v>
      </c>
      <c r="Q4151" s="50">
        <v>5.4711942144555744E-3</v>
      </c>
      <c r="R4151" s="50">
        <v>5.1027494842651594E-3</v>
      </c>
      <c r="S4151" s="50">
        <v>1.6078490450024181</v>
      </c>
      <c r="T4151" s="50">
        <v>7.0331498979796913E-3</v>
      </c>
      <c r="U4151" s="50">
        <v>3.006639408804173</v>
      </c>
      <c r="V4151" s="51">
        <v>80.493047966054505</v>
      </c>
      <c r="X4151" s="49">
        <v>0.21518200000000001</v>
      </c>
      <c r="Y4151" s="49">
        <v>43.515999999999998</v>
      </c>
      <c r="Z4151" s="49">
        <v>0.42546299999999998</v>
      </c>
      <c r="AA4151" s="49">
        <v>8.1693300000000004</v>
      </c>
      <c r="AB4151" s="49">
        <v>6.0430200000000003</v>
      </c>
      <c r="AC4151" s="49">
        <v>0.184812</v>
      </c>
      <c r="AD4151" s="49">
        <v>4.7076599999999997</v>
      </c>
      <c r="AE4151" s="312"/>
      <c r="AF4151" s="343" t="s">
        <v>432</v>
      </c>
      <c r="AG4151" s="343">
        <v>30</v>
      </c>
      <c r="AH4151" s="343">
        <v>15</v>
      </c>
      <c r="AI4151" s="343"/>
      <c r="AJ4151" s="343"/>
      <c r="AK4151" s="343"/>
      <c r="AL4151" s="343"/>
      <c r="AM4151" s="343"/>
      <c r="AN4151" s="343"/>
      <c r="AO4151" s="343"/>
      <c r="AP4151" s="343"/>
      <c r="AQ4151" s="343"/>
      <c r="AR4151" s="343"/>
      <c r="AS4151" s="343"/>
      <c r="AT4151" s="343"/>
      <c r="AU4151" s="343"/>
      <c r="AV4151" s="343"/>
      <c r="AW4151" s="343"/>
      <c r="AX4151" s="343"/>
      <c r="AY4151" s="343"/>
      <c r="AZ4151" s="343"/>
      <c r="BA4151" s="343"/>
      <c r="BB4151" s="343"/>
      <c r="BC4151" s="343"/>
      <c r="BD4151" s="343"/>
      <c r="BE4151" s="475"/>
      <c r="BF4151" s="475"/>
      <c r="BG4151" s="475"/>
      <c r="BH4151" s="475"/>
      <c r="BI4151" s="475"/>
      <c r="BJ4151" s="475"/>
      <c r="BK4151" s="475"/>
      <c r="BL4151" s="475"/>
      <c r="BM4151" s="475"/>
      <c r="BN4151" s="475"/>
      <c r="BO4151" s="475"/>
      <c r="BP4151" s="306"/>
      <c r="BQ4151" s="496"/>
      <c r="BR4151" s="496"/>
      <c r="BS4151" s="496"/>
      <c r="BT4151" s="496"/>
      <c r="BU4151" s="496"/>
      <c r="BV4151" s="496"/>
    </row>
    <row r="4152" spans="1:74" s="52" customFormat="1" ht="12.75">
      <c r="A4152" s="45">
        <v>2670.0804681784898</v>
      </c>
      <c r="B4152" s="46" t="s">
        <v>364</v>
      </c>
      <c r="C4152" s="47" t="s">
        <v>391</v>
      </c>
      <c r="D4152" s="48">
        <v>17.972276863115454</v>
      </c>
      <c r="E4152" s="49">
        <v>38.932099999999998</v>
      </c>
      <c r="F4152" s="49">
        <v>4.9084000000000003E-2</v>
      </c>
      <c r="G4152" s="49">
        <v>17.546900000000001</v>
      </c>
      <c r="H4152" s="49">
        <v>0.255971</v>
      </c>
      <c r="I4152" s="49">
        <v>0.205433</v>
      </c>
      <c r="J4152" s="49">
        <v>42.589100000000002</v>
      </c>
      <c r="K4152" s="49">
        <v>0.25650899999999999</v>
      </c>
      <c r="L4152" s="49">
        <v>99.856339999999989</v>
      </c>
      <c r="M4152" s="47"/>
      <c r="N4152" s="50">
        <v>0.99269122688264466</v>
      </c>
      <c r="O4152" s="50">
        <v>9.8951348248818116E-4</v>
      </c>
      <c r="P4152" s="50">
        <v>0.37416464512990999</v>
      </c>
      <c r="Q4152" s="50">
        <v>5.2497788755216119E-3</v>
      </c>
      <c r="R4152" s="50">
        <v>4.4367228570679389E-3</v>
      </c>
      <c r="S4152" s="50">
        <v>1.6188751687327632</v>
      </c>
      <c r="T4152" s="50">
        <v>7.0075565081722264E-3</v>
      </c>
      <c r="U4152" s="50">
        <v>3.0040529903631712</v>
      </c>
      <c r="V4152" s="51">
        <v>81.226433986546994</v>
      </c>
      <c r="X4152" s="49">
        <v>0.214974</v>
      </c>
      <c r="Y4152" s="49">
        <v>32.142200000000003</v>
      </c>
      <c r="Z4152" s="49">
        <v>0.43467499999999998</v>
      </c>
      <c r="AA4152" s="49">
        <v>8.3680000000000003</v>
      </c>
      <c r="AB4152" s="49">
        <v>6.8769900000000002</v>
      </c>
      <c r="AC4152" s="49">
        <v>0.18385799999999999</v>
      </c>
      <c r="AD4152" s="49">
        <v>4.6761900000000001</v>
      </c>
      <c r="AE4152" s="312"/>
      <c r="AF4152" s="343" t="s">
        <v>432</v>
      </c>
      <c r="AG4152" s="343">
        <v>30</v>
      </c>
      <c r="AH4152" s="343">
        <v>15</v>
      </c>
      <c r="AI4152" s="343"/>
      <c r="AJ4152" s="343"/>
      <c r="AK4152" s="343"/>
      <c r="AL4152" s="343"/>
      <c r="AM4152" s="343"/>
      <c r="AN4152" s="343"/>
      <c r="AO4152" s="343"/>
      <c r="AP4152" s="343"/>
      <c r="AQ4152" s="343"/>
      <c r="AR4152" s="343"/>
      <c r="AS4152" s="343"/>
      <c r="AT4152" s="343"/>
      <c r="AU4152" s="343"/>
      <c r="AV4152" s="343"/>
      <c r="AW4152" s="343"/>
      <c r="AX4152" s="343"/>
      <c r="AY4152" s="343"/>
      <c r="AZ4152" s="343"/>
      <c r="BA4152" s="343"/>
      <c r="BB4152" s="343"/>
      <c r="BC4152" s="343"/>
      <c r="BD4152" s="343"/>
      <c r="BE4152" s="475"/>
      <c r="BF4152" s="475"/>
      <c r="BG4152" s="475"/>
      <c r="BH4152" s="475"/>
      <c r="BI4152" s="475"/>
      <c r="BJ4152" s="475"/>
      <c r="BK4152" s="475"/>
      <c r="BL4152" s="475"/>
      <c r="BM4152" s="475"/>
      <c r="BN4152" s="475"/>
      <c r="BO4152" s="475"/>
      <c r="BP4152" s="306"/>
      <c r="BQ4152" s="496"/>
      <c r="BR4152" s="496"/>
      <c r="BS4152" s="496"/>
      <c r="BT4152" s="496"/>
      <c r="BU4152" s="496"/>
      <c r="BV4152" s="496"/>
    </row>
    <row r="4153" spans="1:74" s="52" customFormat="1" ht="12.75">
      <c r="A4153" s="45">
        <v>2670.0804681784898</v>
      </c>
      <c r="B4153" s="46" t="s">
        <v>364</v>
      </c>
      <c r="C4153" s="47" t="s">
        <v>391</v>
      </c>
      <c r="D4153" s="48">
        <v>23.972276863115454</v>
      </c>
      <c r="E4153" s="49">
        <v>38.781300000000002</v>
      </c>
      <c r="F4153" s="49">
        <v>5.0383999999999998E-2</v>
      </c>
      <c r="G4153" s="49">
        <v>17.0762</v>
      </c>
      <c r="H4153" s="49">
        <v>0.25404599999999999</v>
      </c>
      <c r="I4153" s="49">
        <v>0.24352099999999999</v>
      </c>
      <c r="J4153" s="49">
        <v>43.081899999999997</v>
      </c>
      <c r="K4153" s="49">
        <v>0.233879</v>
      </c>
      <c r="L4153" s="49">
        <v>99.749139000000014</v>
      </c>
      <c r="M4153" s="47"/>
      <c r="N4153" s="50">
        <v>0.98838917842979956</v>
      </c>
      <c r="O4153" s="50">
        <v>1.0152515870357416E-3</v>
      </c>
      <c r="P4153" s="50">
        <v>0.36395932038719697</v>
      </c>
      <c r="Q4153" s="50">
        <v>5.2078908364872759E-3</v>
      </c>
      <c r="R4153" s="50">
        <v>5.2568765262344871E-3</v>
      </c>
      <c r="S4153" s="50">
        <v>1.636850489353872</v>
      </c>
      <c r="T4153" s="50">
        <v>6.3863761502204403E-3</v>
      </c>
      <c r="U4153" s="50">
        <v>3.0079036949792739</v>
      </c>
      <c r="V4153" s="51">
        <v>81.809399443403464</v>
      </c>
      <c r="X4153" s="49">
        <v>0.21544199999999999</v>
      </c>
      <c r="Y4153" s="49">
        <v>30.9313</v>
      </c>
      <c r="Z4153" s="49">
        <v>0.44069599999999998</v>
      </c>
      <c r="AA4153" s="49">
        <v>8.4705999999999992</v>
      </c>
      <c r="AB4153" s="49">
        <v>5.8804999999999996</v>
      </c>
      <c r="AC4153" s="49">
        <v>0.182477</v>
      </c>
      <c r="AD4153" s="49">
        <v>5.0794100000000002</v>
      </c>
      <c r="AE4153" s="312"/>
      <c r="AF4153" s="343" t="s">
        <v>432</v>
      </c>
      <c r="AG4153" s="343">
        <v>30</v>
      </c>
      <c r="AH4153" s="343">
        <v>15</v>
      </c>
      <c r="AI4153" s="343"/>
      <c r="AJ4153" s="343"/>
      <c r="AK4153" s="343"/>
      <c r="AL4153" s="343"/>
      <c r="AM4153" s="343"/>
      <c r="AN4153" s="343"/>
      <c r="AO4153" s="343"/>
      <c r="AP4153" s="343"/>
      <c r="AQ4153" s="343"/>
      <c r="AR4153" s="343"/>
      <c r="AS4153" s="343"/>
      <c r="AT4153" s="343"/>
      <c r="AU4153" s="343"/>
      <c r="AV4153" s="343"/>
      <c r="AW4153" s="343"/>
      <c r="AX4153" s="343"/>
      <c r="AY4153" s="343"/>
      <c r="AZ4153" s="343"/>
      <c r="BA4153" s="343"/>
      <c r="BB4153" s="343"/>
      <c r="BC4153" s="343"/>
      <c r="BD4153" s="343"/>
      <c r="BE4153" s="475"/>
      <c r="BF4153" s="475"/>
      <c r="BG4153" s="475"/>
      <c r="BH4153" s="475"/>
      <c r="BI4153" s="475"/>
      <c r="BJ4153" s="475"/>
      <c r="BK4153" s="475"/>
      <c r="BL4153" s="475"/>
      <c r="BM4153" s="475"/>
      <c r="BN4153" s="475"/>
      <c r="BO4153" s="475"/>
      <c r="BP4153" s="306"/>
      <c r="BQ4153" s="496"/>
      <c r="BR4153" s="496"/>
      <c r="BS4153" s="496"/>
      <c r="BT4153" s="496"/>
      <c r="BU4153" s="496"/>
      <c r="BV4153" s="496"/>
    </row>
    <row r="4154" spans="1:74" s="52" customFormat="1" ht="12.75">
      <c r="A4154" s="45">
        <v>2670.0804681784898</v>
      </c>
      <c r="B4154" s="46" t="s">
        <v>364</v>
      </c>
      <c r="C4154" s="47" t="s">
        <v>391</v>
      </c>
      <c r="D4154" s="48">
        <v>29.972276863115454</v>
      </c>
      <c r="E4154" s="49">
        <v>38.932499999999997</v>
      </c>
      <c r="F4154" s="49">
        <v>2.9760999999999999E-2</v>
      </c>
      <c r="G4154" s="49">
        <v>16.897300000000001</v>
      </c>
      <c r="H4154" s="49">
        <v>0.30319000000000002</v>
      </c>
      <c r="I4154" s="49">
        <v>0.21989900000000001</v>
      </c>
      <c r="J4154" s="49">
        <v>43.464500000000001</v>
      </c>
      <c r="K4154" s="49">
        <v>0.23657600000000001</v>
      </c>
      <c r="L4154" s="49">
        <v>100.126965</v>
      </c>
      <c r="M4154" s="47"/>
      <c r="N4154" s="50">
        <v>0.98751831858445815</v>
      </c>
      <c r="O4154" s="50">
        <v>5.9683708866296013E-4</v>
      </c>
      <c r="P4154" s="50">
        <v>0.35843150606355423</v>
      </c>
      <c r="Q4154" s="50">
        <v>6.1857396013892552E-3</v>
      </c>
      <c r="R4154" s="50">
        <v>4.7243477962459826E-3</v>
      </c>
      <c r="S4154" s="50">
        <v>1.6435241950159911</v>
      </c>
      <c r="T4154" s="50">
        <v>6.4292631275079419E-3</v>
      </c>
      <c r="U4154" s="50">
        <v>3.008702807264612</v>
      </c>
      <c r="V4154" s="51">
        <v>82.095932199185455</v>
      </c>
      <c r="X4154" s="49">
        <v>0.215169</v>
      </c>
      <c r="Y4154" s="49">
        <v>52.276899999999998</v>
      </c>
      <c r="Z4154" s="49">
        <v>0.44320700000000002</v>
      </c>
      <c r="AA4154" s="49">
        <v>7.2672100000000004</v>
      </c>
      <c r="AB4154" s="49">
        <v>6.5776300000000001</v>
      </c>
      <c r="AC4154" s="49">
        <v>0.18160999999999999</v>
      </c>
      <c r="AD4154" s="49">
        <v>5.02712</v>
      </c>
      <c r="AE4154" s="312"/>
      <c r="AF4154" s="343" t="s">
        <v>432</v>
      </c>
      <c r="AG4154" s="343">
        <v>30</v>
      </c>
      <c r="AH4154" s="343">
        <v>15</v>
      </c>
      <c r="AI4154" s="343"/>
      <c r="AJ4154" s="343"/>
      <c r="AK4154" s="343"/>
      <c r="AL4154" s="343"/>
      <c r="AM4154" s="343"/>
      <c r="AN4154" s="343"/>
      <c r="AO4154" s="343"/>
      <c r="AP4154" s="343"/>
      <c r="AQ4154" s="343"/>
      <c r="AR4154" s="343"/>
      <c r="AS4154" s="343"/>
      <c r="AT4154" s="343"/>
      <c r="AU4154" s="343"/>
      <c r="AV4154" s="343"/>
      <c r="AW4154" s="343"/>
      <c r="AX4154" s="343"/>
      <c r="AY4154" s="343"/>
      <c r="AZ4154" s="343"/>
      <c r="BA4154" s="343"/>
      <c r="BB4154" s="343"/>
      <c r="BC4154" s="343"/>
      <c r="BD4154" s="343"/>
      <c r="BE4154" s="475"/>
      <c r="BF4154" s="475"/>
      <c r="BG4154" s="475"/>
      <c r="BH4154" s="475"/>
      <c r="BI4154" s="475"/>
      <c r="BJ4154" s="475"/>
      <c r="BK4154" s="475"/>
      <c r="BL4154" s="475"/>
      <c r="BM4154" s="475"/>
      <c r="BN4154" s="475"/>
      <c r="BO4154" s="475"/>
      <c r="BP4154" s="306"/>
      <c r="BQ4154" s="496"/>
      <c r="BR4154" s="496"/>
      <c r="BS4154" s="496"/>
      <c r="BT4154" s="496"/>
      <c r="BU4154" s="496"/>
      <c r="BV4154" s="496"/>
    </row>
    <row r="4155" spans="1:74" s="52" customFormat="1" ht="12.75">
      <c r="A4155" s="45">
        <v>2670.0804681784898</v>
      </c>
      <c r="B4155" s="46" t="s">
        <v>364</v>
      </c>
      <c r="C4155" s="47" t="s">
        <v>391</v>
      </c>
      <c r="D4155" s="48">
        <v>35.972276863115454</v>
      </c>
      <c r="E4155" s="49">
        <v>39.3598</v>
      </c>
      <c r="F4155" s="49">
        <v>1.8173999999999999E-2</v>
      </c>
      <c r="G4155" s="49">
        <v>16.4924</v>
      </c>
      <c r="H4155" s="49">
        <v>0.27692800000000001</v>
      </c>
      <c r="I4155" s="49">
        <v>0.19976099999999999</v>
      </c>
      <c r="J4155" s="49">
        <v>43.72</v>
      </c>
      <c r="K4155" s="49">
        <v>0.22781199999999999</v>
      </c>
      <c r="L4155" s="49">
        <v>100.328001</v>
      </c>
      <c r="M4155" s="47"/>
      <c r="N4155" s="50">
        <v>0.99340498709229663</v>
      </c>
      <c r="O4155" s="50">
        <v>3.6265977829618443E-4</v>
      </c>
      <c r="P4155" s="50">
        <v>0.34810744077988376</v>
      </c>
      <c r="Q4155" s="50">
        <v>5.6219142162834282E-3</v>
      </c>
      <c r="R4155" s="50">
        <v>4.2704131677221485E-3</v>
      </c>
      <c r="S4155" s="50">
        <v>1.6449857940450756</v>
      </c>
      <c r="T4155" s="50">
        <v>6.1603827657533815E-3</v>
      </c>
      <c r="U4155" s="50">
        <v>3.0038989590139109</v>
      </c>
      <c r="V4155" s="51">
        <v>82.534312259082256</v>
      </c>
      <c r="X4155" s="49">
        <v>0.21387700000000001</v>
      </c>
      <c r="Y4155" s="49">
        <v>87.755600000000001</v>
      </c>
      <c r="Z4155" s="49">
        <v>0.44930199999999998</v>
      </c>
      <c r="AA4155" s="49">
        <v>7.7789599999999997</v>
      </c>
      <c r="AB4155" s="49">
        <v>7.1829099999999997</v>
      </c>
      <c r="AC4155" s="49">
        <v>0.18080099999999999</v>
      </c>
      <c r="AD4155" s="49">
        <v>5.1612900000000002</v>
      </c>
      <c r="AE4155" s="312"/>
      <c r="AF4155" s="343" t="s">
        <v>432</v>
      </c>
      <c r="AG4155" s="343">
        <v>30</v>
      </c>
      <c r="AH4155" s="343">
        <v>15</v>
      </c>
      <c r="AI4155" s="343"/>
      <c r="AJ4155" s="343"/>
      <c r="AK4155" s="343"/>
      <c r="AL4155" s="343"/>
      <c r="AM4155" s="343"/>
      <c r="AN4155" s="343"/>
      <c r="AO4155" s="343"/>
      <c r="AP4155" s="343"/>
      <c r="AQ4155" s="343"/>
      <c r="AR4155" s="343"/>
      <c r="AS4155" s="343"/>
      <c r="AT4155" s="343"/>
      <c r="AU4155" s="343"/>
      <c r="AV4155" s="343"/>
      <c r="AW4155" s="343"/>
      <c r="AX4155" s="343"/>
      <c r="AY4155" s="343"/>
      <c r="AZ4155" s="343"/>
      <c r="BA4155" s="343"/>
      <c r="BB4155" s="343"/>
      <c r="BC4155" s="343"/>
      <c r="BD4155" s="343"/>
      <c r="BE4155" s="475"/>
      <c r="BF4155" s="475"/>
      <c r="BG4155" s="475"/>
      <c r="BH4155" s="475"/>
      <c r="BI4155" s="475"/>
      <c r="BJ4155" s="475"/>
      <c r="BK4155" s="475"/>
      <c r="BL4155" s="475"/>
      <c r="BM4155" s="475"/>
      <c r="BN4155" s="475"/>
      <c r="BO4155" s="475"/>
      <c r="BP4155" s="306"/>
      <c r="BQ4155" s="496"/>
      <c r="BR4155" s="496"/>
      <c r="BS4155" s="496"/>
      <c r="BT4155" s="496"/>
      <c r="BU4155" s="496"/>
      <c r="BV4155" s="496"/>
    </row>
    <row r="4156" spans="1:74" s="52" customFormat="1" ht="12.75">
      <c r="A4156" s="45">
        <v>2670.0804681784898</v>
      </c>
      <c r="B4156" s="46" t="s">
        <v>364</v>
      </c>
      <c r="C4156" s="47" t="s">
        <v>391</v>
      </c>
      <c r="D4156" s="48">
        <v>41.972276863115454</v>
      </c>
      <c r="E4156" s="49">
        <v>39.175199999999997</v>
      </c>
      <c r="F4156" s="49">
        <v>4.4579000000000001E-2</v>
      </c>
      <c r="G4156" s="49">
        <v>16.4329</v>
      </c>
      <c r="H4156" s="49">
        <v>0.319552</v>
      </c>
      <c r="I4156" s="49">
        <v>0.22085099999999999</v>
      </c>
      <c r="J4156" s="49">
        <v>43.964100000000002</v>
      </c>
      <c r="K4156" s="49">
        <v>0.23484099999999999</v>
      </c>
      <c r="L4156" s="49">
        <v>100.42021100000001</v>
      </c>
      <c r="M4156" s="47"/>
      <c r="N4156" s="50">
        <v>0.9884353509679874</v>
      </c>
      <c r="O4156" s="50">
        <v>8.8928872119286434E-4</v>
      </c>
      <c r="P4156" s="50">
        <v>0.34674264159854523</v>
      </c>
      <c r="Q4156" s="50">
        <v>6.4851866415283838E-3</v>
      </c>
      <c r="R4156" s="50">
        <v>4.7197843545635013E-3</v>
      </c>
      <c r="S4156" s="50">
        <v>1.6536507021783418</v>
      </c>
      <c r="T4156" s="50">
        <v>6.3484633321972943E-3</v>
      </c>
      <c r="U4156" s="50">
        <v>3.0081096357261128</v>
      </c>
      <c r="V4156" s="51">
        <v>82.666276976113608</v>
      </c>
      <c r="X4156" s="49">
        <v>0.214479</v>
      </c>
      <c r="Y4156" s="49">
        <v>35.817300000000003</v>
      </c>
      <c r="Z4156" s="49">
        <v>0.45007200000000003</v>
      </c>
      <c r="AA4156" s="49">
        <v>6.6981299999999999</v>
      </c>
      <c r="AB4156" s="49">
        <v>6.4074900000000001</v>
      </c>
      <c r="AC4156" s="49">
        <v>0.18027899999999999</v>
      </c>
      <c r="AD4156" s="49">
        <v>5.0270799999999998</v>
      </c>
      <c r="AE4156" s="312"/>
      <c r="AF4156" s="343" t="s">
        <v>432</v>
      </c>
      <c r="AG4156" s="343">
        <v>30</v>
      </c>
      <c r="AH4156" s="343">
        <v>15</v>
      </c>
      <c r="AI4156" s="343"/>
      <c r="AJ4156" s="343"/>
      <c r="AK4156" s="343"/>
      <c r="AL4156" s="343"/>
      <c r="AM4156" s="343"/>
      <c r="AN4156" s="343"/>
      <c r="AO4156" s="343"/>
      <c r="AP4156" s="343"/>
      <c r="AQ4156" s="343"/>
      <c r="AR4156" s="343"/>
      <c r="AS4156" s="343"/>
      <c r="AT4156" s="343"/>
      <c r="AU4156" s="343"/>
      <c r="AV4156" s="343"/>
      <c r="AW4156" s="343"/>
      <c r="AX4156" s="343"/>
      <c r="AY4156" s="343"/>
      <c r="AZ4156" s="343"/>
      <c r="BA4156" s="343"/>
      <c r="BB4156" s="343"/>
      <c r="BC4156" s="343"/>
      <c r="BD4156" s="343"/>
      <c r="BE4156" s="475"/>
      <c r="BF4156" s="475"/>
      <c r="BG4156" s="475"/>
      <c r="BH4156" s="475"/>
      <c r="BI4156" s="475"/>
      <c r="BJ4156" s="475"/>
      <c r="BK4156" s="475"/>
      <c r="BL4156" s="475"/>
      <c r="BM4156" s="475"/>
      <c r="BN4156" s="475"/>
      <c r="BO4156" s="475"/>
      <c r="BP4156" s="306"/>
      <c r="BQ4156" s="496"/>
      <c r="BR4156" s="496"/>
      <c r="BS4156" s="496"/>
      <c r="BT4156" s="496"/>
      <c r="BU4156" s="496"/>
      <c r="BV4156" s="496"/>
    </row>
    <row r="4157" spans="1:74" s="52" customFormat="1" ht="12.75">
      <c r="A4157" s="45">
        <v>2670.0804681784898</v>
      </c>
      <c r="B4157" s="46" t="s">
        <v>364</v>
      </c>
      <c r="C4157" s="47" t="s">
        <v>391</v>
      </c>
      <c r="D4157" s="48">
        <v>47.972276863115454</v>
      </c>
      <c r="E4157" s="49">
        <v>39.156999999999996</v>
      </c>
      <c r="F4157" s="49">
        <v>1.9299E-2</v>
      </c>
      <c r="G4157" s="49">
        <v>16.009499999999999</v>
      </c>
      <c r="H4157" s="49">
        <v>0.25155699999999998</v>
      </c>
      <c r="I4157" s="49">
        <v>0.215336</v>
      </c>
      <c r="J4157" s="49">
        <v>44.013599999999997</v>
      </c>
      <c r="K4157" s="49">
        <v>0.24149899999999999</v>
      </c>
      <c r="L4157" s="49">
        <v>99.928889999999996</v>
      </c>
      <c r="M4157" s="47"/>
      <c r="N4157" s="50">
        <v>0.99081324239956048</v>
      </c>
      <c r="O4157" s="50">
        <v>3.8609360870015788E-4</v>
      </c>
      <c r="P4157" s="50">
        <v>0.33877874416952697</v>
      </c>
      <c r="Q4157" s="50">
        <v>5.1199142872324077E-3</v>
      </c>
      <c r="R4157" s="50">
        <v>4.615138854033916E-3</v>
      </c>
      <c r="S4157" s="50">
        <v>1.6602665919410218</v>
      </c>
      <c r="T4157" s="50">
        <v>6.547196499796089E-3</v>
      </c>
      <c r="U4157" s="50">
        <v>3.007156137967594</v>
      </c>
      <c r="V4157" s="51">
        <v>83.052973434375758</v>
      </c>
      <c r="X4157" s="49">
        <v>0.21454000000000001</v>
      </c>
      <c r="Y4157" s="49">
        <v>83.811700000000002</v>
      </c>
      <c r="Z4157" s="49">
        <v>0.45617600000000003</v>
      </c>
      <c r="AA4157" s="49">
        <v>8.6736299999999993</v>
      </c>
      <c r="AB4157" s="49">
        <v>6.5228400000000004</v>
      </c>
      <c r="AC4157" s="49">
        <v>0.179842</v>
      </c>
      <c r="AD4157" s="49">
        <v>5.0270999999999999</v>
      </c>
      <c r="AE4157" s="312"/>
      <c r="AF4157" s="343" t="s">
        <v>432</v>
      </c>
      <c r="AG4157" s="343">
        <v>30</v>
      </c>
      <c r="AH4157" s="343">
        <v>15</v>
      </c>
      <c r="AI4157" s="343"/>
      <c r="AJ4157" s="343"/>
      <c r="AK4157" s="343"/>
      <c r="AL4157" s="343"/>
      <c r="AM4157" s="343"/>
      <c r="AN4157" s="343"/>
      <c r="AO4157" s="343"/>
      <c r="AP4157" s="343"/>
      <c r="AQ4157" s="343"/>
      <c r="AR4157" s="343"/>
      <c r="AS4157" s="343"/>
      <c r="AT4157" s="343"/>
      <c r="AU4157" s="343"/>
      <c r="AV4157" s="343"/>
      <c r="AW4157" s="343"/>
      <c r="AX4157" s="343"/>
      <c r="AY4157" s="343"/>
      <c r="AZ4157" s="343"/>
      <c r="BA4157" s="343"/>
      <c r="BB4157" s="343"/>
      <c r="BC4157" s="343"/>
      <c r="BD4157" s="343"/>
      <c r="BE4157" s="475"/>
      <c r="BF4157" s="475"/>
      <c r="BG4157" s="475"/>
      <c r="BH4157" s="475"/>
      <c r="BI4157" s="475"/>
      <c r="BJ4157" s="475"/>
      <c r="BK4157" s="475"/>
      <c r="BL4157" s="475"/>
      <c r="BM4157" s="475"/>
      <c r="BN4157" s="475"/>
      <c r="BO4157" s="475"/>
      <c r="BP4157" s="306"/>
      <c r="BQ4157" s="496"/>
      <c r="BR4157" s="496"/>
      <c r="BS4157" s="496"/>
      <c r="BT4157" s="496"/>
      <c r="BU4157" s="496"/>
      <c r="BV4157" s="496"/>
    </row>
    <row r="4158" spans="1:74" s="52" customFormat="1" ht="12.75">
      <c r="A4158" s="45">
        <v>2670.0804681784898</v>
      </c>
      <c r="B4158" s="46" t="s">
        <v>364</v>
      </c>
      <c r="C4158" s="47" t="s">
        <v>391</v>
      </c>
      <c r="D4158" s="48">
        <v>53.972276863115454</v>
      </c>
      <c r="E4158" s="49">
        <v>39.217100000000002</v>
      </c>
      <c r="F4158" s="49">
        <v>2.9430999999999999E-2</v>
      </c>
      <c r="G4158" s="49">
        <v>16.072600000000001</v>
      </c>
      <c r="H4158" s="49">
        <v>0.25037799999999999</v>
      </c>
      <c r="I4158" s="49">
        <v>0.214499</v>
      </c>
      <c r="J4158" s="49">
        <v>44.221400000000003</v>
      </c>
      <c r="K4158" s="49">
        <v>0.23280699999999999</v>
      </c>
      <c r="L4158" s="49">
        <v>100.267892</v>
      </c>
      <c r="M4158" s="47"/>
      <c r="N4158" s="50">
        <v>0.98904213969979426</v>
      </c>
      <c r="O4158" s="50">
        <v>5.8684006154683863E-4</v>
      </c>
      <c r="P4158" s="50">
        <v>0.33898575674910764</v>
      </c>
      <c r="Q4158" s="50">
        <v>5.0790136332436939E-3</v>
      </c>
      <c r="R4158" s="50">
        <v>4.5819498476648048E-3</v>
      </c>
      <c r="S4158" s="50">
        <v>1.6625715841669364</v>
      </c>
      <c r="T4158" s="50">
        <v>6.2906134926342915E-3</v>
      </c>
      <c r="U4158" s="50">
        <v>3.0080199918263233</v>
      </c>
      <c r="V4158" s="51">
        <v>83.063899803441785</v>
      </c>
      <c r="X4158" s="49">
        <v>0.214391</v>
      </c>
      <c r="Y4158" s="49">
        <v>53.091999999999999</v>
      </c>
      <c r="Z4158" s="49">
        <v>0.455289</v>
      </c>
      <c r="AA4158" s="49">
        <v>8.6336499999999994</v>
      </c>
      <c r="AB4158" s="49">
        <v>6.4427700000000003</v>
      </c>
      <c r="AC4158" s="49">
        <v>0.179454</v>
      </c>
      <c r="AD4158" s="49">
        <v>5.1068899999999999</v>
      </c>
      <c r="AE4158" s="312"/>
      <c r="AF4158" s="343" t="s">
        <v>432</v>
      </c>
      <c r="AG4158" s="343">
        <v>30</v>
      </c>
      <c r="AH4158" s="343">
        <v>15</v>
      </c>
      <c r="AI4158" s="343"/>
      <c r="AJ4158" s="343"/>
      <c r="AK4158" s="343"/>
      <c r="AL4158" s="343"/>
      <c r="AM4158" s="343"/>
      <c r="AN4158" s="343"/>
      <c r="AO4158" s="343"/>
      <c r="AP4158" s="343"/>
      <c r="AQ4158" s="343"/>
      <c r="AR4158" s="343"/>
      <c r="AS4158" s="343"/>
      <c r="AT4158" s="343"/>
      <c r="AU4158" s="343"/>
      <c r="AV4158" s="343"/>
      <c r="AW4158" s="343"/>
      <c r="AX4158" s="343"/>
      <c r="AY4158" s="343"/>
      <c r="AZ4158" s="343"/>
      <c r="BA4158" s="343"/>
      <c r="BB4158" s="343"/>
      <c r="BC4158" s="343"/>
      <c r="BD4158" s="343"/>
      <c r="BE4158" s="475"/>
      <c r="BF4158" s="475"/>
      <c r="BG4158" s="475"/>
      <c r="BH4158" s="475"/>
      <c r="BI4158" s="475"/>
      <c r="BJ4158" s="475"/>
      <c r="BK4158" s="475"/>
      <c r="BL4158" s="475"/>
      <c r="BM4158" s="475"/>
      <c r="BN4158" s="475"/>
      <c r="BO4158" s="475"/>
      <c r="BP4158" s="306"/>
      <c r="BQ4158" s="496"/>
      <c r="BR4158" s="496"/>
      <c r="BS4158" s="496"/>
      <c r="BT4158" s="496"/>
      <c r="BU4158" s="496"/>
      <c r="BV4158" s="496"/>
    </row>
    <row r="4159" spans="1:74" s="52" customFormat="1" ht="12.75">
      <c r="A4159" s="45">
        <v>2670.0804681784898</v>
      </c>
      <c r="B4159" s="46" t="s">
        <v>364</v>
      </c>
      <c r="C4159" s="47" t="s">
        <v>391</v>
      </c>
      <c r="D4159" s="48">
        <v>59.972276863115454</v>
      </c>
      <c r="E4159" s="49">
        <v>39.2883</v>
      </c>
      <c r="F4159" s="49">
        <v>1.5166000000000001E-2</v>
      </c>
      <c r="G4159" s="49">
        <v>15.8291</v>
      </c>
      <c r="H4159" s="49">
        <v>0.29601300000000003</v>
      </c>
      <c r="I4159" s="49">
        <v>0.214975</v>
      </c>
      <c r="J4159" s="49">
        <v>44.232700000000001</v>
      </c>
      <c r="K4159" s="49">
        <v>0.24194399999999999</v>
      </c>
      <c r="L4159" s="49">
        <v>100.14914600000002</v>
      </c>
      <c r="M4159" s="47"/>
      <c r="N4159" s="50">
        <v>0.99100543644110106</v>
      </c>
      <c r="O4159" s="50">
        <v>3.0245395390526034E-4</v>
      </c>
      <c r="P4159" s="50">
        <v>0.33390660995023225</v>
      </c>
      <c r="Q4159" s="50">
        <v>6.0057531307959192E-3</v>
      </c>
      <c r="R4159" s="50">
        <v>4.5928947830268909E-3</v>
      </c>
      <c r="S4159" s="50">
        <v>1.6632778154859971</v>
      </c>
      <c r="T4159" s="50">
        <v>6.5386080302500434E-3</v>
      </c>
      <c r="U4159" s="50">
        <v>3.0065495997339022</v>
      </c>
      <c r="V4159" s="51">
        <v>83.281132894009048</v>
      </c>
      <c r="X4159" s="49">
        <v>0.21421000000000001</v>
      </c>
      <c r="Y4159" s="49">
        <v>104.622</v>
      </c>
      <c r="Z4159" s="49">
        <v>0.45886900000000003</v>
      </c>
      <c r="AA4159" s="49">
        <v>7.53139</v>
      </c>
      <c r="AB4159" s="49">
        <v>6.5057700000000001</v>
      </c>
      <c r="AC4159" s="49">
        <v>0.17934800000000001</v>
      </c>
      <c r="AD4159" s="49">
        <v>4.8433099999999998</v>
      </c>
      <c r="AE4159" s="312"/>
      <c r="AF4159" s="343" t="s">
        <v>432</v>
      </c>
      <c r="AG4159" s="343">
        <v>30</v>
      </c>
      <c r="AH4159" s="343">
        <v>15</v>
      </c>
      <c r="AI4159" s="343"/>
      <c r="AJ4159" s="343"/>
      <c r="AK4159" s="343"/>
      <c r="AL4159" s="343"/>
      <c r="AM4159" s="343"/>
      <c r="AN4159" s="343"/>
      <c r="AO4159" s="343"/>
      <c r="AP4159" s="343"/>
      <c r="AQ4159" s="343"/>
      <c r="AR4159" s="343"/>
      <c r="AS4159" s="343"/>
      <c r="AT4159" s="343"/>
      <c r="AU4159" s="343"/>
      <c r="AV4159" s="343"/>
      <c r="AW4159" s="343"/>
      <c r="AX4159" s="343"/>
      <c r="AY4159" s="343"/>
      <c r="AZ4159" s="343"/>
      <c r="BA4159" s="343"/>
      <c r="BB4159" s="343"/>
      <c r="BC4159" s="343"/>
      <c r="BD4159" s="343"/>
      <c r="BE4159" s="475"/>
      <c r="BF4159" s="475"/>
      <c r="BG4159" s="475"/>
      <c r="BH4159" s="475"/>
      <c r="BI4159" s="475"/>
      <c r="BJ4159" s="475"/>
      <c r="BK4159" s="475"/>
      <c r="BL4159" s="475"/>
      <c r="BM4159" s="475"/>
      <c r="BN4159" s="475"/>
      <c r="BO4159" s="475"/>
      <c r="BP4159" s="306"/>
      <c r="BQ4159" s="496"/>
      <c r="BR4159" s="496"/>
      <c r="BS4159" s="496"/>
      <c r="BT4159" s="496"/>
      <c r="BU4159" s="496"/>
      <c r="BV4159" s="496"/>
    </row>
    <row r="4160" spans="1:74" s="52" customFormat="1" ht="12.75">
      <c r="A4160" s="45">
        <v>2670.0804681784898</v>
      </c>
      <c r="B4160" s="46" t="s">
        <v>364</v>
      </c>
      <c r="C4160" s="47" t="s">
        <v>391</v>
      </c>
      <c r="D4160" s="48">
        <v>65.972276863115454</v>
      </c>
      <c r="E4160" s="49">
        <v>39.227200000000003</v>
      </c>
      <c r="F4160" s="49">
        <v>3.3170999999999999E-2</v>
      </c>
      <c r="G4160" s="49">
        <v>15.934799999999999</v>
      </c>
      <c r="H4160" s="49">
        <v>0.29914400000000002</v>
      </c>
      <c r="I4160" s="49">
        <v>0.230405</v>
      </c>
      <c r="J4160" s="49">
        <v>44.327599999999997</v>
      </c>
      <c r="K4160" s="49">
        <v>0.26361499999999999</v>
      </c>
      <c r="L4160" s="49">
        <v>100.34299299999999</v>
      </c>
      <c r="M4160" s="47"/>
      <c r="N4160" s="50">
        <v>0.98837087561545089</v>
      </c>
      <c r="O4160" s="50">
        <v>6.6079478855088174E-4</v>
      </c>
      <c r="P4160" s="50">
        <v>0.33576485874644069</v>
      </c>
      <c r="Q4160" s="50">
        <v>6.0625707345031065E-3</v>
      </c>
      <c r="R4160" s="50">
        <v>4.9171139010451169E-3</v>
      </c>
      <c r="S4160" s="50">
        <v>1.6650044309521064</v>
      </c>
      <c r="T4160" s="50">
        <v>7.1164007335373924E-3</v>
      </c>
      <c r="U4160" s="50">
        <v>3.0087005419169053</v>
      </c>
      <c r="V4160" s="51">
        <v>83.218212090958787</v>
      </c>
      <c r="X4160" s="49">
        <v>0.214393</v>
      </c>
      <c r="Y4160" s="49">
        <v>47.678400000000003</v>
      </c>
      <c r="Z4160" s="49">
        <v>0.45723000000000003</v>
      </c>
      <c r="AA4160" s="49">
        <v>7.3833599999999997</v>
      </c>
      <c r="AB4160" s="49">
        <v>6.1674300000000004</v>
      </c>
      <c r="AC4160" s="49">
        <v>0.17918799999999999</v>
      </c>
      <c r="AD4160" s="49">
        <v>4.49871</v>
      </c>
      <c r="AE4160" s="312"/>
      <c r="AF4160" s="343" t="s">
        <v>432</v>
      </c>
      <c r="AG4160" s="343">
        <v>30</v>
      </c>
      <c r="AH4160" s="343">
        <v>15</v>
      </c>
      <c r="AI4160" s="343"/>
      <c r="AJ4160" s="343"/>
      <c r="AK4160" s="343"/>
      <c r="AL4160" s="343"/>
      <c r="AM4160" s="343"/>
      <c r="AN4160" s="343"/>
      <c r="AO4160" s="343"/>
      <c r="AP4160" s="343"/>
      <c r="AQ4160" s="343"/>
      <c r="AR4160" s="343"/>
      <c r="AS4160" s="343"/>
      <c r="AT4160" s="343"/>
      <c r="AU4160" s="343"/>
      <c r="AV4160" s="343"/>
      <c r="AW4160" s="343"/>
      <c r="AX4160" s="343"/>
      <c r="AY4160" s="343"/>
      <c r="AZ4160" s="343"/>
      <c r="BA4160" s="343"/>
      <c r="BB4160" s="343"/>
      <c r="BC4160" s="343"/>
      <c r="BD4160" s="343"/>
      <c r="BE4160" s="475"/>
      <c r="BF4160" s="475"/>
      <c r="BG4160" s="475"/>
      <c r="BH4160" s="475"/>
      <c r="BI4160" s="475"/>
      <c r="BJ4160" s="475"/>
      <c r="BK4160" s="475"/>
      <c r="BL4160" s="475"/>
      <c r="BM4160" s="475"/>
      <c r="BN4160" s="475"/>
      <c r="BO4160" s="475"/>
      <c r="BP4160" s="306"/>
      <c r="BQ4160" s="496"/>
      <c r="BR4160" s="496"/>
      <c r="BS4160" s="496"/>
      <c r="BT4160" s="496"/>
      <c r="BU4160" s="496"/>
      <c r="BV4160" s="496"/>
    </row>
    <row r="4161" spans="1:74" s="52" customFormat="1" ht="12.75">
      <c r="A4161" s="45">
        <v>2670.0804681784898</v>
      </c>
      <c r="B4161" s="46" t="s">
        <v>364</v>
      </c>
      <c r="C4161" s="47" t="s">
        <v>391</v>
      </c>
      <c r="D4161" s="48">
        <v>71.972276863115454</v>
      </c>
      <c r="E4161" s="49">
        <v>39.387799999999999</v>
      </c>
      <c r="F4161" s="49">
        <v>8.8760000000000002E-3</v>
      </c>
      <c r="G4161" s="49">
        <v>15.7546</v>
      </c>
      <c r="H4161" s="49">
        <v>0.275034</v>
      </c>
      <c r="I4161" s="49">
        <v>0.197404</v>
      </c>
      <c r="J4161" s="49">
        <v>44.475999999999999</v>
      </c>
      <c r="K4161" s="49">
        <v>0.24156900000000001</v>
      </c>
      <c r="L4161" s="49">
        <v>100.38023799999999</v>
      </c>
      <c r="M4161" s="47"/>
      <c r="N4161" s="50">
        <v>0.99051311764403061</v>
      </c>
      <c r="O4161" s="50">
        <v>1.7647826115085044E-4</v>
      </c>
      <c r="P4161" s="50">
        <v>0.33133085603093676</v>
      </c>
      <c r="Q4161" s="50">
        <v>5.5632526676931788E-3</v>
      </c>
      <c r="R4161" s="50">
        <v>4.2047501538301215E-3</v>
      </c>
      <c r="S4161" s="50">
        <v>1.6673730378383047</v>
      </c>
      <c r="T4161" s="50">
        <v>6.5087464877615735E-3</v>
      </c>
      <c r="U4161" s="50">
        <v>3.0068248013336945</v>
      </c>
      <c r="V4161" s="51">
        <v>83.422714237599166</v>
      </c>
      <c r="X4161" s="49">
        <v>0.21396999999999999</v>
      </c>
      <c r="Y4161" s="49">
        <v>184.41900000000001</v>
      </c>
      <c r="Z4161" s="49">
        <v>0.459837</v>
      </c>
      <c r="AA4161" s="49">
        <v>7.8783799999999999</v>
      </c>
      <c r="AB4161" s="49">
        <v>7.1769100000000003</v>
      </c>
      <c r="AC4161" s="49">
        <v>0.17874499999999999</v>
      </c>
      <c r="AD4161" s="49">
        <v>4.90341</v>
      </c>
      <c r="AE4161" s="312"/>
      <c r="AF4161" s="343" t="s">
        <v>432</v>
      </c>
      <c r="AG4161" s="343">
        <v>30</v>
      </c>
      <c r="AH4161" s="343">
        <v>15</v>
      </c>
      <c r="AI4161" s="343"/>
      <c r="AJ4161" s="343"/>
      <c r="AK4161" s="343"/>
      <c r="AL4161" s="343"/>
      <c r="AM4161" s="343"/>
      <c r="AN4161" s="343"/>
      <c r="AO4161" s="343"/>
      <c r="AP4161" s="343"/>
      <c r="AQ4161" s="343"/>
      <c r="AR4161" s="343"/>
      <c r="AS4161" s="343"/>
      <c r="AT4161" s="343"/>
      <c r="AU4161" s="343"/>
      <c r="AV4161" s="343"/>
      <c r="AW4161" s="343"/>
      <c r="AX4161" s="343"/>
      <c r="AY4161" s="343"/>
      <c r="AZ4161" s="343"/>
      <c r="BA4161" s="343"/>
      <c r="BB4161" s="343"/>
      <c r="BC4161" s="343"/>
      <c r="BD4161" s="343"/>
      <c r="BE4161" s="475"/>
      <c r="BF4161" s="475"/>
      <c r="BG4161" s="475"/>
      <c r="BH4161" s="475"/>
      <c r="BI4161" s="475"/>
      <c r="BJ4161" s="475"/>
      <c r="BK4161" s="475"/>
      <c r="BL4161" s="475"/>
      <c r="BM4161" s="475"/>
      <c r="BN4161" s="475"/>
      <c r="BO4161" s="475"/>
      <c r="BP4161" s="306"/>
      <c r="BQ4161" s="496"/>
      <c r="BR4161" s="496"/>
      <c r="BS4161" s="496"/>
      <c r="BT4161" s="496"/>
      <c r="BU4161" s="496"/>
      <c r="BV4161" s="496"/>
    </row>
    <row r="4162" spans="1:74" s="52" customFormat="1" ht="12.75">
      <c r="A4162" s="45">
        <v>2670.0804681784898</v>
      </c>
      <c r="B4162" s="46" t="s">
        <v>364</v>
      </c>
      <c r="C4162" s="47" t="s">
        <v>391</v>
      </c>
      <c r="D4162" s="48">
        <v>77.972276863115454</v>
      </c>
      <c r="E4162" s="49">
        <v>39.170099999999998</v>
      </c>
      <c r="F4162" s="49">
        <v>1.9685000000000001E-2</v>
      </c>
      <c r="G4162" s="49">
        <v>15.6313</v>
      </c>
      <c r="H4162" s="49">
        <v>0.30242000000000002</v>
      </c>
      <c r="I4162" s="49">
        <v>0.20600499999999999</v>
      </c>
      <c r="J4162" s="49">
        <v>44.457000000000001</v>
      </c>
      <c r="K4162" s="49">
        <v>0.241872</v>
      </c>
      <c r="L4162" s="49">
        <v>100.059494</v>
      </c>
      <c r="M4162" s="47"/>
      <c r="N4162" s="50">
        <v>0.98838959770749257</v>
      </c>
      <c r="O4162" s="50">
        <v>3.9272117631226525E-4</v>
      </c>
      <c r="P4162" s="50">
        <v>0.32985614416424125</v>
      </c>
      <c r="Q4162" s="50">
        <v>6.1380141769248227E-3</v>
      </c>
      <c r="R4162" s="50">
        <v>4.4028813925667994E-3</v>
      </c>
      <c r="S4162" s="50">
        <v>1.6723307831841512</v>
      </c>
      <c r="T4162" s="50">
        <v>6.5390811792178987E-3</v>
      </c>
      <c r="U4162" s="50">
        <v>3.0089744686338991</v>
      </c>
      <c r="V4162" s="51">
        <v>83.525207379058855</v>
      </c>
      <c r="X4162" s="49">
        <v>0.214587</v>
      </c>
      <c r="Y4162" s="49">
        <v>81.477699999999999</v>
      </c>
      <c r="Z4162" s="49">
        <v>0.46197300000000002</v>
      </c>
      <c r="AA4162" s="49">
        <v>7.2078800000000003</v>
      </c>
      <c r="AB4162" s="49">
        <v>6.7610000000000001</v>
      </c>
      <c r="AC4162" s="49">
        <v>0.17879200000000001</v>
      </c>
      <c r="AD4162" s="49">
        <v>4.9133399999999998</v>
      </c>
      <c r="AE4162" s="312"/>
      <c r="AF4162" s="343" t="s">
        <v>432</v>
      </c>
      <c r="AG4162" s="343">
        <v>30</v>
      </c>
      <c r="AH4162" s="343">
        <v>15</v>
      </c>
      <c r="AI4162" s="343"/>
      <c r="AJ4162" s="343"/>
      <c r="AK4162" s="343"/>
      <c r="AL4162" s="343"/>
      <c r="AM4162" s="343"/>
      <c r="AN4162" s="343"/>
      <c r="AO4162" s="343"/>
      <c r="AP4162" s="343"/>
      <c r="AQ4162" s="343"/>
      <c r="AR4162" s="343"/>
      <c r="AS4162" s="343"/>
      <c r="AT4162" s="343"/>
      <c r="AU4162" s="343"/>
      <c r="AV4162" s="343"/>
      <c r="AW4162" s="343"/>
      <c r="AX4162" s="343"/>
      <c r="AY4162" s="343"/>
      <c r="AZ4162" s="343"/>
      <c r="BA4162" s="343"/>
      <c r="BB4162" s="343"/>
      <c r="BC4162" s="343"/>
      <c r="BD4162" s="343"/>
      <c r="BE4162" s="475"/>
      <c r="BF4162" s="475"/>
      <c r="BG4162" s="475"/>
      <c r="BH4162" s="475"/>
      <c r="BI4162" s="475"/>
      <c r="BJ4162" s="475"/>
      <c r="BK4162" s="475"/>
      <c r="BL4162" s="475"/>
      <c r="BM4162" s="475"/>
      <c r="BN4162" s="475"/>
      <c r="BO4162" s="475"/>
      <c r="BP4162" s="306"/>
      <c r="BQ4162" s="496"/>
      <c r="BR4162" s="496"/>
      <c r="BS4162" s="496"/>
      <c r="BT4162" s="496"/>
      <c r="BU4162" s="496"/>
      <c r="BV4162" s="496"/>
    </row>
    <row r="4163" spans="1:74" s="52" customFormat="1" ht="12.75">
      <c r="A4163" s="45">
        <v>2670.0804681784898</v>
      </c>
      <c r="B4163" s="46" t="s">
        <v>364</v>
      </c>
      <c r="C4163" s="47" t="s">
        <v>391</v>
      </c>
      <c r="D4163" s="48">
        <v>83.972276863115454</v>
      </c>
      <c r="E4163" s="49">
        <v>39.345999999999997</v>
      </c>
      <c r="F4163" s="49">
        <v>4.5032000000000003E-2</v>
      </c>
      <c r="G4163" s="49">
        <v>15.579599999999999</v>
      </c>
      <c r="H4163" s="49">
        <v>0.32972600000000002</v>
      </c>
      <c r="I4163" s="49">
        <v>0.20527000000000001</v>
      </c>
      <c r="J4163" s="49">
        <v>44.370899999999999</v>
      </c>
      <c r="K4163" s="49">
        <v>0.24035000000000001</v>
      </c>
      <c r="L4163" s="49">
        <v>100.14536100000001</v>
      </c>
      <c r="M4163" s="47"/>
      <c r="N4163" s="50">
        <v>0.99126017682543044</v>
      </c>
      <c r="O4163" s="50">
        <v>8.9698198789469566E-4</v>
      </c>
      <c r="P4163" s="50">
        <v>0.32824594414758662</v>
      </c>
      <c r="Q4163" s="50">
        <v>6.6816566975295274E-3</v>
      </c>
      <c r="R4163" s="50">
        <v>4.3802438948683008E-3</v>
      </c>
      <c r="S4163" s="50">
        <v>1.6664560135010296</v>
      </c>
      <c r="T4163" s="50">
        <v>6.4876714087111591E-3</v>
      </c>
      <c r="U4163" s="50">
        <v>3.0052544120416269</v>
      </c>
      <c r="V4163" s="51">
        <v>83.544110793648201</v>
      </c>
      <c r="X4163" s="49">
        <v>0.21401000000000001</v>
      </c>
      <c r="Y4163" s="49">
        <v>36</v>
      </c>
      <c r="Z4163" s="49">
        <v>0.46310699999999999</v>
      </c>
      <c r="AA4163" s="49">
        <v>6.7081299999999997</v>
      </c>
      <c r="AB4163" s="49">
        <v>6.9280099999999996</v>
      </c>
      <c r="AC4163" s="49">
        <v>0.17894699999999999</v>
      </c>
      <c r="AD4163" s="49">
        <v>5.0743</v>
      </c>
      <c r="AE4163" s="312"/>
      <c r="AF4163" s="343" t="s">
        <v>432</v>
      </c>
      <c r="AG4163" s="343">
        <v>30</v>
      </c>
      <c r="AH4163" s="343">
        <v>15</v>
      </c>
      <c r="AI4163" s="343"/>
      <c r="AJ4163" s="343"/>
      <c r="AK4163" s="343"/>
      <c r="AL4163" s="343"/>
      <c r="AM4163" s="343"/>
      <c r="AN4163" s="343"/>
      <c r="AO4163" s="343"/>
      <c r="AP4163" s="343"/>
      <c r="AQ4163" s="343"/>
      <c r="AR4163" s="343"/>
      <c r="AS4163" s="343"/>
      <c r="AT4163" s="343"/>
      <c r="AU4163" s="343"/>
      <c r="AV4163" s="343"/>
      <c r="AW4163" s="343"/>
      <c r="AX4163" s="343"/>
      <c r="AY4163" s="343"/>
      <c r="AZ4163" s="343"/>
      <c r="BA4163" s="343"/>
      <c r="BB4163" s="343"/>
      <c r="BC4163" s="343"/>
      <c r="BD4163" s="343"/>
      <c r="BE4163" s="475"/>
      <c r="BF4163" s="475"/>
      <c r="BG4163" s="475"/>
      <c r="BH4163" s="475"/>
      <c r="BI4163" s="475"/>
      <c r="BJ4163" s="475"/>
      <c r="BK4163" s="475"/>
      <c r="BL4163" s="475"/>
      <c r="BM4163" s="475"/>
      <c r="BN4163" s="475"/>
      <c r="BO4163" s="475"/>
      <c r="BP4163" s="306"/>
      <c r="BQ4163" s="496"/>
      <c r="BR4163" s="496"/>
      <c r="BS4163" s="496"/>
      <c r="BT4163" s="496"/>
      <c r="BU4163" s="496"/>
      <c r="BV4163" s="496"/>
    </row>
    <row r="4164" spans="1:74" s="52" customFormat="1" ht="12.75">
      <c r="A4164" s="45">
        <v>2670.0804681784898</v>
      </c>
      <c r="B4164" s="46" t="s">
        <v>364</v>
      </c>
      <c r="C4164" s="47" t="s">
        <v>391</v>
      </c>
      <c r="D4164" s="48">
        <v>89.972276863115454</v>
      </c>
      <c r="E4164" s="49">
        <v>39.427300000000002</v>
      </c>
      <c r="F4164" s="49">
        <v>3.4785999999999997E-2</v>
      </c>
      <c r="G4164" s="49">
        <v>15.592499999999999</v>
      </c>
      <c r="H4164" s="49">
        <v>0.34395599999999998</v>
      </c>
      <c r="I4164" s="49">
        <v>0.21954499999999999</v>
      </c>
      <c r="J4164" s="49">
        <v>44.575200000000002</v>
      </c>
      <c r="K4164" s="49">
        <v>0.24038899999999999</v>
      </c>
      <c r="L4164" s="49">
        <v>100.467975</v>
      </c>
      <c r="M4164" s="47"/>
      <c r="N4164" s="50">
        <v>0.99020385233567709</v>
      </c>
      <c r="O4164" s="50">
        <v>6.9072866887026619E-4</v>
      </c>
      <c r="P4164" s="50">
        <v>0.3274909634850271</v>
      </c>
      <c r="Q4164" s="50">
        <v>6.9482327245648781E-3</v>
      </c>
      <c r="R4164" s="50">
        <v>4.6702148903086929E-3</v>
      </c>
      <c r="S4164" s="50">
        <v>1.6688965627796386</v>
      </c>
      <c r="T4164" s="50">
        <v>6.4684438489221738E-3</v>
      </c>
      <c r="U4164" s="50">
        <v>3.0063842292641993</v>
      </c>
      <c r="V4164" s="51">
        <v>83.595821994651615</v>
      </c>
      <c r="X4164" s="49">
        <v>0.213808</v>
      </c>
      <c r="Y4164" s="49">
        <v>46.533000000000001</v>
      </c>
      <c r="Z4164" s="49">
        <v>0.46254800000000001</v>
      </c>
      <c r="AA4164" s="49">
        <v>6.4844499999999998</v>
      </c>
      <c r="AB4164" s="49">
        <v>6.3333599999999999</v>
      </c>
      <c r="AC4164" s="49">
        <v>0.178592</v>
      </c>
      <c r="AD4164" s="49">
        <v>4.9401000000000002</v>
      </c>
      <c r="AE4164" s="312"/>
      <c r="AF4164" s="343" t="s">
        <v>432</v>
      </c>
      <c r="AG4164" s="343">
        <v>30</v>
      </c>
      <c r="AH4164" s="343">
        <v>15</v>
      </c>
      <c r="AI4164" s="343"/>
      <c r="AJ4164" s="343"/>
      <c r="AK4164" s="343"/>
      <c r="AL4164" s="343"/>
      <c r="AM4164" s="343"/>
      <c r="AN4164" s="343"/>
      <c r="AO4164" s="343"/>
      <c r="AP4164" s="343"/>
      <c r="AQ4164" s="343"/>
      <c r="AR4164" s="343"/>
      <c r="AS4164" s="343"/>
      <c r="AT4164" s="343"/>
      <c r="AU4164" s="343"/>
      <c r="AV4164" s="343"/>
      <c r="AW4164" s="343"/>
      <c r="AX4164" s="343"/>
      <c r="AY4164" s="343"/>
      <c r="AZ4164" s="343"/>
      <c r="BA4164" s="343"/>
      <c r="BB4164" s="343"/>
      <c r="BC4164" s="343"/>
      <c r="BD4164" s="343"/>
      <c r="BE4164" s="475"/>
      <c r="BF4164" s="475"/>
      <c r="BG4164" s="475"/>
      <c r="BH4164" s="475"/>
      <c r="BI4164" s="475"/>
      <c r="BJ4164" s="475"/>
      <c r="BK4164" s="475"/>
      <c r="BL4164" s="475"/>
      <c r="BM4164" s="475"/>
      <c r="BN4164" s="475"/>
      <c r="BO4164" s="475"/>
      <c r="BP4164" s="306"/>
      <c r="BQ4164" s="496"/>
      <c r="BR4164" s="496"/>
      <c r="BS4164" s="496"/>
      <c r="BT4164" s="496"/>
      <c r="BU4164" s="496"/>
      <c r="BV4164" s="496"/>
    </row>
    <row r="4165" spans="1:74" s="52" customFormat="1" ht="12.75">
      <c r="A4165" s="45">
        <v>2670.0804681784898</v>
      </c>
      <c r="B4165" s="46" t="s">
        <v>364</v>
      </c>
      <c r="C4165" s="47" t="s">
        <v>391</v>
      </c>
      <c r="D4165" s="48">
        <v>95.972276863115454</v>
      </c>
      <c r="E4165" s="49">
        <v>39.479599999999998</v>
      </c>
      <c r="F4165" s="49">
        <v>3.5934000000000001E-2</v>
      </c>
      <c r="G4165" s="49">
        <v>15.648999999999999</v>
      </c>
      <c r="H4165" s="49">
        <v>0.34162999999999999</v>
      </c>
      <c r="I4165" s="49">
        <v>0.202934</v>
      </c>
      <c r="J4165" s="49">
        <v>44.554499999999997</v>
      </c>
      <c r="K4165" s="49">
        <v>0.23860300000000001</v>
      </c>
      <c r="L4165" s="49">
        <v>100.533796</v>
      </c>
      <c r="M4165" s="47"/>
      <c r="N4165" s="50">
        <v>0.99091820634556982</v>
      </c>
      <c r="O4165" s="50">
        <v>7.1309278540758177E-4</v>
      </c>
      <c r="P4165" s="50">
        <v>0.32847902927638628</v>
      </c>
      <c r="Q4165" s="50">
        <v>6.8970751393300604E-3</v>
      </c>
      <c r="R4165" s="50">
        <v>4.3142530919663795E-3</v>
      </c>
      <c r="S4165" s="50">
        <v>1.667113559580939</v>
      </c>
      <c r="T4165" s="50">
        <v>6.4165060979199289E-3</v>
      </c>
      <c r="U4165" s="50">
        <v>3.0057863509062175</v>
      </c>
      <c r="V4165" s="51">
        <v>83.539775046745717</v>
      </c>
      <c r="X4165" s="49">
        <v>0.21365200000000001</v>
      </c>
      <c r="Y4165" s="49">
        <v>44.614600000000003</v>
      </c>
      <c r="Z4165" s="49">
        <v>0.46201999999999999</v>
      </c>
      <c r="AA4165" s="49">
        <v>6.3789600000000002</v>
      </c>
      <c r="AB4165" s="49">
        <v>6.7979700000000003</v>
      </c>
      <c r="AC4165" s="49">
        <v>0.17858199999999999</v>
      </c>
      <c r="AD4165" s="49">
        <v>5.13178</v>
      </c>
      <c r="AE4165" s="312"/>
      <c r="AF4165" s="343" t="s">
        <v>432</v>
      </c>
      <c r="AG4165" s="343">
        <v>30</v>
      </c>
      <c r="AH4165" s="343">
        <v>15</v>
      </c>
      <c r="AI4165" s="343"/>
      <c r="AJ4165" s="343"/>
      <c r="AK4165" s="343"/>
      <c r="AL4165" s="343"/>
      <c r="AM4165" s="343"/>
      <c r="AN4165" s="343"/>
      <c r="AO4165" s="343"/>
      <c r="AP4165" s="343"/>
      <c r="AQ4165" s="343"/>
      <c r="AR4165" s="343"/>
      <c r="AS4165" s="343"/>
      <c r="AT4165" s="343"/>
      <c r="AU4165" s="343"/>
      <c r="AV4165" s="343"/>
      <c r="AW4165" s="343"/>
      <c r="AX4165" s="343"/>
      <c r="AY4165" s="343"/>
      <c r="AZ4165" s="343"/>
      <c r="BA4165" s="343"/>
      <c r="BB4165" s="343"/>
      <c r="BC4165" s="343"/>
      <c r="BD4165" s="343"/>
      <c r="BE4165" s="475"/>
      <c r="BF4165" s="475"/>
      <c r="BG4165" s="475"/>
      <c r="BH4165" s="475"/>
      <c r="BI4165" s="475"/>
      <c r="BJ4165" s="475"/>
      <c r="BK4165" s="475"/>
      <c r="BL4165" s="475"/>
      <c r="BM4165" s="475"/>
      <c r="BN4165" s="475"/>
      <c r="BO4165" s="475"/>
      <c r="BP4165" s="306"/>
      <c r="BQ4165" s="496"/>
      <c r="BR4165" s="496"/>
      <c r="BS4165" s="496"/>
      <c r="BT4165" s="496"/>
      <c r="BU4165" s="496"/>
      <c r="BV4165" s="496"/>
    </row>
    <row r="4166" spans="1:74" s="52" customFormat="1" ht="12.75">
      <c r="A4166" s="45">
        <v>2670.0804681784898</v>
      </c>
      <c r="B4166" s="46" t="s">
        <v>364</v>
      </c>
      <c r="C4166" s="47" t="s">
        <v>391</v>
      </c>
      <c r="D4166" s="48">
        <v>101.97227686311545</v>
      </c>
      <c r="E4166" s="49">
        <v>39.583599999999997</v>
      </c>
      <c r="F4166" s="49">
        <v>2.6074E-2</v>
      </c>
      <c r="G4166" s="49">
        <v>15.5549</v>
      </c>
      <c r="H4166" s="49">
        <v>0.27338600000000002</v>
      </c>
      <c r="I4166" s="49">
        <v>0.211705</v>
      </c>
      <c r="J4166" s="49">
        <v>44.5657</v>
      </c>
      <c r="K4166" s="49">
        <v>0.234489</v>
      </c>
      <c r="L4166" s="49">
        <v>100.485103</v>
      </c>
      <c r="M4166" s="47"/>
      <c r="N4166" s="50">
        <v>0.99300724595528345</v>
      </c>
      <c r="O4166" s="50">
        <v>5.1715437666585901E-4</v>
      </c>
      <c r="P4166" s="50">
        <v>0.32633251322607115</v>
      </c>
      <c r="Q4166" s="50">
        <v>5.5164195804856013E-3</v>
      </c>
      <c r="R4166" s="50">
        <v>4.4983576583290863E-3</v>
      </c>
      <c r="S4166" s="50">
        <v>1.6666576735089103</v>
      </c>
      <c r="T4166" s="50">
        <v>6.3025637933514364E-3</v>
      </c>
      <c r="U4166" s="50">
        <v>3.0038741004965264</v>
      </c>
      <c r="V4166" s="51">
        <v>83.625984944728401</v>
      </c>
      <c r="X4166" s="49">
        <v>0.21338599999999999</v>
      </c>
      <c r="Y4166" s="49">
        <v>60.032699999999998</v>
      </c>
      <c r="Z4166" s="49">
        <v>0.46315899999999999</v>
      </c>
      <c r="AA4166" s="49">
        <v>8.0243099999999998</v>
      </c>
      <c r="AB4166" s="49">
        <v>6.71305</v>
      </c>
      <c r="AC4166" s="49">
        <v>0.17848700000000001</v>
      </c>
      <c r="AD4166" s="49">
        <v>4.97384</v>
      </c>
      <c r="AE4166" s="312"/>
      <c r="AF4166" s="343" t="s">
        <v>432</v>
      </c>
      <c r="AG4166" s="343">
        <v>30</v>
      </c>
      <c r="AH4166" s="343">
        <v>15</v>
      </c>
      <c r="AI4166" s="343"/>
      <c r="AJ4166" s="343"/>
      <c r="AK4166" s="343"/>
      <c r="AL4166" s="343"/>
      <c r="AM4166" s="343"/>
      <c r="AN4166" s="343"/>
      <c r="AO4166" s="343"/>
      <c r="AP4166" s="343"/>
      <c r="AQ4166" s="343"/>
      <c r="AR4166" s="343"/>
      <c r="AS4166" s="343"/>
      <c r="AT4166" s="343"/>
      <c r="AU4166" s="343"/>
      <c r="AV4166" s="343"/>
      <c r="AW4166" s="343"/>
      <c r="AX4166" s="343"/>
      <c r="AY4166" s="343"/>
      <c r="AZ4166" s="343"/>
      <c r="BA4166" s="343"/>
      <c r="BB4166" s="343"/>
      <c r="BC4166" s="343"/>
      <c r="BD4166" s="343"/>
      <c r="BE4166" s="475"/>
      <c r="BF4166" s="475"/>
      <c r="BG4166" s="475"/>
      <c r="BH4166" s="475"/>
      <c r="BI4166" s="475"/>
      <c r="BJ4166" s="475"/>
      <c r="BK4166" s="475"/>
      <c r="BL4166" s="475"/>
      <c r="BM4166" s="475"/>
      <c r="BN4166" s="475"/>
      <c r="BO4166" s="475"/>
      <c r="BP4166" s="306"/>
      <c r="BQ4166" s="496"/>
      <c r="BR4166" s="496"/>
      <c r="BS4166" s="496"/>
      <c r="BT4166" s="496"/>
      <c r="BU4166" s="496"/>
      <c r="BV4166" s="496"/>
    </row>
    <row r="4167" spans="1:74" s="52" customFormat="1" ht="12.75">
      <c r="A4167" s="45">
        <v>2670.0804681784898</v>
      </c>
      <c r="B4167" s="46" t="s">
        <v>364</v>
      </c>
      <c r="C4167" s="47" t="s">
        <v>391</v>
      </c>
      <c r="D4167" s="48">
        <v>107.97227686311545</v>
      </c>
      <c r="E4167" s="49">
        <v>39.095100000000002</v>
      </c>
      <c r="F4167" s="49">
        <v>4.9397999999999997E-2</v>
      </c>
      <c r="G4167" s="49">
        <v>15.532</v>
      </c>
      <c r="H4167" s="49">
        <v>0.29540899999999998</v>
      </c>
      <c r="I4167" s="49">
        <v>0.24754899999999999</v>
      </c>
      <c r="J4167" s="49">
        <v>44.444899999999997</v>
      </c>
      <c r="K4167" s="49">
        <v>0.25137500000000002</v>
      </c>
      <c r="L4167" s="49">
        <v>99.961054999999988</v>
      </c>
      <c r="M4167" s="47"/>
      <c r="N4167" s="50">
        <v>0.98706139993011488</v>
      </c>
      <c r="O4167" s="50">
        <v>9.8606744593645441E-4</v>
      </c>
      <c r="P4167" s="50">
        <v>0.32794817334758863</v>
      </c>
      <c r="Q4167" s="50">
        <v>5.9991463293589363E-3</v>
      </c>
      <c r="R4167" s="50">
        <v>5.2938149476013602E-3</v>
      </c>
      <c r="S4167" s="50">
        <v>1.6728319680148001</v>
      </c>
      <c r="T4167" s="50">
        <v>6.7998850543841199E-3</v>
      </c>
      <c r="U4167" s="50">
        <v>3.0082691251058606</v>
      </c>
      <c r="V4167" s="51">
        <v>83.60898498701215</v>
      </c>
      <c r="X4167" s="49">
        <v>0.21477299999999999</v>
      </c>
      <c r="Y4167" s="49">
        <v>31.843599999999999</v>
      </c>
      <c r="Z4167" s="49">
        <v>0.46330399999999999</v>
      </c>
      <c r="AA4167" s="49">
        <v>7.4098199999999999</v>
      </c>
      <c r="AB4167" s="49">
        <v>5.6825200000000002</v>
      </c>
      <c r="AC4167" s="49">
        <v>0.17882100000000001</v>
      </c>
      <c r="AD4167" s="49">
        <v>4.8293200000000001</v>
      </c>
      <c r="AE4167" s="312"/>
      <c r="AF4167" s="343" t="s">
        <v>432</v>
      </c>
      <c r="AG4167" s="343">
        <v>30</v>
      </c>
      <c r="AH4167" s="343">
        <v>15</v>
      </c>
      <c r="AI4167" s="343"/>
      <c r="AJ4167" s="343"/>
      <c r="AK4167" s="343"/>
      <c r="AL4167" s="343"/>
      <c r="AM4167" s="343"/>
      <c r="AN4167" s="343"/>
      <c r="AO4167" s="343"/>
      <c r="AP4167" s="343"/>
      <c r="AQ4167" s="343"/>
      <c r="AR4167" s="343"/>
      <c r="AS4167" s="343"/>
      <c r="AT4167" s="343"/>
      <c r="AU4167" s="343"/>
      <c r="AV4167" s="343"/>
      <c r="AW4167" s="343"/>
      <c r="AX4167" s="343"/>
      <c r="AY4167" s="343"/>
      <c r="AZ4167" s="343"/>
      <c r="BA4167" s="343"/>
      <c r="BB4167" s="343"/>
      <c r="BC4167" s="343"/>
      <c r="BD4167" s="343"/>
      <c r="BE4167" s="475"/>
      <c r="BF4167" s="475"/>
      <c r="BG4167" s="475"/>
      <c r="BH4167" s="475"/>
      <c r="BI4167" s="475"/>
      <c r="BJ4167" s="475"/>
      <c r="BK4167" s="475"/>
      <c r="BL4167" s="475"/>
      <c r="BM4167" s="475"/>
      <c r="BN4167" s="475"/>
      <c r="BO4167" s="475"/>
      <c r="BP4167" s="306"/>
      <c r="BQ4167" s="496"/>
      <c r="BR4167" s="496"/>
      <c r="BS4167" s="496"/>
      <c r="BT4167" s="496"/>
      <c r="BU4167" s="496"/>
      <c r="BV4167" s="496"/>
    </row>
    <row r="4168" spans="1:74" s="52" customFormat="1" ht="12.75">
      <c r="A4168" s="45">
        <v>2670.0804681784898</v>
      </c>
      <c r="B4168" s="46" t="s">
        <v>364</v>
      </c>
      <c r="C4168" s="47" t="s">
        <v>391</v>
      </c>
      <c r="D4168" s="48">
        <v>113.97227686311545</v>
      </c>
      <c r="E4168" s="49">
        <v>39.385199999999998</v>
      </c>
      <c r="F4168" s="49">
        <v>4.4977000000000003E-2</v>
      </c>
      <c r="G4168" s="49">
        <v>15.5398</v>
      </c>
      <c r="H4168" s="49">
        <v>0.28345999999999999</v>
      </c>
      <c r="I4168" s="49">
        <v>0.21310699999999999</v>
      </c>
      <c r="J4168" s="49">
        <v>44.637099999999997</v>
      </c>
      <c r="K4168" s="49">
        <v>0.24391199999999999</v>
      </c>
      <c r="L4168" s="49">
        <v>100.37250899999998</v>
      </c>
      <c r="M4168" s="47"/>
      <c r="N4168" s="50">
        <v>0.98973815188241587</v>
      </c>
      <c r="O4168" s="50">
        <v>8.9362056709323232E-4</v>
      </c>
      <c r="P4168" s="50">
        <v>0.32657931623868586</v>
      </c>
      <c r="Q4168" s="50">
        <v>5.7295818975180131E-3</v>
      </c>
      <c r="R4168" s="50">
        <v>4.5359756127777411E-3</v>
      </c>
      <c r="S4168" s="50">
        <v>1.6722136852844824</v>
      </c>
      <c r="T4168" s="50">
        <v>6.5671671628559115E-3</v>
      </c>
      <c r="U4168" s="50">
        <v>3.0069965347583518</v>
      </c>
      <c r="V4168" s="51">
        <v>83.661173718848431</v>
      </c>
      <c r="X4168" s="49">
        <v>0.21396799999999999</v>
      </c>
      <c r="Y4168" s="49">
        <v>34.346299999999999</v>
      </c>
      <c r="Z4168" s="49">
        <v>0.462951</v>
      </c>
      <c r="AA4168" s="49">
        <v>7.5899099999999997</v>
      </c>
      <c r="AB4168" s="49">
        <v>6.6565200000000004</v>
      </c>
      <c r="AC4168" s="49">
        <v>0.17838599999999999</v>
      </c>
      <c r="AD4168" s="49">
        <v>4.9172799999999999</v>
      </c>
      <c r="AE4168" s="312"/>
      <c r="AF4168" s="343" t="s">
        <v>432</v>
      </c>
      <c r="AG4168" s="343">
        <v>30</v>
      </c>
      <c r="AH4168" s="343">
        <v>15</v>
      </c>
      <c r="AI4168" s="343"/>
      <c r="AJ4168" s="343"/>
      <c r="AK4168" s="343"/>
      <c r="AL4168" s="343"/>
      <c r="AM4168" s="343"/>
      <c r="AN4168" s="343"/>
      <c r="AO4168" s="343"/>
      <c r="AP4168" s="343"/>
      <c r="AQ4168" s="343"/>
      <c r="AR4168" s="343"/>
      <c r="AS4168" s="343"/>
      <c r="AT4168" s="343"/>
      <c r="AU4168" s="343"/>
      <c r="AV4168" s="343"/>
      <c r="AW4168" s="343"/>
      <c r="AX4168" s="343"/>
      <c r="AY4168" s="343"/>
      <c r="AZ4168" s="343"/>
      <c r="BA4168" s="343"/>
      <c r="BB4168" s="343"/>
      <c r="BC4168" s="343"/>
      <c r="BD4168" s="343"/>
      <c r="BE4168" s="475"/>
      <c r="BF4168" s="475"/>
      <c r="BG4168" s="475"/>
      <c r="BH4168" s="475"/>
      <c r="BI4168" s="475"/>
      <c r="BJ4168" s="475"/>
      <c r="BK4168" s="475"/>
      <c r="BL4168" s="475"/>
      <c r="BM4168" s="475"/>
      <c r="BN4168" s="475"/>
      <c r="BO4168" s="475"/>
      <c r="BP4168" s="306"/>
      <c r="BQ4168" s="496"/>
      <c r="BR4168" s="496"/>
      <c r="BS4168" s="496"/>
      <c r="BT4168" s="496"/>
      <c r="BU4168" s="496"/>
      <c r="BV4168" s="496"/>
    </row>
    <row r="4169" spans="1:74" s="52" customFormat="1" ht="12.75">
      <c r="A4169" s="45"/>
      <c r="B4169" s="46"/>
      <c r="C4169" s="47"/>
      <c r="D4169" s="48"/>
      <c r="E4169" s="49"/>
      <c r="F4169" s="49"/>
      <c r="G4169" s="49"/>
      <c r="H4169" s="49"/>
      <c r="I4169" s="49"/>
      <c r="J4169" s="49"/>
      <c r="K4169" s="49"/>
      <c r="L4169" s="49"/>
      <c r="M4169" s="47"/>
      <c r="N4169" s="50"/>
      <c r="O4169" s="50"/>
      <c r="P4169" s="50"/>
      <c r="Q4169" s="50"/>
      <c r="R4169" s="50"/>
      <c r="S4169" s="50"/>
      <c r="T4169" s="50"/>
      <c r="U4169" s="50"/>
      <c r="V4169" s="51"/>
      <c r="AE4169" s="312"/>
      <c r="AF4169" s="312"/>
      <c r="AG4169" s="312"/>
      <c r="AH4169" s="312"/>
      <c r="AI4169" s="312"/>
      <c r="AJ4169" s="312"/>
      <c r="AK4169" s="312"/>
      <c r="AL4169" s="312"/>
      <c r="AM4169" s="312"/>
      <c r="AN4169" s="312"/>
      <c r="AO4169" s="312"/>
      <c r="AP4169" s="312"/>
      <c r="AQ4169" s="312"/>
      <c r="AR4169" s="312"/>
      <c r="AS4169" s="312"/>
      <c r="AT4169" s="312"/>
      <c r="AU4169" s="312"/>
      <c r="AV4169" s="312"/>
      <c r="AW4169" s="312"/>
      <c r="AX4169" s="312"/>
      <c r="AY4169" s="312"/>
      <c r="AZ4169" s="312"/>
      <c r="BA4169" s="312"/>
      <c r="BB4169" s="312"/>
      <c r="BC4169" s="312"/>
      <c r="BD4169" s="312"/>
      <c r="BE4169" s="306"/>
      <c r="BF4169" s="306"/>
      <c r="BG4169" s="306"/>
      <c r="BH4169" s="306"/>
      <c r="BI4169" s="306"/>
      <c r="BJ4169" s="306"/>
      <c r="BK4169" s="306"/>
      <c r="BL4169" s="306"/>
      <c r="BM4169" s="306"/>
      <c r="BN4169" s="306"/>
      <c r="BO4169" s="306"/>
      <c r="BP4169" s="306"/>
      <c r="BQ4169" s="496"/>
      <c r="BR4169" s="496"/>
      <c r="BS4169" s="496"/>
      <c r="BT4169" s="496"/>
      <c r="BU4169" s="496"/>
      <c r="BV4169" s="496"/>
    </row>
    <row r="4170" spans="1:74" s="52" customFormat="1" ht="12.75">
      <c r="A4170" s="45">
        <v>2670.0804681784898</v>
      </c>
      <c r="B4170" s="46" t="s">
        <v>364</v>
      </c>
      <c r="C4170" s="47" t="s">
        <v>392</v>
      </c>
      <c r="D4170" s="48">
        <v>0</v>
      </c>
      <c r="E4170" s="49">
        <v>38.515700000000002</v>
      </c>
      <c r="F4170" s="49">
        <v>1.7739999999999999E-2</v>
      </c>
      <c r="G4170" s="49">
        <v>19.644100000000002</v>
      </c>
      <c r="H4170" s="49">
        <v>0.230904</v>
      </c>
      <c r="I4170" s="49">
        <v>0.24815599999999999</v>
      </c>
      <c r="J4170" s="49">
        <v>40.856299999999997</v>
      </c>
      <c r="K4170" s="49">
        <v>0.271673</v>
      </c>
      <c r="L4170" s="49">
        <v>99.810548000000026</v>
      </c>
      <c r="M4170" s="47"/>
      <c r="N4170" s="50">
        <v>0.99275269879468397</v>
      </c>
      <c r="O4170" s="50">
        <v>3.6151998608963316E-4</v>
      </c>
      <c r="P4170" s="50">
        <v>0.42343954209618256</v>
      </c>
      <c r="Q4170" s="50">
        <v>4.7871675700694189E-3</v>
      </c>
      <c r="R4170" s="50">
        <v>5.4176856259043242E-3</v>
      </c>
      <c r="S4170" s="50">
        <v>1.5698959186865813</v>
      </c>
      <c r="T4170" s="50">
        <v>7.5025242366403054E-3</v>
      </c>
      <c r="U4170" s="50">
        <v>3.004946125075147</v>
      </c>
      <c r="V4170" s="51">
        <v>78.757236279241141</v>
      </c>
      <c r="X4170" s="49">
        <v>0.216587</v>
      </c>
      <c r="Y4170" s="49">
        <v>91.872699999999995</v>
      </c>
      <c r="Z4170" s="49">
        <v>0.41012700000000002</v>
      </c>
      <c r="AA4170" s="49">
        <v>9.2757400000000008</v>
      </c>
      <c r="AB4170" s="49">
        <v>5.8842999999999996</v>
      </c>
      <c r="AC4170" s="49">
        <v>0.189106</v>
      </c>
      <c r="AD4170" s="49">
        <v>4.5131899999999998</v>
      </c>
      <c r="AE4170" s="312"/>
      <c r="AF4170" s="343" t="s">
        <v>432</v>
      </c>
      <c r="AG4170" s="343">
        <v>30</v>
      </c>
      <c r="AH4170" s="343">
        <v>15</v>
      </c>
      <c r="AI4170" s="343"/>
      <c r="AJ4170" s="343"/>
      <c r="AK4170" s="343"/>
      <c r="AL4170" s="343"/>
      <c r="AM4170" s="343"/>
      <c r="AN4170" s="343"/>
      <c r="AO4170" s="343"/>
      <c r="AP4170" s="343"/>
      <c r="AQ4170" s="343"/>
      <c r="AR4170" s="343"/>
      <c r="AS4170" s="343"/>
      <c r="AT4170" s="343"/>
      <c r="AU4170" s="343"/>
      <c r="AV4170" s="343"/>
      <c r="AW4170" s="343"/>
      <c r="AX4170" s="343"/>
      <c r="AY4170" s="343"/>
      <c r="AZ4170" s="343"/>
      <c r="BA4170" s="343"/>
      <c r="BB4170" s="343"/>
      <c r="BC4170" s="343"/>
      <c r="BD4170" s="343"/>
      <c r="BE4170" s="475"/>
      <c r="BF4170" s="475"/>
      <c r="BG4170" s="475"/>
      <c r="BH4170" s="475"/>
      <c r="BI4170" s="475"/>
      <c r="BJ4170" s="475"/>
      <c r="BK4170" s="475"/>
      <c r="BL4170" s="475"/>
      <c r="BM4170" s="475"/>
      <c r="BN4170" s="475"/>
      <c r="BO4170" s="475"/>
      <c r="BP4170" s="306"/>
      <c r="BQ4170" s="496"/>
      <c r="BR4170" s="496"/>
      <c r="BS4170" s="496"/>
      <c r="BT4170" s="496"/>
      <c r="BU4170" s="496"/>
      <c r="BV4170" s="496"/>
    </row>
    <row r="4171" spans="1:74" s="52" customFormat="1" ht="12.75">
      <c r="A4171" s="45">
        <v>2670.0804681784898</v>
      </c>
      <c r="B4171" s="46" t="s">
        <v>364</v>
      </c>
      <c r="C4171" s="47" t="s">
        <v>392</v>
      </c>
      <c r="D4171" s="48">
        <v>6.4099775281476754</v>
      </c>
      <c r="E4171" s="49">
        <v>38.497</v>
      </c>
      <c r="F4171" s="49">
        <v>2.1946E-2</v>
      </c>
      <c r="G4171" s="49">
        <v>18.9602</v>
      </c>
      <c r="H4171" s="49">
        <v>0.244893</v>
      </c>
      <c r="I4171" s="49">
        <v>0.26043300000000003</v>
      </c>
      <c r="J4171" s="49">
        <v>41.410899999999998</v>
      </c>
      <c r="K4171" s="49">
        <v>0.24254300000000001</v>
      </c>
      <c r="L4171" s="49">
        <v>99.661915999999991</v>
      </c>
      <c r="M4171" s="47"/>
      <c r="N4171" s="50">
        <v>0.99092418323454312</v>
      </c>
      <c r="O4171" s="50">
        <v>4.4662633797655087E-4</v>
      </c>
      <c r="P4171" s="50">
        <v>0.40814309030546103</v>
      </c>
      <c r="Q4171" s="50">
        <v>5.07030172434651E-3</v>
      </c>
      <c r="R4171" s="50">
        <v>5.677998759034038E-3</v>
      </c>
      <c r="S4171" s="50">
        <v>1.5890470455432499</v>
      </c>
      <c r="T4171" s="50">
        <v>6.6889805450935447E-3</v>
      </c>
      <c r="U4171" s="50">
        <v>3.0067263389963044</v>
      </c>
      <c r="V4171" s="51">
        <v>79.564134481766828</v>
      </c>
      <c r="X4171" s="49">
        <v>0.21670400000000001</v>
      </c>
      <c r="Y4171" s="49">
        <v>72.928799999999995</v>
      </c>
      <c r="Z4171" s="49">
        <v>0.41816500000000001</v>
      </c>
      <c r="AA4171" s="49">
        <v>8.6755700000000004</v>
      </c>
      <c r="AB4171" s="49">
        <v>5.5752600000000001</v>
      </c>
      <c r="AC4171" s="49">
        <v>0.18743699999999999</v>
      </c>
      <c r="AD4171" s="49">
        <v>5.0880299999999998</v>
      </c>
      <c r="AE4171" s="312"/>
      <c r="AF4171" s="343" t="s">
        <v>432</v>
      </c>
      <c r="AG4171" s="343">
        <v>30</v>
      </c>
      <c r="AH4171" s="343">
        <v>15</v>
      </c>
      <c r="AI4171" s="343"/>
      <c r="AJ4171" s="343"/>
      <c r="AK4171" s="343"/>
      <c r="AL4171" s="343"/>
      <c r="AM4171" s="343"/>
      <c r="AN4171" s="343"/>
      <c r="AO4171" s="343"/>
      <c r="AP4171" s="343"/>
      <c r="AQ4171" s="343"/>
      <c r="AR4171" s="343"/>
      <c r="AS4171" s="343"/>
      <c r="AT4171" s="343"/>
      <c r="AU4171" s="343"/>
      <c r="AV4171" s="343"/>
      <c r="AW4171" s="343"/>
      <c r="AX4171" s="343"/>
      <c r="AY4171" s="343"/>
      <c r="AZ4171" s="343"/>
      <c r="BA4171" s="343"/>
      <c r="BB4171" s="343"/>
      <c r="BC4171" s="343"/>
      <c r="BD4171" s="343"/>
      <c r="BE4171" s="475"/>
      <c r="BF4171" s="475"/>
      <c r="BG4171" s="475"/>
      <c r="BH4171" s="475"/>
      <c r="BI4171" s="475"/>
      <c r="BJ4171" s="475"/>
      <c r="BK4171" s="475"/>
      <c r="BL4171" s="475"/>
      <c r="BM4171" s="475"/>
      <c r="BN4171" s="475"/>
      <c r="BO4171" s="475"/>
      <c r="BP4171" s="306"/>
      <c r="BQ4171" s="496"/>
      <c r="BR4171" s="496"/>
      <c r="BS4171" s="496"/>
      <c r="BT4171" s="496"/>
      <c r="BU4171" s="496"/>
      <c r="BV4171" s="496"/>
    </row>
    <row r="4172" spans="1:74" s="52" customFormat="1" ht="12.75">
      <c r="A4172" s="45">
        <v>2670.0804681784898</v>
      </c>
      <c r="B4172" s="46" t="s">
        <v>364</v>
      </c>
      <c r="C4172" s="47" t="s">
        <v>392</v>
      </c>
      <c r="D4172" s="48">
        <v>12.809977528147677</v>
      </c>
      <c r="E4172" s="49">
        <v>38.9373</v>
      </c>
      <c r="F4172" s="49">
        <v>-2.0999999999999999E-3</v>
      </c>
      <c r="G4172" s="49">
        <v>18.515899999999998</v>
      </c>
      <c r="H4172" s="49">
        <v>0.22315399999999999</v>
      </c>
      <c r="I4172" s="49">
        <v>0.224048</v>
      </c>
      <c r="J4172" s="49">
        <v>41.941200000000002</v>
      </c>
      <c r="K4172" s="49">
        <v>0.239646</v>
      </c>
      <c r="L4172" s="49">
        <v>100.11063100000001</v>
      </c>
      <c r="M4172" s="47"/>
      <c r="N4172" s="50">
        <v>0.9944656515735979</v>
      </c>
      <c r="O4172" s="50">
        <v>-4.240515586993033E-5</v>
      </c>
      <c r="P4172" s="50">
        <v>0.39548022694652002</v>
      </c>
      <c r="Q4172" s="50">
        <v>4.5842946371286667E-3</v>
      </c>
      <c r="R4172" s="50">
        <v>4.8467516273270313E-3</v>
      </c>
      <c r="S4172" s="50">
        <v>1.5968839348387525</v>
      </c>
      <c r="T4172" s="50">
        <v>6.5577036423584865E-3</v>
      </c>
      <c r="U4172" s="50">
        <v>3.0037238249859235</v>
      </c>
      <c r="V4172" s="51">
        <v>80.150203736241309</v>
      </c>
      <c r="X4172" s="49">
        <v>0.215452</v>
      </c>
      <c r="Y4172" s="49">
        <v>-762.59</v>
      </c>
      <c r="Z4172" s="49">
        <v>0.42272399999999999</v>
      </c>
      <c r="AA4172" s="49">
        <v>9.6956299999999995</v>
      </c>
      <c r="AB4172" s="49">
        <v>6.5236599999999996</v>
      </c>
      <c r="AC4172" s="49">
        <v>0.185891</v>
      </c>
      <c r="AD4172" s="49">
        <v>4.99885</v>
      </c>
      <c r="AE4172" s="312"/>
      <c r="AF4172" s="343" t="s">
        <v>432</v>
      </c>
      <c r="AG4172" s="343">
        <v>30</v>
      </c>
      <c r="AH4172" s="343">
        <v>15</v>
      </c>
      <c r="AI4172" s="343"/>
      <c r="AJ4172" s="343"/>
      <c r="AK4172" s="343"/>
      <c r="AL4172" s="343"/>
      <c r="AM4172" s="343"/>
      <c r="AN4172" s="343"/>
      <c r="AO4172" s="343"/>
      <c r="AP4172" s="343"/>
      <c r="AQ4172" s="343"/>
      <c r="AR4172" s="343"/>
      <c r="AS4172" s="343"/>
      <c r="AT4172" s="343"/>
      <c r="AU4172" s="343"/>
      <c r="AV4172" s="343"/>
      <c r="AW4172" s="343"/>
      <c r="AX4172" s="343"/>
      <c r="AY4172" s="343"/>
      <c r="AZ4172" s="343"/>
      <c r="BA4172" s="343"/>
      <c r="BB4172" s="343"/>
      <c r="BC4172" s="343"/>
      <c r="BD4172" s="343"/>
      <c r="BE4172" s="475"/>
      <c r="BF4172" s="475"/>
      <c r="BG4172" s="475"/>
      <c r="BH4172" s="475"/>
      <c r="BI4172" s="475"/>
      <c r="BJ4172" s="475"/>
      <c r="BK4172" s="475"/>
      <c r="BL4172" s="475"/>
      <c r="BM4172" s="475"/>
      <c r="BN4172" s="475"/>
      <c r="BO4172" s="475"/>
      <c r="BP4172" s="306"/>
      <c r="BQ4172" s="496"/>
      <c r="BR4172" s="496"/>
      <c r="BS4172" s="496"/>
      <c r="BT4172" s="496"/>
      <c r="BU4172" s="496"/>
      <c r="BV4172" s="496"/>
    </row>
    <row r="4173" spans="1:74" s="52" customFormat="1" ht="12.75">
      <c r="A4173" s="45">
        <v>2670.0804681784898</v>
      </c>
      <c r="B4173" s="46" t="s">
        <v>364</v>
      </c>
      <c r="C4173" s="47" t="s">
        <v>392</v>
      </c>
      <c r="D4173" s="48">
        <v>19.209977528147675</v>
      </c>
      <c r="E4173" s="49">
        <v>38.7761</v>
      </c>
      <c r="F4173" s="49">
        <v>1.9122E-2</v>
      </c>
      <c r="G4173" s="49">
        <v>18.1067</v>
      </c>
      <c r="H4173" s="49">
        <v>0.27505499999999999</v>
      </c>
      <c r="I4173" s="49">
        <v>0.231934</v>
      </c>
      <c r="J4173" s="49">
        <v>42.2318</v>
      </c>
      <c r="K4173" s="49">
        <v>0.24356</v>
      </c>
      <c r="L4173" s="49">
        <v>99.902795999999995</v>
      </c>
      <c r="M4173" s="47"/>
      <c r="N4173" s="50">
        <v>0.99145167867535122</v>
      </c>
      <c r="O4173" s="50">
        <v>3.8655932534013555E-4</v>
      </c>
      <c r="P4173" s="50">
        <v>0.38717091583213997</v>
      </c>
      <c r="Q4173" s="50">
        <v>5.6568004936970936E-3</v>
      </c>
      <c r="R4173" s="50">
        <v>5.0229352869751859E-3</v>
      </c>
      <c r="S4173" s="50">
        <v>1.6097393613357145</v>
      </c>
      <c r="T4173" s="50">
        <v>6.6722304609175467E-3</v>
      </c>
      <c r="U4173" s="50">
        <v>3.0066587218314131</v>
      </c>
      <c r="V4173" s="51">
        <v>80.611501665400283</v>
      </c>
      <c r="X4173" s="49">
        <v>0.21596099999999999</v>
      </c>
      <c r="Y4173" s="49">
        <v>81.366900000000001</v>
      </c>
      <c r="Z4173" s="49">
        <v>0.427703</v>
      </c>
      <c r="AA4173" s="49">
        <v>7.9077900000000003</v>
      </c>
      <c r="AB4173" s="49">
        <v>6.0879200000000004</v>
      </c>
      <c r="AC4173" s="49">
        <v>0.185085</v>
      </c>
      <c r="AD4173" s="49">
        <v>4.9387400000000001</v>
      </c>
      <c r="AE4173" s="312"/>
      <c r="AF4173" s="343" t="s">
        <v>432</v>
      </c>
      <c r="AG4173" s="343">
        <v>30</v>
      </c>
      <c r="AH4173" s="343">
        <v>15</v>
      </c>
      <c r="AI4173" s="343"/>
      <c r="AJ4173" s="343"/>
      <c r="AK4173" s="343"/>
      <c r="AL4173" s="343"/>
      <c r="AM4173" s="343"/>
      <c r="AN4173" s="343"/>
      <c r="AO4173" s="343"/>
      <c r="AP4173" s="343"/>
      <c r="AQ4173" s="343"/>
      <c r="AR4173" s="343"/>
      <c r="AS4173" s="343"/>
      <c r="AT4173" s="343"/>
      <c r="AU4173" s="343"/>
      <c r="AV4173" s="343"/>
      <c r="AW4173" s="343"/>
      <c r="AX4173" s="343"/>
      <c r="AY4173" s="343"/>
      <c r="AZ4173" s="343"/>
      <c r="BA4173" s="343"/>
      <c r="BB4173" s="343"/>
      <c r="BC4173" s="343"/>
      <c r="BD4173" s="343"/>
      <c r="BE4173" s="475"/>
      <c r="BF4173" s="475"/>
      <c r="BG4173" s="475"/>
      <c r="BH4173" s="475"/>
      <c r="BI4173" s="475"/>
      <c r="BJ4173" s="475"/>
      <c r="BK4173" s="475"/>
      <c r="BL4173" s="475"/>
      <c r="BM4173" s="475"/>
      <c r="BN4173" s="475"/>
      <c r="BO4173" s="475"/>
      <c r="BP4173" s="306"/>
      <c r="BQ4173" s="496"/>
      <c r="BR4173" s="496"/>
      <c r="BS4173" s="496"/>
      <c r="BT4173" s="496"/>
      <c r="BU4173" s="496"/>
      <c r="BV4173" s="496"/>
    </row>
    <row r="4174" spans="1:74" s="52" customFormat="1" ht="12.75">
      <c r="A4174" s="45">
        <v>2670.0804681784898</v>
      </c>
      <c r="B4174" s="46" t="s">
        <v>364</v>
      </c>
      <c r="C4174" s="47" t="s">
        <v>392</v>
      </c>
      <c r="D4174" s="48">
        <v>25.609977528147674</v>
      </c>
      <c r="E4174" s="49">
        <v>38.878700000000002</v>
      </c>
      <c r="F4174" s="49">
        <v>4.2508999999999998E-2</v>
      </c>
      <c r="G4174" s="49">
        <v>17.646100000000001</v>
      </c>
      <c r="H4174" s="49">
        <v>0.217859</v>
      </c>
      <c r="I4174" s="49">
        <v>0.24222399999999999</v>
      </c>
      <c r="J4174" s="49">
        <v>42.604999999999997</v>
      </c>
      <c r="K4174" s="49">
        <v>0.26028000000000001</v>
      </c>
      <c r="L4174" s="49">
        <v>99.922311000000008</v>
      </c>
      <c r="M4174" s="47"/>
      <c r="N4174" s="50">
        <v>0.99121273676591803</v>
      </c>
      <c r="O4174" s="50">
        <v>8.5686310388807319E-4</v>
      </c>
      <c r="P4174" s="50">
        <v>0.37623558472118168</v>
      </c>
      <c r="Q4174" s="50">
        <v>4.4676026237604489E-3</v>
      </c>
      <c r="R4174" s="50">
        <v>5.2306787736649159E-3</v>
      </c>
      <c r="S4174" s="50">
        <v>1.619288584715344</v>
      </c>
      <c r="T4174" s="50">
        <v>7.1097377990740306E-3</v>
      </c>
      <c r="U4174" s="50">
        <v>3.0052923713439892</v>
      </c>
      <c r="V4174" s="51">
        <v>81.146027170023245</v>
      </c>
      <c r="X4174" s="49">
        <v>0.21568999999999999</v>
      </c>
      <c r="Y4174" s="49">
        <v>37.323500000000003</v>
      </c>
      <c r="Z4174" s="49">
        <v>0.43366900000000003</v>
      </c>
      <c r="AA4174" s="49">
        <v>9.9872300000000003</v>
      </c>
      <c r="AB4174" s="49">
        <v>5.9191399999999996</v>
      </c>
      <c r="AC4174" s="49">
        <v>0.18390899999999999</v>
      </c>
      <c r="AD4174" s="49">
        <v>4.5453999999999999</v>
      </c>
      <c r="AE4174" s="312"/>
      <c r="AF4174" s="343" t="s">
        <v>432</v>
      </c>
      <c r="AG4174" s="343">
        <v>30</v>
      </c>
      <c r="AH4174" s="343">
        <v>15</v>
      </c>
      <c r="AI4174" s="343"/>
      <c r="AJ4174" s="343"/>
      <c r="AK4174" s="343"/>
      <c r="AL4174" s="343"/>
      <c r="AM4174" s="343"/>
      <c r="AN4174" s="343"/>
      <c r="AO4174" s="343"/>
      <c r="AP4174" s="343"/>
      <c r="AQ4174" s="343"/>
      <c r="AR4174" s="343"/>
      <c r="AS4174" s="343"/>
      <c r="AT4174" s="343"/>
      <c r="AU4174" s="343"/>
      <c r="AV4174" s="343"/>
      <c r="AW4174" s="343"/>
      <c r="AX4174" s="343"/>
      <c r="AY4174" s="343"/>
      <c r="AZ4174" s="343"/>
      <c r="BA4174" s="343"/>
      <c r="BB4174" s="343"/>
      <c r="BC4174" s="343"/>
      <c r="BD4174" s="343"/>
      <c r="BE4174" s="475"/>
      <c r="BF4174" s="475"/>
      <c r="BG4174" s="475"/>
      <c r="BH4174" s="475"/>
      <c r="BI4174" s="475"/>
      <c r="BJ4174" s="475"/>
      <c r="BK4174" s="475"/>
      <c r="BL4174" s="475"/>
      <c r="BM4174" s="475"/>
      <c r="BN4174" s="475"/>
      <c r="BO4174" s="475"/>
      <c r="BP4174" s="306"/>
      <c r="BQ4174" s="496"/>
      <c r="BR4174" s="496"/>
      <c r="BS4174" s="496"/>
      <c r="BT4174" s="496"/>
      <c r="BU4174" s="496"/>
      <c r="BV4174" s="496"/>
    </row>
    <row r="4175" spans="1:74" s="52" customFormat="1" ht="12.75">
      <c r="A4175" s="45">
        <v>2670.0804681784898</v>
      </c>
      <c r="B4175" s="46" t="s">
        <v>364</v>
      </c>
      <c r="C4175" s="47" t="s">
        <v>392</v>
      </c>
      <c r="D4175" s="48">
        <v>32.009977528147672</v>
      </c>
      <c r="E4175" s="49">
        <v>39.093400000000003</v>
      </c>
      <c r="F4175" s="49">
        <v>3.0564000000000001E-2</v>
      </c>
      <c r="G4175" s="49">
        <v>17.1585</v>
      </c>
      <c r="H4175" s="49">
        <v>0.25539400000000001</v>
      </c>
      <c r="I4175" s="49">
        <v>0.23239099999999999</v>
      </c>
      <c r="J4175" s="49">
        <v>42.942500000000003</v>
      </c>
      <c r="K4175" s="49">
        <v>0.24701100000000001</v>
      </c>
      <c r="L4175" s="49">
        <v>99.999865000000014</v>
      </c>
      <c r="M4175" s="47"/>
      <c r="N4175" s="50">
        <v>0.99326106677870285</v>
      </c>
      <c r="O4175" s="50">
        <v>6.1396777264773723E-4</v>
      </c>
      <c r="P4175" s="50">
        <v>0.36458204990231091</v>
      </c>
      <c r="Q4175" s="50">
        <v>5.219327539602794E-3</v>
      </c>
      <c r="R4175" s="50">
        <v>5.0010939519463012E-3</v>
      </c>
      <c r="S4175" s="50">
        <v>1.6265066352306505</v>
      </c>
      <c r="T4175" s="50">
        <v>6.7240960854135371E-3</v>
      </c>
      <c r="U4175" s="50">
        <v>3.0031091573995168</v>
      </c>
      <c r="V4175" s="51">
        <v>81.689311348883251</v>
      </c>
      <c r="X4175" s="49">
        <v>0.21504899999999999</v>
      </c>
      <c r="Y4175" s="49">
        <v>52.046700000000001</v>
      </c>
      <c r="Z4175" s="49">
        <v>0.43969999999999998</v>
      </c>
      <c r="AA4175" s="49">
        <v>8.6916100000000007</v>
      </c>
      <c r="AB4175" s="49">
        <v>6.0230399999999999</v>
      </c>
      <c r="AC4175" s="49">
        <v>0.182896</v>
      </c>
      <c r="AD4175" s="49">
        <v>4.9467499999999998</v>
      </c>
      <c r="AE4175" s="312"/>
      <c r="AF4175" s="343" t="s">
        <v>432</v>
      </c>
      <c r="AG4175" s="343">
        <v>30</v>
      </c>
      <c r="AH4175" s="343">
        <v>15</v>
      </c>
      <c r="AI4175" s="343"/>
      <c r="AJ4175" s="343"/>
      <c r="AK4175" s="343"/>
      <c r="AL4175" s="343"/>
      <c r="AM4175" s="343"/>
      <c r="AN4175" s="343"/>
      <c r="AO4175" s="343"/>
      <c r="AP4175" s="343"/>
      <c r="AQ4175" s="343"/>
      <c r="AR4175" s="343"/>
      <c r="AS4175" s="343"/>
      <c r="AT4175" s="343"/>
      <c r="AU4175" s="343"/>
      <c r="AV4175" s="343"/>
      <c r="AW4175" s="343"/>
      <c r="AX4175" s="343"/>
      <c r="AY4175" s="343"/>
      <c r="AZ4175" s="343"/>
      <c r="BA4175" s="343"/>
      <c r="BB4175" s="343"/>
      <c r="BC4175" s="343"/>
      <c r="BD4175" s="343"/>
      <c r="BE4175" s="475"/>
      <c r="BF4175" s="475"/>
      <c r="BG4175" s="475"/>
      <c r="BH4175" s="475"/>
      <c r="BI4175" s="475"/>
      <c r="BJ4175" s="475"/>
      <c r="BK4175" s="475"/>
      <c r="BL4175" s="475"/>
      <c r="BM4175" s="475"/>
      <c r="BN4175" s="475"/>
      <c r="BO4175" s="475"/>
      <c r="BP4175" s="306"/>
      <c r="BQ4175" s="496"/>
      <c r="BR4175" s="496"/>
      <c r="BS4175" s="496"/>
      <c r="BT4175" s="496"/>
      <c r="BU4175" s="496"/>
      <c r="BV4175" s="496"/>
    </row>
    <row r="4176" spans="1:74" s="52" customFormat="1" ht="12.75">
      <c r="A4176" s="45">
        <v>2670.0804681784898</v>
      </c>
      <c r="B4176" s="46" t="s">
        <v>364</v>
      </c>
      <c r="C4176" s="47" t="s">
        <v>392</v>
      </c>
      <c r="D4176" s="48">
        <v>38.409977528147671</v>
      </c>
      <c r="E4176" s="49">
        <v>39.063600000000001</v>
      </c>
      <c r="F4176" s="49">
        <v>1.5875E-2</v>
      </c>
      <c r="G4176" s="49">
        <v>16.8706</v>
      </c>
      <c r="H4176" s="49">
        <v>0.260737</v>
      </c>
      <c r="I4176" s="49">
        <v>0.22494700000000001</v>
      </c>
      <c r="J4176" s="49">
        <v>43.280999999999999</v>
      </c>
      <c r="K4176" s="49">
        <v>0.272374</v>
      </c>
      <c r="L4176" s="49">
        <v>100.021255</v>
      </c>
      <c r="M4176" s="47"/>
      <c r="N4176" s="50">
        <v>0.99145628563931321</v>
      </c>
      <c r="O4176" s="50">
        <v>3.1855942240090033E-4</v>
      </c>
      <c r="P4176" s="50">
        <v>0.35808640142207582</v>
      </c>
      <c r="Q4176" s="50">
        <v>5.3228945535103355E-3</v>
      </c>
      <c r="R4176" s="50">
        <v>4.8357879754809653E-3</v>
      </c>
      <c r="S4176" s="50">
        <v>1.6375973930298571</v>
      </c>
      <c r="T4176" s="50">
        <v>7.4066974085349128E-3</v>
      </c>
      <c r="U4176" s="50">
        <v>3.0059848781394107</v>
      </c>
      <c r="V4176" s="51">
        <v>82.056956998019032</v>
      </c>
      <c r="X4176" s="49">
        <v>0.215223</v>
      </c>
      <c r="Y4176" s="49">
        <v>101.795</v>
      </c>
      <c r="Z4176" s="49">
        <v>0.44385000000000002</v>
      </c>
      <c r="AA4176" s="49">
        <v>8.3425999999999991</v>
      </c>
      <c r="AB4176" s="49">
        <v>6.3281000000000001</v>
      </c>
      <c r="AC4176" s="49">
        <v>0.18196200000000001</v>
      </c>
      <c r="AD4176" s="49">
        <v>4.5463699999999996</v>
      </c>
      <c r="AE4176" s="312"/>
      <c r="AF4176" s="343" t="s">
        <v>432</v>
      </c>
      <c r="AG4176" s="343">
        <v>30</v>
      </c>
      <c r="AH4176" s="343">
        <v>15</v>
      </c>
      <c r="AI4176" s="343"/>
      <c r="AJ4176" s="343"/>
      <c r="AK4176" s="343"/>
      <c r="AL4176" s="343"/>
      <c r="AM4176" s="343"/>
      <c r="AN4176" s="343"/>
      <c r="AO4176" s="343"/>
      <c r="AP4176" s="343"/>
      <c r="AQ4176" s="343"/>
      <c r="AR4176" s="343"/>
      <c r="AS4176" s="343"/>
      <c r="AT4176" s="343"/>
      <c r="AU4176" s="343"/>
      <c r="AV4176" s="343"/>
      <c r="AW4176" s="343"/>
      <c r="AX4176" s="343"/>
      <c r="AY4176" s="343"/>
      <c r="AZ4176" s="343"/>
      <c r="BA4176" s="343"/>
      <c r="BB4176" s="343"/>
      <c r="BC4176" s="343"/>
      <c r="BD4176" s="343"/>
      <c r="BE4176" s="475"/>
      <c r="BF4176" s="475"/>
      <c r="BG4176" s="475"/>
      <c r="BH4176" s="475"/>
      <c r="BI4176" s="475"/>
      <c r="BJ4176" s="475"/>
      <c r="BK4176" s="475"/>
      <c r="BL4176" s="475"/>
      <c r="BM4176" s="475"/>
      <c r="BN4176" s="475"/>
      <c r="BO4176" s="475"/>
      <c r="BP4176" s="306"/>
      <c r="BQ4176" s="496"/>
      <c r="BR4176" s="496"/>
      <c r="BS4176" s="496"/>
      <c r="BT4176" s="496"/>
      <c r="BU4176" s="496"/>
      <c r="BV4176" s="496"/>
    </row>
    <row r="4177" spans="1:74" s="52" customFormat="1" ht="12.75">
      <c r="A4177" s="45">
        <v>2670.0804681784898</v>
      </c>
      <c r="B4177" s="46" t="s">
        <v>364</v>
      </c>
      <c r="C4177" s="47" t="s">
        <v>392</v>
      </c>
      <c r="D4177" s="48">
        <v>44.80997752814767</v>
      </c>
      <c r="E4177" s="49">
        <v>39.180799999999998</v>
      </c>
      <c r="F4177" s="49">
        <v>2.4376999999999999E-2</v>
      </c>
      <c r="G4177" s="49">
        <v>16.592099999999999</v>
      </c>
      <c r="H4177" s="49">
        <v>0.284941</v>
      </c>
      <c r="I4177" s="49">
        <v>0.237485</v>
      </c>
      <c r="J4177" s="49">
        <v>43.582599999999999</v>
      </c>
      <c r="K4177" s="49">
        <v>0.24487400000000001</v>
      </c>
      <c r="L4177" s="49">
        <v>100.19276799999999</v>
      </c>
      <c r="M4177" s="47"/>
      <c r="N4177" s="50">
        <v>0.99116358573428753</v>
      </c>
      <c r="O4177" s="50">
        <v>4.8755959913655714E-4</v>
      </c>
      <c r="P4177" s="50">
        <v>0.3510180016533786</v>
      </c>
      <c r="Q4177" s="50">
        <v>5.7979020677499131E-3</v>
      </c>
      <c r="R4177" s="50">
        <v>5.0885490141869679E-3</v>
      </c>
      <c r="S4177" s="50">
        <v>1.6435908687034766</v>
      </c>
      <c r="T4177" s="50">
        <v>6.6370083165296122E-3</v>
      </c>
      <c r="U4177" s="50">
        <v>3.0051427484149769</v>
      </c>
      <c r="V4177" s="51">
        <v>82.401662457733977</v>
      </c>
      <c r="X4177" s="49">
        <v>0.21494099999999999</v>
      </c>
      <c r="Y4177" s="49">
        <v>66.121799999999993</v>
      </c>
      <c r="Z4177" s="49">
        <v>0.44771899999999998</v>
      </c>
      <c r="AA4177" s="49">
        <v>7.66195</v>
      </c>
      <c r="AB4177" s="49">
        <v>5.95322</v>
      </c>
      <c r="AC4177" s="49">
        <v>0.18115700000000001</v>
      </c>
      <c r="AD4177" s="49">
        <v>4.8273200000000003</v>
      </c>
      <c r="AE4177" s="312"/>
      <c r="AF4177" s="343" t="s">
        <v>432</v>
      </c>
      <c r="AG4177" s="343">
        <v>30</v>
      </c>
      <c r="AH4177" s="343">
        <v>15</v>
      </c>
      <c r="AI4177" s="343"/>
      <c r="AJ4177" s="343"/>
      <c r="AK4177" s="343"/>
      <c r="AL4177" s="343"/>
      <c r="AM4177" s="343"/>
      <c r="AN4177" s="343"/>
      <c r="AO4177" s="343"/>
      <c r="AP4177" s="343"/>
      <c r="AQ4177" s="343"/>
      <c r="AR4177" s="343"/>
      <c r="AS4177" s="343"/>
      <c r="AT4177" s="343"/>
      <c r="AU4177" s="343"/>
      <c r="AV4177" s="343"/>
      <c r="AW4177" s="343"/>
      <c r="AX4177" s="343"/>
      <c r="AY4177" s="343"/>
      <c r="AZ4177" s="343"/>
      <c r="BA4177" s="343"/>
      <c r="BB4177" s="343"/>
      <c r="BC4177" s="343"/>
      <c r="BD4177" s="343"/>
      <c r="BE4177" s="475"/>
      <c r="BF4177" s="475"/>
      <c r="BG4177" s="475"/>
      <c r="BH4177" s="475"/>
      <c r="BI4177" s="475"/>
      <c r="BJ4177" s="475"/>
      <c r="BK4177" s="475"/>
      <c r="BL4177" s="475"/>
      <c r="BM4177" s="475"/>
      <c r="BN4177" s="475"/>
      <c r="BO4177" s="475"/>
      <c r="BP4177" s="306"/>
      <c r="BQ4177" s="496"/>
      <c r="BR4177" s="496"/>
      <c r="BS4177" s="496"/>
      <c r="BT4177" s="496"/>
      <c r="BU4177" s="496"/>
      <c r="BV4177" s="496"/>
    </row>
    <row r="4178" spans="1:74" s="52" customFormat="1" ht="12.75">
      <c r="A4178" s="45">
        <v>2670.0804681784898</v>
      </c>
      <c r="B4178" s="46" t="s">
        <v>364</v>
      </c>
      <c r="C4178" s="47" t="s">
        <v>392</v>
      </c>
      <c r="D4178" s="48">
        <v>51.209977528147668</v>
      </c>
      <c r="E4178" s="49">
        <v>39.1736</v>
      </c>
      <c r="F4178" s="49">
        <v>3.8600000000000002E-2</v>
      </c>
      <c r="G4178" s="49">
        <v>16.377700000000001</v>
      </c>
      <c r="H4178" s="49">
        <v>0.29252099999999998</v>
      </c>
      <c r="I4178" s="49">
        <v>0.188028</v>
      </c>
      <c r="J4178" s="49">
        <v>43.677500000000002</v>
      </c>
      <c r="K4178" s="49">
        <v>0.24496699999999999</v>
      </c>
      <c r="L4178" s="49">
        <v>100.03712300000001</v>
      </c>
      <c r="M4178" s="47"/>
      <c r="N4178" s="50">
        <v>0.99135184394281906</v>
      </c>
      <c r="O4178" s="50">
        <v>7.7231959550274579E-4</v>
      </c>
      <c r="P4178" s="50">
        <v>0.34661171717742806</v>
      </c>
      <c r="Q4178" s="50">
        <v>5.9543625717396976E-3</v>
      </c>
      <c r="R4178" s="50">
        <v>4.0303484940363002E-3</v>
      </c>
      <c r="S4178" s="50">
        <v>1.6477854064434032</v>
      </c>
      <c r="T4178" s="50">
        <v>6.6420106153363126E-3</v>
      </c>
      <c r="U4178" s="50">
        <v>3.0044665115155689</v>
      </c>
      <c r="V4178" s="51">
        <v>82.620727182550596</v>
      </c>
      <c r="X4178" s="49">
        <v>0.214999</v>
      </c>
      <c r="Y4178" s="49">
        <v>38.845700000000001</v>
      </c>
      <c r="Z4178" s="49">
        <v>0.450876</v>
      </c>
      <c r="AA4178" s="49">
        <v>7.4424200000000003</v>
      </c>
      <c r="AB4178" s="49">
        <v>7.2735599999999998</v>
      </c>
      <c r="AC4178" s="49">
        <v>0.18083199999999999</v>
      </c>
      <c r="AD4178" s="49">
        <v>4.8750999999999998</v>
      </c>
      <c r="AE4178" s="312"/>
      <c r="AF4178" s="343" t="s">
        <v>432</v>
      </c>
      <c r="AG4178" s="343">
        <v>30</v>
      </c>
      <c r="AH4178" s="343">
        <v>15</v>
      </c>
      <c r="AI4178" s="343"/>
      <c r="AJ4178" s="343"/>
      <c r="AK4178" s="343"/>
      <c r="AL4178" s="343"/>
      <c r="AM4178" s="343"/>
      <c r="AN4178" s="343"/>
      <c r="AO4178" s="343"/>
      <c r="AP4178" s="343"/>
      <c r="AQ4178" s="343"/>
      <c r="AR4178" s="343"/>
      <c r="AS4178" s="343"/>
      <c r="AT4178" s="343"/>
      <c r="AU4178" s="343"/>
      <c r="AV4178" s="343"/>
      <c r="AW4178" s="343"/>
      <c r="AX4178" s="343"/>
      <c r="AY4178" s="343"/>
      <c r="AZ4178" s="343"/>
      <c r="BA4178" s="343"/>
      <c r="BB4178" s="343"/>
      <c r="BC4178" s="343"/>
      <c r="BD4178" s="343"/>
      <c r="BE4178" s="475"/>
      <c r="BF4178" s="475"/>
      <c r="BG4178" s="475"/>
      <c r="BH4178" s="475"/>
      <c r="BI4178" s="475"/>
      <c r="BJ4178" s="475"/>
      <c r="BK4178" s="475"/>
      <c r="BL4178" s="475"/>
      <c r="BM4178" s="475"/>
      <c r="BN4178" s="475"/>
      <c r="BO4178" s="475"/>
      <c r="BP4178" s="306"/>
      <c r="BQ4178" s="496"/>
      <c r="BR4178" s="496"/>
      <c r="BS4178" s="496"/>
      <c r="BT4178" s="496"/>
      <c r="BU4178" s="496"/>
      <c r="BV4178" s="496"/>
    </row>
    <row r="4179" spans="1:74" s="52" customFormat="1" ht="12.75">
      <c r="A4179" s="45">
        <v>2670.0804681784898</v>
      </c>
      <c r="B4179" s="46" t="s">
        <v>364</v>
      </c>
      <c r="C4179" s="47" t="s">
        <v>392</v>
      </c>
      <c r="D4179" s="48">
        <v>57.609977528147667</v>
      </c>
      <c r="E4179" s="49">
        <v>38.958599999999997</v>
      </c>
      <c r="F4179" s="49">
        <v>5.6203999999999997E-2</v>
      </c>
      <c r="G4179" s="49">
        <v>16.030899999999999</v>
      </c>
      <c r="H4179" s="49">
        <v>0.30501299999999998</v>
      </c>
      <c r="I4179" s="49">
        <v>0.19519600000000001</v>
      </c>
      <c r="J4179" s="49">
        <v>43.7211</v>
      </c>
      <c r="K4179" s="49">
        <v>0.266204</v>
      </c>
      <c r="L4179" s="49">
        <v>99.559348999999997</v>
      </c>
      <c r="M4179" s="47"/>
      <c r="N4179" s="50">
        <v>0.98990851945761049</v>
      </c>
      <c r="O4179" s="50">
        <v>1.1291050771234218E-3</v>
      </c>
      <c r="P4179" s="50">
        <v>0.34064782401499089</v>
      </c>
      <c r="Q4179" s="50">
        <v>6.2338157563006091E-3</v>
      </c>
      <c r="R4179" s="50">
        <v>4.2009583236825195E-3</v>
      </c>
      <c r="S4179" s="50">
        <v>1.6561182601578261</v>
      </c>
      <c r="T4179" s="50">
        <v>7.2470948343842335E-3</v>
      </c>
      <c r="U4179" s="50">
        <v>3.0062681418773267</v>
      </c>
      <c r="V4179" s="51">
        <v>82.940023535300185</v>
      </c>
      <c r="X4179" s="49">
        <v>0.21546799999999999</v>
      </c>
      <c r="Y4179" s="49">
        <v>28.687999999999999</v>
      </c>
      <c r="Z4179" s="49">
        <v>0.45565899999999998</v>
      </c>
      <c r="AA4179" s="49">
        <v>7.1517900000000001</v>
      </c>
      <c r="AB4179" s="49">
        <v>7.1737399999999996</v>
      </c>
      <c r="AC4179" s="49">
        <v>0.180537</v>
      </c>
      <c r="AD4179" s="49">
        <v>4.5257100000000001</v>
      </c>
      <c r="AE4179" s="312"/>
      <c r="AF4179" s="343" t="s">
        <v>432</v>
      </c>
      <c r="AG4179" s="343">
        <v>30</v>
      </c>
      <c r="AH4179" s="343">
        <v>15</v>
      </c>
      <c r="AI4179" s="343"/>
      <c r="AJ4179" s="343"/>
      <c r="AK4179" s="343"/>
      <c r="AL4179" s="343"/>
      <c r="AM4179" s="343"/>
      <c r="AN4179" s="343"/>
      <c r="AO4179" s="343"/>
      <c r="AP4179" s="343"/>
      <c r="AQ4179" s="343"/>
      <c r="AR4179" s="343"/>
      <c r="AS4179" s="343"/>
      <c r="AT4179" s="343"/>
      <c r="AU4179" s="343"/>
      <c r="AV4179" s="343"/>
      <c r="AW4179" s="343"/>
      <c r="AX4179" s="343"/>
      <c r="AY4179" s="343"/>
      <c r="AZ4179" s="343"/>
      <c r="BA4179" s="343"/>
      <c r="BB4179" s="343"/>
      <c r="BC4179" s="343"/>
      <c r="BD4179" s="343"/>
      <c r="BE4179" s="475"/>
      <c r="BF4179" s="475"/>
      <c r="BG4179" s="475"/>
      <c r="BH4179" s="475"/>
      <c r="BI4179" s="475"/>
      <c r="BJ4179" s="475"/>
      <c r="BK4179" s="475"/>
      <c r="BL4179" s="475"/>
      <c r="BM4179" s="475"/>
      <c r="BN4179" s="475"/>
      <c r="BO4179" s="475"/>
      <c r="BP4179" s="306"/>
      <c r="BQ4179" s="496"/>
      <c r="BR4179" s="496"/>
      <c r="BS4179" s="496"/>
      <c r="BT4179" s="496"/>
      <c r="BU4179" s="496"/>
      <c r="BV4179" s="496"/>
    </row>
    <row r="4180" spans="1:74" s="52" customFormat="1" ht="12.75">
      <c r="A4180" s="45">
        <v>2670.0804681784898</v>
      </c>
      <c r="B4180" s="46" t="s">
        <v>364</v>
      </c>
      <c r="C4180" s="47" t="s">
        <v>392</v>
      </c>
      <c r="D4180" s="48">
        <v>64.009977528147672</v>
      </c>
      <c r="E4180" s="49">
        <v>39.294499999999999</v>
      </c>
      <c r="F4180" s="49">
        <v>3.1470999999999999E-2</v>
      </c>
      <c r="G4180" s="49">
        <v>15.9472</v>
      </c>
      <c r="H4180" s="49">
        <v>0.27577699999999999</v>
      </c>
      <c r="I4180" s="49">
        <v>0.24601500000000001</v>
      </c>
      <c r="J4180" s="49">
        <v>43.988500000000002</v>
      </c>
      <c r="K4180" s="49">
        <v>0.25137399999999999</v>
      </c>
      <c r="L4180" s="49">
        <v>100.063743</v>
      </c>
      <c r="M4180" s="47"/>
      <c r="N4180" s="50">
        <v>0.99242164325200422</v>
      </c>
      <c r="O4180" s="50">
        <v>6.284206072722173E-4</v>
      </c>
      <c r="P4180" s="50">
        <v>0.3368254471169147</v>
      </c>
      <c r="Q4180" s="50">
        <v>5.6023004380583155E-3</v>
      </c>
      <c r="R4180" s="50">
        <v>5.2627384516495028E-3</v>
      </c>
      <c r="S4180" s="50">
        <v>1.656197628535258</v>
      </c>
      <c r="T4180" s="50">
        <v>6.8020914022925982E-3</v>
      </c>
      <c r="U4180" s="50">
        <v>3.0046006850467837</v>
      </c>
      <c r="V4180" s="51">
        <v>83.099771837478798</v>
      </c>
      <c r="X4180" s="49">
        <v>0.21446599999999999</v>
      </c>
      <c r="Y4180" s="49">
        <v>50.682299999999998</v>
      </c>
      <c r="Z4180" s="49">
        <v>0.45708300000000002</v>
      </c>
      <c r="AA4180" s="49">
        <v>7.8653599999999999</v>
      </c>
      <c r="AB4180" s="49">
        <v>5.7617799999999999</v>
      </c>
      <c r="AC4180" s="49">
        <v>0.17982500000000001</v>
      </c>
      <c r="AD4180" s="49">
        <v>4.7246199999999998</v>
      </c>
      <c r="AE4180" s="312"/>
      <c r="AF4180" s="343" t="s">
        <v>432</v>
      </c>
      <c r="AG4180" s="343">
        <v>30</v>
      </c>
      <c r="AH4180" s="343">
        <v>15</v>
      </c>
      <c r="AI4180" s="343"/>
      <c r="AJ4180" s="343"/>
      <c r="AK4180" s="343"/>
      <c r="AL4180" s="343"/>
      <c r="AM4180" s="343"/>
      <c r="AN4180" s="343"/>
      <c r="AO4180" s="343"/>
      <c r="AP4180" s="343"/>
      <c r="AQ4180" s="343"/>
      <c r="AR4180" s="343"/>
      <c r="AS4180" s="343"/>
      <c r="AT4180" s="343"/>
      <c r="AU4180" s="343"/>
      <c r="AV4180" s="343"/>
      <c r="AW4180" s="343"/>
      <c r="AX4180" s="343"/>
      <c r="AY4180" s="343"/>
      <c r="AZ4180" s="343"/>
      <c r="BA4180" s="343"/>
      <c r="BB4180" s="343"/>
      <c r="BC4180" s="343"/>
      <c r="BD4180" s="343"/>
      <c r="BE4180" s="475"/>
      <c r="BF4180" s="475"/>
      <c r="BG4180" s="475"/>
      <c r="BH4180" s="475"/>
      <c r="BI4180" s="475"/>
      <c r="BJ4180" s="475"/>
      <c r="BK4180" s="475"/>
      <c r="BL4180" s="475"/>
      <c r="BM4180" s="475"/>
      <c r="BN4180" s="475"/>
      <c r="BO4180" s="475"/>
      <c r="BP4180" s="306"/>
      <c r="BQ4180" s="496"/>
      <c r="BR4180" s="496"/>
      <c r="BS4180" s="496"/>
      <c r="BT4180" s="496"/>
      <c r="BU4180" s="496"/>
      <c r="BV4180" s="496"/>
    </row>
    <row r="4181" spans="1:74" s="52" customFormat="1" ht="12.75">
      <c r="A4181" s="45">
        <v>2670.0804681784898</v>
      </c>
      <c r="B4181" s="46" t="s">
        <v>364</v>
      </c>
      <c r="C4181" s="47" t="s">
        <v>392</v>
      </c>
      <c r="D4181" s="48">
        <v>70.409977528147678</v>
      </c>
      <c r="E4181" s="49">
        <v>39.367899999999999</v>
      </c>
      <c r="F4181" s="49">
        <v>4.8667000000000002E-2</v>
      </c>
      <c r="G4181" s="49">
        <v>15.8443</v>
      </c>
      <c r="H4181" s="49">
        <v>0.29968699999999998</v>
      </c>
      <c r="I4181" s="49">
        <v>0.20142399999999999</v>
      </c>
      <c r="J4181" s="49">
        <v>44.240400000000001</v>
      </c>
      <c r="K4181" s="49">
        <v>0.244894</v>
      </c>
      <c r="L4181" s="49">
        <v>100.28181500000001</v>
      </c>
      <c r="M4181" s="47"/>
      <c r="N4181" s="50">
        <v>0.99132416422952541</v>
      </c>
      <c r="O4181" s="50">
        <v>9.6890999151224904E-4</v>
      </c>
      <c r="P4181" s="50">
        <v>0.3336587316378436</v>
      </c>
      <c r="Q4181" s="50">
        <v>6.0699517703519598E-3</v>
      </c>
      <c r="R4181" s="50">
        <v>4.2960606023983213E-3</v>
      </c>
      <c r="S4181" s="50">
        <v>1.6607376604023765</v>
      </c>
      <c r="T4181" s="50">
        <v>6.6070749893240065E-3</v>
      </c>
      <c r="U4181" s="50">
        <v>3.0046877076780381</v>
      </c>
      <c r="V4181" s="51">
        <v>83.270189769220408</v>
      </c>
      <c r="X4181" s="49">
        <v>0.214365</v>
      </c>
      <c r="Y4181" s="49">
        <v>32.0961</v>
      </c>
      <c r="Z4181" s="49">
        <v>0.45823599999999998</v>
      </c>
      <c r="AA4181" s="49">
        <v>7.3780099999999997</v>
      </c>
      <c r="AB4181" s="49">
        <v>6.8471000000000002</v>
      </c>
      <c r="AC4181" s="49">
        <v>0.17932100000000001</v>
      </c>
      <c r="AD4181" s="49">
        <v>4.8289499999999999</v>
      </c>
      <c r="AE4181" s="312"/>
      <c r="AF4181" s="343" t="s">
        <v>432</v>
      </c>
      <c r="AG4181" s="343">
        <v>30</v>
      </c>
      <c r="AH4181" s="343">
        <v>15</v>
      </c>
      <c r="AI4181" s="343"/>
      <c r="AJ4181" s="343"/>
      <c r="AK4181" s="343"/>
      <c r="AL4181" s="343"/>
      <c r="AM4181" s="343"/>
      <c r="AN4181" s="343"/>
      <c r="AO4181" s="343"/>
      <c r="AP4181" s="343"/>
      <c r="AQ4181" s="343"/>
      <c r="AR4181" s="343"/>
      <c r="AS4181" s="343"/>
      <c r="AT4181" s="343"/>
      <c r="AU4181" s="343"/>
      <c r="AV4181" s="343"/>
      <c r="AW4181" s="343"/>
      <c r="AX4181" s="343"/>
      <c r="AY4181" s="343"/>
      <c r="AZ4181" s="343"/>
      <c r="BA4181" s="343"/>
      <c r="BB4181" s="343"/>
      <c r="BC4181" s="343"/>
      <c r="BD4181" s="343"/>
      <c r="BE4181" s="475"/>
      <c r="BF4181" s="475"/>
      <c r="BG4181" s="475"/>
      <c r="BH4181" s="475"/>
      <c r="BI4181" s="475"/>
      <c r="BJ4181" s="475"/>
      <c r="BK4181" s="475"/>
      <c r="BL4181" s="475"/>
      <c r="BM4181" s="475"/>
      <c r="BN4181" s="475"/>
      <c r="BO4181" s="475"/>
      <c r="BP4181" s="306"/>
      <c r="BQ4181" s="496"/>
      <c r="BR4181" s="496"/>
      <c r="BS4181" s="496"/>
      <c r="BT4181" s="496"/>
      <c r="BU4181" s="496"/>
      <c r="BV4181" s="496"/>
    </row>
    <row r="4182" spans="1:74" s="52" customFormat="1" ht="12.75">
      <c r="A4182" s="45">
        <v>2670.0804681784898</v>
      </c>
      <c r="B4182" s="46" t="s">
        <v>364</v>
      </c>
      <c r="C4182" s="47" t="s">
        <v>392</v>
      </c>
      <c r="D4182" s="48">
        <v>76.809977528147684</v>
      </c>
      <c r="E4182" s="49">
        <v>39.401499999999999</v>
      </c>
      <c r="F4182" s="49">
        <v>5.9998999999999997E-2</v>
      </c>
      <c r="G4182" s="49">
        <v>15.6218</v>
      </c>
      <c r="H4182" s="49">
        <v>0.31621199999999999</v>
      </c>
      <c r="I4182" s="49">
        <v>0.21618399999999999</v>
      </c>
      <c r="J4182" s="49">
        <v>44.123199999999997</v>
      </c>
      <c r="K4182" s="49">
        <v>0.250996</v>
      </c>
      <c r="L4182" s="49">
        <v>100.01745199999999</v>
      </c>
      <c r="M4182" s="47"/>
      <c r="N4182" s="50">
        <v>0.99379102061603264</v>
      </c>
      <c r="O4182" s="50">
        <v>1.1964697968402233E-3</v>
      </c>
      <c r="P4182" s="50">
        <v>0.32951059261722249</v>
      </c>
      <c r="Q4182" s="50">
        <v>6.4151165674052176E-3</v>
      </c>
      <c r="R4182" s="50">
        <v>4.6184005929942457E-3</v>
      </c>
      <c r="S4182" s="50">
        <v>1.6590438315372511</v>
      </c>
      <c r="T4182" s="50">
        <v>6.7827648466092941E-3</v>
      </c>
      <c r="U4182" s="50">
        <v>3.0021774776463328</v>
      </c>
      <c r="V4182" s="51">
        <v>83.429641722914909</v>
      </c>
      <c r="X4182" s="49">
        <v>0.21432899999999999</v>
      </c>
      <c r="Y4182" s="49">
        <v>26.437899999999999</v>
      </c>
      <c r="Z4182" s="49">
        <v>0.461426</v>
      </c>
      <c r="AA4182" s="49">
        <v>7.0471700000000004</v>
      </c>
      <c r="AB4182" s="49">
        <v>6.4180200000000003</v>
      </c>
      <c r="AC4182" s="49">
        <v>0.17948</v>
      </c>
      <c r="AD4182" s="49">
        <v>4.8120700000000003</v>
      </c>
      <c r="AE4182" s="312"/>
      <c r="AF4182" s="343" t="s">
        <v>432</v>
      </c>
      <c r="AG4182" s="343">
        <v>30</v>
      </c>
      <c r="AH4182" s="343">
        <v>15</v>
      </c>
      <c r="AI4182" s="343"/>
      <c r="AJ4182" s="343"/>
      <c r="AK4182" s="343"/>
      <c r="AL4182" s="343"/>
      <c r="AM4182" s="343"/>
      <c r="AN4182" s="343"/>
      <c r="AO4182" s="343"/>
      <c r="AP4182" s="343"/>
      <c r="AQ4182" s="343"/>
      <c r="AR4182" s="343"/>
      <c r="AS4182" s="343"/>
      <c r="AT4182" s="343"/>
      <c r="AU4182" s="343"/>
      <c r="AV4182" s="343"/>
      <c r="AW4182" s="343"/>
      <c r="AX4182" s="343"/>
      <c r="AY4182" s="343"/>
      <c r="AZ4182" s="343"/>
      <c r="BA4182" s="343"/>
      <c r="BB4182" s="343"/>
      <c r="BC4182" s="343"/>
      <c r="BD4182" s="343"/>
      <c r="BE4182" s="475"/>
      <c r="BF4182" s="475"/>
      <c r="BG4182" s="475"/>
      <c r="BH4182" s="475"/>
      <c r="BI4182" s="475"/>
      <c r="BJ4182" s="475"/>
      <c r="BK4182" s="475"/>
      <c r="BL4182" s="475"/>
      <c r="BM4182" s="475"/>
      <c r="BN4182" s="475"/>
      <c r="BO4182" s="475"/>
      <c r="BP4182" s="306"/>
      <c r="BQ4182" s="496"/>
      <c r="BR4182" s="496"/>
      <c r="BS4182" s="496"/>
      <c r="BT4182" s="496"/>
      <c r="BU4182" s="496"/>
      <c r="BV4182" s="496"/>
    </row>
    <row r="4183" spans="1:74" s="52" customFormat="1" ht="12.75">
      <c r="A4183" s="45">
        <v>2670.0804681784898</v>
      </c>
      <c r="B4183" s="46" t="s">
        <v>364</v>
      </c>
      <c r="C4183" s="47" t="s">
        <v>392</v>
      </c>
      <c r="D4183" s="48">
        <v>83.209977528147689</v>
      </c>
      <c r="E4183" s="49">
        <v>39.223799999999997</v>
      </c>
      <c r="F4183" s="49">
        <v>2.4341000000000002E-2</v>
      </c>
      <c r="G4183" s="49">
        <v>15.453900000000001</v>
      </c>
      <c r="H4183" s="49">
        <v>0.28354600000000002</v>
      </c>
      <c r="I4183" s="49">
        <v>0.21358199999999999</v>
      </c>
      <c r="J4183" s="49">
        <v>44.336599999999997</v>
      </c>
      <c r="K4183" s="49">
        <v>0.24797</v>
      </c>
      <c r="L4183" s="49">
        <v>99.807666999999995</v>
      </c>
      <c r="M4183" s="47"/>
      <c r="N4183" s="50">
        <v>0.99122678110136386</v>
      </c>
      <c r="O4183" s="50">
        <v>4.8633686728979616E-4</v>
      </c>
      <c r="P4183" s="50">
        <v>0.32660095719591214</v>
      </c>
      <c r="Q4183" s="50">
        <v>5.7635594739530328E-3</v>
      </c>
      <c r="R4183" s="50">
        <v>4.5716581666620142E-3</v>
      </c>
      <c r="S4183" s="50">
        <v>1.670299275846642</v>
      </c>
      <c r="T4183" s="50">
        <v>6.7139816669898548E-3</v>
      </c>
      <c r="U4183" s="50">
        <v>3.0063752152672274</v>
      </c>
      <c r="V4183" s="51">
        <v>83.644603180886492</v>
      </c>
      <c r="X4183" s="49">
        <v>0.21490600000000001</v>
      </c>
      <c r="Y4183" s="49">
        <v>65.859700000000004</v>
      </c>
      <c r="Z4183" s="49">
        <v>0.46478799999999998</v>
      </c>
      <c r="AA4183" s="49">
        <v>7.69095</v>
      </c>
      <c r="AB4183" s="49">
        <v>6.5056500000000002</v>
      </c>
      <c r="AC4183" s="49">
        <v>0.178924</v>
      </c>
      <c r="AD4183" s="49">
        <v>4.8338700000000001</v>
      </c>
      <c r="AE4183" s="312"/>
      <c r="AF4183" s="343" t="s">
        <v>432</v>
      </c>
      <c r="AG4183" s="343">
        <v>30</v>
      </c>
      <c r="AH4183" s="343">
        <v>15</v>
      </c>
      <c r="AI4183" s="343"/>
      <c r="AJ4183" s="343"/>
      <c r="AK4183" s="343"/>
      <c r="AL4183" s="343"/>
      <c r="AM4183" s="343"/>
      <c r="AN4183" s="343"/>
      <c r="AO4183" s="343"/>
      <c r="AP4183" s="343"/>
      <c r="AQ4183" s="343"/>
      <c r="AR4183" s="343"/>
      <c r="AS4183" s="343"/>
      <c r="AT4183" s="343"/>
      <c r="AU4183" s="343"/>
      <c r="AV4183" s="343"/>
      <c r="AW4183" s="343"/>
      <c r="AX4183" s="343"/>
      <c r="AY4183" s="343"/>
      <c r="AZ4183" s="343"/>
      <c r="BA4183" s="343"/>
      <c r="BB4183" s="343"/>
      <c r="BC4183" s="343"/>
      <c r="BD4183" s="343"/>
      <c r="BE4183" s="475"/>
      <c r="BF4183" s="475"/>
      <c r="BG4183" s="475"/>
      <c r="BH4183" s="475"/>
      <c r="BI4183" s="475"/>
      <c r="BJ4183" s="475"/>
      <c r="BK4183" s="475"/>
      <c r="BL4183" s="475"/>
      <c r="BM4183" s="475"/>
      <c r="BN4183" s="475"/>
      <c r="BO4183" s="475"/>
      <c r="BP4183" s="306"/>
      <c r="BQ4183" s="496"/>
      <c r="BR4183" s="496"/>
      <c r="BS4183" s="496"/>
      <c r="BT4183" s="496"/>
      <c r="BU4183" s="496"/>
      <c r="BV4183" s="496"/>
    </row>
    <row r="4184" spans="1:74" s="52" customFormat="1" ht="12.75">
      <c r="A4184" s="45">
        <v>2670.0804681784898</v>
      </c>
      <c r="B4184" s="46" t="s">
        <v>364</v>
      </c>
      <c r="C4184" s="47" t="s">
        <v>392</v>
      </c>
      <c r="D4184" s="48">
        <v>89.609977528147695</v>
      </c>
      <c r="E4184" s="49">
        <v>39.283900000000003</v>
      </c>
      <c r="F4184" s="49">
        <v>3.4507000000000003E-2</v>
      </c>
      <c r="G4184" s="49">
        <v>15.486599999999999</v>
      </c>
      <c r="H4184" s="49">
        <v>0.28487600000000002</v>
      </c>
      <c r="I4184" s="49">
        <v>0.20124400000000001</v>
      </c>
      <c r="J4184" s="49">
        <v>44.341099999999997</v>
      </c>
      <c r="K4184" s="49">
        <v>0.25328499999999998</v>
      </c>
      <c r="L4184" s="49">
        <v>99.906734999999998</v>
      </c>
      <c r="M4184" s="47"/>
      <c r="N4184" s="50">
        <v>0.99171104358329221</v>
      </c>
      <c r="O4184" s="50">
        <v>6.8873661466290609E-4</v>
      </c>
      <c r="P4184" s="50">
        <v>0.32695096827772119</v>
      </c>
      <c r="Q4184" s="50">
        <v>5.7845597019765133E-3</v>
      </c>
      <c r="R4184" s="50">
        <v>4.3030781428309911E-3</v>
      </c>
      <c r="S4184" s="50">
        <v>1.668728030126174</v>
      </c>
      <c r="T4184" s="50">
        <v>6.850742926625783E-3</v>
      </c>
      <c r="U4184" s="50">
        <v>3.0056486006446499</v>
      </c>
      <c r="V4184" s="51">
        <v>83.6170562230093</v>
      </c>
      <c r="X4184" s="49">
        <v>0.21473500000000001</v>
      </c>
      <c r="Y4184" s="49">
        <v>44.955100000000002</v>
      </c>
      <c r="Z4184" s="49">
        <v>0.46425699999999998</v>
      </c>
      <c r="AA4184" s="49">
        <v>7.7941599999999998</v>
      </c>
      <c r="AB4184" s="49">
        <v>6.8648199999999999</v>
      </c>
      <c r="AC4184" s="49">
        <v>0.178925</v>
      </c>
      <c r="AD4184" s="49">
        <v>4.8266200000000001</v>
      </c>
      <c r="AE4184" s="312"/>
      <c r="AF4184" s="343" t="s">
        <v>432</v>
      </c>
      <c r="AG4184" s="343">
        <v>30</v>
      </c>
      <c r="AH4184" s="343">
        <v>15</v>
      </c>
      <c r="AI4184" s="343"/>
      <c r="AJ4184" s="343"/>
      <c r="AK4184" s="343"/>
      <c r="AL4184" s="343"/>
      <c r="AM4184" s="343"/>
      <c r="AN4184" s="343"/>
      <c r="AO4184" s="343"/>
      <c r="AP4184" s="343"/>
      <c r="AQ4184" s="343"/>
      <c r="AR4184" s="343"/>
      <c r="AS4184" s="343"/>
      <c r="AT4184" s="343"/>
      <c r="AU4184" s="343"/>
      <c r="AV4184" s="343"/>
      <c r="AW4184" s="343"/>
      <c r="AX4184" s="343"/>
      <c r="AY4184" s="343"/>
      <c r="AZ4184" s="343"/>
      <c r="BA4184" s="343"/>
      <c r="BB4184" s="343"/>
      <c r="BC4184" s="343"/>
      <c r="BD4184" s="343"/>
      <c r="BE4184" s="475"/>
      <c r="BF4184" s="475"/>
      <c r="BG4184" s="475"/>
      <c r="BH4184" s="475"/>
      <c r="BI4184" s="475"/>
      <c r="BJ4184" s="475"/>
      <c r="BK4184" s="475"/>
      <c r="BL4184" s="475"/>
      <c r="BM4184" s="475"/>
      <c r="BN4184" s="475"/>
      <c r="BO4184" s="475"/>
      <c r="BP4184" s="306"/>
      <c r="BQ4184" s="496"/>
      <c r="BR4184" s="496"/>
      <c r="BS4184" s="496"/>
      <c r="BT4184" s="496"/>
      <c r="BU4184" s="496"/>
      <c r="BV4184" s="496"/>
    </row>
    <row r="4185" spans="1:74" s="52" customFormat="1" ht="12.75">
      <c r="A4185" s="45">
        <v>2670.0804681784898</v>
      </c>
      <c r="B4185" s="46" t="s">
        <v>364</v>
      </c>
      <c r="C4185" s="47" t="s">
        <v>392</v>
      </c>
      <c r="D4185" s="48">
        <v>96.009977528147701</v>
      </c>
      <c r="E4185" s="49">
        <v>39.363199999999999</v>
      </c>
      <c r="F4185" s="49">
        <v>3.7765E-2</v>
      </c>
      <c r="G4185" s="49">
        <v>15.458399999999999</v>
      </c>
      <c r="H4185" s="49">
        <v>0.28107199999999999</v>
      </c>
      <c r="I4185" s="49">
        <v>0.213283</v>
      </c>
      <c r="J4185" s="49">
        <v>44.374499999999998</v>
      </c>
      <c r="K4185" s="49">
        <v>0.257799</v>
      </c>
      <c r="L4185" s="49">
        <v>100.003923</v>
      </c>
      <c r="M4185" s="47"/>
      <c r="N4185" s="50">
        <v>0.99250543350649678</v>
      </c>
      <c r="O4185" s="50">
        <v>7.528481721017342E-4</v>
      </c>
      <c r="P4185" s="50">
        <v>0.32595904074477788</v>
      </c>
      <c r="Q4185" s="50">
        <v>5.7003821637434853E-3</v>
      </c>
      <c r="R4185" s="50">
        <v>4.5549590426431875E-3</v>
      </c>
      <c r="S4185" s="50">
        <v>1.6679557095609097</v>
      </c>
      <c r="T4185" s="50">
        <v>6.9643625588900696E-3</v>
      </c>
      <c r="U4185" s="50">
        <v>3.0049247805494752</v>
      </c>
      <c r="V4185" s="51">
        <v>83.652308069098495</v>
      </c>
      <c r="X4185" s="49">
        <v>0.21446499999999999</v>
      </c>
      <c r="Y4185" s="49">
        <v>42.212600000000002</v>
      </c>
      <c r="Z4185" s="49">
        <v>0.46515000000000001</v>
      </c>
      <c r="AA4185" s="49">
        <v>7.6929699999999999</v>
      </c>
      <c r="AB4185" s="49">
        <v>6.5522799999999997</v>
      </c>
      <c r="AC4185" s="49">
        <v>0.178927</v>
      </c>
      <c r="AD4185" s="49">
        <v>4.7148899999999996</v>
      </c>
      <c r="AE4185" s="312"/>
      <c r="AF4185" s="343" t="s">
        <v>432</v>
      </c>
      <c r="AG4185" s="343">
        <v>30</v>
      </c>
      <c r="AH4185" s="343">
        <v>15</v>
      </c>
      <c r="AI4185" s="343"/>
      <c r="AJ4185" s="343"/>
      <c r="AK4185" s="343"/>
      <c r="AL4185" s="343"/>
      <c r="AM4185" s="343"/>
      <c r="AN4185" s="343"/>
      <c r="AO4185" s="343"/>
      <c r="AP4185" s="343"/>
      <c r="AQ4185" s="343"/>
      <c r="AR4185" s="343"/>
      <c r="AS4185" s="343"/>
      <c r="AT4185" s="343"/>
      <c r="AU4185" s="343"/>
      <c r="AV4185" s="343"/>
      <c r="AW4185" s="343"/>
      <c r="AX4185" s="343"/>
      <c r="AY4185" s="343"/>
      <c r="AZ4185" s="343"/>
      <c r="BA4185" s="343"/>
      <c r="BB4185" s="343"/>
      <c r="BC4185" s="343"/>
      <c r="BD4185" s="343"/>
      <c r="BE4185" s="475"/>
      <c r="BF4185" s="475"/>
      <c r="BG4185" s="475"/>
      <c r="BH4185" s="475"/>
      <c r="BI4185" s="475"/>
      <c r="BJ4185" s="475"/>
      <c r="BK4185" s="475"/>
      <c r="BL4185" s="475"/>
      <c r="BM4185" s="475"/>
      <c r="BN4185" s="475"/>
      <c r="BO4185" s="475"/>
      <c r="BP4185" s="306"/>
      <c r="BQ4185" s="496"/>
      <c r="BR4185" s="496"/>
      <c r="BS4185" s="496"/>
      <c r="BT4185" s="496"/>
      <c r="BU4185" s="496"/>
      <c r="BV4185" s="496"/>
    </row>
    <row r="4186" spans="1:74" s="52" customFormat="1" ht="12.75">
      <c r="A4186" s="45">
        <v>2670.0804681784898</v>
      </c>
      <c r="B4186" s="46" t="s">
        <v>364</v>
      </c>
      <c r="C4186" s="47" t="s">
        <v>392</v>
      </c>
      <c r="D4186" s="48">
        <v>102.40997752814771</v>
      </c>
      <c r="E4186" s="49">
        <v>39.423099999999998</v>
      </c>
      <c r="F4186" s="49">
        <v>3.7964999999999999E-2</v>
      </c>
      <c r="G4186" s="49">
        <v>15.352499999999999</v>
      </c>
      <c r="H4186" s="49">
        <v>0.34056700000000001</v>
      </c>
      <c r="I4186" s="49">
        <v>0.198797</v>
      </c>
      <c r="J4186" s="49">
        <v>44.319200000000002</v>
      </c>
      <c r="K4186" s="49">
        <v>0.25541799999999998</v>
      </c>
      <c r="L4186" s="49">
        <v>99.953701000000009</v>
      </c>
      <c r="M4186" s="47"/>
      <c r="N4186" s="50">
        <v>0.99394385481265912</v>
      </c>
      <c r="O4186" s="50">
        <v>7.5678044347340131E-4</v>
      </c>
      <c r="P4186" s="50">
        <v>0.32370259530409295</v>
      </c>
      <c r="Q4186" s="50">
        <v>6.9064923873662278E-3</v>
      </c>
      <c r="R4186" s="50">
        <v>4.2452830024541028E-3</v>
      </c>
      <c r="S4186" s="50">
        <v>1.6657565869607405</v>
      </c>
      <c r="T4186" s="50">
        <v>6.8995414600728777E-3</v>
      </c>
      <c r="U4186" s="50">
        <v>3.0029882843473712</v>
      </c>
      <c r="V4186" s="51">
        <v>83.729116023602728</v>
      </c>
      <c r="X4186" s="49">
        <v>0.21429599999999999</v>
      </c>
      <c r="Y4186" s="49">
        <v>42.551499999999997</v>
      </c>
      <c r="Z4186" s="49">
        <v>0.46612500000000001</v>
      </c>
      <c r="AA4186" s="49">
        <v>6.6136799999999996</v>
      </c>
      <c r="AB4186" s="49">
        <v>6.9733200000000002</v>
      </c>
      <c r="AC4186" s="49">
        <v>0.17896200000000001</v>
      </c>
      <c r="AD4186" s="49">
        <v>4.7558600000000002</v>
      </c>
      <c r="AE4186" s="312"/>
      <c r="AF4186" s="343" t="s">
        <v>432</v>
      </c>
      <c r="AG4186" s="343">
        <v>30</v>
      </c>
      <c r="AH4186" s="343">
        <v>15</v>
      </c>
      <c r="AI4186" s="343"/>
      <c r="AJ4186" s="343"/>
      <c r="AK4186" s="343"/>
      <c r="AL4186" s="343"/>
      <c r="AM4186" s="343"/>
      <c r="AN4186" s="343"/>
      <c r="AO4186" s="343"/>
      <c r="AP4186" s="343"/>
      <c r="AQ4186" s="343"/>
      <c r="AR4186" s="343"/>
      <c r="AS4186" s="343"/>
      <c r="AT4186" s="343"/>
      <c r="AU4186" s="343"/>
      <c r="AV4186" s="343"/>
      <c r="AW4186" s="343"/>
      <c r="AX4186" s="343"/>
      <c r="AY4186" s="343"/>
      <c r="AZ4186" s="343"/>
      <c r="BA4186" s="343"/>
      <c r="BB4186" s="343"/>
      <c r="BC4186" s="343"/>
      <c r="BD4186" s="343"/>
      <c r="BE4186" s="475"/>
      <c r="BF4186" s="475"/>
      <c r="BG4186" s="475"/>
      <c r="BH4186" s="475"/>
      <c r="BI4186" s="475"/>
      <c r="BJ4186" s="475"/>
      <c r="BK4186" s="475"/>
      <c r="BL4186" s="475"/>
      <c r="BM4186" s="475"/>
      <c r="BN4186" s="475"/>
      <c r="BO4186" s="475"/>
      <c r="BP4186" s="306"/>
      <c r="BQ4186" s="496"/>
      <c r="BR4186" s="496"/>
      <c r="BS4186" s="496"/>
      <c r="BT4186" s="496"/>
      <c r="BU4186" s="496"/>
      <c r="BV4186" s="496"/>
    </row>
    <row r="4187" spans="1:74" s="52" customFormat="1" ht="12.75">
      <c r="A4187" s="45">
        <v>2670.0804681784898</v>
      </c>
      <c r="B4187" s="46" t="s">
        <v>364</v>
      </c>
      <c r="C4187" s="47" t="s">
        <v>392</v>
      </c>
      <c r="D4187" s="48">
        <v>108.80997752814771</v>
      </c>
      <c r="E4187" s="49">
        <v>39.426600000000001</v>
      </c>
      <c r="F4187" s="49">
        <v>2.1115999999999999E-2</v>
      </c>
      <c r="G4187" s="49">
        <v>15.490500000000001</v>
      </c>
      <c r="H4187" s="49">
        <v>0.31106</v>
      </c>
      <c r="I4187" s="49">
        <v>0.18430199999999999</v>
      </c>
      <c r="J4187" s="49">
        <v>44.540700000000001</v>
      </c>
      <c r="K4187" s="49">
        <v>0.26446799999999998</v>
      </c>
      <c r="L4187" s="49">
        <v>100.27259199999999</v>
      </c>
      <c r="M4187" s="47"/>
      <c r="N4187" s="50">
        <v>0.99144789046517778</v>
      </c>
      <c r="O4187" s="50">
        <v>4.1982436005859233E-4</v>
      </c>
      <c r="P4187" s="50">
        <v>0.32576318041910052</v>
      </c>
      <c r="Q4187" s="50">
        <v>6.2917089796910635E-3</v>
      </c>
      <c r="R4187" s="50">
        <v>3.9255124002989406E-3</v>
      </c>
      <c r="S4187" s="50">
        <v>1.6697296145021385</v>
      </c>
      <c r="T4187" s="50">
        <v>7.1254343762186759E-3</v>
      </c>
      <c r="U4187" s="50">
        <v>3.0057062639400249</v>
      </c>
      <c r="V4187" s="51">
        <v>83.67505103259677</v>
      </c>
      <c r="X4187" s="49">
        <v>0.21424499999999999</v>
      </c>
      <c r="Y4187" s="49">
        <v>72.542699999999996</v>
      </c>
      <c r="Z4187" s="49">
        <v>0.46322999999999998</v>
      </c>
      <c r="AA4187" s="49">
        <v>7.1635099999999996</v>
      </c>
      <c r="AB4187" s="49">
        <v>7.6307200000000002</v>
      </c>
      <c r="AC4187" s="49">
        <v>0.17846200000000001</v>
      </c>
      <c r="AD4187" s="49">
        <v>4.4816900000000004</v>
      </c>
      <c r="AE4187" s="312"/>
      <c r="AF4187" s="343" t="s">
        <v>432</v>
      </c>
      <c r="AG4187" s="343">
        <v>30</v>
      </c>
      <c r="AH4187" s="343">
        <v>15</v>
      </c>
      <c r="AI4187" s="343"/>
      <c r="AJ4187" s="343"/>
      <c r="AK4187" s="343"/>
      <c r="AL4187" s="343"/>
      <c r="AM4187" s="343"/>
      <c r="AN4187" s="343"/>
      <c r="AO4187" s="343"/>
      <c r="AP4187" s="343"/>
      <c r="AQ4187" s="343"/>
      <c r="AR4187" s="343"/>
      <c r="AS4187" s="343"/>
      <c r="AT4187" s="343"/>
      <c r="AU4187" s="343"/>
      <c r="AV4187" s="343"/>
      <c r="AW4187" s="343"/>
      <c r="AX4187" s="343"/>
      <c r="AY4187" s="343"/>
      <c r="AZ4187" s="343"/>
      <c r="BA4187" s="343"/>
      <c r="BB4187" s="343"/>
      <c r="BC4187" s="343"/>
      <c r="BD4187" s="343"/>
      <c r="BE4187" s="475"/>
      <c r="BF4187" s="475"/>
      <c r="BG4187" s="475"/>
      <c r="BH4187" s="475"/>
      <c r="BI4187" s="475"/>
      <c r="BJ4187" s="475"/>
      <c r="BK4187" s="475"/>
      <c r="BL4187" s="475"/>
      <c r="BM4187" s="475"/>
      <c r="BN4187" s="475"/>
      <c r="BO4187" s="475"/>
      <c r="BP4187" s="306"/>
      <c r="BQ4187" s="496"/>
      <c r="BR4187" s="496"/>
      <c r="BS4187" s="496"/>
      <c r="BT4187" s="496"/>
      <c r="BU4187" s="496"/>
      <c r="BV4187" s="496"/>
    </row>
    <row r="4188" spans="1:74" s="52" customFormat="1" ht="12.75">
      <c r="A4188" s="45"/>
      <c r="B4188" s="46"/>
      <c r="C4188" s="47"/>
      <c r="D4188" s="48"/>
      <c r="E4188" s="49"/>
      <c r="F4188" s="49"/>
      <c r="G4188" s="49"/>
      <c r="H4188" s="49"/>
      <c r="I4188" s="49"/>
      <c r="J4188" s="49"/>
      <c r="K4188" s="49"/>
      <c r="L4188" s="49"/>
      <c r="M4188" s="47"/>
      <c r="N4188" s="50"/>
      <c r="O4188" s="50"/>
      <c r="P4188" s="50"/>
      <c r="Q4188" s="50"/>
      <c r="R4188" s="50"/>
      <c r="S4188" s="50"/>
      <c r="T4188" s="50"/>
      <c r="U4188" s="50"/>
      <c r="V4188" s="51"/>
      <c r="AE4188" s="312"/>
      <c r="AF4188" s="312"/>
      <c r="AG4188" s="312"/>
      <c r="AH4188" s="312"/>
      <c r="AI4188" s="312"/>
      <c r="AJ4188" s="312"/>
      <c r="AK4188" s="312"/>
      <c r="AL4188" s="312"/>
      <c r="AM4188" s="312"/>
      <c r="AN4188" s="312"/>
      <c r="AO4188" s="312"/>
      <c r="AP4188" s="312"/>
      <c r="AQ4188" s="312"/>
      <c r="AR4188" s="312"/>
      <c r="AS4188" s="312"/>
      <c r="AT4188" s="312"/>
      <c r="AU4188" s="312"/>
      <c r="AV4188" s="312"/>
      <c r="AW4188" s="312"/>
      <c r="AX4188" s="312"/>
      <c r="AY4188" s="312"/>
      <c r="AZ4188" s="312"/>
      <c r="BA4188" s="312"/>
      <c r="BB4188" s="312"/>
      <c r="BC4188" s="312"/>
      <c r="BD4188" s="312"/>
      <c r="BE4188" s="306"/>
      <c r="BF4188" s="306"/>
      <c r="BG4188" s="306"/>
      <c r="BH4188" s="306"/>
      <c r="BI4188" s="306"/>
      <c r="BJ4188" s="306"/>
      <c r="BK4188" s="306"/>
      <c r="BL4188" s="306"/>
      <c r="BM4188" s="306"/>
      <c r="BN4188" s="306"/>
      <c r="BO4188" s="306"/>
      <c r="BP4188" s="306"/>
      <c r="BQ4188" s="496"/>
      <c r="BR4188" s="496"/>
      <c r="BS4188" s="496"/>
      <c r="BT4188" s="496"/>
      <c r="BU4188" s="496"/>
      <c r="BV4188" s="496"/>
    </row>
    <row r="4189" spans="1:74" s="52" customFormat="1" ht="12.75">
      <c r="A4189" s="45">
        <v>2670.0804681784898</v>
      </c>
      <c r="B4189" s="46" t="s">
        <v>364</v>
      </c>
      <c r="C4189" s="47" t="s">
        <v>393</v>
      </c>
      <c r="D4189" s="48">
        <v>0</v>
      </c>
      <c r="E4189" s="49">
        <v>38.272599999999997</v>
      </c>
      <c r="F4189" s="49">
        <v>1.2156E-2</v>
      </c>
      <c r="G4189" s="49">
        <v>20.102599999999999</v>
      </c>
      <c r="H4189" s="49">
        <v>0.23061100000000001</v>
      </c>
      <c r="I4189" s="49">
        <v>0.253355</v>
      </c>
      <c r="J4189" s="49">
        <v>40.664099999999998</v>
      </c>
      <c r="K4189" s="49">
        <v>0.271119</v>
      </c>
      <c r="L4189" s="49">
        <v>99.844602999999992</v>
      </c>
      <c r="M4189" s="47"/>
      <c r="N4189" s="50">
        <v>0.98875634209060148</v>
      </c>
      <c r="O4189" s="50">
        <v>2.4829468445033992E-4</v>
      </c>
      <c r="P4189" s="50">
        <v>0.43431971223406746</v>
      </c>
      <c r="Q4189" s="50">
        <v>4.7920928821008416E-3</v>
      </c>
      <c r="R4189" s="50">
        <v>5.5439146363660914E-3</v>
      </c>
      <c r="S4189" s="50">
        <v>1.5661055403941466</v>
      </c>
      <c r="T4189" s="50">
        <v>7.5044508427354814E-3</v>
      </c>
      <c r="U4189" s="50">
        <v>3.0084292546898115</v>
      </c>
      <c r="V4189" s="51">
        <v>78.288630796704538</v>
      </c>
      <c r="X4189" s="49">
        <v>0.216833</v>
      </c>
      <c r="Y4189" s="49">
        <v>124.27800000000001</v>
      </c>
      <c r="Z4189" s="49">
        <v>0.40522999999999998</v>
      </c>
      <c r="AA4189" s="49">
        <v>9.4064599999999992</v>
      </c>
      <c r="AB4189" s="49">
        <v>5.7755999999999998</v>
      </c>
      <c r="AC4189" s="49">
        <v>0.189858</v>
      </c>
      <c r="AD4189" s="49">
        <v>4.6015800000000002</v>
      </c>
      <c r="AE4189" s="312"/>
      <c r="AF4189" s="343" t="s">
        <v>432</v>
      </c>
      <c r="AG4189" s="343">
        <v>30</v>
      </c>
      <c r="AH4189" s="343">
        <v>15</v>
      </c>
      <c r="AI4189" s="343"/>
      <c r="AJ4189" s="343"/>
      <c r="AK4189" s="343"/>
      <c r="AL4189" s="343"/>
      <c r="AM4189" s="343"/>
      <c r="AN4189" s="343"/>
      <c r="AO4189" s="343"/>
      <c r="AP4189" s="343"/>
      <c r="AQ4189" s="343"/>
      <c r="AR4189" s="343"/>
      <c r="AS4189" s="343"/>
      <c r="AT4189" s="343"/>
      <c r="AU4189" s="343"/>
      <c r="AV4189" s="343"/>
      <c r="AW4189" s="343"/>
      <c r="AX4189" s="343"/>
      <c r="AY4189" s="343"/>
      <c r="AZ4189" s="343"/>
      <c r="BA4189" s="343"/>
      <c r="BB4189" s="343"/>
      <c r="BC4189" s="343"/>
      <c r="BD4189" s="343"/>
      <c r="BE4189" s="475"/>
      <c r="BF4189" s="475"/>
      <c r="BG4189" s="475"/>
      <c r="BH4189" s="475"/>
      <c r="BI4189" s="475"/>
      <c r="BJ4189" s="475"/>
      <c r="BK4189" s="475"/>
      <c r="BL4189" s="475"/>
      <c r="BM4189" s="475"/>
      <c r="BN4189" s="475"/>
      <c r="BO4189" s="475"/>
      <c r="BP4189" s="306"/>
      <c r="BQ4189" s="496"/>
      <c r="BR4189" s="496"/>
      <c r="BS4189" s="496"/>
      <c r="BT4189" s="496"/>
      <c r="BU4189" s="496"/>
      <c r="BV4189" s="496"/>
    </row>
    <row r="4190" spans="1:74" s="52" customFormat="1" ht="12.75">
      <c r="A4190" s="45">
        <v>2670.0804681784898</v>
      </c>
      <c r="B4190" s="46" t="s">
        <v>364</v>
      </c>
      <c r="C4190" s="47" t="s">
        <v>393</v>
      </c>
      <c r="D4190" s="48">
        <v>3.9743918088180328</v>
      </c>
      <c r="E4190" s="49">
        <v>38.3367</v>
      </c>
      <c r="F4190" s="49">
        <v>2.5409000000000001E-2</v>
      </c>
      <c r="G4190" s="49">
        <v>18.8935</v>
      </c>
      <c r="H4190" s="49">
        <v>0.22414300000000001</v>
      </c>
      <c r="I4190" s="49">
        <v>0.23910400000000001</v>
      </c>
      <c r="J4190" s="49">
        <v>41.401200000000003</v>
      </c>
      <c r="K4190" s="49">
        <v>0.29160999999999998</v>
      </c>
      <c r="L4190" s="49">
        <v>99.442685000000012</v>
      </c>
      <c r="M4190" s="47"/>
      <c r="N4190" s="50">
        <v>0.98896177647105754</v>
      </c>
      <c r="O4190" s="50">
        <v>5.1823622642084696E-4</v>
      </c>
      <c r="P4190" s="50">
        <v>0.40759907709443011</v>
      </c>
      <c r="Q4190" s="50">
        <v>4.6508662775012807E-3</v>
      </c>
      <c r="R4190" s="50">
        <v>5.2244113080113412E-3</v>
      </c>
      <c r="S4190" s="50">
        <v>1.5921583351371817</v>
      </c>
      <c r="T4190" s="50">
        <v>8.0598106756450613E-3</v>
      </c>
      <c r="U4190" s="50">
        <v>3.0081155924855327</v>
      </c>
      <c r="V4190" s="51">
        <v>79.617573881645313</v>
      </c>
      <c r="X4190" s="49">
        <v>0.21668599999999999</v>
      </c>
      <c r="Y4190" s="49">
        <v>61.462899999999998</v>
      </c>
      <c r="Z4190" s="49">
        <v>0.41843900000000001</v>
      </c>
      <c r="AA4190" s="49">
        <v>9.7278800000000007</v>
      </c>
      <c r="AB4190" s="49">
        <v>6.0505000000000004</v>
      </c>
      <c r="AC4190" s="49">
        <v>0.187413</v>
      </c>
      <c r="AD4190" s="49">
        <v>4.2801799999999997</v>
      </c>
      <c r="AE4190" s="312"/>
      <c r="AF4190" s="343" t="s">
        <v>432</v>
      </c>
      <c r="AG4190" s="343">
        <v>30</v>
      </c>
      <c r="AH4190" s="343">
        <v>15</v>
      </c>
      <c r="AI4190" s="343"/>
      <c r="AJ4190" s="343"/>
      <c r="AK4190" s="343"/>
      <c r="AL4190" s="343"/>
      <c r="AM4190" s="343"/>
      <c r="AN4190" s="343"/>
      <c r="AO4190" s="343"/>
      <c r="AP4190" s="343"/>
      <c r="AQ4190" s="343"/>
      <c r="AR4190" s="343"/>
      <c r="AS4190" s="343"/>
      <c r="AT4190" s="343"/>
      <c r="AU4190" s="343"/>
      <c r="AV4190" s="343"/>
      <c r="AW4190" s="343"/>
      <c r="AX4190" s="343"/>
      <c r="AY4190" s="343"/>
      <c r="AZ4190" s="343"/>
      <c r="BA4190" s="343"/>
      <c r="BB4190" s="343"/>
      <c r="BC4190" s="343"/>
      <c r="BD4190" s="343"/>
      <c r="BE4190" s="475"/>
      <c r="BF4190" s="475"/>
      <c r="BG4190" s="475"/>
      <c r="BH4190" s="475"/>
      <c r="BI4190" s="475"/>
      <c r="BJ4190" s="475"/>
      <c r="BK4190" s="475"/>
      <c r="BL4190" s="475"/>
      <c r="BM4190" s="475"/>
      <c r="BN4190" s="475"/>
      <c r="BO4190" s="475"/>
      <c r="BP4190" s="306"/>
      <c r="BQ4190" s="496"/>
      <c r="BR4190" s="496"/>
      <c r="BS4190" s="496"/>
      <c r="BT4190" s="496"/>
      <c r="BU4190" s="496"/>
      <c r="BV4190" s="496"/>
    </row>
    <row r="4191" spans="1:74" s="52" customFormat="1" ht="12.75">
      <c r="A4191" s="45">
        <v>2670.0804681784898</v>
      </c>
      <c r="B4191" s="46" t="s">
        <v>364</v>
      </c>
      <c r="C4191" s="47" t="s">
        <v>393</v>
      </c>
      <c r="D4191" s="48">
        <v>7.9743918088180328</v>
      </c>
      <c r="E4191" s="49">
        <v>38.641199999999998</v>
      </c>
      <c r="F4191" s="49">
        <v>2.3633000000000001E-2</v>
      </c>
      <c r="G4191" s="49">
        <v>18.459199999999999</v>
      </c>
      <c r="H4191" s="49">
        <v>0.241061</v>
      </c>
      <c r="I4191" s="49">
        <v>0.25098900000000002</v>
      </c>
      <c r="J4191" s="49">
        <v>41.977800000000002</v>
      </c>
      <c r="K4191" s="49">
        <v>0.25944</v>
      </c>
      <c r="L4191" s="49">
        <v>99.873040999999986</v>
      </c>
      <c r="M4191" s="47"/>
      <c r="N4191" s="50">
        <v>0.99010958649870673</v>
      </c>
      <c r="O4191" s="50">
        <v>4.7877000124545475E-4</v>
      </c>
      <c r="P4191" s="50">
        <v>0.39555012841290405</v>
      </c>
      <c r="Q4191" s="50">
        <v>4.9682507497886327E-3</v>
      </c>
      <c r="R4191" s="50">
        <v>5.4471970755321552E-3</v>
      </c>
      <c r="S4191" s="50">
        <v>1.6034701521679555</v>
      </c>
      <c r="T4191" s="50">
        <v>7.1224144861070414E-3</v>
      </c>
      <c r="U4191" s="50">
        <v>3.0077419574277604</v>
      </c>
      <c r="V4191" s="51">
        <v>80.212800627617028</v>
      </c>
      <c r="X4191" s="49">
        <v>0.21585399999999999</v>
      </c>
      <c r="Y4191" s="49">
        <v>67.219399999999993</v>
      </c>
      <c r="Z4191" s="49">
        <v>0.424014</v>
      </c>
      <c r="AA4191" s="49">
        <v>8.9068299999999994</v>
      </c>
      <c r="AB4191" s="49">
        <v>5.7337400000000001</v>
      </c>
      <c r="AC4191" s="49">
        <v>0.18590499999999999</v>
      </c>
      <c r="AD4191" s="49">
        <v>4.7885799999999996</v>
      </c>
      <c r="AE4191" s="312"/>
      <c r="AF4191" s="343" t="s">
        <v>432</v>
      </c>
      <c r="AG4191" s="343">
        <v>30</v>
      </c>
      <c r="AH4191" s="343">
        <v>15</v>
      </c>
      <c r="AI4191" s="343"/>
      <c r="AJ4191" s="343"/>
      <c r="AK4191" s="343"/>
      <c r="AL4191" s="343"/>
      <c r="AM4191" s="343"/>
      <c r="AN4191" s="343"/>
      <c r="AO4191" s="343"/>
      <c r="AP4191" s="343"/>
      <c r="AQ4191" s="343"/>
      <c r="AR4191" s="343"/>
      <c r="AS4191" s="343"/>
      <c r="AT4191" s="343"/>
      <c r="AU4191" s="343"/>
      <c r="AV4191" s="343"/>
      <c r="AW4191" s="343"/>
      <c r="AX4191" s="343"/>
      <c r="AY4191" s="343"/>
      <c r="AZ4191" s="343"/>
      <c r="BA4191" s="343"/>
      <c r="BB4191" s="343"/>
      <c r="BC4191" s="343"/>
      <c r="BD4191" s="343"/>
      <c r="BE4191" s="475"/>
      <c r="BF4191" s="475"/>
      <c r="BG4191" s="475"/>
      <c r="BH4191" s="475"/>
      <c r="BI4191" s="475"/>
      <c r="BJ4191" s="475"/>
      <c r="BK4191" s="475"/>
      <c r="BL4191" s="475"/>
      <c r="BM4191" s="475"/>
      <c r="BN4191" s="475"/>
      <c r="BO4191" s="475"/>
      <c r="BP4191" s="306"/>
      <c r="BQ4191" s="496"/>
      <c r="BR4191" s="496"/>
      <c r="BS4191" s="496"/>
      <c r="BT4191" s="496"/>
      <c r="BU4191" s="496"/>
      <c r="BV4191" s="496"/>
    </row>
    <row r="4192" spans="1:74" s="52" customFormat="1" ht="12.75">
      <c r="A4192" s="45">
        <v>2670.0804681784898</v>
      </c>
      <c r="B4192" s="46" t="s">
        <v>364</v>
      </c>
      <c r="C4192" s="47" t="s">
        <v>393</v>
      </c>
      <c r="D4192" s="48">
        <v>11.974391808818034</v>
      </c>
      <c r="E4192" s="49">
        <v>38.7119</v>
      </c>
      <c r="F4192" s="49">
        <v>4.3589999999999997E-2</v>
      </c>
      <c r="G4192" s="49">
        <v>18.0305</v>
      </c>
      <c r="H4192" s="49">
        <v>0.23724999999999999</v>
      </c>
      <c r="I4192" s="49">
        <v>0.23322599999999999</v>
      </c>
      <c r="J4192" s="49">
        <v>42.398600000000002</v>
      </c>
      <c r="K4192" s="49">
        <v>0.252438</v>
      </c>
      <c r="L4192" s="49">
        <v>99.92790500000001</v>
      </c>
      <c r="M4192" s="47"/>
      <c r="N4192" s="50">
        <v>0.98916902364047332</v>
      </c>
      <c r="O4192" s="50">
        <v>8.8061951328105288E-4</v>
      </c>
      <c r="P4192" s="50">
        <v>0.38529181642875815</v>
      </c>
      <c r="Q4192" s="50">
        <v>4.8761396376442749E-3</v>
      </c>
      <c r="R4192" s="50">
        <v>5.047644071822688E-3</v>
      </c>
      <c r="S4192" s="50">
        <v>1.6150504105211636</v>
      </c>
      <c r="T4192" s="50">
        <v>6.9109603079941691E-3</v>
      </c>
      <c r="U4192" s="50">
        <v>3.0078409885250799</v>
      </c>
      <c r="V4192" s="51">
        <v>80.738705045673981</v>
      </c>
      <c r="X4192" s="49">
        <v>0.21577099999999999</v>
      </c>
      <c r="Y4192" s="49">
        <v>36.939799999999998</v>
      </c>
      <c r="Z4192" s="49">
        <v>0.42899999999999999</v>
      </c>
      <c r="AA4192" s="49">
        <v>9.0771999999999995</v>
      </c>
      <c r="AB4192" s="49">
        <v>6.0902099999999999</v>
      </c>
      <c r="AC4192" s="49">
        <v>0.184641</v>
      </c>
      <c r="AD4192" s="49">
        <v>4.6866500000000002</v>
      </c>
      <c r="AE4192" s="312"/>
      <c r="AF4192" s="343" t="s">
        <v>432</v>
      </c>
      <c r="AG4192" s="343">
        <v>30</v>
      </c>
      <c r="AH4192" s="343">
        <v>15</v>
      </c>
      <c r="AI4192" s="343"/>
      <c r="AJ4192" s="343"/>
      <c r="AK4192" s="343"/>
      <c r="AL4192" s="343"/>
      <c r="AM4192" s="343"/>
      <c r="AN4192" s="343"/>
      <c r="AO4192" s="343"/>
      <c r="AP4192" s="343"/>
      <c r="AQ4192" s="343"/>
      <c r="AR4192" s="343"/>
      <c r="AS4192" s="343"/>
      <c r="AT4192" s="343"/>
      <c r="AU4192" s="343"/>
      <c r="AV4192" s="343"/>
      <c r="AW4192" s="343"/>
      <c r="AX4192" s="343"/>
      <c r="AY4192" s="343"/>
      <c r="AZ4192" s="343"/>
      <c r="BA4192" s="343"/>
      <c r="BB4192" s="343"/>
      <c r="BC4192" s="343"/>
      <c r="BD4192" s="343"/>
      <c r="BE4192" s="475"/>
      <c r="BF4192" s="475"/>
      <c r="BG4192" s="475"/>
      <c r="BH4192" s="475"/>
      <c r="BI4192" s="475"/>
      <c r="BJ4192" s="475"/>
      <c r="BK4192" s="475"/>
      <c r="BL4192" s="475"/>
      <c r="BM4192" s="475"/>
      <c r="BN4192" s="475"/>
      <c r="BO4192" s="475"/>
      <c r="BP4192" s="306"/>
      <c r="BQ4192" s="496"/>
      <c r="BR4192" s="496"/>
      <c r="BS4192" s="496"/>
      <c r="BT4192" s="496"/>
      <c r="BU4192" s="496"/>
      <c r="BV4192" s="496"/>
    </row>
    <row r="4193" spans="1:74" s="52" customFormat="1" ht="12.75">
      <c r="A4193" s="45">
        <v>2670.0804681784898</v>
      </c>
      <c r="B4193" s="46" t="s">
        <v>364</v>
      </c>
      <c r="C4193" s="47" t="s">
        <v>393</v>
      </c>
      <c r="D4193" s="48">
        <v>15.974391808818034</v>
      </c>
      <c r="E4193" s="49">
        <v>38.850099999999998</v>
      </c>
      <c r="F4193" s="49">
        <v>3.8966000000000001E-2</v>
      </c>
      <c r="G4193" s="49">
        <v>17.670999999999999</v>
      </c>
      <c r="H4193" s="49">
        <v>0.26670700000000003</v>
      </c>
      <c r="I4193" s="49">
        <v>0.23532700000000001</v>
      </c>
      <c r="J4193" s="49">
        <v>42.663400000000003</v>
      </c>
      <c r="K4193" s="49">
        <v>0.257629</v>
      </c>
      <c r="L4193" s="49">
        <v>100.00236499999998</v>
      </c>
      <c r="M4193" s="47"/>
      <c r="N4193" s="50">
        <v>0.99025568417280085</v>
      </c>
      <c r="O4193" s="50">
        <v>7.8526536751348931E-4</v>
      </c>
      <c r="P4193" s="50">
        <v>0.3766797936710789</v>
      </c>
      <c r="Q4193" s="50">
        <v>5.4680630009407306E-3</v>
      </c>
      <c r="R4193" s="50">
        <v>5.0805730546481832E-3</v>
      </c>
      <c r="S4193" s="50">
        <v>1.6211351093268418</v>
      </c>
      <c r="T4193" s="50">
        <v>7.0357046205202136E-3</v>
      </c>
      <c r="U4193" s="50">
        <v>3.00701805717362</v>
      </c>
      <c r="V4193" s="51">
        <v>81.14541076323772</v>
      </c>
      <c r="X4193" s="49">
        <v>0.21534400000000001</v>
      </c>
      <c r="Y4193" s="49">
        <v>40.110100000000003</v>
      </c>
      <c r="Z4193" s="49">
        <v>0.43357200000000001</v>
      </c>
      <c r="AA4193" s="49">
        <v>8.0528399999999998</v>
      </c>
      <c r="AB4193" s="49">
        <v>6.0769000000000002</v>
      </c>
      <c r="AC4193" s="49">
        <v>0.183836</v>
      </c>
      <c r="AD4193" s="49">
        <v>4.6417599999999997</v>
      </c>
      <c r="AE4193" s="312"/>
      <c r="AF4193" s="343" t="s">
        <v>432</v>
      </c>
      <c r="AG4193" s="343">
        <v>30</v>
      </c>
      <c r="AH4193" s="343">
        <v>15</v>
      </c>
      <c r="AI4193" s="343"/>
      <c r="AJ4193" s="343"/>
      <c r="AK4193" s="343"/>
      <c r="AL4193" s="343"/>
      <c r="AM4193" s="343"/>
      <c r="AN4193" s="343"/>
      <c r="AO4193" s="343"/>
      <c r="AP4193" s="343"/>
      <c r="AQ4193" s="343"/>
      <c r="AR4193" s="343"/>
      <c r="AS4193" s="343"/>
      <c r="AT4193" s="343"/>
      <c r="AU4193" s="343"/>
      <c r="AV4193" s="343"/>
      <c r="AW4193" s="343"/>
      <c r="AX4193" s="343"/>
      <c r="AY4193" s="343"/>
      <c r="AZ4193" s="343"/>
      <c r="BA4193" s="343"/>
      <c r="BB4193" s="343"/>
      <c r="BC4193" s="343"/>
      <c r="BD4193" s="343"/>
      <c r="BE4193" s="475"/>
      <c r="BF4193" s="475"/>
      <c r="BG4193" s="475"/>
      <c r="BH4193" s="475"/>
      <c r="BI4193" s="475"/>
      <c r="BJ4193" s="475"/>
      <c r="BK4193" s="475"/>
      <c r="BL4193" s="475"/>
      <c r="BM4193" s="475"/>
      <c r="BN4193" s="475"/>
      <c r="BO4193" s="475"/>
      <c r="BP4193" s="306"/>
      <c r="BQ4193" s="496"/>
      <c r="BR4193" s="496"/>
      <c r="BS4193" s="496"/>
      <c r="BT4193" s="496"/>
      <c r="BU4193" s="496"/>
      <c r="BV4193" s="496"/>
    </row>
    <row r="4194" spans="1:74" s="52" customFormat="1" ht="12.75">
      <c r="A4194" s="45">
        <v>2670.0804681784898</v>
      </c>
      <c r="B4194" s="46" t="s">
        <v>364</v>
      </c>
      <c r="C4194" s="47" t="s">
        <v>393</v>
      </c>
      <c r="D4194" s="48">
        <v>19.974391808818034</v>
      </c>
      <c r="E4194" s="49">
        <v>38.900199999999998</v>
      </c>
      <c r="F4194" s="49">
        <v>3.3273999999999998E-2</v>
      </c>
      <c r="G4194" s="49">
        <v>17.299499999999998</v>
      </c>
      <c r="H4194" s="49">
        <v>0.26935999999999999</v>
      </c>
      <c r="I4194" s="49">
        <v>0.21782699999999999</v>
      </c>
      <c r="J4194" s="49">
        <v>42.866100000000003</v>
      </c>
      <c r="K4194" s="49">
        <v>0.248947</v>
      </c>
      <c r="L4194" s="49">
        <v>99.871981999999988</v>
      </c>
      <c r="M4194" s="47"/>
      <c r="N4194" s="50">
        <v>0.99078633537969885</v>
      </c>
      <c r="O4194" s="50">
        <v>6.7005214443109065E-4</v>
      </c>
      <c r="P4194" s="50">
        <v>0.36848322294125729</v>
      </c>
      <c r="Q4194" s="50">
        <v>5.5182982573362205E-3</v>
      </c>
      <c r="R4194" s="50">
        <v>4.6992183338801646E-3</v>
      </c>
      <c r="S4194" s="50">
        <v>1.627611285253393</v>
      </c>
      <c r="T4194" s="50">
        <v>6.7934865300158286E-3</v>
      </c>
      <c r="U4194" s="50">
        <v>3.0056657860038212</v>
      </c>
      <c r="V4194" s="51">
        <v>81.539790754971392</v>
      </c>
      <c r="X4194" s="49">
        <v>0.21526100000000001</v>
      </c>
      <c r="Y4194" s="49">
        <v>47.142299999999999</v>
      </c>
      <c r="Z4194" s="49">
        <v>0.43801000000000001</v>
      </c>
      <c r="AA4194" s="49">
        <v>8.0792599999999997</v>
      </c>
      <c r="AB4194" s="49">
        <v>6.5481800000000003</v>
      </c>
      <c r="AC4194" s="49">
        <v>0.183172</v>
      </c>
      <c r="AD4194" s="49">
        <v>4.8684900000000004</v>
      </c>
      <c r="AE4194" s="312"/>
      <c r="AF4194" s="343" t="s">
        <v>432</v>
      </c>
      <c r="AG4194" s="343">
        <v>30</v>
      </c>
      <c r="AH4194" s="343">
        <v>15</v>
      </c>
      <c r="AI4194" s="343"/>
      <c r="AJ4194" s="343"/>
      <c r="AK4194" s="343"/>
      <c r="AL4194" s="343"/>
      <c r="AM4194" s="343"/>
      <c r="AN4194" s="343"/>
      <c r="AO4194" s="343"/>
      <c r="AP4194" s="343"/>
      <c r="AQ4194" s="343"/>
      <c r="AR4194" s="343"/>
      <c r="AS4194" s="343"/>
      <c r="AT4194" s="343"/>
      <c r="AU4194" s="343"/>
      <c r="AV4194" s="343"/>
      <c r="AW4194" s="343"/>
      <c r="AX4194" s="343"/>
      <c r="AY4194" s="343"/>
      <c r="AZ4194" s="343"/>
      <c r="BA4194" s="343"/>
      <c r="BB4194" s="343"/>
      <c r="BC4194" s="343"/>
      <c r="BD4194" s="343"/>
      <c r="BE4194" s="475"/>
      <c r="BF4194" s="475"/>
      <c r="BG4194" s="475"/>
      <c r="BH4194" s="475"/>
      <c r="BI4194" s="475"/>
      <c r="BJ4194" s="475"/>
      <c r="BK4194" s="475"/>
      <c r="BL4194" s="475"/>
      <c r="BM4194" s="475"/>
      <c r="BN4194" s="475"/>
      <c r="BO4194" s="475"/>
      <c r="BP4194" s="306"/>
      <c r="BQ4194" s="496"/>
      <c r="BR4194" s="496"/>
      <c r="BS4194" s="496"/>
      <c r="BT4194" s="496"/>
      <c r="BU4194" s="496"/>
      <c r="BV4194" s="496"/>
    </row>
    <row r="4195" spans="1:74" s="52" customFormat="1" ht="12.75">
      <c r="A4195" s="45">
        <v>2670.0804681784898</v>
      </c>
      <c r="B4195" s="46" t="s">
        <v>364</v>
      </c>
      <c r="C4195" s="47" t="s">
        <v>393</v>
      </c>
      <c r="D4195" s="48">
        <v>23.974391808818034</v>
      </c>
      <c r="E4195" s="49">
        <v>38.805199999999999</v>
      </c>
      <c r="F4195" s="49">
        <v>3.0145999999999999E-2</v>
      </c>
      <c r="G4195" s="49">
        <v>16.9848</v>
      </c>
      <c r="H4195" s="49">
        <v>0.26146799999999998</v>
      </c>
      <c r="I4195" s="49">
        <v>0.24974299999999999</v>
      </c>
      <c r="J4195" s="49">
        <v>43.2256</v>
      </c>
      <c r="K4195" s="49">
        <v>0.25062699999999999</v>
      </c>
      <c r="L4195" s="49">
        <v>99.838532000000001</v>
      </c>
      <c r="M4195" s="47"/>
      <c r="N4195" s="50">
        <v>0.98788097620715598</v>
      </c>
      <c r="O4195" s="50">
        <v>6.0676400042522451E-4</v>
      </c>
      <c r="P4195" s="50">
        <v>0.36160225276564695</v>
      </c>
      <c r="Q4195" s="50">
        <v>5.3539847944048006E-3</v>
      </c>
      <c r="R4195" s="50">
        <v>5.3850998413266082E-3</v>
      </c>
      <c r="S4195" s="50">
        <v>1.6404548125967304</v>
      </c>
      <c r="T4195" s="50">
        <v>6.8359708042303301E-3</v>
      </c>
      <c r="U4195" s="50">
        <v>3.0090484059372784</v>
      </c>
      <c r="V4195" s="51">
        <v>81.938464241517707</v>
      </c>
      <c r="X4195" s="49">
        <v>0.21549599999999999</v>
      </c>
      <c r="Y4195" s="49">
        <v>52.934399999999997</v>
      </c>
      <c r="Z4195" s="49">
        <v>0.44216499999999997</v>
      </c>
      <c r="AA4195" s="49">
        <v>8.3877299999999995</v>
      </c>
      <c r="AB4195" s="49">
        <v>5.6875200000000001</v>
      </c>
      <c r="AC4195" s="49">
        <v>0.182195</v>
      </c>
      <c r="AD4195" s="49">
        <v>4.8180300000000003</v>
      </c>
      <c r="AE4195" s="312"/>
      <c r="AF4195" s="343" t="s">
        <v>432</v>
      </c>
      <c r="AG4195" s="343">
        <v>30</v>
      </c>
      <c r="AH4195" s="343">
        <v>15</v>
      </c>
      <c r="AI4195" s="343"/>
      <c r="AJ4195" s="343"/>
      <c r="AK4195" s="343"/>
      <c r="AL4195" s="343"/>
      <c r="AM4195" s="343"/>
      <c r="AN4195" s="343"/>
      <c r="AO4195" s="343"/>
      <c r="AP4195" s="343"/>
      <c r="AQ4195" s="343"/>
      <c r="AR4195" s="343"/>
      <c r="AS4195" s="343"/>
      <c r="AT4195" s="343"/>
      <c r="AU4195" s="343"/>
      <c r="AV4195" s="343"/>
      <c r="AW4195" s="343"/>
      <c r="AX4195" s="343"/>
      <c r="AY4195" s="343"/>
      <c r="AZ4195" s="343"/>
      <c r="BA4195" s="343"/>
      <c r="BB4195" s="343"/>
      <c r="BC4195" s="343"/>
      <c r="BD4195" s="343"/>
      <c r="BE4195" s="475"/>
      <c r="BF4195" s="475"/>
      <c r="BG4195" s="475"/>
      <c r="BH4195" s="475"/>
      <c r="BI4195" s="475"/>
      <c r="BJ4195" s="475"/>
      <c r="BK4195" s="475"/>
      <c r="BL4195" s="475"/>
      <c r="BM4195" s="475"/>
      <c r="BN4195" s="475"/>
      <c r="BO4195" s="475"/>
      <c r="BP4195" s="306"/>
      <c r="BQ4195" s="496"/>
      <c r="BR4195" s="496"/>
      <c r="BS4195" s="496"/>
      <c r="BT4195" s="496"/>
      <c r="BU4195" s="496"/>
      <c r="BV4195" s="496"/>
    </row>
    <row r="4196" spans="1:74" s="52" customFormat="1" ht="12.75">
      <c r="A4196" s="45">
        <v>2670.0804681784898</v>
      </c>
      <c r="B4196" s="46" t="s">
        <v>364</v>
      </c>
      <c r="C4196" s="47" t="s">
        <v>393</v>
      </c>
      <c r="D4196" s="48">
        <v>27.974391808818034</v>
      </c>
      <c r="E4196" s="49">
        <v>38.854500000000002</v>
      </c>
      <c r="F4196" s="49">
        <v>3.9364000000000003E-2</v>
      </c>
      <c r="G4196" s="49">
        <v>16.743600000000001</v>
      </c>
      <c r="H4196" s="49">
        <v>0.26252199999999998</v>
      </c>
      <c r="I4196" s="49">
        <v>0.21141799999999999</v>
      </c>
      <c r="J4196" s="49">
        <v>43.228400000000001</v>
      </c>
      <c r="K4196" s="49">
        <v>0.25276999999999999</v>
      </c>
      <c r="L4196" s="49">
        <v>99.626557999999989</v>
      </c>
      <c r="M4196" s="47"/>
      <c r="N4196" s="50">
        <v>0.98973858013649951</v>
      </c>
      <c r="O4196" s="50">
        <v>7.9278205850409384E-4</v>
      </c>
      <c r="P4196" s="50">
        <v>0.35668431273436924</v>
      </c>
      <c r="Q4196" s="50">
        <v>5.3788418032156664E-3</v>
      </c>
      <c r="R4196" s="50">
        <v>4.5614915447473939E-3</v>
      </c>
      <c r="S4196" s="50">
        <v>1.6415604563858639</v>
      </c>
      <c r="T4196" s="50">
        <v>6.898622026787979E-3</v>
      </c>
      <c r="U4196" s="50">
        <v>3.0066353430421557</v>
      </c>
      <c r="V4196" s="51">
        <v>82.150119032144062</v>
      </c>
      <c r="X4196" s="49">
        <v>0.215254</v>
      </c>
      <c r="Y4196" s="49">
        <v>40.847799999999999</v>
      </c>
      <c r="Z4196" s="49">
        <v>0.44521899999999998</v>
      </c>
      <c r="AA4196" s="49">
        <v>8.4206000000000003</v>
      </c>
      <c r="AB4196" s="49">
        <v>6.7687099999999996</v>
      </c>
      <c r="AC4196" s="49">
        <v>0.18198500000000001</v>
      </c>
      <c r="AD4196" s="49">
        <v>4.7122999999999999</v>
      </c>
      <c r="AE4196" s="312"/>
      <c r="AF4196" s="343" t="s">
        <v>432</v>
      </c>
      <c r="AG4196" s="343">
        <v>30</v>
      </c>
      <c r="AH4196" s="343">
        <v>15</v>
      </c>
      <c r="AI4196" s="343"/>
      <c r="AJ4196" s="343"/>
      <c r="AK4196" s="343"/>
      <c r="AL4196" s="343"/>
      <c r="AM4196" s="343"/>
      <c r="AN4196" s="343"/>
      <c r="AO4196" s="343"/>
      <c r="AP4196" s="343"/>
      <c r="AQ4196" s="343"/>
      <c r="AR4196" s="343"/>
      <c r="AS4196" s="343"/>
      <c r="AT4196" s="343"/>
      <c r="AU4196" s="343"/>
      <c r="AV4196" s="343"/>
      <c r="AW4196" s="343"/>
      <c r="AX4196" s="343"/>
      <c r="AY4196" s="343"/>
      <c r="AZ4196" s="343"/>
      <c r="BA4196" s="343"/>
      <c r="BB4196" s="343"/>
      <c r="BC4196" s="343"/>
      <c r="BD4196" s="343"/>
      <c r="BE4196" s="475"/>
      <c r="BF4196" s="475"/>
      <c r="BG4196" s="475"/>
      <c r="BH4196" s="475"/>
      <c r="BI4196" s="475"/>
      <c r="BJ4196" s="475"/>
      <c r="BK4196" s="475"/>
      <c r="BL4196" s="475"/>
      <c r="BM4196" s="475"/>
      <c r="BN4196" s="475"/>
      <c r="BO4196" s="475"/>
      <c r="BP4196" s="306"/>
      <c r="BQ4196" s="496"/>
      <c r="BR4196" s="496"/>
      <c r="BS4196" s="496"/>
      <c r="BT4196" s="496"/>
      <c r="BU4196" s="496"/>
      <c r="BV4196" s="496"/>
    </row>
    <row r="4197" spans="1:74" s="52" customFormat="1" ht="12.75">
      <c r="A4197" s="45">
        <v>2670.0804681784898</v>
      </c>
      <c r="B4197" s="46" t="s">
        <v>364</v>
      </c>
      <c r="C4197" s="47" t="s">
        <v>393</v>
      </c>
      <c r="D4197" s="48">
        <v>31.974391808818034</v>
      </c>
      <c r="E4197" s="49">
        <v>38.8917</v>
      </c>
      <c r="F4197" s="49">
        <v>4.8113000000000003E-2</v>
      </c>
      <c r="G4197" s="49">
        <v>16.543399999999998</v>
      </c>
      <c r="H4197" s="49">
        <v>0.26739400000000002</v>
      </c>
      <c r="I4197" s="49">
        <v>0.21179200000000001</v>
      </c>
      <c r="J4197" s="49">
        <v>43.482199999999999</v>
      </c>
      <c r="K4197" s="49">
        <v>0.22292400000000001</v>
      </c>
      <c r="L4197" s="49">
        <v>99.693099000000018</v>
      </c>
      <c r="M4197" s="47"/>
      <c r="N4197" s="50">
        <v>0.98912017694217336</v>
      </c>
      <c r="O4197" s="50">
        <v>9.6745324684148438E-4</v>
      </c>
      <c r="P4197" s="50">
        <v>0.35186243078520019</v>
      </c>
      <c r="Q4197" s="50">
        <v>5.4700045097088425E-3</v>
      </c>
      <c r="R4197" s="50">
        <v>4.5623376637263817E-3</v>
      </c>
      <c r="S4197" s="50">
        <v>1.6485882070326405</v>
      </c>
      <c r="T4197" s="50">
        <v>6.0744450621734039E-3</v>
      </c>
      <c r="U4197" s="50">
        <v>3.007411675683024</v>
      </c>
      <c r="V4197" s="51">
        <v>82.410841630712596</v>
      </c>
      <c r="X4197" s="49">
        <v>0.21534300000000001</v>
      </c>
      <c r="Y4197" s="49">
        <v>33.0017</v>
      </c>
      <c r="Z4197" s="49">
        <v>0.44840600000000003</v>
      </c>
      <c r="AA4197" s="49">
        <v>8.0776699999999995</v>
      </c>
      <c r="AB4197" s="49">
        <v>6.7269800000000002</v>
      </c>
      <c r="AC4197" s="49">
        <v>0.18135499999999999</v>
      </c>
      <c r="AD4197" s="49">
        <v>5.1790099999999999</v>
      </c>
      <c r="AE4197" s="312"/>
      <c r="AF4197" s="343" t="s">
        <v>432</v>
      </c>
      <c r="AG4197" s="343">
        <v>30</v>
      </c>
      <c r="AH4197" s="343">
        <v>15</v>
      </c>
      <c r="AI4197" s="343"/>
      <c r="AJ4197" s="343"/>
      <c r="AK4197" s="343"/>
      <c r="AL4197" s="343"/>
      <c r="AM4197" s="343"/>
      <c r="AN4197" s="343"/>
      <c r="AO4197" s="343"/>
      <c r="AP4197" s="343"/>
      <c r="AQ4197" s="343"/>
      <c r="AR4197" s="343"/>
      <c r="AS4197" s="343"/>
      <c r="AT4197" s="343"/>
      <c r="AU4197" s="343"/>
      <c r="AV4197" s="343"/>
      <c r="AW4197" s="343"/>
      <c r="AX4197" s="343"/>
      <c r="AY4197" s="343"/>
      <c r="AZ4197" s="343"/>
      <c r="BA4197" s="343"/>
      <c r="BB4197" s="343"/>
      <c r="BC4197" s="343"/>
      <c r="BD4197" s="343"/>
      <c r="BE4197" s="475"/>
      <c r="BF4197" s="475"/>
      <c r="BG4197" s="475"/>
      <c r="BH4197" s="475"/>
      <c r="BI4197" s="475"/>
      <c r="BJ4197" s="475"/>
      <c r="BK4197" s="475"/>
      <c r="BL4197" s="475"/>
      <c r="BM4197" s="475"/>
      <c r="BN4197" s="475"/>
      <c r="BO4197" s="475"/>
      <c r="BP4197" s="306"/>
      <c r="BQ4197" s="496"/>
      <c r="BR4197" s="496"/>
      <c r="BS4197" s="496"/>
      <c r="BT4197" s="496"/>
      <c r="BU4197" s="496"/>
      <c r="BV4197" s="496"/>
    </row>
    <row r="4198" spans="1:74" s="52" customFormat="1" ht="12.75">
      <c r="A4198" s="45">
        <v>2670.0804681784898</v>
      </c>
      <c r="B4198" s="46" t="s">
        <v>364</v>
      </c>
      <c r="C4198" s="47" t="s">
        <v>393</v>
      </c>
      <c r="D4198" s="48">
        <v>35.974391808818034</v>
      </c>
      <c r="E4198" s="49">
        <v>38.839799999999997</v>
      </c>
      <c r="F4198" s="49">
        <v>5.8090000000000003E-2</v>
      </c>
      <c r="G4198" s="49">
        <v>16.4543</v>
      </c>
      <c r="H4198" s="49">
        <v>0.282717</v>
      </c>
      <c r="I4198" s="49">
        <v>0.192271</v>
      </c>
      <c r="J4198" s="49">
        <v>43.636000000000003</v>
      </c>
      <c r="K4198" s="49">
        <v>0.21811900000000001</v>
      </c>
      <c r="L4198" s="49">
        <v>99.709367999999984</v>
      </c>
      <c r="M4198" s="47"/>
      <c r="N4198" s="50">
        <v>0.98733508129783343</v>
      </c>
      <c r="O4198" s="50">
        <v>1.1675201238328734E-3</v>
      </c>
      <c r="P4198" s="50">
        <v>0.34980256416944394</v>
      </c>
      <c r="Q4198" s="50">
        <v>5.7807395073639981E-3</v>
      </c>
      <c r="R4198" s="50">
        <v>4.1398738519364481E-3</v>
      </c>
      <c r="S4198" s="50">
        <v>1.6536403546740455</v>
      </c>
      <c r="T4198" s="50">
        <v>5.9407151477193646E-3</v>
      </c>
      <c r="U4198" s="50">
        <v>3.0086478586662837</v>
      </c>
      <c r="V4198" s="51">
        <v>82.539928595950641</v>
      </c>
      <c r="X4198" s="49">
        <v>0.215416</v>
      </c>
      <c r="Y4198" s="49">
        <v>27.5548</v>
      </c>
      <c r="Z4198" s="49">
        <v>0.44951200000000002</v>
      </c>
      <c r="AA4198" s="49">
        <v>7.7397900000000002</v>
      </c>
      <c r="AB4198" s="49">
        <v>7.2625900000000003</v>
      </c>
      <c r="AC4198" s="49">
        <v>0.18096599999999999</v>
      </c>
      <c r="AD4198" s="49">
        <v>5.47898</v>
      </c>
      <c r="AE4198" s="312"/>
      <c r="AF4198" s="343" t="s">
        <v>432</v>
      </c>
      <c r="AG4198" s="343">
        <v>30</v>
      </c>
      <c r="AH4198" s="343">
        <v>15</v>
      </c>
      <c r="AI4198" s="343"/>
      <c r="AJ4198" s="343"/>
      <c r="AK4198" s="343"/>
      <c r="AL4198" s="343"/>
      <c r="AM4198" s="343"/>
      <c r="AN4198" s="343"/>
      <c r="AO4198" s="343"/>
      <c r="AP4198" s="343"/>
      <c r="AQ4198" s="343"/>
      <c r="AR4198" s="343"/>
      <c r="AS4198" s="343"/>
      <c r="AT4198" s="343"/>
      <c r="AU4198" s="343"/>
      <c r="AV4198" s="343"/>
      <c r="AW4198" s="343"/>
      <c r="AX4198" s="343"/>
      <c r="AY4198" s="343"/>
      <c r="AZ4198" s="343"/>
      <c r="BA4198" s="343"/>
      <c r="BB4198" s="343"/>
      <c r="BC4198" s="343"/>
      <c r="BD4198" s="343"/>
      <c r="BE4198" s="475"/>
      <c r="BF4198" s="475"/>
      <c r="BG4198" s="475"/>
      <c r="BH4198" s="475"/>
      <c r="BI4198" s="475"/>
      <c r="BJ4198" s="475"/>
      <c r="BK4198" s="475"/>
      <c r="BL4198" s="475"/>
      <c r="BM4198" s="475"/>
      <c r="BN4198" s="475"/>
      <c r="BO4198" s="475"/>
      <c r="BP4198" s="306"/>
      <c r="BQ4198" s="496"/>
      <c r="BR4198" s="496"/>
      <c r="BS4198" s="496"/>
      <c r="BT4198" s="496"/>
      <c r="BU4198" s="496"/>
      <c r="BV4198" s="496"/>
    </row>
    <row r="4199" spans="1:74" s="52" customFormat="1" ht="12.75">
      <c r="A4199" s="45">
        <v>2670.0804681784898</v>
      </c>
      <c r="B4199" s="46" t="s">
        <v>364</v>
      </c>
      <c r="C4199" s="47" t="s">
        <v>393</v>
      </c>
      <c r="D4199" s="48">
        <v>39.974391808818034</v>
      </c>
      <c r="E4199" s="49">
        <v>39.049900000000001</v>
      </c>
      <c r="F4199" s="49">
        <v>2.4847999999999999E-2</v>
      </c>
      <c r="G4199" s="49">
        <v>16.384</v>
      </c>
      <c r="H4199" s="49">
        <v>0.251664</v>
      </c>
      <c r="I4199" s="49">
        <v>0.222444</v>
      </c>
      <c r="J4199" s="49">
        <v>43.842599999999997</v>
      </c>
      <c r="K4199" s="49">
        <v>0.244835</v>
      </c>
      <c r="L4199" s="49">
        <v>100.06944899999999</v>
      </c>
      <c r="M4199" s="47"/>
      <c r="N4199" s="50">
        <v>0.98831504009821014</v>
      </c>
      <c r="O4199" s="50">
        <v>4.9721283604658734E-4</v>
      </c>
      <c r="P4199" s="50">
        <v>0.34677789953979754</v>
      </c>
      <c r="Q4199" s="50">
        <v>5.1231900395097658E-3</v>
      </c>
      <c r="R4199" s="50">
        <v>4.7685013905900669E-3</v>
      </c>
      <c r="S4199" s="50">
        <v>1.6541707046182164</v>
      </c>
      <c r="T4199" s="50">
        <v>6.6390605212328872E-3</v>
      </c>
      <c r="U4199" s="50">
        <v>3.0077579174389677</v>
      </c>
      <c r="V4199" s="51">
        <v>82.669324998194071</v>
      </c>
      <c r="X4199" s="49">
        <v>0.21487899999999999</v>
      </c>
      <c r="Y4199" s="49">
        <v>62.356699999999996</v>
      </c>
      <c r="Z4199" s="49">
        <v>0.450986</v>
      </c>
      <c r="AA4199" s="49">
        <v>8.4900599999999997</v>
      </c>
      <c r="AB4199" s="49">
        <v>6.2641200000000001</v>
      </c>
      <c r="AC4199" s="49">
        <v>0.18052499999999999</v>
      </c>
      <c r="AD4199" s="49">
        <v>4.84788</v>
      </c>
      <c r="AE4199" s="312"/>
      <c r="AF4199" s="343" t="s">
        <v>432</v>
      </c>
      <c r="AG4199" s="343">
        <v>30</v>
      </c>
      <c r="AH4199" s="343">
        <v>15</v>
      </c>
      <c r="AI4199" s="343"/>
      <c r="AJ4199" s="343"/>
      <c r="AK4199" s="343"/>
      <c r="AL4199" s="343"/>
      <c r="AM4199" s="343"/>
      <c r="AN4199" s="343"/>
      <c r="AO4199" s="343"/>
      <c r="AP4199" s="343"/>
      <c r="AQ4199" s="343"/>
      <c r="AR4199" s="343"/>
      <c r="AS4199" s="343"/>
      <c r="AT4199" s="343"/>
      <c r="AU4199" s="343"/>
      <c r="AV4199" s="343"/>
      <c r="AW4199" s="343"/>
      <c r="AX4199" s="343"/>
      <c r="AY4199" s="343"/>
      <c r="AZ4199" s="343"/>
      <c r="BA4199" s="343"/>
      <c r="BB4199" s="343"/>
      <c r="BC4199" s="343"/>
      <c r="BD4199" s="343"/>
      <c r="BE4199" s="475"/>
      <c r="BF4199" s="475"/>
      <c r="BG4199" s="475"/>
      <c r="BH4199" s="475"/>
      <c r="BI4199" s="475"/>
      <c r="BJ4199" s="475"/>
      <c r="BK4199" s="475"/>
      <c r="BL4199" s="475"/>
      <c r="BM4199" s="475"/>
      <c r="BN4199" s="475"/>
      <c r="BO4199" s="475"/>
      <c r="BP4199" s="306"/>
      <c r="BQ4199" s="496"/>
      <c r="BR4199" s="496"/>
      <c r="BS4199" s="496"/>
      <c r="BT4199" s="496"/>
      <c r="BU4199" s="496"/>
      <c r="BV4199" s="496"/>
    </row>
    <row r="4200" spans="1:74" s="52" customFormat="1" ht="12.75">
      <c r="A4200" s="45">
        <v>2670.0804681784898</v>
      </c>
      <c r="B4200" s="46" t="s">
        <v>364</v>
      </c>
      <c r="C4200" s="47" t="s">
        <v>393</v>
      </c>
      <c r="D4200" s="48">
        <v>43.974391808818034</v>
      </c>
      <c r="E4200" s="49">
        <v>39.026200000000003</v>
      </c>
      <c r="F4200" s="49">
        <v>3.9267999999999997E-2</v>
      </c>
      <c r="G4200" s="49">
        <v>16.331600000000002</v>
      </c>
      <c r="H4200" s="49">
        <v>0.24130699999999999</v>
      </c>
      <c r="I4200" s="49">
        <v>0.211671</v>
      </c>
      <c r="J4200" s="49">
        <v>43.693199999999997</v>
      </c>
      <c r="K4200" s="49">
        <v>0.23510500000000001</v>
      </c>
      <c r="L4200" s="49">
        <v>99.820432000000011</v>
      </c>
      <c r="M4200" s="47"/>
      <c r="N4200" s="50">
        <v>0.98979845099342456</v>
      </c>
      <c r="O4200" s="50">
        <v>7.8741684505136307E-4</v>
      </c>
      <c r="P4200" s="50">
        <v>0.34639788558791579</v>
      </c>
      <c r="Q4200" s="50">
        <v>4.922710734189718E-3</v>
      </c>
      <c r="R4200" s="50">
        <v>4.5471324509464752E-3</v>
      </c>
      <c r="S4200" s="50">
        <v>1.6520108761483983</v>
      </c>
      <c r="T4200" s="50">
        <v>6.3886635438518812E-3</v>
      </c>
      <c r="U4200" s="50">
        <v>3.0061109959746766</v>
      </c>
      <c r="V4200" s="51">
        <v>82.666314708961323</v>
      </c>
      <c r="X4200" s="49">
        <v>0.21499399999999999</v>
      </c>
      <c r="Y4200" s="49">
        <v>39.784999999999997</v>
      </c>
      <c r="Z4200" s="49">
        <v>0.45158700000000002</v>
      </c>
      <c r="AA4200" s="49">
        <v>9.1114700000000006</v>
      </c>
      <c r="AB4200" s="49">
        <v>6.6337700000000002</v>
      </c>
      <c r="AC4200" s="49">
        <v>0.18085499999999999</v>
      </c>
      <c r="AD4200" s="49">
        <v>5.0600199999999997</v>
      </c>
      <c r="AE4200" s="312"/>
      <c r="AF4200" s="343" t="s">
        <v>432</v>
      </c>
      <c r="AG4200" s="343">
        <v>30</v>
      </c>
      <c r="AH4200" s="343">
        <v>15</v>
      </c>
      <c r="AI4200" s="343"/>
      <c r="AJ4200" s="343"/>
      <c r="AK4200" s="343"/>
      <c r="AL4200" s="343"/>
      <c r="AM4200" s="343"/>
      <c r="AN4200" s="343"/>
      <c r="AO4200" s="343"/>
      <c r="AP4200" s="343"/>
      <c r="AQ4200" s="343"/>
      <c r="AR4200" s="343"/>
      <c r="AS4200" s="343"/>
      <c r="AT4200" s="343"/>
      <c r="AU4200" s="343"/>
      <c r="AV4200" s="343"/>
      <c r="AW4200" s="343"/>
      <c r="AX4200" s="343"/>
      <c r="AY4200" s="343"/>
      <c r="AZ4200" s="343"/>
      <c r="BA4200" s="343"/>
      <c r="BB4200" s="343"/>
      <c r="BC4200" s="343"/>
      <c r="BD4200" s="343"/>
      <c r="BE4200" s="475"/>
      <c r="BF4200" s="475"/>
      <c r="BG4200" s="475"/>
      <c r="BH4200" s="475"/>
      <c r="BI4200" s="475"/>
      <c r="BJ4200" s="475"/>
      <c r="BK4200" s="475"/>
      <c r="BL4200" s="475"/>
      <c r="BM4200" s="475"/>
      <c r="BN4200" s="475"/>
      <c r="BO4200" s="475"/>
      <c r="BP4200" s="306"/>
      <c r="BQ4200" s="496"/>
      <c r="BR4200" s="496"/>
      <c r="BS4200" s="496"/>
      <c r="BT4200" s="496"/>
      <c r="BU4200" s="496"/>
      <c r="BV4200" s="496"/>
    </row>
    <row r="4201" spans="1:74" s="52" customFormat="1" ht="12.75">
      <c r="A4201" s="45">
        <v>2670.0804681784898</v>
      </c>
      <c r="B4201" s="46" t="s">
        <v>364</v>
      </c>
      <c r="C4201" s="47" t="s">
        <v>393</v>
      </c>
      <c r="D4201" s="48">
        <v>47.974391808818034</v>
      </c>
      <c r="E4201" s="49">
        <v>39.180300000000003</v>
      </c>
      <c r="F4201" s="49">
        <v>4.9584000000000003E-2</v>
      </c>
      <c r="G4201" s="49">
        <v>16.189599999999999</v>
      </c>
      <c r="H4201" s="49">
        <v>0.29424</v>
      </c>
      <c r="I4201" s="49">
        <v>0.23766300000000001</v>
      </c>
      <c r="J4201" s="49">
        <v>43.936999999999998</v>
      </c>
      <c r="K4201" s="49">
        <v>0.22114900000000001</v>
      </c>
      <c r="L4201" s="49">
        <v>100.14325099999999</v>
      </c>
      <c r="M4201" s="47"/>
      <c r="N4201" s="50">
        <v>0.98995682020750775</v>
      </c>
      <c r="O4201" s="50">
        <v>9.9052506322267679E-4</v>
      </c>
      <c r="P4201" s="50">
        <v>0.34209018009535652</v>
      </c>
      <c r="Q4201" s="50">
        <v>5.979902448080724E-3</v>
      </c>
      <c r="R4201" s="50">
        <v>5.086227821261044E-3</v>
      </c>
      <c r="S4201" s="50">
        <v>1.6549597685370865</v>
      </c>
      <c r="T4201" s="50">
        <v>5.9867499928713914E-3</v>
      </c>
      <c r="U4201" s="50">
        <v>3.0060541593322734</v>
      </c>
      <c r="V4201" s="51">
        <v>82.870224135875219</v>
      </c>
      <c r="X4201" s="49">
        <v>0.21459500000000001</v>
      </c>
      <c r="Y4201" s="49">
        <v>33.433700000000002</v>
      </c>
      <c r="Z4201" s="49">
        <v>0.45370100000000002</v>
      </c>
      <c r="AA4201" s="49">
        <v>7.4488899999999996</v>
      </c>
      <c r="AB4201" s="49">
        <v>5.9266699999999997</v>
      </c>
      <c r="AC4201" s="49">
        <v>0.18030199999999999</v>
      </c>
      <c r="AD4201" s="49">
        <v>5.2422800000000001</v>
      </c>
      <c r="AE4201" s="312"/>
      <c r="AF4201" s="343" t="s">
        <v>432</v>
      </c>
      <c r="AG4201" s="343">
        <v>30</v>
      </c>
      <c r="AH4201" s="343">
        <v>15</v>
      </c>
      <c r="AI4201" s="343"/>
      <c r="AJ4201" s="343"/>
      <c r="AK4201" s="343"/>
      <c r="AL4201" s="343"/>
      <c r="AM4201" s="343"/>
      <c r="AN4201" s="343"/>
      <c r="AO4201" s="343"/>
      <c r="AP4201" s="343"/>
      <c r="AQ4201" s="343"/>
      <c r="AR4201" s="343"/>
      <c r="AS4201" s="343"/>
      <c r="AT4201" s="343"/>
      <c r="AU4201" s="343"/>
      <c r="AV4201" s="343"/>
      <c r="AW4201" s="343"/>
      <c r="AX4201" s="343"/>
      <c r="AY4201" s="343"/>
      <c r="AZ4201" s="343"/>
      <c r="BA4201" s="343"/>
      <c r="BB4201" s="343"/>
      <c r="BC4201" s="343"/>
      <c r="BD4201" s="343"/>
      <c r="BE4201" s="475"/>
      <c r="BF4201" s="475"/>
      <c r="BG4201" s="475"/>
      <c r="BH4201" s="475"/>
      <c r="BI4201" s="475"/>
      <c r="BJ4201" s="475"/>
      <c r="BK4201" s="475"/>
      <c r="BL4201" s="475"/>
      <c r="BM4201" s="475"/>
      <c r="BN4201" s="475"/>
      <c r="BO4201" s="475"/>
      <c r="BP4201" s="306"/>
      <c r="BQ4201" s="496"/>
      <c r="BR4201" s="496"/>
      <c r="BS4201" s="496"/>
      <c r="BT4201" s="496"/>
      <c r="BU4201" s="496"/>
      <c r="BV4201" s="496"/>
    </row>
    <row r="4202" spans="1:74" s="52" customFormat="1" ht="12.75">
      <c r="A4202" s="45">
        <v>2670.0804681784898</v>
      </c>
      <c r="B4202" s="46" t="s">
        <v>364</v>
      </c>
      <c r="C4202" s="47" t="s">
        <v>393</v>
      </c>
      <c r="D4202" s="48">
        <v>51.974391808818034</v>
      </c>
      <c r="E4202" s="49">
        <v>38.8782</v>
      </c>
      <c r="F4202" s="49">
        <v>1.7791999999999999E-2</v>
      </c>
      <c r="G4202" s="49">
        <v>16.045500000000001</v>
      </c>
      <c r="H4202" s="49">
        <v>0.27406900000000001</v>
      </c>
      <c r="I4202" s="49">
        <v>0.21747900000000001</v>
      </c>
      <c r="J4202" s="49">
        <v>43.784300000000002</v>
      </c>
      <c r="K4202" s="49">
        <v>0.24918100000000001</v>
      </c>
      <c r="L4202" s="49">
        <v>99.496884999999992</v>
      </c>
      <c r="M4202" s="47"/>
      <c r="N4202" s="50">
        <v>0.98883782059596181</v>
      </c>
      <c r="O4202" s="50">
        <v>3.5778250806338315E-4</v>
      </c>
      <c r="P4202" s="50">
        <v>0.34129361860266894</v>
      </c>
      <c r="Q4202" s="50">
        <v>5.6068989194111027E-3</v>
      </c>
      <c r="R4202" s="50">
        <v>4.6851336666105638E-3</v>
      </c>
      <c r="S4202" s="50">
        <v>1.66014444125157</v>
      </c>
      <c r="T4202" s="50">
        <v>6.7903395402043676E-3</v>
      </c>
      <c r="U4202" s="50">
        <v>3.0086262281856309</v>
      </c>
      <c r="V4202" s="51">
        <v>82.947580269982225</v>
      </c>
      <c r="X4202" s="49">
        <v>0.21531600000000001</v>
      </c>
      <c r="Y4202" s="49">
        <v>88.267799999999994</v>
      </c>
      <c r="Z4202" s="49">
        <v>0.45598899999999998</v>
      </c>
      <c r="AA4202" s="49">
        <v>8.0646100000000001</v>
      </c>
      <c r="AB4202" s="49">
        <v>6.2725499999999998</v>
      </c>
      <c r="AC4202" s="49">
        <v>0.18054000000000001</v>
      </c>
      <c r="AD4202" s="49">
        <v>4.7271000000000001</v>
      </c>
      <c r="AE4202" s="312"/>
      <c r="AF4202" s="343" t="s">
        <v>432</v>
      </c>
      <c r="AG4202" s="343">
        <v>30</v>
      </c>
      <c r="AH4202" s="343">
        <v>15</v>
      </c>
      <c r="AI4202" s="343"/>
      <c r="AJ4202" s="343"/>
      <c r="AK4202" s="343"/>
      <c r="AL4202" s="343"/>
      <c r="AM4202" s="343"/>
      <c r="AN4202" s="343"/>
      <c r="AO4202" s="343"/>
      <c r="AP4202" s="343"/>
      <c r="AQ4202" s="343"/>
      <c r="AR4202" s="343"/>
      <c r="AS4202" s="343"/>
      <c r="AT4202" s="343"/>
      <c r="AU4202" s="343"/>
      <c r="AV4202" s="343"/>
      <c r="AW4202" s="343"/>
      <c r="AX4202" s="343"/>
      <c r="AY4202" s="343"/>
      <c r="AZ4202" s="343"/>
      <c r="BA4202" s="343"/>
      <c r="BB4202" s="343"/>
      <c r="BC4202" s="343"/>
      <c r="BD4202" s="343"/>
      <c r="BE4202" s="475"/>
      <c r="BF4202" s="475"/>
      <c r="BG4202" s="475"/>
      <c r="BH4202" s="475"/>
      <c r="BI4202" s="475"/>
      <c r="BJ4202" s="475"/>
      <c r="BK4202" s="475"/>
      <c r="BL4202" s="475"/>
      <c r="BM4202" s="475"/>
      <c r="BN4202" s="475"/>
      <c r="BO4202" s="475"/>
      <c r="BP4202" s="306"/>
      <c r="BQ4202" s="496"/>
      <c r="BR4202" s="496"/>
      <c r="BS4202" s="496"/>
      <c r="BT4202" s="496"/>
      <c r="BU4202" s="496"/>
      <c r="BV4202" s="496"/>
    </row>
    <row r="4203" spans="1:74" s="52" customFormat="1" ht="12.75">
      <c r="A4203" s="45">
        <v>2670.0804681784898</v>
      </c>
      <c r="B4203" s="46" t="s">
        <v>364</v>
      </c>
      <c r="C4203" s="47" t="s">
        <v>393</v>
      </c>
      <c r="D4203" s="48">
        <v>55.974391808818034</v>
      </c>
      <c r="E4203" s="49">
        <v>39.180700000000002</v>
      </c>
      <c r="F4203" s="49">
        <v>5.1672000000000003E-2</v>
      </c>
      <c r="G4203" s="49">
        <v>16.0791</v>
      </c>
      <c r="H4203" s="49">
        <v>0.27230799999999999</v>
      </c>
      <c r="I4203" s="49">
        <v>0.20549600000000001</v>
      </c>
      <c r="J4203" s="49">
        <v>44.034199999999998</v>
      </c>
      <c r="K4203" s="49">
        <v>0.22578899999999999</v>
      </c>
      <c r="L4203" s="49">
        <v>100.08312000000002</v>
      </c>
      <c r="M4203" s="47"/>
      <c r="N4203" s="50">
        <v>0.98984922480902904</v>
      </c>
      <c r="O4203" s="50">
        <v>1.0321137007128229E-3</v>
      </c>
      <c r="P4203" s="50">
        <v>0.339714893066072</v>
      </c>
      <c r="Q4203" s="50">
        <v>5.5335157361993056E-3</v>
      </c>
      <c r="R4203" s="50">
        <v>4.3972987103957648E-3</v>
      </c>
      <c r="S4203" s="50">
        <v>1.6584237656146648</v>
      </c>
      <c r="T4203" s="50">
        <v>6.1116332372967855E-3</v>
      </c>
      <c r="U4203" s="50">
        <v>3.0060704791794288</v>
      </c>
      <c r="V4203" s="51">
        <v>82.998432486643964</v>
      </c>
      <c r="X4203" s="49">
        <v>0.21457200000000001</v>
      </c>
      <c r="Y4203" s="49">
        <v>31.832899999999999</v>
      </c>
      <c r="Z4203" s="49">
        <v>0.45538899999999999</v>
      </c>
      <c r="AA4203" s="49">
        <v>8.0257100000000001</v>
      </c>
      <c r="AB4203" s="49">
        <v>6.8679600000000001</v>
      </c>
      <c r="AC4203" s="49">
        <v>0.17996000000000001</v>
      </c>
      <c r="AD4203" s="49">
        <v>5.3308400000000002</v>
      </c>
      <c r="AE4203" s="312"/>
      <c r="AF4203" s="343" t="s">
        <v>432</v>
      </c>
      <c r="AG4203" s="343">
        <v>30</v>
      </c>
      <c r="AH4203" s="343">
        <v>15</v>
      </c>
      <c r="AI4203" s="343"/>
      <c r="AJ4203" s="343"/>
      <c r="AK4203" s="343"/>
      <c r="AL4203" s="343"/>
      <c r="AM4203" s="343"/>
      <c r="AN4203" s="343"/>
      <c r="AO4203" s="343"/>
      <c r="AP4203" s="343"/>
      <c r="AQ4203" s="343"/>
      <c r="AR4203" s="343"/>
      <c r="AS4203" s="343"/>
      <c r="AT4203" s="343"/>
      <c r="AU4203" s="343"/>
      <c r="AV4203" s="343"/>
      <c r="AW4203" s="343"/>
      <c r="AX4203" s="343"/>
      <c r="AY4203" s="343"/>
      <c r="AZ4203" s="343"/>
      <c r="BA4203" s="343"/>
      <c r="BB4203" s="343"/>
      <c r="BC4203" s="343"/>
      <c r="BD4203" s="343"/>
      <c r="BE4203" s="475"/>
      <c r="BF4203" s="475"/>
      <c r="BG4203" s="475"/>
      <c r="BH4203" s="475"/>
      <c r="BI4203" s="475"/>
      <c r="BJ4203" s="475"/>
      <c r="BK4203" s="475"/>
      <c r="BL4203" s="475"/>
      <c r="BM4203" s="475"/>
      <c r="BN4203" s="475"/>
      <c r="BO4203" s="475"/>
      <c r="BP4203" s="306"/>
      <c r="BQ4203" s="496"/>
      <c r="BR4203" s="496"/>
      <c r="BS4203" s="496"/>
      <c r="BT4203" s="496"/>
      <c r="BU4203" s="496"/>
      <c r="BV4203" s="496"/>
    </row>
    <row r="4204" spans="1:74" s="52" customFormat="1" ht="12.75">
      <c r="A4204" s="45">
        <v>2670.0804681784898</v>
      </c>
      <c r="B4204" s="46" t="s">
        <v>364</v>
      </c>
      <c r="C4204" s="47" t="s">
        <v>393</v>
      </c>
      <c r="D4204" s="48">
        <v>59.974391808818034</v>
      </c>
      <c r="E4204" s="49">
        <v>39.072099999999999</v>
      </c>
      <c r="F4204" s="49">
        <v>3.2672E-2</v>
      </c>
      <c r="G4204" s="49">
        <v>15.9299</v>
      </c>
      <c r="H4204" s="49">
        <v>0.271482</v>
      </c>
      <c r="I4204" s="49">
        <v>0.215666</v>
      </c>
      <c r="J4204" s="49">
        <v>44.027299999999997</v>
      </c>
      <c r="K4204" s="49">
        <v>0.255019</v>
      </c>
      <c r="L4204" s="49">
        <v>99.838167999999996</v>
      </c>
      <c r="M4204" s="47"/>
      <c r="N4204" s="50">
        <v>0.98933911048012335</v>
      </c>
      <c r="O4204" s="50">
        <v>6.5407802676800372E-4</v>
      </c>
      <c r="P4204" s="50">
        <v>0.33732417561332168</v>
      </c>
      <c r="Q4204" s="50">
        <v>5.5292134588199428E-3</v>
      </c>
      <c r="R4204" s="50">
        <v>4.6253632644248296E-3</v>
      </c>
      <c r="S4204" s="50">
        <v>1.6619158224608344</v>
      </c>
      <c r="T4204" s="50">
        <v>6.9184468680353762E-3</v>
      </c>
      <c r="U4204" s="50">
        <v>3.0073217179369984</v>
      </c>
      <c r="V4204" s="51">
        <v>83.127379607337687</v>
      </c>
      <c r="X4204" s="49">
        <v>0.21488499999999999</v>
      </c>
      <c r="Y4204" s="49">
        <v>49.616199999999999</v>
      </c>
      <c r="Z4204" s="49">
        <v>0.45721699999999998</v>
      </c>
      <c r="AA4204" s="49">
        <v>8.1545199999999998</v>
      </c>
      <c r="AB4204" s="49">
        <v>6.5394399999999999</v>
      </c>
      <c r="AC4204" s="49">
        <v>0.17993700000000001</v>
      </c>
      <c r="AD4204" s="49">
        <v>4.7556599999999998</v>
      </c>
      <c r="AE4204" s="312"/>
      <c r="AF4204" s="343" t="s">
        <v>432</v>
      </c>
      <c r="AG4204" s="343">
        <v>30</v>
      </c>
      <c r="AH4204" s="343">
        <v>15</v>
      </c>
      <c r="AI4204" s="343"/>
      <c r="AJ4204" s="343"/>
      <c r="AK4204" s="343"/>
      <c r="AL4204" s="343"/>
      <c r="AM4204" s="343"/>
      <c r="AN4204" s="343"/>
      <c r="AO4204" s="343"/>
      <c r="AP4204" s="343"/>
      <c r="AQ4204" s="343"/>
      <c r="AR4204" s="343"/>
      <c r="AS4204" s="343"/>
      <c r="AT4204" s="343"/>
      <c r="AU4204" s="343"/>
      <c r="AV4204" s="343"/>
      <c r="AW4204" s="343"/>
      <c r="AX4204" s="343"/>
      <c r="AY4204" s="343"/>
      <c r="AZ4204" s="343"/>
      <c r="BA4204" s="343"/>
      <c r="BB4204" s="343"/>
      <c r="BC4204" s="343"/>
      <c r="BD4204" s="343"/>
      <c r="BE4204" s="475"/>
      <c r="BF4204" s="475"/>
      <c r="BG4204" s="475"/>
      <c r="BH4204" s="475"/>
      <c r="BI4204" s="475"/>
      <c r="BJ4204" s="475"/>
      <c r="BK4204" s="475"/>
      <c r="BL4204" s="475"/>
      <c r="BM4204" s="475"/>
      <c r="BN4204" s="475"/>
      <c r="BO4204" s="475"/>
      <c r="BP4204" s="306"/>
      <c r="BQ4204" s="496"/>
      <c r="BR4204" s="496"/>
      <c r="BS4204" s="496"/>
      <c r="BT4204" s="496"/>
      <c r="BU4204" s="496"/>
      <c r="BV4204" s="496"/>
    </row>
    <row r="4205" spans="1:74" s="52" customFormat="1" ht="12.75">
      <c r="A4205" s="45">
        <v>2670.0804681784898</v>
      </c>
      <c r="B4205" s="46" t="s">
        <v>364</v>
      </c>
      <c r="C4205" s="47" t="s">
        <v>393</v>
      </c>
      <c r="D4205" s="48">
        <v>63.974391808818034</v>
      </c>
      <c r="E4205" s="49">
        <v>38.994999999999997</v>
      </c>
      <c r="F4205" s="49">
        <v>3.8649999999999997E-2</v>
      </c>
      <c r="G4205" s="49">
        <v>16.095099999999999</v>
      </c>
      <c r="H4205" s="49">
        <v>0.26061099999999998</v>
      </c>
      <c r="I4205" s="49">
        <v>0.23547499999999999</v>
      </c>
      <c r="J4205" s="49">
        <v>43.912999999999997</v>
      </c>
      <c r="K4205" s="49">
        <v>0.25514300000000001</v>
      </c>
      <c r="L4205" s="49">
        <v>99.821750999999978</v>
      </c>
      <c r="M4205" s="47"/>
      <c r="N4205" s="50">
        <v>0.98853001369664628</v>
      </c>
      <c r="O4205" s="50">
        <v>7.7465057667877916E-4</v>
      </c>
      <c r="P4205" s="50">
        <v>0.34121695932664292</v>
      </c>
      <c r="Q4205" s="50">
        <v>5.3139513035569651E-3</v>
      </c>
      <c r="R4205" s="50">
        <v>5.0560513958619645E-3</v>
      </c>
      <c r="S4205" s="50">
        <v>1.659520373611439</v>
      </c>
      <c r="T4205" s="50">
        <v>6.9298245679525437E-3</v>
      </c>
      <c r="U4205" s="50">
        <v>3.0082014447025176</v>
      </c>
      <c r="V4205" s="51">
        <v>82.945439478276441</v>
      </c>
      <c r="X4205" s="49">
        <v>0.215058</v>
      </c>
      <c r="Y4205" s="49">
        <v>39.6325</v>
      </c>
      <c r="Z4205" s="49">
        <v>0.45505299999999999</v>
      </c>
      <c r="AA4205" s="49">
        <v>8.4156700000000004</v>
      </c>
      <c r="AB4205" s="49">
        <v>5.9455799999999996</v>
      </c>
      <c r="AC4205" s="49">
        <v>0.18024299999999999</v>
      </c>
      <c r="AD4205" s="49">
        <v>4.7128899999999998</v>
      </c>
      <c r="AE4205" s="312"/>
      <c r="AF4205" s="343" t="s">
        <v>432</v>
      </c>
      <c r="AG4205" s="343">
        <v>30</v>
      </c>
      <c r="AH4205" s="343">
        <v>15</v>
      </c>
      <c r="AI4205" s="343"/>
      <c r="AJ4205" s="343"/>
      <c r="AK4205" s="343"/>
      <c r="AL4205" s="343"/>
      <c r="AM4205" s="343"/>
      <c r="AN4205" s="343"/>
      <c r="AO4205" s="343"/>
      <c r="AP4205" s="343"/>
      <c r="AQ4205" s="343"/>
      <c r="AR4205" s="343"/>
      <c r="AS4205" s="343"/>
      <c r="AT4205" s="343"/>
      <c r="AU4205" s="343"/>
      <c r="AV4205" s="343"/>
      <c r="AW4205" s="343"/>
      <c r="AX4205" s="343"/>
      <c r="AY4205" s="343"/>
      <c r="AZ4205" s="343"/>
      <c r="BA4205" s="343"/>
      <c r="BB4205" s="343"/>
      <c r="BC4205" s="343"/>
      <c r="BD4205" s="343"/>
      <c r="BE4205" s="475"/>
      <c r="BF4205" s="475"/>
      <c r="BG4205" s="475"/>
      <c r="BH4205" s="475"/>
      <c r="BI4205" s="475"/>
      <c r="BJ4205" s="475"/>
      <c r="BK4205" s="475"/>
      <c r="BL4205" s="475"/>
      <c r="BM4205" s="475"/>
      <c r="BN4205" s="475"/>
      <c r="BO4205" s="475"/>
      <c r="BP4205" s="306"/>
      <c r="BQ4205" s="496"/>
      <c r="BR4205" s="496"/>
      <c r="BS4205" s="496"/>
      <c r="BT4205" s="496"/>
      <c r="BU4205" s="496"/>
      <c r="BV4205" s="496"/>
    </row>
    <row r="4206" spans="1:74" s="52" customFormat="1" ht="12.75">
      <c r="A4206" s="45">
        <v>2670.0804681784898</v>
      </c>
      <c r="B4206" s="46" t="s">
        <v>364</v>
      </c>
      <c r="C4206" s="47" t="s">
        <v>393</v>
      </c>
      <c r="D4206" s="48">
        <v>67.974391808818041</v>
      </c>
      <c r="E4206" s="49">
        <v>38.862200000000001</v>
      </c>
      <c r="F4206" s="49">
        <v>5.7926999999999999E-2</v>
      </c>
      <c r="G4206" s="49">
        <v>15.925000000000001</v>
      </c>
      <c r="H4206" s="49">
        <v>0.257185</v>
      </c>
      <c r="I4206" s="49">
        <v>0.208064</v>
      </c>
      <c r="J4206" s="49">
        <v>43.927599999999998</v>
      </c>
      <c r="K4206" s="49">
        <v>0.23220299999999999</v>
      </c>
      <c r="L4206" s="49">
        <v>99.510808999999995</v>
      </c>
      <c r="M4206" s="47"/>
      <c r="N4206" s="50">
        <v>0.98734725951383706</v>
      </c>
      <c r="O4206" s="50">
        <v>1.1635873601004612E-3</v>
      </c>
      <c r="P4206" s="50">
        <v>0.3383591907591576</v>
      </c>
      <c r="Q4206" s="50">
        <v>5.255718187936533E-3</v>
      </c>
      <c r="R4206" s="50">
        <v>4.4773930963406417E-3</v>
      </c>
      <c r="S4206" s="50">
        <v>1.6637518991484945</v>
      </c>
      <c r="T4206" s="50">
        <v>6.3207413129388532E-3</v>
      </c>
      <c r="U4206" s="50">
        <v>3.0078923815078573</v>
      </c>
      <c r="V4206" s="51">
        <v>83.099879299166929</v>
      </c>
      <c r="X4206" s="49">
        <v>0.21535099999999999</v>
      </c>
      <c r="Y4206" s="49">
        <v>27.866800000000001</v>
      </c>
      <c r="Z4206" s="49">
        <v>0.45768199999999998</v>
      </c>
      <c r="AA4206" s="49">
        <v>8.5069400000000002</v>
      </c>
      <c r="AB4206" s="49">
        <v>6.7165999999999997</v>
      </c>
      <c r="AC4206" s="49">
        <v>0.18004500000000001</v>
      </c>
      <c r="AD4206" s="49">
        <v>5.2459899999999999</v>
      </c>
      <c r="AE4206" s="312"/>
      <c r="AF4206" s="343" t="s">
        <v>432</v>
      </c>
      <c r="AG4206" s="343">
        <v>30</v>
      </c>
      <c r="AH4206" s="343">
        <v>15</v>
      </c>
      <c r="AI4206" s="343"/>
      <c r="AJ4206" s="343"/>
      <c r="AK4206" s="343"/>
      <c r="AL4206" s="343"/>
      <c r="AM4206" s="343"/>
      <c r="AN4206" s="343"/>
      <c r="AO4206" s="343"/>
      <c r="AP4206" s="343"/>
      <c r="AQ4206" s="343"/>
      <c r="AR4206" s="343"/>
      <c r="AS4206" s="343"/>
      <c r="AT4206" s="343"/>
      <c r="AU4206" s="343"/>
      <c r="AV4206" s="343"/>
      <c r="AW4206" s="343"/>
      <c r="AX4206" s="343"/>
      <c r="AY4206" s="343"/>
      <c r="AZ4206" s="343"/>
      <c r="BA4206" s="343"/>
      <c r="BB4206" s="343"/>
      <c r="BC4206" s="343"/>
      <c r="BD4206" s="343"/>
      <c r="BE4206" s="475"/>
      <c r="BF4206" s="475"/>
      <c r="BG4206" s="475"/>
      <c r="BH4206" s="475"/>
      <c r="BI4206" s="475"/>
      <c r="BJ4206" s="475"/>
      <c r="BK4206" s="475"/>
      <c r="BL4206" s="475"/>
      <c r="BM4206" s="475"/>
      <c r="BN4206" s="475"/>
      <c r="BO4206" s="475"/>
      <c r="BP4206" s="306"/>
      <c r="BQ4206" s="496"/>
      <c r="BR4206" s="496"/>
      <c r="BS4206" s="496"/>
      <c r="BT4206" s="496"/>
      <c r="BU4206" s="496"/>
      <c r="BV4206" s="496"/>
    </row>
    <row r="4207" spans="1:74" s="52" customFormat="1" ht="12.75">
      <c r="A4207" s="45">
        <v>2670.0804681784898</v>
      </c>
      <c r="B4207" s="46" t="s">
        <v>364</v>
      </c>
      <c r="C4207" s="47" t="s">
        <v>393</v>
      </c>
      <c r="D4207" s="48">
        <v>71.974391808818041</v>
      </c>
      <c r="E4207" s="49">
        <v>38.995600000000003</v>
      </c>
      <c r="F4207" s="49">
        <v>6.7150000000000001E-2</v>
      </c>
      <c r="G4207" s="49">
        <v>15.9054</v>
      </c>
      <c r="H4207" s="49">
        <v>0.27685500000000002</v>
      </c>
      <c r="I4207" s="49">
        <v>0.20180200000000001</v>
      </c>
      <c r="J4207" s="49">
        <v>43.855800000000002</v>
      </c>
      <c r="K4207" s="49">
        <v>0.255498</v>
      </c>
      <c r="L4207" s="49">
        <v>99.571846000000008</v>
      </c>
      <c r="M4207" s="47"/>
      <c r="N4207" s="50">
        <v>0.99007206970140826</v>
      </c>
      <c r="O4207" s="50">
        <v>1.3479464342559555E-3</v>
      </c>
      <c r="P4207" s="50">
        <v>0.33771612048413624</v>
      </c>
      <c r="Q4207" s="50">
        <v>5.6538914455654217E-3</v>
      </c>
      <c r="R4207" s="50">
        <v>4.3397269732592097E-3</v>
      </c>
      <c r="S4207" s="50">
        <v>1.6599185768787921</v>
      </c>
      <c r="T4207" s="50">
        <v>6.9501848351792538E-3</v>
      </c>
      <c r="U4207" s="50">
        <v>3.0064096903117581</v>
      </c>
      <c r="V4207" s="51">
        <v>83.094200309498305</v>
      </c>
      <c r="X4207" s="49">
        <v>0.214869</v>
      </c>
      <c r="Y4207" s="49">
        <v>24.021599999999999</v>
      </c>
      <c r="Z4207" s="49">
        <v>0.458563</v>
      </c>
      <c r="AA4207" s="49">
        <v>7.9398099999999996</v>
      </c>
      <c r="AB4207" s="49">
        <v>6.96706</v>
      </c>
      <c r="AC4207" s="49">
        <v>0.180224</v>
      </c>
      <c r="AD4207" s="49">
        <v>4.6747699999999996</v>
      </c>
      <c r="AE4207" s="312"/>
      <c r="AF4207" s="343" t="s">
        <v>432</v>
      </c>
      <c r="AG4207" s="343">
        <v>30</v>
      </c>
      <c r="AH4207" s="343">
        <v>15</v>
      </c>
      <c r="AI4207" s="343"/>
      <c r="AJ4207" s="343"/>
      <c r="AK4207" s="343"/>
      <c r="AL4207" s="343"/>
      <c r="AM4207" s="343"/>
      <c r="AN4207" s="343"/>
      <c r="AO4207" s="343"/>
      <c r="AP4207" s="343"/>
      <c r="AQ4207" s="343"/>
      <c r="AR4207" s="343"/>
      <c r="AS4207" s="343"/>
      <c r="AT4207" s="343"/>
      <c r="AU4207" s="343"/>
      <c r="AV4207" s="343"/>
      <c r="AW4207" s="343"/>
      <c r="AX4207" s="343"/>
      <c r="AY4207" s="343"/>
      <c r="AZ4207" s="343"/>
      <c r="BA4207" s="343"/>
      <c r="BB4207" s="343"/>
      <c r="BC4207" s="343"/>
      <c r="BD4207" s="343"/>
      <c r="BE4207" s="475"/>
      <c r="BF4207" s="475"/>
      <c r="BG4207" s="475"/>
      <c r="BH4207" s="475"/>
      <c r="BI4207" s="475"/>
      <c r="BJ4207" s="475"/>
      <c r="BK4207" s="475"/>
      <c r="BL4207" s="475"/>
      <c r="BM4207" s="475"/>
      <c r="BN4207" s="475"/>
      <c r="BO4207" s="475"/>
      <c r="BP4207" s="306"/>
      <c r="BQ4207" s="496"/>
      <c r="BR4207" s="496"/>
      <c r="BS4207" s="496"/>
      <c r="BT4207" s="496"/>
      <c r="BU4207" s="496"/>
      <c r="BV4207" s="496"/>
    </row>
    <row r="4208" spans="1:74" s="52" customFormat="1" ht="12.75">
      <c r="A4208" s="45">
        <v>2670.0804681784898</v>
      </c>
      <c r="B4208" s="46" t="s">
        <v>364</v>
      </c>
      <c r="C4208" s="47" t="s">
        <v>393</v>
      </c>
      <c r="D4208" s="48">
        <v>75.974391808818041</v>
      </c>
      <c r="E4208" s="49">
        <v>38.987699999999997</v>
      </c>
      <c r="F4208" s="49">
        <v>2.9218999999999998E-2</v>
      </c>
      <c r="G4208" s="49">
        <v>15.9755</v>
      </c>
      <c r="H4208" s="49">
        <v>0.30720900000000001</v>
      </c>
      <c r="I4208" s="49">
        <v>0.209262</v>
      </c>
      <c r="J4208" s="49">
        <v>43.9482</v>
      </c>
      <c r="K4208" s="49">
        <v>0.23949100000000001</v>
      </c>
      <c r="L4208" s="49">
        <v>99.72511200000001</v>
      </c>
      <c r="M4208" s="47"/>
      <c r="N4208" s="50">
        <v>0.98888930802038522</v>
      </c>
      <c r="O4208" s="50">
        <v>5.8595036502451616E-4</v>
      </c>
      <c r="P4208" s="50">
        <v>0.33886796860704121</v>
      </c>
      <c r="Q4208" s="50">
        <v>6.2675512326142088E-3</v>
      </c>
      <c r="R4208" s="50">
        <v>4.4956881342073053E-3</v>
      </c>
      <c r="S4208" s="50">
        <v>1.6617653665939445</v>
      </c>
      <c r="T4208" s="50">
        <v>6.5082902140571443E-3</v>
      </c>
      <c r="U4208" s="50">
        <v>3.0082330125280379</v>
      </c>
      <c r="V4208" s="51">
        <v>83.061965296454574</v>
      </c>
      <c r="X4208" s="49">
        <v>0.214974</v>
      </c>
      <c r="Y4208" s="49">
        <v>53.934600000000003</v>
      </c>
      <c r="Z4208" s="49">
        <v>0.45685300000000001</v>
      </c>
      <c r="AA4208" s="49">
        <v>7.1308299999999996</v>
      </c>
      <c r="AB4208" s="49">
        <v>6.6941800000000002</v>
      </c>
      <c r="AC4208" s="49">
        <v>0.18006900000000001</v>
      </c>
      <c r="AD4208" s="49">
        <v>4.9741200000000001</v>
      </c>
      <c r="AE4208" s="312"/>
      <c r="AF4208" s="343" t="s">
        <v>432</v>
      </c>
      <c r="AG4208" s="343">
        <v>30</v>
      </c>
      <c r="AH4208" s="343">
        <v>15</v>
      </c>
      <c r="AI4208" s="343"/>
      <c r="AJ4208" s="343"/>
      <c r="AK4208" s="343"/>
      <c r="AL4208" s="343"/>
      <c r="AM4208" s="343"/>
      <c r="AN4208" s="343"/>
      <c r="AO4208" s="343"/>
      <c r="AP4208" s="343"/>
      <c r="AQ4208" s="343"/>
      <c r="AR4208" s="343"/>
      <c r="AS4208" s="343"/>
      <c r="AT4208" s="343"/>
      <c r="AU4208" s="343"/>
      <c r="AV4208" s="343"/>
      <c r="AW4208" s="343"/>
      <c r="AX4208" s="343"/>
      <c r="AY4208" s="343"/>
      <c r="AZ4208" s="343"/>
      <c r="BA4208" s="343"/>
      <c r="BB4208" s="343"/>
      <c r="BC4208" s="343"/>
      <c r="BD4208" s="343"/>
      <c r="BE4208" s="475"/>
      <c r="BF4208" s="475"/>
      <c r="BG4208" s="475"/>
      <c r="BH4208" s="475"/>
      <c r="BI4208" s="475"/>
      <c r="BJ4208" s="475"/>
      <c r="BK4208" s="475"/>
      <c r="BL4208" s="475"/>
      <c r="BM4208" s="475"/>
      <c r="BN4208" s="475"/>
      <c r="BO4208" s="475"/>
      <c r="BP4208" s="306"/>
      <c r="BQ4208" s="496"/>
      <c r="BR4208" s="496"/>
      <c r="BS4208" s="496"/>
      <c r="BT4208" s="496"/>
      <c r="BU4208" s="496"/>
      <c r="BV4208" s="496"/>
    </row>
    <row r="4209" spans="1:74" s="52" customFormat="1" ht="12.75">
      <c r="A4209" s="45">
        <v>2670.0804681784898</v>
      </c>
      <c r="B4209" s="46" t="s">
        <v>364</v>
      </c>
      <c r="C4209" s="47" t="s">
        <v>393</v>
      </c>
      <c r="D4209" s="48">
        <v>79.974391808818041</v>
      </c>
      <c r="E4209" s="49">
        <v>38.968800000000002</v>
      </c>
      <c r="F4209" s="49">
        <v>3.9926999999999997E-2</v>
      </c>
      <c r="G4209" s="49">
        <v>15.982200000000001</v>
      </c>
      <c r="H4209" s="49">
        <v>0.27436500000000003</v>
      </c>
      <c r="I4209" s="49">
        <v>0.22219</v>
      </c>
      <c r="J4209" s="49">
        <v>44.045999999999999</v>
      </c>
      <c r="K4209" s="49">
        <v>0.23880100000000001</v>
      </c>
      <c r="L4209" s="49">
        <v>99.80086</v>
      </c>
      <c r="M4209" s="47"/>
      <c r="N4209" s="50">
        <v>0.98763991014354846</v>
      </c>
      <c r="O4209" s="50">
        <v>8.0006209253173069E-4</v>
      </c>
      <c r="P4209" s="50">
        <v>0.33874598310751214</v>
      </c>
      <c r="Q4209" s="50">
        <v>5.5931208099265269E-3</v>
      </c>
      <c r="R4209" s="50">
        <v>4.7697085995774815E-3</v>
      </c>
      <c r="S4209" s="50">
        <v>1.664165900604853</v>
      </c>
      <c r="T4209" s="50">
        <v>6.4844834693616208E-3</v>
      </c>
      <c r="U4209" s="50">
        <v>3.0090527677753371</v>
      </c>
      <c r="V4209" s="51">
        <v>83.087324716469709</v>
      </c>
      <c r="X4209" s="49">
        <v>0.21513299999999999</v>
      </c>
      <c r="Y4209" s="49">
        <v>39.756399999999999</v>
      </c>
      <c r="Z4209" s="49">
        <v>0.45650299999999999</v>
      </c>
      <c r="AA4209" s="49">
        <v>8.0503099999999996</v>
      </c>
      <c r="AB4209" s="49">
        <v>6.2716799999999999</v>
      </c>
      <c r="AC4209" s="49">
        <v>0.179836</v>
      </c>
      <c r="AD4209" s="49">
        <v>4.9713200000000004</v>
      </c>
      <c r="AE4209" s="312"/>
      <c r="AF4209" s="343" t="s">
        <v>432</v>
      </c>
      <c r="AG4209" s="343">
        <v>30</v>
      </c>
      <c r="AH4209" s="343">
        <v>15</v>
      </c>
      <c r="AI4209" s="343"/>
      <c r="AJ4209" s="343"/>
      <c r="AK4209" s="343"/>
      <c r="AL4209" s="343"/>
      <c r="AM4209" s="343"/>
      <c r="AN4209" s="343"/>
      <c r="AO4209" s="343"/>
      <c r="AP4209" s="343"/>
      <c r="AQ4209" s="343"/>
      <c r="AR4209" s="343"/>
      <c r="AS4209" s="343"/>
      <c r="AT4209" s="343"/>
      <c r="AU4209" s="343"/>
      <c r="AV4209" s="343"/>
      <c r="AW4209" s="343"/>
      <c r="AX4209" s="343"/>
      <c r="AY4209" s="343"/>
      <c r="AZ4209" s="343"/>
      <c r="BA4209" s="343"/>
      <c r="BB4209" s="343"/>
      <c r="BC4209" s="343"/>
      <c r="BD4209" s="343"/>
      <c r="BE4209" s="475"/>
      <c r="BF4209" s="475"/>
      <c r="BG4209" s="475"/>
      <c r="BH4209" s="475"/>
      <c r="BI4209" s="475"/>
      <c r="BJ4209" s="475"/>
      <c r="BK4209" s="475"/>
      <c r="BL4209" s="475"/>
      <c r="BM4209" s="475"/>
      <c r="BN4209" s="475"/>
      <c r="BO4209" s="475"/>
      <c r="BP4209" s="306"/>
      <c r="BQ4209" s="496"/>
      <c r="BR4209" s="496"/>
      <c r="BS4209" s="496"/>
      <c r="BT4209" s="496"/>
      <c r="BU4209" s="496"/>
      <c r="BV4209" s="496"/>
    </row>
    <row r="4210" spans="1:74" s="52" customFormat="1" ht="12.75">
      <c r="A4210" s="45"/>
      <c r="B4210" s="46"/>
      <c r="C4210" s="47"/>
      <c r="D4210" s="48"/>
      <c r="E4210" s="49"/>
      <c r="F4210" s="49"/>
      <c r="G4210" s="49"/>
      <c r="H4210" s="49"/>
      <c r="I4210" s="49"/>
      <c r="J4210" s="49"/>
      <c r="K4210" s="49"/>
      <c r="L4210" s="49"/>
      <c r="M4210" s="47"/>
      <c r="N4210" s="50"/>
      <c r="O4210" s="50"/>
      <c r="P4210" s="50"/>
      <c r="Q4210" s="50"/>
      <c r="R4210" s="50"/>
      <c r="S4210" s="50"/>
      <c r="T4210" s="50"/>
      <c r="U4210" s="50"/>
      <c r="V4210" s="51"/>
      <c r="AE4210" s="312"/>
      <c r="AF4210" s="312"/>
      <c r="AG4210" s="312"/>
      <c r="AH4210" s="312"/>
      <c r="AI4210" s="312"/>
      <c r="AJ4210" s="312"/>
      <c r="AK4210" s="312"/>
      <c r="AL4210" s="312"/>
      <c r="AM4210" s="312"/>
      <c r="AN4210" s="312"/>
      <c r="AO4210" s="312"/>
      <c r="AP4210" s="312"/>
      <c r="AQ4210" s="312"/>
      <c r="AR4210" s="312"/>
      <c r="AS4210" s="312"/>
      <c r="AT4210" s="312"/>
      <c r="AU4210" s="312"/>
      <c r="AV4210" s="312"/>
      <c r="AW4210" s="312"/>
      <c r="AX4210" s="312"/>
      <c r="AY4210" s="312"/>
      <c r="AZ4210" s="312"/>
      <c r="BA4210" s="312"/>
      <c r="BB4210" s="312"/>
      <c r="BC4210" s="312"/>
      <c r="BD4210" s="312"/>
      <c r="BE4210" s="306"/>
      <c r="BF4210" s="306"/>
      <c r="BG4210" s="306"/>
      <c r="BH4210" s="306"/>
      <c r="BI4210" s="306"/>
      <c r="BJ4210" s="306"/>
      <c r="BK4210" s="306"/>
      <c r="BL4210" s="306"/>
      <c r="BM4210" s="306"/>
      <c r="BN4210" s="306"/>
      <c r="BO4210" s="306"/>
      <c r="BP4210" s="306"/>
      <c r="BQ4210" s="496"/>
      <c r="BR4210" s="496"/>
      <c r="BS4210" s="496"/>
      <c r="BT4210" s="496"/>
      <c r="BU4210" s="496"/>
      <c r="BV4210" s="496"/>
    </row>
    <row r="4211" spans="1:74" s="52" customFormat="1" ht="12.75">
      <c r="A4211" s="45">
        <v>2670.0804681784898</v>
      </c>
      <c r="B4211" s="46" t="s">
        <v>364</v>
      </c>
      <c r="C4211" s="47" t="s">
        <v>394</v>
      </c>
      <c r="D4211" s="48">
        <v>0</v>
      </c>
      <c r="E4211" s="49">
        <v>38.545499999999997</v>
      </c>
      <c r="F4211" s="49">
        <v>5.9880999999999997E-2</v>
      </c>
      <c r="G4211" s="49">
        <v>16.959800000000001</v>
      </c>
      <c r="H4211" s="49">
        <v>0.25714599999999999</v>
      </c>
      <c r="I4211" s="49">
        <v>0.291659</v>
      </c>
      <c r="J4211" s="49">
        <v>43.115000000000002</v>
      </c>
      <c r="K4211" s="49">
        <v>0.30591099999999999</v>
      </c>
      <c r="L4211" s="49">
        <v>99.565536999999992</v>
      </c>
      <c r="M4211" s="47"/>
      <c r="N4211" s="50">
        <v>0.98468191067503441</v>
      </c>
      <c r="O4211" s="50">
        <v>1.2094467046209726E-3</v>
      </c>
      <c r="P4211" s="50">
        <v>0.36232558044337287</v>
      </c>
      <c r="Q4211" s="50">
        <v>5.2837947813737744E-3</v>
      </c>
      <c r="R4211" s="50">
        <v>6.3107851911657666E-3</v>
      </c>
      <c r="S4211" s="50">
        <v>1.6419472933120549</v>
      </c>
      <c r="T4211" s="50">
        <v>8.3728828981350853E-3</v>
      </c>
      <c r="U4211" s="50">
        <v>3.011054194642413</v>
      </c>
      <c r="V4211" s="51">
        <v>81.922342751439842</v>
      </c>
      <c r="X4211" s="49">
        <v>0.21620800000000001</v>
      </c>
      <c r="Y4211" s="49">
        <v>26.756399999999999</v>
      </c>
      <c r="Z4211" s="49">
        <v>0.44301200000000002</v>
      </c>
      <c r="AA4211" s="49">
        <v>8.4240999999999993</v>
      </c>
      <c r="AB4211" s="49">
        <v>4.9836</v>
      </c>
      <c r="AC4211" s="49">
        <v>0.182452</v>
      </c>
      <c r="AD4211" s="49">
        <v>4.06487</v>
      </c>
      <c r="AE4211" s="312"/>
      <c r="AF4211" s="343" t="s">
        <v>432</v>
      </c>
      <c r="AG4211" s="343">
        <v>30</v>
      </c>
      <c r="AH4211" s="343">
        <v>15</v>
      </c>
      <c r="AI4211" s="343"/>
      <c r="AJ4211" s="343"/>
      <c r="AK4211" s="343"/>
      <c r="AL4211" s="343"/>
      <c r="AM4211" s="343"/>
      <c r="AN4211" s="343"/>
      <c r="AO4211" s="343"/>
      <c r="AP4211" s="343"/>
      <c r="AQ4211" s="343"/>
      <c r="AR4211" s="343"/>
      <c r="AS4211" s="343"/>
      <c r="AT4211" s="343"/>
      <c r="AU4211" s="343"/>
      <c r="AV4211" s="343"/>
      <c r="AW4211" s="343"/>
      <c r="AX4211" s="343"/>
      <c r="AY4211" s="343"/>
      <c r="AZ4211" s="343"/>
      <c r="BA4211" s="343"/>
      <c r="BB4211" s="343"/>
      <c r="BC4211" s="343"/>
      <c r="BD4211" s="343"/>
      <c r="BE4211" s="475"/>
      <c r="BF4211" s="475"/>
      <c r="BG4211" s="475"/>
      <c r="BH4211" s="475"/>
      <c r="BI4211" s="475"/>
      <c r="BJ4211" s="475"/>
      <c r="BK4211" s="475"/>
      <c r="BL4211" s="475"/>
      <c r="BM4211" s="475"/>
      <c r="BN4211" s="475"/>
      <c r="BO4211" s="475"/>
      <c r="BP4211" s="306"/>
      <c r="BQ4211" s="496"/>
      <c r="BR4211" s="496"/>
      <c r="BS4211" s="496"/>
      <c r="BT4211" s="496"/>
      <c r="BU4211" s="496"/>
      <c r="BV4211" s="496"/>
    </row>
    <row r="4212" spans="1:74" s="52" customFormat="1" ht="12.75">
      <c r="A4212" s="45">
        <v>2670.0804681784898</v>
      </c>
      <c r="B4212" s="46" t="s">
        <v>364</v>
      </c>
      <c r="C4212" s="47" t="s">
        <v>394</v>
      </c>
      <c r="D4212" s="48">
        <v>6.0032978010035896</v>
      </c>
      <c r="E4212" s="49">
        <v>38.715800000000002</v>
      </c>
      <c r="F4212" s="49">
        <v>4.3413E-2</v>
      </c>
      <c r="G4212" s="49">
        <v>16.7883</v>
      </c>
      <c r="H4212" s="49">
        <v>0.25672699999999998</v>
      </c>
      <c r="I4212" s="49">
        <v>0.19204399999999999</v>
      </c>
      <c r="J4212" s="49">
        <v>43.276600000000002</v>
      </c>
      <c r="K4212" s="49">
        <v>0.25896799999999998</v>
      </c>
      <c r="L4212" s="49">
        <v>99.559283000000008</v>
      </c>
      <c r="M4212" s="47"/>
      <c r="N4212" s="50">
        <v>0.98743898008451292</v>
      </c>
      <c r="O4212" s="50">
        <v>8.7542156957257783E-4</v>
      </c>
      <c r="P4212" s="50">
        <v>0.35808385884795474</v>
      </c>
      <c r="Q4212" s="50">
        <v>5.266686503053241E-3</v>
      </c>
      <c r="R4212" s="50">
        <v>4.1486663813410686E-3</v>
      </c>
      <c r="S4212" s="50">
        <v>1.6454462817823754</v>
      </c>
      <c r="T4212" s="50">
        <v>7.0766184427093854E-3</v>
      </c>
      <c r="U4212" s="50">
        <v>3.0091610679997935</v>
      </c>
      <c r="V4212" s="51">
        <v>82.127353535330499</v>
      </c>
      <c r="X4212" s="49">
        <v>0.21575</v>
      </c>
      <c r="Y4212" s="49">
        <v>37.914299999999997</v>
      </c>
      <c r="Z4212" s="49">
        <v>0.44542500000000002</v>
      </c>
      <c r="AA4212" s="49">
        <v>8.3087</v>
      </c>
      <c r="AB4212" s="49">
        <v>7.3608799999999999</v>
      </c>
      <c r="AC4212" s="49">
        <v>0.181922</v>
      </c>
      <c r="AD4212" s="49">
        <v>4.7087500000000002</v>
      </c>
      <c r="AE4212" s="312"/>
      <c r="AF4212" s="343" t="s">
        <v>432</v>
      </c>
      <c r="AG4212" s="343">
        <v>30</v>
      </c>
      <c r="AH4212" s="343">
        <v>15</v>
      </c>
      <c r="AI4212" s="343"/>
      <c r="AJ4212" s="343"/>
      <c r="AK4212" s="343"/>
      <c r="AL4212" s="343"/>
      <c r="AM4212" s="343"/>
      <c r="AN4212" s="343"/>
      <c r="AO4212" s="343"/>
      <c r="AP4212" s="343"/>
      <c r="AQ4212" s="343"/>
      <c r="AR4212" s="343"/>
      <c r="AS4212" s="343"/>
      <c r="AT4212" s="343"/>
      <c r="AU4212" s="343"/>
      <c r="AV4212" s="343"/>
      <c r="AW4212" s="343"/>
      <c r="AX4212" s="343"/>
      <c r="AY4212" s="343"/>
      <c r="AZ4212" s="343"/>
      <c r="BA4212" s="343"/>
      <c r="BB4212" s="343"/>
      <c r="BC4212" s="343"/>
      <c r="BD4212" s="343"/>
      <c r="BE4212" s="475"/>
      <c r="BF4212" s="475"/>
      <c r="BG4212" s="475"/>
      <c r="BH4212" s="475"/>
      <c r="BI4212" s="475"/>
      <c r="BJ4212" s="475"/>
      <c r="BK4212" s="475"/>
      <c r="BL4212" s="475"/>
      <c r="BM4212" s="475"/>
      <c r="BN4212" s="475"/>
      <c r="BO4212" s="475"/>
      <c r="BP4212" s="306"/>
      <c r="BQ4212" s="496"/>
      <c r="BR4212" s="496"/>
      <c r="BS4212" s="496"/>
      <c r="BT4212" s="496"/>
      <c r="BU4212" s="496"/>
      <c r="BV4212" s="496"/>
    </row>
    <row r="4213" spans="1:74" s="52" customFormat="1" ht="12.75">
      <c r="A4213" s="45">
        <v>2670.0804681784898</v>
      </c>
      <c r="B4213" s="46" t="s">
        <v>364</v>
      </c>
      <c r="C4213" s="47" t="s">
        <v>394</v>
      </c>
      <c r="D4213" s="48">
        <v>12.00329780100359</v>
      </c>
      <c r="E4213" s="49">
        <v>38.606200000000001</v>
      </c>
      <c r="F4213" s="49">
        <v>4.1638000000000001E-2</v>
      </c>
      <c r="G4213" s="49">
        <v>16.408300000000001</v>
      </c>
      <c r="H4213" s="49">
        <v>0.28154299999999999</v>
      </c>
      <c r="I4213" s="49">
        <v>0.218773</v>
      </c>
      <c r="J4213" s="49">
        <v>43.383699999999997</v>
      </c>
      <c r="K4213" s="49">
        <v>0.23436399999999999</v>
      </c>
      <c r="L4213" s="49">
        <v>99.241870000000006</v>
      </c>
      <c r="M4213" s="47"/>
      <c r="N4213" s="50">
        <v>0.98605294926580656</v>
      </c>
      <c r="O4213" s="50">
        <v>8.4083049873005073E-4</v>
      </c>
      <c r="P4213" s="50">
        <v>0.35047961412747258</v>
      </c>
      <c r="Q4213" s="50">
        <v>5.7840469098567231E-3</v>
      </c>
      <c r="R4213" s="50">
        <v>4.7328489237217185E-3</v>
      </c>
      <c r="S4213" s="50">
        <v>1.6518793115167412</v>
      </c>
      <c r="T4213" s="50">
        <v>6.4134502373531226E-3</v>
      </c>
      <c r="U4213" s="50">
        <v>3.0082104975653654</v>
      </c>
      <c r="V4213" s="51">
        <v>82.4966638279042</v>
      </c>
      <c r="X4213" s="49">
        <v>0.21615200000000001</v>
      </c>
      <c r="Y4213" s="49">
        <v>39.094499999999996</v>
      </c>
      <c r="Z4213" s="49">
        <v>0.45032</v>
      </c>
      <c r="AA4213" s="49">
        <v>7.7312599999999998</v>
      </c>
      <c r="AB4213" s="49">
        <v>6.4129899999999997</v>
      </c>
      <c r="AC4213" s="49">
        <v>0.181587</v>
      </c>
      <c r="AD4213" s="49">
        <v>5.0553800000000004</v>
      </c>
      <c r="AE4213" s="312"/>
      <c r="AF4213" s="343" t="s">
        <v>432</v>
      </c>
      <c r="AG4213" s="343">
        <v>30</v>
      </c>
      <c r="AH4213" s="343">
        <v>15</v>
      </c>
      <c r="AI4213" s="343"/>
      <c r="AJ4213" s="343"/>
      <c r="AK4213" s="343"/>
      <c r="AL4213" s="343"/>
      <c r="AM4213" s="343"/>
      <c r="AN4213" s="343"/>
      <c r="AO4213" s="343"/>
      <c r="AP4213" s="343"/>
      <c r="AQ4213" s="343"/>
      <c r="AR4213" s="343"/>
      <c r="AS4213" s="343"/>
      <c r="AT4213" s="343"/>
      <c r="AU4213" s="343"/>
      <c r="AV4213" s="343"/>
      <c r="AW4213" s="343"/>
      <c r="AX4213" s="343"/>
      <c r="AY4213" s="343"/>
      <c r="AZ4213" s="343"/>
      <c r="BA4213" s="343"/>
      <c r="BB4213" s="343"/>
      <c r="BC4213" s="343"/>
      <c r="BD4213" s="343"/>
      <c r="BE4213" s="475"/>
      <c r="BF4213" s="475"/>
      <c r="BG4213" s="475"/>
      <c r="BH4213" s="475"/>
      <c r="BI4213" s="475"/>
      <c r="BJ4213" s="475"/>
      <c r="BK4213" s="475"/>
      <c r="BL4213" s="475"/>
      <c r="BM4213" s="475"/>
      <c r="BN4213" s="475"/>
      <c r="BO4213" s="475"/>
      <c r="BP4213" s="306"/>
      <c r="BQ4213" s="496"/>
      <c r="BR4213" s="496"/>
      <c r="BS4213" s="496"/>
      <c r="BT4213" s="496"/>
      <c r="BU4213" s="496"/>
      <c r="BV4213" s="496"/>
    </row>
    <row r="4214" spans="1:74" s="52" customFormat="1" ht="12.75">
      <c r="A4214" s="45">
        <v>2670.0804681784898</v>
      </c>
      <c r="B4214" s="46" t="s">
        <v>364</v>
      </c>
      <c r="C4214" s="47" t="s">
        <v>394</v>
      </c>
      <c r="D4214" s="48">
        <v>18.00329780100359</v>
      </c>
      <c r="E4214" s="49">
        <v>38.947200000000002</v>
      </c>
      <c r="F4214" s="49">
        <v>3.2346E-2</v>
      </c>
      <c r="G4214" s="49">
        <v>15.964499999999999</v>
      </c>
      <c r="H4214" s="49">
        <v>0.242312</v>
      </c>
      <c r="I4214" s="49">
        <v>0.21607399999999999</v>
      </c>
      <c r="J4214" s="49">
        <v>43.909399999999998</v>
      </c>
      <c r="K4214" s="49">
        <v>0.24138499999999999</v>
      </c>
      <c r="L4214" s="49">
        <v>99.588099999999983</v>
      </c>
      <c r="M4214" s="47"/>
      <c r="N4214" s="50">
        <v>0.98888143370259751</v>
      </c>
      <c r="O4214" s="50">
        <v>6.4932777407538625E-4</v>
      </c>
      <c r="P4214" s="50">
        <v>0.33898407609959175</v>
      </c>
      <c r="Q4214" s="50">
        <v>4.9486506618568772E-3</v>
      </c>
      <c r="R4214" s="50">
        <v>4.6468241021827474E-3</v>
      </c>
      <c r="S4214" s="50">
        <v>1.6620115234429065</v>
      </c>
      <c r="T4214" s="50">
        <v>6.5665296369602881E-3</v>
      </c>
      <c r="U4214" s="50">
        <v>3.0077322138631977</v>
      </c>
      <c r="V4214" s="51">
        <v>83.059229306796269</v>
      </c>
      <c r="X4214" s="49">
        <v>0.21512800000000001</v>
      </c>
      <c r="Y4214" s="49">
        <v>50.459099999999999</v>
      </c>
      <c r="Z4214" s="49">
        <v>0.45693899999999998</v>
      </c>
      <c r="AA4214" s="49">
        <v>8.9323099999999993</v>
      </c>
      <c r="AB4214" s="49">
        <v>6.5130400000000002</v>
      </c>
      <c r="AC4214" s="49">
        <v>0.18013799999999999</v>
      </c>
      <c r="AD4214" s="49">
        <v>4.9644300000000001</v>
      </c>
      <c r="AE4214" s="312"/>
      <c r="AF4214" s="343" t="s">
        <v>432</v>
      </c>
      <c r="AG4214" s="343">
        <v>30</v>
      </c>
      <c r="AH4214" s="343">
        <v>15</v>
      </c>
      <c r="AI4214" s="343"/>
      <c r="AJ4214" s="343"/>
      <c r="AK4214" s="343"/>
      <c r="AL4214" s="343"/>
      <c r="AM4214" s="343"/>
      <c r="AN4214" s="343"/>
      <c r="AO4214" s="343"/>
      <c r="AP4214" s="343"/>
      <c r="AQ4214" s="343"/>
      <c r="AR4214" s="343"/>
      <c r="AS4214" s="343"/>
      <c r="AT4214" s="343"/>
      <c r="AU4214" s="343"/>
      <c r="AV4214" s="343"/>
      <c r="AW4214" s="343"/>
      <c r="AX4214" s="343"/>
      <c r="AY4214" s="343"/>
      <c r="AZ4214" s="343"/>
      <c r="BA4214" s="343"/>
      <c r="BB4214" s="343"/>
      <c r="BC4214" s="343"/>
      <c r="BD4214" s="343"/>
      <c r="BE4214" s="475"/>
      <c r="BF4214" s="475"/>
      <c r="BG4214" s="475"/>
      <c r="BH4214" s="475"/>
      <c r="BI4214" s="475"/>
      <c r="BJ4214" s="475"/>
      <c r="BK4214" s="475"/>
      <c r="BL4214" s="475"/>
      <c r="BM4214" s="475"/>
      <c r="BN4214" s="475"/>
      <c r="BO4214" s="475"/>
      <c r="BP4214" s="306"/>
      <c r="BQ4214" s="496"/>
      <c r="BR4214" s="496"/>
      <c r="BS4214" s="496"/>
      <c r="BT4214" s="496"/>
      <c r="BU4214" s="496"/>
      <c r="BV4214" s="496"/>
    </row>
    <row r="4215" spans="1:74" s="52" customFormat="1" ht="12.75">
      <c r="A4215" s="45">
        <v>2670.0804681784898</v>
      </c>
      <c r="B4215" s="46" t="s">
        <v>364</v>
      </c>
      <c r="C4215" s="47" t="s">
        <v>394</v>
      </c>
      <c r="D4215" s="48">
        <v>24.00329780100359</v>
      </c>
      <c r="E4215" s="49">
        <v>39.223700000000001</v>
      </c>
      <c r="F4215" s="49">
        <v>3.6691000000000001E-2</v>
      </c>
      <c r="G4215" s="49">
        <v>15.576700000000001</v>
      </c>
      <c r="H4215" s="49">
        <v>0.30047600000000002</v>
      </c>
      <c r="I4215" s="49">
        <v>0.19242100000000001</v>
      </c>
      <c r="J4215" s="49">
        <v>44.400599999999997</v>
      </c>
      <c r="K4215" s="49">
        <v>0.22381799999999999</v>
      </c>
      <c r="L4215" s="49">
        <v>99.997624000000002</v>
      </c>
      <c r="M4215" s="47"/>
      <c r="N4215" s="50">
        <v>0.98956614454405156</v>
      </c>
      <c r="O4215" s="50">
        <v>7.3186543001763831E-4</v>
      </c>
      <c r="P4215" s="50">
        <v>0.32864552244759232</v>
      </c>
      <c r="Q4215" s="50">
        <v>6.0974739226409818E-3</v>
      </c>
      <c r="R4215" s="50">
        <v>4.1118236162475588E-3</v>
      </c>
      <c r="S4215" s="50">
        <v>1.6699122650928635</v>
      </c>
      <c r="T4215" s="50">
        <v>6.0499101965085234E-3</v>
      </c>
      <c r="U4215" s="50">
        <v>3.0064000450319188</v>
      </c>
      <c r="V4215" s="51">
        <v>83.555865910084933</v>
      </c>
      <c r="X4215" s="49">
        <v>0.21427599999999999</v>
      </c>
      <c r="Y4215" s="49">
        <v>44.974200000000003</v>
      </c>
      <c r="Z4215" s="49">
        <v>0.46239599999999997</v>
      </c>
      <c r="AA4215" s="49">
        <v>7.3508699999999996</v>
      </c>
      <c r="AB4215" s="49">
        <v>7.07857</v>
      </c>
      <c r="AC4215" s="49">
        <v>0.17882100000000001</v>
      </c>
      <c r="AD4215" s="49">
        <v>5.3012100000000002</v>
      </c>
      <c r="AE4215" s="312"/>
      <c r="AF4215" s="343" t="s">
        <v>432</v>
      </c>
      <c r="AG4215" s="343">
        <v>30</v>
      </c>
      <c r="AH4215" s="343">
        <v>15</v>
      </c>
      <c r="AI4215" s="343"/>
      <c r="AJ4215" s="343"/>
      <c r="AK4215" s="343"/>
      <c r="AL4215" s="343"/>
      <c r="AM4215" s="343"/>
      <c r="AN4215" s="343"/>
      <c r="AO4215" s="343"/>
      <c r="AP4215" s="343"/>
      <c r="AQ4215" s="343"/>
      <c r="AR4215" s="343"/>
      <c r="AS4215" s="343"/>
      <c r="AT4215" s="343"/>
      <c r="AU4215" s="343"/>
      <c r="AV4215" s="343"/>
      <c r="AW4215" s="343"/>
      <c r="AX4215" s="343"/>
      <c r="AY4215" s="343"/>
      <c r="AZ4215" s="343"/>
      <c r="BA4215" s="343"/>
      <c r="BB4215" s="343"/>
      <c r="BC4215" s="343"/>
      <c r="BD4215" s="343"/>
      <c r="BE4215" s="475"/>
      <c r="BF4215" s="475"/>
      <c r="BG4215" s="475"/>
      <c r="BH4215" s="475"/>
      <c r="BI4215" s="475"/>
      <c r="BJ4215" s="475"/>
      <c r="BK4215" s="475"/>
      <c r="BL4215" s="475"/>
      <c r="BM4215" s="475"/>
      <c r="BN4215" s="475"/>
      <c r="BO4215" s="475"/>
      <c r="BP4215" s="306"/>
      <c r="BQ4215" s="496"/>
      <c r="BR4215" s="496"/>
      <c r="BS4215" s="496"/>
      <c r="BT4215" s="496"/>
      <c r="BU4215" s="496"/>
      <c r="BV4215" s="496"/>
    </row>
    <row r="4216" spans="1:74" s="52" customFormat="1" ht="12.75">
      <c r="A4216" s="45">
        <v>2670.0804681784898</v>
      </c>
      <c r="B4216" s="46" t="s">
        <v>364</v>
      </c>
      <c r="C4216" s="47" t="s">
        <v>394</v>
      </c>
      <c r="D4216" s="48">
        <v>30.00329780100359</v>
      </c>
      <c r="E4216" s="49">
        <v>39.106999999999999</v>
      </c>
      <c r="F4216" s="49">
        <v>6.0644000000000003E-2</v>
      </c>
      <c r="G4216" s="49">
        <v>14.8271</v>
      </c>
      <c r="H4216" s="49">
        <v>0.26411800000000002</v>
      </c>
      <c r="I4216" s="49">
        <v>0.21609900000000001</v>
      </c>
      <c r="J4216" s="49">
        <v>44.896900000000002</v>
      </c>
      <c r="K4216" s="49">
        <v>0.20642099999999999</v>
      </c>
      <c r="L4216" s="49">
        <v>99.615910000000014</v>
      </c>
      <c r="M4216" s="47"/>
      <c r="N4216" s="50">
        <v>0.98731437803984257</v>
      </c>
      <c r="O4216" s="50">
        <v>1.2104983850140002E-3</v>
      </c>
      <c r="P4216" s="50">
        <v>0.31304961273312759</v>
      </c>
      <c r="Q4216" s="50">
        <v>5.3634329110810279E-3</v>
      </c>
      <c r="R4216" s="50">
        <v>4.6210371146121632E-3</v>
      </c>
      <c r="S4216" s="50">
        <v>1.6897632518611267</v>
      </c>
      <c r="T4216" s="50">
        <v>5.5835766876543673E-3</v>
      </c>
      <c r="U4216" s="50">
        <v>3.0080254002183486</v>
      </c>
      <c r="V4216" s="51">
        <v>84.369502599707545</v>
      </c>
      <c r="X4216" s="49">
        <v>0.21478</v>
      </c>
      <c r="Y4216" s="49">
        <v>27.532299999999999</v>
      </c>
      <c r="Z4216" s="49">
        <v>0.47472599999999998</v>
      </c>
      <c r="AA4216" s="49">
        <v>8.3607200000000006</v>
      </c>
      <c r="AB4216" s="49">
        <v>6.3128500000000001</v>
      </c>
      <c r="AC4216" s="49">
        <v>0.17743</v>
      </c>
      <c r="AD4216" s="49">
        <v>5.7013199999999999</v>
      </c>
      <c r="AE4216" s="312"/>
      <c r="AF4216" s="343" t="s">
        <v>432</v>
      </c>
      <c r="AG4216" s="343">
        <v>30</v>
      </c>
      <c r="AH4216" s="343">
        <v>15</v>
      </c>
      <c r="AI4216" s="343"/>
      <c r="AJ4216" s="343"/>
      <c r="AK4216" s="343"/>
      <c r="AL4216" s="343"/>
      <c r="AM4216" s="343"/>
      <c r="AN4216" s="343"/>
      <c r="AO4216" s="343"/>
      <c r="AP4216" s="343"/>
      <c r="AQ4216" s="343"/>
      <c r="AR4216" s="343"/>
      <c r="AS4216" s="343"/>
      <c r="AT4216" s="343"/>
      <c r="AU4216" s="343"/>
      <c r="AV4216" s="343"/>
      <c r="AW4216" s="343"/>
      <c r="AX4216" s="343"/>
      <c r="AY4216" s="343"/>
      <c r="AZ4216" s="343"/>
      <c r="BA4216" s="343"/>
      <c r="BB4216" s="343"/>
      <c r="BC4216" s="343"/>
      <c r="BD4216" s="343"/>
      <c r="BE4216" s="475"/>
      <c r="BF4216" s="475"/>
      <c r="BG4216" s="475"/>
      <c r="BH4216" s="475"/>
      <c r="BI4216" s="475"/>
      <c r="BJ4216" s="475"/>
      <c r="BK4216" s="475"/>
      <c r="BL4216" s="475"/>
      <c r="BM4216" s="475"/>
      <c r="BN4216" s="475"/>
      <c r="BO4216" s="475"/>
      <c r="BP4216" s="306"/>
      <c r="BQ4216" s="496"/>
      <c r="BR4216" s="496"/>
      <c r="BS4216" s="496"/>
      <c r="BT4216" s="496"/>
      <c r="BU4216" s="496"/>
      <c r="BV4216" s="496"/>
    </row>
    <row r="4217" spans="1:74" s="52" customFormat="1" ht="12.75">
      <c r="A4217" s="45">
        <v>2670.0804681784898</v>
      </c>
      <c r="B4217" s="46" t="s">
        <v>364</v>
      </c>
      <c r="C4217" s="47" t="s">
        <v>394</v>
      </c>
      <c r="D4217" s="48">
        <v>36.00329780100359</v>
      </c>
      <c r="E4217" s="49">
        <v>39.478099999999998</v>
      </c>
      <c r="F4217" s="49">
        <v>6.9439000000000001E-2</v>
      </c>
      <c r="G4217" s="49">
        <v>14.31</v>
      </c>
      <c r="H4217" s="49">
        <v>0.36537399999999998</v>
      </c>
      <c r="I4217" s="49">
        <v>0.17927199999999999</v>
      </c>
      <c r="J4217" s="49">
        <v>45.473999999999997</v>
      </c>
      <c r="K4217" s="49">
        <v>0.19481799999999999</v>
      </c>
      <c r="L4217" s="49">
        <v>100.09371899999999</v>
      </c>
      <c r="M4217" s="47"/>
      <c r="N4217" s="50">
        <v>0.98933980934744148</v>
      </c>
      <c r="O4217" s="50">
        <v>1.375840580513533E-3</v>
      </c>
      <c r="P4217" s="50">
        <v>0.29990580333738265</v>
      </c>
      <c r="Q4217" s="50">
        <v>7.3649664704134527E-3</v>
      </c>
      <c r="R4217" s="50">
        <v>3.8052872391625024E-3</v>
      </c>
      <c r="S4217" s="50">
        <v>1.6988731200963703</v>
      </c>
      <c r="T4217" s="50">
        <v>5.2308946077034967E-3</v>
      </c>
      <c r="U4217" s="50">
        <v>3.0065666509498357</v>
      </c>
      <c r="V4217" s="51">
        <v>84.995549041403393</v>
      </c>
      <c r="X4217" s="49">
        <v>0.213839</v>
      </c>
      <c r="Y4217" s="49">
        <v>24.065899999999999</v>
      </c>
      <c r="Z4217" s="49">
        <v>0.48349300000000001</v>
      </c>
      <c r="AA4217" s="49">
        <v>6.1615599999999997</v>
      </c>
      <c r="AB4217" s="49">
        <v>7.6345099999999997</v>
      </c>
      <c r="AC4217" s="49">
        <v>0.17602599999999999</v>
      </c>
      <c r="AD4217" s="49">
        <v>5.7758599999999998</v>
      </c>
      <c r="AE4217" s="312"/>
      <c r="AF4217" s="343" t="s">
        <v>432</v>
      </c>
      <c r="AG4217" s="343">
        <v>30</v>
      </c>
      <c r="AH4217" s="343">
        <v>15</v>
      </c>
      <c r="AI4217" s="343"/>
      <c r="AJ4217" s="343"/>
      <c r="AK4217" s="343"/>
      <c r="AL4217" s="343"/>
      <c r="AM4217" s="343"/>
      <c r="AN4217" s="343"/>
      <c r="AO4217" s="343"/>
      <c r="AP4217" s="343"/>
      <c r="AQ4217" s="343"/>
      <c r="AR4217" s="343"/>
      <c r="AS4217" s="343"/>
      <c r="AT4217" s="343"/>
      <c r="AU4217" s="343"/>
      <c r="AV4217" s="343"/>
      <c r="AW4217" s="343"/>
      <c r="AX4217" s="343"/>
      <c r="AY4217" s="343"/>
      <c r="AZ4217" s="343"/>
      <c r="BA4217" s="343"/>
      <c r="BB4217" s="343"/>
      <c r="BC4217" s="343"/>
      <c r="BD4217" s="343"/>
      <c r="BE4217" s="475"/>
      <c r="BF4217" s="475"/>
      <c r="BG4217" s="475"/>
      <c r="BH4217" s="475"/>
      <c r="BI4217" s="475"/>
      <c r="BJ4217" s="475"/>
      <c r="BK4217" s="475"/>
      <c r="BL4217" s="475"/>
      <c r="BM4217" s="475"/>
      <c r="BN4217" s="475"/>
      <c r="BO4217" s="475"/>
      <c r="BP4217" s="306"/>
      <c r="BQ4217" s="496"/>
      <c r="BR4217" s="496"/>
      <c r="BS4217" s="496"/>
      <c r="BT4217" s="496"/>
      <c r="BU4217" s="496"/>
      <c r="BV4217" s="496"/>
    </row>
    <row r="4218" spans="1:74" s="52" customFormat="1" ht="12.75">
      <c r="A4218" s="45">
        <v>2670.0804681784898</v>
      </c>
      <c r="B4218" s="46" t="s">
        <v>364</v>
      </c>
      <c r="C4218" s="47" t="s">
        <v>394</v>
      </c>
      <c r="D4218" s="48">
        <v>42.00329780100359</v>
      </c>
      <c r="E4218" s="49">
        <v>39.246299999999998</v>
      </c>
      <c r="F4218" s="49">
        <v>6.8103999999999998E-2</v>
      </c>
      <c r="G4218" s="49">
        <v>13.7692</v>
      </c>
      <c r="H4218" s="49">
        <v>0.36787399999999998</v>
      </c>
      <c r="I4218" s="49">
        <v>0.187499</v>
      </c>
      <c r="J4218" s="49">
        <v>45.708300000000001</v>
      </c>
      <c r="K4218" s="49">
        <v>0.176903</v>
      </c>
      <c r="L4218" s="49">
        <v>99.575718999999992</v>
      </c>
      <c r="M4218" s="47"/>
      <c r="N4218" s="50">
        <v>0.98648535994628683</v>
      </c>
      <c r="O4218" s="50">
        <v>1.3534429698837116E-3</v>
      </c>
      <c r="P4218" s="50">
        <v>0.28943871894856649</v>
      </c>
      <c r="Q4218" s="50">
        <v>7.4376358636967996E-3</v>
      </c>
      <c r="R4218" s="50">
        <v>3.9918721201885809E-3</v>
      </c>
      <c r="S4218" s="50">
        <v>1.7127561667087023</v>
      </c>
      <c r="T4218" s="50">
        <v>4.7641428003264603E-3</v>
      </c>
      <c r="U4218" s="50">
        <v>3.007754144276416</v>
      </c>
      <c r="V4218" s="51">
        <v>85.543928764279556</v>
      </c>
      <c r="X4218" s="49">
        <v>0.214505</v>
      </c>
      <c r="Y4218" s="49">
        <v>24.576499999999999</v>
      </c>
      <c r="Z4218" s="49">
        <v>0.493085</v>
      </c>
      <c r="AA4218" s="49">
        <v>6.1424000000000003</v>
      </c>
      <c r="AB4218" s="49">
        <v>7.2553700000000001</v>
      </c>
      <c r="AC4218" s="49">
        <v>0.175287</v>
      </c>
      <c r="AD4218" s="49">
        <v>6.4427899999999996</v>
      </c>
      <c r="AE4218" s="312"/>
      <c r="AF4218" s="343" t="s">
        <v>432</v>
      </c>
      <c r="AG4218" s="343">
        <v>30</v>
      </c>
      <c r="AH4218" s="343">
        <v>15</v>
      </c>
      <c r="AI4218" s="343"/>
      <c r="AJ4218" s="343"/>
      <c r="AK4218" s="343"/>
      <c r="AL4218" s="343"/>
      <c r="AM4218" s="343"/>
      <c r="AN4218" s="343"/>
      <c r="AO4218" s="343"/>
      <c r="AP4218" s="343"/>
      <c r="AQ4218" s="343"/>
      <c r="AR4218" s="343"/>
      <c r="AS4218" s="343"/>
      <c r="AT4218" s="343"/>
      <c r="AU4218" s="343"/>
      <c r="AV4218" s="343"/>
      <c r="AW4218" s="343"/>
      <c r="AX4218" s="343"/>
      <c r="AY4218" s="343"/>
      <c r="AZ4218" s="343"/>
      <c r="BA4218" s="343"/>
      <c r="BB4218" s="343"/>
      <c r="BC4218" s="343"/>
      <c r="BD4218" s="343"/>
      <c r="BE4218" s="475"/>
      <c r="BF4218" s="475"/>
      <c r="BG4218" s="475"/>
      <c r="BH4218" s="475"/>
      <c r="BI4218" s="475"/>
      <c r="BJ4218" s="475"/>
      <c r="BK4218" s="475"/>
      <c r="BL4218" s="475"/>
      <c r="BM4218" s="475"/>
      <c r="BN4218" s="475"/>
      <c r="BO4218" s="475"/>
      <c r="BP4218" s="306"/>
      <c r="BQ4218" s="496"/>
      <c r="BR4218" s="496"/>
      <c r="BS4218" s="496"/>
      <c r="BT4218" s="496"/>
      <c r="BU4218" s="496"/>
      <c r="BV4218" s="496"/>
    </row>
    <row r="4219" spans="1:74" s="52" customFormat="1" ht="12.75">
      <c r="A4219" s="45">
        <v>2670.0804681784898</v>
      </c>
      <c r="B4219" s="46" t="s">
        <v>364</v>
      </c>
      <c r="C4219" s="47" t="s">
        <v>394</v>
      </c>
      <c r="D4219" s="48">
        <v>48.00329780100359</v>
      </c>
      <c r="E4219" s="49">
        <v>39.489600000000003</v>
      </c>
      <c r="F4219" s="49">
        <v>7.1622000000000005E-2</v>
      </c>
      <c r="G4219" s="49">
        <v>13.457700000000001</v>
      </c>
      <c r="H4219" s="49">
        <v>0.33115099999999997</v>
      </c>
      <c r="I4219" s="49">
        <v>0.17174700000000001</v>
      </c>
      <c r="J4219" s="49">
        <v>46.2776</v>
      </c>
      <c r="K4219" s="49">
        <v>0.19406200000000001</v>
      </c>
      <c r="L4219" s="49">
        <v>100.031093</v>
      </c>
      <c r="M4219" s="47"/>
      <c r="N4219" s="50">
        <v>0.98634455530348375</v>
      </c>
      <c r="O4219" s="50">
        <v>1.414385437548314E-3</v>
      </c>
      <c r="P4219" s="50">
        <v>0.28110770767308074</v>
      </c>
      <c r="Q4219" s="50">
        <v>6.6529748260809258E-3</v>
      </c>
      <c r="R4219" s="50">
        <v>3.6334636173042806E-3</v>
      </c>
      <c r="S4219" s="50">
        <v>1.7231587528623646</v>
      </c>
      <c r="T4219" s="50">
        <v>5.1933078464511361E-3</v>
      </c>
      <c r="U4219" s="50">
        <v>3.0086123229846828</v>
      </c>
      <c r="V4219" s="51">
        <v>85.974534164584995</v>
      </c>
      <c r="X4219" s="49">
        <v>0.21399399999999999</v>
      </c>
      <c r="Y4219" s="49">
        <v>23.201599999999999</v>
      </c>
      <c r="Z4219" s="49">
        <v>0.499616</v>
      </c>
      <c r="AA4219" s="49">
        <v>6.82111</v>
      </c>
      <c r="AB4219" s="49">
        <v>7.78695</v>
      </c>
      <c r="AC4219" s="49">
        <v>0.17397099999999999</v>
      </c>
      <c r="AD4219" s="49">
        <v>5.85222</v>
      </c>
      <c r="AE4219" s="312"/>
      <c r="AF4219" s="343" t="s">
        <v>432</v>
      </c>
      <c r="AG4219" s="343">
        <v>30</v>
      </c>
      <c r="AH4219" s="343">
        <v>15</v>
      </c>
      <c r="AI4219" s="343"/>
      <c r="AJ4219" s="343"/>
      <c r="AK4219" s="343"/>
      <c r="AL4219" s="343"/>
      <c r="AM4219" s="343"/>
      <c r="AN4219" s="343"/>
      <c r="AO4219" s="343"/>
      <c r="AP4219" s="343"/>
      <c r="AQ4219" s="343"/>
      <c r="AR4219" s="343"/>
      <c r="AS4219" s="343"/>
      <c r="AT4219" s="343"/>
      <c r="AU4219" s="343"/>
      <c r="AV4219" s="343"/>
      <c r="AW4219" s="343"/>
      <c r="AX4219" s="343"/>
      <c r="AY4219" s="343"/>
      <c r="AZ4219" s="343"/>
      <c r="BA4219" s="343"/>
      <c r="BB4219" s="343"/>
      <c r="BC4219" s="343"/>
      <c r="BD4219" s="343"/>
      <c r="BE4219" s="475"/>
      <c r="BF4219" s="475"/>
      <c r="BG4219" s="475"/>
      <c r="BH4219" s="475"/>
      <c r="BI4219" s="475"/>
      <c r="BJ4219" s="475"/>
      <c r="BK4219" s="475"/>
      <c r="BL4219" s="475"/>
      <c r="BM4219" s="475"/>
      <c r="BN4219" s="475"/>
      <c r="BO4219" s="475"/>
      <c r="BP4219" s="306"/>
      <c r="BQ4219" s="496"/>
      <c r="BR4219" s="496"/>
      <c r="BS4219" s="496"/>
      <c r="BT4219" s="496"/>
      <c r="BU4219" s="496"/>
      <c r="BV4219" s="496"/>
    </row>
    <row r="4220" spans="1:74" s="52" customFormat="1" ht="12.75">
      <c r="A4220" s="45">
        <v>2670.0804681784898</v>
      </c>
      <c r="B4220" s="46" t="s">
        <v>364</v>
      </c>
      <c r="C4220" s="47" t="s">
        <v>394</v>
      </c>
      <c r="D4220" s="48">
        <v>54.00329780100359</v>
      </c>
      <c r="E4220" s="49">
        <v>39.526800000000001</v>
      </c>
      <c r="F4220" s="49">
        <v>8.8659000000000002E-2</v>
      </c>
      <c r="G4220" s="49">
        <v>13.0907</v>
      </c>
      <c r="H4220" s="49">
        <v>0.32141700000000001</v>
      </c>
      <c r="I4220" s="49">
        <v>0.14777999999999999</v>
      </c>
      <c r="J4220" s="49">
        <v>46.502800000000001</v>
      </c>
      <c r="K4220" s="49">
        <v>0.19811500000000001</v>
      </c>
      <c r="L4220" s="49">
        <v>99.910212999999999</v>
      </c>
      <c r="M4220" s="47"/>
      <c r="N4220" s="50">
        <v>0.98661542098911115</v>
      </c>
      <c r="O4220" s="50">
        <v>1.7496633169225399E-3</v>
      </c>
      <c r="P4220" s="50">
        <v>0.27325939801541554</v>
      </c>
      <c r="Q4220" s="50">
        <v>6.4531086692628768E-3</v>
      </c>
      <c r="R4220" s="50">
        <v>3.1243353631854212E-3</v>
      </c>
      <c r="S4220" s="50">
        <v>1.7303895820770963</v>
      </c>
      <c r="T4220" s="50">
        <v>5.2982353904098747E-3</v>
      </c>
      <c r="U4220" s="50">
        <v>3.0078882466732839</v>
      </c>
      <c r="V4220" s="51">
        <v>86.361912653842268</v>
      </c>
      <c r="X4220" s="49">
        <v>0.213919</v>
      </c>
      <c r="Y4220" s="49">
        <v>18.903600000000001</v>
      </c>
      <c r="Z4220" s="49">
        <v>0.50761400000000001</v>
      </c>
      <c r="AA4220" s="49">
        <v>6.8795500000000001</v>
      </c>
      <c r="AB4220" s="49">
        <v>8.98231</v>
      </c>
      <c r="AC4220" s="49">
        <v>0.17339399999999999</v>
      </c>
      <c r="AD4220" s="49">
        <v>5.8198400000000001</v>
      </c>
      <c r="AE4220" s="312"/>
      <c r="AF4220" s="343" t="s">
        <v>432</v>
      </c>
      <c r="AG4220" s="343">
        <v>30</v>
      </c>
      <c r="AH4220" s="343">
        <v>15</v>
      </c>
      <c r="AI4220" s="343"/>
      <c r="AJ4220" s="343"/>
      <c r="AK4220" s="343"/>
      <c r="AL4220" s="343"/>
      <c r="AM4220" s="343"/>
      <c r="AN4220" s="343"/>
      <c r="AO4220" s="343"/>
      <c r="AP4220" s="343"/>
      <c r="AQ4220" s="343"/>
      <c r="AR4220" s="343"/>
      <c r="AS4220" s="343"/>
      <c r="AT4220" s="343"/>
      <c r="AU4220" s="343"/>
      <c r="AV4220" s="343"/>
      <c r="AW4220" s="343"/>
      <c r="AX4220" s="343"/>
      <c r="AY4220" s="343"/>
      <c r="AZ4220" s="343"/>
      <c r="BA4220" s="343"/>
      <c r="BB4220" s="343"/>
      <c r="BC4220" s="343"/>
      <c r="BD4220" s="343"/>
      <c r="BE4220" s="475"/>
      <c r="BF4220" s="475"/>
      <c r="BG4220" s="475"/>
      <c r="BH4220" s="475"/>
      <c r="BI4220" s="475"/>
      <c r="BJ4220" s="475"/>
      <c r="BK4220" s="475"/>
      <c r="BL4220" s="475"/>
      <c r="BM4220" s="475"/>
      <c r="BN4220" s="475"/>
      <c r="BO4220" s="475"/>
      <c r="BP4220" s="306"/>
      <c r="BQ4220" s="496"/>
      <c r="BR4220" s="496"/>
      <c r="BS4220" s="496"/>
      <c r="BT4220" s="496"/>
      <c r="BU4220" s="496"/>
      <c r="BV4220" s="496"/>
    </row>
    <row r="4221" spans="1:74" s="52" customFormat="1" ht="12.75">
      <c r="A4221" s="45">
        <v>2670.0804681784898</v>
      </c>
      <c r="B4221" s="46" t="s">
        <v>364</v>
      </c>
      <c r="C4221" s="47" t="s">
        <v>394</v>
      </c>
      <c r="D4221" s="48">
        <v>60.00329780100359</v>
      </c>
      <c r="E4221" s="49">
        <v>39.498899999999999</v>
      </c>
      <c r="F4221" s="49">
        <v>7.1726999999999999E-2</v>
      </c>
      <c r="G4221" s="49">
        <v>12.7508</v>
      </c>
      <c r="H4221" s="49">
        <v>0.33950200000000003</v>
      </c>
      <c r="I4221" s="49">
        <v>0.17744399999999999</v>
      </c>
      <c r="J4221" s="49">
        <v>46.616300000000003</v>
      </c>
      <c r="K4221" s="49">
        <v>0.21171799999999999</v>
      </c>
      <c r="L4221" s="49">
        <v>99.716246000000012</v>
      </c>
      <c r="M4221" s="47"/>
      <c r="N4221" s="50">
        <v>0.98653773350717022</v>
      </c>
      <c r="O4221" s="50">
        <v>1.4164028162654213E-3</v>
      </c>
      <c r="P4221" s="50">
        <v>0.26633125010267866</v>
      </c>
      <c r="Q4221" s="50">
        <v>6.8204798346297368E-3</v>
      </c>
      <c r="R4221" s="50">
        <v>3.753840001835481E-3</v>
      </c>
      <c r="S4221" s="50">
        <v>1.7357015262787292</v>
      </c>
      <c r="T4221" s="50">
        <v>5.6655767869963763E-3</v>
      </c>
      <c r="U4221" s="50">
        <v>3.0076943598389696</v>
      </c>
      <c r="V4221" s="51">
        <v>86.696958549097218</v>
      </c>
      <c r="X4221" s="49">
        <v>0.21402499999999999</v>
      </c>
      <c r="Y4221" s="49">
        <v>22.944099999999999</v>
      </c>
      <c r="Z4221" s="49">
        <v>0.51387899999999997</v>
      </c>
      <c r="AA4221" s="49">
        <v>6.5341199999999997</v>
      </c>
      <c r="AB4221" s="49">
        <v>7.5436100000000001</v>
      </c>
      <c r="AC4221" s="49">
        <v>0.17305200000000001</v>
      </c>
      <c r="AD4221" s="49">
        <v>5.5132399999999997</v>
      </c>
      <c r="AE4221" s="312"/>
      <c r="AF4221" s="343" t="s">
        <v>432</v>
      </c>
      <c r="AG4221" s="343">
        <v>30</v>
      </c>
      <c r="AH4221" s="343">
        <v>15</v>
      </c>
      <c r="AI4221" s="343"/>
      <c r="AJ4221" s="343"/>
      <c r="AK4221" s="343"/>
      <c r="AL4221" s="343"/>
      <c r="AM4221" s="343"/>
      <c r="AN4221" s="343"/>
      <c r="AO4221" s="343"/>
      <c r="AP4221" s="343"/>
      <c r="AQ4221" s="343"/>
      <c r="AR4221" s="343"/>
      <c r="AS4221" s="343"/>
      <c r="AT4221" s="343"/>
      <c r="AU4221" s="343"/>
      <c r="AV4221" s="343"/>
      <c r="AW4221" s="343"/>
      <c r="AX4221" s="343"/>
      <c r="AY4221" s="343"/>
      <c r="AZ4221" s="343"/>
      <c r="BA4221" s="343"/>
      <c r="BB4221" s="343"/>
      <c r="BC4221" s="343"/>
      <c r="BD4221" s="343"/>
      <c r="BE4221" s="475"/>
      <c r="BF4221" s="475"/>
      <c r="BG4221" s="475"/>
      <c r="BH4221" s="475"/>
      <c r="BI4221" s="475"/>
      <c r="BJ4221" s="475"/>
      <c r="BK4221" s="475"/>
      <c r="BL4221" s="475"/>
      <c r="BM4221" s="475"/>
      <c r="BN4221" s="475"/>
      <c r="BO4221" s="475"/>
      <c r="BP4221" s="306"/>
      <c r="BQ4221" s="496"/>
      <c r="BR4221" s="496"/>
      <c r="BS4221" s="496"/>
      <c r="BT4221" s="496"/>
      <c r="BU4221" s="496"/>
      <c r="BV4221" s="496"/>
    </row>
    <row r="4222" spans="1:74" s="52" customFormat="1" ht="12.75">
      <c r="A4222" s="45">
        <v>2670.0804681784898</v>
      </c>
      <c r="B4222" s="46" t="s">
        <v>364</v>
      </c>
      <c r="C4222" s="47" t="s">
        <v>394</v>
      </c>
      <c r="D4222" s="48">
        <v>66.003297801003583</v>
      </c>
      <c r="E4222" s="49">
        <v>39.864699999999999</v>
      </c>
      <c r="F4222" s="49">
        <v>0.10631500000000001</v>
      </c>
      <c r="G4222" s="49">
        <v>12.574999999999999</v>
      </c>
      <c r="H4222" s="49">
        <v>0.36558299999999999</v>
      </c>
      <c r="I4222" s="49">
        <v>0.16430700000000001</v>
      </c>
      <c r="J4222" s="49">
        <v>46.902299999999997</v>
      </c>
      <c r="K4222" s="49">
        <v>0.22111600000000001</v>
      </c>
      <c r="L4222" s="49">
        <v>100.243833</v>
      </c>
      <c r="M4222" s="47"/>
      <c r="N4222" s="50">
        <v>0.98891870282471495</v>
      </c>
      <c r="O4222" s="50">
        <v>2.0851727893595748E-3</v>
      </c>
      <c r="P4222" s="50">
        <v>0.26087717209640326</v>
      </c>
      <c r="Q4222" s="50">
        <v>7.2946082771640341E-3</v>
      </c>
      <c r="R4222" s="50">
        <v>3.452342667354941E-3</v>
      </c>
      <c r="S4222" s="50">
        <v>1.7345018848406795</v>
      </c>
      <c r="T4222" s="50">
        <v>5.8769217357418939E-3</v>
      </c>
      <c r="U4222" s="50">
        <v>3.0043081873531339</v>
      </c>
      <c r="V4222" s="51">
        <v>86.925934138205747</v>
      </c>
      <c r="X4222" s="49">
        <v>0.212871</v>
      </c>
      <c r="Y4222" s="49">
        <v>15.7645</v>
      </c>
      <c r="Z4222" s="49">
        <v>0.51716399999999996</v>
      </c>
      <c r="AA4222" s="49">
        <v>6.2026199999999996</v>
      </c>
      <c r="AB4222" s="49">
        <v>7.9986899999999999</v>
      </c>
      <c r="AC4222" s="49">
        <v>0.172376</v>
      </c>
      <c r="AD4222" s="49">
        <v>5.2355499999999999</v>
      </c>
      <c r="AE4222" s="312"/>
      <c r="AF4222" s="343" t="s">
        <v>432</v>
      </c>
      <c r="AG4222" s="343">
        <v>30</v>
      </c>
      <c r="AH4222" s="343">
        <v>15</v>
      </c>
      <c r="AI4222" s="343"/>
      <c r="AJ4222" s="343"/>
      <c r="AK4222" s="343"/>
      <c r="AL4222" s="343"/>
      <c r="AM4222" s="343"/>
      <c r="AN4222" s="343"/>
      <c r="AO4222" s="343"/>
      <c r="AP4222" s="343"/>
      <c r="AQ4222" s="343"/>
      <c r="AR4222" s="343"/>
      <c r="AS4222" s="343"/>
      <c r="AT4222" s="343"/>
      <c r="AU4222" s="343"/>
      <c r="AV4222" s="343"/>
      <c r="AW4222" s="343"/>
      <c r="AX4222" s="343"/>
      <c r="AY4222" s="343"/>
      <c r="AZ4222" s="343"/>
      <c r="BA4222" s="343"/>
      <c r="BB4222" s="343"/>
      <c r="BC4222" s="343"/>
      <c r="BD4222" s="343"/>
      <c r="BE4222" s="475"/>
      <c r="BF4222" s="475"/>
      <c r="BG4222" s="475"/>
      <c r="BH4222" s="475"/>
      <c r="BI4222" s="475"/>
      <c r="BJ4222" s="475"/>
      <c r="BK4222" s="475"/>
      <c r="BL4222" s="475"/>
      <c r="BM4222" s="475"/>
      <c r="BN4222" s="475"/>
      <c r="BO4222" s="475"/>
      <c r="BP4222" s="306"/>
      <c r="BQ4222" s="496"/>
      <c r="BR4222" s="496"/>
      <c r="BS4222" s="496"/>
      <c r="BT4222" s="496"/>
      <c r="BU4222" s="496"/>
      <c r="BV4222" s="496"/>
    </row>
    <row r="4223" spans="1:74" s="52" customFormat="1" ht="12.75">
      <c r="A4223" s="45">
        <v>2670.0804681784898</v>
      </c>
      <c r="B4223" s="46" t="s">
        <v>364</v>
      </c>
      <c r="C4223" s="47" t="s">
        <v>394</v>
      </c>
      <c r="D4223" s="48">
        <v>72.003297801003583</v>
      </c>
      <c r="E4223" s="49">
        <v>39.697800000000001</v>
      </c>
      <c r="F4223" s="49">
        <v>8.4288000000000002E-2</v>
      </c>
      <c r="G4223" s="49">
        <v>12.3361</v>
      </c>
      <c r="H4223" s="49">
        <v>0.35465999999999998</v>
      </c>
      <c r="I4223" s="49">
        <v>0.15093200000000001</v>
      </c>
      <c r="J4223" s="49">
        <v>47.008499999999998</v>
      </c>
      <c r="K4223" s="49">
        <v>0.23627200000000001</v>
      </c>
      <c r="L4223" s="49">
        <v>99.904145</v>
      </c>
      <c r="M4223" s="47"/>
      <c r="N4223" s="50">
        <v>0.98761382053915658</v>
      </c>
      <c r="O4223" s="50">
        <v>1.6579135589967638E-3</v>
      </c>
      <c r="P4223" s="50">
        <v>0.25665787524201517</v>
      </c>
      <c r="Q4223" s="50">
        <v>7.0970329485564735E-3</v>
      </c>
      <c r="R4223" s="50">
        <v>3.1804442373831949E-3</v>
      </c>
      <c r="S4223" s="50">
        <v>1.7434345906925346</v>
      </c>
      <c r="T4223" s="50">
        <v>6.2978255190607292E-3</v>
      </c>
      <c r="U4223" s="50">
        <v>3.0069831192727521</v>
      </c>
      <c r="V4223" s="51">
        <v>87.167699513227717</v>
      </c>
      <c r="X4223" s="49">
        <v>0.21332799999999999</v>
      </c>
      <c r="Y4223" s="49">
        <v>19.237500000000001</v>
      </c>
      <c r="Z4223" s="49">
        <v>0.521706</v>
      </c>
      <c r="AA4223" s="49">
        <v>6.3602600000000002</v>
      </c>
      <c r="AB4223" s="49">
        <v>8.8066800000000001</v>
      </c>
      <c r="AC4223" s="49">
        <v>0.17193700000000001</v>
      </c>
      <c r="AD4223" s="49">
        <v>4.9735899999999997</v>
      </c>
      <c r="AE4223" s="312"/>
      <c r="AF4223" s="343" t="s">
        <v>432</v>
      </c>
      <c r="AG4223" s="343">
        <v>30</v>
      </c>
      <c r="AH4223" s="343">
        <v>15</v>
      </c>
      <c r="AI4223" s="343"/>
      <c r="AJ4223" s="343"/>
      <c r="AK4223" s="343"/>
      <c r="AL4223" s="343"/>
      <c r="AM4223" s="343"/>
      <c r="AN4223" s="343"/>
      <c r="AO4223" s="343"/>
      <c r="AP4223" s="343"/>
      <c r="AQ4223" s="343"/>
      <c r="AR4223" s="343"/>
      <c r="AS4223" s="343"/>
      <c r="AT4223" s="343"/>
      <c r="AU4223" s="343"/>
      <c r="AV4223" s="343"/>
      <c r="AW4223" s="343"/>
      <c r="AX4223" s="343"/>
      <c r="AY4223" s="343"/>
      <c r="AZ4223" s="343"/>
      <c r="BA4223" s="343"/>
      <c r="BB4223" s="343"/>
      <c r="BC4223" s="343"/>
      <c r="BD4223" s="343"/>
      <c r="BE4223" s="475"/>
      <c r="BF4223" s="475"/>
      <c r="BG4223" s="475"/>
      <c r="BH4223" s="475"/>
      <c r="BI4223" s="475"/>
      <c r="BJ4223" s="475"/>
      <c r="BK4223" s="475"/>
      <c r="BL4223" s="475"/>
      <c r="BM4223" s="475"/>
      <c r="BN4223" s="475"/>
      <c r="BO4223" s="475"/>
      <c r="BP4223" s="306"/>
      <c r="BQ4223" s="496"/>
      <c r="BR4223" s="496"/>
      <c r="BS4223" s="496"/>
      <c r="BT4223" s="496"/>
      <c r="BU4223" s="496"/>
      <c r="BV4223" s="496"/>
    </row>
    <row r="4224" spans="1:74" s="52" customFormat="1" ht="12.75">
      <c r="A4224" s="45">
        <v>2670.0804681784898</v>
      </c>
      <c r="B4224" s="46" t="s">
        <v>364</v>
      </c>
      <c r="C4224" s="47" t="s">
        <v>394</v>
      </c>
      <c r="D4224" s="48">
        <v>78.003297801003583</v>
      </c>
      <c r="E4224" s="49">
        <v>39.724600000000002</v>
      </c>
      <c r="F4224" s="49">
        <v>9.0675000000000006E-2</v>
      </c>
      <c r="G4224" s="49">
        <v>12.225899999999999</v>
      </c>
      <c r="H4224" s="49">
        <v>0.37557400000000002</v>
      </c>
      <c r="I4224" s="49">
        <v>0.140847</v>
      </c>
      <c r="J4224" s="49">
        <v>47.1252</v>
      </c>
      <c r="K4224" s="49">
        <v>0.20696000000000001</v>
      </c>
      <c r="L4224" s="49">
        <v>99.924174999999991</v>
      </c>
      <c r="M4224" s="47"/>
      <c r="N4224" s="50">
        <v>0.9875233379055226</v>
      </c>
      <c r="O4224" s="50">
        <v>1.7821769175794431E-3</v>
      </c>
      <c r="P4224" s="50">
        <v>0.25417022207373546</v>
      </c>
      <c r="Q4224" s="50">
        <v>7.5097805642334228E-3</v>
      </c>
      <c r="R4224" s="50">
        <v>2.9656587426718645E-3</v>
      </c>
      <c r="S4224" s="50">
        <v>1.7464235821931928</v>
      </c>
      <c r="T4224" s="50">
        <v>5.5122879782234339E-3</v>
      </c>
      <c r="U4224" s="50">
        <v>3.0068954670032122</v>
      </c>
      <c r="V4224" s="51">
        <v>87.295260960439165</v>
      </c>
      <c r="X4224" s="49">
        <v>0.213397</v>
      </c>
      <c r="Y4224" s="49">
        <v>18.258199999999999</v>
      </c>
      <c r="Z4224" s="49">
        <v>0.52569699999999997</v>
      </c>
      <c r="AA4224" s="49">
        <v>6.0338099999999999</v>
      </c>
      <c r="AB4224" s="49">
        <v>9.1734799999999996</v>
      </c>
      <c r="AC4224" s="49">
        <v>0.171765</v>
      </c>
      <c r="AD4224" s="49">
        <v>5.6195199999999996</v>
      </c>
      <c r="AE4224" s="312"/>
      <c r="AF4224" s="343" t="s">
        <v>432</v>
      </c>
      <c r="AG4224" s="343">
        <v>30</v>
      </c>
      <c r="AH4224" s="343">
        <v>15</v>
      </c>
      <c r="AI4224" s="343"/>
      <c r="AJ4224" s="343"/>
      <c r="AK4224" s="343"/>
      <c r="AL4224" s="343"/>
      <c r="AM4224" s="343"/>
      <c r="AN4224" s="343"/>
      <c r="AO4224" s="343"/>
      <c r="AP4224" s="343"/>
      <c r="AQ4224" s="343"/>
      <c r="AR4224" s="343"/>
      <c r="AS4224" s="343"/>
      <c r="AT4224" s="343"/>
      <c r="AU4224" s="343"/>
      <c r="AV4224" s="343"/>
      <c r="AW4224" s="343"/>
      <c r="AX4224" s="343"/>
      <c r="AY4224" s="343"/>
      <c r="AZ4224" s="343"/>
      <c r="BA4224" s="343"/>
      <c r="BB4224" s="343"/>
      <c r="BC4224" s="343"/>
      <c r="BD4224" s="343"/>
      <c r="BE4224" s="475"/>
      <c r="BF4224" s="475"/>
      <c r="BG4224" s="475"/>
      <c r="BH4224" s="475"/>
      <c r="BI4224" s="475"/>
      <c r="BJ4224" s="475"/>
      <c r="BK4224" s="475"/>
      <c r="BL4224" s="475"/>
      <c r="BM4224" s="475"/>
      <c r="BN4224" s="475"/>
      <c r="BO4224" s="475"/>
      <c r="BP4224" s="306"/>
      <c r="BQ4224" s="496"/>
      <c r="BR4224" s="496"/>
      <c r="BS4224" s="496"/>
      <c r="BT4224" s="496"/>
      <c r="BU4224" s="496"/>
      <c r="BV4224" s="496"/>
    </row>
    <row r="4225" spans="1:74" s="52" customFormat="1" ht="12.75">
      <c r="A4225" s="45">
        <v>2670.0804681784898</v>
      </c>
      <c r="B4225" s="46" t="s">
        <v>364</v>
      </c>
      <c r="C4225" s="47" t="s">
        <v>394</v>
      </c>
      <c r="D4225" s="48">
        <v>84.003297801003583</v>
      </c>
      <c r="E4225" s="49">
        <v>39.7575</v>
      </c>
      <c r="F4225" s="49">
        <v>5.5669999999999997E-2</v>
      </c>
      <c r="G4225" s="49">
        <v>12.0937</v>
      </c>
      <c r="H4225" s="49">
        <v>0.40566600000000003</v>
      </c>
      <c r="I4225" s="49">
        <v>0.13852400000000001</v>
      </c>
      <c r="J4225" s="49">
        <v>47.162100000000002</v>
      </c>
      <c r="K4225" s="49">
        <v>0.20652000000000001</v>
      </c>
      <c r="L4225" s="49">
        <v>99.861989999999992</v>
      </c>
      <c r="M4225" s="47"/>
      <c r="N4225" s="50">
        <v>0.98848318226372767</v>
      </c>
      <c r="O4225" s="50">
        <v>1.0943263422062974E-3</v>
      </c>
      <c r="P4225" s="50">
        <v>0.2514579683282841</v>
      </c>
      <c r="Q4225" s="50">
        <v>8.1126496169983252E-3</v>
      </c>
      <c r="R4225" s="50">
        <v>2.9171649044908358E-3</v>
      </c>
      <c r="S4225" s="50">
        <v>1.7480421382346532</v>
      </c>
      <c r="T4225" s="50">
        <v>5.5013589306659883E-3</v>
      </c>
      <c r="U4225" s="50">
        <v>3.0068485807646375</v>
      </c>
      <c r="V4225" s="51">
        <v>87.423958243216575</v>
      </c>
      <c r="X4225" s="49">
        <v>0.213282</v>
      </c>
      <c r="Y4225" s="49">
        <v>29.863399999999999</v>
      </c>
      <c r="Z4225" s="49">
        <v>0.52855600000000003</v>
      </c>
      <c r="AA4225" s="49">
        <v>5.5678799999999997</v>
      </c>
      <c r="AB4225" s="49">
        <v>9.4722299999999997</v>
      </c>
      <c r="AC4225" s="49">
        <v>0.17160800000000001</v>
      </c>
      <c r="AD4225" s="49">
        <v>5.5191400000000002</v>
      </c>
      <c r="AE4225" s="312"/>
      <c r="AF4225" s="343" t="s">
        <v>432</v>
      </c>
      <c r="AG4225" s="343">
        <v>30</v>
      </c>
      <c r="AH4225" s="343">
        <v>15</v>
      </c>
      <c r="AI4225" s="343"/>
      <c r="AJ4225" s="343"/>
      <c r="AK4225" s="343"/>
      <c r="AL4225" s="343"/>
      <c r="AM4225" s="343"/>
      <c r="AN4225" s="343"/>
      <c r="AO4225" s="343"/>
      <c r="AP4225" s="343"/>
      <c r="AQ4225" s="343"/>
      <c r="AR4225" s="343"/>
      <c r="AS4225" s="343"/>
      <c r="AT4225" s="343"/>
      <c r="AU4225" s="343"/>
      <c r="AV4225" s="343"/>
      <c r="AW4225" s="343"/>
      <c r="AX4225" s="343"/>
      <c r="AY4225" s="343"/>
      <c r="AZ4225" s="343"/>
      <c r="BA4225" s="343"/>
      <c r="BB4225" s="343"/>
      <c r="BC4225" s="343"/>
      <c r="BD4225" s="343"/>
      <c r="BE4225" s="475"/>
      <c r="BF4225" s="475"/>
      <c r="BG4225" s="475"/>
      <c r="BH4225" s="475"/>
      <c r="BI4225" s="475"/>
      <c r="BJ4225" s="475"/>
      <c r="BK4225" s="475"/>
      <c r="BL4225" s="475"/>
      <c r="BM4225" s="475"/>
      <c r="BN4225" s="475"/>
      <c r="BO4225" s="475"/>
      <c r="BP4225" s="306"/>
      <c r="BQ4225" s="496"/>
      <c r="BR4225" s="496"/>
      <c r="BS4225" s="496"/>
      <c r="BT4225" s="496"/>
      <c r="BU4225" s="496"/>
      <c r="BV4225" s="496"/>
    </row>
    <row r="4226" spans="1:74" s="52" customFormat="1" ht="12.75">
      <c r="A4226" s="45">
        <v>2670.0804681784898</v>
      </c>
      <c r="B4226" s="46" t="s">
        <v>364</v>
      </c>
      <c r="C4226" s="47" t="s">
        <v>394</v>
      </c>
      <c r="D4226" s="48">
        <v>90.003297801003583</v>
      </c>
      <c r="E4226" s="49">
        <v>39.578800000000001</v>
      </c>
      <c r="F4226" s="49">
        <v>0.129547</v>
      </c>
      <c r="G4226" s="49">
        <v>11.9321</v>
      </c>
      <c r="H4226" s="49">
        <v>0.40425100000000003</v>
      </c>
      <c r="I4226" s="49">
        <v>0.155111</v>
      </c>
      <c r="J4226" s="49">
        <v>47.169800000000002</v>
      </c>
      <c r="K4226" s="49">
        <v>0.218999</v>
      </c>
      <c r="L4226" s="49">
        <v>99.617654000000002</v>
      </c>
      <c r="M4226" s="47"/>
      <c r="N4226" s="50">
        <v>0.98604100641371539</v>
      </c>
      <c r="O4226" s="50">
        <v>2.5517324057551826E-3</v>
      </c>
      <c r="P4226" s="50">
        <v>0.24860235142739978</v>
      </c>
      <c r="Q4226" s="50">
        <v>8.1007895348337473E-3</v>
      </c>
      <c r="R4226" s="50">
        <v>3.2731106761498549E-3</v>
      </c>
      <c r="S4226" s="50">
        <v>1.7518823375764847</v>
      </c>
      <c r="T4226" s="50">
        <v>5.8456408994972701E-3</v>
      </c>
      <c r="U4226" s="50">
        <v>3.0071498222141488</v>
      </c>
      <c r="V4226" s="51">
        <v>87.572894069427349</v>
      </c>
      <c r="X4226" s="49">
        <v>0.213668</v>
      </c>
      <c r="Y4226" s="49">
        <v>11.702500000000001</v>
      </c>
      <c r="Z4226" s="49">
        <v>0.53265899999999999</v>
      </c>
      <c r="AA4226" s="49">
        <v>5.5928699999999996</v>
      </c>
      <c r="AB4226" s="49">
        <v>8.5714799999999993</v>
      </c>
      <c r="AC4226" s="49">
        <v>0.171456</v>
      </c>
      <c r="AD4226" s="49">
        <v>5.45268</v>
      </c>
      <c r="AE4226" s="312"/>
      <c r="AF4226" s="343" t="s">
        <v>432</v>
      </c>
      <c r="AG4226" s="343">
        <v>30</v>
      </c>
      <c r="AH4226" s="343">
        <v>15</v>
      </c>
      <c r="AI4226" s="343"/>
      <c r="AJ4226" s="343"/>
      <c r="AK4226" s="343"/>
      <c r="AL4226" s="343"/>
      <c r="AM4226" s="343"/>
      <c r="AN4226" s="343"/>
      <c r="AO4226" s="343"/>
      <c r="AP4226" s="343"/>
      <c r="AQ4226" s="343"/>
      <c r="AR4226" s="343"/>
      <c r="AS4226" s="343"/>
      <c r="AT4226" s="343"/>
      <c r="AU4226" s="343"/>
      <c r="AV4226" s="343"/>
      <c r="AW4226" s="343"/>
      <c r="AX4226" s="343"/>
      <c r="AY4226" s="343"/>
      <c r="AZ4226" s="343"/>
      <c r="BA4226" s="343"/>
      <c r="BB4226" s="343"/>
      <c r="BC4226" s="343"/>
      <c r="BD4226" s="343"/>
      <c r="BE4226" s="475"/>
      <c r="BF4226" s="475"/>
      <c r="BG4226" s="475"/>
      <c r="BH4226" s="475"/>
      <c r="BI4226" s="475"/>
      <c r="BJ4226" s="475"/>
      <c r="BK4226" s="475"/>
      <c r="BL4226" s="475"/>
      <c r="BM4226" s="475"/>
      <c r="BN4226" s="475"/>
      <c r="BO4226" s="475"/>
      <c r="BP4226" s="306"/>
      <c r="BQ4226" s="496"/>
      <c r="BR4226" s="496"/>
      <c r="BS4226" s="496"/>
      <c r="BT4226" s="496"/>
      <c r="BU4226" s="496"/>
      <c r="BV4226" s="496"/>
    </row>
    <row r="4227" spans="1:74" s="52" customFormat="1" ht="12.75">
      <c r="A4227" s="45">
        <v>2670.0804681784898</v>
      </c>
      <c r="B4227" s="46" t="s">
        <v>364</v>
      </c>
      <c r="C4227" s="47" t="s">
        <v>394</v>
      </c>
      <c r="D4227" s="48">
        <v>96.003297801003583</v>
      </c>
      <c r="E4227" s="49">
        <v>39.561999999999998</v>
      </c>
      <c r="F4227" s="49">
        <v>8.9738999999999999E-2</v>
      </c>
      <c r="G4227" s="49">
        <v>11.9047</v>
      </c>
      <c r="H4227" s="49">
        <v>0.365676</v>
      </c>
      <c r="I4227" s="49">
        <v>0.16039200000000001</v>
      </c>
      <c r="J4227" s="49">
        <v>47.302</v>
      </c>
      <c r="K4227" s="49">
        <v>0.228191</v>
      </c>
      <c r="L4227" s="49">
        <v>99.665790999999999</v>
      </c>
      <c r="M4227" s="47"/>
      <c r="N4227" s="50">
        <v>0.98492031069766262</v>
      </c>
      <c r="O4227" s="50">
        <v>1.7663611151987014E-3</v>
      </c>
      <c r="P4227" s="50">
        <v>0.24785478314631423</v>
      </c>
      <c r="Q4227" s="50">
        <v>7.3225644847949752E-3</v>
      </c>
      <c r="R4227" s="50">
        <v>3.3821377889660955E-3</v>
      </c>
      <c r="S4227" s="50">
        <v>1.7555407065720636</v>
      </c>
      <c r="T4227" s="50">
        <v>6.0866595940049003E-3</v>
      </c>
      <c r="U4227" s="50">
        <v>3.0084313379566501</v>
      </c>
      <c r="V4227" s="51">
        <v>87.628264892362537</v>
      </c>
      <c r="X4227" s="49">
        <v>0.21388199999999999</v>
      </c>
      <c r="Y4227" s="49">
        <v>19.119299999999999</v>
      </c>
      <c r="Z4227" s="49">
        <v>0.53232500000000005</v>
      </c>
      <c r="AA4227" s="49">
        <v>6.27651</v>
      </c>
      <c r="AB4227" s="49">
        <v>8.1961099999999991</v>
      </c>
      <c r="AC4227" s="49">
        <v>0.17128199999999999</v>
      </c>
      <c r="AD4227" s="49">
        <v>5.0540000000000003</v>
      </c>
      <c r="AE4227" s="312"/>
      <c r="AF4227" s="343" t="s">
        <v>432</v>
      </c>
      <c r="AG4227" s="343">
        <v>30</v>
      </c>
      <c r="AH4227" s="343">
        <v>15</v>
      </c>
      <c r="AI4227" s="343"/>
      <c r="AJ4227" s="343"/>
      <c r="AK4227" s="343"/>
      <c r="AL4227" s="343"/>
      <c r="AM4227" s="343"/>
      <c r="AN4227" s="343"/>
      <c r="AO4227" s="343"/>
      <c r="AP4227" s="343"/>
      <c r="AQ4227" s="343"/>
      <c r="AR4227" s="343"/>
      <c r="AS4227" s="343"/>
      <c r="AT4227" s="343"/>
      <c r="AU4227" s="343"/>
      <c r="AV4227" s="343"/>
      <c r="AW4227" s="343"/>
      <c r="AX4227" s="343"/>
      <c r="AY4227" s="343"/>
      <c r="AZ4227" s="343"/>
      <c r="BA4227" s="343"/>
      <c r="BB4227" s="343"/>
      <c r="BC4227" s="343"/>
      <c r="BD4227" s="343"/>
      <c r="BE4227" s="475"/>
      <c r="BF4227" s="475"/>
      <c r="BG4227" s="475"/>
      <c r="BH4227" s="475"/>
      <c r="BI4227" s="475"/>
      <c r="BJ4227" s="475"/>
      <c r="BK4227" s="475"/>
      <c r="BL4227" s="475"/>
      <c r="BM4227" s="475"/>
      <c r="BN4227" s="475"/>
      <c r="BO4227" s="475"/>
      <c r="BP4227" s="306"/>
      <c r="BQ4227" s="496"/>
      <c r="BR4227" s="496"/>
      <c r="BS4227" s="496"/>
      <c r="BT4227" s="496"/>
      <c r="BU4227" s="496"/>
      <c r="BV4227" s="496"/>
    </row>
    <row r="4228" spans="1:74" s="52" customFormat="1" ht="12.75">
      <c r="A4228" s="45">
        <v>2670.0804681784898</v>
      </c>
      <c r="B4228" s="46" t="s">
        <v>364</v>
      </c>
      <c r="C4228" s="47" t="s">
        <v>394</v>
      </c>
      <c r="D4228" s="48">
        <v>102.00329780100358</v>
      </c>
      <c r="E4228" s="49">
        <v>39.633400000000002</v>
      </c>
      <c r="F4228" s="49">
        <v>6.0838999999999997E-2</v>
      </c>
      <c r="G4228" s="49">
        <v>11.8766</v>
      </c>
      <c r="H4228" s="49">
        <v>0.33563100000000001</v>
      </c>
      <c r="I4228" s="49">
        <v>0.15377399999999999</v>
      </c>
      <c r="J4228" s="49">
        <v>47.3202</v>
      </c>
      <c r="K4228" s="49">
        <v>0.21798799999999999</v>
      </c>
      <c r="L4228" s="49">
        <v>99.639022999999995</v>
      </c>
      <c r="M4228" s="47"/>
      <c r="N4228" s="50">
        <v>0.98674098849441738</v>
      </c>
      <c r="O4228" s="50">
        <v>1.1975656222861695E-3</v>
      </c>
      <c r="P4228" s="50">
        <v>0.24728055242095959</v>
      </c>
      <c r="Q4228" s="50">
        <v>6.7212151511245582E-3</v>
      </c>
      <c r="R4228" s="50">
        <v>3.2427277576382897E-3</v>
      </c>
      <c r="S4228" s="50">
        <v>1.7562929398498242</v>
      </c>
      <c r="T4228" s="50">
        <v>5.8147637285108581E-3</v>
      </c>
      <c r="U4228" s="50">
        <v>3.0084817954368441</v>
      </c>
      <c r="V4228" s="51">
        <v>87.658024356236623</v>
      </c>
      <c r="X4228" s="49">
        <v>0.21368100000000001</v>
      </c>
      <c r="Y4228" s="49">
        <v>27.904900000000001</v>
      </c>
      <c r="Z4228" s="49">
        <v>0.53346000000000005</v>
      </c>
      <c r="AA4228" s="49">
        <v>6.6591399999999998</v>
      </c>
      <c r="AB4228" s="49">
        <v>8.5632400000000004</v>
      </c>
      <c r="AC4228" s="49">
        <v>0.17119000000000001</v>
      </c>
      <c r="AD4228" s="49">
        <v>5.3693</v>
      </c>
      <c r="AE4228" s="312"/>
      <c r="AF4228" s="343" t="s">
        <v>432</v>
      </c>
      <c r="AG4228" s="343">
        <v>30</v>
      </c>
      <c r="AH4228" s="343">
        <v>15</v>
      </c>
      <c r="AI4228" s="343"/>
      <c r="AJ4228" s="343"/>
      <c r="AK4228" s="343"/>
      <c r="AL4228" s="343"/>
      <c r="AM4228" s="343"/>
      <c r="AN4228" s="343"/>
      <c r="AO4228" s="343"/>
      <c r="AP4228" s="343"/>
      <c r="AQ4228" s="343"/>
      <c r="AR4228" s="343"/>
      <c r="AS4228" s="343"/>
      <c r="AT4228" s="343"/>
      <c r="AU4228" s="343"/>
      <c r="AV4228" s="343"/>
      <c r="AW4228" s="343"/>
      <c r="AX4228" s="343"/>
      <c r="AY4228" s="343"/>
      <c r="AZ4228" s="343"/>
      <c r="BA4228" s="343"/>
      <c r="BB4228" s="343"/>
      <c r="BC4228" s="343"/>
      <c r="BD4228" s="343"/>
      <c r="BE4228" s="475"/>
      <c r="BF4228" s="475"/>
      <c r="BG4228" s="475"/>
      <c r="BH4228" s="475"/>
      <c r="BI4228" s="475"/>
      <c r="BJ4228" s="475"/>
      <c r="BK4228" s="475"/>
      <c r="BL4228" s="475"/>
      <c r="BM4228" s="475"/>
      <c r="BN4228" s="475"/>
      <c r="BO4228" s="475"/>
      <c r="BP4228" s="306"/>
      <c r="BQ4228" s="496"/>
      <c r="BR4228" s="496"/>
      <c r="BS4228" s="496"/>
      <c r="BT4228" s="496"/>
      <c r="BU4228" s="496"/>
      <c r="BV4228" s="496"/>
    </row>
    <row r="4229" spans="1:74" s="52" customFormat="1" ht="12.75">
      <c r="A4229" s="45">
        <v>2670.0804681784898</v>
      </c>
      <c r="B4229" s="46" t="s">
        <v>364</v>
      </c>
      <c r="C4229" s="47" t="s">
        <v>394</v>
      </c>
      <c r="D4229" s="48">
        <v>108.00329780100358</v>
      </c>
      <c r="E4229" s="49">
        <v>39.770200000000003</v>
      </c>
      <c r="F4229" s="49">
        <v>0.114055</v>
      </c>
      <c r="G4229" s="49">
        <v>11.8413</v>
      </c>
      <c r="H4229" s="49">
        <v>0.36185600000000001</v>
      </c>
      <c r="I4229" s="49">
        <v>0.17297999999999999</v>
      </c>
      <c r="J4229" s="49">
        <v>47.5291</v>
      </c>
      <c r="K4229" s="49">
        <v>0.207513</v>
      </c>
      <c r="L4229" s="49">
        <v>100.03746000000001</v>
      </c>
      <c r="M4229" s="47"/>
      <c r="N4229" s="50">
        <v>0.9858064694827845</v>
      </c>
      <c r="O4229" s="50">
        <v>2.2352372836623936E-3</v>
      </c>
      <c r="P4229" s="50">
        <v>0.24546482520272345</v>
      </c>
      <c r="Q4229" s="50">
        <v>7.2146216291852179E-3</v>
      </c>
      <c r="R4229" s="50">
        <v>3.6317464520531353E-3</v>
      </c>
      <c r="S4229" s="50">
        <v>1.7563134417316852</v>
      </c>
      <c r="T4229" s="50">
        <v>5.5110816498844181E-3</v>
      </c>
      <c r="U4229" s="50">
        <v>3.0073593009379493</v>
      </c>
      <c r="V4229" s="51">
        <v>87.737661595325605</v>
      </c>
      <c r="X4229" s="49">
        <v>0.213307</v>
      </c>
      <c r="Y4229" s="49">
        <v>15.3582</v>
      </c>
      <c r="Z4229" s="49">
        <v>0.53453799999999996</v>
      </c>
      <c r="AA4229" s="49">
        <v>6.2488900000000003</v>
      </c>
      <c r="AB4229" s="49">
        <v>7.6753099999999996</v>
      </c>
      <c r="AC4229" s="49">
        <v>0.170825</v>
      </c>
      <c r="AD4229" s="49">
        <v>5.5942699999999999</v>
      </c>
      <c r="AE4229" s="312"/>
      <c r="AF4229" s="343" t="s">
        <v>432</v>
      </c>
      <c r="AG4229" s="343">
        <v>30</v>
      </c>
      <c r="AH4229" s="343">
        <v>15</v>
      </c>
      <c r="AI4229" s="343"/>
      <c r="AJ4229" s="343"/>
      <c r="AK4229" s="343"/>
      <c r="AL4229" s="343"/>
      <c r="AM4229" s="343"/>
      <c r="AN4229" s="343"/>
      <c r="AO4229" s="343"/>
      <c r="AP4229" s="343"/>
      <c r="AQ4229" s="343"/>
      <c r="AR4229" s="343"/>
      <c r="AS4229" s="343"/>
      <c r="AT4229" s="343"/>
      <c r="AU4229" s="343"/>
      <c r="AV4229" s="343"/>
      <c r="AW4229" s="343"/>
      <c r="AX4229" s="343"/>
      <c r="AY4229" s="343"/>
      <c r="AZ4229" s="343"/>
      <c r="BA4229" s="343"/>
      <c r="BB4229" s="343"/>
      <c r="BC4229" s="343"/>
      <c r="BD4229" s="343"/>
      <c r="BE4229" s="475"/>
      <c r="BF4229" s="475"/>
      <c r="BG4229" s="475"/>
      <c r="BH4229" s="475"/>
      <c r="BI4229" s="475"/>
      <c r="BJ4229" s="475"/>
      <c r="BK4229" s="475"/>
      <c r="BL4229" s="475"/>
      <c r="BM4229" s="475"/>
      <c r="BN4229" s="475"/>
      <c r="BO4229" s="475"/>
      <c r="BP4229" s="306"/>
      <c r="BQ4229" s="496"/>
      <c r="BR4229" s="496"/>
      <c r="BS4229" s="496"/>
      <c r="BT4229" s="496"/>
      <c r="BU4229" s="496"/>
      <c r="BV4229" s="496"/>
    </row>
    <row r="4230" spans="1:74" s="52" customFormat="1" ht="12.75">
      <c r="A4230" s="45">
        <v>2670.0804681784898</v>
      </c>
      <c r="B4230" s="46" t="s">
        <v>364</v>
      </c>
      <c r="C4230" s="47" t="s">
        <v>394</v>
      </c>
      <c r="D4230" s="48">
        <v>114.00329780100358</v>
      </c>
      <c r="E4230" s="49">
        <v>39.802300000000002</v>
      </c>
      <c r="F4230" s="49">
        <v>0.104447</v>
      </c>
      <c r="G4230" s="49">
        <v>11.7561</v>
      </c>
      <c r="H4230" s="49">
        <v>0.36424099999999998</v>
      </c>
      <c r="I4230" s="49">
        <v>0.15551599999999999</v>
      </c>
      <c r="J4230" s="49">
        <v>47.500700000000002</v>
      </c>
      <c r="K4230" s="49">
        <v>0.20741899999999999</v>
      </c>
      <c r="L4230" s="49">
        <v>99.944562000000005</v>
      </c>
      <c r="M4230" s="47"/>
      <c r="N4230" s="50">
        <v>0.98683352060148499</v>
      </c>
      <c r="O4230" s="50">
        <v>2.0474207942012411E-3</v>
      </c>
      <c r="P4230" s="50">
        <v>0.24375581781880301</v>
      </c>
      <c r="Q4230" s="50">
        <v>7.2638764102249294E-3</v>
      </c>
      <c r="R4230" s="50">
        <v>3.2658523094025189E-3</v>
      </c>
      <c r="S4230" s="50">
        <v>1.7556756249133174</v>
      </c>
      <c r="T4230" s="50">
        <v>5.5098770503372368E-3</v>
      </c>
      <c r="U4230" s="50">
        <v>3.0059252058685515</v>
      </c>
      <c r="V4230" s="51">
        <v>87.808743395286243</v>
      </c>
      <c r="X4230" s="49">
        <v>0.213112</v>
      </c>
      <c r="Y4230" s="49">
        <v>16.6602</v>
      </c>
      <c r="Z4230" s="49">
        <v>0.53626399999999996</v>
      </c>
      <c r="AA4230" s="49">
        <v>6.1849400000000001</v>
      </c>
      <c r="AB4230" s="49">
        <v>8.4259699999999995</v>
      </c>
      <c r="AC4230" s="49">
        <v>0.170678</v>
      </c>
      <c r="AD4230" s="49">
        <v>5.4812700000000003</v>
      </c>
      <c r="AE4230" s="312"/>
      <c r="AF4230" s="343" t="s">
        <v>432</v>
      </c>
      <c r="AG4230" s="343">
        <v>30</v>
      </c>
      <c r="AH4230" s="343">
        <v>15</v>
      </c>
      <c r="AI4230" s="343"/>
      <c r="AJ4230" s="343"/>
      <c r="AK4230" s="343"/>
      <c r="AL4230" s="343"/>
      <c r="AM4230" s="343"/>
      <c r="AN4230" s="343"/>
      <c r="AO4230" s="343"/>
      <c r="AP4230" s="343"/>
      <c r="AQ4230" s="343"/>
      <c r="AR4230" s="343"/>
      <c r="AS4230" s="343"/>
      <c r="AT4230" s="343"/>
      <c r="AU4230" s="343"/>
      <c r="AV4230" s="343"/>
      <c r="AW4230" s="343"/>
      <c r="AX4230" s="343"/>
      <c r="AY4230" s="343"/>
      <c r="AZ4230" s="343"/>
      <c r="BA4230" s="343"/>
      <c r="BB4230" s="343"/>
      <c r="BC4230" s="343"/>
      <c r="BD4230" s="343"/>
      <c r="BE4230" s="475"/>
      <c r="BF4230" s="475"/>
      <c r="BG4230" s="475"/>
      <c r="BH4230" s="475"/>
      <c r="BI4230" s="475"/>
      <c r="BJ4230" s="475"/>
      <c r="BK4230" s="475"/>
      <c r="BL4230" s="475"/>
      <c r="BM4230" s="475"/>
      <c r="BN4230" s="475"/>
      <c r="BO4230" s="475"/>
      <c r="BP4230" s="306"/>
      <c r="BQ4230" s="496"/>
      <c r="BR4230" s="496"/>
      <c r="BS4230" s="496"/>
      <c r="BT4230" s="496"/>
      <c r="BU4230" s="496"/>
      <c r="BV4230" s="496"/>
    </row>
    <row r="4231" spans="1:74" s="52" customFormat="1" ht="12.75">
      <c r="A4231" s="45">
        <v>2670.0804681784898</v>
      </c>
      <c r="B4231" s="46" t="s">
        <v>364</v>
      </c>
      <c r="C4231" s="47" t="s">
        <v>394</v>
      </c>
      <c r="D4231" s="48">
        <v>120.00329780100358</v>
      </c>
      <c r="E4231" s="49">
        <v>39.682000000000002</v>
      </c>
      <c r="F4231" s="49">
        <v>0.101627</v>
      </c>
      <c r="G4231" s="49">
        <v>11.728199999999999</v>
      </c>
      <c r="H4231" s="49">
        <v>0.39651700000000001</v>
      </c>
      <c r="I4231" s="49">
        <v>0.147648</v>
      </c>
      <c r="J4231" s="49">
        <v>47.308500000000002</v>
      </c>
      <c r="K4231" s="49">
        <v>0.204869</v>
      </c>
      <c r="L4231" s="49">
        <v>99.623809000000008</v>
      </c>
      <c r="M4231" s="47"/>
      <c r="N4231" s="50">
        <v>0.98714533743051547</v>
      </c>
      <c r="O4231" s="50">
        <v>1.9988125443762134E-3</v>
      </c>
      <c r="P4231" s="50">
        <v>0.24399161583619652</v>
      </c>
      <c r="Q4231" s="50">
        <v>7.9340192504276496E-3</v>
      </c>
      <c r="R4231" s="50">
        <v>3.11100603449676E-3</v>
      </c>
      <c r="S4231" s="50">
        <v>1.7544268674181256</v>
      </c>
      <c r="T4231" s="50">
        <v>5.4603620653409669E-3</v>
      </c>
      <c r="U4231" s="50">
        <v>3.0056643595465631</v>
      </c>
      <c r="V4231" s="51">
        <v>87.790764653113655</v>
      </c>
      <c r="X4231" s="49">
        <v>0.21345</v>
      </c>
      <c r="Y4231" s="49">
        <v>16.6388</v>
      </c>
      <c r="Z4231" s="49">
        <v>0.53674699999999997</v>
      </c>
      <c r="AA4231" s="49">
        <v>5.7295100000000003</v>
      </c>
      <c r="AB4231" s="49">
        <v>8.8859999999999992</v>
      </c>
      <c r="AC4231" s="49">
        <v>0.17113900000000001</v>
      </c>
      <c r="AD4231" s="49">
        <v>5.5962800000000001</v>
      </c>
      <c r="AE4231" s="312"/>
      <c r="AF4231" s="343" t="s">
        <v>432</v>
      </c>
      <c r="AG4231" s="343">
        <v>30</v>
      </c>
      <c r="AH4231" s="343">
        <v>15</v>
      </c>
      <c r="AI4231" s="343"/>
      <c r="AJ4231" s="343"/>
      <c r="AK4231" s="343"/>
      <c r="AL4231" s="343"/>
      <c r="AM4231" s="343"/>
      <c r="AN4231" s="343"/>
      <c r="AO4231" s="343"/>
      <c r="AP4231" s="343"/>
      <c r="AQ4231" s="343"/>
      <c r="AR4231" s="343"/>
      <c r="AS4231" s="343"/>
      <c r="AT4231" s="343"/>
      <c r="AU4231" s="343"/>
      <c r="AV4231" s="343"/>
      <c r="AW4231" s="343"/>
      <c r="AX4231" s="343"/>
      <c r="AY4231" s="343"/>
      <c r="AZ4231" s="343"/>
      <c r="BA4231" s="343"/>
      <c r="BB4231" s="343"/>
      <c r="BC4231" s="343"/>
      <c r="BD4231" s="343"/>
      <c r="BE4231" s="475"/>
      <c r="BF4231" s="475"/>
      <c r="BG4231" s="475"/>
      <c r="BH4231" s="475"/>
      <c r="BI4231" s="475"/>
      <c r="BJ4231" s="475"/>
      <c r="BK4231" s="475"/>
      <c r="BL4231" s="475"/>
      <c r="BM4231" s="475"/>
      <c r="BN4231" s="475"/>
      <c r="BO4231" s="475"/>
      <c r="BP4231" s="306"/>
      <c r="BQ4231" s="496"/>
      <c r="BR4231" s="496"/>
      <c r="BS4231" s="496"/>
      <c r="BT4231" s="496"/>
      <c r="BU4231" s="496"/>
      <c r="BV4231" s="496"/>
    </row>
    <row r="4232" spans="1:74" s="52" customFormat="1" ht="12.75">
      <c r="A4232" s="45">
        <v>2670.0804681784898</v>
      </c>
      <c r="B4232" s="46" t="s">
        <v>364</v>
      </c>
      <c r="C4232" s="47" t="s">
        <v>394</v>
      </c>
      <c r="D4232" s="48">
        <v>126.00329780100358</v>
      </c>
      <c r="E4232" s="49">
        <v>39.850200000000001</v>
      </c>
      <c r="F4232" s="49">
        <v>6.5867999999999996E-2</v>
      </c>
      <c r="G4232" s="49">
        <v>11.8093</v>
      </c>
      <c r="H4232" s="49">
        <v>0.36785400000000001</v>
      </c>
      <c r="I4232" s="49">
        <v>0.16011800000000001</v>
      </c>
      <c r="J4232" s="49">
        <v>47.4358</v>
      </c>
      <c r="K4232" s="49">
        <v>0.214786</v>
      </c>
      <c r="L4232" s="49">
        <v>99.949854000000016</v>
      </c>
      <c r="M4232" s="47"/>
      <c r="N4232" s="50">
        <v>0.98839630209465756</v>
      </c>
      <c r="O4232" s="50">
        <v>1.291666804364432E-3</v>
      </c>
      <c r="P4232" s="50">
        <v>0.24495186813563105</v>
      </c>
      <c r="Q4232" s="50">
        <v>7.3387143179996818E-3</v>
      </c>
      <c r="R4232" s="50">
        <v>3.3637716232031746E-3</v>
      </c>
      <c r="S4232" s="50">
        <v>1.7539426200775772</v>
      </c>
      <c r="T4232" s="50">
        <v>5.7077405557735576E-3</v>
      </c>
      <c r="U4232" s="50">
        <v>3.0063352438383424</v>
      </c>
      <c r="V4232" s="51">
        <v>87.745632919594925</v>
      </c>
      <c r="X4232" s="49">
        <v>0.213028</v>
      </c>
      <c r="Y4232" s="49">
        <v>26.082899999999999</v>
      </c>
      <c r="Z4232" s="49">
        <v>0.53509200000000001</v>
      </c>
      <c r="AA4232" s="49">
        <v>6.1896399999999998</v>
      </c>
      <c r="AB4232" s="49">
        <v>8.2649500000000007</v>
      </c>
      <c r="AC4232" s="49">
        <v>0.170932</v>
      </c>
      <c r="AD4232" s="49">
        <v>5.2496499999999999</v>
      </c>
      <c r="AE4232" s="312"/>
      <c r="AF4232" s="343" t="s">
        <v>432</v>
      </c>
      <c r="AG4232" s="343">
        <v>30</v>
      </c>
      <c r="AH4232" s="343">
        <v>15</v>
      </c>
      <c r="AI4232" s="343"/>
      <c r="AJ4232" s="343"/>
      <c r="AK4232" s="343"/>
      <c r="AL4232" s="343"/>
      <c r="AM4232" s="343"/>
      <c r="AN4232" s="343"/>
      <c r="AO4232" s="343"/>
      <c r="AP4232" s="343"/>
      <c r="AQ4232" s="343"/>
      <c r="AR4232" s="343"/>
      <c r="AS4232" s="343"/>
      <c r="AT4232" s="343"/>
      <c r="AU4232" s="343"/>
      <c r="AV4232" s="343"/>
      <c r="AW4232" s="343"/>
      <c r="AX4232" s="343"/>
      <c r="AY4232" s="343"/>
      <c r="AZ4232" s="343"/>
      <c r="BA4232" s="343"/>
      <c r="BB4232" s="343"/>
      <c r="BC4232" s="343"/>
      <c r="BD4232" s="343"/>
      <c r="BE4232" s="475"/>
      <c r="BF4232" s="475"/>
      <c r="BG4232" s="475"/>
      <c r="BH4232" s="475"/>
      <c r="BI4232" s="475"/>
      <c r="BJ4232" s="475"/>
      <c r="BK4232" s="475"/>
      <c r="BL4232" s="475"/>
      <c r="BM4232" s="475"/>
      <c r="BN4232" s="475"/>
      <c r="BO4232" s="475"/>
      <c r="BP4232" s="306"/>
      <c r="BQ4232" s="496"/>
      <c r="BR4232" s="496"/>
      <c r="BS4232" s="496"/>
      <c r="BT4232" s="496"/>
      <c r="BU4232" s="496"/>
      <c r="BV4232" s="496"/>
    </row>
    <row r="4233" spans="1:74" s="52" customFormat="1" ht="12.75">
      <c r="A4233" s="45">
        <v>2670.0804681784898</v>
      </c>
      <c r="B4233" s="46" t="s">
        <v>364</v>
      </c>
      <c r="C4233" s="47" t="s">
        <v>394</v>
      </c>
      <c r="D4233" s="48">
        <v>132.00329780100358</v>
      </c>
      <c r="E4233" s="49">
        <v>39.771999999999998</v>
      </c>
      <c r="F4233" s="49">
        <v>9.9694000000000005E-2</v>
      </c>
      <c r="G4233" s="49">
        <v>11.73</v>
      </c>
      <c r="H4233" s="49">
        <v>0.340752</v>
      </c>
      <c r="I4233" s="49">
        <v>0.15482899999999999</v>
      </c>
      <c r="J4233" s="49">
        <v>47.455399999999997</v>
      </c>
      <c r="K4233" s="49">
        <v>0.21638499999999999</v>
      </c>
      <c r="L4233" s="49">
        <v>99.832849999999993</v>
      </c>
      <c r="M4233" s="47"/>
      <c r="N4233" s="50">
        <v>0.9869137192215871</v>
      </c>
      <c r="O4233" s="50">
        <v>1.9558979521225456E-3</v>
      </c>
      <c r="P4233" s="50">
        <v>0.24341972171242937</v>
      </c>
      <c r="Q4233" s="50">
        <v>6.801176748297463E-3</v>
      </c>
      <c r="R4233" s="50">
        <v>3.2541667515156828E-3</v>
      </c>
      <c r="S4233" s="50">
        <v>1.755480216096724</v>
      </c>
      <c r="T4233" s="50">
        <v>5.7528964203719859E-3</v>
      </c>
      <c r="U4233" s="50">
        <v>3.0054433582267546</v>
      </c>
      <c r="V4233" s="51">
        <v>87.822315809403449</v>
      </c>
      <c r="X4233" s="49">
        <v>0.21332200000000001</v>
      </c>
      <c r="Y4233" s="49">
        <v>17.1144</v>
      </c>
      <c r="Z4233" s="49">
        <v>0.53695000000000004</v>
      </c>
      <c r="AA4233" s="49">
        <v>6.5725300000000004</v>
      </c>
      <c r="AB4233" s="49">
        <v>8.3678600000000003</v>
      </c>
      <c r="AC4233" s="49">
        <v>0.17085600000000001</v>
      </c>
      <c r="AD4233" s="49">
        <v>5.3926400000000001</v>
      </c>
      <c r="AE4233" s="312"/>
      <c r="AF4233" s="343" t="s">
        <v>432</v>
      </c>
      <c r="AG4233" s="343">
        <v>30</v>
      </c>
      <c r="AH4233" s="343">
        <v>15</v>
      </c>
      <c r="AI4233" s="343"/>
      <c r="AJ4233" s="343"/>
      <c r="AK4233" s="343"/>
      <c r="AL4233" s="343"/>
      <c r="AM4233" s="343"/>
      <c r="AN4233" s="343"/>
      <c r="AO4233" s="343"/>
      <c r="AP4233" s="343"/>
      <c r="AQ4233" s="343"/>
      <c r="AR4233" s="343"/>
      <c r="AS4233" s="343"/>
      <c r="AT4233" s="343"/>
      <c r="AU4233" s="343"/>
      <c r="AV4233" s="343"/>
      <c r="AW4233" s="343"/>
      <c r="AX4233" s="343"/>
      <c r="AY4233" s="343"/>
      <c r="AZ4233" s="343"/>
      <c r="BA4233" s="343"/>
      <c r="BB4233" s="343"/>
      <c r="BC4233" s="343"/>
      <c r="BD4233" s="343"/>
      <c r="BE4233" s="475"/>
      <c r="BF4233" s="475"/>
      <c r="BG4233" s="475"/>
      <c r="BH4233" s="475"/>
      <c r="BI4233" s="475"/>
      <c r="BJ4233" s="475"/>
      <c r="BK4233" s="475"/>
      <c r="BL4233" s="475"/>
      <c r="BM4233" s="475"/>
      <c r="BN4233" s="475"/>
      <c r="BO4233" s="475"/>
      <c r="BP4233" s="306"/>
      <c r="BQ4233" s="496"/>
      <c r="BR4233" s="496"/>
      <c r="BS4233" s="496"/>
      <c r="BT4233" s="496"/>
      <c r="BU4233" s="496"/>
      <c r="BV4233" s="496"/>
    </row>
    <row r="4234" spans="1:74" s="52" customFormat="1" ht="12.75">
      <c r="A4234" s="45">
        <v>2670.0804681784898</v>
      </c>
      <c r="B4234" s="46" t="s">
        <v>364</v>
      </c>
      <c r="C4234" s="47" t="s">
        <v>394</v>
      </c>
      <c r="D4234" s="48">
        <v>138.00329780100358</v>
      </c>
      <c r="E4234" s="49">
        <v>39.954000000000001</v>
      </c>
      <c r="F4234" s="49">
        <v>0.12796299999999999</v>
      </c>
      <c r="G4234" s="49">
        <v>11.7508</v>
      </c>
      <c r="H4234" s="49">
        <v>0.41350900000000002</v>
      </c>
      <c r="I4234" s="49">
        <v>0.22433400000000001</v>
      </c>
      <c r="J4234" s="49">
        <v>47.543799999999997</v>
      </c>
      <c r="K4234" s="49">
        <v>0.21369099999999999</v>
      </c>
      <c r="L4234" s="49">
        <v>100.27260099999999</v>
      </c>
      <c r="M4234" s="47"/>
      <c r="N4234" s="50">
        <v>0.98759132441499409</v>
      </c>
      <c r="O4234" s="50">
        <v>2.500787726449447E-3</v>
      </c>
      <c r="P4234" s="50">
        <v>0.24290722326870484</v>
      </c>
      <c r="Q4234" s="50">
        <v>8.2214015333928765E-3</v>
      </c>
      <c r="R4234" s="50">
        <v>4.6967542848749752E-3</v>
      </c>
      <c r="S4234" s="50">
        <v>1.75194084032367</v>
      </c>
      <c r="T4234" s="50">
        <v>5.6592760652567839E-3</v>
      </c>
      <c r="U4234" s="50">
        <v>3.0048141051222648</v>
      </c>
      <c r="V4234" s="51">
        <v>87.823271972339029</v>
      </c>
      <c r="X4234" s="49">
        <v>0.21279999999999999</v>
      </c>
      <c r="Y4234" s="49">
        <v>13.733700000000001</v>
      </c>
      <c r="Z4234" s="49">
        <v>0.53714899999999999</v>
      </c>
      <c r="AA4234" s="49">
        <v>5.5684899999999997</v>
      </c>
      <c r="AB4234" s="49">
        <v>5.2801499999999999</v>
      </c>
      <c r="AC4234" s="49">
        <v>0.170817</v>
      </c>
      <c r="AD4234" s="49">
        <v>5.4054500000000001</v>
      </c>
      <c r="AE4234" s="312"/>
      <c r="AF4234" s="343" t="s">
        <v>432</v>
      </c>
      <c r="AG4234" s="343">
        <v>30</v>
      </c>
      <c r="AH4234" s="343">
        <v>15</v>
      </c>
      <c r="AI4234" s="343"/>
      <c r="AJ4234" s="343"/>
      <c r="AK4234" s="343"/>
      <c r="AL4234" s="343"/>
      <c r="AM4234" s="343"/>
      <c r="AN4234" s="343"/>
      <c r="AO4234" s="343"/>
      <c r="AP4234" s="343"/>
      <c r="AQ4234" s="343"/>
      <c r="AR4234" s="343"/>
      <c r="AS4234" s="343"/>
      <c r="AT4234" s="343"/>
      <c r="AU4234" s="343"/>
      <c r="AV4234" s="343"/>
      <c r="AW4234" s="343"/>
      <c r="AX4234" s="343"/>
      <c r="AY4234" s="343"/>
      <c r="AZ4234" s="343"/>
      <c r="BA4234" s="343"/>
      <c r="BB4234" s="343"/>
      <c r="BC4234" s="343"/>
      <c r="BD4234" s="343"/>
      <c r="BE4234" s="475"/>
      <c r="BF4234" s="475"/>
      <c r="BG4234" s="475"/>
      <c r="BH4234" s="475"/>
      <c r="BI4234" s="475"/>
      <c r="BJ4234" s="475"/>
      <c r="BK4234" s="475"/>
      <c r="BL4234" s="475"/>
      <c r="BM4234" s="475"/>
      <c r="BN4234" s="475"/>
      <c r="BO4234" s="475"/>
      <c r="BP4234" s="306"/>
      <c r="BQ4234" s="496"/>
      <c r="BR4234" s="496"/>
      <c r="BS4234" s="496"/>
      <c r="BT4234" s="496"/>
      <c r="BU4234" s="496"/>
      <c r="BV4234" s="496"/>
    </row>
    <row r="4235" spans="1:74" s="52" customFormat="1" ht="12.75">
      <c r="A4235" s="45">
        <v>2670.0804681784898</v>
      </c>
      <c r="B4235" s="46" t="s">
        <v>364</v>
      </c>
      <c r="C4235" s="47" t="s">
        <v>394</v>
      </c>
      <c r="D4235" s="48">
        <v>144.00329780100358</v>
      </c>
      <c r="E4235" s="49">
        <v>39.871899999999997</v>
      </c>
      <c r="F4235" s="49">
        <v>5.4510000000000003E-2</v>
      </c>
      <c r="G4235" s="49">
        <v>11.6295</v>
      </c>
      <c r="H4235" s="49">
        <v>0.405366</v>
      </c>
      <c r="I4235" s="49">
        <v>0.166939</v>
      </c>
      <c r="J4235" s="49">
        <v>47.569000000000003</v>
      </c>
      <c r="K4235" s="49">
        <v>0.18960399999999999</v>
      </c>
      <c r="L4235" s="49">
        <v>99.929726000000002</v>
      </c>
      <c r="M4235" s="47"/>
      <c r="N4235" s="50">
        <v>0.98854863851407615</v>
      </c>
      <c r="O4235" s="50">
        <v>1.0685201291853999E-3</v>
      </c>
      <c r="P4235" s="50">
        <v>0.24112827980331888</v>
      </c>
      <c r="Q4235" s="50">
        <v>8.0839258779481452E-3</v>
      </c>
      <c r="R4235" s="50">
        <v>3.5056992665557147E-3</v>
      </c>
      <c r="S4235" s="50">
        <v>1.7581813874082959</v>
      </c>
      <c r="T4235" s="50">
        <v>5.036585995727128E-3</v>
      </c>
      <c r="U4235" s="50">
        <v>3.0068067984059228</v>
      </c>
      <c r="V4235" s="51">
        <v>87.939423103994969</v>
      </c>
      <c r="X4235" s="49">
        <v>0.213062</v>
      </c>
      <c r="Y4235" s="49">
        <v>31.094000000000001</v>
      </c>
      <c r="Z4235" s="49">
        <v>0.53928699999999996</v>
      </c>
      <c r="AA4235" s="49">
        <v>5.7510500000000002</v>
      </c>
      <c r="AB4235" s="49">
        <v>8.0208700000000004</v>
      </c>
      <c r="AC4235" s="49">
        <v>0.17068700000000001</v>
      </c>
      <c r="AD4235" s="49">
        <v>5.9222700000000001</v>
      </c>
      <c r="AE4235" s="312"/>
      <c r="AF4235" s="343" t="s">
        <v>432</v>
      </c>
      <c r="AG4235" s="343">
        <v>30</v>
      </c>
      <c r="AH4235" s="343">
        <v>15</v>
      </c>
      <c r="AI4235" s="343"/>
      <c r="AJ4235" s="343"/>
      <c r="AK4235" s="343"/>
      <c r="AL4235" s="343"/>
      <c r="AM4235" s="343"/>
      <c r="AN4235" s="343"/>
      <c r="AO4235" s="343"/>
      <c r="AP4235" s="343"/>
      <c r="AQ4235" s="343"/>
      <c r="AR4235" s="343"/>
      <c r="AS4235" s="343"/>
      <c r="AT4235" s="343"/>
      <c r="AU4235" s="343"/>
      <c r="AV4235" s="343"/>
      <c r="AW4235" s="343"/>
      <c r="AX4235" s="343"/>
      <c r="AY4235" s="343"/>
      <c r="AZ4235" s="343"/>
      <c r="BA4235" s="343"/>
      <c r="BB4235" s="343"/>
      <c r="BC4235" s="343"/>
      <c r="BD4235" s="343"/>
      <c r="BE4235" s="475"/>
      <c r="BF4235" s="475"/>
      <c r="BG4235" s="475"/>
      <c r="BH4235" s="475"/>
      <c r="BI4235" s="475"/>
      <c r="BJ4235" s="475"/>
      <c r="BK4235" s="475"/>
      <c r="BL4235" s="475"/>
      <c r="BM4235" s="475"/>
      <c r="BN4235" s="475"/>
      <c r="BO4235" s="475"/>
      <c r="BP4235" s="306"/>
      <c r="BQ4235" s="496"/>
      <c r="BR4235" s="496"/>
      <c r="BS4235" s="496"/>
      <c r="BT4235" s="496"/>
      <c r="BU4235" s="496"/>
      <c r="BV4235" s="496"/>
    </row>
    <row r="4236" spans="1:74" s="52" customFormat="1" ht="12.75">
      <c r="A4236" s="45">
        <v>2670.0804681784898</v>
      </c>
      <c r="B4236" s="46" t="s">
        <v>364</v>
      </c>
      <c r="C4236" s="47" t="s">
        <v>394</v>
      </c>
      <c r="D4236" s="48">
        <v>150.00329780100358</v>
      </c>
      <c r="E4236" s="49">
        <v>39.845799999999997</v>
      </c>
      <c r="F4236" s="49">
        <v>0.116898</v>
      </c>
      <c r="G4236" s="49">
        <v>11.745200000000001</v>
      </c>
      <c r="H4236" s="49">
        <v>0.36593199999999998</v>
      </c>
      <c r="I4236" s="49">
        <v>0.15201100000000001</v>
      </c>
      <c r="J4236" s="49">
        <v>47.3855</v>
      </c>
      <c r="K4236" s="49">
        <v>0.228903</v>
      </c>
      <c r="L4236" s="49">
        <v>99.893551000000002</v>
      </c>
      <c r="M4236" s="47"/>
      <c r="N4236" s="50">
        <v>0.98818637788960595</v>
      </c>
      <c r="O4236" s="50">
        <v>2.2921276921673006E-3</v>
      </c>
      <c r="P4236" s="50">
        <v>0.24359744148184112</v>
      </c>
      <c r="Q4236" s="50">
        <v>7.2996257379012797E-3</v>
      </c>
      <c r="R4236" s="50">
        <v>3.1931334356411611E-3</v>
      </c>
      <c r="S4236" s="50">
        <v>1.7519040847038105</v>
      </c>
      <c r="T4236" s="50">
        <v>6.0822664847571114E-3</v>
      </c>
      <c r="U4236" s="50">
        <v>3.0041131605258364</v>
      </c>
      <c r="V4236" s="51">
        <v>87.792670750421763</v>
      </c>
      <c r="X4236" s="49">
        <v>0.21309400000000001</v>
      </c>
      <c r="Y4236" s="49">
        <v>14.228199999999999</v>
      </c>
      <c r="Z4236" s="49">
        <v>0.53620199999999996</v>
      </c>
      <c r="AA4236" s="49">
        <v>6.06975</v>
      </c>
      <c r="AB4236" s="49">
        <v>8.5860699999999994</v>
      </c>
      <c r="AC4236" s="49">
        <v>0.171075</v>
      </c>
      <c r="AD4236" s="49">
        <v>5.0820999999999996</v>
      </c>
      <c r="AE4236" s="312"/>
      <c r="AF4236" s="343" t="s">
        <v>432</v>
      </c>
      <c r="AG4236" s="343">
        <v>30</v>
      </c>
      <c r="AH4236" s="343">
        <v>15</v>
      </c>
      <c r="AI4236" s="343"/>
      <c r="AJ4236" s="343"/>
      <c r="AK4236" s="343"/>
      <c r="AL4236" s="343"/>
      <c r="AM4236" s="343"/>
      <c r="AN4236" s="343"/>
      <c r="AO4236" s="343"/>
      <c r="AP4236" s="343"/>
      <c r="AQ4236" s="343"/>
      <c r="AR4236" s="343"/>
      <c r="AS4236" s="343"/>
      <c r="AT4236" s="343"/>
      <c r="AU4236" s="343"/>
      <c r="AV4236" s="343"/>
      <c r="AW4236" s="343"/>
      <c r="AX4236" s="343"/>
      <c r="AY4236" s="343"/>
      <c r="AZ4236" s="343"/>
      <c r="BA4236" s="343"/>
      <c r="BB4236" s="343"/>
      <c r="BC4236" s="343"/>
      <c r="BD4236" s="343"/>
      <c r="BE4236" s="475"/>
      <c r="BF4236" s="475"/>
      <c r="BG4236" s="475"/>
      <c r="BH4236" s="475"/>
      <c r="BI4236" s="475"/>
      <c r="BJ4236" s="475"/>
      <c r="BK4236" s="475"/>
      <c r="BL4236" s="475"/>
      <c r="BM4236" s="475"/>
      <c r="BN4236" s="475"/>
      <c r="BO4236" s="475"/>
      <c r="BP4236" s="306"/>
      <c r="BQ4236" s="496"/>
      <c r="BR4236" s="496"/>
      <c r="BS4236" s="496"/>
      <c r="BT4236" s="496"/>
      <c r="BU4236" s="496"/>
      <c r="BV4236" s="496"/>
    </row>
    <row r="4237" spans="1:74" s="52" customFormat="1" ht="12.75">
      <c r="A4237" s="45">
        <v>2670.0804681784898</v>
      </c>
      <c r="B4237" s="46" t="s">
        <v>364</v>
      </c>
      <c r="C4237" s="47" t="s">
        <v>394</v>
      </c>
      <c r="D4237" s="48">
        <v>156.00329780100358</v>
      </c>
      <c r="E4237" s="49">
        <v>39.462400000000002</v>
      </c>
      <c r="F4237" s="49">
        <v>9.3203999999999995E-2</v>
      </c>
      <c r="G4237" s="49">
        <v>11.776</v>
      </c>
      <c r="H4237" s="49">
        <v>0.34613100000000002</v>
      </c>
      <c r="I4237" s="49">
        <v>0.155863</v>
      </c>
      <c r="J4237" s="49">
        <v>47.505800000000001</v>
      </c>
      <c r="K4237" s="49">
        <v>0.18346100000000001</v>
      </c>
      <c r="L4237" s="49">
        <v>99.572559999999982</v>
      </c>
      <c r="M4237" s="47"/>
      <c r="N4237" s="50">
        <v>0.98289504259386007</v>
      </c>
      <c r="O4237" s="50">
        <v>1.8354122100901454E-3</v>
      </c>
      <c r="P4237" s="50">
        <v>0.2452886433750873</v>
      </c>
      <c r="Q4237" s="50">
        <v>6.9343864294586898E-3</v>
      </c>
      <c r="R4237" s="50">
        <v>3.2881560532515095E-3</v>
      </c>
      <c r="S4237" s="50">
        <v>1.7639197863216864</v>
      </c>
      <c r="T4237" s="50">
        <v>4.8958156259726248E-3</v>
      </c>
      <c r="U4237" s="50">
        <v>3.0105162060682575</v>
      </c>
      <c r="V4237" s="51">
        <v>87.791777112337428</v>
      </c>
      <c r="X4237" s="49">
        <v>0.214203</v>
      </c>
      <c r="Y4237" s="49">
        <v>18.485800000000001</v>
      </c>
      <c r="Z4237" s="49">
        <v>0.53637800000000002</v>
      </c>
      <c r="AA4237" s="49">
        <v>6.5951199999999996</v>
      </c>
      <c r="AB4237" s="49">
        <v>8.3291599999999999</v>
      </c>
      <c r="AC4237" s="49">
        <v>0.17083200000000001</v>
      </c>
      <c r="AD4237" s="49">
        <v>6.09171</v>
      </c>
      <c r="AE4237" s="312"/>
      <c r="AF4237" s="343" t="s">
        <v>432</v>
      </c>
      <c r="AG4237" s="343">
        <v>30</v>
      </c>
      <c r="AH4237" s="343">
        <v>15</v>
      </c>
      <c r="AI4237" s="343"/>
      <c r="AJ4237" s="343"/>
      <c r="AK4237" s="343"/>
      <c r="AL4237" s="343"/>
      <c r="AM4237" s="343"/>
      <c r="AN4237" s="343"/>
      <c r="AO4237" s="343"/>
      <c r="AP4237" s="343"/>
      <c r="AQ4237" s="343"/>
      <c r="AR4237" s="343"/>
      <c r="AS4237" s="343"/>
      <c r="AT4237" s="343"/>
      <c r="AU4237" s="343"/>
      <c r="AV4237" s="343"/>
      <c r="AW4237" s="343"/>
      <c r="AX4237" s="343"/>
      <c r="AY4237" s="343"/>
      <c r="AZ4237" s="343"/>
      <c r="BA4237" s="343"/>
      <c r="BB4237" s="343"/>
      <c r="BC4237" s="343"/>
      <c r="BD4237" s="343"/>
      <c r="BE4237" s="475"/>
      <c r="BF4237" s="475"/>
      <c r="BG4237" s="475"/>
      <c r="BH4237" s="475"/>
      <c r="BI4237" s="475"/>
      <c r="BJ4237" s="475"/>
      <c r="BK4237" s="475"/>
      <c r="BL4237" s="475"/>
      <c r="BM4237" s="475"/>
      <c r="BN4237" s="475"/>
      <c r="BO4237" s="475"/>
      <c r="BP4237" s="306"/>
      <c r="BQ4237" s="496"/>
      <c r="BR4237" s="496"/>
      <c r="BS4237" s="496"/>
      <c r="BT4237" s="496"/>
      <c r="BU4237" s="496"/>
      <c r="BV4237" s="496"/>
    </row>
    <row r="4238" spans="1:74" s="52" customFormat="1" ht="12.75">
      <c r="A4238" s="45">
        <v>2670.0804681784898</v>
      </c>
      <c r="B4238" s="46" t="s">
        <v>364</v>
      </c>
      <c r="C4238" s="47" t="s">
        <v>394</v>
      </c>
      <c r="D4238" s="48">
        <v>162.00329780100358</v>
      </c>
      <c r="E4238" s="49">
        <v>39.760399999999997</v>
      </c>
      <c r="F4238" s="49">
        <v>7.6851000000000003E-2</v>
      </c>
      <c r="G4238" s="49">
        <v>11.730600000000001</v>
      </c>
      <c r="H4238" s="49">
        <v>0.34157100000000001</v>
      </c>
      <c r="I4238" s="49">
        <v>0.16264200000000001</v>
      </c>
      <c r="J4238" s="49">
        <v>47.500399999999999</v>
      </c>
      <c r="K4238" s="49">
        <v>0.20810600000000001</v>
      </c>
      <c r="L4238" s="49">
        <v>99.814577999999997</v>
      </c>
      <c r="M4238" s="47"/>
      <c r="N4238" s="50">
        <v>0.98734060209750452</v>
      </c>
      <c r="O4238" s="50">
        <v>1.5088330552143379E-3</v>
      </c>
      <c r="P4238" s="50">
        <v>0.24360851925827395</v>
      </c>
      <c r="Q4238" s="50">
        <v>6.8224621578716997E-3</v>
      </c>
      <c r="R4238" s="50">
        <v>3.4208552453762709E-3</v>
      </c>
      <c r="S4238" s="50">
        <v>1.7584177712824993</v>
      </c>
      <c r="T4238" s="50">
        <v>5.5367957270476076E-3</v>
      </c>
      <c r="U4238" s="50">
        <v>3.0076511364798804</v>
      </c>
      <c r="V4238" s="51">
        <v>87.831902087935518</v>
      </c>
      <c r="X4238" s="49">
        <v>0.21339</v>
      </c>
      <c r="Y4238" s="49">
        <v>21.455200000000001</v>
      </c>
      <c r="Z4238" s="49">
        <v>0.53655200000000003</v>
      </c>
      <c r="AA4238" s="49">
        <v>6.5241600000000002</v>
      </c>
      <c r="AB4238" s="49">
        <v>8.2288399999999999</v>
      </c>
      <c r="AC4238" s="49">
        <v>0.17084199999999999</v>
      </c>
      <c r="AD4238" s="49">
        <v>5.5752199999999998</v>
      </c>
      <c r="AE4238" s="312"/>
      <c r="AF4238" s="343" t="s">
        <v>432</v>
      </c>
      <c r="AG4238" s="343">
        <v>30</v>
      </c>
      <c r="AH4238" s="343">
        <v>15</v>
      </c>
      <c r="AI4238" s="343"/>
      <c r="AJ4238" s="343"/>
      <c r="AK4238" s="343"/>
      <c r="AL4238" s="343"/>
      <c r="AM4238" s="343"/>
      <c r="AN4238" s="343"/>
      <c r="AO4238" s="343"/>
      <c r="AP4238" s="343"/>
      <c r="AQ4238" s="343"/>
      <c r="AR4238" s="343"/>
      <c r="AS4238" s="343"/>
      <c r="AT4238" s="343"/>
      <c r="AU4238" s="343"/>
      <c r="AV4238" s="343"/>
      <c r="AW4238" s="343"/>
      <c r="AX4238" s="343"/>
      <c r="AY4238" s="343"/>
      <c r="AZ4238" s="343"/>
      <c r="BA4238" s="343"/>
      <c r="BB4238" s="343"/>
      <c r="BC4238" s="343"/>
      <c r="BD4238" s="343"/>
      <c r="BE4238" s="475"/>
      <c r="BF4238" s="475"/>
      <c r="BG4238" s="475"/>
      <c r="BH4238" s="475"/>
      <c r="BI4238" s="475"/>
      <c r="BJ4238" s="475"/>
      <c r="BK4238" s="475"/>
      <c r="BL4238" s="475"/>
      <c r="BM4238" s="475"/>
      <c r="BN4238" s="475"/>
      <c r="BO4238" s="475"/>
      <c r="BP4238" s="306"/>
      <c r="BQ4238" s="496"/>
      <c r="BR4238" s="496"/>
      <c r="BS4238" s="496"/>
      <c r="BT4238" s="496"/>
      <c r="BU4238" s="496"/>
      <c r="BV4238" s="496"/>
    </row>
    <row r="4239" spans="1:74" s="52" customFormat="1" ht="12.75">
      <c r="A4239" s="45">
        <v>2670.0804681784898</v>
      </c>
      <c r="B4239" s="46" t="s">
        <v>364</v>
      </c>
      <c r="C4239" s="47" t="s">
        <v>394</v>
      </c>
      <c r="D4239" s="48">
        <v>168.00329780100358</v>
      </c>
      <c r="E4239" s="49">
        <v>39.723599999999998</v>
      </c>
      <c r="F4239" s="49">
        <v>9.9699999999999997E-2</v>
      </c>
      <c r="G4239" s="49">
        <v>11.8668</v>
      </c>
      <c r="H4239" s="49">
        <v>0.36175099999999999</v>
      </c>
      <c r="I4239" s="49">
        <v>0.18076500000000001</v>
      </c>
      <c r="J4239" s="49">
        <v>47.582099999999997</v>
      </c>
      <c r="K4239" s="49">
        <v>0.21654699999999999</v>
      </c>
      <c r="L4239" s="49">
        <v>100.08108900000001</v>
      </c>
      <c r="M4239" s="47"/>
      <c r="N4239" s="50">
        <v>0.98451467517150115</v>
      </c>
      <c r="O4239" s="50">
        <v>1.9536383298045133E-3</v>
      </c>
      <c r="P4239" s="50">
        <v>0.24595927882641214</v>
      </c>
      <c r="Q4239" s="50">
        <v>7.2115268820291322E-3</v>
      </c>
      <c r="R4239" s="50">
        <v>3.7946670722060266E-3</v>
      </c>
      <c r="S4239" s="50">
        <v>1.7580278267605474</v>
      </c>
      <c r="T4239" s="50">
        <v>5.7502061256706769E-3</v>
      </c>
      <c r="U4239" s="50">
        <v>3.0086672288350771</v>
      </c>
      <c r="V4239" s="51">
        <v>87.726503921073302</v>
      </c>
      <c r="X4239" s="49">
        <v>0.21355099999999999</v>
      </c>
      <c r="Y4239" s="49">
        <v>17.0838</v>
      </c>
      <c r="Z4239" s="49">
        <v>0.53346700000000002</v>
      </c>
      <c r="AA4239" s="49">
        <v>6.1916399999999996</v>
      </c>
      <c r="AB4239" s="49">
        <v>7.1629399999999999</v>
      </c>
      <c r="AC4239" s="49">
        <v>0.17074600000000001</v>
      </c>
      <c r="AD4239" s="49">
        <v>5.1737500000000001</v>
      </c>
      <c r="AE4239" s="312"/>
      <c r="AF4239" s="343" t="s">
        <v>432</v>
      </c>
      <c r="AG4239" s="343">
        <v>30</v>
      </c>
      <c r="AH4239" s="343">
        <v>15</v>
      </c>
      <c r="AI4239" s="343"/>
      <c r="AJ4239" s="343"/>
      <c r="AK4239" s="343"/>
      <c r="AL4239" s="343"/>
      <c r="AM4239" s="343"/>
      <c r="AN4239" s="343"/>
      <c r="AO4239" s="343"/>
      <c r="AP4239" s="343"/>
      <c r="AQ4239" s="343"/>
      <c r="AR4239" s="343"/>
      <c r="AS4239" s="343"/>
      <c r="AT4239" s="343"/>
      <c r="AU4239" s="343"/>
      <c r="AV4239" s="343"/>
      <c r="AW4239" s="343"/>
      <c r="AX4239" s="343"/>
      <c r="AY4239" s="343"/>
      <c r="AZ4239" s="343"/>
      <c r="BA4239" s="343"/>
      <c r="BB4239" s="343"/>
      <c r="BC4239" s="343"/>
      <c r="BD4239" s="343"/>
      <c r="BE4239" s="475"/>
      <c r="BF4239" s="475"/>
      <c r="BG4239" s="475"/>
      <c r="BH4239" s="475"/>
      <c r="BI4239" s="475"/>
      <c r="BJ4239" s="475"/>
      <c r="BK4239" s="475"/>
      <c r="BL4239" s="475"/>
      <c r="BM4239" s="475"/>
      <c r="BN4239" s="475"/>
      <c r="BO4239" s="475"/>
      <c r="BP4239" s="306"/>
      <c r="BQ4239" s="496"/>
      <c r="BR4239" s="496"/>
      <c r="BS4239" s="496"/>
      <c r="BT4239" s="496"/>
      <c r="BU4239" s="496"/>
      <c r="BV4239" s="496"/>
    </row>
    <row r="4240" spans="1:74" s="52" customFormat="1" ht="12.75">
      <c r="A4240" s="45">
        <v>2670.0804681784898</v>
      </c>
      <c r="B4240" s="46" t="s">
        <v>364</v>
      </c>
      <c r="C4240" s="47" t="s">
        <v>394</v>
      </c>
      <c r="D4240" s="48">
        <v>174.00329780100358</v>
      </c>
      <c r="E4240" s="49">
        <v>39.613</v>
      </c>
      <c r="F4240" s="49">
        <v>8.5259000000000001E-2</v>
      </c>
      <c r="G4240" s="49">
        <v>11.8118</v>
      </c>
      <c r="H4240" s="49">
        <v>0.35152299999999997</v>
      </c>
      <c r="I4240" s="49">
        <v>0.171907</v>
      </c>
      <c r="J4240" s="49">
        <v>47.520699999999998</v>
      </c>
      <c r="K4240" s="49">
        <v>0.211116</v>
      </c>
      <c r="L4240" s="49">
        <v>99.805835999999999</v>
      </c>
      <c r="M4240" s="47"/>
      <c r="N4240" s="50">
        <v>0.98450266003208775</v>
      </c>
      <c r="O4240" s="50">
        <v>1.675308567707826E-3</v>
      </c>
      <c r="P4240" s="50">
        <v>0.24549985431768501</v>
      </c>
      <c r="Q4240" s="50">
        <v>7.0271107513074889E-3</v>
      </c>
      <c r="R4240" s="50">
        <v>3.618748995831787E-3</v>
      </c>
      <c r="S4240" s="50">
        <v>1.7606398803819456</v>
      </c>
      <c r="T4240" s="50">
        <v>5.6215743138660372E-3</v>
      </c>
      <c r="U4240" s="50">
        <v>3.0097723325177861</v>
      </c>
      <c r="V4240" s="51">
        <v>87.762574556929223</v>
      </c>
      <c r="X4240" s="49">
        <v>0.21373800000000001</v>
      </c>
      <c r="Y4240" s="49">
        <v>20.438800000000001</v>
      </c>
      <c r="Z4240" s="49">
        <v>0.53488100000000005</v>
      </c>
      <c r="AA4240" s="49">
        <v>6.3673099999999998</v>
      </c>
      <c r="AB4240" s="49">
        <v>7.4912599999999996</v>
      </c>
      <c r="AC4240" s="49">
        <v>0.17080999999999999</v>
      </c>
      <c r="AD4240" s="49">
        <v>5.3954300000000002</v>
      </c>
      <c r="AE4240" s="312"/>
      <c r="AF4240" s="343" t="s">
        <v>432</v>
      </c>
      <c r="AG4240" s="343">
        <v>30</v>
      </c>
      <c r="AH4240" s="343">
        <v>15</v>
      </c>
      <c r="AI4240" s="343"/>
      <c r="AJ4240" s="343"/>
      <c r="AK4240" s="343"/>
      <c r="AL4240" s="343"/>
      <c r="AM4240" s="343"/>
      <c r="AN4240" s="343"/>
      <c r="AO4240" s="343"/>
      <c r="AP4240" s="343"/>
      <c r="AQ4240" s="343"/>
      <c r="AR4240" s="343"/>
      <c r="AS4240" s="343"/>
      <c r="AT4240" s="343"/>
      <c r="AU4240" s="343"/>
      <c r="AV4240" s="343"/>
      <c r="AW4240" s="343"/>
      <c r="AX4240" s="343"/>
      <c r="AY4240" s="343"/>
      <c r="AZ4240" s="343"/>
      <c r="BA4240" s="343"/>
      <c r="BB4240" s="343"/>
      <c r="BC4240" s="343"/>
      <c r="BD4240" s="343"/>
      <c r="BE4240" s="475"/>
      <c r="BF4240" s="475"/>
      <c r="BG4240" s="475"/>
      <c r="BH4240" s="475"/>
      <c r="BI4240" s="475"/>
      <c r="BJ4240" s="475"/>
      <c r="BK4240" s="475"/>
      <c r="BL4240" s="475"/>
      <c r="BM4240" s="475"/>
      <c r="BN4240" s="475"/>
      <c r="BO4240" s="475"/>
      <c r="BP4240" s="306"/>
      <c r="BQ4240" s="496"/>
      <c r="BR4240" s="496"/>
      <c r="BS4240" s="496"/>
      <c r="BT4240" s="496"/>
      <c r="BU4240" s="496"/>
      <c r="BV4240" s="496"/>
    </row>
    <row r="4241" spans="1:74" s="52" customFormat="1" ht="12.75">
      <c r="A4241" s="45">
        <v>2670.0804681784898</v>
      </c>
      <c r="B4241" s="46" t="s">
        <v>364</v>
      </c>
      <c r="C4241" s="47" t="s">
        <v>394</v>
      </c>
      <c r="D4241" s="48">
        <v>180.00329780100358</v>
      </c>
      <c r="E4241" s="49">
        <v>39.706600000000002</v>
      </c>
      <c r="F4241" s="49">
        <v>7.1132000000000001E-2</v>
      </c>
      <c r="G4241" s="49">
        <v>11.82</v>
      </c>
      <c r="H4241" s="49">
        <v>0.403362</v>
      </c>
      <c r="I4241" s="49">
        <v>0.18101200000000001</v>
      </c>
      <c r="J4241" s="49">
        <v>47.506300000000003</v>
      </c>
      <c r="K4241" s="49">
        <v>0.20775299999999999</v>
      </c>
      <c r="L4241" s="49">
        <v>99.943005999999997</v>
      </c>
      <c r="M4241" s="47"/>
      <c r="N4241" s="50">
        <v>0.98555998562421909</v>
      </c>
      <c r="O4241" s="50">
        <v>1.3959208579712296E-3</v>
      </c>
      <c r="P4241" s="50">
        <v>0.24535438957554997</v>
      </c>
      <c r="Q4241" s="50">
        <v>8.053028494490886E-3</v>
      </c>
      <c r="R4241" s="50">
        <v>3.8055152603898587E-3</v>
      </c>
      <c r="S4241" s="50">
        <v>1.7578431227374347</v>
      </c>
      <c r="T4241" s="50">
        <v>5.5249113375592518E-3</v>
      </c>
      <c r="U4241" s="50">
        <v>3.0089073068116892</v>
      </c>
      <c r="V4241" s="51">
        <v>87.751862306765133</v>
      </c>
      <c r="X4241" s="49">
        <v>0.21357899999999999</v>
      </c>
      <c r="Y4241" s="49">
        <v>24.440899999999999</v>
      </c>
      <c r="Z4241" s="49">
        <v>0.53449999999999998</v>
      </c>
      <c r="AA4241" s="49">
        <v>5.5376799999999999</v>
      </c>
      <c r="AB4241" s="49">
        <v>7.3287800000000001</v>
      </c>
      <c r="AC4241" s="49">
        <v>0.17089499999999999</v>
      </c>
      <c r="AD4241" s="49">
        <v>5.5675999999999997</v>
      </c>
      <c r="AE4241" s="312"/>
      <c r="AF4241" s="343" t="s">
        <v>432</v>
      </c>
      <c r="AG4241" s="343">
        <v>30</v>
      </c>
      <c r="AH4241" s="343">
        <v>15</v>
      </c>
      <c r="AI4241" s="343"/>
      <c r="AJ4241" s="343"/>
      <c r="AK4241" s="343"/>
      <c r="AL4241" s="343"/>
      <c r="AM4241" s="343"/>
      <c r="AN4241" s="343"/>
      <c r="AO4241" s="343"/>
      <c r="AP4241" s="343"/>
      <c r="AQ4241" s="343"/>
      <c r="AR4241" s="343"/>
      <c r="AS4241" s="343"/>
      <c r="AT4241" s="343"/>
      <c r="AU4241" s="343"/>
      <c r="AV4241" s="343"/>
      <c r="AW4241" s="343"/>
      <c r="AX4241" s="343"/>
      <c r="AY4241" s="343"/>
      <c r="AZ4241" s="343"/>
      <c r="BA4241" s="343"/>
      <c r="BB4241" s="343"/>
      <c r="BC4241" s="343"/>
      <c r="BD4241" s="343"/>
      <c r="BE4241" s="475"/>
      <c r="BF4241" s="475"/>
      <c r="BG4241" s="475"/>
      <c r="BH4241" s="475"/>
      <c r="BI4241" s="475"/>
      <c r="BJ4241" s="475"/>
      <c r="BK4241" s="475"/>
      <c r="BL4241" s="475"/>
      <c r="BM4241" s="475"/>
      <c r="BN4241" s="475"/>
      <c r="BO4241" s="475"/>
      <c r="BP4241" s="306"/>
      <c r="BQ4241" s="496"/>
      <c r="BR4241" s="496"/>
      <c r="BS4241" s="496"/>
      <c r="BT4241" s="496"/>
      <c r="BU4241" s="496"/>
      <c r="BV4241" s="496"/>
    </row>
    <row r="4242" spans="1:74" s="52" customFormat="1" ht="12.75">
      <c r="A4242" s="45">
        <v>2670.0804681784898</v>
      </c>
      <c r="B4242" s="46" t="s">
        <v>364</v>
      </c>
      <c r="C4242" s="47" t="s">
        <v>394</v>
      </c>
      <c r="D4242" s="48">
        <v>186.00329780100358</v>
      </c>
      <c r="E4242" s="49">
        <v>39.730600000000003</v>
      </c>
      <c r="F4242" s="49">
        <v>7.7353000000000005E-2</v>
      </c>
      <c r="G4242" s="49">
        <v>11.743399999999999</v>
      </c>
      <c r="H4242" s="49">
        <v>0.34786</v>
      </c>
      <c r="I4242" s="49">
        <v>0.15068699999999999</v>
      </c>
      <c r="J4242" s="49">
        <v>47.324399999999997</v>
      </c>
      <c r="K4242" s="49">
        <v>0.19800899999999999</v>
      </c>
      <c r="L4242" s="49">
        <v>99.610039</v>
      </c>
      <c r="M4242" s="47"/>
      <c r="N4242" s="50">
        <v>0.98852021945122914</v>
      </c>
      <c r="O4242" s="50">
        <v>1.5216438322380628E-3</v>
      </c>
      <c r="P4242" s="50">
        <v>0.24434883973392005</v>
      </c>
      <c r="Q4242" s="50">
        <v>6.961596029102346E-3</v>
      </c>
      <c r="R4242" s="50">
        <v>3.1755719644683037E-3</v>
      </c>
      <c r="S4242" s="50">
        <v>1.7553110842176129</v>
      </c>
      <c r="T4242" s="50">
        <v>5.2784086651820102E-3</v>
      </c>
      <c r="U4242" s="50">
        <v>3.0062237402239331</v>
      </c>
      <c r="V4242" s="51">
        <v>87.780480230305287</v>
      </c>
      <c r="X4242" s="49">
        <v>0.213508</v>
      </c>
      <c r="Y4242" s="49">
        <v>22.234400000000001</v>
      </c>
      <c r="Z4242" s="49">
        <v>0.53665200000000002</v>
      </c>
      <c r="AA4242" s="49">
        <v>6.5228000000000002</v>
      </c>
      <c r="AB4242" s="49">
        <v>8.7820300000000007</v>
      </c>
      <c r="AC4242" s="49">
        <v>0.17113</v>
      </c>
      <c r="AD4242" s="49">
        <v>5.8232299999999997</v>
      </c>
      <c r="AE4242" s="312"/>
      <c r="AF4242" s="343" t="s">
        <v>432</v>
      </c>
      <c r="AG4242" s="343">
        <v>30</v>
      </c>
      <c r="AH4242" s="343">
        <v>15</v>
      </c>
      <c r="AI4242" s="343"/>
      <c r="AJ4242" s="343"/>
      <c r="AK4242" s="343"/>
      <c r="AL4242" s="343"/>
      <c r="AM4242" s="343"/>
      <c r="AN4242" s="343"/>
      <c r="AO4242" s="343"/>
      <c r="AP4242" s="343"/>
      <c r="AQ4242" s="343"/>
      <c r="AR4242" s="343"/>
      <c r="AS4242" s="343"/>
      <c r="AT4242" s="343"/>
      <c r="AU4242" s="343"/>
      <c r="AV4242" s="343"/>
      <c r="AW4242" s="343"/>
      <c r="AX4242" s="343"/>
      <c r="AY4242" s="343"/>
      <c r="AZ4242" s="343"/>
      <c r="BA4242" s="343"/>
      <c r="BB4242" s="343"/>
      <c r="BC4242" s="343"/>
      <c r="BD4242" s="343"/>
      <c r="BE4242" s="475"/>
      <c r="BF4242" s="475"/>
      <c r="BG4242" s="475"/>
      <c r="BH4242" s="475"/>
      <c r="BI4242" s="475"/>
      <c r="BJ4242" s="475"/>
      <c r="BK4242" s="475"/>
      <c r="BL4242" s="475"/>
      <c r="BM4242" s="475"/>
      <c r="BN4242" s="475"/>
      <c r="BO4242" s="475"/>
      <c r="BP4242" s="306"/>
      <c r="BQ4242" s="496"/>
      <c r="BR4242" s="496"/>
      <c r="BS4242" s="496"/>
      <c r="BT4242" s="496"/>
      <c r="BU4242" s="496"/>
      <c r="BV4242" s="496"/>
    </row>
    <row r="4243" spans="1:74" s="52" customFormat="1" ht="12.75">
      <c r="A4243" s="45">
        <v>2670.0804681784898</v>
      </c>
      <c r="B4243" s="46" t="s">
        <v>364</v>
      </c>
      <c r="C4243" s="47" t="s">
        <v>394</v>
      </c>
      <c r="D4243" s="48">
        <v>192.00329780100358</v>
      </c>
      <c r="E4243" s="49">
        <v>39.901600000000002</v>
      </c>
      <c r="F4243" s="49">
        <v>0.11208899999999999</v>
      </c>
      <c r="G4243" s="49">
        <v>11.7431</v>
      </c>
      <c r="H4243" s="49">
        <v>0.40516999999999997</v>
      </c>
      <c r="I4243" s="49">
        <v>0.16656299999999999</v>
      </c>
      <c r="J4243" s="49">
        <v>47.515099999999997</v>
      </c>
      <c r="K4243" s="49">
        <v>0.21806800000000001</v>
      </c>
      <c r="L4243" s="49">
        <v>100.100768</v>
      </c>
      <c r="M4243" s="47"/>
      <c r="N4243" s="50">
        <v>0.9878943785698644</v>
      </c>
      <c r="O4243" s="50">
        <v>2.1941110933134315E-3</v>
      </c>
      <c r="P4243" s="50">
        <v>0.24314142446107764</v>
      </c>
      <c r="Q4243" s="50">
        <v>8.0686592923540947E-3</v>
      </c>
      <c r="R4243" s="50">
        <v>3.4928865281901645E-3</v>
      </c>
      <c r="S4243" s="50">
        <v>1.7537205727621776</v>
      </c>
      <c r="T4243" s="50">
        <v>5.7845528252285332E-3</v>
      </c>
      <c r="U4243" s="50">
        <v>3.0054368567693066</v>
      </c>
      <c r="V4243" s="51">
        <v>87.823824340431187</v>
      </c>
      <c r="X4243" s="49">
        <v>0.212947</v>
      </c>
      <c r="Y4243" s="49">
        <v>15.460100000000001</v>
      </c>
      <c r="Z4243" s="49">
        <v>0.53672699999999995</v>
      </c>
      <c r="AA4243" s="49">
        <v>5.7691800000000004</v>
      </c>
      <c r="AB4243" s="49">
        <v>7.7851400000000002</v>
      </c>
      <c r="AC4243" s="49">
        <v>0.17085700000000001</v>
      </c>
      <c r="AD4243" s="49">
        <v>5.2177199999999999</v>
      </c>
      <c r="AE4243" s="312"/>
      <c r="AF4243" s="343" t="s">
        <v>432</v>
      </c>
      <c r="AG4243" s="343">
        <v>30</v>
      </c>
      <c r="AH4243" s="343">
        <v>15</v>
      </c>
      <c r="AI4243" s="343"/>
      <c r="AJ4243" s="343"/>
      <c r="AK4243" s="343"/>
      <c r="AL4243" s="343"/>
      <c r="AM4243" s="343"/>
      <c r="AN4243" s="343"/>
      <c r="AO4243" s="343"/>
      <c r="AP4243" s="343"/>
      <c r="AQ4243" s="343"/>
      <c r="AR4243" s="343"/>
      <c r="AS4243" s="343"/>
      <c r="AT4243" s="343"/>
      <c r="AU4243" s="343"/>
      <c r="AV4243" s="343"/>
      <c r="AW4243" s="343"/>
      <c r="AX4243" s="343"/>
      <c r="AY4243" s="343"/>
      <c r="AZ4243" s="343"/>
      <c r="BA4243" s="343"/>
      <c r="BB4243" s="343"/>
      <c r="BC4243" s="343"/>
      <c r="BD4243" s="343"/>
      <c r="BE4243" s="475"/>
      <c r="BF4243" s="475"/>
      <c r="BG4243" s="475"/>
      <c r="BH4243" s="475"/>
      <c r="BI4243" s="475"/>
      <c r="BJ4243" s="475"/>
      <c r="BK4243" s="475"/>
      <c r="BL4243" s="475"/>
      <c r="BM4243" s="475"/>
      <c r="BN4243" s="475"/>
      <c r="BO4243" s="475"/>
      <c r="BP4243" s="306"/>
      <c r="BQ4243" s="496"/>
      <c r="BR4243" s="496"/>
      <c r="BS4243" s="496"/>
      <c r="BT4243" s="496"/>
      <c r="BU4243" s="496"/>
      <c r="BV4243" s="496"/>
    </row>
    <row r="4244" spans="1:74" s="52" customFormat="1" ht="12.75">
      <c r="A4244" s="45">
        <v>2670.0804681784898</v>
      </c>
      <c r="B4244" s="46" t="s">
        <v>364</v>
      </c>
      <c r="C4244" s="47" t="s">
        <v>394</v>
      </c>
      <c r="D4244" s="48">
        <v>198.00329780100358</v>
      </c>
      <c r="E4244" s="49">
        <v>39.74</v>
      </c>
      <c r="F4244" s="49">
        <v>8.8457999999999995E-2</v>
      </c>
      <c r="G4244" s="49">
        <v>11.7172</v>
      </c>
      <c r="H4244" s="49">
        <v>0.381832</v>
      </c>
      <c r="I4244" s="49">
        <v>0.163856</v>
      </c>
      <c r="J4244" s="49">
        <v>47.462800000000001</v>
      </c>
      <c r="K4244" s="49">
        <v>0.20957700000000001</v>
      </c>
      <c r="L4244" s="49">
        <v>99.825366000000002</v>
      </c>
      <c r="M4244" s="47"/>
      <c r="N4244" s="50">
        <v>0.9865145212226808</v>
      </c>
      <c r="O4244" s="50">
        <v>1.7361536213701637E-3</v>
      </c>
      <c r="P4244" s="50">
        <v>0.24325146050412988</v>
      </c>
      <c r="Q4244" s="50">
        <v>7.6241570582139618E-3</v>
      </c>
      <c r="R4244" s="50">
        <v>3.4452735307947684E-3</v>
      </c>
      <c r="S4244" s="50">
        <v>1.7564569922429811</v>
      </c>
      <c r="T4244" s="50">
        <v>5.5741273461595115E-3</v>
      </c>
      <c r="U4244" s="50">
        <v>3.0064061808624132</v>
      </c>
      <c r="V4244" s="51">
        <v>87.835653733924985</v>
      </c>
      <c r="X4244" s="49">
        <v>0.21345800000000001</v>
      </c>
      <c r="Y4244" s="49">
        <v>20.015699999999999</v>
      </c>
      <c r="Z4244" s="49">
        <v>0.53749400000000003</v>
      </c>
      <c r="AA4244" s="49">
        <v>5.9617399999999998</v>
      </c>
      <c r="AB4244" s="49">
        <v>8.1385000000000005</v>
      </c>
      <c r="AC4244" s="49">
        <v>0.17097200000000001</v>
      </c>
      <c r="AD4244" s="49">
        <v>5.4191799999999999</v>
      </c>
      <c r="AE4244" s="312"/>
      <c r="AF4244" s="343" t="s">
        <v>432</v>
      </c>
      <c r="AG4244" s="343">
        <v>30</v>
      </c>
      <c r="AH4244" s="343">
        <v>15</v>
      </c>
      <c r="AI4244" s="343"/>
      <c r="AJ4244" s="343"/>
      <c r="AK4244" s="343"/>
      <c r="AL4244" s="343"/>
      <c r="AM4244" s="343"/>
      <c r="AN4244" s="343"/>
      <c r="AO4244" s="343"/>
      <c r="AP4244" s="343"/>
      <c r="AQ4244" s="343"/>
      <c r="AR4244" s="343"/>
      <c r="AS4244" s="343"/>
      <c r="AT4244" s="343"/>
      <c r="AU4244" s="343"/>
      <c r="AV4244" s="343"/>
      <c r="AW4244" s="343"/>
      <c r="AX4244" s="343"/>
      <c r="AY4244" s="343"/>
      <c r="AZ4244" s="343"/>
      <c r="BA4244" s="343"/>
      <c r="BB4244" s="343"/>
      <c r="BC4244" s="343"/>
      <c r="BD4244" s="343"/>
      <c r="BE4244" s="475"/>
      <c r="BF4244" s="475"/>
      <c r="BG4244" s="475"/>
      <c r="BH4244" s="475"/>
      <c r="BI4244" s="475"/>
      <c r="BJ4244" s="475"/>
      <c r="BK4244" s="475"/>
      <c r="BL4244" s="475"/>
      <c r="BM4244" s="475"/>
      <c r="BN4244" s="475"/>
      <c r="BO4244" s="475"/>
      <c r="BP4244" s="306"/>
      <c r="BQ4244" s="496"/>
      <c r="BR4244" s="496"/>
      <c r="BS4244" s="496"/>
      <c r="BT4244" s="496"/>
      <c r="BU4244" s="496"/>
      <c r="BV4244" s="496"/>
    </row>
    <row r="4245" spans="1:74" s="52" customFormat="1" ht="12.75">
      <c r="A4245" s="45">
        <v>2670.0804681784898</v>
      </c>
      <c r="B4245" s="46" t="s">
        <v>364</v>
      </c>
      <c r="C4245" s="47" t="s">
        <v>394</v>
      </c>
      <c r="D4245" s="48">
        <v>204.00329780100358</v>
      </c>
      <c r="E4245" s="49">
        <v>39.709200000000003</v>
      </c>
      <c r="F4245" s="49">
        <v>0.105033</v>
      </c>
      <c r="G4245" s="49">
        <v>11.827999999999999</v>
      </c>
      <c r="H4245" s="49">
        <v>0.38754</v>
      </c>
      <c r="I4245" s="49">
        <v>0.16597100000000001</v>
      </c>
      <c r="J4245" s="49">
        <v>47.698700000000002</v>
      </c>
      <c r="K4245" s="49">
        <v>0.19348099999999999</v>
      </c>
      <c r="L4245" s="49">
        <v>100.151582</v>
      </c>
      <c r="M4245" s="47"/>
      <c r="N4245" s="50">
        <v>0.98319753696064716</v>
      </c>
      <c r="O4245" s="50">
        <v>2.0561312299726435E-3</v>
      </c>
      <c r="P4245" s="50">
        <v>0.24491588510178364</v>
      </c>
      <c r="Q4245" s="50">
        <v>7.7180941414343026E-3</v>
      </c>
      <c r="R4245" s="50">
        <v>3.4807080220681124E-3</v>
      </c>
      <c r="S4245" s="50">
        <v>1.7606163579305705</v>
      </c>
      <c r="T4245" s="50">
        <v>5.1326968569560079E-3</v>
      </c>
      <c r="U4245" s="50">
        <v>3.0089750070220904</v>
      </c>
      <c r="V4245" s="51">
        <v>87.787985660531092</v>
      </c>
      <c r="X4245" s="49">
        <v>0.21357799999999999</v>
      </c>
      <c r="Y4245" s="49">
        <v>16.896699999999999</v>
      </c>
      <c r="Z4245" s="49">
        <v>0.53471500000000005</v>
      </c>
      <c r="AA4245" s="49">
        <v>5.8401199999999998</v>
      </c>
      <c r="AB4245" s="49">
        <v>8.0007900000000003</v>
      </c>
      <c r="AC4245" s="49">
        <v>0.170566</v>
      </c>
      <c r="AD4245" s="49">
        <v>5.9442599999999999</v>
      </c>
      <c r="AE4245" s="312"/>
      <c r="AF4245" s="343" t="s">
        <v>432</v>
      </c>
      <c r="AG4245" s="343">
        <v>30</v>
      </c>
      <c r="AH4245" s="343">
        <v>15</v>
      </c>
      <c r="AI4245" s="343"/>
      <c r="AJ4245" s="343"/>
      <c r="AK4245" s="343"/>
      <c r="AL4245" s="343"/>
      <c r="AM4245" s="343"/>
      <c r="AN4245" s="343"/>
      <c r="AO4245" s="343"/>
      <c r="AP4245" s="343"/>
      <c r="AQ4245" s="343"/>
      <c r="AR4245" s="343"/>
      <c r="AS4245" s="343"/>
      <c r="AT4245" s="343"/>
      <c r="AU4245" s="343"/>
      <c r="AV4245" s="343"/>
      <c r="AW4245" s="343"/>
      <c r="AX4245" s="343"/>
      <c r="AY4245" s="343"/>
      <c r="AZ4245" s="343"/>
      <c r="BA4245" s="343"/>
      <c r="BB4245" s="343"/>
      <c r="BC4245" s="343"/>
      <c r="BD4245" s="343"/>
      <c r="BE4245" s="475"/>
      <c r="BF4245" s="475"/>
      <c r="BG4245" s="475"/>
      <c r="BH4245" s="475"/>
      <c r="BI4245" s="475"/>
      <c r="BJ4245" s="475"/>
      <c r="BK4245" s="475"/>
      <c r="BL4245" s="475"/>
      <c r="BM4245" s="475"/>
      <c r="BN4245" s="475"/>
      <c r="BO4245" s="475"/>
      <c r="BP4245" s="306"/>
      <c r="BQ4245" s="496"/>
      <c r="BR4245" s="496"/>
      <c r="BS4245" s="496"/>
      <c r="BT4245" s="496"/>
      <c r="BU4245" s="496"/>
      <c r="BV4245" s="496"/>
    </row>
    <row r="4246" spans="1:74" s="52" customFormat="1" ht="12.75">
      <c r="A4246" s="45">
        <v>2670.0804681784898</v>
      </c>
      <c r="B4246" s="46" t="s">
        <v>364</v>
      </c>
      <c r="C4246" s="47" t="s">
        <v>394</v>
      </c>
      <c r="D4246" s="48">
        <v>210.00329780100358</v>
      </c>
      <c r="E4246" s="49">
        <v>39.716099999999997</v>
      </c>
      <c r="F4246" s="49">
        <v>9.1759999999999994E-2</v>
      </c>
      <c r="G4246" s="49">
        <v>11.8764</v>
      </c>
      <c r="H4246" s="49">
        <v>0.39687600000000001</v>
      </c>
      <c r="I4246" s="49">
        <v>0.16345299999999999</v>
      </c>
      <c r="J4246" s="49">
        <v>47.485500000000002</v>
      </c>
      <c r="K4246" s="49">
        <v>0.19403300000000001</v>
      </c>
      <c r="L4246" s="49">
        <v>99.976664999999997</v>
      </c>
      <c r="M4246" s="47"/>
      <c r="N4246" s="50">
        <v>0.9853712173573782</v>
      </c>
      <c r="O4246" s="50">
        <v>1.799956861877368E-3</v>
      </c>
      <c r="P4246" s="50">
        <v>0.24641894121001068</v>
      </c>
      <c r="Q4246" s="50">
        <v>7.920124457586249E-3</v>
      </c>
      <c r="R4246" s="50">
        <v>3.4348827114366889E-3</v>
      </c>
      <c r="S4246" s="50">
        <v>1.7563167277734733</v>
      </c>
      <c r="T4246" s="50">
        <v>5.1578240494734072E-3</v>
      </c>
      <c r="U4246" s="50">
        <v>3.0079560725871128</v>
      </c>
      <c r="V4246" s="51">
        <v>87.695882935211117</v>
      </c>
      <c r="X4246" s="49">
        <v>0.21357300000000001</v>
      </c>
      <c r="Y4246" s="49">
        <v>19.2407</v>
      </c>
      <c r="Z4246" s="49">
        <v>0.53269100000000003</v>
      </c>
      <c r="AA4246" s="49">
        <v>5.7124300000000003</v>
      </c>
      <c r="AB4246" s="49">
        <v>8.0826499999999992</v>
      </c>
      <c r="AC4246" s="49">
        <v>0.17099500000000001</v>
      </c>
      <c r="AD4246" s="49">
        <v>5.94625</v>
      </c>
      <c r="AE4246" s="312"/>
      <c r="AF4246" s="343" t="s">
        <v>432</v>
      </c>
      <c r="AG4246" s="343">
        <v>30</v>
      </c>
      <c r="AH4246" s="343">
        <v>15</v>
      </c>
      <c r="AI4246" s="343"/>
      <c r="AJ4246" s="343"/>
      <c r="AK4246" s="343"/>
      <c r="AL4246" s="343"/>
      <c r="AM4246" s="343"/>
      <c r="AN4246" s="343"/>
      <c r="AO4246" s="343"/>
      <c r="AP4246" s="343"/>
      <c r="AQ4246" s="343"/>
      <c r="AR4246" s="343"/>
      <c r="AS4246" s="343"/>
      <c r="AT4246" s="343"/>
      <c r="AU4246" s="343"/>
      <c r="AV4246" s="343"/>
      <c r="AW4246" s="343"/>
      <c r="AX4246" s="343"/>
      <c r="AY4246" s="343"/>
      <c r="AZ4246" s="343"/>
      <c r="BA4246" s="343"/>
      <c r="BB4246" s="343"/>
      <c r="BC4246" s="343"/>
      <c r="BD4246" s="343"/>
      <c r="BE4246" s="475"/>
      <c r="BF4246" s="475"/>
      <c r="BG4246" s="475"/>
      <c r="BH4246" s="475"/>
      <c r="BI4246" s="475"/>
      <c r="BJ4246" s="475"/>
      <c r="BK4246" s="475"/>
      <c r="BL4246" s="475"/>
      <c r="BM4246" s="475"/>
      <c r="BN4246" s="475"/>
      <c r="BO4246" s="475"/>
      <c r="BP4246" s="306"/>
      <c r="BQ4246" s="496"/>
      <c r="BR4246" s="496"/>
      <c r="BS4246" s="496"/>
      <c r="BT4246" s="496"/>
      <c r="BU4246" s="496"/>
      <c r="BV4246" s="496"/>
    </row>
    <row r="4247" spans="1:74" s="52" customFormat="1" ht="12.75">
      <c r="A4247" s="45">
        <v>2670.0804681784898</v>
      </c>
      <c r="B4247" s="46" t="s">
        <v>364</v>
      </c>
      <c r="C4247" s="47" t="s">
        <v>394</v>
      </c>
      <c r="D4247" s="48">
        <v>216.00329780100358</v>
      </c>
      <c r="E4247" s="49">
        <v>39.7288</v>
      </c>
      <c r="F4247" s="49">
        <v>9.9237000000000006E-2</v>
      </c>
      <c r="G4247" s="49">
        <v>11.722200000000001</v>
      </c>
      <c r="H4247" s="49">
        <v>0.384828</v>
      </c>
      <c r="I4247" s="49">
        <v>0.15890399999999999</v>
      </c>
      <c r="J4247" s="49">
        <v>47.504100000000001</v>
      </c>
      <c r="K4247" s="49">
        <v>0.19456999999999999</v>
      </c>
      <c r="L4247" s="49">
        <v>99.824303</v>
      </c>
      <c r="M4247" s="47"/>
      <c r="N4247" s="50">
        <v>0.98657289517832647</v>
      </c>
      <c r="O4247" s="50">
        <v>1.9483760119660464E-3</v>
      </c>
      <c r="P4247" s="50">
        <v>0.24343826999273013</v>
      </c>
      <c r="Q4247" s="50">
        <v>7.6866001172243171E-3</v>
      </c>
      <c r="R4247" s="50">
        <v>3.3422913189753646E-3</v>
      </c>
      <c r="S4247" s="50">
        <v>1.7585850310852162</v>
      </c>
      <c r="T4247" s="50">
        <v>5.1767507904759624E-3</v>
      </c>
      <c r="U4247" s="50">
        <v>3.0076769272625232</v>
      </c>
      <c r="V4247" s="51">
        <v>87.840387778620951</v>
      </c>
      <c r="X4247" s="49">
        <v>0.21341599999999999</v>
      </c>
      <c r="Y4247" s="49">
        <v>17.48</v>
      </c>
      <c r="Z4247" s="49">
        <v>0.53709600000000002</v>
      </c>
      <c r="AA4247" s="49">
        <v>5.8677900000000003</v>
      </c>
      <c r="AB4247" s="49">
        <v>8.3582300000000007</v>
      </c>
      <c r="AC4247" s="49">
        <v>0.17083499999999999</v>
      </c>
      <c r="AD4247" s="49">
        <v>5.9833800000000004</v>
      </c>
      <c r="AE4247" s="312"/>
      <c r="AF4247" s="343" t="s">
        <v>432</v>
      </c>
      <c r="AG4247" s="343">
        <v>30</v>
      </c>
      <c r="AH4247" s="343">
        <v>15</v>
      </c>
      <c r="AI4247" s="343"/>
      <c r="AJ4247" s="343"/>
      <c r="AK4247" s="343"/>
      <c r="AL4247" s="343"/>
      <c r="AM4247" s="343"/>
      <c r="AN4247" s="343"/>
      <c r="AO4247" s="343"/>
      <c r="AP4247" s="343"/>
      <c r="AQ4247" s="343"/>
      <c r="AR4247" s="343"/>
      <c r="AS4247" s="343"/>
      <c r="AT4247" s="343"/>
      <c r="AU4247" s="343"/>
      <c r="AV4247" s="343"/>
      <c r="AW4247" s="343"/>
      <c r="AX4247" s="343"/>
      <c r="AY4247" s="343"/>
      <c r="AZ4247" s="343"/>
      <c r="BA4247" s="343"/>
      <c r="BB4247" s="343"/>
      <c r="BC4247" s="343"/>
      <c r="BD4247" s="343"/>
      <c r="BE4247" s="475"/>
      <c r="BF4247" s="475"/>
      <c r="BG4247" s="475"/>
      <c r="BH4247" s="475"/>
      <c r="BI4247" s="475"/>
      <c r="BJ4247" s="475"/>
      <c r="BK4247" s="475"/>
      <c r="BL4247" s="475"/>
      <c r="BM4247" s="475"/>
      <c r="BN4247" s="475"/>
      <c r="BO4247" s="475"/>
      <c r="BP4247" s="306"/>
      <c r="BQ4247" s="496"/>
      <c r="BR4247" s="496"/>
      <c r="BS4247" s="496"/>
      <c r="BT4247" s="496"/>
      <c r="BU4247" s="496"/>
      <c r="BV4247" s="496"/>
    </row>
    <row r="4248" spans="1:74" s="52" customFormat="1" ht="12.75">
      <c r="A4248" s="45"/>
      <c r="B4248" s="46"/>
      <c r="C4248" s="47"/>
      <c r="D4248" s="48"/>
      <c r="E4248" s="49"/>
      <c r="F4248" s="49"/>
      <c r="G4248" s="49"/>
      <c r="H4248" s="49"/>
      <c r="I4248" s="49"/>
      <c r="J4248" s="49"/>
      <c r="K4248" s="49"/>
      <c r="L4248" s="49"/>
      <c r="M4248" s="47"/>
      <c r="N4248" s="50"/>
      <c r="O4248" s="50"/>
      <c r="P4248" s="50"/>
      <c r="Q4248" s="50"/>
      <c r="R4248" s="50"/>
      <c r="S4248" s="50"/>
      <c r="T4248" s="50"/>
      <c r="U4248" s="50"/>
      <c r="V4248" s="51"/>
      <c r="AE4248" s="312"/>
      <c r="AF4248" s="312"/>
      <c r="AG4248" s="312"/>
      <c r="AH4248" s="312"/>
      <c r="AI4248" s="312"/>
      <c r="AJ4248" s="312"/>
      <c r="AK4248" s="312"/>
      <c r="AL4248" s="312"/>
      <c r="AM4248" s="312"/>
      <c r="AN4248" s="312"/>
      <c r="AO4248" s="312"/>
      <c r="AP4248" s="312"/>
      <c r="AQ4248" s="312"/>
      <c r="AR4248" s="312"/>
      <c r="AS4248" s="312"/>
      <c r="AT4248" s="312"/>
      <c r="AU4248" s="312"/>
      <c r="AV4248" s="312"/>
      <c r="AW4248" s="312"/>
      <c r="AX4248" s="312"/>
      <c r="AY4248" s="312"/>
      <c r="AZ4248" s="312"/>
      <c r="BA4248" s="312"/>
      <c r="BB4248" s="312"/>
      <c r="BC4248" s="312"/>
      <c r="BD4248" s="312"/>
      <c r="BE4248" s="306"/>
      <c r="BF4248" s="306"/>
      <c r="BG4248" s="306"/>
      <c r="BH4248" s="306"/>
      <c r="BI4248" s="306"/>
      <c r="BJ4248" s="306"/>
      <c r="BK4248" s="306"/>
      <c r="BL4248" s="306"/>
      <c r="BM4248" s="306"/>
      <c r="BN4248" s="306"/>
      <c r="BO4248" s="306"/>
      <c r="BP4248" s="306"/>
      <c r="BQ4248" s="496"/>
      <c r="BR4248" s="496"/>
      <c r="BS4248" s="496"/>
      <c r="BT4248" s="496"/>
      <c r="BU4248" s="496"/>
      <c r="BV4248" s="496"/>
    </row>
    <row r="4249" spans="1:74" s="52" customFormat="1" ht="12.75">
      <c r="A4249" s="45">
        <v>2670.0804681784898</v>
      </c>
      <c r="B4249" s="46" t="s">
        <v>364</v>
      </c>
      <c r="C4249" s="47" t="s">
        <v>395</v>
      </c>
      <c r="D4249" s="48">
        <v>0</v>
      </c>
      <c r="E4249" s="49">
        <v>38.593969999999999</v>
      </c>
      <c r="F4249" s="49">
        <v>2.4199999999999999E-2</v>
      </c>
      <c r="G4249" s="49">
        <v>19.539339999999999</v>
      </c>
      <c r="H4249" s="49">
        <v>0.1958</v>
      </c>
      <c r="I4249" s="49">
        <v>0.253</v>
      </c>
      <c r="J4249" s="49">
        <v>42.269129999999997</v>
      </c>
      <c r="K4249" s="49">
        <v>0.26479999999999998</v>
      </c>
      <c r="L4249" s="49">
        <v>101.14023999999999</v>
      </c>
      <c r="M4249" s="47"/>
      <c r="N4249" s="50">
        <v>0.98169388427461413</v>
      </c>
      <c r="O4249" s="50">
        <v>4.866843841069635E-4</v>
      </c>
      <c r="P4249" s="50">
        <v>0.41564495601198698</v>
      </c>
      <c r="Q4249" s="50">
        <v>4.0060208966502487E-3</v>
      </c>
      <c r="R4249" s="50">
        <v>5.4508331807588822E-3</v>
      </c>
      <c r="S4249" s="50">
        <v>1.6028337744443208</v>
      </c>
      <c r="T4249" s="50">
        <v>7.2165937647333906E-3</v>
      </c>
      <c r="U4249" s="50">
        <v>3.0173327469571714</v>
      </c>
      <c r="V4249" s="51">
        <v>79.408009123879935</v>
      </c>
      <c r="X4249" s="49">
        <v>0.26</v>
      </c>
      <c r="Y4249" s="49">
        <v>74.540000000000006</v>
      </c>
      <c r="Z4249" s="49">
        <v>0.51</v>
      </c>
      <c r="AA4249" s="49">
        <v>9.23</v>
      </c>
      <c r="AB4249" s="49">
        <v>9.2200000000000006</v>
      </c>
      <c r="AC4249" s="49">
        <v>0.27</v>
      </c>
      <c r="AD4249" s="49">
        <v>2.1800000000000002</v>
      </c>
      <c r="AE4249" s="312"/>
      <c r="AF4249" s="465" t="s">
        <v>440</v>
      </c>
      <c r="AG4249" s="343">
        <v>30</v>
      </c>
      <c r="AH4249" s="343">
        <v>15</v>
      </c>
      <c r="AI4249" s="343"/>
      <c r="AJ4249" s="343"/>
      <c r="AK4249" s="343"/>
      <c r="AL4249" s="343"/>
      <c r="AM4249" s="343"/>
      <c r="AN4249" s="343"/>
      <c r="AO4249" s="343"/>
      <c r="AP4249" s="343"/>
      <c r="AQ4249" s="343"/>
      <c r="AR4249" s="343"/>
      <c r="AS4249" s="343"/>
      <c r="AT4249" s="343"/>
      <c r="AU4249" s="343"/>
      <c r="AV4249" s="343"/>
      <c r="AW4249" s="343"/>
      <c r="AX4249" s="343"/>
      <c r="AY4249" s="343"/>
      <c r="AZ4249" s="343"/>
      <c r="BA4249" s="343"/>
      <c r="BB4249" s="343"/>
      <c r="BC4249" s="343"/>
      <c r="BD4249" s="343"/>
      <c r="BE4249" s="475"/>
      <c r="BF4249" s="475"/>
      <c r="BG4249" s="475"/>
      <c r="BH4249" s="475"/>
      <c r="BI4249" s="475"/>
      <c r="BJ4249" s="475"/>
      <c r="BK4249" s="475"/>
      <c r="BL4249" s="475"/>
      <c r="BM4249" s="475"/>
      <c r="BN4249" s="475"/>
      <c r="BO4249" s="475"/>
      <c r="BP4249" s="306"/>
      <c r="BQ4249" s="496"/>
      <c r="BR4249" s="496"/>
      <c r="BS4249" s="496"/>
      <c r="BT4249" s="496"/>
      <c r="BU4249" s="496"/>
      <c r="BV4249" s="496"/>
    </row>
    <row r="4250" spans="1:74" s="52" customFormat="1" ht="12.75">
      <c r="A4250" s="45">
        <v>2670.0804681784898</v>
      </c>
      <c r="B4250" s="46" t="s">
        <v>364</v>
      </c>
      <c r="C4250" s="47" t="s">
        <v>395</v>
      </c>
      <c r="D4250" s="48">
        <v>8.0014471753434115</v>
      </c>
      <c r="E4250" s="49">
        <v>38.819240000000001</v>
      </c>
      <c r="F4250" s="49">
        <v>3.4099999999999998E-2</v>
      </c>
      <c r="G4250" s="49">
        <v>18.669809999999998</v>
      </c>
      <c r="H4250" s="49">
        <v>0.25319999999999998</v>
      </c>
      <c r="I4250" s="49">
        <v>0.24690000000000001</v>
      </c>
      <c r="J4250" s="49">
        <v>42.32949</v>
      </c>
      <c r="K4250" s="49">
        <v>0.25669999999999998</v>
      </c>
      <c r="L4250" s="49">
        <v>100.60943999999999</v>
      </c>
      <c r="M4250" s="47"/>
      <c r="N4250" s="50">
        <v>0.98824625922966769</v>
      </c>
      <c r="O4250" s="50">
        <v>6.8635364529147358E-4</v>
      </c>
      <c r="P4250" s="50">
        <v>0.39747886660441045</v>
      </c>
      <c r="Q4250" s="50">
        <v>5.1847252161373418E-3</v>
      </c>
      <c r="R4250" s="50">
        <v>5.3238398133491731E-3</v>
      </c>
      <c r="S4250" s="50">
        <v>1.6064593185070954</v>
      </c>
      <c r="T4250" s="50">
        <v>7.0016704637972391E-3</v>
      </c>
      <c r="U4250" s="50">
        <v>3.0103810334797489</v>
      </c>
      <c r="V4250" s="51">
        <v>80.165113397332988</v>
      </c>
      <c r="X4250" s="49">
        <v>0.26</v>
      </c>
      <c r="Y4250" s="49">
        <v>55.38</v>
      </c>
      <c r="Z4250" s="49">
        <v>0.52</v>
      </c>
      <c r="AA4250" s="49">
        <v>7.12</v>
      </c>
      <c r="AB4250" s="49">
        <v>9.18</v>
      </c>
      <c r="AC4250" s="49">
        <v>0.26</v>
      </c>
      <c r="AD4250" s="49">
        <v>2.23</v>
      </c>
      <c r="AE4250" s="312"/>
      <c r="AF4250" s="465" t="s">
        <v>440</v>
      </c>
      <c r="AG4250" s="343">
        <v>30</v>
      </c>
      <c r="AH4250" s="343">
        <v>15</v>
      </c>
      <c r="AI4250" s="343"/>
      <c r="AJ4250" s="343"/>
      <c r="AK4250" s="343"/>
      <c r="AL4250" s="343"/>
      <c r="AM4250" s="343"/>
      <c r="AN4250" s="343"/>
      <c r="AO4250" s="343"/>
      <c r="AP4250" s="343"/>
      <c r="AQ4250" s="343"/>
      <c r="AR4250" s="343"/>
      <c r="AS4250" s="343"/>
      <c r="AT4250" s="343"/>
      <c r="AU4250" s="343"/>
      <c r="AV4250" s="343"/>
      <c r="AW4250" s="343"/>
      <c r="AX4250" s="343"/>
      <c r="AY4250" s="343"/>
      <c r="AZ4250" s="343"/>
      <c r="BA4250" s="343"/>
      <c r="BB4250" s="343"/>
      <c r="BC4250" s="343"/>
      <c r="BD4250" s="343"/>
      <c r="BE4250" s="475"/>
      <c r="BF4250" s="475"/>
      <c r="BG4250" s="475"/>
      <c r="BH4250" s="475"/>
      <c r="BI4250" s="475"/>
      <c r="BJ4250" s="475"/>
      <c r="BK4250" s="475"/>
      <c r="BL4250" s="475"/>
      <c r="BM4250" s="475"/>
      <c r="BN4250" s="475"/>
      <c r="BO4250" s="475"/>
      <c r="BP4250" s="306"/>
      <c r="BQ4250" s="496"/>
      <c r="BR4250" s="496"/>
      <c r="BS4250" s="496"/>
      <c r="BT4250" s="496"/>
      <c r="BU4250" s="496"/>
      <c r="BV4250" s="496"/>
    </row>
    <row r="4251" spans="1:74" s="52" customFormat="1" ht="12.75">
      <c r="A4251" s="45">
        <v>2670.0804681784898</v>
      </c>
      <c r="B4251" s="46" t="s">
        <v>364</v>
      </c>
      <c r="C4251" s="47" t="s">
        <v>395</v>
      </c>
      <c r="D4251" s="48">
        <v>16.001447175343412</v>
      </c>
      <c r="E4251" s="49">
        <v>39.064999999999998</v>
      </c>
      <c r="F4251" s="49">
        <v>1.17E-2</v>
      </c>
      <c r="G4251" s="49">
        <v>17.9602</v>
      </c>
      <c r="H4251" s="49">
        <v>0.24349999999999999</v>
      </c>
      <c r="I4251" s="49">
        <v>0.2268</v>
      </c>
      <c r="J4251" s="49">
        <v>42.90287</v>
      </c>
      <c r="K4251" s="49">
        <v>0.24629999999999999</v>
      </c>
      <c r="L4251" s="49">
        <v>100.65637</v>
      </c>
      <c r="M4251" s="47"/>
      <c r="N4251" s="50">
        <v>0.99031921681957191</v>
      </c>
      <c r="O4251" s="50">
        <v>2.3450313586417823E-4</v>
      </c>
      <c r="P4251" s="50">
        <v>0.38076282504891273</v>
      </c>
      <c r="Q4251" s="50">
        <v>4.9651255621544549E-3</v>
      </c>
      <c r="R4251" s="50">
        <v>4.8698565361296629E-3</v>
      </c>
      <c r="S4251" s="50">
        <v>1.6213705067546096</v>
      </c>
      <c r="T4251" s="50">
        <v>6.6897430514573503E-3</v>
      </c>
      <c r="U4251" s="50">
        <v>3.0092117769086997</v>
      </c>
      <c r="V4251" s="51">
        <v>80.982144445598863</v>
      </c>
      <c r="X4251" s="49">
        <v>0.26</v>
      </c>
      <c r="Y4251" s="49">
        <v>159.88</v>
      </c>
      <c r="Z4251" s="49">
        <v>0.54</v>
      </c>
      <c r="AA4251" s="49">
        <v>7.42</v>
      </c>
      <c r="AB4251" s="49">
        <v>10.029999999999999</v>
      </c>
      <c r="AC4251" s="49">
        <v>0.26</v>
      </c>
      <c r="AD4251" s="49">
        <v>2.29</v>
      </c>
      <c r="AE4251" s="312"/>
      <c r="AF4251" s="465" t="s">
        <v>440</v>
      </c>
      <c r="AG4251" s="343">
        <v>30</v>
      </c>
      <c r="AH4251" s="343">
        <v>15</v>
      </c>
      <c r="AI4251" s="343"/>
      <c r="AJ4251" s="343"/>
      <c r="AK4251" s="343"/>
      <c r="AL4251" s="343"/>
      <c r="AM4251" s="343"/>
      <c r="AN4251" s="343"/>
      <c r="AO4251" s="343"/>
      <c r="AP4251" s="343"/>
      <c r="AQ4251" s="343"/>
      <c r="AR4251" s="343"/>
      <c r="AS4251" s="343"/>
      <c r="AT4251" s="343"/>
      <c r="AU4251" s="343"/>
      <c r="AV4251" s="343"/>
      <c r="AW4251" s="343"/>
      <c r="AX4251" s="343"/>
      <c r="AY4251" s="343"/>
      <c r="AZ4251" s="343"/>
      <c r="BA4251" s="343"/>
      <c r="BB4251" s="343"/>
      <c r="BC4251" s="343"/>
      <c r="BD4251" s="343"/>
      <c r="BE4251" s="475"/>
      <c r="BF4251" s="475"/>
      <c r="BG4251" s="475"/>
      <c r="BH4251" s="475"/>
      <c r="BI4251" s="475"/>
      <c r="BJ4251" s="475"/>
      <c r="BK4251" s="475"/>
      <c r="BL4251" s="475"/>
      <c r="BM4251" s="475"/>
      <c r="BN4251" s="475"/>
      <c r="BO4251" s="475"/>
      <c r="BP4251" s="306"/>
      <c r="BQ4251" s="496"/>
      <c r="BR4251" s="496"/>
      <c r="BS4251" s="496"/>
      <c r="BT4251" s="496"/>
      <c r="BU4251" s="496"/>
      <c r="BV4251" s="496"/>
    </row>
    <row r="4252" spans="1:74" s="52" customFormat="1" ht="12.75">
      <c r="A4252" s="45">
        <v>2670.0804681784898</v>
      </c>
      <c r="B4252" s="46" t="s">
        <v>364</v>
      </c>
      <c r="C4252" s="47" t="s">
        <v>395</v>
      </c>
      <c r="D4252" s="48">
        <v>24.001447175343412</v>
      </c>
      <c r="E4252" s="49">
        <v>39.044519999999999</v>
      </c>
      <c r="F4252" s="49">
        <v>3.1099999999999999E-2</v>
      </c>
      <c r="G4252" s="49">
        <v>17.390509999999999</v>
      </c>
      <c r="H4252" s="49">
        <v>0.23730000000000001</v>
      </c>
      <c r="I4252" s="49">
        <v>0.2301</v>
      </c>
      <c r="J4252" s="49">
        <v>43.365600000000001</v>
      </c>
      <c r="K4252" s="49">
        <v>0.25140000000000001</v>
      </c>
      <c r="L4252" s="49">
        <v>100.55052999999999</v>
      </c>
      <c r="M4252" s="47"/>
      <c r="N4252" s="50">
        <v>0.98841112302619727</v>
      </c>
      <c r="O4252" s="50">
        <v>6.2246271121488349E-4</v>
      </c>
      <c r="P4252" s="50">
        <v>0.3681678390136478</v>
      </c>
      <c r="Q4252" s="50">
        <v>4.831913672594168E-3</v>
      </c>
      <c r="R4252" s="50">
        <v>4.9337812914289035E-3</v>
      </c>
      <c r="S4252" s="50">
        <v>1.6365581495248163</v>
      </c>
      <c r="T4252" s="50">
        <v>6.8186823114731281E-3</v>
      </c>
      <c r="U4252" s="50">
        <v>3.0103439515513726</v>
      </c>
      <c r="V4252" s="51">
        <v>81.635004428607289</v>
      </c>
      <c r="X4252" s="49">
        <v>0.26</v>
      </c>
      <c r="Y4252" s="49">
        <v>60.02</v>
      </c>
      <c r="Z4252" s="49">
        <v>0.55000000000000004</v>
      </c>
      <c r="AA4252" s="49">
        <v>7.7</v>
      </c>
      <c r="AB4252" s="49">
        <v>9.5500000000000007</v>
      </c>
      <c r="AC4252" s="49">
        <v>0.26</v>
      </c>
      <c r="AD4252" s="49">
        <v>2.25</v>
      </c>
      <c r="AE4252" s="312"/>
      <c r="AF4252" s="465" t="s">
        <v>440</v>
      </c>
      <c r="AG4252" s="343">
        <v>30</v>
      </c>
      <c r="AH4252" s="343">
        <v>15</v>
      </c>
      <c r="AI4252" s="343"/>
      <c r="AJ4252" s="343"/>
      <c r="AK4252" s="343"/>
      <c r="AL4252" s="343"/>
      <c r="AM4252" s="343"/>
      <c r="AN4252" s="343"/>
      <c r="AO4252" s="343"/>
      <c r="AP4252" s="343"/>
      <c r="AQ4252" s="343"/>
      <c r="AR4252" s="343"/>
      <c r="AS4252" s="343"/>
      <c r="AT4252" s="343"/>
      <c r="AU4252" s="343"/>
      <c r="AV4252" s="343"/>
      <c r="AW4252" s="343"/>
      <c r="AX4252" s="343"/>
      <c r="AY4252" s="343"/>
      <c r="AZ4252" s="343"/>
      <c r="BA4252" s="343"/>
      <c r="BB4252" s="343"/>
      <c r="BC4252" s="343"/>
      <c r="BD4252" s="343"/>
      <c r="BE4252" s="475"/>
      <c r="BF4252" s="475"/>
      <c r="BG4252" s="475"/>
      <c r="BH4252" s="475"/>
      <c r="BI4252" s="475"/>
      <c r="BJ4252" s="475"/>
      <c r="BK4252" s="475"/>
      <c r="BL4252" s="475"/>
      <c r="BM4252" s="475"/>
      <c r="BN4252" s="475"/>
      <c r="BO4252" s="475"/>
      <c r="BP4252" s="306"/>
      <c r="BQ4252" s="496"/>
      <c r="BR4252" s="496"/>
      <c r="BS4252" s="496"/>
      <c r="BT4252" s="496"/>
      <c r="BU4252" s="496"/>
      <c r="BV4252" s="496"/>
    </row>
    <row r="4253" spans="1:74" s="52" customFormat="1" ht="12.75">
      <c r="A4253" s="45">
        <v>2670.0804681784898</v>
      </c>
      <c r="B4253" s="46" t="s">
        <v>364</v>
      </c>
      <c r="C4253" s="47" t="s">
        <v>395</v>
      </c>
      <c r="D4253" s="48">
        <v>32.001447175343415</v>
      </c>
      <c r="E4253" s="49">
        <v>39.136679999999998</v>
      </c>
      <c r="F4253" s="49">
        <v>2.41E-2</v>
      </c>
      <c r="G4253" s="49">
        <v>16.960740000000001</v>
      </c>
      <c r="H4253" s="49">
        <v>0.2802</v>
      </c>
      <c r="I4253" s="49">
        <v>0.2321</v>
      </c>
      <c r="J4253" s="49">
        <v>43.888680000000001</v>
      </c>
      <c r="K4253" s="49">
        <v>0.248</v>
      </c>
      <c r="L4253" s="49">
        <v>100.77050000000001</v>
      </c>
      <c r="M4253" s="47"/>
      <c r="N4253" s="50">
        <v>0.98686779233361521</v>
      </c>
      <c r="O4253" s="50">
        <v>4.8047130082919798E-4</v>
      </c>
      <c r="P4253" s="50">
        <v>0.35766445757033438</v>
      </c>
      <c r="Q4253" s="50">
        <v>5.6831225015595982E-3</v>
      </c>
      <c r="R4253" s="50">
        <v>4.9571935260861819E-3</v>
      </c>
      <c r="S4253" s="50">
        <v>1.6498180809663641</v>
      </c>
      <c r="T4253" s="50">
        <v>6.700146865938136E-3</v>
      </c>
      <c r="U4253" s="50">
        <v>3.0121712650647265</v>
      </c>
      <c r="V4253" s="51">
        <v>82.18343369347339</v>
      </c>
      <c r="X4253" s="49">
        <v>0.26</v>
      </c>
      <c r="Y4253" s="49">
        <v>77.819999999999993</v>
      </c>
      <c r="Z4253" s="49">
        <v>0.55000000000000004</v>
      </c>
      <c r="AA4253" s="49">
        <v>6.63</v>
      </c>
      <c r="AB4253" s="49">
        <v>9.67</v>
      </c>
      <c r="AC4253" s="49">
        <v>0.26</v>
      </c>
      <c r="AD4253" s="49">
        <v>2.27</v>
      </c>
      <c r="AE4253" s="312"/>
      <c r="AF4253" s="465" t="s">
        <v>440</v>
      </c>
      <c r="AG4253" s="343">
        <v>30</v>
      </c>
      <c r="AH4253" s="343">
        <v>15</v>
      </c>
      <c r="AI4253" s="343"/>
      <c r="AJ4253" s="343"/>
      <c r="AK4253" s="343"/>
      <c r="AL4253" s="343"/>
      <c r="AM4253" s="343"/>
      <c r="AN4253" s="343"/>
      <c r="AO4253" s="343"/>
      <c r="AP4253" s="343"/>
      <c r="AQ4253" s="343"/>
      <c r="AR4253" s="343"/>
      <c r="AS4253" s="343"/>
      <c r="AT4253" s="343"/>
      <c r="AU4253" s="343"/>
      <c r="AV4253" s="343"/>
      <c r="AW4253" s="343"/>
      <c r="AX4253" s="343"/>
      <c r="AY4253" s="343"/>
      <c r="AZ4253" s="343"/>
      <c r="BA4253" s="343"/>
      <c r="BB4253" s="343"/>
      <c r="BC4253" s="343"/>
      <c r="BD4253" s="343"/>
      <c r="BE4253" s="475"/>
      <c r="BF4253" s="475"/>
      <c r="BG4253" s="475"/>
      <c r="BH4253" s="475"/>
      <c r="BI4253" s="475"/>
      <c r="BJ4253" s="475"/>
      <c r="BK4253" s="475"/>
      <c r="BL4253" s="475"/>
      <c r="BM4253" s="475"/>
      <c r="BN4253" s="475"/>
      <c r="BO4253" s="475"/>
      <c r="BP4253" s="306"/>
      <c r="BQ4253" s="496"/>
      <c r="BR4253" s="496"/>
      <c r="BS4253" s="496"/>
      <c r="BT4253" s="496"/>
      <c r="BU4253" s="496"/>
      <c r="BV4253" s="496"/>
    </row>
    <row r="4254" spans="1:74" s="52" customFormat="1" ht="12.75">
      <c r="A4254" s="45">
        <v>2670.0804681784898</v>
      </c>
      <c r="B4254" s="46" t="s">
        <v>364</v>
      </c>
      <c r="C4254" s="47" t="s">
        <v>395</v>
      </c>
      <c r="D4254" s="48">
        <v>40.001447175343415</v>
      </c>
      <c r="E4254" s="49">
        <v>39.484839999999998</v>
      </c>
      <c r="F4254" s="49">
        <v>3.61E-2</v>
      </c>
      <c r="G4254" s="49">
        <v>16.361070000000002</v>
      </c>
      <c r="H4254" s="49">
        <v>0.30669999999999997</v>
      </c>
      <c r="I4254" s="49">
        <v>0.1976</v>
      </c>
      <c r="J4254" s="49">
        <v>44.190460000000002</v>
      </c>
      <c r="K4254" s="49">
        <v>0.24410000000000001</v>
      </c>
      <c r="L4254" s="49">
        <v>100.82087</v>
      </c>
      <c r="M4254" s="47"/>
      <c r="N4254" s="50">
        <v>0.99151487450660558</v>
      </c>
      <c r="O4254" s="50">
        <v>7.1672320930772258E-4</v>
      </c>
      <c r="P4254" s="50">
        <v>0.34358686122696569</v>
      </c>
      <c r="Q4254" s="50">
        <v>6.1947890162255721E-3</v>
      </c>
      <c r="R4254" s="50">
        <v>4.2028271659391731E-3</v>
      </c>
      <c r="S4254" s="50">
        <v>1.6542681917079836</v>
      </c>
      <c r="T4254" s="50">
        <v>6.5674122417514365E-3</v>
      </c>
      <c r="U4254" s="50">
        <v>3.0070516790747783</v>
      </c>
      <c r="V4254" s="51">
        <v>82.802212767026347</v>
      </c>
      <c r="X4254" s="49">
        <v>0.26</v>
      </c>
      <c r="Y4254" s="49">
        <v>53.47</v>
      </c>
      <c r="Z4254" s="49">
        <v>0.56000000000000005</v>
      </c>
      <c r="AA4254" s="49">
        <v>6.09</v>
      </c>
      <c r="AB4254" s="49">
        <v>11.36</v>
      </c>
      <c r="AC4254" s="49">
        <v>0.25</v>
      </c>
      <c r="AD4254" s="49">
        <v>2.2999999999999998</v>
      </c>
      <c r="AE4254" s="312"/>
      <c r="AF4254" s="465" t="s">
        <v>440</v>
      </c>
      <c r="AG4254" s="343">
        <v>30</v>
      </c>
      <c r="AH4254" s="343">
        <v>15</v>
      </c>
      <c r="AI4254" s="343"/>
      <c r="AJ4254" s="343"/>
      <c r="AK4254" s="343"/>
      <c r="AL4254" s="343"/>
      <c r="AM4254" s="343"/>
      <c r="AN4254" s="343"/>
      <c r="AO4254" s="343"/>
      <c r="AP4254" s="343"/>
      <c r="AQ4254" s="343"/>
      <c r="AR4254" s="343"/>
      <c r="AS4254" s="343"/>
      <c r="AT4254" s="343"/>
      <c r="AU4254" s="343"/>
      <c r="AV4254" s="343"/>
      <c r="AW4254" s="343"/>
      <c r="AX4254" s="343"/>
      <c r="AY4254" s="343"/>
      <c r="AZ4254" s="343"/>
      <c r="BA4254" s="343"/>
      <c r="BB4254" s="343"/>
      <c r="BC4254" s="343"/>
      <c r="BD4254" s="343"/>
      <c r="BE4254" s="475"/>
      <c r="BF4254" s="475"/>
      <c r="BG4254" s="475"/>
      <c r="BH4254" s="475"/>
      <c r="BI4254" s="475"/>
      <c r="BJ4254" s="475"/>
      <c r="BK4254" s="475"/>
      <c r="BL4254" s="475"/>
      <c r="BM4254" s="475"/>
      <c r="BN4254" s="475"/>
      <c r="BO4254" s="475"/>
      <c r="BP4254" s="306"/>
      <c r="BQ4254" s="496"/>
      <c r="BR4254" s="496"/>
      <c r="BS4254" s="496"/>
      <c r="BT4254" s="496"/>
      <c r="BU4254" s="496"/>
      <c r="BV4254" s="496"/>
    </row>
    <row r="4255" spans="1:74" s="52" customFormat="1" ht="12.75">
      <c r="A4255" s="45">
        <v>2670.0804681784898</v>
      </c>
      <c r="B4255" s="46" t="s">
        <v>364</v>
      </c>
      <c r="C4255" s="47" t="s">
        <v>395</v>
      </c>
      <c r="D4255" s="48">
        <v>48.001447175343415</v>
      </c>
      <c r="E4255" s="49">
        <v>39.341479999999997</v>
      </c>
      <c r="F4255" s="49">
        <v>4.4200000000000003E-2</v>
      </c>
      <c r="G4255" s="49">
        <v>16.101220000000001</v>
      </c>
      <c r="H4255" s="49">
        <v>0.27679999999999999</v>
      </c>
      <c r="I4255" s="49">
        <v>0.2273</v>
      </c>
      <c r="J4255" s="49">
        <v>44.703479999999999</v>
      </c>
      <c r="K4255" s="49">
        <v>0.2427</v>
      </c>
      <c r="L4255" s="49">
        <v>100.93718</v>
      </c>
      <c r="M4255" s="47"/>
      <c r="N4255" s="50">
        <v>0.98618401711823112</v>
      </c>
      <c r="O4255" s="50">
        <v>8.7600170284759464E-4</v>
      </c>
      <c r="P4255" s="50">
        <v>0.33753751135628079</v>
      </c>
      <c r="Q4255" s="50">
        <v>5.5810671021141022E-3</v>
      </c>
      <c r="R4255" s="50">
        <v>4.8260569324397908E-3</v>
      </c>
      <c r="S4255" s="50">
        <v>1.6705410200847015</v>
      </c>
      <c r="T4255" s="50">
        <v>6.518305179459504E-3</v>
      </c>
      <c r="U4255" s="50">
        <v>3.0120639794760744</v>
      </c>
      <c r="V4255" s="51">
        <v>83.191020367412321</v>
      </c>
      <c r="X4255" s="49">
        <v>0.26</v>
      </c>
      <c r="Y4255" s="49">
        <v>44.45</v>
      </c>
      <c r="Z4255" s="49">
        <v>0.56999999999999995</v>
      </c>
      <c r="AA4255" s="49">
        <v>6.67</v>
      </c>
      <c r="AB4255" s="49">
        <v>9.8800000000000008</v>
      </c>
      <c r="AC4255" s="49">
        <v>0.25</v>
      </c>
      <c r="AD4255" s="49">
        <v>2.3199999999999998</v>
      </c>
      <c r="AE4255" s="312"/>
      <c r="AF4255" s="465" t="s">
        <v>440</v>
      </c>
      <c r="AG4255" s="343">
        <v>30</v>
      </c>
      <c r="AH4255" s="343">
        <v>15</v>
      </c>
      <c r="AI4255" s="343"/>
      <c r="AJ4255" s="343"/>
      <c r="AK4255" s="343"/>
      <c r="AL4255" s="343"/>
      <c r="AM4255" s="343"/>
      <c r="AN4255" s="343"/>
      <c r="AO4255" s="343"/>
      <c r="AP4255" s="343"/>
      <c r="AQ4255" s="343"/>
      <c r="AR4255" s="343"/>
      <c r="AS4255" s="343"/>
      <c r="AT4255" s="343"/>
      <c r="AU4255" s="343"/>
      <c r="AV4255" s="343"/>
      <c r="AW4255" s="343"/>
      <c r="AX4255" s="343"/>
      <c r="AY4255" s="343"/>
      <c r="AZ4255" s="343"/>
      <c r="BA4255" s="343"/>
      <c r="BB4255" s="343"/>
      <c r="BC4255" s="343"/>
      <c r="BD4255" s="343"/>
      <c r="BE4255" s="475"/>
      <c r="BF4255" s="475"/>
      <c r="BG4255" s="475"/>
      <c r="BH4255" s="475"/>
      <c r="BI4255" s="475"/>
      <c r="BJ4255" s="475"/>
      <c r="BK4255" s="475"/>
      <c r="BL4255" s="475"/>
      <c r="BM4255" s="475"/>
      <c r="BN4255" s="475"/>
      <c r="BO4255" s="475"/>
      <c r="BP4255" s="306"/>
      <c r="BQ4255" s="496"/>
      <c r="BR4255" s="496"/>
      <c r="BS4255" s="496"/>
      <c r="BT4255" s="496"/>
      <c r="BU4255" s="496"/>
      <c r="BV4255" s="496"/>
    </row>
    <row r="4256" spans="1:74" s="52" customFormat="1" ht="12.75">
      <c r="A4256" s="45">
        <v>2670.0804681784898</v>
      </c>
      <c r="B4256" s="46" t="s">
        <v>364</v>
      </c>
      <c r="C4256" s="47" t="s">
        <v>395</v>
      </c>
      <c r="D4256" s="48">
        <v>56.001447175343415</v>
      </c>
      <c r="E4256" s="49">
        <v>39.515560000000001</v>
      </c>
      <c r="F4256" s="49">
        <v>2.86E-2</v>
      </c>
      <c r="G4256" s="49">
        <v>15.59149</v>
      </c>
      <c r="H4256" s="49">
        <v>0.29780000000000001</v>
      </c>
      <c r="I4256" s="49">
        <v>0.21679999999999999</v>
      </c>
      <c r="J4256" s="49">
        <v>44.673299999999998</v>
      </c>
      <c r="K4256" s="49">
        <v>0.2414</v>
      </c>
      <c r="L4256" s="49">
        <v>100.56495</v>
      </c>
      <c r="M4256" s="47"/>
      <c r="N4256" s="50">
        <v>0.99150156865182237</v>
      </c>
      <c r="O4256" s="50">
        <v>5.6737044985626106E-4</v>
      </c>
      <c r="P4256" s="50">
        <v>0.32716653856657379</v>
      </c>
      <c r="Q4256" s="50">
        <v>6.0102681754527834E-3</v>
      </c>
      <c r="R4256" s="50">
        <v>4.60755238683475E-3</v>
      </c>
      <c r="S4256" s="50">
        <v>1.6710207586128698</v>
      </c>
      <c r="T4256" s="50">
        <v>6.4896336050554978E-3</v>
      </c>
      <c r="U4256" s="50">
        <v>3.0073636904484649</v>
      </c>
      <c r="V4256" s="51">
        <v>83.626833228877587</v>
      </c>
      <c r="X4256" s="49">
        <v>0.26</v>
      </c>
      <c r="Y4256" s="49">
        <v>66.06</v>
      </c>
      <c r="Z4256" s="49">
        <v>0.57999999999999996</v>
      </c>
      <c r="AA4256" s="49">
        <v>6.25</v>
      </c>
      <c r="AB4256" s="49">
        <v>10.23</v>
      </c>
      <c r="AC4256" s="49">
        <v>0.25</v>
      </c>
      <c r="AD4256" s="49">
        <v>2.3199999999999998</v>
      </c>
      <c r="AE4256" s="312"/>
      <c r="AF4256" s="465" t="s">
        <v>440</v>
      </c>
      <c r="AG4256" s="343">
        <v>30</v>
      </c>
      <c r="AH4256" s="343">
        <v>15</v>
      </c>
      <c r="AI4256" s="343"/>
      <c r="AJ4256" s="343"/>
      <c r="AK4256" s="343"/>
      <c r="AL4256" s="343"/>
      <c r="AM4256" s="343"/>
      <c r="AN4256" s="343"/>
      <c r="AO4256" s="343"/>
      <c r="AP4256" s="343"/>
      <c r="AQ4256" s="343"/>
      <c r="AR4256" s="343"/>
      <c r="AS4256" s="343"/>
      <c r="AT4256" s="343"/>
      <c r="AU4256" s="343"/>
      <c r="AV4256" s="343"/>
      <c r="AW4256" s="343"/>
      <c r="AX4256" s="343"/>
      <c r="AY4256" s="343"/>
      <c r="AZ4256" s="343"/>
      <c r="BA4256" s="343"/>
      <c r="BB4256" s="343"/>
      <c r="BC4256" s="343"/>
      <c r="BD4256" s="343"/>
      <c r="BE4256" s="475"/>
      <c r="BF4256" s="475"/>
      <c r="BG4256" s="475"/>
      <c r="BH4256" s="475"/>
      <c r="BI4256" s="475"/>
      <c r="BJ4256" s="475"/>
      <c r="BK4256" s="475"/>
      <c r="BL4256" s="475"/>
      <c r="BM4256" s="475"/>
      <c r="BN4256" s="475"/>
      <c r="BO4256" s="475"/>
      <c r="BP4256" s="306"/>
      <c r="BQ4256" s="496"/>
      <c r="BR4256" s="496"/>
      <c r="BS4256" s="496"/>
      <c r="BT4256" s="496"/>
      <c r="BU4256" s="496"/>
      <c r="BV4256" s="496"/>
    </row>
    <row r="4257" spans="1:74" s="52" customFormat="1" ht="12.75">
      <c r="A4257" s="45">
        <v>2670.0804681784898</v>
      </c>
      <c r="B4257" s="46" t="s">
        <v>364</v>
      </c>
      <c r="C4257" s="47" t="s">
        <v>395</v>
      </c>
      <c r="D4257" s="48">
        <v>64.001447175343415</v>
      </c>
      <c r="E4257" s="49">
        <v>39.392679999999999</v>
      </c>
      <c r="F4257" s="49">
        <v>5.2499999999999998E-2</v>
      </c>
      <c r="G4257" s="49">
        <v>15.44157</v>
      </c>
      <c r="H4257" s="49">
        <v>0.29899999999999999</v>
      </c>
      <c r="I4257" s="49">
        <v>0.21729999999999999</v>
      </c>
      <c r="J4257" s="49">
        <v>44.783949999999997</v>
      </c>
      <c r="K4257" s="49">
        <v>0.2392</v>
      </c>
      <c r="L4257" s="49">
        <v>100.42619999999999</v>
      </c>
      <c r="M4257" s="47"/>
      <c r="N4257" s="50">
        <v>0.98935211993574956</v>
      </c>
      <c r="O4257" s="50">
        <v>1.0424856343291462E-3</v>
      </c>
      <c r="P4257" s="50">
        <v>0.32432677909171542</v>
      </c>
      <c r="Q4257" s="50">
        <v>6.0401877923651742E-3</v>
      </c>
      <c r="R4257" s="50">
        <v>4.6225415772726567E-3</v>
      </c>
      <c r="S4257" s="50">
        <v>1.6767422294089394</v>
      </c>
      <c r="T4257" s="50">
        <v>6.4365653552213914E-3</v>
      </c>
      <c r="U4257" s="50">
        <v>3.008562908795593</v>
      </c>
      <c r="V4257" s="51">
        <v>83.792324117061597</v>
      </c>
      <c r="X4257" s="49">
        <v>0.26</v>
      </c>
      <c r="Y4257" s="49">
        <v>35.299999999999997</v>
      </c>
      <c r="Z4257" s="49">
        <v>0.57999999999999996</v>
      </c>
      <c r="AA4257" s="49">
        <v>6.17</v>
      </c>
      <c r="AB4257" s="49">
        <v>10.01</v>
      </c>
      <c r="AC4257" s="49">
        <v>0.25</v>
      </c>
      <c r="AD4257" s="49">
        <v>2.35</v>
      </c>
      <c r="AE4257" s="312"/>
      <c r="AF4257" s="465" t="s">
        <v>440</v>
      </c>
      <c r="AG4257" s="343">
        <v>30</v>
      </c>
      <c r="AH4257" s="343">
        <v>15</v>
      </c>
      <c r="AI4257" s="343"/>
      <c r="AJ4257" s="343"/>
      <c r="AK4257" s="343"/>
      <c r="AL4257" s="343"/>
      <c r="AM4257" s="343"/>
      <c r="AN4257" s="343"/>
      <c r="AO4257" s="343"/>
      <c r="AP4257" s="343"/>
      <c r="AQ4257" s="343"/>
      <c r="AR4257" s="343"/>
      <c r="AS4257" s="343"/>
      <c r="AT4257" s="343"/>
      <c r="AU4257" s="343"/>
      <c r="AV4257" s="343"/>
      <c r="AW4257" s="343"/>
      <c r="AX4257" s="343"/>
      <c r="AY4257" s="343"/>
      <c r="AZ4257" s="343"/>
      <c r="BA4257" s="343"/>
      <c r="BB4257" s="343"/>
      <c r="BC4257" s="343"/>
      <c r="BD4257" s="343"/>
      <c r="BE4257" s="475"/>
      <c r="BF4257" s="475"/>
      <c r="BG4257" s="475"/>
      <c r="BH4257" s="475"/>
      <c r="BI4257" s="475"/>
      <c r="BJ4257" s="475"/>
      <c r="BK4257" s="475"/>
      <c r="BL4257" s="475"/>
      <c r="BM4257" s="475"/>
      <c r="BN4257" s="475"/>
      <c r="BO4257" s="475"/>
      <c r="BP4257" s="306"/>
      <c r="BQ4257" s="496"/>
      <c r="BR4257" s="496"/>
      <c r="BS4257" s="496"/>
      <c r="BT4257" s="496"/>
      <c r="BU4257" s="496"/>
      <c r="BV4257" s="496"/>
    </row>
    <row r="4258" spans="1:74" s="52" customFormat="1" ht="12.75">
      <c r="A4258" s="45">
        <v>2670.0804681784898</v>
      </c>
      <c r="B4258" s="46" t="s">
        <v>364</v>
      </c>
      <c r="C4258" s="47" t="s">
        <v>395</v>
      </c>
      <c r="D4258" s="48">
        <v>72.001447175343415</v>
      </c>
      <c r="E4258" s="49">
        <v>39.443869999999997</v>
      </c>
      <c r="F4258" s="49">
        <v>5.8500000000000003E-2</v>
      </c>
      <c r="G4258" s="49">
        <v>15.23169</v>
      </c>
      <c r="H4258" s="49">
        <v>0.30330000000000001</v>
      </c>
      <c r="I4258" s="49">
        <v>0.22309999999999999</v>
      </c>
      <c r="J4258" s="49">
        <v>44.95496</v>
      </c>
      <c r="K4258" s="49">
        <v>0.2392</v>
      </c>
      <c r="L4258" s="49">
        <v>100.45461999999999</v>
      </c>
      <c r="M4258" s="47"/>
      <c r="N4258" s="50">
        <v>0.98936803822251429</v>
      </c>
      <c r="O4258" s="50">
        <v>1.1601379637137179E-3</v>
      </c>
      <c r="P4258" s="50">
        <v>0.3195085201555562</v>
      </c>
      <c r="Q4258" s="50">
        <v>6.1192001729220473E-3</v>
      </c>
      <c r="R4258" s="50">
        <v>4.739839839605243E-3</v>
      </c>
      <c r="S4258" s="50">
        <v>1.6809876340461114</v>
      </c>
      <c r="T4258" s="50">
        <v>6.4283154496361091E-3</v>
      </c>
      <c r="U4258" s="50">
        <v>3.0083116858500589</v>
      </c>
      <c r="V4258" s="51">
        <v>84.028536146671001</v>
      </c>
      <c r="X4258" s="49">
        <v>0.26</v>
      </c>
      <c r="Y4258" s="49">
        <v>33.24</v>
      </c>
      <c r="Z4258" s="49">
        <v>0.57999999999999996</v>
      </c>
      <c r="AA4258" s="49">
        <v>6.16</v>
      </c>
      <c r="AB4258" s="49">
        <v>9.9600000000000009</v>
      </c>
      <c r="AC4258" s="49">
        <v>0.25</v>
      </c>
      <c r="AD4258" s="49">
        <v>2.34</v>
      </c>
      <c r="AE4258" s="312"/>
      <c r="AF4258" s="465" t="s">
        <v>440</v>
      </c>
      <c r="AG4258" s="343">
        <v>30</v>
      </c>
      <c r="AH4258" s="343">
        <v>15</v>
      </c>
      <c r="AI4258" s="343"/>
      <c r="AJ4258" s="343"/>
      <c r="AK4258" s="343"/>
      <c r="AL4258" s="343"/>
      <c r="AM4258" s="343"/>
      <c r="AN4258" s="343"/>
      <c r="AO4258" s="343"/>
      <c r="AP4258" s="343"/>
      <c r="AQ4258" s="343"/>
      <c r="AR4258" s="343"/>
      <c r="AS4258" s="343"/>
      <c r="AT4258" s="343"/>
      <c r="AU4258" s="343"/>
      <c r="AV4258" s="343"/>
      <c r="AW4258" s="343"/>
      <c r="AX4258" s="343"/>
      <c r="AY4258" s="343"/>
      <c r="AZ4258" s="343"/>
      <c r="BA4258" s="343"/>
      <c r="BB4258" s="343"/>
      <c r="BC4258" s="343"/>
      <c r="BD4258" s="343"/>
      <c r="BE4258" s="475"/>
      <c r="BF4258" s="475"/>
      <c r="BG4258" s="475"/>
      <c r="BH4258" s="475"/>
      <c r="BI4258" s="475"/>
      <c r="BJ4258" s="475"/>
      <c r="BK4258" s="475"/>
      <c r="BL4258" s="475"/>
      <c r="BM4258" s="475"/>
      <c r="BN4258" s="475"/>
      <c r="BO4258" s="475"/>
      <c r="BP4258" s="306"/>
      <c r="BQ4258" s="496"/>
      <c r="BR4258" s="496"/>
      <c r="BS4258" s="496"/>
      <c r="BT4258" s="496"/>
      <c r="BU4258" s="496"/>
      <c r="BV4258" s="496"/>
    </row>
    <row r="4259" spans="1:74" s="52" customFormat="1" ht="12.75">
      <c r="A4259" s="45">
        <v>2670.0804681784898</v>
      </c>
      <c r="B4259" s="46" t="s">
        <v>364</v>
      </c>
      <c r="C4259" s="47" t="s">
        <v>395</v>
      </c>
      <c r="D4259" s="48">
        <v>80.001447175343415</v>
      </c>
      <c r="E4259" s="49">
        <v>39.484839999999998</v>
      </c>
      <c r="F4259" s="49">
        <v>2.6499999999999999E-2</v>
      </c>
      <c r="G4259" s="49">
        <v>15.09177</v>
      </c>
      <c r="H4259" s="49">
        <v>0.28910000000000002</v>
      </c>
      <c r="I4259" s="49">
        <v>0.21279999999999999</v>
      </c>
      <c r="J4259" s="49">
        <v>45.216500000000003</v>
      </c>
      <c r="K4259" s="49">
        <v>0.23630000000000001</v>
      </c>
      <c r="L4259" s="49">
        <v>100.55781</v>
      </c>
      <c r="M4259" s="47"/>
      <c r="N4259" s="50">
        <v>0.9888104069356265</v>
      </c>
      <c r="O4259" s="50">
        <v>5.2469138691083452E-4</v>
      </c>
      <c r="P4259" s="50">
        <v>0.31606675524856626</v>
      </c>
      <c r="Q4259" s="50">
        <v>5.8233732897444435E-3</v>
      </c>
      <c r="R4259" s="50">
        <v>4.5137760611939932E-3</v>
      </c>
      <c r="S4259" s="50">
        <v>1.688060991932163</v>
      </c>
      <c r="T4259" s="50">
        <v>6.3402154363467068E-3</v>
      </c>
      <c r="U4259" s="50">
        <v>3.0101402102905519</v>
      </c>
      <c r="V4259" s="51">
        <v>84.229211152173932</v>
      </c>
      <c r="X4259" s="49">
        <v>0.26</v>
      </c>
      <c r="Y4259" s="49">
        <v>70.97</v>
      </c>
      <c r="Z4259" s="49">
        <v>0.59</v>
      </c>
      <c r="AA4259" s="49">
        <v>6.48</v>
      </c>
      <c r="AB4259" s="49">
        <v>10.5</v>
      </c>
      <c r="AC4259" s="49">
        <v>0.25</v>
      </c>
      <c r="AD4259" s="49">
        <v>2.35</v>
      </c>
      <c r="AE4259" s="312"/>
      <c r="AF4259" s="465" t="s">
        <v>440</v>
      </c>
      <c r="AG4259" s="343">
        <v>30</v>
      </c>
      <c r="AH4259" s="343">
        <v>15</v>
      </c>
      <c r="AI4259" s="343"/>
      <c r="AJ4259" s="343"/>
      <c r="AK4259" s="343"/>
      <c r="AL4259" s="343"/>
      <c r="AM4259" s="343"/>
      <c r="AN4259" s="343"/>
      <c r="AO4259" s="343"/>
      <c r="AP4259" s="343"/>
      <c r="AQ4259" s="343"/>
      <c r="AR4259" s="343"/>
      <c r="AS4259" s="343"/>
      <c r="AT4259" s="343"/>
      <c r="AU4259" s="343"/>
      <c r="AV4259" s="343"/>
      <c r="AW4259" s="343"/>
      <c r="AX4259" s="343"/>
      <c r="AY4259" s="343"/>
      <c r="AZ4259" s="343"/>
      <c r="BA4259" s="343"/>
      <c r="BB4259" s="343"/>
      <c r="BC4259" s="343"/>
      <c r="BD4259" s="343"/>
      <c r="BE4259" s="475"/>
      <c r="BF4259" s="475"/>
      <c r="BG4259" s="475"/>
      <c r="BH4259" s="475"/>
      <c r="BI4259" s="475"/>
      <c r="BJ4259" s="475"/>
      <c r="BK4259" s="475"/>
      <c r="BL4259" s="475"/>
      <c r="BM4259" s="475"/>
      <c r="BN4259" s="475"/>
      <c r="BO4259" s="475"/>
      <c r="BP4259" s="306"/>
      <c r="BQ4259" s="496"/>
      <c r="BR4259" s="496"/>
      <c r="BS4259" s="496"/>
      <c r="BT4259" s="496"/>
      <c r="BU4259" s="496"/>
      <c r="BV4259" s="496"/>
    </row>
    <row r="4260" spans="1:74" s="52" customFormat="1" ht="12.75">
      <c r="A4260" s="45">
        <v>2670.0804681784898</v>
      </c>
      <c r="B4260" s="46" t="s">
        <v>364</v>
      </c>
      <c r="C4260" s="47" t="s">
        <v>395</v>
      </c>
      <c r="D4260" s="48">
        <v>88.001447175343415</v>
      </c>
      <c r="E4260" s="49">
        <v>39.464359999999999</v>
      </c>
      <c r="F4260" s="49">
        <v>1.4500000000000001E-2</v>
      </c>
      <c r="G4260" s="49">
        <v>15.241680000000001</v>
      </c>
      <c r="H4260" s="49">
        <v>0.31259999999999999</v>
      </c>
      <c r="I4260" s="49">
        <v>0.22189999999999999</v>
      </c>
      <c r="J4260" s="49">
        <v>45.387509999999999</v>
      </c>
      <c r="K4260" s="49">
        <v>0.2445</v>
      </c>
      <c r="L4260" s="49">
        <v>100.88705</v>
      </c>
      <c r="M4260" s="47"/>
      <c r="N4260" s="50">
        <v>0.98615960661515611</v>
      </c>
      <c r="O4260" s="50">
        <v>2.864742313694724E-4</v>
      </c>
      <c r="P4260" s="50">
        <v>0.31851579889903187</v>
      </c>
      <c r="Q4260" s="50">
        <v>6.2831150424641916E-3</v>
      </c>
      <c r="R4260" s="50">
        <v>4.6966174462037286E-3</v>
      </c>
      <c r="S4260" s="50">
        <v>1.6907797926620509</v>
      </c>
      <c r="T4260" s="50">
        <v>6.5460400258287041E-3</v>
      </c>
      <c r="U4260" s="50">
        <v>3.0132674449221049</v>
      </c>
      <c r="V4260" s="51">
        <v>84.147887436931711</v>
      </c>
      <c r="X4260" s="49">
        <v>0.26</v>
      </c>
      <c r="Y4260" s="49">
        <v>126.93</v>
      </c>
      <c r="Z4260" s="49">
        <v>0.57999999999999996</v>
      </c>
      <c r="AA4260" s="49">
        <v>5.99</v>
      </c>
      <c r="AB4260" s="49">
        <v>9.9700000000000006</v>
      </c>
      <c r="AC4260" s="49">
        <v>0.25</v>
      </c>
      <c r="AD4260" s="49">
        <v>2.2999999999999998</v>
      </c>
      <c r="AE4260" s="312"/>
      <c r="AF4260" s="465" t="s">
        <v>440</v>
      </c>
      <c r="AG4260" s="343">
        <v>30</v>
      </c>
      <c r="AH4260" s="343">
        <v>15</v>
      </c>
      <c r="AI4260" s="343"/>
      <c r="AJ4260" s="343"/>
      <c r="AK4260" s="343"/>
      <c r="AL4260" s="343"/>
      <c r="AM4260" s="343"/>
      <c r="AN4260" s="343"/>
      <c r="AO4260" s="343"/>
      <c r="AP4260" s="343"/>
      <c r="AQ4260" s="343"/>
      <c r="AR4260" s="343"/>
      <c r="AS4260" s="343"/>
      <c r="AT4260" s="343"/>
      <c r="AU4260" s="343"/>
      <c r="AV4260" s="343"/>
      <c r="AW4260" s="343"/>
      <c r="AX4260" s="343"/>
      <c r="AY4260" s="343"/>
      <c r="AZ4260" s="343"/>
      <c r="BA4260" s="343"/>
      <c r="BB4260" s="343"/>
      <c r="BC4260" s="343"/>
      <c r="BD4260" s="343"/>
      <c r="BE4260" s="475"/>
      <c r="BF4260" s="475"/>
      <c r="BG4260" s="475"/>
      <c r="BH4260" s="475"/>
      <c r="BI4260" s="475"/>
      <c r="BJ4260" s="475"/>
      <c r="BK4260" s="475"/>
      <c r="BL4260" s="475"/>
      <c r="BM4260" s="475"/>
      <c r="BN4260" s="475"/>
      <c r="BO4260" s="475"/>
      <c r="BP4260" s="306"/>
      <c r="BQ4260" s="496"/>
      <c r="BR4260" s="496"/>
      <c r="BS4260" s="496"/>
      <c r="BT4260" s="496"/>
      <c r="BU4260" s="496"/>
      <c r="BV4260" s="496"/>
    </row>
    <row r="4261" spans="1:74" s="52" customFormat="1" ht="12.75">
      <c r="A4261" s="45">
        <v>2670.0804681784898</v>
      </c>
      <c r="B4261" s="46" t="s">
        <v>364</v>
      </c>
      <c r="C4261" s="47" t="s">
        <v>395</v>
      </c>
      <c r="D4261" s="48">
        <v>96.001447175343415</v>
      </c>
      <c r="E4261" s="49">
        <v>39.402920000000002</v>
      </c>
      <c r="F4261" s="49">
        <v>6.1500010000000001E-2</v>
      </c>
      <c r="G4261" s="49">
        <v>15.07178</v>
      </c>
      <c r="H4261" s="49">
        <v>0.30719999999999997</v>
      </c>
      <c r="I4261" s="49">
        <v>0.2162</v>
      </c>
      <c r="J4261" s="49">
        <v>45.125970000000002</v>
      </c>
      <c r="K4261" s="49">
        <v>0.247</v>
      </c>
      <c r="L4261" s="49">
        <v>100.43257001000001</v>
      </c>
      <c r="M4261" s="47"/>
      <c r="N4261" s="50">
        <v>0.98801828788367763</v>
      </c>
      <c r="O4261" s="50">
        <v>1.2192343166209218E-3</v>
      </c>
      <c r="P4261" s="50">
        <v>0.31605096199479943</v>
      </c>
      <c r="Q4261" s="50">
        <v>6.195861200245319E-3</v>
      </c>
      <c r="R4261" s="50">
        <v>4.5917475741510888E-3</v>
      </c>
      <c r="S4261" s="50">
        <v>1.686831382768655</v>
      </c>
      <c r="T4261" s="50">
        <v>6.635767744930467E-3</v>
      </c>
      <c r="U4261" s="50">
        <v>3.0095432434830798</v>
      </c>
      <c r="V4261" s="51">
        <v>84.220193321833605</v>
      </c>
      <c r="X4261" s="49">
        <v>0.26</v>
      </c>
      <c r="Y4261" s="49">
        <v>31.67</v>
      </c>
      <c r="Z4261" s="49">
        <v>0.59</v>
      </c>
      <c r="AA4261" s="49">
        <v>5.97</v>
      </c>
      <c r="AB4261" s="49">
        <v>10.119999999999999</v>
      </c>
      <c r="AC4261" s="49">
        <v>0.25</v>
      </c>
      <c r="AD4261" s="49">
        <v>2.27</v>
      </c>
      <c r="AE4261" s="312"/>
      <c r="AF4261" s="465" t="s">
        <v>440</v>
      </c>
      <c r="AG4261" s="343">
        <v>30</v>
      </c>
      <c r="AH4261" s="343">
        <v>15</v>
      </c>
      <c r="AI4261" s="343"/>
      <c r="AJ4261" s="343"/>
      <c r="AK4261" s="343"/>
      <c r="AL4261" s="343"/>
      <c r="AM4261" s="343"/>
      <c r="AN4261" s="343"/>
      <c r="AO4261" s="343"/>
      <c r="AP4261" s="343"/>
      <c r="AQ4261" s="343"/>
      <c r="AR4261" s="343"/>
      <c r="AS4261" s="343"/>
      <c r="AT4261" s="343"/>
      <c r="AU4261" s="343"/>
      <c r="AV4261" s="343"/>
      <c r="AW4261" s="343"/>
      <c r="AX4261" s="343"/>
      <c r="AY4261" s="343"/>
      <c r="AZ4261" s="343"/>
      <c r="BA4261" s="343"/>
      <c r="BB4261" s="343"/>
      <c r="BC4261" s="343"/>
      <c r="BD4261" s="343"/>
      <c r="BE4261" s="475"/>
      <c r="BF4261" s="475"/>
      <c r="BG4261" s="475"/>
      <c r="BH4261" s="475"/>
      <c r="BI4261" s="475"/>
      <c r="BJ4261" s="475"/>
      <c r="BK4261" s="475"/>
      <c r="BL4261" s="475"/>
      <c r="BM4261" s="475"/>
      <c r="BN4261" s="475"/>
      <c r="BO4261" s="475"/>
      <c r="BP4261" s="306"/>
      <c r="BQ4261" s="496"/>
      <c r="BR4261" s="496"/>
      <c r="BS4261" s="496"/>
      <c r="BT4261" s="496"/>
      <c r="BU4261" s="496"/>
      <c r="BV4261" s="496"/>
    </row>
    <row r="4262" spans="1:74" s="52" customFormat="1" ht="12.75">
      <c r="A4262" s="45">
        <v>2670.0804681784898</v>
      </c>
      <c r="B4262" s="46" t="s">
        <v>364</v>
      </c>
      <c r="C4262" s="47" t="s">
        <v>395</v>
      </c>
      <c r="D4262" s="48">
        <v>104.00144717534342</v>
      </c>
      <c r="E4262" s="49">
        <v>39.525790000000001</v>
      </c>
      <c r="F4262" s="49">
        <v>3.4200000000000001E-2</v>
      </c>
      <c r="G4262" s="49">
        <v>15.021800000000001</v>
      </c>
      <c r="H4262" s="49">
        <v>0.29520000000000002</v>
      </c>
      <c r="I4262" s="49">
        <v>0.2286</v>
      </c>
      <c r="J4262" s="49">
        <v>45.397570000000002</v>
      </c>
      <c r="K4262" s="49">
        <v>0.245</v>
      </c>
      <c r="L4262" s="49">
        <v>100.74816000000001</v>
      </c>
      <c r="M4262" s="47"/>
      <c r="N4262" s="50">
        <v>0.98773837261427222</v>
      </c>
      <c r="O4262" s="50">
        <v>6.7571395504438308E-4</v>
      </c>
      <c r="P4262" s="50">
        <v>0.31393471051915856</v>
      </c>
      <c r="Q4262" s="50">
        <v>5.9336457235962545E-3</v>
      </c>
      <c r="R4262" s="50">
        <v>4.8386402342392616E-3</v>
      </c>
      <c r="S4262" s="50">
        <v>1.6912293994973169</v>
      </c>
      <c r="T4262" s="50">
        <v>6.5597169320117171E-3</v>
      </c>
      <c r="U4262" s="50">
        <v>3.0109101994756395</v>
      </c>
      <c r="V4262" s="51">
        <v>84.343689927874323</v>
      </c>
      <c r="X4262" s="49">
        <v>0.26</v>
      </c>
      <c r="Y4262" s="49">
        <v>55.48</v>
      </c>
      <c r="Z4262" s="49">
        <v>0.59</v>
      </c>
      <c r="AA4262" s="49">
        <v>6.33</v>
      </c>
      <c r="AB4262" s="49">
        <v>9.67</v>
      </c>
      <c r="AC4262" s="49">
        <v>0.25</v>
      </c>
      <c r="AD4262" s="49">
        <v>2.29</v>
      </c>
      <c r="AE4262" s="312"/>
      <c r="AF4262" s="465" t="s">
        <v>440</v>
      </c>
      <c r="AG4262" s="343">
        <v>30</v>
      </c>
      <c r="AH4262" s="343">
        <v>15</v>
      </c>
      <c r="AI4262" s="343"/>
      <c r="AJ4262" s="343"/>
      <c r="AK4262" s="343"/>
      <c r="AL4262" s="343"/>
      <c r="AM4262" s="343"/>
      <c r="AN4262" s="343"/>
      <c r="AO4262" s="343"/>
      <c r="AP4262" s="343"/>
      <c r="AQ4262" s="343"/>
      <c r="AR4262" s="343"/>
      <c r="AS4262" s="343"/>
      <c r="AT4262" s="343"/>
      <c r="AU4262" s="343"/>
      <c r="AV4262" s="343"/>
      <c r="AW4262" s="343"/>
      <c r="AX4262" s="343"/>
      <c r="AY4262" s="343"/>
      <c r="AZ4262" s="343"/>
      <c r="BA4262" s="343"/>
      <c r="BB4262" s="343"/>
      <c r="BC4262" s="343"/>
      <c r="BD4262" s="343"/>
      <c r="BE4262" s="475"/>
      <c r="BF4262" s="475"/>
      <c r="BG4262" s="475"/>
      <c r="BH4262" s="475"/>
      <c r="BI4262" s="475"/>
      <c r="BJ4262" s="475"/>
      <c r="BK4262" s="475"/>
      <c r="BL4262" s="475"/>
      <c r="BM4262" s="475"/>
      <c r="BN4262" s="475"/>
      <c r="BO4262" s="475"/>
      <c r="BP4262" s="306"/>
      <c r="BQ4262" s="496"/>
      <c r="BR4262" s="496"/>
      <c r="BS4262" s="496"/>
      <c r="BT4262" s="496"/>
      <c r="BU4262" s="496"/>
      <c r="BV4262" s="496"/>
    </row>
    <row r="4263" spans="1:74" s="52" customFormat="1" ht="12.75">
      <c r="A4263" s="45">
        <v>2670.0804681784898</v>
      </c>
      <c r="B4263" s="46" t="s">
        <v>364</v>
      </c>
      <c r="C4263" s="47" t="s">
        <v>395</v>
      </c>
      <c r="D4263" s="48">
        <v>112.00144717534342</v>
      </c>
      <c r="E4263" s="49">
        <v>39.433639999999997</v>
      </c>
      <c r="F4263" s="49">
        <v>4.0300000000000002E-2</v>
      </c>
      <c r="G4263" s="49">
        <v>15.041790000000001</v>
      </c>
      <c r="H4263" s="49">
        <v>0.30530000000000002</v>
      </c>
      <c r="I4263" s="49">
        <v>0.20649999999999999</v>
      </c>
      <c r="J4263" s="49">
        <v>45.296979999999998</v>
      </c>
      <c r="K4263" s="49">
        <v>0.24210000000000001</v>
      </c>
      <c r="L4263" s="49">
        <v>100.56661</v>
      </c>
      <c r="M4263" s="47"/>
      <c r="N4263" s="50">
        <v>0.98738962363552873</v>
      </c>
      <c r="O4263" s="50">
        <v>7.9781491817042499E-4</v>
      </c>
      <c r="P4263" s="50">
        <v>0.31497581387064738</v>
      </c>
      <c r="Q4263" s="50">
        <v>6.1488286163072607E-3</v>
      </c>
      <c r="R4263" s="50">
        <v>4.3795298105606482E-3</v>
      </c>
      <c r="S4263" s="50">
        <v>1.690828210854971</v>
      </c>
      <c r="T4263" s="50">
        <v>6.4949248219450181E-3</v>
      </c>
      <c r="U4263" s="50">
        <v>3.0110147465281303</v>
      </c>
      <c r="V4263" s="51">
        <v>84.296780244334485</v>
      </c>
      <c r="X4263" s="49">
        <v>0.26</v>
      </c>
      <c r="Y4263" s="49">
        <v>46.95</v>
      </c>
      <c r="Z4263" s="49">
        <v>0.59</v>
      </c>
      <c r="AA4263" s="49">
        <v>6.11</v>
      </c>
      <c r="AB4263" s="49">
        <v>10.57</v>
      </c>
      <c r="AC4263" s="49">
        <v>0.25</v>
      </c>
      <c r="AD4263" s="49">
        <v>2.31</v>
      </c>
      <c r="AE4263" s="312"/>
      <c r="AF4263" s="465" t="s">
        <v>440</v>
      </c>
      <c r="AG4263" s="343">
        <v>30</v>
      </c>
      <c r="AH4263" s="343">
        <v>15</v>
      </c>
      <c r="AI4263" s="343"/>
      <c r="AJ4263" s="343"/>
      <c r="AK4263" s="343"/>
      <c r="AL4263" s="343"/>
      <c r="AM4263" s="343"/>
      <c r="AN4263" s="343"/>
      <c r="AO4263" s="343"/>
      <c r="AP4263" s="343"/>
      <c r="AQ4263" s="343"/>
      <c r="AR4263" s="343"/>
      <c r="AS4263" s="343"/>
      <c r="AT4263" s="343"/>
      <c r="AU4263" s="343"/>
      <c r="AV4263" s="343"/>
      <c r="AW4263" s="343"/>
      <c r="AX4263" s="343"/>
      <c r="AY4263" s="343"/>
      <c r="AZ4263" s="343"/>
      <c r="BA4263" s="343"/>
      <c r="BB4263" s="343"/>
      <c r="BC4263" s="343"/>
      <c r="BD4263" s="343"/>
      <c r="BE4263" s="475"/>
      <c r="BF4263" s="475"/>
      <c r="BG4263" s="475"/>
      <c r="BH4263" s="475"/>
      <c r="BI4263" s="475"/>
      <c r="BJ4263" s="475"/>
      <c r="BK4263" s="475"/>
      <c r="BL4263" s="475"/>
      <c r="BM4263" s="475"/>
      <c r="BN4263" s="475"/>
      <c r="BO4263" s="475"/>
      <c r="BP4263" s="306"/>
      <c r="BQ4263" s="496"/>
      <c r="BR4263" s="496"/>
      <c r="BS4263" s="496"/>
      <c r="BT4263" s="496"/>
      <c r="BU4263" s="496"/>
      <c r="BV4263" s="496"/>
    </row>
    <row r="4264" spans="1:74" s="52" customFormat="1" ht="12.75">
      <c r="A4264" s="45">
        <v>2670.0804681784898</v>
      </c>
      <c r="B4264" s="46" t="s">
        <v>364</v>
      </c>
      <c r="C4264" s="47" t="s">
        <v>395</v>
      </c>
      <c r="D4264" s="48">
        <v>120.00144717534342</v>
      </c>
      <c r="E4264" s="49">
        <v>39.61795</v>
      </c>
      <c r="F4264" s="49">
        <v>1.29E-2</v>
      </c>
      <c r="G4264" s="49">
        <v>14.921860000000001</v>
      </c>
      <c r="H4264" s="49">
        <v>0.29909999999999998</v>
      </c>
      <c r="I4264" s="49">
        <v>0.21879999999999999</v>
      </c>
      <c r="J4264" s="49">
        <v>45.206440000000001</v>
      </c>
      <c r="K4264" s="49">
        <v>0.2492</v>
      </c>
      <c r="L4264" s="49">
        <v>100.52625</v>
      </c>
      <c r="M4264" s="47"/>
      <c r="N4264" s="50">
        <v>0.99149940384589186</v>
      </c>
      <c r="O4264" s="50">
        <v>2.5524990153480388E-4</v>
      </c>
      <c r="P4264" s="50">
        <v>0.31230534198438659</v>
      </c>
      <c r="Q4264" s="50">
        <v>6.0208909765382098E-3</v>
      </c>
      <c r="R4264" s="50">
        <v>4.6380295867780533E-3</v>
      </c>
      <c r="S4264" s="50">
        <v>1.6865891851023549</v>
      </c>
      <c r="T4264" s="50">
        <v>6.6819949535535227E-3</v>
      </c>
      <c r="U4264" s="50">
        <v>3.0079900963510382</v>
      </c>
      <c r="V4264" s="51">
        <v>84.376096999997728</v>
      </c>
      <c r="X4264" s="49">
        <v>0.26</v>
      </c>
      <c r="Y4264" s="49">
        <v>151.36000000000001</v>
      </c>
      <c r="Z4264" s="49">
        <v>0.59</v>
      </c>
      <c r="AA4264" s="49">
        <v>6.33</v>
      </c>
      <c r="AB4264" s="49">
        <v>10.09</v>
      </c>
      <c r="AC4264" s="49">
        <v>0.25</v>
      </c>
      <c r="AD4264" s="49">
        <v>2.2599999999999998</v>
      </c>
      <c r="AE4264" s="312"/>
      <c r="AF4264" s="465" t="s">
        <v>440</v>
      </c>
      <c r="AG4264" s="343">
        <v>30</v>
      </c>
      <c r="AH4264" s="343">
        <v>15</v>
      </c>
      <c r="AI4264" s="343"/>
      <c r="AJ4264" s="343"/>
      <c r="AK4264" s="343"/>
      <c r="AL4264" s="343"/>
      <c r="AM4264" s="343"/>
      <c r="AN4264" s="343"/>
      <c r="AO4264" s="343"/>
      <c r="AP4264" s="343"/>
      <c r="AQ4264" s="343"/>
      <c r="AR4264" s="343"/>
      <c r="AS4264" s="343"/>
      <c r="AT4264" s="343"/>
      <c r="AU4264" s="343"/>
      <c r="AV4264" s="343"/>
      <c r="AW4264" s="343"/>
      <c r="AX4264" s="343"/>
      <c r="AY4264" s="343"/>
      <c r="AZ4264" s="343"/>
      <c r="BA4264" s="343"/>
      <c r="BB4264" s="343"/>
      <c r="BC4264" s="343"/>
      <c r="BD4264" s="343"/>
      <c r="BE4264" s="475"/>
      <c r="BF4264" s="475"/>
      <c r="BG4264" s="475"/>
      <c r="BH4264" s="475"/>
      <c r="BI4264" s="475"/>
      <c r="BJ4264" s="475"/>
      <c r="BK4264" s="475"/>
      <c r="BL4264" s="475"/>
      <c r="BM4264" s="475"/>
      <c r="BN4264" s="475"/>
      <c r="BO4264" s="475"/>
      <c r="BP4264" s="306"/>
      <c r="BQ4264" s="496"/>
      <c r="BR4264" s="496"/>
      <c r="BS4264" s="496"/>
      <c r="BT4264" s="496"/>
      <c r="BU4264" s="496"/>
      <c r="BV4264" s="496"/>
    </row>
    <row r="4265" spans="1:74" s="52" customFormat="1" ht="12.75">
      <c r="A4265" s="45">
        <v>2670.0804681784898</v>
      </c>
      <c r="B4265" s="46" t="s">
        <v>364</v>
      </c>
      <c r="C4265" s="47" t="s">
        <v>395</v>
      </c>
      <c r="D4265" s="48">
        <v>128.0014471753434</v>
      </c>
      <c r="E4265" s="49">
        <v>39.566749999999999</v>
      </c>
      <c r="F4265" s="49">
        <v>3.5200000000000002E-2</v>
      </c>
      <c r="G4265" s="49">
        <v>14.941850000000001</v>
      </c>
      <c r="H4265" s="49">
        <v>0.2681</v>
      </c>
      <c r="I4265" s="49">
        <v>0.19620000000000001</v>
      </c>
      <c r="J4265" s="49">
        <v>45.276859999999999</v>
      </c>
      <c r="K4265" s="49">
        <v>0.23219999999999999</v>
      </c>
      <c r="L4265" s="49">
        <v>100.51716</v>
      </c>
      <c r="M4265" s="47"/>
      <c r="N4265" s="50">
        <v>0.9901567201404099</v>
      </c>
      <c r="O4265" s="50">
        <v>6.9645272016937538E-4</v>
      </c>
      <c r="P4265" s="50">
        <v>0.31270435286027909</v>
      </c>
      <c r="Q4265" s="50">
        <v>5.3965259130219542E-3</v>
      </c>
      <c r="R4265" s="50">
        <v>4.1587068017306427E-3</v>
      </c>
      <c r="S4265" s="50">
        <v>1.6891118409535666</v>
      </c>
      <c r="T4265" s="50">
        <v>6.225775030073555E-3</v>
      </c>
      <c r="U4265" s="50">
        <v>3.008450374419251</v>
      </c>
      <c r="V4265" s="51">
        <v>84.378967768038819</v>
      </c>
      <c r="X4265" s="49">
        <v>0.26</v>
      </c>
      <c r="Y4265" s="49">
        <v>54.22</v>
      </c>
      <c r="Z4265" s="49">
        <v>0.59</v>
      </c>
      <c r="AA4265" s="49">
        <v>6.95</v>
      </c>
      <c r="AB4265" s="49">
        <v>11.39</v>
      </c>
      <c r="AC4265" s="49">
        <v>0.25</v>
      </c>
      <c r="AD4265" s="49">
        <v>2.41</v>
      </c>
      <c r="AE4265" s="312"/>
      <c r="AF4265" s="465" t="s">
        <v>440</v>
      </c>
      <c r="AG4265" s="343">
        <v>30</v>
      </c>
      <c r="AH4265" s="343">
        <v>15</v>
      </c>
      <c r="AI4265" s="343"/>
      <c r="AJ4265" s="343"/>
      <c r="AK4265" s="343"/>
      <c r="AL4265" s="343"/>
      <c r="AM4265" s="343"/>
      <c r="AN4265" s="343"/>
      <c r="AO4265" s="343"/>
      <c r="AP4265" s="343"/>
      <c r="AQ4265" s="343"/>
      <c r="AR4265" s="343"/>
      <c r="AS4265" s="343"/>
      <c r="AT4265" s="343"/>
      <c r="AU4265" s="343"/>
      <c r="AV4265" s="343"/>
      <c r="AW4265" s="343"/>
      <c r="AX4265" s="343"/>
      <c r="AY4265" s="343"/>
      <c r="AZ4265" s="343"/>
      <c r="BA4265" s="343"/>
      <c r="BB4265" s="343"/>
      <c r="BC4265" s="343"/>
      <c r="BD4265" s="343"/>
      <c r="BE4265" s="475"/>
      <c r="BF4265" s="475"/>
      <c r="BG4265" s="475"/>
      <c r="BH4265" s="475"/>
      <c r="BI4265" s="475"/>
      <c r="BJ4265" s="475"/>
      <c r="BK4265" s="475"/>
      <c r="BL4265" s="475"/>
      <c r="BM4265" s="475"/>
      <c r="BN4265" s="475"/>
      <c r="BO4265" s="475"/>
      <c r="BP4265" s="306"/>
      <c r="BQ4265" s="496"/>
      <c r="BR4265" s="496"/>
      <c r="BS4265" s="496"/>
      <c r="BT4265" s="496"/>
      <c r="BU4265" s="496"/>
      <c r="BV4265" s="496"/>
    </row>
    <row r="4266" spans="1:74" s="52" customFormat="1" ht="12.75">
      <c r="A4266" s="45">
        <v>2670.0804681784898</v>
      </c>
      <c r="B4266" s="46" t="s">
        <v>364</v>
      </c>
      <c r="C4266" s="47" t="s">
        <v>395</v>
      </c>
      <c r="D4266" s="48">
        <v>136.0014471753434</v>
      </c>
      <c r="E4266" s="49">
        <v>39.63843</v>
      </c>
      <c r="F4266" s="49">
        <v>0.03</v>
      </c>
      <c r="G4266" s="49">
        <v>15.111750000000001</v>
      </c>
      <c r="H4266" s="49">
        <v>0.26939999999999997</v>
      </c>
      <c r="I4266" s="49">
        <v>0.1953</v>
      </c>
      <c r="J4266" s="49">
        <v>45.105849999999997</v>
      </c>
      <c r="K4266" s="49">
        <v>0.2361</v>
      </c>
      <c r="L4266" s="49">
        <v>100.58682999999999</v>
      </c>
      <c r="M4266" s="47"/>
      <c r="N4266" s="50">
        <v>0.9918100410543419</v>
      </c>
      <c r="O4266" s="50">
        <v>5.9348360483535054E-4</v>
      </c>
      <c r="P4266" s="50">
        <v>0.31621524982296761</v>
      </c>
      <c r="Q4266" s="50">
        <v>5.4219254259398331E-3</v>
      </c>
      <c r="R4266" s="50">
        <v>4.1390439569934535E-3</v>
      </c>
      <c r="S4266" s="50">
        <v>1.6824938019921039</v>
      </c>
      <c r="T4266" s="50">
        <v>6.3294458788051688E-3</v>
      </c>
      <c r="U4266" s="50">
        <v>3.0070029917359871</v>
      </c>
      <c r="V4266" s="51">
        <v>84.179025479681215</v>
      </c>
      <c r="X4266" s="49">
        <v>0.26</v>
      </c>
      <c r="Y4266" s="49">
        <v>61.78</v>
      </c>
      <c r="Z4266" s="49">
        <v>0.59</v>
      </c>
      <c r="AA4266" s="49">
        <v>6.88</v>
      </c>
      <c r="AB4266" s="49">
        <v>11.24</v>
      </c>
      <c r="AC4266" s="49">
        <v>0.25</v>
      </c>
      <c r="AD4266" s="49">
        <v>2.39</v>
      </c>
      <c r="AE4266" s="312"/>
      <c r="AF4266" s="465" t="s">
        <v>440</v>
      </c>
      <c r="AG4266" s="343">
        <v>30</v>
      </c>
      <c r="AH4266" s="343">
        <v>15</v>
      </c>
      <c r="AI4266" s="343"/>
      <c r="AJ4266" s="343"/>
      <c r="AK4266" s="343"/>
      <c r="AL4266" s="343"/>
      <c r="AM4266" s="343"/>
      <c r="AN4266" s="343"/>
      <c r="AO4266" s="343"/>
      <c r="AP4266" s="343"/>
      <c r="AQ4266" s="343"/>
      <c r="AR4266" s="343"/>
      <c r="AS4266" s="343"/>
      <c r="AT4266" s="343"/>
      <c r="AU4266" s="343"/>
      <c r="AV4266" s="343"/>
      <c r="AW4266" s="343"/>
      <c r="AX4266" s="343"/>
      <c r="AY4266" s="343"/>
      <c r="AZ4266" s="343"/>
      <c r="BA4266" s="343"/>
      <c r="BB4266" s="343"/>
      <c r="BC4266" s="343"/>
      <c r="BD4266" s="343"/>
      <c r="BE4266" s="475"/>
      <c r="BF4266" s="475"/>
      <c r="BG4266" s="475"/>
      <c r="BH4266" s="475"/>
      <c r="BI4266" s="475"/>
      <c r="BJ4266" s="475"/>
      <c r="BK4266" s="475"/>
      <c r="BL4266" s="475"/>
      <c r="BM4266" s="475"/>
      <c r="BN4266" s="475"/>
      <c r="BO4266" s="475"/>
      <c r="BP4266" s="306"/>
      <c r="BQ4266" s="496"/>
      <c r="BR4266" s="496"/>
      <c r="BS4266" s="496"/>
      <c r="BT4266" s="496"/>
      <c r="BU4266" s="496"/>
      <c r="BV4266" s="496"/>
    </row>
    <row r="4267" spans="1:74" s="52" customFormat="1" ht="12.75">
      <c r="A4267" s="45">
        <v>2670.0804681784898</v>
      </c>
      <c r="B4267" s="46" t="s">
        <v>364</v>
      </c>
      <c r="C4267" s="47" t="s">
        <v>395</v>
      </c>
      <c r="D4267" s="48">
        <v>144.0014471753434</v>
      </c>
      <c r="E4267" s="49">
        <v>39.310760000000002</v>
      </c>
      <c r="F4267" s="49">
        <v>4.7300000000000002E-2</v>
      </c>
      <c r="G4267" s="49">
        <v>15.021800000000001</v>
      </c>
      <c r="H4267" s="49">
        <v>0.3014</v>
      </c>
      <c r="I4267" s="49">
        <v>0.2059</v>
      </c>
      <c r="J4267" s="49">
        <v>45.387509999999999</v>
      </c>
      <c r="K4267" s="49">
        <v>0.24340000000000001</v>
      </c>
      <c r="L4267" s="49">
        <v>100.51806999999999</v>
      </c>
      <c r="M4267" s="47"/>
      <c r="N4267" s="50">
        <v>0.98501058821703613</v>
      </c>
      <c r="O4267" s="50">
        <v>9.3705701133714209E-4</v>
      </c>
      <c r="P4267" s="50">
        <v>0.3147802154091407</v>
      </c>
      <c r="Q4267" s="50">
        <v>6.0745847998596109E-3</v>
      </c>
      <c r="R4267" s="50">
        <v>4.3699004609134319E-3</v>
      </c>
      <c r="S4267" s="50">
        <v>1.69540852231134</v>
      </c>
      <c r="T4267" s="50">
        <v>6.5344295506624831E-3</v>
      </c>
      <c r="U4267" s="50">
        <v>3.0131152977602893</v>
      </c>
      <c r="V4267" s="51">
        <v>84.340763158085551</v>
      </c>
      <c r="X4267" s="49">
        <v>0.26</v>
      </c>
      <c r="Y4267" s="49">
        <v>38.92</v>
      </c>
      <c r="Z4267" s="49">
        <v>0.59</v>
      </c>
      <c r="AA4267" s="49">
        <v>6.09</v>
      </c>
      <c r="AB4267" s="49">
        <v>10.5</v>
      </c>
      <c r="AC4267" s="49">
        <v>0.25</v>
      </c>
      <c r="AD4267" s="49">
        <v>2.31</v>
      </c>
      <c r="AE4267" s="312"/>
      <c r="AF4267" s="465" t="s">
        <v>440</v>
      </c>
      <c r="AG4267" s="343">
        <v>30</v>
      </c>
      <c r="AH4267" s="343">
        <v>15</v>
      </c>
      <c r="AI4267" s="343"/>
      <c r="AJ4267" s="343"/>
      <c r="AK4267" s="343"/>
      <c r="AL4267" s="343"/>
      <c r="AM4267" s="343"/>
      <c r="AN4267" s="343"/>
      <c r="AO4267" s="343"/>
      <c r="AP4267" s="343"/>
      <c r="AQ4267" s="343"/>
      <c r="AR4267" s="343"/>
      <c r="AS4267" s="343"/>
      <c r="AT4267" s="343"/>
      <c r="AU4267" s="343"/>
      <c r="AV4267" s="343"/>
      <c r="AW4267" s="343"/>
      <c r="AX4267" s="343"/>
      <c r="AY4267" s="343"/>
      <c r="AZ4267" s="343"/>
      <c r="BA4267" s="343"/>
      <c r="BB4267" s="343"/>
      <c r="BC4267" s="343"/>
      <c r="BD4267" s="343"/>
      <c r="BE4267" s="475"/>
      <c r="BF4267" s="475"/>
      <c r="BG4267" s="475"/>
      <c r="BH4267" s="475"/>
      <c r="BI4267" s="475"/>
      <c r="BJ4267" s="475"/>
      <c r="BK4267" s="475"/>
      <c r="BL4267" s="475"/>
      <c r="BM4267" s="475"/>
      <c r="BN4267" s="475"/>
      <c r="BO4267" s="475"/>
      <c r="BP4267" s="306"/>
      <c r="BQ4267" s="496"/>
      <c r="BR4267" s="496"/>
      <c r="BS4267" s="496"/>
      <c r="BT4267" s="496"/>
      <c r="BU4267" s="496"/>
      <c r="BV4267" s="496"/>
    </row>
    <row r="4268" spans="1:74" s="52" customFormat="1" ht="12.75">
      <c r="A4268" s="45">
        <v>2670.0804681784898</v>
      </c>
      <c r="B4268" s="46" t="s">
        <v>364</v>
      </c>
      <c r="C4268" s="47" t="s">
        <v>395</v>
      </c>
      <c r="D4268" s="48">
        <v>152.0014471753434</v>
      </c>
      <c r="E4268" s="49">
        <v>39.556510000000003</v>
      </c>
      <c r="F4268" s="49">
        <v>4.0500000000000001E-2</v>
      </c>
      <c r="G4268" s="49">
        <v>15.061780000000001</v>
      </c>
      <c r="H4268" s="49">
        <v>0.31519999999999998</v>
      </c>
      <c r="I4268" s="49">
        <v>0.1933</v>
      </c>
      <c r="J4268" s="49">
        <v>45.447870000000002</v>
      </c>
      <c r="K4268" s="49">
        <v>0.24779999999999999</v>
      </c>
      <c r="L4268" s="49">
        <v>100.86296</v>
      </c>
      <c r="M4268" s="47"/>
      <c r="N4268" s="50">
        <v>0.98743272199266452</v>
      </c>
      <c r="O4268" s="50">
        <v>7.9931872260565742E-4</v>
      </c>
      <c r="P4268" s="50">
        <v>0.31442845460055918</v>
      </c>
      <c r="Q4268" s="50">
        <v>6.328774892561932E-3</v>
      </c>
      <c r="R4268" s="50">
        <v>4.0870235542193401E-3</v>
      </c>
      <c r="S4268" s="50">
        <v>1.6912648657151286</v>
      </c>
      <c r="T4268" s="50">
        <v>6.6274810843850989E-3</v>
      </c>
      <c r="U4268" s="50">
        <v>3.0109686405621248</v>
      </c>
      <c r="V4268" s="51">
        <v>84.323203781170818</v>
      </c>
      <c r="X4268" s="49">
        <v>0.26</v>
      </c>
      <c r="Y4268" s="49">
        <v>46.3</v>
      </c>
      <c r="Z4268" s="49">
        <v>0.59</v>
      </c>
      <c r="AA4268" s="49">
        <v>5.98</v>
      </c>
      <c r="AB4268" s="49">
        <v>11.24</v>
      </c>
      <c r="AC4268" s="49">
        <v>0.25</v>
      </c>
      <c r="AD4268" s="49">
        <v>2.2599999999999998</v>
      </c>
      <c r="AE4268" s="312"/>
      <c r="AF4268" s="465" t="s">
        <v>440</v>
      </c>
      <c r="AG4268" s="343">
        <v>30</v>
      </c>
      <c r="AH4268" s="343">
        <v>15</v>
      </c>
      <c r="AI4268" s="343"/>
      <c r="AJ4268" s="343"/>
      <c r="AK4268" s="343"/>
      <c r="AL4268" s="343"/>
      <c r="AM4268" s="343"/>
      <c r="AN4268" s="343"/>
      <c r="AO4268" s="343"/>
      <c r="AP4268" s="343"/>
      <c r="AQ4268" s="343"/>
      <c r="AR4268" s="343"/>
      <c r="AS4268" s="343"/>
      <c r="AT4268" s="343"/>
      <c r="AU4268" s="343"/>
      <c r="AV4268" s="343"/>
      <c r="AW4268" s="343"/>
      <c r="AX4268" s="343"/>
      <c r="AY4268" s="343"/>
      <c r="AZ4268" s="343"/>
      <c r="BA4268" s="343"/>
      <c r="BB4268" s="343"/>
      <c r="BC4268" s="343"/>
      <c r="BD4268" s="343"/>
      <c r="BE4268" s="475"/>
      <c r="BF4268" s="475"/>
      <c r="BG4268" s="475"/>
      <c r="BH4268" s="475"/>
      <c r="BI4268" s="475"/>
      <c r="BJ4268" s="475"/>
      <c r="BK4268" s="475"/>
      <c r="BL4268" s="475"/>
      <c r="BM4268" s="475"/>
      <c r="BN4268" s="475"/>
      <c r="BO4268" s="475"/>
      <c r="BP4268" s="306"/>
      <c r="BQ4268" s="496"/>
      <c r="BR4268" s="496"/>
      <c r="BS4268" s="496"/>
      <c r="BT4268" s="496"/>
      <c r="BU4268" s="496"/>
      <c r="BV4268" s="496"/>
    </row>
    <row r="4269" spans="1:74" s="52" customFormat="1" ht="12.75">
      <c r="A4269" s="45">
        <v>2670.0804681784898</v>
      </c>
      <c r="B4269" s="46" t="s">
        <v>364</v>
      </c>
      <c r="C4269" s="47" t="s">
        <v>395</v>
      </c>
      <c r="D4269" s="48">
        <v>160.0014471753434</v>
      </c>
      <c r="E4269" s="49">
        <v>39.413159999999998</v>
      </c>
      <c r="F4269" s="49">
        <v>2.5000000000000001E-2</v>
      </c>
      <c r="G4269" s="49">
        <v>15.041790000000001</v>
      </c>
      <c r="H4269" s="49">
        <v>0.26369999999999999</v>
      </c>
      <c r="I4269" s="49">
        <v>0.18279999999999999</v>
      </c>
      <c r="J4269" s="49">
        <v>45.437809999999999</v>
      </c>
      <c r="K4269" s="49">
        <v>0.24610000000000001</v>
      </c>
      <c r="L4269" s="49">
        <v>100.61036</v>
      </c>
      <c r="M4269" s="47"/>
      <c r="N4269" s="50">
        <v>0.98636159403680879</v>
      </c>
      <c r="O4269" s="50">
        <v>4.9466401839544274E-4</v>
      </c>
      <c r="P4269" s="50">
        <v>0.31481137236192291</v>
      </c>
      <c r="Q4269" s="50">
        <v>5.3082200688351743E-3</v>
      </c>
      <c r="R4269" s="50">
        <v>3.8748672459434082E-3</v>
      </c>
      <c r="S4269" s="50">
        <v>1.6951995724584863</v>
      </c>
      <c r="T4269" s="50">
        <v>6.5987877360084877E-3</v>
      </c>
      <c r="U4269" s="50">
        <v>3.0126490779264001</v>
      </c>
      <c r="V4269" s="51">
        <v>84.33782795197412</v>
      </c>
      <c r="X4269" s="49">
        <v>0.26</v>
      </c>
      <c r="Y4269" s="49">
        <v>77.73</v>
      </c>
      <c r="Z4269" s="49">
        <v>0.59</v>
      </c>
      <c r="AA4269" s="49">
        <v>7.14</v>
      </c>
      <c r="AB4269" s="49">
        <v>12.02</v>
      </c>
      <c r="AC4269" s="49">
        <v>0.25</v>
      </c>
      <c r="AD4269" s="49">
        <v>2.29</v>
      </c>
      <c r="AE4269" s="312"/>
      <c r="AF4269" s="465" t="s">
        <v>440</v>
      </c>
      <c r="AG4269" s="343">
        <v>30</v>
      </c>
      <c r="AH4269" s="343">
        <v>15</v>
      </c>
      <c r="AI4269" s="343"/>
      <c r="AJ4269" s="343"/>
      <c r="AK4269" s="343"/>
      <c r="AL4269" s="343"/>
      <c r="AM4269" s="343"/>
      <c r="AN4269" s="343"/>
      <c r="AO4269" s="343"/>
      <c r="AP4269" s="343"/>
      <c r="AQ4269" s="343"/>
      <c r="AR4269" s="343"/>
      <c r="AS4269" s="343"/>
      <c r="AT4269" s="343"/>
      <c r="AU4269" s="343"/>
      <c r="AV4269" s="343"/>
      <c r="AW4269" s="343"/>
      <c r="AX4269" s="343"/>
      <c r="AY4269" s="343"/>
      <c r="AZ4269" s="343"/>
      <c r="BA4269" s="343"/>
      <c r="BB4269" s="343"/>
      <c r="BC4269" s="343"/>
      <c r="BD4269" s="343"/>
      <c r="BE4269" s="475"/>
      <c r="BF4269" s="475"/>
      <c r="BG4269" s="475"/>
      <c r="BH4269" s="475"/>
      <c r="BI4269" s="475"/>
      <c r="BJ4269" s="475"/>
      <c r="BK4269" s="475"/>
      <c r="BL4269" s="475"/>
      <c r="BM4269" s="475"/>
      <c r="BN4269" s="475"/>
      <c r="BO4269" s="475"/>
      <c r="BP4269" s="306"/>
      <c r="BQ4269" s="496"/>
      <c r="BR4269" s="496"/>
      <c r="BS4269" s="496"/>
      <c r="BT4269" s="496"/>
      <c r="BU4269" s="496"/>
      <c r="BV4269" s="496"/>
    </row>
    <row r="4270" spans="1:74" s="52" customFormat="1" ht="12.75">
      <c r="A4270" s="45">
        <v>2670.0804681784898</v>
      </c>
      <c r="B4270" s="46" t="s">
        <v>364</v>
      </c>
      <c r="C4270" s="47" t="s">
        <v>395</v>
      </c>
      <c r="D4270" s="48">
        <v>168.0014471753434</v>
      </c>
      <c r="E4270" s="49">
        <v>39.679389999999998</v>
      </c>
      <c r="F4270" s="49">
        <v>3.6700000000000003E-2</v>
      </c>
      <c r="G4270" s="49">
        <v>15.021800000000001</v>
      </c>
      <c r="H4270" s="49">
        <v>0.2888</v>
      </c>
      <c r="I4270" s="49">
        <v>0.17180000000000001</v>
      </c>
      <c r="J4270" s="49">
        <v>45.41769</v>
      </c>
      <c r="K4270" s="49">
        <v>0.23599999999999999</v>
      </c>
      <c r="L4270" s="49">
        <v>100.85218</v>
      </c>
      <c r="M4270" s="47"/>
      <c r="N4270" s="50">
        <v>0.98984389694588715</v>
      </c>
      <c r="O4270" s="50">
        <v>7.2384103850190872E-4</v>
      </c>
      <c r="P4270" s="50">
        <v>0.31338607288332893</v>
      </c>
      <c r="Q4270" s="50">
        <v>5.7948580759788005E-3</v>
      </c>
      <c r="R4270" s="50">
        <v>3.6300334033043365E-3</v>
      </c>
      <c r="S4270" s="50">
        <v>1.689022013642461</v>
      </c>
      <c r="T4270" s="50">
        <v>6.3077049876476277E-3</v>
      </c>
      <c r="U4270" s="50">
        <v>3.0087084209771096</v>
      </c>
      <c r="V4270" s="51">
        <v>84.349540186533162</v>
      </c>
      <c r="X4270" s="49">
        <v>0.26</v>
      </c>
      <c r="Y4270" s="49">
        <v>50.68</v>
      </c>
      <c r="Z4270" s="49">
        <v>0.59</v>
      </c>
      <c r="AA4270" s="49">
        <v>6.41</v>
      </c>
      <c r="AB4270" s="49">
        <v>12.92</v>
      </c>
      <c r="AC4270" s="49">
        <v>0.25</v>
      </c>
      <c r="AD4270" s="49">
        <v>2.39</v>
      </c>
      <c r="AE4270" s="312"/>
      <c r="AF4270" s="465" t="s">
        <v>440</v>
      </c>
      <c r="AG4270" s="343">
        <v>30</v>
      </c>
      <c r="AH4270" s="343">
        <v>15</v>
      </c>
      <c r="AI4270" s="343"/>
      <c r="AJ4270" s="343"/>
      <c r="AK4270" s="343"/>
      <c r="AL4270" s="343"/>
      <c r="AM4270" s="343"/>
      <c r="AN4270" s="343"/>
      <c r="AO4270" s="343"/>
      <c r="AP4270" s="343"/>
      <c r="AQ4270" s="343"/>
      <c r="AR4270" s="343"/>
      <c r="AS4270" s="343"/>
      <c r="AT4270" s="343"/>
      <c r="AU4270" s="343"/>
      <c r="AV4270" s="343"/>
      <c r="AW4270" s="343"/>
      <c r="AX4270" s="343"/>
      <c r="AY4270" s="343"/>
      <c r="AZ4270" s="343"/>
      <c r="BA4270" s="343"/>
      <c r="BB4270" s="343"/>
      <c r="BC4270" s="343"/>
      <c r="BD4270" s="343"/>
      <c r="BE4270" s="475"/>
      <c r="BF4270" s="475"/>
      <c r="BG4270" s="475"/>
      <c r="BH4270" s="475"/>
      <c r="BI4270" s="475"/>
      <c r="BJ4270" s="475"/>
      <c r="BK4270" s="475"/>
      <c r="BL4270" s="475"/>
      <c r="BM4270" s="475"/>
      <c r="BN4270" s="475"/>
      <c r="BO4270" s="475"/>
      <c r="BP4270" s="306"/>
      <c r="BQ4270" s="496"/>
      <c r="BR4270" s="496"/>
      <c r="BS4270" s="496"/>
      <c r="BT4270" s="496"/>
      <c r="BU4270" s="496"/>
      <c r="BV4270" s="496"/>
    </row>
    <row r="4271" spans="1:74" s="52" customFormat="1" ht="12.75">
      <c r="A4271" s="45">
        <v>2670.0804681784898</v>
      </c>
      <c r="B4271" s="46" t="s">
        <v>364</v>
      </c>
      <c r="C4271" s="47" t="s">
        <v>395</v>
      </c>
      <c r="D4271" s="48">
        <v>176.0014471753434</v>
      </c>
      <c r="E4271" s="49">
        <v>39.648670000000003</v>
      </c>
      <c r="F4271" s="49">
        <v>2.7099999999999999E-2</v>
      </c>
      <c r="G4271" s="49">
        <v>15.131740000000001</v>
      </c>
      <c r="H4271" s="49">
        <v>0.27989999999999998</v>
      </c>
      <c r="I4271" s="49">
        <v>0.21709999999999999</v>
      </c>
      <c r="J4271" s="49">
        <v>45.256740000000001</v>
      </c>
      <c r="K4271" s="49">
        <v>0.24959999999999999</v>
      </c>
      <c r="L4271" s="49">
        <v>100.81085</v>
      </c>
      <c r="M4271" s="47"/>
      <c r="N4271" s="50">
        <v>0.99022883661088235</v>
      </c>
      <c r="O4271" s="50">
        <v>5.3512057749233004E-4</v>
      </c>
      <c r="P4271" s="50">
        <v>0.31604710035537709</v>
      </c>
      <c r="Q4271" s="50">
        <v>5.6228142465973383E-3</v>
      </c>
      <c r="R4271" s="50">
        <v>4.5925353552320851E-3</v>
      </c>
      <c r="S4271" s="50">
        <v>1.6849955499880238</v>
      </c>
      <c r="T4271" s="50">
        <v>6.6789651005284643E-3</v>
      </c>
      <c r="U4271" s="50">
        <v>3.0087009222341332</v>
      </c>
      <c r="V4271" s="51">
        <v>84.205878855148839</v>
      </c>
      <c r="X4271" s="49">
        <v>0.26</v>
      </c>
      <c r="Y4271" s="49">
        <v>69.430000000000007</v>
      </c>
      <c r="Z4271" s="49">
        <v>0.59</v>
      </c>
      <c r="AA4271" s="49">
        <v>6.7</v>
      </c>
      <c r="AB4271" s="49">
        <v>10.09</v>
      </c>
      <c r="AC4271" s="49">
        <v>0.25</v>
      </c>
      <c r="AD4271" s="49">
        <v>2.25</v>
      </c>
      <c r="AE4271" s="312"/>
      <c r="AF4271" s="465" t="s">
        <v>440</v>
      </c>
      <c r="AG4271" s="343">
        <v>30</v>
      </c>
      <c r="AH4271" s="343">
        <v>15</v>
      </c>
      <c r="AI4271" s="343"/>
      <c r="AJ4271" s="343"/>
      <c r="AK4271" s="343"/>
      <c r="AL4271" s="343"/>
      <c r="AM4271" s="343"/>
      <c r="AN4271" s="343"/>
      <c r="AO4271" s="343"/>
      <c r="AP4271" s="343"/>
      <c r="AQ4271" s="343"/>
      <c r="AR4271" s="343"/>
      <c r="AS4271" s="343"/>
      <c r="AT4271" s="343"/>
      <c r="AU4271" s="343"/>
      <c r="AV4271" s="343"/>
      <c r="AW4271" s="343"/>
      <c r="AX4271" s="343"/>
      <c r="AY4271" s="343"/>
      <c r="AZ4271" s="343"/>
      <c r="BA4271" s="343"/>
      <c r="BB4271" s="343"/>
      <c r="BC4271" s="343"/>
      <c r="BD4271" s="343"/>
      <c r="BE4271" s="475"/>
      <c r="BF4271" s="475"/>
      <c r="BG4271" s="475"/>
      <c r="BH4271" s="475"/>
      <c r="BI4271" s="475"/>
      <c r="BJ4271" s="475"/>
      <c r="BK4271" s="475"/>
      <c r="BL4271" s="475"/>
      <c r="BM4271" s="475"/>
      <c r="BN4271" s="475"/>
      <c r="BO4271" s="475"/>
      <c r="BP4271" s="306"/>
      <c r="BQ4271" s="496"/>
      <c r="BR4271" s="496"/>
      <c r="BS4271" s="496"/>
      <c r="BT4271" s="496"/>
      <c r="BU4271" s="496"/>
      <c r="BV4271" s="496"/>
    </row>
    <row r="4272" spans="1:74" s="52" customFormat="1" ht="12.75">
      <c r="A4272" s="45">
        <v>2670.0804681784898</v>
      </c>
      <c r="B4272" s="46" t="s">
        <v>364</v>
      </c>
      <c r="C4272" s="47" t="s">
        <v>395</v>
      </c>
      <c r="D4272" s="48">
        <v>184.0014471753434</v>
      </c>
      <c r="E4272" s="49">
        <v>39.730589999999999</v>
      </c>
      <c r="F4272" s="49">
        <v>5.1999999999999998E-2</v>
      </c>
      <c r="G4272" s="49">
        <v>15.09177</v>
      </c>
      <c r="H4272" s="49">
        <v>0.2913</v>
      </c>
      <c r="I4272" s="49">
        <v>0.2147</v>
      </c>
      <c r="J4272" s="49">
        <v>45.317100000000003</v>
      </c>
      <c r="K4272" s="49">
        <v>0.245</v>
      </c>
      <c r="L4272" s="49">
        <v>100.94246000000001</v>
      </c>
      <c r="M4272" s="47"/>
      <c r="N4272" s="50">
        <v>0.99053279573129505</v>
      </c>
      <c r="O4272" s="50">
        <v>1.0249970219001435E-3</v>
      </c>
      <c r="P4272" s="50">
        <v>0.3146588975821365</v>
      </c>
      <c r="Q4272" s="50">
        <v>5.8415516617381308E-3</v>
      </c>
      <c r="R4272" s="50">
        <v>4.5337923832876898E-3</v>
      </c>
      <c r="S4272" s="50">
        <v>1.6842808098896358</v>
      </c>
      <c r="T4272" s="50">
        <v>6.5443659549111414E-3</v>
      </c>
      <c r="U4272" s="50">
        <v>3.0074172102249044</v>
      </c>
      <c r="V4272" s="51">
        <v>84.258709934772753</v>
      </c>
      <c r="X4272" s="49">
        <v>0.26</v>
      </c>
      <c r="Y4272" s="49">
        <v>36.93</v>
      </c>
      <c r="Z4272" s="49">
        <v>0.59</v>
      </c>
      <c r="AA4272" s="49">
        <v>6.34</v>
      </c>
      <c r="AB4272" s="49">
        <v>10.26</v>
      </c>
      <c r="AC4272" s="49">
        <v>0.25</v>
      </c>
      <c r="AD4272" s="49">
        <v>2.29</v>
      </c>
      <c r="AE4272" s="312"/>
      <c r="AF4272" s="465" t="s">
        <v>440</v>
      </c>
      <c r="AG4272" s="343">
        <v>30</v>
      </c>
      <c r="AH4272" s="343">
        <v>15</v>
      </c>
      <c r="AI4272" s="343"/>
      <c r="AJ4272" s="343"/>
      <c r="AK4272" s="343"/>
      <c r="AL4272" s="343"/>
      <c r="AM4272" s="343"/>
      <c r="AN4272" s="343"/>
      <c r="AO4272" s="343"/>
      <c r="AP4272" s="343"/>
      <c r="AQ4272" s="343"/>
      <c r="AR4272" s="343"/>
      <c r="AS4272" s="343"/>
      <c r="AT4272" s="343"/>
      <c r="AU4272" s="343"/>
      <c r="AV4272" s="343"/>
      <c r="AW4272" s="343"/>
      <c r="AX4272" s="343"/>
      <c r="AY4272" s="343"/>
      <c r="AZ4272" s="343"/>
      <c r="BA4272" s="343"/>
      <c r="BB4272" s="343"/>
      <c r="BC4272" s="343"/>
      <c r="BD4272" s="343"/>
      <c r="BE4272" s="475"/>
      <c r="BF4272" s="475"/>
      <c r="BG4272" s="475"/>
      <c r="BH4272" s="475"/>
      <c r="BI4272" s="475"/>
      <c r="BJ4272" s="475"/>
      <c r="BK4272" s="475"/>
      <c r="BL4272" s="475"/>
      <c r="BM4272" s="475"/>
      <c r="BN4272" s="475"/>
      <c r="BO4272" s="475"/>
      <c r="BP4272" s="306"/>
      <c r="BQ4272" s="496"/>
      <c r="BR4272" s="496"/>
      <c r="BS4272" s="496"/>
      <c r="BT4272" s="496"/>
      <c r="BU4272" s="496"/>
      <c r="BV4272" s="496"/>
    </row>
    <row r="4273" spans="1:74" s="52" customFormat="1" ht="12.75">
      <c r="A4273" s="45">
        <v>2670.0804681784898</v>
      </c>
      <c r="B4273" s="46" t="s">
        <v>364</v>
      </c>
      <c r="C4273" s="47" t="s">
        <v>395</v>
      </c>
      <c r="D4273" s="48">
        <v>192.0014471753434</v>
      </c>
      <c r="E4273" s="49">
        <v>39.54627</v>
      </c>
      <c r="F4273" s="49">
        <v>1.6799999999999999E-2</v>
      </c>
      <c r="G4273" s="49">
        <v>14.981820000000001</v>
      </c>
      <c r="H4273" s="49">
        <v>0.29549999999999998</v>
      </c>
      <c r="I4273" s="49">
        <v>0.2185</v>
      </c>
      <c r="J4273" s="49">
        <v>45.236620000000002</v>
      </c>
      <c r="K4273" s="49">
        <v>0.24149999999999999</v>
      </c>
      <c r="L4273" s="49">
        <v>100.53701000000001</v>
      </c>
      <c r="M4273" s="47"/>
      <c r="N4273" s="50">
        <v>0.99001752923632103</v>
      </c>
      <c r="O4273" s="50">
        <v>3.3252327861670473E-4</v>
      </c>
      <c r="P4273" s="50">
        <v>0.31365912460165069</v>
      </c>
      <c r="Q4273" s="50">
        <v>5.9502982510191964E-3</v>
      </c>
      <c r="R4273" s="50">
        <v>4.6331305494609369E-3</v>
      </c>
      <c r="S4273" s="50">
        <v>1.6882472479198591</v>
      </c>
      <c r="T4273" s="50">
        <v>6.4775703695173692E-3</v>
      </c>
      <c r="U4273" s="50">
        <v>3.0093174242064444</v>
      </c>
      <c r="V4273" s="51">
        <v>84.3319783129228</v>
      </c>
      <c r="X4273" s="49">
        <v>0.26</v>
      </c>
      <c r="Y4273" s="49">
        <v>110.17</v>
      </c>
      <c r="Z4273" s="49">
        <v>0.59</v>
      </c>
      <c r="AA4273" s="49">
        <v>6.32</v>
      </c>
      <c r="AB4273" s="49">
        <v>10.18</v>
      </c>
      <c r="AC4273" s="49">
        <v>0.25</v>
      </c>
      <c r="AD4273" s="49">
        <v>2.3199999999999998</v>
      </c>
      <c r="AE4273" s="312"/>
      <c r="AF4273" s="465" t="s">
        <v>440</v>
      </c>
      <c r="AG4273" s="343">
        <v>30</v>
      </c>
      <c r="AH4273" s="343">
        <v>15</v>
      </c>
      <c r="AI4273" s="343"/>
      <c r="AJ4273" s="343"/>
      <c r="AK4273" s="343"/>
      <c r="AL4273" s="343"/>
      <c r="AM4273" s="343"/>
      <c r="AN4273" s="343"/>
      <c r="AO4273" s="343"/>
      <c r="AP4273" s="343"/>
      <c r="AQ4273" s="343"/>
      <c r="AR4273" s="343"/>
      <c r="AS4273" s="343"/>
      <c r="AT4273" s="343"/>
      <c r="AU4273" s="343"/>
      <c r="AV4273" s="343"/>
      <c r="AW4273" s="343"/>
      <c r="AX4273" s="343"/>
      <c r="AY4273" s="343"/>
      <c r="AZ4273" s="343"/>
      <c r="BA4273" s="343"/>
      <c r="BB4273" s="343"/>
      <c r="BC4273" s="343"/>
      <c r="BD4273" s="343"/>
      <c r="BE4273" s="475"/>
      <c r="BF4273" s="475"/>
      <c r="BG4273" s="475"/>
      <c r="BH4273" s="475"/>
      <c r="BI4273" s="475"/>
      <c r="BJ4273" s="475"/>
      <c r="BK4273" s="475"/>
      <c r="BL4273" s="475"/>
      <c r="BM4273" s="475"/>
      <c r="BN4273" s="475"/>
      <c r="BO4273" s="475"/>
      <c r="BP4273" s="306"/>
      <c r="BQ4273" s="496"/>
      <c r="BR4273" s="496"/>
      <c r="BS4273" s="496"/>
      <c r="BT4273" s="496"/>
      <c r="BU4273" s="496"/>
      <c r="BV4273" s="496"/>
    </row>
    <row r="4274" spans="1:74" s="52" customFormat="1" ht="12.75">
      <c r="A4274" s="45">
        <v>2670.0804681784898</v>
      </c>
      <c r="B4274" s="46" t="s">
        <v>364</v>
      </c>
      <c r="C4274" s="47" t="s">
        <v>395</v>
      </c>
      <c r="D4274" s="48">
        <v>200.0014471753434</v>
      </c>
      <c r="E4274" s="49">
        <v>39.566749999999999</v>
      </c>
      <c r="F4274" s="49">
        <v>3.4200000000000001E-2</v>
      </c>
      <c r="G4274" s="49">
        <v>15.07178</v>
      </c>
      <c r="H4274" s="49">
        <v>0.28939999999999999</v>
      </c>
      <c r="I4274" s="49">
        <v>0.18640000000000001</v>
      </c>
      <c r="J4274" s="49">
        <v>45.206440000000001</v>
      </c>
      <c r="K4274" s="49">
        <v>0.2402</v>
      </c>
      <c r="L4274" s="49">
        <v>100.59517000000001</v>
      </c>
      <c r="M4274" s="47"/>
      <c r="N4274" s="50">
        <v>0.99004082667106108</v>
      </c>
      <c r="O4274" s="50">
        <v>6.7658793063012806E-4</v>
      </c>
      <c r="P4274" s="50">
        <v>0.31538662041269272</v>
      </c>
      <c r="Q4274" s="50">
        <v>5.8245871046359952E-3</v>
      </c>
      <c r="R4274" s="50">
        <v>3.9505209791207245E-3</v>
      </c>
      <c r="S4274" s="50">
        <v>1.6862873361584558</v>
      </c>
      <c r="T4274" s="50">
        <v>6.4395182110822307E-3</v>
      </c>
      <c r="U4274" s="50">
        <v>3.0086059974676784</v>
      </c>
      <c r="V4274" s="51">
        <v>84.243856529314712</v>
      </c>
      <c r="X4274" s="49">
        <v>0.26</v>
      </c>
      <c r="Y4274" s="49">
        <v>53.71</v>
      </c>
      <c r="Z4274" s="49">
        <v>0.59</v>
      </c>
      <c r="AA4274" s="49">
        <v>6.44</v>
      </c>
      <c r="AB4274" s="49">
        <v>11.64</v>
      </c>
      <c r="AC4274" s="49">
        <v>0.25</v>
      </c>
      <c r="AD4274" s="49">
        <v>2.34</v>
      </c>
      <c r="AE4274" s="312"/>
      <c r="AF4274" s="465" t="s">
        <v>440</v>
      </c>
      <c r="AG4274" s="343">
        <v>30</v>
      </c>
      <c r="AH4274" s="343">
        <v>15</v>
      </c>
      <c r="AI4274" s="343"/>
      <c r="AJ4274" s="343"/>
      <c r="AK4274" s="343"/>
      <c r="AL4274" s="343"/>
      <c r="AM4274" s="343"/>
      <c r="AN4274" s="343"/>
      <c r="AO4274" s="343"/>
      <c r="AP4274" s="343"/>
      <c r="AQ4274" s="343"/>
      <c r="AR4274" s="343"/>
      <c r="AS4274" s="343"/>
      <c r="AT4274" s="343"/>
      <c r="AU4274" s="343"/>
      <c r="AV4274" s="343"/>
      <c r="AW4274" s="343"/>
      <c r="AX4274" s="343"/>
      <c r="AY4274" s="343"/>
      <c r="AZ4274" s="343"/>
      <c r="BA4274" s="343"/>
      <c r="BB4274" s="343"/>
      <c r="BC4274" s="343"/>
      <c r="BD4274" s="343"/>
      <c r="BE4274" s="475"/>
      <c r="BF4274" s="475"/>
      <c r="BG4274" s="475"/>
      <c r="BH4274" s="475"/>
      <c r="BI4274" s="475"/>
      <c r="BJ4274" s="475"/>
      <c r="BK4274" s="475"/>
      <c r="BL4274" s="475"/>
      <c r="BM4274" s="475"/>
      <c r="BN4274" s="475"/>
      <c r="BO4274" s="475"/>
      <c r="BP4274" s="306"/>
      <c r="BQ4274" s="496"/>
      <c r="BR4274" s="496"/>
      <c r="BS4274" s="496"/>
      <c r="BT4274" s="496"/>
      <c r="BU4274" s="496"/>
      <c r="BV4274" s="496"/>
    </row>
    <row r="4275" spans="1:74" s="52" customFormat="1" ht="12.75">
      <c r="A4275" s="45">
        <v>2670.0804681784898</v>
      </c>
      <c r="B4275" s="46" t="s">
        <v>364</v>
      </c>
      <c r="C4275" s="47" t="s">
        <v>395</v>
      </c>
      <c r="D4275" s="48">
        <v>208.0014471753434</v>
      </c>
      <c r="E4275" s="49">
        <v>39.587229999999998</v>
      </c>
      <c r="F4275" s="49">
        <v>3.9399999999999998E-2</v>
      </c>
      <c r="G4275" s="49">
        <v>14.901870000000001</v>
      </c>
      <c r="H4275" s="49">
        <v>0.31059999999999999</v>
      </c>
      <c r="I4275" s="49">
        <v>0.222</v>
      </c>
      <c r="J4275" s="49">
        <v>45.317100000000003</v>
      </c>
      <c r="K4275" s="49">
        <v>0.2467</v>
      </c>
      <c r="L4275" s="49">
        <v>100.62490000000001</v>
      </c>
      <c r="M4275" s="47"/>
      <c r="N4275" s="50">
        <v>0.98974630941745856</v>
      </c>
      <c r="O4275" s="50">
        <v>7.7882595011459553E-4</v>
      </c>
      <c r="P4275" s="50">
        <v>0.31157710738732697</v>
      </c>
      <c r="Q4275" s="50">
        <v>6.2461746074743306E-3</v>
      </c>
      <c r="R4275" s="50">
        <v>4.7011866083374529E-3</v>
      </c>
      <c r="S4275" s="50">
        <v>1.689038046107022</v>
      </c>
      <c r="T4275" s="50">
        <v>6.6083886045777192E-3</v>
      </c>
      <c r="U4275" s="50">
        <v>3.0086960386823116</v>
      </c>
      <c r="V4275" s="51">
        <v>84.425934850932478</v>
      </c>
      <c r="X4275" s="49">
        <v>0.26</v>
      </c>
      <c r="Y4275" s="49">
        <v>48.52</v>
      </c>
      <c r="Z4275" s="49">
        <v>0.59</v>
      </c>
      <c r="AA4275" s="49">
        <v>5.93</v>
      </c>
      <c r="AB4275" s="49">
        <v>9.92</v>
      </c>
      <c r="AC4275" s="49">
        <v>0.25</v>
      </c>
      <c r="AD4275" s="49">
        <v>2.27</v>
      </c>
      <c r="AE4275" s="312"/>
      <c r="AF4275" s="465" t="s">
        <v>440</v>
      </c>
      <c r="AG4275" s="343">
        <v>30</v>
      </c>
      <c r="AH4275" s="343">
        <v>15</v>
      </c>
      <c r="AI4275" s="343"/>
      <c r="AJ4275" s="343"/>
      <c r="AK4275" s="343"/>
      <c r="AL4275" s="343"/>
      <c r="AM4275" s="343"/>
      <c r="AN4275" s="343"/>
      <c r="AO4275" s="343"/>
      <c r="AP4275" s="343"/>
      <c r="AQ4275" s="343"/>
      <c r="AR4275" s="343"/>
      <c r="AS4275" s="343"/>
      <c r="AT4275" s="343"/>
      <c r="AU4275" s="343"/>
      <c r="AV4275" s="343"/>
      <c r="AW4275" s="343"/>
      <c r="AX4275" s="343"/>
      <c r="AY4275" s="343"/>
      <c r="AZ4275" s="343"/>
      <c r="BA4275" s="343"/>
      <c r="BB4275" s="343"/>
      <c r="BC4275" s="343"/>
      <c r="BD4275" s="343"/>
      <c r="BE4275" s="475"/>
      <c r="BF4275" s="475"/>
      <c r="BG4275" s="475"/>
      <c r="BH4275" s="475"/>
      <c r="BI4275" s="475"/>
      <c r="BJ4275" s="475"/>
      <c r="BK4275" s="475"/>
      <c r="BL4275" s="475"/>
      <c r="BM4275" s="475"/>
      <c r="BN4275" s="475"/>
      <c r="BO4275" s="475"/>
      <c r="BP4275" s="306"/>
      <c r="BQ4275" s="496"/>
      <c r="BR4275" s="496"/>
      <c r="BS4275" s="496"/>
      <c r="BT4275" s="496"/>
      <c r="BU4275" s="496"/>
      <c r="BV4275" s="496"/>
    </row>
    <row r="4276" spans="1:74" s="52" customFormat="1" ht="12.75">
      <c r="A4276" s="45">
        <v>2670.0804681784898</v>
      </c>
      <c r="B4276" s="46" t="s">
        <v>364</v>
      </c>
      <c r="C4276" s="47" t="s">
        <v>395</v>
      </c>
      <c r="D4276" s="48">
        <v>216.0014471753434</v>
      </c>
      <c r="E4276" s="49">
        <v>39.740830000000003</v>
      </c>
      <c r="F4276" s="49">
        <v>2.6200000000000001E-2</v>
      </c>
      <c r="G4276" s="49">
        <v>15.07178</v>
      </c>
      <c r="H4276" s="49">
        <v>0.28889999999999999</v>
      </c>
      <c r="I4276" s="49">
        <v>0.1993</v>
      </c>
      <c r="J4276" s="49">
        <v>45.146090000000001</v>
      </c>
      <c r="K4276" s="49">
        <v>0.2487</v>
      </c>
      <c r="L4276" s="49">
        <v>100.72180000000002</v>
      </c>
      <c r="M4276" s="47"/>
      <c r="N4276" s="50">
        <v>0.9927891103985983</v>
      </c>
      <c r="O4276" s="50">
        <v>5.1748382311443924E-4</v>
      </c>
      <c r="P4276" s="50">
        <v>0.31487676276691812</v>
      </c>
      <c r="Q4276" s="50">
        <v>5.8051240662933441E-3</v>
      </c>
      <c r="R4276" s="50">
        <v>4.2170923289125608E-3</v>
      </c>
      <c r="S4276" s="50">
        <v>1.6813137325741903</v>
      </c>
      <c r="T4276" s="50">
        <v>6.656615997146083E-3</v>
      </c>
      <c r="U4276" s="50">
        <v>3.0061759219551734</v>
      </c>
      <c r="V4276" s="51">
        <v>84.226116520351823</v>
      </c>
      <c r="X4276" s="49">
        <v>0.26</v>
      </c>
      <c r="Y4276" s="49">
        <v>70.81</v>
      </c>
      <c r="Z4276" s="49">
        <v>0.59</v>
      </c>
      <c r="AA4276" s="49">
        <v>6.39</v>
      </c>
      <c r="AB4276" s="49">
        <v>11.1</v>
      </c>
      <c r="AC4276" s="49">
        <v>0.25</v>
      </c>
      <c r="AD4276" s="49">
        <v>2.27</v>
      </c>
      <c r="AE4276" s="312"/>
      <c r="AF4276" s="465" t="s">
        <v>440</v>
      </c>
      <c r="AG4276" s="343">
        <v>30</v>
      </c>
      <c r="AH4276" s="343">
        <v>15</v>
      </c>
      <c r="AI4276" s="343"/>
      <c r="AJ4276" s="343"/>
      <c r="AK4276" s="343"/>
      <c r="AL4276" s="343"/>
      <c r="AM4276" s="343"/>
      <c r="AN4276" s="343"/>
      <c r="AO4276" s="343"/>
      <c r="AP4276" s="343"/>
      <c r="AQ4276" s="343"/>
      <c r="AR4276" s="343"/>
      <c r="AS4276" s="343"/>
      <c r="AT4276" s="343"/>
      <c r="AU4276" s="343"/>
      <c r="AV4276" s="343"/>
      <c r="AW4276" s="343"/>
      <c r="AX4276" s="343"/>
      <c r="AY4276" s="343"/>
      <c r="AZ4276" s="343"/>
      <c r="BA4276" s="343"/>
      <c r="BB4276" s="343"/>
      <c r="BC4276" s="343"/>
      <c r="BD4276" s="343"/>
      <c r="BE4276" s="475"/>
      <c r="BF4276" s="475"/>
      <c r="BG4276" s="475"/>
      <c r="BH4276" s="475"/>
      <c r="BI4276" s="475"/>
      <c r="BJ4276" s="475"/>
      <c r="BK4276" s="475"/>
      <c r="BL4276" s="475"/>
      <c r="BM4276" s="475"/>
      <c r="BN4276" s="475"/>
      <c r="BO4276" s="475"/>
      <c r="BP4276" s="306"/>
      <c r="BQ4276" s="496"/>
      <c r="BR4276" s="496"/>
      <c r="BS4276" s="496"/>
      <c r="BT4276" s="496"/>
      <c r="BU4276" s="496"/>
      <c r="BV4276" s="496"/>
    </row>
    <row r="4277" spans="1:74" s="52" customFormat="1" ht="12.75">
      <c r="A4277" s="45">
        <v>2670.0804681784898</v>
      </c>
      <c r="B4277" s="46" t="s">
        <v>364</v>
      </c>
      <c r="C4277" s="47" t="s">
        <v>395</v>
      </c>
      <c r="D4277" s="48">
        <v>224.0014471753434</v>
      </c>
      <c r="E4277" s="49">
        <v>39.576999999999998</v>
      </c>
      <c r="F4277" s="49">
        <v>5.3499999999999999E-2</v>
      </c>
      <c r="G4277" s="49">
        <v>15.011810000000001</v>
      </c>
      <c r="H4277" s="49">
        <v>0.27079999999999999</v>
      </c>
      <c r="I4277" s="49">
        <v>0.24179999999999999</v>
      </c>
      <c r="J4277" s="49">
        <v>45.437809999999999</v>
      </c>
      <c r="K4277" s="49">
        <v>0.24079999999999999</v>
      </c>
      <c r="L4277" s="49">
        <v>100.83351999999998</v>
      </c>
      <c r="M4277" s="47"/>
      <c r="N4277" s="50">
        <v>0.98786470818644545</v>
      </c>
      <c r="O4277" s="50">
        <v>1.0558051998427376E-3</v>
      </c>
      <c r="P4277" s="50">
        <v>0.31336006782155829</v>
      </c>
      <c r="Q4277" s="50">
        <v>5.4368475048336756E-3</v>
      </c>
      <c r="R4277" s="50">
        <v>5.1120681544844877E-3</v>
      </c>
      <c r="S4277" s="50">
        <v>1.690754438672502</v>
      </c>
      <c r="T4277" s="50">
        <v>6.439745874202785E-3</v>
      </c>
      <c r="U4277" s="50">
        <v>3.0100236814138692</v>
      </c>
      <c r="V4277" s="51">
        <v>84.364163484363914</v>
      </c>
      <c r="X4277" s="49">
        <v>0.26</v>
      </c>
      <c r="Y4277" s="49">
        <v>34.96</v>
      </c>
      <c r="Z4277" s="49">
        <v>0.59</v>
      </c>
      <c r="AA4277" s="49">
        <v>6.83</v>
      </c>
      <c r="AB4277" s="49">
        <v>9.1999999999999993</v>
      </c>
      <c r="AC4277" s="49">
        <v>0.25</v>
      </c>
      <c r="AD4277" s="49">
        <v>2.34</v>
      </c>
      <c r="AE4277" s="312"/>
      <c r="AF4277" s="465" t="s">
        <v>440</v>
      </c>
      <c r="AG4277" s="343">
        <v>30</v>
      </c>
      <c r="AH4277" s="343">
        <v>15</v>
      </c>
      <c r="AI4277" s="343"/>
      <c r="AJ4277" s="343"/>
      <c r="AK4277" s="343"/>
      <c r="AL4277" s="343"/>
      <c r="AM4277" s="343"/>
      <c r="AN4277" s="343"/>
      <c r="AO4277" s="343"/>
      <c r="AP4277" s="343"/>
      <c r="AQ4277" s="343"/>
      <c r="AR4277" s="343"/>
      <c r="AS4277" s="343"/>
      <c r="AT4277" s="343"/>
      <c r="AU4277" s="343"/>
      <c r="AV4277" s="343"/>
      <c r="AW4277" s="343"/>
      <c r="AX4277" s="343"/>
      <c r="AY4277" s="343"/>
      <c r="AZ4277" s="343"/>
      <c r="BA4277" s="343"/>
      <c r="BB4277" s="343"/>
      <c r="BC4277" s="343"/>
      <c r="BD4277" s="343"/>
      <c r="BE4277" s="475"/>
      <c r="BF4277" s="475"/>
      <c r="BG4277" s="475"/>
      <c r="BH4277" s="475"/>
      <c r="BI4277" s="475"/>
      <c r="BJ4277" s="475"/>
      <c r="BK4277" s="475"/>
      <c r="BL4277" s="475"/>
      <c r="BM4277" s="475"/>
      <c r="BN4277" s="475"/>
      <c r="BO4277" s="475"/>
      <c r="BP4277" s="306"/>
      <c r="BQ4277" s="496"/>
      <c r="BR4277" s="496"/>
      <c r="BS4277" s="496"/>
      <c r="BT4277" s="496"/>
      <c r="BU4277" s="496"/>
      <c r="BV4277" s="496"/>
    </row>
    <row r="4278" spans="1:74" s="52" customFormat="1" ht="12.75">
      <c r="A4278" s="45">
        <v>2670.0804681784898</v>
      </c>
      <c r="B4278" s="46" t="s">
        <v>364</v>
      </c>
      <c r="C4278" s="47" t="s">
        <v>395</v>
      </c>
      <c r="D4278" s="48">
        <v>232.0014471753434</v>
      </c>
      <c r="E4278" s="49">
        <v>39.669159999999998</v>
      </c>
      <c r="F4278" s="49">
        <v>5.0900000000000001E-2</v>
      </c>
      <c r="G4278" s="49">
        <v>15.041790000000001</v>
      </c>
      <c r="H4278" s="49">
        <v>0.28139999999999998</v>
      </c>
      <c r="I4278" s="49">
        <v>0.2056</v>
      </c>
      <c r="J4278" s="49">
        <v>45.286920000000002</v>
      </c>
      <c r="K4278" s="49">
        <v>0.246</v>
      </c>
      <c r="L4278" s="49">
        <v>100.78176999999998</v>
      </c>
      <c r="M4278" s="47"/>
      <c r="N4278" s="50">
        <v>0.99040165688768333</v>
      </c>
      <c r="O4278" s="50">
        <v>1.0047350465202736E-3</v>
      </c>
      <c r="P4278" s="50">
        <v>0.31406089866954723</v>
      </c>
      <c r="Q4278" s="50">
        <v>5.6510134294572049E-3</v>
      </c>
      <c r="R4278" s="50">
        <v>4.3477764261793941E-3</v>
      </c>
      <c r="S4278" s="50">
        <v>1.685542410518311</v>
      </c>
      <c r="T4278" s="50">
        <v>6.5803820415773935E-3</v>
      </c>
      <c r="U4278" s="50">
        <v>3.0075888730192761</v>
      </c>
      <c r="V4278" s="51">
        <v>84.293839821804283</v>
      </c>
      <c r="X4278" s="49">
        <v>0.26</v>
      </c>
      <c r="Y4278" s="49">
        <v>37.65</v>
      </c>
      <c r="Z4278" s="49">
        <v>0.59</v>
      </c>
      <c r="AA4278" s="49">
        <v>6.54</v>
      </c>
      <c r="AB4278" s="49">
        <v>10.68</v>
      </c>
      <c r="AC4278" s="49">
        <v>0.25</v>
      </c>
      <c r="AD4278" s="49">
        <v>2.29</v>
      </c>
      <c r="AE4278" s="312"/>
      <c r="AF4278" s="465" t="s">
        <v>440</v>
      </c>
      <c r="AG4278" s="343">
        <v>30</v>
      </c>
      <c r="AH4278" s="343">
        <v>15</v>
      </c>
      <c r="AI4278" s="343"/>
      <c r="AJ4278" s="343"/>
      <c r="AK4278" s="343"/>
      <c r="AL4278" s="343"/>
      <c r="AM4278" s="343"/>
      <c r="AN4278" s="343"/>
      <c r="AO4278" s="343"/>
      <c r="AP4278" s="343"/>
      <c r="AQ4278" s="343"/>
      <c r="AR4278" s="343"/>
      <c r="AS4278" s="343"/>
      <c r="AT4278" s="343"/>
      <c r="AU4278" s="343"/>
      <c r="AV4278" s="343"/>
      <c r="AW4278" s="343"/>
      <c r="AX4278" s="343"/>
      <c r="AY4278" s="343"/>
      <c r="AZ4278" s="343"/>
      <c r="BA4278" s="343"/>
      <c r="BB4278" s="343"/>
      <c r="BC4278" s="343"/>
      <c r="BD4278" s="343"/>
      <c r="BE4278" s="475"/>
      <c r="BF4278" s="475"/>
      <c r="BG4278" s="475"/>
      <c r="BH4278" s="475"/>
      <c r="BI4278" s="475"/>
      <c r="BJ4278" s="475"/>
      <c r="BK4278" s="475"/>
      <c r="BL4278" s="475"/>
      <c r="BM4278" s="475"/>
      <c r="BN4278" s="475"/>
      <c r="BO4278" s="475"/>
      <c r="BP4278" s="306"/>
      <c r="BQ4278" s="496"/>
      <c r="BR4278" s="496"/>
      <c r="BS4278" s="496"/>
      <c r="BT4278" s="496"/>
      <c r="BU4278" s="496"/>
      <c r="BV4278" s="496"/>
    </row>
    <row r="4279" spans="1:74" s="52" customFormat="1" ht="12.75">
      <c r="A4279" s="45">
        <v>2670.0804681784898</v>
      </c>
      <c r="B4279" s="46" t="s">
        <v>364</v>
      </c>
      <c r="C4279" s="47" t="s">
        <v>395</v>
      </c>
      <c r="D4279" s="48">
        <v>240.0014471753434</v>
      </c>
      <c r="E4279" s="49">
        <v>39.730589999999999</v>
      </c>
      <c r="F4279" s="49">
        <v>3.9699999999999999E-2</v>
      </c>
      <c r="G4279" s="49">
        <v>15.021800000000001</v>
      </c>
      <c r="H4279" s="49">
        <v>0.3075</v>
      </c>
      <c r="I4279" s="49">
        <v>0.18160000000000001</v>
      </c>
      <c r="J4279" s="49">
        <v>45.246679999999998</v>
      </c>
      <c r="K4279" s="49">
        <v>0.24160000000000001</v>
      </c>
      <c r="L4279" s="49">
        <v>100.76947000000001</v>
      </c>
      <c r="M4279" s="47"/>
      <c r="N4279" s="50">
        <v>0.99183914705217691</v>
      </c>
      <c r="O4279" s="50">
        <v>7.8357785363383585E-4</v>
      </c>
      <c r="P4279" s="50">
        <v>0.31361310379034085</v>
      </c>
      <c r="Q4279" s="50">
        <v>6.1745490311370431E-3</v>
      </c>
      <c r="R4279" s="50">
        <v>3.8398814332603823E-3</v>
      </c>
      <c r="S4279" s="50">
        <v>1.6838813807219128</v>
      </c>
      <c r="T4279" s="50">
        <v>6.4620573580936305E-3</v>
      </c>
      <c r="U4279" s="50">
        <v>3.0065936972405556</v>
      </c>
      <c r="V4279" s="51">
        <v>84.299676108146116</v>
      </c>
      <c r="X4279" s="49">
        <v>0.26</v>
      </c>
      <c r="Y4279" s="49">
        <v>49.37</v>
      </c>
      <c r="Z4279" s="49">
        <v>0.59</v>
      </c>
      <c r="AA4279" s="49">
        <v>6.13</v>
      </c>
      <c r="AB4279" s="49">
        <v>12.08</v>
      </c>
      <c r="AC4279" s="49">
        <v>0.25</v>
      </c>
      <c r="AD4279" s="49">
        <v>2.33</v>
      </c>
      <c r="AE4279" s="312"/>
      <c r="AF4279" s="465" t="s">
        <v>440</v>
      </c>
      <c r="AG4279" s="343">
        <v>30</v>
      </c>
      <c r="AH4279" s="343">
        <v>15</v>
      </c>
      <c r="AI4279" s="343"/>
      <c r="AJ4279" s="343"/>
      <c r="AK4279" s="343"/>
      <c r="AL4279" s="343"/>
      <c r="AM4279" s="343"/>
      <c r="AN4279" s="343"/>
      <c r="AO4279" s="343"/>
      <c r="AP4279" s="343"/>
      <c r="AQ4279" s="343"/>
      <c r="AR4279" s="343"/>
      <c r="AS4279" s="343"/>
      <c r="AT4279" s="343"/>
      <c r="AU4279" s="343"/>
      <c r="AV4279" s="343"/>
      <c r="AW4279" s="343"/>
      <c r="AX4279" s="343"/>
      <c r="AY4279" s="343"/>
      <c r="AZ4279" s="343"/>
      <c r="BA4279" s="343"/>
      <c r="BB4279" s="343"/>
      <c r="BC4279" s="343"/>
      <c r="BD4279" s="343"/>
      <c r="BE4279" s="475"/>
      <c r="BF4279" s="475"/>
      <c r="BG4279" s="475"/>
      <c r="BH4279" s="475"/>
      <c r="BI4279" s="475"/>
      <c r="BJ4279" s="475"/>
      <c r="BK4279" s="475"/>
      <c r="BL4279" s="475"/>
      <c r="BM4279" s="475"/>
      <c r="BN4279" s="475"/>
      <c r="BO4279" s="475"/>
      <c r="BP4279" s="306"/>
      <c r="BQ4279" s="496"/>
      <c r="BR4279" s="496"/>
      <c r="BS4279" s="496"/>
      <c r="BT4279" s="496"/>
      <c r="BU4279" s="496"/>
      <c r="BV4279" s="496"/>
    </row>
    <row r="4280" spans="1:74" s="52" customFormat="1" ht="12.75">
      <c r="A4280" s="45">
        <v>2670.0804681784898</v>
      </c>
      <c r="B4280" s="46" t="s">
        <v>364</v>
      </c>
      <c r="C4280" s="47" t="s">
        <v>395</v>
      </c>
      <c r="D4280" s="48">
        <v>248.0014471753434</v>
      </c>
      <c r="E4280" s="49">
        <v>39.587229999999998</v>
      </c>
      <c r="F4280" s="49">
        <v>3.4000000000000002E-2</v>
      </c>
      <c r="G4280" s="49">
        <v>15.16173</v>
      </c>
      <c r="H4280" s="49">
        <v>0.29249999999999998</v>
      </c>
      <c r="I4280" s="49">
        <v>0.22919999999999999</v>
      </c>
      <c r="J4280" s="49">
        <v>45.307040000000001</v>
      </c>
      <c r="K4280" s="49">
        <v>0.2424</v>
      </c>
      <c r="L4280" s="49">
        <v>100.85409999999999</v>
      </c>
      <c r="M4280" s="47"/>
      <c r="N4280" s="50">
        <v>0.98865596485168183</v>
      </c>
      <c r="O4280" s="50">
        <v>6.713429130511603E-4</v>
      </c>
      <c r="P4280" s="50">
        <v>0.31666118239306995</v>
      </c>
      <c r="Q4280" s="50">
        <v>5.8757030550592509E-3</v>
      </c>
      <c r="R4280" s="50">
        <v>4.8483105399234269E-3</v>
      </c>
      <c r="S4280" s="50">
        <v>1.6868027948632074</v>
      </c>
      <c r="T4280" s="50">
        <v>6.4860507062230923E-3</v>
      </c>
      <c r="U4280" s="50">
        <v>3.0100013493222164</v>
      </c>
      <c r="V4280" s="51">
        <v>84.194316145043246</v>
      </c>
      <c r="X4280" s="49">
        <v>0.26</v>
      </c>
      <c r="Y4280" s="49">
        <v>55.38</v>
      </c>
      <c r="Z4280" s="49">
        <v>0.59</v>
      </c>
      <c r="AA4280" s="49">
        <v>6.4</v>
      </c>
      <c r="AB4280" s="49">
        <v>9.6</v>
      </c>
      <c r="AC4280" s="49">
        <v>0.25</v>
      </c>
      <c r="AD4280" s="49">
        <v>2.31</v>
      </c>
      <c r="AE4280" s="312"/>
      <c r="AF4280" s="465" t="s">
        <v>440</v>
      </c>
      <c r="AG4280" s="343">
        <v>30</v>
      </c>
      <c r="AH4280" s="343">
        <v>15</v>
      </c>
      <c r="AI4280" s="343"/>
      <c r="AJ4280" s="343"/>
      <c r="AK4280" s="343"/>
      <c r="AL4280" s="343"/>
      <c r="AM4280" s="343"/>
      <c r="AN4280" s="343"/>
      <c r="AO4280" s="343"/>
      <c r="AP4280" s="343"/>
      <c r="AQ4280" s="343"/>
      <c r="AR4280" s="343"/>
      <c r="AS4280" s="343"/>
      <c r="AT4280" s="343"/>
      <c r="AU4280" s="343"/>
      <c r="AV4280" s="343"/>
      <c r="AW4280" s="343"/>
      <c r="AX4280" s="343"/>
      <c r="AY4280" s="343"/>
      <c r="AZ4280" s="343"/>
      <c r="BA4280" s="343"/>
      <c r="BB4280" s="343"/>
      <c r="BC4280" s="343"/>
      <c r="BD4280" s="343"/>
      <c r="BE4280" s="475"/>
      <c r="BF4280" s="475"/>
      <c r="BG4280" s="475"/>
      <c r="BH4280" s="475"/>
      <c r="BI4280" s="475"/>
      <c r="BJ4280" s="475"/>
      <c r="BK4280" s="475"/>
      <c r="BL4280" s="475"/>
      <c r="BM4280" s="475"/>
      <c r="BN4280" s="475"/>
      <c r="BO4280" s="475"/>
      <c r="BP4280" s="306"/>
      <c r="BQ4280" s="496"/>
      <c r="BR4280" s="496"/>
      <c r="BS4280" s="496"/>
      <c r="BT4280" s="496"/>
      <c r="BU4280" s="496"/>
      <c r="BV4280" s="496"/>
    </row>
    <row r="4281" spans="1:74" s="52" customFormat="1" ht="12.75">
      <c r="A4281" s="45">
        <v>2670.0804681784898</v>
      </c>
      <c r="B4281" s="46" t="s">
        <v>364</v>
      </c>
      <c r="C4281" s="47" t="s">
        <v>395</v>
      </c>
      <c r="D4281" s="48">
        <v>256.0014471753434</v>
      </c>
      <c r="E4281" s="49">
        <v>39.587229999999998</v>
      </c>
      <c r="F4281" s="49">
        <v>4.0399999999999998E-2</v>
      </c>
      <c r="G4281" s="49">
        <v>14.991820000000001</v>
      </c>
      <c r="H4281" s="49">
        <v>0.29249999999999998</v>
      </c>
      <c r="I4281" s="49">
        <v>0.22489999999999999</v>
      </c>
      <c r="J4281" s="49">
        <v>45.327159999999999</v>
      </c>
      <c r="K4281" s="49">
        <v>0.2475</v>
      </c>
      <c r="L4281" s="49">
        <v>100.71151</v>
      </c>
      <c r="M4281" s="47"/>
      <c r="N4281" s="50">
        <v>0.98924332097588163</v>
      </c>
      <c r="O4281" s="50">
        <v>7.9818726170294003E-4</v>
      </c>
      <c r="P4281" s="50">
        <v>0.31329853609100089</v>
      </c>
      <c r="Q4281" s="50">
        <v>5.8791937841865321E-3</v>
      </c>
      <c r="R4281" s="50">
        <v>4.760178155958238E-3</v>
      </c>
      <c r="S4281" s="50">
        <v>1.688554439181053</v>
      </c>
      <c r="T4281" s="50">
        <v>6.6264490509295709E-3</v>
      </c>
      <c r="U4281" s="50">
        <v>3.0091603045007127</v>
      </c>
      <c r="V4281" s="51">
        <v>84.34957312245055</v>
      </c>
      <c r="X4281" s="49">
        <v>0.26</v>
      </c>
      <c r="Y4281" s="49">
        <v>47.57</v>
      </c>
      <c r="Z4281" s="49">
        <v>0.59</v>
      </c>
      <c r="AA4281" s="49">
        <v>6.36</v>
      </c>
      <c r="AB4281" s="49">
        <v>9.82</v>
      </c>
      <c r="AC4281" s="49">
        <v>0.25</v>
      </c>
      <c r="AD4281" s="49">
        <v>2.27</v>
      </c>
      <c r="AE4281" s="312"/>
      <c r="AF4281" s="465" t="s">
        <v>440</v>
      </c>
      <c r="AG4281" s="343">
        <v>30</v>
      </c>
      <c r="AH4281" s="343">
        <v>15</v>
      </c>
      <c r="AI4281" s="343"/>
      <c r="AJ4281" s="343"/>
      <c r="AK4281" s="343"/>
      <c r="AL4281" s="343"/>
      <c r="AM4281" s="343"/>
      <c r="AN4281" s="343"/>
      <c r="AO4281" s="343"/>
      <c r="AP4281" s="343"/>
      <c r="AQ4281" s="343"/>
      <c r="AR4281" s="343"/>
      <c r="AS4281" s="343"/>
      <c r="AT4281" s="343"/>
      <c r="AU4281" s="343"/>
      <c r="AV4281" s="343"/>
      <c r="AW4281" s="343"/>
      <c r="AX4281" s="343"/>
      <c r="AY4281" s="343"/>
      <c r="AZ4281" s="343"/>
      <c r="BA4281" s="343"/>
      <c r="BB4281" s="343"/>
      <c r="BC4281" s="343"/>
      <c r="BD4281" s="343"/>
      <c r="BE4281" s="475"/>
      <c r="BF4281" s="475"/>
      <c r="BG4281" s="475"/>
      <c r="BH4281" s="475"/>
      <c r="BI4281" s="475"/>
      <c r="BJ4281" s="475"/>
      <c r="BK4281" s="475"/>
      <c r="BL4281" s="475"/>
      <c r="BM4281" s="475"/>
      <c r="BN4281" s="475"/>
      <c r="BO4281" s="475"/>
      <c r="BP4281" s="306"/>
      <c r="BQ4281" s="496"/>
      <c r="BR4281" s="496"/>
      <c r="BS4281" s="496"/>
      <c r="BT4281" s="496"/>
      <c r="BU4281" s="496"/>
      <c r="BV4281" s="496"/>
    </row>
    <row r="4282" spans="1:74" s="52" customFormat="1" ht="12.75">
      <c r="A4282" s="45">
        <v>2670.0804681784898</v>
      </c>
      <c r="B4282" s="46" t="s">
        <v>364</v>
      </c>
      <c r="C4282" s="47" t="s">
        <v>395</v>
      </c>
      <c r="D4282" s="48">
        <v>264.0014471753434</v>
      </c>
      <c r="E4282" s="49">
        <v>39.587229999999998</v>
      </c>
      <c r="F4282" s="49">
        <v>2.5000000000000001E-2</v>
      </c>
      <c r="G4282" s="49">
        <v>15.111750000000001</v>
      </c>
      <c r="H4282" s="49">
        <v>0.28100000000000003</v>
      </c>
      <c r="I4282" s="49">
        <v>0.19139999999999999</v>
      </c>
      <c r="J4282" s="49">
        <v>45.357329999999997</v>
      </c>
      <c r="K4282" s="49">
        <v>0.2351</v>
      </c>
      <c r="L4282" s="49">
        <v>100.78881</v>
      </c>
      <c r="M4282" s="47"/>
      <c r="N4282" s="50">
        <v>0.98888602829525829</v>
      </c>
      <c r="O4282" s="50">
        <v>4.9374936523555277E-4</v>
      </c>
      <c r="P4282" s="50">
        <v>0.31569076740620111</v>
      </c>
      <c r="Q4282" s="50">
        <v>5.6460060458153466E-3</v>
      </c>
      <c r="R4282" s="50">
        <v>4.0496622084726895E-3</v>
      </c>
      <c r="S4282" s="50">
        <v>1.6890680758111267</v>
      </c>
      <c r="T4282" s="50">
        <v>6.2921838421605824E-3</v>
      </c>
      <c r="U4282" s="50">
        <v>3.0101264729742705</v>
      </c>
      <c r="V4282" s="51">
        <v>84.252930547019503</v>
      </c>
      <c r="X4282" s="49">
        <v>0.26</v>
      </c>
      <c r="Y4282" s="49">
        <v>77.52</v>
      </c>
      <c r="Z4282" s="49">
        <v>0.59</v>
      </c>
      <c r="AA4282" s="49">
        <v>6.64</v>
      </c>
      <c r="AB4282" s="49">
        <v>11.37</v>
      </c>
      <c r="AC4282" s="49">
        <v>0.25</v>
      </c>
      <c r="AD4282" s="49">
        <v>2.39</v>
      </c>
      <c r="AE4282" s="312"/>
      <c r="AF4282" s="465" t="s">
        <v>440</v>
      </c>
      <c r="AG4282" s="343">
        <v>30</v>
      </c>
      <c r="AH4282" s="343">
        <v>15</v>
      </c>
      <c r="AI4282" s="343"/>
      <c r="AJ4282" s="343"/>
      <c r="AK4282" s="343"/>
      <c r="AL4282" s="343"/>
      <c r="AM4282" s="343"/>
      <c r="AN4282" s="343"/>
      <c r="AO4282" s="343"/>
      <c r="AP4282" s="343"/>
      <c r="AQ4282" s="343"/>
      <c r="AR4282" s="343"/>
      <c r="AS4282" s="343"/>
      <c r="AT4282" s="343"/>
      <c r="AU4282" s="343"/>
      <c r="AV4282" s="343"/>
      <c r="AW4282" s="343"/>
      <c r="AX4282" s="343"/>
      <c r="AY4282" s="343"/>
      <c r="AZ4282" s="343"/>
      <c r="BA4282" s="343"/>
      <c r="BB4282" s="343"/>
      <c r="BC4282" s="343"/>
      <c r="BD4282" s="343"/>
      <c r="BE4282" s="475"/>
      <c r="BF4282" s="475"/>
      <c r="BG4282" s="475"/>
      <c r="BH4282" s="475"/>
      <c r="BI4282" s="475"/>
      <c r="BJ4282" s="475"/>
      <c r="BK4282" s="475"/>
      <c r="BL4282" s="475"/>
      <c r="BM4282" s="475"/>
      <c r="BN4282" s="475"/>
      <c r="BO4282" s="475"/>
      <c r="BP4282" s="306"/>
      <c r="BQ4282" s="496"/>
      <c r="BR4282" s="496"/>
      <c r="BS4282" s="496"/>
      <c r="BT4282" s="496"/>
      <c r="BU4282" s="496"/>
      <c r="BV4282" s="496"/>
    </row>
    <row r="4283" spans="1:74" s="52" customFormat="1" ht="12.75">
      <c r="A4283" s="45">
        <v>2670.0804681784898</v>
      </c>
      <c r="B4283" s="46" t="s">
        <v>364</v>
      </c>
      <c r="C4283" s="47" t="s">
        <v>395</v>
      </c>
      <c r="D4283" s="48">
        <v>272.0014471753434</v>
      </c>
      <c r="E4283" s="49">
        <v>39.607709999999997</v>
      </c>
      <c r="F4283" s="49">
        <v>3.9100000000000003E-2</v>
      </c>
      <c r="G4283" s="49">
        <v>14.931850000000001</v>
      </c>
      <c r="H4283" s="49">
        <v>0.29120000000000001</v>
      </c>
      <c r="I4283" s="49">
        <v>0.2049</v>
      </c>
      <c r="J4283" s="49">
        <v>45.437809999999999</v>
      </c>
      <c r="K4283" s="49">
        <v>0.24229999999999999</v>
      </c>
      <c r="L4283" s="49">
        <v>100.75487000000001</v>
      </c>
      <c r="M4283" s="47"/>
      <c r="N4283" s="50">
        <v>0.98895735806465179</v>
      </c>
      <c r="O4283" s="50">
        <v>7.7188038537896807E-4</v>
      </c>
      <c r="P4283" s="50">
        <v>0.31179377849412893</v>
      </c>
      <c r="Q4283" s="50">
        <v>5.8483464998694236E-3</v>
      </c>
      <c r="R4283" s="50">
        <v>4.3333675833539106E-3</v>
      </c>
      <c r="S4283" s="50">
        <v>1.6913121521155987</v>
      </c>
      <c r="T4283" s="50">
        <v>6.4819980216082691E-3</v>
      </c>
      <c r="U4283" s="50">
        <v>3.00949888116459</v>
      </c>
      <c r="V4283" s="51">
        <v>84.434483781932514</v>
      </c>
      <c r="X4283" s="49">
        <v>0.26</v>
      </c>
      <c r="Y4283" s="49">
        <v>48.84</v>
      </c>
      <c r="Z4283" s="49">
        <v>0.59</v>
      </c>
      <c r="AA4283" s="49">
        <v>6.37</v>
      </c>
      <c r="AB4283" s="49">
        <v>10.67</v>
      </c>
      <c r="AC4283" s="49">
        <v>0.25</v>
      </c>
      <c r="AD4283" s="49">
        <v>2.3199999999999998</v>
      </c>
      <c r="AE4283" s="312"/>
      <c r="AF4283" s="465" t="s">
        <v>440</v>
      </c>
      <c r="AG4283" s="343">
        <v>30</v>
      </c>
      <c r="AH4283" s="343">
        <v>15</v>
      </c>
      <c r="AI4283" s="343"/>
      <c r="AJ4283" s="343"/>
      <c r="AK4283" s="343"/>
      <c r="AL4283" s="343"/>
      <c r="AM4283" s="343"/>
      <c r="AN4283" s="343"/>
      <c r="AO4283" s="343"/>
      <c r="AP4283" s="343"/>
      <c r="AQ4283" s="343"/>
      <c r="AR4283" s="343"/>
      <c r="AS4283" s="343"/>
      <c r="AT4283" s="343"/>
      <c r="AU4283" s="343"/>
      <c r="AV4283" s="343"/>
      <c r="AW4283" s="343"/>
      <c r="AX4283" s="343"/>
      <c r="AY4283" s="343"/>
      <c r="AZ4283" s="343"/>
      <c r="BA4283" s="343"/>
      <c r="BB4283" s="343"/>
      <c r="BC4283" s="343"/>
      <c r="BD4283" s="343"/>
      <c r="BE4283" s="475"/>
      <c r="BF4283" s="475"/>
      <c r="BG4283" s="475"/>
      <c r="BH4283" s="475"/>
      <c r="BI4283" s="475"/>
      <c r="BJ4283" s="475"/>
      <c r="BK4283" s="475"/>
      <c r="BL4283" s="475"/>
      <c r="BM4283" s="475"/>
      <c r="BN4283" s="475"/>
      <c r="BO4283" s="475"/>
      <c r="BP4283" s="306"/>
      <c r="BQ4283" s="496"/>
      <c r="BR4283" s="496"/>
      <c r="BS4283" s="496"/>
      <c r="BT4283" s="496"/>
      <c r="BU4283" s="496"/>
      <c r="BV4283" s="496"/>
    </row>
    <row r="4284" spans="1:74" s="52" customFormat="1" ht="12.75">
      <c r="A4284" s="45">
        <v>2670.0804681784898</v>
      </c>
      <c r="B4284" s="46" t="s">
        <v>364</v>
      </c>
      <c r="C4284" s="47" t="s">
        <v>395</v>
      </c>
      <c r="D4284" s="48">
        <v>280.0014471753434</v>
      </c>
      <c r="E4284" s="49">
        <v>39.597470000000001</v>
      </c>
      <c r="F4284" s="49">
        <v>3.1899999999999998E-2</v>
      </c>
      <c r="G4284" s="49">
        <v>15.0318</v>
      </c>
      <c r="H4284" s="49">
        <v>0.31669999999999998</v>
      </c>
      <c r="I4284" s="49">
        <v>0.17879999999999999</v>
      </c>
      <c r="J4284" s="49">
        <v>45.347270000000002</v>
      </c>
      <c r="K4284" s="49">
        <v>0.2487</v>
      </c>
      <c r="L4284" s="49">
        <v>100.75264</v>
      </c>
      <c r="M4284" s="47"/>
      <c r="N4284" s="50">
        <v>0.98921841321256521</v>
      </c>
      <c r="O4284" s="50">
        <v>6.3007297360089551E-4</v>
      </c>
      <c r="P4284" s="50">
        <v>0.31404489352890885</v>
      </c>
      <c r="Q4284" s="50">
        <v>6.3638027358069327E-3</v>
      </c>
      <c r="R4284" s="50">
        <v>3.7833629533092846E-3</v>
      </c>
      <c r="S4284" s="50">
        <v>1.688824207681535</v>
      </c>
      <c r="T4284" s="50">
        <v>6.6566877545071353E-3</v>
      </c>
      <c r="U4284" s="50">
        <v>3.0095214408402331</v>
      </c>
      <c r="V4284" s="51">
        <v>84.320248720242645</v>
      </c>
      <c r="X4284" s="49">
        <v>0.26</v>
      </c>
      <c r="Y4284" s="49">
        <v>58.87</v>
      </c>
      <c r="Z4284" s="49">
        <v>0.59</v>
      </c>
      <c r="AA4284" s="49">
        <v>5.87</v>
      </c>
      <c r="AB4284" s="49">
        <v>12.23</v>
      </c>
      <c r="AC4284" s="49">
        <v>0.25</v>
      </c>
      <c r="AD4284" s="49">
        <v>2.27</v>
      </c>
      <c r="AE4284" s="312"/>
      <c r="AF4284" s="465" t="s">
        <v>440</v>
      </c>
      <c r="AG4284" s="343">
        <v>30</v>
      </c>
      <c r="AH4284" s="343">
        <v>15</v>
      </c>
      <c r="AI4284" s="343"/>
      <c r="AJ4284" s="343"/>
      <c r="AK4284" s="343"/>
      <c r="AL4284" s="343"/>
      <c r="AM4284" s="343"/>
      <c r="AN4284" s="343"/>
      <c r="AO4284" s="343"/>
      <c r="AP4284" s="343"/>
      <c r="AQ4284" s="343"/>
      <c r="AR4284" s="343"/>
      <c r="AS4284" s="343"/>
      <c r="AT4284" s="343"/>
      <c r="AU4284" s="343"/>
      <c r="AV4284" s="343"/>
      <c r="AW4284" s="343"/>
      <c r="AX4284" s="343"/>
      <c r="AY4284" s="343"/>
      <c r="AZ4284" s="343"/>
      <c r="BA4284" s="343"/>
      <c r="BB4284" s="343"/>
      <c r="BC4284" s="343"/>
      <c r="BD4284" s="343"/>
      <c r="BE4284" s="475"/>
      <c r="BF4284" s="475"/>
      <c r="BG4284" s="475"/>
      <c r="BH4284" s="475"/>
      <c r="BI4284" s="475"/>
      <c r="BJ4284" s="475"/>
      <c r="BK4284" s="475"/>
      <c r="BL4284" s="475"/>
      <c r="BM4284" s="475"/>
      <c r="BN4284" s="475"/>
      <c r="BO4284" s="475"/>
      <c r="BP4284" s="306"/>
      <c r="BQ4284" s="496"/>
      <c r="BR4284" s="496"/>
      <c r="BS4284" s="496"/>
      <c r="BT4284" s="496"/>
      <c r="BU4284" s="496"/>
      <c r="BV4284" s="496"/>
    </row>
    <row r="4285" spans="1:74" s="52" customFormat="1" ht="12.75">
      <c r="A4285" s="45">
        <v>2670.0804681784898</v>
      </c>
      <c r="B4285" s="46" t="s">
        <v>364</v>
      </c>
      <c r="C4285" s="47" t="s">
        <v>395</v>
      </c>
      <c r="D4285" s="48">
        <v>288.0014471753434</v>
      </c>
      <c r="E4285" s="49">
        <v>39.679389999999998</v>
      </c>
      <c r="F4285" s="49">
        <v>3.0000000000000001E-3</v>
      </c>
      <c r="G4285" s="49">
        <v>15.0318</v>
      </c>
      <c r="H4285" s="49">
        <v>0.28050000000000003</v>
      </c>
      <c r="I4285" s="49">
        <v>0.1971</v>
      </c>
      <c r="J4285" s="49">
        <v>45.266800000000003</v>
      </c>
      <c r="K4285" s="49">
        <v>0.24909999999999999</v>
      </c>
      <c r="L4285" s="49">
        <v>100.70769000000001</v>
      </c>
      <c r="M4285" s="47"/>
      <c r="N4285" s="50">
        <v>0.99149935974965564</v>
      </c>
      <c r="O4285" s="50">
        <v>5.9268525225684182E-5</v>
      </c>
      <c r="P4285" s="50">
        <v>0.31411916466804973</v>
      </c>
      <c r="Q4285" s="50">
        <v>5.6377291702326875E-3</v>
      </c>
      <c r="R4285" s="50">
        <v>4.1715726801455971E-3</v>
      </c>
      <c r="S4285" s="50">
        <v>1.6862260374499671</v>
      </c>
      <c r="T4285" s="50">
        <v>6.6689709566160197E-3</v>
      </c>
      <c r="U4285" s="50">
        <v>3.0083821031998923</v>
      </c>
      <c r="V4285" s="51">
        <v>84.296752163803916</v>
      </c>
      <c r="X4285" s="49">
        <v>0.26</v>
      </c>
      <c r="Y4285" s="49">
        <v>624.84</v>
      </c>
      <c r="Z4285" s="49">
        <v>0.59</v>
      </c>
      <c r="AA4285" s="49">
        <v>6.64</v>
      </c>
      <c r="AB4285" s="49">
        <v>11.24</v>
      </c>
      <c r="AC4285" s="49">
        <v>0.25</v>
      </c>
      <c r="AD4285" s="49">
        <v>2.2599999999999998</v>
      </c>
      <c r="AE4285" s="312"/>
      <c r="AF4285" s="465" t="s">
        <v>440</v>
      </c>
      <c r="AG4285" s="343">
        <v>30</v>
      </c>
      <c r="AH4285" s="343">
        <v>15</v>
      </c>
      <c r="AI4285" s="343"/>
      <c r="AJ4285" s="343"/>
      <c r="AK4285" s="343"/>
      <c r="AL4285" s="343"/>
      <c r="AM4285" s="343"/>
      <c r="AN4285" s="343"/>
      <c r="AO4285" s="343"/>
      <c r="AP4285" s="343"/>
      <c r="AQ4285" s="343"/>
      <c r="AR4285" s="343"/>
      <c r="AS4285" s="343"/>
      <c r="AT4285" s="343"/>
      <c r="AU4285" s="343"/>
      <c r="AV4285" s="343"/>
      <c r="AW4285" s="343"/>
      <c r="AX4285" s="343"/>
      <c r="AY4285" s="343"/>
      <c r="AZ4285" s="343"/>
      <c r="BA4285" s="343"/>
      <c r="BB4285" s="343"/>
      <c r="BC4285" s="343"/>
      <c r="BD4285" s="343"/>
      <c r="BE4285" s="475"/>
      <c r="BF4285" s="475"/>
      <c r="BG4285" s="475"/>
      <c r="BH4285" s="475"/>
      <c r="BI4285" s="475"/>
      <c r="BJ4285" s="475"/>
      <c r="BK4285" s="475"/>
      <c r="BL4285" s="475"/>
      <c r="BM4285" s="475"/>
      <c r="BN4285" s="475"/>
      <c r="BO4285" s="475"/>
      <c r="BP4285" s="306"/>
      <c r="BQ4285" s="496"/>
      <c r="BR4285" s="496"/>
      <c r="BS4285" s="496"/>
      <c r="BT4285" s="496"/>
      <c r="BU4285" s="496"/>
      <c r="BV4285" s="496"/>
    </row>
    <row r="4286" spans="1:74" s="52" customFormat="1" ht="12.75">
      <c r="A4286" s="45">
        <v>2670.0804681784898</v>
      </c>
      <c r="B4286" s="46" t="s">
        <v>364</v>
      </c>
      <c r="C4286" s="47" t="s">
        <v>395</v>
      </c>
      <c r="D4286" s="48">
        <v>296.0014471753434</v>
      </c>
      <c r="E4286" s="49">
        <v>39.720350000000003</v>
      </c>
      <c r="F4286" s="49">
        <v>4.2299999999999997E-2</v>
      </c>
      <c r="G4286" s="49">
        <v>15.0318</v>
      </c>
      <c r="H4286" s="49">
        <v>0.31740000000000002</v>
      </c>
      <c r="I4286" s="49">
        <v>0.20499999999999999</v>
      </c>
      <c r="J4286" s="49">
        <v>45.327159999999999</v>
      </c>
      <c r="K4286" s="49">
        <v>0.2452</v>
      </c>
      <c r="L4286" s="49">
        <v>100.88920999999999</v>
      </c>
      <c r="M4286" s="47"/>
      <c r="N4286" s="50">
        <v>0.99068287607924499</v>
      </c>
      <c r="O4286" s="50">
        <v>8.3413697376639063E-4</v>
      </c>
      <c r="P4286" s="50">
        <v>0.31353683671774307</v>
      </c>
      <c r="Q4286" s="50">
        <v>6.3675505946707723E-3</v>
      </c>
      <c r="R4286" s="50">
        <v>4.3307308125286109E-3</v>
      </c>
      <c r="S4286" s="50">
        <v>1.6853443293371642</v>
      </c>
      <c r="T4286" s="50">
        <v>6.5523894581047031E-3</v>
      </c>
      <c r="U4286" s="50">
        <v>3.0076488499732226</v>
      </c>
      <c r="V4286" s="51">
        <v>84.314383363941786</v>
      </c>
      <c r="X4286" s="49">
        <v>0.26</v>
      </c>
      <c r="Y4286" s="49">
        <v>45.83</v>
      </c>
      <c r="Z4286" s="49">
        <v>0.59</v>
      </c>
      <c r="AA4286" s="49">
        <v>5.92</v>
      </c>
      <c r="AB4286" s="49">
        <v>10.48</v>
      </c>
      <c r="AC4286" s="49">
        <v>0.25</v>
      </c>
      <c r="AD4286" s="49">
        <v>2.2999999999999998</v>
      </c>
      <c r="AE4286" s="312"/>
      <c r="AF4286" s="465" t="s">
        <v>440</v>
      </c>
      <c r="AG4286" s="343">
        <v>30</v>
      </c>
      <c r="AH4286" s="343">
        <v>15</v>
      </c>
      <c r="AI4286" s="343"/>
      <c r="AJ4286" s="343"/>
      <c r="AK4286" s="343"/>
      <c r="AL4286" s="343"/>
      <c r="AM4286" s="343"/>
      <c r="AN4286" s="343"/>
      <c r="AO4286" s="343"/>
      <c r="AP4286" s="343"/>
      <c r="AQ4286" s="343"/>
      <c r="AR4286" s="343"/>
      <c r="AS4286" s="343"/>
      <c r="AT4286" s="343"/>
      <c r="AU4286" s="343"/>
      <c r="AV4286" s="343"/>
      <c r="AW4286" s="343"/>
      <c r="AX4286" s="343"/>
      <c r="AY4286" s="343"/>
      <c r="AZ4286" s="343"/>
      <c r="BA4286" s="343"/>
      <c r="BB4286" s="343"/>
      <c r="BC4286" s="343"/>
      <c r="BD4286" s="343"/>
      <c r="BE4286" s="475"/>
      <c r="BF4286" s="475"/>
      <c r="BG4286" s="475"/>
      <c r="BH4286" s="475"/>
      <c r="BI4286" s="475"/>
      <c r="BJ4286" s="475"/>
      <c r="BK4286" s="475"/>
      <c r="BL4286" s="475"/>
      <c r="BM4286" s="475"/>
      <c r="BN4286" s="475"/>
      <c r="BO4286" s="475"/>
      <c r="BP4286" s="306"/>
      <c r="BQ4286" s="496"/>
      <c r="BR4286" s="496"/>
      <c r="BS4286" s="496"/>
      <c r="BT4286" s="496"/>
      <c r="BU4286" s="496"/>
      <c r="BV4286" s="496"/>
    </row>
    <row r="4287" spans="1:74" s="52" customFormat="1" ht="12.75">
      <c r="A4287" s="45">
        <v>2670.0804681784898</v>
      </c>
      <c r="B4287" s="46" t="s">
        <v>364</v>
      </c>
      <c r="C4287" s="47" t="s">
        <v>395</v>
      </c>
      <c r="D4287" s="48">
        <v>304.0014471753434</v>
      </c>
      <c r="E4287" s="49">
        <v>39.63843</v>
      </c>
      <c r="F4287" s="49">
        <v>5.2600000000000001E-2</v>
      </c>
      <c r="G4287" s="49">
        <v>15.111750000000001</v>
      </c>
      <c r="H4287" s="49">
        <v>0.28910000000000002</v>
      </c>
      <c r="I4287" s="49">
        <v>0.23930000000000001</v>
      </c>
      <c r="J4287" s="49">
        <v>45.447870000000002</v>
      </c>
      <c r="K4287" s="49">
        <v>0.2419</v>
      </c>
      <c r="L4287" s="49">
        <v>101.02095</v>
      </c>
      <c r="M4287" s="47"/>
      <c r="N4287" s="50">
        <v>0.98796108365386603</v>
      </c>
      <c r="O4287" s="50">
        <v>1.0365363871949077E-3</v>
      </c>
      <c r="P4287" s="50">
        <v>0.31498810049439702</v>
      </c>
      <c r="Q4287" s="50">
        <v>5.7958265136835475E-3</v>
      </c>
      <c r="R4287" s="50">
        <v>5.0518661001941008E-3</v>
      </c>
      <c r="S4287" s="50">
        <v>1.6886726625968163</v>
      </c>
      <c r="T4287" s="50">
        <v>6.4597678255918787E-3</v>
      </c>
      <c r="U4287" s="50">
        <v>3.0099658435717438</v>
      </c>
      <c r="V4287" s="51">
        <v>84.279369726817492</v>
      </c>
      <c r="X4287" s="49">
        <v>0.26</v>
      </c>
      <c r="Y4287" s="49">
        <v>35.46</v>
      </c>
      <c r="Z4287" s="49">
        <v>0.59</v>
      </c>
      <c r="AA4287" s="49">
        <v>6.4</v>
      </c>
      <c r="AB4287" s="49">
        <v>9.2200000000000006</v>
      </c>
      <c r="AC4287" s="49">
        <v>0.25</v>
      </c>
      <c r="AD4287" s="49">
        <v>2.31</v>
      </c>
      <c r="AE4287" s="312"/>
      <c r="AF4287" s="465" t="s">
        <v>440</v>
      </c>
      <c r="AG4287" s="343">
        <v>30</v>
      </c>
      <c r="AH4287" s="343">
        <v>15</v>
      </c>
      <c r="AI4287" s="343"/>
      <c r="AJ4287" s="343"/>
      <c r="AK4287" s="343"/>
      <c r="AL4287" s="343"/>
      <c r="AM4287" s="343"/>
      <c r="AN4287" s="343"/>
      <c r="AO4287" s="343"/>
      <c r="AP4287" s="343"/>
      <c r="AQ4287" s="343"/>
      <c r="AR4287" s="343"/>
      <c r="AS4287" s="343"/>
      <c r="AT4287" s="343"/>
      <c r="AU4287" s="343"/>
      <c r="AV4287" s="343"/>
      <c r="AW4287" s="343"/>
      <c r="AX4287" s="343"/>
      <c r="AY4287" s="343"/>
      <c r="AZ4287" s="343"/>
      <c r="BA4287" s="343"/>
      <c r="BB4287" s="343"/>
      <c r="BC4287" s="343"/>
      <c r="BD4287" s="343"/>
      <c r="BE4287" s="475"/>
      <c r="BF4287" s="475"/>
      <c r="BG4287" s="475"/>
      <c r="BH4287" s="475"/>
      <c r="BI4287" s="475"/>
      <c r="BJ4287" s="475"/>
      <c r="BK4287" s="475"/>
      <c r="BL4287" s="475"/>
      <c r="BM4287" s="475"/>
      <c r="BN4287" s="475"/>
      <c r="BO4287" s="475"/>
      <c r="BP4287" s="306"/>
      <c r="BQ4287" s="496"/>
      <c r="BR4287" s="496"/>
      <c r="BS4287" s="496"/>
      <c r="BT4287" s="496"/>
      <c r="BU4287" s="496"/>
      <c r="BV4287" s="496"/>
    </row>
    <row r="4288" spans="1:74" s="52" customFormat="1" ht="12.75">
      <c r="A4288" s="45">
        <v>2670.0804681784898</v>
      </c>
      <c r="B4288" s="46" t="s">
        <v>364</v>
      </c>
      <c r="C4288" s="47" t="s">
        <v>395</v>
      </c>
      <c r="D4288" s="48">
        <v>312.0014471753434</v>
      </c>
      <c r="E4288" s="49">
        <v>39.382429999999999</v>
      </c>
      <c r="F4288" s="49">
        <v>3.09E-2</v>
      </c>
      <c r="G4288" s="49">
        <v>15.05179</v>
      </c>
      <c r="H4288" s="49">
        <v>0.32129999999999997</v>
      </c>
      <c r="I4288" s="49">
        <v>0.17510000000000001</v>
      </c>
      <c r="J4288" s="49">
        <v>45.377450000000003</v>
      </c>
      <c r="K4288" s="49">
        <v>0.24160000000000001</v>
      </c>
      <c r="L4288" s="49">
        <v>100.58057000000001</v>
      </c>
      <c r="M4288" s="47"/>
      <c r="N4288" s="50">
        <v>0.9861731287591009</v>
      </c>
      <c r="O4288" s="50">
        <v>6.1176489115447226E-4</v>
      </c>
      <c r="P4288" s="50">
        <v>0.31520623492945948</v>
      </c>
      <c r="Q4288" s="50">
        <v>6.4715047293938746E-3</v>
      </c>
      <c r="R4288" s="50">
        <v>3.7138344481949109E-3</v>
      </c>
      <c r="S4288" s="50">
        <v>1.6939449303327614</v>
      </c>
      <c r="T4288" s="50">
        <v>6.481943368525353E-3</v>
      </c>
      <c r="U4288" s="50">
        <v>3.0126033414585907</v>
      </c>
      <c r="V4288" s="51">
        <v>84.311472407885205</v>
      </c>
      <c r="X4288" s="49">
        <v>0.26</v>
      </c>
      <c r="Y4288" s="49">
        <v>62.58</v>
      </c>
      <c r="Z4288" s="49">
        <v>0.59</v>
      </c>
      <c r="AA4288" s="49">
        <v>5.78</v>
      </c>
      <c r="AB4288" s="49">
        <v>12.56</v>
      </c>
      <c r="AC4288" s="49">
        <v>0.25</v>
      </c>
      <c r="AD4288" s="49">
        <v>2.31</v>
      </c>
      <c r="AE4288" s="312"/>
      <c r="AF4288" s="465" t="s">
        <v>440</v>
      </c>
      <c r="AG4288" s="343">
        <v>30</v>
      </c>
      <c r="AH4288" s="343">
        <v>15</v>
      </c>
      <c r="AI4288" s="343"/>
      <c r="AJ4288" s="343"/>
      <c r="AK4288" s="343"/>
      <c r="AL4288" s="343"/>
      <c r="AM4288" s="343"/>
      <c r="AN4288" s="343"/>
      <c r="AO4288" s="343"/>
      <c r="AP4288" s="343"/>
      <c r="AQ4288" s="343"/>
      <c r="AR4288" s="343"/>
      <c r="AS4288" s="343"/>
      <c r="AT4288" s="343"/>
      <c r="AU4288" s="343"/>
      <c r="AV4288" s="343"/>
      <c r="AW4288" s="343"/>
      <c r="AX4288" s="343"/>
      <c r="AY4288" s="343"/>
      <c r="AZ4288" s="343"/>
      <c r="BA4288" s="343"/>
      <c r="BB4288" s="343"/>
      <c r="BC4288" s="343"/>
      <c r="BD4288" s="343"/>
      <c r="BE4288" s="475"/>
      <c r="BF4288" s="475"/>
      <c r="BG4288" s="475"/>
      <c r="BH4288" s="475"/>
      <c r="BI4288" s="475"/>
      <c r="BJ4288" s="475"/>
      <c r="BK4288" s="475"/>
      <c r="BL4288" s="475"/>
      <c r="BM4288" s="475"/>
      <c r="BN4288" s="475"/>
      <c r="BO4288" s="475"/>
      <c r="BP4288" s="306"/>
      <c r="BQ4288" s="496"/>
      <c r="BR4288" s="496"/>
      <c r="BS4288" s="496"/>
      <c r="BT4288" s="496"/>
      <c r="BU4288" s="496"/>
      <c r="BV4288" s="496"/>
    </row>
    <row r="4289" spans="1:74" s="52" customFormat="1" ht="12.75">
      <c r="A4289" s="45">
        <v>2670.0804681784898</v>
      </c>
      <c r="B4289" s="46" t="s">
        <v>364</v>
      </c>
      <c r="C4289" s="47" t="s">
        <v>395</v>
      </c>
      <c r="D4289" s="48">
        <v>320.0014471753434</v>
      </c>
      <c r="E4289" s="49">
        <v>39.495080000000002</v>
      </c>
      <c r="F4289" s="49">
        <v>4.1000000000000002E-2</v>
      </c>
      <c r="G4289" s="49">
        <v>14.971830000000001</v>
      </c>
      <c r="H4289" s="49">
        <v>0.28589999999999999</v>
      </c>
      <c r="I4289" s="49">
        <v>0.22459999999999999</v>
      </c>
      <c r="J4289" s="49">
        <v>45.457920000000001</v>
      </c>
      <c r="K4289" s="49">
        <v>0.2442</v>
      </c>
      <c r="L4289" s="49">
        <v>100.72053</v>
      </c>
      <c r="M4289" s="47"/>
      <c r="N4289" s="50">
        <v>0.98702543948087251</v>
      </c>
      <c r="O4289" s="50">
        <v>8.1011116968845022E-4</v>
      </c>
      <c r="P4289" s="50">
        <v>0.31290768507046968</v>
      </c>
      <c r="Q4289" s="50">
        <v>5.7470290996622722E-3</v>
      </c>
      <c r="R4289" s="50">
        <v>4.7542371306722297E-3</v>
      </c>
      <c r="S4289" s="50">
        <v>1.6935711777315261</v>
      </c>
      <c r="T4289" s="50">
        <v>6.5386584968587895E-3</v>
      </c>
      <c r="U4289" s="50">
        <v>3.0113543381797498</v>
      </c>
      <c r="V4289" s="51">
        <v>84.405134244299887</v>
      </c>
      <c r="X4289" s="49">
        <v>0.26</v>
      </c>
      <c r="Y4289" s="49">
        <v>47.02</v>
      </c>
      <c r="Z4289" s="49">
        <v>0.59</v>
      </c>
      <c r="AA4289" s="49">
        <v>6.52</v>
      </c>
      <c r="AB4289" s="49">
        <v>9.73</v>
      </c>
      <c r="AC4289" s="49">
        <v>0.25</v>
      </c>
      <c r="AD4289" s="49">
        <v>2.29</v>
      </c>
      <c r="AE4289" s="312"/>
      <c r="AF4289" s="465" t="s">
        <v>440</v>
      </c>
      <c r="AG4289" s="343">
        <v>30</v>
      </c>
      <c r="AH4289" s="343">
        <v>15</v>
      </c>
      <c r="AI4289" s="343"/>
      <c r="AJ4289" s="343"/>
      <c r="AK4289" s="343"/>
      <c r="AL4289" s="343"/>
      <c r="AM4289" s="343"/>
      <c r="AN4289" s="343"/>
      <c r="AO4289" s="343"/>
      <c r="AP4289" s="343"/>
      <c r="AQ4289" s="343"/>
      <c r="AR4289" s="343"/>
      <c r="AS4289" s="343"/>
      <c r="AT4289" s="343"/>
      <c r="AU4289" s="343"/>
      <c r="AV4289" s="343"/>
      <c r="AW4289" s="343"/>
      <c r="AX4289" s="343"/>
      <c r="AY4289" s="343"/>
      <c r="AZ4289" s="343"/>
      <c r="BA4289" s="343"/>
      <c r="BB4289" s="343"/>
      <c r="BC4289" s="343"/>
      <c r="BD4289" s="343"/>
      <c r="BE4289" s="475"/>
      <c r="BF4289" s="475"/>
      <c r="BG4289" s="475"/>
      <c r="BH4289" s="475"/>
      <c r="BI4289" s="475"/>
      <c r="BJ4289" s="475"/>
      <c r="BK4289" s="475"/>
      <c r="BL4289" s="475"/>
      <c r="BM4289" s="475"/>
      <c r="BN4289" s="475"/>
      <c r="BO4289" s="475"/>
      <c r="BP4289" s="306"/>
      <c r="BQ4289" s="496"/>
      <c r="BR4289" s="496"/>
      <c r="BS4289" s="496"/>
      <c r="BT4289" s="496"/>
      <c r="BU4289" s="496"/>
      <c r="BV4289" s="496"/>
    </row>
    <row r="4290" spans="1:74" s="52" customFormat="1" ht="12.75">
      <c r="A4290" s="45">
        <v>2670.0804681784898</v>
      </c>
      <c r="B4290" s="46" t="s">
        <v>364</v>
      </c>
      <c r="C4290" s="47" t="s">
        <v>395</v>
      </c>
      <c r="D4290" s="48">
        <v>328.0014471753434</v>
      </c>
      <c r="E4290" s="49">
        <v>39.536029999999997</v>
      </c>
      <c r="F4290" s="49">
        <v>8.77E-2</v>
      </c>
      <c r="G4290" s="49">
        <v>15.021800000000001</v>
      </c>
      <c r="H4290" s="49">
        <v>0.27810000000000001</v>
      </c>
      <c r="I4290" s="49">
        <v>0.20599999999999999</v>
      </c>
      <c r="J4290" s="49">
        <v>45.206440000000001</v>
      </c>
      <c r="K4290" s="49">
        <v>0.24329999999999999</v>
      </c>
      <c r="L4290" s="49">
        <v>100.57937000000001</v>
      </c>
      <c r="M4290" s="47"/>
      <c r="N4290" s="50">
        <v>0.98905874159226548</v>
      </c>
      <c r="O4290" s="50">
        <v>1.7346187502335143E-3</v>
      </c>
      <c r="P4290" s="50">
        <v>0.31427294671072326</v>
      </c>
      <c r="Q4290" s="50">
        <v>5.5959510819800131E-3</v>
      </c>
      <c r="R4290" s="50">
        <v>4.3649772820382139E-3</v>
      </c>
      <c r="S4290" s="50">
        <v>1.6859235665006778</v>
      </c>
      <c r="T4290" s="50">
        <v>6.5212189893501249E-3</v>
      </c>
      <c r="U4290" s="50">
        <v>3.0074720209072683</v>
      </c>
      <c r="V4290" s="51">
        <v>84.287896482423889</v>
      </c>
      <c r="X4290" s="49">
        <v>0.26</v>
      </c>
      <c r="Y4290" s="49">
        <v>21.27</v>
      </c>
      <c r="Z4290" s="49">
        <v>0.59</v>
      </c>
      <c r="AA4290" s="49">
        <v>6.71</v>
      </c>
      <c r="AB4290" s="49">
        <v>10.89</v>
      </c>
      <c r="AC4290" s="49">
        <v>0.25</v>
      </c>
      <c r="AD4290" s="49">
        <v>2.2999999999999998</v>
      </c>
      <c r="AE4290" s="312"/>
      <c r="AF4290" s="465" t="s">
        <v>440</v>
      </c>
      <c r="AG4290" s="343">
        <v>30</v>
      </c>
      <c r="AH4290" s="343">
        <v>15</v>
      </c>
      <c r="AI4290" s="343"/>
      <c r="AJ4290" s="343"/>
      <c r="AK4290" s="343"/>
      <c r="AL4290" s="343"/>
      <c r="AM4290" s="343"/>
      <c r="AN4290" s="343"/>
      <c r="AO4290" s="343"/>
      <c r="AP4290" s="343"/>
      <c r="AQ4290" s="343"/>
      <c r="AR4290" s="343"/>
      <c r="AS4290" s="343"/>
      <c r="AT4290" s="343"/>
      <c r="AU4290" s="343"/>
      <c r="AV4290" s="343"/>
      <c r="AW4290" s="343"/>
      <c r="AX4290" s="343"/>
      <c r="AY4290" s="343"/>
      <c r="AZ4290" s="343"/>
      <c r="BA4290" s="343"/>
      <c r="BB4290" s="343"/>
      <c r="BC4290" s="343"/>
      <c r="BD4290" s="343"/>
      <c r="BE4290" s="475"/>
      <c r="BF4290" s="475"/>
      <c r="BG4290" s="475"/>
      <c r="BH4290" s="475"/>
      <c r="BI4290" s="475"/>
      <c r="BJ4290" s="475"/>
      <c r="BK4290" s="475"/>
      <c r="BL4290" s="475"/>
      <c r="BM4290" s="475"/>
      <c r="BN4290" s="475"/>
      <c r="BO4290" s="475"/>
      <c r="BP4290" s="306"/>
      <c r="BQ4290" s="496"/>
      <c r="BR4290" s="496"/>
      <c r="BS4290" s="496"/>
      <c r="BT4290" s="496"/>
      <c r="BU4290" s="496"/>
      <c r="BV4290" s="496"/>
    </row>
    <row r="4291" spans="1:74" s="52" customFormat="1" ht="12.75">
      <c r="A4291" s="45">
        <v>2670.0804681784898</v>
      </c>
      <c r="B4291" s="46" t="s">
        <v>364</v>
      </c>
      <c r="C4291" s="47" t="s">
        <v>395</v>
      </c>
      <c r="D4291" s="48">
        <v>336.0014471753434</v>
      </c>
      <c r="E4291" s="49">
        <v>39.372199999999999</v>
      </c>
      <c r="F4291" s="49">
        <v>0.02</v>
      </c>
      <c r="G4291" s="49">
        <v>15.041790000000001</v>
      </c>
      <c r="H4291" s="49">
        <v>0.29880000000000001</v>
      </c>
      <c r="I4291" s="49">
        <v>0.20710000000000001</v>
      </c>
      <c r="J4291" s="49">
        <v>45.347270000000002</v>
      </c>
      <c r="K4291" s="49">
        <v>0.24379999999999999</v>
      </c>
      <c r="L4291" s="49">
        <v>100.53095999999999</v>
      </c>
      <c r="M4291" s="47"/>
      <c r="N4291" s="50">
        <v>0.98646228251704982</v>
      </c>
      <c r="O4291" s="50">
        <v>3.9618334350291821E-4</v>
      </c>
      <c r="P4291" s="50">
        <v>0.31517104902752174</v>
      </c>
      <c r="Q4291" s="50">
        <v>6.0216469282097168E-3</v>
      </c>
      <c r="R4291" s="50">
        <v>4.3949773395299081E-3</v>
      </c>
      <c r="S4291" s="50">
        <v>1.6937546260645435</v>
      </c>
      <c r="T4291" s="50">
        <v>6.5445855755866273E-3</v>
      </c>
      <c r="U4291" s="50">
        <v>3.0127453507959445</v>
      </c>
      <c r="V4291" s="51">
        <v>84.311462940853787</v>
      </c>
      <c r="X4291" s="49">
        <v>0.26</v>
      </c>
      <c r="Y4291" s="49">
        <v>88.44</v>
      </c>
      <c r="Z4291" s="49">
        <v>0.59</v>
      </c>
      <c r="AA4291" s="49">
        <v>6.29</v>
      </c>
      <c r="AB4291" s="49">
        <v>10.79</v>
      </c>
      <c r="AC4291" s="49">
        <v>0.25</v>
      </c>
      <c r="AD4291" s="49">
        <v>2.2999999999999998</v>
      </c>
      <c r="AE4291" s="312"/>
      <c r="AF4291" s="465" t="s">
        <v>440</v>
      </c>
      <c r="AG4291" s="343">
        <v>30</v>
      </c>
      <c r="AH4291" s="343">
        <v>15</v>
      </c>
      <c r="AI4291" s="343"/>
      <c r="AJ4291" s="343"/>
      <c r="AK4291" s="343"/>
      <c r="AL4291" s="343"/>
      <c r="AM4291" s="343"/>
      <c r="AN4291" s="343"/>
      <c r="AO4291" s="343"/>
      <c r="AP4291" s="343"/>
      <c r="AQ4291" s="343"/>
      <c r="AR4291" s="343"/>
      <c r="AS4291" s="343"/>
      <c r="AT4291" s="343"/>
      <c r="AU4291" s="343"/>
      <c r="AV4291" s="343"/>
      <c r="AW4291" s="343"/>
      <c r="AX4291" s="343"/>
      <c r="AY4291" s="343"/>
      <c r="AZ4291" s="343"/>
      <c r="BA4291" s="343"/>
      <c r="BB4291" s="343"/>
      <c r="BC4291" s="343"/>
      <c r="BD4291" s="343"/>
      <c r="BE4291" s="475"/>
      <c r="BF4291" s="475"/>
      <c r="BG4291" s="475"/>
      <c r="BH4291" s="475"/>
      <c r="BI4291" s="475"/>
      <c r="BJ4291" s="475"/>
      <c r="BK4291" s="475"/>
      <c r="BL4291" s="475"/>
      <c r="BM4291" s="475"/>
      <c r="BN4291" s="475"/>
      <c r="BO4291" s="475"/>
      <c r="BP4291" s="306"/>
      <c r="BQ4291" s="496"/>
      <c r="BR4291" s="496"/>
      <c r="BS4291" s="496"/>
      <c r="BT4291" s="496"/>
      <c r="BU4291" s="496"/>
      <c r="BV4291" s="496"/>
    </row>
    <row r="4292" spans="1:74" s="52" customFormat="1" ht="12.75">
      <c r="A4292" s="45">
        <v>2670.0804681784898</v>
      </c>
      <c r="B4292" s="46" t="s">
        <v>364</v>
      </c>
      <c r="C4292" s="47" t="s">
        <v>395</v>
      </c>
      <c r="D4292" s="48">
        <v>344.0014471753434</v>
      </c>
      <c r="E4292" s="49">
        <v>39.35172</v>
      </c>
      <c r="F4292" s="49">
        <v>4.4900000000000002E-2</v>
      </c>
      <c r="G4292" s="49">
        <v>15.081770000000001</v>
      </c>
      <c r="H4292" s="49">
        <v>0.28910000000000002</v>
      </c>
      <c r="I4292" s="49">
        <v>0.18060000000000001</v>
      </c>
      <c r="J4292" s="49">
        <v>45.256740000000001</v>
      </c>
      <c r="K4292" s="49">
        <v>0.246</v>
      </c>
      <c r="L4292" s="49">
        <v>100.45082999999998</v>
      </c>
      <c r="M4292" s="47"/>
      <c r="N4292" s="50">
        <v>0.98663708228253821</v>
      </c>
      <c r="O4292" s="50">
        <v>8.9005218530796484E-4</v>
      </c>
      <c r="P4292" s="50">
        <v>0.31622923846739803</v>
      </c>
      <c r="Q4292" s="50">
        <v>5.8302301476395478E-3</v>
      </c>
      <c r="R4292" s="50">
        <v>3.835281097234348E-3</v>
      </c>
      <c r="S4292" s="50">
        <v>1.6915526790952931</v>
      </c>
      <c r="T4292" s="50">
        <v>6.6082500714340882E-3</v>
      </c>
      <c r="U4292" s="50">
        <v>3.0115828133468452</v>
      </c>
      <c r="V4292" s="51">
        <v>84.249821372468645</v>
      </c>
      <c r="X4292" s="49">
        <v>0.26</v>
      </c>
      <c r="Y4292" s="49">
        <v>43.24</v>
      </c>
      <c r="Z4292" s="49">
        <v>0.59</v>
      </c>
      <c r="AA4292" s="49">
        <v>6.46</v>
      </c>
      <c r="AB4292" s="49">
        <v>12.05</v>
      </c>
      <c r="AC4292" s="49">
        <v>0.25</v>
      </c>
      <c r="AD4292" s="49">
        <v>2.2799999999999998</v>
      </c>
      <c r="AE4292" s="312"/>
      <c r="AF4292" s="465" t="s">
        <v>440</v>
      </c>
      <c r="AG4292" s="343">
        <v>30</v>
      </c>
      <c r="AH4292" s="343">
        <v>15</v>
      </c>
      <c r="AI4292" s="343"/>
      <c r="AJ4292" s="343"/>
      <c r="AK4292" s="343"/>
      <c r="AL4292" s="343"/>
      <c r="AM4292" s="343"/>
      <c r="AN4292" s="343"/>
      <c r="AO4292" s="343"/>
      <c r="AP4292" s="343"/>
      <c r="AQ4292" s="343"/>
      <c r="AR4292" s="343"/>
      <c r="AS4292" s="343"/>
      <c r="AT4292" s="343"/>
      <c r="AU4292" s="343"/>
      <c r="AV4292" s="343"/>
      <c r="AW4292" s="343"/>
      <c r="AX4292" s="343"/>
      <c r="AY4292" s="343"/>
      <c r="AZ4292" s="343"/>
      <c r="BA4292" s="343"/>
      <c r="BB4292" s="343"/>
      <c r="BC4292" s="343"/>
      <c r="BD4292" s="343"/>
      <c r="BE4292" s="475"/>
      <c r="BF4292" s="475"/>
      <c r="BG4292" s="475"/>
      <c r="BH4292" s="475"/>
      <c r="BI4292" s="475"/>
      <c r="BJ4292" s="475"/>
      <c r="BK4292" s="475"/>
      <c r="BL4292" s="475"/>
      <c r="BM4292" s="475"/>
      <c r="BN4292" s="475"/>
      <c r="BO4292" s="475"/>
      <c r="BP4292" s="306"/>
      <c r="BQ4292" s="496"/>
      <c r="BR4292" s="496"/>
      <c r="BS4292" s="496"/>
      <c r="BT4292" s="496"/>
      <c r="BU4292" s="496"/>
      <c r="BV4292" s="496"/>
    </row>
    <row r="4293" spans="1:74" s="52" customFormat="1" ht="12.75">
      <c r="A4293" s="45">
        <v>2670.0804681784898</v>
      </c>
      <c r="B4293" s="46" t="s">
        <v>364</v>
      </c>
      <c r="C4293" s="47" t="s">
        <v>395</v>
      </c>
      <c r="D4293" s="48">
        <v>352.0014471753434</v>
      </c>
      <c r="E4293" s="49">
        <v>39.413159999999998</v>
      </c>
      <c r="F4293" s="49">
        <v>0.01</v>
      </c>
      <c r="G4293" s="49">
        <v>15.0318</v>
      </c>
      <c r="H4293" s="49">
        <v>0.29039999999999999</v>
      </c>
      <c r="I4293" s="49">
        <v>0.21510000000000001</v>
      </c>
      <c r="J4293" s="49">
        <v>45.337220000000002</v>
      </c>
      <c r="K4293" s="49">
        <v>0.2429</v>
      </c>
      <c r="L4293" s="49">
        <v>100.54058000000001</v>
      </c>
      <c r="M4293" s="47"/>
      <c r="N4293" s="50">
        <v>0.98727876782182755</v>
      </c>
      <c r="O4293" s="50">
        <v>1.9804959378782203E-4</v>
      </c>
      <c r="P4293" s="50">
        <v>0.31489482517029721</v>
      </c>
      <c r="Q4293" s="50">
        <v>5.8511205419116757E-3</v>
      </c>
      <c r="R4293" s="50">
        <v>4.563779892009635E-3</v>
      </c>
      <c r="S4293" s="50">
        <v>1.6930195491098521</v>
      </c>
      <c r="T4293" s="50">
        <v>6.5190408609109357E-3</v>
      </c>
      <c r="U4293" s="50">
        <v>3.0123251329905969</v>
      </c>
      <c r="V4293" s="51">
        <v>84.317318048824205</v>
      </c>
      <c r="X4293" s="49">
        <v>0.26</v>
      </c>
      <c r="Y4293" s="49">
        <v>192.93</v>
      </c>
      <c r="Z4293" s="49">
        <v>0.59</v>
      </c>
      <c r="AA4293" s="49">
        <v>6.48</v>
      </c>
      <c r="AB4293" s="49">
        <v>10.28</v>
      </c>
      <c r="AC4293" s="49">
        <v>0.25</v>
      </c>
      <c r="AD4293" s="49">
        <v>2.31</v>
      </c>
      <c r="AE4293" s="312"/>
      <c r="AF4293" s="465" t="s">
        <v>440</v>
      </c>
      <c r="AG4293" s="343">
        <v>30</v>
      </c>
      <c r="AH4293" s="343">
        <v>15</v>
      </c>
      <c r="AI4293" s="343"/>
      <c r="AJ4293" s="343"/>
      <c r="AK4293" s="343"/>
      <c r="AL4293" s="343"/>
      <c r="AM4293" s="343"/>
      <c r="AN4293" s="343"/>
      <c r="AO4293" s="343"/>
      <c r="AP4293" s="343"/>
      <c r="AQ4293" s="343"/>
      <c r="AR4293" s="343"/>
      <c r="AS4293" s="343"/>
      <c r="AT4293" s="343"/>
      <c r="AU4293" s="343"/>
      <c r="AV4293" s="343"/>
      <c r="AW4293" s="343"/>
      <c r="AX4293" s="343"/>
      <c r="AY4293" s="343"/>
      <c r="AZ4293" s="343"/>
      <c r="BA4293" s="343"/>
      <c r="BB4293" s="343"/>
      <c r="BC4293" s="343"/>
      <c r="BD4293" s="343"/>
      <c r="BE4293" s="475"/>
      <c r="BF4293" s="475"/>
      <c r="BG4293" s="475"/>
      <c r="BH4293" s="475"/>
      <c r="BI4293" s="475"/>
      <c r="BJ4293" s="475"/>
      <c r="BK4293" s="475"/>
      <c r="BL4293" s="475"/>
      <c r="BM4293" s="475"/>
      <c r="BN4293" s="475"/>
      <c r="BO4293" s="475"/>
      <c r="BP4293" s="306"/>
      <c r="BQ4293" s="496"/>
      <c r="BR4293" s="496"/>
      <c r="BS4293" s="496"/>
      <c r="BT4293" s="496"/>
      <c r="BU4293" s="496"/>
      <c r="BV4293" s="496"/>
    </row>
    <row r="4294" spans="1:74" s="52" customFormat="1" ht="12.75">
      <c r="A4294" s="45">
        <v>2670.0804681784898</v>
      </c>
      <c r="B4294" s="46" t="s">
        <v>364</v>
      </c>
      <c r="C4294" s="47" t="s">
        <v>395</v>
      </c>
      <c r="D4294" s="48">
        <v>360.0014471753434</v>
      </c>
      <c r="E4294" s="49">
        <v>39.25956</v>
      </c>
      <c r="F4294" s="49">
        <v>2.7099999999999999E-2</v>
      </c>
      <c r="G4294" s="49">
        <v>14.941850000000001</v>
      </c>
      <c r="H4294" s="49">
        <v>0.27260000000000001</v>
      </c>
      <c r="I4294" s="49">
        <v>0.1862</v>
      </c>
      <c r="J4294" s="49">
        <v>45.357329999999997</v>
      </c>
      <c r="K4294" s="49">
        <v>0.2437</v>
      </c>
      <c r="L4294" s="49">
        <v>100.28833999999999</v>
      </c>
      <c r="M4294" s="47"/>
      <c r="N4294" s="50">
        <v>0.98559032840999483</v>
      </c>
      <c r="O4294" s="50">
        <v>5.3789277529931324E-4</v>
      </c>
      <c r="P4294" s="50">
        <v>0.31369772666290008</v>
      </c>
      <c r="Q4294" s="50">
        <v>5.5045364139991535E-3</v>
      </c>
      <c r="R4294" s="50">
        <v>3.959281868158292E-3</v>
      </c>
      <c r="S4294" s="50">
        <v>1.6974892484167061</v>
      </c>
      <c r="T4294" s="50">
        <v>6.5548714923490533E-3</v>
      </c>
      <c r="U4294" s="50">
        <v>3.0133338860394066</v>
      </c>
      <c r="V4294" s="51">
        <v>84.402358878120538</v>
      </c>
      <c r="X4294" s="49">
        <v>0.26</v>
      </c>
      <c r="Y4294" s="49">
        <v>70.92</v>
      </c>
      <c r="Z4294" s="49">
        <v>0.59</v>
      </c>
      <c r="AA4294" s="49">
        <v>6.81</v>
      </c>
      <c r="AB4294" s="49">
        <v>11.81</v>
      </c>
      <c r="AC4294" s="49">
        <v>0.25</v>
      </c>
      <c r="AD4294" s="49">
        <v>2.2999999999999998</v>
      </c>
      <c r="AE4294" s="312"/>
      <c r="AF4294" s="465" t="s">
        <v>440</v>
      </c>
      <c r="AG4294" s="343">
        <v>30</v>
      </c>
      <c r="AH4294" s="343">
        <v>15</v>
      </c>
      <c r="AI4294" s="343"/>
      <c r="AJ4294" s="343"/>
      <c r="AK4294" s="343"/>
      <c r="AL4294" s="343"/>
      <c r="AM4294" s="343"/>
      <c r="AN4294" s="343"/>
      <c r="AO4294" s="343"/>
      <c r="AP4294" s="343"/>
      <c r="AQ4294" s="343"/>
      <c r="AR4294" s="343"/>
      <c r="AS4294" s="343"/>
      <c r="AT4294" s="343"/>
      <c r="AU4294" s="343"/>
      <c r="AV4294" s="343"/>
      <c r="AW4294" s="343"/>
      <c r="AX4294" s="343"/>
      <c r="AY4294" s="343"/>
      <c r="AZ4294" s="343"/>
      <c r="BA4294" s="343"/>
      <c r="BB4294" s="343"/>
      <c r="BC4294" s="343"/>
      <c r="BD4294" s="343"/>
      <c r="BE4294" s="475"/>
      <c r="BF4294" s="475"/>
      <c r="BG4294" s="475"/>
      <c r="BH4294" s="475"/>
      <c r="BI4294" s="475"/>
      <c r="BJ4294" s="475"/>
      <c r="BK4294" s="475"/>
      <c r="BL4294" s="475"/>
      <c r="BM4294" s="475"/>
      <c r="BN4294" s="475"/>
      <c r="BO4294" s="475"/>
      <c r="BP4294" s="306"/>
      <c r="BQ4294" s="496"/>
      <c r="BR4294" s="496"/>
      <c r="BS4294" s="496"/>
      <c r="BT4294" s="496"/>
      <c r="BU4294" s="496"/>
      <c r="BV4294" s="496"/>
    </row>
    <row r="4295" spans="1:74" s="52" customFormat="1" ht="12.75">
      <c r="A4295" s="45"/>
      <c r="B4295" s="46"/>
      <c r="C4295" s="47"/>
      <c r="D4295" s="48"/>
      <c r="E4295" s="49"/>
      <c r="F4295" s="49"/>
      <c r="G4295" s="49"/>
      <c r="H4295" s="49"/>
      <c r="I4295" s="49"/>
      <c r="J4295" s="49"/>
      <c r="K4295" s="49"/>
      <c r="L4295" s="49"/>
      <c r="M4295" s="47"/>
      <c r="N4295" s="50"/>
      <c r="O4295" s="50"/>
      <c r="P4295" s="50"/>
      <c r="Q4295" s="50"/>
      <c r="R4295" s="50"/>
      <c r="S4295" s="50"/>
      <c r="T4295" s="50"/>
      <c r="U4295" s="50"/>
      <c r="V4295" s="51"/>
      <c r="AE4295" s="312"/>
      <c r="AF4295" s="312"/>
      <c r="AG4295" s="312"/>
      <c r="AH4295" s="312"/>
      <c r="AI4295" s="312"/>
      <c r="AJ4295" s="312"/>
      <c r="AK4295" s="312"/>
      <c r="AL4295" s="312"/>
      <c r="AM4295" s="312"/>
      <c r="AN4295" s="312"/>
      <c r="AO4295" s="312"/>
      <c r="AP4295" s="312"/>
      <c r="AQ4295" s="312"/>
      <c r="AR4295" s="312"/>
      <c r="AS4295" s="312"/>
      <c r="AT4295" s="312"/>
      <c r="AU4295" s="312"/>
      <c r="AV4295" s="312"/>
      <c r="AW4295" s="312"/>
      <c r="AX4295" s="312"/>
      <c r="AY4295" s="312"/>
      <c r="AZ4295" s="312"/>
      <c r="BA4295" s="312"/>
      <c r="BB4295" s="312"/>
      <c r="BC4295" s="312"/>
      <c r="BD4295" s="312"/>
      <c r="BE4295" s="306"/>
      <c r="BF4295" s="306"/>
      <c r="BG4295" s="306"/>
      <c r="BH4295" s="306"/>
      <c r="BI4295" s="306"/>
      <c r="BJ4295" s="306"/>
      <c r="BK4295" s="306"/>
      <c r="BL4295" s="306"/>
      <c r="BM4295" s="306"/>
      <c r="BN4295" s="306"/>
      <c r="BO4295" s="306"/>
      <c r="BP4295" s="306"/>
      <c r="BQ4295" s="496"/>
      <c r="BR4295" s="496"/>
      <c r="BS4295" s="496"/>
      <c r="BT4295" s="496"/>
      <c r="BU4295" s="496"/>
      <c r="BV4295" s="496"/>
    </row>
    <row r="4296" spans="1:74" s="52" customFormat="1" ht="12.75">
      <c r="A4296" s="45">
        <v>2670.0804681784898</v>
      </c>
      <c r="B4296" s="46" t="s">
        <v>364</v>
      </c>
      <c r="C4296" s="47" t="s">
        <v>396</v>
      </c>
      <c r="D4296" s="48">
        <v>0</v>
      </c>
      <c r="E4296" s="49">
        <v>39.239080000000001</v>
      </c>
      <c r="F4296" s="49">
        <v>1.3899999999999999E-2</v>
      </c>
      <c r="G4296" s="49">
        <v>19.359439999999999</v>
      </c>
      <c r="H4296" s="49">
        <v>0.21640000000000001</v>
      </c>
      <c r="I4296" s="49">
        <v>0.26719999999999999</v>
      </c>
      <c r="J4296" s="49">
        <v>41.70581</v>
      </c>
      <c r="K4296" s="49">
        <v>0.27679999999999999</v>
      </c>
      <c r="L4296" s="49">
        <v>101.07862999999999</v>
      </c>
      <c r="M4296" s="47"/>
      <c r="N4296" s="50">
        <v>0.99609511159591557</v>
      </c>
      <c r="O4296" s="50">
        <v>2.7897944614689997E-4</v>
      </c>
      <c r="P4296" s="50">
        <v>0.41098954766252643</v>
      </c>
      <c r="Q4296" s="50">
        <v>4.4185842607433034E-3</v>
      </c>
      <c r="R4296" s="50">
        <v>5.7451872163233227E-3</v>
      </c>
      <c r="S4296" s="50">
        <v>1.5782910666384549</v>
      </c>
      <c r="T4296" s="50">
        <v>7.5284526916790965E-3</v>
      </c>
      <c r="U4296" s="50">
        <v>3.0033469295117894</v>
      </c>
      <c r="V4296" s="51">
        <v>79.339790238344762</v>
      </c>
      <c r="X4296" s="49">
        <v>0.26</v>
      </c>
      <c r="Y4296" s="49">
        <v>137.02000000000001</v>
      </c>
      <c r="Z4296" s="49">
        <v>0.52</v>
      </c>
      <c r="AA4296" s="49">
        <v>8.51</v>
      </c>
      <c r="AB4296" s="49">
        <v>8.7899999999999991</v>
      </c>
      <c r="AC4296" s="49">
        <v>0.27</v>
      </c>
      <c r="AD4296" s="49">
        <v>2.11</v>
      </c>
      <c r="AE4296" s="312"/>
      <c r="AF4296" s="465" t="s">
        <v>440</v>
      </c>
      <c r="AG4296" s="343">
        <v>30</v>
      </c>
      <c r="AH4296" s="343">
        <v>15</v>
      </c>
      <c r="AI4296" s="343"/>
      <c r="AJ4296" s="343"/>
      <c r="AK4296" s="343"/>
      <c r="AL4296" s="343"/>
      <c r="AM4296" s="343"/>
      <c r="AN4296" s="343"/>
      <c r="AO4296" s="343"/>
      <c r="AP4296" s="343"/>
      <c r="AQ4296" s="343"/>
      <c r="AR4296" s="343"/>
      <c r="AS4296" s="343"/>
      <c r="AT4296" s="343"/>
      <c r="AU4296" s="343"/>
      <c r="AV4296" s="343"/>
      <c r="AW4296" s="343"/>
      <c r="AX4296" s="343"/>
      <c r="AY4296" s="343"/>
      <c r="AZ4296" s="343"/>
      <c r="BA4296" s="343"/>
      <c r="BB4296" s="343"/>
      <c r="BC4296" s="343"/>
      <c r="BD4296" s="343"/>
      <c r="BE4296" s="475"/>
      <c r="BF4296" s="475"/>
      <c r="BG4296" s="475"/>
      <c r="BH4296" s="475"/>
      <c r="BI4296" s="475"/>
      <c r="BJ4296" s="475"/>
      <c r="BK4296" s="475"/>
      <c r="BL4296" s="475"/>
      <c r="BM4296" s="475"/>
      <c r="BN4296" s="475"/>
      <c r="BO4296" s="475"/>
      <c r="BP4296" s="306"/>
      <c r="BQ4296" s="496"/>
      <c r="BR4296" s="496"/>
      <c r="BS4296" s="496"/>
      <c r="BT4296" s="496"/>
      <c r="BU4296" s="496"/>
      <c r="BV4296" s="496"/>
    </row>
    <row r="4297" spans="1:74" s="52" customFormat="1" ht="12.75">
      <c r="A4297" s="45">
        <v>2670.0804681784898</v>
      </c>
      <c r="B4297" s="46" t="s">
        <v>364</v>
      </c>
      <c r="C4297" s="47" t="s">
        <v>396</v>
      </c>
      <c r="D4297" s="48">
        <v>8.000730426844715</v>
      </c>
      <c r="E4297" s="49">
        <v>39.36195</v>
      </c>
      <c r="F4297" s="49">
        <v>2.2700000000000001E-2</v>
      </c>
      <c r="G4297" s="49">
        <v>18.5199</v>
      </c>
      <c r="H4297" s="49">
        <v>0.24629999999999999</v>
      </c>
      <c r="I4297" s="49">
        <v>0.25240000000000001</v>
      </c>
      <c r="J4297" s="49">
        <v>42.238959999999999</v>
      </c>
      <c r="K4297" s="49">
        <v>0.25540000000000002</v>
      </c>
      <c r="L4297" s="49">
        <v>100.89761</v>
      </c>
      <c r="M4297" s="47"/>
      <c r="N4297" s="50">
        <v>0.99701290173027812</v>
      </c>
      <c r="O4297" s="50">
        <v>4.5459582745882132E-4</v>
      </c>
      <c r="P4297" s="50">
        <v>0.39230044818640086</v>
      </c>
      <c r="Q4297" s="50">
        <v>5.0180210312122759E-3</v>
      </c>
      <c r="R4297" s="50">
        <v>5.4150099970320213E-3</v>
      </c>
      <c r="S4297" s="50">
        <v>1.5949458210876906</v>
      </c>
      <c r="T4297" s="50">
        <v>6.9311087547318448E-3</v>
      </c>
      <c r="U4297" s="50">
        <v>3.002077906614804</v>
      </c>
      <c r="V4297" s="51">
        <v>80.259092481290622</v>
      </c>
      <c r="X4297" s="49">
        <v>0.26</v>
      </c>
      <c r="Y4297" s="49">
        <v>81.790000000000006</v>
      </c>
      <c r="Z4297" s="49">
        <v>0.53</v>
      </c>
      <c r="AA4297" s="49">
        <v>7.39</v>
      </c>
      <c r="AB4297" s="49">
        <v>9.24</v>
      </c>
      <c r="AC4297" s="49">
        <v>0.26</v>
      </c>
      <c r="AD4297" s="49">
        <v>2.23</v>
      </c>
      <c r="AE4297" s="312"/>
      <c r="AF4297" s="465" t="s">
        <v>440</v>
      </c>
      <c r="AG4297" s="343">
        <v>30</v>
      </c>
      <c r="AH4297" s="343">
        <v>15</v>
      </c>
      <c r="AI4297" s="343"/>
      <c r="AJ4297" s="343"/>
      <c r="AK4297" s="343"/>
      <c r="AL4297" s="343"/>
      <c r="AM4297" s="343"/>
      <c r="AN4297" s="343"/>
      <c r="AO4297" s="343"/>
      <c r="AP4297" s="343"/>
      <c r="AQ4297" s="343"/>
      <c r="AR4297" s="343"/>
      <c r="AS4297" s="343"/>
      <c r="AT4297" s="343"/>
      <c r="AU4297" s="343"/>
      <c r="AV4297" s="343"/>
      <c r="AW4297" s="343"/>
      <c r="AX4297" s="343"/>
      <c r="AY4297" s="343"/>
      <c r="AZ4297" s="343"/>
      <c r="BA4297" s="343"/>
      <c r="BB4297" s="343"/>
      <c r="BC4297" s="343"/>
      <c r="BD4297" s="343"/>
      <c r="BE4297" s="475"/>
      <c r="BF4297" s="475"/>
      <c r="BG4297" s="475"/>
      <c r="BH4297" s="475"/>
      <c r="BI4297" s="475"/>
      <c r="BJ4297" s="475"/>
      <c r="BK4297" s="475"/>
      <c r="BL4297" s="475"/>
      <c r="BM4297" s="475"/>
      <c r="BN4297" s="475"/>
      <c r="BO4297" s="475"/>
      <c r="BP4297" s="306"/>
      <c r="BQ4297" s="496"/>
      <c r="BR4297" s="496"/>
      <c r="BS4297" s="496"/>
      <c r="BT4297" s="496"/>
      <c r="BU4297" s="496"/>
      <c r="BV4297" s="496"/>
    </row>
    <row r="4298" spans="1:74" s="52" customFormat="1" ht="12.75">
      <c r="A4298" s="45">
        <v>2670.0804681784898</v>
      </c>
      <c r="B4298" s="46" t="s">
        <v>364</v>
      </c>
      <c r="C4298" s="47" t="s">
        <v>396</v>
      </c>
      <c r="D4298" s="48">
        <v>16.000730426844715</v>
      </c>
      <c r="E4298" s="49">
        <v>39.290280000000003</v>
      </c>
      <c r="F4298" s="49">
        <v>1.7600000000000001E-2</v>
      </c>
      <c r="G4298" s="49">
        <v>18.070139999999999</v>
      </c>
      <c r="H4298" s="49">
        <v>0.25119999999999998</v>
      </c>
      <c r="I4298" s="49">
        <v>0.24349999999999999</v>
      </c>
      <c r="J4298" s="49">
        <v>42.812339999999999</v>
      </c>
      <c r="K4298" s="49">
        <v>0.25459999999999999</v>
      </c>
      <c r="L4298" s="49">
        <v>100.93965999999999</v>
      </c>
      <c r="M4298" s="47"/>
      <c r="N4298" s="50">
        <v>0.9931928300389844</v>
      </c>
      <c r="O4298" s="50">
        <v>3.5175196705350024E-4</v>
      </c>
      <c r="P4298" s="50">
        <v>0.38200228718608659</v>
      </c>
      <c r="Q4298" s="50">
        <v>5.1075423851452495E-3</v>
      </c>
      <c r="R4298" s="50">
        <v>5.2135453626531219E-3</v>
      </c>
      <c r="S4298" s="50">
        <v>1.6133402291584364</v>
      </c>
      <c r="T4298" s="50">
        <v>6.895479928549185E-3</v>
      </c>
      <c r="U4298" s="50">
        <v>3.0061036660269083</v>
      </c>
      <c r="V4298" s="51">
        <v>80.855302583041393</v>
      </c>
      <c r="X4298" s="49">
        <v>0.26</v>
      </c>
      <c r="Y4298" s="49">
        <v>106.43</v>
      </c>
      <c r="Z4298" s="49">
        <v>0.54</v>
      </c>
      <c r="AA4298" s="49">
        <v>7.28</v>
      </c>
      <c r="AB4298" s="49">
        <v>9.32</v>
      </c>
      <c r="AC4298" s="49">
        <v>0.26</v>
      </c>
      <c r="AD4298" s="49">
        <v>2.25</v>
      </c>
      <c r="AE4298" s="312"/>
      <c r="AF4298" s="465" t="s">
        <v>440</v>
      </c>
      <c r="AG4298" s="343">
        <v>30</v>
      </c>
      <c r="AH4298" s="343">
        <v>15</v>
      </c>
      <c r="AI4298" s="343"/>
      <c r="AJ4298" s="343"/>
      <c r="AK4298" s="343"/>
      <c r="AL4298" s="343"/>
      <c r="AM4298" s="343"/>
      <c r="AN4298" s="343"/>
      <c r="AO4298" s="343"/>
      <c r="AP4298" s="343"/>
      <c r="AQ4298" s="343"/>
      <c r="AR4298" s="343"/>
      <c r="AS4298" s="343"/>
      <c r="AT4298" s="343"/>
      <c r="AU4298" s="343"/>
      <c r="AV4298" s="343"/>
      <c r="AW4298" s="343"/>
      <c r="AX4298" s="343"/>
      <c r="AY4298" s="343"/>
      <c r="AZ4298" s="343"/>
      <c r="BA4298" s="343"/>
      <c r="BB4298" s="343"/>
      <c r="BC4298" s="343"/>
      <c r="BD4298" s="343"/>
      <c r="BE4298" s="475"/>
      <c r="BF4298" s="475"/>
      <c r="BG4298" s="475"/>
      <c r="BH4298" s="475"/>
      <c r="BI4298" s="475"/>
      <c r="BJ4298" s="475"/>
      <c r="BK4298" s="475"/>
      <c r="BL4298" s="475"/>
      <c r="BM4298" s="475"/>
      <c r="BN4298" s="475"/>
      <c r="BO4298" s="475"/>
      <c r="BP4298" s="306"/>
      <c r="BQ4298" s="496"/>
      <c r="BR4298" s="496"/>
      <c r="BS4298" s="496"/>
      <c r="BT4298" s="496"/>
      <c r="BU4298" s="496"/>
      <c r="BV4298" s="496"/>
    </row>
    <row r="4299" spans="1:74" s="52" customFormat="1" ht="12.75">
      <c r="A4299" s="45">
        <v>2670.0804681784898</v>
      </c>
      <c r="B4299" s="46" t="s">
        <v>364</v>
      </c>
      <c r="C4299" s="47" t="s">
        <v>396</v>
      </c>
      <c r="D4299" s="48">
        <v>24.000730426844715</v>
      </c>
      <c r="E4299" s="49">
        <v>39.423400000000001</v>
      </c>
      <c r="F4299" s="49">
        <v>5.1799999999999999E-2</v>
      </c>
      <c r="G4299" s="49">
        <v>17.180630000000001</v>
      </c>
      <c r="H4299" s="49">
        <v>0.2442</v>
      </c>
      <c r="I4299" s="49">
        <v>0.24079999999999999</v>
      </c>
      <c r="J4299" s="49">
        <v>43.486310000000003</v>
      </c>
      <c r="K4299" s="49">
        <v>0.2417</v>
      </c>
      <c r="L4299" s="49">
        <v>100.86883999999999</v>
      </c>
      <c r="M4299" s="47"/>
      <c r="N4299" s="50">
        <v>0.99287807476214485</v>
      </c>
      <c r="O4299" s="50">
        <v>1.0314472416713073E-3</v>
      </c>
      <c r="P4299" s="50">
        <v>0.36185695392006478</v>
      </c>
      <c r="Q4299" s="50">
        <v>4.9468802332943967E-3</v>
      </c>
      <c r="R4299" s="50">
        <v>5.1366983860654169E-3</v>
      </c>
      <c r="S4299" s="50">
        <v>1.6326870460813323</v>
      </c>
      <c r="T4299" s="50">
        <v>6.5219301299389203E-3</v>
      </c>
      <c r="U4299" s="50">
        <v>3.005059030754512</v>
      </c>
      <c r="V4299" s="51">
        <v>81.857660000490768</v>
      </c>
      <c r="X4299" s="49">
        <v>0.26</v>
      </c>
      <c r="Y4299" s="49">
        <v>36.380000000000003</v>
      </c>
      <c r="Z4299" s="49">
        <v>0.55000000000000004</v>
      </c>
      <c r="AA4299" s="49">
        <v>7.59</v>
      </c>
      <c r="AB4299" s="49">
        <v>9.3699999999999992</v>
      </c>
      <c r="AC4299" s="49">
        <v>0.26</v>
      </c>
      <c r="AD4299" s="49">
        <v>2.34</v>
      </c>
      <c r="AE4299" s="312"/>
      <c r="AF4299" s="465" t="s">
        <v>440</v>
      </c>
      <c r="AG4299" s="343">
        <v>30</v>
      </c>
      <c r="AH4299" s="343">
        <v>15</v>
      </c>
      <c r="AI4299" s="343"/>
      <c r="AJ4299" s="343"/>
      <c r="AK4299" s="343"/>
      <c r="AL4299" s="343"/>
      <c r="AM4299" s="343"/>
      <c r="AN4299" s="343"/>
      <c r="AO4299" s="343"/>
      <c r="AP4299" s="343"/>
      <c r="AQ4299" s="343"/>
      <c r="AR4299" s="343"/>
      <c r="AS4299" s="343"/>
      <c r="AT4299" s="343"/>
      <c r="AU4299" s="343"/>
      <c r="AV4299" s="343"/>
      <c r="AW4299" s="343"/>
      <c r="AX4299" s="343"/>
      <c r="AY4299" s="343"/>
      <c r="AZ4299" s="343"/>
      <c r="BA4299" s="343"/>
      <c r="BB4299" s="343"/>
      <c r="BC4299" s="343"/>
      <c r="BD4299" s="343"/>
      <c r="BE4299" s="475"/>
      <c r="BF4299" s="475"/>
      <c r="BG4299" s="475"/>
      <c r="BH4299" s="475"/>
      <c r="BI4299" s="475"/>
      <c r="BJ4299" s="475"/>
      <c r="BK4299" s="475"/>
      <c r="BL4299" s="475"/>
      <c r="BM4299" s="475"/>
      <c r="BN4299" s="475"/>
      <c r="BO4299" s="475"/>
      <c r="BP4299" s="306"/>
      <c r="BQ4299" s="496"/>
      <c r="BR4299" s="496"/>
      <c r="BS4299" s="496"/>
      <c r="BT4299" s="496"/>
      <c r="BU4299" s="496"/>
      <c r="BV4299" s="496"/>
    </row>
    <row r="4300" spans="1:74" s="52" customFormat="1" ht="12.75">
      <c r="A4300" s="45">
        <v>2670.0804681784898</v>
      </c>
      <c r="B4300" s="46" t="s">
        <v>364</v>
      </c>
      <c r="C4300" s="47" t="s">
        <v>396</v>
      </c>
      <c r="D4300" s="48">
        <v>32.000730426844711</v>
      </c>
      <c r="E4300" s="49">
        <v>39.505319999999998</v>
      </c>
      <c r="F4300" s="49">
        <v>1.61E-2</v>
      </c>
      <c r="G4300" s="49">
        <v>16.361070000000002</v>
      </c>
      <c r="H4300" s="49">
        <v>0.251</v>
      </c>
      <c r="I4300" s="49">
        <v>0.22450000000000001</v>
      </c>
      <c r="J4300" s="49">
        <v>44.140160000000002</v>
      </c>
      <c r="K4300" s="49">
        <v>0.2359</v>
      </c>
      <c r="L4300" s="49">
        <v>100.73405000000001</v>
      </c>
      <c r="M4300" s="47"/>
      <c r="N4300" s="50">
        <v>0.99272881933760682</v>
      </c>
      <c r="O4300" s="50">
        <v>3.198720818505435E-4</v>
      </c>
      <c r="P4300" s="50">
        <v>0.34382918876412633</v>
      </c>
      <c r="Q4300" s="50">
        <v>5.0733247117033062E-3</v>
      </c>
      <c r="R4300" s="50">
        <v>4.778340900980488E-3</v>
      </c>
      <c r="S4300" s="50">
        <v>1.6535506198447019</v>
      </c>
      <c r="T4300" s="50">
        <v>6.3512708577228155E-3</v>
      </c>
      <c r="U4300" s="50">
        <v>3.0066314364986924</v>
      </c>
      <c r="V4300" s="51">
        <v>82.785988559501718</v>
      </c>
      <c r="X4300" s="49">
        <v>0.26</v>
      </c>
      <c r="Y4300" s="49">
        <v>120.55</v>
      </c>
      <c r="Z4300" s="49">
        <v>0.56000000000000005</v>
      </c>
      <c r="AA4300" s="49">
        <v>7.5</v>
      </c>
      <c r="AB4300" s="49">
        <v>10.18</v>
      </c>
      <c r="AC4300" s="49">
        <v>0.26</v>
      </c>
      <c r="AD4300" s="49">
        <v>2.39</v>
      </c>
      <c r="AE4300" s="312"/>
      <c r="AF4300" s="465" t="s">
        <v>440</v>
      </c>
      <c r="AG4300" s="343">
        <v>30</v>
      </c>
      <c r="AH4300" s="343">
        <v>15</v>
      </c>
      <c r="AI4300" s="343"/>
      <c r="AJ4300" s="343"/>
      <c r="AK4300" s="343"/>
      <c r="AL4300" s="343"/>
      <c r="AM4300" s="343"/>
      <c r="AN4300" s="343"/>
      <c r="AO4300" s="343"/>
      <c r="AP4300" s="343"/>
      <c r="AQ4300" s="343"/>
      <c r="AR4300" s="343"/>
      <c r="AS4300" s="343"/>
      <c r="AT4300" s="343"/>
      <c r="AU4300" s="343"/>
      <c r="AV4300" s="343"/>
      <c r="AW4300" s="343"/>
      <c r="AX4300" s="343"/>
      <c r="AY4300" s="343"/>
      <c r="AZ4300" s="343"/>
      <c r="BA4300" s="343"/>
      <c r="BB4300" s="343"/>
      <c r="BC4300" s="343"/>
      <c r="BD4300" s="343"/>
      <c r="BE4300" s="475"/>
      <c r="BF4300" s="475"/>
      <c r="BG4300" s="475"/>
      <c r="BH4300" s="475"/>
      <c r="BI4300" s="475"/>
      <c r="BJ4300" s="475"/>
      <c r="BK4300" s="475"/>
      <c r="BL4300" s="475"/>
      <c r="BM4300" s="475"/>
      <c r="BN4300" s="475"/>
      <c r="BO4300" s="475"/>
      <c r="BP4300" s="306"/>
      <c r="BQ4300" s="496"/>
      <c r="BR4300" s="496"/>
      <c r="BS4300" s="496"/>
      <c r="BT4300" s="496"/>
      <c r="BU4300" s="496"/>
      <c r="BV4300" s="496"/>
    </row>
    <row r="4301" spans="1:74" s="52" customFormat="1" ht="12.75">
      <c r="A4301" s="45">
        <v>2670.0804681784898</v>
      </c>
      <c r="B4301" s="46" t="s">
        <v>364</v>
      </c>
      <c r="C4301" s="47" t="s">
        <v>396</v>
      </c>
      <c r="D4301" s="48">
        <v>40.000730426844711</v>
      </c>
      <c r="E4301" s="49">
        <v>39.80227</v>
      </c>
      <c r="F4301" s="49">
        <v>6.3299999999999995E-2</v>
      </c>
      <c r="G4301" s="49">
        <v>15.69144</v>
      </c>
      <c r="H4301" s="49">
        <v>0.27979999999999999</v>
      </c>
      <c r="I4301" s="49">
        <v>0.2104</v>
      </c>
      <c r="J4301" s="49">
        <v>44.612949999999998</v>
      </c>
      <c r="K4301" s="49">
        <v>0.24440000000000001</v>
      </c>
      <c r="L4301" s="49">
        <v>100.90455999999999</v>
      </c>
      <c r="M4301" s="47"/>
      <c r="N4301" s="50">
        <v>0.99474779164755256</v>
      </c>
      <c r="O4301" s="50">
        <v>1.2507896166935417E-3</v>
      </c>
      <c r="P4301" s="50">
        <v>0.32796231006426252</v>
      </c>
      <c r="Q4301" s="50">
        <v>5.6246660804994139E-3</v>
      </c>
      <c r="R4301" s="50">
        <v>4.4538605681693254E-3</v>
      </c>
      <c r="S4301" s="50">
        <v>1.6621668992150973</v>
      </c>
      <c r="T4301" s="50">
        <v>6.5443119267854016E-3</v>
      </c>
      <c r="U4301" s="50">
        <v>3.0027506291190607</v>
      </c>
      <c r="V4301" s="51">
        <v>83.520551905118751</v>
      </c>
      <c r="X4301" s="49">
        <v>0.26</v>
      </c>
      <c r="Y4301" s="49">
        <v>30.94</v>
      </c>
      <c r="Z4301" s="49">
        <v>0.57999999999999996</v>
      </c>
      <c r="AA4301" s="49">
        <v>6.74</v>
      </c>
      <c r="AB4301" s="49">
        <v>10.31</v>
      </c>
      <c r="AC4301" s="49">
        <v>0.25</v>
      </c>
      <c r="AD4301" s="49">
        <v>2.2999999999999998</v>
      </c>
      <c r="AE4301" s="312"/>
      <c r="AF4301" s="465" t="s">
        <v>440</v>
      </c>
      <c r="AG4301" s="343">
        <v>30</v>
      </c>
      <c r="AH4301" s="343">
        <v>15</v>
      </c>
      <c r="AI4301" s="343"/>
      <c r="AJ4301" s="343"/>
      <c r="AK4301" s="343"/>
      <c r="AL4301" s="343"/>
      <c r="AM4301" s="343"/>
      <c r="AN4301" s="343"/>
      <c r="AO4301" s="343"/>
      <c r="AP4301" s="343"/>
      <c r="AQ4301" s="343"/>
      <c r="AR4301" s="343"/>
      <c r="AS4301" s="343"/>
      <c r="AT4301" s="343"/>
      <c r="AU4301" s="343"/>
      <c r="AV4301" s="343"/>
      <c r="AW4301" s="343"/>
      <c r="AX4301" s="343"/>
      <c r="AY4301" s="343"/>
      <c r="AZ4301" s="343"/>
      <c r="BA4301" s="343"/>
      <c r="BB4301" s="343"/>
      <c r="BC4301" s="343"/>
      <c r="BD4301" s="343"/>
      <c r="BE4301" s="475"/>
      <c r="BF4301" s="475"/>
      <c r="BG4301" s="475"/>
      <c r="BH4301" s="475"/>
      <c r="BI4301" s="475"/>
      <c r="BJ4301" s="475"/>
      <c r="BK4301" s="475"/>
      <c r="BL4301" s="475"/>
      <c r="BM4301" s="475"/>
      <c r="BN4301" s="475"/>
      <c r="BO4301" s="475"/>
      <c r="BP4301" s="306"/>
      <c r="BQ4301" s="496"/>
      <c r="BR4301" s="496"/>
      <c r="BS4301" s="496"/>
      <c r="BT4301" s="496"/>
      <c r="BU4301" s="496"/>
      <c r="BV4301" s="496"/>
    </row>
    <row r="4302" spans="1:74" s="52" customFormat="1" ht="12.75">
      <c r="A4302" s="45">
        <v>2670.0804681784898</v>
      </c>
      <c r="B4302" s="46" t="s">
        <v>364</v>
      </c>
      <c r="C4302" s="47" t="s">
        <v>396</v>
      </c>
      <c r="D4302" s="48">
        <v>48.000730426844711</v>
      </c>
      <c r="E4302" s="49">
        <v>39.884189999999997</v>
      </c>
      <c r="F4302" s="49">
        <v>3.4500000000000003E-2</v>
      </c>
      <c r="G4302" s="49">
        <v>15.3916</v>
      </c>
      <c r="H4302" s="49">
        <v>0.29580000000000001</v>
      </c>
      <c r="I4302" s="49">
        <v>0.18210000000000001</v>
      </c>
      <c r="J4302" s="49">
        <v>45.105849999999997</v>
      </c>
      <c r="K4302" s="49">
        <v>0.2364</v>
      </c>
      <c r="L4302" s="49">
        <v>101.13043999999999</v>
      </c>
      <c r="M4302" s="47"/>
      <c r="N4302" s="50">
        <v>0.99332022535432418</v>
      </c>
      <c r="O4302" s="50">
        <v>6.793334695765459E-4</v>
      </c>
      <c r="P4302" s="50">
        <v>0.32057397640052515</v>
      </c>
      <c r="Q4302" s="50">
        <v>5.9255758814037536E-3</v>
      </c>
      <c r="R4302" s="50">
        <v>3.8413527220100916E-3</v>
      </c>
      <c r="S4302" s="50">
        <v>1.6746726157453415</v>
      </c>
      <c r="T4302" s="50">
        <v>6.3080281333419089E-3</v>
      </c>
      <c r="U4302" s="50">
        <v>3.0053211077065236</v>
      </c>
      <c r="V4302" s="51">
        <v>83.933114951182503</v>
      </c>
      <c r="X4302" s="49">
        <v>0.26</v>
      </c>
      <c r="Y4302" s="49">
        <v>55.14</v>
      </c>
      <c r="Z4302" s="49">
        <v>0.57999999999999996</v>
      </c>
      <c r="AA4302" s="49">
        <v>6.27</v>
      </c>
      <c r="AB4302" s="49">
        <v>12.2</v>
      </c>
      <c r="AC4302" s="49">
        <v>0.25</v>
      </c>
      <c r="AD4302" s="49">
        <v>2.37</v>
      </c>
      <c r="AE4302" s="312"/>
      <c r="AF4302" s="465" t="s">
        <v>440</v>
      </c>
      <c r="AG4302" s="343">
        <v>30</v>
      </c>
      <c r="AH4302" s="343">
        <v>15</v>
      </c>
      <c r="AI4302" s="343"/>
      <c r="AJ4302" s="343"/>
      <c r="AK4302" s="343"/>
      <c r="AL4302" s="343"/>
      <c r="AM4302" s="343"/>
      <c r="AN4302" s="343"/>
      <c r="AO4302" s="343"/>
      <c r="AP4302" s="343"/>
      <c r="AQ4302" s="343"/>
      <c r="AR4302" s="343"/>
      <c r="AS4302" s="343"/>
      <c r="AT4302" s="343"/>
      <c r="AU4302" s="343"/>
      <c r="AV4302" s="343"/>
      <c r="AW4302" s="343"/>
      <c r="AX4302" s="343"/>
      <c r="AY4302" s="343"/>
      <c r="AZ4302" s="343"/>
      <c r="BA4302" s="343"/>
      <c r="BB4302" s="343"/>
      <c r="BC4302" s="343"/>
      <c r="BD4302" s="343"/>
      <c r="BE4302" s="475"/>
      <c r="BF4302" s="475"/>
      <c r="BG4302" s="475"/>
      <c r="BH4302" s="475"/>
      <c r="BI4302" s="475"/>
      <c r="BJ4302" s="475"/>
      <c r="BK4302" s="475"/>
      <c r="BL4302" s="475"/>
      <c r="BM4302" s="475"/>
      <c r="BN4302" s="475"/>
      <c r="BO4302" s="475"/>
      <c r="BP4302" s="306"/>
      <c r="BQ4302" s="496"/>
      <c r="BR4302" s="496"/>
      <c r="BS4302" s="496"/>
      <c r="BT4302" s="496"/>
      <c r="BU4302" s="496"/>
      <c r="BV4302" s="496"/>
    </row>
    <row r="4303" spans="1:74" s="52" customFormat="1" ht="12.75">
      <c r="A4303" s="45">
        <v>2670.0804681784898</v>
      </c>
      <c r="B4303" s="46" t="s">
        <v>364</v>
      </c>
      <c r="C4303" s="47" t="s">
        <v>396</v>
      </c>
      <c r="D4303" s="48">
        <v>56.000730426844711</v>
      </c>
      <c r="E4303" s="49">
        <v>40.109459999999999</v>
      </c>
      <c r="F4303" s="49">
        <v>4.9299999999999997E-2</v>
      </c>
      <c r="G4303" s="49">
        <v>15.32164</v>
      </c>
      <c r="H4303" s="49">
        <v>0.28239999999999998</v>
      </c>
      <c r="I4303" s="49">
        <v>0.2029</v>
      </c>
      <c r="J4303" s="49">
        <v>45.095790000000001</v>
      </c>
      <c r="K4303" s="49">
        <v>0.2442</v>
      </c>
      <c r="L4303" s="49">
        <v>101.30569000000001</v>
      </c>
      <c r="M4303" s="47"/>
      <c r="N4303" s="50">
        <v>0.99627978060754518</v>
      </c>
      <c r="O4303" s="50">
        <v>9.6818162451380008E-4</v>
      </c>
      <c r="P4303" s="50">
        <v>0.31827003308350654</v>
      </c>
      <c r="Q4303" s="50">
        <v>5.6421299698224282E-3</v>
      </c>
      <c r="R4303" s="50">
        <v>4.2687653987366703E-3</v>
      </c>
      <c r="S4303" s="50">
        <v>1.6698560960755682</v>
      </c>
      <c r="T4303" s="50">
        <v>6.4988693837348512E-3</v>
      </c>
      <c r="U4303" s="50">
        <v>3.0017838561434278</v>
      </c>
      <c r="V4303" s="51">
        <v>83.991456657826504</v>
      </c>
      <c r="X4303" s="49">
        <v>0.26</v>
      </c>
      <c r="Y4303" s="49">
        <v>38.56</v>
      </c>
      <c r="Z4303" s="49">
        <v>0.57999999999999996</v>
      </c>
      <c r="AA4303" s="49">
        <v>6.65</v>
      </c>
      <c r="AB4303" s="49">
        <v>10.79</v>
      </c>
      <c r="AC4303" s="49">
        <v>0.25</v>
      </c>
      <c r="AD4303" s="49">
        <v>2.2999999999999998</v>
      </c>
      <c r="AE4303" s="312"/>
      <c r="AF4303" s="465" t="s">
        <v>440</v>
      </c>
      <c r="AG4303" s="343">
        <v>30</v>
      </c>
      <c r="AH4303" s="343">
        <v>15</v>
      </c>
      <c r="AI4303" s="343"/>
      <c r="AJ4303" s="343"/>
      <c r="AK4303" s="343"/>
      <c r="AL4303" s="343"/>
      <c r="AM4303" s="343"/>
      <c r="AN4303" s="343"/>
      <c r="AO4303" s="343"/>
      <c r="AP4303" s="343"/>
      <c r="AQ4303" s="343"/>
      <c r="AR4303" s="343"/>
      <c r="AS4303" s="343"/>
      <c r="AT4303" s="343"/>
      <c r="AU4303" s="343"/>
      <c r="AV4303" s="343"/>
      <c r="AW4303" s="343"/>
      <c r="AX4303" s="343"/>
      <c r="AY4303" s="343"/>
      <c r="AZ4303" s="343"/>
      <c r="BA4303" s="343"/>
      <c r="BB4303" s="343"/>
      <c r="BC4303" s="343"/>
      <c r="BD4303" s="343"/>
      <c r="BE4303" s="475"/>
      <c r="BF4303" s="475"/>
      <c r="BG4303" s="475"/>
      <c r="BH4303" s="475"/>
      <c r="BI4303" s="475"/>
      <c r="BJ4303" s="475"/>
      <c r="BK4303" s="475"/>
      <c r="BL4303" s="475"/>
      <c r="BM4303" s="475"/>
      <c r="BN4303" s="475"/>
      <c r="BO4303" s="475"/>
      <c r="BP4303" s="306"/>
      <c r="BQ4303" s="496"/>
      <c r="BR4303" s="496"/>
      <c r="BS4303" s="496"/>
      <c r="BT4303" s="496"/>
      <c r="BU4303" s="496"/>
      <c r="BV4303" s="496"/>
    </row>
    <row r="4304" spans="1:74" s="52" customFormat="1" ht="12.75">
      <c r="A4304" s="45">
        <v>2670.0804681784898</v>
      </c>
      <c r="B4304" s="46" t="s">
        <v>364</v>
      </c>
      <c r="C4304" s="47" t="s">
        <v>396</v>
      </c>
      <c r="D4304" s="48">
        <v>64.000730426844711</v>
      </c>
      <c r="E4304" s="49">
        <v>39.771549999999998</v>
      </c>
      <c r="F4304" s="49">
        <v>6.1800000000000001E-2</v>
      </c>
      <c r="G4304" s="49">
        <v>15.151730000000001</v>
      </c>
      <c r="H4304" s="49">
        <v>0.28210000000000002</v>
      </c>
      <c r="I4304" s="49">
        <v>0.2462</v>
      </c>
      <c r="J4304" s="49">
        <v>45.06561</v>
      </c>
      <c r="K4304" s="49">
        <v>0.2432</v>
      </c>
      <c r="L4304" s="49">
        <v>100.82219000000001</v>
      </c>
      <c r="M4304" s="47"/>
      <c r="N4304" s="50">
        <v>0.99280550409804313</v>
      </c>
      <c r="O4304" s="50">
        <v>1.2197070932503137E-3</v>
      </c>
      <c r="P4304" s="50">
        <v>0.31630778142992066</v>
      </c>
      <c r="Q4304" s="50">
        <v>5.6642007590438645E-3</v>
      </c>
      <c r="R4304" s="50">
        <v>5.205535914504727E-3</v>
      </c>
      <c r="S4304" s="50">
        <v>1.6770478680064678</v>
      </c>
      <c r="T4304" s="50">
        <v>6.5044844142260342E-3</v>
      </c>
      <c r="U4304" s="50">
        <v>3.0047550817154565</v>
      </c>
      <c r="V4304" s="51">
        <v>84.131894299978271</v>
      </c>
      <c r="X4304" s="49">
        <v>0.26</v>
      </c>
      <c r="Y4304" s="49">
        <v>30.71</v>
      </c>
      <c r="Z4304" s="49">
        <v>0.59</v>
      </c>
      <c r="AA4304" s="49">
        <v>6.59</v>
      </c>
      <c r="AB4304" s="49">
        <v>9.33</v>
      </c>
      <c r="AC4304" s="49">
        <v>0.25</v>
      </c>
      <c r="AD4304" s="49">
        <v>2.3199999999999998</v>
      </c>
      <c r="AE4304" s="312"/>
      <c r="AF4304" s="465" t="s">
        <v>440</v>
      </c>
      <c r="AG4304" s="343">
        <v>30</v>
      </c>
      <c r="AH4304" s="343">
        <v>15</v>
      </c>
      <c r="AI4304" s="343"/>
      <c r="AJ4304" s="343"/>
      <c r="AK4304" s="343"/>
      <c r="AL4304" s="343"/>
      <c r="AM4304" s="343"/>
      <c r="AN4304" s="343"/>
      <c r="AO4304" s="343"/>
      <c r="AP4304" s="343"/>
      <c r="AQ4304" s="343"/>
      <c r="AR4304" s="343"/>
      <c r="AS4304" s="343"/>
      <c r="AT4304" s="343"/>
      <c r="AU4304" s="343"/>
      <c r="AV4304" s="343"/>
      <c r="AW4304" s="343"/>
      <c r="AX4304" s="343"/>
      <c r="AY4304" s="343"/>
      <c r="AZ4304" s="343"/>
      <c r="BA4304" s="343"/>
      <c r="BB4304" s="343"/>
      <c r="BC4304" s="343"/>
      <c r="BD4304" s="343"/>
      <c r="BE4304" s="475"/>
      <c r="BF4304" s="475"/>
      <c r="BG4304" s="475"/>
      <c r="BH4304" s="475"/>
      <c r="BI4304" s="475"/>
      <c r="BJ4304" s="475"/>
      <c r="BK4304" s="475"/>
      <c r="BL4304" s="475"/>
      <c r="BM4304" s="475"/>
      <c r="BN4304" s="475"/>
      <c r="BO4304" s="475"/>
      <c r="BP4304" s="306"/>
      <c r="BQ4304" s="496"/>
      <c r="BR4304" s="496"/>
      <c r="BS4304" s="496"/>
      <c r="BT4304" s="496"/>
      <c r="BU4304" s="496"/>
      <c r="BV4304" s="496"/>
    </row>
    <row r="4305" spans="1:74" s="52" customFormat="1" ht="12.75">
      <c r="A4305" s="45">
        <v>2670.0804681784898</v>
      </c>
      <c r="B4305" s="46" t="s">
        <v>364</v>
      </c>
      <c r="C4305" s="47" t="s">
        <v>396</v>
      </c>
      <c r="D4305" s="48">
        <v>72.000730426844711</v>
      </c>
      <c r="E4305" s="49">
        <v>39.832999999999998</v>
      </c>
      <c r="F4305" s="49">
        <v>4.6899999999999997E-2</v>
      </c>
      <c r="G4305" s="49">
        <v>15.05179</v>
      </c>
      <c r="H4305" s="49">
        <v>0.29930000000000001</v>
      </c>
      <c r="I4305" s="49">
        <v>0.19070000000000001</v>
      </c>
      <c r="J4305" s="49">
        <v>45.206440000000001</v>
      </c>
      <c r="K4305" s="49">
        <v>0.2452</v>
      </c>
      <c r="L4305" s="49">
        <v>100.87333</v>
      </c>
      <c r="M4305" s="47"/>
      <c r="N4305" s="50">
        <v>0.99320584100355558</v>
      </c>
      <c r="O4305" s="50">
        <v>9.2458002483475062E-4</v>
      </c>
      <c r="P4305" s="50">
        <v>0.31386319629742915</v>
      </c>
      <c r="Q4305" s="50">
        <v>6.0027030263619498E-3</v>
      </c>
      <c r="R4305" s="50">
        <v>4.02747340186849E-3</v>
      </c>
      <c r="S4305" s="50">
        <v>1.6803707065350715</v>
      </c>
      <c r="T4305" s="50">
        <v>6.5504986576534483E-3</v>
      </c>
      <c r="U4305" s="50">
        <v>3.0049449989467751</v>
      </c>
      <c r="V4305" s="51">
        <v>84.261465224734408</v>
      </c>
      <c r="X4305" s="49">
        <v>0.26</v>
      </c>
      <c r="Y4305" s="49">
        <v>41.25</v>
      </c>
      <c r="Z4305" s="49">
        <v>0.59</v>
      </c>
      <c r="AA4305" s="49">
        <v>6.24</v>
      </c>
      <c r="AB4305" s="49">
        <v>11.77</v>
      </c>
      <c r="AC4305" s="49">
        <v>0.25</v>
      </c>
      <c r="AD4305" s="49">
        <v>2.31</v>
      </c>
      <c r="AE4305" s="312"/>
      <c r="AF4305" s="465" t="s">
        <v>440</v>
      </c>
      <c r="AG4305" s="343">
        <v>30</v>
      </c>
      <c r="AH4305" s="343">
        <v>15</v>
      </c>
      <c r="AI4305" s="343"/>
      <c r="AJ4305" s="343"/>
      <c r="AK4305" s="343"/>
      <c r="AL4305" s="343"/>
      <c r="AM4305" s="343"/>
      <c r="AN4305" s="343"/>
      <c r="AO4305" s="343"/>
      <c r="AP4305" s="343"/>
      <c r="AQ4305" s="343"/>
      <c r="AR4305" s="343"/>
      <c r="AS4305" s="343"/>
      <c r="AT4305" s="343"/>
      <c r="AU4305" s="343"/>
      <c r="AV4305" s="343"/>
      <c r="AW4305" s="343"/>
      <c r="AX4305" s="343"/>
      <c r="AY4305" s="343"/>
      <c r="AZ4305" s="343"/>
      <c r="BA4305" s="343"/>
      <c r="BB4305" s="343"/>
      <c r="BC4305" s="343"/>
      <c r="BD4305" s="343"/>
      <c r="BE4305" s="475"/>
      <c r="BF4305" s="475"/>
      <c r="BG4305" s="475"/>
      <c r="BH4305" s="475"/>
      <c r="BI4305" s="475"/>
      <c r="BJ4305" s="475"/>
      <c r="BK4305" s="475"/>
      <c r="BL4305" s="475"/>
      <c r="BM4305" s="475"/>
      <c r="BN4305" s="475"/>
      <c r="BO4305" s="475"/>
      <c r="BP4305" s="306"/>
      <c r="BQ4305" s="496"/>
      <c r="BR4305" s="496"/>
      <c r="BS4305" s="496"/>
      <c r="BT4305" s="496"/>
      <c r="BU4305" s="496"/>
      <c r="BV4305" s="496"/>
    </row>
    <row r="4306" spans="1:74" s="52" customFormat="1" ht="12.75">
      <c r="A4306" s="45">
        <v>2670.0804681784898</v>
      </c>
      <c r="B4306" s="46" t="s">
        <v>364</v>
      </c>
      <c r="C4306" s="47" t="s">
        <v>396</v>
      </c>
      <c r="D4306" s="48">
        <v>80.000730426844711</v>
      </c>
      <c r="E4306" s="49">
        <v>39.689630000000001</v>
      </c>
      <c r="F4306" s="49">
        <v>4.9599999999999998E-2</v>
      </c>
      <c r="G4306" s="49">
        <v>15.25168</v>
      </c>
      <c r="H4306" s="49">
        <v>0.28349999999999997</v>
      </c>
      <c r="I4306" s="49">
        <v>0.2172</v>
      </c>
      <c r="J4306" s="49">
        <v>45.246679999999998</v>
      </c>
      <c r="K4306" s="49">
        <v>0.245</v>
      </c>
      <c r="L4306" s="49">
        <v>100.98329</v>
      </c>
      <c r="M4306" s="47"/>
      <c r="N4306" s="50">
        <v>0.98990042221115859</v>
      </c>
      <c r="O4306" s="50">
        <v>9.7807363174239937E-4</v>
      </c>
      <c r="P4306" s="50">
        <v>0.3181179226893458</v>
      </c>
      <c r="Q4306" s="50">
        <v>5.6873691094056046E-3</v>
      </c>
      <c r="R4306" s="50">
        <v>4.5883867750722606E-3</v>
      </c>
      <c r="S4306" s="50">
        <v>1.6823243186681278</v>
      </c>
      <c r="T4306" s="50">
        <v>6.5469374405036293E-3</v>
      </c>
      <c r="U4306" s="50">
        <v>3.0081434305253558</v>
      </c>
      <c r="V4306" s="51">
        <v>84.097620210545287</v>
      </c>
      <c r="X4306" s="49">
        <v>0.26</v>
      </c>
      <c r="Y4306" s="49">
        <v>39.56</v>
      </c>
      <c r="Z4306" s="49">
        <v>0.59</v>
      </c>
      <c r="AA4306" s="49">
        <v>6.61</v>
      </c>
      <c r="AB4306" s="49">
        <v>10.39</v>
      </c>
      <c r="AC4306" s="49">
        <v>0.25</v>
      </c>
      <c r="AD4306" s="49">
        <v>2.31</v>
      </c>
      <c r="AE4306" s="312"/>
      <c r="AF4306" s="465" t="s">
        <v>440</v>
      </c>
      <c r="AG4306" s="343">
        <v>30</v>
      </c>
      <c r="AH4306" s="343">
        <v>15</v>
      </c>
      <c r="AI4306" s="343"/>
      <c r="AJ4306" s="343"/>
      <c r="AK4306" s="343"/>
      <c r="AL4306" s="343"/>
      <c r="AM4306" s="343"/>
      <c r="AN4306" s="343"/>
      <c r="AO4306" s="343"/>
      <c r="AP4306" s="343"/>
      <c r="AQ4306" s="343"/>
      <c r="AR4306" s="343"/>
      <c r="AS4306" s="343"/>
      <c r="AT4306" s="343"/>
      <c r="AU4306" s="343"/>
      <c r="AV4306" s="343"/>
      <c r="AW4306" s="343"/>
      <c r="AX4306" s="343"/>
      <c r="AY4306" s="343"/>
      <c r="AZ4306" s="343"/>
      <c r="BA4306" s="343"/>
      <c r="BB4306" s="343"/>
      <c r="BC4306" s="343"/>
      <c r="BD4306" s="343"/>
      <c r="BE4306" s="475"/>
      <c r="BF4306" s="475"/>
      <c r="BG4306" s="475"/>
      <c r="BH4306" s="475"/>
      <c r="BI4306" s="475"/>
      <c r="BJ4306" s="475"/>
      <c r="BK4306" s="475"/>
      <c r="BL4306" s="475"/>
      <c r="BM4306" s="475"/>
      <c r="BN4306" s="475"/>
      <c r="BO4306" s="475"/>
      <c r="BP4306" s="306"/>
      <c r="BQ4306" s="496"/>
      <c r="BR4306" s="496"/>
      <c r="BS4306" s="496"/>
      <c r="BT4306" s="496"/>
      <c r="BU4306" s="496"/>
      <c r="BV4306" s="496"/>
    </row>
    <row r="4307" spans="1:74" s="52" customFormat="1" ht="12.75">
      <c r="A4307" s="45">
        <v>2670.0804681784898</v>
      </c>
      <c r="B4307" s="46" t="s">
        <v>364</v>
      </c>
      <c r="C4307" s="47" t="s">
        <v>396</v>
      </c>
      <c r="D4307" s="48">
        <v>88.000730426844711</v>
      </c>
      <c r="E4307" s="49">
        <v>39.89443</v>
      </c>
      <c r="F4307" s="49">
        <v>4.7E-2</v>
      </c>
      <c r="G4307" s="49">
        <v>15.041790000000001</v>
      </c>
      <c r="H4307" s="49">
        <v>0.28410000000000002</v>
      </c>
      <c r="I4307" s="49">
        <v>0.20680000000000001</v>
      </c>
      <c r="J4307" s="49">
        <v>45.266800000000003</v>
      </c>
      <c r="K4307" s="49">
        <v>0.24709999999999999</v>
      </c>
      <c r="L4307" s="49">
        <v>100.98802000000001</v>
      </c>
      <c r="M4307" s="47"/>
      <c r="N4307" s="50">
        <v>0.99344845537164339</v>
      </c>
      <c r="O4307" s="50">
        <v>9.2535067793744058E-4</v>
      </c>
      <c r="P4307" s="50">
        <v>0.31324820398647923</v>
      </c>
      <c r="Q4307" s="50">
        <v>5.6904708187660944E-3</v>
      </c>
      <c r="R4307" s="50">
        <v>4.3618361561272865E-3</v>
      </c>
      <c r="S4307" s="50">
        <v>1.6804338239288985</v>
      </c>
      <c r="T4307" s="50">
        <v>6.5927023326298288E-3</v>
      </c>
      <c r="U4307" s="50">
        <v>3.0047008432724818</v>
      </c>
      <c r="V4307" s="51">
        <v>84.287955671947543</v>
      </c>
      <c r="X4307" s="49">
        <v>0.26</v>
      </c>
      <c r="Y4307" s="49">
        <v>40.58</v>
      </c>
      <c r="Z4307" s="49">
        <v>0.59</v>
      </c>
      <c r="AA4307" s="49">
        <v>6.52</v>
      </c>
      <c r="AB4307" s="49">
        <v>10.57</v>
      </c>
      <c r="AC4307" s="49">
        <v>0.25</v>
      </c>
      <c r="AD4307" s="49">
        <v>2.2999999999999998</v>
      </c>
      <c r="AE4307" s="312"/>
      <c r="AF4307" s="465" t="s">
        <v>440</v>
      </c>
      <c r="AG4307" s="343">
        <v>30</v>
      </c>
      <c r="AH4307" s="343">
        <v>15</v>
      </c>
      <c r="AI4307" s="343"/>
      <c r="AJ4307" s="343"/>
      <c r="AK4307" s="343"/>
      <c r="AL4307" s="343"/>
      <c r="AM4307" s="343"/>
      <c r="AN4307" s="343"/>
      <c r="AO4307" s="343"/>
      <c r="AP4307" s="343"/>
      <c r="AQ4307" s="343"/>
      <c r="AR4307" s="343"/>
      <c r="AS4307" s="343"/>
      <c r="AT4307" s="343"/>
      <c r="AU4307" s="343"/>
      <c r="AV4307" s="343"/>
      <c r="AW4307" s="343"/>
      <c r="AX4307" s="343"/>
      <c r="AY4307" s="343"/>
      <c r="AZ4307" s="343"/>
      <c r="BA4307" s="343"/>
      <c r="BB4307" s="343"/>
      <c r="BC4307" s="343"/>
      <c r="BD4307" s="343"/>
      <c r="BE4307" s="475"/>
      <c r="BF4307" s="475"/>
      <c r="BG4307" s="475"/>
      <c r="BH4307" s="475"/>
      <c r="BI4307" s="475"/>
      <c r="BJ4307" s="475"/>
      <c r="BK4307" s="475"/>
      <c r="BL4307" s="475"/>
      <c r="BM4307" s="475"/>
      <c r="BN4307" s="475"/>
      <c r="BO4307" s="475"/>
      <c r="BP4307" s="306"/>
      <c r="BQ4307" s="496"/>
      <c r="BR4307" s="496"/>
      <c r="BS4307" s="496"/>
      <c r="BT4307" s="496"/>
      <c r="BU4307" s="496"/>
      <c r="BV4307" s="496"/>
    </row>
    <row r="4308" spans="1:74" s="52" customFormat="1" ht="12.75">
      <c r="A4308" s="45">
        <v>2670.0804681784898</v>
      </c>
      <c r="B4308" s="46" t="s">
        <v>364</v>
      </c>
      <c r="C4308" s="47" t="s">
        <v>396</v>
      </c>
      <c r="D4308" s="48">
        <v>96.000730426844711</v>
      </c>
      <c r="E4308" s="49">
        <v>39.607709999999997</v>
      </c>
      <c r="F4308" s="49">
        <v>4.8099999999999997E-2</v>
      </c>
      <c r="G4308" s="49">
        <v>14.951840000000001</v>
      </c>
      <c r="H4308" s="49">
        <v>0.29599999999999999</v>
      </c>
      <c r="I4308" s="49">
        <v>0.25030000000000002</v>
      </c>
      <c r="J4308" s="49">
        <v>45.06561</v>
      </c>
      <c r="K4308" s="49">
        <v>0.24529999999999999</v>
      </c>
      <c r="L4308" s="49">
        <v>100.46486</v>
      </c>
      <c r="M4308" s="47"/>
      <c r="N4308" s="50">
        <v>0.9918752088708821</v>
      </c>
      <c r="O4308" s="50">
        <v>9.5235264755577252E-4</v>
      </c>
      <c r="P4308" s="50">
        <v>0.31313234981204724</v>
      </c>
      <c r="Q4308" s="50">
        <v>5.9622873862041669E-3</v>
      </c>
      <c r="R4308" s="50">
        <v>5.3091364939544337E-3</v>
      </c>
      <c r="S4308" s="50">
        <v>1.6824071352654539</v>
      </c>
      <c r="T4308" s="50">
        <v>6.5816153579087346E-3</v>
      </c>
      <c r="U4308" s="50">
        <v>3.0062200858340065</v>
      </c>
      <c r="V4308" s="51">
        <v>84.308386170575517</v>
      </c>
      <c r="X4308" s="49">
        <v>0.26</v>
      </c>
      <c r="Y4308" s="49">
        <v>39.25</v>
      </c>
      <c r="Z4308" s="49">
        <v>0.59</v>
      </c>
      <c r="AA4308" s="49">
        <v>6.29</v>
      </c>
      <c r="AB4308" s="49">
        <v>8.99</v>
      </c>
      <c r="AC4308" s="49">
        <v>0.25</v>
      </c>
      <c r="AD4308" s="49">
        <v>2.31</v>
      </c>
      <c r="AE4308" s="312"/>
      <c r="AF4308" s="465" t="s">
        <v>440</v>
      </c>
      <c r="AG4308" s="343">
        <v>30</v>
      </c>
      <c r="AH4308" s="343">
        <v>15</v>
      </c>
      <c r="AI4308" s="343"/>
      <c r="AJ4308" s="343"/>
      <c r="AK4308" s="343"/>
      <c r="AL4308" s="343"/>
      <c r="AM4308" s="343"/>
      <c r="AN4308" s="343"/>
      <c r="AO4308" s="343"/>
      <c r="AP4308" s="343"/>
      <c r="AQ4308" s="343"/>
      <c r="AR4308" s="343"/>
      <c r="AS4308" s="343"/>
      <c r="AT4308" s="343"/>
      <c r="AU4308" s="343"/>
      <c r="AV4308" s="343"/>
      <c r="AW4308" s="343"/>
      <c r="AX4308" s="343"/>
      <c r="AY4308" s="343"/>
      <c r="AZ4308" s="343"/>
      <c r="BA4308" s="343"/>
      <c r="BB4308" s="343"/>
      <c r="BC4308" s="343"/>
      <c r="BD4308" s="343"/>
      <c r="BE4308" s="475"/>
      <c r="BF4308" s="475"/>
      <c r="BG4308" s="475"/>
      <c r="BH4308" s="475"/>
      <c r="BI4308" s="475"/>
      <c r="BJ4308" s="475"/>
      <c r="BK4308" s="475"/>
      <c r="BL4308" s="475"/>
      <c r="BM4308" s="475"/>
      <c r="BN4308" s="475"/>
      <c r="BO4308" s="475"/>
      <c r="BP4308" s="306"/>
      <c r="BQ4308" s="496"/>
      <c r="BR4308" s="496"/>
      <c r="BS4308" s="496"/>
      <c r="BT4308" s="496"/>
      <c r="BU4308" s="496"/>
      <c r="BV4308" s="496"/>
    </row>
    <row r="4309" spans="1:74" s="52" customFormat="1" ht="12.75">
      <c r="A4309" s="45">
        <v>2670.0804681784898</v>
      </c>
      <c r="B4309" s="46" t="s">
        <v>364</v>
      </c>
      <c r="C4309" s="47" t="s">
        <v>396</v>
      </c>
      <c r="D4309" s="48">
        <v>104.00073042684471</v>
      </c>
      <c r="E4309" s="49">
        <v>39.464359999999999</v>
      </c>
      <c r="F4309" s="49">
        <v>5.5599999999999997E-2</v>
      </c>
      <c r="G4309" s="49">
        <v>14.751950000000001</v>
      </c>
      <c r="H4309" s="49">
        <v>0.25800000000000001</v>
      </c>
      <c r="I4309" s="49">
        <v>0.2145</v>
      </c>
      <c r="J4309" s="49">
        <v>44.904670000000003</v>
      </c>
      <c r="K4309" s="49">
        <v>0.25</v>
      </c>
      <c r="L4309" s="49">
        <v>99.899079999999998</v>
      </c>
      <c r="M4309" s="47"/>
      <c r="N4309" s="50">
        <v>0.99283438536761015</v>
      </c>
      <c r="O4309" s="50">
        <v>1.1059155188555367E-3</v>
      </c>
      <c r="P4309" s="50">
        <v>0.31036816709424825</v>
      </c>
      <c r="Q4309" s="50">
        <v>5.2207794151478137E-3</v>
      </c>
      <c r="R4309" s="50">
        <v>4.5707217263878967E-3</v>
      </c>
      <c r="S4309" s="50">
        <v>1.6841152187512283</v>
      </c>
      <c r="T4309" s="50">
        <v>6.7385957212005264E-3</v>
      </c>
      <c r="U4309" s="50">
        <v>3.0049537835946785</v>
      </c>
      <c r="V4309" s="51">
        <v>84.438668715072765</v>
      </c>
      <c r="X4309" s="49">
        <v>0.26</v>
      </c>
      <c r="Y4309" s="49">
        <v>33.74</v>
      </c>
      <c r="Z4309" s="49">
        <v>0.59</v>
      </c>
      <c r="AA4309" s="49">
        <v>7.18</v>
      </c>
      <c r="AB4309" s="49">
        <v>10.33</v>
      </c>
      <c r="AC4309" s="49">
        <v>0.25</v>
      </c>
      <c r="AD4309" s="49">
        <v>2.25</v>
      </c>
      <c r="AE4309" s="312"/>
      <c r="AF4309" s="465" t="s">
        <v>440</v>
      </c>
      <c r="AG4309" s="343">
        <v>30</v>
      </c>
      <c r="AH4309" s="343">
        <v>15</v>
      </c>
      <c r="AI4309" s="343"/>
      <c r="AJ4309" s="343"/>
      <c r="AK4309" s="343"/>
      <c r="AL4309" s="343"/>
      <c r="AM4309" s="343"/>
      <c r="AN4309" s="343"/>
      <c r="AO4309" s="343"/>
      <c r="AP4309" s="343"/>
      <c r="AQ4309" s="343"/>
      <c r="AR4309" s="343"/>
      <c r="AS4309" s="343"/>
      <c r="AT4309" s="343"/>
      <c r="AU4309" s="343"/>
      <c r="AV4309" s="343"/>
      <c r="AW4309" s="343"/>
      <c r="AX4309" s="343"/>
      <c r="AY4309" s="343"/>
      <c r="AZ4309" s="343"/>
      <c r="BA4309" s="343"/>
      <c r="BB4309" s="343"/>
      <c r="BC4309" s="343"/>
      <c r="BD4309" s="343"/>
      <c r="BE4309" s="475"/>
      <c r="BF4309" s="475"/>
      <c r="BG4309" s="475"/>
      <c r="BH4309" s="475"/>
      <c r="BI4309" s="475"/>
      <c r="BJ4309" s="475"/>
      <c r="BK4309" s="475"/>
      <c r="BL4309" s="475"/>
      <c r="BM4309" s="475"/>
      <c r="BN4309" s="475"/>
      <c r="BO4309" s="475"/>
      <c r="BP4309" s="306"/>
      <c r="BQ4309" s="496"/>
      <c r="BR4309" s="496"/>
      <c r="BS4309" s="496"/>
      <c r="BT4309" s="496"/>
      <c r="BU4309" s="496"/>
      <c r="BV4309" s="496"/>
    </row>
    <row r="4310" spans="1:74" s="52" customFormat="1" ht="12.75">
      <c r="A4310" s="45">
        <v>2670.0804681784898</v>
      </c>
      <c r="B4310" s="46" t="s">
        <v>364</v>
      </c>
      <c r="C4310" s="47" t="s">
        <v>396</v>
      </c>
      <c r="D4310" s="48">
        <v>120.00073042684471</v>
      </c>
      <c r="E4310" s="49">
        <v>39.402920000000002</v>
      </c>
      <c r="F4310" s="49">
        <v>5.16E-2</v>
      </c>
      <c r="G4310" s="49">
        <v>14.891870000000001</v>
      </c>
      <c r="H4310" s="49">
        <v>0.2828</v>
      </c>
      <c r="I4310" s="49">
        <v>0.20899999999999999</v>
      </c>
      <c r="J4310" s="49">
        <v>44.713540000000002</v>
      </c>
      <c r="K4310" s="49">
        <v>0.24379999999999999</v>
      </c>
      <c r="L4310" s="49">
        <v>99.795529999999999</v>
      </c>
      <c r="M4310" s="47"/>
      <c r="N4310" s="50">
        <v>0.99311028926686673</v>
      </c>
      <c r="O4310" s="50">
        <v>1.0282392819535354E-3</v>
      </c>
      <c r="P4310" s="50">
        <v>0.31388770516438591</v>
      </c>
      <c r="Q4310" s="50">
        <v>5.7331376890964406E-3</v>
      </c>
      <c r="R4310" s="50">
        <v>4.4617075455690314E-3</v>
      </c>
      <c r="S4310" s="50">
        <v>1.6800285989000459</v>
      </c>
      <c r="T4310" s="50">
        <v>6.5835543213085147E-3</v>
      </c>
      <c r="U4310" s="50">
        <v>3.0048332321692257</v>
      </c>
      <c r="V4310" s="51">
        <v>84.257729147178736</v>
      </c>
      <c r="X4310" s="49">
        <v>0.26</v>
      </c>
      <c r="Y4310" s="49">
        <v>36.21</v>
      </c>
      <c r="Z4310" s="49">
        <v>0.59</v>
      </c>
      <c r="AA4310" s="49">
        <v>6.49</v>
      </c>
      <c r="AB4310" s="49">
        <v>10.48</v>
      </c>
      <c r="AC4310" s="49">
        <v>0.25</v>
      </c>
      <c r="AD4310" s="49">
        <v>2.2799999999999998</v>
      </c>
      <c r="AE4310" s="312"/>
      <c r="AF4310" s="465" t="s">
        <v>440</v>
      </c>
      <c r="AG4310" s="343">
        <v>30</v>
      </c>
      <c r="AH4310" s="343">
        <v>15</v>
      </c>
      <c r="AI4310" s="343"/>
      <c r="AJ4310" s="343"/>
      <c r="AK4310" s="343"/>
      <c r="AL4310" s="343"/>
      <c r="AM4310" s="343"/>
      <c r="AN4310" s="343"/>
      <c r="AO4310" s="343"/>
      <c r="AP4310" s="343"/>
      <c r="AQ4310" s="343"/>
      <c r="AR4310" s="343"/>
      <c r="AS4310" s="343"/>
      <c r="AT4310" s="343"/>
      <c r="AU4310" s="343"/>
      <c r="AV4310" s="343"/>
      <c r="AW4310" s="343"/>
      <c r="AX4310" s="343"/>
      <c r="AY4310" s="343"/>
      <c r="AZ4310" s="343"/>
      <c r="BA4310" s="343"/>
      <c r="BB4310" s="343"/>
      <c r="BC4310" s="343"/>
      <c r="BD4310" s="343"/>
      <c r="BE4310" s="475"/>
      <c r="BF4310" s="475"/>
      <c r="BG4310" s="475"/>
      <c r="BH4310" s="475"/>
      <c r="BI4310" s="475"/>
      <c r="BJ4310" s="475"/>
      <c r="BK4310" s="475"/>
      <c r="BL4310" s="475"/>
      <c r="BM4310" s="475"/>
      <c r="BN4310" s="475"/>
      <c r="BO4310" s="475"/>
      <c r="BP4310" s="306"/>
      <c r="BQ4310" s="496"/>
      <c r="BR4310" s="496"/>
      <c r="BS4310" s="496"/>
      <c r="BT4310" s="496"/>
      <c r="BU4310" s="496"/>
      <c r="BV4310" s="496"/>
    </row>
    <row r="4311" spans="1:74" s="52" customFormat="1" ht="12.75">
      <c r="A4311" s="45">
        <v>2670.0804681784898</v>
      </c>
      <c r="B4311" s="46" t="s">
        <v>364</v>
      </c>
      <c r="C4311" s="47" t="s">
        <v>396</v>
      </c>
      <c r="D4311" s="48">
        <v>128.00073042684471</v>
      </c>
      <c r="E4311" s="49">
        <v>39.566749999999999</v>
      </c>
      <c r="F4311" s="49">
        <v>5.6500000000000002E-2</v>
      </c>
      <c r="G4311" s="49">
        <v>14.941850000000001</v>
      </c>
      <c r="H4311" s="49">
        <v>0.26939999999999997</v>
      </c>
      <c r="I4311" s="49">
        <v>0.23760000000000001</v>
      </c>
      <c r="J4311" s="49">
        <v>45.045490000000001</v>
      </c>
      <c r="K4311" s="49">
        <v>0.24590000000000001</v>
      </c>
      <c r="L4311" s="49">
        <v>100.36349000000001</v>
      </c>
      <c r="M4311" s="47"/>
      <c r="N4311" s="50">
        <v>0.9916680816203477</v>
      </c>
      <c r="O4311" s="50">
        <v>1.1195920835379394E-3</v>
      </c>
      <c r="P4311" s="50">
        <v>0.31318166044594586</v>
      </c>
      <c r="Q4311" s="50">
        <v>5.4309704508563273E-3</v>
      </c>
      <c r="R4311" s="50">
        <v>5.043919324957697E-3</v>
      </c>
      <c r="S4311" s="50">
        <v>1.6830453455495837</v>
      </c>
      <c r="T4311" s="50">
        <v>6.6031647373466628E-3</v>
      </c>
      <c r="U4311" s="50">
        <v>3.0060927342125758</v>
      </c>
      <c r="V4311" s="51">
        <v>84.311320330537228</v>
      </c>
      <c r="X4311" s="49">
        <v>0.26</v>
      </c>
      <c r="Y4311" s="49">
        <v>35.11</v>
      </c>
      <c r="Z4311" s="49">
        <v>0.59</v>
      </c>
      <c r="AA4311" s="49">
        <v>6.78</v>
      </c>
      <c r="AB4311" s="49">
        <v>9.58</v>
      </c>
      <c r="AC4311" s="49">
        <v>0.25</v>
      </c>
      <c r="AD4311" s="49">
        <v>2.2799999999999998</v>
      </c>
      <c r="AE4311" s="312"/>
      <c r="AF4311" s="465" t="s">
        <v>440</v>
      </c>
      <c r="AG4311" s="343">
        <v>30</v>
      </c>
      <c r="AH4311" s="343">
        <v>15</v>
      </c>
      <c r="AI4311" s="343"/>
      <c r="AJ4311" s="343"/>
      <c r="AK4311" s="343"/>
      <c r="AL4311" s="343"/>
      <c r="AM4311" s="343"/>
      <c r="AN4311" s="343"/>
      <c r="AO4311" s="343"/>
      <c r="AP4311" s="343"/>
      <c r="AQ4311" s="343"/>
      <c r="AR4311" s="343"/>
      <c r="AS4311" s="343"/>
      <c r="AT4311" s="343"/>
      <c r="AU4311" s="343"/>
      <c r="AV4311" s="343"/>
      <c r="AW4311" s="343"/>
      <c r="AX4311" s="343"/>
      <c r="AY4311" s="343"/>
      <c r="AZ4311" s="343"/>
      <c r="BA4311" s="343"/>
      <c r="BB4311" s="343"/>
      <c r="BC4311" s="343"/>
      <c r="BD4311" s="343"/>
      <c r="BE4311" s="475"/>
      <c r="BF4311" s="475"/>
      <c r="BG4311" s="475"/>
      <c r="BH4311" s="475"/>
      <c r="BI4311" s="475"/>
      <c r="BJ4311" s="475"/>
      <c r="BK4311" s="475"/>
      <c r="BL4311" s="475"/>
      <c r="BM4311" s="475"/>
      <c r="BN4311" s="475"/>
      <c r="BO4311" s="475"/>
      <c r="BP4311" s="306"/>
      <c r="BQ4311" s="496"/>
      <c r="BR4311" s="496"/>
      <c r="BS4311" s="496"/>
      <c r="BT4311" s="496"/>
      <c r="BU4311" s="496"/>
      <c r="BV4311" s="496"/>
    </row>
    <row r="4312" spans="1:74" s="52" customFormat="1" ht="12.75">
      <c r="A4312" s="45">
        <v>2670.0804681784898</v>
      </c>
      <c r="B4312" s="46" t="s">
        <v>364</v>
      </c>
      <c r="C4312" s="47" t="s">
        <v>396</v>
      </c>
      <c r="D4312" s="48">
        <v>136.00073042684471</v>
      </c>
      <c r="E4312" s="49">
        <v>39.566749999999999</v>
      </c>
      <c r="F4312" s="49">
        <v>5.5500000000000001E-2</v>
      </c>
      <c r="G4312" s="49">
        <v>15.171720000000001</v>
      </c>
      <c r="H4312" s="49">
        <v>0.27239999999999998</v>
      </c>
      <c r="I4312" s="49">
        <v>0.21079999999999999</v>
      </c>
      <c r="J4312" s="49">
        <v>44.834249999999997</v>
      </c>
      <c r="K4312" s="49">
        <v>0.2636</v>
      </c>
      <c r="L4312" s="49">
        <v>100.37501999999999</v>
      </c>
      <c r="M4312" s="47"/>
      <c r="N4312" s="50">
        <v>0.99245388786934241</v>
      </c>
      <c r="O4312" s="50">
        <v>1.1006477665680141E-3</v>
      </c>
      <c r="P4312" s="50">
        <v>0.31825172880848229</v>
      </c>
      <c r="Q4312" s="50">
        <v>5.4958004346850999E-3</v>
      </c>
      <c r="R4312" s="50">
        <v>4.4785384198893583E-3</v>
      </c>
      <c r="S4312" s="50">
        <v>1.6764801405597198</v>
      </c>
      <c r="T4312" s="50">
        <v>7.0840727388344705E-3</v>
      </c>
      <c r="U4312" s="50">
        <v>3.0053448165975212</v>
      </c>
      <c r="V4312" s="51">
        <v>84.045388069661556</v>
      </c>
      <c r="X4312" s="49">
        <v>0.26</v>
      </c>
      <c r="Y4312" s="49">
        <v>35.21</v>
      </c>
      <c r="Z4312" s="49">
        <v>0.59</v>
      </c>
      <c r="AA4312" s="49">
        <v>6.85</v>
      </c>
      <c r="AB4312" s="49">
        <v>10.51</v>
      </c>
      <c r="AC4312" s="49">
        <v>0.25</v>
      </c>
      <c r="AD4312" s="49">
        <v>2.17</v>
      </c>
      <c r="AE4312" s="312"/>
      <c r="AF4312" s="465" t="s">
        <v>440</v>
      </c>
      <c r="AG4312" s="343">
        <v>30</v>
      </c>
      <c r="AH4312" s="343">
        <v>15</v>
      </c>
      <c r="AI4312" s="343"/>
      <c r="AJ4312" s="343"/>
      <c r="AK4312" s="343"/>
      <c r="AL4312" s="343"/>
      <c r="AM4312" s="343"/>
      <c r="AN4312" s="343"/>
      <c r="AO4312" s="343"/>
      <c r="AP4312" s="343"/>
      <c r="AQ4312" s="343"/>
      <c r="AR4312" s="343"/>
      <c r="AS4312" s="343"/>
      <c r="AT4312" s="343"/>
      <c r="AU4312" s="343"/>
      <c r="AV4312" s="343"/>
      <c r="AW4312" s="343"/>
      <c r="AX4312" s="343"/>
      <c r="AY4312" s="343"/>
      <c r="AZ4312" s="343"/>
      <c r="BA4312" s="343"/>
      <c r="BB4312" s="343"/>
      <c r="BC4312" s="343"/>
      <c r="BD4312" s="343"/>
      <c r="BE4312" s="475"/>
      <c r="BF4312" s="475"/>
      <c r="BG4312" s="475"/>
      <c r="BH4312" s="475"/>
      <c r="BI4312" s="475"/>
      <c r="BJ4312" s="475"/>
      <c r="BK4312" s="475"/>
      <c r="BL4312" s="475"/>
      <c r="BM4312" s="475"/>
      <c r="BN4312" s="475"/>
      <c r="BO4312" s="475"/>
      <c r="BP4312" s="306"/>
      <c r="BQ4312" s="496"/>
      <c r="BR4312" s="496"/>
      <c r="BS4312" s="496"/>
      <c r="BT4312" s="496"/>
      <c r="BU4312" s="496"/>
      <c r="BV4312" s="496"/>
    </row>
    <row r="4313" spans="1:74" s="52" customFormat="1" ht="12.75">
      <c r="A4313" s="45">
        <v>2670.0804681784898</v>
      </c>
      <c r="B4313" s="46" t="s">
        <v>364</v>
      </c>
      <c r="C4313" s="47" t="s">
        <v>396</v>
      </c>
      <c r="D4313" s="48">
        <v>144.00073042684471</v>
      </c>
      <c r="E4313" s="49">
        <v>39.423400000000001</v>
      </c>
      <c r="F4313" s="49">
        <v>4.48E-2</v>
      </c>
      <c r="G4313" s="49">
        <v>14.971830000000001</v>
      </c>
      <c r="H4313" s="49">
        <v>0.2792</v>
      </c>
      <c r="I4313" s="49">
        <v>0.22040000000000001</v>
      </c>
      <c r="J4313" s="49">
        <v>44.934840000000001</v>
      </c>
      <c r="K4313" s="49">
        <v>0.24410000000000001</v>
      </c>
      <c r="L4313" s="49">
        <v>100.11857000000001</v>
      </c>
      <c r="M4313" s="47"/>
      <c r="N4313" s="50">
        <v>0.99094975159338383</v>
      </c>
      <c r="O4313" s="50">
        <v>8.9032995563259533E-4</v>
      </c>
      <c r="P4313" s="50">
        <v>0.31472296773286279</v>
      </c>
      <c r="Q4313" s="50">
        <v>5.6449079314515984E-3</v>
      </c>
      <c r="R4313" s="50">
        <v>4.6923984864803529E-3</v>
      </c>
      <c r="S4313" s="50">
        <v>1.6837953344597185</v>
      </c>
      <c r="T4313" s="50">
        <v>6.5738983358213914E-3</v>
      </c>
      <c r="U4313" s="50">
        <v>3.0072695884953511</v>
      </c>
      <c r="V4313" s="51">
        <v>84.252184861775874</v>
      </c>
      <c r="X4313" s="49">
        <v>0.26</v>
      </c>
      <c r="Y4313" s="49">
        <v>42.67</v>
      </c>
      <c r="Z4313" s="49">
        <v>0.59</v>
      </c>
      <c r="AA4313" s="49">
        <v>6.56</v>
      </c>
      <c r="AB4313" s="49">
        <v>10.119999999999999</v>
      </c>
      <c r="AC4313" s="49">
        <v>0.25</v>
      </c>
      <c r="AD4313" s="49">
        <v>2.2799999999999998</v>
      </c>
      <c r="AE4313" s="312"/>
      <c r="AF4313" s="465" t="s">
        <v>440</v>
      </c>
      <c r="AG4313" s="343">
        <v>30</v>
      </c>
      <c r="AH4313" s="343">
        <v>15</v>
      </c>
      <c r="AI4313" s="343"/>
      <c r="AJ4313" s="343"/>
      <c r="AK4313" s="343"/>
      <c r="AL4313" s="343"/>
      <c r="AM4313" s="343"/>
      <c r="AN4313" s="343"/>
      <c r="AO4313" s="343"/>
      <c r="AP4313" s="343"/>
      <c r="AQ4313" s="343"/>
      <c r="AR4313" s="343"/>
      <c r="AS4313" s="343"/>
      <c r="AT4313" s="343"/>
      <c r="AU4313" s="343"/>
      <c r="AV4313" s="343"/>
      <c r="AW4313" s="343"/>
      <c r="AX4313" s="343"/>
      <c r="AY4313" s="343"/>
      <c r="AZ4313" s="343"/>
      <c r="BA4313" s="343"/>
      <c r="BB4313" s="343"/>
      <c r="BC4313" s="343"/>
      <c r="BD4313" s="343"/>
      <c r="BE4313" s="475"/>
      <c r="BF4313" s="475"/>
      <c r="BG4313" s="475"/>
      <c r="BH4313" s="475"/>
      <c r="BI4313" s="475"/>
      <c r="BJ4313" s="475"/>
      <c r="BK4313" s="475"/>
      <c r="BL4313" s="475"/>
      <c r="BM4313" s="475"/>
      <c r="BN4313" s="475"/>
      <c r="BO4313" s="475"/>
      <c r="BP4313" s="306"/>
      <c r="BQ4313" s="496"/>
      <c r="BR4313" s="496"/>
      <c r="BS4313" s="496"/>
      <c r="BT4313" s="496"/>
      <c r="BU4313" s="496"/>
      <c r="BV4313" s="496"/>
    </row>
    <row r="4314" spans="1:74" s="52" customFormat="1" ht="12.75">
      <c r="A4314" s="45">
        <v>2670.0804681784898</v>
      </c>
      <c r="B4314" s="46" t="s">
        <v>364</v>
      </c>
      <c r="C4314" s="47" t="s">
        <v>396</v>
      </c>
      <c r="D4314" s="48">
        <v>152.00073042684471</v>
      </c>
      <c r="E4314" s="49">
        <v>39.525790000000001</v>
      </c>
      <c r="F4314" s="49">
        <v>4.9200000000000001E-2</v>
      </c>
      <c r="G4314" s="49">
        <v>14.731960000000001</v>
      </c>
      <c r="H4314" s="49">
        <v>0.30769999999999997</v>
      </c>
      <c r="I4314" s="49">
        <v>0.188</v>
      </c>
      <c r="J4314" s="49">
        <v>44.874490000000002</v>
      </c>
      <c r="K4314" s="49">
        <v>0.2417</v>
      </c>
      <c r="L4314" s="49">
        <v>99.918840000000003</v>
      </c>
      <c r="M4314" s="47"/>
      <c r="N4314" s="50">
        <v>0.994038413918095</v>
      </c>
      <c r="O4314" s="50">
        <v>9.7827989134949538E-4</v>
      </c>
      <c r="P4314" s="50">
        <v>0.30984117705323028</v>
      </c>
      <c r="Q4314" s="50">
        <v>6.2243498862806978E-3</v>
      </c>
      <c r="R4314" s="50">
        <v>4.0046650475606778E-3</v>
      </c>
      <c r="S4314" s="50">
        <v>1.6824055029860854</v>
      </c>
      <c r="T4314" s="50">
        <v>6.5126375166040806E-3</v>
      </c>
      <c r="U4314" s="50">
        <v>3.0040050262992057</v>
      </c>
      <c r="V4314" s="51">
        <v>84.44764997439394</v>
      </c>
      <c r="X4314" s="49">
        <v>0.26</v>
      </c>
      <c r="Y4314" s="49">
        <v>39.42</v>
      </c>
      <c r="Z4314" s="49">
        <v>0.59</v>
      </c>
      <c r="AA4314" s="49">
        <v>5.95</v>
      </c>
      <c r="AB4314" s="49">
        <v>11.48</v>
      </c>
      <c r="AC4314" s="49">
        <v>0.25</v>
      </c>
      <c r="AD4314" s="49">
        <v>2.31</v>
      </c>
      <c r="AE4314" s="312"/>
      <c r="AF4314" s="465" t="s">
        <v>440</v>
      </c>
      <c r="AG4314" s="343">
        <v>30</v>
      </c>
      <c r="AH4314" s="343">
        <v>15</v>
      </c>
      <c r="AI4314" s="343"/>
      <c r="AJ4314" s="343"/>
      <c r="AK4314" s="343"/>
      <c r="AL4314" s="343"/>
      <c r="AM4314" s="343"/>
      <c r="AN4314" s="343"/>
      <c r="AO4314" s="343"/>
      <c r="AP4314" s="343"/>
      <c r="AQ4314" s="343"/>
      <c r="AR4314" s="343"/>
      <c r="AS4314" s="343"/>
      <c r="AT4314" s="343"/>
      <c r="AU4314" s="343"/>
      <c r="AV4314" s="343"/>
      <c r="AW4314" s="343"/>
      <c r="AX4314" s="343"/>
      <c r="AY4314" s="343"/>
      <c r="AZ4314" s="343"/>
      <c r="BA4314" s="343"/>
      <c r="BB4314" s="343"/>
      <c r="BC4314" s="343"/>
      <c r="BD4314" s="343"/>
      <c r="BE4314" s="475"/>
      <c r="BF4314" s="475"/>
      <c r="BG4314" s="475"/>
      <c r="BH4314" s="475"/>
      <c r="BI4314" s="475"/>
      <c r="BJ4314" s="475"/>
      <c r="BK4314" s="475"/>
      <c r="BL4314" s="475"/>
      <c r="BM4314" s="475"/>
      <c r="BN4314" s="475"/>
      <c r="BO4314" s="475"/>
      <c r="BP4314" s="306"/>
      <c r="BQ4314" s="496"/>
      <c r="BR4314" s="496"/>
      <c r="BS4314" s="496"/>
      <c r="BT4314" s="496"/>
      <c r="BU4314" s="496"/>
      <c r="BV4314" s="496"/>
    </row>
    <row r="4315" spans="1:74" s="52" customFormat="1" ht="12.75">
      <c r="A4315" s="45">
        <v>2670.0804681784898</v>
      </c>
      <c r="B4315" s="46" t="s">
        <v>364</v>
      </c>
      <c r="C4315" s="47" t="s">
        <v>396</v>
      </c>
      <c r="D4315" s="48">
        <v>160.00073042684471</v>
      </c>
      <c r="E4315" s="49">
        <v>39.699869999999997</v>
      </c>
      <c r="F4315" s="49">
        <v>7.5800000000000006E-2</v>
      </c>
      <c r="G4315" s="49">
        <v>14.921860000000001</v>
      </c>
      <c r="H4315" s="49">
        <v>0.29899999999999999</v>
      </c>
      <c r="I4315" s="49">
        <v>0.17249999999999999</v>
      </c>
      <c r="J4315" s="49">
        <v>44.884540000000001</v>
      </c>
      <c r="K4315" s="49">
        <v>0.23780000000000001</v>
      </c>
      <c r="L4315" s="49">
        <v>100.29137</v>
      </c>
      <c r="M4315" s="47"/>
      <c r="N4315" s="50">
        <v>0.9949087861090381</v>
      </c>
      <c r="O4315" s="50">
        <v>1.5018923397617267E-3</v>
      </c>
      <c r="P4315" s="50">
        <v>0.31273258636497364</v>
      </c>
      <c r="Q4315" s="50">
        <v>6.0271120046293276E-3</v>
      </c>
      <c r="R4315" s="50">
        <v>3.6615841557697997E-3</v>
      </c>
      <c r="S4315" s="50">
        <v>1.6768704273997537</v>
      </c>
      <c r="T4315" s="50">
        <v>6.3850408375122989E-3</v>
      </c>
      <c r="U4315" s="50">
        <v>3.0020874292114388</v>
      </c>
      <c r="V4315" s="51">
        <v>84.281658994212066</v>
      </c>
      <c r="X4315" s="49">
        <v>0.26</v>
      </c>
      <c r="Y4315" s="49">
        <v>26.31</v>
      </c>
      <c r="Z4315" s="49">
        <v>0.59</v>
      </c>
      <c r="AA4315" s="49">
        <v>6.15</v>
      </c>
      <c r="AB4315" s="49">
        <v>12.35</v>
      </c>
      <c r="AC4315" s="49">
        <v>0.25</v>
      </c>
      <c r="AD4315" s="49">
        <v>2.34</v>
      </c>
      <c r="AE4315" s="312"/>
      <c r="AF4315" s="465" t="s">
        <v>440</v>
      </c>
      <c r="AG4315" s="343">
        <v>30</v>
      </c>
      <c r="AH4315" s="343">
        <v>15</v>
      </c>
      <c r="AI4315" s="343"/>
      <c r="AJ4315" s="343"/>
      <c r="AK4315" s="343"/>
      <c r="AL4315" s="343"/>
      <c r="AM4315" s="343"/>
      <c r="AN4315" s="343"/>
      <c r="AO4315" s="343"/>
      <c r="AP4315" s="343"/>
      <c r="AQ4315" s="343"/>
      <c r="AR4315" s="343"/>
      <c r="AS4315" s="343"/>
      <c r="AT4315" s="343"/>
      <c r="AU4315" s="343"/>
      <c r="AV4315" s="343"/>
      <c r="AW4315" s="343"/>
      <c r="AX4315" s="343"/>
      <c r="AY4315" s="343"/>
      <c r="AZ4315" s="343"/>
      <c r="BA4315" s="343"/>
      <c r="BB4315" s="343"/>
      <c r="BC4315" s="343"/>
      <c r="BD4315" s="343"/>
      <c r="BE4315" s="475"/>
      <c r="BF4315" s="475"/>
      <c r="BG4315" s="475"/>
      <c r="BH4315" s="475"/>
      <c r="BI4315" s="475"/>
      <c r="BJ4315" s="475"/>
      <c r="BK4315" s="475"/>
      <c r="BL4315" s="475"/>
      <c r="BM4315" s="475"/>
      <c r="BN4315" s="475"/>
      <c r="BO4315" s="475"/>
      <c r="BP4315" s="306"/>
      <c r="BQ4315" s="496"/>
      <c r="BR4315" s="496"/>
      <c r="BS4315" s="496"/>
      <c r="BT4315" s="496"/>
      <c r="BU4315" s="496"/>
      <c r="BV4315" s="496"/>
    </row>
    <row r="4316" spans="1:74" s="52" customFormat="1" ht="12.75">
      <c r="A4316" s="45">
        <v>2670.0804681784898</v>
      </c>
      <c r="B4316" s="46" t="s">
        <v>364</v>
      </c>
      <c r="C4316" s="47" t="s">
        <v>396</v>
      </c>
      <c r="D4316" s="48">
        <v>168.00073042684471</v>
      </c>
      <c r="E4316" s="49">
        <v>39.587229999999998</v>
      </c>
      <c r="F4316" s="49">
        <v>5.1900000000000002E-2</v>
      </c>
      <c r="G4316" s="49">
        <v>14.951840000000001</v>
      </c>
      <c r="H4316" s="49">
        <v>0.29449999999999998</v>
      </c>
      <c r="I4316" s="49">
        <v>0.19839999999999999</v>
      </c>
      <c r="J4316" s="49">
        <v>45.075679999999998</v>
      </c>
      <c r="K4316" s="49">
        <v>0.23089999999999999</v>
      </c>
      <c r="L4316" s="49">
        <v>100.39045</v>
      </c>
      <c r="M4316" s="47"/>
      <c r="N4316" s="50">
        <v>0.99184376100571048</v>
      </c>
      <c r="O4316" s="50">
        <v>1.0280895017341564E-3</v>
      </c>
      <c r="P4316" s="50">
        <v>0.3132844121034975</v>
      </c>
      <c r="Q4316" s="50">
        <v>5.9349538056451667E-3</v>
      </c>
      <c r="R4316" s="50">
        <v>4.2103243959948494E-3</v>
      </c>
      <c r="S4316" s="50">
        <v>1.6836002600042816</v>
      </c>
      <c r="T4316" s="50">
        <v>6.1982591739571016E-3</v>
      </c>
      <c r="U4316" s="50">
        <v>3.0061000599908207</v>
      </c>
      <c r="V4316" s="51">
        <v>84.311341737486771</v>
      </c>
      <c r="X4316" s="49">
        <v>0.26</v>
      </c>
      <c r="Y4316" s="49">
        <v>37.590000000000003</v>
      </c>
      <c r="Z4316" s="49">
        <v>0.59</v>
      </c>
      <c r="AA4316" s="49">
        <v>6.22</v>
      </c>
      <c r="AB4316" s="49">
        <v>10.86</v>
      </c>
      <c r="AC4316" s="49">
        <v>0.25</v>
      </c>
      <c r="AD4316" s="49">
        <v>2.42</v>
      </c>
      <c r="AE4316" s="312"/>
      <c r="AF4316" s="465" t="s">
        <v>440</v>
      </c>
      <c r="AG4316" s="343">
        <v>30</v>
      </c>
      <c r="AH4316" s="343">
        <v>15</v>
      </c>
      <c r="AI4316" s="343"/>
      <c r="AJ4316" s="343"/>
      <c r="AK4316" s="343"/>
      <c r="AL4316" s="343"/>
      <c r="AM4316" s="343"/>
      <c r="AN4316" s="343"/>
      <c r="AO4316" s="343"/>
      <c r="AP4316" s="343"/>
      <c r="AQ4316" s="343"/>
      <c r="AR4316" s="343"/>
      <c r="AS4316" s="343"/>
      <c r="AT4316" s="343"/>
      <c r="AU4316" s="343"/>
      <c r="AV4316" s="343"/>
      <c r="AW4316" s="343"/>
      <c r="AX4316" s="343"/>
      <c r="AY4316" s="343"/>
      <c r="AZ4316" s="343"/>
      <c r="BA4316" s="343"/>
      <c r="BB4316" s="343"/>
      <c r="BC4316" s="343"/>
      <c r="BD4316" s="343"/>
      <c r="BE4316" s="475"/>
      <c r="BF4316" s="475"/>
      <c r="BG4316" s="475"/>
      <c r="BH4316" s="475"/>
      <c r="BI4316" s="475"/>
      <c r="BJ4316" s="475"/>
      <c r="BK4316" s="475"/>
      <c r="BL4316" s="475"/>
      <c r="BM4316" s="475"/>
      <c r="BN4316" s="475"/>
      <c r="BO4316" s="475"/>
      <c r="BP4316" s="306"/>
      <c r="BQ4316" s="496"/>
      <c r="BR4316" s="496"/>
      <c r="BS4316" s="496"/>
      <c r="BT4316" s="496"/>
      <c r="BU4316" s="496"/>
      <c r="BV4316" s="496"/>
    </row>
    <row r="4317" spans="1:74" s="52" customFormat="1" ht="12.75">
      <c r="A4317" s="45">
        <v>2670.0804681784898</v>
      </c>
      <c r="B4317" s="46" t="s">
        <v>364</v>
      </c>
      <c r="C4317" s="47" t="s">
        <v>396</v>
      </c>
      <c r="D4317" s="48">
        <v>176.00073042684471</v>
      </c>
      <c r="E4317" s="49">
        <v>39.781790000000001</v>
      </c>
      <c r="F4317" s="49">
        <v>4.53E-2</v>
      </c>
      <c r="G4317" s="49">
        <v>14.96184</v>
      </c>
      <c r="H4317" s="49">
        <v>0.28220000000000001</v>
      </c>
      <c r="I4317" s="49">
        <v>0.17979999999999999</v>
      </c>
      <c r="J4317" s="49">
        <v>45.015320000000003</v>
      </c>
      <c r="K4317" s="49">
        <v>0.24740000000000001</v>
      </c>
      <c r="L4317" s="49">
        <v>100.51365000000001</v>
      </c>
      <c r="M4317" s="47"/>
      <c r="N4317" s="50">
        <v>0.99494926669347861</v>
      </c>
      <c r="O4317" s="50">
        <v>8.9575704566103003E-4</v>
      </c>
      <c r="P4317" s="50">
        <v>0.31293750516474922</v>
      </c>
      <c r="Q4317" s="50">
        <v>5.6769820045877491E-3</v>
      </c>
      <c r="R4317" s="50">
        <v>3.8088339747179368E-3</v>
      </c>
      <c r="S4317" s="50">
        <v>1.6783614783839731</v>
      </c>
      <c r="T4317" s="50">
        <v>6.6293959480317648E-3</v>
      </c>
      <c r="U4317" s="50">
        <v>3.0032592192151997</v>
      </c>
      <c r="V4317" s="51">
        <v>84.284755441040858</v>
      </c>
      <c r="X4317" s="49">
        <v>0.26</v>
      </c>
      <c r="Y4317" s="49">
        <v>42.5</v>
      </c>
      <c r="Z4317" s="49">
        <v>0.59</v>
      </c>
      <c r="AA4317" s="49">
        <v>6.54</v>
      </c>
      <c r="AB4317" s="49">
        <v>11.99</v>
      </c>
      <c r="AC4317" s="49">
        <v>0.25</v>
      </c>
      <c r="AD4317" s="49">
        <v>2.2799999999999998</v>
      </c>
      <c r="AE4317" s="312"/>
      <c r="AF4317" s="465" t="s">
        <v>440</v>
      </c>
      <c r="AG4317" s="343">
        <v>30</v>
      </c>
      <c r="AH4317" s="343">
        <v>15</v>
      </c>
      <c r="AI4317" s="343"/>
      <c r="AJ4317" s="343"/>
      <c r="AK4317" s="343"/>
      <c r="AL4317" s="343"/>
      <c r="AM4317" s="343"/>
      <c r="AN4317" s="343"/>
      <c r="AO4317" s="343"/>
      <c r="AP4317" s="343"/>
      <c r="AQ4317" s="343"/>
      <c r="AR4317" s="343"/>
      <c r="AS4317" s="343"/>
      <c r="AT4317" s="343"/>
      <c r="AU4317" s="343"/>
      <c r="AV4317" s="343"/>
      <c r="AW4317" s="343"/>
      <c r="AX4317" s="343"/>
      <c r="AY4317" s="343"/>
      <c r="AZ4317" s="343"/>
      <c r="BA4317" s="343"/>
      <c r="BB4317" s="343"/>
      <c r="BC4317" s="343"/>
      <c r="BD4317" s="343"/>
      <c r="BE4317" s="475"/>
      <c r="BF4317" s="475"/>
      <c r="BG4317" s="475"/>
      <c r="BH4317" s="475"/>
      <c r="BI4317" s="475"/>
      <c r="BJ4317" s="475"/>
      <c r="BK4317" s="475"/>
      <c r="BL4317" s="475"/>
      <c r="BM4317" s="475"/>
      <c r="BN4317" s="475"/>
      <c r="BO4317" s="475"/>
      <c r="BP4317" s="306"/>
      <c r="BQ4317" s="496"/>
      <c r="BR4317" s="496"/>
      <c r="BS4317" s="496"/>
      <c r="BT4317" s="496"/>
      <c r="BU4317" s="496"/>
      <c r="BV4317" s="496"/>
    </row>
    <row r="4318" spans="1:74" s="52" customFormat="1" ht="12.75">
      <c r="A4318" s="45">
        <v>2670.0804681784898</v>
      </c>
      <c r="B4318" s="46" t="s">
        <v>364</v>
      </c>
      <c r="C4318" s="47" t="s">
        <v>396</v>
      </c>
      <c r="D4318" s="48">
        <v>184.00073042684471</v>
      </c>
      <c r="E4318" s="49">
        <v>39.628189999999996</v>
      </c>
      <c r="F4318" s="49">
        <v>5.8500000000000003E-2</v>
      </c>
      <c r="G4318" s="49">
        <v>14.981820000000001</v>
      </c>
      <c r="H4318" s="49">
        <v>0.26729999999999998</v>
      </c>
      <c r="I4318" s="49">
        <v>0.1883</v>
      </c>
      <c r="J4318" s="49">
        <v>45.025379999999998</v>
      </c>
      <c r="K4318" s="49">
        <v>0.24049999999999999</v>
      </c>
      <c r="L4318" s="49">
        <v>100.38998999999998</v>
      </c>
      <c r="M4318" s="47"/>
      <c r="N4318" s="50">
        <v>0.99269892093908751</v>
      </c>
      <c r="O4318" s="50">
        <v>1.1586295332004001E-3</v>
      </c>
      <c r="P4318" s="50">
        <v>0.31385849083395223</v>
      </c>
      <c r="Q4318" s="50">
        <v>5.3858736935256529E-3</v>
      </c>
      <c r="R4318" s="50">
        <v>3.9952997901467144E-3</v>
      </c>
      <c r="S4318" s="50">
        <v>1.6814317568847268</v>
      </c>
      <c r="T4318" s="50">
        <v>6.4548483198725668E-3</v>
      </c>
      <c r="U4318" s="50">
        <v>3.0049838199945125</v>
      </c>
      <c r="V4318" s="51">
        <v>84.270033335109844</v>
      </c>
      <c r="X4318" s="49">
        <v>0.26</v>
      </c>
      <c r="Y4318" s="49">
        <v>32</v>
      </c>
      <c r="Z4318" s="49">
        <v>0.59</v>
      </c>
      <c r="AA4318" s="49">
        <v>6.93</v>
      </c>
      <c r="AB4318" s="49">
        <v>11.78</v>
      </c>
      <c r="AC4318" s="49">
        <v>0.25</v>
      </c>
      <c r="AD4318" s="49">
        <v>2.3199999999999998</v>
      </c>
      <c r="AE4318" s="312"/>
      <c r="AF4318" s="465" t="s">
        <v>440</v>
      </c>
      <c r="AG4318" s="343">
        <v>30</v>
      </c>
      <c r="AH4318" s="343">
        <v>15</v>
      </c>
      <c r="AI4318" s="343"/>
      <c r="AJ4318" s="343"/>
      <c r="AK4318" s="343"/>
      <c r="AL4318" s="343"/>
      <c r="AM4318" s="343"/>
      <c r="AN4318" s="343"/>
      <c r="AO4318" s="343"/>
      <c r="AP4318" s="343"/>
      <c r="AQ4318" s="343"/>
      <c r="AR4318" s="343"/>
      <c r="AS4318" s="343"/>
      <c r="AT4318" s="343"/>
      <c r="AU4318" s="343"/>
      <c r="AV4318" s="343"/>
      <c r="AW4318" s="343"/>
      <c r="AX4318" s="343"/>
      <c r="AY4318" s="343"/>
      <c r="AZ4318" s="343"/>
      <c r="BA4318" s="343"/>
      <c r="BB4318" s="343"/>
      <c r="BC4318" s="343"/>
      <c r="BD4318" s="343"/>
      <c r="BE4318" s="475"/>
      <c r="BF4318" s="475"/>
      <c r="BG4318" s="475"/>
      <c r="BH4318" s="475"/>
      <c r="BI4318" s="475"/>
      <c r="BJ4318" s="475"/>
      <c r="BK4318" s="475"/>
      <c r="BL4318" s="475"/>
      <c r="BM4318" s="475"/>
      <c r="BN4318" s="475"/>
      <c r="BO4318" s="475"/>
      <c r="BP4318" s="306"/>
      <c r="BQ4318" s="496"/>
      <c r="BR4318" s="496"/>
      <c r="BS4318" s="496"/>
      <c r="BT4318" s="496"/>
      <c r="BU4318" s="496"/>
      <c r="BV4318" s="496"/>
    </row>
    <row r="4319" spans="1:74" s="52" customFormat="1" ht="12.75">
      <c r="A4319" s="45">
        <v>2670.0804681784898</v>
      </c>
      <c r="B4319" s="46" t="s">
        <v>364</v>
      </c>
      <c r="C4319" s="47" t="s">
        <v>396</v>
      </c>
      <c r="D4319" s="48">
        <v>192.00073042684471</v>
      </c>
      <c r="E4319" s="49">
        <v>39.320999999999998</v>
      </c>
      <c r="F4319" s="49">
        <v>6.4600000000000005E-2</v>
      </c>
      <c r="G4319" s="49">
        <v>15.011810000000001</v>
      </c>
      <c r="H4319" s="49">
        <v>0.29010000000000002</v>
      </c>
      <c r="I4319" s="49">
        <v>0.25019999999999998</v>
      </c>
      <c r="J4319" s="49">
        <v>45.025379999999998</v>
      </c>
      <c r="K4319" s="49">
        <v>0.24310000000000001</v>
      </c>
      <c r="L4319" s="49">
        <v>100.20618999999999</v>
      </c>
      <c r="M4319" s="47"/>
      <c r="N4319" s="50">
        <v>0.9881056586272936</v>
      </c>
      <c r="O4319" s="50">
        <v>1.2834730836723558E-3</v>
      </c>
      <c r="P4319" s="50">
        <v>0.31547713293832147</v>
      </c>
      <c r="Q4319" s="50">
        <v>5.8636825924457793E-3</v>
      </c>
      <c r="R4319" s="50">
        <v>5.3253956209808736E-3</v>
      </c>
      <c r="S4319" s="50">
        <v>1.6867268746952027</v>
      </c>
      <c r="T4319" s="50">
        <v>6.5451776474452815E-3</v>
      </c>
      <c r="U4319" s="50">
        <v>3.0093273952053621</v>
      </c>
      <c r="V4319" s="51">
        <v>84.243507068433303</v>
      </c>
      <c r="X4319" s="49">
        <v>0.26</v>
      </c>
      <c r="Y4319" s="49">
        <v>30.01</v>
      </c>
      <c r="Z4319" s="49">
        <v>0.59</v>
      </c>
      <c r="AA4319" s="49">
        <v>6.41</v>
      </c>
      <c r="AB4319" s="49">
        <v>8.8699999999999992</v>
      </c>
      <c r="AC4319" s="49">
        <v>0.25</v>
      </c>
      <c r="AD4319" s="49">
        <v>2.3199999999999998</v>
      </c>
      <c r="AE4319" s="312"/>
      <c r="AF4319" s="465" t="s">
        <v>440</v>
      </c>
      <c r="AG4319" s="343">
        <v>30</v>
      </c>
      <c r="AH4319" s="343">
        <v>15</v>
      </c>
      <c r="AI4319" s="343"/>
      <c r="AJ4319" s="343"/>
      <c r="AK4319" s="343"/>
      <c r="AL4319" s="343"/>
      <c r="AM4319" s="343"/>
      <c r="AN4319" s="343"/>
      <c r="AO4319" s="343"/>
      <c r="AP4319" s="343"/>
      <c r="AQ4319" s="343"/>
      <c r="AR4319" s="343"/>
      <c r="AS4319" s="343"/>
      <c r="AT4319" s="343"/>
      <c r="AU4319" s="343"/>
      <c r="AV4319" s="343"/>
      <c r="AW4319" s="343"/>
      <c r="AX4319" s="343"/>
      <c r="AY4319" s="343"/>
      <c r="AZ4319" s="343"/>
      <c r="BA4319" s="343"/>
      <c r="BB4319" s="343"/>
      <c r="BC4319" s="343"/>
      <c r="BD4319" s="343"/>
      <c r="BE4319" s="475"/>
      <c r="BF4319" s="475"/>
      <c r="BG4319" s="475"/>
      <c r="BH4319" s="475"/>
      <c r="BI4319" s="475"/>
      <c r="BJ4319" s="475"/>
      <c r="BK4319" s="475"/>
      <c r="BL4319" s="475"/>
      <c r="BM4319" s="475"/>
      <c r="BN4319" s="475"/>
      <c r="BO4319" s="475"/>
      <c r="BP4319" s="306"/>
      <c r="BQ4319" s="496"/>
      <c r="BR4319" s="496"/>
      <c r="BS4319" s="496"/>
      <c r="BT4319" s="496"/>
      <c r="BU4319" s="496"/>
      <c r="BV4319" s="496"/>
    </row>
    <row r="4320" spans="1:74" s="52" customFormat="1" ht="12.75">
      <c r="A4320" s="45">
        <v>2670.0804681784898</v>
      </c>
      <c r="B4320" s="46" t="s">
        <v>364</v>
      </c>
      <c r="C4320" s="47" t="s">
        <v>396</v>
      </c>
      <c r="D4320" s="48">
        <v>200.00073042684471</v>
      </c>
      <c r="E4320" s="49">
        <v>39.402920000000002</v>
      </c>
      <c r="F4320" s="49">
        <v>3.61E-2</v>
      </c>
      <c r="G4320" s="49">
        <v>14.941850000000001</v>
      </c>
      <c r="H4320" s="49">
        <v>0.29549999999999998</v>
      </c>
      <c r="I4320" s="49">
        <v>0.1958</v>
      </c>
      <c r="J4320" s="49">
        <v>45.085729999999998</v>
      </c>
      <c r="K4320" s="49">
        <v>0.24540000000000001</v>
      </c>
      <c r="L4320" s="49">
        <v>100.2033</v>
      </c>
      <c r="M4320" s="47"/>
      <c r="N4320" s="50">
        <v>0.98961445482779253</v>
      </c>
      <c r="O4320" s="50">
        <v>7.1683671383359032E-4</v>
      </c>
      <c r="P4320" s="50">
        <v>0.31383255282498129</v>
      </c>
      <c r="Q4320" s="50">
        <v>5.9695143548286955E-3</v>
      </c>
      <c r="R4320" s="50">
        <v>4.1652018246382625E-3</v>
      </c>
      <c r="S4320" s="50">
        <v>1.6880498773867645</v>
      </c>
      <c r="T4320" s="50">
        <v>6.6034338117012484E-3</v>
      </c>
      <c r="U4320" s="50">
        <v>3.0089518717445403</v>
      </c>
      <c r="V4320" s="51">
        <v>84.323127667802837</v>
      </c>
      <c r="X4320" s="49">
        <v>0.26</v>
      </c>
      <c r="Y4320" s="49">
        <v>52.16</v>
      </c>
      <c r="Z4320" s="49">
        <v>0.59</v>
      </c>
      <c r="AA4320" s="49">
        <v>6.25</v>
      </c>
      <c r="AB4320" s="49">
        <v>11.16</v>
      </c>
      <c r="AC4320" s="49">
        <v>0.25</v>
      </c>
      <c r="AD4320" s="49">
        <v>2.2799999999999998</v>
      </c>
      <c r="AE4320" s="312"/>
      <c r="AF4320" s="465" t="s">
        <v>440</v>
      </c>
      <c r="AG4320" s="343">
        <v>30</v>
      </c>
      <c r="AH4320" s="343">
        <v>15</v>
      </c>
      <c r="AI4320" s="343"/>
      <c r="AJ4320" s="343"/>
      <c r="AK4320" s="343"/>
      <c r="AL4320" s="343"/>
      <c r="AM4320" s="343"/>
      <c r="AN4320" s="343"/>
      <c r="AO4320" s="343"/>
      <c r="AP4320" s="343"/>
      <c r="AQ4320" s="343"/>
      <c r="AR4320" s="343"/>
      <c r="AS4320" s="343"/>
      <c r="AT4320" s="343"/>
      <c r="AU4320" s="343"/>
      <c r="AV4320" s="343"/>
      <c r="AW4320" s="343"/>
      <c r="AX4320" s="343"/>
      <c r="AY4320" s="343"/>
      <c r="AZ4320" s="343"/>
      <c r="BA4320" s="343"/>
      <c r="BB4320" s="343"/>
      <c r="BC4320" s="343"/>
      <c r="BD4320" s="343"/>
      <c r="BE4320" s="475"/>
      <c r="BF4320" s="475"/>
      <c r="BG4320" s="475"/>
      <c r="BH4320" s="475"/>
      <c r="BI4320" s="475"/>
      <c r="BJ4320" s="475"/>
      <c r="BK4320" s="475"/>
      <c r="BL4320" s="475"/>
      <c r="BM4320" s="475"/>
      <c r="BN4320" s="475"/>
      <c r="BO4320" s="475"/>
      <c r="BP4320" s="306"/>
      <c r="BQ4320" s="496"/>
      <c r="BR4320" s="496"/>
      <c r="BS4320" s="496"/>
      <c r="BT4320" s="496"/>
      <c r="BU4320" s="496"/>
      <c r="BV4320" s="496"/>
    </row>
    <row r="4321" spans="1:74" s="52" customFormat="1" ht="12.75">
      <c r="A4321" s="45">
        <v>2670.0804681784898</v>
      </c>
      <c r="B4321" s="46" t="s">
        <v>364</v>
      </c>
      <c r="C4321" s="47" t="s">
        <v>396</v>
      </c>
      <c r="D4321" s="48">
        <v>208.00073042684471</v>
      </c>
      <c r="E4321" s="49">
        <v>39.54627</v>
      </c>
      <c r="F4321" s="49">
        <v>7.1900000000000006E-2</v>
      </c>
      <c r="G4321" s="49">
        <v>14.941850000000001</v>
      </c>
      <c r="H4321" s="49">
        <v>0.30420000000000003</v>
      </c>
      <c r="I4321" s="49">
        <v>0.2006</v>
      </c>
      <c r="J4321" s="49">
        <v>45.06561</v>
      </c>
      <c r="K4321" s="49">
        <v>0.23250000000000001</v>
      </c>
      <c r="L4321" s="49">
        <v>100.36293000000001</v>
      </c>
      <c r="M4321" s="47"/>
      <c r="N4321" s="50">
        <v>0.9911059979004071</v>
      </c>
      <c r="O4321" s="50">
        <v>1.4246851012796574E-3</v>
      </c>
      <c r="P4321" s="50">
        <v>0.31316624393473486</v>
      </c>
      <c r="Q4321" s="50">
        <v>6.1322193233440021E-3</v>
      </c>
      <c r="R4321" s="50">
        <v>4.2582508828428204E-3</v>
      </c>
      <c r="S4321" s="50">
        <v>1.683714208204018</v>
      </c>
      <c r="T4321" s="50">
        <v>6.2430265504066556E-3</v>
      </c>
      <c r="U4321" s="50">
        <v>3.0060446318970331</v>
      </c>
      <c r="V4321" s="51">
        <v>84.317226221563786</v>
      </c>
      <c r="X4321" s="49">
        <v>0.26</v>
      </c>
      <c r="Y4321" s="49">
        <v>27.62</v>
      </c>
      <c r="Z4321" s="49">
        <v>0.59</v>
      </c>
      <c r="AA4321" s="49">
        <v>6.06</v>
      </c>
      <c r="AB4321" s="49">
        <v>10.91</v>
      </c>
      <c r="AC4321" s="49">
        <v>0.25</v>
      </c>
      <c r="AD4321" s="49">
        <v>2.4</v>
      </c>
      <c r="AE4321" s="312"/>
      <c r="AF4321" s="465" t="s">
        <v>440</v>
      </c>
      <c r="AG4321" s="343">
        <v>30</v>
      </c>
      <c r="AH4321" s="343">
        <v>15</v>
      </c>
      <c r="AI4321" s="343"/>
      <c r="AJ4321" s="343"/>
      <c r="AK4321" s="343"/>
      <c r="AL4321" s="343"/>
      <c r="AM4321" s="343"/>
      <c r="AN4321" s="343"/>
      <c r="AO4321" s="343"/>
      <c r="AP4321" s="343"/>
      <c r="AQ4321" s="343"/>
      <c r="AR4321" s="343"/>
      <c r="AS4321" s="343"/>
      <c r="AT4321" s="343"/>
      <c r="AU4321" s="343"/>
      <c r="AV4321" s="343"/>
      <c r="AW4321" s="343"/>
      <c r="AX4321" s="343"/>
      <c r="AY4321" s="343"/>
      <c r="AZ4321" s="343"/>
      <c r="BA4321" s="343"/>
      <c r="BB4321" s="343"/>
      <c r="BC4321" s="343"/>
      <c r="BD4321" s="343"/>
      <c r="BE4321" s="475"/>
      <c r="BF4321" s="475"/>
      <c r="BG4321" s="475"/>
      <c r="BH4321" s="475"/>
      <c r="BI4321" s="475"/>
      <c r="BJ4321" s="475"/>
      <c r="BK4321" s="475"/>
      <c r="BL4321" s="475"/>
      <c r="BM4321" s="475"/>
      <c r="BN4321" s="475"/>
      <c r="BO4321" s="475"/>
      <c r="BP4321" s="306"/>
      <c r="BQ4321" s="496"/>
      <c r="BR4321" s="496"/>
      <c r="BS4321" s="496"/>
      <c r="BT4321" s="496"/>
      <c r="BU4321" s="496"/>
      <c r="BV4321" s="496"/>
    </row>
    <row r="4322" spans="1:74" s="52" customFormat="1" ht="12.75">
      <c r="A4322" s="45">
        <v>2670.0804681784898</v>
      </c>
      <c r="B4322" s="46" t="s">
        <v>364</v>
      </c>
      <c r="C4322" s="47" t="s">
        <v>396</v>
      </c>
      <c r="D4322" s="48">
        <v>216.00073042684471</v>
      </c>
      <c r="E4322" s="49">
        <v>39.771549999999998</v>
      </c>
      <c r="F4322" s="49">
        <v>1.34E-2</v>
      </c>
      <c r="G4322" s="49">
        <v>14.941850000000001</v>
      </c>
      <c r="H4322" s="49">
        <v>0.26750000000000002</v>
      </c>
      <c r="I4322" s="49">
        <v>0.1875</v>
      </c>
      <c r="J4322" s="49">
        <v>45.216500000000003</v>
      </c>
      <c r="K4322" s="49">
        <v>0.2429</v>
      </c>
      <c r="L4322" s="49">
        <v>100.64120000000001</v>
      </c>
      <c r="M4322" s="47"/>
      <c r="N4322" s="50">
        <v>0.99359400408591603</v>
      </c>
      <c r="O4322" s="50">
        <v>2.6467727737980082E-4</v>
      </c>
      <c r="P4322" s="50">
        <v>0.31217405910516777</v>
      </c>
      <c r="Q4322" s="50">
        <v>5.3753175297637954E-3</v>
      </c>
      <c r="R4322" s="50">
        <v>3.9675595733509334E-3</v>
      </c>
      <c r="S4322" s="50">
        <v>1.6839994034175558</v>
      </c>
      <c r="T4322" s="50">
        <v>6.5016203701901611E-3</v>
      </c>
      <c r="U4322" s="50">
        <v>3.0058766413593241</v>
      </c>
      <c r="V4322" s="51">
        <v>84.361376154622931</v>
      </c>
      <c r="X4322" s="49">
        <v>0.26</v>
      </c>
      <c r="Y4322" s="49">
        <v>142.22999999999999</v>
      </c>
      <c r="Z4322" s="49">
        <v>0.59</v>
      </c>
      <c r="AA4322" s="49">
        <v>6.97</v>
      </c>
      <c r="AB4322" s="49">
        <v>11.58</v>
      </c>
      <c r="AC4322" s="49">
        <v>0.25</v>
      </c>
      <c r="AD4322" s="49">
        <v>2.2999999999999998</v>
      </c>
      <c r="AE4322" s="312"/>
      <c r="AF4322" s="465" t="s">
        <v>440</v>
      </c>
      <c r="AG4322" s="343">
        <v>30</v>
      </c>
      <c r="AH4322" s="343">
        <v>15</v>
      </c>
      <c r="AI4322" s="343"/>
      <c r="AJ4322" s="343"/>
      <c r="AK4322" s="343"/>
      <c r="AL4322" s="343"/>
      <c r="AM4322" s="343"/>
      <c r="AN4322" s="343"/>
      <c r="AO4322" s="343"/>
      <c r="AP4322" s="343"/>
      <c r="AQ4322" s="343"/>
      <c r="AR4322" s="343"/>
      <c r="AS4322" s="343"/>
      <c r="AT4322" s="343"/>
      <c r="AU4322" s="343"/>
      <c r="AV4322" s="343"/>
      <c r="AW4322" s="343"/>
      <c r="AX4322" s="343"/>
      <c r="AY4322" s="343"/>
      <c r="AZ4322" s="343"/>
      <c r="BA4322" s="343"/>
      <c r="BB4322" s="343"/>
      <c r="BC4322" s="343"/>
      <c r="BD4322" s="343"/>
      <c r="BE4322" s="475"/>
      <c r="BF4322" s="475"/>
      <c r="BG4322" s="475"/>
      <c r="BH4322" s="475"/>
      <c r="BI4322" s="475"/>
      <c r="BJ4322" s="475"/>
      <c r="BK4322" s="475"/>
      <c r="BL4322" s="475"/>
      <c r="BM4322" s="475"/>
      <c r="BN4322" s="475"/>
      <c r="BO4322" s="475"/>
      <c r="BP4322" s="306"/>
      <c r="BQ4322" s="496"/>
      <c r="BR4322" s="496"/>
      <c r="BS4322" s="496"/>
      <c r="BT4322" s="496"/>
      <c r="BU4322" s="496"/>
      <c r="BV4322" s="496"/>
    </row>
    <row r="4323" spans="1:74" s="52" customFormat="1" ht="12.75">
      <c r="A4323" s="45">
        <v>2670.0804681784898</v>
      </c>
      <c r="B4323" s="46" t="s">
        <v>364</v>
      </c>
      <c r="C4323" s="47" t="s">
        <v>396</v>
      </c>
      <c r="D4323" s="48">
        <v>224.00073042684471</v>
      </c>
      <c r="E4323" s="49">
        <v>39.35172</v>
      </c>
      <c r="F4323" s="49">
        <v>4.6399999999999997E-2</v>
      </c>
      <c r="G4323" s="49">
        <v>14.891870000000001</v>
      </c>
      <c r="H4323" s="49">
        <v>0.26900000000000002</v>
      </c>
      <c r="I4323" s="49">
        <v>0.1845</v>
      </c>
      <c r="J4323" s="49">
        <v>45.015320000000003</v>
      </c>
      <c r="K4323" s="49">
        <v>0.2452</v>
      </c>
      <c r="L4323" s="49">
        <v>100.00401000000001</v>
      </c>
      <c r="M4323" s="47"/>
      <c r="N4323" s="50">
        <v>0.98991868367659741</v>
      </c>
      <c r="O4323" s="50">
        <v>9.2284592188205923E-4</v>
      </c>
      <c r="P4323" s="50">
        <v>0.31328603201787608</v>
      </c>
      <c r="Q4323" s="50">
        <v>5.4429202888127302E-3</v>
      </c>
      <c r="R4323" s="50">
        <v>3.9311345764055875E-3</v>
      </c>
      <c r="S4323" s="50">
        <v>1.6881253402974248</v>
      </c>
      <c r="T4323" s="50">
        <v>6.608667700639754E-3</v>
      </c>
      <c r="U4323" s="50">
        <v>3.0082356244796378</v>
      </c>
      <c r="V4323" s="51">
        <v>84.346744684704362</v>
      </c>
      <c r="X4323" s="49">
        <v>0.26</v>
      </c>
      <c r="Y4323" s="49">
        <v>42.02</v>
      </c>
      <c r="Z4323" s="49">
        <v>0.59</v>
      </c>
      <c r="AA4323" s="49">
        <v>6.84</v>
      </c>
      <c r="AB4323" s="49">
        <v>11.69</v>
      </c>
      <c r="AC4323" s="49">
        <v>0.25</v>
      </c>
      <c r="AD4323" s="49">
        <v>2.27</v>
      </c>
      <c r="AE4323" s="312"/>
      <c r="AF4323" s="465" t="s">
        <v>440</v>
      </c>
      <c r="AG4323" s="343">
        <v>30</v>
      </c>
      <c r="AH4323" s="343">
        <v>15</v>
      </c>
      <c r="AI4323" s="343"/>
      <c r="AJ4323" s="343"/>
      <c r="AK4323" s="343"/>
      <c r="AL4323" s="343"/>
      <c r="AM4323" s="343"/>
      <c r="AN4323" s="343"/>
      <c r="AO4323" s="343"/>
      <c r="AP4323" s="343"/>
      <c r="AQ4323" s="343"/>
      <c r="AR4323" s="343"/>
      <c r="AS4323" s="343"/>
      <c r="AT4323" s="343"/>
      <c r="AU4323" s="343"/>
      <c r="AV4323" s="343"/>
      <c r="AW4323" s="343"/>
      <c r="AX4323" s="343"/>
      <c r="AY4323" s="343"/>
      <c r="AZ4323" s="343"/>
      <c r="BA4323" s="343"/>
      <c r="BB4323" s="343"/>
      <c r="BC4323" s="343"/>
      <c r="BD4323" s="343"/>
      <c r="BE4323" s="475"/>
      <c r="BF4323" s="475"/>
      <c r="BG4323" s="475"/>
      <c r="BH4323" s="475"/>
      <c r="BI4323" s="475"/>
      <c r="BJ4323" s="475"/>
      <c r="BK4323" s="475"/>
      <c r="BL4323" s="475"/>
      <c r="BM4323" s="475"/>
      <c r="BN4323" s="475"/>
      <c r="BO4323" s="475"/>
      <c r="BP4323" s="306"/>
      <c r="BQ4323" s="496"/>
      <c r="BR4323" s="496"/>
      <c r="BS4323" s="496"/>
      <c r="BT4323" s="496"/>
      <c r="BU4323" s="496"/>
      <c r="BV4323" s="496"/>
    </row>
    <row r="4324" spans="1:74" s="52" customFormat="1" ht="12.75">
      <c r="A4324" s="45">
        <v>2670.0804681784898</v>
      </c>
      <c r="B4324" s="46" t="s">
        <v>364</v>
      </c>
      <c r="C4324" s="47" t="s">
        <v>396</v>
      </c>
      <c r="D4324" s="48">
        <v>232.00073042684471</v>
      </c>
      <c r="E4324" s="49">
        <v>39.392679999999999</v>
      </c>
      <c r="F4324" s="49">
        <v>3.3799999999999997E-2</v>
      </c>
      <c r="G4324" s="49">
        <v>14.931850000000001</v>
      </c>
      <c r="H4324" s="49">
        <v>0.28489999999999999</v>
      </c>
      <c r="I4324" s="49">
        <v>0.21859999999999999</v>
      </c>
      <c r="J4324" s="49">
        <v>44.834249999999997</v>
      </c>
      <c r="K4324" s="49">
        <v>0.2389</v>
      </c>
      <c r="L4324" s="49">
        <v>99.934979999999996</v>
      </c>
      <c r="M4324" s="47"/>
      <c r="N4324" s="50">
        <v>0.99188187898315772</v>
      </c>
      <c r="O4324" s="50">
        <v>6.7287833179280809E-4</v>
      </c>
      <c r="P4324" s="50">
        <v>0.314422806932383</v>
      </c>
      <c r="Q4324" s="50">
        <v>5.7700658505287737E-3</v>
      </c>
      <c r="R4324" s="50">
        <v>4.6620864745839331E-3</v>
      </c>
      <c r="S4324" s="50">
        <v>1.6829177174781338</v>
      </c>
      <c r="T4324" s="50">
        <v>6.4449303026770186E-3</v>
      </c>
      <c r="U4324" s="50">
        <v>3.0067723643532571</v>
      </c>
      <c r="V4324" s="51">
        <v>84.257926823710747</v>
      </c>
      <c r="X4324" s="49">
        <v>0.26</v>
      </c>
      <c r="Y4324" s="49">
        <v>57.04</v>
      </c>
      <c r="Z4324" s="49">
        <v>0.59</v>
      </c>
      <c r="AA4324" s="49">
        <v>6.49</v>
      </c>
      <c r="AB4324" s="49">
        <v>10.039999999999999</v>
      </c>
      <c r="AC4324" s="49">
        <v>0.25</v>
      </c>
      <c r="AD4324" s="49">
        <v>2.34</v>
      </c>
      <c r="AE4324" s="312"/>
      <c r="AF4324" s="465" t="s">
        <v>440</v>
      </c>
      <c r="AG4324" s="343">
        <v>30</v>
      </c>
      <c r="AH4324" s="343">
        <v>15</v>
      </c>
      <c r="AI4324" s="343"/>
      <c r="AJ4324" s="343"/>
      <c r="AK4324" s="343"/>
      <c r="AL4324" s="343"/>
      <c r="AM4324" s="343"/>
      <c r="AN4324" s="343"/>
      <c r="AO4324" s="343"/>
      <c r="AP4324" s="343"/>
      <c r="AQ4324" s="343"/>
      <c r="AR4324" s="343"/>
      <c r="AS4324" s="343"/>
      <c r="AT4324" s="343"/>
      <c r="AU4324" s="343"/>
      <c r="AV4324" s="343"/>
      <c r="AW4324" s="343"/>
      <c r="AX4324" s="343"/>
      <c r="AY4324" s="343"/>
      <c r="AZ4324" s="343"/>
      <c r="BA4324" s="343"/>
      <c r="BB4324" s="343"/>
      <c r="BC4324" s="343"/>
      <c r="BD4324" s="343"/>
      <c r="BE4324" s="475"/>
      <c r="BF4324" s="475"/>
      <c r="BG4324" s="475"/>
      <c r="BH4324" s="475"/>
      <c r="BI4324" s="475"/>
      <c r="BJ4324" s="475"/>
      <c r="BK4324" s="475"/>
      <c r="BL4324" s="475"/>
      <c r="BM4324" s="475"/>
      <c r="BN4324" s="475"/>
      <c r="BO4324" s="475"/>
      <c r="BP4324" s="306"/>
      <c r="BQ4324" s="496"/>
      <c r="BR4324" s="496"/>
      <c r="BS4324" s="496"/>
      <c r="BT4324" s="496"/>
      <c r="BU4324" s="496"/>
      <c r="BV4324" s="496"/>
    </row>
    <row r="4325" spans="1:74" s="52" customFormat="1" ht="12.75">
      <c r="A4325" s="45">
        <v>2670.0804681784898</v>
      </c>
      <c r="B4325" s="46" t="s">
        <v>364</v>
      </c>
      <c r="C4325" s="47" t="s">
        <v>396</v>
      </c>
      <c r="D4325" s="48">
        <v>240.00073042684471</v>
      </c>
      <c r="E4325" s="49">
        <v>39.269799999999996</v>
      </c>
      <c r="F4325" s="49">
        <v>2.1499999999999998E-2</v>
      </c>
      <c r="G4325" s="49">
        <v>14.831910000000001</v>
      </c>
      <c r="H4325" s="49">
        <v>0.27800000000000002</v>
      </c>
      <c r="I4325" s="49">
        <v>0.23069999999999999</v>
      </c>
      <c r="J4325" s="49">
        <v>44.743720000000003</v>
      </c>
      <c r="K4325" s="49">
        <v>0.23219999999999999</v>
      </c>
      <c r="L4325" s="49">
        <v>99.607830000000007</v>
      </c>
      <c r="M4325" s="47"/>
      <c r="N4325" s="50">
        <v>0.99188443841568541</v>
      </c>
      <c r="O4325" s="50">
        <v>4.2935474046250388E-4</v>
      </c>
      <c r="P4325" s="50">
        <v>0.31329644201903872</v>
      </c>
      <c r="Q4325" s="50">
        <v>5.6479530201788766E-3</v>
      </c>
      <c r="R4325" s="50">
        <v>4.9355518763631243E-3</v>
      </c>
      <c r="S4325" s="50">
        <v>1.6847793135331257</v>
      </c>
      <c r="T4325" s="50">
        <v>6.283798498535254E-3</v>
      </c>
      <c r="U4325" s="50">
        <v>3.0072568521033896</v>
      </c>
      <c r="V4325" s="51">
        <v>84.320091911006656</v>
      </c>
      <c r="X4325" s="49">
        <v>0.26</v>
      </c>
      <c r="Y4325" s="49">
        <v>85.65</v>
      </c>
      <c r="Z4325" s="49">
        <v>0.59</v>
      </c>
      <c r="AA4325" s="49">
        <v>6.64</v>
      </c>
      <c r="AB4325" s="49">
        <v>9.6300000000000008</v>
      </c>
      <c r="AC4325" s="49">
        <v>0.25</v>
      </c>
      <c r="AD4325" s="49">
        <v>2.38</v>
      </c>
      <c r="AE4325" s="312"/>
      <c r="AF4325" s="465" t="s">
        <v>440</v>
      </c>
      <c r="AG4325" s="343">
        <v>30</v>
      </c>
      <c r="AH4325" s="343">
        <v>15</v>
      </c>
      <c r="AI4325" s="343"/>
      <c r="AJ4325" s="343"/>
      <c r="AK4325" s="343"/>
      <c r="AL4325" s="343"/>
      <c r="AM4325" s="343"/>
      <c r="AN4325" s="343"/>
      <c r="AO4325" s="343"/>
      <c r="AP4325" s="343"/>
      <c r="AQ4325" s="343"/>
      <c r="AR4325" s="343"/>
      <c r="AS4325" s="343"/>
      <c r="AT4325" s="343"/>
      <c r="AU4325" s="343"/>
      <c r="AV4325" s="343"/>
      <c r="AW4325" s="343"/>
      <c r="AX4325" s="343"/>
      <c r="AY4325" s="343"/>
      <c r="AZ4325" s="343"/>
      <c r="BA4325" s="343"/>
      <c r="BB4325" s="343"/>
      <c r="BC4325" s="343"/>
      <c r="BD4325" s="343"/>
      <c r="BE4325" s="475"/>
      <c r="BF4325" s="475"/>
      <c r="BG4325" s="475"/>
      <c r="BH4325" s="475"/>
      <c r="BI4325" s="475"/>
      <c r="BJ4325" s="475"/>
      <c r="BK4325" s="475"/>
      <c r="BL4325" s="475"/>
      <c r="BM4325" s="475"/>
      <c r="BN4325" s="475"/>
      <c r="BO4325" s="475"/>
      <c r="BP4325" s="306"/>
      <c r="BQ4325" s="496"/>
      <c r="BR4325" s="496"/>
      <c r="BS4325" s="496"/>
      <c r="BT4325" s="496"/>
      <c r="BU4325" s="496"/>
      <c r="BV4325" s="496"/>
    </row>
    <row r="4326" spans="1:74" s="52" customFormat="1" ht="12.75">
      <c r="A4326" s="45">
        <v>2670.0804681784898</v>
      </c>
      <c r="B4326" s="46" t="s">
        <v>364</v>
      </c>
      <c r="C4326" s="47" t="s">
        <v>396</v>
      </c>
      <c r="D4326" s="48">
        <v>248.00073042684471</v>
      </c>
      <c r="E4326" s="49">
        <v>39.331240000000001</v>
      </c>
      <c r="F4326" s="49">
        <v>2.6700000000000002E-2</v>
      </c>
      <c r="G4326" s="49">
        <v>14.87189</v>
      </c>
      <c r="H4326" s="49">
        <v>0.28310000000000002</v>
      </c>
      <c r="I4326" s="49">
        <v>0.222</v>
      </c>
      <c r="J4326" s="49">
        <v>44.854370000000003</v>
      </c>
      <c r="K4326" s="49">
        <v>0.24399999999999999</v>
      </c>
      <c r="L4326" s="49">
        <v>99.833300000000008</v>
      </c>
      <c r="M4326" s="47"/>
      <c r="N4326" s="50">
        <v>0.99128941843830021</v>
      </c>
      <c r="O4326" s="50">
        <v>5.3204639890535254E-4</v>
      </c>
      <c r="P4326" s="50">
        <v>0.31346206491639644</v>
      </c>
      <c r="Q4326" s="50">
        <v>5.7391370183951492E-3</v>
      </c>
      <c r="R4326" s="50">
        <v>4.7391618991611938E-3</v>
      </c>
      <c r="S4326" s="50">
        <v>1.6852957997032323</v>
      </c>
      <c r="T4326" s="50">
        <v>6.5888603894982594E-3</v>
      </c>
      <c r="U4326" s="50">
        <v>3.0076464887638892</v>
      </c>
      <c r="V4326" s="51">
        <v>84.317156646883319</v>
      </c>
      <c r="X4326" s="49">
        <v>0.26</v>
      </c>
      <c r="Y4326" s="49">
        <v>70.040000000000006</v>
      </c>
      <c r="Z4326" s="49">
        <v>0.59</v>
      </c>
      <c r="AA4326" s="49">
        <v>6.49</v>
      </c>
      <c r="AB4326" s="49">
        <v>9.98</v>
      </c>
      <c r="AC4326" s="49">
        <v>0.25</v>
      </c>
      <c r="AD4326" s="49">
        <v>2.2799999999999998</v>
      </c>
      <c r="AE4326" s="312"/>
      <c r="AF4326" s="465" t="s">
        <v>440</v>
      </c>
      <c r="AG4326" s="343">
        <v>30</v>
      </c>
      <c r="AH4326" s="343">
        <v>15</v>
      </c>
      <c r="AI4326" s="343"/>
      <c r="AJ4326" s="343"/>
      <c r="AK4326" s="343"/>
      <c r="AL4326" s="343"/>
      <c r="AM4326" s="343"/>
      <c r="AN4326" s="343"/>
      <c r="AO4326" s="343"/>
      <c r="AP4326" s="343"/>
      <c r="AQ4326" s="343"/>
      <c r="AR4326" s="343"/>
      <c r="AS4326" s="343"/>
      <c r="AT4326" s="343"/>
      <c r="AU4326" s="343"/>
      <c r="AV4326" s="343"/>
      <c r="AW4326" s="343"/>
      <c r="AX4326" s="343"/>
      <c r="AY4326" s="343"/>
      <c r="AZ4326" s="343"/>
      <c r="BA4326" s="343"/>
      <c r="BB4326" s="343"/>
      <c r="BC4326" s="343"/>
      <c r="BD4326" s="343"/>
      <c r="BE4326" s="475"/>
      <c r="BF4326" s="475"/>
      <c r="BG4326" s="475"/>
      <c r="BH4326" s="475"/>
      <c r="BI4326" s="475"/>
      <c r="BJ4326" s="475"/>
      <c r="BK4326" s="475"/>
      <c r="BL4326" s="475"/>
      <c r="BM4326" s="475"/>
      <c r="BN4326" s="475"/>
      <c r="BO4326" s="475"/>
      <c r="BP4326" s="306"/>
      <c r="BQ4326" s="496"/>
      <c r="BR4326" s="496"/>
      <c r="BS4326" s="496"/>
      <c r="BT4326" s="496"/>
      <c r="BU4326" s="496"/>
      <c r="BV4326" s="496"/>
    </row>
    <row r="4327" spans="1:74" s="52" customFormat="1" ht="12.75">
      <c r="A4327" s="45">
        <v>2670.0804681784898</v>
      </c>
      <c r="B4327" s="46" t="s">
        <v>364</v>
      </c>
      <c r="C4327" s="47" t="s">
        <v>396</v>
      </c>
      <c r="D4327" s="48">
        <v>256.00073042684471</v>
      </c>
      <c r="E4327" s="49">
        <v>39.443869999999997</v>
      </c>
      <c r="F4327" s="49">
        <v>7.3599999999999999E-2</v>
      </c>
      <c r="G4327" s="49">
        <v>14.971830000000001</v>
      </c>
      <c r="H4327" s="49">
        <v>0.2792</v>
      </c>
      <c r="I4327" s="49">
        <v>0.22009999999999999</v>
      </c>
      <c r="J4327" s="49">
        <v>44.814129999999999</v>
      </c>
      <c r="K4327" s="49">
        <v>0.24079999999999999</v>
      </c>
      <c r="L4327" s="49">
        <v>100.04352999999999</v>
      </c>
      <c r="M4327" s="47"/>
      <c r="N4327" s="50">
        <v>0.99192859926793031</v>
      </c>
      <c r="O4327" s="50">
        <v>1.4633699163050509E-3</v>
      </c>
      <c r="P4327" s="50">
        <v>0.31487035547722098</v>
      </c>
      <c r="Q4327" s="50">
        <v>5.6475514952598563E-3</v>
      </c>
      <c r="R4327" s="50">
        <v>4.6882058776783362E-3</v>
      </c>
      <c r="S4327" s="50">
        <v>1.6800585163879065</v>
      </c>
      <c r="T4327" s="50">
        <v>6.4880624771587025E-3</v>
      </c>
      <c r="U4327" s="50">
        <v>3.0051446608994596</v>
      </c>
      <c r="V4327" s="51">
        <v>84.216462054467243</v>
      </c>
      <c r="X4327" s="49">
        <v>0.26</v>
      </c>
      <c r="Y4327" s="49">
        <v>26.98</v>
      </c>
      <c r="Z4327" s="49">
        <v>0.59</v>
      </c>
      <c r="AA4327" s="49">
        <v>6.66</v>
      </c>
      <c r="AB4327" s="49">
        <v>9.93</v>
      </c>
      <c r="AC4327" s="49">
        <v>0.25</v>
      </c>
      <c r="AD4327" s="49">
        <v>2.3199999999999998</v>
      </c>
      <c r="AE4327" s="312"/>
      <c r="AF4327" s="465" t="s">
        <v>440</v>
      </c>
      <c r="AG4327" s="343">
        <v>30</v>
      </c>
      <c r="AH4327" s="343">
        <v>15</v>
      </c>
      <c r="AI4327" s="343"/>
      <c r="AJ4327" s="343"/>
      <c r="AK4327" s="343"/>
      <c r="AL4327" s="343"/>
      <c r="AM4327" s="343"/>
      <c r="AN4327" s="343"/>
      <c r="AO4327" s="343"/>
      <c r="AP4327" s="343"/>
      <c r="AQ4327" s="343"/>
      <c r="AR4327" s="343"/>
      <c r="AS4327" s="343"/>
      <c r="AT4327" s="343"/>
      <c r="AU4327" s="343"/>
      <c r="AV4327" s="343"/>
      <c r="AW4327" s="343"/>
      <c r="AX4327" s="343"/>
      <c r="AY4327" s="343"/>
      <c r="AZ4327" s="343"/>
      <c r="BA4327" s="343"/>
      <c r="BB4327" s="343"/>
      <c r="BC4327" s="343"/>
      <c r="BD4327" s="343"/>
      <c r="BE4327" s="475"/>
      <c r="BF4327" s="475"/>
      <c r="BG4327" s="475"/>
      <c r="BH4327" s="475"/>
      <c r="BI4327" s="475"/>
      <c r="BJ4327" s="475"/>
      <c r="BK4327" s="475"/>
      <c r="BL4327" s="475"/>
      <c r="BM4327" s="475"/>
      <c r="BN4327" s="475"/>
      <c r="BO4327" s="475"/>
      <c r="BP4327" s="306"/>
      <c r="BQ4327" s="496"/>
      <c r="BR4327" s="496"/>
      <c r="BS4327" s="496"/>
      <c r="BT4327" s="496"/>
      <c r="BU4327" s="496"/>
      <c r="BV4327" s="496"/>
    </row>
    <row r="4328" spans="1:74" s="52" customFormat="1" ht="12.75">
      <c r="A4328" s="45">
        <v>2670.0804681784898</v>
      </c>
      <c r="B4328" s="46" t="s">
        <v>364</v>
      </c>
      <c r="C4328" s="47" t="s">
        <v>396</v>
      </c>
      <c r="D4328" s="48">
        <v>264.00073042684471</v>
      </c>
      <c r="E4328" s="49">
        <v>39.382429999999999</v>
      </c>
      <c r="F4328" s="49">
        <v>2.5499999999999998E-2</v>
      </c>
      <c r="G4328" s="49">
        <v>14.901870000000001</v>
      </c>
      <c r="H4328" s="49">
        <v>0.29449999999999998</v>
      </c>
      <c r="I4328" s="49">
        <v>0.22600000000000001</v>
      </c>
      <c r="J4328" s="49">
        <v>45.00526</v>
      </c>
      <c r="K4328" s="49">
        <v>0.24909999999999999</v>
      </c>
      <c r="L4328" s="49">
        <v>100.08466</v>
      </c>
      <c r="M4328" s="47"/>
      <c r="N4328" s="50">
        <v>0.99028607449328176</v>
      </c>
      <c r="O4328" s="50">
        <v>5.0696007428111521E-4</v>
      </c>
      <c r="P4328" s="50">
        <v>0.31336820264570592</v>
      </c>
      <c r="Q4328" s="50">
        <v>5.9564479867070513E-3</v>
      </c>
      <c r="R4328" s="50">
        <v>4.8134042891648564E-3</v>
      </c>
      <c r="S4328" s="50">
        <v>1.6870578803520317</v>
      </c>
      <c r="T4328" s="50">
        <v>6.7110355169832346E-3</v>
      </c>
      <c r="U4328" s="50">
        <v>3.0087000053581558</v>
      </c>
      <c r="V4328" s="51">
        <v>84.334927178308533</v>
      </c>
      <c r="X4328" s="49">
        <v>0.26</v>
      </c>
      <c r="Y4328" s="49">
        <v>74.17</v>
      </c>
      <c r="Z4328" s="49">
        <v>0.59</v>
      </c>
      <c r="AA4328" s="49">
        <v>6.23</v>
      </c>
      <c r="AB4328" s="49">
        <v>9.83</v>
      </c>
      <c r="AC4328" s="49">
        <v>0.25</v>
      </c>
      <c r="AD4328" s="49">
        <v>2.2599999999999998</v>
      </c>
      <c r="AE4328" s="312"/>
      <c r="AF4328" s="465" t="s">
        <v>440</v>
      </c>
      <c r="AG4328" s="343">
        <v>30</v>
      </c>
      <c r="AH4328" s="343">
        <v>15</v>
      </c>
      <c r="AI4328" s="343"/>
      <c r="AJ4328" s="343"/>
      <c r="AK4328" s="343"/>
      <c r="AL4328" s="343"/>
      <c r="AM4328" s="343"/>
      <c r="AN4328" s="343"/>
      <c r="AO4328" s="343"/>
      <c r="AP4328" s="343"/>
      <c r="AQ4328" s="343"/>
      <c r="AR4328" s="343"/>
      <c r="AS4328" s="343"/>
      <c r="AT4328" s="343"/>
      <c r="AU4328" s="343"/>
      <c r="AV4328" s="343"/>
      <c r="AW4328" s="343"/>
      <c r="AX4328" s="343"/>
      <c r="AY4328" s="343"/>
      <c r="AZ4328" s="343"/>
      <c r="BA4328" s="343"/>
      <c r="BB4328" s="343"/>
      <c r="BC4328" s="343"/>
      <c r="BD4328" s="343"/>
      <c r="BE4328" s="475"/>
      <c r="BF4328" s="475"/>
      <c r="BG4328" s="475"/>
      <c r="BH4328" s="475"/>
      <c r="BI4328" s="475"/>
      <c r="BJ4328" s="475"/>
      <c r="BK4328" s="475"/>
      <c r="BL4328" s="475"/>
      <c r="BM4328" s="475"/>
      <c r="BN4328" s="475"/>
      <c r="BO4328" s="475"/>
      <c r="BP4328" s="306"/>
      <c r="BQ4328" s="496"/>
      <c r="BR4328" s="496"/>
      <c r="BS4328" s="496"/>
      <c r="BT4328" s="496"/>
      <c r="BU4328" s="496"/>
      <c r="BV4328" s="496"/>
    </row>
    <row r="4329" spans="1:74" s="52" customFormat="1" ht="12.75">
      <c r="A4329" s="45">
        <v>2670.0804681784898</v>
      </c>
      <c r="B4329" s="46" t="s">
        <v>364</v>
      </c>
      <c r="C4329" s="47" t="s">
        <v>396</v>
      </c>
      <c r="D4329" s="48">
        <v>272.00073042684471</v>
      </c>
      <c r="E4329" s="49">
        <v>39.310760000000002</v>
      </c>
      <c r="F4329" s="49">
        <v>4.8300009999999997E-2</v>
      </c>
      <c r="G4329" s="49">
        <v>14.841900000000001</v>
      </c>
      <c r="H4329" s="49">
        <v>0.27839999999999998</v>
      </c>
      <c r="I4329" s="49">
        <v>0.20760000000000001</v>
      </c>
      <c r="J4329" s="49">
        <v>45.125970000000002</v>
      </c>
      <c r="K4329" s="49">
        <v>0.24629999999999999</v>
      </c>
      <c r="L4329" s="49">
        <v>100.05923001000001</v>
      </c>
      <c r="M4329" s="47"/>
      <c r="N4329" s="50">
        <v>0.98842796856131632</v>
      </c>
      <c r="O4329" s="50">
        <v>9.6018788329256142E-4</v>
      </c>
      <c r="P4329" s="50">
        <v>0.31208944484042617</v>
      </c>
      <c r="Q4329" s="50">
        <v>5.6304967075484222E-3</v>
      </c>
      <c r="R4329" s="50">
        <v>4.4212662998109643E-3</v>
      </c>
      <c r="S4329" s="50">
        <v>1.6914870665250716</v>
      </c>
      <c r="T4329" s="50">
        <v>6.6352248546324268E-3</v>
      </c>
      <c r="U4329" s="50">
        <v>3.0096516556720982</v>
      </c>
      <c r="V4329" s="51">
        <v>84.423382732325621</v>
      </c>
      <c r="X4329" s="49">
        <v>0.26</v>
      </c>
      <c r="Y4329" s="49">
        <v>40.200000000000003</v>
      </c>
      <c r="Z4329" s="49">
        <v>0.59</v>
      </c>
      <c r="AA4329" s="49">
        <v>6.59</v>
      </c>
      <c r="AB4329" s="49">
        <v>10.78</v>
      </c>
      <c r="AC4329" s="49">
        <v>0.25</v>
      </c>
      <c r="AD4329" s="49">
        <v>2.27</v>
      </c>
      <c r="AE4329" s="312"/>
      <c r="AF4329" s="465" t="s">
        <v>440</v>
      </c>
      <c r="AG4329" s="343">
        <v>30</v>
      </c>
      <c r="AH4329" s="343">
        <v>15</v>
      </c>
      <c r="AI4329" s="343"/>
      <c r="AJ4329" s="343"/>
      <c r="AK4329" s="343"/>
      <c r="AL4329" s="343"/>
      <c r="AM4329" s="343"/>
      <c r="AN4329" s="343"/>
      <c r="AO4329" s="343"/>
      <c r="AP4329" s="343"/>
      <c r="AQ4329" s="343"/>
      <c r="AR4329" s="343"/>
      <c r="AS4329" s="343"/>
      <c r="AT4329" s="343"/>
      <c r="AU4329" s="343"/>
      <c r="AV4329" s="343"/>
      <c r="AW4329" s="343"/>
      <c r="AX4329" s="343"/>
      <c r="AY4329" s="343"/>
      <c r="AZ4329" s="343"/>
      <c r="BA4329" s="343"/>
      <c r="BB4329" s="343"/>
      <c r="BC4329" s="343"/>
      <c r="BD4329" s="343"/>
      <c r="BE4329" s="475"/>
      <c r="BF4329" s="475"/>
      <c r="BG4329" s="475"/>
      <c r="BH4329" s="475"/>
      <c r="BI4329" s="475"/>
      <c r="BJ4329" s="475"/>
      <c r="BK4329" s="475"/>
      <c r="BL4329" s="475"/>
      <c r="BM4329" s="475"/>
      <c r="BN4329" s="475"/>
      <c r="BO4329" s="475"/>
      <c r="BP4329" s="306"/>
      <c r="BQ4329" s="496"/>
      <c r="BR4329" s="496"/>
      <c r="BS4329" s="496"/>
      <c r="BT4329" s="496"/>
      <c r="BU4329" s="496"/>
      <c r="BV4329" s="496"/>
    </row>
    <row r="4330" spans="1:74" s="52" customFormat="1" ht="12.75">
      <c r="A4330" s="45">
        <v>2670.0804681784898</v>
      </c>
      <c r="B4330" s="46" t="s">
        <v>364</v>
      </c>
      <c r="C4330" s="47" t="s">
        <v>396</v>
      </c>
      <c r="D4330" s="48">
        <v>280.00073042684471</v>
      </c>
      <c r="E4330" s="49">
        <v>39.484839999999998</v>
      </c>
      <c r="F4330" s="49">
        <v>1.11E-2</v>
      </c>
      <c r="G4330" s="49">
        <v>14.971830000000001</v>
      </c>
      <c r="H4330" s="49">
        <v>0.29330000000000001</v>
      </c>
      <c r="I4330" s="49">
        <v>0.22919999999999999</v>
      </c>
      <c r="J4330" s="49">
        <v>45.11591</v>
      </c>
      <c r="K4330" s="49">
        <v>0.2404</v>
      </c>
      <c r="L4330" s="49">
        <v>100.34657999999999</v>
      </c>
      <c r="M4330" s="47"/>
      <c r="N4330" s="50">
        <v>0.990454433400074</v>
      </c>
      <c r="O4330" s="50">
        <v>2.2014179921353135E-4</v>
      </c>
      <c r="P4330" s="50">
        <v>0.31407617919133923</v>
      </c>
      <c r="Q4330" s="50">
        <v>5.9177971335773339E-3</v>
      </c>
      <c r="R4330" s="50">
        <v>4.8697253767082133E-3</v>
      </c>
      <c r="S4330" s="50">
        <v>1.6871060583553621</v>
      </c>
      <c r="T4330" s="50">
        <v>6.4609477452241401E-3</v>
      </c>
      <c r="U4330" s="50">
        <v>3.0091052830014986</v>
      </c>
      <c r="V4330" s="51">
        <v>84.305468372716859</v>
      </c>
      <c r="X4330" s="49">
        <v>0.26</v>
      </c>
      <c r="Y4330" s="49">
        <v>170.84</v>
      </c>
      <c r="Z4330" s="49">
        <v>0.59</v>
      </c>
      <c r="AA4330" s="49">
        <v>6.35</v>
      </c>
      <c r="AB4330" s="49">
        <v>9.5500000000000007</v>
      </c>
      <c r="AC4330" s="49">
        <v>0.25</v>
      </c>
      <c r="AD4330" s="49">
        <v>2.33</v>
      </c>
      <c r="AE4330" s="312"/>
      <c r="AF4330" s="465" t="s">
        <v>440</v>
      </c>
      <c r="AG4330" s="343">
        <v>30</v>
      </c>
      <c r="AH4330" s="343">
        <v>15</v>
      </c>
      <c r="AI4330" s="343"/>
      <c r="AJ4330" s="343"/>
      <c r="AK4330" s="343"/>
      <c r="AL4330" s="343"/>
      <c r="AM4330" s="343"/>
      <c r="AN4330" s="343"/>
      <c r="AO4330" s="343"/>
      <c r="AP4330" s="343"/>
      <c r="AQ4330" s="343"/>
      <c r="AR4330" s="343"/>
      <c r="AS4330" s="343"/>
      <c r="AT4330" s="343"/>
      <c r="AU4330" s="343"/>
      <c r="AV4330" s="343"/>
      <c r="AW4330" s="343"/>
      <c r="AX4330" s="343"/>
      <c r="AY4330" s="343"/>
      <c r="AZ4330" s="343"/>
      <c r="BA4330" s="343"/>
      <c r="BB4330" s="343"/>
      <c r="BC4330" s="343"/>
      <c r="BD4330" s="343"/>
      <c r="BE4330" s="475"/>
      <c r="BF4330" s="475"/>
      <c r="BG4330" s="475"/>
      <c r="BH4330" s="475"/>
      <c r="BI4330" s="475"/>
      <c r="BJ4330" s="475"/>
      <c r="BK4330" s="475"/>
      <c r="BL4330" s="475"/>
      <c r="BM4330" s="475"/>
      <c r="BN4330" s="475"/>
      <c r="BO4330" s="475"/>
      <c r="BP4330" s="306"/>
      <c r="BQ4330" s="496"/>
      <c r="BR4330" s="496"/>
      <c r="BS4330" s="496"/>
      <c r="BT4330" s="496"/>
      <c r="BU4330" s="496"/>
      <c r="BV4330" s="496"/>
    </row>
    <row r="4331" spans="1:74" s="52" customFormat="1" ht="12.75">
      <c r="A4331" s="45">
        <v>2670.0804681784898</v>
      </c>
      <c r="B4331" s="46" t="s">
        <v>364</v>
      </c>
      <c r="C4331" s="47" t="s">
        <v>396</v>
      </c>
      <c r="D4331" s="48">
        <v>288.00073042684471</v>
      </c>
      <c r="E4331" s="49">
        <v>39.628189999999996</v>
      </c>
      <c r="F4331" s="49">
        <v>2.86E-2</v>
      </c>
      <c r="G4331" s="49">
        <v>14.96184</v>
      </c>
      <c r="H4331" s="49">
        <v>0.3125</v>
      </c>
      <c r="I4331" s="49">
        <v>0.1983</v>
      </c>
      <c r="J4331" s="49">
        <v>45.075679999999998</v>
      </c>
      <c r="K4331" s="49">
        <v>0.2445</v>
      </c>
      <c r="L4331" s="49">
        <v>100.44960999999999</v>
      </c>
      <c r="M4331" s="47"/>
      <c r="N4331" s="50">
        <v>0.99247225203225686</v>
      </c>
      <c r="O4331" s="50">
        <v>5.6631176622058232E-4</v>
      </c>
      <c r="P4331" s="50">
        <v>0.31336835440079253</v>
      </c>
      <c r="Q4331" s="50">
        <v>6.2951785267458277E-3</v>
      </c>
      <c r="R4331" s="50">
        <v>4.2065164369996131E-3</v>
      </c>
      <c r="S4331" s="50">
        <v>1.6829258041955872</v>
      </c>
      <c r="T4331" s="50">
        <v>6.5607070766991052E-3</v>
      </c>
      <c r="U4331" s="50">
        <v>3.006395124435302</v>
      </c>
      <c r="V4331" s="51">
        <v>84.302496049924542</v>
      </c>
      <c r="X4331" s="49">
        <v>0.26</v>
      </c>
      <c r="Y4331" s="49">
        <v>66.8</v>
      </c>
      <c r="Z4331" s="49">
        <v>0.59</v>
      </c>
      <c r="AA4331" s="49">
        <v>6.01</v>
      </c>
      <c r="AB4331" s="49">
        <v>11.12</v>
      </c>
      <c r="AC4331" s="49">
        <v>0.25</v>
      </c>
      <c r="AD4331" s="49">
        <v>2.2999999999999998</v>
      </c>
      <c r="AE4331" s="312"/>
      <c r="AF4331" s="465" t="s">
        <v>440</v>
      </c>
      <c r="AG4331" s="343">
        <v>30</v>
      </c>
      <c r="AH4331" s="343">
        <v>15</v>
      </c>
      <c r="AI4331" s="343"/>
      <c r="AJ4331" s="343"/>
      <c r="AK4331" s="343"/>
      <c r="AL4331" s="343"/>
      <c r="AM4331" s="343"/>
      <c r="AN4331" s="343"/>
      <c r="AO4331" s="343"/>
      <c r="AP4331" s="343"/>
      <c r="AQ4331" s="343"/>
      <c r="AR4331" s="343"/>
      <c r="AS4331" s="343"/>
      <c r="AT4331" s="343"/>
      <c r="AU4331" s="343"/>
      <c r="AV4331" s="343"/>
      <c r="AW4331" s="343"/>
      <c r="AX4331" s="343"/>
      <c r="AY4331" s="343"/>
      <c r="AZ4331" s="343"/>
      <c r="BA4331" s="343"/>
      <c r="BB4331" s="343"/>
      <c r="BC4331" s="343"/>
      <c r="BD4331" s="343"/>
      <c r="BE4331" s="475"/>
      <c r="BF4331" s="475"/>
      <c r="BG4331" s="475"/>
      <c r="BH4331" s="475"/>
      <c r="BI4331" s="475"/>
      <c r="BJ4331" s="475"/>
      <c r="BK4331" s="475"/>
      <c r="BL4331" s="475"/>
      <c r="BM4331" s="475"/>
      <c r="BN4331" s="475"/>
      <c r="BO4331" s="475"/>
      <c r="BP4331" s="306"/>
      <c r="BQ4331" s="496"/>
      <c r="BR4331" s="496"/>
      <c r="BS4331" s="496"/>
      <c r="BT4331" s="496"/>
      <c r="BU4331" s="496"/>
      <c r="BV4331" s="496"/>
    </row>
    <row r="4332" spans="1:74" s="52" customFormat="1" ht="12.75">
      <c r="A4332" s="45">
        <v>2670.0804681784898</v>
      </c>
      <c r="B4332" s="46" t="s">
        <v>364</v>
      </c>
      <c r="C4332" s="47" t="s">
        <v>396</v>
      </c>
      <c r="D4332" s="48">
        <v>296.00073042684471</v>
      </c>
      <c r="E4332" s="49">
        <v>39.54627</v>
      </c>
      <c r="F4332" s="49">
        <v>3.9199999999999999E-2</v>
      </c>
      <c r="G4332" s="49">
        <v>14.941850000000001</v>
      </c>
      <c r="H4332" s="49">
        <v>0.26540000000000002</v>
      </c>
      <c r="I4332" s="49">
        <v>0.21540000000000001</v>
      </c>
      <c r="J4332" s="49">
        <v>45.266800000000003</v>
      </c>
      <c r="K4332" s="49">
        <v>0.24460000000000001</v>
      </c>
      <c r="L4332" s="49">
        <v>100.51952000000001</v>
      </c>
      <c r="M4332" s="47"/>
      <c r="N4332" s="50">
        <v>0.98976243740283654</v>
      </c>
      <c r="O4332" s="50">
        <v>7.7568773182399935E-4</v>
      </c>
      <c r="P4332" s="50">
        <v>0.31274171033750653</v>
      </c>
      <c r="Q4332" s="50">
        <v>5.3428164146918098E-3</v>
      </c>
      <c r="R4332" s="50">
        <v>4.5662204934864706E-3</v>
      </c>
      <c r="S4332" s="50">
        <v>1.6889382859081257</v>
      </c>
      <c r="T4332" s="50">
        <v>6.5590288450445037E-3</v>
      </c>
      <c r="U4332" s="50">
        <v>3.0086861871335153</v>
      </c>
      <c r="V4332" s="51">
        <v>84.376038581387263</v>
      </c>
      <c r="X4332" s="49">
        <v>0.26</v>
      </c>
      <c r="Y4332" s="49">
        <v>48.5</v>
      </c>
      <c r="Z4332" s="49">
        <v>0.59</v>
      </c>
      <c r="AA4332" s="49">
        <v>6.83</v>
      </c>
      <c r="AB4332" s="49">
        <v>10.48</v>
      </c>
      <c r="AC4332" s="49">
        <v>0.25</v>
      </c>
      <c r="AD4332" s="49">
        <v>2.29</v>
      </c>
      <c r="AE4332" s="312"/>
      <c r="AF4332" s="465" t="s">
        <v>440</v>
      </c>
      <c r="AG4332" s="343">
        <v>30</v>
      </c>
      <c r="AH4332" s="343">
        <v>15</v>
      </c>
      <c r="AI4332" s="343"/>
      <c r="AJ4332" s="343"/>
      <c r="AK4332" s="343"/>
      <c r="AL4332" s="343"/>
      <c r="AM4332" s="343"/>
      <c r="AN4332" s="343"/>
      <c r="AO4332" s="343"/>
      <c r="AP4332" s="343"/>
      <c r="AQ4332" s="343"/>
      <c r="AR4332" s="343"/>
      <c r="AS4332" s="343"/>
      <c r="AT4332" s="343"/>
      <c r="AU4332" s="343"/>
      <c r="AV4332" s="343"/>
      <c r="AW4332" s="343"/>
      <c r="AX4332" s="343"/>
      <c r="AY4332" s="343"/>
      <c r="AZ4332" s="343"/>
      <c r="BA4332" s="343"/>
      <c r="BB4332" s="343"/>
      <c r="BC4332" s="343"/>
      <c r="BD4332" s="343"/>
      <c r="BE4332" s="475"/>
      <c r="BF4332" s="475"/>
      <c r="BG4332" s="475"/>
      <c r="BH4332" s="475"/>
      <c r="BI4332" s="475"/>
      <c r="BJ4332" s="475"/>
      <c r="BK4332" s="475"/>
      <c r="BL4332" s="475"/>
      <c r="BM4332" s="475"/>
      <c r="BN4332" s="475"/>
      <c r="BO4332" s="475"/>
      <c r="BP4332" s="306"/>
      <c r="BQ4332" s="496"/>
      <c r="BR4332" s="496"/>
      <c r="BS4332" s="496"/>
      <c r="BT4332" s="496"/>
      <c r="BU4332" s="496"/>
      <c r="BV4332" s="496"/>
    </row>
    <row r="4333" spans="1:74" s="52" customFormat="1" ht="12.75">
      <c r="A4333" s="45"/>
      <c r="B4333" s="46"/>
      <c r="C4333" s="47"/>
      <c r="D4333" s="48"/>
      <c r="E4333" s="49"/>
      <c r="F4333" s="49"/>
      <c r="G4333" s="49"/>
      <c r="H4333" s="49"/>
      <c r="I4333" s="49"/>
      <c r="J4333" s="49"/>
      <c r="K4333" s="49"/>
      <c r="L4333" s="49"/>
      <c r="M4333" s="47"/>
      <c r="N4333" s="50"/>
      <c r="O4333" s="50"/>
      <c r="P4333" s="50"/>
      <c r="Q4333" s="50"/>
      <c r="R4333" s="50"/>
      <c r="S4333" s="50"/>
      <c r="T4333" s="50"/>
      <c r="U4333" s="50"/>
      <c r="V4333" s="51"/>
      <c r="AE4333" s="312"/>
      <c r="AF4333" s="312"/>
      <c r="AG4333" s="312"/>
      <c r="AH4333" s="312"/>
      <c r="AI4333" s="312"/>
      <c r="AJ4333" s="312"/>
      <c r="AK4333" s="312"/>
      <c r="AL4333" s="312"/>
      <c r="AM4333" s="312"/>
      <c r="AN4333" s="312"/>
      <c r="AO4333" s="312"/>
      <c r="AP4333" s="312"/>
      <c r="AQ4333" s="312"/>
      <c r="AR4333" s="312"/>
      <c r="AS4333" s="312"/>
      <c r="AT4333" s="312"/>
      <c r="AU4333" s="312"/>
      <c r="AV4333" s="312"/>
      <c r="AW4333" s="312"/>
      <c r="AX4333" s="312"/>
      <c r="AY4333" s="312"/>
      <c r="AZ4333" s="312"/>
      <c r="BA4333" s="312"/>
      <c r="BB4333" s="312"/>
      <c r="BC4333" s="312"/>
      <c r="BD4333" s="312"/>
      <c r="BE4333" s="306"/>
      <c r="BF4333" s="306"/>
      <c r="BG4333" s="306"/>
      <c r="BH4333" s="306"/>
      <c r="BI4333" s="306"/>
      <c r="BJ4333" s="306"/>
      <c r="BK4333" s="306"/>
      <c r="BL4333" s="306"/>
      <c r="BM4333" s="306"/>
      <c r="BN4333" s="306"/>
      <c r="BO4333" s="306"/>
      <c r="BP4333" s="306"/>
      <c r="BQ4333" s="496"/>
      <c r="BR4333" s="496"/>
      <c r="BS4333" s="496"/>
      <c r="BT4333" s="496"/>
      <c r="BU4333" s="496"/>
      <c r="BV4333" s="496"/>
    </row>
    <row r="4334" spans="1:74" s="52" customFormat="1" ht="12.75">
      <c r="A4334" s="45">
        <v>2670.0804681784898</v>
      </c>
      <c r="B4334" s="46" t="s">
        <v>364</v>
      </c>
      <c r="C4334" s="47" t="s">
        <v>397</v>
      </c>
      <c r="D4334" s="48">
        <v>0</v>
      </c>
      <c r="E4334" s="49">
        <v>38.029899999999998</v>
      </c>
      <c r="F4334" s="49">
        <v>1.8013000000000001E-2</v>
      </c>
      <c r="G4334" s="49">
        <v>19.953199999999999</v>
      </c>
      <c r="H4334" s="49">
        <v>0.16397800000000001</v>
      </c>
      <c r="I4334" s="49">
        <v>0.269598</v>
      </c>
      <c r="J4334" s="49">
        <v>40.3048</v>
      </c>
      <c r="K4334" s="49">
        <v>0.28415600000000002</v>
      </c>
      <c r="L4334" s="49">
        <v>99.054076999999992</v>
      </c>
      <c r="M4334" s="47"/>
      <c r="N4334" s="50">
        <v>0.99006327230320845</v>
      </c>
      <c r="O4334" s="50">
        <v>3.7076542726664606E-4</v>
      </c>
      <c r="P4334" s="50">
        <v>0.43441650411362193</v>
      </c>
      <c r="Q4334" s="50">
        <v>3.4337387074450769E-3</v>
      </c>
      <c r="R4334" s="50">
        <v>5.9448400204680524E-3</v>
      </c>
      <c r="S4334" s="50">
        <v>1.564238902859175</v>
      </c>
      <c r="T4334" s="50">
        <v>7.9259667260347492E-3</v>
      </c>
      <c r="U4334" s="50">
        <v>3.0073277257188997</v>
      </c>
      <c r="V4334" s="51">
        <v>78.264562135220814</v>
      </c>
      <c r="X4334" s="49">
        <v>0.217639</v>
      </c>
      <c r="Y4334" s="49">
        <v>86.8476</v>
      </c>
      <c r="Z4334" s="49">
        <v>0.40701799999999999</v>
      </c>
      <c r="AA4334" s="49">
        <v>12.8712</v>
      </c>
      <c r="AB4334" s="49">
        <v>5.3897500000000003</v>
      </c>
      <c r="AC4334" s="49">
        <v>0.190886</v>
      </c>
      <c r="AD4334" s="49">
        <v>4.3536099999999998</v>
      </c>
      <c r="AE4334" s="312"/>
      <c r="AF4334" s="343" t="s">
        <v>432</v>
      </c>
      <c r="AG4334" s="343">
        <v>30</v>
      </c>
      <c r="AH4334" s="343">
        <v>15</v>
      </c>
      <c r="AI4334" s="343"/>
      <c r="AJ4334" s="343"/>
      <c r="AK4334" s="343"/>
      <c r="AL4334" s="343"/>
      <c r="AM4334" s="343"/>
      <c r="AN4334" s="343"/>
      <c r="AO4334" s="343"/>
      <c r="AP4334" s="343"/>
      <c r="AQ4334" s="343"/>
      <c r="AR4334" s="343"/>
      <c r="AS4334" s="343"/>
      <c r="AT4334" s="343"/>
      <c r="AU4334" s="343"/>
      <c r="AV4334" s="343"/>
      <c r="AW4334" s="343"/>
      <c r="AX4334" s="343"/>
      <c r="AY4334" s="343"/>
      <c r="AZ4334" s="343"/>
      <c r="BA4334" s="343"/>
      <c r="BB4334" s="343"/>
      <c r="BC4334" s="343"/>
      <c r="BD4334" s="343"/>
      <c r="BE4334" s="475"/>
      <c r="BF4334" s="475"/>
      <c r="BG4334" s="475"/>
      <c r="BH4334" s="475"/>
      <c r="BI4334" s="475"/>
      <c r="BJ4334" s="475"/>
      <c r="BK4334" s="475"/>
      <c r="BL4334" s="475"/>
      <c r="BM4334" s="475"/>
      <c r="BN4334" s="475"/>
      <c r="BO4334" s="475"/>
      <c r="BP4334" s="306"/>
      <c r="BQ4334" s="496"/>
      <c r="BR4334" s="496"/>
      <c r="BS4334" s="496"/>
      <c r="BT4334" s="496"/>
      <c r="BU4334" s="496"/>
      <c r="BV4334" s="496"/>
    </row>
    <row r="4335" spans="1:74" s="52" customFormat="1" ht="12.75">
      <c r="A4335" s="45">
        <v>2670.0804681784898</v>
      </c>
      <c r="B4335" s="46" t="s">
        <v>364</v>
      </c>
      <c r="C4335" s="47" t="s">
        <v>397</v>
      </c>
      <c r="D4335" s="48">
        <v>4.9923617926649584</v>
      </c>
      <c r="E4335" s="49">
        <v>37.891399999999997</v>
      </c>
      <c r="F4335" s="49">
        <v>-2.5999999999999999E-3</v>
      </c>
      <c r="G4335" s="49">
        <v>19.006699999999999</v>
      </c>
      <c r="H4335" s="49">
        <v>0.24574699999999999</v>
      </c>
      <c r="I4335" s="49">
        <v>0.26329599999999997</v>
      </c>
      <c r="J4335" s="49">
        <v>41.161799999999999</v>
      </c>
      <c r="K4335" s="49">
        <v>0.247141</v>
      </c>
      <c r="L4335" s="49">
        <v>98.839126999999991</v>
      </c>
      <c r="M4335" s="47"/>
      <c r="N4335" s="50">
        <v>0.98540586506399197</v>
      </c>
      <c r="O4335" s="50">
        <v>-5.3459298319117094E-5</v>
      </c>
      <c r="P4335" s="50">
        <v>0.41336833445413729</v>
      </c>
      <c r="Q4335" s="50">
        <v>5.1405147339327372E-3</v>
      </c>
      <c r="R4335" s="50">
        <v>5.7996861406209993E-3</v>
      </c>
      <c r="S4335" s="50">
        <v>1.5957960832039921</v>
      </c>
      <c r="T4335" s="50">
        <v>6.8861572860805659E-3</v>
      </c>
      <c r="U4335" s="50">
        <v>3.0131291389005073</v>
      </c>
      <c r="V4335" s="51">
        <v>79.425858291082164</v>
      </c>
      <c r="X4335" s="49">
        <v>0.21821299999999999</v>
      </c>
      <c r="Y4335" s="49">
        <v>-601.79</v>
      </c>
      <c r="Z4335" s="49">
        <v>0.417792</v>
      </c>
      <c r="AA4335" s="49">
        <v>8.8513800000000007</v>
      </c>
      <c r="AB4335" s="49">
        <v>5.56311</v>
      </c>
      <c r="AC4335" s="49">
        <v>0.18826100000000001</v>
      </c>
      <c r="AD4335" s="49">
        <v>4.9797799999999999</v>
      </c>
      <c r="AE4335" s="312"/>
      <c r="AF4335" s="343" t="s">
        <v>432</v>
      </c>
      <c r="AG4335" s="343">
        <v>30</v>
      </c>
      <c r="AH4335" s="343">
        <v>15</v>
      </c>
      <c r="AI4335" s="343"/>
      <c r="AJ4335" s="343"/>
      <c r="AK4335" s="343"/>
      <c r="AL4335" s="343"/>
      <c r="AM4335" s="343"/>
      <c r="AN4335" s="343"/>
      <c r="AO4335" s="343"/>
      <c r="AP4335" s="343"/>
      <c r="AQ4335" s="343"/>
      <c r="AR4335" s="343"/>
      <c r="AS4335" s="343"/>
      <c r="AT4335" s="343"/>
      <c r="AU4335" s="343"/>
      <c r="AV4335" s="343"/>
      <c r="AW4335" s="343"/>
      <c r="AX4335" s="343"/>
      <c r="AY4335" s="343"/>
      <c r="AZ4335" s="343"/>
      <c r="BA4335" s="343"/>
      <c r="BB4335" s="343"/>
      <c r="BC4335" s="343"/>
      <c r="BD4335" s="343"/>
      <c r="BE4335" s="475"/>
      <c r="BF4335" s="475"/>
      <c r="BG4335" s="475"/>
      <c r="BH4335" s="475"/>
      <c r="BI4335" s="475"/>
      <c r="BJ4335" s="475"/>
      <c r="BK4335" s="475"/>
      <c r="BL4335" s="475"/>
      <c r="BM4335" s="475"/>
      <c r="BN4335" s="475"/>
      <c r="BO4335" s="475"/>
      <c r="BP4335" s="306"/>
      <c r="BQ4335" s="496"/>
      <c r="BR4335" s="496"/>
      <c r="BS4335" s="496"/>
      <c r="BT4335" s="496"/>
      <c r="BU4335" s="496"/>
      <c r="BV4335" s="496"/>
    </row>
    <row r="4336" spans="1:74" s="52" customFormat="1" ht="12.75">
      <c r="A4336" s="45">
        <v>2670.0804681784898</v>
      </c>
      <c r="B4336" s="46" t="s">
        <v>364</v>
      </c>
      <c r="C4336" s="47" t="s">
        <v>397</v>
      </c>
      <c r="D4336" s="48">
        <v>9.9923617926649584</v>
      </c>
      <c r="E4336" s="49">
        <v>38.173000000000002</v>
      </c>
      <c r="F4336" s="49">
        <v>3.8325999999999999E-2</v>
      </c>
      <c r="G4336" s="49">
        <v>18.239599999999999</v>
      </c>
      <c r="H4336" s="49">
        <v>0.23741699999999999</v>
      </c>
      <c r="I4336" s="49">
        <v>0.25047900000000001</v>
      </c>
      <c r="J4336" s="49">
        <v>41.834899999999998</v>
      </c>
      <c r="K4336" s="49">
        <v>0.244343</v>
      </c>
      <c r="L4336" s="49">
        <v>99.034356000000002</v>
      </c>
      <c r="M4336" s="47"/>
      <c r="N4336" s="50">
        <v>0.98651691652020901</v>
      </c>
      <c r="O4336" s="50">
        <v>7.8309987533719107E-4</v>
      </c>
      <c r="P4336" s="50">
        <v>0.39420265810731064</v>
      </c>
      <c r="Q4336" s="50">
        <v>4.9351908248777606E-3</v>
      </c>
      <c r="R4336" s="50">
        <v>5.482836616332554E-3</v>
      </c>
      <c r="S4336" s="50">
        <v>1.6117420075441073</v>
      </c>
      <c r="T4336" s="50">
        <v>6.7655918392091072E-3</v>
      </c>
      <c r="U4336" s="50">
        <v>3.0109244954612948</v>
      </c>
      <c r="V4336" s="51">
        <v>80.348278551377888</v>
      </c>
      <c r="X4336" s="49">
        <v>0.21743199999999999</v>
      </c>
      <c r="Y4336" s="49">
        <v>40.485100000000003</v>
      </c>
      <c r="Z4336" s="49">
        <v>0.42690400000000001</v>
      </c>
      <c r="AA4336" s="49">
        <v>9.0802300000000002</v>
      </c>
      <c r="AB4336" s="49">
        <v>5.7705299999999999</v>
      </c>
      <c r="AC4336" s="49">
        <v>0.186274</v>
      </c>
      <c r="AD4336" s="49">
        <v>4.96305</v>
      </c>
      <c r="AE4336" s="312"/>
      <c r="AF4336" s="343" t="s">
        <v>432</v>
      </c>
      <c r="AG4336" s="343">
        <v>30</v>
      </c>
      <c r="AH4336" s="343">
        <v>15</v>
      </c>
      <c r="AI4336" s="343"/>
      <c r="AJ4336" s="343"/>
      <c r="AK4336" s="343"/>
      <c r="AL4336" s="343"/>
      <c r="AM4336" s="343"/>
      <c r="AN4336" s="343"/>
      <c r="AO4336" s="343"/>
      <c r="AP4336" s="343"/>
      <c r="AQ4336" s="343"/>
      <c r="AR4336" s="343"/>
      <c r="AS4336" s="343"/>
      <c r="AT4336" s="343"/>
      <c r="AU4336" s="343"/>
      <c r="AV4336" s="343"/>
      <c r="AW4336" s="343"/>
      <c r="AX4336" s="343"/>
      <c r="AY4336" s="343"/>
      <c r="AZ4336" s="343"/>
      <c r="BA4336" s="343"/>
      <c r="BB4336" s="343"/>
      <c r="BC4336" s="343"/>
      <c r="BD4336" s="343"/>
      <c r="BE4336" s="475"/>
      <c r="BF4336" s="475"/>
      <c r="BG4336" s="475"/>
      <c r="BH4336" s="475"/>
      <c r="BI4336" s="475"/>
      <c r="BJ4336" s="475"/>
      <c r="BK4336" s="475"/>
      <c r="BL4336" s="475"/>
      <c r="BM4336" s="475"/>
      <c r="BN4336" s="475"/>
      <c r="BO4336" s="475"/>
      <c r="BP4336" s="306"/>
      <c r="BQ4336" s="496"/>
      <c r="BR4336" s="496"/>
      <c r="BS4336" s="496"/>
      <c r="BT4336" s="496"/>
      <c r="BU4336" s="496"/>
      <c r="BV4336" s="496"/>
    </row>
    <row r="4337" spans="1:74" s="52" customFormat="1" ht="12.75">
      <c r="A4337" s="45">
        <v>2670.0804681784898</v>
      </c>
      <c r="B4337" s="46" t="s">
        <v>364</v>
      </c>
      <c r="C4337" s="47" t="s">
        <v>397</v>
      </c>
      <c r="D4337" s="48">
        <v>14.992361792664958</v>
      </c>
      <c r="E4337" s="49">
        <v>38.682000000000002</v>
      </c>
      <c r="F4337" s="49">
        <v>3.7645999999999999E-2</v>
      </c>
      <c r="G4337" s="49">
        <v>17.844899999999999</v>
      </c>
      <c r="H4337" s="49">
        <v>0.26797599999999999</v>
      </c>
      <c r="I4337" s="49">
        <v>0.249918</v>
      </c>
      <c r="J4337" s="49">
        <v>42.610500000000002</v>
      </c>
      <c r="K4337" s="49">
        <v>0.23103799999999999</v>
      </c>
      <c r="L4337" s="49">
        <v>99.955374000000006</v>
      </c>
      <c r="M4337" s="47"/>
      <c r="N4337" s="50">
        <v>0.98751190586608018</v>
      </c>
      <c r="O4337" s="50">
        <v>7.5984965871436316E-4</v>
      </c>
      <c r="P4337" s="50">
        <v>0.38098118857262075</v>
      </c>
      <c r="Q4337" s="50">
        <v>5.5026667543355981E-3</v>
      </c>
      <c r="R4337" s="50">
        <v>5.404016865087435E-3</v>
      </c>
      <c r="S4337" s="50">
        <v>1.621655486195446</v>
      </c>
      <c r="T4337" s="50">
        <v>6.3193801787071544E-3</v>
      </c>
      <c r="U4337" s="50">
        <v>3.0090791276661579</v>
      </c>
      <c r="V4337" s="51">
        <v>80.97602059461218</v>
      </c>
      <c r="X4337" s="49">
        <v>0.21598999999999999</v>
      </c>
      <c r="Y4337" s="49">
        <v>41.4619</v>
      </c>
      <c r="Z4337" s="49">
        <v>0.43153599999999998</v>
      </c>
      <c r="AA4337" s="49">
        <v>8.0656700000000008</v>
      </c>
      <c r="AB4337" s="49">
        <v>5.7177499999999997</v>
      </c>
      <c r="AC4337" s="49">
        <v>0.184195</v>
      </c>
      <c r="AD4337" s="49">
        <v>5.2688600000000001</v>
      </c>
      <c r="AE4337" s="312"/>
      <c r="AF4337" s="343" t="s">
        <v>432</v>
      </c>
      <c r="AG4337" s="343">
        <v>30</v>
      </c>
      <c r="AH4337" s="343">
        <v>15</v>
      </c>
      <c r="AI4337" s="343"/>
      <c r="AJ4337" s="343"/>
      <c r="AK4337" s="343"/>
      <c r="AL4337" s="343"/>
      <c r="AM4337" s="343"/>
      <c r="AN4337" s="343"/>
      <c r="AO4337" s="343"/>
      <c r="AP4337" s="343"/>
      <c r="AQ4337" s="343"/>
      <c r="AR4337" s="343"/>
      <c r="AS4337" s="343"/>
      <c r="AT4337" s="343"/>
      <c r="AU4337" s="343"/>
      <c r="AV4337" s="343"/>
      <c r="AW4337" s="343"/>
      <c r="AX4337" s="343"/>
      <c r="AY4337" s="343"/>
      <c r="AZ4337" s="343"/>
      <c r="BA4337" s="343"/>
      <c r="BB4337" s="343"/>
      <c r="BC4337" s="343"/>
      <c r="BD4337" s="343"/>
      <c r="BE4337" s="475"/>
      <c r="BF4337" s="475"/>
      <c r="BG4337" s="475"/>
      <c r="BH4337" s="475"/>
      <c r="BI4337" s="475"/>
      <c r="BJ4337" s="475"/>
      <c r="BK4337" s="475"/>
      <c r="BL4337" s="475"/>
      <c r="BM4337" s="475"/>
      <c r="BN4337" s="475"/>
      <c r="BO4337" s="475"/>
      <c r="BP4337" s="306"/>
      <c r="BQ4337" s="496"/>
      <c r="BR4337" s="496"/>
      <c r="BS4337" s="496"/>
      <c r="BT4337" s="496"/>
      <c r="BU4337" s="496"/>
      <c r="BV4337" s="496"/>
    </row>
    <row r="4338" spans="1:74" s="52" customFormat="1" ht="12.75">
      <c r="A4338" s="45">
        <v>2670.0804681784898</v>
      </c>
      <c r="B4338" s="46" t="s">
        <v>364</v>
      </c>
      <c r="C4338" s="47" t="s">
        <v>397</v>
      </c>
      <c r="D4338" s="48">
        <v>19.992361792664958</v>
      </c>
      <c r="E4338" s="49">
        <v>38.393799999999999</v>
      </c>
      <c r="F4338" s="49">
        <v>1.2467000000000001E-2</v>
      </c>
      <c r="G4338" s="49">
        <v>17.071999999999999</v>
      </c>
      <c r="H4338" s="49">
        <v>0.291132</v>
      </c>
      <c r="I4338" s="49">
        <v>0.21513699999999999</v>
      </c>
      <c r="J4338" s="49">
        <v>42.842100000000002</v>
      </c>
      <c r="K4338" s="49">
        <v>0.238458</v>
      </c>
      <c r="L4338" s="49">
        <v>99.090352999999979</v>
      </c>
      <c r="M4338" s="47"/>
      <c r="N4338" s="50">
        <v>0.98620831063726833</v>
      </c>
      <c r="O4338" s="50">
        <v>2.5318905874561923E-4</v>
      </c>
      <c r="P4338" s="50">
        <v>0.36673128127995852</v>
      </c>
      <c r="Q4338" s="50">
        <v>6.0150798362714709E-3</v>
      </c>
      <c r="R4338" s="50">
        <v>4.6806741379440938E-3</v>
      </c>
      <c r="S4338" s="50">
        <v>1.6405401206283994</v>
      </c>
      <c r="T4338" s="50">
        <v>6.5626176812250275E-3</v>
      </c>
      <c r="U4338" s="50">
        <v>3.0117559525882887</v>
      </c>
      <c r="V4338" s="51">
        <v>81.729860698892082</v>
      </c>
      <c r="X4338" s="49">
        <v>0.21689</v>
      </c>
      <c r="Y4338" s="49">
        <v>128.548</v>
      </c>
      <c r="Z4338" s="49">
        <v>0.44122600000000001</v>
      </c>
      <c r="AA4338" s="49">
        <v>7.4120200000000001</v>
      </c>
      <c r="AB4338" s="49">
        <v>6.6815699999999998</v>
      </c>
      <c r="AC4338" s="49">
        <v>0.183333</v>
      </c>
      <c r="AD4338" s="49">
        <v>4.9921699999999998</v>
      </c>
      <c r="AE4338" s="312"/>
      <c r="AF4338" s="343" t="s">
        <v>432</v>
      </c>
      <c r="AG4338" s="343">
        <v>30</v>
      </c>
      <c r="AH4338" s="343">
        <v>15</v>
      </c>
      <c r="AI4338" s="343"/>
      <c r="AJ4338" s="343"/>
      <c r="AK4338" s="343"/>
      <c r="AL4338" s="343"/>
      <c r="AM4338" s="343"/>
      <c r="AN4338" s="343"/>
      <c r="AO4338" s="343"/>
      <c r="AP4338" s="343"/>
      <c r="AQ4338" s="343"/>
      <c r="AR4338" s="343"/>
      <c r="AS4338" s="343"/>
      <c r="AT4338" s="343"/>
      <c r="AU4338" s="343"/>
      <c r="AV4338" s="343"/>
      <c r="AW4338" s="343"/>
      <c r="AX4338" s="343"/>
      <c r="AY4338" s="343"/>
      <c r="AZ4338" s="343"/>
      <c r="BA4338" s="343"/>
      <c r="BB4338" s="343"/>
      <c r="BC4338" s="343"/>
      <c r="BD4338" s="343"/>
      <c r="BE4338" s="475"/>
      <c r="BF4338" s="475"/>
      <c r="BG4338" s="475"/>
      <c r="BH4338" s="475"/>
      <c r="BI4338" s="475"/>
      <c r="BJ4338" s="475"/>
      <c r="BK4338" s="475"/>
      <c r="BL4338" s="475"/>
      <c r="BM4338" s="475"/>
      <c r="BN4338" s="475"/>
      <c r="BO4338" s="475"/>
      <c r="BP4338" s="306"/>
      <c r="BQ4338" s="496"/>
      <c r="BR4338" s="496"/>
      <c r="BS4338" s="496"/>
      <c r="BT4338" s="496"/>
      <c r="BU4338" s="496"/>
      <c r="BV4338" s="496"/>
    </row>
    <row r="4339" spans="1:74" s="52" customFormat="1" ht="12.75">
      <c r="A4339" s="45">
        <v>2670.0804681784898</v>
      </c>
      <c r="B4339" s="46" t="s">
        <v>364</v>
      </c>
      <c r="C4339" s="47" t="s">
        <v>397</v>
      </c>
      <c r="D4339" s="48">
        <v>24.992361792664958</v>
      </c>
      <c r="E4339" s="49">
        <v>38.7485</v>
      </c>
      <c r="F4339" s="49">
        <v>4.5002E-2</v>
      </c>
      <c r="G4339" s="49">
        <v>16.542999999999999</v>
      </c>
      <c r="H4339" s="49">
        <v>0.25355899999999998</v>
      </c>
      <c r="I4339" s="49">
        <v>0.212899</v>
      </c>
      <c r="J4339" s="49">
        <v>43.346400000000003</v>
      </c>
      <c r="K4339" s="49">
        <v>0.232936</v>
      </c>
      <c r="L4339" s="49">
        <v>99.414658000000003</v>
      </c>
      <c r="M4339" s="47"/>
      <c r="N4339" s="50">
        <v>0.98844477941628306</v>
      </c>
      <c r="O4339" s="50">
        <v>9.0762144194045911E-4</v>
      </c>
      <c r="P4339" s="50">
        <v>0.35291310090061051</v>
      </c>
      <c r="Q4339" s="50">
        <v>5.2026000352824271E-3</v>
      </c>
      <c r="R4339" s="50">
        <v>4.5999898946834823E-3</v>
      </c>
      <c r="S4339" s="50">
        <v>1.648386680980011</v>
      </c>
      <c r="T4339" s="50">
        <v>6.3663685703400147E-3</v>
      </c>
      <c r="U4339" s="50">
        <v>3.0077940867260464</v>
      </c>
      <c r="V4339" s="51">
        <v>82.365805258371722</v>
      </c>
      <c r="X4339" s="49">
        <v>0.21587300000000001</v>
      </c>
      <c r="Y4339" s="49">
        <v>35.377499999999998</v>
      </c>
      <c r="Z4339" s="49">
        <v>0.448934</v>
      </c>
      <c r="AA4339" s="49">
        <v>8.5810899999999997</v>
      </c>
      <c r="AB4339" s="49">
        <v>6.6612600000000004</v>
      </c>
      <c r="AC4339" s="49">
        <v>0.18185599999999999</v>
      </c>
      <c r="AD4339" s="49">
        <v>5.1291200000000003</v>
      </c>
      <c r="AE4339" s="312"/>
      <c r="AF4339" s="343" t="s">
        <v>432</v>
      </c>
      <c r="AG4339" s="343">
        <v>30</v>
      </c>
      <c r="AH4339" s="343">
        <v>15</v>
      </c>
      <c r="AI4339" s="343"/>
      <c r="AJ4339" s="343"/>
      <c r="AK4339" s="343"/>
      <c r="AL4339" s="343"/>
      <c r="AM4339" s="343"/>
      <c r="AN4339" s="343"/>
      <c r="AO4339" s="343"/>
      <c r="AP4339" s="343"/>
      <c r="AQ4339" s="343"/>
      <c r="AR4339" s="343"/>
      <c r="AS4339" s="343"/>
      <c r="AT4339" s="343"/>
      <c r="AU4339" s="343"/>
      <c r="AV4339" s="343"/>
      <c r="AW4339" s="343"/>
      <c r="AX4339" s="343"/>
      <c r="AY4339" s="343"/>
      <c r="AZ4339" s="343"/>
      <c r="BA4339" s="343"/>
      <c r="BB4339" s="343"/>
      <c r="BC4339" s="343"/>
      <c r="BD4339" s="343"/>
      <c r="BE4339" s="475"/>
      <c r="BF4339" s="475"/>
      <c r="BG4339" s="475"/>
      <c r="BH4339" s="475"/>
      <c r="BI4339" s="475"/>
      <c r="BJ4339" s="475"/>
      <c r="BK4339" s="475"/>
      <c r="BL4339" s="475"/>
      <c r="BM4339" s="475"/>
      <c r="BN4339" s="475"/>
      <c r="BO4339" s="475"/>
      <c r="BP4339" s="306"/>
      <c r="BQ4339" s="496"/>
      <c r="BR4339" s="496"/>
      <c r="BS4339" s="496"/>
      <c r="BT4339" s="496"/>
      <c r="BU4339" s="496"/>
      <c r="BV4339" s="496"/>
    </row>
    <row r="4340" spans="1:74" s="52" customFormat="1" ht="12.75">
      <c r="A4340" s="45">
        <v>2670.0804681784898</v>
      </c>
      <c r="B4340" s="46" t="s">
        <v>364</v>
      </c>
      <c r="C4340" s="47" t="s">
        <v>397</v>
      </c>
      <c r="D4340" s="48">
        <v>29.992361792664958</v>
      </c>
      <c r="E4340" s="49">
        <v>38.602400000000003</v>
      </c>
      <c r="F4340" s="49">
        <v>4.7343999999999997E-2</v>
      </c>
      <c r="G4340" s="49">
        <v>16.089700000000001</v>
      </c>
      <c r="H4340" s="49">
        <v>0.299981</v>
      </c>
      <c r="I4340" s="49">
        <v>0.21251700000000001</v>
      </c>
      <c r="J4340" s="49">
        <v>43.6267</v>
      </c>
      <c r="K4340" s="49">
        <v>0.244675</v>
      </c>
      <c r="L4340" s="49">
        <v>99.160349000000011</v>
      </c>
      <c r="M4340" s="47"/>
      <c r="N4340" s="50">
        <v>0.98586068436859131</v>
      </c>
      <c r="O4340" s="50">
        <v>9.5596414530746106E-4</v>
      </c>
      <c r="P4340" s="50">
        <v>0.34364116403405159</v>
      </c>
      <c r="Q4340" s="50">
        <v>6.1622438751444217E-3</v>
      </c>
      <c r="R4340" s="50">
        <v>4.5970651292892043E-3</v>
      </c>
      <c r="S4340" s="50">
        <v>1.6609713825494496</v>
      </c>
      <c r="T4340" s="50">
        <v>6.6949676888313058E-3</v>
      </c>
      <c r="U4340" s="50">
        <v>3.0099981103073747</v>
      </c>
      <c r="V4340" s="51">
        <v>82.857477140920537</v>
      </c>
      <c r="X4340" s="49">
        <v>0.216332</v>
      </c>
      <c r="Y4340" s="49">
        <v>32.388599999999997</v>
      </c>
      <c r="Z4340" s="49">
        <v>0.45541999999999999</v>
      </c>
      <c r="AA4340" s="49">
        <v>7.3853499999999999</v>
      </c>
      <c r="AB4340" s="49">
        <v>6.6009200000000003</v>
      </c>
      <c r="AC4340" s="49">
        <v>0.181061</v>
      </c>
      <c r="AD4340" s="49">
        <v>4.87798</v>
      </c>
      <c r="AE4340" s="312"/>
      <c r="AF4340" s="343" t="s">
        <v>432</v>
      </c>
      <c r="AG4340" s="343">
        <v>30</v>
      </c>
      <c r="AH4340" s="343">
        <v>15</v>
      </c>
      <c r="AI4340" s="343"/>
      <c r="AJ4340" s="343"/>
      <c r="AK4340" s="343"/>
      <c r="AL4340" s="343"/>
      <c r="AM4340" s="343"/>
      <c r="AN4340" s="343"/>
      <c r="AO4340" s="343"/>
      <c r="AP4340" s="343"/>
      <c r="AQ4340" s="343"/>
      <c r="AR4340" s="343"/>
      <c r="AS4340" s="343"/>
      <c r="AT4340" s="343"/>
      <c r="AU4340" s="343"/>
      <c r="AV4340" s="343"/>
      <c r="AW4340" s="343"/>
      <c r="AX4340" s="343"/>
      <c r="AY4340" s="343"/>
      <c r="AZ4340" s="343"/>
      <c r="BA4340" s="343"/>
      <c r="BB4340" s="343"/>
      <c r="BC4340" s="343"/>
      <c r="BD4340" s="343"/>
      <c r="BE4340" s="475"/>
      <c r="BF4340" s="475"/>
      <c r="BG4340" s="475"/>
      <c r="BH4340" s="475"/>
      <c r="BI4340" s="475"/>
      <c r="BJ4340" s="475"/>
      <c r="BK4340" s="475"/>
      <c r="BL4340" s="475"/>
      <c r="BM4340" s="475"/>
      <c r="BN4340" s="475"/>
      <c r="BO4340" s="475"/>
      <c r="BP4340" s="306"/>
      <c r="BQ4340" s="496"/>
      <c r="BR4340" s="496"/>
      <c r="BS4340" s="496"/>
      <c r="BT4340" s="496"/>
      <c r="BU4340" s="496"/>
      <c r="BV4340" s="496"/>
    </row>
    <row r="4341" spans="1:74" s="52" customFormat="1" ht="12.75">
      <c r="A4341" s="45">
        <v>2670.0804681784898</v>
      </c>
      <c r="B4341" s="46" t="s">
        <v>364</v>
      </c>
      <c r="C4341" s="47" t="s">
        <v>397</v>
      </c>
      <c r="D4341" s="48">
        <v>34.992361792664958</v>
      </c>
      <c r="E4341" s="49">
        <v>38.704099999999997</v>
      </c>
      <c r="F4341" s="49">
        <v>2.4487999999999999E-2</v>
      </c>
      <c r="G4341" s="49">
        <v>15.87</v>
      </c>
      <c r="H4341" s="49">
        <v>0.29600500000000002</v>
      </c>
      <c r="I4341" s="49">
        <v>0.239338</v>
      </c>
      <c r="J4341" s="49">
        <v>43.938099999999999</v>
      </c>
      <c r="K4341" s="49">
        <v>0.23222000000000001</v>
      </c>
      <c r="L4341" s="49">
        <v>99.323437999999996</v>
      </c>
      <c r="M4341" s="47"/>
      <c r="N4341" s="50">
        <v>0.98611108142300341</v>
      </c>
      <c r="O4341" s="50">
        <v>4.9328464594963273E-4</v>
      </c>
      <c r="P4341" s="50">
        <v>0.33814407873742391</v>
      </c>
      <c r="Q4341" s="50">
        <v>6.0661312897054044E-3</v>
      </c>
      <c r="R4341" s="50">
        <v>5.1649516801949525E-3</v>
      </c>
      <c r="S4341" s="50">
        <v>1.6688553088127589</v>
      </c>
      <c r="T4341" s="50">
        <v>6.3390785641808476E-3</v>
      </c>
      <c r="U4341" s="50">
        <v>3.0117500598638443</v>
      </c>
      <c r="V4341" s="51">
        <v>83.151759744671622</v>
      </c>
      <c r="X4341" s="49">
        <v>0.216111</v>
      </c>
      <c r="Y4341" s="49">
        <v>65.7423</v>
      </c>
      <c r="Z4341" s="49">
        <v>0.45857500000000001</v>
      </c>
      <c r="AA4341" s="49">
        <v>7.3915300000000004</v>
      </c>
      <c r="AB4341" s="49">
        <v>6.0194999999999999</v>
      </c>
      <c r="AC4341" s="49">
        <v>0.18030199999999999</v>
      </c>
      <c r="AD4341" s="49">
        <v>5.1222099999999999</v>
      </c>
      <c r="AE4341" s="312"/>
      <c r="AF4341" s="343" t="s">
        <v>432</v>
      </c>
      <c r="AG4341" s="343">
        <v>30</v>
      </c>
      <c r="AH4341" s="343">
        <v>15</v>
      </c>
      <c r="AI4341" s="343"/>
      <c r="AJ4341" s="343"/>
      <c r="AK4341" s="343"/>
      <c r="AL4341" s="343"/>
      <c r="AM4341" s="343"/>
      <c r="AN4341" s="343"/>
      <c r="AO4341" s="343"/>
      <c r="AP4341" s="343"/>
      <c r="AQ4341" s="343"/>
      <c r="AR4341" s="343"/>
      <c r="AS4341" s="343"/>
      <c r="AT4341" s="343"/>
      <c r="AU4341" s="343"/>
      <c r="AV4341" s="343"/>
      <c r="AW4341" s="343"/>
      <c r="AX4341" s="343"/>
      <c r="AY4341" s="343"/>
      <c r="AZ4341" s="343"/>
      <c r="BA4341" s="343"/>
      <c r="BB4341" s="343"/>
      <c r="BC4341" s="343"/>
      <c r="BD4341" s="343"/>
      <c r="BE4341" s="475"/>
      <c r="BF4341" s="475"/>
      <c r="BG4341" s="475"/>
      <c r="BH4341" s="475"/>
      <c r="BI4341" s="475"/>
      <c r="BJ4341" s="475"/>
      <c r="BK4341" s="475"/>
      <c r="BL4341" s="475"/>
      <c r="BM4341" s="475"/>
      <c r="BN4341" s="475"/>
      <c r="BO4341" s="475"/>
      <c r="BP4341" s="306"/>
      <c r="BQ4341" s="496"/>
      <c r="BR4341" s="496"/>
      <c r="BS4341" s="496"/>
      <c r="BT4341" s="496"/>
      <c r="BU4341" s="496"/>
      <c r="BV4341" s="496"/>
    </row>
    <row r="4342" spans="1:74" s="52" customFormat="1" ht="12.75">
      <c r="A4342" s="45">
        <v>2670.0804681784898</v>
      </c>
      <c r="B4342" s="46" t="s">
        <v>364</v>
      </c>
      <c r="C4342" s="47" t="s">
        <v>397</v>
      </c>
      <c r="D4342" s="48">
        <v>39.992361792664958</v>
      </c>
      <c r="E4342" s="49">
        <v>38.852200000000003</v>
      </c>
      <c r="F4342" s="49">
        <v>2.9238E-2</v>
      </c>
      <c r="G4342" s="49">
        <v>15.6639</v>
      </c>
      <c r="H4342" s="49">
        <v>0.28509800000000002</v>
      </c>
      <c r="I4342" s="49">
        <v>0.210253</v>
      </c>
      <c r="J4342" s="49">
        <v>44.122</v>
      </c>
      <c r="K4342" s="49">
        <v>0.209729</v>
      </c>
      <c r="L4342" s="49">
        <v>99.407081999999988</v>
      </c>
      <c r="M4342" s="47"/>
      <c r="N4342" s="50">
        <v>0.98732814431325555</v>
      </c>
      <c r="O4342" s="50">
        <v>5.8744738936232759E-4</v>
      </c>
      <c r="P4342" s="50">
        <v>0.33289080331740828</v>
      </c>
      <c r="Q4342" s="50">
        <v>5.8275225719603141E-3</v>
      </c>
      <c r="R4342" s="50">
        <v>4.525575783072334E-3</v>
      </c>
      <c r="S4342" s="50">
        <v>1.6715125324529485</v>
      </c>
      <c r="T4342" s="50">
        <v>5.7103408871762721E-3</v>
      </c>
      <c r="U4342" s="50">
        <v>3.0094205647794623</v>
      </c>
      <c r="V4342" s="51">
        <v>83.39202507915067</v>
      </c>
      <c r="X4342" s="49">
        <v>0.21565400000000001</v>
      </c>
      <c r="Y4342" s="49">
        <v>55.6233</v>
      </c>
      <c r="Z4342" s="49">
        <v>0.46193699999999999</v>
      </c>
      <c r="AA4342" s="49">
        <v>7.7591999999999999</v>
      </c>
      <c r="AB4342" s="49">
        <v>6.6944699999999999</v>
      </c>
      <c r="AC4342" s="49">
        <v>0.17970900000000001</v>
      </c>
      <c r="AD4342" s="49">
        <v>5.5541999999999998</v>
      </c>
      <c r="AE4342" s="312"/>
      <c r="AF4342" s="343" t="s">
        <v>432</v>
      </c>
      <c r="AG4342" s="343">
        <v>30</v>
      </c>
      <c r="AH4342" s="343">
        <v>15</v>
      </c>
      <c r="AI4342" s="343"/>
      <c r="AJ4342" s="343"/>
      <c r="AK4342" s="343"/>
      <c r="AL4342" s="343"/>
      <c r="AM4342" s="343"/>
      <c r="AN4342" s="343"/>
      <c r="AO4342" s="343"/>
      <c r="AP4342" s="343"/>
      <c r="AQ4342" s="343"/>
      <c r="AR4342" s="343"/>
      <c r="AS4342" s="343"/>
      <c r="AT4342" s="343"/>
      <c r="AU4342" s="343"/>
      <c r="AV4342" s="343"/>
      <c r="AW4342" s="343"/>
      <c r="AX4342" s="343"/>
      <c r="AY4342" s="343"/>
      <c r="AZ4342" s="343"/>
      <c r="BA4342" s="343"/>
      <c r="BB4342" s="343"/>
      <c r="BC4342" s="343"/>
      <c r="BD4342" s="343"/>
      <c r="BE4342" s="475"/>
      <c r="BF4342" s="475"/>
      <c r="BG4342" s="475"/>
      <c r="BH4342" s="475"/>
      <c r="BI4342" s="475"/>
      <c r="BJ4342" s="475"/>
      <c r="BK4342" s="475"/>
      <c r="BL4342" s="475"/>
      <c r="BM4342" s="475"/>
      <c r="BN4342" s="475"/>
      <c r="BO4342" s="475"/>
      <c r="BP4342" s="306"/>
      <c r="BQ4342" s="496"/>
      <c r="BR4342" s="496"/>
      <c r="BS4342" s="496"/>
      <c r="BT4342" s="496"/>
      <c r="BU4342" s="496"/>
      <c r="BV4342" s="496"/>
    </row>
    <row r="4343" spans="1:74" s="52" customFormat="1" ht="12.75">
      <c r="A4343" s="45">
        <v>2670.0804681784898</v>
      </c>
      <c r="B4343" s="46" t="s">
        <v>364</v>
      </c>
      <c r="C4343" s="47" t="s">
        <v>397</v>
      </c>
      <c r="D4343" s="48">
        <v>44.992361792664958</v>
      </c>
      <c r="E4343" s="49">
        <v>38.816499999999998</v>
      </c>
      <c r="F4343" s="49">
        <v>5.2227999999999997E-2</v>
      </c>
      <c r="G4343" s="49">
        <v>15.3607</v>
      </c>
      <c r="H4343" s="49">
        <v>0.27890799999999999</v>
      </c>
      <c r="I4343" s="49">
        <v>0.21252299999999999</v>
      </c>
      <c r="J4343" s="49">
        <v>44.296199999999999</v>
      </c>
      <c r="K4343" s="49">
        <v>0.21330399999999999</v>
      </c>
      <c r="L4343" s="49">
        <v>99.259231</v>
      </c>
      <c r="M4343" s="47"/>
      <c r="N4343" s="50">
        <v>0.98661184959533121</v>
      </c>
      <c r="O4343" s="50">
        <v>1.0495636091775852E-3</v>
      </c>
      <c r="P4343" s="50">
        <v>0.32651035198637335</v>
      </c>
      <c r="Q4343" s="50">
        <v>5.7020998447189827E-3</v>
      </c>
      <c r="R4343" s="50">
        <v>4.5753216500077449E-3</v>
      </c>
      <c r="S4343" s="50">
        <v>1.6784367141376715</v>
      </c>
      <c r="T4343" s="50">
        <v>5.8088023695861465E-3</v>
      </c>
      <c r="U4343" s="50">
        <v>3.0095594765240157</v>
      </c>
      <c r="V4343" s="51">
        <v>83.714764469189603</v>
      </c>
      <c r="X4343" s="49">
        <v>0.21578600000000001</v>
      </c>
      <c r="Y4343" s="49">
        <v>30.2562</v>
      </c>
      <c r="Z4343" s="49">
        <v>0.46640100000000001</v>
      </c>
      <c r="AA4343" s="49">
        <v>7.6898200000000001</v>
      </c>
      <c r="AB4343" s="49">
        <v>6.5609000000000002</v>
      </c>
      <c r="AC4343" s="49">
        <v>0.17918700000000001</v>
      </c>
      <c r="AD4343" s="49">
        <v>5.4700600000000001</v>
      </c>
      <c r="AE4343" s="312"/>
      <c r="AF4343" s="343" t="s">
        <v>432</v>
      </c>
      <c r="AG4343" s="343">
        <v>30</v>
      </c>
      <c r="AH4343" s="343">
        <v>15</v>
      </c>
      <c r="AI4343" s="343"/>
      <c r="AJ4343" s="343"/>
      <c r="AK4343" s="343"/>
      <c r="AL4343" s="343"/>
      <c r="AM4343" s="343"/>
      <c r="AN4343" s="343"/>
      <c r="AO4343" s="343"/>
      <c r="AP4343" s="343"/>
      <c r="AQ4343" s="343"/>
      <c r="AR4343" s="343"/>
      <c r="AS4343" s="343"/>
      <c r="AT4343" s="343"/>
      <c r="AU4343" s="343"/>
      <c r="AV4343" s="343"/>
      <c r="AW4343" s="343"/>
      <c r="AX4343" s="343"/>
      <c r="AY4343" s="343"/>
      <c r="AZ4343" s="343"/>
      <c r="BA4343" s="343"/>
      <c r="BB4343" s="343"/>
      <c r="BC4343" s="343"/>
      <c r="BD4343" s="343"/>
      <c r="BE4343" s="475"/>
      <c r="BF4343" s="475"/>
      <c r="BG4343" s="475"/>
      <c r="BH4343" s="475"/>
      <c r="BI4343" s="475"/>
      <c r="BJ4343" s="475"/>
      <c r="BK4343" s="475"/>
      <c r="BL4343" s="475"/>
      <c r="BM4343" s="475"/>
      <c r="BN4343" s="475"/>
      <c r="BO4343" s="475"/>
      <c r="BP4343" s="306"/>
      <c r="BQ4343" s="496"/>
      <c r="BR4343" s="496"/>
      <c r="BS4343" s="496"/>
      <c r="BT4343" s="496"/>
      <c r="BU4343" s="496"/>
      <c r="BV4343" s="496"/>
    </row>
    <row r="4344" spans="1:74" s="52" customFormat="1" ht="12.75">
      <c r="A4344" s="45">
        <v>2670.0804681784898</v>
      </c>
      <c r="B4344" s="46" t="s">
        <v>364</v>
      </c>
      <c r="C4344" s="47" t="s">
        <v>397</v>
      </c>
      <c r="D4344" s="48">
        <v>49.992361792664958</v>
      </c>
      <c r="E4344" s="49">
        <v>38.845199999999998</v>
      </c>
      <c r="F4344" s="49">
        <v>1.6295E-2</v>
      </c>
      <c r="G4344" s="49">
        <v>15.230600000000001</v>
      </c>
      <c r="H4344" s="49">
        <v>0.30857000000000001</v>
      </c>
      <c r="I4344" s="49">
        <v>0.21138299999999999</v>
      </c>
      <c r="J4344" s="49">
        <v>44.499200000000002</v>
      </c>
      <c r="K4344" s="49">
        <v>0.233379</v>
      </c>
      <c r="L4344" s="49">
        <v>99.386266000000006</v>
      </c>
      <c r="M4344" s="47"/>
      <c r="N4344" s="50">
        <v>0.9857406297038126</v>
      </c>
      <c r="O4344" s="50">
        <v>3.2693022659468287E-4</v>
      </c>
      <c r="P4344" s="50">
        <v>0.32322005665711961</v>
      </c>
      <c r="Q4344" s="50">
        <v>6.2982934078504599E-3</v>
      </c>
      <c r="R4344" s="50">
        <v>4.5434012383197024E-3</v>
      </c>
      <c r="S4344" s="50">
        <v>1.6833950450984818</v>
      </c>
      <c r="T4344" s="50">
        <v>6.3451912648553252E-3</v>
      </c>
      <c r="U4344" s="50">
        <v>3.0111148683456883</v>
      </c>
      <c r="V4344" s="51">
        <v>83.892274289457305</v>
      </c>
      <c r="X4344" s="49">
        <v>0.21580299999999999</v>
      </c>
      <c r="Y4344" s="49">
        <v>93.369900000000001</v>
      </c>
      <c r="Z4344" s="49">
        <v>0.46868599999999999</v>
      </c>
      <c r="AA4344" s="49">
        <v>7.1769800000000004</v>
      </c>
      <c r="AB4344" s="49">
        <v>6.6160800000000002</v>
      </c>
      <c r="AC4344" s="49">
        <v>0.17866299999999999</v>
      </c>
      <c r="AD4344" s="49">
        <v>5.0912300000000004</v>
      </c>
      <c r="AE4344" s="312"/>
      <c r="AF4344" s="343" t="s">
        <v>432</v>
      </c>
      <c r="AG4344" s="343">
        <v>30</v>
      </c>
      <c r="AH4344" s="343">
        <v>15</v>
      </c>
      <c r="AI4344" s="343"/>
      <c r="AJ4344" s="343"/>
      <c r="AK4344" s="343"/>
      <c r="AL4344" s="343"/>
      <c r="AM4344" s="343"/>
      <c r="AN4344" s="343"/>
      <c r="AO4344" s="343"/>
      <c r="AP4344" s="343"/>
      <c r="AQ4344" s="343"/>
      <c r="AR4344" s="343"/>
      <c r="AS4344" s="343"/>
      <c r="AT4344" s="343"/>
      <c r="AU4344" s="343"/>
      <c r="AV4344" s="343"/>
      <c r="AW4344" s="343"/>
      <c r="AX4344" s="343"/>
      <c r="AY4344" s="343"/>
      <c r="AZ4344" s="343"/>
      <c r="BA4344" s="343"/>
      <c r="BB4344" s="343"/>
      <c r="BC4344" s="343"/>
      <c r="BD4344" s="343"/>
      <c r="BE4344" s="475"/>
      <c r="BF4344" s="475"/>
      <c r="BG4344" s="475"/>
      <c r="BH4344" s="475"/>
      <c r="BI4344" s="475"/>
      <c r="BJ4344" s="475"/>
      <c r="BK4344" s="475"/>
      <c r="BL4344" s="475"/>
      <c r="BM4344" s="475"/>
      <c r="BN4344" s="475"/>
      <c r="BO4344" s="475"/>
      <c r="BP4344" s="306"/>
      <c r="BQ4344" s="496"/>
      <c r="BR4344" s="496"/>
      <c r="BS4344" s="496"/>
      <c r="BT4344" s="496"/>
      <c r="BU4344" s="496"/>
      <c r="BV4344" s="496"/>
    </row>
    <row r="4345" spans="1:74" s="52" customFormat="1" ht="12.75">
      <c r="A4345" s="45">
        <v>2670.0804681784898</v>
      </c>
      <c r="B4345" s="46" t="s">
        <v>364</v>
      </c>
      <c r="C4345" s="47" t="s">
        <v>397</v>
      </c>
      <c r="D4345" s="48">
        <v>54.992361792664958</v>
      </c>
      <c r="E4345" s="49">
        <v>39.063299999999998</v>
      </c>
      <c r="F4345" s="49">
        <v>1.9834000000000001E-2</v>
      </c>
      <c r="G4345" s="49">
        <v>15.053699999999999</v>
      </c>
      <c r="H4345" s="49">
        <v>0.26605200000000001</v>
      </c>
      <c r="I4345" s="49">
        <v>0.205342</v>
      </c>
      <c r="J4345" s="49">
        <v>44.674700000000001</v>
      </c>
      <c r="K4345" s="49">
        <v>0.25224299999999999</v>
      </c>
      <c r="L4345" s="49">
        <v>99.569443000000007</v>
      </c>
      <c r="M4345" s="47"/>
      <c r="N4345" s="50">
        <v>0.98805871484401508</v>
      </c>
      <c r="O4345" s="50">
        <v>3.9664277520520553E-4</v>
      </c>
      <c r="P4345" s="50">
        <v>0.31842933876191792</v>
      </c>
      <c r="Q4345" s="50">
        <v>5.412828218091816E-3</v>
      </c>
      <c r="R4345" s="50">
        <v>4.3992369155942002E-3</v>
      </c>
      <c r="S4345" s="50">
        <v>1.6845504206781283</v>
      </c>
      <c r="T4345" s="50">
        <v>6.8358196243056548E-3</v>
      </c>
      <c r="U4345" s="50">
        <v>3.0091046677466973</v>
      </c>
      <c r="V4345" s="51">
        <v>84.102218843642333</v>
      </c>
      <c r="X4345" s="49">
        <v>0.21513399999999999</v>
      </c>
      <c r="Y4345" s="49">
        <v>79.406099999999995</v>
      </c>
      <c r="Z4345" s="49">
        <v>0.47162900000000002</v>
      </c>
      <c r="AA4345" s="49">
        <v>8.1161600000000007</v>
      </c>
      <c r="AB4345" s="49">
        <v>6.6672099999999999</v>
      </c>
      <c r="AC4345" s="49">
        <v>0.17824000000000001</v>
      </c>
      <c r="AD4345" s="49">
        <v>4.7953200000000002</v>
      </c>
      <c r="AE4345" s="312"/>
      <c r="AF4345" s="343" t="s">
        <v>432</v>
      </c>
      <c r="AG4345" s="343">
        <v>30</v>
      </c>
      <c r="AH4345" s="343">
        <v>15</v>
      </c>
      <c r="AI4345" s="343"/>
      <c r="AJ4345" s="343"/>
      <c r="AK4345" s="343"/>
      <c r="AL4345" s="343"/>
      <c r="AM4345" s="343"/>
      <c r="AN4345" s="343"/>
      <c r="AO4345" s="343"/>
      <c r="AP4345" s="343"/>
      <c r="AQ4345" s="343"/>
      <c r="AR4345" s="343"/>
      <c r="AS4345" s="343"/>
      <c r="AT4345" s="343"/>
      <c r="AU4345" s="343"/>
      <c r="AV4345" s="343"/>
      <c r="AW4345" s="343"/>
      <c r="AX4345" s="343"/>
      <c r="AY4345" s="343"/>
      <c r="AZ4345" s="343"/>
      <c r="BA4345" s="343"/>
      <c r="BB4345" s="343"/>
      <c r="BC4345" s="343"/>
      <c r="BD4345" s="343"/>
      <c r="BE4345" s="475"/>
      <c r="BF4345" s="475"/>
      <c r="BG4345" s="475"/>
      <c r="BH4345" s="475"/>
      <c r="BI4345" s="475"/>
      <c r="BJ4345" s="475"/>
      <c r="BK4345" s="475"/>
      <c r="BL4345" s="475"/>
      <c r="BM4345" s="475"/>
      <c r="BN4345" s="475"/>
      <c r="BO4345" s="475"/>
      <c r="BP4345" s="306"/>
      <c r="BQ4345" s="496"/>
      <c r="BR4345" s="496"/>
      <c r="BS4345" s="496"/>
      <c r="BT4345" s="496"/>
      <c r="BU4345" s="496"/>
      <c r="BV4345" s="496"/>
    </row>
    <row r="4346" spans="1:74" s="52" customFormat="1" ht="12.75">
      <c r="A4346" s="45">
        <v>2670.0804681784898</v>
      </c>
      <c r="B4346" s="46" t="s">
        <v>364</v>
      </c>
      <c r="C4346" s="47" t="s">
        <v>397</v>
      </c>
      <c r="D4346" s="48">
        <v>59.992361792664958</v>
      </c>
      <c r="E4346" s="49">
        <v>39.142600000000002</v>
      </c>
      <c r="F4346" s="49">
        <v>2.6075999999999998E-2</v>
      </c>
      <c r="G4346" s="49">
        <v>15.1945</v>
      </c>
      <c r="H4346" s="49">
        <v>0.27390199999999998</v>
      </c>
      <c r="I4346" s="49">
        <v>0.20044100000000001</v>
      </c>
      <c r="J4346" s="49">
        <v>44.729599999999998</v>
      </c>
      <c r="K4346" s="49">
        <v>0.248753</v>
      </c>
      <c r="L4346" s="49">
        <v>99.852262999999994</v>
      </c>
      <c r="M4346" s="47"/>
      <c r="N4346" s="50">
        <v>0.98769794860215199</v>
      </c>
      <c r="O4346" s="50">
        <v>5.2022458141284019E-4</v>
      </c>
      <c r="P4346" s="50">
        <v>0.32063940170456784</v>
      </c>
      <c r="Q4346" s="50">
        <v>5.5592163737134747E-3</v>
      </c>
      <c r="R4346" s="50">
        <v>4.2839735621688314E-3</v>
      </c>
      <c r="S4346" s="50">
        <v>1.6825889869854926</v>
      </c>
      <c r="T4346" s="50">
        <v>6.7251264800293449E-3</v>
      </c>
      <c r="U4346" s="50">
        <v>3.0090971196046992</v>
      </c>
      <c r="V4346" s="51">
        <v>83.993866924268247</v>
      </c>
      <c r="X4346" s="49">
        <v>0.21488499999999999</v>
      </c>
      <c r="Y4346" s="49">
        <v>61.179200000000002</v>
      </c>
      <c r="Z4346" s="49">
        <v>0.469329</v>
      </c>
      <c r="AA4346" s="49">
        <v>7.9552500000000004</v>
      </c>
      <c r="AB4346" s="49">
        <v>6.9635100000000003</v>
      </c>
      <c r="AC4346" s="49">
        <v>0.17812700000000001</v>
      </c>
      <c r="AD4346" s="49">
        <v>4.8115800000000002</v>
      </c>
      <c r="AE4346" s="312"/>
      <c r="AF4346" s="343" t="s">
        <v>432</v>
      </c>
      <c r="AG4346" s="343">
        <v>30</v>
      </c>
      <c r="AH4346" s="343">
        <v>15</v>
      </c>
      <c r="AI4346" s="343"/>
      <c r="AJ4346" s="343"/>
      <c r="AK4346" s="343"/>
      <c r="AL4346" s="343"/>
      <c r="AM4346" s="343"/>
      <c r="AN4346" s="343"/>
      <c r="AO4346" s="343"/>
      <c r="AP4346" s="343"/>
      <c r="AQ4346" s="343"/>
      <c r="AR4346" s="343"/>
      <c r="AS4346" s="343"/>
      <c r="AT4346" s="343"/>
      <c r="AU4346" s="343"/>
      <c r="AV4346" s="343"/>
      <c r="AW4346" s="343"/>
      <c r="AX4346" s="343"/>
      <c r="AY4346" s="343"/>
      <c r="AZ4346" s="343"/>
      <c r="BA4346" s="343"/>
      <c r="BB4346" s="343"/>
      <c r="BC4346" s="343"/>
      <c r="BD4346" s="343"/>
      <c r="BE4346" s="475"/>
      <c r="BF4346" s="475"/>
      <c r="BG4346" s="475"/>
      <c r="BH4346" s="475"/>
      <c r="BI4346" s="475"/>
      <c r="BJ4346" s="475"/>
      <c r="BK4346" s="475"/>
      <c r="BL4346" s="475"/>
      <c r="BM4346" s="475"/>
      <c r="BN4346" s="475"/>
      <c r="BO4346" s="475"/>
      <c r="BP4346" s="306"/>
      <c r="BQ4346" s="496"/>
      <c r="BR4346" s="496"/>
      <c r="BS4346" s="496"/>
      <c r="BT4346" s="496"/>
      <c r="BU4346" s="496"/>
      <c r="BV4346" s="496"/>
    </row>
    <row r="4347" spans="1:74" s="52" customFormat="1" ht="12.75">
      <c r="A4347" s="45">
        <v>2670.0804681784898</v>
      </c>
      <c r="B4347" s="46" t="s">
        <v>364</v>
      </c>
      <c r="C4347" s="47" t="s">
        <v>397</v>
      </c>
      <c r="D4347" s="48">
        <v>64.992361792664951</v>
      </c>
      <c r="E4347" s="49">
        <v>38.866</v>
      </c>
      <c r="F4347" s="49">
        <v>1.8234E-2</v>
      </c>
      <c r="G4347" s="49">
        <v>15.1343</v>
      </c>
      <c r="H4347" s="49">
        <v>0.31053900000000001</v>
      </c>
      <c r="I4347" s="49">
        <v>0.21800900000000001</v>
      </c>
      <c r="J4347" s="49">
        <v>44.598100000000002</v>
      </c>
      <c r="K4347" s="49">
        <v>0.25624400000000003</v>
      </c>
      <c r="L4347" s="49">
        <v>99.426412999999997</v>
      </c>
      <c r="M4347" s="47"/>
      <c r="N4347" s="50">
        <v>0.9857311626253511</v>
      </c>
      <c r="O4347" s="50">
        <v>3.6563352180566213E-4</v>
      </c>
      <c r="P4347" s="50">
        <v>0.32100143408789678</v>
      </c>
      <c r="Q4347" s="50">
        <v>6.3350300988955438E-3</v>
      </c>
      <c r="R4347" s="50">
        <v>4.6832657478965978E-3</v>
      </c>
      <c r="S4347" s="50">
        <v>1.6862173075439997</v>
      </c>
      <c r="T4347" s="50">
        <v>6.9630576783342524E-3</v>
      </c>
      <c r="U4347" s="50">
        <v>3.0120437843131325</v>
      </c>
      <c r="V4347" s="51">
        <v>84.007650614754724</v>
      </c>
      <c r="X4347" s="49">
        <v>0.21576100000000001</v>
      </c>
      <c r="Y4347" s="49">
        <v>86.314300000000003</v>
      </c>
      <c r="Z4347" s="49">
        <v>0.469976</v>
      </c>
      <c r="AA4347" s="49">
        <v>6.9874700000000001</v>
      </c>
      <c r="AB4347" s="49">
        <v>6.4572500000000002</v>
      </c>
      <c r="AC4347" s="49">
        <v>0.17846200000000001</v>
      </c>
      <c r="AD4347" s="49">
        <v>4.7820200000000002</v>
      </c>
      <c r="AE4347" s="312"/>
      <c r="AF4347" s="343" t="s">
        <v>432</v>
      </c>
      <c r="AG4347" s="343">
        <v>30</v>
      </c>
      <c r="AH4347" s="343">
        <v>15</v>
      </c>
      <c r="AI4347" s="343"/>
      <c r="AJ4347" s="343"/>
      <c r="AK4347" s="343"/>
      <c r="AL4347" s="343"/>
      <c r="AM4347" s="343"/>
      <c r="AN4347" s="343"/>
      <c r="AO4347" s="343"/>
      <c r="AP4347" s="343"/>
      <c r="AQ4347" s="343"/>
      <c r="AR4347" s="343"/>
      <c r="AS4347" s="343"/>
      <c r="AT4347" s="343"/>
      <c r="AU4347" s="343"/>
      <c r="AV4347" s="343"/>
      <c r="AW4347" s="343"/>
      <c r="AX4347" s="343"/>
      <c r="AY4347" s="343"/>
      <c r="AZ4347" s="343"/>
      <c r="BA4347" s="343"/>
      <c r="BB4347" s="343"/>
      <c r="BC4347" s="343"/>
      <c r="BD4347" s="343"/>
      <c r="BE4347" s="475"/>
      <c r="BF4347" s="475"/>
      <c r="BG4347" s="475"/>
      <c r="BH4347" s="475"/>
      <c r="BI4347" s="475"/>
      <c r="BJ4347" s="475"/>
      <c r="BK4347" s="475"/>
      <c r="BL4347" s="475"/>
      <c r="BM4347" s="475"/>
      <c r="BN4347" s="475"/>
      <c r="BO4347" s="475"/>
      <c r="BP4347" s="306"/>
      <c r="BQ4347" s="496"/>
      <c r="BR4347" s="496"/>
      <c r="BS4347" s="496"/>
      <c r="BT4347" s="496"/>
      <c r="BU4347" s="496"/>
      <c r="BV4347" s="496"/>
    </row>
    <row r="4348" spans="1:74" s="52" customFormat="1" ht="12.75">
      <c r="A4348" s="45">
        <v>2670.0804681784898</v>
      </c>
      <c r="B4348" s="46" t="s">
        <v>364</v>
      </c>
      <c r="C4348" s="47" t="s">
        <v>397</v>
      </c>
      <c r="D4348" s="48">
        <v>69.992361792664951</v>
      </c>
      <c r="E4348" s="49">
        <v>38.927399999999999</v>
      </c>
      <c r="F4348" s="49">
        <v>2.2762000000000001E-2</v>
      </c>
      <c r="G4348" s="49">
        <v>15.188700000000001</v>
      </c>
      <c r="H4348" s="49">
        <v>0.29029700000000003</v>
      </c>
      <c r="I4348" s="49">
        <v>0.20901500000000001</v>
      </c>
      <c r="J4348" s="49">
        <v>44.739600000000003</v>
      </c>
      <c r="K4348" s="49">
        <v>0.24417700000000001</v>
      </c>
      <c r="L4348" s="49">
        <v>99.661713000000006</v>
      </c>
      <c r="M4348" s="47"/>
      <c r="N4348" s="50">
        <v>0.98475718981837934</v>
      </c>
      <c r="O4348" s="50">
        <v>4.5526010757036112E-4</v>
      </c>
      <c r="P4348" s="50">
        <v>0.32132932432769362</v>
      </c>
      <c r="Q4348" s="50">
        <v>5.906907944973892E-3</v>
      </c>
      <c r="R4348" s="50">
        <v>4.4785451439217907E-3</v>
      </c>
      <c r="S4348" s="50">
        <v>1.6872304516100338</v>
      </c>
      <c r="T4348" s="50">
        <v>6.6181432565254345E-3</v>
      </c>
      <c r="U4348" s="50">
        <v>3.0119613114615582</v>
      </c>
      <c r="V4348" s="51">
        <v>84.002003416718026</v>
      </c>
      <c r="X4348" s="49">
        <v>0.21548300000000001</v>
      </c>
      <c r="Y4348" s="49">
        <v>70.261700000000005</v>
      </c>
      <c r="Z4348" s="49">
        <v>0.46931299999999998</v>
      </c>
      <c r="AA4348" s="49">
        <v>7.5504100000000003</v>
      </c>
      <c r="AB4348" s="49">
        <v>6.6994899999999999</v>
      </c>
      <c r="AC4348" s="49">
        <v>0.17814199999999999</v>
      </c>
      <c r="AD4348" s="49">
        <v>4.9726499999999998</v>
      </c>
      <c r="AE4348" s="312"/>
      <c r="AF4348" s="343" t="s">
        <v>432</v>
      </c>
      <c r="AG4348" s="343">
        <v>30</v>
      </c>
      <c r="AH4348" s="343">
        <v>15</v>
      </c>
      <c r="AI4348" s="343"/>
      <c r="AJ4348" s="343"/>
      <c r="AK4348" s="343"/>
      <c r="AL4348" s="343"/>
      <c r="AM4348" s="343"/>
      <c r="AN4348" s="343"/>
      <c r="AO4348" s="343"/>
      <c r="AP4348" s="343"/>
      <c r="AQ4348" s="343"/>
      <c r="AR4348" s="343"/>
      <c r="AS4348" s="343"/>
      <c r="AT4348" s="343"/>
      <c r="AU4348" s="343"/>
      <c r="AV4348" s="343"/>
      <c r="AW4348" s="343"/>
      <c r="AX4348" s="343"/>
      <c r="AY4348" s="343"/>
      <c r="AZ4348" s="343"/>
      <c r="BA4348" s="343"/>
      <c r="BB4348" s="343"/>
      <c r="BC4348" s="343"/>
      <c r="BD4348" s="343"/>
      <c r="BE4348" s="475"/>
      <c r="BF4348" s="475"/>
      <c r="BG4348" s="475"/>
      <c r="BH4348" s="475"/>
      <c r="BI4348" s="475"/>
      <c r="BJ4348" s="475"/>
      <c r="BK4348" s="475"/>
      <c r="BL4348" s="475"/>
      <c r="BM4348" s="475"/>
      <c r="BN4348" s="475"/>
      <c r="BO4348" s="475"/>
      <c r="BP4348" s="306"/>
      <c r="BQ4348" s="496"/>
      <c r="BR4348" s="496"/>
      <c r="BS4348" s="496"/>
      <c r="BT4348" s="496"/>
      <c r="BU4348" s="496"/>
      <c r="BV4348" s="496"/>
    </row>
    <row r="4349" spans="1:74" s="52" customFormat="1" ht="12.75">
      <c r="A4349" s="45">
        <v>2670.0804681784898</v>
      </c>
      <c r="B4349" s="46" t="s">
        <v>364</v>
      </c>
      <c r="C4349" s="47" t="s">
        <v>397</v>
      </c>
      <c r="D4349" s="48">
        <v>74.992361792664951</v>
      </c>
      <c r="E4349" s="49">
        <v>38.859900000000003</v>
      </c>
      <c r="F4349" s="49">
        <v>4.1583000000000002E-2</v>
      </c>
      <c r="G4349" s="49">
        <v>15.141</v>
      </c>
      <c r="H4349" s="49">
        <v>0.26643</v>
      </c>
      <c r="I4349" s="49">
        <v>0.18132899999999999</v>
      </c>
      <c r="J4349" s="49">
        <v>44.667400000000001</v>
      </c>
      <c r="K4349" s="49">
        <v>0.24673</v>
      </c>
      <c r="L4349" s="49">
        <v>99.435914000000011</v>
      </c>
      <c r="M4349" s="47"/>
      <c r="N4349" s="50">
        <v>0.98496110751709931</v>
      </c>
      <c r="O4349" s="50">
        <v>8.333139205204625E-4</v>
      </c>
      <c r="P4349" s="50">
        <v>0.32094303627848481</v>
      </c>
      <c r="Q4349" s="50">
        <v>5.4318081282425648E-3</v>
      </c>
      <c r="R4349" s="50">
        <v>3.8928745556070349E-3</v>
      </c>
      <c r="S4349" s="50">
        <v>1.6877830568786365</v>
      </c>
      <c r="T4349" s="50">
        <v>6.7003426028703411E-3</v>
      </c>
      <c r="U4349" s="50">
        <v>3.0114877814682606</v>
      </c>
      <c r="V4349" s="51">
        <v>84.022558507513708</v>
      </c>
      <c r="X4349" s="49">
        <v>0.21570300000000001</v>
      </c>
      <c r="Y4349" s="49">
        <v>39.149099999999997</v>
      </c>
      <c r="Z4349" s="49">
        <v>0.47014899999999998</v>
      </c>
      <c r="AA4349" s="49">
        <v>8.3868600000000004</v>
      </c>
      <c r="AB4349" s="49">
        <v>7.6777800000000003</v>
      </c>
      <c r="AC4349" s="49">
        <v>0.178227</v>
      </c>
      <c r="AD4349" s="49">
        <v>4.8266200000000001</v>
      </c>
      <c r="AE4349" s="312"/>
      <c r="AF4349" s="343" t="s">
        <v>432</v>
      </c>
      <c r="AG4349" s="343">
        <v>30</v>
      </c>
      <c r="AH4349" s="343">
        <v>15</v>
      </c>
      <c r="AI4349" s="343"/>
      <c r="AJ4349" s="343"/>
      <c r="AK4349" s="343"/>
      <c r="AL4349" s="343"/>
      <c r="AM4349" s="343"/>
      <c r="AN4349" s="343"/>
      <c r="AO4349" s="343"/>
      <c r="AP4349" s="343"/>
      <c r="AQ4349" s="343"/>
      <c r="AR4349" s="343"/>
      <c r="AS4349" s="343"/>
      <c r="AT4349" s="343"/>
      <c r="AU4349" s="343"/>
      <c r="AV4349" s="343"/>
      <c r="AW4349" s="343"/>
      <c r="AX4349" s="343"/>
      <c r="AY4349" s="343"/>
      <c r="AZ4349" s="343"/>
      <c r="BA4349" s="343"/>
      <c r="BB4349" s="343"/>
      <c r="BC4349" s="343"/>
      <c r="BD4349" s="343"/>
      <c r="BE4349" s="475"/>
      <c r="BF4349" s="475"/>
      <c r="BG4349" s="475"/>
      <c r="BH4349" s="475"/>
      <c r="BI4349" s="475"/>
      <c r="BJ4349" s="475"/>
      <c r="BK4349" s="475"/>
      <c r="BL4349" s="475"/>
      <c r="BM4349" s="475"/>
      <c r="BN4349" s="475"/>
      <c r="BO4349" s="475"/>
      <c r="BP4349" s="306"/>
      <c r="BQ4349" s="496"/>
      <c r="BR4349" s="496"/>
      <c r="BS4349" s="496"/>
      <c r="BT4349" s="496"/>
      <c r="BU4349" s="496"/>
      <c r="BV4349" s="496"/>
    </row>
    <row r="4350" spans="1:74" s="52" customFormat="1" ht="12.75">
      <c r="A4350" s="45">
        <v>2670.0804681784898</v>
      </c>
      <c r="B4350" s="46" t="s">
        <v>364</v>
      </c>
      <c r="C4350" s="47" t="s">
        <v>397</v>
      </c>
      <c r="D4350" s="48">
        <v>79.992361792664951</v>
      </c>
      <c r="E4350" s="49">
        <v>38.8416</v>
      </c>
      <c r="F4350" s="49">
        <v>2.6922999999999999E-2</v>
      </c>
      <c r="G4350" s="49">
        <v>15.0419</v>
      </c>
      <c r="H4350" s="49">
        <v>0.29382200000000003</v>
      </c>
      <c r="I4350" s="49">
        <v>0.22159599999999999</v>
      </c>
      <c r="J4350" s="49">
        <v>44.574100000000001</v>
      </c>
      <c r="K4350" s="49">
        <v>0.22733</v>
      </c>
      <c r="L4350" s="49">
        <v>99.251907999999986</v>
      </c>
      <c r="M4350" s="47"/>
      <c r="N4350" s="50">
        <v>0.98626212504278121</v>
      </c>
      <c r="O4350" s="50">
        <v>5.4049802358800995E-4</v>
      </c>
      <c r="P4350" s="50">
        <v>0.31941399090419731</v>
      </c>
      <c r="Q4350" s="50">
        <v>6.0009975151360823E-3</v>
      </c>
      <c r="R4350" s="50">
        <v>4.7658777708806475E-3</v>
      </c>
      <c r="S4350" s="50">
        <v>1.6872769459056269</v>
      </c>
      <c r="T4350" s="50">
        <v>6.1845719070632368E-3</v>
      </c>
      <c r="U4350" s="50">
        <v>3.0111822976828631</v>
      </c>
      <c r="V4350" s="51">
        <v>84.082551774913981</v>
      </c>
      <c r="X4350" s="49">
        <v>0.21571399999999999</v>
      </c>
      <c r="Y4350" s="49">
        <v>58.449300000000001</v>
      </c>
      <c r="Z4350" s="49">
        <v>0.47151900000000002</v>
      </c>
      <c r="AA4350" s="49">
        <v>7.4707299999999996</v>
      </c>
      <c r="AB4350" s="49">
        <v>6.2969600000000003</v>
      </c>
      <c r="AC4350" s="49">
        <v>0.17841499999999999</v>
      </c>
      <c r="AD4350" s="49">
        <v>5.19109</v>
      </c>
      <c r="AE4350" s="312"/>
      <c r="AF4350" s="343" t="s">
        <v>432</v>
      </c>
      <c r="AG4350" s="343">
        <v>30</v>
      </c>
      <c r="AH4350" s="343">
        <v>15</v>
      </c>
      <c r="AI4350" s="343"/>
      <c r="AJ4350" s="343"/>
      <c r="AK4350" s="343"/>
      <c r="AL4350" s="343"/>
      <c r="AM4350" s="343"/>
      <c r="AN4350" s="343"/>
      <c r="AO4350" s="343"/>
      <c r="AP4350" s="343"/>
      <c r="AQ4350" s="343"/>
      <c r="AR4350" s="343"/>
      <c r="AS4350" s="343"/>
      <c r="AT4350" s="343"/>
      <c r="AU4350" s="343"/>
      <c r="AV4350" s="343"/>
      <c r="AW4350" s="343"/>
      <c r="AX4350" s="343"/>
      <c r="AY4350" s="343"/>
      <c r="AZ4350" s="343"/>
      <c r="BA4350" s="343"/>
      <c r="BB4350" s="343"/>
      <c r="BC4350" s="343"/>
      <c r="BD4350" s="343"/>
      <c r="BE4350" s="475"/>
      <c r="BF4350" s="475"/>
      <c r="BG4350" s="475"/>
      <c r="BH4350" s="475"/>
      <c r="BI4350" s="475"/>
      <c r="BJ4350" s="475"/>
      <c r="BK4350" s="475"/>
      <c r="BL4350" s="475"/>
      <c r="BM4350" s="475"/>
      <c r="BN4350" s="475"/>
      <c r="BO4350" s="475"/>
      <c r="BP4350" s="306"/>
      <c r="BQ4350" s="496"/>
      <c r="BR4350" s="496"/>
      <c r="BS4350" s="496"/>
      <c r="BT4350" s="496"/>
      <c r="BU4350" s="496"/>
      <c r="BV4350" s="496"/>
    </row>
    <row r="4351" spans="1:74" s="52" customFormat="1" ht="12.75">
      <c r="A4351" s="45">
        <v>2670.0804681784898</v>
      </c>
      <c r="B4351" s="46" t="s">
        <v>364</v>
      </c>
      <c r="C4351" s="47" t="s">
        <v>397</v>
      </c>
      <c r="D4351" s="48">
        <v>84.992361792664951</v>
      </c>
      <c r="E4351" s="49">
        <v>39.027000000000001</v>
      </c>
      <c r="F4351" s="49">
        <v>5.1172000000000002E-2</v>
      </c>
      <c r="G4351" s="49">
        <v>15.2262</v>
      </c>
      <c r="H4351" s="49">
        <v>0.323023</v>
      </c>
      <c r="I4351" s="49">
        <v>0.22941300000000001</v>
      </c>
      <c r="J4351" s="49">
        <v>44.860700000000001</v>
      </c>
      <c r="K4351" s="49">
        <v>0.20824100000000001</v>
      </c>
      <c r="L4351" s="49">
        <v>99.959841999999995</v>
      </c>
      <c r="M4351" s="47"/>
      <c r="N4351" s="50">
        <v>0.98439103308496279</v>
      </c>
      <c r="O4351" s="50">
        <v>1.0204936035123873E-3</v>
      </c>
      <c r="P4351" s="50">
        <v>0.32118111739048699</v>
      </c>
      <c r="Q4351" s="50">
        <v>6.5535983188715211E-3</v>
      </c>
      <c r="R4351" s="50">
        <v>4.9012431008980135E-3</v>
      </c>
      <c r="S4351" s="50">
        <v>1.6868523563361257</v>
      </c>
      <c r="T4351" s="50">
        <v>5.6276407887716848E-3</v>
      </c>
      <c r="U4351" s="50">
        <v>3.0115409816517573</v>
      </c>
      <c r="V4351" s="51">
        <v>84.005191069129808</v>
      </c>
      <c r="X4351" s="49">
        <v>0.21524199999999999</v>
      </c>
      <c r="Y4351" s="49">
        <v>32.058700000000002</v>
      </c>
      <c r="Z4351" s="49">
        <v>0.468414</v>
      </c>
      <c r="AA4351" s="49">
        <v>6.8453999999999997</v>
      </c>
      <c r="AB4351" s="49">
        <v>6.2577800000000003</v>
      </c>
      <c r="AC4351" s="49">
        <v>0.17793500000000001</v>
      </c>
      <c r="AD4351" s="49">
        <v>5.71624</v>
      </c>
      <c r="AE4351" s="312"/>
      <c r="AF4351" s="343" t="s">
        <v>432</v>
      </c>
      <c r="AG4351" s="343">
        <v>30</v>
      </c>
      <c r="AH4351" s="343">
        <v>15</v>
      </c>
      <c r="AI4351" s="343"/>
      <c r="AJ4351" s="343"/>
      <c r="AK4351" s="343"/>
      <c r="AL4351" s="343"/>
      <c r="AM4351" s="343"/>
      <c r="AN4351" s="343"/>
      <c r="AO4351" s="343"/>
      <c r="AP4351" s="343"/>
      <c r="AQ4351" s="343"/>
      <c r="AR4351" s="343"/>
      <c r="AS4351" s="343"/>
      <c r="AT4351" s="343"/>
      <c r="AU4351" s="343"/>
      <c r="AV4351" s="343"/>
      <c r="AW4351" s="343"/>
      <c r="AX4351" s="343"/>
      <c r="AY4351" s="343"/>
      <c r="AZ4351" s="343"/>
      <c r="BA4351" s="343"/>
      <c r="BB4351" s="343"/>
      <c r="BC4351" s="343"/>
      <c r="BD4351" s="343"/>
      <c r="BE4351" s="475"/>
      <c r="BF4351" s="475"/>
      <c r="BG4351" s="475"/>
      <c r="BH4351" s="475"/>
      <c r="BI4351" s="475"/>
      <c r="BJ4351" s="475"/>
      <c r="BK4351" s="475"/>
      <c r="BL4351" s="475"/>
      <c r="BM4351" s="475"/>
      <c r="BN4351" s="475"/>
      <c r="BO4351" s="475"/>
      <c r="BP4351" s="306"/>
      <c r="BQ4351" s="496"/>
      <c r="BR4351" s="496"/>
      <c r="BS4351" s="496"/>
      <c r="BT4351" s="496"/>
      <c r="BU4351" s="496"/>
      <c r="BV4351" s="496"/>
    </row>
    <row r="4352" spans="1:74" s="52" customFormat="1" ht="12.75">
      <c r="A4352" s="45">
        <v>2670.0804681784898</v>
      </c>
      <c r="B4352" s="46" t="s">
        <v>364</v>
      </c>
      <c r="C4352" s="47" t="s">
        <v>397</v>
      </c>
      <c r="D4352" s="48">
        <v>89.992361792664951</v>
      </c>
      <c r="E4352" s="49">
        <v>38.953099999999999</v>
      </c>
      <c r="F4352" s="49">
        <v>3.3764000000000002E-2</v>
      </c>
      <c r="G4352" s="49">
        <v>15.0283</v>
      </c>
      <c r="H4352" s="49">
        <v>0.29447299999999998</v>
      </c>
      <c r="I4352" s="49">
        <v>0.20543400000000001</v>
      </c>
      <c r="J4352" s="49">
        <v>44.640099999999997</v>
      </c>
      <c r="K4352" s="49">
        <v>0.21912799999999999</v>
      </c>
      <c r="L4352" s="49">
        <v>99.404642999999979</v>
      </c>
      <c r="M4352" s="47"/>
      <c r="N4352" s="50">
        <v>0.98706025995566604</v>
      </c>
      <c r="O4352" s="50">
        <v>6.7644259665914047E-4</v>
      </c>
      <c r="P4352" s="50">
        <v>0.31846923990834397</v>
      </c>
      <c r="Q4352" s="50">
        <v>6.0019312239854208E-3</v>
      </c>
      <c r="R4352" s="50">
        <v>4.4091990272635247E-3</v>
      </c>
      <c r="S4352" s="50">
        <v>1.6863019635169718</v>
      </c>
      <c r="T4352" s="50">
        <v>5.9491807458423446E-3</v>
      </c>
      <c r="U4352" s="50">
        <v>3.0097744296001601</v>
      </c>
      <c r="V4352" s="51">
        <v>84.114434636520457</v>
      </c>
      <c r="X4352" s="49">
        <v>0.21540200000000001</v>
      </c>
      <c r="Y4352" s="49">
        <v>46.831800000000001</v>
      </c>
      <c r="Z4352" s="49">
        <v>0.47182600000000002</v>
      </c>
      <c r="AA4352" s="49">
        <v>7.5396700000000001</v>
      </c>
      <c r="AB4352" s="49">
        <v>6.7036300000000004</v>
      </c>
      <c r="AC4352" s="49">
        <v>0.17824300000000001</v>
      </c>
      <c r="AD4352" s="49">
        <v>5.4480599999999999</v>
      </c>
      <c r="AE4352" s="312"/>
      <c r="AF4352" s="343" t="s">
        <v>432</v>
      </c>
      <c r="AG4352" s="343">
        <v>30</v>
      </c>
      <c r="AH4352" s="343">
        <v>15</v>
      </c>
      <c r="AI4352" s="343"/>
      <c r="AJ4352" s="343"/>
      <c r="AK4352" s="343"/>
      <c r="AL4352" s="343"/>
      <c r="AM4352" s="343"/>
      <c r="AN4352" s="343"/>
      <c r="AO4352" s="343"/>
      <c r="AP4352" s="343"/>
      <c r="AQ4352" s="343"/>
      <c r="AR4352" s="343"/>
      <c r="AS4352" s="343"/>
      <c r="AT4352" s="343"/>
      <c r="AU4352" s="343"/>
      <c r="AV4352" s="343"/>
      <c r="AW4352" s="343"/>
      <c r="AX4352" s="343"/>
      <c r="AY4352" s="343"/>
      <c r="AZ4352" s="343"/>
      <c r="BA4352" s="343"/>
      <c r="BB4352" s="343"/>
      <c r="BC4352" s="343"/>
      <c r="BD4352" s="343"/>
      <c r="BE4352" s="475"/>
      <c r="BF4352" s="475"/>
      <c r="BG4352" s="475"/>
      <c r="BH4352" s="475"/>
      <c r="BI4352" s="475"/>
      <c r="BJ4352" s="475"/>
      <c r="BK4352" s="475"/>
      <c r="BL4352" s="475"/>
      <c r="BM4352" s="475"/>
      <c r="BN4352" s="475"/>
      <c r="BO4352" s="475"/>
      <c r="BP4352" s="306"/>
      <c r="BQ4352" s="496"/>
      <c r="BR4352" s="496"/>
      <c r="BS4352" s="496"/>
      <c r="BT4352" s="496"/>
      <c r="BU4352" s="496"/>
      <c r="BV4352" s="496"/>
    </row>
    <row r="4353" spans="1:74" s="52" customFormat="1" ht="12.75">
      <c r="A4353" s="45">
        <v>2670.0804681784898</v>
      </c>
      <c r="B4353" s="46" t="s">
        <v>364</v>
      </c>
      <c r="C4353" s="47" t="s">
        <v>397</v>
      </c>
      <c r="D4353" s="48">
        <v>94.992361792664951</v>
      </c>
      <c r="E4353" s="49">
        <v>38.964300000000001</v>
      </c>
      <c r="F4353" s="49">
        <v>4.5164000000000003E-2</v>
      </c>
      <c r="G4353" s="49">
        <v>15.091799999999999</v>
      </c>
      <c r="H4353" s="49">
        <v>0.30268699999999998</v>
      </c>
      <c r="I4353" s="49">
        <v>0.193048</v>
      </c>
      <c r="J4353" s="49">
        <v>44.564300000000003</v>
      </c>
      <c r="K4353" s="49">
        <v>0.25166500000000003</v>
      </c>
      <c r="L4353" s="49">
        <v>99.432060000000007</v>
      </c>
      <c r="M4353" s="47"/>
      <c r="N4353" s="50">
        <v>0.9874644770622415</v>
      </c>
      <c r="O4353" s="50">
        <v>9.0494548305475417E-4</v>
      </c>
      <c r="P4353" s="50">
        <v>0.31985389085519733</v>
      </c>
      <c r="Q4353" s="50">
        <v>6.1701008728480061E-3</v>
      </c>
      <c r="R4353" s="50">
        <v>4.1438654800535039E-3</v>
      </c>
      <c r="S4353" s="50">
        <v>1.6836438859751743</v>
      </c>
      <c r="T4353" s="50">
        <v>6.8333721145823634E-3</v>
      </c>
      <c r="U4353" s="50">
        <v>3.0095849025526511</v>
      </c>
      <c r="V4353" s="51">
        <v>84.035226065425363</v>
      </c>
      <c r="X4353" s="49">
        <v>0.21534800000000001</v>
      </c>
      <c r="Y4353" s="49">
        <v>34.497900000000001</v>
      </c>
      <c r="Z4353" s="49">
        <v>0.47066200000000002</v>
      </c>
      <c r="AA4353" s="49">
        <v>7.3373299999999997</v>
      </c>
      <c r="AB4353" s="49">
        <v>7.2302200000000001</v>
      </c>
      <c r="AC4353" s="49">
        <v>0.17843300000000001</v>
      </c>
      <c r="AD4353" s="49">
        <v>4.7427400000000004</v>
      </c>
      <c r="AE4353" s="312"/>
      <c r="AF4353" s="343" t="s">
        <v>432</v>
      </c>
      <c r="AG4353" s="343">
        <v>30</v>
      </c>
      <c r="AH4353" s="343">
        <v>15</v>
      </c>
      <c r="AI4353" s="343"/>
      <c r="AJ4353" s="343"/>
      <c r="AK4353" s="343"/>
      <c r="AL4353" s="343"/>
      <c r="AM4353" s="343"/>
      <c r="AN4353" s="343"/>
      <c r="AO4353" s="343"/>
      <c r="AP4353" s="343"/>
      <c r="AQ4353" s="343"/>
      <c r="AR4353" s="343"/>
      <c r="AS4353" s="343"/>
      <c r="AT4353" s="343"/>
      <c r="AU4353" s="343"/>
      <c r="AV4353" s="343"/>
      <c r="AW4353" s="343"/>
      <c r="AX4353" s="343"/>
      <c r="AY4353" s="343"/>
      <c r="AZ4353" s="343"/>
      <c r="BA4353" s="343"/>
      <c r="BB4353" s="343"/>
      <c r="BC4353" s="343"/>
      <c r="BD4353" s="343"/>
      <c r="BE4353" s="475"/>
      <c r="BF4353" s="475"/>
      <c r="BG4353" s="475"/>
      <c r="BH4353" s="475"/>
      <c r="BI4353" s="475"/>
      <c r="BJ4353" s="475"/>
      <c r="BK4353" s="475"/>
      <c r="BL4353" s="475"/>
      <c r="BM4353" s="475"/>
      <c r="BN4353" s="475"/>
      <c r="BO4353" s="475"/>
      <c r="BP4353" s="306"/>
      <c r="BQ4353" s="496"/>
      <c r="BR4353" s="496"/>
      <c r="BS4353" s="496"/>
      <c r="BT4353" s="496"/>
      <c r="BU4353" s="496"/>
      <c r="BV4353" s="496"/>
    </row>
    <row r="4354" spans="1:74" s="52" customFormat="1" ht="12.75">
      <c r="A4354" s="45">
        <v>2670.0804681784898</v>
      </c>
      <c r="B4354" s="46" t="s">
        <v>364</v>
      </c>
      <c r="C4354" s="47" t="s">
        <v>397</v>
      </c>
      <c r="D4354" s="48">
        <v>99.992361792664951</v>
      </c>
      <c r="E4354" s="49">
        <v>38.926099999999998</v>
      </c>
      <c r="F4354" s="49">
        <v>2.9073000000000002E-2</v>
      </c>
      <c r="G4354" s="49">
        <v>15.1492</v>
      </c>
      <c r="H4354" s="49">
        <v>0.32796900000000001</v>
      </c>
      <c r="I4354" s="49">
        <v>0.20741100000000001</v>
      </c>
      <c r="J4354" s="49">
        <v>44.797499999999999</v>
      </c>
      <c r="K4354" s="49">
        <v>0.23860400000000001</v>
      </c>
      <c r="L4354" s="49">
        <v>99.727547999999999</v>
      </c>
      <c r="M4354" s="47"/>
      <c r="N4354" s="50">
        <v>0.98391039108224154</v>
      </c>
      <c r="O4354" s="50">
        <v>5.8100506245875887E-4</v>
      </c>
      <c r="P4354" s="50">
        <v>0.3202287693743105</v>
      </c>
      <c r="Q4354" s="50">
        <v>6.6679347482378323E-3</v>
      </c>
      <c r="R4354" s="50">
        <v>4.440503102076606E-3</v>
      </c>
      <c r="S4354" s="50">
        <v>1.688017624961611</v>
      </c>
      <c r="T4354" s="50">
        <v>6.4617480528350998E-3</v>
      </c>
      <c r="U4354" s="50">
        <v>3.011847850520128</v>
      </c>
      <c r="V4354" s="51">
        <v>84.054308760245405</v>
      </c>
      <c r="X4354" s="49">
        <v>0.215506</v>
      </c>
      <c r="Y4354" s="49">
        <v>55.062399999999997</v>
      </c>
      <c r="Z4354" s="49">
        <v>0.46993600000000002</v>
      </c>
      <c r="AA4354" s="49">
        <v>6.63957</v>
      </c>
      <c r="AB4354" s="49">
        <v>6.6758699999999997</v>
      </c>
      <c r="AC4354" s="49">
        <v>0.17801700000000001</v>
      </c>
      <c r="AD4354" s="49">
        <v>4.9378799999999998</v>
      </c>
      <c r="AE4354" s="312"/>
      <c r="AF4354" s="343" t="s">
        <v>432</v>
      </c>
      <c r="AG4354" s="343">
        <v>30</v>
      </c>
      <c r="AH4354" s="343">
        <v>15</v>
      </c>
      <c r="AI4354" s="343"/>
      <c r="AJ4354" s="343"/>
      <c r="AK4354" s="343"/>
      <c r="AL4354" s="343"/>
      <c r="AM4354" s="343"/>
      <c r="AN4354" s="343"/>
      <c r="AO4354" s="343"/>
      <c r="AP4354" s="343"/>
      <c r="AQ4354" s="343"/>
      <c r="AR4354" s="343"/>
      <c r="AS4354" s="343"/>
      <c r="AT4354" s="343"/>
      <c r="AU4354" s="343"/>
      <c r="AV4354" s="343"/>
      <c r="AW4354" s="343"/>
      <c r="AX4354" s="343"/>
      <c r="AY4354" s="343"/>
      <c r="AZ4354" s="343"/>
      <c r="BA4354" s="343"/>
      <c r="BB4354" s="343"/>
      <c r="BC4354" s="343"/>
      <c r="BD4354" s="343"/>
      <c r="BE4354" s="475"/>
      <c r="BF4354" s="475"/>
      <c r="BG4354" s="475"/>
      <c r="BH4354" s="475"/>
      <c r="BI4354" s="475"/>
      <c r="BJ4354" s="475"/>
      <c r="BK4354" s="475"/>
      <c r="BL4354" s="475"/>
      <c r="BM4354" s="475"/>
      <c r="BN4354" s="475"/>
      <c r="BO4354" s="475"/>
      <c r="BP4354" s="306"/>
      <c r="BQ4354" s="496"/>
      <c r="BR4354" s="496"/>
      <c r="BS4354" s="496"/>
      <c r="BT4354" s="496"/>
      <c r="BU4354" s="496"/>
      <c r="BV4354" s="496"/>
    </row>
    <row r="4355" spans="1:74" s="52" customFormat="1" ht="12.75">
      <c r="A4355" s="45">
        <v>2670.0804681784898</v>
      </c>
      <c r="B4355" s="46" t="s">
        <v>364</v>
      </c>
      <c r="C4355" s="47" t="s">
        <v>397</v>
      </c>
      <c r="D4355" s="48">
        <v>104.99236179266495</v>
      </c>
      <c r="E4355" s="49">
        <v>38.8292</v>
      </c>
      <c r="F4355" s="49">
        <v>4.5372999999999997E-2</v>
      </c>
      <c r="G4355" s="49">
        <v>15.0753</v>
      </c>
      <c r="H4355" s="49">
        <v>0.27438699999999999</v>
      </c>
      <c r="I4355" s="49">
        <v>0.19723199999999999</v>
      </c>
      <c r="J4355" s="49">
        <v>44.540999999999997</v>
      </c>
      <c r="K4355" s="49">
        <v>0.232102</v>
      </c>
      <c r="L4355" s="49">
        <v>99.232323999999991</v>
      </c>
      <c r="M4355" s="47"/>
      <c r="N4355" s="50">
        <v>0.98586787112748131</v>
      </c>
      <c r="O4355" s="50">
        <v>9.1082130538723723E-4</v>
      </c>
      <c r="P4355" s="50">
        <v>0.32009746000421907</v>
      </c>
      <c r="Q4355" s="50">
        <v>5.6036073252900892E-3</v>
      </c>
      <c r="R4355" s="50">
        <v>4.2415382563324461E-3</v>
      </c>
      <c r="S4355" s="50">
        <v>1.685888232897496</v>
      </c>
      <c r="T4355" s="50">
        <v>6.3138869383811847E-3</v>
      </c>
      <c r="U4355" s="50">
        <v>3.0100524406569731</v>
      </c>
      <c r="V4355" s="51">
        <v>84.04288419718543</v>
      </c>
      <c r="X4355" s="49">
        <v>0.215723</v>
      </c>
      <c r="Y4355" s="49">
        <v>33.440300000000001</v>
      </c>
      <c r="Z4355" s="49">
        <v>0.47149099999999999</v>
      </c>
      <c r="AA4355" s="49">
        <v>7.9527200000000002</v>
      </c>
      <c r="AB4355" s="49">
        <v>6.8455300000000001</v>
      </c>
      <c r="AC4355" s="49">
        <v>0.178481</v>
      </c>
      <c r="AD4355" s="49">
        <v>5.0957299999999996</v>
      </c>
      <c r="AE4355" s="312"/>
      <c r="AF4355" s="343" t="s">
        <v>432</v>
      </c>
      <c r="AG4355" s="343">
        <v>30</v>
      </c>
      <c r="AH4355" s="343">
        <v>15</v>
      </c>
      <c r="AI4355" s="343"/>
      <c r="AJ4355" s="343"/>
      <c r="AK4355" s="343"/>
      <c r="AL4355" s="343"/>
      <c r="AM4355" s="343"/>
      <c r="AN4355" s="343"/>
      <c r="AO4355" s="343"/>
      <c r="AP4355" s="343"/>
      <c r="AQ4355" s="343"/>
      <c r="AR4355" s="343"/>
      <c r="AS4355" s="343"/>
      <c r="AT4355" s="343"/>
      <c r="AU4355" s="343"/>
      <c r="AV4355" s="343"/>
      <c r="AW4355" s="343"/>
      <c r="AX4355" s="343"/>
      <c r="AY4355" s="343"/>
      <c r="AZ4355" s="343"/>
      <c r="BA4355" s="343"/>
      <c r="BB4355" s="343"/>
      <c r="BC4355" s="343"/>
      <c r="BD4355" s="343"/>
      <c r="BE4355" s="475"/>
      <c r="BF4355" s="475"/>
      <c r="BG4355" s="475"/>
      <c r="BH4355" s="475"/>
      <c r="BI4355" s="475"/>
      <c r="BJ4355" s="475"/>
      <c r="BK4355" s="475"/>
      <c r="BL4355" s="475"/>
      <c r="BM4355" s="475"/>
      <c r="BN4355" s="475"/>
      <c r="BO4355" s="475"/>
      <c r="BP4355" s="306"/>
      <c r="BQ4355" s="496"/>
      <c r="BR4355" s="496"/>
      <c r="BS4355" s="496"/>
      <c r="BT4355" s="496"/>
      <c r="BU4355" s="496"/>
      <c r="BV4355" s="496"/>
    </row>
    <row r="4356" spans="1:74" s="52" customFormat="1" ht="12.75">
      <c r="A4356" s="45">
        <v>2670.0804681784898</v>
      </c>
      <c r="B4356" s="46" t="s">
        <v>364</v>
      </c>
      <c r="C4356" s="47" t="s">
        <v>397</v>
      </c>
      <c r="D4356" s="48">
        <v>109.99236179266495</v>
      </c>
      <c r="E4356" s="49">
        <v>38.8123</v>
      </c>
      <c r="F4356" s="49">
        <v>4.1543999999999998E-2</v>
      </c>
      <c r="G4356" s="49">
        <v>15.0206</v>
      </c>
      <c r="H4356" s="49">
        <v>0.29619600000000001</v>
      </c>
      <c r="I4356" s="49">
        <v>0.221053</v>
      </c>
      <c r="J4356" s="49">
        <v>44.622799999999998</v>
      </c>
      <c r="K4356" s="49">
        <v>0.26556000000000002</v>
      </c>
      <c r="L4356" s="49">
        <v>99.317444999999992</v>
      </c>
      <c r="M4356" s="47"/>
      <c r="N4356" s="50">
        <v>0.98477814166529887</v>
      </c>
      <c r="O4356" s="50">
        <v>8.3339855936622506E-4</v>
      </c>
      <c r="P4356" s="50">
        <v>0.31872218621639359</v>
      </c>
      <c r="Q4356" s="50">
        <v>6.0449415008407299E-3</v>
      </c>
      <c r="R4356" s="50">
        <v>4.7506296309737317E-3</v>
      </c>
      <c r="S4356" s="50">
        <v>1.6878520840376998</v>
      </c>
      <c r="T4356" s="50">
        <v>7.2192042312166594E-3</v>
      </c>
      <c r="U4356" s="50">
        <v>3.0113187442998495</v>
      </c>
      <c r="V4356" s="51">
        <v>84.116103204291875</v>
      </c>
      <c r="X4356" s="49">
        <v>0.215701</v>
      </c>
      <c r="Y4356" s="49">
        <v>37.353499999999997</v>
      </c>
      <c r="Z4356" s="49">
        <v>0.47145700000000001</v>
      </c>
      <c r="AA4356" s="49">
        <v>7.3474300000000001</v>
      </c>
      <c r="AB4356" s="49">
        <v>6.3079999999999998</v>
      </c>
      <c r="AC4356" s="49">
        <v>0.17818100000000001</v>
      </c>
      <c r="AD4356" s="49">
        <v>4.5182000000000002</v>
      </c>
      <c r="AE4356" s="312"/>
      <c r="AF4356" s="343" t="s">
        <v>432</v>
      </c>
      <c r="AG4356" s="343">
        <v>30</v>
      </c>
      <c r="AH4356" s="343">
        <v>15</v>
      </c>
      <c r="AI4356" s="343"/>
      <c r="AJ4356" s="343"/>
      <c r="AK4356" s="343"/>
      <c r="AL4356" s="343"/>
      <c r="AM4356" s="343"/>
      <c r="AN4356" s="343"/>
      <c r="AO4356" s="343"/>
      <c r="AP4356" s="343"/>
      <c r="AQ4356" s="343"/>
      <c r="AR4356" s="343"/>
      <c r="AS4356" s="343"/>
      <c r="AT4356" s="343"/>
      <c r="AU4356" s="343"/>
      <c r="AV4356" s="343"/>
      <c r="AW4356" s="343"/>
      <c r="AX4356" s="343"/>
      <c r="AY4356" s="343"/>
      <c r="AZ4356" s="343"/>
      <c r="BA4356" s="343"/>
      <c r="BB4356" s="343"/>
      <c r="BC4356" s="343"/>
      <c r="BD4356" s="343"/>
      <c r="BE4356" s="475"/>
      <c r="BF4356" s="475"/>
      <c r="BG4356" s="475"/>
      <c r="BH4356" s="475"/>
      <c r="BI4356" s="475"/>
      <c r="BJ4356" s="475"/>
      <c r="BK4356" s="475"/>
      <c r="BL4356" s="475"/>
      <c r="BM4356" s="475"/>
      <c r="BN4356" s="475"/>
      <c r="BO4356" s="475"/>
      <c r="BP4356" s="306"/>
      <c r="BQ4356" s="496"/>
      <c r="BR4356" s="496"/>
      <c r="BS4356" s="496"/>
      <c r="BT4356" s="496"/>
      <c r="BU4356" s="496"/>
      <c r="BV4356" s="496"/>
    </row>
    <row r="4357" spans="1:74" s="52" customFormat="1" ht="12.75">
      <c r="A4357" s="45">
        <v>2670.0804681784898</v>
      </c>
      <c r="B4357" s="46" t="s">
        <v>364</v>
      </c>
      <c r="C4357" s="47" t="s">
        <v>397</v>
      </c>
      <c r="D4357" s="48">
        <v>114.99236179266495</v>
      </c>
      <c r="E4357" s="49">
        <v>38.9069</v>
      </c>
      <c r="F4357" s="49">
        <v>6.3518000000000005E-2</v>
      </c>
      <c r="G4357" s="49">
        <v>15.1205</v>
      </c>
      <c r="H4357" s="49">
        <v>0.27501799999999998</v>
      </c>
      <c r="I4357" s="49">
        <v>0.21723700000000001</v>
      </c>
      <c r="J4357" s="49">
        <v>44.608899999999998</v>
      </c>
      <c r="K4357" s="49">
        <v>0.23888899999999999</v>
      </c>
      <c r="L4357" s="49">
        <v>99.45877200000001</v>
      </c>
      <c r="M4357" s="47"/>
      <c r="N4357" s="50">
        <v>0.9857938375349965</v>
      </c>
      <c r="O4357" s="50">
        <v>1.272423555222772E-3</v>
      </c>
      <c r="P4357" s="50">
        <v>0.32039196551753285</v>
      </c>
      <c r="Q4357" s="50">
        <v>5.6048562949739368E-3</v>
      </c>
      <c r="R4357" s="50">
        <v>4.6620723186542347E-3</v>
      </c>
      <c r="S4357" s="50">
        <v>1.6849597460542243</v>
      </c>
      <c r="T4357" s="50">
        <v>6.4850491230816314E-3</v>
      </c>
      <c r="U4357" s="50">
        <v>3.0100004053839773</v>
      </c>
      <c r="V4357" s="51">
        <v>84.023153461373838</v>
      </c>
      <c r="X4357" s="49">
        <v>0.21532799999999999</v>
      </c>
      <c r="Y4357" s="49">
        <v>25.269100000000002</v>
      </c>
      <c r="Z4357" s="49">
        <v>0.46986899999999998</v>
      </c>
      <c r="AA4357" s="49">
        <v>8.0093800000000002</v>
      </c>
      <c r="AB4357" s="49">
        <v>6.5260400000000001</v>
      </c>
      <c r="AC4357" s="49">
        <v>0.178284</v>
      </c>
      <c r="AD4357" s="49">
        <v>4.96387</v>
      </c>
      <c r="AE4357" s="312"/>
      <c r="AF4357" s="343" t="s">
        <v>432</v>
      </c>
      <c r="AG4357" s="343">
        <v>30</v>
      </c>
      <c r="AH4357" s="343">
        <v>15</v>
      </c>
      <c r="AI4357" s="343"/>
      <c r="AJ4357" s="343"/>
      <c r="AK4357" s="343"/>
      <c r="AL4357" s="343"/>
      <c r="AM4357" s="343"/>
      <c r="AN4357" s="343"/>
      <c r="AO4357" s="343"/>
      <c r="AP4357" s="343"/>
      <c r="AQ4357" s="343"/>
      <c r="AR4357" s="343"/>
      <c r="AS4357" s="343"/>
      <c r="AT4357" s="343"/>
      <c r="AU4357" s="343"/>
      <c r="AV4357" s="343"/>
      <c r="AW4357" s="343"/>
      <c r="AX4357" s="343"/>
      <c r="AY4357" s="343"/>
      <c r="AZ4357" s="343"/>
      <c r="BA4357" s="343"/>
      <c r="BB4357" s="343"/>
      <c r="BC4357" s="343"/>
      <c r="BD4357" s="343"/>
      <c r="BE4357" s="475"/>
      <c r="BF4357" s="475"/>
      <c r="BG4357" s="475"/>
      <c r="BH4357" s="475"/>
      <c r="BI4357" s="475"/>
      <c r="BJ4357" s="475"/>
      <c r="BK4357" s="475"/>
      <c r="BL4357" s="475"/>
      <c r="BM4357" s="475"/>
      <c r="BN4357" s="475"/>
      <c r="BO4357" s="475"/>
      <c r="BP4357" s="306"/>
      <c r="BQ4357" s="496"/>
      <c r="BR4357" s="496"/>
      <c r="BS4357" s="496"/>
      <c r="BT4357" s="496"/>
      <c r="BU4357" s="496"/>
      <c r="BV4357" s="496"/>
    </row>
    <row r="4358" spans="1:74" s="52" customFormat="1" ht="12.75">
      <c r="A4358" s="45">
        <v>2670.0804681784898</v>
      </c>
      <c r="B4358" s="46" t="s">
        <v>364</v>
      </c>
      <c r="C4358" s="47" t="s">
        <v>397</v>
      </c>
      <c r="D4358" s="48">
        <v>119.99236179266495</v>
      </c>
      <c r="E4358" s="49">
        <v>38.918599999999998</v>
      </c>
      <c r="F4358" s="49">
        <v>3.7034999999999998E-2</v>
      </c>
      <c r="G4358" s="49">
        <v>15.102</v>
      </c>
      <c r="H4358" s="49">
        <v>0.27858899999999998</v>
      </c>
      <c r="I4358" s="49">
        <v>0.201623</v>
      </c>
      <c r="J4358" s="49">
        <v>44.649099999999997</v>
      </c>
      <c r="K4358" s="49">
        <v>0.219195</v>
      </c>
      <c r="L4358" s="49">
        <v>99.431309999999982</v>
      </c>
      <c r="M4358" s="47"/>
      <c r="N4358" s="50">
        <v>0.98631365032234941</v>
      </c>
      <c r="O4358" s="50">
        <v>7.4207123709124634E-4</v>
      </c>
      <c r="P4358" s="50">
        <v>0.32007245017819724</v>
      </c>
      <c r="Q4358" s="50">
        <v>5.6789192228177705E-3</v>
      </c>
      <c r="R4358" s="50">
        <v>4.3279640645955695E-3</v>
      </c>
      <c r="S4358" s="50">
        <v>1.6868601908490464</v>
      </c>
      <c r="T4358" s="50">
        <v>5.9517697983109893E-3</v>
      </c>
      <c r="U4358" s="50">
        <v>3.0106987461827615</v>
      </c>
      <c r="V4358" s="51">
        <v>84.051659550747601</v>
      </c>
      <c r="X4358" s="49">
        <v>0.215446</v>
      </c>
      <c r="Y4358" s="49">
        <v>41.932600000000001</v>
      </c>
      <c r="Z4358" s="49">
        <v>0.47041699999999997</v>
      </c>
      <c r="AA4358" s="49">
        <v>7.7141099999999998</v>
      </c>
      <c r="AB4358" s="49">
        <v>6.7869599999999997</v>
      </c>
      <c r="AC4358" s="49">
        <v>0.17819499999999999</v>
      </c>
      <c r="AD4358" s="49">
        <v>5.2894500000000004</v>
      </c>
      <c r="AE4358" s="312"/>
      <c r="AF4358" s="343" t="s">
        <v>432</v>
      </c>
      <c r="AG4358" s="343">
        <v>30</v>
      </c>
      <c r="AH4358" s="343">
        <v>15</v>
      </c>
      <c r="AI4358" s="343"/>
      <c r="AJ4358" s="343"/>
      <c r="AK4358" s="343"/>
      <c r="AL4358" s="343"/>
      <c r="AM4358" s="343"/>
      <c r="AN4358" s="343"/>
      <c r="AO4358" s="343"/>
      <c r="AP4358" s="343"/>
      <c r="AQ4358" s="343"/>
      <c r="AR4358" s="343"/>
      <c r="AS4358" s="343"/>
      <c r="AT4358" s="343"/>
      <c r="AU4358" s="343"/>
      <c r="AV4358" s="343"/>
      <c r="AW4358" s="343"/>
      <c r="AX4358" s="343"/>
      <c r="AY4358" s="343"/>
      <c r="AZ4358" s="343"/>
      <c r="BA4358" s="343"/>
      <c r="BB4358" s="343"/>
      <c r="BC4358" s="343"/>
      <c r="BD4358" s="343"/>
      <c r="BE4358" s="475"/>
      <c r="BF4358" s="475"/>
      <c r="BG4358" s="475"/>
      <c r="BH4358" s="475"/>
      <c r="BI4358" s="475"/>
      <c r="BJ4358" s="475"/>
      <c r="BK4358" s="475"/>
      <c r="BL4358" s="475"/>
      <c r="BM4358" s="475"/>
      <c r="BN4358" s="475"/>
      <c r="BO4358" s="475"/>
      <c r="BP4358" s="306"/>
      <c r="BQ4358" s="496"/>
      <c r="BR4358" s="496"/>
      <c r="BS4358" s="496"/>
      <c r="BT4358" s="496"/>
      <c r="BU4358" s="496"/>
      <c r="BV4358" s="496"/>
    </row>
    <row r="4359" spans="1:74" s="52" customFormat="1" ht="12.75">
      <c r="A4359" s="45">
        <v>2670.0804681784898</v>
      </c>
      <c r="B4359" s="46" t="s">
        <v>364</v>
      </c>
      <c r="C4359" s="47" t="s">
        <v>397</v>
      </c>
      <c r="D4359" s="48">
        <v>124.99236179266495</v>
      </c>
      <c r="E4359" s="49">
        <v>38.881</v>
      </c>
      <c r="F4359" s="49">
        <v>2.7418000000000001E-2</v>
      </c>
      <c r="G4359" s="49">
        <v>15.1189</v>
      </c>
      <c r="H4359" s="49">
        <v>0.297682</v>
      </c>
      <c r="I4359" s="49">
        <v>0.188863</v>
      </c>
      <c r="J4359" s="49">
        <v>44.5289</v>
      </c>
      <c r="K4359" s="49">
        <v>0.22214</v>
      </c>
      <c r="L4359" s="49">
        <v>99.301070999999993</v>
      </c>
      <c r="M4359" s="47"/>
      <c r="N4359" s="50">
        <v>0.98671402650029527</v>
      </c>
      <c r="O4359" s="50">
        <v>5.5012966309673367E-4</v>
      </c>
      <c r="P4359" s="50">
        <v>0.3208707018252655</v>
      </c>
      <c r="Q4359" s="50">
        <v>6.0764557959775006E-3</v>
      </c>
      <c r="R4359" s="50">
        <v>4.0596304266935848E-3</v>
      </c>
      <c r="S4359" s="50">
        <v>1.6846294480789428</v>
      </c>
      <c r="T4359" s="50">
        <v>6.040018803629834E-3</v>
      </c>
      <c r="U4359" s="50">
        <v>3.0100221787871049</v>
      </c>
      <c r="V4359" s="51">
        <v>84.000464829654007</v>
      </c>
      <c r="X4359" s="49">
        <v>0.215616</v>
      </c>
      <c r="Y4359" s="49">
        <v>58.282400000000003</v>
      </c>
      <c r="Z4359" s="49">
        <v>0.47053600000000001</v>
      </c>
      <c r="AA4359" s="49">
        <v>7.3855000000000004</v>
      </c>
      <c r="AB4359" s="49">
        <v>7.3816100000000002</v>
      </c>
      <c r="AC4359" s="49">
        <v>0.17855499999999999</v>
      </c>
      <c r="AD4359" s="49">
        <v>5.2891899999999996</v>
      </c>
      <c r="AE4359" s="312"/>
      <c r="AF4359" s="343" t="s">
        <v>432</v>
      </c>
      <c r="AG4359" s="343">
        <v>30</v>
      </c>
      <c r="AH4359" s="343">
        <v>15</v>
      </c>
      <c r="AI4359" s="343"/>
      <c r="AJ4359" s="343"/>
      <c r="AK4359" s="343"/>
      <c r="AL4359" s="343"/>
      <c r="AM4359" s="343"/>
      <c r="AN4359" s="343"/>
      <c r="AO4359" s="343"/>
      <c r="AP4359" s="343"/>
      <c r="AQ4359" s="343"/>
      <c r="AR4359" s="343"/>
      <c r="AS4359" s="343"/>
      <c r="AT4359" s="343"/>
      <c r="AU4359" s="343"/>
      <c r="AV4359" s="343"/>
      <c r="AW4359" s="343"/>
      <c r="AX4359" s="343"/>
      <c r="AY4359" s="343"/>
      <c r="AZ4359" s="343"/>
      <c r="BA4359" s="343"/>
      <c r="BB4359" s="343"/>
      <c r="BC4359" s="343"/>
      <c r="BD4359" s="343"/>
      <c r="BE4359" s="475"/>
      <c r="BF4359" s="475"/>
      <c r="BG4359" s="475"/>
      <c r="BH4359" s="475"/>
      <c r="BI4359" s="475"/>
      <c r="BJ4359" s="475"/>
      <c r="BK4359" s="475"/>
      <c r="BL4359" s="475"/>
      <c r="BM4359" s="475"/>
      <c r="BN4359" s="475"/>
      <c r="BO4359" s="475"/>
      <c r="BP4359" s="306"/>
      <c r="BQ4359" s="496"/>
      <c r="BR4359" s="496"/>
      <c r="BS4359" s="496"/>
      <c r="BT4359" s="496"/>
      <c r="BU4359" s="496"/>
      <c r="BV4359" s="496"/>
    </row>
    <row r="4360" spans="1:74" s="52" customFormat="1" ht="12.75">
      <c r="A4360" s="45">
        <v>2670.0804681784898</v>
      </c>
      <c r="B4360" s="46" t="s">
        <v>364</v>
      </c>
      <c r="C4360" s="47" t="s">
        <v>397</v>
      </c>
      <c r="D4360" s="48">
        <v>129.99236179266495</v>
      </c>
      <c r="E4360" s="49">
        <v>38.883000000000003</v>
      </c>
      <c r="F4360" s="49">
        <v>5.2849E-2</v>
      </c>
      <c r="G4360" s="49">
        <v>15.1052</v>
      </c>
      <c r="H4360" s="49">
        <v>0.235821</v>
      </c>
      <c r="I4360" s="49">
        <v>0.191132</v>
      </c>
      <c r="J4360" s="49">
        <v>44.713900000000002</v>
      </c>
      <c r="K4360" s="49">
        <v>0.23790800000000001</v>
      </c>
      <c r="L4360" s="49">
        <v>99.467933000000016</v>
      </c>
      <c r="M4360" s="47"/>
      <c r="N4360" s="50">
        <v>0.98464091704270984</v>
      </c>
      <c r="O4360" s="50">
        <v>1.0581087428337824E-3</v>
      </c>
      <c r="P4360" s="50">
        <v>0.31988994380210789</v>
      </c>
      <c r="Q4360" s="50">
        <v>4.8033527622015253E-3</v>
      </c>
      <c r="R4360" s="50">
        <v>4.0995600962806383E-3</v>
      </c>
      <c r="S4360" s="50">
        <v>1.687987438735054</v>
      </c>
      <c r="T4360" s="50">
        <v>6.4548299767320681E-3</v>
      </c>
      <c r="U4360" s="50">
        <v>3.0103703892624871</v>
      </c>
      <c r="V4360" s="51">
        <v>84.06825304252925</v>
      </c>
      <c r="X4360" s="49">
        <v>0.21559800000000001</v>
      </c>
      <c r="Y4360" s="49">
        <v>31.754000000000001</v>
      </c>
      <c r="Z4360" s="49">
        <v>0.47049999999999997</v>
      </c>
      <c r="AA4360" s="49">
        <v>9.1801100000000009</v>
      </c>
      <c r="AB4360" s="49">
        <v>7.2809600000000003</v>
      </c>
      <c r="AC4360" s="49">
        <v>0.17807500000000001</v>
      </c>
      <c r="AD4360" s="49">
        <v>5.0106000000000002</v>
      </c>
      <c r="AE4360" s="312"/>
      <c r="AF4360" s="343" t="s">
        <v>432</v>
      </c>
      <c r="AG4360" s="343">
        <v>30</v>
      </c>
      <c r="AH4360" s="343">
        <v>15</v>
      </c>
      <c r="AI4360" s="343"/>
      <c r="AJ4360" s="343"/>
      <c r="AK4360" s="343"/>
      <c r="AL4360" s="343"/>
      <c r="AM4360" s="343"/>
      <c r="AN4360" s="343"/>
      <c r="AO4360" s="343"/>
      <c r="AP4360" s="343"/>
      <c r="AQ4360" s="343"/>
      <c r="AR4360" s="343"/>
      <c r="AS4360" s="343"/>
      <c r="AT4360" s="343"/>
      <c r="AU4360" s="343"/>
      <c r="AV4360" s="343"/>
      <c r="AW4360" s="343"/>
      <c r="AX4360" s="343"/>
      <c r="AY4360" s="343"/>
      <c r="AZ4360" s="343"/>
      <c r="BA4360" s="343"/>
      <c r="BB4360" s="343"/>
      <c r="BC4360" s="343"/>
      <c r="BD4360" s="343"/>
      <c r="BE4360" s="475"/>
      <c r="BF4360" s="475"/>
      <c r="BG4360" s="475"/>
      <c r="BH4360" s="475"/>
      <c r="BI4360" s="475"/>
      <c r="BJ4360" s="475"/>
      <c r="BK4360" s="475"/>
      <c r="BL4360" s="475"/>
      <c r="BM4360" s="475"/>
      <c r="BN4360" s="475"/>
      <c r="BO4360" s="475"/>
      <c r="BP4360" s="306"/>
      <c r="BQ4360" s="496"/>
      <c r="BR4360" s="496"/>
      <c r="BS4360" s="496"/>
      <c r="BT4360" s="496"/>
      <c r="BU4360" s="496"/>
      <c r="BV4360" s="496"/>
    </row>
    <row r="4361" spans="1:74" s="52" customFormat="1" ht="12.75">
      <c r="A4361" s="45">
        <v>2670.0804681784898</v>
      </c>
      <c r="B4361" s="46" t="s">
        <v>364</v>
      </c>
      <c r="C4361" s="47" t="s">
        <v>397</v>
      </c>
      <c r="D4361" s="48">
        <v>134.99236179266495</v>
      </c>
      <c r="E4361" s="49">
        <v>39.085099999999997</v>
      </c>
      <c r="F4361" s="49">
        <v>2.9478000000000001E-2</v>
      </c>
      <c r="G4361" s="49">
        <v>14.9252</v>
      </c>
      <c r="H4361" s="49">
        <v>0.27824900000000002</v>
      </c>
      <c r="I4361" s="49">
        <v>0.19835900000000001</v>
      </c>
      <c r="J4361" s="49">
        <v>44.588999999999999</v>
      </c>
      <c r="K4361" s="49">
        <v>0.24032999999999999</v>
      </c>
      <c r="L4361" s="49">
        <v>99.377271000000007</v>
      </c>
      <c r="M4361" s="47"/>
      <c r="N4361" s="50">
        <v>0.98978190483198858</v>
      </c>
      <c r="O4361" s="50">
        <v>5.902034066618616E-4</v>
      </c>
      <c r="P4361" s="50">
        <v>0.31608539969856297</v>
      </c>
      <c r="Q4361" s="50">
        <v>5.6676860701787794E-3</v>
      </c>
      <c r="R4361" s="50">
        <v>4.2546704967357908E-3</v>
      </c>
      <c r="S4361" s="50">
        <v>1.6833117712289978</v>
      </c>
      <c r="T4361" s="50">
        <v>6.5206954404295261E-3</v>
      </c>
      <c r="U4361" s="50">
        <v>3.0071541169005993</v>
      </c>
      <c r="V4361" s="51">
        <v>84.1909649421018</v>
      </c>
      <c r="X4361" s="49">
        <v>0.21502199999999999</v>
      </c>
      <c r="Y4361" s="49">
        <v>55.557099999999998</v>
      </c>
      <c r="Z4361" s="49">
        <v>0.47413499999999997</v>
      </c>
      <c r="AA4361" s="49">
        <v>7.8746700000000001</v>
      </c>
      <c r="AB4361" s="49">
        <v>6.9683999999999999</v>
      </c>
      <c r="AC4361" s="49">
        <v>0.17833099999999999</v>
      </c>
      <c r="AD4361" s="49">
        <v>4.87331</v>
      </c>
      <c r="AE4361" s="312"/>
      <c r="AF4361" s="343" t="s">
        <v>432</v>
      </c>
      <c r="AG4361" s="343">
        <v>30</v>
      </c>
      <c r="AH4361" s="343">
        <v>15</v>
      </c>
      <c r="AI4361" s="343"/>
      <c r="AJ4361" s="343"/>
      <c r="AK4361" s="343"/>
      <c r="AL4361" s="343"/>
      <c r="AM4361" s="343"/>
      <c r="AN4361" s="343"/>
      <c r="AO4361" s="343"/>
      <c r="AP4361" s="343"/>
      <c r="AQ4361" s="343"/>
      <c r="AR4361" s="343"/>
      <c r="AS4361" s="343"/>
      <c r="AT4361" s="343"/>
      <c r="AU4361" s="343"/>
      <c r="AV4361" s="343"/>
      <c r="AW4361" s="343"/>
      <c r="AX4361" s="343"/>
      <c r="AY4361" s="343"/>
      <c r="AZ4361" s="343"/>
      <c r="BA4361" s="343"/>
      <c r="BB4361" s="343"/>
      <c r="BC4361" s="343"/>
      <c r="BD4361" s="343"/>
      <c r="BE4361" s="475"/>
      <c r="BF4361" s="475"/>
      <c r="BG4361" s="475"/>
      <c r="BH4361" s="475"/>
      <c r="BI4361" s="475"/>
      <c r="BJ4361" s="475"/>
      <c r="BK4361" s="475"/>
      <c r="BL4361" s="475"/>
      <c r="BM4361" s="475"/>
      <c r="BN4361" s="475"/>
      <c r="BO4361" s="475"/>
      <c r="BP4361" s="306"/>
      <c r="BQ4361" s="496"/>
      <c r="BR4361" s="496"/>
      <c r="BS4361" s="496"/>
      <c r="BT4361" s="496"/>
      <c r="BU4361" s="496"/>
      <c r="BV4361" s="496"/>
    </row>
    <row r="4362" spans="1:74" s="52" customFormat="1" ht="12.75">
      <c r="A4362" s="45"/>
      <c r="B4362" s="46"/>
      <c r="C4362" s="47"/>
      <c r="D4362" s="48"/>
      <c r="E4362" s="49"/>
      <c r="F4362" s="49"/>
      <c r="G4362" s="49"/>
      <c r="H4362" s="49"/>
      <c r="I4362" s="49"/>
      <c r="J4362" s="49"/>
      <c r="K4362" s="49"/>
      <c r="L4362" s="49"/>
      <c r="M4362" s="47"/>
      <c r="N4362" s="50"/>
      <c r="O4362" s="50"/>
      <c r="P4362" s="50"/>
      <c r="Q4362" s="50"/>
      <c r="R4362" s="50"/>
      <c r="S4362" s="50"/>
      <c r="T4362" s="50"/>
      <c r="U4362" s="50"/>
      <c r="V4362" s="51"/>
      <c r="AE4362" s="312"/>
      <c r="AF4362" s="312"/>
      <c r="AG4362" s="312"/>
      <c r="AH4362" s="312"/>
      <c r="AI4362" s="312"/>
      <c r="AJ4362" s="312"/>
      <c r="AK4362" s="312"/>
      <c r="AL4362" s="312"/>
      <c r="AM4362" s="312"/>
      <c r="AN4362" s="312"/>
      <c r="AO4362" s="312"/>
      <c r="AP4362" s="312"/>
      <c r="AQ4362" s="312"/>
      <c r="AR4362" s="312"/>
      <c r="AS4362" s="312"/>
      <c r="AT4362" s="312"/>
      <c r="AU4362" s="312"/>
      <c r="AV4362" s="312"/>
      <c r="AW4362" s="312"/>
      <c r="AX4362" s="312"/>
      <c r="AY4362" s="312"/>
      <c r="AZ4362" s="312"/>
      <c r="BA4362" s="312"/>
      <c r="BB4362" s="312"/>
      <c r="BC4362" s="312"/>
      <c r="BD4362" s="312"/>
      <c r="BE4362" s="306"/>
      <c r="BF4362" s="306"/>
      <c r="BG4362" s="306"/>
      <c r="BH4362" s="306"/>
      <c r="BI4362" s="306"/>
      <c r="BJ4362" s="306"/>
      <c r="BK4362" s="306"/>
      <c r="BL4362" s="306"/>
      <c r="BM4362" s="306"/>
      <c r="BN4362" s="306"/>
      <c r="BO4362" s="306"/>
      <c r="BP4362" s="306"/>
      <c r="BQ4362" s="496"/>
      <c r="BR4362" s="496"/>
      <c r="BS4362" s="496"/>
      <c r="BT4362" s="496"/>
      <c r="BU4362" s="496"/>
      <c r="BV4362" s="496"/>
    </row>
    <row r="4363" spans="1:74" s="52" customFormat="1" ht="12.75">
      <c r="A4363" s="45">
        <v>2670.0804681784898</v>
      </c>
      <c r="B4363" s="46" t="s">
        <v>364</v>
      </c>
      <c r="C4363" s="47" t="s">
        <v>398</v>
      </c>
      <c r="D4363" s="48">
        <v>0</v>
      </c>
      <c r="E4363" s="49">
        <v>39.968449999999997</v>
      </c>
      <c r="F4363" s="49">
        <v>3.3700000000000001E-2</v>
      </c>
      <c r="G4363" s="49">
        <v>16.547319999999999</v>
      </c>
      <c r="H4363" s="49">
        <v>0.24529999999999999</v>
      </c>
      <c r="I4363" s="49">
        <v>0.26169999999999999</v>
      </c>
      <c r="J4363" s="49">
        <v>43.637039999999999</v>
      </c>
      <c r="K4363" s="49">
        <v>0.2959</v>
      </c>
      <c r="L4363" s="49">
        <v>100.98941000000001</v>
      </c>
      <c r="M4363" s="47"/>
      <c r="N4363" s="50">
        <v>1.0014417278856369</v>
      </c>
      <c r="O4363" s="50">
        <v>6.6759594959572084E-4</v>
      </c>
      <c r="P4363" s="50">
        <v>0.34673049271177681</v>
      </c>
      <c r="Q4363" s="50">
        <v>4.943673924146165E-3</v>
      </c>
      <c r="R4363" s="50">
        <v>5.5538972270043037E-3</v>
      </c>
      <c r="S4363" s="50">
        <v>1.6299422091633884</v>
      </c>
      <c r="T4363" s="50">
        <v>7.9434833536229186E-3</v>
      </c>
      <c r="U4363" s="50">
        <v>2.9972230802151714</v>
      </c>
      <c r="V4363" s="51">
        <v>82.458881918951377</v>
      </c>
      <c r="X4363" s="49">
        <v>0.26</v>
      </c>
      <c r="Y4363" s="49">
        <v>56.28</v>
      </c>
      <c r="Z4363" s="49">
        <v>0.56000000000000005</v>
      </c>
      <c r="AA4363" s="49">
        <v>7.4</v>
      </c>
      <c r="AB4363" s="49">
        <v>8.73</v>
      </c>
      <c r="AC4363" s="49">
        <v>0.26</v>
      </c>
      <c r="AD4363" s="49">
        <v>2</v>
      </c>
      <c r="AE4363" s="312"/>
      <c r="AF4363" s="343" t="s">
        <v>441</v>
      </c>
      <c r="AG4363" s="343">
        <v>30</v>
      </c>
      <c r="AH4363" s="343">
        <v>15</v>
      </c>
      <c r="AI4363" s="343"/>
      <c r="AJ4363" s="343"/>
      <c r="AK4363" s="343"/>
      <c r="AL4363" s="343"/>
      <c r="AM4363" s="343"/>
      <c r="AN4363" s="343"/>
      <c r="AO4363" s="343"/>
      <c r="AP4363" s="343"/>
      <c r="AQ4363" s="343"/>
      <c r="AR4363" s="343"/>
      <c r="AS4363" s="343"/>
      <c r="AT4363" s="343"/>
      <c r="AU4363" s="343"/>
      <c r="AV4363" s="343"/>
      <c r="AW4363" s="343"/>
      <c r="AX4363" s="343"/>
      <c r="AY4363" s="343"/>
      <c r="AZ4363" s="343"/>
      <c r="BA4363" s="343"/>
      <c r="BB4363" s="343"/>
      <c r="BC4363" s="343"/>
      <c r="BD4363" s="343"/>
      <c r="BE4363" s="475"/>
      <c r="BF4363" s="475"/>
      <c r="BG4363" s="475"/>
      <c r="BH4363" s="475"/>
      <c r="BI4363" s="475"/>
      <c r="BJ4363" s="475"/>
      <c r="BK4363" s="475"/>
      <c r="BL4363" s="475"/>
      <c r="BM4363" s="475"/>
      <c r="BN4363" s="475"/>
      <c r="BO4363" s="475"/>
      <c r="BP4363" s="306"/>
      <c r="BQ4363" s="496"/>
      <c r="BR4363" s="496"/>
      <c r="BS4363" s="496"/>
      <c r="BT4363" s="496"/>
      <c r="BU4363" s="496"/>
      <c r="BV4363" s="496"/>
    </row>
    <row r="4364" spans="1:74" s="52" customFormat="1" ht="12.75">
      <c r="A4364" s="45">
        <v>2670.0804681784898</v>
      </c>
      <c r="B4364" s="46" t="s">
        <v>364</v>
      </c>
      <c r="C4364" s="47" t="s">
        <v>398</v>
      </c>
      <c r="D4364" s="48">
        <v>8.020875541014437</v>
      </c>
      <c r="E4364" s="49">
        <v>39.804519999999997</v>
      </c>
      <c r="F4364" s="49">
        <v>7.4300000000000005E-2</v>
      </c>
      <c r="G4364" s="49">
        <v>15.5946</v>
      </c>
      <c r="H4364" s="49">
        <v>0.30590000000000001</v>
      </c>
      <c r="I4364" s="49">
        <v>0.2039</v>
      </c>
      <c r="J4364" s="49">
        <v>44.330800000000004</v>
      </c>
      <c r="K4364" s="49">
        <v>0.23400000000000001</v>
      </c>
      <c r="L4364" s="49">
        <v>100.54801999999999</v>
      </c>
      <c r="M4364" s="47"/>
      <c r="N4364" s="50">
        <v>0.99771313010410101</v>
      </c>
      <c r="O4364" s="50">
        <v>1.4724397234627149E-3</v>
      </c>
      <c r="P4364" s="50">
        <v>0.32689142635123819</v>
      </c>
      <c r="Q4364" s="50">
        <v>6.1673225970848046E-3</v>
      </c>
      <c r="R4364" s="50">
        <v>4.3288871219872892E-3</v>
      </c>
      <c r="S4364" s="50">
        <v>1.6564846308113337</v>
      </c>
      <c r="T4364" s="50">
        <v>6.2841537397660399E-3</v>
      </c>
      <c r="U4364" s="50">
        <v>2.9993419904489742</v>
      </c>
      <c r="V4364" s="51">
        <v>83.518434380069579</v>
      </c>
      <c r="X4364" s="49">
        <v>0.26</v>
      </c>
      <c r="Y4364" s="49">
        <v>26.17</v>
      </c>
      <c r="Z4364" s="49">
        <v>0.57999999999999996</v>
      </c>
      <c r="AA4364" s="49">
        <v>6.11</v>
      </c>
      <c r="AB4364" s="49">
        <v>10.73</v>
      </c>
      <c r="AC4364" s="49">
        <v>0.25</v>
      </c>
      <c r="AD4364" s="49">
        <v>2.35</v>
      </c>
      <c r="AE4364" s="312"/>
      <c r="AF4364" s="343" t="s">
        <v>441</v>
      </c>
      <c r="AG4364" s="343">
        <v>30</v>
      </c>
      <c r="AH4364" s="343">
        <v>15</v>
      </c>
      <c r="AI4364" s="343"/>
      <c r="AJ4364" s="343"/>
      <c r="AK4364" s="343"/>
      <c r="AL4364" s="343"/>
      <c r="AM4364" s="343"/>
      <c r="AN4364" s="343"/>
      <c r="AO4364" s="343"/>
      <c r="AP4364" s="343"/>
      <c r="AQ4364" s="343"/>
      <c r="AR4364" s="343"/>
      <c r="AS4364" s="343"/>
      <c r="AT4364" s="343"/>
      <c r="AU4364" s="343"/>
      <c r="AV4364" s="343"/>
      <c r="AW4364" s="343"/>
      <c r="AX4364" s="343"/>
      <c r="AY4364" s="343"/>
      <c r="AZ4364" s="343"/>
      <c r="BA4364" s="343"/>
      <c r="BB4364" s="343"/>
      <c r="BC4364" s="343"/>
      <c r="BD4364" s="343"/>
      <c r="BE4364" s="475"/>
      <c r="BF4364" s="475"/>
      <c r="BG4364" s="475"/>
      <c r="BH4364" s="475"/>
      <c r="BI4364" s="475"/>
      <c r="BJ4364" s="475"/>
      <c r="BK4364" s="475"/>
      <c r="BL4364" s="475"/>
      <c r="BM4364" s="475"/>
      <c r="BN4364" s="475"/>
      <c r="BO4364" s="475"/>
      <c r="BP4364" s="306"/>
      <c r="BQ4364" s="496"/>
      <c r="BR4364" s="496"/>
      <c r="BS4364" s="496"/>
      <c r="BT4364" s="496"/>
      <c r="BU4364" s="496"/>
      <c r="BV4364" s="496"/>
    </row>
    <row r="4365" spans="1:74" s="52" customFormat="1" ht="12.75">
      <c r="A4365" s="45">
        <v>2670.0804681784898</v>
      </c>
      <c r="B4365" s="46" t="s">
        <v>364</v>
      </c>
      <c r="C4365" s="47" t="s">
        <v>398</v>
      </c>
      <c r="D4365" s="48">
        <v>16.040875541014437</v>
      </c>
      <c r="E4365" s="49">
        <v>39.988939999999999</v>
      </c>
      <c r="F4365" s="49">
        <v>8.8400000000000006E-2</v>
      </c>
      <c r="G4365" s="49">
        <v>14.43127</v>
      </c>
      <c r="H4365" s="49">
        <v>0.35210000000000002</v>
      </c>
      <c r="I4365" s="49">
        <v>0.1767</v>
      </c>
      <c r="J4365" s="49">
        <v>45.416699999999999</v>
      </c>
      <c r="K4365" s="49">
        <v>0.2056</v>
      </c>
      <c r="L4365" s="49">
        <v>100.65970999999999</v>
      </c>
      <c r="M4365" s="47"/>
      <c r="N4365" s="50">
        <v>0.99589587561839232</v>
      </c>
      <c r="O4365" s="50">
        <v>1.7406109912009651E-3</v>
      </c>
      <c r="P4365" s="50">
        <v>0.30056235690154326</v>
      </c>
      <c r="Q4365" s="50">
        <v>7.0531636229992211E-3</v>
      </c>
      <c r="R4365" s="50">
        <v>3.7273170011049139E-3</v>
      </c>
      <c r="S4365" s="50">
        <v>1.6861575909462871</v>
      </c>
      <c r="T4365" s="50">
        <v>5.4859873176772659E-3</v>
      </c>
      <c r="U4365" s="50">
        <v>3.0006229023992046</v>
      </c>
      <c r="V4365" s="51">
        <v>84.87142804263199</v>
      </c>
      <c r="X4365" s="49">
        <v>0.26</v>
      </c>
      <c r="Y4365" s="49">
        <v>22.53</v>
      </c>
      <c r="Z4365" s="49">
        <v>0.6</v>
      </c>
      <c r="AA4365" s="49">
        <v>5.4</v>
      </c>
      <c r="AB4365" s="49">
        <v>12.15</v>
      </c>
      <c r="AC4365" s="49">
        <v>0.25</v>
      </c>
      <c r="AD4365" s="49">
        <v>2.64</v>
      </c>
      <c r="AE4365" s="312"/>
      <c r="AF4365" s="343" t="s">
        <v>441</v>
      </c>
      <c r="AG4365" s="343">
        <v>30</v>
      </c>
      <c r="AH4365" s="343">
        <v>15</v>
      </c>
      <c r="AI4365" s="343"/>
      <c r="AJ4365" s="343"/>
      <c r="AK4365" s="343"/>
      <c r="AL4365" s="343"/>
      <c r="AM4365" s="343"/>
      <c r="AN4365" s="343"/>
      <c r="AO4365" s="343"/>
      <c r="AP4365" s="343"/>
      <c r="AQ4365" s="343"/>
      <c r="AR4365" s="343"/>
      <c r="AS4365" s="343"/>
      <c r="AT4365" s="343"/>
      <c r="AU4365" s="343"/>
      <c r="AV4365" s="343"/>
      <c r="AW4365" s="343"/>
      <c r="AX4365" s="343"/>
      <c r="AY4365" s="343"/>
      <c r="AZ4365" s="343"/>
      <c r="BA4365" s="343"/>
      <c r="BB4365" s="343"/>
      <c r="BC4365" s="343"/>
      <c r="BD4365" s="343"/>
      <c r="BE4365" s="475"/>
      <c r="BF4365" s="475"/>
      <c r="BG4365" s="475"/>
      <c r="BH4365" s="475"/>
      <c r="BI4365" s="475"/>
      <c r="BJ4365" s="475"/>
      <c r="BK4365" s="475"/>
      <c r="BL4365" s="475"/>
      <c r="BM4365" s="475"/>
      <c r="BN4365" s="475"/>
      <c r="BO4365" s="475"/>
      <c r="BP4365" s="306"/>
      <c r="BQ4365" s="496"/>
      <c r="BR4365" s="496"/>
      <c r="BS4365" s="496"/>
      <c r="BT4365" s="496"/>
      <c r="BU4365" s="496"/>
      <c r="BV4365" s="496"/>
    </row>
    <row r="4366" spans="1:74" s="52" customFormat="1" ht="12.75">
      <c r="A4366" s="45">
        <v>2670.0804681784898</v>
      </c>
      <c r="B4366" s="46" t="s">
        <v>364</v>
      </c>
      <c r="C4366" s="47" t="s">
        <v>398</v>
      </c>
      <c r="D4366" s="48">
        <v>24.060875541014436</v>
      </c>
      <c r="E4366" s="49">
        <v>40.15287</v>
      </c>
      <c r="F4366" s="49">
        <v>7.7200000000000005E-2</v>
      </c>
      <c r="G4366" s="49">
        <v>13.54875</v>
      </c>
      <c r="H4366" s="49">
        <v>0.35120000000000001</v>
      </c>
      <c r="I4366" s="49">
        <v>0.15959999999999999</v>
      </c>
      <c r="J4366" s="49">
        <v>45.989809999999999</v>
      </c>
      <c r="K4366" s="49">
        <v>0.214</v>
      </c>
      <c r="L4366" s="49">
        <v>100.49342999999999</v>
      </c>
      <c r="M4366" s="47"/>
      <c r="N4366" s="50">
        <v>0.99742352394081901</v>
      </c>
      <c r="O4366" s="50">
        <v>1.5161973365448583E-3</v>
      </c>
      <c r="P4366" s="50">
        <v>0.28146100710579519</v>
      </c>
      <c r="Q4366" s="50">
        <v>7.0171605576694763E-3</v>
      </c>
      <c r="R4366" s="50">
        <v>3.3580073333557424E-3</v>
      </c>
      <c r="S4366" s="50">
        <v>1.7030726512949865</v>
      </c>
      <c r="T4366" s="50">
        <v>5.6955338169207004E-3</v>
      </c>
      <c r="U4366" s="50">
        <v>2.9995440813860914</v>
      </c>
      <c r="V4366" s="51">
        <v>85.817272188136727</v>
      </c>
      <c r="X4366" s="49">
        <v>0.25</v>
      </c>
      <c r="Y4366" s="49">
        <v>26.42</v>
      </c>
      <c r="Z4366" s="49">
        <v>0.62</v>
      </c>
      <c r="AA4366" s="49">
        <v>5.44</v>
      </c>
      <c r="AB4366" s="49">
        <v>13.19</v>
      </c>
      <c r="AC4366" s="49">
        <v>0.25</v>
      </c>
      <c r="AD4366" s="49">
        <v>2.52</v>
      </c>
      <c r="AE4366" s="312"/>
      <c r="AF4366" s="343" t="s">
        <v>441</v>
      </c>
      <c r="AG4366" s="343">
        <v>30</v>
      </c>
      <c r="AH4366" s="343">
        <v>15</v>
      </c>
      <c r="AI4366" s="343"/>
      <c r="AJ4366" s="343"/>
      <c r="AK4366" s="343"/>
      <c r="AL4366" s="343"/>
      <c r="AM4366" s="343"/>
      <c r="AN4366" s="343"/>
      <c r="AO4366" s="343"/>
      <c r="AP4366" s="343"/>
      <c r="AQ4366" s="343"/>
      <c r="AR4366" s="343"/>
      <c r="AS4366" s="343"/>
      <c r="AT4366" s="343"/>
      <c r="AU4366" s="343"/>
      <c r="AV4366" s="343"/>
      <c r="AW4366" s="343"/>
      <c r="AX4366" s="343"/>
      <c r="AY4366" s="343"/>
      <c r="AZ4366" s="343"/>
      <c r="BA4366" s="343"/>
      <c r="BB4366" s="343"/>
      <c r="BC4366" s="343"/>
      <c r="BD4366" s="343"/>
      <c r="BE4366" s="475"/>
      <c r="BF4366" s="475"/>
      <c r="BG4366" s="475"/>
      <c r="BH4366" s="475"/>
      <c r="BI4366" s="475"/>
      <c r="BJ4366" s="475"/>
      <c r="BK4366" s="475"/>
      <c r="BL4366" s="475"/>
      <c r="BM4366" s="475"/>
      <c r="BN4366" s="475"/>
      <c r="BO4366" s="475"/>
      <c r="BP4366" s="306"/>
      <c r="BQ4366" s="496"/>
      <c r="BR4366" s="496"/>
      <c r="BS4366" s="496"/>
      <c r="BT4366" s="496"/>
      <c r="BU4366" s="496"/>
      <c r="BV4366" s="496"/>
    </row>
    <row r="4367" spans="1:74" s="52" customFormat="1" ht="12.75">
      <c r="A4367" s="45">
        <v>2670.0804681784898</v>
      </c>
      <c r="B4367" s="46" t="s">
        <v>364</v>
      </c>
      <c r="C4367" s="47" t="s">
        <v>398</v>
      </c>
      <c r="D4367" s="48">
        <v>32.080875541014436</v>
      </c>
      <c r="E4367" s="49">
        <v>40.224589999999999</v>
      </c>
      <c r="F4367" s="49">
        <v>7.5899999999999995E-2</v>
      </c>
      <c r="G4367" s="49">
        <v>13.01723</v>
      </c>
      <c r="H4367" s="49">
        <v>0.36680000000000001</v>
      </c>
      <c r="I4367" s="49">
        <v>0.15060000000000001</v>
      </c>
      <c r="J4367" s="49">
        <v>46.432220000000001</v>
      </c>
      <c r="K4367" s="49">
        <v>0.20880000000000001</v>
      </c>
      <c r="L4367" s="49">
        <v>100.47613999999999</v>
      </c>
      <c r="M4367" s="47"/>
      <c r="N4367" s="50">
        <v>0.99700872671878227</v>
      </c>
      <c r="O4367" s="50">
        <v>1.4873888601339941E-3</v>
      </c>
      <c r="P4367" s="50">
        <v>0.26982482618071246</v>
      </c>
      <c r="Q4367" s="50">
        <v>7.3127470770105651E-3</v>
      </c>
      <c r="R4367" s="50">
        <v>3.1616809655129756E-3</v>
      </c>
      <c r="S4367" s="50">
        <v>1.7156762033248731</v>
      </c>
      <c r="T4367" s="50">
        <v>5.544922433924477E-3</v>
      </c>
      <c r="U4367" s="50">
        <v>3.0000164955609496</v>
      </c>
      <c r="V4367" s="51">
        <v>86.410239925793334</v>
      </c>
      <c r="X4367" s="49">
        <v>0.25</v>
      </c>
      <c r="Y4367" s="49">
        <v>26.9</v>
      </c>
      <c r="Z4367" s="49">
        <v>0.63</v>
      </c>
      <c r="AA4367" s="49">
        <v>5.0999999999999996</v>
      </c>
      <c r="AB4367" s="49">
        <v>13.96</v>
      </c>
      <c r="AC4367" s="49">
        <v>0.24</v>
      </c>
      <c r="AD4367" s="49">
        <v>2.6</v>
      </c>
      <c r="AE4367" s="312"/>
      <c r="AF4367" s="343" t="s">
        <v>441</v>
      </c>
      <c r="AG4367" s="343">
        <v>30</v>
      </c>
      <c r="AH4367" s="343">
        <v>15</v>
      </c>
      <c r="AI4367" s="343"/>
      <c r="AJ4367" s="343"/>
      <c r="AK4367" s="343"/>
      <c r="AL4367" s="343"/>
      <c r="AM4367" s="343"/>
      <c r="AN4367" s="343"/>
      <c r="AO4367" s="343"/>
      <c r="AP4367" s="343"/>
      <c r="AQ4367" s="343"/>
      <c r="AR4367" s="343"/>
      <c r="AS4367" s="343"/>
      <c r="AT4367" s="343"/>
      <c r="AU4367" s="343"/>
      <c r="AV4367" s="343"/>
      <c r="AW4367" s="343"/>
      <c r="AX4367" s="343"/>
      <c r="AY4367" s="343"/>
      <c r="AZ4367" s="343"/>
      <c r="BA4367" s="343"/>
      <c r="BB4367" s="343"/>
      <c r="BC4367" s="343"/>
      <c r="BD4367" s="343"/>
      <c r="BE4367" s="475"/>
      <c r="BF4367" s="475"/>
      <c r="BG4367" s="475"/>
      <c r="BH4367" s="475"/>
      <c r="BI4367" s="475"/>
      <c r="BJ4367" s="475"/>
      <c r="BK4367" s="475"/>
      <c r="BL4367" s="475"/>
      <c r="BM4367" s="475"/>
      <c r="BN4367" s="475"/>
      <c r="BO4367" s="475"/>
      <c r="BP4367" s="306"/>
      <c r="BQ4367" s="496"/>
      <c r="BR4367" s="496"/>
      <c r="BS4367" s="496"/>
      <c r="BT4367" s="496"/>
      <c r="BU4367" s="496"/>
      <c r="BV4367" s="496"/>
    </row>
    <row r="4368" spans="1:74" s="52" customFormat="1" ht="12.75">
      <c r="A4368" s="45">
        <v>2670.0804681784898</v>
      </c>
      <c r="B4368" s="46" t="s">
        <v>364</v>
      </c>
      <c r="C4368" s="47" t="s">
        <v>398</v>
      </c>
      <c r="D4368" s="48">
        <v>40.100875541014432</v>
      </c>
      <c r="E4368" s="49">
        <v>40.368040000000001</v>
      </c>
      <c r="F4368" s="49">
        <v>0.1149</v>
      </c>
      <c r="G4368" s="49">
        <v>12.475680000000001</v>
      </c>
      <c r="H4368" s="49">
        <v>0.33800000000000002</v>
      </c>
      <c r="I4368" s="49">
        <v>0.17749999999999999</v>
      </c>
      <c r="J4368" s="49">
        <v>46.884680000000003</v>
      </c>
      <c r="K4368" s="49">
        <v>0.21160000000000001</v>
      </c>
      <c r="L4368" s="49">
        <v>100.57040000000001</v>
      </c>
      <c r="M4368" s="47"/>
      <c r="N4368" s="50">
        <v>0.9968356468043561</v>
      </c>
      <c r="O4368" s="50">
        <v>2.2432689244465853E-3</v>
      </c>
      <c r="P4368" s="50">
        <v>0.25763574448985893</v>
      </c>
      <c r="Q4368" s="50">
        <v>6.7134612899188905E-3</v>
      </c>
      <c r="R4368" s="50">
        <v>3.7125301820295524E-3</v>
      </c>
      <c r="S4368" s="50">
        <v>1.7259388244729756</v>
      </c>
      <c r="T4368" s="50">
        <v>5.5983391831655174E-3</v>
      </c>
      <c r="U4368" s="50">
        <v>2.9986778153467513</v>
      </c>
      <c r="V4368" s="51">
        <v>87.011542267121783</v>
      </c>
      <c r="X4368" s="49">
        <v>0.25</v>
      </c>
      <c r="Y4368" s="49">
        <v>17.36</v>
      </c>
      <c r="Z4368" s="49">
        <v>0.65</v>
      </c>
      <c r="AA4368" s="49">
        <v>5.55</v>
      </c>
      <c r="AB4368" s="49">
        <v>11.88</v>
      </c>
      <c r="AC4368" s="49">
        <v>0.24</v>
      </c>
      <c r="AD4368" s="49">
        <v>2.56</v>
      </c>
      <c r="AE4368" s="312"/>
      <c r="AF4368" s="343" t="s">
        <v>441</v>
      </c>
      <c r="AG4368" s="343">
        <v>30</v>
      </c>
      <c r="AH4368" s="343">
        <v>15</v>
      </c>
      <c r="AI4368" s="343"/>
      <c r="AJ4368" s="343"/>
      <c r="AK4368" s="343"/>
      <c r="AL4368" s="343"/>
      <c r="AM4368" s="343"/>
      <c r="AN4368" s="343"/>
      <c r="AO4368" s="343"/>
      <c r="AP4368" s="343"/>
      <c r="AQ4368" s="343"/>
      <c r="AR4368" s="343"/>
      <c r="AS4368" s="343"/>
      <c r="AT4368" s="343"/>
      <c r="AU4368" s="343"/>
      <c r="AV4368" s="343"/>
      <c r="AW4368" s="343"/>
      <c r="AX4368" s="343"/>
      <c r="AY4368" s="343"/>
      <c r="AZ4368" s="343"/>
      <c r="BA4368" s="343"/>
      <c r="BB4368" s="343"/>
      <c r="BC4368" s="343"/>
      <c r="BD4368" s="343"/>
      <c r="BE4368" s="475"/>
      <c r="BF4368" s="475"/>
      <c r="BG4368" s="475"/>
      <c r="BH4368" s="475"/>
      <c r="BI4368" s="475"/>
      <c r="BJ4368" s="475"/>
      <c r="BK4368" s="475"/>
      <c r="BL4368" s="475"/>
      <c r="BM4368" s="475"/>
      <c r="BN4368" s="475"/>
      <c r="BO4368" s="475"/>
      <c r="BP4368" s="306"/>
      <c r="BQ4368" s="496"/>
      <c r="BR4368" s="496"/>
      <c r="BS4368" s="496"/>
      <c r="BT4368" s="496"/>
      <c r="BU4368" s="496"/>
      <c r="BV4368" s="496"/>
    </row>
    <row r="4369" spans="1:74" s="52" customFormat="1" ht="12.75">
      <c r="A4369" s="45">
        <v>2670.0804681784898</v>
      </c>
      <c r="B4369" s="46" t="s">
        <v>364</v>
      </c>
      <c r="C4369" s="47" t="s">
        <v>398</v>
      </c>
      <c r="D4369" s="48">
        <v>48.120875541014428</v>
      </c>
      <c r="E4369" s="49">
        <v>40.378279999999997</v>
      </c>
      <c r="F4369" s="49">
        <v>7.6399999999999996E-2</v>
      </c>
      <c r="G4369" s="49">
        <v>12.24502</v>
      </c>
      <c r="H4369" s="49">
        <v>0.38619999999999999</v>
      </c>
      <c r="I4369" s="49">
        <v>0.15440000000000001</v>
      </c>
      <c r="J4369" s="49">
        <v>47.105879999999999</v>
      </c>
      <c r="K4369" s="49">
        <v>0.20799999999999999</v>
      </c>
      <c r="L4369" s="49">
        <v>100.55418</v>
      </c>
      <c r="M4369" s="47"/>
      <c r="N4369" s="50">
        <v>0.99658791169349892</v>
      </c>
      <c r="O4369" s="50">
        <v>1.4908590066894751E-3</v>
      </c>
      <c r="P4369" s="50">
        <v>0.25274541886258062</v>
      </c>
      <c r="Q4369" s="50">
        <v>7.6669734889719043E-3</v>
      </c>
      <c r="R4369" s="50">
        <v>3.2277570244934922E-3</v>
      </c>
      <c r="S4369" s="50">
        <v>1.7332111197639919</v>
      </c>
      <c r="T4369" s="50">
        <v>5.50033045289535E-3</v>
      </c>
      <c r="U4369" s="50">
        <v>3.0004303702931217</v>
      </c>
      <c r="V4369" s="51">
        <v>87.273366060801521</v>
      </c>
      <c r="X4369" s="49">
        <v>0.25</v>
      </c>
      <c r="Y4369" s="49">
        <v>26.5</v>
      </c>
      <c r="Z4369" s="49">
        <v>0.65</v>
      </c>
      <c r="AA4369" s="49">
        <v>4.9400000000000004</v>
      </c>
      <c r="AB4369" s="49">
        <v>13.05</v>
      </c>
      <c r="AC4369" s="49">
        <v>0.24</v>
      </c>
      <c r="AD4369" s="49">
        <v>2.6</v>
      </c>
      <c r="AE4369" s="312"/>
      <c r="AF4369" s="343" t="s">
        <v>441</v>
      </c>
      <c r="AG4369" s="343">
        <v>30</v>
      </c>
      <c r="AH4369" s="343">
        <v>15</v>
      </c>
      <c r="AI4369" s="343"/>
      <c r="AJ4369" s="343"/>
      <c r="AK4369" s="343"/>
      <c r="AL4369" s="343"/>
      <c r="AM4369" s="343"/>
      <c r="AN4369" s="343"/>
      <c r="AO4369" s="343"/>
      <c r="AP4369" s="343"/>
      <c r="AQ4369" s="343"/>
      <c r="AR4369" s="343"/>
      <c r="AS4369" s="343"/>
      <c r="AT4369" s="343"/>
      <c r="AU4369" s="343"/>
      <c r="AV4369" s="343"/>
      <c r="AW4369" s="343"/>
      <c r="AX4369" s="343"/>
      <c r="AY4369" s="343"/>
      <c r="AZ4369" s="343"/>
      <c r="BA4369" s="343"/>
      <c r="BB4369" s="343"/>
      <c r="BC4369" s="343"/>
      <c r="BD4369" s="343"/>
      <c r="BE4369" s="475"/>
      <c r="BF4369" s="475"/>
      <c r="BG4369" s="475"/>
      <c r="BH4369" s="475"/>
      <c r="BI4369" s="475"/>
      <c r="BJ4369" s="475"/>
      <c r="BK4369" s="475"/>
      <c r="BL4369" s="475"/>
      <c r="BM4369" s="475"/>
      <c r="BN4369" s="475"/>
      <c r="BO4369" s="475"/>
      <c r="BP4369" s="306"/>
      <c r="BQ4369" s="496"/>
      <c r="BR4369" s="496"/>
      <c r="BS4369" s="496"/>
      <c r="BT4369" s="496"/>
      <c r="BU4369" s="496"/>
      <c r="BV4369" s="496"/>
    </row>
    <row r="4370" spans="1:74" s="52" customFormat="1" ht="12.75">
      <c r="A4370" s="45">
        <v>2670.0804681784898</v>
      </c>
      <c r="B4370" s="46" t="s">
        <v>364</v>
      </c>
      <c r="C4370" s="47" t="s">
        <v>398</v>
      </c>
      <c r="D4370" s="48">
        <v>56.140875541014424</v>
      </c>
      <c r="E4370" s="49">
        <v>40.429510000000001</v>
      </c>
      <c r="F4370" s="49">
        <v>9.7800010000000007E-2</v>
      </c>
      <c r="G4370" s="49">
        <v>11.93413</v>
      </c>
      <c r="H4370" s="49">
        <v>0.3664</v>
      </c>
      <c r="I4370" s="49">
        <v>0.1593</v>
      </c>
      <c r="J4370" s="49">
        <v>47.146099999999997</v>
      </c>
      <c r="K4370" s="49">
        <v>0.2084</v>
      </c>
      <c r="L4370" s="49">
        <v>100.34164001000001</v>
      </c>
      <c r="M4370" s="47"/>
      <c r="N4370" s="50">
        <v>0.99821058027776888</v>
      </c>
      <c r="O4370" s="50">
        <v>1.9091410032672325E-3</v>
      </c>
      <c r="P4370" s="50">
        <v>0.24641687709169668</v>
      </c>
      <c r="Q4370" s="50">
        <v>7.2765086231780232E-3</v>
      </c>
      <c r="R4370" s="50">
        <v>3.3313879153445075E-3</v>
      </c>
      <c r="S4370" s="50">
        <v>1.7353137562816263</v>
      </c>
      <c r="T4370" s="50">
        <v>5.5128865228151113E-3</v>
      </c>
      <c r="U4370" s="50">
        <v>2.9979711377156968</v>
      </c>
      <c r="V4370" s="51">
        <v>87.565571579612552</v>
      </c>
      <c r="X4370" s="49">
        <v>0.25</v>
      </c>
      <c r="Y4370" s="49">
        <v>20.55</v>
      </c>
      <c r="Z4370" s="49">
        <v>0.66</v>
      </c>
      <c r="AA4370" s="49">
        <v>5.18</v>
      </c>
      <c r="AB4370" s="49">
        <v>12.92</v>
      </c>
      <c r="AC4370" s="49">
        <v>0.24</v>
      </c>
      <c r="AD4370" s="49">
        <v>2.6</v>
      </c>
      <c r="AE4370" s="312"/>
      <c r="AF4370" s="343" t="s">
        <v>441</v>
      </c>
      <c r="AG4370" s="343">
        <v>30</v>
      </c>
      <c r="AH4370" s="343">
        <v>15</v>
      </c>
      <c r="AI4370" s="343"/>
      <c r="AJ4370" s="343"/>
      <c r="AK4370" s="343"/>
      <c r="AL4370" s="343"/>
      <c r="AM4370" s="343"/>
      <c r="AN4370" s="343"/>
      <c r="AO4370" s="343"/>
      <c r="AP4370" s="343"/>
      <c r="AQ4370" s="343"/>
      <c r="AR4370" s="343"/>
      <c r="AS4370" s="343"/>
      <c r="AT4370" s="343"/>
      <c r="AU4370" s="343"/>
      <c r="AV4370" s="343"/>
      <c r="AW4370" s="343"/>
      <c r="AX4370" s="343"/>
      <c r="AY4370" s="343"/>
      <c r="AZ4370" s="343"/>
      <c r="BA4370" s="343"/>
      <c r="BB4370" s="343"/>
      <c r="BC4370" s="343"/>
      <c r="BD4370" s="343"/>
      <c r="BE4370" s="475"/>
      <c r="BF4370" s="475"/>
      <c r="BG4370" s="475"/>
      <c r="BH4370" s="475"/>
      <c r="BI4370" s="475"/>
      <c r="BJ4370" s="475"/>
      <c r="BK4370" s="475"/>
      <c r="BL4370" s="475"/>
      <c r="BM4370" s="475"/>
      <c r="BN4370" s="475"/>
      <c r="BO4370" s="475"/>
      <c r="BP4370" s="306"/>
      <c r="BQ4370" s="496"/>
      <c r="BR4370" s="496"/>
      <c r="BS4370" s="496"/>
      <c r="BT4370" s="496"/>
      <c r="BU4370" s="496"/>
      <c r="BV4370" s="496"/>
    </row>
    <row r="4371" spans="1:74" s="52" customFormat="1" ht="12.75">
      <c r="A4371" s="45">
        <v>2670.0804681784898</v>
      </c>
      <c r="B4371" s="46" t="s">
        <v>364</v>
      </c>
      <c r="C4371" s="47" t="s">
        <v>398</v>
      </c>
      <c r="D4371" s="48">
        <v>64.16087554101442</v>
      </c>
      <c r="E4371" s="49">
        <v>40.224589999999999</v>
      </c>
      <c r="F4371" s="49">
        <v>0.1229</v>
      </c>
      <c r="G4371" s="49">
        <v>11.79373</v>
      </c>
      <c r="H4371" s="49">
        <v>0.36899999999999999</v>
      </c>
      <c r="I4371" s="49">
        <v>0.154</v>
      </c>
      <c r="J4371" s="49">
        <v>47.276809999999998</v>
      </c>
      <c r="K4371" s="49">
        <v>0.2097</v>
      </c>
      <c r="L4371" s="49">
        <v>100.15073000000001</v>
      </c>
      <c r="M4371" s="47"/>
      <c r="N4371" s="50">
        <v>0.99483279774818945</v>
      </c>
      <c r="O4371" s="50">
        <v>2.4031770424006063E-3</v>
      </c>
      <c r="P4371" s="50">
        <v>0.24393024029384419</v>
      </c>
      <c r="Q4371" s="50">
        <v>7.3405521282293466E-3</v>
      </c>
      <c r="R4371" s="50">
        <v>3.2260042011967335E-3</v>
      </c>
      <c r="S4371" s="50">
        <v>1.7430714075097993</v>
      </c>
      <c r="T4371" s="50">
        <v>5.5566692433496974E-3</v>
      </c>
      <c r="U4371" s="50">
        <v>3.0003608481670088</v>
      </c>
      <c r="V4371" s="51">
        <v>87.723702163836876</v>
      </c>
      <c r="X4371" s="49">
        <v>0.25</v>
      </c>
      <c r="Y4371" s="49">
        <v>17.05</v>
      </c>
      <c r="Z4371" s="49">
        <v>0.67</v>
      </c>
      <c r="AA4371" s="49">
        <v>5.12</v>
      </c>
      <c r="AB4371" s="49">
        <v>13.49</v>
      </c>
      <c r="AC4371" s="49">
        <v>0.24</v>
      </c>
      <c r="AD4371" s="49">
        <v>2.57</v>
      </c>
      <c r="AE4371" s="312"/>
      <c r="AF4371" s="343" t="s">
        <v>441</v>
      </c>
      <c r="AG4371" s="343">
        <v>30</v>
      </c>
      <c r="AH4371" s="343">
        <v>15</v>
      </c>
      <c r="AI4371" s="343"/>
      <c r="AJ4371" s="343"/>
      <c r="AK4371" s="343"/>
      <c r="AL4371" s="343"/>
      <c r="AM4371" s="343"/>
      <c r="AN4371" s="343"/>
      <c r="AO4371" s="343"/>
      <c r="AP4371" s="343"/>
      <c r="AQ4371" s="343"/>
      <c r="AR4371" s="343"/>
      <c r="AS4371" s="343"/>
      <c r="AT4371" s="343"/>
      <c r="AU4371" s="343"/>
      <c r="AV4371" s="343"/>
      <c r="AW4371" s="343"/>
      <c r="AX4371" s="343"/>
      <c r="AY4371" s="343"/>
      <c r="AZ4371" s="343"/>
      <c r="BA4371" s="343"/>
      <c r="BB4371" s="343"/>
      <c r="BC4371" s="343"/>
      <c r="BD4371" s="343"/>
      <c r="BE4371" s="475"/>
      <c r="BF4371" s="475"/>
      <c r="BG4371" s="475"/>
      <c r="BH4371" s="475"/>
      <c r="BI4371" s="475"/>
      <c r="BJ4371" s="475"/>
      <c r="BK4371" s="475"/>
      <c r="BL4371" s="475"/>
      <c r="BM4371" s="475"/>
      <c r="BN4371" s="475"/>
      <c r="BO4371" s="475"/>
      <c r="BP4371" s="306"/>
      <c r="BQ4371" s="496"/>
      <c r="BR4371" s="496"/>
      <c r="BS4371" s="496"/>
      <c r="BT4371" s="496"/>
      <c r="BU4371" s="496"/>
      <c r="BV4371" s="496"/>
    </row>
    <row r="4372" spans="1:74" s="52" customFormat="1" ht="12.75">
      <c r="A4372" s="45">
        <v>2670.0804681784898</v>
      </c>
      <c r="B4372" s="46" t="s">
        <v>364</v>
      </c>
      <c r="C4372" s="47" t="s">
        <v>398</v>
      </c>
      <c r="D4372" s="48">
        <v>72.180875541014416</v>
      </c>
      <c r="E4372" s="49">
        <v>40.20411</v>
      </c>
      <c r="F4372" s="49">
        <v>0.1021</v>
      </c>
      <c r="G4372" s="49">
        <v>11.89401</v>
      </c>
      <c r="H4372" s="49">
        <v>0.35659999999999997</v>
      </c>
      <c r="I4372" s="49">
        <v>0.15</v>
      </c>
      <c r="J4372" s="49">
        <v>47.327080000000002</v>
      </c>
      <c r="K4372" s="49">
        <v>0.20469999999999999</v>
      </c>
      <c r="L4372" s="49">
        <v>100.23860000000001</v>
      </c>
      <c r="M4372" s="47"/>
      <c r="N4372" s="50">
        <v>0.99402028282325827</v>
      </c>
      <c r="O4372" s="50">
        <v>1.9958410496936627E-3</v>
      </c>
      <c r="P4372" s="50">
        <v>0.24592862800852516</v>
      </c>
      <c r="Q4372" s="50">
        <v>7.0916946029877742E-3</v>
      </c>
      <c r="R4372" s="50">
        <v>3.1412448668459367E-3</v>
      </c>
      <c r="S4372" s="50">
        <v>1.7443878346979544</v>
      </c>
      <c r="T4372" s="50">
        <v>5.4225090280900709E-3</v>
      </c>
      <c r="U4372" s="50">
        <v>3.0019880350773551</v>
      </c>
      <c r="V4372" s="51">
        <v>87.643742459221514</v>
      </c>
      <c r="X4372" s="49">
        <v>0.25</v>
      </c>
      <c r="Y4372" s="49">
        <v>19.75</v>
      </c>
      <c r="Z4372" s="49">
        <v>0.66</v>
      </c>
      <c r="AA4372" s="49">
        <v>5.28</v>
      </c>
      <c r="AB4372" s="49">
        <v>13.8</v>
      </c>
      <c r="AC4372" s="49">
        <v>0.24</v>
      </c>
      <c r="AD4372" s="49">
        <v>2.64</v>
      </c>
      <c r="AE4372" s="312"/>
      <c r="AF4372" s="343" t="s">
        <v>441</v>
      </c>
      <c r="AG4372" s="343">
        <v>30</v>
      </c>
      <c r="AH4372" s="343">
        <v>15</v>
      </c>
      <c r="AI4372" s="343"/>
      <c r="AJ4372" s="343"/>
      <c r="AK4372" s="343"/>
      <c r="AL4372" s="343"/>
      <c r="AM4372" s="343"/>
      <c r="AN4372" s="343"/>
      <c r="AO4372" s="343"/>
      <c r="AP4372" s="343"/>
      <c r="AQ4372" s="343"/>
      <c r="AR4372" s="343"/>
      <c r="AS4372" s="343"/>
      <c r="AT4372" s="343"/>
      <c r="AU4372" s="343"/>
      <c r="AV4372" s="343"/>
      <c r="AW4372" s="343"/>
      <c r="AX4372" s="343"/>
      <c r="AY4372" s="343"/>
      <c r="AZ4372" s="343"/>
      <c r="BA4372" s="343"/>
      <c r="BB4372" s="343"/>
      <c r="BC4372" s="343"/>
      <c r="BD4372" s="343"/>
      <c r="BE4372" s="475"/>
      <c r="BF4372" s="475"/>
      <c r="BG4372" s="475"/>
      <c r="BH4372" s="475"/>
      <c r="BI4372" s="475"/>
      <c r="BJ4372" s="475"/>
      <c r="BK4372" s="475"/>
      <c r="BL4372" s="475"/>
      <c r="BM4372" s="475"/>
      <c r="BN4372" s="475"/>
      <c r="BO4372" s="475"/>
      <c r="BP4372" s="306"/>
      <c r="BQ4372" s="496"/>
      <c r="BR4372" s="496"/>
      <c r="BS4372" s="496"/>
      <c r="BT4372" s="496"/>
      <c r="BU4372" s="496"/>
      <c r="BV4372" s="496"/>
    </row>
    <row r="4373" spans="1:74" s="52" customFormat="1" ht="12.75">
      <c r="A4373" s="45">
        <v>2670.0804681784898</v>
      </c>
      <c r="B4373" s="46" t="s">
        <v>364</v>
      </c>
      <c r="C4373" s="47" t="s">
        <v>398</v>
      </c>
      <c r="D4373" s="48">
        <v>80.200875541014412</v>
      </c>
      <c r="E4373" s="49">
        <v>40.613930000000003</v>
      </c>
      <c r="F4373" s="49">
        <v>7.3200000000000001E-2</v>
      </c>
      <c r="G4373" s="49">
        <v>11.7837</v>
      </c>
      <c r="H4373" s="49">
        <v>0.375</v>
      </c>
      <c r="I4373" s="49">
        <v>0.13919999999999999</v>
      </c>
      <c r="J4373" s="49">
        <v>47.477899999999998</v>
      </c>
      <c r="K4373" s="49">
        <v>0.20710000000000001</v>
      </c>
      <c r="L4373" s="49">
        <v>100.67003</v>
      </c>
      <c r="M4373" s="47"/>
      <c r="N4373" s="50">
        <v>0.99864734973167335</v>
      </c>
      <c r="O4373" s="50">
        <v>1.4230613843274173E-3</v>
      </c>
      <c r="P4373" s="50">
        <v>0.24231193692730621</v>
      </c>
      <c r="Q4373" s="50">
        <v>7.4167270760072826E-3</v>
      </c>
      <c r="R4373" s="50">
        <v>2.8990927665153246E-3</v>
      </c>
      <c r="S4373" s="50">
        <v>1.7403523530492291</v>
      </c>
      <c r="T4373" s="50">
        <v>5.4560065646134751E-3</v>
      </c>
      <c r="U4373" s="50">
        <v>2.9985065274996723</v>
      </c>
      <c r="V4373" s="51">
        <v>87.778468692237666</v>
      </c>
      <c r="X4373" s="49">
        <v>0.25</v>
      </c>
      <c r="Y4373" s="49">
        <v>28.2</v>
      </c>
      <c r="Z4373" s="49">
        <v>0.67</v>
      </c>
      <c r="AA4373" s="49">
        <v>5.0999999999999996</v>
      </c>
      <c r="AB4373" s="49">
        <v>14.78</v>
      </c>
      <c r="AC4373" s="49">
        <v>0.24</v>
      </c>
      <c r="AD4373" s="49">
        <v>2.62</v>
      </c>
      <c r="AE4373" s="312"/>
      <c r="AF4373" s="343" t="s">
        <v>441</v>
      </c>
      <c r="AG4373" s="343">
        <v>30</v>
      </c>
      <c r="AH4373" s="343">
        <v>15</v>
      </c>
      <c r="AI4373" s="343"/>
      <c r="AJ4373" s="343"/>
      <c r="AK4373" s="343"/>
      <c r="AL4373" s="343"/>
      <c r="AM4373" s="343"/>
      <c r="AN4373" s="343"/>
      <c r="AO4373" s="343"/>
      <c r="AP4373" s="343"/>
      <c r="AQ4373" s="343"/>
      <c r="AR4373" s="343"/>
      <c r="AS4373" s="343"/>
      <c r="AT4373" s="343"/>
      <c r="AU4373" s="343"/>
      <c r="AV4373" s="343"/>
      <c r="AW4373" s="343"/>
      <c r="AX4373" s="343"/>
      <c r="AY4373" s="343"/>
      <c r="AZ4373" s="343"/>
      <c r="BA4373" s="343"/>
      <c r="BB4373" s="343"/>
      <c r="BC4373" s="343"/>
      <c r="BD4373" s="343"/>
      <c r="BE4373" s="475"/>
      <c r="BF4373" s="475"/>
      <c r="BG4373" s="475"/>
      <c r="BH4373" s="475"/>
      <c r="BI4373" s="475"/>
      <c r="BJ4373" s="475"/>
      <c r="BK4373" s="475"/>
      <c r="BL4373" s="475"/>
      <c r="BM4373" s="475"/>
      <c r="BN4373" s="475"/>
      <c r="BO4373" s="475"/>
      <c r="BP4373" s="306"/>
      <c r="BQ4373" s="496"/>
      <c r="BR4373" s="496"/>
      <c r="BS4373" s="496"/>
      <c r="BT4373" s="496"/>
      <c r="BU4373" s="496"/>
      <c r="BV4373" s="496"/>
    </row>
    <row r="4374" spans="1:74" s="52" customFormat="1" ht="12.75">
      <c r="A4374" s="45">
        <v>2670.0804681784898</v>
      </c>
      <c r="B4374" s="46" t="s">
        <v>364</v>
      </c>
      <c r="C4374" s="47" t="s">
        <v>398</v>
      </c>
      <c r="D4374" s="48">
        <v>88.220875541014408</v>
      </c>
      <c r="E4374" s="49">
        <v>41.536050000000003</v>
      </c>
      <c r="F4374" s="49">
        <v>8.8800000000000004E-2</v>
      </c>
      <c r="G4374" s="49">
        <v>11.65333</v>
      </c>
      <c r="H4374" s="49">
        <v>0.34539999999999998</v>
      </c>
      <c r="I4374" s="49">
        <v>0.1585</v>
      </c>
      <c r="J4374" s="49">
        <v>44.622390000000003</v>
      </c>
      <c r="K4374" s="49">
        <v>0.2165</v>
      </c>
      <c r="L4374" s="49">
        <v>98.62097</v>
      </c>
      <c r="M4374" s="47"/>
      <c r="N4374" s="50">
        <v>1.037145656166375</v>
      </c>
      <c r="O4374" s="50">
        <v>1.7530848636856003E-3</v>
      </c>
      <c r="P4374" s="50">
        <v>0.24334397515030351</v>
      </c>
      <c r="Q4374" s="50">
        <v>6.9371452010414609E-3</v>
      </c>
      <c r="R4374" s="50">
        <v>3.3521972460386399E-3</v>
      </c>
      <c r="S4374" s="50">
        <v>1.6610240947519301</v>
      </c>
      <c r="T4374" s="50">
        <v>5.7920207268793832E-3</v>
      </c>
      <c r="U4374" s="50">
        <v>2.9593481741062533</v>
      </c>
      <c r="V4374" s="51">
        <v>87.221799241635239</v>
      </c>
      <c r="X4374" s="49">
        <v>0.25</v>
      </c>
      <c r="Y4374" s="49">
        <v>23.69</v>
      </c>
      <c r="Z4374" s="49">
        <v>0.67</v>
      </c>
      <c r="AA4374" s="49">
        <v>5.56</v>
      </c>
      <c r="AB4374" s="49">
        <v>13.57</v>
      </c>
      <c r="AC4374" s="49">
        <v>0.25</v>
      </c>
      <c r="AD4374" s="49">
        <v>2.5099999999999998</v>
      </c>
      <c r="AE4374" s="312"/>
      <c r="AF4374" s="343" t="s">
        <v>441</v>
      </c>
      <c r="AG4374" s="343">
        <v>30</v>
      </c>
      <c r="AH4374" s="343">
        <v>15</v>
      </c>
      <c r="AI4374" s="343"/>
      <c r="AJ4374" s="343"/>
      <c r="AK4374" s="343"/>
      <c r="AL4374" s="343"/>
      <c r="AM4374" s="343"/>
      <c r="AN4374" s="343"/>
      <c r="AO4374" s="343"/>
      <c r="AP4374" s="343"/>
      <c r="AQ4374" s="343"/>
      <c r="AR4374" s="343"/>
      <c r="AS4374" s="343"/>
      <c r="AT4374" s="343"/>
      <c r="AU4374" s="343"/>
      <c r="AV4374" s="343"/>
      <c r="AW4374" s="343"/>
      <c r="AX4374" s="343"/>
      <c r="AY4374" s="343"/>
      <c r="AZ4374" s="343"/>
      <c r="BA4374" s="343"/>
      <c r="BB4374" s="343"/>
      <c r="BC4374" s="343"/>
      <c r="BD4374" s="343"/>
      <c r="BE4374" s="475"/>
      <c r="BF4374" s="475"/>
      <c r="BG4374" s="475"/>
      <c r="BH4374" s="475"/>
      <c r="BI4374" s="475"/>
      <c r="BJ4374" s="475"/>
      <c r="BK4374" s="475"/>
      <c r="BL4374" s="475"/>
      <c r="BM4374" s="475"/>
      <c r="BN4374" s="475"/>
      <c r="BO4374" s="475"/>
      <c r="BP4374" s="306"/>
      <c r="BQ4374" s="496"/>
      <c r="BR4374" s="496"/>
      <c r="BS4374" s="496"/>
      <c r="BT4374" s="496"/>
      <c r="BU4374" s="496"/>
      <c r="BV4374" s="496"/>
    </row>
    <row r="4375" spans="1:74" s="52" customFormat="1" ht="12.75">
      <c r="A4375" s="45">
        <v>2670.0804681784898</v>
      </c>
      <c r="B4375" s="46" t="s">
        <v>364</v>
      </c>
      <c r="C4375" s="47" t="s">
        <v>398</v>
      </c>
      <c r="D4375" s="48">
        <v>96.240875541014404</v>
      </c>
      <c r="E4375" s="49">
        <v>40.521720000000002</v>
      </c>
      <c r="F4375" s="49">
        <v>7.5899999999999995E-2</v>
      </c>
      <c r="G4375" s="49">
        <v>11.67338</v>
      </c>
      <c r="H4375" s="49">
        <v>0.37490000000000001</v>
      </c>
      <c r="I4375" s="49">
        <v>0.1608</v>
      </c>
      <c r="J4375" s="49">
        <v>47.427619999999997</v>
      </c>
      <c r="K4375" s="49">
        <v>0.20860000000000001</v>
      </c>
      <c r="L4375" s="49">
        <v>100.44292</v>
      </c>
      <c r="M4375" s="47"/>
      <c r="N4375" s="50">
        <v>0.99837712296601655</v>
      </c>
      <c r="O4375" s="50">
        <v>1.4785088913147066E-3</v>
      </c>
      <c r="P4375" s="50">
        <v>0.2405245256613032</v>
      </c>
      <c r="Q4375" s="50">
        <v>7.4296111179486543E-3</v>
      </c>
      <c r="R4375" s="50">
        <v>3.355664498359731E-3</v>
      </c>
      <c r="S4375" s="50">
        <v>1.741993887348144</v>
      </c>
      <c r="T4375" s="50">
        <v>5.5065387682672806E-3</v>
      </c>
      <c r="U4375" s="50">
        <v>2.998665859251354</v>
      </c>
      <c r="V4375" s="51">
        <v>87.86772803304315</v>
      </c>
      <c r="X4375" s="49">
        <v>0.25</v>
      </c>
      <c r="Y4375" s="49">
        <v>26.92</v>
      </c>
      <c r="Z4375" s="49">
        <v>0.67</v>
      </c>
      <c r="AA4375" s="49">
        <v>5.2</v>
      </c>
      <c r="AB4375" s="49">
        <v>13.45</v>
      </c>
      <c r="AC4375" s="49">
        <v>0.24</v>
      </c>
      <c r="AD4375" s="49">
        <v>2.59</v>
      </c>
      <c r="AE4375" s="312"/>
      <c r="AF4375" s="343" t="s">
        <v>441</v>
      </c>
      <c r="AG4375" s="343">
        <v>30</v>
      </c>
      <c r="AH4375" s="343">
        <v>15</v>
      </c>
      <c r="AI4375" s="343"/>
      <c r="AJ4375" s="343"/>
      <c r="AK4375" s="343"/>
      <c r="AL4375" s="343"/>
      <c r="AM4375" s="343"/>
      <c r="AN4375" s="343"/>
      <c r="AO4375" s="343"/>
      <c r="AP4375" s="343"/>
      <c r="AQ4375" s="343"/>
      <c r="AR4375" s="343"/>
      <c r="AS4375" s="343"/>
      <c r="AT4375" s="343"/>
      <c r="AU4375" s="343"/>
      <c r="AV4375" s="343"/>
      <c r="AW4375" s="343"/>
      <c r="AX4375" s="343"/>
      <c r="AY4375" s="343"/>
      <c r="AZ4375" s="343"/>
      <c r="BA4375" s="343"/>
      <c r="BB4375" s="343"/>
      <c r="BC4375" s="343"/>
      <c r="BD4375" s="343"/>
      <c r="BE4375" s="475"/>
      <c r="BF4375" s="475"/>
      <c r="BG4375" s="475"/>
      <c r="BH4375" s="475"/>
      <c r="BI4375" s="475"/>
      <c r="BJ4375" s="475"/>
      <c r="BK4375" s="475"/>
      <c r="BL4375" s="475"/>
      <c r="BM4375" s="475"/>
      <c r="BN4375" s="475"/>
      <c r="BO4375" s="475"/>
      <c r="BP4375" s="306"/>
      <c r="BQ4375" s="496"/>
      <c r="BR4375" s="496"/>
      <c r="BS4375" s="496"/>
      <c r="BT4375" s="496"/>
      <c r="BU4375" s="496"/>
      <c r="BV4375" s="496"/>
    </row>
    <row r="4376" spans="1:74" s="52" customFormat="1" ht="12.75">
      <c r="A4376" s="45">
        <v>2670.0804681784898</v>
      </c>
      <c r="B4376" s="46" t="s">
        <v>364</v>
      </c>
      <c r="C4376" s="47" t="s">
        <v>398</v>
      </c>
      <c r="D4376" s="48">
        <v>104.2608755410144</v>
      </c>
      <c r="E4376" s="49">
        <v>40.43976</v>
      </c>
      <c r="F4376" s="49">
        <v>8.9599999999999999E-2</v>
      </c>
      <c r="G4376" s="49">
        <v>11.843870000000001</v>
      </c>
      <c r="H4376" s="49">
        <v>0.36209999999999998</v>
      </c>
      <c r="I4376" s="49">
        <v>0.1716</v>
      </c>
      <c r="J4376" s="49">
        <v>47.276809999999998</v>
      </c>
      <c r="K4376" s="49">
        <v>0.2147</v>
      </c>
      <c r="L4376" s="49">
        <v>100.39843999999999</v>
      </c>
      <c r="M4376" s="47"/>
      <c r="N4376" s="50">
        <v>0.99763766320632319</v>
      </c>
      <c r="O4376" s="50">
        <v>1.7476227583831652E-3</v>
      </c>
      <c r="P4376" s="50">
        <v>0.24435087177904791</v>
      </c>
      <c r="Q4376" s="50">
        <v>7.1851639812872039E-3</v>
      </c>
      <c r="R4376" s="50">
        <v>3.5856450003129221E-3</v>
      </c>
      <c r="S4376" s="50">
        <v>1.738685280140599</v>
      </c>
      <c r="T4376" s="50">
        <v>5.6748444109568476E-3</v>
      </c>
      <c r="U4376" s="50">
        <v>2.9988670912769098</v>
      </c>
      <c r="V4376" s="51">
        <v>87.677941648088066</v>
      </c>
      <c r="X4376" s="49">
        <v>0.25</v>
      </c>
      <c r="Y4376" s="49">
        <v>22.89</v>
      </c>
      <c r="Z4376" s="49">
        <v>0.67</v>
      </c>
      <c r="AA4376" s="49">
        <v>5.28</v>
      </c>
      <c r="AB4376" s="49">
        <v>12.13</v>
      </c>
      <c r="AC4376" s="49">
        <v>0.24</v>
      </c>
      <c r="AD4376" s="49">
        <v>2.5299999999999998</v>
      </c>
      <c r="AE4376" s="312"/>
      <c r="AF4376" s="343" t="s">
        <v>441</v>
      </c>
      <c r="AG4376" s="343">
        <v>30</v>
      </c>
      <c r="AH4376" s="343">
        <v>15</v>
      </c>
      <c r="AI4376" s="343"/>
      <c r="AJ4376" s="343"/>
      <c r="AK4376" s="343"/>
      <c r="AL4376" s="343"/>
      <c r="AM4376" s="343"/>
      <c r="AN4376" s="343"/>
      <c r="AO4376" s="343"/>
      <c r="AP4376" s="343"/>
      <c r="AQ4376" s="343"/>
      <c r="AR4376" s="343"/>
      <c r="AS4376" s="343"/>
      <c r="AT4376" s="343"/>
      <c r="AU4376" s="343"/>
      <c r="AV4376" s="343"/>
      <c r="AW4376" s="343"/>
      <c r="AX4376" s="343"/>
      <c r="AY4376" s="343"/>
      <c r="AZ4376" s="343"/>
      <c r="BA4376" s="343"/>
      <c r="BB4376" s="343"/>
      <c r="BC4376" s="343"/>
      <c r="BD4376" s="343"/>
      <c r="BE4376" s="475"/>
      <c r="BF4376" s="475"/>
      <c r="BG4376" s="475"/>
      <c r="BH4376" s="475"/>
      <c r="BI4376" s="475"/>
      <c r="BJ4376" s="475"/>
      <c r="BK4376" s="475"/>
      <c r="BL4376" s="475"/>
      <c r="BM4376" s="475"/>
      <c r="BN4376" s="475"/>
      <c r="BO4376" s="475"/>
      <c r="BP4376" s="306"/>
      <c r="BQ4376" s="496"/>
      <c r="BR4376" s="496"/>
      <c r="BS4376" s="496"/>
      <c r="BT4376" s="496"/>
      <c r="BU4376" s="496"/>
      <c r="BV4376" s="496"/>
    </row>
    <row r="4377" spans="1:74" s="52" customFormat="1" ht="12.75">
      <c r="A4377" s="45">
        <v>2670.0804681784898</v>
      </c>
      <c r="B4377" s="46" t="s">
        <v>364</v>
      </c>
      <c r="C4377" s="47" t="s">
        <v>398</v>
      </c>
      <c r="D4377" s="48">
        <v>112.2808755410144</v>
      </c>
      <c r="E4377" s="49">
        <v>40.562710000000003</v>
      </c>
      <c r="F4377" s="49">
        <v>0.10440000000000001</v>
      </c>
      <c r="G4377" s="49">
        <v>11.813789999999999</v>
      </c>
      <c r="H4377" s="49">
        <v>0.377</v>
      </c>
      <c r="I4377" s="49">
        <v>0.1729</v>
      </c>
      <c r="J4377" s="49">
        <v>47.327080000000002</v>
      </c>
      <c r="K4377" s="49">
        <v>0.2117</v>
      </c>
      <c r="L4377" s="49">
        <v>100.56957999999999</v>
      </c>
      <c r="M4377" s="47"/>
      <c r="N4377" s="50">
        <v>0.9985728017770884</v>
      </c>
      <c r="O4377" s="50">
        <v>2.032023303221147E-3</v>
      </c>
      <c r="P4377" s="50">
        <v>0.24321928702504267</v>
      </c>
      <c r="Q4377" s="50">
        <v>7.4651409653523834E-3</v>
      </c>
      <c r="R4377" s="50">
        <v>3.6052343716078484E-3</v>
      </c>
      <c r="S4377" s="50">
        <v>1.7368848458976822</v>
      </c>
      <c r="T4377" s="50">
        <v>5.5838182764751405E-3</v>
      </c>
      <c r="U4377" s="50">
        <v>2.9973631516164696</v>
      </c>
      <c r="V4377" s="51">
        <v>87.716843625489531</v>
      </c>
      <c r="X4377" s="49">
        <v>0.25</v>
      </c>
      <c r="Y4377" s="49">
        <v>19.29</v>
      </c>
      <c r="Z4377" s="49">
        <v>0.67</v>
      </c>
      <c r="AA4377" s="49">
        <v>5.09</v>
      </c>
      <c r="AB4377" s="49">
        <v>12.02</v>
      </c>
      <c r="AC4377" s="49">
        <v>0.24</v>
      </c>
      <c r="AD4377" s="49">
        <v>2.56</v>
      </c>
      <c r="AE4377" s="312"/>
      <c r="AF4377" s="343" t="s">
        <v>441</v>
      </c>
      <c r="AG4377" s="343">
        <v>30</v>
      </c>
      <c r="AH4377" s="343">
        <v>15</v>
      </c>
      <c r="AI4377" s="343"/>
      <c r="AJ4377" s="343"/>
      <c r="AK4377" s="343"/>
      <c r="AL4377" s="343"/>
      <c r="AM4377" s="343"/>
      <c r="AN4377" s="343"/>
      <c r="AO4377" s="343"/>
      <c r="AP4377" s="343"/>
      <c r="AQ4377" s="343"/>
      <c r="AR4377" s="343"/>
      <c r="AS4377" s="343"/>
      <c r="AT4377" s="343"/>
      <c r="AU4377" s="343"/>
      <c r="AV4377" s="343"/>
      <c r="AW4377" s="343"/>
      <c r="AX4377" s="343"/>
      <c r="AY4377" s="343"/>
      <c r="AZ4377" s="343"/>
      <c r="BA4377" s="343"/>
      <c r="BB4377" s="343"/>
      <c r="BC4377" s="343"/>
      <c r="BD4377" s="343"/>
      <c r="BE4377" s="475"/>
      <c r="BF4377" s="475"/>
      <c r="BG4377" s="475"/>
      <c r="BH4377" s="475"/>
      <c r="BI4377" s="475"/>
      <c r="BJ4377" s="475"/>
      <c r="BK4377" s="475"/>
      <c r="BL4377" s="475"/>
      <c r="BM4377" s="475"/>
      <c r="BN4377" s="475"/>
      <c r="BO4377" s="475"/>
      <c r="BP4377" s="306"/>
      <c r="BQ4377" s="496"/>
      <c r="BR4377" s="496"/>
      <c r="BS4377" s="496"/>
      <c r="BT4377" s="496"/>
      <c r="BU4377" s="496"/>
      <c r="BV4377" s="496"/>
    </row>
    <row r="4378" spans="1:74" s="52" customFormat="1" ht="12.75">
      <c r="A4378" s="45">
        <v>2670.0804681784898</v>
      </c>
      <c r="B4378" s="46" t="s">
        <v>364</v>
      </c>
      <c r="C4378" s="47" t="s">
        <v>398</v>
      </c>
      <c r="D4378" s="48">
        <v>120.30087554101439</v>
      </c>
      <c r="E4378" s="49">
        <v>40.788110000000003</v>
      </c>
      <c r="F4378" s="49">
        <v>8.0199999999999994E-2</v>
      </c>
      <c r="G4378" s="49">
        <v>11.93413</v>
      </c>
      <c r="H4378" s="49">
        <v>0.36759999999999998</v>
      </c>
      <c r="I4378" s="49">
        <v>0.16209999999999999</v>
      </c>
      <c r="J4378" s="49">
        <v>47.397460000000002</v>
      </c>
      <c r="K4378" s="49">
        <v>0.21590000000000001</v>
      </c>
      <c r="L4378" s="49">
        <v>100.94550000000001</v>
      </c>
      <c r="M4378" s="47"/>
      <c r="N4378" s="50">
        <v>1.0005087077519876</v>
      </c>
      <c r="O4378" s="50">
        <v>1.5553820200491452E-3</v>
      </c>
      <c r="P4378" s="50">
        <v>0.2448127595318475</v>
      </c>
      <c r="Q4378" s="50">
        <v>7.2528164382454526E-3</v>
      </c>
      <c r="R4378" s="50">
        <v>3.3678756272622896E-3</v>
      </c>
      <c r="S4378" s="50">
        <v>1.7332088790619467</v>
      </c>
      <c r="T4378" s="50">
        <v>5.6741077765749175E-3</v>
      </c>
      <c r="U4378" s="50">
        <v>2.9963805282079137</v>
      </c>
      <c r="V4378" s="51">
        <v>87.623352810948603</v>
      </c>
      <c r="X4378" s="49">
        <v>0.25</v>
      </c>
      <c r="Y4378" s="49">
        <v>24.97</v>
      </c>
      <c r="Z4378" s="49">
        <v>0.66</v>
      </c>
      <c r="AA4378" s="49">
        <v>5.27</v>
      </c>
      <c r="AB4378" s="49">
        <v>12.95</v>
      </c>
      <c r="AC4378" s="49">
        <v>0.24</v>
      </c>
      <c r="AD4378" s="49">
        <v>2.5099999999999998</v>
      </c>
      <c r="AE4378" s="312"/>
      <c r="AF4378" s="343" t="s">
        <v>441</v>
      </c>
      <c r="AG4378" s="343">
        <v>30</v>
      </c>
      <c r="AH4378" s="343">
        <v>15</v>
      </c>
      <c r="AI4378" s="343"/>
      <c r="AJ4378" s="343"/>
      <c r="AK4378" s="343"/>
      <c r="AL4378" s="343"/>
      <c r="AM4378" s="343"/>
      <c r="AN4378" s="343"/>
      <c r="AO4378" s="343"/>
      <c r="AP4378" s="343"/>
      <c r="AQ4378" s="343"/>
      <c r="AR4378" s="343"/>
      <c r="AS4378" s="343"/>
      <c r="AT4378" s="343"/>
      <c r="AU4378" s="343"/>
      <c r="AV4378" s="343"/>
      <c r="AW4378" s="343"/>
      <c r="AX4378" s="343"/>
      <c r="AY4378" s="343"/>
      <c r="AZ4378" s="343"/>
      <c r="BA4378" s="343"/>
      <c r="BB4378" s="343"/>
      <c r="BC4378" s="343"/>
      <c r="BD4378" s="343"/>
      <c r="BE4378" s="475"/>
      <c r="BF4378" s="475"/>
      <c r="BG4378" s="475"/>
      <c r="BH4378" s="475"/>
      <c r="BI4378" s="475"/>
      <c r="BJ4378" s="475"/>
      <c r="BK4378" s="475"/>
      <c r="BL4378" s="475"/>
      <c r="BM4378" s="475"/>
      <c r="BN4378" s="475"/>
      <c r="BO4378" s="475"/>
      <c r="BP4378" s="306"/>
      <c r="BQ4378" s="496"/>
      <c r="BR4378" s="496"/>
      <c r="BS4378" s="496"/>
      <c r="BT4378" s="496"/>
      <c r="BU4378" s="496"/>
      <c r="BV4378" s="496"/>
    </row>
    <row r="4379" spans="1:74" s="52" customFormat="1" ht="12.75">
      <c r="A4379" s="45">
        <v>2670.0804681784898</v>
      </c>
      <c r="B4379" s="46" t="s">
        <v>364</v>
      </c>
      <c r="C4379" s="47" t="s">
        <v>398</v>
      </c>
      <c r="D4379" s="48">
        <v>128.3208755410144</v>
      </c>
      <c r="E4379" s="49">
        <v>40.695900000000002</v>
      </c>
      <c r="F4379" s="49">
        <v>9.0499999999999997E-2</v>
      </c>
      <c r="G4379" s="49">
        <v>11.90405</v>
      </c>
      <c r="H4379" s="49">
        <v>0.37830000000000003</v>
      </c>
      <c r="I4379" s="49">
        <v>0.1444</v>
      </c>
      <c r="J4379" s="49">
        <v>47.29692</v>
      </c>
      <c r="K4379" s="49">
        <v>0.21210000000000001</v>
      </c>
      <c r="L4379" s="49">
        <v>100.72217000000001</v>
      </c>
      <c r="M4379" s="47"/>
      <c r="N4379" s="50">
        <v>1.0003662508344193</v>
      </c>
      <c r="O4379" s="50">
        <v>1.7588644392125415E-3</v>
      </c>
      <c r="P4379" s="50">
        <v>0.2447141660047415</v>
      </c>
      <c r="Q4379" s="50">
        <v>7.4797762714235863E-3</v>
      </c>
      <c r="R4379" s="50">
        <v>3.0065006813293038E-3</v>
      </c>
      <c r="S4379" s="50">
        <v>1.7332043879850634</v>
      </c>
      <c r="T4379" s="50">
        <v>5.5860740709660055E-3</v>
      </c>
      <c r="U4379" s="50">
        <v>2.9961160202871557</v>
      </c>
      <c r="V4379" s="51">
        <v>87.627692479495138</v>
      </c>
      <c r="X4379" s="49">
        <v>0.25</v>
      </c>
      <c r="Y4379" s="49">
        <v>22.45</v>
      </c>
      <c r="Z4379" s="49">
        <v>0.66</v>
      </c>
      <c r="AA4379" s="49">
        <v>5.0599999999999996</v>
      </c>
      <c r="AB4379" s="49">
        <v>14.5</v>
      </c>
      <c r="AC4379" s="49">
        <v>0.24</v>
      </c>
      <c r="AD4379" s="49">
        <v>2.56</v>
      </c>
      <c r="AE4379" s="312"/>
      <c r="AF4379" s="343" t="s">
        <v>441</v>
      </c>
      <c r="AG4379" s="343">
        <v>30</v>
      </c>
      <c r="AH4379" s="343">
        <v>15</v>
      </c>
      <c r="AI4379" s="343"/>
      <c r="AJ4379" s="343"/>
      <c r="AK4379" s="343"/>
      <c r="AL4379" s="343"/>
      <c r="AM4379" s="343"/>
      <c r="AN4379" s="343"/>
      <c r="AO4379" s="343"/>
      <c r="AP4379" s="343"/>
      <c r="AQ4379" s="343"/>
      <c r="AR4379" s="343"/>
      <c r="AS4379" s="343"/>
      <c r="AT4379" s="343"/>
      <c r="AU4379" s="343"/>
      <c r="AV4379" s="343"/>
      <c r="AW4379" s="343"/>
      <c r="AX4379" s="343"/>
      <c r="AY4379" s="343"/>
      <c r="AZ4379" s="343"/>
      <c r="BA4379" s="343"/>
      <c r="BB4379" s="343"/>
      <c r="BC4379" s="343"/>
      <c r="BD4379" s="343"/>
      <c r="BE4379" s="475"/>
      <c r="BF4379" s="475"/>
      <c r="BG4379" s="475"/>
      <c r="BH4379" s="475"/>
      <c r="BI4379" s="475"/>
      <c r="BJ4379" s="475"/>
      <c r="BK4379" s="475"/>
      <c r="BL4379" s="475"/>
      <c r="BM4379" s="475"/>
      <c r="BN4379" s="475"/>
      <c r="BO4379" s="475"/>
      <c r="BP4379" s="306"/>
      <c r="BQ4379" s="496"/>
      <c r="BR4379" s="496"/>
      <c r="BS4379" s="496"/>
      <c r="BT4379" s="496"/>
      <c r="BU4379" s="496"/>
      <c r="BV4379" s="496"/>
    </row>
    <row r="4380" spans="1:74" s="52" customFormat="1" ht="12.75">
      <c r="A4380" s="45">
        <v>2670.0804681784898</v>
      </c>
      <c r="B4380" s="46" t="s">
        <v>364</v>
      </c>
      <c r="C4380" s="47" t="s">
        <v>398</v>
      </c>
      <c r="D4380" s="48">
        <v>136.34087554101441</v>
      </c>
      <c r="E4380" s="49">
        <v>40.593440000000001</v>
      </c>
      <c r="F4380" s="49">
        <v>7.9799999999999996E-2</v>
      </c>
      <c r="G4380" s="49">
        <v>11.843870000000001</v>
      </c>
      <c r="H4380" s="49">
        <v>0.34870000000000001</v>
      </c>
      <c r="I4380" s="49">
        <v>0.15479999999999999</v>
      </c>
      <c r="J4380" s="49">
        <v>47.337139999999998</v>
      </c>
      <c r="K4380" s="49">
        <v>0.21820000000000001</v>
      </c>
      <c r="L4380" s="49">
        <v>100.57595000000001</v>
      </c>
      <c r="M4380" s="47"/>
      <c r="N4380" s="50">
        <v>0.99925468855401678</v>
      </c>
      <c r="O4380" s="50">
        <v>1.5530972291861523E-3</v>
      </c>
      <c r="P4380" s="50">
        <v>0.24382035786056835</v>
      </c>
      <c r="Q4380" s="50">
        <v>6.9042447478850884E-3</v>
      </c>
      <c r="R4380" s="50">
        <v>3.22758013672215E-3</v>
      </c>
      <c r="S4380" s="50">
        <v>1.7371243153681342</v>
      </c>
      <c r="T4380" s="50">
        <v>5.7548330910980874E-3</v>
      </c>
      <c r="U4380" s="50">
        <v>2.9976391169876107</v>
      </c>
      <c r="V4380" s="51">
        <v>87.69171289053871</v>
      </c>
      <c r="X4380" s="49">
        <v>0.25</v>
      </c>
      <c r="Y4380" s="49">
        <v>26</v>
      </c>
      <c r="Z4380" s="49">
        <v>0.67</v>
      </c>
      <c r="AA4380" s="49">
        <v>5.46</v>
      </c>
      <c r="AB4380" s="49">
        <v>13.21</v>
      </c>
      <c r="AC4380" s="49">
        <v>0.24</v>
      </c>
      <c r="AD4380" s="49">
        <v>2.4900000000000002</v>
      </c>
      <c r="AE4380" s="312"/>
      <c r="AF4380" s="343" t="s">
        <v>441</v>
      </c>
      <c r="AG4380" s="343">
        <v>30</v>
      </c>
      <c r="AH4380" s="343">
        <v>15</v>
      </c>
      <c r="AI4380" s="343"/>
      <c r="AJ4380" s="343"/>
      <c r="AK4380" s="343"/>
      <c r="AL4380" s="343"/>
      <c r="AM4380" s="343"/>
      <c r="AN4380" s="343"/>
      <c r="AO4380" s="343"/>
      <c r="AP4380" s="343"/>
      <c r="AQ4380" s="343"/>
      <c r="AR4380" s="343"/>
      <c r="AS4380" s="343"/>
      <c r="AT4380" s="343"/>
      <c r="AU4380" s="343"/>
      <c r="AV4380" s="343"/>
      <c r="AW4380" s="343"/>
      <c r="AX4380" s="343"/>
      <c r="AY4380" s="343"/>
      <c r="AZ4380" s="343"/>
      <c r="BA4380" s="343"/>
      <c r="BB4380" s="343"/>
      <c r="BC4380" s="343"/>
      <c r="BD4380" s="343"/>
      <c r="BE4380" s="475"/>
      <c r="BF4380" s="475"/>
      <c r="BG4380" s="475"/>
      <c r="BH4380" s="475"/>
      <c r="BI4380" s="475"/>
      <c r="BJ4380" s="475"/>
      <c r="BK4380" s="475"/>
      <c r="BL4380" s="475"/>
      <c r="BM4380" s="475"/>
      <c r="BN4380" s="475"/>
      <c r="BO4380" s="475"/>
      <c r="BP4380" s="306"/>
      <c r="BQ4380" s="496"/>
      <c r="BR4380" s="496"/>
      <c r="BS4380" s="496"/>
      <c r="BT4380" s="496"/>
      <c r="BU4380" s="496"/>
      <c r="BV4380" s="496"/>
    </row>
    <row r="4381" spans="1:74" s="52" customFormat="1" ht="12.75">
      <c r="A4381" s="45">
        <v>2670.0804681784898</v>
      </c>
      <c r="B4381" s="46" t="s">
        <v>364</v>
      </c>
      <c r="C4381" s="47" t="s">
        <v>398</v>
      </c>
      <c r="D4381" s="48">
        <v>144.36087554101442</v>
      </c>
      <c r="E4381" s="49">
        <v>40.685650000000003</v>
      </c>
      <c r="F4381" s="49">
        <v>8.1199999999999994E-2</v>
      </c>
      <c r="G4381" s="49">
        <v>11.87396</v>
      </c>
      <c r="H4381" s="49">
        <v>0.37259999999999999</v>
      </c>
      <c r="I4381" s="49">
        <v>0.13469999999999999</v>
      </c>
      <c r="J4381" s="49">
        <v>47.226529999999997</v>
      </c>
      <c r="K4381" s="49">
        <v>0.22090000000000001</v>
      </c>
      <c r="L4381" s="49">
        <v>100.59554</v>
      </c>
      <c r="M4381" s="47"/>
      <c r="N4381" s="50">
        <v>1.001197354026341</v>
      </c>
      <c r="O4381" s="50">
        <v>1.5798282618851918E-3</v>
      </c>
      <c r="P4381" s="50">
        <v>0.24435994011488715</v>
      </c>
      <c r="Q4381" s="50">
        <v>7.3750535385742741E-3</v>
      </c>
      <c r="R4381" s="50">
        <v>2.8075776039675421E-3</v>
      </c>
      <c r="S4381" s="50">
        <v>1.7324990960139064</v>
      </c>
      <c r="T4381" s="50">
        <v>5.8241398903264218E-3</v>
      </c>
      <c r="U4381" s="50">
        <v>2.9956429894498884</v>
      </c>
      <c r="V4381" s="51">
        <v>87.638980036057205</v>
      </c>
      <c r="X4381" s="49">
        <v>0.25</v>
      </c>
      <c r="Y4381" s="49">
        <v>24.87</v>
      </c>
      <c r="Z4381" s="49">
        <v>0.67</v>
      </c>
      <c r="AA4381" s="49">
        <v>5.18</v>
      </c>
      <c r="AB4381" s="49">
        <v>15.66</v>
      </c>
      <c r="AC4381" s="49">
        <v>0.24</v>
      </c>
      <c r="AD4381" s="49">
        <v>2.4700000000000002</v>
      </c>
      <c r="AE4381" s="312"/>
      <c r="AF4381" s="343" t="s">
        <v>441</v>
      </c>
      <c r="AG4381" s="343">
        <v>30</v>
      </c>
      <c r="AH4381" s="343">
        <v>15</v>
      </c>
      <c r="AI4381" s="343"/>
      <c r="AJ4381" s="343"/>
      <c r="AK4381" s="343"/>
      <c r="AL4381" s="343"/>
      <c r="AM4381" s="343"/>
      <c r="AN4381" s="343"/>
      <c r="AO4381" s="343"/>
      <c r="AP4381" s="343"/>
      <c r="AQ4381" s="343"/>
      <c r="AR4381" s="343"/>
      <c r="AS4381" s="343"/>
      <c r="AT4381" s="343"/>
      <c r="AU4381" s="343"/>
      <c r="AV4381" s="343"/>
      <c r="AW4381" s="343"/>
      <c r="AX4381" s="343"/>
      <c r="AY4381" s="343"/>
      <c r="AZ4381" s="343"/>
      <c r="BA4381" s="343"/>
      <c r="BB4381" s="343"/>
      <c r="BC4381" s="343"/>
      <c r="BD4381" s="343"/>
      <c r="BE4381" s="475"/>
      <c r="BF4381" s="475"/>
      <c r="BG4381" s="475"/>
      <c r="BH4381" s="475"/>
      <c r="BI4381" s="475"/>
      <c r="BJ4381" s="475"/>
      <c r="BK4381" s="475"/>
      <c r="BL4381" s="475"/>
      <c r="BM4381" s="475"/>
      <c r="BN4381" s="475"/>
      <c r="BO4381" s="475"/>
      <c r="BP4381" s="306"/>
      <c r="BQ4381" s="496"/>
      <c r="BR4381" s="496"/>
      <c r="BS4381" s="496"/>
      <c r="BT4381" s="496"/>
      <c r="BU4381" s="496"/>
      <c r="BV4381" s="496"/>
    </row>
    <row r="4382" spans="1:74" s="52" customFormat="1" ht="12.75">
      <c r="A4382" s="45">
        <v>2670.0804681784898</v>
      </c>
      <c r="B4382" s="46" t="s">
        <v>364</v>
      </c>
      <c r="C4382" s="47" t="s">
        <v>398</v>
      </c>
      <c r="D4382" s="48">
        <v>152.38087554101443</v>
      </c>
      <c r="E4382" s="49">
        <v>40.398769999999999</v>
      </c>
      <c r="F4382" s="49">
        <v>0.1479</v>
      </c>
      <c r="G4382" s="49">
        <v>11.80376</v>
      </c>
      <c r="H4382" s="49">
        <v>0.35360000000000003</v>
      </c>
      <c r="I4382" s="49">
        <v>0.1656</v>
      </c>
      <c r="J4382" s="49">
        <v>47.256689999999999</v>
      </c>
      <c r="K4382" s="49">
        <v>0.21740000000000001</v>
      </c>
      <c r="L4382" s="49">
        <v>100.34371999999999</v>
      </c>
      <c r="M4382" s="47"/>
      <c r="N4382" s="50">
        <v>0.99672641751873903</v>
      </c>
      <c r="O4382" s="50">
        <v>2.8850371879830211E-3</v>
      </c>
      <c r="P4382" s="50">
        <v>0.24354778892343526</v>
      </c>
      <c r="Q4382" s="50">
        <v>7.0172019473565151E-3</v>
      </c>
      <c r="R4382" s="50">
        <v>3.4606198788748252E-3</v>
      </c>
      <c r="S4382" s="50">
        <v>1.7381196567994395</v>
      </c>
      <c r="T4382" s="50">
        <v>5.7467858494664823E-3</v>
      </c>
      <c r="U4382" s="50">
        <v>2.9975035081052948</v>
      </c>
      <c r="V4382" s="51">
        <v>87.709956610071188</v>
      </c>
      <c r="X4382" s="49">
        <v>0.25</v>
      </c>
      <c r="Y4382" s="49">
        <v>13.69</v>
      </c>
      <c r="Z4382" s="49">
        <v>0.67</v>
      </c>
      <c r="AA4382" s="49">
        <v>5.35</v>
      </c>
      <c r="AB4382" s="49">
        <v>12.51</v>
      </c>
      <c r="AC4382" s="49">
        <v>0.24</v>
      </c>
      <c r="AD4382" s="49">
        <v>2.4900000000000002</v>
      </c>
      <c r="AE4382" s="312"/>
      <c r="AF4382" s="343" t="s">
        <v>441</v>
      </c>
      <c r="AG4382" s="343">
        <v>30</v>
      </c>
      <c r="AH4382" s="343">
        <v>15</v>
      </c>
      <c r="AI4382" s="343"/>
      <c r="AJ4382" s="343"/>
      <c r="AK4382" s="343"/>
      <c r="AL4382" s="343"/>
      <c r="AM4382" s="343"/>
      <c r="AN4382" s="343"/>
      <c r="AO4382" s="343"/>
      <c r="AP4382" s="343"/>
      <c r="AQ4382" s="343"/>
      <c r="AR4382" s="343"/>
      <c r="AS4382" s="343"/>
      <c r="AT4382" s="343"/>
      <c r="AU4382" s="343"/>
      <c r="AV4382" s="343"/>
      <c r="AW4382" s="343"/>
      <c r="AX4382" s="343"/>
      <c r="AY4382" s="343"/>
      <c r="AZ4382" s="343"/>
      <c r="BA4382" s="343"/>
      <c r="BB4382" s="343"/>
      <c r="BC4382" s="343"/>
      <c r="BD4382" s="343"/>
      <c r="BE4382" s="475"/>
      <c r="BF4382" s="475"/>
      <c r="BG4382" s="475"/>
      <c r="BH4382" s="475"/>
      <c r="BI4382" s="475"/>
      <c r="BJ4382" s="475"/>
      <c r="BK4382" s="475"/>
      <c r="BL4382" s="475"/>
      <c r="BM4382" s="475"/>
      <c r="BN4382" s="475"/>
      <c r="BO4382" s="475"/>
      <c r="BP4382" s="306"/>
      <c r="BQ4382" s="496"/>
      <c r="BR4382" s="496"/>
      <c r="BS4382" s="496"/>
      <c r="BT4382" s="496"/>
      <c r="BU4382" s="496"/>
      <c r="BV4382" s="496"/>
    </row>
    <row r="4383" spans="1:74" s="52" customFormat="1" ht="12.75">
      <c r="A4383" s="45">
        <v>2670.0804681784898</v>
      </c>
      <c r="B4383" s="46" t="s">
        <v>364</v>
      </c>
      <c r="C4383" s="47" t="s">
        <v>398</v>
      </c>
      <c r="D4383" s="48">
        <v>160.40087554101444</v>
      </c>
      <c r="E4383" s="49">
        <v>40.777859999999997</v>
      </c>
      <c r="F4383" s="49">
        <v>9.2899999999999996E-2</v>
      </c>
      <c r="G4383" s="49">
        <v>11.883990000000001</v>
      </c>
      <c r="H4383" s="49">
        <v>0.34160000000000001</v>
      </c>
      <c r="I4383" s="49">
        <v>0.17069999999999999</v>
      </c>
      <c r="J4383" s="49">
        <v>47.246639999999999</v>
      </c>
      <c r="K4383" s="49">
        <v>0.216</v>
      </c>
      <c r="L4383" s="49">
        <v>100.72968999999999</v>
      </c>
      <c r="M4383" s="47"/>
      <c r="N4383" s="50">
        <v>1.0019202937975946</v>
      </c>
      <c r="O4383" s="50">
        <v>1.8046786140158337E-3</v>
      </c>
      <c r="P4383" s="50">
        <v>0.24418951623330037</v>
      </c>
      <c r="Q4383" s="50">
        <v>6.7510371396158524E-3</v>
      </c>
      <c r="R4383" s="50">
        <v>3.5524502379468883E-3</v>
      </c>
      <c r="S4383" s="50">
        <v>1.7305661990017278</v>
      </c>
      <c r="T4383" s="50">
        <v>5.6861739501724504E-3</v>
      </c>
      <c r="U4383" s="50">
        <v>2.9944703489743736</v>
      </c>
      <c r="V4383" s="51">
        <v>87.634444384720382</v>
      </c>
      <c r="X4383" s="49">
        <v>0.25</v>
      </c>
      <c r="Y4383" s="49">
        <v>21.4</v>
      </c>
      <c r="Z4383" s="49">
        <v>0.66</v>
      </c>
      <c r="AA4383" s="49">
        <v>5.63</v>
      </c>
      <c r="AB4383" s="49">
        <v>12.13</v>
      </c>
      <c r="AC4383" s="49">
        <v>0.24</v>
      </c>
      <c r="AD4383" s="49">
        <v>2.54</v>
      </c>
      <c r="AE4383" s="312"/>
      <c r="AF4383" s="343" t="s">
        <v>441</v>
      </c>
      <c r="AG4383" s="343">
        <v>30</v>
      </c>
      <c r="AH4383" s="343">
        <v>15</v>
      </c>
      <c r="AI4383" s="343"/>
      <c r="AJ4383" s="343"/>
      <c r="AK4383" s="343"/>
      <c r="AL4383" s="343"/>
      <c r="AM4383" s="343"/>
      <c r="AN4383" s="343"/>
      <c r="AO4383" s="343"/>
      <c r="AP4383" s="343"/>
      <c r="AQ4383" s="343"/>
      <c r="AR4383" s="343"/>
      <c r="AS4383" s="343"/>
      <c r="AT4383" s="343"/>
      <c r="AU4383" s="343"/>
      <c r="AV4383" s="343"/>
      <c r="AW4383" s="343"/>
      <c r="AX4383" s="343"/>
      <c r="AY4383" s="343"/>
      <c r="AZ4383" s="343"/>
      <c r="BA4383" s="343"/>
      <c r="BB4383" s="343"/>
      <c r="BC4383" s="343"/>
      <c r="BD4383" s="343"/>
      <c r="BE4383" s="475"/>
      <c r="BF4383" s="475"/>
      <c r="BG4383" s="475"/>
      <c r="BH4383" s="475"/>
      <c r="BI4383" s="475"/>
      <c r="BJ4383" s="475"/>
      <c r="BK4383" s="475"/>
      <c r="BL4383" s="475"/>
      <c r="BM4383" s="475"/>
      <c r="BN4383" s="475"/>
      <c r="BO4383" s="475"/>
      <c r="BP4383" s="306"/>
      <c r="BQ4383" s="496"/>
      <c r="BR4383" s="496"/>
      <c r="BS4383" s="496"/>
      <c r="BT4383" s="496"/>
      <c r="BU4383" s="496"/>
      <c r="BV4383" s="496"/>
    </row>
    <row r="4384" spans="1:74" s="52" customFormat="1" ht="12.75">
      <c r="A4384" s="45">
        <v>2670.0804681784898</v>
      </c>
      <c r="B4384" s="46" t="s">
        <v>364</v>
      </c>
      <c r="C4384" s="47" t="s">
        <v>398</v>
      </c>
      <c r="D4384" s="48">
        <v>168.42087554101445</v>
      </c>
      <c r="E4384" s="49">
        <v>40.583190000000002</v>
      </c>
      <c r="F4384" s="49">
        <v>6.6500000000000004E-2</v>
      </c>
      <c r="G4384" s="49">
        <v>11.79373</v>
      </c>
      <c r="H4384" s="49">
        <v>0.36130000000000001</v>
      </c>
      <c r="I4384" s="49">
        <v>0.1739</v>
      </c>
      <c r="J4384" s="49">
        <v>47.226529999999997</v>
      </c>
      <c r="K4384" s="49">
        <v>0.2167</v>
      </c>
      <c r="L4384" s="49">
        <v>100.42185000000001</v>
      </c>
      <c r="M4384" s="47"/>
      <c r="N4384" s="50">
        <v>1.0004440774764283</v>
      </c>
      <c r="O4384" s="50">
        <v>1.2961154771679352E-3</v>
      </c>
      <c r="P4384" s="50">
        <v>0.24313854380587735</v>
      </c>
      <c r="Q4384" s="50">
        <v>7.1640480530681915E-3</v>
      </c>
      <c r="R4384" s="50">
        <v>3.6310477280673977E-3</v>
      </c>
      <c r="S4384" s="50">
        <v>1.7355663391561782</v>
      </c>
      <c r="T4384" s="50">
        <v>5.7235198724485811E-3</v>
      </c>
      <c r="U4384" s="50">
        <v>2.9969636915692361</v>
      </c>
      <c r="V4384" s="51">
        <v>87.712238146301686</v>
      </c>
      <c r="X4384" s="49">
        <v>0.25</v>
      </c>
      <c r="Y4384" s="49">
        <v>31.02</v>
      </c>
      <c r="Z4384" s="49">
        <v>0.67</v>
      </c>
      <c r="AA4384" s="49">
        <v>5.26</v>
      </c>
      <c r="AB4384" s="49">
        <v>12.04</v>
      </c>
      <c r="AC4384" s="49">
        <v>0.24</v>
      </c>
      <c r="AD4384" s="49">
        <v>2.52</v>
      </c>
      <c r="AE4384" s="312"/>
      <c r="AF4384" s="343" t="s">
        <v>441</v>
      </c>
      <c r="AG4384" s="343">
        <v>30</v>
      </c>
      <c r="AH4384" s="343">
        <v>15</v>
      </c>
      <c r="AI4384" s="343"/>
      <c r="AJ4384" s="343"/>
      <c r="AK4384" s="343"/>
      <c r="AL4384" s="343"/>
      <c r="AM4384" s="343"/>
      <c r="AN4384" s="343"/>
      <c r="AO4384" s="343"/>
      <c r="AP4384" s="343"/>
      <c r="AQ4384" s="343"/>
      <c r="AR4384" s="343"/>
      <c r="AS4384" s="343"/>
      <c r="AT4384" s="343"/>
      <c r="AU4384" s="343"/>
      <c r="AV4384" s="343"/>
      <c r="AW4384" s="343"/>
      <c r="AX4384" s="343"/>
      <c r="AY4384" s="343"/>
      <c r="AZ4384" s="343"/>
      <c r="BA4384" s="343"/>
      <c r="BB4384" s="343"/>
      <c r="BC4384" s="343"/>
      <c r="BD4384" s="343"/>
      <c r="BE4384" s="475"/>
      <c r="BF4384" s="475"/>
      <c r="BG4384" s="475"/>
      <c r="BH4384" s="475"/>
      <c r="BI4384" s="475"/>
      <c r="BJ4384" s="475"/>
      <c r="BK4384" s="475"/>
      <c r="BL4384" s="475"/>
      <c r="BM4384" s="475"/>
      <c r="BN4384" s="475"/>
      <c r="BO4384" s="475"/>
      <c r="BP4384" s="306"/>
      <c r="BQ4384" s="496"/>
      <c r="BR4384" s="496"/>
      <c r="BS4384" s="496"/>
      <c r="BT4384" s="496"/>
      <c r="BU4384" s="496"/>
      <c r="BV4384" s="496"/>
    </row>
    <row r="4385" spans="1:74" s="52" customFormat="1" ht="12.75">
      <c r="A4385" s="45">
        <v>2670.0804681784898</v>
      </c>
      <c r="B4385" s="46" t="s">
        <v>364</v>
      </c>
      <c r="C4385" s="47" t="s">
        <v>398</v>
      </c>
      <c r="D4385" s="48">
        <v>176.44087554101446</v>
      </c>
      <c r="E4385" s="49">
        <v>40.706139999999998</v>
      </c>
      <c r="F4385" s="49">
        <v>0.1053</v>
      </c>
      <c r="G4385" s="49">
        <v>11.843870000000001</v>
      </c>
      <c r="H4385" s="49">
        <v>0.34039999999999998</v>
      </c>
      <c r="I4385" s="49">
        <v>0.19309999999999999</v>
      </c>
      <c r="J4385" s="49">
        <v>47.256689999999999</v>
      </c>
      <c r="K4385" s="49">
        <v>0.2127</v>
      </c>
      <c r="L4385" s="49">
        <v>100.65820000000001</v>
      </c>
      <c r="M4385" s="47"/>
      <c r="N4385" s="50">
        <v>1.0008843562334808</v>
      </c>
      <c r="O4385" s="50">
        <v>2.0470467713524436E-3</v>
      </c>
      <c r="P4385" s="50">
        <v>0.24354185254470617</v>
      </c>
      <c r="Q4385" s="50">
        <v>6.7322064125148453E-3</v>
      </c>
      <c r="R4385" s="50">
        <v>4.0215362926820366E-3</v>
      </c>
      <c r="S4385" s="50">
        <v>1.7321911843414521</v>
      </c>
      <c r="T4385" s="50">
        <v>5.6033676276254244E-3</v>
      </c>
      <c r="U4385" s="50">
        <v>2.995021550223814</v>
      </c>
      <c r="V4385" s="51">
        <v>87.673342096433288</v>
      </c>
      <c r="X4385" s="49">
        <v>0.25</v>
      </c>
      <c r="Y4385" s="49">
        <v>18.989999999999998</v>
      </c>
      <c r="Z4385" s="49">
        <v>0.67</v>
      </c>
      <c r="AA4385" s="49">
        <v>5.62</v>
      </c>
      <c r="AB4385" s="49">
        <v>10.92</v>
      </c>
      <c r="AC4385" s="49">
        <v>0.24</v>
      </c>
      <c r="AD4385" s="49">
        <v>2.54</v>
      </c>
      <c r="AE4385" s="312"/>
      <c r="AF4385" s="343" t="s">
        <v>441</v>
      </c>
      <c r="AG4385" s="343">
        <v>30</v>
      </c>
      <c r="AH4385" s="343">
        <v>15</v>
      </c>
      <c r="AI4385" s="343"/>
      <c r="AJ4385" s="343"/>
      <c r="AK4385" s="343"/>
      <c r="AL4385" s="343"/>
      <c r="AM4385" s="343"/>
      <c r="AN4385" s="343"/>
      <c r="AO4385" s="343"/>
      <c r="AP4385" s="343"/>
      <c r="AQ4385" s="343"/>
      <c r="AR4385" s="343"/>
      <c r="AS4385" s="343"/>
      <c r="AT4385" s="343"/>
      <c r="AU4385" s="343"/>
      <c r="AV4385" s="343"/>
      <c r="AW4385" s="343"/>
      <c r="AX4385" s="343"/>
      <c r="AY4385" s="343"/>
      <c r="AZ4385" s="343"/>
      <c r="BA4385" s="343"/>
      <c r="BB4385" s="343"/>
      <c r="BC4385" s="343"/>
      <c r="BD4385" s="343"/>
      <c r="BE4385" s="475"/>
      <c r="BF4385" s="475"/>
      <c r="BG4385" s="475"/>
      <c r="BH4385" s="475"/>
      <c r="BI4385" s="475"/>
      <c r="BJ4385" s="475"/>
      <c r="BK4385" s="475"/>
      <c r="BL4385" s="475"/>
      <c r="BM4385" s="475"/>
      <c r="BN4385" s="475"/>
      <c r="BO4385" s="475"/>
      <c r="BP4385" s="306"/>
      <c r="BQ4385" s="496"/>
      <c r="BR4385" s="496"/>
      <c r="BS4385" s="496"/>
      <c r="BT4385" s="496"/>
      <c r="BU4385" s="496"/>
      <c r="BV4385" s="496"/>
    </row>
    <row r="4386" spans="1:74" s="52" customFormat="1" ht="12.75">
      <c r="A4386" s="45">
        <v>2670.0804681784898</v>
      </c>
      <c r="B4386" s="46" t="s">
        <v>364</v>
      </c>
      <c r="C4386" s="47" t="s">
        <v>398</v>
      </c>
      <c r="D4386" s="48">
        <v>184.46087554101447</v>
      </c>
      <c r="E4386" s="49">
        <v>40.66516</v>
      </c>
      <c r="F4386" s="49">
        <v>8.1299999999999997E-2</v>
      </c>
      <c r="G4386" s="49">
        <v>11.87396</v>
      </c>
      <c r="H4386" s="49">
        <v>0.36430000000000001</v>
      </c>
      <c r="I4386" s="49">
        <v>0.13519999999999999</v>
      </c>
      <c r="J4386" s="49">
        <v>47.387410000000003</v>
      </c>
      <c r="K4386" s="49">
        <v>0.2094</v>
      </c>
      <c r="L4386" s="49">
        <v>100.71673</v>
      </c>
      <c r="M4386" s="47"/>
      <c r="N4386" s="50">
        <v>0.99958304913733731</v>
      </c>
      <c r="O4386" s="50">
        <v>1.5800191767582192E-3</v>
      </c>
      <c r="P4386" s="50">
        <v>0.24408886781935593</v>
      </c>
      <c r="Q4386" s="50">
        <v>7.2027685731509226E-3</v>
      </c>
      <c r="R4386" s="50">
        <v>2.8148731481427726E-3</v>
      </c>
      <c r="S4386" s="50">
        <v>1.7364725225241593</v>
      </c>
      <c r="T4386" s="50">
        <v>5.5148121302418546E-3</v>
      </c>
      <c r="U4386" s="50">
        <v>2.9972569125091466</v>
      </c>
      <c r="V4386" s="51">
        <v>87.675773696819348</v>
      </c>
      <c r="X4386" s="49">
        <v>0.25</v>
      </c>
      <c r="Y4386" s="49">
        <v>25.15</v>
      </c>
      <c r="Z4386" s="49">
        <v>0.66</v>
      </c>
      <c r="AA4386" s="49">
        <v>5.31</v>
      </c>
      <c r="AB4386" s="49">
        <v>15.29</v>
      </c>
      <c r="AC4386" s="49">
        <v>0.24</v>
      </c>
      <c r="AD4386" s="49">
        <v>2.58</v>
      </c>
      <c r="AE4386" s="312"/>
      <c r="AF4386" s="343" t="s">
        <v>441</v>
      </c>
      <c r="AG4386" s="343">
        <v>30</v>
      </c>
      <c r="AH4386" s="343">
        <v>15</v>
      </c>
      <c r="AI4386" s="343"/>
      <c r="AJ4386" s="343"/>
      <c r="AK4386" s="343"/>
      <c r="AL4386" s="343"/>
      <c r="AM4386" s="343"/>
      <c r="AN4386" s="343"/>
      <c r="AO4386" s="343"/>
      <c r="AP4386" s="343"/>
      <c r="AQ4386" s="343"/>
      <c r="AR4386" s="343"/>
      <c r="AS4386" s="343"/>
      <c r="AT4386" s="343"/>
      <c r="AU4386" s="343"/>
      <c r="AV4386" s="343"/>
      <c r="AW4386" s="343"/>
      <c r="AX4386" s="343"/>
      <c r="AY4386" s="343"/>
      <c r="AZ4386" s="343"/>
      <c r="BA4386" s="343"/>
      <c r="BB4386" s="343"/>
      <c r="BC4386" s="343"/>
      <c r="BD4386" s="343"/>
      <c r="BE4386" s="475"/>
      <c r="BF4386" s="475"/>
      <c r="BG4386" s="475"/>
      <c r="BH4386" s="475"/>
      <c r="BI4386" s="475"/>
      <c r="BJ4386" s="475"/>
      <c r="BK4386" s="475"/>
      <c r="BL4386" s="475"/>
      <c r="BM4386" s="475"/>
      <c r="BN4386" s="475"/>
      <c r="BO4386" s="475"/>
      <c r="BP4386" s="306"/>
      <c r="BQ4386" s="496"/>
      <c r="BR4386" s="496"/>
      <c r="BS4386" s="496"/>
      <c r="BT4386" s="496"/>
      <c r="BU4386" s="496"/>
      <c r="BV4386" s="496"/>
    </row>
    <row r="4387" spans="1:74" s="52" customFormat="1" ht="12.75">
      <c r="A4387" s="45">
        <v>2670.0804681784898</v>
      </c>
      <c r="B4387" s="46" t="s">
        <v>364</v>
      </c>
      <c r="C4387" s="47" t="s">
        <v>398</v>
      </c>
      <c r="D4387" s="48">
        <v>192.48087554101448</v>
      </c>
      <c r="E4387" s="49">
        <v>40.572949999999999</v>
      </c>
      <c r="F4387" s="49">
        <v>6.9000000000000006E-2</v>
      </c>
      <c r="G4387" s="49">
        <v>11.924099999999999</v>
      </c>
      <c r="H4387" s="49">
        <v>0.38009999999999999</v>
      </c>
      <c r="I4387" s="49">
        <v>0.13170000000000001</v>
      </c>
      <c r="J4387" s="49">
        <v>47.317019999999999</v>
      </c>
      <c r="K4387" s="49">
        <v>0.21060000000000001</v>
      </c>
      <c r="L4387" s="49">
        <v>100.60547</v>
      </c>
      <c r="M4387" s="47"/>
      <c r="N4387" s="50">
        <v>0.99894670137976804</v>
      </c>
      <c r="O4387" s="50">
        <v>1.3431676927935065E-3</v>
      </c>
      <c r="P4387" s="50">
        <v>0.24552025976385047</v>
      </c>
      <c r="Q4387" s="50">
        <v>7.5274433079367689E-3</v>
      </c>
      <c r="R4387" s="50">
        <v>2.7464850892010349E-3</v>
      </c>
      <c r="S4387" s="50">
        <v>1.7367274239898216</v>
      </c>
      <c r="T4387" s="50">
        <v>5.5554820112732614E-3</v>
      </c>
      <c r="U4387" s="50">
        <v>2.9983669632346444</v>
      </c>
      <c r="V4387" s="51">
        <v>87.614047337468833</v>
      </c>
      <c r="X4387" s="49">
        <v>0.25</v>
      </c>
      <c r="Y4387" s="49">
        <v>30.06</v>
      </c>
      <c r="Z4387" s="49">
        <v>0.66</v>
      </c>
      <c r="AA4387" s="49">
        <v>5.0199999999999996</v>
      </c>
      <c r="AB4387" s="49">
        <v>15.7</v>
      </c>
      <c r="AC4387" s="49">
        <v>0.24</v>
      </c>
      <c r="AD4387" s="49">
        <v>2.56</v>
      </c>
      <c r="AE4387" s="312"/>
      <c r="AF4387" s="343" t="s">
        <v>441</v>
      </c>
      <c r="AG4387" s="343">
        <v>30</v>
      </c>
      <c r="AH4387" s="343">
        <v>15</v>
      </c>
      <c r="AI4387" s="343"/>
      <c r="AJ4387" s="343"/>
      <c r="AK4387" s="343"/>
      <c r="AL4387" s="343"/>
      <c r="AM4387" s="343"/>
      <c r="AN4387" s="343"/>
      <c r="AO4387" s="343"/>
      <c r="AP4387" s="343"/>
      <c r="AQ4387" s="343"/>
      <c r="AR4387" s="343"/>
      <c r="AS4387" s="343"/>
      <c r="AT4387" s="343"/>
      <c r="AU4387" s="343"/>
      <c r="AV4387" s="343"/>
      <c r="AW4387" s="343"/>
      <c r="AX4387" s="343"/>
      <c r="AY4387" s="343"/>
      <c r="AZ4387" s="343"/>
      <c r="BA4387" s="343"/>
      <c r="BB4387" s="343"/>
      <c r="BC4387" s="343"/>
      <c r="BD4387" s="343"/>
      <c r="BE4387" s="475"/>
      <c r="BF4387" s="475"/>
      <c r="BG4387" s="475"/>
      <c r="BH4387" s="475"/>
      <c r="BI4387" s="475"/>
      <c r="BJ4387" s="475"/>
      <c r="BK4387" s="475"/>
      <c r="BL4387" s="475"/>
      <c r="BM4387" s="475"/>
      <c r="BN4387" s="475"/>
      <c r="BO4387" s="475"/>
      <c r="BP4387" s="306"/>
      <c r="BQ4387" s="496"/>
      <c r="BR4387" s="496"/>
      <c r="BS4387" s="496"/>
      <c r="BT4387" s="496"/>
      <c r="BU4387" s="496"/>
      <c r="BV4387" s="496"/>
    </row>
    <row r="4388" spans="1:74" s="52" customFormat="1" ht="12.75">
      <c r="A4388" s="45">
        <v>2670.0804681784898</v>
      </c>
      <c r="B4388" s="46" t="s">
        <v>364</v>
      </c>
      <c r="C4388" s="47" t="s">
        <v>398</v>
      </c>
      <c r="D4388" s="48">
        <v>200.50087554101449</v>
      </c>
      <c r="E4388" s="49">
        <v>40.368040000000001</v>
      </c>
      <c r="F4388" s="49">
        <v>7.4499999999999997E-2</v>
      </c>
      <c r="G4388" s="49">
        <v>11.83384</v>
      </c>
      <c r="H4388" s="49">
        <v>0.36599999999999999</v>
      </c>
      <c r="I4388" s="49">
        <v>0.14610000000000001</v>
      </c>
      <c r="J4388" s="49">
        <v>47.246639999999999</v>
      </c>
      <c r="K4388" s="49">
        <v>0.21260000000000001</v>
      </c>
      <c r="L4388" s="49">
        <v>100.24772</v>
      </c>
      <c r="M4388" s="47"/>
      <c r="N4388" s="50">
        <v>0.99742673547462801</v>
      </c>
      <c r="O4388" s="50">
        <v>1.4553753984476961E-3</v>
      </c>
      <c r="P4388" s="50">
        <v>0.24452599155277949</v>
      </c>
      <c r="Q4388" s="50">
        <v>7.2739166342425804E-3</v>
      </c>
      <c r="R4388" s="50">
        <v>3.0575903335945992E-3</v>
      </c>
      <c r="S4388" s="50">
        <v>1.7402947726646212</v>
      </c>
      <c r="T4388" s="50">
        <v>5.6281316701635668E-3</v>
      </c>
      <c r="U4388" s="50">
        <v>2.9996625137284769</v>
      </c>
      <c r="V4388" s="51">
        <v>87.680197831404982</v>
      </c>
      <c r="X4388" s="49">
        <v>0.25</v>
      </c>
      <c r="Y4388" s="49">
        <v>26.35</v>
      </c>
      <c r="Z4388" s="49">
        <v>0.67</v>
      </c>
      <c r="AA4388" s="49">
        <v>5.23</v>
      </c>
      <c r="AB4388" s="49">
        <v>14.36</v>
      </c>
      <c r="AC4388" s="49">
        <v>0.24</v>
      </c>
      <c r="AD4388" s="49">
        <v>2.5299999999999998</v>
      </c>
      <c r="AE4388" s="312"/>
      <c r="AF4388" s="343" t="s">
        <v>441</v>
      </c>
      <c r="AG4388" s="343">
        <v>30</v>
      </c>
      <c r="AH4388" s="343">
        <v>15</v>
      </c>
      <c r="AI4388" s="343"/>
      <c r="AJ4388" s="343"/>
      <c r="AK4388" s="343"/>
      <c r="AL4388" s="343"/>
      <c r="AM4388" s="343"/>
      <c r="AN4388" s="343"/>
      <c r="AO4388" s="343"/>
      <c r="AP4388" s="343"/>
      <c r="AQ4388" s="343"/>
      <c r="AR4388" s="343"/>
      <c r="AS4388" s="343"/>
      <c r="AT4388" s="343"/>
      <c r="AU4388" s="343"/>
      <c r="AV4388" s="343"/>
      <c r="AW4388" s="343"/>
      <c r="AX4388" s="343"/>
      <c r="AY4388" s="343"/>
      <c r="AZ4388" s="343"/>
      <c r="BA4388" s="343"/>
      <c r="BB4388" s="343"/>
      <c r="BC4388" s="343"/>
      <c r="BD4388" s="343"/>
      <c r="BE4388" s="475"/>
      <c r="BF4388" s="475"/>
      <c r="BG4388" s="475"/>
      <c r="BH4388" s="475"/>
      <c r="BI4388" s="475"/>
      <c r="BJ4388" s="475"/>
      <c r="BK4388" s="475"/>
      <c r="BL4388" s="475"/>
      <c r="BM4388" s="475"/>
      <c r="BN4388" s="475"/>
      <c r="BO4388" s="475"/>
      <c r="BP4388" s="306"/>
      <c r="BQ4388" s="496"/>
      <c r="BR4388" s="496"/>
      <c r="BS4388" s="496"/>
      <c r="BT4388" s="496"/>
      <c r="BU4388" s="496"/>
      <c r="BV4388" s="496"/>
    </row>
    <row r="4389" spans="1:74" s="52" customFormat="1" ht="12.75">
      <c r="A4389" s="45">
        <v>2670.0804681784898</v>
      </c>
      <c r="B4389" s="46" t="s">
        <v>364</v>
      </c>
      <c r="C4389" s="47" t="s">
        <v>398</v>
      </c>
      <c r="D4389" s="48">
        <v>208.5208755410145</v>
      </c>
      <c r="E4389" s="49">
        <v>40.736879999999999</v>
      </c>
      <c r="F4389" s="49">
        <v>0.1265</v>
      </c>
      <c r="G4389" s="49">
        <v>11.883990000000001</v>
      </c>
      <c r="H4389" s="49">
        <v>0.34039999999999998</v>
      </c>
      <c r="I4389" s="49">
        <v>0.15390000000000001</v>
      </c>
      <c r="J4389" s="49">
        <v>47.256689999999999</v>
      </c>
      <c r="K4389" s="49">
        <v>0.20799999999999999</v>
      </c>
      <c r="L4389" s="49">
        <v>100.70636</v>
      </c>
      <c r="M4389" s="47"/>
      <c r="N4389" s="50">
        <v>1.0009813373146808</v>
      </c>
      <c r="O4389" s="50">
        <v>2.4575601559139989E-3</v>
      </c>
      <c r="P4389" s="50">
        <v>0.24420608899487944</v>
      </c>
      <c r="Q4389" s="50">
        <v>6.7277781252948086E-3</v>
      </c>
      <c r="R4389" s="50">
        <v>3.2030415746666977E-3</v>
      </c>
      <c r="S4389" s="50">
        <v>1.7310517896743458</v>
      </c>
      <c r="T4389" s="50">
        <v>5.4759465337095355E-3</v>
      </c>
      <c r="U4389" s="50">
        <v>2.994103542373491</v>
      </c>
      <c r="V4389" s="51">
        <v>87.636749022390617</v>
      </c>
      <c r="X4389" s="49">
        <v>0.25</v>
      </c>
      <c r="Y4389" s="49">
        <v>15.71</v>
      </c>
      <c r="Z4389" s="49">
        <v>0.66</v>
      </c>
      <c r="AA4389" s="49">
        <v>5.59</v>
      </c>
      <c r="AB4389" s="49">
        <v>13.67</v>
      </c>
      <c r="AC4389" s="49">
        <v>0.24</v>
      </c>
      <c r="AD4389" s="49">
        <v>2.59</v>
      </c>
      <c r="AE4389" s="312"/>
      <c r="AF4389" s="343" t="s">
        <v>441</v>
      </c>
      <c r="AG4389" s="343">
        <v>30</v>
      </c>
      <c r="AH4389" s="343">
        <v>15</v>
      </c>
      <c r="AI4389" s="343"/>
      <c r="AJ4389" s="343"/>
      <c r="AK4389" s="343"/>
      <c r="AL4389" s="343"/>
      <c r="AM4389" s="343"/>
      <c r="AN4389" s="343"/>
      <c r="AO4389" s="343"/>
      <c r="AP4389" s="343"/>
      <c r="AQ4389" s="343"/>
      <c r="AR4389" s="343"/>
      <c r="AS4389" s="343"/>
      <c r="AT4389" s="343"/>
      <c r="AU4389" s="343"/>
      <c r="AV4389" s="343"/>
      <c r="AW4389" s="343"/>
      <c r="AX4389" s="343"/>
      <c r="AY4389" s="343"/>
      <c r="AZ4389" s="343"/>
      <c r="BA4389" s="343"/>
      <c r="BB4389" s="343"/>
      <c r="BC4389" s="343"/>
      <c r="BD4389" s="343"/>
      <c r="BE4389" s="475"/>
      <c r="BF4389" s="475"/>
      <c r="BG4389" s="475"/>
      <c r="BH4389" s="475"/>
      <c r="BI4389" s="475"/>
      <c r="BJ4389" s="475"/>
      <c r="BK4389" s="475"/>
      <c r="BL4389" s="475"/>
      <c r="BM4389" s="475"/>
      <c r="BN4389" s="475"/>
      <c r="BO4389" s="475"/>
      <c r="BP4389" s="306"/>
      <c r="BQ4389" s="496"/>
      <c r="BR4389" s="496"/>
      <c r="BS4389" s="496"/>
      <c r="BT4389" s="496"/>
      <c r="BU4389" s="496"/>
      <c r="BV4389" s="496"/>
    </row>
    <row r="4390" spans="1:74" s="52" customFormat="1" ht="12.75">
      <c r="A4390" s="45">
        <v>2670.0804681784898</v>
      </c>
      <c r="B4390" s="46" t="s">
        <v>364</v>
      </c>
      <c r="C4390" s="47" t="s">
        <v>398</v>
      </c>
      <c r="D4390" s="48">
        <v>216.54087554101451</v>
      </c>
      <c r="E4390" s="49">
        <v>40.521720000000002</v>
      </c>
      <c r="F4390" s="49">
        <v>8.9700000000000002E-2</v>
      </c>
      <c r="G4390" s="49">
        <v>11.773669999999999</v>
      </c>
      <c r="H4390" s="49">
        <v>0.34179999999999999</v>
      </c>
      <c r="I4390" s="49">
        <v>0.1429</v>
      </c>
      <c r="J4390" s="49">
        <v>47.37735</v>
      </c>
      <c r="K4390" s="49">
        <v>0.21029999999999999</v>
      </c>
      <c r="L4390" s="49">
        <v>100.45744000000001</v>
      </c>
      <c r="M4390" s="47"/>
      <c r="N4390" s="50">
        <v>0.99836667469412566</v>
      </c>
      <c r="O4390" s="50">
        <v>1.7473104034940077E-3</v>
      </c>
      <c r="P4390" s="50">
        <v>0.24258841534683415</v>
      </c>
      <c r="Q4390" s="50">
        <v>6.7735782987852098E-3</v>
      </c>
      <c r="R4390" s="50">
        <v>2.9820860601339795E-3</v>
      </c>
      <c r="S4390" s="50">
        <v>1.7401292831090427</v>
      </c>
      <c r="T4390" s="50">
        <v>5.5513565864706762E-3</v>
      </c>
      <c r="U4390" s="50">
        <v>2.9981387044988863</v>
      </c>
      <c r="V4390" s="51">
        <v>87.764853486920515</v>
      </c>
      <c r="X4390" s="49">
        <v>0.25</v>
      </c>
      <c r="Y4390" s="49">
        <v>22.72</v>
      </c>
      <c r="Z4390" s="49">
        <v>0.67</v>
      </c>
      <c r="AA4390" s="49">
        <v>5.59</v>
      </c>
      <c r="AB4390" s="49">
        <v>14.68</v>
      </c>
      <c r="AC4390" s="49">
        <v>0.24</v>
      </c>
      <c r="AD4390" s="49">
        <v>2.57</v>
      </c>
      <c r="AE4390" s="312"/>
      <c r="AF4390" s="343" t="s">
        <v>441</v>
      </c>
      <c r="AG4390" s="343">
        <v>30</v>
      </c>
      <c r="AH4390" s="343">
        <v>15</v>
      </c>
      <c r="AI4390" s="343"/>
      <c r="AJ4390" s="343"/>
      <c r="AK4390" s="343"/>
      <c r="AL4390" s="343"/>
      <c r="AM4390" s="343"/>
      <c r="AN4390" s="343"/>
      <c r="AO4390" s="343"/>
      <c r="AP4390" s="343"/>
      <c r="AQ4390" s="343"/>
      <c r="AR4390" s="343"/>
      <c r="AS4390" s="343"/>
      <c r="AT4390" s="343"/>
      <c r="AU4390" s="343"/>
      <c r="AV4390" s="343"/>
      <c r="AW4390" s="343"/>
      <c r="AX4390" s="343"/>
      <c r="AY4390" s="343"/>
      <c r="AZ4390" s="343"/>
      <c r="BA4390" s="343"/>
      <c r="BB4390" s="343"/>
      <c r="BC4390" s="343"/>
      <c r="BD4390" s="343"/>
      <c r="BE4390" s="475"/>
      <c r="BF4390" s="475"/>
      <c r="BG4390" s="475"/>
      <c r="BH4390" s="475"/>
      <c r="BI4390" s="475"/>
      <c r="BJ4390" s="475"/>
      <c r="BK4390" s="475"/>
      <c r="BL4390" s="475"/>
      <c r="BM4390" s="475"/>
      <c r="BN4390" s="475"/>
      <c r="BO4390" s="475"/>
      <c r="BP4390" s="306"/>
      <c r="BQ4390" s="496"/>
      <c r="BR4390" s="496"/>
      <c r="BS4390" s="496"/>
      <c r="BT4390" s="496"/>
      <c r="BU4390" s="496"/>
      <c r="BV4390" s="496"/>
    </row>
    <row r="4391" spans="1:74" s="52" customFormat="1" ht="12.75">
      <c r="A4391" s="45">
        <v>2670.0804681784898</v>
      </c>
      <c r="B4391" s="46" t="s">
        <v>364</v>
      </c>
      <c r="C4391" s="47" t="s">
        <v>398</v>
      </c>
      <c r="D4391" s="48">
        <v>224.56087554101452</v>
      </c>
      <c r="E4391" s="49">
        <v>40.480739999999997</v>
      </c>
      <c r="F4391" s="49">
        <v>8.8900000000000007E-2</v>
      </c>
      <c r="G4391" s="49">
        <v>11.813789999999999</v>
      </c>
      <c r="H4391" s="49">
        <v>0.3538</v>
      </c>
      <c r="I4391" s="49">
        <v>0.15690000000000001</v>
      </c>
      <c r="J4391" s="49">
        <v>47.347189999999998</v>
      </c>
      <c r="K4391" s="49">
        <v>0.2084</v>
      </c>
      <c r="L4391" s="49">
        <v>100.44972</v>
      </c>
      <c r="M4391" s="47"/>
      <c r="N4391" s="50">
        <v>0.99782284098847285</v>
      </c>
      <c r="O4391" s="50">
        <v>1.7325356277305074E-3</v>
      </c>
      <c r="P4391" s="50">
        <v>0.24352874955085488</v>
      </c>
      <c r="Q4391" s="50">
        <v>7.0146615092616478E-3</v>
      </c>
      <c r="R4391" s="50">
        <v>3.2757721096646156E-3</v>
      </c>
      <c r="S4391" s="50">
        <v>1.7398337569107973</v>
      </c>
      <c r="T4391" s="50">
        <v>5.5037710592840926E-3</v>
      </c>
      <c r="U4391" s="50">
        <v>2.9987120877560658</v>
      </c>
      <c r="V4391" s="51">
        <v>87.721420125798701</v>
      </c>
      <c r="X4391" s="49">
        <v>0.25</v>
      </c>
      <c r="Y4391" s="49">
        <v>23.01</v>
      </c>
      <c r="Z4391" s="49">
        <v>0.67</v>
      </c>
      <c r="AA4391" s="49">
        <v>5.34</v>
      </c>
      <c r="AB4391" s="49">
        <v>13.3</v>
      </c>
      <c r="AC4391" s="49">
        <v>0.24</v>
      </c>
      <c r="AD4391" s="49">
        <v>2.59</v>
      </c>
      <c r="AE4391" s="312"/>
      <c r="AF4391" s="343" t="s">
        <v>441</v>
      </c>
      <c r="AG4391" s="343">
        <v>30</v>
      </c>
      <c r="AH4391" s="343">
        <v>15</v>
      </c>
      <c r="AI4391" s="343"/>
      <c r="AJ4391" s="343"/>
      <c r="AK4391" s="343"/>
      <c r="AL4391" s="343"/>
      <c r="AM4391" s="343"/>
      <c r="AN4391" s="343"/>
      <c r="AO4391" s="343"/>
      <c r="AP4391" s="343"/>
      <c r="AQ4391" s="343"/>
      <c r="AR4391" s="343"/>
      <c r="AS4391" s="343"/>
      <c r="AT4391" s="343"/>
      <c r="AU4391" s="343"/>
      <c r="AV4391" s="343"/>
      <c r="AW4391" s="343"/>
      <c r="AX4391" s="343"/>
      <c r="AY4391" s="343"/>
      <c r="AZ4391" s="343"/>
      <c r="BA4391" s="343"/>
      <c r="BB4391" s="343"/>
      <c r="BC4391" s="343"/>
      <c r="BD4391" s="343"/>
      <c r="BE4391" s="475"/>
      <c r="BF4391" s="475"/>
      <c r="BG4391" s="475"/>
      <c r="BH4391" s="475"/>
      <c r="BI4391" s="475"/>
      <c r="BJ4391" s="475"/>
      <c r="BK4391" s="475"/>
      <c r="BL4391" s="475"/>
      <c r="BM4391" s="475"/>
      <c r="BN4391" s="475"/>
      <c r="BO4391" s="475"/>
      <c r="BP4391" s="306"/>
      <c r="BQ4391" s="496"/>
      <c r="BR4391" s="496"/>
      <c r="BS4391" s="496"/>
      <c r="BT4391" s="496"/>
      <c r="BU4391" s="496"/>
      <c r="BV4391" s="496"/>
    </row>
    <row r="4392" spans="1:74" s="52" customFormat="1" ht="12.75">
      <c r="A4392" s="45">
        <v>2670.0804681784898</v>
      </c>
      <c r="B4392" s="46" t="s">
        <v>364</v>
      </c>
      <c r="C4392" s="47" t="s">
        <v>398</v>
      </c>
      <c r="D4392" s="48">
        <v>232.58087554101454</v>
      </c>
      <c r="E4392" s="49">
        <v>40.695900000000002</v>
      </c>
      <c r="F4392" s="49">
        <v>0.1115</v>
      </c>
      <c r="G4392" s="49">
        <v>11.843870000000001</v>
      </c>
      <c r="H4392" s="49">
        <v>0.3392</v>
      </c>
      <c r="I4392" s="49">
        <v>0.1394</v>
      </c>
      <c r="J4392" s="49">
        <v>47.347189999999998</v>
      </c>
      <c r="K4392" s="49">
        <v>0.21160000000000001</v>
      </c>
      <c r="L4392" s="49">
        <v>100.68866</v>
      </c>
      <c r="M4392" s="47"/>
      <c r="N4392" s="50">
        <v>1.0001314542222899</v>
      </c>
      <c r="O4392" s="50">
        <v>2.1664901112961655E-3</v>
      </c>
      <c r="P4392" s="50">
        <v>0.24341988589694222</v>
      </c>
      <c r="Q4392" s="50">
        <v>6.7051139769081676E-3</v>
      </c>
      <c r="R4392" s="50">
        <v>2.9017162485471997E-3</v>
      </c>
      <c r="S4392" s="50">
        <v>1.7346393075398996</v>
      </c>
      <c r="T4392" s="50">
        <v>5.5715975592347455E-3</v>
      </c>
      <c r="U4392" s="50">
        <v>2.9955355655551177</v>
      </c>
      <c r="V4392" s="51">
        <v>87.694003965877044</v>
      </c>
      <c r="X4392" s="49">
        <v>0.25</v>
      </c>
      <c r="Y4392" s="49">
        <v>18</v>
      </c>
      <c r="Z4392" s="49">
        <v>0.67</v>
      </c>
      <c r="AA4392" s="49">
        <v>5.6</v>
      </c>
      <c r="AB4392" s="49">
        <v>15.07</v>
      </c>
      <c r="AC4392" s="49">
        <v>0.24</v>
      </c>
      <c r="AD4392" s="49">
        <v>2.56</v>
      </c>
      <c r="AE4392" s="312"/>
      <c r="AF4392" s="343" t="s">
        <v>441</v>
      </c>
      <c r="AG4392" s="343">
        <v>30</v>
      </c>
      <c r="AH4392" s="343">
        <v>15</v>
      </c>
      <c r="AI4392" s="343"/>
      <c r="AJ4392" s="343"/>
      <c r="AK4392" s="343"/>
      <c r="AL4392" s="343"/>
      <c r="AM4392" s="343"/>
      <c r="AN4392" s="343"/>
      <c r="AO4392" s="343"/>
      <c r="AP4392" s="343"/>
      <c r="AQ4392" s="343"/>
      <c r="AR4392" s="343"/>
      <c r="AS4392" s="343"/>
      <c r="AT4392" s="343"/>
      <c r="AU4392" s="343"/>
      <c r="AV4392" s="343"/>
      <c r="AW4392" s="343"/>
      <c r="AX4392" s="343"/>
      <c r="AY4392" s="343"/>
      <c r="AZ4392" s="343"/>
      <c r="BA4392" s="343"/>
      <c r="BB4392" s="343"/>
      <c r="BC4392" s="343"/>
      <c r="BD4392" s="343"/>
      <c r="BE4392" s="475"/>
      <c r="BF4392" s="475"/>
      <c r="BG4392" s="475"/>
      <c r="BH4392" s="475"/>
      <c r="BI4392" s="475"/>
      <c r="BJ4392" s="475"/>
      <c r="BK4392" s="475"/>
      <c r="BL4392" s="475"/>
      <c r="BM4392" s="475"/>
      <c r="BN4392" s="475"/>
      <c r="BO4392" s="475"/>
      <c r="BP4392" s="306"/>
      <c r="BQ4392" s="496"/>
      <c r="BR4392" s="496"/>
      <c r="BS4392" s="496"/>
      <c r="BT4392" s="496"/>
      <c r="BU4392" s="496"/>
      <c r="BV4392" s="496"/>
    </row>
    <row r="4393" spans="1:74" s="52" customFormat="1" ht="12.75">
      <c r="A4393" s="45">
        <v>2670.0804681784898</v>
      </c>
      <c r="B4393" s="46" t="s">
        <v>364</v>
      </c>
      <c r="C4393" s="47" t="s">
        <v>398</v>
      </c>
      <c r="D4393" s="48">
        <v>240.60087554101455</v>
      </c>
      <c r="E4393" s="49">
        <v>40.450000000000003</v>
      </c>
      <c r="F4393" s="49">
        <v>8.6199999999999999E-2</v>
      </c>
      <c r="G4393" s="49">
        <v>11.924099999999999</v>
      </c>
      <c r="H4393" s="49">
        <v>0.34810000000000002</v>
      </c>
      <c r="I4393" s="49">
        <v>0.1573</v>
      </c>
      <c r="J4393" s="49">
        <v>47.397460000000002</v>
      </c>
      <c r="K4393" s="49">
        <v>0.21740000000000001</v>
      </c>
      <c r="L4393" s="49">
        <v>100.58056000000001</v>
      </c>
      <c r="M4393" s="47"/>
      <c r="N4393" s="50">
        <v>0.99642220722442487</v>
      </c>
      <c r="O4393" s="50">
        <v>1.6788332152425027E-3</v>
      </c>
      <c r="P4393" s="50">
        <v>0.24564417815304287</v>
      </c>
      <c r="Q4393" s="50">
        <v>6.8971994960973955E-3</v>
      </c>
      <c r="R4393" s="50">
        <v>3.2820057226927379E-3</v>
      </c>
      <c r="S4393" s="50">
        <v>1.7405579467508372</v>
      </c>
      <c r="T4393" s="50">
        <v>5.737755782752544E-3</v>
      </c>
      <c r="U4393" s="50">
        <v>3.0002201263450905</v>
      </c>
      <c r="V4393" s="51">
        <v>87.632468263272528</v>
      </c>
      <c r="X4393" s="49">
        <v>0.25</v>
      </c>
      <c r="Y4393" s="49">
        <v>22.98</v>
      </c>
      <c r="Z4393" s="49">
        <v>0.66</v>
      </c>
      <c r="AA4393" s="49">
        <v>5.44</v>
      </c>
      <c r="AB4393" s="49">
        <v>13.32</v>
      </c>
      <c r="AC4393" s="49">
        <v>0.24</v>
      </c>
      <c r="AD4393" s="49">
        <v>2.52</v>
      </c>
      <c r="AE4393" s="312"/>
      <c r="AF4393" s="343" t="s">
        <v>441</v>
      </c>
      <c r="AG4393" s="343">
        <v>30</v>
      </c>
      <c r="AH4393" s="343">
        <v>15</v>
      </c>
      <c r="AI4393" s="343"/>
      <c r="AJ4393" s="343"/>
      <c r="AK4393" s="343"/>
      <c r="AL4393" s="343"/>
      <c r="AM4393" s="343"/>
      <c r="AN4393" s="343"/>
      <c r="AO4393" s="343"/>
      <c r="AP4393" s="343"/>
      <c r="AQ4393" s="343"/>
      <c r="AR4393" s="343"/>
      <c r="AS4393" s="343"/>
      <c r="AT4393" s="343"/>
      <c r="AU4393" s="343"/>
      <c r="AV4393" s="343"/>
      <c r="AW4393" s="343"/>
      <c r="AX4393" s="343"/>
      <c r="AY4393" s="343"/>
      <c r="AZ4393" s="343"/>
      <c r="BA4393" s="343"/>
      <c r="BB4393" s="343"/>
      <c r="BC4393" s="343"/>
      <c r="BD4393" s="343"/>
      <c r="BE4393" s="475"/>
      <c r="BF4393" s="475"/>
      <c r="BG4393" s="475"/>
      <c r="BH4393" s="475"/>
      <c r="BI4393" s="475"/>
      <c r="BJ4393" s="475"/>
      <c r="BK4393" s="475"/>
      <c r="BL4393" s="475"/>
      <c r="BM4393" s="475"/>
      <c r="BN4393" s="475"/>
      <c r="BO4393" s="475"/>
      <c r="BP4393" s="306"/>
      <c r="BQ4393" s="496"/>
      <c r="BR4393" s="496"/>
      <c r="BS4393" s="496"/>
      <c r="BT4393" s="496"/>
      <c r="BU4393" s="496"/>
      <c r="BV4393" s="496"/>
    </row>
    <row r="4394" spans="1:74" s="52" customFormat="1" ht="12.75">
      <c r="A4394" s="45"/>
      <c r="B4394" s="46"/>
      <c r="C4394" s="47"/>
      <c r="D4394" s="48"/>
      <c r="E4394" s="49"/>
      <c r="F4394" s="49"/>
      <c r="G4394" s="49"/>
      <c r="H4394" s="49"/>
      <c r="I4394" s="49"/>
      <c r="J4394" s="49"/>
      <c r="K4394" s="49"/>
      <c r="L4394" s="49"/>
      <c r="M4394" s="47"/>
      <c r="N4394" s="50"/>
      <c r="O4394" s="50"/>
      <c r="P4394" s="50"/>
      <c r="Q4394" s="50"/>
      <c r="R4394" s="50"/>
      <c r="S4394" s="50"/>
      <c r="T4394" s="50"/>
      <c r="U4394" s="50"/>
      <c r="V4394" s="51"/>
      <c r="AE4394" s="312"/>
      <c r="AF4394" s="312"/>
      <c r="AG4394" s="312"/>
      <c r="AH4394" s="312"/>
      <c r="AI4394" s="312"/>
      <c r="AJ4394" s="312"/>
      <c r="AK4394" s="312"/>
      <c r="AL4394" s="312"/>
      <c r="AM4394" s="312"/>
      <c r="AN4394" s="312"/>
      <c r="AO4394" s="312"/>
      <c r="AP4394" s="312"/>
      <c r="AQ4394" s="312"/>
      <c r="AR4394" s="312"/>
      <c r="AS4394" s="312"/>
      <c r="AT4394" s="312"/>
      <c r="AU4394" s="312"/>
      <c r="AV4394" s="312"/>
      <c r="AW4394" s="312"/>
      <c r="AX4394" s="312"/>
      <c r="AY4394" s="312"/>
      <c r="AZ4394" s="312"/>
      <c r="BA4394" s="312"/>
      <c r="BB4394" s="312"/>
      <c r="BC4394" s="312"/>
      <c r="BD4394" s="312"/>
      <c r="BE4394" s="306"/>
      <c r="BF4394" s="306"/>
      <c r="BG4394" s="306"/>
      <c r="BH4394" s="306"/>
      <c r="BI4394" s="306"/>
      <c r="BJ4394" s="306"/>
      <c r="BK4394" s="306"/>
      <c r="BL4394" s="306"/>
      <c r="BM4394" s="306"/>
      <c r="BN4394" s="306"/>
      <c r="BO4394" s="306"/>
      <c r="BP4394" s="306"/>
      <c r="BQ4394" s="496"/>
      <c r="BR4394" s="496"/>
      <c r="BS4394" s="496"/>
      <c r="BT4394" s="496"/>
      <c r="BU4394" s="496"/>
      <c r="BV4394" s="496"/>
    </row>
    <row r="4395" spans="1:74" s="52" customFormat="1" ht="12.75">
      <c r="A4395" s="45">
        <v>2670.0804681784898</v>
      </c>
      <c r="B4395" s="46" t="s">
        <v>364</v>
      </c>
      <c r="C4395" s="47" t="s">
        <v>399</v>
      </c>
      <c r="D4395" s="48">
        <v>0</v>
      </c>
      <c r="E4395" s="49">
        <v>39.40117</v>
      </c>
      <c r="F4395" s="49">
        <v>9.7000000000000003E-3</v>
      </c>
      <c r="G4395" s="49">
        <v>19.726839999999999</v>
      </c>
      <c r="H4395" s="49">
        <v>0.2079</v>
      </c>
      <c r="I4395" s="49">
        <v>0.25640000000000002</v>
      </c>
      <c r="J4395" s="49">
        <v>41.388179999999998</v>
      </c>
      <c r="K4395" s="49">
        <v>0.30580000000000002</v>
      </c>
      <c r="L4395" s="49">
        <v>101.40409</v>
      </c>
      <c r="M4395" s="47"/>
      <c r="N4395" s="50">
        <v>0.99706954413563886</v>
      </c>
      <c r="O4395" s="50">
        <v>1.9407226830834724E-4</v>
      </c>
      <c r="P4395" s="50">
        <v>0.41747439951991411</v>
      </c>
      <c r="Q4395" s="50">
        <v>4.231698468518539E-3</v>
      </c>
      <c r="R4395" s="50">
        <v>5.4956629897043334E-3</v>
      </c>
      <c r="S4395" s="50">
        <v>1.5613533784836711</v>
      </c>
      <c r="T4395" s="50">
        <v>8.2910867862873612E-3</v>
      </c>
      <c r="U4395" s="50">
        <v>2.9957458628915861</v>
      </c>
      <c r="V4395" s="51">
        <v>78.902944250100475</v>
      </c>
      <c r="X4395" s="315">
        <v>0.06</v>
      </c>
      <c r="Y4395" s="315">
        <v>34.409999999999997</v>
      </c>
      <c r="Z4395" s="315">
        <v>0.11</v>
      </c>
      <c r="AA4395" s="315">
        <v>1.73</v>
      </c>
      <c r="AB4395" s="315">
        <v>2.86</v>
      </c>
      <c r="AC4395" s="315">
        <v>0.06</v>
      </c>
      <c r="AD4395" s="315">
        <v>0.37</v>
      </c>
      <c r="AE4395" s="312"/>
      <c r="AF4395" s="161" t="s">
        <v>1697</v>
      </c>
      <c r="AG4395" s="318">
        <v>30</v>
      </c>
      <c r="AH4395" s="318">
        <v>15</v>
      </c>
      <c r="AI4395" s="318"/>
      <c r="AJ4395" s="318"/>
      <c r="AK4395" s="318"/>
      <c r="AL4395" s="318"/>
      <c r="AM4395" s="318"/>
      <c r="AN4395" s="318"/>
      <c r="AO4395" s="318"/>
      <c r="AP4395" s="318"/>
      <c r="AQ4395" s="318"/>
      <c r="AR4395" s="318"/>
      <c r="AS4395" s="318"/>
      <c r="AT4395" s="318"/>
      <c r="AU4395" s="318"/>
      <c r="AV4395" s="318"/>
      <c r="AW4395" s="318"/>
      <c r="AX4395" s="318"/>
      <c r="AY4395" s="318"/>
      <c r="AZ4395" s="318"/>
      <c r="BA4395" s="318"/>
      <c r="BB4395" s="318"/>
      <c r="BC4395" s="318"/>
      <c r="BD4395" s="318"/>
      <c r="BE4395" s="497"/>
      <c r="BF4395" s="497"/>
      <c r="BG4395" s="497"/>
      <c r="BH4395" s="497"/>
      <c r="BI4395" s="497"/>
      <c r="BJ4395" s="497"/>
      <c r="BK4395" s="497"/>
      <c r="BL4395" s="497"/>
      <c r="BM4395" s="497"/>
      <c r="BN4395" s="497"/>
      <c r="BO4395" s="497"/>
      <c r="BP4395" s="306"/>
      <c r="BQ4395" s="496"/>
      <c r="BR4395" s="496"/>
      <c r="BS4395" s="496"/>
      <c r="BT4395" s="496"/>
      <c r="BU4395" s="496"/>
      <c r="BV4395" s="496"/>
    </row>
    <row r="4396" spans="1:74" s="52" customFormat="1" ht="12.75">
      <c r="A4396" s="45">
        <v>2670.0804681784898</v>
      </c>
      <c r="B4396" s="46" t="s">
        <v>364</v>
      </c>
      <c r="C4396" s="47" t="s">
        <v>399</v>
      </c>
      <c r="D4396" s="48">
        <v>7.9550405600788734</v>
      </c>
      <c r="E4396" s="49">
        <v>39.21125</v>
      </c>
      <c r="F4396" s="49">
        <v>2.92E-2</v>
      </c>
      <c r="G4396" s="49">
        <v>19.207190000000001</v>
      </c>
      <c r="H4396" s="49">
        <v>0.22939999999999999</v>
      </c>
      <c r="I4396" s="49">
        <v>0.24340000000000001</v>
      </c>
      <c r="J4396" s="49">
        <v>41.823520000000002</v>
      </c>
      <c r="K4396" s="49">
        <v>0.26590000000000003</v>
      </c>
      <c r="L4396" s="49">
        <v>101.12436000000002</v>
      </c>
      <c r="M4396" s="47"/>
      <c r="N4396" s="50">
        <v>0.99283996059314983</v>
      </c>
      <c r="O4396" s="50">
        <v>5.8455694945735905E-4</v>
      </c>
      <c r="P4396" s="50">
        <v>0.40671331252262666</v>
      </c>
      <c r="Q4396" s="50">
        <v>4.6720326312310757E-3</v>
      </c>
      <c r="R4396" s="50">
        <v>5.2200525441815698E-3</v>
      </c>
      <c r="S4396" s="50">
        <v>1.5786930193683475</v>
      </c>
      <c r="T4396" s="50">
        <v>7.2134752533107764E-3</v>
      </c>
      <c r="U4396" s="50">
        <v>2.997309278879829</v>
      </c>
      <c r="V4396" s="51">
        <v>79.514857689848412</v>
      </c>
      <c r="X4396" s="315">
        <v>0.06</v>
      </c>
      <c r="Y4396" s="315">
        <v>11.54</v>
      </c>
      <c r="Z4396" s="315">
        <v>0.11</v>
      </c>
      <c r="AA4396" s="315">
        <v>1.55</v>
      </c>
      <c r="AB4396" s="315">
        <v>2.91</v>
      </c>
      <c r="AC4396" s="315">
        <v>0.06</v>
      </c>
      <c r="AD4396" s="315">
        <v>0.41</v>
      </c>
      <c r="AE4396" s="312"/>
      <c r="AF4396" s="161" t="s">
        <v>1697</v>
      </c>
      <c r="AG4396" s="318">
        <v>30</v>
      </c>
      <c r="AH4396" s="318">
        <v>15</v>
      </c>
      <c r="AI4396" s="318"/>
      <c r="AJ4396" s="318"/>
      <c r="AK4396" s="318"/>
      <c r="AL4396" s="318"/>
      <c r="AM4396" s="318"/>
      <c r="AN4396" s="318"/>
      <c r="AO4396" s="318"/>
      <c r="AP4396" s="318"/>
      <c r="AQ4396" s="318"/>
      <c r="AR4396" s="318"/>
      <c r="AS4396" s="318"/>
      <c r="AT4396" s="318"/>
      <c r="AU4396" s="318"/>
      <c r="AV4396" s="318"/>
      <c r="AW4396" s="318"/>
      <c r="AX4396" s="318"/>
      <c r="AY4396" s="318"/>
      <c r="AZ4396" s="318"/>
      <c r="BA4396" s="318"/>
      <c r="BB4396" s="318"/>
      <c r="BC4396" s="318"/>
      <c r="BD4396" s="318"/>
      <c r="BE4396" s="497"/>
      <c r="BF4396" s="497"/>
      <c r="BG4396" s="497"/>
      <c r="BH4396" s="497"/>
      <c r="BI4396" s="497"/>
      <c r="BJ4396" s="497"/>
      <c r="BK4396" s="497"/>
      <c r="BL4396" s="497"/>
      <c r="BM4396" s="497"/>
      <c r="BN4396" s="497"/>
      <c r="BO4396" s="497"/>
      <c r="BP4396" s="306"/>
      <c r="BQ4396" s="496"/>
      <c r="BR4396" s="496"/>
      <c r="BS4396" s="496"/>
      <c r="BT4396" s="496"/>
      <c r="BU4396" s="496"/>
      <c r="BV4396" s="496"/>
    </row>
    <row r="4397" spans="1:74" s="52" customFormat="1" ht="12.75">
      <c r="A4397" s="45">
        <v>2670.0804681784898</v>
      </c>
      <c r="B4397" s="46" t="s">
        <v>364</v>
      </c>
      <c r="C4397" s="47" t="s">
        <v>399</v>
      </c>
      <c r="D4397" s="48">
        <v>15.905040560078874</v>
      </c>
      <c r="E4397" s="49">
        <v>39.671039999999998</v>
      </c>
      <c r="F4397" s="49">
        <v>4.6800000000000001E-2</v>
      </c>
      <c r="G4397" s="49">
        <v>18.61758</v>
      </c>
      <c r="H4397" s="49">
        <v>0.2467</v>
      </c>
      <c r="I4397" s="49">
        <v>0.17399999999999999</v>
      </c>
      <c r="J4397" s="49">
        <v>42.555709999999998</v>
      </c>
      <c r="K4397" s="49">
        <v>0.24179999999999999</v>
      </c>
      <c r="L4397" s="49">
        <v>101.62792999999999</v>
      </c>
      <c r="M4397" s="47"/>
      <c r="N4397" s="50">
        <v>0.99605935734116169</v>
      </c>
      <c r="O4397" s="50">
        <v>9.2903676756106001E-4</v>
      </c>
      <c r="P4397" s="50">
        <v>0.39092267017590898</v>
      </c>
      <c r="Q4397" s="50">
        <v>4.9822403620606252E-3</v>
      </c>
      <c r="R4397" s="50">
        <v>3.7003825250256864E-3</v>
      </c>
      <c r="S4397" s="50">
        <v>1.5928615173467064</v>
      </c>
      <c r="T4397" s="50">
        <v>6.5046746330169507E-3</v>
      </c>
      <c r="U4397" s="50">
        <v>2.9971942239464666</v>
      </c>
      <c r="V4397" s="51">
        <v>80.294092843632342</v>
      </c>
      <c r="X4397" s="315">
        <v>0.05</v>
      </c>
      <c r="Y4397" s="315">
        <v>7.34</v>
      </c>
      <c r="Z4397" s="315">
        <v>0.12</v>
      </c>
      <c r="AA4397" s="315">
        <v>1.45</v>
      </c>
      <c r="AB4397" s="315">
        <v>4.1399999999999997</v>
      </c>
      <c r="AC4397" s="315">
        <v>0.06</v>
      </c>
      <c r="AD4397" s="315">
        <v>0.45</v>
      </c>
      <c r="AE4397" s="312"/>
      <c r="AF4397" s="161" t="s">
        <v>1697</v>
      </c>
      <c r="AG4397" s="318">
        <v>30</v>
      </c>
      <c r="AH4397" s="318">
        <v>15</v>
      </c>
      <c r="AI4397" s="318"/>
      <c r="AJ4397" s="318"/>
      <c r="AK4397" s="318"/>
      <c r="AL4397" s="318"/>
      <c r="AM4397" s="318"/>
      <c r="AN4397" s="318"/>
      <c r="AO4397" s="318"/>
      <c r="AP4397" s="318"/>
      <c r="AQ4397" s="318"/>
      <c r="AR4397" s="318"/>
      <c r="AS4397" s="318"/>
      <c r="AT4397" s="318"/>
      <c r="AU4397" s="318"/>
      <c r="AV4397" s="318"/>
      <c r="AW4397" s="318"/>
      <c r="AX4397" s="318"/>
      <c r="AY4397" s="318"/>
      <c r="AZ4397" s="318"/>
      <c r="BA4397" s="318"/>
      <c r="BB4397" s="318"/>
      <c r="BC4397" s="318"/>
      <c r="BD4397" s="318"/>
      <c r="BE4397" s="497"/>
      <c r="BF4397" s="497"/>
      <c r="BG4397" s="497"/>
      <c r="BH4397" s="497"/>
      <c r="BI4397" s="497"/>
      <c r="BJ4397" s="497"/>
      <c r="BK4397" s="497"/>
      <c r="BL4397" s="497"/>
      <c r="BM4397" s="497"/>
      <c r="BN4397" s="497"/>
      <c r="BO4397" s="497"/>
      <c r="BP4397" s="306"/>
      <c r="BQ4397" s="496"/>
      <c r="BR4397" s="496"/>
      <c r="BS4397" s="496"/>
      <c r="BT4397" s="496"/>
      <c r="BU4397" s="496"/>
      <c r="BV4397" s="496"/>
    </row>
    <row r="4398" spans="1:74" s="52" customFormat="1" ht="12.75">
      <c r="A4398" s="45">
        <v>2670.0804681784898</v>
      </c>
      <c r="B4398" s="46" t="s">
        <v>364</v>
      </c>
      <c r="C4398" s="47" t="s">
        <v>399</v>
      </c>
      <c r="D4398" s="48">
        <v>23.855040560078873</v>
      </c>
      <c r="E4398" s="49">
        <v>39.790979999999998</v>
      </c>
      <c r="F4398" s="49">
        <v>3.4099999999999998E-2</v>
      </c>
      <c r="G4398" s="49">
        <v>18.177879999999998</v>
      </c>
      <c r="H4398" s="49">
        <v>0.23050000000000001</v>
      </c>
      <c r="I4398" s="49">
        <v>0.26519999999999999</v>
      </c>
      <c r="J4398" s="49">
        <v>42.951479999999997</v>
      </c>
      <c r="K4398" s="49">
        <v>0.24629999999999999</v>
      </c>
      <c r="L4398" s="49">
        <v>101.86413999</v>
      </c>
      <c r="M4398" s="47"/>
      <c r="N4398" s="50">
        <v>0.99374927823564629</v>
      </c>
      <c r="O4398" s="50">
        <v>6.733207289186193E-4</v>
      </c>
      <c r="P4398" s="50">
        <v>0.37965700464580082</v>
      </c>
      <c r="Q4398" s="50">
        <v>4.6302774274322167E-3</v>
      </c>
      <c r="R4398" s="50">
        <v>5.6098525945310731E-3</v>
      </c>
      <c r="S4398" s="50">
        <v>1.5991119529463036</v>
      </c>
      <c r="T4398" s="50">
        <v>6.5904375662785607E-3</v>
      </c>
      <c r="U4398" s="50">
        <v>2.9917672741548049</v>
      </c>
      <c r="V4398" s="51">
        <v>80.813474802647391</v>
      </c>
      <c r="X4398" s="315">
        <v>0.05</v>
      </c>
      <c r="Y4398" s="315">
        <v>9.81</v>
      </c>
      <c r="Z4398" s="315">
        <v>0.12</v>
      </c>
      <c r="AA4398" s="315">
        <v>1.54</v>
      </c>
      <c r="AB4398" s="315">
        <v>2.58</v>
      </c>
      <c r="AC4398" s="315">
        <v>0.06</v>
      </c>
      <c r="AD4398" s="315">
        <v>0.44</v>
      </c>
      <c r="AE4398" s="312"/>
      <c r="AF4398" s="161" t="s">
        <v>1697</v>
      </c>
      <c r="AG4398" s="318">
        <v>30</v>
      </c>
      <c r="AH4398" s="318">
        <v>15</v>
      </c>
      <c r="AI4398" s="318"/>
      <c r="AJ4398" s="318"/>
      <c r="AK4398" s="318"/>
      <c r="AL4398" s="318"/>
      <c r="AM4398" s="318"/>
      <c r="AN4398" s="318"/>
      <c r="AO4398" s="318"/>
      <c r="AP4398" s="318"/>
      <c r="AQ4398" s="318"/>
      <c r="AR4398" s="318"/>
      <c r="AS4398" s="318"/>
      <c r="AT4398" s="318"/>
      <c r="AU4398" s="318"/>
      <c r="AV4398" s="318"/>
      <c r="AW4398" s="318"/>
      <c r="AX4398" s="318"/>
      <c r="AY4398" s="318"/>
      <c r="AZ4398" s="318"/>
      <c r="BA4398" s="318"/>
      <c r="BB4398" s="318"/>
      <c r="BC4398" s="318"/>
      <c r="BD4398" s="318"/>
      <c r="BE4398" s="497"/>
      <c r="BF4398" s="497"/>
      <c r="BG4398" s="497"/>
      <c r="BH4398" s="497"/>
      <c r="BI4398" s="497"/>
      <c r="BJ4398" s="497"/>
      <c r="BK4398" s="497"/>
      <c r="BL4398" s="497"/>
      <c r="BM4398" s="497"/>
      <c r="BN4398" s="497"/>
      <c r="BO4398" s="497"/>
      <c r="BP4398" s="306"/>
      <c r="BQ4398" s="496"/>
      <c r="BR4398" s="496"/>
      <c r="BS4398" s="496"/>
      <c r="BT4398" s="496"/>
      <c r="BU4398" s="496"/>
      <c r="BV4398" s="496"/>
    </row>
    <row r="4399" spans="1:74" s="52" customFormat="1" ht="12.75">
      <c r="A4399" s="45">
        <v>2670.0804681784898</v>
      </c>
      <c r="B4399" s="46" t="s">
        <v>364</v>
      </c>
      <c r="C4399" s="47" t="s">
        <v>399</v>
      </c>
      <c r="D4399" s="48">
        <v>31.805040560078872</v>
      </c>
      <c r="E4399" s="49">
        <v>42.319769999999998</v>
      </c>
      <c r="F4399" s="49">
        <v>3.9399999999999998E-2</v>
      </c>
      <c r="G4399" s="49">
        <v>16.998660000000001</v>
      </c>
      <c r="H4399" s="49">
        <v>0.2321</v>
      </c>
      <c r="I4399" s="49">
        <v>0.19989999999999999</v>
      </c>
      <c r="J4399" s="49">
        <v>41.407960000000003</v>
      </c>
      <c r="K4399" s="49">
        <v>0.27660000000000001</v>
      </c>
      <c r="L4399" s="49">
        <v>102.18899</v>
      </c>
      <c r="M4399" s="47"/>
      <c r="N4399" s="50">
        <v>1.0328587267263272</v>
      </c>
      <c r="O4399" s="50">
        <v>7.6027246433793755E-4</v>
      </c>
      <c r="P4399" s="50">
        <v>0.34695112972272202</v>
      </c>
      <c r="Q4399" s="50">
        <v>4.5563455934310316E-3</v>
      </c>
      <c r="R4399" s="50">
        <v>4.1323410538339012E-3</v>
      </c>
      <c r="S4399" s="50">
        <v>1.5065723937895621</v>
      </c>
      <c r="T4399" s="50">
        <v>7.2328165132239221E-3</v>
      </c>
      <c r="U4399" s="50">
        <v>2.9219888830825602</v>
      </c>
      <c r="V4399" s="51">
        <v>81.28153620271965</v>
      </c>
      <c r="X4399" s="315">
        <v>0.05</v>
      </c>
      <c r="Y4399" s="315">
        <v>8.5299999999999994</v>
      </c>
      <c r="Z4399" s="315">
        <v>0.12</v>
      </c>
      <c r="AA4399" s="315">
        <v>1.55</v>
      </c>
      <c r="AB4399" s="315">
        <v>3.4</v>
      </c>
      <c r="AC4399" s="315">
        <v>0.06</v>
      </c>
      <c r="AD4399" s="315">
        <v>0.4</v>
      </c>
      <c r="AE4399" s="312"/>
      <c r="AF4399" s="161" t="s">
        <v>1697</v>
      </c>
      <c r="AG4399" s="318">
        <v>30</v>
      </c>
      <c r="AH4399" s="318">
        <v>15</v>
      </c>
      <c r="AI4399" s="318"/>
      <c r="AJ4399" s="318"/>
      <c r="AK4399" s="318"/>
      <c r="AL4399" s="318"/>
      <c r="AM4399" s="318"/>
      <c r="AN4399" s="318"/>
      <c r="AO4399" s="318"/>
      <c r="AP4399" s="318"/>
      <c r="AQ4399" s="318"/>
      <c r="AR4399" s="318"/>
      <c r="AS4399" s="318"/>
      <c r="AT4399" s="318"/>
      <c r="AU4399" s="318"/>
      <c r="AV4399" s="318"/>
      <c r="AW4399" s="318"/>
      <c r="AX4399" s="318"/>
      <c r="AY4399" s="318"/>
      <c r="AZ4399" s="318"/>
      <c r="BA4399" s="318"/>
      <c r="BB4399" s="318"/>
      <c r="BC4399" s="318"/>
      <c r="BD4399" s="318"/>
      <c r="BE4399" s="497"/>
      <c r="BF4399" s="497"/>
      <c r="BG4399" s="497"/>
      <c r="BH4399" s="497"/>
      <c r="BI4399" s="497"/>
      <c r="BJ4399" s="497"/>
      <c r="BK4399" s="497"/>
      <c r="BL4399" s="497"/>
      <c r="BM4399" s="497"/>
      <c r="BN4399" s="497"/>
      <c r="BO4399" s="497"/>
      <c r="BP4399" s="306"/>
      <c r="BQ4399" s="496"/>
      <c r="BR4399" s="496"/>
      <c r="BS4399" s="496"/>
      <c r="BT4399" s="496"/>
      <c r="BU4399" s="496"/>
      <c r="BV4399" s="496"/>
    </row>
    <row r="4400" spans="1:74" s="52" customFormat="1" ht="12.75">
      <c r="A4400" s="45">
        <v>2670.0804681784898</v>
      </c>
      <c r="B4400" s="46" t="s">
        <v>364</v>
      </c>
      <c r="C4400" s="47" t="s">
        <v>399</v>
      </c>
      <c r="D4400" s="48">
        <v>39.755040560078875</v>
      </c>
      <c r="E4400" s="49">
        <v>39.880940000000002</v>
      </c>
      <c r="F4400" s="49">
        <v>2.93E-2</v>
      </c>
      <c r="G4400" s="49">
        <v>17.128579999999999</v>
      </c>
      <c r="H4400" s="49">
        <v>0.24759999999999999</v>
      </c>
      <c r="I4400" s="49">
        <v>0.1933</v>
      </c>
      <c r="J4400" s="49">
        <v>43.901339999999998</v>
      </c>
      <c r="K4400" s="49">
        <v>0.24510000000000001</v>
      </c>
      <c r="L4400" s="49">
        <v>101.66575999999999</v>
      </c>
      <c r="M4400" s="47"/>
      <c r="N4400" s="50">
        <v>0.99476714681644141</v>
      </c>
      <c r="O4400" s="50">
        <v>5.7782866568293375E-4</v>
      </c>
      <c r="P4400" s="50">
        <v>0.35730031748119806</v>
      </c>
      <c r="Q4400" s="50">
        <v>4.9676453187994405E-3</v>
      </c>
      <c r="R4400" s="50">
        <v>4.0838862867793356E-3</v>
      </c>
      <c r="S4400" s="50">
        <v>1.6324593272987402</v>
      </c>
      <c r="T4400" s="50">
        <v>6.5502368870839645E-3</v>
      </c>
      <c r="U4400" s="50">
        <v>3.0018449971841847</v>
      </c>
      <c r="V4400" s="51">
        <v>82.043041308101593</v>
      </c>
      <c r="X4400" s="315">
        <v>0.05</v>
      </c>
      <c r="Y4400" s="315">
        <v>11.16</v>
      </c>
      <c r="Z4400" s="315">
        <v>0.12</v>
      </c>
      <c r="AA4400" s="315">
        <v>1.46</v>
      </c>
      <c r="AB4400" s="315">
        <v>3.52</v>
      </c>
      <c r="AC4400" s="315">
        <v>0.06</v>
      </c>
      <c r="AD4400" s="315">
        <v>0.44</v>
      </c>
      <c r="AE4400" s="312"/>
      <c r="AF4400" s="161" t="s">
        <v>1697</v>
      </c>
      <c r="AG4400" s="318">
        <v>30</v>
      </c>
      <c r="AH4400" s="318">
        <v>15</v>
      </c>
      <c r="AI4400" s="318"/>
      <c r="AJ4400" s="318"/>
      <c r="AK4400" s="318"/>
      <c r="AL4400" s="318"/>
      <c r="AM4400" s="318"/>
      <c r="AN4400" s="318"/>
      <c r="AO4400" s="318"/>
      <c r="AP4400" s="318"/>
      <c r="AQ4400" s="318"/>
      <c r="AR4400" s="318"/>
      <c r="AS4400" s="318"/>
      <c r="AT4400" s="318"/>
      <c r="AU4400" s="318"/>
      <c r="AV4400" s="318"/>
      <c r="AW4400" s="318"/>
      <c r="AX4400" s="318"/>
      <c r="AY4400" s="318"/>
      <c r="AZ4400" s="318"/>
      <c r="BA4400" s="318"/>
      <c r="BB4400" s="318"/>
      <c r="BC4400" s="318"/>
      <c r="BD4400" s="318"/>
      <c r="BE4400" s="497"/>
      <c r="BF4400" s="497"/>
      <c r="BG4400" s="497"/>
      <c r="BH4400" s="497"/>
      <c r="BI4400" s="497"/>
      <c r="BJ4400" s="497"/>
      <c r="BK4400" s="497"/>
      <c r="BL4400" s="497"/>
      <c r="BM4400" s="497"/>
      <c r="BN4400" s="497"/>
      <c r="BO4400" s="497"/>
      <c r="BP4400" s="306"/>
      <c r="BQ4400" s="496"/>
      <c r="BR4400" s="496"/>
      <c r="BS4400" s="496"/>
      <c r="BT4400" s="496"/>
      <c r="BU4400" s="496"/>
      <c r="BV4400" s="496"/>
    </row>
    <row r="4401" spans="1:74" s="52" customFormat="1" ht="12.75">
      <c r="A4401" s="45">
        <v>2670.0804681784898</v>
      </c>
      <c r="B4401" s="46" t="s">
        <v>364</v>
      </c>
      <c r="C4401" s="47" t="s">
        <v>399</v>
      </c>
      <c r="D4401" s="48">
        <v>47.705040560078878</v>
      </c>
      <c r="E4401" s="49">
        <v>40.020870000000002</v>
      </c>
      <c r="F4401" s="49">
        <v>3.9300000000000002E-2</v>
      </c>
      <c r="G4401" s="49">
        <v>16.728840000000002</v>
      </c>
      <c r="H4401" s="49">
        <v>0.26040000000000002</v>
      </c>
      <c r="I4401" s="49">
        <v>0.24210000000000001</v>
      </c>
      <c r="J4401" s="49">
        <v>44.02008</v>
      </c>
      <c r="K4401" s="49">
        <v>0.25380000000000003</v>
      </c>
      <c r="L4401" s="49">
        <v>101.62148999999998</v>
      </c>
      <c r="M4401" s="47"/>
      <c r="N4401" s="50">
        <v>0.99664792995413143</v>
      </c>
      <c r="O4401" s="50">
        <v>7.7379017151124477E-4</v>
      </c>
      <c r="P4401" s="50">
        <v>0.3483991326438905</v>
      </c>
      <c r="Q4401" s="50">
        <v>5.2160304249964469E-3</v>
      </c>
      <c r="R4401" s="50">
        <v>5.106646227685971E-3</v>
      </c>
      <c r="S4401" s="50">
        <v>1.6342354112322286</v>
      </c>
      <c r="T4401" s="50">
        <v>6.7718060161686784E-3</v>
      </c>
      <c r="U4401" s="50">
        <v>2.9983479183159205</v>
      </c>
      <c r="V4401" s="51">
        <v>82.427465832267899</v>
      </c>
      <c r="X4401" s="315">
        <v>0.05</v>
      </c>
      <c r="Y4401" s="315">
        <v>8.7100000000000009</v>
      </c>
      <c r="Z4401" s="315">
        <v>0.12</v>
      </c>
      <c r="AA4401" s="315">
        <v>1.38</v>
      </c>
      <c r="AB4401" s="315">
        <v>2.75</v>
      </c>
      <c r="AC4401" s="315">
        <v>0.06</v>
      </c>
      <c r="AD4401" s="315">
        <v>0.43</v>
      </c>
      <c r="AE4401" s="312"/>
      <c r="AF4401" s="161" t="s">
        <v>1697</v>
      </c>
      <c r="AG4401" s="318">
        <v>30</v>
      </c>
      <c r="AH4401" s="318">
        <v>15</v>
      </c>
      <c r="AI4401" s="318"/>
      <c r="AJ4401" s="318"/>
      <c r="AK4401" s="318"/>
      <c r="AL4401" s="318"/>
      <c r="AM4401" s="318"/>
      <c r="AN4401" s="318"/>
      <c r="AO4401" s="318"/>
      <c r="AP4401" s="318"/>
      <c r="AQ4401" s="318"/>
      <c r="AR4401" s="318"/>
      <c r="AS4401" s="318"/>
      <c r="AT4401" s="318"/>
      <c r="AU4401" s="318"/>
      <c r="AV4401" s="318"/>
      <c r="AW4401" s="318"/>
      <c r="AX4401" s="318"/>
      <c r="AY4401" s="318"/>
      <c r="AZ4401" s="318"/>
      <c r="BA4401" s="318"/>
      <c r="BB4401" s="318"/>
      <c r="BC4401" s="318"/>
      <c r="BD4401" s="318"/>
      <c r="BE4401" s="497"/>
      <c r="BF4401" s="497"/>
      <c r="BG4401" s="497"/>
      <c r="BH4401" s="497"/>
      <c r="BI4401" s="497"/>
      <c r="BJ4401" s="497"/>
      <c r="BK4401" s="497"/>
      <c r="BL4401" s="497"/>
      <c r="BM4401" s="497"/>
      <c r="BN4401" s="497"/>
      <c r="BO4401" s="497"/>
      <c r="BP4401" s="306"/>
      <c r="BQ4401" s="496"/>
      <c r="BR4401" s="496"/>
      <c r="BS4401" s="496"/>
      <c r="BT4401" s="496"/>
      <c r="BU4401" s="496"/>
      <c r="BV4401" s="496"/>
    </row>
    <row r="4402" spans="1:74" s="52" customFormat="1" ht="12.75">
      <c r="A4402" s="45">
        <v>2670.0804681784898</v>
      </c>
      <c r="B4402" s="46" t="s">
        <v>364</v>
      </c>
      <c r="C4402" s="47" t="s">
        <v>399</v>
      </c>
      <c r="D4402" s="48">
        <v>55.655040560078881</v>
      </c>
      <c r="E4402" s="49">
        <v>40.030859999999997</v>
      </c>
      <c r="F4402" s="49">
        <v>3.1899999999999998E-2</v>
      </c>
      <c r="G4402" s="49">
        <v>16.538969999999999</v>
      </c>
      <c r="H4402" s="49">
        <v>0.2525</v>
      </c>
      <c r="I4402" s="49">
        <v>0.2152</v>
      </c>
      <c r="J4402" s="49">
        <v>44.38617</v>
      </c>
      <c r="K4402" s="49">
        <v>0.24729999999999999</v>
      </c>
      <c r="L4402" s="49">
        <v>101.77429999999998</v>
      </c>
      <c r="M4402" s="47"/>
      <c r="N4402" s="50">
        <v>0.99452302107427537</v>
      </c>
      <c r="O4402" s="50">
        <v>6.2659369182270659E-4</v>
      </c>
      <c r="P4402" s="50">
        <v>0.3436246999802513</v>
      </c>
      <c r="Q4402" s="50">
        <v>5.0457437980002875E-3</v>
      </c>
      <c r="R4402" s="50">
        <v>4.5284327902153174E-3</v>
      </c>
      <c r="S4402" s="50">
        <v>1.6439028105270317</v>
      </c>
      <c r="T4402" s="50">
        <v>6.5826639416928521E-3</v>
      </c>
      <c r="U4402" s="50">
        <v>3.0004299750989967</v>
      </c>
      <c r="V4402" s="51">
        <v>82.710946230246293</v>
      </c>
      <c r="X4402" s="315">
        <v>0.05</v>
      </c>
      <c r="Y4402" s="315">
        <v>10.4</v>
      </c>
      <c r="Z4402" s="315">
        <v>0.12</v>
      </c>
      <c r="AA4402" s="315">
        <v>1.42</v>
      </c>
      <c r="AB4402" s="315">
        <v>3.2</v>
      </c>
      <c r="AC4402" s="315">
        <v>0.06</v>
      </c>
      <c r="AD4402" s="315">
        <v>0.43</v>
      </c>
      <c r="AE4402" s="312"/>
      <c r="AF4402" s="161" t="s">
        <v>1697</v>
      </c>
      <c r="AG4402" s="318">
        <v>30</v>
      </c>
      <c r="AH4402" s="318">
        <v>15</v>
      </c>
      <c r="AI4402" s="318"/>
      <c r="AJ4402" s="318"/>
      <c r="AK4402" s="318"/>
      <c r="AL4402" s="318"/>
      <c r="AM4402" s="318"/>
      <c r="AN4402" s="318"/>
      <c r="AO4402" s="318"/>
      <c r="AP4402" s="318"/>
      <c r="AQ4402" s="318"/>
      <c r="AR4402" s="318"/>
      <c r="AS4402" s="318"/>
      <c r="AT4402" s="318"/>
      <c r="AU4402" s="318"/>
      <c r="AV4402" s="318"/>
      <c r="AW4402" s="318"/>
      <c r="AX4402" s="318"/>
      <c r="AY4402" s="318"/>
      <c r="AZ4402" s="318"/>
      <c r="BA4402" s="318"/>
      <c r="BB4402" s="318"/>
      <c r="BC4402" s="318"/>
      <c r="BD4402" s="318"/>
      <c r="BE4402" s="497"/>
      <c r="BF4402" s="497"/>
      <c r="BG4402" s="497"/>
      <c r="BH4402" s="497"/>
      <c r="BI4402" s="497"/>
      <c r="BJ4402" s="497"/>
      <c r="BK4402" s="497"/>
      <c r="BL4402" s="497"/>
      <c r="BM4402" s="497"/>
      <c r="BN4402" s="497"/>
      <c r="BO4402" s="497"/>
      <c r="BP4402" s="306"/>
      <c r="BQ4402" s="496"/>
      <c r="BR4402" s="496"/>
      <c r="BS4402" s="496"/>
      <c r="BT4402" s="496"/>
      <c r="BU4402" s="496"/>
      <c r="BV4402" s="496"/>
    </row>
    <row r="4403" spans="1:74" s="52" customFormat="1" ht="12.75">
      <c r="A4403" s="45">
        <v>2670.0804681784898</v>
      </c>
      <c r="B4403" s="46" t="s">
        <v>364</v>
      </c>
      <c r="C4403" s="47" t="s">
        <v>399</v>
      </c>
      <c r="D4403" s="48">
        <v>63.605040560078884</v>
      </c>
      <c r="E4403" s="49">
        <v>40.050849999999997</v>
      </c>
      <c r="F4403" s="49">
        <v>3.6799999999999999E-2</v>
      </c>
      <c r="G4403" s="49">
        <v>16.439039999999999</v>
      </c>
      <c r="H4403" s="49">
        <v>0.23760000000000001</v>
      </c>
      <c r="I4403" s="49">
        <v>0.23180000000000001</v>
      </c>
      <c r="J4403" s="49">
        <v>43.990389999999998</v>
      </c>
      <c r="K4403" s="49">
        <v>0.2457</v>
      </c>
      <c r="L4403" s="49">
        <v>101.54267999999999</v>
      </c>
      <c r="M4403" s="47"/>
      <c r="N4403" s="50">
        <v>0.99341312259593251</v>
      </c>
      <c r="O4403" s="50">
        <v>7.216745477590103E-4</v>
      </c>
      <c r="P4403" s="50">
        <v>0.34099703376748602</v>
      </c>
      <c r="Q4403" s="50">
        <v>4.7403289890364719E-3</v>
      </c>
      <c r="R4403" s="50">
        <v>4.869869527560221E-3</v>
      </c>
      <c r="S4403" s="50">
        <v>1.6266140259809432</v>
      </c>
      <c r="T4403" s="50">
        <v>6.52951552676984E-3</v>
      </c>
      <c r="U4403" s="50">
        <v>2.9866001005358744</v>
      </c>
      <c r="V4403" s="51">
        <v>82.669489883275787</v>
      </c>
      <c r="X4403" s="315">
        <v>0.05</v>
      </c>
      <c r="Y4403" s="315">
        <v>9.1199999999999992</v>
      </c>
      <c r="Z4403" s="315">
        <v>0.12</v>
      </c>
      <c r="AA4403" s="315">
        <v>1.51</v>
      </c>
      <c r="AB4403" s="315">
        <v>2.97</v>
      </c>
      <c r="AC4403" s="315">
        <v>0.06</v>
      </c>
      <c r="AD4403" s="315">
        <v>0.44</v>
      </c>
      <c r="AE4403" s="312"/>
      <c r="AF4403" s="161" t="s">
        <v>1697</v>
      </c>
      <c r="AG4403" s="318">
        <v>30</v>
      </c>
      <c r="AH4403" s="318">
        <v>15</v>
      </c>
      <c r="AI4403" s="318"/>
      <c r="AJ4403" s="318"/>
      <c r="AK4403" s="318"/>
      <c r="AL4403" s="318"/>
      <c r="AM4403" s="318"/>
      <c r="AN4403" s="318"/>
      <c r="AO4403" s="318"/>
      <c r="AP4403" s="318"/>
      <c r="AQ4403" s="318"/>
      <c r="AR4403" s="318"/>
      <c r="AS4403" s="318"/>
      <c r="AT4403" s="318"/>
      <c r="AU4403" s="318"/>
      <c r="AV4403" s="318"/>
      <c r="AW4403" s="318"/>
      <c r="AX4403" s="318"/>
      <c r="AY4403" s="318"/>
      <c r="AZ4403" s="318"/>
      <c r="BA4403" s="318"/>
      <c r="BB4403" s="318"/>
      <c r="BC4403" s="318"/>
      <c r="BD4403" s="318"/>
      <c r="BE4403" s="497"/>
      <c r="BF4403" s="497"/>
      <c r="BG4403" s="497"/>
      <c r="BH4403" s="497"/>
      <c r="BI4403" s="497"/>
      <c r="BJ4403" s="497"/>
      <c r="BK4403" s="497"/>
      <c r="BL4403" s="497"/>
      <c r="BM4403" s="497"/>
      <c r="BN4403" s="497"/>
      <c r="BO4403" s="497"/>
      <c r="BP4403" s="306"/>
      <c r="BQ4403" s="496"/>
      <c r="BR4403" s="496"/>
      <c r="BS4403" s="496"/>
      <c r="BT4403" s="496"/>
      <c r="BU4403" s="496"/>
      <c r="BV4403" s="496"/>
    </row>
    <row r="4404" spans="1:74" s="52" customFormat="1" ht="12.75">
      <c r="A4404" s="45">
        <v>2670.0804681784898</v>
      </c>
      <c r="B4404" s="46" t="s">
        <v>364</v>
      </c>
      <c r="C4404" s="47" t="s">
        <v>399</v>
      </c>
      <c r="D4404" s="48">
        <v>71.555040560078879</v>
      </c>
      <c r="E4404" s="49">
        <v>39.980890000000002</v>
      </c>
      <c r="F4404" s="49">
        <v>5.2400000000000002E-2</v>
      </c>
      <c r="G4404" s="49">
        <v>16.498999999999999</v>
      </c>
      <c r="H4404" s="49">
        <v>0.26650000000000001</v>
      </c>
      <c r="I4404" s="49">
        <v>0.20369999999999999</v>
      </c>
      <c r="J4404" s="49">
        <v>44.277329999999999</v>
      </c>
      <c r="K4404" s="49">
        <v>0.2465</v>
      </c>
      <c r="L4404" s="49">
        <v>101.59582</v>
      </c>
      <c r="M4404" s="47"/>
      <c r="N4404" s="50">
        <v>0.9949909822673062</v>
      </c>
      <c r="O4404" s="50">
        <v>1.031034954620696E-3</v>
      </c>
      <c r="P4404" s="50">
        <v>0.34338419637725864</v>
      </c>
      <c r="Q4404" s="50">
        <v>5.3346728685753379E-3</v>
      </c>
      <c r="R4404" s="50">
        <v>4.2938162510412796E-3</v>
      </c>
      <c r="S4404" s="50">
        <v>1.6426939474595468</v>
      </c>
      <c r="T4404" s="50">
        <v>6.5726613795885755E-3</v>
      </c>
      <c r="U4404" s="50">
        <v>2.9998168707963009</v>
      </c>
      <c r="V4404" s="51">
        <v>82.710438788984817</v>
      </c>
      <c r="X4404" s="315">
        <v>0.05</v>
      </c>
      <c r="Y4404" s="315">
        <v>6.45</v>
      </c>
      <c r="Z4404" s="315">
        <v>0.12</v>
      </c>
      <c r="AA4404" s="315">
        <v>1.36</v>
      </c>
      <c r="AB4404" s="315">
        <v>3.38</v>
      </c>
      <c r="AC4404" s="315">
        <v>0.06</v>
      </c>
      <c r="AD4404" s="315">
        <v>0.43</v>
      </c>
      <c r="AE4404" s="312"/>
      <c r="AF4404" s="161" t="s">
        <v>1697</v>
      </c>
      <c r="AG4404" s="318">
        <v>30</v>
      </c>
      <c r="AH4404" s="318">
        <v>15</v>
      </c>
      <c r="AI4404" s="318"/>
      <c r="AJ4404" s="318"/>
      <c r="AK4404" s="318"/>
      <c r="AL4404" s="318"/>
      <c r="AM4404" s="318"/>
      <c r="AN4404" s="318"/>
      <c r="AO4404" s="318"/>
      <c r="AP4404" s="318"/>
      <c r="AQ4404" s="318"/>
      <c r="AR4404" s="318"/>
      <c r="AS4404" s="318"/>
      <c r="AT4404" s="318"/>
      <c r="AU4404" s="318"/>
      <c r="AV4404" s="318"/>
      <c r="AW4404" s="318"/>
      <c r="AX4404" s="318"/>
      <c r="AY4404" s="318"/>
      <c r="AZ4404" s="318"/>
      <c r="BA4404" s="318"/>
      <c r="BB4404" s="318"/>
      <c r="BC4404" s="318"/>
      <c r="BD4404" s="318"/>
      <c r="BE4404" s="497"/>
      <c r="BF4404" s="497"/>
      <c r="BG4404" s="497"/>
      <c r="BH4404" s="497"/>
      <c r="BI4404" s="497"/>
      <c r="BJ4404" s="497"/>
      <c r="BK4404" s="497"/>
      <c r="BL4404" s="497"/>
      <c r="BM4404" s="497"/>
      <c r="BN4404" s="497"/>
      <c r="BO4404" s="497"/>
      <c r="BP4404" s="306"/>
      <c r="BQ4404" s="496"/>
      <c r="BR4404" s="496"/>
      <c r="BS4404" s="496"/>
      <c r="BT4404" s="496"/>
      <c r="BU4404" s="496"/>
      <c r="BV4404" s="496"/>
    </row>
    <row r="4405" spans="1:74" s="52" customFormat="1" ht="12.75">
      <c r="A4405" s="45">
        <v>2670.0804681784898</v>
      </c>
      <c r="B4405" s="46" t="s">
        <v>364</v>
      </c>
      <c r="C4405" s="47" t="s">
        <v>399</v>
      </c>
      <c r="D4405" s="48">
        <v>79.505040560078882</v>
      </c>
      <c r="E4405" s="49">
        <v>39.950899999999997</v>
      </c>
      <c r="F4405" s="49">
        <v>4.7699999999999999E-2</v>
      </c>
      <c r="G4405" s="49">
        <v>16.568950000000001</v>
      </c>
      <c r="H4405" s="49">
        <v>0.25</v>
      </c>
      <c r="I4405" s="49">
        <v>0.221</v>
      </c>
      <c r="J4405" s="49">
        <v>44.307009999999998</v>
      </c>
      <c r="K4405" s="49">
        <v>0.25750000000000001</v>
      </c>
      <c r="L4405" s="49">
        <v>101.66245999999998</v>
      </c>
      <c r="M4405" s="47"/>
      <c r="N4405" s="50">
        <v>0.99403845262588575</v>
      </c>
      <c r="O4405" s="50">
        <v>9.3836199809234149E-4</v>
      </c>
      <c r="P4405" s="50">
        <v>0.34476851529488189</v>
      </c>
      <c r="Q4405" s="50">
        <v>5.0033457845534979E-3</v>
      </c>
      <c r="R4405" s="50">
        <v>4.6575189454255332E-3</v>
      </c>
      <c r="S4405" s="50">
        <v>1.643454201599557</v>
      </c>
      <c r="T4405" s="50">
        <v>6.8645409177280044E-3</v>
      </c>
      <c r="U4405" s="50">
        <v>3.0010377966413926</v>
      </c>
      <c r="V4405" s="51">
        <v>82.659462022775656</v>
      </c>
      <c r="X4405" s="315">
        <v>0.05</v>
      </c>
      <c r="Y4405" s="315">
        <v>7.22</v>
      </c>
      <c r="Z4405" s="315">
        <v>0.12</v>
      </c>
      <c r="AA4405" s="315">
        <v>1.43</v>
      </c>
      <c r="AB4405" s="315">
        <v>3.09</v>
      </c>
      <c r="AC4405" s="315">
        <v>0.06</v>
      </c>
      <c r="AD4405" s="315">
        <v>0.42</v>
      </c>
      <c r="AE4405" s="312"/>
      <c r="AF4405" s="161" t="s">
        <v>1697</v>
      </c>
      <c r="AG4405" s="318">
        <v>30</v>
      </c>
      <c r="AH4405" s="318">
        <v>15</v>
      </c>
      <c r="AI4405" s="318"/>
      <c r="AJ4405" s="318"/>
      <c r="AK4405" s="318"/>
      <c r="AL4405" s="318"/>
      <c r="AM4405" s="318"/>
      <c r="AN4405" s="318"/>
      <c r="AO4405" s="318"/>
      <c r="AP4405" s="318"/>
      <c r="AQ4405" s="318"/>
      <c r="AR4405" s="318"/>
      <c r="AS4405" s="318"/>
      <c r="AT4405" s="318"/>
      <c r="AU4405" s="318"/>
      <c r="AV4405" s="318"/>
      <c r="AW4405" s="318"/>
      <c r="AX4405" s="318"/>
      <c r="AY4405" s="318"/>
      <c r="AZ4405" s="318"/>
      <c r="BA4405" s="318"/>
      <c r="BB4405" s="318"/>
      <c r="BC4405" s="318"/>
      <c r="BD4405" s="318"/>
      <c r="BE4405" s="497"/>
      <c r="BF4405" s="497"/>
      <c r="BG4405" s="497"/>
      <c r="BH4405" s="497"/>
      <c r="BI4405" s="497"/>
      <c r="BJ4405" s="497"/>
      <c r="BK4405" s="497"/>
      <c r="BL4405" s="497"/>
      <c r="BM4405" s="497"/>
      <c r="BN4405" s="497"/>
      <c r="BO4405" s="497"/>
      <c r="BP4405" s="306"/>
      <c r="BQ4405" s="496"/>
      <c r="BR4405" s="496"/>
      <c r="BS4405" s="496"/>
      <c r="BT4405" s="496"/>
      <c r="BU4405" s="496"/>
      <c r="BV4405" s="496"/>
    </row>
    <row r="4406" spans="1:74" s="52" customFormat="1" ht="12.75">
      <c r="A4406" s="45">
        <v>2670.0804681784898</v>
      </c>
      <c r="B4406" s="46" t="s">
        <v>364</v>
      </c>
      <c r="C4406" s="47" t="s">
        <v>399</v>
      </c>
      <c r="D4406" s="48">
        <v>87.455040560078885</v>
      </c>
      <c r="E4406" s="49">
        <v>39.691020000000002</v>
      </c>
      <c r="F4406" s="49">
        <v>4.9500000000000002E-2</v>
      </c>
      <c r="G4406" s="49">
        <v>16.748830000000002</v>
      </c>
      <c r="H4406" s="49">
        <v>0.26960000000000001</v>
      </c>
      <c r="I4406" s="49">
        <v>0.25940000000000002</v>
      </c>
      <c r="J4406" s="49">
        <v>44.079439999999998</v>
      </c>
      <c r="K4406" s="49">
        <v>0.25119999999999998</v>
      </c>
      <c r="L4406" s="49">
        <v>101.41229</v>
      </c>
      <c r="M4406" s="47"/>
      <c r="N4406" s="50">
        <v>0.99165826660985579</v>
      </c>
      <c r="O4406" s="50">
        <v>9.7780080574325469E-4</v>
      </c>
      <c r="P4406" s="50">
        <v>0.34995342259562184</v>
      </c>
      <c r="Q4406" s="50">
        <v>5.4179320887492348E-3</v>
      </c>
      <c r="R4406" s="50">
        <v>5.4894077077583458E-3</v>
      </c>
      <c r="S4406" s="50">
        <v>1.6417778451607115</v>
      </c>
      <c r="T4406" s="50">
        <v>6.724299665286931E-3</v>
      </c>
      <c r="U4406" s="50">
        <v>3.0036033647229385</v>
      </c>
      <c r="V4406" s="51">
        <v>82.42968676241945</v>
      </c>
      <c r="X4406" s="315">
        <v>0.05</v>
      </c>
      <c r="Y4406" s="315">
        <v>6.72</v>
      </c>
      <c r="Z4406" s="315">
        <v>0.12</v>
      </c>
      <c r="AA4406" s="315">
        <v>1.33</v>
      </c>
      <c r="AB4406" s="315">
        <v>2.7</v>
      </c>
      <c r="AC4406" s="315">
        <v>0.06</v>
      </c>
      <c r="AD4406" s="315">
        <v>0.43</v>
      </c>
      <c r="AE4406" s="312"/>
      <c r="AF4406" s="161" t="s">
        <v>1697</v>
      </c>
      <c r="AG4406" s="318">
        <v>30</v>
      </c>
      <c r="AH4406" s="318">
        <v>15</v>
      </c>
      <c r="AI4406" s="318"/>
      <c r="AJ4406" s="318"/>
      <c r="AK4406" s="318"/>
      <c r="AL4406" s="318"/>
      <c r="AM4406" s="318"/>
      <c r="AN4406" s="318"/>
      <c r="AO4406" s="318"/>
      <c r="AP4406" s="318"/>
      <c r="AQ4406" s="318"/>
      <c r="AR4406" s="318"/>
      <c r="AS4406" s="318"/>
      <c r="AT4406" s="318"/>
      <c r="AU4406" s="318"/>
      <c r="AV4406" s="318"/>
      <c r="AW4406" s="318"/>
      <c r="AX4406" s="318"/>
      <c r="AY4406" s="318"/>
      <c r="AZ4406" s="318"/>
      <c r="BA4406" s="318"/>
      <c r="BB4406" s="318"/>
      <c r="BC4406" s="318"/>
      <c r="BD4406" s="318"/>
      <c r="BE4406" s="497"/>
      <c r="BF4406" s="497"/>
      <c r="BG4406" s="497"/>
      <c r="BH4406" s="497"/>
      <c r="BI4406" s="497"/>
      <c r="BJ4406" s="497"/>
      <c r="BK4406" s="497"/>
      <c r="BL4406" s="497"/>
      <c r="BM4406" s="497"/>
      <c r="BN4406" s="497"/>
      <c r="BO4406" s="497"/>
      <c r="BP4406" s="306"/>
      <c r="BQ4406" s="496"/>
      <c r="BR4406" s="496"/>
      <c r="BS4406" s="496"/>
      <c r="BT4406" s="496"/>
      <c r="BU4406" s="496"/>
      <c r="BV4406" s="496"/>
    </row>
    <row r="4407" spans="1:74" s="52" customFormat="1" ht="12.75">
      <c r="A4407" s="45">
        <v>2670.0804681784898</v>
      </c>
      <c r="B4407" s="46" t="s">
        <v>364</v>
      </c>
      <c r="C4407" s="47" t="s">
        <v>399</v>
      </c>
      <c r="D4407" s="48">
        <v>95.405040560078888</v>
      </c>
      <c r="E4407" s="49">
        <v>39.790979999999998</v>
      </c>
      <c r="F4407" s="49">
        <v>7.3099999999999998E-2</v>
      </c>
      <c r="G4407" s="49">
        <v>16.848759999999999</v>
      </c>
      <c r="H4407" s="49">
        <v>0.2586</v>
      </c>
      <c r="I4407" s="49">
        <v>0.21249999999999999</v>
      </c>
      <c r="J4407" s="49">
        <v>43.881549999999997</v>
      </c>
      <c r="K4407" s="49">
        <v>0.25069999999999998</v>
      </c>
      <c r="L4407" s="49">
        <v>101.36898999999998</v>
      </c>
      <c r="M4407" s="47"/>
      <c r="N4407" s="50">
        <v>0.99418593600999661</v>
      </c>
      <c r="O4407" s="50">
        <v>1.4440285236088019E-3</v>
      </c>
      <c r="P4407" s="50">
        <v>0.35205208271722799</v>
      </c>
      <c r="Q4407" s="50">
        <v>5.1970320217704412E-3</v>
      </c>
      <c r="R4407" s="50">
        <v>4.4970493495748746E-3</v>
      </c>
      <c r="S4407" s="50">
        <v>1.6344569450776061</v>
      </c>
      <c r="T4407" s="50">
        <v>6.7111193330804328E-3</v>
      </c>
      <c r="U4407" s="50">
        <v>2.9998145505534177</v>
      </c>
      <c r="V4407" s="51">
        <v>82.277851356757708</v>
      </c>
      <c r="X4407" s="315">
        <v>0.05</v>
      </c>
      <c r="Y4407" s="315">
        <v>4.66</v>
      </c>
      <c r="Z4407" s="315">
        <v>0.12</v>
      </c>
      <c r="AA4407" s="315">
        <v>1.39</v>
      </c>
      <c r="AB4407" s="315">
        <v>3.17</v>
      </c>
      <c r="AC4407" s="315">
        <v>0.06</v>
      </c>
      <c r="AD4407" s="315">
        <v>0.43</v>
      </c>
      <c r="AE4407" s="312"/>
      <c r="AF4407" s="161" t="s">
        <v>1697</v>
      </c>
      <c r="AG4407" s="318">
        <v>30</v>
      </c>
      <c r="AH4407" s="318">
        <v>15</v>
      </c>
      <c r="AI4407" s="318"/>
      <c r="AJ4407" s="318"/>
      <c r="AK4407" s="318"/>
      <c r="AL4407" s="318"/>
      <c r="AM4407" s="318"/>
      <c r="AN4407" s="318"/>
      <c r="AO4407" s="318"/>
      <c r="AP4407" s="318"/>
      <c r="AQ4407" s="318"/>
      <c r="AR4407" s="318"/>
      <c r="AS4407" s="318"/>
      <c r="AT4407" s="318"/>
      <c r="AU4407" s="318"/>
      <c r="AV4407" s="318"/>
      <c r="AW4407" s="318"/>
      <c r="AX4407" s="318"/>
      <c r="AY4407" s="318"/>
      <c r="AZ4407" s="318"/>
      <c r="BA4407" s="318"/>
      <c r="BB4407" s="318"/>
      <c r="BC4407" s="318"/>
      <c r="BD4407" s="318"/>
      <c r="BE4407" s="497"/>
      <c r="BF4407" s="497"/>
      <c r="BG4407" s="497"/>
      <c r="BH4407" s="497"/>
      <c r="BI4407" s="497"/>
      <c r="BJ4407" s="497"/>
      <c r="BK4407" s="497"/>
      <c r="BL4407" s="497"/>
      <c r="BM4407" s="497"/>
      <c r="BN4407" s="497"/>
      <c r="BO4407" s="497"/>
      <c r="BP4407" s="306"/>
      <c r="BQ4407" s="496"/>
      <c r="BR4407" s="496"/>
      <c r="BS4407" s="496"/>
      <c r="BT4407" s="496"/>
      <c r="BU4407" s="496"/>
      <c r="BV4407" s="496"/>
    </row>
    <row r="4408" spans="1:74" s="52" customFormat="1" ht="12.75">
      <c r="A4408" s="45">
        <v>2670.0804681784898</v>
      </c>
      <c r="B4408" s="46" t="s">
        <v>364</v>
      </c>
      <c r="C4408" s="47" t="s">
        <v>399</v>
      </c>
      <c r="D4408" s="48">
        <v>103.35504056007889</v>
      </c>
      <c r="E4408" s="49">
        <v>39.910919999999997</v>
      </c>
      <c r="F4408" s="49">
        <v>3.32E-2</v>
      </c>
      <c r="G4408" s="49">
        <v>17.16855</v>
      </c>
      <c r="H4408" s="49">
        <v>0.22539999999999999</v>
      </c>
      <c r="I4408" s="49">
        <v>0.2505</v>
      </c>
      <c r="J4408" s="49">
        <v>43.782609999999998</v>
      </c>
      <c r="K4408" s="49">
        <v>0.24660000000000001</v>
      </c>
      <c r="L4408" s="49">
        <v>101.68527999999999</v>
      </c>
      <c r="M4408" s="47"/>
      <c r="N4408" s="50">
        <v>0.99539806322010815</v>
      </c>
      <c r="O4408" s="50">
        <v>6.5466413790130464E-4</v>
      </c>
      <c r="P4408" s="50">
        <v>0.35809203737537015</v>
      </c>
      <c r="Q4408" s="50">
        <v>4.5217115732186985E-3</v>
      </c>
      <c r="R4408" s="50">
        <v>5.2917402933800733E-3</v>
      </c>
      <c r="S4408" s="50">
        <v>1.6278532294703842</v>
      </c>
      <c r="T4408" s="50">
        <v>6.5895502197092998E-3</v>
      </c>
      <c r="U4408" s="50">
        <v>2.9997129879758808</v>
      </c>
      <c r="V4408" s="51">
        <v>81.968685474191233</v>
      </c>
      <c r="X4408" s="315">
        <v>0.05</v>
      </c>
      <c r="Y4408" s="315">
        <v>9.9700000000000006</v>
      </c>
      <c r="Z4408" s="315">
        <v>0.12</v>
      </c>
      <c r="AA4408" s="315">
        <v>1.59</v>
      </c>
      <c r="AB4408" s="315">
        <v>2.69</v>
      </c>
      <c r="AC4408" s="315">
        <v>0.06</v>
      </c>
      <c r="AD4408" s="315">
        <v>0.44</v>
      </c>
      <c r="AE4408" s="312"/>
      <c r="AF4408" s="161" t="s">
        <v>1697</v>
      </c>
      <c r="AG4408" s="318">
        <v>30</v>
      </c>
      <c r="AH4408" s="318">
        <v>15</v>
      </c>
      <c r="AI4408" s="318"/>
      <c r="AJ4408" s="318"/>
      <c r="AK4408" s="318"/>
      <c r="AL4408" s="318"/>
      <c r="AM4408" s="318"/>
      <c r="AN4408" s="318"/>
      <c r="AO4408" s="318"/>
      <c r="AP4408" s="318"/>
      <c r="AQ4408" s="318"/>
      <c r="AR4408" s="318"/>
      <c r="AS4408" s="318"/>
      <c r="AT4408" s="318"/>
      <c r="AU4408" s="318"/>
      <c r="AV4408" s="318"/>
      <c r="AW4408" s="318"/>
      <c r="AX4408" s="318"/>
      <c r="AY4408" s="318"/>
      <c r="AZ4408" s="318"/>
      <c r="BA4408" s="318"/>
      <c r="BB4408" s="318"/>
      <c r="BC4408" s="318"/>
      <c r="BD4408" s="318"/>
      <c r="BE4408" s="497"/>
      <c r="BF4408" s="497"/>
      <c r="BG4408" s="497"/>
      <c r="BH4408" s="497"/>
      <c r="BI4408" s="497"/>
      <c r="BJ4408" s="497"/>
      <c r="BK4408" s="497"/>
      <c r="BL4408" s="497"/>
      <c r="BM4408" s="497"/>
      <c r="BN4408" s="497"/>
      <c r="BO4408" s="497"/>
      <c r="BP4408" s="306"/>
      <c r="BQ4408" s="496"/>
      <c r="BR4408" s="496"/>
      <c r="BS4408" s="496"/>
      <c r="BT4408" s="496"/>
      <c r="BU4408" s="496"/>
      <c r="BV4408" s="496"/>
    </row>
    <row r="4409" spans="1:74" s="52" customFormat="1" ht="12.75">
      <c r="A4409" s="45">
        <v>2670.0804681784898</v>
      </c>
      <c r="B4409" s="46" t="s">
        <v>364</v>
      </c>
      <c r="C4409" s="47" t="s">
        <v>399</v>
      </c>
      <c r="D4409" s="48">
        <v>111.30504056007889</v>
      </c>
      <c r="E4409" s="49">
        <v>39.790979999999998</v>
      </c>
      <c r="F4409" s="49">
        <v>2.9399999999999999E-2</v>
      </c>
      <c r="G4409" s="49">
        <v>17.258489999999998</v>
      </c>
      <c r="H4409" s="49">
        <v>0.2344</v>
      </c>
      <c r="I4409" s="49">
        <v>0.1852</v>
      </c>
      <c r="J4409" s="49">
        <v>43.54515</v>
      </c>
      <c r="K4409" s="49">
        <v>0.2525</v>
      </c>
      <c r="L4409" s="49">
        <v>101.35212</v>
      </c>
      <c r="M4409" s="47"/>
      <c r="N4409" s="50">
        <v>0.99605172347057347</v>
      </c>
      <c r="O4409" s="50">
        <v>5.8186200799059597E-4</v>
      </c>
      <c r="P4409" s="50">
        <v>0.36129008656933748</v>
      </c>
      <c r="Q4409" s="50">
        <v>4.7195300495541572E-3</v>
      </c>
      <c r="R4409" s="50">
        <v>3.9266661397741268E-3</v>
      </c>
      <c r="S4409" s="50">
        <v>1.6249709161376187</v>
      </c>
      <c r="T4409" s="50">
        <v>6.7719896518503757E-3</v>
      </c>
      <c r="U4409" s="50">
        <v>2.9995082716400332</v>
      </c>
      <c r="V4409" s="51">
        <v>81.810543222821323</v>
      </c>
      <c r="X4409" s="315">
        <v>0.05</v>
      </c>
      <c r="Y4409" s="315">
        <v>11.69</v>
      </c>
      <c r="Z4409" s="315">
        <v>0.12</v>
      </c>
      <c r="AA4409" s="315">
        <v>1.51</v>
      </c>
      <c r="AB4409" s="315">
        <v>3.72</v>
      </c>
      <c r="AC4409" s="315">
        <v>0.06</v>
      </c>
      <c r="AD4409" s="315">
        <v>0.43</v>
      </c>
      <c r="AE4409" s="312"/>
      <c r="AF4409" s="161" t="s">
        <v>1697</v>
      </c>
      <c r="AG4409" s="318">
        <v>30</v>
      </c>
      <c r="AH4409" s="318">
        <v>15</v>
      </c>
      <c r="AI4409" s="318"/>
      <c r="AJ4409" s="318"/>
      <c r="AK4409" s="318"/>
      <c r="AL4409" s="318"/>
      <c r="AM4409" s="318"/>
      <c r="AN4409" s="318"/>
      <c r="AO4409" s="318"/>
      <c r="AP4409" s="318"/>
      <c r="AQ4409" s="318"/>
      <c r="AR4409" s="318"/>
      <c r="AS4409" s="318"/>
      <c r="AT4409" s="318"/>
      <c r="AU4409" s="318"/>
      <c r="AV4409" s="318"/>
      <c r="AW4409" s="318"/>
      <c r="AX4409" s="318"/>
      <c r="AY4409" s="318"/>
      <c r="AZ4409" s="318"/>
      <c r="BA4409" s="318"/>
      <c r="BB4409" s="318"/>
      <c r="BC4409" s="318"/>
      <c r="BD4409" s="318"/>
      <c r="BE4409" s="497"/>
      <c r="BF4409" s="497"/>
      <c r="BG4409" s="497"/>
      <c r="BH4409" s="497"/>
      <c r="BI4409" s="497"/>
      <c r="BJ4409" s="497"/>
      <c r="BK4409" s="497"/>
      <c r="BL4409" s="497"/>
      <c r="BM4409" s="497"/>
      <c r="BN4409" s="497"/>
      <c r="BO4409" s="497"/>
      <c r="BP4409" s="306"/>
      <c r="BQ4409" s="496"/>
      <c r="BR4409" s="496"/>
      <c r="BS4409" s="496"/>
      <c r="BT4409" s="496"/>
      <c r="BU4409" s="496"/>
      <c r="BV4409" s="496"/>
    </row>
    <row r="4410" spans="1:74" s="52" customFormat="1" ht="12.75">
      <c r="A4410" s="45">
        <v>2670.0804681784898</v>
      </c>
      <c r="B4410" s="46" t="s">
        <v>364</v>
      </c>
      <c r="C4410" s="47" t="s">
        <v>399</v>
      </c>
      <c r="D4410" s="48">
        <v>119.2550405600789</v>
      </c>
      <c r="E4410" s="49">
        <v>40.1708</v>
      </c>
      <c r="F4410" s="49">
        <v>4.3400000000000001E-2</v>
      </c>
      <c r="G4410" s="49">
        <v>17.32845</v>
      </c>
      <c r="H4410" s="49">
        <v>0.23949999999999999</v>
      </c>
      <c r="I4410" s="49">
        <v>0.18049999999999999</v>
      </c>
      <c r="J4410" s="49">
        <v>43.396729999999998</v>
      </c>
      <c r="K4410" s="49">
        <v>0.2515</v>
      </c>
      <c r="L4410" s="49">
        <v>101.69348000000001</v>
      </c>
      <c r="M4410" s="47"/>
      <c r="N4410" s="50">
        <v>1.0010055074237498</v>
      </c>
      <c r="O4410" s="50">
        <v>8.5504925067395314E-4</v>
      </c>
      <c r="P4410" s="50">
        <v>0.36111181470059844</v>
      </c>
      <c r="Q4410" s="50">
        <v>4.8003775530850428E-3</v>
      </c>
      <c r="R4410" s="50">
        <v>3.809683804044171E-3</v>
      </c>
      <c r="S4410" s="50">
        <v>1.6120983660598576</v>
      </c>
      <c r="T4410" s="50">
        <v>6.7146228339931063E-3</v>
      </c>
      <c r="U4410" s="50">
        <v>2.9918713553798169</v>
      </c>
      <c r="V4410" s="51">
        <v>81.699272676495639</v>
      </c>
      <c r="X4410" s="315">
        <v>0.05</v>
      </c>
      <c r="Y4410" s="315">
        <v>7.92</v>
      </c>
      <c r="Z4410" s="315">
        <v>0.12</v>
      </c>
      <c r="AA4410" s="315">
        <v>1.47</v>
      </c>
      <c r="AB4410" s="315">
        <v>3.87</v>
      </c>
      <c r="AC4410" s="315">
        <v>0.06</v>
      </c>
      <c r="AD4410" s="315">
        <v>0.43</v>
      </c>
      <c r="AE4410" s="312"/>
      <c r="AF4410" s="161" t="s">
        <v>1697</v>
      </c>
      <c r="AG4410" s="318">
        <v>30</v>
      </c>
      <c r="AH4410" s="318">
        <v>15</v>
      </c>
      <c r="AI4410" s="318"/>
      <c r="AJ4410" s="318"/>
      <c r="AK4410" s="318"/>
      <c r="AL4410" s="318"/>
      <c r="AM4410" s="318"/>
      <c r="AN4410" s="318"/>
      <c r="AO4410" s="318"/>
      <c r="AP4410" s="318"/>
      <c r="AQ4410" s="318"/>
      <c r="AR4410" s="318"/>
      <c r="AS4410" s="318"/>
      <c r="AT4410" s="318"/>
      <c r="AU4410" s="318"/>
      <c r="AV4410" s="318"/>
      <c r="AW4410" s="318"/>
      <c r="AX4410" s="318"/>
      <c r="AY4410" s="318"/>
      <c r="AZ4410" s="318"/>
      <c r="BA4410" s="318"/>
      <c r="BB4410" s="318"/>
      <c r="BC4410" s="318"/>
      <c r="BD4410" s="318"/>
      <c r="BE4410" s="497"/>
      <c r="BF4410" s="497"/>
      <c r="BG4410" s="497"/>
      <c r="BH4410" s="497"/>
      <c r="BI4410" s="497"/>
      <c r="BJ4410" s="497"/>
      <c r="BK4410" s="497"/>
      <c r="BL4410" s="497"/>
      <c r="BM4410" s="497"/>
      <c r="BN4410" s="497"/>
      <c r="BO4410" s="497"/>
      <c r="BP4410" s="306"/>
      <c r="BQ4410" s="496"/>
      <c r="BR4410" s="496"/>
      <c r="BS4410" s="496"/>
      <c r="BT4410" s="496"/>
      <c r="BU4410" s="496"/>
      <c r="BV4410" s="496"/>
    </row>
    <row r="4411" spans="1:74" s="52" customFormat="1" ht="12.75">
      <c r="A4411" s="45">
        <v>2670.0804681784898</v>
      </c>
      <c r="B4411" s="46" t="s">
        <v>364</v>
      </c>
      <c r="C4411" s="47" t="s">
        <v>399</v>
      </c>
      <c r="D4411" s="48">
        <v>127.2050405600789</v>
      </c>
      <c r="E4411" s="49">
        <v>41.320250000000001</v>
      </c>
      <c r="F4411" s="49">
        <v>4.6100009999999997E-2</v>
      </c>
      <c r="G4411" s="49">
        <v>16.958690000000001</v>
      </c>
      <c r="H4411" s="49">
        <v>0.2311</v>
      </c>
      <c r="I4411" s="49">
        <v>0.24229999999999999</v>
      </c>
      <c r="J4411" s="49">
        <v>43.673769999999998</v>
      </c>
      <c r="K4411" s="49">
        <v>0.27910000000000001</v>
      </c>
      <c r="L4411" s="49">
        <v>102.93001001</v>
      </c>
      <c r="M4411" s="47"/>
      <c r="N4411" s="50">
        <v>1.0117798932292248</v>
      </c>
      <c r="O4411" s="50">
        <v>8.9248214990056266E-4</v>
      </c>
      <c r="P4411" s="50">
        <v>0.3472733044648888</v>
      </c>
      <c r="Q4411" s="50">
        <v>4.5516299030321384E-3</v>
      </c>
      <c r="R4411" s="50">
        <v>5.025303056113456E-3</v>
      </c>
      <c r="S4411" s="50">
        <v>1.5942349737435313</v>
      </c>
      <c r="T4411" s="50">
        <v>7.3221831558097587E-3</v>
      </c>
      <c r="U4411" s="50">
        <v>2.973889579696352</v>
      </c>
      <c r="V4411" s="51">
        <v>82.113220511975115</v>
      </c>
      <c r="X4411" s="315">
        <v>0.05</v>
      </c>
      <c r="Y4411" s="315">
        <v>7.06</v>
      </c>
      <c r="Z4411" s="315">
        <v>0.12</v>
      </c>
      <c r="AA4411" s="315">
        <v>1.5</v>
      </c>
      <c r="AB4411" s="315">
        <v>2.94</v>
      </c>
      <c r="AC4411" s="315">
        <v>0.06</v>
      </c>
      <c r="AD4411" s="315">
        <v>0.39</v>
      </c>
      <c r="AE4411" s="312"/>
      <c r="AF4411" s="161" t="s">
        <v>1697</v>
      </c>
      <c r="AG4411" s="318">
        <v>30</v>
      </c>
      <c r="AH4411" s="318">
        <v>15</v>
      </c>
      <c r="AI4411" s="318"/>
      <c r="AJ4411" s="318"/>
      <c r="AK4411" s="318"/>
      <c r="AL4411" s="318"/>
      <c r="AM4411" s="318"/>
      <c r="AN4411" s="318"/>
      <c r="AO4411" s="318"/>
      <c r="AP4411" s="318"/>
      <c r="AQ4411" s="318"/>
      <c r="AR4411" s="318"/>
      <c r="AS4411" s="318"/>
      <c r="AT4411" s="318"/>
      <c r="AU4411" s="318"/>
      <c r="AV4411" s="318"/>
      <c r="AW4411" s="318"/>
      <c r="AX4411" s="318"/>
      <c r="AY4411" s="318"/>
      <c r="AZ4411" s="318"/>
      <c r="BA4411" s="318"/>
      <c r="BB4411" s="318"/>
      <c r="BC4411" s="318"/>
      <c r="BD4411" s="318"/>
      <c r="BE4411" s="497"/>
      <c r="BF4411" s="497"/>
      <c r="BG4411" s="497"/>
      <c r="BH4411" s="497"/>
      <c r="BI4411" s="497"/>
      <c r="BJ4411" s="497"/>
      <c r="BK4411" s="497"/>
      <c r="BL4411" s="497"/>
      <c r="BM4411" s="497"/>
      <c r="BN4411" s="497"/>
      <c r="BO4411" s="497"/>
      <c r="BP4411" s="306"/>
      <c r="BQ4411" s="496"/>
      <c r="BR4411" s="496"/>
      <c r="BS4411" s="496"/>
      <c r="BT4411" s="496"/>
      <c r="BU4411" s="496"/>
      <c r="BV4411" s="496"/>
    </row>
    <row r="4412" spans="1:74" s="52" customFormat="1" ht="12.75">
      <c r="A4412" s="45">
        <v>2670.0804681784898</v>
      </c>
      <c r="B4412" s="46" t="s">
        <v>364</v>
      </c>
      <c r="C4412" s="47" t="s">
        <v>399</v>
      </c>
      <c r="D4412" s="48">
        <v>135.1550405600789</v>
      </c>
      <c r="E4412" s="49">
        <v>39.790979999999998</v>
      </c>
      <c r="F4412" s="49">
        <v>4.6100009999999997E-2</v>
      </c>
      <c r="G4412" s="49">
        <v>17.67821</v>
      </c>
      <c r="H4412" s="49">
        <v>0.2394</v>
      </c>
      <c r="I4412" s="49">
        <v>0.23280000000000001</v>
      </c>
      <c r="J4412" s="49">
        <v>43.574829999999999</v>
      </c>
      <c r="K4412" s="49">
        <v>0.25040000000000001</v>
      </c>
      <c r="L4412" s="49">
        <v>101.90812000999999</v>
      </c>
      <c r="M4412" s="47"/>
      <c r="N4412" s="50">
        <v>0.99215382167613098</v>
      </c>
      <c r="O4412" s="50">
        <v>9.0880521158585913E-4</v>
      </c>
      <c r="P4412" s="50">
        <v>0.36862828588268087</v>
      </c>
      <c r="Q4412" s="50">
        <v>4.8013394654871384E-3</v>
      </c>
      <c r="R4412" s="50">
        <v>4.9165797648870399E-3</v>
      </c>
      <c r="S4412" s="50">
        <v>1.6197150635773412</v>
      </c>
      <c r="T4412" s="50">
        <v>6.6893873750265408E-3</v>
      </c>
      <c r="U4412" s="50">
        <v>2.9995219214320996</v>
      </c>
      <c r="V4412" s="51">
        <v>81.460531654012883</v>
      </c>
      <c r="X4412" s="315">
        <v>0.05</v>
      </c>
      <c r="Y4412" s="315">
        <v>7.3</v>
      </c>
      <c r="Z4412" s="315">
        <v>0.12</v>
      </c>
      <c r="AA4412" s="315">
        <v>1.48</v>
      </c>
      <c r="AB4412" s="315">
        <v>3.09</v>
      </c>
      <c r="AC4412" s="315">
        <v>0.06</v>
      </c>
      <c r="AD4412" s="315">
        <v>0.43</v>
      </c>
      <c r="AE4412" s="312"/>
      <c r="AF4412" s="161" t="s">
        <v>1697</v>
      </c>
      <c r="AG4412" s="318">
        <v>30</v>
      </c>
      <c r="AH4412" s="318">
        <v>15</v>
      </c>
      <c r="AI4412" s="318"/>
      <c r="AJ4412" s="318"/>
      <c r="AK4412" s="318"/>
      <c r="AL4412" s="318"/>
      <c r="AM4412" s="318"/>
      <c r="AN4412" s="318"/>
      <c r="AO4412" s="318"/>
      <c r="AP4412" s="318"/>
      <c r="AQ4412" s="318"/>
      <c r="AR4412" s="318"/>
      <c r="AS4412" s="318"/>
      <c r="AT4412" s="318"/>
      <c r="AU4412" s="318"/>
      <c r="AV4412" s="318"/>
      <c r="AW4412" s="318"/>
      <c r="AX4412" s="318"/>
      <c r="AY4412" s="318"/>
      <c r="AZ4412" s="318"/>
      <c r="BA4412" s="318"/>
      <c r="BB4412" s="318"/>
      <c r="BC4412" s="318"/>
      <c r="BD4412" s="318"/>
      <c r="BE4412" s="497"/>
      <c r="BF4412" s="497"/>
      <c r="BG4412" s="497"/>
      <c r="BH4412" s="497"/>
      <c r="BI4412" s="497"/>
      <c r="BJ4412" s="497"/>
      <c r="BK4412" s="497"/>
      <c r="BL4412" s="497"/>
      <c r="BM4412" s="497"/>
      <c r="BN4412" s="497"/>
      <c r="BO4412" s="497"/>
      <c r="BP4412" s="306"/>
      <c r="BQ4412" s="496"/>
      <c r="BR4412" s="496"/>
      <c r="BS4412" s="496"/>
      <c r="BT4412" s="496"/>
      <c r="BU4412" s="496"/>
      <c r="BV4412" s="496"/>
    </row>
    <row r="4413" spans="1:74" s="52" customFormat="1" ht="12.75">
      <c r="A4413" s="45">
        <v>2670.0804681784898</v>
      </c>
      <c r="B4413" s="46" t="s">
        <v>364</v>
      </c>
      <c r="C4413" s="47" t="s">
        <v>399</v>
      </c>
      <c r="D4413" s="48">
        <v>143.10504056007889</v>
      </c>
      <c r="E4413" s="49">
        <v>39.571080000000002</v>
      </c>
      <c r="F4413" s="49">
        <v>3.56E-2</v>
      </c>
      <c r="G4413" s="49">
        <v>17.628240000000002</v>
      </c>
      <c r="H4413" s="49">
        <v>0.23280000000000001</v>
      </c>
      <c r="I4413" s="49">
        <v>0.2185</v>
      </c>
      <c r="J4413" s="49">
        <v>43.277999999999999</v>
      </c>
      <c r="K4413" s="49">
        <v>0.25280000000000002</v>
      </c>
      <c r="L4413" s="49">
        <v>101.27712</v>
      </c>
      <c r="M4413" s="47"/>
      <c r="N4413" s="50">
        <v>0.99356231294803043</v>
      </c>
      <c r="O4413" s="50">
        <v>7.0671225004318469E-4</v>
      </c>
      <c r="P4413" s="50">
        <v>0.37015375118481475</v>
      </c>
      <c r="Q4413" s="50">
        <v>4.7015826461544721E-3</v>
      </c>
      <c r="R4413" s="50">
        <v>4.6468043460357721E-3</v>
      </c>
      <c r="S4413" s="50">
        <v>1.6199176392690451</v>
      </c>
      <c r="T4413" s="50">
        <v>6.8006734768031978E-3</v>
      </c>
      <c r="U4413" s="50">
        <v>3.0018570003020231</v>
      </c>
      <c r="V4413" s="51">
        <v>81.399976254098263</v>
      </c>
      <c r="X4413" s="315">
        <v>0.06</v>
      </c>
      <c r="Y4413" s="315">
        <v>9.41</v>
      </c>
      <c r="Z4413" s="315">
        <v>0.12</v>
      </c>
      <c r="AA4413" s="315">
        <v>1.52</v>
      </c>
      <c r="AB4413" s="315">
        <v>3.23</v>
      </c>
      <c r="AC4413" s="315">
        <v>0.06</v>
      </c>
      <c r="AD4413" s="315">
        <v>0.43</v>
      </c>
      <c r="AE4413" s="312"/>
      <c r="AF4413" s="161" t="s">
        <v>1697</v>
      </c>
      <c r="AG4413" s="318">
        <v>30</v>
      </c>
      <c r="AH4413" s="318">
        <v>15</v>
      </c>
      <c r="AI4413" s="318"/>
      <c r="AJ4413" s="318"/>
      <c r="AK4413" s="318"/>
      <c r="AL4413" s="318"/>
      <c r="AM4413" s="318"/>
      <c r="AN4413" s="318"/>
      <c r="AO4413" s="318"/>
      <c r="AP4413" s="318"/>
      <c r="AQ4413" s="318"/>
      <c r="AR4413" s="318"/>
      <c r="AS4413" s="318"/>
      <c r="AT4413" s="318"/>
      <c r="AU4413" s="318"/>
      <c r="AV4413" s="318"/>
      <c r="AW4413" s="318"/>
      <c r="AX4413" s="318"/>
      <c r="AY4413" s="318"/>
      <c r="AZ4413" s="318"/>
      <c r="BA4413" s="318"/>
      <c r="BB4413" s="318"/>
      <c r="BC4413" s="318"/>
      <c r="BD4413" s="318"/>
      <c r="BE4413" s="497"/>
      <c r="BF4413" s="497"/>
      <c r="BG4413" s="497"/>
      <c r="BH4413" s="497"/>
      <c r="BI4413" s="497"/>
      <c r="BJ4413" s="497"/>
      <c r="BK4413" s="497"/>
      <c r="BL4413" s="497"/>
      <c r="BM4413" s="497"/>
      <c r="BN4413" s="497"/>
      <c r="BO4413" s="497"/>
      <c r="BP4413" s="306"/>
      <c r="BQ4413" s="496"/>
      <c r="BR4413" s="496"/>
      <c r="BS4413" s="496"/>
      <c r="BT4413" s="496"/>
      <c r="BU4413" s="496"/>
      <c r="BV4413" s="496"/>
    </row>
    <row r="4414" spans="1:74" s="52" customFormat="1" ht="12.75">
      <c r="A4414" s="45">
        <v>2670.0804681784898</v>
      </c>
      <c r="B4414" s="46" t="s">
        <v>364</v>
      </c>
      <c r="C4414" s="47" t="s">
        <v>399</v>
      </c>
      <c r="D4414" s="48">
        <v>151.05504056007888</v>
      </c>
      <c r="E4414" s="49">
        <v>39.790979999999998</v>
      </c>
      <c r="F4414" s="49">
        <v>4.19E-2</v>
      </c>
      <c r="G4414" s="49">
        <v>17.63824</v>
      </c>
      <c r="H4414" s="49">
        <v>0.20180000000000001</v>
      </c>
      <c r="I4414" s="49">
        <v>0.24759999999999999</v>
      </c>
      <c r="J4414" s="49">
        <v>43.248309999999996</v>
      </c>
      <c r="K4414" s="49">
        <v>0.2485</v>
      </c>
      <c r="L4414" s="49">
        <v>101.48982999999998</v>
      </c>
      <c r="M4414" s="47"/>
      <c r="N4414" s="50">
        <v>0.99622928554186696</v>
      </c>
      <c r="O4414" s="50">
        <v>8.2940014493307259E-4</v>
      </c>
      <c r="P4414" s="50">
        <v>0.36930561479362933</v>
      </c>
      <c r="Q4414" s="50">
        <v>4.0638692178516364E-3</v>
      </c>
      <c r="R4414" s="50">
        <v>5.2506255610843856E-3</v>
      </c>
      <c r="S4414" s="50">
        <v>1.6141814635983778</v>
      </c>
      <c r="T4414" s="50">
        <v>6.6658986985915171E-3</v>
      </c>
      <c r="U4414" s="50">
        <v>2.9980130565823431</v>
      </c>
      <c r="V4414" s="51">
        <v>81.380992151810659</v>
      </c>
      <c r="X4414" s="315">
        <v>0.05</v>
      </c>
      <c r="Y4414" s="315">
        <v>8.08</v>
      </c>
      <c r="Z4414" s="315">
        <v>0.12</v>
      </c>
      <c r="AA4414" s="315">
        <v>1.78</v>
      </c>
      <c r="AB4414" s="315">
        <v>2.78</v>
      </c>
      <c r="AC4414" s="315">
        <v>0.06</v>
      </c>
      <c r="AD4414" s="315">
        <v>0.43</v>
      </c>
      <c r="AE4414" s="312"/>
      <c r="AF4414" s="161" t="s">
        <v>1697</v>
      </c>
      <c r="AG4414" s="318">
        <v>30</v>
      </c>
      <c r="AH4414" s="318">
        <v>15</v>
      </c>
      <c r="AI4414" s="318"/>
      <c r="AJ4414" s="318"/>
      <c r="AK4414" s="318"/>
      <c r="AL4414" s="318"/>
      <c r="AM4414" s="318"/>
      <c r="AN4414" s="318"/>
      <c r="AO4414" s="318"/>
      <c r="AP4414" s="318"/>
      <c r="AQ4414" s="318"/>
      <c r="AR4414" s="318"/>
      <c r="AS4414" s="318"/>
      <c r="AT4414" s="318"/>
      <c r="AU4414" s="318"/>
      <c r="AV4414" s="318"/>
      <c r="AW4414" s="318"/>
      <c r="AX4414" s="318"/>
      <c r="AY4414" s="318"/>
      <c r="AZ4414" s="318"/>
      <c r="BA4414" s="318"/>
      <c r="BB4414" s="318"/>
      <c r="BC4414" s="318"/>
      <c r="BD4414" s="318"/>
      <c r="BE4414" s="497"/>
      <c r="BF4414" s="497"/>
      <c r="BG4414" s="497"/>
      <c r="BH4414" s="497"/>
      <c r="BI4414" s="497"/>
      <c r="BJ4414" s="497"/>
      <c r="BK4414" s="497"/>
      <c r="BL4414" s="497"/>
      <c r="BM4414" s="497"/>
      <c r="BN4414" s="497"/>
      <c r="BO4414" s="497"/>
      <c r="BP4414" s="306"/>
      <c r="BQ4414" s="496"/>
      <c r="BR4414" s="496"/>
      <c r="BS4414" s="496"/>
      <c r="BT4414" s="496"/>
      <c r="BU4414" s="496"/>
      <c r="BV4414" s="496"/>
    </row>
    <row r="4415" spans="1:74" s="52" customFormat="1" ht="12.75">
      <c r="A4415" s="45">
        <v>2670.0804681784898</v>
      </c>
      <c r="B4415" s="46" t="s">
        <v>364</v>
      </c>
      <c r="C4415" s="47" t="s">
        <v>399</v>
      </c>
      <c r="D4415" s="48">
        <v>159.00504056007887</v>
      </c>
      <c r="E4415" s="49">
        <v>39.830959999999997</v>
      </c>
      <c r="F4415" s="49">
        <v>5.11E-2</v>
      </c>
      <c r="G4415" s="49">
        <v>17.928049999999999</v>
      </c>
      <c r="H4415" s="49">
        <v>0.21870000000000001</v>
      </c>
      <c r="I4415" s="49">
        <v>0.22439999999999999</v>
      </c>
      <c r="J4415" s="49">
        <v>43.12959</v>
      </c>
      <c r="K4415" s="49">
        <v>0.2455</v>
      </c>
      <c r="L4415" s="49">
        <v>101.71029999999999</v>
      </c>
      <c r="M4415" s="47"/>
      <c r="N4415" s="50">
        <v>0.99618300551075789</v>
      </c>
      <c r="O4415" s="50">
        <v>1.0104496316865122E-3</v>
      </c>
      <c r="P4415" s="50">
        <v>0.3749793945208561</v>
      </c>
      <c r="Q4415" s="50">
        <v>4.3995780856270891E-3</v>
      </c>
      <c r="R4415" s="50">
        <v>4.7536471983998536E-3</v>
      </c>
      <c r="S4415" s="50">
        <v>1.6080599289787509</v>
      </c>
      <c r="T4415" s="50">
        <v>6.5785093857811021E-3</v>
      </c>
      <c r="U4415" s="50">
        <v>2.9975367531887929</v>
      </c>
      <c r="V4415" s="51">
        <v>81.090672783074012</v>
      </c>
      <c r="X4415" s="315">
        <v>0.05</v>
      </c>
      <c r="Y4415" s="315">
        <v>6.5</v>
      </c>
      <c r="Z4415" s="315">
        <v>0.12</v>
      </c>
      <c r="AA4415" s="315">
        <v>1.63</v>
      </c>
      <c r="AB4415" s="315">
        <v>3.23</v>
      </c>
      <c r="AC4415" s="315">
        <v>0.06</v>
      </c>
      <c r="AD4415" s="315">
        <v>0.44</v>
      </c>
      <c r="AE4415" s="312"/>
      <c r="AF4415" s="161" t="s">
        <v>1697</v>
      </c>
      <c r="AG4415" s="318">
        <v>30</v>
      </c>
      <c r="AH4415" s="318">
        <v>15</v>
      </c>
      <c r="AI4415" s="318"/>
      <c r="AJ4415" s="318"/>
      <c r="AK4415" s="318"/>
      <c r="AL4415" s="318"/>
      <c r="AM4415" s="318"/>
      <c r="AN4415" s="318"/>
      <c r="AO4415" s="318"/>
      <c r="AP4415" s="318"/>
      <c r="AQ4415" s="318"/>
      <c r="AR4415" s="318"/>
      <c r="AS4415" s="318"/>
      <c r="AT4415" s="318"/>
      <c r="AU4415" s="318"/>
      <c r="AV4415" s="318"/>
      <c r="AW4415" s="318"/>
      <c r="AX4415" s="318"/>
      <c r="AY4415" s="318"/>
      <c r="AZ4415" s="318"/>
      <c r="BA4415" s="318"/>
      <c r="BB4415" s="318"/>
      <c r="BC4415" s="318"/>
      <c r="BD4415" s="318"/>
      <c r="BE4415" s="497"/>
      <c r="BF4415" s="497"/>
      <c r="BG4415" s="497"/>
      <c r="BH4415" s="497"/>
      <c r="BI4415" s="497"/>
      <c r="BJ4415" s="497"/>
      <c r="BK4415" s="497"/>
      <c r="BL4415" s="497"/>
      <c r="BM4415" s="497"/>
      <c r="BN4415" s="497"/>
      <c r="BO4415" s="497"/>
      <c r="BP4415" s="306"/>
      <c r="BQ4415" s="496"/>
      <c r="BR4415" s="496"/>
      <c r="BS4415" s="496"/>
      <c r="BT4415" s="496"/>
      <c r="BU4415" s="496"/>
      <c r="BV4415" s="496"/>
    </row>
    <row r="4416" spans="1:74" s="52" customFormat="1" ht="12.75">
      <c r="A4416" s="45">
        <v>2670.0804681784898</v>
      </c>
      <c r="B4416" s="46" t="s">
        <v>364</v>
      </c>
      <c r="C4416" s="47" t="s">
        <v>399</v>
      </c>
      <c r="D4416" s="48">
        <v>166.95504056007886</v>
      </c>
      <c r="E4416" s="49">
        <v>39.790979999999998</v>
      </c>
      <c r="F4416" s="49">
        <v>3.7900000000000003E-2</v>
      </c>
      <c r="G4416" s="49">
        <v>17.928049999999999</v>
      </c>
      <c r="H4416" s="49">
        <v>0.2394</v>
      </c>
      <c r="I4416" s="49">
        <v>0.22189999999999999</v>
      </c>
      <c r="J4416" s="49">
        <v>43.198839999999997</v>
      </c>
      <c r="K4416" s="49">
        <v>0.25979999999999998</v>
      </c>
      <c r="L4416" s="49">
        <v>101.74807</v>
      </c>
      <c r="M4416" s="47"/>
      <c r="N4416" s="50">
        <v>0.99514959942900683</v>
      </c>
      <c r="O4416" s="50">
        <v>7.4940806429246373E-4</v>
      </c>
      <c r="P4416" s="50">
        <v>0.37496677358752895</v>
      </c>
      <c r="Q4416" s="50">
        <v>4.8158369613798737E-3</v>
      </c>
      <c r="R4416" s="50">
        <v>4.7005294565864086E-3</v>
      </c>
      <c r="S4416" s="50">
        <v>1.6105876616878627</v>
      </c>
      <c r="T4416" s="50">
        <v>6.9614631943345487E-3</v>
      </c>
      <c r="U4416" s="50">
        <v>2.9993954213601826</v>
      </c>
      <c r="V4416" s="51">
        <v>81.115260960572854</v>
      </c>
      <c r="X4416" s="315">
        <v>0.05</v>
      </c>
      <c r="Y4416" s="315">
        <v>9.0399999999999991</v>
      </c>
      <c r="Z4416" s="315">
        <v>0.12</v>
      </c>
      <c r="AA4416" s="315">
        <v>1.49</v>
      </c>
      <c r="AB4416" s="315">
        <v>3.1</v>
      </c>
      <c r="AC4416" s="315">
        <v>0.06</v>
      </c>
      <c r="AD4416" s="315">
        <v>0.42</v>
      </c>
      <c r="AE4416" s="312"/>
      <c r="AF4416" s="161" t="s">
        <v>1697</v>
      </c>
      <c r="AG4416" s="318">
        <v>30</v>
      </c>
      <c r="AH4416" s="318">
        <v>15</v>
      </c>
      <c r="AI4416" s="318"/>
      <c r="AJ4416" s="318"/>
      <c r="AK4416" s="318"/>
      <c r="AL4416" s="318"/>
      <c r="AM4416" s="318"/>
      <c r="AN4416" s="318"/>
      <c r="AO4416" s="318"/>
      <c r="AP4416" s="318"/>
      <c r="AQ4416" s="318"/>
      <c r="AR4416" s="318"/>
      <c r="AS4416" s="318"/>
      <c r="AT4416" s="318"/>
      <c r="AU4416" s="318"/>
      <c r="AV4416" s="318"/>
      <c r="AW4416" s="318"/>
      <c r="AX4416" s="318"/>
      <c r="AY4416" s="318"/>
      <c r="AZ4416" s="318"/>
      <c r="BA4416" s="318"/>
      <c r="BB4416" s="318"/>
      <c r="BC4416" s="318"/>
      <c r="BD4416" s="318"/>
      <c r="BE4416" s="497"/>
      <c r="BF4416" s="497"/>
      <c r="BG4416" s="497"/>
      <c r="BH4416" s="497"/>
      <c r="BI4416" s="497"/>
      <c r="BJ4416" s="497"/>
      <c r="BK4416" s="497"/>
      <c r="BL4416" s="497"/>
      <c r="BM4416" s="497"/>
      <c r="BN4416" s="497"/>
      <c r="BO4416" s="497"/>
      <c r="BP4416" s="306"/>
      <c r="BQ4416" s="496"/>
      <c r="BR4416" s="496"/>
      <c r="BS4416" s="496"/>
      <c r="BT4416" s="496"/>
      <c r="BU4416" s="496"/>
      <c r="BV4416" s="496"/>
    </row>
    <row r="4417" spans="1:74" s="52" customFormat="1" ht="12.75">
      <c r="A4417" s="45">
        <v>2670.0804681784898</v>
      </c>
      <c r="B4417" s="46" t="s">
        <v>364</v>
      </c>
      <c r="C4417" s="47" t="s">
        <v>399</v>
      </c>
      <c r="D4417" s="48">
        <v>174.90504056007885</v>
      </c>
      <c r="E4417" s="49">
        <v>39.750999999999998</v>
      </c>
      <c r="F4417" s="49">
        <v>4.2299999999999997E-2</v>
      </c>
      <c r="G4417" s="49">
        <v>17.79813</v>
      </c>
      <c r="H4417" s="49">
        <v>0.2336</v>
      </c>
      <c r="I4417" s="49">
        <v>0.22739999999999999</v>
      </c>
      <c r="J4417" s="49">
        <v>43.179049999999997</v>
      </c>
      <c r="K4417" s="49">
        <v>0.251</v>
      </c>
      <c r="L4417" s="49">
        <v>101.55948000000001</v>
      </c>
      <c r="M4417" s="47"/>
      <c r="N4417" s="50">
        <v>0.99515637463849449</v>
      </c>
      <c r="O4417" s="50">
        <v>8.3725751286359187E-4</v>
      </c>
      <c r="P4417" s="50">
        <v>0.3726264160086229</v>
      </c>
      <c r="Q4417" s="50">
        <v>4.7039208077212366E-3</v>
      </c>
      <c r="R4417" s="50">
        <v>4.8219141111062441E-3</v>
      </c>
      <c r="S4417" s="50">
        <v>1.6114799238903703</v>
      </c>
      <c r="T4417" s="50">
        <v>6.7324732999392792E-3</v>
      </c>
      <c r="U4417" s="50">
        <v>2.9976042061469514</v>
      </c>
      <c r="V4417" s="51">
        <v>81.21943322717307</v>
      </c>
      <c r="X4417" s="315">
        <v>0.05</v>
      </c>
      <c r="Y4417" s="315">
        <v>8.01</v>
      </c>
      <c r="Z4417" s="315">
        <v>0.12</v>
      </c>
      <c r="AA4417" s="315">
        <v>1.53</v>
      </c>
      <c r="AB4417" s="315">
        <v>3.22</v>
      </c>
      <c r="AC4417" s="315">
        <v>0.06</v>
      </c>
      <c r="AD4417" s="315">
        <v>0.43</v>
      </c>
      <c r="AE4417" s="312"/>
      <c r="AF4417" s="161" t="s">
        <v>1697</v>
      </c>
      <c r="AG4417" s="318">
        <v>30</v>
      </c>
      <c r="AH4417" s="318">
        <v>15</v>
      </c>
      <c r="AI4417" s="318"/>
      <c r="AJ4417" s="318"/>
      <c r="AK4417" s="318"/>
      <c r="AL4417" s="318"/>
      <c r="AM4417" s="318"/>
      <c r="AN4417" s="318"/>
      <c r="AO4417" s="318"/>
      <c r="AP4417" s="318"/>
      <c r="AQ4417" s="318"/>
      <c r="AR4417" s="318"/>
      <c r="AS4417" s="318"/>
      <c r="AT4417" s="318"/>
      <c r="AU4417" s="318"/>
      <c r="AV4417" s="318"/>
      <c r="AW4417" s="318"/>
      <c r="AX4417" s="318"/>
      <c r="AY4417" s="318"/>
      <c r="AZ4417" s="318"/>
      <c r="BA4417" s="318"/>
      <c r="BB4417" s="318"/>
      <c r="BC4417" s="318"/>
      <c r="BD4417" s="318"/>
      <c r="BE4417" s="497"/>
      <c r="BF4417" s="497"/>
      <c r="BG4417" s="497"/>
      <c r="BH4417" s="497"/>
      <c r="BI4417" s="497"/>
      <c r="BJ4417" s="497"/>
      <c r="BK4417" s="497"/>
      <c r="BL4417" s="497"/>
      <c r="BM4417" s="497"/>
      <c r="BN4417" s="497"/>
      <c r="BO4417" s="497"/>
      <c r="BP4417" s="306"/>
      <c r="BQ4417" s="496"/>
      <c r="BR4417" s="496"/>
      <c r="BS4417" s="496"/>
      <c r="BT4417" s="496"/>
      <c r="BU4417" s="496"/>
      <c r="BV4417" s="496"/>
    </row>
    <row r="4418" spans="1:74" s="52" customFormat="1" ht="12.75">
      <c r="A4418" s="45">
        <v>2670.0804681784898</v>
      </c>
      <c r="B4418" s="46" t="s">
        <v>364</v>
      </c>
      <c r="C4418" s="47" t="s">
        <v>399</v>
      </c>
      <c r="D4418" s="48">
        <v>182.85504056007883</v>
      </c>
      <c r="E4418" s="49">
        <v>39.860950000000003</v>
      </c>
      <c r="F4418" s="49">
        <v>3.6700000000000003E-2</v>
      </c>
      <c r="G4418" s="49">
        <v>18.04796</v>
      </c>
      <c r="H4418" s="49">
        <v>0.2</v>
      </c>
      <c r="I4418" s="49">
        <v>0.2492</v>
      </c>
      <c r="J4418" s="49">
        <v>43.109789999999997</v>
      </c>
      <c r="K4418" s="49">
        <v>0.24709999999999999</v>
      </c>
      <c r="L4418" s="49">
        <v>101.84220000000002</v>
      </c>
      <c r="M4418" s="47"/>
      <c r="N4418" s="50">
        <v>0.996006385407186</v>
      </c>
      <c r="O4418" s="50">
        <v>7.2502996669137839E-4</v>
      </c>
      <c r="P4418" s="50">
        <v>0.37713652189809055</v>
      </c>
      <c r="Q4418" s="50">
        <v>4.0196511667233096E-3</v>
      </c>
      <c r="R4418" s="50">
        <v>5.2740987241280315E-3</v>
      </c>
      <c r="S4418" s="50">
        <v>1.6058276463872989</v>
      </c>
      <c r="T4418" s="50">
        <v>6.6152288142195294E-3</v>
      </c>
      <c r="U4418" s="50">
        <v>2.9975181893482659</v>
      </c>
      <c r="V4418" s="51">
        <v>80.981173138181845</v>
      </c>
      <c r="X4418" s="315">
        <v>0.05</v>
      </c>
      <c r="Y4418" s="315">
        <v>9.4499999999999993</v>
      </c>
      <c r="Z4418" s="315">
        <v>0.12</v>
      </c>
      <c r="AA4418" s="315">
        <v>1.79</v>
      </c>
      <c r="AB4418" s="315">
        <v>2.89</v>
      </c>
      <c r="AC4418" s="315">
        <v>0.06</v>
      </c>
      <c r="AD4418" s="315">
        <v>0.44</v>
      </c>
      <c r="AE4418" s="312"/>
      <c r="AF4418" s="161" t="s">
        <v>1697</v>
      </c>
      <c r="AG4418" s="318">
        <v>30</v>
      </c>
      <c r="AH4418" s="318">
        <v>15</v>
      </c>
      <c r="AI4418" s="318"/>
      <c r="AJ4418" s="318"/>
      <c r="AK4418" s="318"/>
      <c r="AL4418" s="318"/>
      <c r="AM4418" s="318"/>
      <c r="AN4418" s="318"/>
      <c r="AO4418" s="318"/>
      <c r="AP4418" s="318"/>
      <c r="AQ4418" s="318"/>
      <c r="AR4418" s="318"/>
      <c r="AS4418" s="318"/>
      <c r="AT4418" s="318"/>
      <c r="AU4418" s="318"/>
      <c r="AV4418" s="318"/>
      <c r="AW4418" s="318"/>
      <c r="AX4418" s="318"/>
      <c r="AY4418" s="318"/>
      <c r="AZ4418" s="318"/>
      <c r="BA4418" s="318"/>
      <c r="BB4418" s="318"/>
      <c r="BC4418" s="318"/>
      <c r="BD4418" s="318"/>
      <c r="BE4418" s="497"/>
      <c r="BF4418" s="497"/>
      <c r="BG4418" s="497"/>
      <c r="BH4418" s="497"/>
      <c r="BI4418" s="497"/>
      <c r="BJ4418" s="497"/>
      <c r="BK4418" s="497"/>
      <c r="BL4418" s="497"/>
      <c r="BM4418" s="497"/>
      <c r="BN4418" s="497"/>
      <c r="BO4418" s="497"/>
      <c r="BP4418" s="306"/>
      <c r="BQ4418" s="496"/>
      <c r="BR4418" s="496"/>
      <c r="BS4418" s="496"/>
      <c r="BT4418" s="496"/>
      <c r="BU4418" s="496"/>
      <c r="BV4418" s="496"/>
    </row>
    <row r="4419" spans="1:74" s="52" customFormat="1" ht="12.75">
      <c r="A4419" s="45">
        <v>2670.0804681784898</v>
      </c>
      <c r="B4419" s="46" t="s">
        <v>364</v>
      </c>
      <c r="C4419" s="47" t="s">
        <v>399</v>
      </c>
      <c r="D4419" s="48">
        <v>190.80504056007882</v>
      </c>
      <c r="E4419" s="49">
        <v>39.750999999999998</v>
      </c>
      <c r="F4419" s="49">
        <v>4.7100000000000003E-2</v>
      </c>
      <c r="G4419" s="49">
        <v>18.027979999999999</v>
      </c>
      <c r="H4419" s="49">
        <v>0.223</v>
      </c>
      <c r="I4419" s="49">
        <v>0.21640000000000001</v>
      </c>
      <c r="J4419" s="49">
        <v>43.010849999999998</v>
      </c>
      <c r="K4419" s="49">
        <v>0.24379999999999999</v>
      </c>
      <c r="L4419" s="49">
        <v>101.57562999999999</v>
      </c>
      <c r="M4419" s="47"/>
      <c r="N4419" s="50">
        <v>0.99612387203508479</v>
      </c>
      <c r="O4419" s="50">
        <v>9.3317181203022084E-4</v>
      </c>
      <c r="P4419" s="50">
        <v>0.37780556540159144</v>
      </c>
      <c r="Q4419" s="50">
        <v>4.4948380123669219E-3</v>
      </c>
      <c r="R4419" s="50">
        <v>4.5931252167362687E-3</v>
      </c>
      <c r="S4419" s="50">
        <v>1.6067631409254171</v>
      </c>
      <c r="T4419" s="50">
        <v>6.5457081583285706E-3</v>
      </c>
      <c r="U4419" s="50">
        <v>2.9983488495225741</v>
      </c>
      <c r="V4419" s="51">
        <v>80.962837708913355</v>
      </c>
      <c r="X4419" s="315">
        <v>0.05</v>
      </c>
      <c r="Y4419" s="315">
        <v>7.15</v>
      </c>
      <c r="Z4419" s="315">
        <v>0.12</v>
      </c>
      <c r="AA4419" s="315">
        <v>1.58</v>
      </c>
      <c r="AB4419" s="315">
        <v>3.19</v>
      </c>
      <c r="AC4419" s="315">
        <v>0.06</v>
      </c>
      <c r="AD4419" s="315">
        <v>0.44</v>
      </c>
      <c r="AE4419" s="312"/>
      <c r="AF4419" s="161" t="s">
        <v>1697</v>
      </c>
      <c r="AG4419" s="318">
        <v>30</v>
      </c>
      <c r="AH4419" s="318">
        <v>15</v>
      </c>
      <c r="AI4419" s="318"/>
      <c r="AJ4419" s="318"/>
      <c r="AK4419" s="318"/>
      <c r="AL4419" s="318"/>
      <c r="AM4419" s="318"/>
      <c r="AN4419" s="318"/>
      <c r="AO4419" s="318"/>
      <c r="AP4419" s="318"/>
      <c r="AQ4419" s="318"/>
      <c r="AR4419" s="318"/>
      <c r="AS4419" s="318"/>
      <c r="AT4419" s="318"/>
      <c r="AU4419" s="318"/>
      <c r="AV4419" s="318"/>
      <c r="AW4419" s="318"/>
      <c r="AX4419" s="318"/>
      <c r="AY4419" s="318"/>
      <c r="AZ4419" s="318"/>
      <c r="BA4419" s="318"/>
      <c r="BB4419" s="318"/>
      <c r="BC4419" s="318"/>
      <c r="BD4419" s="318"/>
      <c r="BE4419" s="497"/>
      <c r="BF4419" s="497"/>
      <c r="BG4419" s="497"/>
      <c r="BH4419" s="497"/>
      <c r="BI4419" s="497"/>
      <c r="BJ4419" s="497"/>
      <c r="BK4419" s="497"/>
      <c r="BL4419" s="497"/>
      <c r="BM4419" s="497"/>
      <c r="BN4419" s="497"/>
      <c r="BO4419" s="497"/>
      <c r="BP4419" s="306"/>
      <c r="BQ4419" s="496"/>
      <c r="BR4419" s="496"/>
      <c r="BS4419" s="496"/>
      <c r="BT4419" s="496"/>
      <c r="BU4419" s="496"/>
      <c r="BV4419" s="496"/>
    </row>
    <row r="4420" spans="1:74" s="52" customFormat="1" ht="12.75">
      <c r="A4420" s="45">
        <v>2670.0804681784898</v>
      </c>
      <c r="B4420" s="46" t="s">
        <v>364</v>
      </c>
      <c r="C4420" s="47" t="s">
        <v>399</v>
      </c>
      <c r="D4420" s="48">
        <v>198.75504056007881</v>
      </c>
      <c r="E4420" s="49">
        <v>39.810969999999998</v>
      </c>
      <c r="F4420" s="49">
        <v>1.23E-2</v>
      </c>
      <c r="G4420" s="49">
        <v>18.06795</v>
      </c>
      <c r="H4420" s="49">
        <v>0.22950000000000001</v>
      </c>
      <c r="I4420" s="49">
        <v>0.22550000000000001</v>
      </c>
      <c r="J4420" s="49">
        <v>42.981169999999999</v>
      </c>
      <c r="K4420" s="49">
        <v>0.24360000000000001</v>
      </c>
      <c r="L4420" s="49">
        <v>101.64989</v>
      </c>
      <c r="M4420" s="47"/>
      <c r="N4420" s="50">
        <v>0.99683225111105322</v>
      </c>
      <c r="O4420" s="50">
        <v>2.4350049458998923E-4</v>
      </c>
      <c r="P4420" s="50">
        <v>0.3783416863325329</v>
      </c>
      <c r="Q4420" s="50">
        <v>4.6221698825340751E-3</v>
      </c>
      <c r="R4420" s="50">
        <v>4.7824628663340864E-3</v>
      </c>
      <c r="S4420" s="50">
        <v>1.6043757907711278</v>
      </c>
      <c r="T4420" s="50">
        <v>6.5351303219161909E-3</v>
      </c>
      <c r="U4420" s="50">
        <v>2.9971577727045071</v>
      </c>
      <c r="V4420" s="51">
        <v>80.91802333405505</v>
      </c>
      <c r="X4420" s="315">
        <v>0.05</v>
      </c>
      <c r="Y4420" s="315">
        <v>27.75</v>
      </c>
      <c r="Z4420" s="315">
        <v>0.12</v>
      </c>
      <c r="AA4420" s="315">
        <v>1.54</v>
      </c>
      <c r="AB4420" s="315">
        <v>3.09</v>
      </c>
      <c r="AC4420" s="315">
        <v>0.06</v>
      </c>
      <c r="AD4420" s="315">
        <v>0.44</v>
      </c>
      <c r="AE4420" s="312"/>
      <c r="AF4420" s="161" t="s">
        <v>1697</v>
      </c>
      <c r="AG4420" s="318">
        <v>30</v>
      </c>
      <c r="AH4420" s="318">
        <v>15</v>
      </c>
      <c r="AI4420" s="318"/>
      <c r="AJ4420" s="318"/>
      <c r="AK4420" s="318"/>
      <c r="AL4420" s="318"/>
      <c r="AM4420" s="318"/>
      <c r="AN4420" s="318"/>
      <c r="AO4420" s="318"/>
      <c r="AP4420" s="318"/>
      <c r="AQ4420" s="318"/>
      <c r="AR4420" s="318"/>
      <c r="AS4420" s="318"/>
      <c r="AT4420" s="318"/>
      <c r="AU4420" s="318"/>
      <c r="AV4420" s="318"/>
      <c r="AW4420" s="318"/>
      <c r="AX4420" s="318"/>
      <c r="AY4420" s="318"/>
      <c r="AZ4420" s="318"/>
      <c r="BA4420" s="318"/>
      <c r="BB4420" s="318"/>
      <c r="BC4420" s="318"/>
      <c r="BD4420" s="318"/>
      <c r="BE4420" s="497"/>
      <c r="BF4420" s="497"/>
      <c r="BG4420" s="497"/>
      <c r="BH4420" s="497"/>
      <c r="BI4420" s="497"/>
      <c r="BJ4420" s="497"/>
      <c r="BK4420" s="497"/>
      <c r="BL4420" s="497"/>
      <c r="BM4420" s="497"/>
      <c r="BN4420" s="497"/>
      <c r="BO4420" s="497"/>
      <c r="BP4420" s="306"/>
      <c r="BQ4420" s="496"/>
      <c r="BR4420" s="496"/>
      <c r="BS4420" s="496"/>
      <c r="BT4420" s="496"/>
      <c r="BU4420" s="496"/>
      <c r="BV4420" s="496"/>
    </row>
    <row r="4421" spans="1:74" s="52" customFormat="1" ht="12.75">
      <c r="A4421" s="45">
        <v>2670.0804681784898</v>
      </c>
      <c r="B4421" s="46" t="s">
        <v>364</v>
      </c>
      <c r="C4421" s="47" t="s">
        <v>399</v>
      </c>
      <c r="D4421" s="48">
        <v>206.7050405600788</v>
      </c>
      <c r="E4421" s="49">
        <v>39.790979999999998</v>
      </c>
      <c r="F4421" s="49">
        <v>4.1300000000000003E-2</v>
      </c>
      <c r="G4421" s="49">
        <v>18.10793</v>
      </c>
      <c r="H4421" s="49">
        <v>0.2283</v>
      </c>
      <c r="I4421" s="49">
        <v>0.25990000000000002</v>
      </c>
      <c r="J4421" s="49">
        <v>43.070219999999999</v>
      </c>
      <c r="K4421" s="49">
        <v>0.24479999999999999</v>
      </c>
      <c r="L4421" s="49">
        <v>101.80973</v>
      </c>
      <c r="M4421" s="47"/>
      <c r="N4421" s="50">
        <v>0.9953504421975129</v>
      </c>
      <c r="O4421" s="50">
        <v>8.1680209889269627E-4</v>
      </c>
      <c r="P4421" s="50">
        <v>0.37880541564037301</v>
      </c>
      <c r="Q4421" s="50">
        <v>4.5934731506261034E-3</v>
      </c>
      <c r="R4421" s="50">
        <v>5.5065983090623119E-3</v>
      </c>
      <c r="S4421" s="50">
        <v>1.6061163901262627</v>
      </c>
      <c r="T4421" s="50">
        <v>6.5608549948585823E-3</v>
      </c>
      <c r="U4421" s="50">
        <v>2.9987836303028801</v>
      </c>
      <c r="V4421" s="51">
        <v>80.915851972613737</v>
      </c>
      <c r="X4421" s="315">
        <v>0.05</v>
      </c>
      <c r="Y4421" s="315">
        <v>8.09</v>
      </c>
      <c r="Z4421" s="315">
        <v>0.12</v>
      </c>
      <c r="AA4421" s="315">
        <v>1.56</v>
      </c>
      <c r="AB4421" s="315">
        <v>2.75</v>
      </c>
      <c r="AC4421" s="315">
        <v>0.06</v>
      </c>
      <c r="AD4421" s="315">
        <v>0.44</v>
      </c>
      <c r="AE4421" s="312"/>
      <c r="AF4421" s="161" t="s">
        <v>1697</v>
      </c>
      <c r="AG4421" s="318">
        <v>30</v>
      </c>
      <c r="AH4421" s="318">
        <v>15</v>
      </c>
      <c r="AI4421" s="318"/>
      <c r="AJ4421" s="318"/>
      <c r="AK4421" s="318"/>
      <c r="AL4421" s="318"/>
      <c r="AM4421" s="318"/>
      <c r="AN4421" s="318"/>
      <c r="AO4421" s="318"/>
      <c r="AP4421" s="318"/>
      <c r="AQ4421" s="318"/>
      <c r="AR4421" s="318"/>
      <c r="AS4421" s="318"/>
      <c r="AT4421" s="318"/>
      <c r="AU4421" s="318"/>
      <c r="AV4421" s="318"/>
      <c r="AW4421" s="318"/>
      <c r="AX4421" s="318"/>
      <c r="AY4421" s="318"/>
      <c r="AZ4421" s="318"/>
      <c r="BA4421" s="318"/>
      <c r="BB4421" s="318"/>
      <c r="BC4421" s="318"/>
      <c r="BD4421" s="318"/>
      <c r="BE4421" s="497"/>
      <c r="BF4421" s="497"/>
      <c r="BG4421" s="497"/>
      <c r="BH4421" s="497"/>
      <c r="BI4421" s="497"/>
      <c r="BJ4421" s="497"/>
      <c r="BK4421" s="497"/>
      <c r="BL4421" s="497"/>
      <c r="BM4421" s="497"/>
      <c r="BN4421" s="497"/>
      <c r="BO4421" s="497"/>
      <c r="BP4421" s="306"/>
      <c r="BQ4421" s="496"/>
      <c r="BR4421" s="496"/>
      <c r="BS4421" s="496"/>
      <c r="BT4421" s="496"/>
      <c r="BU4421" s="496"/>
      <c r="BV4421" s="496"/>
    </row>
    <row r="4422" spans="1:74" s="52" customFormat="1" ht="12.75">
      <c r="A4422" s="45">
        <v>2670.0804681784898</v>
      </c>
      <c r="B4422" s="46" t="s">
        <v>364</v>
      </c>
      <c r="C4422" s="47" t="s">
        <v>399</v>
      </c>
      <c r="D4422" s="48">
        <v>214.65504056007879</v>
      </c>
      <c r="E4422" s="49">
        <v>39.72101</v>
      </c>
      <c r="F4422" s="49">
        <v>5.9799999999999999E-2</v>
      </c>
      <c r="G4422" s="49">
        <v>18.16788</v>
      </c>
      <c r="H4422" s="49">
        <v>0.2215</v>
      </c>
      <c r="I4422" s="49">
        <v>0.27450000000000002</v>
      </c>
      <c r="J4422" s="49">
        <v>43.317570000000003</v>
      </c>
      <c r="K4422" s="49">
        <v>0.25130000000000002</v>
      </c>
      <c r="L4422" s="49">
        <v>102.06856000000002</v>
      </c>
      <c r="M4422" s="47"/>
      <c r="N4422" s="50">
        <v>0.99174074615691221</v>
      </c>
      <c r="O4422" s="50">
        <v>1.1804686908629741E-3</v>
      </c>
      <c r="P4422" s="50">
        <v>0.37934828113259544</v>
      </c>
      <c r="Q4422" s="50">
        <v>4.4483146243440644E-3</v>
      </c>
      <c r="R4422" s="50">
        <v>5.8050499617979439E-3</v>
      </c>
      <c r="S4422" s="50">
        <v>1.6123172679620157</v>
      </c>
      <c r="T4422" s="50">
        <v>6.7224566437179677E-3</v>
      </c>
      <c r="U4422" s="50">
        <v>3.0027675883990868</v>
      </c>
      <c r="V4422" s="51">
        <v>80.953213690669955</v>
      </c>
      <c r="X4422" s="315">
        <v>0.05</v>
      </c>
      <c r="Y4422" s="315">
        <v>5.63</v>
      </c>
      <c r="Z4422" s="315">
        <v>0.12</v>
      </c>
      <c r="AA4422" s="315">
        <v>1.59</v>
      </c>
      <c r="AB4422" s="315">
        <v>2.72</v>
      </c>
      <c r="AC4422" s="315">
        <v>0.06</v>
      </c>
      <c r="AD4422" s="315">
        <v>0.43</v>
      </c>
      <c r="AE4422" s="312"/>
      <c r="AF4422" s="161" t="s">
        <v>1697</v>
      </c>
      <c r="AG4422" s="318">
        <v>30</v>
      </c>
      <c r="AH4422" s="318">
        <v>15</v>
      </c>
      <c r="AI4422" s="318"/>
      <c r="AJ4422" s="318"/>
      <c r="AK4422" s="318"/>
      <c r="AL4422" s="318"/>
      <c r="AM4422" s="318"/>
      <c r="AN4422" s="318"/>
      <c r="AO4422" s="318"/>
      <c r="AP4422" s="318"/>
      <c r="AQ4422" s="318"/>
      <c r="AR4422" s="318"/>
      <c r="AS4422" s="318"/>
      <c r="AT4422" s="318"/>
      <c r="AU4422" s="318"/>
      <c r="AV4422" s="318"/>
      <c r="AW4422" s="318"/>
      <c r="AX4422" s="318"/>
      <c r="AY4422" s="318"/>
      <c r="AZ4422" s="318"/>
      <c r="BA4422" s="318"/>
      <c r="BB4422" s="318"/>
      <c r="BC4422" s="318"/>
      <c r="BD4422" s="318"/>
      <c r="BE4422" s="497"/>
      <c r="BF4422" s="497"/>
      <c r="BG4422" s="497"/>
      <c r="BH4422" s="497"/>
      <c r="BI4422" s="497"/>
      <c r="BJ4422" s="497"/>
      <c r="BK4422" s="497"/>
      <c r="BL4422" s="497"/>
      <c r="BM4422" s="497"/>
      <c r="BN4422" s="497"/>
      <c r="BO4422" s="497"/>
      <c r="BP4422" s="306"/>
      <c r="BQ4422" s="496"/>
      <c r="BR4422" s="496"/>
      <c r="BS4422" s="496"/>
      <c r="BT4422" s="496"/>
      <c r="BU4422" s="496"/>
      <c r="BV4422" s="496"/>
    </row>
    <row r="4423" spans="1:74" s="52" customFormat="1" ht="12.75">
      <c r="A4423" s="45">
        <v>2670.0804681784898</v>
      </c>
      <c r="B4423" s="46" t="s">
        <v>364</v>
      </c>
      <c r="C4423" s="47" t="s">
        <v>399</v>
      </c>
      <c r="D4423" s="48">
        <v>222.60504056007878</v>
      </c>
      <c r="E4423" s="49">
        <v>39.770989999999998</v>
      </c>
      <c r="F4423" s="49">
        <v>2.76E-2</v>
      </c>
      <c r="G4423" s="49">
        <v>18.027979999999999</v>
      </c>
      <c r="H4423" s="49">
        <v>0.22800000000000001</v>
      </c>
      <c r="I4423" s="49">
        <v>0.22</v>
      </c>
      <c r="J4423" s="49">
        <v>43.030639999999998</v>
      </c>
      <c r="K4423" s="49">
        <v>0.25230000000000002</v>
      </c>
      <c r="L4423" s="49">
        <v>101.60161000000001</v>
      </c>
      <c r="M4423" s="47"/>
      <c r="N4423" s="50">
        <v>0.99680350553185781</v>
      </c>
      <c r="O4423" s="50">
        <v>5.4692484445232985E-4</v>
      </c>
      <c r="P4423" s="50">
        <v>0.37787330877038872</v>
      </c>
      <c r="Q4423" s="50">
        <v>4.5964431626663782E-3</v>
      </c>
      <c r="R4423" s="50">
        <v>4.6703730853554755E-3</v>
      </c>
      <c r="S4423" s="50">
        <v>1.6077906763246952</v>
      </c>
      <c r="T4423" s="50">
        <v>6.7751365523943501E-3</v>
      </c>
      <c r="U4423" s="50">
        <v>2.9999190926188195</v>
      </c>
      <c r="V4423" s="51">
        <v>80.969926855358949</v>
      </c>
      <c r="X4423" s="315">
        <v>0.05</v>
      </c>
      <c r="Y4423" s="315">
        <v>12.19</v>
      </c>
      <c r="Z4423" s="315">
        <v>0.12</v>
      </c>
      <c r="AA4423" s="315">
        <v>1.54</v>
      </c>
      <c r="AB4423" s="315">
        <v>3.27</v>
      </c>
      <c r="AC4423" s="315">
        <v>0.06</v>
      </c>
      <c r="AD4423" s="315">
        <v>0.43</v>
      </c>
      <c r="AE4423" s="312"/>
      <c r="AF4423" s="161" t="s">
        <v>1697</v>
      </c>
      <c r="AG4423" s="318">
        <v>30</v>
      </c>
      <c r="AH4423" s="318">
        <v>15</v>
      </c>
      <c r="AI4423" s="318"/>
      <c r="AJ4423" s="318"/>
      <c r="AK4423" s="318"/>
      <c r="AL4423" s="318"/>
      <c r="AM4423" s="318"/>
      <c r="AN4423" s="318"/>
      <c r="AO4423" s="318"/>
      <c r="AP4423" s="318"/>
      <c r="AQ4423" s="318"/>
      <c r="AR4423" s="318"/>
      <c r="AS4423" s="318"/>
      <c r="AT4423" s="318"/>
      <c r="AU4423" s="318"/>
      <c r="AV4423" s="318"/>
      <c r="AW4423" s="318"/>
      <c r="AX4423" s="318"/>
      <c r="AY4423" s="318"/>
      <c r="AZ4423" s="318"/>
      <c r="BA4423" s="318"/>
      <c r="BB4423" s="318"/>
      <c r="BC4423" s="318"/>
      <c r="BD4423" s="318"/>
      <c r="BE4423" s="497"/>
      <c r="BF4423" s="497"/>
      <c r="BG4423" s="497"/>
      <c r="BH4423" s="497"/>
      <c r="BI4423" s="497"/>
      <c r="BJ4423" s="497"/>
      <c r="BK4423" s="497"/>
      <c r="BL4423" s="497"/>
      <c r="BM4423" s="497"/>
      <c r="BN4423" s="497"/>
      <c r="BO4423" s="497"/>
      <c r="BP4423" s="306"/>
      <c r="BQ4423" s="496"/>
      <c r="BR4423" s="496"/>
      <c r="BS4423" s="496"/>
      <c r="BT4423" s="496"/>
      <c r="BU4423" s="496"/>
      <c r="BV4423" s="496"/>
    </row>
    <row r="4424" spans="1:74" s="52" customFormat="1" ht="12.75">
      <c r="A4424" s="45">
        <v>2670.0804681784898</v>
      </c>
      <c r="B4424" s="46" t="s">
        <v>364</v>
      </c>
      <c r="C4424" s="47" t="s">
        <v>399</v>
      </c>
      <c r="D4424" s="48">
        <v>230.55504056007877</v>
      </c>
      <c r="E4424" s="49">
        <v>39.820959999999999</v>
      </c>
      <c r="F4424" s="49">
        <v>4.1300000000000003E-2</v>
      </c>
      <c r="G4424" s="49">
        <v>18.24783</v>
      </c>
      <c r="H4424" s="49">
        <v>0.22900000000000001</v>
      </c>
      <c r="I4424" s="49">
        <v>0.218</v>
      </c>
      <c r="J4424" s="49">
        <v>43.109789999999997</v>
      </c>
      <c r="K4424" s="49">
        <v>0.25409999999999999</v>
      </c>
      <c r="L4424" s="49">
        <v>101.96658000099998</v>
      </c>
      <c r="M4424" s="47"/>
      <c r="N4424" s="50">
        <v>0.99514674556394667</v>
      </c>
      <c r="O4424" s="50">
        <v>8.1602012202608226E-4</v>
      </c>
      <c r="P4424" s="50">
        <v>0.38136657074808461</v>
      </c>
      <c r="Q4424" s="50">
        <v>4.6031462779375053E-3</v>
      </c>
      <c r="R4424" s="50">
        <v>4.6144254517983671E-3</v>
      </c>
      <c r="S4424" s="50">
        <v>1.6060529304711213</v>
      </c>
      <c r="T4424" s="50">
        <v>6.8035834154347944E-3</v>
      </c>
      <c r="U4424" s="50">
        <v>3.0004670098089843</v>
      </c>
      <c r="V4424" s="51">
        <v>80.810967663639673</v>
      </c>
      <c r="X4424" s="315">
        <v>0.05</v>
      </c>
      <c r="Y4424" s="315">
        <v>8.25</v>
      </c>
      <c r="Z4424" s="315">
        <v>0.12</v>
      </c>
      <c r="AA4424" s="315">
        <v>1.54</v>
      </c>
      <c r="AB4424" s="315">
        <v>3.2</v>
      </c>
      <c r="AC4424" s="315">
        <v>0.06</v>
      </c>
      <c r="AD4424" s="315">
        <v>0.43</v>
      </c>
      <c r="AE4424" s="312"/>
      <c r="AF4424" s="161" t="s">
        <v>1697</v>
      </c>
      <c r="AG4424" s="318">
        <v>30</v>
      </c>
      <c r="AH4424" s="318">
        <v>15</v>
      </c>
      <c r="AI4424" s="318"/>
      <c r="AJ4424" s="318"/>
      <c r="AK4424" s="318"/>
      <c r="AL4424" s="318"/>
      <c r="AM4424" s="318"/>
      <c r="AN4424" s="318"/>
      <c r="AO4424" s="318"/>
      <c r="AP4424" s="318"/>
      <c r="AQ4424" s="318"/>
      <c r="AR4424" s="318"/>
      <c r="AS4424" s="318"/>
      <c r="AT4424" s="318"/>
      <c r="AU4424" s="318"/>
      <c r="AV4424" s="318"/>
      <c r="AW4424" s="318"/>
      <c r="AX4424" s="318"/>
      <c r="AY4424" s="318"/>
      <c r="AZ4424" s="318"/>
      <c r="BA4424" s="318"/>
      <c r="BB4424" s="318"/>
      <c r="BC4424" s="318"/>
      <c r="BD4424" s="318"/>
      <c r="BE4424" s="497"/>
      <c r="BF4424" s="497"/>
      <c r="BG4424" s="497"/>
      <c r="BH4424" s="497"/>
      <c r="BI4424" s="497"/>
      <c r="BJ4424" s="497"/>
      <c r="BK4424" s="497"/>
      <c r="BL4424" s="497"/>
      <c r="BM4424" s="497"/>
      <c r="BN4424" s="497"/>
      <c r="BO4424" s="497"/>
      <c r="BP4424" s="306"/>
      <c r="BQ4424" s="496"/>
      <c r="BR4424" s="496"/>
      <c r="BS4424" s="496"/>
      <c r="BT4424" s="496"/>
      <c r="BU4424" s="496"/>
      <c r="BV4424" s="496"/>
    </row>
    <row r="4425" spans="1:74" s="52" customFormat="1" ht="12.75">
      <c r="A4425" s="45">
        <v>2670.0804681784898</v>
      </c>
      <c r="B4425" s="46" t="s">
        <v>364</v>
      </c>
      <c r="C4425" s="47" t="s">
        <v>399</v>
      </c>
      <c r="D4425" s="48">
        <v>238.50504056007875</v>
      </c>
      <c r="E4425" s="49">
        <v>39.741</v>
      </c>
      <c r="F4425" s="49">
        <v>1.4800000000000001E-2</v>
      </c>
      <c r="G4425" s="49">
        <v>18.077940000000002</v>
      </c>
      <c r="H4425" s="49">
        <v>0.21460000000000001</v>
      </c>
      <c r="I4425" s="49">
        <v>0.255</v>
      </c>
      <c r="J4425" s="49">
        <v>43.070219999999999</v>
      </c>
      <c r="K4425" s="49">
        <v>0.2465</v>
      </c>
      <c r="L4425" s="49">
        <v>101.68446</v>
      </c>
      <c r="M4425" s="47"/>
      <c r="N4425" s="50">
        <v>0.99532732467876361</v>
      </c>
      <c r="O4425" s="50">
        <v>2.9306521018007437E-4</v>
      </c>
      <c r="P4425" s="50">
        <v>0.37864486414865106</v>
      </c>
      <c r="Q4425" s="50">
        <v>4.3231543939477243E-3</v>
      </c>
      <c r="R4425" s="50">
        <v>5.409449309960423E-3</v>
      </c>
      <c r="S4425" s="50">
        <v>1.6080989617656234</v>
      </c>
      <c r="T4425" s="50">
        <v>6.6145713725724638E-3</v>
      </c>
      <c r="U4425" s="50">
        <v>2.9998898108286571</v>
      </c>
      <c r="V4425" s="51">
        <v>80.941434964600759</v>
      </c>
      <c r="X4425" s="315">
        <v>0.05</v>
      </c>
      <c r="Y4425" s="315">
        <v>23.4</v>
      </c>
      <c r="Z4425" s="315">
        <v>0.12</v>
      </c>
      <c r="AA4425" s="315">
        <v>1.64</v>
      </c>
      <c r="AB4425" s="315">
        <v>2.86</v>
      </c>
      <c r="AC4425" s="315">
        <v>0.06</v>
      </c>
      <c r="AD4425" s="315">
        <v>0.44</v>
      </c>
      <c r="AE4425" s="312"/>
      <c r="AF4425" s="161" t="s">
        <v>1697</v>
      </c>
      <c r="AG4425" s="318">
        <v>30</v>
      </c>
      <c r="AH4425" s="318">
        <v>15</v>
      </c>
      <c r="AI4425" s="318"/>
      <c r="AJ4425" s="318"/>
      <c r="AK4425" s="318"/>
      <c r="AL4425" s="318"/>
      <c r="AM4425" s="318"/>
      <c r="AN4425" s="318"/>
      <c r="AO4425" s="318"/>
      <c r="AP4425" s="318"/>
      <c r="AQ4425" s="318"/>
      <c r="AR4425" s="318"/>
      <c r="AS4425" s="318"/>
      <c r="AT4425" s="318"/>
      <c r="AU4425" s="318"/>
      <c r="AV4425" s="318"/>
      <c r="AW4425" s="318"/>
      <c r="AX4425" s="318"/>
      <c r="AY4425" s="318"/>
      <c r="AZ4425" s="318"/>
      <c r="BA4425" s="318"/>
      <c r="BB4425" s="318"/>
      <c r="BC4425" s="318"/>
      <c r="BD4425" s="318"/>
      <c r="BE4425" s="497"/>
      <c r="BF4425" s="497"/>
      <c r="BG4425" s="497"/>
      <c r="BH4425" s="497"/>
      <c r="BI4425" s="497"/>
      <c r="BJ4425" s="497"/>
      <c r="BK4425" s="497"/>
      <c r="BL4425" s="497"/>
      <c r="BM4425" s="497"/>
      <c r="BN4425" s="497"/>
      <c r="BO4425" s="497"/>
      <c r="BP4425" s="306"/>
      <c r="BQ4425" s="496"/>
      <c r="BR4425" s="496"/>
      <c r="BS4425" s="496"/>
      <c r="BT4425" s="496"/>
      <c r="BU4425" s="496"/>
      <c r="BV4425" s="496"/>
    </row>
    <row r="4426" spans="1:74" s="52" customFormat="1" ht="12.75">
      <c r="A4426" s="45">
        <v>2670.0804681784898</v>
      </c>
      <c r="B4426" s="46" t="s">
        <v>364</v>
      </c>
      <c r="C4426" s="47" t="s">
        <v>399</v>
      </c>
      <c r="D4426" s="48">
        <v>246.45504056007874</v>
      </c>
      <c r="E4426" s="49">
        <v>39.790979999999998</v>
      </c>
      <c r="F4426" s="49">
        <v>4.58E-2</v>
      </c>
      <c r="G4426" s="49">
        <v>18.157889999999998</v>
      </c>
      <c r="H4426" s="49">
        <v>0.21659999999999999</v>
      </c>
      <c r="I4426" s="49">
        <v>0.25140000000000001</v>
      </c>
      <c r="J4426" s="49">
        <v>43.179049999999997</v>
      </c>
      <c r="K4426" s="49">
        <v>0.25490000000000002</v>
      </c>
      <c r="L4426" s="49">
        <v>101.93671999999999</v>
      </c>
      <c r="M4426" s="47"/>
      <c r="N4426" s="50">
        <v>0.99444275534308935</v>
      </c>
      <c r="O4426" s="50">
        <v>9.0497388296730257E-4</v>
      </c>
      <c r="P4426" s="50">
        <v>0.37950414847429076</v>
      </c>
      <c r="Q4426" s="50">
        <v>4.3540909598490541E-3</v>
      </c>
      <c r="R4426" s="50">
        <v>5.3216482525588731E-3</v>
      </c>
      <c r="S4426" s="50">
        <v>1.6087063696201676</v>
      </c>
      <c r="T4426" s="50">
        <v>6.8253139964565704E-3</v>
      </c>
      <c r="U4426" s="50">
        <v>3.000995951764823</v>
      </c>
      <c r="V4426" s="51">
        <v>80.91227538429807</v>
      </c>
      <c r="X4426" s="315">
        <v>0.05</v>
      </c>
      <c r="Y4426" s="315">
        <v>7.47</v>
      </c>
      <c r="Z4426" s="315">
        <v>0.12</v>
      </c>
      <c r="AA4426" s="315">
        <v>1.62</v>
      </c>
      <c r="AB4426" s="315">
        <v>2.95</v>
      </c>
      <c r="AC4426" s="315">
        <v>0.06</v>
      </c>
      <c r="AD4426" s="315">
        <v>0.43</v>
      </c>
      <c r="AE4426" s="312"/>
      <c r="AF4426" s="161" t="s">
        <v>1697</v>
      </c>
      <c r="AG4426" s="318">
        <v>30</v>
      </c>
      <c r="AH4426" s="318">
        <v>15</v>
      </c>
      <c r="AI4426" s="318"/>
      <c r="AJ4426" s="318"/>
      <c r="AK4426" s="318"/>
      <c r="AL4426" s="318"/>
      <c r="AM4426" s="318"/>
      <c r="AN4426" s="318"/>
      <c r="AO4426" s="318"/>
      <c r="AP4426" s="318"/>
      <c r="AQ4426" s="318"/>
      <c r="AR4426" s="318"/>
      <c r="AS4426" s="318"/>
      <c r="AT4426" s="318"/>
      <c r="AU4426" s="318"/>
      <c r="AV4426" s="318"/>
      <c r="AW4426" s="318"/>
      <c r="AX4426" s="318"/>
      <c r="AY4426" s="318"/>
      <c r="AZ4426" s="318"/>
      <c r="BA4426" s="318"/>
      <c r="BB4426" s="318"/>
      <c r="BC4426" s="318"/>
      <c r="BD4426" s="318"/>
      <c r="BE4426" s="497"/>
      <c r="BF4426" s="497"/>
      <c r="BG4426" s="497"/>
      <c r="BH4426" s="497"/>
      <c r="BI4426" s="497"/>
      <c r="BJ4426" s="497"/>
      <c r="BK4426" s="497"/>
      <c r="BL4426" s="497"/>
      <c r="BM4426" s="497"/>
      <c r="BN4426" s="497"/>
      <c r="BO4426" s="497"/>
      <c r="BP4426" s="306"/>
      <c r="BQ4426" s="496"/>
      <c r="BR4426" s="496"/>
      <c r="BS4426" s="496"/>
      <c r="BT4426" s="496"/>
      <c r="BU4426" s="496"/>
      <c r="BV4426" s="496"/>
    </row>
    <row r="4427" spans="1:74" s="52" customFormat="1" ht="12.75">
      <c r="A4427" s="45">
        <v>2670.0804681784898</v>
      </c>
      <c r="B4427" s="46" t="s">
        <v>364</v>
      </c>
      <c r="C4427" s="47" t="s">
        <v>399</v>
      </c>
      <c r="D4427" s="48">
        <v>254.40504056007873</v>
      </c>
      <c r="E4427" s="49">
        <v>39.78098</v>
      </c>
      <c r="F4427" s="49">
        <v>1.2699999999999999E-2</v>
      </c>
      <c r="G4427" s="49">
        <v>17.978010000000001</v>
      </c>
      <c r="H4427" s="49">
        <v>0.22270000000000001</v>
      </c>
      <c r="I4427" s="49">
        <v>0.215</v>
      </c>
      <c r="J4427" s="49">
        <v>43.020740000000004</v>
      </c>
      <c r="K4427" s="49">
        <v>0.25729999999999997</v>
      </c>
      <c r="L4427" s="49">
        <v>101.56203000000001</v>
      </c>
      <c r="M4427" s="47"/>
      <c r="N4427" s="50">
        <v>0.99679111841063561</v>
      </c>
      <c r="O4427" s="50">
        <v>2.5159836700103185E-4</v>
      </c>
      <c r="P4427" s="50">
        <v>0.37672660658634188</v>
      </c>
      <c r="Q4427" s="50">
        <v>4.4884127915181078E-3</v>
      </c>
      <c r="R4427" s="50">
        <v>4.5630253458219588E-3</v>
      </c>
      <c r="S4427" s="50">
        <v>1.60699714039254</v>
      </c>
      <c r="T4427" s="50">
        <v>6.9075830578665945E-3</v>
      </c>
      <c r="U4427" s="50">
        <v>2.9981922519020889</v>
      </c>
      <c r="V4427" s="51">
        <v>81.009119482484451</v>
      </c>
      <c r="X4427" s="315">
        <v>0.05</v>
      </c>
      <c r="Y4427" s="315">
        <v>25.96</v>
      </c>
      <c r="Z4427" s="315">
        <v>0.12</v>
      </c>
      <c r="AA4427" s="315">
        <v>1.6</v>
      </c>
      <c r="AB4427" s="315">
        <v>3.31</v>
      </c>
      <c r="AC4427" s="315">
        <v>0.06</v>
      </c>
      <c r="AD4427" s="315">
        <v>0.42</v>
      </c>
      <c r="AE4427" s="312"/>
      <c r="AF4427" s="161" t="s">
        <v>1697</v>
      </c>
      <c r="AG4427" s="318">
        <v>30</v>
      </c>
      <c r="AH4427" s="318">
        <v>15</v>
      </c>
      <c r="AI4427" s="318"/>
      <c r="AJ4427" s="318"/>
      <c r="AK4427" s="318"/>
      <c r="AL4427" s="318"/>
      <c r="AM4427" s="318"/>
      <c r="AN4427" s="318"/>
      <c r="AO4427" s="318"/>
      <c r="AP4427" s="318"/>
      <c r="AQ4427" s="318"/>
      <c r="AR4427" s="318"/>
      <c r="AS4427" s="318"/>
      <c r="AT4427" s="318"/>
      <c r="AU4427" s="318"/>
      <c r="AV4427" s="318"/>
      <c r="AW4427" s="318"/>
      <c r="AX4427" s="318"/>
      <c r="AY4427" s="318"/>
      <c r="AZ4427" s="318"/>
      <c r="BA4427" s="318"/>
      <c r="BB4427" s="318"/>
      <c r="BC4427" s="318"/>
      <c r="BD4427" s="318"/>
      <c r="BE4427" s="497"/>
      <c r="BF4427" s="497"/>
      <c r="BG4427" s="497"/>
      <c r="BH4427" s="497"/>
      <c r="BI4427" s="497"/>
      <c r="BJ4427" s="497"/>
      <c r="BK4427" s="497"/>
      <c r="BL4427" s="497"/>
      <c r="BM4427" s="497"/>
      <c r="BN4427" s="497"/>
      <c r="BO4427" s="497"/>
      <c r="BP4427" s="306"/>
      <c r="BQ4427" s="496"/>
      <c r="BR4427" s="496"/>
      <c r="BS4427" s="496"/>
      <c r="BT4427" s="496"/>
      <c r="BU4427" s="496"/>
      <c r="BV4427" s="496"/>
    </row>
    <row r="4428" spans="1:74" s="52" customFormat="1" ht="12.75">
      <c r="A4428" s="45">
        <v>2670.0804681784898</v>
      </c>
      <c r="B4428" s="46" t="s">
        <v>364</v>
      </c>
      <c r="C4428" s="47" t="s">
        <v>399</v>
      </c>
      <c r="D4428" s="48">
        <v>262.35504056007875</v>
      </c>
      <c r="E4428" s="49">
        <v>39.850949999999997</v>
      </c>
      <c r="F4428" s="49">
        <v>5.28E-2</v>
      </c>
      <c r="G4428" s="49">
        <v>18.20786</v>
      </c>
      <c r="H4428" s="49">
        <v>0.20050000000000001</v>
      </c>
      <c r="I4428" s="49">
        <v>0.22939999999999999</v>
      </c>
      <c r="J4428" s="49">
        <v>43.228529999999999</v>
      </c>
      <c r="K4428" s="49">
        <v>0.25230000000000002</v>
      </c>
      <c r="L4428" s="49">
        <v>102.10934</v>
      </c>
      <c r="M4428" s="47"/>
      <c r="N4428" s="50">
        <v>0.9937186472520938</v>
      </c>
      <c r="O4428" s="50">
        <v>1.0409601355567094E-3</v>
      </c>
      <c r="P4428" s="50">
        <v>0.37969918067745617</v>
      </c>
      <c r="Q4428" s="50">
        <v>4.0214533015822266E-3</v>
      </c>
      <c r="R4428" s="50">
        <v>4.8451130337462929E-3</v>
      </c>
      <c r="S4428" s="50">
        <v>1.6069552157597324</v>
      </c>
      <c r="T4428" s="50">
        <v>6.7406171115925112E-3</v>
      </c>
      <c r="U4428" s="50">
        <v>2.9984075039810221</v>
      </c>
      <c r="V4428" s="51">
        <v>80.887507089386148</v>
      </c>
      <c r="X4428" s="315">
        <v>0.05</v>
      </c>
      <c r="Y4428" s="315">
        <v>6.41</v>
      </c>
      <c r="Z4428" s="315">
        <v>0.12</v>
      </c>
      <c r="AA4428" s="315">
        <v>1.75</v>
      </c>
      <c r="AB4428" s="315">
        <v>3.09</v>
      </c>
      <c r="AC4428" s="315">
        <v>0.06</v>
      </c>
      <c r="AD4428" s="315">
        <v>0.43</v>
      </c>
      <c r="AE4428" s="312"/>
      <c r="AF4428" s="161" t="s">
        <v>1697</v>
      </c>
      <c r="AG4428" s="318">
        <v>30</v>
      </c>
      <c r="AH4428" s="318">
        <v>15</v>
      </c>
      <c r="AI4428" s="318"/>
      <c r="AJ4428" s="318"/>
      <c r="AK4428" s="318"/>
      <c r="AL4428" s="318"/>
      <c r="AM4428" s="318"/>
      <c r="AN4428" s="318"/>
      <c r="AO4428" s="318"/>
      <c r="AP4428" s="318"/>
      <c r="AQ4428" s="318"/>
      <c r="AR4428" s="318"/>
      <c r="AS4428" s="318"/>
      <c r="AT4428" s="318"/>
      <c r="AU4428" s="318"/>
      <c r="AV4428" s="318"/>
      <c r="AW4428" s="318"/>
      <c r="AX4428" s="318"/>
      <c r="AY4428" s="318"/>
      <c r="AZ4428" s="318"/>
      <c r="BA4428" s="318"/>
      <c r="BB4428" s="318"/>
      <c r="BC4428" s="318"/>
      <c r="BD4428" s="318"/>
      <c r="BE4428" s="497"/>
      <c r="BF4428" s="497"/>
      <c r="BG4428" s="497"/>
      <c r="BH4428" s="497"/>
      <c r="BI4428" s="497"/>
      <c r="BJ4428" s="497"/>
      <c r="BK4428" s="497"/>
      <c r="BL4428" s="497"/>
      <c r="BM4428" s="497"/>
      <c r="BN4428" s="497"/>
      <c r="BO4428" s="497"/>
      <c r="BP4428" s="306"/>
      <c r="BQ4428" s="496"/>
      <c r="BR4428" s="496"/>
      <c r="BS4428" s="496"/>
      <c r="BT4428" s="496"/>
      <c r="BU4428" s="496"/>
      <c r="BV4428" s="496"/>
    </row>
    <row r="4429" spans="1:74" s="52" customFormat="1" ht="12.75">
      <c r="A4429" s="45">
        <v>2670.0804681784898</v>
      </c>
      <c r="B4429" s="46" t="s">
        <v>364</v>
      </c>
      <c r="C4429" s="47" t="s">
        <v>399</v>
      </c>
      <c r="D4429" s="48">
        <v>270.30504056007874</v>
      </c>
      <c r="E4429" s="49">
        <v>39.551090000000002</v>
      </c>
      <c r="F4429" s="49">
        <v>6.0999999999999999E-2</v>
      </c>
      <c r="G4429" s="49">
        <v>18.337769999999999</v>
      </c>
      <c r="H4429" s="49">
        <v>0.22040000000000001</v>
      </c>
      <c r="I4429" s="49">
        <v>0.25900000000000001</v>
      </c>
      <c r="J4429" s="49">
        <v>43.119689999999999</v>
      </c>
      <c r="K4429" s="49">
        <v>0.24379999999999999</v>
      </c>
      <c r="L4429" s="49">
        <v>101.84444999999998</v>
      </c>
      <c r="M4429" s="47"/>
      <c r="N4429" s="50">
        <v>0.9906411428569688</v>
      </c>
      <c r="O4429" s="50">
        <v>1.2079894855714494E-3</v>
      </c>
      <c r="P4429" s="50">
        <v>0.38411425032042057</v>
      </c>
      <c r="Q4429" s="50">
        <v>4.440310973768913E-3</v>
      </c>
      <c r="R4429" s="50">
        <v>5.4946926825236104E-3</v>
      </c>
      <c r="S4429" s="50">
        <v>1.6100600702734713</v>
      </c>
      <c r="T4429" s="50">
        <v>6.5425831804685987E-3</v>
      </c>
      <c r="U4429" s="50">
        <v>3.0037263881188681</v>
      </c>
      <c r="V4429" s="51">
        <v>80.738180892529684</v>
      </c>
      <c r="X4429" s="315">
        <v>0.06</v>
      </c>
      <c r="Y4429" s="315">
        <v>5.51</v>
      </c>
      <c r="Z4429" s="315">
        <v>0.12</v>
      </c>
      <c r="AA4429" s="315">
        <v>1.61</v>
      </c>
      <c r="AB4429" s="315">
        <v>2.75</v>
      </c>
      <c r="AC4429" s="315">
        <v>0.06</v>
      </c>
      <c r="AD4429" s="315">
        <v>0.44</v>
      </c>
      <c r="AE4429" s="312"/>
      <c r="AF4429" s="161" t="s">
        <v>1697</v>
      </c>
      <c r="AG4429" s="318">
        <v>30</v>
      </c>
      <c r="AH4429" s="318">
        <v>15</v>
      </c>
      <c r="AI4429" s="318"/>
      <c r="AJ4429" s="318"/>
      <c r="AK4429" s="318"/>
      <c r="AL4429" s="318"/>
      <c r="AM4429" s="318"/>
      <c r="AN4429" s="318"/>
      <c r="AO4429" s="318"/>
      <c r="AP4429" s="318"/>
      <c r="AQ4429" s="318"/>
      <c r="AR4429" s="318"/>
      <c r="AS4429" s="318"/>
      <c r="AT4429" s="318"/>
      <c r="AU4429" s="318"/>
      <c r="AV4429" s="318"/>
      <c r="AW4429" s="318"/>
      <c r="AX4429" s="318"/>
      <c r="AY4429" s="318"/>
      <c r="AZ4429" s="318"/>
      <c r="BA4429" s="318"/>
      <c r="BB4429" s="318"/>
      <c r="BC4429" s="318"/>
      <c r="BD4429" s="318"/>
      <c r="BE4429" s="497"/>
      <c r="BF4429" s="497"/>
      <c r="BG4429" s="497"/>
      <c r="BH4429" s="497"/>
      <c r="BI4429" s="497"/>
      <c r="BJ4429" s="497"/>
      <c r="BK4429" s="497"/>
      <c r="BL4429" s="497"/>
      <c r="BM4429" s="497"/>
      <c r="BN4429" s="497"/>
      <c r="BO4429" s="497"/>
      <c r="BP4429" s="306"/>
      <c r="BQ4429" s="496"/>
      <c r="BR4429" s="496"/>
      <c r="BS4429" s="496"/>
      <c r="BT4429" s="496"/>
      <c r="BU4429" s="496"/>
      <c r="BV4429" s="496"/>
    </row>
    <row r="4430" spans="1:74" s="52" customFormat="1" ht="12.75">
      <c r="A4430" s="45">
        <v>2670.0804681784898</v>
      </c>
      <c r="B4430" s="46" t="s">
        <v>364</v>
      </c>
      <c r="C4430" s="47" t="s">
        <v>399</v>
      </c>
      <c r="D4430" s="48">
        <v>278.25504056007873</v>
      </c>
      <c r="E4430" s="49">
        <v>39.80097</v>
      </c>
      <c r="F4430" s="49">
        <v>4.1599999999999998E-2</v>
      </c>
      <c r="G4430" s="49">
        <v>18.027979999999999</v>
      </c>
      <c r="H4430" s="49">
        <v>0.2253</v>
      </c>
      <c r="I4430" s="49">
        <v>0.27500000000000002</v>
      </c>
      <c r="J4430" s="49">
        <v>43.119689999999999</v>
      </c>
      <c r="K4430" s="49">
        <v>0.24679999999999999</v>
      </c>
      <c r="L4430" s="49">
        <v>101.76603999999998</v>
      </c>
      <c r="M4430" s="47"/>
      <c r="N4430" s="50">
        <v>0.99600683383422928</v>
      </c>
      <c r="O4430" s="50">
        <v>8.2307120343318803E-4</v>
      </c>
      <c r="P4430" s="50">
        <v>0.37728689761997963</v>
      </c>
      <c r="Q4430" s="50">
        <v>4.534962976555334E-3</v>
      </c>
      <c r="R4430" s="50">
        <v>5.8289065779594607E-3</v>
      </c>
      <c r="S4430" s="50">
        <v>1.6086176783733659</v>
      </c>
      <c r="T4430" s="50">
        <v>6.6171573903422432E-3</v>
      </c>
      <c r="U4430" s="50">
        <v>3.0002033263477483</v>
      </c>
      <c r="V4430" s="51">
        <v>81.00176100197254</v>
      </c>
      <c r="X4430" s="315">
        <v>0.05</v>
      </c>
      <c r="Y4430" s="315">
        <v>8.08</v>
      </c>
      <c r="Z4430" s="315">
        <v>0.12</v>
      </c>
      <c r="AA4430" s="315">
        <v>1.58</v>
      </c>
      <c r="AB4430" s="315">
        <v>2.54</v>
      </c>
      <c r="AC4430" s="315">
        <v>0.06</v>
      </c>
      <c r="AD4430" s="315">
        <v>0.44</v>
      </c>
      <c r="AE4430" s="312"/>
      <c r="AF4430" s="161" t="s">
        <v>1697</v>
      </c>
      <c r="AG4430" s="318">
        <v>30</v>
      </c>
      <c r="AH4430" s="318">
        <v>15</v>
      </c>
      <c r="AI4430" s="318"/>
      <c r="AJ4430" s="318"/>
      <c r="AK4430" s="318"/>
      <c r="AL4430" s="318"/>
      <c r="AM4430" s="318"/>
      <c r="AN4430" s="318"/>
      <c r="AO4430" s="318"/>
      <c r="AP4430" s="318"/>
      <c r="AQ4430" s="318"/>
      <c r="AR4430" s="318"/>
      <c r="AS4430" s="318"/>
      <c r="AT4430" s="318"/>
      <c r="AU4430" s="318"/>
      <c r="AV4430" s="318"/>
      <c r="AW4430" s="318"/>
      <c r="AX4430" s="318"/>
      <c r="AY4430" s="318"/>
      <c r="AZ4430" s="318"/>
      <c r="BA4430" s="318"/>
      <c r="BB4430" s="318"/>
      <c r="BC4430" s="318"/>
      <c r="BD4430" s="318"/>
      <c r="BE4430" s="497"/>
      <c r="BF4430" s="497"/>
      <c r="BG4430" s="497"/>
      <c r="BH4430" s="497"/>
      <c r="BI4430" s="497"/>
      <c r="BJ4430" s="497"/>
      <c r="BK4430" s="497"/>
      <c r="BL4430" s="497"/>
      <c r="BM4430" s="497"/>
      <c r="BN4430" s="497"/>
      <c r="BO4430" s="497"/>
      <c r="BP4430" s="306"/>
      <c r="BQ4430" s="496"/>
      <c r="BR4430" s="496"/>
      <c r="BS4430" s="496"/>
      <c r="BT4430" s="496"/>
      <c r="BU4430" s="496"/>
      <c r="BV4430" s="496"/>
    </row>
    <row r="4431" spans="1:74" s="52" customFormat="1" ht="12.75">
      <c r="A4431" s="45">
        <v>2670.0804681784898</v>
      </c>
      <c r="B4431" s="46" t="s">
        <v>364</v>
      </c>
      <c r="C4431" s="47" t="s">
        <v>399</v>
      </c>
      <c r="D4431" s="48">
        <v>286.20504056007871</v>
      </c>
      <c r="E4431" s="49">
        <v>39.72101</v>
      </c>
      <c r="F4431" s="49">
        <v>4.9399999999999999E-2</v>
      </c>
      <c r="G4431" s="49">
        <v>18.017980000000001</v>
      </c>
      <c r="H4431" s="49">
        <v>0.2223</v>
      </c>
      <c r="I4431" s="49">
        <v>0.29459999999999997</v>
      </c>
      <c r="J4431" s="49">
        <v>43.020740000000004</v>
      </c>
      <c r="K4431" s="49">
        <v>0.2505</v>
      </c>
      <c r="L4431" s="49">
        <v>101.62962999900002</v>
      </c>
      <c r="M4431" s="47"/>
      <c r="N4431" s="50">
        <v>0.99529802174058268</v>
      </c>
      <c r="O4431" s="50">
        <v>9.7866762530670953E-4</v>
      </c>
      <c r="P4431" s="50">
        <v>0.37756780266668544</v>
      </c>
      <c r="Q4431" s="50">
        <v>4.4803940625193321E-3</v>
      </c>
      <c r="R4431" s="50">
        <v>6.2524660129156199E-3</v>
      </c>
      <c r="S4431" s="50">
        <v>1.6070125925880725</v>
      </c>
      <c r="T4431" s="50">
        <v>6.7250920882046565E-3</v>
      </c>
      <c r="U4431" s="50">
        <v>2.9995930776035169</v>
      </c>
      <c r="V4431" s="51">
        <v>80.9749303394576</v>
      </c>
      <c r="X4431" s="315">
        <v>0.05</v>
      </c>
      <c r="Y4431" s="315">
        <v>6.68</v>
      </c>
      <c r="Z4431" s="315">
        <v>0.12</v>
      </c>
      <c r="AA4431" s="315">
        <v>1.58</v>
      </c>
      <c r="AB4431" s="315">
        <v>2.39</v>
      </c>
      <c r="AC4431" s="315">
        <v>0.06</v>
      </c>
      <c r="AD4431" s="315">
        <v>0.43</v>
      </c>
      <c r="AE4431" s="312"/>
      <c r="AF4431" s="161" t="s">
        <v>1697</v>
      </c>
      <c r="AG4431" s="318">
        <v>30</v>
      </c>
      <c r="AH4431" s="318">
        <v>15</v>
      </c>
      <c r="AI4431" s="318"/>
      <c r="AJ4431" s="318"/>
      <c r="AK4431" s="318"/>
      <c r="AL4431" s="318"/>
      <c r="AM4431" s="318"/>
      <c r="AN4431" s="318"/>
      <c r="AO4431" s="318"/>
      <c r="AP4431" s="318"/>
      <c r="AQ4431" s="318"/>
      <c r="AR4431" s="318"/>
      <c r="AS4431" s="318"/>
      <c r="AT4431" s="318"/>
      <c r="AU4431" s="318"/>
      <c r="AV4431" s="318"/>
      <c r="AW4431" s="318"/>
      <c r="AX4431" s="318"/>
      <c r="AY4431" s="318"/>
      <c r="AZ4431" s="318"/>
      <c r="BA4431" s="318"/>
      <c r="BB4431" s="318"/>
      <c r="BC4431" s="318"/>
      <c r="BD4431" s="318"/>
      <c r="BE4431" s="497"/>
      <c r="BF4431" s="497"/>
      <c r="BG4431" s="497"/>
      <c r="BH4431" s="497"/>
      <c r="BI4431" s="497"/>
      <c r="BJ4431" s="497"/>
      <c r="BK4431" s="497"/>
      <c r="BL4431" s="497"/>
      <c r="BM4431" s="497"/>
      <c r="BN4431" s="497"/>
      <c r="BO4431" s="497"/>
      <c r="BP4431" s="306"/>
      <c r="BQ4431" s="496"/>
      <c r="BR4431" s="496"/>
      <c r="BS4431" s="496"/>
      <c r="BT4431" s="496"/>
      <c r="BU4431" s="496"/>
      <c r="BV4431" s="496"/>
    </row>
    <row r="4432" spans="1:74" s="52" customFormat="1" ht="12.75">
      <c r="A4432" s="45">
        <v>2670.0804681784898</v>
      </c>
      <c r="B4432" s="46" t="s">
        <v>364</v>
      </c>
      <c r="C4432" s="47" t="s">
        <v>399</v>
      </c>
      <c r="D4432" s="48">
        <v>294.1550405600787</v>
      </c>
      <c r="E4432" s="49">
        <v>39.900919999999999</v>
      </c>
      <c r="F4432" s="49">
        <v>3.2500000000000001E-2</v>
      </c>
      <c r="G4432" s="49">
        <v>18.1479</v>
      </c>
      <c r="H4432" s="49">
        <v>0.21659999999999999</v>
      </c>
      <c r="I4432" s="49">
        <v>0.27439999999999998</v>
      </c>
      <c r="J4432" s="49">
        <v>43.040529999999997</v>
      </c>
      <c r="K4432" s="49">
        <v>0.25069999999999998</v>
      </c>
      <c r="L4432" s="49">
        <v>101.91414999999999</v>
      </c>
      <c r="M4432" s="47"/>
      <c r="N4432" s="50">
        <v>0.99714025682480745</v>
      </c>
      <c r="O4432" s="50">
        <v>6.421435382959926E-4</v>
      </c>
      <c r="P4432" s="50">
        <v>0.37927630577233939</v>
      </c>
      <c r="Q4432" s="50">
        <v>4.3538722841725535E-3</v>
      </c>
      <c r="R4432" s="50">
        <v>5.8082217255144772E-3</v>
      </c>
      <c r="S4432" s="50">
        <v>1.6034650447617835</v>
      </c>
      <c r="T4432" s="50">
        <v>6.7125158178058288E-3</v>
      </c>
      <c r="U4432" s="50">
        <v>2.9984495143564094</v>
      </c>
      <c r="V4432" s="51">
        <v>80.871115353993716</v>
      </c>
      <c r="X4432" s="315">
        <v>0.05</v>
      </c>
      <c r="Y4432" s="315">
        <v>10.33</v>
      </c>
      <c r="Z4432" s="315">
        <v>0.12</v>
      </c>
      <c r="AA4432" s="315">
        <v>1.64</v>
      </c>
      <c r="AB4432" s="315">
        <v>2.66</v>
      </c>
      <c r="AC4432" s="315">
        <v>0.06</v>
      </c>
      <c r="AD4432" s="315">
        <v>0.43</v>
      </c>
      <c r="AE4432" s="312"/>
      <c r="AF4432" s="161" t="s">
        <v>1697</v>
      </c>
      <c r="AG4432" s="318">
        <v>30</v>
      </c>
      <c r="AH4432" s="318">
        <v>15</v>
      </c>
      <c r="AI4432" s="318"/>
      <c r="AJ4432" s="318"/>
      <c r="AK4432" s="318"/>
      <c r="AL4432" s="318"/>
      <c r="AM4432" s="318"/>
      <c r="AN4432" s="318"/>
      <c r="AO4432" s="318"/>
      <c r="AP4432" s="318"/>
      <c r="AQ4432" s="318"/>
      <c r="AR4432" s="318"/>
      <c r="AS4432" s="318"/>
      <c r="AT4432" s="318"/>
      <c r="AU4432" s="318"/>
      <c r="AV4432" s="318"/>
      <c r="AW4432" s="318"/>
      <c r="AX4432" s="318"/>
      <c r="AY4432" s="318"/>
      <c r="AZ4432" s="318"/>
      <c r="BA4432" s="318"/>
      <c r="BB4432" s="318"/>
      <c r="BC4432" s="318"/>
      <c r="BD4432" s="318"/>
      <c r="BE4432" s="497"/>
      <c r="BF4432" s="497"/>
      <c r="BG4432" s="497"/>
      <c r="BH4432" s="497"/>
      <c r="BI4432" s="497"/>
      <c r="BJ4432" s="497"/>
      <c r="BK4432" s="497"/>
      <c r="BL4432" s="497"/>
      <c r="BM4432" s="497"/>
      <c r="BN4432" s="497"/>
      <c r="BO4432" s="497"/>
      <c r="BP4432" s="306"/>
      <c r="BQ4432" s="496"/>
      <c r="BR4432" s="496"/>
      <c r="BS4432" s="496"/>
      <c r="BT4432" s="496"/>
      <c r="BU4432" s="496"/>
      <c r="BV4432" s="496"/>
    </row>
    <row r="4433" spans="1:74" s="52" customFormat="1" ht="12.75">
      <c r="A4433" s="45">
        <v>2670.0804681784898</v>
      </c>
      <c r="B4433" s="46" t="s">
        <v>364</v>
      </c>
      <c r="C4433" s="47" t="s">
        <v>399</v>
      </c>
      <c r="D4433" s="48">
        <v>302.10504056007869</v>
      </c>
      <c r="E4433" s="49">
        <v>39.711019999999998</v>
      </c>
      <c r="F4433" s="49">
        <v>2.93E-2</v>
      </c>
      <c r="G4433" s="49">
        <v>18.097930000000002</v>
      </c>
      <c r="H4433" s="49">
        <v>0.1968</v>
      </c>
      <c r="I4433" s="49">
        <v>0.26950000000000002</v>
      </c>
      <c r="J4433" s="49">
        <v>43.010849999999998</v>
      </c>
      <c r="K4433" s="49">
        <v>0.2472</v>
      </c>
      <c r="L4433" s="49">
        <v>101.62250000000002</v>
      </c>
      <c r="M4433" s="47"/>
      <c r="N4433" s="50">
        <v>0.99525919185612788</v>
      </c>
      <c r="O4433" s="50">
        <v>5.8058818059483156E-4</v>
      </c>
      <c r="P4433" s="50">
        <v>0.37932376547064528</v>
      </c>
      <c r="Q4433" s="50">
        <v>3.9672917708219891E-3</v>
      </c>
      <c r="R4433" s="50">
        <v>5.7209699119427689E-3</v>
      </c>
      <c r="S4433" s="50">
        <v>1.6069846407414707</v>
      </c>
      <c r="T4433" s="50">
        <v>6.6379086105984629E-3</v>
      </c>
      <c r="U4433" s="50">
        <v>2.9996864182236433</v>
      </c>
      <c r="V4433" s="51">
        <v>80.903078077688122</v>
      </c>
      <c r="X4433" s="315">
        <v>0.05</v>
      </c>
      <c r="Y4433" s="315">
        <v>11.17</v>
      </c>
      <c r="Z4433" s="315">
        <v>0.12</v>
      </c>
      <c r="AA4433" s="315">
        <v>1.79</v>
      </c>
      <c r="AB4433" s="315">
        <v>2.67</v>
      </c>
      <c r="AC4433" s="315">
        <v>0.06</v>
      </c>
      <c r="AD4433" s="315">
        <v>0.44</v>
      </c>
      <c r="AE4433" s="312"/>
      <c r="AF4433" s="161" t="s">
        <v>1697</v>
      </c>
      <c r="AG4433" s="318">
        <v>30</v>
      </c>
      <c r="AH4433" s="318">
        <v>15</v>
      </c>
      <c r="AI4433" s="318"/>
      <c r="AJ4433" s="318"/>
      <c r="AK4433" s="318"/>
      <c r="AL4433" s="318"/>
      <c r="AM4433" s="318"/>
      <c r="AN4433" s="318"/>
      <c r="AO4433" s="318"/>
      <c r="AP4433" s="318"/>
      <c r="AQ4433" s="318"/>
      <c r="AR4433" s="318"/>
      <c r="AS4433" s="318"/>
      <c r="AT4433" s="318"/>
      <c r="AU4433" s="318"/>
      <c r="AV4433" s="318"/>
      <c r="AW4433" s="318"/>
      <c r="AX4433" s="318"/>
      <c r="AY4433" s="318"/>
      <c r="AZ4433" s="318"/>
      <c r="BA4433" s="318"/>
      <c r="BB4433" s="318"/>
      <c r="BC4433" s="318"/>
      <c r="BD4433" s="318"/>
      <c r="BE4433" s="497"/>
      <c r="BF4433" s="497"/>
      <c r="BG4433" s="497"/>
      <c r="BH4433" s="497"/>
      <c r="BI4433" s="497"/>
      <c r="BJ4433" s="497"/>
      <c r="BK4433" s="497"/>
      <c r="BL4433" s="497"/>
      <c r="BM4433" s="497"/>
      <c r="BN4433" s="497"/>
      <c r="BO4433" s="497"/>
      <c r="BP4433" s="306"/>
      <c r="BQ4433" s="496"/>
      <c r="BR4433" s="496"/>
      <c r="BS4433" s="496"/>
      <c r="BT4433" s="496"/>
      <c r="BU4433" s="496"/>
      <c r="BV4433" s="496"/>
    </row>
    <row r="4434" spans="1:74" s="52" customFormat="1" ht="12.75">
      <c r="A4434" s="45">
        <v>2670.0804681784898</v>
      </c>
      <c r="B4434" s="46" t="s">
        <v>364</v>
      </c>
      <c r="C4434" s="47" t="s">
        <v>399</v>
      </c>
      <c r="D4434" s="48">
        <v>310.05504056007868</v>
      </c>
      <c r="E4434" s="49">
        <v>39.80097</v>
      </c>
      <c r="F4434" s="49">
        <v>5.16E-2</v>
      </c>
      <c r="G4434" s="49">
        <v>18.157889999999998</v>
      </c>
      <c r="H4434" s="49">
        <v>0.23930000000000001</v>
      </c>
      <c r="I4434" s="49">
        <v>0.28079999999999999</v>
      </c>
      <c r="J4434" s="49">
        <v>42.981169999999999</v>
      </c>
      <c r="K4434" s="49">
        <v>0.24579999999999999</v>
      </c>
      <c r="L4434" s="49">
        <v>101.80623</v>
      </c>
      <c r="M4434" s="47"/>
      <c r="N4434" s="50">
        <v>0.99605214746550086</v>
      </c>
      <c r="O4434" s="50">
        <v>1.0209713053889278E-3</v>
      </c>
      <c r="P4434" s="50">
        <v>0.38002292334657001</v>
      </c>
      <c r="Q4434" s="50">
        <v>4.8169818577363998E-3</v>
      </c>
      <c r="R4434" s="50">
        <v>5.9521142976102972E-3</v>
      </c>
      <c r="S4434" s="50">
        <v>1.6035230182916598</v>
      </c>
      <c r="T4434" s="50">
        <v>6.5906453992328941E-3</v>
      </c>
      <c r="U4434" s="50">
        <v>2.9990465010068554</v>
      </c>
      <c r="V4434" s="51">
        <v>80.84123410659673</v>
      </c>
      <c r="X4434" s="315">
        <v>0.05</v>
      </c>
      <c r="Y4434" s="315">
        <v>6.58</v>
      </c>
      <c r="Z4434" s="315">
        <v>0.12</v>
      </c>
      <c r="AA4434" s="315">
        <v>1.48</v>
      </c>
      <c r="AB4434" s="315">
        <v>2.56</v>
      </c>
      <c r="AC4434" s="315">
        <v>0.06</v>
      </c>
      <c r="AD4434" s="315">
        <v>0.44</v>
      </c>
      <c r="AE4434" s="312"/>
      <c r="AF4434" s="161" t="s">
        <v>1697</v>
      </c>
      <c r="AG4434" s="318">
        <v>30</v>
      </c>
      <c r="AH4434" s="318">
        <v>15</v>
      </c>
      <c r="AI4434" s="318"/>
      <c r="AJ4434" s="318"/>
      <c r="AK4434" s="318"/>
      <c r="AL4434" s="318"/>
      <c r="AM4434" s="318"/>
      <c r="AN4434" s="318"/>
      <c r="AO4434" s="318"/>
      <c r="AP4434" s="318"/>
      <c r="AQ4434" s="318"/>
      <c r="AR4434" s="318"/>
      <c r="AS4434" s="318"/>
      <c r="AT4434" s="318"/>
      <c r="AU4434" s="318"/>
      <c r="AV4434" s="318"/>
      <c r="AW4434" s="318"/>
      <c r="AX4434" s="318"/>
      <c r="AY4434" s="318"/>
      <c r="AZ4434" s="318"/>
      <c r="BA4434" s="318"/>
      <c r="BB4434" s="318"/>
      <c r="BC4434" s="318"/>
      <c r="BD4434" s="318"/>
      <c r="BE4434" s="497"/>
      <c r="BF4434" s="497"/>
      <c r="BG4434" s="497"/>
      <c r="BH4434" s="497"/>
      <c r="BI4434" s="497"/>
      <c r="BJ4434" s="497"/>
      <c r="BK4434" s="497"/>
      <c r="BL4434" s="497"/>
      <c r="BM4434" s="497"/>
      <c r="BN4434" s="497"/>
      <c r="BO4434" s="497"/>
      <c r="BP4434" s="306"/>
      <c r="BQ4434" s="496"/>
      <c r="BR4434" s="496"/>
      <c r="BS4434" s="496"/>
      <c r="BT4434" s="496"/>
      <c r="BU4434" s="496"/>
      <c r="BV4434" s="496"/>
    </row>
    <row r="4435" spans="1:74" s="52" customFormat="1" ht="12.75">
      <c r="A4435" s="45">
        <v>2670.0804681784898</v>
      </c>
      <c r="B4435" s="46" t="s">
        <v>364</v>
      </c>
      <c r="C4435" s="47" t="s">
        <v>399</v>
      </c>
      <c r="D4435" s="48">
        <v>318.00504056007867</v>
      </c>
      <c r="E4435" s="49">
        <v>39.820959999999999</v>
      </c>
      <c r="F4435" s="49">
        <v>2.35E-2</v>
      </c>
      <c r="G4435" s="49">
        <v>18.22784</v>
      </c>
      <c r="H4435" s="49">
        <v>0.2329</v>
      </c>
      <c r="I4435" s="49">
        <v>0.2208</v>
      </c>
      <c r="J4435" s="49">
        <v>43.149369999999998</v>
      </c>
      <c r="K4435" s="49">
        <v>0.25419999999999998</v>
      </c>
      <c r="L4435" s="49">
        <v>101.98047</v>
      </c>
      <c r="M4435" s="47"/>
      <c r="N4435" s="50">
        <v>0.99506944796682906</v>
      </c>
      <c r="O4435" s="50">
        <v>4.6428531097575273E-4</v>
      </c>
      <c r="P4435" s="50">
        <v>0.38091920403838964</v>
      </c>
      <c r="Q4435" s="50">
        <v>4.6811768355400933E-3</v>
      </c>
      <c r="R4435" s="50">
        <v>4.6733302745130935E-3</v>
      </c>
      <c r="S4435" s="50">
        <v>1.6074026172547302</v>
      </c>
      <c r="T4435" s="50">
        <v>6.8057322640377267E-3</v>
      </c>
      <c r="U4435" s="50">
        <v>3.0009506619180808</v>
      </c>
      <c r="V4435" s="51">
        <v>80.842175549295334</v>
      </c>
      <c r="X4435" s="315">
        <v>0.05</v>
      </c>
      <c r="Y4435" s="315">
        <v>13.93</v>
      </c>
      <c r="Z4435" s="315">
        <v>0.12</v>
      </c>
      <c r="AA4435" s="315">
        <v>1.54</v>
      </c>
      <c r="AB4435" s="315">
        <v>3.16</v>
      </c>
      <c r="AC4435" s="315">
        <v>0.06</v>
      </c>
      <c r="AD4435" s="315">
        <v>0.43</v>
      </c>
      <c r="AE4435" s="312"/>
      <c r="AF4435" s="161" t="s">
        <v>1697</v>
      </c>
      <c r="AG4435" s="318">
        <v>30</v>
      </c>
      <c r="AH4435" s="318">
        <v>15</v>
      </c>
      <c r="AI4435" s="318"/>
      <c r="AJ4435" s="318"/>
      <c r="AK4435" s="318"/>
      <c r="AL4435" s="318"/>
      <c r="AM4435" s="318"/>
      <c r="AN4435" s="318"/>
      <c r="AO4435" s="318"/>
      <c r="AP4435" s="318"/>
      <c r="AQ4435" s="318"/>
      <c r="AR4435" s="318"/>
      <c r="AS4435" s="318"/>
      <c r="AT4435" s="318"/>
      <c r="AU4435" s="318"/>
      <c r="AV4435" s="318"/>
      <c r="AW4435" s="318"/>
      <c r="AX4435" s="318"/>
      <c r="AY4435" s="318"/>
      <c r="AZ4435" s="318"/>
      <c r="BA4435" s="318"/>
      <c r="BB4435" s="318"/>
      <c r="BC4435" s="318"/>
      <c r="BD4435" s="318"/>
      <c r="BE4435" s="497"/>
      <c r="BF4435" s="497"/>
      <c r="BG4435" s="497"/>
      <c r="BH4435" s="497"/>
      <c r="BI4435" s="497"/>
      <c r="BJ4435" s="497"/>
      <c r="BK4435" s="497"/>
      <c r="BL4435" s="497"/>
      <c r="BM4435" s="497"/>
      <c r="BN4435" s="497"/>
      <c r="BO4435" s="497"/>
      <c r="BP4435" s="306"/>
      <c r="BQ4435" s="496"/>
      <c r="BR4435" s="496"/>
      <c r="BS4435" s="496"/>
      <c r="BT4435" s="496"/>
      <c r="BU4435" s="496"/>
      <c r="BV4435" s="496"/>
    </row>
    <row r="4436" spans="1:74" s="52" customFormat="1" ht="12.75">
      <c r="A4436" s="45">
        <v>2670.0804681784898</v>
      </c>
      <c r="B4436" s="46" t="s">
        <v>364</v>
      </c>
      <c r="C4436" s="47" t="s">
        <v>399</v>
      </c>
      <c r="D4436" s="48">
        <v>325.95504056007866</v>
      </c>
      <c r="E4436" s="49">
        <v>39.750999999999998</v>
      </c>
      <c r="F4436" s="49">
        <v>4.1200000000000001E-2</v>
      </c>
      <c r="G4436" s="49">
        <v>18.16788</v>
      </c>
      <c r="H4436" s="49">
        <v>0.20949999999999999</v>
      </c>
      <c r="I4436" s="49">
        <v>0.25390000000000001</v>
      </c>
      <c r="J4436" s="49">
        <v>42.88223</v>
      </c>
      <c r="K4436" s="49">
        <v>0.25040000000000001</v>
      </c>
      <c r="L4436" s="49">
        <v>101.60691000000001</v>
      </c>
      <c r="M4436" s="47"/>
      <c r="N4436" s="50">
        <v>0.99673810373906657</v>
      </c>
      <c r="O4436" s="50">
        <v>8.1678101308255906E-4</v>
      </c>
      <c r="P4436" s="50">
        <v>0.38097216782599092</v>
      </c>
      <c r="Q4436" s="50">
        <v>4.2253328114979739E-3</v>
      </c>
      <c r="R4436" s="50">
        <v>5.3923918368160382E-3</v>
      </c>
      <c r="S4436" s="50">
        <v>1.6029460656006096</v>
      </c>
      <c r="T4436" s="50">
        <v>6.7270549382178503E-3</v>
      </c>
      <c r="U4436" s="50">
        <v>2.9986420191156831</v>
      </c>
      <c r="V4436" s="51">
        <v>80.796982385308283</v>
      </c>
      <c r="X4436" s="315">
        <v>0.05</v>
      </c>
      <c r="Y4436" s="315">
        <v>7.92</v>
      </c>
      <c r="Z4436" s="315">
        <v>0.12</v>
      </c>
      <c r="AA4436" s="315">
        <v>1.7</v>
      </c>
      <c r="AB4436" s="315">
        <v>2.77</v>
      </c>
      <c r="AC4436" s="315">
        <v>0.06</v>
      </c>
      <c r="AD4436" s="315">
        <v>0.43</v>
      </c>
      <c r="AE4436" s="312"/>
      <c r="AF4436" s="161" t="s">
        <v>1697</v>
      </c>
      <c r="AG4436" s="318">
        <v>30</v>
      </c>
      <c r="AH4436" s="318">
        <v>15</v>
      </c>
      <c r="AI4436" s="318"/>
      <c r="AJ4436" s="318"/>
      <c r="AK4436" s="318"/>
      <c r="AL4436" s="318"/>
      <c r="AM4436" s="318"/>
      <c r="AN4436" s="318"/>
      <c r="AO4436" s="318"/>
      <c r="AP4436" s="318"/>
      <c r="AQ4436" s="318"/>
      <c r="AR4436" s="318"/>
      <c r="AS4436" s="318"/>
      <c r="AT4436" s="318"/>
      <c r="AU4436" s="318"/>
      <c r="AV4436" s="318"/>
      <c r="AW4436" s="318"/>
      <c r="AX4436" s="318"/>
      <c r="AY4436" s="318"/>
      <c r="AZ4436" s="318"/>
      <c r="BA4436" s="318"/>
      <c r="BB4436" s="318"/>
      <c r="BC4436" s="318"/>
      <c r="BD4436" s="318"/>
      <c r="BE4436" s="497"/>
      <c r="BF4436" s="497"/>
      <c r="BG4436" s="497"/>
      <c r="BH4436" s="497"/>
      <c r="BI4436" s="497"/>
      <c r="BJ4436" s="497"/>
      <c r="BK4436" s="497"/>
      <c r="BL4436" s="497"/>
      <c r="BM4436" s="497"/>
      <c r="BN4436" s="497"/>
      <c r="BO4436" s="497"/>
      <c r="BP4436" s="306"/>
      <c r="BQ4436" s="496"/>
      <c r="BR4436" s="496"/>
      <c r="BS4436" s="496"/>
      <c r="BT4436" s="496"/>
      <c r="BU4436" s="496"/>
      <c r="BV4436" s="496"/>
    </row>
    <row r="4437" spans="1:74" s="52" customFormat="1" ht="12.75">
      <c r="A4437" s="45">
        <v>2670.0804681784898</v>
      </c>
      <c r="B4437" s="46" t="s">
        <v>364</v>
      </c>
      <c r="C4437" s="47" t="s">
        <v>399</v>
      </c>
      <c r="D4437" s="48">
        <v>333.90504056007865</v>
      </c>
      <c r="E4437" s="49">
        <v>39.78098</v>
      </c>
      <c r="F4437" s="49">
        <v>3.73E-2</v>
      </c>
      <c r="G4437" s="49">
        <v>18.22784</v>
      </c>
      <c r="H4437" s="49">
        <v>0.23810000000000001</v>
      </c>
      <c r="I4437" s="49">
        <v>0.22839999999999999</v>
      </c>
      <c r="J4437" s="49">
        <v>43.070219999999999</v>
      </c>
      <c r="K4437" s="49">
        <v>0.24640000000000001</v>
      </c>
      <c r="L4437" s="49">
        <v>101.88094</v>
      </c>
      <c r="M4437" s="47"/>
      <c r="N4437" s="50">
        <v>0.99508457038656672</v>
      </c>
      <c r="O4437" s="50">
        <v>7.3768127789957674E-4</v>
      </c>
      <c r="P4437" s="50">
        <v>0.38130782372137462</v>
      </c>
      <c r="Q4437" s="50">
        <v>4.7905767484942808E-3</v>
      </c>
      <c r="R4437" s="50">
        <v>4.8391195704140634E-3</v>
      </c>
      <c r="S4437" s="50">
        <v>1.60609100624945</v>
      </c>
      <c r="T4437" s="50">
        <v>6.60363203125935E-3</v>
      </c>
      <c r="U4437" s="50">
        <v>3.00067639384533</v>
      </c>
      <c r="V4437" s="51">
        <v>80.813724051202527</v>
      </c>
      <c r="X4437" s="315">
        <v>0.05</v>
      </c>
      <c r="Y4437" s="315">
        <v>9.11</v>
      </c>
      <c r="Z4437" s="315">
        <v>0.12</v>
      </c>
      <c r="AA4437" s="315">
        <v>1.49</v>
      </c>
      <c r="AB4437" s="315">
        <v>3.16</v>
      </c>
      <c r="AC4437" s="315">
        <v>0.06</v>
      </c>
      <c r="AD4437" s="315">
        <v>0.44</v>
      </c>
      <c r="AE4437" s="312"/>
      <c r="AF4437" s="161" t="s">
        <v>1697</v>
      </c>
      <c r="AG4437" s="318">
        <v>30</v>
      </c>
      <c r="AH4437" s="318">
        <v>15</v>
      </c>
      <c r="AI4437" s="318"/>
      <c r="AJ4437" s="318"/>
      <c r="AK4437" s="318"/>
      <c r="AL4437" s="318"/>
      <c r="AM4437" s="318"/>
      <c r="AN4437" s="318"/>
      <c r="AO4437" s="318"/>
      <c r="AP4437" s="318"/>
      <c r="AQ4437" s="318"/>
      <c r="AR4437" s="318"/>
      <c r="AS4437" s="318"/>
      <c r="AT4437" s="318"/>
      <c r="AU4437" s="318"/>
      <c r="AV4437" s="318"/>
      <c r="AW4437" s="318"/>
      <c r="AX4437" s="318"/>
      <c r="AY4437" s="318"/>
      <c r="AZ4437" s="318"/>
      <c r="BA4437" s="318"/>
      <c r="BB4437" s="318"/>
      <c r="BC4437" s="318"/>
      <c r="BD4437" s="318"/>
      <c r="BE4437" s="497"/>
      <c r="BF4437" s="497"/>
      <c r="BG4437" s="497"/>
      <c r="BH4437" s="497"/>
      <c r="BI4437" s="497"/>
      <c r="BJ4437" s="497"/>
      <c r="BK4437" s="497"/>
      <c r="BL4437" s="497"/>
      <c r="BM4437" s="497"/>
      <c r="BN4437" s="497"/>
      <c r="BO4437" s="497"/>
      <c r="BP4437" s="306"/>
      <c r="BQ4437" s="496"/>
      <c r="BR4437" s="496"/>
      <c r="BS4437" s="496"/>
      <c r="BT4437" s="496"/>
      <c r="BU4437" s="496"/>
      <c r="BV4437" s="496"/>
    </row>
    <row r="4438" spans="1:74" s="52" customFormat="1" ht="12.75">
      <c r="A4438" s="45">
        <v>2670.0804681784898</v>
      </c>
      <c r="B4438" s="46" t="s">
        <v>364</v>
      </c>
      <c r="C4438" s="47" t="s">
        <v>399</v>
      </c>
      <c r="D4438" s="48">
        <v>341.85504056007863</v>
      </c>
      <c r="E4438" s="49">
        <v>39.860950000000003</v>
      </c>
      <c r="F4438" s="49">
        <v>3.8699999999999998E-2</v>
      </c>
      <c r="G4438" s="49">
        <v>18.177879999999998</v>
      </c>
      <c r="H4438" s="49">
        <v>0.2296</v>
      </c>
      <c r="I4438" s="49">
        <v>0.24049999999999999</v>
      </c>
      <c r="J4438" s="49">
        <v>43.080109999999998</v>
      </c>
      <c r="K4438" s="49">
        <v>0.24610000000000001</v>
      </c>
      <c r="L4438" s="49">
        <v>101.92653999999999</v>
      </c>
      <c r="M4438" s="47"/>
      <c r="N4438" s="50">
        <v>0.99622605617038462</v>
      </c>
      <c r="O4438" s="50">
        <v>7.6470975727953273E-4</v>
      </c>
      <c r="P4438" s="50">
        <v>0.37993515274125811</v>
      </c>
      <c r="Q4438" s="50">
        <v>4.6155772877087076E-3</v>
      </c>
      <c r="R4438" s="50">
        <v>5.0910934804488991E-3</v>
      </c>
      <c r="S4438" s="50">
        <v>1.6050759986291665</v>
      </c>
      <c r="T4438" s="50">
        <v>6.5899104445314308E-3</v>
      </c>
      <c r="U4438" s="50">
        <v>2.9997015481574918</v>
      </c>
      <c r="V4438" s="51">
        <v>80.859797564413867</v>
      </c>
      <c r="X4438" s="315">
        <v>0.05</v>
      </c>
      <c r="Y4438" s="315">
        <v>8.73</v>
      </c>
      <c r="Z4438" s="315">
        <v>0.12</v>
      </c>
      <c r="AA4438" s="315">
        <v>1.55</v>
      </c>
      <c r="AB4438" s="315">
        <v>2.98</v>
      </c>
      <c r="AC4438" s="315">
        <v>0.06</v>
      </c>
      <c r="AD4438" s="315">
        <v>0.44</v>
      </c>
      <c r="AE4438" s="312"/>
      <c r="AF4438" s="161" t="s">
        <v>1697</v>
      </c>
      <c r="AG4438" s="318">
        <v>30</v>
      </c>
      <c r="AH4438" s="318">
        <v>15</v>
      </c>
      <c r="AI4438" s="318"/>
      <c r="AJ4438" s="318"/>
      <c r="AK4438" s="318"/>
      <c r="AL4438" s="318"/>
      <c r="AM4438" s="318"/>
      <c r="AN4438" s="318"/>
      <c r="AO4438" s="318"/>
      <c r="AP4438" s="318"/>
      <c r="AQ4438" s="318"/>
      <c r="AR4438" s="318"/>
      <c r="AS4438" s="318"/>
      <c r="AT4438" s="318"/>
      <c r="AU4438" s="318"/>
      <c r="AV4438" s="318"/>
      <c r="AW4438" s="318"/>
      <c r="AX4438" s="318"/>
      <c r="AY4438" s="318"/>
      <c r="AZ4438" s="318"/>
      <c r="BA4438" s="318"/>
      <c r="BB4438" s="318"/>
      <c r="BC4438" s="318"/>
      <c r="BD4438" s="318"/>
      <c r="BE4438" s="497"/>
      <c r="BF4438" s="497"/>
      <c r="BG4438" s="497"/>
      <c r="BH4438" s="497"/>
      <c r="BI4438" s="497"/>
      <c r="BJ4438" s="497"/>
      <c r="BK4438" s="497"/>
      <c r="BL4438" s="497"/>
      <c r="BM4438" s="497"/>
      <c r="BN4438" s="497"/>
      <c r="BO4438" s="497"/>
      <c r="BP4438" s="306"/>
      <c r="BQ4438" s="496"/>
      <c r="BR4438" s="496"/>
      <c r="BS4438" s="496"/>
      <c r="BT4438" s="496"/>
      <c r="BU4438" s="496"/>
      <c r="BV4438" s="496"/>
    </row>
    <row r="4439" spans="1:74" s="52" customFormat="1" ht="12.75">
      <c r="A4439" s="45">
        <v>2670.0804681784898</v>
      </c>
      <c r="B4439" s="46" t="s">
        <v>364</v>
      </c>
      <c r="C4439" s="47" t="s">
        <v>399</v>
      </c>
      <c r="D4439" s="48">
        <v>349.80504056007862</v>
      </c>
      <c r="E4439" s="49">
        <v>39.870939999999997</v>
      </c>
      <c r="F4439" s="49">
        <v>2.87E-2</v>
      </c>
      <c r="G4439" s="49">
        <v>18.12791</v>
      </c>
      <c r="H4439" s="49">
        <v>0.2268</v>
      </c>
      <c r="I4439" s="49">
        <v>0.22109999999999999</v>
      </c>
      <c r="J4439" s="49">
        <v>43.139479999999999</v>
      </c>
      <c r="K4439" s="49">
        <v>0.25230000000000002</v>
      </c>
      <c r="L4439" s="49">
        <v>101.90652999999999</v>
      </c>
      <c r="M4439" s="47"/>
      <c r="N4439" s="50">
        <v>0.99654079826137054</v>
      </c>
      <c r="O4439" s="50">
        <v>5.6714736729709708E-4</v>
      </c>
      <c r="P4439" s="50">
        <v>0.37891547210364607</v>
      </c>
      <c r="Q4439" s="50">
        <v>4.5595874669458599E-3</v>
      </c>
      <c r="R4439" s="50">
        <v>4.6807246124456288E-3</v>
      </c>
      <c r="S4439" s="50">
        <v>1.6073929531134845</v>
      </c>
      <c r="T4439" s="50">
        <v>6.7563712714327371E-3</v>
      </c>
      <c r="U4439" s="50">
        <v>3.0003999225912108</v>
      </c>
      <c r="V4439" s="51">
        <v>80.92363364656093</v>
      </c>
      <c r="X4439" s="315">
        <v>0.05</v>
      </c>
      <c r="Y4439" s="315">
        <v>11.56</v>
      </c>
      <c r="Z4439" s="315">
        <v>0.12</v>
      </c>
      <c r="AA4439" s="315">
        <v>1.57</v>
      </c>
      <c r="AB4439" s="315">
        <v>3.19</v>
      </c>
      <c r="AC4439" s="315">
        <v>0.06</v>
      </c>
      <c r="AD4439" s="315">
        <v>0.43</v>
      </c>
      <c r="AE4439" s="312"/>
      <c r="AF4439" s="161" t="s">
        <v>1697</v>
      </c>
      <c r="AG4439" s="318">
        <v>30</v>
      </c>
      <c r="AH4439" s="318">
        <v>15</v>
      </c>
      <c r="AI4439" s="318"/>
      <c r="AJ4439" s="318"/>
      <c r="AK4439" s="318"/>
      <c r="AL4439" s="318"/>
      <c r="AM4439" s="318"/>
      <c r="AN4439" s="318"/>
      <c r="AO4439" s="318"/>
      <c r="AP4439" s="318"/>
      <c r="AQ4439" s="318"/>
      <c r="AR4439" s="318"/>
      <c r="AS4439" s="318"/>
      <c r="AT4439" s="318"/>
      <c r="AU4439" s="318"/>
      <c r="AV4439" s="318"/>
      <c r="AW4439" s="318"/>
      <c r="AX4439" s="318"/>
      <c r="AY4439" s="318"/>
      <c r="AZ4439" s="318"/>
      <c r="BA4439" s="318"/>
      <c r="BB4439" s="318"/>
      <c r="BC4439" s="318"/>
      <c r="BD4439" s="318"/>
      <c r="BE4439" s="497"/>
      <c r="BF4439" s="497"/>
      <c r="BG4439" s="497"/>
      <c r="BH4439" s="497"/>
      <c r="BI4439" s="497"/>
      <c r="BJ4439" s="497"/>
      <c r="BK4439" s="497"/>
      <c r="BL4439" s="497"/>
      <c r="BM4439" s="497"/>
      <c r="BN4439" s="497"/>
      <c r="BO4439" s="497"/>
      <c r="BP4439" s="306"/>
      <c r="BQ4439" s="496"/>
      <c r="BR4439" s="496"/>
      <c r="BS4439" s="496"/>
      <c r="BT4439" s="496"/>
      <c r="BU4439" s="496"/>
      <c r="BV4439" s="496"/>
    </row>
    <row r="4440" spans="1:74" s="52" customFormat="1" ht="12.75">
      <c r="A4440" s="45">
        <v>2670.0804681784898</v>
      </c>
      <c r="B4440" s="46" t="s">
        <v>364</v>
      </c>
      <c r="C4440" s="47" t="s">
        <v>399</v>
      </c>
      <c r="D4440" s="48">
        <v>357.75504056007861</v>
      </c>
      <c r="E4440" s="49">
        <v>39.76099</v>
      </c>
      <c r="F4440" s="49">
        <v>3.5499999999999997E-2</v>
      </c>
      <c r="G4440" s="49">
        <v>18.057960000000001</v>
      </c>
      <c r="H4440" s="49">
        <v>0.21340000000000001</v>
      </c>
      <c r="I4440" s="49">
        <v>0.20949999999999999</v>
      </c>
      <c r="J4440" s="49">
        <v>42.931690000000003</v>
      </c>
      <c r="K4440" s="49">
        <v>0.2432</v>
      </c>
      <c r="L4440" s="49">
        <v>101.51354000000001</v>
      </c>
      <c r="M4440" s="47"/>
      <c r="N4440" s="50">
        <v>0.99714541582995464</v>
      </c>
      <c r="O4440" s="50">
        <v>7.0389045470096708E-4</v>
      </c>
      <c r="P4440" s="50">
        <v>0.37872675647110282</v>
      </c>
      <c r="Q4440" s="50">
        <v>4.3046675376992877E-3</v>
      </c>
      <c r="R4440" s="50">
        <v>4.4501133616052452E-3</v>
      </c>
      <c r="S4440" s="50">
        <v>1.6050473099155265</v>
      </c>
      <c r="T4440" s="50">
        <v>6.5346529245238951E-3</v>
      </c>
      <c r="U4440" s="50">
        <v>2.9983991290795307</v>
      </c>
      <c r="V4440" s="51">
        <v>80.908775707460507</v>
      </c>
      <c r="X4440" s="315">
        <v>0.05</v>
      </c>
      <c r="Y4440" s="315">
        <v>9.43</v>
      </c>
      <c r="Z4440" s="315">
        <v>0.12</v>
      </c>
      <c r="AA4440" s="315">
        <v>1.66</v>
      </c>
      <c r="AB4440" s="315">
        <v>3.42</v>
      </c>
      <c r="AC4440" s="315">
        <v>0.06</v>
      </c>
      <c r="AD4440" s="315">
        <v>0.44</v>
      </c>
      <c r="AE4440" s="312"/>
      <c r="AF4440" s="161" t="s">
        <v>1697</v>
      </c>
      <c r="AG4440" s="318">
        <v>30</v>
      </c>
      <c r="AH4440" s="318">
        <v>15</v>
      </c>
      <c r="AI4440" s="318"/>
      <c r="AJ4440" s="318"/>
      <c r="AK4440" s="318"/>
      <c r="AL4440" s="318"/>
      <c r="AM4440" s="318"/>
      <c r="AN4440" s="318"/>
      <c r="AO4440" s="318"/>
      <c r="AP4440" s="318"/>
      <c r="AQ4440" s="318"/>
      <c r="AR4440" s="318"/>
      <c r="AS4440" s="318"/>
      <c r="AT4440" s="318"/>
      <c r="AU4440" s="318"/>
      <c r="AV4440" s="318"/>
      <c r="AW4440" s="318"/>
      <c r="AX4440" s="318"/>
      <c r="AY4440" s="318"/>
      <c r="AZ4440" s="318"/>
      <c r="BA4440" s="318"/>
      <c r="BB4440" s="318"/>
      <c r="BC4440" s="318"/>
      <c r="BD4440" s="318"/>
      <c r="BE4440" s="497"/>
      <c r="BF4440" s="497"/>
      <c r="BG4440" s="497"/>
      <c r="BH4440" s="497"/>
      <c r="BI4440" s="497"/>
      <c r="BJ4440" s="497"/>
      <c r="BK4440" s="497"/>
      <c r="BL4440" s="497"/>
      <c r="BM4440" s="497"/>
      <c r="BN4440" s="497"/>
      <c r="BO4440" s="497"/>
      <c r="BP4440" s="306"/>
      <c r="BQ4440" s="496"/>
      <c r="BR4440" s="496"/>
      <c r="BS4440" s="496"/>
      <c r="BT4440" s="496"/>
      <c r="BU4440" s="496"/>
      <c r="BV4440" s="496"/>
    </row>
    <row r="4441" spans="1:74" s="52" customFormat="1" ht="12.75">
      <c r="A4441" s="45">
        <v>2670.0804681784898</v>
      </c>
      <c r="B4441" s="46" t="s">
        <v>364</v>
      </c>
      <c r="C4441" s="47" t="s">
        <v>399</v>
      </c>
      <c r="D4441" s="48">
        <v>365.7050405600786</v>
      </c>
      <c r="E4441" s="49">
        <v>39.880940000000002</v>
      </c>
      <c r="F4441" s="49">
        <v>3.78E-2</v>
      </c>
      <c r="G4441" s="49">
        <v>18.18787</v>
      </c>
      <c r="H4441" s="49">
        <v>0.22470000000000001</v>
      </c>
      <c r="I4441" s="49">
        <v>0.26550000000000001</v>
      </c>
      <c r="J4441" s="49">
        <v>43.159260000000003</v>
      </c>
      <c r="K4441" s="49">
        <v>0.25209999999999999</v>
      </c>
      <c r="L4441" s="49">
        <v>102.07087</v>
      </c>
      <c r="M4441" s="47"/>
      <c r="N4441" s="50">
        <v>0.99530047603784466</v>
      </c>
      <c r="O4441" s="50">
        <v>7.4585780807961705E-4</v>
      </c>
      <c r="P4441" s="50">
        <v>0.37960039967680603</v>
      </c>
      <c r="Q4441" s="50">
        <v>4.5106153180872422E-3</v>
      </c>
      <c r="R4441" s="50">
        <v>5.6122769007749679E-3</v>
      </c>
      <c r="S4441" s="50">
        <v>1.605725709374876</v>
      </c>
      <c r="T4441" s="50">
        <v>6.7409222619931597E-3</v>
      </c>
      <c r="U4441" s="50">
        <v>2.99940053485517</v>
      </c>
      <c r="V4441" s="51">
        <v>80.879695383740895</v>
      </c>
      <c r="X4441" s="315">
        <v>0.05</v>
      </c>
      <c r="Y4441" s="315">
        <v>8.67</v>
      </c>
      <c r="Z4441" s="315">
        <v>0.12</v>
      </c>
      <c r="AA4441" s="315">
        <v>1.57</v>
      </c>
      <c r="AB4441" s="315">
        <v>2.76</v>
      </c>
      <c r="AC4441" s="315">
        <v>0.06</v>
      </c>
      <c r="AD4441" s="315">
        <v>0.43</v>
      </c>
      <c r="AE4441" s="312"/>
      <c r="AF4441" s="161" t="s">
        <v>1697</v>
      </c>
      <c r="AG4441" s="318">
        <v>30</v>
      </c>
      <c r="AH4441" s="318">
        <v>15</v>
      </c>
      <c r="AI4441" s="318"/>
      <c r="AJ4441" s="318"/>
      <c r="AK4441" s="318"/>
      <c r="AL4441" s="318"/>
      <c r="AM4441" s="318"/>
      <c r="AN4441" s="318"/>
      <c r="AO4441" s="318"/>
      <c r="AP4441" s="318"/>
      <c r="AQ4441" s="318"/>
      <c r="AR4441" s="318"/>
      <c r="AS4441" s="318"/>
      <c r="AT4441" s="318"/>
      <c r="AU4441" s="318"/>
      <c r="AV4441" s="318"/>
      <c r="AW4441" s="318"/>
      <c r="AX4441" s="318"/>
      <c r="AY4441" s="318"/>
      <c r="AZ4441" s="318"/>
      <c r="BA4441" s="318"/>
      <c r="BB4441" s="318"/>
      <c r="BC4441" s="318"/>
      <c r="BD4441" s="318"/>
      <c r="BE4441" s="497"/>
      <c r="BF4441" s="497"/>
      <c r="BG4441" s="497"/>
      <c r="BH4441" s="497"/>
      <c r="BI4441" s="497"/>
      <c r="BJ4441" s="497"/>
      <c r="BK4441" s="497"/>
      <c r="BL4441" s="497"/>
      <c r="BM4441" s="497"/>
      <c r="BN4441" s="497"/>
      <c r="BO4441" s="497"/>
      <c r="BP4441" s="306"/>
      <c r="BQ4441" s="496"/>
      <c r="BR4441" s="496"/>
      <c r="BS4441" s="496"/>
      <c r="BT4441" s="496"/>
      <c r="BU4441" s="496"/>
      <c r="BV4441" s="496"/>
    </row>
    <row r="4442" spans="1:74" s="52" customFormat="1" ht="12.75">
      <c r="A4442" s="45">
        <v>2670.0804681784898</v>
      </c>
      <c r="B4442" s="46" t="s">
        <v>364</v>
      </c>
      <c r="C4442" s="47" t="s">
        <v>399</v>
      </c>
      <c r="D4442" s="48">
        <v>373.65504056007859</v>
      </c>
      <c r="E4442" s="49">
        <v>39.750999999999998</v>
      </c>
      <c r="F4442" s="49">
        <v>2.7E-2</v>
      </c>
      <c r="G4442" s="49">
        <v>18.017980000000001</v>
      </c>
      <c r="H4442" s="49">
        <v>0.24060000000000001</v>
      </c>
      <c r="I4442" s="49">
        <v>0.2145</v>
      </c>
      <c r="J4442" s="49">
        <v>43.09</v>
      </c>
      <c r="K4442" s="49">
        <v>0.24360000000000001</v>
      </c>
      <c r="L4442" s="49">
        <v>101.64088000100001</v>
      </c>
      <c r="M4442" s="47"/>
      <c r="N4442" s="50">
        <v>0.99582727256771575</v>
      </c>
      <c r="O4442" s="50">
        <v>5.3477997521574614E-4</v>
      </c>
      <c r="P4442" s="50">
        <v>0.37748356861235766</v>
      </c>
      <c r="Q4442" s="50">
        <v>4.8481435773846107E-3</v>
      </c>
      <c r="R4442" s="50">
        <v>4.5514417957210592E-3</v>
      </c>
      <c r="S4442" s="50">
        <v>1.6092406601106204</v>
      </c>
      <c r="T4442" s="50">
        <v>6.5383910130495009E-3</v>
      </c>
      <c r="U4442" s="50">
        <v>3.000259148888067</v>
      </c>
      <c r="V4442" s="51">
        <v>80.999699749220071</v>
      </c>
      <c r="X4442" s="315">
        <v>0.05</v>
      </c>
      <c r="Y4442" s="315">
        <v>12.54</v>
      </c>
      <c r="Z4442" s="315">
        <v>0.12</v>
      </c>
      <c r="AA4442" s="315">
        <v>1.48</v>
      </c>
      <c r="AB4442" s="315">
        <v>3.31</v>
      </c>
      <c r="AC4442" s="315">
        <v>0.06</v>
      </c>
      <c r="AD4442" s="315">
        <v>0.44</v>
      </c>
      <c r="AE4442" s="312"/>
      <c r="AF4442" s="161" t="s">
        <v>1697</v>
      </c>
      <c r="AG4442" s="318">
        <v>30</v>
      </c>
      <c r="AH4442" s="318">
        <v>15</v>
      </c>
      <c r="AI4442" s="318"/>
      <c r="AJ4442" s="318"/>
      <c r="AK4442" s="318"/>
      <c r="AL4442" s="318"/>
      <c r="AM4442" s="318"/>
      <c r="AN4442" s="318"/>
      <c r="AO4442" s="318"/>
      <c r="AP4442" s="318"/>
      <c r="AQ4442" s="318"/>
      <c r="AR4442" s="318"/>
      <c r="AS4442" s="318"/>
      <c r="AT4442" s="318"/>
      <c r="AU4442" s="318"/>
      <c r="AV4442" s="318"/>
      <c r="AW4442" s="318"/>
      <c r="AX4442" s="318"/>
      <c r="AY4442" s="318"/>
      <c r="AZ4442" s="318"/>
      <c r="BA4442" s="318"/>
      <c r="BB4442" s="318"/>
      <c r="BC4442" s="318"/>
      <c r="BD4442" s="318"/>
      <c r="BE4442" s="497"/>
      <c r="BF4442" s="497"/>
      <c r="BG4442" s="497"/>
      <c r="BH4442" s="497"/>
      <c r="BI4442" s="497"/>
      <c r="BJ4442" s="497"/>
      <c r="BK4442" s="497"/>
      <c r="BL4442" s="497"/>
      <c r="BM4442" s="497"/>
      <c r="BN4442" s="497"/>
      <c r="BO4442" s="497"/>
      <c r="BP4442" s="306"/>
      <c r="BQ4442" s="496"/>
      <c r="BR4442" s="496"/>
      <c r="BS4442" s="496"/>
      <c r="BT4442" s="496"/>
      <c r="BU4442" s="496"/>
      <c r="BV4442" s="496"/>
    </row>
    <row r="4443" spans="1:74" s="52" customFormat="1" ht="12.75">
      <c r="A4443" s="45">
        <v>2670.0804681784898</v>
      </c>
      <c r="B4443" s="46" t="s">
        <v>364</v>
      </c>
      <c r="C4443" s="47" t="s">
        <v>399</v>
      </c>
      <c r="D4443" s="48">
        <v>381.60504056007858</v>
      </c>
      <c r="E4443" s="49">
        <v>39.741</v>
      </c>
      <c r="F4443" s="49">
        <v>5.1999999999999998E-2</v>
      </c>
      <c r="G4443" s="49">
        <v>18.177879999999998</v>
      </c>
      <c r="H4443" s="49">
        <v>0.21759999999999999</v>
      </c>
      <c r="I4443" s="49">
        <v>0.20519999999999999</v>
      </c>
      <c r="J4443" s="49">
        <v>43.119689999999999</v>
      </c>
      <c r="K4443" s="49">
        <v>0.25009999999999999</v>
      </c>
      <c r="L4443" s="49">
        <v>101.81376999999999</v>
      </c>
      <c r="M4443" s="47"/>
      <c r="N4443" s="50">
        <v>0.99433095936207161</v>
      </c>
      <c r="O4443" s="50">
        <v>1.0286578139059015E-3</v>
      </c>
      <c r="P4443" s="50">
        <v>0.38035698559727854</v>
      </c>
      <c r="Q4443" s="50">
        <v>4.3792017552871749E-3</v>
      </c>
      <c r="R4443" s="50">
        <v>4.3486581247275738E-3</v>
      </c>
      <c r="S4443" s="50">
        <v>1.6083343822928469</v>
      </c>
      <c r="T4443" s="50">
        <v>6.7044554594891184E-3</v>
      </c>
      <c r="U4443" s="50">
        <v>3.0007465946739367</v>
      </c>
      <c r="V4443" s="51">
        <v>80.874006306930724</v>
      </c>
      <c r="X4443" s="315">
        <v>0.05</v>
      </c>
      <c r="Y4443" s="315">
        <v>6.45</v>
      </c>
      <c r="Z4443" s="315">
        <v>0.12</v>
      </c>
      <c r="AA4443" s="315">
        <v>1.64</v>
      </c>
      <c r="AB4443" s="315">
        <v>3.46</v>
      </c>
      <c r="AC4443" s="315">
        <v>0.06</v>
      </c>
      <c r="AD4443" s="315">
        <v>0.43</v>
      </c>
      <c r="AE4443" s="312"/>
      <c r="AF4443" s="161" t="s">
        <v>1697</v>
      </c>
      <c r="AG4443" s="318">
        <v>30</v>
      </c>
      <c r="AH4443" s="318">
        <v>15</v>
      </c>
      <c r="AI4443" s="318"/>
      <c r="AJ4443" s="318"/>
      <c r="AK4443" s="318"/>
      <c r="AL4443" s="318"/>
      <c r="AM4443" s="318"/>
      <c r="AN4443" s="318"/>
      <c r="AO4443" s="318"/>
      <c r="AP4443" s="318"/>
      <c r="AQ4443" s="318"/>
      <c r="AR4443" s="318"/>
      <c r="AS4443" s="318"/>
      <c r="AT4443" s="318"/>
      <c r="AU4443" s="318"/>
      <c r="AV4443" s="318"/>
      <c r="AW4443" s="318"/>
      <c r="AX4443" s="318"/>
      <c r="AY4443" s="318"/>
      <c r="AZ4443" s="318"/>
      <c r="BA4443" s="318"/>
      <c r="BB4443" s="318"/>
      <c r="BC4443" s="318"/>
      <c r="BD4443" s="318"/>
      <c r="BE4443" s="497"/>
      <c r="BF4443" s="497"/>
      <c r="BG4443" s="497"/>
      <c r="BH4443" s="497"/>
      <c r="BI4443" s="497"/>
      <c r="BJ4443" s="497"/>
      <c r="BK4443" s="497"/>
      <c r="BL4443" s="497"/>
      <c r="BM4443" s="497"/>
      <c r="BN4443" s="497"/>
      <c r="BO4443" s="497"/>
      <c r="BP4443" s="306"/>
      <c r="BQ4443" s="496"/>
      <c r="BR4443" s="496"/>
      <c r="BS4443" s="496"/>
      <c r="BT4443" s="496"/>
      <c r="BU4443" s="496"/>
      <c r="BV4443" s="496"/>
    </row>
    <row r="4444" spans="1:74" s="52" customFormat="1" ht="12.75">
      <c r="A4444" s="45">
        <v>2670.0804681784898</v>
      </c>
      <c r="B4444" s="46" t="s">
        <v>364</v>
      </c>
      <c r="C4444" s="47" t="s">
        <v>399</v>
      </c>
      <c r="D4444" s="48">
        <v>389.55504056007857</v>
      </c>
      <c r="E4444" s="49">
        <v>39.870939999999997</v>
      </c>
      <c r="F4444" s="49">
        <v>4.8300009999999997E-2</v>
      </c>
      <c r="G4444" s="49">
        <v>17.948029999999999</v>
      </c>
      <c r="H4444" s="49">
        <v>0.22589999999999999</v>
      </c>
      <c r="I4444" s="49">
        <v>0.2472</v>
      </c>
      <c r="J4444" s="49">
        <v>43.060319999999997</v>
      </c>
      <c r="K4444" s="49">
        <v>0.23710000000000001</v>
      </c>
      <c r="L4444" s="49">
        <v>101.71339001</v>
      </c>
      <c r="M4444" s="47"/>
      <c r="N4444" s="50">
        <v>0.99719873331664344</v>
      </c>
      <c r="O4444" s="50">
        <v>9.5509787579871851E-4</v>
      </c>
      <c r="P4444" s="50">
        <v>0.37540324661290952</v>
      </c>
      <c r="Q4444" s="50">
        <v>4.5444922459055995E-3</v>
      </c>
      <c r="R4444" s="50">
        <v>5.2367211535305292E-3</v>
      </c>
      <c r="S4444" s="50">
        <v>1.605502706133632</v>
      </c>
      <c r="T4444" s="50">
        <v>6.3535206365917885E-3</v>
      </c>
      <c r="U4444" s="50">
        <v>2.9965161515497933</v>
      </c>
      <c r="V4444" s="51">
        <v>81.04891117660533</v>
      </c>
      <c r="X4444" s="315">
        <v>0.05</v>
      </c>
      <c r="Y4444" s="315">
        <v>7.17</v>
      </c>
      <c r="Z4444" s="315">
        <v>0.12</v>
      </c>
      <c r="AA4444" s="315">
        <v>1.59</v>
      </c>
      <c r="AB4444" s="315">
        <v>2.78</v>
      </c>
      <c r="AC4444" s="315">
        <v>0.06</v>
      </c>
      <c r="AD4444" s="315">
        <v>0.45</v>
      </c>
      <c r="AE4444" s="312"/>
      <c r="AF4444" s="161" t="s">
        <v>1697</v>
      </c>
      <c r="AG4444" s="318">
        <v>30</v>
      </c>
      <c r="AH4444" s="318">
        <v>15</v>
      </c>
      <c r="AI4444" s="318"/>
      <c r="AJ4444" s="318"/>
      <c r="AK4444" s="318"/>
      <c r="AL4444" s="318"/>
      <c r="AM4444" s="318"/>
      <c r="AN4444" s="318"/>
      <c r="AO4444" s="318"/>
      <c r="AP4444" s="318"/>
      <c r="AQ4444" s="318"/>
      <c r="AR4444" s="318"/>
      <c r="AS4444" s="318"/>
      <c r="AT4444" s="318"/>
      <c r="AU4444" s="318"/>
      <c r="AV4444" s="318"/>
      <c r="AW4444" s="318"/>
      <c r="AX4444" s="318"/>
      <c r="AY4444" s="318"/>
      <c r="AZ4444" s="318"/>
      <c r="BA4444" s="318"/>
      <c r="BB4444" s="318"/>
      <c r="BC4444" s="318"/>
      <c r="BD4444" s="318"/>
      <c r="BE4444" s="497"/>
      <c r="BF4444" s="497"/>
      <c r="BG4444" s="497"/>
      <c r="BH4444" s="497"/>
      <c r="BI4444" s="497"/>
      <c r="BJ4444" s="497"/>
      <c r="BK4444" s="497"/>
      <c r="BL4444" s="497"/>
      <c r="BM4444" s="497"/>
      <c r="BN4444" s="497"/>
      <c r="BO4444" s="497"/>
      <c r="BP4444" s="306"/>
      <c r="BQ4444" s="496"/>
      <c r="BR4444" s="496"/>
      <c r="BS4444" s="496"/>
      <c r="BT4444" s="496"/>
      <c r="BU4444" s="496"/>
      <c r="BV4444" s="496"/>
    </row>
    <row r="4445" spans="1:74" s="52" customFormat="1" ht="12.75">
      <c r="A4445" s="45">
        <v>2670.0804681784898</v>
      </c>
      <c r="B4445" s="46" t="s">
        <v>364</v>
      </c>
      <c r="C4445" s="47" t="s">
        <v>399</v>
      </c>
      <c r="D4445" s="48">
        <v>397.50504056007856</v>
      </c>
      <c r="E4445" s="49">
        <v>39.870939999999997</v>
      </c>
      <c r="F4445" s="49">
        <v>3.4599999999999999E-2</v>
      </c>
      <c r="G4445" s="49">
        <v>18.137910000000002</v>
      </c>
      <c r="H4445" s="49">
        <v>0.21129999999999999</v>
      </c>
      <c r="I4445" s="49">
        <v>0.24829999999999999</v>
      </c>
      <c r="J4445" s="49">
        <v>43.297789999999999</v>
      </c>
      <c r="K4445" s="49">
        <v>0.24759999999999999</v>
      </c>
      <c r="L4445" s="49">
        <v>102.09924000000001</v>
      </c>
      <c r="M4445" s="47"/>
      <c r="N4445" s="50">
        <v>0.99460521069824481</v>
      </c>
      <c r="O4445" s="50">
        <v>6.8241060799868487E-4</v>
      </c>
      <c r="P4445" s="50">
        <v>0.3783881194258078</v>
      </c>
      <c r="Q4445" s="50">
        <v>4.2397245788318334E-3</v>
      </c>
      <c r="R4445" s="50">
        <v>5.2463434026147832E-3</v>
      </c>
      <c r="S4445" s="50">
        <v>1.6101581354960126</v>
      </c>
      <c r="T4445" s="50">
        <v>6.6176309397229351E-3</v>
      </c>
      <c r="U4445" s="50">
        <v>3.0009893353133905</v>
      </c>
      <c r="V4445" s="51">
        <v>80.971620927133827</v>
      </c>
      <c r="X4445" s="315">
        <v>0.05</v>
      </c>
      <c r="Y4445" s="315">
        <v>9.69</v>
      </c>
      <c r="Z4445" s="315">
        <v>0.12</v>
      </c>
      <c r="AA4445" s="315">
        <v>1.67</v>
      </c>
      <c r="AB4445" s="315">
        <v>2.71</v>
      </c>
      <c r="AC4445" s="315">
        <v>0.06</v>
      </c>
      <c r="AD4445" s="315">
        <v>0.44</v>
      </c>
      <c r="AE4445" s="312"/>
      <c r="AF4445" s="161" t="s">
        <v>1697</v>
      </c>
      <c r="AG4445" s="318">
        <v>30</v>
      </c>
      <c r="AH4445" s="318">
        <v>15</v>
      </c>
      <c r="AI4445" s="318"/>
      <c r="AJ4445" s="318"/>
      <c r="AK4445" s="318"/>
      <c r="AL4445" s="318"/>
      <c r="AM4445" s="318"/>
      <c r="AN4445" s="318"/>
      <c r="AO4445" s="318"/>
      <c r="AP4445" s="318"/>
      <c r="AQ4445" s="318"/>
      <c r="AR4445" s="318"/>
      <c r="AS4445" s="318"/>
      <c r="AT4445" s="318"/>
      <c r="AU4445" s="318"/>
      <c r="AV4445" s="318"/>
      <c r="AW4445" s="318"/>
      <c r="AX4445" s="318"/>
      <c r="AY4445" s="318"/>
      <c r="AZ4445" s="318"/>
      <c r="BA4445" s="318"/>
      <c r="BB4445" s="318"/>
      <c r="BC4445" s="318"/>
      <c r="BD4445" s="318"/>
      <c r="BE4445" s="497"/>
      <c r="BF4445" s="497"/>
      <c r="BG4445" s="497"/>
      <c r="BH4445" s="497"/>
      <c r="BI4445" s="497"/>
      <c r="BJ4445" s="497"/>
      <c r="BK4445" s="497"/>
      <c r="BL4445" s="497"/>
      <c r="BM4445" s="497"/>
      <c r="BN4445" s="497"/>
      <c r="BO4445" s="497"/>
      <c r="BP4445" s="306"/>
      <c r="BQ4445" s="496"/>
      <c r="BR4445" s="496"/>
      <c r="BS4445" s="496"/>
      <c r="BT4445" s="496"/>
      <c r="BU4445" s="496"/>
      <c r="BV4445" s="496"/>
    </row>
    <row r="4446" spans="1:74" s="52" customFormat="1" ht="12.75">
      <c r="A4446" s="45">
        <v>2670.0804681784898</v>
      </c>
      <c r="B4446" s="46" t="s">
        <v>364</v>
      </c>
      <c r="C4446" s="47" t="s">
        <v>399</v>
      </c>
      <c r="D4446" s="48">
        <v>405.45504056007854</v>
      </c>
      <c r="E4446" s="49">
        <v>39.80097</v>
      </c>
      <c r="F4446" s="49">
        <v>1.7000000000000001E-2</v>
      </c>
      <c r="G4446" s="49">
        <v>17.968019999999999</v>
      </c>
      <c r="H4446" s="49">
        <v>0.2175</v>
      </c>
      <c r="I4446" s="49">
        <v>0.2442</v>
      </c>
      <c r="J4446" s="49">
        <v>43.238419999999998</v>
      </c>
      <c r="K4446" s="49">
        <v>0.24</v>
      </c>
      <c r="L4446" s="49">
        <v>101.79110999999999</v>
      </c>
      <c r="M4446" s="47"/>
      <c r="N4446" s="50">
        <v>0.99510055651715146</v>
      </c>
      <c r="O4446" s="50">
        <v>3.3604516335975193E-4</v>
      </c>
      <c r="P4446" s="50">
        <v>0.37568990799902441</v>
      </c>
      <c r="Q4446" s="50">
        <v>4.3739767105805943E-3</v>
      </c>
      <c r="R4446" s="50">
        <v>5.1713592804067468E-3</v>
      </c>
      <c r="S4446" s="50">
        <v>1.6115792758764103</v>
      </c>
      <c r="T4446" s="50">
        <v>6.4289818811204061E-3</v>
      </c>
      <c r="U4446" s="50">
        <v>3.0000336190825898</v>
      </c>
      <c r="V4446" s="51">
        <v>81.095167627649715</v>
      </c>
      <c r="X4446" s="315">
        <v>0.05</v>
      </c>
      <c r="Y4446" s="315">
        <v>20.32</v>
      </c>
      <c r="Z4446" s="315">
        <v>0.12</v>
      </c>
      <c r="AA4446" s="315">
        <v>1.61</v>
      </c>
      <c r="AB4446" s="315">
        <v>2.82</v>
      </c>
      <c r="AC4446" s="315">
        <v>0.06</v>
      </c>
      <c r="AD4446" s="315">
        <v>0.45</v>
      </c>
      <c r="AE4446" s="312"/>
      <c r="AF4446" s="161" t="s">
        <v>1697</v>
      </c>
      <c r="AG4446" s="318">
        <v>30</v>
      </c>
      <c r="AH4446" s="318">
        <v>15</v>
      </c>
      <c r="AI4446" s="318"/>
      <c r="AJ4446" s="318"/>
      <c r="AK4446" s="318"/>
      <c r="AL4446" s="318"/>
      <c r="AM4446" s="318"/>
      <c r="AN4446" s="318"/>
      <c r="AO4446" s="318"/>
      <c r="AP4446" s="318"/>
      <c r="AQ4446" s="318"/>
      <c r="AR4446" s="318"/>
      <c r="AS4446" s="318"/>
      <c r="AT4446" s="318"/>
      <c r="AU4446" s="318"/>
      <c r="AV4446" s="318"/>
      <c r="AW4446" s="318"/>
      <c r="AX4446" s="318"/>
      <c r="AY4446" s="318"/>
      <c r="AZ4446" s="318"/>
      <c r="BA4446" s="318"/>
      <c r="BB4446" s="318"/>
      <c r="BC4446" s="318"/>
      <c r="BD4446" s="318"/>
      <c r="BE4446" s="497"/>
      <c r="BF4446" s="497"/>
      <c r="BG4446" s="497"/>
      <c r="BH4446" s="497"/>
      <c r="BI4446" s="497"/>
      <c r="BJ4446" s="497"/>
      <c r="BK4446" s="497"/>
      <c r="BL4446" s="497"/>
      <c r="BM4446" s="497"/>
      <c r="BN4446" s="497"/>
      <c r="BO4446" s="497"/>
      <c r="BP4446" s="306"/>
      <c r="BQ4446" s="496"/>
      <c r="BR4446" s="496"/>
      <c r="BS4446" s="496"/>
      <c r="BT4446" s="496"/>
      <c r="BU4446" s="496"/>
      <c r="BV4446" s="496"/>
    </row>
    <row r="4447" spans="1:74" s="52" customFormat="1" ht="12.75">
      <c r="A4447" s="45">
        <v>2670.0804681784898</v>
      </c>
      <c r="B4447" s="46" t="s">
        <v>364</v>
      </c>
      <c r="C4447" s="47" t="s">
        <v>399</v>
      </c>
      <c r="D4447" s="48">
        <v>413.40504056007853</v>
      </c>
      <c r="E4447" s="49">
        <v>39.770989999999998</v>
      </c>
      <c r="F4447" s="49">
        <v>2.9499999999999998E-2</v>
      </c>
      <c r="G4447" s="49">
        <v>18.04796</v>
      </c>
      <c r="H4447" s="49">
        <v>0.2331</v>
      </c>
      <c r="I4447" s="49">
        <v>0.26900000000000002</v>
      </c>
      <c r="J4447" s="49">
        <v>43.080109999999998</v>
      </c>
      <c r="K4447" s="49">
        <v>0.24809999999999999</v>
      </c>
      <c r="L4447" s="49">
        <v>101.71925999999998</v>
      </c>
      <c r="M4447" s="47"/>
      <c r="N4447" s="50">
        <v>0.99579215953985822</v>
      </c>
      <c r="O4447" s="50">
        <v>5.8398236389255946E-4</v>
      </c>
      <c r="P4447" s="50">
        <v>0.37790828611368482</v>
      </c>
      <c r="Q4447" s="50">
        <v>4.6944905222885006E-3</v>
      </c>
      <c r="R4447" s="50">
        <v>5.7047986402074527E-3</v>
      </c>
      <c r="S4447" s="50">
        <v>1.6080059440421002</v>
      </c>
      <c r="T4447" s="50">
        <v>6.6555923275930153E-3</v>
      </c>
      <c r="U4447" s="50">
        <v>3.0000656977705851</v>
      </c>
      <c r="V4447" s="51">
        <v>80.970563563359946</v>
      </c>
      <c r="X4447" s="315">
        <v>0.05</v>
      </c>
      <c r="Y4447" s="315">
        <v>11.39</v>
      </c>
      <c r="Z4447" s="315">
        <v>0.12</v>
      </c>
      <c r="AA4447" s="315">
        <v>1.52</v>
      </c>
      <c r="AB4447" s="315">
        <v>2.69</v>
      </c>
      <c r="AC4447" s="315">
        <v>0.06</v>
      </c>
      <c r="AD4447" s="315">
        <v>0.43</v>
      </c>
      <c r="AE4447" s="312"/>
      <c r="AF4447" s="161" t="s">
        <v>1697</v>
      </c>
      <c r="AG4447" s="318">
        <v>30</v>
      </c>
      <c r="AH4447" s="318">
        <v>15</v>
      </c>
      <c r="AI4447" s="318"/>
      <c r="AJ4447" s="318"/>
      <c r="AK4447" s="318"/>
      <c r="AL4447" s="318"/>
      <c r="AM4447" s="318"/>
      <c r="AN4447" s="318"/>
      <c r="AO4447" s="318"/>
      <c r="AP4447" s="318"/>
      <c r="AQ4447" s="318"/>
      <c r="AR4447" s="318"/>
      <c r="AS4447" s="318"/>
      <c r="AT4447" s="318"/>
      <c r="AU4447" s="318"/>
      <c r="AV4447" s="318"/>
      <c r="AW4447" s="318"/>
      <c r="AX4447" s="318"/>
      <c r="AY4447" s="318"/>
      <c r="AZ4447" s="318"/>
      <c r="BA4447" s="318"/>
      <c r="BB4447" s="318"/>
      <c r="BC4447" s="318"/>
      <c r="BD4447" s="318"/>
      <c r="BE4447" s="497"/>
      <c r="BF4447" s="497"/>
      <c r="BG4447" s="497"/>
      <c r="BH4447" s="497"/>
      <c r="BI4447" s="497"/>
      <c r="BJ4447" s="497"/>
      <c r="BK4447" s="497"/>
      <c r="BL4447" s="497"/>
      <c r="BM4447" s="497"/>
      <c r="BN4447" s="497"/>
      <c r="BO4447" s="497"/>
      <c r="BP4447" s="306"/>
      <c r="BQ4447" s="496"/>
      <c r="BR4447" s="496"/>
      <c r="BS4447" s="496"/>
      <c r="BT4447" s="496"/>
      <c r="BU4447" s="496"/>
      <c r="BV4447" s="496"/>
    </row>
    <row r="4448" spans="1:74" s="52" customFormat="1" ht="12.75">
      <c r="A4448" s="45">
        <v>2670.0804681784898</v>
      </c>
      <c r="B4448" s="46" t="s">
        <v>364</v>
      </c>
      <c r="C4448" s="47" t="s">
        <v>399</v>
      </c>
      <c r="D4448" s="48">
        <v>421.35504056007852</v>
      </c>
      <c r="E4448" s="49">
        <v>39.70102</v>
      </c>
      <c r="F4448" s="49">
        <v>4.2900000000000001E-2</v>
      </c>
      <c r="G4448" s="49">
        <v>18.08794</v>
      </c>
      <c r="H4448" s="49">
        <v>0.23619999999999999</v>
      </c>
      <c r="I4448" s="49">
        <v>0.245</v>
      </c>
      <c r="J4448" s="49">
        <v>43.109789999999997</v>
      </c>
      <c r="K4448" s="49">
        <v>0.245</v>
      </c>
      <c r="L4448" s="49">
        <v>101.74614999999999</v>
      </c>
      <c r="M4448" s="47"/>
      <c r="N4448" s="50">
        <v>0.99371371344670267</v>
      </c>
      <c r="O4448" s="50">
        <v>8.4896996435892982E-4</v>
      </c>
      <c r="P4448" s="50">
        <v>0.37862102000082137</v>
      </c>
      <c r="Q4448" s="50">
        <v>4.7553600404134366E-3</v>
      </c>
      <c r="R4448" s="50">
        <v>5.1941135781541532E-3</v>
      </c>
      <c r="S4448" s="50">
        <v>1.6085852097783424</v>
      </c>
      <c r="T4448" s="50">
        <v>6.5702720168003305E-3</v>
      </c>
      <c r="U4448" s="50">
        <v>2.9999621662681859</v>
      </c>
      <c r="V4448" s="51">
        <v>80.947069593129399</v>
      </c>
      <c r="X4448" s="315">
        <v>0.06</v>
      </c>
      <c r="Y4448" s="315">
        <v>7.66</v>
      </c>
      <c r="Z4448" s="315">
        <v>0.12</v>
      </c>
      <c r="AA4448" s="315">
        <v>1.51</v>
      </c>
      <c r="AB4448" s="315">
        <v>2.78</v>
      </c>
      <c r="AC4448" s="315">
        <v>0.06</v>
      </c>
      <c r="AD4448" s="315">
        <v>0.44</v>
      </c>
      <c r="AE4448" s="312"/>
      <c r="AF4448" s="161" t="s">
        <v>1697</v>
      </c>
      <c r="AG4448" s="318">
        <v>30</v>
      </c>
      <c r="AH4448" s="318">
        <v>15</v>
      </c>
      <c r="AI4448" s="318"/>
      <c r="AJ4448" s="318"/>
      <c r="AK4448" s="318"/>
      <c r="AL4448" s="318"/>
      <c r="AM4448" s="318"/>
      <c r="AN4448" s="318"/>
      <c r="AO4448" s="318"/>
      <c r="AP4448" s="318"/>
      <c r="AQ4448" s="318"/>
      <c r="AR4448" s="318"/>
      <c r="AS4448" s="318"/>
      <c r="AT4448" s="318"/>
      <c r="AU4448" s="318"/>
      <c r="AV4448" s="318"/>
      <c r="AW4448" s="318"/>
      <c r="AX4448" s="318"/>
      <c r="AY4448" s="318"/>
      <c r="AZ4448" s="318"/>
      <c r="BA4448" s="318"/>
      <c r="BB4448" s="318"/>
      <c r="BC4448" s="318"/>
      <c r="BD4448" s="318"/>
      <c r="BE4448" s="497"/>
      <c r="BF4448" s="497"/>
      <c r="BG4448" s="497"/>
      <c r="BH4448" s="497"/>
      <c r="BI4448" s="497"/>
      <c r="BJ4448" s="497"/>
      <c r="BK4448" s="497"/>
      <c r="BL4448" s="497"/>
      <c r="BM4448" s="497"/>
      <c r="BN4448" s="497"/>
      <c r="BO4448" s="497"/>
      <c r="BP4448" s="306"/>
      <c r="BQ4448" s="496"/>
      <c r="BR4448" s="496"/>
      <c r="BS4448" s="496"/>
      <c r="BT4448" s="496"/>
      <c r="BU4448" s="496"/>
      <c r="BV4448" s="496"/>
    </row>
    <row r="4449" spans="1:74" s="52" customFormat="1" ht="12.75">
      <c r="A4449" s="45">
        <v>2670.0804681784898</v>
      </c>
      <c r="B4449" s="46" t="s">
        <v>364</v>
      </c>
      <c r="C4449" s="47" t="s">
        <v>399</v>
      </c>
      <c r="D4449" s="48">
        <v>429.30504056007851</v>
      </c>
      <c r="E4449" s="49">
        <v>39.68103</v>
      </c>
      <c r="F4449" s="49">
        <v>6.6799999999999998E-2</v>
      </c>
      <c r="G4449" s="49">
        <v>17.938040000000001</v>
      </c>
      <c r="H4449" s="49">
        <v>0.2175</v>
      </c>
      <c r="I4449" s="49">
        <v>0.2676</v>
      </c>
      <c r="J4449" s="49">
        <v>43.268099999999997</v>
      </c>
      <c r="K4449" s="49">
        <v>0.2432</v>
      </c>
      <c r="L4449" s="49">
        <v>101.73477000000001</v>
      </c>
      <c r="M4449" s="47"/>
      <c r="N4449" s="50">
        <v>0.99299041881406724</v>
      </c>
      <c r="O4449" s="50">
        <v>1.3216425098365732E-3</v>
      </c>
      <c r="P4449" s="50">
        <v>0.37539899326186804</v>
      </c>
      <c r="Q4449" s="50">
        <v>4.3778943344432858E-3</v>
      </c>
      <c r="R4449" s="50">
        <v>5.6719705835112906E-3</v>
      </c>
      <c r="S4449" s="50">
        <v>1.6141299348796878</v>
      </c>
      <c r="T4449" s="50">
        <v>6.5205366387340443E-3</v>
      </c>
      <c r="U4449" s="50">
        <v>3.0013970847372966</v>
      </c>
      <c r="V4449" s="51">
        <v>81.131262383174658</v>
      </c>
      <c r="X4449" s="315">
        <v>0.06</v>
      </c>
      <c r="Y4449" s="315">
        <v>4.9400000000000004</v>
      </c>
      <c r="Z4449" s="315">
        <v>0.12</v>
      </c>
      <c r="AA4449" s="315">
        <v>1.66</v>
      </c>
      <c r="AB4449" s="315">
        <v>2.67</v>
      </c>
      <c r="AC4449" s="315">
        <v>0.06</v>
      </c>
      <c r="AD4449" s="315">
        <v>0.44</v>
      </c>
      <c r="AE4449" s="312"/>
      <c r="AF4449" s="161" t="s">
        <v>1697</v>
      </c>
      <c r="AG4449" s="318">
        <v>30</v>
      </c>
      <c r="AH4449" s="318">
        <v>15</v>
      </c>
      <c r="AI4449" s="318"/>
      <c r="AJ4449" s="318"/>
      <c r="AK4449" s="318"/>
      <c r="AL4449" s="318"/>
      <c r="AM4449" s="318"/>
      <c r="AN4449" s="318"/>
      <c r="AO4449" s="318"/>
      <c r="AP4449" s="318"/>
      <c r="AQ4449" s="318"/>
      <c r="AR4449" s="318"/>
      <c r="AS4449" s="318"/>
      <c r="AT4449" s="318"/>
      <c r="AU4449" s="318"/>
      <c r="AV4449" s="318"/>
      <c r="AW4449" s="318"/>
      <c r="AX4449" s="318"/>
      <c r="AY4449" s="318"/>
      <c r="AZ4449" s="318"/>
      <c r="BA4449" s="318"/>
      <c r="BB4449" s="318"/>
      <c r="BC4449" s="318"/>
      <c r="BD4449" s="318"/>
      <c r="BE4449" s="497"/>
      <c r="BF4449" s="497"/>
      <c r="BG4449" s="497"/>
      <c r="BH4449" s="497"/>
      <c r="BI4449" s="497"/>
      <c r="BJ4449" s="497"/>
      <c r="BK4449" s="497"/>
      <c r="BL4449" s="497"/>
      <c r="BM4449" s="497"/>
      <c r="BN4449" s="497"/>
      <c r="BO4449" s="497"/>
      <c r="BP4449" s="306"/>
      <c r="BQ4449" s="496"/>
      <c r="BR4449" s="496"/>
      <c r="BS4449" s="496"/>
      <c r="BT4449" s="496"/>
      <c r="BU4449" s="496"/>
      <c r="BV4449" s="496"/>
    </row>
    <row r="4450" spans="1:74" s="52" customFormat="1" ht="12.75">
      <c r="A4450" s="45">
        <v>2670.0804681784898</v>
      </c>
      <c r="B4450" s="46" t="s">
        <v>364</v>
      </c>
      <c r="C4450" s="47" t="s">
        <v>399</v>
      </c>
      <c r="D4450" s="48">
        <v>437.2550405600785</v>
      </c>
      <c r="E4450" s="49">
        <v>39.900919999999999</v>
      </c>
      <c r="F4450" s="49">
        <v>3.2899999999999999E-2</v>
      </c>
      <c r="G4450" s="49">
        <v>17.908059999999999</v>
      </c>
      <c r="H4450" s="49">
        <v>0.2364</v>
      </c>
      <c r="I4450" s="49">
        <v>0.26169999999999999</v>
      </c>
      <c r="J4450" s="49">
        <v>43.139479999999999</v>
      </c>
      <c r="K4450" s="49">
        <v>0.24429999999999999</v>
      </c>
      <c r="L4450" s="49">
        <v>101.77455999999999</v>
      </c>
      <c r="M4450" s="47"/>
      <c r="N4450" s="50">
        <v>0.99747207318678499</v>
      </c>
      <c r="O4450" s="50">
        <v>6.5026315816612429E-4</v>
      </c>
      <c r="P4450" s="50">
        <v>0.3743883884515376</v>
      </c>
      <c r="Q4450" s="50">
        <v>4.7534529604559683E-3</v>
      </c>
      <c r="R4450" s="50">
        <v>5.5412443031526105E-3</v>
      </c>
      <c r="S4450" s="50">
        <v>1.6076862127980303</v>
      </c>
      <c r="T4450" s="50">
        <v>6.5433319096318901E-3</v>
      </c>
      <c r="U4450" s="50">
        <v>2.998002149685064</v>
      </c>
      <c r="V4450" s="51">
        <v>81.111286718698167</v>
      </c>
      <c r="X4450" s="315">
        <v>0.05</v>
      </c>
      <c r="Y4450" s="315">
        <v>10.34</v>
      </c>
      <c r="Z4450" s="315">
        <v>0.12</v>
      </c>
      <c r="AA4450" s="315">
        <v>1.51</v>
      </c>
      <c r="AB4450" s="315">
        <v>2.68</v>
      </c>
      <c r="AC4450" s="315">
        <v>0.06</v>
      </c>
      <c r="AD4450" s="315">
        <v>0.44</v>
      </c>
      <c r="AE4450" s="312"/>
      <c r="AF4450" s="161" t="s">
        <v>1697</v>
      </c>
      <c r="AG4450" s="318">
        <v>30</v>
      </c>
      <c r="AH4450" s="318">
        <v>15</v>
      </c>
      <c r="AI4450" s="318"/>
      <c r="AJ4450" s="318"/>
      <c r="AK4450" s="318"/>
      <c r="AL4450" s="318"/>
      <c r="AM4450" s="318"/>
      <c r="AN4450" s="318"/>
      <c r="AO4450" s="318"/>
      <c r="AP4450" s="318"/>
      <c r="AQ4450" s="318"/>
      <c r="AR4450" s="318"/>
      <c r="AS4450" s="318"/>
      <c r="AT4450" s="318"/>
      <c r="AU4450" s="318"/>
      <c r="AV4450" s="318"/>
      <c r="AW4450" s="318"/>
      <c r="AX4450" s="318"/>
      <c r="AY4450" s="318"/>
      <c r="AZ4450" s="318"/>
      <c r="BA4450" s="318"/>
      <c r="BB4450" s="318"/>
      <c r="BC4450" s="318"/>
      <c r="BD4450" s="318"/>
      <c r="BE4450" s="497"/>
      <c r="BF4450" s="497"/>
      <c r="BG4450" s="497"/>
      <c r="BH4450" s="497"/>
      <c r="BI4450" s="497"/>
      <c r="BJ4450" s="497"/>
      <c r="BK4450" s="497"/>
      <c r="BL4450" s="497"/>
      <c r="BM4450" s="497"/>
      <c r="BN4450" s="497"/>
      <c r="BO4450" s="497"/>
      <c r="BP4450" s="306"/>
      <c r="BQ4450" s="496"/>
      <c r="BR4450" s="496"/>
      <c r="BS4450" s="496"/>
      <c r="BT4450" s="496"/>
      <c r="BU4450" s="496"/>
      <c r="BV4450" s="496"/>
    </row>
    <row r="4451" spans="1:74" s="52" customFormat="1" ht="12.75">
      <c r="A4451" s="45">
        <v>2670.0804681784898</v>
      </c>
      <c r="B4451" s="46" t="s">
        <v>364</v>
      </c>
      <c r="C4451" s="47" t="s">
        <v>399</v>
      </c>
      <c r="D4451" s="48">
        <v>445.20504056007849</v>
      </c>
      <c r="E4451" s="49">
        <v>39.930909999999997</v>
      </c>
      <c r="F4451" s="49">
        <v>4.5100000000000001E-2</v>
      </c>
      <c r="G4451" s="49">
        <v>17.848099999999999</v>
      </c>
      <c r="H4451" s="49">
        <v>0.22639999999999999</v>
      </c>
      <c r="I4451" s="49">
        <v>0.23830000000000001</v>
      </c>
      <c r="J4451" s="49">
        <v>43.159260000000003</v>
      </c>
      <c r="K4451" s="49">
        <v>0.24829999999999999</v>
      </c>
      <c r="L4451" s="49">
        <v>101.74727000000001</v>
      </c>
      <c r="M4451" s="47"/>
      <c r="N4451" s="50">
        <v>0.99778566736312613</v>
      </c>
      <c r="O4451" s="50">
        <v>8.9100473214491483E-4</v>
      </c>
      <c r="P4451" s="50">
        <v>0.37297183582392202</v>
      </c>
      <c r="Q4451" s="50">
        <v>4.5503873622058464E-3</v>
      </c>
      <c r="R4451" s="50">
        <v>5.0435674731391126E-3</v>
      </c>
      <c r="S4451" s="50">
        <v>1.6077206461446674</v>
      </c>
      <c r="T4451" s="50">
        <v>6.6475623688010219E-3</v>
      </c>
      <c r="U4451" s="50">
        <v>2.9965222993016294</v>
      </c>
      <c r="V4451" s="51">
        <v>81.169624299617212</v>
      </c>
      <c r="X4451" s="315">
        <v>0.05</v>
      </c>
      <c r="Y4451" s="315">
        <v>7.23</v>
      </c>
      <c r="Z4451" s="315">
        <v>0.12</v>
      </c>
      <c r="AA4451" s="315">
        <v>1.57</v>
      </c>
      <c r="AB4451" s="315">
        <v>3</v>
      </c>
      <c r="AC4451" s="315">
        <v>0.06</v>
      </c>
      <c r="AD4451" s="315">
        <v>0.44</v>
      </c>
      <c r="AE4451" s="312"/>
      <c r="AF4451" s="161" t="s">
        <v>1697</v>
      </c>
      <c r="AG4451" s="318">
        <v>30</v>
      </c>
      <c r="AH4451" s="318">
        <v>15</v>
      </c>
      <c r="AI4451" s="318"/>
      <c r="AJ4451" s="318"/>
      <c r="AK4451" s="318"/>
      <c r="AL4451" s="318"/>
      <c r="AM4451" s="318"/>
      <c r="AN4451" s="318"/>
      <c r="AO4451" s="318"/>
      <c r="AP4451" s="318"/>
      <c r="AQ4451" s="318"/>
      <c r="AR4451" s="318"/>
      <c r="AS4451" s="318"/>
      <c r="AT4451" s="318"/>
      <c r="AU4451" s="318"/>
      <c r="AV4451" s="318"/>
      <c r="AW4451" s="318"/>
      <c r="AX4451" s="318"/>
      <c r="AY4451" s="318"/>
      <c r="AZ4451" s="318"/>
      <c r="BA4451" s="318"/>
      <c r="BB4451" s="318"/>
      <c r="BC4451" s="318"/>
      <c r="BD4451" s="318"/>
      <c r="BE4451" s="497"/>
      <c r="BF4451" s="497"/>
      <c r="BG4451" s="497"/>
      <c r="BH4451" s="497"/>
      <c r="BI4451" s="497"/>
      <c r="BJ4451" s="497"/>
      <c r="BK4451" s="497"/>
      <c r="BL4451" s="497"/>
      <c r="BM4451" s="497"/>
      <c r="BN4451" s="497"/>
      <c r="BO4451" s="497"/>
      <c r="BP4451" s="306"/>
      <c r="BQ4451" s="496"/>
      <c r="BR4451" s="496"/>
      <c r="BS4451" s="496"/>
      <c r="BT4451" s="496"/>
      <c r="BU4451" s="496"/>
      <c r="BV4451" s="496"/>
    </row>
    <row r="4452" spans="1:74" s="52" customFormat="1" ht="12.75">
      <c r="A4452" s="45">
        <v>2670.0804681784898</v>
      </c>
      <c r="B4452" s="46" t="s">
        <v>364</v>
      </c>
      <c r="C4452" s="47" t="s">
        <v>399</v>
      </c>
      <c r="D4452" s="48">
        <v>453.15504056007848</v>
      </c>
      <c r="E4452" s="49">
        <v>39.820959999999999</v>
      </c>
      <c r="F4452" s="49">
        <v>3.9300000000000002E-2</v>
      </c>
      <c r="G4452" s="49">
        <v>17.898060000000001</v>
      </c>
      <c r="H4452" s="49">
        <v>0.216</v>
      </c>
      <c r="I4452" s="49">
        <v>0.20499999999999999</v>
      </c>
      <c r="J4452" s="49">
        <v>43.228529999999999</v>
      </c>
      <c r="K4452" s="49">
        <v>0.2467</v>
      </c>
      <c r="L4452" s="49">
        <v>101.73485000000001</v>
      </c>
      <c r="M4452" s="47"/>
      <c r="N4452" s="50">
        <v>0.99539458948494541</v>
      </c>
      <c r="O4452" s="50">
        <v>7.7669679931656672E-4</v>
      </c>
      <c r="P4452" s="50">
        <v>0.37414978818014255</v>
      </c>
      <c r="Q4452" s="50">
        <v>4.342913641876083E-3</v>
      </c>
      <c r="R4452" s="50">
        <v>4.3403339943028701E-3</v>
      </c>
      <c r="S4452" s="50">
        <v>1.6108776762866468</v>
      </c>
      <c r="T4452" s="50">
        <v>6.6070918909831838E-3</v>
      </c>
      <c r="U4452" s="50">
        <v>2.9977887825885317</v>
      </c>
      <c r="V4452" s="51">
        <v>81.151404961510437</v>
      </c>
      <c r="X4452" s="315">
        <v>0.05</v>
      </c>
      <c r="Y4452" s="315">
        <v>8.5</v>
      </c>
      <c r="Z4452" s="315">
        <v>0.12</v>
      </c>
      <c r="AA4452" s="315">
        <v>1.64</v>
      </c>
      <c r="AB4452" s="315">
        <v>3.38</v>
      </c>
      <c r="AC4452" s="315">
        <v>0.06</v>
      </c>
      <c r="AD4452" s="315">
        <v>0.44</v>
      </c>
      <c r="AE4452" s="312"/>
      <c r="AF4452" s="161" t="s">
        <v>1697</v>
      </c>
      <c r="AG4452" s="318">
        <v>30</v>
      </c>
      <c r="AH4452" s="318">
        <v>15</v>
      </c>
      <c r="AI4452" s="318"/>
      <c r="AJ4452" s="318"/>
      <c r="AK4452" s="318"/>
      <c r="AL4452" s="318"/>
      <c r="AM4452" s="318"/>
      <c r="AN4452" s="318"/>
      <c r="AO4452" s="318"/>
      <c r="AP4452" s="318"/>
      <c r="AQ4452" s="318"/>
      <c r="AR4452" s="318"/>
      <c r="AS4452" s="318"/>
      <c r="AT4452" s="318"/>
      <c r="AU4452" s="318"/>
      <c r="AV4452" s="318"/>
      <c r="AW4452" s="318"/>
      <c r="AX4452" s="318"/>
      <c r="AY4452" s="318"/>
      <c r="AZ4452" s="318"/>
      <c r="BA4452" s="318"/>
      <c r="BB4452" s="318"/>
      <c r="BC4452" s="318"/>
      <c r="BD4452" s="318"/>
      <c r="BE4452" s="497"/>
      <c r="BF4452" s="497"/>
      <c r="BG4452" s="497"/>
      <c r="BH4452" s="497"/>
      <c r="BI4452" s="497"/>
      <c r="BJ4452" s="497"/>
      <c r="BK4452" s="497"/>
      <c r="BL4452" s="497"/>
      <c r="BM4452" s="497"/>
      <c r="BN4452" s="497"/>
      <c r="BO4452" s="497"/>
      <c r="BP4452" s="306"/>
      <c r="BQ4452" s="496"/>
      <c r="BR4452" s="496"/>
      <c r="BS4452" s="496"/>
      <c r="BT4452" s="496"/>
      <c r="BU4452" s="496"/>
      <c r="BV4452" s="496"/>
    </row>
    <row r="4453" spans="1:74" s="52" customFormat="1" ht="12.75">
      <c r="A4453" s="45">
        <v>2670.0804681784898</v>
      </c>
      <c r="B4453" s="46" t="s">
        <v>364</v>
      </c>
      <c r="C4453" s="47" t="s">
        <v>399</v>
      </c>
      <c r="D4453" s="48">
        <v>461.10504056007846</v>
      </c>
      <c r="E4453" s="49">
        <v>39.850949999999997</v>
      </c>
      <c r="F4453" s="49">
        <v>3.5499999999999997E-2</v>
      </c>
      <c r="G4453" s="49">
        <v>17.838100000000001</v>
      </c>
      <c r="H4453" s="49">
        <v>0.221</v>
      </c>
      <c r="I4453" s="49">
        <v>0.1865</v>
      </c>
      <c r="J4453" s="49">
        <v>43.238419999999998</v>
      </c>
      <c r="K4453" s="49">
        <v>0.2495</v>
      </c>
      <c r="L4453" s="49">
        <v>101.68506999999998</v>
      </c>
      <c r="M4453" s="47"/>
      <c r="N4453" s="50">
        <v>0.99631250460455612</v>
      </c>
      <c r="O4453" s="50">
        <v>7.017148547941944E-4</v>
      </c>
      <c r="P4453" s="50">
        <v>0.37295934242124468</v>
      </c>
      <c r="Q4453" s="50">
        <v>4.4441946095941393E-3</v>
      </c>
      <c r="R4453" s="50">
        <v>3.9493122977393869E-3</v>
      </c>
      <c r="S4453" s="50">
        <v>1.6115183813120264</v>
      </c>
      <c r="T4453" s="50">
        <v>6.683209874968417E-3</v>
      </c>
      <c r="U4453" s="50">
        <v>2.9975974992867527</v>
      </c>
      <c r="V4453" s="51">
        <v>81.206171378955062</v>
      </c>
      <c r="X4453" s="315">
        <v>0.05</v>
      </c>
      <c r="Y4453" s="315">
        <v>9.3699999999999992</v>
      </c>
      <c r="Z4453" s="315">
        <v>0.12</v>
      </c>
      <c r="AA4453" s="315">
        <v>1.62</v>
      </c>
      <c r="AB4453" s="315">
        <v>3.65</v>
      </c>
      <c r="AC4453" s="315">
        <v>0.06</v>
      </c>
      <c r="AD4453" s="315">
        <v>0.43</v>
      </c>
      <c r="AE4453" s="312"/>
      <c r="AF4453" s="161" t="s">
        <v>1697</v>
      </c>
      <c r="AG4453" s="318">
        <v>30</v>
      </c>
      <c r="AH4453" s="318">
        <v>15</v>
      </c>
      <c r="AI4453" s="318"/>
      <c r="AJ4453" s="318"/>
      <c r="AK4453" s="318"/>
      <c r="AL4453" s="318"/>
      <c r="AM4453" s="318"/>
      <c r="AN4453" s="318"/>
      <c r="AO4453" s="318"/>
      <c r="AP4453" s="318"/>
      <c r="AQ4453" s="318"/>
      <c r="AR4453" s="318"/>
      <c r="AS4453" s="318"/>
      <c r="AT4453" s="318"/>
      <c r="AU4453" s="318"/>
      <c r="AV4453" s="318"/>
      <c r="AW4453" s="318"/>
      <c r="AX4453" s="318"/>
      <c r="AY4453" s="318"/>
      <c r="AZ4453" s="318"/>
      <c r="BA4453" s="318"/>
      <c r="BB4453" s="318"/>
      <c r="BC4453" s="318"/>
      <c r="BD4453" s="318"/>
      <c r="BE4453" s="497"/>
      <c r="BF4453" s="497"/>
      <c r="BG4453" s="497"/>
      <c r="BH4453" s="497"/>
      <c r="BI4453" s="497"/>
      <c r="BJ4453" s="497"/>
      <c r="BK4453" s="497"/>
      <c r="BL4453" s="497"/>
      <c r="BM4453" s="497"/>
      <c r="BN4453" s="497"/>
      <c r="BO4453" s="497"/>
      <c r="BP4453" s="306"/>
      <c r="BQ4453" s="496"/>
      <c r="BR4453" s="496"/>
      <c r="BS4453" s="496"/>
      <c r="BT4453" s="496"/>
      <c r="BU4453" s="496"/>
      <c r="BV4453" s="496"/>
    </row>
    <row r="4454" spans="1:74" s="52" customFormat="1" ht="12.75">
      <c r="A4454" s="45">
        <v>2670.0804681784898</v>
      </c>
      <c r="B4454" s="46" t="s">
        <v>364</v>
      </c>
      <c r="C4454" s="47" t="s">
        <v>399</v>
      </c>
      <c r="D4454" s="48">
        <v>469.05504056007845</v>
      </c>
      <c r="E4454" s="49">
        <v>39.80097</v>
      </c>
      <c r="F4454" s="49">
        <v>4.6699999999999998E-2</v>
      </c>
      <c r="G4454" s="49">
        <v>17.6982</v>
      </c>
      <c r="H4454" s="49">
        <v>0.22520000000000001</v>
      </c>
      <c r="I4454" s="49">
        <v>0.24859999999999999</v>
      </c>
      <c r="J4454" s="49">
        <v>43.149369999999998</v>
      </c>
      <c r="K4454" s="49">
        <v>0.2379</v>
      </c>
      <c r="L4454" s="49">
        <v>101.48393999999999</v>
      </c>
      <c r="M4454" s="47"/>
      <c r="N4454" s="50">
        <v>0.99672725270459961</v>
      </c>
      <c r="O4454" s="50">
        <v>9.2464488617876857E-4</v>
      </c>
      <c r="P4454" s="50">
        <v>0.37065321292718056</v>
      </c>
      <c r="Q4454" s="50">
        <v>4.5362288365223512E-3</v>
      </c>
      <c r="R4454" s="50">
        <v>5.2731428916904296E-3</v>
      </c>
      <c r="S4454" s="50">
        <v>1.6108892422350984</v>
      </c>
      <c r="T4454" s="50">
        <v>6.3831458225868396E-3</v>
      </c>
      <c r="U4454" s="50">
        <v>2.9967853970721365</v>
      </c>
      <c r="V4454" s="51">
        <v>81.294712512388443</v>
      </c>
      <c r="X4454" s="315">
        <v>0.05</v>
      </c>
      <c r="Y4454" s="315">
        <v>7.25</v>
      </c>
      <c r="Z4454" s="315">
        <v>0.12</v>
      </c>
      <c r="AA4454" s="315">
        <v>1.58</v>
      </c>
      <c r="AB4454" s="315">
        <v>2.9</v>
      </c>
      <c r="AC4454" s="315">
        <v>0.06</v>
      </c>
      <c r="AD4454" s="315">
        <v>0.45</v>
      </c>
      <c r="AE4454" s="312"/>
      <c r="AF4454" s="161" t="s">
        <v>1697</v>
      </c>
      <c r="AG4454" s="318">
        <v>30</v>
      </c>
      <c r="AH4454" s="318">
        <v>15</v>
      </c>
      <c r="AI4454" s="318"/>
      <c r="AJ4454" s="318"/>
      <c r="AK4454" s="318"/>
      <c r="AL4454" s="318"/>
      <c r="AM4454" s="318"/>
      <c r="AN4454" s="318"/>
      <c r="AO4454" s="318"/>
      <c r="AP4454" s="318"/>
      <c r="AQ4454" s="318"/>
      <c r="AR4454" s="318"/>
      <c r="AS4454" s="318"/>
      <c r="AT4454" s="318"/>
      <c r="AU4454" s="318"/>
      <c r="AV4454" s="318"/>
      <c r="AW4454" s="318"/>
      <c r="AX4454" s="318"/>
      <c r="AY4454" s="318"/>
      <c r="AZ4454" s="318"/>
      <c r="BA4454" s="318"/>
      <c r="BB4454" s="318"/>
      <c r="BC4454" s="318"/>
      <c r="BD4454" s="318"/>
      <c r="BE4454" s="497"/>
      <c r="BF4454" s="497"/>
      <c r="BG4454" s="497"/>
      <c r="BH4454" s="497"/>
      <c r="BI4454" s="497"/>
      <c r="BJ4454" s="497"/>
      <c r="BK4454" s="497"/>
      <c r="BL4454" s="497"/>
      <c r="BM4454" s="497"/>
      <c r="BN4454" s="497"/>
      <c r="BO4454" s="497"/>
      <c r="BP4454" s="306"/>
      <c r="BQ4454" s="496"/>
      <c r="BR4454" s="496"/>
      <c r="BS4454" s="496"/>
      <c r="BT4454" s="496"/>
      <c r="BU4454" s="496"/>
      <c r="BV4454" s="496"/>
    </row>
    <row r="4455" spans="1:74" s="52" customFormat="1" ht="12.75">
      <c r="A4455" s="45">
        <v>2670.0804681784898</v>
      </c>
      <c r="B4455" s="46" t="s">
        <v>364</v>
      </c>
      <c r="C4455" s="47" t="s">
        <v>399</v>
      </c>
      <c r="D4455" s="48">
        <v>477.00504056007844</v>
      </c>
      <c r="E4455" s="49">
        <v>39.810969999999998</v>
      </c>
      <c r="F4455" s="49">
        <v>2.9000000000000001E-2</v>
      </c>
      <c r="G4455" s="49">
        <v>17.748169999999998</v>
      </c>
      <c r="H4455" s="49">
        <v>0.24990000000000001</v>
      </c>
      <c r="I4455" s="49">
        <v>0.26250000000000001</v>
      </c>
      <c r="J4455" s="49">
        <v>43.485779999999998</v>
      </c>
      <c r="K4455" s="49">
        <v>0.25230000000000002</v>
      </c>
      <c r="L4455" s="49">
        <v>101.89681999999999</v>
      </c>
      <c r="M4455" s="47"/>
      <c r="N4455" s="50">
        <v>0.99357973440275871</v>
      </c>
      <c r="O4455" s="50">
        <v>5.7223363110836425E-4</v>
      </c>
      <c r="P4455" s="50">
        <v>0.37043288960074694</v>
      </c>
      <c r="Q4455" s="50">
        <v>5.0166073944640788E-3</v>
      </c>
      <c r="R4455" s="50">
        <v>5.5490036747814732E-3</v>
      </c>
      <c r="S4455" s="50">
        <v>1.6179152754333186</v>
      </c>
      <c r="T4455" s="50">
        <v>6.746443124733081E-3</v>
      </c>
      <c r="U4455" s="50">
        <v>3.0005843739636511</v>
      </c>
      <c r="V4455" s="51">
        <v>81.369817614693233</v>
      </c>
      <c r="X4455" s="315">
        <v>0.05</v>
      </c>
      <c r="Y4455" s="315">
        <v>11.47</v>
      </c>
      <c r="Z4455" s="315">
        <v>0.12</v>
      </c>
      <c r="AA4455" s="315">
        <v>1.44</v>
      </c>
      <c r="AB4455" s="315">
        <v>2.8</v>
      </c>
      <c r="AC4455" s="315">
        <v>0.06</v>
      </c>
      <c r="AD4455" s="315">
        <v>0.43</v>
      </c>
      <c r="AE4455" s="312"/>
      <c r="AF4455" s="161" t="s">
        <v>1697</v>
      </c>
      <c r="AG4455" s="318">
        <v>30</v>
      </c>
      <c r="AH4455" s="318">
        <v>15</v>
      </c>
      <c r="AI4455" s="318"/>
      <c r="AJ4455" s="318"/>
      <c r="AK4455" s="318"/>
      <c r="AL4455" s="318"/>
      <c r="AM4455" s="318"/>
      <c r="AN4455" s="318"/>
      <c r="AO4455" s="318"/>
      <c r="AP4455" s="318"/>
      <c r="AQ4455" s="318"/>
      <c r="AR4455" s="318"/>
      <c r="AS4455" s="318"/>
      <c r="AT4455" s="318"/>
      <c r="AU4455" s="318"/>
      <c r="AV4455" s="318"/>
      <c r="AW4455" s="318"/>
      <c r="AX4455" s="318"/>
      <c r="AY4455" s="318"/>
      <c r="AZ4455" s="318"/>
      <c r="BA4455" s="318"/>
      <c r="BB4455" s="318"/>
      <c r="BC4455" s="318"/>
      <c r="BD4455" s="318"/>
      <c r="BE4455" s="497"/>
      <c r="BF4455" s="497"/>
      <c r="BG4455" s="497"/>
      <c r="BH4455" s="497"/>
      <c r="BI4455" s="497"/>
      <c r="BJ4455" s="497"/>
      <c r="BK4455" s="497"/>
      <c r="BL4455" s="497"/>
      <c r="BM4455" s="497"/>
      <c r="BN4455" s="497"/>
      <c r="BO4455" s="497"/>
      <c r="BP4455" s="306"/>
      <c r="BQ4455" s="496"/>
      <c r="BR4455" s="496"/>
      <c r="BS4455" s="496"/>
      <c r="BT4455" s="496"/>
      <c r="BU4455" s="496"/>
      <c r="BV4455" s="496"/>
    </row>
    <row r="4456" spans="1:74" s="52" customFormat="1" ht="12.75">
      <c r="A4456" s="45">
        <v>2670.0804681784898</v>
      </c>
      <c r="B4456" s="46" t="s">
        <v>364</v>
      </c>
      <c r="C4456" s="47" t="s">
        <v>399</v>
      </c>
      <c r="D4456" s="48">
        <v>484.95504056007843</v>
      </c>
      <c r="E4456" s="49">
        <v>39.830959999999997</v>
      </c>
      <c r="F4456" s="49">
        <v>6.1500010000000001E-2</v>
      </c>
      <c r="G4456" s="49">
        <v>17.628240000000002</v>
      </c>
      <c r="H4456" s="49">
        <v>0.2379</v>
      </c>
      <c r="I4456" s="49">
        <v>0.26179999999999998</v>
      </c>
      <c r="J4456" s="49">
        <v>43.436309999999999</v>
      </c>
      <c r="K4456" s="49">
        <v>0.2447</v>
      </c>
      <c r="L4456" s="49">
        <v>101.77591000999999</v>
      </c>
      <c r="M4456" s="47"/>
      <c r="N4456" s="50">
        <v>0.99429070064847946</v>
      </c>
      <c r="O4456" s="50">
        <v>1.2137890219132428E-3</v>
      </c>
      <c r="P4456" s="50">
        <v>0.36800824793351994</v>
      </c>
      <c r="Q4456" s="50">
        <v>4.7767326866370498E-3</v>
      </c>
      <c r="R4456" s="50">
        <v>5.5353869455885855E-3</v>
      </c>
      <c r="S4456" s="50">
        <v>1.6164194712765334</v>
      </c>
      <c r="T4456" s="50">
        <v>6.5446167655529392E-3</v>
      </c>
      <c r="U4456" s="50">
        <v>2.9979447070504803</v>
      </c>
      <c r="V4456" s="51">
        <v>81.455195149157959</v>
      </c>
      <c r="X4456" s="315">
        <v>0.05</v>
      </c>
      <c r="Y4456" s="315">
        <v>5.56</v>
      </c>
      <c r="Z4456" s="315">
        <v>0.12</v>
      </c>
      <c r="AA4456" s="315">
        <v>1.49</v>
      </c>
      <c r="AB4456" s="315">
        <v>2.66</v>
      </c>
      <c r="AC4456" s="315">
        <v>0.06</v>
      </c>
      <c r="AD4456" s="315">
        <v>0.44</v>
      </c>
      <c r="AE4456" s="312"/>
      <c r="AF4456" s="161" t="s">
        <v>1697</v>
      </c>
      <c r="AG4456" s="318">
        <v>30</v>
      </c>
      <c r="AH4456" s="318">
        <v>15</v>
      </c>
      <c r="AI4456" s="318"/>
      <c r="AJ4456" s="318"/>
      <c r="AK4456" s="318"/>
      <c r="AL4456" s="318"/>
      <c r="AM4456" s="318"/>
      <c r="AN4456" s="318"/>
      <c r="AO4456" s="318"/>
      <c r="AP4456" s="318"/>
      <c r="AQ4456" s="318"/>
      <c r="AR4456" s="318"/>
      <c r="AS4456" s="318"/>
      <c r="AT4456" s="318"/>
      <c r="AU4456" s="318"/>
      <c r="AV4456" s="318"/>
      <c r="AW4456" s="318"/>
      <c r="AX4456" s="318"/>
      <c r="AY4456" s="318"/>
      <c r="AZ4456" s="318"/>
      <c r="BA4456" s="318"/>
      <c r="BB4456" s="318"/>
      <c r="BC4456" s="318"/>
      <c r="BD4456" s="318"/>
      <c r="BE4456" s="497"/>
      <c r="BF4456" s="497"/>
      <c r="BG4456" s="497"/>
      <c r="BH4456" s="497"/>
      <c r="BI4456" s="497"/>
      <c r="BJ4456" s="497"/>
      <c r="BK4456" s="497"/>
      <c r="BL4456" s="497"/>
      <c r="BM4456" s="497"/>
      <c r="BN4456" s="497"/>
      <c r="BO4456" s="497"/>
      <c r="BP4456" s="306"/>
      <c r="BQ4456" s="496"/>
      <c r="BR4456" s="496"/>
      <c r="BS4456" s="496"/>
      <c r="BT4456" s="496"/>
      <c r="BU4456" s="496"/>
      <c r="BV4456" s="496"/>
    </row>
    <row r="4457" spans="1:74" s="52" customFormat="1" ht="12.75">
      <c r="A4457" s="45">
        <v>2670.0804681784898</v>
      </c>
      <c r="B4457" s="46" t="s">
        <v>364</v>
      </c>
      <c r="C4457" s="47" t="s">
        <v>399</v>
      </c>
      <c r="D4457" s="48">
        <v>492.90504056007842</v>
      </c>
      <c r="E4457" s="49">
        <v>39.840949999999999</v>
      </c>
      <c r="F4457" s="49">
        <v>2.6499999999999999E-2</v>
      </c>
      <c r="G4457" s="49">
        <v>17.568280000000001</v>
      </c>
      <c r="H4457" s="49">
        <v>0.24030000000000001</v>
      </c>
      <c r="I4457" s="49">
        <v>0.23569999999999999</v>
      </c>
      <c r="J4457" s="49">
        <v>43.495669999999997</v>
      </c>
      <c r="K4457" s="49">
        <v>0.24829999999999999</v>
      </c>
      <c r="L4457" s="49">
        <v>101.7303</v>
      </c>
      <c r="M4457" s="47"/>
      <c r="N4457" s="50">
        <v>0.99478279519443424</v>
      </c>
      <c r="O4457" s="50">
        <v>5.2314233800252147E-4</v>
      </c>
      <c r="P4457" s="50">
        <v>0.36684602578311781</v>
      </c>
      <c r="Q4457" s="50">
        <v>4.8260991846837695E-3</v>
      </c>
      <c r="R4457" s="50">
        <v>4.9847559649197678E-3</v>
      </c>
      <c r="S4457" s="50">
        <v>1.6190234926042173</v>
      </c>
      <c r="T4457" s="50">
        <v>6.6425211668480035E-3</v>
      </c>
      <c r="U4457" s="50">
        <v>2.9986835047892471</v>
      </c>
      <c r="V4457" s="51">
        <v>81.52718381613397</v>
      </c>
      <c r="X4457" s="315">
        <v>0.05</v>
      </c>
      <c r="Y4457" s="315">
        <v>12.62</v>
      </c>
      <c r="Z4457" s="315">
        <v>0.12</v>
      </c>
      <c r="AA4457" s="315">
        <v>1.48</v>
      </c>
      <c r="AB4457" s="315">
        <v>2.95</v>
      </c>
      <c r="AC4457" s="315">
        <v>0.06</v>
      </c>
      <c r="AD4457" s="315">
        <v>0.43</v>
      </c>
      <c r="AE4457" s="312"/>
      <c r="AF4457" s="161" t="s">
        <v>1697</v>
      </c>
      <c r="AG4457" s="318">
        <v>30</v>
      </c>
      <c r="AH4457" s="318">
        <v>15</v>
      </c>
      <c r="AI4457" s="318"/>
      <c r="AJ4457" s="318"/>
      <c r="AK4457" s="318"/>
      <c r="AL4457" s="318"/>
      <c r="AM4457" s="318"/>
      <c r="AN4457" s="318"/>
      <c r="AO4457" s="318"/>
      <c r="AP4457" s="318"/>
      <c r="AQ4457" s="318"/>
      <c r="AR4457" s="318"/>
      <c r="AS4457" s="318"/>
      <c r="AT4457" s="318"/>
      <c r="AU4457" s="318"/>
      <c r="AV4457" s="318"/>
      <c r="AW4457" s="318"/>
      <c r="AX4457" s="318"/>
      <c r="AY4457" s="318"/>
      <c r="AZ4457" s="318"/>
      <c r="BA4457" s="318"/>
      <c r="BB4457" s="318"/>
      <c r="BC4457" s="318"/>
      <c r="BD4457" s="318"/>
      <c r="BE4457" s="497"/>
      <c r="BF4457" s="497"/>
      <c r="BG4457" s="497"/>
      <c r="BH4457" s="497"/>
      <c r="BI4457" s="497"/>
      <c r="BJ4457" s="497"/>
      <c r="BK4457" s="497"/>
      <c r="BL4457" s="497"/>
      <c r="BM4457" s="497"/>
      <c r="BN4457" s="497"/>
      <c r="BO4457" s="497"/>
      <c r="BP4457" s="306"/>
      <c r="BQ4457" s="496"/>
      <c r="BR4457" s="496"/>
      <c r="BS4457" s="496"/>
      <c r="BT4457" s="496"/>
      <c r="BU4457" s="496"/>
      <c r="BV4457" s="496"/>
    </row>
    <row r="4458" spans="1:74" s="52" customFormat="1" ht="12.75">
      <c r="A4458" s="45">
        <v>2670.0804681784898</v>
      </c>
      <c r="B4458" s="46" t="s">
        <v>364</v>
      </c>
      <c r="C4458" s="47" t="s">
        <v>399</v>
      </c>
      <c r="D4458" s="48">
        <v>500.85504056007841</v>
      </c>
      <c r="E4458" s="49">
        <v>39.860950000000003</v>
      </c>
      <c r="F4458" s="49">
        <v>1.9800000000000002E-2</v>
      </c>
      <c r="G4458" s="49">
        <v>17.478339999999999</v>
      </c>
      <c r="H4458" s="49">
        <v>0.2356</v>
      </c>
      <c r="I4458" s="49">
        <v>0.22389999999999999</v>
      </c>
      <c r="J4458" s="49">
        <v>43.555039999999998</v>
      </c>
      <c r="K4458" s="49">
        <v>0.25269999999999998</v>
      </c>
      <c r="L4458" s="49">
        <v>101.66663</v>
      </c>
      <c r="M4458" s="47"/>
      <c r="N4458" s="50">
        <v>0.99594564611697844</v>
      </c>
      <c r="O4458" s="50">
        <v>3.9113672740464302E-4</v>
      </c>
      <c r="P4458" s="50">
        <v>0.36521126899529399</v>
      </c>
      <c r="Q4458" s="50">
        <v>4.7348603115989147E-3</v>
      </c>
      <c r="R4458" s="50">
        <v>4.7383575100013228E-3</v>
      </c>
      <c r="S4458" s="50">
        <v>1.622314145281798</v>
      </c>
      <c r="T4458" s="50">
        <v>6.7647364560285191E-3</v>
      </c>
      <c r="U4458" s="50">
        <v>3.0011424618739473</v>
      </c>
      <c r="V4458" s="51">
        <v>81.624825203650047</v>
      </c>
      <c r="X4458" s="315">
        <v>0.05</v>
      </c>
      <c r="Y4458" s="315">
        <v>16.510000000000002</v>
      </c>
      <c r="Z4458" s="315">
        <v>0.12</v>
      </c>
      <c r="AA4458" s="315">
        <v>1.52</v>
      </c>
      <c r="AB4458" s="315">
        <v>3.17</v>
      </c>
      <c r="AC4458" s="315">
        <v>0.06</v>
      </c>
      <c r="AD4458" s="315">
        <v>0.43</v>
      </c>
      <c r="AE4458" s="312"/>
      <c r="AF4458" s="161" t="s">
        <v>1697</v>
      </c>
      <c r="AG4458" s="318">
        <v>30</v>
      </c>
      <c r="AH4458" s="318">
        <v>15</v>
      </c>
      <c r="AI4458" s="318"/>
      <c r="AJ4458" s="318"/>
      <c r="AK4458" s="318"/>
      <c r="AL4458" s="318"/>
      <c r="AM4458" s="318"/>
      <c r="AN4458" s="318"/>
      <c r="AO4458" s="318"/>
      <c r="AP4458" s="318"/>
      <c r="AQ4458" s="318"/>
      <c r="AR4458" s="318"/>
      <c r="AS4458" s="318"/>
      <c r="AT4458" s="318"/>
      <c r="AU4458" s="318"/>
      <c r="AV4458" s="318"/>
      <c r="AW4458" s="318"/>
      <c r="AX4458" s="318"/>
      <c r="AY4458" s="318"/>
      <c r="AZ4458" s="318"/>
      <c r="BA4458" s="318"/>
      <c r="BB4458" s="318"/>
      <c r="BC4458" s="318"/>
      <c r="BD4458" s="318"/>
      <c r="BE4458" s="497"/>
      <c r="BF4458" s="497"/>
      <c r="BG4458" s="497"/>
      <c r="BH4458" s="497"/>
      <c r="BI4458" s="497"/>
      <c r="BJ4458" s="497"/>
      <c r="BK4458" s="497"/>
      <c r="BL4458" s="497"/>
      <c r="BM4458" s="497"/>
      <c r="BN4458" s="497"/>
      <c r="BO4458" s="497"/>
      <c r="BP4458" s="306"/>
      <c r="BQ4458" s="496"/>
      <c r="BR4458" s="496"/>
      <c r="BS4458" s="496"/>
      <c r="BT4458" s="496"/>
      <c r="BU4458" s="496"/>
      <c r="BV4458" s="496"/>
    </row>
    <row r="4459" spans="1:74" s="52" customFormat="1" ht="12.75">
      <c r="A4459" s="45">
        <v>2670.0804681784898</v>
      </c>
      <c r="B4459" s="46" t="s">
        <v>364</v>
      </c>
      <c r="C4459" s="47" t="s">
        <v>399</v>
      </c>
      <c r="D4459" s="48">
        <v>508.8050405600784</v>
      </c>
      <c r="E4459" s="49">
        <v>40.000880000000002</v>
      </c>
      <c r="F4459" s="49">
        <v>4.82E-2</v>
      </c>
      <c r="G4459" s="49">
        <v>17.338439999999999</v>
      </c>
      <c r="H4459" s="49">
        <v>0.2429</v>
      </c>
      <c r="I4459" s="49">
        <v>0.2555</v>
      </c>
      <c r="J4459" s="49">
        <v>43.574829999999999</v>
      </c>
      <c r="K4459" s="49">
        <v>0.25180000000000002</v>
      </c>
      <c r="L4459" s="49">
        <v>101.78485000000001</v>
      </c>
      <c r="M4459" s="47"/>
      <c r="N4459" s="50">
        <v>0.99698184082569552</v>
      </c>
      <c r="O4459" s="50">
        <v>9.4981747520739355E-4</v>
      </c>
      <c r="P4459" s="50">
        <v>0.36139631196975897</v>
      </c>
      <c r="Q4459" s="50">
        <v>4.8695531405117641E-3</v>
      </c>
      <c r="R4459" s="50">
        <v>5.3937938787140451E-3</v>
      </c>
      <c r="S4459" s="50">
        <v>1.6190562944318327</v>
      </c>
      <c r="T4459" s="50">
        <v>6.7240521895739177E-3</v>
      </c>
      <c r="U4459" s="50">
        <v>2.9969152191395629</v>
      </c>
      <c r="V4459" s="51">
        <v>81.751832343698311</v>
      </c>
      <c r="X4459" s="315">
        <v>0.05</v>
      </c>
      <c r="Y4459" s="315">
        <v>6.97</v>
      </c>
      <c r="Z4459" s="315">
        <v>0.12</v>
      </c>
      <c r="AA4459" s="315">
        <v>1.47</v>
      </c>
      <c r="AB4459" s="315">
        <v>2.68</v>
      </c>
      <c r="AC4459" s="315">
        <v>0.06</v>
      </c>
      <c r="AD4459" s="315">
        <v>0.43</v>
      </c>
      <c r="AE4459" s="312"/>
      <c r="AF4459" s="161" t="s">
        <v>1697</v>
      </c>
      <c r="AG4459" s="318">
        <v>30</v>
      </c>
      <c r="AH4459" s="318">
        <v>15</v>
      </c>
      <c r="AI4459" s="318"/>
      <c r="AJ4459" s="318"/>
      <c r="AK4459" s="318"/>
      <c r="AL4459" s="318"/>
      <c r="AM4459" s="318"/>
      <c r="AN4459" s="318"/>
      <c r="AO4459" s="318"/>
      <c r="AP4459" s="318"/>
      <c r="AQ4459" s="318"/>
      <c r="AR4459" s="318"/>
      <c r="AS4459" s="318"/>
      <c r="AT4459" s="318"/>
      <c r="AU4459" s="318"/>
      <c r="AV4459" s="318"/>
      <c r="AW4459" s="318"/>
      <c r="AX4459" s="318"/>
      <c r="AY4459" s="318"/>
      <c r="AZ4459" s="318"/>
      <c r="BA4459" s="318"/>
      <c r="BB4459" s="318"/>
      <c r="BC4459" s="318"/>
      <c r="BD4459" s="318"/>
      <c r="BE4459" s="497"/>
      <c r="BF4459" s="497"/>
      <c r="BG4459" s="497"/>
      <c r="BH4459" s="497"/>
      <c r="BI4459" s="497"/>
      <c r="BJ4459" s="497"/>
      <c r="BK4459" s="497"/>
      <c r="BL4459" s="497"/>
      <c r="BM4459" s="497"/>
      <c r="BN4459" s="497"/>
      <c r="BO4459" s="497"/>
      <c r="BP4459" s="306"/>
      <c r="BQ4459" s="496"/>
      <c r="BR4459" s="496"/>
      <c r="BS4459" s="496"/>
      <c r="BT4459" s="496"/>
      <c r="BU4459" s="496"/>
      <c r="BV4459" s="496"/>
    </row>
    <row r="4460" spans="1:74" s="52" customFormat="1" ht="12.75">
      <c r="A4460" s="45">
        <v>2670.0804681784898</v>
      </c>
      <c r="B4460" s="46" t="s">
        <v>364</v>
      </c>
      <c r="C4460" s="47" t="s">
        <v>399</v>
      </c>
      <c r="D4460" s="48">
        <v>516.75504056007844</v>
      </c>
      <c r="E4460" s="49">
        <v>39.940899999999999</v>
      </c>
      <c r="F4460" s="49">
        <v>3.32E-2</v>
      </c>
      <c r="G4460" s="49">
        <v>17.318449999999999</v>
      </c>
      <c r="H4460" s="49">
        <v>0.24759999999999999</v>
      </c>
      <c r="I4460" s="49">
        <v>0.2112</v>
      </c>
      <c r="J4460" s="49">
        <v>43.634189999999997</v>
      </c>
      <c r="K4460" s="49">
        <v>0.25290000000000001</v>
      </c>
      <c r="L4460" s="49">
        <v>101.68893999999999</v>
      </c>
      <c r="M4460" s="47"/>
      <c r="N4460" s="50">
        <v>0.99666471410807511</v>
      </c>
      <c r="O4460" s="50">
        <v>6.5500518040765513E-4</v>
      </c>
      <c r="P4460" s="50">
        <v>0.36140674212209351</v>
      </c>
      <c r="Q4460" s="50">
        <v>4.9696496023346765E-3</v>
      </c>
      <c r="R4460" s="50">
        <v>4.4638633278592434E-3</v>
      </c>
      <c r="S4460" s="50">
        <v>1.6231800638850462</v>
      </c>
      <c r="T4460" s="50">
        <v>6.7614168700273992E-3</v>
      </c>
      <c r="U4460" s="50">
        <v>2.9990980865878978</v>
      </c>
      <c r="V4460" s="51">
        <v>81.789320526159273</v>
      </c>
      <c r="X4460" s="315">
        <v>0.05</v>
      </c>
      <c r="Y4460" s="315">
        <v>10.42</v>
      </c>
      <c r="Z4460" s="315">
        <v>0.12</v>
      </c>
      <c r="AA4460" s="315">
        <v>1.43</v>
      </c>
      <c r="AB4460" s="315">
        <v>3.4</v>
      </c>
      <c r="AC4460" s="315">
        <v>0.06</v>
      </c>
      <c r="AD4460" s="315">
        <v>0.43</v>
      </c>
      <c r="AE4460" s="312"/>
      <c r="AF4460" s="161" t="s">
        <v>1697</v>
      </c>
      <c r="AG4460" s="318">
        <v>30</v>
      </c>
      <c r="AH4460" s="318">
        <v>15</v>
      </c>
      <c r="AI4460" s="318"/>
      <c r="AJ4460" s="318"/>
      <c r="AK4460" s="318"/>
      <c r="AL4460" s="318"/>
      <c r="AM4460" s="318"/>
      <c r="AN4460" s="318"/>
      <c r="AO4460" s="318"/>
      <c r="AP4460" s="318"/>
      <c r="AQ4460" s="318"/>
      <c r="AR4460" s="318"/>
      <c r="AS4460" s="318"/>
      <c r="AT4460" s="318"/>
      <c r="AU4460" s="318"/>
      <c r="AV4460" s="318"/>
      <c r="AW4460" s="318"/>
      <c r="AX4460" s="318"/>
      <c r="AY4460" s="318"/>
      <c r="AZ4460" s="318"/>
      <c r="BA4460" s="318"/>
      <c r="BB4460" s="318"/>
      <c r="BC4460" s="318"/>
      <c r="BD4460" s="318"/>
      <c r="BE4460" s="497"/>
      <c r="BF4460" s="497"/>
      <c r="BG4460" s="497"/>
      <c r="BH4460" s="497"/>
      <c r="BI4460" s="497"/>
      <c r="BJ4460" s="497"/>
      <c r="BK4460" s="497"/>
      <c r="BL4460" s="497"/>
      <c r="BM4460" s="497"/>
      <c r="BN4460" s="497"/>
      <c r="BO4460" s="497"/>
      <c r="BP4460" s="306"/>
      <c r="BQ4460" s="496"/>
      <c r="BR4460" s="496"/>
      <c r="BS4460" s="496"/>
      <c r="BT4460" s="496"/>
      <c r="BU4460" s="496"/>
      <c r="BV4460" s="496"/>
    </row>
    <row r="4461" spans="1:74" s="52" customFormat="1" ht="12.75">
      <c r="A4461" s="45">
        <v>2670.0804681784898</v>
      </c>
      <c r="B4461" s="46" t="s">
        <v>364</v>
      </c>
      <c r="C4461" s="47" t="s">
        <v>399</v>
      </c>
      <c r="D4461" s="48">
        <v>524.70504056007849</v>
      </c>
      <c r="E4461" s="49">
        <v>39.910919999999997</v>
      </c>
      <c r="F4461" s="49">
        <v>3.2599999999999997E-2</v>
      </c>
      <c r="G4461" s="49">
        <v>17.14856</v>
      </c>
      <c r="H4461" s="49">
        <v>0.252</v>
      </c>
      <c r="I4461" s="49">
        <v>0.2545</v>
      </c>
      <c r="J4461" s="49">
        <v>43.713349999999998</v>
      </c>
      <c r="K4461" s="49">
        <v>0.2492</v>
      </c>
      <c r="L4461" s="49">
        <v>101.68523</v>
      </c>
      <c r="M4461" s="47"/>
      <c r="N4461" s="50">
        <v>0.99458070530588683</v>
      </c>
      <c r="O4461" s="50">
        <v>6.4230500462719069E-4</v>
      </c>
      <c r="P4461" s="50">
        <v>0.35738139694709919</v>
      </c>
      <c r="Q4461" s="50">
        <v>5.0511785922641517E-3</v>
      </c>
      <c r="R4461" s="50">
        <v>5.3718245129336026E-3</v>
      </c>
      <c r="S4461" s="50">
        <v>1.6239435421279169</v>
      </c>
      <c r="T4461" s="50">
        <v>6.6535584470932552E-3</v>
      </c>
      <c r="U4461" s="50">
        <v>2.9951001171918259</v>
      </c>
      <c r="V4461" s="51">
        <v>81.962504488842541</v>
      </c>
      <c r="X4461" s="315">
        <v>0.05</v>
      </c>
      <c r="Y4461" s="315">
        <v>10.44</v>
      </c>
      <c r="Z4461" s="315">
        <v>0.12</v>
      </c>
      <c r="AA4461" s="315">
        <v>1.41</v>
      </c>
      <c r="AB4461" s="315">
        <v>2.8</v>
      </c>
      <c r="AC4461" s="315">
        <v>0.06</v>
      </c>
      <c r="AD4461" s="315">
        <v>0.43</v>
      </c>
      <c r="AE4461" s="312"/>
      <c r="AF4461" s="161" t="s">
        <v>1697</v>
      </c>
      <c r="AG4461" s="318">
        <v>30</v>
      </c>
      <c r="AH4461" s="318">
        <v>15</v>
      </c>
      <c r="AI4461" s="318"/>
      <c r="AJ4461" s="318"/>
      <c r="AK4461" s="318"/>
      <c r="AL4461" s="318"/>
      <c r="AM4461" s="318"/>
      <c r="AN4461" s="318"/>
      <c r="AO4461" s="318"/>
      <c r="AP4461" s="318"/>
      <c r="AQ4461" s="318"/>
      <c r="AR4461" s="318"/>
      <c r="AS4461" s="318"/>
      <c r="AT4461" s="318"/>
      <c r="AU4461" s="318"/>
      <c r="AV4461" s="318"/>
      <c r="AW4461" s="318"/>
      <c r="AX4461" s="318"/>
      <c r="AY4461" s="318"/>
      <c r="AZ4461" s="318"/>
      <c r="BA4461" s="318"/>
      <c r="BB4461" s="318"/>
      <c r="BC4461" s="318"/>
      <c r="BD4461" s="318"/>
      <c r="BE4461" s="497"/>
      <c r="BF4461" s="497"/>
      <c r="BG4461" s="497"/>
      <c r="BH4461" s="497"/>
      <c r="BI4461" s="497"/>
      <c r="BJ4461" s="497"/>
      <c r="BK4461" s="497"/>
      <c r="BL4461" s="497"/>
      <c r="BM4461" s="497"/>
      <c r="BN4461" s="497"/>
      <c r="BO4461" s="497"/>
      <c r="BP4461" s="306"/>
      <c r="BQ4461" s="496"/>
      <c r="BR4461" s="496"/>
      <c r="BS4461" s="496"/>
      <c r="BT4461" s="496"/>
      <c r="BU4461" s="496"/>
      <c r="BV4461" s="496"/>
    </row>
    <row r="4462" spans="1:74" s="52" customFormat="1" ht="12.75">
      <c r="A4462" s="45">
        <v>2670.0804681784898</v>
      </c>
      <c r="B4462" s="46" t="s">
        <v>364</v>
      </c>
      <c r="C4462" s="47" t="s">
        <v>399</v>
      </c>
      <c r="D4462" s="48">
        <v>532.65504056007853</v>
      </c>
      <c r="E4462" s="49">
        <v>39.990879999999997</v>
      </c>
      <c r="F4462" s="49">
        <v>2.6599999999999999E-2</v>
      </c>
      <c r="G4462" s="49">
        <v>17.068619999999999</v>
      </c>
      <c r="H4462" s="49">
        <v>0.2485</v>
      </c>
      <c r="I4462" s="49">
        <v>0.1837</v>
      </c>
      <c r="J4462" s="49">
        <v>43.733139999999999</v>
      </c>
      <c r="K4462" s="49">
        <v>0.25800000000000001</v>
      </c>
      <c r="L4462" s="49">
        <v>101.57844</v>
      </c>
      <c r="M4462" s="47"/>
      <c r="N4462" s="50">
        <v>0.9974722020531307</v>
      </c>
      <c r="O4462" s="50">
        <v>5.2456207940383085E-4</v>
      </c>
      <c r="P4462" s="50">
        <v>0.35603627148022882</v>
      </c>
      <c r="Q4462" s="50">
        <v>4.9855161334270686E-3</v>
      </c>
      <c r="R4462" s="50">
        <v>3.8809204078865964E-3</v>
      </c>
      <c r="S4462" s="50">
        <v>1.6261441702068984</v>
      </c>
      <c r="T4462" s="50">
        <v>6.8947288925612837E-3</v>
      </c>
      <c r="U4462" s="50">
        <v>2.9971253014127441</v>
      </c>
      <c r="V4462" s="51">
        <v>82.038150312027625</v>
      </c>
      <c r="X4462" s="315">
        <v>0.05</v>
      </c>
      <c r="Y4462" s="315">
        <v>12.96</v>
      </c>
      <c r="Z4462" s="315">
        <v>0.12</v>
      </c>
      <c r="AA4462" s="315">
        <v>1.43</v>
      </c>
      <c r="AB4462" s="315">
        <v>3.56</v>
      </c>
      <c r="AC4462" s="315">
        <v>0.06</v>
      </c>
      <c r="AD4462" s="315">
        <v>0.42</v>
      </c>
      <c r="AE4462" s="312"/>
      <c r="AF4462" s="161" t="s">
        <v>1697</v>
      </c>
      <c r="AG4462" s="318">
        <v>30</v>
      </c>
      <c r="AH4462" s="318">
        <v>15</v>
      </c>
      <c r="AI4462" s="318"/>
      <c r="AJ4462" s="318"/>
      <c r="AK4462" s="318"/>
      <c r="AL4462" s="318"/>
      <c r="AM4462" s="318"/>
      <c r="AN4462" s="318"/>
      <c r="AO4462" s="318"/>
      <c r="AP4462" s="318"/>
      <c r="AQ4462" s="318"/>
      <c r="AR4462" s="318"/>
      <c r="AS4462" s="318"/>
      <c r="AT4462" s="318"/>
      <c r="AU4462" s="318"/>
      <c r="AV4462" s="318"/>
      <c r="AW4462" s="318"/>
      <c r="AX4462" s="318"/>
      <c r="AY4462" s="318"/>
      <c r="AZ4462" s="318"/>
      <c r="BA4462" s="318"/>
      <c r="BB4462" s="318"/>
      <c r="BC4462" s="318"/>
      <c r="BD4462" s="318"/>
      <c r="BE4462" s="497"/>
      <c r="BF4462" s="497"/>
      <c r="BG4462" s="497"/>
      <c r="BH4462" s="497"/>
      <c r="BI4462" s="497"/>
      <c r="BJ4462" s="497"/>
      <c r="BK4462" s="497"/>
      <c r="BL4462" s="497"/>
      <c r="BM4462" s="497"/>
      <c r="BN4462" s="497"/>
      <c r="BO4462" s="497"/>
      <c r="BP4462" s="306"/>
      <c r="BQ4462" s="496"/>
      <c r="BR4462" s="496"/>
      <c r="BS4462" s="496"/>
      <c r="BT4462" s="496"/>
      <c r="BU4462" s="496"/>
      <c r="BV4462" s="496"/>
    </row>
    <row r="4463" spans="1:74" s="52" customFormat="1" ht="12.75">
      <c r="A4463" s="45">
        <v>2670.0804681784898</v>
      </c>
      <c r="B4463" s="46" t="s">
        <v>364</v>
      </c>
      <c r="C4463" s="47" t="s">
        <v>399</v>
      </c>
      <c r="D4463" s="48">
        <v>540.60504056007858</v>
      </c>
      <c r="E4463" s="49">
        <v>40.010869999999997</v>
      </c>
      <c r="F4463" s="49">
        <v>6.1899999999999997E-2</v>
      </c>
      <c r="G4463" s="49">
        <v>16.978680000000001</v>
      </c>
      <c r="H4463" s="49">
        <v>0.2288</v>
      </c>
      <c r="I4463" s="49">
        <v>0.23880000000000001</v>
      </c>
      <c r="J4463" s="49">
        <v>43.921129999999998</v>
      </c>
      <c r="K4463" s="49">
        <v>0.25080000000000002</v>
      </c>
      <c r="L4463" s="49">
        <v>101.77727999999999</v>
      </c>
      <c r="M4463" s="47"/>
      <c r="N4463" s="50">
        <v>0.99568183342867722</v>
      </c>
      <c r="O4463" s="50">
        <v>1.2178916491478462E-3</v>
      </c>
      <c r="P4463" s="50">
        <v>0.35334789279020529</v>
      </c>
      <c r="Q4463" s="50">
        <v>4.5797576949082631E-3</v>
      </c>
      <c r="R4463" s="50">
        <v>5.0334139706954733E-3</v>
      </c>
      <c r="S4463" s="50">
        <v>1.6293884713777711</v>
      </c>
      <c r="T4463" s="50">
        <v>6.6869452616210665E-3</v>
      </c>
      <c r="U4463" s="50">
        <v>2.9976005274200199</v>
      </c>
      <c r="V4463" s="51">
        <v>82.178775798138844</v>
      </c>
      <c r="X4463" s="315">
        <v>0.05</v>
      </c>
      <c r="Y4463" s="315">
        <v>5.44</v>
      </c>
      <c r="Z4463" s="315">
        <v>0.12</v>
      </c>
      <c r="AA4463" s="315">
        <v>1.55</v>
      </c>
      <c r="AB4463" s="315">
        <v>2.92</v>
      </c>
      <c r="AC4463" s="315">
        <v>0.06</v>
      </c>
      <c r="AD4463" s="315">
        <v>0.43</v>
      </c>
      <c r="AE4463" s="312"/>
      <c r="AF4463" s="161" t="s">
        <v>1697</v>
      </c>
      <c r="AG4463" s="318">
        <v>30</v>
      </c>
      <c r="AH4463" s="318">
        <v>15</v>
      </c>
      <c r="AI4463" s="318"/>
      <c r="AJ4463" s="318"/>
      <c r="AK4463" s="318"/>
      <c r="AL4463" s="318"/>
      <c r="AM4463" s="318"/>
      <c r="AN4463" s="318"/>
      <c r="AO4463" s="318"/>
      <c r="AP4463" s="318"/>
      <c r="AQ4463" s="318"/>
      <c r="AR4463" s="318"/>
      <c r="AS4463" s="318"/>
      <c r="AT4463" s="318"/>
      <c r="AU4463" s="318"/>
      <c r="AV4463" s="318"/>
      <c r="AW4463" s="318"/>
      <c r="AX4463" s="318"/>
      <c r="AY4463" s="318"/>
      <c r="AZ4463" s="318"/>
      <c r="BA4463" s="318"/>
      <c r="BB4463" s="318"/>
      <c r="BC4463" s="318"/>
      <c r="BD4463" s="318"/>
      <c r="BE4463" s="497"/>
      <c r="BF4463" s="497"/>
      <c r="BG4463" s="497"/>
      <c r="BH4463" s="497"/>
      <c r="BI4463" s="497"/>
      <c r="BJ4463" s="497"/>
      <c r="BK4463" s="497"/>
      <c r="BL4463" s="497"/>
      <c r="BM4463" s="497"/>
      <c r="BN4463" s="497"/>
      <c r="BO4463" s="497"/>
      <c r="BP4463" s="306"/>
      <c r="BQ4463" s="496"/>
      <c r="BR4463" s="496"/>
      <c r="BS4463" s="496"/>
      <c r="BT4463" s="496"/>
      <c r="BU4463" s="496"/>
      <c r="BV4463" s="496"/>
    </row>
    <row r="4464" spans="1:74" s="52" customFormat="1" ht="12.75">
      <c r="A4464" s="45">
        <v>2670.0804681784898</v>
      </c>
      <c r="B4464" s="46" t="s">
        <v>364</v>
      </c>
      <c r="C4464" s="47" t="s">
        <v>399</v>
      </c>
      <c r="D4464" s="48">
        <v>548.55504056007862</v>
      </c>
      <c r="E4464" s="49">
        <v>40.09084</v>
      </c>
      <c r="F4464" s="49">
        <v>3.9300000000000002E-2</v>
      </c>
      <c r="G4464" s="49">
        <v>16.878740000000001</v>
      </c>
      <c r="H4464" s="49">
        <v>0.24840000000000001</v>
      </c>
      <c r="I4464" s="49">
        <v>0.2707</v>
      </c>
      <c r="J4464" s="49">
        <v>44.128909999999998</v>
      </c>
      <c r="K4464" s="49">
        <v>0.24210000000000001</v>
      </c>
      <c r="L4464" s="49">
        <v>101.95488999999999</v>
      </c>
      <c r="M4464" s="47"/>
      <c r="N4464" s="50">
        <v>0.99569774892666063</v>
      </c>
      <c r="O4464" s="50">
        <v>7.717032599199767E-4</v>
      </c>
      <c r="P4464" s="50">
        <v>0.35057293679245122</v>
      </c>
      <c r="Q4464" s="50">
        <v>4.9622410065627669E-3</v>
      </c>
      <c r="R4464" s="50">
        <v>5.6945100585551606E-3</v>
      </c>
      <c r="S4464" s="50">
        <v>1.6338572716122743</v>
      </c>
      <c r="T4464" s="50">
        <v>6.4422089420830319E-3</v>
      </c>
      <c r="U4464" s="50">
        <v>2.9990804705058816</v>
      </c>
      <c r="V4464" s="51">
        <v>82.333823819670869</v>
      </c>
      <c r="X4464" s="315">
        <v>0.05</v>
      </c>
      <c r="Y4464" s="315">
        <v>8.57</v>
      </c>
      <c r="Z4464" s="315">
        <v>0.12</v>
      </c>
      <c r="AA4464" s="315">
        <v>1.44</v>
      </c>
      <c r="AB4464" s="315">
        <v>2.57</v>
      </c>
      <c r="AC4464" s="315">
        <v>0.06</v>
      </c>
      <c r="AD4464" s="315">
        <v>0.45</v>
      </c>
      <c r="AE4464" s="312"/>
      <c r="AF4464" s="161" t="s">
        <v>1697</v>
      </c>
      <c r="AG4464" s="318">
        <v>30</v>
      </c>
      <c r="AH4464" s="318">
        <v>15</v>
      </c>
      <c r="AI4464" s="318"/>
      <c r="AJ4464" s="318"/>
      <c r="AK4464" s="318"/>
      <c r="AL4464" s="318"/>
      <c r="AM4464" s="318"/>
      <c r="AN4464" s="318"/>
      <c r="AO4464" s="318"/>
      <c r="AP4464" s="318"/>
      <c r="AQ4464" s="318"/>
      <c r="AR4464" s="318"/>
      <c r="AS4464" s="318"/>
      <c r="AT4464" s="318"/>
      <c r="AU4464" s="318"/>
      <c r="AV4464" s="318"/>
      <c r="AW4464" s="318"/>
      <c r="AX4464" s="318"/>
      <c r="AY4464" s="318"/>
      <c r="AZ4464" s="318"/>
      <c r="BA4464" s="318"/>
      <c r="BB4464" s="318"/>
      <c r="BC4464" s="318"/>
      <c r="BD4464" s="318"/>
      <c r="BE4464" s="497"/>
      <c r="BF4464" s="497"/>
      <c r="BG4464" s="497"/>
      <c r="BH4464" s="497"/>
      <c r="BI4464" s="497"/>
      <c r="BJ4464" s="497"/>
      <c r="BK4464" s="497"/>
      <c r="BL4464" s="497"/>
      <c r="BM4464" s="497"/>
      <c r="BN4464" s="497"/>
      <c r="BO4464" s="497"/>
      <c r="BP4464" s="306"/>
      <c r="BQ4464" s="496"/>
      <c r="BR4464" s="496"/>
      <c r="BS4464" s="496"/>
      <c r="BT4464" s="496"/>
      <c r="BU4464" s="496"/>
      <c r="BV4464" s="496"/>
    </row>
    <row r="4465" spans="1:74" s="52" customFormat="1" ht="12.75">
      <c r="A4465" s="45">
        <v>2670.0804681784898</v>
      </c>
      <c r="B4465" s="46" t="s">
        <v>364</v>
      </c>
      <c r="C4465" s="47" t="s">
        <v>399</v>
      </c>
      <c r="D4465" s="48">
        <v>556.50504056007867</v>
      </c>
      <c r="E4465" s="49">
        <v>42.989449999999998</v>
      </c>
      <c r="F4465" s="49">
        <v>4.2900000000000001E-2</v>
      </c>
      <c r="G4465" s="49">
        <v>16.578949999999999</v>
      </c>
      <c r="H4465" s="49">
        <v>0.24690000000000001</v>
      </c>
      <c r="I4465" s="49">
        <v>0.26219999999999999</v>
      </c>
      <c r="J4465" s="49">
        <v>42.347929999999998</v>
      </c>
      <c r="K4465" s="49">
        <v>0.25219999999999998</v>
      </c>
      <c r="L4465" s="49">
        <v>102.86412999899999</v>
      </c>
      <c r="M4465" s="47"/>
      <c r="N4465" s="50">
        <v>1.0468477046055247</v>
      </c>
      <c r="O4465" s="50">
        <v>8.2595107641989895E-4</v>
      </c>
      <c r="P4465" s="50">
        <v>0.33762502708817388</v>
      </c>
      <c r="Q4465" s="50">
        <v>4.8360034116979511E-3</v>
      </c>
      <c r="R4465" s="50">
        <v>5.4080418389608484E-3</v>
      </c>
      <c r="S4465" s="50">
        <v>1.5373131720993347</v>
      </c>
      <c r="T4465" s="50">
        <v>6.5799765514510987E-3</v>
      </c>
      <c r="U4465" s="50">
        <v>2.9433297623169641</v>
      </c>
      <c r="V4465" s="51">
        <v>81.992738361484058</v>
      </c>
      <c r="X4465" s="315">
        <v>0.05</v>
      </c>
      <c r="Y4465" s="315">
        <v>7.59</v>
      </c>
      <c r="Z4465" s="315">
        <v>0.12</v>
      </c>
      <c r="AA4465" s="315">
        <v>1.44</v>
      </c>
      <c r="AB4465" s="315">
        <v>2.62</v>
      </c>
      <c r="AC4465" s="315">
        <v>0.06</v>
      </c>
      <c r="AD4465" s="315">
        <v>0.42</v>
      </c>
      <c r="AE4465" s="312"/>
      <c r="AF4465" s="161" t="s">
        <v>1697</v>
      </c>
      <c r="AG4465" s="318">
        <v>30</v>
      </c>
      <c r="AH4465" s="318">
        <v>15</v>
      </c>
      <c r="AI4465" s="318"/>
      <c r="AJ4465" s="318"/>
      <c r="AK4465" s="318"/>
      <c r="AL4465" s="318"/>
      <c r="AM4465" s="318"/>
      <c r="AN4465" s="318"/>
      <c r="AO4465" s="318"/>
      <c r="AP4465" s="318"/>
      <c r="AQ4465" s="318"/>
      <c r="AR4465" s="318"/>
      <c r="AS4465" s="318"/>
      <c r="AT4465" s="318"/>
      <c r="AU4465" s="318"/>
      <c r="AV4465" s="318"/>
      <c r="AW4465" s="318"/>
      <c r="AX4465" s="318"/>
      <c r="AY4465" s="318"/>
      <c r="AZ4465" s="318"/>
      <c r="BA4465" s="318"/>
      <c r="BB4465" s="318"/>
      <c r="BC4465" s="318"/>
      <c r="BD4465" s="318"/>
      <c r="BE4465" s="497"/>
      <c r="BF4465" s="497"/>
      <c r="BG4465" s="497"/>
      <c r="BH4465" s="497"/>
      <c r="BI4465" s="497"/>
      <c r="BJ4465" s="497"/>
      <c r="BK4465" s="497"/>
      <c r="BL4465" s="497"/>
      <c r="BM4465" s="497"/>
      <c r="BN4465" s="497"/>
      <c r="BO4465" s="497"/>
      <c r="BP4465" s="306"/>
      <c r="BQ4465" s="496"/>
      <c r="BR4465" s="496"/>
      <c r="BS4465" s="496"/>
      <c r="BT4465" s="496"/>
      <c r="BU4465" s="496"/>
      <c r="BV4465" s="496"/>
    </row>
    <row r="4466" spans="1:74" s="52" customFormat="1" ht="12.75">
      <c r="A4466" s="45">
        <v>2670.0804681784898</v>
      </c>
      <c r="B4466" s="46" t="s">
        <v>364</v>
      </c>
      <c r="C4466" s="47" t="s">
        <v>399</v>
      </c>
      <c r="D4466" s="48">
        <v>564.45504056007871</v>
      </c>
      <c r="E4466" s="49">
        <v>39.960900000000002</v>
      </c>
      <c r="F4466" s="49">
        <v>2.8899999999999999E-2</v>
      </c>
      <c r="G4466" s="49">
        <v>17.20852</v>
      </c>
      <c r="H4466" s="49">
        <v>0.24729999999999999</v>
      </c>
      <c r="I4466" s="49">
        <v>0.21099999999999999</v>
      </c>
      <c r="J4466" s="49">
        <v>43.792499999999997</v>
      </c>
      <c r="K4466" s="49">
        <v>0.25530000000000003</v>
      </c>
      <c r="L4466" s="49">
        <v>101.75662000000001</v>
      </c>
      <c r="M4466" s="47"/>
      <c r="N4466" s="50">
        <v>0.99596306331249451</v>
      </c>
      <c r="O4466" s="50">
        <v>5.6948360983265223E-4</v>
      </c>
      <c r="P4466" s="50">
        <v>0.35868026864984176</v>
      </c>
      <c r="Q4466" s="50">
        <v>4.9576513354933011E-3</v>
      </c>
      <c r="R4466" s="50">
        <v>4.4542661773401618E-3</v>
      </c>
      <c r="S4466" s="50">
        <v>1.6271075327051006</v>
      </c>
      <c r="T4466" s="50">
        <v>6.8173632274136035E-3</v>
      </c>
      <c r="U4466" s="50">
        <v>2.9998154757406392</v>
      </c>
      <c r="V4466" s="51">
        <v>81.937633597854358</v>
      </c>
      <c r="X4466" s="315">
        <v>0.05</v>
      </c>
      <c r="Y4466" s="315">
        <v>11.76</v>
      </c>
      <c r="Z4466" s="315">
        <v>0.12</v>
      </c>
      <c r="AA4466" s="315">
        <v>1.46</v>
      </c>
      <c r="AB4466" s="315">
        <v>3.25</v>
      </c>
      <c r="AC4466" s="315">
        <v>0.06</v>
      </c>
      <c r="AD4466" s="315">
        <v>0.42</v>
      </c>
      <c r="AE4466" s="312"/>
      <c r="AF4466" s="161" t="s">
        <v>1697</v>
      </c>
      <c r="AG4466" s="318">
        <v>30</v>
      </c>
      <c r="AH4466" s="318">
        <v>15</v>
      </c>
      <c r="AI4466" s="318"/>
      <c r="AJ4466" s="318"/>
      <c r="AK4466" s="318"/>
      <c r="AL4466" s="318"/>
      <c r="AM4466" s="318"/>
      <c r="AN4466" s="318"/>
      <c r="AO4466" s="318"/>
      <c r="AP4466" s="318"/>
      <c r="AQ4466" s="318"/>
      <c r="AR4466" s="318"/>
      <c r="AS4466" s="318"/>
      <c r="AT4466" s="318"/>
      <c r="AU4466" s="318"/>
      <c r="AV4466" s="318"/>
      <c r="AW4466" s="318"/>
      <c r="AX4466" s="318"/>
      <c r="AY4466" s="318"/>
      <c r="AZ4466" s="318"/>
      <c r="BA4466" s="318"/>
      <c r="BB4466" s="318"/>
      <c r="BC4466" s="318"/>
      <c r="BD4466" s="318"/>
      <c r="BE4466" s="497"/>
      <c r="BF4466" s="497"/>
      <c r="BG4466" s="497"/>
      <c r="BH4466" s="497"/>
      <c r="BI4466" s="497"/>
      <c r="BJ4466" s="497"/>
      <c r="BK4466" s="497"/>
      <c r="BL4466" s="497"/>
      <c r="BM4466" s="497"/>
      <c r="BN4466" s="497"/>
      <c r="BO4466" s="497"/>
      <c r="BP4466" s="306"/>
      <c r="BQ4466" s="496"/>
      <c r="BR4466" s="496"/>
      <c r="BS4466" s="496"/>
      <c r="BT4466" s="496"/>
      <c r="BU4466" s="496"/>
      <c r="BV4466" s="496"/>
    </row>
    <row r="4467" spans="1:74" s="52" customFormat="1" ht="12.75">
      <c r="A4467" s="45">
        <v>2670.0804681784898</v>
      </c>
      <c r="B4467" s="46" t="s">
        <v>364</v>
      </c>
      <c r="C4467" s="47" t="s">
        <v>399</v>
      </c>
      <c r="D4467" s="48">
        <v>572.40504056007876</v>
      </c>
      <c r="E4467" s="49">
        <v>39.890929999999997</v>
      </c>
      <c r="F4467" s="49">
        <v>3.8300000000000001E-2</v>
      </c>
      <c r="G4467" s="49">
        <v>17.608260000000001</v>
      </c>
      <c r="H4467" s="49">
        <v>0.25009999999999999</v>
      </c>
      <c r="I4467" s="49">
        <v>0.246</v>
      </c>
      <c r="J4467" s="49">
        <v>43.624299999999998</v>
      </c>
      <c r="K4467" s="49">
        <v>0.24149999999999999</v>
      </c>
      <c r="L4467" s="49">
        <v>101.96369</v>
      </c>
      <c r="M4467" s="47"/>
      <c r="N4467" s="50">
        <v>0.99423040816192554</v>
      </c>
      <c r="O4467" s="50">
        <v>7.5472210359762743E-4</v>
      </c>
      <c r="P4467" s="50">
        <v>0.36701626958628081</v>
      </c>
      <c r="Q4467" s="50">
        <v>5.0138399271561626E-3</v>
      </c>
      <c r="R4467" s="50">
        <v>5.1931841949765601E-3</v>
      </c>
      <c r="S4467" s="50">
        <v>1.6208763934183117</v>
      </c>
      <c r="T4467" s="50">
        <v>6.4489299999632007E-3</v>
      </c>
      <c r="U4467" s="50">
        <v>3.0010963902564933</v>
      </c>
      <c r="V4467" s="51">
        <v>81.5374201828606</v>
      </c>
      <c r="X4467" s="315">
        <v>0.05</v>
      </c>
      <c r="Y4467" s="315">
        <v>8.7200000000000006</v>
      </c>
      <c r="Z4467" s="315">
        <v>0.12</v>
      </c>
      <c r="AA4467" s="315">
        <v>1.42</v>
      </c>
      <c r="AB4467" s="315">
        <v>2.83</v>
      </c>
      <c r="AC4467" s="315">
        <v>0.06</v>
      </c>
      <c r="AD4467" s="315">
        <v>0.44</v>
      </c>
      <c r="AE4467" s="312"/>
      <c r="AF4467" s="161" t="s">
        <v>1697</v>
      </c>
      <c r="AG4467" s="318">
        <v>30</v>
      </c>
      <c r="AH4467" s="318">
        <v>15</v>
      </c>
      <c r="AI4467" s="318"/>
      <c r="AJ4467" s="318"/>
      <c r="AK4467" s="318"/>
      <c r="AL4467" s="318"/>
      <c r="AM4467" s="318"/>
      <c r="AN4467" s="318"/>
      <c r="AO4467" s="318"/>
      <c r="AP4467" s="318"/>
      <c r="AQ4467" s="318"/>
      <c r="AR4467" s="318"/>
      <c r="AS4467" s="318"/>
      <c r="AT4467" s="318"/>
      <c r="AU4467" s="318"/>
      <c r="AV4467" s="318"/>
      <c r="AW4467" s="318"/>
      <c r="AX4467" s="318"/>
      <c r="AY4467" s="318"/>
      <c r="AZ4467" s="318"/>
      <c r="BA4467" s="318"/>
      <c r="BB4467" s="318"/>
      <c r="BC4467" s="318"/>
      <c r="BD4467" s="318"/>
      <c r="BE4467" s="497"/>
      <c r="BF4467" s="497"/>
      <c r="BG4467" s="497"/>
      <c r="BH4467" s="497"/>
      <c r="BI4467" s="497"/>
      <c r="BJ4467" s="497"/>
      <c r="BK4467" s="497"/>
      <c r="BL4467" s="497"/>
      <c r="BM4467" s="497"/>
      <c r="BN4467" s="497"/>
      <c r="BO4467" s="497"/>
      <c r="BP4467" s="306"/>
      <c r="BQ4467" s="496"/>
      <c r="BR4467" s="496"/>
      <c r="BS4467" s="496"/>
      <c r="BT4467" s="496"/>
      <c r="BU4467" s="496"/>
      <c r="BV4467" s="496"/>
    </row>
    <row r="4468" spans="1:74" s="52" customFormat="1" ht="12.75">
      <c r="A4468" s="45">
        <v>2670.0804681784898</v>
      </c>
      <c r="B4468" s="46" t="s">
        <v>364</v>
      </c>
      <c r="C4468" s="47" t="s">
        <v>399</v>
      </c>
      <c r="D4468" s="48">
        <v>580.35504056007881</v>
      </c>
      <c r="E4468" s="49">
        <v>39.840949999999999</v>
      </c>
      <c r="F4468" s="49">
        <v>1.8100000000000002E-2</v>
      </c>
      <c r="G4468" s="49">
        <v>17.788139999999999</v>
      </c>
      <c r="H4468" s="49">
        <v>0.22700000000000001</v>
      </c>
      <c r="I4468" s="49">
        <v>0.22989999999999999</v>
      </c>
      <c r="J4468" s="49">
        <v>43.109789999999997</v>
      </c>
      <c r="K4468" s="49">
        <v>0.2399</v>
      </c>
      <c r="L4468" s="49">
        <v>101.51648</v>
      </c>
      <c r="M4468" s="47"/>
      <c r="N4468" s="50">
        <v>0.99790462510288025</v>
      </c>
      <c r="O4468" s="50">
        <v>3.584374177241049E-4</v>
      </c>
      <c r="P4468" s="50">
        <v>0.37260260152981617</v>
      </c>
      <c r="Q4468" s="50">
        <v>4.5732937692625798E-3</v>
      </c>
      <c r="R4468" s="50">
        <v>4.8773515571259246E-3</v>
      </c>
      <c r="S4468" s="50">
        <v>1.6096957699976528</v>
      </c>
      <c r="T4468" s="50">
        <v>6.437944751601957E-3</v>
      </c>
      <c r="U4468" s="50">
        <v>2.9979441964575027</v>
      </c>
      <c r="V4468" s="51">
        <v>81.203505643668294</v>
      </c>
      <c r="X4468" s="315">
        <v>0.05</v>
      </c>
      <c r="Y4468" s="315">
        <v>18.420000000000002</v>
      </c>
      <c r="Z4468" s="315">
        <v>0.12</v>
      </c>
      <c r="AA4468" s="315">
        <v>1.57</v>
      </c>
      <c r="AB4468" s="315">
        <v>3.02</v>
      </c>
      <c r="AC4468" s="315">
        <v>0.06</v>
      </c>
      <c r="AD4468" s="315">
        <v>0.45</v>
      </c>
      <c r="AE4468" s="312"/>
      <c r="AF4468" s="161" t="s">
        <v>1697</v>
      </c>
      <c r="AG4468" s="318">
        <v>30</v>
      </c>
      <c r="AH4468" s="318">
        <v>15</v>
      </c>
      <c r="AI4468" s="318"/>
      <c r="AJ4468" s="318"/>
      <c r="AK4468" s="318"/>
      <c r="AL4468" s="318"/>
      <c r="AM4468" s="318"/>
      <c r="AN4468" s="318"/>
      <c r="AO4468" s="318"/>
      <c r="AP4468" s="318"/>
      <c r="AQ4468" s="318"/>
      <c r="AR4468" s="318"/>
      <c r="AS4468" s="318"/>
      <c r="AT4468" s="318"/>
      <c r="AU4468" s="318"/>
      <c r="AV4468" s="318"/>
      <c r="AW4468" s="318"/>
      <c r="AX4468" s="318"/>
      <c r="AY4468" s="318"/>
      <c r="AZ4468" s="318"/>
      <c r="BA4468" s="318"/>
      <c r="BB4468" s="318"/>
      <c r="BC4468" s="318"/>
      <c r="BD4468" s="318"/>
      <c r="BE4468" s="497"/>
      <c r="BF4468" s="497"/>
      <c r="BG4468" s="497"/>
      <c r="BH4468" s="497"/>
      <c r="BI4468" s="497"/>
      <c r="BJ4468" s="497"/>
      <c r="BK4468" s="497"/>
      <c r="BL4468" s="497"/>
      <c r="BM4468" s="497"/>
      <c r="BN4468" s="497"/>
      <c r="BO4468" s="497"/>
      <c r="BP4468" s="306"/>
      <c r="BQ4468" s="496"/>
      <c r="BR4468" s="496"/>
      <c r="BS4468" s="496"/>
      <c r="BT4468" s="496"/>
      <c r="BU4468" s="496"/>
      <c r="BV4468" s="496"/>
    </row>
    <row r="4469" spans="1:74" s="52" customFormat="1" ht="12.75">
      <c r="A4469" s="45">
        <v>2670.0804681784898</v>
      </c>
      <c r="B4469" s="46" t="s">
        <v>364</v>
      </c>
      <c r="C4469" s="47" t="s">
        <v>399</v>
      </c>
      <c r="D4469" s="48">
        <v>588.30504056007885</v>
      </c>
      <c r="E4469" s="49">
        <v>39.46114</v>
      </c>
      <c r="F4469" s="49">
        <v>3.7900000000000003E-2</v>
      </c>
      <c r="G4469" s="49">
        <v>18.497669999999999</v>
      </c>
      <c r="H4469" s="49">
        <v>0.24610000000000001</v>
      </c>
      <c r="I4469" s="49">
        <v>0.21690000000000001</v>
      </c>
      <c r="J4469" s="49">
        <v>42.476550000000003</v>
      </c>
      <c r="K4469" s="49">
        <v>0.2487</v>
      </c>
      <c r="L4469" s="49">
        <v>101.22846</v>
      </c>
      <c r="M4469" s="47"/>
      <c r="N4469" s="50">
        <v>0.99522583567326595</v>
      </c>
      <c r="O4469" s="50">
        <v>7.5572995911835214E-4</v>
      </c>
      <c r="P4469" s="50">
        <v>0.39014409263898764</v>
      </c>
      <c r="Q4469" s="50">
        <v>4.9923786837258888E-3</v>
      </c>
      <c r="R4469" s="50">
        <v>4.6333734455264635E-3</v>
      </c>
      <c r="S4469" s="50">
        <v>1.5970179415468213</v>
      </c>
      <c r="T4469" s="50">
        <v>6.7202502675121093E-3</v>
      </c>
      <c r="U4469" s="50">
        <v>3.0005331381237279</v>
      </c>
      <c r="V4469" s="51">
        <v>80.366770000271288</v>
      </c>
      <c r="X4469" s="315">
        <v>0.06</v>
      </c>
      <c r="Y4469" s="315">
        <v>8.58</v>
      </c>
      <c r="Z4469" s="315">
        <v>0.12</v>
      </c>
      <c r="AA4469" s="315">
        <v>1.43</v>
      </c>
      <c r="AB4469" s="315">
        <v>3.13</v>
      </c>
      <c r="AC4469" s="315">
        <v>0.06</v>
      </c>
      <c r="AD4469" s="315">
        <v>0.44</v>
      </c>
      <c r="AE4469" s="312"/>
      <c r="AF4469" s="161" t="s">
        <v>1697</v>
      </c>
      <c r="AG4469" s="318">
        <v>30</v>
      </c>
      <c r="AH4469" s="318">
        <v>15</v>
      </c>
      <c r="AI4469" s="318"/>
      <c r="AJ4469" s="318"/>
      <c r="AK4469" s="318"/>
      <c r="AL4469" s="318"/>
      <c r="AM4469" s="318"/>
      <c r="AN4469" s="318"/>
      <c r="AO4469" s="318"/>
      <c r="AP4469" s="318"/>
      <c r="AQ4469" s="318"/>
      <c r="AR4469" s="318"/>
      <c r="AS4469" s="318"/>
      <c r="AT4469" s="318"/>
      <c r="AU4469" s="318"/>
      <c r="AV4469" s="318"/>
      <c r="AW4469" s="318"/>
      <c r="AX4469" s="318"/>
      <c r="AY4469" s="318"/>
      <c r="AZ4469" s="318"/>
      <c r="BA4469" s="318"/>
      <c r="BB4469" s="318"/>
      <c r="BC4469" s="318"/>
      <c r="BD4469" s="318"/>
      <c r="BE4469" s="497"/>
      <c r="BF4469" s="497"/>
      <c r="BG4469" s="497"/>
      <c r="BH4469" s="497"/>
      <c r="BI4469" s="497"/>
      <c r="BJ4469" s="497"/>
      <c r="BK4469" s="497"/>
      <c r="BL4469" s="497"/>
      <c r="BM4469" s="497"/>
      <c r="BN4469" s="497"/>
      <c r="BO4469" s="497"/>
      <c r="BP4469" s="306"/>
      <c r="BQ4469" s="496"/>
      <c r="BR4469" s="496"/>
      <c r="BS4469" s="496"/>
      <c r="BT4469" s="496"/>
      <c r="BU4469" s="496"/>
      <c r="BV4469" s="496"/>
    </row>
    <row r="4470" spans="1:74" s="52" customFormat="1" ht="12.75">
      <c r="A4470" s="45">
        <v>2670.0804681784898</v>
      </c>
      <c r="B4470" s="46" t="s">
        <v>364</v>
      </c>
      <c r="C4470" s="47" t="s">
        <v>399</v>
      </c>
      <c r="D4470" s="48">
        <v>596.2550405600789</v>
      </c>
      <c r="E4470" s="49">
        <v>39.611060000000002</v>
      </c>
      <c r="F4470" s="49">
        <v>2.3400000000000001E-2</v>
      </c>
      <c r="G4470" s="49">
        <v>19.207190000000001</v>
      </c>
      <c r="H4470" s="49">
        <v>0.22459999999999999</v>
      </c>
      <c r="I4470" s="49">
        <v>0.24399999999999999</v>
      </c>
      <c r="J4470" s="49">
        <v>41.971939999999996</v>
      </c>
      <c r="K4470" s="49">
        <v>0.24679999999999999</v>
      </c>
      <c r="L4470" s="49">
        <v>101.570190001</v>
      </c>
      <c r="M4470" s="47"/>
      <c r="N4470" s="50">
        <v>0.99844918577741781</v>
      </c>
      <c r="O4470" s="50">
        <v>4.6633796720976285E-4</v>
      </c>
      <c r="P4470" s="50">
        <v>0.40488280147563849</v>
      </c>
      <c r="Q4470" s="50">
        <v>4.5536866985083245E-3</v>
      </c>
      <c r="R4470" s="50">
        <v>5.2093683648849545E-3</v>
      </c>
      <c r="S4470" s="50">
        <v>1.5771648581254247</v>
      </c>
      <c r="T4470" s="50">
        <v>6.6651864939189041E-3</v>
      </c>
      <c r="U4470" s="50">
        <v>2.9982680953678216</v>
      </c>
      <c r="V4470" s="51">
        <v>79.572499202308222</v>
      </c>
      <c r="X4470" s="315">
        <v>0.06</v>
      </c>
      <c r="Y4470" s="315">
        <v>14.28</v>
      </c>
      <c r="Z4470" s="315">
        <v>0.11</v>
      </c>
      <c r="AA4470" s="315">
        <v>1.58</v>
      </c>
      <c r="AB4470" s="315">
        <v>2.89</v>
      </c>
      <c r="AC4470" s="315">
        <v>0.06</v>
      </c>
      <c r="AD4470" s="315">
        <v>0.44</v>
      </c>
      <c r="AE4470" s="312"/>
      <c r="AF4470" s="161" t="s">
        <v>1697</v>
      </c>
      <c r="AG4470" s="318">
        <v>30</v>
      </c>
      <c r="AH4470" s="318">
        <v>15</v>
      </c>
      <c r="AI4470" s="318"/>
      <c r="AJ4470" s="318"/>
      <c r="AK4470" s="318"/>
      <c r="AL4470" s="318"/>
      <c r="AM4470" s="318"/>
      <c r="AN4470" s="318"/>
      <c r="AO4470" s="318"/>
      <c r="AP4470" s="318"/>
      <c r="AQ4470" s="318"/>
      <c r="AR4470" s="318"/>
      <c r="AS4470" s="318"/>
      <c r="AT4470" s="318"/>
      <c r="AU4470" s="318"/>
      <c r="AV4470" s="318"/>
      <c r="AW4470" s="318"/>
      <c r="AX4470" s="318"/>
      <c r="AY4470" s="318"/>
      <c r="AZ4470" s="318"/>
      <c r="BA4470" s="318"/>
      <c r="BB4470" s="318"/>
      <c r="BC4470" s="318"/>
      <c r="BD4470" s="318"/>
      <c r="BE4470" s="497"/>
      <c r="BF4470" s="497"/>
      <c r="BG4470" s="497"/>
      <c r="BH4470" s="497"/>
      <c r="BI4470" s="497"/>
      <c r="BJ4470" s="497"/>
      <c r="BK4470" s="497"/>
      <c r="BL4470" s="497"/>
      <c r="BM4470" s="497"/>
      <c r="BN4470" s="497"/>
      <c r="BO4470" s="497"/>
      <c r="BP4470" s="306"/>
      <c r="BQ4470" s="496"/>
      <c r="BR4470" s="496"/>
      <c r="BS4470" s="496"/>
      <c r="BT4470" s="496"/>
      <c r="BU4470" s="496"/>
      <c r="BV4470" s="496"/>
    </row>
    <row r="4471" spans="1:74" s="52" customFormat="1" ht="12.75">
      <c r="A4471" s="45">
        <v>2670.0804681784898</v>
      </c>
      <c r="B4471" s="46" t="s">
        <v>364</v>
      </c>
      <c r="C4471" s="47" t="s">
        <v>399</v>
      </c>
      <c r="D4471" s="48">
        <v>604.20504056007894</v>
      </c>
      <c r="E4471" s="49">
        <v>39.68103</v>
      </c>
      <c r="F4471" s="49">
        <v>1.15E-2</v>
      </c>
      <c r="G4471" s="49">
        <v>19.467020000000002</v>
      </c>
      <c r="H4471" s="49">
        <v>0.23380000000000001</v>
      </c>
      <c r="I4471" s="49">
        <v>0.26840000000000003</v>
      </c>
      <c r="J4471" s="49">
        <v>41.754260000000002</v>
      </c>
      <c r="K4471" s="49">
        <v>0.26679999999999998</v>
      </c>
      <c r="L4471" s="49">
        <v>101.76671</v>
      </c>
      <c r="M4471" s="47"/>
      <c r="N4471" s="50">
        <v>0.99927283334519901</v>
      </c>
      <c r="O4471" s="50">
        <v>2.2896779375771134E-4</v>
      </c>
      <c r="P4471" s="50">
        <v>0.40997428122287716</v>
      </c>
      <c r="Q4471" s="50">
        <v>4.7357584545387032E-3</v>
      </c>
      <c r="R4471" s="50">
        <v>5.7249196381520713E-3</v>
      </c>
      <c r="S4471" s="50">
        <v>1.5675105800084042</v>
      </c>
      <c r="T4471" s="50">
        <v>7.1985432243355353E-3</v>
      </c>
      <c r="U4471" s="50">
        <v>2.9964078788067217</v>
      </c>
      <c r="V4471" s="51">
        <v>79.267892803608788</v>
      </c>
      <c r="X4471" s="315">
        <v>0.05</v>
      </c>
      <c r="Y4471" s="315">
        <v>29.21</v>
      </c>
      <c r="Z4471" s="315">
        <v>0.11</v>
      </c>
      <c r="AA4471" s="315">
        <v>1.52</v>
      </c>
      <c r="AB4471" s="315">
        <v>2.74</v>
      </c>
      <c r="AC4471" s="315">
        <v>0.06</v>
      </c>
      <c r="AD4471" s="315">
        <v>0.41</v>
      </c>
      <c r="AE4471" s="312"/>
      <c r="AF4471" s="161" t="s">
        <v>1697</v>
      </c>
      <c r="AG4471" s="318">
        <v>30</v>
      </c>
      <c r="AH4471" s="318">
        <v>15</v>
      </c>
      <c r="AI4471" s="318"/>
      <c r="AJ4471" s="318"/>
      <c r="AK4471" s="318"/>
      <c r="AL4471" s="318"/>
      <c r="AM4471" s="318"/>
      <c r="AN4471" s="318"/>
      <c r="AO4471" s="318"/>
      <c r="AP4471" s="318"/>
      <c r="AQ4471" s="318"/>
      <c r="AR4471" s="318"/>
      <c r="AS4471" s="318"/>
      <c r="AT4471" s="318"/>
      <c r="AU4471" s="318"/>
      <c r="AV4471" s="318"/>
      <c r="AW4471" s="318"/>
      <c r="AX4471" s="318"/>
      <c r="AY4471" s="318"/>
      <c r="AZ4471" s="318"/>
      <c r="BA4471" s="318"/>
      <c r="BB4471" s="318"/>
      <c r="BC4471" s="318"/>
      <c r="BD4471" s="318"/>
      <c r="BE4471" s="497"/>
      <c r="BF4471" s="497"/>
      <c r="BG4471" s="497"/>
      <c r="BH4471" s="497"/>
      <c r="BI4471" s="497"/>
      <c r="BJ4471" s="497"/>
      <c r="BK4471" s="497"/>
      <c r="BL4471" s="497"/>
      <c r="BM4471" s="497"/>
      <c r="BN4471" s="497"/>
      <c r="BO4471" s="497"/>
      <c r="BP4471" s="306"/>
      <c r="BQ4471" s="496"/>
      <c r="BR4471" s="496"/>
      <c r="BS4471" s="496"/>
      <c r="BT4471" s="496"/>
      <c r="BU4471" s="496"/>
      <c r="BV4471" s="496"/>
    </row>
    <row r="4472" spans="1:74" s="52" customFormat="1" ht="12.75">
      <c r="A4472" s="45">
        <v>2670.0804681784898</v>
      </c>
      <c r="B4472" s="46" t="s">
        <v>364</v>
      </c>
      <c r="C4472" s="47" t="s">
        <v>399</v>
      </c>
      <c r="D4472" s="48">
        <v>612.15504056007899</v>
      </c>
      <c r="E4472" s="49">
        <v>39.301209999999998</v>
      </c>
      <c r="F4472" s="49">
        <v>2.5999999999999999E-2</v>
      </c>
      <c r="G4472" s="49">
        <v>19.756830000000001</v>
      </c>
      <c r="H4472" s="49">
        <v>0.2278</v>
      </c>
      <c r="I4472" s="49">
        <v>0.26450000000000001</v>
      </c>
      <c r="J4472" s="49">
        <v>43.099899999999998</v>
      </c>
      <c r="K4472" s="49">
        <v>0.28220000000000001</v>
      </c>
      <c r="L4472" s="49">
        <v>103.07234</v>
      </c>
      <c r="M4472" s="47"/>
      <c r="N4472" s="50">
        <v>0.97952038734929803</v>
      </c>
      <c r="O4472" s="50">
        <v>5.1233770804350943E-4</v>
      </c>
      <c r="P4472" s="50">
        <v>0.41179475905580232</v>
      </c>
      <c r="Q4472" s="50">
        <v>4.5667282623726132E-3</v>
      </c>
      <c r="R4472" s="50">
        <v>5.5836601067138694E-3</v>
      </c>
      <c r="S4472" s="50">
        <v>1.6013724998446646</v>
      </c>
      <c r="T4472" s="50">
        <v>7.5356759561613501E-3</v>
      </c>
      <c r="U4472" s="50">
        <v>3.0136824260374233</v>
      </c>
      <c r="V4472" s="51">
        <v>79.544930644227122</v>
      </c>
      <c r="X4472" s="315">
        <v>0.06</v>
      </c>
      <c r="Y4472" s="315">
        <v>12.28</v>
      </c>
      <c r="Z4472" s="315">
        <v>0.11</v>
      </c>
      <c r="AA4472" s="315">
        <v>1.58</v>
      </c>
      <c r="AB4472" s="315">
        <v>2.81</v>
      </c>
      <c r="AC4472" s="315">
        <v>0.06</v>
      </c>
      <c r="AD4472" s="315">
        <v>0.4</v>
      </c>
      <c r="AE4472" s="312"/>
      <c r="AF4472" s="161" t="s">
        <v>1697</v>
      </c>
      <c r="AG4472" s="318">
        <v>30</v>
      </c>
      <c r="AH4472" s="318">
        <v>15</v>
      </c>
      <c r="AI4472" s="318"/>
      <c r="AJ4472" s="318"/>
      <c r="AK4472" s="318"/>
      <c r="AL4472" s="318"/>
      <c r="AM4472" s="318"/>
      <c r="AN4472" s="318"/>
      <c r="AO4472" s="318"/>
      <c r="AP4472" s="318"/>
      <c r="AQ4472" s="318"/>
      <c r="AR4472" s="318"/>
      <c r="AS4472" s="318"/>
      <c r="AT4472" s="318"/>
      <c r="AU4472" s="318"/>
      <c r="AV4472" s="318"/>
      <c r="AW4472" s="318"/>
      <c r="AX4472" s="318"/>
      <c r="AY4472" s="318"/>
      <c r="AZ4472" s="318"/>
      <c r="BA4472" s="318"/>
      <c r="BB4472" s="318"/>
      <c r="BC4472" s="318"/>
      <c r="BD4472" s="318"/>
      <c r="BE4472" s="497"/>
      <c r="BF4472" s="497"/>
      <c r="BG4472" s="497"/>
      <c r="BH4472" s="497"/>
      <c r="BI4472" s="497"/>
      <c r="BJ4472" s="497"/>
      <c r="BK4472" s="497"/>
      <c r="BL4472" s="497"/>
      <c r="BM4472" s="497"/>
      <c r="BN4472" s="497"/>
      <c r="BO4472" s="497"/>
      <c r="BP4472" s="306"/>
      <c r="BQ4472" s="496"/>
      <c r="BR4472" s="496"/>
      <c r="BS4472" s="496"/>
      <c r="BT4472" s="496"/>
      <c r="BU4472" s="496"/>
      <c r="BV4472" s="496"/>
    </row>
    <row r="4473" spans="1:74" s="52" customFormat="1" ht="12.75">
      <c r="A4473" s="45">
        <v>2670.0804681784898</v>
      </c>
      <c r="B4473" s="46" t="s">
        <v>364</v>
      </c>
      <c r="C4473" s="47" t="s">
        <v>399</v>
      </c>
      <c r="D4473" s="48">
        <v>620.10504056007903</v>
      </c>
      <c r="E4473" s="49">
        <v>39.52111</v>
      </c>
      <c r="F4473" s="49">
        <v>1.17E-2</v>
      </c>
      <c r="G4473" s="49">
        <v>20.286470000000001</v>
      </c>
      <c r="H4473" s="49">
        <v>0.22370000000000001</v>
      </c>
      <c r="I4473" s="49">
        <v>0.25319999999999998</v>
      </c>
      <c r="J4473" s="49">
        <v>41.140819999999998</v>
      </c>
      <c r="K4473" s="49">
        <v>0.33829999999999999</v>
      </c>
      <c r="L4473" s="49">
        <v>101.8653</v>
      </c>
      <c r="M4473" s="47"/>
      <c r="N4473" s="50">
        <v>0.99838057610130926</v>
      </c>
      <c r="O4473" s="50">
        <v>2.3368361697450679E-4</v>
      </c>
      <c r="P4473" s="50">
        <v>0.42857759785661081</v>
      </c>
      <c r="Q4473" s="50">
        <v>4.5454497995875282E-3</v>
      </c>
      <c r="R4473" s="50">
        <v>5.4177184265124202E-3</v>
      </c>
      <c r="S4473" s="50">
        <v>1.5493462253439987</v>
      </c>
      <c r="T4473" s="50">
        <v>9.1564395905615985E-3</v>
      </c>
      <c r="U4473" s="50">
        <v>2.9977126917084811</v>
      </c>
      <c r="V4473" s="51">
        <v>78.33194621403058</v>
      </c>
      <c r="X4473" s="315">
        <v>0.06</v>
      </c>
      <c r="Y4473" s="315">
        <v>28.1</v>
      </c>
      <c r="Z4473" s="315">
        <v>0.11</v>
      </c>
      <c r="AA4473" s="315">
        <v>1.58</v>
      </c>
      <c r="AB4473" s="315">
        <v>2.78</v>
      </c>
      <c r="AC4473" s="315">
        <v>0.06</v>
      </c>
      <c r="AD4473" s="315">
        <v>0.34</v>
      </c>
      <c r="AE4473" s="312"/>
      <c r="AF4473" s="161" t="s">
        <v>1697</v>
      </c>
      <c r="AG4473" s="318">
        <v>30</v>
      </c>
      <c r="AH4473" s="318">
        <v>15</v>
      </c>
      <c r="AI4473" s="318"/>
      <c r="AJ4473" s="318"/>
      <c r="AK4473" s="318"/>
      <c r="AL4473" s="318"/>
      <c r="AM4473" s="318"/>
      <c r="AN4473" s="318"/>
      <c r="AO4473" s="318"/>
      <c r="AP4473" s="318"/>
      <c r="AQ4473" s="318"/>
      <c r="AR4473" s="318"/>
      <c r="AS4473" s="318"/>
      <c r="AT4473" s="318"/>
      <c r="AU4473" s="318"/>
      <c r="AV4473" s="318"/>
      <c r="AW4473" s="318"/>
      <c r="AX4473" s="318"/>
      <c r="AY4473" s="318"/>
      <c r="AZ4473" s="318"/>
      <c r="BA4473" s="318"/>
      <c r="BB4473" s="318"/>
      <c r="BC4473" s="318"/>
      <c r="BD4473" s="318"/>
      <c r="BE4473" s="497"/>
      <c r="BF4473" s="497"/>
      <c r="BG4473" s="497"/>
      <c r="BH4473" s="497"/>
      <c r="BI4473" s="497"/>
      <c r="BJ4473" s="497"/>
      <c r="BK4473" s="497"/>
      <c r="BL4473" s="497"/>
      <c r="BM4473" s="497"/>
      <c r="BN4473" s="497"/>
      <c r="BO4473" s="497"/>
      <c r="BP4473" s="306"/>
      <c r="BQ4473" s="496"/>
      <c r="BR4473" s="496"/>
      <c r="BS4473" s="496"/>
      <c r="BT4473" s="496"/>
      <c r="BU4473" s="496"/>
      <c r="BV4473" s="496"/>
    </row>
    <row r="4474" spans="1:74" s="52" customFormat="1" ht="12.75">
      <c r="A4474" s="45"/>
      <c r="B4474" s="46"/>
      <c r="C4474" s="47"/>
      <c r="D4474" s="48"/>
      <c r="E4474" s="49"/>
      <c r="F4474" s="49"/>
      <c r="G4474" s="49"/>
      <c r="H4474" s="49"/>
      <c r="I4474" s="49"/>
      <c r="J4474" s="49"/>
      <c r="K4474" s="49"/>
      <c r="L4474" s="49"/>
      <c r="M4474" s="47"/>
      <c r="N4474" s="50"/>
      <c r="O4474" s="50"/>
      <c r="P4474" s="50"/>
      <c r="Q4474" s="50"/>
      <c r="R4474" s="50"/>
      <c r="S4474" s="50"/>
      <c r="T4474" s="50"/>
      <c r="U4474" s="50"/>
      <c r="V4474" s="51"/>
      <c r="X4474" s="316"/>
      <c r="Y4474" s="316"/>
      <c r="Z4474" s="316"/>
      <c r="AA4474" s="316"/>
      <c r="AB4474" s="316"/>
      <c r="AC4474" s="316"/>
      <c r="AD4474" s="316"/>
      <c r="AE4474" s="312"/>
      <c r="AF4474" s="312"/>
      <c r="AG4474" s="312"/>
      <c r="AH4474" s="312"/>
      <c r="AI4474" s="312"/>
      <c r="AJ4474" s="312"/>
      <c r="AK4474" s="312"/>
      <c r="AL4474" s="312"/>
      <c r="AM4474" s="312"/>
      <c r="AN4474" s="312"/>
      <c r="AO4474" s="312"/>
      <c r="AP4474" s="312"/>
      <c r="AQ4474" s="312"/>
      <c r="AR4474" s="312"/>
      <c r="AS4474" s="312"/>
      <c r="AT4474" s="312"/>
      <c r="AU4474" s="312"/>
      <c r="AV4474" s="312"/>
      <c r="AW4474" s="312"/>
      <c r="AX4474" s="312"/>
      <c r="AY4474" s="312"/>
      <c r="AZ4474" s="312"/>
      <c r="BA4474" s="312"/>
      <c r="BB4474" s="312"/>
      <c r="BC4474" s="312"/>
      <c r="BD4474" s="312"/>
      <c r="BE4474" s="306"/>
      <c r="BF4474" s="306"/>
      <c r="BG4474" s="306"/>
      <c r="BH4474" s="306"/>
      <c r="BI4474" s="306"/>
      <c r="BJ4474" s="306"/>
      <c r="BK4474" s="306"/>
      <c r="BL4474" s="306"/>
      <c r="BM4474" s="306"/>
      <c r="BN4474" s="306"/>
      <c r="BO4474" s="306"/>
      <c r="BP4474" s="306"/>
      <c r="BQ4474" s="496"/>
      <c r="BR4474" s="496"/>
      <c r="BS4474" s="496"/>
      <c r="BT4474" s="496"/>
      <c r="BU4474" s="496"/>
      <c r="BV4474" s="496"/>
    </row>
    <row r="4475" spans="1:74" s="52" customFormat="1" ht="12.75">
      <c r="A4475" s="45">
        <v>2670.0804681784898</v>
      </c>
      <c r="B4475" s="46" t="s">
        <v>364</v>
      </c>
      <c r="C4475" s="47" t="s">
        <v>400</v>
      </c>
      <c r="D4475" s="48">
        <v>0</v>
      </c>
      <c r="E4475" s="49">
        <v>38.783470000000001</v>
      </c>
      <c r="F4475" s="49">
        <v>2.87E-2</v>
      </c>
      <c r="G4475" s="49">
        <v>19.046240000000001</v>
      </c>
      <c r="H4475" s="49">
        <v>0.23880000000000001</v>
      </c>
      <c r="I4475" s="49">
        <v>0.24329999999999999</v>
      </c>
      <c r="J4475" s="49">
        <v>41.77196</v>
      </c>
      <c r="K4475" s="49">
        <v>0.26629999999999998</v>
      </c>
      <c r="L4475" s="49">
        <v>100.37877</v>
      </c>
      <c r="M4475" s="47"/>
      <c r="N4475" s="50">
        <v>0.99115226362011966</v>
      </c>
      <c r="O4475" s="50">
        <v>5.7989721853598977E-4</v>
      </c>
      <c r="P4475" s="50">
        <v>0.40706049878212852</v>
      </c>
      <c r="Q4475" s="50">
        <v>4.9087614659824256E-3</v>
      </c>
      <c r="R4475" s="50">
        <v>5.2664936154476335E-3</v>
      </c>
      <c r="S4475" s="50">
        <v>1.5914284324200505</v>
      </c>
      <c r="T4475" s="50">
        <v>7.2915948205434788E-3</v>
      </c>
      <c r="U4475" s="50">
        <v>3.007687941942808</v>
      </c>
      <c r="V4475" s="51">
        <v>79.631586023483067</v>
      </c>
      <c r="X4475" s="49">
        <v>0.26</v>
      </c>
      <c r="Y4475" s="49">
        <v>64.06</v>
      </c>
      <c r="Z4475" s="49">
        <v>0.52</v>
      </c>
      <c r="AA4475" s="49">
        <v>7.58</v>
      </c>
      <c r="AB4475" s="49">
        <v>9.58</v>
      </c>
      <c r="AC4475" s="49">
        <v>0.27</v>
      </c>
      <c r="AD4475" s="49">
        <v>2.17</v>
      </c>
      <c r="AE4475" s="312"/>
      <c r="AF4475" s="465" t="s">
        <v>433</v>
      </c>
      <c r="AG4475" s="343">
        <v>30</v>
      </c>
      <c r="AH4475" s="343">
        <v>15</v>
      </c>
      <c r="AI4475" s="343"/>
      <c r="AJ4475" s="343"/>
      <c r="AK4475" s="343"/>
      <c r="AL4475" s="343"/>
      <c r="AM4475" s="343"/>
      <c r="AN4475" s="343"/>
      <c r="AO4475" s="343"/>
      <c r="AP4475" s="343"/>
      <c r="AQ4475" s="343"/>
      <c r="AR4475" s="343"/>
      <c r="AS4475" s="343"/>
      <c r="AT4475" s="343"/>
      <c r="AU4475" s="343"/>
      <c r="AV4475" s="343"/>
      <c r="AW4475" s="343"/>
      <c r="AX4475" s="343"/>
      <c r="AY4475" s="343"/>
      <c r="AZ4475" s="343"/>
      <c r="BA4475" s="343"/>
      <c r="BB4475" s="343"/>
      <c r="BC4475" s="343"/>
      <c r="BD4475" s="343"/>
      <c r="BE4475" s="475"/>
      <c r="BF4475" s="475"/>
      <c r="BG4475" s="475"/>
      <c r="BH4475" s="475"/>
      <c r="BI4475" s="475"/>
      <c r="BJ4475" s="475"/>
      <c r="BK4475" s="475"/>
      <c r="BL4475" s="475"/>
      <c r="BM4475" s="475"/>
      <c r="BN4475" s="475"/>
      <c r="BO4475" s="475"/>
      <c r="BP4475" s="306"/>
      <c r="BQ4475" s="496"/>
      <c r="BR4475" s="496"/>
      <c r="BS4475" s="496"/>
      <c r="BT4475" s="496"/>
      <c r="BU4475" s="496"/>
      <c r="BV4475" s="496"/>
    </row>
    <row r="4476" spans="1:74" s="52" customFormat="1" ht="12.75">
      <c r="A4476" s="45">
        <v>2670.0804681784898</v>
      </c>
      <c r="B4476" s="46" t="s">
        <v>364</v>
      </c>
      <c r="C4476" s="47" t="s">
        <v>400</v>
      </c>
      <c r="D4476" s="48">
        <v>3.990439964604283</v>
      </c>
      <c r="E4476" s="49">
        <v>38.935279999999999</v>
      </c>
      <c r="F4476" s="49">
        <v>2.8799999999999999E-2</v>
      </c>
      <c r="G4476" s="49">
        <v>18.356739999999999</v>
      </c>
      <c r="H4476" s="49">
        <v>0.23749999999999999</v>
      </c>
      <c r="I4476" s="49">
        <v>0.23069999999999999</v>
      </c>
      <c r="J4476" s="49">
        <v>42.306980000000003</v>
      </c>
      <c r="K4476" s="49">
        <v>0.251</v>
      </c>
      <c r="L4476" s="49">
        <v>100.34700000000001</v>
      </c>
      <c r="M4476" s="47"/>
      <c r="N4476" s="50">
        <v>0.99188417254831662</v>
      </c>
      <c r="O4476" s="50">
        <v>5.8007688621763867E-4</v>
      </c>
      <c r="P4476" s="50">
        <v>0.39108324385447801</v>
      </c>
      <c r="Q4476" s="50">
        <v>4.8665945385735852E-3</v>
      </c>
      <c r="R4476" s="50">
        <v>4.9779552920351713E-3</v>
      </c>
      <c r="S4476" s="50">
        <v>1.6067127084958719</v>
      </c>
      <c r="T4476" s="50">
        <v>6.850922063754766E-3</v>
      </c>
      <c r="U4476" s="50">
        <v>3.0069556736792475</v>
      </c>
      <c r="V4476" s="51">
        <v>80.424264880786254</v>
      </c>
      <c r="X4476" s="49">
        <v>0.26</v>
      </c>
      <c r="Y4476" s="49">
        <v>64.55</v>
      </c>
      <c r="Z4476" s="49">
        <v>0.53</v>
      </c>
      <c r="AA4476" s="49">
        <v>7.73</v>
      </c>
      <c r="AB4476" s="49">
        <v>9.91</v>
      </c>
      <c r="AC4476" s="49">
        <v>0.26</v>
      </c>
      <c r="AD4476" s="49">
        <v>2.27</v>
      </c>
      <c r="AE4476" s="312"/>
      <c r="AF4476" s="465" t="s">
        <v>433</v>
      </c>
      <c r="AG4476" s="343">
        <v>30</v>
      </c>
      <c r="AH4476" s="343">
        <v>15</v>
      </c>
      <c r="AI4476" s="343"/>
      <c r="AJ4476" s="343"/>
      <c r="AK4476" s="343"/>
      <c r="AL4476" s="343"/>
      <c r="AM4476" s="343"/>
      <c r="AN4476" s="343"/>
      <c r="AO4476" s="343"/>
      <c r="AP4476" s="343"/>
      <c r="AQ4476" s="343"/>
      <c r="AR4476" s="343"/>
      <c r="AS4476" s="343"/>
      <c r="AT4476" s="343"/>
      <c r="AU4476" s="343"/>
      <c r="AV4476" s="343"/>
      <c r="AW4476" s="343"/>
      <c r="AX4476" s="343"/>
      <c r="AY4476" s="343"/>
      <c r="AZ4476" s="343"/>
      <c r="BA4476" s="343"/>
      <c r="BB4476" s="343"/>
      <c r="BC4476" s="343"/>
      <c r="BD4476" s="343"/>
      <c r="BE4476" s="475"/>
      <c r="BF4476" s="475"/>
      <c r="BG4476" s="475"/>
      <c r="BH4476" s="475"/>
      <c r="BI4476" s="475"/>
      <c r="BJ4476" s="475"/>
      <c r="BK4476" s="475"/>
      <c r="BL4476" s="475"/>
      <c r="BM4476" s="475"/>
      <c r="BN4476" s="475"/>
      <c r="BO4476" s="475"/>
      <c r="BP4476" s="306"/>
      <c r="BQ4476" s="496"/>
      <c r="BR4476" s="496"/>
      <c r="BS4476" s="496"/>
      <c r="BT4476" s="496"/>
      <c r="BU4476" s="496"/>
      <c r="BV4476" s="496"/>
    </row>
    <row r="4477" spans="1:74" s="52" customFormat="1" ht="12.75">
      <c r="A4477" s="45">
        <v>2670.0804681784898</v>
      </c>
      <c r="B4477" s="46" t="s">
        <v>364</v>
      </c>
      <c r="C4477" s="47" t="s">
        <v>400</v>
      </c>
      <c r="D4477" s="48">
        <v>7.990439964604283</v>
      </c>
      <c r="E4477" s="49">
        <v>39.076979999999999</v>
      </c>
      <c r="F4477" s="49">
        <v>5.21E-2</v>
      </c>
      <c r="G4477" s="49">
        <v>17.797139999999999</v>
      </c>
      <c r="H4477" s="49">
        <v>0.2681</v>
      </c>
      <c r="I4477" s="49">
        <v>0.20960000000000001</v>
      </c>
      <c r="J4477" s="49">
        <v>42.892470000000003</v>
      </c>
      <c r="K4477" s="49">
        <v>0.2515</v>
      </c>
      <c r="L4477" s="49">
        <v>100.54789</v>
      </c>
      <c r="M4477" s="47"/>
      <c r="N4477" s="50">
        <v>0.9907566253533987</v>
      </c>
      <c r="O4477" s="50">
        <v>1.0443814056609855E-3</v>
      </c>
      <c r="P4477" s="50">
        <v>0.37735681998265247</v>
      </c>
      <c r="Q4477" s="50">
        <v>5.4674736537971688E-3</v>
      </c>
      <c r="R4477" s="50">
        <v>4.501145068458094E-3</v>
      </c>
      <c r="S4477" s="50">
        <v>1.621196264348415</v>
      </c>
      <c r="T4477" s="50">
        <v>6.8319020228971104E-3</v>
      </c>
      <c r="U4477" s="50">
        <v>3.0071546118352797</v>
      </c>
      <c r="V4477" s="51">
        <v>81.118499031064914</v>
      </c>
      <c r="X4477" s="49">
        <v>0.26</v>
      </c>
      <c r="Y4477" s="49">
        <v>36.979999999999997</v>
      </c>
      <c r="Z4477" s="49">
        <v>0.54</v>
      </c>
      <c r="AA4477" s="49">
        <v>6.87</v>
      </c>
      <c r="AB4477" s="49">
        <v>11.19</v>
      </c>
      <c r="AC4477" s="49">
        <v>0.26</v>
      </c>
      <c r="AD4477" s="49">
        <v>2.27</v>
      </c>
      <c r="AE4477" s="312"/>
      <c r="AF4477" s="465" t="s">
        <v>433</v>
      </c>
      <c r="AG4477" s="343">
        <v>30</v>
      </c>
      <c r="AH4477" s="343">
        <v>15</v>
      </c>
      <c r="AI4477" s="343"/>
      <c r="AJ4477" s="343"/>
      <c r="AK4477" s="343"/>
      <c r="AL4477" s="343"/>
      <c r="AM4477" s="343"/>
      <c r="AN4477" s="343"/>
      <c r="AO4477" s="343"/>
      <c r="AP4477" s="343"/>
      <c r="AQ4477" s="343"/>
      <c r="AR4477" s="343"/>
      <c r="AS4477" s="343"/>
      <c r="AT4477" s="343"/>
      <c r="AU4477" s="343"/>
      <c r="AV4477" s="343"/>
      <c r="AW4477" s="343"/>
      <c r="AX4477" s="343"/>
      <c r="AY4477" s="343"/>
      <c r="AZ4477" s="343"/>
      <c r="BA4477" s="343"/>
      <c r="BB4477" s="343"/>
      <c r="BC4477" s="343"/>
      <c r="BD4477" s="343"/>
      <c r="BE4477" s="475"/>
      <c r="BF4477" s="475"/>
      <c r="BG4477" s="475"/>
      <c r="BH4477" s="475"/>
      <c r="BI4477" s="475"/>
      <c r="BJ4477" s="475"/>
      <c r="BK4477" s="475"/>
      <c r="BL4477" s="475"/>
      <c r="BM4477" s="475"/>
      <c r="BN4477" s="475"/>
      <c r="BO4477" s="475"/>
      <c r="BP4477" s="306"/>
      <c r="BQ4477" s="496"/>
      <c r="BR4477" s="496"/>
      <c r="BS4477" s="496"/>
      <c r="BT4477" s="496"/>
      <c r="BU4477" s="496"/>
      <c r="BV4477" s="496"/>
    </row>
    <row r="4478" spans="1:74" s="52" customFormat="1" ht="12.75">
      <c r="A4478" s="45">
        <v>2670.0804681784898</v>
      </c>
      <c r="B4478" s="46" t="s">
        <v>364</v>
      </c>
      <c r="C4478" s="47" t="s">
        <v>400</v>
      </c>
      <c r="D4478" s="48">
        <v>11.990439964604283</v>
      </c>
      <c r="E4478" s="49">
        <v>38.915039999999998</v>
      </c>
      <c r="F4478" s="49">
        <v>4.7300000000000002E-2</v>
      </c>
      <c r="G4478" s="49">
        <v>17.187580000000001</v>
      </c>
      <c r="H4478" s="49">
        <v>0.27429999999999999</v>
      </c>
      <c r="I4478" s="49">
        <v>0.23330000000000001</v>
      </c>
      <c r="J4478" s="49">
        <v>43.124650000000003</v>
      </c>
      <c r="K4478" s="49">
        <v>0.24560000000000001</v>
      </c>
      <c r="L4478" s="49">
        <v>100.02776999999999</v>
      </c>
      <c r="M4478" s="47"/>
      <c r="N4478" s="50">
        <v>0.98966288366448496</v>
      </c>
      <c r="O4478" s="50">
        <v>9.5105658604732822E-4</v>
      </c>
      <c r="P4478" s="50">
        <v>0.36554473091417405</v>
      </c>
      <c r="Q4478" s="50">
        <v>5.6109900889773487E-3</v>
      </c>
      <c r="R4478" s="50">
        <v>5.0253958828072442E-3</v>
      </c>
      <c r="S4478" s="50">
        <v>1.634947947887796</v>
      </c>
      <c r="T4478" s="50">
        <v>6.6919981391331184E-3</v>
      </c>
      <c r="U4478" s="50">
        <v>3.0084350031634202</v>
      </c>
      <c r="V4478" s="51">
        <v>81.727264748947391</v>
      </c>
      <c r="X4478" s="49">
        <v>0.26</v>
      </c>
      <c r="Y4478" s="49">
        <v>39.36</v>
      </c>
      <c r="Z4478" s="49">
        <v>0.55000000000000004</v>
      </c>
      <c r="AA4478" s="49">
        <v>6.83</v>
      </c>
      <c r="AB4478" s="49">
        <v>9.51</v>
      </c>
      <c r="AC4478" s="49">
        <v>0.26</v>
      </c>
      <c r="AD4478" s="49">
        <v>2.2999999999999998</v>
      </c>
      <c r="AE4478" s="312"/>
      <c r="AF4478" s="465" t="s">
        <v>433</v>
      </c>
      <c r="AG4478" s="343">
        <v>30</v>
      </c>
      <c r="AH4478" s="343">
        <v>15</v>
      </c>
      <c r="AI4478" s="343"/>
      <c r="AJ4478" s="343"/>
      <c r="AK4478" s="343"/>
      <c r="AL4478" s="343"/>
      <c r="AM4478" s="343"/>
      <c r="AN4478" s="343"/>
      <c r="AO4478" s="343"/>
      <c r="AP4478" s="343"/>
      <c r="AQ4478" s="343"/>
      <c r="AR4478" s="343"/>
      <c r="AS4478" s="343"/>
      <c r="AT4478" s="343"/>
      <c r="AU4478" s="343"/>
      <c r="AV4478" s="343"/>
      <c r="AW4478" s="343"/>
      <c r="AX4478" s="343"/>
      <c r="AY4478" s="343"/>
      <c r="AZ4478" s="343"/>
      <c r="BA4478" s="343"/>
      <c r="BB4478" s="343"/>
      <c r="BC4478" s="343"/>
      <c r="BD4478" s="343"/>
      <c r="BE4478" s="475"/>
      <c r="BF4478" s="475"/>
      <c r="BG4478" s="475"/>
      <c r="BH4478" s="475"/>
      <c r="BI4478" s="475"/>
      <c r="BJ4478" s="475"/>
      <c r="BK4478" s="475"/>
      <c r="BL4478" s="475"/>
      <c r="BM4478" s="475"/>
      <c r="BN4478" s="475"/>
      <c r="BO4478" s="475"/>
      <c r="BP4478" s="306"/>
      <c r="BQ4478" s="496"/>
      <c r="BR4478" s="496"/>
      <c r="BS4478" s="496"/>
      <c r="BT4478" s="496"/>
      <c r="BU4478" s="496"/>
      <c r="BV4478" s="496"/>
    </row>
    <row r="4479" spans="1:74" s="52" customFormat="1" ht="12.75">
      <c r="A4479" s="45">
        <v>2670.0804681784898</v>
      </c>
      <c r="B4479" s="46" t="s">
        <v>364</v>
      </c>
      <c r="C4479" s="47" t="s">
        <v>400</v>
      </c>
      <c r="D4479" s="48">
        <v>15.990439964604283</v>
      </c>
      <c r="E4479" s="49">
        <v>39.410969999999999</v>
      </c>
      <c r="F4479" s="49">
        <v>4.4499999999999998E-2</v>
      </c>
      <c r="G4479" s="49">
        <v>16.647970000000001</v>
      </c>
      <c r="H4479" s="49">
        <v>0.30890000000000001</v>
      </c>
      <c r="I4479" s="49">
        <v>0.24310000000000001</v>
      </c>
      <c r="J4479" s="49">
        <v>43.639479999999999</v>
      </c>
      <c r="K4479" s="49">
        <v>0.23019999999999999</v>
      </c>
      <c r="L4479" s="49">
        <v>100.52511999999999</v>
      </c>
      <c r="M4479" s="47"/>
      <c r="N4479" s="50">
        <v>0.99392691798853583</v>
      </c>
      <c r="O4479" s="50">
        <v>8.8730464396048422E-4</v>
      </c>
      <c r="P4479" s="50">
        <v>0.35111922325172856</v>
      </c>
      <c r="Q4479" s="50">
        <v>6.2661260821136704E-3</v>
      </c>
      <c r="R4479" s="50">
        <v>5.1928768883321126E-3</v>
      </c>
      <c r="S4479" s="50">
        <v>1.6406858819276189</v>
      </c>
      <c r="T4479" s="50">
        <v>6.2201419412536655E-3</v>
      </c>
      <c r="U4479" s="50">
        <v>3.0042984727235433</v>
      </c>
      <c r="V4479" s="51">
        <v>82.371808248773775</v>
      </c>
      <c r="X4479" s="49">
        <v>0.26</v>
      </c>
      <c r="Y4479" s="49">
        <v>43.78</v>
      </c>
      <c r="Z4479" s="49">
        <v>0.56000000000000005</v>
      </c>
      <c r="AA4479" s="49">
        <v>5.99</v>
      </c>
      <c r="AB4479" s="49">
        <v>9.4700000000000006</v>
      </c>
      <c r="AC4479" s="49">
        <v>0.26</v>
      </c>
      <c r="AD4479" s="49">
        <v>2.44</v>
      </c>
      <c r="AE4479" s="312"/>
      <c r="AF4479" s="465" t="s">
        <v>433</v>
      </c>
      <c r="AG4479" s="343">
        <v>30</v>
      </c>
      <c r="AH4479" s="343">
        <v>15</v>
      </c>
      <c r="AI4479" s="343"/>
      <c r="AJ4479" s="343"/>
      <c r="AK4479" s="343"/>
      <c r="AL4479" s="343"/>
      <c r="AM4479" s="343"/>
      <c r="AN4479" s="343"/>
      <c r="AO4479" s="343"/>
      <c r="AP4479" s="343"/>
      <c r="AQ4479" s="343"/>
      <c r="AR4479" s="343"/>
      <c r="AS4479" s="343"/>
      <c r="AT4479" s="343"/>
      <c r="AU4479" s="343"/>
      <c r="AV4479" s="343"/>
      <c r="AW4479" s="343"/>
      <c r="AX4479" s="343"/>
      <c r="AY4479" s="343"/>
      <c r="AZ4479" s="343"/>
      <c r="BA4479" s="343"/>
      <c r="BB4479" s="343"/>
      <c r="BC4479" s="343"/>
      <c r="BD4479" s="343"/>
      <c r="BE4479" s="475"/>
      <c r="BF4479" s="475"/>
      <c r="BG4479" s="475"/>
      <c r="BH4479" s="475"/>
      <c r="BI4479" s="475"/>
      <c r="BJ4479" s="475"/>
      <c r="BK4479" s="475"/>
      <c r="BL4479" s="475"/>
      <c r="BM4479" s="475"/>
      <c r="BN4479" s="475"/>
      <c r="BO4479" s="475"/>
      <c r="BP4479" s="306"/>
      <c r="BQ4479" s="496"/>
      <c r="BR4479" s="496"/>
      <c r="BS4479" s="496"/>
      <c r="BT4479" s="496"/>
      <c r="BU4479" s="496"/>
      <c r="BV4479" s="496"/>
    </row>
    <row r="4480" spans="1:74" s="52" customFormat="1" ht="12.75">
      <c r="A4480" s="45">
        <v>2670.0804681784898</v>
      </c>
      <c r="B4480" s="46" t="s">
        <v>364</v>
      </c>
      <c r="C4480" s="47" t="s">
        <v>400</v>
      </c>
      <c r="D4480" s="48">
        <v>19.990439964604285</v>
      </c>
      <c r="E4480" s="49">
        <v>39.43121</v>
      </c>
      <c r="F4480" s="49">
        <v>6.6699999999999995E-2</v>
      </c>
      <c r="G4480" s="49">
        <v>15.99844</v>
      </c>
      <c r="H4480" s="49">
        <v>0.3145</v>
      </c>
      <c r="I4480" s="49">
        <v>0.2094</v>
      </c>
      <c r="J4480" s="49">
        <v>43.891849999999998</v>
      </c>
      <c r="K4480" s="49">
        <v>0.2303</v>
      </c>
      <c r="L4480" s="49">
        <v>100.14240000000001</v>
      </c>
      <c r="M4480" s="47"/>
      <c r="N4480" s="50">
        <v>0.99505071986156335</v>
      </c>
      <c r="O4480" s="50">
        <v>1.3307802993403649E-3</v>
      </c>
      <c r="P4480" s="50">
        <v>0.33762822450400654</v>
      </c>
      <c r="Q4480" s="50">
        <v>6.383658650568752E-3</v>
      </c>
      <c r="R4480" s="50">
        <v>4.4757676257043489E-3</v>
      </c>
      <c r="S4480" s="50">
        <v>1.6511918864146626</v>
      </c>
      <c r="T4480" s="50">
        <v>6.2266821839092427E-3</v>
      </c>
      <c r="U4480" s="50">
        <v>3.0022877195397553</v>
      </c>
      <c r="V4480" s="51">
        <v>83.023692155443342</v>
      </c>
      <c r="X4480" s="49">
        <v>0.26</v>
      </c>
      <c r="Y4480" s="49">
        <v>28.51</v>
      </c>
      <c r="Z4480" s="49">
        <v>0.56999999999999995</v>
      </c>
      <c r="AA4480" s="49">
        <v>6.04</v>
      </c>
      <c r="AB4480" s="49">
        <v>10.45</v>
      </c>
      <c r="AC4480" s="49">
        <v>0.26</v>
      </c>
      <c r="AD4480" s="49">
        <v>2.42</v>
      </c>
      <c r="AE4480" s="312"/>
      <c r="AF4480" s="465" t="s">
        <v>433</v>
      </c>
      <c r="AG4480" s="343">
        <v>30</v>
      </c>
      <c r="AH4480" s="343">
        <v>15</v>
      </c>
      <c r="AI4480" s="343"/>
      <c r="AJ4480" s="343"/>
      <c r="AK4480" s="343"/>
      <c r="AL4480" s="343"/>
      <c r="AM4480" s="343"/>
      <c r="AN4480" s="343"/>
      <c r="AO4480" s="343"/>
      <c r="AP4480" s="343"/>
      <c r="AQ4480" s="343"/>
      <c r="AR4480" s="343"/>
      <c r="AS4480" s="343"/>
      <c r="AT4480" s="343"/>
      <c r="AU4480" s="343"/>
      <c r="AV4480" s="343"/>
      <c r="AW4480" s="343"/>
      <c r="AX4480" s="343"/>
      <c r="AY4480" s="343"/>
      <c r="AZ4480" s="343"/>
      <c r="BA4480" s="343"/>
      <c r="BB4480" s="343"/>
      <c r="BC4480" s="343"/>
      <c r="BD4480" s="343"/>
      <c r="BE4480" s="475"/>
      <c r="BF4480" s="475"/>
      <c r="BG4480" s="475"/>
      <c r="BH4480" s="475"/>
      <c r="BI4480" s="475"/>
      <c r="BJ4480" s="475"/>
      <c r="BK4480" s="475"/>
      <c r="BL4480" s="475"/>
      <c r="BM4480" s="475"/>
      <c r="BN4480" s="475"/>
      <c r="BO4480" s="475"/>
      <c r="BP4480" s="306"/>
      <c r="BQ4480" s="496"/>
      <c r="BR4480" s="496"/>
      <c r="BS4480" s="496"/>
      <c r="BT4480" s="496"/>
      <c r="BU4480" s="496"/>
      <c r="BV4480" s="496"/>
    </row>
    <row r="4481" spans="1:74" s="52" customFormat="1" ht="12.75">
      <c r="A4481" s="45">
        <v>2670.0804681784898</v>
      </c>
      <c r="B4481" s="46" t="s">
        <v>364</v>
      </c>
      <c r="C4481" s="47" t="s">
        <v>400</v>
      </c>
      <c r="D4481" s="48">
        <v>23.990439964604285</v>
      </c>
      <c r="E4481" s="49">
        <v>39.390720000000002</v>
      </c>
      <c r="F4481" s="49">
        <v>3.7999999999999999E-2</v>
      </c>
      <c r="G4481" s="49">
        <v>15.508800000000001</v>
      </c>
      <c r="H4481" s="49">
        <v>0.29020000000000001</v>
      </c>
      <c r="I4481" s="49">
        <v>0.18240000000000001</v>
      </c>
      <c r="J4481" s="49">
        <v>44.18459</v>
      </c>
      <c r="K4481" s="49">
        <v>0.21929999999999999</v>
      </c>
      <c r="L4481" s="49">
        <v>99.814009999999996</v>
      </c>
      <c r="M4481" s="47"/>
      <c r="N4481" s="50">
        <v>0.99513595472713956</v>
      </c>
      <c r="O4481" s="50">
        <v>7.5901002198928036E-4</v>
      </c>
      <c r="P4481" s="50">
        <v>0.32765944258072061</v>
      </c>
      <c r="Q4481" s="50">
        <v>5.8969819598025759E-3</v>
      </c>
      <c r="R4481" s="50">
        <v>3.9030046788573066E-3</v>
      </c>
      <c r="S4481" s="50">
        <v>1.6640557558366114</v>
      </c>
      <c r="T4481" s="50">
        <v>5.9358754237608252E-3</v>
      </c>
      <c r="U4481" s="50">
        <v>3.0033460252288813</v>
      </c>
      <c r="V4481" s="51">
        <v>83.548880741529359</v>
      </c>
      <c r="X4481" s="49">
        <v>0.26</v>
      </c>
      <c r="Y4481" s="49">
        <v>52.72</v>
      </c>
      <c r="Z4481" s="49">
        <v>0.57999999999999996</v>
      </c>
      <c r="AA4481" s="49">
        <v>6.56</v>
      </c>
      <c r="AB4481" s="49">
        <v>12</v>
      </c>
      <c r="AC4481" s="49">
        <v>0.25</v>
      </c>
      <c r="AD4481" s="49">
        <v>2.5099999999999998</v>
      </c>
      <c r="AE4481" s="312"/>
      <c r="AF4481" s="465" t="s">
        <v>433</v>
      </c>
      <c r="AG4481" s="343">
        <v>30</v>
      </c>
      <c r="AH4481" s="343">
        <v>15</v>
      </c>
      <c r="AI4481" s="343"/>
      <c r="AJ4481" s="343"/>
      <c r="AK4481" s="343"/>
      <c r="AL4481" s="343"/>
      <c r="AM4481" s="343"/>
      <c r="AN4481" s="343"/>
      <c r="AO4481" s="343"/>
      <c r="AP4481" s="343"/>
      <c r="AQ4481" s="343"/>
      <c r="AR4481" s="343"/>
      <c r="AS4481" s="343"/>
      <c r="AT4481" s="343"/>
      <c r="AU4481" s="343"/>
      <c r="AV4481" s="343"/>
      <c r="AW4481" s="343"/>
      <c r="AX4481" s="343"/>
      <c r="AY4481" s="343"/>
      <c r="AZ4481" s="343"/>
      <c r="BA4481" s="343"/>
      <c r="BB4481" s="343"/>
      <c r="BC4481" s="343"/>
      <c r="BD4481" s="343"/>
      <c r="BE4481" s="475"/>
      <c r="BF4481" s="475"/>
      <c r="BG4481" s="475"/>
      <c r="BH4481" s="475"/>
      <c r="BI4481" s="475"/>
      <c r="BJ4481" s="475"/>
      <c r="BK4481" s="475"/>
      <c r="BL4481" s="475"/>
      <c r="BM4481" s="475"/>
      <c r="BN4481" s="475"/>
      <c r="BO4481" s="475"/>
      <c r="BP4481" s="306"/>
      <c r="BQ4481" s="496"/>
      <c r="BR4481" s="496"/>
      <c r="BS4481" s="496"/>
      <c r="BT4481" s="496"/>
      <c r="BU4481" s="496"/>
      <c r="BV4481" s="496"/>
    </row>
    <row r="4482" spans="1:74" s="52" customFormat="1" ht="12.75">
      <c r="A4482" s="45">
        <v>2670.0804681784898</v>
      </c>
      <c r="B4482" s="46" t="s">
        <v>364</v>
      </c>
      <c r="C4482" s="47" t="s">
        <v>400</v>
      </c>
      <c r="D4482" s="48">
        <v>27.990439964604285</v>
      </c>
      <c r="E4482" s="49">
        <v>39.279400000000003</v>
      </c>
      <c r="F4482" s="49">
        <v>6.8699999999999997E-2</v>
      </c>
      <c r="G4482" s="49">
        <v>14.83928</v>
      </c>
      <c r="H4482" s="49">
        <v>0.32029999999999997</v>
      </c>
      <c r="I4482" s="49">
        <v>0.192</v>
      </c>
      <c r="J4482" s="49">
        <v>44.477339999999998</v>
      </c>
      <c r="K4482" s="49">
        <v>0.22650000000000001</v>
      </c>
      <c r="L4482" s="49">
        <v>99.40352</v>
      </c>
      <c r="M4482" s="47"/>
      <c r="N4482" s="50">
        <v>0.99378770884197731</v>
      </c>
      <c r="O4482" s="50">
        <v>1.3742347554326362E-3</v>
      </c>
      <c r="P4482" s="50">
        <v>0.31397682929209664</v>
      </c>
      <c r="Q4482" s="50">
        <v>6.5182288914452319E-3</v>
      </c>
      <c r="R4482" s="50">
        <v>4.1144874671066086E-3</v>
      </c>
      <c r="S4482" s="50">
        <v>1.6775525266712743</v>
      </c>
      <c r="T4482" s="50">
        <v>6.1398057278244074E-3</v>
      </c>
      <c r="U4482" s="50">
        <v>3.003463821647157</v>
      </c>
      <c r="V4482" s="51">
        <v>84.234386083642974</v>
      </c>
      <c r="X4482" s="49">
        <v>0.26</v>
      </c>
      <c r="Y4482" s="49">
        <v>28.83</v>
      </c>
      <c r="Z4482" s="49">
        <v>0.59</v>
      </c>
      <c r="AA4482" s="49">
        <v>5.81</v>
      </c>
      <c r="AB4482" s="49">
        <v>11.31</v>
      </c>
      <c r="AC4482" s="49">
        <v>0.25</v>
      </c>
      <c r="AD4482" s="49">
        <v>2.41</v>
      </c>
      <c r="AE4482" s="312"/>
      <c r="AF4482" s="465" t="s">
        <v>433</v>
      </c>
      <c r="AG4482" s="343">
        <v>30</v>
      </c>
      <c r="AH4482" s="343">
        <v>15</v>
      </c>
      <c r="AI4482" s="343"/>
      <c r="AJ4482" s="343"/>
      <c r="AK4482" s="343"/>
      <c r="AL4482" s="343"/>
      <c r="AM4482" s="343"/>
      <c r="AN4482" s="343"/>
      <c r="AO4482" s="343"/>
      <c r="AP4482" s="343"/>
      <c r="AQ4482" s="343"/>
      <c r="AR4482" s="343"/>
      <c r="AS4482" s="343"/>
      <c r="AT4482" s="343"/>
      <c r="AU4482" s="343"/>
      <c r="AV4482" s="343"/>
      <c r="AW4482" s="343"/>
      <c r="AX4482" s="343"/>
      <c r="AY4482" s="343"/>
      <c r="AZ4482" s="343"/>
      <c r="BA4482" s="343"/>
      <c r="BB4482" s="343"/>
      <c r="BC4482" s="343"/>
      <c r="BD4482" s="343"/>
      <c r="BE4482" s="475"/>
      <c r="BF4482" s="475"/>
      <c r="BG4482" s="475"/>
      <c r="BH4482" s="475"/>
      <c r="BI4482" s="475"/>
      <c r="BJ4482" s="475"/>
      <c r="BK4482" s="475"/>
      <c r="BL4482" s="475"/>
      <c r="BM4482" s="475"/>
      <c r="BN4482" s="475"/>
      <c r="BO4482" s="475"/>
      <c r="BP4482" s="306"/>
      <c r="BQ4482" s="496"/>
      <c r="BR4482" s="496"/>
      <c r="BS4482" s="496"/>
      <c r="BT4482" s="496"/>
      <c r="BU4482" s="496"/>
      <c r="BV4482" s="496"/>
    </row>
    <row r="4483" spans="1:74" s="52" customFormat="1" ht="12.75">
      <c r="A4483" s="45">
        <v>2670.0804681784898</v>
      </c>
      <c r="B4483" s="46" t="s">
        <v>364</v>
      </c>
      <c r="C4483" s="47" t="s">
        <v>400</v>
      </c>
      <c r="D4483" s="48">
        <v>31.990439964604285</v>
      </c>
      <c r="E4483" s="49">
        <v>39.653869999999998</v>
      </c>
      <c r="F4483" s="49">
        <v>9.5399999999999999E-2</v>
      </c>
      <c r="G4483" s="49">
        <v>14.3896</v>
      </c>
      <c r="H4483" s="49">
        <v>0.32390000000000002</v>
      </c>
      <c r="I4483" s="49">
        <v>0.17960000000000001</v>
      </c>
      <c r="J4483" s="49">
        <v>45.224350000000001</v>
      </c>
      <c r="K4483" s="49">
        <v>0.21540000000000001</v>
      </c>
      <c r="L4483" s="49">
        <v>100.08212</v>
      </c>
      <c r="M4483" s="47"/>
      <c r="N4483" s="50">
        <v>0.9936440287093754</v>
      </c>
      <c r="O4483" s="50">
        <v>1.8900314822992846E-3</v>
      </c>
      <c r="P4483" s="50">
        <v>0.30154349501381844</v>
      </c>
      <c r="Q4483" s="50">
        <v>6.5282997781321702E-3</v>
      </c>
      <c r="R4483" s="50">
        <v>3.8118633208895857E-3</v>
      </c>
      <c r="S4483" s="50">
        <v>1.6893752512389728</v>
      </c>
      <c r="T4483" s="50">
        <v>5.7829387825380878E-3</v>
      </c>
      <c r="U4483" s="50">
        <v>3.0025759083260257</v>
      </c>
      <c r="V4483" s="51">
        <v>84.854053156043221</v>
      </c>
      <c r="X4483" s="49">
        <v>0.26</v>
      </c>
      <c r="Y4483" s="49">
        <v>21.5</v>
      </c>
      <c r="Z4483" s="49">
        <v>0.6</v>
      </c>
      <c r="AA4483" s="49">
        <v>5.89</v>
      </c>
      <c r="AB4483" s="49">
        <v>12.39</v>
      </c>
      <c r="AC4483" s="49">
        <v>0.25</v>
      </c>
      <c r="AD4483" s="49">
        <v>2.5499999999999998</v>
      </c>
      <c r="AE4483" s="312"/>
      <c r="AF4483" s="465" t="s">
        <v>433</v>
      </c>
      <c r="AG4483" s="343">
        <v>30</v>
      </c>
      <c r="AH4483" s="343">
        <v>15</v>
      </c>
      <c r="AI4483" s="343"/>
      <c r="AJ4483" s="343"/>
      <c r="AK4483" s="343"/>
      <c r="AL4483" s="343"/>
      <c r="AM4483" s="343"/>
      <c r="AN4483" s="343"/>
      <c r="AO4483" s="343"/>
      <c r="AP4483" s="343"/>
      <c r="AQ4483" s="343"/>
      <c r="AR4483" s="343"/>
      <c r="AS4483" s="343"/>
      <c r="AT4483" s="343"/>
      <c r="AU4483" s="343"/>
      <c r="AV4483" s="343"/>
      <c r="AW4483" s="343"/>
      <c r="AX4483" s="343"/>
      <c r="AY4483" s="343"/>
      <c r="AZ4483" s="343"/>
      <c r="BA4483" s="343"/>
      <c r="BB4483" s="343"/>
      <c r="BC4483" s="343"/>
      <c r="BD4483" s="343"/>
      <c r="BE4483" s="475"/>
      <c r="BF4483" s="475"/>
      <c r="BG4483" s="475"/>
      <c r="BH4483" s="475"/>
      <c r="BI4483" s="475"/>
      <c r="BJ4483" s="475"/>
      <c r="BK4483" s="475"/>
      <c r="BL4483" s="475"/>
      <c r="BM4483" s="475"/>
      <c r="BN4483" s="475"/>
      <c r="BO4483" s="475"/>
      <c r="BP4483" s="306"/>
      <c r="BQ4483" s="496"/>
      <c r="BR4483" s="496"/>
      <c r="BS4483" s="496"/>
      <c r="BT4483" s="496"/>
      <c r="BU4483" s="496"/>
      <c r="BV4483" s="496"/>
    </row>
    <row r="4484" spans="1:74" s="52" customFormat="1" ht="12.75">
      <c r="A4484" s="45">
        <v>2670.0804681784898</v>
      </c>
      <c r="B4484" s="46" t="s">
        <v>364</v>
      </c>
      <c r="C4484" s="47" t="s">
        <v>400</v>
      </c>
      <c r="D4484" s="48">
        <v>35.990439964604285</v>
      </c>
      <c r="E4484" s="49">
        <v>39.552669999999999</v>
      </c>
      <c r="F4484" s="49">
        <v>9.69E-2</v>
      </c>
      <c r="G4484" s="49">
        <v>13.92994</v>
      </c>
      <c r="H4484" s="49">
        <v>0.33989999999999998</v>
      </c>
      <c r="I4484" s="49">
        <v>0.17</v>
      </c>
      <c r="J4484" s="49">
        <v>45.618040000000001</v>
      </c>
      <c r="K4484" s="49">
        <v>0.21249999999999999</v>
      </c>
      <c r="L4484" s="49">
        <v>99.91995</v>
      </c>
      <c r="M4484" s="47"/>
      <c r="N4484" s="50">
        <v>0.99107538942892404</v>
      </c>
      <c r="O4484" s="50">
        <v>1.919685471397448E-3</v>
      </c>
      <c r="P4484" s="50">
        <v>0.29190136493779134</v>
      </c>
      <c r="Q4484" s="50">
        <v>6.8505579258783707E-3</v>
      </c>
      <c r="R4484" s="50">
        <v>3.607991839194523E-3</v>
      </c>
      <c r="S4484" s="50">
        <v>1.7040253574911679</v>
      </c>
      <c r="T4484" s="50">
        <v>5.7048925339268416E-3</v>
      </c>
      <c r="U4484" s="50">
        <v>3.0050852396282806</v>
      </c>
      <c r="V4484" s="51">
        <v>85.375146208646399</v>
      </c>
      <c r="X4484" s="49">
        <v>0.26</v>
      </c>
      <c r="Y4484" s="49">
        <v>20.350000000000001</v>
      </c>
      <c r="Z4484" s="49">
        <v>0.61</v>
      </c>
      <c r="AA4484" s="49">
        <v>5.59</v>
      </c>
      <c r="AB4484" s="49">
        <v>12.58</v>
      </c>
      <c r="AC4484" s="49">
        <v>0.25</v>
      </c>
      <c r="AD4484" s="49">
        <v>2.5499999999999998</v>
      </c>
      <c r="AE4484" s="312"/>
      <c r="AF4484" s="465" t="s">
        <v>433</v>
      </c>
      <c r="AG4484" s="343">
        <v>30</v>
      </c>
      <c r="AH4484" s="343">
        <v>15</v>
      </c>
      <c r="AI4484" s="343"/>
      <c r="AJ4484" s="343"/>
      <c r="AK4484" s="343"/>
      <c r="AL4484" s="343"/>
      <c r="AM4484" s="343"/>
      <c r="AN4484" s="343"/>
      <c r="AO4484" s="343"/>
      <c r="AP4484" s="343"/>
      <c r="AQ4484" s="343"/>
      <c r="AR4484" s="343"/>
      <c r="AS4484" s="343"/>
      <c r="AT4484" s="343"/>
      <c r="AU4484" s="343"/>
      <c r="AV4484" s="343"/>
      <c r="AW4484" s="343"/>
      <c r="AX4484" s="343"/>
      <c r="AY4484" s="343"/>
      <c r="AZ4484" s="343"/>
      <c r="BA4484" s="343"/>
      <c r="BB4484" s="343"/>
      <c r="BC4484" s="343"/>
      <c r="BD4484" s="343"/>
      <c r="BE4484" s="475"/>
      <c r="BF4484" s="475"/>
      <c r="BG4484" s="475"/>
      <c r="BH4484" s="475"/>
      <c r="BI4484" s="475"/>
      <c r="BJ4484" s="475"/>
      <c r="BK4484" s="475"/>
      <c r="BL4484" s="475"/>
      <c r="BM4484" s="475"/>
      <c r="BN4484" s="475"/>
      <c r="BO4484" s="475"/>
      <c r="BP4484" s="306"/>
      <c r="BQ4484" s="496"/>
      <c r="BR4484" s="496"/>
      <c r="BS4484" s="496"/>
      <c r="BT4484" s="496"/>
      <c r="BU4484" s="496"/>
      <c r="BV4484" s="496"/>
    </row>
    <row r="4485" spans="1:74" s="52" customFormat="1" ht="12.75">
      <c r="A4485" s="45">
        <v>2670.0804681784898</v>
      </c>
      <c r="B4485" s="46" t="s">
        <v>364</v>
      </c>
      <c r="C4485" s="47" t="s">
        <v>400</v>
      </c>
      <c r="D4485" s="48">
        <v>39.990439964604285</v>
      </c>
      <c r="E4485" s="49">
        <v>39.704479999999997</v>
      </c>
      <c r="F4485" s="49">
        <v>0.1041</v>
      </c>
      <c r="G4485" s="49">
        <v>13.160489999999999</v>
      </c>
      <c r="H4485" s="49">
        <v>0.34720000000000001</v>
      </c>
      <c r="I4485" s="49">
        <v>0.13450000000000001</v>
      </c>
      <c r="J4485" s="49">
        <v>45.668520000000001</v>
      </c>
      <c r="K4485" s="49">
        <v>0.20799999999999999</v>
      </c>
      <c r="L4485" s="49">
        <v>99.327290000000005</v>
      </c>
      <c r="M4485" s="47"/>
      <c r="N4485" s="50">
        <v>0.99660580702907875</v>
      </c>
      <c r="O4485" s="50">
        <v>2.0659035666336766E-3</v>
      </c>
      <c r="P4485" s="50">
        <v>0.27625614957540412</v>
      </c>
      <c r="Q4485" s="50">
        <v>7.0098303874559795E-3</v>
      </c>
      <c r="R4485" s="50">
        <v>2.8595120065885607E-3</v>
      </c>
      <c r="S4485" s="50">
        <v>1.7088714096940025</v>
      </c>
      <c r="T4485" s="50">
        <v>5.5937735784901358E-3</v>
      </c>
      <c r="U4485" s="50">
        <v>2.9992623858376541</v>
      </c>
      <c r="V4485" s="51">
        <v>86.083707906555105</v>
      </c>
      <c r="X4485" s="49">
        <v>0.25</v>
      </c>
      <c r="Y4485" s="49">
        <v>19.18</v>
      </c>
      <c r="Z4485" s="49">
        <v>0.63</v>
      </c>
      <c r="AA4485" s="49">
        <v>5.43</v>
      </c>
      <c r="AB4485" s="49">
        <v>15.6</v>
      </c>
      <c r="AC4485" s="49">
        <v>0.25</v>
      </c>
      <c r="AD4485" s="49">
        <v>2.63</v>
      </c>
      <c r="AE4485" s="312"/>
      <c r="AF4485" s="465" t="s">
        <v>433</v>
      </c>
      <c r="AG4485" s="343">
        <v>30</v>
      </c>
      <c r="AH4485" s="343">
        <v>15</v>
      </c>
      <c r="AI4485" s="343"/>
      <c r="AJ4485" s="343"/>
      <c r="AK4485" s="343"/>
      <c r="AL4485" s="343"/>
      <c r="AM4485" s="343"/>
      <c r="AN4485" s="343"/>
      <c r="AO4485" s="343"/>
      <c r="AP4485" s="343"/>
      <c r="AQ4485" s="343"/>
      <c r="AR4485" s="343"/>
      <c r="AS4485" s="343"/>
      <c r="AT4485" s="343"/>
      <c r="AU4485" s="343"/>
      <c r="AV4485" s="343"/>
      <c r="AW4485" s="343"/>
      <c r="AX4485" s="343"/>
      <c r="AY4485" s="343"/>
      <c r="AZ4485" s="343"/>
      <c r="BA4485" s="343"/>
      <c r="BB4485" s="343"/>
      <c r="BC4485" s="343"/>
      <c r="BD4485" s="343"/>
      <c r="BE4485" s="475"/>
      <c r="BF4485" s="475"/>
      <c r="BG4485" s="475"/>
      <c r="BH4485" s="475"/>
      <c r="BI4485" s="475"/>
      <c r="BJ4485" s="475"/>
      <c r="BK4485" s="475"/>
      <c r="BL4485" s="475"/>
      <c r="BM4485" s="475"/>
      <c r="BN4485" s="475"/>
      <c r="BO4485" s="475"/>
      <c r="BP4485" s="306"/>
      <c r="BQ4485" s="496"/>
      <c r="BR4485" s="496"/>
      <c r="BS4485" s="496"/>
      <c r="BT4485" s="496"/>
      <c r="BU4485" s="496"/>
      <c r="BV4485" s="496"/>
    </row>
    <row r="4486" spans="1:74" s="52" customFormat="1" ht="12.75">
      <c r="A4486" s="45">
        <v>2670.0804681784898</v>
      </c>
      <c r="B4486" s="46" t="s">
        <v>364</v>
      </c>
      <c r="C4486" s="47" t="s">
        <v>400</v>
      </c>
      <c r="D4486" s="48">
        <v>43.990439964604285</v>
      </c>
      <c r="E4486" s="49">
        <v>39.83605</v>
      </c>
      <c r="F4486" s="49">
        <v>0.1104</v>
      </c>
      <c r="G4486" s="49">
        <v>13.100540000000001</v>
      </c>
      <c r="H4486" s="49">
        <v>0.3513</v>
      </c>
      <c r="I4486" s="49">
        <v>0.16400000000000001</v>
      </c>
      <c r="J4486" s="49">
        <v>46.203539999999997</v>
      </c>
      <c r="K4486" s="49">
        <v>0.21659999999999999</v>
      </c>
      <c r="L4486" s="49">
        <v>99.982429999999994</v>
      </c>
      <c r="M4486" s="47"/>
      <c r="N4486" s="50">
        <v>0.99328240750607522</v>
      </c>
      <c r="O4486" s="50">
        <v>2.1764112553509657E-3</v>
      </c>
      <c r="P4486" s="50">
        <v>0.27317544943152222</v>
      </c>
      <c r="Q4486" s="50">
        <v>7.0456086564178377E-3</v>
      </c>
      <c r="R4486" s="50">
        <v>3.4635866897282379E-3</v>
      </c>
      <c r="S4486" s="50">
        <v>1.7174348515182687</v>
      </c>
      <c r="T4486" s="50">
        <v>5.7864549258593422E-3</v>
      </c>
      <c r="U4486" s="50">
        <v>3.0023647699832225</v>
      </c>
      <c r="V4486" s="51">
        <v>86.276799165503135</v>
      </c>
      <c r="X4486" s="49">
        <v>0.25</v>
      </c>
      <c r="Y4486" s="49">
        <v>17.91</v>
      </c>
      <c r="Z4486" s="49">
        <v>0.63</v>
      </c>
      <c r="AA4486" s="49">
        <v>5.41</v>
      </c>
      <c r="AB4486" s="49">
        <v>12.65</v>
      </c>
      <c r="AC4486" s="49">
        <v>0.25</v>
      </c>
      <c r="AD4486" s="49">
        <v>2.54</v>
      </c>
      <c r="AE4486" s="312"/>
      <c r="AF4486" s="465" t="s">
        <v>433</v>
      </c>
      <c r="AG4486" s="343">
        <v>30</v>
      </c>
      <c r="AH4486" s="343">
        <v>15</v>
      </c>
      <c r="AI4486" s="343"/>
      <c r="AJ4486" s="343"/>
      <c r="AK4486" s="343"/>
      <c r="AL4486" s="343"/>
      <c r="AM4486" s="343"/>
      <c r="AN4486" s="343"/>
      <c r="AO4486" s="343"/>
      <c r="AP4486" s="343"/>
      <c r="AQ4486" s="343"/>
      <c r="AR4486" s="343"/>
      <c r="AS4486" s="343"/>
      <c r="AT4486" s="343"/>
      <c r="AU4486" s="343"/>
      <c r="AV4486" s="343"/>
      <c r="AW4486" s="343"/>
      <c r="AX4486" s="343"/>
      <c r="AY4486" s="343"/>
      <c r="AZ4486" s="343"/>
      <c r="BA4486" s="343"/>
      <c r="BB4486" s="343"/>
      <c r="BC4486" s="343"/>
      <c r="BD4486" s="343"/>
      <c r="BE4486" s="475"/>
      <c r="BF4486" s="475"/>
      <c r="BG4486" s="475"/>
      <c r="BH4486" s="475"/>
      <c r="BI4486" s="475"/>
      <c r="BJ4486" s="475"/>
      <c r="BK4486" s="475"/>
      <c r="BL4486" s="475"/>
      <c r="BM4486" s="475"/>
      <c r="BN4486" s="475"/>
      <c r="BO4486" s="475"/>
      <c r="BP4486" s="306"/>
      <c r="BQ4486" s="496"/>
      <c r="BR4486" s="496"/>
      <c r="BS4486" s="496"/>
      <c r="BT4486" s="496"/>
      <c r="BU4486" s="496"/>
      <c r="BV4486" s="496"/>
    </row>
    <row r="4487" spans="1:74" s="52" customFormat="1" ht="12.75">
      <c r="A4487" s="45">
        <v>2670.0804681784898</v>
      </c>
      <c r="B4487" s="46" t="s">
        <v>364</v>
      </c>
      <c r="C4487" s="47" t="s">
        <v>400</v>
      </c>
      <c r="D4487" s="48">
        <v>47.990439964604285</v>
      </c>
      <c r="E4487" s="49">
        <v>39.876530000000002</v>
      </c>
      <c r="F4487" s="49">
        <v>8.3099999999999993E-2</v>
      </c>
      <c r="G4487" s="49">
        <v>12.64087</v>
      </c>
      <c r="H4487" s="49">
        <v>0.34360000000000002</v>
      </c>
      <c r="I4487" s="49">
        <v>0.1799</v>
      </c>
      <c r="J4487" s="49">
        <v>46.758749999999999</v>
      </c>
      <c r="K4487" s="49">
        <v>0.21099999999999999</v>
      </c>
      <c r="L4487" s="49">
        <v>100.09375000000001</v>
      </c>
      <c r="M4487" s="47"/>
      <c r="N4487" s="50">
        <v>0.99144419930947247</v>
      </c>
      <c r="O4487" s="50">
        <v>1.6335309052441663E-3</v>
      </c>
      <c r="P4487" s="50">
        <v>0.26283541078021549</v>
      </c>
      <c r="Q4487" s="50">
        <v>6.8714432506393379E-3</v>
      </c>
      <c r="R4487" s="50">
        <v>3.7885046021733262E-3</v>
      </c>
      <c r="S4487" s="50">
        <v>1.7330949420919897</v>
      </c>
      <c r="T4487" s="50">
        <v>5.620707940304984E-3</v>
      </c>
      <c r="U4487" s="50">
        <v>3.0052887388800396</v>
      </c>
      <c r="V4487" s="51">
        <v>86.831433752085218</v>
      </c>
      <c r="X4487" s="49">
        <v>0.25</v>
      </c>
      <c r="Y4487" s="49">
        <v>24.71</v>
      </c>
      <c r="Z4487" s="49">
        <v>0.64</v>
      </c>
      <c r="AA4487" s="49">
        <v>5.55</v>
      </c>
      <c r="AB4487" s="49">
        <v>11.74</v>
      </c>
      <c r="AC4487" s="49">
        <v>0.24</v>
      </c>
      <c r="AD4487" s="49">
        <v>2.57</v>
      </c>
      <c r="AE4487" s="312"/>
      <c r="AF4487" s="465" t="s">
        <v>433</v>
      </c>
      <c r="AG4487" s="343">
        <v>30</v>
      </c>
      <c r="AH4487" s="343">
        <v>15</v>
      </c>
      <c r="AI4487" s="343"/>
      <c r="AJ4487" s="343"/>
      <c r="AK4487" s="343"/>
      <c r="AL4487" s="343"/>
      <c r="AM4487" s="343"/>
      <c r="AN4487" s="343"/>
      <c r="AO4487" s="343"/>
      <c r="AP4487" s="343"/>
      <c r="AQ4487" s="343"/>
      <c r="AR4487" s="343"/>
      <c r="AS4487" s="343"/>
      <c r="AT4487" s="343"/>
      <c r="AU4487" s="343"/>
      <c r="AV4487" s="343"/>
      <c r="AW4487" s="343"/>
      <c r="AX4487" s="343"/>
      <c r="AY4487" s="343"/>
      <c r="AZ4487" s="343"/>
      <c r="BA4487" s="343"/>
      <c r="BB4487" s="343"/>
      <c r="BC4487" s="343"/>
      <c r="BD4487" s="343"/>
      <c r="BE4487" s="475"/>
      <c r="BF4487" s="475"/>
      <c r="BG4487" s="475"/>
      <c r="BH4487" s="475"/>
      <c r="BI4487" s="475"/>
      <c r="BJ4487" s="475"/>
      <c r="BK4487" s="475"/>
      <c r="BL4487" s="475"/>
      <c r="BM4487" s="475"/>
      <c r="BN4487" s="475"/>
      <c r="BO4487" s="475"/>
      <c r="BP4487" s="306"/>
      <c r="BQ4487" s="496"/>
      <c r="BR4487" s="496"/>
      <c r="BS4487" s="496"/>
      <c r="BT4487" s="496"/>
      <c r="BU4487" s="496"/>
      <c r="BV4487" s="496"/>
    </row>
    <row r="4488" spans="1:74" s="52" customFormat="1" ht="12.75">
      <c r="A4488" s="45">
        <v>2670.0804681784898</v>
      </c>
      <c r="B4488" s="46" t="s">
        <v>364</v>
      </c>
      <c r="C4488" s="47" t="s">
        <v>400</v>
      </c>
      <c r="D4488" s="48">
        <v>51.990439964604285</v>
      </c>
      <c r="E4488" s="49">
        <v>39.937260000000002</v>
      </c>
      <c r="F4488" s="49">
        <v>9.5500000000000002E-2</v>
      </c>
      <c r="G4488" s="49">
        <v>12.341089999999999</v>
      </c>
      <c r="H4488" s="49">
        <v>0.378</v>
      </c>
      <c r="I4488" s="49">
        <v>0.15770000000000001</v>
      </c>
      <c r="J4488" s="49">
        <v>46.708269999999999</v>
      </c>
      <c r="K4488" s="49">
        <v>0.21260000000000001</v>
      </c>
      <c r="L4488" s="49">
        <v>99.830419999999989</v>
      </c>
      <c r="M4488" s="47"/>
      <c r="N4488" s="50">
        <v>0.99397046632742558</v>
      </c>
      <c r="O4488" s="50">
        <v>1.8792043170768507E-3</v>
      </c>
      <c r="P4488" s="50">
        <v>0.25686487951607895</v>
      </c>
      <c r="Q4488" s="50">
        <v>7.5671249823039679E-3</v>
      </c>
      <c r="R4488" s="50">
        <v>3.3243952061556667E-3</v>
      </c>
      <c r="S4488" s="50">
        <v>1.7329959285210372</v>
      </c>
      <c r="T4488" s="50">
        <v>5.6691261683431112E-3</v>
      </c>
      <c r="U4488" s="50">
        <v>3.0022711250384213</v>
      </c>
      <c r="V4488" s="51">
        <v>87.091314202551615</v>
      </c>
      <c r="X4488" s="49">
        <v>0.25</v>
      </c>
      <c r="Y4488" s="49">
        <v>22.3</v>
      </c>
      <c r="Z4488" s="49">
        <v>0.65</v>
      </c>
      <c r="AA4488" s="49">
        <v>5.05</v>
      </c>
      <c r="AB4488" s="49">
        <v>12.9</v>
      </c>
      <c r="AC4488" s="49">
        <v>0.24</v>
      </c>
      <c r="AD4488" s="49">
        <v>2.54</v>
      </c>
      <c r="AE4488" s="312"/>
      <c r="AF4488" s="465" t="s">
        <v>433</v>
      </c>
      <c r="AG4488" s="343">
        <v>30</v>
      </c>
      <c r="AH4488" s="343">
        <v>15</v>
      </c>
      <c r="AI4488" s="343"/>
      <c r="AJ4488" s="343"/>
      <c r="AK4488" s="343"/>
      <c r="AL4488" s="343"/>
      <c r="AM4488" s="343"/>
      <c r="AN4488" s="343"/>
      <c r="AO4488" s="343"/>
      <c r="AP4488" s="343"/>
      <c r="AQ4488" s="343"/>
      <c r="AR4488" s="343"/>
      <c r="AS4488" s="343"/>
      <c r="AT4488" s="343"/>
      <c r="AU4488" s="343"/>
      <c r="AV4488" s="343"/>
      <c r="AW4488" s="343"/>
      <c r="AX4488" s="343"/>
      <c r="AY4488" s="343"/>
      <c r="AZ4488" s="343"/>
      <c r="BA4488" s="343"/>
      <c r="BB4488" s="343"/>
      <c r="BC4488" s="343"/>
      <c r="BD4488" s="343"/>
      <c r="BE4488" s="475"/>
      <c r="BF4488" s="475"/>
      <c r="BG4488" s="475"/>
      <c r="BH4488" s="475"/>
      <c r="BI4488" s="475"/>
      <c r="BJ4488" s="475"/>
      <c r="BK4488" s="475"/>
      <c r="BL4488" s="475"/>
      <c r="BM4488" s="475"/>
      <c r="BN4488" s="475"/>
      <c r="BO4488" s="475"/>
      <c r="BP4488" s="306"/>
      <c r="BQ4488" s="496"/>
      <c r="BR4488" s="496"/>
      <c r="BS4488" s="496"/>
      <c r="BT4488" s="496"/>
      <c r="BU4488" s="496"/>
      <c r="BV4488" s="496"/>
    </row>
    <row r="4489" spans="1:74" s="52" customFormat="1" ht="12.75">
      <c r="A4489" s="45">
        <v>2670.0804681784898</v>
      </c>
      <c r="B4489" s="46" t="s">
        <v>364</v>
      </c>
      <c r="C4489" s="47" t="s">
        <v>400</v>
      </c>
      <c r="D4489" s="48">
        <v>55.990439964604285</v>
      </c>
      <c r="E4489" s="49">
        <v>39.886650000000003</v>
      </c>
      <c r="F4489" s="49">
        <v>0.1135</v>
      </c>
      <c r="G4489" s="49">
        <v>12.07128</v>
      </c>
      <c r="H4489" s="49">
        <v>0.34920000000000001</v>
      </c>
      <c r="I4489" s="49">
        <v>0.19919999999999999</v>
      </c>
      <c r="J4489" s="49">
        <v>46.869790000000002</v>
      </c>
      <c r="K4489" s="49">
        <v>0.20300000000000001</v>
      </c>
      <c r="L4489" s="49">
        <v>99.692620000000005</v>
      </c>
      <c r="M4489" s="47"/>
      <c r="N4489" s="50">
        <v>0.99296836231234509</v>
      </c>
      <c r="O4489" s="50">
        <v>2.2339792021905773E-3</v>
      </c>
      <c r="P4489" s="50">
        <v>0.25131428018131979</v>
      </c>
      <c r="Q4489" s="50">
        <v>6.9923953679938474E-3</v>
      </c>
      <c r="R4489" s="50">
        <v>4.200325262319937E-3</v>
      </c>
      <c r="S4489" s="50">
        <v>1.7394397973562781</v>
      </c>
      <c r="T4489" s="50">
        <v>5.4145396008267958E-3</v>
      </c>
      <c r="U4489" s="50">
        <v>3.0025636792832739</v>
      </c>
      <c r="V4489" s="51">
        <v>87.375925383401693</v>
      </c>
      <c r="X4489" s="49">
        <v>0.25</v>
      </c>
      <c r="Y4489" s="49">
        <v>18.28</v>
      </c>
      <c r="Z4489" s="49">
        <v>0.66</v>
      </c>
      <c r="AA4489" s="49">
        <v>5.44</v>
      </c>
      <c r="AB4489" s="49">
        <v>10.46</v>
      </c>
      <c r="AC4489" s="49">
        <v>0.24</v>
      </c>
      <c r="AD4489" s="49">
        <v>2.65</v>
      </c>
      <c r="AE4489" s="312"/>
      <c r="AF4489" s="465" t="s">
        <v>433</v>
      </c>
      <c r="AG4489" s="343">
        <v>30</v>
      </c>
      <c r="AH4489" s="343">
        <v>15</v>
      </c>
      <c r="AI4489" s="343"/>
      <c r="AJ4489" s="343"/>
      <c r="AK4489" s="343"/>
      <c r="AL4489" s="343"/>
      <c r="AM4489" s="343"/>
      <c r="AN4489" s="343"/>
      <c r="AO4489" s="343"/>
      <c r="AP4489" s="343"/>
      <c r="AQ4489" s="343"/>
      <c r="AR4489" s="343"/>
      <c r="AS4489" s="343"/>
      <c r="AT4489" s="343"/>
      <c r="AU4489" s="343"/>
      <c r="AV4489" s="343"/>
      <c r="AW4489" s="343"/>
      <c r="AX4489" s="343"/>
      <c r="AY4489" s="343"/>
      <c r="AZ4489" s="343"/>
      <c r="BA4489" s="343"/>
      <c r="BB4489" s="343"/>
      <c r="BC4489" s="343"/>
      <c r="BD4489" s="343"/>
      <c r="BE4489" s="475"/>
      <c r="BF4489" s="475"/>
      <c r="BG4489" s="475"/>
      <c r="BH4489" s="475"/>
      <c r="BI4489" s="475"/>
      <c r="BJ4489" s="475"/>
      <c r="BK4489" s="475"/>
      <c r="BL4489" s="475"/>
      <c r="BM4489" s="475"/>
      <c r="BN4489" s="475"/>
      <c r="BO4489" s="475"/>
      <c r="BP4489" s="306"/>
      <c r="BQ4489" s="496"/>
      <c r="BR4489" s="496"/>
      <c r="BS4489" s="496"/>
      <c r="BT4489" s="496"/>
      <c r="BU4489" s="496"/>
      <c r="BV4489" s="496"/>
    </row>
    <row r="4490" spans="1:74" s="52" customFormat="1" ht="12.75">
      <c r="A4490" s="45">
        <v>2670.0804681784898</v>
      </c>
      <c r="B4490" s="46" t="s">
        <v>364</v>
      </c>
      <c r="C4490" s="47" t="s">
        <v>400</v>
      </c>
      <c r="D4490" s="48">
        <v>59.990439964604285</v>
      </c>
      <c r="E4490" s="49">
        <v>39.795560000000002</v>
      </c>
      <c r="F4490" s="49">
        <v>9.6199999999999994E-2</v>
      </c>
      <c r="G4490" s="49">
        <v>11.88142</v>
      </c>
      <c r="H4490" s="49">
        <v>0.38529999999999998</v>
      </c>
      <c r="I4490" s="49">
        <v>0.17180000000000001</v>
      </c>
      <c r="J4490" s="49">
        <v>47.001019999999997</v>
      </c>
      <c r="K4490" s="49">
        <v>0.20810000000000001</v>
      </c>
      <c r="L4490" s="49">
        <v>99.539400000000001</v>
      </c>
      <c r="M4490" s="47"/>
      <c r="N4490" s="50">
        <v>0.99178129778833957</v>
      </c>
      <c r="O4490" s="50">
        <v>1.8955348833702924E-3</v>
      </c>
      <c r="P4490" s="50">
        <v>0.24763135621935661</v>
      </c>
      <c r="Q4490" s="50">
        <v>7.723678634217062E-3</v>
      </c>
      <c r="R4490" s="50">
        <v>3.626520967242682E-3</v>
      </c>
      <c r="S4490" s="50">
        <v>1.7462126198076811</v>
      </c>
      <c r="T4490" s="50">
        <v>5.5566241447122617E-3</v>
      </c>
      <c r="U4490" s="50">
        <v>3.0044276324449193</v>
      </c>
      <c r="V4490" s="51">
        <v>87.580203907790704</v>
      </c>
      <c r="X4490" s="49">
        <v>0.25</v>
      </c>
      <c r="Y4490" s="49">
        <v>20.53</v>
      </c>
      <c r="Z4490" s="49">
        <v>0.66</v>
      </c>
      <c r="AA4490" s="49">
        <v>4.92</v>
      </c>
      <c r="AB4490" s="49">
        <v>11.92</v>
      </c>
      <c r="AC4490" s="49">
        <v>0.24</v>
      </c>
      <c r="AD4490" s="49">
        <v>2.58</v>
      </c>
      <c r="AE4490" s="312"/>
      <c r="AF4490" s="465" t="s">
        <v>433</v>
      </c>
      <c r="AG4490" s="343">
        <v>30</v>
      </c>
      <c r="AH4490" s="343">
        <v>15</v>
      </c>
      <c r="AI4490" s="343"/>
      <c r="AJ4490" s="343"/>
      <c r="AK4490" s="343"/>
      <c r="AL4490" s="343"/>
      <c r="AM4490" s="343"/>
      <c r="AN4490" s="343"/>
      <c r="AO4490" s="343"/>
      <c r="AP4490" s="343"/>
      <c r="AQ4490" s="343"/>
      <c r="AR4490" s="343"/>
      <c r="AS4490" s="343"/>
      <c r="AT4490" s="343"/>
      <c r="AU4490" s="343"/>
      <c r="AV4490" s="343"/>
      <c r="AW4490" s="343"/>
      <c r="AX4490" s="343"/>
      <c r="AY4490" s="343"/>
      <c r="AZ4490" s="343"/>
      <c r="BA4490" s="343"/>
      <c r="BB4490" s="343"/>
      <c r="BC4490" s="343"/>
      <c r="BD4490" s="343"/>
      <c r="BE4490" s="475"/>
      <c r="BF4490" s="475"/>
      <c r="BG4490" s="475"/>
      <c r="BH4490" s="475"/>
      <c r="BI4490" s="475"/>
      <c r="BJ4490" s="475"/>
      <c r="BK4490" s="475"/>
      <c r="BL4490" s="475"/>
      <c r="BM4490" s="475"/>
      <c r="BN4490" s="475"/>
      <c r="BO4490" s="475"/>
      <c r="BP4490" s="306"/>
      <c r="BQ4490" s="496"/>
      <c r="BR4490" s="496"/>
      <c r="BS4490" s="496"/>
      <c r="BT4490" s="496"/>
      <c r="BU4490" s="496"/>
      <c r="BV4490" s="496"/>
    </row>
    <row r="4491" spans="1:74" s="52" customFormat="1" ht="12.75">
      <c r="A4491" s="45">
        <v>2670.0804681784898</v>
      </c>
      <c r="B4491" s="46" t="s">
        <v>364</v>
      </c>
      <c r="C4491" s="47" t="s">
        <v>400</v>
      </c>
      <c r="D4491" s="48">
        <v>63.990439964604285</v>
      </c>
      <c r="E4491" s="49">
        <v>39.82593</v>
      </c>
      <c r="F4491" s="49">
        <v>0.1162</v>
      </c>
      <c r="G4491" s="49">
        <v>11.711539999999999</v>
      </c>
      <c r="H4491" s="49">
        <v>0.3891</v>
      </c>
      <c r="I4491" s="49">
        <v>0.16020000000000001</v>
      </c>
      <c r="J4491" s="49">
        <v>46.819319999999998</v>
      </c>
      <c r="K4491" s="49">
        <v>0.20610000000000001</v>
      </c>
      <c r="L4491" s="49">
        <v>99.228390000000005</v>
      </c>
      <c r="M4491" s="47"/>
      <c r="N4491" s="50">
        <v>0.99448172885205643</v>
      </c>
      <c r="O4491" s="50">
        <v>2.2941004256705421E-3</v>
      </c>
      <c r="P4491" s="50">
        <v>0.24456870414246148</v>
      </c>
      <c r="Q4491" s="50">
        <v>7.815126381537597E-3</v>
      </c>
      <c r="R4491" s="50">
        <v>3.3882787600259057E-3</v>
      </c>
      <c r="S4491" s="50">
        <v>1.7428681347839863</v>
      </c>
      <c r="T4491" s="50">
        <v>5.5139969508646424E-3</v>
      </c>
      <c r="U4491" s="50">
        <v>3.0009300702966026</v>
      </c>
      <c r="V4491" s="51">
        <v>87.694265329479848</v>
      </c>
      <c r="X4491" s="49">
        <v>0.25</v>
      </c>
      <c r="Y4491" s="49">
        <v>17.170000000000002</v>
      </c>
      <c r="Z4491" s="49">
        <v>0.67</v>
      </c>
      <c r="AA4491" s="49">
        <v>4.9000000000000004</v>
      </c>
      <c r="AB4491" s="49">
        <v>12.97</v>
      </c>
      <c r="AC4491" s="49">
        <v>0.24</v>
      </c>
      <c r="AD4491" s="49">
        <v>2.6</v>
      </c>
      <c r="AE4491" s="312"/>
      <c r="AF4491" s="465" t="s">
        <v>433</v>
      </c>
      <c r="AG4491" s="343">
        <v>30</v>
      </c>
      <c r="AH4491" s="343">
        <v>15</v>
      </c>
      <c r="AI4491" s="343"/>
      <c r="AJ4491" s="343"/>
      <c r="AK4491" s="343"/>
      <c r="AL4491" s="343"/>
      <c r="AM4491" s="343"/>
      <c r="AN4491" s="343"/>
      <c r="AO4491" s="343"/>
      <c r="AP4491" s="343"/>
      <c r="AQ4491" s="343"/>
      <c r="AR4491" s="343"/>
      <c r="AS4491" s="343"/>
      <c r="AT4491" s="343"/>
      <c r="AU4491" s="343"/>
      <c r="AV4491" s="343"/>
      <c r="AW4491" s="343"/>
      <c r="AX4491" s="343"/>
      <c r="AY4491" s="343"/>
      <c r="AZ4491" s="343"/>
      <c r="BA4491" s="343"/>
      <c r="BB4491" s="343"/>
      <c r="BC4491" s="343"/>
      <c r="BD4491" s="343"/>
      <c r="BE4491" s="475"/>
      <c r="BF4491" s="475"/>
      <c r="BG4491" s="475"/>
      <c r="BH4491" s="475"/>
      <c r="BI4491" s="475"/>
      <c r="BJ4491" s="475"/>
      <c r="BK4491" s="475"/>
      <c r="BL4491" s="475"/>
      <c r="BM4491" s="475"/>
      <c r="BN4491" s="475"/>
      <c r="BO4491" s="475"/>
      <c r="BP4491" s="306"/>
      <c r="BQ4491" s="496"/>
      <c r="BR4491" s="496"/>
      <c r="BS4491" s="496"/>
      <c r="BT4491" s="496"/>
      <c r="BU4491" s="496"/>
      <c r="BV4491" s="496"/>
    </row>
    <row r="4492" spans="1:74" s="52" customFormat="1" ht="12.75">
      <c r="A4492" s="45">
        <v>2670.0804681784898</v>
      </c>
      <c r="B4492" s="46" t="s">
        <v>364</v>
      </c>
      <c r="C4492" s="47" t="s">
        <v>400</v>
      </c>
      <c r="D4492" s="48">
        <v>67.990439964604292</v>
      </c>
      <c r="E4492" s="49">
        <v>39.947380000000003</v>
      </c>
      <c r="F4492" s="49">
        <v>8.3400000000000002E-2</v>
      </c>
      <c r="G4492" s="49">
        <v>11.54166</v>
      </c>
      <c r="H4492" s="49">
        <v>0.36320000000000002</v>
      </c>
      <c r="I4492" s="49">
        <v>0.14349999999999999</v>
      </c>
      <c r="J4492" s="49">
        <v>46.980829999999997</v>
      </c>
      <c r="K4492" s="49">
        <v>0.2072</v>
      </c>
      <c r="L4492" s="49">
        <v>99.267169999999993</v>
      </c>
      <c r="M4492" s="47"/>
      <c r="N4492" s="50">
        <v>0.9960841842741297</v>
      </c>
      <c r="O4492" s="50">
        <v>1.6441794255115144E-3</v>
      </c>
      <c r="P4492" s="50">
        <v>0.24067557283065022</v>
      </c>
      <c r="Q4492" s="50">
        <v>7.2844618954655844E-3</v>
      </c>
      <c r="R4492" s="50">
        <v>3.0307169923274469E-3</v>
      </c>
      <c r="S4492" s="50">
        <v>1.7463728632895994</v>
      </c>
      <c r="T4492" s="50">
        <v>5.5354781671642572E-3</v>
      </c>
      <c r="U4492" s="50">
        <v>3.0006274568748479</v>
      </c>
      <c r="V4492" s="51">
        <v>87.887785297243497</v>
      </c>
      <c r="X4492" s="49">
        <v>0.25</v>
      </c>
      <c r="Y4492" s="49">
        <v>24.02</v>
      </c>
      <c r="Z4492" s="49">
        <v>0.67</v>
      </c>
      <c r="AA4492" s="49">
        <v>5.23</v>
      </c>
      <c r="AB4492" s="49">
        <v>14.07</v>
      </c>
      <c r="AC4492" s="49">
        <v>0.24</v>
      </c>
      <c r="AD4492" s="49">
        <v>2.6</v>
      </c>
      <c r="AE4492" s="312"/>
      <c r="AF4492" s="465" t="s">
        <v>433</v>
      </c>
      <c r="AG4492" s="343">
        <v>30</v>
      </c>
      <c r="AH4492" s="343">
        <v>15</v>
      </c>
      <c r="AI4492" s="343"/>
      <c r="AJ4492" s="343"/>
      <c r="AK4492" s="343"/>
      <c r="AL4492" s="343"/>
      <c r="AM4492" s="343"/>
      <c r="AN4492" s="343"/>
      <c r="AO4492" s="343"/>
      <c r="AP4492" s="343"/>
      <c r="AQ4492" s="343"/>
      <c r="AR4492" s="343"/>
      <c r="AS4492" s="343"/>
      <c r="AT4492" s="343"/>
      <c r="AU4492" s="343"/>
      <c r="AV4492" s="343"/>
      <c r="AW4492" s="343"/>
      <c r="AX4492" s="343"/>
      <c r="AY4492" s="343"/>
      <c r="AZ4492" s="343"/>
      <c r="BA4492" s="343"/>
      <c r="BB4492" s="343"/>
      <c r="BC4492" s="343"/>
      <c r="BD4492" s="343"/>
      <c r="BE4492" s="475"/>
      <c r="BF4492" s="475"/>
      <c r="BG4492" s="475"/>
      <c r="BH4492" s="475"/>
      <c r="BI4492" s="475"/>
      <c r="BJ4492" s="475"/>
      <c r="BK4492" s="475"/>
      <c r="BL4492" s="475"/>
      <c r="BM4492" s="475"/>
      <c r="BN4492" s="475"/>
      <c r="BO4492" s="475"/>
      <c r="BP4492" s="306"/>
      <c r="BQ4492" s="496"/>
      <c r="BR4492" s="496"/>
      <c r="BS4492" s="496"/>
      <c r="BT4492" s="496"/>
      <c r="BU4492" s="496"/>
      <c r="BV4492" s="496"/>
    </row>
    <row r="4493" spans="1:74" s="52" customFormat="1" ht="12.75">
      <c r="A4493" s="45">
        <v>2670.0804681784898</v>
      </c>
      <c r="B4493" s="46" t="s">
        <v>364</v>
      </c>
      <c r="C4493" s="47" t="s">
        <v>400</v>
      </c>
      <c r="D4493" s="48">
        <v>71.990439964604292</v>
      </c>
      <c r="E4493" s="49">
        <v>40.058709999999998</v>
      </c>
      <c r="F4493" s="49">
        <v>9.4600009999999998E-2</v>
      </c>
      <c r="G4493" s="49">
        <v>11.621600000000001</v>
      </c>
      <c r="H4493" s="49">
        <v>0.40579999999999999</v>
      </c>
      <c r="I4493" s="49">
        <v>0.1017</v>
      </c>
      <c r="J4493" s="49">
        <v>47.30386</v>
      </c>
      <c r="K4493" s="49">
        <v>0.19900000000000001</v>
      </c>
      <c r="L4493" s="49">
        <v>99.785270009999991</v>
      </c>
      <c r="M4493" s="47"/>
      <c r="N4493" s="50">
        <v>0.99397935656875902</v>
      </c>
      <c r="O4493" s="50">
        <v>1.8558676541182175E-3</v>
      </c>
      <c r="P4493" s="50">
        <v>0.24115836049921652</v>
      </c>
      <c r="Q4493" s="50">
        <v>8.0990921483347651E-3</v>
      </c>
      <c r="R4493" s="50">
        <v>2.13740635982917E-3</v>
      </c>
      <c r="S4493" s="50">
        <v>1.7497883929851417</v>
      </c>
      <c r="T4493" s="50">
        <v>5.2904319076053754E-3</v>
      </c>
      <c r="U4493" s="50">
        <v>3.0023089081230045</v>
      </c>
      <c r="V4493" s="51">
        <v>87.887252128809322</v>
      </c>
      <c r="X4493" s="49">
        <v>0.25</v>
      </c>
      <c r="Y4493" s="49">
        <v>21.3</v>
      </c>
      <c r="Z4493" s="49">
        <v>0.67</v>
      </c>
      <c r="AA4493" s="49">
        <v>4.74</v>
      </c>
      <c r="AB4493" s="49">
        <v>20.059999999999999</v>
      </c>
      <c r="AC4493" s="49">
        <v>0.24</v>
      </c>
      <c r="AD4493" s="49">
        <v>2.69</v>
      </c>
      <c r="AE4493" s="312"/>
      <c r="AF4493" s="465" t="s">
        <v>433</v>
      </c>
      <c r="AG4493" s="343">
        <v>30</v>
      </c>
      <c r="AH4493" s="343">
        <v>15</v>
      </c>
      <c r="AI4493" s="343"/>
      <c r="AJ4493" s="343"/>
      <c r="AK4493" s="343"/>
      <c r="AL4493" s="343"/>
      <c r="AM4493" s="343"/>
      <c r="AN4493" s="343"/>
      <c r="AO4493" s="343"/>
      <c r="AP4493" s="343"/>
      <c r="AQ4493" s="343"/>
      <c r="AR4493" s="343"/>
      <c r="AS4493" s="343"/>
      <c r="AT4493" s="343"/>
      <c r="AU4493" s="343"/>
      <c r="AV4493" s="343"/>
      <c r="AW4493" s="343"/>
      <c r="AX4493" s="343"/>
      <c r="AY4493" s="343"/>
      <c r="AZ4493" s="343"/>
      <c r="BA4493" s="343"/>
      <c r="BB4493" s="343"/>
      <c r="BC4493" s="343"/>
      <c r="BD4493" s="343"/>
      <c r="BE4493" s="475"/>
      <c r="BF4493" s="475"/>
      <c r="BG4493" s="475"/>
      <c r="BH4493" s="475"/>
      <c r="BI4493" s="475"/>
      <c r="BJ4493" s="475"/>
      <c r="BK4493" s="475"/>
      <c r="BL4493" s="475"/>
      <c r="BM4493" s="475"/>
      <c r="BN4493" s="475"/>
      <c r="BO4493" s="475"/>
      <c r="BP4493" s="306"/>
      <c r="BQ4493" s="496"/>
      <c r="BR4493" s="496"/>
      <c r="BS4493" s="496"/>
      <c r="BT4493" s="496"/>
      <c r="BU4493" s="496"/>
      <c r="BV4493" s="496"/>
    </row>
    <row r="4494" spans="1:74" s="52" customFormat="1" ht="12.75">
      <c r="A4494" s="45">
        <v>2670.0804681784898</v>
      </c>
      <c r="B4494" s="46" t="s">
        <v>364</v>
      </c>
      <c r="C4494" s="47" t="s">
        <v>400</v>
      </c>
      <c r="D4494" s="48">
        <v>75.990439964604292</v>
      </c>
      <c r="E4494" s="49">
        <v>40.15992</v>
      </c>
      <c r="F4494" s="49">
        <v>0.11609999999999999</v>
      </c>
      <c r="G4494" s="49">
        <v>11.331810000000001</v>
      </c>
      <c r="H4494" s="49">
        <v>0.40060000000000001</v>
      </c>
      <c r="I4494" s="49">
        <v>0.1411</v>
      </c>
      <c r="J4494" s="49">
        <v>47.334139999999998</v>
      </c>
      <c r="K4494" s="49">
        <v>0.20730000000000001</v>
      </c>
      <c r="L4494" s="49">
        <v>99.690970000000007</v>
      </c>
      <c r="M4494" s="47"/>
      <c r="N4494" s="50">
        <v>0.99590817234739326</v>
      </c>
      <c r="O4494" s="50">
        <v>2.2763240767943952E-3</v>
      </c>
      <c r="P4494" s="50">
        <v>0.23500750691263575</v>
      </c>
      <c r="Q4494" s="50">
        <v>7.990635023874296E-3</v>
      </c>
      <c r="R4494" s="50">
        <v>2.963733916292388E-3</v>
      </c>
      <c r="S4494" s="50">
        <v>1.7498849407034596</v>
      </c>
      <c r="T4494" s="50">
        <v>5.5078665185692849E-3</v>
      </c>
      <c r="U4494" s="50">
        <v>2.9995391794990192</v>
      </c>
      <c r="V4494" s="51">
        <v>88.160189374749976</v>
      </c>
      <c r="X4494" s="49">
        <v>0.25</v>
      </c>
      <c r="Y4494" s="49">
        <v>17.440000000000001</v>
      </c>
      <c r="Z4494" s="49">
        <v>0.68</v>
      </c>
      <c r="AA4494" s="49">
        <v>4.79</v>
      </c>
      <c r="AB4494" s="49">
        <v>14.84</v>
      </c>
      <c r="AC4494" s="49">
        <v>0.24</v>
      </c>
      <c r="AD4494" s="49">
        <v>2.59</v>
      </c>
      <c r="AE4494" s="312"/>
      <c r="AF4494" s="465" t="s">
        <v>433</v>
      </c>
      <c r="AG4494" s="343">
        <v>30</v>
      </c>
      <c r="AH4494" s="343">
        <v>15</v>
      </c>
      <c r="AI4494" s="343"/>
      <c r="AJ4494" s="343"/>
      <c r="AK4494" s="343"/>
      <c r="AL4494" s="343"/>
      <c r="AM4494" s="343"/>
      <c r="AN4494" s="343"/>
      <c r="AO4494" s="343"/>
      <c r="AP4494" s="343"/>
      <c r="AQ4494" s="343"/>
      <c r="AR4494" s="343"/>
      <c r="AS4494" s="343"/>
      <c r="AT4494" s="343"/>
      <c r="AU4494" s="343"/>
      <c r="AV4494" s="343"/>
      <c r="AW4494" s="343"/>
      <c r="AX4494" s="343"/>
      <c r="AY4494" s="343"/>
      <c r="AZ4494" s="343"/>
      <c r="BA4494" s="343"/>
      <c r="BB4494" s="343"/>
      <c r="BC4494" s="343"/>
      <c r="BD4494" s="343"/>
      <c r="BE4494" s="475"/>
      <c r="BF4494" s="475"/>
      <c r="BG4494" s="475"/>
      <c r="BH4494" s="475"/>
      <c r="BI4494" s="475"/>
      <c r="BJ4494" s="475"/>
      <c r="BK4494" s="475"/>
      <c r="BL4494" s="475"/>
      <c r="BM4494" s="475"/>
      <c r="BN4494" s="475"/>
      <c r="BO4494" s="475"/>
      <c r="BP4494" s="306"/>
      <c r="BQ4494" s="496"/>
      <c r="BR4494" s="496"/>
      <c r="BS4494" s="496"/>
      <c r="BT4494" s="496"/>
      <c r="BU4494" s="496"/>
      <c r="BV4494" s="496"/>
    </row>
    <row r="4495" spans="1:74" s="52" customFormat="1" ht="12.75">
      <c r="A4495" s="45">
        <v>2670.0804681784898</v>
      </c>
      <c r="B4495" s="46" t="s">
        <v>364</v>
      </c>
      <c r="C4495" s="47" t="s">
        <v>400</v>
      </c>
      <c r="D4495" s="48">
        <v>79.990439964604292</v>
      </c>
      <c r="E4495" s="49">
        <v>40.210520000000002</v>
      </c>
      <c r="F4495" s="49">
        <v>9.9900000000000003E-2</v>
      </c>
      <c r="G4495" s="49">
        <v>11.401759999999999</v>
      </c>
      <c r="H4495" s="49">
        <v>0.3846</v>
      </c>
      <c r="I4495" s="49">
        <v>0.16139999999999999</v>
      </c>
      <c r="J4495" s="49">
        <v>47.53604</v>
      </c>
      <c r="K4495" s="49">
        <v>0.20599999999999999</v>
      </c>
      <c r="L4495" s="49">
        <v>100.00022</v>
      </c>
      <c r="M4495" s="47"/>
      <c r="N4495" s="50">
        <v>0.99454134155364593</v>
      </c>
      <c r="O4495" s="50">
        <v>1.9535478563676521E-3</v>
      </c>
      <c r="P4495" s="50">
        <v>0.2358365106275698</v>
      </c>
      <c r="Q4495" s="50">
        <v>7.6513192581447592E-3</v>
      </c>
      <c r="R4495" s="50">
        <v>3.3812121507657248E-3</v>
      </c>
      <c r="S4495" s="50">
        <v>1.7527286950797478</v>
      </c>
      <c r="T4495" s="50">
        <v>5.458936207377493E-3</v>
      </c>
      <c r="U4495" s="50">
        <v>3.0015515627336189</v>
      </c>
      <c r="V4495" s="51">
        <v>88.140368243862312</v>
      </c>
      <c r="X4495" s="49">
        <v>0.25</v>
      </c>
      <c r="Y4495" s="49">
        <v>20.29</v>
      </c>
      <c r="Z4495" s="49">
        <v>0.68</v>
      </c>
      <c r="AA4495" s="49">
        <v>4.9800000000000004</v>
      </c>
      <c r="AB4495" s="49">
        <v>12.91</v>
      </c>
      <c r="AC4495" s="49">
        <v>0.24</v>
      </c>
      <c r="AD4495" s="49">
        <v>2.62</v>
      </c>
      <c r="AE4495" s="312"/>
      <c r="AF4495" s="465" t="s">
        <v>433</v>
      </c>
      <c r="AG4495" s="343">
        <v>30</v>
      </c>
      <c r="AH4495" s="343">
        <v>15</v>
      </c>
      <c r="AI4495" s="343"/>
      <c r="AJ4495" s="343"/>
      <c r="AK4495" s="343"/>
      <c r="AL4495" s="343"/>
      <c r="AM4495" s="343"/>
      <c r="AN4495" s="343"/>
      <c r="AO4495" s="343"/>
      <c r="AP4495" s="343"/>
      <c r="AQ4495" s="343"/>
      <c r="AR4495" s="343"/>
      <c r="AS4495" s="343"/>
      <c r="AT4495" s="343"/>
      <c r="AU4495" s="343"/>
      <c r="AV4495" s="343"/>
      <c r="AW4495" s="343"/>
      <c r="AX4495" s="343"/>
      <c r="AY4495" s="343"/>
      <c r="AZ4495" s="343"/>
      <c r="BA4495" s="343"/>
      <c r="BB4495" s="343"/>
      <c r="BC4495" s="343"/>
      <c r="BD4495" s="343"/>
      <c r="BE4495" s="475"/>
      <c r="BF4495" s="475"/>
      <c r="BG4495" s="475"/>
      <c r="BH4495" s="475"/>
      <c r="BI4495" s="475"/>
      <c r="BJ4495" s="475"/>
      <c r="BK4495" s="475"/>
      <c r="BL4495" s="475"/>
      <c r="BM4495" s="475"/>
      <c r="BN4495" s="475"/>
      <c r="BO4495" s="475"/>
      <c r="BP4495" s="306"/>
      <c r="BQ4495" s="496"/>
      <c r="BR4495" s="496"/>
      <c r="BS4495" s="496"/>
      <c r="BT4495" s="496"/>
      <c r="BU4495" s="496"/>
      <c r="BV4495" s="496"/>
    </row>
    <row r="4496" spans="1:74" s="52" customFormat="1" ht="12.75">
      <c r="A4496" s="45">
        <v>2670.0804681784898</v>
      </c>
      <c r="B4496" s="46" t="s">
        <v>364</v>
      </c>
      <c r="C4496" s="47" t="s">
        <v>400</v>
      </c>
      <c r="D4496" s="48">
        <v>83.990439964604292</v>
      </c>
      <c r="E4496" s="49">
        <v>40.08907</v>
      </c>
      <c r="F4496" s="49">
        <v>7.7200000000000005E-2</v>
      </c>
      <c r="G4496" s="49">
        <v>11.31183</v>
      </c>
      <c r="H4496" s="49">
        <v>0.3705</v>
      </c>
      <c r="I4496" s="49">
        <v>0.17419999999999999</v>
      </c>
      <c r="J4496" s="49">
        <v>47.414909999999999</v>
      </c>
      <c r="K4496" s="49">
        <v>0.20830000000000001</v>
      </c>
      <c r="L4496" s="49">
        <v>99.64600999999999</v>
      </c>
      <c r="M4496" s="47"/>
      <c r="N4496" s="50">
        <v>0.99492450267698096</v>
      </c>
      <c r="O4496" s="50">
        <v>1.5148054557217929E-3</v>
      </c>
      <c r="P4496" s="50">
        <v>0.23477562692108789</v>
      </c>
      <c r="Q4496" s="50">
        <v>7.3959888866094552E-3</v>
      </c>
      <c r="R4496" s="50">
        <v>3.6618287920511905E-3</v>
      </c>
      <c r="S4496" s="50">
        <v>1.7542343926119488</v>
      </c>
      <c r="T4496" s="50">
        <v>5.5387410671751073E-3</v>
      </c>
      <c r="U4496" s="50">
        <v>3.0020458864115751</v>
      </c>
      <c r="V4496" s="51">
        <v>88.196357755090318</v>
      </c>
      <c r="X4496" s="49">
        <v>0.25</v>
      </c>
      <c r="Y4496" s="49">
        <v>26.27</v>
      </c>
      <c r="Z4496" s="49">
        <v>0.68</v>
      </c>
      <c r="AA4496" s="49">
        <v>5.2</v>
      </c>
      <c r="AB4496" s="49">
        <v>11.74</v>
      </c>
      <c r="AC4496" s="49">
        <v>0.24</v>
      </c>
      <c r="AD4496" s="49">
        <v>2.6</v>
      </c>
      <c r="AE4496" s="312"/>
      <c r="AF4496" s="465" t="s">
        <v>433</v>
      </c>
      <c r="AG4496" s="343">
        <v>30</v>
      </c>
      <c r="AH4496" s="343">
        <v>15</v>
      </c>
      <c r="AI4496" s="343"/>
      <c r="AJ4496" s="343"/>
      <c r="AK4496" s="343"/>
      <c r="AL4496" s="343"/>
      <c r="AM4496" s="343"/>
      <c r="AN4496" s="343"/>
      <c r="AO4496" s="343"/>
      <c r="AP4496" s="343"/>
      <c r="AQ4496" s="343"/>
      <c r="AR4496" s="343"/>
      <c r="AS4496" s="343"/>
      <c r="AT4496" s="343"/>
      <c r="AU4496" s="343"/>
      <c r="AV4496" s="343"/>
      <c r="AW4496" s="343"/>
      <c r="AX4496" s="343"/>
      <c r="AY4496" s="343"/>
      <c r="AZ4496" s="343"/>
      <c r="BA4496" s="343"/>
      <c r="BB4496" s="343"/>
      <c r="BC4496" s="343"/>
      <c r="BD4496" s="343"/>
      <c r="BE4496" s="475"/>
      <c r="BF4496" s="475"/>
      <c r="BG4496" s="475"/>
      <c r="BH4496" s="475"/>
      <c r="BI4496" s="475"/>
      <c r="BJ4496" s="475"/>
      <c r="BK4496" s="475"/>
      <c r="BL4496" s="475"/>
      <c r="BM4496" s="475"/>
      <c r="BN4496" s="475"/>
      <c r="BO4496" s="475"/>
      <c r="BP4496" s="306"/>
      <c r="BQ4496" s="496"/>
      <c r="BR4496" s="496"/>
      <c r="BS4496" s="496"/>
      <c r="BT4496" s="496"/>
      <c r="BU4496" s="496"/>
      <c r="BV4496" s="496"/>
    </row>
    <row r="4497" spans="1:74" s="52" customFormat="1" ht="12.75">
      <c r="A4497" s="45">
        <v>2670.0804681784898</v>
      </c>
      <c r="B4497" s="46" t="s">
        <v>364</v>
      </c>
      <c r="C4497" s="47" t="s">
        <v>400</v>
      </c>
      <c r="D4497" s="48">
        <v>87.990439964604292</v>
      </c>
      <c r="E4497" s="49">
        <v>39.927140000000001</v>
      </c>
      <c r="F4497" s="49">
        <v>0.12280000000000001</v>
      </c>
      <c r="G4497" s="49">
        <v>11.022040000000001</v>
      </c>
      <c r="H4497" s="49">
        <v>0.39090000000000003</v>
      </c>
      <c r="I4497" s="49">
        <v>0.15140000000000001</v>
      </c>
      <c r="J4497" s="49">
        <v>47.273580000000003</v>
      </c>
      <c r="K4497" s="49">
        <v>0.21290000000000001</v>
      </c>
      <c r="L4497" s="49">
        <v>99.100760000000008</v>
      </c>
      <c r="M4497" s="47"/>
      <c r="N4497" s="50">
        <v>0.9950217526616596</v>
      </c>
      <c r="O4497" s="50">
        <v>2.4195697958750389E-3</v>
      </c>
      <c r="P4497" s="50">
        <v>0.22971129458944164</v>
      </c>
      <c r="Q4497" s="50">
        <v>7.8356302718833783E-3</v>
      </c>
      <c r="R4497" s="50">
        <v>3.1957734691335487E-3</v>
      </c>
      <c r="S4497" s="50">
        <v>1.7562705161376917</v>
      </c>
      <c r="T4497" s="50">
        <v>5.6845708209055431E-3</v>
      </c>
      <c r="U4497" s="50">
        <v>3.0001391077465902</v>
      </c>
      <c r="V4497" s="51">
        <v>88.43336362152597</v>
      </c>
      <c r="X4497" s="49">
        <v>0.25</v>
      </c>
      <c r="Y4497" s="49">
        <v>16.78</v>
      </c>
      <c r="Z4497" s="49">
        <v>0.69</v>
      </c>
      <c r="AA4497" s="49">
        <v>4.88</v>
      </c>
      <c r="AB4497" s="49">
        <v>13.75</v>
      </c>
      <c r="AC4497" s="49">
        <v>0.24</v>
      </c>
      <c r="AD4497" s="49">
        <v>2.52</v>
      </c>
      <c r="AE4497" s="312"/>
      <c r="AF4497" s="465" t="s">
        <v>433</v>
      </c>
      <c r="AG4497" s="343">
        <v>30</v>
      </c>
      <c r="AH4497" s="343">
        <v>15</v>
      </c>
      <c r="AI4497" s="343"/>
      <c r="AJ4497" s="343"/>
      <c r="AK4497" s="343"/>
      <c r="AL4497" s="343"/>
      <c r="AM4497" s="343"/>
      <c r="AN4497" s="343"/>
      <c r="AO4497" s="343"/>
      <c r="AP4497" s="343"/>
      <c r="AQ4497" s="343"/>
      <c r="AR4497" s="343"/>
      <c r="AS4497" s="343"/>
      <c r="AT4497" s="343"/>
      <c r="AU4497" s="343"/>
      <c r="AV4497" s="343"/>
      <c r="AW4497" s="343"/>
      <c r="AX4497" s="343"/>
      <c r="AY4497" s="343"/>
      <c r="AZ4497" s="343"/>
      <c r="BA4497" s="343"/>
      <c r="BB4497" s="343"/>
      <c r="BC4497" s="343"/>
      <c r="BD4497" s="343"/>
      <c r="BE4497" s="475"/>
      <c r="BF4497" s="475"/>
      <c r="BG4497" s="475"/>
      <c r="BH4497" s="475"/>
      <c r="BI4497" s="475"/>
      <c r="BJ4497" s="475"/>
      <c r="BK4497" s="475"/>
      <c r="BL4497" s="475"/>
      <c r="BM4497" s="475"/>
      <c r="BN4497" s="475"/>
      <c r="BO4497" s="475"/>
      <c r="BP4497" s="306"/>
      <c r="BQ4497" s="496"/>
      <c r="BR4497" s="496"/>
      <c r="BS4497" s="496"/>
      <c r="BT4497" s="496"/>
      <c r="BU4497" s="496"/>
      <c r="BV4497" s="496"/>
    </row>
    <row r="4498" spans="1:74" s="52" customFormat="1" ht="12.75">
      <c r="A4498" s="45">
        <v>2670.0804681784898</v>
      </c>
      <c r="B4498" s="46" t="s">
        <v>364</v>
      </c>
      <c r="C4498" s="47" t="s">
        <v>400</v>
      </c>
      <c r="D4498" s="48">
        <v>91.990439964604292</v>
      </c>
      <c r="E4498" s="49">
        <v>40.210520000000002</v>
      </c>
      <c r="F4498" s="49">
        <v>5.57E-2</v>
      </c>
      <c r="G4498" s="49">
        <v>11.27186</v>
      </c>
      <c r="H4498" s="49">
        <v>0.36420000000000002</v>
      </c>
      <c r="I4498" s="49">
        <v>0.15529999999999999</v>
      </c>
      <c r="J4498" s="49">
        <v>47.717750000000002</v>
      </c>
      <c r="K4498" s="49">
        <v>0.21129999999999999</v>
      </c>
      <c r="L4498" s="49">
        <v>99.986629999999991</v>
      </c>
      <c r="M4498" s="47"/>
      <c r="N4498" s="50">
        <v>0.99428609041642468</v>
      </c>
      <c r="O4498" s="50">
        <v>1.0889358219410886E-3</v>
      </c>
      <c r="P4498" s="50">
        <v>0.23308979212238515</v>
      </c>
      <c r="Q4498" s="50">
        <v>7.2436174840063965E-3</v>
      </c>
      <c r="R4498" s="50">
        <v>3.2525866072642164E-3</v>
      </c>
      <c r="S4498" s="50">
        <v>1.7589770680154442</v>
      </c>
      <c r="T4498" s="50">
        <v>5.5979474722280915E-3</v>
      </c>
      <c r="U4498" s="50">
        <v>3.003536037939694</v>
      </c>
      <c r="V4498" s="51">
        <v>88.299097947633257</v>
      </c>
      <c r="X4498" s="49">
        <v>0.25</v>
      </c>
      <c r="Y4498" s="49">
        <v>35.54</v>
      </c>
      <c r="Z4498" s="49">
        <v>0.68</v>
      </c>
      <c r="AA4498" s="49">
        <v>5.24</v>
      </c>
      <c r="AB4498" s="49">
        <v>13.1</v>
      </c>
      <c r="AC4498" s="49">
        <v>0.24</v>
      </c>
      <c r="AD4498" s="49">
        <v>2.57</v>
      </c>
      <c r="AE4498" s="312"/>
      <c r="AF4498" s="465" t="s">
        <v>433</v>
      </c>
      <c r="AG4498" s="343">
        <v>30</v>
      </c>
      <c r="AH4498" s="343">
        <v>15</v>
      </c>
      <c r="AI4498" s="343"/>
      <c r="AJ4498" s="343"/>
      <c r="AK4498" s="343"/>
      <c r="AL4498" s="343"/>
      <c r="AM4498" s="343"/>
      <c r="AN4498" s="343"/>
      <c r="AO4498" s="343"/>
      <c r="AP4498" s="343"/>
      <c r="AQ4498" s="343"/>
      <c r="AR4498" s="343"/>
      <c r="AS4498" s="343"/>
      <c r="AT4498" s="343"/>
      <c r="AU4498" s="343"/>
      <c r="AV4498" s="343"/>
      <c r="AW4498" s="343"/>
      <c r="AX4498" s="343"/>
      <c r="AY4498" s="343"/>
      <c r="AZ4498" s="343"/>
      <c r="BA4498" s="343"/>
      <c r="BB4498" s="343"/>
      <c r="BC4498" s="343"/>
      <c r="BD4498" s="343"/>
      <c r="BE4498" s="475"/>
      <c r="BF4498" s="475"/>
      <c r="BG4498" s="475"/>
      <c r="BH4498" s="475"/>
      <c r="BI4498" s="475"/>
      <c r="BJ4498" s="475"/>
      <c r="BK4498" s="475"/>
      <c r="BL4498" s="475"/>
      <c r="BM4498" s="475"/>
      <c r="BN4498" s="475"/>
      <c r="BO4498" s="475"/>
      <c r="BP4498" s="306"/>
      <c r="BQ4498" s="496"/>
      <c r="BR4498" s="496"/>
      <c r="BS4498" s="496"/>
      <c r="BT4498" s="496"/>
      <c r="BU4498" s="496"/>
      <c r="BV4498" s="496"/>
    </row>
    <row r="4499" spans="1:74" s="52" customFormat="1" ht="12.75">
      <c r="A4499" s="45">
        <v>2670.0804681784898</v>
      </c>
      <c r="B4499" s="46" t="s">
        <v>364</v>
      </c>
      <c r="C4499" s="47" t="s">
        <v>400</v>
      </c>
      <c r="D4499" s="48">
        <v>95.990439964604292</v>
      </c>
      <c r="E4499" s="49">
        <v>40.028350000000003</v>
      </c>
      <c r="F4499" s="49">
        <v>0.12130000000000001</v>
      </c>
      <c r="G4499" s="49">
        <v>11.19191</v>
      </c>
      <c r="H4499" s="49">
        <v>0.37430000000000002</v>
      </c>
      <c r="I4499" s="49">
        <v>0.154</v>
      </c>
      <c r="J4499" s="49">
        <v>47.566319999999997</v>
      </c>
      <c r="K4499" s="49">
        <v>0.20019999999999999</v>
      </c>
      <c r="L4499" s="49">
        <v>99.636380000000003</v>
      </c>
      <c r="M4499" s="47"/>
      <c r="N4499" s="50">
        <v>0.99288864751160311</v>
      </c>
      <c r="O4499" s="50">
        <v>2.3788610335702914E-3</v>
      </c>
      <c r="P4499" s="50">
        <v>0.23216302813411249</v>
      </c>
      <c r="Q4499" s="50">
        <v>7.4678670232977496E-3</v>
      </c>
      <c r="R4499" s="50">
        <v>3.2354844479718886E-3</v>
      </c>
      <c r="S4499" s="50">
        <v>1.7588992161804888</v>
      </c>
      <c r="T4499" s="50">
        <v>5.3205260902119012E-3</v>
      </c>
      <c r="U4499" s="50">
        <v>3.0023536304212564</v>
      </c>
      <c r="V4499" s="51">
        <v>88.339740317157606</v>
      </c>
      <c r="X4499" s="49">
        <v>0.25</v>
      </c>
      <c r="Y4499" s="49">
        <v>17.010000000000002</v>
      </c>
      <c r="Z4499" s="49">
        <v>0.69</v>
      </c>
      <c r="AA4499" s="49">
        <v>5.12</v>
      </c>
      <c r="AB4499" s="49">
        <v>13.3</v>
      </c>
      <c r="AC4499" s="49">
        <v>0.24</v>
      </c>
      <c r="AD4499" s="49">
        <v>2.71</v>
      </c>
      <c r="AE4499" s="312"/>
      <c r="AF4499" s="465" t="s">
        <v>433</v>
      </c>
      <c r="AG4499" s="343">
        <v>30</v>
      </c>
      <c r="AH4499" s="343">
        <v>15</v>
      </c>
      <c r="AI4499" s="343"/>
      <c r="AJ4499" s="343"/>
      <c r="AK4499" s="343"/>
      <c r="AL4499" s="343"/>
      <c r="AM4499" s="343"/>
      <c r="AN4499" s="343"/>
      <c r="AO4499" s="343"/>
      <c r="AP4499" s="343"/>
      <c r="AQ4499" s="343"/>
      <c r="AR4499" s="343"/>
      <c r="AS4499" s="343"/>
      <c r="AT4499" s="343"/>
      <c r="AU4499" s="343"/>
      <c r="AV4499" s="343"/>
      <c r="AW4499" s="343"/>
      <c r="AX4499" s="343"/>
      <c r="AY4499" s="343"/>
      <c r="AZ4499" s="343"/>
      <c r="BA4499" s="343"/>
      <c r="BB4499" s="343"/>
      <c r="BC4499" s="343"/>
      <c r="BD4499" s="343"/>
      <c r="BE4499" s="475"/>
      <c r="BF4499" s="475"/>
      <c r="BG4499" s="475"/>
      <c r="BH4499" s="475"/>
      <c r="BI4499" s="475"/>
      <c r="BJ4499" s="475"/>
      <c r="BK4499" s="475"/>
      <c r="BL4499" s="475"/>
      <c r="BM4499" s="475"/>
      <c r="BN4499" s="475"/>
      <c r="BO4499" s="475"/>
      <c r="BP4499" s="306"/>
      <c r="BQ4499" s="496"/>
      <c r="BR4499" s="496"/>
      <c r="BS4499" s="496"/>
      <c r="BT4499" s="496"/>
      <c r="BU4499" s="496"/>
      <c r="BV4499" s="496"/>
    </row>
    <row r="4500" spans="1:74" s="52" customFormat="1" ht="12.75">
      <c r="A4500" s="45">
        <v>2670.0804681784898</v>
      </c>
      <c r="B4500" s="46" t="s">
        <v>364</v>
      </c>
      <c r="C4500" s="47" t="s">
        <v>400</v>
      </c>
      <c r="D4500" s="48">
        <v>99.990439964604292</v>
      </c>
      <c r="E4500" s="49">
        <v>40.119430000000001</v>
      </c>
      <c r="F4500" s="49">
        <v>9.6000000000000002E-2</v>
      </c>
      <c r="G4500" s="49">
        <v>11.16194</v>
      </c>
      <c r="H4500" s="49">
        <v>0.36599999999999999</v>
      </c>
      <c r="I4500" s="49">
        <v>0.16350000000000001</v>
      </c>
      <c r="J4500" s="49">
        <v>47.616790000000002</v>
      </c>
      <c r="K4500" s="49">
        <v>0.2024</v>
      </c>
      <c r="L4500" s="49">
        <v>99.726060000000004</v>
      </c>
      <c r="M4500" s="47"/>
      <c r="N4500" s="50">
        <v>0.99406259886321424</v>
      </c>
      <c r="O4500" s="50">
        <v>1.8806398221578756E-3</v>
      </c>
      <c r="P4500" s="50">
        <v>0.2312888291189325</v>
      </c>
      <c r="Q4500" s="50">
        <v>7.2943056539619688E-3</v>
      </c>
      <c r="R4500" s="50">
        <v>3.4313299113520393E-3</v>
      </c>
      <c r="S4500" s="50">
        <v>1.7588452907547409</v>
      </c>
      <c r="T4500" s="50">
        <v>5.373127368110229E-3</v>
      </c>
      <c r="U4500" s="50">
        <v>3.0021761214924698</v>
      </c>
      <c r="V4500" s="51">
        <v>88.378229044502092</v>
      </c>
      <c r="X4500" s="49">
        <v>0.25</v>
      </c>
      <c r="Y4500" s="49">
        <v>21.5</v>
      </c>
      <c r="Z4500" s="49">
        <v>0.69</v>
      </c>
      <c r="AA4500" s="49">
        <v>5.27</v>
      </c>
      <c r="AB4500" s="49">
        <v>12.66</v>
      </c>
      <c r="AC4500" s="49">
        <v>0.24</v>
      </c>
      <c r="AD4500" s="49">
        <v>2.65</v>
      </c>
      <c r="AE4500" s="312"/>
      <c r="AF4500" s="465" t="s">
        <v>433</v>
      </c>
      <c r="AG4500" s="343">
        <v>30</v>
      </c>
      <c r="AH4500" s="343">
        <v>15</v>
      </c>
      <c r="AI4500" s="343"/>
      <c r="AJ4500" s="343"/>
      <c r="AK4500" s="343"/>
      <c r="AL4500" s="343"/>
      <c r="AM4500" s="343"/>
      <c r="AN4500" s="343"/>
      <c r="AO4500" s="343"/>
      <c r="AP4500" s="343"/>
      <c r="AQ4500" s="343"/>
      <c r="AR4500" s="343"/>
      <c r="AS4500" s="343"/>
      <c r="AT4500" s="343"/>
      <c r="AU4500" s="343"/>
      <c r="AV4500" s="343"/>
      <c r="AW4500" s="343"/>
      <c r="AX4500" s="343"/>
      <c r="AY4500" s="343"/>
      <c r="AZ4500" s="343"/>
      <c r="BA4500" s="343"/>
      <c r="BB4500" s="343"/>
      <c r="BC4500" s="343"/>
      <c r="BD4500" s="343"/>
      <c r="BE4500" s="475"/>
      <c r="BF4500" s="475"/>
      <c r="BG4500" s="475"/>
      <c r="BH4500" s="475"/>
      <c r="BI4500" s="475"/>
      <c r="BJ4500" s="475"/>
      <c r="BK4500" s="475"/>
      <c r="BL4500" s="475"/>
      <c r="BM4500" s="475"/>
      <c r="BN4500" s="475"/>
      <c r="BO4500" s="475"/>
      <c r="BP4500" s="306"/>
      <c r="BQ4500" s="496"/>
      <c r="BR4500" s="496"/>
      <c r="BS4500" s="496"/>
      <c r="BT4500" s="496"/>
      <c r="BU4500" s="496"/>
      <c r="BV4500" s="496"/>
    </row>
    <row r="4501" spans="1:74" s="52" customFormat="1" ht="12.75">
      <c r="A4501" s="45">
        <v>2670.0804681784898</v>
      </c>
      <c r="B4501" s="46" t="s">
        <v>364</v>
      </c>
      <c r="C4501" s="47" t="s">
        <v>400</v>
      </c>
      <c r="D4501" s="48">
        <v>103.99043996460429</v>
      </c>
      <c r="E4501" s="49">
        <v>40.08907</v>
      </c>
      <c r="F4501" s="49">
        <v>8.6699999999999999E-2</v>
      </c>
      <c r="G4501" s="49">
        <v>11.091989999999999</v>
      </c>
      <c r="H4501" s="49">
        <v>0.36380000000000001</v>
      </c>
      <c r="I4501" s="49">
        <v>0.1731</v>
      </c>
      <c r="J4501" s="49">
        <v>47.475470000000001</v>
      </c>
      <c r="K4501" s="49">
        <v>0.2117</v>
      </c>
      <c r="L4501" s="49">
        <v>99.491829999999979</v>
      </c>
      <c r="M4501" s="47"/>
      <c r="N4501" s="50">
        <v>0.99537974515065086</v>
      </c>
      <c r="O4501" s="50">
        <v>1.7019912780339781E-3</v>
      </c>
      <c r="P4501" s="50">
        <v>0.23031821233929242</v>
      </c>
      <c r="Q4501" s="50">
        <v>7.265565205708E-3</v>
      </c>
      <c r="R4501" s="50">
        <v>3.6403708216330281E-3</v>
      </c>
      <c r="S4501" s="50">
        <v>1.7572786640113747</v>
      </c>
      <c r="T4501" s="50">
        <v>5.6317234865885298E-3</v>
      </c>
      <c r="U4501" s="50">
        <v>3.0012162722932816</v>
      </c>
      <c r="V4501" s="51">
        <v>88.412227092942061</v>
      </c>
      <c r="X4501" s="49">
        <v>0.25</v>
      </c>
      <c r="Y4501" s="49">
        <v>24.21</v>
      </c>
      <c r="Z4501" s="49">
        <v>0.69</v>
      </c>
      <c r="AA4501" s="49">
        <v>5.32</v>
      </c>
      <c r="AB4501" s="49">
        <v>12.06</v>
      </c>
      <c r="AC4501" s="49">
        <v>0.24</v>
      </c>
      <c r="AD4501" s="49">
        <v>2.56</v>
      </c>
      <c r="AE4501" s="312"/>
      <c r="AF4501" s="465" t="s">
        <v>433</v>
      </c>
      <c r="AG4501" s="343">
        <v>30</v>
      </c>
      <c r="AH4501" s="343">
        <v>15</v>
      </c>
      <c r="AI4501" s="343"/>
      <c r="AJ4501" s="343"/>
      <c r="AK4501" s="343"/>
      <c r="AL4501" s="343"/>
      <c r="AM4501" s="343"/>
      <c r="AN4501" s="343"/>
      <c r="AO4501" s="343"/>
      <c r="AP4501" s="343"/>
      <c r="AQ4501" s="343"/>
      <c r="AR4501" s="343"/>
      <c r="AS4501" s="343"/>
      <c r="AT4501" s="343"/>
      <c r="AU4501" s="343"/>
      <c r="AV4501" s="343"/>
      <c r="AW4501" s="343"/>
      <c r="AX4501" s="343"/>
      <c r="AY4501" s="343"/>
      <c r="AZ4501" s="343"/>
      <c r="BA4501" s="343"/>
      <c r="BB4501" s="343"/>
      <c r="BC4501" s="343"/>
      <c r="BD4501" s="343"/>
      <c r="BE4501" s="475"/>
      <c r="BF4501" s="475"/>
      <c r="BG4501" s="475"/>
      <c r="BH4501" s="475"/>
      <c r="BI4501" s="475"/>
      <c r="BJ4501" s="475"/>
      <c r="BK4501" s="475"/>
      <c r="BL4501" s="475"/>
      <c r="BM4501" s="475"/>
      <c r="BN4501" s="475"/>
      <c r="BO4501" s="475"/>
      <c r="BP4501" s="306"/>
      <c r="BQ4501" s="496"/>
      <c r="BR4501" s="496"/>
      <c r="BS4501" s="496"/>
      <c r="BT4501" s="496"/>
      <c r="BU4501" s="496"/>
      <c r="BV4501" s="496"/>
    </row>
    <row r="4502" spans="1:74" s="52" customFormat="1" ht="12.75">
      <c r="A4502" s="45">
        <v>2670.0804681784898</v>
      </c>
      <c r="B4502" s="46" t="s">
        <v>364</v>
      </c>
      <c r="C4502" s="47" t="s">
        <v>400</v>
      </c>
      <c r="D4502" s="48">
        <v>107.99043996460429</v>
      </c>
      <c r="E4502" s="49">
        <v>40.281370000000003</v>
      </c>
      <c r="F4502" s="49">
        <v>9.6799999999999997E-2</v>
      </c>
      <c r="G4502" s="49">
        <v>11.15194</v>
      </c>
      <c r="H4502" s="49">
        <v>0.37819999999999998</v>
      </c>
      <c r="I4502" s="49">
        <v>0.14369999999999999</v>
      </c>
      <c r="J4502" s="49">
        <v>47.74803</v>
      </c>
      <c r="K4502" s="49">
        <v>0.20119999999999999</v>
      </c>
      <c r="L4502" s="49">
        <v>100.00124000000001</v>
      </c>
      <c r="M4502" s="47"/>
      <c r="N4502" s="50">
        <v>0.99496378054950563</v>
      </c>
      <c r="O4502" s="50">
        <v>1.8904004458869356E-3</v>
      </c>
      <c r="P4502" s="50">
        <v>0.23036126612229355</v>
      </c>
      <c r="Q4502" s="50">
        <v>7.5139526776929451E-3</v>
      </c>
      <c r="R4502" s="50">
        <v>3.0063915773582708E-3</v>
      </c>
      <c r="S4502" s="50">
        <v>1.7581950066534582</v>
      </c>
      <c r="T4502" s="50">
        <v>5.3246205325249724E-3</v>
      </c>
      <c r="U4502" s="50">
        <v>3.0012554185587206</v>
      </c>
      <c r="V4502" s="51">
        <v>88.415652638245888</v>
      </c>
      <c r="X4502" s="49">
        <v>0.25</v>
      </c>
      <c r="Y4502" s="49">
        <v>21.35</v>
      </c>
      <c r="Z4502" s="49">
        <v>0.69</v>
      </c>
      <c r="AA4502" s="49">
        <v>5.13</v>
      </c>
      <c r="AB4502" s="49">
        <v>14.48</v>
      </c>
      <c r="AC4502" s="49">
        <v>0.24</v>
      </c>
      <c r="AD4502" s="49">
        <v>2.7</v>
      </c>
      <c r="AE4502" s="312"/>
      <c r="AF4502" s="465" t="s">
        <v>433</v>
      </c>
      <c r="AG4502" s="343">
        <v>30</v>
      </c>
      <c r="AH4502" s="343">
        <v>15</v>
      </c>
      <c r="AI4502" s="343"/>
      <c r="AJ4502" s="343"/>
      <c r="AK4502" s="343"/>
      <c r="AL4502" s="343"/>
      <c r="AM4502" s="343"/>
      <c r="AN4502" s="343"/>
      <c r="AO4502" s="343"/>
      <c r="AP4502" s="343"/>
      <c r="AQ4502" s="343"/>
      <c r="AR4502" s="343"/>
      <c r="AS4502" s="343"/>
      <c r="AT4502" s="343"/>
      <c r="AU4502" s="343"/>
      <c r="AV4502" s="343"/>
      <c r="AW4502" s="343"/>
      <c r="AX4502" s="343"/>
      <c r="AY4502" s="343"/>
      <c r="AZ4502" s="343"/>
      <c r="BA4502" s="343"/>
      <c r="BB4502" s="343"/>
      <c r="BC4502" s="343"/>
      <c r="BD4502" s="343"/>
      <c r="BE4502" s="475"/>
      <c r="BF4502" s="475"/>
      <c r="BG4502" s="475"/>
      <c r="BH4502" s="475"/>
      <c r="BI4502" s="475"/>
      <c r="BJ4502" s="475"/>
      <c r="BK4502" s="475"/>
      <c r="BL4502" s="475"/>
      <c r="BM4502" s="475"/>
      <c r="BN4502" s="475"/>
      <c r="BO4502" s="475"/>
      <c r="BP4502" s="306"/>
      <c r="BQ4502" s="496"/>
      <c r="BR4502" s="496"/>
      <c r="BS4502" s="496"/>
      <c r="BT4502" s="496"/>
      <c r="BU4502" s="496"/>
      <c r="BV4502" s="496"/>
    </row>
    <row r="4503" spans="1:74" s="52" customFormat="1" ht="12.75">
      <c r="A4503" s="45">
        <v>2670.0804681784898</v>
      </c>
      <c r="B4503" s="46" t="s">
        <v>364</v>
      </c>
      <c r="C4503" s="47" t="s">
        <v>400</v>
      </c>
      <c r="D4503" s="48">
        <v>111.99043996460429</v>
      </c>
      <c r="E4503" s="49">
        <v>40.149799999999999</v>
      </c>
      <c r="F4503" s="49">
        <v>9.8100000000000007E-2</v>
      </c>
      <c r="G4503" s="49">
        <v>11.19191</v>
      </c>
      <c r="H4503" s="49">
        <v>0.37609999999999999</v>
      </c>
      <c r="I4503" s="49">
        <v>0.1381</v>
      </c>
      <c r="J4503" s="49">
        <v>47.96002</v>
      </c>
      <c r="K4503" s="49">
        <v>0.21060000000000001</v>
      </c>
      <c r="L4503" s="49">
        <v>100.12463</v>
      </c>
      <c r="M4503" s="47"/>
      <c r="N4503" s="50">
        <v>0.99114454024202747</v>
      </c>
      <c r="O4503" s="50">
        <v>1.9146880606461111E-3</v>
      </c>
      <c r="P4503" s="50">
        <v>0.231054169417203</v>
      </c>
      <c r="Q4503" s="50">
        <v>7.4679402153316164E-3</v>
      </c>
      <c r="R4503" s="50">
        <v>2.8875733471497621E-3</v>
      </c>
      <c r="S4503" s="50">
        <v>1.7649869873336932</v>
      </c>
      <c r="T4503" s="50">
        <v>5.5701850206291877E-3</v>
      </c>
      <c r="U4503" s="50">
        <v>3.0050260836366802</v>
      </c>
      <c r="V4503" s="51">
        <v>88.42437849361248</v>
      </c>
      <c r="X4503" s="49">
        <v>0.25</v>
      </c>
      <c r="Y4503" s="49">
        <v>20.09</v>
      </c>
      <c r="Z4503" s="49">
        <v>0.69</v>
      </c>
      <c r="AA4503" s="49">
        <v>5.12</v>
      </c>
      <c r="AB4503" s="49">
        <v>15</v>
      </c>
      <c r="AC4503" s="49">
        <v>0.24</v>
      </c>
      <c r="AD4503" s="49">
        <v>2.56</v>
      </c>
      <c r="AE4503" s="312"/>
      <c r="AF4503" s="465" t="s">
        <v>433</v>
      </c>
      <c r="AG4503" s="343">
        <v>30</v>
      </c>
      <c r="AH4503" s="343">
        <v>15</v>
      </c>
      <c r="AI4503" s="343"/>
      <c r="AJ4503" s="343"/>
      <c r="AK4503" s="343"/>
      <c r="AL4503" s="343"/>
      <c r="AM4503" s="343"/>
      <c r="AN4503" s="343"/>
      <c r="AO4503" s="343"/>
      <c r="AP4503" s="343"/>
      <c r="AQ4503" s="343"/>
      <c r="AR4503" s="343"/>
      <c r="AS4503" s="343"/>
      <c r="AT4503" s="343"/>
      <c r="AU4503" s="343"/>
      <c r="AV4503" s="343"/>
      <c r="AW4503" s="343"/>
      <c r="AX4503" s="343"/>
      <c r="AY4503" s="343"/>
      <c r="AZ4503" s="343"/>
      <c r="BA4503" s="343"/>
      <c r="BB4503" s="343"/>
      <c r="BC4503" s="343"/>
      <c r="BD4503" s="343"/>
      <c r="BE4503" s="475"/>
      <c r="BF4503" s="475"/>
      <c r="BG4503" s="475"/>
      <c r="BH4503" s="475"/>
      <c r="BI4503" s="475"/>
      <c r="BJ4503" s="475"/>
      <c r="BK4503" s="475"/>
      <c r="BL4503" s="475"/>
      <c r="BM4503" s="475"/>
      <c r="BN4503" s="475"/>
      <c r="BO4503" s="475"/>
      <c r="BP4503" s="306"/>
      <c r="BQ4503" s="496"/>
      <c r="BR4503" s="496"/>
      <c r="BS4503" s="496"/>
      <c r="BT4503" s="496"/>
      <c r="BU4503" s="496"/>
      <c r="BV4503" s="496"/>
    </row>
    <row r="4504" spans="1:74" s="52" customFormat="1" ht="12.75">
      <c r="A4504" s="45">
        <v>2670.0804681784898</v>
      </c>
      <c r="B4504" s="46" t="s">
        <v>364</v>
      </c>
      <c r="C4504" s="47" t="s">
        <v>400</v>
      </c>
      <c r="D4504" s="48">
        <v>115.99043996460429</v>
      </c>
      <c r="E4504" s="49">
        <v>40.291490000000003</v>
      </c>
      <c r="F4504" s="49">
        <v>0.1108</v>
      </c>
      <c r="G4504" s="49">
        <v>11.291840000000001</v>
      </c>
      <c r="H4504" s="49">
        <v>0.39589999999999997</v>
      </c>
      <c r="I4504" s="49">
        <v>0.12959999999999999</v>
      </c>
      <c r="J4504" s="49">
        <v>47.929729999999999</v>
      </c>
      <c r="K4504" s="49">
        <v>0.20660000000000001</v>
      </c>
      <c r="L4504" s="49">
        <v>100.35596</v>
      </c>
      <c r="M4504" s="47"/>
      <c r="N4504" s="50">
        <v>0.99245962133645316</v>
      </c>
      <c r="O4504" s="50">
        <v>2.1578174142637689E-3</v>
      </c>
      <c r="P4504" s="50">
        <v>0.23260563309855933</v>
      </c>
      <c r="Q4504" s="50">
        <v>7.8438433607426698E-3</v>
      </c>
      <c r="R4504" s="50">
        <v>2.7038977162293751E-3</v>
      </c>
      <c r="S4504" s="50">
        <v>1.7600015337494965</v>
      </c>
      <c r="T4504" s="50">
        <v>5.452397159274462E-3</v>
      </c>
      <c r="U4504" s="50">
        <v>3.0032247438350193</v>
      </c>
      <c r="V4504" s="51">
        <v>88.326568479300448</v>
      </c>
      <c r="X4504" s="49">
        <v>0.25</v>
      </c>
      <c r="Y4504" s="49">
        <v>18.52</v>
      </c>
      <c r="Z4504" s="49">
        <v>0.68</v>
      </c>
      <c r="AA4504" s="49">
        <v>4.8899999999999997</v>
      </c>
      <c r="AB4504" s="49">
        <v>15.88</v>
      </c>
      <c r="AC4504" s="49">
        <v>0.24</v>
      </c>
      <c r="AD4504" s="49">
        <v>2.61</v>
      </c>
      <c r="AE4504" s="312"/>
      <c r="AF4504" s="465" t="s">
        <v>433</v>
      </c>
      <c r="AG4504" s="343">
        <v>30</v>
      </c>
      <c r="AH4504" s="343">
        <v>15</v>
      </c>
      <c r="AI4504" s="343"/>
      <c r="AJ4504" s="343"/>
      <c r="AK4504" s="343"/>
      <c r="AL4504" s="343"/>
      <c r="AM4504" s="343"/>
      <c r="AN4504" s="343"/>
      <c r="AO4504" s="343"/>
      <c r="AP4504" s="343"/>
      <c r="AQ4504" s="343"/>
      <c r="AR4504" s="343"/>
      <c r="AS4504" s="343"/>
      <c r="AT4504" s="343"/>
      <c r="AU4504" s="343"/>
      <c r="AV4504" s="343"/>
      <c r="AW4504" s="343"/>
      <c r="AX4504" s="343"/>
      <c r="AY4504" s="343"/>
      <c r="AZ4504" s="343"/>
      <c r="BA4504" s="343"/>
      <c r="BB4504" s="343"/>
      <c r="BC4504" s="343"/>
      <c r="BD4504" s="343"/>
      <c r="BE4504" s="475"/>
      <c r="BF4504" s="475"/>
      <c r="BG4504" s="475"/>
      <c r="BH4504" s="475"/>
      <c r="BI4504" s="475"/>
      <c r="BJ4504" s="475"/>
      <c r="BK4504" s="475"/>
      <c r="BL4504" s="475"/>
      <c r="BM4504" s="475"/>
      <c r="BN4504" s="475"/>
      <c r="BO4504" s="475"/>
      <c r="BP4504" s="306"/>
      <c r="BQ4504" s="496"/>
      <c r="BR4504" s="496"/>
      <c r="BS4504" s="496"/>
      <c r="BT4504" s="496"/>
      <c r="BU4504" s="496"/>
      <c r="BV4504" s="496"/>
    </row>
    <row r="4505" spans="1:74" s="52" customFormat="1" ht="12.75">
      <c r="A4505" s="45">
        <v>2670.0804681784898</v>
      </c>
      <c r="B4505" s="46" t="s">
        <v>364</v>
      </c>
      <c r="C4505" s="47" t="s">
        <v>400</v>
      </c>
      <c r="D4505" s="48">
        <v>119.99043996460429</v>
      </c>
      <c r="E4505" s="49">
        <v>40.068829999999998</v>
      </c>
      <c r="F4505" s="49">
        <v>9.5100000000000004E-2</v>
      </c>
      <c r="G4505" s="49">
        <v>11.032030000000001</v>
      </c>
      <c r="H4505" s="49">
        <v>0.34389999999999998</v>
      </c>
      <c r="I4505" s="49">
        <v>0.15210000000000001</v>
      </c>
      <c r="J4505" s="49">
        <v>47.697560000000003</v>
      </c>
      <c r="K4505" s="49">
        <v>0.21340000000000001</v>
      </c>
      <c r="L4505" s="49">
        <v>99.602919999999997</v>
      </c>
      <c r="M4505" s="47"/>
      <c r="N4505" s="50">
        <v>0.99346864376556887</v>
      </c>
      <c r="O4505" s="50">
        <v>1.8642469231091971E-3</v>
      </c>
      <c r="P4505" s="50">
        <v>0.22874885619145552</v>
      </c>
      <c r="Q4505" s="50">
        <v>6.8584120092015938E-3</v>
      </c>
      <c r="R4505" s="50">
        <v>3.1942025808622937E-3</v>
      </c>
      <c r="S4505" s="50">
        <v>1.7629995908741305</v>
      </c>
      <c r="T4505" s="50">
        <v>5.6689100438842219E-3</v>
      </c>
      <c r="U4505" s="50">
        <v>3.0028028623882119</v>
      </c>
      <c r="V4505" s="51">
        <v>88.515173362958166</v>
      </c>
      <c r="X4505" s="49">
        <v>0.25</v>
      </c>
      <c r="Y4505" s="49">
        <v>21.64</v>
      </c>
      <c r="Z4505" s="49">
        <v>0.69</v>
      </c>
      <c r="AA4505" s="49">
        <v>5.57</v>
      </c>
      <c r="AB4505" s="49">
        <v>13.91</v>
      </c>
      <c r="AC4505" s="49">
        <v>0.24</v>
      </c>
      <c r="AD4505" s="49">
        <v>2.52</v>
      </c>
      <c r="AE4505" s="312"/>
      <c r="AF4505" s="465" t="s">
        <v>433</v>
      </c>
      <c r="AG4505" s="343">
        <v>30</v>
      </c>
      <c r="AH4505" s="343">
        <v>15</v>
      </c>
      <c r="AI4505" s="343"/>
      <c r="AJ4505" s="343"/>
      <c r="AK4505" s="343"/>
      <c r="AL4505" s="343"/>
      <c r="AM4505" s="343"/>
      <c r="AN4505" s="343"/>
      <c r="AO4505" s="343"/>
      <c r="AP4505" s="343"/>
      <c r="AQ4505" s="343"/>
      <c r="AR4505" s="343"/>
      <c r="AS4505" s="343"/>
      <c r="AT4505" s="343"/>
      <c r="AU4505" s="343"/>
      <c r="AV4505" s="343"/>
      <c r="AW4505" s="343"/>
      <c r="AX4505" s="343"/>
      <c r="AY4505" s="343"/>
      <c r="AZ4505" s="343"/>
      <c r="BA4505" s="343"/>
      <c r="BB4505" s="343"/>
      <c r="BC4505" s="343"/>
      <c r="BD4505" s="343"/>
      <c r="BE4505" s="475"/>
      <c r="BF4505" s="475"/>
      <c r="BG4505" s="475"/>
      <c r="BH4505" s="475"/>
      <c r="BI4505" s="475"/>
      <c r="BJ4505" s="475"/>
      <c r="BK4505" s="475"/>
      <c r="BL4505" s="475"/>
      <c r="BM4505" s="475"/>
      <c r="BN4505" s="475"/>
      <c r="BO4505" s="475"/>
      <c r="BP4505" s="306"/>
      <c r="BQ4505" s="496"/>
      <c r="BR4505" s="496"/>
      <c r="BS4505" s="496"/>
      <c r="BT4505" s="496"/>
      <c r="BU4505" s="496"/>
      <c r="BV4505" s="496"/>
    </row>
    <row r="4506" spans="1:74" s="52" customFormat="1" ht="12.75">
      <c r="A4506" s="45">
        <v>2670.0804681784898</v>
      </c>
      <c r="B4506" s="46" t="s">
        <v>364</v>
      </c>
      <c r="C4506" s="47" t="s">
        <v>400</v>
      </c>
      <c r="D4506" s="48">
        <v>123.99043996460429</v>
      </c>
      <c r="E4506" s="49">
        <v>40.240879999999997</v>
      </c>
      <c r="F4506" s="49">
        <v>8.5500000000000007E-2</v>
      </c>
      <c r="G4506" s="49">
        <v>11.16194</v>
      </c>
      <c r="H4506" s="49">
        <v>0.39460000000000001</v>
      </c>
      <c r="I4506" s="49">
        <v>0.14130000000000001</v>
      </c>
      <c r="J4506" s="49">
        <v>47.707650000000001</v>
      </c>
      <c r="K4506" s="49">
        <v>0.2059</v>
      </c>
      <c r="L4506" s="49">
        <v>99.93777</v>
      </c>
      <c r="M4506" s="47"/>
      <c r="N4506" s="50">
        <v>0.99484474392995803</v>
      </c>
      <c r="O4506" s="50">
        <v>1.6712036293533513E-3</v>
      </c>
      <c r="P4506" s="50">
        <v>0.23077221473218903</v>
      </c>
      <c r="Q4506" s="50">
        <v>7.8467318883542955E-3</v>
      </c>
      <c r="R4506" s="50">
        <v>2.9588008950949224E-3</v>
      </c>
      <c r="S4506" s="50">
        <v>1.7582653207490173</v>
      </c>
      <c r="T4506" s="50">
        <v>5.4538329873679908E-3</v>
      </c>
      <c r="U4506" s="50">
        <v>3.0018128488113351</v>
      </c>
      <c r="V4506" s="51">
        <v>88.397794882419916</v>
      </c>
      <c r="X4506" s="49">
        <v>0.25</v>
      </c>
      <c r="Y4506" s="49">
        <v>23.97</v>
      </c>
      <c r="Z4506" s="49">
        <v>0.69</v>
      </c>
      <c r="AA4506" s="49">
        <v>4.9000000000000004</v>
      </c>
      <c r="AB4506" s="49">
        <v>14.52</v>
      </c>
      <c r="AC4506" s="49">
        <v>0.24</v>
      </c>
      <c r="AD4506" s="49">
        <v>2.62</v>
      </c>
      <c r="AE4506" s="312"/>
      <c r="AF4506" s="465" t="s">
        <v>433</v>
      </c>
      <c r="AG4506" s="343">
        <v>30</v>
      </c>
      <c r="AH4506" s="343">
        <v>15</v>
      </c>
      <c r="AI4506" s="343"/>
      <c r="AJ4506" s="343"/>
      <c r="AK4506" s="343"/>
      <c r="AL4506" s="343"/>
      <c r="AM4506" s="343"/>
      <c r="AN4506" s="343"/>
      <c r="AO4506" s="343"/>
      <c r="AP4506" s="343"/>
      <c r="AQ4506" s="343"/>
      <c r="AR4506" s="343"/>
      <c r="AS4506" s="343"/>
      <c r="AT4506" s="343"/>
      <c r="AU4506" s="343"/>
      <c r="AV4506" s="343"/>
      <c r="AW4506" s="343"/>
      <c r="AX4506" s="343"/>
      <c r="AY4506" s="343"/>
      <c r="AZ4506" s="343"/>
      <c r="BA4506" s="343"/>
      <c r="BB4506" s="343"/>
      <c r="BC4506" s="343"/>
      <c r="BD4506" s="343"/>
      <c r="BE4506" s="475"/>
      <c r="BF4506" s="475"/>
      <c r="BG4506" s="475"/>
      <c r="BH4506" s="475"/>
      <c r="BI4506" s="475"/>
      <c r="BJ4506" s="475"/>
      <c r="BK4506" s="475"/>
      <c r="BL4506" s="475"/>
      <c r="BM4506" s="475"/>
      <c r="BN4506" s="475"/>
      <c r="BO4506" s="475"/>
      <c r="BP4506" s="306"/>
      <c r="BQ4506" s="496"/>
      <c r="BR4506" s="496"/>
      <c r="BS4506" s="496"/>
      <c r="BT4506" s="496"/>
      <c r="BU4506" s="496"/>
      <c r="BV4506" s="496"/>
    </row>
    <row r="4507" spans="1:74" s="52" customFormat="1" ht="12.75">
      <c r="A4507" s="45">
        <v>2670.0804681784898</v>
      </c>
      <c r="B4507" s="46" t="s">
        <v>364</v>
      </c>
      <c r="C4507" s="47" t="s">
        <v>400</v>
      </c>
      <c r="D4507" s="48">
        <v>127.99043996460429</v>
      </c>
      <c r="E4507" s="49">
        <v>40.301609999999997</v>
      </c>
      <c r="F4507" s="49">
        <v>9.3500009999999995E-2</v>
      </c>
      <c r="G4507" s="49">
        <v>11.052020000000001</v>
      </c>
      <c r="H4507" s="49">
        <v>0.38350000000000001</v>
      </c>
      <c r="I4507" s="49">
        <v>0.1237</v>
      </c>
      <c r="J4507" s="49">
        <v>47.697560000000003</v>
      </c>
      <c r="K4507" s="49">
        <v>0.2089</v>
      </c>
      <c r="L4507" s="49">
        <v>99.860790009999988</v>
      </c>
      <c r="M4507" s="47"/>
      <c r="N4507" s="50">
        <v>0.99626701829860209</v>
      </c>
      <c r="O4507" s="50">
        <v>1.8274286503491299E-3</v>
      </c>
      <c r="P4507" s="50">
        <v>0.22848148525555007</v>
      </c>
      <c r="Q4507" s="50">
        <v>7.6253997837091555E-3</v>
      </c>
      <c r="R4507" s="50">
        <v>2.5900538638680636E-3</v>
      </c>
      <c r="S4507" s="50">
        <v>1.7577538815642055</v>
      </c>
      <c r="T4507" s="50">
        <v>5.5328569844160687E-3</v>
      </c>
      <c r="U4507" s="50">
        <v>3.0000781244007002</v>
      </c>
      <c r="V4507" s="51">
        <v>88.496756775538572</v>
      </c>
      <c r="X4507" s="49">
        <v>0.25</v>
      </c>
      <c r="Y4507" s="49">
        <v>21.42</v>
      </c>
      <c r="Z4507" s="49">
        <v>0.69</v>
      </c>
      <c r="AA4507" s="49">
        <v>5.08</v>
      </c>
      <c r="AB4507" s="49">
        <v>16.88</v>
      </c>
      <c r="AC4507" s="49">
        <v>0.24</v>
      </c>
      <c r="AD4507" s="49">
        <v>2.61</v>
      </c>
      <c r="AE4507" s="312"/>
      <c r="AF4507" s="465" t="s">
        <v>433</v>
      </c>
      <c r="AG4507" s="343">
        <v>30</v>
      </c>
      <c r="AH4507" s="343">
        <v>15</v>
      </c>
      <c r="AI4507" s="343"/>
      <c r="AJ4507" s="343"/>
      <c r="AK4507" s="343"/>
      <c r="AL4507" s="343"/>
      <c r="AM4507" s="343"/>
      <c r="AN4507" s="343"/>
      <c r="AO4507" s="343"/>
      <c r="AP4507" s="343"/>
      <c r="AQ4507" s="343"/>
      <c r="AR4507" s="343"/>
      <c r="AS4507" s="343"/>
      <c r="AT4507" s="343"/>
      <c r="AU4507" s="343"/>
      <c r="AV4507" s="343"/>
      <c r="AW4507" s="343"/>
      <c r="AX4507" s="343"/>
      <c r="AY4507" s="343"/>
      <c r="AZ4507" s="343"/>
      <c r="BA4507" s="343"/>
      <c r="BB4507" s="343"/>
      <c r="BC4507" s="343"/>
      <c r="BD4507" s="343"/>
      <c r="BE4507" s="475"/>
      <c r="BF4507" s="475"/>
      <c r="BG4507" s="475"/>
      <c r="BH4507" s="475"/>
      <c r="BI4507" s="475"/>
      <c r="BJ4507" s="475"/>
      <c r="BK4507" s="475"/>
      <c r="BL4507" s="475"/>
      <c r="BM4507" s="475"/>
      <c r="BN4507" s="475"/>
      <c r="BO4507" s="475"/>
      <c r="BP4507" s="306"/>
      <c r="BQ4507" s="496"/>
      <c r="BR4507" s="496"/>
      <c r="BS4507" s="496"/>
      <c r="BT4507" s="496"/>
      <c r="BU4507" s="496"/>
      <c r="BV4507" s="496"/>
    </row>
    <row r="4508" spans="1:74" s="52" customFormat="1" ht="12.75">
      <c r="A4508" s="45">
        <v>2670.0804681784898</v>
      </c>
      <c r="B4508" s="46" t="s">
        <v>364</v>
      </c>
      <c r="C4508" s="47" t="s">
        <v>400</v>
      </c>
      <c r="D4508" s="48">
        <v>131.99043996460429</v>
      </c>
      <c r="E4508" s="49">
        <v>40.261119999999998</v>
      </c>
      <c r="F4508" s="49">
        <v>9.1600000000000001E-2</v>
      </c>
      <c r="G4508" s="49">
        <v>11.111969999999999</v>
      </c>
      <c r="H4508" s="49">
        <v>0.34860000000000002</v>
      </c>
      <c r="I4508" s="49">
        <v>0.15049999999999999</v>
      </c>
      <c r="J4508" s="49">
        <v>47.859070000000003</v>
      </c>
      <c r="K4508" s="49">
        <v>0.21129999999999999</v>
      </c>
      <c r="L4508" s="49">
        <v>100.03415999999999</v>
      </c>
      <c r="M4508" s="47"/>
      <c r="N4508" s="50">
        <v>0.99402136688981368</v>
      </c>
      <c r="O4508" s="50">
        <v>1.7880545184649397E-3</v>
      </c>
      <c r="P4508" s="50">
        <v>0.22943354841941857</v>
      </c>
      <c r="Q4508" s="50">
        <v>6.9227897645140991E-3</v>
      </c>
      <c r="R4508" s="50">
        <v>3.1472562661277316E-3</v>
      </c>
      <c r="S4508" s="50">
        <v>1.7615000847700439</v>
      </c>
      <c r="T4508" s="50">
        <v>5.5894234448741571E-3</v>
      </c>
      <c r="U4508" s="50">
        <v>3.0024025240732573</v>
      </c>
      <c r="V4508" s="51">
        <v>88.476082547670487</v>
      </c>
      <c r="X4508" s="49">
        <v>0.25</v>
      </c>
      <c r="Y4508" s="49">
        <v>21.97</v>
      </c>
      <c r="Z4508" s="49">
        <v>0.69</v>
      </c>
      <c r="AA4508" s="49">
        <v>5.51</v>
      </c>
      <c r="AB4508" s="49">
        <v>13.8</v>
      </c>
      <c r="AC4508" s="49">
        <v>0.24</v>
      </c>
      <c r="AD4508" s="49">
        <v>2.57</v>
      </c>
      <c r="AE4508" s="312"/>
      <c r="AF4508" s="465" t="s">
        <v>433</v>
      </c>
      <c r="AG4508" s="343">
        <v>30</v>
      </c>
      <c r="AH4508" s="343">
        <v>15</v>
      </c>
      <c r="AI4508" s="343"/>
      <c r="AJ4508" s="343"/>
      <c r="AK4508" s="343"/>
      <c r="AL4508" s="343"/>
      <c r="AM4508" s="343"/>
      <c r="AN4508" s="343"/>
      <c r="AO4508" s="343"/>
      <c r="AP4508" s="343"/>
      <c r="AQ4508" s="343"/>
      <c r="AR4508" s="343"/>
      <c r="AS4508" s="343"/>
      <c r="AT4508" s="343"/>
      <c r="AU4508" s="343"/>
      <c r="AV4508" s="343"/>
      <c r="AW4508" s="343"/>
      <c r="AX4508" s="343"/>
      <c r="AY4508" s="343"/>
      <c r="AZ4508" s="343"/>
      <c r="BA4508" s="343"/>
      <c r="BB4508" s="343"/>
      <c r="BC4508" s="343"/>
      <c r="BD4508" s="343"/>
      <c r="BE4508" s="475"/>
      <c r="BF4508" s="475"/>
      <c r="BG4508" s="475"/>
      <c r="BH4508" s="475"/>
      <c r="BI4508" s="475"/>
      <c r="BJ4508" s="475"/>
      <c r="BK4508" s="475"/>
      <c r="BL4508" s="475"/>
      <c r="BM4508" s="475"/>
      <c r="BN4508" s="475"/>
      <c r="BO4508" s="475"/>
      <c r="BP4508" s="306"/>
      <c r="BQ4508" s="496"/>
      <c r="BR4508" s="496"/>
      <c r="BS4508" s="496"/>
      <c r="BT4508" s="496"/>
      <c r="BU4508" s="496"/>
      <c r="BV4508" s="496"/>
    </row>
    <row r="4509" spans="1:74" s="52" customFormat="1" ht="12.75">
      <c r="A4509" s="45">
        <v>2670.0804681784898</v>
      </c>
      <c r="B4509" s="46" t="s">
        <v>364</v>
      </c>
      <c r="C4509" s="47" t="s">
        <v>400</v>
      </c>
      <c r="D4509" s="48">
        <v>135.99043996460429</v>
      </c>
      <c r="E4509" s="49">
        <v>40.08907</v>
      </c>
      <c r="F4509" s="49">
        <v>9.9199999999999997E-2</v>
      </c>
      <c r="G4509" s="49">
        <v>11.101979999999999</v>
      </c>
      <c r="H4509" s="49">
        <v>0.38890000000000002</v>
      </c>
      <c r="I4509" s="49">
        <v>0.1575</v>
      </c>
      <c r="J4509" s="49">
        <v>47.970109999999998</v>
      </c>
      <c r="K4509" s="49">
        <v>0.20419999999999999</v>
      </c>
      <c r="L4509" s="49">
        <v>100.01096</v>
      </c>
      <c r="M4509" s="47"/>
      <c r="N4509" s="50">
        <v>0.99061831127312205</v>
      </c>
      <c r="O4509" s="50">
        <v>1.938061067119149E-3</v>
      </c>
      <c r="P4509" s="50">
        <v>0.2294229209065845</v>
      </c>
      <c r="Q4509" s="50">
        <v>7.7296922916039847E-3</v>
      </c>
      <c r="R4509" s="50">
        <v>3.2964513252216588E-3</v>
      </c>
      <c r="S4509" s="50">
        <v>1.7670939092256719</v>
      </c>
      <c r="T4509" s="50">
        <v>5.4062205033163519E-3</v>
      </c>
      <c r="U4509" s="50">
        <v>3.0055055665926393</v>
      </c>
      <c r="V4509" s="51">
        <v>88.508841125502229</v>
      </c>
      <c r="X4509" s="49">
        <v>0.25</v>
      </c>
      <c r="Y4509" s="49">
        <v>20.82</v>
      </c>
      <c r="Z4509" s="49">
        <v>0.69</v>
      </c>
      <c r="AA4509" s="49">
        <v>4.93</v>
      </c>
      <c r="AB4509" s="49">
        <v>12.99</v>
      </c>
      <c r="AC4509" s="49">
        <v>0.24</v>
      </c>
      <c r="AD4509" s="49">
        <v>2.64</v>
      </c>
      <c r="AE4509" s="312"/>
      <c r="AF4509" s="465" t="s">
        <v>433</v>
      </c>
      <c r="AG4509" s="343">
        <v>30</v>
      </c>
      <c r="AH4509" s="343">
        <v>15</v>
      </c>
      <c r="AI4509" s="343"/>
      <c r="AJ4509" s="343"/>
      <c r="AK4509" s="343"/>
      <c r="AL4509" s="343"/>
      <c r="AM4509" s="343"/>
      <c r="AN4509" s="343"/>
      <c r="AO4509" s="343"/>
      <c r="AP4509" s="343"/>
      <c r="AQ4509" s="343"/>
      <c r="AR4509" s="343"/>
      <c r="AS4509" s="343"/>
      <c r="AT4509" s="343"/>
      <c r="AU4509" s="343"/>
      <c r="AV4509" s="343"/>
      <c r="AW4509" s="343"/>
      <c r="AX4509" s="343"/>
      <c r="AY4509" s="343"/>
      <c r="AZ4509" s="343"/>
      <c r="BA4509" s="343"/>
      <c r="BB4509" s="343"/>
      <c r="BC4509" s="343"/>
      <c r="BD4509" s="343"/>
      <c r="BE4509" s="475"/>
      <c r="BF4509" s="475"/>
      <c r="BG4509" s="475"/>
      <c r="BH4509" s="475"/>
      <c r="BI4509" s="475"/>
      <c r="BJ4509" s="475"/>
      <c r="BK4509" s="475"/>
      <c r="BL4509" s="475"/>
      <c r="BM4509" s="475"/>
      <c r="BN4509" s="475"/>
      <c r="BO4509" s="475"/>
      <c r="BP4509" s="306"/>
      <c r="BQ4509" s="496"/>
      <c r="BR4509" s="496"/>
      <c r="BS4509" s="496"/>
      <c r="BT4509" s="496"/>
      <c r="BU4509" s="496"/>
      <c r="BV4509" s="496"/>
    </row>
    <row r="4510" spans="1:74" s="52" customFormat="1" ht="12.75">
      <c r="A4510" s="45">
        <v>2670.0804681784898</v>
      </c>
      <c r="B4510" s="46" t="s">
        <v>364</v>
      </c>
      <c r="C4510" s="47" t="s">
        <v>400</v>
      </c>
      <c r="D4510" s="48">
        <v>139.99043996460429</v>
      </c>
      <c r="E4510" s="49">
        <v>40.261119999999998</v>
      </c>
      <c r="F4510" s="49">
        <v>7.2999999999999995E-2</v>
      </c>
      <c r="G4510" s="49">
        <v>11.24188</v>
      </c>
      <c r="H4510" s="49">
        <v>0.3841</v>
      </c>
      <c r="I4510" s="49">
        <v>0.13569999999999999</v>
      </c>
      <c r="J4510" s="49">
        <v>47.879260000000002</v>
      </c>
      <c r="K4510" s="49">
        <v>0.2014</v>
      </c>
      <c r="L4510" s="49">
        <v>100.17646000000001</v>
      </c>
      <c r="M4510" s="47"/>
      <c r="N4510" s="50">
        <v>0.99340798697801802</v>
      </c>
      <c r="O4510" s="50">
        <v>1.4240986360200345E-3</v>
      </c>
      <c r="P4510" s="50">
        <v>0.23197262365031598</v>
      </c>
      <c r="Q4510" s="50">
        <v>7.6230715284835273E-3</v>
      </c>
      <c r="R4510" s="50">
        <v>2.836007546668442E-3</v>
      </c>
      <c r="S4510" s="50">
        <v>1.7611557716557411</v>
      </c>
      <c r="T4510" s="50">
        <v>5.3242557546946557E-3</v>
      </c>
      <c r="U4510" s="50">
        <v>3.0037438157499414</v>
      </c>
      <c r="V4510" s="51">
        <v>88.361380822398289</v>
      </c>
      <c r="X4510" s="49">
        <v>0.25</v>
      </c>
      <c r="Y4510" s="49">
        <v>27.93</v>
      </c>
      <c r="Z4510" s="49">
        <v>0.69</v>
      </c>
      <c r="AA4510" s="49">
        <v>5.07</v>
      </c>
      <c r="AB4510" s="49">
        <v>14.95</v>
      </c>
      <c r="AC4510" s="49">
        <v>0.24</v>
      </c>
      <c r="AD4510" s="49">
        <v>2.65</v>
      </c>
      <c r="AE4510" s="312"/>
      <c r="AF4510" s="465" t="s">
        <v>433</v>
      </c>
      <c r="AG4510" s="343">
        <v>30</v>
      </c>
      <c r="AH4510" s="343">
        <v>15</v>
      </c>
      <c r="AI4510" s="343"/>
      <c r="AJ4510" s="343"/>
      <c r="AK4510" s="343"/>
      <c r="AL4510" s="343"/>
      <c r="AM4510" s="343"/>
      <c r="AN4510" s="343"/>
      <c r="AO4510" s="343"/>
      <c r="AP4510" s="343"/>
      <c r="AQ4510" s="343"/>
      <c r="AR4510" s="343"/>
      <c r="AS4510" s="343"/>
      <c r="AT4510" s="343"/>
      <c r="AU4510" s="343"/>
      <c r="AV4510" s="343"/>
      <c r="AW4510" s="343"/>
      <c r="AX4510" s="343"/>
      <c r="AY4510" s="343"/>
      <c r="AZ4510" s="343"/>
      <c r="BA4510" s="343"/>
      <c r="BB4510" s="343"/>
      <c r="BC4510" s="343"/>
      <c r="BD4510" s="343"/>
      <c r="BE4510" s="475"/>
      <c r="BF4510" s="475"/>
      <c r="BG4510" s="475"/>
      <c r="BH4510" s="475"/>
      <c r="BI4510" s="475"/>
      <c r="BJ4510" s="475"/>
      <c r="BK4510" s="475"/>
      <c r="BL4510" s="475"/>
      <c r="BM4510" s="475"/>
      <c r="BN4510" s="475"/>
      <c r="BO4510" s="475"/>
      <c r="BP4510" s="306"/>
      <c r="BQ4510" s="496"/>
      <c r="BR4510" s="496"/>
      <c r="BS4510" s="496"/>
      <c r="BT4510" s="496"/>
      <c r="BU4510" s="496"/>
      <c r="BV4510" s="496"/>
    </row>
    <row r="4511" spans="1:74" s="52" customFormat="1" ht="12.75">
      <c r="A4511" s="45">
        <v>2670.0804681784898</v>
      </c>
      <c r="B4511" s="46" t="s">
        <v>364</v>
      </c>
      <c r="C4511" s="47" t="s">
        <v>400</v>
      </c>
      <c r="D4511" s="48">
        <v>143.99043996460429</v>
      </c>
      <c r="E4511" s="49">
        <v>40.352209999999999</v>
      </c>
      <c r="F4511" s="49">
        <v>8.5900000000000004E-2</v>
      </c>
      <c r="G4511" s="49">
        <v>11.2119</v>
      </c>
      <c r="H4511" s="49">
        <v>0.36</v>
      </c>
      <c r="I4511" s="49">
        <v>0.1673</v>
      </c>
      <c r="J4511" s="49">
        <v>47.869160000000001</v>
      </c>
      <c r="K4511" s="49">
        <v>0.19980000000000001</v>
      </c>
      <c r="L4511" s="49">
        <v>100.24627</v>
      </c>
      <c r="M4511" s="47"/>
      <c r="N4511" s="50">
        <v>0.99456159215833639</v>
      </c>
      <c r="O4511" s="50">
        <v>1.6739132132900089E-3</v>
      </c>
      <c r="P4511" s="50">
        <v>0.23109979926837229</v>
      </c>
      <c r="Q4511" s="50">
        <v>7.1369187373472353E-3</v>
      </c>
      <c r="R4511" s="50">
        <v>3.4925773953723097E-3</v>
      </c>
      <c r="S4511" s="50">
        <v>1.7588496263169202</v>
      </c>
      <c r="T4511" s="50">
        <v>5.2761543254451872E-3</v>
      </c>
      <c r="U4511" s="50">
        <v>3.0020905814150836</v>
      </c>
      <c r="V4511" s="51">
        <v>88.386649615459433</v>
      </c>
      <c r="X4511" s="49">
        <v>0.25</v>
      </c>
      <c r="Y4511" s="49">
        <v>23.76</v>
      </c>
      <c r="Z4511" s="49">
        <v>0.69</v>
      </c>
      <c r="AA4511" s="49">
        <v>5.33</v>
      </c>
      <c r="AB4511" s="49">
        <v>12.34</v>
      </c>
      <c r="AC4511" s="49">
        <v>0.24</v>
      </c>
      <c r="AD4511" s="49">
        <v>2.72</v>
      </c>
      <c r="AE4511" s="312"/>
      <c r="AF4511" s="465" t="s">
        <v>433</v>
      </c>
      <c r="AG4511" s="343">
        <v>30</v>
      </c>
      <c r="AH4511" s="343">
        <v>15</v>
      </c>
      <c r="AI4511" s="343"/>
      <c r="AJ4511" s="343"/>
      <c r="AK4511" s="343"/>
      <c r="AL4511" s="343"/>
      <c r="AM4511" s="343"/>
      <c r="AN4511" s="343"/>
      <c r="AO4511" s="343"/>
      <c r="AP4511" s="343"/>
      <c r="AQ4511" s="343"/>
      <c r="AR4511" s="343"/>
      <c r="AS4511" s="343"/>
      <c r="AT4511" s="343"/>
      <c r="AU4511" s="343"/>
      <c r="AV4511" s="343"/>
      <c r="AW4511" s="343"/>
      <c r="AX4511" s="343"/>
      <c r="AY4511" s="343"/>
      <c r="AZ4511" s="343"/>
      <c r="BA4511" s="343"/>
      <c r="BB4511" s="343"/>
      <c r="BC4511" s="343"/>
      <c r="BD4511" s="343"/>
      <c r="BE4511" s="475"/>
      <c r="BF4511" s="475"/>
      <c r="BG4511" s="475"/>
      <c r="BH4511" s="475"/>
      <c r="BI4511" s="475"/>
      <c r="BJ4511" s="475"/>
      <c r="BK4511" s="475"/>
      <c r="BL4511" s="475"/>
      <c r="BM4511" s="475"/>
      <c r="BN4511" s="475"/>
      <c r="BO4511" s="475"/>
      <c r="BP4511" s="306"/>
      <c r="BQ4511" s="496"/>
      <c r="BR4511" s="496"/>
      <c r="BS4511" s="496"/>
      <c r="BT4511" s="496"/>
      <c r="BU4511" s="496"/>
      <c r="BV4511" s="496"/>
    </row>
    <row r="4512" spans="1:74" s="52" customFormat="1" ht="12.75">
      <c r="A4512" s="45">
        <v>2670.0804681784898</v>
      </c>
      <c r="B4512" s="46" t="s">
        <v>364</v>
      </c>
      <c r="C4512" s="47" t="s">
        <v>400</v>
      </c>
      <c r="D4512" s="48">
        <v>147.99043996460429</v>
      </c>
      <c r="E4512" s="49">
        <v>40.078949999999999</v>
      </c>
      <c r="F4512" s="49">
        <v>5.5300000000000002E-2</v>
      </c>
      <c r="G4512" s="49">
        <v>11.121969999999999</v>
      </c>
      <c r="H4512" s="49">
        <v>0.37330000000000002</v>
      </c>
      <c r="I4512" s="49">
        <v>0.1542</v>
      </c>
      <c r="J4512" s="49">
        <v>47.869160000000001</v>
      </c>
      <c r="K4512" s="49">
        <v>0.20419999999999999</v>
      </c>
      <c r="L4512" s="49">
        <v>99.857080000000011</v>
      </c>
      <c r="M4512" s="47"/>
      <c r="N4512" s="50">
        <v>0.9920442809590464</v>
      </c>
      <c r="O4512" s="50">
        <v>1.0822192854657532E-3</v>
      </c>
      <c r="P4512" s="50">
        <v>0.23022497572708756</v>
      </c>
      <c r="Q4512" s="50">
        <v>7.432186598350661E-3</v>
      </c>
      <c r="R4512" s="50">
        <v>3.2328446486336471E-3</v>
      </c>
      <c r="S4512" s="50">
        <v>1.7663594035877206</v>
      </c>
      <c r="T4512" s="50">
        <v>5.4153696637175858E-3</v>
      </c>
      <c r="U4512" s="50">
        <v>3.0057912804700218</v>
      </c>
      <c r="V4512" s="51">
        <v>88.469058552581856</v>
      </c>
      <c r="X4512" s="49">
        <v>0.25</v>
      </c>
      <c r="Y4512" s="49">
        <v>36.76</v>
      </c>
      <c r="Z4512" s="49">
        <v>0.69</v>
      </c>
      <c r="AA4512" s="49">
        <v>5.12</v>
      </c>
      <c r="AB4512" s="49">
        <v>13.37</v>
      </c>
      <c r="AC4512" s="49">
        <v>0.24</v>
      </c>
      <c r="AD4512" s="49">
        <v>2.66</v>
      </c>
      <c r="AE4512" s="312"/>
      <c r="AF4512" s="465" t="s">
        <v>433</v>
      </c>
      <c r="AG4512" s="343">
        <v>30</v>
      </c>
      <c r="AH4512" s="343">
        <v>15</v>
      </c>
      <c r="AI4512" s="343"/>
      <c r="AJ4512" s="343"/>
      <c r="AK4512" s="343"/>
      <c r="AL4512" s="343"/>
      <c r="AM4512" s="343"/>
      <c r="AN4512" s="343"/>
      <c r="AO4512" s="343"/>
      <c r="AP4512" s="343"/>
      <c r="AQ4512" s="343"/>
      <c r="AR4512" s="343"/>
      <c r="AS4512" s="343"/>
      <c r="AT4512" s="343"/>
      <c r="AU4512" s="343"/>
      <c r="AV4512" s="343"/>
      <c r="AW4512" s="343"/>
      <c r="AX4512" s="343"/>
      <c r="AY4512" s="343"/>
      <c r="AZ4512" s="343"/>
      <c r="BA4512" s="343"/>
      <c r="BB4512" s="343"/>
      <c r="BC4512" s="343"/>
      <c r="BD4512" s="343"/>
      <c r="BE4512" s="475"/>
      <c r="BF4512" s="475"/>
      <c r="BG4512" s="475"/>
      <c r="BH4512" s="475"/>
      <c r="BI4512" s="475"/>
      <c r="BJ4512" s="475"/>
      <c r="BK4512" s="475"/>
      <c r="BL4512" s="475"/>
      <c r="BM4512" s="475"/>
      <c r="BN4512" s="475"/>
      <c r="BO4512" s="475"/>
      <c r="BP4512" s="306"/>
      <c r="BQ4512" s="496"/>
      <c r="BR4512" s="496"/>
      <c r="BS4512" s="496"/>
      <c r="BT4512" s="496"/>
      <c r="BU4512" s="496"/>
      <c r="BV4512" s="496"/>
    </row>
    <row r="4513" spans="1:74" s="52" customFormat="1" ht="12.75">
      <c r="A4513" s="45">
        <v>2670.0804681784898</v>
      </c>
      <c r="B4513" s="46" t="s">
        <v>364</v>
      </c>
      <c r="C4513" s="47" t="s">
        <v>400</v>
      </c>
      <c r="D4513" s="48">
        <v>151.99043996460429</v>
      </c>
      <c r="E4513" s="49">
        <v>40.251010000000001</v>
      </c>
      <c r="F4513" s="49">
        <v>6.4600000000000005E-2</v>
      </c>
      <c r="G4513" s="49">
        <v>11.101979999999999</v>
      </c>
      <c r="H4513" s="49">
        <v>0.40739999999999998</v>
      </c>
      <c r="I4513" s="49">
        <v>0.18260000000000001</v>
      </c>
      <c r="J4513" s="49">
        <v>47.899450000000002</v>
      </c>
      <c r="K4513" s="49">
        <v>0.21249999999999999</v>
      </c>
      <c r="L4513" s="49">
        <v>100.11954</v>
      </c>
      <c r="M4513" s="47"/>
      <c r="N4513" s="50">
        <v>0.99350591592461679</v>
      </c>
      <c r="O4513" s="50">
        <v>1.2606705517122295E-3</v>
      </c>
      <c r="P4513" s="50">
        <v>0.22916596061680916</v>
      </c>
      <c r="Q4513" s="50">
        <v>8.0883249753638323E-3</v>
      </c>
      <c r="R4513" s="50">
        <v>3.817510036619693E-3</v>
      </c>
      <c r="S4513" s="50">
        <v>1.7625146980689235</v>
      </c>
      <c r="T4513" s="50">
        <v>5.6196627979132477E-3</v>
      </c>
      <c r="U4513" s="50">
        <v>3.0039727429719583</v>
      </c>
      <c r="V4513" s="51">
        <v>88.493840133586929</v>
      </c>
      <c r="X4513" s="49">
        <v>0.25</v>
      </c>
      <c r="Y4513" s="49">
        <v>31.83</v>
      </c>
      <c r="Z4513" s="49">
        <v>0.69</v>
      </c>
      <c r="AA4513" s="49">
        <v>4.78</v>
      </c>
      <c r="AB4513" s="49">
        <v>11.47</v>
      </c>
      <c r="AC4513" s="49">
        <v>0.24</v>
      </c>
      <c r="AD4513" s="49">
        <v>2.5499999999999998</v>
      </c>
      <c r="AE4513" s="312"/>
      <c r="AF4513" s="465" t="s">
        <v>433</v>
      </c>
      <c r="AG4513" s="343">
        <v>30</v>
      </c>
      <c r="AH4513" s="343">
        <v>15</v>
      </c>
      <c r="AI4513" s="343"/>
      <c r="AJ4513" s="343"/>
      <c r="AK4513" s="343"/>
      <c r="AL4513" s="343"/>
      <c r="AM4513" s="343"/>
      <c r="AN4513" s="343"/>
      <c r="AO4513" s="343"/>
      <c r="AP4513" s="343"/>
      <c r="AQ4513" s="343"/>
      <c r="AR4513" s="343"/>
      <c r="AS4513" s="343"/>
      <c r="AT4513" s="343"/>
      <c r="AU4513" s="343"/>
      <c r="AV4513" s="343"/>
      <c r="AW4513" s="343"/>
      <c r="AX4513" s="343"/>
      <c r="AY4513" s="343"/>
      <c r="AZ4513" s="343"/>
      <c r="BA4513" s="343"/>
      <c r="BB4513" s="343"/>
      <c r="BC4513" s="343"/>
      <c r="BD4513" s="343"/>
      <c r="BE4513" s="475"/>
      <c r="BF4513" s="475"/>
      <c r="BG4513" s="475"/>
      <c r="BH4513" s="475"/>
      <c r="BI4513" s="475"/>
      <c r="BJ4513" s="475"/>
      <c r="BK4513" s="475"/>
      <c r="BL4513" s="475"/>
      <c r="BM4513" s="475"/>
      <c r="BN4513" s="475"/>
      <c r="BO4513" s="475"/>
      <c r="BP4513" s="306"/>
      <c r="BQ4513" s="496"/>
      <c r="BR4513" s="496"/>
      <c r="BS4513" s="496"/>
      <c r="BT4513" s="496"/>
      <c r="BU4513" s="496"/>
      <c r="BV4513" s="496"/>
    </row>
    <row r="4514" spans="1:74" s="52" customFormat="1" ht="12.75">
      <c r="A4514" s="45">
        <v>2670.0804681784898</v>
      </c>
      <c r="B4514" s="46" t="s">
        <v>364</v>
      </c>
      <c r="C4514" s="47" t="s">
        <v>400</v>
      </c>
      <c r="D4514" s="48">
        <v>155.99043996460429</v>
      </c>
      <c r="E4514" s="49">
        <v>40.514150000000001</v>
      </c>
      <c r="F4514" s="49">
        <v>0.1137</v>
      </c>
      <c r="G4514" s="49">
        <v>11.2119</v>
      </c>
      <c r="H4514" s="49">
        <v>0.40479999999999999</v>
      </c>
      <c r="I4514" s="49">
        <v>0.15709999999999999</v>
      </c>
      <c r="J4514" s="49">
        <v>47.929729999999999</v>
      </c>
      <c r="K4514" s="49">
        <v>0.21190000000000001</v>
      </c>
      <c r="L4514" s="49">
        <v>100.54328</v>
      </c>
      <c r="M4514" s="47"/>
      <c r="N4514" s="50">
        <v>0.99536077642819121</v>
      </c>
      <c r="O4514" s="50">
        <v>2.2085623829115313E-3</v>
      </c>
      <c r="P4514" s="50">
        <v>0.23036102415101323</v>
      </c>
      <c r="Q4514" s="50">
        <v>7.9994142492195702E-3</v>
      </c>
      <c r="R4514" s="50">
        <v>3.2691565290011676E-3</v>
      </c>
      <c r="S4514" s="50">
        <v>1.755445372035966</v>
      </c>
      <c r="T4514" s="50">
        <v>5.5777930296826159E-3</v>
      </c>
      <c r="U4514" s="50">
        <v>3.0002220988059851</v>
      </c>
      <c r="V4514" s="51">
        <v>88.399623216375062</v>
      </c>
      <c r="X4514" s="49">
        <v>0.25</v>
      </c>
      <c r="Y4514" s="49">
        <v>18.53</v>
      </c>
      <c r="Z4514" s="49">
        <v>0.69</v>
      </c>
      <c r="AA4514" s="49">
        <v>4.8099999999999996</v>
      </c>
      <c r="AB4514" s="49">
        <v>12.98</v>
      </c>
      <c r="AC4514" s="49">
        <v>0.24</v>
      </c>
      <c r="AD4514" s="49">
        <v>2.5499999999999998</v>
      </c>
      <c r="AE4514" s="312"/>
      <c r="AF4514" s="465" t="s">
        <v>433</v>
      </c>
      <c r="AG4514" s="343">
        <v>30</v>
      </c>
      <c r="AH4514" s="343">
        <v>15</v>
      </c>
      <c r="AI4514" s="343"/>
      <c r="AJ4514" s="343"/>
      <c r="AK4514" s="343"/>
      <c r="AL4514" s="343"/>
      <c r="AM4514" s="343"/>
      <c r="AN4514" s="343"/>
      <c r="AO4514" s="343"/>
      <c r="AP4514" s="343"/>
      <c r="AQ4514" s="343"/>
      <c r="AR4514" s="343"/>
      <c r="AS4514" s="343"/>
      <c r="AT4514" s="343"/>
      <c r="AU4514" s="343"/>
      <c r="AV4514" s="343"/>
      <c r="AW4514" s="343"/>
      <c r="AX4514" s="343"/>
      <c r="AY4514" s="343"/>
      <c r="AZ4514" s="343"/>
      <c r="BA4514" s="343"/>
      <c r="BB4514" s="343"/>
      <c r="BC4514" s="343"/>
      <c r="BD4514" s="343"/>
      <c r="BE4514" s="475"/>
      <c r="BF4514" s="475"/>
      <c r="BG4514" s="475"/>
      <c r="BH4514" s="475"/>
      <c r="BI4514" s="475"/>
      <c r="BJ4514" s="475"/>
      <c r="BK4514" s="475"/>
      <c r="BL4514" s="475"/>
      <c r="BM4514" s="475"/>
      <c r="BN4514" s="475"/>
      <c r="BO4514" s="475"/>
      <c r="BP4514" s="306"/>
      <c r="BQ4514" s="496"/>
      <c r="BR4514" s="496"/>
      <c r="BS4514" s="496"/>
      <c r="BT4514" s="496"/>
      <c r="BU4514" s="496"/>
      <c r="BV4514" s="496"/>
    </row>
    <row r="4515" spans="1:74" s="52" customFormat="1" ht="12.75">
      <c r="A4515" s="45">
        <v>2670.0804681784898</v>
      </c>
      <c r="B4515" s="46" t="s">
        <v>364</v>
      </c>
      <c r="C4515" s="47" t="s">
        <v>400</v>
      </c>
      <c r="D4515" s="48">
        <v>159.99043996460429</v>
      </c>
      <c r="E4515" s="49">
        <v>40.23077</v>
      </c>
      <c r="F4515" s="49">
        <v>0.1091</v>
      </c>
      <c r="G4515" s="49">
        <v>11.15194</v>
      </c>
      <c r="H4515" s="49">
        <v>0.38869999999999999</v>
      </c>
      <c r="I4515" s="49">
        <v>0.15790000000000001</v>
      </c>
      <c r="J4515" s="49">
        <v>47.899450000000002</v>
      </c>
      <c r="K4515" s="49">
        <v>0.20910000000000001</v>
      </c>
      <c r="L4515" s="49">
        <v>100.14696000000001</v>
      </c>
      <c r="M4515" s="47"/>
      <c r="N4515" s="50">
        <v>0.99259445903252896</v>
      </c>
      <c r="O4515" s="50">
        <v>2.1282060197893179E-3</v>
      </c>
      <c r="P4515" s="50">
        <v>0.23010174903048183</v>
      </c>
      <c r="Q4515" s="50">
        <v>7.7138632349447993E-3</v>
      </c>
      <c r="R4515" s="50">
        <v>3.2997525326916226E-3</v>
      </c>
      <c r="S4515" s="50">
        <v>1.7617836445061004</v>
      </c>
      <c r="T4515" s="50">
        <v>5.5274545713558257E-3</v>
      </c>
      <c r="U4515" s="50">
        <v>3.0031491289278929</v>
      </c>
      <c r="V4515" s="51">
        <v>88.448042755013262</v>
      </c>
      <c r="X4515" s="49">
        <v>0.25</v>
      </c>
      <c r="Y4515" s="49">
        <v>19.03</v>
      </c>
      <c r="Z4515" s="49">
        <v>0.69</v>
      </c>
      <c r="AA4515" s="49">
        <v>4.88</v>
      </c>
      <c r="AB4515" s="49">
        <v>12.82</v>
      </c>
      <c r="AC4515" s="49">
        <v>0.24</v>
      </c>
      <c r="AD4515" s="49">
        <v>2.6</v>
      </c>
      <c r="AE4515" s="312"/>
      <c r="AF4515" s="465" t="s">
        <v>433</v>
      </c>
      <c r="AG4515" s="343">
        <v>30</v>
      </c>
      <c r="AH4515" s="343">
        <v>15</v>
      </c>
      <c r="AI4515" s="343"/>
      <c r="AJ4515" s="343"/>
      <c r="AK4515" s="343"/>
      <c r="AL4515" s="343"/>
      <c r="AM4515" s="343"/>
      <c r="AN4515" s="343"/>
      <c r="AO4515" s="343"/>
      <c r="AP4515" s="343"/>
      <c r="AQ4515" s="343"/>
      <c r="AR4515" s="343"/>
      <c r="AS4515" s="343"/>
      <c r="AT4515" s="343"/>
      <c r="AU4515" s="343"/>
      <c r="AV4515" s="343"/>
      <c r="AW4515" s="343"/>
      <c r="AX4515" s="343"/>
      <c r="AY4515" s="343"/>
      <c r="AZ4515" s="343"/>
      <c r="BA4515" s="343"/>
      <c r="BB4515" s="343"/>
      <c r="BC4515" s="343"/>
      <c r="BD4515" s="343"/>
      <c r="BE4515" s="475"/>
      <c r="BF4515" s="475"/>
      <c r="BG4515" s="475"/>
      <c r="BH4515" s="475"/>
      <c r="BI4515" s="475"/>
      <c r="BJ4515" s="475"/>
      <c r="BK4515" s="475"/>
      <c r="BL4515" s="475"/>
      <c r="BM4515" s="475"/>
      <c r="BN4515" s="475"/>
      <c r="BO4515" s="475"/>
      <c r="BP4515" s="306"/>
      <c r="BQ4515" s="496"/>
      <c r="BR4515" s="496"/>
      <c r="BS4515" s="496"/>
      <c r="BT4515" s="496"/>
      <c r="BU4515" s="496"/>
      <c r="BV4515" s="496"/>
    </row>
    <row r="4516" spans="1:74" s="52" customFormat="1" ht="12.75">
      <c r="A4516" s="45">
        <v>2670.0804681784898</v>
      </c>
      <c r="B4516" s="46" t="s">
        <v>364</v>
      </c>
      <c r="C4516" s="47" t="s">
        <v>400</v>
      </c>
      <c r="D4516" s="48">
        <v>163.99043996460429</v>
      </c>
      <c r="E4516" s="49">
        <v>40.342100000000002</v>
      </c>
      <c r="F4516" s="49">
        <v>8.7499999999999994E-2</v>
      </c>
      <c r="G4516" s="49">
        <v>11.18192</v>
      </c>
      <c r="H4516" s="49">
        <v>0.36299999999999999</v>
      </c>
      <c r="I4516" s="49">
        <v>9.8199999999999996E-2</v>
      </c>
      <c r="J4516" s="49">
        <v>48.010489999999997</v>
      </c>
      <c r="K4516" s="49">
        <v>0.2089</v>
      </c>
      <c r="L4516" s="49">
        <v>100.29210999999999</v>
      </c>
      <c r="M4516" s="47"/>
      <c r="N4516" s="50">
        <v>0.99356045143130323</v>
      </c>
      <c r="O4516" s="50">
        <v>1.7038025450688947E-3</v>
      </c>
      <c r="P4516" s="50">
        <v>0.23030754683342189</v>
      </c>
      <c r="Q4516" s="50">
        <v>7.190950710986588E-3</v>
      </c>
      <c r="R4516" s="50">
        <v>2.048486100807519E-3</v>
      </c>
      <c r="S4516" s="50">
        <v>1.7627084180859667</v>
      </c>
      <c r="T4516" s="50">
        <v>5.5122877710039988E-3</v>
      </c>
      <c r="U4516" s="50">
        <v>3.0030319434785584</v>
      </c>
      <c r="V4516" s="51">
        <v>88.444269845939885</v>
      </c>
      <c r="X4516" s="49">
        <v>0.25</v>
      </c>
      <c r="Y4516" s="49">
        <v>23.08</v>
      </c>
      <c r="Z4516" s="49">
        <v>0.69</v>
      </c>
      <c r="AA4516" s="49">
        <v>5.31</v>
      </c>
      <c r="AB4516" s="49">
        <v>21.28</v>
      </c>
      <c r="AC4516" s="49">
        <v>0.24</v>
      </c>
      <c r="AD4516" s="49">
        <v>2.58</v>
      </c>
      <c r="AE4516" s="312"/>
      <c r="AF4516" s="465" t="s">
        <v>433</v>
      </c>
      <c r="AG4516" s="343">
        <v>30</v>
      </c>
      <c r="AH4516" s="343">
        <v>15</v>
      </c>
      <c r="AI4516" s="343"/>
      <c r="AJ4516" s="343"/>
      <c r="AK4516" s="343"/>
      <c r="AL4516" s="343"/>
      <c r="AM4516" s="343"/>
      <c r="AN4516" s="343"/>
      <c r="AO4516" s="343"/>
      <c r="AP4516" s="343"/>
      <c r="AQ4516" s="343"/>
      <c r="AR4516" s="343"/>
      <c r="AS4516" s="343"/>
      <c r="AT4516" s="343"/>
      <c r="AU4516" s="343"/>
      <c r="AV4516" s="343"/>
      <c r="AW4516" s="343"/>
      <c r="AX4516" s="343"/>
      <c r="AY4516" s="343"/>
      <c r="AZ4516" s="343"/>
      <c r="BA4516" s="343"/>
      <c r="BB4516" s="343"/>
      <c r="BC4516" s="343"/>
      <c r="BD4516" s="343"/>
      <c r="BE4516" s="475"/>
      <c r="BF4516" s="475"/>
      <c r="BG4516" s="475"/>
      <c r="BH4516" s="475"/>
      <c r="BI4516" s="475"/>
      <c r="BJ4516" s="475"/>
      <c r="BK4516" s="475"/>
      <c r="BL4516" s="475"/>
      <c r="BM4516" s="475"/>
      <c r="BN4516" s="475"/>
      <c r="BO4516" s="475"/>
      <c r="BP4516" s="306"/>
      <c r="BQ4516" s="496"/>
      <c r="BR4516" s="496"/>
      <c r="BS4516" s="496"/>
      <c r="BT4516" s="496"/>
      <c r="BU4516" s="496"/>
      <c r="BV4516" s="496"/>
    </row>
    <row r="4517" spans="1:74" s="52" customFormat="1" ht="12.75">
      <c r="A4517" s="45">
        <v>2670.0804681784898</v>
      </c>
      <c r="B4517" s="46" t="s">
        <v>364</v>
      </c>
      <c r="C4517" s="47" t="s">
        <v>400</v>
      </c>
      <c r="D4517" s="48">
        <v>167.99043996460429</v>
      </c>
      <c r="E4517" s="49">
        <v>40.301609999999997</v>
      </c>
      <c r="F4517" s="49">
        <v>6.7799999999999999E-2</v>
      </c>
      <c r="G4517" s="49">
        <v>11.14195</v>
      </c>
      <c r="H4517" s="49">
        <v>0.39329999999999998</v>
      </c>
      <c r="I4517" s="49">
        <v>0.15989999999999999</v>
      </c>
      <c r="J4517" s="49">
        <v>47.808599999999998</v>
      </c>
      <c r="K4517" s="49">
        <v>0.1983</v>
      </c>
      <c r="L4517" s="49">
        <v>100.07145999999999</v>
      </c>
      <c r="M4517" s="47"/>
      <c r="N4517" s="50">
        <v>0.99499432594693127</v>
      </c>
      <c r="O4517" s="50">
        <v>1.3234371364848362E-3</v>
      </c>
      <c r="P4517" s="50">
        <v>0.23004638197676811</v>
      </c>
      <c r="Q4517" s="50">
        <v>7.8102699870628419E-3</v>
      </c>
      <c r="R4517" s="50">
        <v>3.3437393113698068E-3</v>
      </c>
      <c r="S4517" s="50">
        <v>1.7595952459302302</v>
      </c>
      <c r="T4517" s="50">
        <v>5.2453994912515841E-3</v>
      </c>
      <c r="U4517" s="50">
        <v>3.0023587997800987</v>
      </c>
      <c r="V4517" s="51">
        <v>88.437798106447673</v>
      </c>
      <c r="X4517" s="49">
        <v>0.25</v>
      </c>
      <c r="Y4517" s="49">
        <v>30.12</v>
      </c>
      <c r="Z4517" s="49">
        <v>0.69</v>
      </c>
      <c r="AA4517" s="49">
        <v>4.8899999999999997</v>
      </c>
      <c r="AB4517" s="49">
        <v>13.1</v>
      </c>
      <c r="AC4517" s="49">
        <v>0.24</v>
      </c>
      <c r="AD4517" s="49">
        <v>2.71</v>
      </c>
      <c r="AE4517" s="312"/>
      <c r="AF4517" s="465" t="s">
        <v>433</v>
      </c>
      <c r="AG4517" s="343">
        <v>30</v>
      </c>
      <c r="AH4517" s="343">
        <v>15</v>
      </c>
      <c r="AI4517" s="343"/>
      <c r="AJ4517" s="343"/>
      <c r="AK4517" s="343"/>
      <c r="AL4517" s="343"/>
      <c r="AM4517" s="343"/>
      <c r="AN4517" s="343"/>
      <c r="AO4517" s="343"/>
      <c r="AP4517" s="343"/>
      <c r="AQ4517" s="343"/>
      <c r="AR4517" s="343"/>
      <c r="AS4517" s="343"/>
      <c r="AT4517" s="343"/>
      <c r="AU4517" s="343"/>
      <c r="AV4517" s="343"/>
      <c r="AW4517" s="343"/>
      <c r="AX4517" s="343"/>
      <c r="AY4517" s="343"/>
      <c r="AZ4517" s="343"/>
      <c r="BA4517" s="343"/>
      <c r="BB4517" s="343"/>
      <c r="BC4517" s="343"/>
      <c r="BD4517" s="343"/>
      <c r="BE4517" s="475"/>
      <c r="BF4517" s="475"/>
      <c r="BG4517" s="475"/>
      <c r="BH4517" s="475"/>
      <c r="BI4517" s="475"/>
      <c r="BJ4517" s="475"/>
      <c r="BK4517" s="475"/>
      <c r="BL4517" s="475"/>
      <c r="BM4517" s="475"/>
      <c r="BN4517" s="475"/>
      <c r="BO4517" s="475"/>
      <c r="BP4517" s="306"/>
      <c r="BQ4517" s="496"/>
      <c r="BR4517" s="496"/>
      <c r="BS4517" s="496"/>
      <c r="BT4517" s="496"/>
      <c r="BU4517" s="496"/>
      <c r="BV4517" s="496"/>
    </row>
    <row r="4518" spans="1:74" s="52" customFormat="1" ht="12.75">
      <c r="A4518" s="45">
        <v>2670.0804681784898</v>
      </c>
      <c r="B4518" s="46" t="s">
        <v>364</v>
      </c>
      <c r="C4518" s="47" t="s">
        <v>400</v>
      </c>
      <c r="D4518" s="48">
        <v>171.99043996460429</v>
      </c>
      <c r="E4518" s="49">
        <v>40.372459999999997</v>
      </c>
      <c r="F4518" s="49">
        <v>8.6900000000000005E-2</v>
      </c>
      <c r="G4518" s="49">
        <v>11.23189</v>
      </c>
      <c r="H4518" s="49">
        <v>0.37590000000000001</v>
      </c>
      <c r="I4518" s="49">
        <v>0.16</v>
      </c>
      <c r="J4518" s="49">
        <v>47.697560000000003</v>
      </c>
      <c r="K4518" s="49">
        <v>0.19409999999999999</v>
      </c>
      <c r="L4518" s="49">
        <v>100.11881000000001</v>
      </c>
      <c r="M4518" s="47"/>
      <c r="N4518" s="50">
        <v>0.99626220595005777</v>
      </c>
      <c r="O4518" s="50">
        <v>1.6954447189406836E-3</v>
      </c>
      <c r="P4518" s="50">
        <v>0.2317913782914067</v>
      </c>
      <c r="Q4518" s="50">
        <v>7.4611309180517733E-3</v>
      </c>
      <c r="R4518" s="50">
        <v>3.3442147978908409E-3</v>
      </c>
      <c r="S4518" s="50">
        <v>1.7546607074511824</v>
      </c>
      <c r="T4518" s="50">
        <v>5.1318224845305627E-3</v>
      </c>
      <c r="U4518" s="50">
        <v>3.0003469046120608</v>
      </c>
      <c r="V4518" s="51">
        <v>88.331388410772732</v>
      </c>
      <c r="X4518" s="49">
        <v>0.25</v>
      </c>
      <c r="Y4518" s="49">
        <v>23.35</v>
      </c>
      <c r="Z4518" s="49">
        <v>0.69</v>
      </c>
      <c r="AA4518" s="49">
        <v>5.12</v>
      </c>
      <c r="AB4518" s="49">
        <v>13.22</v>
      </c>
      <c r="AC4518" s="49">
        <v>0.24</v>
      </c>
      <c r="AD4518" s="49">
        <v>2.76</v>
      </c>
      <c r="AE4518" s="312"/>
      <c r="AF4518" s="465" t="s">
        <v>433</v>
      </c>
      <c r="AG4518" s="343">
        <v>30</v>
      </c>
      <c r="AH4518" s="343">
        <v>15</v>
      </c>
      <c r="AI4518" s="343"/>
      <c r="AJ4518" s="343"/>
      <c r="AK4518" s="343"/>
      <c r="AL4518" s="343"/>
      <c r="AM4518" s="343"/>
      <c r="AN4518" s="343"/>
      <c r="AO4518" s="343"/>
      <c r="AP4518" s="343"/>
      <c r="AQ4518" s="343"/>
      <c r="AR4518" s="343"/>
      <c r="AS4518" s="343"/>
      <c r="AT4518" s="343"/>
      <c r="AU4518" s="343"/>
      <c r="AV4518" s="343"/>
      <c r="AW4518" s="343"/>
      <c r="AX4518" s="343"/>
      <c r="AY4518" s="343"/>
      <c r="AZ4518" s="343"/>
      <c r="BA4518" s="343"/>
      <c r="BB4518" s="343"/>
      <c r="BC4518" s="343"/>
      <c r="BD4518" s="343"/>
      <c r="BE4518" s="475"/>
      <c r="BF4518" s="475"/>
      <c r="BG4518" s="475"/>
      <c r="BH4518" s="475"/>
      <c r="BI4518" s="475"/>
      <c r="BJ4518" s="475"/>
      <c r="BK4518" s="475"/>
      <c r="BL4518" s="475"/>
      <c r="BM4518" s="475"/>
      <c r="BN4518" s="475"/>
      <c r="BO4518" s="475"/>
      <c r="BP4518" s="306"/>
      <c r="BQ4518" s="496"/>
      <c r="BR4518" s="496"/>
      <c r="BS4518" s="496"/>
      <c r="BT4518" s="496"/>
      <c r="BU4518" s="496"/>
      <c r="BV4518" s="496"/>
    </row>
    <row r="4519" spans="1:74" s="52" customFormat="1" ht="12.75">
      <c r="A4519" s="45">
        <v>2670.0804681784898</v>
      </c>
      <c r="B4519" s="46" t="s">
        <v>364</v>
      </c>
      <c r="C4519" s="47" t="s">
        <v>400</v>
      </c>
      <c r="D4519" s="48">
        <v>175.99043996460429</v>
      </c>
      <c r="E4519" s="49">
        <v>40.311729999999997</v>
      </c>
      <c r="F4519" s="49">
        <v>0.1167</v>
      </c>
      <c r="G4519" s="49">
        <v>11.101979999999999</v>
      </c>
      <c r="H4519" s="49">
        <v>0.36509999999999998</v>
      </c>
      <c r="I4519" s="49">
        <v>0.1396</v>
      </c>
      <c r="J4519" s="49">
        <v>47.869160000000001</v>
      </c>
      <c r="K4519" s="49">
        <v>0.1933</v>
      </c>
      <c r="L4519" s="49">
        <v>100.09756999999999</v>
      </c>
      <c r="M4519" s="47"/>
      <c r="N4519" s="50">
        <v>0.99433681042524624</v>
      </c>
      <c r="O4519" s="50">
        <v>2.2758747205857913E-3</v>
      </c>
      <c r="P4519" s="50">
        <v>0.2290121454818573</v>
      </c>
      <c r="Q4519" s="50">
        <v>7.243655809251251E-3</v>
      </c>
      <c r="R4519" s="50">
        <v>2.9165756008435089E-3</v>
      </c>
      <c r="S4519" s="50">
        <v>1.7602178994503144</v>
      </c>
      <c r="T4519" s="50">
        <v>5.1084786454834085E-3</v>
      </c>
      <c r="U4519" s="50">
        <v>3.0011114401335823</v>
      </c>
      <c r="V4519" s="51">
        <v>88.487397620737923</v>
      </c>
      <c r="X4519" s="49">
        <v>0.25</v>
      </c>
      <c r="Y4519" s="49">
        <v>17.28</v>
      </c>
      <c r="Z4519" s="49">
        <v>0.69</v>
      </c>
      <c r="AA4519" s="49">
        <v>5.25</v>
      </c>
      <c r="AB4519" s="49">
        <v>15.04</v>
      </c>
      <c r="AC4519" s="49">
        <v>0.24</v>
      </c>
      <c r="AD4519" s="49">
        <v>2.79</v>
      </c>
      <c r="AE4519" s="312"/>
      <c r="AF4519" s="465" t="s">
        <v>433</v>
      </c>
      <c r="AG4519" s="343">
        <v>30</v>
      </c>
      <c r="AH4519" s="343">
        <v>15</v>
      </c>
      <c r="AI4519" s="343"/>
      <c r="AJ4519" s="343"/>
      <c r="AK4519" s="343"/>
      <c r="AL4519" s="343"/>
      <c r="AM4519" s="343"/>
      <c r="AN4519" s="343"/>
      <c r="AO4519" s="343"/>
      <c r="AP4519" s="343"/>
      <c r="AQ4519" s="343"/>
      <c r="AR4519" s="343"/>
      <c r="AS4519" s="343"/>
      <c r="AT4519" s="343"/>
      <c r="AU4519" s="343"/>
      <c r="AV4519" s="343"/>
      <c r="AW4519" s="343"/>
      <c r="AX4519" s="343"/>
      <c r="AY4519" s="343"/>
      <c r="AZ4519" s="343"/>
      <c r="BA4519" s="343"/>
      <c r="BB4519" s="343"/>
      <c r="BC4519" s="343"/>
      <c r="BD4519" s="343"/>
      <c r="BE4519" s="475"/>
      <c r="BF4519" s="475"/>
      <c r="BG4519" s="475"/>
      <c r="BH4519" s="475"/>
      <c r="BI4519" s="475"/>
      <c r="BJ4519" s="475"/>
      <c r="BK4519" s="475"/>
      <c r="BL4519" s="475"/>
      <c r="BM4519" s="475"/>
      <c r="BN4519" s="475"/>
      <c r="BO4519" s="475"/>
      <c r="BP4519" s="306"/>
      <c r="BQ4519" s="496"/>
      <c r="BR4519" s="496"/>
      <c r="BS4519" s="496"/>
      <c r="BT4519" s="496"/>
      <c r="BU4519" s="496"/>
      <c r="BV4519" s="496"/>
    </row>
    <row r="4520" spans="1:74" s="52" customFormat="1" ht="12.75">
      <c r="A4520" s="45">
        <v>2670.0804681784898</v>
      </c>
      <c r="B4520" s="46" t="s">
        <v>364</v>
      </c>
      <c r="C4520" s="47" t="s">
        <v>400</v>
      </c>
      <c r="D4520" s="48">
        <v>179.99043996460429</v>
      </c>
      <c r="E4520" s="49">
        <v>40.301609999999997</v>
      </c>
      <c r="F4520" s="49">
        <v>0.1125</v>
      </c>
      <c r="G4520" s="49">
        <v>11.131959999999999</v>
      </c>
      <c r="H4520" s="49">
        <v>0.41539999999999999</v>
      </c>
      <c r="I4520" s="49">
        <v>0.1409</v>
      </c>
      <c r="J4520" s="49">
        <v>47.899450000000002</v>
      </c>
      <c r="K4520" s="49">
        <v>0.2034</v>
      </c>
      <c r="L4520" s="49">
        <v>100.20522</v>
      </c>
      <c r="M4520" s="47"/>
      <c r="N4520" s="50">
        <v>0.99352105303456961</v>
      </c>
      <c r="O4520" s="50">
        <v>2.1927171625814577E-3</v>
      </c>
      <c r="P4520" s="50">
        <v>0.22949979899813308</v>
      </c>
      <c r="Q4520" s="50">
        <v>8.2369240772109022E-3</v>
      </c>
      <c r="R4520" s="50">
        <v>2.9420592227865461E-3</v>
      </c>
      <c r="S4520" s="50">
        <v>1.760328622813343</v>
      </c>
      <c r="T4520" s="50">
        <v>5.3723373316423894E-3</v>
      </c>
      <c r="U4520" s="50">
        <v>3.002093512640267</v>
      </c>
      <c r="V4520" s="51">
        <v>88.466352350661282</v>
      </c>
      <c r="X4520" s="49">
        <v>0.25</v>
      </c>
      <c r="Y4520" s="49">
        <v>18.14</v>
      </c>
      <c r="Z4520" s="49">
        <v>0.69</v>
      </c>
      <c r="AA4520" s="49">
        <v>4.6900000000000004</v>
      </c>
      <c r="AB4520" s="49">
        <v>14.7</v>
      </c>
      <c r="AC4520" s="49">
        <v>0.24</v>
      </c>
      <c r="AD4520" s="49">
        <v>2.67</v>
      </c>
      <c r="AE4520" s="312"/>
      <c r="AF4520" s="465" t="s">
        <v>433</v>
      </c>
      <c r="AG4520" s="343">
        <v>30</v>
      </c>
      <c r="AH4520" s="343">
        <v>15</v>
      </c>
      <c r="AI4520" s="343"/>
      <c r="AJ4520" s="343"/>
      <c r="AK4520" s="343"/>
      <c r="AL4520" s="343"/>
      <c r="AM4520" s="343"/>
      <c r="AN4520" s="343"/>
      <c r="AO4520" s="343"/>
      <c r="AP4520" s="343"/>
      <c r="AQ4520" s="343"/>
      <c r="AR4520" s="343"/>
      <c r="AS4520" s="343"/>
      <c r="AT4520" s="343"/>
      <c r="AU4520" s="343"/>
      <c r="AV4520" s="343"/>
      <c r="AW4520" s="343"/>
      <c r="AX4520" s="343"/>
      <c r="AY4520" s="343"/>
      <c r="AZ4520" s="343"/>
      <c r="BA4520" s="343"/>
      <c r="BB4520" s="343"/>
      <c r="BC4520" s="343"/>
      <c r="BD4520" s="343"/>
      <c r="BE4520" s="475"/>
      <c r="BF4520" s="475"/>
      <c r="BG4520" s="475"/>
      <c r="BH4520" s="475"/>
      <c r="BI4520" s="475"/>
      <c r="BJ4520" s="475"/>
      <c r="BK4520" s="475"/>
      <c r="BL4520" s="475"/>
      <c r="BM4520" s="475"/>
      <c r="BN4520" s="475"/>
      <c r="BO4520" s="475"/>
      <c r="BP4520" s="306"/>
      <c r="BQ4520" s="496"/>
      <c r="BR4520" s="496"/>
      <c r="BS4520" s="496"/>
      <c r="BT4520" s="496"/>
      <c r="BU4520" s="496"/>
      <c r="BV4520" s="496"/>
    </row>
    <row r="4521" spans="1:74" s="52" customFormat="1" ht="12.75">
      <c r="A4521" s="45">
        <v>2670.0804681784898</v>
      </c>
      <c r="B4521" s="46" t="s">
        <v>364</v>
      </c>
      <c r="C4521" s="47" t="s">
        <v>400</v>
      </c>
      <c r="D4521" s="48">
        <v>183.99043996460429</v>
      </c>
      <c r="E4521" s="49">
        <v>40.412939999999999</v>
      </c>
      <c r="F4521" s="49">
        <v>9.5199989999999998E-2</v>
      </c>
      <c r="G4521" s="49">
        <v>11.19191</v>
      </c>
      <c r="H4521" s="49">
        <v>0.36799999999999999</v>
      </c>
      <c r="I4521" s="49">
        <v>0.12889999999999999</v>
      </c>
      <c r="J4521" s="49">
        <v>47.939830000000001</v>
      </c>
      <c r="K4521" s="49">
        <v>0.20680000000000001</v>
      </c>
      <c r="L4521" s="49">
        <v>100.34357999000001</v>
      </c>
      <c r="M4521" s="47"/>
      <c r="N4521" s="50">
        <v>0.9947493910810421</v>
      </c>
      <c r="O4521" s="50">
        <v>1.8527019291626533E-3</v>
      </c>
      <c r="P4521" s="50">
        <v>0.2303845966068134</v>
      </c>
      <c r="Q4521" s="50">
        <v>7.2859292038636248E-3</v>
      </c>
      <c r="R4521" s="50">
        <v>2.6873973989081723E-3</v>
      </c>
      <c r="S4521" s="50">
        <v>1.7591313610855008</v>
      </c>
      <c r="T4521" s="50">
        <v>5.4538277553412588E-3</v>
      </c>
      <c r="U4521" s="50">
        <v>3.0015452050606322</v>
      </c>
      <c r="V4521" s="51">
        <v>88.420067920739783</v>
      </c>
      <c r="X4521" s="49">
        <v>0.25</v>
      </c>
      <c r="Y4521" s="49">
        <v>21.23</v>
      </c>
      <c r="Z4521" s="49">
        <v>0.69</v>
      </c>
      <c r="AA4521" s="49">
        <v>5.2</v>
      </c>
      <c r="AB4521" s="49">
        <v>15.98</v>
      </c>
      <c r="AC4521" s="49">
        <v>0.24</v>
      </c>
      <c r="AD4521" s="49">
        <v>2.62</v>
      </c>
      <c r="AE4521" s="312"/>
      <c r="AF4521" s="465" t="s">
        <v>433</v>
      </c>
      <c r="AG4521" s="343">
        <v>30</v>
      </c>
      <c r="AH4521" s="343">
        <v>15</v>
      </c>
      <c r="AI4521" s="343"/>
      <c r="AJ4521" s="343"/>
      <c r="AK4521" s="343"/>
      <c r="AL4521" s="343"/>
      <c r="AM4521" s="343"/>
      <c r="AN4521" s="343"/>
      <c r="AO4521" s="343"/>
      <c r="AP4521" s="343"/>
      <c r="AQ4521" s="343"/>
      <c r="AR4521" s="343"/>
      <c r="AS4521" s="343"/>
      <c r="AT4521" s="343"/>
      <c r="AU4521" s="343"/>
      <c r="AV4521" s="343"/>
      <c r="AW4521" s="343"/>
      <c r="AX4521" s="343"/>
      <c r="AY4521" s="343"/>
      <c r="AZ4521" s="343"/>
      <c r="BA4521" s="343"/>
      <c r="BB4521" s="343"/>
      <c r="BC4521" s="343"/>
      <c r="BD4521" s="343"/>
      <c r="BE4521" s="475"/>
      <c r="BF4521" s="475"/>
      <c r="BG4521" s="475"/>
      <c r="BH4521" s="475"/>
      <c r="BI4521" s="475"/>
      <c r="BJ4521" s="475"/>
      <c r="BK4521" s="475"/>
      <c r="BL4521" s="475"/>
      <c r="BM4521" s="475"/>
      <c r="BN4521" s="475"/>
      <c r="BO4521" s="475"/>
      <c r="BP4521" s="306"/>
      <c r="BQ4521" s="496"/>
      <c r="BR4521" s="496"/>
      <c r="BS4521" s="496"/>
      <c r="BT4521" s="496"/>
      <c r="BU4521" s="496"/>
      <c r="BV4521" s="496"/>
    </row>
    <row r="4522" spans="1:74" s="52" customFormat="1" ht="12.75">
      <c r="A4522" s="45">
        <v>2670.0804681784898</v>
      </c>
      <c r="B4522" s="46" t="s">
        <v>364</v>
      </c>
      <c r="C4522" s="47" t="s">
        <v>400</v>
      </c>
      <c r="D4522" s="48">
        <v>187.99043996460429</v>
      </c>
      <c r="E4522" s="49">
        <v>40.281370000000003</v>
      </c>
      <c r="F4522" s="49">
        <v>0.10100000000000001</v>
      </c>
      <c r="G4522" s="49">
        <v>11.022040000000001</v>
      </c>
      <c r="H4522" s="49">
        <v>0.38319999999999999</v>
      </c>
      <c r="I4522" s="49">
        <v>0.1714</v>
      </c>
      <c r="J4522" s="49">
        <v>47.899450000000002</v>
      </c>
      <c r="K4522" s="49">
        <v>0.1973</v>
      </c>
      <c r="L4522" s="49">
        <v>100.05576000000001</v>
      </c>
      <c r="M4522" s="47"/>
      <c r="N4522" s="50">
        <v>0.99404079876797224</v>
      </c>
      <c r="O4522" s="50">
        <v>1.9705922284148892E-3</v>
      </c>
      <c r="P4522" s="50">
        <v>0.22746676628842594</v>
      </c>
      <c r="Q4522" s="50">
        <v>7.6062285289548821E-3</v>
      </c>
      <c r="R4522" s="50">
        <v>3.5825852511705207E-3</v>
      </c>
      <c r="S4522" s="50">
        <v>1.7621344796728651</v>
      </c>
      <c r="T4522" s="50">
        <v>5.2165660373950894E-3</v>
      </c>
      <c r="U4522" s="50">
        <v>3.0020180167751986</v>
      </c>
      <c r="V4522" s="51">
        <v>88.567218343365894</v>
      </c>
      <c r="X4522" s="49">
        <v>0.25</v>
      </c>
      <c r="Y4522" s="49">
        <v>20.46</v>
      </c>
      <c r="Z4522" s="49">
        <v>0.69</v>
      </c>
      <c r="AA4522" s="49">
        <v>5.08</v>
      </c>
      <c r="AB4522" s="49">
        <v>12.24</v>
      </c>
      <c r="AC4522" s="49">
        <v>0.24</v>
      </c>
      <c r="AD4522" s="49">
        <v>2.74</v>
      </c>
      <c r="AE4522" s="312"/>
      <c r="AF4522" s="465" t="s">
        <v>433</v>
      </c>
      <c r="AG4522" s="343">
        <v>30</v>
      </c>
      <c r="AH4522" s="343">
        <v>15</v>
      </c>
      <c r="AI4522" s="343"/>
      <c r="AJ4522" s="343"/>
      <c r="AK4522" s="343"/>
      <c r="AL4522" s="343"/>
      <c r="AM4522" s="343"/>
      <c r="AN4522" s="343"/>
      <c r="AO4522" s="343"/>
      <c r="AP4522" s="343"/>
      <c r="AQ4522" s="343"/>
      <c r="AR4522" s="343"/>
      <c r="AS4522" s="343"/>
      <c r="AT4522" s="343"/>
      <c r="AU4522" s="343"/>
      <c r="AV4522" s="343"/>
      <c r="AW4522" s="343"/>
      <c r="AX4522" s="343"/>
      <c r="AY4522" s="343"/>
      <c r="AZ4522" s="343"/>
      <c r="BA4522" s="343"/>
      <c r="BB4522" s="343"/>
      <c r="BC4522" s="343"/>
      <c r="BD4522" s="343"/>
      <c r="BE4522" s="475"/>
      <c r="BF4522" s="475"/>
      <c r="BG4522" s="475"/>
      <c r="BH4522" s="475"/>
      <c r="BI4522" s="475"/>
      <c r="BJ4522" s="475"/>
      <c r="BK4522" s="475"/>
      <c r="BL4522" s="475"/>
      <c r="BM4522" s="475"/>
      <c r="BN4522" s="475"/>
      <c r="BO4522" s="475"/>
      <c r="BP4522" s="306"/>
      <c r="BQ4522" s="496"/>
      <c r="BR4522" s="496"/>
      <c r="BS4522" s="496"/>
      <c r="BT4522" s="496"/>
      <c r="BU4522" s="496"/>
      <c r="BV4522" s="496"/>
    </row>
    <row r="4523" spans="1:74" s="52" customFormat="1" ht="12.75">
      <c r="A4523" s="45"/>
      <c r="B4523" s="46"/>
      <c r="C4523" s="47"/>
      <c r="D4523" s="48"/>
      <c r="E4523" s="49"/>
      <c r="F4523" s="49"/>
      <c r="G4523" s="49"/>
      <c r="H4523" s="49"/>
      <c r="I4523" s="49"/>
      <c r="J4523" s="49"/>
      <c r="K4523" s="49"/>
      <c r="L4523" s="49"/>
      <c r="M4523" s="47"/>
      <c r="N4523" s="50"/>
      <c r="O4523" s="50"/>
      <c r="P4523" s="50"/>
      <c r="Q4523" s="50"/>
      <c r="R4523" s="50"/>
      <c r="S4523" s="50"/>
      <c r="T4523" s="50"/>
      <c r="U4523" s="50"/>
      <c r="V4523" s="51"/>
      <c r="AE4523" s="312"/>
      <c r="AF4523" s="312"/>
      <c r="AG4523" s="312"/>
      <c r="AH4523" s="312"/>
      <c r="AI4523" s="312"/>
      <c r="AJ4523" s="312"/>
      <c r="AK4523" s="312"/>
      <c r="AL4523" s="312"/>
      <c r="AM4523" s="312"/>
      <c r="AN4523" s="312"/>
      <c r="AO4523" s="312"/>
      <c r="AP4523" s="312"/>
      <c r="AQ4523" s="312"/>
      <c r="AR4523" s="312"/>
      <c r="AS4523" s="312"/>
      <c r="AT4523" s="312"/>
      <c r="AU4523" s="312"/>
      <c r="AV4523" s="312"/>
      <c r="AW4523" s="312"/>
      <c r="AX4523" s="312"/>
      <c r="AY4523" s="312"/>
      <c r="AZ4523" s="312"/>
      <c r="BA4523" s="312"/>
      <c r="BB4523" s="312"/>
      <c r="BC4523" s="312"/>
      <c r="BD4523" s="312"/>
      <c r="BE4523" s="306"/>
      <c r="BF4523" s="306"/>
      <c r="BG4523" s="306"/>
      <c r="BH4523" s="306"/>
      <c r="BI4523" s="306"/>
      <c r="BJ4523" s="306"/>
      <c r="BK4523" s="306"/>
      <c r="BL4523" s="306"/>
      <c r="BM4523" s="306"/>
      <c r="BN4523" s="306"/>
      <c r="BO4523" s="306"/>
      <c r="BP4523" s="306"/>
      <c r="BQ4523" s="496"/>
      <c r="BR4523" s="496"/>
      <c r="BS4523" s="496"/>
      <c r="BT4523" s="496"/>
      <c r="BU4523" s="496"/>
      <c r="BV4523" s="496"/>
    </row>
    <row r="4524" spans="1:74" s="52" customFormat="1" ht="12.75">
      <c r="A4524" s="45">
        <v>2670.0804681784898</v>
      </c>
      <c r="B4524" s="46" t="s">
        <v>364</v>
      </c>
      <c r="C4524" s="47" t="s">
        <v>401</v>
      </c>
      <c r="D4524" s="48">
        <v>0</v>
      </c>
      <c r="E4524" s="49">
        <v>38.993319999999997</v>
      </c>
      <c r="F4524" s="49">
        <v>2.3800000000000002E-2</v>
      </c>
      <c r="G4524" s="49">
        <v>18.5199</v>
      </c>
      <c r="H4524" s="49">
        <v>0.24660000000000001</v>
      </c>
      <c r="I4524" s="49">
        <v>0.2261</v>
      </c>
      <c r="J4524" s="49">
        <v>42.299309999999998</v>
      </c>
      <c r="K4524" s="49">
        <v>0.27379999999999999</v>
      </c>
      <c r="L4524" s="49">
        <v>100.58283</v>
      </c>
      <c r="M4524" s="47"/>
      <c r="N4524" s="50">
        <v>0.99173894525179207</v>
      </c>
      <c r="O4524" s="50">
        <v>4.7858548908163837E-4</v>
      </c>
      <c r="P4524" s="50">
        <v>0.39391433511765706</v>
      </c>
      <c r="Q4524" s="50">
        <v>5.0448019236351716E-3</v>
      </c>
      <c r="R4524" s="50">
        <v>4.870723270974495E-3</v>
      </c>
      <c r="S4524" s="50">
        <v>1.603795472004661</v>
      </c>
      <c r="T4524" s="50">
        <v>7.4610207122432423E-3</v>
      </c>
      <c r="U4524" s="50">
        <v>3.0073038837700445</v>
      </c>
      <c r="V4524" s="51">
        <v>80.281703893465533</v>
      </c>
      <c r="X4524" s="49">
        <v>0.26</v>
      </c>
      <c r="Y4524" s="49">
        <v>78.459999999999994</v>
      </c>
      <c r="Z4524" s="49">
        <v>0.53</v>
      </c>
      <c r="AA4524" s="49">
        <v>7.42</v>
      </c>
      <c r="AB4524" s="49">
        <v>9.9700000000000006</v>
      </c>
      <c r="AC4524" s="49">
        <v>0.26</v>
      </c>
      <c r="AD4524" s="49">
        <v>2.13</v>
      </c>
      <c r="AE4524" s="312"/>
      <c r="AF4524" s="465" t="s">
        <v>440</v>
      </c>
      <c r="AG4524" s="343">
        <v>30</v>
      </c>
      <c r="AH4524" s="343">
        <v>15</v>
      </c>
      <c r="AI4524" s="343"/>
      <c r="AJ4524" s="343"/>
      <c r="AK4524" s="343"/>
      <c r="AL4524" s="343"/>
      <c r="AM4524" s="343"/>
      <c r="AN4524" s="343"/>
      <c r="AO4524" s="343"/>
      <c r="AP4524" s="343"/>
      <c r="AQ4524" s="343"/>
      <c r="AR4524" s="343"/>
      <c r="AS4524" s="343"/>
      <c r="AT4524" s="343"/>
      <c r="AU4524" s="343"/>
      <c r="AV4524" s="343"/>
      <c r="AW4524" s="343"/>
      <c r="AX4524" s="343"/>
      <c r="AY4524" s="343"/>
      <c r="AZ4524" s="343"/>
      <c r="BA4524" s="343"/>
      <c r="BB4524" s="343"/>
      <c r="BC4524" s="343"/>
      <c r="BD4524" s="343"/>
      <c r="BE4524" s="475"/>
      <c r="BF4524" s="475"/>
      <c r="BG4524" s="475"/>
      <c r="BH4524" s="475"/>
      <c r="BI4524" s="475"/>
      <c r="BJ4524" s="475"/>
      <c r="BK4524" s="475"/>
      <c r="BL4524" s="475"/>
      <c r="BM4524" s="475"/>
      <c r="BN4524" s="475"/>
      <c r="BO4524" s="475"/>
      <c r="BP4524" s="306"/>
      <c r="BQ4524" s="496"/>
      <c r="BR4524" s="496"/>
      <c r="BS4524" s="496"/>
      <c r="BT4524" s="496"/>
      <c r="BU4524" s="496"/>
      <c r="BV4524" s="496"/>
    </row>
    <row r="4525" spans="1:74" s="52" customFormat="1" ht="12.75">
      <c r="A4525" s="45">
        <v>2670.0804681784898</v>
      </c>
      <c r="B4525" s="46" t="s">
        <v>364</v>
      </c>
      <c r="C4525" s="47" t="s">
        <v>401</v>
      </c>
      <c r="D4525" s="48">
        <v>5.0002921755393555</v>
      </c>
      <c r="E4525" s="49">
        <v>39.064999999999998</v>
      </c>
      <c r="F4525" s="49">
        <v>3.2399999999999998E-2</v>
      </c>
      <c r="G4525" s="49">
        <v>18.10012</v>
      </c>
      <c r="H4525" s="49">
        <v>0.2283</v>
      </c>
      <c r="I4525" s="49">
        <v>0.2427</v>
      </c>
      <c r="J4525" s="49">
        <v>42.751980000000003</v>
      </c>
      <c r="K4525" s="49">
        <v>0.2515</v>
      </c>
      <c r="L4525" s="49">
        <v>100.672</v>
      </c>
      <c r="M4525" s="47"/>
      <c r="N4525" s="50">
        <v>0.99064579632355987</v>
      </c>
      <c r="O4525" s="50">
        <v>6.4960745101392322E-4</v>
      </c>
      <c r="P4525" s="50">
        <v>0.38385572347203623</v>
      </c>
      <c r="Q4525" s="50">
        <v>4.6567226896781526E-3</v>
      </c>
      <c r="R4525" s="50">
        <v>5.2129803503907675E-3</v>
      </c>
      <c r="S4525" s="50">
        <v>1.616200925808128</v>
      </c>
      <c r="T4525" s="50">
        <v>6.8332326796051723E-3</v>
      </c>
      <c r="U4525" s="50">
        <v>3.0080549887744121</v>
      </c>
      <c r="V4525" s="51">
        <v>80.80775743976109</v>
      </c>
      <c r="X4525" s="49">
        <v>0.26</v>
      </c>
      <c r="Y4525" s="49">
        <v>57.96</v>
      </c>
      <c r="Z4525" s="49">
        <v>0.53</v>
      </c>
      <c r="AA4525" s="49">
        <v>7.99</v>
      </c>
      <c r="AB4525" s="49">
        <v>9.34</v>
      </c>
      <c r="AC4525" s="49">
        <v>0.26</v>
      </c>
      <c r="AD4525" s="49">
        <v>2.27</v>
      </c>
      <c r="AE4525" s="312"/>
      <c r="AF4525" s="465" t="s">
        <v>440</v>
      </c>
      <c r="AG4525" s="343">
        <v>30</v>
      </c>
      <c r="AH4525" s="343">
        <v>15</v>
      </c>
      <c r="AI4525" s="343"/>
      <c r="AJ4525" s="343"/>
      <c r="AK4525" s="343"/>
      <c r="AL4525" s="343"/>
      <c r="AM4525" s="343"/>
      <c r="AN4525" s="343"/>
      <c r="AO4525" s="343"/>
      <c r="AP4525" s="343"/>
      <c r="AQ4525" s="343"/>
      <c r="AR4525" s="343"/>
      <c r="AS4525" s="343"/>
      <c r="AT4525" s="343"/>
      <c r="AU4525" s="343"/>
      <c r="AV4525" s="343"/>
      <c r="AW4525" s="343"/>
      <c r="AX4525" s="343"/>
      <c r="AY4525" s="343"/>
      <c r="AZ4525" s="343"/>
      <c r="BA4525" s="343"/>
      <c r="BB4525" s="343"/>
      <c r="BC4525" s="343"/>
      <c r="BD4525" s="343"/>
      <c r="BE4525" s="475"/>
      <c r="BF4525" s="475"/>
      <c r="BG4525" s="475"/>
      <c r="BH4525" s="475"/>
      <c r="BI4525" s="475"/>
      <c r="BJ4525" s="475"/>
      <c r="BK4525" s="475"/>
      <c r="BL4525" s="475"/>
      <c r="BM4525" s="475"/>
      <c r="BN4525" s="475"/>
      <c r="BO4525" s="475"/>
      <c r="BP4525" s="306"/>
      <c r="BQ4525" s="496"/>
      <c r="BR4525" s="496"/>
      <c r="BS4525" s="496"/>
      <c r="BT4525" s="496"/>
      <c r="BU4525" s="496"/>
      <c r="BV4525" s="496"/>
    </row>
    <row r="4526" spans="1:74" s="52" customFormat="1" ht="12.75">
      <c r="A4526" s="45">
        <v>2670.0804681784898</v>
      </c>
      <c r="B4526" s="46" t="s">
        <v>364</v>
      </c>
      <c r="C4526" s="47" t="s">
        <v>401</v>
      </c>
      <c r="D4526" s="48">
        <v>10.000292175539355</v>
      </c>
      <c r="E4526" s="49">
        <v>39.116199999999999</v>
      </c>
      <c r="F4526" s="49">
        <v>4.1700000000000001E-2</v>
      </c>
      <c r="G4526" s="49">
        <v>17.770309999999998</v>
      </c>
      <c r="H4526" s="49">
        <v>0.26490000000000002</v>
      </c>
      <c r="I4526" s="49">
        <v>0.23269999999999999</v>
      </c>
      <c r="J4526" s="49">
        <v>43.234830000000002</v>
      </c>
      <c r="K4526" s="49">
        <v>0.25180000000000002</v>
      </c>
      <c r="L4526" s="49">
        <v>100.91244</v>
      </c>
      <c r="M4526" s="47"/>
      <c r="N4526" s="50">
        <v>0.98824926644891331</v>
      </c>
      <c r="O4526" s="50">
        <v>8.3295456501837953E-4</v>
      </c>
      <c r="P4526" s="50">
        <v>0.3754575489928994</v>
      </c>
      <c r="Q4526" s="50">
        <v>5.3831402308160406E-3</v>
      </c>
      <c r="R4526" s="50">
        <v>4.9795714142907644E-3</v>
      </c>
      <c r="S4526" s="50">
        <v>1.6283664426770623</v>
      </c>
      <c r="T4526" s="50">
        <v>6.8159000920501624E-3</v>
      </c>
      <c r="U4526" s="50">
        <v>3.0100848244210505</v>
      </c>
      <c r="V4526" s="51">
        <v>81.262947716281303</v>
      </c>
      <c r="X4526" s="49">
        <v>0.26</v>
      </c>
      <c r="Y4526" s="49">
        <v>43.03</v>
      </c>
      <c r="Z4526" s="49">
        <v>0.54</v>
      </c>
      <c r="AA4526" s="49">
        <v>6.92</v>
      </c>
      <c r="AB4526" s="49">
        <v>9.66</v>
      </c>
      <c r="AC4526" s="49">
        <v>0.26</v>
      </c>
      <c r="AD4526" s="49">
        <v>2.25</v>
      </c>
      <c r="AE4526" s="312"/>
      <c r="AF4526" s="465" t="s">
        <v>440</v>
      </c>
      <c r="AG4526" s="343">
        <v>30</v>
      </c>
      <c r="AH4526" s="343">
        <v>15</v>
      </c>
      <c r="AI4526" s="343"/>
      <c r="AJ4526" s="343"/>
      <c r="AK4526" s="343"/>
      <c r="AL4526" s="343"/>
      <c r="AM4526" s="343"/>
      <c r="AN4526" s="343"/>
      <c r="AO4526" s="343"/>
      <c r="AP4526" s="343"/>
      <c r="AQ4526" s="343"/>
      <c r="AR4526" s="343"/>
      <c r="AS4526" s="343"/>
      <c r="AT4526" s="343"/>
      <c r="AU4526" s="343"/>
      <c r="AV4526" s="343"/>
      <c r="AW4526" s="343"/>
      <c r="AX4526" s="343"/>
      <c r="AY4526" s="343"/>
      <c r="AZ4526" s="343"/>
      <c r="BA4526" s="343"/>
      <c r="BB4526" s="343"/>
      <c r="BC4526" s="343"/>
      <c r="BD4526" s="343"/>
      <c r="BE4526" s="475"/>
      <c r="BF4526" s="475"/>
      <c r="BG4526" s="475"/>
      <c r="BH4526" s="475"/>
      <c r="BI4526" s="475"/>
      <c r="BJ4526" s="475"/>
      <c r="BK4526" s="475"/>
      <c r="BL4526" s="475"/>
      <c r="BM4526" s="475"/>
      <c r="BN4526" s="475"/>
      <c r="BO4526" s="475"/>
      <c r="BP4526" s="306"/>
      <c r="BQ4526" s="496"/>
      <c r="BR4526" s="496"/>
      <c r="BS4526" s="496"/>
      <c r="BT4526" s="496"/>
      <c r="BU4526" s="496"/>
      <c r="BV4526" s="496"/>
    </row>
    <row r="4527" spans="1:74" s="52" customFormat="1" ht="12.75">
      <c r="A4527" s="45">
        <v>2670.0804681784898</v>
      </c>
      <c r="B4527" s="46" t="s">
        <v>364</v>
      </c>
      <c r="C4527" s="47" t="s">
        <v>401</v>
      </c>
      <c r="D4527" s="48">
        <v>15.000292175539355</v>
      </c>
      <c r="E4527" s="49">
        <v>39.249319999999997</v>
      </c>
      <c r="F4527" s="49">
        <v>4.3799999999999999E-2</v>
      </c>
      <c r="G4527" s="49">
        <v>17.050699999999999</v>
      </c>
      <c r="H4527" s="49">
        <v>0.27139999999999997</v>
      </c>
      <c r="I4527" s="49">
        <v>0.25850000000000001</v>
      </c>
      <c r="J4527" s="49">
        <v>43.717669999999998</v>
      </c>
      <c r="K4527" s="49">
        <v>0.24729999999999999</v>
      </c>
      <c r="L4527" s="49">
        <v>100.83868999999999</v>
      </c>
      <c r="M4527" s="47"/>
      <c r="N4527" s="50">
        <v>0.98904200084379168</v>
      </c>
      <c r="O4527" s="50">
        <v>8.7263398649250351E-4</v>
      </c>
      <c r="P4527" s="50">
        <v>0.3593195152657262</v>
      </c>
      <c r="Q4527" s="50">
        <v>5.5009327240369945E-3</v>
      </c>
      <c r="R4527" s="50">
        <v>5.5173290343190403E-3</v>
      </c>
      <c r="S4527" s="50">
        <v>1.6422835809111649</v>
      </c>
      <c r="T4527" s="50">
        <v>6.6767384176914212E-3</v>
      </c>
      <c r="U4527" s="50">
        <v>3.0092127311832226</v>
      </c>
      <c r="V4527" s="51">
        <v>82.04841329672027</v>
      </c>
      <c r="X4527" s="49">
        <v>0.26</v>
      </c>
      <c r="Y4527" s="49">
        <v>43.61</v>
      </c>
      <c r="Z4527" s="49">
        <v>0.55000000000000004</v>
      </c>
      <c r="AA4527" s="49">
        <v>6.79</v>
      </c>
      <c r="AB4527" s="49">
        <v>8.8699999999999992</v>
      </c>
      <c r="AC4527" s="49">
        <v>0.26</v>
      </c>
      <c r="AD4527" s="49">
        <v>2.2799999999999998</v>
      </c>
      <c r="AE4527" s="312"/>
      <c r="AF4527" s="465" t="s">
        <v>440</v>
      </c>
      <c r="AG4527" s="343">
        <v>30</v>
      </c>
      <c r="AH4527" s="343">
        <v>15</v>
      </c>
      <c r="AI4527" s="343"/>
      <c r="AJ4527" s="343"/>
      <c r="AK4527" s="343"/>
      <c r="AL4527" s="343"/>
      <c r="AM4527" s="343"/>
      <c r="AN4527" s="343"/>
      <c r="AO4527" s="343"/>
      <c r="AP4527" s="343"/>
      <c r="AQ4527" s="343"/>
      <c r="AR4527" s="343"/>
      <c r="AS4527" s="343"/>
      <c r="AT4527" s="343"/>
      <c r="AU4527" s="343"/>
      <c r="AV4527" s="343"/>
      <c r="AW4527" s="343"/>
      <c r="AX4527" s="343"/>
      <c r="AY4527" s="343"/>
      <c r="AZ4527" s="343"/>
      <c r="BA4527" s="343"/>
      <c r="BB4527" s="343"/>
      <c r="BC4527" s="343"/>
      <c r="BD4527" s="343"/>
      <c r="BE4527" s="475"/>
      <c r="BF4527" s="475"/>
      <c r="BG4527" s="475"/>
      <c r="BH4527" s="475"/>
      <c r="BI4527" s="475"/>
      <c r="BJ4527" s="475"/>
      <c r="BK4527" s="475"/>
      <c r="BL4527" s="475"/>
      <c r="BM4527" s="475"/>
      <c r="BN4527" s="475"/>
      <c r="BO4527" s="475"/>
      <c r="BP4527" s="306"/>
      <c r="BQ4527" s="496"/>
      <c r="BR4527" s="496"/>
      <c r="BS4527" s="496"/>
      <c r="BT4527" s="496"/>
      <c r="BU4527" s="496"/>
      <c r="BV4527" s="496"/>
    </row>
    <row r="4528" spans="1:74" s="52" customFormat="1" ht="12.75">
      <c r="A4528" s="45">
        <v>2670.0804681784898</v>
      </c>
      <c r="B4528" s="46" t="s">
        <v>364</v>
      </c>
      <c r="C4528" s="47" t="s">
        <v>401</v>
      </c>
      <c r="D4528" s="48">
        <v>20.000292175539357</v>
      </c>
      <c r="E4528" s="49">
        <v>39.167400000000001</v>
      </c>
      <c r="F4528" s="49">
        <v>5.3499999999999999E-2</v>
      </c>
      <c r="G4528" s="49">
        <v>16.481010000000001</v>
      </c>
      <c r="H4528" s="49">
        <v>0.28870000000000001</v>
      </c>
      <c r="I4528" s="49">
        <v>0.2253</v>
      </c>
      <c r="J4528" s="49">
        <v>43.808199999999999</v>
      </c>
      <c r="K4528" s="49">
        <v>0.23860000000000001</v>
      </c>
      <c r="L4528" s="49">
        <v>100.26271</v>
      </c>
      <c r="M4528" s="47"/>
      <c r="N4528" s="50">
        <v>0.99013282866025565</v>
      </c>
      <c r="O4528" s="50">
        <v>1.0692959303549067E-3</v>
      </c>
      <c r="P4528" s="50">
        <v>0.34842437827115658</v>
      </c>
      <c r="Q4528" s="50">
        <v>5.8702877917249652E-3</v>
      </c>
      <c r="R4528" s="50">
        <v>4.8240927351934186E-3</v>
      </c>
      <c r="S4528" s="50">
        <v>1.6509452519283057</v>
      </c>
      <c r="T4528" s="50">
        <v>6.4624441620439827E-3</v>
      </c>
      <c r="U4528" s="50">
        <v>3.0077285794790352</v>
      </c>
      <c r="V4528" s="51">
        <v>82.573288450100307</v>
      </c>
      <c r="X4528" s="49">
        <v>0.26</v>
      </c>
      <c r="Y4528" s="49">
        <v>35.33</v>
      </c>
      <c r="Z4528" s="49">
        <v>0.56000000000000005</v>
      </c>
      <c r="AA4528" s="49">
        <v>6.37</v>
      </c>
      <c r="AB4528" s="49">
        <v>9.83</v>
      </c>
      <c r="AC4528" s="49">
        <v>0.26</v>
      </c>
      <c r="AD4528" s="49">
        <v>2.35</v>
      </c>
      <c r="AE4528" s="312"/>
      <c r="AF4528" s="465" t="s">
        <v>440</v>
      </c>
      <c r="AG4528" s="343">
        <v>30</v>
      </c>
      <c r="AH4528" s="343">
        <v>15</v>
      </c>
      <c r="AI4528" s="343"/>
      <c r="AJ4528" s="343"/>
      <c r="AK4528" s="343"/>
      <c r="AL4528" s="343"/>
      <c r="AM4528" s="343"/>
      <c r="AN4528" s="343"/>
      <c r="AO4528" s="343"/>
      <c r="AP4528" s="343"/>
      <c r="AQ4528" s="343"/>
      <c r="AR4528" s="343"/>
      <c r="AS4528" s="343"/>
      <c r="AT4528" s="343"/>
      <c r="AU4528" s="343"/>
      <c r="AV4528" s="343"/>
      <c r="AW4528" s="343"/>
      <c r="AX4528" s="343"/>
      <c r="AY4528" s="343"/>
      <c r="AZ4528" s="343"/>
      <c r="BA4528" s="343"/>
      <c r="BB4528" s="343"/>
      <c r="BC4528" s="343"/>
      <c r="BD4528" s="343"/>
      <c r="BE4528" s="475"/>
      <c r="BF4528" s="475"/>
      <c r="BG4528" s="475"/>
      <c r="BH4528" s="475"/>
      <c r="BI4528" s="475"/>
      <c r="BJ4528" s="475"/>
      <c r="BK4528" s="475"/>
      <c r="BL4528" s="475"/>
      <c r="BM4528" s="475"/>
      <c r="BN4528" s="475"/>
      <c r="BO4528" s="475"/>
      <c r="BP4528" s="306"/>
      <c r="BQ4528" s="496"/>
      <c r="BR4528" s="496"/>
      <c r="BS4528" s="496"/>
      <c r="BT4528" s="496"/>
      <c r="BU4528" s="496"/>
      <c r="BV4528" s="496"/>
    </row>
    <row r="4529" spans="1:74" s="52" customFormat="1" ht="12.75">
      <c r="A4529" s="45">
        <v>2670.0804681784898</v>
      </c>
      <c r="B4529" s="46" t="s">
        <v>364</v>
      </c>
      <c r="C4529" s="47" t="s">
        <v>401</v>
      </c>
      <c r="D4529" s="48">
        <v>25.000292175539357</v>
      </c>
      <c r="E4529" s="49">
        <v>39.413159999999998</v>
      </c>
      <c r="F4529" s="49">
        <v>8.6999999999999994E-2</v>
      </c>
      <c r="G4529" s="49">
        <v>16.01126</v>
      </c>
      <c r="H4529" s="49">
        <v>0.31180000000000002</v>
      </c>
      <c r="I4529" s="49">
        <v>0.2445</v>
      </c>
      <c r="J4529" s="49">
        <v>44.592829999999999</v>
      </c>
      <c r="K4529" s="49">
        <v>0.2303</v>
      </c>
      <c r="L4529" s="49">
        <v>100.89085</v>
      </c>
      <c r="M4529" s="47"/>
      <c r="N4529" s="50">
        <v>0.98776958723195551</v>
      </c>
      <c r="O4529" s="50">
        <v>1.7238880601757802E-3</v>
      </c>
      <c r="P4529" s="50">
        <v>0.33557986726766897</v>
      </c>
      <c r="Q4529" s="50">
        <v>6.2854213624940298E-3</v>
      </c>
      <c r="R4529" s="50">
        <v>5.1901390910820307E-3</v>
      </c>
      <c r="S4529" s="50">
        <v>1.6660497834920966</v>
      </c>
      <c r="T4529" s="50">
        <v>6.1839501422194078E-3</v>
      </c>
      <c r="U4529" s="50">
        <v>3.0087826366476924</v>
      </c>
      <c r="V4529" s="51">
        <v>83.234667455076334</v>
      </c>
      <c r="X4529" s="49">
        <v>0.26</v>
      </c>
      <c r="Y4529" s="49">
        <v>23.19</v>
      </c>
      <c r="Z4529" s="49">
        <v>0.56999999999999995</v>
      </c>
      <c r="AA4529" s="49">
        <v>6.09</v>
      </c>
      <c r="AB4529" s="49">
        <v>9.1999999999999993</v>
      </c>
      <c r="AC4529" s="49">
        <v>0.25</v>
      </c>
      <c r="AD4529" s="49">
        <v>2.4</v>
      </c>
      <c r="AE4529" s="312"/>
      <c r="AF4529" s="465" t="s">
        <v>440</v>
      </c>
      <c r="AG4529" s="343">
        <v>30</v>
      </c>
      <c r="AH4529" s="343">
        <v>15</v>
      </c>
      <c r="AI4529" s="343"/>
      <c r="AJ4529" s="343"/>
      <c r="AK4529" s="343"/>
      <c r="AL4529" s="343"/>
      <c r="AM4529" s="343"/>
      <c r="AN4529" s="343"/>
      <c r="AO4529" s="343"/>
      <c r="AP4529" s="343"/>
      <c r="AQ4529" s="343"/>
      <c r="AR4529" s="343"/>
      <c r="AS4529" s="343"/>
      <c r="AT4529" s="343"/>
      <c r="AU4529" s="343"/>
      <c r="AV4529" s="343"/>
      <c r="AW4529" s="343"/>
      <c r="AX4529" s="343"/>
      <c r="AY4529" s="343"/>
      <c r="AZ4529" s="343"/>
      <c r="BA4529" s="343"/>
      <c r="BB4529" s="343"/>
      <c r="BC4529" s="343"/>
      <c r="BD4529" s="343"/>
      <c r="BE4529" s="475"/>
      <c r="BF4529" s="475"/>
      <c r="BG4529" s="475"/>
      <c r="BH4529" s="475"/>
      <c r="BI4529" s="475"/>
      <c r="BJ4529" s="475"/>
      <c r="BK4529" s="475"/>
      <c r="BL4529" s="475"/>
      <c r="BM4529" s="475"/>
      <c r="BN4529" s="475"/>
      <c r="BO4529" s="475"/>
      <c r="BP4529" s="306"/>
      <c r="BQ4529" s="496"/>
      <c r="BR4529" s="496"/>
      <c r="BS4529" s="496"/>
      <c r="BT4529" s="496"/>
      <c r="BU4529" s="496"/>
      <c r="BV4529" s="496"/>
    </row>
    <row r="4530" spans="1:74" s="52" customFormat="1" ht="12.75">
      <c r="A4530" s="45">
        <v>2670.0804681784898</v>
      </c>
      <c r="B4530" s="46" t="s">
        <v>364</v>
      </c>
      <c r="C4530" s="47" t="s">
        <v>401</v>
      </c>
      <c r="D4530" s="48">
        <v>30.000292175539357</v>
      </c>
      <c r="E4530" s="49">
        <v>39.628189999999996</v>
      </c>
      <c r="F4530" s="49">
        <v>7.1900000000000006E-2</v>
      </c>
      <c r="G4530" s="49">
        <v>15.43158</v>
      </c>
      <c r="H4530" s="49">
        <v>0.31669999999999998</v>
      </c>
      <c r="I4530" s="49">
        <v>0.22289999999999999</v>
      </c>
      <c r="J4530" s="49">
        <v>44.864429999999999</v>
      </c>
      <c r="K4530" s="49">
        <v>0.2248</v>
      </c>
      <c r="L4530" s="49">
        <v>100.76049999999999</v>
      </c>
      <c r="M4530" s="47"/>
      <c r="N4530" s="50">
        <v>0.99133189059397953</v>
      </c>
      <c r="O4530" s="50">
        <v>1.4220640131730456E-3</v>
      </c>
      <c r="P4530" s="50">
        <v>0.32283545869323516</v>
      </c>
      <c r="Q4530" s="50">
        <v>6.3724552827886423E-3</v>
      </c>
      <c r="R4530" s="50">
        <v>4.7229206446094884E-3</v>
      </c>
      <c r="S4530" s="50">
        <v>1.6731140292250362</v>
      </c>
      <c r="T4530" s="50">
        <v>6.0251629268528867E-3</v>
      </c>
      <c r="U4530" s="50">
        <v>3.0058239813796752</v>
      </c>
      <c r="V4530" s="51">
        <v>83.825469499734439</v>
      </c>
      <c r="X4530" s="49">
        <v>0.26</v>
      </c>
      <c r="Y4530" s="49">
        <v>27.17</v>
      </c>
      <c r="Z4530" s="49">
        <v>0.57999999999999996</v>
      </c>
      <c r="AA4530" s="49">
        <v>5.98</v>
      </c>
      <c r="AB4530" s="49">
        <v>9.84</v>
      </c>
      <c r="AC4530" s="49">
        <v>0.25</v>
      </c>
      <c r="AD4530" s="49">
        <v>2.46</v>
      </c>
      <c r="AE4530" s="312"/>
      <c r="AF4530" s="465" t="s">
        <v>440</v>
      </c>
      <c r="AG4530" s="343">
        <v>30</v>
      </c>
      <c r="AH4530" s="343">
        <v>15</v>
      </c>
      <c r="AI4530" s="343"/>
      <c r="AJ4530" s="343"/>
      <c r="AK4530" s="343"/>
      <c r="AL4530" s="343"/>
      <c r="AM4530" s="343"/>
      <c r="AN4530" s="343"/>
      <c r="AO4530" s="343"/>
      <c r="AP4530" s="343"/>
      <c r="AQ4530" s="343"/>
      <c r="AR4530" s="343"/>
      <c r="AS4530" s="343"/>
      <c r="AT4530" s="343"/>
      <c r="AU4530" s="343"/>
      <c r="AV4530" s="343"/>
      <c r="AW4530" s="343"/>
      <c r="AX4530" s="343"/>
      <c r="AY4530" s="343"/>
      <c r="AZ4530" s="343"/>
      <c r="BA4530" s="343"/>
      <c r="BB4530" s="343"/>
      <c r="BC4530" s="343"/>
      <c r="BD4530" s="343"/>
      <c r="BE4530" s="475"/>
      <c r="BF4530" s="475"/>
      <c r="BG4530" s="475"/>
      <c r="BH4530" s="475"/>
      <c r="BI4530" s="475"/>
      <c r="BJ4530" s="475"/>
      <c r="BK4530" s="475"/>
      <c r="BL4530" s="475"/>
      <c r="BM4530" s="475"/>
      <c r="BN4530" s="475"/>
      <c r="BO4530" s="475"/>
      <c r="BP4530" s="306"/>
      <c r="BQ4530" s="496"/>
      <c r="BR4530" s="496"/>
      <c r="BS4530" s="496"/>
      <c r="BT4530" s="496"/>
      <c r="BU4530" s="496"/>
      <c r="BV4530" s="496"/>
    </row>
    <row r="4531" spans="1:74" s="52" customFormat="1" ht="12.75">
      <c r="A4531" s="45">
        <v>2670.0804681784898</v>
      </c>
      <c r="B4531" s="46" t="s">
        <v>364</v>
      </c>
      <c r="C4531" s="47" t="s">
        <v>401</v>
      </c>
      <c r="D4531" s="48">
        <v>35.000292175539357</v>
      </c>
      <c r="E4531" s="49">
        <v>39.812510000000003</v>
      </c>
      <c r="F4531" s="49">
        <v>8.4000000000000005E-2</v>
      </c>
      <c r="G4531" s="49">
        <v>15.061780000000001</v>
      </c>
      <c r="H4531" s="49">
        <v>0.31490000000000001</v>
      </c>
      <c r="I4531" s="49">
        <v>0.1855</v>
      </c>
      <c r="J4531" s="49">
        <v>45.085729999999998</v>
      </c>
      <c r="K4531" s="49">
        <v>0.21629999999999999</v>
      </c>
      <c r="L4531" s="49">
        <v>100.76072000000001</v>
      </c>
      <c r="M4531" s="47"/>
      <c r="N4531" s="50">
        <v>0.99360788207502682</v>
      </c>
      <c r="O4531" s="50">
        <v>1.6574871509043789E-3</v>
      </c>
      <c r="P4531" s="50">
        <v>0.3143603495720555</v>
      </c>
      <c r="Q4531" s="50">
        <v>6.3213818079776822E-3</v>
      </c>
      <c r="R4531" s="50">
        <v>3.9212553335932739E-3</v>
      </c>
      <c r="S4531" s="50">
        <v>1.6774250360370513</v>
      </c>
      <c r="T4531" s="50">
        <v>5.783751646555783E-3</v>
      </c>
      <c r="U4531" s="50">
        <v>3.0030771436231647</v>
      </c>
      <c r="V4531" s="51">
        <v>84.217157538992524</v>
      </c>
      <c r="X4531" s="49">
        <v>0.26</v>
      </c>
      <c r="Y4531" s="49">
        <v>24.21</v>
      </c>
      <c r="Z4531" s="49">
        <v>0.59</v>
      </c>
      <c r="AA4531" s="49">
        <v>6</v>
      </c>
      <c r="AB4531" s="49">
        <v>11.61</v>
      </c>
      <c r="AC4531" s="49">
        <v>0.25</v>
      </c>
      <c r="AD4531" s="49">
        <v>2.52</v>
      </c>
      <c r="AE4531" s="312"/>
      <c r="AF4531" s="465" t="s">
        <v>440</v>
      </c>
      <c r="AG4531" s="343">
        <v>30</v>
      </c>
      <c r="AH4531" s="343">
        <v>15</v>
      </c>
      <c r="AI4531" s="343"/>
      <c r="AJ4531" s="343"/>
      <c r="AK4531" s="343"/>
      <c r="AL4531" s="343"/>
      <c r="AM4531" s="343"/>
      <c r="AN4531" s="343"/>
      <c r="AO4531" s="343"/>
      <c r="AP4531" s="343"/>
      <c r="AQ4531" s="343"/>
      <c r="AR4531" s="343"/>
      <c r="AS4531" s="343"/>
      <c r="AT4531" s="343"/>
      <c r="AU4531" s="343"/>
      <c r="AV4531" s="343"/>
      <c r="AW4531" s="343"/>
      <c r="AX4531" s="343"/>
      <c r="AY4531" s="343"/>
      <c r="AZ4531" s="343"/>
      <c r="BA4531" s="343"/>
      <c r="BB4531" s="343"/>
      <c r="BC4531" s="343"/>
      <c r="BD4531" s="343"/>
      <c r="BE4531" s="475"/>
      <c r="BF4531" s="475"/>
      <c r="BG4531" s="475"/>
      <c r="BH4531" s="475"/>
      <c r="BI4531" s="475"/>
      <c r="BJ4531" s="475"/>
      <c r="BK4531" s="475"/>
      <c r="BL4531" s="475"/>
      <c r="BM4531" s="475"/>
      <c r="BN4531" s="475"/>
      <c r="BO4531" s="475"/>
      <c r="BP4531" s="306"/>
      <c r="BQ4531" s="496"/>
      <c r="BR4531" s="496"/>
      <c r="BS4531" s="496"/>
      <c r="BT4531" s="496"/>
      <c r="BU4531" s="496"/>
      <c r="BV4531" s="496"/>
    </row>
    <row r="4532" spans="1:74" s="52" customFormat="1" ht="12.75">
      <c r="A4532" s="45">
        <v>2670.0804681784898</v>
      </c>
      <c r="B4532" s="46" t="s">
        <v>364</v>
      </c>
      <c r="C4532" s="47" t="s">
        <v>401</v>
      </c>
      <c r="D4532" s="48">
        <v>40.000292175539357</v>
      </c>
      <c r="E4532" s="49">
        <v>39.536029999999997</v>
      </c>
      <c r="F4532" s="49">
        <v>7.6899999999999996E-2</v>
      </c>
      <c r="G4532" s="49">
        <v>14.572050000000001</v>
      </c>
      <c r="H4532" s="49">
        <v>0.32290000000000002</v>
      </c>
      <c r="I4532" s="49">
        <v>0.19769999999999999</v>
      </c>
      <c r="J4532" s="49">
        <v>45.538400000000003</v>
      </c>
      <c r="K4532" s="49">
        <v>0.2137</v>
      </c>
      <c r="L4532" s="49">
        <v>100.45768</v>
      </c>
      <c r="M4532" s="47"/>
      <c r="N4532" s="50">
        <v>0.98849969926082004</v>
      </c>
      <c r="O4532" s="50">
        <v>1.5201457819907407E-3</v>
      </c>
      <c r="P4532" s="50">
        <v>0.3046913539429455</v>
      </c>
      <c r="Q4532" s="50">
        <v>6.4937478531436185E-3</v>
      </c>
      <c r="R4532" s="50">
        <v>4.1867390434430444E-3</v>
      </c>
      <c r="S4532" s="50">
        <v>1.6973437166057777</v>
      </c>
      <c r="T4532" s="50">
        <v>5.7246066870771323E-3</v>
      </c>
      <c r="U4532" s="50">
        <v>3.0084600091751978</v>
      </c>
      <c r="V4532" s="51">
        <v>84.78091825537129</v>
      </c>
      <c r="X4532" s="49">
        <v>0.26</v>
      </c>
      <c r="Y4532" s="49">
        <v>25.59</v>
      </c>
      <c r="Z4532" s="49">
        <v>0.6</v>
      </c>
      <c r="AA4532" s="49">
        <v>5.9</v>
      </c>
      <c r="AB4532" s="49">
        <v>11.03</v>
      </c>
      <c r="AC4532" s="49">
        <v>0.25</v>
      </c>
      <c r="AD4532" s="49">
        <v>2.54</v>
      </c>
      <c r="AE4532" s="312"/>
      <c r="AF4532" s="465" t="s">
        <v>440</v>
      </c>
      <c r="AG4532" s="343">
        <v>30</v>
      </c>
      <c r="AH4532" s="343">
        <v>15</v>
      </c>
      <c r="AI4532" s="343"/>
      <c r="AJ4532" s="343"/>
      <c r="AK4532" s="343"/>
      <c r="AL4532" s="343"/>
      <c r="AM4532" s="343"/>
      <c r="AN4532" s="343"/>
      <c r="AO4532" s="343"/>
      <c r="AP4532" s="343"/>
      <c r="AQ4532" s="343"/>
      <c r="AR4532" s="343"/>
      <c r="AS4532" s="343"/>
      <c r="AT4532" s="343"/>
      <c r="AU4532" s="343"/>
      <c r="AV4532" s="343"/>
      <c r="AW4532" s="343"/>
      <c r="AX4532" s="343"/>
      <c r="AY4532" s="343"/>
      <c r="AZ4532" s="343"/>
      <c r="BA4532" s="343"/>
      <c r="BB4532" s="343"/>
      <c r="BC4532" s="343"/>
      <c r="BD4532" s="343"/>
      <c r="BE4532" s="475"/>
      <c r="BF4532" s="475"/>
      <c r="BG4532" s="475"/>
      <c r="BH4532" s="475"/>
      <c r="BI4532" s="475"/>
      <c r="BJ4532" s="475"/>
      <c r="BK4532" s="475"/>
      <c r="BL4532" s="475"/>
      <c r="BM4532" s="475"/>
      <c r="BN4532" s="475"/>
      <c r="BO4532" s="475"/>
      <c r="BP4532" s="306"/>
      <c r="BQ4532" s="496"/>
      <c r="BR4532" s="496"/>
      <c r="BS4532" s="496"/>
      <c r="BT4532" s="496"/>
      <c r="BU4532" s="496"/>
      <c r="BV4532" s="496"/>
    </row>
    <row r="4533" spans="1:74" s="52" customFormat="1" ht="12.75">
      <c r="A4533" s="45">
        <v>2670.0804681784898</v>
      </c>
      <c r="B4533" s="46" t="s">
        <v>364</v>
      </c>
      <c r="C4533" s="47" t="s">
        <v>401</v>
      </c>
      <c r="D4533" s="48">
        <v>45.000292175539357</v>
      </c>
      <c r="E4533" s="49">
        <v>39.904670000000003</v>
      </c>
      <c r="F4533" s="49">
        <v>8.1900000000000001E-2</v>
      </c>
      <c r="G4533" s="49">
        <v>14.12229</v>
      </c>
      <c r="H4533" s="49">
        <v>0.3417</v>
      </c>
      <c r="I4533" s="49">
        <v>0.189</v>
      </c>
      <c r="J4533" s="49">
        <v>45.880420000000001</v>
      </c>
      <c r="K4533" s="49">
        <v>0.2092</v>
      </c>
      <c r="L4533" s="49">
        <v>100.72918</v>
      </c>
      <c r="M4533" s="47"/>
      <c r="N4533" s="50">
        <v>0.99222280014619169</v>
      </c>
      <c r="O4533" s="50">
        <v>1.6100701392859789E-3</v>
      </c>
      <c r="P4533" s="50">
        <v>0.29366121965059461</v>
      </c>
      <c r="Q4533" s="50">
        <v>6.8339901722782367E-3</v>
      </c>
      <c r="R4533" s="50">
        <v>3.9804577831044933E-3</v>
      </c>
      <c r="S4533" s="50">
        <v>1.7006753194001532</v>
      </c>
      <c r="T4533" s="50">
        <v>5.5732022836288012E-3</v>
      </c>
      <c r="U4533" s="50">
        <v>3.0045570595752373</v>
      </c>
      <c r="V4533" s="51">
        <v>85.275242472849158</v>
      </c>
      <c r="X4533" s="49">
        <v>0.26</v>
      </c>
      <c r="Y4533" s="49">
        <v>24.76</v>
      </c>
      <c r="Z4533" s="49">
        <v>0.61</v>
      </c>
      <c r="AA4533" s="49">
        <v>5.54</v>
      </c>
      <c r="AB4533" s="49">
        <v>11.29</v>
      </c>
      <c r="AC4533" s="49">
        <v>0.25</v>
      </c>
      <c r="AD4533" s="49">
        <v>2.6</v>
      </c>
      <c r="AE4533" s="312"/>
      <c r="AF4533" s="465" t="s">
        <v>440</v>
      </c>
      <c r="AG4533" s="343">
        <v>30</v>
      </c>
      <c r="AH4533" s="343">
        <v>15</v>
      </c>
      <c r="AI4533" s="343"/>
      <c r="AJ4533" s="343"/>
      <c r="AK4533" s="343"/>
      <c r="AL4533" s="343"/>
      <c r="AM4533" s="343"/>
      <c r="AN4533" s="343"/>
      <c r="AO4533" s="343"/>
      <c r="AP4533" s="343"/>
      <c r="AQ4533" s="343"/>
      <c r="AR4533" s="343"/>
      <c r="AS4533" s="343"/>
      <c r="AT4533" s="343"/>
      <c r="AU4533" s="343"/>
      <c r="AV4533" s="343"/>
      <c r="AW4533" s="343"/>
      <c r="AX4533" s="343"/>
      <c r="AY4533" s="343"/>
      <c r="AZ4533" s="343"/>
      <c r="BA4533" s="343"/>
      <c r="BB4533" s="343"/>
      <c r="BC4533" s="343"/>
      <c r="BD4533" s="343"/>
      <c r="BE4533" s="475"/>
      <c r="BF4533" s="475"/>
      <c r="BG4533" s="475"/>
      <c r="BH4533" s="475"/>
      <c r="BI4533" s="475"/>
      <c r="BJ4533" s="475"/>
      <c r="BK4533" s="475"/>
      <c r="BL4533" s="475"/>
      <c r="BM4533" s="475"/>
      <c r="BN4533" s="475"/>
      <c r="BO4533" s="475"/>
      <c r="BP4533" s="306"/>
      <c r="BQ4533" s="496"/>
      <c r="BR4533" s="496"/>
      <c r="BS4533" s="496"/>
      <c r="BT4533" s="496"/>
      <c r="BU4533" s="496"/>
      <c r="BV4533" s="496"/>
    </row>
    <row r="4534" spans="1:74" s="52" customFormat="1" ht="12.75">
      <c r="A4534" s="45">
        <v>2670.0804681784898</v>
      </c>
      <c r="B4534" s="46" t="s">
        <v>364</v>
      </c>
      <c r="C4534" s="47" t="s">
        <v>401</v>
      </c>
      <c r="D4534" s="48">
        <v>50.000292175539357</v>
      </c>
      <c r="E4534" s="49">
        <v>39.89443</v>
      </c>
      <c r="F4534" s="49">
        <v>0.1095</v>
      </c>
      <c r="G4534" s="49">
        <v>13.82246</v>
      </c>
      <c r="H4534" s="49">
        <v>0.3473</v>
      </c>
      <c r="I4534" s="49">
        <v>0.18160000000000001</v>
      </c>
      <c r="J4534" s="49">
        <v>46.071539999999999</v>
      </c>
      <c r="K4534" s="49">
        <v>0.21820000000000001</v>
      </c>
      <c r="L4534" s="49">
        <v>100.64502999999999</v>
      </c>
      <c r="M4534" s="47"/>
      <c r="N4534" s="50">
        <v>0.99143179841891294</v>
      </c>
      <c r="O4534" s="50">
        <v>2.1514938741795707E-3</v>
      </c>
      <c r="P4534" s="50">
        <v>0.28727108552363811</v>
      </c>
      <c r="Q4534" s="50">
        <v>6.9422341135923823E-3</v>
      </c>
      <c r="R4534" s="50">
        <v>3.8225410947340453E-3</v>
      </c>
      <c r="S4534" s="50">
        <v>1.706836236846873</v>
      </c>
      <c r="T4534" s="50">
        <v>5.8098239607977647E-3</v>
      </c>
      <c r="U4534" s="50">
        <v>3.0042652138327277</v>
      </c>
      <c r="V4534" s="51">
        <v>85.594000769118963</v>
      </c>
      <c r="X4534" s="49">
        <v>0.26</v>
      </c>
      <c r="Y4534" s="49">
        <v>19.46</v>
      </c>
      <c r="Z4534" s="49">
        <v>0.61</v>
      </c>
      <c r="AA4534" s="49">
        <v>5.45</v>
      </c>
      <c r="AB4534" s="49">
        <v>11.79</v>
      </c>
      <c r="AC4534" s="49">
        <v>0.25</v>
      </c>
      <c r="AD4534" s="49">
        <v>2.5099999999999998</v>
      </c>
      <c r="AE4534" s="312"/>
      <c r="AF4534" s="465" t="s">
        <v>440</v>
      </c>
      <c r="AG4534" s="343">
        <v>30</v>
      </c>
      <c r="AH4534" s="343">
        <v>15</v>
      </c>
      <c r="AI4534" s="343"/>
      <c r="AJ4534" s="343"/>
      <c r="AK4534" s="343"/>
      <c r="AL4534" s="343"/>
      <c r="AM4534" s="343"/>
      <c r="AN4534" s="343"/>
      <c r="AO4534" s="343"/>
      <c r="AP4534" s="343"/>
      <c r="AQ4534" s="343"/>
      <c r="AR4534" s="343"/>
      <c r="AS4534" s="343"/>
      <c r="AT4534" s="343"/>
      <c r="AU4534" s="343"/>
      <c r="AV4534" s="343"/>
      <c r="AW4534" s="343"/>
      <c r="AX4534" s="343"/>
      <c r="AY4534" s="343"/>
      <c r="AZ4534" s="343"/>
      <c r="BA4534" s="343"/>
      <c r="BB4534" s="343"/>
      <c r="BC4534" s="343"/>
      <c r="BD4534" s="343"/>
      <c r="BE4534" s="475"/>
      <c r="BF4534" s="475"/>
      <c r="BG4534" s="475"/>
      <c r="BH4534" s="475"/>
      <c r="BI4534" s="475"/>
      <c r="BJ4534" s="475"/>
      <c r="BK4534" s="475"/>
      <c r="BL4534" s="475"/>
      <c r="BM4534" s="475"/>
      <c r="BN4534" s="475"/>
      <c r="BO4534" s="475"/>
      <c r="BP4534" s="306"/>
      <c r="BQ4534" s="496"/>
      <c r="BR4534" s="496"/>
      <c r="BS4534" s="496"/>
      <c r="BT4534" s="496"/>
      <c r="BU4534" s="496"/>
      <c r="BV4534" s="496"/>
    </row>
    <row r="4535" spans="1:74" s="52" customFormat="1" ht="12.75">
      <c r="A4535" s="45">
        <v>2670.0804681784898</v>
      </c>
      <c r="B4535" s="46" t="s">
        <v>364</v>
      </c>
      <c r="C4535" s="47" t="s">
        <v>401</v>
      </c>
      <c r="D4535" s="48">
        <v>55.000292175539357</v>
      </c>
      <c r="E4535" s="49">
        <v>40.201619999999998</v>
      </c>
      <c r="F4535" s="49">
        <v>0.1011</v>
      </c>
      <c r="G4535" s="49">
        <v>13.43267</v>
      </c>
      <c r="H4535" s="49">
        <v>0.3422</v>
      </c>
      <c r="I4535" s="49">
        <v>0.1658</v>
      </c>
      <c r="J4535" s="49">
        <v>46.564450000000001</v>
      </c>
      <c r="K4535" s="49">
        <v>0.21310000000000001</v>
      </c>
      <c r="L4535" s="49">
        <v>101.02094</v>
      </c>
      <c r="M4535" s="47"/>
      <c r="N4535" s="50">
        <v>0.99301770797818156</v>
      </c>
      <c r="O4535" s="50">
        <v>1.9744221278139859E-3</v>
      </c>
      <c r="P4535" s="50">
        <v>0.27748005924660174</v>
      </c>
      <c r="Q4535" s="50">
        <v>6.7988793831404489E-3</v>
      </c>
      <c r="R4535" s="50">
        <v>3.4688354943983053E-3</v>
      </c>
      <c r="S4535" s="50">
        <v>1.7146538625792835</v>
      </c>
      <c r="T4535" s="50">
        <v>5.6396809567703524E-3</v>
      </c>
      <c r="U4535" s="50">
        <v>3.0030334477661897</v>
      </c>
      <c r="V4535" s="51">
        <v>86.07121458017852</v>
      </c>
      <c r="X4535" s="49">
        <v>0.26</v>
      </c>
      <c r="Y4535" s="49">
        <v>20.149999999999999</v>
      </c>
      <c r="Z4535" s="49">
        <v>0.62</v>
      </c>
      <c r="AA4535" s="49">
        <v>5.58</v>
      </c>
      <c r="AB4535" s="49">
        <v>12.83</v>
      </c>
      <c r="AC4535" s="49">
        <v>0.24</v>
      </c>
      <c r="AD4535" s="49">
        <v>2.5499999999999998</v>
      </c>
      <c r="AE4535" s="312"/>
      <c r="AF4535" s="465" t="s">
        <v>440</v>
      </c>
      <c r="AG4535" s="343">
        <v>30</v>
      </c>
      <c r="AH4535" s="343">
        <v>15</v>
      </c>
      <c r="AI4535" s="343"/>
      <c r="AJ4535" s="343"/>
      <c r="AK4535" s="343"/>
      <c r="AL4535" s="343"/>
      <c r="AM4535" s="343"/>
      <c r="AN4535" s="343"/>
      <c r="AO4535" s="343"/>
      <c r="AP4535" s="343"/>
      <c r="AQ4535" s="343"/>
      <c r="AR4535" s="343"/>
      <c r="AS4535" s="343"/>
      <c r="AT4535" s="343"/>
      <c r="AU4535" s="343"/>
      <c r="AV4535" s="343"/>
      <c r="AW4535" s="343"/>
      <c r="AX4535" s="343"/>
      <c r="AY4535" s="343"/>
      <c r="AZ4535" s="343"/>
      <c r="BA4535" s="343"/>
      <c r="BB4535" s="343"/>
      <c r="BC4535" s="343"/>
      <c r="BD4535" s="343"/>
      <c r="BE4535" s="475"/>
      <c r="BF4535" s="475"/>
      <c r="BG4535" s="475"/>
      <c r="BH4535" s="475"/>
      <c r="BI4535" s="475"/>
      <c r="BJ4535" s="475"/>
      <c r="BK4535" s="475"/>
      <c r="BL4535" s="475"/>
      <c r="BM4535" s="475"/>
      <c r="BN4535" s="475"/>
      <c r="BO4535" s="475"/>
      <c r="BP4535" s="306"/>
      <c r="BQ4535" s="496"/>
      <c r="BR4535" s="496"/>
      <c r="BS4535" s="496"/>
      <c r="BT4535" s="496"/>
      <c r="BU4535" s="496"/>
      <c r="BV4535" s="496"/>
    </row>
    <row r="4536" spans="1:74" s="52" customFormat="1" ht="12.75">
      <c r="A4536" s="45">
        <v>2670.0804681784898</v>
      </c>
      <c r="B4536" s="46" t="s">
        <v>364</v>
      </c>
      <c r="C4536" s="47" t="s">
        <v>401</v>
      </c>
      <c r="D4536" s="48">
        <v>60.000292175539357</v>
      </c>
      <c r="E4536" s="49">
        <v>40.181139999999999</v>
      </c>
      <c r="F4536" s="49">
        <v>9.3700000000000006E-2</v>
      </c>
      <c r="G4536" s="49">
        <v>13.13284</v>
      </c>
      <c r="H4536" s="49">
        <v>0.36059999999999998</v>
      </c>
      <c r="I4536" s="49">
        <v>0.1754</v>
      </c>
      <c r="J4536" s="49">
        <v>46.665039999999998</v>
      </c>
      <c r="K4536" s="49">
        <v>0.2026</v>
      </c>
      <c r="L4536" s="49">
        <v>100.81132000000001</v>
      </c>
      <c r="M4536" s="47"/>
      <c r="N4536" s="50">
        <v>0.99341741511819726</v>
      </c>
      <c r="O4536" s="50">
        <v>1.8315742151059548E-3</v>
      </c>
      <c r="P4536" s="50">
        <v>0.27153396552127135</v>
      </c>
      <c r="Q4536" s="50">
        <v>7.1709902121233175E-3</v>
      </c>
      <c r="R4536" s="50">
        <v>3.6730331096761137E-3</v>
      </c>
      <c r="S4536" s="50">
        <v>1.719925767114985</v>
      </c>
      <c r="T4536" s="50">
        <v>5.3666911602319473E-3</v>
      </c>
      <c r="U4536" s="50">
        <v>3.0029194364515912</v>
      </c>
      <c r="V4536" s="51">
        <v>86.365078787617762</v>
      </c>
      <c r="X4536" s="49">
        <v>0.26</v>
      </c>
      <c r="Y4536" s="49">
        <v>22.11</v>
      </c>
      <c r="Z4536" s="49">
        <v>0.63</v>
      </c>
      <c r="AA4536" s="49">
        <v>5.34</v>
      </c>
      <c r="AB4536" s="49">
        <v>12.19</v>
      </c>
      <c r="AC4536" s="49">
        <v>0.24</v>
      </c>
      <c r="AD4536" s="49">
        <v>2.66</v>
      </c>
      <c r="AE4536" s="312"/>
      <c r="AF4536" s="465" t="s">
        <v>440</v>
      </c>
      <c r="AG4536" s="343">
        <v>30</v>
      </c>
      <c r="AH4536" s="343">
        <v>15</v>
      </c>
      <c r="AI4536" s="343"/>
      <c r="AJ4536" s="343"/>
      <c r="AK4536" s="343"/>
      <c r="AL4536" s="343"/>
      <c r="AM4536" s="343"/>
      <c r="AN4536" s="343"/>
      <c r="AO4536" s="343"/>
      <c r="AP4536" s="343"/>
      <c r="AQ4536" s="343"/>
      <c r="AR4536" s="343"/>
      <c r="AS4536" s="343"/>
      <c r="AT4536" s="343"/>
      <c r="AU4536" s="343"/>
      <c r="AV4536" s="343"/>
      <c r="AW4536" s="343"/>
      <c r="AX4536" s="343"/>
      <c r="AY4536" s="343"/>
      <c r="AZ4536" s="343"/>
      <c r="BA4536" s="343"/>
      <c r="BB4536" s="343"/>
      <c r="BC4536" s="343"/>
      <c r="BD4536" s="343"/>
      <c r="BE4536" s="475"/>
      <c r="BF4536" s="475"/>
      <c r="BG4536" s="475"/>
      <c r="BH4536" s="475"/>
      <c r="BI4536" s="475"/>
      <c r="BJ4536" s="475"/>
      <c r="BK4536" s="475"/>
      <c r="BL4536" s="475"/>
      <c r="BM4536" s="475"/>
      <c r="BN4536" s="475"/>
      <c r="BO4536" s="475"/>
      <c r="BP4536" s="306"/>
      <c r="BQ4536" s="496"/>
      <c r="BR4536" s="496"/>
      <c r="BS4536" s="496"/>
      <c r="BT4536" s="496"/>
      <c r="BU4536" s="496"/>
      <c r="BV4536" s="496"/>
    </row>
    <row r="4537" spans="1:74" s="52" customFormat="1" ht="12.75">
      <c r="A4537" s="45">
        <v>2670.0804681784898</v>
      </c>
      <c r="B4537" s="46" t="s">
        <v>364</v>
      </c>
      <c r="C4537" s="47" t="s">
        <v>401</v>
      </c>
      <c r="D4537" s="48">
        <v>65.000292175539357</v>
      </c>
      <c r="E4537" s="49">
        <v>39.955869999999997</v>
      </c>
      <c r="F4537" s="49">
        <v>9.7299999999999998E-2</v>
      </c>
      <c r="G4537" s="49">
        <v>12.89297</v>
      </c>
      <c r="H4537" s="49">
        <v>0.37009999999999998</v>
      </c>
      <c r="I4537" s="49">
        <v>0.18140000000000001</v>
      </c>
      <c r="J4537" s="49">
        <v>46.876289999999997</v>
      </c>
      <c r="K4537" s="49">
        <v>0.214</v>
      </c>
      <c r="L4537" s="49">
        <v>100.58792999999999</v>
      </c>
      <c r="M4537" s="47"/>
      <c r="N4537" s="50">
        <v>0.98969988370612516</v>
      </c>
      <c r="O4537" s="50">
        <v>1.9055097843872211E-3</v>
      </c>
      <c r="P4537" s="50">
        <v>0.26707417402117861</v>
      </c>
      <c r="Q4537" s="50">
        <v>7.3737074870821708E-3</v>
      </c>
      <c r="R4537" s="50">
        <v>3.8057998944878426E-3</v>
      </c>
      <c r="S4537" s="50">
        <v>1.7309507278682728</v>
      </c>
      <c r="T4537" s="50">
        <v>5.6792939635668489E-3</v>
      </c>
      <c r="U4537" s="50">
        <v>3.0064890967251006</v>
      </c>
      <c r="V4537" s="51">
        <v>86.633090820408825</v>
      </c>
      <c r="X4537" s="49">
        <v>0.26</v>
      </c>
      <c r="Y4537" s="49">
        <v>21.41</v>
      </c>
      <c r="Z4537" s="49">
        <v>0.64</v>
      </c>
      <c r="AA4537" s="49">
        <v>5.16</v>
      </c>
      <c r="AB4537" s="49">
        <v>11.55</v>
      </c>
      <c r="AC4537" s="49">
        <v>0.24</v>
      </c>
      <c r="AD4537" s="49">
        <v>2.52</v>
      </c>
      <c r="AE4537" s="312"/>
      <c r="AF4537" s="465" t="s">
        <v>440</v>
      </c>
      <c r="AG4537" s="343">
        <v>30</v>
      </c>
      <c r="AH4537" s="343">
        <v>15</v>
      </c>
      <c r="AI4537" s="343"/>
      <c r="AJ4537" s="343"/>
      <c r="AK4537" s="343"/>
      <c r="AL4537" s="343"/>
      <c r="AM4537" s="343"/>
      <c r="AN4537" s="343"/>
      <c r="AO4537" s="343"/>
      <c r="AP4537" s="343"/>
      <c r="AQ4537" s="343"/>
      <c r="AR4537" s="343"/>
      <c r="AS4537" s="343"/>
      <c r="AT4537" s="343"/>
      <c r="AU4537" s="343"/>
      <c r="AV4537" s="343"/>
      <c r="AW4537" s="343"/>
      <c r="AX4537" s="343"/>
      <c r="AY4537" s="343"/>
      <c r="AZ4537" s="343"/>
      <c r="BA4537" s="343"/>
      <c r="BB4537" s="343"/>
      <c r="BC4537" s="343"/>
      <c r="BD4537" s="343"/>
      <c r="BE4537" s="475"/>
      <c r="BF4537" s="475"/>
      <c r="BG4537" s="475"/>
      <c r="BH4537" s="475"/>
      <c r="BI4537" s="475"/>
      <c r="BJ4537" s="475"/>
      <c r="BK4537" s="475"/>
      <c r="BL4537" s="475"/>
      <c r="BM4537" s="475"/>
      <c r="BN4537" s="475"/>
      <c r="BO4537" s="475"/>
      <c r="BP4537" s="306"/>
      <c r="BQ4537" s="496"/>
      <c r="BR4537" s="496"/>
      <c r="BS4537" s="496"/>
      <c r="BT4537" s="496"/>
      <c r="BU4537" s="496"/>
      <c r="BV4537" s="496"/>
    </row>
    <row r="4538" spans="1:74" s="52" customFormat="1" ht="12.75">
      <c r="A4538" s="45">
        <v>2670.0804681784898</v>
      </c>
      <c r="B4538" s="46" t="s">
        <v>364</v>
      </c>
      <c r="C4538" s="47" t="s">
        <v>401</v>
      </c>
      <c r="D4538" s="48">
        <v>70.000292175539357</v>
      </c>
      <c r="E4538" s="49">
        <v>39.945630000000001</v>
      </c>
      <c r="F4538" s="49">
        <v>9.9000009999999999E-2</v>
      </c>
      <c r="G4538" s="49">
        <v>12.50318</v>
      </c>
      <c r="H4538" s="49">
        <v>0.38500000000000001</v>
      </c>
      <c r="I4538" s="49">
        <v>0.159</v>
      </c>
      <c r="J4538" s="49">
        <v>46.916519999999998</v>
      </c>
      <c r="K4538" s="49">
        <v>0.21160000000000001</v>
      </c>
      <c r="L4538" s="49">
        <v>100.21993001</v>
      </c>
      <c r="M4538" s="47"/>
      <c r="N4538" s="50">
        <v>0.99123866113521963</v>
      </c>
      <c r="O4538" s="50">
        <v>1.9423147622128216E-3</v>
      </c>
      <c r="P4538" s="50">
        <v>0.25946897422560677</v>
      </c>
      <c r="Q4538" s="50">
        <v>7.6844639815099132E-3</v>
      </c>
      <c r="R4538" s="50">
        <v>3.3418874622078115E-3</v>
      </c>
      <c r="S4538" s="50">
        <v>1.7355746339464484</v>
      </c>
      <c r="T4538" s="50">
        <v>5.6257738271496679E-3</v>
      </c>
      <c r="U4538" s="50">
        <v>3.0048767093403552</v>
      </c>
      <c r="V4538" s="51">
        <v>86.994320667339025</v>
      </c>
      <c r="X4538" s="49">
        <v>0.26</v>
      </c>
      <c r="Y4538" s="49">
        <v>19.84</v>
      </c>
      <c r="Z4538" s="49">
        <v>0.65</v>
      </c>
      <c r="AA4538" s="49">
        <v>4.95</v>
      </c>
      <c r="AB4538" s="49">
        <v>13.58</v>
      </c>
      <c r="AC4538" s="49">
        <v>0.24</v>
      </c>
      <c r="AD4538" s="49">
        <v>2.5499999999999998</v>
      </c>
      <c r="AE4538" s="312"/>
      <c r="AF4538" s="465" t="s">
        <v>440</v>
      </c>
      <c r="AG4538" s="343">
        <v>30</v>
      </c>
      <c r="AH4538" s="343">
        <v>15</v>
      </c>
      <c r="AI4538" s="343"/>
      <c r="AJ4538" s="343"/>
      <c r="AK4538" s="343"/>
      <c r="AL4538" s="343"/>
      <c r="AM4538" s="343"/>
      <c r="AN4538" s="343"/>
      <c r="AO4538" s="343"/>
      <c r="AP4538" s="343"/>
      <c r="AQ4538" s="343"/>
      <c r="AR4538" s="343"/>
      <c r="AS4538" s="343"/>
      <c r="AT4538" s="343"/>
      <c r="AU4538" s="343"/>
      <c r="AV4538" s="343"/>
      <c r="AW4538" s="343"/>
      <c r="AX4538" s="343"/>
      <c r="AY4538" s="343"/>
      <c r="AZ4538" s="343"/>
      <c r="BA4538" s="343"/>
      <c r="BB4538" s="343"/>
      <c r="BC4538" s="343"/>
      <c r="BD4538" s="343"/>
      <c r="BE4538" s="475"/>
      <c r="BF4538" s="475"/>
      <c r="BG4538" s="475"/>
      <c r="BH4538" s="475"/>
      <c r="BI4538" s="475"/>
      <c r="BJ4538" s="475"/>
      <c r="BK4538" s="475"/>
      <c r="BL4538" s="475"/>
      <c r="BM4538" s="475"/>
      <c r="BN4538" s="475"/>
      <c r="BO4538" s="475"/>
      <c r="BP4538" s="306"/>
      <c r="BQ4538" s="496"/>
      <c r="BR4538" s="496"/>
      <c r="BS4538" s="496"/>
      <c r="BT4538" s="496"/>
      <c r="BU4538" s="496"/>
      <c r="BV4538" s="496"/>
    </row>
    <row r="4539" spans="1:74" s="52" customFormat="1" ht="12.75">
      <c r="A4539" s="45">
        <v>2670.0804681784898</v>
      </c>
      <c r="B4539" s="46" t="s">
        <v>364</v>
      </c>
      <c r="C4539" s="47" t="s">
        <v>401</v>
      </c>
      <c r="D4539" s="48">
        <v>75.000292175539357</v>
      </c>
      <c r="E4539" s="49">
        <v>39.945630000000001</v>
      </c>
      <c r="F4539" s="49">
        <v>9.2200009999999999E-2</v>
      </c>
      <c r="G4539" s="49">
        <v>12.493180000000001</v>
      </c>
      <c r="H4539" s="49">
        <v>0.3458</v>
      </c>
      <c r="I4539" s="49">
        <v>0.14069999999999999</v>
      </c>
      <c r="J4539" s="49">
        <v>47.097589999999997</v>
      </c>
      <c r="K4539" s="49">
        <v>0.2094</v>
      </c>
      <c r="L4539" s="49">
        <v>100.32450000999999</v>
      </c>
      <c r="M4539" s="47"/>
      <c r="N4539" s="50">
        <v>0.99003453349415682</v>
      </c>
      <c r="O4539" s="50">
        <v>1.8067058540678876E-3</v>
      </c>
      <c r="P4539" s="50">
        <v>0.25894650863536034</v>
      </c>
      <c r="Q4539" s="50">
        <v>6.8936614279069362E-3</v>
      </c>
      <c r="R4539" s="50">
        <v>2.9536627448883529E-3</v>
      </c>
      <c r="S4539" s="50">
        <v>1.7401564628181938</v>
      </c>
      <c r="T4539" s="50">
        <v>5.5605198231337919E-3</v>
      </c>
      <c r="U4539" s="50">
        <v>3.0063520547977078</v>
      </c>
      <c r="V4539" s="51">
        <v>87.046864902257653</v>
      </c>
      <c r="X4539" s="49">
        <v>0.26</v>
      </c>
      <c r="Y4539" s="49">
        <v>21.67</v>
      </c>
      <c r="Z4539" s="49">
        <v>0.65</v>
      </c>
      <c r="AA4539" s="49">
        <v>5.59</v>
      </c>
      <c r="AB4539" s="49">
        <v>14.67</v>
      </c>
      <c r="AC4539" s="49">
        <v>0.24</v>
      </c>
      <c r="AD4539" s="49">
        <v>2.58</v>
      </c>
      <c r="AE4539" s="312"/>
      <c r="AF4539" s="465" t="s">
        <v>440</v>
      </c>
      <c r="AG4539" s="343">
        <v>30</v>
      </c>
      <c r="AH4539" s="343">
        <v>15</v>
      </c>
      <c r="AI4539" s="343"/>
      <c r="AJ4539" s="343"/>
      <c r="AK4539" s="343"/>
      <c r="AL4539" s="343"/>
      <c r="AM4539" s="343"/>
      <c r="AN4539" s="343"/>
      <c r="AO4539" s="343"/>
      <c r="AP4539" s="343"/>
      <c r="AQ4539" s="343"/>
      <c r="AR4539" s="343"/>
      <c r="AS4539" s="343"/>
      <c r="AT4539" s="343"/>
      <c r="AU4539" s="343"/>
      <c r="AV4539" s="343"/>
      <c r="AW4539" s="343"/>
      <c r="AX4539" s="343"/>
      <c r="AY4539" s="343"/>
      <c r="AZ4539" s="343"/>
      <c r="BA4539" s="343"/>
      <c r="BB4539" s="343"/>
      <c r="BC4539" s="343"/>
      <c r="BD4539" s="343"/>
      <c r="BE4539" s="475"/>
      <c r="BF4539" s="475"/>
      <c r="BG4539" s="475"/>
      <c r="BH4539" s="475"/>
      <c r="BI4539" s="475"/>
      <c r="BJ4539" s="475"/>
      <c r="BK4539" s="475"/>
      <c r="BL4539" s="475"/>
      <c r="BM4539" s="475"/>
      <c r="BN4539" s="475"/>
      <c r="BO4539" s="475"/>
      <c r="BP4539" s="306"/>
      <c r="BQ4539" s="496"/>
      <c r="BR4539" s="496"/>
      <c r="BS4539" s="496"/>
      <c r="BT4539" s="496"/>
      <c r="BU4539" s="496"/>
      <c r="BV4539" s="496"/>
    </row>
    <row r="4540" spans="1:74" s="52" customFormat="1" ht="12.75">
      <c r="A4540" s="45">
        <v>2670.0804681784898</v>
      </c>
      <c r="B4540" s="46" t="s">
        <v>364</v>
      </c>
      <c r="C4540" s="47" t="s">
        <v>401</v>
      </c>
      <c r="D4540" s="48">
        <v>80.000292175539357</v>
      </c>
      <c r="E4540" s="49">
        <v>40.232349999999997</v>
      </c>
      <c r="F4540" s="49">
        <v>0.1053</v>
      </c>
      <c r="G4540" s="49">
        <v>12.313280000000001</v>
      </c>
      <c r="H4540" s="49">
        <v>0.38969999999999999</v>
      </c>
      <c r="I4540" s="49">
        <v>0.1678</v>
      </c>
      <c r="J4540" s="49">
        <v>47.137830000000001</v>
      </c>
      <c r="K4540" s="49">
        <v>0.20949999999999999</v>
      </c>
      <c r="L4540" s="49">
        <v>100.55576000000001</v>
      </c>
      <c r="M4540" s="47"/>
      <c r="N4540" s="50">
        <v>0.99361658439581801</v>
      </c>
      <c r="O4540" s="50">
        <v>2.056114127737737E-3</v>
      </c>
      <c r="P4540" s="50">
        <v>0.25431570489585104</v>
      </c>
      <c r="Q4540" s="50">
        <v>7.7413682882301249E-3</v>
      </c>
      <c r="R4540" s="50">
        <v>3.5101132330515191E-3</v>
      </c>
      <c r="S4540" s="50">
        <v>1.7354877889566978</v>
      </c>
      <c r="T4540" s="50">
        <v>5.5435134513207758E-3</v>
      </c>
      <c r="U4540" s="50">
        <v>3.0022711873487071</v>
      </c>
      <c r="V4540" s="51">
        <v>87.219054259299796</v>
      </c>
      <c r="X4540" s="49">
        <v>0.26</v>
      </c>
      <c r="Y4540" s="49">
        <v>19.37</v>
      </c>
      <c r="Z4540" s="49">
        <v>0.65</v>
      </c>
      <c r="AA4540" s="49">
        <v>4.8899999999999997</v>
      </c>
      <c r="AB4540" s="49">
        <v>12.45</v>
      </c>
      <c r="AC4540" s="49">
        <v>0.24</v>
      </c>
      <c r="AD4540" s="49">
        <v>2.59</v>
      </c>
      <c r="AE4540" s="312"/>
      <c r="AF4540" s="465" t="s">
        <v>440</v>
      </c>
      <c r="AG4540" s="343">
        <v>30</v>
      </c>
      <c r="AH4540" s="343">
        <v>15</v>
      </c>
      <c r="AI4540" s="343"/>
      <c r="AJ4540" s="343"/>
      <c r="AK4540" s="343"/>
      <c r="AL4540" s="343"/>
      <c r="AM4540" s="343"/>
      <c r="AN4540" s="343"/>
      <c r="AO4540" s="343"/>
      <c r="AP4540" s="343"/>
      <c r="AQ4540" s="343"/>
      <c r="AR4540" s="343"/>
      <c r="AS4540" s="343"/>
      <c r="AT4540" s="343"/>
      <c r="AU4540" s="343"/>
      <c r="AV4540" s="343"/>
      <c r="AW4540" s="343"/>
      <c r="AX4540" s="343"/>
      <c r="AY4540" s="343"/>
      <c r="AZ4540" s="343"/>
      <c r="BA4540" s="343"/>
      <c r="BB4540" s="343"/>
      <c r="BC4540" s="343"/>
      <c r="BD4540" s="343"/>
      <c r="BE4540" s="475"/>
      <c r="BF4540" s="475"/>
      <c r="BG4540" s="475"/>
      <c r="BH4540" s="475"/>
      <c r="BI4540" s="475"/>
      <c r="BJ4540" s="475"/>
      <c r="BK4540" s="475"/>
      <c r="BL4540" s="475"/>
      <c r="BM4540" s="475"/>
      <c r="BN4540" s="475"/>
      <c r="BO4540" s="475"/>
      <c r="BP4540" s="306"/>
      <c r="BQ4540" s="496"/>
      <c r="BR4540" s="496"/>
      <c r="BS4540" s="496"/>
      <c r="BT4540" s="496"/>
      <c r="BU4540" s="496"/>
      <c r="BV4540" s="496"/>
    </row>
    <row r="4541" spans="1:74" s="52" customFormat="1" ht="12.75">
      <c r="A4541" s="45">
        <v>2670.0804681784898</v>
      </c>
      <c r="B4541" s="46" t="s">
        <v>364</v>
      </c>
      <c r="C4541" s="47" t="s">
        <v>401</v>
      </c>
      <c r="D4541" s="48">
        <v>85.000292175539357</v>
      </c>
      <c r="E4541" s="49">
        <v>40.119700000000002</v>
      </c>
      <c r="F4541" s="49">
        <v>7.3200000000000001E-2</v>
      </c>
      <c r="G4541" s="49">
        <v>12.073410000000001</v>
      </c>
      <c r="H4541" s="49">
        <v>0.35070000000000001</v>
      </c>
      <c r="I4541" s="49">
        <v>0.1794</v>
      </c>
      <c r="J4541" s="49">
        <v>47.318899999999999</v>
      </c>
      <c r="K4541" s="49">
        <v>0.21029999999999999</v>
      </c>
      <c r="L4541" s="49">
        <v>100.32561000000001</v>
      </c>
      <c r="M4541" s="47"/>
      <c r="N4541" s="50">
        <v>0.99238339028026124</v>
      </c>
      <c r="O4541" s="50">
        <v>1.4315558829819694E-3</v>
      </c>
      <c r="P4541" s="50">
        <v>0.24975129741151936</v>
      </c>
      <c r="Q4541" s="50">
        <v>6.977526076009738E-3</v>
      </c>
      <c r="R4541" s="50">
        <v>3.7586335659926477E-3</v>
      </c>
      <c r="S4541" s="50">
        <v>1.7448777137711893</v>
      </c>
      <c r="T4541" s="50">
        <v>5.573380965820076E-3</v>
      </c>
      <c r="U4541" s="50">
        <v>3.0047534979537747</v>
      </c>
      <c r="V4541" s="51">
        <v>87.478809542460723</v>
      </c>
      <c r="X4541" s="49">
        <v>0.26</v>
      </c>
      <c r="Y4541" s="49">
        <v>27.47</v>
      </c>
      <c r="Z4541" s="49">
        <v>0.66</v>
      </c>
      <c r="AA4541" s="49">
        <v>5.44</v>
      </c>
      <c r="AB4541" s="49">
        <v>11.92</v>
      </c>
      <c r="AC4541" s="49">
        <v>0.24</v>
      </c>
      <c r="AD4541" s="49">
        <v>2.59</v>
      </c>
      <c r="AE4541" s="312"/>
      <c r="AF4541" s="465" t="s">
        <v>440</v>
      </c>
      <c r="AG4541" s="343">
        <v>30</v>
      </c>
      <c r="AH4541" s="343">
        <v>15</v>
      </c>
      <c r="AI4541" s="343"/>
      <c r="AJ4541" s="343"/>
      <c r="AK4541" s="343"/>
      <c r="AL4541" s="343"/>
      <c r="AM4541" s="343"/>
      <c r="AN4541" s="343"/>
      <c r="AO4541" s="343"/>
      <c r="AP4541" s="343"/>
      <c r="AQ4541" s="343"/>
      <c r="AR4541" s="343"/>
      <c r="AS4541" s="343"/>
      <c r="AT4541" s="343"/>
      <c r="AU4541" s="343"/>
      <c r="AV4541" s="343"/>
      <c r="AW4541" s="343"/>
      <c r="AX4541" s="343"/>
      <c r="AY4541" s="343"/>
      <c r="AZ4541" s="343"/>
      <c r="BA4541" s="343"/>
      <c r="BB4541" s="343"/>
      <c r="BC4541" s="343"/>
      <c r="BD4541" s="343"/>
      <c r="BE4541" s="475"/>
      <c r="BF4541" s="475"/>
      <c r="BG4541" s="475"/>
      <c r="BH4541" s="475"/>
      <c r="BI4541" s="475"/>
      <c r="BJ4541" s="475"/>
      <c r="BK4541" s="475"/>
      <c r="BL4541" s="475"/>
      <c r="BM4541" s="475"/>
      <c r="BN4541" s="475"/>
      <c r="BO4541" s="475"/>
      <c r="BP4541" s="306"/>
      <c r="BQ4541" s="496"/>
      <c r="BR4541" s="496"/>
      <c r="BS4541" s="496"/>
      <c r="BT4541" s="496"/>
      <c r="BU4541" s="496"/>
      <c r="BV4541" s="496"/>
    </row>
    <row r="4542" spans="1:74" s="52" customFormat="1" ht="12.75">
      <c r="A4542" s="45">
        <v>2670.0804681784898</v>
      </c>
      <c r="B4542" s="46" t="s">
        <v>364</v>
      </c>
      <c r="C4542" s="47" t="s">
        <v>401</v>
      </c>
      <c r="D4542" s="48">
        <v>90.000292175539357</v>
      </c>
      <c r="E4542" s="49">
        <v>40.129939999999998</v>
      </c>
      <c r="F4542" s="49">
        <v>6.3299999999999995E-2</v>
      </c>
      <c r="G4542" s="49">
        <v>11.973470000000001</v>
      </c>
      <c r="H4542" s="49">
        <v>0.40350000000000003</v>
      </c>
      <c r="I4542" s="49">
        <v>0.1807</v>
      </c>
      <c r="J4542" s="49">
        <v>47.459719999999997</v>
      </c>
      <c r="K4542" s="49">
        <v>0.2135</v>
      </c>
      <c r="L4542" s="49">
        <v>100.42412999999999</v>
      </c>
      <c r="M4542" s="47"/>
      <c r="N4542" s="50">
        <v>0.99159212632863014</v>
      </c>
      <c r="O4542" s="50">
        <v>1.2366411228983312E-3</v>
      </c>
      <c r="P4542" s="50">
        <v>0.2474232935259276</v>
      </c>
      <c r="Q4542" s="50">
        <v>8.01958676913226E-3</v>
      </c>
      <c r="R4542" s="50">
        <v>3.7818861527421505E-3</v>
      </c>
      <c r="S4542" s="50">
        <v>1.7482288241393131</v>
      </c>
      <c r="T4542" s="50">
        <v>5.652233386930214E-3</v>
      </c>
      <c r="U4542" s="50">
        <v>3.0059345914255737</v>
      </c>
      <c r="V4542" s="51">
        <v>87.601882545771872</v>
      </c>
      <c r="X4542" s="49">
        <v>0.26</v>
      </c>
      <c r="Y4542" s="49">
        <v>31.94</v>
      </c>
      <c r="Z4542" s="49">
        <v>0.66</v>
      </c>
      <c r="AA4542" s="49">
        <v>4.76</v>
      </c>
      <c r="AB4542" s="49">
        <v>11.24</v>
      </c>
      <c r="AC4542" s="49">
        <v>0.24</v>
      </c>
      <c r="AD4542" s="49">
        <v>2.54</v>
      </c>
      <c r="AE4542" s="312"/>
      <c r="AF4542" s="465" t="s">
        <v>440</v>
      </c>
      <c r="AG4542" s="343">
        <v>30</v>
      </c>
      <c r="AH4542" s="343">
        <v>15</v>
      </c>
      <c r="AI4542" s="343"/>
      <c r="AJ4542" s="343"/>
      <c r="AK4542" s="343"/>
      <c r="AL4542" s="343"/>
      <c r="AM4542" s="343"/>
      <c r="AN4542" s="343"/>
      <c r="AO4542" s="343"/>
      <c r="AP4542" s="343"/>
      <c r="AQ4542" s="343"/>
      <c r="AR4542" s="343"/>
      <c r="AS4542" s="343"/>
      <c r="AT4542" s="343"/>
      <c r="AU4542" s="343"/>
      <c r="AV4542" s="343"/>
      <c r="AW4542" s="343"/>
      <c r="AX4542" s="343"/>
      <c r="AY4542" s="343"/>
      <c r="AZ4542" s="343"/>
      <c r="BA4542" s="343"/>
      <c r="BB4542" s="343"/>
      <c r="BC4542" s="343"/>
      <c r="BD4542" s="343"/>
      <c r="BE4542" s="475"/>
      <c r="BF4542" s="475"/>
      <c r="BG4542" s="475"/>
      <c r="BH4542" s="475"/>
      <c r="BI4542" s="475"/>
      <c r="BJ4542" s="475"/>
      <c r="BK4542" s="475"/>
      <c r="BL4542" s="475"/>
      <c r="BM4542" s="475"/>
      <c r="BN4542" s="475"/>
      <c r="BO4542" s="475"/>
      <c r="BP4542" s="306"/>
      <c r="BQ4542" s="496"/>
      <c r="BR4542" s="496"/>
      <c r="BS4542" s="496"/>
      <c r="BT4542" s="496"/>
      <c r="BU4542" s="496"/>
      <c r="BV4542" s="496"/>
    </row>
    <row r="4543" spans="1:74" s="52" customFormat="1" ht="12.75">
      <c r="A4543" s="45">
        <v>2670.0804681784898</v>
      </c>
      <c r="B4543" s="46" t="s">
        <v>364</v>
      </c>
      <c r="C4543" s="47" t="s">
        <v>401</v>
      </c>
      <c r="D4543" s="48">
        <v>95.000292175539357</v>
      </c>
      <c r="E4543" s="49">
        <v>40.140189999999997</v>
      </c>
      <c r="F4543" s="49">
        <v>9.5000000000000001E-2</v>
      </c>
      <c r="G4543" s="49">
        <v>12.003450000000001</v>
      </c>
      <c r="H4543" s="49">
        <v>0.39340000000000003</v>
      </c>
      <c r="I4543" s="49">
        <v>0.20300000000000001</v>
      </c>
      <c r="J4543" s="49">
        <v>47.590499999999999</v>
      </c>
      <c r="K4543" s="49">
        <v>0.2064</v>
      </c>
      <c r="L4543" s="49">
        <v>100.63194</v>
      </c>
      <c r="M4543" s="47"/>
      <c r="N4543" s="50">
        <v>0.98989545688847957</v>
      </c>
      <c r="O4543" s="50">
        <v>1.8522897674442952E-3</v>
      </c>
      <c r="P4543" s="50">
        <v>0.24755516334480474</v>
      </c>
      <c r="Q4543" s="50">
        <v>7.8034770092655446E-3</v>
      </c>
      <c r="R4543" s="50">
        <v>4.2402521629521109E-3</v>
      </c>
      <c r="S4543" s="50">
        <v>1.7495998001662918</v>
      </c>
      <c r="T4543" s="50">
        <v>5.4535242373940467E-3</v>
      </c>
      <c r="U4543" s="50">
        <v>3.0063999635766323</v>
      </c>
      <c r="V4543" s="51">
        <v>87.604609163147231</v>
      </c>
      <c r="X4543" s="49">
        <v>0.26</v>
      </c>
      <c r="Y4543" s="49">
        <v>20.43</v>
      </c>
      <c r="Z4543" s="49">
        <v>0.66</v>
      </c>
      <c r="AA4543" s="49">
        <v>4.9000000000000004</v>
      </c>
      <c r="AB4543" s="49">
        <v>10.43</v>
      </c>
      <c r="AC4543" s="49">
        <v>0.24</v>
      </c>
      <c r="AD4543" s="49">
        <v>2.62</v>
      </c>
      <c r="AE4543" s="312"/>
      <c r="AF4543" s="465" t="s">
        <v>440</v>
      </c>
      <c r="AG4543" s="343">
        <v>30</v>
      </c>
      <c r="AH4543" s="343">
        <v>15</v>
      </c>
      <c r="AI4543" s="343"/>
      <c r="AJ4543" s="343"/>
      <c r="AK4543" s="343"/>
      <c r="AL4543" s="343"/>
      <c r="AM4543" s="343"/>
      <c r="AN4543" s="343"/>
      <c r="AO4543" s="343"/>
      <c r="AP4543" s="343"/>
      <c r="AQ4543" s="343"/>
      <c r="AR4543" s="343"/>
      <c r="AS4543" s="343"/>
      <c r="AT4543" s="343"/>
      <c r="AU4543" s="343"/>
      <c r="AV4543" s="343"/>
      <c r="AW4543" s="343"/>
      <c r="AX4543" s="343"/>
      <c r="AY4543" s="343"/>
      <c r="AZ4543" s="343"/>
      <c r="BA4543" s="343"/>
      <c r="BB4543" s="343"/>
      <c r="BC4543" s="343"/>
      <c r="BD4543" s="343"/>
      <c r="BE4543" s="475"/>
      <c r="BF4543" s="475"/>
      <c r="BG4543" s="475"/>
      <c r="BH4543" s="475"/>
      <c r="BI4543" s="475"/>
      <c r="BJ4543" s="475"/>
      <c r="BK4543" s="475"/>
      <c r="BL4543" s="475"/>
      <c r="BM4543" s="475"/>
      <c r="BN4543" s="475"/>
      <c r="BO4543" s="475"/>
      <c r="BP4543" s="306"/>
      <c r="BQ4543" s="496"/>
      <c r="BR4543" s="496"/>
      <c r="BS4543" s="496"/>
      <c r="BT4543" s="496"/>
      <c r="BU4543" s="496"/>
      <c r="BV4543" s="496"/>
    </row>
    <row r="4544" spans="1:74" s="52" customFormat="1" ht="12.75">
      <c r="A4544" s="45">
        <v>2670.0804681784898</v>
      </c>
      <c r="B4544" s="46" t="s">
        <v>364</v>
      </c>
      <c r="C4544" s="47" t="s">
        <v>401</v>
      </c>
      <c r="D4544" s="48">
        <v>100.00029217553936</v>
      </c>
      <c r="E4544" s="49">
        <v>40.273299999999999</v>
      </c>
      <c r="F4544" s="49">
        <v>5.96E-2</v>
      </c>
      <c r="G4544" s="49">
        <v>11.983459999999999</v>
      </c>
      <c r="H4544" s="49">
        <v>0.36220000000000002</v>
      </c>
      <c r="I4544" s="49">
        <v>0.15890000000000001</v>
      </c>
      <c r="J4544" s="49">
        <v>47.510019999999997</v>
      </c>
      <c r="K4544" s="49">
        <v>0.2117</v>
      </c>
      <c r="L4544" s="49">
        <v>100.55918</v>
      </c>
      <c r="M4544" s="47"/>
      <c r="N4544" s="50">
        <v>0.99324671842505974</v>
      </c>
      <c r="O4544" s="50">
        <v>1.1621484209517648E-3</v>
      </c>
      <c r="P4544" s="50">
        <v>0.24715997705929649</v>
      </c>
      <c r="Q4544" s="50">
        <v>7.1850907869274476E-3</v>
      </c>
      <c r="R4544" s="50">
        <v>3.3193233275739913E-3</v>
      </c>
      <c r="S4544" s="50">
        <v>1.7467617786852014</v>
      </c>
      <c r="T4544" s="50">
        <v>5.5939480280259718E-3</v>
      </c>
      <c r="U4544" s="50">
        <v>3.0044289847330368</v>
      </c>
      <c r="V4544" s="51">
        <v>87.60432918958692</v>
      </c>
      <c r="X4544" s="49">
        <v>0.26</v>
      </c>
      <c r="Y4544" s="49">
        <v>34.68</v>
      </c>
      <c r="Z4544" s="49">
        <v>0.66</v>
      </c>
      <c r="AA4544" s="49">
        <v>5.36</v>
      </c>
      <c r="AB4544" s="49">
        <v>13.23</v>
      </c>
      <c r="AC4544" s="49">
        <v>0.24</v>
      </c>
      <c r="AD4544" s="49">
        <v>2.58</v>
      </c>
      <c r="AE4544" s="312"/>
      <c r="AF4544" s="465" t="s">
        <v>440</v>
      </c>
      <c r="AG4544" s="343">
        <v>30</v>
      </c>
      <c r="AH4544" s="343">
        <v>15</v>
      </c>
      <c r="AI4544" s="343"/>
      <c r="AJ4544" s="343"/>
      <c r="AK4544" s="343"/>
      <c r="AL4544" s="343"/>
      <c r="AM4544" s="343"/>
      <c r="AN4544" s="343"/>
      <c r="AO4544" s="343"/>
      <c r="AP4544" s="343"/>
      <c r="AQ4544" s="343"/>
      <c r="AR4544" s="343"/>
      <c r="AS4544" s="343"/>
      <c r="AT4544" s="343"/>
      <c r="AU4544" s="343"/>
      <c r="AV4544" s="343"/>
      <c r="AW4544" s="343"/>
      <c r="AX4544" s="343"/>
      <c r="AY4544" s="343"/>
      <c r="AZ4544" s="343"/>
      <c r="BA4544" s="343"/>
      <c r="BB4544" s="343"/>
      <c r="BC4544" s="343"/>
      <c r="BD4544" s="343"/>
      <c r="BE4544" s="475"/>
      <c r="BF4544" s="475"/>
      <c r="BG4544" s="475"/>
      <c r="BH4544" s="475"/>
      <c r="BI4544" s="475"/>
      <c r="BJ4544" s="475"/>
      <c r="BK4544" s="475"/>
      <c r="BL4544" s="475"/>
      <c r="BM4544" s="475"/>
      <c r="BN4544" s="475"/>
      <c r="BO4544" s="475"/>
      <c r="BP4544" s="306"/>
      <c r="BQ4544" s="496"/>
      <c r="BR4544" s="496"/>
      <c r="BS4544" s="496"/>
      <c r="BT4544" s="496"/>
      <c r="BU4544" s="496"/>
      <c r="BV4544" s="496"/>
    </row>
    <row r="4545" spans="1:74" s="52" customFormat="1" ht="12.75">
      <c r="A4545" s="45">
        <v>2670.0804681784898</v>
      </c>
      <c r="B4545" s="46" t="s">
        <v>364</v>
      </c>
      <c r="C4545" s="47" t="s">
        <v>401</v>
      </c>
      <c r="D4545" s="48">
        <v>105.00029217553936</v>
      </c>
      <c r="E4545" s="49">
        <v>40.31427</v>
      </c>
      <c r="F4545" s="49">
        <v>5.3600000000000002E-2</v>
      </c>
      <c r="G4545" s="49">
        <v>11.873519999999999</v>
      </c>
      <c r="H4545" s="49">
        <v>0.36359999999999998</v>
      </c>
      <c r="I4545" s="49">
        <v>0.1429</v>
      </c>
      <c r="J4545" s="49">
        <v>47.711210000000001</v>
      </c>
      <c r="K4545" s="49">
        <v>0.20319999999999999</v>
      </c>
      <c r="L4545" s="49">
        <v>100.6623</v>
      </c>
      <c r="M4545" s="47"/>
      <c r="N4545" s="50">
        <v>0.99270151561708064</v>
      </c>
      <c r="O4545" s="50">
        <v>1.0435183479770725E-3</v>
      </c>
      <c r="P4545" s="50">
        <v>0.24450929134653132</v>
      </c>
      <c r="Q4545" s="50">
        <v>7.2015777161804143E-3</v>
      </c>
      <c r="R4545" s="50">
        <v>2.9804226338228882E-3</v>
      </c>
      <c r="S4545" s="50">
        <v>1.7514141784542638</v>
      </c>
      <c r="T4545" s="50">
        <v>5.360943571109787E-3</v>
      </c>
      <c r="U4545" s="50">
        <v>3.0052114476869658</v>
      </c>
      <c r="V4545" s="51">
        <v>87.749565800188989</v>
      </c>
      <c r="X4545" s="49">
        <v>0.25</v>
      </c>
      <c r="Y4545" s="49">
        <v>37.15</v>
      </c>
      <c r="Z4545" s="49">
        <v>0.66</v>
      </c>
      <c r="AA4545" s="49">
        <v>5.31</v>
      </c>
      <c r="AB4545" s="49">
        <v>14.69</v>
      </c>
      <c r="AC4545" s="49">
        <v>0.24</v>
      </c>
      <c r="AD4545" s="49">
        <v>2.66</v>
      </c>
      <c r="AE4545" s="312"/>
      <c r="AF4545" s="465" t="s">
        <v>440</v>
      </c>
      <c r="AG4545" s="343">
        <v>30</v>
      </c>
      <c r="AH4545" s="343">
        <v>15</v>
      </c>
      <c r="AI4545" s="343"/>
      <c r="AJ4545" s="343"/>
      <c r="AK4545" s="343"/>
      <c r="AL4545" s="343"/>
      <c r="AM4545" s="343"/>
      <c r="AN4545" s="343"/>
      <c r="AO4545" s="343"/>
      <c r="AP4545" s="343"/>
      <c r="AQ4545" s="343"/>
      <c r="AR4545" s="343"/>
      <c r="AS4545" s="343"/>
      <c r="AT4545" s="343"/>
      <c r="AU4545" s="343"/>
      <c r="AV4545" s="343"/>
      <c r="AW4545" s="343"/>
      <c r="AX4545" s="343"/>
      <c r="AY4545" s="343"/>
      <c r="AZ4545" s="343"/>
      <c r="BA4545" s="343"/>
      <c r="BB4545" s="343"/>
      <c r="BC4545" s="343"/>
      <c r="BD4545" s="343"/>
      <c r="BE4545" s="475"/>
      <c r="BF4545" s="475"/>
      <c r="BG4545" s="475"/>
      <c r="BH4545" s="475"/>
      <c r="BI4545" s="475"/>
      <c r="BJ4545" s="475"/>
      <c r="BK4545" s="475"/>
      <c r="BL4545" s="475"/>
      <c r="BM4545" s="475"/>
      <c r="BN4545" s="475"/>
      <c r="BO4545" s="475"/>
      <c r="BP4545" s="306"/>
      <c r="BQ4545" s="496"/>
      <c r="BR4545" s="496"/>
      <c r="BS4545" s="496"/>
      <c r="BT4545" s="496"/>
      <c r="BU4545" s="496"/>
      <c r="BV4545" s="496"/>
    </row>
    <row r="4546" spans="1:74" s="52" customFormat="1" ht="12.75">
      <c r="A4546" s="45">
        <v>2670.0804681784898</v>
      </c>
      <c r="B4546" s="46" t="s">
        <v>364</v>
      </c>
      <c r="C4546" s="47" t="s">
        <v>401</v>
      </c>
      <c r="D4546" s="48">
        <v>110.00029217553936</v>
      </c>
      <c r="E4546" s="49">
        <v>40.129939999999998</v>
      </c>
      <c r="F4546" s="49">
        <v>0.1032</v>
      </c>
      <c r="G4546" s="49">
        <v>11.813549999999999</v>
      </c>
      <c r="H4546" s="49">
        <v>0.3664</v>
      </c>
      <c r="I4546" s="49">
        <v>0.1424</v>
      </c>
      <c r="J4546" s="49">
        <v>47.701149999999998</v>
      </c>
      <c r="K4546" s="49">
        <v>0.20949999999999999</v>
      </c>
      <c r="L4546" s="49">
        <v>100.46614000000001</v>
      </c>
      <c r="M4546" s="47"/>
      <c r="N4546" s="50">
        <v>0.99003719076983931</v>
      </c>
      <c r="O4546" s="50">
        <v>2.0129737481097624E-3</v>
      </c>
      <c r="P4546" s="50">
        <v>0.24373585239234019</v>
      </c>
      <c r="Q4546" s="50">
        <v>7.2708026388389052E-3</v>
      </c>
      <c r="R4546" s="50">
        <v>2.9756286210385519E-3</v>
      </c>
      <c r="S4546" s="50">
        <v>1.7543667741433044</v>
      </c>
      <c r="T4546" s="50">
        <v>5.5376394204699657E-3</v>
      </c>
      <c r="U4546" s="50">
        <v>3.0059368617339408</v>
      </c>
      <c r="V4546" s="51">
        <v>87.801634953308934</v>
      </c>
      <c r="X4546" s="49">
        <v>0.26</v>
      </c>
      <c r="Y4546" s="49">
        <v>20.3</v>
      </c>
      <c r="Z4546" s="49">
        <v>0.67</v>
      </c>
      <c r="AA4546" s="49">
        <v>5.27</v>
      </c>
      <c r="AB4546" s="49">
        <v>14.65</v>
      </c>
      <c r="AC4546" s="49">
        <v>0.24</v>
      </c>
      <c r="AD4546" s="49">
        <v>2.59</v>
      </c>
      <c r="AE4546" s="312"/>
      <c r="AF4546" s="465" t="s">
        <v>440</v>
      </c>
      <c r="AG4546" s="343">
        <v>30</v>
      </c>
      <c r="AH4546" s="343">
        <v>15</v>
      </c>
      <c r="AI4546" s="343"/>
      <c r="AJ4546" s="343"/>
      <c r="AK4546" s="343"/>
      <c r="AL4546" s="343"/>
      <c r="AM4546" s="343"/>
      <c r="AN4546" s="343"/>
      <c r="AO4546" s="343"/>
      <c r="AP4546" s="343"/>
      <c r="AQ4546" s="343"/>
      <c r="AR4546" s="343"/>
      <c r="AS4546" s="343"/>
      <c r="AT4546" s="343"/>
      <c r="AU4546" s="343"/>
      <c r="AV4546" s="343"/>
      <c r="AW4546" s="343"/>
      <c r="AX4546" s="343"/>
      <c r="AY4546" s="343"/>
      <c r="AZ4546" s="343"/>
      <c r="BA4546" s="343"/>
      <c r="BB4546" s="343"/>
      <c r="BC4546" s="343"/>
      <c r="BD4546" s="343"/>
      <c r="BE4546" s="475"/>
      <c r="BF4546" s="475"/>
      <c r="BG4546" s="475"/>
      <c r="BH4546" s="475"/>
      <c r="BI4546" s="475"/>
      <c r="BJ4546" s="475"/>
      <c r="BK4546" s="475"/>
      <c r="BL4546" s="475"/>
      <c r="BM4546" s="475"/>
      <c r="BN4546" s="475"/>
      <c r="BO4546" s="475"/>
      <c r="BP4546" s="306"/>
      <c r="BQ4546" s="496"/>
      <c r="BR4546" s="496"/>
      <c r="BS4546" s="496"/>
      <c r="BT4546" s="496"/>
      <c r="BU4546" s="496"/>
      <c r="BV4546" s="496"/>
    </row>
    <row r="4547" spans="1:74" s="52" customFormat="1" ht="12.75">
      <c r="A4547" s="45">
        <v>2670.0804681784898</v>
      </c>
      <c r="B4547" s="46" t="s">
        <v>364</v>
      </c>
      <c r="C4547" s="47" t="s">
        <v>401</v>
      </c>
      <c r="D4547" s="48">
        <v>115.00029217553936</v>
      </c>
      <c r="E4547" s="49">
        <v>40.3245</v>
      </c>
      <c r="F4547" s="49">
        <v>0.1171</v>
      </c>
      <c r="G4547" s="49">
        <v>11.723599999999999</v>
      </c>
      <c r="H4547" s="49">
        <v>0.36449999999999999</v>
      </c>
      <c r="I4547" s="49">
        <v>0.15240000000000001</v>
      </c>
      <c r="J4547" s="49">
        <v>47.530140000000003</v>
      </c>
      <c r="K4547" s="49">
        <v>0.20899999999999999</v>
      </c>
      <c r="L4547" s="49">
        <v>100.42124000000001</v>
      </c>
      <c r="M4547" s="47"/>
      <c r="N4547" s="50">
        <v>0.99423412923123</v>
      </c>
      <c r="O4547" s="50">
        <v>2.2827165429950246E-3</v>
      </c>
      <c r="P4547" s="50">
        <v>0.24173340101424323</v>
      </c>
      <c r="Q4547" s="50">
        <v>7.2287149757790919E-3</v>
      </c>
      <c r="R4547" s="50">
        <v>3.18266099942625E-3</v>
      </c>
      <c r="S4547" s="50">
        <v>1.7470177403913154</v>
      </c>
      <c r="T4547" s="50">
        <v>5.5210745277908483E-3</v>
      </c>
      <c r="U4547" s="50">
        <v>3.0012004376827797</v>
      </c>
      <c r="V4547" s="51">
        <v>87.844964813274871</v>
      </c>
      <c r="X4547" s="49">
        <v>0.25</v>
      </c>
      <c r="Y4547" s="49">
        <v>17.38</v>
      </c>
      <c r="Z4547" s="49">
        <v>0.67</v>
      </c>
      <c r="AA4547" s="49">
        <v>5.21</v>
      </c>
      <c r="AB4547" s="49">
        <v>13.51</v>
      </c>
      <c r="AC4547" s="49">
        <v>0.24</v>
      </c>
      <c r="AD4547" s="49">
        <v>2.59</v>
      </c>
      <c r="AE4547" s="312"/>
      <c r="AF4547" s="465" t="s">
        <v>440</v>
      </c>
      <c r="AG4547" s="343">
        <v>30</v>
      </c>
      <c r="AH4547" s="343">
        <v>15</v>
      </c>
      <c r="AI4547" s="343"/>
      <c r="AJ4547" s="343"/>
      <c r="AK4547" s="343"/>
      <c r="AL4547" s="343"/>
      <c r="AM4547" s="343"/>
      <c r="AN4547" s="343"/>
      <c r="AO4547" s="343"/>
      <c r="AP4547" s="343"/>
      <c r="AQ4547" s="343"/>
      <c r="AR4547" s="343"/>
      <c r="AS4547" s="343"/>
      <c r="AT4547" s="343"/>
      <c r="AU4547" s="343"/>
      <c r="AV4547" s="343"/>
      <c r="AW4547" s="343"/>
      <c r="AX4547" s="343"/>
      <c r="AY4547" s="343"/>
      <c r="AZ4547" s="343"/>
      <c r="BA4547" s="343"/>
      <c r="BB4547" s="343"/>
      <c r="BC4547" s="343"/>
      <c r="BD4547" s="343"/>
      <c r="BE4547" s="475"/>
      <c r="BF4547" s="475"/>
      <c r="BG4547" s="475"/>
      <c r="BH4547" s="475"/>
      <c r="BI4547" s="475"/>
      <c r="BJ4547" s="475"/>
      <c r="BK4547" s="475"/>
      <c r="BL4547" s="475"/>
      <c r="BM4547" s="475"/>
      <c r="BN4547" s="475"/>
      <c r="BO4547" s="475"/>
      <c r="BP4547" s="306"/>
      <c r="BQ4547" s="496"/>
      <c r="BR4547" s="496"/>
      <c r="BS4547" s="496"/>
      <c r="BT4547" s="496"/>
      <c r="BU4547" s="496"/>
      <c r="BV4547" s="496"/>
    </row>
    <row r="4548" spans="1:74" s="52" customFormat="1" ht="12.75">
      <c r="A4548" s="45">
        <v>2670.0804681784898</v>
      </c>
      <c r="B4548" s="46" t="s">
        <v>364</v>
      </c>
      <c r="C4548" s="47" t="s">
        <v>401</v>
      </c>
      <c r="D4548" s="48">
        <v>120.00029217553936</v>
      </c>
      <c r="E4548" s="49">
        <v>40.273299999999999</v>
      </c>
      <c r="F4548" s="49">
        <v>0.12180000000000001</v>
      </c>
      <c r="G4548" s="49">
        <v>11.773580000000001</v>
      </c>
      <c r="H4548" s="49">
        <v>0.3906</v>
      </c>
      <c r="I4548" s="49">
        <v>0.17080000000000001</v>
      </c>
      <c r="J4548" s="49">
        <v>47.701149999999998</v>
      </c>
      <c r="K4548" s="49">
        <v>0.20649999999999999</v>
      </c>
      <c r="L4548" s="49">
        <v>100.63773</v>
      </c>
      <c r="M4548" s="47"/>
      <c r="N4548" s="50">
        <v>0.99150874650799414</v>
      </c>
      <c r="O4548" s="50">
        <v>2.3708388530329525E-3</v>
      </c>
      <c r="P4548" s="50">
        <v>0.24240627927150257</v>
      </c>
      <c r="Q4548" s="50">
        <v>7.7349135435845632E-3</v>
      </c>
      <c r="R4548" s="50">
        <v>3.5616639294070796E-3</v>
      </c>
      <c r="S4548" s="50">
        <v>1.750720137937084</v>
      </c>
      <c r="T4548" s="50">
        <v>5.4469957433338594E-3</v>
      </c>
      <c r="U4548" s="50">
        <v>3.0037495757859394</v>
      </c>
      <c r="V4548" s="51">
        <v>87.837887392461667</v>
      </c>
      <c r="X4548" s="49">
        <v>0.25</v>
      </c>
      <c r="Y4548" s="49">
        <v>17.16</v>
      </c>
      <c r="Z4548" s="49">
        <v>0.67</v>
      </c>
      <c r="AA4548" s="49">
        <v>4.91</v>
      </c>
      <c r="AB4548" s="49">
        <v>12.57</v>
      </c>
      <c r="AC4548" s="49">
        <v>0.24</v>
      </c>
      <c r="AD4548" s="49">
        <v>2.63</v>
      </c>
      <c r="AE4548" s="312"/>
      <c r="AF4548" s="465" t="s">
        <v>440</v>
      </c>
      <c r="AG4548" s="343">
        <v>30</v>
      </c>
      <c r="AH4548" s="343">
        <v>15</v>
      </c>
      <c r="AI4548" s="343"/>
      <c r="AJ4548" s="343"/>
      <c r="AK4548" s="343"/>
      <c r="AL4548" s="343"/>
      <c r="AM4548" s="343"/>
      <c r="AN4548" s="343"/>
      <c r="AO4548" s="343"/>
      <c r="AP4548" s="343"/>
      <c r="AQ4548" s="343"/>
      <c r="AR4548" s="343"/>
      <c r="AS4548" s="343"/>
      <c r="AT4548" s="343"/>
      <c r="AU4548" s="343"/>
      <c r="AV4548" s="343"/>
      <c r="AW4548" s="343"/>
      <c r="AX4548" s="343"/>
      <c r="AY4548" s="343"/>
      <c r="AZ4548" s="343"/>
      <c r="BA4548" s="343"/>
      <c r="BB4548" s="343"/>
      <c r="BC4548" s="343"/>
      <c r="BD4548" s="343"/>
      <c r="BE4548" s="475"/>
      <c r="BF4548" s="475"/>
      <c r="BG4548" s="475"/>
      <c r="BH4548" s="475"/>
      <c r="BI4548" s="475"/>
      <c r="BJ4548" s="475"/>
      <c r="BK4548" s="475"/>
      <c r="BL4548" s="475"/>
      <c r="BM4548" s="475"/>
      <c r="BN4548" s="475"/>
      <c r="BO4548" s="475"/>
      <c r="BP4548" s="306"/>
      <c r="BQ4548" s="496"/>
      <c r="BR4548" s="496"/>
      <c r="BS4548" s="496"/>
      <c r="BT4548" s="496"/>
      <c r="BU4548" s="496"/>
      <c r="BV4548" s="496"/>
    </row>
    <row r="4549" spans="1:74" s="52" customFormat="1" ht="12.75">
      <c r="A4549" s="45">
        <v>2670.0804681784898</v>
      </c>
      <c r="B4549" s="46" t="s">
        <v>364</v>
      </c>
      <c r="C4549" s="47" t="s">
        <v>401</v>
      </c>
      <c r="D4549" s="48">
        <v>125.00029217553936</v>
      </c>
      <c r="E4549" s="49">
        <v>40.273299999999999</v>
      </c>
      <c r="F4549" s="49">
        <v>9.4799999999999995E-2</v>
      </c>
      <c r="G4549" s="49">
        <v>11.633649999999999</v>
      </c>
      <c r="H4549" s="49">
        <v>0.37230000000000002</v>
      </c>
      <c r="I4549" s="49">
        <v>0.14299999999999999</v>
      </c>
      <c r="J4549" s="49">
        <v>47.449669999999998</v>
      </c>
      <c r="K4549" s="49">
        <v>0.21010000000000001</v>
      </c>
      <c r="L4549" s="49">
        <v>100.17682000000001</v>
      </c>
      <c r="M4549" s="47"/>
      <c r="N4549" s="50">
        <v>0.99512468193632153</v>
      </c>
      <c r="O4549" s="50">
        <v>1.8520130105061344E-3</v>
      </c>
      <c r="P4549" s="50">
        <v>0.24039878521591987</v>
      </c>
      <c r="Q4549" s="50">
        <v>7.3994119991144334E-3</v>
      </c>
      <c r="R4549" s="50">
        <v>2.9928300622231925E-3</v>
      </c>
      <c r="S4549" s="50">
        <v>1.7478414033735483</v>
      </c>
      <c r="T4549" s="50">
        <v>5.5621664450331201E-3</v>
      </c>
      <c r="U4549" s="50">
        <v>3.0011712920426667</v>
      </c>
      <c r="V4549" s="51">
        <v>87.90896660295013</v>
      </c>
      <c r="X4549" s="49">
        <v>0.25</v>
      </c>
      <c r="Y4549" s="49">
        <v>21.47</v>
      </c>
      <c r="Z4549" s="49">
        <v>0.67</v>
      </c>
      <c r="AA4549" s="49">
        <v>5.18</v>
      </c>
      <c r="AB4549" s="49">
        <v>14.48</v>
      </c>
      <c r="AC4549" s="49">
        <v>0.24</v>
      </c>
      <c r="AD4549" s="49">
        <v>2.58</v>
      </c>
      <c r="AE4549" s="312"/>
      <c r="AF4549" s="465" t="s">
        <v>440</v>
      </c>
      <c r="AG4549" s="343">
        <v>30</v>
      </c>
      <c r="AH4549" s="343">
        <v>15</v>
      </c>
      <c r="AI4549" s="343"/>
      <c r="AJ4549" s="343"/>
      <c r="AK4549" s="343"/>
      <c r="AL4549" s="343"/>
      <c r="AM4549" s="343"/>
      <c r="AN4549" s="343"/>
      <c r="AO4549" s="343"/>
      <c r="AP4549" s="343"/>
      <c r="AQ4549" s="343"/>
      <c r="AR4549" s="343"/>
      <c r="AS4549" s="343"/>
      <c r="AT4549" s="343"/>
      <c r="AU4549" s="343"/>
      <c r="AV4549" s="343"/>
      <c r="AW4549" s="343"/>
      <c r="AX4549" s="343"/>
      <c r="AY4549" s="343"/>
      <c r="AZ4549" s="343"/>
      <c r="BA4549" s="343"/>
      <c r="BB4549" s="343"/>
      <c r="BC4549" s="343"/>
      <c r="BD4549" s="343"/>
      <c r="BE4549" s="475"/>
      <c r="BF4549" s="475"/>
      <c r="BG4549" s="475"/>
      <c r="BH4549" s="475"/>
      <c r="BI4549" s="475"/>
      <c r="BJ4549" s="475"/>
      <c r="BK4549" s="475"/>
      <c r="BL4549" s="475"/>
      <c r="BM4549" s="475"/>
      <c r="BN4549" s="475"/>
      <c r="BO4549" s="475"/>
      <c r="BP4549" s="306"/>
      <c r="BQ4549" s="496"/>
      <c r="BR4549" s="496"/>
      <c r="BS4549" s="496"/>
      <c r="BT4549" s="496"/>
      <c r="BU4549" s="496"/>
      <c r="BV4549" s="496"/>
    </row>
    <row r="4550" spans="1:74" s="52" customFormat="1" ht="12.75">
      <c r="A4550" s="45">
        <v>2670.0804681784898</v>
      </c>
      <c r="B4550" s="46" t="s">
        <v>364</v>
      </c>
      <c r="C4550" s="47" t="s">
        <v>401</v>
      </c>
      <c r="D4550" s="48">
        <v>130.00029217553936</v>
      </c>
      <c r="E4550" s="49">
        <v>39.925150000000002</v>
      </c>
      <c r="F4550" s="49">
        <v>0.10829999999999999</v>
      </c>
      <c r="G4550" s="49">
        <v>11.613659999999999</v>
      </c>
      <c r="H4550" s="49">
        <v>0.37369999999999998</v>
      </c>
      <c r="I4550" s="49">
        <v>0.17269999999999999</v>
      </c>
      <c r="J4550" s="49">
        <v>47.560319999999997</v>
      </c>
      <c r="K4550" s="49">
        <v>0.2145</v>
      </c>
      <c r="L4550" s="49">
        <v>99.968329999999995</v>
      </c>
      <c r="M4550" s="47"/>
      <c r="N4550" s="50">
        <v>0.98948693691261291</v>
      </c>
      <c r="O4550" s="50">
        <v>2.1221075001749976E-3</v>
      </c>
      <c r="P4550" s="50">
        <v>0.24070693901853729</v>
      </c>
      <c r="Q4550" s="50">
        <v>7.4495578808350593E-3</v>
      </c>
      <c r="R4550" s="50">
        <v>3.6252802527880564E-3</v>
      </c>
      <c r="S4550" s="50">
        <v>1.7571823088666454</v>
      </c>
      <c r="T4550" s="50">
        <v>5.6957176554430881E-3</v>
      </c>
      <c r="U4550" s="50">
        <v>3.006268848087037</v>
      </c>
      <c r="V4550" s="51">
        <v>87.951937812702496</v>
      </c>
      <c r="X4550" s="49">
        <v>0.26</v>
      </c>
      <c r="Y4550" s="49">
        <v>18.43</v>
      </c>
      <c r="Z4550" s="49">
        <v>0.67</v>
      </c>
      <c r="AA4550" s="49">
        <v>5.07</v>
      </c>
      <c r="AB4550" s="49">
        <v>12.18</v>
      </c>
      <c r="AC4550" s="49">
        <v>0.24</v>
      </c>
      <c r="AD4550" s="49">
        <v>2.5</v>
      </c>
      <c r="AE4550" s="312"/>
      <c r="AF4550" s="465" t="s">
        <v>440</v>
      </c>
      <c r="AG4550" s="343">
        <v>30</v>
      </c>
      <c r="AH4550" s="343">
        <v>15</v>
      </c>
      <c r="AI4550" s="343"/>
      <c r="AJ4550" s="343"/>
      <c r="AK4550" s="343"/>
      <c r="AL4550" s="343"/>
      <c r="AM4550" s="343"/>
      <c r="AN4550" s="343"/>
      <c r="AO4550" s="343"/>
      <c r="AP4550" s="343"/>
      <c r="AQ4550" s="343"/>
      <c r="AR4550" s="343"/>
      <c r="AS4550" s="343"/>
      <c r="AT4550" s="343"/>
      <c r="AU4550" s="343"/>
      <c r="AV4550" s="343"/>
      <c r="AW4550" s="343"/>
      <c r="AX4550" s="343"/>
      <c r="AY4550" s="343"/>
      <c r="AZ4550" s="343"/>
      <c r="BA4550" s="343"/>
      <c r="BB4550" s="343"/>
      <c r="BC4550" s="343"/>
      <c r="BD4550" s="343"/>
      <c r="BE4550" s="475"/>
      <c r="BF4550" s="475"/>
      <c r="BG4550" s="475"/>
      <c r="BH4550" s="475"/>
      <c r="BI4550" s="475"/>
      <c r="BJ4550" s="475"/>
      <c r="BK4550" s="475"/>
      <c r="BL4550" s="475"/>
      <c r="BM4550" s="475"/>
      <c r="BN4550" s="475"/>
      <c r="BO4550" s="475"/>
      <c r="BP4550" s="306"/>
      <c r="BQ4550" s="496"/>
      <c r="BR4550" s="496"/>
      <c r="BS4550" s="496"/>
      <c r="BT4550" s="496"/>
      <c r="BU4550" s="496"/>
      <c r="BV4550" s="496"/>
    </row>
    <row r="4551" spans="1:74" s="52" customFormat="1" ht="12.75">
      <c r="A4551" s="45">
        <v>2670.0804681784898</v>
      </c>
      <c r="B4551" s="46" t="s">
        <v>364</v>
      </c>
      <c r="C4551" s="47" t="s">
        <v>401</v>
      </c>
      <c r="D4551" s="48">
        <v>135.00029217553936</v>
      </c>
      <c r="E4551" s="49">
        <v>39.98659</v>
      </c>
      <c r="F4551" s="49">
        <v>0.1011</v>
      </c>
      <c r="G4551" s="49">
        <v>11.673629999999999</v>
      </c>
      <c r="H4551" s="49">
        <v>0.35320000000000001</v>
      </c>
      <c r="I4551" s="49">
        <v>0.16619999999999999</v>
      </c>
      <c r="J4551" s="49">
        <v>47.389310000000002</v>
      </c>
      <c r="K4551" s="49">
        <v>0.2019</v>
      </c>
      <c r="L4551" s="49">
        <v>99.871929999999992</v>
      </c>
      <c r="M4551" s="47"/>
      <c r="N4551" s="50">
        <v>0.99183602995931264</v>
      </c>
      <c r="O4551" s="50">
        <v>1.9826775159708407E-3</v>
      </c>
      <c r="P4551" s="50">
        <v>0.2421516479941915</v>
      </c>
      <c r="Q4551" s="50">
        <v>7.0467700241724955E-3</v>
      </c>
      <c r="R4551" s="50">
        <v>3.4917429876067437E-3</v>
      </c>
      <c r="S4551" s="50">
        <v>1.7523241318990408</v>
      </c>
      <c r="T4551" s="50">
        <v>5.3656146284509843E-3</v>
      </c>
      <c r="U4551" s="50">
        <v>3.0041986150087463</v>
      </c>
      <c r="V4551" s="51">
        <v>87.858882497577667</v>
      </c>
      <c r="X4551" s="49">
        <v>0.26</v>
      </c>
      <c r="Y4551" s="49">
        <v>19.690000000000001</v>
      </c>
      <c r="Z4551" s="49">
        <v>0.67</v>
      </c>
      <c r="AA4551" s="49">
        <v>5.41</v>
      </c>
      <c r="AB4551" s="49">
        <v>12.53</v>
      </c>
      <c r="AC4551" s="49">
        <v>0.24</v>
      </c>
      <c r="AD4551" s="49">
        <v>2.67</v>
      </c>
      <c r="AE4551" s="312"/>
      <c r="AF4551" s="465" t="s">
        <v>440</v>
      </c>
      <c r="AG4551" s="343">
        <v>30</v>
      </c>
      <c r="AH4551" s="343">
        <v>15</v>
      </c>
      <c r="AI4551" s="343"/>
      <c r="AJ4551" s="343"/>
      <c r="AK4551" s="343"/>
      <c r="AL4551" s="343"/>
      <c r="AM4551" s="343"/>
      <c r="AN4551" s="343"/>
      <c r="AO4551" s="343"/>
      <c r="AP4551" s="343"/>
      <c r="AQ4551" s="343"/>
      <c r="AR4551" s="343"/>
      <c r="AS4551" s="343"/>
      <c r="AT4551" s="343"/>
      <c r="AU4551" s="343"/>
      <c r="AV4551" s="343"/>
      <c r="AW4551" s="343"/>
      <c r="AX4551" s="343"/>
      <c r="AY4551" s="343"/>
      <c r="AZ4551" s="343"/>
      <c r="BA4551" s="343"/>
      <c r="BB4551" s="343"/>
      <c r="BC4551" s="343"/>
      <c r="BD4551" s="343"/>
      <c r="BE4551" s="475"/>
      <c r="BF4551" s="475"/>
      <c r="BG4551" s="475"/>
      <c r="BH4551" s="475"/>
      <c r="BI4551" s="475"/>
      <c r="BJ4551" s="475"/>
      <c r="BK4551" s="475"/>
      <c r="BL4551" s="475"/>
      <c r="BM4551" s="475"/>
      <c r="BN4551" s="475"/>
      <c r="BO4551" s="475"/>
      <c r="BP4551" s="306"/>
      <c r="BQ4551" s="496"/>
      <c r="BR4551" s="496"/>
      <c r="BS4551" s="496"/>
      <c r="BT4551" s="496"/>
      <c r="BU4551" s="496"/>
      <c r="BV4551" s="496"/>
    </row>
    <row r="4552" spans="1:74" s="52" customFormat="1" ht="12.75">
      <c r="A4552" s="45">
        <v>2670.0804681784898</v>
      </c>
      <c r="B4552" s="46" t="s">
        <v>364</v>
      </c>
      <c r="C4552" s="47" t="s">
        <v>401</v>
      </c>
      <c r="D4552" s="48">
        <v>140.00029217553936</v>
      </c>
      <c r="E4552" s="49">
        <v>39.730589999999999</v>
      </c>
      <c r="F4552" s="49">
        <v>7.3099999999999998E-2</v>
      </c>
      <c r="G4552" s="49">
        <v>11.653639999999999</v>
      </c>
      <c r="H4552" s="49">
        <v>0.35</v>
      </c>
      <c r="I4552" s="49">
        <v>0.16370000000000001</v>
      </c>
      <c r="J4552" s="49">
        <v>47.238419999999998</v>
      </c>
      <c r="K4552" s="49">
        <v>0.20710000000000001</v>
      </c>
      <c r="L4552" s="49">
        <v>99.416550000000001</v>
      </c>
      <c r="M4552" s="47"/>
      <c r="N4552" s="50">
        <v>0.99051783592850684</v>
      </c>
      <c r="O4552" s="50">
        <v>1.4408875132758756E-3</v>
      </c>
      <c r="P4552" s="50">
        <v>0.24297124422753336</v>
      </c>
      <c r="Q4552" s="50">
        <v>7.0185794827186789E-3</v>
      </c>
      <c r="R4552" s="50">
        <v>3.4567797118427346E-3</v>
      </c>
      <c r="S4552" s="50">
        <v>1.7556631531203197</v>
      </c>
      <c r="T4552" s="50">
        <v>5.5319090607439782E-3</v>
      </c>
      <c r="U4552" s="50">
        <v>3.0066003890449413</v>
      </c>
      <c r="V4552" s="51">
        <v>87.843137066491437</v>
      </c>
      <c r="X4552" s="49">
        <v>0.26</v>
      </c>
      <c r="Y4552" s="49">
        <v>26.62</v>
      </c>
      <c r="Z4552" s="49">
        <v>0.67</v>
      </c>
      <c r="AA4552" s="49">
        <v>5.37</v>
      </c>
      <c r="AB4552" s="49">
        <v>12.64</v>
      </c>
      <c r="AC4552" s="49">
        <v>0.24</v>
      </c>
      <c r="AD4552" s="49">
        <v>2.58</v>
      </c>
      <c r="AE4552" s="312"/>
      <c r="AF4552" s="465" t="s">
        <v>440</v>
      </c>
      <c r="AG4552" s="343">
        <v>30</v>
      </c>
      <c r="AH4552" s="343">
        <v>15</v>
      </c>
      <c r="AI4552" s="343"/>
      <c r="AJ4552" s="343"/>
      <c r="AK4552" s="343"/>
      <c r="AL4552" s="343"/>
      <c r="AM4552" s="343"/>
      <c r="AN4552" s="343"/>
      <c r="AO4552" s="343"/>
      <c r="AP4552" s="343"/>
      <c r="AQ4552" s="343"/>
      <c r="AR4552" s="343"/>
      <c r="AS4552" s="343"/>
      <c r="AT4552" s="343"/>
      <c r="AU4552" s="343"/>
      <c r="AV4552" s="343"/>
      <c r="AW4552" s="343"/>
      <c r="AX4552" s="343"/>
      <c r="AY4552" s="343"/>
      <c r="AZ4552" s="343"/>
      <c r="BA4552" s="343"/>
      <c r="BB4552" s="343"/>
      <c r="BC4552" s="343"/>
      <c r="BD4552" s="343"/>
      <c r="BE4552" s="475"/>
      <c r="BF4552" s="475"/>
      <c r="BG4552" s="475"/>
      <c r="BH4552" s="475"/>
      <c r="BI4552" s="475"/>
      <c r="BJ4552" s="475"/>
      <c r="BK4552" s="475"/>
      <c r="BL4552" s="475"/>
      <c r="BM4552" s="475"/>
      <c r="BN4552" s="475"/>
      <c r="BO4552" s="475"/>
      <c r="BP4552" s="306"/>
      <c r="BQ4552" s="496"/>
      <c r="BR4552" s="496"/>
      <c r="BS4552" s="496"/>
      <c r="BT4552" s="496"/>
      <c r="BU4552" s="496"/>
      <c r="BV4552" s="496"/>
    </row>
    <row r="4553" spans="1:74" s="52" customFormat="1" ht="12.75">
      <c r="A4553" s="45">
        <v>2670.0804681784898</v>
      </c>
      <c r="B4553" s="46" t="s">
        <v>364</v>
      </c>
      <c r="C4553" s="47" t="s">
        <v>401</v>
      </c>
      <c r="D4553" s="48">
        <v>145.00029217553936</v>
      </c>
      <c r="E4553" s="49">
        <v>39.771549999999998</v>
      </c>
      <c r="F4553" s="49">
        <v>9.2799999999999994E-2</v>
      </c>
      <c r="G4553" s="49">
        <v>11.57368</v>
      </c>
      <c r="H4553" s="49">
        <v>0.35859999999999997</v>
      </c>
      <c r="I4553" s="49">
        <v>0.1353</v>
      </c>
      <c r="J4553" s="49">
        <v>47.137830000000001</v>
      </c>
      <c r="K4553" s="49">
        <v>0.2102</v>
      </c>
      <c r="L4553" s="49">
        <v>99.279960000000003</v>
      </c>
      <c r="M4553" s="47"/>
      <c r="N4553" s="50">
        <v>0.99216973286404719</v>
      </c>
      <c r="O4553" s="50">
        <v>1.8303614008972136E-3</v>
      </c>
      <c r="P4553" s="50">
        <v>0.24145762349009228</v>
      </c>
      <c r="Q4553" s="50">
        <v>7.1956103041248424E-3</v>
      </c>
      <c r="R4553" s="50">
        <v>2.8588870224699205E-3</v>
      </c>
      <c r="S4553" s="50">
        <v>1.7530390435980046</v>
      </c>
      <c r="T4553" s="50">
        <v>5.6182856545226945E-3</v>
      </c>
      <c r="U4553" s="50">
        <v>3.0041695443341587</v>
      </c>
      <c r="V4553" s="51">
        <v>87.893806619260346</v>
      </c>
      <c r="X4553" s="49">
        <v>0.26</v>
      </c>
      <c r="Y4553" s="49">
        <v>21.27</v>
      </c>
      <c r="Z4553" s="49">
        <v>0.67</v>
      </c>
      <c r="AA4553" s="49">
        <v>5.3</v>
      </c>
      <c r="AB4553" s="49">
        <v>15.33</v>
      </c>
      <c r="AC4553" s="49">
        <v>0.24</v>
      </c>
      <c r="AD4553" s="49">
        <v>2.56</v>
      </c>
      <c r="AE4553" s="312"/>
      <c r="AF4553" s="465" t="s">
        <v>440</v>
      </c>
      <c r="AG4553" s="343">
        <v>30</v>
      </c>
      <c r="AH4553" s="343">
        <v>15</v>
      </c>
      <c r="AI4553" s="343"/>
      <c r="AJ4553" s="343"/>
      <c r="AK4553" s="343"/>
      <c r="AL4553" s="343"/>
      <c r="AM4553" s="343"/>
      <c r="AN4553" s="343"/>
      <c r="AO4553" s="343"/>
      <c r="AP4553" s="343"/>
      <c r="AQ4553" s="343"/>
      <c r="AR4553" s="343"/>
      <c r="AS4553" s="343"/>
      <c r="AT4553" s="343"/>
      <c r="AU4553" s="343"/>
      <c r="AV4553" s="343"/>
      <c r="AW4553" s="343"/>
      <c r="AX4553" s="343"/>
      <c r="AY4553" s="343"/>
      <c r="AZ4553" s="343"/>
      <c r="BA4553" s="343"/>
      <c r="BB4553" s="343"/>
      <c r="BC4553" s="343"/>
      <c r="BD4553" s="343"/>
      <c r="BE4553" s="475"/>
      <c r="BF4553" s="475"/>
      <c r="BG4553" s="475"/>
      <c r="BH4553" s="475"/>
      <c r="BI4553" s="475"/>
      <c r="BJ4553" s="475"/>
      <c r="BK4553" s="475"/>
      <c r="BL4553" s="475"/>
      <c r="BM4553" s="475"/>
      <c r="BN4553" s="475"/>
      <c r="BO4553" s="475"/>
      <c r="BP4553" s="306"/>
      <c r="BQ4553" s="496"/>
      <c r="BR4553" s="496"/>
      <c r="BS4553" s="496"/>
      <c r="BT4553" s="496"/>
      <c r="BU4553" s="496"/>
      <c r="BV4553" s="496"/>
    </row>
    <row r="4554" spans="1:74" s="52" customFormat="1" ht="12.75">
      <c r="A4554" s="45">
        <v>2670.0804681784898</v>
      </c>
      <c r="B4554" s="46" t="s">
        <v>364</v>
      </c>
      <c r="C4554" s="47" t="s">
        <v>401</v>
      </c>
      <c r="D4554" s="48">
        <v>150.00029217553936</v>
      </c>
      <c r="E4554" s="49">
        <v>40.191380000000002</v>
      </c>
      <c r="F4554" s="49">
        <v>8.4199999999999997E-2</v>
      </c>
      <c r="G4554" s="49">
        <v>11.723599999999999</v>
      </c>
      <c r="H4554" s="49">
        <v>0.37890000000000001</v>
      </c>
      <c r="I4554" s="49">
        <v>0.17280000000000001</v>
      </c>
      <c r="J4554" s="49">
        <v>47.510019999999997</v>
      </c>
      <c r="K4554" s="49">
        <v>0.21479999999999999</v>
      </c>
      <c r="L4554" s="49">
        <v>100.2757</v>
      </c>
      <c r="M4554" s="47"/>
      <c r="N4554" s="50">
        <v>0.99302814582942633</v>
      </c>
      <c r="O4554" s="50">
        <v>1.6448115477013924E-3</v>
      </c>
      <c r="P4554" s="50">
        <v>0.24223987072328565</v>
      </c>
      <c r="Q4554" s="50">
        <v>7.5300374731155735E-3</v>
      </c>
      <c r="R4554" s="50">
        <v>3.6162472565000182E-3</v>
      </c>
      <c r="S4554" s="50">
        <v>1.749936938758031</v>
      </c>
      <c r="T4554" s="50">
        <v>5.6861794871114714E-3</v>
      </c>
      <c r="U4554" s="50">
        <v>3.003682231075171</v>
      </c>
      <c r="V4554" s="51">
        <v>87.840443199097621</v>
      </c>
      <c r="X4554" s="49">
        <v>0.25</v>
      </c>
      <c r="Y4554" s="49">
        <v>24.12</v>
      </c>
      <c r="Z4554" s="49">
        <v>0.67</v>
      </c>
      <c r="AA4554" s="49">
        <v>5.0599999999999996</v>
      </c>
      <c r="AB4554" s="49">
        <v>11.89</v>
      </c>
      <c r="AC4554" s="49">
        <v>0.24</v>
      </c>
      <c r="AD4554" s="49">
        <v>2.5099999999999998</v>
      </c>
      <c r="AE4554" s="312"/>
      <c r="AF4554" s="465" t="s">
        <v>440</v>
      </c>
      <c r="AG4554" s="343">
        <v>30</v>
      </c>
      <c r="AH4554" s="343">
        <v>15</v>
      </c>
      <c r="AI4554" s="343"/>
      <c r="AJ4554" s="343"/>
      <c r="AK4554" s="343"/>
      <c r="AL4554" s="343"/>
      <c r="AM4554" s="343"/>
      <c r="AN4554" s="343"/>
      <c r="AO4554" s="343"/>
      <c r="AP4554" s="343"/>
      <c r="AQ4554" s="343"/>
      <c r="AR4554" s="343"/>
      <c r="AS4554" s="343"/>
      <c r="AT4554" s="343"/>
      <c r="AU4554" s="343"/>
      <c r="AV4554" s="343"/>
      <c r="AW4554" s="343"/>
      <c r="AX4554" s="343"/>
      <c r="AY4554" s="343"/>
      <c r="AZ4554" s="343"/>
      <c r="BA4554" s="343"/>
      <c r="BB4554" s="343"/>
      <c r="BC4554" s="343"/>
      <c r="BD4554" s="343"/>
      <c r="BE4554" s="475"/>
      <c r="BF4554" s="475"/>
      <c r="BG4554" s="475"/>
      <c r="BH4554" s="475"/>
      <c r="BI4554" s="475"/>
      <c r="BJ4554" s="475"/>
      <c r="BK4554" s="475"/>
      <c r="BL4554" s="475"/>
      <c r="BM4554" s="475"/>
      <c r="BN4554" s="475"/>
      <c r="BO4554" s="475"/>
      <c r="BP4554" s="306"/>
      <c r="BQ4554" s="496"/>
      <c r="BR4554" s="496"/>
      <c r="BS4554" s="496"/>
      <c r="BT4554" s="496"/>
      <c r="BU4554" s="496"/>
      <c r="BV4554" s="496"/>
    </row>
    <row r="4555" spans="1:74" s="52" customFormat="1" ht="12.75">
      <c r="A4555" s="45">
        <v>2670.0804681784898</v>
      </c>
      <c r="B4555" s="46" t="s">
        <v>364</v>
      </c>
      <c r="C4555" s="47" t="s">
        <v>401</v>
      </c>
      <c r="D4555" s="48">
        <v>155.00029217553936</v>
      </c>
      <c r="E4555" s="49">
        <v>40.263060000000003</v>
      </c>
      <c r="F4555" s="49">
        <v>9.9500000000000005E-2</v>
      </c>
      <c r="G4555" s="49">
        <v>11.663639999999999</v>
      </c>
      <c r="H4555" s="49">
        <v>0.37230000000000002</v>
      </c>
      <c r="I4555" s="49">
        <v>0.157</v>
      </c>
      <c r="J4555" s="49">
        <v>47.46978</v>
      </c>
      <c r="K4555" s="49">
        <v>0.21</v>
      </c>
      <c r="L4555" s="49">
        <v>100.23528</v>
      </c>
      <c r="M4555" s="47"/>
      <c r="N4555" s="50">
        <v>0.99451854253167249</v>
      </c>
      <c r="O4555" s="50">
        <v>1.9431422839333492E-3</v>
      </c>
      <c r="P4555" s="50">
        <v>0.24093295499727552</v>
      </c>
      <c r="Q4555" s="50">
        <v>7.396785677701489E-3</v>
      </c>
      <c r="R4555" s="50">
        <v>3.2846681414093119E-3</v>
      </c>
      <c r="S4555" s="50">
        <v>1.747961533489709</v>
      </c>
      <c r="T4555" s="50">
        <v>5.5575457787598965E-3</v>
      </c>
      <c r="U4555" s="50">
        <v>3.0015951729004615</v>
      </c>
      <c r="V4555" s="51">
        <v>87.886086648037292</v>
      </c>
      <c r="X4555" s="49">
        <v>0.25</v>
      </c>
      <c r="Y4555" s="49">
        <v>20.45</v>
      </c>
      <c r="Z4555" s="49">
        <v>0.67</v>
      </c>
      <c r="AA4555" s="49">
        <v>5.13</v>
      </c>
      <c r="AB4555" s="49">
        <v>13.13</v>
      </c>
      <c r="AC4555" s="49">
        <v>0.24</v>
      </c>
      <c r="AD4555" s="49">
        <v>2.56</v>
      </c>
      <c r="AE4555" s="312"/>
      <c r="AF4555" s="465" t="s">
        <v>440</v>
      </c>
      <c r="AG4555" s="343">
        <v>30</v>
      </c>
      <c r="AH4555" s="343">
        <v>15</v>
      </c>
      <c r="AI4555" s="343"/>
      <c r="AJ4555" s="343"/>
      <c r="AK4555" s="343"/>
      <c r="AL4555" s="343"/>
      <c r="AM4555" s="343"/>
      <c r="AN4555" s="343"/>
      <c r="AO4555" s="343"/>
      <c r="AP4555" s="343"/>
      <c r="AQ4555" s="343"/>
      <c r="AR4555" s="343"/>
      <c r="AS4555" s="343"/>
      <c r="AT4555" s="343"/>
      <c r="AU4555" s="343"/>
      <c r="AV4555" s="343"/>
      <c r="AW4555" s="343"/>
      <c r="AX4555" s="343"/>
      <c r="AY4555" s="343"/>
      <c r="AZ4555" s="343"/>
      <c r="BA4555" s="343"/>
      <c r="BB4555" s="343"/>
      <c r="BC4555" s="343"/>
      <c r="BD4555" s="343"/>
      <c r="BE4555" s="475"/>
      <c r="BF4555" s="475"/>
      <c r="BG4555" s="475"/>
      <c r="BH4555" s="475"/>
      <c r="BI4555" s="475"/>
      <c r="BJ4555" s="475"/>
      <c r="BK4555" s="475"/>
      <c r="BL4555" s="475"/>
      <c r="BM4555" s="475"/>
      <c r="BN4555" s="475"/>
      <c r="BO4555" s="475"/>
      <c r="BP4555" s="306"/>
      <c r="BQ4555" s="496"/>
      <c r="BR4555" s="496"/>
      <c r="BS4555" s="496"/>
      <c r="BT4555" s="496"/>
      <c r="BU4555" s="496"/>
      <c r="BV4555" s="496"/>
    </row>
    <row r="4556" spans="1:74" s="52" customFormat="1" ht="12.75">
      <c r="A4556" s="45">
        <v>2670.0804681784898</v>
      </c>
      <c r="B4556" s="46" t="s">
        <v>364</v>
      </c>
      <c r="C4556" s="47" t="s">
        <v>401</v>
      </c>
      <c r="D4556" s="48">
        <v>160.00029217553936</v>
      </c>
      <c r="E4556" s="49">
        <v>40.05827</v>
      </c>
      <c r="F4556" s="49">
        <v>9.1500010000000007E-2</v>
      </c>
      <c r="G4556" s="49">
        <v>11.703609999999999</v>
      </c>
      <c r="H4556" s="49">
        <v>0.34370000000000001</v>
      </c>
      <c r="I4556" s="49">
        <v>0.1459</v>
      </c>
      <c r="J4556" s="49">
        <v>47.258540000000004</v>
      </c>
      <c r="K4556" s="49">
        <v>0.21260000000000001</v>
      </c>
      <c r="L4556" s="49">
        <v>99.814120009999996</v>
      </c>
      <c r="M4556" s="47"/>
      <c r="N4556" s="50">
        <v>0.99400020274311884</v>
      </c>
      <c r="O4556" s="50">
        <v>1.7951090653569922E-3</v>
      </c>
      <c r="P4556" s="50">
        <v>0.24286790070035927</v>
      </c>
      <c r="Q4556" s="50">
        <v>6.8598987871504964E-3</v>
      </c>
      <c r="R4556" s="50">
        <v>3.0664459538835946E-3</v>
      </c>
      <c r="S4556" s="50">
        <v>1.7481678521944406</v>
      </c>
      <c r="T4556" s="50">
        <v>5.6521696818571197E-3</v>
      </c>
      <c r="U4556" s="50">
        <v>3.0024095791261667</v>
      </c>
      <c r="V4556" s="51">
        <v>87.801931715829326</v>
      </c>
      <c r="X4556" s="49">
        <v>0.25</v>
      </c>
      <c r="Y4556" s="49">
        <v>21.51</v>
      </c>
      <c r="Z4556" s="49">
        <v>0.67</v>
      </c>
      <c r="AA4556" s="49">
        <v>5.51</v>
      </c>
      <c r="AB4556" s="49">
        <v>14.06</v>
      </c>
      <c r="AC4556" s="49">
        <v>0.24</v>
      </c>
      <c r="AD4556" s="49">
        <v>2.5</v>
      </c>
      <c r="AE4556" s="312"/>
      <c r="AF4556" s="465" t="s">
        <v>440</v>
      </c>
      <c r="AG4556" s="343">
        <v>30</v>
      </c>
      <c r="AH4556" s="343">
        <v>15</v>
      </c>
      <c r="AI4556" s="343"/>
      <c r="AJ4556" s="343"/>
      <c r="AK4556" s="343"/>
      <c r="AL4556" s="343"/>
      <c r="AM4556" s="343"/>
      <c r="AN4556" s="343"/>
      <c r="AO4556" s="343"/>
      <c r="AP4556" s="343"/>
      <c r="AQ4556" s="343"/>
      <c r="AR4556" s="343"/>
      <c r="AS4556" s="343"/>
      <c r="AT4556" s="343"/>
      <c r="AU4556" s="343"/>
      <c r="AV4556" s="343"/>
      <c r="AW4556" s="343"/>
      <c r="AX4556" s="343"/>
      <c r="AY4556" s="343"/>
      <c r="AZ4556" s="343"/>
      <c r="BA4556" s="343"/>
      <c r="BB4556" s="343"/>
      <c r="BC4556" s="343"/>
      <c r="BD4556" s="343"/>
      <c r="BE4556" s="475"/>
      <c r="BF4556" s="475"/>
      <c r="BG4556" s="475"/>
      <c r="BH4556" s="475"/>
      <c r="BI4556" s="475"/>
      <c r="BJ4556" s="475"/>
      <c r="BK4556" s="475"/>
      <c r="BL4556" s="475"/>
      <c r="BM4556" s="475"/>
      <c r="BN4556" s="475"/>
      <c r="BO4556" s="475"/>
      <c r="BP4556" s="306"/>
      <c r="BQ4556" s="496"/>
      <c r="BR4556" s="496"/>
      <c r="BS4556" s="496"/>
      <c r="BT4556" s="496"/>
      <c r="BU4556" s="496"/>
      <c r="BV4556" s="496"/>
    </row>
    <row r="4557" spans="1:74" s="52" customFormat="1" ht="12.75">
      <c r="A4557" s="45">
        <v>2670.0804681784898</v>
      </c>
      <c r="B4557" s="46" t="s">
        <v>364</v>
      </c>
      <c r="C4557" s="47" t="s">
        <v>401</v>
      </c>
      <c r="D4557" s="48">
        <v>165.00029217553936</v>
      </c>
      <c r="E4557" s="49">
        <v>40.017310000000002</v>
      </c>
      <c r="F4557" s="49">
        <v>0.1069</v>
      </c>
      <c r="G4557" s="49">
        <v>11.513719999999999</v>
      </c>
      <c r="H4557" s="49">
        <v>0.37069999999999997</v>
      </c>
      <c r="I4557" s="49">
        <v>0.14149999999999999</v>
      </c>
      <c r="J4557" s="49">
        <v>47.147880000000001</v>
      </c>
      <c r="K4557" s="49">
        <v>0.21210000000000001</v>
      </c>
      <c r="L4557" s="49">
        <v>99.510110000000012</v>
      </c>
      <c r="M4557" s="47"/>
      <c r="N4557" s="50">
        <v>0.99515506732273085</v>
      </c>
      <c r="O4557" s="50">
        <v>2.1018222608610621E-3</v>
      </c>
      <c r="P4557" s="50">
        <v>0.23944982550378166</v>
      </c>
      <c r="Q4557" s="50">
        <v>7.4149691003239241E-3</v>
      </c>
      <c r="R4557" s="50">
        <v>2.980472000241451E-3</v>
      </c>
      <c r="S4557" s="50">
        <v>1.7478879253888553</v>
      </c>
      <c r="T4557" s="50">
        <v>5.6512065787529984E-3</v>
      </c>
      <c r="U4557" s="50">
        <v>3.0006412881555478</v>
      </c>
      <c r="V4557" s="51">
        <v>87.951226438675064</v>
      </c>
      <c r="X4557" s="49">
        <v>0.25</v>
      </c>
      <c r="Y4557" s="49">
        <v>19.399999999999999</v>
      </c>
      <c r="Z4557" s="49">
        <v>0.67</v>
      </c>
      <c r="AA4557" s="49">
        <v>5.09</v>
      </c>
      <c r="AB4557" s="49">
        <v>14.34</v>
      </c>
      <c r="AC4557" s="49">
        <v>0.24</v>
      </c>
      <c r="AD4557" s="49">
        <v>2.54</v>
      </c>
      <c r="AE4557" s="312"/>
      <c r="AF4557" s="465" t="s">
        <v>440</v>
      </c>
      <c r="AG4557" s="343">
        <v>30</v>
      </c>
      <c r="AH4557" s="343">
        <v>15</v>
      </c>
      <c r="AI4557" s="343"/>
      <c r="AJ4557" s="343"/>
      <c r="AK4557" s="343"/>
      <c r="AL4557" s="343"/>
      <c r="AM4557" s="343"/>
      <c r="AN4557" s="343"/>
      <c r="AO4557" s="343"/>
      <c r="AP4557" s="343"/>
      <c r="AQ4557" s="343"/>
      <c r="AR4557" s="343"/>
      <c r="AS4557" s="343"/>
      <c r="AT4557" s="343"/>
      <c r="AU4557" s="343"/>
      <c r="AV4557" s="343"/>
      <c r="AW4557" s="343"/>
      <c r="AX4557" s="343"/>
      <c r="AY4557" s="343"/>
      <c r="AZ4557" s="343"/>
      <c r="BA4557" s="343"/>
      <c r="BB4557" s="343"/>
      <c r="BC4557" s="343"/>
      <c r="BD4557" s="343"/>
      <c r="BE4557" s="475"/>
      <c r="BF4557" s="475"/>
      <c r="BG4557" s="475"/>
      <c r="BH4557" s="475"/>
      <c r="BI4557" s="475"/>
      <c r="BJ4557" s="475"/>
      <c r="BK4557" s="475"/>
      <c r="BL4557" s="475"/>
      <c r="BM4557" s="475"/>
      <c r="BN4557" s="475"/>
      <c r="BO4557" s="475"/>
      <c r="BP4557" s="306"/>
      <c r="BQ4557" s="496"/>
      <c r="BR4557" s="496"/>
      <c r="BS4557" s="496"/>
      <c r="BT4557" s="496"/>
      <c r="BU4557" s="496"/>
      <c r="BV4557" s="496"/>
    </row>
    <row r="4558" spans="1:74" s="52" customFormat="1" ht="12.75">
      <c r="A4558" s="45">
        <v>2670.0804681784898</v>
      </c>
      <c r="B4558" s="46" t="s">
        <v>364</v>
      </c>
      <c r="C4558" s="47" t="s">
        <v>401</v>
      </c>
      <c r="D4558" s="48">
        <v>170.00029217553936</v>
      </c>
      <c r="E4558" s="49">
        <v>40.181139999999999</v>
      </c>
      <c r="F4558" s="49">
        <v>5.4399999999999997E-2</v>
      </c>
      <c r="G4558" s="49">
        <v>11.57368</v>
      </c>
      <c r="H4558" s="49">
        <v>0.37080000000000002</v>
      </c>
      <c r="I4558" s="49">
        <v>0.18090000000000001</v>
      </c>
      <c r="J4558" s="49">
        <v>47.228360000000002</v>
      </c>
      <c r="K4558" s="49">
        <v>0.21490000000000001</v>
      </c>
      <c r="L4558" s="49">
        <v>99.804180000000002</v>
      </c>
      <c r="M4558" s="47"/>
      <c r="N4558" s="50">
        <v>0.99669047426334667</v>
      </c>
      <c r="O4558" s="50">
        <v>1.0668721250594877E-3</v>
      </c>
      <c r="P4558" s="50">
        <v>0.24008527126661597</v>
      </c>
      <c r="Q4558" s="50">
        <v>7.3981251071389585E-3</v>
      </c>
      <c r="R4558" s="50">
        <v>3.8006892235804253E-3</v>
      </c>
      <c r="S4558" s="50">
        <v>1.7464230870697888</v>
      </c>
      <c r="T4558" s="50">
        <v>5.7112624310041958E-3</v>
      </c>
      <c r="U4558" s="50">
        <v>3.0011757814865345</v>
      </c>
      <c r="V4558" s="51">
        <v>87.914207848202835</v>
      </c>
      <c r="X4558" s="49">
        <v>0.25</v>
      </c>
      <c r="Y4558" s="49">
        <v>37.6</v>
      </c>
      <c r="Z4558" s="49">
        <v>0.67</v>
      </c>
      <c r="AA4558" s="49">
        <v>5.2</v>
      </c>
      <c r="AB4558" s="49">
        <v>11.82</v>
      </c>
      <c r="AC4558" s="49">
        <v>0.24</v>
      </c>
      <c r="AD4558" s="49">
        <v>2.52</v>
      </c>
      <c r="AE4558" s="312"/>
      <c r="AF4558" s="465" t="s">
        <v>440</v>
      </c>
      <c r="AG4558" s="343">
        <v>30</v>
      </c>
      <c r="AH4558" s="343">
        <v>15</v>
      </c>
      <c r="AI4558" s="343"/>
      <c r="AJ4558" s="343"/>
      <c r="AK4558" s="343"/>
      <c r="AL4558" s="343"/>
      <c r="AM4558" s="343"/>
      <c r="AN4558" s="343"/>
      <c r="AO4558" s="343"/>
      <c r="AP4558" s="343"/>
      <c r="AQ4558" s="343"/>
      <c r="AR4558" s="343"/>
      <c r="AS4558" s="343"/>
      <c r="AT4558" s="343"/>
      <c r="AU4558" s="343"/>
      <c r="AV4558" s="343"/>
      <c r="AW4558" s="343"/>
      <c r="AX4558" s="343"/>
      <c r="AY4558" s="343"/>
      <c r="AZ4558" s="343"/>
      <c r="BA4558" s="343"/>
      <c r="BB4558" s="343"/>
      <c r="BC4558" s="343"/>
      <c r="BD4558" s="343"/>
      <c r="BE4558" s="475"/>
      <c r="BF4558" s="475"/>
      <c r="BG4558" s="475"/>
      <c r="BH4558" s="475"/>
      <c r="BI4558" s="475"/>
      <c r="BJ4558" s="475"/>
      <c r="BK4558" s="475"/>
      <c r="BL4558" s="475"/>
      <c r="BM4558" s="475"/>
      <c r="BN4558" s="475"/>
      <c r="BO4558" s="475"/>
      <c r="BP4558" s="306"/>
      <c r="BQ4558" s="496"/>
      <c r="BR4558" s="496"/>
      <c r="BS4558" s="496"/>
      <c r="BT4558" s="496"/>
      <c r="BU4558" s="496"/>
      <c r="BV4558" s="496"/>
    </row>
    <row r="4559" spans="1:74" s="52" customFormat="1" ht="12.75">
      <c r="A4559" s="45">
        <v>2670.0804681784898</v>
      </c>
      <c r="B4559" s="46" t="s">
        <v>364</v>
      </c>
      <c r="C4559" s="47" t="s">
        <v>401</v>
      </c>
      <c r="D4559" s="48">
        <v>175.00029217553936</v>
      </c>
      <c r="E4559" s="49">
        <v>40.263060000000003</v>
      </c>
      <c r="F4559" s="49">
        <v>0.104</v>
      </c>
      <c r="G4559" s="49">
        <v>11.653639999999999</v>
      </c>
      <c r="H4559" s="49">
        <v>0.37109999999999999</v>
      </c>
      <c r="I4559" s="49">
        <v>0.16489999999999999</v>
      </c>
      <c r="J4559" s="49">
        <v>47.499960000000002</v>
      </c>
      <c r="K4559" s="49">
        <v>0.2084</v>
      </c>
      <c r="L4559" s="49">
        <v>100.26506000000001</v>
      </c>
      <c r="M4559" s="47"/>
      <c r="N4559" s="50">
        <v>0.99420351017118103</v>
      </c>
      <c r="O4559" s="50">
        <v>2.0303797261703657E-3</v>
      </c>
      <c r="P4559" s="50">
        <v>0.24065013285797204</v>
      </c>
      <c r="Q4559" s="50">
        <v>7.3706087875626356E-3</v>
      </c>
      <c r="R4559" s="50">
        <v>3.4488547856624495E-3</v>
      </c>
      <c r="S4559" s="50">
        <v>1.7485187885187334</v>
      </c>
      <c r="T4559" s="50">
        <v>5.513455529196026E-3</v>
      </c>
      <c r="U4559" s="50">
        <v>3.0017357303764785</v>
      </c>
      <c r="V4559" s="51">
        <v>87.901976032713307</v>
      </c>
      <c r="X4559" s="49">
        <v>0.25</v>
      </c>
      <c r="Y4559" s="49">
        <v>20.21</v>
      </c>
      <c r="Z4559" s="49">
        <v>0.67</v>
      </c>
      <c r="AA4559" s="49">
        <v>5.21</v>
      </c>
      <c r="AB4559" s="49">
        <v>12.33</v>
      </c>
      <c r="AC4559" s="49">
        <v>0.24</v>
      </c>
      <c r="AD4559" s="49">
        <v>2.58</v>
      </c>
      <c r="AE4559" s="312"/>
      <c r="AF4559" s="465" t="s">
        <v>440</v>
      </c>
      <c r="AG4559" s="343">
        <v>30</v>
      </c>
      <c r="AH4559" s="343">
        <v>15</v>
      </c>
      <c r="AI4559" s="343"/>
      <c r="AJ4559" s="343"/>
      <c r="AK4559" s="343"/>
      <c r="AL4559" s="343"/>
      <c r="AM4559" s="343"/>
      <c r="AN4559" s="343"/>
      <c r="AO4559" s="343"/>
      <c r="AP4559" s="343"/>
      <c r="AQ4559" s="343"/>
      <c r="AR4559" s="343"/>
      <c r="AS4559" s="343"/>
      <c r="AT4559" s="343"/>
      <c r="AU4559" s="343"/>
      <c r="AV4559" s="343"/>
      <c r="AW4559" s="343"/>
      <c r="AX4559" s="343"/>
      <c r="AY4559" s="343"/>
      <c r="AZ4559" s="343"/>
      <c r="BA4559" s="343"/>
      <c r="BB4559" s="343"/>
      <c r="BC4559" s="343"/>
      <c r="BD4559" s="343"/>
      <c r="BE4559" s="475"/>
      <c r="BF4559" s="475"/>
      <c r="BG4559" s="475"/>
      <c r="BH4559" s="475"/>
      <c r="BI4559" s="475"/>
      <c r="BJ4559" s="475"/>
      <c r="BK4559" s="475"/>
      <c r="BL4559" s="475"/>
      <c r="BM4559" s="475"/>
      <c r="BN4559" s="475"/>
      <c r="BO4559" s="475"/>
      <c r="BP4559" s="306"/>
      <c r="BQ4559" s="496"/>
      <c r="BR4559" s="496"/>
      <c r="BS4559" s="496"/>
      <c r="BT4559" s="496"/>
      <c r="BU4559" s="496"/>
      <c r="BV4559" s="496"/>
    </row>
    <row r="4560" spans="1:74" s="52" customFormat="1" ht="12.75">
      <c r="A4560" s="45">
        <v>2670.0804681784898</v>
      </c>
      <c r="B4560" s="46" t="s">
        <v>364</v>
      </c>
      <c r="C4560" s="47" t="s">
        <v>401</v>
      </c>
      <c r="D4560" s="48">
        <v>180.00029217553936</v>
      </c>
      <c r="E4560" s="49">
        <v>39.976349999999996</v>
      </c>
      <c r="F4560" s="49">
        <v>0.1067</v>
      </c>
      <c r="G4560" s="49">
        <v>11.613659999999999</v>
      </c>
      <c r="H4560" s="49">
        <v>0.39019999999999999</v>
      </c>
      <c r="I4560" s="49">
        <v>0.1535</v>
      </c>
      <c r="J4560" s="49">
        <v>47.298780000000001</v>
      </c>
      <c r="K4560" s="49">
        <v>0.20100000000000001</v>
      </c>
      <c r="L4560" s="49">
        <v>99.740189999999984</v>
      </c>
      <c r="M4560" s="47"/>
      <c r="N4560" s="50">
        <v>0.99265474661660136</v>
      </c>
      <c r="O4560" s="50">
        <v>2.0947631206361676E-3</v>
      </c>
      <c r="P4560" s="50">
        <v>0.24116828019522885</v>
      </c>
      <c r="Q4560" s="50">
        <v>7.7933869915818819E-3</v>
      </c>
      <c r="R4560" s="50">
        <v>3.2284138655704836E-3</v>
      </c>
      <c r="S4560" s="50">
        <v>1.7508686610220432</v>
      </c>
      <c r="T4560" s="50">
        <v>5.3474753304643182E-3</v>
      </c>
      <c r="U4560" s="50">
        <v>3.0031557271421261</v>
      </c>
      <c r="V4560" s="51">
        <v>87.893383139378017</v>
      </c>
      <c r="X4560" s="49">
        <v>0.26</v>
      </c>
      <c r="Y4560" s="49">
        <v>18.48</v>
      </c>
      <c r="Z4560" s="49">
        <v>0.67</v>
      </c>
      <c r="AA4560" s="49">
        <v>4.9000000000000004</v>
      </c>
      <c r="AB4560" s="49">
        <v>13.92</v>
      </c>
      <c r="AC4560" s="49">
        <v>0.24</v>
      </c>
      <c r="AD4560" s="49">
        <v>2.66</v>
      </c>
      <c r="AE4560" s="312"/>
      <c r="AF4560" s="465" t="s">
        <v>440</v>
      </c>
      <c r="AG4560" s="343">
        <v>30</v>
      </c>
      <c r="AH4560" s="343">
        <v>15</v>
      </c>
      <c r="AI4560" s="343"/>
      <c r="AJ4560" s="343"/>
      <c r="AK4560" s="343"/>
      <c r="AL4560" s="343"/>
      <c r="AM4560" s="343"/>
      <c r="AN4560" s="343"/>
      <c r="AO4560" s="343"/>
      <c r="AP4560" s="343"/>
      <c r="AQ4560" s="343"/>
      <c r="AR4560" s="343"/>
      <c r="AS4560" s="343"/>
      <c r="AT4560" s="343"/>
      <c r="AU4560" s="343"/>
      <c r="AV4560" s="343"/>
      <c r="AW4560" s="343"/>
      <c r="AX4560" s="343"/>
      <c r="AY4560" s="343"/>
      <c r="AZ4560" s="343"/>
      <c r="BA4560" s="343"/>
      <c r="BB4560" s="343"/>
      <c r="BC4560" s="343"/>
      <c r="BD4560" s="343"/>
      <c r="BE4560" s="475"/>
      <c r="BF4560" s="475"/>
      <c r="BG4560" s="475"/>
      <c r="BH4560" s="475"/>
      <c r="BI4560" s="475"/>
      <c r="BJ4560" s="475"/>
      <c r="BK4560" s="475"/>
      <c r="BL4560" s="475"/>
      <c r="BM4560" s="475"/>
      <c r="BN4560" s="475"/>
      <c r="BO4560" s="475"/>
      <c r="BP4560" s="306"/>
      <c r="BQ4560" s="496"/>
      <c r="BR4560" s="496"/>
      <c r="BS4560" s="496"/>
      <c r="BT4560" s="496"/>
      <c r="BU4560" s="496"/>
      <c r="BV4560" s="496"/>
    </row>
    <row r="4561" spans="1:74" s="52" customFormat="1" ht="12.75">
      <c r="A4561" s="45">
        <v>2670.0804681784898</v>
      </c>
      <c r="B4561" s="46" t="s">
        <v>364</v>
      </c>
      <c r="C4561" s="47" t="s">
        <v>401</v>
      </c>
      <c r="D4561" s="48">
        <v>185.00029217553936</v>
      </c>
      <c r="E4561" s="49">
        <v>40.211860000000001</v>
      </c>
      <c r="F4561" s="49">
        <v>0.1019</v>
      </c>
      <c r="G4561" s="49">
        <v>11.723599999999999</v>
      </c>
      <c r="H4561" s="49">
        <v>0.3775</v>
      </c>
      <c r="I4561" s="49">
        <v>0.1837</v>
      </c>
      <c r="J4561" s="49">
        <v>47.248480000000001</v>
      </c>
      <c r="K4561" s="49">
        <v>0.21510000000000001</v>
      </c>
      <c r="L4561" s="49">
        <v>100.06214</v>
      </c>
      <c r="M4561" s="47"/>
      <c r="N4561" s="50">
        <v>0.99536956019772227</v>
      </c>
      <c r="O4561" s="50">
        <v>1.994250880545449E-3</v>
      </c>
      <c r="P4561" s="50">
        <v>0.24268737246019695</v>
      </c>
      <c r="Q4561" s="50">
        <v>7.5160739037328393E-3</v>
      </c>
      <c r="R4561" s="50">
        <v>3.8514573143439124E-3</v>
      </c>
      <c r="S4561" s="50">
        <v>1.743518583173572</v>
      </c>
      <c r="T4561" s="50">
        <v>5.7046401110735509E-3</v>
      </c>
      <c r="U4561" s="50">
        <v>3.0006419380411873</v>
      </c>
      <c r="V4561" s="51">
        <v>87.781359139930728</v>
      </c>
      <c r="X4561" s="49">
        <v>0.25</v>
      </c>
      <c r="Y4561" s="49">
        <v>19.420000000000002</v>
      </c>
      <c r="Z4561" s="49">
        <v>0.67</v>
      </c>
      <c r="AA4561" s="49">
        <v>5.01</v>
      </c>
      <c r="AB4561" s="49">
        <v>11.45</v>
      </c>
      <c r="AC4561" s="49">
        <v>0.24</v>
      </c>
      <c r="AD4561" s="49">
        <v>2.5099999999999998</v>
      </c>
      <c r="AE4561" s="312"/>
      <c r="AF4561" s="465" t="s">
        <v>440</v>
      </c>
      <c r="AG4561" s="343">
        <v>30</v>
      </c>
      <c r="AH4561" s="343">
        <v>15</v>
      </c>
      <c r="AI4561" s="343"/>
      <c r="AJ4561" s="343"/>
      <c r="AK4561" s="343"/>
      <c r="AL4561" s="343"/>
      <c r="AM4561" s="343"/>
      <c r="AN4561" s="343"/>
      <c r="AO4561" s="343"/>
      <c r="AP4561" s="343"/>
      <c r="AQ4561" s="343"/>
      <c r="AR4561" s="343"/>
      <c r="AS4561" s="343"/>
      <c r="AT4561" s="343"/>
      <c r="AU4561" s="343"/>
      <c r="AV4561" s="343"/>
      <c r="AW4561" s="343"/>
      <c r="AX4561" s="343"/>
      <c r="AY4561" s="343"/>
      <c r="AZ4561" s="343"/>
      <c r="BA4561" s="343"/>
      <c r="BB4561" s="343"/>
      <c r="BC4561" s="343"/>
      <c r="BD4561" s="343"/>
      <c r="BE4561" s="475"/>
      <c r="BF4561" s="475"/>
      <c r="BG4561" s="475"/>
      <c r="BH4561" s="475"/>
      <c r="BI4561" s="475"/>
      <c r="BJ4561" s="475"/>
      <c r="BK4561" s="475"/>
      <c r="BL4561" s="475"/>
      <c r="BM4561" s="475"/>
      <c r="BN4561" s="475"/>
      <c r="BO4561" s="475"/>
      <c r="BP4561" s="306"/>
      <c r="BQ4561" s="496"/>
      <c r="BR4561" s="496"/>
      <c r="BS4561" s="496"/>
      <c r="BT4561" s="496"/>
      <c r="BU4561" s="496"/>
      <c r="BV4561" s="496"/>
    </row>
    <row r="4562" spans="1:74" s="52" customFormat="1" ht="12.75">
      <c r="A4562" s="45"/>
      <c r="B4562" s="46"/>
      <c r="C4562" s="47"/>
      <c r="D4562" s="48"/>
      <c r="E4562" s="49"/>
      <c r="F4562" s="49"/>
      <c r="G4562" s="49"/>
      <c r="H4562" s="49"/>
      <c r="I4562" s="49"/>
      <c r="J4562" s="49"/>
      <c r="K4562" s="49"/>
      <c r="L4562" s="49"/>
      <c r="M4562" s="47"/>
      <c r="N4562" s="50"/>
      <c r="O4562" s="50"/>
      <c r="P4562" s="50"/>
      <c r="Q4562" s="50"/>
      <c r="R4562" s="50"/>
      <c r="S4562" s="50"/>
      <c r="T4562" s="50"/>
      <c r="U4562" s="50"/>
      <c r="V4562" s="51"/>
      <c r="AE4562" s="312"/>
      <c r="AF4562" s="312"/>
      <c r="AG4562" s="312"/>
      <c r="AH4562" s="312"/>
      <c r="AI4562" s="312"/>
      <c r="AJ4562" s="312"/>
      <c r="AK4562" s="312"/>
      <c r="AL4562" s="312"/>
      <c r="AM4562" s="312"/>
      <c r="AN4562" s="312"/>
      <c r="AO4562" s="312"/>
      <c r="AP4562" s="312"/>
      <c r="AQ4562" s="312"/>
      <c r="AR4562" s="312"/>
      <c r="AS4562" s="312"/>
      <c r="AT4562" s="312"/>
      <c r="AU4562" s="312"/>
      <c r="AV4562" s="312"/>
      <c r="AW4562" s="312"/>
      <c r="AX4562" s="312"/>
      <c r="AY4562" s="312"/>
      <c r="AZ4562" s="312"/>
      <c r="BA4562" s="312"/>
      <c r="BB4562" s="312"/>
      <c r="BC4562" s="312"/>
      <c r="BD4562" s="312"/>
      <c r="BE4562" s="306"/>
      <c r="BF4562" s="306"/>
      <c r="BG4562" s="306"/>
      <c r="BH4562" s="306"/>
      <c r="BI4562" s="306"/>
      <c r="BJ4562" s="306"/>
      <c r="BK4562" s="306"/>
      <c r="BL4562" s="306"/>
      <c r="BM4562" s="306"/>
      <c r="BN4562" s="306"/>
      <c r="BO4562" s="306"/>
      <c r="BP4562" s="306"/>
      <c r="BQ4562" s="496"/>
      <c r="BR4562" s="496"/>
      <c r="BS4562" s="496"/>
      <c r="BT4562" s="496"/>
      <c r="BU4562" s="496"/>
      <c r="BV4562" s="496"/>
    </row>
    <row r="4563" spans="1:74" s="52" customFormat="1" ht="12.75">
      <c r="A4563" s="45">
        <v>2670.0804681784898</v>
      </c>
      <c r="B4563" s="46" t="s">
        <v>364</v>
      </c>
      <c r="C4563" s="47" t="s">
        <v>402</v>
      </c>
      <c r="D4563" s="48">
        <v>5.001417032761915</v>
      </c>
      <c r="E4563" s="49">
        <v>39.013800000000003</v>
      </c>
      <c r="F4563" s="49">
        <v>0</v>
      </c>
      <c r="G4563" s="49">
        <v>19.029620000000001</v>
      </c>
      <c r="H4563" s="49">
        <v>0.21659999999999999</v>
      </c>
      <c r="I4563" s="49">
        <v>0.25850000000000001</v>
      </c>
      <c r="J4563" s="49">
        <v>42.178600000000003</v>
      </c>
      <c r="K4563" s="49">
        <v>0.27329999999999999</v>
      </c>
      <c r="L4563" s="49">
        <v>100.97042000000002</v>
      </c>
      <c r="M4563" s="47"/>
      <c r="N4563" s="50">
        <v>0.99078813420627287</v>
      </c>
      <c r="O4563" s="50">
        <v>0</v>
      </c>
      <c r="P4563" s="50">
        <v>0.40415564907908452</v>
      </c>
      <c r="Q4563" s="50">
        <v>4.4245070167790741E-3</v>
      </c>
      <c r="R4563" s="50">
        <v>5.5604357916965216E-3</v>
      </c>
      <c r="S4563" s="50">
        <v>1.5968467896907799</v>
      </c>
      <c r="T4563" s="50">
        <v>7.4363500091142324E-3</v>
      </c>
      <c r="U4563" s="50">
        <v>3.009211865793727</v>
      </c>
      <c r="V4563" s="51">
        <v>79.802341004264676</v>
      </c>
      <c r="X4563" s="49">
        <v>0.26</v>
      </c>
      <c r="Y4563" s="49">
        <v>300</v>
      </c>
      <c r="Z4563" s="49">
        <v>0.52</v>
      </c>
      <c r="AA4563" s="49">
        <v>8.3000000000000007</v>
      </c>
      <c r="AB4563" s="49">
        <v>8.7799999999999994</v>
      </c>
      <c r="AC4563" s="49">
        <v>0.26</v>
      </c>
      <c r="AD4563" s="49">
        <v>2.13</v>
      </c>
      <c r="AE4563" s="312"/>
      <c r="AF4563" s="465" t="s">
        <v>440</v>
      </c>
      <c r="AG4563" s="343">
        <v>30</v>
      </c>
      <c r="AH4563" s="343">
        <v>15</v>
      </c>
      <c r="AI4563" s="343"/>
      <c r="AJ4563" s="343"/>
      <c r="AK4563" s="343"/>
      <c r="AL4563" s="343"/>
      <c r="AM4563" s="343"/>
      <c r="AN4563" s="343"/>
      <c r="AO4563" s="343"/>
      <c r="AP4563" s="343"/>
      <c r="AQ4563" s="343"/>
      <c r="AR4563" s="343"/>
      <c r="AS4563" s="343"/>
      <c r="AT4563" s="343"/>
      <c r="AU4563" s="343"/>
      <c r="AV4563" s="343"/>
      <c r="AW4563" s="343"/>
      <c r="AX4563" s="343"/>
      <c r="AY4563" s="343"/>
      <c r="AZ4563" s="343"/>
      <c r="BA4563" s="343"/>
      <c r="BB4563" s="343"/>
      <c r="BC4563" s="343"/>
      <c r="BD4563" s="343"/>
      <c r="BE4563" s="475"/>
      <c r="BF4563" s="475"/>
      <c r="BG4563" s="475"/>
      <c r="BH4563" s="475"/>
      <c r="BI4563" s="475"/>
      <c r="BJ4563" s="475"/>
      <c r="BK4563" s="475"/>
      <c r="BL4563" s="475"/>
      <c r="BM4563" s="475"/>
      <c r="BN4563" s="475"/>
      <c r="BO4563" s="475"/>
      <c r="BP4563" s="306"/>
      <c r="BQ4563" s="496"/>
      <c r="BR4563" s="496"/>
      <c r="BS4563" s="496"/>
      <c r="BT4563" s="496"/>
      <c r="BU4563" s="496"/>
      <c r="BV4563" s="496"/>
    </row>
    <row r="4564" spans="1:74" s="52" customFormat="1" ht="12.75">
      <c r="A4564" s="45">
        <v>2670.0804681784898</v>
      </c>
      <c r="B4564" s="46" t="s">
        <v>364</v>
      </c>
      <c r="C4564" s="47" t="s">
        <v>402</v>
      </c>
      <c r="D4564" s="48">
        <f>D4563+5</f>
        <v>10.001417032761914</v>
      </c>
      <c r="E4564" s="49">
        <v>38.829479999999997</v>
      </c>
      <c r="F4564" s="49">
        <v>2.4899999999999999E-2</v>
      </c>
      <c r="G4564" s="49">
        <v>18.150099999999998</v>
      </c>
      <c r="H4564" s="49">
        <v>0.24360000000000001</v>
      </c>
      <c r="I4564" s="49">
        <v>0.22020000000000001</v>
      </c>
      <c r="J4564" s="49">
        <v>42.993400000000001</v>
      </c>
      <c r="K4564" s="49">
        <v>0.25209999999999999</v>
      </c>
      <c r="L4564" s="49">
        <v>100.71378</v>
      </c>
      <c r="M4564" s="47"/>
      <c r="N4564" s="50">
        <v>0.98525566562360589</v>
      </c>
      <c r="O4564" s="50">
        <v>4.9953063604686045E-4</v>
      </c>
      <c r="P4564" s="50">
        <v>0.38514333131675238</v>
      </c>
      <c r="Q4564" s="50">
        <v>4.9717415319039115E-3</v>
      </c>
      <c r="R4564" s="50">
        <v>4.7324977942290371E-3</v>
      </c>
      <c r="S4564" s="50">
        <v>1.6262889203162971</v>
      </c>
      <c r="T4564" s="50">
        <v>6.8535858854656528E-3</v>
      </c>
      <c r="U4564" s="50">
        <v>3.0137452731043006</v>
      </c>
      <c r="V4564" s="51">
        <v>80.852284186849417</v>
      </c>
      <c r="X4564" s="49">
        <v>0.26</v>
      </c>
      <c r="Y4564" s="49">
        <v>76.42</v>
      </c>
      <c r="Z4564" s="49">
        <v>0.53</v>
      </c>
      <c r="AA4564" s="49">
        <v>7.45</v>
      </c>
      <c r="AB4564" s="49">
        <v>10.24</v>
      </c>
      <c r="AC4564" s="49">
        <v>0.26</v>
      </c>
      <c r="AD4564" s="49">
        <v>2.2599999999999998</v>
      </c>
      <c r="AE4564" s="312"/>
      <c r="AF4564" s="465" t="s">
        <v>440</v>
      </c>
      <c r="AG4564" s="343">
        <v>30</v>
      </c>
      <c r="AH4564" s="343">
        <v>15</v>
      </c>
      <c r="AI4564" s="343"/>
      <c r="AJ4564" s="343"/>
      <c r="AK4564" s="343"/>
      <c r="AL4564" s="343"/>
      <c r="AM4564" s="343"/>
      <c r="AN4564" s="343"/>
      <c r="AO4564" s="343"/>
      <c r="AP4564" s="343"/>
      <c r="AQ4564" s="343"/>
      <c r="AR4564" s="343"/>
      <c r="AS4564" s="343"/>
      <c r="AT4564" s="343"/>
      <c r="AU4564" s="343"/>
      <c r="AV4564" s="343"/>
      <c r="AW4564" s="343"/>
      <c r="AX4564" s="343"/>
      <c r="AY4564" s="343"/>
      <c r="AZ4564" s="343"/>
      <c r="BA4564" s="343"/>
      <c r="BB4564" s="343"/>
      <c r="BC4564" s="343"/>
      <c r="BD4564" s="343"/>
      <c r="BE4564" s="475"/>
      <c r="BF4564" s="475"/>
      <c r="BG4564" s="475"/>
      <c r="BH4564" s="475"/>
      <c r="BI4564" s="475"/>
      <c r="BJ4564" s="475"/>
      <c r="BK4564" s="475"/>
      <c r="BL4564" s="475"/>
      <c r="BM4564" s="475"/>
      <c r="BN4564" s="475"/>
      <c r="BO4564" s="475"/>
      <c r="BP4564" s="306"/>
      <c r="BQ4564" s="496"/>
      <c r="BR4564" s="496"/>
      <c r="BS4564" s="496"/>
      <c r="BT4564" s="496"/>
      <c r="BU4564" s="496"/>
      <c r="BV4564" s="496"/>
    </row>
    <row r="4565" spans="1:74" s="52" customFormat="1" ht="12.75">
      <c r="A4565" s="45">
        <v>2670.0804681784898</v>
      </c>
      <c r="B4565" s="46" t="s">
        <v>364</v>
      </c>
      <c r="C4565" s="47" t="s">
        <v>402</v>
      </c>
      <c r="D4565" s="48">
        <f t="shared" ref="D4565:D4603" si="53">D4564+5</f>
        <v>15.001417032761914</v>
      </c>
      <c r="E4565" s="49">
        <v>39.372199999999999</v>
      </c>
      <c r="F4565" s="49">
        <v>6.0199999999999997E-2</v>
      </c>
      <c r="G4565" s="49">
        <v>17.590399999999999</v>
      </c>
      <c r="H4565" s="49">
        <v>0.24399999999999999</v>
      </c>
      <c r="I4565" s="49">
        <v>0.21890000000000001</v>
      </c>
      <c r="J4565" s="49">
        <v>43.214700000000001</v>
      </c>
      <c r="K4565" s="49">
        <v>0.24440000000000001</v>
      </c>
      <c r="L4565" s="49">
        <v>100.9448</v>
      </c>
      <c r="M4565" s="47"/>
      <c r="N4565" s="50">
        <v>0.99259175032979508</v>
      </c>
      <c r="O4565" s="50">
        <v>1.1999216384642139E-3</v>
      </c>
      <c r="P4565" s="50">
        <v>0.37086230062683961</v>
      </c>
      <c r="Q4565" s="50">
        <v>4.9478291800556422E-3</v>
      </c>
      <c r="R4565" s="50">
        <v>4.674255843158363E-3</v>
      </c>
      <c r="S4565" s="50">
        <v>1.6241308913328265</v>
      </c>
      <c r="T4565" s="50">
        <v>6.601457442137461E-3</v>
      </c>
      <c r="U4565" s="50">
        <v>3.0050084063932765</v>
      </c>
      <c r="V4565" s="51">
        <v>81.410347558001206</v>
      </c>
      <c r="X4565" s="49">
        <v>0.26</v>
      </c>
      <c r="Y4565" s="49">
        <v>31.68</v>
      </c>
      <c r="Z4565" s="49">
        <v>0.54</v>
      </c>
      <c r="AA4565" s="49">
        <v>7.54</v>
      </c>
      <c r="AB4565" s="49">
        <v>10.23</v>
      </c>
      <c r="AC4565" s="49">
        <v>0.26</v>
      </c>
      <c r="AD4565" s="49">
        <v>2.3199999999999998</v>
      </c>
      <c r="AE4565" s="312"/>
      <c r="AF4565" s="465" t="s">
        <v>440</v>
      </c>
      <c r="AG4565" s="343">
        <v>30</v>
      </c>
      <c r="AH4565" s="343">
        <v>15</v>
      </c>
      <c r="AI4565" s="343"/>
      <c r="AJ4565" s="343"/>
      <c r="AK4565" s="343"/>
      <c r="AL4565" s="343"/>
      <c r="AM4565" s="343"/>
      <c r="AN4565" s="343"/>
      <c r="AO4565" s="343"/>
      <c r="AP4565" s="343"/>
      <c r="AQ4565" s="343"/>
      <c r="AR4565" s="343"/>
      <c r="AS4565" s="343"/>
      <c r="AT4565" s="343"/>
      <c r="AU4565" s="343"/>
      <c r="AV4565" s="343"/>
      <c r="AW4565" s="343"/>
      <c r="AX4565" s="343"/>
      <c r="AY4565" s="343"/>
      <c r="AZ4565" s="343"/>
      <c r="BA4565" s="343"/>
      <c r="BB4565" s="343"/>
      <c r="BC4565" s="343"/>
      <c r="BD4565" s="343"/>
      <c r="BE4565" s="475"/>
      <c r="BF4565" s="475"/>
      <c r="BG4565" s="475"/>
      <c r="BH4565" s="475"/>
      <c r="BI4565" s="475"/>
      <c r="BJ4565" s="475"/>
      <c r="BK4565" s="475"/>
      <c r="BL4565" s="475"/>
      <c r="BM4565" s="475"/>
      <c r="BN4565" s="475"/>
      <c r="BO4565" s="475"/>
      <c r="BP4565" s="306"/>
      <c r="BQ4565" s="496"/>
      <c r="BR4565" s="496"/>
      <c r="BS4565" s="496"/>
      <c r="BT4565" s="496"/>
      <c r="BU4565" s="496"/>
      <c r="BV4565" s="496"/>
    </row>
    <row r="4566" spans="1:74" s="52" customFormat="1" ht="12.75">
      <c r="A4566" s="45">
        <v>2670.0804681784898</v>
      </c>
      <c r="B4566" s="46" t="s">
        <v>364</v>
      </c>
      <c r="C4566" s="47" t="s">
        <v>402</v>
      </c>
      <c r="D4566" s="48">
        <f t="shared" si="53"/>
        <v>20.001417032761914</v>
      </c>
      <c r="E4566" s="49">
        <v>39.167400000000001</v>
      </c>
      <c r="F4566" s="49">
        <v>4.5900000000000003E-2</v>
      </c>
      <c r="G4566" s="49">
        <v>17.050699999999999</v>
      </c>
      <c r="H4566" s="49">
        <v>0.31459999999999999</v>
      </c>
      <c r="I4566" s="49">
        <v>0.20200000000000001</v>
      </c>
      <c r="J4566" s="49">
        <v>43.717669999999998</v>
      </c>
      <c r="K4566" s="49">
        <v>0.23480000000000001</v>
      </c>
      <c r="L4566" s="49">
        <v>100.73307</v>
      </c>
      <c r="M4566" s="47"/>
      <c r="N4566" s="50">
        <v>0.98813156052466733</v>
      </c>
      <c r="O4566" s="50">
        <v>9.1554169622994172E-4</v>
      </c>
      <c r="P4566" s="50">
        <v>0.3597395894349722</v>
      </c>
      <c r="Q4566" s="50">
        <v>6.3839964684579264E-3</v>
      </c>
      <c r="R4566" s="50">
        <v>4.3164541893987857E-3</v>
      </c>
      <c r="S4566" s="50">
        <v>1.6442035459606763</v>
      </c>
      <c r="T4566" s="50">
        <v>6.3466678084696786E-3</v>
      </c>
      <c r="U4566" s="50">
        <v>3.0100373560828722</v>
      </c>
      <c r="V4566" s="51">
        <v>82.04841329672027</v>
      </c>
      <c r="X4566" s="49">
        <v>0.26</v>
      </c>
      <c r="Y4566" s="49">
        <v>40.68</v>
      </c>
      <c r="Z4566" s="49">
        <v>0.55000000000000004</v>
      </c>
      <c r="AA4566" s="49">
        <v>5.89</v>
      </c>
      <c r="AB4566" s="49">
        <v>11.04</v>
      </c>
      <c r="AC4566" s="49">
        <v>0.26</v>
      </c>
      <c r="AD4566" s="49">
        <v>2.37</v>
      </c>
      <c r="AE4566" s="312"/>
      <c r="AF4566" s="465" t="s">
        <v>440</v>
      </c>
      <c r="AG4566" s="343">
        <v>30</v>
      </c>
      <c r="AH4566" s="343">
        <v>15</v>
      </c>
      <c r="AI4566" s="343"/>
      <c r="AJ4566" s="343"/>
      <c r="AK4566" s="343"/>
      <c r="AL4566" s="343"/>
      <c r="AM4566" s="343"/>
      <c r="AN4566" s="343"/>
      <c r="AO4566" s="343"/>
      <c r="AP4566" s="343"/>
      <c r="AQ4566" s="343"/>
      <c r="AR4566" s="343"/>
      <c r="AS4566" s="343"/>
      <c r="AT4566" s="343"/>
      <c r="AU4566" s="343"/>
      <c r="AV4566" s="343"/>
      <c r="AW4566" s="343"/>
      <c r="AX4566" s="343"/>
      <c r="AY4566" s="343"/>
      <c r="AZ4566" s="343"/>
      <c r="BA4566" s="343"/>
      <c r="BB4566" s="343"/>
      <c r="BC4566" s="343"/>
      <c r="BD4566" s="343"/>
      <c r="BE4566" s="475"/>
      <c r="BF4566" s="475"/>
      <c r="BG4566" s="475"/>
      <c r="BH4566" s="475"/>
      <c r="BI4566" s="475"/>
      <c r="BJ4566" s="475"/>
      <c r="BK4566" s="475"/>
      <c r="BL4566" s="475"/>
      <c r="BM4566" s="475"/>
      <c r="BN4566" s="475"/>
      <c r="BO4566" s="475"/>
      <c r="BP4566" s="306"/>
      <c r="BQ4566" s="496"/>
      <c r="BR4566" s="496"/>
      <c r="BS4566" s="496"/>
      <c r="BT4566" s="496"/>
      <c r="BU4566" s="496"/>
      <c r="BV4566" s="496"/>
    </row>
    <row r="4567" spans="1:74" s="52" customFormat="1" ht="12.75">
      <c r="A4567" s="45">
        <v>2670.0804681784898</v>
      </c>
      <c r="B4567" s="46" t="s">
        <v>364</v>
      </c>
      <c r="C4567" s="47" t="s">
        <v>402</v>
      </c>
      <c r="D4567" s="48">
        <f t="shared" si="53"/>
        <v>25.001417032761914</v>
      </c>
      <c r="E4567" s="49">
        <v>39.35172</v>
      </c>
      <c r="F4567" s="49">
        <v>4.8399999999999999E-2</v>
      </c>
      <c r="G4567" s="49">
        <v>16.421040000000001</v>
      </c>
      <c r="H4567" s="49">
        <v>0.2838</v>
      </c>
      <c r="I4567" s="49">
        <v>0.20369999999999999</v>
      </c>
      <c r="J4567" s="49">
        <v>44.10998</v>
      </c>
      <c r="K4567" s="49">
        <v>0.22689999999999999</v>
      </c>
      <c r="L4567" s="49">
        <v>100.64554000000001</v>
      </c>
      <c r="M4567" s="47"/>
      <c r="N4567" s="50">
        <v>0.99027688337287345</v>
      </c>
      <c r="O4567" s="50">
        <v>9.6297208643745331E-4</v>
      </c>
      <c r="P4567" s="50">
        <v>0.34558077540434012</v>
      </c>
      <c r="Q4567" s="50">
        <v>5.7444599413704403E-3</v>
      </c>
      <c r="R4567" s="50">
        <v>4.3417987570634874E-3</v>
      </c>
      <c r="S4567" s="50">
        <v>1.6547726267169187</v>
      </c>
      <c r="T4567" s="50">
        <v>6.1176561752477E-3</v>
      </c>
      <c r="U4567" s="50">
        <v>3.0077971724542514</v>
      </c>
      <c r="V4567" s="51">
        <v>82.724013914847646</v>
      </c>
      <c r="X4567" s="49">
        <v>0.26</v>
      </c>
      <c r="Y4567" s="49">
        <v>39.32</v>
      </c>
      <c r="Z4567" s="49">
        <v>0.56000000000000005</v>
      </c>
      <c r="AA4567" s="49">
        <v>6.59</v>
      </c>
      <c r="AB4567" s="49">
        <v>10.97</v>
      </c>
      <c r="AC4567" s="49">
        <v>0.25</v>
      </c>
      <c r="AD4567" s="49">
        <v>2.44</v>
      </c>
      <c r="AE4567" s="312"/>
      <c r="AF4567" s="465" t="s">
        <v>440</v>
      </c>
      <c r="AG4567" s="343">
        <v>30</v>
      </c>
      <c r="AH4567" s="343">
        <v>15</v>
      </c>
      <c r="AI4567" s="343"/>
      <c r="AJ4567" s="343"/>
      <c r="AK4567" s="343"/>
      <c r="AL4567" s="343"/>
      <c r="AM4567" s="343"/>
      <c r="AN4567" s="343"/>
      <c r="AO4567" s="343"/>
      <c r="AP4567" s="343"/>
      <c r="AQ4567" s="343"/>
      <c r="AR4567" s="343"/>
      <c r="AS4567" s="343"/>
      <c r="AT4567" s="343"/>
      <c r="AU4567" s="343"/>
      <c r="AV4567" s="343"/>
      <c r="AW4567" s="343"/>
      <c r="AX4567" s="343"/>
      <c r="AY4567" s="343"/>
      <c r="AZ4567" s="343"/>
      <c r="BA4567" s="343"/>
      <c r="BB4567" s="343"/>
      <c r="BC4567" s="343"/>
      <c r="BD4567" s="343"/>
      <c r="BE4567" s="475"/>
      <c r="BF4567" s="475"/>
      <c r="BG4567" s="475"/>
      <c r="BH4567" s="475"/>
      <c r="BI4567" s="475"/>
      <c r="BJ4567" s="475"/>
      <c r="BK4567" s="475"/>
      <c r="BL4567" s="475"/>
      <c r="BM4567" s="475"/>
      <c r="BN4567" s="475"/>
      <c r="BO4567" s="475"/>
      <c r="BP4567" s="306"/>
      <c r="BQ4567" s="496"/>
      <c r="BR4567" s="496"/>
      <c r="BS4567" s="496"/>
      <c r="BT4567" s="496"/>
      <c r="BU4567" s="496"/>
      <c r="BV4567" s="496"/>
    </row>
    <row r="4568" spans="1:74" s="52" customFormat="1" ht="12.75">
      <c r="A4568" s="45">
        <v>2670.0804681784898</v>
      </c>
      <c r="B4568" s="46" t="s">
        <v>364</v>
      </c>
      <c r="C4568" s="47" t="s">
        <v>402</v>
      </c>
      <c r="D4568" s="48">
        <f t="shared" si="53"/>
        <v>30.001417032761914</v>
      </c>
      <c r="E4568" s="49">
        <v>39.689630000000001</v>
      </c>
      <c r="F4568" s="49">
        <v>2.4199999999999999E-2</v>
      </c>
      <c r="G4568" s="49">
        <v>15.91132</v>
      </c>
      <c r="H4568" s="49">
        <v>0.28570000000000001</v>
      </c>
      <c r="I4568" s="49">
        <v>0.2079</v>
      </c>
      <c r="J4568" s="49">
        <v>44.592829999999999</v>
      </c>
      <c r="K4568" s="49">
        <v>0.218</v>
      </c>
      <c r="L4568" s="49">
        <v>100.92958</v>
      </c>
      <c r="M4568" s="47"/>
      <c r="N4568" s="50">
        <v>0.99311031310252851</v>
      </c>
      <c r="O4568" s="50">
        <v>4.7875268502230422E-4</v>
      </c>
      <c r="P4568" s="50">
        <v>0.33295278027571462</v>
      </c>
      <c r="Q4568" s="50">
        <v>5.7500891010176794E-3</v>
      </c>
      <c r="R4568" s="50">
        <v>4.406164125500908E-3</v>
      </c>
      <c r="S4568" s="50">
        <v>1.663389754225215</v>
      </c>
      <c r="T4568" s="50">
        <v>5.8443280124277422E-3</v>
      </c>
      <c r="U4568" s="50">
        <v>3.0059321815274265</v>
      </c>
      <c r="V4568" s="51">
        <v>83.321861127456756</v>
      </c>
      <c r="X4568" s="49">
        <v>0.26</v>
      </c>
      <c r="Y4568" s="49">
        <v>78.430000000000007</v>
      </c>
      <c r="Z4568" s="49">
        <v>0.56999999999999995</v>
      </c>
      <c r="AA4568" s="49">
        <v>6.47</v>
      </c>
      <c r="AB4568" s="49">
        <v>10.67</v>
      </c>
      <c r="AC4568" s="49">
        <v>0.25</v>
      </c>
      <c r="AD4568" s="49">
        <v>2.52</v>
      </c>
      <c r="AE4568" s="312"/>
      <c r="AF4568" s="465" t="s">
        <v>440</v>
      </c>
      <c r="AG4568" s="343">
        <v>30</v>
      </c>
      <c r="AH4568" s="343">
        <v>15</v>
      </c>
      <c r="AI4568" s="343"/>
      <c r="AJ4568" s="343"/>
      <c r="AK4568" s="343"/>
      <c r="AL4568" s="343"/>
      <c r="AM4568" s="343"/>
      <c r="AN4568" s="343"/>
      <c r="AO4568" s="343"/>
      <c r="AP4568" s="343"/>
      <c r="AQ4568" s="343"/>
      <c r="AR4568" s="343"/>
      <c r="AS4568" s="343"/>
      <c r="AT4568" s="343"/>
      <c r="AU4568" s="343"/>
      <c r="AV4568" s="343"/>
      <c r="AW4568" s="343"/>
      <c r="AX4568" s="343"/>
      <c r="AY4568" s="343"/>
      <c r="AZ4568" s="343"/>
      <c r="BA4568" s="343"/>
      <c r="BB4568" s="343"/>
      <c r="BC4568" s="343"/>
      <c r="BD4568" s="343"/>
      <c r="BE4568" s="475"/>
      <c r="BF4568" s="475"/>
      <c r="BG4568" s="475"/>
      <c r="BH4568" s="475"/>
      <c r="BI4568" s="475"/>
      <c r="BJ4568" s="475"/>
      <c r="BK4568" s="475"/>
      <c r="BL4568" s="475"/>
      <c r="BM4568" s="475"/>
      <c r="BN4568" s="475"/>
      <c r="BO4568" s="475"/>
      <c r="BP4568" s="306"/>
      <c r="BQ4568" s="496"/>
      <c r="BR4568" s="496"/>
      <c r="BS4568" s="496"/>
      <c r="BT4568" s="496"/>
      <c r="BU4568" s="496"/>
      <c r="BV4568" s="496"/>
    </row>
    <row r="4569" spans="1:74" s="52" customFormat="1" ht="12.75">
      <c r="A4569" s="45">
        <v>2670.0804681784898</v>
      </c>
      <c r="B4569" s="46" t="s">
        <v>364</v>
      </c>
      <c r="C4569" s="47" t="s">
        <v>402</v>
      </c>
      <c r="D4569" s="48">
        <f t="shared" si="53"/>
        <v>35.001417032761914</v>
      </c>
      <c r="E4569" s="49">
        <v>39.781790000000001</v>
      </c>
      <c r="F4569" s="49">
        <v>7.6399999999999996E-2</v>
      </c>
      <c r="G4569" s="49">
        <v>15.30165</v>
      </c>
      <c r="H4569" s="49">
        <v>0.2838</v>
      </c>
      <c r="I4569" s="49">
        <v>0.20119999999999999</v>
      </c>
      <c r="J4569" s="49">
        <v>45.146090000000001</v>
      </c>
      <c r="K4569" s="49">
        <v>0.21079999999999999</v>
      </c>
      <c r="L4569" s="49">
        <v>101.00173000000001</v>
      </c>
      <c r="M4569" s="47"/>
      <c r="N4569" s="50">
        <v>0.99164394266093825</v>
      </c>
      <c r="O4569" s="50">
        <v>1.5057061231502937E-3</v>
      </c>
      <c r="P4569" s="50">
        <v>0.31898165048957949</v>
      </c>
      <c r="Q4569" s="50">
        <v>5.6902025559200566E-3</v>
      </c>
      <c r="R4569" s="50">
        <v>4.2480063619773842E-3</v>
      </c>
      <c r="S4569" s="50">
        <v>1.6776452496566672</v>
      </c>
      <c r="T4569" s="50">
        <v>5.629887244528382E-3</v>
      </c>
      <c r="U4569" s="50">
        <v>3.005344645092761</v>
      </c>
      <c r="V4569" s="51">
        <v>84.023973108535444</v>
      </c>
      <c r="X4569" s="49">
        <v>0.26</v>
      </c>
      <c r="Y4569" s="49">
        <v>25.74</v>
      </c>
      <c r="Z4569" s="49">
        <v>0.57999999999999996</v>
      </c>
      <c r="AA4569" s="49">
        <v>6.62</v>
      </c>
      <c r="AB4569" s="49">
        <v>10.79</v>
      </c>
      <c r="AC4569" s="49">
        <v>0.25</v>
      </c>
      <c r="AD4569" s="49">
        <v>2.6</v>
      </c>
      <c r="AE4569" s="312"/>
      <c r="AF4569" s="465" t="s">
        <v>440</v>
      </c>
      <c r="AG4569" s="343">
        <v>30</v>
      </c>
      <c r="AH4569" s="343">
        <v>15</v>
      </c>
      <c r="AI4569" s="343"/>
      <c r="AJ4569" s="343"/>
      <c r="AK4569" s="343"/>
      <c r="AL4569" s="343"/>
      <c r="AM4569" s="343"/>
      <c r="AN4569" s="343"/>
      <c r="AO4569" s="343"/>
      <c r="AP4569" s="343"/>
      <c r="AQ4569" s="343"/>
      <c r="AR4569" s="343"/>
      <c r="AS4569" s="343"/>
      <c r="AT4569" s="343"/>
      <c r="AU4569" s="343"/>
      <c r="AV4569" s="343"/>
      <c r="AW4569" s="343"/>
      <c r="AX4569" s="343"/>
      <c r="AY4569" s="343"/>
      <c r="AZ4569" s="343"/>
      <c r="BA4569" s="343"/>
      <c r="BB4569" s="343"/>
      <c r="BC4569" s="343"/>
      <c r="BD4569" s="343"/>
      <c r="BE4569" s="475"/>
      <c r="BF4569" s="475"/>
      <c r="BG4569" s="475"/>
      <c r="BH4569" s="475"/>
      <c r="BI4569" s="475"/>
      <c r="BJ4569" s="475"/>
      <c r="BK4569" s="475"/>
      <c r="BL4569" s="475"/>
      <c r="BM4569" s="475"/>
      <c r="BN4569" s="475"/>
      <c r="BO4569" s="475"/>
      <c r="BP4569" s="306"/>
      <c r="BQ4569" s="496"/>
      <c r="BR4569" s="496"/>
      <c r="BS4569" s="496"/>
      <c r="BT4569" s="496"/>
      <c r="BU4569" s="496"/>
      <c r="BV4569" s="496"/>
    </row>
    <row r="4570" spans="1:74" s="52" customFormat="1" ht="12.75">
      <c r="A4570" s="45">
        <v>2670.0804681784898</v>
      </c>
      <c r="B4570" s="46" t="s">
        <v>364</v>
      </c>
      <c r="C4570" s="47" t="s">
        <v>402</v>
      </c>
      <c r="D4570" s="48">
        <f t="shared" si="53"/>
        <v>40.001417032761914</v>
      </c>
      <c r="E4570" s="49">
        <v>39.812510000000003</v>
      </c>
      <c r="F4570" s="49">
        <v>7.6499999999999999E-2</v>
      </c>
      <c r="G4570" s="49">
        <v>14.891870000000001</v>
      </c>
      <c r="H4570" s="49">
        <v>0.33789999999999998</v>
      </c>
      <c r="I4570" s="49">
        <v>0.2</v>
      </c>
      <c r="J4570" s="49">
        <v>45.41769</v>
      </c>
      <c r="K4570" s="49">
        <v>0.21260000000000001</v>
      </c>
      <c r="L4570" s="49">
        <v>100.94907000000001</v>
      </c>
      <c r="M4570" s="47"/>
      <c r="N4570" s="50">
        <v>0.9913699374893935</v>
      </c>
      <c r="O4570" s="50">
        <v>1.5060973229853462E-3</v>
      </c>
      <c r="P4570" s="50">
        <v>0.31011403138742599</v>
      </c>
      <c r="Q4570" s="50">
        <v>6.7678117568931734E-3</v>
      </c>
      <c r="R4570" s="50">
        <v>4.2182461738198554E-3</v>
      </c>
      <c r="S4570" s="50">
        <v>1.6859697323476381</v>
      </c>
      <c r="T4570" s="50">
        <v>5.6720113864799637E-3</v>
      </c>
      <c r="U4570" s="50">
        <v>3.0056178678646361</v>
      </c>
      <c r="V4570" s="51">
        <v>84.463876866212175</v>
      </c>
      <c r="X4570" s="49">
        <v>0.26</v>
      </c>
      <c r="Y4570" s="49">
        <v>25.37</v>
      </c>
      <c r="Z4570" s="49">
        <v>0.59</v>
      </c>
      <c r="AA4570" s="49">
        <v>5.55</v>
      </c>
      <c r="AB4570" s="49">
        <v>11.02</v>
      </c>
      <c r="AC4570" s="49">
        <v>0.25</v>
      </c>
      <c r="AD4570" s="49">
        <v>2.57</v>
      </c>
      <c r="AE4570" s="312"/>
      <c r="AF4570" s="465" t="s">
        <v>440</v>
      </c>
      <c r="AG4570" s="343">
        <v>30</v>
      </c>
      <c r="AH4570" s="343">
        <v>15</v>
      </c>
      <c r="AI4570" s="343"/>
      <c r="AJ4570" s="343"/>
      <c r="AK4570" s="343"/>
      <c r="AL4570" s="343"/>
      <c r="AM4570" s="343"/>
      <c r="AN4570" s="343"/>
      <c r="AO4570" s="343"/>
      <c r="AP4570" s="343"/>
      <c r="AQ4570" s="343"/>
      <c r="AR4570" s="343"/>
      <c r="AS4570" s="343"/>
      <c r="AT4570" s="343"/>
      <c r="AU4570" s="343"/>
      <c r="AV4570" s="343"/>
      <c r="AW4570" s="343"/>
      <c r="AX4570" s="343"/>
      <c r="AY4570" s="343"/>
      <c r="AZ4570" s="343"/>
      <c r="BA4570" s="343"/>
      <c r="BB4570" s="343"/>
      <c r="BC4570" s="343"/>
      <c r="BD4570" s="343"/>
      <c r="BE4570" s="475"/>
      <c r="BF4570" s="475"/>
      <c r="BG4570" s="475"/>
      <c r="BH4570" s="475"/>
      <c r="BI4570" s="475"/>
      <c r="BJ4570" s="475"/>
      <c r="BK4570" s="475"/>
      <c r="BL4570" s="475"/>
      <c r="BM4570" s="475"/>
      <c r="BN4570" s="475"/>
      <c r="BO4570" s="475"/>
      <c r="BP4570" s="306"/>
      <c r="BQ4570" s="496"/>
      <c r="BR4570" s="496"/>
      <c r="BS4570" s="496"/>
      <c r="BT4570" s="496"/>
      <c r="BU4570" s="496"/>
      <c r="BV4570" s="496"/>
    </row>
    <row r="4571" spans="1:74" s="52" customFormat="1" ht="12.75">
      <c r="A4571" s="45">
        <v>2670.0804681784898</v>
      </c>
      <c r="B4571" s="46" t="s">
        <v>364</v>
      </c>
      <c r="C4571" s="47" t="s">
        <v>402</v>
      </c>
      <c r="D4571" s="48">
        <f t="shared" si="53"/>
        <v>45.001417032761914</v>
      </c>
      <c r="E4571" s="49">
        <v>40.037779999999998</v>
      </c>
      <c r="F4571" s="49">
        <v>5.8200000000000002E-2</v>
      </c>
      <c r="G4571" s="49">
        <v>14.362159999999999</v>
      </c>
      <c r="H4571" s="49">
        <v>0.33429999999999999</v>
      </c>
      <c r="I4571" s="49">
        <v>0.187</v>
      </c>
      <c r="J4571" s="49">
        <v>45.749650000000003</v>
      </c>
      <c r="K4571" s="49">
        <v>0.2205</v>
      </c>
      <c r="L4571" s="49">
        <v>100.94959</v>
      </c>
      <c r="M4571" s="47"/>
      <c r="N4571" s="50">
        <v>0.99417221930995203</v>
      </c>
      <c r="O4571" s="50">
        <v>1.1425889879190206E-3</v>
      </c>
      <c r="P4571" s="50">
        <v>0.29824102894279925</v>
      </c>
      <c r="Q4571" s="50">
        <v>6.67685436206955E-3</v>
      </c>
      <c r="R4571" s="50">
        <v>3.9329550253420506E-3</v>
      </c>
      <c r="S4571" s="50">
        <v>1.6935107424426785</v>
      </c>
      <c r="T4571" s="50">
        <v>5.866213643449766E-3</v>
      </c>
      <c r="U4571" s="50">
        <v>3.0035426027142096</v>
      </c>
      <c r="V4571" s="51">
        <v>85.026194868884659</v>
      </c>
      <c r="X4571" s="49">
        <v>0.26</v>
      </c>
      <c r="Y4571" s="49">
        <v>33.99</v>
      </c>
      <c r="Z4571" s="49">
        <v>0.6</v>
      </c>
      <c r="AA4571" s="49">
        <v>5.67</v>
      </c>
      <c r="AB4571" s="49">
        <v>11.47</v>
      </c>
      <c r="AC4571" s="49">
        <v>0.25</v>
      </c>
      <c r="AD4571" s="49">
        <v>2.4700000000000002</v>
      </c>
      <c r="AE4571" s="312"/>
      <c r="AF4571" s="465" t="s">
        <v>440</v>
      </c>
      <c r="AG4571" s="343">
        <v>30</v>
      </c>
      <c r="AH4571" s="343">
        <v>15</v>
      </c>
      <c r="AI4571" s="343"/>
      <c r="AJ4571" s="343"/>
      <c r="AK4571" s="343"/>
      <c r="AL4571" s="343"/>
      <c r="AM4571" s="343"/>
      <c r="AN4571" s="343"/>
      <c r="AO4571" s="343"/>
      <c r="AP4571" s="343"/>
      <c r="AQ4571" s="343"/>
      <c r="AR4571" s="343"/>
      <c r="AS4571" s="343"/>
      <c r="AT4571" s="343"/>
      <c r="AU4571" s="343"/>
      <c r="AV4571" s="343"/>
      <c r="AW4571" s="343"/>
      <c r="AX4571" s="343"/>
      <c r="AY4571" s="343"/>
      <c r="AZ4571" s="343"/>
      <c r="BA4571" s="343"/>
      <c r="BB4571" s="343"/>
      <c r="BC4571" s="343"/>
      <c r="BD4571" s="343"/>
      <c r="BE4571" s="475"/>
      <c r="BF4571" s="475"/>
      <c r="BG4571" s="475"/>
      <c r="BH4571" s="475"/>
      <c r="BI4571" s="475"/>
      <c r="BJ4571" s="475"/>
      <c r="BK4571" s="475"/>
      <c r="BL4571" s="475"/>
      <c r="BM4571" s="475"/>
      <c r="BN4571" s="475"/>
      <c r="BO4571" s="475"/>
      <c r="BP4571" s="306"/>
      <c r="BQ4571" s="496"/>
      <c r="BR4571" s="496"/>
      <c r="BS4571" s="496"/>
      <c r="BT4571" s="496"/>
      <c r="BU4571" s="496"/>
      <c r="BV4571" s="496"/>
    </row>
    <row r="4572" spans="1:74" s="52" customFormat="1" ht="12.75">
      <c r="A4572" s="45">
        <v>2670.0804681784898</v>
      </c>
      <c r="B4572" s="46" t="s">
        <v>364</v>
      </c>
      <c r="C4572" s="47" t="s">
        <v>402</v>
      </c>
      <c r="D4572" s="48">
        <f t="shared" si="53"/>
        <v>50.001417032761914</v>
      </c>
      <c r="E4572" s="49">
        <v>39.96611</v>
      </c>
      <c r="F4572" s="49">
        <v>8.6499999999999994E-2</v>
      </c>
      <c r="G4572" s="49">
        <v>13.89242</v>
      </c>
      <c r="H4572" s="49">
        <v>0.33090000000000003</v>
      </c>
      <c r="I4572" s="49">
        <v>0.1913</v>
      </c>
      <c r="J4572" s="49">
        <v>46.172139999999999</v>
      </c>
      <c r="K4572" s="49">
        <v>0.2079</v>
      </c>
      <c r="L4572" s="49">
        <v>100.84726999999999</v>
      </c>
      <c r="M4572" s="47"/>
      <c r="N4572" s="50">
        <v>0.99148052889077232</v>
      </c>
      <c r="O4572" s="50">
        <v>1.6966170728248521E-3</v>
      </c>
      <c r="P4572" s="50">
        <v>0.28822139044280043</v>
      </c>
      <c r="Q4572" s="50">
        <v>6.6028733928344685E-3</v>
      </c>
      <c r="R4572" s="50">
        <v>4.0196942412745228E-3</v>
      </c>
      <c r="S4572" s="50">
        <v>1.7075792147813926</v>
      </c>
      <c r="T4572" s="50">
        <v>5.5259181416793283E-3</v>
      </c>
      <c r="U4572" s="50">
        <v>3.0051262369635783</v>
      </c>
      <c r="V4572" s="51">
        <v>85.558607924641663</v>
      </c>
      <c r="X4572" s="49">
        <v>0.26</v>
      </c>
      <c r="Y4572" s="49">
        <v>23.32</v>
      </c>
      <c r="Z4572" s="49">
        <v>0.61</v>
      </c>
      <c r="AA4572" s="49">
        <v>5.71</v>
      </c>
      <c r="AB4572" s="49">
        <v>11.34</v>
      </c>
      <c r="AC4572" s="49">
        <v>0.25</v>
      </c>
      <c r="AD4572" s="49">
        <v>2.61</v>
      </c>
      <c r="AE4572" s="312"/>
      <c r="AF4572" s="465" t="s">
        <v>440</v>
      </c>
      <c r="AG4572" s="343">
        <v>30</v>
      </c>
      <c r="AH4572" s="343">
        <v>15</v>
      </c>
      <c r="AI4572" s="343"/>
      <c r="AJ4572" s="343"/>
      <c r="AK4572" s="343"/>
      <c r="AL4572" s="343"/>
      <c r="AM4572" s="343"/>
      <c r="AN4572" s="343"/>
      <c r="AO4572" s="343"/>
      <c r="AP4572" s="343"/>
      <c r="AQ4572" s="343"/>
      <c r="AR4572" s="343"/>
      <c r="AS4572" s="343"/>
      <c r="AT4572" s="343"/>
      <c r="AU4572" s="343"/>
      <c r="AV4572" s="343"/>
      <c r="AW4572" s="343"/>
      <c r="AX4572" s="343"/>
      <c r="AY4572" s="343"/>
      <c r="AZ4572" s="343"/>
      <c r="BA4572" s="343"/>
      <c r="BB4572" s="343"/>
      <c r="BC4572" s="343"/>
      <c r="BD4572" s="343"/>
      <c r="BE4572" s="475"/>
      <c r="BF4572" s="475"/>
      <c r="BG4572" s="475"/>
      <c r="BH4572" s="475"/>
      <c r="BI4572" s="475"/>
      <c r="BJ4572" s="475"/>
      <c r="BK4572" s="475"/>
      <c r="BL4572" s="475"/>
      <c r="BM4572" s="475"/>
      <c r="BN4572" s="475"/>
      <c r="BO4572" s="475"/>
      <c r="BP4572" s="306"/>
      <c r="BQ4572" s="496"/>
      <c r="BR4572" s="496"/>
      <c r="BS4572" s="496"/>
      <c r="BT4572" s="496"/>
      <c r="BU4572" s="496"/>
      <c r="BV4572" s="496"/>
    </row>
    <row r="4573" spans="1:74" s="52" customFormat="1" ht="12.75">
      <c r="A4573" s="45">
        <v>2670.0804681784898</v>
      </c>
      <c r="B4573" s="46" t="s">
        <v>364</v>
      </c>
      <c r="C4573" s="47" t="s">
        <v>402</v>
      </c>
      <c r="D4573" s="48">
        <f t="shared" si="53"/>
        <v>55.001417032761914</v>
      </c>
      <c r="E4573" s="49">
        <v>39.771549999999998</v>
      </c>
      <c r="F4573" s="49">
        <v>8.9800000000000005E-2</v>
      </c>
      <c r="G4573" s="49">
        <v>13.62257</v>
      </c>
      <c r="H4573" s="49">
        <v>0.33579999999999999</v>
      </c>
      <c r="I4573" s="49">
        <v>0.17280000000000001</v>
      </c>
      <c r="J4573" s="49">
        <v>46.986939999999997</v>
      </c>
      <c r="K4573" s="49">
        <v>0.21609999999999999</v>
      </c>
      <c r="L4573" s="49">
        <v>101.19555999999999</v>
      </c>
      <c r="M4573" s="47"/>
      <c r="N4573" s="50">
        <v>0.98296700301101003</v>
      </c>
      <c r="O4573" s="50">
        <v>1.7547618107195157E-3</v>
      </c>
      <c r="P4573" s="50">
        <v>0.28156681268303946</v>
      </c>
      <c r="Q4573" s="50">
        <v>6.6756107698411008E-3</v>
      </c>
      <c r="R4573" s="50">
        <v>3.6173947156345754E-3</v>
      </c>
      <c r="S4573" s="50">
        <v>1.7312194821452398</v>
      </c>
      <c r="T4573" s="50">
        <v>5.7224082320664286E-3</v>
      </c>
      <c r="U4573" s="50">
        <v>3.0135234733675507</v>
      </c>
      <c r="V4573" s="51">
        <v>86.011092513571512</v>
      </c>
      <c r="X4573" s="49">
        <v>0.26</v>
      </c>
      <c r="Y4573" s="49">
        <v>22</v>
      </c>
      <c r="Z4573" s="49">
        <v>0.62</v>
      </c>
      <c r="AA4573" s="49">
        <v>5.63</v>
      </c>
      <c r="AB4573" s="49">
        <v>12.23</v>
      </c>
      <c r="AC4573" s="49">
        <v>0.25</v>
      </c>
      <c r="AD4573" s="49">
        <v>2.5299999999999998</v>
      </c>
      <c r="AE4573" s="312"/>
      <c r="AF4573" s="465" t="s">
        <v>440</v>
      </c>
      <c r="AG4573" s="343">
        <v>30</v>
      </c>
      <c r="AH4573" s="343">
        <v>15</v>
      </c>
      <c r="AI4573" s="343"/>
      <c r="AJ4573" s="343"/>
      <c r="AK4573" s="343"/>
      <c r="AL4573" s="343"/>
      <c r="AM4573" s="343"/>
      <c r="AN4573" s="343"/>
      <c r="AO4573" s="343"/>
      <c r="AP4573" s="343"/>
      <c r="AQ4573" s="343"/>
      <c r="AR4573" s="343"/>
      <c r="AS4573" s="343"/>
      <c r="AT4573" s="343"/>
      <c r="AU4573" s="343"/>
      <c r="AV4573" s="343"/>
      <c r="AW4573" s="343"/>
      <c r="AX4573" s="343"/>
      <c r="AY4573" s="343"/>
      <c r="AZ4573" s="343"/>
      <c r="BA4573" s="343"/>
      <c r="BB4573" s="343"/>
      <c r="BC4573" s="343"/>
      <c r="BD4573" s="343"/>
      <c r="BE4573" s="475"/>
      <c r="BF4573" s="475"/>
      <c r="BG4573" s="475"/>
      <c r="BH4573" s="475"/>
      <c r="BI4573" s="475"/>
      <c r="BJ4573" s="475"/>
      <c r="BK4573" s="475"/>
      <c r="BL4573" s="475"/>
      <c r="BM4573" s="475"/>
      <c r="BN4573" s="475"/>
      <c r="BO4573" s="475"/>
      <c r="BP4573" s="306"/>
      <c r="BQ4573" s="496"/>
      <c r="BR4573" s="496"/>
      <c r="BS4573" s="496"/>
      <c r="BT4573" s="496"/>
      <c r="BU4573" s="496"/>
      <c r="BV4573" s="496"/>
    </row>
    <row r="4574" spans="1:74" s="52" customFormat="1" ht="12.75">
      <c r="A4574" s="45">
        <v>2670.0804681784898</v>
      </c>
      <c r="B4574" s="46" t="s">
        <v>364</v>
      </c>
      <c r="C4574" s="47" t="s">
        <v>402</v>
      </c>
      <c r="D4574" s="48">
        <f t="shared" si="53"/>
        <v>60.001417032761914</v>
      </c>
      <c r="E4574" s="49">
        <v>39.89443</v>
      </c>
      <c r="F4574" s="49">
        <v>8.2400000000000001E-2</v>
      </c>
      <c r="G4574" s="49">
        <v>13.30274</v>
      </c>
      <c r="H4574" s="49">
        <v>0.34039999999999998</v>
      </c>
      <c r="I4574" s="49">
        <v>0.14929999999999999</v>
      </c>
      <c r="J4574" s="49">
        <v>46.6751</v>
      </c>
      <c r="K4574" s="49">
        <v>0.2074</v>
      </c>
      <c r="L4574" s="49">
        <v>100.65177</v>
      </c>
      <c r="M4574" s="47"/>
      <c r="N4574" s="50">
        <v>0.98924154032556511</v>
      </c>
      <c r="O4574" s="50">
        <v>1.6154469748803125E-3</v>
      </c>
      <c r="P4574" s="50">
        <v>0.27585901273153035</v>
      </c>
      <c r="Q4574" s="50">
        <v>6.7892769426995134E-3</v>
      </c>
      <c r="R4574" s="50">
        <v>3.1357080980733494E-3</v>
      </c>
      <c r="S4574" s="50">
        <v>1.7253765187214631</v>
      </c>
      <c r="T4574" s="50">
        <v>5.5100619304626775E-3</v>
      </c>
      <c r="U4574" s="50">
        <v>3.0075275657246747</v>
      </c>
      <c r="V4574" s="51">
        <v>86.215564914978131</v>
      </c>
      <c r="X4574" s="49">
        <v>0.26</v>
      </c>
      <c r="Y4574" s="49">
        <v>24.19</v>
      </c>
      <c r="Z4574" s="49">
        <v>0.63</v>
      </c>
      <c r="AA4574" s="49">
        <v>5.63</v>
      </c>
      <c r="AB4574" s="49">
        <v>14.25</v>
      </c>
      <c r="AC4574" s="49">
        <v>0.24</v>
      </c>
      <c r="AD4574" s="49">
        <v>2.61</v>
      </c>
      <c r="AE4574" s="312"/>
      <c r="AF4574" s="465" t="s">
        <v>440</v>
      </c>
      <c r="AG4574" s="343">
        <v>30</v>
      </c>
      <c r="AH4574" s="343">
        <v>15</v>
      </c>
      <c r="AI4574" s="343"/>
      <c r="AJ4574" s="343"/>
      <c r="AK4574" s="343"/>
      <c r="AL4574" s="343"/>
      <c r="AM4574" s="343"/>
      <c r="AN4574" s="343"/>
      <c r="AO4574" s="343"/>
      <c r="AP4574" s="343"/>
      <c r="AQ4574" s="343"/>
      <c r="AR4574" s="343"/>
      <c r="AS4574" s="343"/>
      <c r="AT4574" s="343"/>
      <c r="AU4574" s="343"/>
      <c r="AV4574" s="343"/>
      <c r="AW4574" s="343"/>
      <c r="AX4574" s="343"/>
      <c r="AY4574" s="343"/>
      <c r="AZ4574" s="343"/>
      <c r="BA4574" s="343"/>
      <c r="BB4574" s="343"/>
      <c r="BC4574" s="343"/>
      <c r="BD4574" s="343"/>
      <c r="BE4574" s="475"/>
      <c r="BF4574" s="475"/>
      <c r="BG4574" s="475"/>
      <c r="BH4574" s="475"/>
      <c r="BI4574" s="475"/>
      <c r="BJ4574" s="475"/>
      <c r="BK4574" s="475"/>
      <c r="BL4574" s="475"/>
      <c r="BM4574" s="475"/>
      <c r="BN4574" s="475"/>
      <c r="BO4574" s="475"/>
      <c r="BP4574" s="306"/>
      <c r="BQ4574" s="496"/>
      <c r="BR4574" s="496"/>
      <c r="BS4574" s="496"/>
      <c r="BT4574" s="496"/>
      <c r="BU4574" s="496"/>
      <c r="BV4574" s="496"/>
    </row>
    <row r="4575" spans="1:74" s="52" customFormat="1" ht="12.75">
      <c r="A4575" s="45">
        <v>2670.0804681784898</v>
      </c>
      <c r="B4575" s="46" t="s">
        <v>364</v>
      </c>
      <c r="C4575" s="47" t="s">
        <v>402</v>
      </c>
      <c r="D4575" s="48">
        <f t="shared" si="53"/>
        <v>65.001417032761907</v>
      </c>
      <c r="E4575" s="49">
        <v>40.068510000000003</v>
      </c>
      <c r="F4575" s="49">
        <v>7.7299999999999994E-2</v>
      </c>
      <c r="G4575" s="49">
        <v>13.07287</v>
      </c>
      <c r="H4575" s="49">
        <v>0.3664</v>
      </c>
      <c r="I4575" s="49">
        <v>0.15740000000000001</v>
      </c>
      <c r="J4575" s="49">
        <v>46.926589999999997</v>
      </c>
      <c r="K4575" s="49">
        <v>0.2034</v>
      </c>
      <c r="L4575" s="49">
        <v>100.87247000000001</v>
      </c>
      <c r="M4575" s="47"/>
      <c r="N4575" s="50">
        <v>0.99022963036536682</v>
      </c>
      <c r="O4575" s="50">
        <v>1.510384894380566E-3</v>
      </c>
      <c r="P4575" s="50">
        <v>0.2701840211574062</v>
      </c>
      <c r="Q4575" s="50">
        <v>7.283365119075568E-3</v>
      </c>
      <c r="R4575" s="50">
        <v>3.2947555011678445E-3</v>
      </c>
      <c r="S4575" s="50">
        <v>1.7288617531959254</v>
      </c>
      <c r="T4575" s="50">
        <v>5.38568961254942E-3</v>
      </c>
      <c r="U4575" s="50">
        <v>3.0067495998458713</v>
      </c>
      <c r="V4575" s="51">
        <v>86.484350452414844</v>
      </c>
      <c r="X4575" s="49">
        <v>0.26</v>
      </c>
      <c r="Y4575" s="49">
        <v>27.04</v>
      </c>
      <c r="Z4575" s="49">
        <v>0.63</v>
      </c>
      <c r="AA4575" s="49">
        <v>5.18</v>
      </c>
      <c r="AB4575" s="49">
        <v>13.16</v>
      </c>
      <c r="AC4575" s="49">
        <v>0.24</v>
      </c>
      <c r="AD4575" s="49">
        <v>2.68</v>
      </c>
      <c r="AE4575" s="312"/>
      <c r="AF4575" s="465" t="s">
        <v>440</v>
      </c>
      <c r="AG4575" s="343">
        <v>30</v>
      </c>
      <c r="AH4575" s="343">
        <v>15</v>
      </c>
      <c r="AI4575" s="343"/>
      <c r="AJ4575" s="343"/>
      <c r="AK4575" s="343"/>
      <c r="AL4575" s="343"/>
      <c r="AM4575" s="343"/>
      <c r="AN4575" s="343"/>
      <c r="AO4575" s="343"/>
      <c r="AP4575" s="343"/>
      <c r="AQ4575" s="343"/>
      <c r="AR4575" s="343"/>
      <c r="AS4575" s="343"/>
      <c r="AT4575" s="343"/>
      <c r="AU4575" s="343"/>
      <c r="AV4575" s="343"/>
      <c r="AW4575" s="343"/>
      <c r="AX4575" s="343"/>
      <c r="AY4575" s="343"/>
      <c r="AZ4575" s="343"/>
      <c r="BA4575" s="343"/>
      <c r="BB4575" s="343"/>
      <c r="BC4575" s="343"/>
      <c r="BD4575" s="343"/>
      <c r="BE4575" s="475"/>
      <c r="BF4575" s="475"/>
      <c r="BG4575" s="475"/>
      <c r="BH4575" s="475"/>
      <c r="BI4575" s="475"/>
      <c r="BJ4575" s="475"/>
      <c r="BK4575" s="475"/>
      <c r="BL4575" s="475"/>
      <c r="BM4575" s="475"/>
      <c r="BN4575" s="475"/>
      <c r="BO4575" s="475"/>
      <c r="BP4575" s="306"/>
      <c r="BQ4575" s="496"/>
      <c r="BR4575" s="496"/>
      <c r="BS4575" s="496"/>
      <c r="BT4575" s="496"/>
      <c r="BU4575" s="496"/>
      <c r="BV4575" s="496"/>
    </row>
    <row r="4576" spans="1:74" s="52" customFormat="1" ht="12.75">
      <c r="A4576" s="45">
        <v>2670.0804681784898</v>
      </c>
      <c r="B4576" s="46" t="s">
        <v>364</v>
      </c>
      <c r="C4576" s="47" t="s">
        <v>402</v>
      </c>
      <c r="D4576" s="48">
        <f t="shared" si="53"/>
        <v>70.001417032761907</v>
      </c>
      <c r="E4576" s="49">
        <v>40.068510000000003</v>
      </c>
      <c r="F4576" s="49">
        <v>5.4800000000000001E-2</v>
      </c>
      <c r="G4576" s="49">
        <v>12.80301</v>
      </c>
      <c r="H4576" s="49">
        <v>0.36180000000000001</v>
      </c>
      <c r="I4576" s="49">
        <v>0.18509999999999999</v>
      </c>
      <c r="J4576" s="49">
        <v>47.147880000000001</v>
      </c>
      <c r="K4576" s="49">
        <v>0.20399999999999999</v>
      </c>
      <c r="L4576" s="49">
        <v>100.82510000000001</v>
      </c>
      <c r="M4576" s="47"/>
      <c r="N4576" s="50">
        <v>0.98979393236163438</v>
      </c>
      <c r="O4576" s="50">
        <v>1.0702803889398424E-3</v>
      </c>
      <c r="P4576" s="50">
        <v>0.26449025356153466</v>
      </c>
      <c r="Q4576" s="50">
        <v>7.1887610663055627E-3</v>
      </c>
      <c r="R4576" s="50">
        <v>3.8728774273664012E-3</v>
      </c>
      <c r="S4576" s="50">
        <v>1.7362502021293047</v>
      </c>
      <c r="T4576" s="50">
        <v>5.3991999253998708E-3</v>
      </c>
      <c r="U4576" s="50">
        <v>3.0080655068604858</v>
      </c>
      <c r="V4576" s="51">
        <v>86.780381592763462</v>
      </c>
      <c r="X4576" s="49">
        <v>0.26</v>
      </c>
      <c r="Y4576" s="49">
        <v>35.86</v>
      </c>
      <c r="Z4576" s="49">
        <v>0.64</v>
      </c>
      <c r="AA4576" s="49">
        <v>5.3</v>
      </c>
      <c r="AB4576" s="49">
        <v>11.44</v>
      </c>
      <c r="AC4576" s="49">
        <v>0.24</v>
      </c>
      <c r="AD4576" s="49">
        <v>2.64</v>
      </c>
      <c r="AE4576" s="312"/>
      <c r="AF4576" s="465" t="s">
        <v>440</v>
      </c>
      <c r="AG4576" s="343">
        <v>30</v>
      </c>
      <c r="AH4576" s="343">
        <v>15</v>
      </c>
      <c r="AI4576" s="343"/>
      <c r="AJ4576" s="343"/>
      <c r="AK4576" s="343"/>
      <c r="AL4576" s="343"/>
      <c r="AM4576" s="343"/>
      <c r="AN4576" s="343"/>
      <c r="AO4576" s="343"/>
      <c r="AP4576" s="343"/>
      <c r="AQ4576" s="343"/>
      <c r="AR4576" s="343"/>
      <c r="AS4576" s="343"/>
      <c r="AT4576" s="343"/>
      <c r="AU4576" s="343"/>
      <c r="AV4576" s="343"/>
      <c r="AW4576" s="343"/>
      <c r="AX4576" s="343"/>
      <c r="AY4576" s="343"/>
      <c r="AZ4576" s="343"/>
      <c r="BA4576" s="343"/>
      <c r="BB4576" s="343"/>
      <c r="BC4576" s="343"/>
      <c r="BD4576" s="343"/>
      <c r="BE4576" s="475"/>
      <c r="BF4576" s="475"/>
      <c r="BG4576" s="475"/>
      <c r="BH4576" s="475"/>
      <c r="BI4576" s="475"/>
      <c r="BJ4576" s="475"/>
      <c r="BK4576" s="475"/>
      <c r="BL4576" s="475"/>
      <c r="BM4576" s="475"/>
      <c r="BN4576" s="475"/>
      <c r="BO4576" s="475"/>
      <c r="BP4576" s="306"/>
      <c r="BQ4576" s="496"/>
      <c r="BR4576" s="496"/>
      <c r="BS4576" s="496"/>
      <c r="BT4576" s="496"/>
      <c r="BU4576" s="496"/>
      <c r="BV4576" s="496"/>
    </row>
    <row r="4577" spans="1:74" s="52" customFormat="1" ht="12.75">
      <c r="A4577" s="45">
        <v>2670.0804681784898</v>
      </c>
      <c r="B4577" s="46" t="s">
        <v>364</v>
      </c>
      <c r="C4577" s="47" t="s">
        <v>402</v>
      </c>
      <c r="D4577" s="48">
        <f t="shared" si="53"/>
        <v>75.001417032761907</v>
      </c>
      <c r="E4577" s="49">
        <v>39.976349999999996</v>
      </c>
      <c r="F4577" s="49">
        <v>9.2999999999999999E-2</v>
      </c>
      <c r="G4577" s="49">
        <v>12.6531</v>
      </c>
      <c r="H4577" s="49">
        <v>0.34749999999999998</v>
      </c>
      <c r="I4577" s="49">
        <v>0.1845</v>
      </c>
      <c r="J4577" s="49">
        <v>47.137830000000001</v>
      </c>
      <c r="K4577" s="49">
        <v>0.20979999999999999</v>
      </c>
      <c r="L4577" s="49">
        <v>100.60208</v>
      </c>
      <c r="M4577" s="47"/>
      <c r="N4577" s="50">
        <v>0.98898231171449302</v>
      </c>
      <c r="O4577" s="50">
        <v>1.8190462821879004E-3</v>
      </c>
      <c r="P4577" s="50">
        <v>0.26178111898340362</v>
      </c>
      <c r="Q4577" s="50">
        <v>6.9148710658160847E-3</v>
      </c>
      <c r="R4577" s="50">
        <v>3.8660502546448306E-3</v>
      </c>
      <c r="S4577" s="50">
        <v>1.7384552534839395</v>
      </c>
      <c r="T4577" s="50">
        <v>5.5609439366462428E-3</v>
      </c>
      <c r="U4577" s="50">
        <v>3.0073795957211313</v>
      </c>
      <c r="V4577" s="51">
        <v>86.912490814248613</v>
      </c>
      <c r="X4577" s="49">
        <v>0.26</v>
      </c>
      <c r="Y4577" s="49">
        <v>21.68</v>
      </c>
      <c r="Z4577" s="49">
        <v>0.64</v>
      </c>
      <c r="AA4577" s="49">
        <v>5.55</v>
      </c>
      <c r="AB4577" s="49">
        <v>11.72</v>
      </c>
      <c r="AC4577" s="49">
        <v>0.24</v>
      </c>
      <c r="AD4577" s="49">
        <v>2.59</v>
      </c>
      <c r="AE4577" s="312"/>
      <c r="AF4577" s="465" t="s">
        <v>440</v>
      </c>
      <c r="AG4577" s="343">
        <v>30</v>
      </c>
      <c r="AH4577" s="343">
        <v>15</v>
      </c>
      <c r="AI4577" s="343"/>
      <c r="AJ4577" s="343"/>
      <c r="AK4577" s="343"/>
      <c r="AL4577" s="343"/>
      <c r="AM4577" s="343"/>
      <c r="AN4577" s="343"/>
      <c r="AO4577" s="343"/>
      <c r="AP4577" s="343"/>
      <c r="AQ4577" s="343"/>
      <c r="AR4577" s="343"/>
      <c r="AS4577" s="343"/>
      <c r="AT4577" s="343"/>
      <c r="AU4577" s="343"/>
      <c r="AV4577" s="343"/>
      <c r="AW4577" s="343"/>
      <c r="AX4577" s="343"/>
      <c r="AY4577" s="343"/>
      <c r="AZ4577" s="343"/>
      <c r="BA4577" s="343"/>
      <c r="BB4577" s="343"/>
      <c r="BC4577" s="343"/>
      <c r="BD4577" s="343"/>
      <c r="BE4577" s="475"/>
      <c r="BF4577" s="475"/>
      <c r="BG4577" s="475"/>
      <c r="BH4577" s="475"/>
      <c r="BI4577" s="475"/>
      <c r="BJ4577" s="475"/>
      <c r="BK4577" s="475"/>
      <c r="BL4577" s="475"/>
      <c r="BM4577" s="475"/>
      <c r="BN4577" s="475"/>
      <c r="BO4577" s="475"/>
      <c r="BP4577" s="306"/>
      <c r="BQ4577" s="496"/>
      <c r="BR4577" s="496"/>
      <c r="BS4577" s="496"/>
      <c r="BT4577" s="496"/>
      <c r="BU4577" s="496"/>
      <c r="BV4577" s="496"/>
    </row>
    <row r="4578" spans="1:74" s="52" customFormat="1" ht="12.75">
      <c r="A4578" s="45">
        <v>2670.0804681784898</v>
      </c>
      <c r="B4578" s="46" t="s">
        <v>364</v>
      </c>
      <c r="C4578" s="47" t="s">
        <v>402</v>
      </c>
      <c r="D4578" s="48">
        <f t="shared" si="53"/>
        <v>80.001417032761907</v>
      </c>
      <c r="E4578" s="49">
        <v>40.232349999999997</v>
      </c>
      <c r="F4578" s="49">
        <v>0.12239999999999999</v>
      </c>
      <c r="G4578" s="49">
        <v>12.443210000000001</v>
      </c>
      <c r="H4578" s="49">
        <v>0.41399999999999998</v>
      </c>
      <c r="I4578" s="49">
        <v>0.1646</v>
      </c>
      <c r="J4578" s="49">
        <v>47.46978</v>
      </c>
      <c r="K4578" s="49">
        <v>0.20710000000000001</v>
      </c>
      <c r="L4578" s="49">
        <v>101.05343999999999</v>
      </c>
      <c r="M4578" s="47"/>
      <c r="N4578" s="50">
        <v>0.98959412700282579</v>
      </c>
      <c r="O4578" s="50">
        <v>2.3803375150463837E-3</v>
      </c>
      <c r="P4578" s="50">
        <v>0.25595883987780138</v>
      </c>
      <c r="Q4578" s="50">
        <v>8.1907928393927035E-3</v>
      </c>
      <c r="R4578" s="50">
        <v>3.4292352439773393E-3</v>
      </c>
      <c r="S4578" s="50">
        <v>1.7406340423922315</v>
      </c>
      <c r="T4578" s="50">
        <v>5.4578230958057883E-3</v>
      </c>
      <c r="U4578" s="50">
        <v>3.0056451979670809</v>
      </c>
      <c r="V4578" s="51">
        <v>87.18021875412137</v>
      </c>
      <c r="X4578" s="49">
        <v>0.26</v>
      </c>
      <c r="Y4578" s="49">
        <v>16.940000000000001</v>
      </c>
      <c r="Z4578" s="49">
        <v>0.65</v>
      </c>
      <c r="AA4578" s="49">
        <v>4.66</v>
      </c>
      <c r="AB4578" s="49">
        <v>13.48</v>
      </c>
      <c r="AC4578" s="49">
        <v>0.24</v>
      </c>
      <c r="AD4578" s="49">
        <v>2.63</v>
      </c>
      <c r="AE4578" s="312"/>
      <c r="AF4578" s="465" t="s">
        <v>440</v>
      </c>
      <c r="AG4578" s="343">
        <v>30</v>
      </c>
      <c r="AH4578" s="343">
        <v>15</v>
      </c>
      <c r="AI4578" s="343"/>
      <c r="AJ4578" s="343"/>
      <c r="AK4578" s="343"/>
      <c r="AL4578" s="343"/>
      <c r="AM4578" s="343"/>
      <c r="AN4578" s="343"/>
      <c r="AO4578" s="343"/>
      <c r="AP4578" s="343"/>
      <c r="AQ4578" s="343"/>
      <c r="AR4578" s="343"/>
      <c r="AS4578" s="343"/>
      <c r="AT4578" s="343"/>
      <c r="AU4578" s="343"/>
      <c r="AV4578" s="343"/>
      <c r="AW4578" s="343"/>
      <c r="AX4578" s="343"/>
      <c r="AY4578" s="343"/>
      <c r="AZ4578" s="343"/>
      <c r="BA4578" s="343"/>
      <c r="BB4578" s="343"/>
      <c r="BC4578" s="343"/>
      <c r="BD4578" s="343"/>
      <c r="BE4578" s="475"/>
      <c r="BF4578" s="475"/>
      <c r="BG4578" s="475"/>
      <c r="BH4578" s="475"/>
      <c r="BI4578" s="475"/>
      <c r="BJ4578" s="475"/>
      <c r="BK4578" s="475"/>
      <c r="BL4578" s="475"/>
      <c r="BM4578" s="475"/>
      <c r="BN4578" s="475"/>
      <c r="BO4578" s="475"/>
      <c r="BP4578" s="306"/>
      <c r="BQ4578" s="496"/>
      <c r="BR4578" s="496"/>
      <c r="BS4578" s="496"/>
      <c r="BT4578" s="496"/>
      <c r="BU4578" s="496"/>
      <c r="BV4578" s="496"/>
    </row>
    <row r="4579" spans="1:74" s="52" customFormat="1" ht="12.75">
      <c r="A4579" s="45">
        <v>2670.0804681784898</v>
      </c>
      <c r="B4579" s="46" t="s">
        <v>364</v>
      </c>
      <c r="C4579" s="47" t="s">
        <v>402</v>
      </c>
      <c r="D4579" s="48">
        <f t="shared" si="53"/>
        <v>85.001417032761907</v>
      </c>
      <c r="E4579" s="49">
        <v>40.232349999999997</v>
      </c>
      <c r="F4579" s="49">
        <v>5.0900000000000001E-2</v>
      </c>
      <c r="G4579" s="49">
        <v>12.283300000000001</v>
      </c>
      <c r="H4579" s="49">
        <v>0.36280000000000001</v>
      </c>
      <c r="I4579" s="49">
        <v>0.16200000000000001</v>
      </c>
      <c r="J4579" s="49">
        <v>47.35913</v>
      </c>
      <c r="K4579" s="49">
        <v>0.20380000000000001</v>
      </c>
      <c r="L4579" s="49">
        <v>100.65428</v>
      </c>
      <c r="M4579" s="47"/>
      <c r="N4579" s="50">
        <v>0.99273918529707816</v>
      </c>
      <c r="O4579" s="50">
        <v>9.9300848920943563E-4</v>
      </c>
      <c r="P4579" s="50">
        <v>0.25347248162777702</v>
      </c>
      <c r="Q4579" s="50">
        <v>7.2006372806708279E-3</v>
      </c>
      <c r="R4579" s="50">
        <v>3.3857938956610139E-3</v>
      </c>
      <c r="S4579" s="50">
        <v>1.7420957655223721</v>
      </c>
      <c r="T4579" s="50">
        <v>5.3879256117340775E-3</v>
      </c>
      <c r="U4579" s="50">
        <v>3.0052747977245029</v>
      </c>
      <c r="V4579" s="51">
        <v>87.298230366725932</v>
      </c>
      <c r="X4579" s="49">
        <v>0.26</v>
      </c>
      <c r="Y4579" s="49">
        <v>40.590000000000003</v>
      </c>
      <c r="Z4579" s="49">
        <v>0.65</v>
      </c>
      <c r="AA4579" s="49">
        <v>5.33</v>
      </c>
      <c r="AB4579" s="49">
        <v>12.86</v>
      </c>
      <c r="AC4579" s="49">
        <v>0.24</v>
      </c>
      <c r="AD4579" s="49">
        <v>2.64</v>
      </c>
      <c r="AE4579" s="312"/>
      <c r="AF4579" s="465" t="s">
        <v>440</v>
      </c>
      <c r="AG4579" s="343">
        <v>30</v>
      </c>
      <c r="AH4579" s="343">
        <v>15</v>
      </c>
      <c r="AI4579" s="343"/>
      <c r="AJ4579" s="343"/>
      <c r="AK4579" s="343"/>
      <c r="AL4579" s="343"/>
      <c r="AM4579" s="343"/>
      <c r="AN4579" s="343"/>
      <c r="AO4579" s="343"/>
      <c r="AP4579" s="343"/>
      <c r="AQ4579" s="343"/>
      <c r="AR4579" s="343"/>
      <c r="AS4579" s="343"/>
      <c r="AT4579" s="343"/>
      <c r="AU4579" s="343"/>
      <c r="AV4579" s="343"/>
      <c r="AW4579" s="343"/>
      <c r="AX4579" s="343"/>
      <c r="AY4579" s="343"/>
      <c r="AZ4579" s="343"/>
      <c r="BA4579" s="343"/>
      <c r="BB4579" s="343"/>
      <c r="BC4579" s="343"/>
      <c r="BD4579" s="343"/>
      <c r="BE4579" s="475"/>
      <c r="BF4579" s="475"/>
      <c r="BG4579" s="475"/>
      <c r="BH4579" s="475"/>
      <c r="BI4579" s="475"/>
      <c r="BJ4579" s="475"/>
      <c r="BK4579" s="475"/>
      <c r="BL4579" s="475"/>
      <c r="BM4579" s="475"/>
      <c r="BN4579" s="475"/>
      <c r="BO4579" s="475"/>
      <c r="BP4579" s="306"/>
      <c r="BQ4579" s="496"/>
      <c r="BR4579" s="496"/>
      <c r="BS4579" s="496"/>
      <c r="BT4579" s="496"/>
      <c r="BU4579" s="496"/>
      <c r="BV4579" s="496"/>
    </row>
    <row r="4580" spans="1:74" s="52" customFormat="1" ht="12.75">
      <c r="A4580" s="45">
        <v>2670.0804681784898</v>
      </c>
      <c r="B4580" s="46" t="s">
        <v>364</v>
      </c>
      <c r="C4580" s="47" t="s">
        <v>402</v>
      </c>
      <c r="D4580" s="48">
        <f t="shared" si="53"/>
        <v>90.001417032761907</v>
      </c>
      <c r="E4580" s="49">
        <v>40.191380000000002</v>
      </c>
      <c r="F4580" s="49">
        <v>7.6200000000000004E-2</v>
      </c>
      <c r="G4580" s="49">
        <v>12.123390000000001</v>
      </c>
      <c r="H4580" s="49">
        <v>0.35970000000000002</v>
      </c>
      <c r="I4580" s="49">
        <v>0.16389999999999999</v>
      </c>
      <c r="J4580" s="49">
        <v>47.459719999999997</v>
      </c>
      <c r="K4580" s="49">
        <v>0.2084</v>
      </c>
      <c r="L4580" s="49">
        <v>100.58269</v>
      </c>
      <c r="M4580" s="47"/>
      <c r="N4580" s="50">
        <v>0.99173840971053906</v>
      </c>
      <c r="O4580" s="50">
        <v>1.4866016201882004E-3</v>
      </c>
      <c r="P4580" s="50">
        <v>0.25017521730782688</v>
      </c>
      <c r="Q4580" s="50">
        <v>7.1391835118119725E-3</v>
      </c>
      <c r="R4580" s="50">
        <v>3.4255389355055525E-3</v>
      </c>
      <c r="S4580" s="50">
        <v>1.745813842211293</v>
      </c>
      <c r="T4580" s="50">
        <v>5.509593751919983E-3</v>
      </c>
      <c r="U4580" s="50">
        <v>3.005288387049085</v>
      </c>
      <c r="V4580" s="51">
        <v>87.466102776730665</v>
      </c>
      <c r="X4580" s="49">
        <v>0.26</v>
      </c>
      <c r="Y4580" s="49">
        <v>27.27</v>
      </c>
      <c r="Z4580" s="49">
        <v>0.66</v>
      </c>
      <c r="AA4580" s="49">
        <v>5.3</v>
      </c>
      <c r="AB4580" s="49">
        <v>12.69</v>
      </c>
      <c r="AC4580" s="49">
        <v>0.24</v>
      </c>
      <c r="AD4580" s="49">
        <v>2.61</v>
      </c>
      <c r="AE4580" s="312"/>
      <c r="AF4580" s="465" t="s">
        <v>440</v>
      </c>
      <c r="AG4580" s="343">
        <v>30</v>
      </c>
      <c r="AH4580" s="343">
        <v>15</v>
      </c>
      <c r="AI4580" s="343"/>
      <c r="AJ4580" s="343"/>
      <c r="AK4580" s="343"/>
      <c r="AL4580" s="343"/>
      <c r="AM4580" s="343"/>
      <c r="AN4580" s="343"/>
      <c r="AO4580" s="343"/>
      <c r="AP4580" s="343"/>
      <c r="AQ4580" s="343"/>
      <c r="AR4580" s="343"/>
      <c r="AS4580" s="343"/>
      <c r="AT4580" s="343"/>
      <c r="AU4580" s="343"/>
      <c r="AV4580" s="343"/>
      <c r="AW4580" s="343"/>
      <c r="AX4580" s="343"/>
      <c r="AY4580" s="343"/>
      <c r="AZ4580" s="343"/>
      <c r="BA4580" s="343"/>
      <c r="BB4580" s="343"/>
      <c r="BC4580" s="343"/>
      <c r="BD4580" s="343"/>
      <c r="BE4580" s="475"/>
      <c r="BF4580" s="475"/>
      <c r="BG4580" s="475"/>
      <c r="BH4580" s="475"/>
      <c r="BI4580" s="475"/>
      <c r="BJ4580" s="475"/>
      <c r="BK4580" s="475"/>
      <c r="BL4580" s="475"/>
      <c r="BM4580" s="475"/>
      <c r="BN4580" s="475"/>
      <c r="BO4580" s="475"/>
      <c r="BP4580" s="306"/>
      <c r="BQ4580" s="496"/>
      <c r="BR4580" s="496"/>
      <c r="BS4580" s="496"/>
      <c r="BT4580" s="496"/>
      <c r="BU4580" s="496"/>
      <c r="BV4580" s="496"/>
    </row>
    <row r="4581" spans="1:74" s="52" customFormat="1" ht="12.75">
      <c r="A4581" s="45">
        <v>2670.0804681784898</v>
      </c>
      <c r="B4581" s="46" t="s">
        <v>364</v>
      </c>
      <c r="C4581" s="47" t="s">
        <v>402</v>
      </c>
      <c r="D4581" s="48">
        <f t="shared" si="53"/>
        <v>95.001417032761907</v>
      </c>
      <c r="E4581" s="49">
        <v>40.273299999999999</v>
      </c>
      <c r="F4581" s="49">
        <v>0.10199999999999999</v>
      </c>
      <c r="G4581" s="49">
        <v>12.073410000000001</v>
      </c>
      <c r="H4581" s="49">
        <v>0.35199999999999998</v>
      </c>
      <c r="I4581" s="49">
        <v>0.1757</v>
      </c>
      <c r="J4581" s="49">
        <v>47.489899999999999</v>
      </c>
      <c r="K4581" s="49">
        <v>0.218</v>
      </c>
      <c r="L4581" s="49">
        <v>100.68431</v>
      </c>
      <c r="M4581" s="47"/>
      <c r="N4581" s="50">
        <v>0.99227655648465307</v>
      </c>
      <c r="O4581" s="50">
        <v>1.9869690411663836E-3</v>
      </c>
      <c r="P4581" s="50">
        <v>0.24877197651684005</v>
      </c>
      <c r="Q4581" s="50">
        <v>6.9759292847144296E-3</v>
      </c>
      <c r="R4581" s="50">
        <v>3.6666800393031348E-3</v>
      </c>
      <c r="S4581" s="50">
        <v>1.7443166017551073</v>
      </c>
      <c r="T4581" s="50">
        <v>5.7547923112298118E-3</v>
      </c>
      <c r="U4581" s="50">
        <v>3.0037495054330141</v>
      </c>
      <c r="V4581" s="51">
        <v>87.518267916996891</v>
      </c>
      <c r="X4581" s="49">
        <v>0.26</v>
      </c>
      <c r="Y4581" s="49">
        <v>20.39</v>
      </c>
      <c r="Z4581" s="49">
        <v>0.66</v>
      </c>
      <c r="AA4581" s="49">
        <v>5.47</v>
      </c>
      <c r="AB4581" s="49">
        <v>11.76</v>
      </c>
      <c r="AC4581" s="49">
        <v>0.24</v>
      </c>
      <c r="AD4581" s="49">
        <v>2.4900000000000002</v>
      </c>
      <c r="AE4581" s="312"/>
      <c r="AF4581" s="465" t="s">
        <v>440</v>
      </c>
      <c r="AG4581" s="343">
        <v>30</v>
      </c>
      <c r="AH4581" s="343">
        <v>15</v>
      </c>
      <c r="AI4581" s="343"/>
      <c r="AJ4581" s="343"/>
      <c r="AK4581" s="343"/>
      <c r="AL4581" s="343"/>
      <c r="AM4581" s="343"/>
      <c r="AN4581" s="343"/>
      <c r="AO4581" s="343"/>
      <c r="AP4581" s="343"/>
      <c r="AQ4581" s="343"/>
      <c r="AR4581" s="343"/>
      <c r="AS4581" s="343"/>
      <c r="AT4581" s="343"/>
      <c r="AU4581" s="343"/>
      <c r="AV4581" s="343"/>
      <c r="AW4581" s="343"/>
      <c r="AX4581" s="343"/>
      <c r="AY4581" s="343"/>
      <c r="AZ4581" s="343"/>
      <c r="BA4581" s="343"/>
      <c r="BB4581" s="343"/>
      <c r="BC4581" s="343"/>
      <c r="BD4581" s="343"/>
      <c r="BE4581" s="475"/>
      <c r="BF4581" s="475"/>
      <c r="BG4581" s="475"/>
      <c r="BH4581" s="475"/>
      <c r="BI4581" s="475"/>
      <c r="BJ4581" s="475"/>
      <c r="BK4581" s="475"/>
      <c r="BL4581" s="475"/>
      <c r="BM4581" s="475"/>
      <c r="BN4581" s="475"/>
      <c r="BO4581" s="475"/>
      <c r="BP4581" s="306"/>
      <c r="BQ4581" s="496"/>
      <c r="BR4581" s="496"/>
      <c r="BS4581" s="496"/>
      <c r="BT4581" s="496"/>
      <c r="BU4581" s="496"/>
      <c r="BV4581" s="496"/>
    </row>
    <row r="4582" spans="1:74" s="52" customFormat="1" ht="12.75">
      <c r="A4582" s="45">
        <v>2670.0804681784898</v>
      </c>
      <c r="B4582" s="46" t="s">
        <v>364</v>
      </c>
      <c r="C4582" s="47" t="s">
        <v>402</v>
      </c>
      <c r="D4582" s="48">
        <f t="shared" si="53"/>
        <v>100.00141703276191</v>
      </c>
      <c r="E4582" s="49">
        <v>40.529299999999999</v>
      </c>
      <c r="F4582" s="49">
        <v>0.10730000000000001</v>
      </c>
      <c r="G4582" s="49">
        <v>12.093400000000001</v>
      </c>
      <c r="H4582" s="49">
        <v>0.3997</v>
      </c>
      <c r="I4582" s="49">
        <v>0.14249999999999999</v>
      </c>
      <c r="J4582" s="49">
        <v>47.650849999999998</v>
      </c>
      <c r="K4582" s="49">
        <v>0.21279999999999999</v>
      </c>
      <c r="L4582" s="49">
        <v>101.13585</v>
      </c>
      <c r="M4582" s="47"/>
      <c r="N4582" s="50">
        <v>0.99377329634978007</v>
      </c>
      <c r="O4582" s="50">
        <v>2.0801437907489386E-3</v>
      </c>
      <c r="P4582" s="50">
        <v>0.24798341221988354</v>
      </c>
      <c r="Q4582" s="50">
        <v>7.8830859254841092E-3</v>
      </c>
      <c r="R4582" s="50">
        <v>2.9595032641986621E-3</v>
      </c>
      <c r="S4582" s="50">
        <v>1.7417965152085237</v>
      </c>
      <c r="T4582" s="50">
        <v>5.5904593101024167E-3</v>
      </c>
      <c r="U4582" s="50">
        <v>3.0020664160687218</v>
      </c>
      <c r="V4582" s="51">
        <v>87.53714374129919</v>
      </c>
      <c r="X4582" s="49">
        <v>0.25</v>
      </c>
      <c r="Y4582" s="49">
        <v>19.190000000000001</v>
      </c>
      <c r="Z4582" s="49">
        <v>0.66</v>
      </c>
      <c r="AA4582" s="49">
        <v>4.83</v>
      </c>
      <c r="AB4582" s="49">
        <v>14.7</v>
      </c>
      <c r="AC4582" s="49">
        <v>0.24</v>
      </c>
      <c r="AD4582" s="49">
        <v>2.5499999999999998</v>
      </c>
      <c r="AE4582" s="312"/>
      <c r="AF4582" s="465" t="s">
        <v>440</v>
      </c>
      <c r="AG4582" s="343">
        <v>30</v>
      </c>
      <c r="AH4582" s="343">
        <v>15</v>
      </c>
      <c r="AI4582" s="343"/>
      <c r="AJ4582" s="343"/>
      <c r="AK4582" s="343"/>
      <c r="AL4582" s="343"/>
      <c r="AM4582" s="343"/>
      <c r="AN4582" s="343"/>
      <c r="AO4582" s="343"/>
      <c r="AP4582" s="343"/>
      <c r="AQ4582" s="343"/>
      <c r="AR4582" s="343"/>
      <c r="AS4582" s="343"/>
      <c r="AT4582" s="343"/>
      <c r="AU4582" s="343"/>
      <c r="AV4582" s="343"/>
      <c r="AW4582" s="343"/>
      <c r="AX4582" s="343"/>
      <c r="AY4582" s="343"/>
      <c r="AZ4582" s="343"/>
      <c r="BA4582" s="343"/>
      <c r="BB4582" s="343"/>
      <c r="BC4582" s="343"/>
      <c r="BD4582" s="343"/>
      <c r="BE4582" s="475"/>
      <c r="BF4582" s="475"/>
      <c r="BG4582" s="475"/>
      <c r="BH4582" s="475"/>
      <c r="BI4582" s="475"/>
      <c r="BJ4582" s="475"/>
      <c r="BK4582" s="475"/>
      <c r="BL4582" s="475"/>
      <c r="BM4582" s="475"/>
      <c r="BN4582" s="475"/>
      <c r="BO4582" s="475"/>
      <c r="BP4582" s="306"/>
      <c r="BQ4582" s="496"/>
      <c r="BR4582" s="496"/>
      <c r="BS4582" s="496"/>
      <c r="BT4582" s="496"/>
      <c r="BU4582" s="496"/>
      <c r="BV4582" s="496"/>
    </row>
    <row r="4583" spans="1:74" s="52" customFormat="1" ht="12.75">
      <c r="A4583" s="45">
        <v>2670.0804681784898</v>
      </c>
      <c r="B4583" s="46" t="s">
        <v>364</v>
      </c>
      <c r="C4583" s="47" t="s">
        <v>402</v>
      </c>
      <c r="D4583" s="48">
        <f t="shared" si="53"/>
        <v>105.00141703276191</v>
      </c>
      <c r="E4583" s="49">
        <v>40.355220000000003</v>
      </c>
      <c r="F4583" s="49">
        <v>9.5699999999999993E-2</v>
      </c>
      <c r="G4583" s="49">
        <v>11.933490000000001</v>
      </c>
      <c r="H4583" s="49">
        <v>0.36609999999999998</v>
      </c>
      <c r="I4583" s="49">
        <v>0.1263</v>
      </c>
      <c r="J4583" s="49">
        <v>47.650849999999998</v>
      </c>
      <c r="K4583" s="49">
        <v>0.2152</v>
      </c>
      <c r="L4583" s="49">
        <v>100.74285999999999</v>
      </c>
      <c r="M4583" s="47"/>
      <c r="N4583" s="50">
        <v>0.99283748939545224</v>
      </c>
      <c r="O4583" s="50">
        <v>1.8615118332792429E-3</v>
      </c>
      <c r="P4583" s="50">
        <v>0.24552850303411286</v>
      </c>
      <c r="Q4583" s="50">
        <v>7.2447277496237991E-3</v>
      </c>
      <c r="R4583" s="50">
        <v>2.6318888138691095E-3</v>
      </c>
      <c r="S4583" s="50">
        <v>1.7476628157159466</v>
      </c>
      <c r="T4583" s="50">
        <v>5.6725503957055006E-3</v>
      </c>
      <c r="U4583" s="50">
        <v>3.0034394869379892</v>
      </c>
      <c r="V4583" s="51">
        <v>87.681638951343359</v>
      </c>
      <c r="X4583" s="49">
        <v>0.25</v>
      </c>
      <c r="Y4583" s="49">
        <v>21.55</v>
      </c>
      <c r="Z4583" s="49">
        <v>0.66</v>
      </c>
      <c r="AA4583" s="49">
        <v>5.22</v>
      </c>
      <c r="AB4583" s="49">
        <v>15.88</v>
      </c>
      <c r="AC4583" s="49">
        <v>0.24</v>
      </c>
      <c r="AD4583" s="49">
        <v>2.5299999999999998</v>
      </c>
      <c r="AE4583" s="312"/>
      <c r="AF4583" s="465" t="s">
        <v>440</v>
      </c>
      <c r="AG4583" s="343">
        <v>30</v>
      </c>
      <c r="AH4583" s="343">
        <v>15</v>
      </c>
      <c r="AI4583" s="343"/>
      <c r="AJ4583" s="343"/>
      <c r="AK4583" s="343"/>
      <c r="AL4583" s="343"/>
      <c r="AM4583" s="343"/>
      <c r="AN4583" s="343"/>
      <c r="AO4583" s="343"/>
      <c r="AP4583" s="343"/>
      <c r="AQ4583" s="343"/>
      <c r="AR4583" s="343"/>
      <c r="AS4583" s="343"/>
      <c r="AT4583" s="343"/>
      <c r="AU4583" s="343"/>
      <c r="AV4583" s="343"/>
      <c r="AW4583" s="343"/>
      <c r="AX4583" s="343"/>
      <c r="AY4583" s="343"/>
      <c r="AZ4583" s="343"/>
      <c r="BA4583" s="343"/>
      <c r="BB4583" s="343"/>
      <c r="BC4583" s="343"/>
      <c r="BD4583" s="343"/>
      <c r="BE4583" s="475"/>
      <c r="BF4583" s="475"/>
      <c r="BG4583" s="475"/>
      <c r="BH4583" s="475"/>
      <c r="BI4583" s="475"/>
      <c r="BJ4583" s="475"/>
      <c r="BK4583" s="475"/>
      <c r="BL4583" s="475"/>
      <c r="BM4583" s="475"/>
      <c r="BN4583" s="475"/>
      <c r="BO4583" s="475"/>
      <c r="BP4583" s="306"/>
      <c r="BQ4583" s="496"/>
      <c r="BR4583" s="496"/>
      <c r="BS4583" s="496"/>
      <c r="BT4583" s="496"/>
      <c r="BU4583" s="496"/>
      <c r="BV4583" s="496"/>
    </row>
    <row r="4584" spans="1:74" s="52" customFormat="1" ht="12.75">
      <c r="A4584" s="45">
        <v>2670.0804681784898</v>
      </c>
      <c r="B4584" s="46" t="s">
        <v>364</v>
      </c>
      <c r="C4584" s="47" t="s">
        <v>402</v>
      </c>
      <c r="D4584" s="48">
        <f t="shared" si="53"/>
        <v>110.00141703276191</v>
      </c>
      <c r="E4584" s="49">
        <v>40.334739999999996</v>
      </c>
      <c r="F4584" s="49">
        <v>7.4399999999999994E-2</v>
      </c>
      <c r="G4584" s="49">
        <v>11.913500000000001</v>
      </c>
      <c r="H4584" s="49">
        <v>0.38290000000000002</v>
      </c>
      <c r="I4584" s="49">
        <v>0.1641</v>
      </c>
      <c r="J4584" s="49">
        <v>47.701149999999998</v>
      </c>
      <c r="K4584" s="49">
        <v>0.2097</v>
      </c>
      <c r="L4584" s="49">
        <v>100.78048999999999</v>
      </c>
      <c r="M4584" s="47"/>
      <c r="N4584" s="50">
        <v>0.99229442710703109</v>
      </c>
      <c r="O4584" s="50">
        <v>1.4471369783899328E-3</v>
      </c>
      <c r="P4584" s="50">
        <v>0.24510753008268787</v>
      </c>
      <c r="Q4584" s="50">
        <v>7.5768824446712495E-3</v>
      </c>
      <c r="R4584" s="50">
        <v>3.4194449058756156E-3</v>
      </c>
      <c r="S4584" s="50">
        <v>1.7494385222911037</v>
      </c>
      <c r="T4584" s="50">
        <v>5.5273551264297628E-3</v>
      </c>
      <c r="U4584" s="50">
        <v>3.0048112989361893</v>
      </c>
      <c r="V4584" s="51">
        <v>87.711112020152399</v>
      </c>
      <c r="X4584" s="49">
        <v>0.25</v>
      </c>
      <c r="Y4584" s="49">
        <v>27.15</v>
      </c>
      <c r="Z4584" s="49">
        <v>0.66</v>
      </c>
      <c r="AA4584" s="49">
        <v>5.08</v>
      </c>
      <c r="AB4584" s="49">
        <v>12.86</v>
      </c>
      <c r="AC4584" s="49">
        <v>0.24</v>
      </c>
      <c r="AD4584" s="49">
        <v>2.6</v>
      </c>
      <c r="AE4584" s="312"/>
      <c r="AF4584" s="465" t="s">
        <v>440</v>
      </c>
      <c r="AG4584" s="343">
        <v>30</v>
      </c>
      <c r="AH4584" s="343">
        <v>15</v>
      </c>
      <c r="AI4584" s="343"/>
      <c r="AJ4584" s="343"/>
      <c r="AK4584" s="343"/>
      <c r="AL4584" s="343"/>
      <c r="AM4584" s="343"/>
      <c r="AN4584" s="343"/>
      <c r="AO4584" s="343"/>
      <c r="AP4584" s="343"/>
      <c r="AQ4584" s="343"/>
      <c r="AR4584" s="343"/>
      <c r="AS4584" s="343"/>
      <c r="AT4584" s="343"/>
      <c r="AU4584" s="343"/>
      <c r="AV4584" s="343"/>
      <c r="AW4584" s="343"/>
      <c r="AX4584" s="343"/>
      <c r="AY4584" s="343"/>
      <c r="AZ4584" s="343"/>
      <c r="BA4584" s="343"/>
      <c r="BB4584" s="343"/>
      <c r="BC4584" s="343"/>
      <c r="BD4584" s="343"/>
      <c r="BE4584" s="475"/>
      <c r="BF4584" s="475"/>
      <c r="BG4584" s="475"/>
      <c r="BH4584" s="475"/>
      <c r="BI4584" s="475"/>
      <c r="BJ4584" s="475"/>
      <c r="BK4584" s="475"/>
      <c r="BL4584" s="475"/>
      <c r="BM4584" s="475"/>
      <c r="BN4584" s="475"/>
      <c r="BO4584" s="475"/>
      <c r="BP4584" s="306"/>
      <c r="BQ4584" s="496"/>
      <c r="BR4584" s="496"/>
      <c r="BS4584" s="496"/>
      <c r="BT4584" s="496"/>
      <c r="BU4584" s="496"/>
      <c r="BV4584" s="496"/>
    </row>
    <row r="4585" spans="1:74" s="52" customFormat="1" ht="12.75">
      <c r="A4585" s="45">
        <v>2670.0804681784898</v>
      </c>
      <c r="B4585" s="46" t="s">
        <v>364</v>
      </c>
      <c r="C4585" s="47" t="s">
        <v>402</v>
      </c>
      <c r="D4585" s="48">
        <f t="shared" si="53"/>
        <v>115.00141703276191</v>
      </c>
      <c r="E4585" s="49">
        <v>40.222099999999998</v>
      </c>
      <c r="F4585" s="49">
        <v>9.3899999999999997E-2</v>
      </c>
      <c r="G4585" s="49">
        <v>11.853529999999999</v>
      </c>
      <c r="H4585" s="49">
        <v>0.35360000000000003</v>
      </c>
      <c r="I4585" s="49">
        <v>0.16789999999999999</v>
      </c>
      <c r="J4585" s="49">
        <v>47.801740000000002</v>
      </c>
      <c r="K4585" s="49">
        <v>0.2089</v>
      </c>
      <c r="L4585" s="49">
        <v>100.70167000000001</v>
      </c>
      <c r="M4585" s="47"/>
      <c r="N4585" s="50">
        <v>0.99013490551835093</v>
      </c>
      <c r="O4585" s="50">
        <v>1.8275557623242738E-3</v>
      </c>
      <c r="P4585" s="50">
        <v>0.24402444116798738</v>
      </c>
      <c r="Q4585" s="50">
        <v>7.0014143186682525E-3</v>
      </c>
      <c r="R4585" s="50">
        <v>3.500790042619893E-3</v>
      </c>
      <c r="S4585" s="50">
        <v>1.7542112045050793</v>
      </c>
      <c r="T4585" s="50">
        <v>5.5096716419703812E-3</v>
      </c>
      <c r="U4585" s="50">
        <v>3.0062099829570004</v>
      </c>
      <c r="V4585" s="51">
        <v>87.788004798313338</v>
      </c>
      <c r="X4585" s="49">
        <v>0.26</v>
      </c>
      <c r="Y4585" s="49">
        <v>21.58</v>
      </c>
      <c r="Z4585" s="49">
        <v>0.67</v>
      </c>
      <c r="AA4585" s="49">
        <v>5.4</v>
      </c>
      <c r="AB4585" s="49">
        <v>12.58</v>
      </c>
      <c r="AC4585" s="49">
        <v>0.24</v>
      </c>
      <c r="AD4585" s="49">
        <v>2.59</v>
      </c>
      <c r="AE4585" s="312"/>
      <c r="AF4585" s="465" t="s">
        <v>440</v>
      </c>
      <c r="AG4585" s="343">
        <v>30</v>
      </c>
      <c r="AH4585" s="343">
        <v>15</v>
      </c>
      <c r="AI4585" s="343"/>
      <c r="AJ4585" s="343"/>
      <c r="AK4585" s="343"/>
      <c r="AL4585" s="343"/>
      <c r="AM4585" s="343"/>
      <c r="AN4585" s="343"/>
      <c r="AO4585" s="343"/>
      <c r="AP4585" s="343"/>
      <c r="AQ4585" s="343"/>
      <c r="AR4585" s="343"/>
      <c r="AS4585" s="343"/>
      <c r="AT4585" s="343"/>
      <c r="AU4585" s="343"/>
      <c r="AV4585" s="343"/>
      <c r="AW4585" s="343"/>
      <c r="AX4585" s="343"/>
      <c r="AY4585" s="343"/>
      <c r="AZ4585" s="343"/>
      <c r="BA4585" s="343"/>
      <c r="BB4585" s="343"/>
      <c r="BC4585" s="343"/>
      <c r="BD4585" s="343"/>
      <c r="BE4585" s="475"/>
      <c r="BF4585" s="475"/>
      <c r="BG4585" s="475"/>
      <c r="BH4585" s="475"/>
      <c r="BI4585" s="475"/>
      <c r="BJ4585" s="475"/>
      <c r="BK4585" s="475"/>
      <c r="BL4585" s="475"/>
      <c r="BM4585" s="475"/>
      <c r="BN4585" s="475"/>
      <c r="BO4585" s="475"/>
      <c r="BP4585" s="306"/>
      <c r="BQ4585" s="496"/>
      <c r="BR4585" s="496"/>
      <c r="BS4585" s="496"/>
      <c r="BT4585" s="496"/>
      <c r="BU4585" s="496"/>
      <c r="BV4585" s="496"/>
    </row>
    <row r="4586" spans="1:74" s="52" customFormat="1" ht="12.75">
      <c r="A4586" s="45">
        <v>2670.0804681784898</v>
      </c>
      <c r="B4586" s="46" t="s">
        <v>364</v>
      </c>
      <c r="C4586" s="47" t="s">
        <v>402</v>
      </c>
      <c r="D4586" s="48">
        <f t="shared" si="53"/>
        <v>120.00141703276191</v>
      </c>
      <c r="E4586" s="49">
        <v>40.334739999999996</v>
      </c>
      <c r="F4586" s="49">
        <v>8.09E-2</v>
      </c>
      <c r="G4586" s="49">
        <v>11.853529999999999</v>
      </c>
      <c r="H4586" s="49">
        <v>0.37619999999999998</v>
      </c>
      <c r="I4586" s="49">
        <v>0.14899999999999999</v>
      </c>
      <c r="J4586" s="49">
        <v>47.701149999999998</v>
      </c>
      <c r="K4586" s="49">
        <v>0.21310000000000001</v>
      </c>
      <c r="L4586" s="49">
        <v>100.70862</v>
      </c>
      <c r="M4586" s="47"/>
      <c r="N4586" s="50">
        <v>0.9925952177184264</v>
      </c>
      <c r="O4586" s="50">
        <v>1.574043945986017E-3</v>
      </c>
      <c r="P4586" s="50">
        <v>0.24394763597874233</v>
      </c>
      <c r="Q4586" s="50">
        <v>7.4465584072245031E-3</v>
      </c>
      <c r="R4586" s="50">
        <v>3.1057387753913638E-3</v>
      </c>
      <c r="S4586" s="50">
        <v>1.7499688232464892</v>
      </c>
      <c r="T4586" s="50">
        <v>5.6186763173419084E-3</v>
      </c>
      <c r="U4586" s="50">
        <v>3.0042566943896016</v>
      </c>
      <c r="V4586" s="51">
        <v>87.765403367324026</v>
      </c>
      <c r="X4586" s="49">
        <v>0.25</v>
      </c>
      <c r="Y4586" s="49">
        <v>25.8</v>
      </c>
      <c r="Z4586" s="49">
        <v>0.67</v>
      </c>
      <c r="AA4586" s="49">
        <v>5.16</v>
      </c>
      <c r="AB4586" s="49">
        <v>13.96</v>
      </c>
      <c r="AC4586" s="49">
        <v>0.24</v>
      </c>
      <c r="AD4586" s="49">
        <v>2.56</v>
      </c>
      <c r="AE4586" s="312"/>
      <c r="AF4586" s="465" t="s">
        <v>440</v>
      </c>
      <c r="AG4586" s="343">
        <v>30</v>
      </c>
      <c r="AH4586" s="343">
        <v>15</v>
      </c>
      <c r="AI4586" s="343"/>
      <c r="AJ4586" s="343"/>
      <c r="AK4586" s="343"/>
      <c r="AL4586" s="343"/>
      <c r="AM4586" s="343"/>
      <c r="AN4586" s="343"/>
      <c r="AO4586" s="343"/>
      <c r="AP4586" s="343"/>
      <c r="AQ4586" s="343"/>
      <c r="AR4586" s="343"/>
      <c r="AS4586" s="343"/>
      <c r="AT4586" s="343"/>
      <c r="AU4586" s="343"/>
      <c r="AV4586" s="343"/>
      <c r="AW4586" s="343"/>
      <c r="AX4586" s="343"/>
      <c r="AY4586" s="343"/>
      <c r="AZ4586" s="343"/>
      <c r="BA4586" s="343"/>
      <c r="BB4586" s="343"/>
      <c r="BC4586" s="343"/>
      <c r="BD4586" s="343"/>
      <c r="BE4586" s="475"/>
      <c r="BF4586" s="475"/>
      <c r="BG4586" s="475"/>
      <c r="BH4586" s="475"/>
      <c r="BI4586" s="475"/>
      <c r="BJ4586" s="475"/>
      <c r="BK4586" s="475"/>
      <c r="BL4586" s="475"/>
      <c r="BM4586" s="475"/>
      <c r="BN4586" s="475"/>
      <c r="BO4586" s="475"/>
      <c r="BP4586" s="306"/>
      <c r="BQ4586" s="496"/>
      <c r="BR4586" s="496"/>
      <c r="BS4586" s="496"/>
      <c r="BT4586" s="496"/>
      <c r="BU4586" s="496"/>
      <c r="BV4586" s="496"/>
    </row>
    <row r="4587" spans="1:74" s="52" customFormat="1" ht="12.75">
      <c r="A4587" s="45">
        <v>2670.0804681784898</v>
      </c>
      <c r="B4587" s="46" t="s">
        <v>364</v>
      </c>
      <c r="C4587" s="47" t="s">
        <v>402</v>
      </c>
      <c r="D4587" s="48">
        <f t="shared" si="53"/>
        <v>125.00141703276191</v>
      </c>
      <c r="E4587" s="49">
        <v>40.293779999999998</v>
      </c>
      <c r="F4587" s="49">
        <v>0.1038</v>
      </c>
      <c r="G4587" s="49">
        <v>11.803559999999999</v>
      </c>
      <c r="H4587" s="49">
        <v>0.37180000000000002</v>
      </c>
      <c r="I4587" s="49">
        <v>0.13850000000000001</v>
      </c>
      <c r="J4587" s="49">
        <v>47.811799999999998</v>
      </c>
      <c r="K4587" s="49">
        <v>0.2155</v>
      </c>
      <c r="L4587" s="49">
        <v>100.73873999999999</v>
      </c>
      <c r="M4587" s="47"/>
      <c r="N4587" s="50">
        <v>0.99106470711581851</v>
      </c>
      <c r="O4587" s="50">
        <v>2.0185372505633929E-3</v>
      </c>
      <c r="P4587" s="50">
        <v>0.24279123588100279</v>
      </c>
      <c r="Q4587" s="50">
        <v>7.3555860018212921E-3</v>
      </c>
      <c r="R4587" s="50">
        <v>2.885356715354385E-3</v>
      </c>
      <c r="S4587" s="50">
        <v>1.753103833953275</v>
      </c>
      <c r="T4587" s="50">
        <v>5.6789614652199248E-3</v>
      </c>
      <c r="U4587" s="50">
        <v>3.0048982183830555</v>
      </c>
      <c r="V4587" s="51">
        <v>87.835470934794074</v>
      </c>
      <c r="X4587" s="49">
        <v>0.26</v>
      </c>
      <c r="Y4587" s="49">
        <v>19.11</v>
      </c>
      <c r="Z4587" s="49">
        <v>0.67</v>
      </c>
      <c r="AA4587" s="49">
        <v>5.0999999999999996</v>
      </c>
      <c r="AB4587" s="49">
        <v>15.13</v>
      </c>
      <c r="AC4587" s="49">
        <v>0.24</v>
      </c>
      <c r="AD4587" s="49">
        <v>2.5099999999999998</v>
      </c>
      <c r="AE4587" s="312"/>
      <c r="AF4587" s="465" t="s">
        <v>440</v>
      </c>
      <c r="AG4587" s="343">
        <v>30</v>
      </c>
      <c r="AH4587" s="343">
        <v>15</v>
      </c>
      <c r="AI4587" s="343"/>
      <c r="AJ4587" s="343"/>
      <c r="AK4587" s="343"/>
      <c r="AL4587" s="343"/>
      <c r="AM4587" s="343"/>
      <c r="AN4587" s="343"/>
      <c r="AO4587" s="343"/>
      <c r="AP4587" s="343"/>
      <c r="AQ4587" s="343"/>
      <c r="AR4587" s="343"/>
      <c r="AS4587" s="343"/>
      <c r="AT4587" s="343"/>
      <c r="AU4587" s="343"/>
      <c r="AV4587" s="343"/>
      <c r="AW4587" s="343"/>
      <c r="AX4587" s="343"/>
      <c r="AY4587" s="343"/>
      <c r="AZ4587" s="343"/>
      <c r="BA4587" s="343"/>
      <c r="BB4587" s="343"/>
      <c r="BC4587" s="343"/>
      <c r="BD4587" s="343"/>
      <c r="BE4587" s="475"/>
      <c r="BF4587" s="475"/>
      <c r="BG4587" s="475"/>
      <c r="BH4587" s="475"/>
      <c r="BI4587" s="475"/>
      <c r="BJ4587" s="475"/>
      <c r="BK4587" s="475"/>
      <c r="BL4587" s="475"/>
      <c r="BM4587" s="475"/>
      <c r="BN4587" s="475"/>
      <c r="BO4587" s="475"/>
      <c r="BP4587" s="306"/>
      <c r="BQ4587" s="496"/>
      <c r="BR4587" s="496"/>
      <c r="BS4587" s="496"/>
      <c r="BT4587" s="496"/>
      <c r="BU4587" s="496"/>
      <c r="BV4587" s="496"/>
    </row>
    <row r="4588" spans="1:74" s="52" customFormat="1" ht="12.75">
      <c r="A4588" s="45">
        <v>2670.0804681784898</v>
      </c>
      <c r="B4588" s="46" t="s">
        <v>364</v>
      </c>
      <c r="C4588" s="47" t="s">
        <v>402</v>
      </c>
      <c r="D4588" s="48">
        <f t="shared" si="53"/>
        <v>130.00141703276191</v>
      </c>
      <c r="E4588" s="49">
        <v>40.304020000000001</v>
      </c>
      <c r="F4588" s="49">
        <v>0.12540000000000001</v>
      </c>
      <c r="G4588" s="49">
        <v>11.603669999999999</v>
      </c>
      <c r="H4588" s="49">
        <v>0.38690000000000002</v>
      </c>
      <c r="I4588" s="49">
        <v>0.14369999999999999</v>
      </c>
      <c r="J4588" s="49">
        <v>47.862099999999998</v>
      </c>
      <c r="K4588" s="49">
        <v>0.20949999999999999</v>
      </c>
      <c r="L4588" s="49">
        <v>100.63529000000001</v>
      </c>
      <c r="M4588" s="47"/>
      <c r="N4588" s="50">
        <v>0.99137963668239037</v>
      </c>
      <c r="O4588" s="50">
        <v>2.4387348247948202E-3</v>
      </c>
      <c r="P4588" s="50">
        <v>0.23869481856274277</v>
      </c>
      <c r="Q4588" s="50">
        <v>7.6548070914187498E-3</v>
      </c>
      <c r="R4588" s="50">
        <v>2.9938782539530584E-3</v>
      </c>
      <c r="S4588" s="50">
        <v>1.7550598204918226</v>
      </c>
      <c r="T4588" s="50">
        <v>5.5211977608981156E-3</v>
      </c>
      <c r="U4588" s="50">
        <v>3.0037428936680208</v>
      </c>
      <c r="V4588" s="51">
        <v>88.027873947622197</v>
      </c>
      <c r="X4588" s="49">
        <v>0.26</v>
      </c>
      <c r="Y4588" s="49">
        <v>16.72</v>
      </c>
      <c r="Z4588" s="49">
        <v>0.67</v>
      </c>
      <c r="AA4588" s="49">
        <v>4.9800000000000004</v>
      </c>
      <c r="AB4588" s="49">
        <v>14.61</v>
      </c>
      <c r="AC4588" s="49">
        <v>0.24</v>
      </c>
      <c r="AD4588" s="49">
        <v>2.59</v>
      </c>
      <c r="AE4588" s="312"/>
      <c r="AF4588" s="465" t="s">
        <v>440</v>
      </c>
      <c r="AG4588" s="343">
        <v>30</v>
      </c>
      <c r="AH4588" s="343">
        <v>15</v>
      </c>
      <c r="AI4588" s="343"/>
      <c r="AJ4588" s="343"/>
      <c r="AK4588" s="343"/>
      <c r="AL4588" s="343"/>
      <c r="AM4588" s="343"/>
      <c r="AN4588" s="343"/>
      <c r="AO4588" s="343"/>
      <c r="AP4588" s="343"/>
      <c r="AQ4588" s="343"/>
      <c r="AR4588" s="343"/>
      <c r="AS4588" s="343"/>
      <c r="AT4588" s="343"/>
      <c r="AU4588" s="343"/>
      <c r="AV4588" s="343"/>
      <c r="AW4588" s="343"/>
      <c r="AX4588" s="343"/>
      <c r="AY4588" s="343"/>
      <c r="AZ4588" s="343"/>
      <c r="BA4588" s="343"/>
      <c r="BB4588" s="343"/>
      <c r="BC4588" s="343"/>
      <c r="BD4588" s="343"/>
      <c r="BE4588" s="475"/>
      <c r="BF4588" s="475"/>
      <c r="BG4588" s="475"/>
      <c r="BH4588" s="475"/>
      <c r="BI4588" s="475"/>
      <c r="BJ4588" s="475"/>
      <c r="BK4588" s="475"/>
      <c r="BL4588" s="475"/>
      <c r="BM4588" s="475"/>
      <c r="BN4588" s="475"/>
      <c r="BO4588" s="475"/>
      <c r="BP4588" s="306"/>
      <c r="BQ4588" s="496"/>
      <c r="BR4588" s="496"/>
      <c r="BS4588" s="496"/>
      <c r="BT4588" s="496"/>
      <c r="BU4588" s="496"/>
      <c r="BV4588" s="496"/>
    </row>
    <row r="4589" spans="1:74" s="52" customFormat="1" ht="12.75">
      <c r="A4589" s="45">
        <v>2670.0804681784898</v>
      </c>
      <c r="B4589" s="46" t="s">
        <v>364</v>
      </c>
      <c r="C4589" s="47" t="s">
        <v>402</v>
      </c>
      <c r="D4589" s="48">
        <f t="shared" si="53"/>
        <v>135.00141703276191</v>
      </c>
      <c r="E4589" s="49">
        <v>40.181139999999999</v>
      </c>
      <c r="F4589" s="49">
        <v>8.6800000000000002E-2</v>
      </c>
      <c r="G4589" s="49">
        <v>11.773580000000001</v>
      </c>
      <c r="H4589" s="49">
        <v>0.36699999999999999</v>
      </c>
      <c r="I4589" s="49">
        <v>0.1283</v>
      </c>
      <c r="J4589" s="49">
        <v>47.902329999999999</v>
      </c>
      <c r="K4589" s="49">
        <v>0.2122</v>
      </c>
      <c r="L4589" s="49">
        <v>100.65134999999999</v>
      </c>
      <c r="M4589" s="47"/>
      <c r="N4589" s="50">
        <v>0.98933905641852582</v>
      </c>
      <c r="O4589" s="50">
        <v>1.6897328227284984E-3</v>
      </c>
      <c r="P4589" s="50">
        <v>0.24243059821319626</v>
      </c>
      <c r="Q4589" s="50">
        <v>7.2683002020497789E-3</v>
      </c>
      <c r="R4589" s="50">
        <v>2.6756869199114626E-3</v>
      </c>
      <c r="S4589" s="50">
        <v>1.7582801931639429</v>
      </c>
      <c r="T4589" s="50">
        <v>5.5979101956626339E-3</v>
      </c>
      <c r="U4589" s="50">
        <v>3.0072814779360173</v>
      </c>
      <c r="V4589" s="51">
        <v>87.882776498330117</v>
      </c>
      <c r="X4589" s="49">
        <v>0.26</v>
      </c>
      <c r="Y4589" s="49">
        <v>22.62</v>
      </c>
      <c r="Z4589" s="49">
        <v>0.67</v>
      </c>
      <c r="AA4589" s="49">
        <v>5.32</v>
      </c>
      <c r="AB4589" s="49">
        <v>16.12</v>
      </c>
      <c r="AC4589" s="49">
        <v>0.24</v>
      </c>
      <c r="AD4589" s="49">
        <v>2.57</v>
      </c>
      <c r="AE4589" s="312"/>
      <c r="AF4589" s="465" t="s">
        <v>440</v>
      </c>
      <c r="AG4589" s="343">
        <v>30</v>
      </c>
      <c r="AH4589" s="343">
        <v>15</v>
      </c>
      <c r="AI4589" s="343"/>
      <c r="AJ4589" s="343"/>
      <c r="AK4589" s="343"/>
      <c r="AL4589" s="343"/>
      <c r="AM4589" s="343"/>
      <c r="AN4589" s="343"/>
      <c r="AO4589" s="343"/>
      <c r="AP4589" s="343"/>
      <c r="AQ4589" s="343"/>
      <c r="AR4589" s="343"/>
      <c r="AS4589" s="343"/>
      <c r="AT4589" s="343"/>
      <c r="AU4589" s="343"/>
      <c r="AV4589" s="343"/>
      <c r="AW4589" s="343"/>
      <c r="AX4589" s="343"/>
      <c r="AY4589" s="343"/>
      <c r="AZ4589" s="343"/>
      <c r="BA4589" s="343"/>
      <c r="BB4589" s="343"/>
      <c r="BC4589" s="343"/>
      <c r="BD4589" s="343"/>
      <c r="BE4589" s="475"/>
      <c r="BF4589" s="475"/>
      <c r="BG4589" s="475"/>
      <c r="BH4589" s="475"/>
      <c r="BI4589" s="475"/>
      <c r="BJ4589" s="475"/>
      <c r="BK4589" s="475"/>
      <c r="BL4589" s="475"/>
      <c r="BM4589" s="475"/>
      <c r="BN4589" s="475"/>
      <c r="BO4589" s="475"/>
      <c r="BP4589" s="306"/>
      <c r="BQ4589" s="496"/>
      <c r="BR4589" s="496"/>
      <c r="BS4589" s="496"/>
      <c r="BT4589" s="496"/>
      <c r="BU4589" s="496"/>
      <c r="BV4589" s="496"/>
    </row>
    <row r="4590" spans="1:74" s="52" customFormat="1" ht="12.75">
      <c r="A4590" s="45">
        <v>2670.0804681784898</v>
      </c>
      <c r="B4590" s="46" t="s">
        <v>364</v>
      </c>
      <c r="C4590" s="47" t="s">
        <v>402</v>
      </c>
      <c r="D4590" s="48">
        <f t="shared" si="53"/>
        <v>140.00141703276191</v>
      </c>
      <c r="E4590" s="49">
        <v>40.31427</v>
      </c>
      <c r="F4590" s="49">
        <v>0.1128</v>
      </c>
      <c r="G4590" s="49">
        <v>11.703609999999999</v>
      </c>
      <c r="H4590" s="49">
        <v>0.3619</v>
      </c>
      <c r="I4590" s="49">
        <v>0.1489</v>
      </c>
      <c r="J4590" s="49">
        <v>47.701149999999998</v>
      </c>
      <c r="K4590" s="49">
        <v>0.2109</v>
      </c>
      <c r="L4590" s="49">
        <v>100.55352999999998</v>
      </c>
      <c r="M4590" s="47"/>
      <c r="N4590" s="50">
        <v>0.99273029787399625</v>
      </c>
      <c r="O4590" s="50">
        <v>2.1961246732699179E-3</v>
      </c>
      <c r="P4590" s="50">
        <v>0.24101735267632721</v>
      </c>
      <c r="Q4590" s="50">
        <v>7.1681147986331064E-3</v>
      </c>
      <c r="R4590" s="50">
        <v>3.1056528846606516E-3</v>
      </c>
      <c r="S4590" s="50">
        <v>1.7510956589853657</v>
      </c>
      <c r="T4590" s="50">
        <v>5.5642508872110552E-3</v>
      </c>
      <c r="U4590" s="50">
        <v>3.0028774527794639</v>
      </c>
      <c r="V4590" s="51">
        <v>87.901421693175635</v>
      </c>
      <c r="X4590" s="49">
        <v>0.25</v>
      </c>
      <c r="Y4590" s="49">
        <v>18.75</v>
      </c>
      <c r="Z4590" s="49">
        <v>0.67</v>
      </c>
      <c r="AA4590" s="49">
        <v>5.31</v>
      </c>
      <c r="AB4590" s="49">
        <v>14.4</v>
      </c>
      <c r="AC4590" s="49">
        <v>0.24</v>
      </c>
      <c r="AD4590" s="49">
        <v>2.56</v>
      </c>
      <c r="AE4590" s="312"/>
      <c r="AF4590" s="465" t="s">
        <v>440</v>
      </c>
      <c r="AG4590" s="343">
        <v>30</v>
      </c>
      <c r="AH4590" s="343">
        <v>15</v>
      </c>
      <c r="AI4590" s="343"/>
      <c r="AJ4590" s="343"/>
      <c r="AK4590" s="343"/>
      <c r="AL4590" s="343"/>
      <c r="AM4590" s="343"/>
      <c r="AN4590" s="343"/>
      <c r="AO4590" s="343"/>
      <c r="AP4590" s="343"/>
      <c r="AQ4590" s="343"/>
      <c r="AR4590" s="343"/>
      <c r="AS4590" s="343"/>
      <c r="AT4590" s="343"/>
      <c r="AU4590" s="343"/>
      <c r="AV4590" s="343"/>
      <c r="AW4590" s="343"/>
      <c r="AX4590" s="343"/>
      <c r="AY4590" s="343"/>
      <c r="AZ4590" s="343"/>
      <c r="BA4590" s="343"/>
      <c r="BB4590" s="343"/>
      <c r="BC4590" s="343"/>
      <c r="BD4590" s="343"/>
      <c r="BE4590" s="475"/>
      <c r="BF4590" s="475"/>
      <c r="BG4590" s="475"/>
      <c r="BH4590" s="475"/>
      <c r="BI4590" s="475"/>
      <c r="BJ4590" s="475"/>
      <c r="BK4590" s="475"/>
      <c r="BL4590" s="475"/>
      <c r="BM4590" s="475"/>
      <c r="BN4590" s="475"/>
      <c r="BO4590" s="475"/>
      <c r="BP4590" s="306"/>
      <c r="BQ4590" s="496"/>
      <c r="BR4590" s="496"/>
      <c r="BS4590" s="496"/>
      <c r="BT4590" s="496"/>
      <c r="BU4590" s="496"/>
      <c r="BV4590" s="496"/>
    </row>
    <row r="4591" spans="1:74" s="52" customFormat="1" ht="12.75">
      <c r="A4591" s="45">
        <v>2670.0804681784898</v>
      </c>
      <c r="B4591" s="46" t="s">
        <v>364</v>
      </c>
      <c r="C4591" s="47" t="s">
        <v>402</v>
      </c>
      <c r="D4591" s="48">
        <f t="shared" si="53"/>
        <v>145.00141703276191</v>
      </c>
      <c r="E4591" s="49">
        <v>40.355220000000003</v>
      </c>
      <c r="F4591" s="49">
        <v>9.0300000000000005E-2</v>
      </c>
      <c r="G4591" s="49">
        <v>11.683630000000001</v>
      </c>
      <c r="H4591" s="49">
        <v>0.36620000000000003</v>
      </c>
      <c r="I4591" s="49">
        <v>0.14749999999999999</v>
      </c>
      <c r="J4591" s="49">
        <v>47.63073</v>
      </c>
      <c r="K4591" s="49">
        <v>0.2114</v>
      </c>
      <c r="L4591" s="49">
        <v>100.48498000000001</v>
      </c>
      <c r="M4591" s="47"/>
      <c r="N4591" s="50">
        <v>0.99429170642801412</v>
      </c>
      <c r="O4591" s="50">
        <v>1.7590462689072741E-3</v>
      </c>
      <c r="P4591" s="50">
        <v>0.24073979526016659</v>
      </c>
      <c r="Q4591" s="50">
        <v>7.2573209520870206E-3</v>
      </c>
      <c r="R4591" s="50">
        <v>3.078164726617537E-3</v>
      </c>
      <c r="S4591" s="50">
        <v>1.749483620939059</v>
      </c>
      <c r="T4591" s="50">
        <v>5.5805464593198769E-3</v>
      </c>
      <c r="U4591" s="50">
        <v>3.0021902010341712</v>
      </c>
      <c r="V4591" s="51">
        <v>87.903880875850973</v>
      </c>
      <c r="X4591" s="49">
        <v>0.25</v>
      </c>
      <c r="Y4591" s="49">
        <v>22.4</v>
      </c>
      <c r="Z4591" s="49">
        <v>0.67</v>
      </c>
      <c r="AA4591" s="49">
        <v>5.2</v>
      </c>
      <c r="AB4591" s="49">
        <v>14.42</v>
      </c>
      <c r="AC4591" s="49">
        <v>0.24</v>
      </c>
      <c r="AD4591" s="49">
        <v>2.56</v>
      </c>
      <c r="AE4591" s="312"/>
      <c r="AF4591" s="465" t="s">
        <v>440</v>
      </c>
      <c r="AG4591" s="343">
        <v>30</v>
      </c>
      <c r="AH4591" s="343">
        <v>15</v>
      </c>
      <c r="AI4591" s="343"/>
      <c r="AJ4591" s="343"/>
      <c r="AK4591" s="343"/>
      <c r="AL4591" s="343"/>
      <c r="AM4591" s="343"/>
      <c r="AN4591" s="343"/>
      <c r="AO4591" s="343"/>
      <c r="AP4591" s="343"/>
      <c r="AQ4591" s="343"/>
      <c r="AR4591" s="343"/>
      <c r="AS4591" s="343"/>
      <c r="AT4591" s="343"/>
      <c r="AU4591" s="343"/>
      <c r="AV4591" s="343"/>
      <c r="AW4591" s="343"/>
      <c r="AX4591" s="343"/>
      <c r="AY4591" s="343"/>
      <c r="AZ4591" s="343"/>
      <c r="BA4591" s="343"/>
      <c r="BB4591" s="343"/>
      <c r="BC4591" s="343"/>
      <c r="BD4591" s="343"/>
      <c r="BE4591" s="475"/>
      <c r="BF4591" s="475"/>
      <c r="BG4591" s="475"/>
      <c r="BH4591" s="475"/>
      <c r="BI4591" s="475"/>
      <c r="BJ4591" s="475"/>
      <c r="BK4591" s="475"/>
      <c r="BL4591" s="475"/>
      <c r="BM4591" s="475"/>
      <c r="BN4591" s="475"/>
      <c r="BO4591" s="475"/>
      <c r="BP4591" s="306"/>
      <c r="BQ4591" s="496"/>
      <c r="BR4591" s="496"/>
      <c r="BS4591" s="496"/>
      <c r="BT4591" s="496"/>
      <c r="BU4591" s="496"/>
      <c r="BV4591" s="496"/>
    </row>
    <row r="4592" spans="1:74" s="52" customFormat="1" ht="12.75">
      <c r="A4592" s="45">
        <v>2670.0804681784898</v>
      </c>
      <c r="B4592" s="46" t="s">
        <v>364</v>
      </c>
      <c r="C4592" s="47" t="s">
        <v>402</v>
      </c>
      <c r="D4592" s="48">
        <f t="shared" si="53"/>
        <v>150.00141703276191</v>
      </c>
      <c r="E4592" s="49">
        <v>40.201619999999998</v>
      </c>
      <c r="F4592" s="49">
        <v>7.1400000000000005E-2</v>
      </c>
      <c r="G4592" s="49">
        <v>11.843540000000001</v>
      </c>
      <c r="H4592" s="49">
        <v>0.3896</v>
      </c>
      <c r="I4592" s="49">
        <v>0.1265</v>
      </c>
      <c r="J4592" s="49">
        <v>47.801740000000002</v>
      </c>
      <c r="K4592" s="49">
        <v>0.2117</v>
      </c>
      <c r="L4592" s="49">
        <v>100.64609999999999</v>
      </c>
      <c r="M4592" s="47"/>
      <c r="N4592" s="50">
        <v>0.99027548549751143</v>
      </c>
      <c r="O4592" s="50">
        <v>1.3905483715517658E-3</v>
      </c>
      <c r="P4592" s="50">
        <v>0.24397762488083963</v>
      </c>
      <c r="Q4592" s="50">
        <v>7.7192536987660048E-3</v>
      </c>
      <c r="R4592" s="50">
        <v>2.6392998842121431E-3</v>
      </c>
      <c r="S4592" s="50">
        <v>1.7553540470863047</v>
      </c>
      <c r="T4592" s="50">
        <v>5.5871583401992005E-3</v>
      </c>
      <c r="U4592" s="50">
        <v>3.006943417759385</v>
      </c>
      <c r="V4592" s="51">
        <v>87.797040966154967</v>
      </c>
      <c r="X4592" s="49">
        <v>0.26</v>
      </c>
      <c r="Y4592" s="49">
        <v>27.77</v>
      </c>
      <c r="Z4592" s="49">
        <v>0.67</v>
      </c>
      <c r="AA4592" s="49">
        <v>4.97</v>
      </c>
      <c r="AB4592" s="49">
        <v>16.5</v>
      </c>
      <c r="AC4592" s="49">
        <v>0.24</v>
      </c>
      <c r="AD4592" s="49">
        <v>2.5499999999999998</v>
      </c>
      <c r="AE4592" s="312"/>
      <c r="AF4592" s="465" t="s">
        <v>440</v>
      </c>
      <c r="AG4592" s="343">
        <v>30</v>
      </c>
      <c r="AH4592" s="343">
        <v>15</v>
      </c>
      <c r="AI4592" s="343"/>
      <c r="AJ4592" s="343"/>
      <c r="AK4592" s="343"/>
      <c r="AL4592" s="343"/>
      <c r="AM4592" s="343"/>
      <c r="AN4592" s="343"/>
      <c r="AO4592" s="343"/>
      <c r="AP4592" s="343"/>
      <c r="AQ4592" s="343"/>
      <c r="AR4592" s="343"/>
      <c r="AS4592" s="343"/>
      <c r="AT4592" s="343"/>
      <c r="AU4592" s="343"/>
      <c r="AV4592" s="343"/>
      <c r="AW4592" s="343"/>
      <c r="AX4592" s="343"/>
      <c r="AY4592" s="343"/>
      <c r="AZ4592" s="343"/>
      <c r="BA4592" s="343"/>
      <c r="BB4592" s="343"/>
      <c r="BC4592" s="343"/>
      <c r="BD4592" s="343"/>
      <c r="BE4592" s="475"/>
      <c r="BF4592" s="475"/>
      <c r="BG4592" s="475"/>
      <c r="BH4592" s="475"/>
      <c r="BI4592" s="475"/>
      <c r="BJ4592" s="475"/>
      <c r="BK4592" s="475"/>
      <c r="BL4592" s="475"/>
      <c r="BM4592" s="475"/>
      <c r="BN4592" s="475"/>
      <c r="BO4592" s="475"/>
      <c r="BP4592" s="306"/>
      <c r="BQ4592" s="496"/>
      <c r="BR4592" s="496"/>
      <c r="BS4592" s="496"/>
      <c r="BT4592" s="496"/>
      <c r="BU4592" s="496"/>
      <c r="BV4592" s="496"/>
    </row>
    <row r="4593" spans="1:74" s="52" customFormat="1" ht="12.75">
      <c r="A4593" s="45">
        <v>2670.0804681784898</v>
      </c>
      <c r="B4593" s="46" t="s">
        <v>364</v>
      </c>
      <c r="C4593" s="47" t="s">
        <v>402</v>
      </c>
      <c r="D4593" s="48">
        <f t="shared" si="53"/>
        <v>155.00141703276191</v>
      </c>
      <c r="E4593" s="49">
        <v>40.375700000000002</v>
      </c>
      <c r="F4593" s="49">
        <v>9.98E-2</v>
      </c>
      <c r="G4593" s="49">
        <v>11.733599999999999</v>
      </c>
      <c r="H4593" s="49">
        <v>0.35680000000000001</v>
      </c>
      <c r="I4593" s="49">
        <v>0.14860000000000001</v>
      </c>
      <c r="J4593" s="49">
        <v>47.68103</v>
      </c>
      <c r="K4593" s="49">
        <v>0.217</v>
      </c>
      <c r="L4593" s="49">
        <v>100.61253000000001</v>
      </c>
      <c r="M4593" s="47"/>
      <c r="N4593" s="50">
        <v>0.99369677180105498</v>
      </c>
      <c r="O4593" s="50">
        <v>1.9419577207672085E-3</v>
      </c>
      <c r="P4593" s="50">
        <v>0.24150219761603395</v>
      </c>
      <c r="Q4593" s="50">
        <v>7.0632170504885076E-3</v>
      </c>
      <c r="R4593" s="50">
        <v>3.0976929172017429E-3</v>
      </c>
      <c r="S4593" s="50">
        <v>1.7493954316202844</v>
      </c>
      <c r="T4593" s="50">
        <v>5.7220440315804439E-3</v>
      </c>
      <c r="U4593" s="50">
        <v>3.0024193127574117</v>
      </c>
      <c r="V4593" s="51">
        <v>87.869682796866314</v>
      </c>
      <c r="X4593" s="49">
        <v>0.25</v>
      </c>
      <c r="Y4593" s="49">
        <v>20.309999999999999</v>
      </c>
      <c r="Z4593" s="49">
        <v>0.67</v>
      </c>
      <c r="AA4593" s="49">
        <v>5.39</v>
      </c>
      <c r="AB4593" s="49">
        <v>13.77</v>
      </c>
      <c r="AC4593" s="49">
        <v>0.24</v>
      </c>
      <c r="AD4593" s="49">
        <v>2.5099999999999998</v>
      </c>
      <c r="AE4593" s="312"/>
      <c r="AF4593" s="465" t="s">
        <v>440</v>
      </c>
      <c r="AG4593" s="343">
        <v>30</v>
      </c>
      <c r="AH4593" s="343">
        <v>15</v>
      </c>
      <c r="AI4593" s="343"/>
      <c r="AJ4593" s="343"/>
      <c r="AK4593" s="343"/>
      <c r="AL4593" s="343"/>
      <c r="AM4593" s="343"/>
      <c r="AN4593" s="343"/>
      <c r="AO4593" s="343"/>
      <c r="AP4593" s="343"/>
      <c r="AQ4593" s="343"/>
      <c r="AR4593" s="343"/>
      <c r="AS4593" s="343"/>
      <c r="AT4593" s="343"/>
      <c r="AU4593" s="343"/>
      <c r="AV4593" s="343"/>
      <c r="AW4593" s="343"/>
      <c r="AX4593" s="343"/>
      <c r="AY4593" s="343"/>
      <c r="AZ4593" s="343"/>
      <c r="BA4593" s="343"/>
      <c r="BB4593" s="343"/>
      <c r="BC4593" s="343"/>
      <c r="BD4593" s="343"/>
      <c r="BE4593" s="475"/>
      <c r="BF4593" s="475"/>
      <c r="BG4593" s="475"/>
      <c r="BH4593" s="475"/>
      <c r="BI4593" s="475"/>
      <c r="BJ4593" s="475"/>
      <c r="BK4593" s="475"/>
      <c r="BL4593" s="475"/>
      <c r="BM4593" s="475"/>
      <c r="BN4593" s="475"/>
      <c r="BO4593" s="475"/>
      <c r="BP4593" s="306"/>
      <c r="BQ4593" s="496"/>
      <c r="BR4593" s="496"/>
      <c r="BS4593" s="496"/>
      <c r="BT4593" s="496"/>
      <c r="BU4593" s="496"/>
      <c r="BV4593" s="496"/>
    </row>
    <row r="4594" spans="1:74" s="52" customFormat="1" ht="12.75">
      <c r="A4594" s="45">
        <v>2670.0804681784898</v>
      </c>
      <c r="B4594" s="46" t="s">
        <v>364</v>
      </c>
      <c r="C4594" s="47" t="s">
        <v>402</v>
      </c>
      <c r="D4594" s="48">
        <f t="shared" si="53"/>
        <v>160.00141703276191</v>
      </c>
      <c r="E4594" s="49">
        <v>40.3245</v>
      </c>
      <c r="F4594" s="49">
        <v>0.10199999999999999</v>
      </c>
      <c r="G4594" s="49">
        <v>11.703609999999999</v>
      </c>
      <c r="H4594" s="49">
        <v>0.3795</v>
      </c>
      <c r="I4594" s="49">
        <v>0.1454</v>
      </c>
      <c r="J4594" s="49">
        <v>47.791679999999999</v>
      </c>
      <c r="K4594" s="49">
        <v>0.20449999999999999</v>
      </c>
      <c r="L4594" s="49">
        <v>100.65118999999999</v>
      </c>
      <c r="M4594" s="47"/>
      <c r="N4594" s="50">
        <v>0.99216290632065718</v>
      </c>
      <c r="O4594" s="50">
        <v>1.9842188993632074E-3</v>
      </c>
      <c r="P4594" s="50">
        <v>0.24081849083636658</v>
      </c>
      <c r="Q4594" s="50">
        <v>7.5105141329559104E-3</v>
      </c>
      <c r="R4594" s="50">
        <v>3.0301500915894735E-3</v>
      </c>
      <c r="S4594" s="50">
        <v>1.7529714299315158</v>
      </c>
      <c r="T4594" s="50">
        <v>5.39094566816833E-3</v>
      </c>
      <c r="U4594" s="50">
        <v>3.0038686558806167</v>
      </c>
      <c r="V4594" s="51">
        <v>87.921571459062321</v>
      </c>
      <c r="X4594" s="49">
        <v>0.25</v>
      </c>
      <c r="Y4594" s="49">
        <v>20.02</v>
      </c>
      <c r="Z4594" s="49">
        <v>0.67</v>
      </c>
      <c r="AA4594" s="49">
        <v>5.0599999999999996</v>
      </c>
      <c r="AB4594" s="49">
        <v>14.3</v>
      </c>
      <c r="AC4594" s="49">
        <v>0.24</v>
      </c>
      <c r="AD4594" s="49">
        <v>2.62</v>
      </c>
      <c r="AE4594" s="312"/>
      <c r="AF4594" s="465" t="s">
        <v>440</v>
      </c>
      <c r="AG4594" s="343">
        <v>30</v>
      </c>
      <c r="AH4594" s="343">
        <v>15</v>
      </c>
      <c r="AI4594" s="343"/>
      <c r="AJ4594" s="343"/>
      <c r="AK4594" s="343"/>
      <c r="AL4594" s="343"/>
      <c r="AM4594" s="343"/>
      <c r="AN4594" s="343"/>
      <c r="AO4594" s="343"/>
      <c r="AP4594" s="343"/>
      <c r="AQ4594" s="343"/>
      <c r="AR4594" s="343"/>
      <c r="AS4594" s="343"/>
      <c r="AT4594" s="343"/>
      <c r="AU4594" s="343"/>
      <c r="AV4594" s="343"/>
      <c r="AW4594" s="343"/>
      <c r="AX4594" s="343"/>
      <c r="AY4594" s="343"/>
      <c r="AZ4594" s="343"/>
      <c r="BA4594" s="343"/>
      <c r="BB4594" s="343"/>
      <c r="BC4594" s="343"/>
      <c r="BD4594" s="343"/>
      <c r="BE4594" s="475"/>
      <c r="BF4594" s="475"/>
      <c r="BG4594" s="475"/>
      <c r="BH4594" s="475"/>
      <c r="BI4594" s="475"/>
      <c r="BJ4594" s="475"/>
      <c r="BK4594" s="475"/>
      <c r="BL4594" s="475"/>
      <c r="BM4594" s="475"/>
      <c r="BN4594" s="475"/>
      <c r="BO4594" s="475"/>
      <c r="BP4594" s="306"/>
      <c r="BQ4594" s="496"/>
      <c r="BR4594" s="496"/>
      <c r="BS4594" s="496"/>
      <c r="BT4594" s="496"/>
      <c r="BU4594" s="496"/>
      <c r="BV4594" s="496"/>
    </row>
    <row r="4595" spans="1:74" s="52" customFormat="1" ht="12.75">
      <c r="A4595" s="45">
        <v>2670.0804681784898</v>
      </c>
      <c r="B4595" s="46" t="s">
        <v>364</v>
      </c>
      <c r="C4595" s="47" t="s">
        <v>402</v>
      </c>
      <c r="D4595" s="48">
        <f t="shared" si="53"/>
        <v>165.00141703276191</v>
      </c>
      <c r="E4595" s="49">
        <v>40.263060000000003</v>
      </c>
      <c r="F4595" s="49">
        <v>9.3299989999999999E-2</v>
      </c>
      <c r="G4595" s="49">
        <v>11.643649999999999</v>
      </c>
      <c r="H4595" s="49">
        <v>0.3931</v>
      </c>
      <c r="I4595" s="49">
        <v>0.1623</v>
      </c>
      <c r="J4595" s="49">
        <v>47.741379999999999</v>
      </c>
      <c r="K4595" s="49">
        <v>0.2109</v>
      </c>
      <c r="L4595" s="49">
        <v>100.50768999</v>
      </c>
      <c r="M4595" s="47"/>
      <c r="N4595" s="50">
        <v>0.99209465557352405</v>
      </c>
      <c r="O4595" s="50">
        <v>1.8176210517976917E-3</v>
      </c>
      <c r="P4595" s="50">
        <v>0.2399338198409417</v>
      </c>
      <c r="Q4595" s="50">
        <v>7.7910011423569826E-3</v>
      </c>
      <c r="R4595" s="50">
        <v>3.3872760457396389E-3</v>
      </c>
      <c r="S4595" s="50">
        <v>1.7536779679965675</v>
      </c>
      <c r="T4595" s="50">
        <v>5.5677606719523667E-3</v>
      </c>
      <c r="U4595" s="50">
        <v>3.0042701023228799</v>
      </c>
      <c r="V4595" s="51">
        <v>87.964867518103901</v>
      </c>
      <c r="X4595" s="49">
        <v>0.26</v>
      </c>
      <c r="Y4595" s="49">
        <v>22.06</v>
      </c>
      <c r="Z4595" s="49">
        <v>0.67</v>
      </c>
      <c r="AA4595" s="49">
        <v>4.87</v>
      </c>
      <c r="AB4595" s="49">
        <v>12.56</v>
      </c>
      <c r="AC4595" s="49">
        <v>0.24</v>
      </c>
      <c r="AD4595" s="49">
        <v>2.6</v>
      </c>
      <c r="AE4595" s="312"/>
      <c r="AF4595" s="465" t="s">
        <v>440</v>
      </c>
      <c r="AG4595" s="343">
        <v>30</v>
      </c>
      <c r="AH4595" s="343">
        <v>15</v>
      </c>
      <c r="AI4595" s="343"/>
      <c r="AJ4595" s="343"/>
      <c r="AK4595" s="343"/>
      <c r="AL4595" s="343"/>
      <c r="AM4595" s="343"/>
      <c r="AN4595" s="343"/>
      <c r="AO4595" s="343"/>
      <c r="AP4595" s="343"/>
      <c r="AQ4595" s="343"/>
      <c r="AR4595" s="343"/>
      <c r="AS4595" s="343"/>
      <c r="AT4595" s="343"/>
      <c r="AU4595" s="343"/>
      <c r="AV4595" s="343"/>
      <c r="AW4595" s="343"/>
      <c r="AX4595" s="343"/>
      <c r="AY4595" s="343"/>
      <c r="AZ4595" s="343"/>
      <c r="BA4595" s="343"/>
      <c r="BB4595" s="343"/>
      <c r="BC4595" s="343"/>
      <c r="BD4595" s="343"/>
      <c r="BE4595" s="475"/>
      <c r="BF4595" s="475"/>
      <c r="BG4595" s="475"/>
      <c r="BH4595" s="475"/>
      <c r="BI4595" s="475"/>
      <c r="BJ4595" s="475"/>
      <c r="BK4595" s="475"/>
      <c r="BL4595" s="475"/>
      <c r="BM4595" s="475"/>
      <c r="BN4595" s="475"/>
      <c r="BO4595" s="475"/>
      <c r="BP4595" s="306"/>
      <c r="BQ4595" s="496"/>
      <c r="BR4595" s="496"/>
      <c r="BS4595" s="496"/>
      <c r="BT4595" s="496"/>
      <c r="BU4595" s="496"/>
      <c r="BV4595" s="496"/>
    </row>
    <row r="4596" spans="1:74" s="52" customFormat="1" ht="12.75">
      <c r="A4596" s="45">
        <v>2670.0804681784898</v>
      </c>
      <c r="B4596" s="46" t="s">
        <v>364</v>
      </c>
      <c r="C4596" s="47" t="s">
        <v>402</v>
      </c>
      <c r="D4596" s="48">
        <f t="shared" si="53"/>
        <v>170.00141703276191</v>
      </c>
      <c r="E4596" s="49">
        <v>40.160670000000003</v>
      </c>
      <c r="F4596" s="49">
        <v>8.6800000000000002E-2</v>
      </c>
      <c r="G4596" s="49">
        <v>11.763579999999999</v>
      </c>
      <c r="H4596" s="49">
        <v>0.36009999999999998</v>
      </c>
      <c r="I4596" s="49">
        <v>0.18140000000000001</v>
      </c>
      <c r="J4596" s="49">
        <v>47.882210000000001</v>
      </c>
      <c r="K4596" s="49">
        <v>0.2152</v>
      </c>
      <c r="L4596" s="49">
        <v>100.64995999999999</v>
      </c>
      <c r="M4596" s="47"/>
      <c r="N4596" s="50">
        <v>0.98905821664249127</v>
      </c>
      <c r="O4596" s="50">
        <v>1.6901141817541978E-3</v>
      </c>
      <c r="P4596" s="50">
        <v>0.24227935567517325</v>
      </c>
      <c r="Q4596" s="50">
        <v>7.133257791699734E-3</v>
      </c>
      <c r="R4596" s="50">
        <v>3.7839372662896035E-3</v>
      </c>
      <c r="S4596" s="50">
        <v>1.7579383409274505</v>
      </c>
      <c r="T4596" s="50">
        <v>5.6783325091420075E-3</v>
      </c>
      <c r="U4596" s="50">
        <v>3.0075615549940005</v>
      </c>
      <c r="V4596" s="51">
        <v>87.887350657546648</v>
      </c>
      <c r="X4596" s="49">
        <v>0.26</v>
      </c>
      <c r="Y4596" s="49">
        <v>22.88</v>
      </c>
      <c r="Z4596" s="49">
        <v>0.67</v>
      </c>
      <c r="AA4596" s="49">
        <v>5.3</v>
      </c>
      <c r="AB4596" s="49">
        <v>11.5</v>
      </c>
      <c r="AC4596" s="49">
        <v>0.24</v>
      </c>
      <c r="AD4596" s="49">
        <v>2.54</v>
      </c>
      <c r="AE4596" s="312"/>
      <c r="AF4596" s="465" t="s">
        <v>440</v>
      </c>
      <c r="AG4596" s="343">
        <v>30</v>
      </c>
      <c r="AH4596" s="343">
        <v>15</v>
      </c>
      <c r="AI4596" s="343"/>
      <c r="AJ4596" s="343"/>
      <c r="AK4596" s="343"/>
      <c r="AL4596" s="343"/>
      <c r="AM4596" s="343"/>
      <c r="AN4596" s="343"/>
      <c r="AO4596" s="343"/>
      <c r="AP4596" s="343"/>
      <c r="AQ4596" s="343"/>
      <c r="AR4596" s="343"/>
      <c r="AS4596" s="343"/>
      <c r="AT4596" s="343"/>
      <c r="AU4596" s="343"/>
      <c r="AV4596" s="343"/>
      <c r="AW4596" s="343"/>
      <c r="AX4596" s="343"/>
      <c r="AY4596" s="343"/>
      <c r="AZ4596" s="343"/>
      <c r="BA4596" s="343"/>
      <c r="BB4596" s="343"/>
      <c r="BC4596" s="343"/>
      <c r="BD4596" s="343"/>
      <c r="BE4596" s="475"/>
      <c r="BF4596" s="475"/>
      <c r="BG4596" s="475"/>
      <c r="BH4596" s="475"/>
      <c r="BI4596" s="475"/>
      <c r="BJ4596" s="475"/>
      <c r="BK4596" s="475"/>
      <c r="BL4596" s="475"/>
      <c r="BM4596" s="475"/>
      <c r="BN4596" s="475"/>
      <c r="BO4596" s="475"/>
      <c r="BP4596" s="306"/>
      <c r="BQ4596" s="496"/>
      <c r="BR4596" s="496"/>
      <c r="BS4596" s="496"/>
      <c r="BT4596" s="496"/>
      <c r="BU4596" s="496"/>
      <c r="BV4596" s="496"/>
    </row>
    <row r="4597" spans="1:74" s="52" customFormat="1" ht="12.75">
      <c r="A4597" s="45">
        <v>2670.0804681784898</v>
      </c>
      <c r="B4597" s="46" t="s">
        <v>364</v>
      </c>
      <c r="C4597" s="47" t="s">
        <v>402</v>
      </c>
      <c r="D4597" s="48">
        <f t="shared" si="53"/>
        <v>175.00141703276191</v>
      </c>
      <c r="E4597" s="49">
        <v>40.437139999999999</v>
      </c>
      <c r="F4597" s="49">
        <v>9.5500000000000002E-2</v>
      </c>
      <c r="G4597" s="49">
        <v>11.703609999999999</v>
      </c>
      <c r="H4597" s="49">
        <v>0.371</v>
      </c>
      <c r="I4597" s="49">
        <v>0.1482</v>
      </c>
      <c r="J4597" s="49">
        <v>47.761510000000001</v>
      </c>
      <c r="K4597" s="49">
        <v>0.21529999999999999</v>
      </c>
      <c r="L4597" s="49">
        <v>100.73226000000001</v>
      </c>
      <c r="M4597" s="47"/>
      <c r="N4597" s="50">
        <v>0.99388288070429787</v>
      </c>
      <c r="O4597" s="50">
        <v>1.8558102329918971E-3</v>
      </c>
      <c r="P4597" s="50">
        <v>0.24056398747284399</v>
      </c>
      <c r="Q4597" s="50">
        <v>7.334534917452392E-3</v>
      </c>
      <c r="R4597" s="50">
        <v>3.0852383518026579E-3</v>
      </c>
      <c r="S4597" s="50">
        <v>1.750013394461317</v>
      </c>
      <c r="T4597" s="50">
        <v>5.669652689011471E-3</v>
      </c>
      <c r="U4597" s="50">
        <v>3.0024054988297171</v>
      </c>
      <c r="V4597" s="51">
        <v>87.914863815085752</v>
      </c>
      <c r="X4597" s="49">
        <v>0.25</v>
      </c>
      <c r="Y4597" s="49">
        <v>21.26</v>
      </c>
      <c r="Z4597" s="49">
        <v>0.67</v>
      </c>
      <c r="AA4597" s="49">
        <v>5.22</v>
      </c>
      <c r="AB4597" s="49">
        <v>14.12</v>
      </c>
      <c r="AC4597" s="49">
        <v>0.24</v>
      </c>
      <c r="AD4597" s="49">
        <v>2.52</v>
      </c>
      <c r="AE4597" s="312"/>
      <c r="AF4597" s="465" t="s">
        <v>440</v>
      </c>
      <c r="AG4597" s="343">
        <v>30</v>
      </c>
      <c r="AH4597" s="343">
        <v>15</v>
      </c>
      <c r="AI4597" s="343"/>
      <c r="AJ4597" s="343"/>
      <c r="AK4597" s="343"/>
      <c r="AL4597" s="343"/>
      <c r="AM4597" s="343"/>
      <c r="AN4597" s="343"/>
      <c r="AO4597" s="343"/>
      <c r="AP4597" s="343"/>
      <c r="AQ4597" s="343"/>
      <c r="AR4597" s="343"/>
      <c r="AS4597" s="343"/>
      <c r="AT4597" s="343"/>
      <c r="AU4597" s="343"/>
      <c r="AV4597" s="343"/>
      <c r="AW4597" s="343"/>
      <c r="AX4597" s="343"/>
      <c r="AY4597" s="343"/>
      <c r="AZ4597" s="343"/>
      <c r="BA4597" s="343"/>
      <c r="BB4597" s="343"/>
      <c r="BC4597" s="343"/>
      <c r="BD4597" s="343"/>
      <c r="BE4597" s="475"/>
      <c r="BF4597" s="475"/>
      <c r="BG4597" s="475"/>
      <c r="BH4597" s="475"/>
      <c r="BI4597" s="475"/>
      <c r="BJ4597" s="475"/>
      <c r="BK4597" s="475"/>
      <c r="BL4597" s="475"/>
      <c r="BM4597" s="475"/>
      <c r="BN4597" s="475"/>
      <c r="BO4597" s="475"/>
      <c r="BP4597" s="306"/>
      <c r="BQ4597" s="496"/>
      <c r="BR4597" s="496"/>
      <c r="BS4597" s="496"/>
      <c r="BT4597" s="496"/>
      <c r="BU4597" s="496"/>
      <c r="BV4597" s="496"/>
    </row>
    <row r="4598" spans="1:74" s="52" customFormat="1" ht="12.75">
      <c r="A4598" s="45">
        <v>2670.0804681784898</v>
      </c>
      <c r="B4598" s="46" t="s">
        <v>364</v>
      </c>
      <c r="C4598" s="47" t="s">
        <v>402</v>
      </c>
      <c r="D4598" s="48">
        <f t="shared" si="53"/>
        <v>180.00141703276191</v>
      </c>
      <c r="E4598" s="49">
        <v>40.263060000000003</v>
      </c>
      <c r="F4598" s="49">
        <v>0.11899999999999999</v>
      </c>
      <c r="G4598" s="49">
        <v>11.743589999999999</v>
      </c>
      <c r="H4598" s="49">
        <v>0.36959999999999998</v>
      </c>
      <c r="I4598" s="49">
        <v>0.15620000000000001</v>
      </c>
      <c r="J4598" s="49">
        <v>47.701149999999998</v>
      </c>
      <c r="K4598" s="49">
        <v>0.2102</v>
      </c>
      <c r="L4598" s="49">
        <v>100.5628</v>
      </c>
      <c r="M4598" s="47"/>
      <c r="N4598" s="50">
        <v>0.99172966986651256</v>
      </c>
      <c r="O4598" s="50">
        <v>2.3174421650258817E-3</v>
      </c>
      <c r="P4598" s="50">
        <v>0.24190419654119355</v>
      </c>
      <c r="Q4598" s="50">
        <v>7.3225506269748155E-3</v>
      </c>
      <c r="R4598" s="50">
        <v>3.2587669030344955E-3</v>
      </c>
      <c r="S4598" s="50">
        <v>1.7515555805782348</v>
      </c>
      <c r="T4598" s="50">
        <v>5.5472391224591633E-3</v>
      </c>
      <c r="U4598" s="50">
        <v>3.0036354458034347</v>
      </c>
      <c r="V4598" s="51">
        <v>87.865107722878264</v>
      </c>
      <c r="X4598" s="49">
        <v>0.26</v>
      </c>
      <c r="Y4598" s="49">
        <v>17.25</v>
      </c>
      <c r="Z4598" s="49">
        <v>0.67</v>
      </c>
      <c r="AA4598" s="49">
        <v>5.21</v>
      </c>
      <c r="AB4598" s="49">
        <v>13.16</v>
      </c>
      <c r="AC4598" s="49">
        <v>0.24</v>
      </c>
      <c r="AD4598" s="49">
        <v>2.56</v>
      </c>
      <c r="AE4598" s="312"/>
      <c r="AF4598" s="465" t="s">
        <v>440</v>
      </c>
      <c r="AG4598" s="343">
        <v>30</v>
      </c>
      <c r="AH4598" s="343">
        <v>15</v>
      </c>
      <c r="AI4598" s="343"/>
      <c r="AJ4598" s="343"/>
      <c r="AK4598" s="343"/>
      <c r="AL4598" s="343"/>
      <c r="AM4598" s="343"/>
      <c r="AN4598" s="343"/>
      <c r="AO4598" s="343"/>
      <c r="AP4598" s="343"/>
      <c r="AQ4598" s="343"/>
      <c r="AR4598" s="343"/>
      <c r="AS4598" s="343"/>
      <c r="AT4598" s="343"/>
      <c r="AU4598" s="343"/>
      <c r="AV4598" s="343"/>
      <c r="AW4598" s="343"/>
      <c r="AX4598" s="343"/>
      <c r="AY4598" s="343"/>
      <c r="AZ4598" s="343"/>
      <c r="BA4598" s="343"/>
      <c r="BB4598" s="343"/>
      <c r="BC4598" s="343"/>
      <c r="BD4598" s="343"/>
      <c r="BE4598" s="475"/>
      <c r="BF4598" s="475"/>
      <c r="BG4598" s="475"/>
      <c r="BH4598" s="475"/>
      <c r="BI4598" s="475"/>
      <c r="BJ4598" s="475"/>
      <c r="BK4598" s="475"/>
      <c r="BL4598" s="475"/>
      <c r="BM4598" s="475"/>
      <c r="BN4598" s="475"/>
      <c r="BO4598" s="475"/>
      <c r="BP4598" s="306"/>
      <c r="BQ4598" s="496"/>
      <c r="BR4598" s="496"/>
      <c r="BS4598" s="496"/>
      <c r="BT4598" s="496"/>
      <c r="BU4598" s="496"/>
      <c r="BV4598" s="496"/>
    </row>
    <row r="4599" spans="1:74" s="52" customFormat="1" ht="12.75">
      <c r="A4599" s="45">
        <v>2670.0804681784898</v>
      </c>
      <c r="B4599" s="46" t="s">
        <v>364</v>
      </c>
      <c r="C4599" s="47" t="s">
        <v>402</v>
      </c>
      <c r="D4599" s="48">
        <f t="shared" si="53"/>
        <v>185.00141703276191</v>
      </c>
      <c r="E4599" s="49">
        <v>40.037779999999998</v>
      </c>
      <c r="F4599" s="49">
        <v>0.1162</v>
      </c>
      <c r="G4599" s="49">
        <v>11.803559999999999</v>
      </c>
      <c r="H4599" s="49">
        <v>0.37319999999999998</v>
      </c>
      <c r="I4599" s="49">
        <v>0.17519999999999999</v>
      </c>
      <c r="J4599" s="49">
        <v>47.831919999999997</v>
      </c>
      <c r="K4599" s="49">
        <v>0.21149999999999999</v>
      </c>
      <c r="L4599" s="49">
        <v>100.54935999999998</v>
      </c>
      <c r="M4599" s="47"/>
      <c r="N4599" s="50">
        <v>0.98734638133514774</v>
      </c>
      <c r="O4599" s="50">
        <v>2.2655888207475014E-3</v>
      </c>
      <c r="P4599" s="50">
        <v>0.24342689297350714</v>
      </c>
      <c r="Q4599" s="50">
        <v>7.4026135423941293E-3</v>
      </c>
      <c r="R4599" s="50">
        <v>3.6594801096678418E-3</v>
      </c>
      <c r="S4599" s="50">
        <v>1.7584333404960661</v>
      </c>
      <c r="T4599" s="50">
        <v>5.5881437458264243E-3</v>
      </c>
      <c r="U4599" s="50">
        <v>3.0081224410233567</v>
      </c>
      <c r="V4599" s="51">
        <v>87.839965602813052</v>
      </c>
      <c r="X4599" s="49">
        <v>0.26</v>
      </c>
      <c r="Y4599" s="49">
        <v>17.54</v>
      </c>
      <c r="Z4599" s="49">
        <v>0.67</v>
      </c>
      <c r="AA4599" s="49">
        <v>5.1100000000000003</v>
      </c>
      <c r="AB4599" s="49">
        <v>11.83</v>
      </c>
      <c r="AC4599" s="49">
        <v>0.24</v>
      </c>
      <c r="AD4599" s="49">
        <v>2.57</v>
      </c>
      <c r="AE4599" s="312"/>
      <c r="AF4599" s="465" t="s">
        <v>440</v>
      </c>
      <c r="AG4599" s="343">
        <v>30</v>
      </c>
      <c r="AH4599" s="343">
        <v>15</v>
      </c>
      <c r="AI4599" s="343"/>
      <c r="AJ4599" s="343"/>
      <c r="AK4599" s="343"/>
      <c r="AL4599" s="343"/>
      <c r="AM4599" s="343"/>
      <c r="AN4599" s="343"/>
      <c r="AO4599" s="343"/>
      <c r="AP4599" s="343"/>
      <c r="AQ4599" s="343"/>
      <c r="AR4599" s="343"/>
      <c r="AS4599" s="343"/>
      <c r="AT4599" s="343"/>
      <c r="AU4599" s="343"/>
      <c r="AV4599" s="343"/>
      <c r="AW4599" s="343"/>
      <c r="AX4599" s="343"/>
      <c r="AY4599" s="343"/>
      <c r="AZ4599" s="343"/>
      <c r="BA4599" s="343"/>
      <c r="BB4599" s="343"/>
      <c r="BC4599" s="343"/>
      <c r="BD4599" s="343"/>
      <c r="BE4599" s="475"/>
      <c r="BF4599" s="475"/>
      <c r="BG4599" s="475"/>
      <c r="BH4599" s="475"/>
      <c r="BI4599" s="475"/>
      <c r="BJ4599" s="475"/>
      <c r="BK4599" s="475"/>
      <c r="BL4599" s="475"/>
      <c r="BM4599" s="475"/>
      <c r="BN4599" s="475"/>
      <c r="BO4599" s="475"/>
      <c r="BP4599" s="306"/>
      <c r="BQ4599" s="496"/>
      <c r="BR4599" s="496"/>
      <c r="BS4599" s="496"/>
      <c r="BT4599" s="496"/>
      <c r="BU4599" s="496"/>
      <c r="BV4599" s="496"/>
    </row>
    <row r="4600" spans="1:74" s="52" customFormat="1" ht="12.75">
      <c r="A4600" s="45">
        <v>2670.0804681784898</v>
      </c>
      <c r="B4600" s="46" t="s">
        <v>364</v>
      </c>
      <c r="C4600" s="47" t="s">
        <v>402</v>
      </c>
      <c r="D4600" s="48">
        <f t="shared" si="53"/>
        <v>190.00141703276191</v>
      </c>
      <c r="E4600" s="49">
        <v>40.396180000000001</v>
      </c>
      <c r="F4600" s="49">
        <v>0.10059999999999999</v>
      </c>
      <c r="G4600" s="49">
        <v>11.753590000000001</v>
      </c>
      <c r="H4600" s="49">
        <v>0.35980000000000001</v>
      </c>
      <c r="I4600" s="49">
        <v>0.18940000000000001</v>
      </c>
      <c r="J4600" s="49">
        <v>47.821860000000001</v>
      </c>
      <c r="K4600" s="49">
        <v>0.2097</v>
      </c>
      <c r="L4600" s="49">
        <v>100.83113</v>
      </c>
      <c r="M4600" s="47"/>
      <c r="N4600" s="50">
        <v>0.99237716630334827</v>
      </c>
      <c r="O4600" s="50">
        <v>1.9539338652976917E-3</v>
      </c>
      <c r="P4600" s="50">
        <v>0.2414698962315627</v>
      </c>
      <c r="Q4600" s="50">
        <v>7.1095402241380433E-3</v>
      </c>
      <c r="R4600" s="50">
        <v>3.940961373097027E-3</v>
      </c>
      <c r="S4600" s="50">
        <v>1.7513440594156755</v>
      </c>
      <c r="T4600" s="50">
        <v>5.5194085529366626E-3</v>
      </c>
      <c r="U4600" s="50">
        <v>3.003714965966056</v>
      </c>
      <c r="V4600" s="51">
        <v>87.882968425261922</v>
      </c>
      <c r="X4600" s="49">
        <v>0.25</v>
      </c>
      <c r="Y4600" s="49">
        <v>19.559999999999999</v>
      </c>
      <c r="Z4600" s="49">
        <v>0.67</v>
      </c>
      <c r="AA4600" s="49">
        <v>5.39</v>
      </c>
      <c r="AB4600" s="49">
        <v>11.31</v>
      </c>
      <c r="AC4600" s="49">
        <v>0.24</v>
      </c>
      <c r="AD4600" s="49">
        <v>2.57</v>
      </c>
      <c r="AE4600" s="312"/>
      <c r="AF4600" s="465" t="s">
        <v>440</v>
      </c>
      <c r="AG4600" s="343">
        <v>30</v>
      </c>
      <c r="AH4600" s="343">
        <v>15</v>
      </c>
      <c r="AI4600" s="343"/>
      <c r="AJ4600" s="343"/>
      <c r="AK4600" s="343"/>
      <c r="AL4600" s="343"/>
      <c r="AM4600" s="343"/>
      <c r="AN4600" s="343"/>
      <c r="AO4600" s="343"/>
      <c r="AP4600" s="343"/>
      <c r="AQ4600" s="343"/>
      <c r="AR4600" s="343"/>
      <c r="AS4600" s="343"/>
      <c r="AT4600" s="343"/>
      <c r="AU4600" s="343"/>
      <c r="AV4600" s="343"/>
      <c r="AW4600" s="343"/>
      <c r="AX4600" s="343"/>
      <c r="AY4600" s="343"/>
      <c r="AZ4600" s="343"/>
      <c r="BA4600" s="343"/>
      <c r="BB4600" s="343"/>
      <c r="BC4600" s="343"/>
      <c r="BD4600" s="343"/>
      <c r="BE4600" s="475"/>
      <c r="BF4600" s="475"/>
      <c r="BG4600" s="475"/>
      <c r="BH4600" s="475"/>
      <c r="BI4600" s="475"/>
      <c r="BJ4600" s="475"/>
      <c r="BK4600" s="475"/>
      <c r="BL4600" s="475"/>
      <c r="BM4600" s="475"/>
      <c r="BN4600" s="475"/>
      <c r="BO4600" s="475"/>
      <c r="BP4600" s="306"/>
      <c r="BQ4600" s="496"/>
      <c r="BR4600" s="496"/>
      <c r="BS4600" s="496"/>
      <c r="BT4600" s="496"/>
      <c r="BU4600" s="496"/>
      <c r="BV4600" s="496"/>
    </row>
    <row r="4601" spans="1:74" s="52" customFormat="1" ht="12.75">
      <c r="A4601" s="45">
        <v>2670.0804681784898</v>
      </c>
      <c r="B4601" s="46" t="s">
        <v>364</v>
      </c>
      <c r="C4601" s="47" t="s">
        <v>402</v>
      </c>
      <c r="D4601" s="48">
        <f t="shared" si="53"/>
        <v>195.00141703276191</v>
      </c>
      <c r="E4601" s="49">
        <v>40.119700000000002</v>
      </c>
      <c r="F4601" s="49">
        <v>7.0800000000000002E-2</v>
      </c>
      <c r="G4601" s="49">
        <v>11.643649999999999</v>
      </c>
      <c r="H4601" s="49">
        <v>0.38150000000000001</v>
      </c>
      <c r="I4601" s="49">
        <v>0.1273</v>
      </c>
      <c r="J4601" s="49">
        <v>47.831919999999997</v>
      </c>
      <c r="K4601" s="49">
        <v>0.21199999999999999</v>
      </c>
      <c r="L4601" s="49">
        <v>100.38687</v>
      </c>
      <c r="M4601" s="47"/>
      <c r="N4601" s="50">
        <v>0.99004367321792974</v>
      </c>
      <c r="O4601" s="50">
        <v>1.3813551420744556E-3</v>
      </c>
      <c r="P4601" s="50">
        <v>0.24029338332395236</v>
      </c>
      <c r="Q4601" s="50">
        <v>7.5724272664636346E-3</v>
      </c>
      <c r="R4601" s="50">
        <v>2.6607913425516169E-3</v>
      </c>
      <c r="S4601" s="50">
        <v>1.7596367981952437</v>
      </c>
      <c r="T4601" s="50">
        <v>5.6051880097058408E-3</v>
      </c>
      <c r="U4601" s="50">
        <v>3.0071936164979212</v>
      </c>
      <c r="V4601" s="51">
        <v>87.984911396185865</v>
      </c>
      <c r="X4601" s="49">
        <v>0.26</v>
      </c>
      <c r="Y4601" s="49">
        <v>28.62</v>
      </c>
      <c r="Z4601" s="49">
        <v>0.67</v>
      </c>
      <c r="AA4601" s="49">
        <v>5.08</v>
      </c>
      <c r="AB4601" s="49">
        <v>16.329999999999998</v>
      </c>
      <c r="AC4601" s="49">
        <v>0.24</v>
      </c>
      <c r="AD4601" s="49">
        <v>2.57</v>
      </c>
      <c r="AE4601" s="312"/>
      <c r="AF4601" s="465" t="s">
        <v>440</v>
      </c>
      <c r="AG4601" s="343">
        <v>30</v>
      </c>
      <c r="AH4601" s="343">
        <v>15</v>
      </c>
      <c r="AI4601" s="343"/>
      <c r="AJ4601" s="343"/>
      <c r="AK4601" s="343"/>
      <c r="AL4601" s="343"/>
      <c r="AM4601" s="343"/>
      <c r="AN4601" s="343"/>
      <c r="AO4601" s="343"/>
      <c r="AP4601" s="343"/>
      <c r="AQ4601" s="343"/>
      <c r="AR4601" s="343"/>
      <c r="AS4601" s="343"/>
      <c r="AT4601" s="343"/>
      <c r="AU4601" s="343"/>
      <c r="AV4601" s="343"/>
      <c r="AW4601" s="343"/>
      <c r="AX4601" s="343"/>
      <c r="AY4601" s="343"/>
      <c r="AZ4601" s="343"/>
      <c r="BA4601" s="343"/>
      <c r="BB4601" s="343"/>
      <c r="BC4601" s="343"/>
      <c r="BD4601" s="343"/>
      <c r="BE4601" s="475"/>
      <c r="BF4601" s="475"/>
      <c r="BG4601" s="475"/>
      <c r="BH4601" s="475"/>
      <c r="BI4601" s="475"/>
      <c r="BJ4601" s="475"/>
      <c r="BK4601" s="475"/>
      <c r="BL4601" s="475"/>
      <c r="BM4601" s="475"/>
      <c r="BN4601" s="475"/>
      <c r="BO4601" s="475"/>
      <c r="BP4601" s="306"/>
      <c r="BQ4601" s="496"/>
      <c r="BR4601" s="496"/>
      <c r="BS4601" s="496"/>
      <c r="BT4601" s="496"/>
      <c r="BU4601" s="496"/>
      <c r="BV4601" s="496"/>
    </row>
    <row r="4602" spans="1:74" s="52" customFormat="1" ht="12.75">
      <c r="A4602" s="45">
        <v>2670.0804681784898</v>
      </c>
      <c r="B4602" s="46" t="s">
        <v>364</v>
      </c>
      <c r="C4602" s="47" t="s">
        <v>402</v>
      </c>
      <c r="D4602" s="48">
        <f t="shared" si="53"/>
        <v>200.00141703276191</v>
      </c>
      <c r="E4602" s="49">
        <v>40.304020000000001</v>
      </c>
      <c r="F4602" s="49">
        <v>6.25E-2</v>
      </c>
      <c r="G4602" s="49">
        <v>11.653639999999999</v>
      </c>
      <c r="H4602" s="49">
        <v>0.38540000000000002</v>
      </c>
      <c r="I4602" s="49">
        <v>0.1532</v>
      </c>
      <c r="J4602" s="49">
        <v>47.84198</v>
      </c>
      <c r="K4602" s="49">
        <v>0.21310000000000001</v>
      </c>
      <c r="L4602" s="49">
        <v>100.61384</v>
      </c>
      <c r="M4602" s="47"/>
      <c r="N4602" s="50">
        <v>0.99215265154978649</v>
      </c>
      <c r="O4602" s="50">
        <v>1.2164256356163564E-3</v>
      </c>
      <c r="P4602" s="50">
        <v>0.23990965357406505</v>
      </c>
      <c r="Q4602" s="50">
        <v>7.6310752196245722E-3</v>
      </c>
      <c r="R4602" s="50">
        <v>3.1942921650271283E-3</v>
      </c>
      <c r="S4602" s="50">
        <v>1.7556899472198408</v>
      </c>
      <c r="T4602" s="50">
        <v>5.6204518150205045E-3</v>
      </c>
      <c r="U4602" s="50">
        <v>3.0054144971789807</v>
      </c>
      <c r="V4602" s="51">
        <v>87.978066668352596</v>
      </c>
      <c r="X4602" s="49">
        <v>0.25</v>
      </c>
      <c r="Y4602" s="49">
        <v>32.49</v>
      </c>
      <c r="Z4602" s="49">
        <v>0.67</v>
      </c>
      <c r="AA4602" s="49">
        <v>5.1100000000000003</v>
      </c>
      <c r="AB4602" s="49">
        <v>13.49</v>
      </c>
      <c r="AC4602" s="49">
        <v>0.24</v>
      </c>
      <c r="AD4602" s="49">
        <v>2.54</v>
      </c>
      <c r="AE4602" s="312"/>
      <c r="AF4602" s="465" t="s">
        <v>440</v>
      </c>
      <c r="AG4602" s="343">
        <v>30</v>
      </c>
      <c r="AH4602" s="343">
        <v>15</v>
      </c>
      <c r="AI4602" s="343"/>
      <c r="AJ4602" s="343"/>
      <c r="AK4602" s="343"/>
      <c r="AL4602" s="343"/>
      <c r="AM4602" s="343"/>
      <c r="AN4602" s="343"/>
      <c r="AO4602" s="343"/>
      <c r="AP4602" s="343"/>
      <c r="AQ4602" s="343"/>
      <c r="AR4602" s="343"/>
      <c r="AS4602" s="343"/>
      <c r="AT4602" s="343"/>
      <c r="AU4602" s="343"/>
      <c r="AV4602" s="343"/>
      <c r="AW4602" s="343"/>
      <c r="AX4602" s="343"/>
      <c r="AY4602" s="343"/>
      <c r="AZ4602" s="343"/>
      <c r="BA4602" s="343"/>
      <c r="BB4602" s="343"/>
      <c r="BC4602" s="343"/>
      <c r="BD4602" s="343"/>
      <c r="BE4602" s="475"/>
      <c r="BF4602" s="475"/>
      <c r="BG4602" s="475"/>
      <c r="BH4602" s="475"/>
      <c r="BI4602" s="475"/>
      <c r="BJ4602" s="475"/>
      <c r="BK4602" s="475"/>
      <c r="BL4602" s="475"/>
      <c r="BM4602" s="475"/>
      <c r="BN4602" s="475"/>
      <c r="BO4602" s="475"/>
      <c r="BP4602" s="306"/>
      <c r="BQ4602" s="496"/>
      <c r="BR4602" s="496"/>
      <c r="BS4602" s="496"/>
      <c r="BT4602" s="496"/>
      <c r="BU4602" s="496"/>
      <c r="BV4602" s="496"/>
    </row>
    <row r="4603" spans="1:74" s="52" customFormat="1" ht="12.75">
      <c r="A4603" s="45">
        <v>2670.0804681784898</v>
      </c>
      <c r="B4603" s="46" t="s">
        <v>364</v>
      </c>
      <c r="C4603" s="47" t="s">
        <v>402</v>
      </c>
      <c r="D4603" s="48">
        <f t="shared" si="53"/>
        <v>205.00141703276191</v>
      </c>
      <c r="E4603" s="49">
        <v>40.539540000000002</v>
      </c>
      <c r="F4603" s="49">
        <v>0.1192</v>
      </c>
      <c r="G4603" s="49">
        <v>11.693619999999999</v>
      </c>
      <c r="H4603" s="49">
        <v>0.36840000000000001</v>
      </c>
      <c r="I4603" s="49">
        <v>0.16089999999999999</v>
      </c>
      <c r="J4603" s="49">
        <v>47.771560000000001</v>
      </c>
      <c r="K4603" s="49">
        <v>0.2059</v>
      </c>
      <c r="L4603" s="49">
        <v>100.85912</v>
      </c>
      <c r="M4603" s="47"/>
      <c r="N4603" s="50">
        <v>0.99477234910207968</v>
      </c>
      <c r="O4603" s="50">
        <v>2.3125789011205922E-3</v>
      </c>
      <c r="P4603" s="50">
        <v>0.23996608122942939</v>
      </c>
      <c r="Q4603" s="50">
        <v>7.2712387097829982E-3</v>
      </c>
      <c r="R4603" s="50">
        <v>3.3441571045128228E-3</v>
      </c>
      <c r="S4603" s="50">
        <v>1.7475228281012147</v>
      </c>
      <c r="T4603" s="50">
        <v>5.4132599475383604E-3</v>
      </c>
      <c r="U4603" s="50">
        <v>3.0006024930956787</v>
      </c>
      <c r="V4603" s="51">
        <v>87.926167532162665</v>
      </c>
      <c r="X4603" s="49">
        <v>0.25</v>
      </c>
      <c r="Y4603" s="49">
        <v>17.13</v>
      </c>
      <c r="Z4603" s="49">
        <v>0.67</v>
      </c>
      <c r="AA4603" s="49">
        <v>5.24</v>
      </c>
      <c r="AB4603" s="49">
        <v>13</v>
      </c>
      <c r="AC4603" s="49">
        <v>0.24</v>
      </c>
      <c r="AD4603" s="49">
        <v>2.63</v>
      </c>
      <c r="AE4603" s="312"/>
      <c r="AF4603" s="465" t="s">
        <v>440</v>
      </c>
      <c r="AG4603" s="343">
        <v>30</v>
      </c>
      <c r="AH4603" s="343">
        <v>15</v>
      </c>
      <c r="AI4603" s="343"/>
      <c r="AJ4603" s="343"/>
      <c r="AK4603" s="343"/>
      <c r="AL4603" s="343"/>
      <c r="AM4603" s="343"/>
      <c r="AN4603" s="343"/>
      <c r="AO4603" s="343"/>
      <c r="AP4603" s="343"/>
      <c r="AQ4603" s="343"/>
      <c r="AR4603" s="343"/>
      <c r="AS4603" s="343"/>
      <c r="AT4603" s="343"/>
      <c r="AU4603" s="343"/>
      <c r="AV4603" s="343"/>
      <c r="AW4603" s="343"/>
      <c r="AX4603" s="343"/>
      <c r="AY4603" s="343"/>
      <c r="AZ4603" s="343"/>
      <c r="BA4603" s="343"/>
      <c r="BB4603" s="343"/>
      <c r="BC4603" s="343"/>
      <c r="BD4603" s="343"/>
      <c r="BE4603" s="475"/>
      <c r="BF4603" s="475"/>
      <c r="BG4603" s="475"/>
      <c r="BH4603" s="475"/>
      <c r="BI4603" s="475"/>
      <c r="BJ4603" s="475"/>
      <c r="BK4603" s="475"/>
      <c r="BL4603" s="475"/>
      <c r="BM4603" s="475"/>
      <c r="BN4603" s="475"/>
      <c r="BO4603" s="475"/>
      <c r="BP4603" s="306"/>
      <c r="BQ4603" s="496"/>
      <c r="BR4603" s="496"/>
      <c r="BS4603" s="496"/>
      <c r="BT4603" s="496"/>
      <c r="BU4603" s="496"/>
      <c r="BV4603" s="496"/>
    </row>
    <row r="4604" spans="1:74" s="52" customFormat="1" ht="12.75">
      <c r="A4604" s="45"/>
      <c r="B4604" s="46"/>
      <c r="C4604" s="47"/>
      <c r="D4604" s="48"/>
      <c r="E4604" s="49"/>
      <c r="F4604" s="49"/>
      <c r="G4604" s="49"/>
      <c r="H4604" s="49"/>
      <c r="I4604" s="49"/>
      <c r="J4604" s="49"/>
      <c r="K4604" s="49"/>
      <c r="L4604" s="49"/>
      <c r="M4604" s="47"/>
      <c r="N4604" s="50"/>
      <c r="O4604" s="50"/>
      <c r="P4604" s="50"/>
      <c r="Q4604" s="50"/>
      <c r="R4604" s="50"/>
      <c r="S4604" s="50"/>
      <c r="T4604" s="50"/>
      <c r="U4604" s="50"/>
      <c r="V4604" s="51"/>
      <c r="AE4604" s="312"/>
      <c r="AF4604" s="312"/>
      <c r="AG4604" s="312"/>
      <c r="AH4604" s="312"/>
      <c r="AI4604" s="312"/>
      <c r="AJ4604" s="312"/>
      <c r="AK4604" s="312"/>
      <c r="AL4604" s="312"/>
      <c r="AM4604" s="312"/>
      <c r="AN4604" s="312"/>
      <c r="AO4604" s="312"/>
      <c r="AP4604" s="312"/>
      <c r="AQ4604" s="312"/>
      <c r="AR4604" s="312"/>
      <c r="AS4604" s="312"/>
      <c r="AT4604" s="312"/>
      <c r="AU4604" s="312"/>
      <c r="AV4604" s="312"/>
      <c r="AW4604" s="312"/>
      <c r="AX4604" s="312"/>
      <c r="AY4604" s="312"/>
      <c r="AZ4604" s="312"/>
      <c r="BA4604" s="312"/>
      <c r="BB4604" s="312"/>
      <c r="BC4604" s="312"/>
      <c r="BD4604" s="312"/>
      <c r="BE4604" s="306"/>
      <c r="BF4604" s="306"/>
      <c r="BG4604" s="306"/>
      <c r="BH4604" s="306"/>
      <c r="BI4604" s="306"/>
      <c r="BJ4604" s="306"/>
      <c r="BK4604" s="306"/>
      <c r="BL4604" s="306"/>
      <c r="BM4604" s="306"/>
      <c r="BN4604" s="306"/>
      <c r="BO4604" s="306"/>
      <c r="BP4604" s="306"/>
      <c r="BQ4604" s="496"/>
      <c r="BR4604" s="496"/>
      <c r="BS4604" s="496"/>
      <c r="BT4604" s="496"/>
      <c r="BU4604" s="496"/>
      <c r="BV4604" s="496"/>
    </row>
    <row r="4605" spans="1:74" s="52" customFormat="1" ht="12.75">
      <c r="A4605" s="45">
        <v>2670.0804681784898</v>
      </c>
      <c r="B4605" s="46" t="s">
        <v>364</v>
      </c>
      <c r="C4605" s="47" t="s">
        <v>403</v>
      </c>
      <c r="D4605" s="48">
        <v>0</v>
      </c>
      <c r="E4605" s="49">
        <v>39.053319999999999</v>
      </c>
      <c r="F4605" s="49">
        <v>3.2500000000000001E-2</v>
      </c>
      <c r="G4605" s="49">
        <v>19.452729999999999</v>
      </c>
      <c r="H4605" s="49">
        <v>0.2273</v>
      </c>
      <c r="I4605" s="49">
        <v>0.25219999999999998</v>
      </c>
      <c r="J4605" s="49">
        <v>41.207630000000002</v>
      </c>
      <c r="K4605" s="49">
        <v>0.29210000000000003</v>
      </c>
      <c r="L4605" s="49">
        <v>100.62708000000001</v>
      </c>
      <c r="M4605" s="47"/>
      <c r="N4605" s="50">
        <v>0.99593734558936931</v>
      </c>
      <c r="O4605" s="50">
        <v>6.552889337756426E-4</v>
      </c>
      <c r="P4605" s="50">
        <v>0.41486864292435011</v>
      </c>
      <c r="Q4605" s="50">
        <v>4.6624843375455798E-3</v>
      </c>
      <c r="R4605" s="50">
        <v>5.4475958362881225E-3</v>
      </c>
      <c r="S4605" s="50">
        <v>1.5666076421173118</v>
      </c>
      <c r="T4605" s="50">
        <v>7.9811093697906531E-3</v>
      </c>
      <c r="U4605" s="50">
        <v>2.9985911149279758</v>
      </c>
      <c r="V4605" s="51">
        <v>79.062649093696962</v>
      </c>
      <c r="X4605" s="49">
        <v>0.05</v>
      </c>
      <c r="Y4605" s="49">
        <v>9.99</v>
      </c>
      <c r="Z4605" s="49">
        <v>0.11</v>
      </c>
      <c r="AA4605" s="49">
        <v>1.44</v>
      </c>
      <c r="AB4605" s="49">
        <v>2.77</v>
      </c>
      <c r="AC4605" s="49">
        <v>7.0000000000000007E-2</v>
      </c>
      <c r="AD4605" s="49">
        <v>0.34</v>
      </c>
      <c r="AE4605" s="312"/>
      <c r="AF4605" s="465" t="s">
        <v>438</v>
      </c>
      <c r="AG4605" s="343">
        <v>30</v>
      </c>
      <c r="AH4605" s="343">
        <v>15</v>
      </c>
      <c r="AI4605" s="343"/>
      <c r="AJ4605" s="343"/>
      <c r="AK4605" s="343"/>
      <c r="AL4605" s="343"/>
      <c r="AM4605" s="343"/>
      <c r="AN4605" s="343"/>
      <c r="AO4605" s="343"/>
      <c r="AP4605" s="343"/>
      <c r="AQ4605" s="343"/>
      <c r="AR4605" s="343"/>
      <c r="AS4605" s="343"/>
      <c r="AT4605" s="343"/>
      <c r="AU4605" s="343"/>
      <c r="AV4605" s="343"/>
      <c r="AW4605" s="343"/>
      <c r="AX4605" s="343"/>
      <c r="AY4605" s="343"/>
      <c r="AZ4605" s="343"/>
      <c r="BA4605" s="343"/>
      <c r="BB4605" s="343"/>
      <c r="BC4605" s="343"/>
      <c r="BD4605" s="343"/>
      <c r="BE4605" s="475"/>
      <c r="BF4605" s="475"/>
      <c r="BG4605" s="475"/>
      <c r="BH4605" s="475"/>
      <c r="BI4605" s="475"/>
      <c r="BJ4605" s="475"/>
      <c r="BK4605" s="475"/>
      <c r="BL4605" s="475"/>
      <c r="BM4605" s="475"/>
      <c r="BN4605" s="475"/>
      <c r="BO4605" s="475"/>
      <c r="BP4605" s="306"/>
      <c r="BQ4605" s="496"/>
      <c r="BR4605" s="496"/>
      <c r="BS4605" s="496"/>
      <c r="BT4605" s="496"/>
      <c r="BU4605" s="496"/>
      <c r="BV4605" s="496"/>
    </row>
    <row r="4606" spans="1:74" s="52" customFormat="1" ht="12.75">
      <c r="A4606" s="45">
        <v>2670.0804681784898</v>
      </c>
      <c r="B4606" s="46" t="s">
        <v>364</v>
      </c>
      <c r="C4606" s="47" t="s">
        <v>403</v>
      </c>
      <c r="D4606" s="48">
        <v>5.9658080557513697</v>
      </c>
      <c r="E4606" s="49">
        <v>40.185870000000001</v>
      </c>
      <c r="F4606" s="49">
        <v>1.1299999999999999E-2</v>
      </c>
      <c r="G4606" s="49">
        <v>18.948360000000001</v>
      </c>
      <c r="H4606" s="49">
        <v>0.2321</v>
      </c>
      <c r="I4606" s="49">
        <v>0.24490000000000001</v>
      </c>
      <c r="J4606" s="49">
        <v>41.51484</v>
      </c>
      <c r="K4606" s="49">
        <v>0.28670000000000001</v>
      </c>
      <c r="L4606" s="49">
        <v>101.54507000000001</v>
      </c>
      <c r="M4606" s="47"/>
      <c r="N4606" s="50">
        <v>1.0096391554624133</v>
      </c>
      <c r="O4606" s="50">
        <v>2.2446398478826699E-4</v>
      </c>
      <c r="P4606" s="50">
        <v>0.39812589978271634</v>
      </c>
      <c r="Q4606" s="50">
        <v>4.6904211850131959E-3</v>
      </c>
      <c r="R4606" s="50">
        <v>5.2115551056929072E-3</v>
      </c>
      <c r="S4606" s="50">
        <v>1.5549080927973689</v>
      </c>
      <c r="T4606" s="50">
        <v>7.7175268712852433E-3</v>
      </c>
      <c r="U4606" s="50">
        <v>2.9835561043393937</v>
      </c>
      <c r="V4606" s="51">
        <v>79.615004075952299</v>
      </c>
      <c r="X4606" s="49">
        <v>0.05</v>
      </c>
      <c r="Y4606" s="49">
        <v>100</v>
      </c>
      <c r="Z4606" s="49">
        <v>0.11</v>
      </c>
      <c r="AA4606" s="49">
        <v>1.39</v>
      </c>
      <c r="AB4606" s="49">
        <v>2.86</v>
      </c>
      <c r="AC4606" s="49">
        <v>7.0000000000000007E-2</v>
      </c>
      <c r="AD4606" s="49">
        <v>0.38</v>
      </c>
      <c r="AE4606" s="312"/>
      <c r="AF4606" s="465" t="s">
        <v>438</v>
      </c>
      <c r="AG4606" s="343">
        <v>30</v>
      </c>
      <c r="AH4606" s="343">
        <v>15</v>
      </c>
      <c r="AI4606" s="343"/>
      <c r="AJ4606" s="343"/>
      <c r="AK4606" s="343"/>
      <c r="AL4606" s="343"/>
      <c r="AM4606" s="343"/>
      <c r="AN4606" s="343"/>
      <c r="AO4606" s="343"/>
      <c r="AP4606" s="343"/>
      <c r="AQ4606" s="343"/>
      <c r="AR4606" s="343"/>
      <c r="AS4606" s="343"/>
      <c r="AT4606" s="343"/>
      <c r="AU4606" s="343"/>
      <c r="AV4606" s="343"/>
      <c r="AW4606" s="343"/>
      <c r="AX4606" s="343"/>
      <c r="AY4606" s="343"/>
      <c r="AZ4606" s="343"/>
      <c r="BA4606" s="343"/>
      <c r="BB4606" s="343"/>
      <c r="BC4606" s="343"/>
      <c r="BD4606" s="343"/>
      <c r="BE4606" s="475"/>
      <c r="BF4606" s="475"/>
      <c r="BG4606" s="475"/>
      <c r="BH4606" s="475"/>
      <c r="BI4606" s="475"/>
      <c r="BJ4606" s="475"/>
      <c r="BK4606" s="475"/>
      <c r="BL4606" s="475"/>
      <c r="BM4606" s="475"/>
      <c r="BN4606" s="475"/>
      <c r="BO4606" s="475"/>
      <c r="BP4606" s="306"/>
      <c r="BQ4606" s="496"/>
      <c r="BR4606" s="496"/>
      <c r="BS4606" s="496"/>
      <c r="BT4606" s="496"/>
      <c r="BU4606" s="496"/>
      <c r="BV4606" s="496"/>
    </row>
    <row r="4607" spans="1:74" s="52" customFormat="1" ht="12.75">
      <c r="A4607" s="45">
        <v>2670.0804681784898</v>
      </c>
      <c r="B4607" s="46" t="s">
        <v>364</v>
      </c>
      <c r="C4607" s="47" t="s">
        <v>403</v>
      </c>
      <c r="D4607" s="48">
        <v>11.92580805575137</v>
      </c>
      <c r="E4607" s="49">
        <v>39.401029999999999</v>
      </c>
      <c r="F4607" s="49">
        <v>0</v>
      </c>
      <c r="G4607" s="49">
        <v>18.740680000000001</v>
      </c>
      <c r="H4607" s="49">
        <v>0.2351</v>
      </c>
      <c r="I4607" s="49">
        <v>0.25740000000000002</v>
      </c>
      <c r="J4607" s="49">
        <v>42.00638</v>
      </c>
      <c r="K4607" s="49">
        <v>0.25890000000000002</v>
      </c>
      <c r="L4607" s="49">
        <v>100.94309</v>
      </c>
      <c r="M4607" s="47"/>
      <c r="N4607" s="50">
        <v>0.99798771572318645</v>
      </c>
      <c r="O4607" s="50">
        <v>0</v>
      </c>
      <c r="P4607" s="50">
        <v>0.39697116295880219</v>
      </c>
      <c r="Q4607" s="50">
        <v>4.7897642925011606E-3</v>
      </c>
      <c r="R4607" s="50">
        <v>5.5221970840773921E-3</v>
      </c>
      <c r="S4607" s="50">
        <v>1.5861396543362918</v>
      </c>
      <c r="T4607" s="50">
        <v>7.0259866200082805E-3</v>
      </c>
      <c r="U4607" s="50">
        <v>2.9995213236226972</v>
      </c>
      <c r="V4607" s="51">
        <v>79.982401412127871</v>
      </c>
      <c r="X4607" s="49">
        <v>0.05</v>
      </c>
      <c r="Y4607" s="49">
        <v>11.17</v>
      </c>
      <c r="Z4607" s="49">
        <v>0.11</v>
      </c>
      <c r="AA4607" s="49">
        <v>1.45</v>
      </c>
      <c r="AB4607" s="49">
        <v>3.12</v>
      </c>
      <c r="AC4607" s="49">
        <v>7.0000000000000007E-2</v>
      </c>
      <c r="AD4607" s="49">
        <v>0.39</v>
      </c>
      <c r="AE4607" s="312"/>
      <c r="AF4607" s="465" t="s">
        <v>438</v>
      </c>
      <c r="AG4607" s="343">
        <v>30</v>
      </c>
      <c r="AH4607" s="343">
        <v>15</v>
      </c>
      <c r="AI4607" s="343"/>
      <c r="AJ4607" s="343"/>
      <c r="AK4607" s="343"/>
      <c r="AL4607" s="343"/>
      <c r="AM4607" s="343"/>
      <c r="AN4607" s="343"/>
      <c r="AO4607" s="343"/>
      <c r="AP4607" s="343"/>
      <c r="AQ4607" s="343"/>
      <c r="AR4607" s="343"/>
      <c r="AS4607" s="343"/>
      <c r="AT4607" s="343"/>
      <c r="AU4607" s="343"/>
      <c r="AV4607" s="343"/>
      <c r="AW4607" s="343"/>
      <c r="AX4607" s="343"/>
      <c r="AY4607" s="343"/>
      <c r="AZ4607" s="343"/>
      <c r="BA4607" s="343"/>
      <c r="BB4607" s="343"/>
      <c r="BC4607" s="343"/>
      <c r="BD4607" s="343"/>
      <c r="BE4607" s="475"/>
      <c r="BF4607" s="475"/>
      <c r="BG4607" s="475"/>
      <c r="BH4607" s="475"/>
      <c r="BI4607" s="475"/>
      <c r="BJ4607" s="475"/>
      <c r="BK4607" s="475"/>
      <c r="BL4607" s="475"/>
      <c r="BM4607" s="475"/>
      <c r="BN4607" s="475"/>
      <c r="BO4607" s="475"/>
      <c r="BP4607" s="306"/>
      <c r="BQ4607" s="496"/>
      <c r="BR4607" s="496"/>
      <c r="BS4607" s="496"/>
      <c r="BT4607" s="496"/>
      <c r="BU4607" s="496"/>
      <c r="BV4607" s="496"/>
    </row>
    <row r="4608" spans="1:74" s="52" customFormat="1" ht="12.75">
      <c r="A4608" s="45">
        <v>2670.0804681784898</v>
      </c>
      <c r="B4608" s="46" t="s">
        <v>364</v>
      </c>
      <c r="C4608" s="47" t="s">
        <v>403</v>
      </c>
      <c r="D4608" s="48">
        <v>17.885808055751369</v>
      </c>
      <c r="E4608" s="49">
        <v>39.331490000000002</v>
      </c>
      <c r="F4608" s="49">
        <v>3.04E-2</v>
      </c>
      <c r="G4608" s="49">
        <v>18.453880000000002</v>
      </c>
      <c r="H4608" s="49">
        <v>0.22239999999999999</v>
      </c>
      <c r="I4608" s="49">
        <v>0.22359999999999999</v>
      </c>
      <c r="J4608" s="49">
        <v>42.067830000000001</v>
      </c>
      <c r="K4608" s="49">
        <v>0.25009999999999999</v>
      </c>
      <c r="L4608" s="49">
        <v>100.6264</v>
      </c>
      <c r="M4608" s="47"/>
      <c r="N4608" s="50">
        <v>0.99788332946946989</v>
      </c>
      <c r="O4608" s="50">
        <v>6.0980132955653233E-4</v>
      </c>
      <c r="P4608" s="50">
        <v>0.3915462369783827</v>
      </c>
      <c r="Q4608" s="50">
        <v>4.53855960637579E-3</v>
      </c>
      <c r="R4608" s="50">
        <v>4.8050388864091754E-3</v>
      </c>
      <c r="S4608" s="50">
        <v>1.5911020087716037</v>
      </c>
      <c r="T4608" s="50">
        <v>6.7984625172472718E-3</v>
      </c>
      <c r="U4608" s="50">
        <v>2.9983304100244279</v>
      </c>
      <c r="V4608" s="51">
        <v>80.251351301588528</v>
      </c>
      <c r="X4608" s="49">
        <v>0.05</v>
      </c>
      <c r="Y4608" s="49">
        <v>14.69</v>
      </c>
      <c r="Z4608" s="49">
        <v>0.12</v>
      </c>
      <c r="AA4608" s="49">
        <v>1.39</v>
      </c>
      <c r="AB4608" s="49">
        <v>3.16</v>
      </c>
      <c r="AC4608" s="49">
        <v>7.0000000000000007E-2</v>
      </c>
      <c r="AD4608" s="49">
        <v>0.39</v>
      </c>
      <c r="AE4608" s="312"/>
      <c r="AF4608" s="465" t="s">
        <v>438</v>
      </c>
      <c r="AG4608" s="343">
        <v>30</v>
      </c>
      <c r="AH4608" s="343">
        <v>15</v>
      </c>
      <c r="AI4608" s="343"/>
      <c r="AJ4608" s="343"/>
      <c r="AK4608" s="343"/>
      <c r="AL4608" s="343"/>
      <c r="AM4608" s="343"/>
      <c r="AN4608" s="343"/>
      <c r="AO4608" s="343"/>
      <c r="AP4608" s="343"/>
      <c r="AQ4608" s="343"/>
      <c r="AR4608" s="343"/>
      <c r="AS4608" s="343"/>
      <c r="AT4608" s="343"/>
      <c r="AU4608" s="343"/>
      <c r="AV4608" s="343"/>
      <c r="AW4608" s="343"/>
      <c r="AX4608" s="343"/>
      <c r="AY4608" s="343"/>
      <c r="AZ4608" s="343"/>
      <c r="BA4608" s="343"/>
      <c r="BB4608" s="343"/>
      <c r="BC4608" s="343"/>
      <c r="BD4608" s="343"/>
      <c r="BE4608" s="475"/>
      <c r="BF4608" s="475"/>
      <c r="BG4608" s="475"/>
      <c r="BH4608" s="475"/>
      <c r="BI4608" s="475"/>
      <c r="BJ4608" s="475"/>
      <c r="BK4608" s="475"/>
      <c r="BL4608" s="475"/>
      <c r="BM4608" s="475"/>
      <c r="BN4608" s="475"/>
      <c r="BO4608" s="475"/>
      <c r="BP4608" s="306"/>
      <c r="BQ4608" s="496"/>
      <c r="BR4608" s="496"/>
      <c r="BS4608" s="496"/>
      <c r="BT4608" s="496"/>
      <c r="BU4608" s="496"/>
      <c r="BV4608" s="496"/>
    </row>
    <row r="4609" spans="1:74" s="52" customFormat="1" ht="12.75">
      <c r="A4609" s="45">
        <v>2670.0804681784898</v>
      </c>
      <c r="B4609" s="46" t="s">
        <v>364</v>
      </c>
      <c r="C4609" s="47" t="s">
        <v>403</v>
      </c>
      <c r="D4609" s="48">
        <v>23.84580805575137</v>
      </c>
      <c r="E4609" s="49">
        <v>39.212269999999997</v>
      </c>
      <c r="F4609" s="49">
        <v>2.1999999999999999E-2</v>
      </c>
      <c r="G4609" s="49">
        <v>17.979189999999999</v>
      </c>
      <c r="H4609" s="49">
        <v>0.2349</v>
      </c>
      <c r="I4609" s="49">
        <v>0.22800000000000001</v>
      </c>
      <c r="J4609" s="49">
        <v>42.528640000000003</v>
      </c>
      <c r="K4609" s="49">
        <v>0.24390000000000001</v>
      </c>
      <c r="L4609" s="49">
        <v>100.52650000000001</v>
      </c>
      <c r="M4609" s="47"/>
      <c r="N4609" s="50">
        <v>0.99395707453177795</v>
      </c>
      <c r="O4609" s="50">
        <v>4.409036972835694E-4</v>
      </c>
      <c r="P4609" s="50">
        <v>0.38112879413256856</v>
      </c>
      <c r="Q4609" s="50">
        <v>4.7893056466198859E-3</v>
      </c>
      <c r="R4609" s="50">
        <v>4.8951525563506355E-3</v>
      </c>
      <c r="S4609" s="50">
        <v>1.6070732980878739</v>
      </c>
      <c r="T4609" s="50">
        <v>6.6239202127288165E-3</v>
      </c>
      <c r="U4609" s="50">
        <v>3.0003975199504294</v>
      </c>
      <c r="V4609" s="51">
        <v>80.830480179863386</v>
      </c>
      <c r="X4609" s="49">
        <v>0.05</v>
      </c>
      <c r="Y4609" s="49">
        <v>19.260000000000002</v>
      </c>
      <c r="Z4609" s="49">
        <v>0.12</v>
      </c>
      <c r="AA4609" s="49">
        <v>1.35</v>
      </c>
      <c r="AB4609" s="49">
        <v>2.74</v>
      </c>
      <c r="AC4609" s="49">
        <v>7.0000000000000007E-2</v>
      </c>
      <c r="AD4609" s="49">
        <v>0.41</v>
      </c>
      <c r="AE4609" s="312"/>
      <c r="AF4609" s="465" t="s">
        <v>438</v>
      </c>
      <c r="AG4609" s="343">
        <v>30</v>
      </c>
      <c r="AH4609" s="343">
        <v>15</v>
      </c>
      <c r="AI4609" s="343"/>
      <c r="AJ4609" s="343"/>
      <c r="AK4609" s="343"/>
      <c r="AL4609" s="343"/>
      <c r="AM4609" s="343"/>
      <c r="AN4609" s="343"/>
      <c r="AO4609" s="343"/>
      <c r="AP4609" s="343"/>
      <c r="AQ4609" s="343"/>
      <c r="AR4609" s="343"/>
      <c r="AS4609" s="343"/>
      <c r="AT4609" s="343"/>
      <c r="AU4609" s="343"/>
      <c r="AV4609" s="343"/>
      <c r="AW4609" s="343"/>
      <c r="AX4609" s="343"/>
      <c r="AY4609" s="343"/>
      <c r="AZ4609" s="343"/>
      <c r="BA4609" s="343"/>
      <c r="BB4609" s="343"/>
      <c r="BC4609" s="343"/>
      <c r="BD4609" s="343"/>
      <c r="BE4609" s="475"/>
      <c r="BF4609" s="475"/>
      <c r="BG4609" s="475"/>
      <c r="BH4609" s="475"/>
      <c r="BI4609" s="475"/>
      <c r="BJ4609" s="475"/>
      <c r="BK4609" s="475"/>
      <c r="BL4609" s="475"/>
      <c r="BM4609" s="475"/>
      <c r="BN4609" s="475"/>
      <c r="BO4609" s="475"/>
      <c r="BP4609" s="306"/>
      <c r="BQ4609" s="496"/>
      <c r="BR4609" s="496"/>
      <c r="BS4609" s="496"/>
      <c r="BT4609" s="496"/>
      <c r="BU4609" s="496"/>
      <c r="BV4609" s="496"/>
    </row>
    <row r="4610" spans="1:74" s="52" customFormat="1" ht="12.75">
      <c r="A4610" s="45">
        <v>2670.0804681784898</v>
      </c>
      <c r="B4610" s="46" t="s">
        <v>364</v>
      </c>
      <c r="C4610" s="47" t="s">
        <v>403</v>
      </c>
      <c r="D4610" s="48">
        <v>29.80580805575137</v>
      </c>
      <c r="E4610" s="49">
        <v>39.281820000000003</v>
      </c>
      <c r="F4610" s="49">
        <v>1.6799999999999999E-2</v>
      </c>
      <c r="G4610" s="49">
        <v>17.207799999999999</v>
      </c>
      <c r="H4610" s="49">
        <v>0.24099999999999999</v>
      </c>
      <c r="I4610" s="49">
        <v>0.25169999999999998</v>
      </c>
      <c r="J4610" s="49">
        <v>43.040660000000003</v>
      </c>
      <c r="K4610" s="49">
        <v>0.23380000000000001</v>
      </c>
      <c r="L4610" s="49">
        <v>100.33668</v>
      </c>
      <c r="M4610" s="47"/>
      <c r="N4610" s="50">
        <v>0.99433358029511787</v>
      </c>
      <c r="O4610" s="50">
        <v>3.3622128375918351E-4</v>
      </c>
      <c r="P4610" s="50">
        <v>0.36426869428494779</v>
      </c>
      <c r="Q4610" s="50">
        <v>4.9068348397673222E-3</v>
      </c>
      <c r="R4610" s="50">
        <v>5.3964661846473382E-3</v>
      </c>
      <c r="S4610" s="50">
        <v>1.6241568687231149</v>
      </c>
      <c r="T4610" s="50">
        <v>6.3407796261417699E-3</v>
      </c>
      <c r="U4610" s="50">
        <v>3.0011034251281172</v>
      </c>
      <c r="V4610" s="51">
        <v>81.680546606236177</v>
      </c>
      <c r="X4610" s="49">
        <v>0.05</v>
      </c>
      <c r="Y4610" s="49">
        <v>10.15</v>
      </c>
      <c r="Z4610" s="49">
        <v>0.13</v>
      </c>
      <c r="AA4610" s="49">
        <v>1.59</v>
      </c>
      <c r="AB4610" s="49">
        <v>3.42</v>
      </c>
      <c r="AC4610" s="49">
        <v>7.0000000000000007E-2</v>
      </c>
      <c r="AD4610" s="49">
        <v>0.36</v>
      </c>
      <c r="AE4610" s="312"/>
      <c r="AF4610" s="465" t="s">
        <v>438</v>
      </c>
      <c r="AG4610" s="343">
        <v>30</v>
      </c>
      <c r="AH4610" s="343">
        <v>15</v>
      </c>
      <c r="AI4610" s="343"/>
      <c r="AJ4610" s="343"/>
      <c r="AK4610" s="343"/>
      <c r="AL4610" s="343"/>
      <c r="AM4610" s="343"/>
      <c r="AN4610" s="343"/>
      <c r="AO4610" s="343"/>
      <c r="AP4610" s="343"/>
      <c r="AQ4610" s="343"/>
      <c r="AR4610" s="343"/>
      <c r="AS4610" s="343"/>
      <c r="AT4610" s="343"/>
      <c r="AU4610" s="343"/>
      <c r="AV4610" s="343"/>
      <c r="AW4610" s="343"/>
      <c r="AX4610" s="343"/>
      <c r="AY4610" s="343"/>
      <c r="AZ4610" s="343"/>
      <c r="BA4610" s="343"/>
      <c r="BB4610" s="343"/>
      <c r="BC4610" s="343"/>
      <c r="BD4610" s="343"/>
      <c r="BE4610" s="475"/>
      <c r="BF4610" s="475"/>
      <c r="BG4610" s="475"/>
      <c r="BH4610" s="475"/>
      <c r="BI4610" s="475"/>
      <c r="BJ4610" s="475"/>
      <c r="BK4610" s="475"/>
      <c r="BL4610" s="475"/>
      <c r="BM4610" s="475"/>
      <c r="BN4610" s="475"/>
      <c r="BO4610" s="475"/>
      <c r="BP4610" s="306"/>
      <c r="BQ4610" s="496"/>
      <c r="BR4610" s="496"/>
      <c r="BS4610" s="496"/>
      <c r="BT4610" s="496"/>
      <c r="BU4610" s="496"/>
      <c r="BV4610" s="496"/>
    </row>
    <row r="4611" spans="1:74" s="52" customFormat="1" ht="12.75">
      <c r="A4611" s="45">
        <v>2670.0804681784898</v>
      </c>
      <c r="B4611" s="46" t="s">
        <v>364</v>
      </c>
      <c r="C4611" s="47" t="s">
        <v>403</v>
      </c>
      <c r="D4611" s="48">
        <v>35.765808055751371</v>
      </c>
      <c r="E4611" s="49">
        <v>39.579859999999996</v>
      </c>
      <c r="F4611" s="49">
        <v>7.0699999999999999E-2</v>
      </c>
      <c r="G4611" s="49">
        <v>15.71448</v>
      </c>
      <c r="H4611" s="49">
        <v>0.27300000000000002</v>
      </c>
      <c r="I4611" s="49">
        <v>0.23749999999999999</v>
      </c>
      <c r="J4611" s="49">
        <v>44.136389999999999</v>
      </c>
      <c r="K4611" s="49">
        <v>0.2276</v>
      </c>
      <c r="L4611" s="49">
        <v>100.28322999999999</v>
      </c>
      <c r="M4611" s="47"/>
      <c r="N4611" s="50">
        <v>0.99516173073872505</v>
      </c>
      <c r="O4611" s="50">
        <v>1.4054462526600414E-3</v>
      </c>
      <c r="P4611" s="50">
        <v>0.33042691953636111</v>
      </c>
      <c r="Q4611" s="50">
        <v>5.5211043116328131E-3</v>
      </c>
      <c r="R4611" s="50">
        <v>5.0578828518677748E-3</v>
      </c>
      <c r="S4611" s="50">
        <v>1.6543399865995507</v>
      </c>
      <c r="T4611" s="50">
        <v>6.1312541433873715E-3</v>
      </c>
      <c r="U4611" s="50">
        <v>2.9991733402510543</v>
      </c>
      <c r="V4611" s="51">
        <v>83.351852627386847</v>
      </c>
      <c r="X4611" s="49">
        <v>0.05</v>
      </c>
      <c r="Y4611" s="49">
        <v>4.79</v>
      </c>
      <c r="Z4611" s="49">
        <v>0.12</v>
      </c>
      <c r="AA4611" s="49">
        <v>1.2</v>
      </c>
      <c r="AB4611" s="49">
        <v>2.92</v>
      </c>
      <c r="AC4611" s="49">
        <v>0.06</v>
      </c>
      <c r="AD4611" s="49">
        <v>0.42</v>
      </c>
      <c r="AE4611" s="312"/>
      <c r="AF4611" s="465" t="s">
        <v>438</v>
      </c>
      <c r="AG4611" s="343">
        <v>30</v>
      </c>
      <c r="AH4611" s="343">
        <v>15</v>
      </c>
      <c r="AI4611" s="343"/>
      <c r="AJ4611" s="343"/>
      <c r="AK4611" s="343"/>
      <c r="AL4611" s="343"/>
      <c r="AM4611" s="343"/>
      <c r="AN4611" s="343"/>
      <c r="AO4611" s="343"/>
      <c r="AP4611" s="343"/>
      <c r="AQ4611" s="343"/>
      <c r="AR4611" s="343"/>
      <c r="AS4611" s="343"/>
      <c r="AT4611" s="343"/>
      <c r="AU4611" s="343"/>
      <c r="AV4611" s="343"/>
      <c r="AW4611" s="343"/>
      <c r="AX4611" s="343"/>
      <c r="AY4611" s="343"/>
      <c r="AZ4611" s="343"/>
      <c r="BA4611" s="343"/>
      <c r="BB4611" s="343"/>
      <c r="BC4611" s="343"/>
      <c r="BD4611" s="343"/>
      <c r="BE4611" s="475"/>
      <c r="BF4611" s="475"/>
      <c r="BG4611" s="475"/>
      <c r="BH4611" s="475"/>
      <c r="BI4611" s="475"/>
      <c r="BJ4611" s="475"/>
      <c r="BK4611" s="475"/>
      <c r="BL4611" s="475"/>
      <c r="BM4611" s="475"/>
      <c r="BN4611" s="475"/>
      <c r="BO4611" s="475"/>
      <c r="BP4611" s="306"/>
      <c r="BQ4611" s="496"/>
      <c r="BR4611" s="496"/>
      <c r="BS4611" s="496"/>
      <c r="BT4611" s="496"/>
      <c r="BU4611" s="496"/>
      <c r="BV4611" s="496"/>
    </row>
    <row r="4612" spans="1:74" s="52" customFormat="1" ht="12.75">
      <c r="A4612" s="45">
        <v>2670.0804681784898</v>
      </c>
      <c r="B4612" s="46" t="s">
        <v>364</v>
      </c>
      <c r="C4612" s="47" t="s">
        <v>403</v>
      </c>
      <c r="D4612" s="48">
        <v>41.725808055751372</v>
      </c>
      <c r="E4612" s="49">
        <v>39.6494</v>
      </c>
      <c r="F4612" s="49">
        <v>5.4100000000000002E-2</v>
      </c>
      <c r="G4612" s="49">
        <v>15.200229999999999</v>
      </c>
      <c r="H4612" s="49">
        <v>0.28860000000000002</v>
      </c>
      <c r="I4612" s="49">
        <v>0.1973</v>
      </c>
      <c r="J4612" s="49">
        <v>44.77131</v>
      </c>
      <c r="K4612" s="49">
        <v>0.21729999999999999</v>
      </c>
      <c r="L4612" s="49">
        <v>100.44134</v>
      </c>
      <c r="M4612" s="47"/>
      <c r="N4612" s="50">
        <v>0.99298239162364943</v>
      </c>
      <c r="O4612" s="50">
        <v>1.0712173738386612E-3</v>
      </c>
      <c r="P4612" s="50">
        <v>0.31835456451192462</v>
      </c>
      <c r="Q4612" s="50">
        <v>5.8135999942954637E-3</v>
      </c>
      <c r="R4612" s="50">
        <v>4.1852147967923643E-3</v>
      </c>
      <c r="S4612" s="50">
        <v>1.6715265343628538</v>
      </c>
      <c r="T4612" s="50">
        <v>5.830721543348712E-3</v>
      </c>
      <c r="U4612" s="50">
        <v>3.0014072194240478</v>
      </c>
      <c r="V4612" s="51">
        <v>84.001327280713141</v>
      </c>
      <c r="X4612" s="49">
        <v>0.05</v>
      </c>
      <c r="Y4612" s="49">
        <v>6.37</v>
      </c>
      <c r="Z4612" s="49">
        <v>0.13</v>
      </c>
      <c r="AA4612" s="49">
        <v>1.1399999999999999</v>
      </c>
      <c r="AB4612" s="49">
        <v>3.57</v>
      </c>
      <c r="AC4612" s="49">
        <v>0.06</v>
      </c>
      <c r="AD4612" s="49">
        <v>0.43</v>
      </c>
      <c r="AE4612" s="312"/>
      <c r="AF4612" s="465" t="s">
        <v>438</v>
      </c>
      <c r="AG4612" s="343">
        <v>30</v>
      </c>
      <c r="AH4612" s="343">
        <v>15</v>
      </c>
      <c r="AI4612" s="343"/>
      <c r="AJ4612" s="343"/>
      <c r="AK4612" s="343"/>
      <c r="AL4612" s="343"/>
      <c r="AM4612" s="343"/>
      <c r="AN4612" s="343"/>
      <c r="AO4612" s="343"/>
      <c r="AP4612" s="343"/>
      <c r="AQ4612" s="343"/>
      <c r="AR4612" s="343"/>
      <c r="AS4612" s="343"/>
      <c r="AT4612" s="343"/>
      <c r="AU4612" s="343"/>
      <c r="AV4612" s="343"/>
      <c r="AW4612" s="343"/>
      <c r="AX4612" s="343"/>
      <c r="AY4612" s="343"/>
      <c r="AZ4612" s="343"/>
      <c r="BA4612" s="343"/>
      <c r="BB4612" s="343"/>
      <c r="BC4612" s="343"/>
      <c r="BD4612" s="343"/>
      <c r="BE4612" s="475"/>
      <c r="BF4612" s="475"/>
      <c r="BG4612" s="475"/>
      <c r="BH4612" s="475"/>
      <c r="BI4612" s="475"/>
      <c r="BJ4612" s="475"/>
      <c r="BK4612" s="475"/>
      <c r="BL4612" s="475"/>
      <c r="BM4612" s="475"/>
      <c r="BN4612" s="475"/>
      <c r="BO4612" s="475"/>
      <c r="BP4612" s="306"/>
      <c r="BQ4612" s="496"/>
      <c r="BR4612" s="496"/>
      <c r="BS4612" s="496"/>
      <c r="BT4612" s="496"/>
      <c r="BU4612" s="496"/>
      <c r="BV4612" s="496"/>
    </row>
    <row r="4613" spans="1:74" s="52" customFormat="1" ht="12.75">
      <c r="A4613" s="45">
        <v>2670.0804681784898</v>
      </c>
      <c r="B4613" s="46" t="s">
        <v>364</v>
      </c>
      <c r="C4613" s="47" t="s">
        <v>403</v>
      </c>
      <c r="D4613" s="48">
        <v>47.685808055751373</v>
      </c>
      <c r="E4613" s="49">
        <v>39.738810000000001</v>
      </c>
      <c r="F4613" s="49">
        <v>8.0799999999999997E-2</v>
      </c>
      <c r="G4613" s="49">
        <v>14.794750000000001</v>
      </c>
      <c r="H4613" s="49">
        <v>0.29980000000000001</v>
      </c>
      <c r="I4613" s="49">
        <v>0.2109</v>
      </c>
      <c r="J4613" s="49">
        <v>45.088760000000001</v>
      </c>
      <c r="K4613" s="49">
        <v>0.2233</v>
      </c>
      <c r="L4613" s="49">
        <v>100.48972000000001</v>
      </c>
      <c r="M4613" s="47"/>
      <c r="N4613" s="50">
        <v>0.99287596516823773</v>
      </c>
      <c r="O4613" s="50">
        <v>1.5961250581050235E-3</v>
      </c>
      <c r="P4613" s="50">
        <v>0.3091318584861969</v>
      </c>
      <c r="Q4613" s="50">
        <v>6.0249807108538698E-3</v>
      </c>
      <c r="R4613" s="50">
        <v>4.4631600282753602E-3</v>
      </c>
      <c r="S4613" s="50">
        <v>1.6794109375679349</v>
      </c>
      <c r="T4613" s="50">
        <v>5.9775953238997356E-3</v>
      </c>
      <c r="U4613" s="50">
        <v>3.0007137015802745</v>
      </c>
      <c r="V4613" s="51">
        <v>84.454352247303518</v>
      </c>
      <c r="X4613" s="49">
        <v>0.05</v>
      </c>
      <c r="Y4613" s="49">
        <v>4.38</v>
      </c>
      <c r="Z4613" s="49">
        <v>0.13</v>
      </c>
      <c r="AA4613" s="49">
        <v>1.1200000000000001</v>
      </c>
      <c r="AB4613" s="49">
        <v>3.25</v>
      </c>
      <c r="AC4613" s="49">
        <v>0.06</v>
      </c>
      <c r="AD4613" s="49">
        <v>0.42</v>
      </c>
      <c r="AE4613" s="312"/>
      <c r="AF4613" s="465" t="s">
        <v>438</v>
      </c>
      <c r="AG4613" s="343">
        <v>30</v>
      </c>
      <c r="AH4613" s="343">
        <v>15</v>
      </c>
      <c r="AI4613" s="343"/>
      <c r="AJ4613" s="343"/>
      <c r="AK4613" s="343"/>
      <c r="AL4613" s="343"/>
      <c r="AM4613" s="343"/>
      <c r="AN4613" s="343"/>
      <c r="AO4613" s="343"/>
      <c r="AP4613" s="343"/>
      <c r="AQ4613" s="343"/>
      <c r="AR4613" s="343"/>
      <c r="AS4613" s="343"/>
      <c r="AT4613" s="343"/>
      <c r="AU4613" s="343"/>
      <c r="AV4613" s="343"/>
      <c r="AW4613" s="343"/>
      <c r="AX4613" s="343"/>
      <c r="AY4613" s="343"/>
      <c r="AZ4613" s="343"/>
      <c r="BA4613" s="343"/>
      <c r="BB4613" s="343"/>
      <c r="BC4613" s="343"/>
      <c r="BD4613" s="343"/>
      <c r="BE4613" s="475"/>
      <c r="BF4613" s="475"/>
      <c r="BG4613" s="475"/>
      <c r="BH4613" s="475"/>
      <c r="BI4613" s="475"/>
      <c r="BJ4613" s="475"/>
      <c r="BK4613" s="475"/>
      <c r="BL4613" s="475"/>
      <c r="BM4613" s="475"/>
      <c r="BN4613" s="475"/>
      <c r="BO4613" s="475"/>
      <c r="BP4613" s="306"/>
      <c r="BQ4613" s="496"/>
      <c r="BR4613" s="496"/>
      <c r="BS4613" s="496"/>
      <c r="BT4613" s="496"/>
      <c r="BU4613" s="496"/>
      <c r="BV4613" s="496"/>
    </row>
    <row r="4614" spans="1:74" s="52" customFormat="1" ht="12.75">
      <c r="A4614" s="45">
        <v>2670.0804681784898</v>
      </c>
      <c r="B4614" s="46" t="s">
        <v>364</v>
      </c>
      <c r="C4614" s="47" t="s">
        <v>403</v>
      </c>
      <c r="D4614" s="48">
        <v>53.645808055751374</v>
      </c>
      <c r="E4614" s="49">
        <v>39.848089999999999</v>
      </c>
      <c r="F4614" s="49">
        <v>6.6299999999999998E-2</v>
      </c>
      <c r="G4614" s="49">
        <v>14.44862</v>
      </c>
      <c r="H4614" s="49">
        <v>0.29299999999999998</v>
      </c>
      <c r="I4614" s="49">
        <v>0.1973</v>
      </c>
      <c r="J4614" s="49">
        <v>45.406210000000002</v>
      </c>
      <c r="K4614" s="49">
        <v>0.2213</v>
      </c>
      <c r="L4614" s="49">
        <v>100.53381999999999</v>
      </c>
      <c r="M4614" s="47"/>
      <c r="N4614" s="50">
        <v>0.99346319750275758</v>
      </c>
      <c r="O4614" s="50">
        <v>1.3068724938011568E-3</v>
      </c>
      <c r="P4614" s="50">
        <v>0.30124970971158543</v>
      </c>
      <c r="Q4614" s="50">
        <v>5.8756482235449861E-3</v>
      </c>
      <c r="R4614" s="50">
        <v>4.1663629287066462E-3</v>
      </c>
      <c r="S4614" s="50">
        <v>1.6875943891764555</v>
      </c>
      <c r="T4614" s="50">
        <v>5.9113045565998288E-3</v>
      </c>
      <c r="U4614" s="50">
        <v>3.0007643823305452</v>
      </c>
      <c r="V4614" s="51">
        <v>84.853025439248171</v>
      </c>
      <c r="X4614" s="49">
        <v>0.05</v>
      </c>
      <c r="Y4614" s="49">
        <v>5.35</v>
      </c>
      <c r="Z4614" s="49">
        <v>0.13</v>
      </c>
      <c r="AA4614" s="49">
        <v>1.1299999999999999</v>
      </c>
      <c r="AB4614" s="49">
        <v>3.35</v>
      </c>
      <c r="AC4614" s="49">
        <v>0.06</v>
      </c>
      <c r="AD4614" s="49">
        <v>0.42</v>
      </c>
      <c r="AE4614" s="312"/>
      <c r="AF4614" s="465" t="s">
        <v>438</v>
      </c>
      <c r="AG4614" s="343">
        <v>30</v>
      </c>
      <c r="AH4614" s="343">
        <v>15</v>
      </c>
      <c r="AI4614" s="343"/>
      <c r="AJ4614" s="343"/>
      <c r="AK4614" s="343"/>
      <c r="AL4614" s="343"/>
      <c r="AM4614" s="343"/>
      <c r="AN4614" s="343"/>
      <c r="AO4614" s="343"/>
      <c r="AP4614" s="343"/>
      <c r="AQ4614" s="343"/>
      <c r="AR4614" s="343"/>
      <c r="AS4614" s="343"/>
      <c r="AT4614" s="343"/>
      <c r="AU4614" s="343"/>
      <c r="AV4614" s="343"/>
      <c r="AW4614" s="343"/>
      <c r="AX4614" s="343"/>
      <c r="AY4614" s="343"/>
      <c r="AZ4614" s="343"/>
      <c r="BA4614" s="343"/>
      <c r="BB4614" s="343"/>
      <c r="BC4614" s="343"/>
      <c r="BD4614" s="343"/>
      <c r="BE4614" s="475"/>
      <c r="BF4614" s="475"/>
      <c r="BG4614" s="475"/>
      <c r="BH4614" s="475"/>
      <c r="BI4614" s="475"/>
      <c r="BJ4614" s="475"/>
      <c r="BK4614" s="475"/>
      <c r="BL4614" s="475"/>
      <c r="BM4614" s="475"/>
      <c r="BN4614" s="475"/>
      <c r="BO4614" s="475"/>
      <c r="BP4614" s="306"/>
      <c r="BQ4614" s="496"/>
      <c r="BR4614" s="496"/>
      <c r="BS4614" s="496"/>
      <c r="BT4614" s="496"/>
      <c r="BU4614" s="496"/>
      <c r="BV4614" s="496"/>
    </row>
    <row r="4615" spans="1:74" s="52" customFormat="1" ht="12.75">
      <c r="A4615" s="45">
        <v>2670.0804681784898</v>
      </c>
      <c r="B4615" s="46" t="s">
        <v>364</v>
      </c>
      <c r="C4615" s="47" t="s">
        <v>403</v>
      </c>
      <c r="D4615" s="48">
        <v>59.605808055751375</v>
      </c>
      <c r="E4615" s="49">
        <v>39.818289999999998</v>
      </c>
      <c r="F4615" s="49">
        <v>7.6100000000000001E-2</v>
      </c>
      <c r="G4615" s="49">
        <v>14.171709999999999</v>
      </c>
      <c r="H4615" s="49">
        <v>0.3014</v>
      </c>
      <c r="I4615" s="49">
        <v>0.2157</v>
      </c>
      <c r="J4615" s="49">
        <v>45.221890000000002</v>
      </c>
      <c r="K4615" s="49">
        <v>0.21820000000000001</v>
      </c>
      <c r="L4615" s="49">
        <v>100.07218999999999</v>
      </c>
      <c r="M4615" s="47"/>
      <c r="N4615" s="50">
        <v>0.99612721484536482</v>
      </c>
      <c r="O4615" s="50">
        <v>1.5051932845128594E-3</v>
      </c>
      <c r="P4615" s="50">
        <v>0.29649027360345404</v>
      </c>
      <c r="Q4615" s="50">
        <v>6.0648398962826087E-3</v>
      </c>
      <c r="R4615" s="50">
        <v>4.5705460030390039E-3</v>
      </c>
      <c r="S4615" s="50">
        <v>1.6865120751244758</v>
      </c>
      <c r="T4615" s="50">
        <v>5.8485013421199009E-3</v>
      </c>
      <c r="U4615" s="50">
        <v>2.9983554490010462</v>
      </c>
      <c r="V4615" s="51">
        <v>85.048415409409444</v>
      </c>
      <c r="X4615" s="49">
        <v>0.05</v>
      </c>
      <c r="Y4615" s="49">
        <v>4.53</v>
      </c>
      <c r="Z4615" s="49">
        <v>0.13</v>
      </c>
      <c r="AA4615" s="49">
        <v>1.0900000000000001</v>
      </c>
      <c r="AB4615" s="49">
        <v>3.01</v>
      </c>
      <c r="AC4615" s="49">
        <v>0.06</v>
      </c>
      <c r="AD4615" s="49">
        <v>0.43</v>
      </c>
      <c r="AE4615" s="312"/>
      <c r="AF4615" s="465" t="s">
        <v>438</v>
      </c>
      <c r="AG4615" s="343">
        <v>30</v>
      </c>
      <c r="AH4615" s="343">
        <v>15</v>
      </c>
      <c r="AI4615" s="343"/>
      <c r="AJ4615" s="343"/>
      <c r="AK4615" s="343"/>
      <c r="AL4615" s="343"/>
      <c r="AM4615" s="343"/>
      <c r="AN4615" s="343"/>
      <c r="AO4615" s="343"/>
      <c r="AP4615" s="343"/>
      <c r="AQ4615" s="343"/>
      <c r="AR4615" s="343"/>
      <c r="AS4615" s="343"/>
      <c r="AT4615" s="343"/>
      <c r="AU4615" s="343"/>
      <c r="AV4615" s="343"/>
      <c r="AW4615" s="343"/>
      <c r="AX4615" s="343"/>
      <c r="AY4615" s="343"/>
      <c r="AZ4615" s="343"/>
      <c r="BA4615" s="343"/>
      <c r="BB4615" s="343"/>
      <c r="BC4615" s="343"/>
      <c r="BD4615" s="343"/>
      <c r="BE4615" s="475"/>
      <c r="BF4615" s="475"/>
      <c r="BG4615" s="475"/>
      <c r="BH4615" s="475"/>
      <c r="BI4615" s="475"/>
      <c r="BJ4615" s="475"/>
      <c r="BK4615" s="475"/>
      <c r="BL4615" s="475"/>
      <c r="BM4615" s="475"/>
      <c r="BN4615" s="475"/>
      <c r="BO4615" s="475"/>
      <c r="BP4615" s="306"/>
      <c r="BQ4615" s="496"/>
      <c r="BR4615" s="496"/>
      <c r="BS4615" s="496"/>
      <c r="BT4615" s="496"/>
      <c r="BU4615" s="496"/>
      <c r="BV4615" s="496"/>
    </row>
    <row r="4616" spans="1:74" s="52" customFormat="1" ht="12.75">
      <c r="A4616" s="45">
        <v>2670.0804681784898</v>
      </c>
      <c r="B4616" s="46" t="s">
        <v>364</v>
      </c>
      <c r="C4616" s="47" t="s">
        <v>403</v>
      </c>
      <c r="D4616" s="48">
        <v>65.565808055751376</v>
      </c>
      <c r="E4616" s="49">
        <v>39.808349999999997</v>
      </c>
      <c r="F4616" s="49">
        <v>6.2399999999999997E-2</v>
      </c>
      <c r="G4616" s="49">
        <v>14.043150000000001</v>
      </c>
      <c r="H4616" s="49">
        <v>0.29599999999999999</v>
      </c>
      <c r="I4616" s="49">
        <v>0.2293</v>
      </c>
      <c r="J4616" s="49">
        <v>45.559820000000002</v>
      </c>
      <c r="K4616" s="49">
        <v>0.21729999999999999</v>
      </c>
      <c r="L4616" s="49">
        <v>100.28551999999999</v>
      </c>
      <c r="M4616" s="47"/>
      <c r="N4616" s="50">
        <v>0.9934071518694253</v>
      </c>
      <c r="O4616" s="50">
        <v>1.2311560681356024E-3</v>
      </c>
      <c r="P4616" s="50">
        <v>0.29307153160948468</v>
      </c>
      <c r="Q4616" s="50">
        <v>5.941398861684058E-3</v>
      </c>
      <c r="R4616" s="50">
        <v>4.8466638475871343E-3</v>
      </c>
      <c r="S4616" s="50">
        <v>1.6948983245312483</v>
      </c>
      <c r="T4616" s="50">
        <v>5.8099243695955106E-3</v>
      </c>
      <c r="U4616" s="50">
        <v>3.0009933627552106</v>
      </c>
      <c r="V4616" s="51">
        <v>85.257747711606271</v>
      </c>
      <c r="X4616" s="49">
        <v>0.05</v>
      </c>
      <c r="Y4616" s="49">
        <v>5.55</v>
      </c>
      <c r="Z4616" s="49">
        <v>0.13</v>
      </c>
      <c r="AA4616" s="49">
        <v>1.1100000000000001</v>
      </c>
      <c r="AB4616" s="49">
        <v>2.91</v>
      </c>
      <c r="AC4616" s="49">
        <v>0.06</v>
      </c>
      <c r="AD4616" s="49">
        <v>0.43</v>
      </c>
      <c r="AE4616" s="312"/>
      <c r="AF4616" s="465" t="s">
        <v>438</v>
      </c>
      <c r="AG4616" s="343">
        <v>30</v>
      </c>
      <c r="AH4616" s="343">
        <v>15</v>
      </c>
      <c r="AI4616" s="343"/>
      <c r="AJ4616" s="343"/>
      <c r="AK4616" s="343"/>
      <c r="AL4616" s="343"/>
      <c r="AM4616" s="343"/>
      <c r="AN4616" s="343"/>
      <c r="AO4616" s="343"/>
      <c r="AP4616" s="343"/>
      <c r="AQ4616" s="343"/>
      <c r="AR4616" s="343"/>
      <c r="AS4616" s="343"/>
      <c r="AT4616" s="343"/>
      <c r="AU4616" s="343"/>
      <c r="AV4616" s="343"/>
      <c r="AW4616" s="343"/>
      <c r="AX4616" s="343"/>
      <c r="AY4616" s="343"/>
      <c r="AZ4616" s="343"/>
      <c r="BA4616" s="343"/>
      <c r="BB4616" s="343"/>
      <c r="BC4616" s="343"/>
      <c r="BD4616" s="343"/>
      <c r="BE4616" s="475"/>
      <c r="BF4616" s="475"/>
      <c r="BG4616" s="475"/>
      <c r="BH4616" s="475"/>
      <c r="BI4616" s="475"/>
      <c r="BJ4616" s="475"/>
      <c r="BK4616" s="475"/>
      <c r="BL4616" s="475"/>
      <c r="BM4616" s="475"/>
      <c r="BN4616" s="475"/>
      <c r="BO4616" s="475"/>
      <c r="BP4616" s="306"/>
      <c r="BQ4616" s="496"/>
      <c r="BR4616" s="496"/>
      <c r="BS4616" s="496"/>
      <c r="BT4616" s="496"/>
      <c r="BU4616" s="496"/>
      <c r="BV4616" s="496"/>
    </row>
    <row r="4617" spans="1:74" s="52" customFormat="1" ht="12.75">
      <c r="A4617" s="45">
        <v>2670.0804681784898</v>
      </c>
      <c r="B4617" s="46" t="s">
        <v>364</v>
      </c>
      <c r="C4617" s="47" t="s">
        <v>403</v>
      </c>
      <c r="D4617" s="48">
        <v>71.525808055751369</v>
      </c>
      <c r="E4617" s="49">
        <v>39.877899999999997</v>
      </c>
      <c r="F4617" s="49">
        <v>0.08</v>
      </c>
      <c r="G4617" s="49">
        <v>13.845359999999999</v>
      </c>
      <c r="H4617" s="49">
        <v>0.31309999999999999</v>
      </c>
      <c r="I4617" s="49">
        <v>0.1487</v>
      </c>
      <c r="J4617" s="49">
        <v>45.508620000000001</v>
      </c>
      <c r="K4617" s="49">
        <v>0.21940000000000001</v>
      </c>
      <c r="L4617" s="49">
        <v>100.06377999999998</v>
      </c>
      <c r="M4617" s="47"/>
      <c r="N4617" s="50">
        <v>0.99566530418136368</v>
      </c>
      <c r="O4617" s="50">
        <v>1.579234036869003E-3</v>
      </c>
      <c r="P4617" s="50">
        <v>0.28909550570820247</v>
      </c>
      <c r="Q4617" s="50">
        <v>6.2879351445013316E-3</v>
      </c>
      <c r="R4617" s="50">
        <v>3.1446897229401717E-3</v>
      </c>
      <c r="S4617" s="50">
        <v>1.6938825941966131</v>
      </c>
      <c r="T4617" s="50">
        <v>5.8691520979684232E-3</v>
      </c>
      <c r="U4617" s="50">
        <v>2.9973289126997269</v>
      </c>
      <c r="V4617" s="51">
        <v>85.421144806285085</v>
      </c>
      <c r="X4617" s="49">
        <v>0.05</v>
      </c>
      <c r="Y4617" s="49">
        <v>4.46</v>
      </c>
      <c r="Z4617" s="49">
        <v>0.13</v>
      </c>
      <c r="AA4617" s="49">
        <v>1.07</v>
      </c>
      <c r="AB4617" s="49">
        <v>4.3600000000000003</v>
      </c>
      <c r="AC4617" s="49">
        <v>0.06</v>
      </c>
      <c r="AD4617" s="49">
        <v>0.43</v>
      </c>
      <c r="AE4617" s="312"/>
      <c r="AF4617" s="465" t="s">
        <v>438</v>
      </c>
      <c r="AG4617" s="343">
        <v>30</v>
      </c>
      <c r="AH4617" s="343">
        <v>15</v>
      </c>
      <c r="AI4617" s="343"/>
      <c r="AJ4617" s="343"/>
      <c r="AK4617" s="343"/>
      <c r="AL4617" s="343"/>
      <c r="AM4617" s="343"/>
      <c r="AN4617" s="343"/>
      <c r="AO4617" s="343"/>
      <c r="AP4617" s="343"/>
      <c r="AQ4617" s="343"/>
      <c r="AR4617" s="343"/>
      <c r="AS4617" s="343"/>
      <c r="AT4617" s="343"/>
      <c r="AU4617" s="343"/>
      <c r="AV4617" s="343"/>
      <c r="AW4617" s="343"/>
      <c r="AX4617" s="343"/>
      <c r="AY4617" s="343"/>
      <c r="AZ4617" s="343"/>
      <c r="BA4617" s="343"/>
      <c r="BB4617" s="343"/>
      <c r="BC4617" s="343"/>
      <c r="BD4617" s="343"/>
      <c r="BE4617" s="475"/>
      <c r="BF4617" s="475"/>
      <c r="BG4617" s="475"/>
      <c r="BH4617" s="475"/>
      <c r="BI4617" s="475"/>
      <c r="BJ4617" s="475"/>
      <c r="BK4617" s="475"/>
      <c r="BL4617" s="475"/>
      <c r="BM4617" s="475"/>
      <c r="BN4617" s="475"/>
      <c r="BO4617" s="475"/>
      <c r="BP4617" s="306"/>
      <c r="BQ4617" s="496"/>
      <c r="BR4617" s="496"/>
      <c r="BS4617" s="496"/>
      <c r="BT4617" s="496"/>
      <c r="BU4617" s="496"/>
      <c r="BV4617" s="496"/>
    </row>
    <row r="4618" spans="1:74" s="52" customFormat="1" ht="12.75">
      <c r="A4618" s="45">
        <v>2670.0804681784898</v>
      </c>
      <c r="B4618" s="46" t="s">
        <v>364</v>
      </c>
      <c r="C4618" s="47" t="s">
        <v>403</v>
      </c>
      <c r="D4618" s="48">
        <v>77.485808055751363</v>
      </c>
      <c r="E4618" s="49">
        <v>39.897770000000001</v>
      </c>
      <c r="F4618" s="49">
        <v>7.6300000000000007E-2</v>
      </c>
      <c r="G4618" s="49">
        <v>13.8058</v>
      </c>
      <c r="H4618" s="49">
        <v>0.3125</v>
      </c>
      <c r="I4618" s="49">
        <v>0.1961</v>
      </c>
      <c r="J4618" s="49">
        <v>45.723669999999998</v>
      </c>
      <c r="K4618" s="49">
        <v>0.22339999999999999</v>
      </c>
      <c r="L4618" s="49">
        <v>100.28774</v>
      </c>
      <c r="M4618" s="47"/>
      <c r="N4618" s="50">
        <v>0.99422588679662627</v>
      </c>
      <c r="O4618" s="50">
        <v>1.503267946669571E-3</v>
      </c>
      <c r="P4618" s="50">
        <v>0.28770937656597889</v>
      </c>
      <c r="Q4618" s="50">
        <v>6.2636914817250653E-3</v>
      </c>
      <c r="R4618" s="50">
        <v>4.1390414652541212E-3</v>
      </c>
      <c r="S4618" s="50">
        <v>1.698580255761698</v>
      </c>
      <c r="T4618" s="50">
        <v>5.9645441905864646E-3</v>
      </c>
      <c r="U4618" s="50">
        <v>2.9998734284758841</v>
      </c>
      <c r="V4618" s="51">
        <v>85.515235447872712</v>
      </c>
      <c r="X4618" s="49">
        <v>0.05</v>
      </c>
      <c r="Y4618" s="49">
        <v>4.57</v>
      </c>
      <c r="Z4618" s="49">
        <v>0.13</v>
      </c>
      <c r="AA4618" s="49">
        <v>1.07</v>
      </c>
      <c r="AB4618" s="49">
        <v>3.24</v>
      </c>
      <c r="AC4618" s="49">
        <v>0.06</v>
      </c>
      <c r="AD4618" s="49">
        <v>0.42</v>
      </c>
      <c r="AE4618" s="312"/>
      <c r="AF4618" s="465" t="s">
        <v>438</v>
      </c>
      <c r="AG4618" s="343">
        <v>30</v>
      </c>
      <c r="AH4618" s="343">
        <v>15</v>
      </c>
      <c r="AI4618" s="343"/>
      <c r="AJ4618" s="343"/>
      <c r="AK4618" s="343"/>
      <c r="AL4618" s="343"/>
      <c r="AM4618" s="343"/>
      <c r="AN4618" s="343"/>
      <c r="AO4618" s="343"/>
      <c r="AP4618" s="343"/>
      <c r="AQ4618" s="343"/>
      <c r="AR4618" s="343"/>
      <c r="AS4618" s="343"/>
      <c r="AT4618" s="343"/>
      <c r="AU4618" s="343"/>
      <c r="AV4618" s="343"/>
      <c r="AW4618" s="343"/>
      <c r="AX4618" s="343"/>
      <c r="AY4618" s="343"/>
      <c r="AZ4618" s="343"/>
      <c r="BA4618" s="343"/>
      <c r="BB4618" s="343"/>
      <c r="BC4618" s="343"/>
      <c r="BD4618" s="343"/>
      <c r="BE4618" s="475"/>
      <c r="BF4618" s="475"/>
      <c r="BG4618" s="475"/>
      <c r="BH4618" s="475"/>
      <c r="BI4618" s="475"/>
      <c r="BJ4618" s="475"/>
      <c r="BK4618" s="475"/>
      <c r="BL4618" s="475"/>
      <c r="BM4618" s="475"/>
      <c r="BN4618" s="475"/>
      <c r="BO4618" s="475"/>
      <c r="BP4618" s="306"/>
      <c r="BQ4618" s="496"/>
      <c r="BR4618" s="496"/>
      <c r="BS4618" s="496"/>
      <c r="BT4618" s="496"/>
      <c r="BU4618" s="496"/>
      <c r="BV4618" s="496"/>
    </row>
    <row r="4619" spans="1:74" s="52" customFormat="1" ht="12.75">
      <c r="A4619" s="45">
        <v>2670.0804681784898</v>
      </c>
      <c r="B4619" s="46" t="s">
        <v>364</v>
      </c>
      <c r="C4619" s="47" t="s">
        <v>403</v>
      </c>
      <c r="D4619" s="48">
        <v>83.445808055751357</v>
      </c>
      <c r="E4619" s="49">
        <v>39.808349999999997</v>
      </c>
      <c r="F4619" s="49">
        <v>6.9400000000000003E-2</v>
      </c>
      <c r="G4619" s="49">
        <v>13.68713</v>
      </c>
      <c r="H4619" s="49">
        <v>0.3095</v>
      </c>
      <c r="I4619" s="49">
        <v>0.158</v>
      </c>
      <c r="J4619" s="49">
        <v>45.846550000000001</v>
      </c>
      <c r="K4619" s="49">
        <v>0.21329999999999999</v>
      </c>
      <c r="L4619" s="49">
        <v>100.16703</v>
      </c>
      <c r="M4619" s="47"/>
      <c r="N4619" s="50">
        <v>0.99258315287754184</v>
      </c>
      <c r="O4619" s="50">
        <v>1.3681307623538408E-3</v>
      </c>
      <c r="P4619" s="50">
        <v>0.28540469214605846</v>
      </c>
      <c r="Q4619" s="50">
        <v>6.2072218599851167E-3</v>
      </c>
      <c r="R4619" s="50">
        <v>3.3368412741433093E-3</v>
      </c>
      <c r="S4619" s="50">
        <v>1.7041504291544622</v>
      </c>
      <c r="T4619" s="50">
        <v>5.698246409030024E-3</v>
      </c>
      <c r="U4619" s="50">
        <v>3.0005071064288771</v>
      </c>
      <c r="V4619" s="51">
        <v>85.654848710122849</v>
      </c>
      <c r="X4619" s="49">
        <v>0.05</v>
      </c>
      <c r="Y4619" s="49">
        <v>4.92</v>
      </c>
      <c r="Z4619" s="49">
        <v>0.13</v>
      </c>
      <c r="AA4619" s="49">
        <v>1.08</v>
      </c>
      <c r="AB4619" s="49">
        <v>4.0599999999999996</v>
      </c>
      <c r="AC4619" s="49">
        <v>0.06</v>
      </c>
      <c r="AD4619" s="49">
        <v>0.44</v>
      </c>
      <c r="AE4619" s="312"/>
      <c r="AF4619" s="465" t="s">
        <v>438</v>
      </c>
      <c r="AG4619" s="343">
        <v>30</v>
      </c>
      <c r="AH4619" s="343">
        <v>15</v>
      </c>
      <c r="AI4619" s="343"/>
      <c r="AJ4619" s="343"/>
      <c r="AK4619" s="343"/>
      <c r="AL4619" s="343"/>
      <c r="AM4619" s="343"/>
      <c r="AN4619" s="343"/>
      <c r="AO4619" s="343"/>
      <c r="AP4619" s="343"/>
      <c r="AQ4619" s="343"/>
      <c r="AR4619" s="343"/>
      <c r="AS4619" s="343"/>
      <c r="AT4619" s="343"/>
      <c r="AU4619" s="343"/>
      <c r="AV4619" s="343"/>
      <c r="AW4619" s="343"/>
      <c r="AX4619" s="343"/>
      <c r="AY4619" s="343"/>
      <c r="AZ4619" s="343"/>
      <c r="BA4619" s="343"/>
      <c r="BB4619" s="343"/>
      <c r="BC4619" s="343"/>
      <c r="BD4619" s="343"/>
      <c r="BE4619" s="475"/>
      <c r="BF4619" s="475"/>
      <c r="BG4619" s="475"/>
      <c r="BH4619" s="475"/>
      <c r="BI4619" s="475"/>
      <c r="BJ4619" s="475"/>
      <c r="BK4619" s="475"/>
      <c r="BL4619" s="475"/>
      <c r="BM4619" s="475"/>
      <c r="BN4619" s="475"/>
      <c r="BO4619" s="475"/>
      <c r="BP4619" s="306"/>
      <c r="BQ4619" s="496"/>
      <c r="BR4619" s="496"/>
      <c r="BS4619" s="496"/>
      <c r="BT4619" s="496"/>
      <c r="BU4619" s="496"/>
      <c r="BV4619" s="496"/>
    </row>
    <row r="4620" spans="1:74" s="52" customFormat="1" ht="12.75">
      <c r="A4620" s="45">
        <v>2670.0804681784898</v>
      </c>
      <c r="B4620" s="46" t="s">
        <v>364</v>
      </c>
      <c r="C4620" s="47" t="s">
        <v>403</v>
      </c>
      <c r="D4620" s="48">
        <v>89.405808055751351</v>
      </c>
      <c r="E4620" s="49">
        <v>40.016979999999997</v>
      </c>
      <c r="F4620" s="49">
        <v>7.1999999999999995E-2</v>
      </c>
      <c r="G4620" s="49">
        <v>13.8058</v>
      </c>
      <c r="H4620" s="49">
        <v>0.30990000000000001</v>
      </c>
      <c r="I4620" s="49">
        <v>0.1903</v>
      </c>
      <c r="J4620" s="49">
        <v>46.02064</v>
      </c>
      <c r="K4620" s="49">
        <v>0.22</v>
      </c>
      <c r="L4620" s="49">
        <v>100.68602</v>
      </c>
      <c r="M4620" s="47"/>
      <c r="N4620" s="50">
        <v>0.99319066486539964</v>
      </c>
      <c r="O4620" s="50">
        <v>1.4128505668228983E-3</v>
      </c>
      <c r="P4620" s="50">
        <v>0.2865536141270299</v>
      </c>
      <c r="Q4620" s="50">
        <v>6.1866249301878598E-3</v>
      </c>
      <c r="R4620" s="50">
        <v>4.0004868410344445E-3</v>
      </c>
      <c r="S4620" s="50">
        <v>1.7027446259376477</v>
      </c>
      <c r="T4620" s="50">
        <v>5.8501721627350935E-3</v>
      </c>
      <c r="U4620" s="50">
        <v>3.0013338980874007</v>
      </c>
      <c r="V4620" s="51">
        <v>85.595241158122519</v>
      </c>
      <c r="X4620" s="49">
        <v>0.05</v>
      </c>
      <c r="Y4620" s="49">
        <v>4.88</v>
      </c>
      <c r="Z4620" s="49">
        <v>0.13</v>
      </c>
      <c r="AA4620" s="49">
        <v>1.07</v>
      </c>
      <c r="AB4620" s="49">
        <v>3.55</v>
      </c>
      <c r="AC4620" s="49">
        <v>0.06</v>
      </c>
      <c r="AD4620" s="49">
        <v>0.42</v>
      </c>
      <c r="AE4620" s="312"/>
      <c r="AF4620" s="465" t="s">
        <v>438</v>
      </c>
      <c r="AG4620" s="343">
        <v>30</v>
      </c>
      <c r="AH4620" s="343">
        <v>15</v>
      </c>
      <c r="AI4620" s="343"/>
      <c r="AJ4620" s="343"/>
      <c r="AK4620" s="343"/>
      <c r="AL4620" s="343"/>
      <c r="AM4620" s="343"/>
      <c r="AN4620" s="343"/>
      <c r="AO4620" s="343"/>
      <c r="AP4620" s="343"/>
      <c r="AQ4620" s="343"/>
      <c r="AR4620" s="343"/>
      <c r="AS4620" s="343"/>
      <c r="AT4620" s="343"/>
      <c r="AU4620" s="343"/>
      <c r="AV4620" s="343"/>
      <c r="AW4620" s="343"/>
      <c r="AX4620" s="343"/>
      <c r="AY4620" s="343"/>
      <c r="AZ4620" s="343"/>
      <c r="BA4620" s="343"/>
      <c r="BB4620" s="343"/>
      <c r="BC4620" s="343"/>
      <c r="BD4620" s="343"/>
      <c r="BE4620" s="475"/>
      <c r="BF4620" s="475"/>
      <c r="BG4620" s="475"/>
      <c r="BH4620" s="475"/>
      <c r="BI4620" s="475"/>
      <c r="BJ4620" s="475"/>
      <c r="BK4620" s="475"/>
      <c r="BL4620" s="475"/>
      <c r="BM4620" s="475"/>
      <c r="BN4620" s="475"/>
      <c r="BO4620" s="475"/>
      <c r="BP4620" s="306"/>
      <c r="BQ4620" s="496"/>
      <c r="BR4620" s="496"/>
      <c r="BS4620" s="496"/>
      <c r="BT4620" s="496"/>
      <c r="BU4620" s="496"/>
      <c r="BV4620" s="496"/>
    </row>
    <row r="4621" spans="1:74" s="52" customFormat="1" ht="12.75">
      <c r="A4621" s="45">
        <v>2670.0804681784898</v>
      </c>
      <c r="B4621" s="46" t="s">
        <v>364</v>
      </c>
      <c r="C4621" s="47" t="s">
        <v>403</v>
      </c>
      <c r="D4621" s="48">
        <v>95.365808055751344</v>
      </c>
      <c r="E4621" s="49">
        <v>40.056730000000002</v>
      </c>
      <c r="F4621" s="49">
        <v>8.1900000000000001E-2</v>
      </c>
      <c r="G4621" s="49">
        <v>13.81569</v>
      </c>
      <c r="H4621" s="49">
        <v>0.32150000000000001</v>
      </c>
      <c r="I4621" s="49">
        <v>0.23400000000000001</v>
      </c>
      <c r="J4621" s="49">
        <v>45.94896</v>
      </c>
      <c r="K4621" s="49">
        <v>0.2218</v>
      </c>
      <c r="L4621" s="49">
        <v>100.74208000000002</v>
      </c>
      <c r="M4621" s="47"/>
      <c r="N4621" s="50">
        <v>0.99376581786316054</v>
      </c>
      <c r="O4621" s="50">
        <v>1.6064524607598404E-3</v>
      </c>
      <c r="P4621" s="50">
        <v>0.28664022441950249</v>
      </c>
      <c r="Q4621" s="50">
        <v>6.4155431593876915E-3</v>
      </c>
      <c r="R4621" s="50">
        <v>4.9171126494502865E-3</v>
      </c>
      <c r="S4621" s="50">
        <v>1.6993889616155657</v>
      </c>
      <c r="T4621" s="50">
        <v>5.8955964759666336E-3</v>
      </c>
      <c r="U4621" s="50">
        <v>3.0002173193720139</v>
      </c>
      <c r="V4621" s="51">
        <v>85.567169584664853</v>
      </c>
      <c r="X4621" s="49">
        <v>0.05</v>
      </c>
      <c r="Y4621" s="49">
        <v>4.34</v>
      </c>
      <c r="Z4621" s="49">
        <v>0.13</v>
      </c>
      <c r="AA4621" s="49">
        <v>1.05</v>
      </c>
      <c r="AB4621" s="49">
        <v>2.9</v>
      </c>
      <c r="AC4621" s="49">
        <v>0.06</v>
      </c>
      <c r="AD4621" s="49">
        <v>0.43</v>
      </c>
      <c r="AE4621" s="312"/>
      <c r="AF4621" s="465" t="s">
        <v>438</v>
      </c>
      <c r="AG4621" s="343">
        <v>30</v>
      </c>
      <c r="AH4621" s="343">
        <v>15</v>
      </c>
      <c r="AI4621" s="343"/>
      <c r="AJ4621" s="343"/>
      <c r="AK4621" s="343"/>
      <c r="AL4621" s="343"/>
      <c r="AM4621" s="343"/>
      <c r="AN4621" s="343"/>
      <c r="AO4621" s="343"/>
      <c r="AP4621" s="343"/>
      <c r="AQ4621" s="343"/>
      <c r="AR4621" s="343"/>
      <c r="AS4621" s="343"/>
      <c r="AT4621" s="343"/>
      <c r="AU4621" s="343"/>
      <c r="AV4621" s="343"/>
      <c r="AW4621" s="343"/>
      <c r="AX4621" s="343"/>
      <c r="AY4621" s="343"/>
      <c r="AZ4621" s="343"/>
      <c r="BA4621" s="343"/>
      <c r="BB4621" s="343"/>
      <c r="BC4621" s="343"/>
      <c r="BD4621" s="343"/>
      <c r="BE4621" s="475"/>
      <c r="BF4621" s="475"/>
      <c r="BG4621" s="475"/>
      <c r="BH4621" s="475"/>
      <c r="BI4621" s="475"/>
      <c r="BJ4621" s="475"/>
      <c r="BK4621" s="475"/>
      <c r="BL4621" s="475"/>
      <c r="BM4621" s="475"/>
      <c r="BN4621" s="475"/>
      <c r="BO4621" s="475"/>
      <c r="BP4621" s="306"/>
      <c r="BQ4621" s="496"/>
      <c r="BR4621" s="496"/>
      <c r="BS4621" s="496"/>
      <c r="BT4621" s="496"/>
      <c r="BU4621" s="496"/>
      <c r="BV4621" s="496"/>
    </row>
    <row r="4622" spans="1:74" s="52" customFormat="1" ht="12.75">
      <c r="A4622" s="45">
        <v>2670.0804681784898</v>
      </c>
      <c r="B4622" s="46" t="s">
        <v>364</v>
      </c>
      <c r="C4622" s="47" t="s">
        <v>403</v>
      </c>
      <c r="D4622" s="48">
        <v>101.32580805575134</v>
      </c>
      <c r="E4622" s="49">
        <v>40.066659999999999</v>
      </c>
      <c r="F4622" s="49">
        <v>8.0199999999999994E-2</v>
      </c>
      <c r="G4622" s="49">
        <v>13.617900000000001</v>
      </c>
      <c r="H4622" s="49">
        <v>0.30909999999999999</v>
      </c>
      <c r="I4622" s="49">
        <v>0.1822</v>
      </c>
      <c r="J4622" s="49">
        <v>45.744149999999998</v>
      </c>
      <c r="K4622" s="49">
        <v>0.22090000000000001</v>
      </c>
      <c r="L4622" s="49">
        <v>100.26340999999999</v>
      </c>
      <c r="M4622" s="47"/>
      <c r="N4622" s="50">
        <v>0.99730770431023041</v>
      </c>
      <c r="O4622" s="50">
        <v>1.5783227506950461E-3</v>
      </c>
      <c r="P4622" s="50">
        <v>0.2834733055910052</v>
      </c>
      <c r="Q4622" s="50">
        <v>6.1885503796427679E-3</v>
      </c>
      <c r="R4622" s="50">
        <v>3.8413169729071511E-3</v>
      </c>
      <c r="S4622" s="50">
        <v>1.6974232284991084</v>
      </c>
      <c r="T4622" s="50">
        <v>5.8911407192458274E-3</v>
      </c>
      <c r="U4622" s="50">
        <v>2.9967596671046959</v>
      </c>
      <c r="V4622" s="51">
        <v>85.689646040942108</v>
      </c>
      <c r="X4622" s="49">
        <v>0.05</v>
      </c>
      <c r="Y4622" s="49">
        <v>4.25</v>
      </c>
      <c r="Z4622" s="49">
        <v>0.13</v>
      </c>
      <c r="AA4622" s="49">
        <v>1.08</v>
      </c>
      <c r="AB4622" s="49">
        <v>3.6</v>
      </c>
      <c r="AC4622" s="49">
        <v>0.06</v>
      </c>
      <c r="AD4622" s="49">
        <v>0.42</v>
      </c>
      <c r="AE4622" s="312"/>
      <c r="AF4622" s="465" t="s">
        <v>438</v>
      </c>
      <c r="AG4622" s="343">
        <v>30</v>
      </c>
      <c r="AH4622" s="343">
        <v>15</v>
      </c>
      <c r="AI4622" s="343"/>
      <c r="AJ4622" s="343"/>
      <c r="AK4622" s="343"/>
      <c r="AL4622" s="343"/>
      <c r="AM4622" s="343"/>
      <c r="AN4622" s="343"/>
      <c r="AO4622" s="343"/>
      <c r="AP4622" s="343"/>
      <c r="AQ4622" s="343"/>
      <c r="AR4622" s="343"/>
      <c r="AS4622" s="343"/>
      <c r="AT4622" s="343"/>
      <c r="AU4622" s="343"/>
      <c r="AV4622" s="343"/>
      <c r="AW4622" s="343"/>
      <c r="AX4622" s="343"/>
      <c r="AY4622" s="343"/>
      <c r="AZ4622" s="343"/>
      <c r="BA4622" s="343"/>
      <c r="BB4622" s="343"/>
      <c r="BC4622" s="343"/>
      <c r="BD4622" s="343"/>
      <c r="BE4622" s="475"/>
      <c r="BF4622" s="475"/>
      <c r="BG4622" s="475"/>
      <c r="BH4622" s="475"/>
      <c r="BI4622" s="475"/>
      <c r="BJ4622" s="475"/>
      <c r="BK4622" s="475"/>
      <c r="BL4622" s="475"/>
      <c r="BM4622" s="475"/>
      <c r="BN4622" s="475"/>
      <c r="BO4622" s="475"/>
      <c r="BP4622" s="306"/>
      <c r="BQ4622" s="496"/>
      <c r="BR4622" s="496"/>
      <c r="BS4622" s="496"/>
      <c r="BT4622" s="496"/>
      <c r="BU4622" s="496"/>
      <c r="BV4622" s="496"/>
    </row>
    <row r="4623" spans="1:74" s="52" customFormat="1" ht="12.75">
      <c r="A4623" s="45">
        <v>2670.0804681784898</v>
      </c>
      <c r="B4623" s="46" t="s">
        <v>364</v>
      </c>
      <c r="C4623" s="47" t="s">
        <v>403</v>
      </c>
      <c r="D4623" s="48">
        <v>107.28580805575133</v>
      </c>
      <c r="E4623" s="49">
        <v>39.94744</v>
      </c>
      <c r="F4623" s="49">
        <v>7.6799999999999993E-2</v>
      </c>
      <c r="G4623" s="49">
        <v>13.73657</v>
      </c>
      <c r="H4623" s="49">
        <v>0.29909999999999998</v>
      </c>
      <c r="I4623" s="49">
        <v>0.1832</v>
      </c>
      <c r="J4623" s="49">
        <v>45.86703</v>
      </c>
      <c r="K4623" s="49">
        <v>0.22259999999999999</v>
      </c>
      <c r="L4623" s="49">
        <v>100.37724</v>
      </c>
      <c r="M4623" s="47"/>
      <c r="N4623" s="50">
        <v>0.99422216252268802</v>
      </c>
      <c r="O4623" s="50">
        <v>1.5112319331180813E-3</v>
      </c>
      <c r="P4623" s="50">
        <v>0.28590963059464758</v>
      </c>
      <c r="Q4623" s="50">
        <v>5.9876277461137365E-3</v>
      </c>
      <c r="R4623" s="50">
        <v>3.8619415396877713E-3</v>
      </c>
      <c r="S4623" s="50">
        <v>1.7017809264400376</v>
      </c>
      <c r="T4623" s="50">
        <v>5.9357731400793735E-3</v>
      </c>
      <c r="U4623" s="50">
        <v>3.0003709963594853</v>
      </c>
      <c r="V4623" s="51">
        <v>85.615988888070248</v>
      </c>
      <c r="X4623" s="49">
        <v>0.05</v>
      </c>
      <c r="Y4623" s="49">
        <v>4.49</v>
      </c>
      <c r="Z4623" s="49">
        <v>0.13</v>
      </c>
      <c r="AA4623" s="49">
        <v>1.1100000000000001</v>
      </c>
      <c r="AB4623" s="49">
        <v>3.68</v>
      </c>
      <c r="AC4623" s="49">
        <v>0.06</v>
      </c>
      <c r="AD4623" s="49">
        <v>0.42</v>
      </c>
      <c r="AE4623" s="312"/>
      <c r="AF4623" s="465" t="s">
        <v>438</v>
      </c>
      <c r="AG4623" s="343">
        <v>30</v>
      </c>
      <c r="AH4623" s="343">
        <v>15</v>
      </c>
      <c r="AI4623" s="343"/>
      <c r="AJ4623" s="343"/>
      <c r="AK4623" s="343"/>
      <c r="AL4623" s="343"/>
      <c r="AM4623" s="343"/>
      <c r="AN4623" s="343"/>
      <c r="AO4623" s="343"/>
      <c r="AP4623" s="343"/>
      <c r="AQ4623" s="343"/>
      <c r="AR4623" s="343"/>
      <c r="AS4623" s="343"/>
      <c r="AT4623" s="343"/>
      <c r="AU4623" s="343"/>
      <c r="AV4623" s="343"/>
      <c r="AW4623" s="343"/>
      <c r="AX4623" s="343"/>
      <c r="AY4623" s="343"/>
      <c r="AZ4623" s="343"/>
      <c r="BA4623" s="343"/>
      <c r="BB4623" s="343"/>
      <c r="BC4623" s="343"/>
      <c r="BD4623" s="343"/>
      <c r="BE4623" s="475"/>
      <c r="BF4623" s="475"/>
      <c r="BG4623" s="475"/>
      <c r="BH4623" s="475"/>
      <c r="BI4623" s="475"/>
      <c r="BJ4623" s="475"/>
      <c r="BK4623" s="475"/>
      <c r="BL4623" s="475"/>
      <c r="BM4623" s="475"/>
      <c r="BN4623" s="475"/>
      <c r="BO4623" s="475"/>
      <c r="BP4623" s="306"/>
      <c r="BQ4623" s="496"/>
      <c r="BR4623" s="496"/>
      <c r="BS4623" s="496"/>
      <c r="BT4623" s="496"/>
      <c r="BU4623" s="496"/>
      <c r="BV4623" s="496"/>
    </row>
    <row r="4624" spans="1:74" s="52" customFormat="1" ht="12.75">
      <c r="A4624" s="45">
        <v>2670.0804681784898</v>
      </c>
      <c r="B4624" s="46" t="s">
        <v>364</v>
      </c>
      <c r="C4624" s="47" t="s">
        <v>403</v>
      </c>
      <c r="D4624" s="48">
        <v>113.24580805575133</v>
      </c>
      <c r="E4624" s="49">
        <v>40.036850000000001</v>
      </c>
      <c r="F4624" s="49">
        <v>7.7100000000000002E-2</v>
      </c>
      <c r="G4624" s="49">
        <v>13.85525</v>
      </c>
      <c r="H4624" s="49">
        <v>0.29249999999999998</v>
      </c>
      <c r="I4624" s="49">
        <v>0.1598</v>
      </c>
      <c r="J4624" s="49">
        <v>46.133290000000002</v>
      </c>
      <c r="K4624" s="49">
        <v>0.22170000000000001</v>
      </c>
      <c r="L4624" s="49">
        <v>100.84668999999998</v>
      </c>
      <c r="M4624" s="47"/>
      <c r="N4624" s="50">
        <v>0.99191502462797998</v>
      </c>
      <c r="O4624" s="50">
        <v>1.5102344084027654E-3</v>
      </c>
      <c r="P4624" s="50">
        <v>0.28706809555600671</v>
      </c>
      <c r="Q4624" s="50">
        <v>5.8288694768402838E-3</v>
      </c>
      <c r="R4624" s="50">
        <v>3.3533360811614176E-3</v>
      </c>
      <c r="S4624" s="50">
        <v>1.7038742541313465</v>
      </c>
      <c r="T4624" s="50">
        <v>5.8848840214946376E-3</v>
      </c>
      <c r="U4624" s="50">
        <v>3.0012244011104641</v>
      </c>
      <c r="V4624" s="51">
        <v>85.581295430222454</v>
      </c>
      <c r="X4624" s="49">
        <v>0.05</v>
      </c>
      <c r="Y4624" s="49">
        <v>4.47</v>
      </c>
      <c r="Z4624" s="49">
        <v>0.13</v>
      </c>
      <c r="AA4624" s="49">
        <v>1.1299999999999999</v>
      </c>
      <c r="AB4624" s="49">
        <v>4.03</v>
      </c>
      <c r="AC4624" s="49">
        <v>0.06</v>
      </c>
      <c r="AD4624" s="49">
        <v>0.42</v>
      </c>
      <c r="AE4624" s="312"/>
      <c r="AF4624" s="465" t="s">
        <v>438</v>
      </c>
      <c r="AG4624" s="343">
        <v>30</v>
      </c>
      <c r="AH4624" s="343">
        <v>15</v>
      </c>
      <c r="AI4624" s="343"/>
      <c r="AJ4624" s="343"/>
      <c r="AK4624" s="343"/>
      <c r="AL4624" s="343"/>
      <c r="AM4624" s="343"/>
      <c r="AN4624" s="343"/>
      <c r="AO4624" s="343"/>
      <c r="AP4624" s="343"/>
      <c r="AQ4624" s="343"/>
      <c r="AR4624" s="343"/>
      <c r="AS4624" s="343"/>
      <c r="AT4624" s="343"/>
      <c r="AU4624" s="343"/>
      <c r="AV4624" s="343"/>
      <c r="AW4624" s="343"/>
      <c r="AX4624" s="343"/>
      <c r="AY4624" s="343"/>
      <c r="AZ4624" s="343"/>
      <c r="BA4624" s="343"/>
      <c r="BB4624" s="343"/>
      <c r="BC4624" s="343"/>
      <c r="BD4624" s="343"/>
      <c r="BE4624" s="475"/>
      <c r="BF4624" s="475"/>
      <c r="BG4624" s="475"/>
      <c r="BH4624" s="475"/>
      <c r="BI4624" s="475"/>
      <c r="BJ4624" s="475"/>
      <c r="BK4624" s="475"/>
      <c r="BL4624" s="475"/>
      <c r="BM4624" s="475"/>
      <c r="BN4624" s="475"/>
      <c r="BO4624" s="475"/>
      <c r="BP4624" s="306"/>
      <c r="BQ4624" s="496"/>
      <c r="BR4624" s="496"/>
      <c r="BS4624" s="496"/>
      <c r="BT4624" s="496"/>
      <c r="BU4624" s="496"/>
      <c r="BV4624" s="496"/>
    </row>
    <row r="4625" spans="1:74" s="52" customFormat="1" ht="12.75">
      <c r="A4625" s="45">
        <v>2670.0804681784898</v>
      </c>
      <c r="B4625" s="46" t="s">
        <v>364</v>
      </c>
      <c r="C4625" s="47" t="s">
        <v>403</v>
      </c>
      <c r="D4625" s="48">
        <v>119.20580805575132</v>
      </c>
      <c r="E4625" s="49">
        <v>39.9375</v>
      </c>
      <c r="F4625" s="49">
        <v>7.0800000000000002E-2</v>
      </c>
      <c r="G4625" s="49">
        <v>13.706899999999999</v>
      </c>
      <c r="H4625" s="49">
        <v>0.30059999999999998</v>
      </c>
      <c r="I4625" s="49">
        <v>0.22320000000000001</v>
      </c>
      <c r="J4625" s="49">
        <v>46.010399999999997</v>
      </c>
      <c r="K4625" s="49">
        <v>0.22339999999999999</v>
      </c>
      <c r="L4625" s="49">
        <v>100.55979999999998</v>
      </c>
      <c r="M4625" s="47"/>
      <c r="N4625" s="50">
        <v>0.99219495516395295</v>
      </c>
      <c r="O4625" s="50">
        <v>1.3906723240183771E-3</v>
      </c>
      <c r="P4625" s="50">
        <v>0.28478124044629066</v>
      </c>
      <c r="Q4625" s="50">
        <v>6.0068807132473388E-3</v>
      </c>
      <c r="R4625" s="50">
        <v>4.6967351241525941E-3</v>
      </c>
      <c r="S4625" s="50">
        <v>1.7040435645481722</v>
      </c>
      <c r="T4625" s="50">
        <v>5.9464388236409229E-3</v>
      </c>
      <c r="U4625" s="50">
        <v>3.0011269867698096</v>
      </c>
      <c r="V4625" s="51">
        <v>85.680928771044591</v>
      </c>
      <c r="X4625" s="49">
        <v>0.05</v>
      </c>
      <c r="Y4625" s="49">
        <v>5.0199999999999996</v>
      </c>
      <c r="Z4625" s="49">
        <v>0.13</v>
      </c>
      <c r="AA4625" s="49">
        <v>1.1100000000000001</v>
      </c>
      <c r="AB4625" s="49">
        <v>3</v>
      </c>
      <c r="AC4625" s="49">
        <v>0.06</v>
      </c>
      <c r="AD4625" s="49">
        <v>0.42</v>
      </c>
      <c r="AE4625" s="312"/>
      <c r="AF4625" s="465" t="s">
        <v>438</v>
      </c>
      <c r="AG4625" s="343">
        <v>30</v>
      </c>
      <c r="AH4625" s="343">
        <v>15</v>
      </c>
      <c r="AI4625" s="343"/>
      <c r="AJ4625" s="343"/>
      <c r="AK4625" s="343"/>
      <c r="AL4625" s="343"/>
      <c r="AM4625" s="343"/>
      <c r="AN4625" s="343"/>
      <c r="AO4625" s="343"/>
      <c r="AP4625" s="343"/>
      <c r="AQ4625" s="343"/>
      <c r="AR4625" s="343"/>
      <c r="AS4625" s="343"/>
      <c r="AT4625" s="343"/>
      <c r="AU4625" s="343"/>
      <c r="AV4625" s="343"/>
      <c r="AW4625" s="343"/>
      <c r="AX4625" s="343"/>
      <c r="AY4625" s="343"/>
      <c r="AZ4625" s="343"/>
      <c r="BA4625" s="343"/>
      <c r="BB4625" s="343"/>
      <c r="BC4625" s="343"/>
      <c r="BD4625" s="343"/>
      <c r="BE4625" s="475"/>
      <c r="BF4625" s="475"/>
      <c r="BG4625" s="475"/>
      <c r="BH4625" s="475"/>
      <c r="BI4625" s="475"/>
      <c r="BJ4625" s="475"/>
      <c r="BK4625" s="475"/>
      <c r="BL4625" s="475"/>
      <c r="BM4625" s="475"/>
      <c r="BN4625" s="475"/>
      <c r="BO4625" s="475"/>
      <c r="BP4625" s="306"/>
      <c r="BQ4625" s="496"/>
      <c r="BR4625" s="496"/>
      <c r="BS4625" s="496"/>
      <c r="BT4625" s="496"/>
      <c r="BU4625" s="496"/>
      <c r="BV4625" s="496"/>
    </row>
    <row r="4626" spans="1:74" s="52" customFormat="1" ht="12.75">
      <c r="A4626" s="45">
        <v>2670.0804681784898</v>
      </c>
      <c r="B4626" s="46" t="s">
        <v>364</v>
      </c>
      <c r="C4626" s="47" t="s">
        <v>403</v>
      </c>
      <c r="D4626" s="48">
        <v>125.16580805575131</v>
      </c>
      <c r="E4626" s="49">
        <v>40.076590000000003</v>
      </c>
      <c r="F4626" s="49">
        <v>7.2499999999999995E-2</v>
      </c>
      <c r="G4626" s="49">
        <v>13.667350000000001</v>
      </c>
      <c r="H4626" s="49">
        <v>0.30070000000000002</v>
      </c>
      <c r="I4626" s="49">
        <v>0.19850000000000001</v>
      </c>
      <c r="J4626" s="49">
        <v>45.733910000000002</v>
      </c>
      <c r="K4626" s="49">
        <v>0.22459999999999999</v>
      </c>
      <c r="L4626" s="49">
        <v>100.34484999999999</v>
      </c>
      <c r="M4626" s="47"/>
      <c r="N4626" s="50">
        <v>0.99684142862659031</v>
      </c>
      <c r="O4626" s="50">
        <v>1.4257675923095051E-3</v>
      </c>
      <c r="P4626" s="50">
        <v>0.28429919340033766</v>
      </c>
      <c r="Q4626" s="50">
        <v>6.0160666335636994E-3</v>
      </c>
      <c r="R4626" s="50">
        <v>4.1819763038732716E-3</v>
      </c>
      <c r="S4626" s="50">
        <v>1.6958295385141509</v>
      </c>
      <c r="T4626" s="50">
        <v>5.9855314452354159E-3</v>
      </c>
      <c r="U4626" s="50">
        <v>2.9965491596777492</v>
      </c>
      <c r="V4626" s="51">
        <v>85.642388354949901</v>
      </c>
      <c r="X4626" s="49">
        <v>0.05</v>
      </c>
      <c r="Y4626" s="49">
        <v>4.71</v>
      </c>
      <c r="Z4626" s="49">
        <v>0.13</v>
      </c>
      <c r="AA4626" s="49">
        <v>1.1000000000000001</v>
      </c>
      <c r="AB4626" s="49">
        <v>3.43</v>
      </c>
      <c r="AC4626" s="49">
        <v>0.06</v>
      </c>
      <c r="AD4626" s="49">
        <v>0.42</v>
      </c>
      <c r="AE4626" s="312"/>
      <c r="AF4626" s="465" t="s">
        <v>438</v>
      </c>
      <c r="AG4626" s="343">
        <v>30</v>
      </c>
      <c r="AH4626" s="343">
        <v>15</v>
      </c>
      <c r="AI4626" s="343"/>
      <c r="AJ4626" s="343"/>
      <c r="AK4626" s="343"/>
      <c r="AL4626" s="343"/>
      <c r="AM4626" s="343"/>
      <c r="AN4626" s="343"/>
      <c r="AO4626" s="343"/>
      <c r="AP4626" s="343"/>
      <c r="AQ4626" s="343"/>
      <c r="AR4626" s="343"/>
      <c r="AS4626" s="343"/>
      <c r="AT4626" s="343"/>
      <c r="AU4626" s="343"/>
      <c r="AV4626" s="343"/>
      <c r="AW4626" s="343"/>
      <c r="AX4626" s="343"/>
      <c r="AY4626" s="343"/>
      <c r="AZ4626" s="343"/>
      <c r="BA4626" s="343"/>
      <c r="BB4626" s="343"/>
      <c r="BC4626" s="343"/>
      <c r="BD4626" s="343"/>
      <c r="BE4626" s="475"/>
      <c r="BF4626" s="475"/>
      <c r="BG4626" s="475"/>
      <c r="BH4626" s="475"/>
      <c r="BI4626" s="475"/>
      <c r="BJ4626" s="475"/>
      <c r="BK4626" s="475"/>
      <c r="BL4626" s="475"/>
      <c r="BM4626" s="475"/>
      <c r="BN4626" s="475"/>
      <c r="BO4626" s="475"/>
      <c r="BP4626" s="306"/>
      <c r="BQ4626" s="496"/>
      <c r="BR4626" s="496"/>
      <c r="BS4626" s="496"/>
      <c r="BT4626" s="496"/>
      <c r="BU4626" s="496"/>
      <c r="BV4626" s="496"/>
    </row>
    <row r="4627" spans="1:74" s="52" customFormat="1" ht="12.75">
      <c r="A4627" s="45">
        <v>2670.0804681784898</v>
      </c>
      <c r="B4627" s="46" t="s">
        <v>364</v>
      </c>
      <c r="C4627" s="47" t="s">
        <v>403</v>
      </c>
      <c r="D4627" s="48">
        <v>131.12580805575132</v>
      </c>
      <c r="E4627" s="49">
        <v>39.957380000000001</v>
      </c>
      <c r="F4627" s="49">
        <v>7.1199999999999999E-2</v>
      </c>
      <c r="G4627" s="49">
        <v>13.72668</v>
      </c>
      <c r="H4627" s="49">
        <v>0.29870000000000002</v>
      </c>
      <c r="I4627" s="49">
        <v>0.15690000000000001</v>
      </c>
      <c r="J4627" s="49">
        <v>45.805590000000002</v>
      </c>
      <c r="K4627" s="49">
        <v>0.22159999999999999</v>
      </c>
      <c r="L4627" s="49">
        <v>100.29485</v>
      </c>
      <c r="M4627" s="47"/>
      <c r="N4627" s="50">
        <v>0.99485411656347733</v>
      </c>
      <c r="O4627" s="50">
        <v>1.4015797241389231E-3</v>
      </c>
      <c r="P4627" s="50">
        <v>0.28581426516360031</v>
      </c>
      <c r="Q4627" s="50">
        <v>5.9819325593854474E-3</v>
      </c>
      <c r="R4627" s="50">
        <v>3.3088042909866877E-3</v>
      </c>
      <c r="S4627" s="50">
        <v>1.700158552544492</v>
      </c>
      <c r="T4627" s="50">
        <v>5.9113925645498354E-3</v>
      </c>
      <c r="U4627" s="50">
        <v>2.9989964044068449</v>
      </c>
      <c r="V4627" s="51">
        <v>85.608349589928252</v>
      </c>
      <c r="X4627" s="49">
        <v>0.05</v>
      </c>
      <c r="Y4627" s="49">
        <v>4.87</v>
      </c>
      <c r="Z4627" s="49">
        <v>0.13</v>
      </c>
      <c r="AA4627" s="49">
        <v>1.1200000000000001</v>
      </c>
      <c r="AB4627" s="49">
        <v>4.22</v>
      </c>
      <c r="AC4627" s="49">
        <v>0.06</v>
      </c>
      <c r="AD4627" s="49">
        <v>0.42</v>
      </c>
      <c r="AE4627" s="312"/>
      <c r="AF4627" s="465" t="s">
        <v>438</v>
      </c>
      <c r="AG4627" s="343">
        <v>30</v>
      </c>
      <c r="AH4627" s="343">
        <v>15</v>
      </c>
      <c r="AI4627" s="343"/>
      <c r="AJ4627" s="343"/>
      <c r="AK4627" s="343"/>
      <c r="AL4627" s="343"/>
      <c r="AM4627" s="343"/>
      <c r="AN4627" s="343"/>
      <c r="AO4627" s="343"/>
      <c r="AP4627" s="343"/>
      <c r="AQ4627" s="343"/>
      <c r="AR4627" s="343"/>
      <c r="AS4627" s="343"/>
      <c r="AT4627" s="343"/>
      <c r="AU4627" s="343"/>
      <c r="AV4627" s="343"/>
      <c r="AW4627" s="343"/>
      <c r="AX4627" s="343"/>
      <c r="AY4627" s="343"/>
      <c r="AZ4627" s="343"/>
      <c r="BA4627" s="343"/>
      <c r="BB4627" s="343"/>
      <c r="BC4627" s="343"/>
      <c r="BD4627" s="343"/>
      <c r="BE4627" s="475"/>
      <c r="BF4627" s="475"/>
      <c r="BG4627" s="475"/>
      <c r="BH4627" s="475"/>
      <c r="BI4627" s="475"/>
      <c r="BJ4627" s="475"/>
      <c r="BK4627" s="475"/>
      <c r="BL4627" s="475"/>
      <c r="BM4627" s="475"/>
      <c r="BN4627" s="475"/>
      <c r="BO4627" s="475"/>
      <c r="BP4627" s="306"/>
      <c r="BQ4627" s="496"/>
      <c r="BR4627" s="496"/>
      <c r="BS4627" s="496"/>
      <c r="BT4627" s="496"/>
      <c r="BU4627" s="496"/>
      <c r="BV4627" s="496"/>
    </row>
    <row r="4628" spans="1:74" s="52" customFormat="1" ht="12.75">
      <c r="A4628" s="45">
        <v>2670.0804681784898</v>
      </c>
      <c r="B4628" s="46" t="s">
        <v>364</v>
      </c>
      <c r="C4628" s="47" t="s">
        <v>403</v>
      </c>
      <c r="D4628" s="48">
        <v>137.08580805575133</v>
      </c>
      <c r="E4628" s="49">
        <v>40.136200000000002</v>
      </c>
      <c r="F4628" s="49">
        <v>6.5500000000000003E-2</v>
      </c>
      <c r="G4628" s="49">
        <v>13.795909999999999</v>
      </c>
      <c r="H4628" s="49">
        <v>0.29849999999999999</v>
      </c>
      <c r="I4628" s="49">
        <v>0.19259999999999999</v>
      </c>
      <c r="J4628" s="49">
        <v>46.041119999999999</v>
      </c>
      <c r="K4628" s="49">
        <v>0.224</v>
      </c>
      <c r="L4628" s="49">
        <v>100.81233</v>
      </c>
      <c r="M4628" s="47"/>
      <c r="N4628" s="50">
        <v>0.99464217650810538</v>
      </c>
      <c r="O4628" s="50">
        <v>1.2833565571146247E-3</v>
      </c>
      <c r="P4628" s="50">
        <v>0.28591501643263073</v>
      </c>
      <c r="Q4628" s="50">
        <v>5.9500257701026746E-3</v>
      </c>
      <c r="R4628" s="50">
        <v>4.0427104851749659E-3</v>
      </c>
      <c r="S4628" s="50">
        <v>1.7009245291301052</v>
      </c>
      <c r="T4628" s="50">
        <v>5.9475251151297785E-3</v>
      </c>
      <c r="U4628" s="50">
        <v>3.0001627485921332</v>
      </c>
      <c r="V4628" s="51">
        <v>85.609556792284877</v>
      </c>
      <c r="X4628" s="49">
        <v>0.05</v>
      </c>
      <c r="Y4628" s="49">
        <v>5.19</v>
      </c>
      <c r="Z4628" s="49">
        <v>0.13</v>
      </c>
      <c r="AA4628" s="49">
        <v>1.1000000000000001</v>
      </c>
      <c r="AB4628" s="49">
        <v>3.47</v>
      </c>
      <c r="AC4628" s="49">
        <v>0.06</v>
      </c>
      <c r="AD4628" s="49">
        <v>0.42</v>
      </c>
      <c r="AE4628" s="312"/>
      <c r="AF4628" s="465" t="s">
        <v>438</v>
      </c>
      <c r="AG4628" s="343">
        <v>30</v>
      </c>
      <c r="AH4628" s="343">
        <v>15</v>
      </c>
      <c r="AI4628" s="343"/>
      <c r="AJ4628" s="343"/>
      <c r="AK4628" s="343"/>
      <c r="AL4628" s="343"/>
      <c r="AM4628" s="343"/>
      <c r="AN4628" s="343"/>
      <c r="AO4628" s="343"/>
      <c r="AP4628" s="343"/>
      <c r="AQ4628" s="343"/>
      <c r="AR4628" s="343"/>
      <c r="AS4628" s="343"/>
      <c r="AT4628" s="343"/>
      <c r="AU4628" s="343"/>
      <c r="AV4628" s="343"/>
      <c r="AW4628" s="343"/>
      <c r="AX4628" s="343"/>
      <c r="AY4628" s="343"/>
      <c r="AZ4628" s="343"/>
      <c r="BA4628" s="343"/>
      <c r="BB4628" s="343"/>
      <c r="BC4628" s="343"/>
      <c r="BD4628" s="343"/>
      <c r="BE4628" s="475"/>
      <c r="BF4628" s="475"/>
      <c r="BG4628" s="475"/>
      <c r="BH4628" s="475"/>
      <c r="BI4628" s="475"/>
      <c r="BJ4628" s="475"/>
      <c r="BK4628" s="475"/>
      <c r="BL4628" s="475"/>
      <c r="BM4628" s="475"/>
      <c r="BN4628" s="475"/>
      <c r="BO4628" s="475"/>
      <c r="BP4628" s="306"/>
      <c r="BQ4628" s="496"/>
      <c r="BR4628" s="496"/>
      <c r="BS4628" s="496"/>
      <c r="BT4628" s="496"/>
      <c r="BU4628" s="496"/>
      <c r="BV4628" s="496"/>
    </row>
    <row r="4629" spans="1:74" s="52" customFormat="1" ht="12.75">
      <c r="A4629" s="45">
        <v>2670.0804681784898</v>
      </c>
      <c r="B4629" s="46" t="s">
        <v>364</v>
      </c>
      <c r="C4629" s="47" t="s">
        <v>403</v>
      </c>
      <c r="D4629" s="48">
        <v>143.04580805575134</v>
      </c>
      <c r="E4629" s="49">
        <v>40.036850000000001</v>
      </c>
      <c r="F4629" s="49">
        <v>5.62E-2</v>
      </c>
      <c r="G4629" s="49">
        <v>13.845359999999999</v>
      </c>
      <c r="H4629" s="49">
        <v>0.255</v>
      </c>
      <c r="I4629" s="49">
        <v>0.19020000000000001</v>
      </c>
      <c r="J4629" s="49">
        <v>45.897750000000002</v>
      </c>
      <c r="K4629" s="49">
        <v>0.2228</v>
      </c>
      <c r="L4629" s="49">
        <v>100.56286</v>
      </c>
      <c r="M4629" s="47"/>
      <c r="N4629" s="50">
        <v>0.99471494123903736</v>
      </c>
      <c r="O4629" s="50">
        <v>1.1039527128769103E-3</v>
      </c>
      <c r="P4629" s="50">
        <v>0.2876729235294132</v>
      </c>
      <c r="Q4629" s="50">
        <v>5.0959224849923953E-3</v>
      </c>
      <c r="R4629" s="50">
        <v>4.0025336542099431E-3</v>
      </c>
      <c r="S4629" s="50">
        <v>1.6999599197139739</v>
      </c>
      <c r="T4629" s="50">
        <v>5.9307767231159183E-3</v>
      </c>
      <c r="U4629" s="50">
        <v>3.0000821602996353</v>
      </c>
      <c r="V4629" s="51">
        <v>85.526858015688987</v>
      </c>
      <c r="X4629" s="49">
        <v>0.05</v>
      </c>
      <c r="Y4629" s="49">
        <v>6.19</v>
      </c>
      <c r="Z4629" s="49">
        <v>0.13</v>
      </c>
      <c r="AA4629" s="49">
        <v>1.29</v>
      </c>
      <c r="AB4629" s="49">
        <v>3.5</v>
      </c>
      <c r="AC4629" s="49">
        <v>0.06</v>
      </c>
      <c r="AD4629" s="49">
        <v>0.42</v>
      </c>
      <c r="AE4629" s="312"/>
      <c r="AF4629" s="465" t="s">
        <v>438</v>
      </c>
      <c r="AG4629" s="343">
        <v>30</v>
      </c>
      <c r="AH4629" s="343">
        <v>15</v>
      </c>
      <c r="AI4629" s="343"/>
      <c r="AJ4629" s="343"/>
      <c r="AK4629" s="343"/>
      <c r="AL4629" s="343"/>
      <c r="AM4629" s="343"/>
      <c r="AN4629" s="343"/>
      <c r="AO4629" s="343"/>
      <c r="AP4629" s="343"/>
      <c r="AQ4629" s="343"/>
      <c r="AR4629" s="343"/>
      <c r="AS4629" s="343"/>
      <c r="AT4629" s="343"/>
      <c r="AU4629" s="343"/>
      <c r="AV4629" s="343"/>
      <c r="AW4629" s="343"/>
      <c r="AX4629" s="343"/>
      <c r="AY4629" s="343"/>
      <c r="AZ4629" s="343"/>
      <c r="BA4629" s="343"/>
      <c r="BB4629" s="343"/>
      <c r="BC4629" s="343"/>
      <c r="BD4629" s="343"/>
      <c r="BE4629" s="475"/>
      <c r="BF4629" s="475"/>
      <c r="BG4629" s="475"/>
      <c r="BH4629" s="475"/>
      <c r="BI4629" s="475"/>
      <c r="BJ4629" s="475"/>
      <c r="BK4629" s="475"/>
      <c r="BL4629" s="475"/>
      <c r="BM4629" s="475"/>
      <c r="BN4629" s="475"/>
      <c r="BO4629" s="475"/>
      <c r="BP4629" s="306"/>
      <c r="BQ4629" s="496"/>
      <c r="BR4629" s="496"/>
      <c r="BS4629" s="496"/>
      <c r="BT4629" s="496"/>
      <c r="BU4629" s="496"/>
      <c r="BV4629" s="496"/>
    </row>
    <row r="4630" spans="1:74" s="52" customFormat="1" ht="12.75">
      <c r="A4630" s="45">
        <v>2670.0804681784898</v>
      </c>
      <c r="B4630" s="46" t="s">
        <v>364</v>
      </c>
      <c r="C4630" s="47" t="s">
        <v>403</v>
      </c>
      <c r="D4630" s="48">
        <v>149.00580805575134</v>
      </c>
      <c r="E4630" s="49">
        <v>40.136200000000002</v>
      </c>
      <c r="F4630" s="49">
        <v>7.0800000000000002E-2</v>
      </c>
      <c r="G4630" s="49">
        <v>13.835470000000001</v>
      </c>
      <c r="H4630" s="49">
        <v>0.29249999999999998</v>
      </c>
      <c r="I4630" s="49">
        <v>0.19470000000000001</v>
      </c>
      <c r="J4630" s="49">
        <v>46.143529999999998</v>
      </c>
      <c r="K4630" s="49">
        <v>0.21870000000000001</v>
      </c>
      <c r="L4630" s="49">
        <v>100.9534</v>
      </c>
      <c r="M4630" s="47"/>
      <c r="N4630" s="50">
        <v>0.993313133226981</v>
      </c>
      <c r="O4630" s="50">
        <v>1.3853470945799861E-3</v>
      </c>
      <c r="P4630" s="50">
        <v>0.28635174662578861</v>
      </c>
      <c r="Q4630" s="50">
        <v>5.8226366311562401E-3</v>
      </c>
      <c r="R4630" s="50">
        <v>4.081329104465594E-3</v>
      </c>
      <c r="S4630" s="50">
        <v>1.7024300879315899</v>
      </c>
      <c r="T4630" s="50">
        <v>5.7990433592365531E-3</v>
      </c>
      <c r="U4630" s="50">
        <v>3.0008409676550691</v>
      </c>
      <c r="V4630" s="51">
        <v>85.601651138898362</v>
      </c>
      <c r="X4630" s="49">
        <v>0.05</v>
      </c>
      <c r="Y4630" s="49">
        <v>4.8899999999999997</v>
      </c>
      <c r="Z4630" s="49">
        <v>0.13</v>
      </c>
      <c r="AA4630" s="49">
        <v>1.1200000000000001</v>
      </c>
      <c r="AB4630" s="49">
        <v>3.48</v>
      </c>
      <c r="AC4630" s="49">
        <v>0.06</v>
      </c>
      <c r="AD4630" s="49">
        <v>0.43</v>
      </c>
      <c r="AE4630" s="312"/>
      <c r="AF4630" s="465" t="s">
        <v>438</v>
      </c>
      <c r="AG4630" s="343">
        <v>30</v>
      </c>
      <c r="AH4630" s="343">
        <v>15</v>
      </c>
      <c r="AI4630" s="343"/>
      <c r="AJ4630" s="343"/>
      <c r="AK4630" s="343"/>
      <c r="AL4630" s="343"/>
      <c r="AM4630" s="343"/>
      <c r="AN4630" s="343"/>
      <c r="AO4630" s="343"/>
      <c r="AP4630" s="343"/>
      <c r="AQ4630" s="343"/>
      <c r="AR4630" s="343"/>
      <c r="AS4630" s="343"/>
      <c r="AT4630" s="343"/>
      <c r="AU4630" s="343"/>
      <c r="AV4630" s="343"/>
      <c r="AW4630" s="343"/>
      <c r="AX4630" s="343"/>
      <c r="AY4630" s="343"/>
      <c r="AZ4630" s="343"/>
      <c r="BA4630" s="343"/>
      <c r="BB4630" s="343"/>
      <c r="BC4630" s="343"/>
      <c r="BD4630" s="343"/>
      <c r="BE4630" s="475"/>
      <c r="BF4630" s="475"/>
      <c r="BG4630" s="475"/>
      <c r="BH4630" s="475"/>
      <c r="BI4630" s="475"/>
      <c r="BJ4630" s="475"/>
      <c r="BK4630" s="475"/>
      <c r="BL4630" s="475"/>
      <c r="BM4630" s="475"/>
      <c r="BN4630" s="475"/>
      <c r="BO4630" s="475"/>
      <c r="BP4630" s="306"/>
      <c r="BQ4630" s="496"/>
      <c r="BR4630" s="496"/>
      <c r="BS4630" s="496"/>
      <c r="BT4630" s="496"/>
      <c r="BU4630" s="496"/>
      <c r="BV4630" s="496"/>
    </row>
    <row r="4631" spans="1:74" s="52" customFormat="1" ht="12.75">
      <c r="A4631" s="45">
        <v>2670.0804681784898</v>
      </c>
      <c r="B4631" s="46" t="s">
        <v>364</v>
      </c>
      <c r="C4631" s="47" t="s">
        <v>403</v>
      </c>
      <c r="D4631" s="48">
        <v>154.96580805575135</v>
      </c>
      <c r="E4631" s="49">
        <v>40.036850000000001</v>
      </c>
      <c r="F4631" s="49">
        <v>0.1125</v>
      </c>
      <c r="G4631" s="49">
        <v>13.845359999999999</v>
      </c>
      <c r="H4631" s="49">
        <v>0.28949999999999998</v>
      </c>
      <c r="I4631" s="49">
        <v>0.14419999999999999</v>
      </c>
      <c r="J4631" s="49">
        <v>46.051360000000003</v>
      </c>
      <c r="K4631" s="49">
        <v>0.22620000000000001</v>
      </c>
      <c r="L4631" s="49">
        <v>100.75527</v>
      </c>
      <c r="M4631" s="47"/>
      <c r="N4631" s="50">
        <v>0.99257735542047543</v>
      </c>
      <c r="O4631" s="50">
        <v>2.2051208700434913E-3</v>
      </c>
      <c r="P4631" s="50">
        <v>0.2870547307827005</v>
      </c>
      <c r="Q4631" s="50">
        <v>5.772938388437056E-3</v>
      </c>
      <c r="R4631" s="50">
        <v>3.0279971473660839E-3</v>
      </c>
      <c r="S4631" s="50">
        <v>1.7019839803710852</v>
      </c>
      <c r="T4631" s="50">
        <v>6.0083428994083749E-3</v>
      </c>
      <c r="U4631" s="50">
        <v>2.9999686799058134</v>
      </c>
      <c r="V4631" s="51">
        <v>85.568167719763082</v>
      </c>
      <c r="X4631" s="49">
        <v>0.05</v>
      </c>
      <c r="Y4631" s="49">
        <v>3.17</v>
      </c>
      <c r="Z4631" s="49">
        <v>0.13</v>
      </c>
      <c r="AA4631" s="49">
        <v>1.1499999999999999</v>
      </c>
      <c r="AB4631" s="49">
        <v>4.58</v>
      </c>
      <c r="AC4631" s="49">
        <v>0.06</v>
      </c>
      <c r="AD4631" s="49">
        <v>0.42</v>
      </c>
      <c r="AE4631" s="312"/>
      <c r="AF4631" s="465" t="s">
        <v>438</v>
      </c>
      <c r="AG4631" s="343">
        <v>30</v>
      </c>
      <c r="AH4631" s="343">
        <v>15</v>
      </c>
      <c r="AI4631" s="343"/>
      <c r="AJ4631" s="343"/>
      <c r="AK4631" s="343"/>
      <c r="AL4631" s="343"/>
      <c r="AM4631" s="343"/>
      <c r="AN4631" s="343"/>
      <c r="AO4631" s="343"/>
      <c r="AP4631" s="343"/>
      <c r="AQ4631" s="343"/>
      <c r="AR4631" s="343"/>
      <c r="AS4631" s="343"/>
      <c r="AT4631" s="343"/>
      <c r="AU4631" s="343"/>
      <c r="AV4631" s="343"/>
      <c r="AW4631" s="343"/>
      <c r="AX4631" s="343"/>
      <c r="AY4631" s="343"/>
      <c r="AZ4631" s="343"/>
      <c r="BA4631" s="343"/>
      <c r="BB4631" s="343"/>
      <c r="BC4631" s="343"/>
      <c r="BD4631" s="343"/>
      <c r="BE4631" s="475"/>
      <c r="BF4631" s="475"/>
      <c r="BG4631" s="475"/>
      <c r="BH4631" s="475"/>
      <c r="BI4631" s="475"/>
      <c r="BJ4631" s="475"/>
      <c r="BK4631" s="475"/>
      <c r="BL4631" s="475"/>
      <c r="BM4631" s="475"/>
      <c r="BN4631" s="475"/>
      <c r="BO4631" s="475"/>
      <c r="BP4631" s="306"/>
      <c r="BQ4631" s="496"/>
      <c r="BR4631" s="496"/>
      <c r="BS4631" s="496"/>
      <c r="BT4631" s="496"/>
      <c r="BU4631" s="496"/>
      <c r="BV4631" s="496"/>
    </row>
    <row r="4632" spans="1:74" s="52" customFormat="1" ht="12.75">
      <c r="A4632" s="45">
        <v>2670.0804681784898</v>
      </c>
      <c r="B4632" s="46" t="s">
        <v>364</v>
      </c>
      <c r="C4632" s="47" t="s">
        <v>403</v>
      </c>
      <c r="D4632" s="48">
        <v>160.92580805575136</v>
      </c>
      <c r="E4632" s="49">
        <v>40.146129999999999</v>
      </c>
      <c r="F4632" s="49">
        <v>7.6799999999999993E-2</v>
      </c>
      <c r="G4632" s="49">
        <v>13.72668</v>
      </c>
      <c r="H4632" s="49">
        <v>0.28949999999999998</v>
      </c>
      <c r="I4632" s="49">
        <v>0.22550000000000001</v>
      </c>
      <c r="J4632" s="49">
        <v>45.754390000000001</v>
      </c>
      <c r="K4632" s="49">
        <v>0.22559999999999999</v>
      </c>
      <c r="L4632" s="49">
        <v>100.49979999999999</v>
      </c>
      <c r="M4632" s="47"/>
      <c r="N4632" s="50">
        <v>0.99723910552184336</v>
      </c>
      <c r="O4632" s="50">
        <v>1.5083156909115355E-3</v>
      </c>
      <c r="P4632" s="50">
        <v>0.28515245655571669</v>
      </c>
      <c r="Q4632" s="50">
        <v>5.7842635732300238E-3</v>
      </c>
      <c r="R4632" s="50">
        <v>4.7444721246264945E-3</v>
      </c>
      <c r="S4632" s="50">
        <v>1.6943258200378761</v>
      </c>
      <c r="T4632" s="50">
        <v>6.0041613797049229E-3</v>
      </c>
      <c r="U4632" s="50">
        <v>2.9960941361855391</v>
      </c>
      <c r="V4632" s="51">
        <v>85.594564995862214</v>
      </c>
      <c r="X4632" s="49">
        <v>0.05</v>
      </c>
      <c r="Y4632" s="49">
        <v>4.3600000000000003</v>
      </c>
      <c r="Z4632" s="49">
        <v>0.13</v>
      </c>
      <c r="AA4632" s="49">
        <v>1.1299999999999999</v>
      </c>
      <c r="AB4632" s="49">
        <v>3.04</v>
      </c>
      <c r="AC4632" s="49">
        <v>0.06</v>
      </c>
      <c r="AD4632" s="49">
        <v>0.42</v>
      </c>
      <c r="AE4632" s="312"/>
      <c r="AF4632" s="465" t="s">
        <v>438</v>
      </c>
      <c r="AG4632" s="343">
        <v>30</v>
      </c>
      <c r="AH4632" s="343">
        <v>15</v>
      </c>
      <c r="AI4632" s="343"/>
      <c r="AJ4632" s="343"/>
      <c r="AK4632" s="343"/>
      <c r="AL4632" s="343"/>
      <c r="AM4632" s="343"/>
      <c r="AN4632" s="343"/>
      <c r="AO4632" s="343"/>
      <c r="AP4632" s="343"/>
      <c r="AQ4632" s="343"/>
      <c r="AR4632" s="343"/>
      <c r="AS4632" s="343"/>
      <c r="AT4632" s="343"/>
      <c r="AU4632" s="343"/>
      <c r="AV4632" s="343"/>
      <c r="AW4632" s="343"/>
      <c r="AX4632" s="343"/>
      <c r="AY4632" s="343"/>
      <c r="AZ4632" s="343"/>
      <c r="BA4632" s="343"/>
      <c r="BB4632" s="343"/>
      <c r="BC4632" s="343"/>
      <c r="BD4632" s="343"/>
      <c r="BE4632" s="475"/>
      <c r="BF4632" s="475"/>
      <c r="BG4632" s="475"/>
      <c r="BH4632" s="475"/>
      <c r="BI4632" s="475"/>
      <c r="BJ4632" s="475"/>
      <c r="BK4632" s="475"/>
      <c r="BL4632" s="475"/>
      <c r="BM4632" s="475"/>
      <c r="BN4632" s="475"/>
      <c r="BO4632" s="475"/>
      <c r="BP4632" s="306"/>
      <c r="BQ4632" s="496"/>
      <c r="BR4632" s="496"/>
      <c r="BS4632" s="496"/>
      <c r="BT4632" s="496"/>
      <c r="BU4632" s="496"/>
      <c r="BV4632" s="496"/>
    </row>
    <row r="4633" spans="1:74" s="52" customFormat="1" ht="12.75">
      <c r="A4633" s="45">
        <v>2670.0804681784898</v>
      </c>
      <c r="B4633" s="46" t="s">
        <v>364</v>
      </c>
      <c r="C4633" s="47" t="s">
        <v>403</v>
      </c>
      <c r="D4633" s="48">
        <v>166.88580805575137</v>
      </c>
      <c r="E4633" s="49">
        <v>40.275289999999998</v>
      </c>
      <c r="F4633" s="49">
        <v>8.77E-2</v>
      </c>
      <c r="G4633" s="49">
        <v>13.81569</v>
      </c>
      <c r="H4633" s="49">
        <v>0.2913</v>
      </c>
      <c r="I4633" s="49">
        <v>0.20899999999999999</v>
      </c>
      <c r="J4633" s="49">
        <v>45.785110000000003</v>
      </c>
      <c r="K4633" s="49">
        <v>0.2341</v>
      </c>
      <c r="L4633" s="49">
        <v>100.78188999999999</v>
      </c>
      <c r="M4633" s="47"/>
      <c r="N4633" s="50">
        <v>0.99756934783137896</v>
      </c>
      <c r="O4633" s="50">
        <v>1.7174315166375693E-3</v>
      </c>
      <c r="P4633" s="50">
        <v>0.28617585816328572</v>
      </c>
      <c r="Q4633" s="50">
        <v>5.8034840738314534E-3</v>
      </c>
      <c r="R4633" s="50">
        <v>4.3846652783539322E-3</v>
      </c>
      <c r="S4633" s="50">
        <v>1.6905858413581878</v>
      </c>
      <c r="T4633" s="50">
        <v>6.2124582211196397E-3</v>
      </c>
      <c r="U4633" s="50">
        <v>2.9945048090773652</v>
      </c>
      <c r="V4633" s="51">
        <v>85.522996614485109</v>
      </c>
      <c r="X4633" s="49">
        <v>0.05</v>
      </c>
      <c r="Y4633" s="49">
        <v>3.99</v>
      </c>
      <c r="Z4633" s="49">
        <v>0.13</v>
      </c>
      <c r="AA4633" s="49">
        <v>1.1399999999999999</v>
      </c>
      <c r="AB4633" s="49">
        <v>3.25</v>
      </c>
      <c r="AC4633" s="49">
        <v>0.06</v>
      </c>
      <c r="AD4633" s="49">
        <v>0.41</v>
      </c>
      <c r="AE4633" s="312"/>
      <c r="AF4633" s="465" t="s">
        <v>438</v>
      </c>
      <c r="AG4633" s="343">
        <v>30</v>
      </c>
      <c r="AH4633" s="343">
        <v>15</v>
      </c>
      <c r="AI4633" s="343"/>
      <c r="AJ4633" s="343"/>
      <c r="AK4633" s="343"/>
      <c r="AL4633" s="343"/>
      <c r="AM4633" s="343"/>
      <c r="AN4633" s="343"/>
      <c r="AO4633" s="343"/>
      <c r="AP4633" s="343"/>
      <c r="AQ4633" s="343"/>
      <c r="AR4633" s="343"/>
      <c r="AS4633" s="343"/>
      <c r="AT4633" s="343"/>
      <c r="AU4633" s="343"/>
      <c r="AV4633" s="343"/>
      <c r="AW4633" s="343"/>
      <c r="AX4633" s="343"/>
      <c r="AY4633" s="343"/>
      <c r="AZ4633" s="343"/>
      <c r="BA4633" s="343"/>
      <c r="BB4633" s="343"/>
      <c r="BC4633" s="343"/>
      <c r="BD4633" s="343"/>
      <c r="BE4633" s="475"/>
      <c r="BF4633" s="475"/>
      <c r="BG4633" s="475"/>
      <c r="BH4633" s="475"/>
      <c r="BI4633" s="475"/>
      <c r="BJ4633" s="475"/>
      <c r="BK4633" s="475"/>
      <c r="BL4633" s="475"/>
      <c r="BM4633" s="475"/>
      <c r="BN4633" s="475"/>
      <c r="BO4633" s="475"/>
      <c r="BP4633" s="306"/>
      <c r="BQ4633" s="496"/>
      <c r="BR4633" s="496"/>
      <c r="BS4633" s="496"/>
      <c r="BT4633" s="496"/>
      <c r="BU4633" s="496"/>
      <c r="BV4633" s="496"/>
    </row>
    <row r="4634" spans="1:74" s="52" customFormat="1" ht="12.75">
      <c r="A4634" s="45">
        <v>2670.0804681784898</v>
      </c>
      <c r="B4634" s="46" t="s">
        <v>364</v>
      </c>
      <c r="C4634" s="47" t="s">
        <v>403</v>
      </c>
      <c r="D4634" s="48">
        <v>172.84580805575138</v>
      </c>
      <c r="E4634" s="49">
        <v>39.94744</v>
      </c>
      <c r="F4634" s="49">
        <v>5.1400000000000001E-2</v>
      </c>
      <c r="G4634" s="49">
        <v>13.9047</v>
      </c>
      <c r="H4634" s="49">
        <v>0.30649999999999999</v>
      </c>
      <c r="I4634" s="49">
        <v>0.1469</v>
      </c>
      <c r="J4634" s="49">
        <v>45.785110000000003</v>
      </c>
      <c r="K4634" s="49">
        <v>0.22539999999999999</v>
      </c>
      <c r="L4634" s="49">
        <v>100.41945</v>
      </c>
      <c r="M4634" s="47"/>
      <c r="N4634" s="50">
        <v>0.99443357846467861</v>
      </c>
      <c r="O4634" s="50">
        <v>1.0116385289413274E-3</v>
      </c>
      <c r="P4634" s="50">
        <v>0.28947058882823629</v>
      </c>
      <c r="Q4634" s="50">
        <v>6.1370717190751085E-3</v>
      </c>
      <c r="R4634" s="50">
        <v>3.097379091314302E-3</v>
      </c>
      <c r="S4634" s="50">
        <v>1.6991027187797236</v>
      </c>
      <c r="T4634" s="50">
        <v>6.0117150399299872E-3</v>
      </c>
      <c r="U4634" s="50">
        <v>3.0007276579405802</v>
      </c>
      <c r="V4634" s="51">
        <v>85.443303109783855</v>
      </c>
      <c r="X4634" s="49">
        <v>0.05</v>
      </c>
      <c r="Y4634" s="49">
        <v>6.68</v>
      </c>
      <c r="Z4634" s="49">
        <v>0.13</v>
      </c>
      <c r="AA4634" s="49">
        <v>1.08</v>
      </c>
      <c r="AB4634" s="49">
        <v>4.49</v>
      </c>
      <c r="AC4634" s="49">
        <v>0.06</v>
      </c>
      <c r="AD4634" s="49">
        <v>0.42</v>
      </c>
      <c r="AE4634" s="312"/>
      <c r="AF4634" s="465" t="s">
        <v>438</v>
      </c>
      <c r="AG4634" s="343">
        <v>30</v>
      </c>
      <c r="AH4634" s="343">
        <v>15</v>
      </c>
      <c r="AI4634" s="343"/>
      <c r="AJ4634" s="343"/>
      <c r="AK4634" s="343"/>
      <c r="AL4634" s="343"/>
      <c r="AM4634" s="343"/>
      <c r="AN4634" s="343"/>
      <c r="AO4634" s="343"/>
      <c r="AP4634" s="343"/>
      <c r="AQ4634" s="343"/>
      <c r="AR4634" s="343"/>
      <c r="AS4634" s="343"/>
      <c r="AT4634" s="343"/>
      <c r="AU4634" s="343"/>
      <c r="AV4634" s="343"/>
      <c r="AW4634" s="343"/>
      <c r="AX4634" s="343"/>
      <c r="AY4634" s="343"/>
      <c r="AZ4634" s="343"/>
      <c r="BA4634" s="343"/>
      <c r="BB4634" s="343"/>
      <c r="BC4634" s="343"/>
      <c r="BD4634" s="343"/>
      <c r="BE4634" s="475"/>
      <c r="BF4634" s="475"/>
      <c r="BG4634" s="475"/>
      <c r="BH4634" s="475"/>
      <c r="BI4634" s="475"/>
      <c r="BJ4634" s="475"/>
      <c r="BK4634" s="475"/>
      <c r="BL4634" s="475"/>
      <c r="BM4634" s="475"/>
      <c r="BN4634" s="475"/>
      <c r="BO4634" s="475"/>
      <c r="BP4634" s="306"/>
      <c r="BQ4634" s="496"/>
      <c r="BR4634" s="496"/>
      <c r="BS4634" s="496"/>
      <c r="BT4634" s="496"/>
      <c r="BU4634" s="496"/>
      <c r="BV4634" s="496"/>
    </row>
    <row r="4635" spans="1:74" s="52" customFormat="1" ht="12.75">
      <c r="A4635" s="45">
        <v>2670.0804681784898</v>
      </c>
      <c r="B4635" s="46" t="s">
        <v>364</v>
      </c>
      <c r="C4635" s="47" t="s">
        <v>403</v>
      </c>
      <c r="D4635" s="48">
        <v>178.80580805575138</v>
      </c>
      <c r="E4635" s="49">
        <v>40.09646</v>
      </c>
      <c r="F4635" s="49">
        <v>8.1699999999999995E-2</v>
      </c>
      <c r="G4635" s="49">
        <v>13.884919999999999</v>
      </c>
      <c r="H4635" s="49">
        <v>0.28170000000000001</v>
      </c>
      <c r="I4635" s="49">
        <v>0.21920000000000001</v>
      </c>
      <c r="J4635" s="49">
        <v>46.000160000000001</v>
      </c>
      <c r="K4635" s="49">
        <v>0.222</v>
      </c>
      <c r="L4635" s="49">
        <v>100.88094000000001</v>
      </c>
      <c r="M4635" s="47"/>
      <c r="N4635" s="50">
        <v>0.99305367354051588</v>
      </c>
      <c r="O4635" s="50">
        <v>1.5997943630107953E-3</v>
      </c>
      <c r="P4635" s="50">
        <v>0.28758489159080391</v>
      </c>
      <c r="Q4635" s="50">
        <v>5.6117385609089779E-3</v>
      </c>
      <c r="R4635" s="50">
        <v>4.5982542363113589E-3</v>
      </c>
      <c r="S4635" s="50">
        <v>1.6983788715735961</v>
      </c>
      <c r="T4635" s="50">
        <v>5.8908411583390319E-3</v>
      </c>
      <c r="U4635" s="50">
        <v>2.9988635855293935</v>
      </c>
      <c r="V4635" s="51">
        <v>85.519126938521211</v>
      </c>
      <c r="X4635" s="49">
        <v>0.05</v>
      </c>
      <c r="Y4635" s="49">
        <v>4.2</v>
      </c>
      <c r="Z4635" s="49">
        <v>0.13</v>
      </c>
      <c r="AA4635" s="49">
        <v>1.1599999999999999</v>
      </c>
      <c r="AB4635" s="49">
        <v>3.12</v>
      </c>
      <c r="AC4635" s="49">
        <v>0.06</v>
      </c>
      <c r="AD4635" s="49">
        <v>0.42</v>
      </c>
      <c r="AE4635" s="312"/>
      <c r="AF4635" s="465" t="s">
        <v>438</v>
      </c>
      <c r="AG4635" s="343">
        <v>30</v>
      </c>
      <c r="AH4635" s="343">
        <v>15</v>
      </c>
      <c r="AI4635" s="343"/>
      <c r="AJ4635" s="343"/>
      <c r="AK4635" s="343"/>
      <c r="AL4635" s="343"/>
      <c r="AM4635" s="343"/>
      <c r="AN4635" s="343"/>
      <c r="AO4635" s="343"/>
      <c r="AP4635" s="343"/>
      <c r="AQ4635" s="343"/>
      <c r="AR4635" s="343"/>
      <c r="AS4635" s="343"/>
      <c r="AT4635" s="343"/>
      <c r="AU4635" s="343"/>
      <c r="AV4635" s="343"/>
      <c r="AW4635" s="343"/>
      <c r="AX4635" s="343"/>
      <c r="AY4635" s="343"/>
      <c r="AZ4635" s="343"/>
      <c r="BA4635" s="343"/>
      <c r="BB4635" s="343"/>
      <c r="BC4635" s="343"/>
      <c r="BD4635" s="343"/>
      <c r="BE4635" s="475"/>
      <c r="BF4635" s="475"/>
      <c r="BG4635" s="475"/>
      <c r="BH4635" s="475"/>
      <c r="BI4635" s="475"/>
      <c r="BJ4635" s="475"/>
      <c r="BK4635" s="475"/>
      <c r="BL4635" s="475"/>
      <c r="BM4635" s="475"/>
      <c r="BN4635" s="475"/>
      <c r="BO4635" s="475"/>
      <c r="BP4635" s="306"/>
      <c r="BQ4635" s="496"/>
      <c r="BR4635" s="496"/>
      <c r="BS4635" s="496"/>
      <c r="BT4635" s="496"/>
      <c r="BU4635" s="496"/>
      <c r="BV4635" s="496"/>
    </row>
    <row r="4636" spans="1:74" s="52" customFormat="1" ht="12.75">
      <c r="A4636" s="45">
        <v>2670.0804681784898</v>
      </c>
      <c r="B4636" s="46" t="s">
        <v>364</v>
      </c>
      <c r="C4636" s="47" t="s">
        <v>403</v>
      </c>
      <c r="D4636" s="48">
        <v>184.76580805575139</v>
      </c>
      <c r="E4636" s="49">
        <v>39.86797</v>
      </c>
      <c r="F4636" s="49">
        <v>7.3999999999999996E-2</v>
      </c>
      <c r="G4636" s="49">
        <v>13.964029999999999</v>
      </c>
      <c r="H4636" s="49">
        <v>0.26629999999999998</v>
      </c>
      <c r="I4636" s="49">
        <v>0.20780000000000001</v>
      </c>
      <c r="J4636" s="49">
        <v>45.795349999999999</v>
      </c>
      <c r="K4636" s="49">
        <v>0.2278</v>
      </c>
      <c r="L4636" s="49">
        <v>100.45205</v>
      </c>
      <c r="M4636" s="47"/>
      <c r="N4636" s="50">
        <v>0.9925832498760655</v>
      </c>
      <c r="O4636" s="50">
        <v>1.456632360797101E-3</v>
      </c>
      <c r="P4636" s="50">
        <v>0.29074321364305222</v>
      </c>
      <c r="Q4636" s="50">
        <v>5.3328317025868027E-3</v>
      </c>
      <c r="R4636" s="50">
        <v>4.3820174406139986E-3</v>
      </c>
      <c r="S4636" s="50">
        <v>1.6997018511228208</v>
      </c>
      <c r="T4636" s="50">
        <v>6.0765095738856073E-3</v>
      </c>
      <c r="U4636" s="50">
        <v>3.0015453841939754</v>
      </c>
      <c r="V4636" s="51">
        <v>85.393055111659109</v>
      </c>
      <c r="X4636" s="49">
        <v>0.05</v>
      </c>
      <c r="Y4636" s="49">
        <v>4.6900000000000004</v>
      </c>
      <c r="Z4636" s="49">
        <v>0.13</v>
      </c>
      <c r="AA4636" s="49">
        <v>1.23</v>
      </c>
      <c r="AB4636" s="49">
        <v>3.36</v>
      </c>
      <c r="AC4636" s="49">
        <v>0.06</v>
      </c>
      <c r="AD4636" s="49">
        <v>0.41</v>
      </c>
      <c r="AE4636" s="312"/>
      <c r="AF4636" s="465" t="s">
        <v>438</v>
      </c>
      <c r="AG4636" s="343">
        <v>30</v>
      </c>
      <c r="AH4636" s="343">
        <v>15</v>
      </c>
      <c r="AI4636" s="343"/>
      <c r="AJ4636" s="343"/>
      <c r="AK4636" s="343"/>
      <c r="AL4636" s="343"/>
      <c r="AM4636" s="343"/>
      <c r="AN4636" s="343"/>
      <c r="AO4636" s="343"/>
      <c r="AP4636" s="343"/>
      <c r="AQ4636" s="343"/>
      <c r="AR4636" s="343"/>
      <c r="AS4636" s="343"/>
      <c r="AT4636" s="343"/>
      <c r="AU4636" s="343"/>
      <c r="AV4636" s="343"/>
      <c r="AW4636" s="343"/>
      <c r="AX4636" s="343"/>
      <c r="AY4636" s="343"/>
      <c r="AZ4636" s="343"/>
      <c r="BA4636" s="343"/>
      <c r="BB4636" s="343"/>
      <c r="BC4636" s="343"/>
      <c r="BD4636" s="343"/>
      <c r="BE4636" s="475"/>
      <c r="BF4636" s="475"/>
      <c r="BG4636" s="475"/>
      <c r="BH4636" s="475"/>
      <c r="BI4636" s="475"/>
      <c r="BJ4636" s="475"/>
      <c r="BK4636" s="475"/>
      <c r="BL4636" s="475"/>
      <c r="BM4636" s="475"/>
      <c r="BN4636" s="475"/>
      <c r="BO4636" s="475"/>
      <c r="BP4636" s="306"/>
      <c r="BQ4636" s="496"/>
      <c r="BR4636" s="496"/>
      <c r="BS4636" s="496"/>
      <c r="BT4636" s="496"/>
      <c r="BU4636" s="496"/>
      <c r="BV4636" s="496"/>
    </row>
    <row r="4637" spans="1:74" s="52" customFormat="1" ht="12.75">
      <c r="A4637" s="45">
        <v>2670.0804681784898</v>
      </c>
      <c r="B4637" s="46" t="s">
        <v>364</v>
      </c>
      <c r="C4637" s="47" t="s">
        <v>403</v>
      </c>
      <c r="D4637" s="48">
        <v>190.7258080557514</v>
      </c>
      <c r="E4637" s="49">
        <v>40.175939999999997</v>
      </c>
      <c r="F4637" s="49">
        <v>7.5399999999999995E-2</v>
      </c>
      <c r="G4637" s="49">
        <v>14.003590000000001</v>
      </c>
      <c r="H4637" s="49">
        <v>0.28410000000000002</v>
      </c>
      <c r="I4637" s="49">
        <v>0.20030000000000001</v>
      </c>
      <c r="J4637" s="49">
        <v>45.764629999999997</v>
      </c>
      <c r="K4637" s="49">
        <v>0.2296</v>
      </c>
      <c r="L4637" s="49">
        <v>100.79946</v>
      </c>
      <c r="M4637" s="47"/>
      <c r="N4637" s="50">
        <v>0.99610464204748583</v>
      </c>
      <c r="O4637" s="50">
        <v>1.478038266643583E-3</v>
      </c>
      <c r="P4637" s="50">
        <v>0.29035833552268209</v>
      </c>
      <c r="Q4637" s="50">
        <v>5.6657061122146399E-3</v>
      </c>
      <c r="R4637" s="50">
        <v>4.2063519304760153E-3</v>
      </c>
      <c r="S4637" s="50">
        <v>1.6915210951302166</v>
      </c>
      <c r="T4637" s="50">
        <v>6.0991378389077082E-3</v>
      </c>
      <c r="U4637" s="50">
        <v>2.9970129848648144</v>
      </c>
      <c r="V4637" s="51">
        <v>85.349344110856023</v>
      </c>
      <c r="X4637" s="49">
        <v>0.05</v>
      </c>
      <c r="Y4637" s="49">
        <v>4.72</v>
      </c>
      <c r="Z4637" s="49">
        <v>0.13</v>
      </c>
      <c r="AA4637" s="49">
        <v>1.1499999999999999</v>
      </c>
      <c r="AB4637" s="49">
        <v>3.26</v>
      </c>
      <c r="AC4637" s="49">
        <v>0.06</v>
      </c>
      <c r="AD4637" s="49">
        <v>0.41</v>
      </c>
      <c r="AE4637" s="312"/>
      <c r="AF4637" s="465" t="s">
        <v>438</v>
      </c>
      <c r="AG4637" s="343">
        <v>30</v>
      </c>
      <c r="AH4637" s="343">
        <v>15</v>
      </c>
      <c r="AI4637" s="343"/>
      <c r="AJ4637" s="343"/>
      <c r="AK4637" s="343"/>
      <c r="AL4637" s="343"/>
      <c r="AM4637" s="343"/>
      <c r="AN4637" s="343"/>
      <c r="AO4637" s="343"/>
      <c r="AP4637" s="343"/>
      <c r="AQ4637" s="343"/>
      <c r="AR4637" s="343"/>
      <c r="AS4637" s="343"/>
      <c r="AT4637" s="343"/>
      <c r="AU4637" s="343"/>
      <c r="AV4637" s="343"/>
      <c r="AW4637" s="343"/>
      <c r="AX4637" s="343"/>
      <c r="AY4637" s="343"/>
      <c r="AZ4637" s="343"/>
      <c r="BA4637" s="343"/>
      <c r="BB4637" s="343"/>
      <c r="BC4637" s="343"/>
      <c r="BD4637" s="343"/>
      <c r="BE4637" s="475"/>
      <c r="BF4637" s="475"/>
      <c r="BG4637" s="475"/>
      <c r="BH4637" s="475"/>
      <c r="BI4637" s="475"/>
      <c r="BJ4637" s="475"/>
      <c r="BK4637" s="475"/>
      <c r="BL4637" s="475"/>
      <c r="BM4637" s="475"/>
      <c r="BN4637" s="475"/>
      <c r="BO4637" s="475"/>
      <c r="BP4637" s="306"/>
      <c r="BQ4637" s="496"/>
      <c r="BR4637" s="496"/>
      <c r="BS4637" s="496"/>
      <c r="BT4637" s="496"/>
      <c r="BU4637" s="496"/>
      <c r="BV4637" s="496"/>
    </row>
    <row r="4638" spans="1:74" s="52" customFormat="1" ht="12.75">
      <c r="A4638" s="45">
        <v>2670.0804681784898</v>
      </c>
      <c r="B4638" s="46" t="s">
        <v>364</v>
      </c>
      <c r="C4638" s="47" t="s">
        <v>403</v>
      </c>
      <c r="D4638" s="48">
        <v>196.68580805575141</v>
      </c>
      <c r="E4638" s="49">
        <v>39.977249999999998</v>
      </c>
      <c r="F4638" s="49">
        <v>0.10589999999999999</v>
      </c>
      <c r="G4638" s="49">
        <v>14.06293</v>
      </c>
      <c r="H4638" s="49">
        <v>0.28489999999999999</v>
      </c>
      <c r="I4638" s="49">
        <v>0.2354</v>
      </c>
      <c r="J4638" s="49">
        <v>45.764629999999997</v>
      </c>
      <c r="K4638" s="49">
        <v>0.2253</v>
      </c>
      <c r="L4638" s="49">
        <v>100.75480999999999</v>
      </c>
      <c r="M4638" s="47"/>
      <c r="N4638" s="50">
        <v>0.99220843589143226</v>
      </c>
      <c r="O4638" s="50">
        <v>2.0780757492244238E-3</v>
      </c>
      <c r="P4638" s="50">
        <v>0.29189174179513488</v>
      </c>
      <c r="Q4638" s="50">
        <v>5.6875645769522473E-3</v>
      </c>
      <c r="R4638" s="50">
        <v>4.948598245350086E-3</v>
      </c>
      <c r="S4638" s="50">
        <v>1.6932789135948494</v>
      </c>
      <c r="T4638" s="50">
        <v>5.9911313094504299E-3</v>
      </c>
      <c r="U4638" s="50">
        <v>2.9981969683829792</v>
      </c>
      <c r="V4638" s="51">
        <v>85.296390463831784</v>
      </c>
      <c r="X4638" s="49">
        <v>0.05</v>
      </c>
      <c r="Y4638" s="49">
        <v>3.32</v>
      </c>
      <c r="Z4638" s="49">
        <v>0.13</v>
      </c>
      <c r="AA4638" s="49">
        <v>1.1499999999999999</v>
      </c>
      <c r="AB4638" s="49">
        <v>2.82</v>
      </c>
      <c r="AC4638" s="49">
        <v>0.06</v>
      </c>
      <c r="AD4638" s="49">
        <v>0.42</v>
      </c>
      <c r="AE4638" s="312"/>
      <c r="AF4638" s="465" t="s">
        <v>438</v>
      </c>
      <c r="AG4638" s="343">
        <v>30</v>
      </c>
      <c r="AH4638" s="343">
        <v>15</v>
      </c>
      <c r="AI4638" s="343"/>
      <c r="AJ4638" s="343"/>
      <c r="AK4638" s="343"/>
      <c r="AL4638" s="343"/>
      <c r="AM4638" s="343"/>
      <c r="AN4638" s="343"/>
      <c r="AO4638" s="343"/>
      <c r="AP4638" s="343"/>
      <c r="AQ4638" s="343"/>
      <c r="AR4638" s="343"/>
      <c r="AS4638" s="343"/>
      <c r="AT4638" s="343"/>
      <c r="AU4638" s="343"/>
      <c r="AV4638" s="343"/>
      <c r="AW4638" s="343"/>
      <c r="AX4638" s="343"/>
      <c r="AY4638" s="343"/>
      <c r="AZ4638" s="343"/>
      <c r="BA4638" s="343"/>
      <c r="BB4638" s="343"/>
      <c r="BC4638" s="343"/>
      <c r="BD4638" s="343"/>
      <c r="BE4638" s="475"/>
      <c r="BF4638" s="475"/>
      <c r="BG4638" s="475"/>
      <c r="BH4638" s="475"/>
      <c r="BI4638" s="475"/>
      <c r="BJ4638" s="475"/>
      <c r="BK4638" s="475"/>
      <c r="BL4638" s="475"/>
      <c r="BM4638" s="475"/>
      <c r="BN4638" s="475"/>
      <c r="BO4638" s="475"/>
      <c r="BP4638" s="306"/>
      <c r="BQ4638" s="496"/>
      <c r="BR4638" s="496"/>
      <c r="BS4638" s="496"/>
      <c r="BT4638" s="496"/>
      <c r="BU4638" s="496"/>
      <c r="BV4638" s="496"/>
    </row>
    <row r="4639" spans="1:74" s="52" customFormat="1" ht="12.75">
      <c r="A4639" s="45">
        <v>2670.0804681784898</v>
      </c>
      <c r="B4639" s="46" t="s">
        <v>364</v>
      </c>
      <c r="C4639" s="47" t="s">
        <v>403</v>
      </c>
      <c r="D4639" s="48">
        <v>202.64580805575142</v>
      </c>
      <c r="E4639" s="49">
        <v>40.225619999999999</v>
      </c>
      <c r="F4639" s="49">
        <v>7.46E-2</v>
      </c>
      <c r="G4639" s="49">
        <v>13.9937</v>
      </c>
      <c r="H4639" s="49">
        <v>0.30430000000000001</v>
      </c>
      <c r="I4639" s="49">
        <v>0.1968</v>
      </c>
      <c r="J4639" s="49">
        <v>45.795349999999999</v>
      </c>
      <c r="K4639" s="49">
        <v>0.22939999999999999</v>
      </c>
      <c r="L4639" s="49">
        <v>100.90066999999998</v>
      </c>
      <c r="M4639" s="47"/>
      <c r="N4639" s="50">
        <v>0.99623055084787315</v>
      </c>
      <c r="O4639" s="50">
        <v>1.4607347189955664E-3</v>
      </c>
      <c r="P4639" s="50">
        <v>0.28983155200840904</v>
      </c>
      <c r="Q4639" s="50">
        <v>6.0618188515565406E-3</v>
      </c>
      <c r="R4639" s="50">
        <v>4.1282685644439595E-3</v>
      </c>
      <c r="S4639" s="50">
        <v>1.6907797483627069</v>
      </c>
      <c r="T4639" s="50">
        <v>6.0870682366253722E-3</v>
      </c>
      <c r="U4639" s="50">
        <v>2.9967041817787732</v>
      </c>
      <c r="V4639" s="51">
        <v>85.366560720212888</v>
      </c>
      <c r="X4639" s="49">
        <v>0.05</v>
      </c>
      <c r="Y4639" s="49">
        <v>4.6900000000000004</v>
      </c>
      <c r="Z4639" s="49">
        <v>0.13</v>
      </c>
      <c r="AA4639" s="49">
        <v>1.08</v>
      </c>
      <c r="AB4639" s="49">
        <v>3.54</v>
      </c>
      <c r="AC4639" s="49">
        <v>0.06</v>
      </c>
      <c r="AD4639" s="49">
        <v>0.41</v>
      </c>
      <c r="AE4639" s="312"/>
      <c r="AF4639" s="465" t="s">
        <v>438</v>
      </c>
      <c r="AG4639" s="343">
        <v>30</v>
      </c>
      <c r="AH4639" s="343">
        <v>15</v>
      </c>
      <c r="AI4639" s="343"/>
      <c r="AJ4639" s="343"/>
      <c r="AK4639" s="343"/>
      <c r="AL4639" s="343"/>
      <c r="AM4639" s="343"/>
      <c r="AN4639" s="343"/>
      <c r="AO4639" s="343"/>
      <c r="AP4639" s="343"/>
      <c r="AQ4639" s="343"/>
      <c r="AR4639" s="343"/>
      <c r="AS4639" s="343"/>
      <c r="AT4639" s="343"/>
      <c r="AU4639" s="343"/>
      <c r="AV4639" s="343"/>
      <c r="AW4639" s="343"/>
      <c r="AX4639" s="343"/>
      <c r="AY4639" s="343"/>
      <c r="AZ4639" s="343"/>
      <c r="BA4639" s="343"/>
      <c r="BB4639" s="343"/>
      <c r="BC4639" s="343"/>
      <c r="BD4639" s="343"/>
      <c r="BE4639" s="475"/>
      <c r="BF4639" s="475"/>
      <c r="BG4639" s="475"/>
      <c r="BH4639" s="475"/>
      <c r="BI4639" s="475"/>
      <c r="BJ4639" s="475"/>
      <c r="BK4639" s="475"/>
      <c r="BL4639" s="475"/>
      <c r="BM4639" s="475"/>
      <c r="BN4639" s="475"/>
      <c r="BO4639" s="475"/>
      <c r="BP4639" s="306"/>
      <c r="BQ4639" s="496"/>
      <c r="BR4639" s="496"/>
      <c r="BS4639" s="496"/>
      <c r="BT4639" s="496"/>
      <c r="BU4639" s="496"/>
      <c r="BV4639" s="496"/>
    </row>
    <row r="4640" spans="1:74" s="52" customFormat="1" ht="12.75">
      <c r="A4640" s="45">
        <v>2670.0804681784898</v>
      </c>
      <c r="B4640" s="46" t="s">
        <v>364</v>
      </c>
      <c r="C4640" s="47" t="s">
        <v>403</v>
      </c>
      <c r="D4640" s="48">
        <v>208.60580805575142</v>
      </c>
      <c r="E4640" s="49">
        <v>40.056730000000002</v>
      </c>
      <c r="F4640" s="49">
        <v>8.7099999999999997E-2</v>
      </c>
      <c r="G4640" s="49">
        <v>14.07282</v>
      </c>
      <c r="H4640" s="49">
        <v>0.2913</v>
      </c>
      <c r="I4640" s="49">
        <v>0.19400000000000001</v>
      </c>
      <c r="J4640" s="49">
        <v>45.887520000000002</v>
      </c>
      <c r="K4640" s="49">
        <v>0.22950000000000001</v>
      </c>
      <c r="L4640" s="49">
        <v>100.89817000000001</v>
      </c>
      <c r="M4640" s="47"/>
      <c r="N4640" s="50">
        <v>0.9927367714361518</v>
      </c>
      <c r="O4640" s="50">
        <v>1.7066803396924954E-3</v>
      </c>
      <c r="P4640" s="50">
        <v>0.2916726734415761</v>
      </c>
      <c r="Q4640" s="50">
        <v>5.8068818877062322E-3</v>
      </c>
      <c r="R4640" s="50">
        <v>4.0723592655513797E-3</v>
      </c>
      <c r="S4640" s="50">
        <v>1.6953592802021236</v>
      </c>
      <c r="T4640" s="50">
        <v>6.0939509302390948E-3</v>
      </c>
      <c r="U4640" s="50">
        <v>2.9993138891731639</v>
      </c>
      <c r="V4640" s="51">
        <v>85.321188574409973</v>
      </c>
      <c r="X4640" s="49">
        <v>0.05</v>
      </c>
      <c r="Y4640" s="49">
        <v>4.13</v>
      </c>
      <c r="Z4640" s="49">
        <v>0.13</v>
      </c>
      <c r="AA4640" s="49">
        <v>1.1299999999999999</v>
      </c>
      <c r="AB4640" s="49">
        <v>3.41</v>
      </c>
      <c r="AC4640" s="49">
        <v>0.06</v>
      </c>
      <c r="AD4640" s="49">
        <v>0.41</v>
      </c>
      <c r="AE4640" s="312"/>
      <c r="AF4640" s="465" t="s">
        <v>438</v>
      </c>
      <c r="AG4640" s="343">
        <v>30</v>
      </c>
      <c r="AH4640" s="343">
        <v>15</v>
      </c>
      <c r="AI4640" s="343"/>
      <c r="AJ4640" s="343"/>
      <c r="AK4640" s="343"/>
      <c r="AL4640" s="343"/>
      <c r="AM4640" s="343"/>
      <c r="AN4640" s="343"/>
      <c r="AO4640" s="343"/>
      <c r="AP4640" s="343"/>
      <c r="AQ4640" s="343"/>
      <c r="AR4640" s="343"/>
      <c r="AS4640" s="343"/>
      <c r="AT4640" s="343"/>
      <c r="AU4640" s="343"/>
      <c r="AV4640" s="343"/>
      <c r="AW4640" s="343"/>
      <c r="AX4640" s="343"/>
      <c r="AY4640" s="343"/>
      <c r="AZ4640" s="343"/>
      <c r="BA4640" s="343"/>
      <c r="BB4640" s="343"/>
      <c r="BC4640" s="343"/>
      <c r="BD4640" s="343"/>
      <c r="BE4640" s="475"/>
      <c r="BF4640" s="475"/>
      <c r="BG4640" s="475"/>
      <c r="BH4640" s="475"/>
      <c r="BI4640" s="475"/>
      <c r="BJ4640" s="475"/>
      <c r="BK4640" s="475"/>
      <c r="BL4640" s="475"/>
      <c r="BM4640" s="475"/>
      <c r="BN4640" s="475"/>
      <c r="BO4640" s="475"/>
      <c r="BP4640" s="306"/>
      <c r="BQ4640" s="496"/>
      <c r="BR4640" s="496"/>
      <c r="BS4640" s="496"/>
      <c r="BT4640" s="496"/>
      <c r="BU4640" s="496"/>
      <c r="BV4640" s="496"/>
    </row>
    <row r="4641" spans="1:74" s="52" customFormat="1" ht="12.75">
      <c r="A4641" s="45">
        <v>2670.0804681784898</v>
      </c>
      <c r="B4641" s="46" t="s">
        <v>364</v>
      </c>
      <c r="C4641" s="47" t="s">
        <v>403</v>
      </c>
      <c r="D4641" s="48">
        <v>214.56580805575143</v>
      </c>
      <c r="E4641" s="49">
        <v>40.106400000000001</v>
      </c>
      <c r="F4641" s="49">
        <v>4.9599999999999998E-2</v>
      </c>
      <c r="G4641" s="49">
        <v>14.082710000000001</v>
      </c>
      <c r="H4641" s="49">
        <v>0.27529999999999999</v>
      </c>
      <c r="I4641" s="49">
        <v>0.1862</v>
      </c>
      <c r="J4641" s="49">
        <v>45.477899999999998</v>
      </c>
      <c r="K4641" s="49">
        <v>0.22520000000000001</v>
      </c>
      <c r="L4641" s="49">
        <v>100.460410001</v>
      </c>
      <c r="M4641" s="47"/>
      <c r="N4641" s="50">
        <v>0.99817517328641048</v>
      </c>
      <c r="O4641" s="50">
        <v>9.7600080187814318E-4</v>
      </c>
      <c r="P4641" s="50">
        <v>0.29311315696808671</v>
      </c>
      <c r="Q4641" s="50">
        <v>5.5111621199634541E-3</v>
      </c>
      <c r="R4641" s="50">
        <v>3.9251702523151388E-3</v>
      </c>
      <c r="S4641" s="50">
        <v>1.6873377809887586</v>
      </c>
      <c r="T4641" s="50">
        <v>6.0050844121919888E-3</v>
      </c>
      <c r="U4641" s="50">
        <v>2.9964432690362024</v>
      </c>
      <c r="V4641" s="51">
        <v>85.199675924793155</v>
      </c>
      <c r="X4641" s="49">
        <v>0.05</v>
      </c>
      <c r="Y4641" s="49">
        <v>6.82</v>
      </c>
      <c r="Z4641" s="49">
        <v>0.13</v>
      </c>
      <c r="AA4641" s="49">
        <v>1.19</v>
      </c>
      <c r="AB4641" s="49">
        <v>3.54</v>
      </c>
      <c r="AC4641" s="49">
        <v>0.06</v>
      </c>
      <c r="AD4641" s="49">
        <v>0.42</v>
      </c>
      <c r="AE4641" s="312"/>
      <c r="AF4641" s="465" t="s">
        <v>438</v>
      </c>
      <c r="AG4641" s="343">
        <v>30</v>
      </c>
      <c r="AH4641" s="343">
        <v>15</v>
      </c>
      <c r="AI4641" s="343"/>
      <c r="AJ4641" s="343"/>
      <c r="AK4641" s="343"/>
      <c r="AL4641" s="343"/>
      <c r="AM4641" s="343"/>
      <c r="AN4641" s="343"/>
      <c r="AO4641" s="343"/>
      <c r="AP4641" s="343"/>
      <c r="AQ4641" s="343"/>
      <c r="AR4641" s="343"/>
      <c r="AS4641" s="343"/>
      <c r="AT4641" s="343"/>
      <c r="AU4641" s="343"/>
      <c r="AV4641" s="343"/>
      <c r="AW4641" s="343"/>
      <c r="AX4641" s="343"/>
      <c r="AY4641" s="343"/>
      <c r="AZ4641" s="343"/>
      <c r="BA4641" s="343"/>
      <c r="BB4641" s="343"/>
      <c r="BC4641" s="343"/>
      <c r="BD4641" s="343"/>
      <c r="BE4641" s="475"/>
      <c r="BF4641" s="475"/>
      <c r="BG4641" s="475"/>
      <c r="BH4641" s="475"/>
      <c r="BI4641" s="475"/>
      <c r="BJ4641" s="475"/>
      <c r="BK4641" s="475"/>
      <c r="BL4641" s="475"/>
      <c r="BM4641" s="475"/>
      <c r="BN4641" s="475"/>
      <c r="BO4641" s="475"/>
      <c r="BP4641" s="306"/>
      <c r="BQ4641" s="496"/>
      <c r="BR4641" s="496"/>
      <c r="BS4641" s="496"/>
      <c r="BT4641" s="496"/>
      <c r="BU4641" s="496"/>
      <c r="BV4641" s="496"/>
    </row>
    <row r="4642" spans="1:74" s="52" customFormat="1" ht="12.75">
      <c r="A4642" s="45">
        <v>2670.0804681784898</v>
      </c>
      <c r="B4642" s="46" t="s">
        <v>364</v>
      </c>
      <c r="C4642" s="47" t="s">
        <v>403</v>
      </c>
      <c r="D4642" s="48">
        <v>220.52580805575144</v>
      </c>
      <c r="E4642" s="49">
        <v>39.997109999999999</v>
      </c>
      <c r="F4642" s="49">
        <v>6.2899999999999998E-2</v>
      </c>
      <c r="G4642" s="49">
        <v>14.07282</v>
      </c>
      <c r="H4642" s="49">
        <v>0.29139999999999999</v>
      </c>
      <c r="I4642" s="49">
        <v>0.22070000000000001</v>
      </c>
      <c r="J4642" s="49">
        <v>45.580300000000001</v>
      </c>
      <c r="K4642" s="49">
        <v>0.22500000000000001</v>
      </c>
      <c r="L4642" s="49">
        <v>100.51392999999999</v>
      </c>
      <c r="M4642" s="47"/>
      <c r="N4642" s="50">
        <v>0.99537912238931758</v>
      </c>
      <c r="O4642" s="50">
        <v>1.2376161714118365E-3</v>
      </c>
      <c r="P4642" s="50">
        <v>0.29288494049602148</v>
      </c>
      <c r="Q4642" s="50">
        <v>5.8330185126403335E-3</v>
      </c>
      <c r="R4642" s="50">
        <v>4.6520887069652237E-3</v>
      </c>
      <c r="S4642" s="50">
        <v>1.6910079127816535</v>
      </c>
      <c r="T4642" s="50">
        <v>5.9992931040584686E-3</v>
      </c>
      <c r="U4642" s="50">
        <v>2.9985429259442551</v>
      </c>
      <c r="V4642" s="51">
        <v>85.236856919357635</v>
      </c>
      <c r="X4642" s="49">
        <v>0.05</v>
      </c>
      <c r="Y4642" s="49">
        <v>5.6</v>
      </c>
      <c r="Z4642" s="49">
        <v>0.13</v>
      </c>
      <c r="AA4642" s="49">
        <v>1.1399999999999999</v>
      </c>
      <c r="AB4642" s="49">
        <v>3.09</v>
      </c>
      <c r="AC4642" s="49">
        <v>0.06</v>
      </c>
      <c r="AD4642" s="49">
        <v>0.42</v>
      </c>
      <c r="AE4642" s="312"/>
      <c r="AF4642" s="465" t="s">
        <v>438</v>
      </c>
      <c r="AG4642" s="343">
        <v>30</v>
      </c>
      <c r="AH4642" s="343">
        <v>15</v>
      </c>
      <c r="AI4642" s="343"/>
      <c r="AJ4642" s="343"/>
      <c r="AK4642" s="343"/>
      <c r="AL4642" s="343"/>
      <c r="AM4642" s="343"/>
      <c r="AN4642" s="343"/>
      <c r="AO4642" s="343"/>
      <c r="AP4642" s="343"/>
      <c r="AQ4642" s="343"/>
      <c r="AR4642" s="343"/>
      <c r="AS4642" s="343"/>
      <c r="AT4642" s="343"/>
      <c r="AU4642" s="343"/>
      <c r="AV4642" s="343"/>
      <c r="AW4642" s="343"/>
      <c r="AX4642" s="343"/>
      <c r="AY4642" s="343"/>
      <c r="AZ4642" s="343"/>
      <c r="BA4642" s="343"/>
      <c r="BB4642" s="343"/>
      <c r="BC4642" s="343"/>
      <c r="BD4642" s="343"/>
      <c r="BE4642" s="475"/>
      <c r="BF4642" s="475"/>
      <c r="BG4642" s="475"/>
      <c r="BH4642" s="475"/>
      <c r="BI4642" s="475"/>
      <c r="BJ4642" s="475"/>
      <c r="BK4642" s="475"/>
      <c r="BL4642" s="475"/>
      <c r="BM4642" s="475"/>
      <c r="BN4642" s="475"/>
      <c r="BO4642" s="475"/>
      <c r="BP4642" s="306"/>
      <c r="BQ4642" s="496"/>
      <c r="BR4642" s="496"/>
      <c r="BS4642" s="496"/>
      <c r="BT4642" s="496"/>
      <c r="BU4642" s="496"/>
      <c r="BV4642" s="496"/>
    </row>
    <row r="4643" spans="1:74" s="52" customFormat="1" ht="12.75">
      <c r="A4643" s="45">
        <v>2670.0804681784898</v>
      </c>
      <c r="B4643" s="46" t="s">
        <v>364</v>
      </c>
      <c r="C4643" s="47" t="s">
        <v>403</v>
      </c>
      <c r="D4643" s="48">
        <v>226.48580805575145</v>
      </c>
      <c r="E4643" s="49">
        <v>40.116329999999998</v>
      </c>
      <c r="F4643" s="49">
        <v>7.9899999999999999E-2</v>
      </c>
      <c r="G4643" s="49">
        <v>14.171709999999999</v>
      </c>
      <c r="H4643" s="49">
        <v>0.27610000000000001</v>
      </c>
      <c r="I4643" s="49">
        <v>0.2195</v>
      </c>
      <c r="J4643" s="49">
        <v>45.682699999999997</v>
      </c>
      <c r="K4643" s="49">
        <v>0.22489999999999999</v>
      </c>
      <c r="L4643" s="49">
        <v>100.84013999999999</v>
      </c>
      <c r="M4643" s="47"/>
      <c r="N4643" s="50">
        <v>0.99510534820463392</v>
      </c>
      <c r="O4643" s="50">
        <v>1.5670038357636724E-3</v>
      </c>
      <c r="P4643" s="50">
        <v>0.29398563892949653</v>
      </c>
      <c r="Q4643" s="50">
        <v>5.5088146992455286E-3</v>
      </c>
      <c r="R4643" s="50">
        <v>4.6117751939382954E-3</v>
      </c>
      <c r="S4643" s="50">
        <v>1.6893054181201383</v>
      </c>
      <c r="T4643" s="50">
        <v>5.9771611924002502E-3</v>
      </c>
      <c r="U4643" s="50">
        <v>2.9976297629749862</v>
      </c>
      <c r="V4643" s="51">
        <v>85.176878709530783</v>
      </c>
      <c r="X4643" s="49">
        <v>0.05</v>
      </c>
      <c r="Y4643" s="49">
        <v>4.33</v>
      </c>
      <c r="Z4643" s="49">
        <v>0.13</v>
      </c>
      <c r="AA4643" s="49">
        <v>1.19</v>
      </c>
      <c r="AB4643" s="49">
        <v>3.11</v>
      </c>
      <c r="AC4643" s="49">
        <v>0.06</v>
      </c>
      <c r="AD4643" s="49">
        <v>0.42</v>
      </c>
      <c r="AE4643" s="312"/>
      <c r="AF4643" s="465" t="s">
        <v>438</v>
      </c>
      <c r="AG4643" s="343">
        <v>30</v>
      </c>
      <c r="AH4643" s="343">
        <v>15</v>
      </c>
      <c r="AI4643" s="343"/>
      <c r="AJ4643" s="343"/>
      <c r="AK4643" s="343"/>
      <c r="AL4643" s="343"/>
      <c r="AM4643" s="343"/>
      <c r="AN4643" s="343"/>
      <c r="AO4643" s="343"/>
      <c r="AP4643" s="343"/>
      <c r="AQ4643" s="343"/>
      <c r="AR4643" s="343"/>
      <c r="AS4643" s="343"/>
      <c r="AT4643" s="343"/>
      <c r="AU4643" s="343"/>
      <c r="AV4643" s="343"/>
      <c r="AW4643" s="343"/>
      <c r="AX4643" s="343"/>
      <c r="AY4643" s="343"/>
      <c r="AZ4643" s="343"/>
      <c r="BA4643" s="343"/>
      <c r="BB4643" s="343"/>
      <c r="BC4643" s="343"/>
      <c r="BD4643" s="343"/>
      <c r="BE4643" s="475"/>
      <c r="BF4643" s="475"/>
      <c r="BG4643" s="475"/>
      <c r="BH4643" s="475"/>
      <c r="BI4643" s="475"/>
      <c r="BJ4643" s="475"/>
      <c r="BK4643" s="475"/>
      <c r="BL4643" s="475"/>
      <c r="BM4643" s="475"/>
      <c r="BN4643" s="475"/>
      <c r="BO4643" s="475"/>
      <c r="BP4643" s="306"/>
      <c r="BQ4643" s="496"/>
      <c r="BR4643" s="496"/>
      <c r="BS4643" s="496"/>
      <c r="BT4643" s="496"/>
      <c r="BU4643" s="496"/>
      <c r="BV4643" s="496"/>
    </row>
    <row r="4644" spans="1:74" s="52" customFormat="1" ht="12.75">
      <c r="A4644" s="45">
        <v>2670.0804681784898</v>
      </c>
      <c r="B4644" s="46" t="s">
        <v>364</v>
      </c>
      <c r="C4644" s="47" t="s">
        <v>403</v>
      </c>
      <c r="D4644" s="48">
        <v>232.44580805575146</v>
      </c>
      <c r="E4644" s="49">
        <v>39.788490000000003</v>
      </c>
      <c r="F4644" s="49">
        <v>5.9200000000000003E-2</v>
      </c>
      <c r="G4644" s="49">
        <v>14.250830000000001</v>
      </c>
      <c r="H4644" s="49">
        <v>0.2717</v>
      </c>
      <c r="I4644" s="49">
        <v>0.2198</v>
      </c>
      <c r="J4644" s="49">
        <v>45.314050000000002</v>
      </c>
      <c r="K4644" s="49">
        <v>0.22869999999999999</v>
      </c>
      <c r="L4644" s="49">
        <v>100.18947000000001</v>
      </c>
      <c r="M4644" s="47"/>
      <c r="N4644" s="50">
        <v>0.99445828372421974</v>
      </c>
      <c r="O4644" s="50">
        <v>1.1698393719605979E-3</v>
      </c>
      <c r="P4644" s="50">
        <v>0.2978689711918992</v>
      </c>
      <c r="Q4644" s="50">
        <v>5.462137679630252E-3</v>
      </c>
      <c r="R4644" s="50">
        <v>4.653101642264252E-3</v>
      </c>
      <c r="S4644" s="50">
        <v>1.6883813145159339</v>
      </c>
      <c r="T4644" s="50">
        <v>6.124250186808654E-3</v>
      </c>
      <c r="U4644" s="50">
        <v>2.9995286787659952</v>
      </c>
      <c r="V4644" s="51">
        <v>85.003452317402761</v>
      </c>
      <c r="X4644" s="49">
        <v>0.05</v>
      </c>
      <c r="Y4644" s="49">
        <v>3.93</v>
      </c>
      <c r="Z4644" s="49">
        <v>0.13</v>
      </c>
      <c r="AA4644" s="49">
        <v>1.21</v>
      </c>
      <c r="AB4644" s="49">
        <v>4.04</v>
      </c>
      <c r="AC4644" s="49">
        <v>0.06</v>
      </c>
      <c r="AD4644" s="49">
        <v>0.39</v>
      </c>
      <c r="AE4644" s="312"/>
      <c r="AF4644" s="465" t="s">
        <v>438</v>
      </c>
      <c r="AG4644" s="343">
        <v>30</v>
      </c>
      <c r="AH4644" s="343">
        <v>15</v>
      </c>
      <c r="AI4644" s="343"/>
      <c r="AJ4644" s="343"/>
      <c r="AK4644" s="343"/>
      <c r="AL4644" s="343"/>
      <c r="AM4644" s="343"/>
      <c r="AN4644" s="343"/>
      <c r="AO4644" s="343"/>
      <c r="AP4644" s="343"/>
      <c r="AQ4644" s="343"/>
      <c r="AR4644" s="343"/>
      <c r="AS4644" s="343"/>
      <c r="AT4644" s="343"/>
      <c r="AU4644" s="343"/>
      <c r="AV4644" s="343"/>
      <c r="AW4644" s="343"/>
      <c r="AX4644" s="343"/>
      <c r="AY4644" s="343"/>
      <c r="AZ4644" s="343"/>
      <c r="BA4644" s="343"/>
      <c r="BB4644" s="343"/>
      <c r="BC4644" s="343"/>
      <c r="BD4644" s="343"/>
      <c r="BE4644" s="475"/>
      <c r="BF4644" s="475"/>
      <c r="BG4644" s="475"/>
      <c r="BH4644" s="475"/>
      <c r="BI4644" s="475"/>
      <c r="BJ4644" s="475"/>
      <c r="BK4644" s="475"/>
      <c r="BL4644" s="475"/>
      <c r="BM4644" s="475"/>
      <c r="BN4644" s="475"/>
      <c r="BO4644" s="475"/>
      <c r="BP4644" s="306"/>
      <c r="BQ4644" s="496"/>
      <c r="BR4644" s="496"/>
      <c r="BS4644" s="496"/>
      <c r="BT4644" s="496"/>
      <c r="BU4644" s="496"/>
      <c r="BV4644" s="496"/>
    </row>
    <row r="4645" spans="1:74" s="52" customFormat="1" ht="12.75">
      <c r="A4645" s="45">
        <v>2670.0804681784898</v>
      </c>
      <c r="B4645" s="46" t="s">
        <v>364</v>
      </c>
      <c r="C4645" s="47" t="s">
        <v>403</v>
      </c>
      <c r="D4645" s="48">
        <v>238.40580805575146</v>
      </c>
      <c r="E4645" s="49">
        <v>39.997109999999999</v>
      </c>
      <c r="F4645" s="49">
        <v>8.0199999999999994E-2</v>
      </c>
      <c r="G4645" s="49">
        <v>14.349729999999999</v>
      </c>
      <c r="H4645" s="49">
        <v>0.28560000000000002</v>
      </c>
      <c r="I4645" s="49">
        <v>0.21160000000000001</v>
      </c>
      <c r="J4645" s="49">
        <v>45.426699999999997</v>
      </c>
      <c r="K4645" s="49">
        <v>0.22339999999999999</v>
      </c>
      <c r="L4645" s="49">
        <v>100.65023999999998</v>
      </c>
      <c r="M4645" s="47"/>
      <c r="N4645" s="50">
        <v>0.99511695385458354</v>
      </c>
      <c r="O4645" s="50">
        <v>1.5775941833101753E-3</v>
      </c>
      <c r="P4645" s="50">
        <v>0.29856935958348596</v>
      </c>
      <c r="Q4645" s="50">
        <v>5.715412870521284E-3</v>
      </c>
      <c r="R4645" s="50">
        <v>4.4590969567316046E-3</v>
      </c>
      <c r="S4645" s="50">
        <v>1.6848655380347126</v>
      </c>
      <c r="T4645" s="50">
        <v>5.9550625732111857E-3</v>
      </c>
      <c r="U4645" s="50">
        <v>2.9981057276291607</v>
      </c>
      <c r="V4645" s="51">
        <v>84.946853564892805</v>
      </c>
      <c r="X4645" s="49">
        <v>2.92</v>
      </c>
      <c r="Y4645" s="49">
        <v>29.4</v>
      </c>
      <c r="Z4645" s="49">
        <v>1.43</v>
      </c>
      <c r="AA4645" s="49">
        <v>131.34</v>
      </c>
      <c r="AB4645" s="49">
        <v>100</v>
      </c>
      <c r="AC4645" s="49">
        <v>5.45</v>
      </c>
      <c r="AD4645" s="49">
        <v>34.64</v>
      </c>
      <c r="AE4645" s="312"/>
      <c r="AF4645" s="465" t="s">
        <v>438</v>
      </c>
      <c r="AG4645" s="343">
        <v>30</v>
      </c>
      <c r="AH4645" s="343">
        <v>15</v>
      </c>
      <c r="AI4645" s="343"/>
      <c r="AJ4645" s="343"/>
      <c r="AK4645" s="343"/>
      <c r="AL4645" s="343"/>
      <c r="AM4645" s="343"/>
      <c r="AN4645" s="343"/>
      <c r="AO4645" s="343"/>
      <c r="AP4645" s="343"/>
      <c r="AQ4645" s="343"/>
      <c r="AR4645" s="343"/>
      <c r="AS4645" s="343"/>
      <c r="AT4645" s="343"/>
      <c r="AU4645" s="343"/>
      <c r="AV4645" s="343"/>
      <c r="AW4645" s="343"/>
      <c r="AX4645" s="343"/>
      <c r="AY4645" s="343"/>
      <c r="AZ4645" s="343"/>
      <c r="BA4645" s="343"/>
      <c r="BB4645" s="343"/>
      <c r="BC4645" s="343"/>
      <c r="BD4645" s="343"/>
      <c r="BE4645" s="475"/>
      <c r="BF4645" s="475"/>
      <c r="BG4645" s="475"/>
      <c r="BH4645" s="475"/>
      <c r="BI4645" s="475"/>
      <c r="BJ4645" s="475"/>
      <c r="BK4645" s="475"/>
      <c r="BL4645" s="475"/>
      <c r="BM4645" s="475"/>
      <c r="BN4645" s="475"/>
      <c r="BO4645" s="475"/>
      <c r="BP4645" s="306"/>
      <c r="BQ4645" s="496"/>
      <c r="BR4645" s="496"/>
      <c r="BS4645" s="496"/>
      <c r="BT4645" s="496"/>
      <c r="BU4645" s="496"/>
      <c r="BV4645" s="496"/>
    </row>
    <row r="4646" spans="1:74" s="52" customFormat="1" ht="12.75">
      <c r="A4646" s="45">
        <v>2670.0804681784898</v>
      </c>
      <c r="B4646" s="46" t="s">
        <v>364</v>
      </c>
      <c r="C4646" s="47" t="s">
        <v>403</v>
      </c>
      <c r="D4646" s="48">
        <v>244.36580805575147</v>
      </c>
      <c r="E4646" s="49">
        <v>39.927570000000003</v>
      </c>
      <c r="F4646" s="49">
        <v>6.0900000000000003E-2</v>
      </c>
      <c r="G4646" s="49">
        <v>14.418950000000001</v>
      </c>
      <c r="H4646" s="49">
        <v>0.2535</v>
      </c>
      <c r="I4646" s="49">
        <v>0.21060000000000001</v>
      </c>
      <c r="J4646" s="49">
        <v>45.426699999999997</v>
      </c>
      <c r="K4646" s="49">
        <v>0.22989999999999999</v>
      </c>
      <c r="L4646" s="49">
        <v>100.58541999999998</v>
      </c>
      <c r="M4646" s="47"/>
      <c r="N4646" s="50">
        <v>0.99440970821936747</v>
      </c>
      <c r="O4646" s="50">
        <v>1.1991822278113742E-3</v>
      </c>
      <c r="P4646" s="50">
        <v>0.3003185135388815</v>
      </c>
      <c r="Q4646" s="50">
        <v>5.078252978234445E-3</v>
      </c>
      <c r="R4646" s="50">
        <v>4.4425935517589856E-3</v>
      </c>
      <c r="S4646" s="50">
        <v>1.6866004437143152</v>
      </c>
      <c r="T4646" s="50">
        <v>6.1346401768854909E-3</v>
      </c>
      <c r="U4646" s="50">
        <v>2.9995241622270137</v>
      </c>
      <c r="V4646" s="51">
        <v>84.885215753638249</v>
      </c>
      <c r="X4646" s="49">
        <v>2.67</v>
      </c>
      <c r="Y4646" s="49">
        <v>50.59</v>
      </c>
      <c r="Z4646" s="49">
        <v>1.39</v>
      </c>
      <c r="AA4646" s="49">
        <v>216.94</v>
      </c>
      <c r="AB4646" s="49">
        <v>100</v>
      </c>
      <c r="AC4646" s="49">
        <v>16.100000000000001</v>
      </c>
      <c r="AD4646" s="49">
        <v>15.62</v>
      </c>
      <c r="AE4646" s="312"/>
      <c r="AF4646" s="465" t="s">
        <v>438</v>
      </c>
      <c r="AG4646" s="343">
        <v>30</v>
      </c>
      <c r="AH4646" s="343">
        <v>15</v>
      </c>
      <c r="AI4646" s="343"/>
      <c r="AJ4646" s="343"/>
      <c r="AK4646" s="343"/>
      <c r="AL4646" s="343"/>
      <c r="AM4646" s="343"/>
      <c r="AN4646" s="343"/>
      <c r="AO4646" s="343"/>
      <c r="AP4646" s="343"/>
      <c r="AQ4646" s="343"/>
      <c r="AR4646" s="343"/>
      <c r="AS4646" s="343"/>
      <c r="AT4646" s="343"/>
      <c r="AU4646" s="343"/>
      <c r="AV4646" s="343"/>
      <c r="AW4646" s="343"/>
      <c r="AX4646" s="343"/>
      <c r="AY4646" s="343"/>
      <c r="AZ4646" s="343"/>
      <c r="BA4646" s="343"/>
      <c r="BB4646" s="343"/>
      <c r="BC4646" s="343"/>
      <c r="BD4646" s="343"/>
      <c r="BE4646" s="475"/>
      <c r="BF4646" s="475"/>
      <c r="BG4646" s="475"/>
      <c r="BH4646" s="475"/>
      <c r="BI4646" s="475"/>
      <c r="BJ4646" s="475"/>
      <c r="BK4646" s="475"/>
      <c r="BL4646" s="475"/>
      <c r="BM4646" s="475"/>
      <c r="BN4646" s="475"/>
      <c r="BO4646" s="475"/>
      <c r="BP4646" s="306"/>
      <c r="BQ4646" s="496"/>
      <c r="BR4646" s="496"/>
      <c r="BS4646" s="496"/>
      <c r="BT4646" s="496"/>
      <c r="BU4646" s="496"/>
      <c r="BV4646" s="496"/>
    </row>
    <row r="4647" spans="1:74" s="52" customFormat="1" ht="12.75">
      <c r="A4647" s="45">
        <v>2670.0804681784898</v>
      </c>
      <c r="B4647" s="46" t="s">
        <v>364</v>
      </c>
      <c r="C4647" s="47" t="s">
        <v>403</v>
      </c>
      <c r="D4647" s="48">
        <v>250.32580805575148</v>
      </c>
      <c r="E4647" s="49">
        <v>39.997109999999999</v>
      </c>
      <c r="F4647" s="49">
        <v>9.1600000000000001E-2</v>
      </c>
      <c r="G4647" s="49">
        <v>14.418950000000001</v>
      </c>
      <c r="H4647" s="49">
        <v>0.27</v>
      </c>
      <c r="I4647" s="49">
        <v>0.23039999999999999</v>
      </c>
      <c r="J4647" s="49">
        <v>45.283329999999999</v>
      </c>
      <c r="K4647" s="49">
        <v>0.2293</v>
      </c>
      <c r="L4647" s="49">
        <v>100.57919000000001</v>
      </c>
      <c r="M4647" s="47"/>
      <c r="N4647" s="50">
        <v>0.99590350100731917</v>
      </c>
      <c r="O4647" s="50">
        <v>1.8032649251184297E-3</v>
      </c>
      <c r="P4647" s="50">
        <v>0.30024672333174851</v>
      </c>
      <c r="Q4647" s="50">
        <v>5.4074971998591672E-3</v>
      </c>
      <c r="R4647" s="50">
        <v>4.8591114541730648E-3</v>
      </c>
      <c r="S4647" s="50">
        <v>1.6808755047612391</v>
      </c>
      <c r="T4647" s="50">
        <v>6.1171671672621154E-3</v>
      </c>
      <c r="U4647" s="50">
        <v>2.9966955373748863</v>
      </c>
      <c r="V4647" s="51">
        <v>84.844613872170655</v>
      </c>
      <c r="X4647" s="49">
        <v>0.1</v>
      </c>
      <c r="Y4647" s="49">
        <v>6.96</v>
      </c>
      <c r="Z4647" s="49">
        <v>0.22</v>
      </c>
      <c r="AA4647" s="49">
        <v>2.0299999999999998</v>
      </c>
      <c r="AB4647" s="49">
        <v>6.94</v>
      </c>
      <c r="AC4647" s="49">
        <v>0.16</v>
      </c>
      <c r="AD4647" s="49">
        <v>0.36</v>
      </c>
      <c r="AE4647" s="312"/>
      <c r="AF4647" s="465" t="s">
        <v>438</v>
      </c>
      <c r="AG4647" s="343">
        <v>30</v>
      </c>
      <c r="AH4647" s="343">
        <v>15</v>
      </c>
      <c r="AI4647" s="343"/>
      <c r="AJ4647" s="343"/>
      <c r="AK4647" s="343"/>
      <c r="AL4647" s="343"/>
      <c r="AM4647" s="343"/>
      <c r="AN4647" s="343"/>
      <c r="AO4647" s="343"/>
      <c r="AP4647" s="343"/>
      <c r="AQ4647" s="343"/>
      <c r="AR4647" s="343"/>
      <c r="AS4647" s="343"/>
      <c r="AT4647" s="343"/>
      <c r="AU4647" s="343"/>
      <c r="AV4647" s="343"/>
      <c r="AW4647" s="343"/>
      <c r="AX4647" s="343"/>
      <c r="AY4647" s="343"/>
      <c r="AZ4647" s="343"/>
      <c r="BA4647" s="343"/>
      <c r="BB4647" s="343"/>
      <c r="BC4647" s="343"/>
      <c r="BD4647" s="343"/>
      <c r="BE4647" s="475"/>
      <c r="BF4647" s="475"/>
      <c r="BG4647" s="475"/>
      <c r="BH4647" s="475"/>
      <c r="BI4647" s="475"/>
      <c r="BJ4647" s="475"/>
      <c r="BK4647" s="475"/>
      <c r="BL4647" s="475"/>
      <c r="BM4647" s="475"/>
      <c r="BN4647" s="475"/>
      <c r="BO4647" s="475"/>
      <c r="BP4647" s="306"/>
      <c r="BQ4647" s="496"/>
      <c r="BR4647" s="496"/>
      <c r="BS4647" s="496"/>
      <c r="BT4647" s="496"/>
      <c r="BU4647" s="496"/>
      <c r="BV4647" s="496"/>
    </row>
    <row r="4648" spans="1:74" s="52" customFormat="1" ht="12.75">
      <c r="A4648" s="45">
        <v>2670.0804681784898</v>
      </c>
      <c r="B4648" s="46" t="s">
        <v>364</v>
      </c>
      <c r="C4648" s="47" t="s">
        <v>403</v>
      </c>
      <c r="D4648" s="48">
        <v>256.28580805575149</v>
      </c>
      <c r="E4648" s="49">
        <v>39.887839999999997</v>
      </c>
      <c r="F4648" s="49">
        <v>8.2000000000000003E-2</v>
      </c>
      <c r="G4648" s="49">
        <v>14.48818</v>
      </c>
      <c r="H4648" s="49">
        <v>0.26850000000000002</v>
      </c>
      <c r="I4648" s="49">
        <v>0.20580000000000001</v>
      </c>
      <c r="J4648" s="49">
        <v>45.477899999999998</v>
      </c>
      <c r="K4648" s="49">
        <v>0.22720000000000001</v>
      </c>
      <c r="L4648" s="49">
        <v>100.69902</v>
      </c>
      <c r="M4648" s="47"/>
      <c r="N4648" s="50">
        <v>0.9926781526440468</v>
      </c>
      <c r="O4648" s="50">
        <v>1.6134563185947559E-3</v>
      </c>
      <c r="P4648" s="50">
        <v>0.30153502953795119</v>
      </c>
      <c r="Q4648" s="50">
        <v>5.3747235004791933E-3</v>
      </c>
      <c r="R4648" s="50">
        <v>4.3380949596879296E-3</v>
      </c>
      <c r="S4648" s="50">
        <v>1.6872401158594399</v>
      </c>
      <c r="T4648" s="50">
        <v>6.0580648665191786E-3</v>
      </c>
      <c r="U4648" s="50">
        <v>3.0004683968769426</v>
      </c>
      <c r="V4648" s="51">
        <v>84.838153763345673</v>
      </c>
      <c r="X4648" s="49">
        <v>0.05</v>
      </c>
      <c r="Y4648" s="49">
        <v>5.74</v>
      </c>
      <c r="Z4648" s="49">
        <v>0.13</v>
      </c>
      <c r="AA4648" s="49">
        <v>1.21</v>
      </c>
      <c r="AB4648" s="49">
        <v>3.04</v>
      </c>
      <c r="AC4648" s="49">
        <v>0.06</v>
      </c>
      <c r="AD4648" s="49">
        <v>0.41</v>
      </c>
      <c r="AE4648" s="312"/>
      <c r="AF4648" s="465" t="s">
        <v>438</v>
      </c>
      <c r="AG4648" s="343">
        <v>30</v>
      </c>
      <c r="AH4648" s="343">
        <v>15</v>
      </c>
      <c r="AI4648" s="343"/>
      <c r="AJ4648" s="343"/>
      <c r="AK4648" s="343"/>
      <c r="AL4648" s="343"/>
      <c r="AM4648" s="343"/>
      <c r="AN4648" s="343"/>
      <c r="AO4648" s="343"/>
      <c r="AP4648" s="343"/>
      <c r="AQ4648" s="343"/>
      <c r="AR4648" s="343"/>
      <c r="AS4648" s="343"/>
      <c r="AT4648" s="343"/>
      <c r="AU4648" s="343"/>
      <c r="AV4648" s="343"/>
      <c r="AW4648" s="343"/>
      <c r="AX4648" s="343"/>
      <c r="AY4648" s="343"/>
      <c r="AZ4648" s="343"/>
      <c r="BA4648" s="343"/>
      <c r="BB4648" s="343"/>
      <c r="BC4648" s="343"/>
      <c r="BD4648" s="343"/>
      <c r="BE4648" s="475"/>
      <c r="BF4648" s="475"/>
      <c r="BG4648" s="475"/>
      <c r="BH4648" s="475"/>
      <c r="BI4648" s="475"/>
      <c r="BJ4648" s="475"/>
      <c r="BK4648" s="475"/>
      <c r="BL4648" s="475"/>
      <c r="BM4648" s="475"/>
      <c r="BN4648" s="475"/>
      <c r="BO4648" s="475"/>
      <c r="BP4648" s="306"/>
      <c r="BQ4648" s="496"/>
      <c r="BR4648" s="496"/>
      <c r="BS4648" s="496"/>
      <c r="BT4648" s="496"/>
      <c r="BU4648" s="496"/>
      <c r="BV4648" s="496"/>
    </row>
    <row r="4649" spans="1:74" s="52" customFormat="1" ht="12.75">
      <c r="A4649" s="45">
        <v>2670.0804681784898</v>
      </c>
      <c r="B4649" s="46" t="s">
        <v>364</v>
      </c>
      <c r="C4649" s="47" t="s">
        <v>403</v>
      </c>
      <c r="D4649" s="48">
        <v>262.24580805575147</v>
      </c>
      <c r="E4649" s="49">
        <v>39.848089999999999</v>
      </c>
      <c r="F4649" s="49">
        <v>8.0699999999999994E-2</v>
      </c>
      <c r="G4649" s="49">
        <v>14.587070000000001</v>
      </c>
      <c r="H4649" s="49">
        <v>0.27510000000000001</v>
      </c>
      <c r="I4649" s="49">
        <v>0.16309999999999999</v>
      </c>
      <c r="J4649" s="49">
        <v>45.293570000000003</v>
      </c>
      <c r="K4649" s="49">
        <v>0.23169999999999999</v>
      </c>
      <c r="L4649" s="49">
        <v>100.53053000000001</v>
      </c>
      <c r="M4649" s="47"/>
      <c r="N4649" s="50">
        <v>0.99388278771135297</v>
      </c>
      <c r="O4649" s="50">
        <v>1.5913899447500899E-3</v>
      </c>
      <c r="P4649" s="50">
        <v>0.30426480602043932</v>
      </c>
      <c r="Q4649" s="50">
        <v>5.5190222205934482E-3</v>
      </c>
      <c r="R4649" s="50">
        <v>3.4456198452730538E-3</v>
      </c>
      <c r="S4649" s="50">
        <v>1.6841189325753003</v>
      </c>
      <c r="T4649" s="50">
        <v>6.1917204633874399E-3</v>
      </c>
      <c r="U4649" s="50">
        <v>3.0003117923608991</v>
      </c>
      <c r="V4649" s="51">
        <v>84.69788300344274</v>
      </c>
      <c r="X4649" s="49">
        <v>0.05</v>
      </c>
      <c r="Y4649" s="49">
        <v>4.49</v>
      </c>
      <c r="Z4649" s="49">
        <v>0.13</v>
      </c>
      <c r="AA4649" s="49">
        <v>1.1499999999999999</v>
      </c>
      <c r="AB4649" s="49">
        <v>3.09</v>
      </c>
      <c r="AC4649" s="49">
        <v>0.06</v>
      </c>
      <c r="AD4649" s="49">
        <v>0.42</v>
      </c>
      <c r="AE4649" s="312"/>
      <c r="AF4649" s="465" t="s">
        <v>438</v>
      </c>
      <c r="AG4649" s="343">
        <v>30</v>
      </c>
      <c r="AH4649" s="343">
        <v>15</v>
      </c>
      <c r="AI4649" s="343"/>
      <c r="AJ4649" s="343"/>
      <c r="AK4649" s="343"/>
      <c r="AL4649" s="343"/>
      <c r="AM4649" s="343"/>
      <c r="AN4649" s="343"/>
      <c r="AO4649" s="343"/>
      <c r="AP4649" s="343"/>
      <c r="AQ4649" s="343"/>
      <c r="AR4649" s="343"/>
      <c r="AS4649" s="343"/>
      <c r="AT4649" s="343"/>
      <c r="AU4649" s="343"/>
      <c r="AV4649" s="343"/>
      <c r="AW4649" s="343"/>
      <c r="AX4649" s="343"/>
      <c r="AY4649" s="343"/>
      <c r="AZ4649" s="343"/>
      <c r="BA4649" s="343"/>
      <c r="BB4649" s="343"/>
      <c r="BC4649" s="343"/>
      <c r="BD4649" s="343"/>
      <c r="BE4649" s="475"/>
      <c r="BF4649" s="475"/>
      <c r="BG4649" s="475"/>
      <c r="BH4649" s="475"/>
      <c r="BI4649" s="475"/>
      <c r="BJ4649" s="475"/>
      <c r="BK4649" s="475"/>
      <c r="BL4649" s="475"/>
      <c r="BM4649" s="475"/>
      <c r="BN4649" s="475"/>
      <c r="BO4649" s="475"/>
      <c r="BP4649" s="306"/>
      <c r="BQ4649" s="496"/>
      <c r="BR4649" s="496"/>
      <c r="BS4649" s="496"/>
      <c r="BT4649" s="496"/>
      <c r="BU4649" s="496"/>
      <c r="BV4649" s="496"/>
    </row>
    <row r="4650" spans="1:74" s="52" customFormat="1" ht="12.75">
      <c r="A4650" s="45">
        <v>2670.0804681784898</v>
      </c>
      <c r="B4650" s="46" t="s">
        <v>364</v>
      </c>
      <c r="C4650" s="47" t="s">
        <v>403</v>
      </c>
      <c r="D4650" s="48">
        <v>268.20580805575145</v>
      </c>
      <c r="E4650" s="49">
        <v>40.056730000000002</v>
      </c>
      <c r="F4650" s="49">
        <v>7.2700000000000001E-2</v>
      </c>
      <c r="G4650" s="49">
        <v>14.49807</v>
      </c>
      <c r="H4650" s="49">
        <v>0.26190000000000002</v>
      </c>
      <c r="I4650" s="49">
        <v>0.21840000000000001</v>
      </c>
      <c r="J4650" s="49">
        <v>45.293570000000003</v>
      </c>
      <c r="K4650" s="49">
        <v>0.22620000000000001</v>
      </c>
      <c r="L4650" s="49">
        <v>100.68617</v>
      </c>
      <c r="M4650" s="47"/>
      <c r="N4650" s="50">
        <v>0.99667551068055849</v>
      </c>
      <c r="O4650" s="50">
        <v>1.430171502772586E-3</v>
      </c>
      <c r="P4650" s="50">
        <v>0.30167858371801898</v>
      </c>
      <c r="Q4650" s="50">
        <v>5.241525283477478E-3</v>
      </c>
      <c r="R4650" s="50">
        <v>4.6027423778797032E-3</v>
      </c>
      <c r="S4650" s="50">
        <v>1.680054586326879</v>
      </c>
      <c r="T4650" s="50">
        <v>6.030155927858858E-3</v>
      </c>
      <c r="U4650" s="50">
        <v>2.997346795551171</v>
      </c>
      <c r="V4650" s="51">
        <v>84.777033140582489</v>
      </c>
      <c r="X4650" s="49">
        <v>0.05</v>
      </c>
      <c r="Y4650" s="49">
        <v>5.98</v>
      </c>
      <c r="Z4650" s="49">
        <v>0.13</v>
      </c>
      <c r="AA4650" s="49">
        <v>1.29</v>
      </c>
      <c r="AB4650" s="49">
        <v>3.25</v>
      </c>
      <c r="AC4650" s="49">
        <v>0.06</v>
      </c>
      <c r="AD4650" s="49">
        <v>0.41</v>
      </c>
      <c r="AE4650" s="312"/>
      <c r="AF4650" s="465" t="s">
        <v>438</v>
      </c>
      <c r="AG4650" s="343">
        <v>30</v>
      </c>
      <c r="AH4650" s="343">
        <v>15</v>
      </c>
      <c r="AI4650" s="343"/>
      <c r="AJ4650" s="343"/>
      <c r="AK4650" s="343"/>
      <c r="AL4650" s="343"/>
      <c r="AM4650" s="343"/>
      <c r="AN4650" s="343"/>
      <c r="AO4650" s="343"/>
      <c r="AP4650" s="343"/>
      <c r="AQ4650" s="343"/>
      <c r="AR4650" s="343"/>
      <c r="AS4650" s="343"/>
      <c r="AT4650" s="343"/>
      <c r="AU4650" s="343"/>
      <c r="AV4650" s="343"/>
      <c r="AW4650" s="343"/>
      <c r="AX4650" s="343"/>
      <c r="AY4650" s="343"/>
      <c r="AZ4650" s="343"/>
      <c r="BA4650" s="343"/>
      <c r="BB4650" s="343"/>
      <c r="BC4650" s="343"/>
      <c r="BD4650" s="343"/>
      <c r="BE4650" s="475"/>
      <c r="BF4650" s="475"/>
      <c r="BG4650" s="475"/>
      <c r="BH4650" s="475"/>
      <c r="BI4650" s="475"/>
      <c r="BJ4650" s="475"/>
      <c r="BK4650" s="475"/>
      <c r="BL4650" s="475"/>
      <c r="BM4650" s="475"/>
      <c r="BN4650" s="475"/>
      <c r="BO4650" s="475"/>
      <c r="BP4650" s="306"/>
      <c r="BQ4650" s="496"/>
      <c r="BR4650" s="496"/>
      <c r="BS4650" s="496"/>
      <c r="BT4650" s="496"/>
      <c r="BU4650" s="496"/>
      <c r="BV4650" s="496"/>
    </row>
    <row r="4651" spans="1:74" s="52" customFormat="1" ht="12.75">
      <c r="A4651" s="45">
        <v>2670.0804681784898</v>
      </c>
      <c r="B4651" s="46" t="s">
        <v>364</v>
      </c>
      <c r="C4651" s="47" t="s">
        <v>403</v>
      </c>
      <c r="D4651" s="48">
        <v>274.16580805575143</v>
      </c>
      <c r="E4651" s="49">
        <v>39.94744</v>
      </c>
      <c r="F4651" s="49">
        <v>4.3299999999999998E-2</v>
      </c>
      <c r="G4651" s="49">
        <v>14.507960000000001</v>
      </c>
      <c r="H4651" s="49">
        <v>0.28260000000000002</v>
      </c>
      <c r="I4651" s="49">
        <v>0.1789</v>
      </c>
      <c r="J4651" s="49">
        <v>45.221890000000002</v>
      </c>
      <c r="K4651" s="49">
        <v>0.2215</v>
      </c>
      <c r="L4651" s="49">
        <v>100.46399000000001</v>
      </c>
      <c r="M4651" s="47"/>
      <c r="N4651" s="50">
        <v>0.99638546771816505</v>
      </c>
      <c r="O4651" s="50">
        <v>8.5388963725208328E-4</v>
      </c>
      <c r="P4651" s="50">
        <v>0.30262219369338628</v>
      </c>
      <c r="Q4651" s="50">
        <v>5.6696269156120485E-3</v>
      </c>
      <c r="R4651" s="50">
        <v>3.7795014073656089E-3</v>
      </c>
      <c r="S4651" s="50">
        <v>1.6814954110183165</v>
      </c>
      <c r="T4651" s="50">
        <v>5.9192926171149317E-3</v>
      </c>
      <c r="U4651" s="50">
        <v>2.9982457039651669</v>
      </c>
      <c r="V4651" s="51">
        <v>84.74776933712262</v>
      </c>
      <c r="X4651" s="49">
        <v>0.05</v>
      </c>
      <c r="Y4651" s="49">
        <v>3.82</v>
      </c>
      <c r="Z4651" s="49">
        <v>0.13</v>
      </c>
      <c r="AA4651" s="49">
        <v>1.21</v>
      </c>
      <c r="AB4651" s="49">
        <v>2.95</v>
      </c>
      <c r="AC4651" s="49">
        <v>0.06</v>
      </c>
      <c r="AD4651" s="49">
        <v>0.41</v>
      </c>
      <c r="AE4651" s="312"/>
      <c r="AF4651" s="465" t="s">
        <v>438</v>
      </c>
      <c r="AG4651" s="343">
        <v>30</v>
      </c>
      <c r="AH4651" s="343">
        <v>15</v>
      </c>
      <c r="AI4651" s="343"/>
      <c r="AJ4651" s="343"/>
      <c r="AK4651" s="343"/>
      <c r="AL4651" s="343"/>
      <c r="AM4651" s="343"/>
      <c r="AN4651" s="343"/>
      <c r="AO4651" s="343"/>
      <c r="AP4651" s="343"/>
      <c r="AQ4651" s="343"/>
      <c r="AR4651" s="343"/>
      <c r="AS4651" s="343"/>
      <c r="AT4651" s="343"/>
      <c r="AU4651" s="343"/>
      <c r="AV4651" s="343"/>
      <c r="AW4651" s="343"/>
      <c r="AX4651" s="343"/>
      <c r="AY4651" s="343"/>
      <c r="AZ4651" s="343"/>
      <c r="BA4651" s="343"/>
      <c r="BB4651" s="343"/>
      <c r="BC4651" s="343"/>
      <c r="BD4651" s="343"/>
      <c r="BE4651" s="475"/>
      <c r="BF4651" s="475"/>
      <c r="BG4651" s="475"/>
      <c r="BH4651" s="475"/>
      <c r="BI4651" s="475"/>
      <c r="BJ4651" s="475"/>
      <c r="BK4651" s="475"/>
      <c r="BL4651" s="475"/>
      <c r="BM4651" s="475"/>
      <c r="BN4651" s="475"/>
      <c r="BO4651" s="475"/>
      <c r="BP4651" s="306"/>
      <c r="BQ4651" s="496"/>
      <c r="BR4651" s="496"/>
      <c r="BS4651" s="496"/>
      <c r="BT4651" s="496"/>
      <c r="BU4651" s="496"/>
      <c r="BV4651" s="496"/>
    </row>
    <row r="4652" spans="1:74" s="52" customFormat="1" ht="12.75">
      <c r="A4652" s="45">
        <v>2670.0804681784898</v>
      </c>
      <c r="B4652" s="46" t="s">
        <v>364</v>
      </c>
      <c r="C4652" s="47" t="s">
        <v>403</v>
      </c>
      <c r="D4652" s="48">
        <v>280.12580805575141</v>
      </c>
      <c r="E4652" s="49">
        <v>39.94744</v>
      </c>
      <c r="F4652" s="49">
        <v>6.5500000000000003E-2</v>
      </c>
      <c r="G4652" s="49">
        <v>14.62663</v>
      </c>
      <c r="H4652" s="49">
        <v>0.27510000000000001</v>
      </c>
      <c r="I4652" s="49">
        <v>0.2215</v>
      </c>
      <c r="J4652" s="49">
        <v>45.365250000000003</v>
      </c>
      <c r="K4652" s="49">
        <v>0.22389999999999999</v>
      </c>
      <c r="L4652" s="49">
        <v>100.78192</v>
      </c>
      <c r="M4652" s="47"/>
      <c r="N4652" s="50">
        <v>0.99399919980679807</v>
      </c>
      <c r="O4652" s="50">
        <v>1.2885871515882896E-3</v>
      </c>
      <c r="P4652" s="50">
        <v>0.30436685104176997</v>
      </c>
      <c r="Q4652" s="50">
        <v>5.505941140938244E-3</v>
      </c>
      <c r="R4652" s="50">
        <v>4.6682762875032658E-3</v>
      </c>
      <c r="S4652" s="50">
        <v>1.6827861763920551</v>
      </c>
      <c r="T4652" s="50">
        <v>5.9690995606194574E-3</v>
      </c>
      <c r="U4652" s="50">
        <v>3.0001156710183401</v>
      </c>
      <c r="V4652" s="51">
        <v>84.683270647010815</v>
      </c>
      <c r="X4652" s="49">
        <v>0.05</v>
      </c>
      <c r="Y4652" s="49">
        <v>4.2699999999999996</v>
      </c>
      <c r="Z4652" s="49">
        <v>0.13</v>
      </c>
      <c r="AA4652" s="49">
        <v>1.22</v>
      </c>
      <c r="AB4652" s="49">
        <v>3.33</v>
      </c>
      <c r="AC4652" s="49">
        <v>0.06</v>
      </c>
      <c r="AD4652" s="49">
        <v>0.41</v>
      </c>
      <c r="AE4652" s="312"/>
      <c r="AF4652" s="465" t="s">
        <v>438</v>
      </c>
      <c r="AG4652" s="343">
        <v>30</v>
      </c>
      <c r="AH4652" s="343">
        <v>15</v>
      </c>
      <c r="AI4652" s="343"/>
      <c r="AJ4652" s="343"/>
      <c r="AK4652" s="343"/>
      <c r="AL4652" s="343"/>
      <c r="AM4652" s="343"/>
      <c r="AN4652" s="343"/>
      <c r="AO4652" s="343"/>
      <c r="AP4652" s="343"/>
      <c r="AQ4652" s="343"/>
      <c r="AR4652" s="343"/>
      <c r="AS4652" s="343"/>
      <c r="AT4652" s="343"/>
      <c r="AU4652" s="343"/>
      <c r="AV4652" s="343"/>
      <c r="AW4652" s="343"/>
      <c r="AX4652" s="343"/>
      <c r="AY4652" s="343"/>
      <c r="AZ4652" s="343"/>
      <c r="BA4652" s="343"/>
      <c r="BB4652" s="343"/>
      <c r="BC4652" s="343"/>
      <c r="BD4652" s="343"/>
      <c r="BE4652" s="475"/>
      <c r="BF4652" s="475"/>
      <c r="BG4652" s="475"/>
      <c r="BH4652" s="475"/>
      <c r="BI4652" s="475"/>
      <c r="BJ4652" s="475"/>
      <c r="BK4652" s="475"/>
      <c r="BL4652" s="475"/>
      <c r="BM4652" s="475"/>
      <c r="BN4652" s="475"/>
      <c r="BO4652" s="475"/>
      <c r="BP4652" s="306"/>
      <c r="BQ4652" s="496"/>
      <c r="BR4652" s="496"/>
      <c r="BS4652" s="496"/>
      <c r="BT4652" s="496"/>
      <c r="BU4652" s="496"/>
      <c r="BV4652" s="496"/>
    </row>
    <row r="4653" spans="1:74" s="52" customFormat="1" ht="12.75">
      <c r="A4653" s="45">
        <v>2670.0804681784898</v>
      </c>
      <c r="B4653" s="46" t="s">
        <v>364</v>
      </c>
      <c r="C4653" s="47" t="s">
        <v>403</v>
      </c>
      <c r="D4653" s="48">
        <v>286.08580805575139</v>
      </c>
      <c r="E4653" s="49">
        <v>40.08652</v>
      </c>
      <c r="F4653" s="49">
        <v>8.0799999999999997E-2</v>
      </c>
      <c r="G4653" s="49">
        <v>14.676080000000001</v>
      </c>
      <c r="H4653" s="49">
        <v>0.28749999999999998</v>
      </c>
      <c r="I4653" s="49">
        <v>0.18410000000000001</v>
      </c>
      <c r="J4653" s="49">
        <v>45.211649999999999</v>
      </c>
      <c r="K4653" s="49">
        <v>0.22090000000000001</v>
      </c>
      <c r="L4653" s="49">
        <v>100.80265000000001</v>
      </c>
      <c r="M4653" s="47"/>
      <c r="N4653" s="50">
        <v>0.9967866430206489</v>
      </c>
      <c r="O4653" s="50">
        <v>1.5885124750387402E-3</v>
      </c>
      <c r="P4653" s="50">
        <v>0.30518973241434227</v>
      </c>
      <c r="Q4653" s="50">
        <v>5.7502350216113813E-3</v>
      </c>
      <c r="R4653" s="50">
        <v>3.8774247819820598E-3</v>
      </c>
      <c r="S4653" s="50">
        <v>1.6759565550146289</v>
      </c>
      <c r="T4653" s="50">
        <v>5.8851456737048519E-3</v>
      </c>
      <c r="U4653" s="50">
        <v>2.9963823335471198</v>
      </c>
      <c r="V4653" s="51">
        <v>84.595295443306128</v>
      </c>
      <c r="X4653" s="49">
        <v>0.05</v>
      </c>
      <c r="Y4653" s="49">
        <v>4.2699999999999996</v>
      </c>
      <c r="Z4653" s="49">
        <v>0.13</v>
      </c>
      <c r="AA4653" s="49">
        <v>1.19</v>
      </c>
      <c r="AB4653" s="49">
        <v>3.93</v>
      </c>
      <c r="AC4653" s="49">
        <v>0.06</v>
      </c>
      <c r="AD4653" s="49">
        <v>0.41</v>
      </c>
      <c r="AE4653" s="312"/>
      <c r="AF4653" s="465" t="s">
        <v>438</v>
      </c>
      <c r="AG4653" s="343">
        <v>30</v>
      </c>
      <c r="AH4653" s="343">
        <v>15</v>
      </c>
      <c r="AI4653" s="343"/>
      <c r="AJ4653" s="343"/>
      <c r="AK4653" s="343"/>
      <c r="AL4653" s="343"/>
      <c r="AM4653" s="343"/>
      <c r="AN4653" s="343"/>
      <c r="AO4653" s="343"/>
      <c r="AP4653" s="343"/>
      <c r="AQ4653" s="343"/>
      <c r="AR4653" s="343"/>
      <c r="AS4653" s="343"/>
      <c r="AT4653" s="343"/>
      <c r="AU4653" s="343"/>
      <c r="AV4653" s="343"/>
      <c r="AW4653" s="343"/>
      <c r="AX4653" s="343"/>
      <c r="AY4653" s="343"/>
      <c r="AZ4653" s="343"/>
      <c r="BA4653" s="343"/>
      <c r="BB4653" s="343"/>
      <c r="BC4653" s="343"/>
      <c r="BD4653" s="343"/>
      <c r="BE4653" s="475"/>
      <c r="BF4653" s="475"/>
      <c r="BG4653" s="475"/>
      <c r="BH4653" s="475"/>
      <c r="BI4653" s="475"/>
      <c r="BJ4653" s="475"/>
      <c r="BK4653" s="475"/>
      <c r="BL4653" s="475"/>
      <c r="BM4653" s="475"/>
      <c r="BN4653" s="475"/>
      <c r="BO4653" s="475"/>
      <c r="BP4653" s="306"/>
      <c r="BQ4653" s="496"/>
      <c r="BR4653" s="496"/>
      <c r="BS4653" s="496"/>
      <c r="BT4653" s="496"/>
      <c r="BU4653" s="496"/>
      <c r="BV4653" s="496"/>
    </row>
    <row r="4654" spans="1:74" s="52" customFormat="1" ht="12.75">
      <c r="A4654" s="45">
        <v>2670.0804681784898</v>
      </c>
      <c r="B4654" s="46" t="s">
        <v>364</v>
      </c>
      <c r="C4654" s="47" t="s">
        <v>403</v>
      </c>
      <c r="D4654" s="48">
        <v>292.04580805575137</v>
      </c>
      <c r="E4654" s="49">
        <v>40.036850000000001</v>
      </c>
      <c r="F4654" s="49">
        <v>6.5600000000000006E-2</v>
      </c>
      <c r="G4654" s="49">
        <v>14.69586</v>
      </c>
      <c r="H4654" s="49">
        <v>0.28770000000000001</v>
      </c>
      <c r="I4654" s="49">
        <v>0.1928</v>
      </c>
      <c r="J4654" s="49">
        <v>45.303809999999999</v>
      </c>
      <c r="K4654" s="49">
        <v>0.22600000000000001</v>
      </c>
      <c r="L4654" s="49">
        <v>100.87952</v>
      </c>
      <c r="M4654" s="47"/>
      <c r="N4654" s="50">
        <v>0.9952110523514428</v>
      </c>
      <c r="O4654" s="50">
        <v>1.2892422931273099E-3</v>
      </c>
      <c r="P4654" s="50">
        <v>0.30549653554571482</v>
      </c>
      <c r="Q4654" s="50">
        <v>5.7522670995735804E-3</v>
      </c>
      <c r="R4654" s="50">
        <v>4.0592711139089263E-3</v>
      </c>
      <c r="S4654" s="50">
        <v>1.6787984605583031</v>
      </c>
      <c r="T4654" s="50">
        <v>6.0189588768170509E-3</v>
      </c>
      <c r="U4654" s="50">
        <v>2.9983563416049046</v>
      </c>
      <c r="V4654" s="51">
        <v>84.604278287979895</v>
      </c>
      <c r="X4654" s="49">
        <v>0.05</v>
      </c>
      <c r="Y4654" s="49">
        <v>4.8499999999999996</v>
      </c>
      <c r="Z4654" s="49">
        <v>0.13</v>
      </c>
      <c r="AA4654" s="49">
        <v>1.25</v>
      </c>
      <c r="AB4654" s="49">
        <v>3.23</v>
      </c>
      <c r="AC4654" s="49">
        <v>0.06</v>
      </c>
      <c r="AD4654" s="49">
        <v>0.42</v>
      </c>
      <c r="AE4654" s="312"/>
      <c r="AF4654" s="465" t="s">
        <v>438</v>
      </c>
      <c r="AG4654" s="343">
        <v>30</v>
      </c>
      <c r="AH4654" s="343">
        <v>15</v>
      </c>
      <c r="AI4654" s="343"/>
      <c r="AJ4654" s="343"/>
      <c r="AK4654" s="343"/>
      <c r="AL4654" s="343"/>
      <c r="AM4654" s="343"/>
      <c r="AN4654" s="343"/>
      <c r="AO4654" s="343"/>
      <c r="AP4654" s="343"/>
      <c r="AQ4654" s="343"/>
      <c r="AR4654" s="343"/>
      <c r="AS4654" s="343"/>
      <c r="AT4654" s="343"/>
      <c r="AU4654" s="343"/>
      <c r="AV4654" s="343"/>
      <c r="AW4654" s="343"/>
      <c r="AX4654" s="343"/>
      <c r="AY4654" s="343"/>
      <c r="AZ4654" s="343"/>
      <c r="BA4654" s="343"/>
      <c r="BB4654" s="343"/>
      <c r="BC4654" s="343"/>
      <c r="BD4654" s="343"/>
      <c r="BE4654" s="475"/>
      <c r="BF4654" s="475"/>
      <c r="BG4654" s="475"/>
      <c r="BH4654" s="475"/>
      <c r="BI4654" s="475"/>
      <c r="BJ4654" s="475"/>
      <c r="BK4654" s="475"/>
      <c r="BL4654" s="475"/>
      <c r="BM4654" s="475"/>
      <c r="BN4654" s="475"/>
      <c r="BO4654" s="475"/>
      <c r="BP4654" s="306"/>
      <c r="BQ4654" s="496"/>
      <c r="BR4654" s="496"/>
      <c r="BS4654" s="496"/>
      <c r="BT4654" s="496"/>
      <c r="BU4654" s="496"/>
      <c r="BV4654" s="496"/>
    </row>
    <row r="4655" spans="1:74" s="52" customFormat="1" ht="12.75">
      <c r="A4655" s="45">
        <v>2670.0804681784898</v>
      </c>
      <c r="B4655" s="46" t="s">
        <v>364</v>
      </c>
      <c r="C4655" s="47" t="s">
        <v>403</v>
      </c>
      <c r="D4655" s="48">
        <v>298.00580805575134</v>
      </c>
      <c r="E4655" s="49">
        <v>39.897770000000001</v>
      </c>
      <c r="F4655" s="49">
        <v>7.0099999999999996E-2</v>
      </c>
      <c r="G4655" s="49">
        <v>14.73542</v>
      </c>
      <c r="H4655" s="49">
        <v>0.26629999999999998</v>
      </c>
      <c r="I4655" s="49">
        <v>0.17649999999999999</v>
      </c>
      <c r="J4655" s="49">
        <v>45.334530000000001</v>
      </c>
      <c r="K4655" s="49">
        <v>0.2258</v>
      </c>
      <c r="L4655" s="49">
        <v>100.77512</v>
      </c>
      <c r="M4655" s="47"/>
      <c r="N4655" s="50">
        <v>0.99311040955380558</v>
      </c>
      <c r="O4655" s="50">
        <v>1.3795655624557984E-3</v>
      </c>
      <c r="P4655" s="50">
        <v>0.3067378891743503</v>
      </c>
      <c r="Q4655" s="50">
        <v>5.3316787076258193E-3</v>
      </c>
      <c r="R4655" s="50">
        <v>3.7211687113609749E-3</v>
      </c>
      <c r="S4655" s="50">
        <v>1.6822346526212313</v>
      </c>
      <c r="T4655" s="50">
        <v>6.0218578117976511E-3</v>
      </c>
      <c r="U4655" s="50">
        <v>3.0004245404457488</v>
      </c>
      <c r="V4655" s="51">
        <v>84.578073214754539</v>
      </c>
      <c r="X4655" s="49">
        <v>0.05</v>
      </c>
      <c r="Y4655" s="49">
        <v>8.09</v>
      </c>
      <c r="Z4655" s="49">
        <v>0.13</v>
      </c>
      <c r="AA4655" s="49">
        <v>1.17</v>
      </c>
      <c r="AB4655" s="49">
        <v>3.67</v>
      </c>
      <c r="AC4655" s="49">
        <v>0.06</v>
      </c>
      <c r="AD4655" s="49">
        <v>0.43</v>
      </c>
      <c r="AE4655" s="312"/>
      <c r="AF4655" s="465" t="s">
        <v>438</v>
      </c>
      <c r="AG4655" s="343">
        <v>30</v>
      </c>
      <c r="AH4655" s="343">
        <v>15</v>
      </c>
      <c r="AI4655" s="343"/>
      <c r="AJ4655" s="343"/>
      <c r="AK4655" s="343"/>
      <c r="AL4655" s="343"/>
      <c r="AM4655" s="343"/>
      <c r="AN4655" s="343"/>
      <c r="AO4655" s="343"/>
      <c r="AP4655" s="343"/>
      <c r="AQ4655" s="343"/>
      <c r="AR4655" s="343"/>
      <c r="AS4655" s="343"/>
      <c r="AT4655" s="343"/>
      <c r="AU4655" s="343"/>
      <c r="AV4655" s="343"/>
      <c r="AW4655" s="343"/>
      <c r="AX4655" s="343"/>
      <c r="AY4655" s="343"/>
      <c r="AZ4655" s="343"/>
      <c r="BA4655" s="343"/>
      <c r="BB4655" s="343"/>
      <c r="BC4655" s="343"/>
      <c r="BD4655" s="343"/>
      <c r="BE4655" s="475"/>
      <c r="BF4655" s="475"/>
      <c r="BG4655" s="475"/>
      <c r="BH4655" s="475"/>
      <c r="BI4655" s="475"/>
      <c r="BJ4655" s="475"/>
      <c r="BK4655" s="475"/>
      <c r="BL4655" s="475"/>
      <c r="BM4655" s="475"/>
      <c r="BN4655" s="475"/>
      <c r="BO4655" s="475"/>
      <c r="BP4655" s="306"/>
      <c r="BQ4655" s="496"/>
      <c r="BR4655" s="496"/>
      <c r="BS4655" s="496"/>
      <c r="BT4655" s="496"/>
      <c r="BU4655" s="496"/>
      <c r="BV4655" s="496"/>
    </row>
    <row r="4656" spans="1:74" s="52" customFormat="1" ht="12.75">
      <c r="A4656" s="45">
        <v>2670.0804681784898</v>
      </c>
      <c r="B4656" s="46" t="s">
        <v>364</v>
      </c>
      <c r="C4656" s="47" t="s">
        <v>403</v>
      </c>
      <c r="D4656" s="48">
        <v>303.96580805575132</v>
      </c>
      <c r="E4656" s="49">
        <v>40.076590000000003</v>
      </c>
      <c r="F4656" s="49">
        <v>6.5199999999999994E-2</v>
      </c>
      <c r="G4656" s="49">
        <v>14.685969999999999</v>
      </c>
      <c r="H4656" s="49">
        <v>0.28360000000000002</v>
      </c>
      <c r="I4656" s="49">
        <v>0.20250000000000001</v>
      </c>
      <c r="J4656" s="49">
        <v>45.395969999999998</v>
      </c>
      <c r="K4656" s="49">
        <v>0.222</v>
      </c>
      <c r="L4656" s="49">
        <v>100.98142999999999</v>
      </c>
      <c r="M4656" s="47"/>
      <c r="N4656" s="50">
        <v>0.99517987567134913</v>
      </c>
      <c r="O4656" s="50">
        <v>1.280070338829598E-3</v>
      </c>
      <c r="P4656" s="50">
        <v>0.3049786617197357</v>
      </c>
      <c r="Q4656" s="50">
        <v>5.6644916707661187E-3</v>
      </c>
      <c r="R4656" s="50">
        <v>4.259136809138306E-3</v>
      </c>
      <c r="S4656" s="50">
        <v>1.6804928519976177</v>
      </c>
      <c r="T4656" s="50">
        <v>5.9063808258787587E-3</v>
      </c>
      <c r="U4656" s="50">
        <v>2.9989701634410872</v>
      </c>
      <c r="V4656" s="51">
        <v>84.639484393874227</v>
      </c>
      <c r="X4656" s="49">
        <v>0.05</v>
      </c>
      <c r="Y4656" s="49">
        <v>4.9400000000000004</v>
      </c>
      <c r="Z4656" s="49">
        <v>0.13</v>
      </c>
      <c r="AA4656" s="49">
        <v>1.2</v>
      </c>
      <c r="AB4656" s="49">
        <v>3.01</v>
      </c>
      <c r="AC4656" s="49">
        <v>0.06</v>
      </c>
      <c r="AD4656" s="49">
        <v>0.42</v>
      </c>
      <c r="AE4656" s="312"/>
      <c r="AF4656" s="465" t="s">
        <v>438</v>
      </c>
      <c r="AG4656" s="343">
        <v>30</v>
      </c>
      <c r="AH4656" s="343">
        <v>15</v>
      </c>
      <c r="AI4656" s="343"/>
      <c r="AJ4656" s="343"/>
      <c r="AK4656" s="343"/>
      <c r="AL4656" s="343"/>
      <c r="AM4656" s="343"/>
      <c r="AN4656" s="343"/>
      <c r="AO4656" s="343"/>
      <c r="AP4656" s="343"/>
      <c r="AQ4656" s="343"/>
      <c r="AR4656" s="343"/>
      <c r="AS4656" s="343"/>
      <c r="AT4656" s="343"/>
      <c r="AU4656" s="343"/>
      <c r="AV4656" s="343"/>
      <c r="AW4656" s="343"/>
      <c r="AX4656" s="343"/>
      <c r="AY4656" s="343"/>
      <c r="AZ4656" s="343"/>
      <c r="BA4656" s="343"/>
      <c r="BB4656" s="343"/>
      <c r="BC4656" s="343"/>
      <c r="BD4656" s="343"/>
      <c r="BE4656" s="475"/>
      <c r="BF4656" s="475"/>
      <c r="BG4656" s="475"/>
      <c r="BH4656" s="475"/>
      <c r="BI4656" s="475"/>
      <c r="BJ4656" s="475"/>
      <c r="BK4656" s="475"/>
      <c r="BL4656" s="475"/>
      <c r="BM4656" s="475"/>
      <c r="BN4656" s="475"/>
      <c r="BO4656" s="475"/>
      <c r="BP4656" s="306"/>
      <c r="BQ4656" s="496"/>
      <c r="BR4656" s="496"/>
      <c r="BS4656" s="496"/>
      <c r="BT4656" s="496"/>
      <c r="BU4656" s="496"/>
      <c r="BV4656" s="496"/>
    </row>
    <row r="4657" spans="1:74" s="52" customFormat="1" ht="12.75">
      <c r="A4657" s="45">
        <v>2670.0804681784898</v>
      </c>
      <c r="B4657" s="46" t="s">
        <v>364</v>
      </c>
      <c r="C4657" s="47" t="s">
        <v>403</v>
      </c>
      <c r="D4657" s="48">
        <v>309.9258080557513</v>
      </c>
      <c r="E4657" s="49">
        <v>40.016979999999997</v>
      </c>
      <c r="F4657" s="49">
        <v>5.9900000000000002E-2</v>
      </c>
      <c r="G4657" s="49">
        <v>14.78486</v>
      </c>
      <c r="H4657" s="49">
        <v>0.27350000000000002</v>
      </c>
      <c r="I4657" s="49">
        <v>0.22700000000000001</v>
      </c>
      <c r="J4657" s="49">
        <v>45.395969999999998</v>
      </c>
      <c r="K4657" s="49">
        <v>0.22059999999999999</v>
      </c>
      <c r="L4657" s="49">
        <v>101.01691000000001</v>
      </c>
      <c r="M4657" s="47"/>
      <c r="N4657" s="50">
        <v>0.99424101427502398</v>
      </c>
      <c r="O4657" s="50">
        <v>1.176656238843011E-3</v>
      </c>
      <c r="P4657" s="50">
        <v>0.3071995497965998</v>
      </c>
      <c r="Q4657" s="50">
        <v>5.4657351997316854E-3</v>
      </c>
      <c r="R4657" s="50">
        <v>4.7770409130660297E-3</v>
      </c>
      <c r="S4657" s="50">
        <v>1.6814083905451258</v>
      </c>
      <c r="T4657" s="50">
        <v>5.8723309041948972E-3</v>
      </c>
      <c r="U4657" s="50">
        <v>3.001097600129472</v>
      </c>
      <c r="V4657" s="51">
        <v>84.552030414612034</v>
      </c>
      <c r="X4657" s="49">
        <v>0.05</v>
      </c>
      <c r="Y4657" s="49">
        <v>4.32</v>
      </c>
      <c r="Z4657" s="49">
        <v>0.13</v>
      </c>
      <c r="AA4657" s="49">
        <v>1.1499999999999999</v>
      </c>
      <c r="AB4657" s="49">
        <v>3.54</v>
      </c>
      <c r="AC4657" s="49">
        <v>0.06</v>
      </c>
      <c r="AD4657" s="49">
        <v>0.43</v>
      </c>
      <c r="AE4657" s="312"/>
      <c r="AF4657" s="465" t="s">
        <v>438</v>
      </c>
      <c r="AG4657" s="343">
        <v>30</v>
      </c>
      <c r="AH4657" s="343">
        <v>15</v>
      </c>
      <c r="AI4657" s="343"/>
      <c r="AJ4657" s="343"/>
      <c r="AK4657" s="343"/>
      <c r="AL4657" s="343"/>
      <c r="AM4657" s="343"/>
      <c r="AN4657" s="343"/>
      <c r="AO4657" s="343"/>
      <c r="AP4657" s="343"/>
      <c r="AQ4657" s="343"/>
      <c r="AR4657" s="343"/>
      <c r="AS4657" s="343"/>
      <c r="AT4657" s="343"/>
      <c r="AU4657" s="343"/>
      <c r="AV4657" s="343"/>
      <c r="AW4657" s="343"/>
      <c r="AX4657" s="343"/>
      <c r="AY4657" s="343"/>
      <c r="AZ4657" s="343"/>
      <c r="BA4657" s="343"/>
      <c r="BB4657" s="343"/>
      <c r="BC4657" s="343"/>
      <c r="BD4657" s="343"/>
      <c r="BE4657" s="475"/>
      <c r="BF4657" s="475"/>
      <c r="BG4657" s="475"/>
      <c r="BH4657" s="475"/>
      <c r="BI4657" s="475"/>
      <c r="BJ4657" s="475"/>
      <c r="BK4657" s="475"/>
      <c r="BL4657" s="475"/>
      <c r="BM4657" s="475"/>
      <c r="BN4657" s="475"/>
      <c r="BO4657" s="475"/>
      <c r="BP4657" s="306"/>
      <c r="BQ4657" s="496"/>
      <c r="BR4657" s="496"/>
      <c r="BS4657" s="496"/>
      <c r="BT4657" s="496"/>
      <c r="BU4657" s="496"/>
      <c r="BV4657" s="496"/>
    </row>
    <row r="4658" spans="1:74" s="52" customFormat="1" ht="12.75">
      <c r="A4658" s="45">
        <v>2670.0804681784898</v>
      </c>
      <c r="B4658" s="46" t="s">
        <v>364</v>
      </c>
      <c r="C4658" s="47" t="s">
        <v>403</v>
      </c>
      <c r="D4658" s="48">
        <v>315.88580805575128</v>
      </c>
      <c r="E4658" s="49">
        <v>40.00705</v>
      </c>
      <c r="F4658" s="49">
        <v>5.5599999999999997E-2</v>
      </c>
      <c r="G4658" s="49">
        <v>14.676080000000001</v>
      </c>
      <c r="H4658" s="49">
        <v>0.27600000000000002</v>
      </c>
      <c r="I4658" s="49">
        <v>0.1993</v>
      </c>
      <c r="J4658" s="49">
        <v>45.43694</v>
      </c>
      <c r="K4658" s="49">
        <v>0.22209999999999999</v>
      </c>
      <c r="L4658" s="49">
        <v>100.93496999999999</v>
      </c>
      <c r="M4658" s="47"/>
      <c r="N4658" s="50">
        <v>0.99400194633923433</v>
      </c>
      <c r="O4658" s="50">
        <v>1.09219683186737E-3</v>
      </c>
      <c r="P4658" s="50">
        <v>0.30494166711677861</v>
      </c>
      <c r="Q4658" s="50">
        <v>5.5157386532451169E-3</v>
      </c>
      <c r="R4658" s="50">
        <v>4.1941479252637906E-3</v>
      </c>
      <c r="S4658" s="50">
        <v>1.682938814911435</v>
      </c>
      <c r="T4658" s="50">
        <v>5.9123061129367572E-3</v>
      </c>
      <c r="U4658" s="50">
        <v>2.9999482338370638</v>
      </c>
      <c r="V4658" s="51">
        <v>84.659959697091551</v>
      </c>
      <c r="X4658" s="49">
        <v>0.05</v>
      </c>
      <c r="Y4658" s="49">
        <v>5.35</v>
      </c>
      <c r="Z4658" s="49">
        <v>0.13</v>
      </c>
      <c r="AA4658" s="49">
        <v>1.1399999999999999</v>
      </c>
      <c r="AB4658" s="49">
        <v>3.44</v>
      </c>
      <c r="AC4658" s="49">
        <v>0.06</v>
      </c>
      <c r="AD4658" s="49">
        <v>0.42</v>
      </c>
      <c r="AE4658" s="312"/>
      <c r="AF4658" s="465" t="s">
        <v>438</v>
      </c>
      <c r="AG4658" s="343">
        <v>30</v>
      </c>
      <c r="AH4658" s="343">
        <v>15</v>
      </c>
      <c r="AI4658" s="343"/>
      <c r="AJ4658" s="343"/>
      <c r="AK4658" s="343"/>
      <c r="AL4658" s="343"/>
      <c r="AM4658" s="343"/>
      <c r="AN4658" s="343"/>
      <c r="AO4658" s="343"/>
      <c r="AP4658" s="343"/>
      <c r="AQ4658" s="343"/>
      <c r="AR4658" s="343"/>
      <c r="AS4658" s="343"/>
      <c r="AT4658" s="343"/>
      <c r="AU4658" s="343"/>
      <c r="AV4658" s="343"/>
      <c r="AW4658" s="343"/>
      <c r="AX4658" s="343"/>
      <c r="AY4658" s="343"/>
      <c r="AZ4658" s="343"/>
      <c r="BA4658" s="343"/>
      <c r="BB4658" s="343"/>
      <c r="BC4658" s="343"/>
      <c r="BD4658" s="343"/>
      <c r="BE4658" s="475"/>
      <c r="BF4658" s="475"/>
      <c r="BG4658" s="475"/>
      <c r="BH4658" s="475"/>
      <c r="BI4658" s="475"/>
      <c r="BJ4658" s="475"/>
      <c r="BK4658" s="475"/>
      <c r="BL4658" s="475"/>
      <c r="BM4658" s="475"/>
      <c r="BN4658" s="475"/>
      <c r="BO4658" s="475"/>
      <c r="BP4658" s="306"/>
      <c r="BQ4658" s="496"/>
      <c r="BR4658" s="496"/>
      <c r="BS4658" s="496"/>
      <c r="BT4658" s="496"/>
      <c r="BU4658" s="496"/>
      <c r="BV4658" s="496"/>
    </row>
    <row r="4659" spans="1:74" s="52" customFormat="1" ht="12.75">
      <c r="A4659" s="45">
        <v>2670.0804681784898</v>
      </c>
      <c r="B4659" s="46" t="s">
        <v>364</v>
      </c>
      <c r="C4659" s="47" t="s">
        <v>403</v>
      </c>
      <c r="D4659" s="48">
        <v>321.84580805575126</v>
      </c>
      <c r="E4659" s="49">
        <v>39.967309999999998</v>
      </c>
      <c r="F4659" s="49">
        <v>8.2600000000000007E-2</v>
      </c>
      <c r="G4659" s="49">
        <v>14.7552</v>
      </c>
      <c r="H4659" s="49">
        <v>0.28910000000000002</v>
      </c>
      <c r="I4659" s="49">
        <v>0.25069999999999998</v>
      </c>
      <c r="J4659" s="49">
        <v>45.344769999999997</v>
      </c>
      <c r="K4659" s="49">
        <v>0.22209999999999999</v>
      </c>
      <c r="L4659" s="49">
        <v>100.96457999999998</v>
      </c>
      <c r="M4659" s="47"/>
      <c r="N4659" s="50">
        <v>0.99337555780146447</v>
      </c>
      <c r="O4659" s="50">
        <v>1.6231700220834297E-3</v>
      </c>
      <c r="P4659" s="50">
        <v>0.3066970829767301</v>
      </c>
      <c r="Q4659" s="50">
        <v>5.7796366303921251E-3</v>
      </c>
      <c r="R4659" s="50">
        <v>5.2777476862251125E-3</v>
      </c>
      <c r="S4659" s="50">
        <v>1.6801354673269622</v>
      </c>
      <c r="T4659" s="50">
        <v>5.9144553408359063E-3</v>
      </c>
      <c r="U4659" s="50">
        <v>2.9999607176823382</v>
      </c>
      <c r="V4659" s="51">
        <v>84.563516289792474</v>
      </c>
      <c r="X4659" s="49">
        <v>0.05</v>
      </c>
      <c r="Y4659" s="49">
        <v>5.08</v>
      </c>
      <c r="Z4659" s="49">
        <v>0.13</v>
      </c>
      <c r="AA4659" s="49">
        <v>1.22</v>
      </c>
      <c r="AB4659" s="49">
        <v>3.8</v>
      </c>
      <c r="AC4659" s="49">
        <v>0.06</v>
      </c>
      <c r="AD4659" s="49">
        <v>0.42</v>
      </c>
      <c r="AE4659" s="312"/>
      <c r="AF4659" s="465" t="s">
        <v>438</v>
      </c>
      <c r="AG4659" s="343">
        <v>30</v>
      </c>
      <c r="AH4659" s="343">
        <v>15</v>
      </c>
      <c r="AI4659" s="343"/>
      <c r="AJ4659" s="343"/>
      <c r="AK4659" s="343"/>
      <c r="AL4659" s="343"/>
      <c r="AM4659" s="343"/>
      <c r="AN4659" s="343"/>
      <c r="AO4659" s="343"/>
      <c r="AP4659" s="343"/>
      <c r="AQ4659" s="343"/>
      <c r="AR4659" s="343"/>
      <c r="AS4659" s="343"/>
      <c r="AT4659" s="343"/>
      <c r="AU4659" s="343"/>
      <c r="AV4659" s="343"/>
      <c r="AW4659" s="343"/>
      <c r="AX4659" s="343"/>
      <c r="AY4659" s="343"/>
      <c r="AZ4659" s="343"/>
      <c r="BA4659" s="343"/>
      <c r="BB4659" s="343"/>
      <c r="BC4659" s="343"/>
      <c r="BD4659" s="343"/>
      <c r="BE4659" s="475"/>
      <c r="BF4659" s="475"/>
      <c r="BG4659" s="475"/>
      <c r="BH4659" s="475"/>
      <c r="BI4659" s="475"/>
      <c r="BJ4659" s="475"/>
      <c r="BK4659" s="475"/>
      <c r="BL4659" s="475"/>
      <c r="BM4659" s="475"/>
      <c r="BN4659" s="475"/>
      <c r="BO4659" s="475"/>
      <c r="BP4659" s="306"/>
      <c r="BQ4659" s="496"/>
      <c r="BR4659" s="496"/>
      <c r="BS4659" s="496"/>
      <c r="BT4659" s="496"/>
      <c r="BU4659" s="496"/>
      <c r="BV4659" s="496"/>
    </row>
    <row r="4660" spans="1:74" s="52" customFormat="1" ht="12.75">
      <c r="A4660" s="45">
        <v>2670.0804681784898</v>
      </c>
      <c r="B4660" s="46" t="s">
        <v>364</v>
      </c>
      <c r="C4660" s="47" t="s">
        <v>403</v>
      </c>
      <c r="D4660" s="48">
        <v>327.80580805575124</v>
      </c>
      <c r="E4660" s="49">
        <v>39.987180000000002</v>
      </c>
      <c r="F4660" s="49">
        <v>4.7E-2</v>
      </c>
      <c r="G4660" s="49">
        <v>14.74531</v>
      </c>
      <c r="H4660" s="49">
        <v>0.26900000000000002</v>
      </c>
      <c r="I4660" s="49">
        <v>0.2155</v>
      </c>
      <c r="J4660" s="49">
        <v>45.457419999999999</v>
      </c>
      <c r="K4660" s="49">
        <v>0.22509999999999999</v>
      </c>
      <c r="L4660" s="49">
        <v>101.01121000000001</v>
      </c>
      <c r="M4660" s="47"/>
      <c r="N4660" s="50">
        <v>0.99321687000024605</v>
      </c>
      <c r="O4660" s="50">
        <v>9.2298912256938046E-4</v>
      </c>
      <c r="P4660" s="50">
        <v>0.30629027751218146</v>
      </c>
      <c r="Q4660" s="50">
        <v>5.3742700117520546E-3</v>
      </c>
      <c r="R4660" s="50">
        <v>4.5337370033228987E-3</v>
      </c>
      <c r="S4660" s="50">
        <v>1.6832035504251861</v>
      </c>
      <c r="T4660" s="50">
        <v>5.9904086847894118E-3</v>
      </c>
      <c r="U4660" s="50">
        <v>3.0011079733628576</v>
      </c>
      <c r="V4660" s="51">
        <v>84.604612831107318</v>
      </c>
      <c r="X4660" s="49">
        <v>0.05</v>
      </c>
      <c r="Y4660" s="49">
        <v>5.42</v>
      </c>
      <c r="Z4660" s="49">
        <v>0.13</v>
      </c>
      <c r="AA4660" s="49">
        <v>1.1599999999999999</v>
      </c>
      <c r="AB4660" s="49">
        <v>3.36</v>
      </c>
      <c r="AC4660" s="49">
        <v>0.06</v>
      </c>
      <c r="AD4660" s="49">
        <v>0.42</v>
      </c>
      <c r="AE4660" s="312"/>
      <c r="AF4660" s="465" t="s">
        <v>438</v>
      </c>
      <c r="AG4660" s="343">
        <v>30</v>
      </c>
      <c r="AH4660" s="343">
        <v>15</v>
      </c>
      <c r="AI4660" s="343"/>
      <c r="AJ4660" s="343"/>
      <c r="AK4660" s="343"/>
      <c r="AL4660" s="343"/>
      <c r="AM4660" s="343"/>
      <c r="AN4660" s="343"/>
      <c r="AO4660" s="343"/>
      <c r="AP4660" s="343"/>
      <c r="AQ4660" s="343"/>
      <c r="AR4660" s="343"/>
      <c r="AS4660" s="343"/>
      <c r="AT4660" s="343"/>
      <c r="AU4660" s="343"/>
      <c r="AV4660" s="343"/>
      <c r="AW4660" s="343"/>
      <c r="AX4660" s="343"/>
      <c r="AY4660" s="343"/>
      <c r="AZ4660" s="343"/>
      <c r="BA4660" s="343"/>
      <c r="BB4660" s="343"/>
      <c r="BC4660" s="343"/>
      <c r="BD4660" s="343"/>
      <c r="BE4660" s="475"/>
      <c r="BF4660" s="475"/>
      <c r="BG4660" s="475"/>
      <c r="BH4660" s="475"/>
      <c r="BI4660" s="475"/>
      <c r="BJ4660" s="475"/>
      <c r="BK4660" s="475"/>
      <c r="BL4660" s="475"/>
      <c r="BM4660" s="475"/>
      <c r="BN4660" s="475"/>
      <c r="BO4660" s="475"/>
      <c r="BP4660" s="306"/>
      <c r="BQ4660" s="496"/>
      <c r="BR4660" s="496"/>
      <c r="BS4660" s="496"/>
      <c r="BT4660" s="496"/>
      <c r="BU4660" s="496"/>
      <c r="BV4660" s="496"/>
    </row>
    <row r="4661" spans="1:74" s="52" customFormat="1" ht="12.75">
      <c r="A4661" s="45">
        <v>2670.0804681784898</v>
      </c>
      <c r="B4661" s="46" t="s">
        <v>364</v>
      </c>
      <c r="C4661" s="47" t="s">
        <v>403</v>
      </c>
      <c r="D4661" s="48">
        <v>333.76580805575122</v>
      </c>
      <c r="E4661" s="49">
        <v>39.957380000000001</v>
      </c>
      <c r="F4661" s="49">
        <v>7.7799999999999994E-2</v>
      </c>
      <c r="G4661" s="49">
        <v>14.844200000000001</v>
      </c>
      <c r="H4661" s="49">
        <v>0.26179999999999998</v>
      </c>
      <c r="I4661" s="49">
        <v>0.21729999999999999</v>
      </c>
      <c r="J4661" s="49">
        <v>45.426699999999997</v>
      </c>
      <c r="K4661" s="49">
        <v>0.22370000000000001</v>
      </c>
      <c r="L4661" s="49">
        <v>101.09358</v>
      </c>
      <c r="M4661" s="47"/>
      <c r="N4661" s="50">
        <v>0.99192178201647896</v>
      </c>
      <c r="O4661" s="50">
        <v>1.5269873365077479E-3</v>
      </c>
      <c r="P4661" s="50">
        <v>0.30817202665317378</v>
      </c>
      <c r="Q4661" s="50">
        <v>5.2274989945704673E-3</v>
      </c>
      <c r="R4661" s="50">
        <v>4.5690497712393158E-3</v>
      </c>
      <c r="S4661" s="50">
        <v>1.6811255851998876</v>
      </c>
      <c r="T4661" s="50">
        <v>5.9498231195953951E-3</v>
      </c>
      <c r="U4661" s="50">
        <v>3.0002254404600737</v>
      </c>
      <c r="V4661" s="51">
        <v>84.508500647818764</v>
      </c>
      <c r="X4661" s="49">
        <v>0.05</v>
      </c>
      <c r="Y4661" s="49">
        <v>5.78</v>
      </c>
      <c r="Z4661" s="49">
        <v>0.13</v>
      </c>
      <c r="AA4661" s="49">
        <v>1.2</v>
      </c>
      <c r="AB4661" s="49">
        <v>2.99</v>
      </c>
      <c r="AC4661" s="49">
        <v>0.06</v>
      </c>
      <c r="AD4661" s="49">
        <v>0.42</v>
      </c>
      <c r="AE4661" s="312"/>
      <c r="AF4661" s="465" t="s">
        <v>438</v>
      </c>
      <c r="AG4661" s="343">
        <v>30</v>
      </c>
      <c r="AH4661" s="343">
        <v>15</v>
      </c>
      <c r="AI4661" s="343"/>
      <c r="AJ4661" s="343"/>
      <c r="AK4661" s="343"/>
      <c r="AL4661" s="343"/>
      <c r="AM4661" s="343"/>
      <c r="AN4661" s="343"/>
      <c r="AO4661" s="343"/>
      <c r="AP4661" s="343"/>
      <c r="AQ4661" s="343"/>
      <c r="AR4661" s="343"/>
      <c r="AS4661" s="343"/>
      <c r="AT4661" s="343"/>
      <c r="AU4661" s="343"/>
      <c r="AV4661" s="343"/>
      <c r="AW4661" s="343"/>
      <c r="AX4661" s="343"/>
      <c r="AY4661" s="343"/>
      <c r="AZ4661" s="343"/>
      <c r="BA4661" s="343"/>
      <c r="BB4661" s="343"/>
      <c r="BC4661" s="343"/>
      <c r="BD4661" s="343"/>
      <c r="BE4661" s="475"/>
      <c r="BF4661" s="475"/>
      <c r="BG4661" s="475"/>
      <c r="BH4661" s="475"/>
      <c r="BI4661" s="475"/>
      <c r="BJ4661" s="475"/>
      <c r="BK4661" s="475"/>
      <c r="BL4661" s="475"/>
      <c r="BM4661" s="475"/>
      <c r="BN4661" s="475"/>
      <c r="BO4661" s="475"/>
      <c r="BP4661" s="306"/>
      <c r="BQ4661" s="496"/>
      <c r="BR4661" s="496"/>
      <c r="BS4661" s="496"/>
      <c r="BT4661" s="496"/>
      <c r="BU4661" s="496"/>
      <c r="BV4661" s="496"/>
    </row>
    <row r="4662" spans="1:74" s="52" customFormat="1" ht="12.75">
      <c r="A4662" s="45">
        <v>2670.0804681784898</v>
      </c>
      <c r="B4662" s="46" t="s">
        <v>364</v>
      </c>
      <c r="C4662" s="47" t="s">
        <v>403</v>
      </c>
      <c r="D4662" s="48">
        <v>339.7258080557512</v>
      </c>
      <c r="E4662" s="49">
        <v>40.116329999999998</v>
      </c>
      <c r="F4662" s="49">
        <v>9.0800000000000006E-2</v>
      </c>
      <c r="G4662" s="49">
        <v>14.883760000000001</v>
      </c>
      <c r="H4662" s="49">
        <v>0.26329999999999998</v>
      </c>
      <c r="I4662" s="49">
        <v>0.20760000000000001</v>
      </c>
      <c r="J4662" s="49">
        <v>45.303809999999999</v>
      </c>
      <c r="K4662" s="49">
        <v>0.2268</v>
      </c>
      <c r="L4662" s="49">
        <v>101.15719999999999</v>
      </c>
      <c r="M4662" s="47"/>
      <c r="N4662" s="50">
        <v>0.99494764838249239</v>
      </c>
      <c r="O4662" s="50">
        <v>1.7804931134774295E-3</v>
      </c>
      <c r="P4662" s="50">
        <v>0.30870785995497069</v>
      </c>
      <c r="Q4662" s="50">
        <v>5.2525934306482946E-3</v>
      </c>
      <c r="R4662" s="50">
        <v>4.3610606154696778E-3</v>
      </c>
      <c r="S4662" s="50">
        <v>1.6750289114184689</v>
      </c>
      <c r="T4662" s="50">
        <v>6.0267022047478195E-3</v>
      </c>
      <c r="U4662" s="50">
        <v>2.9976480136930332</v>
      </c>
      <c r="V4662" s="51">
        <v>84.438063335326646</v>
      </c>
      <c r="X4662" s="49">
        <v>0.05</v>
      </c>
      <c r="Y4662" s="49">
        <v>6.17</v>
      </c>
      <c r="Z4662" s="49">
        <v>0.13</v>
      </c>
      <c r="AA4662" s="49">
        <v>1.19</v>
      </c>
      <c r="AB4662" s="49">
        <v>3.44</v>
      </c>
      <c r="AC4662" s="49">
        <v>0.06</v>
      </c>
      <c r="AD4662" s="49">
        <v>0.42</v>
      </c>
      <c r="AE4662" s="312"/>
      <c r="AF4662" s="465" t="s">
        <v>438</v>
      </c>
      <c r="AG4662" s="343">
        <v>30</v>
      </c>
      <c r="AH4662" s="343">
        <v>15</v>
      </c>
      <c r="AI4662" s="343"/>
      <c r="AJ4662" s="343"/>
      <c r="AK4662" s="343"/>
      <c r="AL4662" s="343"/>
      <c r="AM4662" s="343"/>
      <c r="AN4662" s="343"/>
      <c r="AO4662" s="343"/>
      <c r="AP4662" s="343"/>
      <c r="AQ4662" s="343"/>
      <c r="AR4662" s="343"/>
      <c r="AS4662" s="343"/>
      <c r="AT4662" s="343"/>
      <c r="AU4662" s="343"/>
      <c r="AV4662" s="343"/>
      <c r="AW4662" s="343"/>
      <c r="AX4662" s="343"/>
      <c r="AY4662" s="343"/>
      <c r="AZ4662" s="343"/>
      <c r="BA4662" s="343"/>
      <c r="BB4662" s="343"/>
      <c r="BC4662" s="343"/>
      <c r="BD4662" s="343"/>
      <c r="BE4662" s="475"/>
      <c r="BF4662" s="475"/>
      <c r="BG4662" s="475"/>
      <c r="BH4662" s="475"/>
      <c r="BI4662" s="475"/>
      <c r="BJ4662" s="475"/>
      <c r="BK4662" s="475"/>
      <c r="BL4662" s="475"/>
      <c r="BM4662" s="475"/>
      <c r="BN4662" s="475"/>
      <c r="BO4662" s="475"/>
      <c r="BP4662" s="306"/>
      <c r="BQ4662" s="496"/>
      <c r="BR4662" s="496"/>
      <c r="BS4662" s="496"/>
      <c r="BT4662" s="496"/>
      <c r="BU4662" s="496"/>
      <c r="BV4662" s="496"/>
    </row>
    <row r="4663" spans="1:74" s="52" customFormat="1" ht="12.75">
      <c r="A4663" s="45">
        <v>2670.0804681784898</v>
      </c>
      <c r="B4663" s="46" t="s">
        <v>364</v>
      </c>
      <c r="C4663" s="47" t="s">
        <v>403</v>
      </c>
      <c r="D4663" s="48">
        <v>345.68580805575118</v>
      </c>
      <c r="E4663" s="49">
        <v>39.9375</v>
      </c>
      <c r="F4663" s="49">
        <v>7.9799999999999996E-2</v>
      </c>
      <c r="G4663" s="49">
        <v>14.804639999999999</v>
      </c>
      <c r="H4663" s="49">
        <v>0.27160000000000001</v>
      </c>
      <c r="I4663" s="49">
        <v>0.22109999999999999</v>
      </c>
      <c r="J4663" s="49">
        <v>45.18092</v>
      </c>
      <c r="K4663" s="49">
        <v>0.22359999999999999</v>
      </c>
      <c r="L4663" s="49">
        <v>100.78026</v>
      </c>
      <c r="M4663" s="47"/>
      <c r="N4663" s="50">
        <v>0.99444050415704521</v>
      </c>
      <c r="O4663" s="50">
        <v>1.5710001842729193E-3</v>
      </c>
      <c r="P4663" s="50">
        <v>0.30828456041147628</v>
      </c>
      <c r="Q4663" s="50">
        <v>5.4396578971898906E-3</v>
      </c>
      <c r="R4663" s="50">
        <v>4.663075115435851E-3</v>
      </c>
      <c r="S4663" s="50">
        <v>1.6771099871153012</v>
      </c>
      <c r="T4663" s="50">
        <v>5.9652325124846441E-3</v>
      </c>
      <c r="U4663" s="50">
        <v>2.9989941472508077</v>
      </c>
      <c r="V4663" s="51">
        <v>84.472378006905018</v>
      </c>
      <c r="X4663" s="49">
        <v>0.05</v>
      </c>
      <c r="Y4663" s="49">
        <v>4.22</v>
      </c>
      <c r="Z4663" s="49">
        <v>0.13</v>
      </c>
      <c r="AA4663" s="49">
        <v>1.1399999999999999</v>
      </c>
      <c r="AB4663" s="49">
        <v>2.64</v>
      </c>
      <c r="AC4663" s="49">
        <v>0.06</v>
      </c>
      <c r="AD4663" s="49">
        <v>0.42</v>
      </c>
      <c r="AE4663" s="312"/>
      <c r="AF4663" s="465" t="s">
        <v>438</v>
      </c>
      <c r="AG4663" s="343">
        <v>30</v>
      </c>
      <c r="AH4663" s="343">
        <v>15</v>
      </c>
      <c r="AI4663" s="343"/>
      <c r="AJ4663" s="343"/>
      <c r="AK4663" s="343"/>
      <c r="AL4663" s="343"/>
      <c r="AM4663" s="343"/>
      <c r="AN4663" s="343"/>
      <c r="AO4663" s="343"/>
      <c r="AP4663" s="343"/>
      <c r="AQ4663" s="343"/>
      <c r="AR4663" s="343"/>
      <c r="AS4663" s="343"/>
      <c r="AT4663" s="343"/>
      <c r="AU4663" s="343"/>
      <c r="AV4663" s="343"/>
      <c r="AW4663" s="343"/>
      <c r="AX4663" s="343"/>
      <c r="AY4663" s="343"/>
      <c r="AZ4663" s="343"/>
      <c r="BA4663" s="343"/>
      <c r="BB4663" s="343"/>
      <c r="BC4663" s="343"/>
      <c r="BD4663" s="343"/>
      <c r="BE4663" s="475"/>
      <c r="BF4663" s="475"/>
      <c r="BG4663" s="475"/>
      <c r="BH4663" s="475"/>
      <c r="BI4663" s="475"/>
      <c r="BJ4663" s="475"/>
      <c r="BK4663" s="475"/>
      <c r="BL4663" s="475"/>
      <c r="BM4663" s="475"/>
      <c r="BN4663" s="475"/>
      <c r="BO4663" s="475"/>
      <c r="BP4663" s="306"/>
      <c r="BQ4663" s="496"/>
      <c r="BR4663" s="496"/>
      <c r="BS4663" s="496"/>
      <c r="BT4663" s="496"/>
      <c r="BU4663" s="496"/>
      <c r="BV4663" s="496"/>
    </row>
    <row r="4664" spans="1:74" s="52" customFormat="1" ht="12.75">
      <c r="A4664" s="45">
        <v>2670.0804681784898</v>
      </c>
      <c r="B4664" s="46" t="s">
        <v>364</v>
      </c>
      <c r="C4664" s="47" t="s">
        <v>403</v>
      </c>
      <c r="D4664" s="48">
        <v>351.64580805575116</v>
      </c>
      <c r="E4664" s="49">
        <v>39.887839999999997</v>
      </c>
      <c r="F4664" s="49">
        <v>6.5100000000000005E-2</v>
      </c>
      <c r="G4664" s="49">
        <v>14.883760000000001</v>
      </c>
      <c r="H4664" s="49">
        <v>0.26960000000000001</v>
      </c>
      <c r="I4664" s="49">
        <v>0.2147</v>
      </c>
      <c r="J4664" s="49">
        <v>45.283329999999999</v>
      </c>
      <c r="K4664" s="49">
        <v>0.22639999999999999</v>
      </c>
      <c r="L4664" s="49">
        <v>100.90572999999999</v>
      </c>
      <c r="M4664" s="47"/>
      <c r="N4664" s="50">
        <v>0.99240968327048007</v>
      </c>
      <c r="O4664" s="50">
        <v>1.2805804804682972E-3</v>
      </c>
      <c r="P4664" s="50">
        <v>0.30968425574163089</v>
      </c>
      <c r="Q4664" s="50">
        <v>5.3952833051265385E-3</v>
      </c>
      <c r="R4664" s="50">
        <v>4.5244756758956719E-3</v>
      </c>
      <c r="S4664" s="50">
        <v>1.6795671648761925</v>
      </c>
      <c r="T4664" s="50">
        <v>6.0351010202162768E-3</v>
      </c>
      <c r="U4664" s="50">
        <v>3.0006618802156253</v>
      </c>
      <c r="V4664" s="51">
        <v>84.432120920871384</v>
      </c>
      <c r="X4664" s="49">
        <v>0.05</v>
      </c>
      <c r="Y4664" s="49">
        <v>7.3</v>
      </c>
      <c r="Z4664" s="49">
        <v>0.13</v>
      </c>
      <c r="AA4664" s="49">
        <v>1.21</v>
      </c>
      <c r="AB4664" s="49">
        <v>3.21</v>
      </c>
      <c r="AC4664" s="49">
        <v>0.06</v>
      </c>
      <c r="AD4664" s="49">
        <v>0.42</v>
      </c>
      <c r="AE4664" s="312"/>
      <c r="AF4664" s="465" t="s">
        <v>438</v>
      </c>
      <c r="AG4664" s="343">
        <v>30</v>
      </c>
      <c r="AH4664" s="343">
        <v>15</v>
      </c>
      <c r="AI4664" s="343"/>
      <c r="AJ4664" s="343"/>
      <c r="AK4664" s="343"/>
      <c r="AL4664" s="343"/>
      <c r="AM4664" s="343"/>
      <c r="AN4664" s="343"/>
      <c r="AO4664" s="343"/>
      <c r="AP4664" s="343"/>
      <c r="AQ4664" s="343"/>
      <c r="AR4664" s="343"/>
      <c r="AS4664" s="343"/>
      <c r="AT4664" s="343"/>
      <c r="AU4664" s="343"/>
      <c r="AV4664" s="343"/>
      <c r="AW4664" s="343"/>
      <c r="AX4664" s="343"/>
      <c r="AY4664" s="343"/>
      <c r="AZ4664" s="343"/>
      <c r="BA4664" s="343"/>
      <c r="BB4664" s="343"/>
      <c r="BC4664" s="343"/>
      <c r="BD4664" s="343"/>
      <c r="BE4664" s="475"/>
      <c r="BF4664" s="475"/>
      <c r="BG4664" s="475"/>
      <c r="BH4664" s="475"/>
      <c r="BI4664" s="475"/>
      <c r="BJ4664" s="475"/>
      <c r="BK4664" s="475"/>
      <c r="BL4664" s="475"/>
      <c r="BM4664" s="475"/>
      <c r="BN4664" s="475"/>
      <c r="BO4664" s="475"/>
      <c r="BP4664" s="306"/>
      <c r="BQ4664" s="496"/>
      <c r="BR4664" s="496"/>
      <c r="BS4664" s="496"/>
      <c r="BT4664" s="496"/>
      <c r="BU4664" s="496"/>
      <c r="BV4664" s="496"/>
    </row>
    <row r="4665" spans="1:74" s="52" customFormat="1" ht="12.75">
      <c r="A4665" s="45">
        <v>2670.0804681784898</v>
      </c>
      <c r="B4665" s="46" t="s">
        <v>364</v>
      </c>
      <c r="C4665" s="47" t="s">
        <v>403</v>
      </c>
      <c r="D4665" s="48">
        <v>357.60580805575114</v>
      </c>
      <c r="E4665" s="49">
        <v>40.016979999999997</v>
      </c>
      <c r="F4665" s="49">
        <v>6.8900000000000003E-2</v>
      </c>
      <c r="G4665" s="49">
        <v>14.972770000000001</v>
      </c>
      <c r="H4665" s="49">
        <v>0.24709999999999999</v>
      </c>
      <c r="I4665" s="49">
        <v>0.2356</v>
      </c>
      <c r="J4665" s="49">
        <v>45.221890000000002</v>
      </c>
      <c r="K4665" s="49">
        <v>0.2278</v>
      </c>
      <c r="L4665" s="49">
        <v>101.06464</v>
      </c>
      <c r="M4665" s="47"/>
      <c r="N4665" s="50">
        <v>0.99422626837506378</v>
      </c>
      <c r="O4665" s="50">
        <v>1.3534292563900715E-3</v>
      </c>
      <c r="P4665" s="50">
        <v>0.31109932624868786</v>
      </c>
      <c r="Q4665" s="50">
        <v>4.9380736268066694E-3</v>
      </c>
      <c r="R4665" s="50">
        <v>4.9579477837345919E-3</v>
      </c>
      <c r="S4665" s="50">
        <v>1.6749358491881832</v>
      </c>
      <c r="T4665" s="50">
        <v>6.0639036259110841E-3</v>
      </c>
      <c r="U4665" s="50">
        <v>2.9994663238846311</v>
      </c>
      <c r="V4665" s="51">
        <v>84.335658799182397</v>
      </c>
      <c r="X4665" s="49">
        <v>0.05</v>
      </c>
      <c r="Y4665" s="49">
        <v>4.54</v>
      </c>
      <c r="Z4665" s="49">
        <v>0.13</v>
      </c>
      <c r="AA4665" s="49">
        <v>1.25</v>
      </c>
      <c r="AB4665" s="49">
        <v>3.07</v>
      </c>
      <c r="AC4665" s="49">
        <v>0.06</v>
      </c>
      <c r="AD4665" s="49">
        <v>0.42</v>
      </c>
      <c r="AE4665" s="312"/>
      <c r="AF4665" s="465" t="s">
        <v>438</v>
      </c>
      <c r="AG4665" s="343">
        <v>30</v>
      </c>
      <c r="AH4665" s="343">
        <v>15</v>
      </c>
      <c r="AI4665" s="343"/>
      <c r="AJ4665" s="343"/>
      <c r="AK4665" s="343"/>
      <c r="AL4665" s="343"/>
      <c r="AM4665" s="343"/>
      <c r="AN4665" s="343"/>
      <c r="AO4665" s="343"/>
      <c r="AP4665" s="343"/>
      <c r="AQ4665" s="343"/>
      <c r="AR4665" s="343"/>
      <c r="AS4665" s="343"/>
      <c r="AT4665" s="343"/>
      <c r="AU4665" s="343"/>
      <c r="AV4665" s="343"/>
      <c r="AW4665" s="343"/>
      <c r="AX4665" s="343"/>
      <c r="AY4665" s="343"/>
      <c r="AZ4665" s="343"/>
      <c r="BA4665" s="343"/>
      <c r="BB4665" s="343"/>
      <c r="BC4665" s="343"/>
      <c r="BD4665" s="343"/>
      <c r="BE4665" s="475"/>
      <c r="BF4665" s="475"/>
      <c r="BG4665" s="475"/>
      <c r="BH4665" s="475"/>
      <c r="BI4665" s="475"/>
      <c r="BJ4665" s="475"/>
      <c r="BK4665" s="475"/>
      <c r="BL4665" s="475"/>
      <c r="BM4665" s="475"/>
      <c r="BN4665" s="475"/>
      <c r="BO4665" s="475"/>
      <c r="BP4665" s="306"/>
      <c r="BQ4665" s="496"/>
      <c r="BR4665" s="496"/>
      <c r="BS4665" s="496"/>
      <c r="BT4665" s="496"/>
      <c r="BU4665" s="496"/>
      <c r="BV4665" s="496"/>
    </row>
    <row r="4666" spans="1:74" s="52" customFormat="1" ht="12.75">
      <c r="A4666" s="45">
        <v>2670.0804681784898</v>
      </c>
      <c r="B4666" s="46" t="s">
        <v>364</v>
      </c>
      <c r="C4666" s="47" t="s">
        <v>403</v>
      </c>
      <c r="D4666" s="48">
        <v>363.56580805575112</v>
      </c>
      <c r="E4666" s="49">
        <v>39.957380000000001</v>
      </c>
      <c r="F4666" s="49">
        <v>6.1800000000000001E-2</v>
      </c>
      <c r="G4666" s="49">
        <v>15.00243</v>
      </c>
      <c r="H4666" s="49">
        <v>0.25640000000000002</v>
      </c>
      <c r="I4666" s="49">
        <v>0.1898</v>
      </c>
      <c r="J4666" s="49">
        <v>45.314050000000002</v>
      </c>
      <c r="K4666" s="49">
        <v>0.23089999999999999</v>
      </c>
      <c r="L4666" s="49">
        <v>101.04706</v>
      </c>
      <c r="M4666" s="47"/>
      <c r="N4666" s="50">
        <v>0.99338278605978136</v>
      </c>
      <c r="O4666" s="50">
        <v>1.2147405139789199E-3</v>
      </c>
      <c r="P4666" s="50">
        <v>0.31191569575378153</v>
      </c>
      <c r="Q4666" s="50">
        <v>5.1272151209678773E-3</v>
      </c>
      <c r="R4666" s="50">
        <v>3.9967002113231818E-3</v>
      </c>
      <c r="S4666" s="50">
        <v>1.679426691464827</v>
      </c>
      <c r="T4666" s="50">
        <v>6.150369479581602E-3</v>
      </c>
      <c r="U4666" s="50">
        <v>3.0020589722218509</v>
      </c>
      <c r="V4666" s="51">
        <v>84.336410566268952</v>
      </c>
      <c r="X4666" s="49">
        <v>0.05</v>
      </c>
      <c r="Y4666" s="49">
        <v>3.93</v>
      </c>
      <c r="Z4666" s="49">
        <v>0.13</v>
      </c>
      <c r="AA4666" s="49">
        <v>1.23</v>
      </c>
      <c r="AB4666" s="49">
        <v>3.24</v>
      </c>
      <c r="AC4666" s="49">
        <v>0.06</v>
      </c>
      <c r="AD4666" s="49">
        <v>0.42</v>
      </c>
      <c r="AE4666" s="312"/>
      <c r="AF4666" s="465" t="s">
        <v>438</v>
      </c>
      <c r="AG4666" s="343">
        <v>30</v>
      </c>
      <c r="AH4666" s="343">
        <v>15</v>
      </c>
      <c r="AI4666" s="343"/>
      <c r="AJ4666" s="343"/>
      <c r="AK4666" s="343"/>
      <c r="AL4666" s="343"/>
      <c r="AM4666" s="343"/>
      <c r="AN4666" s="343"/>
      <c r="AO4666" s="343"/>
      <c r="AP4666" s="343"/>
      <c r="AQ4666" s="343"/>
      <c r="AR4666" s="343"/>
      <c r="AS4666" s="343"/>
      <c r="AT4666" s="343"/>
      <c r="AU4666" s="343"/>
      <c r="AV4666" s="343"/>
      <c r="AW4666" s="343"/>
      <c r="AX4666" s="343"/>
      <c r="AY4666" s="343"/>
      <c r="AZ4666" s="343"/>
      <c r="BA4666" s="343"/>
      <c r="BB4666" s="343"/>
      <c r="BC4666" s="343"/>
      <c r="BD4666" s="343"/>
      <c r="BE4666" s="475"/>
      <c r="BF4666" s="475"/>
      <c r="BG4666" s="475"/>
      <c r="BH4666" s="475"/>
      <c r="BI4666" s="475"/>
      <c r="BJ4666" s="475"/>
      <c r="BK4666" s="475"/>
      <c r="BL4666" s="475"/>
      <c r="BM4666" s="475"/>
      <c r="BN4666" s="475"/>
      <c r="BO4666" s="475"/>
      <c r="BP4666" s="306"/>
      <c r="BQ4666" s="496"/>
      <c r="BR4666" s="496"/>
      <c r="BS4666" s="496"/>
      <c r="BT4666" s="496"/>
      <c r="BU4666" s="496"/>
      <c r="BV4666" s="496"/>
    </row>
    <row r="4667" spans="1:74" s="52" customFormat="1" ht="12.75">
      <c r="A4667" s="45">
        <v>2670.0804681784898</v>
      </c>
      <c r="B4667" s="46" t="s">
        <v>364</v>
      </c>
      <c r="C4667" s="47" t="s">
        <v>403</v>
      </c>
      <c r="D4667" s="48">
        <v>369.5258080557511</v>
      </c>
      <c r="E4667" s="49">
        <v>39.709009999999999</v>
      </c>
      <c r="F4667" s="49">
        <v>8.5900000000000004E-2</v>
      </c>
      <c r="G4667" s="49">
        <v>15.01233</v>
      </c>
      <c r="H4667" s="49">
        <v>0.25569999999999998</v>
      </c>
      <c r="I4667" s="49">
        <v>0.218</v>
      </c>
      <c r="J4667" s="49">
        <v>44.976109999999998</v>
      </c>
      <c r="K4667" s="49">
        <v>0.22739999999999999</v>
      </c>
      <c r="L4667" s="49">
        <v>100.56414999999998</v>
      </c>
      <c r="M4667" s="47"/>
      <c r="N4667" s="50">
        <v>0.9919067952965801</v>
      </c>
      <c r="O4667" s="50">
        <v>1.6964864090662512E-3</v>
      </c>
      <c r="P4667" s="50">
        <v>0.31360711147758868</v>
      </c>
      <c r="Q4667" s="50">
        <v>5.1375543143468904E-3</v>
      </c>
      <c r="R4667" s="50">
        <v>4.6123689377775261E-3</v>
      </c>
      <c r="S4667" s="50">
        <v>1.674835824683246</v>
      </c>
      <c r="T4667" s="50">
        <v>6.0859714917636159E-3</v>
      </c>
      <c r="U4667" s="50">
        <v>2.9995797243968996</v>
      </c>
      <c r="V4667" s="51">
        <v>84.228508358249272</v>
      </c>
      <c r="X4667" s="49">
        <v>0.05</v>
      </c>
      <c r="Y4667" s="49">
        <v>4.24</v>
      </c>
      <c r="Z4667" s="49">
        <v>0.13</v>
      </c>
      <c r="AA4667" s="49">
        <v>1.22</v>
      </c>
      <c r="AB4667" s="49">
        <v>3.1</v>
      </c>
      <c r="AC4667" s="49">
        <v>0.06</v>
      </c>
      <c r="AD4667" s="49">
        <v>0.42</v>
      </c>
      <c r="AE4667" s="312"/>
      <c r="AF4667" s="465" t="s">
        <v>438</v>
      </c>
      <c r="AG4667" s="343">
        <v>30</v>
      </c>
      <c r="AH4667" s="343">
        <v>15</v>
      </c>
      <c r="AI4667" s="343"/>
      <c r="AJ4667" s="343"/>
      <c r="AK4667" s="343"/>
      <c r="AL4667" s="343"/>
      <c r="AM4667" s="343"/>
      <c r="AN4667" s="343"/>
      <c r="AO4667" s="343"/>
      <c r="AP4667" s="343"/>
      <c r="AQ4667" s="343"/>
      <c r="AR4667" s="343"/>
      <c r="AS4667" s="343"/>
      <c r="AT4667" s="343"/>
      <c r="AU4667" s="343"/>
      <c r="AV4667" s="343"/>
      <c r="AW4667" s="343"/>
      <c r="AX4667" s="343"/>
      <c r="AY4667" s="343"/>
      <c r="AZ4667" s="343"/>
      <c r="BA4667" s="343"/>
      <c r="BB4667" s="343"/>
      <c r="BC4667" s="343"/>
      <c r="BD4667" s="343"/>
      <c r="BE4667" s="475"/>
      <c r="BF4667" s="475"/>
      <c r="BG4667" s="475"/>
      <c r="BH4667" s="475"/>
      <c r="BI4667" s="475"/>
      <c r="BJ4667" s="475"/>
      <c r="BK4667" s="475"/>
      <c r="BL4667" s="475"/>
      <c r="BM4667" s="475"/>
      <c r="BN4667" s="475"/>
      <c r="BO4667" s="475"/>
      <c r="BP4667" s="306"/>
      <c r="BQ4667" s="496"/>
      <c r="BR4667" s="496"/>
      <c r="BS4667" s="496"/>
      <c r="BT4667" s="496"/>
      <c r="BU4667" s="496"/>
      <c r="BV4667" s="496"/>
    </row>
    <row r="4668" spans="1:74" s="52" customFormat="1" ht="12.75">
      <c r="A4668" s="45">
        <v>2670.0804681784898</v>
      </c>
      <c r="B4668" s="46" t="s">
        <v>364</v>
      </c>
      <c r="C4668" s="47" t="s">
        <v>403</v>
      </c>
      <c r="D4668" s="48">
        <v>375.48580805575108</v>
      </c>
      <c r="E4668" s="49">
        <v>39.768619999999999</v>
      </c>
      <c r="F4668" s="49">
        <v>7.5499999999999998E-2</v>
      </c>
      <c r="G4668" s="49">
        <v>15.022209999999999</v>
      </c>
      <c r="H4668" s="49">
        <v>0.26400000000000001</v>
      </c>
      <c r="I4668" s="49">
        <v>0.2024</v>
      </c>
      <c r="J4668" s="49">
        <v>45.283329999999999</v>
      </c>
      <c r="K4668" s="49">
        <v>0.22339999999999999</v>
      </c>
      <c r="L4668" s="49">
        <v>100.89286000000001</v>
      </c>
      <c r="M4668" s="47"/>
      <c r="N4668" s="50">
        <v>0.99054435106054928</v>
      </c>
      <c r="O4668" s="50">
        <v>1.4868110200819691E-3</v>
      </c>
      <c r="P4668" s="50">
        <v>0.31291272706364626</v>
      </c>
      <c r="Q4668" s="50">
        <v>5.2890932496632457E-3</v>
      </c>
      <c r="R4668" s="50">
        <v>4.2700174720996156E-3</v>
      </c>
      <c r="S4668" s="50">
        <v>1.6814358635833286</v>
      </c>
      <c r="T4668" s="50">
        <v>5.9617563221816168E-3</v>
      </c>
      <c r="U4668" s="50">
        <v>3.0032117147251651</v>
      </c>
      <c r="V4668" s="51">
        <v>84.310028420751863</v>
      </c>
      <c r="X4668" s="49">
        <v>0.05</v>
      </c>
      <c r="Y4668" s="49">
        <v>5.27</v>
      </c>
      <c r="Z4668" s="49">
        <v>0.13</v>
      </c>
      <c r="AA4668" s="49">
        <v>1.22</v>
      </c>
      <c r="AB4668" s="49">
        <v>3.2</v>
      </c>
      <c r="AC4668" s="49">
        <v>0.06</v>
      </c>
      <c r="AD4668" s="49">
        <v>0.42</v>
      </c>
      <c r="AE4668" s="312"/>
      <c r="AF4668" s="465" t="s">
        <v>438</v>
      </c>
      <c r="AG4668" s="343">
        <v>30</v>
      </c>
      <c r="AH4668" s="343">
        <v>15</v>
      </c>
      <c r="AI4668" s="343"/>
      <c r="AJ4668" s="343"/>
      <c r="AK4668" s="343"/>
      <c r="AL4668" s="343"/>
      <c r="AM4668" s="343"/>
      <c r="AN4668" s="343"/>
      <c r="AO4668" s="343"/>
      <c r="AP4668" s="343"/>
      <c r="AQ4668" s="343"/>
      <c r="AR4668" s="343"/>
      <c r="AS4668" s="343"/>
      <c r="AT4668" s="343"/>
      <c r="AU4668" s="343"/>
      <c r="AV4668" s="343"/>
      <c r="AW4668" s="343"/>
      <c r="AX4668" s="343"/>
      <c r="AY4668" s="343"/>
      <c r="AZ4668" s="343"/>
      <c r="BA4668" s="343"/>
      <c r="BB4668" s="343"/>
      <c r="BC4668" s="343"/>
      <c r="BD4668" s="343"/>
      <c r="BE4668" s="475"/>
      <c r="BF4668" s="475"/>
      <c r="BG4668" s="475"/>
      <c r="BH4668" s="475"/>
      <c r="BI4668" s="475"/>
      <c r="BJ4668" s="475"/>
      <c r="BK4668" s="475"/>
      <c r="BL4668" s="475"/>
      <c r="BM4668" s="475"/>
      <c r="BN4668" s="475"/>
      <c r="BO4668" s="475"/>
      <c r="BP4668" s="306"/>
      <c r="BQ4668" s="496"/>
      <c r="BR4668" s="496"/>
      <c r="BS4668" s="496"/>
      <c r="BT4668" s="496"/>
      <c r="BU4668" s="496"/>
      <c r="BV4668" s="496"/>
    </row>
    <row r="4669" spans="1:74" s="52" customFormat="1" ht="12.75">
      <c r="A4669" s="45">
        <v>2670.0804681784898</v>
      </c>
      <c r="B4669" s="46" t="s">
        <v>364</v>
      </c>
      <c r="C4669" s="47" t="s">
        <v>403</v>
      </c>
      <c r="D4669" s="48">
        <v>381.44580805575106</v>
      </c>
      <c r="E4669" s="49">
        <v>39.848089999999999</v>
      </c>
      <c r="F4669" s="49">
        <v>6.6299999999999998E-2</v>
      </c>
      <c r="G4669" s="49">
        <v>15.09144</v>
      </c>
      <c r="H4669" s="49">
        <v>0.25629999999999997</v>
      </c>
      <c r="I4669" s="49">
        <v>0.20519999999999999</v>
      </c>
      <c r="J4669" s="49">
        <v>45.088760000000001</v>
      </c>
      <c r="K4669" s="49">
        <v>0.22589999999999999</v>
      </c>
      <c r="L4669" s="49">
        <v>100.84108999899999</v>
      </c>
      <c r="M4669" s="47"/>
      <c r="N4669" s="50">
        <v>0.99306180080795747</v>
      </c>
      <c r="O4669" s="50">
        <v>1.3063444679005944E-3</v>
      </c>
      <c r="P4669" s="50">
        <v>0.31452519654461292</v>
      </c>
      <c r="Q4669" s="50">
        <v>5.1376115617226305E-3</v>
      </c>
      <c r="R4669" s="50">
        <v>4.3314356098600503E-3</v>
      </c>
      <c r="S4669" s="50">
        <v>1.6751187675073551</v>
      </c>
      <c r="T4669" s="50">
        <v>6.0317404514733195E-3</v>
      </c>
      <c r="U4669" s="50">
        <v>3.001165827615734</v>
      </c>
      <c r="V4669" s="51">
        <v>84.191885471606014</v>
      </c>
      <c r="X4669" s="49">
        <v>0.05</v>
      </c>
      <c r="Y4669" s="49">
        <v>5.14</v>
      </c>
      <c r="Z4669" s="49">
        <v>0.13</v>
      </c>
      <c r="AA4669" s="49">
        <v>1.33</v>
      </c>
      <c r="AB4669" s="49">
        <v>2.89</v>
      </c>
      <c r="AC4669" s="49">
        <v>0.06</v>
      </c>
      <c r="AD4669" s="49">
        <v>0.41</v>
      </c>
      <c r="AE4669" s="312"/>
      <c r="AF4669" s="465" t="s">
        <v>438</v>
      </c>
      <c r="AG4669" s="343">
        <v>30</v>
      </c>
      <c r="AH4669" s="343">
        <v>15</v>
      </c>
      <c r="AI4669" s="343"/>
      <c r="AJ4669" s="343"/>
      <c r="AK4669" s="343"/>
      <c r="AL4669" s="343"/>
      <c r="AM4669" s="343"/>
      <c r="AN4669" s="343"/>
      <c r="AO4669" s="343"/>
      <c r="AP4669" s="343"/>
      <c r="AQ4669" s="343"/>
      <c r="AR4669" s="343"/>
      <c r="AS4669" s="343"/>
      <c r="AT4669" s="343"/>
      <c r="AU4669" s="343"/>
      <c r="AV4669" s="343"/>
      <c r="AW4669" s="343"/>
      <c r="AX4669" s="343"/>
      <c r="AY4669" s="343"/>
      <c r="AZ4669" s="343"/>
      <c r="BA4669" s="343"/>
      <c r="BB4669" s="343"/>
      <c r="BC4669" s="343"/>
      <c r="BD4669" s="343"/>
      <c r="BE4669" s="475"/>
      <c r="BF4669" s="475"/>
      <c r="BG4669" s="475"/>
      <c r="BH4669" s="475"/>
      <c r="BI4669" s="475"/>
      <c r="BJ4669" s="475"/>
      <c r="BK4669" s="475"/>
      <c r="BL4669" s="475"/>
      <c r="BM4669" s="475"/>
      <c r="BN4669" s="475"/>
      <c r="BO4669" s="475"/>
      <c r="BP4669" s="306"/>
      <c r="BQ4669" s="496"/>
      <c r="BR4669" s="496"/>
      <c r="BS4669" s="496"/>
      <c r="BT4669" s="496"/>
      <c r="BU4669" s="496"/>
      <c r="BV4669" s="496"/>
    </row>
    <row r="4670" spans="1:74" s="52" customFormat="1" ht="12.75">
      <c r="A4670" s="45">
        <v>2670.0804681784898</v>
      </c>
      <c r="B4670" s="46" t="s">
        <v>364</v>
      </c>
      <c r="C4670" s="47" t="s">
        <v>403</v>
      </c>
      <c r="D4670" s="48">
        <v>387.40580805575104</v>
      </c>
      <c r="E4670" s="49">
        <v>39.768619999999999</v>
      </c>
      <c r="F4670" s="49">
        <v>5.930001E-2</v>
      </c>
      <c r="G4670" s="49">
        <v>14.982659999999999</v>
      </c>
      <c r="H4670" s="49">
        <v>0.25700000000000001</v>
      </c>
      <c r="I4670" s="49">
        <v>0.1946</v>
      </c>
      <c r="J4670" s="49">
        <v>45.006839999999997</v>
      </c>
      <c r="K4670" s="49">
        <v>0.23039999999999999</v>
      </c>
      <c r="L4670" s="49">
        <v>100.54472000999999</v>
      </c>
      <c r="M4670" s="47"/>
      <c r="N4670" s="50">
        <v>0.99383725548278756</v>
      </c>
      <c r="O4670" s="50">
        <v>1.1716689841654935E-3</v>
      </c>
      <c r="P4670" s="50">
        <v>0.31312638937167098</v>
      </c>
      <c r="Q4670" s="50">
        <v>5.1659686666138908E-3</v>
      </c>
      <c r="R4670" s="50">
        <v>4.1191094051571961E-3</v>
      </c>
      <c r="S4670" s="50">
        <v>1.6767249202272774</v>
      </c>
      <c r="T4670" s="50">
        <v>6.1690014765850686E-3</v>
      </c>
      <c r="U4670" s="50">
        <v>3.0015440683058712</v>
      </c>
      <c r="V4670" s="51">
        <v>84.26382977154303</v>
      </c>
      <c r="X4670" s="49">
        <v>0.05</v>
      </c>
      <c r="Y4670" s="49">
        <v>5.41</v>
      </c>
      <c r="Z4670" s="49">
        <v>0.13</v>
      </c>
      <c r="AA4670" s="49">
        <v>1.28</v>
      </c>
      <c r="AB4670" s="49">
        <v>3.56</v>
      </c>
      <c r="AC4670" s="49">
        <v>0.06</v>
      </c>
      <c r="AD4670" s="49">
        <v>0.41</v>
      </c>
      <c r="AE4670" s="312"/>
      <c r="AF4670" s="465" t="s">
        <v>438</v>
      </c>
      <c r="AG4670" s="343">
        <v>30</v>
      </c>
      <c r="AH4670" s="343">
        <v>15</v>
      </c>
      <c r="AI4670" s="343"/>
      <c r="AJ4670" s="343"/>
      <c r="AK4670" s="343"/>
      <c r="AL4670" s="343"/>
      <c r="AM4670" s="343"/>
      <c r="AN4670" s="343"/>
      <c r="AO4670" s="343"/>
      <c r="AP4670" s="343"/>
      <c r="AQ4670" s="343"/>
      <c r="AR4670" s="343"/>
      <c r="AS4670" s="343"/>
      <c r="AT4670" s="343"/>
      <c r="AU4670" s="343"/>
      <c r="AV4670" s="343"/>
      <c r="AW4670" s="343"/>
      <c r="AX4670" s="343"/>
      <c r="AY4670" s="343"/>
      <c r="AZ4670" s="343"/>
      <c r="BA4670" s="343"/>
      <c r="BB4670" s="343"/>
      <c r="BC4670" s="343"/>
      <c r="BD4670" s="343"/>
      <c r="BE4670" s="475"/>
      <c r="BF4670" s="475"/>
      <c r="BG4670" s="475"/>
      <c r="BH4670" s="475"/>
      <c r="BI4670" s="475"/>
      <c r="BJ4670" s="475"/>
      <c r="BK4670" s="475"/>
      <c r="BL4670" s="475"/>
      <c r="BM4670" s="475"/>
      <c r="BN4670" s="475"/>
      <c r="BO4670" s="475"/>
      <c r="BP4670" s="306"/>
      <c r="BQ4670" s="496"/>
      <c r="BR4670" s="496"/>
      <c r="BS4670" s="496"/>
      <c r="BT4670" s="496"/>
      <c r="BU4670" s="496"/>
      <c r="BV4670" s="496"/>
    </row>
    <row r="4671" spans="1:74" s="52" customFormat="1" ht="12.75">
      <c r="A4671" s="45">
        <v>2670.0804681784898</v>
      </c>
      <c r="B4671" s="46" t="s">
        <v>364</v>
      </c>
      <c r="C4671" s="47" t="s">
        <v>403</v>
      </c>
      <c r="D4671" s="48">
        <v>393.36580805575102</v>
      </c>
      <c r="E4671" s="49">
        <v>39.818289999999998</v>
      </c>
      <c r="F4671" s="49">
        <v>8.3599999999999994E-2</v>
      </c>
      <c r="G4671" s="49">
        <v>15.04199</v>
      </c>
      <c r="H4671" s="49">
        <v>0.25580000000000003</v>
      </c>
      <c r="I4671" s="49">
        <v>0.21290000000000001</v>
      </c>
      <c r="J4671" s="49">
        <v>45.047800000000002</v>
      </c>
      <c r="K4671" s="49">
        <v>0.23280000000000001</v>
      </c>
      <c r="L4671" s="49">
        <v>100.74227999999999</v>
      </c>
      <c r="M4671" s="47"/>
      <c r="N4671" s="50">
        <v>0.99319989446609824</v>
      </c>
      <c r="O4671" s="50">
        <v>1.6486776553883229E-3</v>
      </c>
      <c r="P4671" s="50">
        <v>0.31377284035936059</v>
      </c>
      <c r="Q4671" s="50">
        <v>5.1321399642376688E-3</v>
      </c>
      <c r="R4671" s="50">
        <v>4.4979586655418567E-3</v>
      </c>
      <c r="S4671" s="50">
        <v>1.6750824604064103</v>
      </c>
      <c r="T4671" s="50">
        <v>6.2214939465783303E-3</v>
      </c>
      <c r="U4671" s="50">
        <v>3.000885427253126</v>
      </c>
      <c r="V4671" s="51">
        <v>84.223445504630305</v>
      </c>
      <c r="X4671" s="49">
        <v>0.05</v>
      </c>
      <c r="Y4671" s="49">
        <v>4.1399999999999997</v>
      </c>
      <c r="Z4671" s="49">
        <v>0.13</v>
      </c>
      <c r="AA4671" s="49">
        <v>1.28</v>
      </c>
      <c r="AB4671" s="49">
        <v>3.18</v>
      </c>
      <c r="AC4671" s="49">
        <v>0.06</v>
      </c>
      <c r="AD4671" s="49">
        <v>0.41</v>
      </c>
      <c r="AE4671" s="312"/>
      <c r="AF4671" s="465" t="s">
        <v>438</v>
      </c>
      <c r="AG4671" s="343">
        <v>30</v>
      </c>
      <c r="AH4671" s="343">
        <v>15</v>
      </c>
      <c r="AI4671" s="343"/>
      <c r="AJ4671" s="343"/>
      <c r="AK4671" s="343"/>
      <c r="AL4671" s="343"/>
      <c r="AM4671" s="343"/>
      <c r="AN4671" s="343"/>
      <c r="AO4671" s="343"/>
      <c r="AP4671" s="343"/>
      <c r="AQ4671" s="343"/>
      <c r="AR4671" s="343"/>
      <c r="AS4671" s="343"/>
      <c r="AT4671" s="343"/>
      <c r="AU4671" s="343"/>
      <c r="AV4671" s="343"/>
      <c r="AW4671" s="343"/>
      <c r="AX4671" s="343"/>
      <c r="AY4671" s="343"/>
      <c r="AZ4671" s="343"/>
      <c r="BA4671" s="343"/>
      <c r="BB4671" s="343"/>
      <c r="BC4671" s="343"/>
      <c r="BD4671" s="343"/>
      <c r="BE4671" s="475"/>
      <c r="BF4671" s="475"/>
      <c r="BG4671" s="475"/>
      <c r="BH4671" s="475"/>
      <c r="BI4671" s="475"/>
      <c r="BJ4671" s="475"/>
      <c r="BK4671" s="475"/>
      <c r="BL4671" s="475"/>
      <c r="BM4671" s="475"/>
      <c r="BN4671" s="475"/>
      <c r="BO4671" s="475"/>
      <c r="BP4671" s="306"/>
      <c r="BQ4671" s="496"/>
      <c r="BR4671" s="496"/>
      <c r="BS4671" s="496"/>
      <c r="BT4671" s="496"/>
      <c r="BU4671" s="496"/>
      <c r="BV4671" s="496"/>
    </row>
    <row r="4672" spans="1:74" s="52" customFormat="1" ht="12.75">
      <c r="A4672" s="45">
        <v>2670.0804681784898</v>
      </c>
      <c r="B4672" s="46" t="s">
        <v>364</v>
      </c>
      <c r="C4672" s="47" t="s">
        <v>403</v>
      </c>
      <c r="D4672" s="48">
        <v>399.325808055751</v>
      </c>
      <c r="E4672" s="49">
        <v>39.917639999999999</v>
      </c>
      <c r="F4672" s="49">
        <v>7.2499999999999995E-2</v>
      </c>
      <c r="G4672" s="49">
        <v>15.09144</v>
      </c>
      <c r="H4672" s="49">
        <v>0.26679999999999998</v>
      </c>
      <c r="I4672" s="49">
        <v>0.27139999999999997</v>
      </c>
      <c r="J4672" s="49">
        <v>45.242370000000001</v>
      </c>
      <c r="K4672" s="49">
        <v>0.22550000000000001</v>
      </c>
      <c r="L4672" s="49">
        <v>101.15934999999999</v>
      </c>
      <c r="M4672" s="47"/>
      <c r="N4672" s="50">
        <v>0.99184729922373438</v>
      </c>
      <c r="O4672" s="50">
        <v>1.4242734531075775E-3</v>
      </c>
      <c r="P4672" s="50">
        <v>0.31359319751783354</v>
      </c>
      <c r="Q4672" s="50">
        <v>5.3322398421703629E-3</v>
      </c>
      <c r="R4672" s="50">
        <v>5.7118335163278558E-3</v>
      </c>
      <c r="S4672" s="50">
        <v>1.6758450104240838</v>
      </c>
      <c r="T4672" s="50">
        <v>6.0032185125709443E-3</v>
      </c>
      <c r="U4672" s="50">
        <v>3.0015737757085503</v>
      </c>
      <c r="V4672" s="51">
        <v>84.237097876880171</v>
      </c>
      <c r="X4672" s="49">
        <v>0.05</v>
      </c>
      <c r="Y4672" s="49">
        <v>4.6900000000000004</v>
      </c>
      <c r="Z4672" s="49">
        <v>0.13</v>
      </c>
      <c r="AA4672" s="49">
        <v>1.24</v>
      </c>
      <c r="AB4672" s="49">
        <v>3.47</v>
      </c>
      <c r="AC4672" s="49">
        <v>0.06</v>
      </c>
      <c r="AD4672" s="49">
        <v>0.42</v>
      </c>
      <c r="AE4672" s="312"/>
      <c r="AF4672" s="465" t="s">
        <v>438</v>
      </c>
      <c r="AG4672" s="343">
        <v>30</v>
      </c>
      <c r="AH4672" s="343">
        <v>15</v>
      </c>
      <c r="AI4672" s="343"/>
      <c r="AJ4672" s="343"/>
      <c r="AK4672" s="343"/>
      <c r="AL4672" s="343"/>
      <c r="AM4672" s="343"/>
      <c r="AN4672" s="343"/>
      <c r="AO4672" s="343"/>
      <c r="AP4672" s="343"/>
      <c r="AQ4672" s="343"/>
      <c r="AR4672" s="343"/>
      <c r="AS4672" s="343"/>
      <c r="AT4672" s="343"/>
      <c r="AU4672" s="343"/>
      <c r="AV4672" s="343"/>
      <c r="AW4672" s="343"/>
      <c r="AX4672" s="343"/>
      <c r="AY4672" s="343"/>
      <c r="AZ4672" s="343"/>
      <c r="BA4672" s="343"/>
      <c r="BB4672" s="343"/>
      <c r="BC4672" s="343"/>
      <c r="BD4672" s="343"/>
      <c r="BE4672" s="475"/>
      <c r="BF4672" s="475"/>
      <c r="BG4672" s="475"/>
      <c r="BH4672" s="475"/>
      <c r="BI4672" s="475"/>
      <c r="BJ4672" s="475"/>
      <c r="BK4672" s="475"/>
      <c r="BL4672" s="475"/>
      <c r="BM4672" s="475"/>
      <c r="BN4672" s="475"/>
      <c r="BO4672" s="475"/>
      <c r="BP4672" s="306"/>
      <c r="BQ4672" s="496"/>
      <c r="BR4672" s="496"/>
      <c r="BS4672" s="496"/>
      <c r="BT4672" s="496"/>
      <c r="BU4672" s="496"/>
      <c r="BV4672" s="496"/>
    </row>
    <row r="4673" spans="1:74" s="52" customFormat="1" ht="12.75">
      <c r="A4673" s="45">
        <v>2670.0804681784898</v>
      </c>
      <c r="B4673" s="46" t="s">
        <v>364</v>
      </c>
      <c r="C4673" s="47" t="s">
        <v>403</v>
      </c>
      <c r="D4673" s="48">
        <v>405.28580805575098</v>
      </c>
      <c r="E4673" s="49">
        <v>39.520249999999997</v>
      </c>
      <c r="F4673" s="49">
        <v>7.6899999999999996E-2</v>
      </c>
      <c r="G4673" s="49">
        <v>15.04199</v>
      </c>
      <c r="H4673" s="49">
        <v>0.26440000000000002</v>
      </c>
      <c r="I4673" s="49">
        <v>0.25490000000000002</v>
      </c>
      <c r="J4673" s="49">
        <v>45.43694</v>
      </c>
      <c r="K4673" s="49">
        <v>0.22689999999999999</v>
      </c>
      <c r="L4673" s="49">
        <v>100.88878</v>
      </c>
      <c r="M4673" s="47"/>
      <c r="N4673" s="50">
        <v>0.98535307561605956</v>
      </c>
      <c r="O4673" s="50">
        <v>1.5159118509432729E-3</v>
      </c>
      <c r="P4673" s="50">
        <v>0.31364147162065803</v>
      </c>
      <c r="Q4673" s="50">
        <v>5.3024616538834331E-3</v>
      </c>
      <c r="R4673" s="50">
        <v>5.3830419958860402E-3</v>
      </c>
      <c r="S4673" s="50">
        <v>1.6888450858801902</v>
      </c>
      <c r="T4673" s="50">
        <v>6.0612798602553497E-3</v>
      </c>
      <c r="U4673" s="50">
        <v>3.0077617134814485</v>
      </c>
      <c r="V4673" s="51">
        <v>84.337399397472595</v>
      </c>
      <c r="X4673" s="49">
        <v>0.05</v>
      </c>
      <c r="Y4673" s="49">
        <v>5.19</v>
      </c>
      <c r="Z4673" s="49">
        <v>0.13</v>
      </c>
      <c r="AA4673" s="49">
        <v>1.27</v>
      </c>
      <c r="AB4673" s="49">
        <v>3.29</v>
      </c>
      <c r="AC4673" s="49">
        <v>0.06</v>
      </c>
      <c r="AD4673" s="49">
        <v>0.42</v>
      </c>
      <c r="AE4673" s="312"/>
      <c r="AF4673" s="465" t="s">
        <v>438</v>
      </c>
      <c r="AG4673" s="343">
        <v>30</v>
      </c>
      <c r="AH4673" s="343">
        <v>15</v>
      </c>
      <c r="AI4673" s="343"/>
      <c r="AJ4673" s="343"/>
      <c r="AK4673" s="343"/>
      <c r="AL4673" s="343"/>
      <c r="AM4673" s="343"/>
      <c r="AN4673" s="343"/>
      <c r="AO4673" s="343"/>
      <c r="AP4673" s="343"/>
      <c r="AQ4673" s="343"/>
      <c r="AR4673" s="343"/>
      <c r="AS4673" s="343"/>
      <c r="AT4673" s="343"/>
      <c r="AU4673" s="343"/>
      <c r="AV4673" s="343"/>
      <c r="AW4673" s="343"/>
      <c r="AX4673" s="343"/>
      <c r="AY4673" s="343"/>
      <c r="AZ4673" s="343"/>
      <c r="BA4673" s="343"/>
      <c r="BB4673" s="343"/>
      <c r="BC4673" s="343"/>
      <c r="BD4673" s="343"/>
      <c r="BE4673" s="475"/>
      <c r="BF4673" s="475"/>
      <c r="BG4673" s="475"/>
      <c r="BH4673" s="475"/>
      <c r="BI4673" s="475"/>
      <c r="BJ4673" s="475"/>
      <c r="BK4673" s="475"/>
      <c r="BL4673" s="475"/>
      <c r="BM4673" s="475"/>
      <c r="BN4673" s="475"/>
      <c r="BO4673" s="475"/>
      <c r="BP4673" s="306"/>
      <c r="BQ4673" s="496"/>
      <c r="BR4673" s="496"/>
      <c r="BS4673" s="496"/>
      <c r="BT4673" s="496"/>
      <c r="BU4673" s="496"/>
      <c r="BV4673" s="496"/>
    </row>
    <row r="4674" spans="1:74" s="52" customFormat="1" ht="12.75">
      <c r="A4674" s="45">
        <v>2670.0804681784898</v>
      </c>
      <c r="B4674" s="46" t="s">
        <v>364</v>
      </c>
      <c r="C4674" s="47" t="s">
        <v>403</v>
      </c>
      <c r="D4674" s="48">
        <v>411.24580805575096</v>
      </c>
      <c r="E4674" s="49">
        <v>39.907699999999998</v>
      </c>
      <c r="F4674" s="49">
        <v>8.8200000000000001E-2</v>
      </c>
      <c r="G4674" s="49">
        <v>15.051880000000001</v>
      </c>
      <c r="H4674" s="49">
        <v>0.26519999999999999</v>
      </c>
      <c r="I4674" s="49">
        <v>0.1711</v>
      </c>
      <c r="J4674" s="49">
        <v>44.965870000000002</v>
      </c>
      <c r="K4674" s="49">
        <v>0.21709999999999999</v>
      </c>
      <c r="L4674" s="49">
        <v>100.73145</v>
      </c>
      <c r="M4674" s="47"/>
      <c r="N4674" s="50">
        <v>0.99481079729690303</v>
      </c>
      <c r="O4674" s="50">
        <v>1.7383122539599645E-3</v>
      </c>
      <c r="P4674" s="50">
        <v>0.31378381058410759</v>
      </c>
      <c r="Q4674" s="50">
        <v>5.31742292480994E-3</v>
      </c>
      <c r="R4674" s="50">
        <v>3.6125971938170873E-3</v>
      </c>
      <c r="S4674" s="50">
        <v>1.6709957203042849</v>
      </c>
      <c r="T4674" s="50">
        <v>5.7983077529128032E-3</v>
      </c>
      <c r="U4674" s="50">
        <v>2.9977333131222044</v>
      </c>
      <c r="V4674" s="51">
        <v>84.19049543282739</v>
      </c>
      <c r="X4674" s="49">
        <v>0.05</v>
      </c>
      <c r="Y4674" s="49">
        <v>6.08</v>
      </c>
      <c r="Z4674" s="49">
        <v>0.13</v>
      </c>
      <c r="AA4674" s="49">
        <v>1.29</v>
      </c>
      <c r="AB4674" s="49">
        <v>3.52</v>
      </c>
      <c r="AC4674" s="49">
        <v>0.06</v>
      </c>
      <c r="AD4674" s="49">
        <v>0.41</v>
      </c>
      <c r="AE4674" s="312"/>
      <c r="AF4674" s="465" t="s">
        <v>438</v>
      </c>
      <c r="AG4674" s="343">
        <v>30</v>
      </c>
      <c r="AH4674" s="343">
        <v>15</v>
      </c>
      <c r="AI4674" s="343"/>
      <c r="AJ4674" s="343"/>
      <c r="AK4674" s="343"/>
      <c r="AL4674" s="343"/>
      <c r="AM4674" s="343"/>
      <c r="AN4674" s="343"/>
      <c r="AO4674" s="343"/>
      <c r="AP4674" s="343"/>
      <c r="AQ4674" s="343"/>
      <c r="AR4674" s="343"/>
      <c r="AS4674" s="343"/>
      <c r="AT4674" s="343"/>
      <c r="AU4674" s="343"/>
      <c r="AV4674" s="343"/>
      <c r="AW4674" s="343"/>
      <c r="AX4674" s="343"/>
      <c r="AY4674" s="343"/>
      <c r="AZ4674" s="343"/>
      <c r="BA4674" s="343"/>
      <c r="BB4674" s="343"/>
      <c r="BC4674" s="343"/>
      <c r="BD4674" s="343"/>
      <c r="BE4674" s="475"/>
      <c r="BF4674" s="475"/>
      <c r="BG4674" s="475"/>
      <c r="BH4674" s="475"/>
      <c r="BI4674" s="475"/>
      <c r="BJ4674" s="475"/>
      <c r="BK4674" s="475"/>
      <c r="BL4674" s="475"/>
      <c r="BM4674" s="475"/>
      <c r="BN4674" s="475"/>
      <c r="BO4674" s="475"/>
      <c r="BP4674" s="306"/>
      <c r="BQ4674" s="496"/>
      <c r="BR4674" s="496"/>
      <c r="BS4674" s="496"/>
      <c r="BT4674" s="496"/>
      <c r="BU4674" s="496"/>
      <c r="BV4674" s="496"/>
    </row>
    <row r="4675" spans="1:74" s="52" customFormat="1" ht="12.75">
      <c r="A4675" s="45">
        <v>2670.0804681784898</v>
      </c>
      <c r="B4675" s="46" t="s">
        <v>364</v>
      </c>
      <c r="C4675" s="47" t="s">
        <v>403</v>
      </c>
      <c r="D4675" s="48">
        <v>417.20580805575094</v>
      </c>
      <c r="E4675" s="49">
        <v>39.897770000000001</v>
      </c>
      <c r="F4675" s="49">
        <v>7.3700000000000002E-2</v>
      </c>
      <c r="G4675" s="49">
        <v>15.23978</v>
      </c>
      <c r="H4675" s="49">
        <v>0.25650000000000001</v>
      </c>
      <c r="I4675" s="49">
        <v>0.1956</v>
      </c>
      <c r="J4675" s="49">
        <v>45.119480000000003</v>
      </c>
      <c r="K4675" s="49">
        <v>0.22059999999999999</v>
      </c>
      <c r="L4675" s="49">
        <v>101.07193000000001</v>
      </c>
      <c r="M4675" s="47"/>
      <c r="N4675" s="50">
        <v>0.99250756479818802</v>
      </c>
      <c r="O4675" s="50">
        <v>1.4495329972700251E-3</v>
      </c>
      <c r="P4675" s="50">
        <v>0.31704426000305469</v>
      </c>
      <c r="Q4675" s="50">
        <v>5.1323523593888145E-3</v>
      </c>
      <c r="R4675" s="50">
        <v>4.1213527986527611E-3</v>
      </c>
      <c r="S4675" s="50">
        <v>1.6732384449174369</v>
      </c>
      <c r="T4675" s="50">
        <v>5.8796078187126569E-3</v>
      </c>
      <c r="U4675" s="50">
        <v>3.0010608651150137</v>
      </c>
      <c r="V4675" s="51">
        <v>84.070390642533368</v>
      </c>
      <c r="X4675" s="49">
        <v>0.05</v>
      </c>
      <c r="Y4675" s="49">
        <v>4.12</v>
      </c>
      <c r="Z4675" s="49">
        <v>0.13</v>
      </c>
      <c r="AA4675" s="49">
        <v>1.28</v>
      </c>
      <c r="AB4675" s="49">
        <v>3.21</v>
      </c>
      <c r="AC4675" s="49">
        <v>0.06</v>
      </c>
      <c r="AD4675" s="49">
        <v>0.4</v>
      </c>
      <c r="AE4675" s="312"/>
      <c r="AF4675" s="465" t="s">
        <v>438</v>
      </c>
      <c r="AG4675" s="343">
        <v>30</v>
      </c>
      <c r="AH4675" s="343">
        <v>15</v>
      </c>
      <c r="AI4675" s="343"/>
      <c r="AJ4675" s="343"/>
      <c r="AK4675" s="343"/>
      <c r="AL4675" s="343"/>
      <c r="AM4675" s="343"/>
      <c r="AN4675" s="343"/>
      <c r="AO4675" s="343"/>
      <c r="AP4675" s="343"/>
      <c r="AQ4675" s="343"/>
      <c r="AR4675" s="343"/>
      <c r="AS4675" s="343"/>
      <c r="AT4675" s="343"/>
      <c r="AU4675" s="343"/>
      <c r="AV4675" s="343"/>
      <c r="AW4675" s="343"/>
      <c r="AX4675" s="343"/>
      <c r="AY4675" s="343"/>
      <c r="AZ4675" s="343"/>
      <c r="BA4675" s="343"/>
      <c r="BB4675" s="343"/>
      <c r="BC4675" s="343"/>
      <c r="BD4675" s="343"/>
      <c r="BE4675" s="475"/>
      <c r="BF4675" s="475"/>
      <c r="BG4675" s="475"/>
      <c r="BH4675" s="475"/>
      <c r="BI4675" s="475"/>
      <c r="BJ4675" s="475"/>
      <c r="BK4675" s="475"/>
      <c r="BL4675" s="475"/>
      <c r="BM4675" s="475"/>
      <c r="BN4675" s="475"/>
      <c r="BO4675" s="475"/>
      <c r="BP4675" s="306"/>
      <c r="BQ4675" s="496"/>
      <c r="BR4675" s="496"/>
      <c r="BS4675" s="496"/>
      <c r="BT4675" s="496"/>
      <c r="BU4675" s="496"/>
      <c r="BV4675" s="496"/>
    </row>
    <row r="4676" spans="1:74" s="52" customFormat="1" ht="12.75">
      <c r="A4676" s="45">
        <v>2670.0804681784898</v>
      </c>
      <c r="B4676" s="46" t="s">
        <v>364</v>
      </c>
      <c r="C4676" s="47" t="s">
        <v>403</v>
      </c>
      <c r="D4676" s="48">
        <v>423.16580805575092</v>
      </c>
      <c r="E4676" s="49">
        <v>39.758679999999998</v>
      </c>
      <c r="F4676" s="49">
        <v>6.4199999999999993E-2</v>
      </c>
      <c r="G4676" s="49">
        <v>15.32879</v>
      </c>
      <c r="H4676" s="49">
        <v>0.27429999999999999</v>
      </c>
      <c r="I4676" s="49">
        <v>0.19739999999999999</v>
      </c>
      <c r="J4676" s="49">
        <v>45.006839999999997</v>
      </c>
      <c r="K4676" s="49">
        <v>0.22420000000000001</v>
      </c>
      <c r="L4676" s="49">
        <v>100.91840999999999</v>
      </c>
      <c r="M4676" s="47"/>
      <c r="N4676" s="50">
        <v>0.9913849858239967</v>
      </c>
      <c r="O4676" s="50">
        <v>1.2656709822853071E-3</v>
      </c>
      <c r="P4676" s="50">
        <v>0.31964966136706507</v>
      </c>
      <c r="Q4676" s="50">
        <v>5.5014868613357023E-3</v>
      </c>
      <c r="R4676" s="50">
        <v>4.1691091720320369E-3</v>
      </c>
      <c r="S4676" s="50">
        <v>1.6730058023810139</v>
      </c>
      <c r="T4676" s="50">
        <v>5.9896802084610208E-3</v>
      </c>
      <c r="U4676" s="50">
        <v>3.0025122920818048</v>
      </c>
      <c r="V4676" s="51">
        <v>83.958608641464735</v>
      </c>
      <c r="X4676" s="49">
        <v>0.05</v>
      </c>
      <c r="Y4676" s="49">
        <v>4.93</v>
      </c>
      <c r="Z4676" s="49">
        <v>0.13</v>
      </c>
      <c r="AA4676" s="49">
        <v>1.23</v>
      </c>
      <c r="AB4676" s="49">
        <v>2.58</v>
      </c>
      <c r="AC4676" s="49">
        <v>0.06</v>
      </c>
      <c r="AD4676" s="49">
        <v>0.42</v>
      </c>
      <c r="AE4676" s="312"/>
      <c r="AF4676" s="465" t="s">
        <v>438</v>
      </c>
      <c r="AG4676" s="343">
        <v>30</v>
      </c>
      <c r="AH4676" s="343">
        <v>15</v>
      </c>
      <c r="AI4676" s="343"/>
      <c r="AJ4676" s="343"/>
      <c r="AK4676" s="343"/>
      <c r="AL4676" s="343"/>
      <c r="AM4676" s="343"/>
      <c r="AN4676" s="343"/>
      <c r="AO4676" s="343"/>
      <c r="AP4676" s="343"/>
      <c r="AQ4676" s="343"/>
      <c r="AR4676" s="343"/>
      <c r="AS4676" s="343"/>
      <c r="AT4676" s="343"/>
      <c r="AU4676" s="343"/>
      <c r="AV4676" s="343"/>
      <c r="AW4676" s="343"/>
      <c r="AX4676" s="343"/>
      <c r="AY4676" s="343"/>
      <c r="AZ4676" s="343"/>
      <c r="BA4676" s="343"/>
      <c r="BB4676" s="343"/>
      <c r="BC4676" s="343"/>
      <c r="BD4676" s="343"/>
      <c r="BE4676" s="475"/>
      <c r="BF4676" s="475"/>
      <c r="BG4676" s="475"/>
      <c r="BH4676" s="475"/>
      <c r="BI4676" s="475"/>
      <c r="BJ4676" s="475"/>
      <c r="BK4676" s="475"/>
      <c r="BL4676" s="475"/>
      <c r="BM4676" s="475"/>
      <c r="BN4676" s="475"/>
      <c r="BO4676" s="475"/>
      <c r="BP4676" s="306"/>
      <c r="BQ4676" s="496"/>
      <c r="BR4676" s="496"/>
      <c r="BS4676" s="496"/>
      <c r="BT4676" s="496"/>
      <c r="BU4676" s="496"/>
      <c r="BV4676" s="496"/>
    </row>
    <row r="4677" spans="1:74" s="52" customFormat="1" ht="12.75">
      <c r="A4677" s="45">
        <v>2670.0804681784898</v>
      </c>
      <c r="B4677" s="46" t="s">
        <v>364</v>
      </c>
      <c r="C4677" s="47" t="s">
        <v>403</v>
      </c>
      <c r="D4677" s="48">
        <v>429.12580805575089</v>
      </c>
      <c r="E4677" s="49">
        <v>39.877899999999997</v>
      </c>
      <c r="F4677" s="49">
        <v>6.9699999999999998E-2</v>
      </c>
      <c r="G4677" s="49">
        <v>15.07166</v>
      </c>
      <c r="H4677" s="49">
        <v>0.26879999999999998</v>
      </c>
      <c r="I4677" s="49">
        <v>0.2072</v>
      </c>
      <c r="J4677" s="49">
        <v>44.914670000000001</v>
      </c>
      <c r="K4677" s="49">
        <v>0.2175</v>
      </c>
      <c r="L4677" s="49">
        <v>100.69042999900002</v>
      </c>
      <c r="M4677" s="47"/>
      <c r="N4677" s="50">
        <v>0.99497887010458197</v>
      </c>
      <c r="O4677" s="50">
        <v>1.3749590729082929E-3</v>
      </c>
      <c r="P4677" s="50">
        <v>0.31448407645804638</v>
      </c>
      <c r="Q4677" s="50">
        <v>5.3945439380405046E-3</v>
      </c>
      <c r="R4677" s="50">
        <v>4.3788197503111682E-3</v>
      </c>
      <c r="S4677" s="50">
        <v>1.6706225402947601</v>
      </c>
      <c r="T4677" s="50">
        <v>5.8143140633170739E-3</v>
      </c>
      <c r="U4677" s="50">
        <v>2.9987246558332576</v>
      </c>
      <c r="V4677" s="51">
        <v>84.157824380613249</v>
      </c>
      <c r="X4677" s="49">
        <v>0.05</v>
      </c>
      <c r="Y4677" s="49">
        <v>4.58</v>
      </c>
      <c r="Z4677" s="49">
        <v>0.13</v>
      </c>
      <c r="AA4677" s="49">
        <v>1.23</v>
      </c>
      <c r="AB4677" s="49">
        <v>2.72</v>
      </c>
      <c r="AC4677" s="49">
        <v>0.06</v>
      </c>
      <c r="AD4677" s="49">
        <v>0.42</v>
      </c>
      <c r="AE4677" s="312"/>
      <c r="AF4677" s="465" t="s">
        <v>438</v>
      </c>
      <c r="AG4677" s="343">
        <v>30</v>
      </c>
      <c r="AH4677" s="343">
        <v>15</v>
      </c>
      <c r="AI4677" s="343"/>
      <c r="AJ4677" s="343"/>
      <c r="AK4677" s="343"/>
      <c r="AL4677" s="343"/>
      <c r="AM4677" s="343"/>
      <c r="AN4677" s="343"/>
      <c r="AO4677" s="343"/>
      <c r="AP4677" s="343"/>
      <c r="AQ4677" s="343"/>
      <c r="AR4677" s="343"/>
      <c r="AS4677" s="343"/>
      <c r="AT4677" s="343"/>
      <c r="AU4677" s="343"/>
      <c r="AV4677" s="343"/>
      <c r="AW4677" s="343"/>
      <c r="AX4677" s="343"/>
      <c r="AY4677" s="343"/>
      <c r="AZ4677" s="343"/>
      <c r="BA4677" s="343"/>
      <c r="BB4677" s="343"/>
      <c r="BC4677" s="343"/>
      <c r="BD4677" s="343"/>
      <c r="BE4677" s="475"/>
      <c r="BF4677" s="475"/>
      <c r="BG4677" s="475"/>
      <c r="BH4677" s="475"/>
      <c r="BI4677" s="475"/>
      <c r="BJ4677" s="475"/>
      <c r="BK4677" s="475"/>
      <c r="BL4677" s="475"/>
      <c r="BM4677" s="475"/>
      <c r="BN4677" s="475"/>
      <c r="BO4677" s="475"/>
      <c r="BP4677" s="306"/>
      <c r="BQ4677" s="496"/>
      <c r="BR4677" s="496"/>
      <c r="BS4677" s="496"/>
      <c r="BT4677" s="496"/>
      <c r="BU4677" s="496"/>
      <c r="BV4677" s="496"/>
    </row>
    <row r="4678" spans="1:74" s="52" customFormat="1" ht="12.75">
      <c r="A4678" s="45">
        <v>2670.0804681784898</v>
      </c>
      <c r="B4678" s="46" t="s">
        <v>364</v>
      </c>
      <c r="C4678" s="47" t="s">
        <v>403</v>
      </c>
      <c r="D4678" s="48">
        <v>435.08580805575087</v>
      </c>
      <c r="E4678" s="49">
        <v>39.877899999999997</v>
      </c>
      <c r="F4678" s="49">
        <v>8.1199999999999994E-2</v>
      </c>
      <c r="G4678" s="49">
        <v>15.21011</v>
      </c>
      <c r="H4678" s="49">
        <v>0.26200000000000001</v>
      </c>
      <c r="I4678" s="49">
        <v>0.22889999999999999</v>
      </c>
      <c r="J4678" s="49">
        <v>45.047800000000002</v>
      </c>
      <c r="K4678" s="49">
        <v>0.2205</v>
      </c>
      <c r="L4678" s="49">
        <v>100.99081</v>
      </c>
      <c r="M4678" s="47"/>
      <c r="N4678" s="50">
        <v>0.99281460544104461</v>
      </c>
      <c r="O4678" s="50">
        <v>1.5983332047306985E-3</v>
      </c>
      <c r="P4678" s="50">
        <v>0.31668261790471369</v>
      </c>
      <c r="Q4678" s="50">
        <v>5.2466375268907734E-3</v>
      </c>
      <c r="R4678" s="50">
        <v>4.8268900849580271E-3</v>
      </c>
      <c r="S4678" s="50">
        <v>1.6719296871900551</v>
      </c>
      <c r="T4678" s="50">
        <v>5.8816898364965134E-3</v>
      </c>
      <c r="U4678" s="50">
        <v>3.0004193877635452</v>
      </c>
      <c r="V4678" s="51">
        <v>84.075195698358002</v>
      </c>
      <c r="X4678" s="49">
        <v>0.05</v>
      </c>
      <c r="Y4678" s="49">
        <v>4.03</v>
      </c>
      <c r="Z4678" s="49">
        <v>0.13</v>
      </c>
      <c r="AA4678" s="49">
        <v>1.23</v>
      </c>
      <c r="AB4678" s="49">
        <v>3.93</v>
      </c>
      <c r="AC4678" s="49">
        <v>0.06</v>
      </c>
      <c r="AD4678" s="49">
        <v>0.43</v>
      </c>
      <c r="AE4678" s="312"/>
      <c r="AF4678" s="465" t="s">
        <v>438</v>
      </c>
      <c r="AG4678" s="343">
        <v>30</v>
      </c>
      <c r="AH4678" s="343">
        <v>15</v>
      </c>
      <c r="AI4678" s="343"/>
      <c r="AJ4678" s="343"/>
      <c r="AK4678" s="343"/>
      <c r="AL4678" s="343"/>
      <c r="AM4678" s="343"/>
      <c r="AN4678" s="343"/>
      <c r="AO4678" s="343"/>
      <c r="AP4678" s="343"/>
      <c r="AQ4678" s="343"/>
      <c r="AR4678" s="343"/>
      <c r="AS4678" s="343"/>
      <c r="AT4678" s="343"/>
      <c r="AU4678" s="343"/>
      <c r="AV4678" s="343"/>
      <c r="AW4678" s="343"/>
      <c r="AX4678" s="343"/>
      <c r="AY4678" s="343"/>
      <c r="AZ4678" s="343"/>
      <c r="BA4678" s="343"/>
      <c r="BB4678" s="343"/>
      <c r="BC4678" s="343"/>
      <c r="BD4678" s="343"/>
      <c r="BE4678" s="475"/>
      <c r="BF4678" s="475"/>
      <c r="BG4678" s="475"/>
      <c r="BH4678" s="475"/>
      <c r="BI4678" s="475"/>
      <c r="BJ4678" s="475"/>
      <c r="BK4678" s="475"/>
      <c r="BL4678" s="475"/>
      <c r="BM4678" s="475"/>
      <c r="BN4678" s="475"/>
      <c r="BO4678" s="475"/>
      <c r="BP4678" s="306"/>
      <c r="BQ4678" s="496"/>
      <c r="BR4678" s="496"/>
      <c r="BS4678" s="496"/>
      <c r="BT4678" s="496"/>
      <c r="BU4678" s="496"/>
      <c r="BV4678" s="496"/>
    </row>
    <row r="4679" spans="1:74" s="52" customFormat="1" ht="12.75">
      <c r="A4679" s="45">
        <v>2670.0804681784898</v>
      </c>
      <c r="B4679" s="46" t="s">
        <v>364</v>
      </c>
      <c r="C4679" s="47" t="s">
        <v>403</v>
      </c>
      <c r="D4679" s="48">
        <v>441.04580805575085</v>
      </c>
      <c r="E4679" s="49">
        <v>39.917639999999999</v>
      </c>
      <c r="F4679" s="49">
        <v>8.7800000000000003E-2</v>
      </c>
      <c r="G4679" s="49">
        <v>15.279339999999999</v>
      </c>
      <c r="H4679" s="49">
        <v>0.2626</v>
      </c>
      <c r="I4679" s="49">
        <v>0.21510000000000001</v>
      </c>
      <c r="J4679" s="49">
        <v>44.986350000000002</v>
      </c>
      <c r="K4679" s="49">
        <v>0.22470000000000001</v>
      </c>
      <c r="L4679" s="49">
        <v>101.03762999999999</v>
      </c>
      <c r="M4679" s="47"/>
      <c r="N4679" s="50">
        <v>0.99333429755852909</v>
      </c>
      <c r="O4679" s="50">
        <v>1.727430187395049E-3</v>
      </c>
      <c r="P4679" s="50">
        <v>0.31797367247822966</v>
      </c>
      <c r="Q4679" s="50">
        <v>5.2561673953726053E-3</v>
      </c>
      <c r="R4679" s="50">
        <v>4.5337411768538631E-3</v>
      </c>
      <c r="S4679" s="50">
        <v>1.6688598913739989</v>
      </c>
      <c r="T4679" s="50">
        <v>5.9908892851919656E-3</v>
      </c>
      <c r="U4679" s="50">
        <v>2.9993493326699099</v>
      </c>
      <c r="V4679" s="51">
        <v>83.995958279378101</v>
      </c>
      <c r="X4679" s="49">
        <v>0.05</v>
      </c>
      <c r="Y4679" s="49">
        <v>4.6900000000000004</v>
      </c>
      <c r="Z4679" s="49">
        <v>0.13</v>
      </c>
      <c r="AA4679" s="49">
        <v>1.27</v>
      </c>
      <c r="AB4679" s="49">
        <v>3.42</v>
      </c>
      <c r="AC4679" s="49">
        <v>0.06</v>
      </c>
      <c r="AD4679" s="49">
        <v>0.43</v>
      </c>
      <c r="AE4679" s="312"/>
      <c r="AF4679" s="465" t="s">
        <v>438</v>
      </c>
      <c r="AG4679" s="343">
        <v>30</v>
      </c>
      <c r="AH4679" s="343">
        <v>15</v>
      </c>
      <c r="AI4679" s="343"/>
      <c r="AJ4679" s="343"/>
      <c r="AK4679" s="343"/>
      <c r="AL4679" s="343"/>
      <c r="AM4679" s="343"/>
      <c r="AN4679" s="343"/>
      <c r="AO4679" s="343"/>
      <c r="AP4679" s="343"/>
      <c r="AQ4679" s="343"/>
      <c r="AR4679" s="343"/>
      <c r="AS4679" s="343"/>
      <c r="AT4679" s="343"/>
      <c r="AU4679" s="343"/>
      <c r="AV4679" s="343"/>
      <c r="AW4679" s="343"/>
      <c r="AX4679" s="343"/>
      <c r="AY4679" s="343"/>
      <c r="AZ4679" s="343"/>
      <c r="BA4679" s="343"/>
      <c r="BB4679" s="343"/>
      <c r="BC4679" s="343"/>
      <c r="BD4679" s="343"/>
      <c r="BE4679" s="475"/>
      <c r="BF4679" s="475"/>
      <c r="BG4679" s="475"/>
      <c r="BH4679" s="475"/>
      <c r="BI4679" s="475"/>
      <c r="BJ4679" s="475"/>
      <c r="BK4679" s="475"/>
      <c r="BL4679" s="475"/>
      <c r="BM4679" s="475"/>
      <c r="BN4679" s="475"/>
      <c r="BO4679" s="475"/>
      <c r="BP4679" s="306"/>
      <c r="BQ4679" s="496"/>
      <c r="BR4679" s="496"/>
      <c r="BS4679" s="496"/>
      <c r="BT4679" s="496"/>
      <c r="BU4679" s="496"/>
      <c r="BV4679" s="496"/>
    </row>
    <row r="4680" spans="1:74" s="52" customFormat="1" ht="12.75">
      <c r="A4680" s="45">
        <v>2670.0804681784898</v>
      </c>
      <c r="B4680" s="46" t="s">
        <v>364</v>
      </c>
      <c r="C4680" s="47" t="s">
        <v>403</v>
      </c>
      <c r="D4680" s="48">
        <v>447.00580805575083</v>
      </c>
      <c r="E4680" s="49">
        <v>39.977249999999998</v>
      </c>
      <c r="F4680" s="49">
        <v>8.0799999999999997E-2</v>
      </c>
      <c r="G4680" s="49">
        <v>15.17056</v>
      </c>
      <c r="H4680" s="49">
        <v>0.2727</v>
      </c>
      <c r="I4680" s="49">
        <v>0.2341</v>
      </c>
      <c r="J4680" s="49">
        <v>45.18092</v>
      </c>
      <c r="K4680" s="49">
        <v>0.22489999999999999</v>
      </c>
      <c r="L4680" s="49">
        <v>101.19193000000001</v>
      </c>
      <c r="M4680" s="47"/>
      <c r="N4680" s="50">
        <v>0.99324154880549198</v>
      </c>
      <c r="O4680" s="50">
        <v>1.5871893409123504E-3</v>
      </c>
      <c r="P4680" s="50">
        <v>0.31520969652793857</v>
      </c>
      <c r="Q4680" s="50">
        <v>5.4496798876603105E-3</v>
      </c>
      <c r="R4680" s="50">
        <v>4.9263936902370353E-3</v>
      </c>
      <c r="S4680" s="50">
        <v>1.673422399744908</v>
      </c>
      <c r="T4680" s="50">
        <v>5.9867216362475464E-3</v>
      </c>
      <c r="U4680" s="50">
        <v>3.0009453869714902</v>
      </c>
      <c r="V4680" s="51">
        <v>84.149421246960969</v>
      </c>
      <c r="X4680" s="49">
        <v>0.05</v>
      </c>
      <c r="Y4680" s="49">
        <v>5.41</v>
      </c>
      <c r="Z4680" s="49">
        <v>0.13</v>
      </c>
      <c r="AA4680" s="49">
        <v>1.19</v>
      </c>
      <c r="AB4680" s="49">
        <v>3.48</v>
      </c>
      <c r="AC4680" s="49">
        <v>0.06</v>
      </c>
      <c r="AD4680" s="49">
        <v>0.42</v>
      </c>
      <c r="AE4680" s="312"/>
      <c r="AF4680" s="465" t="s">
        <v>438</v>
      </c>
      <c r="AG4680" s="343">
        <v>30</v>
      </c>
      <c r="AH4680" s="343">
        <v>15</v>
      </c>
      <c r="AI4680" s="343"/>
      <c r="AJ4680" s="343"/>
      <c r="AK4680" s="343"/>
      <c r="AL4680" s="343"/>
      <c r="AM4680" s="343"/>
      <c r="AN4680" s="343"/>
      <c r="AO4680" s="343"/>
      <c r="AP4680" s="343"/>
      <c r="AQ4680" s="343"/>
      <c r="AR4680" s="343"/>
      <c r="AS4680" s="343"/>
      <c r="AT4680" s="343"/>
      <c r="AU4680" s="343"/>
      <c r="AV4680" s="343"/>
      <c r="AW4680" s="343"/>
      <c r="AX4680" s="343"/>
      <c r="AY4680" s="343"/>
      <c r="AZ4680" s="343"/>
      <c r="BA4680" s="343"/>
      <c r="BB4680" s="343"/>
      <c r="BC4680" s="343"/>
      <c r="BD4680" s="343"/>
      <c r="BE4680" s="475"/>
      <c r="BF4680" s="475"/>
      <c r="BG4680" s="475"/>
      <c r="BH4680" s="475"/>
      <c r="BI4680" s="475"/>
      <c r="BJ4680" s="475"/>
      <c r="BK4680" s="475"/>
      <c r="BL4680" s="475"/>
      <c r="BM4680" s="475"/>
      <c r="BN4680" s="475"/>
      <c r="BO4680" s="475"/>
      <c r="BP4680" s="306"/>
      <c r="BQ4680" s="496"/>
      <c r="BR4680" s="496"/>
      <c r="BS4680" s="496"/>
      <c r="BT4680" s="496"/>
      <c r="BU4680" s="496"/>
      <c r="BV4680" s="496"/>
    </row>
    <row r="4681" spans="1:74" s="52" customFormat="1" ht="12.75">
      <c r="A4681" s="45">
        <v>2670.0804681784898</v>
      </c>
      <c r="B4681" s="46" t="s">
        <v>364</v>
      </c>
      <c r="C4681" s="47" t="s">
        <v>403</v>
      </c>
      <c r="D4681" s="48">
        <v>452.96580805575081</v>
      </c>
      <c r="E4681" s="49">
        <v>39.967309999999998</v>
      </c>
      <c r="F4681" s="49">
        <v>7.3400000000000007E-2</v>
      </c>
      <c r="G4681" s="49">
        <v>15.44746</v>
      </c>
      <c r="H4681" s="49">
        <v>0.25309999999999999</v>
      </c>
      <c r="I4681" s="49">
        <v>0.22120000000000001</v>
      </c>
      <c r="J4681" s="49">
        <v>45.088760000000001</v>
      </c>
      <c r="K4681" s="49">
        <v>0.2238</v>
      </c>
      <c r="L4681" s="49">
        <v>101.35592999999999</v>
      </c>
      <c r="M4681" s="47"/>
      <c r="N4681" s="50">
        <v>0.99204818399762729</v>
      </c>
      <c r="O4681" s="50">
        <v>1.4404537627171815E-3</v>
      </c>
      <c r="P4681" s="50">
        <v>0.32065714444598453</v>
      </c>
      <c r="Q4681" s="50">
        <v>5.0531697185408359E-3</v>
      </c>
      <c r="R4681" s="50">
        <v>4.6504899401241945E-3</v>
      </c>
      <c r="S4681" s="50">
        <v>1.6684173011923389</v>
      </c>
      <c r="T4681" s="50">
        <v>5.9517622850262944E-3</v>
      </c>
      <c r="U4681" s="50">
        <v>2.9998918728689188</v>
      </c>
      <c r="V4681" s="51">
        <v>83.879077771617489</v>
      </c>
      <c r="X4681" s="49">
        <v>0.05</v>
      </c>
      <c r="Y4681" s="49">
        <v>4.84</v>
      </c>
      <c r="Z4681" s="49">
        <v>0.13</v>
      </c>
      <c r="AA4681" s="49">
        <v>1.22</v>
      </c>
      <c r="AB4681" s="49">
        <v>3.29</v>
      </c>
      <c r="AC4681" s="49">
        <v>0.06</v>
      </c>
      <c r="AD4681" s="49">
        <v>0.43</v>
      </c>
      <c r="AE4681" s="312"/>
      <c r="AF4681" s="465" t="s">
        <v>438</v>
      </c>
      <c r="AG4681" s="343">
        <v>30</v>
      </c>
      <c r="AH4681" s="343">
        <v>15</v>
      </c>
      <c r="AI4681" s="343"/>
      <c r="AJ4681" s="343"/>
      <c r="AK4681" s="343"/>
      <c r="AL4681" s="343"/>
      <c r="AM4681" s="343"/>
      <c r="AN4681" s="343"/>
      <c r="AO4681" s="343"/>
      <c r="AP4681" s="343"/>
      <c r="AQ4681" s="343"/>
      <c r="AR4681" s="343"/>
      <c r="AS4681" s="343"/>
      <c r="AT4681" s="343"/>
      <c r="AU4681" s="343"/>
      <c r="AV4681" s="343"/>
      <c r="AW4681" s="343"/>
      <c r="AX4681" s="343"/>
      <c r="AY4681" s="343"/>
      <c r="AZ4681" s="343"/>
      <c r="BA4681" s="343"/>
      <c r="BB4681" s="343"/>
      <c r="BC4681" s="343"/>
      <c r="BD4681" s="343"/>
      <c r="BE4681" s="475"/>
      <c r="BF4681" s="475"/>
      <c r="BG4681" s="475"/>
      <c r="BH4681" s="475"/>
      <c r="BI4681" s="475"/>
      <c r="BJ4681" s="475"/>
      <c r="BK4681" s="475"/>
      <c r="BL4681" s="475"/>
      <c r="BM4681" s="475"/>
      <c r="BN4681" s="475"/>
      <c r="BO4681" s="475"/>
      <c r="BP4681" s="306"/>
      <c r="BQ4681" s="496"/>
      <c r="BR4681" s="496"/>
      <c r="BS4681" s="496"/>
      <c r="BT4681" s="496"/>
      <c r="BU4681" s="496"/>
      <c r="BV4681" s="496"/>
    </row>
    <row r="4682" spans="1:74" s="52" customFormat="1" ht="12.75">
      <c r="A4682" s="45">
        <v>2670.0804681784898</v>
      </c>
      <c r="B4682" s="46" t="s">
        <v>364</v>
      </c>
      <c r="C4682" s="47" t="s">
        <v>403</v>
      </c>
      <c r="D4682" s="48">
        <v>458.92580805575079</v>
      </c>
      <c r="E4682" s="49">
        <v>39.86797</v>
      </c>
      <c r="F4682" s="49">
        <v>9.5000000000000001E-2</v>
      </c>
      <c r="G4682" s="49">
        <v>15.33868</v>
      </c>
      <c r="H4682" s="49">
        <v>0.26090000000000002</v>
      </c>
      <c r="I4682" s="49">
        <v>0.24879999999999999</v>
      </c>
      <c r="J4682" s="49">
        <v>44.976109999999998</v>
      </c>
      <c r="K4682" s="49">
        <v>0.2233</v>
      </c>
      <c r="L4682" s="49">
        <v>101.08626</v>
      </c>
      <c r="M4682" s="47"/>
      <c r="N4682" s="50">
        <v>0.99215476192887608</v>
      </c>
      <c r="O4682" s="50">
        <v>1.8691937435879504E-3</v>
      </c>
      <c r="P4682" s="50">
        <v>0.31922675227345149</v>
      </c>
      <c r="Q4682" s="50">
        <v>5.2224377239957513E-3</v>
      </c>
      <c r="R4682" s="50">
        <v>5.2443469263825579E-3</v>
      </c>
      <c r="S4682" s="50">
        <v>1.6685750078041393</v>
      </c>
      <c r="T4682" s="50">
        <v>5.9539018207762874E-3</v>
      </c>
      <c r="U4682" s="50">
        <v>2.9999007882375368</v>
      </c>
      <c r="V4682" s="51">
        <v>83.940714879888674</v>
      </c>
      <c r="X4682" s="49">
        <v>0.05</v>
      </c>
      <c r="Y4682" s="49">
        <v>4.41</v>
      </c>
      <c r="Z4682" s="49">
        <v>0.13</v>
      </c>
      <c r="AA4682" s="49">
        <v>1.26</v>
      </c>
      <c r="AB4682" s="49">
        <v>2.99</v>
      </c>
      <c r="AC4682" s="49">
        <v>0.06</v>
      </c>
      <c r="AD4682" s="49">
        <v>0.43</v>
      </c>
      <c r="AE4682" s="312"/>
      <c r="AF4682" s="465" t="s">
        <v>438</v>
      </c>
      <c r="AG4682" s="343">
        <v>30</v>
      </c>
      <c r="AH4682" s="343">
        <v>15</v>
      </c>
      <c r="AI4682" s="343"/>
      <c r="AJ4682" s="343"/>
      <c r="AK4682" s="343"/>
      <c r="AL4682" s="343"/>
      <c r="AM4682" s="343"/>
      <c r="AN4682" s="343"/>
      <c r="AO4682" s="343"/>
      <c r="AP4682" s="343"/>
      <c r="AQ4682" s="343"/>
      <c r="AR4682" s="343"/>
      <c r="AS4682" s="343"/>
      <c r="AT4682" s="343"/>
      <c r="AU4682" s="343"/>
      <c r="AV4682" s="343"/>
      <c r="AW4682" s="343"/>
      <c r="AX4682" s="343"/>
      <c r="AY4682" s="343"/>
      <c r="AZ4682" s="343"/>
      <c r="BA4682" s="343"/>
      <c r="BB4682" s="343"/>
      <c r="BC4682" s="343"/>
      <c r="BD4682" s="343"/>
      <c r="BE4682" s="475"/>
      <c r="BF4682" s="475"/>
      <c r="BG4682" s="475"/>
      <c r="BH4682" s="475"/>
      <c r="BI4682" s="475"/>
      <c r="BJ4682" s="475"/>
      <c r="BK4682" s="475"/>
      <c r="BL4682" s="475"/>
      <c r="BM4682" s="475"/>
      <c r="BN4682" s="475"/>
      <c r="BO4682" s="475"/>
      <c r="BP4682" s="306"/>
      <c r="BQ4682" s="496"/>
      <c r="BR4682" s="496"/>
      <c r="BS4682" s="496"/>
      <c r="BT4682" s="496"/>
      <c r="BU4682" s="496"/>
      <c r="BV4682" s="496"/>
    </row>
    <row r="4683" spans="1:74" s="52" customFormat="1" ht="12.75">
      <c r="A4683" s="45">
        <v>2670.0804681784898</v>
      </c>
      <c r="B4683" s="46" t="s">
        <v>364</v>
      </c>
      <c r="C4683" s="47" t="s">
        <v>403</v>
      </c>
      <c r="D4683" s="48">
        <v>464.88580805575077</v>
      </c>
      <c r="E4683" s="49">
        <v>39.828220000000002</v>
      </c>
      <c r="F4683" s="49">
        <v>5.6099999999999997E-2</v>
      </c>
      <c r="G4683" s="49">
        <v>15.21011</v>
      </c>
      <c r="H4683" s="49">
        <v>0.25180000000000002</v>
      </c>
      <c r="I4683" s="49">
        <v>0.1963</v>
      </c>
      <c r="J4683" s="49">
        <v>44.904429999999998</v>
      </c>
      <c r="K4683" s="49">
        <v>0.2273</v>
      </c>
      <c r="L4683" s="49">
        <v>100.75706</v>
      </c>
      <c r="M4683" s="47"/>
      <c r="N4683" s="50">
        <v>0.99380490133629895</v>
      </c>
      <c r="O4683" s="50">
        <v>1.1067474072568165E-3</v>
      </c>
      <c r="P4683" s="50">
        <v>0.31739390734072603</v>
      </c>
      <c r="Q4683" s="50">
        <v>5.0537046257051804E-3</v>
      </c>
      <c r="R4683" s="50">
        <v>4.1487405458632146E-3</v>
      </c>
      <c r="S4683" s="50">
        <v>1.6703518809732263</v>
      </c>
      <c r="T4683" s="50">
        <v>6.0766933379861054E-3</v>
      </c>
      <c r="U4683" s="50">
        <v>2.9999483412766876</v>
      </c>
      <c r="V4683" s="51">
        <v>84.032469885902955</v>
      </c>
      <c r="X4683" s="49">
        <v>0.05</v>
      </c>
      <c r="Y4683" s="49">
        <v>4.07</v>
      </c>
      <c r="Z4683" s="49">
        <v>0.13</v>
      </c>
      <c r="AA4683" s="49">
        <v>1.22</v>
      </c>
      <c r="AB4683" s="49">
        <v>3.12</v>
      </c>
      <c r="AC4683" s="49">
        <v>0.06</v>
      </c>
      <c r="AD4683" s="49">
        <v>0.42</v>
      </c>
      <c r="AE4683" s="312"/>
      <c r="AF4683" s="465" t="s">
        <v>438</v>
      </c>
      <c r="AG4683" s="343">
        <v>30</v>
      </c>
      <c r="AH4683" s="343">
        <v>15</v>
      </c>
      <c r="AI4683" s="343"/>
      <c r="AJ4683" s="343"/>
      <c r="AK4683" s="343"/>
      <c r="AL4683" s="343"/>
      <c r="AM4683" s="343"/>
      <c r="AN4683" s="343"/>
      <c r="AO4683" s="343"/>
      <c r="AP4683" s="343"/>
      <c r="AQ4683" s="343"/>
      <c r="AR4683" s="343"/>
      <c r="AS4683" s="343"/>
      <c r="AT4683" s="343"/>
      <c r="AU4683" s="343"/>
      <c r="AV4683" s="343"/>
      <c r="AW4683" s="343"/>
      <c r="AX4683" s="343"/>
      <c r="AY4683" s="343"/>
      <c r="AZ4683" s="343"/>
      <c r="BA4683" s="343"/>
      <c r="BB4683" s="343"/>
      <c r="BC4683" s="343"/>
      <c r="BD4683" s="343"/>
      <c r="BE4683" s="475"/>
      <c r="BF4683" s="475"/>
      <c r="BG4683" s="475"/>
      <c r="BH4683" s="475"/>
      <c r="BI4683" s="475"/>
      <c r="BJ4683" s="475"/>
      <c r="BK4683" s="475"/>
      <c r="BL4683" s="475"/>
      <c r="BM4683" s="475"/>
      <c r="BN4683" s="475"/>
      <c r="BO4683" s="475"/>
      <c r="BP4683" s="306"/>
      <c r="BQ4683" s="496"/>
      <c r="BR4683" s="496"/>
      <c r="BS4683" s="496"/>
      <c r="BT4683" s="496"/>
      <c r="BU4683" s="496"/>
      <c r="BV4683" s="496"/>
    </row>
    <row r="4684" spans="1:74" s="52" customFormat="1" ht="12.75">
      <c r="A4684" s="45">
        <v>2670.0804681784898</v>
      </c>
      <c r="B4684" s="46" t="s">
        <v>364</v>
      </c>
      <c r="C4684" s="47" t="s">
        <v>403</v>
      </c>
      <c r="D4684" s="48">
        <v>470.84580805575075</v>
      </c>
      <c r="E4684" s="49">
        <v>39.79842</v>
      </c>
      <c r="F4684" s="49">
        <v>7.6600000000000001E-2</v>
      </c>
      <c r="G4684" s="49">
        <v>15.25956</v>
      </c>
      <c r="H4684" s="49">
        <v>0.25629999999999997</v>
      </c>
      <c r="I4684" s="49">
        <v>0.17799999999999999</v>
      </c>
      <c r="J4684" s="49">
        <v>44.68938</v>
      </c>
      <c r="K4684" s="49">
        <v>0.22170000000000001</v>
      </c>
      <c r="L4684" s="49">
        <v>100.56025999999999</v>
      </c>
      <c r="M4684" s="47"/>
      <c r="N4684" s="50">
        <v>0.99475858264622175</v>
      </c>
      <c r="O4684" s="50">
        <v>1.5137565964700105E-3</v>
      </c>
      <c r="P4684" s="50">
        <v>0.3189700226034477</v>
      </c>
      <c r="Q4684" s="50">
        <v>5.1528127712063563E-3</v>
      </c>
      <c r="R4684" s="50">
        <v>3.7684052963784511E-3</v>
      </c>
      <c r="S4684" s="50">
        <v>1.6651936229294151</v>
      </c>
      <c r="T4684" s="50">
        <v>5.937111492087776E-3</v>
      </c>
      <c r="U4684" s="50">
        <v>2.9971192896719661</v>
      </c>
      <c r="V4684" s="51">
        <v>83.924207898800304</v>
      </c>
      <c r="X4684" s="49">
        <v>0.05</v>
      </c>
      <c r="Y4684" s="49">
        <v>4.43</v>
      </c>
      <c r="Z4684" s="49">
        <v>0.13</v>
      </c>
      <c r="AA4684" s="49">
        <v>1.2</v>
      </c>
      <c r="AB4684" s="49">
        <v>2.98</v>
      </c>
      <c r="AC4684" s="49">
        <v>0.06</v>
      </c>
      <c r="AD4684" s="49">
        <v>0.42</v>
      </c>
      <c r="AE4684" s="312"/>
      <c r="AF4684" s="465" t="s">
        <v>438</v>
      </c>
      <c r="AG4684" s="343">
        <v>30</v>
      </c>
      <c r="AH4684" s="343">
        <v>15</v>
      </c>
      <c r="AI4684" s="343"/>
      <c r="AJ4684" s="343"/>
      <c r="AK4684" s="343"/>
      <c r="AL4684" s="343"/>
      <c r="AM4684" s="343"/>
      <c r="AN4684" s="343"/>
      <c r="AO4684" s="343"/>
      <c r="AP4684" s="343"/>
      <c r="AQ4684" s="343"/>
      <c r="AR4684" s="343"/>
      <c r="AS4684" s="343"/>
      <c r="AT4684" s="343"/>
      <c r="AU4684" s="343"/>
      <c r="AV4684" s="343"/>
      <c r="AW4684" s="343"/>
      <c r="AX4684" s="343"/>
      <c r="AY4684" s="343"/>
      <c r="AZ4684" s="343"/>
      <c r="BA4684" s="343"/>
      <c r="BB4684" s="343"/>
      <c r="BC4684" s="343"/>
      <c r="BD4684" s="343"/>
      <c r="BE4684" s="475"/>
      <c r="BF4684" s="475"/>
      <c r="BG4684" s="475"/>
      <c r="BH4684" s="475"/>
      <c r="BI4684" s="475"/>
      <c r="BJ4684" s="475"/>
      <c r="BK4684" s="475"/>
      <c r="BL4684" s="475"/>
      <c r="BM4684" s="475"/>
      <c r="BN4684" s="475"/>
      <c r="BO4684" s="475"/>
      <c r="BP4684" s="306"/>
      <c r="BQ4684" s="496"/>
      <c r="BR4684" s="496"/>
      <c r="BS4684" s="496"/>
      <c r="BT4684" s="496"/>
      <c r="BU4684" s="496"/>
      <c r="BV4684" s="496"/>
    </row>
    <row r="4685" spans="1:74" s="52" customFormat="1" ht="12.75">
      <c r="A4685" s="45">
        <v>2670.0804681784898</v>
      </c>
      <c r="B4685" s="46" t="s">
        <v>364</v>
      </c>
      <c r="C4685" s="47" t="s">
        <v>403</v>
      </c>
      <c r="D4685" s="48">
        <v>476.80580805575073</v>
      </c>
      <c r="E4685" s="49">
        <v>39.808349999999997</v>
      </c>
      <c r="F4685" s="49">
        <v>7.0599999999999996E-2</v>
      </c>
      <c r="G4685" s="49">
        <v>15.279339999999999</v>
      </c>
      <c r="H4685" s="49">
        <v>0.27450000000000002</v>
      </c>
      <c r="I4685" s="49">
        <v>0.1885</v>
      </c>
      <c r="J4685" s="49">
        <v>44.812260000000002</v>
      </c>
      <c r="K4685" s="49">
        <v>0.22520000000000001</v>
      </c>
      <c r="L4685" s="49">
        <v>100.74715</v>
      </c>
      <c r="M4685" s="47"/>
      <c r="N4685" s="50">
        <v>0.99358858980992504</v>
      </c>
      <c r="O4685" s="50">
        <v>1.3931970126534045E-3</v>
      </c>
      <c r="P4685" s="50">
        <v>0.31892826295697319</v>
      </c>
      <c r="Q4685" s="50">
        <v>5.5108508818990428E-3</v>
      </c>
      <c r="R4685" s="50">
        <v>3.9850108868784958E-3</v>
      </c>
      <c r="S4685" s="50">
        <v>1.6673923747743151</v>
      </c>
      <c r="T4685" s="50">
        <v>6.0222454486920825E-3</v>
      </c>
      <c r="U4685" s="50">
        <v>2.9987255376495727</v>
      </c>
      <c r="V4685" s="51">
        <v>83.943767340541626</v>
      </c>
      <c r="X4685" s="49">
        <v>0.05</v>
      </c>
      <c r="Y4685" s="49">
        <v>4.72</v>
      </c>
      <c r="Z4685" s="49">
        <v>0.13</v>
      </c>
      <c r="AA4685" s="49">
        <v>1.29</v>
      </c>
      <c r="AB4685" s="49">
        <v>3.01</v>
      </c>
      <c r="AC4685" s="49">
        <v>0.06</v>
      </c>
      <c r="AD4685" s="49">
        <v>0.42</v>
      </c>
      <c r="AE4685" s="312"/>
      <c r="AF4685" s="465" t="s">
        <v>438</v>
      </c>
      <c r="AG4685" s="343">
        <v>30</v>
      </c>
      <c r="AH4685" s="343">
        <v>15</v>
      </c>
      <c r="AI4685" s="343"/>
      <c r="AJ4685" s="343"/>
      <c r="AK4685" s="343"/>
      <c r="AL4685" s="343"/>
      <c r="AM4685" s="343"/>
      <c r="AN4685" s="343"/>
      <c r="AO4685" s="343"/>
      <c r="AP4685" s="343"/>
      <c r="AQ4685" s="343"/>
      <c r="AR4685" s="343"/>
      <c r="AS4685" s="343"/>
      <c r="AT4685" s="343"/>
      <c r="AU4685" s="343"/>
      <c r="AV4685" s="343"/>
      <c r="AW4685" s="343"/>
      <c r="AX4685" s="343"/>
      <c r="AY4685" s="343"/>
      <c r="AZ4685" s="343"/>
      <c r="BA4685" s="343"/>
      <c r="BB4685" s="343"/>
      <c r="BC4685" s="343"/>
      <c r="BD4685" s="343"/>
      <c r="BE4685" s="475"/>
      <c r="BF4685" s="475"/>
      <c r="BG4685" s="475"/>
      <c r="BH4685" s="475"/>
      <c r="BI4685" s="475"/>
      <c r="BJ4685" s="475"/>
      <c r="BK4685" s="475"/>
      <c r="BL4685" s="475"/>
      <c r="BM4685" s="475"/>
      <c r="BN4685" s="475"/>
      <c r="BO4685" s="475"/>
      <c r="BP4685" s="306"/>
      <c r="BQ4685" s="496"/>
      <c r="BR4685" s="496"/>
      <c r="BS4685" s="496"/>
      <c r="BT4685" s="496"/>
      <c r="BU4685" s="496"/>
      <c r="BV4685" s="496"/>
    </row>
    <row r="4686" spans="1:74" s="52" customFormat="1" ht="12.75">
      <c r="A4686" s="45">
        <v>2670.0804681784898</v>
      </c>
      <c r="B4686" s="46" t="s">
        <v>364</v>
      </c>
      <c r="C4686" s="47" t="s">
        <v>403</v>
      </c>
      <c r="D4686" s="48">
        <v>482.76580805575071</v>
      </c>
      <c r="E4686" s="49">
        <v>39.768619999999999</v>
      </c>
      <c r="F4686" s="49">
        <v>8.9200000000000002E-2</v>
      </c>
      <c r="G4686" s="49">
        <v>15.29912</v>
      </c>
      <c r="H4686" s="49">
        <v>0.26600000000000001</v>
      </c>
      <c r="I4686" s="49">
        <v>0.27600000000000002</v>
      </c>
      <c r="J4686" s="49">
        <v>44.68938</v>
      </c>
      <c r="K4686" s="49">
        <v>0.2185</v>
      </c>
      <c r="L4686" s="49">
        <v>100.65512000000001</v>
      </c>
      <c r="M4686" s="47"/>
      <c r="N4686" s="50">
        <v>0.99406994905059509</v>
      </c>
      <c r="O4686" s="50">
        <v>1.7628554137684063E-3</v>
      </c>
      <c r="P4686" s="50">
        <v>0.31981502955103613</v>
      </c>
      <c r="Q4686" s="50">
        <v>5.3481299744436682E-3</v>
      </c>
      <c r="R4686" s="50">
        <v>5.843475742849511E-3</v>
      </c>
      <c r="S4686" s="50">
        <v>1.6652877958897201</v>
      </c>
      <c r="T4686" s="50">
        <v>5.8517466210523568E-3</v>
      </c>
      <c r="U4686" s="50">
        <v>2.9990406619823555</v>
      </c>
      <c r="V4686" s="51">
        <v>83.889246166377959</v>
      </c>
      <c r="X4686" s="49">
        <v>0.05</v>
      </c>
      <c r="Y4686" s="49">
        <v>3.71</v>
      </c>
      <c r="Z4686" s="49">
        <v>0.13</v>
      </c>
      <c r="AA4686" s="49">
        <v>1.26</v>
      </c>
      <c r="AB4686" s="49">
        <v>2.85</v>
      </c>
      <c r="AC4686" s="49">
        <v>0.06</v>
      </c>
      <c r="AD4686" s="49">
        <v>0.42</v>
      </c>
      <c r="AE4686" s="312"/>
      <c r="AF4686" s="465" t="s">
        <v>438</v>
      </c>
      <c r="AG4686" s="343">
        <v>30</v>
      </c>
      <c r="AH4686" s="343">
        <v>15</v>
      </c>
      <c r="AI4686" s="343"/>
      <c r="AJ4686" s="343"/>
      <c r="AK4686" s="343"/>
      <c r="AL4686" s="343"/>
      <c r="AM4686" s="343"/>
      <c r="AN4686" s="343"/>
      <c r="AO4686" s="343"/>
      <c r="AP4686" s="343"/>
      <c r="AQ4686" s="343"/>
      <c r="AR4686" s="343"/>
      <c r="AS4686" s="343"/>
      <c r="AT4686" s="343"/>
      <c r="AU4686" s="343"/>
      <c r="AV4686" s="343"/>
      <c r="AW4686" s="343"/>
      <c r="AX4686" s="343"/>
      <c r="AY4686" s="343"/>
      <c r="AZ4686" s="343"/>
      <c r="BA4686" s="343"/>
      <c r="BB4686" s="343"/>
      <c r="BC4686" s="343"/>
      <c r="BD4686" s="343"/>
      <c r="BE4686" s="475"/>
      <c r="BF4686" s="475"/>
      <c r="BG4686" s="475"/>
      <c r="BH4686" s="475"/>
      <c r="BI4686" s="475"/>
      <c r="BJ4686" s="475"/>
      <c r="BK4686" s="475"/>
      <c r="BL4686" s="475"/>
      <c r="BM4686" s="475"/>
      <c r="BN4686" s="475"/>
      <c r="BO4686" s="475"/>
      <c r="BP4686" s="306"/>
      <c r="BQ4686" s="496"/>
      <c r="BR4686" s="496"/>
      <c r="BS4686" s="496"/>
      <c r="BT4686" s="496"/>
      <c r="BU4686" s="496"/>
      <c r="BV4686" s="496"/>
    </row>
    <row r="4687" spans="1:74" s="52" customFormat="1" ht="12.75">
      <c r="A4687" s="45">
        <v>2670.0804681784898</v>
      </c>
      <c r="B4687" s="46" t="s">
        <v>364</v>
      </c>
      <c r="C4687" s="47" t="s">
        <v>403</v>
      </c>
      <c r="D4687" s="48">
        <v>488.72580805575069</v>
      </c>
      <c r="E4687" s="49">
        <v>39.877899999999997</v>
      </c>
      <c r="F4687" s="49">
        <v>7.9200000000000007E-2</v>
      </c>
      <c r="G4687" s="49">
        <v>15.44746</v>
      </c>
      <c r="H4687" s="49">
        <v>0.26229999999999998</v>
      </c>
      <c r="I4687" s="49">
        <v>0.17929999999999999</v>
      </c>
      <c r="J4687" s="49">
        <v>44.93515</v>
      </c>
      <c r="K4687" s="49">
        <v>0.22670000000000001</v>
      </c>
      <c r="L4687" s="49">
        <v>101.08880999999998</v>
      </c>
      <c r="M4687" s="47"/>
      <c r="N4687" s="50">
        <v>0.99246197657595769</v>
      </c>
      <c r="O4687" s="50">
        <v>1.5584116769497577E-3</v>
      </c>
      <c r="P4687" s="50">
        <v>0.3215101368758041</v>
      </c>
      <c r="Q4687" s="50">
        <v>5.2507794874655581E-3</v>
      </c>
      <c r="R4687" s="50">
        <v>3.7796155386938994E-3</v>
      </c>
      <c r="S4687" s="50">
        <v>1.6671563783481049</v>
      </c>
      <c r="T4687" s="50">
        <v>6.0449228800115344E-3</v>
      </c>
      <c r="U4687" s="50">
        <v>2.9994340869904934</v>
      </c>
      <c r="V4687" s="51">
        <v>83.832878242051336</v>
      </c>
      <c r="X4687" s="49">
        <v>0.05</v>
      </c>
      <c r="Y4687" s="49">
        <v>6.18</v>
      </c>
      <c r="Z4687" s="49">
        <v>0.13</v>
      </c>
      <c r="AA4687" s="49">
        <v>1.29</v>
      </c>
      <c r="AB4687" s="49">
        <v>3.42</v>
      </c>
      <c r="AC4687" s="49">
        <v>0.06</v>
      </c>
      <c r="AD4687" s="49">
        <v>0.42</v>
      </c>
      <c r="AE4687" s="312"/>
      <c r="AF4687" s="465" t="s">
        <v>438</v>
      </c>
      <c r="AG4687" s="343">
        <v>30</v>
      </c>
      <c r="AH4687" s="343">
        <v>15</v>
      </c>
      <c r="AI4687" s="343"/>
      <c r="AJ4687" s="343"/>
      <c r="AK4687" s="343"/>
      <c r="AL4687" s="343"/>
      <c r="AM4687" s="343"/>
      <c r="AN4687" s="343"/>
      <c r="AO4687" s="343"/>
      <c r="AP4687" s="343"/>
      <c r="AQ4687" s="343"/>
      <c r="AR4687" s="343"/>
      <c r="AS4687" s="343"/>
      <c r="AT4687" s="343"/>
      <c r="AU4687" s="343"/>
      <c r="AV4687" s="343"/>
      <c r="AW4687" s="343"/>
      <c r="AX4687" s="343"/>
      <c r="AY4687" s="343"/>
      <c r="AZ4687" s="343"/>
      <c r="BA4687" s="343"/>
      <c r="BB4687" s="343"/>
      <c r="BC4687" s="343"/>
      <c r="BD4687" s="343"/>
      <c r="BE4687" s="475"/>
      <c r="BF4687" s="475"/>
      <c r="BG4687" s="475"/>
      <c r="BH4687" s="475"/>
      <c r="BI4687" s="475"/>
      <c r="BJ4687" s="475"/>
      <c r="BK4687" s="475"/>
      <c r="BL4687" s="475"/>
      <c r="BM4687" s="475"/>
      <c r="BN4687" s="475"/>
      <c r="BO4687" s="475"/>
      <c r="BP4687" s="306"/>
      <c r="BQ4687" s="496"/>
      <c r="BR4687" s="496"/>
      <c r="BS4687" s="496"/>
      <c r="BT4687" s="496"/>
      <c r="BU4687" s="496"/>
      <c r="BV4687" s="496"/>
    </row>
    <row r="4688" spans="1:74" s="52" customFormat="1" ht="12.75">
      <c r="A4688" s="45">
        <v>2670.0804681784898</v>
      </c>
      <c r="B4688" s="46" t="s">
        <v>364</v>
      </c>
      <c r="C4688" s="47" t="s">
        <v>403</v>
      </c>
      <c r="D4688" s="48">
        <v>494.68580805575067</v>
      </c>
      <c r="E4688" s="49">
        <v>39.768619999999999</v>
      </c>
      <c r="F4688" s="49">
        <v>6.9400000000000003E-2</v>
      </c>
      <c r="G4688" s="49">
        <v>15.309010000000001</v>
      </c>
      <c r="H4688" s="49">
        <v>0.2462</v>
      </c>
      <c r="I4688" s="49">
        <v>0.24779999999999999</v>
      </c>
      <c r="J4688" s="49">
        <v>44.750819999999997</v>
      </c>
      <c r="K4688" s="49">
        <v>0.2225</v>
      </c>
      <c r="L4688" s="49">
        <v>100.70424999999999</v>
      </c>
      <c r="M4688" s="47"/>
      <c r="N4688" s="50">
        <v>0.9933171242662312</v>
      </c>
      <c r="O4688" s="50">
        <v>1.3705102474443672E-3</v>
      </c>
      <c r="P4688" s="50">
        <v>0.31977941403585458</v>
      </c>
      <c r="Q4688" s="50">
        <v>4.9462873490569281E-3</v>
      </c>
      <c r="R4688" s="50">
        <v>5.2424517604098752E-3</v>
      </c>
      <c r="S4688" s="50">
        <v>1.6663143898619166</v>
      </c>
      <c r="T4688" s="50">
        <v>5.9543596696525593E-3</v>
      </c>
      <c r="U4688" s="50">
        <v>2.9988247300067985</v>
      </c>
      <c r="V4688" s="51">
        <v>83.899078008889745</v>
      </c>
      <c r="X4688" s="49">
        <v>0.05</v>
      </c>
      <c r="Y4688" s="49">
        <v>4.5</v>
      </c>
      <c r="Z4688" s="49">
        <v>0.13</v>
      </c>
      <c r="AA4688" s="49">
        <v>1.28</v>
      </c>
      <c r="AB4688" s="49">
        <v>3.75</v>
      </c>
      <c r="AC4688" s="49">
        <v>0.06</v>
      </c>
      <c r="AD4688" s="49">
        <v>0.43</v>
      </c>
      <c r="AE4688" s="312"/>
      <c r="AF4688" s="465" t="s">
        <v>438</v>
      </c>
      <c r="AG4688" s="343">
        <v>30</v>
      </c>
      <c r="AH4688" s="343">
        <v>15</v>
      </c>
      <c r="AI4688" s="343"/>
      <c r="AJ4688" s="343"/>
      <c r="AK4688" s="343"/>
      <c r="AL4688" s="343"/>
      <c r="AM4688" s="343"/>
      <c r="AN4688" s="343"/>
      <c r="AO4688" s="343"/>
      <c r="AP4688" s="343"/>
      <c r="AQ4688" s="343"/>
      <c r="AR4688" s="343"/>
      <c r="AS4688" s="343"/>
      <c r="AT4688" s="343"/>
      <c r="AU4688" s="343"/>
      <c r="AV4688" s="343"/>
      <c r="AW4688" s="343"/>
      <c r="AX4688" s="343"/>
      <c r="AY4688" s="343"/>
      <c r="AZ4688" s="343"/>
      <c r="BA4688" s="343"/>
      <c r="BB4688" s="343"/>
      <c r="BC4688" s="343"/>
      <c r="BD4688" s="343"/>
      <c r="BE4688" s="475"/>
      <c r="BF4688" s="475"/>
      <c r="BG4688" s="475"/>
      <c r="BH4688" s="475"/>
      <c r="BI4688" s="475"/>
      <c r="BJ4688" s="475"/>
      <c r="BK4688" s="475"/>
      <c r="BL4688" s="475"/>
      <c r="BM4688" s="475"/>
      <c r="BN4688" s="475"/>
      <c r="BO4688" s="475"/>
      <c r="BP4688" s="306"/>
      <c r="BQ4688" s="496"/>
      <c r="BR4688" s="496"/>
      <c r="BS4688" s="496"/>
      <c r="BT4688" s="496"/>
      <c r="BU4688" s="496"/>
      <c r="BV4688" s="496"/>
    </row>
    <row r="4689" spans="1:74" s="52" customFormat="1" ht="12.75">
      <c r="A4689" s="45">
        <v>2670.0804681784898</v>
      </c>
      <c r="B4689" s="46" t="s">
        <v>364</v>
      </c>
      <c r="C4689" s="47" t="s">
        <v>403</v>
      </c>
      <c r="D4689" s="48">
        <v>500.64580805575065</v>
      </c>
      <c r="E4689" s="49">
        <v>39.788490000000003</v>
      </c>
      <c r="F4689" s="49">
        <v>6.3700000000000007E-2</v>
      </c>
      <c r="G4689" s="49">
        <v>15.38813</v>
      </c>
      <c r="H4689" s="49">
        <v>0.2467</v>
      </c>
      <c r="I4689" s="49">
        <v>0.2329</v>
      </c>
      <c r="J4689" s="49">
        <v>44.976109999999998</v>
      </c>
      <c r="K4689" s="49">
        <v>0.22159999999999999</v>
      </c>
      <c r="L4689" s="49">
        <v>100.97013</v>
      </c>
      <c r="M4689" s="47"/>
      <c r="N4689" s="50">
        <v>0.99180301369254431</v>
      </c>
      <c r="O4689" s="50">
        <v>1.2554019916666856E-3</v>
      </c>
      <c r="P4689" s="50">
        <v>0.32078186390027424</v>
      </c>
      <c r="Q4689" s="50">
        <v>4.9463063141934058E-3</v>
      </c>
      <c r="R4689" s="50">
        <v>4.9172602430584637E-3</v>
      </c>
      <c r="S4689" s="50">
        <v>1.6713153499386793</v>
      </c>
      <c r="T4689" s="50">
        <v>5.9182781084614264E-3</v>
      </c>
      <c r="U4689" s="50">
        <v>3.0022741774267998</v>
      </c>
      <c r="V4689" s="51">
        <v>83.897278623160247</v>
      </c>
      <c r="X4689" s="49">
        <v>0.05</v>
      </c>
      <c r="Y4689" s="49">
        <v>4.88</v>
      </c>
      <c r="Z4689" s="49">
        <v>0.13</v>
      </c>
      <c r="AA4689" s="49">
        <v>1.2</v>
      </c>
      <c r="AB4689" s="49">
        <v>3.58</v>
      </c>
      <c r="AC4689" s="49">
        <v>0.06</v>
      </c>
      <c r="AD4689" s="49">
        <v>0.42</v>
      </c>
      <c r="AE4689" s="312"/>
      <c r="AF4689" s="465" t="s">
        <v>438</v>
      </c>
      <c r="AG4689" s="343">
        <v>30</v>
      </c>
      <c r="AH4689" s="343">
        <v>15</v>
      </c>
      <c r="AI4689" s="343"/>
      <c r="AJ4689" s="343"/>
      <c r="AK4689" s="343"/>
      <c r="AL4689" s="343"/>
      <c r="AM4689" s="343"/>
      <c r="AN4689" s="343"/>
      <c r="AO4689" s="343"/>
      <c r="AP4689" s="343"/>
      <c r="AQ4689" s="343"/>
      <c r="AR4689" s="343"/>
      <c r="AS4689" s="343"/>
      <c r="AT4689" s="343"/>
      <c r="AU4689" s="343"/>
      <c r="AV4689" s="343"/>
      <c r="AW4689" s="343"/>
      <c r="AX4689" s="343"/>
      <c r="AY4689" s="343"/>
      <c r="AZ4689" s="343"/>
      <c r="BA4689" s="343"/>
      <c r="BB4689" s="343"/>
      <c r="BC4689" s="343"/>
      <c r="BD4689" s="343"/>
      <c r="BE4689" s="475"/>
      <c r="BF4689" s="475"/>
      <c r="BG4689" s="475"/>
      <c r="BH4689" s="475"/>
      <c r="BI4689" s="475"/>
      <c r="BJ4689" s="475"/>
      <c r="BK4689" s="475"/>
      <c r="BL4689" s="475"/>
      <c r="BM4689" s="475"/>
      <c r="BN4689" s="475"/>
      <c r="BO4689" s="475"/>
      <c r="BP4689" s="306"/>
      <c r="BQ4689" s="496"/>
      <c r="BR4689" s="496"/>
      <c r="BS4689" s="496"/>
      <c r="BT4689" s="496"/>
      <c r="BU4689" s="496"/>
      <c r="BV4689" s="496"/>
    </row>
    <row r="4690" spans="1:74" s="52" customFormat="1" ht="12.75">
      <c r="A4690" s="45">
        <v>2670.0804681784898</v>
      </c>
      <c r="B4690" s="46" t="s">
        <v>364</v>
      </c>
      <c r="C4690" s="47" t="s">
        <v>403</v>
      </c>
      <c r="D4690" s="48">
        <v>506.60580805575063</v>
      </c>
      <c r="E4690" s="49">
        <v>39.887839999999997</v>
      </c>
      <c r="F4690" s="49">
        <v>9.0899999999999995E-2</v>
      </c>
      <c r="G4690" s="49">
        <v>15.487019999999999</v>
      </c>
      <c r="H4690" s="49">
        <v>0.2495</v>
      </c>
      <c r="I4690" s="49">
        <v>0.2303</v>
      </c>
      <c r="J4690" s="49">
        <v>44.873710000000003</v>
      </c>
      <c r="K4690" s="49">
        <v>0.22969999999999999</v>
      </c>
      <c r="L4690" s="49">
        <v>101.12416999999999</v>
      </c>
      <c r="M4690" s="47"/>
      <c r="N4690" s="50">
        <v>0.99255708357139283</v>
      </c>
      <c r="O4690" s="50">
        <v>1.7883572197164249E-3</v>
      </c>
      <c r="P4690" s="50">
        <v>0.32228406087492528</v>
      </c>
      <c r="Q4690" s="50">
        <v>4.9937801230461702E-3</v>
      </c>
      <c r="R4690" s="50">
        <v>4.8539427667711587E-3</v>
      </c>
      <c r="S4690" s="50">
        <v>1.664621488232281</v>
      </c>
      <c r="T4690" s="50">
        <v>6.123977927196613E-3</v>
      </c>
      <c r="U4690" s="50">
        <v>2.998853557549217</v>
      </c>
      <c r="V4690" s="51">
        <v>83.779598329687076</v>
      </c>
      <c r="X4690" s="49">
        <v>0.05</v>
      </c>
      <c r="Y4690" s="49">
        <v>3.94</v>
      </c>
      <c r="Z4690" s="49">
        <v>0.13</v>
      </c>
      <c r="AA4690" s="49">
        <v>1.22</v>
      </c>
      <c r="AB4690" s="49">
        <v>2.52</v>
      </c>
      <c r="AC4690" s="49">
        <v>0.06</v>
      </c>
      <c r="AD4690" s="49">
        <v>0.43</v>
      </c>
      <c r="AE4690" s="312"/>
      <c r="AF4690" s="465" t="s">
        <v>438</v>
      </c>
      <c r="AG4690" s="343">
        <v>30</v>
      </c>
      <c r="AH4690" s="343">
        <v>15</v>
      </c>
      <c r="AI4690" s="343"/>
      <c r="AJ4690" s="343"/>
      <c r="AK4690" s="343"/>
      <c r="AL4690" s="343"/>
      <c r="AM4690" s="343"/>
      <c r="AN4690" s="343"/>
      <c r="AO4690" s="343"/>
      <c r="AP4690" s="343"/>
      <c r="AQ4690" s="343"/>
      <c r="AR4690" s="343"/>
      <c r="AS4690" s="343"/>
      <c r="AT4690" s="343"/>
      <c r="AU4690" s="343"/>
      <c r="AV4690" s="343"/>
      <c r="AW4690" s="343"/>
      <c r="AX4690" s="343"/>
      <c r="AY4690" s="343"/>
      <c r="AZ4690" s="343"/>
      <c r="BA4690" s="343"/>
      <c r="BB4690" s="343"/>
      <c r="BC4690" s="343"/>
      <c r="BD4690" s="343"/>
      <c r="BE4690" s="475"/>
      <c r="BF4690" s="475"/>
      <c r="BG4690" s="475"/>
      <c r="BH4690" s="475"/>
      <c r="BI4690" s="475"/>
      <c r="BJ4690" s="475"/>
      <c r="BK4690" s="475"/>
      <c r="BL4690" s="475"/>
      <c r="BM4690" s="475"/>
      <c r="BN4690" s="475"/>
      <c r="BO4690" s="475"/>
      <c r="BP4690" s="306"/>
      <c r="BQ4690" s="496"/>
      <c r="BR4690" s="496"/>
      <c r="BS4690" s="496"/>
      <c r="BT4690" s="496"/>
      <c r="BU4690" s="496"/>
      <c r="BV4690" s="496"/>
    </row>
    <row r="4691" spans="1:74" s="52" customFormat="1" ht="12.75">
      <c r="A4691" s="45">
        <v>2670.0804681784898</v>
      </c>
      <c r="B4691" s="46" t="s">
        <v>364</v>
      </c>
      <c r="C4691" s="47" t="s">
        <v>403</v>
      </c>
      <c r="D4691" s="48">
        <v>512.56580805575061</v>
      </c>
      <c r="E4691" s="49">
        <v>39.818289999999998</v>
      </c>
      <c r="F4691" s="49">
        <v>7.1199999999999999E-2</v>
      </c>
      <c r="G4691" s="49">
        <v>15.23978</v>
      </c>
      <c r="H4691" s="49">
        <v>0.28360000000000002</v>
      </c>
      <c r="I4691" s="49">
        <v>0.22239999999999999</v>
      </c>
      <c r="J4691" s="49">
        <v>44.59722</v>
      </c>
      <c r="K4691" s="49">
        <v>0.22539999999999999</v>
      </c>
      <c r="L4691" s="49">
        <v>100.52478999999998</v>
      </c>
      <c r="M4691" s="47"/>
      <c r="N4691" s="50">
        <v>0.99583501098406224</v>
      </c>
      <c r="O4691" s="50">
        <v>1.4078623480905379E-3</v>
      </c>
      <c r="P4691" s="50">
        <v>0.31874213494228032</v>
      </c>
      <c r="Q4691" s="50">
        <v>5.704990223281357E-3</v>
      </c>
      <c r="R4691" s="50">
        <v>4.7111323790636223E-3</v>
      </c>
      <c r="S4691" s="50">
        <v>1.6627276492155691</v>
      </c>
      <c r="T4691" s="50">
        <v>6.0397135955071145E-3</v>
      </c>
      <c r="U4691" s="50">
        <v>2.9966923743788803</v>
      </c>
      <c r="V4691" s="51">
        <v>83.91385336830912</v>
      </c>
      <c r="X4691" s="49">
        <v>0.05</v>
      </c>
      <c r="Y4691" s="49">
        <v>4.43</v>
      </c>
      <c r="Z4691" s="49">
        <v>0.13</v>
      </c>
      <c r="AA4691" s="49">
        <v>1.25</v>
      </c>
      <c r="AB4691" s="49">
        <v>3.74</v>
      </c>
      <c r="AC4691" s="49">
        <v>0.06</v>
      </c>
      <c r="AD4691" s="49">
        <v>0.41</v>
      </c>
      <c r="AE4691" s="312"/>
      <c r="AF4691" s="465" t="s">
        <v>438</v>
      </c>
      <c r="AG4691" s="343">
        <v>30</v>
      </c>
      <c r="AH4691" s="343">
        <v>15</v>
      </c>
      <c r="AI4691" s="343"/>
      <c r="AJ4691" s="343"/>
      <c r="AK4691" s="343"/>
      <c r="AL4691" s="343"/>
      <c r="AM4691" s="343"/>
      <c r="AN4691" s="343"/>
      <c r="AO4691" s="343"/>
      <c r="AP4691" s="343"/>
      <c r="AQ4691" s="343"/>
      <c r="AR4691" s="343"/>
      <c r="AS4691" s="343"/>
      <c r="AT4691" s="343"/>
      <c r="AU4691" s="343"/>
      <c r="AV4691" s="343"/>
      <c r="AW4691" s="343"/>
      <c r="AX4691" s="343"/>
      <c r="AY4691" s="343"/>
      <c r="AZ4691" s="343"/>
      <c r="BA4691" s="343"/>
      <c r="BB4691" s="343"/>
      <c r="BC4691" s="343"/>
      <c r="BD4691" s="343"/>
      <c r="BE4691" s="475"/>
      <c r="BF4691" s="475"/>
      <c r="BG4691" s="475"/>
      <c r="BH4691" s="475"/>
      <c r="BI4691" s="475"/>
      <c r="BJ4691" s="475"/>
      <c r="BK4691" s="475"/>
      <c r="BL4691" s="475"/>
      <c r="BM4691" s="475"/>
      <c r="BN4691" s="475"/>
      <c r="BO4691" s="475"/>
      <c r="BP4691" s="306"/>
      <c r="BQ4691" s="496"/>
      <c r="BR4691" s="496"/>
      <c r="BS4691" s="496"/>
      <c r="BT4691" s="496"/>
      <c r="BU4691" s="496"/>
      <c r="BV4691" s="496"/>
    </row>
    <row r="4692" spans="1:74" s="52" customFormat="1" ht="12.75">
      <c r="A4692" s="45">
        <v>2670.0804681784898</v>
      </c>
      <c r="B4692" s="46" t="s">
        <v>364</v>
      </c>
      <c r="C4692" s="47" t="s">
        <v>403</v>
      </c>
      <c r="D4692" s="48">
        <v>518.52580805575064</v>
      </c>
      <c r="E4692" s="49">
        <v>39.9375</v>
      </c>
      <c r="F4692" s="49">
        <v>8.9700000000000002E-2</v>
      </c>
      <c r="G4692" s="49">
        <v>15.29912</v>
      </c>
      <c r="H4692" s="49">
        <v>0.25469999999999998</v>
      </c>
      <c r="I4692" s="49">
        <v>0.22509999999999999</v>
      </c>
      <c r="J4692" s="49">
        <v>44.86347</v>
      </c>
      <c r="K4692" s="49">
        <v>0.22059999999999999</v>
      </c>
      <c r="L4692" s="49">
        <v>100.94119000000001</v>
      </c>
      <c r="M4692" s="47"/>
      <c r="N4692" s="50">
        <v>0.99489304799112721</v>
      </c>
      <c r="O4692" s="50">
        <v>1.7667023176344103E-3</v>
      </c>
      <c r="P4692" s="50">
        <v>0.31872634738568811</v>
      </c>
      <c r="Q4692" s="50">
        <v>5.1035028073558326E-3</v>
      </c>
      <c r="R4692" s="50">
        <v>4.7495969265041139E-3</v>
      </c>
      <c r="S4692" s="50">
        <v>1.6660841299944797</v>
      </c>
      <c r="T4692" s="50">
        <v>5.8878762865499489E-3</v>
      </c>
      <c r="U4692" s="50">
        <v>2.9983314513862802</v>
      </c>
      <c r="V4692" s="51">
        <v>83.941723856355893</v>
      </c>
      <c r="X4692" s="49">
        <v>0.05</v>
      </c>
      <c r="Y4692" s="49">
        <v>4.96</v>
      </c>
      <c r="Z4692" s="49">
        <v>0.13</v>
      </c>
      <c r="AA4692" s="49">
        <v>1.33</v>
      </c>
      <c r="AB4692" s="49">
        <v>2.85</v>
      </c>
      <c r="AC4692" s="49">
        <v>0.06</v>
      </c>
      <c r="AD4692" s="49">
        <v>0.42</v>
      </c>
      <c r="AE4692" s="312"/>
      <c r="AF4692" s="465" t="s">
        <v>438</v>
      </c>
      <c r="AG4692" s="343">
        <v>30</v>
      </c>
      <c r="AH4692" s="343">
        <v>15</v>
      </c>
      <c r="AI4692" s="343"/>
      <c r="AJ4692" s="343"/>
      <c r="AK4692" s="343"/>
      <c r="AL4692" s="343"/>
      <c r="AM4692" s="343"/>
      <c r="AN4692" s="343"/>
      <c r="AO4692" s="343"/>
      <c r="AP4692" s="343"/>
      <c r="AQ4692" s="343"/>
      <c r="AR4692" s="343"/>
      <c r="AS4692" s="343"/>
      <c r="AT4692" s="343"/>
      <c r="AU4692" s="343"/>
      <c r="AV4692" s="343"/>
      <c r="AW4692" s="343"/>
      <c r="AX4692" s="343"/>
      <c r="AY4692" s="343"/>
      <c r="AZ4692" s="343"/>
      <c r="BA4692" s="343"/>
      <c r="BB4692" s="343"/>
      <c r="BC4692" s="343"/>
      <c r="BD4692" s="343"/>
      <c r="BE4692" s="475"/>
      <c r="BF4692" s="475"/>
      <c r="BG4692" s="475"/>
      <c r="BH4692" s="475"/>
      <c r="BI4692" s="475"/>
      <c r="BJ4692" s="475"/>
      <c r="BK4692" s="475"/>
      <c r="BL4692" s="475"/>
      <c r="BM4692" s="475"/>
      <c r="BN4692" s="475"/>
      <c r="BO4692" s="475"/>
      <c r="BP4692" s="306"/>
      <c r="BQ4692" s="496"/>
      <c r="BR4692" s="496"/>
      <c r="BS4692" s="496"/>
      <c r="BT4692" s="496"/>
      <c r="BU4692" s="496"/>
      <c r="BV4692" s="496"/>
    </row>
    <row r="4693" spans="1:74" s="52" customFormat="1" ht="12.75">
      <c r="A4693" s="45">
        <v>2670.0804681784898</v>
      </c>
      <c r="B4693" s="46" t="s">
        <v>364</v>
      </c>
      <c r="C4693" s="47" t="s">
        <v>403</v>
      </c>
      <c r="D4693" s="48">
        <v>524.48580805575068</v>
      </c>
      <c r="E4693" s="49">
        <v>39.977249999999998</v>
      </c>
      <c r="F4693" s="49">
        <v>5.67E-2</v>
      </c>
      <c r="G4693" s="49">
        <v>15.29912</v>
      </c>
      <c r="H4693" s="49">
        <v>0.30180000000000001</v>
      </c>
      <c r="I4693" s="49">
        <v>0.20630000000000001</v>
      </c>
      <c r="J4693" s="49">
        <v>44.853230000000003</v>
      </c>
      <c r="K4693" s="49">
        <v>0.22220000000000001</v>
      </c>
      <c r="L4693" s="49">
        <v>100.99740000000001</v>
      </c>
      <c r="M4693" s="47"/>
      <c r="N4693" s="50">
        <v>0.99518880212023852</v>
      </c>
      <c r="O4693" s="50">
        <v>1.1159661936584787E-3</v>
      </c>
      <c r="P4693" s="50">
        <v>0.31850408713229483</v>
      </c>
      <c r="Q4693" s="50">
        <v>6.0430431099839435E-3</v>
      </c>
      <c r="R4693" s="50">
        <v>4.3498825596893428E-3</v>
      </c>
      <c r="S4693" s="50">
        <v>1.6645422895751707</v>
      </c>
      <c r="T4693" s="50">
        <v>5.9264451141666846E-3</v>
      </c>
      <c r="U4693" s="50">
        <v>2.997490543671077</v>
      </c>
      <c r="V4693" s="51">
        <v>83.938646575622684</v>
      </c>
      <c r="X4693" s="49">
        <v>0.05</v>
      </c>
      <c r="Y4693" s="49">
        <v>5.45</v>
      </c>
      <c r="Z4693" s="49">
        <v>0.13</v>
      </c>
      <c r="AA4693" s="49">
        <v>1.31</v>
      </c>
      <c r="AB4693" s="49">
        <v>2.95</v>
      </c>
      <c r="AC4693" s="49">
        <v>0.06</v>
      </c>
      <c r="AD4693" s="49">
        <v>0.42</v>
      </c>
      <c r="AE4693" s="312"/>
      <c r="AF4693" s="465" t="s">
        <v>438</v>
      </c>
      <c r="AG4693" s="343">
        <v>30</v>
      </c>
      <c r="AH4693" s="343">
        <v>15</v>
      </c>
      <c r="AI4693" s="343"/>
      <c r="AJ4693" s="343"/>
      <c r="AK4693" s="343"/>
      <c r="AL4693" s="343"/>
      <c r="AM4693" s="343"/>
      <c r="AN4693" s="343"/>
      <c r="AO4693" s="343"/>
      <c r="AP4693" s="343"/>
      <c r="AQ4693" s="343"/>
      <c r="AR4693" s="343"/>
      <c r="AS4693" s="343"/>
      <c r="AT4693" s="343"/>
      <c r="AU4693" s="343"/>
      <c r="AV4693" s="343"/>
      <c r="AW4693" s="343"/>
      <c r="AX4693" s="343"/>
      <c r="AY4693" s="343"/>
      <c r="AZ4693" s="343"/>
      <c r="BA4693" s="343"/>
      <c r="BB4693" s="343"/>
      <c r="BC4693" s="343"/>
      <c r="BD4693" s="343"/>
      <c r="BE4693" s="475"/>
      <c r="BF4693" s="475"/>
      <c r="BG4693" s="475"/>
      <c r="BH4693" s="475"/>
      <c r="BI4693" s="475"/>
      <c r="BJ4693" s="475"/>
      <c r="BK4693" s="475"/>
      <c r="BL4693" s="475"/>
      <c r="BM4693" s="475"/>
      <c r="BN4693" s="475"/>
      <c r="BO4693" s="475"/>
      <c r="BP4693" s="306"/>
      <c r="BQ4693" s="496"/>
      <c r="BR4693" s="496"/>
      <c r="BS4693" s="496"/>
      <c r="BT4693" s="496"/>
      <c r="BU4693" s="496"/>
      <c r="BV4693" s="496"/>
    </row>
    <row r="4694" spans="1:74" s="52" customFormat="1" ht="12.75">
      <c r="A4694" s="45">
        <v>2670.0804681784898</v>
      </c>
      <c r="B4694" s="46" t="s">
        <v>364</v>
      </c>
      <c r="C4694" s="47" t="s">
        <v>403</v>
      </c>
      <c r="D4694" s="48">
        <v>530.44580805575072</v>
      </c>
      <c r="E4694" s="49">
        <v>39.927570000000003</v>
      </c>
      <c r="F4694" s="49">
        <v>8.1100000000000005E-2</v>
      </c>
      <c r="G4694" s="49">
        <v>15.36835</v>
      </c>
      <c r="H4694" s="49">
        <v>0.25719999999999998</v>
      </c>
      <c r="I4694" s="49">
        <v>0.2009</v>
      </c>
      <c r="J4694" s="49">
        <v>45.058039999999998</v>
      </c>
      <c r="K4694" s="49">
        <v>0.22589999999999999</v>
      </c>
      <c r="L4694" s="49">
        <v>101.18995999999999</v>
      </c>
      <c r="M4694" s="47"/>
      <c r="N4694" s="50">
        <v>0.99231420970952622</v>
      </c>
      <c r="O4694" s="50">
        <v>1.5935753375848432E-3</v>
      </c>
      <c r="P4694" s="50">
        <v>0.31941813327963925</v>
      </c>
      <c r="Q4694" s="50">
        <v>5.1415159485253869E-3</v>
      </c>
      <c r="R4694" s="50">
        <v>4.2290420811487203E-3</v>
      </c>
      <c r="S4694" s="50">
        <v>1.6693875582553124</v>
      </c>
      <c r="T4694" s="50">
        <v>6.0152019004555682E-3</v>
      </c>
      <c r="U4694" s="50">
        <v>2.9995924255097468</v>
      </c>
      <c r="V4694" s="51">
        <v>83.939198553222468</v>
      </c>
      <c r="X4694" s="49">
        <v>0.05</v>
      </c>
      <c r="Y4694" s="49">
        <v>3.77</v>
      </c>
      <c r="Z4694" s="49">
        <v>0.13</v>
      </c>
      <c r="AA4694" s="49">
        <v>1.31</v>
      </c>
      <c r="AB4694" s="49">
        <v>2.95</v>
      </c>
      <c r="AC4694" s="49">
        <v>0.06</v>
      </c>
      <c r="AD4694" s="49">
        <v>0.41</v>
      </c>
      <c r="AE4694" s="312"/>
      <c r="AF4694" s="465" t="s">
        <v>438</v>
      </c>
      <c r="AG4694" s="343">
        <v>30</v>
      </c>
      <c r="AH4694" s="343">
        <v>15</v>
      </c>
      <c r="AI4694" s="343"/>
      <c r="AJ4694" s="343"/>
      <c r="AK4694" s="343"/>
      <c r="AL4694" s="343"/>
      <c r="AM4694" s="343"/>
      <c r="AN4694" s="343"/>
      <c r="AO4694" s="343"/>
      <c r="AP4694" s="343"/>
      <c r="AQ4694" s="343"/>
      <c r="AR4694" s="343"/>
      <c r="AS4694" s="343"/>
      <c r="AT4694" s="343"/>
      <c r="AU4694" s="343"/>
      <c r="AV4694" s="343"/>
      <c r="AW4694" s="343"/>
      <c r="AX4694" s="343"/>
      <c r="AY4694" s="343"/>
      <c r="AZ4694" s="343"/>
      <c r="BA4694" s="343"/>
      <c r="BB4694" s="343"/>
      <c r="BC4694" s="343"/>
      <c r="BD4694" s="343"/>
      <c r="BE4694" s="475"/>
      <c r="BF4694" s="475"/>
      <c r="BG4694" s="475"/>
      <c r="BH4694" s="475"/>
      <c r="BI4694" s="475"/>
      <c r="BJ4694" s="475"/>
      <c r="BK4694" s="475"/>
      <c r="BL4694" s="475"/>
      <c r="BM4694" s="475"/>
      <c r="BN4694" s="475"/>
      <c r="BO4694" s="475"/>
      <c r="BP4694" s="306"/>
      <c r="BQ4694" s="496"/>
      <c r="BR4694" s="496"/>
      <c r="BS4694" s="496"/>
      <c r="BT4694" s="496"/>
      <c r="BU4694" s="496"/>
      <c r="BV4694" s="496"/>
    </row>
    <row r="4695" spans="1:74" s="52" customFormat="1" ht="12.75">
      <c r="A4695" s="45">
        <v>2670.0804681784898</v>
      </c>
      <c r="B4695" s="46" t="s">
        <v>364</v>
      </c>
      <c r="C4695" s="47" t="s">
        <v>403</v>
      </c>
      <c r="D4695" s="48">
        <v>536.40580805575075</v>
      </c>
      <c r="E4695" s="49">
        <v>39.917639999999999</v>
      </c>
      <c r="F4695" s="49">
        <v>5.8000000000000003E-2</v>
      </c>
      <c r="G4695" s="49">
        <v>15.24967</v>
      </c>
      <c r="H4695" s="49">
        <v>0.2487</v>
      </c>
      <c r="I4695" s="49">
        <v>0.20330000000000001</v>
      </c>
      <c r="J4695" s="49">
        <v>44.668900000000001</v>
      </c>
      <c r="K4695" s="49">
        <v>0.22789999999999999</v>
      </c>
      <c r="L4695" s="49">
        <v>100.67501</v>
      </c>
      <c r="M4695" s="47"/>
      <c r="N4695" s="50">
        <v>0.99625175174209168</v>
      </c>
      <c r="O4695" s="50">
        <v>1.144478529087053E-3</v>
      </c>
      <c r="P4695" s="50">
        <v>0.31828830441314088</v>
      </c>
      <c r="Q4695" s="50">
        <v>4.9925671927823047E-3</v>
      </c>
      <c r="R4695" s="50">
        <v>4.2976135350327625E-3</v>
      </c>
      <c r="S4695" s="50">
        <v>1.6619503461579976</v>
      </c>
      <c r="T4695" s="50">
        <v>6.0940528117526139E-3</v>
      </c>
      <c r="U4695" s="50">
        <v>2.9949108910091904</v>
      </c>
      <c r="V4695" s="51">
        <v>83.926770426315016</v>
      </c>
      <c r="X4695" s="49">
        <v>0.05</v>
      </c>
      <c r="Y4695" s="49">
        <v>4.91</v>
      </c>
      <c r="Z4695" s="49">
        <v>0.13</v>
      </c>
      <c r="AA4695" s="49">
        <v>1.1499999999999999</v>
      </c>
      <c r="AB4695" s="49">
        <v>3.15</v>
      </c>
      <c r="AC4695" s="49">
        <v>0.06</v>
      </c>
      <c r="AD4695" s="49">
        <v>0.42</v>
      </c>
      <c r="AE4695" s="312"/>
      <c r="AF4695" s="465" t="s">
        <v>438</v>
      </c>
      <c r="AG4695" s="343">
        <v>30</v>
      </c>
      <c r="AH4695" s="343">
        <v>15</v>
      </c>
      <c r="AI4695" s="343"/>
      <c r="AJ4695" s="343"/>
      <c r="AK4695" s="343"/>
      <c r="AL4695" s="343"/>
      <c r="AM4695" s="343"/>
      <c r="AN4695" s="343"/>
      <c r="AO4695" s="343"/>
      <c r="AP4695" s="343"/>
      <c r="AQ4695" s="343"/>
      <c r="AR4695" s="343"/>
      <c r="AS4695" s="343"/>
      <c r="AT4695" s="343"/>
      <c r="AU4695" s="343"/>
      <c r="AV4695" s="343"/>
      <c r="AW4695" s="343"/>
      <c r="AX4695" s="343"/>
      <c r="AY4695" s="343"/>
      <c r="AZ4695" s="343"/>
      <c r="BA4695" s="343"/>
      <c r="BB4695" s="343"/>
      <c r="BC4695" s="343"/>
      <c r="BD4695" s="343"/>
      <c r="BE4695" s="475"/>
      <c r="BF4695" s="475"/>
      <c r="BG4695" s="475"/>
      <c r="BH4695" s="475"/>
      <c r="BI4695" s="475"/>
      <c r="BJ4695" s="475"/>
      <c r="BK4695" s="475"/>
      <c r="BL4695" s="475"/>
      <c r="BM4695" s="475"/>
      <c r="BN4695" s="475"/>
      <c r="BO4695" s="475"/>
      <c r="BP4695" s="306"/>
      <c r="BQ4695" s="496"/>
      <c r="BR4695" s="496"/>
      <c r="BS4695" s="496"/>
      <c r="BT4695" s="496"/>
      <c r="BU4695" s="496"/>
      <c r="BV4695" s="496"/>
    </row>
    <row r="4696" spans="1:74" s="52" customFormat="1" ht="12.75">
      <c r="A4696" s="45">
        <v>2670.0804681784898</v>
      </c>
      <c r="B4696" s="46" t="s">
        <v>364</v>
      </c>
      <c r="C4696" s="47" t="s">
        <v>403</v>
      </c>
      <c r="D4696" s="48">
        <v>542.36580805575079</v>
      </c>
      <c r="E4696" s="49">
        <v>39.818289999999998</v>
      </c>
      <c r="F4696" s="49">
        <v>8.2799999999999999E-2</v>
      </c>
      <c r="G4696" s="49">
        <v>15.318899999999999</v>
      </c>
      <c r="H4696" s="49">
        <v>0.25690000000000002</v>
      </c>
      <c r="I4696" s="49">
        <v>0.254</v>
      </c>
      <c r="J4696" s="49">
        <v>44.761060000000001</v>
      </c>
      <c r="K4696" s="49">
        <v>0.2228</v>
      </c>
      <c r="L4696" s="49">
        <v>100.80575</v>
      </c>
      <c r="M4696" s="47"/>
      <c r="N4696" s="50">
        <v>0.99311937262834327</v>
      </c>
      <c r="O4696" s="50">
        <v>1.6327684513154526E-3</v>
      </c>
      <c r="P4696" s="50">
        <v>0.31952321957192187</v>
      </c>
      <c r="Q4696" s="50">
        <v>5.1537915019128112E-3</v>
      </c>
      <c r="R4696" s="50">
        <v>5.3658472357009691E-3</v>
      </c>
      <c r="S4696" s="50">
        <v>1.664285220925543</v>
      </c>
      <c r="T4696" s="50">
        <v>5.9537649134564332E-3</v>
      </c>
      <c r="U4696" s="50">
        <v>2.9963353429684676</v>
      </c>
      <c r="V4696" s="51">
        <v>83.893443890590689</v>
      </c>
      <c r="X4696" s="49">
        <v>0.05</v>
      </c>
      <c r="Y4696" s="49">
        <v>3.88</v>
      </c>
      <c r="Z4696" s="49">
        <v>0.13</v>
      </c>
      <c r="AA4696" s="49">
        <v>1.27</v>
      </c>
      <c r="AB4696" s="49">
        <v>3.02</v>
      </c>
      <c r="AC4696" s="49">
        <v>0.06</v>
      </c>
      <c r="AD4696" s="49">
        <v>0.43</v>
      </c>
      <c r="AE4696" s="312"/>
      <c r="AF4696" s="465" t="s">
        <v>438</v>
      </c>
      <c r="AG4696" s="343">
        <v>30</v>
      </c>
      <c r="AH4696" s="343">
        <v>15</v>
      </c>
      <c r="AI4696" s="343"/>
      <c r="AJ4696" s="343"/>
      <c r="AK4696" s="343"/>
      <c r="AL4696" s="343"/>
      <c r="AM4696" s="343"/>
      <c r="AN4696" s="343"/>
      <c r="AO4696" s="343"/>
      <c r="AP4696" s="343"/>
      <c r="AQ4696" s="343"/>
      <c r="AR4696" s="343"/>
      <c r="AS4696" s="343"/>
      <c r="AT4696" s="343"/>
      <c r="AU4696" s="343"/>
      <c r="AV4696" s="343"/>
      <c r="AW4696" s="343"/>
      <c r="AX4696" s="343"/>
      <c r="AY4696" s="343"/>
      <c r="AZ4696" s="343"/>
      <c r="BA4696" s="343"/>
      <c r="BB4696" s="343"/>
      <c r="BC4696" s="343"/>
      <c r="BD4696" s="343"/>
      <c r="BE4696" s="475"/>
      <c r="BF4696" s="475"/>
      <c r="BG4696" s="475"/>
      <c r="BH4696" s="475"/>
      <c r="BI4696" s="475"/>
      <c r="BJ4696" s="475"/>
      <c r="BK4696" s="475"/>
      <c r="BL4696" s="475"/>
      <c r="BM4696" s="475"/>
      <c r="BN4696" s="475"/>
      <c r="BO4696" s="475"/>
      <c r="BP4696" s="306"/>
      <c r="BQ4696" s="496"/>
      <c r="BR4696" s="496"/>
      <c r="BS4696" s="496"/>
      <c r="BT4696" s="496"/>
      <c r="BU4696" s="496"/>
      <c r="BV4696" s="496"/>
    </row>
    <row r="4697" spans="1:74" s="52" customFormat="1" ht="12.75">
      <c r="A4697" s="45">
        <v>2670.0804681784898</v>
      </c>
      <c r="B4697" s="46" t="s">
        <v>364</v>
      </c>
      <c r="C4697" s="47" t="s">
        <v>403</v>
      </c>
      <c r="D4697" s="48">
        <v>548.32580805575083</v>
      </c>
      <c r="E4697" s="49">
        <v>39.758679999999998</v>
      </c>
      <c r="F4697" s="49">
        <v>5.4699999999999999E-2</v>
      </c>
      <c r="G4697" s="49">
        <v>15.437569999999999</v>
      </c>
      <c r="H4697" s="49">
        <v>0.26479999999999998</v>
      </c>
      <c r="I4697" s="49">
        <v>0.21479999999999999</v>
      </c>
      <c r="J4697" s="49">
        <v>44.86347</v>
      </c>
      <c r="K4697" s="49">
        <v>0.2215</v>
      </c>
      <c r="L4697" s="49">
        <v>100.91712</v>
      </c>
      <c r="M4697" s="47"/>
      <c r="N4697" s="50">
        <v>0.99124121477285232</v>
      </c>
      <c r="O4697" s="50">
        <v>1.0782268325389066E-3</v>
      </c>
      <c r="P4697" s="50">
        <v>0.3218713546934418</v>
      </c>
      <c r="Q4697" s="50">
        <v>5.3101802991898485E-3</v>
      </c>
      <c r="R4697" s="50">
        <v>4.5359411388345584E-3</v>
      </c>
      <c r="S4697" s="50">
        <v>1.6674345688538126</v>
      </c>
      <c r="T4697" s="50">
        <v>5.9166894092318057E-3</v>
      </c>
      <c r="U4697" s="50">
        <v>2.9988784677572857</v>
      </c>
      <c r="V4697" s="51">
        <v>83.81991674163956</v>
      </c>
      <c r="X4697" s="49">
        <v>0.05</v>
      </c>
      <c r="Y4697" s="49">
        <v>6.27</v>
      </c>
      <c r="Z4697" s="49">
        <v>0.13</v>
      </c>
      <c r="AA4697" s="49">
        <v>1.0900000000000001</v>
      </c>
      <c r="AB4697" s="49">
        <v>3.4</v>
      </c>
      <c r="AC4697" s="49">
        <v>0.06</v>
      </c>
      <c r="AD4697" s="49">
        <v>0.43</v>
      </c>
      <c r="AE4697" s="312"/>
      <c r="AF4697" s="465" t="s">
        <v>438</v>
      </c>
      <c r="AG4697" s="343">
        <v>30</v>
      </c>
      <c r="AH4697" s="343">
        <v>15</v>
      </c>
      <c r="AI4697" s="343"/>
      <c r="AJ4697" s="343"/>
      <c r="AK4697" s="343"/>
      <c r="AL4697" s="343"/>
      <c r="AM4697" s="343"/>
      <c r="AN4697" s="343"/>
      <c r="AO4697" s="343"/>
      <c r="AP4697" s="343"/>
      <c r="AQ4697" s="343"/>
      <c r="AR4697" s="343"/>
      <c r="AS4697" s="343"/>
      <c r="AT4697" s="343"/>
      <c r="AU4697" s="343"/>
      <c r="AV4697" s="343"/>
      <c r="AW4697" s="343"/>
      <c r="AX4697" s="343"/>
      <c r="AY4697" s="343"/>
      <c r="AZ4697" s="343"/>
      <c r="BA4697" s="343"/>
      <c r="BB4697" s="343"/>
      <c r="BC4697" s="343"/>
      <c r="BD4697" s="343"/>
      <c r="BE4697" s="475"/>
      <c r="BF4697" s="475"/>
      <c r="BG4697" s="475"/>
      <c r="BH4697" s="475"/>
      <c r="BI4697" s="475"/>
      <c r="BJ4697" s="475"/>
      <c r="BK4697" s="475"/>
      <c r="BL4697" s="475"/>
      <c r="BM4697" s="475"/>
      <c r="BN4697" s="475"/>
      <c r="BO4697" s="475"/>
      <c r="BP4697" s="306"/>
      <c r="BQ4697" s="496"/>
      <c r="BR4697" s="496"/>
      <c r="BS4697" s="496"/>
      <c r="BT4697" s="496"/>
      <c r="BU4697" s="496"/>
      <c r="BV4697" s="496"/>
    </row>
    <row r="4698" spans="1:74" s="52" customFormat="1" ht="12.75">
      <c r="A4698" s="45">
        <v>2670.0804681784898</v>
      </c>
      <c r="B4698" s="46" t="s">
        <v>364</v>
      </c>
      <c r="C4698" s="47" t="s">
        <v>403</v>
      </c>
      <c r="D4698" s="48">
        <v>554.28580805575086</v>
      </c>
      <c r="E4698" s="49">
        <v>39.86797</v>
      </c>
      <c r="F4698" s="49">
        <v>6.88E-2</v>
      </c>
      <c r="G4698" s="49">
        <v>15.4178</v>
      </c>
      <c r="H4698" s="49">
        <v>0.27710000000000001</v>
      </c>
      <c r="I4698" s="49">
        <v>0.17510000000000001</v>
      </c>
      <c r="J4698" s="49">
        <v>44.77131</v>
      </c>
      <c r="K4698" s="49">
        <v>0.22489999999999999</v>
      </c>
      <c r="L4698" s="49">
        <v>100.89228</v>
      </c>
      <c r="M4698" s="47"/>
      <c r="N4698" s="50">
        <v>0.99370249171460323</v>
      </c>
      <c r="O4698" s="50">
        <v>1.355801497720994E-3</v>
      </c>
      <c r="P4698" s="50">
        <v>0.32137394039226985</v>
      </c>
      <c r="Q4698" s="50">
        <v>5.5553659703147292E-3</v>
      </c>
      <c r="R4698" s="50">
        <v>3.6966143181336704E-3</v>
      </c>
      <c r="S4698" s="50">
        <v>1.6635681752120361</v>
      </c>
      <c r="T4698" s="50">
        <v>6.0059174541742481E-3</v>
      </c>
      <c r="U4698" s="50">
        <v>2.9969440213293823</v>
      </c>
      <c r="V4698" s="51">
        <v>83.809404925925051</v>
      </c>
      <c r="X4698" s="49">
        <v>0.05</v>
      </c>
      <c r="Y4698" s="49">
        <v>4.3</v>
      </c>
      <c r="Z4698" s="49">
        <v>0.13</v>
      </c>
      <c r="AA4698" s="49">
        <v>1.25</v>
      </c>
      <c r="AB4698" s="49">
        <v>3.45</v>
      </c>
      <c r="AC4698" s="49">
        <v>0.06</v>
      </c>
      <c r="AD4698" s="49">
        <v>0.42</v>
      </c>
      <c r="AE4698" s="312"/>
      <c r="AF4698" s="465" t="s">
        <v>438</v>
      </c>
      <c r="AG4698" s="343">
        <v>30</v>
      </c>
      <c r="AH4698" s="343">
        <v>15</v>
      </c>
      <c r="AI4698" s="343"/>
      <c r="AJ4698" s="343"/>
      <c r="AK4698" s="343"/>
      <c r="AL4698" s="343"/>
      <c r="AM4698" s="343"/>
      <c r="AN4698" s="343"/>
      <c r="AO4698" s="343"/>
      <c r="AP4698" s="343"/>
      <c r="AQ4698" s="343"/>
      <c r="AR4698" s="343"/>
      <c r="AS4698" s="343"/>
      <c r="AT4698" s="343"/>
      <c r="AU4698" s="343"/>
      <c r="AV4698" s="343"/>
      <c r="AW4698" s="343"/>
      <c r="AX4698" s="343"/>
      <c r="AY4698" s="343"/>
      <c r="AZ4698" s="343"/>
      <c r="BA4698" s="343"/>
      <c r="BB4698" s="343"/>
      <c r="BC4698" s="343"/>
      <c r="BD4698" s="343"/>
      <c r="BE4698" s="475"/>
      <c r="BF4698" s="475"/>
      <c r="BG4698" s="475"/>
      <c r="BH4698" s="475"/>
      <c r="BI4698" s="475"/>
      <c r="BJ4698" s="475"/>
      <c r="BK4698" s="475"/>
      <c r="BL4698" s="475"/>
      <c r="BM4698" s="475"/>
      <c r="BN4698" s="475"/>
      <c r="BO4698" s="475"/>
      <c r="BP4698" s="306"/>
      <c r="BQ4698" s="496"/>
      <c r="BR4698" s="496"/>
      <c r="BS4698" s="496"/>
      <c r="BT4698" s="496"/>
      <c r="BU4698" s="496"/>
      <c r="BV4698" s="496"/>
    </row>
    <row r="4699" spans="1:74" s="52" customFormat="1" ht="12.75">
      <c r="A4699" s="45">
        <v>2670.0804681784898</v>
      </c>
      <c r="B4699" s="46" t="s">
        <v>364</v>
      </c>
      <c r="C4699" s="47" t="s">
        <v>403</v>
      </c>
      <c r="D4699" s="48">
        <v>560.2458080557509</v>
      </c>
      <c r="E4699" s="49">
        <v>39.887839999999997</v>
      </c>
      <c r="F4699" s="49">
        <v>5.6800000000000003E-2</v>
      </c>
      <c r="G4699" s="49">
        <v>15.53647</v>
      </c>
      <c r="H4699" s="49">
        <v>0.2752</v>
      </c>
      <c r="I4699" s="49">
        <v>0.2172</v>
      </c>
      <c r="J4699" s="49">
        <v>44.965870000000002</v>
      </c>
      <c r="K4699" s="49">
        <v>0.22520000000000001</v>
      </c>
      <c r="L4699" s="49">
        <v>101.26107999999999</v>
      </c>
      <c r="M4699" s="47"/>
      <c r="N4699" s="50">
        <v>0.99147238893682954</v>
      </c>
      <c r="O4699" s="50">
        <v>1.1162561275674932E-3</v>
      </c>
      <c r="P4699" s="50">
        <v>0.32295978696679301</v>
      </c>
      <c r="Q4699" s="50">
        <v>5.5021500140253997E-3</v>
      </c>
      <c r="R4699" s="50">
        <v>4.5728364121415885E-3</v>
      </c>
      <c r="S4699" s="50">
        <v>1.6662173456998617</v>
      </c>
      <c r="T4699" s="50">
        <v>5.9974431336438086E-3</v>
      </c>
      <c r="U4699" s="50">
        <v>2.9996885913323692</v>
      </c>
      <c r="V4699" s="51">
        <v>83.764151434123974</v>
      </c>
      <c r="X4699" s="49">
        <v>0.05</v>
      </c>
      <c r="Y4699" s="49">
        <v>5.88</v>
      </c>
      <c r="Z4699" s="49">
        <v>0.13</v>
      </c>
      <c r="AA4699" s="49">
        <v>1.31</v>
      </c>
      <c r="AB4699" s="49">
        <v>3.32</v>
      </c>
      <c r="AC4699" s="49">
        <v>0.06</v>
      </c>
      <c r="AD4699" s="49">
        <v>0.41</v>
      </c>
      <c r="AE4699" s="312"/>
      <c r="AF4699" s="465" t="s">
        <v>438</v>
      </c>
      <c r="AG4699" s="343">
        <v>30</v>
      </c>
      <c r="AH4699" s="343">
        <v>15</v>
      </c>
      <c r="AI4699" s="343"/>
      <c r="AJ4699" s="343"/>
      <c r="AK4699" s="343"/>
      <c r="AL4699" s="343"/>
      <c r="AM4699" s="343"/>
      <c r="AN4699" s="343"/>
      <c r="AO4699" s="343"/>
      <c r="AP4699" s="343"/>
      <c r="AQ4699" s="343"/>
      <c r="AR4699" s="343"/>
      <c r="AS4699" s="343"/>
      <c r="AT4699" s="343"/>
      <c r="AU4699" s="343"/>
      <c r="AV4699" s="343"/>
      <c r="AW4699" s="343"/>
      <c r="AX4699" s="343"/>
      <c r="AY4699" s="343"/>
      <c r="AZ4699" s="343"/>
      <c r="BA4699" s="343"/>
      <c r="BB4699" s="343"/>
      <c r="BC4699" s="343"/>
      <c r="BD4699" s="343"/>
      <c r="BE4699" s="475"/>
      <c r="BF4699" s="475"/>
      <c r="BG4699" s="475"/>
      <c r="BH4699" s="475"/>
      <c r="BI4699" s="475"/>
      <c r="BJ4699" s="475"/>
      <c r="BK4699" s="475"/>
      <c r="BL4699" s="475"/>
      <c r="BM4699" s="475"/>
      <c r="BN4699" s="475"/>
      <c r="BO4699" s="475"/>
      <c r="BP4699" s="306"/>
      <c r="BQ4699" s="496"/>
      <c r="BR4699" s="496"/>
      <c r="BS4699" s="496"/>
      <c r="BT4699" s="496"/>
      <c r="BU4699" s="496"/>
      <c r="BV4699" s="496"/>
    </row>
    <row r="4700" spans="1:74" s="52" customFormat="1" ht="12.75">
      <c r="A4700" s="45">
        <v>2670.0804681784898</v>
      </c>
      <c r="B4700" s="46" t="s">
        <v>364</v>
      </c>
      <c r="C4700" s="47" t="s">
        <v>403</v>
      </c>
      <c r="D4700" s="48">
        <v>566.20580805575094</v>
      </c>
      <c r="E4700" s="49">
        <v>39.838160000000002</v>
      </c>
      <c r="F4700" s="49">
        <v>7.8299999999999995E-2</v>
      </c>
      <c r="G4700" s="49">
        <v>15.358459999999999</v>
      </c>
      <c r="H4700" s="49">
        <v>0.27979999999999999</v>
      </c>
      <c r="I4700" s="49">
        <v>0.19719999999999999</v>
      </c>
      <c r="J4700" s="49">
        <v>44.77131</v>
      </c>
      <c r="K4700" s="49">
        <v>0.23</v>
      </c>
      <c r="L4700" s="49">
        <v>100.84313</v>
      </c>
      <c r="M4700" s="47"/>
      <c r="N4700" s="50">
        <v>0.9934533793482937</v>
      </c>
      <c r="O4700" s="50">
        <v>1.5437799529638338E-3</v>
      </c>
      <c r="P4700" s="50">
        <v>0.32029627276112083</v>
      </c>
      <c r="Q4700" s="50">
        <v>5.6122863622745595E-3</v>
      </c>
      <c r="R4700" s="50">
        <v>4.1652480499169194E-3</v>
      </c>
      <c r="S4700" s="50">
        <v>1.6643956321073121</v>
      </c>
      <c r="T4700" s="50">
        <v>6.1451671935903417E-3</v>
      </c>
      <c r="U4700" s="50">
        <v>2.9972229587575021</v>
      </c>
      <c r="V4700" s="51">
        <v>83.861662761084659</v>
      </c>
      <c r="X4700" s="49">
        <v>0.05</v>
      </c>
      <c r="Y4700" s="49">
        <v>4.2699999999999996</v>
      </c>
      <c r="Z4700" s="49">
        <v>0.13</v>
      </c>
      <c r="AA4700" s="49">
        <v>1.27</v>
      </c>
      <c r="AB4700" s="49">
        <v>2.77</v>
      </c>
      <c r="AC4700" s="49">
        <v>0.06</v>
      </c>
      <c r="AD4700" s="49">
        <v>0.42</v>
      </c>
      <c r="AE4700" s="312"/>
      <c r="AF4700" s="465" t="s">
        <v>438</v>
      </c>
      <c r="AG4700" s="343">
        <v>30</v>
      </c>
      <c r="AH4700" s="343">
        <v>15</v>
      </c>
      <c r="AI4700" s="343"/>
      <c r="AJ4700" s="343"/>
      <c r="AK4700" s="343"/>
      <c r="AL4700" s="343"/>
      <c r="AM4700" s="343"/>
      <c r="AN4700" s="343"/>
      <c r="AO4700" s="343"/>
      <c r="AP4700" s="343"/>
      <c r="AQ4700" s="343"/>
      <c r="AR4700" s="343"/>
      <c r="AS4700" s="343"/>
      <c r="AT4700" s="343"/>
      <c r="AU4700" s="343"/>
      <c r="AV4700" s="343"/>
      <c r="AW4700" s="343"/>
      <c r="AX4700" s="343"/>
      <c r="AY4700" s="343"/>
      <c r="AZ4700" s="343"/>
      <c r="BA4700" s="343"/>
      <c r="BB4700" s="343"/>
      <c r="BC4700" s="343"/>
      <c r="BD4700" s="343"/>
      <c r="BE4700" s="475"/>
      <c r="BF4700" s="475"/>
      <c r="BG4700" s="475"/>
      <c r="BH4700" s="475"/>
      <c r="BI4700" s="475"/>
      <c r="BJ4700" s="475"/>
      <c r="BK4700" s="475"/>
      <c r="BL4700" s="475"/>
      <c r="BM4700" s="475"/>
      <c r="BN4700" s="475"/>
      <c r="BO4700" s="475"/>
      <c r="BP4700" s="306"/>
      <c r="BQ4700" s="496"/>
      <c r="BR4700" s="496"/>
      <c r="BS4700" s="496"/>
      <c r="BT4700" s="496"/>
      <c r="BU4700" s="496"/>
      <c r="BV4700" s="496"/>
    </row>
    <row r="4701" spans="1:74" s="52" customFormat="1" ht="12.75">
      <c r="A4701" s="45">
        <v>2670.0804681784898</v>
      </c>
      <c r="B4701" s="46" t="s">
        <v>364</v>
      </c>
      <c r="C4701" s="47" t="s">
        <v>403</v>
      </c>
      <c r="D4701" s="48">
        <v>572.16580805575097</v>
      </c>
      <c r="E4701" s="49">
        <v>39.858029999999999</v>
      </c>
      <c r="F4701" s="49">
        <v>9.3899999999999997E-2</v>
      </c>
      <c r="G4701" s="49">
        <v>15.44746</v>
      </c>
      <c r="H4701" s="49">
        <v>0.25509999999999999</v>
      </c>
      <c r="I4701" s="49">
        <v>0.21379999999999999</v>
      </c>
      <c r="J4701" s="49">
        <v>44.84299</v>
      </c>
      <c r="K4701" s="49">
        <v>0.22689999999999999</v>
      </c>
      <c r="L4701" s="49">
        <v>101.00178</v>
      </c>
      <c r="M4701" s="47"/>
      <c r="N4701" s="50">
        <v>0.99286645646005534</v>
      </c>
      <c r="O4701" s="50">
        <v>1.8493368184811924E-3</v>
      </c>
      <c r="P4701" s="50">
        <v>0.32180151333467422</v>
      </c>
      <c r="Q4701" s="50">
        <v>5.1112763184458111E-3</v>
      </c>
      <c r="R4701" s="50">
        <v>4.5109545240104368E-3</v>
      </c>
      <c r="S4701" s="50">
        <v>1.665244917173001</v>
      </c>
      <c r="T4701" s="50">
        <v>6.0557390442124107E-3</v>
      </c>
      <c r="U4701" s="50">
        <v>2.9986044030066452</v>
      </c>
      <c r="V4701" s="51">
        <v>83.805033018153665</v>
      </c>
      <c r="X4701" s="49">
        <v>0.05</v>
      </c>
      <c r="Y4701" s="49">
        <v>6.49</v>
      </c>
      <c r="Z4701" s="49">
        <v>0.13</v>
      </c>
      <c r="AA4701" s="49">
        <v>1.23</v>
      </c>
      <c r="AB4701" s="49">
        <v>3.29</v>
      </c>
      <c r="AC4701" s="49">
        <v>0.06</v>
      </c>
      <c r="AD4701" s="49">
        <v>0.43</v>
      </c>
      <c r="AE4701" s="312"/>
      <c r="AF4701" s="465" t="s">
        <v>438</v>
      </c>
      <c r="AG4701" s="343">
        <v>30</v>
      </c>
      <c r="AH4701" s="343">
        <v>15</v>
      </c>
      <c r="AI4701" s="343"/>
      <c r="AJ4701" s="343"/>
      <c r="AK4701" s="343"/>
      <c r="AL4701" s="343"/>
      <c r="AM4701" s="343"/>
      <c r="AN4701" s="343"/>
      <c r="AO4701" s="343"/>
      <c r="AP4701" s="343"/>
      <c r="AQ4701" s="343"/>
      <c r="AR4701" s="343"/>
      <c r="AS4701" s="343"/>
      <c r="AT4701" s="343"/>
      <c r="AU4701" s="343"/>
      <c r="AV4701" s="343"/>
      <c r="AW4701" s="343"/>
      <c r="AX4701" s="343"/>
      <c r="AY4701" s="343"/>
      <c r="AZ4701" s="343"/>
      <c r="BA4701" s="343"/>
      <c r="BB4701" s="343"/>
      <c r="BC4701" s="343"/>
      <c r="BD4701" s="343"/>
      <c r="BE4701" s="475"/>
      <c r="BF4701" s="475"/>
      <c r="BG4701" s="475"/>
      <c r="BH4701" s="475"/>
      <c r="BI4701" s="475"/>
      <c r="BJ4701" s="475"/>
      <c r="BK4701" s="475"/>
      <c r="BL4701" s="475"/>
      <c r="BM4701" s="475"/>
      <c r="BN4701" s="475"/>
      <c r="BO4701" s="475"/>
      <c r="BP4701" s="306"/>
      <c r="BQ4701" s="496"/>
      <c r="BR4701" s="496"/>
      <c r="BS4701" s="496"/>
      <c r="BT4701" s="496"/>
      <c r="BU4701" s="496"/>
      <c r="BV4701" s="496"/>
    </row>
    <row r="4702" spans="1:74" s="52" customFormat="1" ht="12.75">
      <c r="A4702" s="45">
        <v>2670.0804681784898</v>
      </c>
      <c r="B4702" s="46" t="s">
        <v>364</v>
      </c>
      <c r="C4702" s="47" t="s">
        <v>403</v>
      </c>
      <c r="D4702" s="48">
        <v>578.12580805575101</v>
      </c>
      <c r="E4702" s="49">
        <v>39.9375</v>
      </c>
      <c r="F4702" s="49">
        <v>5.96E-2</v>
      </c>
      <c r="G4702" s="49">
        <v>15.477130000000001</v>
      </c>
      <c r="H4702" s="49">
        <v>0.27950000000000003</v>
      </c>
      <c r="I4702" s="49">
        <v>0.22770000000000001</v>
      </c>
      <c r="J4702" s="49">
        <v>45.037559999999999</v>
      </c>
      <c r="K4702" s="49">
        <v>0.2303</v>
      </c>
      <c r="L4702" s="49">
        <v>101.32999000000001</v>
      </c>
      <c r="M4702" s="47"/>
      <c r="N4702" s="50">
        <v>0.99187822694074446</v>
      </c>
      <c r="O4702" s="50">
        <v>1.1703052581839306E-3</v>
      </c>
      <c r="P4702" s="50">
        <v>0.32145775399078308</v>
      </c>
      <c r="Q4702" s="50">
        <v>5.5834571321536153E-3</v>
      </c>
      <c r="R4702" s="50">
        <v>4.7898978463246913E-3</v>
      </c>
      <c r="S4702" s="50">
        <v>1.667480948950697</v>
      </c>
      <c r="T4702" s="50">
        <v>6.1281454827982612E-3</v>
      </c>
      <c r="U4702" s="50">
        <v>3.0000615996390931</v>
      </c>
      <c r="V4702" s="51">
        <v>83.837724434877103</v>
      </c>
      <c r="X4702" s="49">
        <v>0.05</v>
      </c>
      <c r="Y4702" s="49">
        <v>5.23</v>
      </c>
      <c r="Z4702" s="49">
        <v>0.13</v>
      </c>
      <c r="AA4702" s="49">
        <v>1.18</v>
      </c>
      <c r="AB4702" s="49">
        <v>3.83</v>
      </c>
      <c r="AC4702" s="49">
        <v>0.06</v>
      </c>
      <c r="AD4702" s="49">
        <v>0.42</v>
      </c>
      <c r="AE4702" s="312"/>
      <c r="AF4702" s="465" t="s">
        <v>438</v>
      </c>
      <c r="AG4702" s="343">
        <v>30</v>
      </c>
      <c r="AH4702" s="343">
        <v>15</v>
      </c>
      <c r="AI4702" s="343"/>
      <c r="AJ4702" s="343"/>
      <c r="AK4702" s="343"/>
      <c r="AL4702" s="343"/>
      <c r="AM4702" s="343"/>
      <c r="AN4702" s="343"/>
      <c r="AO4702" s="343"/>
      <c r="AP4702" s="343"/>
      <c r="AQ4702" s="343"/>
      <c r="AR4702" s="343"/>
      <c r="AS4702" s="343"/>
      <c r="AT4702" s="343"/>
      <c r="AU4702" s="343"/>
      <c r="AV4702" s="343"/>
      <c r="AW4702" s="343"/>
      <c r="AX4702" s="343"/>
      <c r="AY4702" s="343"/>
      <c r="AZ4702" s="343"/>
      <c r="BA4702" s="343"/>
      <c r="BB4702" s="343"/>
      <c r="BC4702" s="343"/>
      <c r="BD4702" s="343"/>
      <c r="BE4702" s="475"/>
      <c r="BF4702" s="475"/>
      <c r="BG4702" s="475"/>
      <c r="BH4702" s="475"/>
      <c r="BI4702" s="475"/>
      <c r="BJ4702" s="475"/>
      <c r="BK4702" s="475"/>
      <c r="BL4702" s="475"/>
      <c r="BM4702" s="475"/>
      <c r="BN4702" s="475"/>
      <c r="BO4702" s="475"/>
      <c r="BP4702" s="306"/>
      <c r="BQ4702" s="496"/>
      <c r="BR4702" s="496"/>
      <c r="BS4702" s="496"/>
      <c r="BT4702" s="496"/>
      <c r="BU4702" s="496"/>
      <c r="BV4702" s="496"/>
    </row>
    <row r="4703" spans="1:74" s="52" customFormat="1" ht="12.75">
      <c r="A4703" s="45">
        <v>2670.0804681784898</v>
      </c>
      <c r="B4703" s="46" t="s">
        <v>364</v>
      </c>
      <c r="C4703" s="47" t="s">
        <v>403</v>
      </c>
      <c r="D4703" s="48">
        <v>584.08580805575104</v>
      </c>
      <c r="E4703" s="49">
        <v>39.907699999999998</v>
      </c>
      <c r="F4703" s="49">
        <v>7.0599999999999996E-2</v>
      </c>
      <c r="G4703" s="49">
        <v>15.4079</v>
      </c>
      <c r="H4703" s="49">
        <v>0.2387</v>
      </c>
      <c r="I4703" s="49">
        <v>0.2374</v>
      </c>
      <c r="J4703" s="49">
        <v>44.822510000000001</v>
      </c>
      <c r="K4703" s="49">
        <v>0.22500000000000001</v>
      </c>
      <c r="L4703" s="49">
        <v>101.01100999999998</v>
      </c>
      <c r="M4703" s="47"/>
      <c r="N4703" s="50">
        <v>0.99349888653749774</v>
      </c>
      <c r="O4703" s="50">
        <v>1.3896031887083169E-3</v>
      </c>
      <c r="P4703" s="50">
        <v>0.32078210360150028</v>
      </c>
      <c r="Q4703" s="50">
        <v>4.7797699801043767E-3</v>
      </c>
      <c r="R4703" s="50">
        <v>5.0058420223664385E-3</v>
      </c>
      <c r="S4703" s="50">
        <v>1.6634716519402657</v>
      </c>
      <c r="T4703" s="50">
        <v>6.0013761976244985E-3</v>
      </c>
      <c r="U4703" s="50">
        <v>2.9967858273912764</v>
      </c>
      <c r="V4703" s="51">
        <v>83.833614893982329</v>
      </c>
      <c r="X4703" s="49">
        <v>0.05</v>
      </c>
      <c r="Y4703" s="49">
        <v>6.09</v>
      </c>
      <c r="Z4703" s="49">
        <v>0.12</v>
      </c>
      <c r="AA4703" s="49">
        <v>1.18</v>
      </c>
      <c r="AB4703" s="49">
        <v>3.23</v>
      </c>
      <c r="AC4703" s="49">
        <v>0.06</v>
      </c>
      <c r="AD4703" s="49">
        <v>0.42</v>
      </c>
      <c r="AE4703" s="312"/>
      <c r="AF4703" s="465" t="s">
        <v>438</v>
      </c>
      <c r="AG4703" s="343">
        <v>30</v>
      </c>
      <c r="AH4703" s="343">
        <v>15</v>
      </c>
      <c r="AI4703" s="343"/>
      <c r="AJ4703" s="343"/>
      <c r="AK4703" s="343"/>
      <c r="AL4703" s="343"/>
      <c r="AM4703" s="343"/>
      <c r="AN4703" s="343"/>
      <c r="AO4703" s="343"/>
      <c r="AP4703" s="343"/>
      <c r="AQ4703" s="343"/>
      <c r="AR4703" s="343"/>
      <c r="AS4703" s="343"/>
      <c r="AT4703" s="343"/>
      <c r="AU4703" s="343"/>
      <c r="AV4703" s="343"/>
      <c r="AW4703" s="343"/>
      <c r="AX4703" s="343"/>
      <c r="AY4703" s="343"/>
      <c r="AZ4703" s="343"/>
      <c r="BA4703" s="343"/>
      <c r="BB4703" s="343"/>
      <c r="BC4703" s="343"/>
      <c r="BD4703" s="343"/>
      <c r="BE4703" s="475"/>
      <c r="BF4703" s="475"/>
      <c r="BG4703" s="475"/>
      <c r="BH4703" s="475"/>
      <c r="BI4703" s="475"/>
      <c r="BJ4703" s="475"/>
      <c r="BK4703" s="475"/>
      <c r="BL4703" s="475"/>
      <c r="BM4703" s="475"/>
      <c r="BN4703" s="475"/>
      <c r="BO4703" s="475"/>
      <c r="BP4703" s="306"/>
      <c r="BQ4703" s="496"/>
      <c r="BR4703" s="496"/>
      <c r="BS4703" s="496"/>
      <c r="BT4703" s="496"/>
      <c r="BU4703" s="496"/>
      <c r="BV4703" s="496"/>
    </row>
    <row r="4704" spans="1:74" s="52" customFormat="1" ht="12.75">
      <c r="A4704" s="45">
        <v>2670.0804681784898</v>
      </c>
      <c r="B4704" s="46" t="s">
        <v>364</v>
      </c>
      <c r="C4704" s="47" t="s">
        <v>403</v>
      </c>
      <c r="D4704" s="48">
        <v>590.04580805575108</v>
      </c>
      <c r="E4704" s="49">
        <v>39.718940000000003</v>
      </c>
      <c r="F4704" s="49">
        <v>7.0699999999999999E-2</v>
      </c>
      <c r="G4704" s="49">
        <v>15.5068</v>
      </c>
      <c r="H4704" s="49">
        <v>0.24529999999999999</v>
      </c>
      <c r="I4704" s="49">
        <v>0.19309999999999999</v>
      </c>
      <c r="J4704" s="49">
        <v>45.017069999999997</v>
      </c>
      <c r="K4704" s="49">
        <v>0.2223</v>
      </c>
      <c r="L4704" s="49">
        <v>101.06721000000002</v>
      </c>
      <c r="M4704" s="47"/>
      <c r="N4704" s="50">
        <v>0.98925291743185839</v>
      </c>
      <c r="O4704" s="50">
        <v>1.392209262560879E-3</v>
      </c>
      <c r="P4704" s="50">
        <v>0.32298910242402529</v>
      </c>
      <c r="Q4704" s="50">
        <v>4.9141807978452384E-3</v>
      </c>
      <c r="R4704" s="50">
        <v>4.0735936313568196E-3</v>
      </c>
      <c r="S4704" s="50">
        <v>1.6714579701539731</v>
      </c>
      <c r="T4704" s="50">
        <v>5.9320772799941095E-3</v>
      </c>
      <c r="U4704" s="50">
        <v>3.0017710619179216</v>
      </c>
      <c r="V4704" s="51">
        <v>83.80558166396797</v>
      </c>
      <c r="X4704" s="49">
        <v>0.05</v>
      </c>
      <c r="Y4704" s="49">
        <v>4.51</v>
      </c>
      <c r="Z4704" s="49">
        <v>0.13</v>
      </c>
      <c r="AA4704" s="49">
        <v>1.17</v>
      </c>
      <c r="AB4704" s="49">
        <v>3.39</v>
      </c>
      <c r="AC4704" s="49">
        <v>0.06</v>
      </c>
      <c r="AD4704" s="49">
        <v>0.41</v>
      </c>
      <c r="AE4704" s="312"/>
      <c r="AF4704" s="465" t="s">
        <v>438</v>
      </c>
      <c r="AG4704" s="343">
        <v>30</v>
      </c>
      <c r="AH4704" s="343">
        <v>15</v>
      </c>
      <c r="AI4704" s="343"/>
      <c r="AJ4704" s="343"/>
      <c r="AK4704" s="343"/>
      <c r="AL4704" s="343"/>
      <c r="AM4704" s="343"/>
      <c r="AN4704" s="343"/>
      <c r="AO4704" s="343"/>
      <c r="AP4704" s="343"/>
      <c r="AQ4704" s="343"/>
      <c r="AR4704" s="343"/>
      <c r="AS4704" s="343"/>
      <c r="AT4704" s="343"/>
      <c r="AU4704" s="343"/>
      <c r="AV4704" s="343"/>
      <c r="AW4704" s="343"/>
      <c r="AX4704" s="343"/>
      <c r="AY4704" s="343"/>
      <c r="AZ4704" s="343"/>
      <c r="BA4704" s="343"/>
      <c r="BB4704" s="343"/>
      <c r="BC4704" s="343"/>
      <c r="BD4704" s="343"/>
      <c r="BE4704" s="475"/>
      <c r="BF4704" s="475"/>
      <c r="BG4704" s="475"/>
      <c r="BH4704" s="475"/>
      <c r="BI4704" s="475"/>
      <c r="BJ4704" s="475"/>
      <c r="BK4704" s="475"/>
      <c r="BL4704" s="475"/>
      <c r="BM4704" s="475"/>
      <c r="BN4704" s="475"/>
      <c r="BO4704" s="475"/>
      <c r="BP4704" s="306"/>
      <c r="BQ4704" s="496"/>
      <c r="BR4704" s="496"/>
      <c r="BS4704" s="496"/>
      <c r="BT4704" s="496"/>
      <c r="BU4704" s="496"/>
      <c r="BV4704" s="496"/>
    </row>
    <row r="4705" spans="1:74" s="52" customFormat="1" ht="12.75">
      <c r="A4705" s="45">
        <v>2670.0804681784898</v>
      </c>
      <c r="B4705" s="46" t="s">
        <v>364</v>
      </c>
      <c r="C4705" s="47" t="s">
        <v>403</v>
      </c>
      <c r="D4705" s="48">
        <v>596.00580805575112</v>
      </c>
      <c r="E4705" s="49">
        <v>39.808349999999997</v>
      </c>
      <c r="F4705" s="49">
        <v>6.0400000000000002E-2</v>
      </c>
      <c r="G4705" s="49">
        <v>15.398020000000001</v>
      </c>
      <c r="H4705" s="49">
        <v>0.27589999999999998</v>
      </c>
      <c r="I4705" s="49">
        <v>0.21029999999999999</v>
      </c>
      <c r="J4705" s="49">
        <v>44.668900000000001</v>
      </c>
      <c r="K4705" s="49">
        <v>0.2271</v>
      </c>
      <c r="L4705" s="49">
        <v>100.72966999999998</v>
      </c>
      <c r="M4705" s="47"/>
      <c r="N4705" s="50">
        <v>0.99428256689505834</v>
      </c>
      <c r="O4705" s="50">
        <v>1.1927460897693297E-3</v>
      </c>
      <c r="P4705" s="50">
        <v>0.32162997811135324</v>
      </c>
      <c r="Q4705" s="50">
        <v>5.5428259384923797E-3</v>
      </c>
      <c r="R4705" s="50">
        <v>4.4489821131030319E-3</v>
      </c>
      <c r="S4705" s="50">
        <v>1.6632190520589976</v>
      </c>
      <c r="T4705" s="50">
        <v>6.0772965584550351E-3</v>
      </c>
      <c r="U4705" s="50">
        <v>2.9980841789235955</v>
      </c>
      <c r="V4705" s="51">
        <v>83.795746012796286</v>
      </c>
      <c r="X4705" s="49">
        <v>0.05</v>
      </c>
      <c r="Y4705" s="49">
        <v>3.81</v>
      </c>
      <c r="Z4705" s="49">
        <v>0.13</v>
      </c>
      <c r="AA4705" s="49">
        <v>1.28</v>
      </c>
      <c r="AB4705" s="49">
        <v>3.22</v>
      </c>
      <c r="AC4705" s="49">
        <v>0.06</v>
      </c>
      <c r="AD4705" s="49">
        <v>0.42</v>
      </c>
      <c r="AE4705" s="312"/>
      <c r="AF4705" s="465" t="s">
        <v>438</v>
      </c>
      <c r="AG4705" s="343">
        <v>30</v>
      </c>
      <c r="AH4705" s="343">
        <v>15</v>
      </c>
      <c r="AI4705" s="343"/>
      <c r="AJ4705" s="343"/>
      <c r="AK4705" s="343"/>
      <c r="AL4705" s="343"/>
      <c r="AM4705" s="343"/>
      <c r="AN4705" s="343"/>
      <c r="AO4705" s="343"/>
      <c r="AP4705" s="343"/>
      <c r="AQ4705" s="343"/>
      <c r="AR4705" s="343"/>
      <c r="AS4705" s="343"/>
      <c r="AT4705" s="343"/>
      <c r="AU4705" s="343"/>
      <c r="AV4705" s="343"/>
      <c r="AW4705" s="343"/>
      <c r="AX4705" s="343"/>
      <c r="AY4705" s="343"/>
      <c r="AZ4705" s="343"/>
      <c r="BA4705" s="343"/>
      <c r="BB4705" s="343"/>
      <c r="BC4705" s="343"/>
      <c r="BD4705" s="343"/>
      <c r="BE4705" s="475"/>
      <c r="BF4705" s="475"/>
      <c r="BG4705" s="475"/>
      <c r="BH4705" s="475"/>
      <c r="BI4705" s="475"/>
      <c r="BJ4705" s="475"/>
      <c r="BK4705" s="475"/>
      <c r="BL4705" s="475"/>
      <c r="BM4705" s="475"/>
      <c r="BN4705" s="475"/>
      <c r="BO4705" s="475"/>
      <c r="BP4705" s="306"/>
      <c r="BQ4705" s="496"/>
      <c r="BR4705" s="496"/>
      <c r="BS4705" s="496"/>
      <c r="BT4705" s="496"/>
      <c r="BU4705" s="496"/>
      <c r="BV4705" s="496"/>
    </row>
    <row r="4706" spans="1:74" s="52" customFormat="1" ht="12.75">
      <c r="A4706" s="45">
        <v>2670.0804681784898</v>
      </c>
      <c r="B4706" s="46" t="s">
        <v>364</v>
      </c>
      <c r="C4706" s="47" t="s">
        <v>403</v>
      </c>
      <c r="D4706" s="48">
        <v>601.96580805575115</v>
      </c>
      <c r="E4706" s="49">
        <v>39.887839999999997</v>
      </c>
      <c r="F4706" s="49">
        <v>6.3500000000000001E-2</v>
      </c>
      <c r="G4706" s="49">
        <v>15.46724</v>
      </c>
      <c r="H4706" s="49">
        <v>0.2636</v>
      </c>
      <c r="I4706" s="49">
        <v>0.21740000000000001</v>
      </c>
      <c r="J4706" s="49">
        <v>45.068280000000001</v>
      </c>
      <c r="K4706" s="49">
        <v>0.21870000000000001</v>
      </c>
      <c r="L4706" s="49">
        <v>101.26115999999999</v>
      </c>
      <c r="M4706" s="47"/>
      <c r="N4706" s="50">
        <v>0.99132841825132589</v>
      </c>
      <c r="O4706" s="50">
        <v>1.2477459746460258E-3</v>
      </c>
      <c r="P4706" s="50">
        <v>0.32147400107578228</v>
      </c>
      <c r="Q4706" s="50">
        <v>5.2694627087008662E-3</v>
      </c>
      <c r="R4706" s="50">
        <v>4.5763824987657504E-3</v>
      </c>
      <c r="S4706" s="50">
        <v>1.6697696635190618</v>
      </c>
      <c r="T4706" s="50">
        <v>5.8234917909187507E-3</v>
      </c>
      <c r="U4706" s="50">
        <v>3.0010103915023745</v>
      </c>
      <c r="V4706" s="51">
        <v>83.855617130553824</v>
      </c>
      <c r="X4706" s="49">
        <v>0.05</v>
      </c>
      <c r="Y4706" s="49">
        <v>5.72</v>
      </c>
      <c r="Z4706" s="49">
        <v>0.13</v>
      </c>
      <c r="AA4706" s="49">
        <v>1.1599999999999999</v>
      </c>
      <c r="AB4706" s="49">
        <v>2.95</v>
      </c>
      <c r="AC4706" s="49">
        <v>0.06</v>
      </c>
      <c r="AD4706" s="49">
        <v>0.41</v>
      </c>
      <c r="AE4706" s="312"/>
      <c r="AF4706" s="465" t="s">
        <v>438</v>
      </c>
      <c r="AG4706" s="343">
        <v>30</v>
      </c>
      <c r="AH4706" s="343">
        <v>15</v>
      </c>
      <c r="AI4706" s="343"/>
      <c r="AJ4706" s="343"/>
      <c r="AK4706" s="343"/>
      <c r="AL4706" s="343"/>
      <c r="AM4706" s="343"/>
      <c r="AN4706" s="343"/>
      <c r="AO4706" s="343"/>
      <c r="AP4706" s="343"/>
      <c r="AQ4706" s="343"/>
      <c r="AR4706" s="343"/>
      <c r="AS4706" s="343"/>
      <c r="AT4706" s="343"/>
      <c r="AU4706" s="343"/>
      <c r="AV4706" s="343"/>
      <c r="AW4706" s="343"/>
      <c r="AX4706" s="343"/>
      <c r="AY4706" s="343"/>
      <c r="AZ4706" s="343"/>
      <c r="BA4706" s="343"/>
      <c r="BB4706" s="343"/>
      <c r="BC4706" s="343"/>
      <c r="BD4706" s="343"/>
      <c r="BE4706" s="475"/>
      <c r="BF4706" s="475"/>
      <c r="BG4706" s="475"/>
      <c r="BH4706" s="475"/>
      <c r="BI4706" s="475"/>
      <c r="BJ4706" s="475"/>
      <c r="BK4706" s="475"/>
      <c r="BL4706" s="475"/>
      <c r="BM4706" s="475"/>
      <c r="BN4706" s="475"/>
      <c r="BO4706" s="475"/>
      <c r="BP4706" s="306"/>
      <c r="BQ4706" s="496"/>
      <c r="BR4706" s="496"/>
      <c r="BS4706" s="496"/>
      <c r="BT4706" s="496"/>
      <c r="BU4706" s="496"/>
      <c r="BV4706" s="496"/>
    </row>
    <row r="4707" spans="1:74" s="52" customFormat="1" ht="12.75">
      <c r="A4707" s="45">
        <v>2670.0804681784898</v>
      </c>
      <c r="B4707" s="46" t="s">
        <v>364</v>
      </c>
      <c r="C4707" s="47" t="s">
        <v>403</v>
      </c>
      <c r="D4707" s="48">
        <v>607.92580805575119</v>
      </c>
      <c r="E4707" s="49">
        <v>39.917639999999999</v>
      </c>
      <c r="F4707" s="49">
        <v>8.1799999999999998E-2</v>
      </c>
      <c r="G4707" s="49">
        <v>15.487019999999999</v>
      </c>
      <c r="H4707" s="49">
        <v>0.25659999999999999</v>
      </c>
      <c r="I4707" s="49">
        <v>0.23250000000000001</v>
      </c>
      <c r="J4707" s="49">
        <v>44.59722</v>
      </c>
      <c r="K4707" s="49">
        <v>0.22439999999999999</v>
      </c>
      <c r="L4707" s="49">
        <v>100.87178</v>
      </c>
      <c r="M4707" s="47"/>
      <c r="N4707" s="50">
        <v>0.9956914725537428</v>
      </c>
      <c r="O4707" s="50">
        <v>1.6132016194027787E-3</v>
      </c>
      <c r="P4707" s="50">
        <v>0.32306044263329892</v>
      </c>
      <c r="Q4707" s="50">
        <v>5.1482600384625335E-3</v>
      </c>
      <c r="R4707" s="50">
        <v>4.9121161454950425E-3</v>
      </c>
      <c r="S4707" s="50">
        <v>1.6583502615944252</v>
      </c>
      <c r="T4707" s="50">
        <v>5.9970881239896634E-3</v>
      </c>
      <c r="U4707" s="50">
        <v>2.9964399437954414</v>
      </c>
      <c r="V4707" s="51">
        <v>83.695432655936159</v>
      </c>
      <c r="X4707" s="49">
        <v>0.05</v>
      </c>
      <c r="Y4707" s="49">
        <v>4.9400000000000004</v>
      </c>
      <c r="Z4707" s="49">
        <v>0.13</v>
      </c>
      <c r="AA4707" s="49">
        <v>1.35</v>
      </c>
      <c r="AB4707" s="49">
        <v>2.77</v>
      </c>
      <c r="AC4707" s="49">
        <v>0.06</v>
      </c>
      <c r="AD4707" s="49">
        <v>0.42</v>
      </c>
      <c r="AE4707" s="312"/>
      <c r="AF4707" s="465" t="s">
        <v>438</v>
      </c>
      <c r="AG4707" s="343">
        <v>30</v>
      </c>
      <c r="AH4707" s="343">
        <v>15</v>
      </c>
      <c r="AI4707" s="343"/>
      <c r="AJ4707" s="343"/>
      <c r="AK4707" s="343"/>
      <c r="AL4707" s="343"/>
      <c r="AM4707" s="343"/>
      <c r="AN4707" s="343"/>
      <c r="AO4707" s="343"/>
      <c r="AP4707" s="343"/>
      <c r="AQ4707" s="343"/>
      <c r="AR4707" s="343"/>
      <c r="AS4707" s="343"/>
      <c r="AT4707" s="343"/>
      <c r="AU4707" s="343"/>
      <c r="AV4707" s="343"/>
      <c r="AW4707" s="343"/>
      <c r="AX4707" s="343"/>
      <c r="AY4707" s="343"/>
      <c r="AZ4707" s="343"/>
      <c r="BA4707" s="343"/>
      <c r="BB4707" s="343"/>
      <c r="BC4707" s="343"/>
      <c r="BD4707" s="343"/>
      <c r="BE4707" s="475"/>
      <c r="BF4707" s="475"/>
      <c r="BG4707" s="475"/>
      <c r="BH4707" s="475"/>
      <c r="BI4707" s="475"/>
      <c r="BJ4707" s="475"/>
      <c r="BK4707" s="475"/>
      <c r="BL4707" s="475"/>
      <c r="BM4707" s="475"/>
      <c r="BN4707" s="475"/>
      <c r="BO4707" s="475"/>
      <c r="BP4707" s="306"/>
      <c r="BQ4707" s="496"/>
      <c r="BR4707" s="496"/>
      <c r="BS4707" s="496"/>
      <c r="BT4707" s="496"/>
      <c r="BU4707" s="496"/>
      <c r="BV4707" s="496"/>
    </row>
    <row r="4708" spans="1:74" s="52" customFormat="1" ht="12.75">
      <c r="A4708" s="45">
        <v>2670.0804681784898</v>
      </c>
      <c r="B4708" s="46" t="s">
        <v>364</v>
      </c>
      <c r="C4708" s="47" t="s">
        <v>403</v>
      </c>
      <c r="D4708" s="48">
        <v>613.88580805575123</v>
      </c>
      <c r="E4708" s="49">
        <v>39.877899999999997</v>
      </c>
      <c r="F4708" s="49">
        <v>9.6100000000000005E-2</v>
      </c>
      <c r="G4708" s="49">
        <v>15.33868</v>
      </c>
      <c r="H4708" s="49">
        <v>0.24909999999999999</v>
      </c>
      <c r="I4708" s="49">
        <v>0.20330000000000001</v>
      </c>
      <c r="J4708" s="49">
        <v>44.832740000000001</v>
      </c>
      <c r="K4708" s="49">
        <v>0.21940000000000001</v>
      </c>
      <c r="L4708" s="49">
        <v>100.89241999999999</v>
      </c>
      <c r="M4708" s="47"/>
      <c r="N4708" s="50">
        <v>0.99374387122494146</v>
      </c>
      <c r="O4708" s="50">
        <v>1.8933939539791294E-3</v>
      </c>
      <c r="P4708" s="50">
        <v>0.31965843171845748</v>
      </c>
      <c r="Q4708" s="50">
        <v>4.9929797325460523E-3</v>
      </c>
      <c r="R4708" s="50">
        <v>4.291067054643335E-3</v>
      </c>
      <c r="S4708" s="50">
        <v>1.6655052685612415</v>
      </c>
      <c r="T4708" s="50">
        <v>5.8578258197302122E-3</v>
      </c>
      <c r="U4708" s="50">
        <v>2.9973282622889745</v>
      </c>
      <c r="V4708" s="51">
        <v>83.897628610002329</v>
      </c>
      <c r="X4708" s="49">
        <v>0.05</v>
      </c>
      <c r="Y4708" s="49">
        <v>5.07</v>
      </c>
      <c r="Z4708" s="49">
        <v>0.12</v>
      </c>
      <c r="AA4708" s="49">
        <v>1.32</v>
      </c>
      <c r="AB4708" s="49">
        <v>3.62</v>
      </c>
      <c r="AC4708" s="49">
        <v>0.06</v>
      </c>
      <c r="AD4708" s="49">
        <v>0.42</v>
      </c>
      <c r="AE4708" s="312"/>
      <c r="AF4708" s="465" t="s">
        <v>438</v>
      </c>
      <c r="AG4708" s="343">
        <v>30</v>
      </c>
      <c r="AH4708" s="343">
        <v>15</v>
      </c>
      <c r="AI4708" s="343"/>
      <c r="AJ4708" s="343"/>
      <c r="AK4708" s="343"/>
      <c r="AL4708" s="343"/>
      <c r="AM4708" s="343"/>
      <c r="AN4708" s="343"/>
      <c r="AO4708" s="343"/>
      <c r="AP4708" s="343"/>
      <c r="AQ4708" s="343"/>
      <c r="AR4708" s="343"/>
      <c r="AS4708" s="343"/>
      <c r="AT4708" s="343"/>
      <c r="AU4708" s="343"/>
      <c r="AV4708" s="343"/>
      <c r="AW4708" s="343"/>
      <c r="AX4708" s="343"/>
      <c r="AY4708" s="343"/>
      <c r="AZ4708" s="343"/>
      <c r="BA4708" s="343"/>
      <c r="BB4708" s="343"/>
      <c r="BC4708" s="343"/>
      <c r="BD4708" s="343"/>
      <c r="BE4708" s="475"/>
      <c r="BF4708" s="475"/>
      <c r="BG4708" s="475"/>
      <c r="BH4708" s="475"/>
      <c r="BI4708" s="475"/>
      <c r="BJ4708" s="475"/>
      <c r="BK4708" s="475"/>
      <c r="BL4708" s="475"/>
      <c r="BM4708" s="475"/>
      <c r="BN4708" s="475"/>
      <c r="BO4708" s="475"/>
      <c r="BP4708" s="306"/>
      <c r="BQ4708" s="496"/>
      <c r="BR4708" s="496"/>
      <c r="BS4708" s="496"/>
      <c r="BT4708" s="496"/>
      <c r="BU4708" s="496"/>
      <c r="BV4708" s="496"/>
    </row>
    <row r="4709" spans="1:74" s="52" customFormat="1" ht="12.75">
      <c r="A4709" s="45">
        <v>2670.0804681784898</v>
      </c>
      <c r="B4709" s="46" t="s">
        <v>364</v>
      </c>
      <c r="C4709" s="47" t="s">
        <v>403</v>
      </c>
      <c r="D4709" s="48">
        <v>619.84580805575126</v>
      </c>
      <c r="E4709" s="49">
        <v>39.838160000000002</v>
      </c>
      <c r="F4709" s="49">
        <v>6.25E-2</v>
      </c>
      <c r="G4709" s="49">
        <v>15.25956</v>
      </c>
      <c r="H4709" s="49">
        <v>0.2293</v>
      </c>
      <c r="I4709" s="49">
        <v>0.2172</v>
      </c>
      <c r="J4709" s="49">
        <v>44.791789999999999</v>
      </c>
      <c r="K4709" s="49">
        <v>0.22739999999999999</v>
      </c>
      <c r="L4709" s="49">
        <v>100.72081</v>
      </c>
      <c r="M4709" s="47"/>
      <c r="N4709" s="50">
        <v>0.99412765253506941</v>
      </c>
      <c r="O4709" s="50">
        <v>1.2331000493844856E-3</v>
      </c>
      <c r="P4709" s="50">
        <v>0.31844973214946787</v>
      </c>
      <c r="Q4709" s="50">
        <v>4.6024685534590245E-3</v>
      </c>
      <c r="R4709" s="50">
        <v>4.5908007390130503E-3</v>
      </c>
      <c r="S4709" s="50">
        <v>1.6662871557531278</v>
      </c>
      <c r="T4709" s="50">
        <v>6.0798237639978761E-3</v>
      </c>
      <c r="U4709" s="50">
        <v>2.9969501870033177</v>
      </c>
      <c r="V4709" s="51">
        <v>83.955065576173411</v>
      </c>
      <c r="X4709" s="49">
        <v>0.05</v>
      </c>
      <c r="Y4709" s="49">
        <v>5.85</v>
      </c>
      <c r="Z4709" s="49">
        <v>0.13</v>
      </c>
      <c r="AA4709" s="49">
        <v>1.19</v>
      </c>
      <c r="AB4709" s="49">
        <v>3.34</v>
      </c>
      <c r="AC4709" s="49">
        <v>0.06</v>
      </c>
      <c r="AD4709" s="49">
        <v>0.41</v>
      </c>
      <c r="AE4709" s="312"/>
      <c r="AF4709" s="465" t="s">
        <v>438</v>
      </c>
      <c r="AG4709" s="343">
        <v>30</v>
      </c>
      <c r="AH4709" s="343">
        <v>15</v>
      </c>
      <c r="AI4709" s="343"/>
      <c r="AJ4709" s="343"/>
      <c r="AK4709" s="343"/>
      <c r="AL4709" s="343"/>
      <c r="AM4709" s="343"/>
      <c r="AN4709" s="343"/>
      <c r="AO4709" s="343"/>
      <c r="AP4709" s="343"/>
      <c r="AQ4709" s="343"/>
      <c r="AR4709" s="343"/>
      <c r="AS4709" s="343"/>
      <c r="AT4709" s="343"/>
      <c r="AU4709" s="343"/>
      <c r="AV4709" s="343"/>
      <c r="AW4709" s="343"/>
      <c r="AX4709" s="343"/>
      <c r="AY4709" s="343"/>
      <c r="AZ4709" s="343"/>
      <c r="BA4709" s="343"/>
      <c r="BB4709" s="343"/>
      <c r="BC4709" s="343"/>
      <c r="BD4709" s="343"/>
      <c r="BE4709" s="475"/>
      <c r="BF4709" s="475"/>
      <c r="BG4709" s="475"/>
      <c r="BH4709" s="475"/>
      <c r="BI4709" s="475"/>
      <c r="BJ4709" s="475"/>
      <c r="BK4709" s="475"/>
      <c r="BL4709" s="475"/>
      <c r="BM4709" s="475"/>
      <c r="BN4709" s="475"/>
      <c r="BO4709" s="475"/>
      <c r="BP4709" s="306"/>
      <c r="BQ4709" s="496"/>
      <c r="BR4709" s="496"/>
      <c r="BS4709" s="496"/>
      <c r="BT4709" s="496"/>
      <c r="BU4709" s="496"/>
      <c r="BV4709" s="496"/>
    </row>
    <row r="4710" spans="1:74" s="52" customFormat="1" ht="12.75">
      <c r="A4710" s="45">
        <v>2670.0804681784898</v>
      </c>
      <c r="B4710" s="46" t="s">
        <v>364</v>
      </c>
      <c r="C4710" s="47" t="s">
        <v>403</v>
      </c>
      <c r="D4710" s="48">
        <v>625.8058080557513</v>
      </c>
      <c r="E4710" s="49">
        <v>39.788490000000003</v>
      </c>
      <c r="F4710" s="49">
        <v>8.3699999999999997E-2</v>
      </c>
      <c r="G4710" s="49">
        <v>15.67492</v>
      </c>
      <c r="H4710" s="49">
        <v>0.25380000000000003</v>
      </c>
      <c r="I4710" s="49">
        <v>0.18310000000000001</v>
      </c>
      <c r="J4710" s="49">
        <v>44.68938</v>
      </c>
      <c r="K4710" s="49">
        <v>0.22459999999999999</v>
      </c>
      <c r="L4710" s="49">
        <v>100.97109</v>
      </c>
      <c r="M4710" s="47"/>
      <c r="N4710" s="50">
        <v>0.99235478472197003</v>
      </c>
      <c r="O4710" s="50">
        <v>1.6504804459166844E-3</v>
      </c>
      <c r="P4710" s="50">
        <v>0.32694209209927505</v>
      </c>
      <c r="Q4710" s="50">
        <v>5.091491469567189E-3</v>
      </c>
      <c r="R4710" s="50">
        <v>3.8679744248915635E-3</v>
      </c>
      <c r="S4710" s="50">
        <v>1.6615843206929686</v>
      </c>
      <c r="T4710" s="50">
        <v>6.0017362990288708E-3</v>
      </c>
      <c r="U4710" s="50">
        <v>2.9989567231208487</v>
      </c>
      <c r="V4710" s="51">
        <v>83.558574329410561</v>
      </c>
      <c r="X4710" s="49">
        <v>0.05</v>
      </c>
      <c r="Y4710" s="49">
        <v>5.41</v>
      </c>
      <c r="Z4710" s="49">
        <v>0.13</v>
      </c>
      <c r="AA4710" s="49">
        <v>1.22</v>
      </c>
      <c r="AB4710" s="49">
        <v>3.06</v>
      </c>
      <c r="AC4710" s="49">
        <v>0.06</v>
      </c>
      <c r="AD4710" s="49">
        <v>0.43</v>
      </c>
      <c r="AE4710" s="312"/>
      <c r="AF4710" s="465" t="s">
        <v>438</v>
      </c>
      <c r="AG4710" s="343">
        <v>30</v>
      </c>
      <c r="AH4710" s="343">
        <v>15</v>
      </c>
      <c r="AI4710" s="343"/>
      <c r="AJ4710" s="343"/>
      <c r="AK4710" s="343"/>
      <c r="AL4710" s="343"/>
      <c r="AM4710" s="343"/>
      <c r="AN4710" s="343"/>
      <c r="AO4710" s="343"/>
      <c r="AP4710" s="343"/>
      <c r="AQ4710" s="343"/>
      <c r="AR4710" s="343"/>
      <c r="AS4710" s="343"/>
      <c r="AT4710" s="343"/>
      <c r="AU4710" s="343"/>
      <c r="AV4710" s="343"/>
      <c r="AW4710" s="343"/>
      <c r="AX4710" s="343"/>
      <c r="AY4710" s="343"/>
      <c r="AZ4710" s="343"/>
      <c r="BA4710" s="343"/>
      <c r="BB4710" s="343"/>
      <c r="BC4710" s="343"/>
      <c r="BD4710" s="343"/>
      <c r="BE4710" s="475"/>
      <c r="BF4710" s="475"/>
      <c r="BG4710" s="475"/>
      <c r="BH4710" s="475"/>
      <c r="BI4710" s="475"/>
      <c r="BJ4710" s="475"/>
      <c r="BK4710" s="475"/>
      <c r="BL4710" s="475"/>
      <c r="BM4710" s="475"/>
      <c r="BN4710" s="475"/>
      <c r="BO4710" s="475"/>
      <c r="BP4710" s="306"/>
      <c r="BQ4710" s="496"/>
      <c r="BR4710" s="496"/>
      <c r="BS4710" s="496"/>
      <c r="BT4710" s="496"/>
      <c r="BU4710" s="496"/>
      <c r="BV4710" s="496"/>
    </row>
    <row r="4711" spans="1:74" s="52" customFormat="1" ht="12.75">
      <c r="A4711" s="45">
        <v>2670.0804681784898</v>
      </c>
      <c r="B4711" s="46" t="s">
        <v>364</v>
      </c>
      <c r="C4711" s="47" t="s">
        <v>403</v>
      </c>
      <c r="D4711" s="48">
        <v>631.76580805575134</v>
      </c>
      <c r="E4711" s="49">
        <v>39.86797</v>
      </c>
      <c r="F4711" s="49">
        <v>6.6699999999999995E-2</v>
      </c>
      <c r="G4711" s="49">
        <v>15.576029999999999</v>
      </c>
      <c r="H4711" s="49">
        <v>0.27450000000000002</v>
      </c>
      <c r="I4711" s="49">
        <v>0.23799999999999999</v>
      </c>
      <c r="J4711" s="49">
        <v>44.78154</v>
      </c>
      <c r="K4711" s="49">
        <v>0.22700000000000001</v>
      </c>
      <c r="L4711" s="49">
        <v>101.11863999900001</v>
      </c>
      <c r="M4711" s="47"/>
      <c r="N4711" s="50">
        <v>0.99261960923492076</v>
      </c>
      <c r="O4711" s="50">
        <v>1.3129856410971832E-3</v>
      </c>
      <c r="P4711" s="50">
        <v>0.32431833118766351</v>
      </c>
      <c r="Q4711" s="50">
        <v>5.4972434290715914E-3</v>
      </c>
      <c r="R4711" s="50">
        <v>5.0190488648610594E-3</v>
      </c>
      <c r="S4711" s="50">
        <v>1.6621350118661176</v>
      </c>
      <c r="T4711" s="50">
        <v>6.0553915757129116E-3</v>
      </c>
      <c r="U4711" s="50">
        <v>2.9985190892712632</v>
      </c>
      <c r="V4711" s="51">
        <v>83.673498684389543</v>
      </c>
      <c r="X4711" s="49">
        <v>0.05</v>
      </c>
      <c r="Y4711" s="49">
        <v>4.3099999999999996</v>
      </c>
      <c r="Z4711" s="49">
        <v>0.12</v>
      </c>
      <c r="AA4711" s="49">
        <v>1.28</v>
      </c>
      <c r="AB4711" s="49">
        <v>3.04</v>
      </c>
      <c r="AC4711" s="49">
        <v>0.06</v>
      </c>
      <c r="AD4711" s="49">
        <v>0.42</v>
      </c>
      <c r="AE4711" s="312"/>
      <c r="AF4711" s="465" t="s">
        <v>438</v>
      </c>
      <c r="AG4711" s="343">
        <v>30</v>
      </c>
      <c r="AH4711" s="343">
        <v>15</v>
      </c>
      <c r="AI4711" s="343"/>
      <c r="AJ4711" s="343"/>
      <c r="AK4711" s="343"/>
      <c r="AL4711" s="343"/>
      <c r="AM4711" s="343"/>
      <c r="AN4711" s="343"/>
      <c r="AO4711" s="343"/>
      <c r="AP4711" s="343"/>
      <c r="AQ4711" s="343"/>
      <c r="AR4711" s="343"/>
      <c r="AS4711" s="343"/>
      <c r="AT4711" s="343"/>
      <c r="AU4711" s="343"/>
      <c r="AV4711" s="343"/>
      <c r="AW4711" s="343"/>
      <c r="AX4711" s="343"/>
      <c r="AY4711" s="343"/>
      <c r="AZ4711" s="343"/>
      <c r="BA4711" s="343"/>
      <c r="BB4711" s="343"/>
      <c r="BC4711" s="343"/>
      <c r="BD4711" s="343"/>
      <c r="BE4711" s="475"/>
      <c r="BF4711" s="475"/>
      <c r="BG4711" s="475"/>
      <c r="BH4711" s="475"/>
      <c r="BI4711" s="475"/>
      <c r="BJ4711" s="475"/>
      <c r="BK4711" s="475"/>
      <c r="BL4711" s="475"/>
      <c r="BM4711" s="475"/>
      <c r="BN4711" s="475"/>
      <c r="BO4711" s="475"/>
      <c r="BP4711" s="306"/>
      <c r="BQ4711" s="496"/>
      <c r="BR4711" s="496"/>
      <c r="BS4711" s="496"/>
      <c r="BT4711" s="496"/>
      <c r="BU4711" s="496"/>
      <c r="BV4711" s="496"/>
    </row>
    <row r="4712" spans="1:74" s="52" customFormat="1" ht="12.75">
      <c r="A4712" s="45">
        <v>2670.0804681784898</v>
      </c>
      <c r="B4712" s="46" t="s">
        <v>364</v>
      </c>
      <c r="C4712" s="47" t="s">
        <v>403</v>
      </c>
      <c r="D4712" s="48">
        <v>637.72580805575137</v>
      </c>
      <c r="E4712" s="49">
        <v>39.917639999999999</v>
      </c>
      <c r="F4712" s="49">
        <v>6.9000000000000006E-2</v>
      </c>
      <c r="G4712" s="49">
        <v>15.427680000000001</v>
      </c>
      <c r="H4712" s="49">
        <v>0.26379999999999998</v>
      </c>
      <c r="I4712" s="49">
        <v>0.19370000000000001</v>
      </c>
      <c r="J4712" s="49">
        <v>44.59722</v>
      </c>
      <c r="K4712" s="49">
        <v>0.221</v>
      </c>
      <c r="L4712" s="49">
        <v>100.79774</v>
      </c>
      <c r="M4712" s="47"/>
      <c r="N4712" s="50">
        <v>0.99581652570758428</v>
      </c>
      <c r="O4712" s="50">
        <v>1.3609399969759779E-3</v>
      </c>
      <c r="P4712" s="50">
        <v>0.32186302469308459</v>
      </c>
      <c r="Q4712" s="50">
        <v>5.2933810176138789E-3</v>
      </c>
      <c r="R4712" s="50">
        <v>4.09288773091822E-3</v>
      </c>
      <c r="S4712" s="50">
        <v>1.6585585409019241</v>
      </c>
      <c r="T4712" s="50">
        <v>5.9069649402598567E-3</v>
      </c>
      <c r="U4712" s="50">
        <v>2.9950404579653629</v>
      </c>
      <c r="V4712" s="51">
        <v>83.747751979443706</v>
      </c>
      <c r="X4712" s="49">
        <v>0.05</v>
      </c>
      <c r="Y4712" s="49">
        <v>3.47</v>
      </c>
      <c r="Z4712" s="49">
        <v>0.13</v>
      </c>
      <c r="AA4712" s="49">
        <v>1.31</v>
      </c>
      <c r="AB4712" s="49">
        <v>3.27</v>
      </c>
      <c r="AC4712" s="49">
        <v>0.06</v>
      </c>
      <c r="AD4712" s="49">
        <v>0.43</v>
      </c>
      <c r="AE4712" s="312"/>
      <c r="AF4712" s="465" t="s">
        <v>438</v>
      </c>
      <c r="AG4712" s="343">
        <v>30</v>
      </c>
      <c r="AH4712" s="343">
        <v>15</v>
      </c>
      <c r="AI4712" s="343"/>
      <c r="AJ4712" s="343"/>
      <c r="AK4712" s="343"/>
      <c r="AL4712" s="343"/>
      <c r="AM4712" s="343"/>
      <c r="AN4712" s="343"/>
      <c r="AO4712" s="343"/>
      <c r="AP4712" s="343"/>
      <c r="AQ4712" s="343"/>
      <c r="AR4712" s="343"/>
      <c r="AS4712" s="343"/>
      <c r="AT4712" s="343"/>
      <c r="AU4712" s="343"/>
      <c r="AV4712" s="343"/>
      <c r="AW4712" s="343"/>
      <c r="AX4712" s="343"/>
      <c r="AY4712" s="343"/>
      <c r="AZ4712" s="343"/>
      <c r="BA4712" s="343"/>
      <c r="BB4712" s="343"/>
      <c r="BC4712" s="343"/>
      <c r="BD4712" s="343"/>
      <c r="BE4712" s="475"/>
      <c r="BF4712" s="475"/>
      <c r="BG4712" s="475"/>
      <c r="BH4712" s="475"/>
      <c r="BI4712" s="475"/>
      <c r="BJ4712" s="475"/>
      <c r="BK4712" s="475"/>
      <c r="BL4712" s="475"/>
      <c r="BM4712" s="475"/>
      <c r="BN4712" s="475"/>
      <c r="BO4712" s="475"/>
      <c r="BP4712" s="306"/>
      <c r="BQ4712" s="496"/>
      <c r="BR4712" s="496"/>
      <c r="BS4712" s="496"/>
      <c r="BT4712" s="496"/>
      <c r="BU4712" s="496"/>
      <c r="BV4712" s="496"/>
    </row>
    <row r="4713" spans="1:74" s="52" customFormat="1" ht="12.75">
      <c r="A4713" s="45">
        <v>2670.0804681784898</v>
      </c>
      <c r="B4713" s="46" t="s">
        <v>364</v>
      </c>
      <c r="C4713" s="47" t="s">
        <v>403</v>
      </c>
      <c r="D4713" s="48">
        <v>643.68580805575141</v>
      </c>
      <c r="E4713" s="49">
        <v>39.9375</v>
      </c>
      <c r="F4713" s="49">
        <v>6.5699999999999995E-2</v>
      </c>
      <c r="G4713" s="49">
        <v>15.45735</v>
      </c>
      <c r="H4713" s="49">
        <v>0.24260000000000001</v>
      </c>
      <c r="I4713" s="49">
        <v>0.2487</v>
      </c>
      <c r="J4713" s="49">
        <v>44.658659999999998</v>
      </c>
      <c r="K4713" s="49">
        <v>0.22339999999999999</v>
      </c>
      <c r="L4713" s="49">
        <v>100.91981</v>
      </c>
      <c r="M4713" s="47"/>
      <c r="N4713" s="50">
        <v>0.99547504661662489</v>
      </c>
      <c r="O4713" s="50">
        <v>1.294763020935376E-3</v>
      </c>
      <c r="P4713" s="50">
        <v>0.32221112954474168</v>
      </c>
      <c r="Q4713" s="50">
        <v>4.863895006295243E-3</v>
      </c>
      <c r="R4713" s="50">
        <v>5.2506253030210519E-3</v>
      </c>
      <c r="S4713" s="50">
        <v>1.65944833591198</v>
      </c>
      <c r="T4713" s="50">
        <v>5.9660971206900526E-3</v>
      </c>
      <c r="U4713" s="50">
        <v>2.9962004221280099</v>
      </c>
      <c r="V4713" s="51">
        <v>83.740338077184205</v>
      </c>
      <c r="X4713" s="49">
        <v>0.05</v>
      </c>
      <c r="Y4713" s="49">
        <v>5.54</v>
      </c>
      <c r="Z4713" s="49">
        <v>0.13</v>
      </c>
      <c r="AA4713" s="49">
        <v>1.41</v>
      </c>
      <c r="AB4713" s="49">
        <v>3.15</v>
      </c>
      <c r="AC4713" s="49">
        <v>0.06</v>
      </c>
      <c r="AD4713" s="49">
        <v>0.42</v>
      </c>
      <c r="AE4713" s="312"/>
      <c r="AF4713" s="465" t="s">
        <v>438</v>
      </c>
      <c r="AG4713" s="343">
        <v>30</v>
      </c>
      <c r="AH4713" s="343">
        <v>15</v>
      </c>
      <c r="AI4713" s="343"/>
      <c r="AJ4713" s="343"/>
      <c r="AK4713" s="343"/>
      <c r="AL4713" s="343"/>
      <c r="AM4713" s="343"/>
      <c r="AN4713" s="343"/>
      <c r="AO4713" s="343"/>
      <c r="AP4713" s="343"/>
      <c r="AQ4713" s="343"/>
      <c r="AR4713" s="343"/>
      <c r="AS4713" s="343"/>
      <c r="AT4713" s="343"/>
      <c r="AU4713" s="343"/>
      <c r="AV4713" s="343"/>
      <c r="AW4713" s="343"/>
      <c r="AX4713" s="343"/>
      <c r="AY4713" s="343"/>
      <c r="AZ4713" s="343"/>
      <c r="BA4713" s="343"/>
      <c r="BB4713" s="343"/>
      <c r="BC4713" s="343"/>
      <c r="BD4713" s="343"/>
      <c r="BE4713" s="475"/>
      <c r="BF4713" s="475"/>
      <c r="BG4713" s="475"/>
      <c r="BH4713" s="475"/>
      <c r="BI4713" s="475"/>
      <c r="BJ4713" s="475"/>
      <c r="BK4713" s="475"/>
      <c r="BL4713" s="475"/>
      <c r="BM4713" s="475"/>
      <c r="BN4713" s="475"/>
      <c r="BO4713" s="475"/>
      <c r="BP4713" s="306"/>
      <c r="BQ4713" s="496"/>
      <c r="BR4713" s="496"/>
      <c r="BS4713" s="496"/>
      <c r="BT4713" s="496"/>
      <c r="BU4713" s="496"/>
      <c r="BV4713" s="496"/>
    </row>
    <row r="4714" spans="1:74" s="52" customFormat="1" ht="12.75">
      <c r="A4714" s="45">
        <v>2670.0804681784898</v>
      </c>
      <c r="B4714" s="46" t="s">
        <v>364</v>
      </c>
      <c r="C4714" s="47" t="s">
        <v>403</v>
      </c>
      <c r="D4714" s="48">
        <v>649.64580805575144</v>
      </c>
      <c r="E4714" s="49">
        <v>39.887839999999997</v>
      </c>
      <c r="F4714" s="49">
        <v>5.9200000000000003E-2</v>
      </c>
      <c r="G4714" s="49">
        <v>15.487019999999999</v>
      </c>
      <c r="H4714" s="49">
        <v>0.26840000000000003</v>
      </c>
      <c r="I4714" s="49">
        <v>0.2243</v>
      </c>
      <c r="J4714" s="49">
        <v>44.822510000000001</v>
      </c>
      <c r="K4714" s="49">
        <v>0.22090000000000001</v>
      </c>
      <c r="L4714" s="49">
        <v>101.06477</v>
      </c>
      <c r="M4714" s="47"/>
      <c r="N4714" s="50">
        <v>0.99310130876691138</v>
      </c>
      <c r="O4714" s="50">
        <v>1.1653333002600687E-3</v>
      </c>
      <c r="P4714" s="50">
        <v>0.32246077122130767</v>
      </c>
      <c r="Q4714" s="50">
        <v>5.3750120103631697E-3</v>
      </c>
      <c r="R4714" s="50">
        <v>4.7300752284910996E-3</v>
      </c>
      <c r="S4714" s="50">
        <v>1.6636338694884394</v>
      </c>
      <c r="T4714" s="50">
        <v>5.8925923615844658E-3</v>
      </c>
      <c r="U4714" s="50">
        <v>2.9980279403524954</v>
      </c>
      <c r="V4714" s="51">
        <v>83.764078276447407</v>
      </c>
      <c r="X4714" s="49">
        <v>0.05</v>
      </c>
      <c r="Y4714" s="49">
        <v>4.1399999999999997</v>
      </c>
      <c r="Z4714" s="49">
        <v>0.12</v>
      </c>
      <c r="AA4714" s="49">
        <v>1.28</v>
      </c>
      <c r="AB4714" s="49">
        <v>3.78</v>
      </c>
      <c r="AC4714" s="49">
        <v>0.06</v>
      </c>
      <c r="AD4714" s="49">
        <v>0.42</v>
      </c>
      <c r="AE4714" s="312"/>
      <c r="AF4714" s="465" t="s">
        <v>438</v>
      </c>
      <c r="AG4714" s="343">
        <v>30</v>
      </c>
      <c r="AH4714" s="343">
        <v>15</v>
      </c>
      <c r="AI4714" s="343"/>
      <c r="AJ4714" s="343"/>
      <c r="AK4714" s="343"/>
      <c r="AL4714" s="343"/>
      <c r="AM4714" s="343"/>
      <c r="AN4714" s="343"/>
      <c r="AO4714" s="343"/>
      <c r="AP4714" s="343"/>
      <c r="AQ4714" s="343"/>
      <c r="AR4714" s="343"/>
      <c r="AS4714" s="343"/>
      <c r="AT4714" s="343"/>
      <c r="AU4714" s="343"/>
      <c r="AV4714" s="343"/>
      <c r="AW4714" s="343"/>
      <c r="AX4714" s="343"/>
      <c r="AY4714" s="343"/>
      <c r="AZ4714" s="343"/>
      <c r="BA4714" s="343"/>
      <c r="BB4714" s="343"/>
      <c r="BC4714" s="343"/>
      <c r="BD4714" s="343"/>
      <c r="BE4714" s="475"/>
      <c r="BF4714" s="475"/>
      <c r="BG4714" s="475"/>
      <c r="BH4714" s="475"/>
      <c r="BI4714" s="475"/>
      <c r="BJ4714" s="475"/>
      <c r="BK4714" s="475"/>
      <c r="BL4714" s="475"/>
      <c r="BM4714" s="475"/>
      <c r="BN4714" s="475"/>
      <c r="BO4714" s="475"/>
      <c r="BP4714" s="306"/>
      <c r="BQ4714" s="496"/>
      <c r="BR4714" s="496"/>
      <c r="BS4714" s="496"/>
      <c r="BT4714" s="496"/>
      <c r="BU4714" s="496"/>
      <c r="BV4714" s="496"/>
    </row>
    <row r="4715" spans="1:74" s="52" customFormat="1" ht="12.75">
      <c r="A4715" s="45">
        <v>2670.0804681784898</v>
      </c>
      <c r="B4715" s="46" t="s">
        <v>364</v>
      </c>
      <c r="C4715" s="47" t="s">
        <v>403</v>
      </c>
      <c r="D4715" s="48">
        <v>655.60580805575148</v>
      </c>
      <c r="E4715" s="49">
        <v>39.768619999999999</v>
      </c>
      <c r="F4715" s="49">
        <v>7.4899999999999994E-2</v>
      </c>
      <c r="G4715" s="49">
        <v>15.477130000000001</v>
      </c>
      <c r="H4715" s="49">
        <v>0.2676</v>
      </c>
      <c r="I4715" s="49">
        <v>0.26669999999999999</v>
      </c>
      <c r="J4715" s="49">
        <v>44.730339999999998</v>
      </c>
      <c r="K4715" s="49">
        <v>0.22819999999999999</v>
      </c>
      <c r="L4715" s="49">
        <v>100.89789000000002</v>
      </c>
      <c r="M4715" s="47"/>
      <c r="N4715" s="50">
        <v>0.99207621010746472</v>
      </c>
      <c r="O4715" s="50">
        <v>1.4772763571091108E-3</v>
      </c>
      <c r="P4715" s="50">
        <v>0.32288728182751375</v>
      </c>
      <c r="Q4715" s="50">
        <v>5.3695082746998005E-3</v>
      </c>
      <c r="R4715" s="50">
        <v>5.6352510606653781E-3</v>
      </c>
      <c r="S4715" s="50">
        <v>1.6634710970426545</v>
      </c>
      <c r="T4715" s="50">
        <v>6.0992692008021206E-3</v>
      </c>
      <c r="U4715" s="50">
        <v>2.9983382861804122</v>
      </c>
      <c r="V4715" s="51">
        <v>83.744762009604202</v>
      </c>
      <c r="X4715" s="49">
        <v>0.05</v>
      </c>
      <c r="Y4715" s="49">
        <v>5.0199999999999996</v>
      </c>
      <c r="Z4715" s="49">
        <v>0.12</v>
      </c>
      <c r="AA4715" s="49">
        <v>1.19</v>
      </c>
      <c r="AB4715" s="49">
        <v>2.9</v>
      </c>
      <c r="AC4715" s="49">
        <v>0.06</v>
      </c>
      <c r="AD4715" s="49">
        <v>0.42</v>
      </c>
      <c r="AE4715" s="312"/>
      <c r="AF4715" s="465" t="s">
        <v>438</v>
      </c>
      <c r="AG4715" s="343">
        <v>30</v>
      </c>
      <c r="AH4715" s="343">
        <v>15</v>
      </c>
      <c r="AI4715" s="343"/>
      <c r="AJ4715" s="343"/>
      <c r="AK4715" s="343"/>
      <c r="AL4715" s="343"/>
      <c r="AM4715" s="343"/>
      <c r="AN4715" s="343"/>
      <c r="AO4715" s="343"/>
      <c r="AP4715" s="343"/>
      <c r="AQ4715" s="343"/>
      <c r="AR4715" s="343"/>
      <c r="AS4715" s="343"/>
      <c r="AT4715" s="343"/>
      <c r="AU4715" s="343"/>
      <c r="AV4715" s="343"/>
      <c r="AW4715" s="343"/>
      <c r="AX4715" s="343"/>
      <c r="AY4715" s="343"/>
      <c r="AZ4715" s="343"/>
      <c r="BA4715" s="343"/>
      <c r="BB4715" s="343"/>
      <c r="BC4715" s="343"/>
      <c r="BD4715" s="343"/>
      <c r="BE4715" s="475"/>
      <c r="BF4715" s="475"/>
      <c r="BG4715" s="475"/>
      <c r="BH4715" s="475"/>
      <c r="BI4715" s="475"/>
      <c r="BJ4715" s="475"/>
      <c r="BK4715" s="475"/>
      <c r="BL4715" s="475"/>
      <c r="BM4715" s="475"/>
      <c r="BN4715" s="475"/>
      <c r="BO4715" s="475"/>
      <c r="BP4715" s="306"/>
      <c r="BQ4715" s="496"/>
      <c r="BR4715" s="496"/>
      <c r="BS4715" s="496"/>
      <c r="BT4715" s="496"/>
      <c r="BU4715" s="496"/>
      <c r="BV4715" s="496"/>
    </row>
    <row r="4716" spans="1:74" s="52" customFormat="1" ht="12.75">
      <c r="A4716" s="45">
        <v>2670.0804681784898</v>
      </c>
      <c r="B4716" s="46" t="s">
        <v>364</v>
      </c>
      <c r="C4716" s="47" t="s">
        <v>403</v>
      </c>
      <c r="D4716" s="48">
        <v>661.56580805575152</v>
      </c>
      <c r="E4716" s="49">
        <v>39.927570000000003</v>
      </c>
      <c r="F4716" s="49">
        <v>6.8900000000000003E-2</v>
      </c>
      <c r="G4716" s="49">
        <v>15.487019999999999</v>
      </c>
      <c r="H4716" s="49">
        <v>0.26029999999999998</v>
      </c>
      <c r="I4716" s="49">
        <v>0.2031</v>
      </c>
      <c r="J4716" s="49">
        <v>44.51529</v>
      </c>
      <c r="K4716" s="49">
        <v>0.22090000000000001</v>
      </c>
      <c r="L4716" s="49">
        <v>100.77058</v>
      </c>
      <c r="M4716" s="47"/>
      <c r="N4716" s="50">
        <v>0.99643319703011568</v>
      </c>
      <c r="O4716" s="50">
        <v>1.3594709921637004E-3</v>
      </c>
      <c r="P4716" s="50">
        <v>0.32322069626372663</v>
      </c>
      <c r="Q4716" s="50">
        <v>5.2250851075959408E-3</v>
      </c>
      <c r="R4716" s="50">
        <v>4.293099665691736E-3</v>
      </c>
      <c r="S4716" s="50">
        <v>1.6561248005243956</v>
      </c>
      <c r="T4716" s="50">
        <v>5.906479100375589E-3</v>
      </c>
      <c r="U4716" s="50">
        <v>2.994038070948509</v>
      </c>
      <c r="V4716" s="51">
        <v>83.670324519483046</v>
      </c>
      <c r="X4716" s="49">
        <v>0.05</v>
      </c>
      <c r="Y4716" s="49">
        <v>4.99</v>
      </c>
      <c r="Z4716" s="49">
        <v>0.13</v>
      </c>
      <c r="AA4716" s="49">
        <v>1.25</v>
      </c>
      <c r="AB4716" s="49">
        <v>3.49</v>
      </c>
      <c r="AC4716" s="49">
        <v>0.06</v>
      </c>
      <c r="AD4716" s="49">
        <v>0.42</v>
      </c>
      <c r="AE4716" s="312"/>
      <c r="AF4716" s="465" t="s">
        <v>438</v>
      </c>
      <c r="AG4716" s="343">
        <v>30</v>
      </c>
      <c r="AH4716" s="343">
        <v>15</v>
      </c>
      <c r="AI4716" s="343"/>
      <c r="AJ4716" s="343"/>
      <c r="AK4716" s="343"/>
      <c r="AL4716" s="343"/>
      <c r="AM4716" s="343"/>
      <c r="AN4716" s="343"/>
      <c r="AO4716" s="343"/>
      <c r="AP4716" s="343"/>
      <c r="AQ4716" s="343"/>
      <c r="AR4716" s="343"/>
      <c r="AS4716" s="343"/>
      <c r="AT4716" s="343"/>
      <c r="AU4716" s="343"/>
      <c r="AV4716" s="343"/>
      <c r="AW4716" s="343"/>
      <c r="AX4716" s="343"/>
      <c r="AY4716" s="343"/>
      <c r="AZ4716" s="343"/>
      <c r="BA4716" s="343"/>
      <c r="BB4716" s="343"/>
      <c r="BC4716" s="343"/>
      <c r="BD4716" s="343"/>
      <c r="BE4716" s="475"/>
      <c r="BF4716" s="475"/>
      <c r="BG4716" s="475"/>
      <c r="BH4716" s="475"/>
      <c r="BI4716" s="475"/>
      <c r="BJ4716" s="475"/>
      <c r="BK4716" s="475"/>
      <c r="BL4716" s="475"/>
      <c r="BM4716" s="475"/>
      <c r="BN4716" s="475"/>
      <c r="BO4716" s="475"/>
      <c r="BP4716" s="306"/>
      <c r="BQ4716" s="496"/>
      <c r="BR4716" s="496"/>
      <c r="BS4716" s="496"/>
      <c r="BT4716" s="496"/>
      <c r="BU4716" s="496"/>
      <c r="BV4716" s="496"/>
    </row>
    <row r="4717" spans="1:74" s="52" customFormat="1" ht="12.75">
      <c r="A4717" s="45">
        <v>2670.0804681784898</v>
      </c>
      <c r="B4717" s="46" t="s">
        <v>364</v>
      </c>
      <c r="C4717" s="47" t="s">
        <v>403</v>
      </c>
      <c r="D4717" s="48">
        <v>667.52580805575155</v>
      </c>
      <c r="E4717" s="49">
        <v>39.977249999999998</v>
      </c>
      <c r="F4717" s="49">
        <v>9.2299999999999993E-2</v>
      </c>
      <c r="G4717" s="49">
        <v>15.477130000000001</v>
      </c>
      <c r="H4717" s="49">
        <v>0.2656</v>
      </c>
      <c r="I4717" s="49">
        <v>0.20860000000000001</v>
      </c>
      <c r="J4717" s="49">
        <v>44.84299</v>
      </c>
      <c r="K4717" s="49">
        <v>0.23119999999999999</v>
      </c>
      <c r="L4717" s="49">
        <v>101.19167</v>
      </c>
      <c r="M4717" s="47"/>
      <c r="N4717" s="50">
        <v>0.99363175527223846</v>
      </c>
      <c r="O4717" s="50">
        <v>1.8138011069155498E-3</v>
      </c>
      <c r="P4717" s="50">
        <v>0.32170585937741103</v>
      </c>
      <c r="Q4717" s="50">
        <v>5.3098775936484214E-3</v>
      </c>
      <c r="R4717" s="50">
        <v>4.391496994145724E-3</v>
      </c>
      <c r="S4717" s="50">
        <v>1.6615585687223091</v>
      </c>
      <c r="T4717" s="50">
        <v>6.156842213638135E-3</v>
      </c>
      <c r="U4717" s="50">
        <v>2.9965707061723093</v>
      </c>
      <c r="V4717" s="51">
        <v>83.778972948874198</v>
      </c>
      <c r="X4717" s="49">
        <v>0.05</v>
      </c>
      <c r="Y4717" s="49">
        <v>5.31</v>
      </c>
      <c r="Z4717" s="49">
        <v>0.13</v>
      </c>
      <c r="AA4717" s="49">
        <v>1.35</v>
      </c>
      <c r="AB4717" s="49">
        <v>2.86</v>
      </c>
      <c r="AC4717" s="49">
        <v>0.06</v>
      </c>
      <c r="AD4717" s="49">
        <v>0.42</v>
      </c>
      <c r="AE4717" s="312"/>
      <c r="AF4717" s="465" t="s">
        <v>438</v>
      </c>
      <c r="AG4717" s="343">
        <v>30</v>
      </c>
      <c r="AH4717" s="343">
        <v>15</v>
      </c>
      <c r="AI4717" s="343"/>
      <c r="AJ4717" s="343"/>
      <c r="AK4717" s="343"/>
      <c r="AL4717" s="343"/>
      <c r="AM4717" s="343"/>
      <c r="AN4717" s="343"/>
      <c r="AO4717" s="343"/>
      <c r="AP4717" s="343"/>
      <c r="AQ4717" s="343"/>
      <c r="AR4717" s="343"/>
      <c r="AS4717" s="343"/>
      <c r="AT4717" s="343"/>
      <c r="AU4717" s="343"/>
      <c r="AV4717" s="343"/>
      <c r="AW4717" s="343"/>
      <c r="AX4717" s="343"/>
      <c r="AY4717" s="343"/>
      <c r="AZ4717" s="343"/>
      <c r="BA4717" s="343"/>
      <c r="BB4717" s="343"/>
      <c r="BC4717" s="343"/>
      <c r="BD4717" s="343"/>
      <c r="BE4717" s="475"/>
      <c r="BF4717" s="475"/>
      <c r="BG4717" s="475"/>
      <c r="BH4717" s="475"/>
      <c r="BI4717" s="475"/>
      <c r="BJ4717" s="475"/>
      <c r="BK4717" s="475"/>
      <c r="BL4717" s="475"/>
      <c r="BM4717" s="475"/>
      <c r="BN4717" s="475"/>
      <c r="BO4717" s="475"/>
      <c r="BP4717" s="306"/>
      <c r="BQ4717" s="496"/>
      <c r="BR4717" s="496"/>
      <c r="BS4717" s="496"/>
      <c r="BT4717" s="496"/>
      <c r="BU4717" s="496"/>
      <c r="BV4717" s="496"/>
    </row>
    <row r="4718" spans="1:74" s="52" customFormat="1" ht="12.75">
      <c r="A4718" s="45"/>
      <c r="B4718" s="46"/>
      <c r="C4718" s="47"/>
      <c r="D4718" s="48"/>
      <c r="E4718" s="49"/>
      <c r="F4718" s="49"/>
      <c r="G4718" s="49"/>
      <c r="H4718" s="49"/>
      <c r="I4718" s="49"/>
      <c r="J4718" s="49"/>
      <c r="K4718" s="49"/>
      <c r="L4718" s="49"/>
      <c r="M4718" s="47"/>
      <c r="N4718" s="50"/>
      <c r="O4718" s="50"/>
      <c r="P4718" s="50"/>
      <c r="Q4718" s="50"/>
      <c r="R4718" s="50"/>
      <c r="S4718" s="50"/>
      <c r="T4718" s="50"/>
      <c r="U4718" s="50"/>
      <c r="V4718" s="51"/>
      <c r="AE4718" s="312"/>
      <c r="AF4718" s="312"/>
      <c r="AG4718" s="312"/>
      <c r="AH4718" s="312"/>
      <c r="AI4718" s="312"/>
      <c r="AJ4718" s="312"/>
      <c r="AK4718" s="312"/>
      <c r="AL4718" s="312"/>
      <c r="AM4718" s="312"/>
      <c r="AN4718" s="312"/>
      <c r="AO4718" s="312"/>
      <c r="AP4718" s="312"/>
      <c r="AQ4718" s="312"/>
      <c r="AR4718" s="312"/>
      <c r="AS4718" s="312"/>
      <c r="AT4718" s="312"/>
      <c r="AU4718" s="312"/>
      <c r="AV4718" s="312"/>
      <c r="AW4718" s="312"/>
      <c r="AX4718" s="312"/>
      <c r="AY4718" s="312"/>
      <c r="AZ4718" s="312"/>
      <c r="BA4718" s="312"/>
      <c r="BB4718" s="312"/>
      <c r="BC4718" s="312"/>
      <c r="BD4718" s="312"/>
      <c r="BE4718" s="306"/>
      <c r="BF4718" s="306"/>
      <c r="BG4718" s="306"/>
      <c r="BH4718" s="306"/>
      <c r="BI4718" s="306"/>
      <c r="BJ4718" s="306"/>
      <c r="BK4718" s="306"/>
      <c r="BL4718" s="306"/>
      <c r="BM4718" s="306"/>
      <c r="BN4718" s="306"/>
      <c r="BO4718" s="306"/>
      <c r="BP4718" s="306"/>
      <c r="BQ4718" s="496"/>
      <c r="BR4718" s="496"/>
      <c r="BS4718" s="496"/>
      <c r="BT4718" s="496"/>
      <c r="BU4718" s="496"/>
      <c r="BV4718" s="496"/>
    </row>
    <row r="4719" spans="1:74" s="52" customFormat="1" ht="12.75">
      <c r="A4719" s="45">
        <v>2670.0804681784898</v>
      </c>
      <c r="B4719" s="46" t="s">
        <v>364</v>
      </c>
      <c r="C4719" s="47" t="s">
        <v>404</v>
      </c>
      <c r="D4719" s="48">
        <v>0</v>
      </c>
      <c r="E4719" s="49">
        <v>38.738970000000002</v>
      </c>
      <c r="F4719" s="49">
        <v>5.5100000000000003E-2</v>
      </c>
      <c r="G4719" s="49">
        <v>18.252199999999998</v>
      </c>
      <c r="H4719" s="49">
        <v>0.25729999999999997</v>
      </c>
      <c r="I4719" s="49">
        <v>0.22739999999999999</v>
      </c>
      <c r="J4719" s="49">
        <v>42.490810000000003</v>
      </c>
      <c r="K4719" s="49">
        <v>0.26860000000000001</v>
      </c>
      <c r="L4719" s="49">
        <v>100.29038000000001</v>
      </c>
      <c r="M4719" s="47"/>
      <c r="N4719" s="50">
        <v>0.98758525689111443</v>
      </c>
      <c r="O4719" s="50">
        <v>1.1105894471097728E-3</v>
      </c>
      <c r="P4719" s="50">
        <v>0.38913271261797033</v>
      </c>
      <c r="Q4719" s="50">
        <v>5.2760658482014907E-3</v>
      </c>
      <c r="R4719" s="50">
        <v>4.9102400935757693E-3</v>
      </c>
      <c r="S4719" s="50">
        <v>1.6148421779899786</v>
      </c>
      <c r="T4719" s="50">
        <v>7.3365213267150755E-3</v>
      </c>
      <c r="U4719" s="50">
        <v>3.0101935642146658</v>
      </c>
      <c r="V4719" s="51">
        <v>80.58195666813377</v>
      </c>
      <c r="X4719" s="49">
        <v>0.26</v>
      </c>
      <c r="Y4719" s="49">
        <v>35.14</v>
      </c>
      <c r="Z4719" s="49">
        <v>0.53</v>
      </c>
      <c r="AA4719" s="49">
        <v>7.07</v>
      </c>
      <c r="AB4719" s="49">
        <v>10</v>
      </c>
      <c r="AC4719" s="49">
        <v>0.26</v>
      </c>
      <c r="AD4719" s="49">
        <v>2.15</v>
      </c>
      <c r="AE4719" s="312"/>
      <c r="AF4719" s="465" t="s">
        <v>441</v>
      </c>
      <c r="AG4719" s="343">
        <v>30</v>
      </c>
      <c r="AH4719" s="343">
        <v>15</v>
      </c>
      <c r="AI4719" s="343"/>
      <c r="AJ4719" s="343"/>
      <c r="AK4719" s="343"/>
      <c r="AL4719" s="343"/>
      <c r="AM4719" s="343"/>
      <c r="AN4719" s="343"/>
      <c r="AO4719" s="343"/>
      <c r="AP4719" s="343"/>
      <c r="AQ4719" s="343"/>
      <c r="AR4719" s="343"/>
      <c r="AS4719" s="343"/>
      <c r="AT4719" s="343"/>
      <c r="AU4719" s="343"/>
      <c r="AV4719" s="343"/>
      <c r="AW4719" s="343"/>
      <c r="AX4719" s="343"/>
      <c r="AY4719" s="343"/>
      <c r="AZ4719" s="343"/>
      <c r="BA4719" s="343"/>
      <c r="BB4719" s="343"/>
      <c r="BC4719" s="343"/>
      <c r="BD4719" s="343"/>
      <c r="BE4719" s="475"/>
      <c r="BF4719" s="475"/>
      <c r="BG4719" s="475"/>
      <c r="BH4719" s="475"/>
      <c r="BI4719" s="475"/>
      <c r="BJ4719" s="475"/>
      <c r="BK4719" s="475"/>
      <c r="BL4719" s="475"/>
      <c r="BM4719" s="475"/>
      <c r="BN4719" s="475"/>
      <c r="BO4719" s="475"/>
      <c r="BP4719" s="306"/>
      <c r="BQ4719" s="496"/>
      <c r="BR4719" s="496"/>
      <c r="BS4719" s="496"/>
      <c r="BT4719" s="496"/>
      <c r="BU4719" s="496"/>
      <c r="BV4719" s="496"/>
    </row>
    <row r="4720" spans="1:74" s="52" customFormat="1" ht="12.75">
      <c r="A4720" s="45">
        <v>2670.0804681784898</v>
      </c>
      <c r="B4720" s="46" t="s">
        <v>364</v>
      </c>
      <c r="C4720" s="47" t="s">
        <v>404</v>
      </c>
      <c r="D4720" s="48">
        <v>5.9921129674355349</v>
      </c>
      <c r="E4720" s="49">
        <v>38.616019999999999</v>
      </c>
      <c r="F4720" s="49">
        <v>2.6499999999999999E-2</v>
      </c>
      <c r="G4720" s="49">
        <v>17.520109999999999</v>
      </c>
      <c r="H4720" s="49">
        <v>0.22889999999999999</v>
      </c>
      <c r="I4720" s="49">
        <v>0.22589999999999999</v>
      </c>
      <c r="J4720" s="49">
        <v>43.40578</v>
      </c>
      <c r="K4720" s="49">
        <v>0.252</v>
      </c>
      <c r="L4720" s="49">
        <v>100.27521</v>
      </c>
      <c r="M4720" s="47"/>
      <c r="N4720" s="50">
        <v>0.981971705279028</v>
      </c>
      <c r="O4720" s="50">
        <v>5.327859362238204E-4</v>
      </c>
      <c r="P4720" s="50">
        <v>0.37258407295991586</v>
      </c>
      <c r="Q4720" s="50">
        <v>4.6818893813903688E-3</v>
      </c>
      <c r="R4720" s="50">
        <v>4.8655667340097904E-3</v>
      </c>
      <c r="S4720" s="50">
        <v>1.6454609262193507</v>
      </c>
      <c r="T4720" s="50">
        <v>6.8657763386054576E-3</v>
      </c>
      <c r="U4720" s="50">
        <v>3.0169627228485241</v>
      </c>
      <c r="V4720" s="51">
        <v>81.537375375105867</v>
      </c>
      <c r="X4720" s="49">
        <v>0.26</v>
      </c>
      <c r="Y4720" s="49">
        <v>69.92</v>
      </c>
      <c r="Z4720" s="49">
        <v>0.54</v>
      </c>
      <c r="AA4720" s="49">
        <v>7.74</v>
      </c>
      <c r="AB4720" s="49">
        <v>10.26</v>
      </c>
      <c r="AC4720" s="49">
        <v>0.26</v>
      </c>
      <c r="AD4720" s="49">
        <v>2.25</v>
      </c>
      <c r="AE4720" s="312"/>
      <c r="AF4720" s="465" t="s">
        <v>441</v>
      </c>
      <c r="AG4720" s="343">
        <v>30</v>
      </c>
      <c r="AH4720" s="343">
        <v>15</v>
      </c>
      <c r="AI4720" s="343"/>
      <c r="AJ4720" s="343"/>
      <c r="AK4720" s="343"/>
      <c r="AL4720" s="343"/>
      <c r="AM4720" s="343"/>
      <c r="AN4720" s="343"/>
      <c r="AO4720" s="343"/>
      <c r="AP4720" s="343"/>
      <c r="AQ4720" s="343"/>
      <c r="AR4720" s="343"/>
      <c r="AS4720" s="343"/>
      <c r="AT4720" s="343"/>
      <c r="AU4720" s="343"/>
      <c r="AV4720" s="343"/>
      <c r="AW4720" s="343"/>
      <c r="AX4720" s="343"/>
      <c r="AY4720" s="343"/>
      <c r="AZ4720" s="343"/>
      <c r="BA4720" s="343"/>
      <c r="BB4720" s="343"/>
      <c r="BC4720" s="343"/>
      <c r="BD4720" s="343"/>
      <c r="BE4720" s="475"/>
      <c r="BF4720" s="475"/>
      <c r="BG4720" s="475"/>
      <c r="BH4720" s="475"/>
      <c r="BI4720" s="475"/>
      <c r="BJ4720" s="475"/>
      <c r="BK4720" s="475"/>
      <c r="BL4720" s="475"/>
      <c r="BM4720" s="475"/>
      <c r="BN4720" s="475"/>
      <c r="BO4720" s="475"/>
      <c r="BP4720" s="306"/>
      <c r="BQ4720" s="496"/>
      <c r="BR4720" s="496"/>
      <c r="BS4720" s="496"/>
      <c r="BT4720" s="496"/>
      <c r="BU4720" s="496"/>
      <c r="BV4720" s="496"/>
    </row>
    <row r="4721" spans="1:74" s="52" customFormat="1" ht="12.75">
      <c r="A4721" s="45">
        <v>2670.0804681784898</v>
      </c>
      <c r="B4721" s="46" t="s">
        <v>364</v>
      </c>
      <c r="C4721" s="47" t="s">
        <v>404</v>
      </c>
      <c r="D4721" s="48">
        <v>11.992112967435535</v>
      </c>
      <c r="E4721" s="49">
        <v>38.94388</v>
      </c>
      <c r="F4721" s="49">
        <v>5.1200000000000002E-2</v>
      </c>
      <c r="G4721" s="49">
        <v>16.78801</v>
      </c>
      <c r="H4721" s="49">
        <v>0.23130000000000001</v>
      </c>
      <c r="I4721" s="49">
        <v>0.2165</v>
      </c>
      <c r="J4721" s="49">
        <v>43.697360000000003</v>
      </c>
      <c r="K4721" s="49">
        <v>0.2631</v>
      </c>
      <c r="L4721" s="49">
        <v>100.19135</v>
      </c>
      <c r="M4721" s="47"/>
      <c r="N4721" s="50">
        <v>0.98690462712054428</v>
      </c>
      <c r="O4721" s="50">
        <v>1.0258440477251198E-3</v>
      </c>
      <c r="P4721" s="50">
        <v>0.35578790492871842</v>
      </c>
      <c r="Q4721" s="50">
        <v>4.7147155082157737E-3</v>
      </c>
      <c r="R4721" s="50">
        <v>4.6470741981362845E-3</v>
      </c>
      <c r="S4721" s="50">
        <v>1.6508199628363853</v>
      </c>
      <c r="T4721" s="50">
        <v>7.143556144280935E-3</v>
      </c>
      <c r="U4721" s="50">
        <v>3.0110436847840063</v>
      </c>
      <c r="V4721" s="51">
        <v>82.269186190075914</v>
      </c>
      <c r="X4721" s="49">
        <v>0.26</v>
      </c>
      <c r="Y4721" s="49">
        <v>37.81</v>
      </c>
      <c r="Z4721" s="49">
        <v>0.56000000000000005</v>
      </c>
      <c r="AA4721" s="49">
        <v>7.87</v>
      </c>
      <c r="AB4721" s="49">
        <v>10.36</v>
      </c>
      <c r="AC4721" s="49">
        <v>0.26</v>
      </c>
      <c r="AD4721" s="49">
        <v>2.17</v>
      </c>
      <c r="AE4721" s="312"/>
      <c r="AF4721" s="465" t="s">
        <v>441</v>
      </c>
      <c r="AG4721" s="343">
        <v>30</v>
      </c>
      <c r="AH4721" s="343">
        <v>15</v>
      </c>
      <c r="AI4721" s="343"/>
      <c r="AJ4721" s="343"/>
      <c r="AK4721" s="343"/>
      <c r="AL4721" s="343"/>
      <c r="AM4721" s="343"/>
      <c r="AN4721" s="343"/>
      <c r="AO4721" s="343"/>
      <c r="AP4721" s="343"/>
      <c r="AQ4721" s="343"/>
      <c r="AR4721" s="343"/>
      <c r="AS4721" s="343"/>
      <c r="AT4721" s="343"/>
      <c r="AU4721" s="343"/>
      <c r="AV4721" s="343"/>
      <c r="AW4721" s="343"/>
      <c r="AX4721" s="343"/>
      <c r="AY4721" s="343"/>
      <c r="AZ4721" s="343"/>
      <c r="BA4721" s="343"/>
      <c r="BB4721" s="343"/>
      <c r="BC4721" s="343"/>
      <c r="BD4721" s="343"/>
      <c r="BE4721" s="475"/>
      <c r="BF4721" s="475"/>
      <c r="BG4721" s="475"/>
      <c r="BH4721" s="475"/>
      <c r="BI4721" s="475"/>
      <c r="BJ4721" s="475"/>
      <c r="BK4721" s="475"/>
      <c r="BL4721" s="475"/>
      <c r="BM4721" s="475"/>
      <c r="BN4721" s="475"/>
      <c r="BO4721" s="475"/>
      <c r="BP4721" s="306"/>
      <c r="BQ4721" s="496"/>
      <c r="BR4721" s="496"/>
      <c r="BS4721" s="496"/>
      <c r="BT4721" s="496"/>
      <c r="BU4721" s="496"/>
      <c r="BV4721" s="496"/>
    </row>
    <row r="4722" spans="1:74" s="52" customFormat="1" ht="12.75">
      <c r="A4722" s="45">
        <v>2670.0804681784898</v>
      </c>
      <c r="B4722" s="46" t="s">
        <v>364</v>
      </c>
      <c r="C4722" s="47" t="s">
        <v>404</v>
      </c>
      <c r="D4722" s="48">
        <v>17.992112967435535</v>
      </c>
      <c r="E4722" s="49">
        <v>38.94388</v>
      </c>
      <c r="F4722" s="49">
        <v>7.3599999999999999E-2</v>
      </c>
      <c r="G4722" s="49">
        <v>16.326689999999999</v>
      </c>
      <c r="H4722" s="49">
        <v>0.24329999999999999</v>
      </c>
      <c r="I4722" s="49">
        <v>0.18379999999999999</v>
      </c>
      <c r="J4722" s="49">
        <v>44.280529999999999</v>
      </c>
      <c r="K4722" s="49">
        <v>0.26240000000000002</v>
      </c>
      <c r="L4722" s="49">
        <v>100.31419999999999</v>
      </c>
      <c r="M4722" s="47"/>
      <c r="N4722" s="50">
        <v>0.98367702050114392</v>
      </c>
      <c r="O4722" s="50">
        <v>1.4698280701723996E-3</v>
      </c>
      <c r="P4722" s="50">
        <v>0.34487955418772448</v>
      </c>
      <c r="Q4722" s="50">
        <v>4.943099005126567E-3</v>
      </c>
      <c r="R4722" s="50">
        <v>3.9322810824854284E-3</v>
      </c>
      <c r="S4722" s="50">
        <v>1.6673802907803861</v>
      </c>
      <c r="T4722" s="50">
        <v>7.101249731472194E-3</v>
      </c>
      <c r="U4722" s="50">
        <v>3.0133833233585108</v>
      </c>
      <c r="V4722" s="51">
        <v>82.861082526188866</v>
      </c>
      <c r="X4722" s="49">
        <v>0.26</v>
      </c>
      <c r="Y4722" s="49">
        <v>26.4</v>
      </c>
      <c r="Z4722" s="49">
        <v>0.56000000000000005</v>
      </c>
      <c r="AA4722" s="49">
        <v>7.44</v>
      </c>
      <c r="AB4722" s="49">
        <v>11.95</v>
      </c>
      <c r="AC4722" s="49">
        <v>0.25</v>
      </c>
      <c r="AD4722" s="49">
        <v>2.1800000000000002</v>
      </c>
      <c r="AE4722" s="312"/>
      <c r="AF4722" s="465" t="s">
        <v>441</v>
      </c>
      <c r="AG4722" s="343">
        <v>30</v>
      </c>
      <c r="AH4722" s="343">
        <v>15</v>
      </c>
      <c r="AI4722" s="343"/>
      <c r="AJ4722" s="343"/>
      <c r="AK4722" s="343"/>
      <c r="AL4722" s="343"/>
      <c r="AM4722" s="343"/>
      <c r="AN4722" s="343"/>
      <c r="AO4722" s="343"/>
      <c r="AP4722" s="343"/>
      <c r="AQ4722" s="343"/>
      <c r="AR4722" s="343"/>
      <c r="AS4722" s="343"/>
      <c r="AT4722" s="343"/>
      <c r="AU4722" s="343"/>
      <c r="AV4722" s="343"/>
      <c r="AW4722" s="343"/>
      <c r="AX4722" s="343"/>
      <c r="AY4722" s="343"/>
      <c r="AZ4722" s="343"/>
      <c r="BA4722" s="343"/>
      <c r="BB4722" s="343"/>
      <c r="BC4722" s="343"/>
      <c r="BD4722" s="343"/>
      <c r="BE4722" s="475"/>
      <c r="BF4722" s="475"/>
      <c r="BG4722" s="475"/>
      <c r="BH4722" s="475"/>
      <c r="BI4722" s="475"/>
      <c r="BJ4722" s="475"/>
      <c r="BK4722" s="475"/>
      <c r="BL4722" s="475"/>
      <c r="BM4722" s="475"/>
      <c r="BN4722" s="475"/>
      <c r="BO4722" s="475"/>
      <c r="BP4722" s="306"/>
      <c r="BQ4722" s="496"/>
      <c r="BR4722" s="496"/>
      <c r="BS4722" s="496"/>
      <c r="BT4722" s="496"/>
      <c r="BU4722" s="496"/>
      <c r="BV4722" s="496"/>
    </row>
    <row r="4723" spans="1:74" s="52" customFormat="1" ht="12.75">
      <c r="A4723" s="45">
        <v>2670.0804681784898</v>
      </c>
      <c r="B4723" s="46" t="s">
        <v>364</v>
      </c>
      <c r="C4723" s="47" t="s">
        <v>404</v>
      </c>
      <c r="D4723" s="48">
        <v>23.992112967435535</v>
      </c>
      <c r="E4723" s="49">
        <v>39.015610000000002</v>
      </c>
      <c r="F4723" s="49">
        <v>5.91E-2</v>
      </c>
      <c r="G4723" s="49">
        <v>15.89546</v>
      </c>
      <c r="H4723" s="49">
        <v>0.25740000000000002</v>
      </c>
      <c r="I4723" s="49">
        <v>0.22639999999999999</v>
      </c>
      <c r="J4723" s="49">
        <v>44.652549999999998</v>
      </c>
      <c r="K4723" s="49">
        <v>0.2601</v>
      </c>
      <c r="L4723" s="49">
        <v>100.36661999999998</v>
      </c>
      <c r="M4723" s="47"/>
      <c r="N4723" s="50">
        <v>0.98332803041790551</v>
      </c>
      <c r="O4723" s="50">
        <v>1.1776681066332413E-3</v>
      </c>
      <c r="P4723" s="50">
        <v>0.33503417733171825</v>
      </c>
      <c r="Q4723" s="50">
        <v>5.2181006615011436E-3</v>
      </c>
      <c r="R4723" s="50">
        <v>4.8330599200560658E-3</v>
      </c>
      <c r="S4723" s="50">
        <v>1.6777020252765762</v>
      </c>
      <c r="T4723" s="50">
        <v>7.023571654437611E-3</v>
      </c>
      <c r="U4723" s="50">
        <v>3.0143166333688285</v>
      </c>
      <c r="V4723" s="51">
        <v>83.354292683882321</v>
      </c>
      <c r="X4723" s="49">
        <v>0.26</v>
      </c>
      <c r="Y4723" s="49">
        <v>32.340000000000003</v>
      </c>
      <c r="Z4723" s="49">
        <v>0.56999999999999995</v>
      </c>
      <c r="AA4723" s="49">
        <v>6.98</v>
      </c>
      <c r="AB4723" s="49">
        <v>9.9499999999999993</v>
      </c>
      <c r="AC4723" s="49">
        <v>0.25</v>
      </c>
      <c r="AD4723" s="49">
        <v>2.2000000000000002</v>
      </c>
      <c r="AE4723" s="312"/>
      <c r="AF4723" s="465" t="s">
        <v>441</v>
      </c>
      <c r="AG4723" s="343">
        <v>30</v>
      </c>
      <c r="AH4723" s="343">
        <v>15</v>
      </c>
      <c r="AI4723" s="343"/>
      <c r="AJ4723" s="343"/>
      <c r="AK4723" s="343"/>
      <c r="AL4723" s="343"/>
      <c r="AM4723" s="343"/>
      <c r="AN4723" s="343"/>
      <c r="AO4723" s="343"/>
      <c r="AP4723" s="343"/>
      <c r="AQ4723" s="343"/>
      <c r="AR4723" s="343"/>
      <c r="AS4723" s="343"/>
      <c r="AT4723" s="343"/>
      <c r="AU4723" s="343"/>
      <c r="AV4723" s="343"/>
      <c r="AW4723" s="343"/>
      <c r="AX4723" s="343"/>
      <c r="AY4723" s="343"/>
      <c r="AZ4723" s="343"/>
      <c r="BA4723" s="343"/>
      <c r="BB4723" s="343"/>
      <c r="BC4723" s="343"/>
      <c r="BD4723" s="343"/>
      <c r="BE4723" s="475"/>
      <c r="BF4723" s="475"/>
      <c r="BG4723" s="475"/>
      <c r="BH4723" s="475"/>
      <c r="BI4723" s="475"/>
      <c r="BJ4723" s="475"/>
      <c r="BK4723" s="475"/>
      <c r="BL4723" s="475"/>
      <c r="BM4723" s="475"/>
      <c r="BN4723" s="475"/>
      <c r="BO4723" s="475"/>
      <c r="BP4723" s="306"/>
      <c r="BQ4723" s="496"/>
      <c r="BR4723" s="496"/>
      <c r="BS4723" s="496"/>
      <c r="BT4723" s="496"/>
      <c r="BU4723" s="496"/>
      <c r="BV4723" s="496"/>
    </row>
    <row r="4724" spans="1:74" s="52" customFormat="1" ht="12.75">
      <c r="A4724" s="45">
        <v>2670.0804681784898</v>
      </c>
      <c r="B4724" s="46" t="s">
        <v>364</v>
      </c>
      <c r="C4724" s="47" t="s">
        <v>404</v>
      </c>
      <c r="D4724" s="48">
        <v>29.992112967435535</v>
      </c>
      <c r="E4724" s="49">
        <v>39.302480000000003</v>
      </c>
      <c r="F4724" s="49">
        <v>4.9299999999999997E-2</v>
      </c>
      <c r="G4724" s="49">
        <v>15.60463</v>
      </c>
      <c r="H4724" s="49">
        <v>0.25609999999999999</v>
      </c>
      <c r="I4724" s="49">
        <v>0.20979999999999999</v>
      </c>
      <c r="J4724" s="49">
        <v>44.793320000000001</v>
      </c>
      <c r="K4724" s="49">
        <v>0.25319999999999998</v>
      </c>
      <c r="L4724" s="49">
        <v>100.46883000000001</v>
      </c>
      <c r="M4724" s="47"/>
      <c r="N4724" s="50">
        <v>0.98748054415312359</v>
      </c>
      <c r="O4724" s="50">
        <v>9.793342126186667E-4</v>
      </c>
      <c r="P4724" s="50">
        <v>0.3278823672375249</v>
      </c>
      <c r="Q4724" s="50">
        <v>5.175616195340297E-3</v>
      </c>
      <c r="R4724" s="50">
        <v>4.4647774433777283E-3</v>
      </c>
      <c r="S4724" s="50">
        <v>1.6777621425395877</v>
      </c>
      <c r="T4724" s="50">
        <v>6.8160056400662942E-3</v>
      </c>
      <c r="U4724" s="50">
        <v>3.0105607874216394</v>
      </c>
      <c r="V4724" s="51">
        <v>83.652019805146693</v>
      </c>
      <c r="X4724" s="49">
        <v>0.26</v>
      </c>
      <c r="Y4724" s="49">
        <v>39.18</v>
      </c>
      <c r="Z4724" s="49">
        <v>0.57999999999999996</v>
      </c>
      <c r="AA4724" s="49">
        <v>7.02</v>
      </c>
      <c r="AB4724" s="49">
        <v>10.42</v>
      </c>
      <c r="AC4724" s="49">
        <v>0.25</v>
      </c>
      <c r="AD4724" s="49">
        <v>2.23</v>
      </c>
      <c r="AE4724" s="312"/>
      <c r="AF4724" s="465" t="s">
        <v>441</v>
      </c>
      <c r="AG4724" s="343">
        <v>30</v>
      </c>
      <c r="AH4724" s="343">
        <v>15</v>
      </c>
      <c r="AI4724" s="343"/>
      <c r="AJ4724" s="343"/>
      <c r="AK4724" s="343"/>
      <c r="AL4724" s="343"/>
      <c r="AM4724" s="343"/>
      <c r="AN4724" s="343"/>
      <c r="AO4724" s="343"/>
      <c r="AP4724" s="343"/>
      <c r="AQ4724" s="343"/>
      <c r="AR4724" s="343"/>
      <c r="AS4724" s="343"/>
      <c r="AT4724" s="343"/>
      <c r="AU4724" s="343"/>
      <c r="AV4724" s="343"/>
      <c r="AW4724" s="343"/>
      <c r="AX4724" s="343"/>
      <c r="AY4724" s="343"/>
      <c r="AZ4724" s="343"/>
      <c r="BA4724" s="343"/>
      <c r="BB4724" s="343"/>
      <c r="BC4724" s="343"/>
      <c r="BD4724" s="343"/>
      <c r="BE4724" s="475"/>
      <c r="BF4724" s="475"/>
      <c r="BG4724" s="475"/>
      <c r="BH4724" s="475"/>
      <c r="BI4724" s="475"/>
      <c r="BJ4724" s="475"/>
      <c r="BK4724" s="475"/>
      <c r="BL4724" s="475"/>
      <c r="BM4724" s="475"/>
      <c r="BN4724" s="475"/>
      <c r="BO4724" s="475"/>
      <c r="BP4724" s="306"/>
      <c r="BQ4724" s="496"/>
      <c r="BR4724" s="496"/>
      <c r="BS4724" s="496"/>
      <c r="BT4724" s="496"/>
      <c r="BU4724" s="496"/>
      <c r="BV4724" s="496"/>
    </row>
    <row r="4725" spans="1:74" s="52" customFormat="1" ht="12.75">
      <c r="A4725" s="45">
        <v>2670.0804681784898</v>
      </c>
      <c r="B4725" s="46" t="s">
        <v>364</v>
      </c>
      <c r="C4725" s="47" t="s">
        <v>404</v>
      </c>
      <c r="D4725" s="48">
        <v>35.992112967435531</v>
      </c>
      <c r="E4725" s="49">
        <v>39.343470000000003</v>
      </c>
      <c r="F4725" s="49">
        <v>3.8699999999999998E-2</v>
      </c>
      <c r="G4725" s="49">
        <v>15.56451</v>
      </c>
      <c r="H4725" s="49">
        <v>0.26960000000000001</v>
      </c>
      <c r="I4725" s="49">
        <v>0.22409999999999999</v>
      </c>
      <c r="J4725" s="49">
        <v>44.944130000000001</v>
      </c>
      <c r="K4725" s="49">
        <v>0.25340000000000001</v>
      </c>
      <c r="L4725" s="49">
        <v>100.63791000000001</v>
      </c>
      <c r="M4725" s="47"/>
      <c r="N4725" s="50">
        <v>0.98682879922508504</v>
      </c>
      <c r="O4725" s="50">
        <v>7.6745962013444072E-4</v>
      </c>
      <c r="P4725" s="50">
        <v>0.32648302155070269</v>
      </c>
      <c r="Q4725" s="50">
        <v>5.4391737788242371E-3</v>
      </c>
      <c r="R4725" s="50">
        <v>4.760984307730488E-3</v>
      </c>
      <c r="S4725" s="50">
        <v>1.6805470578672468</v>
      </c>
      <c r="T4725" s="50">
        <v>6.8097851849227807E-3</v>
      </c>
      <c r="U4725" s="50">
        <v>3.0116362815346465</v>
      </c>
      <c r="V4725" s="51">
        <v>83.733027975077263</v>
      </c>
      <c r="X4725" s="49">
        <v>0.26</v>
      </c>
      <c r="Y4725" s="49">
        <v>50.72</v>
      </c>
      <c r="Z4725" s="49">
        <v>0.57999999999999996</v>
      </c>
      <c r="AA4725" s="49">
        <v>6.8</v>
      </c>
      <c r="AB4725" s="49">
        <v>9.8800000000000008</v>
      </c>
      <c r="AC4725" s="49">
        <v>0.25</v>
      </c>
      <c r="AD4725" s="49">
        <v>2.2400000000000002</v>
      </c>
      <c r="AE4725" s="312"/>
      <c r="AF4725" s="465" t="s">
        <v>441</v>
      </c>
      <c r="AG4725" s="343">
        <v>30</v>
      </c>
      <c r="AH4725" s="343">
        <v>15</v>
      </c>
      <c r="AI4725" s="343"/>
      <c r="AJ4725" s="343"/>
      <c r="AK4725" s="343"/>
      <c r="AL4725" s="343"/>
      <c r="AM4725" s="343"/>
      <c r="AN4725" s="343"/>
      <c r="AO4725" s="343"/>
      <c r="AP4725" s="343"/>
      <c r="AQ4725" s="343"/>
      <c r="AR4725" s="343"/>
      <c r="AS4725" s="343"/>
      <c r="AT4725" s="343"/>
      <c r="AU4725" s="343"/>
      <c r="AV4725" s="343"/>
      <c r="AW4725" s="343"/>
      <c r="AX4725" s="343"/>
      <c r="AY4725" s="343"/>
      <c r="AZ4725" s="343"/>
      <c r="BA4725" s="343"/>
      <c r="BB4725" s="343"/>
      <c r="BC4725" s="343"/>
      <c r="BD4725" s="343"/>
      <c r="BE4725" s="475"/>
      <c r="BF4725" s="475"/>
      <c r="BG4725" s="475"/>
      <c r="BH4725" s="475"/>
      <c r="BI4725" s="475"/>
      <c r="BJ4725" s="475"/>
      <c r="BK4725" s="475"/>
      <c r="BL4725" s="475"/>
      <c r="BM4725" s="475"/>
      <c r="BN4725" s="475"/>
      <c r="BO4725" s="475"/>
      <c r="BP4725" s="306"/>
      <c r="BQ4725" s="496"/>
      <c r="BR4725" s="496"/>
      <c r="BS4725" s="496"/>
      <c r="BT4725" s="496"/>
      <c r="BU4725" s="496"/>
      <c r="BV4725" s="496"/>
    </row>
    <row r="4726" spans="1:74" s="52" customFormat="1" ht="12.75">
      <c r="A4726" s="45">
        <v>2670.0804681784898</v>
      </c>
      <c r="B4726" s="46" t="s">
        <v>364</v>
      </c>
      <c r="C4726" s="47" t="s">
        <v>404</v>
      </c>
      <c r="D4726" s="48">
        <v>41.992112967435531</v>
      </c>
      <c r="E4726" s="49">
        <v>39.210270000000001</v>
      </c>
      <c r="F4726" s="49">
        <v>6.2399999999999997E-2</v>
      </c>
      <c r="G4726" s="49">
        <v>15.694889999999999</v>
      </c>
      <c r="H4726" s="49">
        <v>0.251</v>
      </c>
      <c r="I4726" s="49">
        <v>0.20319999999999999</v>
      </c>
      <c r="J4726" s="49">
        <v>44.853639999999999</v>
      </c>
      <c r="K4726" s="49">
        <v>0.25890000000000002</v>
      </c>
      <c r="L4726" s="49">
        <v>100.53429999999999</v>
      </c>
      <c r="M4726" s="47"/>
      <c r="N4726" s="50">
        <v>0.98511132698524084</v>
      </c>
      <c r="O4726" s="50">
        <v>1.2394970132253806E-3</v>
      </c>
      <c r="P4726" s="50">
        <v>0.32976134825943454</v>
      </c>
      <c r="Q4726" s="50">
        <v>5.0722785314375055E-3</v>
      </c>
      <c r="R4726" s="50">
        <v>4.3240919721201799E-3</v>
      </c>
      <c r="S4726" s="50">
        <v>1.6799320605945927</v>
      </c>
      <c r="T4726" s="50">
        <v>6.969075632256576E-3</v>
      </c>
      <c r="U4726" s="50">
        <v>3.0124096789883077</v>
      </c>
      <c r="V4726" s="51">
        <v>83.591459930822396</v>
      </c>
      <c r="X4726" s="49">
        <v>0.26</v>
      </c>
      <c r="Y4726" s="49">
        <v>31.86</v>
      </c>
      <c r="Z4726" s="49">
        <v>0.57999999999999996</v>
      </c>
      <c r="AA4726" s="49">
        <v>7.19</v>
      </c>
      <c r="AB4726" s="49">
        <v>10.77</v>
      </c>
      <c r="AC4726" s="49">
        <v>0.25</v>
      </c>
      <c r="AD4726" s="49">
        <v>2.2000000000000002</v>
      </c>
      <c r="AE4726" s="312"/>
      <c r="AF4726" s="465" t="s">
        <v>441</v>
      </c>
      <c r="AG4726" s="343">
        <v>30</v>
      </c>
      <c r="AH4726" s="343">
        <v>15</v>
      </c>
      <c r="AI4726" s="343"/>
      <c r="AJ4726" s="343"/>
      <c r="AK4726" s="343"/>
      <c r="AL4726" s="343"/>
      <c r="AM4726" s="343"/>
      <c r="AN4726" s="343"/>
      <c r="AO4726" s="343"/>
      <c r="AP4726" s="343"/>
      <c r="AQ4726" s="343"/>
      <c r="AR4726" s="343"/>
      <c r="AS4726" s="343"/>
      <c r="AT4726" s="343"/>
      <c r="AU4726" s="343"/>
      <c r="AV4726" s="343"/>
      <c r="AW4726" s="343"/>
      <c r="AX4726" s="343"/>
      <c r="AY4726" s="343"/>
      <c r="AZ4726" s="343"/>
      <c r="BA4726" s="343"/>
      <c r="BB4726" s="343"/>
      <c r="BC4726" s="343"/>
      <c r="BD4726" s="343"/>
      <c r="BE4726" s="475"/>
      <c r="BF4726" s="475"/>
      <c r="BG4726" s="475"/>
      <c r="BH4726" s="475"/>
      <c r="BI4726" s="475"/>
      <c r="BJ4726" s="475"/>
      <c r="BK4726" s="475"/>
      <c r="BL4726" s="475"/>
      <c r="BM4726" s="475"/>
      <c r="BN4726" s="475"/>
      <c r="BO4726" s="475"/>
      <c r="BP4726" s="306"/>
      <c r="BQ4726" s="496"/>
      <c r="BR4726" s="496"/>
      <c r="BS4726" s="496"/>
      <c r="BT4726" s="496"/>
      <c r="BU4726" s="496"/>
      <c r="BV4726" s="496"/>
    </row>
    <row r="4727" spans="1:74" s="52" customFormat="1" ht="12.75">
      <c r="A4727" s="45">
        <v>2670.0804681784898</v>
      </c>
      <c r="B4727" s="46" t="s">
        <v>364</v>
      </c>
      <c r="C4727" s="47" t="s">
        <v>404</v>
      </c>
      <c r="D4727" s="48">
        <v>47.992112967435531</v>
      </c>
      <c r="E4727" s="49">
        <v>39.425429999999999</v>
      </c>
      <c r="F4727" s="49">
        <v>2.2200000000000001E-2</v>
      </c>
      <c r="G4727" s="49">
        <v>15.614660000000001</v>
      </c>
      <c r="H4727" s="49">
        <v>0.254</v>
      </c>
      <c r="I4727" s="49">
        <v>0.2198</v>
      </c>
      <c r="J4727" s="49">
        <v>44.732990000000001</v>
      </c>
      <c r="K4727" s="49">
        <v>0.25409999999999999</v>
      </c>
      <c r="L4727" s="49">
        <v>100.52318</v>
      </c>
      <c r="M4727" s="47"/>
      <c r="N4727" s="50">
        <v>0.98989929245618424</v>
      </c>
      <c r="O4727" s="50">
        <v>4.4069991284177593E-4</v>
      </c>
      <c r="P4727" s="50">
        <v>0.32787107247809721</v>
      </c>
      <c r="Q4727" s="50">
        <v>5.1297025640244286E-3</v>
      </c>
      <c r="R4727" s="50">
        <v>4.6744229161490925E-3</v>
      </c>
      <c r="S4727" s="50">
        <v>1.6743685135109014</v>
      </c>
      <c r="T4727" s="50">
        <v>6.8356038799337803E-3</v>
      </c>
      <c r="U4727" s="50">
        <v>3.0092193077181322</v>
      </c>
      <c r="V4727" s="51">
        <v>83.624783229118577</v>
      </c>
      <c r="X4727" s="49">
        <v>0.26</v>
      </c>
      <c r="Y4727" s="49">
        <v>85.61</v>
      </c>
      <c r="Z4727" s="49">
        <v>0.57999999999999996</v>
      </c>
      <c r="AA4727" s="49">
        <v>7.12</v>
      </c>
      <c r="AB4727" s="49">
        <v>10.07</v>
      </c>
      <c r="AC4727" s="49">
        <v>0.25</v>
      </c>
      <c r="AD4727" s="49">
        <v>2.23</v>
      </c>
      <c r="AE4727" s="312"/>
      <c r="AF4727" s="465" t="s">
        <v>441</v>
      </c>
      <c r="AG4727" s="343">
        <v>30</v>
      </c>
      <c r="AH4727" s="343">
        <v>15</v>
      </c>
      <c r="AI4727" s="343"/>
      <c r="AJ4727" s="343"/>
      <c r="AK4727" s="343"/>
      <c r="AL4727" s="343"/>
      <c r="AM4727" s="343"/>
      <c r="AN4727" s="343"/>
      <c r="AO4727" s="343"/>
      <c r="AP4727" s="343"/>
      <c r="AQ4727" s="343"/>
      <c r="AR4727" s="343"/>
      <c r="AS4727" s="343"/>
      <c r="AT4727" s="343"/>
      <c r="AU4727" s="343"/>
      <c r="AV4727" s="343"/>
      <c r="AW4727" s="343"/>
      <c r="AX4727" s="343"/>
      <c r="AY4727" s="343"/>
      <c r="AZ4727" s="343"/>
      <c r="BA4727" s="343"/>
      <c r="BB4727" s="343"/>
      <c r="BC4727" s="343"/>
      <c r="BD4727" s="343"/>
      <c r="BE4727" s="475"/>
      <c r="BF4727" s="475"/>
      <c r="BG4727" s="475"/>
      <c r="BH4727" s="475"/>
      <c r="BI4727" s="475"/>
      <c r="BJ4727" s="475"/>
      <c r="BK4727" s="475"/>
      <c r="BL4727" s="475"/>
      <c r="BM4727" s="475"/>
      <c r="BN4727" s="475"/>
      <c r="BO4727" s="475"/>
      <c r="BP4727" s="306"/>
      <c r="BQ4727" s="496"/>
      <c r="BR4727" s="496"/>
      <c r="BS4727" s="496"/>
      <c r="BT4727" s="496"/>
      <c r="BU4727" s="496"/>
      <c r="BV4727" s="496"/>
    </row>
    <row r="4728" spans="1:74" s="52" customFormat="1" ht="12.75">
      <c r="A4728" s="45">
        <v>2670.0804681784898</v>
      </c>
      <c r="B4728" s="46" t="s">
        <v>364</v>
      </c>
      <c r="C4728" s="47" t="s">
        <v>404</v>
      </c>
      <c r="D4728" s="48">
        <v>53.992112967435531</v>
      </c>
      <c r="E4728" s="49">
        <v>39.51764</v>
      </c>
      <c r="F4728" s="49">
        <v>2.1299999999999999E-2</v>
      </c>
      <c r="G4728" s="49">
        <v>15.6648</v>
      </c>
      <c r="H4728" s="49">
        <v>0.249</v>
      </c>
      <c r="I4728" s="49">
        <v>0.21970000000000001</v>
      </c>
      <c r="J4728" s="49">
        <v>44.944130000000001</v>
      </c>
      <c r="K4728" s="49">
        <v>0.2455</v>
      </c>
      <c r="L4728" s="49">
        <v>100.86207</v>
      </c>
      <c r="M4728" s="47"/>
      <c r="N4728" s="50">
        <v>0.9889514094120454</v>
      </c>
      <c r="O4728" s="50">
        <v>4.2144312315973775E-4</v>
      </c>
      <c r="P4728" s="50">
        <v>0.3278421593754256</v>
      </c>
      <c r="Q4728" s="50">
        <v>5.0121861566198387E-3</v>
      </c>
      <c r="R4728" s="50">
        <v>4.6569304223659149E-3</v>
      </c>
      <c r="S4728" s="50">
        <v>1.6767390420625206</v>
      </c>
      <c r="T4728" s="50">
        <v>6.58253378949858E-3</v>
      </c>
      <c r="U4728" s="50">
        <v>3.0102057043416357</v>
      </c>
      <c r="V4728" s="51">
        <v>83.64535399512603</v>
      </c>
      <c r="X4728" s="49">
        <v>0.26</v>
      </c>
      <c r="Y4728" s="49">
        <v>87.55</v>
      </c>
      <c r="Z4728" s="49">
        <v>0.57999999999999996</v>
      </c>
      <c r="AA4728" s="49">
        <v>7.35</v>
      </c>
      <c r="AB4728" s="49">
        <v>10.28</v>
      </c>
      <c r="AC4728" s="49">
        <v>0.25</v>
      </c>
      <c r="AD4728" s="49">
        <v>2.2999999999999998</v>
      </c>
      <c r="AE4728" s="312"/>
      <c r="AF4728" s="465" t="s">
        <v>441</v>
      </c>
      <c r="AG4728" s="343">
        <v>30</v>
      </c>
      <c r="AH4728" s="343">
        <v>15</v>
      </c>
      <c r="AI4728" s="343"/>
      <c r="AJ4728" s="343"/>
      <c r="AK4728" s="343"/>
      <c r="AL4728" s="343"/>
      <c r="AM4728" s="343"/>
      <c r="AN4728" s="343"/>
      <c r="AO4728" s="343"/>
      <c r="AP4728" s="343"/>
      <c r="AQ4728" s="343"/>
      <c r="AR4728" s="343"/>
      <c r="AS4728" s="343"/>
      <c r="AT4728" s="343"/>
      <c r="AU4728" s="343"/>
      <c r="AV4728" s="343"/>
      <c r="AW4728" s="343"/>
      <c r="AX4728" s="343"/>
      <c r="AY4728" s="343"/>
      <c r="AZ4728" s="343"/>
      <c r="BA4728" s="343"/>
      <c r="BB4728" s="343"/>
      <c r="BC4728" s="343"/>
      <c r="BD4728" s="343"/>
      <c r="BE4728" s="475"/>
      <c r="BF4728" s="475"/>
      <c r="BG4728" s="475"/>
      <c r="BH4728" s="475"/>
      <c r="BI4728" s="475"/>
      <c r="BJ4728" s="475"/>
      <c r="BK4728" s="475"/>
      <c r="BL4728" s="475"/>
      <c r="BM4728" s="475"/>
      <c r="BN4728" s="475"/>
      <c r="BO4728" s="475"/>
      <c r="BP4728" s="306"/>
      <c r="BQ4728" s="496"/>
      <c r="BR4728" s="496"/>
      <c r="BS4728" s="496"/>
      <c r="BT4728" s="496"/>
      <c r="BU4728" s="496"/>
      <c r="BV4728" s="496"/>
    </row>
    <row r="4729" spans="1:74" s="52" customFormat="1" ht="12.75">
      <c r="A4729" s="45">
        <v>2670.0804681784898</v>
      </c>
      <c r="B4729" s="46" t="s">
        <v>364</v>
      </c>
      <c r="C4729" s="47" t="s">
        <v>404</v>
      </c>
      <c r="D4729" s="48">
        <v>59.992112967435531</v>
      </c>
      <c r="E4729" s="49">
        <v>39.384450000000001</v>
      </c>
      <c r="F4729" s="49">
        <v>3.5499999999999997E-2</v>
      </c>
      <c r="G4729" s="49">
        <v>15.82526</v>
      </c>
      <c r="H4729" s="49">
        <v>0.2671</v>
      </c>
      <c r="I4729" s="49">
        <v>0.2397</v>
      </c>
      <c r="J4729" s="49">
        <v>44.763150000000003</v>
      </c>
      <c r="K4729" s="49">
        <v>0.252</v>
      </c>
      <c r="L4729" s="49">
        <v>100.76716</v>
      </c>
      <c r="M4729" s="47"/>
      <c r="N4729" s="50">
        <v>0.98765641132037096</v>
      </c>
      <c r="O4729" s="50">
        <v>7.0385770713616181E-4</v>
      </c>
      <c r="P4729" s="50">
        <v>0.33188524910183376</v>
      </c>
      <c r="Q4729" s="50">
        <v>5.3876438963997592E-3</v>
      </c>
      <c r="R4729" s="50">
        <v>5.0913725362568734E-3</v>
      </c>
      <c r="S4729" s="50">
        <v>1.6734405495382916</v>
      </c>
      <c r="T4729" s="50">
        <v>6.7707891650681208E-3</v>
      </c>
      <c r="U4729" s="50">
        <v>3.0109358732653568</v>
      </c>
      <c r="V4729" s="51">
        <v>83.449809037170141</v>
      </c>
      <c r="X4729" s="49">
        <v>0.26</v>
      </c>
      <c r="Y4729" s="49">
        <v>52.89</v>
      </c>
      <c r="Z4729" s="49">
        <v>0.56999999999999995</v>
      </c>
      <c r="AA4729" s="49">
        <v>6.88</v>
      </c>
      <c r="AB4729" s="49">
        <v>9.19</v>
      </c>
      <c r="AC4729" s="49">
        <v>0.25</v>
      </c>
      <c r="AD4729" s="49">
        <v>2.25</v>
      </c>
      <c r="AE4729" s="312"/>
      <c r="AF4729" s="465" t="s">
        <v>441</v>
      </c>
      <c r="AG4729" s="343">
        <v>30</v>
      </c>
      <c r="AH4729" s="343">
        <v>15</v>
      </c>
      <c r="AI4729" s="343"/>
      <c r="AJ4729" s="343"/>
      <c r="AK4729" s="343"/>
      <c r="AL4729" s="343"/>
      <c r="AM4729" s="343"/>
      <c r="AN4729" s="343"/>
      <c r="AO4729" s="343"/>
      <c r="AP4729" s="343"/>
      <c r="AQ4729" s="343"/>
      <c r="AR4729" s="343"/>
      <c r="AS4729" s="343"/>
      <c r="AT4729" s="343"/>
      <c r="AU4729" s="343"/>
      <c r="AV4729" s="343"/>
      <c r="AW4729" s="343"/>
      <c r="AX4729" s="343"/>
      <c r="AY4729" s="343"/>
      <c r="AZ4729" s="343"/>
      <c r="BA4729" s="343"/>
      <c r="BB4729" s="343"/>
      <c r="BC4729" s="343"/>
      <c r="BD4729" s="343"/>
      <c r="BE4729" s="475"/>
      <c r="BF4729" s="475"/>
      <c r="BG4729" s="475"/>
      <c r="BH4729" s="475"/>
      <c r="BI4729" s="475"/>
      <c r="BJ4729" s="475"/>
      <c r="BK4729" s="475"/>
      <c r="BL4729" s="475"/>
      <c r="BM4729" s="475"/>
      <c r="BN4729" s="475"/>
      <c r="BO4729" s="475"/>
      <c r="BP4729" s="306"/>
      <c r="BQ4729" s="496"/>
      <c r="BR4729" s="496"/>
      <c r="BS4729" s="496"/>
      <c r="BT4729" s="496"/>
      <c r="BU4729" s="496"/>
      <c r="BV4729" s="496"/>
    </row>
    <row r="4730" spans="1:74" s="52" customFormat="1" ht="12.75">
      <c r="A4730" s="45">
        <v>2670.0804681784898</v>
      </c>
      <c r="B4730" s="46" t="s">
        <v>364</v>
      </c>
      <c r="C4730" s="47" t="s">
        <v>404</v>
      </c>
      <c r="D4730" s="48">
        <v>65.992112967435531</v>
      </c>
      <c r="E4730" s="49">
        <v>39.159050000000001</v>
      </c>
      <c r="F4730" s="49">
        <v>5.3900000000000003E-2</v>
      </c>
      <c r="G4730" s="49">
        <v>15.71494</v>
      </c>
      <c r="H4730" s="49">
        <v>0.2641</v>
      </c>
      <c r="I4730" s="49">
        <v>0.21820000000000001</v>
      </c>
      <c r="J4730" s="49">
        <v>45.577579999999998</v>
      </c>
      <c r="K4730" s="49">
        <v>0.25369999999999998</v>
      </c>
      <c r="L4730" s="49">
        <v>101.24146999999999</v>
      </c>
      <c r="M4730" s="47"/>
      <c r="N4730" s="50">
        <v>0.9777382605008974</v>
      </c>
      <c r="O4730" s="50">
        <v>1.0640318870892764E-3</v>
      </c>
      <c r="P4730" s="50">
        <v>0.32814000783980496</v>
      </c>
      <c r="Q4730" s="50">
        <v>5.3039907317424598E-3</v>
      </c>
      <c r="R4730" s="50">
        <v>4.6145669192272304E-3</v>
      </c>
      <c r="S4730" s="50">
        <v>1.6964859627378093</v>
      </c>
      <c r="T4730" s="50">
        <v>6.7868551083530813E-3</v>
      </c>
      <c r="U4730" s="50">
        <v>3.0201336757249235</v>
      </c>
      <c r="V4730" s="51">
        <v>83.792561559101784</v>
      </c>
      <c r="X4730" s="49">
        <v>0.26</v>
      </c>
      <c r="Y4730" s="49">
        <v>35.479999999999997</v>
      </c>
      <c r="Z4730" s="49">
        <v>0.57999999999999996</v>
      </c>
      <c r="AA4730" s="49">
        <v>6.85</v>
      </c>
      <c r="AB4730" s="49">
        <v>9.9600000000000009</v>
      </c>
      <c r="AC4730" s="49">
        <v>0.25</v>
      </c>
      <c r="AD4730" s="49">
        <v>2.2200000000000002</v>
      </c>
      <c r="AE4730" s="312"/>
      <c r="AF4730" s="465" t="s">
        <v>441</v>
      </c>
      <c r="AG4730" s="343">
        <v>30</v>
      </c>
      <c r="AH4730" s="343">
        <v>15</v>
      </c>
      <c r="AI4730" s="343"/>
      <c r="AJ4730" s="343"/>
      <c r="AK4730" s="343"/>
      <c r="AL4730" s="343"/>
      <c r="AM4730" s="343"/>
      <c r="AN4730" s="343"/>
      <c r="AO4730" s="343"/>
      <c r="AP4730" s="343"/>
      <c r="AQ4730" s="343"/>
      <c r="AR4730" s="343"/>
      <c r="AS4730" s="343"/>
      <c r="AT4730" s="343"/>
      <c r="AU4730" s="343"/>
      <c r="AV4730" s="343"/>
      <c r="AW4730" s="343"/>
      <c r="AX4730" s="343"/>
      <c r="AY4730" s="343"/>
      <c r="AZ4730" s="343"/>
      <c r="BA4730" s="343"/>
      <c r="BB4730" s="343"/>
      <c r="BC4730" s="343"/>
      <c r="BD4730" s="343"/>
      <c r="BE4730" s="475"/>
      <c r="BF4730" s="475"/>
      <c r="BG4730" s="475"/>
      <c r="BH4730" s="475"/>
      <c r="BI4730" s="475"/>
      <c r="BJ4730" s="475"/>
      <c r="BK4730" s="475"/>
      <c r="BL4730" s="475"/>
      <c r="BM4730" s="475"/>
      <c r="BN4730" s="475"/>
      <c r="BO4730" s="475"/>
      <c r="BP4730" s="306"/>
      <c r="BQ4730" s="496"/>
      <c r="BR4730" s="496"/>
      <c r="BS4730" s="496"/>
      <c r="BT4730" s="496"/>
      <c r="BU4730" s="496"/>
      <c r="BV4730" s="496"/>
    </row>
    <row r="4731" spans="1:74" s="52" customFormat="1" ht="12.75">
      <c r="A4731" s="45">
        <v>2670.0804681784898</v>
      </c>
      <c r="B4731" s="46" t="s">
        <v>364</v>
      </c>
      <c r="C4731" s="47" t="s">
        <v>404</v>
      </c>
      <c r="D4731" s="48">
        <v>71.992112967435531</v>
      </c>
      <c r="E4731" s="49">
        <v>39.066830000000003</v>
      </c>
      <c r="F4731" s="49">
        <v>1.35E-2</v>
      </c>
      <c r="G4731" s="49">
        <v>15.644740000000001</v>
      </c>
      <c r="H4731" s="49">
        <v>0.25409999999999999</v>
      </c>
      <c r="I4731" s="49">
        <v>0.2276</v>
      </c>
      <c r="J4731" s="49">
        <v>44.702820000000003</v>
      </c>
      <c r="K4731" s="49">
        <v>0.2465</v>
      </c>
      <c r="L4731" s="49">
        <v>100.15609000000001</v>
      </c>
      <c r="M4731" s="47"/>
      <c r="N4731" s="50">
        <v>0.98559183111705673</v>
      </c>
      <c r="O4731" s="50">
        <v>2.6927628443809313E-4</v>
      </c>
      <c r="P4731" s="50">
        <v>0.33007548233727402</v>
      </c>
      <c r="Q4731" s="50">
        <v>5.1562917222555786E-3</v>
      </c>
      <c r="R4731" s="50">
        <v>4.8634775951262848E-3</v>
      </c>
      <c r="S4731" s="50">
        <v>1.6812503542135653</v>
      </c>
      <c r="T4731" s="50">
        <v>6.6629030443516356E-3</v>
      </c>
      <c r="U4731" s="50">
        <v>3.0138696163140675</v>
      </c>
      <c r="V4731" s="51">
        <v>83.589159133792535</v>
      </c>
      <c r="X4731" s="49">
        <v>0.26</v>
      </c>
      <c r="Y4731" s="49">
        <v>140.5</v>
      </c>
      <c r="Z4731" s="49">
        <v>0.57999999999999996</v>
      </c>
      <c r="AA4731" s="49">
        <v>7.13</v>
      </c>
      <c r="AB4731" s="49">
        <v>9.7899999999999991</v>
      </c>
      <c r="AC4731" s="49">
        <v>0.25</v>
      </c>
      <c r="AD4731" s="49">
        <v>2.2799999999999998</v>
      </c>
      <c r="AE4731" s="312"/>
      <c r="AF4731" s="465" t="s">
        <v>441</v>
      </c>
      <c r="AG4731" s="343">
        <v>30</v>
      </c>
      <c r="AH4731" s="343">
        <v>15</v>
      </c>
      <c r="AI4731" s="343"/>
      <c r="AJ4731" s="343"/>
      <c r="AK4731" s="343"/>
      <c r="AL4731" s="343"/>
      <c r="AM4731" s="343"/>
      <c r="AN4731" s="343"/>
      <c r="AO4731" s="343"/>
      <c r="AP4731" s="343"/>
      <c r="AQ4731" s="343"/>
      <c r="AR4731" s="343"/>
      <c r="AS4731" s="343"/>
      <c r="AT4731" s="343"/>
      <c r="AU4731" s="343"/>
      <c r="AV4731" s="343"/>
      <c r="AW4731" s="343"/>
      <c r="AX4731" s="343"/>
      <c r="AY4731" s="343"/>
      <c r="AZ4731" s="343"/>
      <c r="BA4731" s="343"/>
      <c r="BB4731" s="343"/>
      <c r="BC4731" s="343"/>
      <c r="BD4731" s="343"/>
      <c r="BE4731" s="475"/>
      <c r="BF4731" s="475"/>
      <c r="BG4731" s="475"/>
      <c r="BH4731" s="475"/>
      <c r="BI4731" s="475"/>
      <c r="BJ4731" s="475"/>
      <c r="BK4731" s="475"/>
      <c r="BL4731" s="475"/>
      <c r="BM4731" s="475"/>
      <c r="BN4731" s="475"/>
      <c r="BO4731" s="475"/>
      <c r="BP4731" s="306"/>
      <c r="BQ4731" s="496"/>
      <c r="BR4731" s="496"/>
      <c r="BS4731" s="496"/>
      <c r="BT4731" s="496"/>
      <c r="BU4731" s="496"/>
      <c r="BV4731" s="496"/>
    </row>
    <row r="4732" spans="1:74" s="52" customFormat="1" ht="12.75">
      <c r="A4732" s="45">
        <v>2670.0804681784898</v>
      </c>
      <c r="B4732" s="46" t="s">
        <v>364</v>
      </c>
      <c r="C4732" s="47" t="s">
        <v>404</v>
      </c>
      <c r="D4732" s="48">
        <v>77.992112967435531</v>
      </c>
      <c r="E4732" s="49">
        <v>39.05659</v>
      </c>
      <c r="F4732" s="49">
        <v>7.4999999999999997E-3</v>
      </c>
      <c r="G4732" s="49">
        <v>15.74503</v>
      </c>
      <c r="H4732" s="49">
        <v>0.251</v>
      </c>
      <c r="I4732" s="49">
        <v>0.21</v>
      </c>
      <c r="J4732" s="49">
        <v>44.582169999999998</v>
      </c>
      <c r="K4732" s="49">
        <v>0.2535</v>
      </c>
      <c r="L4732" s="49">
        <v>100.10579</v>
      </c>
      <c r="M4732" s="47"/>
      <c r="N4732" s="50">
        <v>0.98620804804348816</v>
      </c>
      <c r="O4732" s="50">
        <v>1.4973071486801726E-4</v>
      </c>
      <c r="P4732" s="50">
        <v>0.33248626252648028</v>
      </c>
      <c r="Q4732" s="50">
        <v>5.0979061197565729E-3</v>
      </c>
      <c r="R4732" s="50">
        <v>4.4913743411100606E-3</v>
      </c>
      <c r="S4732" s="50">
        <v>1.6782009737584447</v>
      </c>
      <c r="T4732" s="50">
        <v>6.8581950226280289E-3</v>
      </c>
      <c r="U4732" s="50">
        <v>3.0134924905267755</v>
      </c>
      <c r="V4732" s="51">
        <v>83.464048683135658</v>
      </c>
      <c r="X4732" s="49">
        <v>0.26</v>
      </c>
      <c r="Y4732" s="49">
        <v>253.79</v>
      </c>
      <c r="Z4732" s="49">
        <v>0.56999999999999995</v>
      </c>
      <c r="AA4732" s="49">
        <v>7.18</v>
      </c>
      <c r="AB4732" s="49">
        <v>10.59</v>
      </c>
      <c r="AC4732" s="49">
        <v>0.25</v>
      </c>
      <c r="AD4732" s="49">
        <v>2.19</v>
      </c>
      <c r="AE4732" s="312"/>
      <c r="AF4732" s="465" t="s">
        <v>441</v>
      </c>
      <c r="AG4732" s="343">
        <v>30</v>
      </c>
      <c r="AH4732" s="343">
        <v>15</v>
      </c>
      <c r="AI4732" s="343"/>
      <c r="AJ4732" s="343"/>
      <c r="AK4732" s="343"/>
      <c r="AL4732" s="343"/>
      <c r="AM4732" s="343"/>
      <c r="AN4732" s="343"/>
      <c r="AO4732" s="343"/>
      <c r="AP4732" s="343"/>
      <c r="AQ4732" s="343"/>
      <c r="AR4732" s="343"/>
      <c r="AS4732" s="343"/>
      <c r="AT4732" s="343"/>
      <c r="AU4732" s="343"/>
      <c r="AV4732" s="343"/>
      <c r="AW4732" s="343"/>
      <c r="AX4732" s="343"/>
      <c r="AY4732" s="343"/>
      <c r="AZ4732" s="343"/>
      <c r="BA4732" s="343"/>
      <c r="BB4732" s="343"/>
      <c r="BC4732" s="343"/>
      <c r="BD4732" s="343"/>
      <c r="BE4732" s="475"/>
      <c r="BF4732" s="475"/>
      <c r="BG4732" s="475"/>
      <c r="BH4732" s="475"/>
      <c r="BI4732" s="475"/>
      <c r="BJ4732" s="475"/>
      <c r="BK4732" s="475"/>
      <c r="BL4732" s="475"/>
      <c r="BM4732" s="475"/>
      <c r="BN4732" s="475"/>
      <c r="BO4732" s="475"/>
      <c r="BP4732" s="306"/>
      <c r="BQ4732" s="496"/>
      <c r="BR4732" s="496"/>
      <c r="BS4732" s="496"/>
      <c r="BT4732" s="496"/>
      <c r="BU4732" s="496"/>
      <c r="BV4732" s="496"/>
    </row>
    <row r="4733" spans="1:74" s="52" customFormat="1" ht="12.75">
      <c r="A4733" s="45">
        <v>2670.0804681784898</v>
      </c>
      <c r="B4733" s="46" t="s">
        <v>364</v>
      </c>
      <c r="C4733" s="47" t="s">
        <v>404</v>
      </c>
      <c r="D4733" s="48">
        <v>83.992112967435531</v>
      </c>
      <c r="E4733" s="49">
        <v>38.964370000000002</v>
      </c>
      <c r="F4733" s="49">
        <v>3.1E-2</v>
      </c>
      <c r="G4733" s="49">
        <v>15.694889999999999</v>
      </c>
      <c r="H4733" s="49">
        <v>0.255</v>
      </c>
      <c r="I4733" s="49">
        <v>0.21909999999999999</v>
      </c>
      <c r="J4733" s="49">
        <v>44.270470000000003</v>
      </c>
      <c r="K4733" s="49">
        <v>0.24479999999999999</v>
      </c>
      <c r="L4733" s="49">
        <v>99.679630000000003</v>
      </c>
      <c r="M4733" s="47"/>
      <c r="N4733" s="50">
        <v>0.98783108596814939</v>
      </c>
      <c r="O4733" s="50">
        <v>6.2137265765898459E-4</v>
      </c>
      <c r="P4733" s="50">
        <v>0.33275860913379013</v>
      </c>
      <c r="Q4733" s="50">
        <v>5.1999492245761343E-3</v>
      </c>
      <c r="R4733" s="50">
        <v>4.7048214553926148E-3</v>
      </c>
      <c r="S4733" s="50">
        <v>1.6731609052898568</v>
      </c>
      <c r="T4733" s="50">
        <v>6.6494249871084628E-3</v>
      </c>
      <c r="U4733" s="50">
        <v>3.0109261687165327</v>
      </c>
      <c r="V4733" s="51">
        <v>83.411168457105305</v>
      </c>
      <c r="X4733" s="49">
        <v>0.26</v>
      </c>
      <c r="Y4733" s="49">
        <v>61.42</v>
      </c>
      <c r="Z4733" s="49">
        <v>0.56999999999999995</v>
      </c>
      <c r="AA4733" s="49">
        <v>7.06</v>
      </c>
      <c r="AB4733" s="49">
        <v>10.1</v>
      </c>
      <c r="AC4733" s="49">
        <v>0.25</v>
      </c>
      <c r="AD4733" s="49">
        <v>2.2799999999999998</v>
      </c>
      <c r="AE4733" s="312"/>
      <c r="AF4733" s="465" t="s">
        <v>441</v>
      </c>
      <c r="AG4733" s="343">
        <v>30</v>
      </c>
      <c r="AH4733" s="343">
        <v>15</v>
      </c>
      <c r="AI4733" s="343"/>
      <c r="AJ4733" s="343"/>
      <c r="AK4733" s="343"/>
      <c r="AL4733" s="343"/>
      <c r="AM4733" s="343"/>
      <c r="AN4733" s="343"/>
      <c r="AO4733" s="343"/>
      <c r="AP4733" s="343"/>
      <c r="AQ4733" s="343"/>
      <c r="AR4733" s="343"/>
      <c r="AS4733" s="343"/>
      <c r="AT4733" s="343"/>
      <c r="AU4733" s="343"/>
      <c r="AV4733" s="343"/>
      <c r="AW4733" s="343"/>
      <c r="AX4733" s="343"/>
      <c r="AY4733" s="343"/>
      <c r="AZ4733" s="343"/>
      <c r="BA4733" s="343"/>
      <c r="BB4733" s="343"/>
      <c r="BC4733" s="343"/>
      <c r="BD4733" s="343"/>
      <c r="BE4733" s="475"/>
      <c r="BF4733" s="475"/>
      <c r="BG4733" s="475"/>
      <c r="BH4733" s="475"/>
      <c r="BI4733" s="475"/>
      <c r="BJ4733" s="475"/>
      <c r="BK4733" s="475"/>
      <c r="BL4733" s="475"/>
      <c r="BM4733" s="475"/>
      <c r="BN4733" s="475"/>
      <c r="BO4733" s="475"/>
      <c r="BP4733" s="306"/>
      <c r="BQ4733" s="496"/>
      <c r="BR4733" s="496"/>
      <c r="BS4733" s="496"/>
      <c r="BT4733" s="496"/>
      <c r="BU4733" s="496"/>
      <c r="BV4733" s="496"/>
    </row>
    <row r="4734" spans="1:74" s="52" customFormat="1" ht="12.75">
      <c r="A4734" s="45">
        <v>2670.0804681784898</v>
      </c>
      <c r="B4734" s="46" t="s">
        <v>364</v>
      </c>
      <c r="C4734" s="47" t="s">
        <v>404</v>
      </c>
      <c r="D4734" s="48">
        <v>89.992112967435531</v>
      </c>
      <c r="E4734" s="49">
        <v>38.749209999999998</v>
      </c>
      <c r="F4734" s="49">
        <v>2.07E-2</v>
      </c>
      <c r="G4734" s="49">
        <v>15.74503</v>
      </c>
      <c r="H4734" s="49">
        <v>0.24390000000000001</v>
      </c>
      <c r="I4734" s="49">
        <v>0.20619999999999999</v>
      </c>
      <c r="J4734" s="49">
        <v>44.300640000000001</v>
      </c>
      <c r="K4734" s="49">
        <v>0.24540000000000001</v>
      </c>
      <c r="L4734" s="49">
        <v>99.511080000000007</v>
      </c>
      <c r="M4734" s="47"/>
      <c r="N4734" s="50">
        <v>0.98479217466812452</v>
      </c>
      <c r="O4734" s="50">
        <v>4.15936944109278E-4</v>
      </c>
      <c r="P4734" s="50">
        <v>0.33464259757364795</v>
      </c>
      <c r="Q4734" s="50">
        <v>4.9858295690906589E-3</v>
      </c>
      <c r="R4734" s="50">
        <v>4.4387035074741673E-3</v>
      </c>
      <c r="S4734" s="50">
        <v>1.678418594236079</v>
      </c>
      <c r="T4734" s="50">
        <v>6.6821149451314231E-3</v>
      </c>
      <c r="U4734" s="50">
        <v>3.0143759514436566</v>
      </c>
      <c r="V4734" s="51">
        <v>83.376431926900025</v>
      </c>
      <c r="X4734" s="49">
        <v>0.26</v>
      </c>
      <c r="Y4734" s="49">
        <v>86.81</v>
      </c>
      <c r="Z4734" s="49">
        <v>0.56999999999999995</v>
      </c>
      <c r="AA4734" s="49">
        <v>7.4</v>
      </c>
      <c r="AB4734" s="49">
        <v>10.74</v>
      </c>
      <c r="AC4734" s="49">
        <v>0.25</v>
      </c>
      <c r="AD4734" s="49">
        <v>2.27</v>
      </c>
      <c r="AE4734" s="312"/>
      <c r="AF4734" s="465" t="s">
        <v>441</v>
      </c>
      <c r="AG4734" s="343">
        <v>30</v>
      </c>
      <c r="AH4734" s="343">
        <v>15</v>
      </c>
      <c r="AI4734" s="343"/>
      <c r="AJ4734" s="343"/>
      <c r="AK4734" s="343"/>
      <c r="AL4734" s="343"/>
      <c r="AM4734" s="343"/>
      <c r="AN4734" s="343"/>
      <c r="AO4734" s="343"/>
      <c r="AP4734" s="343"/>
      <c r="AQ4734" s="343"/>
      <c r="AR4734" s="343"/>
      <c r="AS4734" s="343"/>
      <c r="AT4734" s="343"/>
      <c r="AU4734" s="343"/>
      <c r="AV4734" s="343"/>
      <c r="AW4734" s="343"/>
      <c r="AX4734" s="343"/>
      <c r="AY4734" s="343"/>
      <c r="AZ4734" s="343"/>
      <c r="BA4734" s="343"/>
      <c r="BB4734" s="343"/>
      <c r="BC4734" s="343"/>
      <c r="BD4734" s="343"/>
      <c r="BE4734" s="475"/>
      <c r="BF4734" s="475"/>
      <c r="BG4734" s="475"/>
      <c r="BH4734" s="475"/>
      <c r="BI4734" s="475"/>
      <c r="BJ4734" s="475"/>
      <c r="BK4734" s="475"/>
      <c r="BL4734" s="475"/>
      <c r="BM4734" s="475"/>
      <c r="BN4734" s="475"/>
      <c r="BO4734" s="475"/>
      <c r="BP4734" s="306"/>
      <c r="BQ4734" s="496"/>
      <c r="BR4734" s="496"/>
      <c r="BS4734" s="496"/>
      <c r="BT4734" s="496"/>
      <c r="BU4734" s="496"/>
      <c r="BV4734" s="496"/>
    </row>
    <row r="4735" spans="1:74" s="52" customFormat="1" ht="12.75">
      <c r="A4735" s="45">
        <v>2670.0804681784898</v>
      </c>
      <c r="B4735" s="46" t="s">
        <v>364</v>
      </c>
      <c r="C4735" s="47" t="s">
        <v>404</v>
      </c>
      <c r="D4735" s="48">
        <v>95.992112967435531</v>
      </c>
      <c r="E4735" s="49">
        <v>38.984870000000001</v>
      </c>
      <c r="F4735" s="49">
        <v>5.7299999999999997E-2</v>
      </c>
      <c r="G4735" s="49">
        <v>15.53443</v>
      </c>
      <c r="H4735" s="49">
        <v>0.25230000000000002</v>
      </c>
      <c r="I4735" s="49">
        <v>0.23200000000000001</v>
      </c>
      <c r="J4735" s="49">
        <v>44.300640000000001</v>
      </c>
      <c r="K4735" s="49">
        <v>0.25119999999999998</v>
      </c>
      <c r="L4735" s="49">
        <v>99.612739999999988</v>
      </c>
      <c r="M4735" s="47"/>
      <c r="N4735" s="50">
        <v>0.98816430376520836</v>
      </c>
      <c r="O4735" s="50">
        <v>1.1483204740122322E-3</v>
      </c>
      <c r="P4735" s="50">
        <v>0.32929443218799009</v>
      </c>
      <c r="Q4735" s="50">
        <v>5.143920098990575E-3</v>
      </c>
      <c r="R4735" s="50">
        <v>4.9808882170650328E-3</v>
      </c>
      <c r="S4735" s="50">
        <v>1.6739852119289367</v>
      </c>
      <c r="T4735" s="50">
        <v>6.8219786145639746E-3</v>
      </c>
      <c r="U4735" s="50">
        <v>3.0095390552867674</v>
      </c>
      <c r="V4735" s="51">
        <v>83.562233402858354</v>
      </c>
      <c r="X4735" s="49">
        <v>0.26</v>
      </c>
      <c r="Y4735" s="49">
        <v>32.86</v>
      </c>
      <c r="Z4735" s="49">
        <v>0.57999999999999996</v>
      </c>
      <c r="AA4735" s="49">
        <v>7.08</v>
      </c>
      <c r="AB4735" s="49">
        <v>9.48</v>
      </c>
      <c r="AC4735" s="49">
        <v>0.25</v>
      </c>
      <c r="AD4735" s="49">
        <v>2.23</v>
      </c>
      <c r="AE4735" s="312"/>
      <c r="AF4735" s="465" t="s">
        <v>441</v>
      </c>
      <c r="AG4735" s="343">
        <v>30</v>
      </c>
      <c r="AH4735" s="343">
        <v>15</v>
      </c>
      <c r="AI4735" s="343"/>
      <c r="AJ4735" s="343"/>
      <c r="AK4735" s="343"/>
      <c r="AL4735" s="343"/>
      <c r="AM4735" s="343"/>
      <c r="AN4735" s="343"/>
      <c r="AO4735" s="343"/>
      <c r="AP4735" s="343"/>
      <c r="AQ4735" s="343"/>
      <c r="AR4735" s="343"/>
      <c r="AS4735" s="343"/>
      <c r="AT4735" s="343"/>
      <c r="AU4735" s="343"/>
      <c r="AV4735" s="343"/>
      <c r="AW4735" s="343"/>
      <c r="AX4735" s="343"/>
      <c r="AY4735" s="343"/>
      <c r="AZ4735" s="343"/>
      <c r="BA4735" s="343"/>
      <c r="BB4735" s="343"/>
      <c r="BC4735" s="343"/>
      <c r="BD4735" s="343"/>
      <c r="BE4735" s="475"/>
      <c r="BF4735" s="475"/>
      <c r="BG4735" s="475"/>
      <c r="BH4735" s="475"/>
      <c r="BI4735" s="475"/>
      <c r="BJ4735" s="475"/>
      <c r="BK4735" s="475"/>
      <c r="BL4735" s="475"/>
      <c r="BM4735" s="475"/>
      <c r="BN4735" s="475"/>
      <c r="BO4735" s="475"/>
      <c r="BP4735" s="306"/>
      <c r="BQ4735" s="496"/>
      <c r="BR4735" s="496"/>
      <c r="BS4735" s="496"/>
      <c r="BT4735" s="496"/>
      <c r="BU4735" s="496"/>
      <c r="BV4735" s="496"/>
    </row>
    <row r="4736" spans="1:74" s="52" customFormat="1" ht="12.75">
      <c r="A4736" s="45">
        <v>2670.0804681784898</v>
      </c>
      <c r="B4736" s="46" t="s">
        <v>364</v>
      </c>
      <c r="C4736" s="47" t="s">
        <v>404</v>
      </c>
      <c r="D4736" s="48">
        <v>101.99211296743553</v>
      </c>
      <c r="E4736" s="49">
        <v>38.954129999999999</v>
      </c>
      <c r="F4736" s="49">
        <v>3.5700000000000003E-2</v>
      </c>
      <c r="G4736" s="49">
        <v>15.775119999999999</v>
      </c>
      <c r="H4736" s="49">
        <v>0.2382</v>
      </c>
      <c r="I4736" s="49">
        <v>0.1973</v>
      </c>
      <c r="J4736" s="49">
        <v>44.431350000000002</v>
      </c>
      <c r="K4736" s="49">
        <v>0.2467</v>
      </c>
      <c r="L4736" s="49">
        <v>99.878500000000003</v>
      </c>
      <c r="M4736" s="47"/>
      <c r="N4736" s="50">
        <v>0.98589899123960967</v>
      </c>
      <c r="O4736" s="50">
        <v>7.1436890795559499E-4</v>
      </c>
      <c r="P4736" s="50">
        <v>0.33389320319766963</v>
      </c>
      <c r="Q4736" s="50">
        <v>4.8491382095853771E-3</v>
      </c>
      <c r="R4736" s="50">
        <v>4.2295263742119487E-3</v>
      </c>
      <c r="S4736" s="50">
        <v>1.6763973573765132</v>
      </c>
      <c r="T4736" s="50">
        <v>6.689685638933387E-3</v>
      </c>
      <c r="U4736" s="50">
        <v>3.0126722709444791</v>
      </c>
      <c r="V4736" s="51">
        <v>83.390798835452799</v>
      </c>
      <c r="X4736" s="49">
        <v>0.26</v>
      </c>
      <c r="Y4736" s="49">
        <v>51.56</v>
      </c>
      <c r="Z4736" s="49">
        <v>0.56999999999999995</v>
      </c>
      <c r="AA4736" s="49">
        <v>7.62</v>
      </c>
      <c r="AB4736" s="49">
        <v>11.28</v>
      </c>
      <c r="AC4736" s="49">
        <v>0.25</v>
      </c>
      <c r="AD4736" s="49">
        <v>2.2799999999999998</v>
      </c>
      <c r="AE4736" s="312"/>
      <c r="AF4736" s="465" t="s">
        <v>441</v>
      </c>
      <c r="AG4736" s="343">
        <v>30</v>
      </c>
      <c r="AH4736" s="343">
        <v>15</v>
      </c>
      <c r="AI4736" s="343"/>
      <c r="AJ4736" s="343"/>
      <c r="AK4736" s="343"/>
      <c r="AL4736" s="343"/>
      <c r="AM4736" s="343"/>
      <c r="AN4736" s="343"/>
      <c r="AO4736" s="343"/>
      <c r="AP4736" s="343"/>
      <c r="AQ4736" s="343"/>
      <c r="AR4736" s="343"/>
      <c r="AS4736" s="343"/>
      <c r="AT4736" s="343"/>
      <c r="AU4736" s="343"/>
      <c r="AV4736" s="343"/>
      <c r="AW4736" s="343"/>
      <c r="AX4736" s="343"/>
      <c r="AY4736" s="343"/>
      <c r="AZ4736" s="343"/>
      <c r="BA4736" s="343"/>
      <c r="BB4736" s="343"/>
      <c r="BC4736" s="343"/>
      <c r="BD4736" s="343"/>
      <c r="BE4736" s="475"/>
      <c r="BF4736" s="475"/>
      <c r="BG4736" s="475"/>
      <c r="BH4736" s="475"/>
      <c r="BI4736" s="475"/>
      <c r="BJ4736" s="475"/>
      <c r="BK4736" s="475"/>
      <c r="BL4736" s="475"/>
      <c r="BM4736" s="475"/>
      <c r="BN4736" s="475"/>
      <c r="BO4736" s="475"/>
      <c r="BP4736" s="306"/>
      <c r="BQ4736" s="496"/>
      <c r="BR4736" s="496"/>
      <c r="BS4736" s="496"/>
      <c r="BT4736" s="496"/>
      <c r="BU4736" s="496"/>
      <c r="BV4736" s="496"/>
    </row>
    <row r="4737" spans="1:74" s="52" customFormat="1" ht="12.75">
      <c r="A4737" s="45">
        <v>2670.0804681784898</v>
      </c>
      <c r="B4737" s="46" t="s">
        <v>364</v>
      </c>
      <c r="C4737" s="47" t="s">
        <v>404</v>
      </c>
      <c r="D4737" s="48">
        <v>107.99211296743553</v>
      </c>
      <c r="E4737" s="49">
        <v>38.861919999999998</v>
      </c>
      <c r="F4737" s="49">
        <v>4.8500000000000001E-2</v>
      </c>
      <c r="G4737" s="49">
        <v>15.93557</v>
      </c>
      <c r="H4737" s="49">
        <v>0.23469999999999999</v>
      </c>
      <c r="I4737" s="49">
        <v>0.21310000000000001</v>
      </c>
      <c r="J4737" s="49">
        <v>44.300640000000001</v>
      </c>
      <c r="K4737" s="49">
        <v>0.2467</v>
      </c>
      <c r="L4737" s="49">
        <v>99.841129999999993</v>
      </c>
      <c r="M4737" s="47"/>
      <c r="N4737" s="50">
        <v>0.98483746945386186</v>
      </c>
      <c r="O4737" s="50">
        <v>9.7175652132602168E-4</v>
      </c>
      <c r="P4737" s="50">
        <v>0.33772554137505362</v>
      </c>
      <c r="Q4737" s="50">
        <v>4.7840674283129644E-3</v>
      </c>
      <c r="R4737" s="50">
        <v>4.5741404867947347E-3</v>
      </c>
      <c r="S4737" s="50">
        <v>1.6736277034868434</v>
      </c>
      <c r="T4737" s="50">
        <v>6.6983387512933772E-3</v>
      </c>
      <c r="U4737" s="50">
        <v>3.0132190175034861</v>
      </c>
      <c r="V4737" s="51">
        <v>83.209038877790832</v>
      </c>
      <c r="X4737" s="49">
        <v>0.26</v>
      </c>
      <c r="Y4737" s="49">
        <v>38.89</v>
      </c>
      <c r="Z4737" s="49">
        <v>0.56999999999999995</v>
      </c>
      <c r="AA4737" s="49">
        <v>7.6</v>
      </c>
      <c r="AB4737" s="49">
        <v>10.34</v>
      </c>
      <c r="AC4737" s="49">
        <v>0.25</v>
      </c>
      <c r="AD4737" s="49">
        <v>2.27</v>
      </c>
      <c r="AE4737" s="312"/>
      <c r="AF4737" s="465" t="s">
        <v>441</v>
      </c>
      <c r="AG4737" s="343">
        <v>30</v>
      </c>
      <c r="AH4737" s="343">
        <v>15</v>
      </c>
      <c r="AI4737" s="343"/>
      <c r="AJ4737" s="343"/>
      <c r="AK4737" s="343"/>
      <c r="AL4737" s="343"/>
      <c r="AM4737" s="343"/>
      <c r="AN4737" s="343"/>
      <c r="AO4737" s="343"/>
      <c r="AP4737" s="343"/>
      <c r="AQ4737" s="343"/>
      <c r="AR4737" s="343"/>
      <c r="AS4737" s="343"/>
      <c r="AT4737" s="343"/>
      <c r="AU4737" s="343"/>
      <c r="AV4737" s="343"/>
      <c r="AW4737" s="343"/>
      <c r="AX4737" s="343"/>
      <c r="AY4737" s="343"/>
      <c r="AZ4737" s="343"/>
      <c r="BA4737" s="343"/>
      <c r="BB4737" s="343"/>
      <c r="BC4737" s="343"/>
      <c r="BD4737" s="343"/>
      <c r="BE4737" s="475"/>
      <c r="BF4737" s="475"/>
      <c r="BG4737" s="475"/>
      <c r="BH4737" s="475"/>
      <c r="BI4737" s="475"/>
      <c r="BJ4737" s="475"/>
      <c r="BK4737" s="475"/>
      <c r="BL4737" s="475"/>
      <c r="BM4737" s="475"/>
      <c r="BN4737" s="475"/>
      <c r="BO4737" s="475"/>
      <c r="BP4737" s="306"/>
      <c r="BQ4737" s="496"/>
      <c r="BR4737" s="496"/>
      <c r="BS4737" s="496"/>
      <c r="BT4737" s="496"/>
      <c r="BU4737" s="496"/>
      <c r="BV4737" s="496"/>
    </row>
    <row r="4738" spans="1:74" s="52" customFormat="1" ht="12.75">
      <c r="A4738" s="45">
        <v>2670.0804681784898</v>
      </c>
      <c r="B4738" s="46" t="s">
        <v>364</v>
      </c>
      <c r="C4738" s="47" t="s">
        <v>404</v>
      </c>
      <c r="D4738" s="48">
        <v>113.99211296743553</v>
      </c>
      <c r="E4738" s="49">
        <v>38.933639999999997</v>
      </c>
      <c r="F4738" s="49">
        <v>2.58E-2</v>
      </c>
      <c r="G4738" s="49">
        <v>15.885429999999999</v>
      </c>
      <c r="H4738" s="49">
        <v>0.27300000000000002</v>
      </c>
      <c r="I4738" s="49">
        <v>0.20080000000000001</v>
      </c>
      <c r="J4738" s="49">
        <v>44.330800000000004</v>
      </c>
      <c r="K4738" s="49">
        <v>0.25259999999999999</v>
      </c>
      <c r="L4738" s="49">
        <v>99.902070000000009</v>
      </c>
      <c r="M4738" s="47"/>
      <c r="N4738" s="50">
        <v>0.98590958702628206</v>
      </c>
      <c r="O4738" s="50">
        <v>5.1654385800113949E-4</v>
      </c>
      <c r="P4738" s="50">
        <v>0.33640856933711699</v>
      </c>
      <c r="Q4738" s="50">
        <v>5.5605611399475114E-3</v>
      </c>
      <c r="R4738" s="50">
        <v>4.3068676745249461E-3</v>
      </c>
      <c r="S4738" s="50">
        <v>1.673501843652931</v>
      </c>
      <c r="T4738" s="50">
        <v>6.8533525689115481E-3</v>
      </c>
      <c r="U4738" s="50">
        <v>3.0130573252577149</v>
      </c>
      <c r="V4738" s="51">
        <v>83.262509255989272</v>
      </c>
      <c r="X4738" s="49">
        <v>0.26</v>
      </c>
      <c r="Y4738" s="49">
        <v>73.27</v>
      </c>
      <c r="Z4738" s="49">
        <v>0.56999999999999995</v>
      </c>
      <c r="AA4738" s="49">
        <v>6.63</v>
      </c>
      <c r="AB4738" s="49">
        <v>10.85</v>
      </c>
      <c r="AC4738" s="49">
        <v>0.25</v>
      </c>
      <c r="AD4738" s="49">
        <v>2.21</v>
      </c>
      <c r="AE4738" s="312"/>
      <c r="AF4738" s="465" t="s">
        <v>441</v>
      </c>
      <c r="AG4738" s="343">
        <v>30</v>
      </c>
      <c r="AH4738" s="343">
        <v>15</v>
      </c>
      <c r="AI4738" s="343"/>
      <c r="AJ4738" s="343"/>
      <c r="AK4738" s="343"/>
      <c r="AL4738" s="343"/>
      <c r="AM4738" s="343"/>
      <c r="AN4738" s="343"/>
      <c r="AO4738" s="343"/>
      <c r="AP4738" s="343"/>
      <c r="AQ4738" s="343"/>
      <c r="AR4738" s="343"/>
      <c r="AS4738" s="343"/>
      <c r="AT4738" s="343"/>
      <c r="AU4738" s="343"/>
      <c r="AV4738" s="343"/>
      <c r="AW4738" s="343"/>
      <c r="AX4738" s="343"/>
      <c r="AY4738" s="343"/>
      <c r="AZ4738" s="343"/>
      <c r="BA4738" s="343"/>
      <c r="BB4738" s="343"/>
      <c r="BC4738" s="343"/>
      <c r="BD4738" s="343"/>
      <c r="BE4738" s="475"/>
      <c r="BF4738" s="475"/>
      <c r="BG4738" s="475"/>
      <c r="BH4738" s="475"/>
      <c r="BI4738" s="475"/>
      <c r="BJ4738" s="475"/>
      <c r="BK4738" s="475"/>
      <c r="BL4738" s="475"/>
      <c r="BM4738" s="475"/>
      <c r="BN4738" s="475"/>
      <c r="BO4738" s="475"/>
      <c r="BP4738" s="306"/>
      <c r="BQ4738" s="496"/>
      <c r="BR4738" s="496"/>
      <c r="BS4738" s="496"/>
      <c r="BT4738" s="496"/>
      <c r="BU4738" s="496"/>
      <c r="BV4738" s="496"/>
    </row>
    <row r="4739" spans="1:74" s="52" customFormat="1" ht="12.75">
      <c r="A4739" s="45">
        <v>2670.0804681784898</v>
      </c>
      <c r="B4739" s="46" t="s">
        <v>364</v>
      </c>
      <c r="C4739" s="47" t="s">
        <v>404</v>
      </c>
      <c r="D4739" s="48">
        <v>119.99211296743553</v>
      </c>
      <c r="E4739" s="49">
        <v>38.779949999999999</v>
      </c>
      <c r="F4739" s="49">
        <v>2.5100000000000001E-2</v>
      </c>
      <c r="G4739" s="49">
        <v>15.795170000000001</v>
      </c>
      <c r="H4739" s="49">
        <v>0.24340000000000001</v>
      </c>
      <c r="I4739" s="49">
        <v>0.19489999999999999</v>
      </c>
      <c r="J4739" s="49">
        <v>44.230260000000001</v>
      </c>
      <c r="K4739" s="49">
        <v>0.25169999999999998</v>
      </c>
      <c r="L4739" s="49">
        <v>99.520479999999992</v>
      </c>
      <c r="M4739" s="47"/>
      <c r="N4739" s="50">
        <v>0.9855376962143122</v>
      </c>
      <c r="O4739" s="50">
        <v>5.0433038241230006E-4</v>
      </c>
      <c r="P4739" s="50">
        <v>0.33569609871227651</v>
      </c>
      <c r="Q4739" s="50">
        <v>4.975428183539069E-3</v>
      </c>
      <c r="R4739" s="50">
        <v>4.1953053315418234E-3</v>
      </c>
      <c r="S4739" s="50">
        <v>1.675691371913077</v>
      </c>
      <c r="T4739" s="50">
        <v>6.8534122837038587E-3</v>
      </c>
      <c r="U4739" s="50">
        <v>3.0134536430208629</v>
      </c>
      <c r="V4739" s="51">
        <v>83.310222241371207</v>
      </c>
      <c r="X4739" s="49">
        <v>0.26</v>
      </c>
      <c r="Y4739" s="49">
        <v>75.98</v>
      </c>
      <c r="Z4739" s="49">
        <v>0.56999999999999995</v>
      </c>
      <c r="AA4739" s="49">
        <v>7.39</v>
      </c>
      <c r="AB4739" s="49">
        <v>11.06</v>
      </c>
      <c r="AC4739" s="49">
        <v>0.25</v>
      </c>
      <c r="AD4739" s="49">
        <v>2.23</v>
      </c>
      <c r="AE4739" s="312"/>
      <c r="AF4739" s="465" t="s">
        <v>441</v>
      </c>
      <c r="AG4739" s="343">
        <v>30</v>
      </c>
      <c r="AH4739" s="343">
        <v>15</v>
      </c>
      <c r="AI4739" s="343"/>
      <c r="AJ4739" s="343"/>
      <c r="AK4739" s="343"/>
      <c r="AL4739" s="343"/>
      <c r="AM4739" s="343"/>
      <c r="AN4739" s="343"/>
      <c r="AO4739" s="343"/>
      <c r="AP4739" s="343"/>
      <c r="AQ4739" s="343"/>
      <c r="AR4739" s="343"/>
      <c r="AS4739" s="343"/>
      <c r="AT4739" s="343"/>
      <c r="AU4739" s="343"/>
      <c r="AV4739" s="343"/>
      <c r="AW4739" s="343"/>
      <c r="AX4739" s="343"/>
      <c r="AY4739" s="343"/>
      <c r="AZ4739" s="343"/>
      <c r="BA4739" s="343"/>
      <c r="BB4739" s="343"/>
      <c r="BC4739" s="343"/>
      <c r="BD4739" s="343"/>
      <c r="BE4739" s="475"/>
      <c r="BF4739" s="475"/>
      <c r="BG4739" s="475"/>
      <c r="BH4739" s="475"/>
      <c r="BI4739" s="475"/>
      <c r="BJ4739" s="475"/>
      <c r="BK4739" s="475"/>
      <c r="BL4739" s="475"/>
      <c r="BM4739" s="475"/>
      <c r="BN4739" s="475"/>
      <c r="BO4739" s="475"/>
      <c r="BP4739" s="306"/>
      <c r="BQ4739" s="496"/>
      <c r="BR4739" s="496"/>
      <c r="BS4739" s="496"/>
      <c r="BT4739" s="496"/>
      <c r="BU4739" s="496"/>
      <c r="BV4739" s="496"/>
    </row>
    <row r="4740" spans="1:74" s="52" customFormat="1" ht="12.75">
      <c r="A4740" s="45">
        <v>2670.0804681784898</v>
      </c>
      <c r="B4740" s="46" t="s">
        <v>364</v>
      </c>
      <c r="C4740" s="47" t="s">
        <v>404</v>
      </c>
      <c r="D4740" s="48">
        <v>125.99211296743553</v>
      </c>
      <c r="E4740" s="49">
        <v>38.964370000000002</v>
      </c>
      <c r="F4740" s="49">
        <v>5.0200000000000002E-2</v>
      </c>
      <c r="G4740" s="49">
        <v>15.724970000000001</v>
      </c>
      <c r="H4740" s="49">
        <v>0.24399999999999999</v>
      </c>
      <c r="I4740" s="49">
        <v>0.19900000000000001</v>
      </c>
      <c r="J4740" s="49">
        <v>44.360970000000002</v>
      </c>
      <c r="K4740" s="49">
        <v>0.2455</v>
      </c>
      <c r="L4740" s="49">
        <v>99.789010000000005</v>
      </c>
      <c r="M4740" s="47"/>
      <c r="N4740" s="50">
        <v>0.98670236067546591</v>
      </c>
      <c r="O4740" s="50">
        <v>1.0050730795850584E-3</v>
      </c>
      <c r="P4740" s="50">
        <v>0.33301540813622921</v>
      </c>
      <c r="Q4740" s="50">
        <v>4.9699523772158945E-3</v>
      </c>
      <c r="R4740" s="50">
        <v>4.2683234669058248E-3</v>
      </c>
      <c r="S4740" s="50">
        <v>1.6746655561215631</v>
      </c>
      <c r="T4740" s="50">
        <v>6.660819308399249E-3</v>
      </c>
      <c r="U4740" s="50">
        <v>3.0112874931653644</v>
      </c>
      <c r="V4740" s="51">
        <v>83.412931931675715</v>
      </c>
      <c r="X4740" s="49">
        <v>0.26</v>
      </c>
      <c r="Y4740" s="49">
        <v>39.19</v>
      </c>
      <c r="Z4740" s="49">
        <v>0.56999999999999995</v>
      </c>
      <c r="AA4740" s="49">
        <v>7.38</v>
      </c>
      <c r="AB4740" s="49">
        <v>11.3</v>
      </c>
      <c r="AC4740" s="49">
        <v>0.25</v>
      </c>
      <c r="AD4740" s="49">
        <v>2.29</v>
      </c>
      <c r="AE4740" s="312"/>
      <c r="AF4740" s="465" t="s">
        <v>441</v>
      </c>
      <c r="AG4740" s="343">
        <v>30</v>
      </c>
      <c r="AH4740" s="343">
        <v>15</v>
      </c>
      <c r="AI4740" s="343"/>
      <c r="AJ4740" s="343"/>
      <c r="AK4740" s="343"/>
      <c r="AL4740" s="343"/>
      <c r="AM4740" s="343"/>
      <c r="AN4740" s="343"/>
      <c r="AO4740" s="343"/>
      <c r="AP4740" s="343"/>
      <c r="AQ4740" s="343"/>
      <c r="AR4740" s="343"/>
      <c r="AS4740" s="343"/>
      <c r="AT4740" s="343"/>
      <c r="AU4740" s="343"/>
      <c r="AV4740" s="343"/>
      <c r="AW4740" s="343"/>
      <c r="AX4740" s="343"/>
      <c r="AY4740" s="343"/>
      <c r="AZ4740" s="343"/>
      <c r="BA4740" s="343"/>
      <c r="BB4740" s="343"/>
      <c r="BC4740" s="343"/>
      <c r="BD4740" s="343"/>
      <c r="BE4740" s="475"/>
      <c r="BF4740" s="475"/>
      <c r="BG4740" s="475"/>
      <c r="BH4740" s="475"/>
      <c r="BI4740" s="475"/>
      <c r="BJ4740" s="475"/>
      <c r="BK4740" s="475"/>
      <c r="BL4740" s="475"/>
      <c r="BM4740" s="475"/>
      <c r="BN4740" s="475"/>
      <c r="BO4740" s="475"/>
      <c r="BP4740" s="306"/>
      <c r="BQ4740" s="496"/>
      <c r="BR4740" s="496"/>
      <c r="BS4740" s="496"/>
      <c r="BT4740" s="496"/>
      <c r="BU4740" s="496"/>
      <c r="BV4740" s="496"/>
    </row>
    <row r="4741" spans="1:74" s="52" customFormat="1" ht="12.75">
      <c r="A4741" s="45">
        <v>2670.0804681784898</v>
      </c>
      <c r="B4741" s="46" t="s">
        <v>364</v>
      </c>
      <c r="C4741" s="47" t="s">
        <v>404</v>
      </c>
      <c r="D4741" s="48">
        <v>131.99211296743553</v>
      </c>
      <c r="E4741" s="49">
        <v>39.025849999999998</v>
      </c>
      <c r="F4741" s="49">
        <v>4.3299999999999998E-2</v>
      </c>
      <c r="G4741" s="49">
        <v>15.86537</v>
      </c>
      <c r="H4741" s="49">
        <v>0.2445</v>
      </c>
      <c r="I4741" s="49">
        <v>0.2281</v>
      </c>
      <c r="J4741" s="49">
        <v>44.320749999999997</v>
      </c>
      <c r="K4741" s="49">
        <v>0.25069999999999998</v>
      </c>
      <c r="L4741" s="49">
        <v>99.978569999999991</v>
      </c>
      <c r="M4741" s="47"/>
      <c r="N4741" s="50">
        <v>0.98704277261985707</v>
      </c>
      <c r="O4741" s="50">
        <v>8.6585847725679046E-4</v>
      </c>
      <c r="P4741" s="50">
        <v>0.33557515598292631</v>
      </c>
      <c r="Q4741" s="50">
        <v>4.9740066060480967E-3</v>
      </c>
      <c r="R4741" s="50">
        <v>4.8864631318372527E-3</v>
      </c>
      <c r="S4741" s="50">
        <v>1.671087722266678</v>
      </c>
      <c r="T4741" s="50">
        <v>6.7935313410255648E-3</v>
      </c>
      <c r="U4741" s="50">
        <v>3.0112255104256294</v>
      </c>
      <c r="V4741" s="51">
        <v>83.27695401054882</v>
      </c>
      <c r="X4741" s="49">
        <v>0.26</v>
      </c>
      <c r="Y4741" s="49">
        <v>44.03</v>
      </c>
      <c r="Z4741" s="49">
        <v>0.56999999999999995</v>
      </c>
      <c r="AA4741" s="49">
        <v>7.53</v>
      </c>
      <c r="AB4741" s="49">
        <v>9.5</v>
      </c>
      <c r="AC4741" s="49">
        <v>0.25</v>
      </c>
      <c r="AD4741" s="49">
        <v>2.2400000000000002</v>
      </c>
      <c r="AE4741" s="312"/>
      <c r="AF4741" s="465" t="s">
        <v>441</v>
      </c>
      <c r="AG4741" s="343">
        <v>30</v>
      </c>
      <c r="AH4741" s="343">
        <v>15</v>
      </c>
      <c r="AI4741" s="343"/>
      <c r="AJ4741" s="343"/>
      <c r="AK4741" s="343"/>
      <c r="AL4741" s="343"/>
      <c r="AM4741" s="343"/>
      <c r="AN4741" s="343"/>
      <c r="AO4741" s="343"/>
      <c r="AP4741" s="343"/>
      <c r="AQ4741" s="343"/>
      <c r="AR4741" s="343"/>
      <c r="AS4741" s="343"/>
      <c r="AT4741" s="343"/>
      <c r="AU4741" s="343"/>
      <c r="AV4741" s="343"/>
      <c r="AW4741" s="343"/>
      <c r="AX4741" s="343"/>
      <c r="AY4741" s="343"/>
      <c r="AZ4741" s="343"/>
      <c r="BA4741" s="343"/>
      <c r="BB4741" s="343"/>
      <c r="BC4741" s="343"/>
      <c r="BD4741" s="343"/>
      <c r="BE4741" s="475"/>
      <c r="BF4741" s="475"/>
      <c r="BG4741" s="475"/>
      <c r="BH4741" s="475"/>
      <c r="BI4741" s="475"/>
      <c r="BJ4741" s="475"/>
      <c r="BK4741" s="475"/>
      <c r="BL4741" s="475"/>
      <c r="BM4741" s="475"/>
      <c r="BN4741" s="475"/>
      <c r="BO4741" s="475"/>
      <c r="BP4741" s="306"/>
      <c r="BQ4741" s="496"/>
      <c r="BR4741" s="496"/>
      <c r="BS4741" s="496"/>
      <c r="BT4741" s="496"/>
      <c r="BU4741" s="496"/>
      <c r="BV4741" s="496"/>
    </row>
    <row r="4742" spans="1:74" s="52" customFormat="1" ht="12.75">
      <c r="A4742" s="45">
        <v>2670.0804681784898</v>
      </c>
      <c r="B4742" s="46" t="s">
        <v>364</v>
      </c>
      <c r="C4742" s="47" t="s">
        <v>404</v>
      </c>
      <c r="D4742" s="48">
        <v>137.99211296743553</v>
      </c>
      <c r="E4742" s="49">
        <v>38.841430000000003</v>
      </c>
      <c r="F4742" s="49">
        <v>4.7699999999999999E-2</v>
      </c>
      <c r="G4742" s="49">
        <v>15.82526</v>
      </c>
      <c r="H4742" s="49">
        <v>0.25090000000000001</v>
      </c>
      <c r="I4742" s="49">
        <v>0.21390000000000001</v>
      </c>
      <c r="J4742" s="49">
        <v>44.190040000000003</v>
      </c>
      <c r="K4742" s="49">
        <v>0.24529999999999999</v>
      </c>
      <c r="L4742" s="49">
        <v>99.614530000000016</v>
      </c>
      <c r="M4742" s="47"/>
      <c r="N4742" s="50">
        <v>0.98611624444690749</v>
      </c>
      <c r="O4742" s="50">
        <v>9.5747335373952468E-4</v>
      </c>
      <c r="P4742" s="50">
        <v>0.33600036592116372</v>
      </c>
      <c r="Q4742" s="50">
        <v>5.1236264160257972E-3</v>
      </c>
      <c r="R4742" s="50">
        <v>4.5996991419275995E-3</v>
      </c>
      <c r="S4742" s="50">
        <v>1.672498907008203</v>
      </c>
      <c r="T4742" s="50">
        <v>6.6724925576464649E-3</v>
      </c>
      <c r="U4742" s="50">
        <v>3.0119688088456136</v>
      </c>
      <c r="V4742" s="51">
        <v>83.271073559757284</v>
      </c>
      <c r="X4742" s="49">
        <v>0.26</v>
      </c>
      <c r="Y4742" s="49">
        <v>39.770000000000003</v>
      </c>
      <c r="Z4742" s="49">
        <v>0.56999999999999995</v>
      </c>
      <c r="AA4742" s="49">
        <v>7.13</v>
      </c>
      <c r="AB4742" s="49">
        <v>10.15</v>
      </c>
      <c r="AC4742" s="49">
        <v>0.25</v>
      </c>
      <c r="AD4742" s="49">
        <v>2.29</v>
      </c>
      <c r="AE4742" s="312"/>
      <c r="AF4742" s="465" t="s">
        <v>441</v>
      </c>
      <c r="AG4742" s="343">
        <v>30</v>
      </c>
      <c r="AH4742" s="343">
        <v>15</v>
      </c>
      <c r="AI4742" s="343"/>
      <c r="AJ4742" s="343"/>
      <c r="AK4742" s="343"/>
      <c r="AL4742" s="343"/>
      <c r="AM4742" s="343"/>
      <c r="AN4742" s="343"/>
      <c r="AO4742" s="343"/>
      <c r="AP4742" s="343"/>
      <c r="AQ4742" s="343"/>
      <c r="AR4742" s="343"/>
      <c r="AS4742" s="343"/>
      <c r="AT4742" s="343"/>
      <c r="AU4742" s="343"/>
      <c r="AV4742" s="343"/>
      <c r="AW4742" s="343"/>
      <c r="AX4742" s="343"/>
      <c r="AY4742" s="343"/>
      <c r="AZ4742" s="343"/>
      <c r="BA4742" s="343"/>
      <c r="BB4742" s="343"/>
      <c r="BC4742" s="343"/>
      <c r="BD4742" s="343"/>
      <c r="BE4742" s="475"/>
      <c r="BF4742" s="475"/>
      <c r="BG4742" s="475"/>
      <c r="BH4742" s="475"/>
      <c r="BI4742" s="475"/>
      <c r="BJ4742" s="475"/>
      <c r="BK4742" s="475"/>
      <c r="BL4742" s="475"/>
      <c r="BM4742" s="475"/>
      <c r="BN4742" s="475"/>
      <c r="BO4742" s="475"/>
      <c r="BP4742" s="306"/>
      <c r="BQ4742" s="496"/>
      <c r="BR4742" s="496"/>
      <c r="BS4742" s="496"/>
      <c r="BT4742" s="496"/>
      <c r="BU4742" s="496"/>
      <c r="BV4742" s="496"/>
    </row>
    <row r="4743" spans="1:74" s="52" customFormat="1" ht="12.75">
      <c r="A4743" s="45">
        <v>2670.0804681784898</v>
      </c>
      <c r="B4743" s="46" t="s">
        <v>364</v>
      </c>
      <c r="C4743" s="47" t="s">
        <v>404</v>
      </c>
      <c r="D4743" s="48">
        <v>143.99211296743553</v>
      </c>
      <c r="E4743" s="49">
        <v>39.046340000000001</v>
      </c>
      <c r="F4743" s="49">
        <v>1.9900000000000001E-2</v>
      </c>
      <c r="G4743" s="49">
        <v>15.955629999999999</v>
      </c>
      <c r="H4743" s="49">
        <v>0.22950000000000001</v>
      </c>
      <c r="I4743" s="49">
        <v>0.25940000000000002</v>
      </c>
      <c r="J4743" s="49">
        <v>44.340850000000003</v>
      </c>
      <c r="K4743" s="49">
        <v>0.25209999999999999</v>
      </c>
      <c r="L4743" s="49">
        <v>100.10372</v>
      </c>
      <c r="M4743" s="47"/>
      <c r="N4743" s="50">
        <v>0.98689411510451597</v>
      </c>
      <c r="O4743" s="50">
        <v>3.976662364546359E-4</v>
      </c>
      <c r="P4743" s="50">
        <v>0.33725638333052665</v>
      </c>
      <c r="Q4743" s="50">
        <v>4.6656999920172883E-3</v>
      </c>
      <c r="R4743" s="50">
        <v>5.5532335476498095E-3</v>
      </c>
      <c r="S4743" s="50">
        <v>1.6707165985498045</v>
      </c>
      <c r="T4743" s="50">
        <v>6.8268556616065445E-3</v>
      </c>
      <c r="U4743" s="50">
        <v>3.0123105524225755</v>
      </c>
      <c r="V4743" s="51">
        <v>83.204137387610217</v>
      </c>
      <c r="X4743" s="49">
        <v>0.26</v>
      </c>
      <c r="Y4743" s="49">
        <v>96.5</v>
      </c>
      <c r="Z4743" s="49">
        <v>0.56999999999999995</v>
      </c>
      <c r="AA4743" s="49">
        <v>7.89</v>
      </c>
      <c r="AB4743" s="49">
        <v>8.5</v>
      </c>
      <c r="AC4743" s="49">
        <v>0.25</v>
      </c>
      <c r="AD4743" s="49">
        <v>2.23</v>
      </c>
      <c r="AE4743" s="312"/>
      <c r="AF4743" s="465" t="s">
        <v>441</v>
      </c>
      <c r="AG4743" s="343">
        <v>30</v>
      </c>
      <c r="AH4743" s="343">
        <v>15</v>
      </c>
      <c r="AI4743" s="343"/>
      <c r="AJ4743" s="343"/>
      <c r="AK4743" s="343"/>
      <c r="AL4743" s="343"/>
      <c r="AM4743" s="343"/>
      <c r="AN4743" s="343"/>
      <c r="AO4743" s="343"/>
      <c r="AP4743" s="343"/>
      <c r="AQ4743" s="343"/>
      <c r="AR4743" s="343"/>
      <c r="AS4743" s="343"/>
      <c r="AT4743" s="343"/>
      <c r="AU4743" s="343"/>
      <c r="AV4743" s="343"/>
      <c r="AW4743" s="343"/>
      <c r="AX4743" s="343"/>
      <c r="AY4743" s="343"/>
      <c r="AZ4743" s="343"/>
      <c r="BA4743" s="343"/>
      <c r="BB4743" s="343"/>
      <c r="BC4743" s="343"/>
      <c r="BD4743" s="343"/>
      <c r="BE4743" s="475"/>
      <c r="BF4743" s="475"/>
      <c r="BG4743" s="475"/>
      <c r="BH4743" s="475"/>
      <c r="BI4743" s="475"/>
      <c r="BJ4743" s="475"/>
      <c r="BK4743" s="475"/>
      <c r="BL4743" s="475"/>
      <c r="BM4743" s="475"/>
      <c r="BN4743" s="475"/>
      <c r="BO4743" s="475"/>
      <c r="BP4743" s="306"/>
      <c r="BQ4743" s="496"/>
      <c r="BR4743" s="496"/>
      <c r="BS4743" s="496"/>
      <c r="BT4743" s="496"/>
      <c r="BU4743" s="496"/>
      <c r="BV4743" s="496"/>
    </row>
    <row r="4744" spans="1:74" s="52" customFormat="1" ht="12.75">
      <c r="A4744" s="45">
        <v>2670.0804681784898</v>
      </c>
      <c r="B4744" s="46" t="s">
        <v>364</v>
      </c>
      <c r="C4744" s="47" t="s">
        <v>404</v>
      </c>
      <c r="D4744" s="48">
        <v>149.99211296743553</v>
      </c>
      <c r="E4744" s="49">
        <v>39.046340000000001</v>
      </c>
      <c r="F4744" s="49">
        <v>5.0999999999999997E-2</v>
      </c>
      <c r="G4744" s="49">
        <v>15.995749999999999</v>
      </c>
      <c r="H4744" s="49">
        <v>0.2336</v>
      </c>
      <c r="I4744" s="49">
        <v>0.24349999999999999</v>
      </c>
      <c r="J4744" s="49">
        <v>44.290579999999999</v>
      </c>
      <c r="K4744" s="49">
        <v>0.24279999999999999</v>
      </c>
      <c r="L4744" s="49">
        <v>100.10357</v>
      </c>
      <c r="M4744" s="47"/>
      <c r="N4744" s="50">
        <v>0.98681777038760399</v>
      </c>
      <c r="O4744" s="50">
        <v>1.0190657865194654E-3</v>
      </c>
      <c r="P4744" s="50">
        <v>0.33807825010976739</v>
      </c>
      <c r="Q4744" s="50">
        <v>4.7486849867051728E-3</v>
      </c>
      <c r="R4744" s="50">
        <v>5.2124431905872168E-3</v>
      </c>
      <c r="S4744" s="50">
        <v>1.6686933800949333</v>
      </c>
      <c r="T4744" s="50">
        <v>6.5745034832401334E-3</v>
      </c>
      <c r="U4744" s="50">
        <v>3.0111440980393565</v>
      </c>
      <c r="V4744" s="51">
        <v>83.153127888534001</v>
      </c>
      <c r="X4744" s="49">
        <v>0.26</v>
      </c>
      <c r="Y4744" s="49">
        <v>37.18</v>
      </c>
      <c r="Z4744" s="49">
        <v>0.56999999999999995</v>
      </c>
      <c r="AA4744" s="49">
        <v>7.65</v>
      </c>
      <c r="AB4744" s="49">
        <v>9.06</v>
      </c>
      <c r="AC4744" s="49">
        <v>0.25</v>
      </c>
      <c r="AD4744" s="49">
        <v>2.2999999999999998</v>
      </c>
      <c r="AE4744" s="312"/>
      <c r="AF4744" s="465" t="s">
        <v>441</v>
      </c>
      <c r="AG4744" s="343">
        <v>30</v>
      </c>
      <c r="AH4744" s="343">
        <v>15</v>
      </c>
      <c r="AI4744" s="343"/>
      <c r="AJ4744" s="343"/>
      <c r="AK4744" s="343"/>
      <c r="AL4744" s="343"/>
      <c r="AM4744" s="343"/>
      <c r="AN4744" s="343"/>
      <c r="AO4744" s="343"/>
      <c r="AP4744" s="343"/>
      <c r="AQ4744" s="343"/>
      <c r="AR4744" s="343"/>
      <c r="AS4744" s="343"/>
      <c r="AT4744" s="343"/>
      <c r="AU4744" s="343"/>
      <c r="AV4744" s="343"/>
      <c r="AW4744" s="343"/>
      <c r="AX4744" s="343"/>
      <c r="AY4744" s="343"/>
      <c r="AZ4744" s="343"/>
      <c r="BA4744" s="343"/>
      <c r="BB4744" s="343"/>
      <c r="BC4744" s="343"/>
      <c r="BD4744" s="343"/>
      <c r="BE4744" s="475"/>
      <c r="BF4744" s="475"/>
      <c r="BG4744" s="475"/>
      <c r="BH4744" s="475"/>
      <c r="BI4744" s="475"/>
      <c r="BJ4744" s="475"/>
      <c r="BK4744" s="475"/>
      <c r="BL4744" s="475"/>
      <c r="BM4744" s="475"/>
      <c r="BN4744" s="475"/>
      <c r="BO4744" s="475"/>
      <c r="BP4744" s="306"/>
      <c r="BQ4744" s="496"/>
      <c r="BR4744" s="496"/>
      <c r="BS4744" s="496"/>
      <c r="BT4744" s="496"/>
      <c r="BU4744" s="496"/>
      <c r="BV4744" s="496"/>
    </row>
    <row r="4745" spans="1:74" s="52" customFormat="1" ht="12.75">
      <c r="A4745" s="45">
        <v>2670.0804681784898</v>
      </c>
      <c r="B4745" s="46" t="s">
        <v>364</v>
      </c>
      <c r="C4745" s="47" t="s">
        <v>404</v>
      </c>
      <c r="D4745" s="48">
        <v>155.99211296743553</v>
      </c>
      <c r="E4745" s="49">
        <v>39.22052</v>
      </c>
      <c r="F4745" s="49">
        <v>6.8599999999999994E-2</v>
      </c>
      <c r="G4745" s="49">
        <v>15.995749999999999</v>
      </c>
      <c r="H4745" s="49">
        <v>0.26869999999999999</v>
      </c>
      <c r="I4745" s="49">
        <v>0.22800000000000001</v>
      </c>
      <c r="J4745" s="49">
        <v>44.501730000000002</v>
      </c>
      <c r="K4745" s="49">
        <v>0.2555</v>
      </c>
      <c r="L4745" s="49">
        <v>100.53879999999999</v>
      </c>
      <c r="M4745" s="47"/>
      <c r="N4745" s="50">
        <v>0.98664670269924137</v>
      </c>
      <c r="O4745" s="50">
        <v>1.364419294484571E-3</v>
      </c>
      <c r="P4745" s="50">
        <v>0.33651848364185677</v>
      </c>
      <c r="Q4745" s="50">
        <v>5.4370068511860117E-3</v>
      </c>
      <c r="R4745" s="50">
        <v>4.8581274902397727E-3</v>
      </c>
      <c r="S4745" s="50">
        <v>1.6689132453495061</v>
      </c>
      <c r="T4745" s="50">
        <v>6.8864733852748387E-3</v>
      </c>
      <c r="U4745" s="50">
        <v>3.0106244587117894</v>
      </c>
      <c r="V4745" s="51">
        <v>83.219648977474307</v>
      </c>
      <c r="X4745" s="49">
        <v>0.26</v>
      </c>
      <c r="Y4745" s="49">
        <v>28.19</v>
      </c>
      <c r="Z4745" s="49">
        <v>0.56999999999999995</v>
      </c>
      <c r="AA4745" s="49">
        <v>6.72</v>
      </c>
      <c r="AB4745" s="49">
        <v>9.9</v>
      </c>
      <c r="AC4745" s="49">
        <v>0.25</v>
      </c>
      <c r="AD4745" s="49">
        <v>2.21</v>
      </c>
      <c r="AE4745" s="312"/>
      <c r="AF4745" s="465" t="s">
        <v>441</v>
      </c>
      <c r="AG4745" s="343">
        <v>30</v>
      </c>
      <c r="AH4745" s="343">
        <v>15</v>
      </c>
      <c r="AI4745" s="343"/>
      <c r="AJ4745" s="343"/>
      <c r="AK4745" s="343"/>
      <c r="AL4745" s="343"/>
      <c r="AM4745" s="343"/>
      <c r="AN4745" s="343"/>
      <c r="AO4745" s="343"/>
      <c r="AP4745" s="343"/>
      <c r="AQ4745" s="343"/>
      <c r="AR4745" s="343"/>
      <c r="AS4745" s="343"/>
      <c r="AT4745" s="343"/>
      <c r="AU4745" s="343"/>
      <c r="AV4745" s="343"/>
      <c r="AW4745" s="343"/>
      <c r="AX4745" s="343"/>
      <c r="AY4745" s="343"/>
      <c r="AZ4745" s="343"/>
      <c r="BA4745" s="343"/>
      <c r="BB4745" s="343"/>
      <c r="BC4745" s="343"/>
      <c r="BD4745" s="343"/>
      <c r="BE4745" s="475"/>
      <c r="BF4745" s="475"/>
      <c r="BG4745" s="475"/>
      <c r="BH4745" s="475"/>
      <c r="BI4745" s="475"/>
      <c r="BJ4745" s="475"/>
      <c r="BK4745" s="475"/>
      <c r="BL4745" s="475"/>
      <c r="BM4745" s="475"/>
      <c r="BN4745" s="475"/>
      <c r="BO4745" s="475"/>
      <c r="BP4745" s="306"/>
      <c r="BQ4745" s="496"/>
      <c r="BR4745" s="496"/>
      <c r="BS4745" s="496"/>
      <c r="BT4745" s="496"/>
      <c r="BU4745" s="496"/>
      <c r="BV4745" s="496"/>
    </row>
    <row r="4746" spans="1:74" s="52" customFormat="1" ht="12.75">
      <c r="A4746" s="45">
        <v>2670.0804681784898</v>
      </c>
      <c r="B4746" s="46" t="s">
        <v>364</v>
      </c>
      <c r="C4746" s="47" t="s">
        <v>404</v>
      </c>
      <c r="D4746" s="48">
        <v>161.99211296743553</v>
      </c>
      <c r="E4746" s="49">
        <v>38.974620000000002</v>
      </c>
      <c r="F4746" s="49">
        <v>2.8199999999999999E-2</v>
      </c>
      <c r="G4746" s="49">
        <v>15.995749999999999</v>
      </c>
      <c r="H4746" s="49">
        <v>0.2611</v>
      </c>
      <c r="I4746" s="49">
        <v>0.21179999999999999</v>
      </c>
      <c r="J4746" s="49">
        <v>44.169930000000001</v>
      </c>
      <c r="K4746" s="49">
        <v>0.24560000000000001</v>
      </c>
      <c r="L4746" s="49">
        <v>99.887</v>
      </c>
      <c r="M4746" s="47"/>
      <c r="N4746" s="50">
        <v>0.98737025271783541</v>
      </c>
      <c r="O4746" s="50">
        <v>5.6483639508171895E-4</v>
      </c>
      <c r="P4746" s="50">
        <v>0.33888999786083351</v>
      </c>
      <c r="Q4746" s="50">
        <v>5.3204567041383157E-3</v>
      </c>
      <c r="R4746" s="50">
        <v>4.5447483873074374E-3</v>
      </c>
      <c r="S4746" s="50">
        <v>1.6681434930941001</v>
      </c>
      <c r="T4746" s="50">
        <v>6.6662893327045112E-3</v>
      </c>
      <c r="U4746" s="50">
        <v>3.0115000744920009</v>
      </c>
      <c r="V4746" s="51">
        <v>83.114880773634141</v>
      </c>
      <c r="X4746" s="49">
        <v>0.26</v>
      </c>
      <c r="Y4746" s="49">
        <v>68.17</v>
      </c>
      <c r="Z4746" s="49">
        <v>0.56999999999999995</v>
      </c>
      <c r="AA4746" s="49">
        <v>6.87</v>
      </c>
      <c r="AB4746" s="49">
        <v>10.33</v>
      </c>
      <c r="AC4746" s="49">
        <v>0.25</v>
      </c>
      <c r="AD4746" s="49">
        <v>2.29</v>
      </c>
      <c r="AE4746" s="312"/>
      <c r="AF4746" s="465" t="s">
        <v>441</v>
      </c>
      <c r="AG4746" s="343">
        <v>30</v>
      </c>
      <c r="AH4746" s="343">
        <v>15</v>
      </c>
      <c r="AI4746" s="343"/>
      <c r="AJ4746" s="343"/>
      <c r="AK4746" s="343"/>
      <c r="AL4746" s="343"/>
      <c r="AM4746" s="343"/>
      <c r="AN4746" s="343"/>
      <c r="AO4746" s="343"/>
      <c r="AP4746" s="343"/>
      <c r="AQ4746" s="343"/>
      <c r="AR4746" s="343"/>
      <c r="AS4746" s="343"/>
      <c r="AT4746" s="343"/>
      <c r="AU4746" s="343"/>
      <c r="AV4746" s="343"/>
      <c r="AW4746" s="343"/>
      <c r="AX4746" s="343"/>
      <c r="AY4746" s="343"/>
      <c r="AZ4746" s="343"/>
      <c r="BA4746" s="343"/>
      <c r="BB4746" s="343"/>
      <c r="BC4746" s="343"/>
      <c r="BD4746" s="343"/>
      <c r="BE4746" s="475"/>
      <c r="BF4746" s="475"/>
      <c r="BG4746" s="475"/>
      <c r="BH4746" s="475"/>
      <c r="BI4746" s="475"/>
      <c r="BJ4746" s="475"/>
      <c r="BK4746" s="475"/>
      <c r="BL4746" s="475"/>
      <c r="BM4746" s="475"/>
      <c r="BN4746" s="475"/>
      <c r="BO4746" s="475"/>
      <c r="BP4746" s="306"/>
      <c r="BQ4746" s="496"/>
      <c r="BR4746" s="496"/>
      <c r="BS4746" s="496"/>
      <c r="BT4746" s="496"/>
      <c r="BU4746" s="496"/>
      <c r="BV4746" s="496"/>
    </row>
    <row r="4747" spans="1:74" s="52" customFormat="1" ht="12.75">
      <c r="A4747" s="45">
        <v>2670.0804681784898</v>
      </c>
      <c r="B4747" s="46" t="s">
        <v>364</v>
      </c>
      <c r="C4747" s="47" t="s">
        <v>404</v>
      </c>
      <c r="D4747" s="48">
        <v>167.99211296743553</v>
      </c>
      <c r="E4747" s="49">
        <v>38.523820000000001</v>
      </c>
      <c r="F4747" s="49">
        <v>3.1300000000000001E-2</v>
      </c>
      <c r="G4747" s="49">
        <v>15.925549999999999</v>
      </c>
      <c r="H4747" s="49">
        <v>0.2465</v>
      </c>
      <c r="I4747" s="49">
        <v>0.20480000000000001</v>
      </c>
      <c r="J4747" s="49">
        <v>44.330800000000004</v>
      </c>
      <c r="K4747" s="49">
        <v>0.2447</v>
      </c>
      <c r="L4747" s="49">
        <v>99.507469999999998</v>
      </c>
      <c r="M4747" s="47"/>
      <c r="N4747" s="50">
        <v>0.98049405056174221</v>
      </c>
      <c r="O4747" s="50">
        <v>6.298474427764287E-4</v>
      </c>
      <c r="P4747" s="50">
        <v>0.33897373740026032</v>
      </c>
      <c r="Q4747" s="50">
        <v>5.0463391380169741E-3</v>
      </c>
      <c r="R4747" s="50">
        <v>4.4150061141613401E-3</v>
      </c>
      <c r="S4747" s="50">
        <v>1.6820144873176082</v>
      </c>
      <c r="T4747" s="50">
        <v>6.6727865781394122E-3</v>
      </c>
      <c r="U4747" s="50">
        <v>3.0182462545527047</v>
      </c>
      <c r="V4747" s="51">
        <v>83.227327440387171</v>
      </c>
      <c r="X4747" s="49">
        <v>0.26</v>
      </c>
      <c r="Y4747" s="49">
        <v>57.9</v>
      </c>
      <c r="Z4747" s="49">
        <v>0.56999999999999995</v>
      </c>
      <c r="AA4747" s="49">
        <v>7.15</v>
      </c>
      <c r="AB4747" s="49">
        <v>10.91</v>
      </c>
      <c r="AC4747" s="49">
        <v>0.25</v>
      </c>
      <c r="AD4747" s="49">
        <v>2.29</v>
      </c>
      <c r="AE4747" s="312"/>
      <c r="AF4747" s="465" t="s">
        <v>441</v>
      </c>
      <c r="AG4747" s="343">
        <v>30</v>
      </c>
      <c r="AH4747" s="343">
        <v>15</v>
      </c>
      <c r="AI4747" s="343"/>
      <c r="AJ4747" s="343"/>
      <c r="AK4747" s="343"/>
      <c r="AL4747" s="343"/>
      <c r="AM4747" s="343"/>
      <c r="AN4747" s="343"/>
      <c r="AO4747" s="343"/>
      <c r="AP4747" s="343"/>
      <c r="AQ4747" s="343"/>
      <c r="AR4747" s="343"/>
      <c r="AS4747" s="343"/>
      <c r="AT4747" s="343"/>
      <c r="AU4747" s="343"/>
      <c r="AV4747" s="343"/>
      <c r="AW4747" s="343"/>
      <c r="AX4747" s="343"/>
      <c r="AY4747" s="343"/>
      <c r="AZ4747" s="343"/>
      <c r="BA4747" s="343"/>
      <c r="BB4747" s="343"/>
      <c r="BC4747" s="343"/>
      <c r="BD4747" s="343"/>
      <c r="BE4747" s="475"/>
      <c r="BF4747" s="475"/>
      <c r="BG4747" s="475"/>
      <c r="BH4747" s="475"/>
      <c r="BI4747" s="475"/>
      <c r="BJ4747" s="475"/>
      <c r="BK4747" s="475"/>
      <c r="BL4747" s="475"/>
      <c r="BM4747" s="475"/>
      <c r="BN4747" s="475"/>
      <c r="BO4747" s="475"/>
      <c r="BP4747" s="306"/>
      <c r="BQ4747" s="496"/>
      <c r="BR4747" s="496"/>
      <c r="BS4747" s="496"/>
      <c r="BT4747" s="496"/>
      <c r="BU4747" s="496"/>
      <c r="BV4747" s="496"/>
    </row>
    <row r="4748" spans="1:74" s="52" customFormat="1" ht="12.75">
      <c r="A4748" s="45">
        <v>2670.0804681784898</v>
      </c>
      <c r="B4748" s="46" t="s">
        <v>364</v>
      </c>
      <c r="C4748" s="47" t="s">
        <v>404</v>
      </c>
      <c r="D4748" s="48">
        <v>173.99211296743553</v>
      </c>
      <c r="E4748" s="49">
        <v>38.902900000000002</v>
      </c>
      <c r="F4748" s="49">
        <v>2.3400000000000001E-2</v>
      </c>
      <c r="G4748" s="49">
        <v>15.845319999999999</v>
      </c>
      <c r="H4748" s="49">
        <v>0.23949999999999999</v>
      </c>
      <c r="I4748" s="49">
        <v>0.2054</v>
      </c>
      <c r="J4748" s="49">
        <v>44.079439999999998</v>
      </c>
      <c r="K4748" s="49">
        <v>0.23810000000000001</v>
      </c>
      <c r="L4748" s="49">
        <v>99.534060000000011</v>
      </c>
      <c r="M4748" s="47"/>
      <c r="N4748" s="50">
        <v>0.98834734839079674</v>
      </c>
      <c r="O4748" s="50">
        <v>4.7002276944519789E-4</v>
      </c>
      <c r="P4748" s="50">
        <v>0.33665466197024108</v>
      </c>
      <c r="Q4748" s="50">
        <v>4.8941472831773051E-3</v>
      </c>
      <c r="R4748" s="50">
        <v>4.4199138362915223E-3</v>
      </c>
      <c r="S4748" s="50">
        <v>1.6694454723333481</v>
      </c>
      <c r="T4748" s="50">
        <v>6.4810394870133915E-3</v>
      </c>
      <c r="U4748" s="50">
        <v>3.0107126060703133</v>
      </c>
      <c r="V4748" s="51">
        <v>83.218451750559822</v>
      </c>
      <c r="X4748" s="49">
        <v>0.26</v>
      </c>
      <c r="Y4748" s="49">
        <v>78.209999999999994</v>
      </c>
      <c r="Z4748" s="49">
        <v>0.56999999999999995</v>
      </c>
      <c r="AA4748" s="49">
        <v>7.44</v>
      </c>
      <c r="AB4748" s="49">
        <v>10.58</v>
      </c>
      <c r="AC4748" s="49">
        <v>0.25</v>
      </c>
      <c r="AD4748" s="49">
        <v>2.34</v>
      </c>
      <c r="AE4748" s="312"/>
      <c r="AF4748" s="465" t="s">
        <v>441</v>
      </c>
      <c r="AG4748" s="343">
        <v>30</v>
      </c>
      <c r="AH4748" s="343">
        <v>15</v>
      </c>
      <c r="AI4748" s="343"/>
      <c r="AJ4748" s="343"/>
      <c r="AK4748" s="343"/>
      <c r="AL4748" s="343"/>
      <c r="AM4748" s="343"/>
      <c r="AN4748" s="343"/>
      <c r="AO4748" s="343"/>
      <c r="AP4748" s="343"/>
      <c r="AQ4748" s="343"/>
      <c r="AR4748" s="343"/>
      <c r="AS4748" s="343"/>
      <c r="AT4748" s="343"/>
      <c r="AU4748" s="343"/>
      <c r="AV4748" s="343"/>
      <c r="AW4748" s="343"/>
      <c r="AX4748" s="343"/>
      <c r="AY4748" s="343"/>
      <c r="AZ4748" s="343"/>
      <c r="BA4748" s="343"/>
      <c r="BB4748" s="343"/>
      <c r="BC4748" s="343"/>
      <c r="BD4748" s="343"/>
      <c r="BE4748" s="475"/>
      <c r="BF4748" s="475"/>
      <c r="BG4748" s="475"/>
      <c r="BH4748" s="475"/>
      <c r="BI4748" s="475"/>
      <c r="BJ4748" s="475"/>
      <c r="BK4748" s="475"/>
      <c r="BL4748" s="475"/>
      <c r="BM4748" s="475"/>
      <c r="BN4748" s="475"/>
      <c r="BO4748" s="475"/>
      <c r="BP4748" s="306"/>
      <c r="BQ4748" s="496"/>
      <c r="BR4748" s="496"/>
      <c r="BS4748" s="496"/>
      <c r="BT4748" s="496"/>
      <c r="BU4748" s="496"/>
      <c r="BV4748" s="496"/>
    </row>
    <row r="4749" spans="1:74" s="52" customFormat="1" ht="12.75">
      <c r="A4749" s="45">
        <v>2670.0804681784898</v>
      </c>
      <c r="B4749" s="46" t="s">
        <v>364</v>
      </c>
      <c r="C4749" s="47" t="s">
        <v>404</v>
      </c>
      <c r="D4749" s="48">
        <v>179.99211296743553</v>
      </c>
      <c r="E4749" s="49">
        <v>38.677500000000002</v>
      </c>
      <c r="F4749" s="49">
        <v>6.4899999999999999E-2</v>
      </c>
      <c r="G4749" s="49">
        <v>15.78514</v>
      </c>
      <c r="H4749" s="49">
        <v>0.27339999999999998</v>
      </c>
      <c r="I4749" s="49">
        <v>0.22620000000000001</v>
      </c>
      <c r="J4749" s="49">
        <v>44.129710000000003</v>
      </c>
      <c r="K4749" s="49">
        <v>0.2412</v>
      </c>
      <c r="L4749" s="49">
        <v>99.398050000000012</v>
      </c>
      <c r="M4749" s="47"/>
      <c r="N4749" s="50">
        <v>0.98436870284794298</v>
      </c>
      <c r="O4749" s="50">
        <v>1.30592884421347E-3</v>
      </c>
      <c r="P4749" s="50">
        <v>0.33597258006148817</v>
      </c>
      <c r="Q4749" s="50">
        <v>5.5968259966159518E-3</v>
      </c>
      <c r="R4749" s="50">
        <v>4.876157694859583E-3</v>
      </c>
      <c r="S4749" s="50">
        <v>1.674322145406884</v>
      </c>
      <c r="T4749" s="50">
        <v>6.5770986116255609E-3</v>
      </c>
      <c r="U4749" s="50">
        <v>3.0130194394636298</v>
      </c>
      <c r="V4749" s="51">
        <v>83.287396827685996</v>
      </c>
      <c r="X4749" s="49">
        <v>0.26</v>
      </c>
      <c r="Y4749" s="49">
        <v>29.68</v>
      </c>
      <c r="Z4749" s="49">
        <v>0.56999999999999995</v>
      </c>
      <c r="AA4749" s="49">
        <v>6.54</v>
      </c>
      <c r="AB4749" s="49">
        <v>9.58</v>
      </c>
      <c r="AC4749" s="49">
        <v>0.25</v>
      </c>
      <c r="AD4749" s="49">
        <v>2.2999999999999998</v>
      </c>
      <c r="AE4749" s="312"/>
      <c r="AF4749" s="465" t="s">
        <v>441</v>
      </c>
      <c r="AG4749" s="343">
        <v>30</v>
      </c>
      <c r="AH4749" s="343">
        <v>15</v>
      </c>
      <c r="AI4749" s="343"/>
      <c r="AJ4749" s="343"/>
      <c r="AK4749" s="343"/>
      <c r="AL4749" s="343"/>
      <c r="AM4749" s="343"/>
      <c r="AN4749" s="343"/>
      <c r="AO4749" s="343"/>
      <c r="AP4749" s="343"/>
      <c r="AQ4749" s="343"/>
      <c r="AR4749" s="343"/>
      <c r="AS4749" s="343"/>
      <c r="AT4749" s="343"/>
      <c r="AU4749" s="343"/>
      <c r="AV4749" s="343"/>
      <c r="AW4749" s="343"/>
      <c r="AX4749" s="343"/>
      <c r="AY4749" s="343"/>
      <c r="AZ4749" s="343"/>
      <c r="BA4749" s="343"/>
      <c r="BB4749" s="343"/>
      <c r="BC4749" s="343"/>
      <c r="BD4749" s="343"/>
      <c r="BE4749" s="475"/>
      <c r="BF4749" s="475"/>
      <c r="BG4749" s="475"/>
      <c r="BH4749" s="475"/>
      <c r="BI4749" s="475"/>
      <c r="BJ4749" s="475"/>
      <c r="BK4749" s="475"/>
      <c r="BL4749" s="475"/>
      <c r="BM4749" s="475"/>
      <c r="BN4749" s="475"/>
      <c r="BO4749" s="475"/>
      <c r="BP4749" s="306"/>
      <c r="BQ4749" s="496"/>
      <c r="BR4749" s="496"/>
      <c r="BS4749" s="496"/>
      <c r="BT4749" s="496"/>
      <c r="BU4749" s="496"/>
      <c r="BV4749" s="496"/>
    </row>
    <row r="4750" spans="1:74" s="52" customFormat="1" ht="12.75">
      <c r="A4750" s="45">
        <v>2670.0804681784898</v>
      </c>
      <c r="B4750" s="46" t="s">
        <v>364</v>
      </c>
      <c r="C4750" s="47" t="s">
        <v>404</v>
      </c>
      <c r="D4750" s="48">
        <v>185.99211296743553</v>
      </c>
      <c r="E4750" s="49">
        <v>38.861919999999998</v>
      </c>
      <c r="F4750" s="49">
        <v>4.7699999999999999E-2</v>
      </c>
      <c r="G4750" s="49">
        <v>15.724970000000001</v>
      </c>
      <c r="H4750" s="49">
        <v>0.26369999999999999</v>
      </c>
      <c r="I4750" s="49">
        <v>0.19739999999999999</v>
      </c>
      <c r="J4750" s="49">
        <v>43.90851</v>
      </c>
      <c r="K4750" s="49">
        <v>0.2515</v>
      </c>
      <c r="L4750" s="49">
        <v>99.25569999999999</v>
      </c>
      <c r="M4750" s="47"/>
      <c r="N4750" s="50">
        <v>0.98952314267129993</v>
      </c>
      <c r="O4750" s="50">
        <v>9.6027472141127631E-4</v>
      </c>
      <c r="P4750" s="50">
        <v>0.33484785557472535</v>
      </c>
      <c r="Q4750" s="50">
        <v>5.4007705222074145E-3</v>
      </c>
      <c r="R4750" s="50">
        <v>4.2573032857740238E-3</v>
      </c>
      <c r="S4750" s="50">
        <v>1.6667058043933378</v>
      </c>
      <c r="T4750" s="50">
        <v>6.8611567171214857E-3</v>
      </c>
      <c r="U4750" s="50">
        <v>3.0085563078858768</v>
      </c>
      <c r="V4750" s="51">
        <v>83.270603118376144</v>
      </c>
      <c r="X4750" s="49">
        <v>0.26</v>
      </c>
      <c r="Y4750" s="49">
        <v>39.71</v>
      </c>
      <c r="Z4750" s="49">
        <v>0.56999999999999995</v>
      </c>
      <c r="AA4750" s="49">
        <v>6.8</v>
      </c>
      <c r="AB4750" s="49">
        <v>10.92</v>
      </c>
      <c r="AC4750" s="49">
        <v>0.25</v>
      </c>
      <c r="AD4750" s="49">
        <v>2.2200000000000002</v>
      </c>
      <c r="AE4750" s="312"/>
      <c r="AF4750" s="465" t="s">
        <v>441</v>
      </c>
      <c r="AG4750" s="343">
        <v>30</v>
      </c>
      <c r="AH4750" s="343">
        <v>15</v>
      </c>
      <c r="AI4750" s="343"/>
      <c r="AJ4750" s="343"/>
      <c r="AK4750" s="343"/>
      <c r="AL4750" s="343"/>
      <c r="AM4750" s="343"/>
      <c r="AN4750" s="343"/>
      <c r="AO4750" s="343"/>
      <c r="AP4750" s="343"/>
      <c r="AQ4750" s="343"/>
      <c r="AR4750" s="343"/>
      <c r="AS4750" s="343"/>
      <c r="AT4750" s="343"/>
      <c r="AU4750" s="343"/>
      <c r="AV4750" s="343"/>
      <c r="AW4750" s="343"/>
      <c r="AX4750" s="343"/>
      <c r="AY4750" s="343"/>
      <c r="AZ4750" s="343"/>
      <c r="BA4750" s="343"/>
      <c r="BB4750" s="343"/>
      <c r="BC4750" s="343"/>
      <c r="BD4750" s="343"/>
      <c r="BE4750" s="475"/>
      <c r="BF4750" s="475"/>
      <c r="BG4750" s="475"/>
      <c r="BH4750" s="475"/>
      <c r="BI4750" s="475"/>
      <c r="BJ4750" s="475"/>
      <c r="BK4750" s="475"/>
      <c r="BL4750" s="475"/>
      <c r="BM4750" s="475"/>
      <c r="BN4750" s="475"/>
      <c r="BO4750" s="475"/>
      <c r="BP4750" s="306"/>
      <c r="BQ4750" s="496"/>
      <c r="BR4750" s="496"/>
      <c r="BS4750" s="496"/>
      <c r="BT4750" s="496"/>
      <c r="BU4750" s="496"/>
      <c r="BV4750" s="496"/>
    </row>
    <row r="4751" spans="1:74" s="52" customFormat="1" ht="12.75">
      <c r="A4751" s="45">
        <v>2670.0804681784898</v>
      </c>
      <c r="B4751" s="46" t="s">
        <v>364</v>
      </c>
      <c r="C4751" s="47" t="s">
        <v>404</v>
      </c>
      <c r="D4751" s="48">
        <v>191.99211296743553</v>
      </c>
      <c r="E4751" s="49">
        <v>38.779949999999999</v>
      </c>
      <c r="F4751" s="49">
        <v>5.7500000000000002E-2</v>
      </c>
      <c r="G4751" s="49">
        <v>15.90549</v>
      </c>
      <c r="H4751" s="49">
        <v>0.24909999999999999</v>
      </c>
      <c r="I4751" s="49">
        <v>0.24660000000000001</v>
      </c>
      <c r="J4751" s="49">
        <v>44.159869999999998</v>
      </c>
      <c r="K4751" s="49">
        <v>0.24379999999999999</v>
      </c>
      <c r="L4751" s="49">
        <v>99.642309999999981</v>
      </c>
      <c r="M4751" s="47"/>
      <c r="N4751" s="50">
        <v>0.98488639815313095</v>
      </c>
      <c r="O4751" s="50">
        <v>1.1545750135640853E-3</v>
      </c>
      <c r="P4751" s="50">
        <v>0.3378173430058935</v>
      </c>
      <c r="Q4751" s="50">
        <v>5.0885789232400632E-3</v>
      </c>
      <c r="R4751" s="50">
        <v>5.3046618702860667E-3</v>
      </c>
      <c r="S4751" s="50">
        <v>1.671918974645485</v>
      </c>
      <c r="T4751" s="50">
        <v>6.6339202081407613E-3</v>
      </c>
      <c r="U4751" s="50">
        <v>3.0128044518197403</v>
      </c>
      <c r="V4751" s="51">
        <v>83.190961916801413</v>
      </c>
      <c r="X4751" s="49">
        <v>0.26</v>
      </c>
      <c r="Y4751" s="49">
        <v>31.56</v>
      </c>
      <c r="Z4751" s="49">
        <v>0.56999999999999995</v>
      </c>
      <c r="AA4751" s="49">
        <v>7.16</v>
      </c>
      <c r="AB4751" s="49">
        <v>8.9700000000000006</v>
      </c>
      <c r="AC4751" s="49">
        <v>0.25</v>
      </c>
      <c r="AD4751" s="49">
        <v>2.29</v>
      </c>
      <c r="AE4751" s="312"/>
      <c r="AF4751" s="465" t="s">
        <v>441</v>
      </c>
      <c r="AG4751" s="343">
        <v>30</v>
      </c>
      <c r="AH4751" s="343">
        <v>15</v>
      </c>
      <c r="AI4751" s="343"/>
      <c r="AJ4751" s="343"/>
      <c r="AK4751" s="343"/>
      <c r="AL4751" s="343"/>
      <c r="AM4751" s="343"/>
      <c r="AN4751" s="343"/>
      <c r="AO4751" s="343"/>
      <c r="AP4751" s="343"/>
      <c r="AQ4751" s="343"/>
      <c r="AR4751" s="343"/>
      <c r="AS4751" s="343"/>
      <c r="AT4751" s="343"/>
      <c r="AU4751" s="343"/>
      <c r="AV4751" s="343"/>
      <c r="AW4751" s="343"/>
      <c r="AX4751" s="343"/>
      <c r="AY4751" s="343"/>
      <c r="AZ4751" s="343"/>
      <c r="BA4751" s="343"/>
      <c r="BB4751" s="343"/>
      <c r="BC4751" s="343"/>
      <c r="BD4751" s="343"/>
      <c r="BE4751" s="475"/>
      <c r="BF4751" s="475"/>
      <c r="BG4751" s="475"/>
      <c r="BH4751" s="475"/>
      <c r="BI4751" s="475"/>
      <c r="BJ4751" s="475"/>
      <c r="BK4751" s="475"/>
      <c r="BL4751" s="475"/>
      <c r="BM4751" s="475"/>
      <c r="BN4751" s="475"/>
      <c r="BO4751" s="475"/>
      <c r="BP4751" s="306"/>
      <c r="BQ4751" s="496"/>
      <c r="BR4751" s="496"/>
      <c r="BS4751" s="496"/>
      <c r="BT4751" s="496"/>
      <c r="BU4751" s="496"/>
      <c r="BV4751" s="496"/>
    </row>
    <row r="4752" spans="1:74" s="52" customFormat="1" ht="12.75">
      <c r="A4752" s="45">
        <v>2670.0804681784898</v>
      </c>
      <c r="B4752" s="46" t="s">
        <v>364</v>
      </c>
      <c r="C4752" s="47" t="s">
        <v>404</v>
      </c>
      <c r="D4752" s="48">
        <v>197.99211296743553</v>
      </c>
      <c r="E4752" s="49">
        <v>38.820929999999997</v>
      </c>
      <c r="F4752" s="49">
        <v>4.3200000000000002E-2</v>
      </c>
      <c r="G4752" s="49">
        <v>15.74503</v>
      </c>
      <c r="H4752" s="49">
        <v>0.23860000000000001</v>
      </c>
      <c r="I4752" s="49">
        <v>0.2135</v>
      </c>
      <c r="J4752" s="49">
        <v>44.069389999999999</v>
      </c>
      <c r="K4752" s="49">
        <v>0.248</v>
      </c>
      <c r="L4752" s="49">
        <v>99.378650000000007</v>
      </c>
      <c r="M4752" s="47"/>
      <c r="N4752" s="50">
        <v>0.98751354108456124</v>
      </c>
      <c r="O4752" s="50">
        <v>8.6883295653278055E-4</v>
      </c>
      <c r="P4752" s="50">
        <v>0.33494739986220384</v>
      </c>
      <c r="Q4752" s="50">
        <v>4.881928966736962E-3</v>
      </c>
      <c r="R4752" s="50">
        <v>4.6000308354500344E-3</v>
      </c>
      <c r="S4752" s="50">
        <v>1.6711779969480383</v>
      </c>
      <c r="T4752" s="50">
        <v>6.7590623488506616E-3</v>
      </c>
      <c r="U4752" s="50">
        <v>3.010748793002374</v>
      </c>
      <c r="V4752" s="51">
        <v>83.303765537549495</v>
      </c>
      <c r="X4752" s="49">
        <v>0.26</v>
      </c>
      <c r="Y4752" s="49">
        <v>43.48</v>
      </c>
      <c r="Z4752" s="49">
        <v>0.56999999999999995</v>
      </c>
      <c r="AA4752" s="49">
        <v>7.48</v>
      </c>
      <c r="AB4752" s="49">
        <v>10.38</v>
      </c>
      <c r="AC4752" s="49">
        <v>0.25</v>
      </c>
      <c r="AD4752" s="49">
        <v>2.2599999999999998</v>
      </c>
      <c r="AE4752" s="312"/>
      <c r="AF4752" s="465" t="s">
        <v>441</v>
      </c>
      <c r="AG4752" s="343">
        <v>30</v>
      </c>
      <c r="AH4752" s="343">
        <v>15</v>
      </c>
      <c r="AI4752" s="343"/>
      <c r="AJ4752" s="343"/>
      <c r="AK4752" s="343"/>
      <c r="AL4752" s="343"/>
      <c r="AM4752" s="343"/>
      <c r="AN4752" s="343"/>
      <c r="AO4752" s="343"/>
      <c r="AP4752" s="343"/>
      <c r="AQ4752" s="343"/>
      <c r="AR4752" s="343"/>
      <c r="AS4752" s="343"/>
      <c r="AT4752" s="343"/>
      <c r="AU4752" s="343"/>
      <c r="AV4752" s="343"/>
      <c r="AW4752" s="343"/>
      <c r="AX4752" s="343"/>
      <c r="AY4752" s="343"/>
      <c r="AZ4752" s="343"/>
      <c r="BA4752" s="343"/>
      <c r="BB4752" s="343"/>
      <c r="BC4752" s="343"/>
      <c r="BD4752" s="343"/>
      <c r="BE4752" s="475"/>
      <c r="BF4752" s="475"/>
      <c r="BG4752" s="475"/>
      <c r="BH4752" s="475"/>
      <c r="BI4752" s="475"/>
      <c r="BJ4752" s="475"/>
      <c r="BK4752" s="475"/>
      <c r="BL4752" s="475"/>
      <c r="BM4752" s="475"/>
      <c r="BN4752" s="475"/>
      <c r="BO4752" s="475"/>
      <c r="BP4752" s="306"/>
      <c r="BQ4752" s="496"/>
      <c r="BR4752" s="496"/>
      <c r="BS4752" s="496"/>
      <c r="BT4752" s="496"/>
      <c r="BU4752" s="496"/>
      <c r="BV4752" s="496"/>
    </row>
    <row r="4753" spans="1:74" s="52" customFormat="1" ht="12.75">
      <c r="A4753" s="45"/>
      <c r="B4753" s="46"/>
      <c r="C4753" s="47"/>
      <c r="D4753" s="48"/>
      <c r="E4753" s="49"/>
      <c r="F4753" s="49"/>
      <c r="G4753" s="49"/>
      <c r="H4753" s="49"/>
      <c r="I4753" s="49"/>
      <c r="J4753" s="49"/>
      <c r="K4753" s="49"/>
      <c r="L4753" s="49"/>
      <c r="M4753" s="47"/>
      <c r="N4753" s="50"/>
      <c r="O4753" s="50"/>
      <c r="P4753" s="50"/>
      <c r="Q4753" s="50"/>
      <c r="R4753" s="50"/>
      <c r="S4753" s="50"/>
      <c r="T4753" s="50"/>
      <c r="U4753" s="50"/>
      <c r="V4753" s="51"/>
      <c r="AE4753" s="312"/>
      <c r="AF4753" s="312"/>
      <c r="AG4753" s="312"/>
      <c r="AH4753" s="312"/>
      <c r="AI4753" s="312"/>
      <c r="AJ4753" s="312"/>
      <c r="AK4753" s="312"/>
      <c r="AL4753" s="312"/>
      <c r="AM4753" s="312"/>
      <c r="AN4753" s="312"/>
      <c r="AO4753" s="312"/>
      <c r="AP4753" s="312"/>
      <c r="AQ4753" s="312"/>
      <c r="AR4753" s="312"/>
      <c r="AS4753" s="312"/>
      <c r="AT4753" s="312"/>
      <c r="AU4753" s="312"/>
      <c r="AV4753" s="312"/>
      <c r="AW4753" s="312"/>
      <c r="AX4753" s="312"/>
      <c r="AY4753" s="312"/>
      <c r="AZ4753" s="312"/>
      <c r="BA4753" s="312"/>
      <c r="BB4753" s="312"/>
      <c r="BC4753" s="312"/>
      <c r="BD4753" s="312"/>
      <c r="BE4753" s="306"/>
      <c r="BF4753" s="306"/>
      <c r="BG4753" s="306"/>
      <c r="BH4753" s="306"/>
      <c r="BI4753" s="306"/>
      <c r="BJ4753" s="306"/>
      <c r="BK4753" s="306"/>
      <c r="BL4753" s="306"/>
      <c r="BM4753" s="306"/>
      <c r="BN4753" s="306"/>
      <c r="BO4753" s="306"/>
      <c r="BP4753" s="306"/>
      <c r="BQ4753" s="496"/>
      <c r="BR4753" s="496"/>
      <c r="BS4753" s="496"/>
      <c r="BT4753" s="496"/>
      <c r="BU4753" s="496"/>
      <c r="BV4753" s="496"/>
    </row>
    <row r="4754" spans="1:74" s="52" customFormat="1" ht="12.75">
      <c r="A4754" s="45">
        <v>2670.0804681784898</v>
      </c>
      <c r="B4754" s="46" t="s">
        <v>364</v>
      </c>
      <c r="C4754" s="47" t="s">
        <v>405</v>
      </c>
      <c r="D4754" s="48">
        <v>0</v>
      </c>
      <c r="E4754" s="49">
        <v>38.809010000000001</v>
      </c>
      <c r="F4754" s="49">
        <v>4.1000000000000002E-2</v>
      </c>
      <c r="G4754" s="49">
        <v>18.709790000000002</v>
      </c>
      <c r="H4754" s="49">
        <v>0.24010000000000001</v>
      </c>
      <c r="I4754" s="49">
        <v>0.23730000000000001</v>
      </c>
      <c r="J4754" s="49">
        <v>41.69576</v>
      </c>
      <c r="K4754" s="49">
        <v>0.35799999999999998</v>
      </c>
      <c r="L4754" s="49">
        <v>100.09096</v>
      </c>
      <c r="M4754" s="47"/>
      <c r="N4754" s="50">
        <v>0.99320415931219019</v>
      </c>
      <c r="O4754" s="50">
        <v>8.295933023733205E-4</v>
      </c>
      <c r="P4754" s="50">
        <v>0.40043393266846783</v>
      </c>
      <c r="Q4754" s="50">
        <v>4.9424469652131903E-3</v>
      </c>
      <c r="R4754" s="50">
        <v>5.1438635876751241E-3</v>
      </c>
      <c r="S4754" s="50">
        <v>1.5907663849882434</v>
      </c>
      <c r="T4754" s="50">
        <v>9.8162732589003703E-3</v>
      </c>
      <c r="U4754" s="50">
        <v>3.0051366540830631</v>
      </c>
      <c r="V4754" s="51">
        <v>79.88982177645957</v>
      </c>
      <c r="X4754" s="49">
        <v>0.26</v>
      </c>
      <c r="Y4754" s="49">
        <v>44.66</v>
      </c>
      <c r="Z4754" s="49">
        <v>0.52</v>
      </c>
      <c r="AA4754" s="49">
        <v>7.58</v>
      </c>
      <c r="AB4754" s="49">
        <v>9.6300000000000008</v>
      </c>
      <c r="AC4754" s="49">
        <v>0.26</v>
      </c>
      <c r="AD4754" s="49">
        <v>1.73</v>
      </c>
      <c r="AE4754" s="312"/>
      <c r="AF4754" s="465" t="s">
        <v>440</v>
      </c>
      <c r="AG4754" s="343">
        <v>30</v>
      </c>
      <c r="AH4754" s="343">
        <v>15</v>
      </c>
      <c r="AI4754" s="343"/>
      <c r="AJ4754" s="343"/>
      <c r="AK4754" s="343"/>
      <c r="AL4754" s="343"/>
      <c r="AM4754" s="343"/>
      <c r="AN4754" s="343"/>
      <c r="AO4754" s="343"/>
      <c r="AP4754" s="343"/>
      <c r="AQ4754" s="343"/>
      <c r="AR4754" s="343"/>
      <c r="AS4754" s="343"/>
      <c r="AT4754" s="343"/>
      <c r="AU4754" s="343"/>
      <c r="AV4754" s="343"/>
      <c r="AW4754" s="343"/>
      <c r="AX4754" s="343"/>
      <c r="AY4754" s="343"/>
      <c r="AZ4754" s="343"/>
      <c r="BA4754" s="343"/>
      <c r="BB4754" s="343"/>
      <c r="BC4754" s="343"/>
      <c r="BD4754" s="343"/>
      <c r="BE4754" s="475"/>
      <c r="BF4754" s="475"/>
      <c r="BG4754" s="475"/>
      <c r="BH4754" s="475"/>
      <c r="BI4754" s="475"/>
      <c r="BJ4754" s="475"/>
      <c r="BK4754" s="475"/>
      <c r="BL4754" s="475"/>
      <c r="BM4754" s="475"/>
      <c r="BN4754" s="475"/>
      <c r="BO4754" s="475"/>
      <c r="BP4754" s="306"/>
      <c r="BQ4754" s="496"/>
      <c r="BR4754" s="496"/>
      <c r="BS4754" s="496"/>
      <c r="BT4754" s="496"/>
      <c r="BU4754" s="496"/>
      <c r="BV4754" s="496"/>
    </row>
    <row r="4755" spans="1:74" s="52" customFormat="1" ht="12.75">
      <c r="A4755" s="45">
        <v>2670.0804681784898</v>
      </c>
      <c r="B4755" s="46" t="s">
        <v>364</v>
      </c>
      <c r="C4755" s="47" t="s">
        <v>405</v>
      </c>
      <c r="D4755" s="48">
        <v>5.9914154273868787</v>
      </c>
      <c r="E4755" s="49">
        <v>38.870449999999998</v>
      </c>
      <c r="F4755" s="49">
        <v>4.2799999999999998E-2</v>
      </c>
      <c r="G4755" s="49">
        <v>18.1401</v>
      </c>
      <c r="H4755" s="49">
        <v>0.25190000000000001</v>
      </c>
      <c r="I4755" s="49">
        <v>0.20780000000000001</v>
      </c>
      <c r="J4755" s="49">
        <v>42.570909999999998</v>
      </c>
      <c r="K4755" s="49">
        <v>0.26719999999999999</v>
      </c>
      <c r="L4755" s="49">
        <v>100.35115999999999</v>
      </c>
      <c r="M4755" s="47"/>
      <c r="N4755" s="50">
        <v>0.98944256750795301</v>
      </c>
      <c r="O4755" s="50">
        <v>8.613709206210942E-4</v>
      </c>
      <c r="P4755" s="50">
        <v>0.38615947282367624</v>
      </c>
      <c r="Q4755" s="50">
        <v>5.157545665456259E-3</v>
      </c>
      <c r="R4755" s="50">
        <v>4.4802505778116829E-3</v>
      </c>
      <c r="S4755" s="50">
        <v>1.6154462087505961</v>
      </c>
      <c r="T4755" s="50">
        <v>7.2872744046907469E-3</v>
      </c>
      <c r="U4755" s="50">
        <v>3.0088346906508052</v>
      </c>
      <c r="V4755" s="51">
        <v>80.707515152536942</v>
      </c>
      <c r="X4755" s="49">
        <v>0.26</v>
      </c>
      <c r="Y4755" s="49">
        <v>43.96</v>
      </c>
      <c r="Z4755" s="49">
        <v>0.53</v>
      </c>
      <c r="AA4755" s="49">
        <v>7.17</v>
      </c>
      <c r="AB4755" s="49">
        <v>10.8</v>
      </c>
      <c r="AC4755" s="49">
        <v>0.26</v>
      </c>
      <c r="AD4755" s="49">
        <v>2.14</v>
      </c>
      <c r="AE4755" s="312"/>
      <c r="AF4755" s="465" t="s">
        <v>440</v>
      </c>
      <c r="AG4755" s="343">
        <v>30</v>
      </c>
      <c r="AH4755" s="343">
        <v>15</v>
      </c>
      <c r="AI4755" s="343"/>
      <c r="AJ4755" s="343"/>
      <c r="AK4755" s="343"/>
      <c r="AL4755" s="343"/>
      <c r="AM4755" s="343"/>
      <c r="AN4755" s="343"/>
      <c r="AO4755" s="343"/>
      <c r="AP4755" s="343"/>
      <c r="AQ4755" s="343"/>
      <c r="AR4755" s="343"/>
      <c r="AS4755" s="343"/>
      <c r="AT4755" s="343"/>
      <c r="AU4755" s="343"/>
      <c r="AV4755" s="343"/>
      <c r="AW4755" s="343"/>
      <c r="AX4755" s="343"/>
      <c r="AY4755" s="343"/>
      <c r="AZ4755" s="343"/>
      <c r="BA4755" s="343"/>
      <c r="BB4755" s="343"/>
      <c r="BC4755" s="343"/>
      <c r="BD4755" s="343"/>
      <c r="BE4755" s="475"/>
      <c r="BF4755" s="475"/>
      <c r="BG4755" s="475"/>
      <c r="BH4755" s="475"/>
      <c r="BI4755" s="475"/>
      <c r="BJ4755" s="475"/>
      <c r="BK4755" s="475"/>
      <c r="BL4755" s="475"/>
      <c r="BM4755" s="475"/>
      <c r="BN4755" s="475"/>
      <c r="BO4755" s="475"/>
      <c r="BP4755" s="306"/>
      <c r="BQ4755" s="496"/>
      <c r="BR4755" s="496"/>
      <c r="BS4755" s="496"/>
      <c r="BT4755" s="496"/>
      <c r="BU4755" s="496"/>
      <c r="BV4755" s="496"/>
    </row>
    <row r="4756" spans="1:74" s="52" customFormat="1" ht="12.75">
      <c r="A4756" s="45">
        <v>2670.0804681784898</v>
      </c>
      <c r="B4756" s="46" t="s">
        <v>364</v>
      </c>
      <c r="C4756" s="47" t="s">
        <v>405</v>
      </c>
      <c r="D4756" s="48">
        <v>11.99141542738688</v>
      </c>
      <c r="E4756" s="49">
        <v>39.013800000000003</v>
      </c>
      <c r="F4756" s="49">
        <v>3.8399999999999997E-2</v>
      </c>
      <c r="G4756" s="49">
        <v>17.660360000000001</v>
      </c>
      <c r="H4756" s="49">
        <v>0.2432</v>
      </c>
      <c r="I4756" s="49">
        <v>0.21629999999999999</v>
      </c>
      <c r="J4756" s="49">
        <v>42.943100000000001</v>
      </c>
      <c r="K4756" s="49">
        <v>0.25729999999999997</v>
      </c>
      <c r="L4756" s="49">
        <v>100.37246</v>
      </c>
      <c r="M4756" s="47"/>
      <c r="N4756" s="50">
        <v>0.99044741747613529</v>
      </c>
      <c r="O4756" s="50">
        <v>7.7076113943948938E-4</v>
      </c>
      <c r="P4756" s="50">
        <v>0.37494599319506661</v>
      </c>
      <c r="Q4756" s="50">
        <v>4.966159154730118E-3</v>
      </c>
      <c r="R4756" s="50">
        <v>4.651097346777839E-3</v>
      </c>
      <c r="S4756" s="50">
        <v>1.6252310410876696</v>
      </c>
      <c r="T4756" s="50">
        <v>6.9985908451666093E-3</v>
      </c>
      <c r="U4756" s="50">
        <v>3.0080110602449852</v>
      </c>
      <c r="V4756" s="51">
        <v>81.254359650743496</v>
      </c>
      <c r="X4756" s="49">
        <v>0.26</v>
      </c>
      <c r="Y4756" s="49">
        <v>49.67</v>
      </c>
      <c r="Z4756" s="49">
        <v>0.54</v>
      </c>
      <c r="AA4756" s="49">
        <v>7.43</v>
      </c>
      <c r="AB4756" s="49">
        <v>10.34</v>
      </c>
      <c r="AC4756" s="49">
        <v>0.26</v>
      </c>
      <c r="AD4756" s="49">
        <v>2.2000000000000002</v>
      </c>
      <c r="AE4756" s="312"/>
      <c r="AF4756" s="465" t="s">
        <v>440</v>
      </c>
      <c r="AG4756" s="343">
        <v>30</v>
      </c>
      <c r="AH4756" s="343">
        <v>15</v>
      </c>
      <c r="AI4756" s="343"/>
      <c r="AJ4756" s="343"/>
      <c r="AK4756" s="343"/>
      <c r="AL4756" s="343"/>
      <c r="AM4756" s="343"/>
      <c r="AN4756" s="343"/>
      <c r="AO4756" s="343"/>
      <c r="AP4756" s="343"/>
      <c r="AQ4756" s="343"/>
      <c r="AR4756" s="343"/>
      <c r="AS4756" s="343"/>
      <c r="AT4756" s="343"/>
      <c r="AU4756" s="343"/>
      <c r="AV4756" s="343"/>
      <c r="AW4756" s="343"/>
      <c r="AX4756" s="343"/>
      <c r="AY4756" s="343"/>
      <c r="AZ4756" s="343"/>
      <c r="BA4756" s="343"/>
      <c r="BB4756" s="343"/>
      <c r="BC4756" s="343"/>
      <c r="BD4756" s="343"/>
      <c r="BE4756" s="475"/>
      <c r="BF4756" s="475"/>
      <c r="BG4756" s="475"/>
      <c r="BH4756" s="475"/>
      <c r="BI4756" s="475"/>
      <c r="BJ4756" s="475"/>
      <c r="BK4756" s="475"/>
      <c r="BL4756" s="475"/>
      <c r="BM4756" s="475"/>
      <c r="BN4756" s="475"/>
      <c r="BO4756" s="475"/>
      <c r="BP4756" s="306"/>
      <c r="BQ4756" s="496"/>
      <c r="BR4756" s="496"/>
      <c r="BS4756" s="496"/>
      <c r="BT4756" s="496"/>
      <c r="BU4756" s="496"/>
      <c r="BV4756" s="496"/>
    </row>
    <row r="4757" spans="1:74" s="52" customFormat="1" ht="12.75">
      <c r="A4757" s="45">
        <v>2670.0804681784898</v>
      </c>
      <c r="B4757" s="46" t="s">
        <v>364</v>
      </c>
      <c r="C4757" s="47" t="s">
        <v>405</v>
      </c>
      <c r="D4757" s="48">
        <v>17.99141542738688</v>
      </c>
      <c r="E4757" s="49">
        <v>39.198120000000003</v>
      </c>
      <c r="F4757" s="49">
        <v>4.7800000000000002E-2</v>
      </c>
      <c r="G4757" s="49">
        <v>17.060690000000001</v>
      </c>
      <c r="H4757" s="49">
        <v>0.27660000000000001</v>
      </c>
      <c r="I4757" s="49">
        <v>0.20910000000000001</v>
      </c>
      <c r="J4757" s="49">
        <v>43.305239999999998</v>
      </c>
      <c r="K4757" s="49">
        <v>0.2447</v>
      </c>
      <c r="L4757" s="49">
        <v>100.34225000000001</v>
      </c>
      <c r="M4757" s="47"/>
      <c r="N4757" s="50">
        <v>0.99237707382440887</v>
      </c>
      <c r="O4757" s="50">
        <v>9.5678596504276373E-4</v>
      </c>
      <c r="P4757" s="50">
        <v>0.36121358057201403</v>
      </c>
      <c r="Q4757" s="50">
        <v>5.6325823839054601E-3</v>
      </c>
      <c r="R4757" s="50">
        <v>4.4838518678203491E-3</v>
      </c>
      <c r="S4757" s="50">
        <v>1.6344080015313616</v>
      </c>
      <c r="T4757" s="50">
        <v>6.6374781009531933E-3</v>
      </c>
      <c r="U4757" s="50">
        <v>3.0057093542455062</v>
      </c>
      <c r="V4757" s="51">
        <v>81.899695623090196</v>
      </c>
      <c r="X4757" s="49">
        <v>0.26</v>
      </c>
      <c r="Y4757" s="49">
        <v>39.92</v>
      </c>
      <c r="Z4757" s="49">
        <v>0.55000000000000004</v>
      </c>
      <c r="AA4757" s="49">
        <v>6.59</v>
      </c>
      <c r="AB4757" s="49">
        <v>10.6</v>
      </c>
      <c r="AC4757" s="49">
        <v>0.26</v>
      </c>
      <c r="AD4757" s="49">
        <v>2.29</v>
      </c>
      <c r="AE4757" s="312"/>
      <c r="AF4757" s="465" t="s">
        <v>440</v>
      </c>
      <c r="AG4757" s="343">
        <v>30</v>
      </c>
      <c r="AH4757" s="343">
        <v>15</v>
      </c>
      <c r="AI4757" s="343"/>
      <c r="AJ4757" s="343"/>
      <c r="AK4757" s="343"/>
      <c r="AL4757" s="343"/>
      <c r="AM4757" s="343"/>
      <c r="AN4757" s="343"/>
      <c r="AO4757" s="343"/>
      <c r="AP4757" s="343"/>
      <c r="AQ4757" s="343"/>
      <c r="AR4757" s="343"/>
      <c r="AS4757" s="343"/>
      <c r="AT4757" s="343"/>
      <c r="AU4757" s="343"/>
      <c r="AV4757" s="343"/>
      <c r="AW4757" s="343"/>
      <c r="AX4757" s="343"/>
      <c r="AY4757" s="343"/>
      <c r="AZ4757" s="343"/>
      <c r="BA4757" s="343"/>
      <c r="BB4757" s="343"/>
      <c r="BC4757" s="343"/>
      <c r="BD4757" s="343"/>
      <c r="BE4757" s="475"/>
      <c r="BF4757" s="475"/>
      <c r="BG4757" s="475"/>
      <c r="BH4757" s="475"/>
      <c r="BI4757" s="475"/>
      <c r="BJ4757" s="475"/>
      <c r="BK4757" s="475"/>
      <c r="BL4757" s="475"/>
      <c r="BM4757" s="475"/>
      <c r="BN4757" s="475"/>
      <c r="BO4757" s="475"/>
      <c r="BP4757" s="306"/>
      <c r="BQ4757" s="496"/>
      <c r="BR4757" s="496"/>
      <c r="BS4757" s="496"/>
      <c r="BT4757" s="496"/>
      <c r="BU4757" s="496"/>
      <c r="BV4757" s="496"/>
    </row>
    <row r="4758" spans="1:74" s="52" customFormat="1" ht="12.75">
      <c r="A4758" s="45">
        <v>2670.0804681784898</v>
      </c>
      <c r="B4758" s="46" t="s">
        <v>364</v>
      </c>
      <c r="C4758" s="47" t="s">
        <v>405</v>
      </c>
      <c r="D4758" s="48">
        <v>23.99141542738688</v>
      </c>
      <c r="E4758" s="49">
        <v>39.024039999999999</v>
      </c>
      <c r="F4758" s="49">
        <v>2.0799999999999999E-2</v>
      </c>
      <c r="G4758" s="49">
        <v>16.361070000000002</v>
      </c>
      <c r="H4758" s="49">
        <v>0.27479999999999999</v>
      </c>
      <c r="I4758" s="49">
        <v>0.20749999999999999</v>
      </c>
      <c r="J4758" s="49">
        <v>43.617080000000001</v>
      </c>
      <c r="K4758" s="49">
        <v>0.24759999999999999</v>
      </c>
      <c r="L4758" s="49">
        <v>99.752890000000008</v>
      </c>
      <c r="M4758" s="47"/>
      <c r="N4758" s="50">
        <v>0.99130842604134906</v>
      </c>
      <c r="O4758" s="50">
        <v>4.1774890439023735E-4</v>
      </c>
      <c r="P4758" s="50">
        <v>0.34757158653881048</v>
      </c>
      <c r="Q4758" s="50">
        <v>5.6148374809019738E-3</v>
      </c>
      <c r="R4758" s="50">
        <v>4.4645779480566826E-3</v>
      </c>
      <c r="S4758" s="50">
        <v>1.6517400637007253</v>
      </c>
      <c r="T4758" s="50">
        <v>6.7388355356362926E-3</v>
      </c>
      <c r="U4758" s="50">
        <v>3.0078560761498703</v>
      </c>
      <c r="V4758" s="51">
        <v>82.615437343289216</v>
      </c>
      <c r="X4758" s="49">
        <v>0.26</v>
      </c>
      <c r="Y4758" s="49">
        <v>89.19</v>
      </c>
      <c r="Z4758" s="49">
        <v>0.56000000000000005</v>
      </c>
      <c r="AA4758" s="49">
        <v>6.65</v>
      </c>
      <c r="AB4758" s="49">
        <v>10.34</v>
      </c>
      <c r="AC4758" s="49">
        <v>0.25</v>
      </c>
      <c r="AD4758" s="49">
        <v>2.2599999999999998</v>
      </c>
      <c r="AE4758" s="312"/>
      <c r="AF4758" s="465" t="s">
        <v>440</v>
      </c>
      <c r="AG4758" s="343">
        <v>30</v>
      </c>
      <c r="AH4758" s="343">
        <v>15</v>
      </c>
      <c r="AI4758" s="343"/>
      <c r="AJ4758" s="343"/>
      <c r="AK4758" s="343"/>
      <c r="AL4758" s="343"/>
      <c r="AM4758" s="343"/>
      <c r="AN4758" s="343"/>
      <c r="AO4758" s="343"/>
      <c r="AP4758" s="343"/>
      <c r="AQ4758" s="343"/>
      <c r="AR4758" s="343"/>
      <c r="AS4758" s="343"/>
      <c r="AT4758" s="343"/>
      <c r="AU4758" s="343"/>
      <c r="AV4758" s="343"/>
      <c r="AW4758" s="343"/>
      <c r="AX4758" s="343"/>
      <c r="AY4758" s="343"/>
      <c r="AZ4758" s="343"/>
      <c r="BA4758" s="343"/>
      <c r="BB4758" s="343"/>
      <c r="BC4758" s="343"/>
      <c r="BD4758" s="343"/>
      <c r="BE4758" s="475"/>
      <c r="BF4758" s="475"/>
      <c r="BG4758" s="475"/>
      <c r="BH4758" s="475"/>
      <c r="BI4758" s="475"/>
      <c r="BJ4758" s="475"/>
      <c r="BK4758" s="475"/>
      <c r="BL4758" s="475"/>
      <c r="BM4758" s="475"/>
      <c r="BN4758" s="475"/>
      <c r="BO4758" s="475"/>
      <c r="BP4758" s="306"/>
      <c r="BQ4758" s="496"/>
      <c r="BR4758" s="496"/>
      <c r="BS4758" s="496"/>
      <c r="BT4758" s="496"/>
      <c r="BU4758" s="496"/>
      <c r="BV4758" s="496"/>
    </row>
    <row r="4759" spans="1:74" s="52" customFormat="1" ht="12.75">
      <c r="A4759" s="45">
        <v>2670.0804681784898</v>
      </c>
      <c r="B4759" s="46" t="s">
        <v>364</v>
      </c>
      <c r="C4759" s="47" t="s">
        <v>405</v>
      </c>
      <c r="D4759" s="48">
        <v>29.99141542738688</v>
      </c>
      <c r="E4759" s="49">
        <v>39.075240000000001</v>
      </c>
      <c r="F4759" s="49">
        <v>7.3999999999999996E-2</v>
      </c>
      <c r="G4759" s="49">
        <v>15.66146</v>
      </c>
      <c r="H4759" s="49">
        <v>0.29380000000000001</v>
      </c>
      <c r="I4759" s="49">
        <v>0.22989999999999999</v>
      </c>
      <c r="J4759" s="49">
        <v>43.878619999999998</v>
      </c>
      <c r="K4759" s="49">
        <v>0.24490000000000001</v>
      </c>
      <c r="L4759" s="49">
        <v>99.457920000000001</v>
      </c>
      <c r="M4759" s="47"/>
      <c r="N4759" s="50">
        <v>0.99220093536064591</v>
      </c>
      <c r="O4759" s="50">
        <v>1.4856110217552562E-3</v>
      </c>
      <c r="P4759" s="50">
        <v>0.33257241002031906</v>
      </c>
      <c r="Q4759" s="50">
        <v>6.0005859642618111E-3</v>
      </c>
      <c r="R4759" s="50">
        <v>4.9445034980679231E-3</v>
      </c>
      <c r="S4759" s="50">
        <v>1.6609611864508047</v>
      </c>
      <c r="T4759" s="50">
        <v>6.6626102799889507E-3</v>
      </c>
      <c r="U4759" s="50">
        <v>3.0048278425958439</v>
      </c>
      <c r="V4759" s="51">
        <v>83.317441421151571</v>
      </c>
      <c r="X4759" s="49">
        <v>0.26</v>
      </c>
      <c r="Y4759" s="49">
        <v>25.24</v>
      </c>
      <c r="Z4759" s="49">
        <v>0.56999999999999995</v>
      </c>
      <c r="AA4759" s="49">
        <v>6.28</v>
      </c>
      <c r="AB4759" s="49">
        <v>9.69</v>
      </c>
      <c r="AC4759" s="49">
        <v>0.25</v>
      </c>
      <c r="AD4759" s="49">
        <v>2.2799999999999998</v>
      </c>
      <c r="AE4759" s="312"/>
      <c r="AF4759" s="465" t="s">
        <v>440</v>
      </c>
      <c r="AG4759" s="343">
        <v>30</v>
      </c>
      <c r="AH4759" s="343">
        <v>15</v>
      </c>
      <c r="AI4759" s="343"/>
      <c r="AJ4759" s="343"/>
      <c r="AK4759" s="343"/>
      <c r="AL4759" s="343"/>
      <c r="AM4759" s="343"/>
      <c r="AN4759" s="343"/>
      <c r="AO4759" s="343"/>
      <c r="AP4759" s="343"/>
      <c r="AQ4759" s="343"/>
      <c r="AR4759" s="343"/>
      <c r="AS4759" s="343"/>
      <c r="AT4759" s="343"/>
      <c r="AU4759" s="343"/>
      <c r="AV4759" s="343"/>
      <c r="AW4759" s="343"/>
      <c r="AX4759" s="343"/>
      <c r="AY4759" s="343"/>
      <c r="AZ4759" s="343"/>
      <c r="BA4759" s="343"/>
      <c r="BB4759" s="343"/>
      <c r="BC4759" s="343"/>
      <c r="BD4759" s="343"/>
      <c r="BE4759" s="475"/>
      <c r="BF4759" s="475"/>
      <c r="BG4759" s="475"/>
      <c r="BH4759" s="475"/>
      <c r="BI4759" s="475"/>
      <c r="BJ4759" s="475"/>
      <c r="BK4759" s="475"/>
      <c r="BL4759" s="475"/>
      <c r="BM4759" s="475"/>
      <c r="BN4759" s="475"/>
      <c r="BO4759" s="475"/>
      <c r="BP4759" s="306"/>
      <c r="BQ4759" s="496"/>
      <c r="BR4759" s="496"/>
      <c r="BS4759" s="496"/>
      <c r="BT4759" s="496"/>
      <c r="BU4759" s="496"/>
      <c r="BV4759" s="496"/>
    </row>
    <row r="4760" spans="1:74" s="52" customFormat="1" ht="12.75">
      <c r="A4760" s="45">
        <v>2670.0804681784898</v>
      </c>
      <c r="B4760" s="46" t="s">
        <v>364</v>
      </c>
      <c r="C4760" s="47" t="s">
        <v>405</v>
      </c>
      <c r="D4760" s="48">
        <v>35.991415427386883</v>
      </c>
      <c r="E4760" s="49">
        <v>39.300519999999999</v>
      </c>
      <c r="F4760" s="49">
        <v>2.18E-2</v>
      </c>
      <c r="G4760" s="49">
        <v>15.44157</v>
      </c>
      <c r="H4760" s="49">
        <v>0.31019999999999998</v>
      </c>
      <c r="I4760" s="49">
        <v>0.1918</v>
      </c>
      <c r="J4760" s="49">
        <v>44.32123</v>
      </c>
      <c r="K4760" s="49">
        <v>0.25640000000000002</v>
      </c>
      <c r="L4760" s="49">
        <v>99.843519999999998</v>
      </c>
      <c r="M4760" s="47"/>
      <c r="N4760" s="50">
        <v>0.99290457404855992</v>
      </c>
      <c r="O4760" s="50">
        <v>4.3545283596943464E-4</v>
      </c>
      <c r="P4760" s="50">
        <v>0.32625461465005595</v>
      </c>
      <c r="Q4760" s="50">
        <v>6.3036907699423189E-3</v>
      </c>
      <c r="R4760" s="50">
        <v>4.1043421409147282E-3</v>
      </c>
      <c r="S4760" s="50">
        <v>1.6692814397318474</v>
      </c>
      <c r="T4760" s="50">
        <v>6.940406102211135E-3</v>
      </c>
      <c r="U4760" s="50">
        <v>3.0062245202795013</v>
      </c>
      <c r="V4760" s="51">
        <v>83.650778249100085</v>
      </c>
      <c r="X4760" s="49">
        <v>0.26</v>
      </c>
      <c r="Y4760" s="49">
        <v>85.57</v>
      </c>
      <c r="Z4760" s="49">
        <v>0.57999999999999996</v>
      </c>
      <c r="AA4760" s="49">
        <v>5.88</v>
      </c>
      <c r="AB4760" s="49">
        <v>11.11</v>
      </c>
      <c r="AC4760" s="49">
        <v>0.25</v>
      </c>
      <c r="AD4760" s="49">
        <v>2.1800000000000002</v>
      </c>
      <c r="AE4760" s="312"/>
      <c r="AF4760" s="465" t="s">
        <v>440</v>
      </c>
      <c r="AG4760" s="343">
        <v>30</v>
      </c>
      <c r="AH4760" s="343">
        <v>15</v>
      </c>
      <c r="AI4760" s="343"/>
      <c r="AJ4760" s="343"/>
      <c r="AK4760" s="343"/>
      <c r="AL4760" s="343"/>
      <c r="AM4760" s="343"/>
      <c r="AN4760" s="343"/>
      <c r="AO4760" s="343"/>
      <c r="AP4760" s="343"/>
      <c r="AQ4760" s="343"/>
      <c r="AR4760" s="343"/>
      <c r="AS4760" s="343"/>
      <c r="AT4760" s="343"/>
      <c r="AU4760" s="343"/>
      <c r="AV4760" s="343"/>
      <c r="AW4760" s="343"/>
      <c r="AX4760" s="343"/>
      <c r="AY4760" s="343"/>
      <c r="AZ4760" s="343"/>
      <c r="BA4760" s="343"/>
      <c r="BB4760" s="343"/>
      <c r="BC4760" s="343"/>
      <c r="BD4760" s="343"/>
      <c r="BE4760" s="475"/>
      <c r="BF4760" s="475"/>
      <c r="BG4760" s="475"/>
      <c r="BH4760" s="475"/>
      <c r="BI4760" s="475"/>
      <c r="BJ4760" s="475"/>
      <c r="BK4760" s="475"/>
      <c r="BL4760" s="475"/>
      <c r="BM4760" s="475"/>
      <c r="BN4760" s="475"/>
      <c r="BO4760" s="475"/>
      <c r="BP4760" s="306"/>
      <c r="BQ4760" s="496"/>
      <c r="BR4760" s="496"/>
      <c r="BS4760" s="496"/>
      <c r="BT4760" s="496"/>
      <c r="BU4760" s="496"/>
      <c r="BV4760" s="496"/>
    </row>
    <row r="4761" spans="1:74" s="52" customFormat="1" ht="12.75">
      <c r="A4761" s="45">
        <v>2670.0804681784898</v>
      </c>
      <c r="B4761" s="46" t="s">
        <v>364</v>
      </c>
      <c r="C4761" s="47" t="s">
        <v>405</v>
      </c>
      <c r="D4761" s="48">
        <v>41.991415427386883</v>
      </c>
      <c r="E4761" s="49">
        <v>39.402920000000002</v>
      </c>
      <c r="F4761" s="49">
        <v>5.2900000000000003E-2</v>
      </c>
      <c r="G4761" s="49">
        <v>14.971830000000001</v>
      </c>
      <c r="H4761" s="49">
        <v>0.28699999999999998</v>
      </c>
      <c r="I4761" s="49">
        <v>0.1739</v>
      </c>
      <c r="J4761" s="49">
        <v>44.84431</v>
      </c>
      <c r="K4761" s="49">
        <v>0.24740000000000001</v>
      </c>
      <c r="L4761" s="49">
        <v>99.980260000000001</v>
      </c>
      <c r="M4761" s="47"/>
      <c r="N4761" s="50">
        <v>0.99159572946500929</v>
      </c>
      <c r="O4761" s="50">
        <v>1.0525368940604305E-3</v>
      </c>
      <c r="P4761" s="50">
        <v>0.31509181511314938</v>
      </c>
      <c r="Q4761" s="50">
        <v>5.8094100260617041E-3</v>
      </c>
      <c r="R4761" s="50">
        <v>3.7067351983082826E-3</v>
      </c>
      <c r="S4761" s="50">
        <v>1.6823723902571996</v>
      </c>
      <c r="T4761" s="50">
        <v>6.6705797930816067E-3</v>
      </c>
      <c r="U4761" s="50">
        <v>3.0062991967468706</v>
      </c>
      <c r="V4761" s="51">
        <v>84.225408682368425</v>
      </c>
      <c r="X4761" s="49">
        <v>0.26</v>
      </c>
      <c r="Y4761" s="49">
        <v>35.340000000000003</v>
      </c>
      <c r="Z4761" s="49">
        <v>0.59</v>
      </c>
      <c r="AA4761" s="49">
        <v>6.47</v>
      </c>
      <c r="AB4761" s="49">
        <v>12.32</v>
      </c>
      <c r="AC4761" s="49">
        <v>0.25</v>
      </c>
      <c r="AD4761" s="49">
        <v>2.27</v>
      </c>
      <c r="AE4761" s="312"/>
      <c r="AF4761" s="465" t="s">
        <v>440</v>
      </c>
      <c r="AG4761" s="343">
        <v>30</v>
      </c>
      <c r="AH4761" s="343">
        <v>15</v>
      </c>
      <c r="AI4761" s="343"/>
      <c r="AJ4761" s="343"/>
      <c r="AK4761" s="343"/>
      <c r="AL4761" s="343"/>
      <c r="AM4761" s="343"/>
      <c r="AN4761" s="343"/>
      <c r="AO4761" s="343"/>
      <c r="AP4761" s="343"/>
      <c r="AQ4761" s="343"/>
      <c r="AR4761" s="343"/>
      <c r="AS4761" s="343"/>
      <c r="AT4761" s="343"/>
      <c r="AU4761" s="343"/>
      <c r="AV4761" s="343"/>
      <c r="AW4761" s="343"/>
      <c r="AX4761" s="343"/>
      <c r="AY4761" s="343"/>
      <c r="AZ4761" s="343"/>
      <c r="BA4761" s="343"/>
      <c r="BB4761" s="343"/>
      <c r="BC4761" s="343"/>
      <c r="BD4761" s="343"/>
      <c r="BE4761" s="475"/>
      <c r="BF4761" s="475"/>
      <c r="BG4761" s="475"/>
      <c r="BH4761" s="475"/>
      <c r="BI4761" s="475"/>
      <c r="BJ4761" s="475"/>
      <c r="BK4761" s="475"/>
      <c r="BL4761" s="475"/>
      <c r="BM4761" s="475"/>
      <c r="BN4761" s="475"/>
      <c r="BO4761" s="475"/>
      <c r="BP4761" s="306"/>
      <c r="BQ4761" s="496"/>
      <c r="BR4761" s="496"/>
      <c r="BS4761" s="496"/>
      <c r="BT4761" s="496"/>
      <c r="BU4761" s="496"/>
      <c r="BV4761" s="496"/>
    </row>
    <row r="4762" spans="1:74" s="52" customFormat="1" ht="12.75">
      <c r="A4762" s="45">
        <v>2670.0804681784898</v>
      </c>
      <c r="B4762" s="46" t="s">
        <v>364</v>
      </c>
      <c r="C4762" s="47" t="s">
        <v>405</v>
      </c>
      <c r="D4762" s="48">
        <v>47.991415427386883</v>
      </c>
      <c r="E4762" s="49">
        <v>39.25956</v>
      </c>
      <c r="F4762" s="49">
        <v>3.15E-2</v>
      </c>
      <c r="G4762" s="49">
        <v>14.681990000000001</v>
      </c>
      <c r="H4762" s="49">
        <v>0.30170000000000002</v>
      </c>
      <c r="I4762" s="49">
        <v>0.18840000000000001</v>
      </c>
      <c r="J4762" s="49">
        <v>44.95496</v>
      </c>
      <c r="K4762" s="49">
        <v>0.25080000000000002</v>
      </c>
      <c r="L4762" s="49">
        <v>99.668909999999997</v>
      </c>
      <c r="M4762" s="47"/>
      <c r="N4762" s="50">
        <v>0.99040043335166916</v>
      </c>
      <c r="O4762" s="50">
        <v>6.2827729117591975E-4</v>
      </c>
      <c r="P4762" s="50">
        <v>0.30974643150017517</v>
      </c>
      <c r="Q4762" s="50">
        <v>6.1218769542242925E-3</v>
      </c>
      <c r="R4762" s="50">
        <v>4.0256130882888284E-3</v>
      </c>
      <c r="S4762" s="50">
        <v>1.6906416149597117</v>
      </c>
      <c r="T4762" s="50">
        <v>6.7787649207335906E-3</v>
      </c>
      <c r="U4762" s="50">
        <v>3.0083430120659784</v>
      </c>
      <c r="V4762" s="51">
        <v>84.515682742239079</v>
      </c>
      <c r="X4762" s="49">
        <v>0.26</v>
      </c>
      <c r="Y4762" s="49">
        <v>58.68</v>
      </c>
      <c r="Z4762" s="49">
        <v>0.59</v>
      </c>
      <c r="AA4762" s="49">
        <v>6.12</v>
      </c>
      <c r="AB4762" s="49">
        <v>11.36</v>
      </c>
      <c r="AC4762" s="49">
        <v>0.25</v>
      </c>
      <c r="AD4762" s="49">
        <v>2.2400000000000002</v>
      </c>
      <c r="AE4762" s="312"/>
      <c r="AF4762" s="465" t="s">
        <v>440</v>
      </c>
      <c r="AG4762" s="343">
        <v>30</v>
      </c>
      <c r="AH4762" s="343">
        <v>15</v>
      </c>
      <c r="AI4762" s="343"/>
      <c r="AJ4762" s="343"/>
      <c r="AK4762" s="343"/>
      <c r="AL4762" s="343"/>
      <c r="AM4762" s="343"/>
      <c r="AN4762" s="343"/>
      <c r="AO4762" s="343"/>
      <c r="AP4762" s="343"/>
      <c r="AQ4762" s="343"/>
      <c r="AR4762" s="343"/>
      <c r="AS4762" s="343"/>
      <c r="AT4762" s="343"/>
      <c r="AU4762" s="343"/>
      <c r="AV4762" s="343"/>
      <c r="AW4762" s="343"/>
      <c r="AX4762" s="343"/>
      <c r="AY4762" s="343"/>
      <c r="AZ4762" s="343"/>
      <c r="BA4762" s="343"/>
      <c r="BB4762" s="343"/>
      <c r="BC4762" s="343"/>
      <c r="BD4762" s="343"/>
      <c r="BE4762" s="475"/>
      <c r="BF4762" s="475"/>
      <c r="BG4762" s="475"/>
      <c r="BH4762" s="475"/>
      <c r="BI4762" s="475"/>
      <c r="BJ4762" s="475"/>
      <c r="BK4762" s="475"/>
      <c r="BL4762" s="475"/>
      <c r="BM4762" s="475"/>
      <c r="BN4762" s="475"/>
      <c r="BO4762" s="475"/>
      <c r="BP4762" s="306"/>
      <c r="BQ4762" s="496"/>
      <c r="BR4762" s="496"/>
      <c r="BS4762" s="496"/>
      <c r="BT4762" s="496"/>
      <c r="BU4762" s="496"/>
      <c r="BV4762" s="496"/>
    </row>
    <row r="4763" spans="1:74" s="52" customFormat="1" ht="12.75">
      <c r="A4763" s="45">
        <v>2670.0804681784898</v>
      </c>
      <c r="B4763" s="46" t="s">
        <v>364</v>
      </c>
      <c r="C4763" s="47" t="s">
        <v>405</v>
      </c>
      <c r="D4763" s="48">
        <v>53.991415427386883</v>
      </c>
      <c r="E4763" s="49">
        <v>39.61795</v>
      </c>
      <c r="F4763" s="49">
        <v>5.4699999999999999E-2</v>
      </c>
      <c r="G4763" s="49">
        <v>14.552060000000001</v>
      </c>
      <c r="H4763" s="49">
        <v>0.32079999999999997</v>
      </c>
      <c r="I4763" s="49">
        <v>0.18490000000000001</v>
      </c>
      <c r="J4763" s="49">
        <v>45.397570000000002</v>
      </c>
      <c r="K4763" s="49">
        <v>0.25309999999999999</v>
      </c>
      <c r="L4763" s="49">
        <v>100.38108000000001</v>
      </c>
      <c r="M4763" s="47"/>
      <c r="N4763" s="50">
        <v>0.99107939152285773</v>
      </c>
      <c r="O4763" s="50">
        <v>1.0818802366952445E-3</v>
      </c>
      <c r="P4763" s="50">
        <v>0.30443663762183926</v>
      </c>
      <c r="Q4763" s="50">
        <v>6.4549769823920456E-3</v>
      </c>
      <c r="R4763" s="50">
        <v>3.9177714435088438E-3</v>
      </c>
      <c r="S4763" s="50">
        <v>1.6930024963662957</v>
      </c>
      <c r="T4763" s="50">
        <v>6.7836938301629049E-3</v>
      </c>
      <c r="U4763" s="50">
        <v>3.0067568480037519</v>
      </c>
      <c r="V4763" s="51">
        <v>84.758652594635322</v>
      </c>
      <c r="X4763" s="49">
        <v>0.26</v>
      </c>
      <c r="Y4763" s="49">
        <v>34.08</v>
      </c>
      <c r="Z4763" s="49">
        <v>0.6</v>
      </c>
      <c r="AA4763" s="49">
        <v>5.86</v>
      </c>
      <c r="AB4763" s="49">
        <v>11.71</v>
      </c>
      <c r="AC4763" s="49">
        <v>0.25</v>
      </c>
      <c r="AD4763" s="49">
        <v>2.2200000000000002</v>
      </c>
      <c r="AE4763" s="312"/>
      <c r="AF4763" s="465" t="s">
        <v>440</v>
      </c>
      <c r="AG4763" s="343">
        <v>30</v>
      </c>
      <c r="AH4763" s="343">
        <v>15</v>
      </c>
      <c r="AI4763" s="343"/>
      <c r="AJ4763" s="343"/>
      <c r="AK4763" s="343"/>
      <c r="AL4763" s="343"/>
      <c r="AM4763" s="343"/>
      <c r="AN4763" s="343"/>
      <c r="AO4763" s="343"/>
      <c r="AP4763" s="343"/>
      <c r="AQ4763" s="343"/>
      <c r="AR4763" s="343"/>
      <c r="AS4763" s="343"/>
      <c r="AT4763" s="343"/>
      <c r="AU4763" s="343"/>
      <c r="AV4763" s="343"/>
      <c r="AW4763" s="343"/>
      <c r="AX4763" s="343"/>
      <c r="AY4763" s="343"/>
      <c r="AZ4763" s="343"/>
      <c r="BA4763" s="343"/>
      <c r="BB4763" s="343"/>
      <c r="BC4763" s="343"/>
      <c r="BD4763" s="343"/>
      <c r="BE4763" s="475"/>
      <c r="BF4763" s="475"/>
      <c r="BG4763" s="475"/>
      <c r="BH4763" s="475"/>
      <c r="BI4763" s="475"/>
      <c r="BJ4763" s="475"/>
      <c r="BK4763" s="475"/>
      <c r="BL4763" s="475"/>
      <c r="BM4763" s="475"/>
      <c r="BN4763" s="475"/>
      <c r="BO4763" s="475"/>
      <c r="BP4763" s="306"/>
      <c r="BQ4763" s="496"/>
      <c r="BR4763" s="496"/>
      <c r="BS4763" s="496"/>
      <c r="BT4763" s="496"/>
      <c r="BU4763" s="496"/>
      <c r="BV4763" s="496"/>
    </row>
    <row r="4764" spans="1:74" s="52" customFormat="1" ht="12.75">
      <c r="A4764" s="45">
        <v>2670.0804681784898</v>
      </c>
      <c r="B4764" s="46" t="s">
        <v>364</v>
      </c>
      <c r="C4764" s="47" t="s">
        <v>405</v>
      </c>
      <c r="D4764" s="48">
        <v>59.991415427386883</v>
      </c>
      <c r="E4764" s="49">
        <v>39.505319999999998</v>
      </c>
      <c r="F4764" s="49">
        <v>5.7799999999999997E-2</v>
      </c>
      <c r="G4764" s="49">
        <v>14.282209999999999</v>
      </c>
      <c r="H4764" s="49">
        <v>0.34360000000000002</v>
      </c>
      <c r="I4764" s="49">
        <v>0.21629999999999999</v>
      </c>
      <c r="J4764" s="49">
        <v>45.568579999999997</v>
      </c>
      <c r="K4764" s="49">
        <v>0.24590000000000001</v>
      </c>
      <c r="L4764" s="49">
        <v>100.21970999999999</v>
      </c>
      <c r="M4764" s="47"/>
      <c r="N4764" s="50">
        <v>0.98919861773004458</v>
      </c>
      <c r="O4764" s="50">
        <v>1.1442770042256701E-3</v>
      </c>
      <c r="P4764" s="50">
        <v>0.29907445865524018</v>
      </c>
      <c r="Q4764" s="50">
        <v>6.9203006774594478E-3</v>
      </c>
      <c r="R4764" s="50">
        <v>4.5874376592743987E-3</v>
      </c>
      <c r="S4764" s="50">
        <v>1.7009907728558191</v>
      </c>
      <c r="T4764" s="50">
        <v>6.5969636794403494E-3</v>
      </c>
      <c r="U4764" s="50">
        <v>3.0085128282615035</v>
      </c>
      <c r="V4764" s="51">
        <v>85.046764778302347</v>
      </c>
      <c r="X4764" s="49">
        <v>0.26</v>
      </c>
      <c r="Y4764" s="49">
        <v>33.26</v>
      </c>
      <c r="Z4764" s="49">
        <v>0.6</v>
      </c>
      <c r="AA4764" s="49">
        <v>5.49</v>
      </c>
      <c r="AB4764" s="49">
        <v>9.91</v>
      </c>
      <c r="AC4764" s="49">
        <v>0.25</v>
      </c>
      <c r="AD4764" s="49">
        <v>2.2799999999999998</v>
      </c>
      <c r="AE4764" s="312"/>
      <c r="AF4764" s="465" t="s">
        <v>440</v>
      </c>
      <c r="AG4764" s="343">
        <v>30</v>
      </c>
      <c r="AH4764" s="343">
        <v>15</v>
      </c>
      <c r="AI4764" s="343"/>
      <c r="AJ4764" s="343"/>
      <c r="AK4764" s="343"/>
      <c r="AL4764" s="343"/>
      <c r="AM4764" s="343"/>
      <c r="AN4764" s="343"/>
      <c r="AO4764" s="343"/>
      <c r="AP4764" s="343"/>
      <c r="AQ4764" s="343"/>
      <c r="AR4764" s="343"/>
      <c r="AS4764" s="343"/>
      <c r="AT4764" s="343"/>
      <c r="AU4764" s="343"/>
      <c r="AV4764" s="343"/>
      <c r="AW4764" s="343"/>
      <c r="AX4764" s="343"/>
      <c r="AY4764" s="343"/>
      <c r="AZ4764" s="343"/>
      <c r="BA4764" s="343"/>
      <c r="BB4764" s="343"/>
      <c r="BC4764" s="343"/>
      <c r="BD4764" s="343"/>
      <c r="BE4764" s="475"/>
      <c r="BF4764" s="475"/>
      <c r="BG4764" s="475"/>
      <c r="BH4764" s="475"/>
      <c r="BI4764" s="475"/>
      <c r="BJ4764" s="475"/>
      <c r="BK4764" s="475"/>
      <c r="BL4764" s="475"/>
      <c r="BM4764" s="475"/>
      <c r="BN4764" s="475"/>
      <c r="BO4764" s="475"/>
      <c r="BP4764" s="306"/>
      <c r="BQ4764" s="496"/>
      <c r="BR4764" s="496"/>
      <c r="BS4764" s="496"/>
      <c r="BT4764" s="496"/>
      <c r="BU4764" s="496"/>
      <c r="BV4764" s="496"/>
    </row>
    <row r="4765" spans="1:74" s="52" customFormat="1" ht="12.75">
      <c r="A4765" s="45">
        <v>2670.0804681784898</v>
      </c>
      <c r="B4765" s="46" t="s">
        <v>364</v>
      </c>
      <c r="C4765" s="47" t="s">
        <v>405</v>
      </c>
      <c r="D4765" s="48">
        <v>65.991415427386883</v>
      </c>
      <c r="E4765" s="49">
        <v>39.556510000000003</v>
      </c>
      <c r="F4765" s="49">
        <v>5.7799999999999997E-2</v>
      </c>
      <c r="G4765" s="49">
        <v>14.01235</v>
      </c>
      <c r="H4765" s="49">
        <v>0.32669999999999999</v>
      </c>
      <c r="I4765" s="49">
        <v>0.18940000000000001</v>
      </c>
      <c r="J4765" s="49">
        <v>45.377450000000003</v>
      </c>
      <c r="K4765" s="49">
        <v>0.2576</v>
      </c>
      <c r="L4765" s="49">
        <v>99.777810000000002</v>
      </c>
      <c r="M4765" s="47"/>
      <c r="N4765" s="50">
        <v>0.99316664850326264</v>
      </c>
      <c r="O4765" s="50">
        <v>1.1473803634639728E-3</v>
      </c>
      <c r="P4765" s="50">
        <v>0.29421928117165086</v>
      </c>
      <c r="Q4765" s="50">
        <v>6.5977702205091823E-3</v>
      </c>
      <c r="R4765" s="50">
        <v>4.027818324604816E-3</v>
      </c>
      <c r="S4765" s="50">
        <v>1.69845010017595</v>
      </c>
      <c r="T4765" s="50">
        <v>6.9295920103674231E-3</v>
      </c>
      <c r="U4765" s="50">
        <v>3.0045385907698083</v>
      </c>
      <c r="V4765" s="51">
        <v>85.234917346264609</v>
      </c>
      <c r="X4765" s="49">
        <v>0.26</v>
      </c>
      <c r="Y4765" s="49">
        <v>31.65</v>
      </c>
      <c r="Z4765" s="49">
        <v>0.61</v>
      </c>
      <c r="AA4765" s="49">
        <v>5.76</v>
      </c>
      <c r="AB4765" s="49">
        <v>11.4</v>
      </c>
      <c r="AC4765" s="49">
        <v>0.25</v>
      </c>
      <c r="AD4765" s="49">
        <v>2.19</v>
      </c>
      <c r="AE4765" s="312"/>
      <c r="AF4765" s="465" t="s">
        <v>440</v>
      </c>
      <c r="AG4765" s="343">
        <v>30</v>
      </c>
      <c r="AH4765" s="343">
        <v>15</v>
      </c>
      <c r="AI4765" s="343"/>
      <c r="AJ4765" s="343"/>
      <c r="AK4765" s="343"/>
      <c r="AL4765" s="343"/>
      <c r="AM4765" s="343"/>
      <c r="AN4765" s="343"/>
      <c r="AO4765" s="343"/>
      <c r="AP4765" s="343"/>
      <c r="AQ4765" s="343"/>
      <c r="AR4765" s="343"/>
      <c r="AS4765" s="343"/>
      <c r="AT4765" s="343"/>
      <c r="AU4765" s="343"/>
      <c r="AV4765" s="343"/>
      <c r="AW4765" s="343"/>
      <c r="AX4765" s="343"/>
      <c r="AY4765" s="343"/>
      <c r="AZ4765" s="343"/>
      <c r="BA4765" s="343"/>
      <c r="BB4765" s="343"/>
      <c r="BC4765" s="343"/>
      <c r="BD4765" s="343"/>
      <c r="BE4765" s="475"/>
      <c r="BF4765" s="475"/>
      <c r="BG4765" s="475"/>
      <c r="BH4765" s="475"/>
      <c r="BI4765" s="475"/>
      <c r="BJ4765" s="475"/>
      <c r="BK4765" s="475"/>
      <c r="BL4765" s="475"/>
      <c r="BM4765" s="475"/>
      <c r="BN4765" s="475"/>
      <c r="BO4765" s="475"/>
      <c r="BP4765" s="306"/>
      <c r="BQ4765" s="496"/>
      <c r="BR4765" s="496"/>
      <c r="BS4765" s="496"/>
      <c r="BT4765" s="496"/>
      <c r="BU4765" s="496"/>
      <c r="BV4765" s="496"/>
    </row>
    <row r="4766" spans="1:74" s="52" customFormat="1" ht="12.75">
      <c r="A4766" s="45">
        <v>2670.0804681784898</v>
      </c>
      <c r="B4766" s="46" t="s">
        <v>364</v>
      </c>
      <c r="C4766" s="47" t="s">
        <v>405</v>
      </c>
      <c r="D4766" s="48">
        <v>71.991415427386883</v>
      </c>
      <c r="E4766" s="49">
        <v>39.536029999999997</v>
      </c>
      <c r="F4766" s="49">
        <v>6.3100000000000003E-2</v>
      </c>
      <c r="G4766" s="49">
        <v>14.062329999999999</v>
      </c>
      <c r="H4766" s="49">
        <v>0.32519999999999999</v>
      </c>
      <c r="I4766" s="49">
        <v>0.19900000000000001</v>
      </c>
      <c r="J4766" s="49">
        <v>45.81</v>
      </c>
      <c r="K4766" s="49">
        <v>0.25259999999999999</v>
      </c>
      <c r="L4766" s="49">
        <v>100.24825999999999</v>
      </c>
      <c r="M4766" s="47"/>
      <c r="N4766" s="50">
        <v>0.98855830668304545</v>
      </c>
      <c r="O4766" s="50">
        <v>1.2474237443582405E-3</v>
      </c>
      <c r="P4766" s="50">
        <v>0.29405089896454473</v>
      </c>
      <c r="Q4766" s="50">
        <v>6.5403902352036631E-3</v>
      </c>
      <c r="R4766" s="50">
        <v>4.2145193078096275E-3</v>
      </c>
      <c r="S4766" s="50">
        <v>1.7075682437975861</v>
      </c>
      <c r="T4766" s="50">
        <v>6.7670630956894314E-3</v>
      </c>
      <c r="U4766" s="50">
        <v>3.0089468458282376</v>
      </c>
      <c r="V4766" s="51">
        <v>85.309348183052961</v>
      </c>
      <c r="X4766" s="49">
        <v>0.26</v>
      </c>
      <c r="Y4766" s="49">
        <v>31.06</v>
      </c>
      <c r="Z4766" s="49">
        <v>0.61</v>
      </c>
      <c r="AA4766" s="49">
        <v>5.77</v>
      </c>
      <c r="AB4766" s="49">
        <v>10.87</v>
      </c>
      <c r="AC4766" s="49">
        <v>0.25</v>
      </c>
      <c r="AD4766" s="49">
        <v>2.2400000000000002</v>
      </c>
      <c r="AE4766" s="312"/>
      <c r="AF4766" s="465" t="s">
        <v>440</v>
      </c>
      <c r="AG4766" s="343">
        <v>30</v>
      </c>
      <c r="AH4766" s="343">
        <v>15</v>
      </c>
      <c r="AI4766" s="343"/>
      <c r="AJ4766" s="343"/>
      <c r="AK4766" s="343"/>
      <c r="AL4766" s="343"/>
      <c r="AM4766" s="343"/>
      <c r="AN4766" s="343"/>
      <c r="AO4766" s="343"/>
      <c r="AP4766" s="343"/>
      <c r="AQ4766" s="343"/>
      <c r="AR4766" s="343"/>
      <c r="AS4766" s="343"/>
      <c r="AT4766" s="343"/>
      <c r="AU4766" s="343"/>
      <c r="AV4766" s="343"/>
      <c r="AW4766" s="343"/>
      <c r="AX4766" s="343"/>
      <c r="AY4766" s="343"/>
      <c r="AZ4766" s="343"/>
      <c r="BA4766" s="343"/>
      <c r="BB4766" s="343"/>
      <c r="BC4766" s="343"/>
      <c r="BD4766" s="343"/>
      <c r="BE4766" s="475"/>
      <c r="BF4766" s="475"/>
      <c r="BG4766" s="475"/>
      <c r="BH4766" s="475"/>
      <c r="BI4766" s="475"/>
      <c r="BJ4766" s="475"/>
      <c r="BK4766" s="475"/>
      <c r="BL4766" s="475"/>
      <c r="BM4766" s="475"/>
      <c r="BN4766" s="475"/>
      <c r="BO4766" s="475"/>
      <c r="BP4766" s="306"/>
      <c r="BQ4766" s="496"/>
      <c r="BR4766" s="496"/>
      <c r="BS4766" s="496"/>
      <c r="BT4766" s="496"/>
      <c r="BU4766" s="496"/>
      <c r="BV4766" s="496"/>
    </row>
    <row r="4767" spans="1:74" s="52" customFormat="1" ht="12.75">
      <c r="A4767" s="45">
        <v>2670.0804681784898</v>
      </c>
      <c r="B4767" s="46" t="s">
        <v>364</v>
      </c>
      <c r="C4767" s="47" t="s">
        <v>405</v>
      </c>
      <c r="D4767" s="48">
        <v>77.991415427386883</v>
      </c>
      <c r="E4767" s="49">
        <v>39.812510000000003</v>
      </c>
      <c r="F4767" s="49">
        <v>2.98E-2</v>
      </c>
      <c r="G4767" s="49">
        <v>13.94239</v>
      </c>
      <c r="H4767" s="49">
        <v>0.31940000000000002</v>
      </c>
      <c r="I4767" s="49">
        <v>0.2271</v>
      </c>
      <c r="J4767" s="49">
        <v>45.900539999999999</v>
      </c>
      <c r="K4767" s="49">
        <v>0.25280000000000002</v>
      </c>
      <c r="L4767" s="49">
        <v>100.48454</v>
      </c>
      <c r="M4767" s="47"/>
      <c r="N4767" s="50">
        <v>0.99219666967512277</v>
      </c>
      <c r="O4767" s="50">
        <v>5.8717814873716738E-4</v>
      </c>
      <c r="P4767" s="50">
        <v>0.29058381887230517</v>
      </c>
      <c r="Q4767" s="50">
        <v>6.402609437000246E-3</v>
      </c>
      <c r="R4767" s="50">
        <v>4.7938128991677001E-3</v>
      </c>
      <c r="S4767" s="50">
        <v>1.7053147427729782</v>
      </c>
      <c r="T4767" s="50">
        <v>6.7501422220916296E-3</v>
      </c>
      <c r="U4767" s="50">
        <v>3.0066289740274033</v>
      </c>
      <c r="V4767" s="51">
        <v>85.440952538551485</v>
      </c>
      <c r="X4767" s="49">
        <v>0.26</v>
      </c>
      <c r="Y4767" s="49">
        <v>62.34</v>
      </c>
      <c r="Z4767" s="49">
        <v>0.61</v>
      </c>
      <c r="AA4767" s="49">
        <v>5.98</v>
      </c>
      <c r="AB4767" s="49">
        <v>9.7100000000000009</v>
      </c>
      <c r="AC4767" s="49">
        <v>0.25</v>
      </c>
      <c r="AD4767" s="49">
        <v>2.23</v>
      </c>
      <c r="AE4767" s="312"/>
      <c r="AF4767" s="465" t="s">
        <v>440</v>
      </c>
      <c r="AG4767" s="343">
        <v>30</v>
      </c>
      <c r="AH4767" s="343">
        <v>15</v>
      </c>
      <c r="AI4767" s="343"/>
      <c r="AJ4767" s="343"/>
      <c r="AK4767" s="343"/>
      <c r="AL4767" s="343"/>
      <c r="AM4767" s="343"/>
      <c r="AN4767" s="343"/>
      <c r="AO4767" s="343"/>
      <c r="AP4767" s="343"/>
      <c r="AQ4767" s="343"/>
      <c r="AR4767" s="343"/>
      <c r="AS4767" s="343"/>
      <c r="AT4767" s="343"/>
      <c r="AU4767" s="343"/>
      <c r="AV4767" s="343"/>
      <c r="AW4767" s="343"/>
      <c r="AX4767" s="343"/>
      <c r="AY4767" s="343"/>
      <c r="AZ4767" s="343"/>
      <c r="BA4767" s="343"/>
      <c r="BB4767" s="343"/>
      <c r="BC4767" s="343"/>
      <c r="BD4767" s="343"/>
      <c r="BE4767" s="475"/>
      <c r="BF4767" s="475"/>
      <c r="BG4767" s="475"/>
      <c r="BH4767" s="475"/>
      <c r="BI4767" s="475"/>
      <c r="BJ4767" s="475"/>
      <c r="BK4767" s="475"/>
      <c r="BL4767" s="475"/>
      <c r="BM4767" s="475"/>
      <c r="BN4767" s="475"/>
      <c r="BO4767" s="475"/>
      <c r="BP4767" s="306"/>
      <c r="BQ4767" s="496"/>
      <c r="BR4767" s="496"/>
      <c r="BS4767" s="496"/>
      <c r="BT4767" s="496"/>
      <c r="BU4767" s="496"/>
      <c r="BV4767" s="496"/>
    </row>
    <row r="4768" spans="1:74" s="52" customFormat="1" ht="12.75">
      <c r="A4768" s="45">
        <v>2670.0804681784898</v>
      </c>
      <c r="B4768" s="46" t="s">
        <v>364</v>
      </c>
      <c r="C4768" s="47" t="s">
        <v>405</v>
      </c>
      <c r="D4768" s="48">
        <v>83.991415427386883</v>
      </c>
      <c r="E4768" s="49">
        <v>39.832999999999998</v>
      </c>
      <c r="F4768" s="49">
        <v>4.9099999999999998E-2</v>
      </c>
      <c r="G4768" s="49">
        <v>13.952389999999999</v>
      </c>
      <c r="H4768" s="49">
        <v>0.34610000000000002</v>
      </c>
      <c r="I4768" s="49">
        <v>0.19270000000000001</v>
      </c>
      <c r="J4768" s="49">
        <v>46.021250000000002</v>
      </c>
      <c r="K4768" s="49">
        <v>0.26540000000000002</v>
      </c>
      <c r="L4768" s="49">
        <v>100.65994000000001</v>
      </c>
      <c r="M4768" s="47"/>
      <c r="N4768" s="50">
        <v>0.99097292715013974</v>
      </c>
      <c r="O4768" s="50">
        <v>9.657743812792821E-4</v>
      </c>
      <c r="P4768" s="50">
        <v>0.29028418452261812</v>
      </c>
      <c r="Q4768" s="50">
        <v>6.9257094091781796E-3</v>
      </c>
      <c r="R4768" s="50">
        <v>4.0605627620856023E-3</v>
      </c>
      <c r="S4768" s="50">
        <v>1.7068121657684707</v>
      </c>
      <c r="T4768" s="50">
        <v>7.0742000935303771E-3</v>
      </c>
      <c r="U4768" s="50">
        <v>3.0070955240873021</v>
      </c>
      <c r="V4768" s="51">
        <v>85.464688046708034</v>
      </c>
      <c r="X4768" s="49">
        <v>0.26</v>
      </c>
      <c r="Y4768" s="49">
        <v>38.6</v>
      </c>
      <c r="Z4768" s="49">
        <v>0.61</v>
      </c>
      <c r="AA4768" s="49">
        <v>5.46</v>
      </c>
      <c r="AB4768" s="49">
        <v>11.4</v>
      </c>
      <c r="AC4768" s="49">
        <v>0.25</v>
      </c>
      <c r="AD4768" s="49">
        <v>2.14</v>
      </c>
      <c r="AE4768" s="312"/>
      <c r="AF4768" s="465" t="s">
        <v>440</v>
      </c>
      <c r="AG4768" s="343">
        <v>30</v>
      </c>
      <c r="AH4768" s="343">
        <v>15</v>
      </c>
      <c r="AI4768" s="343"/>
      <c r="AJ4768" s="343"/>
      <c r="AK4768" s="343"/>
      <c r="AL4768" s="343"/>
      <c r="AM4768" s="343"/>
      <c r="AN4768" s="343"/>
      <c r="AO4768" s="343"/>
      <c r="AP4768" s="343"/>
      <c r="AQ4768" s="343"/>
      <c r="AR4768" s="343"/>
      <c r="AS4768" s="343"/>
      <c r="AT4768" s="343"/>
      <c r="AU4768" s="343"/>
      <c r="AV4768" s="343"/>
      <c r="AW4768" s="343"/>
      <c r="AX4768" s="343"/>
      <c r="AY4768" s="343"/>
      <c r="AZ4768" s="343"/>
      <c r="BA4768" s="343"/>
      <c r="BB4768" s="343"/>
      <c r="BC4768" s="343"/>
      <c r="BD4768" s="343"/>
      <c r="BE4768" s="475"/>
      <c r="BF4768" s="475"/>
      <c r="BG4768" s="475"/>
      <c r="BH4768" s="475"/>
      <c r="BI4768" s="475"/>
      <c r="BJ4768" s="475"/>
      <c r="BK4768" s="475"/>
      <c r="BL4768" s="475"/>
      <c r="BM4768" s="475"/>
      <c r="BN4768" s="475"/>
      <c r="BO4768" s="475"/>
      <c r="BP4768" s="306"/>
      <c r="BQ4768" s="496"/>
      <c r="BR4768" s="496"/>
      <c r="BS4768" s="496"/>
      <c r="BT4768" s="496"/>
      <c r="BU4768" s="496"/>
      <c r="BV4768" s="496"/>
    </row>
    <row r="4769" spans="1:74" s="52" customFormat="1" ht="12.75">
      <c r="A4769" s="45">
        <v>2670.0804681784898</v>
      </c>
      <c r="B4769" s="46" t="s">
        <v>364</v>
      </c>
      <c r="C4769" s="47" t="s">
        <v>405</v>
      </c>
      <c r="D4769" s="48">
        <v>89.991415427386883</v>
      </c>
      <c r="E4769" s="49">
        <v>39.884189999999997</v>
      </c>
      <c r="F4769" s="49">
        <v>4.2700000000000002E-2</v>
      </c>
      <c r="G4769" s="49">
        <v>13.94239</v>
      </c>
      <c r="H4769" s="49">
        <v>0.28260000000000002</v>
      </c>
      <c r="I4769" s="49">
        <v>0.183</v>
      </c>
      <c r="J4769" s="49">
        <v>46.15202</v>
      </c>
      <c r="K4769" s="49">
        <v>0.25619999999999998</v>
      </c>
      <c r="L4769" s="49">
        <v>100.74310000000001</v>
      </c>
      <c r="M4769" s="47"/>
      <c r="N4769" s="50">
        <v>0.99098517839567379</v>
      </c>
      <c r="O4769" s="50">
        <v>8.3882173027956817E-4</v>
      </c>
      <c r="P4769" s="50">
        <v>0.28970740987158361</v>
      </c>
      <c r="Q4769" s="50">
        <v>5.6478406183441991E-3</v>
      </c>
      <c r="R4769" s="50">
        <v>3.8512633034660819E-3</v>
      </c>
      <c r="S4769" s="50">
        <v>1.7094863692917246</v>
      </c>
      <c r="T4769" s="50">
        <v>6.8202949326956553E-3</v>
      </c>
      <c r="U4769" s="50">
        <v>3.0073371781437679</v>
      </c>
      <c r="V4769" s="51">
        <v>85.508787947868143</v>
      </c>
      <c r="X4769" s="49">
        <v>0.26</v>
      </c>
      <c r="Y4769" s="49">
        <v>45.71</v>
      </c>
      <c r="Z4769" s="49">
        <v>0.61</v>
      </c>
      <c r="AA4769" s="49">
        <v>6.66</v>
      </c>
      <c r="AB4769" s="49">
        <v>12</v>
      </c>
      <c r="AC4769" s="49">
        <v>0.25</v>
      </c>
      <c r="AD4769" s="49">
        <v>2.2000000000000002</v>
      </c>
      <c r="AE4769" s="312"/>
      <c r="AF4769" s="465" t="s">
        <v>440</v>
      </c>
      <c r="AG4769" s="343">
        <v>30</v>
      </c>
      <c r="AH4769" s="343">
        <v>15</v>
      </c>
      <c r="AI4769" s="343"/>
      <c r="AJ4769" s="343"/>
      <c r="AK4769" s="343"/>
      <c r="AL4769" s="343"/>
      <c r="AM4769" s="343"/>
      <c r="AN4769" s="343"/>
      <c r="AO4769" s="343"/>
      <c r="AP4769" s="343"/>
      <c r="AQ4769" s="343"/>
      <c r="AR4769" s="343"/>
      <c r="AS4769" s="343"/>
      <c r="AT4769" s="343"/>
      <c r="AU4769" s="343"/>
      <c r="AV4769" s="343"/>
      <c r="AW4769" s="343"/>
      <c r="AX4769" s="343"/>
      <c r="AY4769" s="343"/>
      <c r="AZ4769" s="343"/>
      <c r="BA4769" s="343"/>
      <c r="BB4769" s="343"/>
      <c r="BC4769" s="343"/>
      <c r="BD4769" s="343"/>
      <c r="BE4769" s="475"/>
      <c r="BF4769" s="475"/>
      <c r="BG4769" s="475"/>
      <c r="BH4769" s="475"/>
      <c r="BI4769" s="475"/>
      <c r="BJ4769" s="475"/>
      <c r="BK4769" s="475"/>
      <c r="BL4769" s="475"/>
      <c r="BM4769" s="475"/>
      <c r="BN4769" s="475"/>
      <c r="BO4769" s="475"/>
      <c r="BP4769" s="306"/>
      <c r="BQ4769" s="496"/>
      <c r="BR4769" s="496"/>
      <c r="BS4769" s="496"/>
      <c r="BT4769" s="496"/>
      <c r="BU4769" s="496"/>
      <c r="BV4769" s="496"/>
    </row>
    <row r="4770" spans="1:74" s="52" customFormat="1" ht="12.75">
      <c r="A4770" s="45">
        <v>2670.0804681784898</v>
      </c>
      <c r="B4770" s="46" t="s">
        <v>364</v>
      </c>
      <c r="C4770" s="47" t="s">
        <v>405</v>
      </c>
      <c r="D4770" s="48">
        <v>95.991415427386883</v>
      </c>
      <c r="E4770" s="49">
        <v>39.89443</v>
      </c>
      <c r="F4770" s="49">
        <v>2.47E-2</v>
      </c>
      <c r="G4770" s="49">
        <v>13.78248</v>
      </c>
      <c r="H4770" s="49">
        <v>0.34989999999999999</v>
      </c>
      <c r="I4770" s="49">
        <v>0.1903</v>
      </c>
      <c r="J4770" s="49">
        <v>45.850239999999999</v>
      </c>
      <c r="K4770" s="49">
        <v>0.24909999999999999</v>
      </c>
      <c r="L4770" s="49">
        <v>100.34115</v>
      </c>
      <c r="M4770" s="47"/>
      <c r="N4770" s="50">
        <v>0.99465702562496072</v>
      </c>
      <c r="O4770" s="50">
        <v>4.8689291895455313E-4</v>
      </c>
      <c r="P4770" s="50">
        <v>0.28737200305303384</v>
      </c>
      <c r="Q4770" s="50">
        <v>7.0169587752129314E-3</v>
      </c>
      <c r="R4770" s="50">
        <v>4.0187002850947092E-3</v>
      </c>
      <c r="S4770" s="50">
        <v>1.7041634597410609</v>
      </c>
      <c r="T4770" s="50">
        <v>6.6541481388123153E-3</v>
      </c>
      <c r="U4770" s="50">
        <v>3.00436918853713</v>
      </c>
      <c r="V4770" s="51">
        <v>85.570329606390487</v>
      </c>
      <c r="X4770" s="49">
        <v>0.26</v>
      </c>
      <c r="Y4770" s="49">
        <v>77.209999999999994</v>
      </c>
      <c r="Z4770" s="49">
        <v>0.61</v>
      </c>
      <c r="AA4770" s="49">
        <v>5.35</v>
      </c>
      <c r="AB4770" s="49">
        <v>11.41</v>
      </c>
      <c r="AC4770" s="49">
        <v>0.25</v>
      </c>
      <c r="AD4770" s="49">
        <v>2.25</v>
      </c>
      <c r="AE4770" s="312"/>
      <c r="AF4770" s="465" t="s">
        <v>440</v>
      </c>
      <c r="AG4770" s="343">
        <v>30</v>
      </c>
      <c r="AH4770" s="343">
        <v>15</v>
      </c>
      <c r="AI4770" s="343"/>
      <c r="AJ4770" s="343"/>
      <c r="AK4770" s="343"/>
      <c r="AL4770" s="343"/>
      <c r="AM4770" s="343"/>
      <c r="AN4770" s="343"/>
      <c r="AO4770" s="343"/>
      <c r="AP4770" s="343"/>
      <c r="AQ4770" s="343"/>
      <c r="AR4770" s="343"/>
      <c r="AS4770" s="343"/>
      <c r="AT4770" s="343"/>
      <c r="AU4770" s="343"/>
      <c r="AV4770" s="343"/>
      <c r="AW4770" s="343"/>
      <c r="AX4770" s="343"/>
      <c r="AY4770" s="343"/>
      <c r="AZ4770" s="343"/>
      <c r="BA4770" s="343"/>
      <c r="BB4770" s="343"/>
      <c r="BC4770" s="343"/>
      <c r="BD4770" s="343"/>
      <c r="BE4770" s="475"/>
      <c r="BF4770" s="475"/>
      <c r="BG4770" s="475"/>
      <c r="BH4770" s="475"/>
      <c r="BI4770" s="475"/>
      <c r="BJ4770" s="475"/>
      <c r="BK4770" s="475"/>
      <c r="BL4770" s="475"/>
      <c r="BM4770" s="475"/>
      <c r="BN4770" s="475"/>
      <c r="BO4770" s="475"/>
      <c r="BP4770" s="306"/>
      <c r="BQ4770" s="496"/>
      <c r="BR4770" s="496"/>
      <c r="BS4770" s="496"/>
      <c r="BT4770" s="496"/>
      <c r="BU4770" s="496"/>
      <c r="BV4770" s="496"/>
    </row>
    <row r="4771" spans="1:74" s="52" customFormat="1" ht="12.75">
      <c r="A4771" s="45">
        <v>2670.0804681784898</v>
      </c>
      <c r="B4771" s="46" t="s">
        <v>364</v>
      </c>
      <c r="C4771" s="47" t="s">
        <v>405</v>
      </c>
      <c r="D4771" s="48">
        <v>101.99141542738688</v>
      </c>
      <c r="E4771" s="49">
        <v>39.89443</v>
      </c>
      <c r="F4771" s="49">
        <v>3.39E-2</v>
      </c>
      <c r="G4771" s="49">
        <v>14.002359999999999</v>
      </c>
      <c r="H4771" s="49">
        <v>0.35120000000000001</v>
      </c>
      <c r="I4771" s="49">
        <v>0.1615</v>
      </c>
      <c r="J4771" s="49">
        <v>45.940770000000001</v>
      </c>
      <c r="K4771" s="49">
        <v>0.25430000000000003</v>
      </c>
      <c r="L4771" s="49">
        <v>100.63845999999999</v>
      </c>
      <c r="M4771" s="47"/>
      <c r="N4771" s="50">
        <v>0.99265922892821323</v>
      </c>
      <c r="O4771" s="50">
        <v>6.6690355663197201E-4</v>
      </c>
      <c r="P4771" s="50">
        <v>0.29137021433264365</v>
      </c>
      <c r="Q4771" s="50">
        <v>7.0288830907760131E-3</v>
      </c>
      <c r="R4771" s="50">
        <v>3.4036601201789521E-3</v>
      </c>
      <c r="S4771" s="50">
        <v>1.7040986634887123</v>
      </c>
      <c r="T4771" s="50">
        <v>6.7794104413671378E-3</v>
      </c>
      <c r="U4771" s="50">
        <v>3.006006963958523</v>
      </c>
      <c r="V4771" s="51">
        <v>85.398408485791052</v>
      </c>
      <c r="X4771" s="49">
        <v>0.26</v>
      </c>
      <c r="Y4771" s="49">
        <v>58.4</v>
      </c>
      <c r="Z4771" s="49">
        <v>0.61</v>
      </c>
      <c r="AA4771" s="49">
        <v>5.41</v>
      </c>
      <c r="AB4771" s="49">
        <v>13.04</v>
      </c>
      <c r="AC4771" s="49">
        <v>0.25</v>
      </c>
      <c r="AD4771" s="49">
        <v>2.23</v>
      </c>
      <c r="AE4771" s="312"/>
      <c r="AF4771" s="465" t="s">
        <v>440</v>
      </c>
      <c r="AG4771" s="343">
        <v>30</v>
      </c>
      <c r="AH4771" s="343">
        <v>15</v>
      </c>
      <c r="AI4771" s="343"/>
      <c r="AJ4771" s="343"/>
      <c r="AK4771" s="343"/>
      <c r="AL4771" s="343"/>
      <c r="AM4771" s="343"/>
      <c r="AN4771" s="343"/>
      <c r="AO4771" s="343"/>
      <c r="AP4771" s="343"/>
      <c r="AQ4771" s="343"/>
      <c r="AR4771" s="343"/>
      <c r="AS4771" s="343"/>
      <c r="AT4771" s="343"/>
      <c r="AU4771" s="343"/>
      <c r="AV4771" s="343"/>
      <c r="AW4771" s="343"/>
      <c r="AX4771" s="343"/>
      <c r="AY4771" s="343"/>
      <c r="AZ4771" s="343"/>
      <c r="BA4771" s="343"/>
      <c r="BB4771" s="343"/>
      <c r="BC4771" s="343"/>
      <c r="BD4771" s="343"/>
      <c r="BE4771" s="475"/>
      <c r="BF4771" s="475"/>
      <c r="BG4771" s="475"/>
      <c r="BH4771" s="475"/>
      <c r="BI4771" s="475"/>
      <c r="BJ4771" s="475"/>
      <c r="BK4771" s="475"/>
      <c r="BL4771" s="475"/>
      <c r="BM4771" s="475"/>
      <c r="BN4771" s="475"/>
      <c r="BO4771" s="475"/>
      <c r="BP4771" s="306"/>
      <c r="BQ4771" s="496"/>
      <c r="BR4771" s="496"/>
      <c r="BS4771" s="496"/>
      <c r="BT4771" s="496"/>
      <c r="BU4771" s="496"/>
      <c r="BV4771" s="496"/>
    </row>
    <row r="4772" spans="1:74" s="52" customFormat="1" ht="12.75">
      <c r="A4772" s="45">
        <v>2670.0804681784898</v>
      </c>
      <c r="B4772" s="46" t="s">
        <v>364</v>
      </c>
      <c r="C4772" s="47" t="s">
        <v>405</v>
      </c>
      <c r="D4772" s="48">
        <v>107.99141542738688</v>
      </c>
      <c r="E4772" s="49">
        <v>39.843229999999998</v>
      </c>
      <c r="F4772" s="49">
        <v>4.9599999999999998E-2</v>
      </c>
      <c r="G4772" s="49">
        <v>13.932399999999999</v>
      </c>
      <c r="H4772" s="49">
        <v>0.36609999999999998</v>
      </c>
      <c r="I4772" s="49">
        <v>0.20979999999999999</v>
      </c>
      <c r="J4772" s="49">
        <v>46.001130000000003</v>
      </c>
      <c r="K4772" s="49">
        <v>0.2475</v>
      </c>
      <c r="L4772" s="49">
        <v>100.64976000000001</v>
      </c>
      <c r="M4772" s="47"/>
      <c r="N4772" s="50">
        <v>0.99131173322226518</v>
      </c>
      <c r="O4772" s="50">
        <v>9.7569212483046195E-4</v>
      </c>
      <c r="P4772" s="50">
        <v>0.28989293862400928</v>
      </c>
      <c r="Q4772" s="50">
        <v>7.3265468211880921E-3</v>
      </c>
      <c r="R4772" s="50">
        <v>4.4212689187075223E-3</v>
      </c>
      <c r="S4772" s="50">
        <v>1.7062110636642007</v>
      </c>
      <c r="T4772" s="50">
        <v>6.5976391528726926E-3</v>
      </c>
      <c r="U4772" s="50">
        <v>3.0067368825280738</v>
      </c>
      <c r="V4772" s="51">
        <v>85.477062402976301</v>
      </c>
      <c r="X4772" s="49">
        <v>0.26</v>
      </c>
      <c r="Y4772" s="49">
        <v>37.32</v>
      </c>
      <c r="Z4772" s="49">
        <v>0.61</v>
      </c>
      <c r="AA4772" s="49">
        <v>5.2</v>
      </c>
      <c r="AB4772" s="49">
        <v>10.38</v>
      </c>
      <c r="AC4772" s="49">
        <v>0.25</v>
      </c>
      <c r="AD4772" s="49">
        <v>2.29</v>
      </c>
      <c r="AE4772" s="312"/>
      <c r="AF4772" s="465" t="s">
        <v>440</v>
      </c>
      <c r="AG4772" s="343">
        <v>30</v>
      </c>
      <c r="AH4772" s="343">
        <v>15</v>
      </c>
      <c r="AI4772" s="343"/>
      <c r="AJ4772" s="343"/>
      <c r="AK4772" s="343"/>
      <c r="AL4772" s="343"/>
      <c r="AM4772" s="343"/>
      <c r="AN4772" s="343"/>
      <c r="AO4772" s="343"/>
      <c r="AP4772" s="343"/>
      <c r="AQ4772" s="343"/>
      <c r="AR4772" s="343"/>
      <c r="AS4772" s="343"/>
      <c r="AT4772" s="343"/>
      <c r="AU4772" s="343"/>
      <c r="AV4772" s="343"/>
      <c r="AW4772" s="343"/>
      <c r="AX4772" s="343"/>
      <c r="AY4772" s="343"/>
      <c r="AZ4772" s="343"/>
      <c r="BA4772" s="343"/>
      <c r="BB4772" s="343"/>
      <c r="BC4772" s="343"/>
      <c r="BD4772" s="343"/>
      <c r="BE4772" s="475"/>
      <c r="BF4772" s="475"/>
      <c r="BG4772" s="475"/>
      <c r="BH4772" s="475"/>
      <c r="BI4772" s="475"/>
      <c r="BJ4772" s="475"/>
      <c r="BK4772" s="475"/>
      <c r="BL4772" s="475"/>
      <c r="BM4772" s="475"/>
      <c r="BN4772" s="475"/>
      <c r="BO4772" s="475"/>
      <c r="BP4772" s="306"/>
      <c r="BQ4772" s="496"/>
      <c r="BR4772" s="496"/>
      <c r="BS4772" s="496"/>
      <c r="BT4772" s="496"/>
      <c r="BU4772" s="496"/>
      <c r="BV4772" s="496"/>
    </row>
    <row r="4773" spans="1:74" s="52" customFormat="1" ht="12.75">
      <c r="A4773" s="45">
        <v>2670.0804681784898</v>
      </c>
      <c r="B4773" s="46" t="s">
        <v>364</v>
      </c>
      <c r="C4773" s="47" t="s">
        <v>405</v>
      </c>
      <c r="D4773" s="48">
        <v>113.99141542738688</v>
      </c>
      <c r="E4773" s="49">
        <v>39.751069999999999</v>
      </c>
      <c r="F4773" s="49">
        <v>2.5600000000000001E-2</v>
      </c>
      <c r="G4773" s="49">
        <v>13.842449999999999</v>
      </c>
      <c r="H4773" s="49">
        <v>0.318</v>
      </c>
      <c r="I4773" s="49">
        <v>0.19070000000000001</v>
      </c>
      <c r="J4773" s="49">
        <v>46.05142</v>
      </c>
      <c r="K4773" s="49">
        <v>0.26169999999999999</v>
      </c>
      <c r="L4773" s="49">
        <v>100.44094</v>
      </c>
      <c r="M4773" s="47"/>
      <c r="N4773" s="50">
        <v>0.99075137812812109</v>
      </c>
      <c r="O4773" s="50">
        <v>5.0446523478551108E-4</v>
      </c>
      <c r="P4773" s="50">
        <v>0.28852590991480692</v>
      </c>
      <c r="Q4773" s="50">
        <v>6.3750981311049837E-3</v>
      </c>
      <c r="R4773" s="50">
        <v>4.0258009137634177E-3</v>
      </c>
      <c r="S4773" s="50">
        <v>1.7110686474973278</v>
      </c>
      <c r="T4773" s="50">
        <v>6.9883915823977525E-3</v>
      </c>
      <c r="U4773" s="50">
        <v>3.008239691402308</v>
      </c>
      <c r="V4773" s="51">
        <v>85.570779393987962</v>
      </c>
      <c r="X4773" s="49">
        <v>0.26</v>
      </c>
      <c r="Y4773" s="49">
        <v>74.489999999999995</v>
      </c>
      <c r="Z4773" s="49">
        <v>0.61</v>
      </c>
      <c r="AA4773" s="49">
        <v>5.95</v>
      </c>
      <c r="AB4773" s="49">
        <v>11.54</v>
      </c>
      <c r="AC4773" s="49">
        <v>0.25</v>
      </c>
      <c r="AD4773" s="49">
        <v>2.1800000000000002</v>
      </c>
      <c r="AE4773" s="312"/>
      <c r="AF4773" s="465" t="s">
        <v>440</v>
      </c>
      <c r="AG4773" s="343">
        <v>30</v>
      </c>
      <c r="AH4773" s="343">
        <v>15</v>
      </c>
      <c r="AI4773" s="343"/>
      <c r="AJ4773" s="343"/>
      <c r="AK4773" s="343"/>
      <c r="AL4773" s="343"/>
      <c r="AM4773" s="343"/>
      <c r="AN4773" s="343"/>
      <c r="AO4773" s="343"/>
      <c r="AP4773" s="343"/>
      <c r="AQ4773" s="343"/>
      <c r="AR4773" s="343"/>
      <c r="AS4773" s="343"/>
      <c r="AT4773" s="343"/>
      <c r="AU4773" s="343"/>
      <c r="AV4773" s="343"/>
      <c r="AW4773" s="343"/>
      <c r="AX4773" s="343"/>
      <c r="AY4773" s="343"/>
      <c r="AZ4773" s="343"/>
      <c r="BA4773" s="343"/>
      <c r="BB4773" s="343"/>
      <c r="BC4773" s="343"/>
      <c r="BD4773" s="343"/>
      <c r="BE4773" s="475"/>
      <c r="BF4773" s="475"/>
      <c r="BG4773" s="475"/>
      <c r="BH4773" s="475"/>
      <c r="BI4773" s="475"/>
      <c r="BJ4773" s="475"/>
      <c r="BK4773" s="475"/>
      <c r="BL4773" s="475"/>
      <c r="BM4773" s="475"/>
      <c r="BN4773" s="475"/>
      <c r="BO4773" s="475"/>
      <c r="BP4773" s="306"/>
      <c r="BQ4773" s="496"/>
      <c r="BR4773" s="496"/>
      <c r="BS4773" s="496"/>
      <c r="BT4773" s="496"/>
      <c r="BU4773" s="496"/>
      <c r="BV4773" s="496"/>
    </row>
    <row r="4774" spans="1:74" s="52" customFormat="1" ht="12.75">
      <c r="A4774" s="45">
        <v>2670.0804681784898</v>
      </c>
      <c r="B4774" s="46" t="s">
        <v>364</v>
      </c>
      <c r="C4774" s="47" t="s">
        <v>405</v>
      </c>
      <c r="D4774" s="48">
        <v>119.99141542738688</v>
      </c>
      <c r="E4774" s="49">
        <v>40.027549999999998</v>
      </c>
      <c r="F4774" s="49">
        <v>6.3200000000000006E-2</v>
      </c>
      <c r="G4774" s="49">
        <v>13.80247</v>
      </c>
      <c r="H4774" s="49">
        <v>0.3523</v>
      </c>
      <c r="I4774" s="49">
        <v>0.2102</v>
      </c>
      <c r="J4774" s="49">
        <v>45.880420000000001</v>
      </c>
      <c r="K4774" s="49">
        <v>0.255</v>
      </c>
      <c r="L4774" s="49">
        <v>100.59114</v>
      </c>
      <c r="M4774" s="47"/>
      <c r="N4774" s="50">
        <v>0.99521943654241096</v>
      </c>
      <c r="O4774" s="50">
        <v>1.2423739421450408E-3</v>
      </c>
      <c r="P4774" s="50">
        <v>0.28699388701956713</v>
      </c>
      <c r="Q4774" s="50">
        <v>7.0455739246952261E-3</v>
      </c>
      <c r="R4774" s="50">
        <v>4.4266816610429088E-3</v>
      </c>
      <c r="S4774" s="50">
        <v>1.7005749242078876</v>
      </c>
      <c r="T4774" s="50">
        <v>6.7929382755505191E-3</v>
      </c>
      <c r="U4774" s="50">
        <v>3.0022958155732997</v>
      </c>
      <c r="V4774" s="51">
        <v>85.560555921466204</v>
      </c>
      <c r="X4774" s="49">
        <v>0.26</v>
      </c>
      <c r="Y4774" s="49">
        <v>30.95</v>
      </c>
      <c r="Z4774" s="49">
        <v>0.61</v>
      </c>
      <c r="AA4774" s="49">
        <v>5.37</v>
      </c>
      <c r="AB4774" s="49">
        <v>10.37</v>
      </c>
      <c r="AC4774" s="49">
        <v>0.25</v>
      </c>
      <c r="AD4774" s="49">
        <v>2.21</v>
      </c>
      <c r="AE4774" s="312"/>
      <c r="AF4774" s="465" t="s">
        <v>440</v>
      </c>
      <c r="AG4774" s="343">
        <v>30</v>
      </c>
      <c r="AH4774" s="343">
        <v>15</v>
      </c>
      <c r="AI4774" s="343"/>
      <c r="AJ4774" s="343"/>
      <c r="AK4774" s="343"/>
      <c r="AL4774" s="343"/>
      <c r="AM4774" s="343"/>
      <c r="AN4774" s="343"/>
      <c r="AO4774" s="343"/>
      <c r="AP4774" s="343"/>
      <c r="AQ4774" s="343"/>
      <c r="AR4774" s="343"/>
      <c r="AS4774" s="343"/>
      <c r="AT4774" s="343"/>
      <c r="AU4774" s="343"/>
      <c r="AV4774" s="343"/>
      <c r="AW4774" s="343"/>
      <c r="AX4774" s="343"/>
      <c r="AY4774" s="343"/>
      <c r="AZ4774" s="343"/>
      <c r="BA4774" s="343"/>
      <c r="BB4774" s="343"/>
      <c r="BC4774" s="343"/>
      <c r="BD4774" s="343"/>
      <c r="BE4774" s="475"/>
      <c r="BF4774" s="475"/>
      <c r="BG4774" s="475"/>
      <c r="BH4774" s="475"/>
      <c r="BI4774" s="475"/>
      <c r="BJ4774" s="475"/>
      <c r="BK4774" s="475"/>
      <c r="BL4774" s="475"/>
      <c r="BM4774" s="475"/>
      <c r="BN4774" s="475"/>
      <c r="BO4774" s="475"/>
      <c r="BP4774" s="306"/>
      <c r="BQ4774" s="496"/>
      <c r="BR4774" s="496"/>
      <c r="BS4774" s="496"/>
      <c r="BT4774" s="496"/>
      <c r="BU4774" s="496"/>
      <c r="BV4774" s="496"/>
    </row>
    <row r="4775" spans="1:74" s="52" customFormat="1" ht="12.75">
      <c r="A4775" s="45">
        <v>2670.0804681784898</v>
      </c>
      <c r="B4775" s="46" t="s">
        <v>364</v>
      </c>
      <c r="C4775" s="47" t="s">
        <v>405</v>
      </c>
      <c r="D4775" s="48">
        <v>125.99141542738688</v>
      </c>
      <c r="E4775" s="49">
        <v>39.935389999999998</v>
      </c>
      <c r="F4775" s="49">
        <v>3.7199999999999997E-2</v>
      </c>
      <c r="G4775" s="49">
        <v>13.89242</v>
      </c>
      <c r="H4775" s="49">
        <v>0.32279999999999998</v>
      </c>
      <c r="I4775" s="49">
        <v>0.1749</v>
      </c>
      <c r="J4775" s="49">
        <v>45.991070000000001</v>
      </c>
      <c r="K4775" s="49">
        <v>0.24349999999999999</v>
      </c>
      <c r="L4775" s="49">
        <v>100.59728</v>
      </c>
      <c r="M4775" s="47"/>
      <c r="N4775" s="50">
        <v>0.99337112849240039</v>
      </c>
      <c r="O4775" s="50">
        <v>7.3159707148865989E-4</v>
      </c>
      <c r="P4775" s="50">
        <v>0.28899311885371753</v>
      </c>
      <c r="Q4775" s="50">
        <v>6.4584904518446423E-3</v>
      </c>
      <c r="R4775" s="50">
        <v>3.6849292349908128E-3</v>
      </c>
      <c r="S4775" s="50">
        <v>1.7054369285066295</v>
      </c>
      <c r="T4775" s="50">
        <v>6.4894847535505121E-3</v>
      </c>
      <c r="U4775" s="50">
        <v>3.005165677364622</v>
      </c>
      <c r="V4775" s="51">
        <v>85.509989721815344</v>
      </c>
      <c r="X4775" s="49">
        <v>0.26</v>
      </c>
      <c r="Y4775" s="49">
        <v>50.96</v>
      </c>
      <c r="Z4775" s="49">
        <v>0.61</v>
      </c>
      <c r="AA4775" s="49">
        <v>5.78</v>
      </c>
      <c r="AB4775" s="49">
        <v>12.47</v>
      </c>
      <c r="AC4775" s="49">
        <v>0.25</v>
      </c>
      <c r="AD4775" s="49">
        <v>2.31</v>
      </c>
      <c r="AE4775" s="312"/>
      <c r="AF4775" s="465" t="s">
        <v>440</v>
      </c>
      <c r="AG4775" s="343">
        <v>30</v>
      </c>
      <c r="AH4775" s="343">
        <v>15</v>
      </c>
      <c r="AI4775" s="343"/>
      <c r="AJ4775" s="343"/>
      <c r="AK4775" s="343"/>
      <c r="AL4775" s="343"/>
      <c r="AM4775" s="343"/>
      <c r="AN4775" s="343"/>
      <c r="AO4775" s="343"/>
      <c r="AP4775" s="343"/>
      <c r="AQ4775" s="343"/>
      <c r="AR4775" s="343"/>
      <c r="AS4775" s="343"/>
      <c r="AT4775" s="343"/>
      <c r="AU4775" s="343"/>
      <c r="AV4775" s="343"/>
      <c r="AW4775" s="343"/>
      <c r="AX4775" s="343"/>
      <c r="AY4775" s="343"/>
      <c r="AZ4775" s="343"/>
      <c r="BA4775" s="343"/>
      <c r="BB4775" s="343"/>
      <c r="BC4775" s="343"/>
      <c r="BD4775" s="343"/>
      <c r="BE4775" s="475"/>
      <c r="BF4775" s="475"/>
      <c r="BG4775" s="475"/>
      <c r="BH4775" s="475"/>
      <c r="BI4775" s="475"/>
      <c r="BJ4775" s="475"/>
      <c r="BK4775" s="475"/>
      <c r="BL4775" s="475"/>
      <c r="BM4775" s="475"/>
      <c r="BN4775" s="475"/>
      <c r="BO4775" s="475"/>
      <c r="BP4775" s="306"/>
      <c r="BQ4775" s="496"/>
      <c r="BR4775" s="496"/>
      <c r="BS4775" s="496"/>
      <c r="BT4775" s="496"/>
      <c r="BU4775" s="496"/>
      <c r="BV4775" s="496"/>
    </row>
    <row r="4776" spans="1:74" s="52" customFormat="1" ht="12.75">
      <c r="A4776" s="45">
        <v>2670.0804681784898</v>
      </c>
      <c r="B4776" s="46" t="s">
        <v>364</v>
      </c>
      <c r="C4776" s="47" t="s">
        <v>405</v>
      </c>
      <c r="D4776" s="48">
        <v>131.99141542738687</v>
      </c>
      <c r="E4776" s="49">
        <v>39.822749999999999</v>
      </c>
      <c r="F4776" s="49">
        <v>5.96E-2</v>
      </c>
      <c r="G4776" s="49">
        <v>13.7425</v>
      </c>
      <c r="H4776" s="49">
        <v>0.32950000000000002</v>
      </c>
      <c r="I4776" s="49">
        <v>0.19439999999999999</v>
      </c>
      <c r="J4776" s="49">
        <v>46.001130000000003</v>
      </c>
      <c r="K4776" s="49">
        <v>0.254</v>
      </c>
      <c r="L4776" s="49">
        <v>100.40388000000002</v>
      </c>
      <c r="M4776" s="47"/>
      <c r="N4776" s="50">
        <v>0.99210778583133474</v>
      </c>
      <c r="O4776" s="50">
        <v>1.1739491489650563E-3</v>
      </c>
      <c r="P4776" s="50">
        <v>0.28631846045339798</v>
      </c>
      <c r="Q4776" s="50">
        <v>6.6027814399092491E-3</v>
      </c>
      <c r="R4776" s="50">
        <v>4.1021318033701406E-3</v>
      </c>
      <c r="S4776" s="50">
        <v>1.7084593745357963</v>
      </c>
      <c r="T4776" s="50">
        <v>6.7798326579618087E-3</v>
      </c>
      <c r="U4776" s="50">
        <v>3.0055443158707353</v>
      </c>
      <c r="V4776" s="51">
        <v>85.646599063251131</v>
      </c>
      <c r="X4776" s="49">
        <v>0.26</v>
      </c>
      <c r="Y4776" s="49">
        <v>31.46</v>
      </c>
      <c r="Z4776" s="49">
        <v>0.62</v>
      </c>
      <c r="AA4776" s="49">
        <v>5.75</v>
      </c>
      <c r="AB4776" s="49">
        <v>11.16</v>
      </c>
      <c r="AC4776" s="49">
        <v>0.25</v>
      </c>
      <c r="AD4776" s="49">
        <v>2.2200000000000002</v>
      </c>
      <c r="AE4776" s="312"/>
      <c r="AF4776" s="465" t="s">
        <v>440</v>
      </c>
      <c r="AG4776" s="343">
        <v>30</v>
      </c>
      <c r="AH4776" s="343">
        <v>15</v>
      </c>
      <c r="AI4776" s="343"/>
      <c r="AJ4776" s="343"/>
      <c r="AK4776" s="343"/>
      <c r="AL4776" s="343"/>
      <c r="AM4776" s="343"/>
      <c r="AN4776" s="343"/>
      <c r="AO4776" s="343"/>
      <c r="AP4776" s="343"/>
      <c r="AQ4776" s="343"/>
      <c r="AR4776" s="343"/>
      <c r="AS4776" s="343"/>
      <c r="AT4776" s="343"/>
      <c r="AU4776" s="343"/>
      <c r="AV4776" s="343"/>
      <c r="AW4776" s="343"/>
      <c r="AX4776" s="343"/>
      <c r="AY4776" s="343"/>
      <c r="AZ4776" s="343"/>
      <c r="BA4776" s="343"/>
      <c r="BB4776" s="343"/>
      <c r="BC4776" s="343"/>
      <c r="BD4776" s="343"/>
      <c r="BE4776" s="475"/>
      <c r="BF4776" s="475"/>
      <c r="BG4776" s="475"/>
      <c r="BH4776" s="475"/>
      <c r="BI4776" s="475"/>
      <c r="BJ4776" s="475"/>
      <c r="BK4776" s="475"/>
      <c r="BL4776" s="475"/>
      <c r="BM4776" s="475"/>
      <c r="BN4776" s="475"/>
      <c r="BO4776" s="475"/>
      <c r="BP4776" s="306"/>
      <c r="BQ4776" s="496"/>
      <c r="BR4776" s="496"/>
      <c r="BS4776" s="496"/>
      <c r="BT4776" s="496"/>
      <c r="BU4776" s="496"/>
      <c r="BV4776" s="496"/>
    </row>
    <row r="4777" spans="1:74" s="52" customFormat="1" ht="12.75">
      <c r="A4777" s="45">
        <v>2670.0804681784898</v>
      </c>
      <c r="B4777" s="46" t="s">
        <v>364</v>
      </c>
      <c r="C4777" s="47" t="s">
        <v>405</v>
      </c>
      <c r="D4777" s="48">
        <v>137.99141542738687</v>
      </c>
      <c r="E4777" s="49">
        <v>39.843229999999998</v>
      </c>
      <c r="F4777" s="49">
        <v>4.9299999999999997E-2</v>
      </c>
      <c r="G4777" s="49">
        <v>13.882429999999999</v>
      </c>
      <c r="H4777" s="49">
        <v>0.3261</v>
      </c>
      <c r="I4777" s="49">
        <v>0.21820000000000001</v>
      </c>
      <c r="J4777" s="49">
        <v>45.981009999999998</v>
      </c>
      <c r="K4777" s="49">
        <v>0.25240000000000001</v>
      </c>
      <c r="L4777" s="49">
        <v>100.55266999999999</v>
      </c>
      <c r="M4777" s="47"/>
      <c r="N4777" s="50">
        <v>0.99188121098161375</v>
      </c>
      <c r="O4777" s="50">
        <v>9.7034787580245582E-4</v>
      </c>
      <c r="P4777" s="50">
        <v>0.28901914466732781</v>
      </c>
      <c r="Q4777" s="50">
        <v>6.5297990493485393E-3</v>
      </c>
      <c r="R4777" s="50">
        <v>4.6009298389039976E-3</v>
      </c>
      <c r="S4777" s="50">
        <v>1.7064445365986678</v>
      </c>
      <c r="T4777" s="50">
        <v>6.732124255117153E-3</v>
      </c>
      <c r="U4777" s="50">
        <v>3.0061780932667816</v>
      </c>
      <c r="V4777" s="51">
        <v>85.516191179988638</v>
      </c>
      <c r="X4777" s="49">
        <v>0.26</v>
      </c>
      <c r="Y4777" s="49">
        <v>39.479999999999997</v>
      </c>
      <c r="Z4777" s="49">
        <v>0.61</v>
      </c>
      <c r="AA4777" s="49">
        <v>5.82</v>
      </c>
      <c r="AB4777" s="49">
        <v>9.6300000000000008</v>
      </c>
      <c r="AC4777" s="49">
        <v>0.25</v>
      </c>
      <c r="AD4777" s="49">
        <v>2.25</v>
      </c>
      <c r="AE4777" s="312"/>
      <c r="AF4777" s="465" t="s">
        <v>440</v>
      </c>
      <c r="AG4777" s="343">
        <v>30</v>
      </c>
      <c r="AH4777" s="343">
        <v>15</v>
      </c>
      <c r="AI4777" s="343"/>
      <c r="AJ4777" s="343"/>
      <c r="AK4777" s="343"/>
      <c r="AL4777" s="343"/>
      <c r="AM4777" s="343"/>
      <c r="AN4777" s="343"/>
      <c r="AO4777" s="343"/>
      <c r="AP4777" s="343"/>
      <c r="AQ4777" s="343"/>
      <c r="AR4777" s="343"/>
      <c r="AS4777" s="343"/>
      <c r="AT4777" s="343"/>
      <c r="AU4777" s="343"/>
      <c r="AV4777" s="343"/>
      <c r="AW4777" s="343"/>
      <c r="AX4777" s="343"/>
      <c r="AY4777" s="343"/>
      <c r="AZ4777" s="343"/>
      <c r="BA4777" s="343"/>
      <c r="BB4777" s="343"/>
      <c r="BC4777" s="343"/>
      <c r="BD4777" s="343"/>
      <c r="BE4777" s="475"/>
      <c r="BF4777" s="475"/>
      <c r="BG4777" s="475"/>
      <c r="BH4777" s="475"/>
      <c r="BI4777" s="475"/>
      <c r="BJ4777" s="475"/>
      <c r="BK4777" s="475"/>
      <c r="BL4777" s="475"/>
      <c r="BM4777" s="475"/>
      <c r="BN4777" s="475"/>
      <c r="BO4777" s="475"/>
      <c r="BP4777" s="306"/>
      <c r="BQ4777" s="496"/>
      <c r="BR4777" s="496"/>
      <c r="BS4777" s="496"/>
      <c r="BT4777" s="496"/>
      <c r="BU4777" s="496"/>
      <c r="BV4777" s="496"/>
    </row>
    <row r="4778" spans="1:74" s="52" customFormat="1" ht="12.75">
      <c r="A4778" s="45">
        <v>2670.0804681784898</v>
      </c>
      <c r="B4778" s="46" t="s">
        <v>364</v>
      </c>
      <c r="C4778" s="47" t="s">
        <v>405</v>
      </c>
      <c r="D4778" s="48">
        <v>143.99141542738687</v>
      </c>
      <c r="E4778" s="49">
        <v>39.863709999999998</v>
      </c>
      <c r="F4778" s="49">
        <v>4.48E-2</v>
      </c>
      <c r="G4778" s="49">
        <v>13.842449999999999</v>
      </c>
      <c r="H4778" s="49">
        <v>0.312</v>
      </c>
      <c r="I4778" s="49">
        <v>0.1991</v>
      </c>
      <c r="J4778" s="49">
        <v>46.091659999999997</v>
      </c>
      <c r="K4778" s="49">
        <v>0.25569999999999998</v>
      </c>
      <c r="L4778" s="49">
        <v>100.60942</v>
      </c>
      <c r="M4778" s="47"/>
      <c r="N4778" s="50">
        <v>0.99154055808949204</v>
      </c>
      <c r="O4778" s="50">
        <v>8.8102087271218978E-4</v>
      </c>
      <c r="P4778" s="50">
        <v>0.28793981816215652</v>
      </c>
      <c r="Q4778" s="50">
        <v>6.2421076618662729E-3</v>
      </c>
      <c r="R4778" s="50">
        <v>4.1945924210675285E-3</v>
      </c>
      <c r="S4778" s="50">
        <v>1.7090850046122943</v>
      </c>
      <c r="T4778" s="50">
        <v>6.8142983454949572E-3</v>
      </c>
      <c r="U4778" s="50">
        <v>3.0066974001650837</v>
      </c>
      <c r="V4778" s="51">
        <v>85.58156038530737</v>
      </c>
      <c r="X4778" s="49">
        <v>0.26</v>
      </c>
      <c r="Y4778" s="49">
        <v>43.36</v>
      </c>
      <c r="Z4778" s="49">
        <v>0.61</v>
      </c>
      <c r="AA4778" s="49">
        <v>6.05</v>
      </c>
      <c r="AB4778" s="49">
        <v>10.76</v>
      </c>
      <c r="AC4778" s="49">
        <v>0.25</v>
      </c>
      <c r="AD4778" s="49">
        <v>2.21</v>
      </c>
      <c r="AE4778" s="312"/>
      <c r="AF4778" s="465" t="s">
        <v>440</v>
      </c>
      <c r="AG4778" s="343">
        <v>30</v>
      </c>
      <c r="AH4778" s="343">
        <v>15</v>
      </c>
      <c r="AI4778" s="343"/>
      <c r="AJ4778" s="343"/>
      <c r="AK4778" s="343"/>
      <c r="AL4778" s="343"/>
      <c r="AM4778" s="343"/>
      <c r="AN4778" s="343"/>
      <c r="AO4778" s="343"/>
      <c r="AP4778" s="343"/>
      <c r="AQ4778" s="343"/>
      <c r="AR4778" s="343"/>
      <c r="AS4778" s="343"/>
      <c r="AT4778" s="343"/>
      <c r="AU4778" s="343"/>
      <c r="AV4778" s="343"/>
      <c r="AW4778" s="343"/>
      <c r="AX4778" s="343"/>
      <c r="AY4778" s="343"/>
      <c r="AZ4778" s="343"/>
      <c r="BA4778" s="343"/>
      <c r="BB4778" s="343"/>
      <c r="BC4778" s="343"/>
      <c r="BD4778" s="343"/>
      <c r="BE4778" s="475"/>
      <c r="BF4778" s="475"/>
      <c r="BG4778" s="475"/>
      <c r="BH4778" s="475"/>
      <c r="BI4778" s="475"/>
      <c r="BJ4778" s="475"/>
      <c r="BK4778" s="475"/>
      <c r="BL4778" s="475"/>
      <c r="BM4778" s="475"/>
      <c r="BN4778" s="475"/>
      <c r="BO4778" s="475"/>
      <c r="BP4778" s="306"/>
      <c r="BQ4778" s="496"/>
      <c r="BR4778" s="496"/>
      <c r="BS4778" s="496"/>
      <c r="BT4778" s="496"/>
      <c r="BU4778" s="496"/>
      <c r="BV4778" s="496"/>
    </row>
    <row r="4779" spans="1:74" s="52" customFormat="1" ht="12.75">
      <c r="A4779" s="45">
        <v>2670.0804681784898</v>
      </c>
      <c r="B4779" s="46" t="s">
        <v>364</v>
      </c>
      <c r="C4779" s="47" t="s">
        <v>405</v>
      </c>
      <c r="D4779" s="48">
        <v>149.99141542738687</v>
      </c>
      <c r="E4779" s="49">
        <v>40.007069999999999</v>
      </c>
      <c r="F4779" s="49">
        <v>4.6899999999999997E-2</v>
      </c>
      <c r="G4779" s="49">
        <v>13.78248</v>
      </c>
      <c r="H4779" s="49">
        <v>0.3044</v>
      </c>
      <c r="I4779" s="49">
        <v>0.1797</v>
      </c>
      <c r="J4779" s="49">
        <v>46.041370000000001</v>
      </c>
      <c r="K4779" s="49">
        <v>0.25729999999999997</v>
      </c>
      <c r="L4779" s="49">
        <v>100.61922</v>
      </c>
      <c r="M4779" s="47"/>
      <c r="N4779" s="50">
        <v>0.99420533588760429</v>
      </c>
      <c r="O4779" s="50">
        <v>9.2148358096880145E-4</v>
      </c>
      <c r="P4779" s="50">
        <v>0.28643277367995479</v>
      </c>
      <c r="Q4779" s="50">
        <v>6.0845418708302592E-3</v>
      </c>
      <c r="R4779" s="50">
        <v>3.7824496871990752E-3</v>
      </c>
      <c r="S4779" s="50">
        <v>1.7056743834153829</v>
      </c>
      <c r="T4779" s="50">
        <v>6.850728828517734E-3</v>
      </c>
      <c r="U4779" s="50">
        <v>3.0039516969504572</v>
      </c>
      <c r="V4779" s="51">
        <v>85.621618161464852</v>
      </c>
      <c r="X4779" s="49">
        <v>0.26</v>
      </c>
      <c r="Y4779" s="49">
        <v>41.95</v>
      </c>
      <c r="Z4779" s="49">
        <v>0.62</v>
      </c>
      <c r="AA4779" s="49">
        <v>6.18</v>
      </c>
      <c r="AB4779" s="49">
        <v>12.56</v>
      </c>
      <c r="AC4779" s="49">
        <v>0.25</v>
      </c>
      <c r="AD4779" s="49">
        <v>2.2000000000000002</v>
      </c>
      <c r="AE4779" s="312"/>
      <c r="AF4779" s="465" t="s">
        <v>440</v>
      </c>
      <c r="AG4779" s="343">
        <v>30</v>
      </c>
      <c r="AH4779" s="343">
        <v>15</v>
      </c>
      <c r="AI4779" s="343"/>
      <c r="AJ4779" s="343"/>
      <c r="AK4779" s="343"/>
      <c r="AL4779" s="343"/>
      <c r="AM4779" s="343"/>
      <c r="AN4779" s="343"/>
      <c r="AO4779" s="343"/>
      <c r="AP4779" s="343"/>
      <c r="AQ4779" s="343"/>
      <c r="AR4779" s="343"/>
      <c r="AS4779" s="343"/>
      <c r="AT4779" s="343"/>
      <c r="AU4779" s="343"/>
      <c r="AV4779" s="343"/>
      <c r="AW4779" s="343"/>
      <c r="AX4779" s="343"/>
      <c r="AY4779" s="343"/>
      <c r="AZ4779" s="343"/>
      <c r="BA4779" s="343"/>
      <c r="BB4779" s="343"/>
      <c r="BC4779" s="343"/>
      <c r="BD4779" s="343"/>
      <c r="BE4779" s="475"/>
      <c r="BF4779" s="475"/>
      <c r="BG4779" s="475"/>
      <c r="BH4779" s="475"/>
      <c r="BI4779" s="475"/>
      <c r="BJ4779" s="475"/>
      <c r="BK4779" s="475"/>
      <c r="BL4779" s="475"/>
      <c r="BM4779" s="475"/>
      <c r="BN4779" s="475"/>
      <c r="BO4779" s="475"/>
      <c r="BP4779" s="306"/>
      <c r="BQ4779" s="496"/>
      <c r="BR4779" s="496"/>
      <c r="BS4779" s="496"/>
      <c r="BT4779" s="496"/>
      <c r="BU4779" s="496"/>
      <c r="BV4779" s="496"/>
    </row>
    <row r="4780" spans="1:74" s="52" customFormat="1" ht="12.75">
      <c r="A4780" s="45">
        <v>2670.0804681784898</v>
      </c>
      <c r="B4780" s="46" t="s">
        <v>364</v>
      </c>
      <c r="C4780" s="47" t="s">
        <v>405</v>
      </c>
      <c r="D4780" s="48">
        <v>155.99141542738687</v>
      </c>
      <c r="E4780" s="49">
        <v>39.71011</v>
      </c>
      <c r="F4780" s="49">
        <v>2.1999999999999999E-2</v>
      </c>
      <c r="G4780" s="49">
        <v>13.82246</v>
      </c>
      <c r="H4780" s="49">
        <v>0.31519999999999998</v>
      </c>
      <c r="I4780" s="49">
        <v>0.18140000000000001</v>
      </c>
      <c r="J4780" s="49">
        <v>46.041370000000001</v>
      </c>
      <c r="K4780" s="49">
        <v>0.25509999999999999</v>
      </c>
      <c r="L4780" s="49">
        <v>100.34764</v>
      </c>
      <c r="M4780" s="47"/>
      <c r="N4780" s="50">
        <v>0.99059066757671665</v>
      </c>
      <c r="O4780" s="50">
        <v>4.3390158637183373E-4</v>
      </c>
      <c r="P4780" s="50">
        <v>0.28835964214869042</v>
      </c>
      <c r="Q4780" s="50">
        <v>6.3244569869567108E-3</v>
      </c>
      <c r="R4780" s="50">
        <v>3.8328000543069E-3</v>
      </c>
      <c r="S4780" s="50">
        <v>1.7121819941569809</v>
      </c>
      <c r="T4780" s="50">
        <v>6.8180667405164617E-3</v>
      </c>
      <c r="U4780" s="50">
        <v>3.00854152925054</v>
      </c>
      <c r="V4780" s="51">
        <v>85.585921486683276</v>
      </c>
      <c r="X4780" s="49">
        <v>0.26</v>
      </c>
      <c r="Y4780" s="49">
        <v>86.75</v>
      </c>
      <c r="Z4780" s="49">
        <v>0.61</v>
      </c>
      <c r="AA4780" s="49">
        <v>5.9</v>
      </c>
      <c r="AB4780" s="49">
        <v>11.86</v>
      </c>
      <c r="AC4780" s="49">
        <v>0.25</v>
      </c>
      <c r="AD4780" s="49">
        <v>2.21</v>
      </c>
      <c r="AE4780" s="312"/>
      <c r="AF4780" s="465" t="s">
        <v>440</v>
      </c>
      <c r="AG4780" s="343">
        <v>30</v>
      </c>
      <c r="AH4780" s="343">
        <v>15</v>
      </c>
      <c r="AI4780" s="343"/>
      <c r="AJ4780" s="343"/>
      <c r="AK4780" s="343"/>
      <c r="AL4780" s="343"/>
      <c r="AM4780" s="343"/>
      <c r="AN4780" s="343"/>
      <c r="AO4780" s="343"/>
      <c r="AP4780" s="343"/>
      <c r="AQ4780" s="343"/>
      <c r="AR4780" s="343"/>
      <c r="AS4780" s="343"/>
      <c r="AT4780" s="343"/>
      <c r="AU4780" s="343"/>
      <c r="AV4780" s="343"/>
      <c r="AW4780" s="343"/>
      <c r="AX4780" s="343"/>
      <c r="AY4780" s="343"/>
      <c r="AZ4780" s="343"/>
      <c r="BA4780" s="343"/>
      <c r="BB4780" s="343"/>
      <c r="BC4780" s="343"/>
      <c r="BD4780" s="343"/>
      <c r="BE4780" s="475"/>
      <c r="BF4780" s="475"/>
      <c r="BG4780" s="475"/>
      <c r="BH4780" s="475"/>
      <c r="BI4780" s="475"/>
      <c r="BJ4780" s="475"/>
      <c r="BK4780" s="475"/>
      <c r="BL4780" s="475"/>
      <c r="BM4780" s="475"/>
      <c r="BN4780" s="475"/>
      <c r="BO4780" s="475"/>
      <c r="BP4780" s="306"/>
      <c r="BQ4780" s="496"/>
      <c r="BR4780" s="496"/>
      <c r="BS4780" s="496"/>
      <c r="BT4780" s="496"/>
      <c r="BU4780" s="496"/>
      <c r="BV4780" s="496"/>
    </row>
    <row r="4781" spans="1:74" s="52" customFormat="1" ht="12.75">
      <c r="A4781" s="45">
        <v>2670.0804681784898</v>
      </c>
      <c r="B4781" s="46" t="s">
        <v>364</v>
      </c>
      <c r="C4781" s="47" t="s">
        <v>405</v>
      </c>
      <c r="D4781" s="48">
        <v>161.99141542738687</v>
      </c>
      <c r="E4781" s="49">
        <v>39.873950000000001</v>
      </c>
      <c r="F4781" s="49">
        <v>5.9499999999999997E-2</v>
      </c>
      <c r="G4781" s="49">
        <v>13.89242</v>
      </c>
      <c r="H4781" s="49">
        <v>0.33950000000000002</v>
      </c>
      <c r="I4781" s="49">
        <v>0.1895</v>
      </c>
      <c r="J4781" s="49">
        <v>45.991070000000001</v>
      </c>
      <c r="K4781" s="49">
        <v>0.247</v>
      </c>
      <c r="L4781" s="49">
        <v>100.59294000000001</v>
      </c>
      <c r="M4781" s="47"/>
      <c r="N4781" s="50">
        <v>0.99209232022695937</v>
      </c>
      <c r="O4781" s="50">
        <v>1.1704563136114368E-3</v>
      </c>
      <c r="P4781" s="50">
        <v>0.28906580932870257</v>
      </c>
      <c r="Q4781" s="50">
        <v>6.7943278432960512E-3</v>
      </c>
      <c r="R4781" s="50">
        <v>3.9935376331030727E-3</v>
      </c>
      <c r="S4781" s="50">
        <v>1.7058658972685219</v>
      </c>
      <c r="T4781" s="50">
        <v>6.5844185316232236E-3</v>
      </c>
      <c r="U4781" s="50">
        <v>3.0055667671458175</v>
      </c>
      <c r="V4781" s="51">
        <v>85.50998972181533</v>
      </c>
      <c r="X4781" s="49">
        <v>0.26</v>
      </c>
      <c r="Y4781" s="49">
        <v>32.89</v>
      </c>
      <c r="Z4781" s="49">
        <v>0.61</v>
      </c>
      <c r="AA4781" s="49">
        <v>5.56</v>
      </c>
      <c r="AB4781" s="49">
        <v>11.54</v>
      </c>
      <c r="AC4781" s="49">
        <v>0.25</v>
      </c>
      <c r="AD4781" s="49">
        <v>2.29</v>
      </c>
      <c r="AE4781" s="312"/>
      <c r="AF4781" s="465" t="s">
        <v>440</v>
      </c>
      <c r="AG4781" s="343">
        <v>30</v>
      </c>
      <c r="AH4781" s="343">
        <v>15</v>
      </c>
      <c r="AI4781" s="343"/>
      <c r="AJ4781" s="343"/>
      <c r="AK4781" s="343"/>
      <c r="AL4781" s="343"/>
      <c r="AM4781" s="343"/>
      <c r="AN4781" s="343"/>
      <c r="AO4781" s="343"/>
      <c r="AP4781" s="343"/>
      <c r="AQ4781" s="343"/>
      <c r="AR4781" s="343"/>
      <c r="AS4781" s="343"/>
      <c r="AT4781" s="343"/>
      <c r="AU4781" s="343"/>
      <c r="AV4781" s="343"/>
      <c r="AW4781" s="343"/>
      <c r="AX4781" s="343"/>
      <c r="AY4781" s="343"/>
      <c r="AZ4781" s="343"/>
      <c r="BA4781" s="343"/>
      <c r="BB4781" s="343"/>
      <c r="BC4781" s="343"/>
      <c r="BD4781" s="343"/>
      <c r="BE4781" s="475"/>
      <c r="BF4781" s="475"/>
      <c r="BG4781" s="475"/>
      <c r="BH4781" s="475"/>
      <c r="BI4781" s="475"/>
      <c r="BJ4781" s="475"/>
      <c r="BK4781" s="475"/>
      <c r="BL4781" s="475"/>
      <c r="BM4781" s="475"/>
      <c r="BN4781" s="475"/>
      <c r="BO4781" s="475"/>
      <c r="BP4781" s="306"/>
      <c r="BQ4781" s="496"/>
      <c r="BR4781" s="496"/>
      <c r="BS4781" s="496"/>
      <c r="BT4781" s="496"/>
      <c r="BU4781" s="496"/>
      <c r="BV4781" s="496"/>
    </row>
    <row r="4782" spans="1:74" s="52" customFormat="1" ht="12.75">
      <c r="A4782" s="45">
        <v>2670.0804681784898</v>
      </c>
      <c r="B4782" s="46" t="s">
        <v>364</v>
      </c>
      <c r="C4782" s="47" t="s">
        <v>405</v>
      </c>
      <c r="D4782" s="48">
        <v>167.99141542738687</v>
      </c>
      <c r="E4782" s="49">
        <v>39.89443</v>
      </c>
      <c r="F4782" s="49">
        <v>2.9100000000000001E-2</v>
      </c>
      <c r="G4782" s="49">
        <v>13.83245</v>
      </c>
      <c r="H4782" s="49">
        <v>0.315</v>
      </c>
      <c r="I4782" s="49">
        <v>0.16850000000000001</v>
      </c>
      <c r="J4782" s="49">
        <v>45.930709999999998</v>
      </c>
      <c r="K4782" s="49">
        <v>0.25380000000000003</v>
      </c>
      <c r="L4782" s="49">
        <v>100.42398999999999</v>
      </c>
      <c r="M4782" s="47"/>
      <c r="N4782" s="50">
        <v>0.99384746041095429</v>
      </c>
      <c r="O4782" s="50">
        <v>5.7315999731432743E-4</v>
      </c>
      <c r="P4782" s="50">
        <v>0.28817915990650206</v>
      </c>
      <c r="Q4782" s="50">
        <v>6.3119262247068588E-3</v>
      </c>
      <c r="R4782" s="50">
        <v>3.5554380210449216E-3</v>
      </c>
      <c r="S4782" s="50">
        <v>1.7057648950209627</v>
      </c>
      <c r="T4782" s="50">
        <v>6.7741800129317992E-3</v>
      </c>
      <c r="U4782" s="50">
        <v>3.0050062195944172</v>
      </c>
      <c r="V4782" s="51">
        <v>85.5472795641207</v>
      </c>
      <c r="X4782" s="49">
        <v>0.26</v>
      </c>
      <c r="Y4782" s="49">
        <v>64.98</v>
      </c>
      <c r="Z4782" s="49">
        <v>0.61</v>
      </c>
      <c r="AA4782" s="49">
        <v>5.96</v>
      </c>
      <c r="AB4782" s="49">
        <v>12.9</v>
      </c>
      <c r="AC4782" s="49">
        <v>0.25</v>
      </c>
      <c r="AD4782" s="49">
        <v>2.2400000000000002</v>
      </c>
      <c r="AE4782" s="312"/>
      <c r="AF4782" s="465" t="s">
        <v>440</v>
      </c>
      <c r="AG4782" s="343">
        <v>30</v>
      </c>
      <c r="AH4782" s="343">
        <v>15</v>
      </c>
      <c r="AI4782" s="343"/>
      <c r="AJ4782" s="343"/>
      <c r="AK4782" s="343"/>
      <c r="AL4782" s="343"/>
      <c r="AM4782" s="343"/>
      <c r="AN4782" s="343"/>
      <c r="AO4782" s="343"/>
      <c r="AP4782" s="343"/>
      <c r="AQ4782" s="343"/>
      <c r="AR4782" s="343"/>
      <c r="AS4782" s="343"/>
      <c r="AT4782" s="343"/>
      <c r="AU4782" s="343"/>
      <c r="AV4782" s="343"/>
      <c r="AW4782" s="343"/>
      <c r="AX4782" s="343"/>
      <c r="AY4782" s="343"/>
      <c r="AZ4782" s="343"/>
      <c r="BA4782" s="343"/>
      <c r="BB4782" s="343"/>
      <c r="BC4782" s="343"/>
      <c r="BD4782" s="343"/>
      <c r="BE4782" s="475"/>
      <c r="BF4782" s="475"/>
      <c r="BG4782" s="475"/>
      <c r="BH4782" s="475"/>
      <c r="BI4782" s="475"/>
      <c r="BJ4782" s="475"/>
      <c r="BK4782" s="475"/>
      <c r="BL4782" s="475"/>
      <c r="BM4782" s="475"/>
      <c r="BN4782" s="475"/>
      <c r="BO4782" s="475"/>
      <c r="BP4782" s="306"/>
      <c r="BQ4782" s="496"/>
      <c r="BR4782" s="496"/>
      <c r="BS4782" s="496"/>
      <c r="BT4782" s="496"/>
      <c r="BU4782" s="496"/>
      <c r="BV4782" s="496"/>
    </row>
    <row r="4783" spans="1:74" s="52" customFormat="1" ht="12.75">
      <c r="A4783" s="45">
        <v>2670.0804681784898</v>
      </c>
      <c r="B4783" s="46" t="s">
        <v>364</v>
      </c>
      <c r="C4783" s="47" t="s">
        <v>405</v>
      </c>
      <c r="D4783" s="48">
        <v>173.99141542738687</v>
      </c>
      <c r="E4783" s="49">
        <v>39.98659</v>
      </c>
      <c r="F4783" s="49">
        <v>6.2700000000000006E-2</v>
      </c>
      <c r="G4783" s="49">
        <v>13.78248</v>
      </c>
      <c r="H4783" s="49">
        <v>0.32119999999999999</v>
      </c>
      <c r="I4783" s="49">
        <v>0.1779</v>
      </c>
      <c r="J4783" s="49">
        <v>45.970950000000002</v>
      </c>
      <c r="K4783" s="49">
        <v>0.25779999999999997</v>
      </c>
      <c r="L4783" s="49">
        <v>100.55962</v>
      </c>
      <c r="M4783" s="47"/>
      <c r="N4783" s="50">
        <v>0.99428902958767618</v>
      </c>
      <c r="O4783" s="50">
        <v>1.2326541264270777E-3</v>
      </c>
      <c r="P4783" s="50">
        <v>0.28660360113341055</v>
      </c>
      <c r="Q4783" s="50">
        <v>6.4241800885658749E-3</v>
      </c>
      <c r="R4783" s="50">
        <v>3.7467952872957864E-3</v>
      </c>
      <c r="S4783" s="50">
        <v>1.7040812666923657</v>
      </c>
      <c r="T4783" s="50">
        <v>6.8681352437286918E-3</v>
      </c>
      <c r="U4783" s="50">
        <v>3.0032456621594696</v>
      </c>
      <c r="V4783" s="51">
        <v>85.602763864556891</v>
      </c>
      <c r="X4783" s="49">
        <v>0.26</v>
      </c>
      <c r="Y4783" s="49">
        <v>29.83</v>
      </c>
      <c r="Z4783" s="49">
        <v>0.62</v>
      </c>
      <c r="AA4783" s="49">
        <v>5.94</v>
      </c>
      <c r="AB4783" s="49">
        <v>12.17</v>
      </c>
      <c r="AC4783" s="49">
        <v>0.25</v>
      </c>
      <c r="AD4783" s="49">
        <v>2.21</v>
      </c>
      <c r="AE4783" s="312"/>
      <c r="AF4783" s="465" t="s">
        <v>440</v>
      </c>
      <c r="AG4783" s="343">
        <v>30</v>
      </c>
      <c r="AH4783" s="343">
        <v>15</v>
      </c>
      <c r="AI4783" s="343"/>
      <c r="AJ4783" s="343"/>
      <c r="AK4783" s="343"/>
      <c r="AL4783" s="343"/>
      <c r="AM4783" s="343"/>
      <c r="AN4783" s="343"/>
      <c r="AO4783" s="343"/>
      <c r="AP4783" s="343"/>
      <c r="AQ4783" s="343"/>
      <c r="AR4783" s="343"/>
      <c r="AS4783" s="343"/>
      <c r="AT4783" s="343"/>
      <c r="AU4783" s="343"/>
      <c r="AV4783" s="343"/>
      <c r="AW4783" s="343"/>
      <c r="AX4783" s="343"/>
      <c r="AY4783" s="343"/>
      <c r="AZ4783" s="343"/>
      <c r="BA4783" s="343"/>
      <c r="BB4783" s="343"/>
      <c r="BC4783" s="343"/>
      <c r="BD4783" s="343"/>
      <c r="BE4783" s="475"/>
      <c r="BF4783" s="475"/>
      <c r="BG4783" s="475"/>
      <c r="BH4783" s="475"/>
      <c r="BI4783" s="475"/>
      <c r="BJ4783" s="475"/>
      <c r="BK4783" s="475"/>
      <c r="BL4783" s="475"/>
      <c r="BM4783" s="475"/>
      <c r="BN4783" s="475"/>
      <c r="BO4783" s="475"/>
      <c r="BP4783" s="306"/>
      <c r="BQ4783" s="496"/>
      <c r="BR4783" s="496"/>
      <c r="BS4783" s="496"/>
      <c r="BT4783" s="496"/>
      <c r="BU4783" s="496"/>
      <c r="BV4783" s="496"/>
    </row>
    <row r="4784" spans="1:74" s="52" customFormat="1" ht="12.75">
      <c r="A4784" s="45">
        <v>2670.0804681784898</v>
      </c>
      <c r="B4784" s="46" t="s">
        <v>364</v>
      </c>
      <c r="C4784" s="47" t="s">
        <v>405</v>
      </c>
      <c r="D4784" s="48">
        <v>179.99141542738687</v>
      </c>
      <c r="E4784" s="49">
        <v>39.873950000000001</v>
      </c>
      <c r="F4784" s="49">
        <v>3.3799999999999997E-2</v>
      </c>
      <c r="G4784" s="49">
        <v>13.81246</v>
      </c>
      <c r="H4784" s="49">
        <v>0.31879999999999997</v>
      </c>
      <c r="I4784" s="49">
        <v>0.18809999999999999</v>
      </c>
      <c r="J4784" s="49">
        <v>46.081600000000002</v>
      </c>
      <c r="K4784" s="49">
        <v>0.2555</v>
      </c>
      <c r="L4784" s="49">
        <v>100.56421</v>
      </c>
      <c r="M4784" s="47"/>
      <c r="N4784" s="50">
        <v>0.99210217850969984</v>
      </c>
      <c r="O4784" s="50">
        <v>6.6490447926726315E-4</v>
      </c>
      <c r="P4784" s="50">
        <v>0.28740490164571103</v>
      </c>
      <c r="Q4784" s="50">
        <v>6.3801273637621283E-3</v>
      </c>
      <c r="R4784" s="50">
        <v>3.9640733150468508E-3</v>
      </c>
      <c r="S4784" s="50">
        <v>1.7092407517049262</v>
      </c>
      <c r="T4784" s="50">
        <v>6.8110755133517558E-3</v>
      </c>
      <c r="U4784" s="50">
        <v>3.0065680125317651</v>
      </c>
      <c r="V4784" s="51">
        <v>85.605613035873077</v>
      </c>
      <c r="X4784" s="49">
        <v>0.26</v>
      </c>
      <c r="Y4784" s="49">
        <v>54.05</v>
      </c>
      <c r="Z4784" s="49">
        <v>0.61</v>
      </c>
      <c r="AA4784" s="49">
        <v>5.89</v>
      </c>
      <c r="AB4784" s="49">
        <v>11.44</v>
      </c>
      <c r="AC4784" s="49">
        <v>0.25</v>
      </c>
      <c r="AD4784" s="49">
        <v>2.2200000000000002</v>
      </c>
      <c r="AE4784" s="312"/>
      <c r="AF4784" s="465" t="s">
        <v>440</v>
      </c>
      <c r="AG4784" s="343">
        <v>30</v>
      </c>
      <c r="AH4784" s="343">
        <v>15</v>
      </c>
      <c r="AI4784" s="343"/>
      <c r="AJ4784" s="343"/>
      <c r="AK4784" s="343"/>
      <c r="AL4784" s="343"/>
      <c r="AM4784" s="343"/>
      <c r="AN4784" s="343"/>
      <c r="AO4784" s="343"/>
      <c r="AP4784" s="343"/>
      <c r="AQ4784" s="343"/>
      <c r="AR4784" s="343"/>
      <c r="AS4784" s="343"/>
      <c r="AT4784" s="343"/>
      <c r="AU4784" s="343"/>
      <c r="AV4784" s="343"/>
      <c r="AW4784" s="343"/>
      <c r="AX4784" s="343"/>
      <c r="AY4784" s="343"/>
      <c r="AZ4784" s="343"/>
      <c r="BA4784" s="343"/>
      <c r="BB4784" s="343"/>
      <c r="BC4784" s="343"/>
      <c r="BD4784" s="343"/>
      <c r="BE4784" s="475"/>
      <c r="BF4784" s="475"/>
      <c r="BG4784" s="475"/>
      <c r="BH4784" s="475"/>
      <c r="BI4784" s="475"/>
      <c r="BJ4784" s="475"/>
      <c r="BK4784" s="475"/>
      <c r="BL4784" s="475"/>
      <c r="BM4784" s="475"/>
      <c r="BN4784" s="475"/>
      <c r="BO4784" s="475"/>
      <c r="BP4784" s="306"/>
      <c r="BQ4784" s="496"/>
      <c r="BR4784" s="496"/>
      <c r="BS4784" s="496"/>
      <c r="BT4784" s="496"/>
      <c r="BU4784" s="496"/>
      <c r="BV4784" s="496"/>
    </row>
    <row r="4785" spans="1:74" s="52" customFormat="1" ht="12.75">
      <c r="A4785" s="45">
        <v>2670.0804681784898</v>
      </c>
      <c r="B4785" s="46" t="s">
        <v>364</v>
      </c>
      <c r="C4785" s="47" t="s">
        <v>405</v>
      </c>
      <c r="D4785" s="48">
        <v>185.99141542738687</v>
      </c>
      <c r="E4785" s="49">
        <v>39.945630000000001</v>
      </c>
      <c r="F4785" s="49">
        <v>8.7499999999999994E-2</v>
      </c>
      <c r="G4785" s="49">
        <v>13.76249</v>
      </c>
      <c r="H4785" s="49">
        <v>0.33710000000000001</v>
      </c>
      <c r="I4785" s="49">
        <v>0.17399999999999999</v>
      </c>
      <c r="J4785" s="49">
        <v>46.001130000000003</v>
      </c>
      <c r="K4785" s="49">
        <v>0.25359999999999999</v>
      </c>
      <c r="L4785" s="49">
        <v>100.56145000000001</v>
      </c>
      <c r="M4785" s="47"/>
      <c r="N4785" s="50">
        <v>0.993207789037032</v>
      </c>
      <c r="O4785" s="50">
        <v>1.7201024318677857E-3</v>
      </c>
      <c r="P4785" s="50">
        <v>0.28616983440242771</v>
      </c>
      <c r="Q4785" s="50">
        <v>6.7417630840383869E-3</v>
      </c>
      <c r="R4785" s="50">
        <v>3.6644249315490938E-3</v>
      </c>
      <c r="S4785" s="50">
        <v>1.7050922773675978</v>
      </c>
      <c r="T4785" s="50">
        <v>6.7558148447198624E-3</v>
      </c>
      <c r="U4785" s="50">
        <v>3.0033520060992327</v>
      </c>
      <c r="V4785" s="51">
        <v>85.628720964913427</v>
      </c>
      <c r="X4785" s="49">
        <v>0.26</v>
      </c>
      <c r="Y4785" s="49">
        <v>22.22</v>
      </c>
      <c r="Z4785" s="49">
        <v>0.62</v>
      </c>
      <c r="AA4785" s="49">
        <v>5.63</v>
      </c>
      <c r="AB4785" s="49">
        <v>12.31</v>
      </c>
      <c r="AC4785" s="49">
        <v>0.25</v>
      </c>
      <c r="AD4785" s="49">
        <v>2.2400000000000002</v>
      </c>
      <c r="AE4785" s="312"/>
      <c r="AF4785" s="465" t="s">
        <v>440</v>
      </c>
      <c r="AG4785" s="343">
        <v>30</v>
      </c>
      <c r="AH4785" s="343">
        <v>15</v>
      </c>
      <c r="AI4785" s="343"/>
      <c r="AJ4785" s="343"/>
      <c r="AK4785" s="343"/>
      <c r="AL4785" s="343"/>
      <c r="AM4785" s="343"/>
      <c r="AN4785" s="343"/>
      <c r="AO4785" s="343"/>
      <c r="AP4785" s="343"/>
      <c r="AQ4785" s="343"/>
      <c r="AR4785" s="343"/>
      <c r="AS4785" s="343"/>
      <c r="AT4785" s="343"/>
      <c r="AU4785" s="343"/>
      <c r="AV4785" s="343"/>
      <c r="AW4785" s="343"/>
      <c r="AX4785" s="343"/>
      <c r="AY4785" s="343"/>
      <c r="AZ4785" s="343"/>
      <c r="BA4785" s="343"/>
      <c r="BB4785" s="343"/>
      <c r="BC4785" s="343"/>
      <c r="BD4785" s="343"/>
      <c r="BE4785" s="475"/>
      <c r="BF4785" s="475"/>
      <c r="BG4785" s="475"/>
      <c r="BH4785" s="475"/>
      <c r="BI4785" s="475"/>
      <c r="BJ4785" s="475"/>
      <c r="BK4785" s="475"/>
      <c r="BL4785" s="475"/>
      <c r="BM4785" s="475"/>
      <c r="BN4785" s="475"/>
      <c r="BO4785" s="475"/>
      <c r="BP4785" s="306"/>
      <c r="BQ4785" s="496"/>
      <c r="BR4785" s="496"/>
      <c r="BS4785" s="496"/>
      <c r="BT4785" s="496"/>
      <c r="BU4785" s="496"/>
      <c r="BV4785" s="496"/>
    </row>
    <row r="4786" spans="1:74" s="52" customFormat="1" ht="12.75">
      <c r="A4786" s="45">
        <v>2670.0804681784898</v>
      </c>
      <c r="B4786" s="46" t="s">
        <v>364</v>
      </c>
      <c r="C4786" s="47" t="s">
        <v>405</v>
      </c>
      <c r="D4786" s="48">
        <v>191.99141542738687</v>
      </c>
      <c r="E4786" s="49">
        <v>39.955869999999997</v>
      </c>
      <c r="F4786" s="49">
        <v>7.5399999999999995E-2</v>
      </c>
      <c r="G4786" s="49">
        <v>13.66255</v>
      </c>
      <c r="H4786" s="49">
        <v>0.37230000000000002</v>
      </c>
      <c r="I4786" s="49">
        <v>0.17449999999999999</v>
      </c>
      <c r="J4786" s="49">
        <v>45.920650000000002</v>
      </c>
      <c r="K4786" s="49">
        <v>0.2495</v>
      </c>
      <c r="L4786" s="49">
        <v>100.41077</v>
      </c>
      <c r="M4786" s="47"/>
      <c r="N4786" s="50">
        <v>0.99462120340910853</v>
      </c>
      <c r="O4786" s="50">
        <v>1.4839657680660449E-3</v>
      </c>
      <c r="P4786" s="50">
        <v>0.28442310956610628</v>
      </c>
      <c r="Q4786" s="50">
        <v>7.4544232985262809E-3</v>
      </c>
      <c r="R4786" s="50">
        <v>3.6792414760897195E-3</v>
      </c>
      <c r="S4786" s="50">
        <v>1.7040945764476441</v>
      </c>
      <c r="T4786" s="50">
        <v>6.6543450892175707E-3</v>
      </c>
      <c r="U4786" s="50">
        <v>3.0024108650547583</v>
      </c>
      <c r="V4786" s="51">
        <v>85.696727186959535</v>
      </c>
      <c r="X4786" s="49">
        <v>0.26</v>
      </c>
      <c r="Y4786" s="49">
        <v>24.73</v>
      </c>
      <c r="Z4786" s="49">
        <v>0.62</v>
      </c>
      <c r="AA4786" s="49">
        <v>5.1100000000000003</v>
      </c>
      <c r="AB4786" s="49">
        <v>12.33</v>
      </c>
      <c r="AC4786" s="49">
        <v>0.25</v>
      </c>
      <c r="AD4786" s="49">
        <v>2.27</v>
      </c>
      <c r="AE4786" s="312"/>
      <c r="AF4786" s="465" t="s">
        <v>440</v>
      </c>
      <c r="AG4786" s="343">
        <v>30</v>
      </c>
      <c r="AH4786" s="343">
        <v>15</v>
      </c>
      <c r="AI4786" s="343"/>
      <c r="AJ4786" s="343"/>
      <c r="AK4786" s="343"/>
      <c r="AL4786" s="343"/>
      <c r="AM4786" s="343"/>
      <c r="AN4786" s="343"/>
      <c r="AO4786" s="343"/>
      <c r="AP4786" s="343"/>
      <c r="AQ4786" s="343"/>
      <c r="AR4786" s="343"/>
      <c r="AS4786" s="343"/>
      <c r="AT4786" s="343"/>
      <c r="AU4786" s="343"/>
      <c r="AV4786" s="343"/>
      <c r="AW4786" s="343"/>
      <c r="AX4786" s="343"/>
      <c r="AY4786" s="343"/>
      <c r="AZ4786" s="343"/>
      <c r="BA4786" s="343"/>
      <c r="BB4786" s="343"/>
      <c r="BC4786" s="343"/>
      <c r="BD4786" s="343"/>
      <c r="BE4786" s="475"/>
      <c r="BF4786" s="475"/>
      <c r="BG4786" s="475"/>
      <c r="BH4786" s="475"/>
      <c r="BI4786" s="475"/>
      <c r="BJ4786" s="475"/>
      <c r="BK4786" s="475"/>
      <c r="BL4786" s="475"/>
      <c r="BM4786" s="475"/>
      <c r="BN4786" s="475"/>
      <c r="BO4786" s="475"/>
      <c r="BP4786" s="306"/>
      <c r="BQ4786" s="496"/>
      <c r="BR4786" s="496"/>
      <c r="BS4786" s="496"/>
      <c r="BT4786" s="496"/>
      <c r="BU4786" s="496"/>
      <c r="BV4786" s="496"/>
    </row>
    <row r="4787" spans="1:74" s="52" customFormat="1" ht="12.75">
      <c r="A4787" s="45">
        <v>2670.0804681784898</v>
      </c>
      <c r="B4787" s="46" t="s">
        <v>364</v>
      </c>
      <c r="C4787" s="47" t="s">
        <v>405</v>
      </c>
      <c r="D4787" s="48">
        <v>197.99141542738687</v>
      </c>
      <c r="E4787" s="49">
        <v>39.996830000000003</v>
      </c>
      <c r="F4787" s="49">
        <v>5.1200000000000002E-2</v>
      </c>
      <c r="G4787" s="49">
        <v>13.78248</v>
      </c>
      <c r="H4787" s="49">
        <v>0.35160000000000002</v>
      </c>
      <c r="I4787" s="49">
        <v>0.16300000000000001</v>
      </c>
      <c r="J4787" s="49">
        <v>46.061489999999999</v>
      </c>
      <c r="K4787" s="49">
        <v>0.25700000000000001</v>
      </c>
      <c r="L4787" s="49">
        <v>100.6636</v>
      </c>
      <c r="M4787" s="47"/>
      <c r="N4787" s="50">
        <v>0.99368409645448763</v>
      </c>
      <c r="O4787" s="50">
        <v>1.0056992889374127E-3</v>
      </c>
      <c r="P4787" s="50">
        <v>0.28635589759230146</v>
      </c>
      <c r="Q4787" s="50">
        <v>7.0261194001775308E-3</v>
      </c>
      <c r="R4787" s="50">
        <v>3.4300157216451237E-3</v>
      </c>
      <c r="S4787" s="50">
        <v>1.705961771849962</v>
      </c>
      <c r="T4787" s="50">
        <v>6.8409046601263486E-3</v>
      </c>
      <c r="U4787" s="50">
        <v>3.0043045049676373</v>
      </c>
      <c r="V4787" s="51">
        <v>85.626996036607707</v>
      </c>
      <c r="X4787" s="49">
        <v>0.26</v>
      </c>
      <c r="Y4787" s="49">
        <v>36.56</v>
      </c>
      <c r="Z4787" s="49">
        <v>0.61</v>
      </c>
      <c r="AA4787" s="49">
        <v>5.41</v>
      </c>
      <c r="AB4787" s="49">
        <v>13.07</v>
      </c>
      <c r="AC4787" s="49">
        <v>0.25</v>
      </c>
      <c r="AD4787" s="49">
        <v>2.2200000000000002</v>
      </c>
      <c r="AE4787" s="312"/>
      <c r="AF4787" s="465" t="s">
        <v>440</v>
      </c>
      <c r="AG4787" s="343">
        <v>30</v>
      </c>
      <c r="AH4787" s="343">
        <v>15</v>
      </c>
      <c r="AI4787" s="343"/>
      <c r="AJ4787" s="343"/>
      <c r="AK4787" s="343"/>
      <c r="AL4787" s="343"/>
      <c r="AM4787" s="343"/>
      <c r="AN4787" s="343"/>
      <c r="AO4787" s="343"/>
      <c r="AP4787" s="343"/>
      <c r="AQ4787" s="343"/>
      <c r="AR4787" s="343"/>
      <c r="AS4787" s="343"/>
      <c r="AT4787" s="343"/>
      <c r="AU4787" s="343"/>
      <c r="AV4787" s="343"/>
      <c r="AW4787" s="343"/>
      <c r="AX4787" s="343"/>
      <c r="AY4787" s="343"/>
      <c r="AZ4787" s="343"/>
      <c r="BA4787" s="343"/>
      <c r="BB4787" s="343"/>
      <c r="BC4787" s="343"/>
      <c r="BD4787" s="343"/>
      <c r="BE4787" s="475"/>
      <c r="BF4787" s="475"/>
      <c r="BG4787" s="475"/>
      <c r="BH4787" s="475"/>
      <c r="BI4787" s="475"/>
      <c r="BJ4787" s="475"/>
      <c r="BK4787" s="475"/>
      <c r="BL4787" s="475"/>
      <c r="BM4787" s="475"/>
      <c r="BN4787" s="475"/>
      <c r="BO4787" s="475"/>
      <c r="BP4787" s="306"/>
      <c r="BQ4787" s="496"/>
      <c r="BR4787" s="496"/>
      <c r="BS4787" s="496"/>
      <c r="BT4787" s="496"/>
      <c r="BU4787" s="496"/>
      <c r="BV4787" s="496"/>
    </row>
    <row r="4788" spans="1:74" s="52" customFormat="1" ht="12.75">
      <c r="A4788" s="45"/>
      <c r="B4788" s="46"/>
      <c r="C4788" s="47"/>
      <c r="D4788" s="48"/>
      <c r="E4788" s="49"/>
      <c r="F4788" s="49"/>
      <c r="G4788" s="49"/>
      <c r="H4788" s="49"/>
      <c r="I4788" s="49"/>
      <c r="J4788" s="49"/>
      <c r="K4788" s="49"/>
      <c r="L4788" s="49"/>
      <c r="M4788" s="47"/>
      <c r="N4788" s="50"/>
      <c r="O4788" s="50"/>
      <c r="P4788" s="50"/>
      <c r="Q4788" s="50"/>
      <c r="R4788" s="50"/>
      <c r="S4788" s="50"/>
      <c r="T4788" s="50"/>
      <c r="U4788" s="50"/>
      <c r="V4788" s="51"/>
      <c r="AE4788" s="312"/>
      <c r="AF4788" s="312"/>
      <c r="AG4788" s="312"/>
      <c r="AH4788" s="312"/>
      <c r="AI4788" s="312"/>
      <c r="AJ4788" s="312"/>
      <c r="AK4788" s="312"/>
      <c r="AL4788" s="312"/>
      <c r="AM4788" s="312"/>
      <c r="AN4788" s="312"/>
      <c r="AO4788" s="312"/>
      <c r="AP4788" s="312"/>
      <c r="AQ4788" s="312"/>
      <c r="AR4788" s="312"/>
      <c r="AS4788" s="312"/>
      <c r="AT4788" s="312"/>
      <c r="AU4788" s="312"/>
      <c r="AV4788" s="312"/>
      <c r="AW4788" s="312"/>
      <c r="AX4788" s="312"/>
      <c r="AY4788" s="312"/>
      <c r="AZ4788" s="312"/>
      <c r="BA4788" s="312"/>
      <c r="BB4788" s="312"/>
      <c r="BC4788" s="312"/>
      <c r="BD4788" s="312"/>
      <c r="BE4788" s="306"/>
      <c r="BF4788" s="306"/>
      <c r="BG4788" s="306"/>
      <c r="BH4788" s="306"/>
      <c r="BI4788" s="306"/>
      <c r="BJ4788" s="306"/>
      <c r="BK4788" s="306"/>
      <c r="BL4788" s="306"/>
      <c r="BM4788" s="306"/>
      <c r="BN4788" s="306"/>
      <c r="BO4788" s="306"/>
      <c r="BP4788" s="306"/>
      <c r="BQ4788" s="496"/>
      <c r="BR4788" s="496"/>
      <c r="BS4788" s="496"/>
      <c r="BT4788" s="496"/>
      <c r="BU4788" s="496"/>
      <c r="BV4788" s="496"/>
    </row>
    <row r="4789" spans="1:74" s="52" customFormat="1" ht="12.75">
      <c r="A4789" s="45">
        <v>2670.0804681784898</v>
      </c>
      <c r="B4789" s="46" t="s">
        <v>364</v>
      </c>
      <c r="C4789" s="47" t="s">
        <v>406</v>
      </c>
      <c r="D4789" s="48">
        <v>0</v>
      </c>
      <c r="E4789" s="49">
        <v>39.09722</v>
      </c>
      <c r="F4789" s="49">
        <v>1.3299999999999999E-2</v>
      </c>
      <c r="G4789" s="49">
        <v>19.19613</v>
      </c>
      <c r="H4789" s="49">
        <v>0.2399</v>
      </c>
      <c r="I4789" s="49">
        <v>0.25879999999999997</v>
      </c>
      <c r="J4789" s="49">
        <v>41.620530000000002</v>
      </c>
      <c r="K4789" s="49">
        <v>0.26440000000000002</v>
      </c>
      <c r="L4789" s="49">
        <v>100.69028</v>
      </c>
      <c r="M4789" s="47"/>
      <c r="N4789" s="50">
        <v>0.99597257270197947</v>
      </c>
      <c r="O4789" s="50">
        <v>2.6787276273924129E-4</v>
      </c>
      <c r="P4789" s="50">
        <v>0.40895090841066273</v>
      </c>
      <c r="Q4789" s="50">
        <v>4.9155898769643325E-3</v>
      </c>
      <c r="R4789" s="50">
        <v>5.5840784634171086E-3</v>
      </c>
      <c r="S4789" s="50">
        <v>1.5805842595358326</v>
      </c>
      <c r="T4789" s="50">
        <v>7.2164000209462894E-3</v>
      </c>
      <c r="U4789" s="50">
        <v>3.0034916817725414</v>
      </c>
      <c r="V4789" s="51">
        <v>79.444901753972871</v>
      </c>
      <c r="X4789" s="49">
        <v>0.26</v>
      </c>
      <c r="Y4789" s="49">
        <v>141.85</v>
      </c>
      <c r="Z4789" s="49">
        <v>0.52</v>
      </c>
      <c r="AA4789" s="49">
        <v>7.55</v>
      </c>
      <c r="AB4789" s="49">
        <v>9.0500000000000007</v>
      </c>
      <c r="AC4789" s="49">
        <v>0.27</v>
      </c>
      <c r="AD4789" s="49">
        <v>2.2000000000000002</v>
      </c>
      <c r="AE4789" s="312"/>
      <c r="AF4789" s="465" t="s">
        <v>433</v>
      </c>
      <c r="AG4789" s="343">
        <v>30</v>
      </c>
      <c r="AH4789" s="343">
        <v>15</v>
      </c>
      <c r="AI4789" s="343"/>
      <c r="AJ4789" s="343"/>
      <c r="AK4789" s="343"/>
      <c r="AL4789" s="343"/>
      <c r="AM4789" s="343"/>
      <c r="AN4789" s="343"/>
      <c r="AO4789" s="343"/>
      <c r="AP4789" s="343"/>
      <c r="AQ4789" s="343"/>
      <c r="AR4789" s="343"/>
      <c r="AS4789" s="343"/>
      <c r="AT4789" s="343"/>
      <c r="AU4789" s="343"/>
      <c r="AV4789" s="343"/>
      <c r="AW4789" s="343"/>
      <c r="AX4789" s="343"/>
      <c r="AY4789" s="343"/>
      <c r="AZ4789" s="343"/>
      <c r="BA4789" s="343"/>
      <c r="BB4789" s="343"/>
      <c r="BC4789" s="343"/>
      <c r="BD4789" s="343"/>
      <c r="BE4789" s="475"/>
      <c r="BF4789" s="475"/>
      <c r="BG4789" s="475"/>
      <c r="BH4789" s="475"/>
      <c r="BI4789" s="475"/>
      <c r="BJ4789" s="475"/>
      <c r="BK4789" s="475"/>
      <c r="BL4789" s="475"/>
      <c r="BM4789" s="475"/>
      <c r="BN4789" s="475"/>
      <c r="BO4789" s="475"/>
      <c r="BP4789" s="306"/>
      <c r="BQ4789" s="496"/>
      <c r="BR4789" s="496"/>
      <c r="BS4789" s="496"/>
      <c r="BT4789" s="496"/>
      <c r="BU4789" s="496"/>
      <c r="BV4789" s="496"/>
    </row>
    <row r="4790" spans="1:74" s="52" customFormat="1" ht="12.75">
      <c r="A4790" s="45">
        <v>2670.0804681784898</v>
      </c>
      <c r="B4790" s="46" t="s">
        <v>364</v>
      </c>
      <c r="C4790" s="47" t="s">
        <v>406</v>
      </c>
      <c r="D4790" s="48">
        <v>4.999999999999992</v>
      </c>
      <c r="E4790" s="49">
        <v>39.238909999999997</v>
      </c>
      <c r="F4790" s="49">
        <v>9.1000000000000004E-3</v>
      </c>
      <c r="G4790" s="49">
        <v>18.406700000000001</v>
      </c>
      <c r="H4790" s="49">
        <v>0.2545</v>
      </c>
      <c r="I4790" s="49">
        <v>0.26390000000000002</v>
      </c>
      <c r="J4790" s="49">
        <v>42.195929999999997</v>
      </c>
      <c r="K4790" s="49">
        <v>0.2467</v>
      </c>
      <c r="L4790" s="49">
        <v>100.61573999999999</v>
      </c>
      <c r="M4790" s="47"/>
      <c r="N4790" s="50">
        <v>0.99661092830739362</v>
      </c>
      <c r="O4790" s="50">
        <v>1.8273659054305393E-4</v>
      </c>
      <c r="P4790" s="50">
        <v>0.39096748300688827</v>
      </c>
      <c r="Q4790" s="50">
        <v>5.1992462752154037E-3</v>
      </c>
      <c r="R4790" s="50">
        <v>5.6771953678507346E-3</v>
      </c>
      <c r="S4790" s="50">
        <v>1.597672717432479</v>
      </c>
      <c r="T4790" s="50">
        <v>6.7132915311502415E-3</v>
      </c>
      <c r="U4790" s="50">
        <v>3.0030235985115206</v>
      </c>
      <c r="V4790" s="51">
        <v>80.339958785882502</v>
      </c>
      <c r="X4790" s="49">
        <v>0.26</v>
      </c>
      <c r="Y4790" s="49">
        <v>204.6</v>
      </c>
      <c r="Z4790" s="49">
        <v>0.53</v>
      </c>
      <c r="AA4790" s="49">
        <v>7.22</v>
      </c>
      <c r="AB4790" s="49">
        <v>8.75</v>
      </c>
      <c r="AC4790" s="49">
        <v>0.26</v>
      </c>
      <c r="AD4790" s="49">
        <v>2.3199999999999998</v>
      </c>
      <c r="AE4790" s="312"/>
      <c r="AF4790" s="465" t="s">
        <v>433</v>
      </c>
      <c r="AG4790" s="343">
        <v>30</v>
      </c>
      <c r="AH4790" s="343">
        <v>15</v>
      </c>
      <c r="AI4790" s="343"/>
      <c r="AJ4790" s="343"/>
      <c r="AK4790" s="343"/>
      <c r="AL4790" s="343"/>
      <c r="AM4790" s="343"/>
      <c r="AN4790" s="343"/>
      <c r="AO4790" s="343"/>
      <c r="AP4790" s="343"/>
      <c r="AQ4790" s="343"/>
      <c r="AR4790" s="343"/>
      <c r="AS4790" s="343"/>
      <c r="AT4790" s="343"/>
      <c r="AU4790" s="343"/>
      <c r="AV4790" s="343"/>
      <c r="AW4790" s="343"/>
      <c r="AX4790" s="343"/>
      <c r="AY4790" s="343"/>
      <c r="AZ4790" s="343"/>
      <c r="BA4790" s="343"/>
      <c r="BB4790" s="343"/>
      <c r="BC4790" s="343"/>
      <c r="BD4790" s="343"/>
      <c r="BE4790" s="475"/>
      <c r="BF4790" s="475"/>
      <c r="BG4790" s="475"/>
      <c r="BH4790" s="475"/>
      <c r="BI4790" s="475"/>
      <c r="BJ4790" s="475"/>
      <c r="BK4790" s="475"/>
      <c r="BL4790" s="475"/>
      <c r="BM4790" s="475"/>
      <c r="BN4790" s="475"/>
      <c r="BO4790" s="475"/>
      <c r="BP4790" s="306"/>
      <c r="BQ4790" s="496"/>
      <c r="BR4790" s="496"/>
      <c r="BS4790" s="496"/>
      <c r="BT4790" s="496"/>
      <c r="BU4790" s="496"/>
      <c r="BV4790" s="496"/>
    </row>
    <row r="4791" spans="1:74" s="52" customFormat="1" ht="12.75">
      <c r="A4791" s="45">
        <v>2670.0804681784898</v>
      </c>
      <c r="B4791" s="46" t="s">
        <v>364</v>
      </c>
      <c r="C4791" s="47" t="s">
        <v>406</v>
      </c>
      <c r="D4791" s="48">
        <v>9.9999999999999929</v>
      </c>
      <c r="E4791" s="49">
        <v>39.249029999999998</v>
      </c>
      <c r="F4791" s="49">
        <v>1.2200000000000001E-2</v>
      </c>
      <c r="G4791" s="49">
        <v>17.847110000000001</v>
      </c>
      <c r="H4791" s="49">
        <v>0.23139999999999999</v>
      </c>
      <c r="I4791" s="49">
        <v>0.27289999999999998</v>
      </c>
      <c r="J4791" s="49">
        <v>42.670380000000002</v>
      </c>
      <c r="K4791" s="49">
        <v>0.2492</v>
      </c>
      <c r="L4791" s="49">
        <v>100.53222</v>
      </c>
      <c r="M4791" s="47"/>
      <c r="N4791" s="50">
        <v>0.99523359621978369</v>
      </c>
      <c r="O4791" s="50">
        <v>2.4458585989266794E-4</v>
      </c>
      <c r="P4791" s="50">
        <v>0.37846000823326481</v>
      </c>
      <c r="Q4791" s="50">
        <v>4.7195799455949693E-3</v>
      </c>
      <c r="R4791" s="50">
        <v>5.8611842640340691E-3</v>
      </c>
      <c r="S4791" s="50">
        <v>1.6129880730631727</v>
      </c>
      <c r="T4791" s="50">
        <v>6.7702044746880529E-3</v>
      </c>
      <c r="U4791" s="50">
        <v>3.0042772320604314</v>
      </c>
      <c r="V4791" s="51">
        <v>80.995738137100389</v>
      </c>
      <c r="X4791" s="49">
        <v>0.26</v>
      </c>
      <c r="Y4791" s="49">
        <v>151.80000000000001</v>
      </c>
      <c r="Z4791" s="49">
        <v>0.54</v>
      </c>
      <c r="AA4791" s="49">
        <v>7.85</v>
      </c>
      <c r="AB4791" s="49">
        <v>8.48</v>
      </c>
      <c r="AC4791" s="49">
        <v>0.26</v>
      </c>
      <c r="AD4791" s="49">
        <v>2.2799999999999998</v>
      </c>
      <c r="AE4791" s="312"/>
      <c r="AF4791" s="465" t="s">
        <v>433</v>
      </c>
      <c r="AG4791" s="343">
        <v>30</v>
      </c>
      <c r="AH4791" s="343">
        <v>15</v>
      </c>
      <c r="AI4791" s="343"/>
      <c r="AJ4791" s="343"/>
      <c r="AK4791" s="343"/>
      <c r="AL4791" s="343"/>
      <c r="AM4791" s="343"/>
      <c r="AN4791" s="343"/>
      <c r="AO4791" s="343"/>
      <c r="AP4791" s="343"/>
      <c r="AQ4791" s="343"/>
      <c r="AR4791" s="343"/>
      <c r="AS4791" s="343"/>
      <c r="AT4791" s="343"/>
      <c r="AU4791" s="343"/>
      <c r="AV4791" s="343"/>
      <c r="AW4791" s="343"/>
      <c r="AX4791" s="343"/>
      <c r="AY4791" s="343"/>
      <c r="AZ4791" s="343"/>
      <c r="BA4791" s="343"/>
      <c r="BB4791" s="343"/>
      <c r="BC4791" s="343"/>
      <c r="BD4791" s="343"/>
      <c r="BE4791" s="475"/>
      <c r="BF4791" s="475"/>
      <c r="BG4791" s="475"/>
      <c r="BH4791" s="475"/>
      <c r="BI4791" s="475"/>
      <c r="BJ4791" s="475"/>
      <c r="BK4791" s="475"/>
      <c r="BL4791" s="475"/>
      <c r="BM4791" s="475"/>
      <c r="BN4791" s="475"/>
      <c r="BO4791" s="475"/>
      <c r="BP4791" s="306"/>
      <c r="BQ4791" s="496"/>
      <c r="BR4791" s="496"/>
      <c r="BS4791" s="496"/>
      <c r="BT4791" s="496"/>
      <c r="BU4791" s="496"/>
      <c r="BV4791" s="496"/>
    </row>
    <row r="4792" spans="1:74" s="52" customFormat="1" ht="12.75">
      <c r="A4792" s="45">
        <v>2670.0804681784898</v>
      </c>
      <c r="B4792" s="46" t="s">
        <v>364</v>
      </c>
      <c r="C4792" s="47" t="s">
        <v>406</v>
      </c>
      <c r="D4792" s="48">
        <v>14.999999999999993</v>
      </c>
      <c r="E4792" s="49">
        <v>39.866410000000002</v>
      </c>
      <c r="F4792" s="49">
        <v>6.2100000000000002E-2</v>
      </c>
      <c r="G4792" s="49">
        <v>16.308219999999999</v>
      </c>
      <c r="H4792" s="49">
        <v>0.2792</v>
      </c>
      <c r="I4792" s="49">
        <v>0.217</v>
      </c>
      <c r="J4792" s="49">
        <v>44.275449999999999</v>
      </c>
      <c r="K4792" s="49">
        <v>0.2334</v>
      </c>
      <c r="L4792" s="49">
        <v>101.24178000000001</v>
      </c>
      <c r="M4792" s="47"/>
      <c r="N4792" s="50">
        <v>0.99553328429466659</v>
      </c>
      <c r="O4792" s="50">
        <v>1.2260711432256356E-3</v>
      </c>
      <c r="P4792" s="50">
        <v>0.34057378134603822</v>
      </c>
      <c r="Q4792" s="50">
        <v>5.6079994466288483E-3</v>
      </c>
      <c r="R4792" s="50">
        <v>4.5898038809792799E-3</v>
      </c>
      <c r="S4792" s="50">
        <v>1.6482389969259086</v>
      </c>
      <c r="T4792" s="50">
        <v>6.2446363814350567E-3</v>
      </c>
      <c r="U4792" s="50">
        <v>3.0020145734188826</v>
      </c>
      <c r="V4792" s="51">
        <v>82.875523273640766</v>
      </c>
      <c r="X4792" s="49">
        <v>0.26</v>
      </c>
      <c r="Y4792" s="49">
        <v>35.22</v>
      </c>
      <c r="Z4792" s="49">
        <v>0.54</v>
      </c>
      <c r="AA4792" s="49">
        <v>6.78</v>
      </c>
      <c r="AB4792" s="49">
        <v>9.2100000000000009</v>
      </c>
      <c r="AC4792" s="49">
        <v>0.26</v>
      </c>
      <c r="AD4792" s="49">
        <v>2.38</v>
      </c>
      <c r="AE4792" s="312"/>
      <c r="AF4792" s="465" t="s">
        <v>433</v>
      </c>
      <c r="AG4792" s="343">
        <v>30</v>
      </c>
      <c r="AH4792" s="343">
        <v>15</v>
      </c>
      <c r="AI4792" s="343"/>
      <c r="AJ4792" s="343"/>
      <c r="AK4792" s="343"/>
      <c r="AL4792" s="343"/>
      <c r="AM4792" s="343"/>
      <c r="AN4792" s="343"/>
      <c r="AO4792" s="343"/>
      <c r="AP4792" s="343"/>
      <c r="AQ4792" s="343"/>
      <c r="AR4792" s="343"/>
      <c r="AS4792" s="343"/>
      <c r="AT4792" s="343"/>
      <c r="AU4792" s="343"/>
      <c r="AV4792" s="343"/>
      <c r="AW4792" s="343"/>
      <c r="AX4792" s="343"/>
      <c r="AY4792" s="343"/>
      <c r="AZ4792" s="343"/>
      <c r="BA4792" s="343"/>
      <c r="BB4792" s="343"/>
      <c r="BC4792" s="343"/>
      <c r="BD4792" s="343"/>
      <c r="BE4792" s="475"/>
      <c r="BF4792" s="475"/>
      <c r="BG4792" s="475"/>
      <c r="BH4792" s="475"/>
      <c r="BI4792" s="475"/>
      <c r="BJ4792" s="475"/>
      <c r="BK4792" s="475"/>
      <c r="BL4792" s="475"/>
      <c r="BM4792" s="475"/>
      <c r="BN4792" s="475"/>
      <c r="BO4792" s="475"/>
      <c r="BP4792" s="306"/>
      <c r="BQ4792" s="496"/>
      <c r="BR4792" s="496"/>
      <c r="BS4792" s="496"/>
      <c r="BT4792" s="496"/>
      <c r="BU4792" s="496"/>
      <c r="BV4792" s="496"/>
    </row>
    <row r="4793" spans="1:74" s="52" customFormat="1" ht="12.75">
      <c r="A4793" s="45">
        <v>2670.0804681784898</v>
      </c>
      <c r="B4793" s="46" t="s">
        <v>364</v>
      </c>
      <c r="C4793" s="47" t="s">
        <v>406</v>
      </c>
      <c r="D4793" s="48">
        <v>19.999999999999993</v>
      </c>
      <c r="E4793" s="49">
        <v>39.805689999999998</v>
      </c>
      <c r="F4793" s="49">
        <v>8.0600000000000005E-2</v>
      </c>
      <c r="G4793" s="49">
        <v>15.818569999999999</v>
      </c>
      <c r="H4793" s="49">
        <v>0.30930000000000002</v>
      </c>
      <c r="I4793" s="49">
        <v>0.2016</v>
      </c>
      <c r="J4793" s="49">
        <v>44.537909999999997</v>
      </c>
      <c r="K4793" s="49">
        <v>0.2286</v>
      </c>
      <c r="L4793" s="49">
        <v>100.98227</v>
      </c>
      <c r="M4793" s="47"/>
      <c r="N4793" s="50">
        <v>0.99457431704083199</v>
      </c>
      <c r="O4793" s="50">
        <v>1.5922180415094418E-3</v>
      </c>
      <c r="P4793" s="50">
        <v>0.33053336002409817</v>
      </c>
      <c r="Q4793" s="50">
        <v>6.2160699953497942E-3</v>
      </c>
      <c r="R4793" s="50">
        <v>4.2664666063277458E-3</v>
      </c>
      <c r="S4793" s="50">
        <v>1.6589391740038899</v>
      </c>
      <c r="T4793" s="50">
        <v>6.1196411641420883E-3</v>
      </c>
      <c r="U4793" s="50">
        <v>3.0022412468761495</v>
      </c>
      <c r="V4793" s="51">
        <v>83.385879705768872</v>
      </c>
      <c r="X4793" s="49">
        <v>0.28000000000000003</v>
      </c>
      <c r="Y4793" s="49">
        <v>9.5500000000000007</v>
      </c>
      <c r="Z4793" s="49">
        <v>0.57999999999999996</v>
      </c>
      <c r="AA4793" s="49">
        <v>5.37</v>
      </c>
      <c r="AB4793" s="49">
        <v>9.9499999999999993</v>
      </c>
      <c r="AC4793" s="49">
        <v>0.3</v>
      </c>
      <c r="AD4793" s="49">
        <v>1.97</v>
      </c>
      <c r="AE4793" s="312"/>
      <c r="AF4793" s="465" t="s">
        <v>433</v>
      </c>
      <c r="AG4793" s="343">
        <v>30</v>
      </c>
      <c r="AH4793" s="343">
        <v>15</v>
      </c>
      <c r="AI4793" s="343"/>
      <c r="AJ4793" s="343"/>
      <c r="AK4793" s="343"/>
      <c r="AL4793" s="343"/>
      <c r="AM4793" s="343"/>
      <c r="AN4793" s="343"/>
      <c r="AO4793" s="343"/>
      <c r="AP4793" s="343"/>
      <c r="AQ4793" s="343"/>
      <c r="AR4793" s="343"/>
      <c r="AS4793" s="343"/>
      <c r="AT4793" s="343"/>
      <c r="AU4793" s="343"/>
      <c r="AV4793" s="343"/>
      <c r="AW4793" s="343"/>
      <c r="AX4793" s="343"/>
      <c r="AY4793" s="343"/>
      <c r="AZ4793" s="343"/>
      <c r="BA4793" s="343"/>
      <c r="BB4793" s="343"/>
      <c r="BC4793" s="343"/>
      <c r="BD4793" s="343"/>
      <c r="BE4793" s="475"/>
      <c r="BF4793" s="475"/>
      <c r="BG4793" s="475"/>
      <c r="BH4793" s="475"/>
      <c r="BI4793" s="475"/>
      <c r="BJ4793" s="475"/>
      <c r="BK4793" s="475"/>
      <c r="BL4793" s="475"/>
      <c r="BM4793" s="475"/>
      <c r="BN4793" s="475"/>
      <c r="BO4793" s="475"/>
      <c r="BP4793" s="306"/>
      <c r="BQ4793" s="496"/>
      <c r="BR4793" s="496"/>
      <c r="BS4793" s="496"/>
      <c r="BT4793" s="496"/>
      <c r="BU4793" s="496"/>
      <c r="BV4793" s="496"/>
    </row>
    <row r="4794" spans="1:74" s="52" customFormat="1" ht="12.75">
      <c r="A4794" s="45">
        <v>2670.0804681784898</v>
      </c>
      <c r="B4794" s="46" t="s">
        <v>364</v>
      </c>
      <c r="C4794" s="47" t="s">
        <v>406</v>
      </c>
      <c r="D4794" s="48">
        <v>24.999999999999993</v>
      </c>
      <c r="E4794" s="49">
        <v>39.815809999999999</v>
      </c>
      <c r="F4794" s="49">
        <v>7.6700000000000004E-2</v>
      </c>
      <c r="G4794" s="49">
        <v>15.458830000000001</v>
      </c>
      <c r="H4794" s="49">
        <v>0.26690000000000003</v>
      </c>
      <c r="I4794" s="49">
        <v>0.17879999999999999</v>
      </c>
      <c r="J4794" s="49">
        <v>44.60857</v>
      </c>
      <c r="K4794" s="49">
        <v>0.22720000000000001</v>
      </c>
      <c r="L4794" s="49">
        <v>100.63280999999999</v>
      </c>
      <c r="M4794" s="47"/>
      <c r="N4794" s="50">
        <v>0.99631728244365303</v>
      </c>
      <c r="O4794" s="50">
        <v>1.5174447503205598E-3</v>
      </c>
      <c r="P4794" s="50">
        <v>0.32350032685246072</v>
      </c>
      <c r="Q4794" s="50">
        <v>5.3719823199987801E-3</v>
      </c>
      <c r="R4794" s="50">
        <v>3.7896173685820415E-3</v>
      </c>
      <c r="S4794" s="50">
        <v>1.6640599010576302</v>
      </c>
      <c r="T4794" s="50">
        <v>6.0912732630603829E-3</v>
      </c>
      <c r="U4794" s="50">
        <v>3.0006478280557056</v>
      </c>
      <c r="V4794" s="51">
        <v>83.723747219845521</v>
      </c>
      <c r="X4794" s="49">
        <v>0.25</v>
      </c>
      <c r="Y4794" s="49">
        <v>31.3</v>
      </c>
      <c r="Z4794" s="49">
        <v>0.56999999999999995</v>
      </c>
      <c r="AA4794" s="49">
        <v>6.63</v>
      </c>
      <c r="AB4794" s="49">
        <v>10.24</v>
      </c>
      <c r="AC4794" s="49">
        <v>0.25</v>
      </c>
      <c r="AD4794" s="49">
        <v>2.39</v>
      </c>
      <c r="AE4794" s="312"/>
      <c r="AF4794" s="465" t="s">
        <v>433</v>
      </c>
      <c r="AG4794" s="343">
        <v>30</v>
      </c>
      <c r="AH4794" s="343">
        <v>15</v>
      </c>
      <c r="AI4794" s="343"/>
      <c r="AJ4794" s="343"/>
      <c r="AK4794" s="343"/>
      <c r="AL4794" s="343"/>
      <c r="AM4794" s="343"/>
      <c r="AN4794" s="343"/>
      <c r="AO4794" s="343"/>
      <c r="AP4794" s="343"/>
      <c r="AQ4794" s="343"/>
      <c r="AR4794" s="343"/>
      <c r="AS4794" s="343"/>
      <c r="AT4794" s="343"/>
      <c r="AU4794" s="343"/>
      <c r="AV4794" s="343"/>
      <c r="AW4794" s="343"/>
      <c r="AX4794" s="343"/>
      <c r="AY4794" s="343"/>
      <c r="AZ4794" s="343"/>
      <c r="BA4794" s="343"/>
      <c r="BB4794" s="343"/>
      <c r="BC4794" s="343"/>
      <c r="BD4794" s="343"/>
      <c r="BE4794" s="475"/>
      <c r="BF4794" s="475"/>
      <c r="BG4794" s="475"/>
      <c r="BH4794" s="475"/>
      <c r="BI4794" s="475"/>
      <c r="BJ4794" s="475"/>
      <c r="BK4794" s="475"/>
      <c r="BL4794" s="475"/>
      <c r="BM4794" s="475"/>
      <c r="BN4794" s="475"/>
      <c r="BO4794" s="475"/>
      <c r="BP4794" s="306"/>
      <c r="BQ4794" s="496"/>
      <c r="BR4794" s="496"/>
      <c r="BS4794" s="496"/>
      <c r="BT4794" s="496"/>
      <c r="BU4794" s="496"/>
      <c r="BV4794" s="496"/>
    </row>
    <row r="4795" spans="1:74" s="52" customFormat="1" ht="12.75">
      <c r="A4795" s="45">
        <v>2670.0804681784898</v>
      </c>
      <c r="B4795" s="46" t="s">
        <v>364</v>
      </c>
      <c r="C4795" s="47" t="s">
        <v>406</v>
      </c>
      <c r="D4795" s="48">
        <v>29.999999999999993</v>
      </c>
      <c r="E4795" s="49">
        <v>39.734839999999998</v>
      </c>
      <c r="F4795" s="49">
        <v>6.4399999999999999E-2</v>
      </c>
      <c r="G4795" s="49">
        <v>15.139060000000001</v>
      </c>
      <c r="H4795" s="49">
        <v>0.32579999999999998</v>
      </c>
      <c r="I4795" s="49">
        <v>0.2107</v>
      </c>
      <c r="J4795" s="49">
        <v>44.830649999999999</v>
      </c>
      <c r="K4795" s="49">
        <v>0.22090000000000001</v>
      </c>
      <c r="L4795" s="49">
        <v>100.52635000000001</v>
      </c>
      <c r="M4795" s="47"/>
      <c r="N4795" s="50">
        <v>0.99466338202000815</v>
      </c>
      <c r="O4795" s="50">
        <v>1.2745766081483864E-3</v>
      </c>
      <c r="P4795" s="50">
        <v>0.31692723781606696</v>
      </c>
      <c r="Q4795" s="50">
        <v>6.5599364737203734E-3</v>
      </c>
      <c r="R4795" s="50">
        <v>4.4674009906228301E-3</v>
      </c>
      <c r="S4795" s="50">
        <v>1.6729703446274387</v>
      </c>
      <c r="T4795" s="50">
        <v>5.9245862276893092E-3</v>
      </c>
      <c r="U4795" s="50">
        <v>3.0027874647636947</v>
      </c>
      <c r="V4795" s="51">
        <v>84.073188458930915</v>
      </c>
      <c r="X4795" s="49">
        <v>0.25</v>
      </c>
      <c r="Y4795" s="49">
        <v>25.17</v>
      </c>
      <c r="Z4795" s="49">
        <v>0.57999999999999996</v>
      </c>
      <c r="AA4795" s="49">
        <v>7.08</v>
      </c>
      <c r="AB4795" s="49">
        <v>12.65</v>
      </c>
      <c r="AC4795" s="49">
        <v>0.25</v>
      </c>
      <c r="AD4795" s="49">
        <v>2.4500000000000002</v>
      </c>
      <c r="AE4795" s="312"/>
      <c r="AF4795" s="465" t="s">
        <v>433</v>
      </c>
      <c r="AG4795" s="343">
        <v>30</v>
      </c>
      <c r="AH4795" s="343">
        <v>15</v>
      </c>
      <c r="AI4795" s="343"/>
      <c r="AJ4795" s="343"/>
      <c r="AK4795" s="343"/>
      <c r="AL4795" s="343"/>
      <c r="AM4795" s="343"/>
      <c r="AN4795" s="343"/>
      <c r="AO4795" s="343"/>
      <c r="AP4795" s="343"/>
      <c r="AQ4795" s="343"/>
      <c r="AR4795" s="343"/>
      <c r="AS4795" s="343"/>
      <c r="AT4795" s="343"/>
      <c r="AU4795" s="343"/>
      <c r="AV4795" s="343"/>
      <c r="AW4795" s="343"/>
      <c r="AX4795" s="343"/>
      <c r="AY4795" s="343"/>
      <c r="AZ4795" s="343"/>
      <c r="BA4795" s="343"/>
      <c r="BB4795" s="343"/>
      <c r="BC4795" s="343"/>
      <c r="BD4795" s="343"/>
      <c r="BE4795" s="475"/>
      <c r="BF4795" s="475"/>
      <c r="BG4795" s="475"/>
      <c r="BH4795" s="475"/>
      <c r="BI4795" s="475"/>
      <c r="BJ4795" s="475"/>
      <c r="BK4795" s="475"/>
      <c r="BL4795" s="475"/>
      <c r="BM4795" s="475"/>
      <c r="BN4795" s="475"/>
      <c r="BO4795" s="475"/>
      <c r="BP4795" s="306"/>
      <c r="BQ4795" s="496"/>
      <c r="BR4795" s="496"/>
      <c r="BS4795" s="496"/>
      <c r="BT4795" s="496"/>
      <c r="BU4795" s="496"/>
      <c r="BV4795" s="496"/>
    </row>
    <row r="4796" spans="1:74" s="52" customFormat="1" ht="12.75">
      <c r="A4796" s="45">
        <v>2670.0804681784898</v>
      </c>
      <c r="B4796" s="46" t="s">
        <v>364</v>
      </c>
      <c r="C4796" s="47" t="s">
        <v>406</v>
      </c>
      <c r="D4796" s="48">
        <v>34.999999999999993</v>
      </c>
      <c r="E4796" s="49">
        <v>39.947380000000003</v>
      </c>
      <c r="F4796" s="49">
        <v>7.4200000000000002E-2</v>
      </c>
      <c r="G4796" s="49">
        <v>14.85927</v>
      </c>
      <c r="H4796" s="49">
        <v>0.32800000000000001</v>
      </c>
      <c r="I4796" s="49">
        <v>0.1971</v>
      </c>
      <c r="J4796" s="49">
        <v>45.143590000000003</v>
      </c>
      <c r="K4796" s="49">
        <v>0.2258</v>
      </c>
      <c r="L4796" s="49">
        <v>100.77534000000001</v>
      </c>
      <c r="M4796" s="47"/>
      <c r="N4796" s="50">
        <v>0.99576895983083424</v>
      </c>
      <c r="O4796" s="50">
        <v>1.4623441894950943E-3</v>
      </c>
      <c r="P4796" s="50">
        <v>0.30975887019095694</v>
      </c>
      <c r="Q4796" s="50">
        <v>6.5763969548174334E-3</v>
      </c>
      <c r="R4796" s="50">
        <v>4.1614305104917685E-3</v>
      </c>
      <c r="S4796" s="50">
        <v>1.6775478702933606</v>
      </c>
      <c r="T4796" s="50">
        <v>6.0304798202199762E-3</v>
      </c>
      <c r="U4796" s="50">
        <v>3.0013063517901761</v>
      </c>
      <c r="V4796" s="51">
        <v>84.41313241279164</v>
      </c>
      <c r="X4796" s="49">
        <v>0.26</v>
      </c>
      <c r="Y4796" s="49">
        <v>31.96</v>
      </c>
      <c r="Z4796" s="49">
        <v>0.59</v>
      </c>
      <c r="AA4796" s="49">
        <v>5.78</v>
      </c>
      <c r="AB4796" s="49">
        <v>10.51</v>
      </c>
      <c r="AC4796" s="49">
        <v>0.25</v>
      </c>
      <c r="AD4796" s="49">
        <v>2.5</v>
      </c>
      <c r="AE4796" s="312"/>
      <c r="AF4796" s="465" t="s">
        <v>433</v>
      </c>
      <c r="AG4796" s="343">
        <v>30</v>
      </c>
      <c r="AH4796" s="343">
        <v>15</v>
      </c>
      <c r="AI4796" s="343"/>
      <c r="AJ4796" s="343"/>
      <c r="AK4796" s="343"/>
      <c r="AL4796" s="343"/>
      <c r="AM4796" s="343"/>
      <c r="AN4796" s="343"/>
      <c r="AO4796" s="343"/>
      <c r="AP4796" s="343"/>
      <c r="AQ4796" s="343"/>
      <c r="AR4796" s="343"/>
      <c r="AS4796" s="343"/>
      <c r="AT4796" s="343"/>
      <c r="AU4796" s="343"/>
      <c r="AV4796" s="343"/>
      <c r="AW4796" s="343"/>
      <c r="AX4796" s="343"/>
      <c r="AY4796" s="343"/>
      <c r="AZ4796" s="343"/>
      <c r="BA4796" s="343"/>
      <c r="BB4796" s="343"/>
      <c r="BC4796" s="343"/>
      <c r="BD4796" s="343"/>
      <c r="BE4796" s="475"/>
      <c r="BF4796" s="475"/>
      <c r="BG4796" s="475"/>
      <c r="BH4796" s="475"/>
      <c r="BI4796" s="475"/>
      <c r="BJ4796" s="475"/>
      <c r="BK4796" s="475"/>
      <c r="BL4796" s="475"/>
      <c r="BM4796" s="475"/>
      <c r="BN4796" s="475"/>
      <c r="BO4796" s="475"/>
      <c r="BP4796" s="306"/>
      <c r="BQ4796" s="496"/>
      <c r="BR4796" s="496"/>
      <c r="BS4796" s="496"/>
      <c r="BT4796" s="496"/>
      <c r="BU4796" s="496"/>
      <c r="BV4796" s="496"/>
    </row>
    <row r="4797" spans="1:74" s="52" customFormat="1" ht="12.75">
      <c r="A4797" s="45">
        <v>2670.0804681784898</v>
      </c>
      <c r="B4797" s="46" t="s">
        <v>364</v>
      </c>
      <c r="C4797" s="47" t="s">
        <v>406</v>
      </c>
      <c r="D4797" s="48">
        <v>39.999999999999993</v>
      </c>
      <c r="E4797" s="49">
        <v>39.674109999999999</v>
      </c>
      <c r="F4797" s="49">
        <v>4.1200000000000001E-2</v>
      </c>
      <c r="G4797" s="49">
        <v>14.659409999999999</v>
      </c>
      <c r="H4797" s="49">
        <v>0.32940000000000003</v>
      </c>
      <c r="I4797" s="49">
        <v>0.21740000000000001</v>
      </c>
      <c r="J4797" s="49">
        <v>45.345489999999998</v>
      </c>
      <c r="K4797" s="49">
        <v>0.21609999999999999</v>
      </c>
      <c r="L4797" s="49">
        <v>100.48311</v>
      </c>
      <c r="M4797" s="47"/>
      <c r="N4797" s="50">
        <v>0.99194309259571956</v>
      </c>
      <c r="O4797" s="50">
        <v>8.1442706098618577E-4</v>
      </c>
      <c r="P4797" s="50">
        <v>0.3065152240367246</v>
      </c>
      <c r="Q4797" s="50">
        <v>6.6244076749614128E-3</v>
      </c>
      <c r="R4797" s="50">
        <v>4.6038889915366544E-3</v>
      </c>
      <c r="S4797" s="50">
        <v>1.6901381671548872</v>
      </c>
      <c r="T4797" s="50">
        <v>5.7888457674929901E-3</v>
      </c>
      <c r="U4797" s="50">
        <v>3.0064280532823084</v>
      </c>
      <c r="V4797" s="51">
        <v>84.648551151194312</v>
      </c>
      <c r="X4797" s="49">
        <v>0.25</v>
      </c>
      <c r="Y4797" s="49">
        <v>25.42</v>
      </c>
      <c r="Z4797" s="49">
        <v>0.59</v>
      </c>
      <c r="AA4797" s="49">
        <v>5.78</v>
      </c>
      <c r="AB4797" s="49">
        <v>11.23</v>
      </c>
      <c r="AC4797" s="49">
        <v>0.25</v>
      </c>
      <c r="AD4797" s="49">
        <v>2.44</v>
      </c>
      <c r="AE4797" s="312"/>
      <c r="AF4797" s="465" t="s">
        <v>433</v>
      </c>
      <c r="AG4797" s="343">
        <v>30</v>
      </c>
      <c r="AH4797" s="343">
        <v>15</v>
      </c>
      <c r="AI4797" s="343"/>
      <c r="AJ4797" s="343"/>
      <c r="AK4797" s="343"/>
      <c r="AL4797" s="343"/>
      <c r="AM4797" s="343"/>
      <c r="AN4797" s="343"/>
      <c r="AO4797" s="343"/>
      <c r="AP4797" s="343"/>
      <c r="AQ4797" s="343"/>
      <c r="AR4797" s="343"/>
      <c r="AS4797" s="343"/>
      <c r="AT4797" s="343"/>
      <c r="AU4797" s="343"/>
      <c r="AV4797" s="343"/>
      <c r="AW4797" s="343"/>
      <c r="AX4797" s="343"/>
      <c r="AY4797" s="343"/>
      <c r="AZ4797" s="343"/>
      <c r="BA4797" s="343"/>
      <c r="BB4797" s="343"/>
      <c r="BC4797" s="343"/>
      <c r="BD4797" s="343"/>
      <c r="BE4797" s="475"/>
      <c r="BF4797" s="475"/>
      <c r="BG4797" s="475"/>
      <c r="BH4797" s="475"/>
      <c r="BI4797" s="475"/>
      <c r="BJ4797" s="475"/>
      <c r="BK4797" s="475"/>
      <c r="BL4797" s="475"/>
      <c r="BM4797" s="475"/>
      <c r="BN4797" s="475"/>
      <c r="BO4797" s="475"/>
      <c r="BP4797" s="306"/>
      <c r="BQ4797" s="496"/>
      <c r="BR4797" s="496"/>
      <c r="BS4797" s="496"/>
      <c r="BT4797" s="496"/>
      <c r="BU4797" s="496"/>
      <c r="BV4797" s="496"/>
    </row>
    <row r="4798" spans="1:74" s="52" customFormat="1" ht="12.75">
      <c r="A4798" s="45">
        <v>2670.0804681784898</v>
      </c>
      <c r="B4798" s="46" t="s">
        <v>364</v>
      </c>
      <c r="C4798" s="47" t="s">
        <v>406</v>
      </c>
      <c r="D4798" s="48">
        <v>44.999999999999993</v>
      </c>
      <c r="E4798" s="49">
        <v>39.957500000000003</v>
      </c>
      <c r="F4798" s="49">
        <v>6.1600000000000002E-2</v>
      </c>
      <c r="G4798" s="49">
        <v>14.239710000000001</v>
      </c>
      <c r="H4798" s="49">
        <v>0.34470000000000001</v>
      </c>
      <c r="I4798" s="49">
        <v>0.17549999999999999</v>
      </c>
      <c r="J4798" s="49">
        <v>45.749279999999999</v>
      </c>
      <c r="K4798" s="49">
        <v>0.22009999999999999</v>
      </c>
      <c r="L4798" s="49">
        <v>100.74839</v>
      </c>
      <c r="M4798" s="47"/>
      <c r="N4798" s="50">
        <v>0.99376580491336597</v>
      </c>
      <c r="O4798" s="50">
        <v>1.211272529266639E-3</v>
      </c>
      <c r="P4798" s="50">
        <v>0.29617123709426574</v>
      </c>
      <c r="Q4798" s="50">
        <v>6.8955818270415459E-3</v>
      </c>
      <c r="R4798" s="50">
        <v>3.6969927650374323E-3</v>
      </c>
      <c r="S4798" s="50">
        <v>1.6962058228284633</v>
      </c>
      <c r="T4798" s="50">
        <v>5.8649380706601983E-3</v>
      </c>
      <c r="U4798" s="50">
        <v>3.0038116500281009</v>
      </c>
      <c r="V4798" s="51">
        <v>85.134779803891519</v>
      </c>
      <c r="X4798" s="49">
        <v>0.26</v>
      </c>
      <c r="Y4798" s="49">
        <v>48.38</v>
      </c>
      <c r="Z4798" s="49">
        <v>0.6</v>
      </c>
      <c r="AA4798" s="49">
        <v>5.71</v>
      </c>
      <c r="AB4798" s="49">
        <v>9.9700000000000006</v>
      </c>
      <c r="AC4798" s="49">
        <v>0.25</v>
      </c>
      <c r="AD4798" s="49">
        <v>2.5499999999999998</v>
      </c>
      <c r="AE4798" s="312"/>
      <c r="AF4798" s="465" t="s">
        <v>433</v>
      </c>
      <c r="AG4798" s="343">
        <v>30</v>
      </c>
      <c r="AH4798" s="343">
        <v>15</v>
      </c>
      <c r="AI4798" s="343"/>
      <c r="AJ4798" s="343"/>
      <c r="AK4798" s="343"/>
      <c r="AL4798" s="343"/>
      <c r="AM4798" s="343"/>
      <c r="AN4798" s="343"/>
      <c r="AO4798" s="343"/>
      <c r="AP4798" s="343"/>
      <c r="AQ4798" s="343"/>
      <c r="AR4798" s="343"/>
      <c r="AS4798" s="343"/>
      <c r="AT4798" s="343"/>
      <c r="AU4798" s="343"/>
      <c r="AV4798" s="343"/>
      <c r="AW4798" s="343"/>
      <c r="AX4798" s="343"/>
      <c r="AY4798" s="343"/>
      <c r="AZ4798" s="343"/>
      <c r="BA4798" s="343"/>
      <c r="BB4798" s="343"/>
      <c r="BC4798" s="343"/>
      <c r="BD4798" s="343"/>
      <c r="BE4798" s="475"/>
      <c r="BF4798" s="475"/>
      <c r="BG4798" s="475"/>
      <c r="BH4798" s="475"/>
      <c r="BI4798" s="475"/>
      <c r="BJ4798" s="475"/>
      <c r="BK4798" s="475"/>
      <c r="BL4798" s="475"/>
      <c r="BM4798" s="475"/>
      <c r="BN4798" s="475"/>
      <c r="BO4798" s="475"/>
      <c r="BP4798" s="306"/>
      <c r="BQ4798" s="496"/>
      <c r="BR4798" s="496"/>
      <c r="BS4798" s="496"/>
      <c r="BT4798" s="496"/>
      <c r="BU4798" s="496"/>
      <c r="BV4798" s="496"/>
    </row>
    <row r="4799" spans="1:74" s="52" customFormat="1" ht="12.75">
      <c r="A4799" s="45">
        <v>2670.0804681784898</v>
      </c>
      <c r="B4799" s="46" t="s">
        <v>364</v>
      </c>
      <c r="C4799" s="47" t="s">
        <v>406</v>
      </c>
      <c r="D4799" s="48">
        <v>49.999999999999993</v>
      </c>
      <c r="E4799" s="49">
        <v>40.058709999999998</v>
      </c>
      <c r="F4799" s="49">
        <v>4.5900000000000003E-2</v>
      </c>
      <c r="G4799" s="49">
        <v>13.96991</v>
      </c>
      <c r="H4799" s="49">
        <v>0.36890000000000001</v>
      </c>
      <c r="I4799" s="49">
        <v>0.18490000000000001</v>
      </c>
      <c r="J4799" s="49">
        <v>45.941070000000003</v>
      </c>
      <c r="K4799" s="49">
        <v>0.21329999999999999</v>
      </c>
      <c r="L4799" s="49">
        <v>100.78269</v>
      </c>
      <c r="M4799" s="47"/>
      <c r="N4799" s="50">
        <v>0.99476386469678446</v>
      </c>
      <c r="O4799" s="50">
        <v>9.0117916375493268E-4</v>
      </c>
      <c r="P4799" s="50">
        <v>0.29011664294883621</v>
      </c>
      <c r="Q4799" s="50">
        <v>7.368440633437349E-3</v>
      </c>
      <c r="R4799" s="50">
        <v>3.8890693860030188E-3</v>
      </c>
      <c r="S4799" s="50">
        <v>1.7007195059477549</v>
      </c>
      <c r="T4799" s="50">
        <v>5.6750741991348028E-3</v>
      </c>
      <c r="U4799" s="50">
        <v>3.0034337769757058</v>
      </c>
      <c r="V4799" s="51">
        <v>85.427397271762842</v>
      </c>
      <c r="X4799" s="49">
        <v>0.25</v>
      </c>
      <c r="Y4799" s="49">
        <v>31.63</v>
      </c>
      <c r="Z4799" s="49">
        <v>0.61</v>
      </c>
      <c r="AA4799" s="49">
        <v>5.54</v>
      </c>
      <c r="AB4799" s="49">
        <v>12.04</v>
      </c>
      <c r="AC4799" s="49">
        <v>0.25</v>
      </c>
      <c r="AD4799" s="49">
        <v>2.4900000000000002</v>
      </c>
      <c r="AE4799" s="312"/>
      <c r="AF4799" s="465" t="s">
        <v>433</v>
      </c>
      <c r="AG4799" s="343">
        <v>30</v>
      </c>
      <c r="AH4799" s="343">
        <v>15</v>
      </c>
      <c r="AI4799" s="343"/>
      <c r="AJ4799" s="343"/>
      <c r="AK4799" s="343"/>
      <c r="AL4799" s="343"/>
      <c r="AM4799" s="343"/>
      <c r="AN4799" s="343"/>
      <c r="AO4799" s="343"/>
      <c r="AP4799" s="343"/>
      <c r="AQ4799" s="343"/>
      <c r="AR4799" s="343"/>
      <c r="AS4799" s="343"/>
      <c r="AT4799" s="343"/>
      <c r="AU4799" s="343"/>
      <c r="AV4799" s="343"/>
      <c r="AW4799" s="343"/>
      <c r="AX4799" s="343"/>
      <c r="AY4799" s="343"/>
      <c r="AZ4799" s="343"/>
      <c r="BA4799" s="343"/>
      <c r="BB4799" s="343"/>
      <c r="BC4799" s="343"/>
      <c r="BD4799" s="343"/>
      <c r="BE4799" s="475"/>
      <c r="BF4799" s="475"/>
      <c r="BG4799" s="475"/>
      <c r="BH4799" s="475"/>
      <c r="BI4799" s="475"/>
      <c r="BJ4799" s="475"/>
      <c r="BK4799" s="475"/>
      <c r="BL4799" s="475"/>
      <c r="BM4799" s="475"/>
      <c r="BN4799" s="475"/>
      <c r="BO4799" s="475"/>
      <c r="BP4799" s="306"/>
      <c r="BQ4799" s="496"/>
      <c r="BR4799" s="496"/>
      <c r="BS4799" s="496"/>
      <c r="BT4799" s="496"/>
      <c r="BU4799" s="496"/>
      <c r="BV4799" s="496"/>
    </row>
    <row r="4800" spans="1:74" s="52" customFormat="1" ht="12.75">
      <c r="A4800" s="45">
        <v>2670.0804681784898</v>
      </c>
      <c r="B4800" s="46" t="s">
        <v>364</v>
      </c>
      <c r="C4800" s="47" t="s">
        <v>406</v>
      </c>
      <c r="D4800" s="48">
        <v>54.999999999999993</v>
      </c>
      <c r="E4800" s="49">
        <v>40.109310000000001</v>
      </c>
      <c r="F4800" s="49">
        <v>7.3200000000000001E-2</v>
      </c>
      <c r="G4800" s="49">
        <v>13.62016</v>
      </c>
      <c r="H4800" s="49">
        <v>0.3654</v>
      </c>
      <c r="I4800" s="49">
        <v>0.1842</v>
      </c>
      <c r="J4800" s="49">
        <v>46.153060000000004</v>
      </c>
      <c r="K4800" s="49">
        <v>0.21060000000000001</v>
      </c>
      <c r="L4800" s="49">
        <v>100.71593</v>
      </c>
      <c r="M4800" s="47"/>
      <c r="N4800" s="50">
        <v>0.99488895490079987</v>
      </c>
      <c r="O4800" s="50">
        <v>1.435542037639609E-3</v>
      </c>
      <c r="P4800" s="50">
        <v>0.2825319857877126</v>
      </c>
      <c r="Q4800" s="50">
        <v>7.2902404716921965E-3</v>
      </c>
      <c r="R4800" s="50">
        <v>3.8699449179921291E-3</v>
      </c>
      <c r="S4800" s="50">
        <v>1.7066264201592001</v>
      </c>
      <c r="T4800" s="50">
        <v>5.5968727488846281E-3</v>
      </c>
      <c r="U4800" s="50">
        <v>3.0022399610239212</v>
      </c>
      <c r="V4800" s="51">
        <v>85.796405910005092</v>
      </c>
      <c r="X4800" s="49">
        <v>0.25</v>
      </c>
      <c r="Y4800" s="49">
        <v>40.840000000000003</v>
      </c>
      <c r="Z4800" s="49">
        <v>0.61</v>
      </c>
      <c r="AA4800" s="49">
        <v>5.15</v>
      </c>
      <c r="AB4800" s="49">
        <v>11.61</v>
      </c>
      <c r="AC4800" s="49">
        <v>0.25</v>
      </c>
      <c r="AD4800" s="49">
        <v>2.57</v>
      </c>
      <c r="AE4800" s="312"/>
      <c r="AF4800" s="465" t="s">
        <v>433</v>
      </c>
      <c r="AG4800" s="343">
        <v>30</v>
      </c>
      <c r="AH4800" s="343">
        <v>15</v>
      </c>
      <c r="AI4800" s="343"/>
      <c r="AJ4800" s="343"/>
      <c r="AK4800" s="343"/>
      <c r="AL4800" s="343"/>
      <c r="AM4800" s="343"/>
      <c r="AN4800" s="343"/>
      <c r="AO4800" s="343"/>
      <c r="AP4800" s="343"/>
      <c r="AQ4800" s="343"/>
      <c r="AR4800" s="343"/>
      <c r="AS4800" s="343"/>
      <c r="AT4800" s="343"/>
      <c r="AU4800" s="343"/>
      <c r="AV4800" s="343"/>
      <c r="AW4800" s="343"/>
      <c r="AX4800" s="343"/>
      <c r="AY4800" s="343"/>
      <c r="AZ4800" s="343"/>
      <c r="BA4800" s="343"/>
      <c r="BB4800" s="343"/>
      <c r="BC4800" s="343"/>
      <c r="BD4800" s="343"/>
      <c r="BE4800" s="475"/>
      <c r="BF4800" s="475"/>
      <c r="BG4800" s="475"/>
      <c r="BH4800" s="475"/>
      <c r="BI4800" s="475"/>
      <c r="BJ4800" s="475"/>
      <c r="BK4800" s="475"/>
      <c r="BL4800" s="475"/>
      <c r="BM4800" s="475"/>
      <c r="BN4800" s="475"/>
      <c r="BO4800" s="475"/>
      <c r="BP4800" s="306"/>
      <c r="BQ4800" s="496"/>
      <c r="BR4800" s="496"/>
      <c r="BS4800" s="496"/>
      <c r="BT4800" s="496"/>
      <c r="BU4800" s="496"/>
      <c r="BV4800" s="496"/>
    </row>
    <row r="4801" spans="1:74" s="52" customFormat="1" ht="12.75">
      <c r="A4801" s="45">
        <v>2670.0804681784898</v>
      </c>
      <c r="B4801" s="46" t="s">
        <v>364</v>
      </c>
      <c r="C4801" s="47" t="s">
        <v>406</v>
      </c>
      <c r="D4801" s="48">
        <v>59.999999999999993</v>
      </c>
      <c r="E4801" s="49">
        <v>39.957500000000003</v>
      </c>
      <c r="F4801" s="49">
        <v>9.9199999999999997E-2</v>
      </c>
      <c r="G4801" s="49">
        <v>13.23044</v>
      </c>
      <c r="H4801" s="49">
        <v>0.35639999999999999</v>
      </c>
      <c r="I4801" s="49">
        <v>0.15709999999999999</v>
      </c>
      <c r="J4801" s="49">
        <v>46.900069999999999</v>
      </c>
      <c r="K4801" s="49">
        <v>0.1996</v>
      </c>
      <c r="L4801" s="49">
        <v>100.90031000000002</v>
      </c>
      <c r="M4801" s="47"/>
      <c r="N4801" s="50">
        <v>0.98803684791741653</v>
      </c>
      <c r="O4801" s="50">
        <v>1.9393755700840556E-3</v>
      </c>
      <c r="P4801" s="50">
        <v>0.27359308404718319</v>
      </c>
      <c r="Q4801" s="50">
        <v>7.0885339075579699E-3</v>
      </c>
      <c r="R4801" s="50">
        <v>3.2903095473250255E-3</v>
      </c>
      <c r="S4801" s="50">
        <v>1.7288482308204807</v>
      </c>
      <c r="T4801" s="50">
        <v>5.2880191323676573E-3</v>
      </c>
      <c r="U4801" s="50">
        <v>3.0080844009424155</v>
      </c>
      <c r="V4801" s="51">
        <v>86.337023611337941</v>
      </c>
      <c r="X4801" s="49">
        <v>0.25</v>
      </c>
      <c r="Y4801" s="49">
        <v>27.25</v>
      </c>
      <c r="Z4801" s="49">
        <v>0.62</v>
      </c>
      <c r="AA4801" s="49">
        <v>5.24</v>
      </c>
      <c r="AB4801" s="49">
        <v>11.66</v>
      </c>
      <c r="AC4801" s="49">
        <v>0.25</v>
      </c>
      <c r="AD4801" s="49">
        <v>2.59</v>
      </c>
      <c r="AE4801" s="312"/>
      <c r="AF4801" s="465" t="s">
        <v>433</v>
      </c>
      <c r="AG4801" s="343">
        <v>30</v>
      </c>
      <c r="AH4801" s="343">
        <v>15</v>
      </c>
      <c r="AI4801" s="343"/>
      <c r="AJ4801" s="343"/>
      <c r="AK4801" s="343"/>
      <c r="AL4801" s="343"/>
      <c r="AM4801" s="343"/>
      <c r="AN4801" s="343"/>
      <c r="AO4801" s="343"/>
      <c r="AP4801" s="343"/>
      <c r="AQ4801" s="343"/>
      <c r="AR4801" s="343"/>
      <c r="AS4801" s="343"/>
      <c r="AT4801" s="343"/>
      <c r="AU4801" s="343"/>
      <c r="AV4801" s="343"/>
      <c r="AW4801" s="343"/>
      <c r="AX4801" s="343"/>
      <c r="AY4801" s="343"/>
      <c r="AZ4801" s="343"/>
      <c r="BA4801" s="343"/>
      <c r="BB4801" s="343"/>
      <c r="BC4801" s="343"/>
      <c r="BD4801" s="343"/>
      <c r="BE4801" s="475"/>
      <c r="BF4801" s="475"/>
      <c r="BG4801" s="475"/>
      <c r="BH4801" s="475"/>
      <c r="BI4801" s="475"/>
      <c r="BJ4801" s="475"/>
      <c r="BK4801" s="475"/>
      <c r="BL4801" s="475"/>
      <c r="BM4801" s="475"/>
      <c r="BN4801" s="475"/>
      <c r="BO4801" s="475"/>
      <c r="BP4801" s="306"/>
      <c r="BQ4801" s="496"/>
      <c r="BR4801" s="496"/>
      <c r="BS4801" s="496"/>
      <c r="BT4801" s="496"/>
      <c r="BU4801" s="496"/>
      <c r="BV4801" s="496"/>
    </row>
    <row r="4802" spans="1:74" s="52" customFormat="1" ht="12.75">
      <c r="A4802" s="45">
        <v>2670.0804681784898</v>
      </c>
      <c r="B4802" s="46" t="s">
        <v>364</v>
      </c>
      <c r="C4802" s="47" t="s">
        <v>406</v>
      </c>
      <c r="D4802" s="48">
        <v>65</v>
      </c>
      <c r="E4802" s="49">
        <v>40.129559999999998</v>
      </c>
      <c r="F4802" s="49">
        <v>8.6999999999999994E-2</v>
      </c>
      <c r="G4802" s="49">
        <v>13.28041</v>
      </c>
      <c r="H4802" s="49">
        <v>0.4012</v>
      </c>
      <c r="I4802" s="49">
        <v>0.18459999999999999</v>
      </c>
      <c r="J4802" s="49">
        <v>46.688079999999999</v>
      </c>
      <c r="K4802" s="49">
        <v>0.2087</v>
      </c>
      <c r="L4802" s="49">
        <v>100.97955</v>
      </c>
      <c r="M4802" s="47"/>
      <c r="N4802" s="50">
        <v>0.99161697295251661</v>
      </c>
      <c r="O4802" s="50">
        <v>1.6997076202404815E-3</v>
      </c>
      <c r="P4802" s="50">
        <v>0.27443975997082137</v>
      </c>
      <c r="Q4802" s="50">
        <v>7.9741494436998649E-3</v>
      </c>
      <c r="R4802" s="50">
        <v>3.8636429897759375E-3</v>
      </c>
      <c r="S4802" s="50">
        <v>1.7198640306497357</v>
      </c>
      <c r="T4802" s="50">
        <v>5.5253481802125136E-3</v>
      </c>
      <c r="U4802" s="50">
        <v>3.0049836118070026</v>
      </c>
      <c r="V4802" s="51">
        <v>86.238818716509329</v>
      </c>
      <c r="X4802" s="49">
        <v>0.25</v>
      </c>
      <c r="Y4802" s="49">
        <v>20.09</v>
      </c>
      <c r="Z4802" s="49">
        <v>0.63</v>
      </c>
      <c r="AA4802" s="49">
        <v>5.45</v>
      </c>
      <c r="AB4802" s="49">
        <v>13.66</v>
      </c>
      <c r="AC4802" s="49">
        <v>0.25</v>
      </c>
      <c r="AD4802" s="49">
        <v>2.72</v>
      </c>
      <c r="AE4802" s="312"/>
      <c r="AF4802" s="465" t="s">
        <v>433</v>
      </c>
      <c r="AG4802" s="343">
        <v>30</v>
      </c>
      <c r="AH4802" s="343">
        <v>15</v>
      </c>
      <c r="AI4802" s="343"/>
      <c r="AJ4802" s="343"/>
      <c r="AK4802" s="343"/>
      <c r="AL4802" s="343"/>
      <c r="AM4802" s="343"/>
      <c r="AN4802" s="343"/>
      <c r="AO4802" s="343"/>
      <c r="AP4802" s="343"/>
      <c r="AQ4802" s="343"/>
      <c r="AR4802" s="343"/>
      <c r="AS4802" s="343"/>
      <c r="AT4802" s="343"/>
      <c r="AU4802" s="343"/>
      <c r="AV4802" s="343"/>
      <c r="AW4802" s="343"/>
      <c r="AX4802" s="343"/>
      <c r="AY4802" s="343"/>
      <c r="AZ4802" s="343"/>
      <c r="BA4802" s="343"/>
      <c r="BB4802" s="343"/>
      <c r="BC4802" s="343"/>
      <c r="BD4802" s="343"/>
      <c r="BE4802" s="475"/>
      <c r="BF4802" s="475"/>
      <c r="BG4802" s="475"/>
      <c r="BH4802" s="475"/>
      <c r="BI4802" s="475"/>
      <c r="BJ4802" s="475"/>
      <c r="BK4802" s="475"/>
      <c r="BL4802" s="475"/>
      <c r="BM4802" s="475"/>
      <c r="BN4802" s="475"/>
      <c r="BO4802" s="475"/>
      <c r="BP4802" s="306"/>
      <c r="BQ4802" s="496"/>
      <c r="BR4802" s="496"/>
      <c r="BS4802" s="496"/>
      <c r="BT4802" s="496"/>
      <c r="BU4802" s="496"/>
      <c r="BV4802" s="496"/>
    </row>
    <row r="4803" spans="1:74" s="52" customFormat="1" ht="12.75">
      <c r="A4803" s="45">
        <v>2670.0804681784898</v>
      </c>
      <c r="B4803" s="46" t="s">
        <v>364</v>
      </c>
      <c r="C4803" s="47" t="s">
        <v>406</v>
      </c>
      <c r="D4803" s="48">
        <v>70</v>
      </c>
      <c r="E4803" s="49">
        <v>40.240879999999997</v>
      </c>
      <c r="F4803" s="49">
        <v>5.1499999999999997E-2</v>
      </c>
      <c r="G4803" s="49">
        <v>12.66085</v>
      </c>
      <c r="H4803" s="49">
        <v>0.39629999999999999</v>
      </c>
      <c r="I4803" s="49">
        <v>0.15659999999999999</v>
      </c>
      <c r="J4803" s="49">
        <v>46.970730000000003</v>
      </c>
      <c r="K4803" s="49">
        <v>0.2107</v>
      </c>
      <c r="L4803" s="49">
        <v>100.68755999999999</v>
      </c>
      <c r="M4803" s="47"/>
      <c r="N4803" s="50">
        <v>0.99426849853212329</v>
      </c>
      <c r="O4803" s="50">
        <v>1.0060483532526975E-3</v>
      </c>
      <c r="P4803" s="50">
        <v>0.2616104380000685</v>
      </c>
      <c r="Q4803" s="50">
        <v>7.8759722110117968E-3</v>
      </c>
      <c r="R4803" s="50">
        <v>3.2772812051979645E-3</v>
      </c>
      <c r="S4803" s="50">
        <v>1.7301034248257059</v>
      </c>
      <c r="T4803" s="50">
        <v>5.5777416340114802E-3</v>
      </c>
      <c r="U4803" s="50">
        <v>3.0037194047613718</v>
      </c>
      <c r="V4803" s="51">
        <v>86.86505913912228</v>
      </c>
      <c r="X4803" s="49">
        <v>0.25</v>
      </c>
      <c r="Y4803" s="49">
        <v>22.74</v>
      </c>
      <c r="Z4803" s="49">
        <v>0.63</v>
      </c>
      <c r="AA4803" s="49">
        <v>4.87</v>
      </c>
      <c r="AB4803" s="49">
        <v>11.34</v>
      </c>
      <c r="AC4803" s="49">
        <v>0.25</v>
      </c>
      <c r="AD4803" s="49">
        <v>2.62</v>
      </c>
      <c r="AE4803" s="312"/>
      <c r="AF4803" s="465" t="s">
        <v>433</v>
      </c>
      <c r="AG4803" s="343">
        <v>30</v>
      </c>
      <c r="AH4803" s="343">
        <v>15</v>
      </c>
      <c r="AI4803" s="343"/>
      <c r="AJ4803" s="343"/>
      <c r="AK4803" s="343"/>
      <c r="AL4803" s="343"/>
      <c r="AM4803" s="343"/>
      <c r="AN4803" s="343"/>
      <c r="AO4803" s="343"/>
      <c r="AP4803" s="343"/>
      <c r="AQ4803" s="343"/>
      <c r="AR4803" s="343"/>
      <c r="AS4803" s="343"/>
      <c r="AT4803" s="343"/>
      <c r="AU4803" s="343"/>
      <c r="AV4803" s="343"/>
      <c r="AW4803" s="343"/>
      <c r="AX4803" s="343"/>
      <c r="AY4803" s="343"/>
      <c r="AZ4803" s="343"/>
      <c r="BA4803" s="343"/>
      <c r="BB4803" s="343"/>
      <c r="BC4803" s="343"/>
      <c r="BD4803" s="343"/>
      <c r="BE4803" s="475"/>
      <c r="BF4803" s="475"/>
      <c r="BG4803" s="475"/>
      <c r="BH4803" s="475"/>
      <c r="BI4803" s="475"/>
      <c r="BJ4803" s="475"/>
      <c r="BK4803" s="475"/>
      <c r="BL4803" s="475"/>
      <c r="BM4803" s="475"/>
      <c r="BN4803" s="475"/>
      <c r="BO4803" s="475"/>
      <c r="BP4803" s="306"/>
      <c r="BQ4803" s="496"/>
      <c r="BR4803" s="496"/>
      <c r="BS4803" s="496"/>
      <c r="BT4803" s="496"/>
      <c r="BU4803" s="496"/>
      <c r="BV4803" s="496"/>
    </row>
    <row r="4804" spans="1:74" s="52" customFormat="1" ht="12.75">
      <c r="A4804" s="45">
        <v>2670.0804681784898</v>
      </c>
      <c r="B4804" s="46" t="s">
        <v>364</v>
      </c>
      <c r="C4804" s="47" t="s">
        <v>406</v>
      </c>
      <c r="D4804" s="48">
        <v>75</v>
      </c>
      <c r="E4804" s="49">
        <v>40.301609999999997</v>
      </c>
      <c r="F4804" s="49">
        <v>7.7100000000000002E-2</v>
      </c>
      <c r="G4804" s="49">
        <v>12.47099</v>
      </c>
      <c r="H4804" s="49">
        <v>0.40379999999999999</v>
      </c>
      <c r="I4804" s="49">
        <v>0.17199999999999999</v>
      </c>
      <c r="J4804" s="49">
        <v>46.889980000000001</v>
      </c>
      <c r="K4804" s="49">
        <v>0.21260000000000001</v>
      </c>
      <c r="L4804" s="49">
        <v>100.52807999999999</v>
      </c>
      <c r="M4804" s="47"/>
      <c r="N4804" s="50">
        <v>0.99623585671317205</v>
      </c>
      <c r="O4804" s="50">
        <v>1.5068484162416706E-3</v>
      </c>
      <c r="P4804" s="50">
        <v>0.25780818290124541</v>
      </c>
      <c r="Q4804" s="50">
        <v>8.0287878027749185E-3</v>
      </c>
      <c r="R4804" s="50">
        <v>3.6012557026478338E-3</v>
      </c>
      <c r="S4804" s="50">
        <v>1.7279388370694155</v>
      </c>
      <c r="T4804" s="50">
        <v>5.6306778488472474E-3</v>
      </c>
      <c r="U4804" s="50">
        <v>3.0007504464543446</v>
      </c>
      <c r="V4804" s="51">
        <v>87.017068120537601</v>
      </c>
      <c r="X4804" s="49">
        <v>0.25</v>
      </c>
      <c r="Y4804" s="49">
        <v>38.76</v>
      </c>
      <c r="Z4804" s="49">
        <v>0.64</v>
      </c>
      <c r="AA4804" s="49">
        <v>4.91</v>
      </c>
      <c r="AB4804" s="49">
        <v>13.62</v>
      </c>
      <c r="AC4804" s="49">
        <v>0.24</v>
      </c>
      <c r="AD4804" s="49">
        <v>2.59</v>
      </c>
      <c r="AE4804" s="312"/>
      <c r="AF4804" s="465" t="s">
        <v>433</v>
      </c>
      <c r="AG4804" s="343">
        <v>30</v>
      </c>
      <c r="AH4804" s="343">
        <v>15</v>
      </c>
      <c r="AI4804" s="343"/>
      <c r="AJ4804" s="343"/>
      <c r="AK4804" s="343"/>
      <c r="AL4804" s="343"/>
      <c r="AM4804" s="343"/>
      <c r="AN4804" s="343"/>
      <c r="AO4804" s="343"/>
      <c r="AP4804" s="343"/>
      <c r="AQ4804" s="343"/>
      <c r="AR4804" s="343"/>
      <c r="AS4804" s="343"/>
      <c r="AT4804" s="343"/>
      <c r="AU4804" s="343"/>
      <c r="AV4804" s="343"/>
      <c r="AW4804" s="343"/>
      <c r="AX4804" s="343"/>
      <c r="AY4804" s="343"/>
      <c r="AZ4804" s="343"/>
      <c r="BA4804" s="343"/>
      <c r="BB4804" s="343"/>
      <c r="BC4804" s="343"/>
      <c r="BD4804" s="343"/>
      <c r="BE4804" s="475"/>
      <c r="BF4804" s="475"/>
      <c r="BG4804" s="475"/>
      <c r="BH4804" s="475"/>
      <c r="BI4804" s="475"/>
      <c r="BJ4804" s="475"/>
      <c r="BK4804" s="475"/>
      <c r="BL4804" s="475"/>
      <c r="BM4804" s="475"/>
      <c r="BN4804" s="475"/>
      <c r="BO4804" s="475"/>
      <c r="BP4804" s="306"/>
      <c r="BQ4804" s="496"/>
      <c r="BR4804" s="496"/>
      <c r="BS4804" s="496"/>
      <c r="BT4804" s="496"/>
      <c r="BU4804" s="496"/>
      <c r="BV4804" s="496"/>
    </row>
    <row r="4805" spans="1:74" s="52" customFormat="1" ht="12.75">
      <c r="A4805" s="45">
        <v>2670.0804681784898</v>
      </c>
      <c r="B4805" s="46" t="s">
        <v>364</v>
      </c>
      <c r="C4805" s="47" t="s">
        <v>406</v>
      </c>
      <c r="D4805" s="48">
        <v>80</v>
      </c>
      <c r="E4805" s="49">
        <v>40.463549999999998</v>
      </c>
      <c r="F4805" s="49">
        <v>7.6700000000000004E-2</v>
      </c>
      <c r="G4805" s="49">
        <v>12.39105</v>
      </c>
      <c r="H4805" s="49">
        <v>0.35920000000000002</v>
      </c>
      <c r="I4805" s="49">
        <v>0.17</v>
      </c>
      <c r="J4805" s="49">
        <v>47.11206</v>
      </c>
      <c r="K4805" s="49">
        <v>0.2036</v>
      </c>
      <c r="L4805" s="49">
        <v>100.77616</v>
      </c>
      <c r="M4805" s="47"/>
      <c r="N4805" s="50">
        <v>0.99691249601949794</v>
      </c>
      <c r="O4805" s="50">
        <v>1.4940455441612372E-3</v>
      </c>
      <c r="P4805" s="50">
        <v>0.25530373066781842</v>
      </c>
      <c r="Q4805" s="50">
        <v>7.1182506752575101E-3</v>
      </c>
      <c r="R4805" s="50">
        <v>3.5475434079171708E-3</v>
      </c>
      <c r="S4805" s="50">
        <v>1.7303489652361099</v>
      </c>
      <c r="T4805" s="50">
        <v>5.3743813414171716E-3</v>
      </c>
      <c r="U4805" s="50">
        <v>3.0000994128921796</v>
      </c>
      <c r="V4805" s="51">
        <v>87.142578800690202</v>
      </c>
      <c r="X4805" s="49">
        <v>0.25</v>
      </c>
      <c r="Y4805" s="49">
        <v>24.92</v>
      </c>
      <c r="Z4805" s="49">
        <v>0.65</v>
      </c>
      <c r="AA4805" s="49">
        <v>4.84</v>
      </c>
      <c r="AB4805" s="49">
        <v>12.1</v>
      </c>
      <c r="AC4805" s="49">
        <v>0.24</v>
      </c>
      <c r="AD4805" s="49">
        <v>2.57</v>
      </c>
      <c r="AE4805" s="312"/>
      <c r="AF4805" s="465" t="s">
        <v>433</v>
      </c>
      <c r="AG4805" s="343">
        <v>30</v>
      </c>
      <c r="AH4805" s="343">
        <v>15</v>
      </c>
      <c r="AI4805" s="343"/>
      <c r="AJ4805" s="343"/>
      <c r="AK4805" s="343"/>
      <c r="AL4805" s="343"/>
      <c r="AM4805" s="343"/>
      <c r="AN4805" s="343"/>
      <c r="AO4805" s="343"/>
      <c r="AP4805" s="343"/>
      <c r="AQ4805" s="343"/>
      <c r="AR4805" s="343"/>
      <c r="AS4805" s="343"/>
      <c r="AT4805" s="343"/>
      <c r="AU4805" s="343"/>
      <c r="AV4805" s="343"/>
      <c r="AW4805" s="343"/>
      <c r="AX4805" s="343"/>
      <c r="AY4805" s="343"/>
      <c r="AZ4805" s="343"/>
      <c r="BA4805" s="343"/>
      <c r="BB4805" s="343"/>
      <c r="BC4805" s="343"/>
      <c r="BD4805" s="343"/>
      <c r="BE4805" s="475"/>
      <c r="BF4805" s="475"/>
      <c r="BG4805" s="475"/>
      <c r="BH4805" s="475"/>
      <c r="BI4805" s="475"/>
      <c r="BJ4805" s="475"/>
      <c r="BK4805" s="475"/>
      <c r="BL4805" s="475"/>
      <c r="BM4805" s="475"/>
      <c r="BN4805" s="475"/>
      <c r="BO4805" s="475"/>
      <c r="BP4805" s="306"/>
      <c r="BQ4805" s="496"/>
      <c r="BR4805" s="496"/>
      <c r="BS4805" s="496"/>
      <c r="BT4805" s="496"/>
      <c r="BU4805" s="496"/>
      <c r="BV4805" s="496"/>
    </row>
    <row r="4806" spans="1:74" s="52" customFormat="1" ht="12.75">
      <c r="A4806" s="45">
        <v>2670.0804681784898</v>
      </c>
      <c r="B4806" s="46" t="s">
        <v>364</v>
      </c>
      <c r="C4806" s="47" t="s">
        <v>406</v>
      </c>
      <c r="D4806" s="48">
        <v>85</v>
      </c>
      <c r="E4806" s="49">
        <v>40.473669999999998</v>
      </c>
      <c r="F4806" s="49">
        <v>0.12180000000000001</v>
      </c>
      <c r="G4806" s="49">
        <v>12.291119999999999</v>
      </c>
      <c r="H4806" s="49">
        <v>0.37740000000000001</v>
      </c>
      <c r="I4806" s="49">
        <v>0.17499999999999999</v>
      </c>
      <c r="J4806" s="49">
        <v>47.263480000000001</v>
      </c>
      <c r="K4806" s="49">
        <v>0.21229999999999999</v>
      </c>
      <c r="L4806" s="49">
        <v>100.91477</v>
      </c>
      <c r="M4806" s="47"/>
      <c r="N4806" s="50">
        <v>0.99533754548432618</v>
      </c>
      <c r="O4806" s="50">
        <v>2.3682115972851686E-3</v>
      </c>
      <c r="P4806" s="50">
        <v>0.25278148042132897</v>
      </c>
      <c r="Q4806" s="50">
        <v>7.4652368025467227E-3</v>
      </c>
      <c r="R4806" s="50">
        <v>3.6452019011169864E-3</v>
      </c>
      <c r="S4806" s="50">
        <v>1.7327345743418556</v>
      </c>
      <c r="T4806" s="50">
        <v>5.5937807726437741E-3</v>
      </c>
      <c r="U4806" s="50">
        <v>2.9999260313211034</v>
      </c>
      <c r="V4806" s="51">
        <v>87.26872644444677</v>
      </c>
      <c r="X4806" s="49">
        <v>0.25</v>
      </c>
      <c r="Y4806" s="49">
        <v>26.51</v>
      </c>
      <c r="Z4806" s="49">
        <v>0.65</v>
      </c>
      <c r="AA4806" s="49">
        <v>5.43</v>
      </c>
      <c r="AB4806" s="49">
        <v>12.76</v>
      </c>
      <c r="AC4806" s="49">
        <v>0.24</v>
      </c>
      <c r="AD4806" s="49">
        <v>2.67</v>
      </c>
      <c r="AE4806" s="312"/>
      <c r="AF4806" s="465" t="s">
        <v>433</v>
      </c>
      <c r="AG4806" s="343">
        <v>30</v>
      </c>
      <c r="AH4806" s="343">
        <v>15</v>
      </c>
      <c r="AI4806" s="343"/>
      <c r="AJ4806" s="343"/>
      <c r="AK4806" s="343"/>
      <c r="AL4806" s="343"/>
      <c r="AM4806" s="343"/>
      <c r="AN4806" s="343"/>
      <c r="AO4806" s="343"/>
      <c r="AP4806" s="343"/>
      <c r="AQ4806" s="343"/>
      <c r="AR4806" s="343"/>
      <c r="AS4806" s="343"/>
      <c r="AT4806" s="343"/>
      <c r="AU4806" s="343"/>
      <c r="AV4806" s="343"/>
      <c r="AW4806" s="343"/>
      <c r="AX4806" s="343"/>
      <c r="AY4806" s="343"/>
      <c r="AZ4806" s="343"/>
      <c r="BA4806" s="343"/>
      <c r="BB4806" s="343"/>
      <c r="BC4806" s="343"/>
      <c r="BD4806" s="343"/>
      <c r="BE4806" s="475"/>
      <c r="BF4806" s="475"/>
      <c r="BG4806" s="475"/>
      <c r="BH4806" s="475"/>
      <c r="BI4806" s="475"/>
      <c r="BJ4806" s="475"/>
      <c r="BK4806" s="475"/>
      <c r="BL4806" s="475"/>
      <c r="BM4806" s="475"/>
      <c r="BN4806" s="475"/>
      <c r="BO4806" s="475"/>
      <c r="BP4806" s="306"/>
      <c r="BQ4806" s="496"/>
      <c r="BR4806" s="496"/>
      <c r="BS4806" s="496"/>
      <c r="BT4806" s="496"/>
      <c r="BU4806" s="496"/>
      <c r="BV4806" s="496"/>
    </row>
    <row r="4807" spans="1:74" s="52" customFormat="1" ht="12.75">
      <c r="A4807" s="45">
        <v>2670.0804681784898</v>
      </c>
      <c r="B4807" s="46" t="s">
        <v>364</v>
      </c>
      <c r="C4807" s="47" t="s">
        <v>406</v>
      </c>
      <c r="D4807" s="48">
        <v>90</v>
      </c>
      <c r="E4807" s="49">
        <v>40.392699999999998</v>
      </c>
      <c r="F4807" s="49">
        <v>8.3099999999999993E-2</v>
      </c>
      <c r="G4807" s="49">
        <v>12.12124</v>
      </c>
      <c r="H4807" s="49">
        <v>0.40179999999999999</v>
      </c>
      <c r="I4807" s="49">
        <v>0.17430000000000001</v>
      </c>
      <c r="J4807" s="49">
        <v>47.192819999999998</v>
      </c>
      <c r="K4807" s="49">
        <v>0.20899999999999999</v>
      </c>
      <c r="L4807" s="49">
        <v>100.57496</v>
      </c>
      <c r="M4807" s="47"/>
      <c r="N4807" s="50">
        <v>0.99632107696825623</v>
      </c>
      <c r="O4807" s="50">
        <v>1.6205889474535768E-3</v>
      </c>
      <c r="P4807" s="50">
        <v>0.25003423572469657</v>
      </c>
      <c r="Q4807" s="50">
        <v>7.971687373803488E-3</v>
      </c>
      <c r="R4807" s="50">
        <v>3.6414936766022608E-3</v>
      </c>
      <c r="S4807" s="50">
        <v>1.7353253403848272</v>
      </c>
      <c r="T4807" s="50">
        <v>5.5233220611970646E-3</v>
      </c>
      <c r="U4807" s="50">
        <v>3.000437745136836</v>
      </c>
      <c r="V4807" s="51">
        <v>87.406098183249043</v>
      </c>
      <c r="X4807" s="49">
        <v>0.25</v>
      </c>
      <c r="Y4807" s="49">
        <v>16.899999999999999</v>
      </c>
      <c r="Z4807" s="49">
        <v>0.65</v>
      </c>
      <c r="AA4807" s="49">
        <v>5.19</v>
      </c>
      <c r="AB4807" s="49">
        <v>12.46</v>
      </c>
      <c r="AC4807" s="49">
        <v>0.24</v>
      </c>
      <c r="AD4807" s="49">
        <v>2.56</v>
      </c>
      <c r="AE4807" s="312"/>
      <c r="AF4807" s="465" t="s">
        <v>433</v>
      </c>
      <c r="AG4807" s="343">
        <v>30</v>
      </c>
      <c r="AH4807" s="343">
        <v>15</v>
      </c>
      <c r="AI4807" s="343"/>
      <c r="AJ4807" s="343"/>
      <c r="AK4807" s="343"/>
      <c r="AL4807" s="343"/>
      <c r="AM4807" s="343"/>
      <c r="AN4807" s="343"/>
      <c r="AO4807" s="343"/>
      <c r="AP4807" s="343"/>
      <c r="AQ4807" s="343"/>
      <c r="AR4807" s="343"/>
      <c r="AS4807" s="343"/>
      <c r="AT4807" s="343"/>
      <c r="AU4807" s="343"/>
      <c r="AV4807" s="343"/>
      <c r="AW4807" s="343"/>
      <c r="AX4807" s="343"/>
      <c r="AY4807" s="343"/>
      <c r="AZ4807" s="343"/>
      <c r="BA4807" s="343"/>
      <c r="BB4807" s="343"/>
      <c r="BC4807" s="343"/>
      <c r="BD4807" s="343"/>
      <c r="BE4807" s="475"/>
      <c r="BF4807" s="475"/>
      <c r="BG4807" s="475"/>
      <c r="BH4807" s="475"/>
      <c r="BI4807" s="475"/>
      <c r="BJ4807" s="475"/>
      <c r="BK4807" s="475"/>
      <c r="BL4807" s="475"/>
      <c r="BM4807" s="475"/>
      <c r="BN4807" s="475"/>
      <c r="BO4807" s="475"/>
      <c r="BP4807" s="306"/>
      <c r="BQ4807" s="496"/>
      <c r="BR4807" s="496"/>
      <c r="BS4807" s="496"/>
      <c r="BT4807" s="496"/>
      <c r="BU4807" s="496"/>
      <c r="BV4807" s="496"/>
    </row>
    <row r="4808" spans="1:74" s="52" customFormat="1" ht="12.75">
      <c r="A4808" s="45">
        <v>2670.0804681784898</v>
      </c>
      <c r="B4808" s="46" t="s">
        <v>364</v>
      </c>
      <c r="C4808" s="47" t="s">
        <v>406</v>
      </c>
      <c r="D4808" s="48">
        <v>95</v>
      </c>
      <c r="E4808" s="49">
        <v>40.281370000000003</v>
      </c>
      <c r="F4808" s="49">
        <v>9.3799999999999994E-2</v>
      </c>
      <c r="G4808" s="49">
        <v>12.01132</v>
      </c>
      <c r="H4808" s="49">
        <v>0.41959999999999997</v>
      </c>
      <c r="I4808" s="49">
        <v>0.17710000000000001</v>
      </c>
      <c r="J4808" s="49">
        <v>47.313960000000002</v>
      </c>
      <c r="K4808" s="49">
        <v>0.20430000000000001</v>
      </c>
      <c r="L4808" s="49">
        <v>100.50145000000002</v>
      </c>
      <c r="M4808" s="47"/>
      <c r="N4808" s="50">
        <v>0.99416944700936871</v>
      </c>
      <c r="O4808" s="50">
        <v>1.830351219033498E-3</v>
      </c>
      <c r="P4808" s="50">
        <v>0.24791506073857056</v>
      </c>
      <c r="Q4808" s="50">
        <v>8.329818743541207E-3</v>
      </c>
      <c r="R4808" s="50">
        <v>3.7022051430304461E-3</v>
      </c>
      <c r="S4808" s="50">
        <v>1.7408206242143303</v>
      </c>
      <c r="T4808" s="50">
        <v>5.40234348468944E-3</v>
      </c>
      <c r="U4808" s="50">
        <v>3.0021698505525642</v>
      </c>
      <c r="V4808" s="51">
        <v>87.534036694049576</v>
      </c>
      <c r="X4808" s="49">
        <v>0.25</v>
      </c>
      <c r="Y4808" s="49">
        <v>23.71</v>
      </c>
      <c r="Z4808" s="49">
        <v>0.66</v>
      </c>
      <c r="AA4808" s="49">
        <v>4.79</v>
      </c>
      <c r="AB4808" s="49">
        <v>12.35</v>
      </c>
      <c r="AC4808" s="49">
        <v>0.24</v>
      </c>
      <c r="AD4808" s="49">
        <v>2.61</v>
      </c>
      <c r="AE4808" s="312"/>
      <c r="AF4808" s="465" t="s">
        <v>433</v>
      </c>
      <c r="AG4808" s="343">
        <v>30</v>
      </c>
      <c r="AH4808" s="343">
        <v>15</v>
      </c>
      <c r="AI4808" s="343"/>
      <c r="AJ4808" s="343"/>
      <c r="AK4808" s="343"/>
      <c r="AL4808" s="343"/>
      <c r="AM4808" s="343"/>
      <c r="AN4808" s="343"/>
      <c r="AO4808" s="343"/>
      <c r="AP4808" s="343"/>
      <c r="AQ4808" s="343"/>
      <c r="AR4808" s="343"/>
      <c r="AS4808" s="343"/>
      <c r="AT4808" s="343"/>
      <c r="AU4808" s="343"/>
      <c r="AV4808" s="343"/>
      <c r="AW4808" s="343"/>
      <c r="AX4808" s="343"/>
      <c r="AY4808" s="343"/>
      <c r="AZ4808" s="343"/>
      <c r="BA4808" s="343"/>
      <c r="BB4808" s="343"/>
      <c r="BC4808" s="343"/>
      <c r="BD4808" s="343"/>
      <c r="BE4808" s="475"/>
      <c r="BF4808" s="475"/>
      <c r="BG4808" s="475"/>
      <c r="BH4808" s="475"/>
      <c r="BI4808" s="475"/>
      <c r="BJ4808" s="475"/>
      <c r="BK4808" s="475"/>
      <c r="BL4808" s="475"/>
      <c r="BM4808" s="475"/>
      <c r="BN4808" s="475"/>
      <c r="BO4808" s="475"/>
      <c r="BP4808" s="306"/>
      <c r="BQ4808" s="496"/>
      <c r="BR4808" s="496"/>
      <c r="BS4808" s="496"/>
      <c r="BT4808" s="496"/>
      <c r="BU4808" s="496"/>
      <c r="BV4808" s="496"/>
    </row>
    <row r="4809" spans="1:74" s="52" customFormat="1" ht="12.75">
      <c r="A4809" s="45">
        <v>2670.0804681784898</v>
      </c>
      <c r="B4809" s="46" t="s">
        <v>364</v>
      </c>
      <c r="C4809" s="47" t="s">
        <v>406</v>
      </c>
      <c r="D4809" s="48">
        <v>100</v>
      </c>
      <c r="E4809" s="49">
        <v>40.291490000000003</v>
      </c>
      <c r="F4809" s="49">
        <v>9.4200000000000006E-2</v>
      </c>
      <c r="G4809" s="49">
        <v>11.88142</v>
      </c>
      <c r="H4809" s="49">
        <v>0.432</v>
      </c>
      <c r="I4809" s="49">
        <v>0.1187</v>
      </c>
      <c r="J4809" s="49">
        <v>47.293770000000002</v>
      </c>
      <c r="K4809" s="49">
        <v>0.21099999999999999</v>
      </c>
      <c r="L4809" s="49">
        <v>100.32258</v>
      </c>
      <c r="M4809" s="47"/>
      <c r="N4809" s="50">
        <v>0.99533954229325583</v>
      </c>
      <c r="O4809" s="50">
        <v>1.8398577544923116E-3</v>
      </c>
      <c r="P4809" s="50">
        <v>0.24546087152467316</v>
      </c>
      <c r="Q4809" s="50">
        <v>8.5839181705806757E-3</v>
      </c>
      <c r="R4809" s="50">
        <v>2.4836728384909318E-3</v>
      </c>
      <c r="S4809" s="50">
        <v>1.7416882029699168</v>
      </c>
      <c r="T4809" s="50">
        <v>5.5846766463496155E-3</v>
      </c>
      <c r="U4809" s="50">
        <v>3.0009807421977595</v>
      </c>
      <c r="V4809" s="51">
        <v>87.647586450598652</v>
      </c>
      <c r="X4809" s="49">
        <v>0.25</v>
      </c>
      <c r="Y4809" s="49">
        <v>21.56</v>
      </c>
      <c r="Z4809" s="49">
        <v>0.66</v>
      </c>
      <c r="AA4809" s="49">
        <v>4.68</v>
      </c>
      <c r="AB4809" s="49">
        <v>11.96</v>
      </c>
      <c r="AC4809" s="49">
        <v>0.24</v>
      </c>
      <c r="AD4809" s="49">
        <v>2.66</v>
      </c>
      <c r="AE4809" s="312"/>
      <c r="AF4809" s="465" t="s">
        <v>433</v>
      </c>
      <c r="AG4809" s="343">
        <v>30</v>
      </c>
      <c r="AH4809" s="343">
        <v>15</v>
      </c>
      <c r="AI4809" s="343"/>
      <c r="AJ4809" s="343"/>
      <c r="AK4809" s="343"/>
      <c r="AL4809" s="343"/>
      <c r="AM4809" s="343"/>
      <c r="AN4809" s="343"/>
      <c r="AO4809" s="343"/>
      <c r="AP4809" s="343"/>
      <c r="AQ4809" s="343"/>
      <c r="AR4809" s="343"/>
      <c r="AS4809" s="343"/>
      <c r="AT4809" s="343"/>
      <c r="AU4809" s="343"/>
      <c r="AV4809" s="343"/>
      <c r="AW4809" s="343"/>
      <c r="AX4809" s="343"/>
      <c r="AY4809" s="343"/>
      <c r="AZ4809" s="343"/>
      <c r="BA4809" s="343"/>
      <c r="BB4809" s="343"/>
      <c r="BC4809" s="343"/>
      <c r="BD4809" s="343"/>
      <c r="BE4809" s="475"/>
      <c r="BF4809" s="475"/>
      <c r="BG4809" s="475"/>
      <c r="BH4809" s="475"/>
      <c r="BI4809" s="475"/>
      <c r="BJ4809" s="475"/>
      <c r="BK4809" s="475"/>
      <c r="BL4809" s="475"/>
      <c r="BM4809" s="475"/>
      <c r="BN4809" s="475"/>
      <c r="BO4809" s="475"/>
      <c r="BP4809" s="306"/>
      <c r="BQ4809" s="496"/>
      <c r="BR4809" s="496"/>
      <c r="BS4809" s="496"/>
      <c r="BT4809" s="496"/>
      <c r="BU4809" s="496"/>
      <c r="BV4809" s="496"/>
    </row>
    <row r="4810" spans="1:74" s="52" customFormat="1" ht="12.75">
      <c r="A4810" s="45">
        <v>2670.0804681784898</v>
      </c>
      <c r="B4810" s="46" t="s">
        <v>364</v>
      </c>
      <c r="C4810" s="47" t="s">
        <v>406</v>
      </c>
      <c r="D4810" s="48">
        <v>105</v>
      </c>
      <c r="E4810" s="49">
        <v>40.301609999999997</v>
      </c>
      <c r="F4810" s="49">
        <v>8.5999999999999993E-2</v>
      </c>
      <c r="G4810" s="49">
        <v>11.84145</v>
      </c>
      <c r="H4810" s="49">
        <v>0.40129999999999999</v>
      </c>
      <c r="I4810" s="49">
        <v>0.15859999999999999</v>
      </c>
      <c r="J4810" s="49">
        <v>47.253390000000003</v>
      </c>
      <c r="K4810" s="49">
        <v>0.2102</v>
      </c>
      <c r="L4810" s="49">
        <v>100.25255</v>
      </c>
      <c r="M4810" s="47"/>
      <c r="N4810" s="50">
        <v>0.99610991445180486</v>
      </c>
      <c r="O4810" s="50">
        <v>1.680578228326341E-3</v>
      </c>
      <c r="P4810" s="50">
        <v>0.24476298796782833</v>
      </c>
      <c r="Q4810" s="50">
        <v>7.9780714018792866E-3</v>
      </c>
      <c r="R4810" s="50">
        <v>3.3202729626452205E-3</v>
      </c>
      <c r="S4810" s="50">
        <v>1.7411106936400729</v>
      </c>
      <c r="T4810" s="50">
        <v>5.56641043898542E-3</v>
      </c>
      <c r="U4810" s="50">
        <v>3.000528929091542</v>
      </c>
      <c r="V4810" s="51">
        <v>87.674795721666882</v>
      </c>
      <c r="X4810" s="49">
        <v>0.25</v>
      </c>
      <c r="Y4810" s="49">
        <v>20.66</v>
      </c>
      <c r="Z4810" s="49">
        <v>0.67</v>
      </c>
      <c r="AA4810" s="49">
        <v>4.49</v>
      </c>
      <c r="AB4810" s="49">
        <v>17.53</v>
      </c>
      <c r="AC4810" s="49">
        <v>0.24</v>
      </c>
      <c r="AD4810" s="49">
        <v>2.5499999999999998</v>
      </c>
      <c r="AE4810" s="312"/>
      <c r="AF4810" s="465" t="s">
        <v>433</v>
      </c>
      <c r="AG4810" s="343">
        <v>30</v>
      </c>
      <c r="AH4810" s="343">
        <v>15</v>
      </c>
      <c r="AI4810" s="343"/>
      <c r="AJ4810" s="343"/>
      <c r="AK4810" s="343"/>
      <c r="AL4810" s="343"/>
      <c r="AM4810" s="343"/>
      <c r="AN4810" s="343"/>
      <c r="AO4810" s="343"/>
      <c r="AP4810" s="343"/>
      <c r="AQ4810" s="343"/>
      <c r="AR4810" s="343"/>
      <c r="AS4810" s="343"/>
      <c r="AT4810" s="343"/>
      <c r="AU4810" s="343"/>
      <c r="AV4810" s="343"/>
      <c r="AW4810" s="343"/>
      <c r="AX4810" s="343"/>
      <c r="AY4810" s="343"/>
      <c r="AZ4810" s="343"/>
      <c r="BA4810" s="343"/>
      <c r="BB4810" s="343"/>
      <c r="BC4810" s="343"/>
      <c r="BD4810" s="343"/>
      <c r="BE4810" s="475"/>
      <c r="BF4810" s="475"/>
      <c r="BG4810" s="475"/>
      <c r="BH4810" s="475"/>
      <c r="BI4810" s="475"/>
      <c r="BJ4810" s="475"/>
      <c r="BK4810" s="475"/>
      <c r="BL4810" s="475"/>
      <c r="BM4810" s="475"/>
      <c r="BN4810" s="475"/>
      <c r="BO4810" s="475"/>
      <c r="BP4810" s="306"/>
      <c r="BQ4810" s="496"/>
      <c r="BR4810" s="496"/>
      <c r="BS4810" s="496"/>
      <c r="BT4810" s="496"/>
      <c r="BU4810" s="496"/>
      <c r="BV4810" s="496"/>
    </row>
    <row r="4811" spans="1:74" s="52" customFormat="1" ht="12.75">
      <c r="A4811" s="45">
        <v>2670.0804681784898</v>
      </c>
      <c r="B4811" s="46" t="s">
        <v>364</v>
      </c>
      <c r="C4811" s="47" t="s">
        <v>406</v>
      </c>
      <c r="D4811" s="48">
        <v>110</v>
      </c>
      <c r="E4811" s="49">
        <v>40.433190000000003</v>
      </c>
      <c r="F4811" s="49">
        <v>7.8100000000000003E-2</v>
      </c>
      <c r="G4811" s="49">
        <v>11.7615</v>
      </c>
      <c r="H4811" s="49">
        <v>0.42299999999999999</v>
      </c>
      <c r="I4811" s="49">
        <v>0.16159999999999999</v>
      </c>
      <c r="J4811" s="49">
        <v>47.485570000000003</v>
      </c>
      <c r="K4811" s="49">
        <v>0.21360000000000001</v>
      </c>
      <c r="L4811" s="49">
        <v>100.55656</v>
      </c>
      <c r="M4811" s="47"/>
      <c r="N4811" s="50">
        <v>0.99599367670381422</v>
      </c>
      <c r="O4811" s="50">
        <v>1.5210553695505177E-3</v>
      </c>
      <c r="P4811" s="50">
        <v>0.24229099952412833</v>
      </c>
      <c r="Q4811" s="50">
        <v>8.3811349656123524E-3</v>
      </c>
      <c r="R4811" s="50">
        <v>3.3716747243901532E-3</v>
      </c>
      <c r="S4811" s="50">
        <v>1.7437682891920678</v>
      </c>
      <c r="T4811" s="50">
        <v>5.6373820775212861E-3</v>
      </c>
      <c r="U4811" s="50">
        <v>3.000964212557085</v>
      </c>
      <c r="V4811" s="51">
        <v>87.800414574695452</v>
      </c>
      <c r="X4811" s="49">
        <v>0.25</v>
      </c>
      <c r="Y4811" s="49">
        <v>23.46</v>
      </c>
      <c r="Z4811" s="49">
        <v>0.67</v>
      </c>
      <c r="AA4811" s="49">
        <v>4.83</v>
      </c>
      <c r="AB4811" s="49">
        <v>13.5</v>
      </c>
      <c r="AC4811" s="49">
        <v>0.24</v>
      </c>
      <c r="AD4811" s="49">
        <v>2.59</v>
      </c>
      <c r="AE4811" s="312"/>
      <c r="AF4811" s="465" t="s">
        <v>433</v>
      </c>
      <c r="AG4811" s="343">
        <v>30</v>
      </c>
      <c r="AH4811" s="343">
        <v>15</v>
      </c>
      <c r="AI4811" s="343"/>
      <c r="AJ4811" s="343"/>
      <c r="AK4811" s="343"/>
      <c r="AL4811" s="343"/>
      <c r="AM4811" s="343"/>
      <c r="AN4811" s="343"/>
      <c r="AO4811" s="343"/>
      <c r="AP4811" s="343"/>
      <c r="AQ4811" s="343"/>
      <c r="AR4811" s="343"/>
      <c r="AS4811" s="343"/>
      <c r="AT4811" s="343"/>
      <c r="AU4811" s="343"/>
      <c r="AV4811" s="343"/>
      <c r="AW4811" s="343"/>
      <c r="AX4811" s="343"/>
      <c r="AY4811" s="343"/>
      <c r="AZ4811" s="343"/>
      <c r="BA4811" s="343"/>
      <c r="BB4811" s="343"/>
      <c r="BC4811" s="343"/>
      <c r="BD4811" s="343"/>
      <c r="BE4811" s="475"/>
      <c r="BF4811" s="475"/>
      <c r="BG4811" s="475"/>
      <c r="BH4811" s="475"/>
      <c r="BI4811" s="475"/>
      <c r="BJ4811" s="475"/>
      <c r="BK4811" s="475"/>
      <c r="BL4811" s="475"/>
      <c r="BM4811" s="475"/>
      <c r="BN4811" s="475"/>
      <c r="BO4811" s="475"/>
      <c r="BP4811" s="306"/>
      <c r="BQ4811" s="496"/>
      <c r="BR4811" s="496"/>
      <c r="BS4811" s="496"/>
      <c r="BT4811" s="496"/>
      <c r="BU4811" s="496"/>
      <c r="BV4811" s="496"/>
    </row>
    <row r="4812" spans="1:74" s="52" customFormat="1" ht="12.75">
      <c r="A4812" s="45">
        <v>2670.0804681784898</v>
      </c>
      <c r="B4812" s="46" t="s">
        <v>364</v>
      </c>
      <c r="C4812" s="47" t="s">
        <v>406</v>
      </c>
      <c r="D4812" s="48">
        <v>115</v>
      </c>
      <c r="E4812" s="49">
        <v>40.392699999999998</v>
      </c>
      <c r="F4812" s="49">
        <v>9.6499989999999994E-2</v>
      </c>
      <c r="G4812" s="49">
        <v>11.691549999999999</v>
      </c>
      <c r="H4812" s="49">
        <v>0.41089999999999999</v>
      </c>
      <c r="I4812" s="49">
        <v>0.13600000000000001</v>
      </c>
      <c r="J4812" s="49">
        <v>47.435090000000002</v>
      </c>
      <c r="K4812" s="49">
        <v>0.2082</v>
      </c>
      <c r="L4812" s="49">
        <v>100.37093999000001</v>
      </c>
      <c r="M4812" s="47"/>
      <c r="N4812" s="50">
        <v>0.99627421427087604</v>
      </c>
      <c r="O4812" s="50">
        <v>1.8818226408421352E-3</v>
      </c>
      <c r="P4812" s="50">
        <v>0.24115934258283683</v>
      </c>
      <c r="Q4812" s="50">
        <v>8.1518473698725859E-3</v>
      </c>
      <c r="R4812" s="50">
        <v>2.8411924606495005E-3</v>
      </c>
      <c r="S4812" s="50">
        <v>1.7441517997628979</v>
      </c>
      <c r="T4812" s="50">
        <v>5.5019213594647799E-3</v>
      </c>
      <c r="U4812" s="50">
        <v>2.9999621404474399</v>
      </c>
      <c r="V4812" s="51">
        <v>87.852818762811353</v>
      </c>
      <c r="X4812" s="49">
        <v>0.25</v>
      </c>
      <c r="Y4812" s="49">
        <v>26.44</v>
      </c>
      <c r="Z4812" s="49">
        <v>0.67</v>
      </c>
      <c r="AA4812" s="49">
        <v>4.67</v>
      </c>
      <c r="AB4812" s="49">
        <v>13.17</v>
      </c>
      <c r="AC4812" s="49">
        <v>0.24</v>
      </c>
      <c r="AD4812" s="49">
        <v>2.56</v>
      </c>
      <c r="AE4812" s="312"/>
      <c r="AF4812" s="465" t="s">
        <v>433</v>
      </c>
      <c r="AG4812" s="343">
        <v>30</v>
      </c>
      <c r="AH4812" s="343">
        <v>15</v>
      </c>
      <c r="AI4812" s="343"/>
      <c r="AJ4812" s="343"/>
      <c r="AK4812" s="343"/>
      <c r="AL4812" s="343"/>
      <c r="AM4812" s="343"/>
      <c r="AN4812" s="343"/>
      <c r="AO4812" s="343"/>
      <c r="AP4812" s="343"/>
      <c r="AQ4812" s="343"/>
      <c r="AR4812" s="343"/>
      <c r="AS4812" s="343"/>
      <c r="AT4812" s="343"/>
      <c r="AU4812" s="343"/>
      <c r="AV4812" s="343"/>
      <c r="AW4812" s="343"/>
      <c r="AX4812" s="343"/>
      <c r="AY4812" s="343"/>
      <c r="AZ4812" s="343"/>
      <c r="BA4812" s="343"/>
      <c r="BB4812" s="343"/>
      <c r="BC4812" s="343"/>
      <c r="BD4812" s="343"/>
      <c r="BE4812" s="475"/>
      <c r="BF4812" s="475"/>
      <c r="BG4812" s="475"/>
      <c r="BH4812" s="475"/>
      <c r="BI4812" s="475"/>
      <c r="BJ4812" s="475"/>
      <c r="BK4812" s="475"/>
      <c r="BL4812" s="475"/>
      <c r="BM4812" s="475"/>
      <c r="BN4812" s="475"/>
      <c r="BO4812" s="475"/>
      <c r="BP4812" s="306"/>
      <c r="BQ4812" s="496"/>
      <c r="BR4812" s="496"/>
      <c r="BS4812" s="496"/>
      <c r="BT4812" s="496"/>
      <c r="BU4812" s="496"/>
      <c r="BV4812" s="496"/>
    </row>
    <row r="4813" spans="1:74" s="52" customFormat="1" ht="12.75">
      <c r="A4813" s="45">
        <v>2670.0804681784898</v>
      </c>
      <c r="B4813" s="46" t="s">
        <v>364</v>
      </c>
      <c r="C4813" s="47" t="s">
        <v>406</v>
      </c>
      <c r="D4813" s="48">
        <v>120</v>
      </c>
      <c r="E4813" s="49">
        <v>40.50403</v>
      </c>
      <c r="F4813" s="49">
        <v>8.5900000000000004E-2</v>
      </c>
      <c r="G4813" s="49">
        <v>11.52168</v>
      </c>
      <c r="H4813" s="49">
        <v>0.41260000000000002</v>
      </c>
      <c r="I4813" s="49">
        <v>0.14899999999999999</v>
      </c>
      <c r="J4813" s="49">
        <v>47.263480000000001</v>
      </c>
      <c r="K4813" s="49">
        <v>0.20499999999999999</v>
      </c>
      <c r="L4813" s="49">
        <v>100.14169</v>
      </c>
      <c r="M4813" s="47"/>
      <c r="N4813" s="50">
        <v>1.0002007171514893</v>
      </c>
      <c r="O4813" s="50">
        <v>1.6770943832671117E-3</v>
      </c>
      <c r="P4813" s="50">
        <v>0.23793631358255932</v>
      </c>
      <c r="Q4813" s="50">
        <v>8.1952468885184496E-3</v>
      </c>
      <c r="R4813" s="50">
        <v>3.1164555232010165E-3</v>
      </c>
      <c r="S4813" s="50">
        <v>1.739895506924968</v>
      </c>
      <c r="T4813" s="50">
        <v>5.4237596279730176E-3</v>
      </c>
      <c r="U4813" s="50">
        <v>2.996445094081976</v>
      </c>
      <c r="V4813" s="51">
        <v>87.969840958393362</v>
      </c>
      <c r="X4813" s="49">
        <v>0.25</v>
      </c>
      <c r="Y4813" s="49">
        <v>21.36</v>
      </c>
      <c r="Z4813" s="49">
        <v>0.67</v>
      </c>
      <c r="AA4813" s="49">
        <v>4.75</v>
      </c>
      <c r="AB4813" s="49">
        <v>15.95</v>
      </c>
      <c r="AC4813" s="49">
        <v>0.24</v>
      </c>
      <c r="AD4813" s="49">
        <v>2.6</v>
      </c>
      <c r="AE4813" s="312"/>
      <c r="AF4813" s="465" t="s">
        <v>433</v>
      </c>
      <c r="AG4813" s="343">
        <v>30</v>
      </c>
      <c r="AH4813" s="343">
        <v>15</v>
      </c>
      <c r="AI4813" s="343"/>
      <c r="AJ4813" s="343"/>
      <c r="AK4813" s="343"/>
      <c r="AL4813" s="343"/>
      <c r="AM4813" s="343"/>
      <c r="AN4813" s="343"/>
      <c r="AO4813" s="343"/>
      <c r="AP4813" s="343"/>
      <c r="AQ4813" s="343"/>
      <c r="AR4813" s="343"/>
      <c r="AS4813" s="343"/>
      <c r="AT4813" s="343"/>
      <c r="AU4813" s="343"/>
      <c r="AV4813" s="343"/>
      <c r="AW4813" s="343"/>
      <c r="AX4813" s="343"/>
      <c r="AY4813" s="343"/>
      <c r="AZ4813" s="343"/>
      <c r="BA4813" s="343"/>
      <c r="BB4813" s="343"/>
      <c r="BC4813" s="343"/>
      <c r="BD4813" s="343"/>
      <c r="BE4813" s="475"/>
      <c r="BF4813" s="475"/>
      <c r="BG4813" s="475"/>
      <c r="BH4813" s="475"/>
      <c r="BI4813" s="475"/>
      <c r="BJ4813" s="475"/>
      <c r="BK4813" s="475"/>
      <c r="BL4813" s="475"/>
      <c r="BM4813" s="475"/>
      <c r="BN4813" s="475"/>
      <c r="BO4813" s="475"/>
      <c r="BP4813" s="306"/>
      <c r="BQ4813" s="496"/>
      <c r="BR4813" s="496"/>
      <c r="BS4813" s="496"/>
      <c r="BT4813" s="496"/>
      <c r="BU4813" s="496"/>
      <c r="BV4813" s="496"/>
    </row>
    <row r="4814" spans="1:74" s="52" customFormat="1" ht="12.75">
      <c r="A4814" s="45">
        <v>2670.0804681784898</v>
      </c>
      <c r="B4814" s="46" t="s">
        <v>364</v>
      </c>
      <c r="C4814" s="47" t="s">
        <v>406</v>
      </c>
      <c r="D4814" s="48">
        <v>125</v>
      </c>
      <c r="E4814" s="49">
        <v>40.524270000000001</v>
      </c>
      <c r="F4814" s="49">
        <v>6.4600000000000005E-2</v>
      </c>
      <c r="G4814" s="49">
        <v>11.74152</v>
      </c>
      <c r="H4814" s="49">
        <v>0.43880000000000002</v>
      </c>
      <c r="I4814" s="49">
        <v>0.1671</v>
      </c>
      <c r="J4814" s="49">
        <v>47.505760000000002</v>
      </c>
      <c r="K4814" s="49">
        <v>0.20610000000000001</v>
      </c>
      <c r="L4814" s="49">
        <v>100.64815</v>
      </c>
      <c r="M4814" s="47"/>
      <c r="N4814" s="50">
        <v>0.9971757427111303</v>
      </c>
      <c r="O4814" s="50">
        <v>1.2567949822644107E-3</v>
      </c>
      <c r="P4814" s="50">
        <v>0.24162219274338187</v>
      </c>
      <c r="Q4814" s="50">
        <v>8.6849438772503423E-3</v>
      </c>
      <c r="R4814" s="50">
        <v>3.4827210766857492E-3</v>
      </c>
      <c r="S4814" s="50">
        <v>1.7426546158816758</v>
      </c>
      <c r="T4814" s="50">
        <v>5.4336560519527496E-3</v>
      </c>
      <c r="U4814" s="50">
        <v>3.0003106673243409</v>
      </c>
      <c r="V4814" s="51">
        <v>87.823160977686058</v>
      </c>
      <c r="X4814" s="49">
        <v>0.25</v>
      </c>
      <c r="Y4814" s="49">
        <v>24.06</v>
      </c>
      <c r="Z4814" s="49">
        <v>0.68</v>
      </c>
      <c r="AA4814" s="49">
        <v>4.7699999999999996</v>
      </c>
      <c r="AB4814" s="49">
        <v>14.1</v>
      </c>
      <c r="AC4814" s="49">
        <v>0.24</v>
      </c>
      <c r="AD4814" s="49">
        <v>2.65</v>
      </c>
      <c r="AE4814" s="312"/>
      <c r="AF4814" s="465" t="s">
        <v>433</v>
      </c>
      <c r="AG4814" s="343">
        <v>30</v>
      </c>
      <c r="AH4814" s="343">
        <v>15</v>
      </c>
      <c r="AI4814" s="343"/>
      <c r="AJ4814" s="343"/>
      <c r="AK4814" s="343"/>
      <c r="AL4814" s="343"/>
      <c r="AM4814" s="343"/>
      <c r="AN4814" s="343"/>
      <c r="AO4814" s="343"/>
      <c r="AP4814" s="343"/>
      <c r="AQ4814" s="343"/>
      <c r="AR4814" s="343"/>
      <c r="AS4814" s="343"/>
      <c r="AT4814" s="343"/>
      <c r="AU4814" s="343"/>
      <c r="AV4814" s="343"/>
      <c r="AW4814" s="343"/>
      <c r="AX4814" s="343"/>
      <c r="AY4814" s="343"/>
      <c r="AZ4814" s="343"/>
      <c r="BA4814" s="343"/>
      <c r="BB4814" s="343"/>
      <c r="BC4814" s="343"/>
      <c r="BD4814" s="343"/>
      <c r="BE4814" s="475"/>
      <c r="BF4814" s="475"/>
      <c r="BG4814" s="475"/>
      <c r="BH4814" s="475"/>
      <c r="BI4814" s="475"/>
      <c r="BJ4814" s="475"/>
      <c r="BK4814" s="475"/>
      <c r="BL4814" s="475"/>
      <c r="BM4814" s="475"/>
      <c r="BN4814" s="475"/>
      <c r="BO4814" s="475"/>
      <c r="BP4814" s="306"/>
      <c r="BQ4814" s="496"/>
      <c r="BR4814" s="496"/>
      <c r="BS4814" s="496"/>
      <c r="BT4814" s="496"/>
      <c r="BU4814" s="496"/>
      <c r="BV4814" s="496"/>
    </row>
    <row r="4815" spans="1:74" s="52" customFormat="1" ht="12.75">
      <c r="A4815" s="45">
        <v>2670.0804681784898</v>
      </c>
      <c r="B4815" s="46" t="s">
        <v>364</v>
      </c>
      <c r="C4815" s="47" t="s">
        <v>406</v>
      </c>
      <c r="D4815" s="48">
        <v>130</v>
      </c>
      <c r="E4815" s="49">
        <v>40.514150000000001</v>
      </c>
      <c r="F4815" s="49">
        <v>0.11409999999999999</v>
      </c>
      <c r="G4815" s="49">
        <v>11.78149</v>
      </c>
      <c r="H4815" s="49">
        <v>0.41289999999999999</v>
      </c>
      <c r="I4815" s="49">
        <v>0.1464</v>
      </c>
      <c r="J4815" s="49">
        <v>47.475470000000001</v>
      </c>
      <c r="K4815" s="49">
        <v>0.20519999999999999</v>
      </c>
      <c r="L4815" s="49">
        <v>100.64971000000001</v>
      </c>
      <c r="M4815" s="47"/>
      <c r="N4815" s="50">
        <v>0.99664401427461702</v>
      </c>
      <c r="O4815" s="50">
        <v>2.2191895085662823E-3</v>
      </c>
      <c r="P4815" s="50">
        <v>0.24237596101282202</v>
      </c>
      <c r="Q4815" s="50">
        <v>8.1700009370196999E-3</v>
      </c>
      <c r="R4815" s="50">
        <v>3.0504235633055637E-3</v>
      </c>
      <c r="S4815" s="50">
        <v>1.7410496232542072</v>
      </c>
      <c r="T4815" s="50">
        <v>5.4083941577122594E-3</v>
      </c>
      <c r="U4815" s="50">
        <v>2.9989176067082499</v>
      </c>
      <c r="V4815" s="51">
        <v>87.779931703241004</v>
      </c>
      <c r="X4815" s="49">
        <v>0.25</v>
      </c>
      <c r="Y4815" s="49">
        <v>32.020000000000003</v>
      </c>
      <c r="Z4815" s="49">
        <v>0.67</v>
      </c>
      <c r="AA4815" s="49">
        <v>4.5199999999999996</v>
      </c>
      <c r="AB4815" s="49">
        <v>12.42</v>
      </c>
      <c r="AC4815" s="49">
        <v>0.24</v>
      </c>
      <c r="AD4815" s="49">
        <v>2.63</v>
      </c>
      <c r="AE4815" s="312"/>
      <c r="AF4815" s="465" t="s">
        <v>433</v>
      </c>
      <c r="AG4815" s="343">
        <v>30</v>
      </c>
      <c r="AH4815" s="343">
        <v>15</v>
      </c>
      <c r="AI4815" s="343"/>
      <c r="AJ4815" s="343"/>
      <c r="AK4815" s="343"/>
      <c r="AL4815" s="343"/>
      <c r="AM4815" s="343"/>
      <c r="AN4815" s="343"/>
      <c r="AO4815" s="343"/>
      <c r="AP4815" s="343"/>
      <c r="AQ4815" s="343"/>
      <c r="AR4815" s="343"/>
      <c r="AS4815" s="343"/>
      <c r="AT4815" s="343"/>
      <c r="AU4815" s="343"/>
      <c r="AV4815" s="343"/>
      <c r="AW4815" s="343"/>
      <c r="AX4815" s="343"/>
      <c r="AY4815" s="343"/>
      <c r="AZ4815" s="343"/>
      <c r="BA4815" s="343"/>
      <c r="BB4815" s="343"/>
      <c r="BC4815" s="343"/>
      <c r="BD4815" s="343"/>
      <c r="BE4815" s="475"/>
      <c r="BF4815" s="475"/>
      <c r="BG4815" s="475"/>
      <c r="BH4815" s="475"/>
      <c r="BI4815" s="475"/>
      <c r="BJ4815" s="475"/>
      <c r="BK4815" s="475"/>
      <c r="BL4815" s="475"/>
      <c r="BM4815" s="475"/>
      <c r="BN4815" s="475"/>
      <c r="BO4815" s="475"/>
      <c r="BP4815" s="306"/>
      <c r="BQ4815" s="496"/>
      <c r="BR4815" s="496"/>
      <c r="BS4815" s="496"/>
      <c r="BT4815" s="496"/>
      <c r="BU4815" s="496"/>
      <c r="BV4815" s="496"/>
    </row>
    <row r="4816" spans="1:74" s="52" customFormat="1" ht="12.75">
      <c r="A4816" s="45">
        <v>2670.0804681784898</v>
      </c>
      <c r="B4816" s="46" t="s">
        <v>364</v>
      </c>
      <c r="C4816" s="47" t="s">
        <v>406</v>
      </c>
      <c r="D4816" s="48">
        <v>135</v>
      </c>
      <c r="E4816" s="49">
        <v>40.443309999999997</v>
      </c>
      <c r="F4816" s="49">
        <v>7.9699999999999993E-2</v>
      </c>
      <c r="G4816" s="49">
        <v>11.581630000000001</v>
      </c>
      <c r="H4816" s="49">
        <v>0.43690000000000001</v>
      </c>
      <c r="I4816" s="49">
        <v>0.13539999999999999</v>
      </c>
      <c r="J4816" s="49">
        <v>47.485570000000003</v>
      </c>
      <c r="K4816" s="49">
        <v>0.2014</v>
      </c>
      <c r="L4816" s="49">
        <v>100.36391</v>
      </c>
      <c r="M4816" s="47"/>
      <c r="N4816" s="50">
        <v>0.99716697567944257</v>
      </c>
      <c r="O4816" s="50">
        <v>1.5536562311844846E-3</v>
      </c>
      <c r="P4816" s="50">
        <v>0.23880690225440618</v>
      </c>
      <c r="Q4816" s="50">
        <v>8.6645723369924658E-3</v>
      </c>
      <c r="R4816" s="50">
        <v>2.8276496472318096E-3</v>
      </c>
      <c r="S4816" s="50">
        <v>1.7453856289231597</v>
      </c>
      <c r="T4816" s="50">
        <v>5.3203267857713527E-3</v>
      </c>
      <c r="U4816" s="50">
        <v>2.9997257118581886</v>
      </c>
      <c r="V4816" s="51">
        <v>87.964529726725644</v>
      </c>
      <c r="X4816" s="49">
        <v>0.25</v>
      </c>
      <c r="Y4816" s="49">
        <v>17.600000000000001</v>
      </c>
      <c r="Z4816" s="49">
        <v>0.67</v>
      </c>
      <c r="AA4816" s="49">
        <v>4.76</v>
      </c>
      <c r="AB4816" s="49">
        <v>13.91</v>
      </c>
      <c r="AC4816" s="49">
        <v>0.24</v>
      </c>
      <c r="AD4816" s="49">
        <v>2.63</v>
      </c>
      <c r="AE4816" s="312"/>
      <c r="AF4816" s="465" t="s">
        <v>433</v>
      </c>
      <c r="AG4816" s="343">
        <v>30</v>
      </c>
      <c r="AH4816" s="343">
        <v>15</v>
      </c>
      <c r="AI4816" s="343"/>
      <c r="AJ4816" s="343"/>
      <c r="AK4816" s="343"/>
      <c r="AL4816" s="343"/>
      <c r="AM4816" s="343"/>
      <c r="AN4816" s="343"/>
      <c r="AO4816" s="343"/>
      <c r="AP4816" s="343"/>
      <c r="AQ4816" s="343"/>
      <c r="AR4816" s="343"/>
      <c r="AS4816" s="343"/>
      <c r="AT4816" s="343"/>
      <c r="AU4816" s="343"/>
      <c r="AV4816" s="343"/>
      <c r="AW4816" s="343"/>
      <c r="AX4816" s="343"/>
      <c r="AY4816" s="343"/>
      <c r="AZ4816" s="343"/>
      <c r="BA4816" s="343"/>
      <c r="BB4816" s="343"/>
      <c r="BC4816" s="343"/>
      <c r="BD4816" s="343"/>
      <c r="BE4816" s="475"/>
      <c r="BF4816" s="475"/>
      <c r="BG4816" s="475"/>
      <c r="BH4816" s="475"/>
      <c r="BI4816" s="475"/>
      <c r="BJ4816" s="475"/>
      <c r="BK4816" s="475"/>
      <c r="BL4816" s="475"/>
      <c r="BM4816" s="475"/>
      <c r="BN4816" s="475"/>
      <c r="BO4816" s="475"/>
      <c r="BP4816" s="306"/>
      <c r="BQ4816" s="496"/>
      <c r="BR4816" s="496"/>
      <c r="BS4816" s="496"/>
      <c r="BT4816" s="496"/>
      <c r="BU4816" s="496"/>
      <c r="BV4816" s="496"/>
    </row>
    <row r="4817" spans="1:74" s="52" customFormat="1" ht="12.75">
      <c r="A4817" s="45">
        <v>2670.0804681784898</v>
      </c>
      <c r="B4817" s="46" t="s">
        <v>364</v>
      </c>
      <c r="C4817" s="47" t="s">
        <v>406</v>
      </c>
      <c r="D4817" s="48">
        <v>140</v>
      </c>
      <c r="E4817" s="49">
        <v>40.514150000000001</v>
      </c>
      <c r="F4817" s="49">
        <v>0.10009999999999999</v>
      </c>
      <c r="G4817" s="49">
        <v>11.631600000000001</v>
      </c>
      <c r="H4817" s="49">
        <v>0.42880000000000001</v>
      </c>
      <c r="I4817" s="49">
        <v>0.18029999999999999</v>
      </c>
      <c r="J4817" s="49">
        <v>47.53604</v>
      </c>
      <c r="K4817" s="49">
        <v>0.2087</v>
      </c>
      <c r="L4817" s="49">
        <v>100.59969</v>
      </c>
      <c r="M4817" s="47"/>
      <c r="N4817" s="50">
        <v>0.99678506920166887</v>
      </c>
      <c r="O4817" s="50">
        <v>1.9471718613710389E-3</v>
      </c>
      <c r="P4817" s="50">
        <v>0.23932620000288068</v>
      </c>
      <c r="Q4817" s="50">
        <v>8.4858130854474929E-3</v>
      </c>
      <c r="R4817" s="50">
        <v>3.7573033380261492E-3</v>
      </c>
      <c r="S4817" s="50">
        <v>1.7435176084847268</v>
      </c>
      <c r="T4817" s="50">
        <v>5.5014211014679116E-3</v>
      </c>
      <c r="U4817" s="50">
        <v>2.999320587075589</v>
      </c>
      <c r="V4817" s="51">
        <v>87.930153702553909</v>
      </c>
      <c r="X4817" s="49">
        <v>0.25</v>
      </c>
      <c r="Y4817" s="49">
        <v>24.51</v>
      </c>
      <c r="Z4817" s="49">
        <v>0.68</v>
      </c>
      <c r="AA4817" s="49">
        <v>4.51</v>
      </c>
      <c r="AB4817" s="49">
        <v>15.16</v>
      </c>
      <c r="AC4817" s="49">
        <v>0.24</v>
      </c>
      <c r="AD4817" s="49">
        <v>2.68</v>
      </c>
      <c r="AE4817" s="312"/>
      <c r="AF4817" s="465" t="s">
        <v>433</v>
      </c>
      <c r="AG4817" s="343">
        <v>30</v>
      </c>
      <c r="AH4817" s="343">
        <v>15</v>
      </c>
      <c r="AI4817" s="343"/>
      <c r="AJ4817" s="343"/>
      <c r="AK4817" s="343"/>
      <c r="AL4817" s="343"/>
      <c r="AM4817" s="343"/>
      <c r="AN4817" s="343"/>
      <c r="AO4817" s="343"/>
      <c r="AP4817" s="343"/>
      <c r="AQ4817" s="343"/>
      <c r="AR4817" s="343"/>
      <c r="AS4817" s="343"/>
      <c r="AT4817" s="343"/>
      <c r="AU4817" s="343"/>
      <c r="AV4817" s="343"/>
      <c r="AW4817" s="343"/>
      <c r="AX4817" s="343"/>
      <c r="AY4817" s="343"/>
      <c r="AZ4817" s="343"/>
      <c r="BA4817" s="343"/>
      <c r="BB4817" s="343"/>
      <c r="BC4817" s="343"/>
      <c r="BD4817" s="343"/>
      <c r="BE4817" s="475"/>
      <c r="BF4817" s="475"/>
      <c r="BG4817" s="475"/>
      <c r="BH4817" s="475"/>
      <c r="BI4817" s="475"/>
      <c r="BJ4817" s="475"/>
      <c r="BK4817" s="475"/>
      <c r="BL4817" s="475"/>
      <c r="BM4817" s="475"/>
      <c r="BN4817" s="475"/>
      <c r="BO4817" s="475"/>
      <c r="BP4817" s="306"/>
      <c r="BQ4817" s="496"/>
      <c r="BR4817" s="496"/>
      <c r="BS4817" s="496"/>
      <c r="BT4817" s="496"/>
      <c r="BU4817" s="496"/>
      <c r="BV4817" s="496"/>
    </row>
    <row r="4818" spans="1:74" s="52" customFormat="1" ht="12.75">
      <c r="A4818" s="45">
        <v>2670.0804681784898</v>
      </c>
      <c r="B4818" s="46" t="s">
        <v>364</v>
      </c>
      <c r="C4818" s="47" t="s">
        <v>406</v>
      </c>
      <c r="D4818" s="48">
        <v>145</v>
      </c>
      <c r="E4818" s="49">
        <v>40.433190000000003</v>
      </c>
      <c r="F4818" s="49">
        <v>9.9599989999999999E-2</v>
      </c>
      <c r="G4818" s="49">
        <v>11.54166</v>
      </c>
      <c r="H4818" s="49">
        <v>0.44719999999999999</v>
      </c>
      <c r="I4818" s="49">
        <v>0.13669999999999999</v>
      </c>
      <c r="J4818" s="49">
        <v>47.465380000000003</v>
      </c>
      <c r="K4818" s="49">
        <v>0.20549999999999999</v>
      </c>
      <c r="L4818" s="49">
        <v>100.32922999000002</v>
      </c>
      <c r="M4818" s="47"/>
      <c r="N4818" s="50">
        <v>0.99705749346433192</v>
      </c>
      <c r="O4818" s="50">
        <v>1.9418554805033981E-3</v>
      </c>
      <c r="P4818" s="50">
        <v>0.23801617174860337</v>
      </c>
      <c r="Q4818" s="50">
        <v>8.8700870604496058E-3</v>
      </c>
      <c r="R4818" s="50">
        <v>2.8551994350165442E-3</v>
      </c>
      <c r="S4818" s="50">
        <v>1.7448885905073821</v>
      </c>
      <c r="T4818" s="50">
        <v>5.4293978783745795E-3</v>
      </c>
      <c r="U4818" s="50">
        <v>2.9990587955746615</v>
      </c>
      <c r="V4818" s="51">
        <v>87.996590845956305</v>
      </c>
      <c r="X4818" s="49">
        <v>0.25</v>
      </c>
      <c r="Y4818" s="49">
        <v>20.41</v>
      </c>
      <c r="Z4818" s="49">
        <v>0.67</v>
      </c>
      <c r="AA4818" s="49">
        <v>4.57</v>
      </c>
      <c r="AB4818" s="49">
        <v>11.75</v>
      </c>
      <c r="AC4818" s="49">
        <v>0.24</v>
      </c>
      <c r="AD4818" s="49">
        <v>2.6</v>
      </c>
      <c r="AE4818" s="312"/>
      <c r="AF4818" s="465" t="s">
        <v>433</v>
      </c>
      <c r="AG4818" s="343">
        <v>30</v>
      </c>
      <c r="AH4818" s="343">
        <v>15</v>
      </c>
      <c r="AI4818" s="343"/>
      <c r="AJ4818" s="343"/>
      <c r="AK4818" s="343"/>
      <c r="AL4818" s="343"/>
      <c r="AM4818" s="343"/>
      <c r="AN4818" s="343"/>
      <c r="AO4818" s="343"/>
      <c r="AP4818" s="343"/>
      <c r="AQ4818" s="343"/>
      <c r="AR4818" s="343"/>
      <c r="AS4818" s="343"/>
      <c r="AT4818" s="343"/>
      <c r="AU4818" s="343"/>
      <c r="AV4818" s="343"/>
      <c r="AW4818" s="343"/>
      <c r="AX4818" s="343"/>
      <c r="AY4818" s="343"/>
      <c r="AZ4818" s="343"/>
      <c r="BA4818" s="343"/>
      <c r="BB4818" s="343"/>
      <c r="BC4818" s="343"/>
      <c r="BD4818" s="343"/>
      <c r="BE4818" s="475"/>
      <c r="BF4818" s="475"/>
      <c r="BG4818" s="475"/>
      <c r="BH4818" s="475"/>
      <c r="BI4818" s="475"/>
      <c r="BJ4818" s="475"/>
      <c r="BK4818" s="475"/>
      <c r="BL4818" s="475"/>
      <c r="BM4818" s="475"/>
      <c r="BN4818" s="475"/>
      <c r="BO4818" s="475"/>
      <c r="BP4818" s="306"/>
      <c r="BQ4818" s="496"/>
      <c r="BR4818" s="496"/>
      <c r="BS4818" s="496"/>
      <c r="BT4818" s="496"/>
      <c r="BU4818" s="496"/>
      <c r="BV4818" s="496"/>
    </row>
    <row r="4819" spans="1:74" s="52" customFormat="1" ht="12.75">
      <c r="A4819" s="45">
        <v>2670.0804681784898</v>
      </c>
      <c r="B4819" s="46" t="s">
        <v>364</v>
      </c>
      <c r="C4819" s="47" t="s">
        <v>406</v>
      </c>
      <c r="D4819" s="48">
        <v>150</v>
      </c>
      <c r="E4819" s="49">
        <v>40.514150000000001</v>
      </c>
      <c r="F4819" s="49">
        <v>9.0300000000000005E-2</v>
      </c>
      <c r="G4819" s="49">
        <v>11.51168</v>
      </c>
      <c r="H4819" s="49">
        <v>0.44629999999999997</v>
      </c>
      <c r="I4819" s="49">
        <v>0.13639999999999999</v>
      </c>
      <c r="J4819" s="49">
        <v>47.667270000000002</v>
      </c>
      <c r="K4819" s="49">
        <v>0.21609999999999999</v>
      </c>
      <c r="L4819" s="49">
        <v>100.5822</v>
      </c>
      <c r="M4819" s="47"/>
      <c r="N4819" s="50">
        <v>0.99643620138157218</v>
      </c>
      <c r="O4819" s="50">
        <v>1.7559248745435652E-3</v>
      </c>
      <c r="P4819" s="50">
        <v>0.23677588491259782</v>
      </c>
      <c r="Q4819" s="50">
        <v>8.8290412313990988E-3</v>
      </c>
      <c r="R4819" s="50">
        <v>2.8414686922954308E-3</v>
      </c>
      <c r="S4819" s="50">
        <v>1.7477189332472902</v>
      </c>
      <c r="T4819" s="50">
        <v>5.6944945296422177E-3</v>
      </c>
      <c r="U4819" s="50">
        <v>3.0000519488693405</v>
      </c>
      <c r="V4819" s="51">
        <v>88.068707323098636</v>
      </c>
      <c r="X4819" s="49">
        <v>0.25</v>
      </c>
      <c r="Y4819" s="49">
        <v>20.28</v>
      </c>
      <c r="Z4819" s="49">
        <v>0.68</v>
      </c>
      <c r="AA4819" s="49">
        <v>4.45</v>
      </c>
      <c r="AB4819" s="49">
        <v>15.12</v>
      </c>
      <c r="AC4819" s="49">
        <v>0.24</v>
      </c>
      <c r="AD4819" s="49">
        <v>2.63</v>
      </c>
      <c r="AE4819" s="312"/>
      <c r="AF4819" s="465" t="s">
        <v>433</v>
      </c>
      <c r="AG4819" s="343">
        <v>30</v>
      </c>
      <c r="AH4819" s="343">
        <v>15</v>
      </c>
      <c r="AI4819" s="343"/>
      <c r="AJ4819" s="343"/>
      <c r="AK4819" s="343"/>
      <c r="AL4819" s="343"/>
      <c r="AM4819" s="343"/>
      <c r="AN4819" s="343"/>
      <c r="AO4819" s="343"/>
      <c r="AP4819" s="343"/>
      <c r="AQ4819" s="343"/>
      <c r="AR4819" s="343"/>
      <c r="AS4819" s="343"/>
      <c r="AT4819" s="343"/>
      <c r="AU4819" s="343"/>
      <c r="AV4819" s="343"/>
      <c r="AW4819" s="343"/>
      <c r="AX4819" s="343"/>
      <c r="AY4819" s="343"/>
      <c r="AZ4819" s="343"/>
      <c r="BA4819" s="343"/>
      <c r="BB4819" s="343"/>
      <c r="BC4819" s="343"/>
      <c r="BD4819" s="343"/>
      <c r="BE4819" s="475"/>
      <c r="BF4819" s="475"/>
      <c r="BG4819" s="475"/>
      <c r="BH4819" s="475"/>
      <c r="BI4819" s="475"/>
      <c r="BJ4819" s="475"/>
      <c r="BK4819" s="475"/>
      <c r="BL4819" s="475"/>
      <c r="BM4819" s="475"/>
      <c r="BN4819" s="475"/>
      <c r="BO4819" s="475"/>
      <c r="BP4819" s="306"/>
      <c r="BQ4819" s="496"/>
      <c r="BR4819" s="496"/>
      <c r="BS4819" s="496"/>
      <c r="BT4819" s="496"/>
      <c r="BU4819" s="496"/>
      <c r="BV4819" s="496"/>
    </row>
    <row r="4820" spans="1:74" s="52" customFormat="1" ht="12.75">
      <c r="A4820" s="45">
        <v>2670.0804681784898</v>
      </c>
      <c r="B4820" s="46" t="s">
        <v>364</v>
      </c>
      <c r="C4820" s="47" t="s">
        <v>406</v>
      </c>
      <c r="D4820" s="48">
        <v>155</v>
      </c>
      <c r="E4820" s="49">
        <v>40.696330000000003</v>
      </c>
      <c r="F4820" s="49">
        <v>9.4899999999999998E-2</v>
      </c>
      <c r="G4820" s="49">
        <v>11.48171</v>
      </c>
      <c r="H4820" s="49">
        <v>0.41570000000000001</v>
      </c>
      <c r="I4820" s="49">
        <v>0.16650000000000001</v>
      </c>
      <c r="J4820" s="49">
        <v>47.626890000000003</v>
      </c>
      <c r="K4820" s="49">
        <v>0.21290000000000001</v>
      </c>
      <c r="L4820" s="49">
        <v>100.69493000000001</v>
      </c>
      <c r="M4820" s="47"/>
      <c r="N4820" s="50">
        <v>0.99915085309305141</v>
      </c>
      <c r="O4820" s="50">
        <v>1.8421179937581291E-3</v>
      </c>
      <c r="P4820" s="50">
        <v>0.23574277135327956</v>
      </c>
      <c r="Q4820" s="50">
        <v>8.2091791635323687E-3</v>
      </c>
      <c r="R4820" s="50">
        <v>3.4623884816929445E-3</v>
      </c>
      <c r="S4820" s="50">
        <v>1.7431573287649789</v>
      </c>
      <c r="T4820" s="50">
        <v>5.6002720691394085E-3</v>
      </c>
      <c r="U4820" s="50">
        <v>2.9971649109194325</v>
      </c>
      <c r="V4820" s="51">
        <v>88.087181796635832</v>
      </c>
      <c r="X4820" s="49">
        <v>0.25</v>
      </c>
      <c r="Y4820" s="49">
        <v>22.7</v>
      </c>
      <c r="Z4820" s="49">
        <v>0.68</v>
      </c>
      <c r="AA4820" s="49">
        <v>4.45</v>
      </c>
      <c r="AB4820" s="49">
        <v>15.57</v>
      </c>
      <c r="AC4820" s="49">
        <v>0.24</v>
      </c>
      <c r="AD4820" s="49">
        <v>2.5299999999999998</v>
      </c>
      <c r="AE4820" s="312"/>
      <c r="AF4820" s="465" t="s">
        <v>433</v>
      </c>
      <c r="AG4820" s="343">
        <v>30</v>
      </c>
      <c r="AH4820" s="343">
        <v>15</v>
      </c>
      <c r="AI4820" s="343"/>
      <c r="AJ4820" s="343"/>
      <c r="AK4820" s="343"/>
      <c r="AL4820" s="343"/>
      <c r="AM4820" s="343"/>
      <c r="AN4820" s="343"/>
      <c r="AO4820" s="343"/>
      <c r="AP4820" s="343"/>
      <c r="AQ4820" s="343"/>
      <c r="AR4820" s="343"/>
      <c r="AS4820" s="343"/>
      <c r="AT4820" s="343"/>
      <c r="AU4820" s="343"/>
      <c r="AV4820" s="343"/>
      <c r="AW4820" s="343"/>
      <c r="AX4820" s="343"/>
      <c r="AY4820" s="343"/>
      <c r="AZ4820" s="343"/>
      <c r="BA4820" s="343"/>
      <c r="BB4820" s="343"/>
      <c r="BC4820" s="343"/>
      <c r="BD4820" s="343"/>
      <c r="BE4820" s="475"/>
      <c r="BF4820" s="475"/>
      <c r="BG4820" s="475"/>
      <c r="BH4820" s="475"/>
      <c r="BI4820" s="475"/>
      <c r="BJ4820" s="475"/>
      <c r="BK4820" s="475"/>
      <c r="BL4820" s="475"/>
      <c r="BM4820" s="475"/>
      <c r="BN4820" s="475"/>
      <c r="BO4820" s="475"/>
      <c r="BP4820" s="306"/>
      <c r="BQ4820" s="496"/>
      <c r="BR4820" s="496"/>
      <c r="BS4820" s="496"/>
      <c r="BT4820" s="496"/>
      <c r="BU4820" s="496"/>
      <c r="BV4820" s="496"/>
    </row>
    <row r="4821" spans="1:74" s="52" customFormat="1" ht="12.75">
      <c r="A4821" s="45">
        <v>2670.0804681784898</v>
      </c>
      <c r="B4821" s="46" t="s">
        <v>364</v>
      </c>
      <c r="C4821" s="47" t="s">
        <v>406</v>
      </c>
      <c r="D4821" s="48">
        <v>160</v>
      </c>
      <c r="E4821" s="49">
        <v>40.453429999999997</v>
      </c>
      <c r="F4821" s="49">
        <v>9.7900009999999996E-2</v>
      </c>
      <c r="G4821" s="49">
        <v>11.611610000000001</v>
      </c>
      <c r="H4821" s="49">
        <v>0.43390000000000001</v>
      </c>
      <c r="I4821" s="49">
        <v>0.1749</v>
      </c>
      <c r="J4821" s="49">
        <v>47.576419999999999</v>
      </c>
      <c r="K4821" s="49">
        <v>0.2001</v>
      </c>
      <c r="L4821" s="49">
        <v>100.54826000999999</v>
      </c>
      <c r="M4821" s="47"/>
      <c r="N4821" s="50">
        <v>0.99585998157106326</v>
      </c>
      <c r="O4821" s="50">
        <v>1.9054654611692483E-3</v>
      </c>
      <c r="P4821" s="50">
        <v>0.23905144023861319</v>
      </c>
      <c r="Q4821" s="50">
        <v>8.5916479346080515E-3</v>
      </c>
      <c r="R4821" s="50">
        <v>3.6468548536091388E-3</v>
      </c>
      <c r="S4821" s="50">
        <v>1.7459959614043339</v>
      </c>
      <c r="T4821" s="50">
        <v>5.2777360432018005E-3</v>
      </c>
      <c r="U4821" s="50">
        <v>3.0003290875065982</v>
      </c>
      <c r="V4821" s="51">
        <v>87.957393861690164</v>
      </c>
      <c r="X4821" s="49">
        <v>0.25</v>
      </c>
      <c r="Y4821" s="49">
        <v>22.07</v>
      </c>
      <c r="Z4821" s="49">
        <v>0.68</v>
      </c>
      <c r="AA4821" s="49">
        <v>4.7300000000000004</v>
      </c>
      <c r="AB4821" s="49">
        <v>12.59</v>
      </c>
      <c r="AC4821" s="49">
        <v>0.24</v>
      </c>
      <c r="AD4821" s="49">
        <v>2.56</v>
      </c>
      <c r="AE4821" s="312"/>
      <c r="AF4821" s="465" t="s">
        <v>433</v>
      </c>
      <c r="AG4821" s="343">
        <v>30</v>
      </c>
      <c r="AH4821" s="343">
        <v>15</v>
      </c>
      <c r="AI4821" s="343"/>
      <c r="AJ4821" s="343"/>
      <c r="AK4821" s="343"/>
      <c r="AL4821" s="343"/>
      <c r="AM4821" s="343"/>
      <c r="AN4821" s="343"/>
      <c r="AO4821" s="343"/>
      <c r="AP4821" s="343"/>
      <c r="AQ4821" s="343"/>
      <c r="AR4821" s="343"/>
      <c r="AS4821" s="343"/>
      <c r="AT4821" s="343"/>
      <c r="AU4821" s="343"/>
      <c r="AV4821" s="343"/>
      <c r="AW4821" s="343"/>
      <c r="AX4821" s="343"/>
      <c r="AY4821" s="343"/>
      <c r="AZ4821" s="343"/>
      <c r="BA4821" s="343"/>
      <c r="BB4821" s="343"/>
      <c r="BC4821" s="343"/>
      <c r="BD4821" s="343"/>
      <c r="BE4821" s="475"/>
      <c r="BF4821" s="475"/>
      <c r="BG4821" s="475"/>
      <c r="BH4821" s="475"/>
      <c r="BI4821" s="475"/>
      <c r="BJ4821" s="475"/>
      <c r="BK4821" s="475"/>
      <c r="BL4821" s="475"/>
      <c r="BM4821" s="475"/>
      <c r="BN4821" s="475"/>
      <c r="BO4821" s="475"/>
      <c r="BP4821" s="306"/>
      <c r="BQ4821" s="496"/>
      <c r="BR4821" s="496"/>
      <c r="BS4821" s="496"/>
      <c r="BT4821" s="496"/>
      <c r="BU4821" s="496"/>
      <c r="BV4821" s="496"/>
    </row>
    <row r="4822" spans="1:74" s="52" customFormat="1" ht="12.75">
      <c r="A4822" s="45">
        <v>2670.0804681784898</v>
      </c>
      <c r="B4822" s="46" t="s">
        <v>364</v>
      </c>
      <c r="C4822" s="47" t="s">
        <v>406</v>
      </c>
      <c r="D4822" s="48">
        <v>165</v>
      </c>
      <c r="E4822" s="49">
        <v>40.382579999999997</v>
      </c>
      <c r="F4822" s="49">
        <v>5.7599999999999998E-2</v>
      </c>
      <c r="G4822" s="49">
        <v>11.46172</v>
      </c>
      <c r="H4822" s="49">
        <v>0.41699999999999998</v>
      </c>
      <c r="I4822" s="49">
        <v>0.15529999999999999</v>
      </c>
      <c r="J4822" s="49">
        <v>47.74803</v>
      </c>
      <c r="K4822" s="49">
        <v>0.19889999999999999</v>
      </c>
      <c r="L4822" s="49">
        <v>100.42112999999999</v>
      </c>
      <c r="M4822" s="47"/>
      <c r="N4822" s="50">
        <v>0.99496263241178151</v>
      </c>
      <c r="O4822" s="50">
        <v>1.1220458575899638E-3</v>
      </c>
      <c r="P4822" s="50">
        <v>0.23616661076552659</v>
      </c>
      <c r="Q4822" s="50">
        <v>8.264044661940315E-3</v>
      </c>
      <c r="R4822" s="50">
        <v>3.2409318826466514E-3</v>
      </c>
      <c r="S4822" s="50">
        <v>1.7537864561794807</v>
      </c>
      <c r="T4822" s="50">
        <v>5.2505541140724817E-3</v>
      </c>
      <c r="U4822" s="50">
        <v>3.0027932758730382</v>
      </c>
      <c r="V4822" s="51">
        <v>88.1320512182686</v>
      </c>
      <c r="X4822" s="49">
        <v>0.25</v>
      </c>
      <c r="Y4822" s="49">
        <v>20.84</v>
      </c>
      <c r="Z4822" s="49">
        <v>0.67</v>
      </c>
      <c r="AA4822" s="49">
        <v>4.58</v>
      </c>
      <c r="AB4822" s="49">
        <v>11.67</v>
      </c>
      <c r="AC4822" s="49">
        <v>0.24</v>
      </c>
      <c r="AD4822" s="49">
        <v>2.7</v>
      </c>
      <c r="AE4822" s="312"/>
      <c r="AF4822" s="465" t="s">
        <v>433</v>
      </c>
      <c r="AG4822" s="343">
        <v>30</v>
      </c>
      <c r="AH4822" s="343">
        <v>15</v>
      </c>
      <c r="AI4822" s="343"/>
      <c r="AJ4822" s="343"/>
      <c r="AK4822" s="343"/>
      <c r="AL4822" s="343"/>
      <c r="AM4822" s="343"/>
      <c r="AN4822" s="343"/>
      <c r="AO4822" s="343"/>
      <c r="AP4822" s="343"/>
      <c r="AQ4822" s="343"/>
      <c r="AR4822" s="343"/>
      <c r="AS4822" s="343"/>
      <c r="AT4822" s="343"/>
      <c r="AU4822" s="343"/>
      <c r="AV4822" s="343"/>
      <c r="AW4822" s="343"/>
      <c r="AX4822" s="343"/>
      <c r="AY4822" s="343"/>
      <c r="AZ4822" s="343"/>
      <c r="BA4822" s="343"/>
      <c r="BB4822" s="343"/>
      <c r="BC4822" s="343"/>
      <c r="BD4822" s="343"/>
      <c r="BE4822" s="475"/>
      <c r="BF4822" s="475"/>
      <c r="BG4822" s="475"/>
      <c r="BH4822" s="475"/>
      <c r="BI4822" s="475"/>
      <c r="BJ4822" s="475"/>
      <c r="BK4822" s="475"/>
      <c r="BL4822" s="475"/>
      <c r="BM4822" s="475"/>
      <c r="BN4822" s="475"/>
      <c r="BO4822" s="475"/>
      <c r="BP4822" s="306"/>
      <c r="BQ4822" s="496"/>
      <c r="BR4822" s="496"/>
      <c r="BS4822" s="496"/>
      <c r="BT4822" s="496"/>
      <c r="BU4822" s="496"/>
      <c r="BV4822" s="496"/>
    </row>
    <row r="4823" spans="1:74" s="52" customFormat="1" ht="12.75">
      <c r="A4823" s="45">
        <v>2670.0804681784898</v>
      </c>
      <c r="B4823" s="46" t="s">
        <v>364</v>
      </c>
      <c r="C4823" s="47" t="s">
        <v>406</v>
      </c>
      <c r="D4823" s="48">
        <v>170</v>
      </c>
      <c r="E4823" s="49">
        <v>40.75705</v>
      </c>
      <c r="F4823" s="49">
        <v>7.8799999999999995E-2</v>
      </c>
      <c r="G4823" s="49">
        <v>11.45173</v>
      </c>
      <c r="H4823" s="49">
        <v>0.41349999999999998</v>
      </c>
      <c r="I4823" s="49">
        <v>0.1537</v>
      </c>
      <c r="J4823" s="49">
        <v>47.616790000000002</v>
      </c>
      <c r="K4823" s="49">
        <v>0.20810000000000001</v>
      </c>
      <c r="L4823" s="49">
        <v>100.67967</v>
      </c>
      <c r="M4823" s="47"/>
      <c r="N4823" s="50">
        <v>1.0004858214024497</v>
      </c>
      <c r="O4823" s="50">
        <v>1.5293603575738427E-3</v>
      </c>
      <c r="P4823" s="50">
        <v>0.23509061394803171</v>
      </c>
      <c r="Q4823" s="50">
        <v>8.1644625709976007E-3</v>
      </c>
      <c r="R4823" s="50">
        <v>3.1957132465298159E-3</v>
      </c>
      <c r="S4823" s="50">
        <v>1.74251632913566</v>
      </c>
      <c r="T4823" s="50">
        <v>5.4731572211595995E-3</v>
      </c>
      <c r="U4823" s="50">
        <v>2.9964554578824023</v>
      </c>
      <c r="V4823" s="51">
        <v>88.112369104982307</v>
      </c>
      <c r="X4823" s="49">
        <v>0.25</v>
      </c>
      <c r="Y4823" s="49">
        <v>35.69</v>
      </c>
      <c r="Z4823" s="49">
        <v>0.68</v>
      </c>
      <c r="AA4823" s="49">
        <v>4.7</v>
      </c>
      <c r="AB4823" s="49">
        <v>13.39</v>
      </c>
      <c r="AC4823" s="49">
        <v>0.24</v>
      </c>
      <c r="AD4823" s="49">
        <v>2.71</v>
      </c>
      <c r="AE4823" s="312"/>
      <c r="AF4823" s="465" t="s">
        <v>433</v>
      </c>
      <c r="AG4823" s="343">
        <v>30</v>
      </c>
      <c r="AH4823" s="343">
        <v>15</v>
      </c>
      <c r="AI4823" s="343"/>
      <c r="AJ4823" s="343"/>
      <c r="AK4823" s="343"/>
      <c r="AL4823" s="343"/>
      <c r="AM4823" s="343"/>
      <c r="AN4823" s="343"/>
      <c r="AO4823" s="343"/>
      <c r="AP4823" s="343"/>
      <c r="AQ4823" s="343"/>
      <c r="AR4823" s="343"/>
      <c r="AS4823" s="343"/>
      <c r="AT4823" s="343"/>
      <c r="AU4823" s="343"/>
      <c r="AV4823" s="343"/>
      <c r="AW4823" s="343"/>
      <c r="AX4823" s="343"/>
      <c r="AY4823" s="343"/>
      <c r="AZ4823" s="343"/>
      <c r="BA4823" s="343"/>
      <c r="BB4823" s="343"/>
      <c r="BC4823" s="343"/>
      <c r="BD4823" s="343"/>
      <c r="BE4823" s="475"/>
      <c r="BF4823" s="475"/>
      <c r="BG4823" s="475"/>
      <c r="BH4823" s="475"/>
      <c r="BI4823" s="475"/>
      <c r="BJ4823" s="475"/>
      <c r="BK4823" s="475"/>
      <c r="BL4823" s="475"/>
      <c r="BM4823" s="475"/>
      <c r="BN4823" s="475"/>
      <c r="BO4823" s="475"/>
      <c r="BP4823" s="306"/>
      <c r="BQ4823" s="496"/>
      <c r="BR4823" s="496"/>
      <c r="BS4823" s="496"/>
      <c r="BT4823" s="496"/>
      <c r="BU4823" s="496"/>
      <c r="BV4823" s="496"/>
    </row>
    <row r="4824" spans="1:74" s="52" customFormat="1" ht="13.5" thickBot="1">
      <c r="A4824" s="39"/>
      <c r="B4824" s="58"/>
      <c r="C4824" s="59"/>
      <c r="D4824" s="60"/>
      <c r="E4824" s="61"/>
      <c r="F4824" s="61"/>
      <c r="G4824" s="61"/>
      <c r="H4824" s="61"/>
      <c r="I4824" s="61"/>
      <c r="J4824" s="61"/>
      <c r="K4824" s="61"/>
      <c r="L4824" s="61"/>
      <c r="M4824" s="59"/>
      <c r="N4824" s="62"/>
      <c r="O4824" s="62"/>
      <c r="P4824" s="62"/>
      <c r="Q4824" s="62"/>
      <c r="R4824" s="62"/>
      <c r="S4824" s="62"/>
      <c r="T4824" s="62"/>
      <c r="U4824" s="62"/>
      <c r="V4824" s="63"/>
      <c r="W4824" s="187"/>
      <c r="X4824" s="61"/>
      <c r="Y4824" s="61"/>
      <c r="Z4824" s="61"/>
      <c r="AA4824" s="61"/>
      <c r="AB4824" s="61"/>
      <c r="AC4824" s="61"/>
      <c r="AD4824" s="61"/>
      <c r="AE4824" s="320"/>
      <c r="AF4824" s="471"/>
      <c r="AG4824" s="472"/>
      <c r="AH4824" s="472"/>
      <c r="AI4824" s="475"/>
      <c r="AJ4824" s="475"/>
      <c r="AK4824" s="475"/>
      <c r="AL4824" s="475"/>
      <c r="AM4824" s="475"/>
      <c r="AN4824" s="475"/>
      <c r="AO4824" s="475"/>
      <c r="AP4824" s="475"/>
      <c r="AQ4824" s="475"/>
      <c r="AR4824" s="475"/>
      <c r="AS4824" s="475"/>
      <c r="AT4824" s="475"/>
      <c r="AU4824" s="475"/>
      <c r="AV4824" s="475"/>
      <c r="AW4824" s="475"/>
      <c r="AX4824" s="475"/>
      <c r="AY4824" s="475"/>
      <c r="AZ4824" s="475"/>
      <c r="BA4824" s="475"/>
      <c r="BB4824" s="475"/>
      <c r="BC4824" s="475"/>
      <c r="BD4824" s="475"/>
      <c r="BE4824" s="475"/>
      <c r="BF4824" s="475"/>
      <c r="BG4824" s="475"/>
      <c r="BH4824" s="475"/>
      <c r="BI4824" s="475"/>
      <c r="BJ4824" s="475"/>
      <c r="BK4824" s="475"/>
      <c r="BL4824" s="475"/>
      <c r="BM4824" s="475"/>
      <c r="BN4824" s="475"/>
      <c r="BO4824" s="475"/>
      <c r="BP4824" s="306"/>
      <c r="BQ4824" s="496"/>
      <c r="BR4824" s="496"/>
      <c r="BS4824" s="496"/>
      <c r="BT4824" s="496"/>
      <c r="BU4824" s="496"/>
      <c r="BV4824" s="496"/>
    </row>
    <row r="4825" spans="1:74" s="52" customFormat="1" ht="12.75">
      <c r="A4825" s="38"/>
      <c r="B4825" s="46"/>
      <c r="C4825" s="47"/>
      <c r="D4825" s="48"/>
      <c r="E4825" s="49"/>
      <c r="F4825" s="49"/>
      <c r="G4825" s="49"/>
      <c r="H4825" s="49"/>
      <c r="I4825" s="49"/>
      <c r="J4825" s="49"/>
      <c r="K4825" s="49"/>
      <c r="L4825" s="49"/>
      <c r="M4825" s="47"/>
      <c r="N4825" s="50"/>
      <c r="O4825" s="50"/>
      <c r="P4825" s="50"/>
      <c r="Q4825" s="50"/>
      <c r="R4825" s="50"/>
      <c r="S4825" s="50"/>
      <c r="T4825" s="50"/>
      <c r="U4825" s="50"/>
      <c r="V4825" s="51"/>
      <c r="AE4825" s="312"/>
      <c r="AF4825" s="312"/>
      <c r="AG4825" s="312"/>
      <c r="AH4825" s="312"/>
      <c r="AI4825" s="312"/>
      <c r="AJ4825" s="312"/>
      <c r="AK4825" s="312"/>
      <c r="AL4825" s="312"/>
      <c r="AM4825" s="312"/>
      <c r="AN4825" s="312"/>
      <c r="AO4825" s="312"/>
      <c r="AP4825" s="312"/>
      <c r="AQ4825" s="312"/>
      <c r="AR4825" s="312"/>
      <c r="AS4825" s="312"/>
      <c r="AT4825" s="312"/>
      <c r="AU4825" s="312"/>
      <c r="AV4825" s="312"/>
      <c r="AW4825" s="312"/>
      <c r="AX4825" s="312"/>
      <c r="AY4825" s="312"/>
      <c r="AZ4825" s="312"/>
      <c r="BA4825" s="312"/>
      <c r="BB4825" s="312"/>
      <c r="BC4825" s="312"/>
      <c r="BD4825" s="312"/>
      <c r="BE4825" s="306"/>
      <c r="BF4825" s="306"/>
      <c r="BG4825" s="306"/>
      <c r="BH4825" s="306"/>
      <c r="BI4825" s="306"/>
      <c r="BJ4825" s="306"/>
      <c r="BK4825" s="306"/>
      <c r="BL4825" s="306"/>
      <c r="BM4825" s="306"/>
      <c r="BN4825" s="306"/>
      <c r="BO4825" s="306"/>
      <c r="BP4825" s="306"/>
      <c r="BQ4825" s="496"/>
      <c r="BR4825" s="496"/>
      <c r="BS4825" s="496"/>
      <c r="BT4825" s="496"/>
      <c r="BU4825" s="496"/>
      <c r="BV4825" s="496"/>
    </row>
    <row r="4826" spans="1:74" s="52" customFormat="1" ht="12.75">
      <c r="A4826" s="45">
        <v>2353.0846135089</v>
      </c>
      <c r="B4826" s="46" t="s">
        <v>253</v>
      </c>
      <c r="C4826" s="47" t="s">
        <v>407</v>
      </c>
      <c r="D4826" s="48">
        <v>0</v>
      </c>
      <c r="E4826" s="49">
        <v>39.80097</v>
      </c>
      <c r="F4826" s="49">
        <v>4.07E-2</v>
      </c>
      <c r="G4826" s="49">
        <v>16.91872</v>
      </c>
      <c r="H4826" s="49">
        <v>0.20569999999999999</v>
      </c>
      <c r="I4826" s="49">
        <v>0.19989999999999999</v>
      </c>
      <c r="J4826" s="49">
        <v>44.287219999999998</v>
      </c>
      <c r="K4826" s="49">
        <v>0.24049999999999999</v>
      </c>
      <c r="L4826" s="49">
        <v>101.80311</v>
      </c>
      <c r="M4826" s="47"/>
      <c r="N4826" s="50">
        <v>0.98966235243094824</v>
      </c>
      <c r="O4826" s="50">
        <v>8.0013490684720701E-4</v>
      </c>
      <c r="P4826" s="50">
        <v>0.35181705606235547</v>
      </c>
      <c r="Q4826" s="50">
        <v>4.1140690563444453E-3</v>
      </c>
      <c r="R4826" s="50">
        <v>4.2100952983513676E-3</v>
      </c>
      <c r="S4826" s="50">
        <v>1.6416491959106874</v>
      </c>
      <c r="T4826" s="50">
        <v>6.4071681431836277E-3</v>
      </c>
      <c r="U4826" s="50">
        <v>2.9999857863913362</v>
      </c>
      <c r="V4826" s="51">
        <v>82.351491743883656</v>
      </c>
      <c r="X4826" s="315">
        <v>0.05</v>
      </c>
      <c r="Y4826" s="315">
        <v>8.11</v>
      </c>
      <c r="Z4826" s="315">
        <v>0.12</v>
      </c>
      <c r="AA4826" s="315">
        <v>1.68</v>
      </c>
      <c r="AB4826" s="315">
        <v>3.33</v>
      </c>
      <c r="AC4826" s="315">
        <v>0.05</v>
      </c>
      <c r="AD4826" s="315">
        <v>0.44</v>
      </c>
      <c r="AE4826" s="318"/>
      <c r="AF4826" s="161" t="s">
        <v>1697</v>
      </c>
      <c r="AG4826" s="318">
        <v>30</v>
      </c>
      <c r="AH4826" s="318">
        <v>15</v>
      </c>
      <c r="AI4826" s="318"/>
      <c r="AJ4826" s="318"/>
      <c r="AK4826" s="318"/>
      <c r="AL4826" s="318"/>
      <c r="AM4826" s="318"/>
      <c r="AN4826" s="318"/>
      <c r="AO4826" s="318"/>
      <c r="AP4826" s="318"/>
      <c r="AQ4826" s="318"/>
      <c r="AR4826" s="318"/>
      <c r="AS4826" s="318"/>
      <c r="AT4826" s="318"/>
      <c r="AU4826" s="318"/>
      <c r="AV4826" s="318"/>
      <c r="AW4826" s="318"/>
      <c r="AX4826" s="318"/>
      <c r="AY4826" s="318"/>
      <c r="AZ4826" s="318"/>
      <c r="BA4826" s="318"/>
      <c r="BB4826" s="318"/>
      <c r="BC4826" s="318"/>
      <c r="BD4826" s="318"/>
      <c r="BE4826" s="497"/>
      <c r="BF4826" s="497"/>
      <c r="BG4826" s="497"/>
      <c r="BH4826" s="497"/>
      <c r="BI4826" s="497"/>
      <c r="BJ4826" s="497"/>
      <c r="BK4826" s="497"/>
      <c r="BL4826" s="497"/>
      <c r="BM4826" s="497"/>
      <c r="BN4826" s="497"/>
      <c r="BO4826" s="497"/>
      <c r="BP4826" s="306"/>
      <c r="BQ4826" s="496"/>
      <c r="BR4826" s="496"/>
      <c r="BS4826" s="496"/>
      <c r="BT4826" s="496"/>
      <c r="BU4826" s="496"/>
      <c r="BV4826" s="496"/>
    </row>
    <row r="4827" spans="1:74" s="52" customFormat="1" ht="12.75">
      <c r="A4827" s="45">
        <v>2353.0846135089</v>
      </c>
      <c r="B4827" s="46" t="s">
        <v>253</v>
      </c>
      <c r="C4827" s="47" t="s">
        <v>407</v>
      </c>
      <c r="D4827" s="48">
        <v>9.9217391304347817</v>
      </c>
      <c r="E4827" s="49">
        <v>40.180790000000002</v>
      </c>
      <c r="F4827" s="49">
        <v>6.5799999999999997E-2</v>
      </c>
      <c r="G4827" s="49">
        <v>14.88008</v>
      </c>
      <c r="H4827" s="49">
        <v>0.28610000000000002</v>
      </c>
      <c r="I4827" s="49">
        <v>0.21179999999999999</v>
      </c>
      <c r="J4827" s="49">
        <v>45.880220000000001</v>
      </c>
      <c r="K4827" s="49">
        <v>0.24310000000000001</v>
      </c>
      <c r="L4827" s="49">
        <v>101.84429</v>
      </c>
      <c r="M4827" s="47"/>
      <c r="N4827" s="50">
        <v>0.9898158447134523</v>
      </c>
      <c r="O4827" s="50">
        <v>1.2815549695896203E-3</v>
      </c>
      <c r="P4827" s="50">
        <v>0.30654708485866872</v>
      </c>
      <c r="Q4827" s="50">
        <v>5.6688854394822867E-3</v>
      </c>
      <c r="R4827" s="50">
        <v>4.4192403818193431E-3</v>
      </c>
      <c r="S4827" s="50">
        <v>1.6848838506308961</v>
      </c>
      <c r="T4827" s="50">
        <v>6.4162095109020481E-3</v>
      </c>
      <c r="U4827" s="50">
        <v>3.000422593617643</v>
      </c>
      <c r="V4827" s="51">
        <v>84.606692635147368</v>
      </c>
      <c r="X4827" s="315">
        <v>0.05</v>
      </c>
      <c r="Y4827" s="315">
        <v>5.2</v>
      </c>
      <c r="Z4827" s="315">
        <v>0.13</v>
      </c>
      <c r="AA4827" s="315">
        <v>1.26</v>
      </c>
      <c r="AB4827" s="315">
        <v>3.2</v>
      </c>
      <c r="AC4827" s="315">
        <v>0.05</v>
      </c>
      <c r="AD4827" s="315">
        <v>0.43</v>
      </c>
      <c r="AE4827" s="318"/>
      <c r="AF4827" s="161" t="s">
        <v>1697</v>
      </c>
      <c r="AG4827" s="318">
        <v>30</v>
      </c>
      <c r="AH4827" s="318">
        <v>15</v>
      </c>
      <c r="AI4827" s="318"/>
      <c r="AJ4827" s="318"/>
      <c r="AK4827" s="318"/>
      <c r="AL4827" s="318"/>
      <c r="AM4827" s="318"/>
      <c r="AN4827" s="318"/>
      <c r="AO4827" s="318"/>
      <c r="AP4827" s="318"/>
      <c r="AQ4827" s="318"/>
      <c r="AR4827" s="318"/>
      <c r="AS4827" s="318"/>
      <c r="AT4827" s="318"/>
      <c r="AU4827" s="318"/>
      <c r="AV4827" s="318"/>
      <c r="AW4827" s="318"/>
      <c r="AX4827" s="318"/>
      <c r="AY4827" s="318"/>
      <c r="AZ4827" s="318"/>
      <c r="BA4827" s="318"/>
      <c r="BB4827" s="318"/>
      <c r="BC4827" s="318"/>
      <c r="BD4827" s="318"/>
      <c r="BE4827" s="497"/>
      <c r="BF4827" s="497"/>
      <c r="BG4827" s="497"/>
      <c r="BH4827" s="497"/>
      <c r="BI4827" s="497"/>
      <c r="BJ4827" s="497"/>
      <c r="BK4827" s="497"/>
      <c r="BL4827" s="497"/>
      <c r="BM4827" s="497"/>
      <c r="BN4827" s="497"/>
      <c r="BO4827" s="497"/>
      <c r="BP4827" s="306"/>
      <c r="BQ4827" s="496"/>
      <c r="BR4827" s="496"/>
      <c r="BS4827" s="496"/>
      <c r="BT4827" s="496"/>
      <c r="BU4827" s="496"/>
      <c r="BV4827" s="496"/>
    </row>
    <row r="4828" spans="1:74" s="52" customFormat="1" ht="12.75">
      <c r="A4828" s="45">
        <v>2353.0846135089</v>
      </c>
      <c r="B4828" s="46" t="s">
        <v>253</v>
      </c>
      <c r="C4828" s="47" t="s">
        <v>407</v>
      </c>
      <c r="D4828" s="48">
        <v>19.841739130434782</v>
      </c>
      <c r="E4828" s="49">
        <v>40.23077</v>
      </c>
      <c r="F4828" s="49">
        <v>8.0199999999999994E-2</v>
      </c>
      <c r="G4828" s="49">
        <v>13.98068</v>
      </c>
      <c r="H4828" s="49">
        <v>0.32429999999999998</v>
      </c>
      <c r="I4828" s="49">
        <v>0.20910000000000001</v>
      </c>
      <c r="J4828" s="49">
        <v>46.661879999999996</v>
      </c>
      <c r="K4828" s="49">
        <v>0.24560000000000001</v>
      </c>
      <c r="L4828" s="49">
        <v>101.78802999999999</v>
      </c>
      <c r="M4828" s="47"/>
      <c r="N4828" s="50">
        <v>0.98835218077189713</v>
      </c>
      <c r="O4828" s="50">
        <v>1.5577693813916601E-3</v>
      </c>
      <c r="P4828" s="50">
        <v>0.28723520580986833</v>
      </c>
      <c r="Q4828" s="50">
        <v>6.4083204560675669E-3</v>
      </c>
      <c r="R4828" s="50">
        <v>4.3510407631564517E-3</v>
      </c>
      <c r="S4828" s="50">
        <v>1.7089295443625832</v>
      </c>
      <c r="T4828" s="50">
        <v>6.464566240925714E-3</v>
      </c>
      <c r="U4828" s="50">
        <v>3.0042077843225163</v>
      </c>
      <c r="V4828" s="51">
        <v>85.610646326408997</v>
      </c>
      <c r="X4828" s="315">
        <v>0.05</v>
      </c>
      <c r="Y4828" s="315">
        <v>4.24</v>
      </c>
      <c r="Z4828" s="315">
        <v>0.13</v>
      </c>
      <c r="AA4828" s="315">
        <v>1.1200000000000001</v>
      </c>
      <c r="AB4828" s="315">
        <v>3.08</v>
      </c>
      <c r="AC4828" s="315">
        <v>0.05</v>
      </c>
      <c r="AD4828" s="315">
        <v>0.43</v>
      </c>
      <c r="AE4828" s="318"/>
      <c r="AF4828" s="161" t="s">
        <v>1697</v>
      </c>
      <c r="AG4828" s="318">
        <v>30</v>
      </c>
      <c r="AH4828" s="318">
        <v>15</v>
      </c>
      <c r="AI4828" s="318"/>
      <c r="AJ4828" s="318"/>
      <c r="AK4828" s="318"/>
      <c r="AL4828" s="318"/>
      <c r="AM4828" s="318"/>
      <c r="AN4828" s="318"/>
      <c r="AO4828" s="318"/>
      <c r="AP4828" s="318"/>
      <c r="AQ4828" s="318"/>
      <c r="AR4828" s="318"/>
      <c r="AS4828" s="318"/>
      <c r="AT4828" s="318"/>
      <c r="AU4828" s="318"/>
      <c r="AV4828" s="318"/>
      <c r="AW4828" s="318"/>
      <c r="AX4828" s="318"/>
      <c r="AY4828" s="318"/>
      <c r="AZ4828" s="318"/>
      <c r="BA4828" s="318"/>
      <c r="BB4828" s="318"/>
      <c r="BC4828" s="318"/>
      <c r="BD4828" s="318"/>
      <c r="BE4828" s="497"/>
      <c r="BF4828" s="497"/>
      <c r="BG4828" s="497"/>
      <c r="BH4828" s="497"/>
      <c r="BI4828" s="497"/>
      <c r="BJ4828" s="497"/>
      <c r="BK4828" s="497"/>
      <c r="BL4828" s="497"/>
      <c r="BM4828" s="497"/>
      <c r="BN4828" s="497"/>
      <c r="BO4828" s="497"/>
      <c r="BP4828" s="306"/>
      <c r="BQ4828" s="496"/>
      <c r="BR4828" s="496"/>
      <c r="BS4828" s="496"/>
      <c r="BT4828" s="496"/>
      <c r="BU4828" s="496"/>
      <c r="BV4828" s="496"/>
    </row>
    <row r="4829" spans="1:74" s="52" customFormat="1" ht="12.75">
      <c r="A4829" s="45">
        <v>2353.0846135089</v>
      </c>
      <c r="B4829" s="46" t="s">
        <v>253</v>
      </c>
      <c r="C4829" s="47" t="s">
        <v>407</v>
      </c>
      <c r="D4829" s="48">
        <v>29.761739130434783</v>
      </c>
      <c r="E4829" s="49">
        <v>40.410679999999999</v>
      </c>
      <c r="F4829" s="49">
        <v>6.1500010000000001E-2</v>
      </c>
      <c r="G4829" s="49">
        <v>13.72085</v>
      </c>
      <c r="H4829" s="49">
        <v>0.28360000000000002</v>
      </c>
      <c r="I4829" s="49">
        <v>0.1978</v>
      </c>
      <c r="J4829" s="49">
        <v>46.958710000000004</v>
      </c>
      <c r="K4829" s="49">
        <v>0.24210000000000001</v>
      </c>
      <c r="L4829" s="49">
        <v>101.92924000999999</v>
      </c>
      <c r="M4829" s="47"/>
      <c r="N4829" s="50">
        <v>0.98995148899833241</v>
      </c>
      <c r="O4829" s="50">
        <v>1.1911552142274185E-3</v>
      </c>
      <c r="P4829" s="50">
        <v>0.28109606449149926</v>
      </c>
      <c r="Q4829" s="50">
        <v>5.5881476642126709E-3</v>
      </c>
      <c r="R4829" s="50">
        <v>4.1042119562969192E-3</v>
      </c>
      <c r="S4829" s="50">
        <v>1.7149144438771295</v>
      </c>
      <c r="T4829" s="50">
        <v>6.3543362373477043E-3</v>
      </c>
      <c r="U4829" s="50">
        <v>3.0043965629357188</v>
      </c>
      <c r="V4829" s="51">
        <v>85.917104979510171</v>
      </c>
      <c r="X4829" s="315">
        <v>0.05</v>
      </c>
      <c r="Y4829" s="315">
        <v>5.6</v>
      </c>
      <c r="Z4829" s="315">
        <v>0.13</v>
      </c>
      <c r="AA4829" s="315">
        <v>1.29</v>
      </c>
      <c r="AB4829" s="315">
        <v>3.34</v>
      </c>
      <c r="AC4829" s="315">
        <v>0.05</v>
      </c>
      <c r="AD4829" s="315">
        <v>0.44</v>
      </c>
      <c r="AE4829" s="318"/>
      <c r="AF4829" s="161" t="s">
        <v>1697</v>
      </c>
      <c r="AG4829" s="318">
        <v>30</v>
      </c>
      <c r="AH4829" s="318">
        <v>15</v>
      </c>
      <c r="AI4829" s="318"/>
      <c r="AJ4829" s="318"/>
      <c r="AK4829" s="318"/>
      <c r="AL4829" s="318"/>
      <c r="AM4829" s="318"/>
      <c r="AN4829" s="318"/>
      <c r="AO4829" s="318"/>
      <c r="AP4829" s="318"/>
      <c r="AQ4829" s="318"/>
      <c r="AR4829" s="318"/>
      <c r="AS4829" s="318"/>
      <c r="AT4829" s="318"/>
      <c r="AU4829" s="318"/>
      <c r="AV4829" s="318"/>
      <c r="AW4829" s="318"/>
      <c r="AX4829" s="318"/>
      <c r="AY4829" s="318"/>
      <c r="AZ4829" s="318"/>
      <c r="BA4829" s="318"/>
      <c r="BB4829" s="318"/>
      <c r="BC4829" s="318"/>
      <c r="BD4829" s="318"/>
      <c r="BE4829" s="497"/>
      <c r="BF4829" s="497"/>
      <c r="BG4829" s="497"/>
      <c r="BH4829" s="497"/>
      <c r="BI4829" s="497"/>
      <c r="BJ4829" s="497"/>
      <c r="BK4829" s="497"/>
      <c r="BL4829" s="497"/>
      <c r="BM4829" s="497"/>
      <c r="BN4829" s="497"/>
      <c r="BO4829" s="497"/>
      <c r="BP4829" s="306"/>
      <c r="BQ4829" s="496"/>
      <c r="BR4829" s="496"/>
      <c r="BS4829" s="496"/>
      <c r="BT4829" s="496"/>
      <c r="BU4829" s="496"/>
      <c r="BV4829" s="496"/>
    </row>
    <row r="4830" spans="1:74" s="52" customFormat="1" ht="12.75">
      <c r="A4830" s="45">
        <v>2353.0846135089</v>
      </c>
      <c r="B4830" s="46" t="s">
        <v>253</v>
      </c>
      <c r="C4830" s="47" t="s">
        <v>407</v>
      </c>
      <c r="D4830" s="48">
        <v>39.681739130434785</v>
      </c>
      <c r="E4830" s="49">
        <v>40.31073</v>
      </c>
      <c r="F4830" s="49">
        <v>7.2599999999999998E-2</v>
      </c>
      <c r="G4830" s="49">
        <v>13.67088</v>
      </c>
      <c r="H4830" s="49">
        <v>0.32819999999999999</v>
      </c>
      <c r="I4830" s="49">
        <v>0.22589999999999999</v>
      </c>
      <c r="J4830" s="49">
        <v>46.948810000000002</v>
      </c>
      <c r="K4830" s="49">
        <v>0.2402</v>
      </c>
      <c r="L4830" s="49">
        <v>101.86592000000002</v>
      </c>
      <c r="M4830" s="47"/>
      <c r="N4830" s="50">
        <v>0.98811488724705954</v>
      </c>
      <c r="O4830" s="50">
        <v>1.4070152847979981E-3</v>
      </c>
      <c r="P4830" s="50">
        <v>0.28024588526320027</v>
      </c>
      <c r="Q4830" s="50">
        <v>6.4709679476946383E-3</v>
      </c>
      <c r="R4830" s="50">
        <v>4.6901717846888668E-3</v>
      </c>
      <c r="S4830" s="50">
        <v>1.7156153128059177</v>
      </c>
      <c r="T4830" s="50">
        <v>6.3083739558806263E-3</v>
      </c>
      <c r="U4830" s="50">
        <v>3.0041837379932281</v>
      </c>
      <c r="V4830" s="51">
        <v>85.958648550594489</v>
      </c>
      <c r="X4830" s="315">
        <v>0.05</v>
      </c>
      <c r="Y4830" s="315">
        <v>4.63</v>
      </c>
      <c r="Z4830" s="315">
        <v>0.13</v>
      </c>
      <c r="AA4830" s="315">
        <v>1.1200000000000001</v>
      </c>
      <c r="AB4830" s="315">
        <v>2.87</v>
      </c>
      <c r="AC4830" s="315">
        <v>0.05</v>
      </c>
      <c r="AD4830" s="315">
        <v>0.44</v>
      </c>
      <c r="AE4830" s="318"/>
      <c r="AF4830" s="161" t="s">
        <v>1697</v>
      </c>
      <c r="AG4830" s="318">
        <v>30</v>
      </c>
      <c r="AH4830" s="318">
        <v>15</v>
      </c>
      <c r="AI4830" s="318"/>
      <c r="AJ4830" s="318"/>
      <c r="AK4830" s="318"/>
      <c r="AL4830" s="318"/>
      <c r="AM4830" s="318"/>
      <c r="AN4830" s="318"/>
      <c r="AO4830" s="318"/>
      <c r="AP4830" s="318"/>
      <c r="AQ4830" s="318"/>
      <c r="AR4830" s="318"/>
      <c r="AS4830" s="318"/>
      <c r="AT4830" s="318"/>
      <c r="AU4830" s="318"/>
      <c r="AV4830" s="318"/>
      <c r="AW4830" s="318"/>
      <c r="AX4830" s="318"/>
      <c r="AY4830" s="318"/>
      <c r="AZ4830" s="318"/>
      <c r="BA4830" s="318"/>
      <c r="BB4830" s="318"/>
      <c r="BC4830" s="318"/>
      <c r="BD4830" s="318"/>
      <c r="BE4830" s="497"/>
      <c r="BF4830" s="497"/>
      <c r="BG4830" s="497"/>
      <c r="BH4830" s="497"/>
      <c r="BI4830" s="497"/>
      <c r="BJ4830" s="497"/>
      <c r="BK4830" s="497"/>
      <c r="BL4830" s="497"/>
      <c r="BM4830" s="497"/>
      <c r="BN4830" s="497"/>
      <c r="BO4830" s="497"/>
      <c r="BP4830" s="306"/>
      <c r="BQ4830" s="496"/>
      <c r="BR4830" s="496"/>
      <c r="BS4830" s="496"/>
      <c r="BT4830" s="496"/>
      <c r="BU4830" s="496"/>
      <c r="BV4830" s="496"/>
    </row>
    <row r="4831" spans="1:74" s="52" customFormat="1" ht="12.75">
      <c r="A4831" s="45">
        <v>2353.0846135089</v>
      </c>
      <c r="B4831" s="46" t="s">
        <v>253</v>
      </c>
      <c r="C4831" s="47" t="s">
        <v>407</v>
      </c>
      <c r="D4831" s="48">
        <v>49.601739130434787</v>
      </c>
      <c r="E4831" s="49">
        <v>40.410679999999999</v>
      </c>
      <c r="F4831" s="49">
        <v>4.87E-2</v>
      </c>
      <c r="G4831" s="49">
        <v>13.920719999999999</v>
      </c>
      <c r="H4831" s="49">
        <v>0.29120000000000001</v>
      </c>
      <c r="I4831" s="49">
        <v>0.20830000000000001</v>
      </c>
      <c r="J4831" s="49">
        <v>46.503570000000003</v>
      </c>
      <c r="K4831" s="49">
        <v>0.24759999999999999</v>
      </c>
      <c r="L4831" s="49">
        <v>101.70027</v>
      </c>
      <c r="M4831" s="47"/>
      <c r="N4831" s="50">
        <v>0.99291288567282054</v>
      </c>
      <c r="O4831" s="50">
        <v>9.4606149005913324E-4</v>
      </c>
      <c r="P4831" s="50">
        <v>0.28604389333917923</v>
      </c>
      <c r="Q4831" s="50">
        <v>5.7550652426500365E-3</v>
      </c>
      <c r="R4831" s="50">
        <v>4.3350089409736814E-3</v>
      </c>
      <c r="S4831" s="50">
        <v>1.7033732711990375</v>
      </c>
      <c r="T4831" s="50">
        <v>6.5181338757650384E-3</v>
      </c>
      <c r="U4831" s="50">
        <v>3.0014089362064946</v>
      </c>
      <c r="V4831" s="51">
        <v>85.62172386777533</v>
      </c>
      <c r="X4831" s="315">
        <v>0.05</v>
      </c>
      <c r="Y4831" s="315">
        <v>7.03</v>
      </c>
      <c r="Z4831" s="315">
        <v>0.13</v>
      </c>
      <c r="AA4831" s="315">
        <v>1.24</v>
      </c>
      <c r="AB4831" s="315">
        <v>3.23</v>
      </c>
      <c r="AC4831" s="315">
        <v>0.05</v>
      </c>
      <c r="AD4831" s="315">
        <v>0.43</v>
      </c>
      <c r="AE4831" s="318"/>
      <c r="AF4831" s="161" t="s">
        <v>1697</v>
      </c>
      <c r="AG4831" s="318">
        <v>30</v>
      </c>
      <c r="AH4831" s="318">
        <v>15</v>
      </c>
      <c r="AI4831" s="318"/>
      <c r="AJ4831" s="318"/>
      <c r="AK4831" s="318"/>
      <c r="AL4831" s="318"/>
      <c r="AM4831" s="318"/>
      <c r="AN4831" s="318"/>
      <c r="AO4831" s="318"/>
      <c r="AP4831" s="318"/>
      <c r="AQ4831" s="318"/>
      <c r="AR4831" s="318"/>
      <c r="AS4831" s="318"/>
      <c r="AT4831" s="318"/>
      <c r="AU4831" s="318"/>
      <c r="AV4831" s="318"/>
      <c r="AW4831" s="318"/>
      <c r="AX4831" s="318"/>
      <c r="AY4831" s="318"/>
      <c r="AZ4831" s="318"/>
      <c r="BA4831" s="318"/>
      <c r="BB4831" s="318"/>
      <c r="BC4831" s="318"/>
      <c r="BD4831" s="318"/>
      <c r="BE4831" s="497"/>
      <c r="BF4831" s="497"/>
      <c r="BG4831" s="497"/>
      <c r="BH4831" s="497"/>
      <c r="BI4831" s="497"/>
      <c r="BJ4831" s="497"/>
      <c r="BK4831" s="497"/>
      <c r="BL4831" s="497"/>
      <c r="BM4831" s="497"/>
      <c r="BN4831" s="497"/>
      <c r="BO4831" s="497"/>
      <c r="BP4831" s="306"/>
      <c r="BQ4831" s="496"/>
      <c r="BR4831" s="496"/>
      <c r="BS4831" s="496"/>
      <c r="BT4831" s="496"/>
      <c r="BU4831" s="496"/>
      <c r="BV4831" s="496"/>
    </row>
    <row r="4832" spans="1:74" s="52" customFormat="1" ht="12.75">
      <c r="A4832" s="45">
        <v>2353.0846135089</v>
      </c>
      <c r="B4832" s="46" t="s">
        <v>253</v>
      </c>
      <c r="C4832" s="47" t="s">
        <v>407</v>
      </c>
      <c r="D4832" s="48">
        <v>59.521739130434788</v>
      </c>
      <c r="E4832" s="49">
        <v>40.240760000000002</v>
      </c>
      <c r="F4832" s="49">
        <v>4.4200000000000003E-2</v>
      </c>
      <c r="G4832" s="49">
        <v>14.01066</v>
      </c>
      <c r="H4832" s="49">
        <v>0.33610000000000001</v>
      </c>
      <c r="I4832" s="49">
        <v>0.20369999999999999</v>
      </c>
      <c r="J4832" s="49">
        <v>46.582720000000002</v>
      </c>
      <c r="K4832" s="49">
        <v>0.25409999999999999</v>
      </c>
      <c r="L4832" s="49">
        <v>101.74024</v>
      </c>
      <c r="M4832" s="47"/>
      <c r="N4832" s="50">
        <v>0.9893067066576573</v>
      </c>
      <c r="O4832" s="50">
        <v>8.5913707977727609E-4</v>
      </c>
      <c r="P4832" s="50">
        <v>0.28805761923190509</v>
      </c>
      <c r="Q4832" s="50">
        <v>6.6462578111815794E-3</v>
      </c>
      <c r="R4832" s="50">
        <v>4.2417156066218856E-3</v>
      </c>
      <c r="S4832" s="50">
        <v>1.7072541149516933</v>
      </c>
      <c r="T4832" s="50">
        <v>6.693096573318541E-3</v>
      </c>
      <c r="U4832" s="50">
        <v>3.0045545158946037</v>
      </c>
      <c r="V4832" s="51">
        <v>85.563277441969902</v>
      </c>
      <c r="X4832" s="315">
        <v>0.05</v>
      </c>
      <c r="Y4832" s="315">
        <v>7.76</v>
      </c>
      <c r="Z4832" s="315">
        <v>0.13</v>
      </c>
      <c r="AA4832" s="315">
        <v>1.08</v>
      </c>
      <c r="AB4832" s="315">
        <v>3.27</v>
      </c>
      <c r="AC4832" s="315">
        <v>0.05</v>
      </c>
      <c r="AD4832" s="315">
        <v>0.42</v>
      </c>
      <c r="AE4832" s="318"/>
      <c r="AF4832" s="161" t="s">
        <v>1697</v>
      </c>
      <c r="AG4832" s="318">
        <v>30</v>
      </c>
      <c r="AH4832" s="318">
        <v>15</v>
      </c>
      <c r="AI4832" s="318"/>
      <c r="AJ4832" s="318"/>
      <c r="AK4832" s="318"/>
      <c r="AL4832" s="318"/>
      <c r="AM4832" s="318"/>
      <c r="AN4832" s="318"/>
      <c r="AO4832" s="318"/>
      <c r="AP4832" s="318"/>
      <c r="AQ4832" s="318"/>
      <c r="AR4832" s="318"/>
      <c r="AS4832" s="318"/>
      <c r="AT4832" s="318"/>
      <c r="AU4832" s="318"/>
      <c r="AV4832" s="318"/>
      <c r="AW4832" s="318"/>
      <c r="AX4832" s="318"/>
      <c r="AY4832" s="318"/>
      <c r="AZ4832" s="318"/>
      <c r="BA4832" s="318"/>
      <c r="BB4832" s="318"/>
      <c r="BC4832" s="318"/>
      <c r="BD4832" s="318"/>
      <c r="BE4832" s="497"/>
      <c r="BF4832" s="497"/>
      <c r="BG4832" s="497"/>
      <c r="BH4832" s="497"/>
      <c r="BI4832" s="497"/>
      <c r="BJ4832" s="497"/>
      <c r="BK4832" s="497"/>
      <c r="BL4832" s="497"/>
      <c r="BM4832" s="497"/>
      <c r="BN4832" s="497"/>
      <c r="BO4832" s="497"/>
      <c r="BP4832" s="306"/>
      <c r="BQ4832" s="496"/>
      <c r="BR4832" s="496"/>
      <c r="BS4832" s="496"/>
      <c r="BT4832" s="496"/>
      <c r="BU4832" s="496"/>
      <c r="BV4832" s="496"/>
    </row>
    <row r="4833" spans="1:74" s="52" customFormat="1" ht="12.75">
      <c r="A4833" s="45">
        <v>2353.0846135089</v>
      </c>
      <c r="B4833" s="46" t="s">
        <v>253</v>
      </c>
      <c r="C4833" s="47" t="s">
        <v>407</v>
      </c>
      <c r="D4833" s="48">
        <v>69.441739130434783</v>
      </c>
      <c r="E4833" s="49">
        <v>40.500639999999997</v>
      </c>
      <c r="F4833" s="49">
        <v>5.1499999999999997E-2</v>
      </c>
      <c r="G4833" s="49">
        <v>14.250500000000001</v>
      </c>
      <c r="H4833" s="49">
        <v>0.31840000000000002</v>
      </c>
      <c r="I4833" s="49">
        <v>0.17560000000000001</v>
      </c>
      <c r="J4833" s="49">
        <v>46.533250000000002</v>
      </c>
      <c r="K4833" s="49">
        <v>0.2427</v>
      </c>
      <c r="L4833" s="49">
        <v>102.14299000000001</v>
      </c>
      <c r="M4833" s="47"/>
      <c r="N4833" s="50">
        <v>0.99196085506259779</v>
      </c>
      <c r="O4833" s="50">
        <v>9.9727582703597914E-4</v>
      </c>
      <c r="P4833" s="50">
        <v>0.29188968286969164</v>
      </c>
      <c r="Q4833" s="50">
        <v>6.2726289721548641E-3</v>
      </c>
      <c r="R4833" s="50">
        <v>3.6428635057938136E-3</v>
      </c>
      <c r="S4833" s="50">
        <v>1.6990438187633448</v>
      </c>
      <c r="T4833" s="50">
        <v>6.3688360911414599E-3</v>
      </c>
      <c r="U4833" s="50">
        <v>3.0015437103321805</v>
      </c>
      <c r="V4833" s="51">
        <v>85.339054135646762</v>
      </c>
      <c r="X4833" s="315">
        <v>0.05</v>
      </c>
      <c r="Y4833" s="315">
        <v>6.58</v>
      </c>
      <c r="Z4833" s="315">
        <v>0.13</v>
      </c>
      <c r="AA4833" s="315">
        <v>1.1399999999999999</v>
      </c>
      <c r="AB4833" s="315">
        <v>3.84</v>
      </c>
      <c r="AC4833" s="315">
        <v>0.05</v>
      </c>
      <c r="AD4833" s="315">
        <v>0.44</v>
      </c>
      <c r="AE4833" s="318"/>
      <c r="AF4833" s="161" t="s">
        <v>1697</v>
      </c>
      <c r="AG4833" s="318">
        <v>30</v>
      </c>
      <c r="AH4833" s="318">
        <v>15</v>
      </c>
      <c r="AI4833" s="318"/>
      <c r="AJ4833" s="318"/>
      <c r="AK4833" s="318"/>
      <c r="AL4833" s="318"/>
      <c r="AM4833" s="318"/>
      <c r="AN4833" s="318"/>
      <c r="AO4833" s="318"/>
      <c r="AP4833" s="318"/>
      <c r="AQ4833" s="318"/>
      <c r="AR4833" s="318"/>
      <c r="AS4833" s="318"/>
      <c r="AT4833" s="318"/>
      <c r="AU4833" s="318"/>
      <c r="AV4833" s="318"/>
      <c r="AW4833" s="318"/>
      <c r="AX4833" s="318"/>
      <c r="AY4833" s="318"/>
      <c r="AZ4833" s="318"/>
      <c r="BA4833" s="318"/>
      <c r="BB4833" s="318"/>
      <c r="BC4833" s="318"/>
      <c r="BD4833" s="318"/>
      <c r="BE4833" s="497"/>
      <c r="BF4833" s="497"/>
      <c r="BG4833" s="497"/>
      <c r="BH4833" s="497"/>
      <c r="BI4833" s="497"/>
      <c r="BJ4833" s="497"/>
      <c r="BK4833" s="497"/>
      <c r="BL4833" s="497"/>
      <c r="BM4833" s="497"/>
      <c r="BN4833" s="497"/>
      <c r="BO4833" s="497"/>
      <c r="BP4833" s="306"/>
      <c r="BQ4833" s="496"/>
      <c r="BR4833" s="496"/>
      <c r="BS4833" s="496"/>
      <c r="BT4833" s="496"/>
      <c r="BU4833" s="496"/>
      <c r="BV4833" s="496"/>
    </row>
    <row r="4834" spans="1:74" s="52" customFormat="1" ht="12.75">
      <c r="A4834" s="45">
        <v>2353.0846135089</v>
      </c>
      <c r="B4834" s="46" t="s">
        <v>253</v>
      </c>
      <c r="C4834" s="47" t="s">
        <v>407</v>
      </c>
      <c r="D4834" s="48">
        <v>79.361739130434785</v>
      </c>
      <c r="E4834" s="49">
        <v>40.400680000000001</v>
      </c>
      <c r="F4834" s="49">
        <v>4.2999999999999997E-2</v>
      </c>
      <c r="G4834" s="49">
        <v>14.310460000000001</v>
      </c>
      <c r="H4834" s="49">
        <v>0.33939999999999998</v>
      </c>
      <c r="I4834" s="49">
        <v>0.17630000000000001</v>
      </c>
      <c r="J4834" s="49">
        <v>46.493670000000002</v>
      </c>
      <c r="K4834" s="49">
        <v>0.25590000000000002</v>
      </c>
      <c r="L4834" s="49">
        <v>102.08600999999999</v>
      </c>
      <c r="M4834" s="47"/>
      <c r="N4834" s="50">
        <v>0.99089473106513948</v>
      </c>
      <c r="O4834" s="50">
        <v>8.3383998089807789E-4</v>
      </c>
      <c r="P4834" s="50">
        <v>0.29352725438498445</v>
      </c>
      <c r="Q4834" s="50">
        <v>6.6956782247927981E-3</v>
      </c>
      <c r="R4834" s="50">
        <v>3.6624937790590696E-3</v>
      </c>
      <c r="S4834" s="50">
        <v>1.6999698481644012</v>
      </c>
      <c r="T4834" s="50">
        <v>6.7246049742129459E-3</v>
      </c>
      <c r="U4834" s="50">
        <v>3.0037826919944246</v>
      </c>
      <c r="V4834" s="51">
        <v>85.275762176448268</v>
      </c>
      <c r="X4834" s="315">
        <v>0.05</v>
      </c>
      <c r="Y4834" s="315">
        <v>7.61</v>
      </c>
      <c r="Z4834" s="315">
        <v>0.13</v>
      </c>
      <c r="AA4834" s="315">
        <v>1.08</v>
      </c>
      <c r="AB4834" s="315">
        <v>3.82</v>
      </c>
      <c r="AC4834" s="315">
        <v>0.05</v>
      </c>
      <c r="AD4834" s="315">
        <v>0.42</v>
      </c>
      <c r="AE4834" s="318"/>
      <c r="AF4834" s="161" t="s">
        <v>1697</v>
      </c>
      <c r="AG4834" s="318">
        <v>30</v>
      </c>
      <c r="AH4834" s="318">
        <v>15</v>
      </c>
      <c r="AI4834" s="318"/>
      <c r="AJ4834" s="318"/>
      <c r="AK4834" s="318"/>
      <c r="AL4834" s="318"/>
      <c r="AM4834" s="318"/>
      <c r="AN4834" s="318"/>
      <c r="AO4834" s="318"/>
      <c r="AP4834" s="318"/>
      <c r="AQ4834" s="318"/>
      <c r="AR4834" s="318"/>
      <c r="AS4834" s="318"/>
      <c r="AT4834" s="318"/>
      <c r="AU4834" s="318"/>
      <c r="AV4834" s="318"/>
      <c r="AW4834" s="318"/>
      <c r="AX4834" s="318"/>
      <c r="AY4834" s="318"/>
      <c r="AZ4834" s="318"/>
      <c r="BA4834" s="318"/>
      <c r="BB4834" s="318"/>
      <c r="BC4834" s="318"/>
      <c r="BD4834" s="318"/>
      <c r="BE4834" s="497"/>
      <c r="BF4834" s="497"/>
      <c r="BG4834" s="497"/>
      <c r="BH4834" s="497"/>
      <c r="BI4834" s="497"/>
      <c r="BJ4834" s="497"/>
      <c r="BK4834" s="497"/>
      <c r="BL4834" s="497"/>
      <c r="BM4834" s="497"/>
      <c r="BN4834" s="497"/>
      <c r="BO4834" s="497"/>
      <c r="BP4834" s="306"/>
      <c r="BQ4834" s="496"/>
      <c r="BR4834" s="496"/>
      <c r="BS4834" s="496"/>
      <c r="BT4834" s="496"/>
      <c r="BU4834" s="496"/>
      <c r="BV4834" s="496"/>
    </row>
    <row r="4835" spans="1:74" s="52" customFormat="1" ht="12.75">
      <c r="A4835" s="45">
        <v>2353.0846135089</v>
      </c>
      <c r="B4835" s="46" t="s">
        <v>253</v>
      </c>
      <c r="C4835" s="47" t="s">
        <v>407</v>
      </c>
      <c r="D4835" s="48">
        <v>89.281739130434786</v>
      </c>
      <c r="E4835" s="49">
        <v>40.23077</v>
      </c>
      <c r="F4835" s="49">
        <v>1.5599999999999999E-2</v>
      </c>
      <c r="G4835" s="49">
        <v>14.47035</v>
      </c>
      <c r="H4835" s="49">
        <v>0.31859999999999999</v>
      </c>
      <c r="I4835" s="49">
        <v>0.18729999999999999</v>
      </c>
      <c r="J4835" s="49">
        <v>46.345260000000003</v>
      </c>
      <c r="K4835" s="49">
        <v>0.24660000000000001</v>
      </c>
      <c r="L4835" s="49">
        <v>101.87648</v>
      </c>
      <c r="M4835" s="47"/>
      <c r="N4835" s="50">
        <v>0.98982283628528223</v>
      </c>
      <c r="O4835" s="50">
        <v>3.0345838192873174E-4</v>
      </c>
      <c r="P4835" s="50">
        <v>0.29773792275509969</v>
      </c>
      <c r="Q4835" s="50">
        <v>6.305053677061744E-3</v>
      </c>
      <c r="R4835" s="50">
        <v>3.9032164998058665E-3</v>
      </c>
      <c r="S4835" s="50">
        <v>1.6998593673814659</v>
      </c>
      <c r="T4835" s="50">
        <v>6.500546123402025E-3</v>
      </c>
      <c r="U4835" s="50">
        <v>3.0061113565275535</v>
      </c>
      <c r="V4835" s="51">
        <v>85.09519790474161</v>
      </c>
      <c r="X4835" s="315">
        <v>0.05</v>
      </c>
      <c r="Y4835" s="315">
        <v>21.43</v>
      </c>
      <c r="Z4835" s="315">
        <v>0.13</v>
      </c>
      <c r="AA4835" s="315">
        <v>1.1499999999999999</v>
      </c>
      <c r="AB4835" s="315">
        <v>3.57</v>
      </c>
      <c r="AC4835" s="315">
        <v>0.05</v>
      </c>
      <c r="AD4835" s="315">
        <v>0.43</v>
      </c>
      <c r="AE4835" s="318"/>
      <c r="AF4835" s="161" t="s">
        <v>1697</v>
      </c>
      <c r="AG4835" s="318">
        <v>30</v>
      </c>
      <c r="AH4835" s="318">
        <v>15</v>
      </c>
      <c r="AI4835" s="318"/>
      <c r="AJ4835" s="318"/>
      <c r="AK4835" s="318"/>
      <c r="AL4835" s="318"/>
      <c r="AM4835" s="318"/>
      <c r="AN4835" s="318"/>
      <c r="AO4835" s="318"/>
      <c r="AP4835" s="318"/>
      <c r="AQ4835" s="318"/>
      <c r="AR4835" s="318"/>
      <c r="AS4835" s="318"/>
      <c r="AT4835" s="318"/>
      <c r="AU4835" s="318"/>
      <c r="AV4835" s="318"/>
      <c r="AW4835" s="318"/>
      <c r="AX4835" s="318"/>
      <c r="AY4835" s="318"/>
      <c r="AZ4835" s="318"/>
      <c r="BA4835" s="318"/>
      <c r="BB4835" s="318"/>
      <c r="BC4835" s="318"/>
      <c r="BD4835" s="318"/>
      <c r="BE4835" s="497"/>
      <c r="BF4835" s="497"/>
      <c r="BG4835" s="497"/>
      <c r="BH4835" s="497"/>
      <c r="BI4835" s="497"/>
      <c r="BJ4835" s="497"/>
      <c r="BK4835" s="497"/>
      <c r="BL4835" s="497"/>
      <c r="BM4835" s="497"/>
      <c r="BN4835" s="497"/>
      <c r="BO4835" s="497"/>
      <c r="BP4835" s="306"/>
      <c r="BQ4835" s="496"/>
      <c r="BR4835" s="496"/>
      <c r="BS4835" s="496"/>
      <c r="BT4835" s="496"/>
      <c r="BU4835" s="496"/>
      <c r="BV4835" s="496"/>
    </row>
    <row r="4836" spans="1:74" s="52" customFormat="1" ht="12.75">
      <c r="A4836" s="45">
        <v>2353.0846135089</v>
      </c>
      <c r="B4836" s="46" t="s">
        <v>253</v>
      </c>
      <c r="C4836" s="47" t="s">
        <v>407</v>
      </c>
      <c r="D4836" s="48">
        <v>99.201739130434788</v>
      </c>
      <c r="E4836" s="49">
        <v>40.330719999999999</v>
      </c>
      <c r="F4836" s="49">
        <v>4.5900000000000003E-2</v>
      </c>
      <c r="G4836" s="49">
        <v>14.5403</v>
      </c>
      <c r="H4836" s="49">
        <v>0.35310000000000002</v>
      </c>
      <c r="I4836" s="49">
        <v>0.21859999999999999</v>
      </c>
      <c r="J4836" s="49">
        <v>46.424410000000002</v>
      </c>
      <c r="K4836" s="49">
        <v>0.26229999999999998</v>
      </c>
      <c r="L4836" s="49">
        <v>102.25823</v>
      </c>
      <c r="M4836" s="47"/>
      <c r="N4836" s="50">
        <v>0.9887222188495165</v>
      </c>
      <c r="O4836" s="50">
        <v>8.8966482322696346E-4</v>
      </c>
      <c r="P4836" s="50">
        <v>0.298103915031106</v>
      </c>
      <c r="Q4836" s="50">
        <v>6.9627359969313277E-3</v>
      </c>
      <c r="R4836" s="50">
        <v>4.5391466639848471E-3</v>
      </c>
      <c r="S4836" s="50">
        <v>1.6966538901567418</v>
      </c>
      <c r="T4836" s="50">
        <v>6.8896039420226311E-3</v>
      </c>
      <c r="U4836" s="50">
        <v>3.0045230632274333</v>
      </c>
      <c r="V4836" s="51">
        <v>85.055633608460397</v>
      </c>
      <c r="X4836" s="315">
        <v>0.05</v>
      </c>
      <c r="Y4836" s="315">
        <v>7.45</v>
      </c>
      <c r="Z4836" s="315">
        <v>0.13</v>
      </c>
      <c r="AA4836" s="315">
        <v>1.04</v>
      </c>
      <c r="AB4836" s="315">
        <v>3.04</v>
      </c>
      <c r="AC4836" s="315">
        <v>0.05</v>
      </c>
      <c r="AD4836" s="315">
        <v>0.41</v>
      </c>
      <c r="AE4836" s="318"/>
      <c r="AF4836" s="161" t="s">
        <v>1697</v>
      </c>
      <c r="AG4836" s="318">
        <v>30</v>
      </c>
      <c r="AH4836" s="318">
        <v>15</v>
      </c>
      <c r="AI4836" s="318"/>
      <c r="AJ4836" s="318"/>
      <c r="AK4836" s="318"/>
      <c r="AL4836" s="318"/>
      <c r="AM4836" s="318"/>
      <c r="AN4836" s="318"/>
      <c r="AO4836" s="318"/>
      <c r="AP4836" s="318"/>
      <c r="AQ4836" s="318"/>
      <c r="AR4836" s="318"/>
      <c r="AS4836" s="318"/>
      <c r="AT4836" s="318"/>
      <c r="AU4836" s="318"/>
      <c r="AV4836" s="318"/>
      <c r="AW4836" s="318"/>
      <c r="AX4836" s="318"/>
      <c r="AY4836" s="318"/>
      <c r="AZ4836" s="318"/>
      <c r="BA4836" s="318"/>
      <c r="BB4836" s="318"/>
      <c r="BC4836" s="318"/>
      <c r="BD4836" s="318"/>
      <c r="BE4836" s="497"/>
      <c r="BF4836" s="497"/>
      <c r="BG4836" s="497"/>
      <c r="BH4836" s="497"/>
      <c r="BI4836" s="497"/>
      <c r="BJ4836" s="497"/>
      <c r="BK4836" s="497"/>
      <c r="BL4836" s="497"/>
      <c r="BM4836" s="497"/>
      <c r="BN4836" s="497"/>
      <c r="BO4836" s="497"/>
      <c r="BP4836" s="306"/>
      <c r="BQ4836" s="496"/>
      <c r="BR4836" s="496"/>
      <c r="BS4836" s="496"/>
      <c r="BT4836" s="496"/>
      <c r="BU4836" s="496"/>
      <c r="BV4836" s="496"/>
    </row>
    <row r="4837" spans="1:74" s="52" customFormat="1" ht="12.75">
      <c r="A4837" s="45">
        <v>2353.0846135089</v>
      </c>
      <c r="B4837" s="46" t="s">
        <v>253</v>
      </c>
      <c r="C4837" s="47" t="s">
        <v>407</v>
      </c>
      <c r="D4837" s="48">
        <v>109.12173913043479</v>
      </c>
      <c r="E4837" s="49">
        <v>40.370699999999999</v>
      </c>
      <c r="F4837" s="49">
        <v>3.6799999999999999E-2</v>
      </c>
      <c r="G4837" s="49">
        <v>14.660220000000001</v>
      </c>
      <c r="H4837" s="49">
        <v>0.33040000000000003</v>
      </c>
      <c r="I4837" s="49">
        <v>0.13750000000000001</v>
      </c>
      <c r="J4837" s="49">
        <v>46.276000000000003</v>
      </c>
      <c r="K4837" s="49">
        <v>0.246</v>
      </c>
      <c r="L4837" s="49">
        <v>102.12162000000001</v>
      </c>
      <c r="M4837" s="47"/>
      <c r="N4837" s="50">
        <v>0.99102883613314496</v>
      </c>
      <c r="O4837" s="50">
        <v>7.142384815776319E-4</v>
      </c>
      <c r="P4837" s="50">
        <v>0.30096534643959638</v>
      </c>
      <c r="Q4837" s="50">
        <v>6.5238496343616361E-3</v>
      </c>
      <c r="R4837" s="50">
        <v>2.8589624345110327E-3</v>
      </c>
      <c r="S4837" s="50">
        <v>1.6934967578083393</v>
      </c>
      <c r="T4837" s="50">
        <v>6.4701264153407406E-3</v>
      </c>
      <c r="U4837" s="50">
        <v>3.0034884185773416</v>
      </c>
      <c r="V4837" s="51">
        <v>84.909949113669256</v>
      </c>
      <c r="X4837" s="315">
        <v>0.05</v>
      </c>
      <c r="Y4837" s="315">
        <v>8.84</v>
      </c>
      <c r="Z4837" s="315">
        <v>0.13</v>
      </c>
      <c r="AA4837" s="315">
        <v>1.1200000000000001</v>
      </c>
      <c r="AB4837" s="315">
        <v>4.75</v>
      </c>
      <c r="AC4837" s="315">
        <v>0.05</v>
      </c>
      <c r="AD4837" s="315">
        <v>0.43</v>
      </c>
      <c r="AE4837" s="318"/>
      <c r="AF4837" s="161" t="s">
        <v>1697</v>
      </c>
      <c r="AG4837" s="318">
        <v>30</v>
      </c>
      <c r="AH4837" s="318">
        <v>15</v>
      </c>
      <c r="AI4837" s="318"/>
      <c r="AJ4837" s="318"/>
      <c r="AK4837" s="318"/>
      <c r="AL4837" s="318"/>
      <c r="AM4837" s="318"/>
      <c r="AN4837" s="318"/>
      <c r="AO4837" s="318"/>
      <c r="AP4837" s="318"/>
      <c r="AQ4837" s="318"/>
      <c r="AR4837" s="318"/>
      <c r="AS4837" s="318"/>
      <c r="AT4837" s="318"/>
      <c r="AU4837" s="318"/>
      <c r="AV4837" s="318"/>
      <c r="AW4837" s="318"/>
      <c r="AX4837" s="318"/>
      <c r="AY4837" s="318"/>
      <c r="AZ4837" s="318"/>
      <c r="BA4837" s="318"/>
      <c r="BB4837" s="318"/>
      <c r="BC4837" s="318"/>
      <c r="BD4837" s="318"/>
      <c r="BE4837" s="497"/>
      <c r="BF4837" s="497"/>
      <c r="BG4837" s="497"/>
      <c r="BH4837" s="497"/>
      <c r="BI4837" s="497"/>
      <c r="BJ4837" s="497"/>
      <c r="BK4837" s="497"/>
      <c r="BL4837" s="497"/>
      <c r="BM4837" s="497"/>
      <c r="BN4837" s="497"/>
      <c r="BO4837" s="497"/>
      <c r="BP4837" s="306"/>
      <c r="BQ4837" s="496"/>
      <c r="BR4837" s="496"/>
      <c r="BS4837" s="496"/>
      <c r="BT4837" s="496"/>
      <c r="BU4837" s="496"/>
      <c r="BV4837" s="496"/>
    </row>
    <row r="4838" spans="1:74" s="52" customFormat="1" ht="12.75">
      <c r="A4838" s="45">
        <v>2353.0846135089</v>
      </c>
      <c r="B4838" s="46" t="s">
        <v>253</v>
      </c>
      <c r="C4838" s="47" t="s">
        <v>407</v>
      </c>
      <c r="D4838" s="48">
        <v>119.04173913043479</v>
      </c>
      <c r="E4838" s="49">
        <v>40.180790000000002</v>
      </c>
      <c r="F4838" s="49">
        <v>2.7300000000000001E-2</v>
      </c>
      <c r="G4838" s="49">
        <v>14.800129999999999</v>
      </c>
      <c r="H4838" s="49">
        <v>0.3448</v>
      </c>
      <c r="I4838" s="49">
        <v>0.21579999999999999</v>
      </c>
      <c r="J4838" s="49">
        <v>46.285890000000002</v>
      </c>
      <c r="K4838" s="49">
        <v>0.25590000000000002</v>
      </c>
      <c r="L4838" s="49">
        <v>102.17470999999999</v>
      </c>
      <c r="M4838" s="47"/>
      <c r="N4838" s="50">
        <v>0.98758365627464562</v>
      </c>
      <c r="O4838" s="50">
        <v>5.3050989043272828E-4</v>
      </c>
      <c r="P4838" s="50">
        <v>0.30421242427540024</v>
      </c>
      <c r="Q4838" s="50">
        <v>6.8165805715321532E-3</v>
      </c>
      <c r="R4838" s="50">
        <v>4.4925467222504982E-3</v>
      </c>
      <c r="S4838" s="50">
        <v>1.6959482157345429</v>
      </c>
      <c r="T4838" s="50">
        <v>6.738812243093137E-3</v>
      </c>
      <c r="U4838" s="50">
        <v>3.0077507486075183</v>
      </c>
      <c r="V4838" s="51">
        <v>84.790600405281054</v>
      </c>
      <c r="X4838" s="315">
        <v>0.05</v>
      </c>
      <c r="Y4838" s="315">
        <v>11.94</v>
      </c>
      <c r="Z4838" s="315">
        <v>0.13</v>
      </c>
      <c r="AA4838" s="315">
        <v>1.07</v>
      </c>
      <c r="AB4838" s="315">
        <v>3.2</v>
      </c>
      <c r="AC4838" s="315">
        <v>0.05</v>
      </c>
      <c r="AD4838" s="315">
        <v>0.42</v>
      </c>
      <c r="AE4838" s="318"/>
      <c r="AF4838" s="161" t="s">
        <v>1697</v>
      </c>
      <c r="AG4838" s="318">
        <v>30</v>
      </c>
      <c r="AH4838" s="318">
        <v>15</v>
      </c>
      <c r="AI4838" s="318"/>
      <c r="AJ4838" s="318"/>
      <c r="AK4838" s="318"/>
      <c r="AL4838" s="318"/>
      <c r="AM4838" s="318"/>
      <c r="AN4838" s="318"/>
      <c r="AO4838" s="318"/>
      <c r="AP4838" s="318"/>
      <c r="AQ4838" s="318"/>
      <c r="AR4838" s="318"/>
      <c r="AS4838" s="318"/>
      <c r="AT4838" s="318"/>
      <c r="AU4838" s="318"/>
      <c r="AV4838" s="318"/>
      <c r="AW4838" s="318"/>
      <c r="AX4838" s="318"/>
      <c r="AY4838" s="318"/>
      <c r="AZ4838" s="318"/>
      <c r="BA4838" s="318"/>
      <c r="BB4838" s="318"/>
      <c r="BC4838" s="318"/>
      <c r="BD4838" s="318"/>
      <c r="BE4838" s="497"/>
      <c r="BF4838" s="497"/>
      <c r="BG4838" s="497"/>
      <c r="BH4838" s="497"/>
      <c r="BI4838" s="497"/>
      <c r="BJ4838" s="497"/>
      <c r="BK4838" s="497"/>
      <c r="BL4838" s="497"/>
      <c r="BM4838" s="497"/>
      <c r="BN4838" s="497"/>
      <c r="BO4838" s="497"/>
      <c r="BP4838" s="306"/>
      <c r="BQ4838" s="496"/>
      <c r="BR4838" s="496"/>
      <c r="BS4838" s="496"/>
      <c r="BT4838" s="496"/>
      <c r="BU4838" s="496"/>
      <c r="BV4838" s="496"/>
    </row>
    <row r="4839" spans="1:74" s="52" customFormat="1" ht="12.75">
      <c r="A4839" s="45">
        <v>2353.0846135089</v>
      </c>
      <c r="B4839" s="46" t="s">
        <v>253</v>
      </c>
      <c r="C4839" s="47" t="s">
        <v>407</v>
      </c>
      <c r="D4839" s="48">
        <v>128.96173913043478</v>
      </c>
      <c r="E4839" s="49">
        <v>40.320720000000001</v>
      </c>
      <c r="F4839" s="49">
        <v>4.8300009999999997E-2</v>
      </c>
      <c r="G4839" s="49">
        <v>14.64024</v>
      </c>
      <c r="H4839" s="49">
        <v>0.31280000000000002</v>
      </c>
      <c r="I4839" s="49">
        <v>0.21690000000000001</v>
      </c>
      <c r="J4839" s="49">
        <v>45.939590000000003</v>
      </c>
      <c r="K4839" s="49">
        <v>0.24060000000000001</v>
      </c>
      <c r="L4839" s="49">
        <v>101.81265001000001</v>
      </c>
      <c r="M4839" s="47"/>
      <c r="N4839" s="50">
        <v>0.9925809803216985</v>
      </c>
      <c r="O4839" s="50">
        <v>9.4007024393018854E-4</v>
      </c>
      <c r="P4839" s="50">
        <v>0.30139903722340439</v>
      </c>
      <c r="Q4839" s="50">
        <v>6.193673492163319E-3</v>
      </c>
      <c r="R4839" s="50">
        <v>4.5225456750540086E-3</v>
      </c>
      <c r="S4839" s="50">
        <v>1.6859059014424194</v>
      </c>
      <c r="T4839" s="50">
        <v>6.3458666377548857E-3</v>
      </c>
      <c r="U4839" s="50">
        <v>2.9997613354141759</v>
      </c>
      <c r="V4839" s="51">
        <v>84.833780092865439</v>
      </c>
      <c r="X4839" s="315">
        <v>0.05</v>
      </c>
      <c r="Y4839" s="315">
        <v>7.06</v>
      </c>
      <c r="Z4839" s="315">
        <v>0.13</v>
      </c>
      <c r="AA4839" s="315">
        <v>1.1599999999999999</v>
      </c>
      <c r="AB4839" s="315">
        <v>3.14</v>
      </c>
      <c r="AC4839" s="315">
        <v>0.05</v>
      </c>
      <c r="AD4839" s="315">
        <v>0.44</v>
      </c>
      <c r="AE4839" s="318"/>
      <c r="AF4839" s="161" t="s">
        <v>1697</v>
      </c>
      <c r="AG4839" s="318">
        <v>30</v>
      </c>
      <c r="AH4839" s="318">
        <v>15</v>
      </c>
      <c r="AI4839" s="318"/>
      <c r="AJ4839" s="318"/>
      <c r="AK4839" s="318"/>
      <c r="AL4839" s="318"/>
      <c r="AM4839" s="318"/>
      <c r="AN4839" s="318"/>
      <c r="AO4839" s="318"/>
      <c r="AP4839" s="318"/>
      <c r="AQ4839" s="318"/>
      <c r="AR4839" s="318"/>
      <c r="AS4839" s="318"/>
      <c r="AT4839" s="318"/>
      <c r="AU4839" s="318"/>
      <c r="AV4839" s="318"/>
      <c r="AW4839" s="318"/>
      <c r="AX4839" s="318"/>
      <c r="AY4839" s="318"/>
      <c r="AZ4839" s="318"/>
      <c r="BA4839" s="318"/>
      <c r="BB4839" s="318"/>
      <c r="BC4839" s="318"/>
      <c r="BD4839" s="318"/>
      <c r="BE4839" s="497"/>
      <c r="BF4839" s="497"/>
      <c r="BG4839" s="497"/>
      <c r="BH4839" s="497"/>
      <c r="BI4839" s="497"/>
      <c r="BJ4839" s="497"/>
      <c r="BK4839" s="497"/>
      <c r="BL4839" s="497"/>
      <c r="BM4839" s="497"/>
      <c r="BN4839" s="497"/>
      <c r="BO4839" s="497"/>
      <c r="BP4839" s="306"/>
      <c r="BQ4839" s="496"/>
      <c r="BR4839" s="496"/>
      <c r="BS4839" s="496"/>
      <c r="BT4839" s="496"/>
      <c r="BU4839" s="496"/>
      <c r="BV4839" s="496"/>
    </row>
    <row r="4840" spans="1:74" s="52" customFormat="1" ht="12.75">
      <c r="A4840" s="45">
        <v>2353.0846135089</v>
      </c>
      <c r="B4840" s="46" t="s">
        <v>253</v>
      </c>
      <c r="C4840" s="47" t="s">
        <v>407</v>
      </c>
      <c r="D4840" s="48">
        <v>138.88173913043477</v>
      </c>
      <c r="E4840" s="49">
        <v>40.200780000000002</v>
      </c>
      <c r="F4840" s="49">
        <v>3.8300000000000001E-2</v>
      </c>
      <c r="G4840" s="49">
        <v>14.780139999999999</v>
      </c>
      <c r="H4840" s="49">
        <v>0.33889999999999998</v>
      </c>
      <c r="I4840" s="49">
        <v>0.15060000000000001</v>
      </c>
      <c r="J4840" s="49">
        <v>46.028640000000003</v>
      </c>
      <c r="K4840" s="49">
        <v>0.25209999999999999</v>
      </c>
      <c r="L4840" s="49">
        <v>101.84676</v>
      </c>
      <c r="M4840" s="47"/>
      <c r="N4840" s="50">
        <v>0.9904594348400918</v>
      </c>
      <c r="O4840" s="50">
        <v>7.460645468953819E-4</v>
      </c>
      <c r="P4840" s="50">
        <v>0.304534679191518</v>
      </c>
      <c r="Q4840" s="50">
        <v>6.7161080560963161E-3</v>
      </c>
      <c r="R4840" s="50">
        <v>3.1427723587783649E-3</v>
      </c>
      <c r="S4840" s="50">
        <v>1.6905923612127798</v>
      </c>
      <c r="T4840" s="50">
        <v>6.6547647398142269E-3</v>
      </c>
      <c r="U4840" s="50">
        <v>3.0038589517409156</v>
      </c>
      <c r="V4840" s="51">
        <v>84.7360757974687</v>
      </c>
      <c r="X4840" s="315">
        <v>0.05</v>
      </c>
      <c r="Y4840" s="315">
        <v>8.9499999999999993</v>
      </c>
      <c r="Z4840" s="315">
        <v>0.13</v>
      </c>
      <c r="AA4840" s="315">
        <v>1.1000000000000001</v>
      </c>
      <c r="AB4840" s="315">
        <v>4.43</v>
      </c>
      <c r="AC4840" s="315">
        <v>0.05</v>
      </c>
      <c r="AD4840" s="315">
        <v>0.42</v>
      </c>
      <c r="AE4840" s="318"/>
      <c r="AF4840" s="161" t="s">
        <v>1697</v>
      </c>
      <c r="AG4840" s="318">
        <v>30</v>
      </c>
      <c r="AH4840" s="318">
        <v>15</v>
      </c>
      <c r="AI4840" s="318"/>
      <c r="AJ4840" s="318"/>
      <c r="AK4840" s="318"/>
      <c r="AL4840" s="318"/>
      <c r="AM4840" s="318"/>
      <c r="AN4840" s="318"/>
      <c r="AO4840" s="318"/>
      <c r="AP4840" s="318"/>
      <c r="AQ4840" s="318"/>
      <c r="AR4840" s="318"/>
      <c r="AS4840" s="318"/>
      <c r="AT4840" s="318"/>
      <c r="AU4840" s="318"/>
      <c r="AV4840" s="318"/>
      <c r="AW4840" s="318"/>
      <c r="AX4840" s="318"/>
      <c r="AY4840" s="318"/>
      <c r="AZ4840" s="318"/>
      <c r="BA4840" s="318"/>
      <c r="BB4840" s="318"/>
      <c r="BC4840" s="318"/>
      <c r="BD4840" s="318"/>
      <c r="BE4840" s="497"/>
      <c r="BF4840" s="497"/>
      <c r="BG4840" s="497"/>
      <c r="BH4840" s="497"/>
      <c r="BI4840" s="497"/>
      <c r="BJ4840" s="497"/>
      <c r="BK4840" s="497"/>
      <c r="BL4840" s="497"/>
      <c r="BM4840" s="497"/>
      <c r="BN4840" s="497"/>
      <c r="BO4840" s="497"/>
      <c r="BP4840" s="306"/>
      <c r="BQ4840" s="496"/>
      <c r="BR4840" s="496"/>
      <c r="BS4840" s="496"/>
      <c r="BT4840" s="496"/>
      <c r="BU4840" s="496"/>
      <c r="BV4840" s="496"/>
    </row>
    <row r="4841" spans="1:74" s="52" customFormat="1" ht="12.75">
      <c r="A4841" s="45">
        <v>2353.0846135089</v>
      </c>
      <c r="B4841" s="46" t="s">
        <v>253</v>
      </c>
      <c r="C4841" s="47" t="s">
        <v>407</v>
      </c>
      <c r="D4841" s="48">
        <v>148.80173913043475</v>
      </c>
      <c r="E4841" s="49">
        <v>40.330719999999999</v>
      </c>
      <c r="F4841" s="49">
        <v>5.9900000000000002E-2</v>
      </c>
      <c r="G4841" s="49">
        <v>14.720179999999999</v>
      </c>
      <c r="H4841" s="49">
        <v>0.3332</v>
      </c>
      <c r="I4841" s="49">
        <v>0.27479999999999999</v>
      </c>
      <c r="J4841" s="49">
        <v>46.177050000000001</v>
      </c>
      <c r="K4841" s="49">
        <v>0.25340000000000001</v>
      </c>
      <c r="L4841" s="49">
        <v>102.21705</v>
      </c>
      <c r="M4841" s="47"/>
      <c r="N4841" s="50">
        <v>0.98997230129268932</v>
      </c>
      <c r="O4841" s="50">
        <v>1.1624902142015115E-3</v>
      </c>
      <c r="P4841" s="50">
        <v>0.30217336638375153</v>
      </c>
      <c r="Q4841" s="50">
        <v>6.5786374555483907E-3</v>
      </c>
      <c r="R4841" s="50">
        <v>5.7133329780699486E-3</v>
      </c>
      <c r="S4841" s="50">
        <v>1.689747445506425</v>
      </c>
      <c r="T4841" s="50">
        <v>6.6642506997960146E-3</v>
      </c>
      <c r="U4841" s="50">
        <v>3.0034187877987648</v>
      </c>
      <c r="V4841" s="51">
        <v>84.830051246012488</v>
      </c>
      <c r="X4841" s="315">
        <v>0.05</v>
      </c>
      <c r="Y4841" s="315">
        <v>5.64</v>
      </c>
      <c r="Z4841" s="315">
        <v>0.13</v>
      </c>
      <c r="AA4841" s="315">
        <v>1.1000000000000001</v>
      </c>
      <c r="AB4841" s="315">
        <v>2.5499999999999998</v>
      </c>
      <c r="AC4841" s="315">
        <v>0.05</v>
      </c>
      <c r="AD4841" s="315">
        <v>0.42</v>
      </c>
      <c r="AE4841" s="318"/>
      <c r="AF4841" s="161" t="s">
        <v>1697</v>
      </c>
      <c r="AG4841" s="318">
        <v>30</v>
      </c>
      <c r="AH4841" s="318">
        <v>15</v>
      </c>
      <c r="AI4841" s="318"/>
      <c r="AJ4841" s="318"/>
      <c r="AK4841" s="318"/>
      <c r="AL4841" s="318"/>
      <c r="AM4841" s="318"/>
      <c r="AN4841" s="318"/>
      <c r="AO4841" s="318"/>
      <c r="AP4841" s="318"/>
      <c r="AQ4841" s="318"/>
      <c r="AR4841" s="318"/>
      <c r="AS4841" s="318"/>
      <c r="AT4841" s="318"/>
      <c r="AU4841" s="318"/>
      <c r="AV4841" s="318"/>
      <c r="AW4841" s="318"/>
      <c r="AX4841" s="318"/>
      <c r="AY4841" s="318"/>
      <c r="AZ4841" s="318"/>
      <c r="BA4841" s="318"/>
      <c r="BB4841" s="318"/>
      <c r="BC4841" s="318"/>
      <c r="BD4841" s="318"/>
      <c r="BE4841" s="497"/>
      <c r="BF4841" s="497"/>
      <c r="BG4841" s="497"/>
      <c r="BH4841" s="497"/>
      <c r="BI4841" s="497"/>
      <c r="BJ4841" s="497"/>
      <c r="BK4841" s="497"/>
      <c r="BL4841" s="497"/>
      <c r="BM4841" s="497"/>
      <c r="BN4841" s="497"/>
      <c r="BO4841" s="497"/>
      <c r="BP4841" s="306"/>
      <c r="BQ4841" s="496"/>
      <c r="BR4841" s="496"/>
      <c r="BS4841" s="496"/>
      <c r="BT4841" s="496"/>
      <c r="BU4841" s="496"/>
      <c r="BV4841" s="496"/>
    </row>
    <row r="4842" spans="1:74" s="52" customFormat="1" ht="12.75">
      <c r="A4842" s="45">
        <v>2353.0846135089</v>
      </c>
      <c r="B4842" s="46" t="s">
        <v>253</v>
      </c>
      <c r="C4842" s="47" t="s">
        <v>407</v>
      </c>
      <c r="D4842" s="48">
        <v>158.72173913043474</v>
      </c>
      <c r="E4842" s="49">
        <v>40.1708</v>
      </c>
      <c r="F4842" s="49">
        <v>5.5199999999999999E-2</v>
      </c>
      <c r="G4842" s="49">
        <v>14.650230000000001</v>
      </c>
      <c r="H4842" s="49">
        <v>0.30940000000000001</v>
      </c>
      <c r="I4842" s="49">
        <v>0.19339999999999999</v>
      </c>
      <c r="J4842" s="49">
        <v>46.097900000000003</v>
      </c>
      <c r="K4842" s="49">
        <v>0.25040000000000001</v>
      </c>
      <c r="L4842" s="49">
        <v>101.77732999999998</v>
      </c>
      <c r="M4842" s="47"/>
      <c r="N4842" s="50">
        <v>0.99013262178336225</v>
      </c>
      <c r="O4842" s="50">
        <v>1.0757153885105561E-3</v>
      </c>
      <c r="P4842" s="50">
        <v>0.3019835773520822</v>
      </c>
      <c r="Q4842" s="50">
        <v>6.1340468740064573E-3</v>
      </c>
      <c r="R4842" s="50">
        <v>4.0376167890399436E-3</v>
      </c>
      <c r="S4842" s="50">
        <v>1.693840745445987</v>
      </c>
      <c r="T4842" s="50">
        <v>6.6126397073749807E-3</v>
      </c>
      <c r="U4842" s="50">
        <v>3.004911925128098</v>
      </c>
      <c r="V4842" s="51">
        <v>84.869230527829572</v>
      </c>
      <c r="X4842" s="315">
        <v>0.05</v>
      </c>
      <c r="Y4842" s="315">
        <v>6.16</v>
      </c>
      <c r="Z4842" s="315">
        <v>0.13</v>
      </c>
      <c r="AA4842" s="315">
        <v>1.19</v>
      </c>
      <c r="AB4842" s="315">
        <v>3.42</v>
      </c>
      <c r="AC4842" s="315">
        <v>0.05</v>
      </c>
      <c r="AD4842" s="315">
        <v>0.43</v>
      </c>
      <c r="AE4842" s="318"/>
      <c r="AF4842" s="161" t="s">
        <v>1697</v>
      </c>
      <c r="AG4842" s="318">
        <v>30</v>
      </c>
      <c r="AH4842" s="318">
        <v>15</v>
      </c>
      <c r="AI4842" s="318"/>
      <c r="AJ4842" s="318"/>
      <c r="AK4842" s="318"/>
      <c r="AL4842" s="318"/>
      <c r="AM4842" s="318"/>
      <c r="AN4842" s="318"/>
      <c r="AO4842" s="318"/>
      <c r="AP4842" s="318"/>
      <c r="AQ4842" s="318"/>
      <c r="AR4842" s="318"/>
      <c r="AS4842" s="318"/>
      <c r="AT4842" s="318"/>
      <c r="AU4842" s="318"/>
      <c r="AV4842" s="318"/>
      <c r="AW4842" s="318"/>
      <c r="AX4842" s="318"/>
      <c r="AY4842" s="318"/>
      <c r="AZ4842" s="318"/>
      <c r="BA4842" s="318"/>
      <c r="BB4842" s="318"/>
      <c r="BC4842" s="318"/>
      <c r="BD4842" s="318"/>
      <c r="BE4842" s="497"/>
      <c r="BF4842" s="497"/>
      <c r="BG4842" s="497"/>
      <c r="BH4842" s="497"/>
      <c r="BI4842" s="497"/>
      <c r="BJ4842" s="497"/>
      <c r="BK4842" s="497"/>
      <c r="BL4842" s="497"/>
      <c r="BM4842" s="497"/>
      <c r="BN4842" s="497"/>
      <c r="BO4842" s="497"/>
      <c r="BP4842" s="306"/>
      <c r="BQ4842" s="496"/>
      <c r="BR4842" s="496"/>
      <c r="BS4842" s="496"/>
      <c r="BT4842" s="496"/>
      <c r="BU4842" s="496"/>
      <c r="BV4842" s="496"/>
    </row>
    <row r="4843" spans="1:74" s="52" customFormat="1" ht="12.75">
      <c r="A4843" s="45">
        <v>2353.0846135089</v>
      </c>
      <c r="B4843" s="46" t="s">
        <v>253</v>
      </c>
      <c r="C4843" s="47" t="s">
        <v>407</v>
      </c>
      <c r="D4843" s="48">
        <v>168.64173913043473</v>
      </c>
      <c r="E4843" s="49">
        <v>40.320720000000001</v>
      </c>
      <c r="F4843" s="49">
        <v>4.5400000000000003E-2</v>
      </c>
      <c r="G4843" s="49">
        <v>14.680210000000001</v>
      </c>
      <c r="H4843" s="49">
        <v>0.35070000000000001</v>
      </c>
      <c r="I4843" s="49">
        <v>0.17330000000000001</v>
      </c>
      <c r="J4843" s="49">
        <v>46.157260000000001</v>
      </c>
      <c r="K4843" s="49">
        <v>0.25230000000000002</v>
      </c>
      <c r="L4843" s="49">
        <v>102.03229</v>
      </c>
      <c r="M4843" s="47"/>
      <c r="N4843" s="50">
        <v>0.99112144311746131</v>
      </c>
      <c r="O4843" s="50">
        <v>8.8232759395444533E-4</v>
      </c>
      <c r="P4843" s="50">
        <v>0.30177749962128325</v>
      </c>
      <c r="Q4843" s="50">
        <v>6.9339108235320661E-3</v>
      </c>
      <c r="R4843" s="50">
        <v>3.6081359729145351E-3</v>
      </c>
      <c r="S4843" s="50">
        <v>1.6914032448587619</v>
      </c>
      <c r="T4843" s="50">
        <v>6.6446711409224243E-3</v>
      </c>
      <c r="U4843" s="50">
        <v>3.0035706069694483</v>
      </c>
      <c r="V4843" s="51">
        <v>84.859501555138337</v>
      </c>
      <c r="X4843" s="315">
        <v>0.05</v>
      </c>
      <c r="Y4843" s="315">
        <v>7.45</v>
      </c>
      <c r="Z4843" s="315">
        <v>0.13</v>
      </c>
      <c r="AA4843" s="315">
        <v>1.05</v>
      </c>
      <c r="AB4843" s="315">
        <v>3.81</v>
      </c>
      <c r="AC4843" s="315">
        <v>0.05</v>
      </c>
      <c r="AD4843" s="315">
        <v>0.42</v>
      </c>
      <c r="AE4843" s="318"/>
      <c r="AF4843" s="161" t="s">
        <v>1697</v>
      </c>
      <c r="AG4843" s="318">
        <v>30</v>
      </c>
      <c r="AH4843" s="318">
        <v>15</v>
      </c>
      <c r="AI4843" s="318"/>
      <c r="AJ4843" s="318"/>
      <c r="AK4843" s="318"/>
      <c r="AL4843" s="318"/>
      <c r="AM4843" s="318"/>
      <c r="AN4843" s="318"/>
      <c r="AO4843" s="318"/>
      <c r="AP4843" s="318"/>
      <c r="AQ4843" s="318"/>
      <c r="AR4843" s="318"/>
      <c r="AS4843" s="318"/>
      <c r="AT4843" s="318"/>
      <c r="AU4843" s="318"/>
      <c r="AV4843" s="318"/>
      <c r="AW4843" s="318"/>
      <c r="AX4843" s="318"/>
      <c r="AY4843" s="318"/>
      <c r="AZ4843" s="318"/>
      <c r="BA4843" s="318"/>
      <c r="BB4843" s="318"/>
      <c r="BC4843" s="318"/>
      <c r="BD4843" s="318"/>
      <c r="BE4843" s="497"/>
      <c r="BF4843" s="497"/>
      <c r="BG4843" s="497"/>
      <c r="BH4843" s="497"/>
      <c r="BI4843" s="497"/>
      <c r="BJ4843" s="497"/>
      <c r="BK4843" s="497"/>
      <c r="BL4843" s="497"/>
      <c r="BM4843" s="497"/>
      <c r="BN4843" s="497"/>
      <c r="BO4843" s="497"/>
      <c r="BP4843" s="306"/>
      <c r="BQ4843" s="496"/>
      <c r="BR4843" s="496"/>
      <c r="BS4843" s="496"/>
      <c r="BT4843" s="496"/>
      <c r="BU4843" s="496"/>
      <c r="BV4843" s="496"/>
    </row>
    <row r="4844" spans="1:74" s="52" customFormat="1" ht="12.75">
      <c r="A4844" s="45">
        <v>2353.0846135089</v>
      </c>
      <c r="B4844" s="46" t="s">
        <v>253</v>
      </c>
      <c r="C4844" s="47" t="s">
        <v>407</v>
      </c>
      <c r="D4844" s="48">
        <v>178.56173913043472</v>
      </c>
      <c r="E4844" s="49">
        <v>40.29074</v>
      </c>
      <c r="F4844" s="49">
        <v>4.2999999999999997E-2</v>
      </c>
      <c r="G4844" s="49">
        <v>14.660220000000001</v>
      </c>
      <c r="H4844" s="49">
        <v>0.33929999999999999</v>
      </c>
      <c r="I4844" s="49">
        <v>0.17760000000000001</v>
      </c>
      <c r="J4844" s="49">
        <v>46.088009999999997</v>
      </c>
      <c r="K4844" s="49">
        <v>0.2475</v>
      </c>
      <c r="L4844" s="49">
        <v>101.91857</v>
      </c>
      <c r="M4844" s="47"/>
      <c r="N4844" s="50">
        <v>0.99115444134742725</v>
      </c>
      <c r="O4844" s="50">
        <v>8.3633439536048599E-4</v>
      </c>
      <c r="P4844" s="50">
        <v>0.30160085550058618</v>
      </c>
      <c r="Q4844" s="50">
        <v>6.713729502825957E-3</v>
      </c>
      <c r="R4844" s="50">
        <v>3.7005373172368209E-3</v>
      </c>
      <c r="S4844" s="50">
        <v>1.6901785642594069</v>
      </c>
      <c r="T4844" s="50">
        <v>6.5233238288937524E-3</v>
      </c>
      <c r="U4844" s="50">
        <v>3.00248795048766</v>
      </c>
      <c r="V4844" s="51">
        <v>84.857718053089997</v>
      </c>
      <c r="X4844" s="315">
        <v>0.05</v>
      </c>
      <c r="Y4844" s="315">
        <v>7.73</v>
      </c>
      <c r="Z4844" s="315">
        <v>0.13</v>
      </c>
      <c r="AA4844" s="315">
        <v>1.07</v>
      </c>
      <c r="AB4844" s="315">
        <v>3.67</v>
      </c>
      <c r="AC4844" s="315">
        <v>0.05</v>
      </c>
      <c r="AD4844" s="315">
        <v>0.43</v>
      </c>
      <c r="AE4844" s="318"/>
      <c r="AF4844" s="161" t="s">
        <v>1697</v>
      </c>
      <c r="AG4844" s="318">
        <v>30</v>
      </c>
      <c r="AH4844" s="318">
        <v>15</v>
      </c>
      <c r="AI4844" s="318"/>
      <c r="AJ4844" s="318"/>
      <c r="AK4844" s="318"/>
      <c r="AL4844" s="318"/>
      <c r="AM4844" s="318"/>
      <c r="AN4844" s="318"/>
      <c r="AO4844" s="318"/>
      <c r="AP4844" s="318"/>
      <c r="AQ4844" s="318"/>
      <c r="AR4844" s="318"/>
      <c r="AS4844" s="318"/>
      <c r="AT4844" s="318"/>
      <c r="AU4844" s="318"/>
      <c r="AV4844" s="318"/>
      <c r="AW4844" s="318"/>
      <c r="AX4844" s="318"/>
      <c r="AY4844" s="318"/>
      <c r="AZ4844" s="318"/>
      <c r="BA4844" s="318"/>
      <c r="BB4844" s="318"/>
      <c r="BC4844" s="318"/>
      <c r="BD4844" s="318"/>
      <c r="BE4844" s="497"/>
      <c r="BF4844" s="497"/>
      <c r="BG4844" s="497"/>
      <c r="BH4844" s="497"/>
      <c r="BI4844" s="497"/>
      <c r="BJ4844" s="497"/>
      <c r="BK4844" s="497"/>
      <c r="BL4844" s="497"/>
      <c r="BM4844" s="497"/>
      <c r="BN4844" s="497"/>
      <c r="BO4844" s="497"/>
      <c r="BP4844" s="306"/>
      <c r="BQ4844" s="496"/>
      <c r="BR4844" s="496"/>
      <c r="BS4844" s="496"/>
      <c r="BT4844" s="496"/>
      <c r="BU4844" s="496"/>
      <c r="BV4844" s="496"/>
    </row>
    <row r="4845" spans="1:74" s="52" customFormat="1" ht="12.75">
      <c r="A4845" s="45">
        <v>2353.0846135089</v>
      </c>
      <c r="B4845" s="46" t="s">
        <v>253</v>
      </c>
      <c r="C4845" s="47" t="s">
        <v>407</v>
      </c>
      <c r="D4845" s="48">
        <v>188.4817391304347</v>
      </c>
      <c r="E4845" s="49">
        <v>40.19079</v>
      </c>
      <c r="F4845" s="49">
        <v>3.9199999999999999E-2</v>
      </c>
      <c r="G4845" s="49">
        <v>14.660220000000001</v>
      </c>
      <c r="H4845" s="49">
        <v>0.33429999999999999</v>
      </c>
      <c r="I4845" s="49">
        <v>0.17469999999999999</v>
      </c>
      <c r="J4845" s="49">
        <v>45.919800000000002</v>
      </c>
      <c r="K4845" s="49">
        <v>0.25</v>
      </c>
      <c r="L4845" s="49">
        <v>101.63591000000001</v>
      </c>
      <c r="M4845" s="47"/>
      <c r="N4845" s="50">
        <v>0.99174368400053348</v>
      </c>
      <c r="O4845" s="50">
        <v>7.6477623237691057E-4</v>
      </c>
      <c r="P4845" s="50">
        <v>0.30253065111870131</v>
      </c>
      <c r="Q4845" s="50">
        <v>6.6351870349936424E-3</v>
      </c>
      <c r="R4845" s="50">
        <v>3.6513338611328786E-3</v>
      </c>
      <c r="S4845" s="50">
        <v>1.6892014045290606</v>
      </c>
      <c r="T4845" s="50">
        <v>6.6095296717219379E-3</v>
      </c>
      <c r="U4845" s="50">
        <v>3.0026511364403281</v>
      </c>
      <c r="V4845" s="51">
        <v>84.810675197959256</v>
      </c>
      <c r="X4845" s="315">
        <v>0.05</v>
      </c>
      <c r="Y4845" s="315">
        <v>8.44</v>
      </c>
      <c r="Z4845" s="315">
        <v>0.13</v>
      </c>
      <c r="AA4845" s="315">
        <v>1.0900000000000001</v>
      </c>
      <c r="AB4845" s="315">
        <v>3.96</v>
      </c>
      <c r="AC4845" s="315">
        <v>0.05</v>
      </c>
      <c r="AD4845" s="315">
        <v>0.43</v>
      </c>
      <c r="AE4845" s="318"/>
      <c r="AF4845" s="161" t="s">
        <v>1697</v>
      </c>
      <c r="AG4845" s="318">
        <v>30</v>
      </c>
      <c r="AH4845" s="318">
        <v>15</v>
      </c>
      <c r="AI4845" s="318"/>
      <c r="AJ4845" s="318"/>
      <c r="AK4845" s="318"/>
      <c r="AL4845" s="318"/>
      <c r="AM4845" s="318"/>
      <c r="AN4845" s="318"/>
      <c r="AO4845" s="318"/>
      <c r="AP4845" s="318"/>
      <c r="AQ4845" s="318"/>
      <c r="AR4845" s="318"/>
      <c r="AS4845" s="318"/>
      <c r="AT4845" s="318"/>
      <c r="AU4845" s="318"/>
      <c r="AV4845" s="318"/>
      <c r="AW4845" s="318"/>
      <c r="AX4845" s="318"/>
      <c r="AY4845" s="318"/>
      <c r="AZ4845" s="318"/>
      <c r="BA4845" s="318"/>
      <c r="BB4845" s="318"/>
      <c r="BC4845" s="318"/>
      <c r="BD4845" s="318"/>
      <c r="BE4845" s="497"/>
      <c r="BF4845" s="497"/>
      <c r="BG4845" s="497"/>
      <c r="BH4845" s="497"/>
      <c r="BI4845" s="497"/>
      <c r="BJ4845" s="497"/>
      <c r="BK4845" s="497"/>
      <c r="BL4845" s="497"/>
      <c r="BM4845" s="497"/>
      <c r="BN4845" s="497"/>
      <c r="BO4845" s="497"/>
      <c r="BP4845" s="306"/>
      <c r="BQ4845" s="496"/>
      <c r="BR4845" s="496"/>
      <c r="BS4845" s="496"/>
      <c r="BT4845" s="496"/>
      <c r="BU4845" s="496"/>
      <c r="BV4845" s="496"/>
    </row>
    <row r="4846" spans="1:74" s="52" customFormat="1" ht="12.75">
      <c r="A4846" s="45">
        <v>2353.0846135089</v>
      </c>
      <c r="B4846" s="46" t="s">
        <v>253</v>
      </c>
      <c r="C4846" s="47" t="s">
        <v>407</v>
      </c>
      <c r="D4846" s="48">
        <v>198.40173913043469</v>
      </c>
      <c r="E4846" s="49">
        <v>40.31073</v>
      </c>
      <c r="F4846" s="49">
        <v>3.3700000000000001E-2</v>
      </c>
      <c r="G4846" s="49">
        <v>14.680210000000001</v>
      </c>
      <c r="H4846" s="49">
        <v>0.34899999999999998</v>
      </c>
      <c r="I4846" s="49">
        <v>0.185</v>
      </c>
      <c r="J4846" s="49">
        <v>46.177050000000001</v>
      </c>
      <c r="K4846" s="49">
        <v>0.24440000000000001</v>
      </c>
      <c r="L4846" s="49">
        <v>102.03368999999999</v>
      </c>
      <c r="M4846" s="47"/>
      <c r="N4846" s="50">
        <v>0.99109391027539617</v>
      </c>
      <c r="O4846" s="50">
        <v>6.5508772327810369E-4</v>
      </c>
      <c r="P4846" s="50">
        <v>0.3018439022795209</v>
      </c>
      <c r="Q4846" s="50">
        <v>6.9018173828688939E-3</v>
      </c>
      <c r="R4846" s="50">
        <v>3.8525795256772453E-3</v>
      </c>
      <c r="S4846" s="50">
        <v>1.6925007700864005</v>
      </c>
      <c r="T4846" s="50">
        <v>6.4380299642778204E-3</v>
      </c>
      <c r="U4846" s="50">
        <v>3.0044335677077529</v>
      </c>
      <c r="V4846" s="51">
        <v>84.865008217389075</v>
      </c>
      <c r="X4846" s="315">
        <v>0.05</v>
      </c>
      <c r="Y4846" s="315">
        <v>9.9</v>
      </c>
      <c r="Z4846" s="315">
        <v>0.13</v>
      </c>
      <c r="AA4846" s="315">
        <v>1.06</v>
      </c>
      <c r="AB4846" s="315">
        <v>3.54</v>
      </c>
      <c r="AC4846" s="315">
        <v>0.05</v>
      </c>
      <c r="AD4846" s="315">
        <v>0.44</v>
      </c>
      <c r="AE4846" s="318"/>
      <c r="AF4846" s="161" t="s">
        <v>1697</v>
      </c>
      <c r="AG4846" s="318">
        <v>30</v>
      </c>
      <c r="AH4846" s="318">
        <v>15</v>
      </c>
      <c r="AI4846" s="318"/>
      <c r="AJ4846" s="318"/>
      <c r="AK4846" s="318"/>
      <c r="AL4846" s="318"/>
      <c r="AM4846" s="318"/>
      <c r="AN4846" s="318"/>
      <c r="AO4846" s="318"/>
      <c r="AP4846" s="318"/>
      <c r="AQ4846" s="318"/>
      <c r="AR4846" s="318"/>
      <c r="AS4846" s="318"/>
      <c r="AT4846" s="318"/>
      <c r="AU4846" s="318"/>
      <c r="AV4846" s="318"/>
      <c r="AW4846" s="318"/>
      <c r="AX4846" s="318"/>
      <c r="AY4846" s="318"/>
      <c r="AZ4846" s="318"/>
      <c r="BA4846" s="318"/>
      <c r="BB4846" s="318"/>
      <c r="BC4846" s="318"/>
      <c r="BD4846" s="318"/>
      <c r="BE4846" s="497"/>
      <c r="BF4846" s="497"/>
      <c r="BG4846" s="497"/>
      <c r="BH4846" s="497"/>
      <c r="BI4846" s="497"/>
      <c r="BJ4846" s="497"/>
      <c r="BK4846" s="497"/>
      <c r="BL4846" s="497"/>
      <c r="BM4846" s="497"/>
      <c r="BN4846" s="497"/>
      <c r="BO4846" s="497"/>
      <c r="BP4846" s="306"/>
      <c r="BQ4846" s="496"/>
      <c r="BR4846" s="496"/>
      <c r="BS4846" s="496"/>
      <c r="BT4846" s="496"/>
      <c r="BU4846" s="496"/>
      <c r="BV4846" s="496"/>
    </row>
    <row r="4847" spans="1:74" s="52" customFormat="1" ht="12.75">
      <c r="A4847" s="45">
        <v>2353.0846135089</v>
      </c>
      <c r="B4847" s="46" t="s">
        <v>253</v>
      </c>
      <c r="C4847" s="47" t="s">
        <v>407</v>
      </c>
      <c r="D4847" s="48">
        <v>208.32173913043468</v>
      </c>
      <c r="E4847" s="49">
        <v>40.13082</v>
      </c>
      <c r="F4847" s="49">
        <v>3.3799999999999997E-2</v>
      </c>
      <c r="G4847" s="49">
        <v>14.740170000000001</v>
      </c>
      <c r="H4847" s="49">
        <v>0.33200000000000002</v>
      </c>
      <c r="I4847" s="49">
        <v>0.20830000000000001</v>
      </c>
      <c r="J4847" s="49">
        <v>46.186950000000003</v>
      </c>
      <c r="K4847" s="49">
        <v>0.25459999999999999</v>
      </c>
      <c r="L4847" s="49">
        <v>101.94654</v>
      </c>
      <c r="M4847" s="47"/>
      <c r="N4847" s="50">
        <v>0.98818285094857539</v>
      </c>
      <c r="O4847" s="50">
        <v>6.5803863728011453E-4</v>
      </c>
      <c r="P4847" s="50">
        <v>0.30354128289228838</v>
      </c>
      <c r="Q4847" s="50">
        <v>6.5756888514874618E-3</v>
      </c>
      <c r="R4847" s="50">
        <v>4.3444448465372182E-3</v>
      </c>
      <c r="S4847" s="50">
        <v>1.6954582841947463</v>
      </c>
      <c r="T4847" s="50">
        <v>6.7169996513574649E-3</v>
      </c>
      <c r="U4847" s="50">
        <v>3.0070550105511002</v>
      </c>
      <c r="V4847" s="51">
        <v>84.815340238686886</v>
      </c>
      <c r="X4847" s="315">
        <v>0.05</v>
      </c>
      <c r="Y4847" s="315">
        <v>9.8000000000000007</v>
      </c>
      <c r="Z4847" s="315">
        <v>0.13</v>
      </c>
      <c r="AA4847" s="315">
        <v>1.1200000000000001</v>
      </c>
      <c r="AB4847" s="315">
        <v>3.35</v>
      </c>
      <c r="AC4847" s="315">
        <v>0.05</v>
      </c>
      <c r="AD4847" s="315">
        <v>0.42</v>
      </c>
      <c r="AE4847" s="318"/>
      <c r="AF4847" s="161" t="s">
        <v>1697</v>
      </c>
      <c r="AG4847" s="318">
        <v>30</v>
      </c>
      <c r="AH4847" s="318">
        <v>15</v>
      </c>
      <c r="AI4847" s="318"/>
      <c r="AJ4847" s="318"/>
      <c r="AK4847" s="318"/>
      <c r="AL4847" s="318"/>
      <c r="AM4847" s="318"/>
      <c r="AN4847" s="318"/>
      <c r="AO4847" s="318"/>
      <c r="AP4847" s="318"/>
      <c r="AQ4847" s="318"/>
      <c r="AR4847" s="318"/>
      <c r="AS4847" s="318"/>
      <c r="AT4847" s="318"/>
      <c r="AU4847" s="318"/>
      <c r="AV4847" s="318"/>
      <c r="AW4847" s="318"/>
      <c r="AX4847" s="318"/>
      <c r="AY4847" s="318"/>
      <c r="AZ4847" s="318"/>
      <c r="BA4847" s="318"/>
      <c r="BB4847" s="318"/>
      <c r="BC4847" s="318"/>
      <c r="BD4847" s="318"/>
      <c r="BE4847" s="497"/>
      <c r="BF4847" s="497"/>
      <c r="BG4847" s="497"/>
      <c r="BH4847" s="497"/>
      <c r="BI4847" s="497"/>
      <c r="BJ4847" s="497"/>
      <c r="BK4847" s="497"/>
      <c r="BL4847" s="497"/>
      <c r="BM4847" s="497"/>
      <c r="BN4847" s="497"/>
      <c r="BO4847" s="497"/>
      <c r="BP4847" s="306"/>
      <c r="BQ4847" s="496"/>
      <c r="BR4847" s="496"/>
      <c r="BS4847" s="496"/>
      <c r="BT4847" s="496"/>
      <c r="BU4847" s="496"/>
      <c r="BV4847" s="496"/>
    </row>
    <row r="4848" spans="1:74" s="52" customFormat="1" ht="12.75">
      <c r="A4848" s="45">
        <v>2353.0846135089</v>
      </c>
      <c r="B4848" s="46" t="s">
        <v>253</v>
      </c>
      <c r="C4848" s="47" t="s">
        <v>407</v>
      </c>
      <c r="D4848" s="48">
        <v>218.24173913043467</v>
      </c>
      <c r="E4848" s="49">
        <v>40.21078</v>
      </c>
      <c r="F4848" s="49">
        <v>4.5999999999999999E-2</v>
      </c>
      <c r="G4848" s="49">
        <v>14.820119999999999</v>
      </c>
      <c r="H4848" s="49">
        <v>0.30969999999999998</v>
      </c>
      <c r="I4848" s="49">
        <v>0.19239999999999999</v>
      </c>
      <c r="J4848" s="49">
        <v>46.305680000000002</v>
      </c>
      <c r="K4848" s="49">
        <v>0.2626</v>
      </c>
      <c r="L4848" s="49">
        <v>102.20808000000001</v>
      </c>
      <c r="M4848" s="47"/>
      <c r="N4848" s="50">
        <v>0.98782451964806695</v>
      </c>
      <c r="O4848" s="50">
        <v>8.9345061306241686E-4</v>
      </c>
      <c r="P4848" s="50">
        <v>0.30447035851969828</v>
      </c>
      <c r="Q4848" s="50">
        <v>6.1195910693141809E-3</v>
      </c>
      <c r="R4848" s="50">
        <v>4.0033919480702927E-3</v>
      </c>
      <c r="S4848" s="50">
        <v>1.6958214185685931</v>
      </c>
      <c r="T4848" s="50">
        <v>6.911776298470537E-3</v>
      </c>
      <c r="U4848" s="50">
        <v>3.0074063253879055</v>
      </c>
      <c r="V4848" s="51">
        <v>84.778702686920099</v>
      </c>
      <c r="X4848" s="315">
        <v>0.05</v>
      </c>
      <c r="Y4848" s="315">
        <v>7.25</v>
      </c>
      <c r="Z4848" s="315">
        <v>0.13</v>
      </c>
      <c r="AA4848" s="315">
        <v>1.19</v>
      </c>
      <c r="AB4848" s="315">
        <v>3.5</v>
      </c>
      <c r="AC4848" s="315">
        <v>0.05</v>
      </c>
      <c r="AD4848" s="315">
        <v>0.41</v>
      </c>
      <c r="AE4848" s="318"/>
      <c r="AF4848" s="161" t="s">
        <v>1697</v>
      </c>
      <c r="AG4848" s="318">
        <v>30</v>
      </c>
      <c r="AH4848" s="318">
        <v>15</v>
      </c>
      <c r="AI4848" s="318"/>
      <c r="AJ4848" s="318"/>
      <c r="AK4848" s="318"/>
      <c r="AL4848" s="318"/>
      <c r="AM4848" s="318"/>
      <c r="AN4848" s="318"/>
      <c r="AO4848" s="318"/>
      <c r="AP4848" s="318"/>
      <c r="AQ4848" s="318"/>
      <c r="AR4848" s="318"/>
      <c r="AS4848" s="318"/>
      <c r="AT4848" s="318"/>
      <c r="AU4848" s="318"/>
      <c r="AV4848" s="318"/>
      <c r="AW4848" s="318"/>
      <c r="AX4848" s="318"/>
      <c r="AY4848" s="318"/>
      <c r="AZ4848" s="318"/>
      <c r="BA4848" s="318"/>
      <c r="BB4848" s="318"/>
      <c r="BC4848" s="318"/>
      <c r="BD4848" s="318"/>
      <c r="BE4848" s="497"/>
      <c r="BF4848" s="497"/>
      <c r="BG4848" s="497"/>
      <c r="BH4848" s="497"/>
      <c r="BI4848" s="497"/>
      <c r="BJ4848" s="497"/>
      <c r="BK4848" s="497"/>
      <c r="BL4848" s="497"/>
      <c r="BM4848" s="497"/>
      <c r="BN4848" s="497"/>
      <c r="BO4848" s="497"/>
      <c r="BP4848" s="306"/>
      <c r="BQ4848" s="496"/>
      <c r="BR4848" s="496"/>
      <c r="BS4848" s="496"/>
      <c r="BT4848" s="496"/>
      <c r="BU4848" s="496"/>
      <c r="BV4848" s="496"/>
    </row>
    <row r="4849" spans="1:74" s="52" customFormat="1" ht="12.75">
      <c r="A4849" s="45">
        <v>2353.0846135089</v>
      </c>
      <c r="B4849" s="46" t="s">
        <v>253</v>
      </c>
      <c r="C4849" s="47" t="s">
        <v>407</v>
      </c>
      <c r="D4849" s="48">
        <v>228.16173913043465</v>
      </c>
      <c r="E4849" s="49">
        <v>40.220779999999998</v>
      </c>
      <c r="F4849" s="49">
        <v>5.9900000000000002E-2</v>
      </c>
      <c r="G4849" s="49">
        <v>14.770149999999999</v>
      </c>
      <c r="H4849" s="49">
        <v>0.31119999999999998</v>
      </c>
      <c r="I4849" s="49">
        <v>0.18629999999999999</v>
      </c>
      <c r="J4849" s="49">
        <v>46.097900000000003</v>
      </c>
      <c r="K4849" s="49">
        <v>0.24779999999999999</v>
      </c>
      <c r="L4849" s="49">
        <v>101.94733000000001</v>
      </c>
      <c r="M4849" s="47"/>
      <c r="N4849" s="50">
        <v>0.99006519372991486</v>
      </c>
      <c r="O4849" s="50">
        <v>1.1657771585170075E-3</v>
      </c>
      <c r="P4849" s="50">
        <v>0.3040564385135931</v>
      </c>
      <c r="Q4849" s="50">
        <v>6.1616465887640408E-3</v>
      </c>
      <c r="R4849" s="50">
        <v>3.8842922511796297E-3</v>
      </c>
      <c r="S4849" s="50">
        <v>1.6916207018260474</v>
      </c>
      <c r="T4849" s="50">
        <v>6.5354012046042551E-3</v>
      </c>
      <c r="U4849" s="50">
        <v>3.0049255072885872</v>
      </c>
      <c r="V4849" s="51">
        <v>84.76424706343802</v>
      </c>
      <c r="X4849" s="315">
        <v>0.05</v>
      </c>
      <c r="Y4849" s="315">
        <v>5.54</v>
      </c>
      <c r="Z4849" s="315">
        <v>0.13</v>
      </c>
      <c r="AA4849" s="315">
        <v>1.18</v>
      </c>
      <c r="AB4849" s="315">
        <v>3.51</v>
      </c>
      <c r="AC4849" s="315">
        <v>0.05</v>
      </c>
      <c r="AD4849" s="315">
        <v>0.43</v>
      </c>
      <c r="AE4849" s="318"/>
      <c r="AF4849" s="161" t="s">
        <v>1697</v>
      </c>
      <c r="AG4849" s="318">
        <v>30</v>
      </c>
      <c r="AH4849" s="318">
        <v>15</v>
      </c>
      <c r="AI4849" s="318"/>
      <c r="AJ4849" s="318"/>
      <c r="AK4849" s="318"/>
      <c r="AL4849" s="318"/>
      <c r="AM4849" s="318"/>
      <c r="AN4849" s="318"/>
      <c r="AO4849" s="318"/>
      <c r="AP4849" s="318"/>
      <c r="AQ4849" s="318"/>
      <c r="AR4849" s="318"/>
      <c r="AS4849" s="318"/>
      <c r="AT4849" s="318"/>
      <c r="AU4849" s="318"/>
      <c r="AV4849" s="318"/>
      <c r="AW4849" s="318"/>
      <c r="AX4849" s="318"/>
      <c r="AY4849" s="318"/>
      <c r="AZ4849" s="318"/>
      <c r="BA4849" s="318"/>
      <c r="BB4849" s="318"/>
      <c r="BC4849" s="318"/>
      <c r="BD4849" s="318"/>
      <c r="BE4849" s="497"/>
      <c r="BF4849" s="497"/>
      <c r="BG4849" s="497"/>
      <c r="BH4849" s="497"/>
      <c r="BI4849" s="497"/>
      <c r="BJ4849" s="497"/>
      <c r="BK4849" s="497"/>
      <c r="BL4849" s="497"/>
      <c r="BM4849" s="497"/>
      <c r="BN4849" s="497"/>
      <c r="BO4849" s="497"/>
      <c r="BP4849" s="306"/>
      <c r="BQ4849" s="496"/>
      <c r="BR4849" s="496"/>
      <c r="BS4849" s="496"/>
      <c r="BT4849" s="496"/>
      <c r="BU4849" s="496"/>
      <c r="BV4849" s="496"/>
    </row>
    <row r="4850" spans="1:74" s="52" customFormat="1" ht="12.75">
      <c r="A4850" s="45">
        <v>2353.0846135089</v>
      </c>
      <c r="B4850" s="46" t="s">
        <v>253</v>
      </c>
      <c r="C4850" s="47" t="s">
        <v>407</v>
      </c>
      <c r="D4850" s="48">
        <v>238.08173913043464</v>
      </c>
      <c r="E4850" s="49">
        <v>40.260750000000002</v>
      </c>
      <c r="F4850" s="49">
        <v>3.61E-2</v>
      </c>
      <c r="G4850" s="49">
        <v>14.67022</v>
      </c>
      <c r="H4850" s="49">
        <v>0.31659999999999999</v>
      </c>
      <c r="I4850" s="49">
        <v>0.2208</v>
      </c>
      <c r="J4850" s="49">
        <v>46.038530000000002</v>
      </c>
      <c r="K4850" s="49">
        <v>0.25080000000000002</v>
      </c>
      <c r="L4850" s="49">
        <v>101.8539</v>
      </c>
      <c r="M4850" s="47"/>
      <c r="N4850" s="50">
        <v>0.99157783095608854</v>
      </c>
      <c r="O4850" s="50">
        <v>7.0295506515398519E-4</v>
      </c>
      <c r="P4850" s="50">
        <v>0.30216041504634189</v>
      </c>
      <c r="Q4850" s="50">
        <v>6.2719090296357851E-3</v>
      </c>
      <c r="R4850" s="50">
        <v>4.6060617497943089E-3</v>
      </c>
      <c r="S4850" s="50">
        <v>1.6903433968943899</v>
      </c>
      <c r="T4850" s="50">
        <v>6.6180512689326372E-3</v>
      </c>
      <c r="U4850" s="50">
        <v>3.003535537271401</v>
      </c>
      <c r="V4850" s="51">
        <v>84.835139926179977</v>
      </c>
      <c r="X4850" s="315">
        <v>0.05</v>
      </c>
      <c r="Y4850" s="315">
        <v>8.8800000000000008</v>
      </c>
      <c r="Z4850" s="315">
        <v>0.13</v>
      </c>
      <c r="AA4850" s="315">
        <v>1.1599999999999999</v>
      </c>
      <c r="AB4850" s="315">
        <v>3.06</v>
      </c>
      <c r="AC4850" s="315">
        <v>0.05</v>
      </c>
      <c r="AD4850" s="315">
        <v>0.42</v>
      </c>
      <c r="AE4850" s="318"/>
      <c r="AF4850" s="161" t="s">
        <v>1697</v>
      </c>
      <c r="AG4850" s="318">
        <v>30</v>
      </c>
      <c r="AH4850" s="318">
        <v>15</v>
      </c>
      <c r="AI4850" s="318"/>
      <c r="AJ4850" s="318"/>
      <c r="AK4850" s="318"/>
      <c r="AL4850" s="318"/>
      <c r="AM4850" s="318"/>
      <c r="AN4850" s="318"/>
      <c r="AO4850" s="318"/>
      <c r="AP4850" s="318"/>
      <c r="AQ4850" s="318"/>
      <c r="AR4850" s="318"/>
      <c r="AS4850" s="318"/>
      <c r="AT4850" s="318"/>
      <c r="AU4850" s="318"/>
      <c r="AV4850" s="318"/>
      <c r="AW4850" s="318"/>
      <c r="AX4850" s="318"/>
      <c r="AY4850" s="318"/>
      <c r="AZ4850" s="318"/>
      <c r="BA4850" s="318"/>
      <c r="BB4850" s="318"/>
      <c r="BC4850" s="318"/>
      <c r="BD4850" s="318"/>
      <c r="BE4850" s="497"/>
      <c r="BF4850" s="497"/>
      <c r="BG4850" s="497"/>
      <c r="BH4850" s="497"/>
      <c r="BI4850" s="497"/>
      <c r="BJ4850" s="497"/>
      <c r="BK4850" s="497"/>
      <c r="BL4850" s="497"/>
      <c r="BM4850" s="497"/>
      <c r="BN4850" s="497"/>
      <c r="BO4850" s="497"/>
      <c r="BP4850" s="306"/>
      <c r="BQ4850" s="496"/>
      <c r="BR4850" s="496"/>
      <c r="BS4850" s="496"/>
      <c r="BT4850" s="496"/>
      <c r="BU4850" s="496"/>
      <c r="BV4850" s="496"/>
    </row>
    <row r="4851" spans="1:74" s="52" customFormat="1" ht="12.75">
      <c r="A4851" s="45">
        <v>2353.0846135089</v>
      </c>
      <c r="B4851" s="46" t="s">
        <v>253</v>
      </c>
      <c r="C4851" s="47" t="s">
        <v>407</v>
      </c>
      <c r="D4851" s="48">
        <v>248.00173913043463</v>
      </c>
      <c r="E4851" s="49">
        <v>40.11083</v>
      </c>
      <c r="F4851" s="49">
        <v>4.41E-2</v>
      </c>
      <c r="G4851" s="49">
        <v>14.750159999999999</v>
      </c>
      <c r="H4851" s="49">
        <v>0.31879999999999997</v>
      </c>
      <c r="I4851" s="49">
        <v>0.21629999999999999</v>
      </c>
      <c r="J4851" s="49">
        <v>46.13747</v>
      </c>
      <c r="K4851" s="49">
        <v>0.25409999999999999</v>
      </c>
      <c r="L4851" s="49">
        <v>101.90795999999999</v>
      </c>
      <c r="M4851" s="47"/>
      <c r="N4851" s="50">
        <v>0.98794996311607663</v>
      </c>
      <c r="O4851" s="50">
        <v>8.587906453502728E-4</v>
      </c>
      <c r="P4851" s="50">
        <v>0.30382676245122836</v>
      </c>
      <c r="Q4851" s="50">
        <v>6.3159037883458282E-3</v>
      </c>
      <c r="R4851" s="50">
        <v>4.5124827968128214E-3</v>
      </c>
      <c r="S4851" s="50">
        <v>1.6940866572561804</v>
      </c>
      <c r="T4851" s="50">
        <v>6.7055686500853123E-3</v>
      </c>
      <c r="U4851" s="50">
        <v>3.0058545778667551</v>
      </c>
      <c r="V4851" s="51">
        <v>84.79279635171963</v>
      </c>
      <c r="X4851" s="315">
        <v>0.05</v>
      </c>
      <c r="Y4851" s="315">
        <v>7.61</v>
      </c>
      <c r="Z4851" s="315">
        <v>0.13</v>
      </c>
      <c r="AA4851" s="315">
        <v>1.1399999999999999</v>
      </c>
      <c r="AB4851" s="315">
        <v>3.15</v>
      </c>
      <c r="AC4851" s="315">
        <v>0.05</v>
      </c>
      <c r="AD4851" s="315">
        <v>0.42</v>
      </c>
      <c r="AE4851" s="318"/>
      <c r="AF4851" s="161" t="s">
        <v>1697</v>
      </c>
      <c r="AG4851" s="318">
        <v>30</v>
      </c>
      <c r="AH4851" s="318">
        <v>15</v>
      </c>
      <c r="AI4851" s="318"/>
      <c r="AJ4851" s="318"/>
      <c r="AK4851" s="318"/>
      <c r="AL4851" s="318"/>
      <c r="AM4851" s="318"/>
      <c r="AN4851" s="318"/>
      <c r="AO4851" s="318"/>
      <c r="AP4851" s="318"/>
      <c r="AQ4851" s="318"/>
      <c r="AR4851" s="318"/>
      <c r="AS4851" s="318"/>
      <c r="AT4851" s="318"/>
      <c r="AU4851" s="318"/>
      <c r="AV4851" s="318"/>
      <c r="AW4851" s="318"/>
      <c r="AX4851" s="318"/>
      <c r="AY4851" s="318"/>
      <c r="AZ4851" s="318"/>
      <c r="BA4851" s="318"/>
      <c r="BB4851" s="318"/>
      <c r="BC4851" s="318"/>
      <c r="BD4851" s="318"/>
      <c r="BE4851" s="497"/>
      <c r="BF4851" s="497"/>
      <c r="BG4851" s="497"/>
      <c r="BH4851" s="497"/>
      <c r="BI4851" s="497"/>
      <c r="BJ4851" s="497"/>
      <c r="BK4851" s="497"/>
      <c r="BL4851" s="497"/>
      <c r="BM4851" s="497"/>
      <c r="BN4851" s="497"/>
      <c r="BO4851" s="497"/>
      <c r="BP4851" s="306"/>
      <c r="BQ4851" s="496"/>
      <c r="BR4851" s="496"/>
      <c r="BS4851" s="496"/>
      <c r="BT4851" s="496"/>
      <c r="BU4851" s="496"/>
      <c r="BV4851" s="496"/>
    </row>
    <row r="4852" spans="1:74" s="52" customFormat="1" ht="12.75">
      <c r="A4852" s="45">
        <v>2353.0846135089</v>
      </c>
      <c r="B4852" s="46" t="s">
        <v>253</v>
      </c>
      <c r="C4852" s="47" t="s">
        <v>407</v>
      </c>
      <c r="D4852" s="48">
        <v>257.92173913043462</v>
      </c>
      <c r="E4852" s="49">
        <v>40.280740000000002</v>
      </c>
      <c r="F4852" s="49">
        <v>5.0700000000000002E-2</v>
      </c>
      <c r="G4852" s="49">
        <v>14.770149999999999</v>
      </c>
      <c r="H4852" s="49">
        <v>0.33729999999999999</v>
      </c>
      <c r="I4852" s="49">
        <v>0.20130000000000001</v>
      </c>
      <c r="J4852" s="49">
        <v>46.226520000000001</v>
      </c>
      <c r="K4852" s="49">
        <v>0.2477</v>
      </c>
      <c r="L4852" s="49">
        <v>102.18481</v>
      </c>
      <c r="M4852" s="47"/>
      <c r="N4852" s="50">
        <v>0.98923459108411838</v>
      </c>
      <c r="O4852" s="50">
        <v>9.8443087952783262E-4</v>
      </c>
      <c r="P4852" s="50">
        <v>0.30334912992446794</v>
      </c>
      <c r="Q4852" s="50">
        <v>6.6628814686885869E-3</v>
      </c>
      <c r="R4852" s="50">
        <v>4.1872738784383785E-3</v>
      </c>
      <c r="S4852" s="50">
        <v>1.6923944780893436</v>
      </c>
      <c r="T4852" s="50">
        <v>6.5175670514317557E-3</v>
      </c>
      <c r="U4852" s="50">
        <v>3.004887300861208</v>
      </c>
      <c r="V4852" s="51">
        <v>84.800195340404244</v>
      </c>
      <c r="X4852" s="315">
        <v>0.05</v>
      </c>
      <c r="Y4852" s="315">
        <v>6.54</v>
      </c>
      <c r="Z4852" s="315">
        <v>0.13</v>
      </c>
      <c r="AA4852" s="315">
        <v>1.0900000000000001</v>
      </c>
      <c r="AB4852" s="315">
        <v>3.24</v>
      </c>
      <c r="AC4852" s="315">
        <v>0.05</v>
      </c>
      <c r="AD4852" s="315">
        <v>0.43</v>
      </c>
      <c r="AE4852" s="318"/>
      <c r="AF4852" s="161" t="s">
        <v>1697</v>
      </c>
      <c r="AG4852" s="318">
        <v>30</v>
      </c>
      <c r="AH4852" s="318">
        <v>15</v>
      </c>
      <c r="AI4852" s="318"/>
      <c r="AJ4852" s="318"/>
      <c r="AK4852" s="318"/>
      <c r="AL4852" s="318"/>
      <c r="AM4852" s="318"/>
      <c r="AN4852" s="318"/>
      <c r="AO4852" s="318"/>
      <c r="AP4852" s="318"/>
      <c r="AQ4852" s="318"/>
      <c r="AR4852" s="318"/>
      <c r="AS4852" s="318"/>
      <c r="AT4852" s="318"/>
      <c r="AU4852" s="318"/>
      <c r="AV4852" s="318"/>
      <c r="AW4852" s="318"/>
      <c r="AX4852" s="318"/>
      <c r="AY4852" s="318"/>
      <c r="AZ4852" s="318"/>
      <c r="BA4852" s="318"/>
      <c r="BB4852" s="318"/>
      <c r="BC4852" s="318"/>
      <c r="BD4852" s="318"/>
      <c r="BE4852" s="497"/>
      <c r="BF4852" s="497"/>
      <c r="BG4852" s="497"/>
      <c r="BH4852" s="497"/>
      <c r="BI4852" s="497"/>
      <c r="BJ4852" s="497"/>
      <c r="BK4852" s="497"/>
      <c r="BL4852" s="497"/>
      <c r="BM4852" s="497"/>
      <c r="BN4852" s="497"/>
      <c r="BO4852" s="497"/>
      <c r="BP4852" s="306"/>
      <c r="BQ4852" s="496"/>
      <c r="BR4852" s="496"/>
      <c r="BS4852" s="496"/>
      <c r="BT4852" s="496"/>
      <c r="BU4852" s="496"/>
      <c r="BV4852" s="496"/>
    </row>
    <row r="4853" spans="1:74" s="52" customFormat="1" ht="12.75">
      <c r="A4853" s="45">
        <v>2353.0846135089</v>
      </c>
      <c r="B4853" s="46" t="s">
        <v>253</v>
      </c>
      <c r="C4853" s="47" t="s">
        <v>407</v>
      </c>
      <c r="D4853" s="48">
        <v>267.84173913043463</v>
      </c>
      <c r="E4853" s="49">
        <v>40.220779999999998</v>
      </c>
      <c r="F4853" s="49">
        <v>4.0300000000000002E-2</v>
      </c>
      <c r="G4853" s="49">
        <v>14.680210000000001</v>
      </c>
      <c r="H4853" s="49">
        <v>0.30709999999999998</v>
      </c>
      <c r="I4853" s="49">
        <v>0.22070000000000001</v>
      </c>
      <c r="J4853" s="49">
        <v>45.900010000000002</v>
      </c>
      <c r="K4853" s="49">
        <v>0.25359999999999999</v>
      </c>
      <c r="L4853" s="49">
        <v>101.72230000000002</v>
      </c>
      <c r="M4853" s="47"/>
      <c r="N4853" s="50">
        <v>0.99159406053563603</v>
      </c>
      <c r="O4853" s="50">
        <v>7.8553201428455772E-4</v>
      </c>
      <c r="P4853" s="50">
        <v>0.30267161241568835</v>
      </c>
      <c r="Q4853" s="50">
        <v>6.0898575917010152E-3</v>
      </c>
      <c r="R4853" s="50">
        <v>4.6086263707220722E-3</v>
      </c>
      <c r="S4853" s="50">
        <v>1.6869598789876272</v>
      </c>
      <c r="T4853" s="50">
        <v>6.6986968596363062E-3</v>
      </c>
      <c r="U4853" s="50">
        <v>3.0014735813434492</v>
      </c>
      <c r="V4853" s="51">
        <v>84.787554191645313</v>
      </c>
      <c r="X4853" s="315">
        <v>0.05</v>
      </c>
      <c r="Y4853" s="315">
        <v>8.06</v>
      </c>
      <c r="Z4853" s="315">
        <v>0.13</v>
      </c>
      <c r="AA4853" s="315">
        <v>1.19</v>
      </c>
      <c r="AB4853" s="315">
        <v>3.15</v>
      </c>
      <c r="AC4853" s="315">
        <v>0.05</v>
      </c>
      <c r="AD4853" s="315">
        <v>0.42</v>
      </c>
      <c r="AE4853" s="318"/>
      <c r="AF4853" s="161" t="s">
        <v>1697</v>
      </c>
      <c r="AG4853" s="318">
        <v>30</v>
      </c>
      <c r="AH4853" s="318">
        <v>15</v>
      </c>
      <c r="AI4853" s="318"/>
      <c r="AJ4853" s="318"/>
      <c r="AK4853" s="318"/>
      <c r="AL4853" s="318"/>
      <c r="AM4853" s="318"/>
      <c r="AN4853" s="318"/>
      <c r="AO4853" s="318"/>
      <c r="AP4853" s="318"/>
      <c r="AQ4853" s="318"/>
      <c r="AR4853" s="318"/>
      <c r="AS4853" s="318"/>
      <c r="AT4853" s="318"/>
      <c r="AU4853" s="318"/>
      <c r="AV4853" s="318"/>
      <c r="AW4853" s="318"/>
      <c r="AX4853" s="318"/>
      <c r="AY4853" s="318"/>
      <c r="AZ4853" s="318"/>
      <c r="BA4853" s="318"/>
      <c r="BB4853" s="318"/>
      <c r="BC4853" s="318"/>
      <c r="BD4853" s="318"/>
      <c r="BE4853" s="497"/>
      <c r="BF4853" s="497"/>
      <c r="BG4853" s="497"/>
      <c r="BH4853" s="497"/>
      <c r="BI4853" s="497"/>
      <c r="BJ4853" s="497"/>
      <c r="BK4853" s="497"/>
      <c r="BL4853" s="497"/>
      <c r="BM4853" s="497"/>
      <c r="BN4853" s="497"/>
      <c r="BO4853" s="497"/>
      <c r="BP4853" s="306"/>
      <c r="BQ4853" s="496"/>
      <c r="BR4853" s="496"/>
      <c r="BS4853" s="496"/>
      <c r="BT4853" s="496"/>
      <c r="BU4853" s="496"/>
      <c r="BV4853" s="496"/>
    </row>
    <row r="4854" spans="1:74" s="52" customFormat="1" ht="12.75">
      <c r="A4854" s="45">
        <v>2353.0846135089</v>
      </c>
      <c r="B4854" s="46" t="s">
        <v>253</v>
      </c>
      <c r="C4854" s="47" t="s">
        <v>407</v>
      </c>
      <c r="D4854" s="48">
        <v>277.76173913043465</v>
      </c>
      <c r="E4854" s="49">
        <v>40.220779999999998</v>
      </c>
      <c r="F4854" s="49">
        <v>4.8500000000000001E-2</v>
      </c>
      <c r="G4854" s="49">
        <v>14.760160000000001</v>
      </c>
      <c r="H4854" s="49">
        <v>0.32419999999999999</v>
      </c>
      <c r="I4854" s="49">
        <v>0.2233</v>
      </c>
      <c r="J4854" s="49">
        <v>45.959380000000003</v>
      </c>
      <c r="K4854" s="49">
        <v>0.25569999999999998</v>
      </c>
      <c r="L4854" s="49">
        <v>101.88772</v>
      </c>
      <c r="M4854" s="47"/>
      <c r="N4854" s="50">
        <v>0.99008344268970716</v>
      </c>
      <c r="O4854" s="50">
        <v>9.4392711755191547E-4</v>
      </c>
      <c r="P4854" s="50">
        <v>0.30385638623964151</v>
      </c>
      <c r="Q4854" s="50">
        <v>6.41916016743417E-3</v>
      </c>
      <c r="R4854" s="50">
        <v>4.6558156037666415E-3</v>
      </c>
      <c r="S4854" s="50">
        <v>1.6865686217490203</v>
      </c>
      <c r="T4854" s="50">
        <v>6.7438776832239164E-3</v>
      </c>
      <c r="U4854" s="50">
        <v>3.0006111624461829</v>
      </c>
      <c r="V4854" s="51">
        <v>84.734095229908192</v>
      </c>
      <c r="X4854" s="315">
        <v>0.05</v>
      </c>
      <c r="Y4854" s="315">
        <v>7.07</v>
      </c>
      <c r="Z4854" s="315">
        <v>0.13</v>
      </c>
      <c r="AA4854" s="315">
        <v>1.1299999999999999</v>
      </c>
      <c r="AB4854" s="315">
        <v>3.09</v>
      </c>
      <c r="AC4854" s="315">
        <v>0.05</v>
      </c>
      <c r="AD4854" s="315">
        <v>0.42</v>
      </c>
      <c r="AE4854" s="318"/>
      <c r="AF4854" s="161" t="s">
        <v>1697</v>
      </c>
      <c r="AG4854" s="318">
        <v>30</v>
      </c>
      <c r="AH4854" s="318">
        <v>15</v>
      </c>
      <c r="AI4854" s="318"/>
      <c r="AJ4854" s="318"/>
      <c r="AK4854" s="318"/>
      <c r="AL4854" s="318"/>
      <c r="AM4854" s="318"/>
      <c r="AN4854" s="318"/>
      <c r="AO4854" s="318"/>
      <c r="AP4854" s="318"/>
      <c r="AQ4854" s="318"/>
      <c r="AR4854" s="318"/>
      <c r="AS4854" s="318"/>
      <c r="AT4854" s="318"/>
      <c r="AU4854" s="318"/>
      <c r="AV4854" s="318"/>
      <c r="AW4854" s="318"/>
      <c r="AX4854" s="318"/>
      <c r="AY4854" s="318"/>
      <c r="AZ4854" s="318"/>
      <c r="BA4854" s="318"/>
      <c r="BB4854" s="318"/>
      <c r="BC4854" s="318"/>
      <c r="BD4854" s="318"/>
      <c r="BE4854" s="497"/>
      <c r="BF4854" s="497"/>
      <c r="BG4854" s="497"/>
      <c r="BH4854" s="497"/>
      <c r="BI4854" s="497"/>
      <c r="BJ4854" s="497"/>
      <c r="BK4854" s="497"/>
      <c r="BL4854" s="497"/>
      <c r="BM4854" s="497"/>
      <c r="BN4854" s="497"/>
      <c r="BO4854" s="497"/>
      <c r="BP4854" s="306"/>
      <c r="BQ4854" s="496"/>
      <c r="BR4854" s="496"/>
      <c r="BS4854" s="496"/>
      <c r="BT4854" s="496"/>
      <c r="BU4854" s="496"/>
      <c r="BV4854" s="496"/>
    </row>
    <row r="4855" spans="1:74" s="52" customFormat="1" ht="12.75">
      <c r="A4855" s="45">
        <v>2353.0846135089</v>
      </c>
      <c r="B4855" s="46" t="s">
        <v>253</v>
      </c>
      <c r="C4855" s="47" t="s">
        <v>407</v>
      </c>
      <c r="D4855" s="48">
        <v>287.68173913043466</v>
      </c>
      <c r="E4855" s="49">
        <v>38.941380000000002</v>
      </c>
      <c r="F4855" s="49">
        <v>3.7199999999999997E-2</v>
      </c>
      <c r="G4855" s="49">
        <v>14.650230000000001</v>
      </c>
      <c r="H4855" s="49">
        <v>0.34810000000000002</v>
      </c>
      <c r="I4855" s="49">
        <v>0.18479999999999999</v>
      </c>
      <c r="J4855" s="49">
        <v>46.008850000000002</v>
      </c>
      <c r="K4855" s="49">
        <v>0.2492</v>
      </c>
      <c r="L4855" s="49">
        <v>100.49976000000001</v>
      </c>
      <c r="M4855" s="47"/>
      <c r="N4855" s="50">
        <v>0.97473614408298914</v>
      </c>
      <c r="O4855" s="50">
        <v>7.361970746491333E-4</v>
      </c>
      <c r="P4855" s="50">
        <v>0.30667344325844359</v>
      </c>
      <c r="Q4855" s="50">
        <v>7.0084769304114098E-3</v>
      </c>
      <c r="R4855" s="50">
        <v>3.9179910407972276E-3</v>
      </c>
      <c r="S4855" s="50">
        <v>1.7168235269784888</v>
      </c>
      <c r="T4855" s="50">
        <v>6.6831532184488699E-3</v>
      </c>
      <c r="U4855" s="50">
        <v>3.0180580603364482</v>
      </c>
      <c r="V4855" s="51">
        <v>84.844383373475722</v>
      </c>
      <c r="X4855" s="315">
        <v>0.05</v>
      </c>
      <c r="Y4855" s="315">
        <v>9.1199999999999992</v>
      </c>
      <c r="Z4855" s="315">
        <v>0.13</v>
      </c>
      <c r="AA4855" s="315">
        <v>1.05</v>
      </c>
      <c r="AB4855" s="315">
        <v>3.82</v>
      </c>
      <c r="AC4855" s="315">
        <v>0.05</v>
      </c>
      <c r="AD4855" s="315">
        <v>0.43</v>
      </c>
      <c r="AE4855" s="318"/>
      <c r="AF4855" s="161" t="s">
        <v>1697</v>
      </c>
      <c r="AG4855" s="318">
        <v>30</v>
      </c>
      <c r="AH4855" s="318">
        <v>15</v>
      </c>
      <c r="AI4855" s="318"/>
      <c r="AJ4855" s="318"/>
      <c r="AK4855" s="318"/>
      <c r="AL4855" s="318"/>
      <c r="AM4855" s="318"/>
      <c r="AN4855" s="318"/>
      <c r="AO4855" s="318"/>
      <c r="AP4855" s="318"/>
      <c r="AQ4855" s="318"/>
      <c r="AR4855" s="318"/>
      <c r="AS4855" s="318"/>
      <c r="AT4855" s="318"/>
      <c r="AU4855" s="318"/>
      <c r="AV4855" s="318"/>
      <c r="AW4855" s="318"/>
      <c r="AX4855" s="318"/>
      <c r="AY4855" s="318"/>
      <c r="AZ4855" s="318"/>
      <c r="BA4855" s="318"/>
      <c r="BB4855" s="318"/>
      <c r="BC4855" s="318"/>
      <c r="BD4855" s="318"/>
      <c r="BE4855" s="497"/>
      <c r="BF4855" s="497"/>
      <c r="BG4855" s="497"/>
      <c r="BH4855" s="497"/>
      <c r="BI4855" s="497"/>
      <c r="BJ4855" s="497"/>
      <c r="BK4855" s="497"/>
      <c r="BL4855" s="497"/>
      <c r="BM4855" s="497"/>
      <c r="BN4855" s="497"/>
      <c r="BO4855" s="497"/>
      <c r="BP4855" s="306"/>
      <c r="BQ4855" s="496"/>
      <c r="BR4855" s="496"/>
      <c r="BS4855" s="496"/>
      <c r="BT4855" s="496"/>
      <c r="BU4855" s="496"/>
      <c r="BV4855" s="496"/>
    </row>
    <row r="4856" spans="1:74" s="52" customFormat="1" ht="12.75">
      <c r="A4856" s="45">
        <v>2353.0846135089</v>
      </c>
      <c r="B4856" s="46" t="s">
        <v>253</v>
      </c>
      <c r="C4856" s="47" t="s">
        <v>407</v>
      </c>
      <c r="D4856" s="48">
        <v>297.60173913043468</v>
      </c>
      <c r="E4856" s="49">
        <v>40.13082</v>
      </c>
      <c r="F4856" s="49">
        <v>3.2199999999999999E-2</v>
      </c>
      <c r="G4856" s="49">
        <v>14.660220000000001</v>
      </c>
      <c r="H4856" s="49">
        <v>0.31059999999999999</v>
      </c>
      <c r="I4856" s="49">
        <v>0.18640000000000001</v>
      </c>
      <c r="J4856" s="49">
        <v>46.117690000000003</v>
      </c>
      <c r="K4856" s="49">
        <v>0.25209999999999999</v>
      </c>
      <c r="L4856" s="49">
        <v>101.76703000000001</v>
      </c>
      <c r="M4856" s="47"/>
      <c r="N4856" s="50">
        <v>0.98892940629171033</v>
      </c>
      <c r="O4856" s="50">
        <v>6.2736248319251401E-4</v>
      </c>
      <c r="P4856" s="50">
        <v>0.30212296547575129</v>
      </c>
      <c r="Q4856" s="50">
        <v>6.1564818148038122E-3</v>
      </c>
      <c r="R4856" s="50">
        <v>3.8906208014446112E-3</v>
      </c>
      <c r="S4856" s="50">
        <v>1.6941948156812829</v>
      </c>
      <c r="T4856" s="50">
        <v>6.6560680026798661E-3</v>
      </c>
      <c r="U4856" s="50">
        <v>3.0039195115375765</v>
      </c>
      <c r="V4856" s="51">
        <v>84.865988354787603</v>
      </c>
      <c r="X4856" s="315">
        <v>0.05</v>
      </c>
      <c r="Y4856" s="315">
        <v>10.53</v>
      </c>
      <c r="Z4856" s="315">
        <v>0.13</v>
      </c>
      <c r="AA4856" s="315">
        <v>1.19</v>
      </c>
      <c r="AB4856" s="315">
        <v>3.59</v>
      </c>
      <c r="AC4856" s="315">
        <v>0.05</v>
      </c>
      <c r="AD4856" s="315">
        <v>0.42</v>
      </c>
      <c r="AE4856" s="318"/>
      <c r="AF4856" s="161" t="s">
        <v>1697</v>
      </c>
      <c r="AG4856" s="318">
        <v>30</v>
      </c>
      <c r="AH4856" s="318">
        <v>15</v>
      </c>
      <c r="AI4856" s="318"/>
      <c r="AJ4856" s="318"/>
      <c r="AK4856" s="318"/>
      <c r="AL4856" s="318"/>
      <c r="AM4856" s="318"/>
      <c r="AN4856" s="318"/>
      <c r="AO4856" s="318"/>
      <c r="AP4856" s="318"/>
      <c r="AQ4856" s="318"/>
      <c r="AR4856" s="318"/>
      <c r="AS4856" s="318"/>
      <c r="AT4856" s="318"/>
      <c r="AU4856" s="318"/>
      <c r="AV4856" s="318"/>
      <c r="AW4856" s="318"/>
      <c r="AX4856" s="318"/>
      <c r="AY4856" s="318"/>
      <c r="AZ4856" s="318"/>
      <c r="BA4856" s="318"/>
      <c r="BB4856" s="318"/>
      <c r="BC4856" s="318"/>
      <c r="BD4856" s="318"/>
      <c r="BE4856" s="497"/>
      <c r="BF4856" s="497"/>
      <c r="BG4856" s="497"/>
      <c r="BH4856" s="497"/>
      <c r="BI4856" s="497"/>
      <c r="BJ4856" s="497"/>
      <c r="BK4856" s="497"/>
      <c r="BL4856" s="497"/>
      <c r="BM4856" s="497"/>
      <c r="BN4856" s="497"/>
      <c r="BO4856" s="497"/>
      <c r="BP4856" s="306"/>
      <c r="BQ4856" s="496"/>
      <c r="BR4856" s="496"/>
      <c r="BS4856" s="496"/>
      <c r="BT4856" s="496"/>
      <c r="BU4856" s="496"/>
      <c r="BV4856" s="496"/>
    </row>
    <row r="4857" spans="1:74" s="52" customFormat="1" ht="12.75">
      <c r="A4857" s="45">
        <v>2353.0846135089</v>
      </c>
      <c r="B4857" s="46" t="s">
        <v>253</v>
      </c>
      <c r="C4857" s="47" t="s">
        <v>407</v>
      </c>
      <c r="D4857" s="48">
        <v>307.5217391304347</v>
      </c>
      <c r="E4857" s="49">
        <v>40.160800000000002</v>
      </c>
      <c r="F4857" s="49">
        <v>3.78E-2</v>
      </c>
      <c r="G4857" s="49">
        <v>14.700200000000001</v>
      </c>
      <c r="H4857" s="49">
        <v>0.30709999999999998</v>
      </c>
      <c r="I4857" s="49">
        <v>0.17199999999999999</v>
      </c>
      <c r="J4857" s="49">
        <v>46.097900000000003</v>
      </c>
      <c r="K4857" s="49">
        <v>0.24690000000000001</v>
      </c>
      <c r="L4857" s="49">
        <v>101.77850000000001</v>
      </c>
      <c r="M4857" s="47"/>
      <c r="N4857" s="50">
        <v>0.98993040132859422</v>
      </c>
      <c r="O4857" s="50">
        <v>7.3666412653878167E-4</v>
      </c>
      <c r="P4857" s="50">
        <v>0.30302715193680263</v>
      </c>
      <c r="Q4857" s="50">
        <v>6.0887201770493575E-3</v>
      </c>
      <c r="R4857" s="50">
        <v>3.5910089926030715E-3</v>
      </c>
      <c r="S4857" s="50">
        <v>1.6939164812046266</v>
      </c>
      <c r="T4857" s="50">
        <v>6.5205021725325595E-3</v>
      </c>
      <c r="U4857" s="50">
        <v>3.0052588738521528</v>
      </c>
      <c r="V4857" s="51">
        <v>84.825452911752691</v>
      </c>
      <c r="X4857" s="315">
        <v>0.05</v>
      </c>
      <c r="Y4857" s="315">
        <v>8.84</v>
      </c>
      <c r="Z4857" s="315">
        <v>0.13</v>
      </c>
      <c r="AA4857" s="315">
        <v>1.2</v>
      </c>
      <c r="AB4857" s="315">
        <v>3.89</v>
      </c>
      <c r="AC4857" s="315">
        <v>0.05</v>
      </c>
      <c r="AD4857" s="315">
        <v>0.43</v>
      </c>
      <c r="AE4857" s="318"/>
      <c r="AF4857" s="161" t="s">
        <v>1697</v>
      </c>
      <c r="AG4857" s="318">
        <v>30</v>
      </c>
      <c r="AH4857" s="318">
        <v>15</v>
      </c>
      <c r="AI4857" s="318"/>
      <c r="AJ4857" s="318"/>
      <c r="AK4857" s="318"/>
      <c r="AL4857" s="318"/>
      <c r="AM4857" s="318"/>
      <c r="AN4857" s="318"/>
      <c r="AO4857" s="318"/>
      <c r="AP4857" s="318"/>
      <c r="AQ4857" s="318"/>
      <c r="AR4857" s="318"/>
      <c r="AS4857" s="318"/>
      <c r="AT4857" s="318"/>
      <c r="AU4857" s="318"/>
      <c r="AV4857" s="318"/>
      <c r="AW4857" s="318"/>
      <c r="AX4857" s="318"/>
      <c r="AY4857" s="318"/>
      <c r="AZ4857" s="318"/>
      <c r="BA4857" s="318"/>
      <c r="BB4857" s="318"/>
      <c r="BC4857" s="318"/>
      <c r="BD4857" s="318"/>
      <c r="BE4857" s="497"/>
      <c r="BF4857" s="497"/>
      <c r="BG4857" s="497"/>
      <c r="BH4857" s="497"/>
      <c r="BI4857" s="497"/>
      <c r="BJ4857" s="497"/>
      <c r="BK4857" s="497"/>
      <c r="BL4857" s="497"/>
      <c r="BM4857" s="497"/>
      <c r="BN4857" s="497"/>
      <c r="BO4857" s="497"/>
      <c r="BP4857" s="306"/>
      <c r="BQ4857" s="496"/>
      <c r="BR4857" s="496"/>
      <c r="BS4857" s="496"/>
      <c r="BT4857" s="496"/>
      <c r="BU4857" s="496"/>
      <c r="BV4857" s="496"/>
    </row>
    <row r="4858" spans="1:74" s="52" customFormat="1" ht="12.75">
      <c r="A4858" s="45">
        <v>2353.0846135089</v>
      </c>
      <c r="B4858" s="46" t="s">
        <v>253</v>
      </c>
      <c r="C4858" s="47" t="s">
        <v>407</v>
      </c>
      <c r="D4858" s="48">
        <v>317.44173913043471</v>
      </c>
      <c r="E4858" s="49">
        <v>40.15081</v>
      </c>
      <c r="F4858" s="49">
        <v>3.1800000000000002E-2</v>
      </c>
      <c r="G4858" s="49">
        <v>14.660220000000001</v>
      </c>
      <c r="H4858" s="49">
        <v>0.32300000000000001</v>
      </c>
      <c r="I4858" s="49">
        <v>0.2445</v>
      </c>
      <c r="J4858" s="49">
        <v>46.028640000000003</v>
      </c>
      <c r="K4858" s="49">
        <v>0.24909999999999999</v>
      </c>
      <c r="L4858" s="49">
        <v>101.75287</v>
      </c>
      <c r="M4858" s="47"/>
      <c r="N4858" s="50">
        <v>0.99025572901063164</v>
      </c>
      <c r="O4858" s="50">
        <v>6.2009122776041418E-4</v>
      </c>
      <c r="P4858" s="50">
        <v>0.30237754324230171</v>
      </c>
      <c r="Q4858" s="50">
        <v>6.4076601158644985E-3</v>
      </c>
      <c r="R4858" s="50">
        <v>5.107609136905506E-3</v>
      </c>
      <c r="S4858" s="50">
        <v>1.6923482674492867</v>
      </c>
      <c r="T4858" s="50">
        <v>6.5824023870632411E-3</v>
      </c>
      <c r="U4858" s="50">
        <v>3.0053464494890711</v>
      </c>
      <c r="V4858" s="51">
        <v>84.841147509017048</v>
      </c>
      <c r="X4858" s="315">
        <v>0.05</v>
      </c>
      <c r="Y4858" s="315">
        <v>10.4</v>
      </c>
      <c r="Z4858" s="315">
        <v>0.13</v>
      </c>
      <c r="AA4858" s="315">
        <v>1.1299999999999999</v>
      </c>
      <c r="AB4858" s="315">
        <v>2.85</v>
      </c>
      <c r="AC4858" s="315">
        <v>0.05</v>
      </c>
      <c r="AD4858" s="315">
        <v>0.42</v>
      </c>
      <c r="AE4858" s="318"/>
      <c r="AF4858" s="161" t="s">
        <v>1697</v>
      </c>
      <c r="AG4858" s="318">
        <v>30</v>
      </c>
      <c r="AH4858" s="318">
        <v>15</v>
      </c>
      <c r="AI4858" s="318"/>
      <c r="AJ4858" s="318"/>
      <c r="AK4858" s="318"/>
      <c r="AL4858" s="318"/>
      <c r="AM4858" s="318"/>
      <c r="AN4858" s="318"/>
      <c r="AO4858" s="318"/>
      <c r="AP4858" s="318"/>
      <c r="AQ4858" s="318"/>
      <c r="AR4858" s="318"/>
      <c r="AS4858" s="318"/>
      <c r="AT4858" s="318"/>
      <c r="AU4858" s="318"/>
      <c r="AV4858" s="318"/>
      <c r="AW4858" s="318"/>
      <c r="AX4858" s="318"/>
      <c r="AY4858" s="318"/>
      <c r="AZ4858" s="318"/>
      <c r="BA4858" s="318"/>
      <c r="BB4858" s="318"/>
      <c r="BC4858" s="318"/>
      <c r="BD4858" s="318"/>
      <c r="BE4858" s="497"/>
      <c r="BF4858" s="497"/>
      <c r="BG4858" s="497"/>
      <c r="BH4858" s="497"/>
      <c r="BI4858" s="497"/>
      <c r="BJ4858" s="497"/>
      <c r="BK4858" s="497"/>
      <c r="BL4858" s="497"/>
      <c r="BM4858" s="497"/>
      <c r="BN4858" s="497"/>
      <c r="BO4858" s="497"/>
      <c r="BP4858" s="306"/>
      <c r="BQ4858" s="496"/>
      <c r="BR4858" s="496"/>
      <c r="BS4858" s="496"/>
      <c r="BT4858" s="496"/>
      <c r="BU4858" s="496"/>
      <c r="BV4858" s="496"/>
    </row>
    <row r="4859" spans="1:74" s="52" customFormat="1" ht="12.75">
      <c r="A4859" s="45">
        <v>2353.0846135089</v>
      </c>
      <c r="B4859" s="46" t="s">
        <v>253</v>
      </c>
      <c r="C4859" s="47" t="s">
        <v>407</v>
      </c>
      <c r="D4859" s="48">
        <v>327.36173913043473</v>
      </c>
      <c r="E4859" s="49">
        <v>40.200780000000002</v>
      </c>
      <c r="F4859" s="49">
        <v>4.65E-2</v>
      </c>
      <c r="G4859" s="49">
        <v>14.650230000000001</v>
      </c>
      <c r="H4859" s="49">
        <v>0.31369999999999998</v>
      </c>
      <c r="I4859" s="49">
        <v>0.19989999999999999</v>
      </c>
      <c r="J4859" s="49">
        <v>45.870330000000003</v>
      </c>
      <c r="K4859" s="49">
        <v>0.255</v>
      </c>
      <c r="L4859" s="49">
        <v>101.60754</v>
      </c>
      <c r="M4859" s="47"/>
      <c r="N4859" s="50">
        <v>0.99216471997133759</v>
      </c>
      <c r="O4859" s="50">
        <v>9.0735590180337665E-4</v>
      </c>
      <c r="P4859" s="50">
        <v>0.30237768472473708</v>
      </c>
      <c r="Q4859" s="50">
        <v>6.2274136105531959E-3</v>
      </c>
      <c r="R4859" s="50">
        <v>4.1787638958663388E-3</v>
      </c>
      <c r="S4859" s="50">
        <v>1.6876784718715589</v>
      </c>
      <c r="T4859" s="50">
        <v>6.7429063560648633E-3</v>
      </c>
      <c r="U4859" s="50">
        <v>3.0017908186321978</v>
      </c>
      <c r="V4859" s="51">
        <v>84.805570248735577</v>
      </c>
      <c r="X4859" s="315">
        <v>0.05</v>
      </c>
      <c r="Y4859" s="315">
        <v>7.38</v>
      </c>
      <c r="Z4859" s="315">
        <v>0.13</v>
      </c>
      <c r="AA4859" s="315">
        <v>1.1599999999999999</v>
      </c>
      <c r="AB4859" s="315">
        <v>3.42</v>
      </c>
      <c r="AC4859" s="315">
        <v>0.05</v>
      </c>
      <c r="AD4859" s="315">
        <v>0.42</v>
      </c>
      <c r="AE4859" s="318"/>
      <c r="AF4859" s="161" t="s">
        <v>1697</v>
      </c>
      <c r="AG4859" s="318">
        <v>30</v>
      </c>
      <c r="AH4859" s="318">
        <v>15</v>
      </c>
      <c r="AI4859" s="318"/>
      <c r="AJ4859" s="318"/>
      <c r="AK4859" s="318"/>
      <c r="AL4859" s="318"/>
      <c r="AM4859" s="318"/>
      <c r="AN4859" s="318"/>
      <c r="AO4859" s="318"/>
      <c r="AP4859" s="318"/>
      <c r="AQ4859" s="318"/>
      <c r="AR4859" s="318"/>
      <c r="AS4859" s="318"/>
      <c r="AT4859" s="318"/>
      <c r="AU4859" s="318"/>
      <c r="AV4859" s="318"/>
      <c r="AW4859" s="318"/>
      <c r="AX4859" s="318"/>
      <c r="AY4859" s="318"/>
      <c r="AZ4859" s="318"/>
      <c r="BA4859" s="318"/>
      <c r="BB4859" s="318"/>
      <c r="BC4859" s="318"/>
      <c r="BD4859" s="318"/>
      <c r="BE4859" s="497"/>
      <c r="BF4859" s="497"/>
      <c r="BG4859" s="497"/>
      <c r="BH4859" s="497"/>
      <c r="BI4859" s="497"/>
      <c r="BJ4859" s="497"/>
      <c r="BK4859" s="497"/>
      <c r="BL4859" s="497"/>
      <c r="BM4859" s="497"/>
      <c r="BN4859" s="497"/>
      <c r="BO4859" s="497"/>
      <c r="BP4859" s="306"/>
      <c r="BQ4859" s="496"/>
      <c r="BR4859" s="496"/>
      <c r="BS4859" s="496"/>
      <c r="BT4859" s="496"/>
      <c r="BU4859" s="496"/>
      <c r="BV4859" s="496"/>
    </row>
    <row r="4860" spans="1:74" s="52" customFormat="1" ht="12.75">
      <c r="A4860" s="45">
        <v>2353.0846135089</v>
      </c>
      <c r="B4860" s="46" t="s">
        <v>253</v>
      </c>
      <c r="C4860" s="47" t="s">
        <v>407</v>
      </c>
      <c r="D4860" s="48">
        <v>337.28173913043474</v>
      </c>
      <c r="E4860" s="49">
        <v>40.260750000000002</v>
      </c>
      <c r="F4860" s="49">
        <v>2.7400000000000001E-2</v>
      </c>
      <c r="G4860" s="49">
        <v>14.650230000000001</v>
      </c>
      <c r="H4860" s="49">
        <v>0.31459999999999999</v>
      </c>
      <c r="I4860" s="49">
        <v>0.1981</v>
      </c>
      <c r="J4860" s="49">
        <v>46.117690000000003</v>
      </c>
      <c r="K4860" s="49">
        <v>0.25740000000000002</v>
      </c>
      <c r="L4860" s="49">
        <v>101.87517000000001</v>
      </c>
      <c r="M4860" s="47"/>
      <c r="N4860" s="50">
        <v>0.99130345842676126</v>
      </c>
      <c r="O4860" s="50">
        <v>5.3339720825429588E-4</v>
      </c>
      <c r="P4860" s="50">
        <v>0.30166518912985579</v>
      </c>
      <c r="Q4860" s="50">
        <v>6.2305641387051559E-3</v>
      </c>
      <c r="R4860" s="50">
        <v>4.1313784058569746E-3</v>
      </c>
      <c r="S4860" s="50">
        <v>1.6927812957007031</v>
      </c>
      <c r="T4860" s="50">
        <v>6.7903310880403139E-3</v>
      </c>
      <c r="U4860" s="50">
        <v>3.0046173970964221</v>
      </c>
      <c r="V4860" s="51">
        <v>84.874741366876833</v>
      </c>
      <c r="X4860" s="315">
        <v>0.05</v>
      </c>
      <c r="Y4860" s="315">
        <v>12.36</v>
      </c>
      <c r="Z4860" s="315">
        <v>0.13</v>
      </c>
      <c r="AA4860" s="315">
        <v>1.17</v>
      </c>
      <c r="AB4860" s="315">
        <v>3.39</v>
      </c>
      <c r="AC4860" s="315">
        <v>0.05</v>
      </c>
      <c r="AD4860" s="315">
        <v>0.41</v>
      </c>
      <c r="AE4860" s="318"/>
      <c r="AF4860" s="161" t="s">
        <v>1697</v>
      </c>
      <c r="AG4860" s="318">
        <v>30</v>
      </c>
      <c r="AH4860" s="318">
        <v>15</v>
      </c>
      <c r="AI4860" s="318"/>
      <c r="AJ4860" s="318"/>
      <c r="AK4860" s="318"/>
      <c r="AL4860" s="318"/>
      <c r="AM4860" s="318"/>
      <c r="AN4860" s="318"/>
      <c r="AO4860" s="318"/>
      <c r="AP4860" s="318"/>
      <c r="AQ4860" s="318"/>
      <c r="AR4860" s="318"/>
      <c r="AS4860" s="318"/>
      <c r="AT4860" s="318"/>
      <c r="AU4860" s="318"/>
      <c r="AV4860" s="318"/>
      <c r="AW4860" s="318"/>
      <c r="AX4860" s="318"/>
      <c r="AY4860" s="318"/>
      <c r="AZ4860" s="318"/>
      <c r="BA4860" s="318"/>
      <c r="BB4860" s="318"/>
      <c r="BC4860" s="318"/>
      <c r="BD4860" s="318"/>
      <c r="BE4860" s="497"/>
      <c r="BF4860" s="497"/>
      <c r="BG4860" s="497"/>
      <c r="BH4860" s="497"/>
      <c r="BI4860" s="497"/>
      <c r="BJ4860" s="497"/>
      <c r="BK4860" s="497"/>
      <c r="BL4860" s="497"/>
      <c r="BM4860" s="497"/>
      <c r="BN4860" s="497"/>
      <c r="BO4860" s="497"/>
      <c r="BP4860" s="306"/>
      <c r="BQ4860" s="496"/>
      <c r="BR4860" s="496"/>
      <c r="BS4860" s="496"/>
      <c r="BT4860" s="496"/>
      <c r="BU4860" s="496"/>
      <c r="BV4860" s="496"/>
    </row>
    <row r="4861" spans="1:74" s="52" customFormat="1" ht="12.75">
      <c r="A4861" s="45">
        <v>2353.0846135089</v>
      </c>
      <c r="B4861" s="46" t="s">
        <v>253</v>
      </c>
      <c r="C4861" s="47" t="s">
        <v>407</v>
      </c>
      <c r="D4861" s="48">
        <v>347.20173913043476</v>
      </c>
      <c r="E4861" s="49">
        <v>40.280740000000002</v>
      </c>
      <c r="F4861" s="49">
        <v>4.2500000000000003E-2</v>
      </c>
      <c r="G4861" s="49">
        <v>14.730180000000001</v>
      </c>
      <c r="H4861" s="49">
        <v>0.32590000000000002</v>
      </c>
      <c r="I4861" s="49">
        <v>0.22120000000000001</v>
      </c>
      <c r="J4861" s="49">
        <v>46.285890000000002</v>
      </c>
      <c r="K4861" s="49">
        <v>0.2631</v>
      </c>
      <c r="L4861" s="49">
        <v>102.21711000000001</v>
      </c>
      <c r="M4861" s="47"/>
      <c r="N4861" s="50">
        <v>0.9889562314716881</v>
      </c>
      <c r="O4861" s="50">
        <v>8.249810560970901E-4</v>
      </c>
      <c r="P4861" s="50">
        <v>0.30244309855636425</v>
      </c>
      <c r="Q4861" s="50">
        <v>6.4358791981278616E-3</v>
      </c>
      <c r="R4861" s="50">
        <v>4.599922267766599E-3</v>
      </c>
      <c r="S4861" s="50">
        <v>1.694091234584397</v>
      </c>
      <c r="T4861" s="50">
        <v>6.9208291218888452E-3</v>
      </c>
      <c r="U4861" s="50">
        <v>3.0058502914127918</v>
      </c>
      <c r="V4861" s="51">
        <v>84.851595410303361</v>
      </c>
      <c r="X4861" s="315">
        <v>0.05</v>
      </c>
      <c r="Y4861" s="315">
        <v>7.72</v>
      </c>
      <c r="Z4861" s="315">
        <v>0.13</v>
      </c>
      <c r="AA4861" s="315">
        <v>1.1200000000000001</v>
      </c>
      <c r="AB4861" s="315">
        <v>3.03</v>
      </c>
      <c r="AC4861" s="315">
        <v>0.05</v>
      </c>
      <c r="AD4861" s="315">
        <v>0.41</v>
      </c>
      <c r="AE4861" s="318"/>
      <c r="AF4861" s="161" t="s">
        <v>1697</v>
      </c>
      <c r="AG4861" s="318">
        <v>30</v>
      </c>
      <c r="AH4861" s="318">
        <v>15</v>
      </c>
      <c r="AI4861" s="318"/>
      <c r="AJ4861" s="318"/>
      <c r="AK4861" s="318"/>
      <c r="AL4861" s="318"/>
      <c r="AM4861" s="318"/>
      <c r="AN4861" s="318"/>
      <c r="AO4861" s="318"/>
      <c r="AP4861" s="318"/>
      <c r="AQ4861" s="318"/>
      <c r="AR4861" s="318"/>
      <c r="AS4861" s="318"/>
      <c r="AT4861" s="318"/>
      <c r="AU4861" s="318"/>
      <c r="AV4861" s="318"/>
      <c r="AW4861" s="318"/>
      <c r="AX4861" s="318"/>
      <c r="AY4861" s="318"/>
      <c r="AZ4861" s="318"/>
      <c r="BA4861" s="318"/>
      <c r="BB4861" s="318"/>
      <c r="BC4861" s="318"/>
      <c r="BD4861" s="318"/>
      <c r="BE4861" s="497"/>
      <c r="BF4861" s="497"/>
      <c r="BG4861" s="497"/>
      <c r="BH4861" s="497"/>
      <c r="BI4861" s="497"/>
      <c r="BJ4861" s="497"/>
      <c r="BK4861" s="497"/>
      <c r="BL4861" s="497"/>
      <c r="BM4861" s="497"/>
      <c r="BN4861" s="497"/>
      <c r="BO4861" s="497"/>
      <c r="BP4861" s="306"/>
      <c r="BQ4861" s="496"/>
      <c r="BR4861" s="496"/>
      <c r="BS4861" s="496"/>
      <c r="BT4861" s="496"/>
      <c r="BU4861" s="496"/>
      <c r="BV4861" s="496"/>
    </row>
    <row r="4862" spans="1:74" s="52" customFormat="1" ht="12.75">
      <c r="A4862" s="45">
        <v>2353.0846135089</v>
      </c>
      <c r="B4862" s="46" t="s">
        <v>253</v>
      </c>
      <c r="C4862" s="47" t="s">
        <v>407</v>
      </c>
      <c r="D4862" s="48">
        <v>357.12173913043478</v>
      </c>
      <c r="E4862" s="49">
        <v>40.340719999999997</v>
      </c>
      <c r="F4862" s="49">
        <v>4.3499999999999997E-2</v>
      </c>
      <c r="G4862" s="49">
        <v>14.59027</v>
      </c>
      <c r="H4862" s="49">
        <v>0.34499999999999997</v>
      </c>
      <c r="I4862" s="49">
        <v>0.1706</v>
      </c>
      <c r="J4862" s="49">
        <v>46.04842</v>
      </c>
      <c r="K4862" s="49">
        <v>0.2482</v>
      </c>
      <c r="L4862" s="49">
        <v>101.86190999999999</v>
      </c>
      <c r="M4862" s="47"/>
      <c r="N4862" s="50">
        <v>0.99263209234971217</v>
      </c>
      <c r="O4862" s="50">
        <v>8.4627076643060994E-4</v>
      </c>
      <c r="P4862" s="50">
        <v>0.30023684635205988</v>
      </c>
      <c r="Q4862" s="50">
        <v>6.8282223427604946E-3</v>
      </c>
      <c r="R4862" s="50">
        <v>3.5555716350226833E-3</v>
      </c>
      <c r="S4862" s="50">
        <v>1.68914894317745</v>
      </c>
      <c r="T4862" s="50">
        <v>6.5434093686923805E-3</v>
      </c>
      <c r="U4862" s="50">
        <v>3.0017361216015894</v>
      </c>
      <c r="V4862" s="51">
        <v>84.908063185518884</v>
      </c>
      <c r="X4862" s="315">
        <v>0.05</v>
      </c>
      <c r="Y4862" s="315">
        <v>7.84</v>
      </c>
      <c r="Z4862" s="315">
        <v>0.13</v>
      </c>
      <c r="AA4862" s="315">
        <v>1.06</v>
      </c>
      <c r="AB4862" s="315">
        <v>3.82</v>
      </c>
      <c r="AC4862" s="315">
        <v>0.05</v>
      </c>
      <c r="AD4862" s="315">
        <v>0.43</v>
      </c>
      <c r="AE4862" s="318"/>
      <c r="AF4862" s="161" t="s">
        <v>1697</v>
      </c>
      <c r="AG4862" s="318">
        <v>30</v>
      </c>
      <c r="AH4862" s="318">
        <v>15</v>
      </c>
      <c r="AI4862" s="318"/>
      <c r="AJ4862" s="318"/>
      <c r="AK4862" s="318"/>
      <c r="AL4862" s="318"/>
      <c r="AM4862" s="318"/>
      <c r="AN4862" s="318"/>
      <c r="AO4862" s="318"/>
      <c r="AP4862" s="318"/>
      <c r="AQ4862" s="318"/>
      <c r="AR4862" s="318"/>
      <c r="AS4862" s="318"/>
      <c r="AT4862" s="318"/>
      <c r="AU4862" s="318"/>
      <c r="AV4862" s="318"/>
      <c r="AW4862" s="318"/>
      <c r="AX4862" s="318"/>
      <c r="AY4862" s="318"/>
      <c r="AZ4862" s="318"/>
      <c r="BA4862" s="318"/>
      <c r="BB4862" s="318"/>
      <c r="BC4862" s="318"/>
      <c r="BD4862" s="318"/>
      <c r="BE4862" s="497"/>
      <c r="BF4862" s="497"/>
      <c r="BG4862" s="497"/>
      <c r="BH4862" s="497"/>
      <c r="BI4862" s="497"/>
      <c r="BJ4862" s="497"/>
      <c r="BK4862" s="497"/>
      <c r="BL4862" s="497"/>
      <c r="BM4862" s="497"/>
      <c r="BN4862" s="497"/>
      <c r="BO4862" s="497"/>
      <c r="BP4862" s="306"/>
      <c r="BQ4862" s="496"/>
      <c r="BR4862" s="496"/>
      <c r="BS4862" s="496"/>
      <c r="BT4862" s="496"/>
      <c r="BU4862" s="496"/>
      <c r="BV4862" s="496"/>
    </row>
    <row r="4863" spans="1:74" s="52" customFormat="1" ht="12.75">
      <c r="A4863" s="45">
        <v>2353.0846135089</v>
      </c>
      <c r="B4863" s="46" t="s">
        <v>253</v>
      </c>
      <c r="C4863" s="47" t="s">
        <v>407</v>
      </c>
      <c r="D4863" s="48">
        <v>367.04173913043479</v>
      </c>
      <c r="E4863" s="49">
        <v>40.180790000000002</v>
      </c>
      <c r="F4863" s="49">
        <v>5.6000000000000001E-2</v>
      </c>
      <c r="G4863" s="49">
        <v>14.750159999999999</v>
      </c>
      <c r="H4863" s="49">
        <v>0.31990000000000002</v>
      </c>
      <c r="I4863" s="49">
        <v>0.15870000000000001</v>
      </c>
      <c r="J4863" s="49">
        <v>46.147370000000002</v>
      </c>
      <c r="K4863" s="49">
        <v>0.26079999999999998</v>
      </c>
      <c r="L4863" s="49">
        <v>101.92782</v>
      </c>
      <c r="M4863" s="47"/>
      <c r="N4863" s="50">
        <v>0.98928332016498877</v>
      </c>
      <c r="O4863" s="50">
        <v>1.0900982879351749E-3</v>
      </c>
      <c r="P4863" s="50">
        <v>0.30370709713015609</v>
      </c>
      <c r="Q4863" s="50">
        <v>6.3352002625637425E-3</v>
      </c>
      <c r="R4863" s="50">
        <v>3.3095190209234994E-3</v>
      </c>
      <c r="S4863" s="50">
        <v>1.6937827910537391</v>
      </c>
      <c r="T4863" s="50">
        <v>6.879667517045154E-3</v>
      </c>
      <c r="U4863" s="50">
        <v>3.0056506002452417</v>
      </c>
      <c r="V4863" s="51">
        <v>84.795562724661167</v>
      </c>
      <c r="X4863" s="315">
        <v>0.05</v>
      </c>
      <c r="Y4863" s="315">
        <v>5.85</v>
      </c>
      <c r="Z4863" s="315">
        <v>0.13</v>
      </c>
      <c r="AA4863" s="315">
        <v>1.1399999999999999</v>
      </c>
      <c r="AB4863" s="315">
        <v>4.1900000000000004</v>
      </c>
      <c r="AC4863" s="315">
        <v>0.05</v>
      </c>
      <c r="AD4863" s="315">
        <v>0.41</v>
      </c>
      <c r="AE4863" s="318"/>
      <c r="AF4863" s="161" t="s">
        <v>1697</v>
      </c>
      <c r="AG4863" s="318">
        <v>30</v>
      </c>
      <c r="AH4863" s="318">
        <v>15</v>
      </c>
      <c r="AI4863" s="318"/>
      <c r="AJ4863" s="318"/>
      <c r="AK4863" s="318"/>
      <c r="AL4863" s="318"/>
      <c r="AM4863" s="318"/>
      <c r="AN4863" s="318"/>
      <c r="AO4863" s="318"/>
      <c r="AP4863" s="318"/>
      <c r="AQ4863" s="318"/>
      <c r="AR4863" s="318"/>
      <c r="AS4863" s="318"/>
      <c r="AT4863" s="318"/>
      <c r="AU4863" s="318"/>
      <c r="AV4863" s="318"/>
      <c r="AW4863" s="318"/>
      <c r="AX4863" s="318"/>
      <c r="AY4863" s="318"/>
      <c r="AZ4863" s="318"/>
      <c r="BA4863" s="318"/>
      <c r="BB4863" s="318"/>
      <c r="BC4863" s="318"/>
      <c r="BD4863" s="318"/>
      <c r="BE4863" s="497"/>
      <c r="BF4863" s="497"/>
      <c r="BG4863" s="497"/>
      <c r="BH4863" s="497"/>
      <c r="BI4863" s="497"/>
      <c r="BJ4863" s="497"/>
      <c r="BK4863" s="497"/>
      <c r="BL4863" s="497"/>
      <c r="BM4863" s="497"/>
      <c r="BN4863" s="497"/>
      <c r="BO4863" s="497"/>
      <c r="BP4863" s="306"/>
      <c r="BQ4863" s="496"/>
      <c r="BR4863" s="496"/>
      <c r="BS4863" s="496"/>
      <c r="BT4863" s="496"/>
      <c r="BU4863" s="496"/>
      <c r="BV4863" s="496"/>
    </row>
    <row r="4864" spans="1:74" s="52" customFormat="1" ht="12.75">
      <c r="A4864" s="45">
        <v>2353.0846135089</v>
      </c>
      <c r="B4864" s="46" t="s">
        <v>253</v>
      </c>
      <c r="C4864" s="47" t="s">
        <v>407</v>
      </c>
      <c r="D4864" s="48">
        <v>376.96173913043481</v>
      </c>
      <c r="E4864" s="49">
        <v>40.29074</v>
      </c>
      <c r="F4864" s="49">
        <v>5.7700000000000001E-2</v>
      </c>
      <c r="G4864" s="49">
        <v>14.62025</v>
      </c>
      <c r="H4864" s="49">
        <v>0.33279999999999998</v>
      </c>
      <c r="I4864" s="49">
        <v>0.20949999999999999</v>
      </c>
      <c r="J4864" s="49">
        <v>45.850540000000002</v>
      </c>
      <c r="K4864" s="49">
        <v>0.25580000000000003</v>
      </c>
      <c r="L4864" s="49">
        <v>101.67742999999999</v>
      </c>
      <c r="M4864" s="47"/>
      <c r="N4864" s="50">
        <v>0.99352380494031678</v>
      </c>
      <c r="O4864" s="50">
        <v>1.1249267952564599E-3</v>
      </c>
      <c r="P4864" s="50">
        <v>0.30149757704523011</v>
      </c>
      <c r="Q4864" s="50">
        <v>6.6008557692504881E-3</v>
      </c>
      <c r="R4864" s="50">
        <v>4.3756522527697251E-3</v>
      </c>
      <c r="S4864" s="50">
        <v>1.6854894319614753</v>
      </c>
      <c r="T4864" s="50">
        <v>6.7582028163713816E-3</v>
      </c>
      <c r="U4864" s="50">
        <v>3.000699941166955</v>
      </c>
      <c r="V4864" s="51">
        <v>84.826394149604994</v>
      </c>
      <c r="X4864" s="315">
        <v>0.05</v>
      </c>
      <c r="Y4864" s="315">
        <v>5.84</v>
      </c>
      <c r="Z4864" s="315">
        <v>0.13</v>
      </c>
      <c r="AA4864" s="315">
        <v>1.0900000000000001</v>
      </c>
      <c r="AB4864" s="315">
        <v>3.19</v>
      </c>
      <c r="AC4864" s="315">
        <v>0.05</v>
      </c>
      <c r="AD4864" s="315">
        <v>0.42</v>
      </c>
      <c r="AE4864" s="318"/>
      <c r="AF4864" s="161" t="s">
        <v>1697</v>
      </c>
      <c r="AG4864" s="318">
        <v>30</v>
      </c>
      <c r="AH4864" s="318">
        <v>15</v>
      </c>
      <c r="AI4864" s="318"/>
      <c r="AJ4864" s="318"/>
      <c r="AK4864" s="318"/>
      <c r="AL4864" s="318"/>
      <c r="AM4864" s="318"/>
      <c r="AN4864" s="318"/>
      <c r="AO4864" s="318"/>
      <c r="AP4864" s="318"/>
      <c r="AQ4864" s="318"/>
      <c r="AR4864" s="318"/>
      <c r="AS4864" s="318"/>
      <c r="AT4864" s="318"/>
      <c r="AU4864" s="318"/>
      <c r="AV4864" s="318"/>
      <c r="AW4864" s="318"/>
      <c r="AX4864" s="318"/>
      <c r="AY4864" s="318"/>
      <c r="AZ4864" s="318"/>
      <c r="BA4864" s="318"/>
      <c r="BB4864" s="318"/>
      <c r="BC4864" s="318"/>
      <c r="BD4864" s="318"/>
      <c r="BE4864" s="497"/>
      <c r="BF4864" s="497"/>
      <c r="BG4864" s="497"/>
      <c r="BH4864" s="497"/>
      <c r="BI4864" s="497"/>
      <c r="BJ4864" s="497"/>
      <c r="BK4864" s="497"/>
      <c r="BL4864" s="497"/>
      <c r="BM4864" s="497"/>
      <c r="BN4864" s="497"/>
      <c r="BO4864" s="497"/>
      <c r="BP4864" s="306"/>
      <c r="BQ4864" s="496"/>
      <c r="BR4864" s="496"/>
      <c r="BS4864" s="496"/>
      <c r="BT4864" s="496"/>
      <c r="BU4864" s="496"/>
      <c r="BV4864" s="496"/>
    </row>
    <row r="4865" spans="1:74" s="52" customFormat="1" ht="12.75">
      <c r="A4865" s="45">
        <v>2353.0846135089</v>
      </c>
      <c r="B4865" s="46" t="s">
        <v>253</v>
      </c>
      <c r="C4865" s="47" t="s">
        <v>407</v>
      </c>
      <c r="D4865" s="48">
        <v>386.88173913043482</v>
      </c>
      <c r="E4865" s="49">
        <v>40.240760000000002</v>
      </c>
      <c r="F4865" s="49">
        <v>5.0200000000000002E-2</v>
      </c>
      <c r="G4865" s="49">
        <v>14.60026</v>
      </c>
      <c r="H4865" s="49">
        <v>0.32879999999999998</v>
      </c>
      <c r="I4865" s="49">
        <v>0.19239999999999999</v>
      </c>
      <c r="J4865" s="49">
        <v>46.008850000000002</v>
      </c>
      <c r="K4865" s="49">
        <v>0.2485</v>
      </c>
      <c r="L4865" s="49">
        <v>101.74397000000002</v>
      </c>
      <c r="M4865" s="47"/>
      <c r="N4865" s="50">
        <v>0.99161299635738509</v>
      </c>
      <c r="O4865" s="50">
        <v>9.7803673682088994E-4</v>
      </c>
      <c r="P4865" s="50">
        <v>0.30087951440835181</v>
      </c>
      <c r="Q4865" s="50">
        <v>6.5170602645315901E-3</v>
      </c>
      <c r="R4865" s="50">
        <v>4.0157516150443528E-3</v>
      </c>
      <c r="S4865" s="50">
        <v>1.6901527619546202</v>
      </c>
      <c r="T4865" s="50">
        <v>6.5608495113533092E-3</v>
      </c>
      <c r="U4865" s="50">
        <v>3.0024857174683128</v>
      </c>
      <c r="V4865" s="51">
        <v>84.888265349571839</v>
      </c>
      <c r="X4865" s="315">
        <v>0.05</v>
      </c>
      <c r="Y4865" s="315">
        <v>6.84</v>
      </c>
      <c r="Z4865" s="315">
        <v>0.13</v>
      </c>
      <c r="AA4865" s="315">
        <v>1.1299999999999999</v>
      </c>
      <c r="AB4865" s="315">
        <v>3.47</v>
      </c>
      <c r="AC4865" s="315">
        <v>0.05</v>
      </c>
      <c r="AD4865" s="315">
        <v>0.43</v>
      </c>
      <c r="AE4865" s="318"/>
      <c r="AF4865" s="161" t="s">
        <v>1697</v>
      </c>
      <c r="AG4865" s="318">
        <v>30</v>
      </c>
      <c r="AH4865" s="318">
        <v>15</v>
      </c>
      <c r="AI4865" s="318"/>
      <c r="AJ4865" s="318"/>
      <c r="AK4865" s="318"/>
      <c r="AL4865" s="318"/>
      <c r="AM4865" s="318"/>
      <c r="AN4865" s="318"/>
      <c r="AO4865" s="318"/>
      <c r="AP4865" s="318"/>
      <c r="AQ4865" s="318"/>
      <c r="AR4865" s="318"/>
      <c r="AS4865" s="318"/>
      <c r="AT4865" s="318"/>
      <c r="AU4865" s="318"/>
      <c r="AV4865" s="318"/>
      <c r="AW4865" s="318"/>
      <c r="AX4865" s="318"/>
      <c r="AY4865" s="318"/>
      <c r="AZ4865" s="318"/>
      <c r="BA4865" s="318"/>
      <c r="BB4865" s="318"/>
      <c r="BC4865" s="318"/>
      <c r="BD4865" s="318"/>
      <c r="BE4865" s="497"/>
      <c r="BF4865" s="497"/>
      <c r="BG4865" s="497"/>
      <c r="BH4865" s="497"/>
      <c r="BI4865" s="497"/>
      <c r="BJ4865" s="497"/>
      <c r="BK4865" s="497"/>
      <c r="BL4865" s="497"/>
      <c r="BM4865" s="497"/>
      <c r="BN4865" s="497"/>
      <c r="BO4865" s="497"/>
      <c r="BP4865" s="306"/>
      <c r="BQ4865" s="496"/>
      <c r="BR4865" s="496"/>
      <c r="BS4865" s="496"/>
      <c r="BT4865" s="496"/>
      <c r="BU4865" s="496"/>
      <c r="BV4865" s="496"/>
    </row>
    <row r="4866" spans="1:74" s="52" customFormat="1" ht="12.75">
      <c r="A4866" s="45">
        <v>2353.0846135089</v>
      </c>
      <c r="B4866" s="46" t="s">
        <v>253</v>
      </c>
      <c r="C4866" s="47" t="s">
        <v>407</v>
      </c>
      <c r="D4866" s="48">
        <v>396.80173913043484</v>
      </c>
      <c r="E4866" s="49">
        <v>40.200780000000002</v>
      </c>
      <c r="F4866" s="49">
        <v>2.06E-2</v>
      </c>
      <c r="G4866" s="49">
        <v>14.660220000000001</v>
      </c>
      <c r="H4866" s="49">
        <v>0.33739999999999998</v>
      </c>
      <c r="I4866" s="49">
        <v>0.24099999999999999</v>
      </c>
      <c r="J4866" s="49">
        <v>46.078110000000002</v>
      </c>
      <c r="K4866" s="49">
        <v>0.25019999999999998</v>
      </c>
      <c r="L4866" s="49">
        <v>101.84421000000002</v>
      </c>
      <c r="M4866" s="47"/>
      <c r="N4866" s="50">
        <v>0.99066746352450075</v>
      </c>
      <c r="O4866" s="50">
        <v>4.0136181830206704E-4</v>
      </c>
      <c r="P4866" s="50">
        <v>0.30212725280457337</v>
      </c>
      <c r="Q4866" s="50">
        <v>6.6877863526783616E-3</v>
      </c>
      <c r="R4866" s="50">
        <v>5.0303268180643583E-3</v>
      </c>
      <c r="S4866" s="50">
        <v>1.6927648127567847</v>
      </c>
      <c r="T4866" s="50">
        <v>6.6059970118438026E-3</v>
      </c>
      <c r="U4866" s="50">
        <v>3.0056628684629652</v>
      </c>
      <c r="V4866" s="51">
        <v>84.854957417480364</v>
      </c>
      <c r="X4866" s="315">
        <v>0.05</v>
      </c>
      <c r="Y4866" s="315">
        <v>16.39</v>
      </c>
      <c r="Z4866" s="315">
        <v>0.13</v>
      </c>
      <c r="AA4866" s="315">
        <v>1.1000000000000001</v>
      </c>
      <c r="AB4866" s="315">
        <v>2.87</v>
      </c>
      <c r="AC4866" s="315">
        <v>0.05</v>
      </c>
      <c r="AD4866" s="315">
        <v>0.43</v>
      </c>
      <c r="AE4866" s="318"/>
      <c r="AF4866" s="161" t="s">
        <v>1697</v>
      </c>
      <c r="AG4866" s="318">
        <v>30</v>
      </c>
      <c r="AH4866" s="318">
        <v>15</v>
      </c>
      <c r="AI4866" s="318"/>
      <c r="AJ4866" s="318"/>
      <c r="AK4866" s="318"/>
      <c r="AL4866" s="318"/>
      <c r="AM4866" s="318"/>
      <c r="AN4866" s="318"/>
      <c r="AO4866" s="318"/>
      <c r="AP4866" s="318"/>
      <c r="AQ4866" s="318"/>
      <c r="AR4866" s="318"/>
      <c r="AS4866" s="318"/>
      <c r="AT4866" s="318"/>
      <c r="AU4866" s="318"/>
      <c r="AV4866" s="318"/>
      <c r="AW4866" s="318"/>
      <c r="AX4866" s="318"/>
      <c r="AY4866" s="318"/>
      <c r="AZ4866" s="318"/>
      <c r="BA4866" s="318"/>
      <c r="BB4866" s="318"/>
      <c r="BC4866" s="318"/>
      <c r="BD4866" s="318"/>
      <c r="BE4866" s="497"/>
      <c r="BF4866" s="497"/>
      <c r="BG4866" s="497"/>
      <c r="BH4866" s="497"/>
      <c r="BI4866" s="497"/>
      <c r="BJ4866" s="497"/>
      <c r="BK4866" s="497"/>
      <c r="BL4866" s="497"/>
      <c r="BM4866" s="497"/>
      <c r="BN4866" s="497"/>
      <c r="BO4866" s="497"/>
      <c r="BP4866" s="306"/>
      <c r="BQ4866" s="496"/>
      <c r="BR4866" s="496"/>
      <c r="BS4866" s="496"/>
      <c r="BT4866" s="496"/>
      <c r="BU4866" s="496"/>
      <c r="BV4866" s="496"/>
    </row>
    <row r="4867" spans="1:74" s="52" customFormat="1" ht="12.75">
      <c r="A4867" s="45">
        <v>2353.0846135089</v>
      </c>
      <c r="B4867" s="46" t="s">
        <v>253</v>
      </c>
      <c r="C4867" s="47" t="s">
        <v>407</v>
      </c>
      <c r="D4867" s="48">
        <v>406.72173913043486</v>
      </c>
      <c r="E4867" s="49">
        <v>40.15081</v>
      </c>
      <c r="F4867" s="49">
        <v>2.87E-2</v>
      </c>
      <c r="G4867" s="49">
        <v>14.780139999999999</v>
      </c>
      <c r="H4867" s="49">
        <v>0.33100000000000002</v>
      </c>
      <c r="I4867" s="49">
        <v>0.17580000000000001</v>
      </c>
      <c r="J4867" s="49">
        <v>46.236420000000003</v>
      </c>
      <c r="K4867" s="49">
        <v>0.2576</v>
      </c>
      <c r="L4867" s="49">
        <v>102.01817000000001</v>
      </c>
      <c r="M4867" s="47"/>
      <c r="N4867" s="50">
        <v>0.98804759856895374</v>
      </c>
      <c r="O4867" s="50">
        <v>5.5839416009800412E-4</v>
      </c>
      <c r="P4867" s="50">
        <v>0.30417120454328328</v>
      </c>
      <c r="Q4867" s="50">
        <v>6.5517217080097107E-3</v>
      </c>
      <c r="R4867" s="50">
        <v>3.6642758962068338E-3</v>
      </c>
      <c r="S4867" s="50">
        <v>1.6961970418874235</v>
      </c>
      <c r="T4867" s="50">
        <v>6.7918339881996095E-3</v>
      </c>
      <c r="U4867" s="50">
        <v>3.0073009719352637</v>
      </c>
      <c r="V4867" s="51">
        <v>84.794239506349811</v>
      </c>
      <c r="X4867" s="315">
        <v>0.05</v>
      </c>
      <c r="Y4867" s="315">
        <v>11.19</v>
      </c>
      <c r="Z4867" s="315">
        <v>0.13</v>
      </c>
      <c r="AA4867" s="315">
        <v>1.1100000000000001</v>
      </c>
      <c r="AB4867" s="315">
        <v>3.81</v>
      </c>
      <c r="AC4867" s="315">
        <v>0.05</v>
      </c>
      <c r="AD4867" s="315">
        <v>0.42</v>
      </c>
      <c r="AE4867" s="318"/>
      <c r="AF4867" s="161" t="s">
        <v>1697</v>
      </c>
      <c r="AG4867" s="318">
        <v>30</v>
      </c>
      <c r="AH4867" s="318">
        <v>15</v>
      </c>
      <c r="AI4867" s="318"/>
      <c r="AJ4867" s="318"/>
      <c r="AK4867" s="318"/>
      <c r="AL4867" s="318"/>
      <c r="AM4867" s="318"/>
      <c r="AN4867" s="318"/>
      <c r="AO4867" s="318"/>
      <c r="AP4867" s="318"/>
      <c r="AQ4867" s="318"/>
      <c r="AR4867" s="318"/>
      <c r="AS4867" s="318"/>
      <c r="AT4867" s="318"/>
      <c r="AU4867" s="318"/>
      <c r="AV4867" s="318"/>
      <c r="AW4867" s="318"/>
      <c r="AX4867" s="318"/>
      <c r="AY4867" s="318"/>
      <c r="AZ4867" s="318"/>
      <c r="BA4867" s="318"/>
      <c r="BB4867" s="318"/>
      <c r="BC4867" s="318"/>
      <c r="BD4867" s="318"/>
      <c r="BE4867" s="497"/>
      <c r="BF4867" s="497"/>
      <c r="BG4867" s="497"/>
      <c r="BH4867" s="497"/>
      <c r="BI4867" s="497"/>
      <c r="BJ4867" s="497"/>
      <c r="BK4867" s="497"/>
      <c r="BL4867" s="497"/>
      <c r="BM4867" s="497"/>
      <c r="BN4867" s="497"/>
      <c r="BO4867" s="497"/>
      <c r="BP4867" s="306"/>
      <c r="BQ4867" s="496"/>
      <c r="BR4867" s="496"/>
      <c r="BS4867" s="496"/>
      <c r="BT4867" s="496"/>
      <c r="BU4867" s="496"/>
      <c r="BV4867" s="496"/>
    </row>
    <row r="4868" spans="1:74" s="52" customFormat="1" ht="12.75">
      <c r="A4868" s="45">
        <v>2353.0846135089</v>
      </c>
      <c r="B4868" s="46" t="s">
        <v>253</v>
      </c>
      <c r="C4868" s="47" t="s">
        <v>407</v>
      </c>
      <c r="D4868" s="48">
        <v>416.64173913043487</v>
      </c>
      <c r="E4868" s="49">
        <v>40.220779999999998</v>
      </c>
      <c r="F4868" s="49">
        <v>4.4200000000000003E-2</v>
      </c>
      <c r="G4868" s="49">
        <v>14.700200000000001</v>
      </c>
      <c r="H4868" s="49">
        <v>0.32990000000000003</v>
      </c>
      <c r="I4868" s="49">
        <v>0.2515</v>
      </c>
      <c r="J4868" s="49">
        <v>46.177050000000001</v>
      </c>
      <c r="K4868" s="49">
        <v>0.25340000000000001</v>
      </c>
      <c r="L4868" s="49">
        <v>102.03903</v>
      </c>
      <c r="M4868" s="47"/>
      <c r="N4868" s="50">
        <v>0.98922949544830829</v>
      </c>
      <c r="O4868" s="50">
        <v>8.5949677778949553E-4</v>
      </c>
      <c r="P4868" s="50">
        <v>0.30236102292930661</v>
      </c>
      <c r="Q4868" s="50">
        <v>6.5263863011859767E-3</v>
      </c>
      <c r="R4868" s="50">
        <v>5.2392641752106233E-3</v>
      </c>
      <c r="S4868" s="50">
        <v>1.6930948893338043</v>
      </c>
      <c r="T4868" s="50">
        <v>6.6774527939482877E-3</v>
      </c>
      <c r="U4868" s="50">
        <v>3.0053806690876006</v>
      </c>
      <c r="V4868" s="51">
        <v>84.847521758253777</v>
      </c>
      <c r="X4868" s="315">
        <v>0.05</v>
      </c>
      <c r="Y4868" s="315">
        <v>7.65</v>
      </c>
      <c r="Z4868" s="315">
        <v>0.13</v>
      </c>
      <c r="AA4868" s="315">
        <v>1.1100000000000001</v>
      </c>
      <c r="AB4868" s="315">
        <v>2.65</v>
      </c>
      <c r="AC4868" s="315">
        <v>0.05</v>
      </c>
      <c r="AD4868" s="315">
        <v>0.42</v>
      </c>
      <c r="AE4868" s="318"/>
      <c r="AF4868" s="161" t="s">
        <v>1697</v>
      </c>
      <c r="AG4868" s="318">
        <v>30</v>
      </c>
      <c r="AH4868" s="318">
        <v>15</v>
      </c>
      <c r="AI4868" s="318"/>
      <c r="AJ4868" s="318"/>
      <c r="AK4868" s="318"/>
      <c r="AL4868" s="318"/>
      <c r="AM4868" s="318"/>
      <c r="AN4868" s="318"/>
      <c r="AO4868" s="318"/>
      <c r="AP4868" s="318"/>
      <c r="AQ4868" s="318"/>
      <c r="AR4868" s="318"/>
      <c r="AS4868" s="318"/>
      <c r="AT4868" s="318"/>
      <c r="AU4868" s="318"/>
      <c r="AV4868" s="318"/>
      <c r="AW4868" s="318"/>
      <c r="AX4868" s="318"/>
      <c r="AY4868" s="318"/>
      <c r="AZ4868" s="318"/>
      <c r="BA4868" s="318"/>
      <c r="BB4868" s="318"/>
      <c r="BC4868" s="318"/>
      <c r="BD4868" s="318"/>
      <c r="BE4868" s="497"/>
      <c r="BF4868" s="497"/>
      <c r="BG4868" s="497"/>
      <c r="BH4868" s="497"/>
      <c r="BI4868" s="497"/>
      <c r="BJ4868" s="497"/>
      <c r="BK4868" s="497"/>
      <c r="BL4868" s="497"/>
      <c r="BM4868" s="497"/>
      <c r="BN4868" s="497"/>
      <c r="BO4868" s="497"/>
      <c r="BP4868" s="306"/>
      <c r="BQ4868" s="496"/>
      <c r="BR4868" s="496"/>
      <c r="BS4868" s="496"/>
      <c r="BT4868" s="496"/>
      <c r="BU4868" s="496"/>
      <c r="BV4868" s="496"/>
    </row>
    <row r="4869" spans="1:74" s="52" customFormat="1" ht="12.75">
      <c r="A4869" s="45">
        <v>2353.0846135089</v>
      </c>
      <c r="B4869" s="46" t="s">
        <v>253</v>
      </c>
      <c r="C4869" s="47" t="s">
        <v>407</v>
      </c>
      <c r="D4869" s="48">
        <v>426.56173913043489</v>
      </c>
      <c r="E4869" s="49">
        <v>40.1708</v>
      </c>
      <c r="F4869" s="49">
        <v>3.8300000000000001E-2</v>
      </c>
      <c r="G4869" s="49">
        <v>14.770149999999999</v>
      </c>
      <c r="H4869" s="49">
        <v>0.33529999999999999</v>
      </c>
      <c r="I4869" s="49">
        <v>0.23130000000000001</v>
      </c>
      <c r="J4869" s="49">
        <v>46.20673</v>
      </c>
      <c r="K4869" s="49">
        <v>0.2447</v>
      </c>
      <c r="L4869" s="49">
        <v>102.05007999999999</v>
      </c>
      <c r="M4869" s="47"/>
      <c r="N4869" s="50">
        <v>0.98828486892690992</v>
      </c>
      <c r="O4869" s="50">
        <v>7.4498212836946029E-4</v>
      </c>
      <c r="P4869" s="50">
        <v>0.30388731033312449</v>
      </c>
      <c r="Q4869" s="50">
        <v>6.6351250337115609E-3</v>
      </c>
      <c r="R4869" s="50">
        <v>4.8198446147308602E-3</v>
      </c>
      <c r="S4869" s="50">
        <v>1.6946711886566541</v>
      </c>
      <c r="T4869" s="50">
        <v>6.4500529847368072E-3</v>
      </c>
      <c r="U4869" s="50">
        <v>3.0067894616820268</v>
      </c>
      <c r="V4869" s="51">
        <v>84.794675237841076</v>
      </c>
      <c r="X4869" s="315">
        <v>0.05</v>
      </c>
      <c r="Y4869" s="315">
        <v>8.6300000000000008</v>
      </c>
      <c r="Z4869" s="315">
        <v>0.13</v>
      </c>
      <c r="AA4869" s="315">
        <v>1.0900000000000001</v>
      </c>
      <c r="AB4869" s="315">
        <v>2.96</v>
      </c>
      <c r="AC4869" s="315">
        <v>0.05</v>
      </c>
      <c r="AD4869" s="315">
        <v>0.43</v>
      </c>
      <c r="AE4869" s="318"/>
      <c r="AF4869" s="161" t="s">
        <v>1697</v>
      </c>
      <c r="AG4869" s="318">
        <v>30</v>
      </c>
      <c r="AH4869" s="318">
        <v>15</v>
      </c>
      <c r="AI4869" s="318"/>
      <c r="AJ4869" s="318"/>
      <c r="AK4869" s="318"/>
      <c r="AL4869" s="318"/>
      <c r="AM4869" s="318"/>
      <c r="AN4869" s="318"/>
      <c r="AO4869" s="318"/>
      <c r="AP4869" s="318"/>
      <c r="AQ4869" s="318"/>
      <c r="AR4869" s="318"/>
      <c r="AS4869" s="318"/>
      <c r="AT4869" s="318"/>
      <c r="AU4869" s="318"/>
      <c r="AV4869" s="318"/>
      <c r="AW4869" s="318"/>
      <c r="AX4869" s="318"/>
      <c r="AY4869" s="318"/>
      <c r="AZ4869" s="318"/>
      <c r="BA4869" s="318"/>
      <c r="BB4869" s="318"/>
      <c r="BC4869" s="318"/>
      <c r="BD4869" s="318"/>
      <c r="BE4869" s="497"/>
      <c r="BF4869" s="497"/>
      <c r="BG4869" s="497"/>
      <c r="BH4869" s="497"/>
      <c r="BI4869" s="497"/>
      <c r="BJ4869" s="497"/>
      <c r="BK4869" s="497"/>
      <c r="BL4869" s="497"/>
      <c r="BM4869" s="497"/>
      <c r="BN4869" s="497"/>
      <c r="BO4869" s="497"/>
      <c r="BP4869" s="306"/>
      <c r="BQ4869" s="496"/>
      <c r="BR4869" s="496"/>
      <c r="BS4869" s="496"/>
      <c r="BT4869" s="496"/>
      <c r="BU4869" s="496"/>
      <c r="BV4869" s="496"/>
    </row>
    <row r="4870" spans="1:74" s="52" customFormat="1" ht="12.75">
      <c r="A4870" s="45">
        <v>2353.0846135089</v>
      </c>
      <c r="B4870" s="46" t="s">
        <v>253</v>
      </c>
      <c r="C4870" s="47" t="s">
        <v>407</v>
      </c>
      <c r="D4870" s="48">
        <v>436.4817391304349</v>
      </c>
      <c r="E4870" s="49">
        <v>40.27075</v>
      </c>
      <c r="F4870" s="49">
        <v>4.6199999999999998E-2</v>
      </c>
      <c r="G4870" s="49">
        <v>14.760160000000001</v>
      </c>
      <c r="H4870" s="49">
        <v>0.31519999999999998</v>
      </c>
      <c r="I4870" s="49">
        <v>0.18129999999999999</v>
      </c>
      <c r="J4870" s="49">
        <v>46.117690000000003</v>
      </c>
      <c r="K4870" s="49">
        <v>0.25030000000000002</v>
      </c>
      <c r="L4870" s="49">
        <v>102.01300000000001</v>
      </c>
      <c r="M4870" s="47"/>
      <c r="N4870" s="50">
        <v>0.99038425984602874</v>
      </c>
      <c r="O4870" s="50">
        <v>8.983206894939696E-4</v>
      </c>
      <c r="P4870" s="50">
        <v>0.30357155190347307</v>
      </c>
      <c r="Q4870" s="50">
        <v>6.2351098998805771E-3</v>
      </c>
      <c r="R4870" s="50">
        <v>3.7765701387959261E-3</v>
      </c>
      <c r="S4870" s="50">
        <v>1.6907916826816807</v>
      </c>
      <c r="T4870" s="50">
        <v>6.5952689222509775E-3</v>
      </c>
      <c r="U4870" s="50">
        <v>3.0040310352829311</v>
      </c>
      <c r="V4870" s="51">
        <v>84.778522455734148</v>
      </c>
      <c r="X4870" s="315">
        <v>0.05</v>
      </c>
      <c r="Y4870" s="315">
        <v>7.22</v>
      </c>
      <c r="Z4870" s="315">
        <v>0.13</v>
      </c>
      <c r="AA4870" s="315">
        <v>1.1599999999999999</v>
      </c>
      <c r="AB4870" s="315">
        <v>3.57</v>
      </c>
      <c r="AC4870" s="315">
        <v>0.05</v>
      </c>
      <c r="AD4870" s="315">
        <v>0.43</v>
      </c>
      <c r="AE4870" s="318"/>
      <c r="AF4870" s="161" t="s">
        <v>1697</v>
      </c>
      <c r="AG4870" s="318">
        <v>30</v>
      </c>
      <c r="AH4870" s="318">
        <v>15</v>
      </c>
      <c r="AI4870" s="318"/>
      <c r="AJ4870" s="318"/>
      <c r="AK4870" s="318"/>
      <c r="AL4870" s="318"/>
      <c r="AM4870" s="318"/>
      <c r="AN4870" s="318"/>
      <c r="AO4870" s="318"/>
      <c r="AP4870" s="318"/>
      <c r="AQ4870" s="318"/>
      <c r="AR4870" s="318"/>
      <c r="AS4870" s="318"/>
      <c r="AT4870" s="318"/>
      <c r="AU4870" s="318"/>
      <c r="AV4870" s="318"/>
      <c r="AW4870" s="318"/>
      <c r="AX4870" s="318"/>
      <c r="AY4870" s="318"/>
      <c r="AZ4870" s="318"/>
      <c r="BA4870" s="318"/>
      <c r="BB4870" s="318"/>
      <c r="BC4870" s="318"/>
      <c r="BD4870" s="318"/>
      <c r="BE4870" s="497"/>
      <c r="BF4870" s="497"/>
      <c r="BG4870" s="497"/>
      <c r="BH4870" s="497"/>
      <c r="BI4870" s="497"/>
      <c r="BJ4870" s="497"/>
      <c r="BK4870" s="497"/>
      <c r="BL4870" s="497"/>
      <c r="BM4870" s="497"/>
      <c r="BN4870" s="497"/>
      <c r="BO4870" s="497"/>
      <c r="BP4870" s="306"/>
      <c r="BQ4870" s="496"/>
      <c r="BR4870" s="496"/>
      <c r="BS4870" s="496"/>
      <c r="BT4870" s="496"/>
      <c r="BU4870" s="496"/>
      <c r="BV4870" s="496"/>
    </row>
    <row r="4871" spans="1:74" s="52" customFormat="1" ht="12.75">
      <c r="A4871" s="45">
        <v>2353.0846135089</v>
      </c>
      <c r="B4871" s="46" t="s">
        <v>253</v>
      </c>
      <c r="C4871" s="47" t="s">
        <v>407</v>
      </c>
      <c r="D4871" s="48">
        <v>446.40173913043492</v>
      </c>
      <c r="E4871" s="49">
        <v>40.180790000000002</v>
      </c>
      <c r="F4871" s="49">
        <v>2.58E-2</v>
      </c>
      <c r="G4871" s="49">
        <v>14.680210000000001</v>
      </c>
      <c r="H4871" s="49">
        <v>0.31580000000000003</v>
      </c>
      <c r="I4871" s="49">
        <v>0.19009999999999999</v>
      </c>
      <c r="J4871" s="49">
        <v>45.929690000000001</v>
      </c>
      <c r="K4871" s="49">
        <v>0.25619999999999998</v>
      </c>
      <c r="L4871" s="49">
        <v>101.63979</v>
      </c>
      <c r="M4871" s="47"/>
      <c r="N4871" s="50">
        <v>0.99173480198293396</v>
      </c>
      <c r="O4871" s="50">
        <v>5.0346838395946218E-4</v>
      </c>
      <c r="P4871" s="50">
        <v>0.30301584916762819</v>
      </c>
      <c r="Q4871" s="50">
        <v>6.2695027990986594E-3</v>
      </c>
      <c r="R4871" s="50">
        <v>3.9741562553841561E-3</v>
      </c>
      <c r="S4871" s="50">
        <v>1.6899705724756009</v>
      </c>
      <c r="T4871" s="50">
        <v>6.7750710721338142E-3</v>
      </c>
      <c r="U4871" s="50">
        <v>3.0039552503464999</v>
      </c>
      <c r="V4871" s="51">
        <v>84.795889932968535</v>
      </c>
      <c r="X4871" s="315">
        <v>0.05</v>
      </c>
      <c r="Y4871" s="315">
        <v>12.89</v>
      </c>
      <c r="Z4871" s="315">
        <v>0.13</v>
      </c>
      <c r="AA4871" s="315">
        <v>1.1499999999999999</v>
      </c>
      <c r="AB4871" s="315">
        <v>3.52</v>
      </c>
      <c r="AC4871" s="315">
        <v>0.05</v>
      </c>
      <c r="AD4871" s="315">
        <v>0.42</v>
      </c>
      <c r="AE4871" s="318"/>
      <c r="AF4871" s="161" t="s">
        <v>1697</v>
      </c>
      <c r="AG4871" s="318">
        <v>30</v>
      </c>
      <c r="AH4871" s="318">
        <v>15</v>
      </c>
      <c r="AI4871" s="318"/>
      <c r="AJ4871" s="318"/>
      <c r="AK4871" s="318"/>
      <c r="AL4871" s="318"/>
      <c r="AM4871" s="318"/>
      <c r="AN4871" s="318"/>
      <c r="AO4871" s="318"/>
      <c r="AP4871" s="318"/>
      <c r="AQ4871" s="318"/>
      <c r="AR4871" s="318"/>
      <c r="AS4871" s="318"/>
      <c r="AT4871" s="318"/>
      <c r="AU4871" s="318"/>
      <c r="AV4871" s="318"/>
      <c r="AW4871" s="318"/>
      <c r="AX4871" s="318"/>
      <c r="AY4871" s="318"/>
      <c r="AZ4871" s="318"/>
      <c r="BA4871" s="318"/>
      <c r="BB4871" s="318"/>
      <c r="BC4871" s="318"/>
      <c r="BD4871" s="318"/>
      <c r="BE4871" s="497"/>
      <c r="BF4871" s="497"/>
      <c r="BG4871" s="497"/>
      <c r="BH4871" s="497"/>
      <c r="BI4871" s="497"/>
      <c r="BJ4871" s="497"/>
      <c r="BK4871" s="497"/>
      <c r="BL4871" s="497"/>
      <c r="BM4871" s="497"/>
      <c r="BN4871" s="497"/>
      <c r="BO4871" s="497"/>
      <c r="BP4871" s="306"/>
      <c r="BQ4871" s="496"/>
      <c r="BR4871" s="496"/>
      <c r="BS4871" s="496"/>
      <c r="BT4871" s="496"/>
      <c r="BU4871" s="496"/>
      <c r="BV4871" s="496"/>
    </row>
    <row r="4872" spans="1:74" s="52" customFormat="1" ht="12.75">
      <c r="A4872" s="45">
        <v>2353.0846135089</v>
      </c>
      <c r="B4872" s="46" t="s">
        <v>253</v>
      </c>
      <c r="C4872" s="47" t="s">
        <v>407</v>
      </c>
      <c r="D4872" s="48">
        <v>456.32173913043493</v>
      </c>
      <c r="E4872" s="49">
        <v>40.27075</v>
      </c>
      <c r="F4872" s="49">
        <v>4.9500000000000002E-2</v>
      </c>
      <c r="G4872" s="49">
        <v>14.690200000000001</v>
      </c>
      <c r="H4872" s="49">
        <v>0.33439999999999998</v>
      </c>
      <c r="I4872" s="49">
        <v>0.2205</v>
      </c>
      <c r="J4872" s="49">
        <v>46.246319999999997</v>
      </c>
      <c r="K4872" s="49">
        <v>0.2555</v>
      </c>
      <c r="L4872" s="49">
        <v>102.13627</v>
      </c>
      <c r="M4872" s="47"/>
      <c r="N4872" s="50">
        <v>0.98924026701982215</v>
      </c>
      <c r="O4872" s="50">
        <v>9.6137468495878964E-4</v>
      </c>
      <c r="P4872" s="50">
        <v>0.30178369424841944</v>
      </c>
      <c r="Q4872" s="50">
        <v>6.607272662180288E-3</v>
      </c>
      <c r="R4872" s="50">
        <v>4.5878203249685627E-3</v>
      </c>
      <c r="S4872" s="50">
        <v>1.6935491045245608</v>
      </c>
      <c r="T4872" s="50">
        <v>6.7245096317774767E-3</v>
      </c>
      <c r="U4872" s="50">
        <v>3.005201006336117</v>
      </c>
      <c r="V4872" s="51">
        <v>84.87552079362402</v>
      </c>
      <c r="X4872" s="315">
        <v>0.05</v>
      </c>
      <c r="Y4872" s="315">
        <v>6.69</v>
      </c>
      <c r="Z4872" s="315">
        <v>0.13</v>
      </c>
      <c r="AA4872" s="315">
        <v>1.1000000000000001</v>
      </c>
      <c r="AB4872" s="315">
        <v>3.02</v>
      </c>
      <c r="AC4872" s="315">
        <v>0.05</v>
      </c>
      <c r="AD4872" s="315">
        <v>0.42</v>
      </c>
      <c r="AE4872" s="318"/>
      <c r="AF4872" s="161" t="s">
        <v>1697</v>
      </c>
      <c r="AG4872" s="318">
        <v>30</v>
      </c>
      <c r="AH4872" s="318">
        <v>15</v>
      </c>
      <c r="AI4872" s="318"/>
      <c r="AJ4872" s="318"/>
      <c r="AK4872" s="318"/>
      <c r="AL4872" s="318"/>
      <c r="AM4872" s="318"/>
      <c r="AN4872" s="318"/>
      <c r="AO4872" s="318"/>
      <c r="AP4872" s="318"/>
      <c r="AQ4872" s="318"/>
      <c r="AR4872" s="318"/>
      <c r="AS4872" s="318"/>
      <c r="AT4872" s="318"/>
      <c r="AU4872" s="318"/>
      <c r="AV4872" s="318"/>
      <c r="AW4872" s="318"/>
      <c r="AX4872" s="318"/>
      <c r="AY4872" s="318"/>
      <c r="AZ4872" s="318"/>
      <c r="BA4872" s="318"/>
      <c r="BB4872" s="318"/>
      <c r="BC4872" s="318"/>
      <c r="BD4872" s="318"/>
      <c r="BE4872" s="497"/>
      <c r="BF4872" s="497"/>
      <c r="BG4872" s="497"/>
      <c r="BH4872" s="497"/>
      <c r="BI4872" s="497"/>
      <c r="BJ4872" s="497"/>
      <c r="BK4872" s="497"/>
      <c r="BL4872" s="497"/>
      <c r="BM4872" s="497"/>
      <c r="BN4872" s="497"/>
      <c r="BO4872" s="497"/>
      <c r="BP4872" s="306"/>
      <c r="BQ4872" s="496"/>
      <c r="BR4872" s="496"/>
      <c r="BS4872" s="496"/>
      <c r="BT4872" s="496"/>
      <c r="BU4872" s="496"/>
      <c r="BV4872" s="496"/>
    </row>
    <row r="4873" spans="1:74" s="52" customFormat="1" ht="12.75">
      <c r="A4873" s="38"/>
      <c r="B4873" s="46"/>
      <c r="C4873" s="47"/>
      <c r="D4873" s="48"/>
      <c r="E4873" s="49"/>
      <c r="F4873" s="49"/>
      <c r="G4873" s="49"/>
      <c r="H4873" s="49"/>
      <c r="I4873" s="49"/>
      <c r="J4873" s="49"/>
      <c r="K4873" s="49"/>
      <c r="L4873" s="49"/>
      <c r="M4873" s="47"/>
      <c r="N4873" s="50"/>
      <c r="O4873" s="50"/>
      <c r="P4873" s="50"/>
      <c r="Q4873" s="50"/>
      <c r="R4873" s="50"/>
      <c r="S4873" s="50"/>
      <c r="T4873" s="50"/>
      <c r="U4873" s="50"/>
      <c r="V4873" s="51"/>
      <c r="AE4873" s="312"/>
      <c r="AF4873" s="312"/>
      <c r="AG4873" s="312"/>
      <c r="AH4873" s="312"/>
      <c r="AI4873" s="312"/>
      <c r="AJ4873" s="312"/>
      <c r="AK4873" s="312"/>
      <c r="AL4873" s="312"/>
      <c r="AM4873" s="312"/>
      <c r="AN4873" s="312"/>
      <c r="AO4873" s="312"/>
      <c r="AP4873" s="312"/>
      <c r="AQ4873" s="312"/>
      <c r="AR4873" s="312"/>
      <c r="AS4873" s="312"/>
      <c r="AT4873" s="312"/>
      <c r="AU4873" s="312"/>
      <c r="AV4873" s="312"/>
      <c r="AW4873" s="312"/>
      <c r="AX4873" s="312"/>
      <c r="AY4873" s="312"/>
      <c r="AZ4873" s="312"/>
      <c r="BA4873" s="312"/>
      <c r="BB4873" s="312"/>
      <c r="BC4873" s="312"/>
      <c r="BD4873" s="312"/>
      <c r="BE4873" s="306"/>
      <c r="BF4873" s="306"/>
      <c r="BG4873" s="306"/>
      <c r="BH4873" s="306"/>
      <c r="BI4873" s="306"/>
      <c r="BJ4873" s="306"/>
      <c r="BK4873" s="306"/>
      <c r="BL4873" s="306"/>
      <c r="BM4873" s="306"/>
      <c r="BN4873" s="306"/>
      <c r="BO4873" s="306"/>
      <c r="BP4873" s="306"/>
      <c r="BQ4873" s="496"/>
      <c r="BR4873" s="496"/>
      <c r="BS4873" s="496"/>
      <c r="BT4873" s="496"/>
      <c r="BU4873" s="496"/>
      <c r="BV4873" s="496"/>
    </row>
    <row r="4874" spans="1:74" s="52" customFormat="1" ht="12.75">
      <c r="A4874" s="45">
        <v>2353.0846135089</v>
      </c>
      <c r="B4874" s="46" t="s">
        <v>253</v>
      </c>
      <c r="C4874" s="47" t="s">
        <v>306</v>
      </c>
      <c r="D4874" s="48">
        <v>0</v>
      </c>
      <c r="E4874" s="49">
        <v>38.901400000000002</v>
      </c>
      <c r="F4874" s="49">
        <v>1.2699999999999999E-2</v>
      </c>
      <c r="G4874" s="49">
        <v>20.526309999999999</v>
      </c>
      <c r="H4874" s="49">
        <v>0.1641</v>
      </c>
      <c r="I4874" s="49">
        <v>0.27710000000000001</v>
      </c>
      <c r="J4874" s="49">
        <v>41.259549999999997</v>
      </c>
      <c r="K4874" s="49">
        <v>0.29649999999999999</v>
      </c>
      <c r="L4874" s="49">
        <v>101.52315999999999</v>
      </c>
      <c r="M4874" s="47"/>
      <c r="N4874" s="50">
        <v>0.98854298361446769</v>
      </c>
      <c r="O4874" s="50">
        <v>2.5515816064707243E-4</v>
      </c>
      <c r="P4874" s="50">
        <v>0.43621159392867326</v>
      </c>
      <c r="Q4874" s="50">
        <v>3.3541524679741954E-3</v>
      </c>
      <c r="R4874" s="50">
        <v>5.9642054023989763E-3</v>
      </c>
      <c r="S4874" s="50">
        <v>1.5630157681895551</v>
      </c>
      <c r="T4874" s="50">
        <v>8.0725858427661765E-3</v>
      </c>
      <c r="U4874" s="50">
        <v>3.0072189529889539</v>
      </c>
      <c r="V4874" s="51">
        <v>78.180991207198332</v>
      </c>
      <c r="X4874" s="315">
        <v>0.05</v>
      </c>
      <c r="Y4874" s="315">
        <v>25.63</v>
      </c>
      <c r="Z4874" s="315">
        <v>0.11</v>
      </c>
      <c r="AA4874" s="315">
        <v>2.0699999999999998</v>
      </c>
      <c r="AB4874" s="315">
        <v>2.5499999999999998</v>
      </c>
      <c r="AC4874" s="315">
        <v>0.06</v>
      </c>
      <c r="AD4874" s="315">
        <v>0.37</v>
      </c>
      <c r="AE4874" s="318"/>
      <c r="AF4874" s="161" t="s">
        <v>1697</v>
      </c>
      <c r="AG4874" s="318">
        <v>30</v>
      </c>
      <c r="AH4874" s="318">
        <v>15</v>
      </c>
      <c r="AI4874" s="318"/>
      <c r="AJ4874" s="318"/>
      <c r="AK4874" s="318"/>
      <c r="AL4874" s="318"/>
      <c r="AM4874" s="318"/>
      <c r="AN4874" s="318"/>
      <c r="AO4874" s="318"/>
      <c r="AP4874" s="318"/>
      <c r="AQ4874" s="318"/>
      <c r="AR4874" s="318"/>
      <c r="AS4874" s="318"/>
      <c r="AT4874" s="318"/>
      <c r="AU4874" s="318"/>
      <c r="AV4874" s="318"/>
      <c r="AW4874" s="318"/>
      <c r="AX4874" s="318"/>
      <c r="AY4874" s="318"/>
      <c r="AZ4874" s="318"/>
      <c r="BA4874" s="318"/>
      <c r="BB4874" s="318"/>
      <c r="BC4874" s="318"/>
      <c r="BD4874" s="318"/>
      <c r="BE4874" s="497"/>
      <c r="BF4874" s="497"/>
      <c r="BG4874" s="497"/>
      <c r="BH4874" s="497"/>
      <c r="BI4874" s="497"/>
      <c r="BJ4874" s="497"/>
      <c r="BK4874" s="497"/>
      <c r="BL4874" s="497"/>
      <c r="BM4874" s="497"/>
      <c r="BN4874" s="497"/>
      <c r="BO4874" s="497"/>
      <c r="BP4874" s="306"/>
      <c r="BQ4874" s="496"/>
      <c r="BR4874" s="496"/>
      <c r="BS4874" s="496"/>
      <c r="BT4874" s="496"/>
      <c r="BU4874" s="496"/>
      <c r="BV4874" s="496"/>
    </row>
    <row r="4875" spans="1:74" s="52" customFormat="1" ht="12.75">
      <c r="A4875" s="45">
        <v>2353.0846135089</v>
      </c>
      <c r="B4875" s="46" t="s">
        <v>253</v>
      </c>
      <c r="C4875" s="47" t="s">
        <v>318</v>
      </c>
      <c r="D4875" s="48">
        <v>3.8637117773018401</v>
      </c>
      <c r="E4875" s="49">
        <v>39.301209999999998</v>
      </c>
      <c r="F4875" s="49">
        <v>1.95E-2</v>
      </c>
      <c r="G4875" s="49">
        <v>18.96735</v>
      </c>
      <c r="H4875" s="49">
        <v>0.17879999999999999</v>
      </c>
      <c r="I4875" s="49">
        <v>0.27510000000000001</v>
      </c>
      <c r="J4875" s="49">
        <v>42.209409999999998</v>
      </c>
      <c r="K4875" s="49">
        <v>0.2752</v>
      </c>
      <c r="L4875" s="49">
        <v>101.30627</v>
      </c>
      <c r="M4875" s="47"/>
      <c r="N4875" s="50">
        <v>0.99283605787736129</v>
      </c>
      <c r="O4875" s="50">
        <v>3.894768477451166E-4</v>
      </c>
      <c r="P4875" s="50">
        <v>0.40071377507763145</v>
      </c>
      <c r="Q4875" s="50">
        <v>3.633147474004352E-3</v>
      </c>
      <c r="R4875" s="50">
        <v>5.8863753191563048E-3</v>
      </c>
      <c r="S4875" s="50">
        <v>1.5896058308701635</v>
      </c>
      <c r="T4875" s="50">
        <v>7.4486522124528158E-3</v>
      </c>
      <c r="U4875" s="50">
        <v>3.0021658508179407</v>
      </c>
      <c r="V4875" s="51">
        <v>79.866862895780471</v>
      </c>
      <c r="X4875" s="315">
        <v>0.05</v>
      </c>
      <c r="Y4875" s="315">
        <v>17.04</v>
      </c>
      <c r="Z4875" s="315">
        <v>0.11</v>
      </c>
      <c r="AA4875" s="315">
        <v>1.94</v>
      </c>
      <c r="AB4875" s="315">
        <v>2.5499999999999998</v>
      </c>
      <c r="AC4875" s="315">
        <v>0.06</v>
      </c>
      <c r="AD4875" s="315">
        <v>0.39</v>
      </c>
      <c r="AE4875" s="318"/>
      <c r="AF4875" s="161" t="s">
        <v>1697</v>
      </c>
      <c r="AG4875" s="318">
        <v>30</v>
      </c>
      <c r="AH4875" s="318">
        <v>15</v>
      </c>
      <c r="AI4875" s="318"/>
      <c r="AJ4875" s="318"/>
      <c r="AK4875" s="318"/>
      <c r="AL4875" s="318"/>
      <c r="AM4875" s="318"/>
      <c r="AN4875" s="318"/>
      <c r="AO4875" s="318"/>
      <c r="AP4875" s="318"/>
      <c r="AQ4875" s="318"/>
      <c r="AR4875" s="318"/>
      <c r="AS4875" s="318"/>
      <c r="AT4875" s="318"/>
      <c r="AU4875" s="318"/>
      <c r="AV4875" s="318"/>
      <c r="AW4875" s="318"/>
      <c r="AX4875" s="318"/>
      <c r="AY4875" s="318"/>
      <c r="AZ4875" s="318"/>
      <c r="BA4875" s="318"/>
      <c r="BB4875" s="318"/>
      <c r="BC4875" s="318"/>
      <c r="BD4875" s="318"/>
      <c r="BE4875" s="497"/>
      <c r="BF4875" s="497"/>
      <c r="BG4875" s="497"/>
      <c r="BH4875" s="497"/>
      <c r="BI4875" s="497"/>
      <c r="BJ4875" s="497"/>
      <c r="BK4875" s="497"/>
      <c r="BL4875" s="497"/>
      <c r="BM4875" s="497"/>
      <c r="BN4875" s="497"/>
      <c r="BO4875" s="497"/>
      <c r="BP4875" s="306"/>
      <c r="BQ4875" s="496"/>
      <c r="BR4875" s="496"/>
      <c r="BS4875" s="496"/>
      <c r="BT4875" s="496"/>
      <c r="BU4875" s="496"/>
      <c r="BV4875" s="496"/>
    </row>
    <row r="4876" spans="1:74" s="52" customFormat="1" ht="12.75">
      <c r="A4876" s="45">
        <v>2353.0846135089</v>
      </c>
      <c r="B4876" s="46" t="s">
        <v>253</v>
      </c>
      <c r="C4876" s="47" t="s">
        <v>318</v>
      </c>
      <c r="D4876" s="48">
        <v>7.7237117773018404</v>
      </c>
      <c r="E4876" s="49">
        <v>39.5411</v>
      </c>
      <c r="F4876" s="49">
        <v>5.8999999999999999E-3</v>
      </c>
      <c r="G4876" s="49">
        <v>18.217849999999999</v>
      </c>
      <c r="H4876" s="49">
        <v>0.19869999999999999</v>
      </c>
      <c r="I4876" s="49">
        <v>0.21190000000000001</v>
      </c>
      <c r="J4876" s="49">
        <v>43.080109999999998</v>
      </c>
      <c r="K4876" s="49">
        <v>0.25569999999999998</v>
      </c>
      <c r="L4876" s="49">
        <v>101.59276000000001</v>
      </c>
      <c r="M4876" s="47"/>
      <c r="N4876" s="50">
        <v>0.992173413096472</v>
      </c>
      <c r="O4876" s="50">
        <v>1.1704861119780232E-4</v>
      </c>
      <c r="P4876" s="50">
        <v>0.38228913424426836</v>
      </c>
      <c r="Q4876" s="50">
        <v>4.010334494963002E-3</v>
      </c>
      <c r="R4876" s="50">
        <v>4.5035556569031163E-3</v>
      </c>
      <c r="S4876" s="50">
        <v>1.6114772824078509</v>
      </c>
      <c r="T4876" s="50">
        <v>6.8742799401692849E-3</v>
      </c>
      <c r="U4876" s="50">
        <v>3.003109192693203</v>
      </c>
      <c r="V4876" s="51">
        <v>80.825781242408596</v>
      </c>
      <c r="X4876" s="315">
        <v>0.05</v>
      </c>
      <c r="Y4876" s="315">
        <v>59.03</v>
      </c>
      <c r="Z4876" s="315">
        <v>0.12</v>
      </c>
      <c r="AA4876" s="315">
        <v>1.72</v>
      </c>
      <c r="AB4876" s="315">
        <v>3.34</v>
      </c>
      <c r="AC4876" s="315">
        <v>0.06</v>
      </c>
      <c r="AD4876" s="315">
        <v>0.42</v>
      </c>
      <c r="AE4876" s="318"/>
      <c r="AF4876" s="161" t="s">
        <v>1697</v>
      </c>
      <c r="AG4876" s="318">
        <v>30</v>
      </c>
      <c r="AH4876" s="318">
        <v>15</v>
      </c>
      <c r="AI4876" s="318"/>
      <c r="AJ4876" s="318"/>
      <c r="AK4876" s="318"/>
      <c r="AL4876" s="318"/>
      <c r="AM4876" s="318"/>
      <c r="AN4876" s="318"/>
      <c r="AO4876" s="318"/>
      <c r="AP4876" s="318"/>
      <c r="AQ4876" s="318"/>
      <c r="AR4876" s="318"/>
      <c r="AS4876" s="318"/>
      <c r="AT4876" s="318"/>
      <c r="AU4876" s="318"/>
      <c r="AV4876" s="318"/>
      <c r="AW4876" s="318"/>
      <c r="AX4876" s="318"/>
      <c r="AY4876" s="318"/>
      <c r="AZ4876" s="318"/>
      <c r="BA4876" s="318"/>
      <c r="BB4876" s="318"/>
      <c r="BC4876" s="318"/>
      <c r="BD4876" s="318"/>
      <c r="BE4876" s="497"/>
      <c r="BF4876" s="497"/>
      <c r="BG4876" s="497"/>
      <c r="BH4876" s="497"/>
      <c r="BI4876" s="497"/>
      <c r="BJ4876" s="497"/>
      <c r="BK4876" s="497"/>
      <c r="BL4876" s="497"/>
      <c r="BM4876" s="497"/>
      <c r="BN4876" s="497"/>
      <c r="BO4876" s="497"/>
      <c r="BP4876" s="306"/>
      <c r="BQ4876" s="496"/>
      <c r="BR4876" s="496"/>
      <c r="BS4876" s="496"/>
      <c r="BT4876" s="496"/>
      <c r="BU4876" s="496"/>
      <c r="BV4876" s="496"/>
    </row>
    <row r="4877" spans="1:74" s="52" customFormat="1" ht="12.75">
      <c r="A4877" s="45">
        <v>2353.0846135089</v>
      </c>
      <c r="B4877" s="46" t="s">
        <v>253</v>
      </c>
      <c r="C4877" s="47" t="s">
        <v>318</v>
      </c>
      <c r="D4877" s="48">
        <v>11.58371177730184</v>
      </c>
      <c r="E4877" s="49">
        <v>39.531100000000002</v>
      </c>
      <c r="F4877" s="49">
        <v>0.05</v>
      </c>
      <c r="G4877" s="49">
        <v>17.378409999999999</v>
      </c>
      <c r="H4877" s="49">
        <v>0.21609999999999999</v>
      </c>
      <c r="I4877" s="49">
        <v>0.25419999999999998</v>
      </c>
      <c r="J4877" s="49">
        <v>43.713349999999998</v>
      </c>
      <c r="K4877" s="49">
        <v>0.24329999999999999</v>
      </c>
      <c r="L4877" s="49">
        <v>101.45936</v>
      </c>
      <c r="M4877" s="47"/>
      <c r="N4877" s="50">
        <v>0.98974223022354857</v>
      </c>
      <c r="O4877" s="50">
        <v>9.8975708948304073E-4</v>
      </c>
      <c r="P4877" s="50">
        <v>0.36387250025821982</v>
      </c>
      <c r="Q4877" s="50">
        <v>4.3519295980822287E-3</v>
      </c>
      <c r="R4877" s="50">
        <v>5.3906916073905272E-3</v>
      </c>
      <c r="S4877" s="50">
        <v>1.6315704745405131</v>
      </c>
      <c r="T4877" s="50">
        <v>6.5265393108712424E-3</v>
      </c>
      <c r="U4877" s="50">
        <v>3.0038150446460832</v>
      </c>
      <c r="V4877" s="51">
        <v>81.764825913157395</v>
      </c>
      <c r="X4877" s="315">
        <v>0.05</v>
      </c>
      <c r="Y4877" s="315">
        <v>6.82</v>
      </c>
      <c r="Z4877" s="315">
        <v>0.12</v>
      </c>
      <c r="AA4877" s="315">
        <v>1.59</v>
      </c>
      <c r="AB4877" s="315">
        <v>2.74</v>
      </c>
      <c r="AC4877" s="315">
        <v>0.06</v>
      </c>
      <c r="AD4877" s="315">
        <v>0.44</v>
      </c>
      <c r="AE4877" s="318"/>
      <c r="AF4877" s="161" t="s">
        <v>1697</v>
      </c>
      <c r="AG4877" s="318">
        <v>30</v>
      </c>
      <c r="AH4877" s="318">
        <v>15</v>
      </c>
      <c r="AI4877" s="318"/>
      <c r="AJ4877" s="318"/>
      <c r="AK4877" s="318"/>
      <c r="AL4877" s="318"/>
      <c r="AM4877" s="318"/>
      <c r="AN4877" s="318"/>
      <c r="AO4877" s="318"/>
      <c r="AP4877" s="318"/>
      <c r="AQ4877" s="318"/>
      <c r="AR4877" s="318"/>
      <c r="AS4877" s="318"/>
      <c r="AT4877" s="318"/>
      <c r="AU4877" s="318"/>
      <c r="AV4877" s="318"/>
      <c r="AW4877" s="318"/>
      <c r="AX4877" s="318"/>
      <c r="AY4877" s="318"/>
      <c r="AZ4877" s="318"/>
      <c r="BA4877" s="318"/>
      <c r="BB4877" s="318"/>
      <c r="BC4877" s="318"/>
      <c r="BD4877" s="318"/>
      <c r="BE4877" s="497"/>
      <c r="BF4877" s="497"/>
      <c r="BG4877" s="497"/>
      <c r="BH4877" s="497"/>
      <c r="BI4877" s="497"/>
      <c r="BJ4877" s="497"/>
      <c r="BK4877" s="497"/>
      <c r="BL4877" s="497"/>
      <c r="BM4877" s="497"/>
      <c r="BN4877" s="497"/>
      <c r="BO4877" s="497"/>
      <c r="BP4877" s="306"/>
      <c r="BQ4877" s="496"/>
      <c r="BR4877" s="496"/>
      <c r="BS4877" s="496"/>
      <c r="BT4877" s="496"/>
      <c r="BU4877" s="496"/>
      <c r="BV4877" s="496"/>
    </row>
    <row r="4878" spans="1:74" s="52" customFormat="1" ht="12.75">
      <c r="A4878" s="45">
        <v>2353.0846135089</v>
      </c>
      <c r="B4878" s="46" t="s">
        <v>253</v>
      </c>
      <c r="C4878" s="47" t="s">
        <v>318</v>
      </c>
      <c r="D4878" s="48">
        <v>15.443711777301839</v>
      </c>
      <c r="E4878" s="49">
        <v>39.58108</v>
      </c>
      <c r="F4878" s="49">
        <v>5.710001E-2</v>
      </c>
      <c r="G4878" s="49">
        <v>17.018650000000001</v>
      </c>
      <c r="H4878" s="49">
        <v>0.23369999999999999</v>
      </c>
      <c r="I4878" s="49">
        <v>0.18579999999999999</v>
      </c>
      <c r="J4878" s="49">
        <v>43.980499999999999</v>
      </c>
      <c r="K4878" s="49">
        <v>0.23449999999999999</v>
      </c>
      <c r="L4878" s="49">
        <v>101.35123000999999</v>
      </c>
      <c r="M4878" s="47"/>
      <c r="N4878" s="50">
        <v>0.99017952175010149</v>
      </c>
      <c r="O4878" s="50">
        <v>1.1293742970053566E-3</v>
      </c>
      <c r="P4878" s="50">
        <v>0.35604705756150484</v>
      </c>
      <c r="Q4878" s="50">
        <v>4.7025010910026763E-3</v>
      </c>
      <c r="R4878" s="50">
        <v>3.9369305088864139E-3</v>
      </c>
      <c r="S4878" s="50">
        <v>1.6401932042432916</v>
      </c>
      <c r="T4878" s="50">
        <v>6.2853113339758895E-3</v>
      </c>
      <c r="U4878" s="50">
        <v>3.0035428296078184</v>
      </c>
      <c r="V4878" s="51">
        <v>82.164117998521704</v>
      </c>
      <c r="X4878" s="315">
        <v>0.05</v>
      </c>
      <c r="Y4878" s="315">
        <v>5.8</v>
      </c>
      <c r="Z4878" s="315">
        <v>0.12</v>
      </c>
      <c r="AA4878" s="315">
        <v>1.49</v>
      </c>
      <c r="AB4878" s="315">
        <v>3.66</v>
      </c>
      <c r="AC4878" s="315">
        <v>0.06</v>
      </c>
      <c r="AD4878" s="315">
        <v>0.45</v>
      </c>
      <c r="AE4878" s="318"/>
      <c r="AF4878" s="161" t="s">
        <v>1697</v>
      </c>
      <c r="AG4878" s="318">
        <v>30</v>
      </c>
      <c r="AH4878" s="318">
        <v>15</v>
      </c>
      <c r="AI4878" s="318"/>
      <c r="AJ4878" s="318"/>
      <c r="AK4878" s="318"/>
      <c r="AL4878" s="318"/>
      <c r="AM4878" s="318"/>
      <c r="AN4878" s="318"/>
      <c r="AO4878" s="318"/>
      <c r="AP4878" s="318"/>
      <c r="AQ4878" s="318"/>
      <c r="AR4878" s="318"/>
      <c r="AS4878" s="318"/>
      <c r="AT4878" s="318"/>
      <c r="AU4878" s="318"/>
      <c r="AV4878" s="318"/>
      <c r="AW4878" s="318"/>
      <c r="AX4878" s="318"/>
      <c r="AY4878" s="318"/>
      <c r="AZ4878" s="318"/>
      <c r="BA4878" s="318"/>
      <c r="BB4878" s="318"/>
      <c r="BC4878" s="318"/>
      <c r="BD4878" s="318"/>
      <c r="BE4878" s="497"/>
      <c r="BF4878" s="497"/>
      <c r="BG4878" s="497"/>
      <c r="BH4878" s="497"/>
      <c r="BI4878" s="497"/>
      <c r="BJ4878" s="497"/>
      <c r="BK4878" s="497"/>
      <c r="BL4878" s="497"/>
      <c r="BM4878" s="497"/>
      <c r="BN4878" s="497"/>
      <c r="BO4878" s="497"/>
      <c r="BP4878" s="306"/>
      <c r="BQ4878" s="496"/>
      <c r="BR4878" s="496"/>
      <c r="BS4878" s="496"/>
      <c r="BT4878" s="496"/>
      <c r="BU4878" s="496"/>
      <c r="BV4878" s="496"/>
    </row>
    <row r="4879" spans="1:74" s="52" customFormat="1" ht="12.75">
      <c r="A4879" s="45">
        <v>2353.0846135089</v>
      </c>
      <c r="B4879" s="46" t="s">
        <v>253</v>
      </c>
      <c r="C4879" s="47" t="s">
        <v>318</v>
      </c>
      <c r="D4879" s="48">
        <v>19.303711777301839</v>
      </c>
      <c r="E4879" s="49">
        <v>39.62106</v>
      </c>
      <c r="F4879" s="49">
        <v>2.9499999999999998E-2</v>
      </c>
      <c r="G4879" s="49">
        <v>16.548960000000001</v>
      </c>
      <c r="H4879" s="49">
        <v>0.2132</v>
      </c>
      <c r="I4879" s="49">
        <v>0.2268</v>
      </c>
      <c r="J4879" s="49">
        <v>44.346589999999999</v>
      </c>
      <c r="K4879" s="49">
        <v>0.2261</v>
      </c>
      <c r="L4879" s="49">
        <v>101.28661</v>
      </c>
      <c r="M4879" s="47"/>
      <c r="N4879" s="50">
        <v>0.98968914438199851</v>
      </c>
      <c r="O4879" s="50">
        <v>5.8259955349602565E-4</v>
      </c>
      <c r="P4879" s="50">
        <v>0.34570002954359574</v>
      </c>
      <c r="Q4879" s="50">
        <v>4.2835496898031749E-3</v>
      </c>
      <c r="R4879" s="50">
        <v>4.7984558785559486E-3</v>
      </c>
      <c r="S4879" s="50">
        <v>1.6513589807212099</v>
      </c>
      <c r="T4879" s="50">
        <v>6.0510525731192295E-3</v>
      </c>
      <c r="U4879" s="50">
        <v>3.003376730925261</v>
      </c>
      <c r="V4879" s="51">
        <v>82.689543585506939</v>
      </c>
      <c r="X4879" s="315">
        <v>0.05</v>
      </c>
      <c r="Y4879" s="315">
        <v>11.62</v>
      </c>
      <c r="Z4879" s="315">
        <v>0.12</v>
      </c>
      <c r="AA4879" s="315">
        <v>1.62</v>
      </c>
      <c r="AB4879" s="315">
        <v>3.01</v>
      </c>
      <c r="AC4879" s="315">
        <v>0.05</v>
      </c>
      <c r="AD4879" s="315">
        <v>0.46</v>
      </c>
      <c r="AE4879" s="318"/>
      <c r="AF4879" s="161" t="s">
        <v>1697</v>
      </c>
      <c r="AG4879" s="318">
        <v>30</v>
      </c>
      <c r="AH4879" s="318">
        <v>15</v>
      </c>
      <c r="AI4879" s="318"/>
      <c r="AJ4879" s="318"/>
      <c r="AK4879" s="318"/>
      <c r="AL4879" s="318"/>
      <c r="AM4879" s="318"/>
      <c r="AN4879" s="318"/>
      <c r="AO4879" s="318"/>
      <c r="AP4879" s="318"/>
      <c r="AQ4879" s="318"/>
      <c r="AR4879" s="318"/>
      <c r="AS4879" s="318"/>
      <c r="AT4879" s="318"/>
      <c r="AU4879" s="318"/>
      <c r="AV4879" s="318"/>
      <c r="AW4879" s="318"/>
      <c r="AX4879" s="318"/>
      <c r="AY4879" s="318"/>
      <c r="AZ4879" s="318"/>
      <c r="BA4879" s="318"/>
      <c r="BB4879" s="318"/>
      <c r="BC4879" s="318"/>
      <c r="BD4879" s="318"/>
      <c r="BE4879" s="497"/>
      <c r="BF4879" s="497"/>
      <c r="BG4879" s="497"/>
      <c r="BH4879" s="497"/>
      <c r="BI4879" s="497"/>
      <c r="BJ4879" s="497"/>
      <c r="BK4879" s="497"/>
      <c r="BL4879" s="497"/>
      <c r="BM4879" s="497"/>
      <c r="BN4879" s="497"/>
      <c r="BO4879" s="497"/>
      <c r="BP4879" s="306"/>
      <c r="BQ4879" s="496"/>
      <c r="BR4879" s="496"/>
      <c r="BS4879" s="496"/>
      <c r="BT4879" s="496"/>
      <c r="BU4879" s="496"/>
      <c r="BV4879" s="496"/>
    </row>
    <row r="4880" spans="1:74" s="52" customFormat="1" ht="12.75">
      <c r="A4880" s="45">
        <v>2353.0846135089</v>
      </c>
      <c r="B4880" s="46" t="s">
        <v>253</v>
      </c>
      <c r="C4880" s="47" t="s">
        <v>318</v>
      </c>
      <c r="D4880" s="48">
        <v>23.163711777301838</v>
      </c>
      <c r="E4880" s="49">
        <v>39.68103</v>
      </c>
      <c r="F4880" s="49">
        <v>4.6699999999999998E-2</v>
      </c>
      <c r="G4880" s="49">
        <v>16.28914</v>
      </c>
      <c r="H4880" s="49">
        <v>0.222</v>
      </c>
      <c r="I4880" s="49">
        <v>0.21160000000000001</v>
      </c>
      <c r="J4880" s="49">
        <v>44.683</v>
      </c>
      <c r="K4880" s="49">
        <v>0.2417</v>
      </c>
      <c r="L4880" s="49">
        <v>101.55506999999999</v>
      </c>
      <c r="M4880" s="47"/>
      <c r="N4880" s="50">
        <v>0.98601057952210391</v>
      </c>
      <c r="O4880" s="50">
        <v>9.1746801733145241E-4</v>
      </c>
      <c r="P4880" s="50">
        <v>0.33849541319811349</v>
      </c>
      <c r="Q4880" s="50">
        <v>4.4370620793485072E-3</v>
      </c>
      <c r="R4880" s="50">
        <v>4.4534854807438884E-3</v>
      </c>
      <c r="S4880" s="50">
        <v>1.6551963026067915</v>
      </c>
      <c r="T4880" s="50">
        <v>6.4347686317210535E-3</v>
      </c>
      <c r="U4880" s="50">
        <v>2.9981706806444532</v>
      </c>
      <c r="V4880" s="51">
        <v>83.021677297713296</v>
      </c>
      <c r="X4880" s="315">
        <v>0.05</v>
      </c>
      <c r="Y4880" s="315">
        <v>7.14</v>
      </c>
      <c r="Z4880" s="315">
        <v>0.12</v>
      </c>
      <c r="AA4880" s="315">
        <v>1.55</v>
      </c>
      <c r="AB4880" s="315">
        <v>3.29</v>
      </c>
      <c r="AC4880" s="315">
        <v>0.05</v>
      </c>
      <c r="AD4880" s="315">
        <v>0.43</v>
      </c>
      <c r="AE4880" s="318"/>
      <c r="AF4880" s="161" t="s">
        <v>1697</v>
      </c>
      <c r="AG4880" s="318">
        <v>30</v>
      </c>
      <c r="AH4880" s="318">
        <v>15</v>
      </c>
      <c r="AI4880" s="318"/>
      <c r="AJ4880" s="318"/>
      <c r="AK4880" s="318"/>
      <c r="AL4880" s="318"/>
      <c r="AM4880" s="318"/>
      <c r="AN4880" s="318"/>
      <c r="AO4880" s="318"/>
      <c r="AP4880" s="318"/>
      <c r="AQ4880" s="318"/>
      <c r="AR4880" s="318"/>
      <c r="AS4880" s="318"/>
      <c r="AT4880" s="318"/>
      <c r="AU4880" s="318"/>
      <c r="AV4880" s="318"/>
      <c r="AW4880" s="318"/>
      <c r="AX4880" s="318"/>
      <c r="AY4880" s="318"/>
      <c r="AZ4880" s="318"/>
      <c r="BA4880" s="318"/>
      <c r="BB4880" s="318"/>
      <c r="BC4880" s="318"/>
      <c r="BD4880" s="318"/>
      <c r="BE4880" s="497"/>
      <c r="BF4880" s="497"/>
      <c r="BG4880" s="497"/>
      <c r="BH4880" s="497"/>
      <c r="BI4880" s="497"/>
      <c r="BJ4880" s="497"/>
      <c r="BK4880" s="497"/>
      <c r="BL4880" s="497"/>
      <c r="BM4880" s="497"/>
      <c r="BN4880" s="497"/>
      <c r="BO4880" s="497"/>
      <c r="BP4880" s="306"/>
      <c r="BQ4880" s="496"/>
      <c r="BR4880" s="496"/>
      <c r="BS4880" s="496"/>
      <c r="BT4880" s="496"/>
      <c r="BU4880" s="496"/>
      <c r="BV4880" s="496"/>
    </row>
    <row r="4881" spans="1:74" s="52" customFormat="1" ht="12.75">
      <c r="A4881" s="45">
        <v>2353.0846135089</v>
      </c>
      <c r="B4881" s="46" t="s">
        <v>253</v>
      </c>
      <c r="C4881" s="47" t="s">
        <v>318</v>
      </c>
      <c r="D4881" s="48">
        <v>27.023711777301838</v>
      </c>
      <c r="E4881" s="49">
        <v>39.890929999999997</v>
      </c>
      <c r="F4881" s="49">
        <v>4.1300000000000003E-2</v>
      </c>
      <c r="G4881" s="49">
        <v>15.56962</v>
      </c>
      <c r="H4881" s="49">
        <v>0.2361</v>
      </c>
      <c r="I4881" s="49">
        <v>0.24249999999999999</v>
      </c>
      <c r="J4881" s="49">
        <v>44.950150000000001</v>
      </c>
      <c r="K4881" s="49">
        <v>0.23949999999999999</v>
      </c>
      <c r="L4881" s="49">
        <v>101.23310000000001</v>
      </c>
      <c r="M4881" s="47"/>
      <c r="N4881" s="50">
        <v>0.99251165614296366</v>
      </c>
      <c r="O4881" s="50">
        <v>8.1243181325471267E-4</v>
      </c>
      <c r="P4881" s="50">
        <v>0.32396303696548162</v>
      </c>
      <c r="Q4881" s="50">
        <v>4.7249947896339873E-3</v>
      </c>
      <c r="R4881" s="50">
        <v>5.1104475650881826E-3</v>
      </c>
      <c r="S4881" s="50">
        <v>1.6672516095595173</v>
      </c>
      <c r="T4881" s="50">
        <v>6.3844666053814126E-3</v>
      </c>
      <c r="U4881" s="50">
        <v>3.0019043446921474</v>
      </c>
      <c r="V4881" s="51">
        <v>83.730380974705511</v>
      </c>
      <c r="X4881" s="315">
        <v>0.05</v>
      </c>
      <c r="Y4881" s="315">
        <v>7.96</v>
      </c>
      <c r="Z4881" s="315">
        <v>0.13</v>
      </c>
      <c r="AA4881" s="315">
        <v>1.5</v>
      </c>
      <c r="AB4881" s="315">
        <v>2.8</v>
      </c>
      <c r="AC4881" s="315">
        <v>0.05</v>
      </c>
      <c r="AD4881" s="315">
        <v>0.44</v>
      </c>
      <c r="AE4881" s="318"/>
      <c r="AF4881" s="161" t="s">
        <v>1697</v>
      </c>
      <c r="AG4881" s="318">
        <v>30</v>
      </c>
      <c r="AH4881" s="318">
        <v>15</v>
      </c>
      <c r="AI4881" s="318"/>
      <c r="AJ4881" s="318"/>
      <c r="AK4881" s="318"/>
      <c r="AL4881" s="318"/>
      <c r="AM4881" s="318"/>
      <c r="AN4881" s="318"/>
      <c r="AO4881" s="318"/>
      <c r="AP4881" s="318"/>
      <c r="AQ4881" s="318"/>
      <c r="AR4881" s="318"/>
      <c r="AS4881" s="318"/>
      <c r="AT4881" s="318"/>
      <c r="AU4881" s="318"/>
      <c r="AV4881" s="318"/>
      <c r="AW4881" s="318"/>
      <c r="AX4881" s="318"/>
      <c r="AY4881" s="318"/>
      <c r="AZ4881" s="318"/>
      <c r="BA4881" s="318"/>
      <c r="BB4881" s="318"/>
      <c r="BC4881" s="318"/>
      <c r="BD4881" s="318"/>
      <c r="BE4881" s="497"/>
      <c r="BF4881" s="497"/>
      <c r="BG4881" s="497"/>
      <c r="BH4881" s="497"/>
      <c r="BI4881" s="497"/>
      <c r="BJ4881" s="497"/>
      <c r="BK4881" s="497"/>
      <c r="BL4881" s="497"/>
      <c r="BM4881" s="497"/>
      <c r="BN4881" s="497"/>
      <c r="BO4881" s="497"/>
      <c r="BP4881" s="306"/>
      <c r="BQ4881" s="496"/>
      <c r="BR4881" s="496"/>
      <c r="BS4881" s="496"/>
      <c r="BT4881" s="496"/>
      <c r="BU4881" s="496"/>
      <c r="BV4881" s="496"/>
    </row>
    <row r="4882" spans="1:74" s="52" customFormat="1" ht="12.75">
      <c r="A4882" s="45">
        <v>2353.0846135089</v>
      </c>
      <c r="B4882" s="46" t="s">
        <v>253</v>
      </c>
      <c r="C4882" s="47" t="s">
        <v>318</v>
      </c>
      <c r="D4882" s="48">
        <v>30.883711777301837</v>
      </c>
      <c r="E4882" s="49">
        <v>39.990879999999997</v>
      </c>
      <c r="F4882" s="49">
        <v>5.8599999999999999E-2</v>
      </c>
      <c r="G4882" s="49">
        <v>15.129910000000001</v>
      </c>
      <c r="H4882" s="49">
        <v>0.2918</v>
      </c>
      <c r="I4882" s="49">
        <v>0.2422</v>
      </c>
      <c r="J4882" s="49">
        <v>45.50423</v>
      </c>
      <c r="K4882" s="49">
        <v>0.23530000000000001</v>
      </c>
      <c r="L4882" s="49">
        <v>101.51211999999998</v>
      </c>
      <c r="M4882" s="47"/>
      <c r="N4882" s="50">
        <v>0.99044352228370369</v>
      </c>
      <c r="O4882" s="50">
        <v>1.1474711788937828E-3</v>
      </c>
      <c r="P4882" s="50">
        <v>0.31337265254774377</v>
      </c>
      <c r="Q4882" s="50">
        <v>5.8129680375213783E-3</v>
      </c>
      <c r="R4882" s="50">
        <v>5.0807594440710965E-3</v>
      </c>
      <c r="S4882" s="50">
        <v>1.6800765513886091</v>
      </c>
      <c r="T4882" s="50">
        <v>6.2437906019661626E-3</v>
      </c>
      <c r="U4882" s="50">
        <v>3.0033005809127902</v>
      </c>
      <c r="V4882" s="51">
        <v>84.279877715020561</v>
      </c>
      <c r="X4882" s="315">
        <v>0.05</v>
      </c>
      <c r="Y4882" s="315">
        <v>5.94</v>
      </c>
      <c r="Z4882" s="315">
        <v>0.13</v>
      </c>
      <c r="AA4882" s="315">
        <v>1.23</v>
      </c>
      <c r="AB4882" s="315">
        <v>2.78</v>
      </c>
      <c r="AC4882" s="315">
        <v>0.05</v>
      </c>
      <c r="AD4882" s="315">
        <v>0.45</v>
      </c>
      <c r="AE4882" s="318"/>
      <c r="AF4882" s="161" t="s">
        <v>1697</v>
      </c>
      <c r="AG4882" s="318">
        <v>30</v>
      </c>
      <c r="AH4882" s="318">
        <v>15</v>
      </c>
      <c r="AI4882" s="318"/>
      <c r="AJ4882" s="318"/>
      <c r="AK4882" s="318"/>
      <c r="AL4882" s="318"/>
      <c r="AM4882" s="318"/>
      <c r="AN4882" s="318"/>
      <c r="AO4882" s="318"/>
      <c r="AP4882" s="318"/>
      <c r="AQ4882" s="318"/>
      <c r="AR4882" s="318"/>
      <c r="AS4882" s="318"/>
      <c r="AT4882" s="318"/>
      <c r="AU4882" s="318"/>
      <c r="AV4882" s="318"/>
      <c r="AW4882" s="318"/>
      <c r="AX4882" s="318"/>
      <c r="AY4882" s="318"/>
      <c r="AZ4882" s="318"/>
      <c r="BA4882" s="318"/>
      <c r="BB4882" s="318"/>
      <c r="BC4882" s="318"/>
      <c r="BD4882" s="318"/>
      <c r="BE4882" s="497"/>
      <c r="BF4882" s="497"/>
      <c r="BG4882" s="497"/>
      <c r="BH4882" s="497"/>
      <c r="BI4882" s="497"/>
      <c r="BJ4882" s="497"/>
      <c r="BK4882" s="497"/>
      <c r="BL4882" s="497"/>
      <c r="BM4882" s="497"/>
      <c r="BN4882" s="497"/>
      <c r="BO4882" s="497"/>
      <c r="BP4882" s="306"/>
      <c r="BQ4882" s="496"/>
      <c r="BR4882" s="496"/>
      <c r="BS4882" s="496"/>
      <c r="BT4882" s="496"/>
      <c r="BU4882" s="496"/>
      <c r="BV4882" s="496"/>
    </row>
    <row r="4883" spans="1:74" s="52" customFormat="1" ht="12.75">
      <c r="A4883" s="45">
        <v>2353.0846135089</v>
      </c>
      <c r="B4883" s="46" t="s">
        <v>253</v>
      </c>
      <c r="C4883" s="47" t="s">
        <v>318</v>
      </c>
      <c r="D4883" s="48">
        <v>34.74371177730184</v>
      </c>
      <c r="E4883" s="49">
        <v>40.060850000000002</v>
      </c>
      <c r="F4883" s="49">
        <v>5.6800000000000003E-2</v>
      </c>
      <c r="G4883" s="49">
        <v>14.52032</v>
      </c>
      <c r="H4883" s="49">
        <v>0.31979999999999997</v>
      </c>
      <c r="I4883" s="49">
        <v>0.1973</v>
      </c>
      <c r="J4883" s="49">
        <v>45.900010000000002</v>
      </c>
      <c r="K4883" s="49">
        <v>0.2354</v>
      </c>
      <c r="L4883" s="49">
        <v>101.35718000000001</v>
      </c>
      <c r="M4883" s="47"/>
      <c r="N4883" s="50">
        <v>0.99084586675631514</v>
      </c>
      <c r="O4883" s="50">
        <v>1.1107330462275509E-3</v>
      </c>
      <c r="P4883" s="50">
        <v>0.30034342140980291</v>
      </c>
      <c r="Q4883" s="50">
        <v>6.3622143091890881E-3</v>
      </c>
      <c r="R4883" s="50">
        <v>4.1333174996411679E-3</v>
      </c>
      <c r="S4883" s="50">
        <v>1.6924165671394953</v>
      </c>
      <c r="T4883" s="50">
        <v>6.2380671906769663E-3</v>
      </c>
      <c r="U4883" s="50">
        <v>3.0024590480137929</v>
      </c>
      <c r="V4883" s="51">
        <v>84.928269177641965</v>
      </c>
      <c r="X4883" s="315">
        <v>0.05</v>
      </c>
      <c r="Y4883" s="315">
        <v>5.88</v>
      </c>
      <c r="Z4883" s="315">
        <v>0.13</v>
      </c>
      <c r="AA4883" s="315">
        <v>1.1299999999999999</v>
      </c>
      <c r="AB4883" s="315">
        <v>3.32</v>
      </c>
      <c r="AC4883" s="315">
        <v>0.05</v>
      </c>
      <c r="AD4883" s="315">
        <v>0.45</v>
      </c>
      <c r="AE4883" s="318"/>
      <c r="AF4883" s="161" t="s">
        <v>1697</v>
      </c>
      <c r="AG4883" s="318">
        <v>30</v>
      </c>
      <c r="AH4883" s="318">
        <v>15</v>
      </c>
      <c r="AI4883" s="318"/>
      <c r="AJ4883" s="318"/>
      <c r="AK4883" s="318"/>
      <c r="AL4883" s="318"/>
      <c r="AM4883" s="318"/>
      <c r="AN4883" s="318"/>
      <c r="AO4883" s="318"/>
      <c r="AP4883" s="318"/>
      <c r="AQ4883" s="318"/>
      <c r="AR4883" s="318"/>
      <c r="AS4883" s="318"/>
      <c r="AT4883" s="318"/>
      <c r="AU4883" s="318"/>
      <c r="AV4883" s="318"/>
      <c r="AW4883" s="318"/>
      <c r="AX4883" s="318"/>
      <c r="AY4883" s="318"/>
      <c r="AZ4883" s="318"/>
      <c r="BA4883" s="318"/>
      <c r="BB4883" s="318"/>
      <c r="BC4883" s="318"/>
      <c r="BD4883" s="318"/>
      <c r="BE4883" s="497"/>
      <c r="BF4883" s="497"/>
      <c r="BG4883" s="497"/>
      <c r="BH4883" s="497"/>
      <c r="BI4883" s="497"/>
      <c r="BJ4883" s="497"/>
      <c r="BK4883" s="497"/>
      <c r="BL4883" s="497"/>
      <c r="BM4883" s="497"/>
      <c r="BN4883" s="497"/>
      <c r="BO4883" s="497"/>
      <c r="BP4883" s="306"/>
      <c r="BQ4883" s="496"/>
      <c r="BR4883" s="496"/>
      <c r="BS4883" s="496"/>
      <c r="BT4883" s="496"/>
      <c r="BU4883" s="496"/>
      <c r="BV4883" s="496"/>
    </row>
    <row r="4884" spans="1:74" s="52" customFormat="1" ht="12.75">
      <c r="A4884" s="45">
        <v>2353.0846135089</v>
      </c>
      <c r="B4884" s="46" t="s">
        <v>253</v>
      </c>
      <c r="C4884" s="47" t="s">
        <v>318</v>
      </c>
      <c r="D4884" s="48">
        <v>38.603711777301839</v>
      </c>
      <c r="E4884" s="49">
        <v>40.25076</v>
      </c>
      <c r="F4884" s="49">
        <v>4.3099999999999999E-2</v>
      </c>
      <c r="G4884" s="49">
        <v>14.320449999999999</v>
      </c>
      <c r="H4884" s="49">
        <v>0.3</v>
      </c>
      <c r="I4884" s="49">
        <v>0.22450000000000001</v>
      </c>
      <c r="J4884" s="49">
        <v>46.068210000000001</v>
      </c>
      <c r="K4884" s="49">
        <v>0.23330000000000001</v>
      </c>
      <c r="L4884" s="49">
        <v>101.48892000000001</v>
      </c>
      <c r="M4884" s="47"/>
      <c r="N4884" s="50">
        <v>0.99311724725331529</v>
      </c>
      <c r="O4884" s="50">
        <v>8.4077371223336198E-4</v>
      </c>
      <c r="P4884" s="50">
        <v>0.29548748973804101</v>
      </c>
      <c r="Q4884" s="50">
        <v>5.9537635975892124E-3</v>
      </c>
      <c r="R4884" s="50">
        <v>4.6916815212734112E-3</v>
      </c>
      <c r="S4884" s="50">
        <v>1.6944795142926414</v>
      </c>
      <c r="T4884" s="50">
        <v>6.1673532661900565E-3</v>
      </c>
      <c r="U4884" s="50">
        <v>3.0017730420010249</v>
      </c>
      <c r="V4884" s="51">
        <v>85.151136217860369</v>
      </c>
      <c r="X4884" s="315">
        <v>0.05</v>
      </c>
      <c r="Y4884" s="315">
        <v>8.02</v>
      </c>
      <c r="Z4884" s="315">
        <v>0.13</v>
      </c>
      <c r="AA4884" s="315">
        <v>1.21</v>
      </c>
      <c r="AB4884" s="315">
        <v>2.93</v>
      </c>
      <c r="AC4884" s="315">
        <v>0.05</v>
      </c>
      <c r="AD4884" s="315">
        <v>0.45</v>
      </c>
      <c r="AE4884" s="318"/>
      <c r="AF4884" s="161" t="s">
        <v>1697</v>
      </c>
      <c r="AG4884" s="318">
        <v>30</v>
      </c>
      <c r="AH4884" s="318">
        <v>15</v>
      </c>
      <c r="AI4884" s="318"/>
      <c r="AJ4884" s="318"/>
      <c r="AK4884" s="318"/>
      <c r="AL4884" s="318"/>
      <c r="AM4884" s="318"/>
      <c r="AN4884" s="318"/>
      <c r="AO4884" s="318"/>
      <c r="AP4884" s="318"/>
      <c r="AQ4884" s="318"/>
      <c r="AR4884" s="318"/>
      <c r="AS4884" s="318"/>
      <c r="AT4884" s="318"/>
      <c r="AU4884" s="318"/>
      <c r="AV4884" s="318"/>
      <c r="AW4884" s="318"/>
      <c r="AX4884" s="318"/>
      <c r="AY4884" s="318"/>
      <c r="AZ4884" s="318"/>
      <c r="BA4884" s="318"/>
      <c r="BB4884" s="318"/>
      <c r="BC4884" s="318"/>
      <c r="BD4884" s="318"/>
      <c r="BE4884" s="497"/>
      <c r="BF4884" s="497"/>
      <c r="BG4884" s="497"/>
      <c r="BH4884" s="497"/>
      <c r="BI4884" s="497"/>
      <c r="BJ4884" s="497"/>
      <c r="BK4884" s="497"/>
      <c r="BL4884" s="497"/>
      <c r="BM4884" s="497"/>
      <c r="BN4884" s="497"/>
      <c r="BO4884" s="497"/>
      <c r="BP4884" s="306"/>
      <c r="BQ4884" s="496"/>
      <c r="BR4884" s="496"/>
      <c r="BS4884" s="496"/>
      <c r="BT4884" s="496"/>
      <c r="BU4884" s="496"/>
      <c r="BV4884" s="496"/>
    </row>
    <row r="4885" spans="1:74" s="52" customFormat="1" ht="12.75">
      <c r="A4885" s="45">
        <v>2353.0846135089</v>
      </c>
      <c r="B4885" s="46" t="s">
        <v>253</v>
      </c>
      <c r="C4885" s="47" t="s">
        <v>318</v>
      </c>
      <c r="D4885" s="48">
        <v>42.463711777301839</v>
      </c>
      <c r="E4885" s="49">
        <v>40.280740000000002</v>
      </c>
      <c r="F4885" s="49">
        <v>7.2700000000000001E-2</v>
      </c>
      <c r="G4885" s="49">
        <v>14.0906</v>
      </c>
      <c r="H4885" s="49">
        <v>0.31580000000000003</v>
      </c>
      <c r="I4885" s="49">
        <v>0.12640000000000001</v>
      </c>
      <c r="J4885" s="49">
        <v>46.384830000000001</v>
      </c>
      <c r="K4885" s="49">
        <v>0.2384</v>
      </c>
      <c r="L4885" s="49">
        <v>101.58737000000001</v>
      </c>
      <c r="M4885" s="47"/>
      <c r="N4885" s="50">
        <v>0.99135024851833997</v>
      </c>
      <c r="O4885" s="50">
        <v>1.4146190600762315E-3</v>
      </c>
      <c r="P4885" s="50">
        <v>0.29001146011377543</v>
      </c>
      <c r="Q4885" s="50">
        <v>6.2515210440293248E-3</v>
      </c>
      <c r="R4885" s="50">
        <v>2.6348900202327031E-3</v>
      </c>
      <c r="S4885" s="50">
        <v>1.7018222373847331</v>
      </c>
      <c r="T4885" s="50">
        <v>6.286277925847507E-3</v>
      </c>
      <c r="U4885" s="50">
        <v>3.0011733215846044</v>
      </c>
      <c r="V4885" s="51">
        <v>85.439976214982551</v>
      </c>
      <c r="X4885" s="315">
        <v>0.05</v>
      </c>
      <c r="Y4885" s="315">
        <v>4.67</v>
      </c>
      <c r="Z4885" s="315">
        <v>0.13</v>
      </c>
      <c r="AA4885" s="315">
        <v>1.1499999999999999</v>
      </c>
      <c r="AB4885" s="315">
        <v>5.15</v>
      </c>
      <c r="AC4885" s="315">
        <v>0.05</v>
      </c>
      <c r="AD4885" s="315">
        <v>0.44</v>
      </c>
      <c r="AE4885" s="318"/>
      <c r="AF4885" s="161" t="s">
        <v>1697</v>
      </c>
      <c r="AG4885" s="318">
        <v>30</v>
      </c>
      <c r="AH4885" s="318">
        <v>15</v>
      </c>
      <c r="AI4885" s="318"/>
      <c r="AJ4885" s="318"/>
      <c r="AK4885" s="318"/>
      <c r="AL4885" s="318"/>
      <c r="AM4885" s="318"/>
      <c r="AN4885" s="318"/>
      <c r="AO4885" s="318"/>
      <c r="AP4885" s="318"/>
      <c r="AQ4885" s="318"/>
      <c r="AR4885" s="318"/>
      <c r="AS4885" s="318"/>
      <c r="AT4885" s="318"/>
      <c r="AU4885" s="318"/>
      <c r="AV4885" s="318"/>
      <c r="AW4885" s="318"/>
      <c r="AX4885" s="318"/>
      <c r="AY4885" s="318"/>
      <c r="AZ4885" s="318"/>
      <c r="BA4885" s="318"/>
      <c r="BB4885" s="318"/>
      <c r="BC4885" s="318"/>
      <c r="BD4885" s="318"/>
      <c r="BE4885" s="497"/>
      <c r="BF4885" s="497"/>
      <c r="BG4885" s="497"/>
      <c r="BH4885" s="497"/>
      <c r="BI4885" s="497"/>
      <c r="BJ4885" s="497"/>
      <c r="BK4885" s="497"/>
      <c r="BL4885" s="497"/>
      <c r="BM4885" s="497"/>
      <c r="BN4885" s="497"/>
      <c r="BO4885" s="497"/>
      <c r="BP4885" s="306"/>
      <c r="BQ4885" s="496"/>
      <c r="BR4885" s="496"/>
      <c r="BS4885" s="496"/>
      <c r="BT4885" s="496"/>
      <c r="BU4885" s="496"/>
      <c r="BV4885" s="496"/>
    </row>
    <row r="4886" spans="1:74" s="52" customFormat="1" ht="12.75">
      <c r="A4886" s="45">
        <v>2353.0846135089</v>
      </c>
      <c r="B4886" s="46" t="s">
        <v>253</v>
      </c>
      <c r="C4886" s="47" t="s">
        <v>318</v>
      </c>
      <c r="D4886" s="48">
        <v>46.323711777301838</v>
      </c>
      <c r="E4886" s="49">
        <v>40.200780000000002</v>
      </c>
      <c r="F4886" s="49">
        <v>6.3899999999999998E-2</v>
      </c>
      <c r="G4886" s="49">
        <v>13.99067</v>
      </c>
      <c r="H4886" s="49">
        <v>0.35420000000000001</v>
      </c>
      <c r="I4886" s="49">
        <v>0.16830000000000001</v>
      </c>
      <c r="J4886" s="49">
        <v>46.642090000000003</v>
      </c>
      <c r="K4886" s="49">
        <v>0.2321</v>
      </c>
      <c r="L4886" s="49">
        <v>101.73104000000001</v>
      </c>
      <c r="M4886" s="47"/>
      <c r="N4886" s="50">
        <v>0.98824728789258565</v>
      </c>
      <c r="O4886" s="50">
        <v>1.2419594740735544E-3</v>
      </c>
      <c r="P4886" s="50">
        <v>0.28762435548234194</v>
      </c>
      <c r="Q4886" s="50">
        <v>7.0036365543304797E-3</v>
      </c>
      <c r="R4886" s="50">
        <v>3.5042978060098894E-3</v>
      </c>
      <c r="S4886" s="50">
        <v>1.7092976664537767</v>
      </c>
      <c r="T4886" s="50">
        <v>6.1131343353525861E-3</v>
      </c>
      <c r="U4886" s="50">
        <v>3.0043550682981439</v>
      </c>
      <c r="V4886" s="51">
        <v>85.596615575230359</v>
      </c>
      <c r="X4886" s="315">
        <v>0.05</v>
      </c>
      <c r="Y4886" s="315">
        <v>5.45</v>
      </c>
      <c r="Z4886" s="315">
        <v>0.13</v>
      </c>
      <c r="AA4886" s="315">
        <v>1.04</v>
      </c>
      <c r="AB4886" s="315">
        <v>4.0199999999999996</v>
      </c>
      <c r="AC4886" s="315">
        <v>0.05</v>
      </c>
      <c r="AD4886" s="315">
        <v>0.45</v>
      </c>
      <c r="AE4886" s="318"/>
      <c r="AF4886" s="161" t="s">
        <v>1697</v>
      </c>
      <c r="AG4886" s="318">
        <v>30</v>
      </c>
      <c r="AH4886" s="318">
        <v>15</v>
      </c>
      <c r="AI4886" s="318"/>
      <c r="AJ4886" s="318"/>
      <c r="AK4886" s="318"/>
      <c r="AL4886" s="318"/>
      <c r="AM4886" s="318"/>
      <c r="AN4886" s="318"/>
      <c r="AO4886" s="318"/>
      <c r="AP4886" s="318"/>
      <c r="AQ4886" s="318"/>
      <c r="AR4886" s="318"/>
      <c r="AS4886" s="318"/>
      <c r="AT4886" s="318"/>
      <c r="AU4886" s="318"/>
      <c r="AV4886" s="318"/>
      <c r="AW4886" s="318"/>
      <c r="AX4886" s="318"/>
      <c r="AY4886" s="318"/>
      <c r="AZ4886" s="318"/>
      <c r="BA4886" s="318"/>
      <c r="BB4886" s="318"/>
      <c r="BC4886" s="318"/>
      <c r="BD4886" s="318"/>
      <c r="BE4886" s="497"/>
      <c r="BF4886" s="497"/>
      <c r="BG4886" s="497"/>
      <c r="BH4886" s="497"/>
      <c r="BI4886" s="497"/>
      <c r="BJ4886" s="497"/>
      <c r="BK4886" s="497"/>
      <c r="BL4886" s="497"/>
      <c r="BM4886" s="497"/>
      <c r="BN4886" s="497"/>
      <c r="BO4886" s="497"/>
      <c r="BP4886" s="306"/>
      <c r="BQ4886" s="496"/>
      <c r="BR4886" s="496"/>
      <c r="BS4886" s="496"/>
      <c r="BT4886" s="496"/>
      <c r="BU4886" s="496"/>
      <c r="BV4886" s="496"/>
    </row>
    <row r="4887" spans="1:74" s="52" customFormat="1" ht="12.75">
      <c r="A4887" s="45">
        <v>2353.0846135089</v>
      </c>
      <c r="B4887" s="46" t="s">
        <v>253</v>
      </c>
      <c r="C4887" s="47" t="s">
        <v>318</v>
      </c>
      <c r="D4887" s="48">
        <v>50.183711777301838</v>
      </c>
      <c r="E4887" s="49">
        <v>40.13082</v>
      </c>
      <c r="F4887" s="49">
        <v>7.9200000000000007E-2</v>
      </c>
      <c r="G4887" s="49">
        <v>13.900729999999999</v>
      </c>
      <c r="H4887" s="49">
        <v>0.3528</v>
      </c>
      <c r="I4887" s="49">
        <v>0.20169999999999999</v>
      </c>
      <c r="J4887" s="49">
        <v>46.671770000000002</v>
      </c>
      <c r="K4887" s="49">
        <v>0.22320000000000001</v>
      </c>
      <c r="L4887" s="49">
        <v>101.62472000000001</v>
      </c>
      <c r="M4887" s="47"/>
      <c r="N4887" s="50">
        <v>0.98729997510301593</v>
      </c>
      <c r="O4887" s="50">
        <v>1.5405354228683003E-3</v>
      </c>
      <c r="P4887" s="50">
        <v>0.2859991182376615</v>
      </c>
      <c r="Q4887" s="50">
        <v>6.9814167087219117E-3</v>
      </c>
      <c r="R4887" s="50">
        <v>4.2030323205400682E-3</v>
      </c>
      <c r="S4887" s="50">
        <v>1.711724667728693</v>
      </c>
      <c r="T4887" s="50">
        <v>5.8833262204967506E-3</v>
      </c>
      <c r="U4887" s="50">
        <v>3.0047142003778289</v>
      </c>
      <c r="V4887" s="51">
        <v>85.68375066429337</v>
      </c>
      <c r="X4887" s="315">
        <v>0.05</v>
      </c>
      <c r="Y4887" s="315">
        <v>4.3499999999999996</v>
      </c>
      <c r="Z4887" s="315">
        <v>0.13</v>
      </c>
      <c r="AA4887" s="315">
        <v>1.05</v>
      </c>
      <c r="AB4887" s="315">
        <v>3.34</v>
      </c>
      <c r="AC4887" s="315">
        <v>0.05</v>
      </c>
      <c r="AD4887" s="315">
        <v>0.46</v>
      </c>
      <c r="AE4887" s="318"/>
      <c r="AF4887" s="161" t="s">
        <v>1697</v>
      </c>
      <c r="AG4887" s="318">
        <v>30</v>
      </c>
      <c r="AH4887" s="318">
        <v>15</v>
      </c>
      <c r="AI4887" s="318"/>
      <c r="AJ4887" s="318"/>
      <c r="AK4887" s="318"/>
      <c r="AL4887" s="318"/>
      <c r="AM4887" s="318"/>
      <c r="AN4887" s="318"/>
      <c r="AO4887" s="318"/>
      <c r="AP4887" s="318"/>
      <c r="AQ4887" s="318"/>
      <c r="AR4887" s="318"/>
      <c r="AS4887" s="318"/>
      <c r="AT4887" s="318"/>
      <c r="AU4887" s="318"/>
      <c r="AV4887" s="318"/>
      <c r="AW4887" s="318"/>
      <c r="AX4887" s="318"/>
      <c r="AY4887" s="318"/>
      <c r="AZ4887" s="318"/>
      <c r="BA4887" s="318"/>
      <c r="BB4887" s="318"/>
      <c r="BC4887" s="318"/>
      <c r="BD4887" s="318"/>
      <c r="BE4887" s="497"/>
      <c r="BF4887" s="497"/>
      <c r="BG4887" s="497"/>
      <c r="BH4887" s="497"/>
      <c r="BI4887" s="497"/>
      <c r="BJ4887" s="497"/>
      <c r="BK4887" s="497"/>
      <c r="BL4887" s="497"/>
      <c r="BM4887" s="497"/>
      <c r="BN4887" s="497"/>
      <c r="BO4887" s="497"/>
      <c r="BP4887" s="306"/>
      <c r="BQ4887" s="496"/>
      <c r="BR4887" s="496"/>
      <c r="BS4887" s="496"/>
      <c r="BT4887" s="496"/>
      <c r="BU4887" s="496"/>
      <c r="BV4887" s="496"/>
    </row>
    <row r="4888" spans="1:74" s="52" customFormat="1" ht="12.75">
      <c r="A4888" s="45">
        <v>2353.0846135089</v>
      </c>
      <c r="B4888" s="46" t="s">
        <v>253</v>
      </c>
      <c r="C4888" s="47" t="s">
        <v>318</v>
      </c>
      <c r="D4888" s="48">
        <v>54.043711777301837</v>
      </c>
      <c r="E4888" s="49">
        <v>40.15081</v>
      </c>
      <c r="F4888" s="49">
        <v>6.5500000000000003E-2</v>
      </c>
      <c r="G4888" s="49">
        <v>13.6509</v>
      </c>
      <c r="H4888" s="49">
        <v>0.35060000000000002</v>
      </c>
      <c r="I4888" s="49">
        <v>0.1913</v>
      </c>
      <c r="J4888" s="49">
        <v>46.414520000000003</v>
      </c>
      <c r="K4888" s="49">
        <v>0.21490000000000001</v>
      </c>
      <c r="L4888" s="49">
        <v>101.10463</v>
      </c>
      <c r="M4888" s="47"/>
      <c r="N4888" s="50">
        <v>0.99152020770170768</v>
      </c>
      <c r="O4888" s="50">
        <v>1.2788628561266801E-3</v>
      </c>
      <c r="P4888" s="50">
        <v>0.28191912440841976</v>
      </c>
      <c r="Q4888" s="50">
        <v>6.9640689572466E-3</v>
      </c>
      <c r="R4888" s="50">
        <v>4.0013631468207795E-3</v>
      </c>
      <c r="S4888" s="50">
        <v>1.7087151408834544</v>
      </c>
      <c r="T4888" s="50">
        <v>5.685927549787099E-3</v>
      </c>
      <c r="U4888" s="50">
        <v>3.0012010893987568</v>
      </c>
      <c r="V4888" s="51">
        <v>85.837723718320319</v>
      </c>
      <c r="X4888" s="315">
        <v>0.05</v>
      </c>
      <c r="Y4888" s="315">
        <v>5.27</v>
      </c>
      <c r="Z4888" s="315">
        <v>0.13</v>
      </c>
      <c r="AA4888" s="315">
        <v>1.06</v>
      </c>
      <c r="AB4888" s="315">
        <v>3.52</v>
      </c>
      <c r="AC4888" s="315">
        <v>0.05</v>
      </c>
      <c r="AD4888" s="315">
        <v>0.48</v>
      </c>
      <c r="AE4888" s="318"/>
      <c r="AF4888" s="161" t="s">
        <v>1697</v>
      </c>
      <c r="AG4888" s="318">
        <v>30</v>
      </c>
      <c r="AH4888" s="318">
        <v>15</v>
      </c>
      <c r="AI4888" s="318"/>
      <c r="AJ4888" s="318"/>
      <c r="AK4888" s="318"/>
      <c r="AL4888" s="318"/>
      <c r="AM4888" s="318"/>
      <c r="AN4888" s="318"/>
      <c r="AO4888" s="318"/>
      <c r="AP4888" s="318"/>
      <c r="AQ4888" s="318"/>
      <c r="AR4888" s="318"/>
      <c r="AS4888" s="318"/>
      <c r="AT4888" s="318"/>
      <c r="AU4888" s="318"/>
      <c r="AV4888" s="318"/>
      <c r="AW4888" s="318"/>
      <c r="AX4888" s="318"/>
      <c r="AY4888" s="318"/>
      <c r="AZ4888" s="318"/>
      <c r="BA4888" s="318"/>
      <c r="BB4888" s="318"/>
      <c r="BC4888" s="318"/>
      <c r="BD4888" s="318"/>
      <c r="BE4888" s="497"/>
      <c r="BF4888" s="497"/>
      <c r="BG4888" s="497"/>
      <c r="BH4888" s="497"/>
      <c r="BI4888" s="497"/>
      <c r="BJ4888" s="497"/>
      <c r="BK4888" s="497"/>
      <c r="BL4888" s="497"/>
      <c r="BM4888" s="497"/>
      <c r="BN4888" s="497"/>
      <c r="BO4888" s="497"/>
      <c r="BP4888" s="306"/>
      <c r="BQ4888" s="496"/>
      <c r="BR4888" s="496"/>
      <c r="BS4888" s="496"/>
      <c r="BT4888" s="496"/>
      <c r="BU4888" s="496"/>
      <c r="BV4888" s="496"/>
    </row>
    <row r="4889" spans="1:74" s="52" customFormat="1" ht="12.75">
      <c r="A4889" s="45">
        <v>2353.0846135089</v>
      </c>
      <c r="B4889" s="46" t="s">
        <v>253</v>
      </c>
      <c r="C4889" s="47" t="s">
        <v>318</v>
      </c>
      <c r="D4889" s="48">
        <v>57.903711777301837</v>
      </c>
      <c r="E4889" s="49">
        <v>40.120820000000002</v>
      </c>
      <c r="F4889" s="49">
        <v>7.2800000000000004E-2</v>
      </c>
      <c r="G4889" s="49">
        <v>13.72085</v>
      </c>
      <c r="H4889" s="49">
        <v>0.3856</v>
      </c>
      <c r="I4889" s="49">
        <v>0.12959999999999999</v>
      </c>
      <c r="J4889" s="49">
        <v>46.661879999999996</v>
      </c>
      <c r="K4889" s="49">
        <v>0.21540000000000001</v>
      </c>
      <c r="L4889" s="49">
        <v>101.39255000000001</v>
      </c>
      <c r="M4889" s="47"/>
      <c r="N4889" s="50">
        <v>0.98832465694924609</v>
      </c>
      <c r="O4889" s="50">
        <v>1.4178706872361301E-3</v>
      </c>
      <c r="P4889" s="50">
        <v>0.28266161777857707</v>
      </c>
      <c r="Q4889" s="50">
        <v>7.6403059047247162E-3</v>
      </c>
      <c r="R4889" s="50">
        <v>2.7040864408479554E-3</v>
      </c>
      <c r="S4889" s="50">
        <v>1.7135650975966221</v>
      </c>
      <c r="T4889" s="50">
        <v>5.6850354367393788E-3</v>
      </c>
      <c r="U4889" s="50">
        <v>3.0038489149337417</v>
      </c>
      <c r="V4889" s="51">
        <v>85.840204642013845</v>
      </c>
      <c r="X4889" s="315">
        <v>0.05</v>
      </c>
      <c r="Y4889" s="315">
        <v>4.8600000000000003</v>
      </c>
      <c r="Z4889" s="315">
        <v>0.13</v>
      </c>
      <c r="AA4889" s="315">
        <v>0.97</v>
      </c>
      <c r="AB4889" s="315">
        <v>4.99</v>
      </c>
      <c r="AC4889" s="315">
        <v>0.05</v>
      </c>
      <c r="AD4889" s="315">
        <v>0.48</v>
      </c>
      <c r="AE4889" s="318"/>
      <c r="AF4889" s="161" t="s">
        <v>1697</v>
      </c>
      <c r="AG4889" s="318">
        <v>30</v>
      </c>
      <c r="AH4889" s="318">
        <v>15</v>
      </c>
      <c r="AI4889" s="318"/>
      <c r="AJ4889" s="318"/>
      <c r="AK4889" s="318"/>
      <c r="AL4889" s="318"/>
      <c r="AM4889" s="318"/>
      <c r="AN4889" s="318"/>
      <c r="AO4889" s="318"/>
      <c r="AP4889" s="318"/>
      <c r="AQ4889" s="318"/>
      <c r="AR4889" s="318"/>
      <c r="AS4889" s="318"/>
      <c r="AT4889" s="318"/>
      <c r="AU4889" s="318"/>
      <c r="AV4889" s="318"/>
      <c r="AW4889" s="318"/>
      <c r="AX4889" s="318"/>
      <c r="AY4889" s="318"/>
      <c r="AZ4889" s="318"/>
      <c r="BA4889" s="318"/>
      <c r="BB4889" s="318"/>
      <c r="BC4889" s="318"/>
      <c r="BD4889" s="318"/>
      <c r="BE4889" s="497"/>
      <c r="BF4889" s="497"/>
      <c r="BG4889" s="497"/>
      <c r="BH4889" s="497"/>
      <c r="BI4889" s="497"/>
      <c r="BJ4889" s="497"/>
      <c r="BK4889" s="497"/>
      <c r="BL4889" s="497"/>
      <c r="BM4889" s="497"/>
      <c r="BN4889" s="497"/>
      <c r="BO4889" s="497"/>
      <c r="BP4889" s="306"/>
      <c r="BQ4889" s="496"/>
      <c r="BR4889" s="496"/>
      <c r="BS4889" s="496"/>
      <c r="BT4889" s="496"/>
      <c r="BU4889" s="496"/>
      <c r="BV4889" s="496"/>
    </row>
    <row r="4890" spans="1:74" s="52" customFormat="1" ht="12.75">
      <c r="A4890" s="45">
        <v>2353.0846135089</v>
      </c>
      <c r="B4890" s="46" t="s">
        <v>253</v>
      </c>
      <c r="C4890" s="47" t="s">
        <v>318</v>
      </c>
      <c r="D4890" s="48">
        <v>61.763711777301836</v>
      </c>
      <c r="E4890" s="49">
        <v>40.25076</v>
      </c>
      <c r="F4890" s="49">
        <v>8.6300000000000002E-2</v>
      </c>
      <c r="G4890" s="49">
        <v>13.60093</v>
      </c>
      <c r="H4890" s="49">
        <v>0.37830000000000003</v>
      </c>
      <c r="I4890" s="49">
        <v>0.16739999999999999</v>
      </c>
      <c r="J4890" s="49">
        <v>46.642090000000003</v>
      </c>
      <c r="K4890" s="49">
        <v>0.21490000000000001</v>
      </c>
      <c r="L4890" s="49">
        <v>101.43108000000001</v>
      </c>
      <c r="M4890" s="47"/>
      <c r="N4890" s="50">
        <v>0.99023150029444396</v>
      </c>
      <c r="O4890" s="50">
        <v>1.6786063566187526E-3</v>
      </c>
      <c r="P4890" s="50">
        <v>0.2798254765505368</v>
      </c>
      <c r="Q4890" s="50">
        <v>7.4858804355340727E-3</v>
      </c>
      <c r="R4890" s="50">
        <v>3.4882198206046336E-3</v>
      </c>
      <c r="S4890" s="50">
        <v>1.7106028875143864</v>
      </c>
      <c r="T4890" s="50">
        <v>5.6644365386983387E-3</v>
      </c>
      <c r="U4890" s="50">
        <v>3.0007941866441277</v>
      </c>
      <c r="V4890" s="51">
        <v>85.941444484891321</v>
      </c>
      <c r="X4890" s="315">
        <v>0.05</v>
      </c>
      <c r="Y4890" s="315">
        <v>4.04</v>
      </c>
      <c r="Z4890" s="315">
        <v>0.13</v>
      </c>
      <c r="AA4890" s="315">
        <v>0.99</v>
      </c>
      <c r="AB4890" s="315">
        <v>3.85</v>
      </c>
      <c r="AC4890" s="315">
        <v>0.05</v>
      </c>
      <c r="AD4890" s="315">
        <v>0.47</v>
      </c>
      <c r="AE4890" s="318"/>
      <c r="AF4890" s="161" t="s">
        <v>1697</v>
      </c>
      <c r="AG4890" s="318">
        <v>30</v>
      </c>
      <c r="AH4890" s="318">
        <v>15</v>
      </c>
      <c r="AI4890" s="318"/>
      <c r="AJ4890" s="318"/>
      <c r="AK4890" s="318"/>
      <c r="AL4890" s="318"/>
      <c r="AM4890" s="318"/>
      <c r="AN4890" s="318"/>
      <c r="AO4890" s="318"/>
      <c r="AP4890" s="318"/>
      <c r="AQ4890" s="318"/>
      <c r="AR4890" s="318"/>
      <c r="AS4890" s="318"/>
      <c r="AT4890" s="318"/>
      <c r="AU4890" s="318"/>
      <c r="AV4890" s="318"/>
      <c r="AW4890" s="318"/>
      <c r="AX4890" s="318"/>
      <c r="AY4890" s="318"/>
      <c r="AZ4890" s="318"/>
      <c r="BA4890" s="318"/>
      <c r="BB4890" s="318"/>
      <c r="BC4890" s="318"/>
      <c r="BD4890" s="318"/>
      <c r="BE4890" s="497"/>
      <c r="BF4890" s="497"/>
      <c r="BG4890" s="497"/>
      <c r="BH4890" s="497"/>
      <c r="BI4890" s="497"/>
      <c r="BJ4890" s="497"/>
      <c r="BK4890" s="497"/>
      <c r="BL4890" s="497"/>
      <c r="BM4890" s="497"/>
      <c r="BN4890" s="497"/>
      <c r="BO4890" s="497"/>
      <c r="BP4890" s="306"/>
      <c r="BQ4890" s="496"/>
      <c r="BR4890" s="496"/>
      <c r="BS4890" s="496"/>
      <c r="BT4890" s="496"/>
      <c r="BU4890" s="496"/>
      <c r="BV4890" s="496"/>
    </row>
    <row r="4891" spans="1:74" s="52" customFormat="1" ht="12.75">
      <c r="A4891" s="45">
        <v>2353.0846135089</v>
      </c>
      <c r="B4891" s="46" t="s">
        <v>253</v>
      </c>
      <c r="C4891" s="47" t="s">
        <v>318</v>
      </c>
      <c r="D4891" s="48">
        <v>65.623711777301835</v>
      </c>
      <c r="E4891" s="49">
        <v>40.240760000000002</v>
      </c>
      <c r="F4891" s="49">
        <v>8.5800000000000001E-2</v>
      </c>
      <c r="G4891" s="49">
        <v>13.391069999999999</v>
      </c>
      <c r="H4891" s="49">
        <v>0.37909999999999999</v>
      </c>
      <c r="I4891" s="49">
        <v>0.22670000000000001</v>
      </c>
      <c r="J4891" s="49">
        <v>46.790500000000002</v>
      </c>
      <c r="K4891" s="49">
        <v>0.21870000000000001</v>
      </c>
      <c r="L4891" s="49">
        <v>101.41803</v>
      </c>
      <c r="M4891" s="47"/>
      <c r="N4891" s="50">
        <v>0.98955028562857861</v>
      </c>
      <c r="O4891" s="50">
        <v>1.6681473007007666E-3</v>
      </c>
      <c r="P4891" s="50">
        <v>0.27538670415576316</v>
      </c>
      <c r="Q4891" s="50">
        <v>7.4984132416908624E-3</v>
      </c>
      <c r="R4891" s="50">
        <v>4.7218148479038855E-3</v>
      </c>
      <c r="S4891" s="50">
        <v>1.7152914614927952</v>
      </c>
      <c r="T4891" s="50">
        <v>5.762064622301658E-3</v>
      </c>
      <c r="U4891" s="50">
        <v>3.0015938665097095</v>
      </c>
      <c r="V4891" s="51">
        <v>86.166186533419747</v>
      </c>
      <c r="X4891" s="315">
        <v>0.05</v>
      </c>
      <c r="Y4891" s="315">
        <v>4.2</v>
      </c>
      <c r="Z4891" s="315">
        <v>0.14000000000000001</v>
      </c>
      <c r="AA4891" s="315">
        <v>0.99</v>
      </c>
      <c r="AB4891" s="315">
        <v>2.95</v>
      </c>
      <c r="AC4891" s="315">
        <v>0.05</v>
      </c>
      <c r="AD4891" s="315">
        <v>0.47</v>
      </c>
      <c r="AE4891" s="318"/>
      <c r="AF4891" s="161" t="s">
        <v>1697</v>
      </c>
      <c r="AG4891" s="318">
        <v>30</v>
      </c>
      <c r="AH4891" s="318">
        <v>15</v>
      </c>
      <c r="AI4891" s="318"/>
      <c r="AJ4891" s="318"/>
      <c r="AK4891" s="318"/>
      <c r="AL4891" s="318"/>
      <c r="AM4891" s="318"/>
      <c r="AN4891" s="318"/>
      <c r="AO4891" s="318"/>
      <c r="AP4891" s="318"/>
      <c r="AQ4891" s="318"/>
      <c r="AR4891" s="318"/>
      <c r="AS4891" s="318"/>
      <c r="AT4891" s="318"/>
      <c r="AU4891" s="318"/>
      <c r="AV4891" s="318"/>
      <c r="AW4891" s="318"/>
      <c r="AX4891" s="318"/>
      <c r="AY4891" s="318"/>
      <c r="AZ4891" s="318"/>
      <c r="BA4891" s="318"/>
      <c r="BB4891" s="318"/>
      <c r="BC4891" s="318"/>
      <c r="BD4891" s="318"/>
      <c r="BE4891" s="497"/>
      <c r="BF4891" s="497"/>
      <c r="BG4891" s="497"/>
      <c r="BH4891" s="497"/>
      <c r="BI4891" s="497"/>
      <c r="BJ4891" s="497"/>
      <c r="BK4891" s="497"/>
      <c r="BL4891" s="497"/>
      <c r="BM4891" s="497"/>
      <c r="BN4891" s="497"/>
      <c r="BO4891" s="497"/>
      <c r="BP4891" s="306"/>
      <c r="BQ4891" s="496"/>
      <c r="BR4891" s="496"/>
      <c r="BS4891" s="496"/>
      <c r="BT4891" s="496"/>
      <c r="BU4891" s="496"/>
      <c r="BV4891" s="496"/>
    </row>
    <row r="4892" spans="1:74" s="52" customFormat="1" ht="12.75">
      <c r="A4892" s="45">
        <v>2353.0846135089</v>
      </c>
      <c r="B4892" s="46" t="s">
        <v>253</v>
      </c>
      <c r="C4892" s="47" t="s">
        <v>318</v>
      </c>
      <c r="D4892" s="48">
        <v>69.483711777301835</v>
      </c>
      <c r="E4892" s="49">
        <v>40.21078</v>
      </c>
      <c r="F4892" s="49">
        <v>9.3400010000000006E-2</v>
      </c>
      <c r="G4892" s="49">
        <v>13.500999999999999</v>
      </c>
      <c r="H4892" s="49">
        <v>0.37380000000000002</v>
      </c>
      <c r="I4892" s="49">
        <v>0.1769</v>
      </c>
      <c r="J4892" s="49">
        <v>46.800400000000003</v>
      </c>
      <c r="K4892" s="49">
        <v>0.21099999999999999</v>
      </c>
      <c r="L4892" s="49">
        <v>101.43198001</v>
      </c>
      <c r="M4892" s="47"/>
      <c r="N4892" s="50">
        <v>0.9891998352754876</v>
      </c>
      <c r="O4892" s="50">
        <v>1.816619098172726E-3</v>
      </c>
      <c r="P4892" s="50">
        <v>0.27775601272665712</v>
      </c>
      <c r="Q4892" s="50">
        <v>7.3964738688617063E-3</v>
      </c>
      <c r="R4892" s="50">
        <v>3.6859981250413325E-3</v>
      </c>
      <c r="S4892" s="50">
        <v>1.7163254738491698</v>
      </c>
      <c r="T4892" s="50">
        <v>5.5613680891969282E-3</v>
      </c>
      <c r="U4892" s="50">
        <v>3.0031905261973271</v>
      </c>
      <c r="V4892" s="51">
        <v>86.070979817198406</v>
      </c>
      <c r="X4892" s="315">
        <v>0.05</v>
      </c>
      <c r="Y4892" s="315">
        <v>3.82</v>
      </c>
      <c r="Z4892" s="315">
        <v>0.14000000000000001</v>
      </c>
      <c r="AA4892" s="315">
        <v>0.99</v>
      </c>
      <c r="AB4892" s="315">
        <v>3.82</v>
      </c>
      <c r="AC4892" s="315">
        <v>0.05</v>
      </c>
      <c r="AD4892" s="315">
        <v>0.48</v>
      </c>
      <c r="AE4892" s="318"/>
      <c r="AF4892" s="161" t="s">
        <v>1697</v>
      </c>
      <c r="AG4892" s="318">
        <v>30</v>
      </c>
      <c r="AH4892" s="318">
        <v>15</v>
      </c>
      <c r="AI4892" s="318"/>
      <c r="AJ4892" s="318"/>
      <c r="AK4892" s="318"/>
      <c r="AL4892" s="318"/>
      <c r="AM4892" s="318"/>
      <c r="AN4892" s="318"/>
      <c r="AO4892" s="318"/>
      <c r="AP4892" s="318"/>
      <c r="AQ4892" s="318"/>
      <c r="AR4892" s="318"/>
      <c r="AS4892" s="318"/>
      <c r="AT4892" s="318"/>
      <c r="AU4892" s="318"/>
      <c r="AV4892" s="318"/>
      <c r="AW4892" s="318"/>
      <c r="AX4892" s="318"/>
      <c r="AY4892" s="318"/>
      <c r="AZ4892" s="318"/>
      <c r="BA4892" s="318"/>
      <c r="BB4892" s="318"/>
      <c r="BC4892" s="318"/>
      <c r="BD4892" s="318"/>
      <c r="BE4892" s="497"/>
      <c r="BF4892" s="497"/>
      <c r="BG4892" s="497"/>
      <c r="BH4892" s="497"/>
      <c r="BI4892" s="497"/>
      <c r="BJ4892" s="497"/>
      <c r="BK4892" s="497"/>
      <c r="BL4892" s="497"/>
      <c r="BM4892" s="497"/>
      <c r="BN4892" s="497"/>
      <c r="BO4892" s="497"/>
      <c r="BP4892" s="306"/>
      <c r="BQ4892" s="496"/>
      <c r="BR4892" s="496"/>
      <c r="BS4892" s="496"/>
      <c r="BT4892" s="496"/>
      <c r="BU4892" s="496"/>
      <c r="BV4892" s="496"/>
    </row>
    <row r="4893" spans="1:74" s="52" customFormat="1" ht="12.75">
      <c r="A4893" s="45">
        <v>2353.0846135089</v>
      </c>
      <c r="B4893" s="46" t="s">
        <v>253</v>
      </c>
      <c r="C4893" s="47" t="s">
        <v>318</v>
      </c>
      <c r="D4893" s="48">
        <v>73.343711777301834</v>
      </c>
      <c r="E4893" s="49">
        <v>40.31073</v>
      </c>
      <c r="F4893" s="49">
        <v>8.7599999999999997E-2</v>
      </c>
      <c r="G4893" s="49">
        <v>13.51099</v>
      </c>
      <c r="H4893" s="49">
        <v>0.38419999999999999</v>
      </c>
      <c r="I4893" s="49">
        <v>0.1895</v>
      </c>
      <c r="J4893" s="49">
        <v>46.938920000000003</v>
      </c>
      <c r="K4893" s="49">
        <v>0.214</v>
      </c>
      <c r="L4893" s="49">
        <v>101.71234000000001</v>
      </c>
      <c r="M4893" s="47"/>
      <c r="N4893" s="50">
        <v>0.98897868107999942</v>
      </c>
      <c r="O4893" s="50">
        <v>1.699205041946652E-3</v>
      </c>
      <c r="P4893" s="50">
        <v>0.2772103450226866</v>
      </c>
      <c r="Q4893" s="50">
        <v>7.5817161288044919E-3</v>
      </c>
      <c r="R4893" s="50">
        <v>3.9378685998435687E-3</v>
      </c>
      <c r="S4893" s="50">
        <v>1.7167533567637143</v>
      </c>
      <c r="T4893" s="50">
        <v>5.6251963674151147E-3</v>
      </c>
      <c r="U4893" s="50">
        <v>3.0033808572042022</v>
      </c>
      <c r="V4893" s="51">
        <v>86.097523000326802</v>
      </c>
      <c r="X4893" s="315">
        <v>0.05</v>
      </c>
      <c r="Y4893" s="315">
        <v>3.9</v>
      </c>
      <c r="Z4893" s="315">
        <v>0.14000000000000001</v>
      </c>
      <c r="AA4893" s="315">
        <v>0.97</v>
      </c>
      <c r="AB4893" s="315">
        <v>3.43</v>
      </c>
      <c r="AC4893" s="315">
        <v>0.05</v>
      </c>
      <c r="AD4893" s="315">
        <v>0.48</v>
      </c>
      <c r="AE4893" s="318"/>
      <c r="AF4893" s="161" t="s">
        <v>1697</v>
      </c>
      <c r="AG4893" s="318">
        <v>30</v>
      </c>
      <c r="AH4893" s="318">
        <v>15</v>
      </c>
      <c r="AI4893" s="318"/>
      <c r="AJ4893" s="318"/>
      <c r="AK4893" s="318"/>
      <c r="AL4893" s="318"/>
      <c r="AM4893" s="318"/>
      <c r="AN4893" s="318"/>
      <c r="AO4893" s="318"/>
      <c r="AP4893" s="318"/>
      <c r="AQ4893" s="318"/>
      <c r="AR4893" s="318"/>
      <c r="AS4893" s="318"/>
      <c r="AT4893" s="318"/>
      <c r="AU4893" s="318"/>
      <c r="AV4893" s="318"/>
      <c r="AW4893" s="318"/>
      <c r="AX4893" s="318"/>
      <c r="AY4893" s="318"/>
      <c r="AZ4893" s="318"/>
      <c r="BA4893" s="318"/>
      <c r="BB4893" s="318"/>
      <c r="BC4893" s="318"/>
      <c r="BD4893" s="318"/>
      <c r="BE4893" s="497"/>
      <c r="BF4893" s="497"/>
      <c r="BG4893" s="497"/>
      <c r="BH4893" s="497"/>
      <c r="BI4893" s="497"/>
      <c r="BJ4893" s="497"/>
      <c r="BK4893" s="497"/>
      <c r="BL4893" s="497"/>
      <c r="BM4893" s="497"/>
      <c r="BN4893" s="497"/>
      <c r="BO4893" s="497"/>
      <c r="BP4893" s="306"/>
      <c r="BQ4893" s="496"/>
      <c r="BR4893" s="496"/>
      <c r="BS4893" s="496"/>
      <c r="BT4893" s="496"/>
      <c r="BU4893" s="496"/>
      <c r="BV4893" s="496"/>
    </row>
    <row r="4894" spans="1:74" s="52" customFormat="1" ht="12.75">
      <c r="A4894" s="45">
        <v>2353.0846135089</v>
      </c>
      <c r="B4894" s="46" t="s">
        <v>253</v>
      </c>
      <c r="C4894" s="47" t="s">
        <v>318</v>
      </c>
      <c r="D4894" s="48">
        <v>77.203711777301834</v>
      </c>
      <c r="E4894" s="49">
        <v>40.330719999999999</v>
      </c>
      <c r="F4894" s="49">
        <v>7.9399999999999998E-2</v>
      </c>
      <c r="G4894" s="49">
        <v>13.481009999999999</v>
      </c>
      <c r="H4894" s="49">
        <v>0.35470000000000002</v>
      </c>
      <c r="I4894" s="49">
        <v>0.25669999999999998</v>
      </c>
      <c r="J4894" s="49">
        <v>47.146700000000003</v>
      </c>
      <c r="K4894" s="49">
        <v>0.218</v>
      </c>
      <c r="L4894" s="49">
        <v>101.93903</v>
      </c>
      <c r="M4894" s="47"/>
      <c r="N4894" s="50">
        <v>0.98734881719505818</v>
      </c>
      <c r="O4894" s="50">
        <v>1.536846712530806E-3</v>
      </c>
      <c r="P4894" s="50">
        <v>0.27600252793040481</v>
      </c>
      <c r="Q4894" s="50">
        <v>6.9845706686174286E-3</v>
      </c>
      <c r="R4894" s="50">
        <v>5.3228746978249957E-3</v>
      </c>
      <c r="S4894" s="50">
        <v>1.7206576929409665</v>
      </c>
      <c r="T4894" s="50">
        <v>5.7180608940208344E-3</v>
      </c>
      <c r="U4894" s="50">
        <v>3.0051548059425595</v>
      </c>
      <c r="V4894" s="51">
        <v>86.176790369973247</v>
      </c>
      <c r="X4894" s="315">
        <v>0.05</v>
      </c>
      <c r="Y4894" s="315">
        <v>4.3499999999999996</v>
      </c>
      <c r="Z4894" s="315">
        <v>0.14000000000000001</v>
      </c>
      <c r="AA4894" s="315">
        <v>1.07</v>
      </c>
      <c r="AB4894" s="315">
        <v>2.66</v>
      </c>
      <c r="AC4894" s="315">
        <v>0.05</v>
      </c>
      <c r="AD4894" s="315">
        <v>0.47</v>
      </c>
      <c r="AE4894" s="318"/>
      <c r="AF4894" s="161" t="s">
        <v>1697</v>
      </c>
      <c r="AG4894" s="318">
        <v>30</v>
      </c>
      <c r="AH4894" s="318">
        <v>15</v>
      </c>
      <c r="AI4894" s="318"/>
      <c r="AJ4894" s="318"/>
      <c r="AK4894" s="318"/>
      <c r="AL4894" s="318"/>
      <c r="AM4894" s="318"/>
      <c r="AN4894" s="318"/>
      <c r="AO4894" s="318"/>
      <c r="AP4894" s="318"/>
      <c r="AQ4894" s="318"/>
      <c r="AR4894" s="318"/>
      <c r="AS4894" s="318"/>
      <c r="AT4894" s="318"/>
      <c r="AU4894" s="318"/>
      <c r="AV4894" s="318"/>
      <c r="AW4894" s="318"/>
      <c r="AX4894" s="318"/>
      <c r="AY4894" s="318"/>
      <c r="AZ4894" s="318"/>
      <c r="BA4894" s="318"/>
      <c r="BB4894" s="318"/>
      <c r="BC4894" s="318"/>
      <c r="BD4894" s="318"/>
      <c r="BE4894" s="497"/>
      <c r="BF4894" s="497"/>
      <c r="BG4894" s="497"/>
      <c r="BH4894" s="497"/>
      <c r="BI4894" s="497"/>
      <c r="BJ4894" s="497"/>
      <c r="BK4894" s="497"/>
      <c r="BL4894" s="497"/>
      <c r="BM4894" s="497"/>
      <c r="BN4894" s="497"/>
      <c r="BO4894" s="497"/>
      <c r="BP4894" s="306"/>
      <c r="BQ4894" s="496"/>
      <c r="BR4894" s="496"/>
      <c r="BS4894" s="496"/>
      <c r="BT4894" s="496"/>
      <c r="BU4894" s="496"/>
      <c r="BV4894" s="496"/>
    </row>
    <row r="4895" spans="1:74" s="52" customFormat="1" ht="12.75">
      <c r="A4895" s="45">
        <v>2353.0846135089</v>
      </c>
      <c r="B4895" s="46" t="s">
        <v>253</v>
      </c>
      <c r="C4895" s="47" t="s">
        <v>318</v>
      </c>
      <c r="D4895" s="48">
        <v>81.063711777301833</v>
      </c>
      <c r="E4895" s="49">
        <v>40.380699999999997</v>
      </c>
      <c r="F4895" s="49">
        <v>6.3399999999999998E-2</v>
      </c>
      <c r="G4895" s="49">
        <v>13.301130000000001</v>
      </c>
      <c r="H4895" s="49">
        <v>0.40079999999999999</v>
      </c>
      <c r="I4895" s="49">
        <v>0.15970000000000001</v>
      </c>
      <c r="J4895" s="49">
        <v>46.879550000000002</v>
      </c>
      <c r="K4895" s="49">
        <v>0.2235</v>
      </c>
      <c r="L4895" s="49">
        <v>101.46858</v>
      </c>
      <c r="M4895" s="47"/>
      <c r="N4895" s="50">
        <v>0.99192070512705988</v>
      </c>
      <c r="O4895" s="50">
        <v>1.2313110742969418E-3</v>
      </c>
      <c r="P4895" s="50">
        <v>0.27324211901221906</v>
      </c>
      <c r="Q4895" s="50">
        <v>7.9190797717249156E-3</v>
      </c>
      <c r="R4895" s="50">
        <v>3.3227201710191098E-3</v>
      </c>
      <c r="S4895" s="50">
        <v>1.7167027083742439</v>
      </c>
      <c r="T4895" s="50">
        <v>5.8821796925416208E-3</v>
      </c>
      <c r="U4895" s="50">
        <v>3.0016104558024406</v>
      </c>
      <c r="V4895" s="51">
        <v>86.268859555715053</v>
      </c>
      <c r="X4895" s="315">
        <v>0.05</v>
      </c>
      <c r="Y4895" s="315">
        <v>5.58</v>
      </c>
      <c r="Z4895" s="315">
        <v>0.14000000000000001</v>
      </c>
      <c r="AA4895" s="315">
        <v>0.93</v>
      </c>
      <c r="AB4895" s="315">
        <v>4.0199999999999996</v>
      </c>
      <c r="AC4895" s="315">
        <v>0.05</v>
      </c>
      <c r="AD4895" s="315">
        <v>0.46</v>
      </c>
      <c r="AE4895" s="318"/>
      <c r="AF4895" s="161" t="s">
        <v>1697</v>
      </c>
      <c r="AG4895" s="318">
        <v>30</v>
      </c>
      <c r="AH4895" s="318">
        <v>15</v>
      </c>
      <c r="AI4895" s="318"/>
      <c r="AJ4895" s="318"/>
      <c r="AK4895" s="318"/>
      <c r="AL4895" s="318"/>
      <c r="AM4895" s="318"/>
      <c r="AN4895" s="318"/>
      <c r="AO4895" s="318"/>
      <c r="AP4895" s="318"/>
      <c r="AQ4895" s="318"/>
      <c r="AR4895" s="318"/>
      <c r="AS4895" s="318"/>
      <c r="AT4895" s="318"/>
      <c r="AU4895" s="318"/>
      <c r="AV4895" s="318"/>
      <c r="AW4895" s="318"/>
      <c r="AX4895" s="318"/>
      <c r="AY4895" s="318"/>
      <c r="AZ4895" s="318"/>
      <c r="BA4895" s="318"/>
      <c r="BB4895" s="318"/>
      <c r="BC4895" s="318"/>
      <c r="BD4895" s="318"/>
      <c r="BE4895" s="497"/>
      <c r="BF4895" s="497"/>
      <c r="BG4895" s="497"/>
      <c r="BH4895" s="497"/>
      <c r="BI4895" s="497"/>
      <c r="BJ4895" s="497"/>
      <c r="BK4895" s="497"/>
      <c r="BL4895" s="497"/>
      <c r="BM4895" s="497"/>
      <c r="BN4895" s="497"/>
      <c r="BO4895" s="497"/>
      <c r="BP4895" s="306"/>
      <c r="BQ4895" s="496"/>
      <c r="BR4895" s="496"/>
      <c r="BS4895" s="496"/>
      <c r="BT4895" s="496"/>
      <c r="BU4895" s="496"/>
      <c r="BV4895" s="496"/>
    </row>
    <row r="4896" spans="1:74" s="52" customFormat="1" ht="12.75">
      <c r="A4896" s="45">
        <v>2353.0846135089</v>
      </c>
      <c r="B4896" s="46" t="s">
        <v>253</v>
      </c>
      <c r="C4896" s="47" t="s">
        <v>318</v>
      </c>
      <c r="D4896" s="48">
        <v>84.923711777301833</v>
      </c>
      <c r="E4896" s="49">
        <v>40.27075</v>
      </c>
      <c r="F4896" s="49">
        <v>6.9900000000000004E-2</v>
      </c>
      <c r="G4896" s="49">
        <v>13.331110000000001</v>
      </c>
      <c r="H4896" s="49">
        <v>0.39429999999999998</v>
      </c>
      <c r="I4896" s="49">
        <v>0.17100000000000001</v>
      </c>
      <c r="J4896" s="49">
        <v>46.978499999999997</v>
      </c>
      <c r="K4896" s="49">
        <v>0.19400000000000001</v>
      </c>
      <c r="L4896" s="49">
        <v>101.48945999999999</v>
      </c>
      <c r="M4896" s="47"/>
      <c r="N4896" s="50">
        <v>0.98937195885059803</v>
      </c>
      <c r="O4896" s="50">
        <v>1.3577583118726006E-3</v>
      </c>
      <c r="P4896" s="50">
        <v>0.27390009651303554</v>
      </c>
      <c r="Q4896" s="50">
        <v>7.7918493786850148E-3</v>
      </c>
      <c r="R4896" s="50">
        <v>3.5583751193357677E-3</v>
      </c>
      <c r="S4896" s="50">
        <v>1.7205906982867327</v>
      </c>
      <c r="T4896" s="50">
        <v>5.1065696141032865E-3</v>
      </c>
      <c r="U4896" s="50">
        <v>3.0031721720962095</v>
      </c>
      <c r="V4896" s="51">
        <v>86.267166675966877</v>
      </c>
      <c r="X4896" s="315">
        <v>0.05</v>
      </c>
      <c r="Y4896" s="315">
        <v>5.09</v>
      </c>
      <c r="Z4896" s="315">
        <v>0.14000000000000001</v>
      </c>
      <c r="AA4896" s="315">
        <v>0.96</v>
      </c>
      <c r="AB4896" s="315">
        <v>3.82</v>
      </c>
      <c r="AC4896" s="315">
        <v>0.05</v>
      </c>
      <c r="AD4896" s="315">
        <v>0.52</v>
      </c>
      <c r="AE4896" s="318"/>
      <c r="AF4896" s="161" t="s">
        <v>1697</v>
      </c>
      <c r="AG4896" s="318">
        <v>30</v>
      </c>
      <c r="AH4896" s="318">
        <v>15</v>
      </c>
      <c r="AI4896" s="318"/>
      <c r="AJ4896" s="318"/>
      <c r="AK4896" s="318"/>
      <c r="AL4896" s="318"/>
      <c r="AM4896" s="318"/>
      <c r="AN4896" s="318"/>
      <c r="AO4896" s="318"/>
      <c r="AP4896" s="318"/>
      <c r="AQ4896" s="318"/>
      <c r="AR4896" s="318"/>
      <c r="AS4896" s="318"/>
      <c r="AT4896" s="318"/>
      <c r="AU4896" s="318"/>
      <c r="AV4896" s="318"/>
      <c r="AW4896" s="318"/>
      <c r="AX4896" s="318"/>
      <c r="AY4896" s="318"/>
      <c r="AZ4896" s="318"/>
      <c r="BA4896" s="318"/>
      <c r="BB4896" s="318"/>
      <c r="BC4896" s="318"/>
      <c r="BD4896" s="318"/>
      <c r="BE4896" s="497"/>
      <c r="BF4896" s="497"/>
      <c r="BG4896" s="497"/>
      <c r="BH4896" s="497"/>
      <c r="BI4896" s="497"/>
      <c r="BJ4896" s="497"/>
      <c r="BK4896" s="497"/>
      <c r="BL4896" s="497"/>
      <c r="BM4896" s="497"/>
      <c r="BN4896" s="497"/>
      <c r="BO4896" s="497"/>
      <c r="BP4896" s="306"/>
      <c r="BQ4896" s="496"/>
      <c r="BR4896" s="496"/>
      <c r="BS4896" s="496"/>
      <c r="BT4896" s="496"/>
      <c r="BU4896" s="496"/>
      <c r="BV4896" s="496"/>
    </row>
    <row r="4897" spans="1:74" s="52" customFormat="1" ht="12.75">
      <c r="A4897" s="45">
        <v>2353.0846135089</v>
      </c>
      <c r="B4897" s="46" t="s">
        <v>253</v>
      </c>
      <c r="C4897" s="47" t="s">
        <v>318</v>
      </c>
      <c r="D4897" s="48">
        <v>88.783711777301832</v>
      </c>
      <c r="E4897" s="49">
        <v>40.31073</v>
      </c>
      <c r="F4897" s="49">
        <v>7.51E-2</v>
      </c>
      <c r="G4897" s="49">
        <v>13.331110000000001</v>
      </c>
      <c r="H4897" s="49">
        <v>0.39040000000000002</v>
      </c>
      <c r="I4897" s="49">
        <v>0.1759</v>
      </c>
      <c r="J4897" s="49">
        <v>47.087330000000001</v>
      </c>
      <c r="K4897" s="49">
        <v>0.2029</v>
      </c>
      <c r="L4897" s="49">
        <v>101.66316999999999</v>
      </c>
      <c r="M4897" s="47"/>
      <c r="N4897" s="50">
        <v>0.98838152151696845</v>
      </c>
      <c r="O4897" s="50">
        <v>1.4558589693497868E-3</v>
      </c>
      <c r="P4897" s="50">
        <v>0.27335452054203618</v>
      </c>
      <c r="Q4897" s="50">
        <v>7.699413704494576E-3</v>
      </c>
      <c r="R4897" s="50">
        <v>3.6530492978363804E-3</v>
      </c>
      <c r="S4897" s="50">
        <v>1.72114145561937</v>
      </c>
      <c r="T4897" s="50">
        <v>5.3302017662391942E-3</v>
      </c>
      <c r="U4897" s="50">
        <v>3.0027682439806158</v>
      </c>
      <c r="V4897" s="51">
        <v>86.294556428831086</v>
      </c>
      <c r="X4897" s="315">
        <v>0.05</v>
      </c>
      <c r="Y4897" s="315">
        <v>4.6399999999999997</v>
      </c>
      <c r="Z4897" s="315">
        <v>0.14000000000000001</v>
      </c>
      <c r="AA4897" s="315">
        <v>0.98</v>
      </c>
      <c r="AB4897" s="315">
        <v>3.75</v>
      </c>
      <c r="AC4897" s="315">
        <v>0.05</v>
      </c>
      <c r="AD4897" s="315">
        <v>0.5</v>
      </c>
      <c r="AE4897" s="318"/>
      <c r="AF4897" s="161" t="s">
        <v>1697</v>
      </c>
      <c r="AG4897" s="318">
        <v>30</v>
      </c>
      <c r="AH4897" s="318">
        <v>15</v>
      </c>
      <c r="AI4897" s="318"/>
      <c r="AJ4897" s="318"/>
      <c r="AK4897" s="318"/>
      <c r="AL4897" s="318"/>
      <c r="AM4897" s="318"/>
      <c r="AN4897" s="318"/>
      <c r="AO4897" s="318"/>
      <c r="AP4897" s="318"/>
      <c r="AQ4897" s="318"/>
      <c r="AR4897" s="318"/>
      <c r="AS4897" s="318"/>
      <c r="AT4897" s="318"/>
      <c r="AU4897" s="318"/>
      <c r="AV4897" s="318"/>
      <c r="AW4897" s="318"/>
      <c r="AX4897" s="318"/>
      <c r="AY4897" s="318"/>
      <c r="AZ4897" s="318"/>
      <c r="BA4897" s="318"/>
      <c r="BB4897" s="318"/>
      <c r="BC4897" s="318"/>
      <c r="BD4897" s="318"/>
      <c r="BE4897" s="497"/>
      <c r="BF4897" s="497"/>
      <c r="BG4897" s="497"/>
      <c r="BH4897" s="497"/>
      <c r="BI4897" s="497"/>
      <c r="BJ4897" s="497"/>
      <c r="BK4897" s="497"/>
      <c r="BL4897" s="497"/>
      <c r="BM4897" s="497"/>
      <c r="BN4897" s="497"/>
      <c r="BO4897" s="497"/>
      <c r="BP4897" s="306"/>
      <c r="BQ4897" s="496"/>
      <c r="BR4897" s="496"/>
      <c r="BS4897" s="496"/>
      <c r="BT4897" s="496"/>
      <c r="BU4897" s="496"/>
      <c r="BV4897" s="496"/>
    </row>
    <row r="4898" spans="1:74" s="52" customFormat="1" ht="12.75">
      <c r="A4898" s="45">
        <v>2353.0846135089</v>
      </c>
      <c r="B4898" s="46" t="s">
        <v>253</v>
      </c>
      <c r="C4898" s="47" t="s">
        <v>318</v>
      </c>
      <c r="D4898" s="48">
        <v>92.643711777301831</v>
      </c>
      <c r="E4898" s="49">
        <v>40.29074</v>
      </c>
      <c r="F4898" s="49">
        <v>9.3500009999999995E-2</v>
      </c>
      <c r="G4898" s="49">
        <v>13.301130000000001</v>
      </c>
      <c r="H4898" s="49">
        <v>0.40960000000000002</v>
      </c>
      <c r="I4898" s="49">
        <v>0.17560000000000001</v>
      </c>
      <c r="J4898" s="49">
        <v>47.176380000000002</v>
      </c>
      <c r="K4898" s="49">
        <v>0.2074</v>
      </c>
      <c r="L4898" s="49">
        <v>101.77695001000001</v>
      </c>
      <c r="M4898" s="47"/>
      <c r="N4898" s="50">
        <v>0.98631030823136545</v>
      </c>
      <c r="O4898" s="50">
        <v>1.8096533893082909E-3</v>
      </c>
      <c r="P4898" s="50">
        <v>0.27230327225924572</v>
      </c>
      <c r="Q4898" s="50">
        <v>8.0651447903672974E-3</v>
      </c>
      <c r="R4898" s="50">
        <v>3.6409823944302216E-3</v>
      </c>
      <c r="S4898" s="50">
        <v>1.721636600032302</v>
      </c>
      <c r="T4898" s="50">
        <v>5.4396972281279829E-3</v>
      </c>
      <c r="U4898" s="50">
        <v>3.0012845293920027</v>
      </c>
      <c r="V4898" s="51">
        <v>86.343456187257061</v>
      </c>
      <c r="X4898" s="315">
        <v>0.05</v>
      </c>
      <c r="Y4898" s="315">
        <v>3.86</v>
      </c>
      <c r="Z4898" s="315">
        <v>0.14000000000000001</v>
      </c>
      <c r="AA4898" s="315">
        <v>0.92</v>
      </c>
      <c r="AB4898" s="315">
        <v>3.79</v>
      </c>
      <c r="AC4898" s="315">
        <v>0.05</v>
      </c>
      <c r="AD4898" s="315">
        <v>0.49</v>
      </c>
      <c r="AE4898" s="318"/>
      <c r="AF4898" s="161" t="s">
        <v>1697</v>
      </c>
      <c r="AG4898" s="318">
        <v>30</v>
      </c>
      <c r="AH4898" s="318">
        <v>15</v>
      </c>
      <c r="AI4898" s="318"/>
      <c r="AJ4898" s="318"/>
      <c r="AK4898" s="318"/>
      <c r="AL4898" s="318"/>
      <c r="AM4898" s="318"/>
      <c r="AN4898" s="318"/>
      <c r="AO4898" s="318"/>
      <c r="AP4898" s="318"/>
      <c r="AQ4898" s="318"/>
      <c r="AR4898" s="318"/>
      <c r="AS4898" s="318"/>
      <c r="AT4898" s="318"/>
      <c r="AU4898" s="318"/>
      <c r="AV4898" s="318"/>
      <c r="AW4898" s="318"/>
      <c r="AX4898" s="318"/>
      <c r="AY4898" s="318"/>
      <c r="AZ4898" s="318"/>
      <c r="BA4898" s="318"/>
      <c r="BB4898" s="318"/>
      <c r="BC4898" s="318"/>
      <c r="BD4898" s="318"/>
      <c r="BE4898" s="497"/>
      <c r="BF4898" s="497"/>
      <c r="BG4898" s="497"/>
      <c r="BH4898" s="497"/>
      <c r="BI4898" s="497"/>
      <c r="BJ4898" s="497"/>
      <c r="BK4898" s="497"/>
      <c r="BL4898" s="497"/>
      <c r="BM4898" s="497"/>
      <c r="BN4898" s="497"/>
      <c r="BO4898" s="497"/>
      <c r="BP4898" s="306"/>
      <c r="BQ4898" s="496"/>
      <c r="BR4898" s="496"/>
      <c r="BS4898" s="496"/>
      <c r="BT4898" s="496"/>
      <c r="BU4898" s="496"/>
      <c r="BV4898" s="496"/>
    </row>
    <row r="4899" spans="1:74" s="52" customFormat="1" ht="12.75">
      <c r="A4899" s="45">
        <v>2353.0846135089</v>
      </c>
      <c r="B4899" s="46" t="s">
        <v>253</v>
      </c>
      <c r="C4899" s="47" t="s">
        <v>318</v>
      </c>
      <c r="D4899" s="48">
        <v>96.503711777301831</v>
      </c>
      <c r="E4899" s="49">
        <v>40.330719999999999</v>
      </c>
      <c r="F4899" s="49">
        <v>9.4899999999999998E-2</v>
      </c>
      <c r="G4899" s="49">
        <v>13.12125</v>
      </c>
      <c r="H4899" s="49">
        <v>0.41670000000000001</v>
      </c>
      <c r="I4899" s="49">
        <v>0.21560000000000001</v>
      </c>
      <c r="J4899" s="49">
        <v>47.097230000000003</v>
      </c>
      <c r="K4899" s="49">
        <v>0.2036</v>
      </c>
      <c r="L4899" s="49">
        <v>101.62029999999999</v>
      </c>
      <c r="M4899" s="47"/>
      <c r="N4899" s="50">
        <v>0.9877112095899081</v>
      </c>
      <c r="O4899" s="50">
        <v>1.8375350630170061E-3</v>
      </c>
      <c r="P4899" s="50">
        <v>0.26873560580412992</v>
      </c>
      <c r="Q4899" s="50">
        <v>8.2084545943359039E-3</v>
      </c>
      <c r="R4899" s="50">
        <v>4.4722750272599664E-3</v>
      </c>
      <c r="S4899" s="50">
        <v>1.7194831248628595</v>
      </c>
      <c r="T4899" s="50">
        <v>5.3423142206886825E-3</v>
      </c>
      <c r="U4899" s="50">
        <v>2.9977070493601139</v>
      </c>
      <c r="V4899" s="51">
        <v>86.483599532634074</v>
      </c>
      <c r="X4899" s="315">
        <v>0.05</v>
      </c>
      <c r="Y4899" s="315">
        <v>3.93</v>
      </c>
      <c r="Z4899" s="315">
        <v>0.14000000000000001</v>
      </c>
      <c r="AA4899" s="315">
        <v>0.91</v>
      </c>
      <c r="AB4899" s="315">
        <v>3.1</v>
      </c>
      <c r="AC4899" s="315">
        <v>0.05</v>
      </c>
      <c r="AD4899" s="315">
        <v>0.5</v>
      </c>
      <c r="AE4899" s="318"/>
      <c r="AF4899" s="161" t="s">
        <v>1697</v>
      </c>
      <c r="AG4899" s="318">
        <v>30</v>
      </c>
      <c r="AH4899" s="318">
        <v>15</v>
      </c>
      <c r="AI4899" s="318"/>
      <c r="AJ4899" s="318"/>
      <c r="AK4899" s="318"/>
      <c r="AL4899" s="318"/>
      <c r="AM4899" s="318"/>
      <c r="AN4899" s="318"/>
      <c r="AO4899" s="318"/>
      <c r="AP4899" s="318"/>
      <c r="AQ4899" s="318"/>
      <c r="AR4899" s="318"/>
      <c r="AS4899" s="318"/>
      <c r="AT4899" s="318"/>
      <c r="AU4899" s="318"/>
      <c r="AV4899" s="318"/>
      <c r="AW4899" s="318"/>
      <c r="AX4899" s="318"/>
      <c r="AY4899" s="318"/>
      <c r="AZ4899" s="318"/>
      <c r="BA4899" s="318"/>
      <c r="BB4899" s="318"/>
      <c r="BC4899" s="318"/>
      <c r="BD4899" s="318"/>
      <c r="BE4899" s="497"/>
      <c r="BF4899" s="497"/>
      <c r="BG4899" s="497"/>
      <c r="BH4899" s="497"/>
      <c r="BI4899" s="497"/>
      <c r="BJ4899" s="497"/>
      <c r="BK4899" s="497"/>
      <c r="BL4899" s="497"/>
      <c r="BM4899" s="497"/>
      <c r="BN4899" s="497"/>
      <c r="BO4899" s="497"/>
      <c r="BP4899" s="306"/>
      <c r="BQ4899" s="496"/>
      <c r="BR4899" s="496"/>
      <c r="BS4899" s="496"/>
      <c r="BT4899" s="496"/>
      <c r="BU4899" s="496"/>
      <c r="BV4899" s="496"/>
    </row>
    <row r="4900" spans="1:74" s="52" customFormat="1" ht="12.75">
      <c r="A4900" s="45">
        <v>2353.0846135089</v>
      </c>
      <c r="B4900" s="46" t="s">
        <v>253</v>
      </c>
      <c r="C4900" s="47" t="s">
        <v>318</v>
      </c>
      <c r="D4900" s="48">
        <v>100.36371177730183</v>
      </c>
      <c r="E4900" s="49">
        <v>40.27075</v>
      </c>
      <c r="F4900" s="49">
        <v>6.5600000000000006E-2</v>
      </c>
      <c r="G4900" s="49">
        <v>13.321120000000001</v>
      </c>
      <c r="H4900" s="49">
        <v>0.42799999999999999</v>
      </c>
      <c r="I4900" s="49">
        <v>0.14299999999999999</v>
      </c>
      <c r="J4900" s="49">
        <v>47.186279999999996</v>
      </c>
      <c r="K4900" s="49">
        <v>0.20480000000000001</v>
      </c>
      <c r="L4900" s="49">
        <v>101.72215000000001</v>
      </c>
      <c r="M4900" s="47"/>
      <c r="N4900" s="50">
        <v>0.98689760834048923</v>
      </c>
      <c r="O4900" s="50">
        <v>1.2710470674796588E-3</v>
      </c>
      <c r="P4900" s="50">
        <v>0.27301035085933273</v>
      </c>
      <c r="Q4900" s="50">
        <v>8.4366501448105667E-3</v>
      </c>
      <c r="R4900" s="50">
        <v>2.9682751431339173E-3</v>
      </c>
      <c r="S4900" s="50">
        <v>1.723878544924426</v>
      </c>
      <c r="T4900" s="50">
        <v>5.3773707225919292E-3</v>
      </c>
      <c r="U4900" s="50">
        <v>3.0034720358949438</v>
      </c>
      <c r="V4900" s="51">
        <v>86.328215283495837</v>
      </c>
      <c r="X4900" s="315">
        <v>0.05</v>
      </c>
      <c r="Y4900" s="315">
        <v>5.15</v>
      </c>
      <c r="Z4900" s="315">
        <v>0.14000000000000001</v>
      </c>
      <c r="AA4900" s="315">
        <v>0.89</v>
      </c>
      <c r="AB4900" s="315">
        <v>4.5199999999999996</v>
      </c>
      <c r="AC4900" s="315">
        <v>0.05</v>
      </c>
      <c r="AD4900" s="315">
        <v>0.5</v>
      </c>
      <c r="AE4900" s="318"/>
      <c r="AF4900" s="161" t="s">
        <v>1697</v>
      </c>
      <c r="AG4900" s="318">
        <v>30</v>
      </c>
      <c r="AH4900" s="318">
        <v>15</v>
      </c>
      <c r="AI4900" s="318"/>
      <c r="AJ4900" s="318"/>
      <c r="AK4900" s="318"/>
      <c r="AL4900" s="318"/>
      <c r="AM4900" s="318"/>
      <c r="AN4900" s="318"/>
      <c r="AO4900" s="318"/>
      <c r="AP4900" s="318"/>
      <c r="AQ4900" s="318"/>
      <c r="AR4900" s="318"/>
      <c r="AS4900" s="318"/>
      <c r="AT4900" s="318"/>
      <c r="AU4900" s="318"/>
      <c r="AV4900" s="318"/>
      <c r="AW4900" s="318"/>
      <c r="AX4900" s="318"/>
      <c r="AY4900" s="318"/>
      <c r="AZ4900" s="318"/>
      <c r="BA4900" s="318"/>
      <c r="BB4900" s="318"/>
      <c r="BC4900" s="318"/>
      <c r="BD4900" s="318"/>
      <c r="BE4900" s="497"/>
      <c r="BF4900" s="497"/>
      <c r="BG4900" s="497"/>
      <c r="BH4900" s="497"/>
      <c r="BI4900" s="497"/>
      <c r="BJ4900" s="497"/>
      <c r="BK4900" s="497"/>
      <c r="BL4900" s="497"/>
      <c r="BM4900" s="497"/>
      <c r="BN4900" s="497"/>
      <c r="BO4900" s="497"/>
      <c r="BP4900" s="306"/>
      <c r="BQ4900" s="496"/>
      <c r="BR4900" s="496"/>
      <c r="BS4900" s="496"/>
      <c r="BT4900" s="496"/>
      <c r="BU4900" s="496"/>
      <c r="BV4900" s="496"/>
    </row>
    <row r="4901" spans="1:74" s="52" customFormat="1" ht="12.75">
      <c r="A4901" s="45">
        <v>2353.0846135089</v>
      </c>
      <c r="B4901" s="46" t="s">
        <v>253</v>
      </c>
      <c r="C4901" s="47" t="s">
        <v>318</v>
      </c>
      <c r="D4901" s="48">
        <v>104.22371177730183</v>
      </c>
      <c r="E4901" s="49">
        <v>40.25076</v>
      </c>
      <c r="F4901" s="49">
        <v>0.1065</v>
      </c>
      <c r="G4901" s="49">
        <v>13.12125</v>
      </c>
      <c r="H4901" s="49">
        <v>0.39750000000000002</v>
      </c>
      <c r="I4901" s="49">
        <v>0.18629999999999999</v>
      </c>
      <c r="J4901" s="49">
        <v>47.186279999999996</v>
      </c>
      <c r="K4901" s="49">
        <v>0.19989999999999999</v>
      </c>
      <c r="L4901" s="49">
        <v>101.53518999999999</v>
      </c>
      <c r="M4901" s="47"/>
      <c r="N4901" s="50">
        <v>0.98723824704529284</v>
      </c>
      <c r="O4901" s="50">
        <v>2.0652513279525763E-3</v>
      </c>
      <c r="P4901" s="50">
        <v>0.26914052266603705</v>
      </c>
      <c r="Q4901" s="50">
        <v>7.8420374619438162E-3</v>
      </c>
      <c r="R4901" s="50">
        <v>3.8703164992798036E-3</v>
      </c>
      <c r="S4901" s="50">
        <v>1.7253299974709793</v>
      </c>
      <c r="T4901" s="50">
        <v>5.2531321813246096E-3</v>
      </c>
      <c r="U4901" s="50">
        <v>3.0021606528507054</v>
      </c>
      <c r="V4901" s="51">
        <v>86.505665541371471</v>
      </c>
      <c r="X4901" s="315">
        <v>0.05</v>
      </c>
      <c r="Y4901" s="315">
        <v>3.33</v>
      </c>
      <c r="Z4901" s="315">
        <v>0.14000000000000001</v>
      </c>
      <c r="AA4901" s="315">
        <v>0.96</v>
      </c>
      <c r="AB4901" s="315">
        <v>3.69</v>
      </c>
      <c r="AC4901" s="315">
        <v>0.05</v>
      </c>
      <c r="AD4901" s="315">
        <v>0.5</v>
      </c>
      <c r="AE4901" s="318"/>
      <c r="AF4901" s="161" t="s">
        <v>1697</v>
      </c>
      <c r="AG4901" s="318">
        <v>30</v>
      </c>
      <c r="AH4901" s="318">
        <v>15</v>
      </c>
      <c r="AI4901" s="318"/>
      <c r="AJ4901" s="318"/>
      <c r="AK4901" s="318"/>
      <c r="AL4901" s="318"/>
      <c r="AM4901" s="318"/>
      <c r="AN4901" s="318"/>
      <c r="AO4901" s="318"/>
      <c r="AP4901" s="318"/>
      <c r="AQ4901" s="318"/>
      <c r="AR4901" s="318"/>
      <c r="AS4901" s="318"/>
      <c r="AT4901" s="318"/>
      <c r="AU4901" s="318"/>
      <c r="AV4901" s="318"/>
      <c r="AW4901" s="318"/>
      <c r="AX4901" s="318"/>
      <c r="AY4901" s="318"/>
      <c r="AZ4901" s="318"/>
      <c r="BA4901" s="318"/>
      <c r="BB4901" s="318"/>
      <c r="BC4901" s="318"/>
      <c r="BD4901" s="318"/>
      <c r="BE4901" s="497"/>
      <c r="BF4901" s="497"/>
      <c r="BG4901" s="497"/>
      <c r="BH4901" s="497"/>
      <c r="BI4901" s="497"/>
      <c r="BJ4901" s="497"/>
      <c r="BK4901" s="497"/>
      <c r="BL4901" s="497"/>
      <c r="BM4901" s="497"/>
      <c r="BN4901" s="497"/>
      <c r="BO4901" s="497"/>
      <c r="BP4901" s="306"/>
      <c r="BQ4901" s="496"/>
      <c r="BR4901" s="496"/>
      <c r="BS4901" s="496"/>
      <c r="BT4901" s="496"/>
      <c r="BU4901" s="496"/>
      <c r="BV4901" s="496"/>
    </row>
    <row r="4902" spans="1:74" s="52" customFormat="1" ht="12.75">
      <c r="A4902" s="45">
        <v>2353.0846135089</v>
      </c>
      <c r="B4902" s="46" t="s">
        <v>253</v>
      </c>
      <c r="C4902" s="47" t="s">
        <v>318</v>
      </c>
      <c r="D4902" s="48">
        <v>108.08371177730183</v>
      </c>
      <c r="E4902" s="49">
        <v>40.410679999999999</v>
      </c>
      <c r="F4902" s="49">
        <v>6.5199999999999994E-2</v>
      </c>
      <c r="G4902" s="49">
        <v>13.23118</v>
      </c>
      <c r="H4902" s="49">
        <v>0.4178</v>
      </c>
      <c r="I4902" s="49">
        <v>0.21709999999999999</v>
      </c>
      <c r="J4902" s="49">
        <v>47.305010000000003</v>
      </c>
      <c r="K4902" s="49">
        <v>0.1991</v>
      </c>
      <c r="L4902" s="49">
        <v>101.93867</v>
      </c>
      <c r="M4902" s="47"/>
      <c r="N4902" s="50">
        <v>0.98797775622562911</v>
      </c>
      <c r="O4902" s="50">
        <v>1.2603002404459791E-3</v>
      </c>
      <c r="P4902" s="50">
        <v>0.27052386278492513</v>
      </c>
      <c r="Q4902" s="50">
        <v>8.2160549714287261E-3</v>
      </c>
      <c r="R4902" s="50">
        <v>4.4956922168336967E-3</v>
      </c>
      <c r="S4902" s="50">
        <v>1.7241168349766709</v>
      </c>
      <c r="T4902" s="50">
        <v>5.2153074499313654E-3</v>
      </c>
      <c r="U4902" s="50">
        <v>3.0036932920505959</v>
      </c>
      <c r="V4902" s="51">
        <v>86.437463995971328</v>
      </c>
      <c r="X4902" s="315">
        <v>0.05</v>
      </c>
      <c r="Y4902" s="315">
        <v>5.41</v>
      </c>
      <c r="Z4902" s="315">
        <v>0.14000000000000001</v>
      </c>
      <c r="AA4902" s="315">
        <v>0.91</v>
      </c>
      <c r="AB4902" s="315">
        <v>2.97</v>
      </c>
      <c r="AC4902" s="315">
        <v>0.05</v>
      </c>
      <c r="AD4902" s="315">
        <v>0.51</v>
      </c>
      <c r="AE4902" s="318"/>
      <c r="AF4902" s="161" t="s">
        <v>1697</v>
      </c>
      <c r="AG4902" s="318">
        <v>30</v>
      </c>
      <c r="AH4902" s="318">
        <v>15</v>
      </c>
      <c r="AI4902" s="318"/>
      <c r="AJ4902" s="318"/>
      <c r="AK4902" s="318"/>
      <c r="AL4902" s="318"/>
      <c r="AM4902" s="318"/>
      <c r="AN4902" s="318"/>
      <c r="AO4902" s="318"/>
      <c r="AP4902" s="318"/>
      <c r="AQ4902" s="318"/>
      <c r="AR4902" s="318"/>
      <c r="AS4902" s="318"/>
      <c r="AT4902" s="318"/>
      <c r="AU4902" s="318"/>
      <c r="AV4902" s="318"/>
      <c r="AW4902" s="318"/>
      <c r="AX4902" s="318"/>
      <c r="AY4902" s="318"/>
      <c r="AZ4902" s="318"/>
      <c r="BA4902" s="318"/>
      <c r="BB4902" s="318"/>
      <c r="BC4902" s="318"/>
      <c r="BD4902" s="318"/>
      <c r="BE4902" s="497"/>
      <c r="BF4902" s="497"/>
      <c r="BG4902" s="497"/>
      <c r="BH4902" s="497"/>
      <c r="BI4902" s="497"/>
      <c r="BJ4902" s="497"/>
      <c r="BK4902" s="497"/>
      <c r="BL4902" s="497"/>
      <c r="BM4902" s="497"/>
      <c r="BN4902" s="497"/>
      <c r="BO4902" s="497"/>
      <c r="BP4902" s="306"/>
      <c r="BQ4902" s="496"/>
      <c r="BR4902" s="496"/>
      <c r="BS4902" s="496"/>
      <c r="BT4902" s="496"/>
      <c r="BU4902" s="496"/>
      <c r="BV4902" s="496"/>
    </row>
    <row r="4903" spans="1:74" s="52" customFormat="1" ht="12.75">
      <c r="A4903" s="45">
        <v>2353.0846135089</v>
      </c>
      <c r="B4903" s="46" t="s">
        <v>253</v>
      </c>
      <c r="C4903" s="47" t="s">
        <v>318</v>
      </c>
      <c r="D4903" s="48">
        <v>111.94371177730183</v>
      </c>
      <c r="E4903" s="49">
        <v>40.400680000000001</v>
      </c>
      <c r="F4903" s="49">
        <v>9.3500009999999995E-2</v>
      </c>
      <c r="G4903" s="49">
        <v>13.25116</v>
      </c>
      <c r="H4903" s="49">
        <v>0.43209999999999998</v>
      </c>
      <c r="I4903" s="49">
        <v>0.1762</v>
      </c>
      <c r="J4903" s="49">
        <v>47.265430000000002</v>
      </c>
      <c r="K4903" s="49">
        <v>0.21249999999999999</v>
      </c>
      <c r="L4903" s="49">
        <v>101.91447001</v>
      </c>
      <c r="M4903" s="47"/>
      <c r="N4903" s="50">
        <v>0.98796391288939434</v>
      </c>
      <c r="O4903" s="50">
        <v>1.8077546151149136E-3</v>
      </c>
      <c r="P4903" s="50">
        <v>0.27099563674390598</v>
      </c>
      <c r="Q4903" s="50">
        <v>8.4992492432121401E-3</v>
      </c>
      <c r="R4903" s="50">
        <v>3.6495897639030267E-3</v>
      </c>
      <c r="S4903" s="50">
        <v>1.7230765237552612</v>
      </c>
      <c r="T4903" s="50">
        <v>5.5676123357734381E-3</v>
      </c>
      <c r="U4903" s="50">
        <v>3.0032985277626842</v>
      </c>
      <c r="V4903" s="51">
        <v>86.409938310553983</v>
      </c>
      <c r="X4903" s="315">
        <v>0.05</v>
      </c>
      <c r="Y4903" s="315">
        <v>3.73</v>
      </c>
      <c r="Z4903" s="315">
        <v>0.14000000000000001</v>
      </c>
      <c r="AA4903" s="315">
        <v>0.88</v>
      </c>
      <c r="AB4903" s="315">
        <v>3.7</v>
      </c>
      <c r="AC4903" s="315">
        <v>0.05</v>
      </c>
      <c r="AD4903" s="315">
        <v>0.48</v>
      </c>
      <c r="AE4903" s="318"/>
      <c r="AF4903" s="161" t="s">
        <v>1697</v>
      </c>
      <c r="AG4903" s="318">
        <v>30</v>
      </c>
      <c r="AH4903" s="318">
        <v>15</v>
      </c>
      <c r="AI4903" s="318"/>
      <c r="AJ4903" s="318"/>
      <c r="AK4903" s="318"/>
      <c r="AL4903" s="318"/>
      <c r="AM4903" s="318"/>
      <c r="AN4903" s="318"/>
      <c r="AO4903" s="318"/>
      <c r="AP4903" s="318"/>
      <c r="AQ4903" s="318"/>
      <c r="AR4903" s="318"/>
      <c r="AS4903" s="318"/>
      <c r="AT4903" s="318"/>
      <c r="AU4903" s="318"/>
      <c r="AV4903" s="318"/>
      <c r="AW4903" s="318"/>
      <c r="AX4903" s="318"/>
      <c r="AY4903" s="318"/>
      <c r="AZ4903" s="318"/>
      <c r="BA4903" s="318"/>
      <c r="BB4903" s="318"/>
      <c r="BC4903" s="318"/>
      <c r="BD4903" s="318"/>
      <c r="BE4903" s="497"/>
      <c r="BF4903" s="497"/>
      <c r="BG4903" s="497"/>
      <c r="BH4903" s="497"/>
      <c r="BI4903" s="497"/>
      <c r="BJ4903" s="497"/>
      <c r="BK4903" s="497"/>
      <c r="BL4903" s="497"/>
      <c r="BM4903" s="497"/>
      <c r="BN4903" s="497"/>
      <c r="BO4903" s="497"/>
      <c r="BP4903" s="306"/>
      <c r="BQ4903" s="496"/>
      <c r="BR4903" s="496"/>
      <c r="BS4903" s="496"/>
      <c r="BT4903" s="496"/>
      <c r="BU4903" s="496"/>
      <c r="BV4903" s="496"/>
    </row>
    <row r="4904" spans="1:74" s="52" customFormat="1" ht="12.75">
      <c r="A4904" s="45">
        <v>2353.0846135089</v>
      </c>
      <c r="B4904" s="46" t="s">
        <v>253</v>
      </c>
      <c r="C4904" s="47" t="s">
        <v>318</v>
      </c>
      <c r="D4904" s="48">
        <v>115.80371177730183</v>
      </c>
      <c r="E4904" s="49">
        <v>40.350709999999999</v>
      </c>
      <c r="F4904" s="49">
        <v>7.7200000000000005E-2</v>
      </c>
      <c r="G4904" s="49">
        <v>13.21119</v>
      </c>
      <c r="H4904" s="49">
        <v>0.42259999999999998</v>
      </c>
      <c r="I4904" s="49">
        <v>0.17710000000000001</v>
      </c>
      <c r="J4904" s="49">
        <v>47.443530000000003</v>
      </c>
      <c r="K4904" s="49">
        <v>0.20300000000000001</v>
      </c>
      <c r="L4904" s="49">
        <v>101.95673000000001</v>
      </c>
      <c r="M4904" s="47"/>
      <c r="N4904" s="50">
        <v>0.98642200968782978</v>
      </c>
      <c r="O4904" s="50">
        <v>1.4921218447215404E-3</v>
      </c>
      <c r="P4904" s="50">
        <v>0.27009062238482551</v>
      </c>
      <c r="Q4904" s="50">
        <v>8.3096925991706025E-3</v>
      </c>
      <c r="R4904" s="50">
        <v>3.667041910453897E-3</v>
      </c>
      <c r="S4904" s="50">
        <v>1.7290084412917452</v>
      </c>
      <c r="T4904" s="50">
        <v>5.3169828375752111E-3</v>
      </c>
      <c r="U4904" s="50">
        <v>3.0057631563099707</v>
      </c>
      <c r="V4904" s="51">
        <v>86.489382777855027</v>
      </c>
      <c r="X4904" s="315">
        <v>0.05</v>
      </c>
      <c r="Y4904" s="315">
        <v>4.66</v>
      </c>
      <c r="Z4904" s="315">
        <v>0.14000000000000001</v>
      </c>
      <c r="AA4904" s="315">
        <v>0.9</v>
      </c>
      <c r="AB4904" s="315">
        <v>3.66</v>
      </c>
      <c r="AC4904" s="315">
        <v>0.05</v>
      </c>
      <c r="AD4904" s="315">
        <v>0.5</v>
      </c>
      <c r="AE4904" s="318"/>
      <c r="AF4904" s="161" t="s">
        <v>1697</v>
      </c>
      <c r="AG4904" s="318">
        <v>30</v>
      </c>
      <c r="AH4904" s="318">
        <v>15</v>
      </c>
      <c r="AI4904" s="318"/>
      <c r="AJ4904" s="318"/>
      <c r="AK4904" s="318"/>
      <c r="AL4904" s="318"/>
      <c r="AM4904" s="318"/>
      <c r="AN4904" s="318"/>
      <c r="AO4904" s="318"/>
      <c r="AP4904" s="318"/>
      <c r="AQ4904" s="318"/>
      <c r="AR4904" s="318"/>
      <c r="AS4904" s="318"/>
      <c r="AT4904" s="318"/>
      <c r="AU4904" s="318"/>
      <c r="AV4904" s="318"/>
      <c r="AW4904" s="318"/>
      <c r="AX4904" s="318"/>
      <c r="AY4904" s="318"/>
      <c r="AZ4904" s="318"/>
      <c r="BA4904" s="318"/>
      <c r="BB4904" s="318"/>
      <c r="BC4904" s="318"/>
      <c r="BD4904" s="318"/>
      <c r="BE4904" s="497"/>
      <c r="BF4904" s="497"/>
      <c r="BG4904" s="497"/>
      <c r="BH4904" s="497"/>
      <c r="BI4904" s="497"/>
      <c r="BJ4904" s="497"/>
      <c r="BK4904" s="497"/>
      <c r="BL4904" s="497"/>
      <c r="BM4904" s="497"/>
      <c r="BN4904" s="497"/>
      <c r="BO4904" s="497"/>
      <c r="BP4904" s="306"/>
      <c r="BQ4904" s="496"/>
      <c r="BR4904" s="496"/>
      <c r="BS4904" s="496"/>
      <c r="BT4904" s="496"/>
      <c r="BU4904" s="496"/>
      <c r="BV4904" s="496"/>
    </row>
    <row r="4905" spans="1:74" s="52" customFormat="1" ht="12.75">
      <c r="A4905" s="45">
        <v>2353.0846135089</v>
      </c>
      <c r="B4905" s="46" t="s">
        <v>253</v>
      </c>
      <c r="C4905" s="47" t="s">
        <v>318</v>
      </c>
      <c r="D4905" s="48">
        <v>119.66371177730183</v>
      </c>
      <c r="E4905" s="49">
        <v>40.340719999999997</v>
      </c>
      <c r="F4905" s="49">
        <v>9.7599989999999998E-2</v>
      </c>
      <c r="G4905" s="49">
        <v>13.2012</v>
      </c>
      <c r="H4905" s="49">
        <v>0.45119999999999999</v>
      </c>
      <c r="I4905" s="49">
        <v>0.16650000000000001</v>
      </c>
      <c r="J4905" s="49">
        <v>47.344589999999997</v>
      </c>
      <c r="K4905" s="49">
        <v>0.19750000000000001</v>
      </c>
      <c r="L4905" s="49">
        <v>101.88870999</v>
      </c>
      <c r="M4905" s="47"/>
      <c r="N4905" s="50">
        <v>0.98659178522503455</v>
      </c>
      <c r="O4905" s="50">
        <v>1.8872048241360753E-3</v>
      </c>
      <c r="P4905" s="50">
        <v>0.26999968317165396</v>
      </c>
      <c r="Q4905" s="50">
        <v>8.8757862156567842E-3</v>
      </c>
      <c r="R4905" s="50">
        <v>3.449005023107625E-3</v>
      </c>
      <c r="S4905" s="50">
        <v>1.7261270377169429</v>
      </c>
      <c r="T4905" s="50">
        <v>5.1750982246764731E-3</v>
      </c>
      <c r="U4905" s="50">
        <v>3.0037780214988214</v>
      </c>
      <c r="V4905" s="51">
        <v>86.473820507173969</v>
      </c>
      <c r="X4905" s="315">
        <v>0.05</v>
      </c>
      <c r="Y4905" s="315">
        <v>3.55</v>
      </c>
      <c r="Z4905" s="315">
        <v>0.14000000000000001</v>
      </c>
      <c r="AA4905" s="315">
        <v>0.85</v>
      </c>
      <c r="AB4905" s="315">
        <v>3.92</v>
      </c>
      <c r="AC4905" s="315">
        <v>0.05</v>
      </c>
      <c r="AD4905" s="315">
        <v>0.51</v>
      </c>
      <c r="AE4905" s="318"/>
      <c r="AF4905" s="161" t="s">
        <v>1697</v>
      </c>
      <c r="AG4905" s="318">
        <v>30</v>
      </c>
      <c r="AH4905" s="318">
        <v>15</v>
      </c>
      <c r="AI4905" s="318"/>
      <c r="AJ4905" s="318"/>
      <c r="AK4905" s="318"/>
      <c r="AL4905" s="318"/>
      <c r="AM4905" s="318"/>
      <c r="AN4905" s="318"/>
      <c r="AO4905" s="318"/>
      <c r="AP4905" s="318"/>
      <c r="AQ4905" s="318"/>
      <c r="AR4905" s="318"/>
      <c r="AS4905" s="318"/>
      <c r="AT4905" s="318"/>
      <c r="AU4905" s="318"/>
      <c r="AV4905" s="318"/>
      <c r="AW4905" s="318"/>
      <c r="AX4905" s="318"/>
      <c r="AY4905" s="318"/>
      <c r="AZ4905" s="318"/>
      <c r="BA4905" s="318"/>
      <c r="BB4905" s="318"/>
      <c r="BC4905" s="318"/>
      <c r="BD4905" s="318"/>
      <c r="BE4905" s="497"/>
      <c r="BF4905" s="497"/>
      <c r="BG4905" s="497"/>
      <c r="BH4905" s="497"/>
      <c r="BI4905" s="497"/>
      <c r="BJ4905" s="497"/>
      <c r="BK4905" s="497"/>
      <c r="BL4905" s="497"/>
      <c r="BM4905" s="497"/>
      <c r="BN4905" s="497"/>
      <c r="BO4905" s="497"/>
      <c r="BP4905" s="306"/>
      <c r="BQ4905" s="496"/>
      <c r="BR4905" s="496"/>
      <c r="BS4905" s="496"/>
      <c r="BT4905" s="496"/>
      <c r="BU4905" s="496"/>
      <c r="BV4905" s="496"/>
    </row>
    <row r="4906" spans="1:74" s="52" customFormat="1" ht="12.75">
      <c r="A4906" s="45">
        <v>2353.0846135089</v>
      </c>
      <c r="B4906" s="46" t="s">
        <v>253</v>
      </c>
      <c r="C4906" s="47" t="s">
        <v>318</v>
      </c>
      <c r="D4906" s="48">
        <v>123.52371177730183</v>
      </c>
      <c r="E4906" s="49">
        <v>40.300739999999998</v>
      </c>
      <c r="F4906" s="49">
        <v>9.4200000000000006E-2</v>
      </c>
      <c r="G4906" s="49">
        <v>13.06129</v>
      </c>
      <c r="H4906" s="49">
        <v>0.41299999999999998</v>
      </c>
      <c r="I4906" s="49">
        <v>0.16439999999999999</v>
      </c>
      <c r="J4906" s="49">
        <v>47.225850000000001</v>
      </c>
      <c r="K4906" s="49">
        <v>0.19919999999999999</v>
      </c>
      <c r="L4906" s="49">
        <v>101.52928</v>
      </c>
      <c r="M4906" s="47"/>
      <c r="N4906" s="50">
        <v>0.98845527843782288</v>
      </c>
      <c r="O4906" s="50">
        <v>1.826713010874414E-3</v>
      </c>
      <c r="P4906" s="50">
        <v>0.2679082394526498</v>
      </c>
      <c r="Q4906" s="50">
        <v>8.1477547525281024E-3</v>
      </c>
      <c r="R4906" s="50">
        <v>3.4153212212781336E-3</v>
      </c>
      <c r="S4906" s="50">
        <v>1.7267614050030704</v>
      </c>
      <c r="T4906" s="50">
        <v>5.2346902175095184E-3</v>
      </c>
      <c r="U4906" s="50">
        <v>3.0030566151117681</v>
      </c>
      <c r="V4906" s="51">
        <v>86.568791468937548</v>
      </c>
      <c r="X4906" s="315">
        <v>0.05</v>
      </c>
      <c r="Y4906" s="315">
        <v>3.71</v>
      </c>
      <c r="Z4906" s="315">
        <v>0.14000000000000001</v>
      </c>
      <c r="AA4906" s="315">
        <v>0.91</v>
      </c>
      <c r="AB4906" s="315">
        <v>3.97</v>
      </c>
      <c r="AC4906" s="315">
        <v>0.05</v>
      </c>
      <c r="AD4906" s="315">
        <v>0.51</v>
      </c>
      <c r="AE4906" s="318"/>
      <c r="AF4906" s="161" t="s">
        <v>1697</v>
      </c>
      <c r="AG4906" s="318">
        <v>30</v>
      </c>
      <c r="AH4906" s="318">
        <v>15</v>
      </c>
      <c r="AI4906" s="318"/>
      <c r="AJ4906" s="318"/>
      <c r="AK4906" s="318"/>
      <c r="AL4906" s="318"/>
      <c r="AM4906" s="318"/>
      <c r="AN4906" s="318"/>
      <c r="AO4906" s="318"/>
      <c r="AP4906" s="318"/>
      <c r="AQ4906" s="318"/>
      <c r="AR4906" s="318"/>
      <c r="AS4906" s="318"/>
      <c r="AT4906" s="318"/>
      <c r="AU4906" s="318"/>
      <c r="AV4906" s="318"/>
      <c r="AW4906" s="318"/>
      <c r="AX4906" s="318"/>
      <c r="AY4906" s="318"/>
      <c r="AZ4906" s="318"/>
      <c r="BA4906" s="318"/>
      <c r="BB4906" s="318"/>
      <c r="BC4906" s="318"/>
      <c r="BD4906" s="318"/>
      <c r="BE4906" s="497"/>
      <c r="BF4906" s="497"/>
      <c r="BG4906" s="497"/>
      <c r="BH4906" s="497"/>
      <c r="BI4906" s="497"/>
      <c r="BJ4906" s="497"/>
      <c r="BK4906" s="497"/>
      <c r="BL4906" s="497"/>
      <c r="BM4906" s="497"/>
      <c r="BN4906" s="497"/>
      <c r="BO4906" s="497"/>
      <c r="BP4906" s="306"/>
      <c r="BQ4906" s="496"/>
      <c r="BR4906" s="496"/>
      <c r="BS4906" s="496"/>
      <c r="BT4906" s="496"/>
      <c r="BU4906" s="496"/>
      <c r="BV4906" s="496"/>
    </row>
    <row r="4907" spans="1:74" s="52" customFormat="1" ht="12.75">
      <c r="A4907" s="45">
        <v>2353.0846135089</v>
      </c>
      <c r="B4907" s="46" t="s">
        <v>253</v>
      </c>
      <c r="C4907" s="47" t="s">
        <v>318</v>
      </c>
      <c r="D4907" s="48">
        <v>127.38371177730183</v>
      </c>
      <c r="E4907" s="49">
        <v>40.330719999999999</v>
      </c>
      <c r="F4907" s="49">
        <v>7.7700000000000005E-2</v>
      </c>
      <c r="G4907" s="49">
        <v>13.1912</v>
      </c>
      <c r="H4907" s="49">
        <v>0.44590000000000002</v>
      </c>
      <c r="I4907" s="49">
        <v>0.1857</v>
      </c>
      <c r="J4907" s="49">
        <v>47.334690000000002</v>
      </c>
      <c r="K4907" s="49">
        <v>0.20910000000000001</v>
      </c>
      <c r="L4907" s="49">
        <v>101.83701000000001</v>
      </c>
      <c r="M4907" s="47"/>
      <c r="N4907" s="50">
        <v>0.98721481058056515</v>
      </c>
      <c r="O4907" s="50">
        <v>1.503737813517772E-3</v>
      </c>
      <c r="P4907" s="50">
        <v>0.2700324681196663</v>
      </c>
      <c r="Q4907" s="50">
        <v>8.7792426292249044E-3</v>
      </c>
      <c r="R4907" s="50">
        <v>3.8501117033584811E-3</v>
      </c>
      <c r="S4907" s="50">
        <v>1.7272840778314287</v>
      </c>
      <c r="T4907" s="50">
        <v>5.4838727311597966E-3</v>
      </c>
      <c r="U4907" s="50">
        <v>3.0053403897202737</v>
      </c>
      <c r="V4907" s="51">
        <v>86.48023676231648</v>
      </c>
      <c r="X4907" s="315">
        <v>0.05</v>
      </c>
      <c r="Y4907" s="315">
        <v>4.47</v>
      </c>
      <c r="Z4907" s="315">
        <v>0.14000000000000001</v>
      </c>
      <c r="AA4907" s="315">
        <v>0.85</v>
      </c>
      <c r="AB4907" s="315">
        <v>3.56</v>
      </c>
      <c r="AC4907" s="315">
        <v>0.05</v>
      </c>
      <c r="AD4907" s="315">
        <v>0.49</v>
      </c>
      <c r="AE4907" s="318"/>
      <c r="AF4907" s="161" t="s">
        <v>1697</v>
      </c>
      <c r="AG4907" s="318">
        <v>30</v>
      </c>
      <c r="AH4907" s="318">
        <v>15</v>
      </c>
      <c r="AI4907" s="318"/>
      <c r="AJ4907" s="318"/>
      <c r="AK4907" s="318"/>
      <c r="AL4907" s="318"/>
      <c r="AM4907" s="318"/>
      <c r="AN4907" s="318"/>
      <c r="AO4907" s="318"/>
      <c r="AP4907" s="318"/>
      <c r="AQ4907" s="318"/>
      <c r="AR4907" s="318"/>
      <c r="AS4907" s="318"/>
      <c r="AT4907" s="318"/>
      <c r="AU4907" s="318"/>
      <c r="AV4907" s="318"/>
      <c r="AW4907" s="318"/>
      <c r="AX4907" s="318"/>
      <c r="AY4907" s="318"/>
      <c r="AZ4907" s="318"/>
      <c r="BA4907" s="318"/>
      <c r="BB4907" s="318"/>
      <c r="BC4907" s="318"/>
      <c r="BD4907" s="318"/>
      <c r="BE4907" s="497"/>
      <c r="BF4907" s="497"/>
      <c r="BG4907" s="497"/>
      <c r="BH4907" s="497"/>
      <c r="BI4907" s="497"/>
      <c r="BJ4907" s="497"/>
      <c r="BK4907" s="497"/>
      <c r="BL4907" s="497"/>
      <c r="BM4907" s="497"/>
      <c r="BN4907" s="497"/>
      <c r="BO4907" s="497"/>
      <c r="BP4907" s="306"/>
      <c r="BQ4907" s="496"/>
      <c r="BR4907" s="496"/>
      <c r="BS4907" s="496"/>
      <c r="BT4907" s="496"/>
      <c r="BU4907" s="496"/>
      <c r="BV4907" s="496"/>
    </row>
    <row r="4908" spans="1:74" s="52" customFormat="1" ht="12.75">
      <c r="A4908" s="45">
        <v>2353.0846135089</v>
      </c>
      <c r="B4908" s="46" t="s">
        <v>253</v>
      </c>
      <c r="C4908" s="47" t="s">
        <v>318</v>
      </c>
      <c r="D4908" s="48">
        <v>131.24371177730183</v>
      </c>
      <c r="E4908" s="49">
        <v>40.300739999999998</v>
      </c>
      <c r="F4908" s="49">
        <v>9.06E-2</v>
      </c>
      <c r="G4908" s="49">
        <v>13.051299999999999</v>
      </c>
      <c r="H4908" s="49">
        <v>0.41560000000000002</v>
      </c>
      <c r="I4908" s="49">
        <v>0.2044</v>
      </c>
      <c r="J4908" s="49">
        <v>47.295119999999997</v>
      </c>
      <c r="K4908" s="49">
        <v>0.20319999999999999</v>
      </c>
      <c r="L4908" s="49">
        <v>101.63905999999999</v>
      </c>
      <c r="M4908" s="47"/>
      <c r="N4908" s="50">
        <v>0.98771034536408231</v>
      </c>
      <c r="O4908" s="50">
        <v>1.7555782620028624E-3</v>
      </c>
      <c r="P4908" s="50">
        <v>0.26750157813854486</v>
      </c>
      <c r="Q4908" s="50">
        <v>8.192869045997541E-3</v>
      </c>
      <c r="R4908" s="50">
        <v>4.2430994667015734E-3</v>
      </c>
      <c r="S4908" s="50">
        <v>1.727990932433453</v>
      </c>
      <c r="T4908" s="50">
        <v>5.3357802230280492E-3</v>
      </c>
      <c r="U4908" s="50">
        <v>3.0042245641840131</v>
      </c>
      <c r="V4908" s="51">
        <v>86.594708989317795</v>
      </c>
      <c r="X4908" s="315">
        <v>0.05</v>
      </c>
      <c r="Y4908" s="315">
        <v>3.99</v>
      </c>
      <c r="Z4908" s="315">
        <v>0.14000000000000001</v>
      </c>
      <c r="AA4908" s="315">
        <v>0.92</v>
      </c>
      <c r="AB4908" s="315">
        <v>3.32</v>
      </c>
      <c r="AC4908" s="315">
        <v>0.05</v>
      </c>
      <c r="AD4908" s="315">
        <v>0.5</v>
      </c>
      <c r="AE4908" s="318"/>
      <c r="AF4908" s="161" t="s">
        <v>1697</v>
      </c>
      <c r="AG4908" s="318">
        <v>30</v>
      </c>
      <c r="AH4908" s="318">
        <v>15</v>
      </c>
      <c r="AI4908" s="318"/>
      <c r="AJ4908" s="318"/>
      <c r="AK4908" s="318"/>
      <c r="AL4908" s="318"/>
      <c r="AM4908" s="318"/>
      <c r="AN4908" s="318"/>
      <c r="AO4908" s="318"/>
      <c r="AP4908" s="318"/>
      <c r="AQ4908" s="318"/>
      <c r="AR4908" s="318"/>
      <c r="AS4908" s="318"/>
      <c r="AT4908" s="318"/>
      <c r="AU4908" s="318"/>
      <c r="AV4908" s="318"/>
      <c r="AW4908" s="318"/>
      <c r="AX4908" s="318"/>
      <c r="AY4908" s="318"/>
      <c r="AZ4908" s="318"/>
      <c r="BA4908" s="318"/>
      <c r="BB4908" s="318"/>
      <c r="BC4908" s="318"/>
      <c r="BD4908" s="318"/>
      <c r="BE4908" s="497"/>
      <c r="BF4908" s="497"/>
      <c r="BG4908" s="497"/>
      <c r="BH4908" s="497"/>
      <c r="BI4908" s="497"/>
      <c r="BJ4908" s="497"/>
      <c r="BK4908" s="497"/>
      <c r="BL4908" s="497"/>
      <c r="BM4908" s="497"/>
      <c r="BN4908" s="497"/>
      <c r="BO4908" s="497"/>
      <c r="BP4908" s="306"/>
      <c r="BQ4908" s="496"/>
      <c r="BR4908" s="496"/>
      <c r="BS4908" s="496"/>
      <c r="BT4908" s="496"/>
      <c r="BU4908" s="496"/>
      <c r="BV4908" s="496"/>
    </row>
    <row r="4909" spans="1:74" s="52" customFormat="1" ht="12.75">
      <c r="A4909" s="45">
        <v>2353.0846135089</v>
      </c>
      <c r="B4909" s="46" t="s">
        <v>253</v>
      </c>
      <c r="C4909" s="47" t="s">
        <v>318</v>
      </c>
      <c r="D4909" s="48">
        <v>135.10371177730184</v>
      </c>
      <c r="E4909" s="49">
        <v>40.360709999999997</v>
      </c>
      <c r="F4909" s="49">
        <v>6.88E-2</v>
      </c>
      <c r="G4909" s="49">
        <v>13.17122</v>
      </c>
      <c r="H4909" s="49">
        <v>0.40160000000000001</v>
      </c>
      <c r="I4909" s="49">
        <v>0.19589999999999999</v>
      </c>
      <c r="J4909" s="49">
        <v>47.314900000000002</v>
      </c>
      <c r="K4909" s="49">
        <v>0.19700000000000001</v>
      </c>
      <c r="L4909" s="49">
        <v>101.78723000000001</v>
      </c>
      <c r="M4909" s="47"/>
      <c r="N4909" s="50">
        <v>0.98813844592835665</v>
      </c>
      <c r="O4909" s="50">
        <v>1.3317504516429757E-3</v>
      </c>
      <c r="P4909" s="50">
        <v>0.26967519244285726</v>
      </c>
      <c r="Q4909" s="50">
        <v>7.9085451063555523E-3</v>
      </c>
      <c r="R4909" s="50">
        <v>4.0623671781070429E-3</v>
      </c>
      <c r="S4909" s="50">
        <v>1.7268931688370148</v>
      </c>
      <c r="T4909" s="50">
        <v>5.1675284111517578E-3</v>
      </c>
      <c r="U4909" s="50">
        <v>3.0049174916154535</v>
      </c>
      <c r="V4909" s="51">
        <v>86.493064917146839</v>
      </c>
      <c r="X4909" s="315">
        <v>0.05</v>
      </c>
      <c r="Y4909" s="315">
        <v>5.0199999999999996</v>
      </c>
      <c r="Z4909" s="315">
        <v>0.14000000000000001</v>
      </c>
      <c r="AA4909" s="315">
        <v>0.93</v>
      </c>
      <c r="AB4909" s="315">
        <v>3.43</v>
      </c>
      <c r="AC4909" s="315">
        <v>0.05</v>
      </c>
      <c r="AD4909" s="315">
        <v>0.51</v>
      </c>
      <c r="AE4909" s="318"/>
      <c r="AF4909" s="161" t="s">
        <v>1697</v>
      </c>
      <c r="AG4909" s="318">
        <v>30</v>
      </c>
      <c r="AH4909" s="318">
        <v>15</v>
      </c>
      <c r="AI4909" s="318"/>
      <c r="AJ4909" s="318"/>
      <c r="AK4909" s="318"/>
      <c r="AL4909" s="318"/>
      <c r="AM4909" s="318"/>
      <c r="AN4909" s="318"/>
      <c r="AO4909" s="318"/>
      <c r="AP4909" s="318"/>
      <c r="AQ4909" s="318"/>
      <c r="AR4909" s="318"/>
      <c r="AS4909" s="318"/>
      <c r="AT4909" s="318"/>
      <c r="AU4909" s="318"/>
      <c r="AV4909" s="318"/>
      <c r="AW4909" s="318"/>
      <c r="AX4909" s="318"/>
      <c r="AY4909" s="318"/>
      <c r="AZ4909" s="318"/>
      <c r="BA4909" s="318"/>
      <c r="BB4909" s="318"/>
      <c r="BC4909" s="318"/>
      <c r="BD4909" s="318"/>
      <c r="BE4909" s="497"/>
      <c r="BF4909" s="497"/>
      <c r="BG4909" s="497"/>
      <c r="BH4909" s="497"/>
      <c r="BI4909" s="497"/>
      <c r="BJ4909" s="497"/>
      <c r="BK4909" s="497"/>
      <c r="BL4909" s="497"/>
      <c r="BM4909" s="497"/>
      <c r="BN4909" s="497"/>
      <c r="BO4909" s="497"/>
      <c r="BP4909" s="306"/>
      <c r="BQ4909" s="496"/>
      <c r="BR4909" s="496"/>
      <c r="BS4909" s="496"/>
      <c r="BT4909" s="496"/>
      <c r="BU4909" s="496"/>
      <c r="BV4909" s="496"/>
    </row>
    <row r="4910" spans="1:74" s="52" customFormat="1" ht="12.75">
      <c r="A4910" s="45">
        <v>2353.0846135089</v>
      </c>
      <c r="B4910" s="46" t="s">
        <v>253</v>
      </c>
      <c r="C4910" s="47" t="s">
        <v>318</v>
      </c>
      <c r="D4910" s="48">
        <v>138.96371177730185</v>
      </c>
      <c r="E4910" s="49">
        <v>40.31073</v>
      </c>
      <c r="F4910" s="49">
        <v>7.7799999999999994E-2</v>
      </c>
      <c r="G4910" s="49">
        <v>13.15123</v>
      </c>
      <c r="H4910" s="49">
        <v>0.40550000000000003</v>
      </c>
      <c r="I4910" s="49">
        <v>0.214</v>
      </c>
      <c r="J4910" s="49">
        <v>47.473210000000002</v>
      </c>
      <c r="K4910" s="49">
        <v>0.19339999999999999</v>
      </c>
      <c r="L4910" s="49">
        <v>101.90557</v>
      </c>
      <c r="M4910" s="47"/>
      <c r="N4910" s="50">
        <v>0.98575123547276222</v>
      </c>
      <c r="O4910" s="50">
        <v>1.5041864741078429E-3</v>
      </c>
      <c r="P4910" s="50">
        <v>0.26894844288455666</v>
      </c>
      <c r="Q4910" s="50">
        <v>7.9759315466192745E-3</v>
      </c>
      <c r="R4910" s="50">
        <v>4.432473824825805E-3</v>
      </c>
      <c r="S4910" s="50">
        <v>1.7306283392109645</v>
      </c>
      <c r="T4910" s="50">
        <v>5.0671152729422535E-3</v>
      </c>
      <c r="U4910" s="50">
        <v>3.0061566283063454</v>
      </c>
      <c r="V4910" s="51">
        <v>86.549731658581109</v>
      </c>
      <c r="X4910" s="315">
        <v>0.05</v>
      </c>
      <c r="Y4910" s="315">
        <v>4.5</v>
      </c>
      <c r="Z4910" s="315">
        <v>0.14000000000000001</v>
      </c>
      <c r="AA4910" s="315">
        <v>0.93</v>
      </c>
      <c r="AB4910" s="315">
        <v>3.14</v>
      </c>
      <c r="AC4910" s="315">
        <v>0.05</v>
      </c>
      <c r="AD4910" s="315">
        <v>0.52</v>
      </c>
      <c r="AE4910" s="318"/>
      <c r="AF4910" s="161" t="s">
        <v>1697</v>
      </c>
      <c r="AG4910" s="318">
        <v>30</v>
      </c>
      <c r="AH4910" s="318">
        <v>15</v>
      </c>
      <c r="AI4910" s="318"/>
      <c r="AJ4910" s="318"/>
      <c r="AK4910" s="318"/>
      <c r="AL4910" s="318"/>
      <c r="AM4910" s="318"/>
      <c r="AN4910" s="318"/>
      <c r="AO4910" s="318"/>
      <c r="AP4910" s="318"/>
      <c r="AQ4910" s="318"/>
      <c r="AR4910" s="318"/>
      <c r="AS4910" s="318"/>
      <c r="AT4910" s="318"/>
      <c r="AU4910" s="318"/>
      <c r="AV4910" s="318"/>
      <c r="AW4910" s="318"/>
      <c r="AX4910" s="318"/>
      <c r="AY4910" s="318"/>
      <c r="AZ4910" s="318"/>
      <c r="BA4910" s="318"/>
      <c r="BB4910" s="318"/>
      <c r="BC4910" s="318"/>
      <c r="BD4910" s="318"/>
      <c r="BE4910" s="497"/>
      <c r="BF4910" s="497"/>
      <c r="BG4910" s="497"/>
      <c r="BH4910" s="497"/>
      <c r="BI4910" s="497"/>
      <c r="BJ4910" s="497"/>
      <c r="BK4910" s="497"/>
      <c r="BL4910" s="497"/>
      <c r="BM4910" s="497"/>
      <c r="BN4910" s="497"/>
      <c r="BO4910" s="497"/>
      <c r="BP4910" s="306"/>
      <c r="BQ4910" s="496"/>
      <c r="BR4910" s="496"/>
      <c r="BS4910" s="496"/>
      <c r="BT4910" s="496"/>
      <c r="BU4910" s="496"/>
      <c r="BV4910" s="496"/>
    </row>
    <row r="4911" spans="1:74" s="52" customFormat="1" ht="12.75">
      <c r="A4911" s="45">
        <v>2353.0846135089</v>
      </c>
      <c r="B4911" s="46" t="s">
        <v>253</v>
      </c>
      <c r="C4911" s="47" t="s">
        <v>318</v>
      </c>
      <c r="D4911" s="48">
        <v>142.82371177730187</v>
      </c>
      <c r="E4911" s="49">
        <v>40.320720000000001</v>
      </c>
      <c r="F4911" s="49">
        <v>7.9899999999999999E-2</v>
      </c>
      <c r="G4911" s="49">
        <v>13.23118</v>
      </c>
      <c r="H4911" s="49">
        <v>0.40160000000000001</v>
      </c>
      <c r="I4911" s="49">
        <v>0.1925</v>
      </c>
      <c r="J4911" s="49">
        <v>47.552370000000003</v>
      </c>
      <c r="K4911" s="49">
        <v>0.19020000000000001</v>
      </c>
      <c r="L4911" s="49">
        <v>102.04757000000002</v>
      </c>
      <c r="M4911" s="47"/>
      <c r="N4911" s="50">
        <v>0.98497251674230557</v>
      </c>
      <c r="O4911" s="50">
        <v>1.5431851252318081E-3</v>
      </c>
      <c r="P4911" s="50">
        <v>0.27030271371710685</v>
      </c>
      <c r="Q4911" s="50">
        <v>7.8910252059731095E-3</v>
      </c>
      <c r="R4911" s="50">
        <v>3.9830183495163816E-3</v>
      </c>
      <c r="S4911" s="50">
        <v>1.7317155097170487</v>
      </c>
      <c r="T4911" s="50">
        <v>4.9781043295246408E-3</v>
      </c>
      <c r="U4911" s="50">
        <v>3.0071035768716912</v>
      </c>
      <c r="V4911" s="51">
        <v>86.498488847247145</v>
      </c>
      <c r="X4911" s="315">
        <v>0.05</v>
      </c>
      <c r="Y4911" s="315">
        <v>4.32</v>
      </c>
      <c r="Z4911" s="315">
        <v>0.14000000000000001</v>
      </c>
      <c r="AA4911" s="315">
        <v>0.95</v>
      </c>
      <c r="AB4911" s="315">
        <v>3.31</v>
      </c>
      <c r="AC4911" s="315">
        <v>0.05</v>
      </c>
      <c r="AD4911" s="315">
        <v>0.53</v>
      </c>
      <c r="AE4911" s="318"/>
      <c r="AF4911" s="161" t="s">
        <v>1697</v>
      </c>
      <c r="AG4911" s="318">
        <v>30</v>
      </c>
      <c r="AH4911" s="318">
        <v>15</v>
      </c>
      <c r="AI4911" s="318"/>
      <c r="AJ4911" s="318"/>
      <c r="AK4911" s="318"/>
      <c r="AL4911" s="318"/>
      <c r="AM4911" s="318"/>
      <c r="AN4911" s="318"/>
      <c r="AO4911" s="318"/>
      <c r="AP4911" s="318"/>
      <c r="AQ4911" s="318"/>
      <c r="AR4911" s="318"/>
      <c r="AS4911" s="318"/>
      <c r="AT4911" s="318"/>
      <c r="AU4911" s="318"/>
      <c r="AV4911" s="318"/>
      <c r="AW4911" s="318"/>
      <c r="AX4911" s="318"/>
      <c r="AY4911" s="318"/>
      <c r="AZ4911" s="318"/>
      <c r="BA4911" s="318"/>
      <c r="BB4911" s="318"/>
      <c r="BC4911" s="318"/>
      <c r="BD4911" s="318"/>
      <c r="BE4911" s="497"/>
      <c r="BF4911" s="497"/>
      <c r="BG4911" s="497"/>
      <c r="BH4911" s="497"/>
      <c r="BI4911" s="497"/>
      <c r="BJ4911" s="497"/>
      <c r="BK4911" s="497"/>
      <c r="BL4911" s="497"/>
      <c r="BM4911" s="497"/>
      <c r="BN4911" s="497"/>
      <c r="BO4911" s="497"/>
      <c r="BP4911" s="306"/>
      <c r="BQ4911" s="496"/>
      <c r="BR4911" s="496"/>
      <c r="BS4911" s="496"/>
      <c r="BT4911" s="496"/>
      <c r="BU4911" s="496"/>
      <c r="BV4911" s="496"/>
    </row>
    <row r="4912" spans="1:74" s="52" customFormat="1" ht="12.75">
      <c r="A4912" s="38"/>
      <c r="B4912" s="46"/>
      <c r="C4912" s="47"/>
      <c r="D4912" s="48"/>
      <c r="E4912" s="49"/>
      <c r="F4912" s="49"/>
      <c r="G4912" s="49"/>
      <c r="H4912" s="49"/>
      <c r="I4912" s="49"/>
      <c r="J4912" s="49"/>
      <c r="K4912" s="49"/>
      <c r="L4912" s="49"/>
      <c r="M4912" s="47"/>
      <c r="N4912" s="50"/>
      <c r="O4912" s="50"/>
      <c r="P4912" s="50"/>
      <c r="Q4912" s="50"/>
      <c r="R4912" s="50"/>
      <c r="S4912" s="50"/>
      <c r="T4912" s="50"/>
      <c r="U4912" s="50"/>
      <c r="V4912" s="51"/>
      <c r="AE4912" s="312"/>
      <c r="AF4912" s="312"/>
      <c r="AG4912" s="312"/>
      <c r="AH4912" s="312"/>
      <c r="AI4912" s="312"/>
      <c r="AJ4912" s="312"/>
      <c r="AK4912" s="312"/>
      <c r="AL4912" s="312"/>
      <c r="AM4912" s="312"/>
      <c r="AN4912" s="312"/>
      <c r="AO4912" s="312"/>
      <c r="AP4912" s="312"/>
      <c r="AQ4912" s="312"/>
      <c r="AR4912" s="312"/>
      <c r="AS4912" s="312"/>
      <c r="AT4912" s="312"/>
      <c r="AU4912" s="312"/>
      <c r="AV4912" s="312"/>
      <c r="AW4912" s="312"/>
      <c r="AX4912" s="312"/>
      <c r="AY4912" s="312"/>
      <c r="AZ4912" s="312"/>
      <c r="BA4912" s="312"/>
      <c r="BB4912" s="312"/>
      <c r="BC4912" s="312"/>
      <c r="BD4912" s="312"/>
      <c r="BE4912" s="306"/>
      <c r="BF4912" s="306"/>
      <c r="BG4912" s="306"/>
      <c r="BH4912" s="306"/>
      <c r="BI4912" s="306"/>
      <c r="BJ4912" s="306"/>
      <c r="BK4912" s="306"/>
      <c r="BL4912" s="306"/>
      <c r="BM4912" s="306"/>
      <c r="BN4912" s="306"/>
      <c r="BO4912" s="306"/>
      <c r="BP4912" s="306"/>
      <c r="BQ4912" s="496"/>
      <c r="BR4912" s="496"/>
      <c r="BS4912" s="496"/>
      <c r="BT4912" s="496"/>
      <c r="BU4912" s="496"/>
      <c r="BV4912" s="496"/>
    </row>
    <row r="4913" spans="1:74" s="52" customFormat="1" ht="12.75">
      <c r="A4913" s="45">
        <v>2353.0846135089</v>
      </c>
      <c r="B4913" s="46" t="s">
        <v>253</v>
      </c>
      <c r="C4913" s="47" t="s">
        <v>307</v>
      </c>
      <c r="D4913" s="48">
        <v>0</v>
      </c>
      <c r="E4913" s="49">
        <v>39.351190000000003</v>
      </c>
      <c r="F4913" s="49">
        <v>5.8900000000000001E-2</v>
      </c>
      <c r="G4913" s="49">
        <v>17.55829</v>
      </c>
      <c r="H4913" s="49">
        <v>0.19009999999999999</v>
      </c>
      <c r="I4913" s="49">
        <v>0.25590000000000002</v>
      </c>
      <c r="J4913" s="49">
        <v>44.10913</v>
      </c>
      <c r="K4913" s="49">
        <v>0.24340000000000001</v>
      </c>
      <c r="L4913" s="49">
        <v>101.84170999999999</v>
      </c>
      <c r="M4913" s="47"/>
      <c r="N4913" s="50">
        <v>0.98280554425544298</v>
      </c>
      <c r="O4913" s="50">
        <v>1.163055494841009E-3</v>
      </c>
      <c r="P4913" s="50">
        <v>0.36673126738975587</v>
      </c>
      <c r="Q4913" s="50">
        <v>3.8188775820510836E-3</v>
      </c>
      <c r="R4913" s="50">
        <v>5.4133455802322008E-3</v>
      </c>
      <c r="S4913" s="50">
        <v>1.6422783402527441</v>
      </c>
      <c r="T4913" s="50">
        <v>6.5131030401215208E-3</v>
      </c>
      <c r="U4913" s="50">
        <v>3.0101800239714454</v>
      </c>
      <c r="V4913" s="51">
        <v>81.745668811404954</v>
      </c>
      <c r="X4913" s="315">
        <v>0.05</v>
      </c>
      <c r="Y4913" s="315">
        <v>5.73</v>
      </c>
      <c r="Z4913" s="315">
        <v>0.12</v>
      </c>
      <c r="AA4913" s="315">
        <v>1.81</v>
      </c>
      <c r="AB4913" s="315">
        <v>2.69</v>
      </c>
      <c r="AC4913" s="315">
        <v>0.06</v>
      </c>
      <c r="AD4913" s="315">
        <v>0.43</v>
      </c>
      <c r="AE4913" s="312"/>
      <c r="AF4913" s="161" t="s">
        <v>1697</v>
      </c>
      <c r="AG4913" s="318">
        <v>30</v>
      </c>
      <c r="AH4913" s="318">
        <v>15</v>
      </c>
      <c r="AI4913" s="318"/>
      <c r="AJ4913" s="318"/>
      <c r="AK4913" s="318"/>
      <c r="AL4913" s="318"/>
      <c r="AM4913" s="318"/>
      <c r="AN4913" s="318"/>
      <c r="AO4913" s="318"/>
      <c r="AP4913" s="318"/>
      <c r="AQ4913" s="318"/>
      <c r="AR4913" s="318"/>
      <c r="AS4913" s="318"/>
      <c r="AT4913" s="318"/>
      <c r="AU4913" s="318"/>
      <c r="AV4913" s="318"/>
      <c r="AW4913" s="318"/>
      <c r="AX4913" s="318"/>
      <c r="AY4913" s="318"/>
      <c r="AZ4913" s="318"/>
      <c r="BA4913" s="318"/>
      <c r="BB4913" s="318"/>
      <c r="BC4913" s="318"/>
      <c r="BD4913" s="318"/>
      <c r="BE4913" s="497"/>
      <c r="BF4913" s="497"/>
      <c r="BG4913" s="497"/>
      <c r="BH4913" s="497"/>
      <c r="BI4913" s="497"/>
      <c r="BJ4913" s="497"/>
      <c r="BK4913" s="497"/>
      <c r="BL4913" s="497"/>
      <c r="BM4913" s="497"/>
      <c r="BN4913" s="497"/>
      <c r="BO4913" s="497"/>
      <c r="BP4913" s="306"/>
      <c r="BQ4913" s="496"/>
      <c r="BR4913" s="496"/>
      <c r="BS4913" s="496"/>
      <c r="BT4913" s="496"/>
      <c r="BU4913" s="496"/>
      <c r="BV4913" s="496"/>
    </row>
    <row r="4914" spans="1:74" s="52" customFormat="1" ht="12.75">
      <c r="A4914" s="45">
        <v>2353.0846135089</v>
      </c>
      <c r="B4914" s="46" t="s">
        <v>253</v>
      </c>
      <c r="C4914" s="47" t="s">
        <v>307</v>
      </c>
      <c r="D4914" s="48">
        <v>3.9028516103639883</v>
      </c>
      <c r="E4914" s="49">
        <v>39.691020000000002</v>
      </c>
      <c r="F4914" s="49">
        <v>4.8800000000000003E-2</v>
      </c>
      <c r="G4914" s="49">
        <v>17.16855</v>
      </c>
      <c r="H4914" s="49">
        <v>0.21640000000000001</v>
      </c>
      <c r="I4914" s="49">
        <v>0.22439999999999999</v>
      </c>
      <c r="J4914" s="49">
        <v>44.38617</v>
      </c>
      <c r="K4914" s="49">
        <v>0.23380000000000001</v>
      </c>
      <c r="L4914" s="49">
        <v>102.03574</v>
      </c>
      <c r="M4914" s="47"/>
      <c r="N4914" s="50">
        <v>0.98713289404400639</v>
      </c>
      <c r="O4914" s="50">
        <v>9.5957428561803219E-4</v>
      </c>
      <c r="P4914" s="50">
        <v>0.3570861253371978</v>
      </c>
      <c r="Q4914" s="50">
        <v>4.3289693717553585E-3</v>
      </c>
      <c r="R4914" s="50">
        <v>4.7270691572875462E-3</v>
      </c>
      <c r="S4914" s="50">
        <v>1.6456579874365362</v>
      </c>
      <c r="T4914" s="50">
        <v>6.2299637345269157E-3</v>
      </c>
      <c r="U4914" s="50">
        <v>3.0075419122618312</v>
      </c>
      <c r="V4914" s="51">
        <v>82.170157282717184</v>
      </c>
      <c r="X4914" s="315">
        <v>0.05</v>
      </c>
      <c r="Y4914" s="315">
        <v>6.88</v>
      </c>
      <c r="Z4914" s="315">
        <v>0.12</v>
      </c>
      <c r="AA4914" s="315">
        <v>1.61</v>
      </c>
      <c r="AB4914" s="315">
        <v>3.17</v>
      </c>
      <c r="AC4914" s="315">
        <v>0.05</v>
      </c>
      <c r="AD4914" s="315">
        <v>0.45</v>
      </c>
      <c r="AE4914" s="312"/>
      <c r="AF4914" s="161" t="s">
        <v>1697</v>
      </c>
      <c r="AG4914" s="318">
        <v>30</v>
      </c>
      <c r="AH4914" s="318">
        <v>15</v>
      </c>
      <c r="AI4914" s="318"/>
      <c r="AJ4914" s="318"/>
      <c r="AK4914" s="318"/>
      <c r="AL4914" s="318"/>
      <c r="AM4914" s="318"/>
      <c r="AN4914" s="318"/>
      <c r="AO4914" s="318"/>
      <c r="AP4914" s="318"/>
      <c r="AQ4914" s="318"/>
      <c r="AR4914" s="318"/>
      <c r="AS4914" s="318"/>
      <c r="AT4914" s="318"/>
      <c r="AU4914" s="318"/>
      <c r="AV4914" s="318"/>
      <c r="AW4914" s="318"/>
      <c r="AX4914" s="318"/>
      <c r="AY4914" s="318"/>
      <c r="AZ4914" s="318"/>
      <c r="BA4914" s="318"/>
      <c r="BB4914" s="318"/>
      <c r="BC4914" s="318"/>
      <c r="BD4914" s="318"/>
      <c r="BE4914" s="497"/>
      <c r="BF4914" s="497"/>
      <c r="BG4914" s="497"/>
      <c r="BH4914" s="497"/>
      <c r="BI4914" s="497"/>
      <c r="BJ4914" s="497"/>
      <c r="BK4914" s="497"/>
      <c r="BL4914" s="497"/>
      <c r="BM4914" s="497"/>
      <c r="BN4914" s="497"/>
      <c r="BO4914" s="497"/>
      <c r="BP4914" s="306"/>
      <c r="BQ4914" s="496"/>
      <c r="BR4914" s="496"/>
      <c r="BS4914" s="496"/>
      <c r="BT4914" s="496"/>
      <c r="BU4914" s="496"/>
      <c r="BV4914" s="496"/>
    </row>
    <row r="4915" spans="1:74" s="52" customFormat="1" ht="12.75">
      <c r="A4915" s="45">
        <v>2353.0846135089</v>
      </c>
      <c r="B4915" s="46" t="s">
        <v>253</v>
      </c>
      <c r="C4915" s="47" t="s">
        <v>307</v>
      </c>
      <c r="D4915" s="48">
        <v>7.8028516103639882</v>
      </c>
      <c r="E4915" s="49">
        <v>39.60107</v>
      </c>
      <c r="F4915" s="49">
        <v>3.4200000000000001E-2</v>
      </c>
      <c r="G4915" s="49">
        <v>16.69886</v>
      </c>
      <c r="H4915" s="49">
        <v>0.20830000000000001</v>
      </c>
      <c r="I4915" s="49">
        <v>0.2351</v>
      </c>
      <c r="J4915" s="49">
        <v>44.77205</v>
      </c>
      <c r="K4915" s="49">
        <v>0.2329</v>
      </c>
      <c r="L4915" s="49">
        <v>101.86178</v>
      </c>
      <c r="M4915" s="47"/>
      <c r="N4915" s="50">
        <v>0.98467518883989513</v>
      </c>
      <c r="O4915" s="50">
        <v>6.7233790357620969E-4</v>
      </c>
      <c r="P4915" s="50">
        <v>0.34723931611609199</v>
      </c>
      <c r="Q4915" s="50">
        <v>4.1659997240895566E-3</v>
      </c>
      <c r="R4915" s="50">
        <v>4.9513593046533484E-3</v>
      </c>
      <c r="S4915" s="50">
        <v>1.6595930222359787</v>
      </c>
      <c r="T4915" s="50">
        <v>6.2045917423438277E-3</v>
      </c>
      <c r="U4915" s="50">
        <v>3.0088260222313208</v>
      </c>
      <c r="V4915" s="51">
        <v>82.697143678617877</v>
      </c>
      <c r="X4915" s="315">
        <v>0.05</v>
      </c>
      <c r="Y4915" s="315">
        <v>10.11</v>
      </c>
      <c r="Z4915" s="315">
        <v>0.12</v>
      </c>
      <c r="AA4915" s="315">
        <v>1.65</v>
      </c>
      <c r="AB4915" s="315">
        <v>2.94</v>
      </c>
      <c r="AC4915" s="315">
        <v>0.05</v>
      </c>
      <c r="AD4915" s="315">
        <v>0.45</v>
      </c>
      <c r="AE4915" s="312"/>
      <c r="AF4915" s="161" t="s">
        <v>1697</v>
      </c>
      <c r="AG4915" s="318">
        <v>30</v>
      </c>
      <c r="AH4915" s="318">
        <v>15</v>
      </c>
      <c r="AI4915" s="318"/>
      <c r="AJ4915" s="318"/>
      <c r="AK4915" s="318"/>
      <c r="AL4915" s="318"/>
      <c r="AM4915" s="318"/>
      <c r="AN4915" s="318"/>
      <c r="AO4915" s="318"/>
      <c r="AP4915" s="318"/>
      <c r="AQ4915" s="318"/>
      <c r="AR4915" s="318"/>
      <c r="AS4915" s="318"/>
      <c r="AT4915" s="318"/>
      <c r="AU4915" s="318"/>
      <c r="AV4915" s="318"/>
      <c r="AW4915" s="318"/>
      <c r="AX4915" s="318"/>
      <c r="AY4915" s="318"/>
      <c r="AZ4915" s="318"/>
      <c r="BA4915" s="318"/>
      <c r="BB4915" s="318"/>
      <c r="BC4915" s="318"/>
      <c r="BD4915" s="318"/>
      <c r="BE4915" s="497"/>
      <c r="BF4915" s="497"/>
      <c r="BG4915" s="497"/>
      <c r="BH4915" s="497"/>
      <c r="BI4915" s="497"/>
      <c r="BJ4915" s="497"/>
      <c r="BK4915" s="497"/>
      <c r="BL4915" s="497"/>
      <c r="BM4915" s="497"/>
      <c r="BN4915" s="497"/>
      <c r="BO4915" s="497"/>
      <c r="BP4915" s="306"/>
      <c r="BQ4915" s="496"/>
      <c r="BR4915" s="496"/>
      <c r="BS4915" s="496"/>
      <c r="BT4915" s="496"/>
      <c r="BU4915" s="496"/>
      <c r="BV4915" s="496"/>
    </row>
    <row r="4916" spans="1:74" s="52" customFormat="1" ht="12.75">
      <c r="A4916" s="45">
        <v>2353.0846135089</v>
      </c>
      <c r="B4916" s="46" t="s">
        <v>253</v>
      </c>
      <c r="C4916" s="47" t="s">
        <v>307</v>
      </c>
      <c r="D4916" s="48">
        <v>11.702851610363988</v>
      </c>
      <c r="E4916" s="49">
        <v>39.711019999999998</v>
      </c>
      <c r="F4916" s="49">
        <v>6.4600000000000005E-2</v>
      </c>
      <c r="G4916" s="49">
        <v>16.518989999999999</v>
      </c>
      <c r="H4916" s="49">
        <v>0.2329</v>
      </c>
      <c r="I4916" s="49">
        <v>0.2014</v>
      </c>
      <c r="J4916" s="49">
        <v>44.870989999999999</v>
      </c>
      <c r="K4916" s="49">
        <v>0.23469999999999999</v>
      </c>
      <c r="L4916" s="49">
        <v>101.9123</v>
      </c>
      <c r="M4916" s="47"/>
      <c r="N4916" s="50">
        <v>0.98555854170483792</v>
      </c>
      <c r="O4916" s="50">
        <v>1.2675914962330772E-3</v>
      </c>
      <c r="P4916" s="50">
        <v>0.34285530069587372</v>
      </c>
      <c r="Q4916" s="50">
        <v>4.6492699668719169E-3</v>
      </c>
      <c r="R4916" s="50">
        <v>4.2336659657299025E-3</v>
      </c>
      <c r="S4916" s="50">
        <v>1.6601433155990553</v>
      </c>
      <c r="T4916" s="50">
        <v>6.2408266725338356E-3</v>
      </c>
      <c r="U4916" s="50">
        <v>3.0061325195825268</v>
      </c>
      <c r="V4916" s="51">
        <v>82.882898774534624</v>
      </c>
      <c r="X4916" s="315">
        <v>0.05</v>
      </c>
      <c r="Y4916" s="315">
        <v>5.19</v>
      </c>
      <c r="Z4916" s="315">
        <v>0.12</v>
      </c>
      <c r="AA4916" s="315">
        <v>1.5</v>
      </c>
      <c r="AB4916" s="315">
        <v>3.37</v>
      </c>
      <c r="AC4916" s="315">
        <v>0.05</v>
      </c>
      <c r="AD4916" s="315">
        <v>0.45</v>
      </c>
      <c r="AE4916" s="312"/>
      <c r="AF4916" s="161" t="s">
        <v>1697</v>
      </c>
      <c r="AG4916" s="318">
        <v>30</v>
      </c>
      <c r="AH4916" s="318">
        <v>15</v>
      </c>
      <c r="AI4916" s="318"/>
      <c r="AJ4916" s="318"/>
      <c r="AK4916" s="318"/>
      <c r="AL4916" s="318"/>
      <c r="AM4916" s="318"/>
      <c r="AN4916" s="318"/>
      <c r="AO4916" s="318"/>
      <c r="AP4916" s="318"/>
      <c r="AQ4916" s="318"/>
      <c r="AR4916" s="318"/>
      <c r="AS4916" s="318"/>
      <c r="AT4916" s="318"/>
      <c r="AU4916" s="318"/>
      <c r="AV4916" s="318"/>
      <c r="AW4916" s="318"/>
      <c r="AX4916" s="318"/>
      <c r="AY4916" s="318"/>
      <c r="AZ4916" s="318"/>
      <c r="BA4916" s="318"/>
      <c r="BB4916" s="318"/>
      <c r="BC4916" s="318"/>
      <c r="BD4916" s="318"/>
      <c r="BE4916" s="497"/>
      <c r="BF4916" s="497"/>
      <c r="BG4916" s="497"/>
      <c r="BH4916" s="497"/>
      <c r="BI4916" s="497"/>
      <c r="BJ4916" s="497"/>
      <c r="BK4916" s="497"/>
      <c r="BL4916" s="497"/>
      <c r="BM4916" s="497"/>
      <c r="BN4916" s="497"/>
      <c r="BO4916" s="497"/>
      <c r="BP4916" s="306"/>
      <c r="BQ4916" s="496"/>
      <c r="BR4916" s="496"/>
      <c r="BS4916" s="496"/>
      <c r="BT4916" s="496"/>
      <c r="BU4916" s="496"/>
      <c r="BV4916" s="496"/>
    </row>
    <row r="4917" spans="1:74" s="52" customFormat="1" ht="12.75">
      <c r="A4917" s="45">
        <v>2353.0846135089</v>
      </c>
      <c r="B4917" s="46" t="s">
        <v>253</v>
      </c>
      <c r="C4917" s="47" t="s">
        <v>307</v>
      </c>
      <c r="D4917" s="48">
        <v>15.602851610363988</v>
      </c>
      <c r="E4917" s="49">
        <v>39.790979999999998</v>
      </c>
      <c r="F4917" s="49">
        <v>3.15E-2</v>
      </c>
      <c r="G4917" s="49">
        <v>16.149229999999999</v>
      </c>
      <c r="H4917" s="49">
        <v>0.2412</v>
      </c>
      <c r="I4917" s="49">
        <v>0.22939999999999999</v>
      </c>
      <c r="J4917" s="49">
        <v>45.06888</v>
      </c>
      <c r="K4917" s="49">
        <v>0.23619999999999999</v>
      </c>
      <c r="L4917" s="49">
        <v>101.82379</v>
      </c>
      <c r="M4917" s="47"/>
      <c r="N4917" s="50">
        <v>0.98706008619301111</v>
      </c>
      <c r="O4917" s="50">
        <v>6.1779576110315303E-4</v>
      </c>
      <c r="P4917" s="50">
        <v>0.33501694127076859</v>
      </c>
      <c r="Q4917" s="50">
        <v>4.8126042598756929E-3</v>
      </c>
      <c r="R4917" s="50">
        <v>4.8199008899792242E-3</v>
      </c>
      <c r="S4917" s="50">
        <v>1.6666494620130181</v>
      </c>
      <c r="T4917" s="50">
        <v>6.2776412889054721E-3</v>
      </c>
      <c r="U4917" s="50">
        <v>3.0064756385741118</v>
      </c>
      <c r="V4917" s="51">
        <v>83.26309815056274</v>
      </c>
      <c r="X4917" s="315">
        <v>0.05</v>
      </c>
      <c r="Y4917" s="315">
        <v>10.41</v>
      </c>
      <c r="Z4917" s="315">
        <v>0.12</v>
      </c>
      <c r="AA4917" s="315">
        <v>1.44</v>
      </c>
      <c r="AB4917" s="315">
        <v>3.1</v>
      </c>
      <c r="AC4917" s="315">
        <v>0.05</v>
      </c>
      <c r="AD4917" s="315">
        <v>0.44</v>
      </c>
      <c r="AE4917" s="312"/>
      <c r="AF4917" s="161" t="s">
        <v>1697</v>
      </c>
      <c r="AG4917" s="318">
        <v>30</v>
      </c>
      <c r="AH4917" s="318">
        <v>15</v>
      </c>
      <c r="AI4917" s="318"/>
      <c r="AJ4917" s="318"/>
      <c r="AK4917" s="318"/>
      <c r="AL4917" s="318"/>
      <c r="AM4917" s="318"/>
      <c r="AN4917" s="318"/>
      <c r="AO4917" s="318"/>
      <c r="AP4917" s="318"/>
      <c r="AQ4917" s="318"/>
      <c r="AR4917" s="318"/>
      <c r="AS4917" s="318"/>
      <c r="AT4917" s="318"/>
      <c r="AU4917" s="318"/>
      <c r="AV4917" s="318"/>
      <c r="AW4917" s="318"/>
      <c r="AX4917" s="318"/>
      <c r="AY4917" s="318"/>
      <c r="AZ4917" s="318"/>
      <c r="BA4917" s="318"/>
      <c r="BB4917" s="318"/>
      <c r="BC4917" s="318"/>
      <c r="BD4917" s="318"/>
      <c r="BE4917" s="497"/>
      <c r="BF4917" s="497"/>
      <c r="BG4917" s="497"/>
      <c r="BH4917" s="497"/>
      <c r="BI4917" s="497"/>
      <c r="BJ4917" s="497"/>
      <c r="BK4917" s="497"/>
      <c r="BL4917" s="497"/>
      <c r="BM4917" s="497"/>
      <c r="BN4917" s="497"/>
      <c r="BO4917" s="497"/>
      <c r="BP4917" s="306"/>
      <c r="BQ4917" s="496"/>
      <c r="BR4917" s="496"/>
      <c r="BS4917" s="496"/>
      <c r="BT4917" s="496"/>
      <c r="BU4917" s="496"/>
      <c r="BV4917" s="496"/>
    </row>
    <row r="4918" spans="1:74" s="52" customFormat="1" ht="12.75">
      <c r="A4918" s="45">
        <v>2353.0846135089</v>
      </c>
      <c r="B4918" s="46" t="s">
        <v>253</v>
      </c>
      <c r="C4918" s="47" t="s">
        <v>307</v>
      </c>
      <c r="D4918" s="48">
        <v>19.502851610363987</v>
      </c>
      <c r="E4918" s="49">
        <v>39.78098</v>
      </c>
      <c r="F4918" s="49">
        <v>4.9500000000000002E-2</v>
      </c>
      <c r="G4918" s="49">
        <v>15.749499999999999</v>
      </c>
      <c r="H4918" s="49">
        <v>0.26979999999999998</v>
      </c>
      <c r="I4918" s="49">
        <v>0.23169999999999999</v>
      </c>
      <c r="J4918" s="49">
        <v>45.355820000000001</v>
      </c>
      <c r="K4918" s="49">
        <v>0.2336</v>
      </c>
      <c r="L4918" s="49">
        <v>101.71289999999999</v>
      </c>
      <c r="M4918" s="47"/>
      <c r="N4918" s="50">
        <v>0.98660527472816828</v>
      </c>
      <c r="O4918" s="50">
        <v>9.7061851024676197E-4</v>
      </c>
      <c r="P4918" s="50">
        <v>0.32665606047010043</v>
      </c>
      <c r="Q4918" s="50">
        <v>5.3821251608297607E-3</v>
      </c>
      <c r="R4918" s="50">
        <v>4.8672060064237146E-3</v>
      </c>
      <c r="S4918" s="50">
        <v>1.6769091094165265</v>
      </c>
      <c r="T4918" s="50">
        <v>6.2072386236590102E-3</v>
      </c>
      <c r="U4918" s="50">
        <v>3.0085329816679272</v>
      </c>
      <c r="V4918" s="51">
        <v>83.696259778333811</v>
      </c>
      <c r="X4918" s="315">
        <v>0.05</v>
      </c>
      <c r="Y4918" s="315">
        <v>6.64</v>
      </c>
      <c r="Z4918" s="315">
        <v>0.12</v>
      </c>
      <c r="AA4918" s="315">
        <v>1.34</v>
      </c>
      <c r="AB4918" s="315">
        <v>2.96</v>
      </c>
      <c r="AC4918" s="315">
        <v>0.05</v>
      </c>
      <c r="AD4918" s="315">
        <v>0.45</v>
      </c>
      <c r="AE4918" s="312"/>
      <c r="AF4918" s="161" t="s">
        <v>1697</v>
      </c>
      <c r="AG4918" s="318">
        <v>30</v>
      </c>
      <c r="AH4918" s="318">
        <v>15</v>
      </c>
      <c r="AI4918" s="318"/>
      <c r="AJ4918" s="318"/>
      <c r="AK4918" s="318"/>
      <c r="AL4918" s="318"/>
      <c r="AM4918" s="318"/>
      <c r="AN4918" s="318"/>
      <c r="AO4918" s="318"/>
      <c r="AP4918" s="318"/>
      <c r="AQ4918" s="318"/>
      <c r="AR4918" s="318"/>
      <c r="AS4918" s="318"/>
      <c r="AT4918" s="318"/>
      <c r="AU4918" s="318"/>
      <c r="AV4918" s="318"/>
      <c r="AW4918" s="318"/>
      <c r="AX4918" s="318"/>
      <c r="AY4918" s="318"/>
      <c r="AZ4918" s="318"/>
      <c r="BA4918" s="318"/>
      <c r="BB4918" s="318"/>
      <c r="BC4918" s="318"/>
      <c r="BD4918" s="318"/>
      <c r="BE4918" s="497"/>
      <c r="BF4918" s="497"/>
      <c r="BG4918" s="497"/>
      <c r="BH4918" s="497"/>
      <c r="BI4918" s="497"/>
      <c r="BJ4918" s="497"/>
      <c r="BK4918" s="497"/>
      <c r="BL4918" s="497"/>
      <c r="BM4918" s="497"/>
      <c r="BN4918" s="497"/>
      <c r="BO4918" s="497"/>
      <c r="BP4918" s="306"/>
      <c r="BQ4918" s="496"/>
      <c r="BR4918" s="496"/>
      <c r="BS4918" s="496"/>
      <c r="BT4918" s="496"/>
      <c r="BU4918" s="496"/>
      <c r="BV4918" s="496"/>
    </row>
    <row r="4919" spans="1:74" s="52" customFormat="1" ht="12.75">
      <c r="A4919" s="45">
        <v>2353.0846135089</v>
      </c>
      <c r="B4919" s="46" t="s">
        <v>253</v>
      </c>
      <c r="C4919" s="47" t="s">
        <v>307</v>
      </c>
      <c r="D4919" s="48">
        <v>23.402851610363985</v>
      </c>
      <c r="E4919" s="49">
        <v>39.930909999999997</v>
      </c>
      <c r="F4919" s="49">
        <v>5.8299999999999998E-2</v>
      </c>
      <c r="G4919" s="49">
        <v>15.249829999999999</v>
      </c>
      <c r="H4919" s="49">
        <v>0.30580000000000002</v>
      </c>
      <c r="I4919" s="49">
        <v>0.2253</v>
      </c>
      <c r="J4919" s="49">
        <v>45.761490000000002</v>
      </c>
      <c r="K4919" s="49">
        <v>0.23599999999999999</v>
      </c>
      <c r="L4919" s="49">
        <v>101.81173000000001</v>
      </c>
      <c r="M4919" s="47"/>
      <c r="N4919" s="50">
        <v>0.98704047553301666</v>
      </c>
      <c r="O4919" s="50">
        <v>1.1393829711789725E-3</v>
      </c>
      <c r="P4919" s="50">
        <v>0.31524394296860986</v>
      </c>
      <c r="Q4919" s="50">
        <v>6.0800496812825778E-3</v>
      </c>
      <c r="R4919" s="50">
        <v>4.717073957688285E-3</v>
      </c>
      <c r="S4919" s="50">
        <v>1.6862985119982534</v>
      </c>
      <c r="T4919" s="50">
        <v>6.2502214495539585E-3</v>
      </c>
      <c r="U4919" s="50">
        <v>3.0077388335800648</v>
      </c>
      <c r="V4919" s="51">
        <v>84.249949723208388</v>
      </c>
      <c r="X4919" s="315">
        <v>0.05</v>
      </c>
      <c r="Y4919" s="315">
        <v>5.7</v>
      </c>
      <c r="Z4919" s="315">
        <v>0.13</v>
      </c>
      <c r="AA4919" s="315">
        <v>1.18</v>
      </c>
      <c r="AB4919" s="315">
        <v>2.97</v>
      </c>
      <c r="AC4919" s="315">
        <v>0.05</v>
      </c>
      <c r="AD4919" s="315">
        <v>0.45</v>
      </c>
      <c r="AE4919" s="312"/>
      <c r="AF4919" s="161" t="s">
        <v>1697</v>
      </c>
      <c r="AG4919" s="318">
        <v>30</v>
      </c>
      <c r="AH4919" s="318">
        <v>15</v>
      </c>
      <c r="AI4919" s="318"/>
      <c r="AJ4919" s="318"/>
      <c r="AK4919" s="318"/>
      <c r="AL4919" s="318"/>
      <c r="AM4919" s="318"/>
      <c r="AN4919" s="318"/>
      <c r="AO4919" s="318"/>
      <c r="AP4919" s="318"/>
      <c r="AQ4919" s="318"/>
      <c r="AR4919" s="318"/>
      <c r="AS4919" s="318"/>
      <c r="AT4919" s="318"/>
      <c r="AU4919" s="318"/>
      <c r="AV4919" s="318"/>
      <c r="AW4919" s="318"/>
      <c r="AX4919" s="318"/>
      <c r="AY4919" s="318"/>
      <c r="AZ4919" s="318"/>
      <c r="BA4919" s="318"/>
      <c r="BB4919" s="318"/>
      <c r="BC4919" s="318"/>
      <c r="BD4919" s="318"/>
      <c r="BE4919" s="497"/>
      <c r="BF4919" s="497"/>
      <c r="BG4919" s="497"/>
      <c r="BH4919" s="497"/>
      <c r="BI4919" s="497"/>
      <c r="BJ4919" s="497"/>
      <c r="BK4919" s="497"/>
      <c r="BL4919" s="497"/>
      <c r="BM4919" s="497"/>
      <c r="BN4919" s="497"/>
      <c r="BO4919" s="497"/>
      <c r="BP4919" s="306"/>
      <c r="BQ4919" s="496"/>
      <c r="BR4919" s="496"/>
      <c r="BS4919" s="496"/>
      <c r="BT4919" s="496"/>
      <c r="BU4919" s="496"/>
      <c r="BV4919" s="496"/>
    </row>
    <row r="4920" spans="1:74" s="52" customFormat="1" ht="12.75">
      <c r="A4920" s="45">
        <v>2353.0846135089</v>
      </c>
      <c r="B4920" s="46" t="s">
        <v>253</v>
      </c>
      <c r="C4920" s="47" t="s">
        <v>307</v>
      </c>
      <c r="D4920" s="48">
        <v>27.302851610363984</v>
      </c>
      <c r="E4920" s="49">
        <v>40.070839999999997</v>
      </c>
      <c r="F4920" s="49">
        <v>5.1999999999999998E-2</v>
      </c>
      <c r="G4920" s="49">
        <v>14.99</v>
      </c>
      <c r="H4920" s="49">
        <v>0.33360000000000001</v>
      </c>
      <c r="I4920" s="49">
        <v>0.20760000000000001</v>
      </c>
      <c r="J4920" s="49">
        <v>46.236420000000003</v>
      </c>
      <c r="K4920" s="49">
        <v>0.23730000000000001</v>
      </c>
      <c r="L4920" s="49">
        <v>102.18046</v>
      </c>
      <c r="M4920" s="47"/>
      <c r="N4920" s="50">
        <v>0.9856535658516149</v>
      </c>
      <c r="O4920" s="50">
        <v>1.0112874309462479E-3</v>
      </c>
      <c r="P4920" s="50">
        <v>0.30835676279217056</v>
      </c>
      <c r="Q4920" s="50">
        <v>6.6003320586739004E-3</v>
      </c>
      <c r="R4920" s="50">
        <v>4.3252273370798832E-3</v>
      </c>
      <c r="S4920" s="50">
        <v>1.6954640925458131</v>
      </c>
      <c r="T4920" s="50">
        <v>6.2539043765636512E-3</v>
      </c>
      <c r="U4920" s="50">
        <v>3.0087427220556804</v>
      </c>
      <c r="V4920" s="51">
        <v>84.611560361259933</v>
      </c>
      <c r="X4920" s="315">
        <v>0.05</v>
      </c>
      <c r="Y4920" s="315">
        <v>6.45</v>
      </c>
      <c r="Z4920" s="315">
        <v>0.13</v>
      </c>
      <c r="AA4920" s="315">
        <v>1.1000000000000001</v>
      </c>
      <c r="AB4920" s="315">
        <v>3.17</v>
      </c>
      <c r="AC4920" s="315">
        <v>0.05</v>
      </c>
      <c r="AD4920" s="315">
        <v>0.44</v>
      </c>
      <c r="AE4920" s="312"/>
      <c r="AF4920" s="161" t="s">
        <v>1697</v>
      </c>
      <c r="AG4920" s="318">
        <v>30</v>
      </c>
      <c r="AH4920" s="318">
        <v>15</v>
      </c>
      <c r="AI4920" s="318"/>
      <c r="AJ4920" s="318"/>
      <c r="AK4920" s="318"/>
      <c r="AL4920" s="318"/>
      <c r="AM4920" s="318"/>
      <c r="AN4920" s="318"/>
      <c r="AO4920" s="318"/>
      <c r="AP4920" s="318"/>
      <c r="AQ4920" s="318"/>
      <c r="AR4920" s="318"/>
      <c r="AS4920" s="318"/>
      <c r="AT4920" s="318"/>
      <c r="AU4920" s="318"/>
      <c r="AV4920" s="318"/>
      <c r="AW4920" s="318"/>
      <c r="AX4920" s="318"/>
      <c r="AY4920" s="318"/>
      <c r="AZ4920" s="318"/>
      <c r="BA4920" s="318"/>
      <c r="BB4920" s="318"/>
      <c r="BC4920" s="318"/>
      <c r="BD4920" s="318"/>
      <c r="BE4920" s="497"/>
      <c r="BF4920" s="497"/>
      <c r="BG4920" s="497"/>
      <c r="BH4920" s="497"/>
      <c r="BI4920" s="497"/>
      <c r="BJ4920" s="497"/>
      <c r="BK4920" s="497"/>
      <c r="BL4920" s="497"/>
      <c r="BM4920" s="497"/>
      <c r="BN4920" s="497"/>
      <c r="BO4920" s="497"/>
      <c r="BP4920" s="306"/>
      <c r="BQ4920" s="496"/>
      <c r="BR4920" s="496"/>
      <c r="BS4920" s="496"/>
      <c r="BT4920" s="496"/>
      <c r="BU4920" s="496"/>
      <c r="BV4920" s="496"/>
    </row>
    <row r="4921" spans="1:74" s="52" customFormat="1" ht="12.75">
      <c r="A4921" s="45">
        <v>2353.0846135089</v>
      </c>
      <c r="B4921" s="46" t="s">
        <v>253</v>
      </c>
      <c r="C4921" s="47" t="s">
        <v>307</v>
      </c>
      <c r="D4921" s="48">
        <v>31.202851610363982</v>
      </c>
      <c r="E4921" s="49">
        <v>40.030859999999997</v>
      </c>
      <c r="F4921" s="49">
        <v>5.3600000000000002E-2</v>
      </c>
      <c r="G4921" s="49">
        <v>14.47035</v>
      </c>
      <c r="H4921" s="49">
        <v>0.29770000000000002</v>
      </c>
      <c r="I4921" s="49">
        <v>0.23419999999999999</v>
      </c>
      <c r="J4921" s="49">
        <v>46.523350000000001</v>
      </c>
      <c r="K4921" s="49">
        <v>0.23599999999999999</v>
      </c>
      <c r="L4921" s="49">
        <v>101.90336000000001</v>
      </c>
      <c r="M4921" s="47"/>
      <c r="N4921" s="50">
        <v>0.98510420933444942</v>
      </c>
      <c r="O4921" s="50">
        <v>1.0428634801096491E-3</v>
      </c>
      <c r="P4921" s="50">
        <v>0.29779834796428506</v>
      </c>
      <c r="Q4921" s="50">
        <v>5.8926409771589633E-3</v>
      </c>
      <c r="R4921" s="50">
        <v>4.8815740814339495E-3</v>
      </c>
      <c r="S4921" s="50">
        <v>1.7067376909462155</v>
      </c>
      <c r="T4921" s="50">
        <v>6.2223853729187041E-3</v>
      </c>
      <c r="U4921" s="50">
        <v>3.008726385530986</v>
      </c>
      <c r="V4921" s="51">
        <v>85.143776805023492</v>
      </c>
      <c r="X4921" s="315">
        <v>0.05</v>
      </c>
      <c r="Y4921" s="315">
        <v>6.1</v>
      </c>
      <c r="Z4921" s="315">
        <v>0.13</v>
      </c>
      <c r="AA4921" s="315">
        <v>1.24</v>
      </c>
      <c r="AB4921" s="315">
        <v>2.9</v>
      </c>
      <c r="AC4921" s="315">
        <v>0.05</v>
      </c>
      <c r="AD4921" s="315">
        <v>0.44</v>
      </c>
      <c r="AE4921" s="312"/>
      <c r="AF4921" s="161" t="s">
        <v>1697</v>
      </c>
      <c r="AG4921" s="318">
        <v>30</v>
      </c>
      <c r="AH4921" s="318">
        <v>15</v>
      </c>
      <c r="AI4921" s="318"/>
      <c r="AJ4921" s="318"/>
      <c r="AK4921" s="318"/>
      <c r="AL4921" s="318"/>
      <c r="AM4921" s="318"/>
      <c r="AN4921" s="318"/>
      <c r="AO4921" s="318"/>
      <c r="AP4921" s="318"/>
      <c r="AQ4921" s="318"/>
      <c r="AR4921" s="318"/>
      <c r="AS4921" s="318"/>
      <c r="AT4921" s="318"/>
      <c r="AU4921" s="318"/>
      <c r="AV4921" s="318"/>
      <c r="AW4921" s="318"/>
      <c r="AX4921" s="318"/>
      <c r="AY4921" s="318"/>
      <c r="AZ4921" s="318"/>
      <c r="BA4921" s="318"/>
      <c r="BB4921" s="318"/>
      <c r="BC4921" s="318"/>
      <c r="BD4921" s="318"/>
      <c r="BE4921" s="497"/>
      <c r="BF4921" s="497"/>
      <c r="BG4921" s="497"/>
      <c r="BH4921" s="497"/>
      <c r="BI4921" s="497"/>
      <c r="BJ4921" s="497"/>
      <c r="BK4921" s="497"/>
      <c r="BL4921" s="497"/>
      <c r="BM4921" s="497"/>
      <c r="BN4921" s="497"/>
      <c r="BO4921" s="497"/>
      <c r="BP4921" s="306"/>
      <c r="BQ4921" s="496"/>
      <c r="BR4921" s="496"/>
      <c r="BS4921" s="496"/>
      <c r="BT4921" s="496"/>
      <c r="BU4921" s="496"/>
      <c r="BV4921" s="496"/>
    </row>
    <row r="4922" spans="1:74" s="52" customFormat="1" ht="12.75">
      <c r="A4922" s="45">
        <v>2353.0846135089</v>
      </c>
      <c r="B4922" s="46" t="s">
        <v>253</v>
      </c>
      <c r="C4922" s="47" t="s">
        <v>307</v>
      </c>
      <c r="D4922" s="48">
        <v>35.102851610363984</v>
      </c>
      <c r="E4922" s="49">
        <v>40.200780000000002</v>
      </c>
      <c r="F4922" s="49">
        <v>4.5100000000000001E-2</v>
      </c>
      <c r="G4922" s="49">
        <v>14.43038</v>
      </c>
      <c r="H4922" s="49">
        <v>0.3231</v>
      </c>
      <c r="I4922" s="49">
        <v>0.2026</v>
      </c>
      <c r="J4922" s="49">
        <v>46.632190000000001</v>
      </c>
      <c r="K4922" s="49">
        <v>0.22739999999999999</v>
      </c>
      <c r="L4922" s="49">
        <v>102.13615</v>
      </c>
      <c r="M4922" s="47"/>
      <c r="N4922" s="50">
        <v>0.98630027446220081</v>
      </c>
      <c r="O4922" s="50">
        <v>8.7483597000323845E-4</v>
      </c>
      <c r="P4922" s="50">
        <v>0.29607956637565208</v>
      </c>
      <c r="Q4922" s="50">
        <v>6.3761059465887457E-3</v>
      </c>
      <c r="R4922" s="50">
        <v>4.2101721550543338E-3</v>
      </c>
      <c r="S4922" s="50">
        <v>1.7055679708899645</v>
      </c>
      <c r="T4922" s="50">
        <v>5.9775440080835135E-3</v>
      </c>
      <c r="U4922" s="50">
        <v>3.0069518118774221</v>
      </c>
      <c r="V4922" s="51">
        <v>85.208206696563749</v>
      </c>
      <c r="X4922" s="315">
        <v>0.05</v>
      </c>
      <c r="Y4922" s="315">
        <v>7.46</v>
      </c>
      <c r="Z4922" s="315">
        <v>0.13</v>
      </c>
      <c r="AA4922" s="315">
        <v>1.1399999999999999</v>
      </c>
      <c r="AB4922" s="315">
        <v>3.29</v>
      </c>
      <c r="AC4922" s="315">
        <v>0.05</v>
      </c>
      <c r="AD4922" s="315">
        <v>0.46</v>
      </c>
      <c r="AE4922" s="312"/>
      <c r="AF4922" s="161" t="s">
        <v>1697</v>
      </c>
      <c r="AG4922" s="318">
        <v>30</v>
      </c>
      <c r="AH4922" s="318">
        <v>15</v>
      </c>
      <c r="AI4922" s="318"/>
      <c r="AJ4922" s="318"/>
      <c r="AK4922" s="318"/>
      <c r="AL4922" s="318"/>
      <c r="AM4922" s="318"/>
      <c r="AN4922" s="318"/>
      <c r="AO4922" s="318"/>
      <c r="AP4922" s="318"/>
      <c r="AQ4922" s="318"/>
      <c r="AR4922" s="318"/>
      <c r="AS4922" s="318"/>
      <c r="AT4922" s="318"/>
      <c r="AU4922" s="318"/>
      <c r="AV4922" s="318"/>
      <c r="AW4922" s="318"/>
      <c r="AX4922" s="318"/>
      <c r="AY4922" s="318"/>
      <c r="AZ4922" s="318"/>
      <c r="BA4922" s="318"/>
      <c r="BB4922" s="318"/>
      <c r="BC4922" s="318"/>
      <c r="BD4922" s="318"/>
      <c r="BE4922" s="497"/>
      <c r="BF4922" s="497"/>
      <c r="BG4922" s="497"/>
      <c r="BH4922" s="497"/>
      <c r="BI4922" s="497"/>
      <c r="BJ4922" s="497"/>
      <c r="BK4922" s="497"/>
      <c r="BL4922" s="497"/>
      <c r="BM4922" s="497"/>
      <c r="BN4922" s="497"/>
      <c r="BO4922" s="497"/>
      <c r="BP4922" s="306"/>
      <c r="BQ4922" s="496"/>
      <c r="BR4922" s="496"/>
      <c r="BS4922" s="496"/>
      <c r="BT4922" s="496"/>
      <c r="BU4922" s="496"/>
      <c r="BV4922" s="496"/>
    </row>
    <row r="4923" spans="1:74" s="52" customFormat="1" ht="12.75">
      <c r="A4923" s="45">
        <v>2353.0846135089</v>
      </c>
      <c r="B4923" s="46" t="s">
        <v>253</v>
      </c>
      <c r="C4923" s="47" t="s">
        <v>307</v>
      </c>
      <c r="D4923" s="48">
        <v>39.002851610363983</v>
      </c>
      <c r="E4923" s="49">
        <v>40.100830000000002</v>
      </c>
      <c r="F4923" s="49">
        <v>7.0999999999999994E-2</v>
      </c>
      <c r="G4923" s="49">
        <v>14.05063</v>
      </c>
      <c r="H4923" s="49">
        <v>0.35320000000000001</v>
      </c>
      <c r="I4923" s="49">
        <v>0.22770000000000001</v>
      </c>
      <c r="J4923" s="49">
        <v>46.533250000000002</v>
      </c>
      <c r="K4923" s="49">
        <v>0.23039999999999999</v>
      </c>
      <c r="L4923" s="49">
        <v>101.62900999999999</v>
      </c>
      <c r="M4923" s="47"/>
      <c r="N4923" s="50">
        <v>0.98752127144375967</v>
      </c>
      <c r="O4923" s="50">
        <v>1.3823781520238161E-3</v>
      </c>
      <c r="P4923" s="50">
        <v>0.2893642597372188</v>
      </c>
      <c r="Q4923" s="50">
        <v>6.9961270040152963E-3</v>
      </c>
      <c r="R4923" s="50">
        <v>4.7494341143605786E-3</v>
      </c>
      <c r="S4923" s="50">
        <v>1.7083034930783885</v>
      </c>
      <c r="T4923" s="50">
        <v>6.0790150664044194E-3</v>
      </c>
      <c r="U4923" s="50">
        <v>3.0056467163167384</v>
      </c>
      <c r="V4923" s="51">
        <v>85.514895591152467</v>
      </c>
      <c r="X4923" s="315">
        <v>0.05</v>
      </c>
      <c r="Y4923" s="315">
        <v>4.93</v>
      </c>
      <c r="Z4923" s="315">
        <v>0.13</v>
      </c>
      <c r="AA4923" s="315">
        <v>1.04</v>
      </c>
      <c r="AB4923" s="315">
        <v>2.81</v>
      </c>
      <c r="AC4923" s="315">
        <v>0.05</v>
      </c>
      <c r="AD4923" s="315">
        <v>0.45</v>
      </c>
      <c r="AE4923" s="312"/>
      <c r="AF4923" s="161" t="s">
        <v>1697</v>
      </c>
      <c r="AG4923" s="318">
        <v>30</v>
      </c>
      <c r="AH4923" s="318">
        <v>15</v>
      </c>
      <c r="AI4923" s="318"/>
      <c r="AJ4923" s="318"/>
      <c r="AK4923" s="318"/>
      <c r="AL4923" s="318"/>
      <c r="AM4923" s="318"/>
      <c r="AN4923" s="318"/>
      <c r="AO4923" s="318"/>
      <c r="AP4923" s="318"/>
      <c r="AQ4923" s="318"/>
      <c r="AR4923" s="318"/>
      <c r="AS4923" s="318"/>
      <c r="AT4923" s="318"/>
      <c r="AU4923" s="318"/>
      <c r="AV4923" s="318"/>
      <c r="AW4923" s="318"/>
      <c r="AX4923" s="318"/>
      <c r="AY4923" s="318"/>
      <c r="AZ4923" s="318"/>
      <c r="BA4923" s="318"/>
      <c r="BB4923" s="318"/>
      <c r="BC4923" s="318"/>
      <c r="BD4923" s="318"/>
      <c r="BE4923" s="497"/>
      <c r="BF4923" s="497"/>
      <c r="BG4923" s="497"/>
      <c r="BH4923" s="497"/>
      <c r="BI4923" s="497"/>
      <c r="BJ4923" s="497"/>
      <c r="BK4923" s="497"/>
      <c r="BL4923" s="497"/>
      <c r="BM4923" s="497"/>
      <c r="BN4923" s="497"/>
      <c r="BO4923" s="497"/>
      <c r="BP4923" s="306"/>
      <c r="BQ4923" s="496"/>
      <c r="BR4923" s="496"/>
      <c r="BS4923" s="496"/>
      <c r="BT4923" s="496"/>
      <c r="BU4923" s="496"/>
      <c r="BV4923" s="496"/>
    </row>
    <row r="4924" spans="1:74" s="52" customFormat="1" ht="12.75">
      <c r="A4924" s="45">
        <v>2353.0846135089</v>
      </c>
      <c r="B4924" s="46" t="s">
        <v>253</v>
      </c>
      <c r="C4924" s="47" t="s">
        <v>307</v>
      </c>
      <c r="D4924" s="48">
        <v>42.902851610363982</v>
      </c>
      <c r="E4924" s="49">
        <v>40.180790000000002</v>
      </c>
      <c r="F4924" s="49">
        <v>5.710001E-2</v>
      </c>
      <c r="G4924" s="49">
        <v>14.0906</v>
      </c>
      <c r="H4924" s="49">
        <v>0.32219999999999999</v>
      </c>
      <c r="I4924" s="49">
        <v>0.16930000000000001</v>
      </c>
      <c r="J4924" s="49">
        <v>46.790500000000002</v>
      </c>
      <c r="K4924" s="49">
        <v>0.2286</v>
      </c>
      <c r="L4924" s="49">
        <v>101.89789001000001</v>
      </c>
      <c r="M4924" s="47"/>
      <c r="N4924" s="50">
        <v>0.98684357105881848</v>
      </c>
      <c r="O4924" s="50">
        <v>1.1087699428586923E-3</v>
      </c>
      <c r="P4924" s="50">
        <v>0.28941119429546203</v>
      </c>
      <c r="Q4924" s="50">
        <v>6.3650126839329881E-3</v>
      </c>
      <c r="R4924" s="50">
        <v>3.521863683934257E-3</v>
      </c>
      <c r="S4924" s="50">
        <v>1.7131527060136624</v>
      </c>
      <c r="T4924" s="50">
        <v>6.0153890162913419E-3</v>
      </c>
      <c r="U4924" s="50">
        <v>3.0076786556781934</v>
      </c>
      <c r="V4924" s="51">
        <v>85.54796707107387</v>
      </c>
      <c r="X4924" s="315">
        <v>0.05</v>
      </c>
      <c r="Y4924" s="315">
        <v>6.03</v>
      </c>
      <c r="Z4924" s="315">
        <v>0.13</v>
      </c>
      <c r="AA4924" s="315">
        <v>1.1399999999999999</v>
      </c>
      <c r="AB4924" s="315">
        <v>3.83</v>
      </c>
      <c r="AC4924" s="315">
        <v>0.05</v>
      </c>
      <c r="AD4924" s="315">
        <v>0.46</v>
      </c>
      <c r="AE4924" s="312"/>
      <c r="AF4924" s="161" t="s">
        <v>1697</v>
      </c>
      <c r="AG4924" s="318">
        <v>30</v>
      </c>
      <c r="AH4924" s="318">
        <v>15</v>
      </c>
      <c r="AI4924" s="318"/>
      <c r="AJ4924" s="318"/>
      <c r="AK4924" s="318"/>
      <c r="AL4924" s="318"/>
      <c r="AM4924" s="318"/>
      <c r="AN4924" s="318"/>
      <c r="AO4924" s="318"/>
      <c r="AP4924" s="318"/>
      <c r="AQ4924" s="318"/>
      <c r="AR4924" s="318"/>
      <c r="AS4924" s="318"/>
      <c r="AT4924" s="318"/>
      <c r="AU4924" s="318"/>
      <c r="AV4924" s="318"/>
      <c r="AW4924" s="318"/>
      <c r="AX4924" s="318"/>
      <c r="AY4924" s="318"/>
      <c r="AZ4924" s="318"/>
      <c r="BA4924" s="318"/>
      <c r="BB4924" s="318"/>
      <c r="BC4924" s="318"/>
      <c r="BD4924" s="318"/>
      <c r="BE4924" s="497"/>
      <c r="BF4924" s="497"/>
      <c r="BG4924" s="497"/>
      <c r="BH4924" s="497"/>
      <c r="BI4924" s="497"/>
      <c r="BJ4924" s="497"/>
      <c r="BK4924" s="497"/>
      <c r="BL4924" s="497"/>
      <c r="BM4924" s="497"/>
      <c r="BN4924" s="497"/>
      <c r="BO4924" s="497"/>
      <c r="BP4924" s="306"/>
      <c r="BQ4924" s="496"/>
      <c r="BR4924" s="496"/>
      <c r="BS4924" s="496"/>
      <c r="BT4924" s="496"/>
      <c r="BU4924" s="496"/>
      <c r="BV4924" s="496"/>
    </row>
    <row r="4925" spans="1:74" s="52" customFormat="1" ht="12.75">
      <c r="A4925" s="45">
        <v>2353.0846135089</v>
      </c>
      <c r="B4925" s="46" t="s">
        <v>253</v>
      </c>
      <c r="C4925" s="47" t="s">
        <v>307</v>
      </c>
      <c r="D4925" s="48">
        <v>46.80285161036398</v>
      </c>
      <c r="E4925" s="49">
        <v>40.120820000000002</v>
      </c>
      <c r="F4925" s="49">
        <v>6.1600000000000002E-2</v>
      </c>
      <c r="G4925" s="49">
        <v>13.9407</v>
      </c>
      <c r="H4925" s="49">
        <v>0.35220000000000001</v>
      </c>
      <c r="I4925" s="49">
        <v>0.22059999999999999</v>
      </c>
      <c r="J4925" s="49">
        <v>47.156590000000001</v>
      </c>
      <c r="K4925" s="49">
        <v>0.23719999999999999</v>
      </c>
      <c r="L4925" s="49">
        <v>102.14241</v>
      </c>
      <c r="M4925" s="47"/>
      <c r="N4925" s="50">
        <v>0.98307439288181886</v>
      </c>
      <c r="O4925" s="50">
        <v>1.1933633896845815E-3</v>
      </c>
      <c r="P4925" s="50">
        <v>0.28566508229073029</v>
      </c>
      <c r="Q4925" s="50">
        <v>6.9414440440259623E-3</v>
      </c>
      <c r="R4925" s="50">
        <v>4.5783377754869429E-3</v>
      </c>
      <c r="S4925" s="50">
        <v>1.7225328833092286</v>
      </c>
      <c r="T4925" s="50">
        <v>6.2271440935974523E-3</v>
      </c>
      <c r="U4925" s="50">
        <v>3.0114959678136612</v>
      </c>
      <c r="V4925" s="51">
        <v>85.775053695695448</v>
      </c>
      <c r="X4925" s="315">
        <v>0.05</v>
      </c>
      <c r="Y4925" s="315">
        <v>5.54</v>
      </c>
      <c r="Z4925" s="315">
        <v>0.13</v>
      </c>
      <c r="AA4925" s="315">
        <v>1.03</v>
      </c>
      <c r="AB4925" s="315">
        <v>3.18</v>
      </c>
      <c r="AC4925" s="315">
        <v>0.05</v>
      </c>
      <c r="AD4925" s="315">
        <v>0.44</v>
      </c>
      <c r="AE4925" s="312"/>
      <c r="AF4925" s="161" t="s">
        <v>1697</v>
      </c>
      <c r="AG4925" s="318">
        <v>30</v>
      </c>
      <c r="AH4925" s="318">
        <v>15</v>
      </c>
      <c r="AI4925" s="318"/>
      <c r="AJ4925" s="318"/>
      <c r="AK4925" s="318"/>
      <c r="AL4925" s="318"/>
      <c r="AM4925" s="318"/>
      <c r="AN4925" s="318"/>
      <c r="AO4925" s="318"/>
      <c r="AP4925" s="318"/>
      <c r="AQ4925" s="318"/>
      <c r="AR4925" s="318"/>
      <c r="AS4925" s="318"/>
      <c r="AT4925" s="318"/>
      <c r="AU4925" s="318"/>
      <c r="AV4925" s="318"/>
      <c r="AW4925" s="318"/>
      <c r="AX4925" s="318"/>
      <c r="AY4925" s="318"/>
      <c r="AZ4925" s="318"/>
      <c r="BA4925" s="318"/>
      <c r="BB4925" s="318"/>
      <c r="BC4925" s="318"/>
      <c r="BD4925" s="318"/>
      <c r="BE4925" s="497"/>
      <c r="BF4925" s="497"/>
      <c r="BG4925" s="497"/>
      <c r="BH4925" s="497"/>
      <c r="BI4925" s="497"/>
      <c r="BJ4925" s="497"/>
      <c r="BK4925" s="497"/>
      <c r="BL4925" s="497"/>
      <c r="BM4925" s="497"/>
      <c r="BN4925" s="497"/>
      <c r="BO4925" s="497"/>
      <c r="BP4925" s="306"/>
      <c r="BQ4925" s="496"/>
      <c r="BR4925" s="496"/>
      <c r="BS4925" s="496"/>
      <c r="BT4925" s="496"/>
      <c r="BU4925" s="496"/>
      <c r="BV4925" s="496"/>
    </row>
    <row r="4926" spans="1:74" s="52" customFormat="1" ht="12.75">
      <c r="A4926" s="45">
        <v>2353.0846135089</v>
      </c>
      <c r="B4926" s="46" t="s">
        <v>253</v>
      </c>
      <c r="C4926" s="47" t="s">
        <v>307</v>
      </c>
      <c r="D4926" s="48">
        <v>50.702851610363979</v>
      </c>
      <c r="E4926" s="49">
        <v>40.240760000000002</v>
      </c>
      <c r="F4926" s="49">
        <v>6.3299999999999995E-2</v>
      </c>
      <c r="G4926" s="49">
        <v>13.99067</v>
      </c>
      <c r="H4926" s="49">
        <v>0.36209999999999998</v>
      </c>
      <c r="I4926" s="49">
        <v>0.21190000000000001</v>
      </c>
      <c r="J4926" s="49">
        <v>46.839970000000001</v>
      </c>
      <c r="K4926" s="49">
        <v>0.2218</v>
      </c>
      <c r="L4926" s="49">
        <v>102.01129999999999</v>
      </c>
      <c r="M4926" s="47"/>
      <c r="N4926" s="50">
        <v>0.98668857152112821</v>
      </c>
      <c r="O4926" s="50">
        <v>1.2271369936390452E-3</v>
      </c>
      <c r="P4926" s="50">
        <v>0.28688538916279088</v>
      </c>
      <c r="Q4926" s="50">
        <v>7.1414490284437849E-3</v>
      </c>
      <c r="R4926" s="50">
        <v>4.4007897410410579E-3</v>
      </c>
      <c r="S4926" s="50">
        <v>1.712139226399356</v>
      </c>
      <c r="T4926" s="50">
        <v>5.8268402678921223E-3</v>
      </c>
      <c r="U4926" s="50">
        <v>3.0059213815043178</v>
      </c>
      <c r="V4926" s="51">
        <v>85.648731539900737</v>
      </c>
      <c r="X4926" s="315">
        <v>0.05</v>
      </c>
      <c r="Y4926" s="315">
        <v>5.46</v>
      </c>
      <c r="Z4926" s="315">
        <v>0.13</v>
      </c>
      <c r="AA4926" s="315">
        <v>1.02</v>
      </c>
      <c r="AB4926" s="315">
        <v>3.22</v>
      </c>
      <c r="AC4926" s="315">
        <v>0.05</v>
      </c>
      <c r="AD4926" s="315">
        <v>0.47</v>
      </c>
      <c r="AE4926" s="312"/>
      <c r="AF4926" s="161" t="s">
        <v>1697</v>
      </c>
      <c r="AG4926" s="318">
        <v>30</v>
      </c>
      <c r="AH4926" s="318">
        <v>15</v>
      </c>
      <c r="AI4926" s="318"/>
      <c r="AJ4926" s="318"/>
      <c r="AK4926" s="318"/>
      <c r="AL4926" s="318"/>
      <c r="AM4926" s="318"/>
      <c r="AN4926" s="318"/>
      <c r="AO4926" s="318"/>
      <c r="AP4926" s="318"/>
      <c r="AQ4926" s="318"/>
      <c r="AR4926" s="318"/>
      <c r="AS4926" s="318"/>
      <c r="AT4926" s="318"/>
      <c r="AU4926" s="318"/>
      <c r="AV4926" s="318"/>
      <c r="AW4926" s="318"/>
      <c r="AX4926" s="318"/>
      <c r="AY4926" s="318"/>
      <c r="AZ4926" s="318"/>
      <c r="BA4926" s="318"/>
      <c r="BB4926" s="318"/>
      <c r="BC4926" s="318"/>
      <c r="BD4926" s="318"/>
      <c r="BE4926" s="497"/>
      <c r="BF4926" s="497"/>
      <c r="BG4926" s="497"/>
      <c r="BH4926" s="497"/>
      <c r="BI4926" s="497"/>
      <c r="BJ4926" s="497"/>
      <c r="BK4926" s="497"/>
      <c r="BL4926" s="497"/>
      <c r="BM4926" s="497"/>
      <c r="BN4926" s="497"/>
      <c r="BO4926" s="497"/>
      <c r="BP4926" s="306"/>
      <c r="BQ4926" s="496"/>
      <c r="BR4926" s="496"/>
      <c r="BS4926" s="496"/>
      <c r="BT4926" s="496"/>
      <c r="BU4926" s="496"/>
      <c r="BV4926" s="496"/>
    </row>
    <row r="4927" spans="1:74" s="52" customFormat="1" ht="12.75">
      <c r="A4927" s="45">
        <v>2353.0846135089</v>
      </c>
      <c r="B4927" s="46" t="s">
        <v>253</v>
      </c>
      <c r="C4927" s="47" t="s">
        <v>307</v>
      </c>
      <c r="D4927" s="48">
        <v>54.602851610363977</v>
      </c>
      <c r="E4927" s="49">
        <v>39.960900000000002</v>
      </c>
      <c r="F4927" s="49">
        <v>7.7299999999999994E-2</v>
      </c>
      <c r="G4927" s="49">
        <v>13.950699999999999</v>
      </c>
      <c r="H4927" s="49">
        <v>0.3498</v>
      </c>
      <c r="I4927" s="49">
        <v>0.2016</v>
      </c>
      <c r="J4927" s="49">
        <v>46.879550000000002</v>
      </c>
      <c r="K4927" s="49">
        <v>0.22109999999999999</v>
      </c>
      <c r="L4927" s="49">
        <v>101.73915000000001</v>
      </c>
      <c r="M4927" s="47"/>
      <c r="N4927" s="50">
        <v>0.98240246395496467</v>
      </c>
      <c r="O4927" s="50">
        <v>1.502481354438531E-3</v>
      </c>
      <c r="P4927" s="50">
        <v>0.28681784989184572</v>
      </c>
      <c r="Q4927" s="50">
        <v>6.9170016571543924E-3</v>
      </c>
      <c r="R4927" s="50">
        <v>4.1978841510911715E-3</v>
      </c>
      <c r="S4927" s="50">
        <v>1.7180909965189846</v>
      </c>
      <c r="T4927" s="50">
        <v>5.8237211529167787E-3</v>
      </c>
      <c r="U4927" s="50">
        <v>3.0074661415351658</v>
      </c>
      <c r="V4927" s="51">
        <v>85.694219943948852</v>
      </c>
      <c r="X4927" s="315">
        <v>0.05</v>
      </c>
      <c r="Y4927" s="315">
        <v>4.33</v>
      </c>
      <c r="Z4927" s="315">
        <v>0.13</v>
      </c>
      <c r="AA4927" s="315">
        <v>1.05</v>
      </c>
      <c r="AB4927" s="315">
        <v>3.38</v>
      </c>
      <c r="AC4927" s="315">
        <v>0.05</v>
      </c>
      <c r="AD4927" s="315">
        <v>0.47</v>
      </c>
      <c r="AE4927" s="312"/>
      <c r="AF4927" s="161" t="s">
        <v>1697</v>
      </c>
      <c r="AG4927" s="318">
        <v>30</v>
      </c>
      <c r="AH4927" s="318">
        <v>15</v>
      </c>
      <c r="AI4927" s="318"/>
      <c r="AJ4927" s="318"/>
      <c r="AK4927" s="318"/>
      <c r="AL4927" s="318"/>
      <c r="AM4927" s="318"/>
      <c r="AN4927" s="318"/>
      <c r="AO4927" s="318"/>
      <c r="AP4927" s="318"/>
      <c r="AQ4927" s="318"/>
      <c r="AR4927" s="318"/>
      <c r="AS4927" s="318"/>
      <c r="AT4927" s="318"/>
      <c r="AU4927" s="318"/>
      <c r="AV4927" s="318"/>
      <c r="AW4927" s="318"/>
      <c r="AX4927" s="318"/>
      <c r="AY4927" s="318"/>
      <c r="AZ4927" s="318"/>
      <c r="BA4927" s="318"/>
      <c r="BB4927" s="318"/>
      <c r="BC4927" s="318"/>
      <c r="BD4927" s="318"/>
      <c r="BE4927" s="497"/>
      <c r="BF4927" s="497"/>
      <c r="BG4927" s="497"/>
      <c r="BH4927" s="497"/>
      <c r="BI4927" s="497"/>
      <c r="BJ4927" s="497"/>
      <c r="BK4927" s="497"/>
      <c r="BL4927" s="497"/>
      <c r="BM4927" s="497"/>
      <c r="BN4927" s="497"/>
      <c r="BO4927" s="497"/>
      <c r="BP4927" s="306"/>
      <c r="BQ4927" s="496"/>
      <c r="BR4927" s="496"/>
      <c r="BS4927" s="496"/>
      <c r="BT4927" s="496"/>
      <c r="BU4927" s="496"/>
      <c r="BV4927" s="496"/>
    </row>
    <row r="4928" spans="1:74" s="52" customFormat="1" ht="12.75">
      <c r="A4928" s="45">
        <v>2353.0846135089</v>
      </c>
      <c r="B4928" s="46" t="s">
        <v>253</v>
      </c>
      <c r="C4928" s="47" t="s">
        <v>307</v>
      </c>
      <c r="D4928" s="48">
        <v>58.502851610363976</v>
      </c>
      <c r="E4928" s="49">
        <v>39.870939999999997</v>
      </c>
      <c r="F4928" s="49">
        <v>7.7100000000000002E-2</v>
      </c>
      <c r="G4928" s="49">
        <v>13.900729999999999</v>
      </c>
      <c r="H4928" s="49">
        <v>0.36840000000000001</v>
      </c>
      <c r="I4928" s="49">
        <v>0.1749</v>
      </c>
      <c r="J4928" s="49">
        <v>46.909230000000001</v>
      </c>
      <c r="K4928" s="49">
        <v>0.22</v>
      </c>
      <c r="L4928" s="49">
        <v>101.6328</v>
      </c>
      <c r="M4928" s="47"/>
      <c r="N4928" s="50">
        <v>0.98130531304905666</v>
      </c>
      <c r="O4928" s="50">
        <v>1.5002977868200818E-3</v>
      </c>
      <c r="P4928" s="50">
        <v>0.28611542855575706</v>
      </c>
      <c r="Q4928" s="50">
        <v>7.2930835586176848E-3</v>
      </c>
      <c r="R4928" s="50">
        <v>3.6460550721185855E-3</v>
      </c>
      <c r="S4928" s="50">
        <v>1.72113337120101</v>
      </c>
      <c r="T4928" s="50">
        <v>5.801335789619424E-3</v>
      </c>
      <c r="U4928" s="50">
        <v>3.0089930160932803</v>
      </c>
      <c r="V4928" s="51">
        <v>85.745891162549057</v>
      </c>
      <c r="X4928" s="315">
        <v>0.05</v>
      </c>
      <c r="Y4928" s="315">
        <v>4.5999999999999996</v>
      </c>
      <c r="Z4928" s="315">
        <v>0.13</v>
      </c>
      <c r="AA4928" s="315">
        <v>1.01</v>
      </c>
      <c r="AB4928" s="315">
        <v>3.85</v>
      </c>
      <c r="AC4928" s="315">
        <v>0.05</v>
      </c>
      <c r="AD4928" s="315">
        <v>0.47</v>
      </c>
      <c r="AE4928" s="312"/>
      <c r="AF4928" s="161" t="s">
        <v>1697</v>
      </c>
      <c r="AG4928" s="318">
        <v>30</v>
      </c>
      <c r="AH4928" s="318">
        <v>15</v>
      </c>
      <c r="AI4928" s="318"/>
      <c r="AJ4928" s="318"/>
      <c r="AK4928" s="318"/>
      <c r="AL4928" s="318"/>
      <c r="AM4928" s="318"/>
      <c r="AN4928" s="318"/>
      <c r="AO4928" s="318"/>
      <c r="AP4928" s="318"/>
      <c r="AQ4928" s="318"/>
      <c r="AR4928" s="318"/>
      <c r="AS4928" s="318"/>
      <c r="AT4928" s="318"/>
      <c r="AU4928" s="318"/>
      <c r="AV4928" s="318"/>
      <c r="AW4928" s="318"/>
      <c r="AX4928" s="318"/>
      <c r="AY4928" s="318"/>
      <c r="AZ4928" s="318"/>
      <c r="BA4928" s="318"/>
      <c r="BB4928" s="318"/>
      <c r="BC4928" s="318"/>
      <c r="BD4928" s="318"/>
      <c r="BE4928" s="497"/>
      <c r="BF4928" s="497"/>
      <c r="BG4928" s="497"/>
      <c r="BH4928" s="497"/>
      <c r="BI4928" s="497"/>
      <c r="BJ4928" s="497"/>
      <c r="BK4928" s="497"/>
      <c r="BL4928" s="497"/>
      <c r="BM4928" s="497"/>
      <c r="BN4928" s="497"/>
      <c r="BO4928" s="497"/>
      <c r="BP4928" s="306"/>
      <c r="BQ4928" s="496"/>
      <c r="BR4928" s="496"/>
      <c r="BS4928" s="496"/>
      <c r="BT4928" s="496"/>
      <c r="BU4928" s="496"/>
      <c r="BV4928" s="496"/>
    </row>
    <row r="4929" spans="1:74" s="52" customFormat="1" ht="12.75">
      <c r="A4929" s="45">
        <v>2353.0846135089</v>
      </c>
      <c r="B4929" s="46" t="s">
        <v>253</v>
      </c>
      <c r="C4929" s="47" t="s">
        <v>307</v>
      </c>
      <c r="D4929" s="48">
        <v>62.402851610363975</v>
      </c>
      <c r="E4929" s="49">
        <v>40.140810000000002</v>
      </c>
      <c r="F4929" s="49">
        <v>6.9000000000000006E-2</v>
      </c>
      <c r="G4929" s="49">
        <v>13.76083</v>
      </c>
      <c r="H4929" s="49">
        <v>0.34339999999999998</v>
      </c>
      <c r="I4929" s="49">
        <v>0.15129999999999999</v>
      </c>
      <c r="J4929" s="49">
        <v>47.047759999999997</v>
      </c>
      <c r="K4929" s="49">
        <v>0.22359999999999999</v>
      </c>
      <c r="L4929" s="49">
        <v>101.82540000000002</v>
      </c>
      <c r="M4929" s="47"/>
      <c r="N4929" s="50">
        <v>0.9849045848032344</v>
      </c>
      <c r="O4929" s="50">
        <v>1.3385436344320017E-3</v>
      </c>
      <c r="P4929" s="50">
        <v>0.28236356140002961</v>
      </c>
      <c r="Q4929" s="50">
        <v>6.7772297794736636E-3</v>
      </c>
      <c r="R4929" s="50">
        <v>3.1443631250448576E-3</v>
      </c>
      <c r="S4929" s="50">
        <v>1.7208995610373461</v>
      </c>
      <c r="T4929" s="50">
        <v>5.8781068188711602E-3</v>
      </c>
      <c r="U4929" s="50">
        <v>3.0070464212284307</v>
      </c>
      <c r="V4929" s="51">
        <v>85.904819080557075</v>
      </c>
      <c r="X4929" s="315">
        <v>0.05</v>
      </c>
      <c r="Y4929" s="315">
        <v>4.9000000000000004</v>
      </c>
      <c r="Z4929" s="315">
        <v>0.13</v>
      </c>
      <c r="AA4929" s="315">
        <v>1.08</v>
      </c>
      <c r="AB4929" s="315">
        <v>4.51</v>
      </c>
      <c r="AC4929" s="315">
        <v>0.05</v>
      </c>
      <c r="AD4929" s="315">
        <v>0.46</v>
      </c>
      <c r="AE4929" s="312"/>
      <c r="AF4929" s="161" t="s">
        <v>1697</v>
      </c>
      <c r="AG4929" s="318">
        <v>30</v>
      </c>
      <c r="AH4929" s="318">
        <v>15</v>
      </c>
      <c r="AI4929" s="318"/>
      <c r="AJ4929" s="318"/>
      <c r="AK4929" s="318"/>
      <c r="AL4929" s="318"/>
      <c r="AM4929" s="318"/>
      <c r="AN4929" s="318"/>
      <c r="AO4929" s="318"/>
      <c r="AP4929" s="318"/>
      <c r="AQ4929" s="318"/>
      <c r="AR4929" s="318"/>
      <c r="AS4929" s="318"/>
      <c r="AT4929" s="318"/>
      <c r="AU4929" s="318"/>
      <c r="AV4929" s="318"/>
      <c r="AW4929" s="318"/>
      <c r="AX4929" s="318"/>
      <c r="AY4929" s="318"/>
      <c r="AZ4929" s="318"/>
      <c r="BA4929" s="318"/>
      <c r="BB4929" s="318"/>
      <c r="BC4929" s="318"/>
      <c r="BD4929" s="318"/>
      <c r="BE4929" s="497"/>
      <c r="BF4929" s="497"/>
      <c r="BG4929" s="497"/>
      <c r="BH4929" s="497"/>
      <c r="BI4929" s="497"/>
      <c r="BJ4929" s="497"/>
      <c r="BK4929" s="497"/>
      <c r="BL4929" s="497"/>
      <c r="BM4929" s="497"/>
      <c r="BN4929" s="497"/>
      <c r="BO4929" s="497"/>
      <c r="BP4929" s="306"/>
      <c r="BQ4929" s="496"/>
      <c r="BR4929" s="496"/>
      <c r="BS4929" s="496"/>
      <c r="BT4929" s="496"/>
      <c r="BU4929" s="496"/>
      <c r="BV4929" s="496"/>
    </row>
    <row r="4930" spans="1:74" s="52" customFormat="1" ht="12.75">
      <c r="A4930" s="45">
        <v>2353.0846135089</v>
      </c>
      <c r="B4930" s="46" t="s">
        <v>253</v>
      </c>
      <c r="C4930" s="47" t="s">
        <v>307</v>
      </c>
      <c r="D4930" s="48">
        <v>66.302851610363973</v>
      </c>
      <c r="E4930" s="49">
        <v>40.040860000000002</v>
      </c>
      <c r="F4930" s="49">
        <v>7.6499999999999999E-2</v>
      </c>
      <c r="G4930" s="49">
        <v>13.780810000000001</v>
      </c>
      <c r="H4930" s="49">
        <v>0.3468</v>
      </c>
      <c r="I4930" s="49">
        <v>0.19239999999999999</v>
      </c>
      <c r="J4930" s="49">
        <v>47.008180000000003</v>
      </c>
      <c r="K4930" s="49">
        <v>0.216</v>
      </c>
      <c r="L4930" s="49">
        <v>101.76295</v>
      </c>
      <c r="M4930" s="47"/>
      <c r="N4930" s="50">
        <v>0.98318386420013093</v>
      </c>
      <c r="O4930" s="50">
        <v>1.485142737740306E-3</v>
      </c>
      <c r="P4930" s="50">
        <v>0.28298413268297234</v>
      </c>
      <c r="Q4930" s="50">
        <v>6.8494283480025151E-3</v>
      </c>
      <c r="R4930" s="50">
        <v>4.0014938394576441E-3</v>
      </c>
      <c r="S4930" s="50">
        <v>1.7207323687799827</v>
      </c>
      <c r="T4930" s="50">
        <v>5.6825431774409759E-3</v>
      </c>
      <c r="U4930" s="50">
        <v>3.0067439285442403</v>
      </c>
      <c r="V4930" s="51">
        <v>85.877037371486452</v>
      </c>
      <c r="X4930" s="315">
        <v>0.05</v>
      </c>
      <c r="Y4930" s="315">
        <v>4.58</v>
      </c>
      <c r="Z4930" s="315">
        <v>0.13</v>
      </c>
      <c r="AA4930" s="315">
        <v>1.07</v>
      </c>
      <c r="AB4930" s="315">
        <v>3.45</v>
      </c>
      <c r="AC4930" s="315">
        <v>0.05</v>
      </c>
      <c r="AD4930" s="315">
        <v>0.48</v>
      </c>
      <c r="AE4930" s="312"/>
      <c r="AF4930" s="161" t="s">
        <v>1697</v>
      </c>
      <c r="AG4930" s="318">
        <v>30</v>
      </c>
      <c r="AH4930" s="318">
        <v>15</v>
      </c>
      <c r="AI4930" s="318"/>
      <c r="AJ4930" s="318"/>
      <c r="AK4930" s="318"/>
      <c r="AL4930" s="318"/>
      <c r="AM4930" s="318"/>
      <c r="AN4930" s="318"/>
      <c r="AO4930" s="318"/>
      <c r="AP4930" s="318"/>
      <c r="AQ4930" s="318"/>
      <c r="AR4930" s="318"/>
      <c r="AS4930" s="318"/>
      <c r="AT4930" s="318"/>
      <c r="AU4930" s="318"/>
      <c r="AV4930" s="318"/>
      <c r="AW4930" s="318"/>
      <c r="AX4930" s="318"/>
      <c r="AY4930" s="318"/>
      <c r="AZ4930" s="318"/>
      <c r="BA4930" s="318"/>
      <c r="BB4930" s="318"/>
      <c r="BC4930" s="318"/>
      <c r="BD4930" s="318"/>
      <c r="BE4930" s="497"/>
      <c r="BF4930" s="497"/>
      <c r="BG4930" s="497"/>
      <c r="BH4930" s="497"/>
      <c r="BI4930" s="497"/>
      <c r="BJ4930" s="497"/>
      <c r="BK4930" s="497"/>
      <c r="BL4930" s="497"/>
      <c r="BM4930" s="497"/>
      <c r="BN4930" s="497"/>
      <c r="BO4930" s="497"/>
      <c r="BP4930" s="306"/>
      <c r="BQ4930" s="496"/>
      <c r="BR4930" s="496"/>
      <c r="BS4930" s="496"/>
      <c r="BT4930" s="496"/>
      <c r="BU4930" s="496"/>
      <c r="BV4930" s="496"/>
    </row>
    <row r="4931" spans="1:74" s="52" customFormat="1" ht="12.75">
      <c r="A4931" s="45">
        <v>2353.0846135089</v>
      </c>
      <c r="B4931" s="46" t="s">
        <v>253</v>
      </c>
      <c r="C4931" s="47" t="s">
        <v>307</v>
      </c>
      <c r="D4931" s="48">
        <v>70.202851610363979</v>
      </c>
      <c r="E4931" s="49">
        <v>40.13082</v>
      </c>
      <c r="F4931" s="49">
        <v>8.4099999999999994E-2</v>
      </c>
      <c r="G4931" s="49">
        <v>13.72085</v>
      </c>
      <c r="H4931" s="49">
        <v>0.37209999999999999</v>
      </c>
      <c r="I4931" s="49">
        <v>0.1487</v>
      </c>
      <c r="J4931" s="49">
        <v>47.136809999999997</v>
      </c>
      <c r="K4931" s="49">
        <v>0.2208</v>
      </c>
      <c r="L4931" s="49">
        <v>101.89008000099999</v>
      </c>
      <c r="M4931" s="47"/>
      <c r="N4931" s="50">
        <v>0.9840953052594329</v>
      </c>
      <c r="O4931" s="50">
        <v>1.6305365448039625E-3</v>
      </c>
      <c r="P4931" s="50">
        <v>0.28138188628486893</v>
      </c>
      <c r="Q4931" s="50">
        <v>7.3394360126837208E-3</v>
      </c>
      <c r="R4931" s="50">
        <v>3.0885585156455054E-3</v>
      </c>
      <c r="S4931" s="50">
        <v>1.7231689476759398</v>
      </c>
      <c r="T4931" s="50">
        <v>5.8011733425144818E-3</v>
      </c>
      <c r="U4931" s="50">
        <v>3.0083594968509457</v>
      </c>
      <c r="V4931" s="51">
        <v>85.962846064178663</v>
      </c>
      <c r="X4931" s="315">
        <v>0.05</v>
      </c>
      <c r="Y4931" s="315">
        <v>4.0999999999999996</v>
      </c>
      <c r="Z4931" s="315">
        <v>0.13</v>
      </c>
      <c r="AA4931" s="315">
        <v>0.99</v>
      </c>
      <c r="AB4931" s="315">
        <v>4.3899999999999997</v>
      </c>
      <c r="AC4931" s="315">
        <v>0.05</v>
      </c>
      <c r="AD4931" s="315">
        <v>0.47</v>
      </c>
      <c r="AE4931" s="312"/>
      <c r="AF4931" s="161" t="s">
        <v>1697</v>
      </c>
      <c r="AG4931" s="318">
        <v>30</v>
      </c>
      <c r="AH4931" s="318">
        <v>15</v>
      </c>
      <c r="AI4931" s="318"/>
      <c r="AJ4931" s="318"/>
      <c r="AK4931" s="318"/>
      <c r="AL4931" s="318"/>
      <c r="AM4931" s="318"/>
      <c r="AN4931" s="318"/>
      <c r="AO4931" s="318"/>
      <c r="AP4931" s="318"/>
      <c r="AQ4931" s="318"/>
      <c r="AR4931" s="318"/>
      <c r="AS4931" s="318"/>
      <c r="AT4931" s="318"/>
      <c r="AU4931" s="318"/>
      <c r="AV4931" s="318"/>
      <c r="AW4931" s="318"/>
      <c r="AX4931" s="318"/>
      <c r="AY4931" s="318"/>
      <c r="AZ4931" s="318"/>
      <c r="BA4931" s="318"/>
      <c r="BB4931" s="318"/>
      <c r="BC4931" s="318"/>
      <c r="BD4931" s="318"/>
      <c r="BE4931" s="497"/>
      <c r="BF4931" s="497"/>
      <c r="BG4931" s="497"/>
      <c r="BH4931" s="497"/>
      <c r="BI4931" s="497"/>
      <c r="BJ4931" s="497"/>
      <c r="BK4931" s="497"/>
      <c r="BL4931" s="497"/>
      <c r="BM4931" s="497"/>
      <c r="BN4931" s="497"/>
      <c r="BO4931" s="497"/>
      <c r="BP4931" s="306"/>
      <c r="BQ4931" s="496"/>
      <c r="BR4931" s="496"/>
      <c r="BS4931" s="496"/>
      <c r="BT4931" s="496"/>
      <c r="BU4931" s="496"/>
      <c r="BV4931" s="496"/>
    </row>
    <row r="4932" spans="1:74" s="52" customFormat="1" ht="12.75">
      <c r="A4932" s="45">
        <v>2353.0846135089</v>
      </c>
      <c r="B4932" s="46" t="s">
        <v>253</v>
      </c>
      <c r="C4932" s="47" t="s">
        <v>307</v>
      </c>
      <c r="D4932" s="48">
        <v>74.102851610363984</v>
      </c>
      <c r="E4932" s="49">
        <v>40.200780000000002</v>
      </c>
      <c r="F4932" s="49">
        <v>6.6500000000000004E-2</v>
      </c>
      <c r="G4932" s="49">
        <v>13.780810000000001</v>
      </c>
      <c r="H4932" s="49">
        <v>0.3614</v>
      </c>
      <c r="I4932" s="49">
        <v>0.2306</v>
      </c>
      <c r="J4932" s="49">
        <v>45.7318</v>
      </c>
      <c r="K4932" s="49">
        <v>0.215</v>
      </c>
      <c r="L4932" s="49">
        <v>100.66349000000001</v>
      </c>
      <c r="M4932" s="47"/>
      <c r="N4932" s="50">
        <v>0.99724513652635949</v>
      </c>
      <c r="O4932" s="50">
        <v>1.3042609985721633E-3</v>
      </c>
      <c r="P4932" s="50">
        <v>0.28588948767478595</v>
      </c>
      <c r="Q4932" s="50">
        <v>7.2110662900414695E-3</v>
      </c>
      <c r="R4932" s="50">
        <v>4.8452087131749767E-3</v>
      </c>
      <c r="S4932" s="50">
        <v>1.6911973460263736</v>
      </c>
      <c r="T4932" s="50">
        <v>5.7143068115766225E-3</v>
      </c>
      <c r="U4932" s="50">
        <v>2.9953713540449352</v>
      </c>
      <c r="V4932" s="51">
        <v>85.539861841091053</v>
      </c>
      <c r="X4932" s="315">
        <v>0.05</v>
      </c>
      <c r="Y4932" s="315">
        <v>5.08</v>
      </c>
      <c r="Z4932" s="315">
        <v>0.13</v>
      </c>
      <c r="AA4932" s="315">
        <v>1.03</v>
      </c>
      <c r="AB4932" s="315">
        <v>2.85</v>
      </c>
      <c r="AC4932" s="315">
        <v>0.05</v>
      </c>
      <c r="AD4932" s="315">
        <v>0.48</v>
      </c>
      <c r="AE4932" s="312"/>
      <c r="AF4932" s="161" t="s">
        <v>1697</v>
      </c>
      <c r="AG4932" s="318">
        <v>30</v>
      </c>
      <c r="AH4932" s="318">
        <v>15</v>
      </c>
      <c r="AI4932" s="318"/>
      <c r="AJ4932" s="318"/>
      <c r="AK4932" s="318"/>
      <c r="AL4932" s="318"/>
      <c r="AM4932" s="318"/>
      <c r="AN4932" s="318"/>
      <c r="AO4932" s="318"/>
      <c r="AP4932" s="318"/>
      <c r="AQ4932" s="318"/>
      <c r="AR4932" s="318"/>
      <c r="AS4932" s="318"/>
      <c r="AT4932" s="318"/>
      <c r="AU4932" s="318"/>
      <c r="AV4932" s="318"/>
      <c r="AW4932" s="318"/>
      <c r="AX4932" s="318"/>
      <c r="AY4932" s="318"/>
      <c r="AZ4932" s="318"/>
      <c r="BA4932" s="318"/>
      <c r="BB4932" s="318"/>
      <c r="BC4932" s="318"/>
      <c r="BD4932" s="318"/>
      <c r="BE4932" s="497"/>
      <c r="BF4932" s="497"/>
      <c r="BG4932" s="497"/>
      <c r="BH4932" s="497"/>
      <c r="BI4932" s="497"/>
      <c r="BJ4932" s="497"/>
      <c r="BK4932" s="497"/>
      <c r="BL4932" s="497"/>
      <c r="BM4932" s="497"/>
      <c r="BN4932" s="497"/>
      <c r="BO4932" s="497"/>
      <c r="BP4932" s="306"/>
      <c r="BQ4932" s="496"/>
      <c r="BR4932" s="496"/>
      <c r="BS4932" s="496"/>
      <c r="BT4932" s="496"/>
      <c r="BU4932" s="496"/>
      <c r="BV4932" s="496"/>
    </row>
    <row r="4933" spans="1:74" s="52" customFormat="1" ht="12.75">
      <c r="A4933" s="45">
        <v>2353.0846135089</v>
      </c>
      <c r="B4933" s="46" t="s">
        <v>253</v>
      </c>
      <c r="C4933" s="47" t="s">
        <v>307</v>
      </c>
      <c r="D4933" s="48">
        <v>78.00285161036399</v>
      </c>
      <c r="E4933" s="49">
        <v>40.160800000000002</v>
      </c>
      <c r="F4933" s="49">
        <v>7.4200000000000002E-2</v>
      </c>
      <c r="G4933" s="49">
        <v>13.780810000000001</v>
      </c>
      <c r="H4933" s="49">
        <v>0.38619999999999999</v>
      </c>
      <c r="I4933" s="49">
        <v>0.1991</v>
      </c>
      <c r="J4933" s="49">
        <v>47.117019999999997</v>
      </c>
      <c r="K4933" s="49">
        <v>0.22109999999999999</v>
      </c>
      <c r="L4933" s="49">
        <v>102.01593000000001</v>
      </c>
      <c r="M4933" s="47"/>
      <c r="N4933" s="50">
        <v>0.98396146630885439</v>
      </c>
      <c r="O4933" s="50">
        <v>1.4373252532265738E-3</v>
      </c>
      <c r="P4933" s="50">
        <v>0.28236214649376112</v>
      </c>
      <c r="Q4933" s="50">
        <v>7.6108278290152624E-3</v>
      </c>
      <c r="R4933" s="50">
        <v>4.1317376242939255E-3</v>
      </c>
      <c r="S4933" s="50">
        <v>1.7209256042801853</v>
      </c>
      <c r="T4933" s="50">
        <v>5.8039294635531449E-3</v>
      </c>
      <c r="U4933" s="50">
        <v>3.007660700320089</v>
      </c>
      <c r="V4933" s="51">
        <v>85.905062995334845</v>
      </c>
      <c r="X4933" s="315">
        <v>0.05</v>
      </c>
      <c r="Y4933" s="315">
        <v>4.6500000000000004</v>
      </c>
      <c r="Z4933" s="315">
        <v>0.13</v>
      </c>
      <c r="AA4933" s="315">
        <v>0.97</v>
      </c>
      <c r="AB4933" s="315">
        <v>3.44</v>
      </c>
      <c r="AC4933" s="315">
        <v>0.05</v>
      </c>
      <c r="AD4933" s="315">
        <v>0.47</v>
      </c>
      <c r="AE4933" s="312"/>
      <c r="AF4933" s="161" t="s">
        <v>1697</v>
      </c>
      <c r="AG4933" s="318">
        <v>30</v>
      </c>
      <c r="AH4933" s="318">
        <v>15</v>
      </c>
      <c r="AI4933" s="318"/>
      <c r="AJ4933" s="318"/>
      <c r="AK4933" s="318"/>
      <c r="AL4933" s="318"/>
      <c r="AM4933" s="318"/>
      <c r="AN4933" s="318"/>
      <c r="AO4933" s="318"/>
      <c r="AP4933" s="318"/>
      <c r="AQ4933" s="318"/>
      <c r="AR4933" s="318"/>
      <c r="AS4933" s="318"/>
      <c r="AT4933" s="318"/>
      <c r="AU4933" s="318"/>
      <c r="AV4933" s="318"/>
      <c r="AW4933" s="318"/>
      <c r="AX4933" s="318"/>
      <c r="AY4933" s="318"/>
      <c r="AZ4933" s="318"/>
      <c r="BA4933" s="318"/>
      <c r="BB4933" s="318"/>
      <c r="BC4933" s="318"/>
      <c r="BD4933" s="318"/>
      <c r="BE4933" s="497"/>
      <c r="BF4933" s="497"/>
      <c r="BG4933" s="497"/>
      <c r="BH4933" s="497"/>
      <c r="BI4933" s="497"/>
      <c r="BJ4933" s="497"/>
      <c r="BK4933" s="497"/>
      <c r="BL4933" s="497"/>
      <c r="BM4933" s="497"/>
      <c r="BN4933" s="497"/>
      <c r="BO4933" s="497"/>
      <c r="BP4933" s="306"/>
      <c r="BQ4933" s="496"/>
      <c r="BR4933" s="496"/>
      <c r="BS4933" s="496"/>
      <c r="BT4933" s="496"/>
      <c r="BU4933" s="496"/>
      <c r="BV4933" s="496"/>
    </row>
    <row r="4934" spans="1:74" s="52" customFormat="1" ht="12.75">
      <c r="A4934" s="45">
        <v>2353.0846135089</v>
      </c>
      <c r="B4934" s="46" t="s">
        <v>253</v>
      </c>
      <c r="C4934" s="47" t="s">
        <v>307</v>
      </c>
      <c r="D4934" s="48">
        <v>81.902851610363996</v>
      </c>
      <c r="E4934" s="49">
        <v>40.070839999999997</v>
      </c>
      <c r="F4934" s="49">
        <v>7.1800000000000003E-2</v>
      </c>
      <c r="G4934" s="49">
        <v>13.70086</v>
      </c>
      <c r="H4934" s="49">
        <v>0.33239999999999997</v>
      </c>
      <c r="I4934" s="49">
        <v>0.2195</v>
      </c>
      <c r="J4934" s="49">
        <v>47.037860000000002</v>
      </c>
      <c r="K4934" s="49">
        <v>0.2253</v>
      </c>
      <c r="L4934" s="49">
        <v>101.77455999999999</v>
      </c>
      <c r="M4934" s="47"/>
      <c r="N4934" s="50">
        <v>0.98312698098564244</v>
      </c>
      <c r="O4934" s="50">
        <v>1.392775208751523E-3</v>
      </c>
      <c r="P4934" s="50">
        <v>0.28111562874499241</v>
      </c>
      <c r="Q4934" s="50">
        <v>6.5597316900390173E-3</v>
      </c>
      <c r="R4934" s="50">
        <v>4.5614343875652694E-3</v>
      </c>
      <c r="S4934" s="50">
        <v>1.7204310388836557</v>
      </c>
      <c r="T4934" s="50">
        <v>5.9224309732340422E-3</v>
      </c>
      <c r="U4934" s="50">
        <v>3.0047286214095492</v>
      </c>
      <c r="V4934" s="51">
        <v>85.955079974325713</v>
      </c>
      <c r="X4934" s="315">
        <v>0.05</v>
      </c>
      <c r="Y4934" s="315">
        <v>4.93</v>
      </c>
      <c r="Z4934" s="315">
        <v>0.13</v>
      </c>
      <c r="AA4934" s="315">
        <v>1.1000000000000001</v>
      </c>
      <c r="AB4934" s="315">
        <v>3.06</v>
      </c>
      <c r="AC4934" s="315">
        <v>0.05</v>
      </c>
      <c r="AD4934" s="315">
        <v>0.46</v>
      </c>
      <c r="AE4934" s="312"/>
      <c r="AF4934" s="161" t="s">
        <v>1697</v>
      </c>
      <c r="AG4934" s="318">
        <v>30</v>
      </c>
      <c r="AH4934" s="318">
        <v>15</v>
      </c>
      <c r="AI4934" s="318"/>
      <c r="AJ4934" s="318"/>
      <c r="AK4934" s="318"/>
      <c r="AL4934" s="318"/>
      <c r="AM4934" s="318"/>
      <c r="AN4934" s="318"/>
      <c r="AO4934" s="318"/>
      <c r="AP4934" s="318"/>
      <c r="AQ4934" s="318"/>
      <c r="AR4934" s="318"/>
      <c r="AS4934" s="318"/>
      <c r="AT4934" s="318"/>
      <c r="AU4934" s="318"/>
      <c r="AV4934" s="318"/>
      <c r="AW4934" s="318"/>
      <c r="AX4934" s="318"/>
      <c r="AY4934" s="318"/>
      <c r="AZ4934" s="318"/>
      <c r="BA4934" s="318"/>
      <c r="BB4934" s="318"/>
      <c r="BC4934" s="318"/>
      <c r="BD4934" s="318"/>
      <c r="BE4934" s="497"/>
      <c r="BF4934" s="497"/>
      <c r="BG4934" s="497"/>
      <c r="BH4934" s="497"/>
      <c r="BI4934" s="497"/>
      <c r="BJ4934" s="497"/>
      <c r="BK4934" s="497"/>
      <c r="BL4934" s="497"/>
      <c r="BM4934" s="497"/>
      <c r="BN4934" s="497"/>
      <c r="BO4934" s="497"/>
      <c r="BP4934" s="306"/>
      <c r="BQ4934" s="496"/>
      <c r="BR4934" s="496"/>
      <c r="BS4934" s="496"/>
      <c r="BT4934" s="496"/>
      <c r="BU4934" s="496"/>
      <c r="BV4934" s="496"/>
    </row>
    <row r="4935" spans="1:74" s="52" customFormat="1" ht="12.75">
      <c r="A4935" s="45">
        <v>2353.0846135089</v>
      </c>
      <c r="B4935" s="46" t="s">
        <v>253</v>
      </c>
      <c r="C4935" s="47" t="s">
        <v>307</v>
      </c>
      <c r="D4935" s="48">
        <v>85.802851610364002</v>
      </c>
      <c r="E4935" s="49">
        <v>40.010869999999997</v>
      </c>
      <c r="F4935" s="49">
        <v>7.4800000000000005E-2</v>
      </c>
      <c r="G4935" s="49">
        <v>13.68088</v>
      </c>
      <c r="H4935" s="49">
        <v>0.34429999999999999</v>
      </c>
      <c r="I4935" s="49">
        <v>0.1482</v>
      </c>
      <c r="J4935" s="49">
        <v>46.879550000000002</v>
      </c>
      <c r="K4935" s="49">
        <v>0.217</v>
      </c>
      <c r="L4935" s="49">
        <v>101.4716</v>
      </c>
      <c r="M4935" s="47"/>
      <c r="N4935" s="50">
        <v>0.98437713167911467</v>
      </c>
      <c r="O4935" s="50">
        <v>1.4549917608162402E-3</v>
      </c>
      <c r="P4935" s="50">
        <v>0.28148389292075399</v>
      </c>
      <c r="Q4935" s="50">
        <v>6.8134086291253672E-3</v>
      </c>
      <c r="R4935" s="50">
        <v>3.0882856538218175E-3</v>
      </c>
      <c r="S4935" s="50">
        <v>1.7193943721301088</v>
      </c>
      <c r="T4935" s="50">
        <v>5.7200641899852285E-3</v>
      </c>
      <c r="U4935" s="50">
        <v>3.0041984353635285</v>
      </c>
      <c r="V4935" s="51">
        <v>85.931983077761174</v>
      </c>
      <c r="X4935" s="315">
        <v>0.05</v>
      </c>
      <c r="Y4935" s="315">
        <v>4.62</v>
      </c>
      <c r="Z4935" s="315">
        <v>0.13</v>
      </c>
      <c r="AA4935" s="315">
        <v>1.07</v>
      </c>
      <c r="AB4935" s="315">
        <v>4.46</v>
      </c>
      <c r="AC4935" s="315">
        <v>0.05</v>
      </c>
      <c r="AD4935" s="315">
        <v>0.47</v>
      </c>
      <c r="AE4935" s="312"/>
      <c r="AF4935" s="161" t="s">
        <v>1697</v>
      </c>
      <c r="AG4935" s="318">
        <v>30</v>
      </c>
      <c r="AH4935" s="318">
        <v>15</v>
      </c>
      <c r="AI4935" s="318"/>
      <c r="AJ4935" s="318"/>
      <c r="AK4935" s="318"/>
      <c r="AL4935" s="318"/>
      <c r="AM4935" s="318"/>
      <c r="AN4935" s="318"/>
      <c r="AO4935" s="318"/>
      <c r="AP4935" s="318"/>
      <c r="AQ4935" s="318"/>
      <c r="AR4935" s="318"/>
      <c r="AS4935" s="318"/>
      <c r="AT4935" s="318"/>
      <c r="AU4935" s="318"/>
      <c r="AV4935" s="318"/>
      <c r="AW4935" s="318"/>
      <c r="AX4935" s="318"/>
      <c r="AY4935" s="318"/>
      <c r="AZ4935" s="318"/>
      <c r="BA4935" s="318"/>
      <c r="BB4935" s="318"/>
      <c r="BC4935" s="318"/>
      <c r="BD4935" s="318"/>
      <c r="BE4935" s="497"/>
      <c r="BF4935" s="497"/>
      <c r="BG4935" s="497"/>
      <c r="BH4935" s="497"/>
      <c r="BI4935" s="497"/>
      <c r="BJ4935" s="497"/>
      <c r="BK4935" s="497"/>
      <c r="BL4935" s="497"/>
      <c r="BM4935" s="497"/>
      <c r="BN4935" s="497"/>
      <c r="BO4935" s="497"/>
      <c r="BP4935" s="306"/>
      <c r="BQ4935" s="496"/>
      <c r="BR4935" s="496"/>
      <c r="BS4935" s="496"/>
      <c r="BT4935" s="496"/>
      <c r="BU4935" s="496"/>
      <c r="BV4935" s="496"/>
    </row>
    <row r="4936" spans="1:74" s="52" customFormat="1" ht="12.75">
      <c r="A4936" s="45">
        <v>2353.0846135089</v>
      </c>
      <c r="B4936" s="46" t="s">
        <v>253</v>
      </c>
      <c r="C4936" s="47" t="s">
        <v>307</v>
      </c>
      <c r="D4936" s="48">
        <v>89.702851610364007</v>
      </c>
      <c r="E4936" s="49">
        <v>40.11083</v>
      </c>
      <c r="F4936" s="49">
        <v>6.4799999999999996E-2</v>
      </c>
      <c r="G4936" s="49">
        <v>13.66089</v>
      </c>
      <c r="H4936" s="49">
        <v>0.35709999999999997</v>
      </c>
      <c r="I4936" s="49">
        <v>0.19889999999999999</v>
      </c>
      <c r="J4936" s="49">
        <v>47.047759999999997</v>
      </c>
      <c r="K4936" s="49">
        <v>0.218</v>
      </c>
      <c r="L4936" s="49">
        <v>101.75877999000001</v>
      </c>
      <c r="M4936" s="47"/>
      <c r="N4936" s="50">
        <v>0.98450288206828818</v>
      </c>
      <c r="O4936" s="50">
        <v>1.2574935438236618E-3</v>
      </c>
      <c r="P4936" s="50">
        <v>0.28040795581725003</v>
      </c>
      <c r="Q4936" s="50">
        <v>7.0499994910317842E-3</v>
      </c>
      <c r="R4936" s="50">
        <v>4.1350033469070412E-3</v>
      </c>
      <c r="S4936" s="50">
        <v>1.7214834014603102</v>
      </c>
      <c r="T4936" s="50">
        <v>5.7328355524166293E-3</v>
      </c>
      <c r="U4936" s="50">
        <v>3.0066346517827629</v>
      </c>
      <c r="V4936" s="51">
        <v>85.992848473126628</v>
      </c>
      <c r="X4936" s="315">
        <v>0.05</v>
      </c>
      <c r="Y4936" s="315">
        <v>5.48</v>
      </c>
      <c r="Z4936" s="315">
        <v>0.13</v>
      </c>
      <c r="AA4936" s="315">
        <v>1.04</v>
      </c>
      <c r="AB4936" s="315">
        <v>3.38</v>
      </c>
      <c r="AC4936" s="315">
        <v>0.05</v>
      </c>
      <c r="AD4936" s="315">
        <v>0.47</v>
      </c>
      <c r="AE4936" s="312"/>
      <c r="AF4936" s="161" t="s">
        <v>1697</v>
      </c>
      <c r="AG4936" s="318">
        <v>30</v>
      </c>
      <c r="AH4936" s="318">
        <v>15</v>
      </c>
      <c r="AI4936" s="318"/>
      <c r="AJ4936" s="318"/>
      <c r="AK4936" s="318"/>
      <c r="AL4936" s="318"/>
      <c r="AM4936" s="318"/>
      <c r="AN4936" s="318"/>
      <c r="AO4936" s="318"/>
      <c r="AP4936" s="318"/>
      <c r="AQ4936" s="318"/>
      <c r="AR4936" s="318"/>
      <c r="AS4936" s="318"/>
      <c r="AT4936" s="318"/>
      <c r="AU4936" s="318"/>
      <c r="AV4936" s="318"/>
      <c r="AW4936" s="318"/>
      <c r="AX4936" s="318"/>
      <c r="AY4936" s="318"/>
      <c r="AZ4936" s="318"/>
      <c r="BA4936" s="318"/>
      <c r="BB4936" s="318"/>
      <c r="BC4936" s="318"/>
      <c r="BD4936" s="318"/>
      <c r="BE4936" s="497"/>
      <c r="BF4936" s="497"/>
      <c r="BG4936" s="497"/>
      <c r="BH4936" s="497"/>
      <c r="BI4936" s="497"/>
      <c r="BJ4936" s="497"/>
      <c r="BK4936" s="497"/>
      <c r="BL4936" s="497"/>
      <c r="BM4936" s="497"/>
      <c r="BN4936" s="497"/>
      <c r="BO4936" s="497"/>
      <c r="BP4936" s="306"/>
      <c r="BQ4936" s="496"/>
      <c r="BR4936" s="496"/>
      <c r="BS4936" s="496"/>
      <c r="BT4936" s="496"/>
      <c r="BU4936" s="496"/>
      <c r="BV4936" s="496"/>
    </row>
    <row r="4937" spans="1:74" s="52" customFormat="1" ht="12.75">
      <c r="A4937" s="45">
        <v>2353.0846135089</v>
      </c>
      <c r="B4937" s="46" t="s">
        <v>253</v>
      </c>
      <c r="C4937" s="47" t="s">
        <v>307</v>
      </c>
      <c r="D4937" s="48">
        <v>93.602851610364013</v>
      </c>
      <c r="E4937" s="49">
        <v>40.13082</v>
      </c>
      <c r="F4937" s="49">
        <v>7.17E-2</v>
      </c>
      <c r="G4937" s="49">
        <v>13.70086</v>
      </c>
      <c r="H4937" s="49">
        <v>0.3664</v>
      </c>
      <c r="I4937" s="49">
        <v>0.2009</v>
      </c>
      <c r="J4937" s="49">
        <v>47.156590000000001</v>
      </c>
      <c r="K4937" s="49">
        <v>0.21590000000000001</v>
      </c>
      <c r="L4937" s="49">
        <v>101.90197000000001</v>
      </c>
      <c r="M4937" s="47"/>
      <c r="N4937" s="50">
        <v>0.98420774617928752</v>
      </c>
      <c r="O4937" s="50">
        <v>1.3902833308385612E-3</v>
      </c>
      <c r="P4937" s="50">
        <v>0.2810040424315714</v>
      </c>
      <c r="Q4937" s="50">
        <v>7.2278328798508857E-3</v>
      </c>
      <c r="R4937" s="50">
        <v>4.1732501815745886E-3</v>
      </c>
      <c r="S4937" s="50">
        <v>1.7240890090800007</v>
      </c>
      <c r="T4937" s="50">
        <v>5.6730816573717707E-3</v>
      </c>
      <c r="U4937" s="50">
        <v>3.0090636587978721</v>
      </c>
      <c r="V4937" s="51">
        <v>85.985486198771071</v>
      </c>
      <c r="X4937" s="315">
        <v>0.05</v>
      </c>
      <c r="Y4937" s="315">
        <v>4.8</v>
      </c>
      <c r="Z4937" s="315">
        <v>0.13</v>
      </c>
      <c r="AA4937" s="315">
        <v>1.01</v>
      </c>
      <c r="AB4937" s="315">
        <v>3.34</v>
      </c>
      <c r="AC4937" s="315">
        <v>0.05</v>
      </c>
      <c r="AD4937" s="315">
        <v>0.48</v>
      </c>
      <c r="AE4937" s="312"/>
      <c r="AF4937" s="161" t="s">
        <v>1697</v>
      </c>
      <c r="AG4937" s="318">
        <v>30</v>
      </c>
      <c r="AH4937" s="318">
        <v>15</v>
      </c>
      <c r="AI4937" s="318"/>
      <c r="AJ4937" s="318"/>
      <c r="AK4937" s="318"/>
      <c r="AL4937" s="318"/>
      <c r="AM4937" s="318"/>
      <c r="AN4937" s="318"/>
      <c r="AO4937" s="318"/>
      <c r="AP4937" s="318"/>
      <c r="AQ4937" s="318"/>
      <c r="AR4937" s="318"/>
      <c r="AS4937" s="318"/>
      <c r="AT4937" s="318"/>
      <c r="AU4937" s="318"/>
      <c r="AV4937" s="318"/>
      <c r="AW4937" s="318"/>
      <c r="AX4937" s="318"/>
      <c r="AY4937" s="318"/>
      <c r="AZ4937" s="318"/>
      <c r="BA4937" s="318"/>
      <c r="BB4937" s="318"/>
      <c r="BC4937" s="318"/>
      <c r="BD4937" s="318"/>
      <c r="BE4937" s="497"/>
      <c r="BF4937" s="497"/>
      <c r="BG4937" s="497"/>
      <c r="BH4937" s="497"/>
      <c r="BI4937" s="497"/>
      <c r="BJ4937" s="497"/>
      <c r="BK4937" s="497"/>
      <c r="BL4937" s="497"/>
      <c r="BM4937" s="497"/>
      <c r="BN4937" s="497"/>
      <c r="BO4937" s="497"/>
      <c r="BP4937" s="306"/>
      <c r="BQ4937" s="496"/>
      <c r="BR4937" s="496"/>
      <c r="BS4937" s="496"/>
      <c r="BT4937" s="496"/>
      <c r="BU4937" s="496"/>
      <c r="BV4937" s="496"/>
    </row>
    <row r="4938" spans="1:74" s="52" customFormat="1" ht="12.75">
      <c r="A4938" s="45">
        <v>2353.0846135089</v>
      </c>
      <c r="B4938" s="46" t="s">
        <v>253</v>
      </c>
      <c r="C4938" s="47" t="s">
        <v>307</v>
      </c>
      <c r="D4938" s="48">
        <v>97.502851610364019</v>
      </c>
      <c r="E4938" s="49">
        <v>40.09084</v>
      </c>
      <c r="F4938" s="49">
        <v>5.79E-2</v>
      </c>
      <c r="G4938" s="49">
        <v>13.66089</v>
      </c>
      <c r="H4938" s="49">
        <v>0.38250000000000001</v>
      </c>
      <c r="I4938" s="49">
        <v>0.16239999999999999</v>
      </c>
      <c r="J4938" s="49">
        <v>47.107120000000002</v>
      </c>
      <c r="K4938" s="49">
        <v>0.2213</v>
      </c>
      <c r="L4938" s="49">
        <v>101.76415</v>
      </c>
      <c r="M4938" s="47"/>
      <c r="N4938" s="50">
        <v>0.98429136014258967</v>
      </c>
      <c r="O4938" s="50">
        <v>1.1239124858151487E-3</v>
      </c>
      <c r="P4938" s="50">
        <v>0.28048749605921131</v>
      </c>
      <c r="Q4938" s="50">
        <v>7.5535976679667006E-3</v>
      </c>
      <c r="R4938" s="50">
        <v>3.3771494596384279E-3</v>
      </c>
      <c r="S4938" s="50">
        <v>1.7241443216323133</v>
      </c>
      <c r="T4938" s="50">
        <v>5.82126779480115E-3</v>
      </c>
      <c r="U4938" s="50">
        <v>3.0083810488824763</v>
      </c>
      <c r="V4938" s="51">
        <v>86.008029325693713</v>
      </c>
      <c r="X4938" s="315">
        <v>0.05</v>
      </c>
      <c r="Y4938" s="315">
        <v>6.08</v>
      </c>
      <c r="Z4938" s="315">
        <v>0.13</v>
      </c>
      <c r="AA4938" s="315">
        <v>0.98</v>
      </c>
      <c r="AB4938" s="315">
        <v>3.99</v>
      </c>
      <c r="AC4938" s="315">
        <v>0.05</v>
      </c>
      <c r="AD4938" s="315">
        <v>0.46</v>
      </c>
      <c r="AE4938" s="312"/>
      <c r="AF4938" s="161" t="s">
        <v>1697</v>
      </c>
      <c r="AG4938" s="318">
        <v>30</v>
      </c>
      <c r="AH4938" s="318">
        <v>15</v>
      </c>
      <c r="AI4938" s="318"/>
      <c r="AJ4938" s="318"/>
      <c r="AK4938" s="318"/>
      <c r="AL4938" s="318"/>
      <c r="AM4938" s="318"/>
      <c r="AN4938" s="318"/>
      <c r="AO4938" s="318"/>
      <c r="AP4938" s="318"/>
      <c r="AQ4938" s="318"/>
      <c r="AR4938" s="318"/>
      <c r="AS4938" s="318"/>
      <c r="AT4938" s="318"/>
      <c r="AU4938" s="318"/>
      <c r="AV4938" s="318"/>
      <c r="AW4938" s="318"/>
      <c r="AX4938" s="318"/>
      <c r="AY4938" s="318"/>
      <c r="AZ4938" s="318"/>
      <c r="BA4938" s="318"/>
      <c r="BB4938" s="318"/>
      <c r="BC4938" s="318"/>
      <c r="BD4938" s="318"/>
      <c r="BE4938" s="497"/>
      <c r="BF4938" s="497"/>
      <c r="BG4938" s="497"/>
      <c r="BH4938" s="497"/>
      <c r="BI4938" s="497"/>
      <c r="BJ4938" s="497"/>
      <c r="BK4938" s="497"/>
      <c r="BL4938" s="497"/>
      <c r="BM4938" s="497"/>
      <c r="BN4938" s="497"/>
      <c r="BO4938" s="497"/>
      <c r="BP4938" s="306"/>
      <c r="BQ4938" s="496"/>
      <c r="BR4938" s="496"/>
      <c r="BS4938" s="496"/>
      <c r="BT4938" s="496"/>
      <c r="BU4938" s="496"/>
      <c r="BV4938" s="496"/>
    </row>
    <row r="4939" spans="1:74" s="52" customFormat="1" ht="12.75">
      <c r="A4939" s="45">
        <v>2353.0846135089</v>
      </c>
      <c r="B4939" s="46" t="s">
        <v>253</v>
      </c>
      <c r="C4939" s="47" t="s">
        <v>307</v>
      </c>
      <c r="D4939" s="48">
        <v>101.40285161036402</v>
      </c>
      <c r="E4939" s="49">
        <v>40.050849999999997</v>
      </c>
      <c r="F4939" s="49">
        <v>8.0500000000000002E-2</v>
      </c>
      <c r="G4939" s="49">
        <v>13.780810000000001</v>
      </c>
      <c r="H4939" s="49">
        <v>0.36670000000000003</v>
      </c>
      <c r="I4939" s="49">
        <v>0.18329999999999999</v>
      </c>
      <c r="J4939" s="49">
        <v>47.107120000000002</v>
      </c>
      <c r="K4939" s="49">
        <v>0.22539999999999999</v>
      </c>
      <c r="L4939" s="49">
        <v>101.87918000099999</v>
      </c>
      <c r="M4939" s="47"/>
      <c r="N4939" s="50">
        <v>0.98274344086439436</v>
      </c>
      <c r="O4939" s="50">
        <v>1.5617075567619649E-3</v>
      </c>
      <c r="P4939" s="50">
        <v>0.2827868142421569</v>
      </c>
      <c r="Q4939" s="50">
        <v>7.2374107086496829E-3</v>
      </c>
      <c r="R4939" s="50">
        <v>3.8095758110835653E-3</v>
      </c>
      <c r="S4939" s="50">
        <v>1.7231517100228648</v>
      </c>
      <c r="T4939" s="50">
        <v>5.9257042951826756E-3</v>
      </c>
      <c r="U4939" s="50">
        <v>3.0092707079150287</v>
      </c>
      <c r="V4939" s="51">
        <v>85.902518406152538</v>
      </c>
      <c r="X4939" s="315">
        <v>0.05</v>
      </c>
      <c r="Y4939" s="315">
        <v>4.2</v>
      </c>
      <c r="Z4939" s="315">
        <v>0.13</v>
      </c>
      <c r="AA4939" s="315">
        <v>1.02</v>
      </c>
      <c r="AB4939" s="315">
        <v>3.42</v>
      </c>
      <c r="AC4939" s="315">
        <v>0.05</v>
      </c>
      <c r="AD4939" s="315">
        <v>0.46</v>
      </c>
      <c r="AE4939" s="312"/>
      <c r="AF4939" s="161" t="s">
        <v>1697</v>
      </c>
      <c r="AG4939" s="318">
        <v>30</v>
      </c>
      <c r="AH4939" s="318">
        <v>15</v>
      </c>
      <c r="AI4939" s="318"/>
      <c r="AJ4939" s="318"/>
      <c r="AK4939" s="318"/>
      <c r="AL4939" s="318"/>
      <c r="AM4939" s="318"/>
      <c r="AN4939" s="318"/>
      <c r="AO4939" s="318"/>
      <c r="AP4939" s="318"/>
      <c r="AQ4939" s="318"/>
      <c r="AR4939" s="318"/>
      <c r="AS4939" s="318"/>
      <c r="AT4939" s="318"/>
      <c r="AU4939" s="318"/>
      <c r="AV4939" s="318"/>
      <c r="AW4939" s="318"/>
      <c r="AX4939" s="318"/>
      <c r="AY4939" s="318"/>
      <c r="AZ4939" s="318"/>
      <c r="BA4939" s="318"/>
      <c r="BB4939" s="318"/>
      <c r="BC4939" s="318"/>
      <c r="BD4939" s="318"/>
      <c r="BE4939" s="497"/>
      <c r="BF4939" s="497"/>
      <c r="BG4939" s="497"/>
      <c r="BH4939" s="497"/>
      <c r="BI4939" s="497"/>
      <c r="BJ4939" s="497"/>
      <c r="BK4939" s="497"/>
      <c r="BL4939" s="497"/>
      <c r="BM4939" s="497"/>
      <c r="BN4939" s="497"/>
      <c r="BO4939" s="497"/>
      <c r="BP4939" s="306"/>
      <c r="BQ4939" s="496"/>
      <c r="BR4939" s="496"/>
      <c r="BS4939" s="496"/>
      <c r="BT4939" s="496"/>
      <c r="BU4939" s="496"/>
      <c r="BV4939" s="496"/>
    </row>
    <row r="4940" spans="1:74" s="52" customFormat="1" ht="12.75">
      <c r="A4940" s="45">
        <v>2353.0846135089</v>
      </c>
      <c r="B4940" s="46" t="s">
        <v>253</v>
      </c>
      <c r="C4940" s="47" t="s">
        <v>307</v>
      </c>
      <c r="D4940" s="48">
        <v>105.30285161036403</v>
      </c>
      <c r="E4940" s="49">
        <v>40.080840000000002</v>
      </c>
      <c r="F4940" s="49">
        <v>6.9000000000000006E-2</v>
      </c>
      <c r="G4940" s="49">
        <v>13.67088</v>
      </c>
      <c r="H4940" s="49">
        <v>0.35439999999999999</v>
      </c>
      <c r="I4940" s="49">
        <v>0.22170000000000001</v>
      </c>
      <c r="J4940" s="49">
        <v>47.126910000000002</v>
      </c>
      <c r="K4940" s="49">
        <v>0.21690000000000001</v>
      </c>
      <c r="L4940" s="49">
        <v>101.82443000000001</v>
      </c>
      <c r="M4940" s="47"/>
      <c r="N4940" s="50">
        <v>0.98363576579544154</v>
      </c>
      <c r="O4940" s="50">
        <v>1.3388194181551787E-3</v>
      </c>
      <c r="P4940" s="50">
        <v>0.28057563991555345</v>
      </c>
      <c r="Q4940" s="50">
        <v>6.9957632308379029E-3</v>
      </c>
      <c r="R4940" s="50">
        <v>4.6083868558617919E-3</v>
      </c>
      <c r="S4940" s="50">
        <v>1.72414984521437</v>
      </c>
      <c r="T4940" s="50">
        <v>5.7031487151709319E-3</v>
      </c>
      <c r="U4940" s="50">
        <v>3.0086792779573037</v>
      </c>
      <c r="V4940" s="51">
        <v>86.004286272772674</v>
      </c>
      <c r="X4940" s="315">
        <v>0.05</v>
      </c>
      <c r="Y4940" s="315">
        <v>5.0599999999999996</v>
      </c>
      <c r="Z4940" s="315">
        <v>0.13</v>
      </c>
      <c r="AA4940" s="315">
        <v>1.04</v>
      </c>
      <c r="AB4940" s="315">
        <v>2.95</v>
      </c>
      <c r="AC4940" s="315">
        <v>0.05</v>
      </c>
      <c r="AD4940" s="315">
        <v>0.48</v>
      </c>
      <c r="AE4940" s="312"/>
      <c r="AF4940" s="161" t="s">
        <v>1697</v>
      </c>
      <c r="AG4940" s="318">
        <v>30</v>
      </c>
      <c r="AH4940" s="318">
        <v>15</v>
      </c>
      <c r="AI4940" s="318"/>
      <c r="AJ4940" s="318"/>
      <c r="AK4940" s="318"/>
      <c r="AL4940" s="318"/>
      <c r="AM4940" s="318"/>
      <c r="AN4940" s="318"/>
      <c r="AO4940" s="318"/>
      <c r="AP4940" s="318"/>
      <c r="AQ4940" s="318"/>
      <c r="AR4940" s="318"/>
      <c r="AS4940" s="318"/>
      <c r="AT4940" s="318"/>
      <c r="AU4940" s="318"/>
      <c r="AV4940" s="318"/>
      <c r="AW4940" s="318"/>
      <c r="AX4940" s="318"/>
      <c r="AY4940" s="318"/>
      <c r="AZ4940" s="318"/>
      <c r="BA4940" s="318"/>
      <c r="BB4940" s="318"/>
      <c r="BC4940" s="318"/>
      <c r="BD4940" s="318"/>
      <c r="BE4940" s="497"/>
      <c r="BF4940" s="497"/>
      <c r="BG4940" s="497"/>
      <c r="BH4940" s="497"/>
      <c r="BI4940" s="497"/>
      <c r="BJ4940" s="497"/>
      <c r="BK4940" s="497"/>
      <c r="BL4940" s="497"/>
      <c r="BM4940" s="497"/>
      <c r="BN4940" s="497"/>
      <c r="BO4940" s="497"/>
      <c r="BP4940" s="306"/>
      <c r="BQ4940" s="496"/>
      <c r="BR4940" s="496"/>
      <c r="BS4940" s="496"/>
      <c r="BT4940" s="496"/>
      <c r="BU4940" s="496"/>
      <c r="BV4940" s="496"/>
    </row>
    <row r="4941" spans="1:74" s="52" customFormat="1" ht="12.75">
      <c r="A4941" s="45">
        <v>2353.0846135089</v>
      </c>
      <c r="B4941" s="46" t="s">
        <v>253</v>
      </c>
      <c r="C4941" s="47" t="s">
        <v>307</v>
      </c>
      <c r="D4941" s="48">
        <v>109.20285161036404</v>
      </c>
      <c r="E4941" s="49">
        <v>40.09084</v>
      </c>
      <c r="F4941" s="49">
        <v>7.8200000000000006E-2</v>
      </c>
      <c r="G4941" s="49">
        <v>13.71086</v>
      </c>
      <c r="H4941" s="49">
        <v>0.34870000000000001</v>
      </c>
      <c r="I4941" s="49">
        <v>0.18060000000000001</v>
      </c>
      <c r="J4941" s="49">
        <v>46.958710000000004</v>
      </c>
      <c r="K4941" s="49">
        <v>0.2276</v>
      </c>
      <c r="L4941" s="49">
        <v>101.65761000000001</v>
      </c>
      <c r="M4941" s="47"/>
      <c r="N4941" s="50">
        <v>0.98539822212664263</v>
      </c>
      <c r="O4941" s="50">
        <v>1.5196682383338247E-3</v>
      </c>
      <c r="P4941" s="50">
        <v>0.28183005724337246</v>
      </c>
      <c r="Q4941" s="50">
        <v>6.8938599798855334E-3</v>
      </c>
      <c r="R4941" s="50">
        <v>3.7598464046982747E-3</v>
      </c>
      <c r="S4941" s="50">
        <v>1.7206451790224568</v>
      </c>
      <c r="T4941" s="50">
        <v>5.9937210064327784E-3</v>
      </c>
      <c r="U4941" s="50">
        <v>3.0076280141077447</v>
      </c>
      <c r="V4941" s="51">
        <v>85.92591548003746</v>
      </c>
      <c r="X4941" s="315">
        <v>0.05</v>
      </c>
      <c r="Y4941" s="315">
        <v>4.4800000000000004</v>
      </c>
      <c r="Z4941" s="315">
        <v>0.13</v>
      </c>
      <c r="AA4941" s="315">
        <v>1.05</v>
      </c>
      <c r="AB4941" s="315">
        <v>3.62</v>
      </c>
      <c r="AC4941" s="315">
        <v>0.05</v>
      </c>
      <c r="AD4941" s="315">
        <v>0.46</v>
      </c>
      <c r="AE4941" s="312"/>
      <c r="AF4941" s="161" t="s">
        <v>1697</v>
      </c>
      <c r="AG4941" s="318">
        <v>30</v>
      </c>
      <c r="AH4941" s="318">
        <v>15</v>
      </c>
      <c r="AI4941" s="318"/>
      <c r="AJ4941" s="318"/>
      <c r="AK4941" s="318"/>
      <c r="AL4941" s="318"/>
      <c r="AM4941" s="318"/>
      <c r="AN4941" s="318"/>
      <c r="AO4941" s="318"/>
      <c r="AP4941" s="318"/>
      <c r="AQ4941" s="318"/>
      <c r="AR4941" s="318"/>
      <c r="AS4941" s="318"/>
      <c r="AT4941" s="318"/>
      <c r="AU4941" s="318"/>
      <c r="AV4941" s="318"/>
      <c r="AW4941" s="318"/>
      <c r="AX4941" s="318"/>
      <c r="AY4941" s="318"/>
      <c r="AZ4941" s="318"/>
      <c r="BA4941" s="318"/>
      <c r="BB4941" s="318"/>
      <c r="BC4941" s="318"/>
      <c r="BD4941" s="318"/>
      <c r="BE4941" s="497"/>
      <c r="BF4941" s="497"/>
      <c r="BG4941" s="497"/>
      <c r="BH4941" s="497"/>
      <c r="BI4941" s="497"/>
      <c r="BJ4941" s="497"/>
      <c r="BK4941" s="497"/>
      <c r="BL4941" s="497"/>
      <c r="BM4941" s="497"/>
      <c r="BN4941" s="497"/>
      <c r="BO4941" s="497"/>
      <c r="BP4941" s="306"/>
      <c r="BQ4941" s="496"/>
      <c r="BR4941" s="496"/>
      <c r="BS4941" s="496"/>
      <c r="BT4941" s="496"/>
      <c r="BU4941" s="496"/>
      <c r="BV4941" s="496"/>
    </row>
    <row r="4942" spans="1:74" s="52" customFormat="1" ht="12.75">
      <c r="A4942" s="45">
        <v>2353.0846135089</v>
      </c>
      <c r="B4942" s="46" t="s">
        <v>253</v>
      </c>
      <c r="C4942" s="47" t="s">
        <v>307</v>
      </c>
      <c r="D4942" s="48">
        <v>113.10285161036404</v>
      </c>
      <c r="E4942" s="49">
        <v>40.220779999999998</v>
      </c>
      <c r="F4942" s="49">
        <v>8.0399999999999999E-2</v>
      </c>
      <c r="G4942" s="49">
        <v>13.74084</v>
      </c>
      <c r="H4942" s="49">
        <v>0.35110000000000002</v>
      </c>
      <c r="I4942" s="49">
        <v>0.19839999999999999</v>
      </c>
      <c r="J4942" s="49">
        <v>47.126910000000002</v>
      </c>
      <c r="K4942" s="49">
        <v>0.23769999999999999</v>
      </c>
      <c r="L4942" s="49">
        <v>102.04702999999999</v>
      </c>
      <c r="M4942" s="47"/>
      <c r="N4942" s="50">
        <v>0.98484447866186975</v>
      </c>
      <c r="O4942" s="50">
        <v>1.5564982247232601E-3</v>
      </c>
      <c r="P4942" s="50">
        <v>0.28137560547660234</v>
      </c>
      <c r="Q4942" s="50">
        <v>6.9149952753995809E-3</v>
      </c>
      <c r="R4942" s="50">
        <v>4.1147606021045948E-3</v>
      </c>
      <c r="S4942" s="50">
        <v>1.7202623185768593</v>
      </c>
      <c r="T4942" s="50">
        <v>6.2359696817869464E-3</v>
      </c>
      <c r="U4942" s="50">
        <v>3.0073074063293546</v>
      </c>
      <c r="V4942" s="51">
        <v>85.942732094783821</v>
      </c>
      <c r="X4942" s="315">
        <v>0.05</v>
      </c>
      <c r="Y4942" s="315">
        <v>4.34</v>
      </c>
      <c r="Z4942" s="315">
        <v>0.13</v>
      </c>
      <c r="AA4942" s="315">
        <v>1.06</v>
      </c>
      <c r="AB4942" s="315">
        <v>3.38</v>
      </c>
      <c r="AC4942" s="315">
        <v>0.05</v>
      </c>
      <c r="AD4942" s="315">
        <v>0.44</v>
      </c>
      <c r="AE4942" s="312"/>
      <c r="AF4942" s="161" t="s">
        <v>1697</v>
      </c>
      <c r="AG4942" s="318">
        <v>30</v>
      </c>
      <c r="AH4942" s="318">
        <v>15</v>
      </c>
      <c r="AI4942" s="318"/>
      <c r="AJ4942" s="318"/>
      <c r="AK4942" s="318"/>
      <c r="AL4942" s="318"/>
      <c r="AM4942" s="318"/>
      <c r="AN4942" s="318"/>
      <c r="AO4942" s="318"/>
      <c r="AP4942" s="318"/>
      <c r="AQ4942" s="318"/>
      <c r="AR4942" s="318"/>
      <c r="AS4942" s="318"/>
      <c r="AT4942" s="318"/>
      <c r="AU4942" s="318"/>
      <c r="AV4942" s="318"/>
      <c r="AW4942" s="318"/>
      <c r="AX4942" s="318"/>
      <c r="AY4942" s="318"/>
      <c r="AZ4942" s="318"/>
      <c r="BA4942" s="318"/>
      <c r="BB4942" s="318"/>
      <c r="BC4942" s="318"/>
      <c r="BD4942" s="318"/>
      <c r="BE4942" s="497"/>
      <c r="BF4942" s="497"/>
      <c r="BG4942" s="497"/>
      <c r="BH4942" s="497"/>
      <c r="BI4942" s="497"/>
      <c r="BJ4942" s="497"/>
      <c r="BK4942" s="497"/>
      <c r="BL4942" s="497"/>
      <c r="BM4942" s="497"/>
      <c r="BN4942" s="497"/>
      <c r="BO4942" s="497"/>
      <c r="BP4942" s="306"/>
      <c r="BQ4942" s="496"/>
      <c r="BR4942" s="496"/>
      <c r="BS4942" s="496"/>
      <c r="BT4942" s="496"/>
      <c r="BU4942" s="496"/>
      <c r="BV4942" s="496"/>
    </row>
    <row r="4943" spans="1:74" s="52" customFormat="1" ht="12.75">
      <c r="A4943" s="45">
        <v>2353.0846135089</v>
      </c>
      <c r="B4943" s="46" t="s">
        <v>253</v>
      </c>
      <c r="C4943" s="47" t="s">
        <v>307</v>
      </c>
      <c r="D4943" s="48">
        <v>117.00285161036405</v>
      </c>
      <c r="E4943" s="49">
        <v>40.120820000000002</v>
      </c>
      <c r="F4943" s="49">
        <v>4.7E-2</v>
      </c>
      <c r="G4943" s="49">
        <v>13.62092</v>
      </c>
      <c r="H4943" s="49">
        <v>0.33610000000000001</v>
      </c>
      <c r="I4943" s="49">
        <v>0.16969999999999999</v>
      </c>
      <c r="J4943" s="49">
        <v>47.077440000000003</v>
      </c>
      <c r="K4943" s="49">
        <v>0.22889999999999999</v>
      </c>
      <c r="L4943" s="49">
        <v>101.65948</v>
      </c>
      <c r="M4943" s="47"/>
      <c r="N4943" s="50">
        <v>0.98576114751070998</v>
      </c>
      <c r="O4943" s="50">
        <v>9.1300923276712318E-4</v>
      </c>
      <c r="P4943" s="50">
        <v>0.27987514561248322</v>
      </c>
      <c r="Q4943" s="50">
        <v>6.6422359860405442E-3</v>
      </c>
      <c r="R4943" s="50">
        <v>3.531583490327258E-3</v>
      </c>
      <c r="S4943" s="50">
        <v>1.7243414995025745</v>
      </c>
      <c r="T4943" s="50">
        <v>6.0256699018558782E-3</v>
      </c>
      <c r="U4943" s="50">
        <v>3.0083573228947547</v>
      </c>
      <c r="V4943" s="51">
        <v>86.035684001795303</v>
      </c>
      <c r="X4943" s="315">
        <v>0.05</v>
      </c>
      <c r="Y4943" s="315">
        <v>7.47</v>
      </c>
      <c r="Z4943" s="315">
        <v>0.14000000000000001</v>
      </c>
      <c r="AA4943" s="315">
        <v>1.0900000000000001</v>
      </c>
      <c r="AB4943" s="315">
        <v>3.89</v>
      </c>
      <c r="AC4943" s="315">
        <v>0.05</v>
      </c>
      <c r="AD4943" s="315">
        <v>0.46</v>
      </c>
      <c r="AE4943" s="312"/>
      <c r="AF4943" s="161" t="s">
        <v>1697</v>
      </c>
      <c r="AG4943" s="318">
        <v>30</v>
      </c>
      <c r="AH4943" s="318">
        <v>15</v>
      </c>
      <c r="AI4943" s="318"/>
      <c r="AJ4943" s="318"/>
      <c r="AK4943" s="318"/>
      <c r="AL4943" s="318"/>
      <c r="AM4943" s="318"/>
      <c r="AN4943" s="318"/>
      <c r="AO4943" s="318"/>
      <c r="AP4943" s="318"/>
      <c r="AQ4943" s="318"/>
      <c r="AR4943" s="318"/>
      <c r="AS4943" s="318"/>
      <c r="AT4943" s="318"/>
      <c r="AU4943" s="318"/>
      <c r="AV4943" s="318"/>
      <c r="AW4943" s="318"/>
      <c r="AX4943" s="318"/>
      <c r="AY4943" s="318"/>
      <c r="AZ4943" s="318"/>
      <c r="BA4943" s="318"/>
      <c r="BB4943" s="318"/>
      <c r="BC4943" s="318"/>
      <c r="BD4943" s="318"/>
      <c r="BE4943" s="497"/>
      <c r="BF4943" s="497"/>
      <c r="BG4943" s="497"/>
      <c r="BH4943" s="497"/>
      <c r="BI4943" s="497"/>
      <c r="BJ4943" s="497"/>
      <c r="BK4943" s="497"/>
      <c r="BL4943" s="497"/>
      <c r="BM4943" s="497"/>
      <c r="BN4943" s="497"/>
      <c r="BO4943" s="497"/>
      <c r="BP4943" s="306"/>
      <c r="BQ4943" s="496"/>
      <c r="BR4943" s="496"/>
      <c r="BS4943" s="496"/>
      <c r="BT4943" s="496"/>
      <c r="BU4943" s="496"/>
      <c r="BV4943" s="496"/>
    </row>
    <row r="4944" spans="1:74" s="52" customFormat="1" ht="12.75">
      <c r="A4944" s="45">
        <v>2353.0846135089</v>
      </c>
      <c r="B4944" s="46" t="s">
        <v>253</v>
      </c>
      <c r="C4944" s="47" t="s">
        <v>307</v>
      </c>
      <c r="D4944" s="48">
        <v>120.90285161036405</v>
      </c>
      <c r="E4944" s="49">
        <v>40.160800000000002</v>
      </c>
      <c r="F4944" s="49">
        <v>6.9500000000000006E-2</v>
      </c>
      <c r="G4944" s="49">
        <v>13.76083</v>
      </c>
      <c r="H4944" s="49">
        <v>0.34749999999999998</v>
      </c>
      <c r="I4944" s="49">
        <v>0.19009999999999999</v>
      </c>
      <c r="J4944" s="49">
        <v>47.107120000000002</v>
      </c>
      <c r="K4944" s="49">
        <v>0.2387</v>
      </c>
      <c r="L4944" s="49">
        <v>101.95774999999999</v>
      </c>
      <c r="M4944" s="47"/>
      <c r="N4944" s="50">
        <v>0.98433393452963336</v>
      </c>
      <c r="O4944" s="50">
        <v>1.3467913606156606E-3</v>
      </c>
      <c r="P4944" s="50">
        <v>0.28205949617744913</v>
      </c>
      <c r="Q4944" s="50">
        <v>6.8507607911926444E-3</v>
      </c>
      <c r="R4944" s="50">
        <v>3.9464622986055036E-3</v>
      </c>
      <c r="S4944" s="50">
        <v>1.7212153130632366</v>
      </c>
      <c r="T4944" s="50">
        <v>6.2683057020211297E-3</v>
      </c>
      <c r="U4944" s="50">
        <v>3.0078018140097789</v>
      </c>
      <c r="V4944" s="51">
        <v>85.920079717651916</v>
      </c>
      <c r="X4944" s="315">
        <v>0.05</v>
      </c>
      <c r="Y4944" s="315">
        <v>4.91</v>
      </c>
      <c r="Z4944" s="315">
        <v>0.13</v>
      </c>
      <c r="AA4944" s="315">
        <v>1.07</v>
      </c>
      <c r="AB4944" s="315">
        <v>3.37</v>
      </c>
      <c r="AC4944" s="315">
        <v>0.05</v>
      </c>
      <c r="AD4944" s="315">
        <v>0.44</v>
      </c>
      <c r="AE4944" s="312"/>
      <c r="AF4944" s="161" t="s">
        <v>1697</v>
      </c>
      <c r="AG4944" s="318">
        <v>30</v>
      </c>
      <c r="AH4944" s="318">
        <v>15</v>
      </c>
      <c r="AI4944" s="318"/>
      <c r="AJ4944" s="318"/>
      <c r="AK4944" s="318"/>
      <c r="AL4944" s="318"/>
      <c r="AM4944" s="318"/>
      <c r="AN4944" s="318"/>
      <c r="AO4944" s="318"/>
      <c r="AP4944" s="318"/>
      <c r="AQ4944" s="318"/>
      <c r="AR4944" s="318"/>
      <c r="AS4944" s="318"/>
      <c r="AT4944" s="318"/>
      <c r="AU4944" s="318"/>
      <c r="AV4944" s="318"/>
      <c r="AW4944" s="318"/>
      <c r="AX4944" s="318"/>
      <c r="AY4944" s="318"/>
      <c r="AZ4944" s="318"/>
      <c r="BA4944" s="318"/>
      <c r="BB4944" s="318"/>
      <c r="BC4944" s="318"/>
      <c r="BD4944" s="318"/>
      <c r="BE4944" s="497"/>
      <c r="BF4944" s="497"/>
      <c r="BG4944" s="497"/>
      <c r="BH4944" s="497"/>
      <c r="BI4944" s="497"/>
      <c r="BJ4944" s="497"/>
      <c r="BK4944" s="497"/>
      <c r="BL4944" s="497"/>
      <c r="BM4944" s="497"/>
      <c r="BN4944" s="497"/>
      <c r="BO4944" s="497"/>
      <c r="BP4944" s="306"/>
      <c r="BQ4944" s="496"/>
      <c r="BR4944" s="496"/>
      <c r="BS4944" s="496"/>
      <c r="BT4944" s="496"/>
      <c r="BU4944" s="496"/>
      <c r="BV4944" s="496"/>
    </row>
    <row r="4945" spans="1:74" s="52" customFormat="1" ht="12.75">
      <c r="A4945" s="45">
        <v>2353.0846135089</v>
      </c>
      <c r="B4945" s="46" t="s">
        <v>253</v>
      </c>
      <c r="C4945" s="47" t="s">
        <v>307</v>
      </c>
      <c r="D4945" s="48">
        <v>124.80285161036406</v>
      </c>
      <c r="E4945" s="49">
        <v>40.180790000000002</v>
      </c>
      <c r="F4945" s="49">
        <v>6.6900000000000001E-2</v>
      </c>
      <c r="G4945" s="49">
        <v>13.68088</v>
      </c>
      <c r="H4945" s="49">
        <v>0.34989999999999999</v>
      </c>
      <c r="I4945" s="49">
        <v>0.19570000000000001</v>
      </c>
      <c r="J4945" s="49">
        <v>46.998280000000001</v>
      </c>
      <c r="K4945" s="49">
        <v>0.2442</v>
      </c>
      <c r="L4945" s="49">
        <v>101.81775000000002</v>
      </c>
      <c r="M4945" s="47"/>
      <c r="N4945" s="50">
        <v>0.98566343315199456</v>
      </c>
      <c r="O4945" s="50">
        <v>1.2975129668001317E-3</v>
      </c>
      <c r="P4945" s="50">
        <v>0.28065979356398657</v>
      </c>
      <c r="Q4945" s="50">
        <v>6.9039559021675185E-3</v>
      </c>
      <c r="R4945" s="50">
        <v>4.0661813000307618E-3</v>
      </c>
      <c r="S4945" s="50">
        <v>1.7187024012638392</v>
      </c>
      <c r="T4945" s="50">
        <v>6.4182034692214307E-3</v>
      </c>
      <c r="U4945" s="50">
        <v>3.0057805116062277</v>
      </c>
      <c r="V4945" s="51">
        <v>85.962533737507457</v>
      </c>
      <c r="X4945" s="315">
        <v>0.05</v>
      </c>
      <c r="Y4945" s="315">
        <v>5.07</v>
      </c>
      <c r="Z4945" s="315">
        <v>0.13</v>
      </c>
      <c r="AA4945" s="315">
        <v>1.05</v>
      </c>
      <c r="AB4945" s="315">
        <v>3.44</v>
      </c>
      <c r="AC4945" s="315">
        <v>0.05</v>
      </c>
      <c r="AD4945" s="315">
        <v>0.43</v>
      </c>
      <c r="AE4945" s="312"/>
      <c r="AF4945" s="161" t="s">
        <v>1697</v>
      </c>
      <c r="AG4945" s="318">
        <v>30</v>
      </c>
      <c r="AH4945" s="318">
        <v>15</v>
      </c>
      <c r="AI4945" s="318"/>
      <c r="AJ4945" s="318"/>
      <c r="AK4945" s="318"/>
      <c r="AL4945" s="318"/>
      <c r="AM4945" s="318"/>
      <c r="AN4945" s="318"/>
      <c r="AO4945" s="318"/>
      <c r="AP4945" s="318"/>
      <c r="AQ4945" s="318"/>
      <c r="AR4945" s="318"/>
      <c r="AS4945" s="318"/>
      <c r="AT4945" s="318"/>
      <c r="AU4945" s="318"/>
      <c r="AV4945" s="318"/>
      <c r="AW4945" s="318"/>
      <c r="AX4945" s="318"/>
      <c r="AY4945" s="318"/>
      <c r="AZ4945" s="318"/>
      <c r="BA4945" s="318"/>
      <c r="BB4945" s="318"/>
      <c r="BC4945" s="318"/>
      <c r="BD4945" s="318"/>
      <c r="BE4945" s="497"/>
      <c r="BF4945" s="497"/>
      <c r="BG4945" s="497"/>
      <c r="BH4945" s="497"/>
      <c r="BI4945" s="497"/>
      <c r="BJ4945" s="497"/>
      <c r="BK4945" s="497"/>
      <c r="BL4945" s="497"/>
      <c r="BM4945" s="497"/>
      <c r="BN4945" s="497"/>
      <c r="BO4945" s="497"/>
      <c r="BP4945" s="306"/>
      <c r="BQ4945" s="496"/>
      <c r="BR4945" s="496"/>
      <c r="BS4945" s="496"/>
      <c r="BT4945" s="496"/>
      <c r="BU4945" s="496"/>
      <c r="BV4945" s="496"/>
    </row>
    <row r="4946" spans="1:74" s="52" customFormat="1" ht="12.75">
      <c r="A4946" s="38"/>
      <c r="B4946" s="46"/>
      <c r="C4946" s="47"/>
      <c r="D4946" s="48"/>
      <c r="E4946" s="49"/>
      <c r="F4946" s="49"/>
      <c r="G4946" s="49"/>
      <c r="H4946" s="49"/>
      <c r="I4946" s="49"/>
      <c r="J4946" s="49"/>
      <c r="K4946" s="49"/>
      <c r="L4946" s="49"/>
      <c r="M4946" s="47"/>
      <c r="N4946" s="50"/>
      <c r="O4946" s="50"/>
      <c r="P4946" s="50"/>
      <c r="Q4946" s="50"/>
      <c r="R4946" s="50"/>
      <c r="S4946" s="50"/>
      <c r="T4946" s="50"/>
      <c r="U4946" s="50"/>
      <c r="V4946" s="51"/>
      <c r="AE4946" s="312"/>
      <c r="AF4946" s="312"/>
      <c r="AG4946" s="312"/>
      <c r="AH4946" s="312"/>
      <c r="AI4946" s="312"/>
      <c r="AJ4946" s="312"/>
      <c r="AK4946" s="312"/>
      <c r="AL4946" s="312"/>
      <c r="AM4946" s="312"/>
      <c r="AN4946" s="312"/>
      <c r="AO4946" s="312"/>
      <c r="AP4946" s="312"/>
      <c r="AQ4946" s="312"/>
      <c r="AR4946" s="312"/>
      <c r="AS4946" s="312"/>
      <c r="AT4946" s="312"/>
      <c r="AU4946" s="312"/>
      <c r="AV4946" s="312"/>
      <c r="AW4946" s="312"/>
      <c r="AX4946" s="312"/>
      <c r="AY4946" s="312"/>
      <c r="AZ4946" s="312"/>
      <c r="BA4946" s="312"/>
      <c r="BB4946" s="312"/>
      <c r="BC4946" s="312"/>
      <c r="BD4946" s="312"/>
      <c r="BE4946" s="306"/>
      <c r="BF4946" s="306"/>
      <c r="BG4946" s="306"/>
      <c r="BH4946" s="306"/>
      <c r="BI4946" s="306"/>
      <c r="BJ4946" s="306"/>
      <c r="BK4946" s="306"/>
      <c r="BL4946" s="306"/>
      <c r="BM4946" s="306"/>
      <c r="BN4946" s="306"/>
      <c r="BO4946" s="306"/>
      <c r="BP4946" s="306"/>
      <c r="BQ4946" s="496"/>
      <c r="BR4946" s="496"/>
      <c r="BS4946" s="496"/>
      <c r="BT4946" s="496"/>
      <c r="BU4946" s="496"/>
      <c r="BV4946" s="496"/>
    </row>
    <row r="4947" spans="1:74" s="52" customFormat="1" ht="12.75">
      <c r="A4947" s="45">
        <v>2353.0846135089</v>
      </c>
      <c r="B4947" s="46" t="s">
        <v>253</v>
      </c>
      <c r="C4947" s="47" t="s">
        <v>319</v>
      </c>
      <c r="D4947" s="48">
        <v>0</v>
      </c>
      <c r="E4947" s="49">
        <v>38.241399999999999</v>
      </c>
      <c r="F4947" s="49">
        <v>2.4689999999999998E-3</v>
      </c>
      <c r="G4947" s="49">
        <v>22.142099999999999</v>
      </c>
      <c r="H4947" s="49">
        <v>0.18792900000000001</v>
      </c>
      <c r="I4947" s="49">
        <v>0.24737300000000001</v>
      </c>
      <c r="J4947" s="49">
        <v>38.808599999999998</v>
      </c>
      <c r="K4947" s="49">
        <v>0.314834</v>
      </c>
      <c r="L4947" s="49">
        <v>99.969421999999994</v>
      </c>
      <c r="M4947" s="47"/>
      <c r="N4947" s="50">
        <v>0.99557392211732554</v>
      </c>
      <c r="O4947" s="50">
        <v>5.0820184106292262E-5</v>
      </c>
      <c r="P4947" s="50">
        <v>0.4820749122618731</v>
      </c>
      <c r="Q4947" s="50">
        <v>3.9352961822815722E-3</v>
      </c>
      <c r="R4947" s="50">
        <v>5.4547865909795219E-3</v>
      </c>
      <c r="S4947" s="50">
        <v>1.5061778296688491</v>
      </c>
      <c r="T4947" s="50">
        <v>8.7817082296041005E-3</v>
      </c>
      <c r="U4947" s="50">
        <v>3.0028076626615001</v>
      </c>
      <c r="V4947" s="51">
        <v>75.753841446045385</v>
      </c>
      <c r="X4947" s="49">
        <v>0.216886</v>
      </c>
      <c r="Y4947" s="49">
        <v>631.12599999999998</v>
      </c>
      <c r="Z4947" s="49">
        <v>0.38698399999999999</v>
      </c>
      <c r="AA4947" s="49">
        <v>11.431800000000001</v>
      </c>
      <c r="AB4947" s="49">
        <v>6.0441599999999998</v>
      </c>
      <c r="AC4947" s="49">
        <v>0.19511500000000001</v>
      </c>
      <c r="AD4947" s="49">
        <v>4.1912399999999996</v>
      </c>
      <c r="AE4947" s="312"/>
      <c r="AF4947" s="161" t="s">
        <v>432</v>
      </c>
      <c r="AG4947" s="318">
        <v>30</v>
      </c>
      <c r="AH4947" s="318">
        <v>15</v>
      </c>
      <c r="AI4947" s="318"/>
      <c r="AJ4947" s="318"/>
      <c r="AK4947" s="318"/>
      <c r="AL4947" s="318"/>
      <c r="AM4947" s="318"/>
      <c r="AN4947" s="318"/>
      <c r="AO4947" s="318"/>
      <c r="AP4947" s="318"/>
      <c r="AQ4947" s="318"/>
      <c r="AR4947" s="318"/>
      <c r="AS4947" s="318"/>
      <c r="AT4947" s="318"/>
      <c r="AU4947" s="318"/>
      <c r="AV4947" s="318"/>
      <c r="AW4947" s="318"/>
      <c r="AX4947" s="318"/>
      <c r="AY4947" s="318"/>
      <c r="AZ4947" s="318"/>
      <c r="BA4947" s="318"/>
      <c r="BB4947" s="318"/>
      <c r="BC4947" s="318"/>
      <c r="BD4947" s="318"/>
      <c r="BE4947" s="497"/>
      <c r="BF4947" s="497"/>
      <c r="BG4947" s="497"/>
      <c r="BH4947" s="497"/>
      <c r="BI4947" s="497"/>
      <c r="BJ4947" s="497"/>
      <c r="BK4947" s="497"/>
      <c r="BL4947" s="497"/>
      <c r="BM4947" s="497"/>
      <c r="BN4947" s="497"/>
      <c r="BO4947" s="497"/>
      <c r="BP4947" s="306"/>
      <c r="BQ4947" s="496"/>
      <c r="BR4947" s="496"/>
      <c r="BS4947" s="496"/>
      <c r="BT4947" s="496"/>
      <c r="BU4947" s="496"/>
      <c r="BV4947" s="496"/>
    </row>
    <row r="4948" spans="1:74" s="52" customFormat="1" ht="12.75">
      <c r="A4948" s="45">
        <v>2353.0846135089</v>
      </c>
      <c r="B4948" s="46" t="s">
        <v>253</v>
      </c>
      <c r="C4948" s="47" t="s">
        <v>319</v>
      </c>
      <c r="D4948" s="48">
        <v>4.9991795168017248</v>
      </c>
      <c r="E4948" s="49">
        <v>38.571199999999997</v>
      </c>
      <c r="F4948" s="49">
        <v>2.1725999999999999E-2</v>
      </c>
      <c r="G4948" s="49">
        <v>21.120699999999999</v>
      </c>
      <c r="H4948" s="49">
        <v>0.21368599999999999</v>
      </c>
      <c r="I4948" s="49">
        <v>0.25834499999999999</v>
      </c>
      <c r="J4948" s="49">
        <v>39.744599999999998</v>
      </c>
      <c r="K4948" s="49">
        <v>0.313251</v>
      </c>
      <c r="L4948" s="49">
        <v>100.26919499999998</v>
      </c>
      <c r="M4948" s="47"/>
      <c r="N4948" s="50">
        <v>0.99587515390994374</v>
      </c>
      <c r="O4948" s="50">
        <v>4.435033830840541E-4</v>
      </c>
      <c r="P4948" s="50">
        <v>0.45604326742820617</v>
      </c>
      <c r="Q4948" s="50">
        <v>4.4377385149275651E-3</v>
      </c>
      <c r="R4948" s="50">
        <v>5.6497280902008526E-3</v>
      </c>
      <c r="S4948" s="50">
        <v>1.5297780416759945</v>
      </c>
      <c r="T4948" s="50">
        <v>8.6654647569102839E-3</v>
      </c>
      <c r="U4948" s="50">
        <v>3.0016745449474742</v>
      </c>
      <c r="V4948" s="51">
        <v>77.035030023223683</v>
      </c>
      <c r="X4948" s="49">
        <v>0.216088</v>
      </c>
      <c r="Y4948" s="49">
        <v>73.999499999999998</v>
      </c>
      <c r="Z4948" s="49">
        <v>0.39673799999999998</v>
      </c>
      <c r="AA4948" s="49">
        <v>9.8941099999999995</v>
      </c>
      <c r="AB4948" s="49">
        <v>5.6566000000000001</v>
      </c>
      <c r="AC4948" s="49">
        <v>0.19223100000000001</v>
      </c>
      <c r="AD4948" s="49">
        <v>4.1358800000000002</v>
      </c>
      <c r="AE4948" s="312"/>
      <c r="AF4948" s="161" t="s">
        <v>432</v>
      </c>
      <c r="AG4948" s="318">
        <v>30</v>
      </c>
      <c r="AH4948" s="318">
        <v>15</v>
      </c>
      <c r="AI4948" s="318"/>
      <c r="AJ4948" s="318"/>
      <c r="AK4948" s="318"/>
      <c r="AL4948" s="318"/>
      <c r="AM4948" s="318"/>
      <c r="AN4948" s="318"/>
      <c r="AO4948" s="318"/>
      <c r="AP4948" s="318"/>
      <c r="AQ4948" s="318"/>
      <c r="AR4948" s="318"/>
      <c r="AS4948" s="318"/>
      <c r="AT4948" s="318"/>
      <c r="AU4948" s="318"/>
      <c r="AV4948" s="318"/>
      <c r="AW4948" s="318"/>
      <c r="AX4948" s="318"/>
      <c r="AY4948" s="318"/>
      <c r="AZ4948" s="318"/>
      <c r="BA4948" s="318"/>
      <c r="BB4948" s="318"/>
      <c r="BC4948" s="318"/>
      <c r="BD4948" s="318"/>
      <c r="BE4948" s="497"/>
      <c r="BF4948" s="497"/>
      <c r="BG4948" s="497"/>
      <c r="BH4948" s="497"/>
      <c r="BI4948" s="497"/>
      <c r="BJ4948" s="497"/>
      <c r="BK4948" s="497"/>
      <c r="BL4948" s="497"/>
      <c r="BM4948" s="497"/>
      <c r="BN4948" s="497"/>
      <c r="BO4948" s="497"/>
      <c r="BP4948" s="306"/>
      <c r="BQ4948" s="496"/>
      <c r="BR4948" s="496"/>
      <c r="BS4948" s="496"/>
      <c r="BT4948" s="496"/>
      <c r="BU4948" s="496"/>
      <c r="BV4948" s="496"/>
    </row>
    <row r="4949" spans="1:74" s="52" customFormat="1" ht="12.75">
      <c r="A4949" s="45">
        <v>2353.0846135089</v>
      </c>
      <c r="B4949" s="46" t="s">
        <v>253</v>
      </c>
      <c r="C4949" s="47" t="s">
        <v>319</v>
      </c>
      <c r="D4949" s="48">
        <v>9.9991795168017248</v>
      </c>
      <c r="E4949" s="49">
        <v>38.9345</v>
      </c>
      <c r="F4949" s="49">
        <v>2.6202E-2</v>
      </c>
      <c r="G4949" s="49">
        <v>19.606100000000001</v>
      </c>
      <c r="H4949" s="49">
        <v>0.19406300000000001</v>
      </c>
      <c r="I4949" s="49">
        <v>0.25710699999999997</v>
      </c>
      <c r="J4949" s="49">
        <v>41.003799999999998</v>
      </c>
      <c r="K4949" s="49">
        <v>0.28592499999999998</v>
      </c>
      <c r="L4949" s="49">
        <v>100.35922000000001</v>
      </c>
      <c r="M4949" s="47"/>
      <c r="N4949" s="50">
        <v>0.99629714309018691</v>
      </c>
      <c r="O4949" s="50">
        <v>5.3010773413263439E-4</v>
      </c>
      <c r="P4949" s="50">
        <v>0.41956716235170621</v>
      </c>
      <c r="Q4949" s="50">
        <v>3.9943021706700856E-3</v>
      </c>
      <c r="R4949" s="50">
        <v>5.5725493505449511E-3</v>
      </c>
      <c r="S4949" s="50">
        <v>1.564180744291412</v>
      </c>
      <c r="T4949" s="50">
        <v>7.8390612968345166E-3</v>
      </c>
      <c r="U4949" s="50">
        <v>2.9995349273375074</v>
      </c>
      <c r="V4949" s="51">
        <v>78.84977415997912</v>
      </c>
      <c r="X4949" s="49">
        <v>0.21510599999999999</v>
      </c>
      <c r="Y4949" s="49">
        <v>57.541699999999999</v>
      </c>
      <c r="Z4949" s="49">
        <v>0.41234300000000002</v>
      </c>
      <c r="AA4949" s="49">
        <v>11.2094</v>
      </c>
      <c r="AB4949" s="49">
        <v>5.72912</v>
      </c>
      <c r="AC4949" s="49">
        <v>0.188276</v>
      </c>
      <c r="AD4949" s="49">
        <v>4.4305500000000002</v>
      </c>
      <c r="AE4949" s="312"/>
      <c r="AF4949" s="161" t="s">
        <v>432</v>
      </c>
      <c r="AG4949" s="318">
        <v>30</v>
      </c>
      <c r="AH4949" s="318">
        <v>15</v>
      </c>
      <c r="AI4949" s="318"/>
      <c r="AJ4949" s="318"/>
      <c r="AK4949" s="318"/>
      <c r="AL4949" s="318"/>
      <c r="AM4949" s="318"/>
      <c r="AN4949" s="318"/>
      <c r="AO4949" s="318"/>
      <c r="AP4949" s="318"/>
      <c r="AQ4949" s="318"/>
      <c r="AR4949" s="318"/>
      <c r="AS4949" s="318"/>
      <c r="AT4949" s="318"/>
      <c r="AU4949" s="318"/>
      <c r="AV4949" s="318"/>
      <c r="AW4949" s="318"/>
      <c r="AX4949" s="318"/>
      <c r="AY4949" s="318"/>
      <c r="AZ4949" s="318"/>
      <c r="BA4949" s="318"/>
      <c r="BB4949" s="318"/>
      <c r="BC4949" s="318"/>
      <c r="BD4949" s="318"/>
      <c r="BE4949" s="497"/>
      <c r="BF4949" s="497"/>
      <c r="BG4949" s="497"/>
      <c r="BH4949" s="497"/>
      <c r="BI4949" s="497"/>
      <c r="BJ4949" s="497"/>
      <c r="BK4949" s="497"/>
      <c r="BL4949" s="497"/>
      <c r="BM4949" s="497"/>
      <c r="BN4949" s="497"/>
      <c r="BO4949" s="497"/>
      <c r="BP4949" s="306"/>
      <c r="BQ4949" s="496"/>
      <c r="BR4949" s="496"/>
      <c r="BS4949" s="496"/>
      <c r="BT4949" s="496"/>
      <c r="BU4949" s="496"/>
      <c r="BV4949" s="496"/>
    </row>
    <row r="4950" spans="1:74" s="52" customFormat="1" ht="12.75">
      <c r="A4950" s="45">
        <v>2353.0846135089</v>
      </c>
      <c r="B4950" s="46" t="s">
        <v>253</v>
      </c>
      <c r="C4950" s="47" t="s">
        <v>319</v>
      </c>
      <c r="D4950" s="48">
        <v>14.999179516801725</v>
      </c>
      <c r="E4950" s="49">
        <v>39.207299999999996</v>
      </c>
      <c r="F4950" s="49">
        <v>2.2549E-2</v>
      </c>
      <c r="G4950" s="49">
        <v>18.4115</v>
      </c>
      <c r="H4950" s="49">
        <v>0.242253</v>
      </c>
      <c r="I4950" s="49">
        <v>0.24457799999999999</v>
      </c>
      <c r="J4950" s="49">
        <v>42.170499999999997</v>
      </c>
      <c r="K4950" s="49">
        <v>0.27680199999999999</v>
      </c>
      <c r="L4950" s="49">
        <v>100.59790599999999</v>
      </c>
      <c r="M4950" s="47"/>
      <c r="N4950" s="50">
        <v>0.99568098098896207</v>
      </c>
      <c r="O4950" s="50">
        <v>4.5274741300767123E-4</v>
      </c>
      <c r="P4950" s="50">
        <v>0.39101952341572699</v>
      </c>
      <c r="Q4950" s="50">
        <v>4.948417477179108E-3</v>
      </c>
      <c r="R4950" s="50">
        <v>5.2608558767768951E-3</v>
      </c>
      <c r="S4950" s="50">
        <v>1.5965060609952293</v>
      </c>
      <c r="T4950" s="50">
        <v>7.5314768752469709E-3</v>
      </c>
      <c r="U4950" s="50">
        <v>3.002071216756427</v>
      </c>
      <c r="V4950" s="51">
        <v>80.326314967582491</v>
      </c>
      <c r="X4950" s="49">
        <v>0.21440000000000001</v>
      </c>
      <c r="Y4950" s="49">
        <v>69.355199999999996</v>
      </c>
      <c r="Z4950" s="49">
        <v>0.42618099999999998</v>
      </c>
      <c r="AA4950" s="49">
        <v>8.8361400000000003</v>
      </c>
      <c r="AB4950" s="49">
        <v>5.8226100000000001</v>
      </c>
      <c r="AC4950" s="49">
        <v>0.18484999999999999</v>
      </c>
      <c r="AD4950" s="49">
        <v>4.5064200000000003</v>
      </c>
      <c r="AE4950" s="312"/>
      <c r="AF4950" s="161" t="s">
        <v>432</v>
      </c>
      <c r="AG4950" s="318">
        <v>30</v>
      </c>
      <c r="AH4950" s="318">
        <v>15</v>
      </c>
      <c r="AI4950" s="318"/>
      <c r="AJ4950" s="318"/>
      <c r="AK4950" s="318"/>
      <c r="AL4950" s="318"/>
      <c r="AM4950" s="318"/>
      <c r="AN4950" s="318"/>
      <c r="AO4950" s="318"/>
      <c r="AP4950" s="318"/>
      <c r="AQ4950" s="318"/>
      <c r="AR4950" s="318"/>
      <c r="AS4950" s="318"/>
      <c r="AT4950" s="318"/>
      <c r="AU4950" s="318"/>
      <c r="AV4950" s="318"/>
      <c r="AW4950" s="318"/>
      <c r="AX4950" s="318"/>
      <c r="AY4950" s="318"/>
      <c r="AZ4950" s="318"/>
      <c r="BA4950" s="318"/>
      <c r="BB4950" s="318"/>
      <c r="BC4950" s="318"/>
      <c r="BD4950" s="318"/>
      <c r="BE4950" s="497"/>
      <c r="BF4950" s="497"/>
      <c r="BG4950" s="497"/>
      <c r="BH4950" s="497"/>
      <c r="BI4950" s="497"/>
      <c r="BJ4950" s="497"/>
      <c r="BK4950" s="497"/>
      <c r="BL4950" s="497"/>
      <c r="BM4950" s="497"/>
      <c r="BN4950" s="497"/>
      <c r="BO4950" s="497"/>
      <c r="BP4950" s="306"/>
      <c r="BQ4950" s="496"/>
      <c r="BR4950" s="496"/>
      <c r="BS4950" s="496"/>
      <c r="BT4950" s="496"/>
      <c r="BU4950" s="496"/>
      <c r="BV4950" s="496"/>
    </row>
    <row r="4951" spans="1:74" s="52" customFormat="1" ht="12.75">
      <c r="A4951" s="45">
        <v>2353.0846135089</v>
      </c>
      <c r="B4951" s="46" t="s">
        <v>253</v>
      </c>
      <c r="C4951" s="47" t="s">
        <v>319</v>
      </c>
      <c r="D4951" s="48">
        <v>19.999179516801725</v>
      </c>
      <c r="E4951" s="49">
        <v>39.448099999999997</v>
      </c>
      <c r="F4951" s="49">
        <v>4.3262000000000002E-2</v>
      </c>
      <c r="G4951" s="49">
        <v>17.235399999999998</v>
      </c>
      <c r="H4951" s="49">
        <v>0.280246</v>
      </c>
      <c r="I4951" s="49">
        <v>0.21796399999999999</v>
      </c>
      <c r="J4951" s="49">
        <v>43.097000000000001</v>
      </c>
      <c r="K4951" s="49">
        <v>0.25308000000000003</v>
      </c>
      <c r="L4951" s="49">
        <v>100.61243899999999</v>
      </c>
      <c r="M4951" s="47"/>
      <c r="N4951" s="50">
        <v>0.99570303189908071</v>
      </c>
      <c r="O4951" s="50">
        <v>8.6334772142635408E-4</v>
      </c>
      <c r="P4951" s="50">
        <v>0.36381541814551155</v>
      </c>
      <c r="Q4951" s="50">
        <v>5.6896696845766545E-3</v>
      </c>
      <c r="R4951" s="50">
        <v>4.6598747923686278E-3</v>
      </c>
      <c r="S4951" s="50">
        <v>1.6216582075015504</v>
      </c>
      <c r="T4951" s="50">
        <v>6.8441451642347363E-3</v>
      </c>
      <c r="U4951" s="50">
        <v>3.0003458874918554</v>
      </c>
      <c r="V4951" s="51">
        <v>81.676139463854895</v>
      </c>
      <c r="X4951" s="49">
        <v>0.213924</v>
      </c>
      <c r="Y4951" s="49">
        <v>36.686700000000002</v>
      </c>
      <c r="Z4951" s="49">
        <v>0.44090000000000001</v>
      </c>
      <c r="AA4951" s="49">
        <v>7.8344199999999997</v>
      </c>
      <c r="AB4951" s="49">
        <v>6.5108699999999997</v>
      </c>
      <c r="AC4951" s="49">
        <v>0.182176</v>
      </c>
      <c r="AD4951" s="49">
        <v>4.8644400000000001</v>
      </c>
      <c r="AE4951" s="312"/>
      <c r="AF4951" s="161" t="s">
        <v>432</v>
      </c>
      <c r="AG4951" s="318">
        <v>30</v>
      </c>
      <c r="AH4951" s="318">
        <v>15</v>
      </c>
      <c r="AI4951" s="318"/>
      <c r="AJ4951" s="318"/>
      <c r="AK4951" s="318"/>
      <c r="AL4951" s="318"/>
      <c r="AM4951" s="318"/>
      <c r="AN4951" s="318"/>
      <c r="AO4951" s="318"/>
      <c r="AP4951" s="318"/>
      <c r="AQ4951" s="318"/>
      <c r="AR4951" s="318"/>
      <c r="AS4951" s="318"/>
      <c r="AT4951" s="318"/>
      <c r="AU4951" s="318"/>
      <c r="AV4951" s="318"/>
      <c r="AW4951" s="318"/>
      <c r="AX4951" s="318"/>
      <c r="AY4951" s="318"/>
      <c r="AZ4951" s="318"/>
      <c r="BA4951" s="318"/>
      <c r="BB4951" s="318"/>
      <c r="BC4951" s="318"/>
      <c r="BD4951" s="318"/>
      <c r="BE4951" s="497"/>
      <c r="BF4951" s="497"/>
      <c r="BG4951" s="497"/>
      <c r="BH4951" s="497"/>
      <c r="BI4951" s="497"/>
      <c r="BJ4951" s="497"/>
      <c r="BK4951" s="497"/>
      <c r="BL4951" s="497"/>
      <c r="BM4951" s="497"/>
      <c r="BN4951" s="497"/>
      <c r="BO4951" s="497"/>
      <c r="BP4951" s="306"/>
      <c r="BQ4951" s="496"/>
      <c r="BR4951" s="496"/>
      <c r="BS4951" s="496"/>
      <c r="BT4951" s="496"/>
      <c r="BU4951" s="496"/>
      <c r="BV4951" s="496"/>
    </row>
    <row r="4952" spans="1:74" s="52" customFormat="1" ht="12.75">
      <c r="A4952" s="45">
        <v>2353.0846135089</v>
      </c>
      <c r="B4952" s="46" t="s">
        <v>253</v>
      </c>
      <c r="C4952" s="47" t="s">
        <v>319</v>
      </c>
      <c r="D4952" s="48">
        <v>24.999179516801725</v>
      </c>
      <c r="E4952" s="49">
        <v>39.561100000000003</v>
      </c>
      <c r="F4952" s="49">
        <v>3.9988000000000003E-2</v>
      </c>
      <c r="G4952" s="49">
        <v>16.619900000000001</v>
      </c>
      <c r="H4952" s="49">
        <v>0.30706</v>
      </c>
      <c r="I4952" s="49">
        <v>0.20980299999999999</v>
      </c>
      <c r="J4952" s="49">
        <v>43.627099999999999</v>
      </c>
      <c r="K4952" s="49">
        <v>0.258876</v>
      </c>
      <c r="L4952" s="49">
        <v>100.65024100000001</v>
      </c>
      <c r="M4952" s="47"/>
      <c r="N4952" s="50">
        <v>0.99556603414077016</v>
      </c>
      <c r="O4952" s="50">
        <v>7.956220507129582E-4</v>
      </c>
      <c r="P4952" s="50">
        <v>0.34977286389551809</v>
      </c>
      <c r="Q4952" s="50">
        <v>6.2153966673239519E-3</v>
      </c>
      <c r="R4952" s="50">
        <v>4.4719727218549129E-3</v>
      </c>
      <c r="S4952" s="50">
        <v>1.636690657900854</v>
      </c>
      <c r="T4952" s="50">
        <v>6.9799313240832177E-3</v>
      </c>
      <c r="U4952" s="50">
        <v>3.0012758930533465</v>
      </c>
      <c r="V4952" s="51">
        <v>82.392182888955546</v>
      </c>
      <c r="X4952" s="49">
        <v>0.213647</v>
      </c>
      <c r="Y4952" s="49">
        <v>39.823399999999999</v>
      </c>
      <c r="Z4952" s="49">
        <v>0.44922299999999998</v>
      </c>
      <c r="AA4952" s="49">
        <v>7.1625199999999998</v>
      </c>
      <c r="AB4952" s="49">
        <v>6.6884699999999997</v>
      </c>
      <c r="AC4952" s="49">
        <v>0.18065500000000001</v>
      </c>
      <c r="AD4952" s="49">
        <v>4.7562699999999998</v>
      </c>
      <c r="AE4952" s="312"/>
      <c r="AF4952" s="161" t="s">
        <v>432</v>
      </c>
      <c r="AG4952" s="318">
        <v>30</v>
      </c>
      <c r="AH4952" s="318">
        <v>15</v>
      </c>
      <c r="AI4952" s="318"/>
      <c r="AJ4952" s="318"/>
      <c r="AK4952" s="318"/>
      <c r="AL4952" s="318"/>
      <c r="AM4952" s="318"/>
      <c r="AN4952" s="318"/>
      <c r="AO4952" s="318"/>
      <c r="AP4952" s="318"/>
      <c r="AQ4952" s="318"/>
      <c r="AR4952" s="318"/>
      <c r="AS4952" s="318"/>
      <c r="AT4952" s="318"/>
      <c r="AU4952" s="318"/>
      <c r="AV4952" s="318"/>
      <c r="AW4952" s="318"/>
      <c r="AX4952" s="318"/>
      <c r="AY4952" s="318"/>
      <c r="AZ4952" s="318"/>
      <c r="BA4952" s="318"/>
      <c r="BB4952" s="318"/>
      <c r="BC4952" s="318"/>
      <c r="BD4952" s="318"/>
      <c r="BE4952" s="497"/>
      <c r="BF4952" s="497"/>
      <c r="BG4952" s="497"/>
      <c r="BH4952" s="497"/>
      <c r="BI4952" s="497"/>
      <c r="BJ4952" s="497"/>
      <c r="BK4952" s="497"/>
      <c r="BL4952" s="497"/>
      <c r="BM4952" s="497"/>
      <c r="BN4952" s="497"/>
      <c r="BO4952" s="497"/>
      <c r="BP4952" s="306"/>
      <c r="BQ4952" s="496"/>
      <c r="BR4952" s="496"/>
      <c r="BS4952" s="496"/>
      <c r="BT4952" s="496"/>
      <c r="BU4952" s="496"/>
      <c r="BV4952" s="496"/>
    </row>
    <row r="4953" spans="1:74" s="52" customFormat="1" ht="12.75">
      <c r="A4953" s="45">
        <v>2353.0846135089</v>
      </c>
      <c r="B4953" s="46" t="s">
        <v>253</v>
      </c>
      <c r="C4953" s="47" t="s">
        <v>319</v>
      </c>
      <c r="D4953" s="48">
        <v>29.999179516801725</v>
      </c>
      <c r="E4953" s="49">
        <v>39.607799999999997</v>
      </c>
      <c r="F4953" s="49">
        <v>4.9299000000000003E-2</v>
      </c>
      <c r="G4953" s="49">
        <v>16.075700000000001</v>
      </c>
      <c r="H4953" s="49">
        <v>0.295709</v>
      </c>
      <c r="I4953" s="49">
        <v>0.201853</v>
      </c>
      <c r="J4953" s="49">
        <v>43.807699999999997</v>
      </c>
      <c r="K4953" s="49">
        <v>0.284773</v>
      </c>
      <c r="L4953" s="49">
        <v>100.357989</v>
      </c>
      <c r="M4953" s="47"/>
      <c r="N4953" s="50">
        <v>0.99691437774787206</v>
      </c>
      <c r="O4953" s="50">
        <v>9.8104892048398243E-4</v>
      </c>
      <c r="P4953" s="50">
        <v>0.33837870664367897</v>
      </c>
      <c r="Q4953" s="50">
        <v>5.9866735120407133E-3</v>
      </c>
      <c r="R4953" s="50">
        <v>4.303264956097533E-3</v>
      </c>
      <c r="S4953" s="50">
        <v>1.6437514052619377</v>
      </c>
      <c r="T4953" s="50">
        <v>7.6795115354117913E-3</v>
      </c>
      <c r="U4953" s="50">
        <v>2.999037833855402</v>
      </c>
      <c r="V4953" s="51">
        <v>82.928532056941393</v>
      </c>
      <c r="X4953" s="49">
        <v>0.21351000000000001</v>
      </c>
      <c r="Y4953" s="49">
        <v>31.064299999999999</v>
      </c>
      <c r="Z4953" s="49">
        <v>0.45744899999999999</v>
      </c>
      <c r="AA4953" s="49">
        <v>7.4040800000000004</v>
      </c>
      <c r="AB4953" s="49">
        <v>7.1055299999999999</v>
      </c>
      <c r="AC4953" s="49">
        <v>0.179983</v>
      </c>
      <c r="AD4953" s="49">
        <v>4.4420700000000002</v>
      </c>
      <c r="AE4953" s="312"/>
      <c r="AF4953" s="161" t="s">
        <v>432</v>
      </c>
      <c r="AG4953" s="318">
        <v>30</v>
      </c>
      <c r="AH4953" s="318">
        <v>15</v>
      </c>
      <c r="AI4953" s="318"/>
      <c r="AJ4953" s="318"/>
      <c r="AK4953" s="318"/>
      <c r="AL4953" s="318"/>
      <c r="AM4953" s="318"/>
      <c r="AN4953" s="318"/>
      <c r="AO4953" s="318"/>
      <c r="AP4953" s="318"/>
      <c r="AQ4953" s="318"/>
      <c r="AR4953" s="318"/>
      <c r="AS4953" s="318"/>
      <c r="AT4953" s="318"/>
      <c r="AU4953" s="318"/>
      <c r="AV4953" s="318"/>
      <c r="AW4953" s="318"/>
      <c r="AX4953" s="318"/>
      <c r="AY4953" s="318"/>
      <c r="AZ4953" s="318"/>
      <c r="BA4953" s="318"/>
      <c r="BB4953" s="318"/>
      <c r="BC4953" s="318"/>
      <c r="BD4953" s="318"/>
      <c r="BE4953" s="497"/>
      <c r="BF4953" s="497"/>
      <c r="BG4953" s="497"/>
      <c r="BH4953" s="497"/>
      <c r="BI4953" s="497"/>
      <c r="BJ4953" s="497"/>
      <c r="BK4953" s="497"/>
      <c r="BL4953" s="497"/>
      <c r="BM4953" s="497"/>
      <c r="BN4953" s="497"/>
      <c r="BO4953" s="497"/>
      <c r="BP4953" s="306"/>
      <c r="BQ4953" s="496"/>
      <c r="BR4953" s="496"/>
      <c r="BS4953" s="496"/>
      <c r="BT4953" s="496"/>
      <c r="BU4953" s="496"/>
      <c r="BV4953" s="496"/>
    </row>
    <row r="4954" spans="1:74" s="52" customFormat="1" ht="12.75">
      <c r="A4954" s="45">
        <v>2353.0846135089</v>
      </c>
      <c r="B4954" s="46" t="s">
        <v>253</v>
      </c>
      <c r="C4954" s="47" t="s">
        <v>319</v>
      </c>
      <c r="D4954" s="48">
        <v>34.999179516801725</v>
      </c>
      <c r="E4954" s="49">
        <v>39.690399999999997</v>
      </c>
      <c r="F4954" s="49">
        <v>3.2523999999999997E-2</v>
      </c>
      <c r="G4954" s="49">
        <v>16.030200000000001</v>
      </c>
      <c r="H4954" s="49">
        <v>0.33741500000000002</v>
      </c>
      <c r="I4954" s="49">
        <v>0.222856</v>
      </c>
      <c r="J4954" s="49">
        <v>44.099400000000003</v>
      </c>
      <c r="K4954" s="49">
        <v>0.24649299999999999</v>
      </c>
      <c r="L4954" s="49">
        <v>100.682376</v>
      </c>
      <c r="M4954" s="47"/>
      <c r="N4954" s="50">
        <v>0.99592347805169457</v>
      </c>
      <c r="O4954" s="50">
        <v>6.4523788998072692E-4</v>
      </c>
      <c r="P4954" s="50">
        <v>0.33638407682127164</v>
      </c>
      <c r="Q4954" s="50">
        <v>6.8100260433319459E-3</v>
      </c>
      <c r="R4954" s="50">
        <v>4.7364239150032867E-3</v>
      </c>
      <c r="S4954" s="50">
        <v>1.6496116728953873</v>
      </c>
      <c r="T4954" s="50">
        <v>6.6267827467038857E-3</v>
      </c>
      <c r="U4954" s="50">
        <v>3.00142048096503</v>
      </c>
      <c r="V4954" s="51">
        <v>83.062195532429357</v>
      </c>
      <c r="X4954" s="49">
        <v>0.21335899999999999</v>
      </c>
      <c r="Y4954" s="49">
        <v>49.503999999999998</v>
      </c>
      <c r="Z4954" s="49">
        <v>0.45816299999999999</v>
      </c>
      <c r="AA4954" s="49">
        <v>6.6374300000000002</v>
      </c>
      <c r="AB4954" s="49">
        <v>6.3515499999999996</v>
      </c>
      <c r="AC4954" s="49">
        <v>0.179336</v>
      </c>
      <c r="AD4954" s="49">
        <v>4.8391900000000003</v>
      </c>
      <c r="AE4954" s="312"/>
      <c r="AF4954" s="161" t="s">
        <v>432</v>
      </c>
      <c r="AG4954" s="318">
        <v>30</v>
      </c>
      <c r="AH4954" s="318">
        <v>15</v>
      </c>
      <c r="AI4954" s="318"/>
      <c r="AJ4954" s="318"/>
      <c r="AK4954" s="318"/>
      <c r="AL4954" s="318"/>
      <c r="AM4954" s="318"/>
      <c r="AN4954" s="318"/>
      <c r="AO4954" s="318"/>
      <c r="AP4954" s="318"/>
      <c r="AQ4954" s="318"/>
      <c r="AR4954" s="318"/>
      <c r="AS4954" s="318"/>
      <c r="AT4954" s="318"/>
      <c r="AU4954" s="318"/>
      <c r="AV4954" s="318"/>
      <c r="AW4954" s="318"/>
      <c r="AX4954" s="318"/>
      <c r="AY4954" s="318"/>
      <c r="AZ4954" s="318"/>
      <c r="BA4954" s="318"/>
      <c r="BB4954" s="318"/>
      <c r="BC4954" s="318"/>
      <c r="BD4954" s="318"/>
      <c r="BE4954" s="497"/>
      <c r="BF4954" s="497"/>
      <c r="BG4954" s="497"/>
      <c r="BH4954" s="497"/>
      <c r="BI4954" s="497"/>
      <c r="BJ4954" s="497"/>
      <c r="BK4954" s="497"/>
      <c r="BL4954" s="497"/>
      <c r="BM4954" s="497"/>
      <c r="BN4954" s="497"/>
      <c r="BO4954" s="497"/>
      <c r="BP4954" s="306"/>
      <c r="BQ4954" s="496"/>
      <c r="BR4954" s="496"/>
      <c r="BS4954" s="496"/>
      <c r="BT4954" s="496"/>
      <c r="BU4954" s="496"/>
      <c r="BV4954" s="496"/>
    </row>
    <row r="4955" spans="1:74" s="52" customFormat="1" ht="12.75">
      <c r="A4955" s="45">
        <v>2353.0846135089</v>
      </c>
      <c r="B4955" s="46" t="s">
        <v>253</v>
      </c>
      <c r="C4955" s="47" t="s">
        <v>319</v>
      </c>
      <c r="D4955" s="48">
        <v>39.999179516801725</v>
      </c>
      <c r="E4955" s="49">
        <v>39.833799999999997</v>
      </c>
      <c r="F4955" s="49">
        <v>4.1425999999999998E-2</v>
      </c>
      <c r="G4955" s="49">
        <v>15.8165</v>
      </c>
      <c r="H4955" s="49">
        <v>0.31803300000000001</v>
      </c>
      <c r="I4955" s="49">
        <v>0.235401</v>
      </c>
      <c r="J4955" s="49">
        <v>44.192300000000003</v>
      </c>
      <c r="K4955" s="49">
        <v>0.234511</v>
      </c>
      <c r="L4955" s="49">
        <v>100.702067</v>
      </c>
      <c r="M4955" s="47"/>
      <c r="N4955" s="50">
        <v>0.99780248664338056</v>
      </c>
      <c r="O4955" s="50">
        <v>8.2042948396533007E-4</v>
      </c>
      <c r="P4955" s="50">
        <v>0.33132882710388506</v>
      </c>
      <c r="Q4955" s="50">
        <v>6.4077996110154037E-3</v>
      </c>
      <c r="R4955" s="50">
        <v>4.9944409879199257E-3</v>
      </c>
      <c r="S4955" s="50">
        <v>1.6502433604416387</v>
      </c>
      <c r="T4955" s="50">
        <v>6.2938111789095303E-3</v>
      </c>
      <c r="U4955" s="50">
        <v>2.9987796550967061</v>
      </c>
      <c r="V4955" s="51">
        <v>83.279497502723544</v>
      </c>
      <c r="X4955" s="49">
        <v>0.21290200000000001</v>
      </c>
      <c r="Y4955" s="49">
        <v>40.7209</v>
      </c>
      <c r="Z4955" s="49">
        <v>0.46096199999999998</v>
      </c>
      <c r="AA4955" s="49">
        <v>7.0553800000000004</v>
      </c>
      <c r="AB4955" s="49">
        <v>5.97879</v>
      </c>
      <c r="AC4955" s="49">
        <v>0.179038</v>
      </c>
      <c r="AD4955" s="49">
        <v>5.1050399999999998</v>
      </c>
      <c r="AE4955" s="312"/>
      <c r="AF4955" s="161" t="s">
        <v>432</v>
      </c>
      <c r="AG4955" s="318">
        <v>30</v>
      </c>
      <c r="AH4955" s="318">
        <v>15</v>
      </c>
      <c r="AI4955" s="318"/>
      <c r="AJ4955" s="318"/>
      <c r="AK4955" s="318"/>
      <c r="AL4955" s="318"/>
      <c r="AM4955" s="318"/>
      <c r="AN4955" s="318"/>
      <c r="AO4955" s="318"/>
      <c r="AP4955" s="318"/>
      <c r="AQ4955" s="318"/>
      <c r="AR4955" s="318"/>
      <c r="AS4955" s="318"/>
      <c r="AT4955" s="318"/>
      <c r="AU4955" s="318"/>
      <c r="AV4955" s="318"/>
      <c r="AW4955" s="318"/>
      <c r="AX4955" s="318"/>
      <c r="AY4955" s="318"/>
      <c r="AZ4955" s="318"/>
      <c r="BA4955" s="318"/>
      <c r="BB4955" s="318"/>
      <c r="BC4955" s="318"/>
      <c r="BD4955" s="318"/>
      <c r="BE4955" s="497"/>
      <c r="BF4955" s="497"/>
      <c r="BG4955" s="497"/>
      <c r="BH4955" s="497"/>
      <c r="BI4955" s="497"/>
      <c r="BJ4955" s="497"/>
      <c r="BK4955" s="497"/>
      <c r="BL4955" s="497"/>
      <c r="BM4955" s="497"/>
      <c r="BN4955" s="497"/>
      <c r="BO4955" s="497"/>
      <c r="BP4955" s="306"/>
      <c r="BQ4955" s="496"/>
      <c r="BR4955" s="496"/>
      <c r="BS4955" s="496"/>
      <c r="BT4955" s="496"/>
      <c r="BU4955" s="496"/>
      <c r="BV4955" s="496"/>
    </row>
    <row r="4956" spans="1:74" s="52" customFormat="1" ht="12.75">
      <c r="A4956" s="45">
        <v>2353.0846135089</v>
      </c>
      <c r="B4956" s="46" t="s">
        <v>253</v>
      </c>
      <c r="C4956" s="47" t="s">
        <v>319</v>
      </c>
      <c r="D4956" s="48">
        <v>44.999179516801725</v>
      </c>
      <c r="E4956" s="49">
        <v>39.740600000000001</v>
      </c>
      <c r="F4956" s="49">
        <v>4.4323000000000001E-2</v>
      </c>
      <c r="G4956" s="49">
        <v>15.732900000000001</v>
      </c>
      <c r="H4956" s="49">
        <v>0.316307</v>
      </c>
      <c r="I4956" s="49">
        <v>0.224244</v>
      </c>
      <c r="J4956" s="49">
        <v>44.247999999999998</v>
      </c>
      <c r="K4956" s="49">
        <v>0.24284900000000001</v>
      </c>
      <c r="L4956" s="49">
        <v>100.58579700000001</v>
      </c>
      <c r="M4956" s="47"/>
      <c r="N4956" s="50">
        <v>0.99637518826703397</v>
      </c>
      <c r="O4956" s="50">
        <v>8.7860373959242771E-4</v>
      </c>
      <c r="P4956" s="50">
        <v>0.32987793001148191</v>
      </c>
      <c r="Q4956" s="50">
        <v>6.3788322308112053E-3</v>
      </c>
      <c r="R4956" s="50">
        <v>4.7620621082366948E-3</v>
      </c>
      <c r="S4956" s="50">
        <v>1.6538292757533775</v>
      </c>
      <c r="T4956" s="50">
        <v>6.5235268072512138E-3</v>
      </c>
      <c r="U4956" s="50">
        <v>2.999706147363117</v>
      </c>
      <c r="V4956" s="51">
        <v>83.370634080835003</v>
      </c>
      <c r="X4956" s="49">
        <v>0.21321399999999999</v>
      </c>
      <c r="Y4956" s="49">
        <v>35.172600000000003</v>
      </c>
      <c r="Z4956" s="49">
        <v>0.46211999999999998</v>
      </c>
      <c r="AA4956" s="49">
        <v>7.1461699999999997</v>
      </c>
      <c r="AB4956" s="49">
        <v>6.3076999999999996</v>
      </c>
      <c r="AC4956" s="49">
        <v>0.17891799999999999</v>
      </c>
      <c r="AD4956" s="49">
        <v>4.9721200000000003</v>
      </c>
      <c r="AE4956" s="312"/>
      <c r="AF4956" s="161" t="s">
        <v>432</v>
      </c>
      <c r="AG4956" s="318">
        <v>30</v>
      </c>
      <c r="AH4956" s="318">
        <v>15</v>
      </c>
      <c r="AI4956" s="318"/>
      <c r="AJ4956" s="318"/>
      <c r="AK4956" s="318"/>
      <c r="AL4956" s="318"/>
      <c r="AM4956" s="318"/>
      <c r="AN4956" s="318"/>
      <c r="AO4956" s="318"/>
      <c r="AP4956" s="318"/>
      <c r="AQ4956" s="318"/>
      <c r="AR4956" s="318"/>
      <c r="AS4956" s="318"/>
      <c r="AT4956" s="318"/>
      <c r="AU4956" s="318"/>
      <c r="AV4956" s="318"/>
      <c r="AW4956" s="318"/>
      <c r="AX4956" s="318"/>
      <c r="AY4956" s="318"/>
      <c r="AZ4956" s="318"/>
      <c r="BA4956" s="318"/>
      <c r="BB4956" s="318"/>
      <c r="BC4956" s="318"/>
      <c r="BD4956" s="318"/>
      <c r="BE4956" s="497"/>
      <c r="BF4956" s="497"/>
      <c r="BG4956" s="497"/>
      <c r="BH4956" s="497"/>
      <c r="BI4956" s="497"/>
      <c r="BJ4956" s="497"/>
      <c r="BK4956" s="497"/>
      <c r="BL4956" s="497"/>
      <c r="BM4956" s="497"/>
      <c r="BN4956" s="497"/>
      <c r="BO4956" s="497"/>
      <c r="BP4956" s="306"/>
      <c r="BQ4956" s="496"/>
      <c r="BR4956" s="496"/>
      <c r="BS4956" s="496"/>
      <c r="BT4956" s="496"/>
      <c r="BU4956" s="496"/>
      <c r="BV4956" s="496"/>
    </row>
    <row r="4957" spans="1:74" s="52" customFormat="1" ht="12.75">
      <c r="A4957" s="45">
        <v>2353.0846135089</v>
      </c>
      <c r="B4957" s="46" t="s">
        <v>253</v>
      </c>
      <c r="C4957" s="47" t="s">
        <v>319</v>
      </c>
      <c r="D4957" s="48">
        <v>49.999179516801725</v>
      </c>
      <c r="E4957" s="49">
        <v>39.736899999999999</v>
      </c>
      <c r="F4957" s="49">
        <v>3.1875000000000001E-2</v>
      </c>
      <c r="G4957" s="49">
        <v>15.9331</v>
      </c>
      <c r="H4957" s="49">
        <v>0.33248800000000001</v>
      </c>
      <c r="I4957" s="49">
        <v>0.19622600000000001</v>
      </c>
      <c r="J4957" s="49">
        <v>44.275799999999997</v>
      </c>
      <c r="K4957" s="49">
        <v>0.22620899999999999</v>
      </c>
      <c r="L4957" s="49">
        <v>100.748515</v>
      </c>
      <c r="M4957" s="47"/>
      <c r="N4957" s="50">
        <v>0.99584323349196102</v>
      </c>
      <c r="O4957" s="50">
        <v>6.3157161323419155E-4</v>
      </c>
      <c r="P4957" s="50">
        <v>0.33392833286325063</v>
      </c>
      <c r="Q4957" s="50">
        <v>6.7021919423044104E-3</v>
      </c>
      <c r="R4957" s="50">
        <v>4.1652328375405157E-3</v>
      </c>
      <c r="S4957" s="50">
        <v>1.6541388274972499</v>
      </c>
      <c r="T4957" s="50">
        <v>6.0738564100147911E-3</v>
      </c>
      <c r="U4957" s="50">
        <v>3.0019533721975602</v>
      </c>
      <c r="V4957" s="51">
        <v>83.203367596359342</v>
      </c>
      <c r="X4957" s="49">
        <v>0.21316599999999999</v>
      </c>
      <c r="Y4957" s="49">
        <v>48.089799999999997</v>
      </c>
      <c r="Z4957" s="49">
        <v>0.45930500000000002</v>
      </c>
      <c r="AA4957" s="49">
        <v>6.7568200000000003</v>
      </c>
      <c r="AB4957" s="49">
        <v>7.1176000000000004</v>
      </c>
      <c r="AC4957" s="49">
        <v>0.1789</v>
      </c>
      <c r="AD4957" s="49">
        <v>5.3043899999999997</v>
      </c>
      <c r="AE4957" s="312"/>
      <c r="AF4957" s="161" t="s">
        <v>432</v>
      </c>
      <c r="AG4957" s="318">
        <v>30</v>
      </c>
      <c r="AH4957" s="318">
        <v>15</v>
      </c>
      <c r="AI4957" s="318"/>
      <c r="AJ4957" s="318"/>
      <c r="AK4957" s="318"/>
      <c r="AL4957" s="318"/>
      <c r="AM4957" s="318"/>
      <c r="AN4957" s="318"/>
      <c r="AO4957" s="318"/>
      <c r="AP4957" s="318"/>
      <c r="AQ4957" s="318"/>
      <c r="AR4957" s="318"/>
      <c r="AS4957" s="318"/>
      <c r="AT4957" s="318"/>
      <c r="AU4957" s="318"/>
      <c r="AV4957" s="318"/>
      <c r="AW4957" s="318"/>
      <c r="AX4957" s="318"/>
      <c r="AY4957" s="318"/>
      <c r="AZ4957" s="318"/>
      <c r="BA4957" s="318"/>
      <c r="BB4957" s="318"/>
      <c r="BC4957" s="318"/>
      <c r="BD4957" s="318"/>
      <c r="BE4957" s="497"/>
      <c r="BF4957" s="497"/>
      <c r="BG4957" s="497"/>
      <c r="BH4957" s="497"/>
      <c r="BI4957" s="497"/>
      <c r="BJ4957" s="497"/>
      <c r="BK4957" s="497"/>
      <c r="BL4957" s="497"/>
      <c r="BM4957" s="497"/>
      <c r="BN4957" s="497"/>
      <c r="BO4957" s="497"/>
      <c r="BP4957" s="306"/>
      <c r="BQ4957" s="496"/>
      <c r="BR4957" s="496"/>
      <c r="BS4957" s="496"/>
      <c r="BT4957" s="496"/>
      <c r="BU4957" s="496"/>
      <c r="BV4957" s="496"/>
    </row>
    <row r="4958" spans="1:74" s="52" customFormat="1" ht="12.75">
      <c r="A4958" s="45">
        <v>2353.0846135089</v>
      </c>
      <c r="B4958" s="46" t="s">
        <v>253</v>
      </c>
      <c r="C4958" s="47" t="s">
        <v>319</v>
      </c>
      <c r="D4958" s="48">
        <v>54.999179516801725</v>
      </c>
      <c r="E4958" s="49">
        <v>39.636200000000002</v>
      </c>
      <c r="F4958" s="49">
        <v>2.9426000000000001E-2</v>
      </c>
      <c r="G4958" s="49">
        <v>15.9024</v>
      </c>
      <c r="H4958" s="49">
        <v>0.283387</v>
      </c>
      <c r="I4958" s="49">
        <v>0.222582</v>
      </c>
      <c r="J4958" s="49">
        <v>44.101399999999998</v>
      </c>
      <c r="K4958" s="49">
        <v>0.248358</v>
      </c>
      <c r="L4958" s="49">
        <v>100.458673</v>
      </c>
      <c r="M4958" s="47"/>
      <c r="N4958" s="50">
        <v>0.99593482355723884</v>
      </c>
      <c r="O4958" s="50">
        <v>5.8458215322611121E-4</v>
      </c>
      <c r="P4958" s="50">
        <v>0.33416239441076839</v>
      </c>
      <c r="Q4958" s="50">
        <v>5.727468679930031E-3</v>
      </c>
      <c r="R4958" s="50">
        <v>4.7371232744999603E-3</v>
      </c>
      <c r="S4958" s="50">
        <v>1.6519611471427622</v>
      </c>
      <c r="T4958" s="50">
        <v>6.6861283341158118E-3</v>
      </c>
      <c r="U4958" s="50">
        <v>3.0008277824137974</v>
      </c>
      <c r="V4958" s="51">
        <v>83.17514558286797</v>
      </c>
      <c r="X4958" s="49">
        <v>0.21345</v>
      </c>
      <c r="Y4958" s="49">
        <v>53.539099999999998</v>
      </c>
      <c r="Z4958" s="49">
        <v>0.45969199999999999</v>
      </c>
      <c r="AA4958" s="49">
        <v>7.8250000000000002</v>
      </c>
      <c r="AB4958" s="49">
        <v>6.2788899999999996</v>
      </c>
      <c r="AC4958" s="49">
        <v>0.17924200000000001</v>
      </c>
      <c r="AD4958" s="49">
        <v>4.9120100000000004</v>
      </c>
      <c r="AE4958" s="312"/>
      <c r="AF4958" s="161" t="s">
        <v>432</v>
      </c>
      <c r="AG4958" s="318">
        <v>30</v>
      </c>
      <c r="AH4958" s="318">
        <v>15</v>
      </c>
      <c r="AI4958" s="318"/>
      <c r="AJ4958" s="318"/>
      <c r="AK4958" s="318"/>
      <c r="AL4958" s="318"/>
      <c r="AM4958" s="318"/>
      <c r="AN4958" s="318"/>
      <c r="AO4958" s="318"/>
      <c r="AP4958" s="318"/>
      <c r="AQ4958" s="318"/>
      <c r="AR4958" s="318"/>
      <c r="AS4958" s="318"/>
      <c r="AT4958" s="318"/>
      <c r="AU4958" s="318"/>
      <c r="AV4958" s="318"/>
      <c r="AW4958" s="318"/>
      <c r="AX4958" s="318"/>
      <c r="AY4958" s="318"/>
      <c r="AZ4958" s="318"/>
      <c r="BA4958" s="318"/>
      <c r="BB4958" s="318"/>
      <c r="BC4958" s="318"/>
      <c r="BD4958" s="318"/>
      <c r="BE4958" s="497"/>
      <c r="BF4958" s="497"/>
      <c r="BG4958" s="497"/>
      <c r="BH4958" s="497"/>
      <c r="BI4958" s="497"/>
      <c r="BJ4958" s="497"/>
      <c r="BK4958" s="497"/>
      <c r="BL4958" s="497"/>
      <c r="BM4958" s="497"/>
      <c r="BN4958" s="497"/>
      <c r="BO4958" s="497"/>
      <c r="BP4958" s="306"/>
      <c r="BQ4958" s="496"/>
      <c r="BR4958" s="496"/>
      <c r="BS4958" s="496"/>
      <c r="BT4958" s="496"/>
      <c r="BU4958" s="496"/>
      <c r="BV4958" s="496"/>
    </row>
    <row r="4959" spans="1:74" s="52" customFormat="1" ht="12.75">
      <c r="A4959" s="45">
        <v>2353.0846135089</v>
      </c>
      <c r="B4959" s="46" t="s">
        <v>253</v>
      </c>
      <c r="C4959" s="47" t="s">
        <v>319</v>
      </c>
      <c r="D4959" s="48">
        <v>59.999179516801725</v>
      </c>
      <c r="E4959" s="49">
        <v>39.596800000000002</v>
      </c>
      <c r="F4959" s="49">
        <v>3.4700000000000002E-2</v>
      </c>
      <c r="G4959" s="49">
        <v>15.7676</v>
      </c>
      <c r="H4959" s="49">
        <v>0.33523799999999998</v>
      </c>
      <c r="I4959" s="49">
        <v>0.21115100000000001</v>
      </c>
      <c r="J4959" s="49">
        <v>43.989800000000002</v>
      </c>
      <c r="K4959" s="49">
        <v>0.25102200000000002</v>
      </c>
      <c r="L4959" s="49">
        <v>100.219999</v>
      </c>
      <c r="M4959" s="47"/>
      <c r="N4959" s="50">
        <v>0.99691664548055736</v>
      </c>
      <c r="O4959" s="50">
        <v>6.9072257015453584E-4</v>
      </c>
      <c r="P4959" s="50">
        <v>0.3319864401495492</v>
      </c>
      <c r="Q4959" s="50">
        <v>6.7888449641470856E-3</v>
      </c>
      <c r="R4959" s="50">
        <v>4.5027479714579198E-3</v>
      </c>
      <c r="S4959" s="50">
        <v>1.651046445195129</v>
      </c>
      <c r="T4959" s="50">
        <v>6.7712397375238086E-3</v>
      </c>
      <c r="U4959" s="50">
        <v>2.9997026938387235</v>
      </c>
      <c r="V4959" s="51">
        <v>83.258651805371073</v>
      </c>
      <c r="X4959" s="49">
        <v>0.21349199999999999</v>
      </c>
      <c r="Y4959" s="49">
        <v>45.907600000000002</v>
      </c>
      <c r="Z4959" s="49">
        <v>0.46170899999999998</v>
      </c>
      <c r="AA4959" s="49">
        <v>6.6798500000000001</v>
      </c>
      <c r="AB4959" s="49">
        <v>6.6343500000000004</v>
      </c>
      <c r="AC4959" s="49">
        <v>0.179454</v>
      </c>
      <c r="AD4959" s="49">
        <v>4.7936199999999998</v>
      </c>
      <c r="AE4959" s="312"/>
      <c r="AF4959" s="161" t="s">
        <v>432</v>
      </c>
      <c r="AG4959" s="318">
        <v>30</v>
      </c>
      <c r="AH4959" s="318">
        <v>15</v>
      </c>
      <c r="AI4959" s="318"/>
      <c r="AJ4959" s="318"/>
      <c r="AK4959" s="318"/>
      <c r="AL4959" s="318"/>
      <c r="AM4959" s="318"/>
      <c r="AN4959" s="318"/>
      <c r="AO4959" s="318"/>
      <c r="AP4959" s="318"/>
      <c r="AQ4959" s="318"/>
      <c r="AR4959" s="318"/>
      <c r="AS4959" s="318"/>
      <c r="AT4959" s="318"/>
      <c r="AU4959" s="318"/>
      <c r="AV4959" s="318"/>
      <c r="AW4959" s="318"/>
      <c r="AX4959" s="318"/>
      <c r="AY4959" s="318"/>
      <c r="AZ4959" s="318"/>
      <c r="BA4959" s="318"/>
      <c r="BB4959" s="318"/>
      <c r="BC4959" s="318"/>
      <c r="BD4959" s="318"/>
      <c r="BE4959" s="497"/>
      <c r="BF4959" s="497"/>
      <c r="BG4959" s="497"/>
      <c r="BH4959" s="497"/>
      <c r="BI4959" s="497"/>
      <c r="BJ4959" s="497"/>
      <c r="BK4959" s="497"/>
      <c r="BL4959" s="497"/>
      <c r="BM4959" s="497"/>
      <c r="BN4959" s="497"/>
      <c r="BO4959" s="497"/>
      <c r="BP4959" s="306"/>
      <c r="BQ4959" s="496"/>
      <c r="BR4959" s="496"/>
      <c r="BS4959" s="496"/>
      <c r="BT4959" s="496"/>
      <c r="BU4959" s="496"/>
      <c r="BV4959" s="496"/>
    </row>
    <row r="4960" spans="1:74" s="52" customFormat="1" ht="12.75">
      <c r="A4960" s="45">
        <v>2353.0846135089</v>
      </c>
      <c r="B4960" s="46" t="s">
        <v>253</v>
      </c>
      <c r="C4960" s="47" t="s">
        <v>319</v>
      </c>
      <c r="D4960" s="48">
        <v>64.999179516801718</v>
      </c>
      <c r="E4960" s="49">
        <v>39.673000000000002</v>
      </c>
      <c r="F4960" s="49">
        <v>5.2160999999999999E-2</v>
      </c>
      <c r="G4960" s="49">
        <v>15.798299999999999</v>
      </c>
      <c r="H4960" s="49">
        <v>0.32754800000000001</v>
      </c>
      <c r="I4960" s="49">
        <v>0.20965200000000001</v>
      </c>
      <c r="J4960" s="49">
        <v>44.041899999999998</v>
      </c>
      <c r="K4960" s="49">
        <v>0.22500300000000001</v>
      </c>
      <c r="L4960" s="49">
        <v>100.370345</v>
      </c>
      <c r="M4960" s="47"/>
      <c r="N4960" s="50">
        <v>0.99699033900567602</v>
      </c>
      <c r="O4960" s="50">
        <v>1.0363757240877218E-3</v>
      </c>
      <c r="P4960" s="50">
        <v>0.33201848093738728</v>
      </c>
      <c r="Q4960" s="50">
        <v>6.6208652953894578E-3</v>
      </c>
      <c r="R4960" s="50">
        <v>4.4625249437880935E-3</v>
      </c>
      <c r="S4960" s="50">
        <v>1.6499489215955558</v>
      </c>
      <c r="T4960" s="50">
        <v>6.0581756882638798E-3</v>
      </c>
      <c r="U4960" s="50">
        <v>2.9984027586421482</v>
      </c>
      <c r="V4960" s="51">
        <v>83.248035234430731</v>
      </c>
      <c r="X4960" s="49">
        <v>0.213176</v>
      </c>
      <c r="Y4960" s="49">
        <v>31.421800000000001</v>
      </c>
      <c r="Z4960" s="49">
        <v>0.46105099999999999</v>
      </c>
      <c r="AA4960" s="49">
        <v>6.91899</v>
      </c>
      <c r="AB4960" s="49">
        <v>6.74322</v>
      </c>
      <c r="AC4960" s="49">
        <v>0.179282</v>
      </c>
      <c r="AD4960" s="49">
        <v>5.3536700000000002</v>
      </c>
      <c r="AE4960" s="312"/>
      <c r="AF4960" s="161" t="s">
        <v>432</v>
      </c>
      <c r="AG4960" s="318">
        <v>30</v>
      </c>
      <c r="AH4960" s="318">
        <v>15</v>
      </c>
      <c r="AI4960" s="318"/>
      <c r="AJ4960" s="318"/>
      <c r="AK4960" s="318"/>
      <c r="AL4960" s="318"/>
      <c r="AM4960" s="318"/>
      <c r="AN4960" s="318"/>
      <c r="AO4960" s="318"/>
      <c r="AP4960" s="318"/>
      <c r="AQ4960" s="318"/>
      <c r="AR4960" s="318"/>
      <c r="AS4960" s="318"/>
      <c r="AT4960" s="318"/>
      <c r="AU4960" s="318"/>
      <c r="AV4960" s="318"/>
      <c r="AW4960" s="318"/>
      <c r="AX4960" s="318"/>
      <c r="AY4960" s="318"/>
      <c r="AZ4960" s="318"/>
      <c r="BA4960" s="318"/>
      <c r="BB4960" s="318"/>
      <c r="BC4960" s="318"/>
      <c r="BD4960" s="318"/>
      <c r="BE4960" s="497"/>
      <c r="BF4960" s="497"/>
      <c r="BG4960" s="497"/>
      <c r="BH4960" s="497"/>
      <c r="BI4960" s="497"/>
      <c r="BJ4960" s="497"/>
      <c r="BK4960" s="497"/>
      <c r="BL4960" s="497"/>
      <c r="BM4960" s="497"/>
      <c r="BN4960" s="497"/>
      <c r="BO4960" s="497"/>
      <c r="BP4960" s="306"/>
      <c r="BQ4960" s="496"/>
      <c r="BR4960" s="496"/>
      <c r="BS4960" s="496"/>
      <c r="BT4960" s="496"/>
      <c r="BU4960" s="496"/>
      <c r="BV4960" s="496"/>
    </row>
    <row r="4961" spans="1:74" s="52" customFormat="1" ht="12.75">
      <c r="A4961" s="45">
        <v>2353.0846135089</v>
      </c>
      <c r="B4961" s="46" t="s">
        <v>253</v>
      </c>
      <c r="C4961" s="47" t="s">
        <v>319</v>
      </c>
      <c r="D4961" s="48">
        <v>69.999179516801718</v>
      </c>
      <c r="E4961" s="49">
        <v>39.411200000000001</v>
      </c>
      <c r="F4961" s="49">
        <v>4.6191999999999997E-2</v>
      </c>
      <c r="G4961" s="49">
        <v>15.9208</v>
      </c>
      <c r="H4961" s="49">
        <v>0.343167</v>
      </c>
      <c r="I4961" s="49">
        <v>0.20033000000000001</v>
      </c>
      <c r="J4961" s="49">
        <v>43.823900000000002</v>
      </c>
      <c r="K4961" s="49">
        <v>0.30537700000000001</v>
      </c>
      <c r="L4961" s="49">
        <v>100.08855600000001</v>
      </c>
      <c r="M4961" s="47"/>
      <c r="N4961" s="50">
        <v>0.99470997873555933</v>
      </c>
      <c r="O4961" s="50">
        <v>9.2176241933816718E-4</v>
      </c>
      <c r="P4961" s="50">
        <v>0.33604520036192681</v>
      </c>
      <c r="Q4961" s="50">
        <v>6.9666858400721605E-3</v>
      </c>
      <c r="R4961" s="50">
        <v>4.2826101939544793E-3</v>
      </c>
      <c r="S4961" s="50">
        <v>1.6489078502669492</v>
      </c>
      <c r="T4961" s="50">
        <v>8.2579222186379628E-3</v>
      </c>
      <c r="U4961" s="50">
        <v>3.0012101721662132</v>
      </c>
      <c r="V4961" s="51">
        <v>83.070370341733764</v>
      </c>
      <c r="X4961" s="49">
        <v>0.21396799999999999</v>
      </c>
      <c r="Y4961" s="49">
        <v>34.732300000000002</v>
      </c>
      <c r="Z4961" s="49">
        <v>0.45926299999999998</v>
      </c>
      <c r="AA4961" s="49">
        <v>6.5929900000000004</v>
      </c>
      <c r="AB4961" s="49">
        <v>7.1172000000000004</v>
      </c>
      <c r="AC4961" s="49">
        <v>0.17984900000000001</v>
      </c>
      <c r="AD4961" s="49">
        <v>4.3630199999999997</v>
      </c>
      <c r="AE4961" s="312"/>
      <c r="AF4961" s="161" t="s">
        <v>432</v>
      </c>
      <c r="AG4961" s="318">
        <v>30</v>
      </c>
      <c r="AH4961" s="318">
        <v>15</v>
      </c>
      <c r="AI4961" s="318"/>
      <c r="AJ4961" s="318"/>
      <c r="AK4961" s="318"/>
      <c r="AL4961" s="318"/>
      <c r="AM4961" s="318"/>
      <c r="AN4961" s="318"/>
      <c r="AO4961" s="318"/>
      <c r="AP4961" s="318"/>
      <c r="AQ4961" s="318"/>
      <c r="AR4961" s="318"/>
      <c r="AS4961" s="318"/>
      <c r="AT4961" s="318"/>
      <c r="AU4961" s="318"/>
      <c r="AV4961" s="318"/>
      <c r="AW4961" s="318"/>
      <c r="AX4961" s="318"/>
      <c r="AY4961" s="318"/>
      <c r="AZ4961" s="318"/>
      <c r="BA4961" s="318"/>
      <c r="BB4961" s="318"/>
      <c r="BC4961" s="318"/>
      <c r="BD4961" s="318"/>
      <c r="BE4961" s="497"/>
      <c r="BF4961" s="497"/>
      <c r="BG4961" s="497"/>
      <c r="BH4961" s="497"/>
      <c r="BI4961" s="497"/>
      <c r="BJ4961" s="497"/>
      <c r="BK4961" s="497"/>
      <c r="BL4961" s="497"/>
      <c r="BM4961" s="497"/>
      <c r="BN4961" s="497"/>
      <c r="BO4961" s="497"/>
      <c r="BP4961" s="306"/>
      <c r="BQ4961" s="496"/>
      <c r="BR4961" s="496"/>
      <c r="BS4961" s="496"/>
      <c r="BT4961" s="496"/>
      <c r="BU4961" s="496"/>
      <c r="BV4961" s="496"/>
    </row>
    <row r="4962" spans="1:74" s="52" customFormat="1" ht="12.75">
      <c r="A4962" s="45">
        <v>2353.0846135089</v>
      </c>
      <c r="B4962" s="46" t="s">
        <v>253</v>
      </c>
      <c r="C4962" s="47" t="s">
        <v>319</v>
      </c>
      <c r="D4962" s="48">
        <v>74.999179516801718</v>
      </c>
      <c r="E4962" s="49">
        <v>39.7072</v>
      </c>
      <c r="F4962" s="49">
        <v>2.9402999999999999E-2</v>
      </c>
      <c r="G4962" s="49">
        <v>15.9533</v>
      </c>
      <c r="H4962" s="49">
        <v>0.349439</v>
      </c>
      <c r="I4962" s="49">
        <v>0.181287</v>
      </c>
      <c r="J4962" s="49">
        <v>43.974800000000002</v>
      </c>
      <c r="K4962" s="49">
        <v>0.212977</v>
      </c>
      <c r="L4962" s="49">
        <v>100.455049</v>
      </c>
      <c r="M4962" s="47"/>
      <c r="N4962" s="50">
        <v>0.99760932207993536</v>
      </c>
      <c r="O4962" s="50">
        <v>5.8406111652860835E-4</v>
      </c>
      <c r="P4962" s="50">
        <v>0.33519517731118731</v>
      </c>
      <c r="Q4962" s="50">
        <v>7.0616550892953541E-3</v>
      </c>
      <c r="R4962" s="50">
        <v>3.8578348923016107E-3</v>
      </c>
      <c r="S4962" s="50">
        <v>1.6470381314130107</v>
      </c>
      <c r="T4962" s="50">
        <v>5.7329953310093513E-3</v>
      </c>
      <c r="U4962" s="50">
        <v>2.998460303384515</v>
      </c>
      <c r="V4962" s="51">
        <v>83.090023972661157</v>
      </c>
      <c r="X4962" s="49">
        <v>0.213223</v>
      </c>
      <c r="Y4962" s="49">
        <v>53.301699999999997</v>
      </c>
      <c r="Z4962" s="49">
        <v>0.45857700000000001</v>
      </c>
      <c r="AA4962" s="49">
        <v>6.4680499999999999</v>
      </c>
      <c r="AB4962" s="49">
        <v>7.6239800000000004</v>
      </c>
      <c r="AC4962" s="49">
        <v>0.17951</v>
      </c>
      <c r="AD4962" s="49">
        <v>5.57498</v>
      </c>
      <c r="AE4962" s="312"/>
      <c r="AF4962" s="161" t="s">
        <v>432</v>
      </c>
      <c r="AG4962" s="318">
        <v>30</v>
      </c>
      <c r="AH4962" s="318">
        <v>15</v>
      </c>
      <c r="AI4962" s="318"/>
      <c r="AJ4962" s="318"/>
      <c r="AK4962" s="318"/>
      <c r="AL4962" s="318"/>
      <c r="AM4962" s="318"/>
      <c r="AN4962" s="318"/>
      <c r="AO4962" s="318"/>
      <c r="AP4962" s="318"/>
      <c r="AQ4962" s="318"/>
      <c r="AR4962" s="318"/>
      <c r="AS4962" s="318"/>
      <c r="AT4962" s="318"/>
      <c r="AU4962" s="318"/>
      <c r="AV4962" s="318"/>
      <c r="AW4962" s="318"/>
      <c r="AX4962" s="318"/>
      <c r="AY4962" s="318"/>
      <c r="AZ4962" s="318"/>
      <c r="BA4962" s="318"/>
      <c r="BB4962" s="318"/>
      <c r="BC4962" s="318"/>
      <c r="BD4962" s="318"/>
      <c r="BE4962" s="497"/>
      <c r="BF4962" s="497"/>
      <c r="BG4962" s="497"/>
      <c r="BH4962" s="497"/>
      <c r="BI4962" s="497"/>
      <c r="BJ4962" s="497"/>
      <c r="BK4962" s="497"/>
      <c r="BL4962" s="497"/>
      <c r="BM4962" s="497"/>
      <c r="BN4962" s="497"/>
      <c r="BO4962" s="497"/>
      <c r="BP4962" s="306"/>
      <c r="BQ4962" s="496"/>
      <c r="BR4962" s="496"/>
      <c r="BS4962" s="496"/>
      <c r="BT4962" s="496"/>
      <c r="BU4962" s="496"/>
      <c r="BV4962" s="496"/>
    </row>
    <row r="4963" spans="1:74" s="52" customFormat="1" ht="12.75">
      <c r="A4963" s="45">
        <v>2353.0846135089</v>
      </c>
      <c r="B4963" s="46" t="s">
        <v>253</v>
      </c>
      <c r="C4963" s="47" t="s">
        <v>319</v>
      </c>
      <c r="D4963" s="48">
        <v>79.999179516801718</v>
      </c>
      <c r="E4963" s="49">
        <v>39.553199999999997</v>
      </c>
      <c r="F4963" s="49">
        <v>3.8016000000000001E-2</v>
      </c>
      <c r="G4963" s="49">
        <v>16.154499999999999</v>
      </c>
      <c r="H4963" s="49">
        <v>0.33568599999999998</v>
      </c>
      <c r="I4963" s="49">
        <v>0.23930000000000001</v>
      </c>
      <c r="J4963" s="49">
        <v>43.982100000000003</v>
      </c>
      <c r="K4963" s="49">
        <v>0.24437400000000001</v>
      </c>
      <c r="L4963" s="49">
        <v>100.59053999999999</v>
      </c>
      <c r="M4963" s="47"/>
      <c r="N4963" s="50">
        <v>0.99404181039367367</v>
      </c>
      <c r="O4963" s="50">
        <v>7.553789189178972E-4</v>
      </c>
      <c r="P4963" s="50">
        <v>0.33952561224767752</v>
      </c>
      <c r="Q4963" s="50">
        <v>6.7857858194846216E-3</v>
      </c>
      <c r="R4963" s="50">
        <v>5.0939123069661685E-3</v>
      </c>
      <c r="S4963" s="50">
        <v>1.6478115155954842</v>
      </c>
      <c r="T4963" s="50">
        <v>6.5801481448877659E-3</v>
      </c>
      <c r="U4963" s="50">
        <v>3.0018785862075585</v>
      </c>
      <c r="V4963" s="51">
        <v>82.915550286318989</v>
      </c>
      <c r="X4963" s="49">
        <v>0.21357200000000001</v>
      </c>
      <c r="Y4963" s="49">
        <v>39.671599999999998</v>
      </c>
      <c r="Z4963" s="49">
        <v>0.455453</v>
      </c>
      <c r="AA4963" s="49">
        <v>6.8031699999999997</v>
      </c>
      <c r="AB4963" s="49">
        <v>6.0016600000000002</v>
      </c>
      <c r="AC4963" s="49">
        <v>0.17960999999999999</v>
      </c>
      <c r="AD4963" s="49">
        <v>4.8900600000000001</v>
      </c>
      <c r="AE4963" s="312"/>
      <c r="AF4963" s="161" t="s">
        <v>432</v>
      </c>
      <c r="AG4963" s="318">
        <v>30</v>
      </c>
      <c r="AH4963" s="318">
        <v>15</v>
      </c>
      <c r="AI4963" s="318"/>
      <c r="AJ4963" s="318"/>
      <c r="AK4963" s="318"/>
      <c r="AL4963" s="318"/>
      <c r="AM4963" s="318"/>
      <c r="AN4963" s="318"/>
      <c r="AO4963" s="318"/>
      <c r="AP4963" s="318"/>
      <c r="AQ4963" s="318"/>
      <c r="AR4963" s="318"/>
      <c r="AS4963" s="318"/>
      <c r="AT4963" s="318"/>
      <c r="AU4963" s="318"/>
      <c r="AV4963" s="318"/>
      <c r="AW4963" s="318"/>
      <c r="AX4963" s="318"/>
      <c r="AY4963" s="318"/>
      <c r="AZ4963" s="318"/>
      <c r="BA4963" s="318"/>
      <c r="BB4963" s="318"/>
      <c r="BC4963" s="318"/>
      <c r="BD4963" s="318"/>
      <c r="BE4963" s="497"/>
      <c r="BF4963" s="497"/>
      <c r="BG4963" s="497"/>
      <c r="BH4963" s="497"/>
      <c r="BI4963" s="497"/>
      <c r="BJ4963" s="497"/>
      <c r="BK4963" s="497"/>
      <c r="BL4963" s="497"/>
      <c r="BM4963" s="497"/>
      <c r="BN4963" s="497"/>
      <c r="BO4963" s="497"/>
      <c r="BP4963" s="306"/>
      <c r="BQ4963" s="496"/>
      <c r="BR4963" s="496"/>
      <c r="BS4963" s="496"/>
      <c r="BT4963" s="496"/>
      <c r="BU4963" s="496"/>
      <c r="BV4963" s="496"/>
    </row>
    <row r="4964" spans="1:74" s="52" customFormat="1" ht="12.75">
      <c r="A4964" s="45">
        <v>2353.0846135089</v>
      </c>
      <c r="B4964" s="46" t="s">
        <v>253</v>
      </c>
      <c r="C4964" s="47" t="s">
        <v>319</v>
      </c>
      <c r="D4964" s="48">
        <v>84.999179516801718</v>
      </c>
      <c r="E4964" s="49">
        <v>39.5505</v>
      </c>
      <c r="F4964" s="49">
        <v>2.8358000000000001E-2</v>
      </c>
      <c r="G4964" s="49">
        <v>16.0198</v>
      </c>
      <c r="H4964" s="49">
        <v>0.36430000000000001</v>
      </c>
      <c r="I4964" s="49">
        <v>0.20813100000000001</v>
      </c>
      <c r="J4964" s="49">
        <v>43.885899999999999</v>
      </c>
      <c r="K4964" s="49">
        <v>0.225719</v>
      </c>
      <c r="L4964" s="49">
        <v>100.314064</v>
      </c>
      <c r="M4964" s="47"/>
      <c r="N4964" s="50">
        <v>0.99616577931086969</v>
      </c>
      <c r="O4964" s="50">
        <v>5.6471672932306379E-4</v>
      </c>
      <c r="P4964" s="50">
        <v>0.33743701776955004</v>
      </c>
      <c r="Q4964" s="50">
        <v>7.3804476477838978E-3</v>
      </c>
      <c r="R4964" s="50">
        <v>4.4401960939924609E-3</v>
      </c>
      <c r="S4964" s="50">
        <v>1.6478329968070577</v>
      </c>
      <c r="T4964" s="50">
        <v>6.0912357074948591E-3</v>
      </c>
      <c r="U4964" s="50">
        <v>3.000843189120876</v>
      </c>
      <c r="V4964" s="51">
        <v>83.002966080585566</v>
      </c>
      <c r="X4964" s="49">
        <v>0.213529</v>
      </c>
      <c r="Y4964" s="49">
        <v>54.701999999999998</v>
      </c>
      <c r="Z4964" s="49">
        <v>0.45760699999999999</v>
      </c>
      <c r="AA4964" s="49">
        <v>6.2199200000000001</v>
      </c>
      <c r="AB4964" s="49">
        <v>6.8709100000000003</v>
      </c>
      <c r="AC4964" s="49">
        <v>0.17971200000000001</v>
      </c>
      <c r="AD4964" s="49">
        <v>5.2658300000000002</v>
      </c>
      <c r="AE4964" s="312"/>
      <c r="AF4964" s="161" t="s">
        <v>432</v>
      </c>
      <c r="AG4964" s="318">
        <v>30</v>
      </c>
      <c r="AH4964" s="318">
        <v>15</v>
      </c>
      <c r="AI4964" s="318"/>
      <c r="AJ4964" s="318"/>
      <c r="AK4964" s="318"/>
      <c r="AL4964" s="318"/>
      <c r="AM4964" s="318"/>
      <c r="AN4964" s="318"/>
      <c r="AO4964" s="318"/>
      <c r="AP4964" s="318"/>
      <c r="AQ4964" s="318"/>
      <c r="AR4964" s="318"/>
      <c r="AS4964" s="318"/>
      <c r="AT4964" s="318"/>
      <c r="AU4964" s="318"/>
      <c r="AV4964" s="318"/>
      <c r="AW4964" s="318"/>
      <c r="AX4964" s="318"/>
      <c r="AY4964" s="318"/>
      <c r="AZ4964" s="318"/>
      <c r="BA4964" s="318"/>
      <c r="BB4964" s="318"/>
      <c r="BC4964" s="318"/>
      <c r="BD4964" s="318"/>
      <c r="BE4964" s="497"/>
      <c r="BF4964" s="497"/>
      <c r="BG4964" s="497"/>
      <c r="BH4964" s="497"/>
      <c r="BI4964" s="497"/>
      <c r="BJ4964" s="497"/>
      <c r="BK4964" s="497"/>
      <c r="BL4964" s="497"/>
      <c r="BM4964" s="497"/>
      <c r="BN4964" s="497"/>
      <c r="BO4964" s="497"/>
      <c r="BP4964" s="306"/>
      <c r="BQ4964" s="496"/>
      <c r="BR4964" s="496"/>
      <c r="BS4964" s="496"/>
      <c r="BT4964" s="496"/>
      <c r="BU4964" s="496"/>
      <c r="BV4964" s="496"/>
    </row>
    <row r="4965" spans="1:74" s="52" customFormat="1" ht="12.75">
      <c r="A4965" s="45">
        <v>2353.0846135089</v>
      </c>
      <c r="B4965" s="46" t="s">
        <v>253</v>
      </c>
      <c r="C4965" s="47" t="s">
        <v>319</v>
      </c>
      <c r="D4965" s="48">
        <v>89.999179516801718</v>
      </c>
      <c r="E4965" s="49">
        <v>39.631</v>
      </c>
      <c r="F4965" s="49">
        <v>4.5370000000000001E-2</v>
      </c>
      <c r="G4965" s="49">
        <v>16.226400000000002</v>
      </c>
      <c r="H4965" s="49">
        <v>0.359933</v>
      </c>
      <c r="I4965" s="49">
        <v>0.22586100000000001</v>
      </c>
      <c r="J4965" s="49">
        <v>43.893900000000002</v>
      </c>
      <c r="K4965" s="49">
        <v>0.22256000000000001</v>
      </c>
      <c r="L4965" s="49">
        <v>100.65835800000001</v>
      </c>
      <c r="M4965" s="47"/>
      <c r="N4965" s="50">
        <v>0.99523615708988333</v>
      </c>
      <c r="O4965" s="50">
        <v>9.0081437725466208E-4</v>
      </c>
      <c r="P4965" s="50">
        <v>0.3407762239862378</v>
      </c>
      <c r="Q4965" s="50">
        <v>7.2703726781756369E-3</v>
      </c>
      <c r="R4965" s="50">
        <v>4.8041670536948522E-3</v>
      </c>
      <c r="S4965" s="50">
        <v>1.6432507158499408</v>
      </c>
      <c r="T4965" s="50">
        <v>5.9881941797009135E-3</v>
      </c>
      <c r="U4965" s="50">
        <v>2.9998051681951283</v>
      </c>
      <c r="V4965" s="51">
        <v>82.824012257899298</v>
      </c>
      <c r="X4965" s="49">
        <v>0.21327299999999999</v>
      </c>
      <c r="Y4965" s="49">
        <v>35.109699999999997</v>
      </c>
      <c r="Z4965" s="49">
        <v>0.45453500000000002</v>
      </c>
      <c r="AA4965" s="49">
        <v>6.2928800000000003</v>
      </c>
      <c r="AB4965" s="49">
        <v>6.3359500000000004</v>
      </c>
      <c r="AC4965" s="49">
        <v>0.17977299999999999</v>
      </c>
      <c r="AD4965" s="49">
        <v>5.2205700000000004</v>
      </c>
      <c r="AE4965" s="312"/>
      <c r="AF4965" s="161" t="s">
        <v>432</v>
      </c>
      <c r="AG4965" s="318">
        <v>30</v>
      </c>
      <c r="AH4965" s="318">
        <v>15</v>
      </c>
      <c r="AI4965" s="318"/>
      <c r="AJ4965" s="318"/>
      <c r="AK4965" s="318"/>
      <c r="AL4965" s="318"/>
      <c r="AM4965" s="318"/>
      <c r="AN4965" s="318"/>
      <c r="AO4965" s="318"/>
      <c r="AP4965" s="318"/>
      <c r="AQ4965" s="318"/>
      <c r="AR4965" s="318"/>
      <c r="AS4965" s="318"/>
      <c r="AT4965" s="318"/>
      <c r="AU4965" s="318"/>
      <c r="AV4965" s="318"/>
      <c r="AW4965" s="318"/>
      <c r="AX4965" s="318"/>
      <c r="AY4965" s="318"/>
      <c r="AZ4965" s="318"/>
      <c r="BA4965" s="318"/>
      <c r="BB4965" s="318"/>
      <c r="BC4965" s="318"/>
      <c r="BD4965" s="318"/>
      <c r="BE4965" s="497"/>
      <c r="BF4965" s="497"/>
      <c r="BG4965" s="497"/>
      <c r="BH4965" s="497"/>
      <c r="BI4965" s="497"/>
      <c r="BJ4965" s="497"/>
      <c r="BK4965" s="497"/>
      <c r="BL4965" s="497"/>
      <c r="BM4965" s="497"/>
      <c r="BN4965" s="497"/>
      <c r="BO4965" s="497"/>
      <c r="BP4965" s="306"/>
      <c r="BQ4965" s="496"/>
      <c r="BR4965" s="496"/>
      <c r="BS4965" s="496"/>
      <c r="BT4965" s="496"/>
      <c r="BU4965" s="496"/>
      <c r="BV4965" s="496"/>
    </row>
    <row r="4966" spans="1:74" s="52" customFormat="1" ht="12.75">
      <c r="A4966" s="45">
        <v>2353.0846135089</v>
      </c>
      <c r="B4966" s="46" t="s">
        <v>253</v>
      </c>
      <c r="C4966" s="47" t="s">
        <v>319</v>
      </c>
      <c r="D4966" s="48">
        <v>94.999179516801718</v>
      </c>
      <c r="E4966" s="49">
        <v>39.526400000000002</v>
      </c>
      <c r="F4966" s="49">
        <v>4.2112999999999998E-2</v>
      </c>
      <c r="G4966" s="49">
        <v>16.155100000000001</v>
      </c>
      <c r="H4966" s="49">
        <v>0.34256700000000001</v>
      </c>
      <c r="I4966" s="49">
        <v>0.231211</v>
      </c>
      <c r="J4966" s="49">
        <v>43.8155</v>
      </c>
      <c r="K4966" s="49">
        <v>0.232598</v>
      </c>
      <c r="L4966" s="49">
        <v>100.39160800000001</v>
      </c>
      <c r="M4966" s="47"/>
      <c r="N4966" s="50">
        <v>0.99521872778745024</v>
      </c>
      <c r="O4966" s="50">
        <v>8.3834518426432255E-4</v>
      </c>
      <c r="P4966" s="50">
        <v>0.34017071528340243</v>
      </c>
      <c r="Q4966" s="50">
        <v>6.9377827362453234E-3</v>
      </c>
      <c r="R4966" s="50">
        <v>4.9308922207663237E-3</v>
      </c>
      <c r="S4966" s="50">
        <v>1.6446276827256059</v>
      </c>
      <c r="T4966" s="50">
        <v>6.2747279651625965E-3</v>
      </c>
      <c r="U4966" s="50">
        <v>3.000367443216605</v>
      </c>
      <c r="V4966" s="51">
        <v>82.861195594240982</v>
      </c>
      <c r="X4966" s="49">
        <v>0.21373200000000001</v>
      </c>
      <c r="Y4966" s="49">
        <v>37.426200000000001</v>
      </c>
      <c r="Z4966" s="49">
        <v>0.45574300000000001</v>
      </c>
      <c r="AA4966" s="49">
        <v>6.6180599999999998</v>
      </c>
      <c r="AB4966" s="49">
        <v>6.0488</v>
      </c>
      <c r="AC4966" s="49">
        <v>0.17999399999999999</v>
      </c>
      <c r="AD4966" s="49">
        <v>5.1674699999999998</v>
      </c>
      <c r="AE4966" s="312"/>
      <c r="AF4966" s="161" t="s">
        <v>432</v>
      </c>
      <c r="AG4966" s="318">
        <v>30</v>
      </c>
      <c r="AH4966" s="318">
        <v>15</v>
      </c>
      <c r="AI4966" s="318"/>
      <c r="AJ4966" s="318"/>
      <c r="AK4966" s="318"/>
      <c r="AL4966" s="318"/>
      <c r="AM4966" s="318"/>
      <c r="AN4966" s="318"/>
      <c r="AO4966" s="318"/>
      <c r="AP4966" s="318"/>
      <c r="AQ4966" s="318"/>
      <c r="AR4966" s="318"/>
      <c r="AS4966" s="318"/>
      <c r="AT4966" s="318"/>
      <c r="AU4966" s="318"/>
      <c r="AV4966" s="318"/>
      <c r="AW4966" s="318"/>
      <c r="AX4966" s="318"/>
      <c r="AY4966" s="318"/>
      <c r="AZ4966" s="318"/>
      <c r="BA4966" s="318"/>
      <c r="BB4966" s="318"/>
      <c r="BC4966" s="318"/>
      <c r="BD4966" s="318"/>
      <c r="BE4966" s="497"/>
      <c r="BF4966" s="497"/>
      <c r="BG4966" s="497"/>
      <c r="BH4966" s="497"/>
      <c r="BI4966" s="497"/>
      <c r="BJ4966" s="497"/>
      <c r="BK4966" s="497"/>
      <c r="BL4966" s="497"/>
      <c r="BM4966" s="497"/>
      <c r="BN4966" s="497"/>
      <c r="BO4966" s="497"/>
      <c r="BP4966" s="306"/>
      <c r="BQ4966" s="496"/>
      <c r="BR4966" s="496"/>
      <c r="BS4966" s="496"/>
      <c r="BT4966" s="496"/>
      <c r="BU4966" s="496"/>
      <c r="BV4966" s="496"/>
    </row>
    <row r="4967" spans="1:74" s="52" customFormat="1" ht="12.75">
      <c r="A4967" s="45">
        <v>2353.0846135089</v>
      </c>
      <c r="B4967" s="46" t="s">
        <v>253</v>
      </c>
      <c r="C4967" s="47" t="s">
        <v>319</v>
      </c>
      <c r="D4967" s="48">
        <v>99.999179516801718</v>
      </c>
      <c r="E4967" s="49">
        <v>39.615499999999997</v>
      </c>
      <c r="F4967" s="49">
        <v>6.2732999999999997E-2</v>
      </c>
      <c r="G4967" s="49">
        <v>16.221900000000002</v>
      </c>
      <c r="H4967" s="49">
        <v>0.30937199999999998</v>
      </c>
      <c r="I4967" s="49">
        <v>0.22312799999999999</v>
      </c>
      <c r="J4967" s="49">
        <v>43.801699999999997</v>
      </c>
      <c r="K4967" s="49">
        <v>0.23066</v>
      </c>
      <c r="L4967" s="49">
        <v>100.51731000000001</v>
      </c>
      <c r="M4967" s="47"/>
      <c r="N4967" s="50">
        <v>0.99590312849144924</v>
      </c>
      <c r="O4967" s="50">
        <v>1.2468764625708734E-3</v>
      </c>
      <c r="P4967" s="50">
        <v>0.34104341534038901</v>
      </c>
      <c r="Q4967" s="50">
        <v>6.2557135238037031E-3</v>
      </c>
      <c r="R4967" s="50">
        <v>4.7510736946114679E-3</v>
      </c>
      <c r="S4967" s="50">
        <v>1.6415399889967475</v>
      </c>
      <c r="T4967" s="50">
        <v>6.2127215624678137E-3</v>
      </c>
      <c r="U4967" s="50">
        <v>2.9985029849091624</v>
      </c>
      <c r="V4967" s="51">
        <v>82.798029349266415</v>
      </c>
      <c r="X4967" s="49">
        <v>0.21352399999999999</v>
      </c>
      <c r="Y4967" s="49">
        <v>26.151199999999999</v>
      </c>
      <c r="Z4967" s="49">
        <v>0.45492899999999997</v>
      </c>
      <c r="AA4967" s="49">
        <v>7.2522000000000002</v>
      </c>
      <c r="AB4967" s="49">
        <v>6.3368200000000003</v>
      </c>
      <c r="AC4967" s="49">
        <v>0.180091</v>
      </c>
      <c r="AD4967" s="49">
        <v>5.16181</v>
      </c>
      <c r="AE4967" s="312"/>
      <c r="AF4967" s="161" t="s">
        <v>432</v>
      </c>
      <c r="AG4967" s="318">
        <v>30</v>
      </c>
      <c r="AH4967" s="318">
        <v>15</v>
      </c>
      <c r="AI4967" s="318"/>
      <c r="AJ4967" s="318"/>
      <c r="AK4967" s="318"/>
      <c r="AL4967" s="318"/>
      <c r="AM4967" s="318"/>
      <c r="AN4967" s="318"/>
      <c r="AO4967" s="318"/>
      <c r="AP4967" s="318"/>
      <c r="AQ4967" s="318"/>
      <c r="AR4967" s="318"/>
      <c r="AS4967" s="318"/>
      <c r="AT4967" s="318"/>
      <c r="AU4967" s="318"/>
      <c r="AV4967" s="318"/>
      <c r="AW4967" s="318"/>
      <c r="AX4967" s="318"/>
      <c r="AY4967" s="318"/>
      <c r="AZ4967" s="318"/>
      <c r="BA4967" s="318"/>
      <c r="BB4967" s="318"/>
      <c r="BC4967" s="318"/>
      <c r="BD4967" s="318"/>
      <c r="BE4967" s="497"/>
      <c r="BF4967" s="497"/>
      <c r="BG4967" s="497"/>
      <c r="BH4967" s="497"/>
      <c r="BI4967" s="497"/>
      <c r="BJ4967" s="497"/>
      <c r="BK4967" s="497"/>
      <c r="BL4967" s="497"/>
      <c r="BM4967" s="497"/>
      <c r="BN4967" s="497"/>
      <c r="BO4967" s="497"/>
      <c r="BP4967" s="306"/>
      <c r="BQ4967" s="496"/>
      <c r="BR4967" s="496"/>
      <c r="BS4967" s="496"/>
      <c r="BT4967" s="496"/>
      <c r="BU4967" s="496"/>
      <c r="BV4967" s="496"/>
    </row>
    <row r="4968" spans="1:74" s="52" customFormat="1" ht="12.75">
      <c r="A4968" s="45">
        <v>2353.0846135089</v>
      </c>
      <c r="B4968" s="46" t="s">
        <v>253</v>
      </c>
      <c r="C4968" s="47" t="s">
        <v>319</v>
      </c>
      <c r="D4968" s="48">
        <v>104.99917951680172</v>
      </c>
      <c r="E4968" s="49">
        <v>39.530099999999997</v>
      </c>
      <c r="F4968" s="49">
        <v>3.5202999999999998E-2</v>
      </c>
      <c r="G4968" s="49">
        <v>16.272400000000001</v>
      </c>
      <c r="H4968" s="49">
        <v>0.33953800000000001</v>
      </c>
      <c r="I4968" s="49">
        <v>0.21826000000000001</v>
      </c>
      <c r="J4968" s="49">
        <v>43.819600000000001</v>
      </c>
      <c r="K4968" s="49">
        <v>0.22844700000000001</v>
      </c>
      <c r="L4968" s="49">
        <v>100.48975800000001</v>
      </c>
      <c r="M4968" s="47"/>
      <c r="N4968" s="50">
        <v>0.99482540509026562</v>
      </c>
      <c r="O4968" s="50">
        <v>7.0044500908271674E-4</v>
      </c>
      <c r="P4968" s="50">
        <v>0.34247317477720313</v>
      </c>
      <c r="Q4968" s="50">
        <v>6.8730773734890461E-3</v>
      </c>
      <c r="R4968" s="50">
        <v>4.6524192555366314E-3</v>
      </c>
      <c r="S4968" s="50">
        <v>1.6439776495071079</v>
      </c>
      <c r="T4968" s="50">
        <v>6.1597354604479432E-3</v>
      </c>
      <c r="U4968" s="50">
        <v>3.0010325059459446</v>
      </c>
      <c r="V4968" s="51">
        <v>82.759544279149665</v>
      </c>
      <c r="X4968" s="49">
        <v>0.21374199999999999</v>
      </c>
      <c r="Y4968" s="49">
        <v>45.308199999999999</v>
      </c>
      <c r="Z4968" s="49">
        <v>0.45427899999999999</v>
      </c>
      <c r="AA4968" s="49">
        <v>6.6369899999999999</v>
      </c>
      <c r="AB4968" s="49">
        <v>6.50563</v>
      </c>
      <c r="AC4968" s="49">
        <v>0.18007100000000001</v>
      </c>
      <c r="AD4968" s="49">
        <v>5.2276600000000002</v>
      </c>
      <c r="AE4968" s="312"/>
      <c r="AF4968" s="161" t="s">
        <v>432</v>
      </c>
      <c r="AG4968" s="318">
        <v>30</v>
      </c>
      <c r="AH4968" s="318">
        <v>15</v>
      </c>
      <c r="AI4968" s="318"/>
      <c r="AJ4968" s="318"/>
      <c r="AK4968" s="318"/>
      <c r="AL4968" s="318"/>
      <c r="AM4968" s="318"/>
      <c r="AN4968" s="318"/>
      <c r="AO4968" s="318"/>
      <c r="AP4968" s="318"/>
      <c r="AQ4968" s="318"/>
      <c r="AR4968" s="318"/>
      <c r="AS4968" s="318"/>
      <c r="AT4968" s="318"/>
      <c r="AU4968" s="318"/>
      <c r="AV4968" s="318"/>
      <c r="AW4968" s="318"/>
      <c r="AX4968" s="318"/>
      <c r="AY4968" s="318"/>
      <c r="AZ4968" s="318"/>
      <c r="BA4968" s="318"/>
      <c r="BB4968" s="318"/>
      <c r="BC4968" s="318"/>
      <c r="BD4968" s="318"/>
      <c r="BE4968" s="497"/>
      <c r="BF4968" s="497"/>
      <c r="BG4968" s="497"/>
      <c r="BH4968" s="497"/>
      <c r="BI4968" s="497"/>
      <c r="BJ4968" s="497"/>
      <c r="BK4968" s="497"/>
      <c r="BL4968" s="497"/>
      <c r="BM4968" s="497"/>
      <c r="BN4968" s="497"/>
      <c r="BO4968" s="497"/>
      <c r="BP4968" s="306"/>
      <c r="BQ4968" s="496"/>
      <c r="BR4968" s="496"/>
      <c r="BS4968" s="496"/>
      <c r="BT4968" s="496"/>
      <c r="BU4968" s="496"/>
      <c r="BV4968" s="496"/>
    </row>
    <row r="4969" spans="1:74" s="52" customFormat="1" ht="12.75">
      <c r="A4969" s="38"/>
      <c r="B4969" s="46"/>
      <c r="C4969" s="47"/>
      <c r="D4969" s="48"/>
      <c r="E4969" s="49"/>
      <c r="F4969" s="49"/>
      <c r="G4969" s="49"/>
      <c r="H4969" s="49"/>
      <c r="I4969" s="49"/>
      <c r="J4969" s="49"/>
      <c r="K4969" s="49"/>
      <c r="L4969" s="49"/>
      <c r="M4969" s="47"/>
      <c r="N4969" s="50"/>
      <c r="O4969" s="50"/>
      <c r="P4969" s="50"/>
      <c r="Q4969" s="50"/>
      <c r="R4969" s="50"/>
      <c r="S4969" s="50"/>
      <c r="T4969" s="50"/>
      <c r="U4969" s="50"/>
      <c r="V4969" s="51"/>
      <c r="AE4969" s="312"/>
      <c r="AF4969" s="312"/>
      <c r="AG4969" s="312"/>
      <c r="AH4969" s="312"/>
      <c r="AI4969" s="312"/>
      <c r="AJ4969" s="312"/>
      <c r="AK4969" s="312"/>
      <c r="AL4969" s="312"/>
      <c r="AM4969" s="312"/>
      <c r="AN4969" s="312"/>
      <c r="AO4969" s="312"/>
      <c r="AP4969" s="312"/>
      <c r="AQ4969" s="312"/>
      <c r="AR4969" s="312"/>
      <c r="AS4969" s="312"/>
      <c r="AT4969" s="312"/>
      <c r="AU4969" s="312"/>
      <c r="AV4969" s="312"/>
      <c r="AW4969" s="312"/>
      <c r="AX4969" s="312"/>
      <c r="AY4969" s="312"/>
      <c r="AZ4969" s="312"/>
      <c r="BA4969" s="312"/>
      <c r="BB4969" s="312"/>
      <c r="BC4969" s="312"/>
      <c r="BD4969" s="312"/>
      <c r="BE4969" s="306"/>
      <c r="BF4969" s="306"/>
      <c r="BG4969" s="306"/>
      <c r="BH4969" s="306"/>
      <c r="BI4969" s="306"/>
      <c r="BJ4969" s="306"/>
      <c r="BK4969" s="306"/>
      <c r="BL4969" s="306"/>
      <c r="BM4969" s="306"/>
      <c r="BN4969" s="306"/>
      <c r="BO4969" s="306"/>
      <c r="BP4969" s="306"/>
      <c r="BQ4969" s="496"/>
      <c r="BR4969" s="496"/>
      <c r="BS4969" s="496"/>
      <c r="BT4969" s="496"/>
      <c r="BU4969" s="496"/>
      <c r="BV4969" s="496"/>
    </row>
    <row r="4970" spans="1:74" s="52" customFormat="1" ht="12.75">
      <c r="A4970" s="45">
        <v>2353.0846135089</v>
      </c>
      <c r="B4970" s="46" t="s">
        <v>253</v>
      </c>
      <c r="C4970" s="47" t="s">
        <v>311</v>
      </c>
      <c r="D4970" s="48">
        <v>0</v>
      </c>
      <c r="E4970" s="49">
        <v>38.494999999999997</v>
      </c>
      <c r="F4970" s="49">
        <v>4.4685000000000002E-2</v>
      </c>
      <c r="G4970" s="49">
        <v>21.450099999999999</v>
      </c>
      <c r="H4970" s="49">
        <v>0.147785</v>
      </c>
      <c r="I4970" s="49">
        <v>0.27066699999999999</v>
      </c>
      <c r="J4970" s="49">
        <v>39.254899999999999</v>
      </c>
      <c r="K4970" s="49">
        <v>0.29508400000000001</v>
      </c>
      <c r="L4970" s="49">
        <v>99.987494999999996</v>
      </c>
      <c r="M4970" s="47"/>
      <c r="N4970" s="50">
        <v>0.99778393244418229</v>
      </c>
      <c r="O4970" s="50">
        <v>9.1573404261730722E-4</v>
      </c>
      <c r="P4970" s="50">
        <v>0.46496203923454354</v>
      </c>
      <c r="Q4970" s="50">
        <v>3.0811045154829535E-3</v>
      </c>
      <c r="R4970" s="50">
        <v>5.9422816261729093E-3</v>
      </c>
      <c r="S4970" s="50">
        <v>1.5168219441348068</v>
      </c>
      <c r="T4970" s="50">
        <v>8.1947458970064203E-3</v>
      </c>
      <c r="U4970" s="50">
        <v>2.9985960544200694</v>
      </c>
      <c r="V4970" s="51">
        <v>76.538207840188846</v>
      </c>
      <c r="X4970" s="49">
        <v>0.216053</v>
      </c>
      <c r="Y4970" s="49">
        <v>34.938400000000001</v>
      </c>
      <c r="Z4970" s="49">
        <v>0.39323799999999998</v>
      </c>
      <c r="AA4970" s="49">
        <v>14.314</v>
      </c>
      <c r="AB4970" s="49">
        <v>5.5177699999999996</v>
      </c>
      <c r="AC4970" s="49">
        <v>0.19348699999999999</v>
      </c>
      <c r="AD4970" s="49">
        <v>4.3433299999999999</v>
      </c>
      <c r="AE4970" s="312"/>
      <c r="AF4970" s="161" t="s">
        <v>432</v>
      </c>
      <c r="AG4970" s="318">
        <v>30</v>
      </c>
      <c r="AH4970" s="318">
        <v>15</v>
      </c>
      <c r="AI4970" s="318"/>
      <c r="AJ4970" s="318"/>
      <c r="AK4970" s="318"/>
      <c r="AL4970" s="318"/>
      <c r="AM4970" s="318"/>
      <c r="AN4970" s="318"/>
      <c r="AO4970" s="318"/>
      <c r="AP4970" s="318"/>
      <c r="AQ4970" s="318"/>
      <c r="AR4970" s="318"/>
      <c r="AS4970" s="318"/>
      <c r="AT4970" s="318"/>
      <c r="AU4970" s="318"/>
      <c r="AV4970" s="318"/>
      <c r="AW4970" s="318"/>
      <c r="AX4970" s="318"/>
      <c r="AY4970" s="318"/>
      <c r="AZ4970" s="318"/>
      <c r="BA4970" s="318"/>
      <c r="BB4970" s="318"/>
      <c r="BC4970" s="318"/>
      <c r="BD4970" s="318"/>
      <c r="BE4970" s="497"/>
      <c r="BF4970" s="497"/>
      <c r="BG4970" s="497"/>
      <c r="BH4970" s="497"/>
      <c r="BI4970" s="497"/>
      <c r="BJ4970" s="497"/>
      <c r="BK4970" s="497"/>
      <c r="BL4970" s="497"/>
      <c r="BM4970" s="497"/>
      <c r="BN4970" s="497"/>
      <c r="BO4970" s="497"/>
      <c r="BP4970" s="306"/>
      <c r="BQ4970" s="496"/>
      <c r="BR4970" s="496"/>
      <c r="BS4970" s="496"/>
      <c r="BT4970" s="496"/>
      <c r="BU4970" s="496"/>
      <c r="BV4970" s="496"/>
    </row>
    <row r="4971" spans="1:74" s="52" customFormat="1" ht="12.75">
      <c r="A4971" s="45">
        <v>2353.0846135089</v>
      </c>
      <c r="B4971" s="46" t="s">
        <v>253</v>
      </c>
      <c r="C4971" s="47" t="s">
        <v>311</v>
      </c>
      <c r="D4971" s="48">
        <v>4.9819674828324834</v>
      </c>
      <c r="E4971" s="49">
        <v>39.007800000000003</v>
      </c>
      <c r="F4971" s="49">
        <v>1.0737E-2</v>
      </c>
      <c r="G4971" s="49">
        <v>19.202000000000002</v>
      </c>
      <c r="H4971" s="49">
        <v>0.18229799999999999</v>
      </c>
      <c r="I4971" s="49">
        <v>0.26260699999999998</v>
      </c>
      <c r="J4971" s="49">
        <v>41.075600000000001</v>
      </c>
      <c r="K4971" s="49">
        <v>0.26169999999999999</v>
      </c>
      <c r="L4971" s="49">
        <v>100.02127800000001</v>
      </c>
      <c r="M4971" s="47"/>
      <c r="N4971" s="50">
        <v>0.99988953521978019</v>
      </c>
      <c r="O4971" s="50">
        <v>2.1760002155277151E-4</v>
      </c>
      <c r="P4971" s="50">
        <v>0.41162621462250426</v>
      </c>
      <c r="Q4971" s="50">
        <v>3.7586021882498261E-3</v>
      </c>
      <c r="R4971" s="50">
        <v>5.7015456181449048E-3</v>
      </c>
      <c r="S4971" s="50">
        <v>1.5696145916937931</v>
      </c>
      <c r="T4971" s="50">
        <v>7.1872365029141561E-3</v>
      </c>
      <c r="U4971" s="50">
        <v>2.9985553054903309</v>
      </c>
      <c r="V4971" s="51">
        <v>79.223817048880747</v>
      </c>
      <c r="X4971" s="49">
        <v>0.21490400000000001</v>
      </c>
      <c r="Y4971" s="49">
        <v>151.392</v>
      </c>
      <c r="Z4971" s="49">
        <v>0.41648200000000002</v>
      </c>
      <c r="AA4971" s="49">
        <v>11.212</v>
      </c>
      <c r="AB4971" s="49">
        <v>5.6093799999999998</v>
      </c>
      <c r="AC4971" s="49">
        <v>0.18779399999999999</v>
      </c>
      <c r="AD4971" s="49">
        <v>4.7388300000000001</v>
      </c>
      <c r="AE4971" s="312"/>
      <c r="AF4971" s="161" t="s">
        <v>432</v>
      </c>
      <c r="AG4971" s="318">
        <v>30</v>
      </c>
      <c r="AH4971" s="318">
        <v>15</v>
      </c>
      <c r="AI4971" s="318"/>
      <c r="AJ4971" s="318"/>
      <c r="AK4971" s="318"/>
      <c r="AL4971" s="318"/>
      <c r="AM4971" s="318"/>
      <c r="AN4971" s="318"/>
      <c r="AO4971" s="318"/>
      <c r="AP4971" s="318"/>
      <c r="AQ4971" s="318"/>
      <c r="AR4971" s="318"/>
      <c r="AS4971" s="318"/>
      <c r="AT4971" s="318"/>
      <c r="AU4971" s="318"/>
      <c r="AV4971" s="318"/>
      <c r="AW4971" s="318"/>
      <c r="AX4971" s="318"/>
      <c r="AY4971" s="318"/>
      <c r="AZ4971" s="318"/>
      <c r="BA4971" s="318"/>
      <c r="BB4971" s="318"/>
      <c r="BC4971" s="318"/>
      <c r="BD4971" s="318"/>
      <c r="BE4971" s="497"/>
      <c r="BF4971" s="497"/>
      <c r="BG4971" s="497"/>
      <c r="BH4971" s="497"/>
      <c r="BI4971" s="497"/>
      <c r="BJ4971" s="497"/>
      <c r="BK4971" s="497"/>
      <c r="BL4971" s="497"/>
      <c r="BM4971" s="497"/>
      <c r="BN4971" s="497"/>
      <c r="BO4971" s="497"/>
      <c r="BP4971" s="306"/>
      <c r="BQ4971" s="496"/>
      <c r="BR4971" s="496"/>
      <c r="BS4971" s="496"/>
      <c r="BT4971" s="496"/>
      <c r="BU4971" s="496"/>
      <c r="BV4971" s="496"/>
    </row>
    <row r="4972" spans="1:74" s="52" customFormat="1" ht="12.75">
      <c r="A4972" s="45">
        <v>2353.0846135089</v>
      </c>
      <c r="B4972" s="46" t="s">
        <v>253</v>
      </c>
      <c r="C4972" s="47" t="s">
        <v>311</v>
      </c>
      <c r="D4972" s="48">
        <v>9.9819674828324843</v>
      </c>
      <c r="E4972" s="49">
        <v>39.356000000000002</v>
      </c>
      <c r="F4972" s="49">
        <v>1.0019E-2</v>
      </c>
      <c r="G4972" s="49">
        <v>17.740600000000001</v>
      </c>
      <c r="H4972" s="49">
        <v>0.20716399999999999</v>
      </c>
      <c r="I4972" s="49">
        <v>0.236097</v>
      </c>
      <c r="J4972" s="49">
        <v>42.465400000000002</v>
      </c>
      <c r="K4972" s="49">
        <v>0.25172899999999998</v>
      </c>
      <c r="L4972" s="49">
        <v>100.304766</v>
      </c>
      <c r="M4972" s="47"/>
      <c r="N4972" s="50">
        <v>0.99858120969047837</v>
      </c>
      <c r="O4972" s="50">
        <v>2.0098897224872647E-4</v>
      </c>
      <c r="P4972" s="50">
        <v>0.37644084159692859</v>
      </c>
      <c r="Q4972" s="50">
        <v>4.2279575490394121E-3</v>
      </c>
      <c r="R4972" s="50">
        <v>5.0739787691820243E-3</v>
      </c>
      <c r="S4972" s="50">
        <v>1.6062613245811428</v>
      </c>
      <c r="T4972" s="50">
        <v>6.843264649780632E-3</v>
      </c>
      <c r="U4972" s="50">
        <v>2.9987586479942085</v>
      </c>
      <c r="V4972" s="51">
        <v>81.013747398956554</v>
      </c>
      <c r="X4972" s="49">
        <v>0.21399299999999999</v>
      </c>
      <c r="Y4972" s="49">
        <v>152.75800000000001</v>
      </c>
      <c r="Z4972" s="49">
        <v>0.43419999999999997</v>
      </c>
      <c r="AA4972" s="49">
        <v>10.1785</v>
      </c>
      <c r="AB4972" s="49">
        <v>6.1595399999999998</v>
      </c>
      <c r="AC4972" s="49">
        <v>0.18374099999999999</v>
      </c>
      <c r="AD4972" s="49">
        <v>4.8231000000000002</v>
      </c>
      <c r="AE4972" s="312"/>
      <c r="AF4972" s="161" t="s">
        <v>432</v>
      </c>
      <c r="AG4972" s="318">
        <v>30</v>
      </c>
      <c r="AH4972" s="318">
        <v>15</v>
      </c>
      <c r="AI4972" s="318"/>
      <c r="AJ4972" s="318"/>
      <c r="AK4972" s="318"/>
      <c r="AL4972" s="318"/>
      <c r="AM4972" s="318"/>
      <c r="AN4972" s="318"/>
      <c r="AO4972" s="318"/>
      <c r="AP4972" s="318"/>
      <c r="AQ4972" s="318"/>
      <c r="AR4972" s="318"/>
      <c r="AS4972" s="318"/>
      <c r="AT4972" s="318"/>
      <c r="AU4972" s="318"/>
      <c r="AV4972" s="318"/>
      <c r="AW4972" s="318"/>
      <c r="AX4972" s="318"/>
      <c r="AY4972" s="318"/>
      <c r="AZ4972" s="318"/>
      <c r="BA4972" s="318"/>
      <c r="BB4972" s="318"/>
      <c r="BC4972" s="318"/>
      <c r="BD4972" s="318"/>
      <c r="BE4972" s="497"/>
      <c r="BF4972" s="497"/>
      <c r="BG4972" s="497"/>
      <c r="BH4972" s="497"/>
      <c r="BI4972" s="497"/>
      <c r="BJ4972" s="497"/>
      <c r="BK4972" s="497"/>
      <c r="BL4972" s="497"/>
      <c r="BM4972" s="497"/>
      <c r="BN4972" s="497"/>
      <c r="BO4972" s="497"/>
      <c r="BP4972" s="306"/>
      <c r="BQ4972" s="496"/>
      <c r="BR4972" s="496"/>
      <c r="BS4972" s="496"/>
      <c r="BT4972" s="496"/>
      <c r="BU4972" s="496"/>
      <c r="BV4972" s="496"/>
    </row>
    <row r="4973" spans="1:74" s="52" customFormat="1" ht="12.75">
      <c r="A4973" s="45">
        <v>2353.0846135089</v>
      </c>
      <c r="B4973" s="46" t="s">
        <v>253</v>
      </c>
      <c r="C4973" s="47" t="s">
        <v>311</v>
      </c>
      <c r="D4973" s="48">
        <v>14.981967482832484</v>
      </c>
      <c r="E4973" s="49">
        <v>39.611499999999999</v>
      </c>
      <c r="F4973" s="49">
        <v>4.0818E-2</v>
      </c>
      <c r="G4973" s="49">
        <v>16.720500000000001</v>
      </c>
      <c r="H4973" s="49">
        <v>0.19400700000000001</v>
      </c>
      <c r="I4973" s="49">
        <v>0.233822</v>
      </c>
      <c r="J4973" s="49">
        <v>43.089700000000001</v>
      </c>
      <c r="K4973" s="49">
        <v>0.25721699999999997</v>
      </c>
      <c r="L4973" s="49">
        <v>100.17445900000001</v>
      </c>
      <c r="M4973" s="47"/>
      <c r="N4973" s="50">
        <v>1.0011482564178917</v>
      </c>
      <c r="O4973" s="50">
        <v>8.1565075638056887E-4</v>
      </c>
      <c r="P4973" s="50">
        <v>0.35341287014126394</v>
      </c>
      <c r="Q4973" s="50">
        <v>3.9440135588457454E-3</v>
      </c>
      <c r="R4973" s="50">
        <v>5.0055086592067253E-3</v>
      </c>
      <c r="S4973" s="50">
        <v>1.6235255320166737</v>
      </c>
      <c r="T4973" s="50">
        <v>6.9652133368282533E-3</v>
      </c>
      <c r="U4973" s="50">
        <v>2.9956181772811763</v>
      </c>
      <c r="V4973" s="51">
        <v>82.123222971666991</v>
      </c>
      <c r="X4973" s="49">
        <v>0.213309</v>
      </c>
      <c r="Y4973" s="49">
        <v>39.090600000000002</v>
      </c>
      <c r="Z4973" s="49">
        <v>0.44862400000000002</v>
      </c>
      <c r="AA4973" s="49">
        <v>11.0657</v>
      </c>
      <c r="AB4973" s="49">
        <v>6.0511900000000001</v>
      </c>
      <c r="AC4973" s="49">
        <v>0.181815</v>
      </c>
      <c r="AD4973" s="49">
        <v>4.7334100000000001</v>
      </c>
      <c r="AE4973" s="312"/>
      <c r="AF4973" s="161" t="s">
        <v>432</v>
      </c>
      <c r="AG4973" s="318">
        <v>30</v>
      </c>
      <c r="AH4973" s="318">
        <v>15</v>
      </c>
      <c r="AI4973" s="318"/>
      <c r="AJ4973" s="318"/>
      <c r="AK4973" s="318"/>
      <c r="AL4973" s="318"/>
      <c r="AM4973" s="318"/>
      <c r="AN4973" s="318"/>
      <c r="AO4973" s="318"/>
      <c r="AP4973" s="318"/>
      <c r="AQ4973" s="318"/>
      <c r="AR4973" s="318"/>
      <c r="AS4973" s="318"/>
      <c r="AT4973" s="318"/>
      <c r="AU4973" s="318"/>
      <c r="AV4973" s="318"/>
      <c r="AW4973" s="318"/>
      <c r="AX4973" s="318"/>
      <c r="AY4973" s="318"/>
      <c r="AZ4973" s="318"/>
      <c r="BA4973" s="318"/>
      <c r="BB4973" s="318"/>
      <c r="BC4973" s="318"/>
      <c r="BD4973" s="318"/>
      <c r="BE4973" s="497"/>
      <c r="BF4973" s="497"/>
      <c r="BG4973" s="497"/>
      <c r="BH4973" s="497"/>
      <c r="BI4973" s="497"/>
      <c r="BJ4973" s="497"/>
      <c r="BK4973" s="497"/>
      <c r="BL4973" s="497"/>
      <c r="BM4973" s="497"/>
      <c r="BN4973" s="497"/>
      <c r="BO4973" s="497"/>
      <c r="BP4973" s="306"/>
      <c r="BQ4973" s="496"/>
      <c r="BR4973" s="496"/>
      <c r="BS4973" s="496"/>
      <c r="BT4973" s="496"/>
      <c r="BU4973" s="496"/>
      <c r="BV4973" s="496"/>
    </row>
    <row r="4974" spans="1:74" s="52" customFormat="1" ht="12.75">
      <c r="A4974" s="45">
        <v>2353.0846135089</v>
      </c>
      <c r="B4974" s="46" t="s">
        <v>253</v>
      </c>
      <c r="C4974" s="47" t="s">
        <v>311</v>
      </c>
      <c r="D4974" s="48">
        <v>19.981967482832484</v>
      </c>
      <c r="E4974" s="49">
        <v>39.677399999999999</v>
      </c>
      <c r="F4974" s="49">
        <v>2.1402000000000001E-2</v>
      </c>
      <c r="G4974" s="49">
        <v>16.111999999999998</v>
      </c>
      <c r="H4974" s="49">
        <v>0.21609</v>
      </c>
      <c r="I4974" s="49">
        <v>0.22498799999999999</v>
      </c>
      <c r="J4974" s="49">
        <v>43.567100000000003</v>
      </c>
      <c r="K4974" s="49">
        <v>0.24030099999999999</v>
      </c>
      <c r="L4974" s="49">
        <v>100.082553</v>
      </c>
      <c r="M4974" s="47"/>
      <c r="N4974" s="50">
        <v>1.0011191798289583</v>
      </c>
      <c r="O4974" s="50">
        <v>4.269454119262967E-4</v>
      </c>
      <c r="P4974" s="50">
        <v>0.33997581480158395</v>
      </c>
      <c r="Q4974" s="50">
        <v>4.3855204244305683E-3</v>
      </c>
      <c r="R4974" s="50">
        <v>4.8082569766954592E-3</v>
      </c>
      <c r="S4974" s="50">
        <v>1.6387389420730538</v>
      </c>
      <c r="T4974" s="50">
        <v>6.4961463678479877E-3</v>
      </c>
      <c r="U4974" s="50">
        <v>2.9966428470387267</v>
      </c>
      <c r="V4974" s="51">
        <v>82.818351476866098</v>
      </c>
      <c r="X4974" s="49">
        <v>0.21313099999999999</v>
      </c>
      <c r="Y4974" s="49">
        <v>76.611699999999999</v>
      </c>
      <c r="Z4974" s="49">
        <v>0.45694600000000002</v>
      </c>
      <c r="AA4974" s="49">
        <v>9.6892600000000009</v>
      </c>
      <c r="AB4974" s="49">
        <v>6.2972299999999999</v>
      </c>
      <c r="AC4974" s="49">
        <v>0.18035200000000001</v>
      </c>
      <c r="AD4974" s="49">
        <v>5.1014400000000002</v>
      </c>
      <c r="AE4974" s="312"/>
      <c r="AF4974" s="161" t="s">
        <v>432</v>
      </c>
      <c r="AG4974" s="318">
        <v>30</v>
      </c>
      <c r="AH4974" s="318">
        <v>15</v>
      </c>
      <c r="AI4974" s="318"/>
      <c r="AJ4974" s="318"/>
      <c r="AK4974" s="318"/>
      <c r="AL4974" s="318"/>
      <c r="AM4974" s="318"/>
      <c r="AN4974" s="318"/>
      <c r="AO4974" s="318"/>
      <c r="AP4974" s="318"/>
      <c r="AQ4974" s="318"/>
      <c r="AR4974" s="318"/>
      <c r="AS4974" s="318"/>
      <c r="AT4974" s="318"/>
      <c r="AU4974" s="318"/>
      <c r="AV4974" s="318"/>
      <c r="AW4974" s="318"/>
      <c r="AX4974" s="318"/>
      <c r="AY4974" s="318"/>
      <c r="AZ4974" s="318"/>
      <c r="BA4974" s="318"/>
      <c r="BB4974" s="318"/>
      <c r="BC4974" s="318"/>
      <c r="BD4974" s="318"/>
      <c r="BE4974" s="497"/>
      <c r="BF4974" s="497"/>
      <c r="BG4974" s="497"/>
      <c r="BH4974" s="497"/>
      <c r="BI4974" s="497"/>
      <c r="BJ4974" s="497"/>
      <c r="BK4974" s="497"/>
      <c r="BL4974" s="497"/>
      <c r="BM4974" s="497"/>
      <c r="BN4974" s="497"/>
      <c r="BO4974" s="497"/>
      <c r="BP4974" s="306"/>
      <c r="BQ4974" s="496"/>
      <c r="BR4974" s="496"/>
      <c r="BS4974" s="496"/>
      <c r="BT4974" s="496"/>
      <c r="BU4974" s="496"/>
      <c r="BV4974" s="496"/>
    </row>
    <row r="4975" spans="1:74" s="52" customFormat="1" ht="12.75">
      <c r="A4975" s="45">
        <v>2353.0846135089</v>
      </c>
      <c r="B4975" s="46" t="s">
        <v>253</v>
      </c>
      <c r="C4975" s="47" t="s">
        <v>311</v>
      </c>
      <c r="D4975" s="48">
        <v>24.981967482832484</v>
      </c>
      <c r="E4975" s="49">
        <v>39.794199999999996</v>
      </c>
      <c r="F4975" s="49">
        <v>6.4444000000000001E-2</v>
      </c>
      <c r="G4975" s="49">
        <v>15.719099999999999</v>
      </c>
      <c r="H4975" s="49">
        <v>0.29636000000000001</v>
      </c>
      <c r="I4975" s="49">
        <v>0.24084900000000001</v>
      </c>
      <c r="J4975" s="49">
        <v>44.182400000000001</v>
      </c>
      <c r="K4975" s="49">
        <v>0.234736</v>
      </c>
      <c r="L4975" s="49">
        <v>100.566926</v>
      </c>
      <c r="M4975" s="47"/>
      <c r="N4975" s="50">
        <v>0.99753911904140913</v>
      </c>
      <c r="O4975" s="50">
        <v>1.2772269140155388E-3</v>
      </c>
      <c r="P4975" s="50">
        <v>0.32952914253559928</v>
      </c>
      <c r="Q4975" s="50">
        <v>5.9754915413755645E-3</v>
      </c>
      <c r="R4975" s="50">
        <v>5.1137647381743504E-3</v>
      </c>
      <c r="S4975" s="50">
        <v>1.6510795799030447</v>
      </c>
      <c r="T4975" s="50">
        <v>6.3044543543300515E-3</v>
      </c>
      <c r="U4975" s="50">
        <v>2.9978479950621524</v>
      </c>
      <c r="V4975" s="51">
        <v>83.362229056031651</v>
      </c>
      <c r="X4975" s="49">
        <v>0.21295800000000001</v>
      </c>
      <c r="Y4975" s="49">
        <v>25.252500000000001</v>
      </c>
      <c r="Z4975" s="49">
        <v>0.46226400000000001</v>
      </c>
      <c r="AA4975" s="49">
        <v>7.2604800000000003</v>
      </c>
      <c r="AB4975" s="49">
        <v>5.7821800000000003</v>
      </c>
      <c r="AC4975" s="49">
        <v>0.178977</v>
      </c>
      <c r="AD4975" s="49">
        <v>5.1502499999999998</v>
      </c>
      <c r="AE4975" s="312"/>
      <c r="AF4975" s="161" t="s">
        <v>432</v>
      </c>
      <c r="AG4975" s="318">
        <v>30</v>
      </c>
      <c r="AH4975" s="318">
        <v>15</v>
      </c>
      <c r="AI4975" s="318"/>
      <c r="AJ4975" s="318"/>
      <c r="AK4975" s="318"/>
      <c r="AL4975" s="318"/>
      <c r="AM4975" s="318"/>
      <c r="AN4975" s="318"/>
      <c r="AO4975" s="318"/>
      <c r="AP4975" s="318"/>
      <c r="AQ4975" s="318"/>
      <c r="AR4975" s="318"/>
      <c r="AS4975" s="318"/>
      <c r="AT4975" s="318"/>
      <c r="AU4975" s="318"/>
      <c r="AV4975" s="318"/>
      <c r="AW4975" s="318"/>
      <c r="AX4975" s="318"/>
      <c r="AY4975" s="318"/>
      <c r="AZ4975" s="318"/>
      <c r="BA4975" s="318"/>
      <c r="BB4975" s="318"/>
      <c r="BC4975" s="318"/>
      <c r="BD4975" s="318"/>
      <c r="BE4975" s="497"/>
      <c r="BF4975" s="497"/>
      <c r="BG4975" s="497"/>
      <c r="BH4975" s="497"/>
      <c r="BI4975" s="497"/>
      <c r="BJ4975" s="497"/>
      <c r="BK4975" s="497"/>
      <c r="BL4975" s="497"/>
      <c r="BM4975" s="497"/>
      <c r="BN4975" s="497"/>
      <c r="BO4975" s="497"/>
      <c r="BP4975" s="306"/>
      <c r="BQ4975" s="496"/>
      <c r="BR4975" s="496"/>
      <c r="BS4975" s="496"/>
      <c r="BT4975" s="496"/>
      <c r="BU4975" s="496"/>
      <c r="BV4975" s="496"/>
    </row>
    <row r="4976" spans="1:74" s="52" customFormat="1" ht="12.75">
      <c r="A4976" s="45">
        <v>2353.0846135089</v>
      </c>
      <c r="B4976" s="46" t="s">
        <v>253</v>
      </c>
      <c r="C4976" s="47" t="s">
        <v>311</v>
      </c>
      <c r="D4976" s="48">
        <v>29.981967482832484</v>
      </c>
      <c r="E4976" s="49">
        <v>39.766800000000003</v>
      </c>
      <c r="F4976" s="49">
        <v>3.0296E-2</v>
      </c>
      <c r="G4976" s="49">
        <v>15.246499999999999</v>
      </c>
      <c r="H4976" s="49">
        <v>0.272013</v>
      </c>
      <c r="I4976" s="49">
        <v>0.201073</v>
      </c>
      <c r="J4976" s="49">
        <v>44.268300000000004</v>
      </c>
      <c r="K4976" s="49">
        <v>0.236876</v>
      </c>
      <c r="L4976" s="49">
        <v>100.041282</v>
      </c>
      <c r="M4976" s="47"/>
      <c r="N4976" s="50">
        <v>1.0000387556344643</v>
      </c>
      <c r="O4976" s="50">
        <v>6.0236106589745127E-4</v>
      </c>
      <c r="P4976" s="50">
        <v>0.3206434244054942</v>
      </c>
      <c r="Q4976" s="50">
        <v>5.5021159530424923E-3</v>
      </c>
      <c r="R4976" s="50">
        <v>4.2828777961104025E-3</v>
      </c>
      <c r="S4976" s="50">
        <v>1.6595776442891499</v>
      </c>
      <c r="T4976" s="50">
        <v>6.3822659028548532E-3</v>
      </c>
      <c r="U4976" s="50">
        <v>2.9976051374425889</v>
      </c>
      <c r="V4976" s="51">
        <v>83.807695540939704</v>
      </c>
      <c r="X4976" s="49">
        <v>0.21303</v>
      </c>
      <c r="Y4976" s="49">
        <v>53.245199999999997</v>
      </c>
      <c r="Z4976" s="49">
        <v>0.47016999999999998</v>
      </c>
      <c r="AA4976" s="49">
        <v>8.1309199999999997</v>
      </c>
      <c r="AB4976" s="49">
        <v>6.9973400000000003</v>
      </c>
      <c r="AC4976" s="49">
        <v>0.17852399999999999</v>
      </c>
      <c r="AD4976" s="49">
        <v>5.0942499999999997</v>
      </c>
      <c r="AE4976" s="312"/>
      <c r="AF4976" s="161" t="s">
        <v>432</v>
      </c>
      <c r="AG4976" s="318">
        <v>30</v>
      </c>
      <c r="AH4976" s="318">
        <v>15</v>
      </c>
      <c r="AI4976" s="318"/>
      <c r="AJ4976" s="318"/>
      <c r="AK4976" s="318"/>
      <c r="AL4976" s="318"/>
      <c r="AM4976" s="318"/>
      <c r="AN4976" s="318"/>
      <c r="AO4976" s="318"/>
      <c r="AP4976" s="318"/>
      <c r="AQ4976" s="318"/>
      <c r="AR4976" s="318"/>
      <c r="AS4976" s="318"/>
      <c r="AT4976" s="318"/>
      <c r="AU4976" s="318"/>
      <c r="AV4976" s="318"/>
      <c r="AW4976" s="318"/>
      <c r="AX4976" s="318"/>
      <c r="AY4976" s="318"/>
      <c r="AZ4976" s="318"/>
      <c r="BA4976" s="318"/>
      <c r="BB4976" s="318"/>
      <c r="BC4976" s="318"/>
      <c r="BD4976" s="318"/>
      <c r="BE4976" s="497"/>
      <c r="BF4976" s="497"/>
      <c r="BG4976" s="497"/>
      <c r="BH4976" s="497"/>
      <c r="BI4976" s="497"/>
      <c r="BJ4976" s="497"/>
      <c r="BK4976" s="497"/>
      <c r="BL4976" s="497"/>
      <c r="BM4976" s="497"/>
      <c r="BN4976" s="497"/>
      <c r="BO4976" s="497"/>
      <c r="BP4976" s="306"/>
      <c r="BQ4976" s="496"/>
      <c r="BR4976" s="496"/>
      <c r="BS4976" s="496"/>
      <c r="BT4976" s="496"/>
      <c r="BU4976" s="496"/>
      <c r="BV4976" s="496"/>
    </row>
    <row r="4977" spans="1:74" s="52" customFormat="1" ht="12.75">
      <c r="A4977" s="45">
        <v>2353.0846135089</v>
      </c>
      <c r="B4977" s="46" t="s">
        <v>253</v>
      </c>
      <c r="C4977" s="47" t="s">
        <v>311</v>
      </c>
      <c r="D4977" s="48">
        <v>34.981967482832488</v>
      </c>
      <c r="E4977" s="49">
        <v>39.766500000000001</v>
      </c>
      <c r="F4977" s="49">
        <v>1.4272E-2</v>
      </c>
      <c r="G4977" s="49">
        <v>14.809900000000001</v>
      </c>
      <c r="H4977" s="49">
        <v>0.26892100000000002</v>
      </c>
      <c r="I4977" s="49">
        <v>0.20280300000000001</v>
      </c>
      <c r="J4977" s="49">
        <v>44.833399999999997</v>
      </c>
      <c r="K4977" s="49">
        <v>0.25659599999999999</v>
      </c>
      <c r="L4977" s="49">
        <v>100.180458</v>
      </c>
      <c r="M4977" s="47"/>
      <c r="N4977" s="50">
        <v>0.99696398786084051</v>
      </c>
      <c r="O4977" s="50">
        <v>2.8289309976737187E-4</v>
      </c>
      <c r="P4977" s="50">
        <v>0.31050616144710469</v>
      </c>
      <c r="Q4977" s="50">
        <v>5.422888965117805E-3</v>
      </c>
      <c r="R4977" s="50">
        <v>4.3064778384828807E-3</v>
      </c>
      <c r="S4977" s="50">
        <v>1.6756076068796733</v>
      </c>
      <c r="T4977" s="50">
        <v>6.8923866376390816E-3</v>
      </c>
      <c r="U4977" s="50">
        <v>3.0008116771322921</v>
      </c>
      <c r="V4977" s="51">
        <v>84.36614425624299</v>
      </c>
      <c r="X4977" s="49">
        <v>0.21313199999999999</v>
      </c>
      <c r="Y4977" s="49">
        <v>113.955</v>
      </c>
      <c r="Z4977" s="49">
        <v>0.47720499999999999</v>
      </c>
      <c r="AA4977" s="49">
        <v>8.0968499999999999</v>
      </c>
      <c r="AB4977" s="49">
        <v>6.9403899999999998</v>
      </c>
      <c r="AC4977" s="49">
        <v>0.177065</v>
      </c>
      <c r="AD4977" s="49">
        <v>4.7176900000000002</v>
      </c>
      <c r="AE4977" s="312"/>
      <c r="AF4977" s="161" t="s">
        <v>432</v>
      </c>
      <c r="AG4977" s="318">
        <v>30</v>
      </c>
      <c r="AH4977" s="318">
        <v>15</v>
      </c>
      <c r="AI4977" s="318"/>
      <c r="AJ4977" s="318"/>
      <c r="AK4977" s="318"/>
      <c r="AL4977" s="318"/>
      <c r="AM4977" s="318"/>
      <c r="AN4977" s="318"/>
      <c r="AO4977" s="318"/>
      <c r="AP4977" s="318"/>
      <c r="AQ4977" s="318"/>
      <c r="AR4977" s="318"/>
      <c r="AS4977" s="318"/>
      <c r="AT4977" s="318"/>
      <c r="AU4977" s="318"/>
      <c r="AV4977" s="318"/>
      <c r="AW4977" s="318"/>
      <c r="AX4977" s="318"/>
      <c r="AY4977" s="318"/>
      <c r="AZ4977" s="318"/>
      <c r="BA4977" s="318"/>
      <c r="BB4977" s="318"/>
      <c r="BC4977" s="318"/>
      <c r="BD4977" s="318"/>
      <c r="BE4977" s="497"/>
      <c r="BF4977" s="497"/>
      <c r="BG4977" s="497"/>
      <c r="BH4977" s="497"/>
      <c r="BI4977" s="497"/>
      <c r="BJ4977" s="497"/>
      <c r="BK4977" s="497"/>
      <c r="BL4977" s="497"/>
      <c r="BM4977" s="497"/>
      <c r="BN4977" s="497"/>
      <c r="BO4977" s="497"/>
      <c r="BP4977" s="306"/>
      <c r="BQ4977" s="496"/>
      <c r="BR4977" s="496"/>
      <c r="BS4977" s="496"/>
      <c r="BT4977" s="496"/>
      <c r="BU4977" s="496"/>
      <c r="BV4977" s="496"/>
    </row>
    <row r="4978" spans="1:74" s="52" customFormat="1" ht="12.75">
      <c r="A4978" s="45">
        <v>2353.0846135089</v>
      </c>
      <c r="B4978" s="46" t="s">
        <v>253</v>
      </c>
      <c r="C4978" s="47" t="s">
        <v>311</v>
      </c>
      <c r="D4978" s="48">
        <v>39.981967482832488</v>
      </c>
      <c r="E4978" s="49">
        <v>39.880000000000003</v>
      </c>
      <c r="F4978" s="49">
        <v>3.3479000000000002E-2</v>
      </c>
      <c r="G4978" s="49">
        <v>14.539899999999999</v>
      </c>
      <c r="H4978" s="49">
        <v>0.26305899999999999</v>
      </c>
      <c r="I4978" s="49">
        <v>0.20713899999999999</v>
      </c>
      <c r="J4978" s="49">
        <v>44.8157</v>
      </c>
      <c r="K4978" s="49">
        <v>0.24995600000000001</v>
      </c>
      <c r="L4978" s="49">
        <v>100.01380900000001</v>
      </c>
      <c r="M4978" s="47"/>
      <c r="N4978" s="50">
        <v>0.99981025778151655</v>
      </c>
      <c r="O4978" s="50">
        <v>6.6360604114783337E-4</v>
      </c>
      <c r="P4978" s="50">
        <v>0.30484554466900815</v>
      </c>
      <c r="Q4978" s="50">
        <v>5.3046837274130405E-3</v>
      </c>
      <c r="R4978" s="50">
        <v>4.3985552658294541E-3</v>
      </c>
      <c r="S4978" s="50">
        <v>1.6749473821485104</v>
      </c>
      <c r="T4978" s="50">
        <v>6.714035792191651E-3</v>
      </c>
      <c r="U4978" s="50">
        <v>2.9974102203291406</v>
      </c>
      <c r="V4978" s="51">
        <v>84.602150025909935</v>
      </c>
      <c r="X4978" s="49">
        <v>0.21273700000000001</v>
      </c>
      <c r="Y4978" s="49">
        <v>47.893500000000003</v>
      </c>
      <c r="Z4978" s="49">
        <v>0.48157499999999998</v>
      </c>
      <c r="AA4978" s="49">
        <v>8.41967</v>
      </c>
      <c r="AB4978" s="49">
        <v>6.6330099999999996</v>
      </c>
      <c r="AC4978" s="49">
        <v>0.17696600000000001</v>
      </c>
      <c r="AD4978" s="49">
        <v>4.9622299999999999</v>
      </c>
      <c r="AE4978" s="312"/>
      <c r="AF4978" s="161" t="s">
        <v>432</v>
      </c>
      <c r="AG4978" s="318">
        <v>30</v>
      </c>
      <c r="AH4978" s="318">
        <v>15</v>
      </c>
      <c r="AI4978" s="318"/>
      <c r="AJ4978" s="318"/>
      <c r="AK4978" s="318"/>
      <c r="AL4978" s="318"/>
      <c r="AM4978" s="318"/>
      <c r="AN4978" s="318"/>
      <c r="AO4978" s="318"/>
      <c r="AP4978" s="318"/>
      <c r="AQ4978" s="318"/>
      <c r="AR4978" s="318"/>
      <c r="AS4978" s="318"/>
      <c r="AT4978" s="318"/>
      <c r="AU4978" s="318"/>
      <c r="AV4978" s="318"/>
      <c r="AW4978" s="318"/>
      <c r="AX4978" s="318"/>
      <c r="AY4978" s="318"/>
      <c r="AZ4978" s="318"/>
      <c r="BA4978" s="318"/>
      <c r="BB4978" s="318"/>
      <c r="BC4978" s="318"/>
      <c r="BD4978" s="318"/>
      <c r="BE4978" s="497"/>
      <c r="BF4978" s="497"/>
      <c r="BG4978" s="497"/>
      <c r="BH4978" s="497"/>
      <c r="BI4978" s="497"/>
      <c r="BJ4978" s="497"/>
      <c r="BK4978" s="497"/>
      <c r="BL4978" s="497"/>
      <c r="BM4978" s="497"/>
      <c r="BN4978" s="497"/>
      <c r="BO4978" s="497"/>
      <c r="BP4978" s="306"/>
      <c r="BQ4978" s="496"/>
      <c r="BR4978" s="496"/>
      <c r="BS4978" s="496"/>
      <c r="BT4978" s="496"/>
      <c r="BU4978" s="496"/>
      <c r="BV4978" s="496"/>
    </row>
    <row r="4979" spans="1:74" s="52" customFormat="1" ht="12.75">
      <c r="A4979" s="45">
        <v>2353.0846135089</v>
      </c>
      <c r="B4979" s="46" t="s">
        <v>253</v>
      </c>
      <c r="C4979" s="47" t="s">
        <v>311</v>
      </c>
      <c r="D4979" s="48">
        <v>44.981967482832488</v>
      </c>
      <c r="E4979" s="49">
        <v>39.928100000000001</v>
      </c>
      <c r="F4979" s="49">
        <v>4.4655E-2</v>
      </c>
      <c r="G4979" s="49">
        <v>14.4168</v>
      </c>
      <c r="H4979" s="49">
        <v>0.31843100000000002</v>
      </c>
      <c r="I4979" s="49">
        <v>0.18779999999999999</v>
      </c>
      <c r="J4979" s="49">
        <v>44.984000000000002</v>
      </c>
      <c r="K4979" s="49">
        <v>0.26496199999999998</v>
      </c>
      <c r="L4979" s="49">
        <v>100.173501</v>
      </c>
      <c r="M4979" s="47"/>
      <c r="N4979" s="50">
        <v>0.99895212280495482</v>
      </c>
      <c r="O4979" s="50">
        <v>8.8330672785845042E-4</v>
      </c>
      <c r="P4979" s="50">
        <v>0.30164136487661886</v>
      </c>
      <c r="Q4979" s="50">
        <v>6.4080407175514664E-3</v>
      </c>
      <c r="R4979" s="50">
        <v>3.9796727076244608E-3</v>
      </c>
      <c r="S4979" s="50">
        <v>1.6777708539884613</v>
      </c>
      <c r="T4979" s="50">
        <v>7.1024350402805869E-3</v>
      </c>
      <c r="U4979" s="50">
        <v>2.9975856191553425</v>
      </c>
      <c r="V4979" s="51">
        <v>84.761063814713197</v>
      </c>
      <c r="X4979" s="49">
        <v>0.21259400000000001</v>
      </c>
      <c r="Y4979" s="49">
        <v>35.947800000000001</v>
      </c>
      <c r="Z4979" s="49">
        <v>0.483489</v>
      </c>
      <c r="AA4979" s="49">
        <v>7.0500999999999996</v>
      </c>
      <c r="AB4979" s="49">
        <v>7.3991699999999998</v>
      </c>
      <c r="AC4979" s="49">
        <v>0.17654500000000001</v>
      </c>
      <c r="AD4979" s="49">
        <v>4.6705800000000002</v>
      </c>
      <c r="AE4979" s="312"/>
      <c r="AF4979" s="161" t="s">
        <v>432</v>
      </c>
      <c r="AG4979" s="318">
        <v>30</v>
      </c>
      <c r="AH4979" s="318">
        <v>15</v>
      </c>
      <c r="AI4979" s="318"/>
      <c r="AJ4979" s="318"/>
      <c r="AK4979" s="318"/>
      <c r="AL4979" s="318"/>
      <c r="AM4979" s="318"/>
      <c r="AN4979" s="318"/>
      <c r="AO4979" s="318"/>
      <c r="AP4979" s="318"/>
      <c r="AQ4979" s="318"/>
      <c r="AR4979" s="318"/>
      <c r="AS4979" s="318"/>
      <c r="AT4979" s="318"/>
      <c r="AU4979" s="318"/>
      <c r="AV4979" s="318"/>
      <c r="AW4979" s="318"/>
      <c r="AX4979" s="318"/>
      <c r="AY4979" s="318"/>
      <c r="AZ4979" s="318"/>
      <c r="BA4979" s="318"/>
      <c r="BB4979" s="318"/>
      <c r="BC4979" s="318"/>
      <c r="BD4979" s="318"/>
      <c r="BE4979" s="497"/>
      <c r="BF4979" s="497"/>
      <c r="BG4979" s="497"/>
      <c r="BH4979" s="497"/>
      <c r="BI4979" s="497"/>
      <c r="BJ4979" s="497"/>
      <c r="BK4979" s="497"/>
      <c r="BL4979" s="497"/>
      <c r="BM4979" s="497"/>
      <c r="BN4979" s="497"/>
      <c r="BO4979" s="497"/>
      <c r="BP4979" s="306"/>
      <c r="BQ4979" s="496"/>
      <c r="BR4979" s="496"/>
      <c r="BS4979" s="496"/>
      <c r="BT4979" s="496"/>
      <c r="BU4979" s="496"/>
      <c r="BV4979" s="496"/>
    </row>
    <row r="4980" spans="1:74" s="52" customFormat="1" ht="12.75">
      <c r="A4980" s="45">
        <v>2353.0846135089</v>
      </c>
      <c r="B4980" s="46" t="s">
        <v>253</v>
      </c>
      <c r="C4980" s="47" t="s">
        <v>311</v>
      </c>
      <c r="D4980" s="48">
        <v>49.981967482832488</v>
      </c>
      <c r="E4980" s="49">
        <v>39.801000000000002</v>
      </c>
      <c r="F4980" s="49">
        <v>6.2456999999999999E-2</v>
      </c>
      <c r="G4980" s="49">
        <v>14.157500000000001</v>
      </c>
      <c r="H4980" s="49">
        <v>0.29995100000000002</v>
      </c>
      <c r="I4980" s="49">
        <v>0.201932</v>
      </c>
      <c r="J4980" s="49">
        <v>45.115299999999998</v>
      </c>
      <c r="K4980" s="49">
        <v>0.23322599999999999</v>
      </c>
      <c r="L4980" s="49">
        <v>99.901996999999994</v>
      </c>
      <c r="M4980" s="47"/>
      <c r="N4980" s="50">
        <v>0.99741511888380019</v>
      </c>
      <c r="O4980" s="50">
        <v>1.2374808817850079E-3</v>
      </c>
      <c r="P4980" s="50">
        <v>0.29670476938584794</v>
      </c>
      <c r="Q4980" s="50">
        <v>6.046111746154317E-3</v>
      </c>
      <c r="R4980" s="50">
        <v>4.2862041164816508E-3</v>
      </c>
      <c r="S4980" s="50">
        <v>1.6854441200477497</v>
      </c>
      <c r="T4980" s="50">
        <v>6.2620506272946345E-3</v>
      </c>
      <c r="U4980" s="50">
        <v>2.9983005435769527</v>
      </c>
      <c r="V4980" s="51">
        <v>85.031156288636225</v>
      </c>
      <c r="X4980" s="49">
        <v>0.21294199999999999</v>
      </c>
      <c r="Y4980" s="49">
        <v>25.756</v>
      </c>
      <c r="Z4980" s="49">
        <v>0.48838300000000001</v>
      </c>
      <c r="AA4980" s="49">
        <v>7.3498700000000001</v>
      </c>
      <c r="AB4980" s="49">
        <v>6.8449200000000001</v>
      </c>
      <c r="AC4980" s="49">
        <v>0.176145</v>
      </c>
      <c r="AD4980" s="49">
        <v>5.0930600000000004</v>
      </c>
      <c r="AE4980" s="312"/>
      <c r="AF4980" s="161" t="s">
        <v>432</v>
      </c>
      <c r="AG4980" s="318">
        <v>30</v>
      </c>
      <c r="AH4980" s="318">
        <v>15</v>
      </c>
      <c r="AI4980" s="318"/>
      <c r="AJ4980" s="318"/>
      <c r="AK4980" s="318"/>
      <c r="AL4980" s="318"/>
      <c r="AM4980" s="318"/>
      <c r="AN4980" s="318"/>
      <c r="AO4980" s="318"/>
      <c r="AP4980" s="318"/>
      <c r="AQ4980" s="318"/>
      <c r="AR4980" s="318"/>
      <c r="AS4980" s="318"/>
      <c r="AT4980" s="318"/>
      <c r="AU4980" s="318"/>
      <c r="AV4980" s="318"/>
      <c r="AW4980" s="318"/>
      <c r="AX4980" s="318"/>
      <c r="AY4980" s="318"/>
      <c r="AZ4980" s="318"/>
      <c r="BA4980" s="318"/>
      <c r="BB4980" s="318"/>
      <c r="BC4980" s="318"/>
      <c r="BD4980" s="318"/>
      <c r="BE4980" s="497"/>
      <c r="BF4980" s="497"/>
      <c r="BG4980" s="497"/>
      <c r="BH4980" s="497"/>
      <c r="BI4980" s="497"/>
      <c r="BJ4980" s="497"/>
      <c r="BK4980" s="497"/>
      <c r="BL4980" s="497"/>
      <c r="BM4980" s="497"/>
      <c r="BN4980" s="497"/>
      <c r="BO4980" s="497"/>
      <c r="BP4980" s="306"/>
      <c r="BQ4980" s="496"/>
      <c r="BR4980" s="496"/>
      <c r="BS4980" s="496"/>
      <c r="BT4980" s="496"/>
      <c r="BU4980" s="496"/>
      <c r="BV4980" s="496"/>
    </row>
    <row r="4981" spans="1:74" s="52" customFormat="1" ht="12.75">
      <c r="A4981" s="45">
        <v>2353.0846135089</v>
      </c>
      <c r="B4981" s="46" t="s">
        <v>253</v>
      </c>
      <c r="C4981" s="47" t="s">
        <v>311</v>
      </c>
      <c r="D4981" s="48">
        <v>54.981967482832488</v>
      </c>
      <c r="E4981" s="49">
        <v>39.964199999999998</v>
      </c>
      <c r="F4981" s="49">
        <v>6.3576999999999995E-2</v>
      </c>
      <c r="G4981" s="49">
        <v>14.163500000000001</v>
      </c>
      <c r="H4981" s="49">
        <v>0.27728900000000001</v>
      </c>
      <c r="I4981" s="49">
        <v>0.21215400000000001</v>
      </c>
      <c r="J4981" s="49">
        <v>45.238399999999999</v>
      </c>
      <c r="K4981" s="49">
        <v>0.26591900000000002</v>
      </c>
      <c r="L4981" s="49">
        <v>100.210576</v>
      </c>
      <c r="M4981" s="47"/>
      <c r="N4981" s="50">
        <v>0.99822142514351075</v>
      </c>
      <c r="O4981" s="50">
        <v>1.2555418966753156E-3</v>
      </c>
      <c r="P4981" s="50">
        <v>0.29585733723312257</v>
      </c>
      <c r="Q4981" s="50">
        <v>5.5709889525010232E-3</v>
      </c>
      <c r="R4981" s="50">
        <v>4.4884121260353755E-3</v>
      </c>
      <c r="S4981" s="50">
        <v>1.6845020551990995</v>
      </c>
      <c r="T4981" s="50">
        <v>7.1164397968457131E-3</v>
      </c>
      <c r="U4981" s="50">
        <v>2.997763963919573</v>
      </c>
      <c r="V4981" s="51">
        <v>85.060421943425183</v>
      </c>
      <c r="X4981" s="49">
        <v>0.21251300000000001</v>
      </c>
      <c r="Y4981" s="49">
        <v>25.1235</v>
      </c>
      <c r="Z4981" s="49">
        <v>0.487958</v>
      </c>
      <c r="AA4981" s="49">
        <v>7.9893599999999996</v>
      </c>
      <c r="AB4981" s="49">
        <v>6.5561999999999996</v>
      </c>
      <c r="AC4981" s="49">
        <v>0.17585999999999999</v>
      </c>
      <c r="AD4981" s="49">
        <v>4.6006200000000002</v>
      </c>
      <c r="AE4981" s="312"/>
      <c r="AF4981" s="161" t="s">
        <v>432</v>
      </c>
      <c r="AG4981" s="318">
        <v>30</v>
      </c>
      <c r="AH4981" s="318">
        <v>15</v>
      </c>
      <c r="AI4981" s="318"/>
      <c r="AJ4981" s="318"/>
      <c r="AK4981" s="318"/>
      <c r="AL4981" s="318"/>
      <c r="AM4981" s="318"/>
      <c r="AN4981" s="318"/>
      <c r="AO4981" s="318"/>
      <c r="AP4981" s="318"/>
      <c r="AQ4981" s="318"/>
      <c r="AR4981" s="318"/>
      <c r="AS4981" s="318"/>
      <c r="AT4981" s="318"/>
      <c r="AU4981" s="318"/>
      <c r="AV4981" s="318"/>
      <c r="AW4981" s="318"/>
      <c r="AX4981" s="318"/>
      <c r="AY4981" s="318"/>
      <c r="AZ4981" s="318"/>
      <c r="BA4981" s="318"/>
      <c r="BB4981" s="318"/>
      <c r="BC4981" s="318"/>
      <c r="BD4981" s="318"/>
      <c r="BE4981" s="497"/>
      <c r="BF4981" s="497"/>
      <c r="BG4981" s="497"/>
      <c r="BH4981" s="497"/>
      <c r="BI4981" s="497"/>
      <c r="BJ4981" s="497"/>
      <c r="BK4981" s="497"/>
      <c r="BL4981" s="497"/>
      <c r="BM4981" s="497"/>
      <c r="BN4981" s="497"/>
      <c r="BO4981" s="497"/>
      <c r="BP4981" s="306"/>
      <c r="BQ4981" s="496"/>
      <c r="BR4981" s="496"/>
      <c r="BS4981" s="496"/>
      <c r="BT4981" s="496"/>
      <c r="BU4981" s="496"/>
      <c r="BV4981" s="496"/>
    </row>
    <row r="4982" spans="1:74" s="52" customFormat="1" ht="12.75">
      <c r="A4982" s="45">
        <v>2353.0846135089</v>
      </c>
      <c r="B4982" s="46" t="s">
        <v>253</v>
      </c>
      <c r="C4982" s="47" t="s">
        <v>311</v>
      </c>
      <c r="D4982" s="48">
        <v>59.981967482832488</v>
      </c>
      <c r="E4982" s="49">
        <v>40.014600000000002</v>
      </c>
      <c r="F4982" s="49">
        <v>2.8077999999999999E-2</v>
      </c>
      <c r="G4982" s="49">
        <v>14.276999999999999</v>
      </c>
      <c r="H4982" s="49">
        <v>0.31248700000000001</v>
      </c>
      <c r="I4982" s="49">
        <v>0.19720199999999999</v>
      </c>
      <c r="J4982" s="49">
        <v>45.057899999999997</v>
      </c>
      <c r="K4982" s="49">
        <v>0.25727699999999998</v>
      </c>
      <c r="L4982" s="49">
        <v>100.18128900000001</v>
      </c>
      <c r="M4982" s="47"/>
      <c r="N4982" s="50">
        <v>1.0001769924854411</v>
      </c>
      <c r="O4982" s="50">
        <v>5.5488114155345582E-4</v>
      </c>
      <c r="P4982" s="50">
        <v>0.29843608471369276</v>
      </c>
      <c r="Q4982" s="50">
        <v>6.2825250253654855E-3</v>
      </c>
      <c r="R4982" s="50">
        <v>4.1749899518668532E-3</v>
      </c>
      <c r="S4982" s="50">
        <v>1.6789504242285527</v>
      </c>
      <c r="T4982" s="50">
        <v>6.8899646007951681E-3</v>
      </c>
      <c r="U4982" s="50">
        <v>2.9965483231753294</v>
      </c>
      <c r="V4982" s="51">
        <v>84.907549264441286</v>
      </c>
      <c r="X4982" s="49">
        <v>0.212335</v>
      </c>
      <c r="Y4982" s="49">
        <v>59.430100000000003</v>
      </c>
      <c r="Z4982" s="49">
        <v>0.48615399999999998</v>
      </c>
      <c r="AA4982" s="49">
        <v>7.19224</v>
      </c>
      <c r="AB4982" s="49">
        <v>7.0192399999999999</v>
      </c>
      <c r="AC4982" s="49">
        <v>0.176348</v>
      </c>
      <c r="AD4982" s="49">
        <v>4.7250300000000003</v>
      </c>
      <c r="AE4982" s="312"/>
      <c r="AF4982" s="161" t="s">
        <v>432</v>
      </c>
      <c r="AG4982" s="318">
        <v>30</v>
      </c>
      <c r="AH4982" s="318">
        <v>15</v>
      </c>
      <c r="AI4982" s="318"/>
      <c r="AJ4982" s="318"/>
      <c r="AK4982" s="318"/>
      <c r="AL4982" s="318"/>
      <c r="AM4982" s="318"/>
      <c r="AN4982" s="318"/>
      <c r="AO4982" s="318"/>
      <c r="AP4982" s="318"/>
      <c r="AQ4982" s="318"/>
      <c r="AR4982" s="318"/>
      <c r="AS4982" s="318"/>
      <c r="AT4982" s="318"/>
      <c r="AU4982" s="318"/>
      <c r="AV4982" s="318"/>
      <c r="AW4982" s="318"/>
      <c r="AX4982" s="318"/>
      <c r="AY4982" s="318"/>
      <c r="AZ4982" s="318"/>
      <c r="BA4982" s="318"/>
      <c r="BB4982" s="318"/>
      <c r="BC4982" s="318"/>
      <c r="BD4982" s="318"/>
      <c r="BE4982" s="497"/>
      <c r="BF4982" s="497"/>
      <c r="BG4982" s="497"/>
      <c r="BH4982" s="497"/>
      <c r="BI4982" s="497"/>
      <c r="BJ4982" s="497"/>
      <c r="BK4982" s="497"/>
      <c r="BL4982" s="497"/>
      <c r="BM4982" s="497"/>
      <c r="BN4982" s="497"/>
      <c r="BO4982" s="497"/>
      <c r="BP4982" s="306"/>
      <c r="BQ4982" s="496"/>
      <c r="BR4982" s="496"/>
      <c r="BS4982" s="496"/>
      <c r="BT4982" s="496"/>
      <c r="BU4982" s="496"/>
      <c r="BV4982" s="496"/>
    </row>
    <row r="4983" spans="1:74" s="52" customFormat="1" ht="12.75">
      <c r="A4983" s="45">
        <v>2353.0846135089</v>
      </c>
      <c r="B4983" s="46" t="s">
        <v>253</v>
      </c>
      <c r="C4983" s="47" t="s">
        <v>311</v>
      </c>
      <c r="D4983" s="48">
        <v>64.981967482832488</v>
      </c>
      <c r="E4983" s="49">
        <v>39.917299999999997</v>
      </c>
      <c r="F4983" s="49">
        <v>4.1936000000000001E-2</v>
      </c>
      <c r="G4983" s="49">
        <v>14.2704</v>
      </c>
      <c r="H4983" s="49">
        <v>0.319409</v>
      </c>
      <c r="I4983" s="49">
        <v>0.19683899999999999</v>
      </c>
      <c r="J4983" s="49">
        <v>45.177300000000002</v>
      </c>
      <c r="K4983" s="49">
        <v>0.25805800000000001</v>
      </c>
      <c r="L4983" s="49">
        <v>100.20848700000001</v>
      </c>
      <c r="M4983" s="47"/>
      <c r="N4983" s="50">
        <v>0.99784936037529026</v>
      </c>
      <c r="O4983" s="50">
        <v>8.2883149185789819E-4</v>
      </c>
      <c r="P4983" s="50">
        <v>0.29832933900375042</v>
      </c>
      <c r="Q4983" s="50">
        <v>6.422363265878351E-3</v>
      </c>
      <c r="R4983" s="50">
        <v>4.1677409250013842E-3</v>
      </c>
      <c r="S4983" s="50">
        <v>1.6835756770818409</v>
      </c>
      <c r="T4983" s="50">
        <v>6.9116032443755967E-3</v>
      </c>
      <c r="U4983" s="50">
        <v>2.9988876024723274</v>
      </c>
      <c r="V4983" s="51">
        <v>84.947344268143937</v>
      </c>
      <c r="X4983" s="49">
        <v>0.21265800000000001</v>
      </c>
      <c r="Y4983" s="49">
        <v>38.990900000000003</v>
      </c>
      <c r="Z4983" s="49">
        <v>0.48636099999999999</v>
      </c>
      <c r="AA4983" s="49">
        <v>6.9452800000000003</v>
      </c>
      <c r="AB4983" s="49">
        <v>7.0254799999999999</v>
      </c>
      <c r="AC4983" s="49">
        <v>0.175737</v>
      </c>
      <c r="AD4983" s="49">
        <v>4.7209000000000003</v>
      </c>
      <c r="AE4983" s="312"/>
      <c r="AF4983" s="161" t="s">
        <v>432</v>
      </c>
      <c r="AG4983" s="318">
        <v>30</v>
      </c>
      <c r="AH4983" s="318">
        <v>15</v>
      </c>
      <c r="AI4983" s="318"/>
      <c r="AJ4983" s="318"/>
      <c r="AK4983" s="318"/>
      <c r="AL4983" s="318"/>
      <c r="AM4983" s="318"/>
      <c r="AN4983" s="318"/>
      <c r="AO4983" s="318"/>
      <c r="AP4983" s="318"/>
      <c r="AQ4983" s="318"/>
      <c r="AR4983" s="318"/>
      <c r="AS4983" s="318"/>
      <c r="AT4983" s="318"/>
      <c r="AU4983" s="318"/>
      <c r="AV4983" s="318"/>
      <c r="AW4983" s="318"/>
      <c r="AX4983" s="318"/>
      <c r="AY4983" s="318"/>
      <c r="AZ4983" s="318"/>
      <c r="BA4983" s="318"/>
      <c r="BB4983" s="318"/>
      <c r="BC4983" s="318"/>
      <c r="BD4983" s="318"/>
      <c r="BE4983" s="497"/>
      <c r="BF4983" s="497"/>
      <c r="BG4983" s="497"/>
      <c r="BH4983" s="497"/>
      <c r="BI4983" s="497"/>
      <c r="BJ4983" s="497"/>
      <c r="BK4983" s="497"/>
      <c r="BL4983" s="497"/>
      <c r="BM4983" s="497"/>
      <c r="BN4983" s="497"/>
      <c r="BO4983" s="497"/>
      <c r="BP4983" s="306"/>
      <c r="BQ4983" s="496"/>
      <c r="BR4983" s="496"/>
      <c r="BS4983" s="496"/>
      <c r="BT4983" s="496"/>
      <c r="BU4983" s="496"/>
      <c r="BV4983" s="496"/>
    </row>
    <row r="4984" spans="1:74" s="52" customFormat="1" ht="12.75">
      <c r="A4984" s="45">
        <v>2353.0846135089</v>
      </c>
      <c r="B4984" s="46" t="s">
        <v>253</v>
      </c>
      <c r="C4984" s="47" t="s">
        <v>311</v>
      </c>
      <c r="D4984" s="48">
        <v>69.981967482832488</v>
      </c>
      <c r="E4984" s="49">
        <v>39.865900000000003</v>
      </c>
      <c r="F4984" s="49">
        <v>7.0538000000000003E-2</v>
      </c>
      <c r="G4984" s="49">
        <v>14.206</v>
      </c>
      <c r="H4984" s="49">
        <v>0.32744899999999999</v>
      </c>
      <c r="I4984" s="49">
        <v>0.20704</v>
      </c>
      <c r="J4984" s="49">
        <v>45.341099999999997</v>
      </c>
      <c r="K4984" s="49">
        <v>0.24712899999999999</v>
      </c>
      <c r="L4984" s="49">
        <v>100.29031599999999</v>
      </c>
      <c r="M4984" s="47"/>
      <c r="N4984" s="50">
        <v>0.99562245739498234</v>
      </c>
      <c r="O4984" s="50">
        <v>1.3928093315723159E-3</v>
      </c>
      <c r="P4984" s="50">
        <v>0.29670230166372208</v>
      </c>
      <c r="Q4984" s="50">
        <v>6.5778001117805015E-3</v>
      </c>
      <c r="R4984" s="50">
        <v>4.3795865084539694E-3</v>
      </c>
      <c r="S4984" s="50">
        <v>1.6880826595944378</v>
      </c>
      <c r="T4984" s="50">
        <v>6.6126337642154684E-3</v>
      </c>
      <c r="U4984" s="50">
        <v>3.0001108068934004</v>
      </c>
      <c r="V4984" s="51">
        <v>85.051161337113228</v>
      </c>
      <c r="X4984" s="49">
        <v>0.212752</v>
      </c>
      <c r="Y4984" s="49">
        <v>23.492000000000001</v>
      </c>
      <c r="Z4984" s="49">
        <v>0.48701899999999998</v>
      </c>
      <c r="AA4984" s="49">
        <v>6.86592</v>
      </c>
      <c r="AB4984" s="49">
        <v>6.6726000000000001</v>
      </c>
      <c r="AC4984" s="49">
        <v>0.17565600000000001</v>
      </c>
      <c r="AD4984" s="49">
        <v>4.8632999999999997</v>
      </c>
      <c r="AE4984" s="312"/>
      <c r="AF4984" s="161" t="s">
        <v>432</v>
      </c>
      <c r="AG4984" s="318">
        <v>30</v>
      </c>
      <c r="AH4984" s="318">
        <v>15</v>
      </c>
      <c r="AI4984" s="318"/>
      <c r="AJ4984" s="318"/>
      <c r="AK4984" s="318"/>
      <c r="AL4984" s="318"/>
      <c r="AM4984" s="318"/>
      <c r="AN4984" s="318"/>
      <c r="AO4984" s="318"/>
      <c r="AP4984" s="318"/>
      <c r="AQ4984" s="318"/>
      <c r="AR4984" s="318"/>
      <c r="AS4984" s="318"/>
      <c r="AT4984" s="318"/>
      <c r="AU4984" s="318"/>
      <c r="AV4984" s="318"/>
      <c r="AW4984" s="318"/>
      <c r="AX4984" s="318"/>
      <c r="AY4984" s="318"/>
      <c r="AZ4984" s="318"/>
      <c r="BA4984" s="318"/>
      <c r="BB4984" s="318"/>
      <c r="BC4984" s="318"/>
      <c r="BD4984" s="318"/>
      <c r="BE4984" s="497"/>
      <c r="BF4984" s="497"/>
      <c r="BG4984" s="497"/>
      <c r="BH4984" s="497"/>
      <c r="BI4984" s="497"/>
      <c r="BJ4984" s="497"/>
      <c r="BK4984" s="497"/>
      <c r="BL4984" s="497"/>
      <c r="BM4984" s="497"/>
      <c r="BN4984" s="497"/>
      <c r="BO4984" s="497"/>
      <c r="BP4984" s="306"/>
      <c r="BQ4984" s="496"/>
      <c r="BR4984" s="496"/>
      <c r="BS4984" s="496"/>
      <c r="BT4984" s="496"/>
      <c r="BU4984" s="496"/>
      <c r="BV4984" s="496"/>
    </row>
    <row r="4985" spans="1:74" s="52" customFormat="1" ht="12.75">
      <c r="A4985" s="45">
        <v>2353.0846135089</v>
      </c>
      <c r="B4985" s="46" t="s">
        <v>253</v>
      </c>
      <c r="C4985" s="47" t="s">
        <v>311</v>
      </c>
      <c r="D4985" s="48">
        <v>74.981967482832488</v>
      </c>
      <c r="E4985" s="49">
        <v>39.810899999999997</v>
      </c>
      <c r="F4985" s="49">
        <v>4.0842000000000003E-2</v>
      </c>
      <c r="G4985" s="49">
        <v>14.433400000000001</v>
      </c>
      <c r="H4985" s="49">
        <v>0.318243</v>
      </c>
      <c r="I4985" s="49">
        <v>0.19454399999999999</v>
      </c>
      <c r="J4985" s="49">
        <v>45.258600000000001</v>
      </c>
      <c r="K4985" s="49">
        <v>0.25710300000000003</v>
      </c>
      <c r="L4985" s="49">
        <v>100.344763</v>
      </c>
      <c r="M4985" s="47"/>
      <c r="N4985" s="50">
        <v>0.99486656347375102</v>
      </c>
      <c r="O4985" s="50">
        <v>8.0694745309526164E-4</v>
      </c>
      <c r="P4985" s="50">
        <v>0.30163899196378174</v>
      </c>
      <c r="Q4985" s="50">
        <v>6.3968415199728169E-3</v>
      </c>
      <c r="R4985" s="50">
        <v>4.1178110955240954E-3</v>
      </c>
      <c r="S4985" s="50">
        <v>1.6860579618584142</v>
      </c>
      <c r="T4985" s="50">
        <v>6.8837902815242647E-3</v>
      </c>
      <c r="U4985" s="50">
        <v>3.0016857856373957</v>
      </c>
      <c r="V4985" s="51">
        <v>84.824699188487855</v>
      </c>
      <c r="X4985" s="49">
        <v>0.21283199999999999</v>
      </c>
      <c r="Y4985" s="49">
        <v>39.7759</v>
      </c>
      <c r="Z4985" s="49">
        <v>0.48280200000000001</v>
      </c>
      <c r="AA4985" s="49">
        <v>7.0856700000000004</v>
      </c>
      <c r="AB4985" s="49">
        <v>6.98935</v>
      </c>
      <c r="AC4985" s="49">
        <v>0.175845</v>
      </c>
      <c r="AD4985" s="49">
        <v>4.7699699999999998</v>
      </c>
      <c r="AE4985" s="312"/>
      <c r="AF4985" s="161" t="s">
        <v>432</v>
      </c>
      <c r="AG4985" s="318">
        <v>30</v>
      </c>
      <c r="AH4985" s="318">
        <v>15</v>
      </c>
      <c r="AI4985" s="318"/>
      <c r="AJ4985" s="318"/>
      <c r="AK4985" s="318"/>
      <c r="AL4985" s="318"/>
      <c r="AM4985" s="318"/>
      <c r="AN4985" s="318"/>
      <c r="AO4985" s="318"/>
      <c r="AP4985" s="318"/>
      <c r="AQ4985" s="318"/>
      <c r="AR4985" s="318"/>
      <c r="AS4985" s="318"/>
      <c r="AT4985" s="318"/>
      <c r="AU4985" s="318"/>
      <c r="AV4985" s="318"/>
      <c r="AW4985" s="318"/>
      <c r="AX4985" s="318"/>
      <c r="AY4985" s="318"/>
      <c r="AZ4985" s="318"/>
      <c r="BA4985" s="318"/>
      <c r="BB4985" s="318"/>
      <c r="BC4985" s="318"/>
      <c r="BD4985" s="318"/>
      <c r="BE4985" s="497"/>
      <c r="BF4985" s="497"/>
      <c r="BG4985" s="497"/>
      <c r="BH4985" s="497"/>
      <c r="BI4985" s="497"/>
      <c r="BJ4985" s="497"/>
      <c r="BK4985" s="497"/>
      <c r="BL4985" s="497"/>
      <c r="BM4985" s="497"/>
      <c r="BN4985" s="497"/>
      <c r="BO4985" s="497"/>
      <c r="BP4985" s="306"/>
      <c r="BQ4985" s="496"/>
      <c r="BR4985" s="496"/>
      <c r="BS4985" s="496"/>
      <c r="BT4985" s="496"/>
      <c r="BU4985" s="496"/>
      <c r="BV4985" s="496"/>
    </row>
    <row r="4986" spans="1:74" s="52" customFormat="1" ht="12.75">
      <c r="A4986" s="45">
        <v>2353.0846135089</v>
      </c>
      <c r="B4986" s="46" t="s">
        <v>253</v>
      </c>
      <c r="C4986" s="47" t="s">
        <v>311</v>
      </c>
      <c r="D4986" s="48">
        <v>79.981967482832488</v>
      </c>
      <c r="E4986" s="49">
        <v>39.935400000000001</v>
      </c>
      <c r="F4986" s="49">
        <v>4.8607999999999998E-2</v>
      </c>
      <c r="G4986" s="49">
        <v>14.228300000000001</v>
      </c>
      <c r="H4986" s="49">
        <v>0.34595100000000001</v>
      </c>
      <c r="I4986" s="49">
        <v>0.19006200000000001</v>
      </c>
      <c r="J4986" s="49">
        <v>45.236199999999997</v>
      </c>
      <c r="K4986" s="49">
        <v>0.23403599999999999</v>
      </c>
      <c r="L4986" s="49">
        <v>100.258334</v>
      </c>
      <c r="M4986" s="47"/>
      <c r="N4986" s="50">
        <v>0.997436591167848</v>
      </c>
      <c r="O4986" s="50">
        <v>9.5986559400876369E-4</v>
      </c>
      <c r="P4986" s="50">
        <v>0.29719141872600041</v>
      </c>
      <c r="Q4986" s="50">
        <v>6.9500149739606656E-3</v>
      </c>
      <c r="R4986" s="50">
        <v>4.020761305927237E-3</v>
      </c>
      <c r="S4986" s="50">
        <v>1.6843095793952094</v>
      </c>
      <c r="T4986" s="50">
        <v>6.2627859970390675E-3</v>
      </c>
      <c r="U4986" s="50">
        <v>2.998301903988041</v>
      </c>
      <c r="V4986" s="51">
        <v>85.001702294988149</v>
      </c>
      <c r="X4986" s="49">
        <v>0.21264</v>
      </c>
      <c r="Y4986" s="49">
        <v>34.195099999999996</v>
      </c>
      <c r="Z4986" s="49">
        <v>0.48732799999999998</v>
      </c>
      <c r="AA4986" s="49">
        <v>6.4010300000000004</v>
      </c>
      <c r="AB4986" s="49">
        <v>7.1876699999999998</v>
      </c>
      <c r="AC4986" s="49">
        <v>0.17596999999999999</v>
      </c>
      <c r="AD4986" s="49">
        <v>5.0506700000000002</v>
      </c>
      <c r="AE4986" s="312"/>
      <c r="AF4986" s="161" t="s">
        <v>432</v>
      </c>
      <c r="AG4986" s="318">
        <v>30</v>
      </c>
      <c r="AH4986" s="318">
        <v>15</v>
      </c>
      <c r="AI4986" s="318"/>
      <c r="AJ4986" s="318"/>
      <c r="AK4986" s="318"/>
      <c r="AL4986" s="318"/>
      <c r="AM4986" s="318"/>
      <c r="AN4986" s="318"/>
      <c r="AO4986" s="318"/>
      <c r="AP4986" s="318"/>
      <c r="AQ4986" s="318"/>
      <c r="AR4986" s="318"/>
      <c r="AS4986" s="318"/>
      <c r="AT4986" s="318"/>
      <c r="AU4986" s="318"/>
      <c r="AV4986" s="318"/>
      <c r="AW4986" s="318"/>
      <c r="AX4986" s="318"/>
      <c r="AY4986" s="318"/>
      <c r="AZ4986" s="318"/>
      <c r="BA4986" s="318"/>
      <c r="BB4986" s="318"/>
      <c r="BC4986" s="318"/>
      <c r="BD4986" s="318"/>
      <c r="BE4986" s="497"/>
      <c r="BF4986" s="497"/>
      <c r="BG4986" s="497"/>
      <c r="BH4986" s="497"/>
      <c r="BI4986" s="497"/>
      <c r="BJ4986" s="497"/>
      <c r="BK4986" s="497"/>
      <c r="BL4986" s="497"/>
      <c r="BM4986" s="497"/>
      <c r="BN4986" s="497"/>
      <c r="BO4986" s="497"/>
      <c r="BP4986" s="306"/>
      <c r="BQ4986" s="496"/>
      <c r="BR4986" s="496"/>
      <c r="BS4986" s="496"/>
      <c r="BT4986" s="496"/>
      <c r="BU4986" s="496"/>
      <c r="BV4986" s="496"/>
    </row>
    <row r="4987" spans="1:74" s="52" customFormat="1" ht="12.75">
      <c r="A4987" s="45">
        <v>2353.0846135089</v>
      </c>
      <c r="B4987" s="46" t="s">
        <v>253</v>
      </c>
      <c r="C4987" s="47" t="s">
        <v>311</v>
      </c>
      <c r="D4987" s="48">
        <v>84.981967482832488</v>
      </c>
      <c r="E4987" s="49">
        <v>39.8474</v>
      </c>
      <c r="F4987" s="49">
        <v>2.9076999999999999E-2</v>
      </c>
      <c r="G4987" s="49">
        <v>14.259</v>
      </c>
      <c r="H4987" s="49">
        <v>0.29510799999999998</v>
      </c>
      <c r="I4987" s="49">
        <v>0.19320899999999999</v>
      </c>
      <c r="J4987" s="49">
        <v>45.3292</v>
      </c>
      <c r="K4987" s="49">
        <v>0.26524700000000001</v>
      </c>
      <c r="L4987" s="49">
        <v>100.259958</v>
      </c>
      <c r="M4987" s="47"/>
      <c r="N4987" s="50">
        <v>0.9955864406559386</v>
      </c>
      <c r="O4987" s="50">
        <v>5.7438619746271087E-4</v>
      </c>
      <c r="P4987" s="50">
        <v>0.29793672991421871</v>
      </c>
      <c r="Q4987" s="50">
        <v>5.930671360793836E-3</v>
      </c>
      <c r="R4987" s="50">
        <v>4.0887642964761266E-3</v>
      </c>
      <c r="S4987" s="50">
        <v>1.688362057389176</v>
      </c>
      <c r="T4987" s="50">
        <v>7.1004702448302396E-3</v>
      </c>
      <c r="U4987" s="50">
        <v>3.0008079423556424</v>
      </c>
      <c r="V4987" s="51">
        <v>85.000407198622</v>
      </c>
      <c r="X4987" s="49">
        <v>0.21277299999999999</v>
      </c>
      <c r="Y4987" s="49">
        <v>55.854300000000002</v>
      </c>
      <c r="Z4987" s="49">
        <v>0.48631600000000003</v>
      </c>
      <c r="AA4987" s="49">
        <v>7.42448</v>
      </c>
      <c r="AB4987" s="49">
        <v>7.1538000000000004</v>
      </c>
      <c r="AC4987" s="49">
        <v>0.17564199999999999</v>
      </c>
      <c r="AD4987" s="49">
        <v>4.6081000000000003</v>
      </c>
      <c r="AE4987" s="312"/>
      <c r="AF4987" s="161" t="s">
        <v>432</v>
      </c>
      <c r="AG4987" s="318">
        <v>30</v>
      </c>
      <c r="AH4987" s="318">
        <v>15</v>
      </c>
      <c r="AI4987" s="318"/>
      <c r="AJ4987" s="318"/>
      <c r="AK4987" s="318"/>
      <c r="AL4987" s="318"/>
      <c r="AM4987" s="318"/>
      <c r="AN4987" s="318"/>
      <c r="AO4987" s="318"/>
      <c r="AP4987" s="318"/>
      <c r="AQ4987" s="318"/>
      <c r="AR4987" s="318"/>
      <c r="AS4987" s="318"/>
      <c r="AT4987" s="318"/>
      <c r="AU4987" s="318"/>
      <c r="AV4987" s="318"/>
      <c r="AW4987" s="318"/>
      <c r="AX4987" s="318"/>
      <c r="AY4987" s="318"/>
      <c r="AZ4987" s="318"/>
      <c r="BA4987" s="318"/>
      <c r="BB4987" s="318"/>
      <c r="BC4987" s="318"/>
      <c r="BD4987" s="318"/>
      <c r="BE4987" s="497"/>
      <c r="BF4987" s="497"/>
      <c r="BG4987" s="497"/>
      <c r="BH4987" s="497"/>
      <c r="BI4987" s="497"/>
      <c r="BJ4987" s="497"/>
      <c r="BK4987" s="497"/>
      <c r="BL4987" s="497"/>
      <c r="BM4987" s="497"/>
      <c r="BN4987" s="497"/>
      <c r="BO4987" s="497"/>
      <c r="BP4987" s="306"/>
      <c r="BQ4987" s="496"/>
      <c r="BR4987" s="496"/>
      <c r="BS4987" s="496"/>
      <c r="BT4987" s="496"/>
      <c r="BU4987" s="496"/>
      <c r="BV4987" s="496"/>
    </row>
    <row r="4988" spans="1:74" s="52" customFormat="1" ht="12.75">
      <c r="A4988" s="38"/>
      <c r="B4988" s="46"/>
      <c r="C4988" s="47"/>
      <c r="D4988" s="48"/>
      <c r="E4988" s="49"/>
      <c r="F4988" s="49"/>
      <c r="G4988" s="49"/>
      <c r="H4988" s="49"/>
      <c r="I4988" s="49"/>
      <c r="J4988" s="49"/>
      <c r="K4988" s="49"/>
      <c r="L4988" s="49"/>
      <c r="M4988" s="47"/>
      <c r="N4988" s="50"/>
      <c r="O4988" s="50"/>
      <c r="P4988" s="50"/>
      <c r="Q4988" s="50"/>
      <c r="R4988" s="50"/>
      <c r="S4988" s="50"/>
      <c r="T4988" s="50"/>
      <c r="U4988" s="50"/>
      <c r="V4988" s="51"/>
      <c r="AE4988" s="312"/>
      <c r="AF4988" s="312"/>
      <c r="AG4988" s="312"/>
      <c r="AH4988" s="312"/>
      <c r="AI4988" s="312"/>
      <c r="AJ4988" s="312"/>
      <c r="AK4988" s="312"/>
      <c r="AL4988" s="312"/>
      <c r="AM4988" s="312"/>
      <c r="AN4988" s="312"/>
      <c r="AO4988" s="312"/>
      <c r="AP4988" s="312"/>
      <c r="AQ4988" s="312"/>
      <c r="AR4988" s="312"/>
      <c r="AS4988" s="312"/>
      <c r="AT4988" s="312"/>
      <c r="AU4988" s="312"/>
      <c r="AV4988" s="312"/>
      <c r="AW4988" s="312"/>
      <c r="AX4988" s="312"/>
      <c r="AY4988" s="312"/>
      <c r="AZ4988" s="312"/>
      <c r="BA4988" s="312"/>
      <c r="BB4988" s="312"/>
      <c r="BC4988" s="312"/>
      <c r="BD4988" s="312"/>
      <c r="BE4988" s="306"/>
      <c r="BF4988" s="306"/>
      <c r="BG4988" s="306"/>
      <c r="BH4988" s="306"/>
      <c r="BI4988" s="306"/>
      <c r="BJ4988" s="306"/>
      <c r="BK4988" s="306"/>
      <c r="BL4988" s="306"/>
      <c r="BM4988" s="306"/>
      <c r="BN4988" s="306"/>
      <c r="BO4988" s="306"/>
      <c r="BP4988" s="306"/>
      <c r="BQ4988" s="496"/>
      <c r="BR4988" s="496"/>
      <c r="BS4988" s="496"/>
      <c r="BT4988" s="496"/>
      <c r="BU4988" s="496"/>
      <c r="BV4988" s="496"/>
    </row>
    <row r="4989" spans="1:74" s="52" customFormat="1" ht="12.75">
      <c r="A4989" s="45">
        <v>2353.0846135089</v>
      </c>
      <c r="B4989" s="46" t="s">
        <v>253</v>
      </c>
      <c r="C4989" s="47" t="s">
        <v>312</v>
      </c>
      <c r="D4989" s="48">
        <v>0</v>
      </c>
      <c r="E4989" s="49">
        <v>38.773800000000001</v>
      </c>
      <c r="F4989" s="49">
        <v>1.8991999999999998E-2</v>
      </c>
      <c r="G4989" s="49">
        <v>21.4665</v>
      </c>
      <c r="H4989" s="49">
        <v>0.14080599999999999</v>
      </c>
      <c r="I4989" s="49">
        <v>0.27390500000000001</v>
      </c>
      <c r="J4989" s="49">
        <v>39.127299999999998</v>
      </c>
      <c r="K4989" s="49">
        <v>0.30932599999999999</v>
      </c>
      <c r="L4989" s="49">
        <v>100.14937699999999</v>
      </c>
      <c r="M4989" s="47"/>
      <c r="N4989" s="50">
        <v>1.0026322272651489</v>
      </c>
      <c r="O4989" s="50">
        <v>3.8828392468771313E-4</v>
      </c>
      <c r="P4989" s="50">
        <v>0.46421645295089398</v>
      </c>
      <c r="Q4989" s="50">
        <v>2.9286559007208209E-3</v>
      </c>
      <c r="R4989" s="50">
        <v>5.999139950102741E-3</v>
      </c>
      <c r="S4989" s="50">
        <v>1.50831385303883</v>
      </c>
      <c r="T4989" s="50">
        <v>8.5699318260105597E-3</v>
      </c>
      <c r="U4989" s="50">
        <v>2.9942294315327551</v>
      </c>
      <c r="V4989" s="51">
        <v>76.465940647843595</v>
      </c>
      <c r="X4989" s="49">
        <v>0.21515799999999999</v>
      </c>
      <c r="Y4989" s="49">
        <v>80.007900000000006</v>
      </c>
      <c r="Z4989" s="49">
        <v>0.39274900000000001</v>
      </c>
      <c r="AA4989" s="49">
        <v>14.6015</v>
      </c>
      <c r="AB4989" s="49">
        <v>5.4695299999999998</v>
      </c>
      <c r="AC4989" s="49">
        <v>0.19373199999999999</v>
      </c>
      <c r="AD4989" s="49">
        <v>4.1914499999999997</v>
      </c>
      <c r="AE4989" s="312"/>
      <c r="AF4989" s="161" t="s">
        <v>432</v>
      </c>
      <c r="AG4989" s="318">
        <v>30</v>
      </c>
      <c r="AH4989" s="318">
        <v>15</v>
      </c>
      <c r="AI4989" s="318"/>
      <c r="AJ4989" s="318"/>
      <c r="AK4989" s="318"/>
      <c r="AL4989" s="318"/>
      <c r="AM4989" s="318"/>
      <c r="AN4989" s="318"/>
      <c r="AO4989" s="318"/>
      <c r="AP4989" s="318"/>
      <c r="AQ4989" s="318"/>
      <c r="AR4989" s="318"/>
      <c r="AS4989" s="318"/>
      <c r="AT4989" s="318"/>
      <c r="AU4989" s="318"/>
      <c r="AV4989" s="318"/>
      <c r="AW4989" s="318"/>
      <c r="AX4989" s="318"/>
      <c r="AY4989" s="318"/>
      <c r="AZ4989" s="318"/>
      <c r="BA4989" s="318"/>
      <c r="BB4989" s="318"/>
      <c r="BC4989" s="318"/>
      <c r="BD4989" s="318"/>
      <c r="BE4989" s="497"/>
      <c r="BF4989" s="497"/>
      <c r="BG4989" s="497"/>
      <c r="BH4989" s="497"/>
      <c r="BI4989" s="497"/>
      <c r="BJ4989" s="497"/>
      <c r="BK4989" s="497"/>
      <c r="BL4989" s="497"/>
      <c r="BM4989" s="497"/>
      <c r="BN4989" s="497"/>
      <c r="BO4989" s="497"/>
      <c r="BP4989" s="306"/>
      <c r="BQ4989" s="496"/>
      <c r="BR4989" s="496"/>
      <c r="BS4989" s="496"/>
      <c r="BT4989" s="496"/>
      <c r="BU4989" s="496"/>
      <c r="BV4989" s="496"/>
    </row>
    <row r="4990" spans="1:74" s="52" customFormat="1" ht="12.75">
      <c r="A4990" s="45">
        <v>2353.0846135089</v>
      </c>
      <c r="B4990" s="46" t="s">
        <v>253</v>
      </c>
      <c r="C4990" s="47" t="s">
        <v>312</v>
      </c>
      <c r="D4990" s="48">
        <v>5.0039984012787153</v>
      </c>
      <c r="E4990" s="49">
        <v>39.259599999999999</v>
      </c>
      <c r="F4990" s="49">
        <v>1.9486E-2</v>
      </c>
      <c r="G4990" s="49">
        <v>18.861599999999999</v>
      </c>
      <c r="H4990" s="49">
        <v>0.18423100000000001</v>
      </c>
      <c r="I4990" s="49">
        <v>0.24604799999999999</v>
      </c>
      <c r="J4990" s="49">
        <v>41.334699999999998</v>
      </c>
      <c r="K4990" s="49">
        <v>0.27608199999999999</v>
      </c>
      <c r="L4990" s="49">
        <v>100.222756</v>
      </c>
      <c r="M4990" s="47"/>
      <c r="N4990" s="50">
        <v>1.0017966040898501</v>
      </c>
      <c r="O4990" s="50">
        <v>3.9312602761352078E-4</v>
      </c>
      <c r="P4990" s="50">
        <v>0.40250215435750791</v>
      </c>
      <c r="Q4990" s="50">
        <v>3.7812926155634573E-3</v>
      </c>
      <c r="R4990" s="50">
        <v>5.3178889400301976E-3</v>
      </c>
      <c r="S4990" s="50">
        <v>1.5723782226584371</v>
      </c>
      <c r="T4990" s="50">
        <v>7.5479571261036407E-3</v>
      </c>
      <c r="U4990" s="50">
        <v>2.9949505451617116</v>
      </c>
      <c r="V4990" s="51">
        <v>79.618909629063666</v>
      </c>
      <c r="X4990" s="49">
        <v>0.213921</v>
      </c>
      <c r="Y4990" s="49">
        <v>80.634600000000006</v>
      </c>
      <c r="Z4990" s="49">
        <v>0.42073300000000002</v>
      </c>
      <c r="AA4990" s="49">
        <v>11.396800000000001</v>
      </c>
      <c r="AB4990" s="49">
        <v>5.7891700000000004</v>
      </c>
      <c r="AC4990" s="49">
        <v>0.18682099999999999</v>
      </c>
      <c r="AD4990" s="49">
        <v>4.5526200000000001</v>
      </c>
      <c r="AE4990" s="312"/>
      <c r="AF4990" s="161" t="s">
        <v>432</v>
      </c>
      <c r="AG4990" s="318">
        <v>30</v>
      </c>
      <c r="AH4990" s="318">
        <v>15</v>
      </c>
      <c r="AI4990" s="318"/>
      <c r="AJ4990" s="318"/>
      <c r="AK4990" s="318"/>
      <c r="AL4990" s="318"/>
      <c r="AM4990" s="318"/>
      <c r="AN4990" s="318"/>
      <c r="AO4990" s="318"/>
      <c r="AP4990" s="318"/>
      <c r="AQ4990" s="318"/>
      <c r="AR4990" s="318"/>
      <c r="AS4990" s="318"/>
      <c r="AT4990" s="318"/>
      <c r="AU4990" s="318"/>
      <c r="AV4990" s="318"/>
      <c r="AW4990" s="318"/>
      <c r="AX4990" s="318"/>
      <c r="AY4990" s="318"/>
      <c r="AZ4990" s="318"/>
      <c r="BA4990" s="318"/>
      <c r="BB4990" s="318"/>
      <c r="BC4990" s="318"/>
      <c r="BD4990" s="318"/>
      <c r="BE4990" s="497"/>
      <c r="BF4990" s="497"/>
      <c r="BG4990" s="497"/>
      <c r="BH4990" s="497"/>
      <c r="BI4990" s="497"/>
      <c r="BJ4990" s="497"/>
      <c r="BK4990" s="497"/>
      <c r="BL4990" s="497"/>
      <c r="BM4990" s="497"/>
      <c r="BN4990" s="497"/>
      <c r="BO4990" s="497"/>
      <c r="BP4990" s="306"/>
      <c r="BQ4990" s="496"/>
      <c r="BR4990" s="496"/>
      <c r="BS4990" s="496"/>
      <c r="BT4990" s="496"/>
      <c r="BU4990" s="496"/>
      <c r="BV4990" s="496"/>
    </row>
    <row r="4991" spans="1:74" s="52" customFormat="1" ht="12.75">
      <c r="A4991" s="45">
        <v>2353.0846135089</v>
      </c>
      <c r="B4991" s="46" t="s">
        <v>253</v>
      </c>
      <c r="C4991" s="47" t="s">
        <v>312</v>
      </c>
      <c r="D4991" s="48">
        <v>10.003998401278714</v>
      </c>
      <c r="E4991" s="49">
        <v>39.558399999999999</v>
      </c>
      <c r="F4991" s="49">
        <v>1.8685E-2</v>
      </c>
      <c r="G4991" s="49">
        <v>17.372299999999999</v>
      </c>
      <c r="H4991" s="49">
        <v>0.20088800000000001</v>
      </c>
      <c r="I4991" s="49">
        <v>0.24318200000000001</v>
      </c>
      <c r="J4991" s="49">
        <v>42.777299999999997</v>
      </c>
      <c r="K4991" s="49">
        <v>0.24779100000000001</v>
      </c>
      <c r="L4991" s="49">
        <v>100.45165399999999</v>
      </c>
      <c r="M4991" s="47"/>
      <c r="N4991" s="50">
        <v>1.000147373342581</v>
      </c>
      <c r="O4991" s="50">
        <v>3.7350274538362055E-4</v>
      </c>
      <c r="P4991" s="50">
        <v>0.36731494226542022</v>
      </c>
      <c r="Q4991" s="50">
        <v>4.085292611316787E-3</v>
      </c>
      <c r="R4991" s="50">
        <v>5.2076578918849653E-3</v>
      </c>
      <c r="S4991" s="50">
        <v>1.6123049828382319</v>
      </c>
      <c r="T4991" s="50">
        <v>6.7122551525681728E-3</v>
      </c>
      <c r="U4991" s="50">
        <v>2.9971325449538084</v>
      </c>
      <c r="V4991" s="51">
        <v>81.445178561425735</v>
      </c>
      <c r="X4991" s="49">
        <v>0.213315</v>
      </c>
      <c r="Y4991" s="49">
        <v>85.2898</v>
      </c>
      <c r="Z4991" s="49">
        <v>0.43870100000000001</v>
      </c>
      <c r="AA4991" s="49">
        <v>10.389799999999999</v>
      </c>
      <c r="AB4991" s="49">
        <v>5.9889599999999996</v>
      </c>
      <c r="AC4991" s="49">
        <v>0.18271799999999999</v>
      </c>
      <c r="AD4991" s="49">
        <v>4.9052800000000003</v>
      </c>
      <c r="AE4991" s="312"/>
      <c r="AF4991" s="161" t="s">
        <v>432</v>
      </c>
      <c r="AG4991" s="318">
        <v>30</v>
      </c>
      <c r="AH4991" s="318">
        <v>15</v>
      </c>
      <c r="AI4991" s="318"/>
      <c r="AJ4991" s="318"/>
      <c r="AK4991" s="318"/>
      <c r="AL4991" s="318"/>
      <c r="AM4991" s="318"/>
      <c r="AN4991" s="318"/>
      <c r="AO4991" s="318"/>
      <c r="AP4991" s="318"/>
      <c r="AQ4991" s="318"/>
      <c r="AR4991" s="318"/>
      <c r="AS4991" s="318"/>
      <c r="AT4991" s="318"/>
      <c r="AU4991" s="318"/>
      <c r="AV4991" s="318"/>
      <c r="AW4991" s="318"/>
      <c r="AX4991" s="318"/>
      <c r="AY4991" s="318"/>
      <c r="AZ4991" s="318"/>
      <c r="BA4991" s="318"/>
      <c r="BB4991" s="318"/>
      <c r="BC4991" s="318"/>
      <c r="BD4991" s="318"/>
      <c r="BE4991" s="497"/>
      <c r="BF4991" s="497"/>
      <c r="BG4991" s="497"/>
      <c r="BH4991" s="497"/>
      <c r="BI4991" s="497"/>
      <c r="BJ4991" s="497"/>
      <c r="BK4991" s="497"/>
      <c r="BL4991" s="497"/>
      <c r="BM4991" s="497"/>
      <c r="BN4991" s="497"/>
      <c r="BO4991" s="497"/>
      <c r="BP4991" s="306"/>
      <c r="BQ4991" s="496"/>
      <c r="BR4991" s="496"/>
      <c r="BS4991" s="496"/>
      <c r="BT4991" s="496"/>
      <c r="BU4991" s="496"/>
      <c r="BV4991" s="496"/>
    </row>
    <row r="4992" spans="1:74" s="52" customFormat="1" ht="12.75">
      <c r="A4992" s="45">
        <v>2353.0846135089</v>
      </c>
      <c r="B4992" s="46" t="s">
        <v>253</v>
      </c>
      <c r="C4992" s="47" t="s">
        <v>312</v>
      </c>
      <c r="D4992" s="48">
        <v>15.003998401278714</v>
      </c>
      <c r="E4992" s="49">
        <v>39.702599999999997</v>
      </c>
      <c r="F4992" s="49">
        <v>6.0689E-2</v>
      </c>
      <c r="G4992" s="49">
        <v>16.546500000000002</v>
      </c>
      <c r="H4992" s="49">
        <v>0.264571</v>
      </c>
      <c r="I4992" s="49">
        <v>0.239117</v>
      </c>
      <c r="J4992" s="49">
        <v>43.566299999999998</v>
      </c>
      <c r="K4992" s="49">
        <v>0.239647</v>
      </c>
      <c r="L4992" s="49">
        <v>100.655765</v>
      </c>
      <c r="M4992" s="47"/>
      <c r="N4992" s="50">
        <v>0.99796396038346546</v>
      </c>
      <c r="O4992" s="50">
        <v>1.2060944141294781E-3</v>
      </c>
      <c r="P4992" s="50">
        <v>0.34782280025786327</v>
      </c>
      <c r="Q4992" s="50">
        <v>5.3491163045157669E-3</v>
      </c>
      <c r="R4992" s="50">
        <v>5.0908711139518587E-3</v>
      </c>
      <c r="S4992" s="50">
        <v>1.6325073032356321</v>
      </c>
      <c r="T4992" s="50">
        <v>6.4539493634807998E-3</v>
      </c>
      <c r="U4992" s="50">
        <v>2.9974706803114515</v>
      </c>
      <c r="V4992" s="51">
        <v>82.436120137533138</v>
      </c>
      <c r="X4992" s="49">
        <v>0.213088</v>
      </c>
      <c r="Y4992" s="49">
        <v>25.857299999999999</v>
      </c>
      <c r="Z4992" s="49">
        <v>0.45006299999999999</v>
      </c>
      <c r="AA4992" s="49">
        <v>8.1439699999999995</v>
      </c>
      <c r="AB4992" s="49">
        <v>5.9933100000000001</v>
      </c>
      <c r="AC4992" s="49">
        <v>0.180594</v>
      </c>
      <c r="AD4992" s="49">
        <v>5.1412899999999997</v>
      </c>
      <c r="AE4992" s="312"/>
      <c r="AF4992" s="161" t="s">
        <v>432</v>
      </c>
      <c r="AG4992" s="318">
        <v>30</v>
      </c>
      <c r="AH4992" s="318">
        <v>15</v>
      </c>
      <c r="AI4992" s="318"/>
      <c r="AJ4992" s="318"/>
      <c r="AK4992" s="318"/>
      <c r="AL4992" s="318"/>
      <c r="AM4992" s="318"/>
      <c r="AN4992" s="318"/>
      <c r="AO4992" s="318"/>
      <c r="AP4992" s="318"/>
      <c r="AQ4992" s="318"/>
      <c r="AR4992" s="318"/>
      <c r="AS4992" s="318"/>
      <c r="AT4992" s="318"/>
      <c r="AU4992" s="318"/>
      <c r="AV4992" s="318"/>
      <c r="AW4992" s="318"/>
      <c r="AX4992" s="318"/>
      <c r="AY4992" s="318"/>
      <c r="AZ4992" s="318"/>
      <c r="BA4992" s="318"/>
      <c r="BB4992" s="318"/>
      <c r="BC4992" s="318"/>
      <c r="BD4992" s="318"/>
      <c r="BE4992" s="497"/>
      <c r="BF4992" s="497"/>
      <c r="BG4992" s="497"/>
      <c r="BH4992" s="497"/>
      <c r="BI4992" s="497"/>
      <c r="BJ4992" s="497"/>
      <c r="BK4992" s="497"/>
      <c r="BL4992" s="497"/>
      <c r="BM4992" s="497"/>
      <c r="BN4992" s="497"/>
      <c r="BO4992" s="497"/>
      <c r="BP4992" s="306"/>
      <c r="BQ4992" s="496"/>
      <c r="BR4992" s="496"/>
      <c r="BS4992" s="496"/>
      <c r="BT4992" s="496"/>
      <c r="BU4992" s="496"/>
      <c r="BV4992" s="496"/>
    </row>
    <row r="4993" spans="1:74" s="52" customFormat="1" ht="12.75">
      <c r="A4993" s="45">
        <v>2353.0846135089</v>
      </c>
      <c r="B4993" s="46" t="s">
        <v>253</v>
      </c>
      <c r="C4993" s="47" t="s">
        <v>312</v>
      </c>
      <c r="D4993" s="48">
        <v>20.003998401278714</v>
      </c>
      <c r="E4993" s="49">
        <v>39.724800000000002</v>
      </c>
      <c r="F4993" s="49">
        <v>5.5309999999999998E-2</v>
      </c>
      <c r="G4993" s="49">
        <v>15.6617</v>
      </c>
      <c r="H4993" s="49">
        <v>0.28704400000000002</v>
      </c>
      <c r="I4993" s="49">
        <v>0.19223399999999999</v>
      </c>
      <c r="J4993" s="49">
        <v>44.156599999999997</v>
      </c>
      <c r="K4993" s="49">
        <v>0.25269599999999998</v>
      </c>
      <c r="L4993" s="49">
        <v>100.367036</v>
      </c>
      <c r="M4993" s="47"/>
      <c r="N4993" s="50">
        <v>0.99748686394508701</v>
      </c>
      <c r="O4993" s="50">
        <v>1.0980561261979367E-3</v>
      </c>
      <c r="P4993" s="50">
        <v>0.32888219365801896</v>
      </c>
      <c r="Q4993" s="50">
        <v>5.7974609426152922E-3</v>
      </c>
      <c r="R4993" s="50">
        <v>4.088475577032573E-3</v>
      </c>
      <c r="S4993" s="50">
        <v>1.6529116368363086</v>
      </c>
      <c r="T4993" s="50">
        <v>6.7983180813391223E-3</v>
      </c>
      <c r="U4993" s="50">
        <v>2.9981476780452381</v>
      </c>
      <c r="V4993" s="51">
        <v>83.404823014511834</v>
      </c>
      <c r="X4993" s="49">
        <v>0.21308199999999999</v>
      </c>
      <c r="Y4993" s="49">
        <v>29.760899999999999</v>
      </c>
      <c r="Z4993" s="49">
        <v>0.46292499999999998</v>
      </c>
      <c r="AA4993" s="49">
        <v>7.7713099999999997</v>
      </c>
      <c r="AB4993" s="49">
        <v>7.2960599999999998</v>
      </c>
      <c r="AC4993" s="49">
        <v>0.178897</v>
      </c>
      <c r="AD4993" s="49">
        <v>4.8520399999999997</v>
      </c>
      <c r="AE4993" s="312"/>
      <c r="AF4993" s="161" t="s">
        <v>432</v>
      </c>
      <c r="AG4993" s="318">
        <v>30</v>
      </c>
      <c r="AH4993" s="318">
        <v>15</v>
      </c>
      <c r="AI4993" s="318"/>
      <c r="AJ4993" s="318"/>
      <c r="AK4993" s="318"/>
      <c r="AL4993" s="318"/>
      <c r="AM4993" s="318"/>
      <c r="AN4993" s="318"/>
      <c r="AO4993" s="318"/>
      <c r="AP4993" s="318"/>
      <c r="AQ4993" s="318"/>
      <c r="AR4993" s="318"/>
      <c r="AS4993" s="318"/>
      <c r="AT4993" s="318"/>
      <c r="AU4993" s="318"/>
      <c r="AV4993" s="318"/>
      <c r="AW4993" s="318"/>
      <c r="AX4993" s="318"/>
      <c r="AY4993" s="318"/>
      <c r="AZ4993" s="318"/>
      <c r="BA4993" s="318"/>
      <c r="BB4993" s="318"/>
      <c r="BC4993" s="318"/>
      <c r="BD4993" s="318"/>
      <c r="BE4993" s="497"/>
      <c r="BF4993" s="497"/>
      <c r="BG4993" s="497"/>
      <c r="BH4993" s="497"/>
      <c r="BI4993" s="497"/>
      <c r="BJ4993" s="497"/>
      <c r="BK4993" s="497"/>
      <c r="BL4993" s="497"/>
      <c r="BM4993" s="497"/>
      <c r="BN4993" s="497"/>
      <c r="BO4993" s="497"/>
      <c r="BP4993" s="306"/>
      <c r="BQ4993" s="496"/>
      <c r="BR4993" s="496"/>
      <c r="BS4993" s="496"/>
      <c r="BT4993" s="496"/>
      <c r="BU4993" s="496"/>
      <c r="BV4993" s="496"/>
    </row>
    <row r="4994" spans="1:74" s="52" customFormat="1" ht="12.75">
      <c r="A4994" s="45">
        <v>2353.0846135089</v>
      </c>
      <c r="B4994" s="46" t="s">
        <v>253</v>
      </c>
      <c r="C4994" s="47" t="s">
        <v>312</v>
      </c>
      <c r="D4994" s="48">
        <v>25.003998401278714</v>
      </c>
      <c r="E4994" s="49">
        <v>39.929600000000001</v>
      </c>
      <c r="F4994" s="49">
        <v>6.5641000000000005E-2</v>
      </c>
      <c r="G4994" s="49">
        <v>15.109400000000001</v>
      </c>
      <c r="H4994" s="49">
        <v>0.26947199999999999</v>
      </c>
      <c r="I4994" s="49">
        <v>0.199715</v>
      </c>
      <c r="J4994" s="49">
        <v>44.595799999999997</v>
      </c>
      <c r="K4994" s="49">
        <v>0.25096099999999999</v>
      </c>
      <c r="L4994" s="49">
        <v>100.43734500000001</v>
      </c>
      <c r="M4994" s="47"/>
      <c r="N4994" s="50">
        <v>0.99919858387514449</v>
      </c>
      <c r="O4994" s="50">
        <v>1.2986958536078989E-3</v>
      </c>
      <c r="P4994" s="50">
        <v>0.31619868752724661</v>
      </c>
      <c r="Q4994" s="50">
        <v>5.4239339005008099E-3</v>
      </c>
      <c r="R4994" s="50">
        <v>4.233048789654999E-3</v>
      </c>
      <c r="S4994" s="50">
        <v>1.6636400040315367</v>
      </c>
      <c r="T4994" s="50">
        <v>6.7285383788983433E-3</v>
      </c>
      <c r="U4994" s="50">
        <v>2.9972156697102732</v>
      </c>
      <c r="V4994" s="51">
        <v>84.029068182403563</v>
      </c>
      <c r="X4994" s="49">
        <v>0.21254799999999999</v>
      </c>
      <c r="Y4994" s="49">
        <v>23.957799999999999</v>
      </c>
      <c r="Z4994" s="49">
        <v>0.47176000000000001</v>
      </c>
      <c r="AA4994" s="49">
        <v>8.0052099999999999</v>
      </c>
      <c r="AB4994" s="49">
        <v>6.87723</v>
      </c>
      <c r="AC4994" s="49">
        <v>0.17772199999999999</v>
      </c>
      <c r="AD4994" s="49">
        <v>4.8353599999999997</v>
      </c>
      <c r="AE4994" s="312"/>
      <c r="AF4994" s="161" t="s">
        <v>432</v>
      </c>
      <c r="AG4994" s="318">
        <v>30</v>
      </c>
      <c r="AH4994" s="318">
        <v>15</v>
      </c>
      <c r="AI4994" s="318"/>
      <c r="AJ4994" s="318"/>
      <c r="AK4994" s="318"/>
      <c r="AL4994" s="318"/>
      <c r="AM4994" s="318"/>
      <c r="AN4994" s="318"/>
      <c r="AO4994" s="318"/>
      <c r="AP4994" s="318"/>
      <c r="AQ4994" s="318"/>
      <c r="AR4994" s="318"/>
      <c r="AS4994" s="318"/>
      <c r="AT4994" s="318"/>
      <c r="AU4994" s="318"/>
      <c r="AV4994" s="318"/>
      <c r="AW4994" s="318"/>
      <c r="AX4994" s="318"/>
      <c r="AY4994" s="318"/>
      <c r="AZ4994" s="318"/>
      <c r="BA4994" s="318"/>
      <c r="BB4994" s="318"/>
      <c r="BC4994" s="318"/>
      <c r="BD4994" s="318"/>
      <c r="BE4994" s="497"/>
      <c r="BF4994" s="497"/>
      <c r="BG4994" s="497"/>
      <c r="BH4994" s="497"/>
      <c r="BI4994" s="497"/>
      <c r="BJ4994" s="497"/>
      <c r="BK4994" s="497"/>
      <c r="BL4994" s="497"/>
      <c r="BM4994" s="497"/>
      <c r="BN4994" s="497"/>
      <c r="BO4994" s="497"/>
      <c r="BP4994" s="306"/>
      <c r="BQ4994" s="496"/>
      <c r="BR4994" s="496"/>
      <c r="BS4994" s="496"/>
      <c r="BT4994" s="496"/>
      <c r="BU4994" s="496"/>
      <c r="BV4994" s="496"/>
    </row>
    <row r="4995" spans="1:74" s="52" customFormat="1" ht="12.75">
      <c r="A4995" s="45">
        <v>2353.0846135089</v>
      </c>
      <c r="B4995" s="46" t="s">
        <v>253</v>
      </c>
      <c r="C4995" s="47" t="s">
        <v>312</v>
      </c>
      <c r="D4995" s="48">
        <v>30.003998401278714</v>
      </c>
      <c r="E4995" s="49">
        <v>40.197299999999998</v>
      </c>
      <c r="F4995" s="49">
        <v>4.0549999999999996E-3</v>
      </c>
      <c r="G4995" s="49">
        <v>14.7403</v>
      </c>
      <c r="H4995" s="49">
        <v>0.309614</v>
      </c>
      <c r="I4995" s="49">
        <v>0.21274699999999999</v>
      </c>
      <c r="J4995" s="49">
        <v>45.026899999999998</v>
      </c>
      <c r="K4995" s="49">
        <v>0.248311</v>
      </c>
      <c r="L4995" s="49">
        <v>100.76740799999999</v>
      </c>
      <c r="M4995" s="47"/>
      <c r="N4995" s="50">
        <v>1.0008620937236254</v>
      </c>
      <c r="O4995" s="50">
        <v>7.9825864725136875E-5</v>
      </c>
      <c r="P4995" s="50">
        <v>0.30693023699618438</v>
      </c>
      <c r="Q4995" s="50">
        <v>6.2007160023333932E-3</v>
      </c>
      <c r="R4995" s="50">
        <v>4.4866949419177602E-3</v>
      </c>
      <c r="S4995" s="50">
        <v>1.6713136167721288</v>
      </c>
      <c r="T4995" s="50">
        <v>6.6241622986514181E-3</v>
      </c>
      <c r="U4995" s="50">
        <v>2.9973243159153524</v>
      </c>
      <c r="V4995" s="51">
        <v>84.484711709756127</v>
      </c>
      <c r="X4995" s="49">
        <v>0.21180499999999999</v>
      </c>
      <c r="Y4995" s="49">
        <v>400.113</v>
      </c>
      <c r="Z4995" s="49">
        <v>0.47845300000000002</v>
      </c>
      <c r="AA4995" s="49">
        <v>7.2205700000000004</v>
      </c>
      <c r="AB4995" s="49">
        <v>6.6472499999999997</v>
      </c>
      <c r="AC4995" s="49">
        <v>0.176567</v>
      </c>
      <c r="AD4995" s="49">
        <v>4.8906499999999999</v>
      </c>
      <c r="AE4995" s="312"/>
      <c r="AF4995" s="161" t="s">
        <v>432</v>
      </c>
      <c r="AG4995" s="318">
        <v>30</v>
      </c>
      <c r="AH4995" s="318">
        <v>15</v>
      </c>
      <c r="AI4995" s="318"/>
      <c r="AJ4995" s="318"/>
      <c r="AK4995" s="318"/>
      <c r="AL4995" s="318"/>
      <c r="AM4995" s="318"/>
      <c r="AN4995" s="318"/>
      <c r="AO4995" s="318"/>
      <c r="AP4995" s="318"/>
      <c r="AQ4995" s="318"/>
      <c r="AR4995" s="318"/>
      <c r="AS4995" s="318"/>
      <c r="AT4995" s="318"/>
      <c r="AU4995" s="318"/>
      <c r="AV4995" s="318"/>
      <c r="AW4995" s="318"/>
      <c r="AX4995" s="318"/>
      <c r="AY4995" s="318"/>
      <c r="AZ4995" s="318"/>
      <c r="BA4995" s="318"/>
      <c r="BB4995" s="318"/>
      <c r="BC4995" s="318"/>
      <c r="BD4995" s="318"/>
      <c r="BE4995" s="497"/>
      <c r="BF4995" s="497"/>
      <c r="BG4995" s="497"/>
      <c r="BH4995" s="497"/>
      <c r="BI4995" s="497"/>
      <c r="BJ4995" s="497"/>
      <c r="BK4995" s="497"/>
      <c r="BL4995" s="497"/>
      <c r="BM4995" s="497"/>
      <c r="BN4995" s="497"/>
      <c r="BO4995" s="497"/>
      <c r="BP4995" s="306"/>
      <c r="BQ4995" s="496"/>
      <c r="BR4995" s="496"/>
      <c r="BS4995" s="496"/>
      <c r="BT4995" s="496"/>
      <c r="BU4995" s="496"/>
      <c r="BV4995" s="496"/>
    </row>
    <row r="4996" spans="1:74" s="52" customFormat="1" ht="12.75">
      <c r="A4996" s="45">
        <v>2353.0846135089</v>
      </c>
      <c r="B4996" s="46" t="s">
        <v>253</v>
      </c>
      <c r="C4996" s="47" t="s">
        <v>312</v>
      </c>
      <c r="D4996" s="48">
        <v>35.003998401278714</v>
      </c>
      <c r="E4996" s="49">
        <v>39.9392</v>
      </c>
      <c r="F4996" s="49">
        <v>2.8743999999999999E-2</v>
      </c>
      <c r="G4996" s="49">
        <v>14.5181</v>
      </c>
      <c r="H4996" s="49">
        <v>0.29583500000000001</v>
      </c>
      <c r="I4996" s="49">
        <v>0.180059</v>
      </c>
      <c r="J4996" s="49">
        <v>45.158299999999997</v>
      </c>
      <c r="K4996" s="49">
        <v>0.25385799999999997</v>
      </c>
      <c r="L4996" s="49">
        <v>100.406122</v>
      </c>
      <c r="M4996" s="47"/>
      <c r="N4996" s="50">
        <v>0.99733372162132472</v>
      </c>
      <c r="O4996" s="50">
        <v>5.6749724994454665E-4</v>
      </c>
      <c r="P4996" s="50">
        <v>0.30318444755165119</v>
      </c>
      <c r="Q4996" s="50">
        <v>5.942026552548052E-3</v>
      </c>
      <c r="R4996" s="50">
        <v>3.8083926220298624E-3</v>
      </c>
      <c r="S4996" s="50">
        <v>1.681075705944608</v>
      </c>
      <c r="T4996" s="50">
        <v>6.7918743631229612E-3</v>
      </c>
      <c r="U4996" s="50">
        <v>2.9996462052297481</v>
      </c>
      <c r="V4996" s="51">
        <v>84.720529361160573</v>
      </c>
      <c r="X4996" s="49">
        <v>0.21249799999999999</v>
      </c>
      <c r="Y4996" s="49">
        <v>53.783900000000003</v>
      </c>
      <c r="Z4996" s="49">
        <v>0.48189799999999999</v>
      </c>
      <c r="AA4996" s="49">
        <v>7.4804199999999996</v>
      </c>
      <c r="AB4996" s="49">
        <v>7.6821700000000002</v>
      </c>
      <c r="AC4996" s="49">
        <v>0.17611299999999999</v>
      </c>
      <c r="AD4996" s="49">
        <v>4.8601599999999996</v>
      </c>
      <c r="AE4996" s="312"/>
      <c r="AF4996" s="161" t="s">
        <v>432</v>
      </c>
      <c r="AG4996" s="318">
        <v>30</v>
      </c>
      <c r="AH4996" s="318">
        <v>15</v>
      </c>
      <c r="AI4996" s="318"/>
      <c r="AJ4996" s="318"/>
      <c r="AK4996" s="318"/>
      <c r="AL4996" s="318"/>
      <c r="AM4996" s="318"/>
      <c r="AN4996" s="318"/>
      <c r="AO4996" s="318"/>
      <c r="AP4996" s="318"/>
      <c r="AQ4996" s="318"/>
      <c r="AR4996" s="318"/>
      <c r="AS4996" s="318"/>
      <c r="AT4996" s="318"/>
      <c r="AU4996" s="318"/>
      <c r="AV4996" s="318"/>
      <c r="AW4996" s="318"/>
      <c r="AX4996" s="318"/>
      <c r="AY4996" s="318"/>
      <c r="AZ4996" s="318"/>
      <c r="BA4996" s="318"/>
      <c r="BB4996" s="318"/>
      <c r="BC4996" s="318"/>
      <c r="BD4996" s="318"/>
      <c r="BE4996" s="497"/>
      <c r="BF4996" s="497"/>
      <c r="BG4996" s="497"/>
      <c r="BH4996" s="497"/>
      <c r="BI4996" s="497"/>
      <c r="BJ4996" s="497"/>
      <c r="BK4996" s="497"/>
      <c r="BL4996" s="497"/>
      <c r="BM4996" s="497"/>
      <c r="BN4996" s="497"/>
      <c r="BO4996" s="497"/>
      <c r="BP4996" s="306"/>
      <c r="BQ4996" s="496"/>
      <c r="BR4996" s="496"/>
      <c r="BS4996" s="496"/>
      <c r="BT4996" s="496"/>
      <c r="BU4996" s="496"/>
      <c r="BV4996" s="496"/>
    </row>
    <row r="4997" spans="1:74" s="52" customFormat="1" ht="12.75">
      <c r="A4997" s="45">
        <v>2353.0846135089</v>
      </c>
      <c r="B4997" s="46" t="s">
        <v>253</v>
      </c>
      <c r="C4997" s="47" t="s">
        <v>312</v>
      </c>
      <c r="D4997" s="48">
        <v>40.003998401278714</v>
      </c>
      <c r="E4997" s="49">
        <v>39.971699999999998</v>
      </c>
      <c r="F4997" s="49">
        <v>3.3555000000000001E-2</v>
      </c>
      <c r="G4997" s="49">
        <v>14.412000000000001</v>
      </c>
      <c r="H4997" s="49">
        <v>0.29586400000000002</v>
      </c>
      <c r="I4997" s="49">
        <v>0.18772900000000001</v>
      </c>
      <c r="J4997" s="49">
        <v>45.164999999999999</v>
      </c>
      <c r="K4997" s="49">
        <v>0.24357699999999999</v>
      </c>
      <c r="L4997" s="49">
        <v>100.341526</v>
      </c>
      <c r="M4997" s="47"/>
      <c r="N4997" s="50">
        <v>0.99818617398362541</v>
      </c>
      <c r="O4997" s="50">
        <v>6.6250870506415454E-4</v>
      </c>
      <c r="P4997" s="50">
        <v>0.30098106759257248</v>
      </c>
      <c r="Q4997" s="50">
        <v>5.9428524510662939E-3</v>
      </c>
      <c r="R4997" s="50">
        <v>3.9707819298484565E-3</v>
      </c>
      <c r="S4997" s="50">
        <v>1.6813939909785107</v>
      </c>
      <c r="T4997" s="50">
        <v>6.5170770490426558E-3</v>
      </c>
      <c r="U4997" s="50">
        <v>2.998599237995236</v>
      </c>
      <c r="V4997" s="51">
        <v>84.817148183375394</v>
      </c>
      <c r="X4997" s="49">
        <v>0.212418</v>
      </c>
      <c r="Y4997" s="49">
        <v>46.794899999999998</v>
      </c>
      <c r="Z4997" s="49">
        <v>0.48315000000000002</v>
      </c>
      <c r="AA4997" s="49">
        <v>7.5088800000000004</v>
      </c>
      <c r="AB4997" s="49">
        <v>7.3005300000000002</v>
      </c>
      <c r="AC4997" s="49">
        <v>0.176098</v>
      </c>
      <c r="AD4997" s="49">
        <v>5.0481600000000002</v>
      </c>
      <c r="AE4997" s="312"/>
      <c r="AF4997" s="161" t="s">
        <v>432</v>
      </c>
      <c r="AG4997" s="318">
        <v>30</v>
      </c>
      <c r="AH4997" s="318">
        <v>15</v>
      </c>
      <c r="AI4997" s="318"/>
      <c r="AJ4997" s="318"/>
      <c r="AK4997" s="318"/>
      <c r="AL4997" s="318"/>
      <c r="AM4997" s="318"/>
      <c r="AN4997" s="318"/>
      <c r="AO4997" s="318"/>
      <c r="AP4997" s="318"/>
      <c r="AQ4997" s="318"/>
      <c r="AR4997" s="318"/>
      <c r="AS4997" s="318"/>
      <c r="AT4997" s="318"/>
      <c r="AU4997" s="318"/>
      <c r="AV4997" s="318"/>
      <c r="AW4997" s="318"/>
      <c r="AX4997" s="318"/>
      <c r="AY4997" s="318"/>
      <c r="AZ4997" s="318"/>
      <c r="BA4997" s="318"/>
      <c r="BB4997" s="318"/>
      <c r="BC4997" s="318"/>
      <c r="BD4997" s="318"/>
      <c r="BE4997" s="497"/>
      <c r="BF4997" s="497"/>
      <c r="BG4997" s="497"/>
      <c r="BH4997" s="497"/>
      <c r="BI4997" s="497"/>
      <c r="BJ4997" s="497"/>
      <c r="BK4997" s="497"/>
      <c r="BL4997" s="497"/>
      <c r="BM4997" s="497"/>
      <c r="BN4997" s="497"/>
      <c r="BO4997" s="497"/>
      <c r="BP4997" s="306"/>
      <c r="BQ4997" s="496"/>
      <c r="BR4997" s="496"/>
      <c r="BS4997" s="496"/>
      <c r="BT4997" s="496"/>
      <c r="BU4997" s="496"/>
      <c r="BV4997" s="496"/>
    </row>
    <row r="4998" spans="1:74" s="52" customFormat="1" ht="12.75">
      <c r="A4998" s="45">
        <v>2353.0846135089</v>
      </c>
      <c r="B4998" s="46" t="s">
        <v>253</v>
      </c>
      <c r="C4998" s="47" t="s">
        <v>312</v>
      </c>
      <c r="D4998" s="48">
        <v>45.003998401278714</v>
      </c>
      <c r="E4998" s="49">
        <v>40.1327</v>
      </c>
      <c r="F4998" s="49">
        <v>6.6709999999999998E-3</v>
      </c>
      <c r="G4998" s="49">
        <v>14.3285</v>
      </c>
      <c r="H4998" s="49">
        <v>0.33391399999999999</v>
      </c>
      <c r="I4998" s="49">
        <v>0.16464699999999999</v>
      </c>
      <c r="J4998" s="49">
        <v>45.423900000000003</v>
      </c>
      <c r="K4998" s="49">
        <v>0.243176</v>
      </c>
      <c r="L4998" s="49">
        <v>100.67917600000001</v>
      </c>
      <c r="M4998" s="47"/>
      <c r="N4998" s="50">
        <v>0.99826198761741425</v>
      </c>
      <c r="O4998" s="50">
        <v>1.3119355823545283E-4</v>
      </c>
      <c r="P4998" s="50">
        <v>0.2980594374822314</v>
      </c>
      <c r="Q4998" s="50">
        <v>6.6807416251647156E-3</v>
      </c>
      <c r="R4998" s="50">
        <v>3.4688515664749865E-3</v>
      </c>
      <c r="S4998" s="50">
        <v>1.6843762924262635</v>
      </c>
      <c r="T4998" s="50">
        <v>6.4807387315426622E-3</v>
      </c>
      <c r="U4998" s="50">
        <v>2.9987980370935898</v>
      </c>
      <c r="V4998" s="51">
        <v>84.964988625583885</v>
      </c>
      <c r="X4998" s="49">
        <v>0.21202699999999999</v>
      </c>
      <c r="Y4998" s="49">
        <v>237.36500000000001</v>
      </c>
      <c r="Z4998" s="49">
        <v>0.48451</v>
      </c>
      <c r="AA4998" s="49">
        <v>6.6363500000000002</v>
      </c>
      <c r="AB4998" s="49">
        <v>8.2770600000000005</v>
      </c>
      <c r="AC4998" s="49">
        <v>0.17554600000000001</v>
      </c>
      <c r="AD4998" s="49">
        <v>5.1261799999999997</v>
      </c>
      <c r="AE4998" s="312"/>
      <c r="AF4998" s="161" t="s">
        <v>432</v>
      </c>
      <c r="AG4998" s="318">
        <v>30</v>
      </c>
      <c r="AH4998" s="318">
        <v>15</v>
      </c>
      <c r="AI4998" s="318"/>
      <c r="AJ4998" s="318"/>
      <c r="AK4998" s="318"/>
      <c r="AL4998" s="318"/>
      <c r="AM4998" s="318"/>
      <c r="AN4998" s="318"/>
      <c r="AO4998" s="318"/>
      <c r="AP4998" s="318"/>
      <c r="AQ4998" s="318"/>
      <c r="AR4998" s="318"/>
      <c r="AS4998" s="318"/>
      <c r="AT4998" s="318"/>
      <c r="AU4998" s="318"/>
      <c r="AV4998" s="318"/>
      <c r="AW4998" s="318"/>
      <c r="AX4998" s="318"/>
      <c r="AY4998" s="318"/>
      <c r="AZ4998" s="318"/>
      <c r="BA4998" s="318"/>
      <c r="BB4998" s="318"/>
      <c r="BC4998" s="318"/>
      <c r="BD4998" s="318"/>
      <c r="BE4998" s="497"/>
      <c r="BF4998" s="497"/>
      <c r="BG4998" s="497"/>
      <c r="BH4998" s="497"/>
      <c r="BI4998" s="497"/>
      <c r="BJ4998" s="497"/>
      <c r="BK4998" s="497"/>
      <c r="BL4998" s="497"/>
      <c r="BM4998" s="497"/>
      <c r="BN4998" s="497"/>
      <c r="BO4998" s="497"/>
      <c r="BP4998" s="306"/>
      <c r="BQ4998" s="496"/>
      <c r="BR4998" s="496"/>
      <c r="BS4998" s="496"/>
      <c r="BT4998" s="496"/>
      <c r="BU4998" s="496"/>
      <c r="BV4998" s="496"/>
    </row>
    <row r="4999" spans="1:74" s="52" customFormat="1" ht="12.75">
      <c r="A4999" s="45">
        <v>2353.0846135089</v>
      </c>
      <c r="B4999" s="46" t="s">
        <v>253</v>
      </c>
      <c r="C4999" s="47" t="s">
        <v>312</v>
      </c>
      <c r="D4999" s="48">
        <v>50.003998401278714</v>
      </c>
      <c r="E4999" s="49">
        <v>40.220300000000002</v>
      </c>
      <c r="F4999" s="49">
        <v>4.9050999999999997E-2</v>
      </c>
      <c r="G4999" s="49">
        <v>14.2631</v>
      </c>
      <c r="H4999" s="49">
        <v>0.32601000000000002</v>
      </c>
      <c r="I4999" s="49">
        <v>0.198934</v>
      </c>
      <c r="J4999" s="49">
        <v>45.307400000000001</v>
      </c>
      <c r="K4999" s="49">
        <v>0.26067699999999999</v>
      </c>
      <c r="L4999" s="49">
        <v>100.67439900000001</v>
      </c>
      <c r="M4999" s="47"/>
      <c r="N4999" s="50">
        <v>0.99981727900814188</v>
      </c>
      <c r="O4999" s="50">
        <v>9.6404790058091572E-4</v>
      </c>
      <c r="P4999" s="50">
        <v>0.29651403411493404</v>
      </c>
      <c r="Q4999" s="50">
        <v>6.5185371737922094E-3</v>
      </c>
      <c r="R4999" s="50">
        <v>4.1886115579144829E-3</v>
      </c>
      <c r="S4999" s="50">
        <v>1.6790089784431221</v>
      </c>
      <c r="T4999" s="50">
        <v>6.9428166152260403E-3</v>
      </c>
      <c r="U4999" s="50">
        <v>2.9953877449393733</v>
      </c>
      <c r="V4999" s="51">
        <v>84.990605919037847</v>
      </c>
      <c r="X4999" s="49">
        <v>0.21176800000000001</v>
      </c>
      <c r="Y4999" s="49">
        <v>32.556199999999997</v>
      </c>
      <c r="Z4999" s="49">
        <v>0.48618099999999997</v>
      </c>
      <c r="AA4999" s="49">
        <v>6.8787599999999998</v>
      </c>
      <c r="AB4999" s="49">
        <v>6.8288700000000002</v>
      </c>
      <c r="AC4999" s="49">
        <v>0.17578199999999999</v>
      </c>
      <c r="AD4999" s="49">
        <v>4.68682</v>
      </c>
      <c r="AE4999" s="312"/>
      <c r="AF4999" s="161" t="s">
        <v>432</v>
      </c>
      <c r="AG4999" s="318">
        <v>30</v>
      </c>
      <c r="AH4999" s="318">
        <v>15</v>
      </c>
      <c r="AI4999" s="318"/>
      <c r="AJ4999" s="318"/>
      <c r="AK4999" s="318"/>
      <c r="AL4999" s="318"/>
      <c r="AM4999" s="318"/>
      <c r="AN4999" s="318"/>
      <c r="AO4999" s="318"/>
      <c r="AP4999" s="318"/>
      <c r="AQ4999" s="318"/>
      <c r="AR4999" s="318"/>
      <c r="AS4999" s="318"/>
      <c r="AT4999" s="318"/>
      <c r="AU4999" s="318"/>
      <c r="AV4999" s="318"/>
      <c r="AW4999" s="318"/>
      <c r="AX4999" s="318"/>
      <c r="AY4999" s="318"/>
      <c r="AZ4999" s="318"/>
      <c r="BA4999" s="318"/>
      <c r="BB4999" s="318"/>
      <c r="BC4999" s="318"/>
      <c r="BD4999" s="318"/>
      <c r="BE4999" s="497"/>
      <c r="BF4999" s="497"/>
      <c r="BG4999" s="497"/>
      <c r="BH4999" s="497"/>
      <c r="BI4999" s="497"/>
      <c r="BJ4999" s="497"/>
      <c r="BK4999" s="497"/>
      <c r="BL4999" s="497"/>
      <c r="BM4999" s="497"/>
      <c r="BN4999" s="497"/>
      <c r="BO4999" s="497"/>
      <c r="BP4999" s="306"/>
      <c r="BQ4999" s="496"/>
      <c r="BR4999" s="496"/>
      <c r="BS4999" s="496"/>
      <c r="BT4999" s="496"/>
      <c r="BU4999" s="496"/>
      <c r="BV4999" s="496"/>
    </row>
    <row r="5000" spans="1:74" s="52" customFormat="1" ht="12.75">
      <c r="A5000" s="45">
        <v>2353.0846135089</v>
      </c>
      <c r="B5000" s="46" t="s">
        <v>253</v>
      </c>
      <c r="C5000" s="47" t="s">
        <v>312</v>
      </c>
      <c r="D5000" s="48">
        <v>55.003998401278714</v>
      </c>
      <c r="E5000" s="49">
        <v>40.123899999999999</v>
      </c>
      <c r="F5000" s="49">
        <v>2.6646E-2</v>
      </c>
      <c r="G5000" s="49">
        <v>14.190200000000001</v>
      </c>
      <c r="H5000" s="49">
        <v>0.29353400000000002</v>
      </c>
      <c r="I5000" s="49">
        <v>0.20421400000000001</v>
      </c>
      <c r="J5000" s="49">
        <v>45.353000000000002</v>
      </c>
      <c r="K5000" s="49">
        <v>0.255938</v>
      </c>
      <c r="L5000" s="49">
        <v>100.486159</v>
      </c>
      <c r="M5000" s="47"/>
      <c r="N5000" s="50">
        <v>0.99929467695367002</v>
      </c>
      <c r="O5000" s="50">
        <v>5.2468406341830748E-4</v>
      </c>
      <c r="P5000" s="50">
        <v>0.29555270956065888</v>
      </c>
      <c r="Q5000" s="50">
        <v>5.8802086932910041E-3</v>
      </c>
      <c r="R5000" s="50">
        <v>4.3078610426329255E-3</v>
      </c>
      <c r="S5000" s="50">
        <v>1.6838561993670913</v>
      </c>
      <c r="T5000" s="50">
        <v>6.8294047769743389E-3</v>
      </c>
      <c r="U5000" s="50">
        <v>2.997382481278323</v>
      </c>
      <c r="V5000" s="51">
        <v>85.068638004627331</v>
      </c>
      <c r="X5000" s="49">
        <v>0.21204300000000001</v>
      </c>
      <c r="Y5000" s="49">
        <v>59.998800000000003</v>
      </c>
      <c r="Z5000" s="49">
        <v>0.48728399999999999</v>
      </c>
      <c r="AA5000" s="49">
        <v>7.6271300000000002</v>
      </c>
      <c r="AB5000" s="49">
        <v>6.8343499999999997</v>
      </c>
      <c r="AC5000" s="49">
        <v>0.17569000000000001</v>
      </c>
      <c r="AD5000" s="49">
        <v>4.7034500000000001</v>
      </c>
      <c r="AE5000" s="312"/>
      <c r="AF5000" s="161" t="s">
        <v>432</v>
      </c>
      <c r="AG5000" s="318">
        <v>30</v>
      </c>
      <c r="AH5000" s="318">
        <v>15</v>
      </c>
      <c r="AI5000" s="318"/>
      <c r="AJ5000" s="318"/>
      <c r="AK5000" s="318"/>
      <c r="AL5000" s="318"/>
      <c r="AM5000" s="318"/>
      <c r="AN5000" s="318"/>
      <c r="AO5000" s="318"/>
      <c r="AP5000" s="318"/>
      <c r="AQ5000" s="318"/>
      <c r="AR5000" s="318"/>
      <c r="AS5000" s="318"/>
      <c r="AT5000" s="318"/>
      <c r="AU5000" s="318"/>
      <c r="AV5000" s="318"/>
      <c r="AW5000" s="318"/>
      <c r="AX5000" s="318"/>
      <c r="AY5000" s="318"/>
      <c r="AZ5000" s="318"/>
      <c r="BA5000" s="318"/>
      <c r="BB5000" s="318"/>
      <c r="BC5000" s="318"/>
      <c r="BD5000" s="318"/>
      <c r="BE5000" s="497"/>
      <c r="BF5000" s="497"/>
      <c r="BG5000" s="497"/>
      <c r="BH5000" s="497"/>
      <c r="BI5000" s="497"/>
      <c r="BJ5000" s="497"/>
      <c r="BK5000" s="497"/>
      <c r="BL5000" s="497"/>
      <c r="BM5000" s="497"/>
      <c r="BN5000" s="497"/>
      <c r="BO5000" s="497"/>
      <c r="BP5000" s="306"/>
      <c r="BQ5000" s="496"/>
      <c r="BR5000" s="496"/>
      <c r="BS5000" s="496"/>
      <c r="BT5000" s="496"/>
      <c r="BU5000" s="496"/>
      <c r="BV5000" s="496"/>
    </row>
    <row r="5001" spans="1:74" s="52" customFormat="1" ht="12.75">
      <c r="A5001" s="45">
        <v>2353.0846135089</v>
      </c>
      <c r="B5001" s="46" t="s">
        <v>253</v>
      </c>
      <c r="C5001" s="47" t="s">
        <v>312</v>
      </c>
      <c r="D5001" s="48">
        <v>60.003998401278714</v>
      </c>
      <c r="E5001" s="49">
        <v>39.923699999999997</v>
      </c>
      <c r="F5001" s="49">
        <v>4.7101999999999998E-2</v>
      </c>
      <c r="G5001" s="49">
        <v>14.313599999999999</v>
      </c>
      <c r="H5001" s="49">
        <v>0.33973599999999998</v>
      </c>
      <c r="I5001" s="49">
        <v>0.184423</v>
      </c>
      <c r="J5001" s="49">
        <v>45.412799999999997</v>
      </c>
      <c r="K5001" s="49">
        <v>0.25473800000000002</v>
      </c>
      <c r="L5001" s="49">
        <v>100.50142700000001</v>
      </c>
      <c r="M5001" s="47"/>
      <c r="N5001" s="50">
        <v>0.99547263343337655</v>
      </c>
      <c r="O5001" s="50">
        <v>9.2856712751423597E-4</v>
      </c>
      <c r="P5001" s="50">
        <v>0.29847187397039132</v>
      </c>
      <c r="Q5001" s="50">
        <v>6.8137156146591479E-3</v>
      </c>
      <c r="R5001" s="50">
        <v>3.8949273681761157E-3</v>
      </c>
      <c r="S5001" s="50">
        <v>1.688050237001042</v>
      </c>
      <c r="T5001" s="50">
        <v>6.8053415086672172E-3</v>
      </c>
      <c r="U5001" s="50">
        <v>3.0011816081197491</v>
      </c>
      <c r="V5001" s="51">
        <v>84.97515470268614</v>
      </c>
      <c r="X5001" s="49">
        <v>0.21273900000000001</v>
      </c>
      <c r="Y5001" s="49">
        <v>35.094299999999997</v>
      </c>
      <c r="Z5001" s="49">
        <v>0.48524899999999999</v>
      </c>
      <c r="AA5001" s="49">
        <v>6.6790500000000002</v>
      </c>
      <c r="AB5001" s="49">
        <v>7.5053099999999997</v>
      </c>
      <c r="AC5001" s="49">
        <v>0.175619</v>
      </c>
      <c r="AD5001" s="49">
        <v>4.7000500000000001</v>
      </c>
      <c r="AE5001" s="312"/>
      <c r="AF5001" s="161" t="s">
        <v>432</v>
      </c>
      <c r="AG5001" s="318">
        <v>30</v>
      </c>
      <c r="AH5001" s="318">
        <v>15</v>
      </c>
      <c r="AI5001" s="318"/>
      <c r="AJ5001" s="318"/>
      <c r="AK5001" s="318"/>
      <c r="AL5001" s="318"/>
      <c r="AM5001" s="318"/>
      <c r="AN5001" s="318"/>
      <c r="AO5001" s="318"/>
      <c r="AP5001" s="318"/>
      <c r="AQ5001" s="318"/>
      <c r="AR5001" s="318"/>
      <c r="AS5001" s="318"/>
      <c r="AT5001" s="318"/>
      <c r="AU5001" s="318"/>
      <c r="AV5001" s="318"/>
      <c r="AW5001" s="318"/>
      <c r="AX5001" s="318"/>
      <c r="AY5001" s="318"/>
      <c r="AZ5001" s="318"/>
      <c r="BA5001" s="318"/>
      <c r="BB5001" s="318"/>
      <c r="BC5001" s="318"/>
      <c r="BD5001" s="318"/>
      <c r="BE5001" s="497"/>
      <c r="BF5001" s="497"/>
      <c r="BG5001" s="497"/>
      <c r="BH5001" s="497"/>
      <c r="BI5001" s="497"/>
      <c r="BJ5001" s="497"/>
      <c r="BK5001" s="497"/>
      <c r="BL5001" s="497"/>
      <c r="BM5001" s="497"/>
      <c r="BN5001" s="497"/>
      <c r="BO5001" s="497"/>
      <c r="BP5001" s="306"/>
      <c r="BQ5001" s="496"/>
      <c r="BR5001" s="496"/>
      <c r="BS5001" s="496"/>
      <c r="BT5001" s="496"/>
      <c r="BU5001" s="496"/>
      <c r="BV5001" s="496"/>
    </row>
    <row r="5002" spans="1:74" s="52" customFormat="1" ht="12.75">
      <c r="A5002" s="45">
        <v>2353.0846135089</v>
      </c>
      <c r="B5002" s="46" t="s">
        <v>253</v>
      </c>
      <c r="C5002" s="47" t="s">
        <v>312</v>
      </c>
      <c r="D5002" s="48">
        <v>65.003998401278722</v>
      </c>
      <c r="E5002" s="49">
        <v>40.013300000000001</v>
      </c>
      <c r="F5002" s="49">
        <v>6.0543E-2</v>
      </c>
      <c r="G5002" s="49">
        <v>14.1968</v>
      </c>
      <c r="H5002" s="49">
        <v>0.310311</v>
      </c>
      <c r="I5002" s="49">
        <v>0.200465</v>
      </c>
      <c r="J5002" s="49">
        <v>45.331200000000003</v>
      </c>
      <c r="K5002" s="49">
        <v>0.25444899999999998</v>
      </c>
      <c r="L5002" s="49">
        <v>100.39087000000001</v>
      </c>
      <c r="M5002" s="47"/>
      <c r="N5002" s="50">
        <v>0.9978562221713414</v>
      </c>
      <c r="O5002" s="50">
        <v>1.1937213232685255E-3</v>
      </c>
      <c r="P5002" s="50">
        <v>0.2960806719225994</v>
      </c>
      <c r="Q5002" s="50">
        <v>6.2245027440624972E-3</v>
      </c>
      <c r="R5002" s="50">
        <v>4.2343611565372283E-3</v>
      </c>
      <c r="S5002" s="50">
        <v>1.6852694993430453</v>
      </c>
      <c r="T5002" s="50">
        <v>6.7986392209450682E-3</v>
      </c>
      <c r="U5002" s="50">
        <v>2.99835719031524</v>
      </c>
      <c r="V5002" s="51">
        <v>85.056620671273393</v>
      </c>
      <c r="X5002" s="49">
        <v>0.21245700000000001</v>
      </c>
      <c r="Y5002" s="49">
        <v>25.9544</v>
      </c>
      <c r="Z5002" s="49">
        <v>0.48783599999999999</v>
      </c>
      <c r="AA5002" s="49">
        <v>7.1672200000000004</v>
      </c>
      <c r="AB5002" s="49">
        <v>6.9055200000000001</v>
      </c>
      <c r="AC5002" s="49">
        <v>0.17577300000000001</v>
      </c>
      <c r="AD5002" s="49">
        <v>4.8277700000000001</v>
      </c>
      <c r="AE5002" s="312"/>
      <c r="AF5002" s="161" t="s">
        <v>432</v>
      </c>
      <c r="AG5002" s="318">
        <v>30</v>
      </c>
      <c r="AH5002" s="318">
        <v>15</v>
      </c>
      <c r="AI5002" s="318"/>
      <c r="AJ5002" s="318"/>
      <c r="AK5002" s="318"/>
      <c r="AL5002" s="318"/>
      <c r="AM5002" s="318"/>
      <c r="AN5002" s="318"/>
      <c r="AO5002" s="318"/>
      <c r="AP5002" s="318"/>
      <c r="AQ5002" s="318"/>
      <c r="AR5002" s="318"/>
      <c r="AS5002" s="318"/>
      <c r="AT5002" s="318"/>
      <c r="AU5002" s="318"/>
      <c r="AV5002" s="318"/>
      <c r="AW5002" s="318"/>
      <c r="AX5002" s="318"/>
      <c r="AY5002" s="318"/>
      <c r="AZ5002" s="318"/>
      <c r="BA5002" s="318"/>
      <c r="BB5002" s="318"/>
      <c r="BC5002" s="318"/>
      <c r="BD5002" s="318"/>
      <c r="BE5002" s="497"/>
      <c r="BF5002" s="497"/>
      <c r="BG5002" s="497"/>
      <c r="BH5002" s="497"/>
      <c r="BI5002" s="497"/>
      <c r="BJ5002" s="497"/>
      <c r="BK5002" s="497"/>
      <c r="BL5002" s="497"/>
      <c r="BM5002" s="497"/>
      <c r="BN5002" s="497"/>
      <c r="BO5002" s="497"/>
      <c r="BP5002" s="306"/>
      <c r="BQ5002" s="496"/>
      <c r="BR5002" s="496"/>
      <c r="BS5002" s="496"/>
      <c r="BT5002" s="496"/>
      <c r="BU5002" s="496"/>
      <c r="BV5002" s="496"/>
    </row>
    <row r="5003" spans="1:74" s="52" customFormat="1" ht="12.75">
      <c r="A5003" s="45">
        <v>2353.0846135089</v>
      </c>
      <c r="B5003" s="46" t="s">
        <v>253</v>
      </c>
      <c r="C5003" s="47" t="s">
        <v>312</v>
      </c>
      <c r="D5003" s="48">
        <v>70.003998401278722</v>
      </c>
      <c r="E5003" s="49">
        <v>40.164000000000001</v>
      </c>
      <c r="F5003" s="49">
        <v>9.1089000000000003E-2</v>
      </c>
      <c r="G5003" s="49">
        <v>14.289199999999999</v>
      </c>
      <c r="H5003" s="49">
        <v>0.358263</v>
      </c>
      <c r="I5003" s="49">
        <v>0.173988</v>
      </c>
      <c r="J5003" s="49">
        <v>45.351999999999997</v>
      </c>
      <c r="K5003" s="49">
        <v>0.25538899999999998</v>
      </c>
      <c r="L5003" s="49">
        <v>100.72788199999999</v>
      </c>
      <c r="M5003" s="47"/>
      <c r="N5003" s="50">
        <v>0.99806428191924512</v>
      </c>
      <c r="O5003" s="50">
        <v>1.7896285710798732E-3</v>
      </c>
      <c r="P5003" s="50">
        <v>0.29695145948788199</v>
      </c>
      <c r="Q5003" s="50">
        <v>7.1608966508130128E-3</v>
      </c>
      <c r="R5003" s="50">
        <v>3.6620695683901722E-3</v>
      </c>
      <c r="S5003" s="50">
        <v>1.6800667806288589</v>
      </c>
      <c r="T5003" s="50">
        <v>6.7995690788748599E-3</v>
      </c>
      <c r="U5003" s="50">
        <v>2.9957819442496274</v>
      </c>
      <c r="V5003" s="51">
        <v>84.979832079326329</v>
      </c>
      <c r="X5003" s="49">
        <v>0.21201800000000001</v>
      </c>
      <c r="Y5003" s="49">
        <v>18.0364</v>
      </c>
      <c r="Z5003" s="49">
        <v>0.48649399999999998</v>
      </c>
      <c r="AA5003" s="49">
        <v>6.2451499999999998</v>
      </c>
      <c r="AB5003" s="49">
        <v>7.8856299999999999</v>
      </c>
      <c r="AC5003" s="49">
        <v>0.175763</v>
      </c>
      <c r="AD5003" s="49">
        <v>4.8607899999999997</v>
      </c>
      <c r="AE5003" s="312"/>
      <c r="AF5003" s="161" t="s">
        <v>432</v>
      </c>
      <c r="AG5003" s="318">
        <v>30</v>
      </c>
      <c r="AH5003" s="318">
        <v>15</v>
      </c>
      <c r="AI5003" s="318"/>
      <c r="AJ5003" s="318"/>
      <c r="AK5003" s="318"/>
      <c r="AL5003" s="318"/>
      <c r="AM5003" s="318"/>
      <c r="AN5003" s="318"/>
      <c r="AO5003" s="318"/>
      <c r="AP5003" s="318"/>
      <c r="AQ5003" s="318"/>
      <c r="AR5003" s="318"/>
      <c r="AS5003" s="318"/>
      <c r="AT5003" s="318"/>
      <c r="AU5003" s="318"/>
      <c r="AV5003" s="318"/>
      <c r="AW5003" s="318"/>
      <c r="AX5003" s="318"/>
      <c r="AY5003" s="318"/>
      <c r="AZ5003" s="318"/>
      <c r="BA5003" s="318"/>
      <c r="BB5003" s="318"/>
      <c r="BC5003" s="318"/>
      <c r="BD5003" s="318"/>
      <c r="BE5003" s="497"/>
      <c r="BF5003" s="497"/>
      <c r="BG5003" s="497"/>
      <c r="BH5003" s="497"/>
      <c r="BI5003" s="497"/>
      <c r="BJ5003" s="497"/>
      <c r="BK5003" s="497"/>
      <c r="BL5003" s="497"/>
      <c r="BM5003" s="497"/>
      <c r="BN5003" s="497"/>
      <c r="BO5003" s="497"/>
      <c r="BP5003" s="306"/>
      <c r="BQ5003" s="496"/>
      <c r="BR5003" s="496"/>
      <c r="BS5003" s="496"/>
      <c r="BT5003" s="496"/>
      <c r="BU5003" s="496"/>
      <c r="BV5003" s="496"/>
    </row>
    <row r="5004" spans="1:74" s="52" customFormat="1" ht="12.75">
      <c r="A5004" s="45">
        <v>2353.0846135089</v>
      </c>
      <c r="B5004" s="46" t="s">
        <v>253</v>
      </c>
      <c r="C5004" s="47" t="s">
        <v>312</v>
      </c>
      <c r="D5004" s="48">
        <v>75.003998401278722</v>
      </c>
      <c r="E5004" s="49">
        <v>40.029699999999998</v>
      </c>
      <c r="F5004" s="49">
        <v>3.3737999999999997E-2</v>
      </c>
      <c r="G5004" s="49">
        <v>14.363799999999999</v>
      </c>
      <c r="H5004" s="49">
        <v>0.319187</v>
      </c>
      <c r="I5004" s="49">
        <v>0.19689400000000001</v>
      </c>
      <c r="J5004" s="49">
        <v>45.275700000000001</v>
      </c>
      <c r="K5004" s="49">
        <v>0.240428</v>
      </c>
      <c r="L5004" s="49">
        <v>100.48682099999999</v>
      </c>
      <c r="M5004" s="47"/>
      <c r="N5004" s="50">
        <v>0.99809180753975968</v>
      </c>
      <c r="O5004" s="50">
        <v>6.6509380785696899E-4</v>
      </c>
      <c r="P5004" s="50">
        <v>0.29951149780612624</v>
      </c>
      <c r="Q5004" s="50">
        <v>6.4014335668853648E-3</v>
      </c>
      <c r="R5004" s="50">
        <v>4.1582096000752078E-3</v>
      </c>
      <c r="S5004" s="50">
        <v>1.682913811629033</v>
      </c>
      <c r="T5004" s="50">
        <v>6.4228953614354984E-3</v>
      </c>
      <c r="U5004" s="50">
        <v>2.9989691678222901</v>
      </c>
      <c r="V5004" s="51">
        <v>84.891662935262659</v>
      </c>
      <c r="X5004" s="49">
        <v>0.21238799999999999</v>
      </c>
      <c r="Y5004" s="49">
        <v>45.889600000000002</v>
      </c>
      <c r="Z5004" s="49">
        <v>0.48464699999999999</v>
      </c>
      <c r="AA5004" s="49">
        <v>7.0446600000000004</v>
      </c>
      <c r="AB5004" s="49">
        <v>7.0342799999999999</v>
      </c>
      <c r="AC5004" s="49">
        <v>0.175952</v>
      </c>
      <c r="AD5004" s="49">
        <v>5.0409600000000001</v>
      </c>
      <c r="AE5004" s="312"/>
      <c r="AF5004" s="161" t="s">
        <v>432</v>
      </c>
      <c r="AG5004" s="318">
        <v>30</v>
      </c>
      <c r="AH5004" s="318">
        <v>15</v>
      </c>
      <c r="AI5004" s="318"/>
      <c r="AJ5004" s="318"/>
      <c r="AK5004" s="318"/>
      <c r="AL5004" s="318"/>
      <c r="AM5004" s="318"/>
      <c r="AN5004" s="318"/>
      <c r="AO5004" s="318"/>
      <c r="AP5004" s="318"/>
      <c r="AQ5004" s="318"/>
      <c r="AR5004" s="318"/>
      <c r="AS5004" s="318"/>
      <c r="AT5004" s="318"/>
      <c r="AU5004" s="318"/>
      <c r="AV5004" s="318"/>
      <c r="AW5004" s="318"/>
      <c r="AX5004" s="318"/>
      <c r="AY5004" s="318"/>
      <c r="AZ5004" s="318"/>
      <c r="BA5004" s="318"/>
      <c r="BB5004" s="318"/>
      <c r="BC5004" s="318"/>
      <c r="BD5004" s="318"/>
      <c r="BE5004" s="497"/>
      <c r="BF5004" s="497"/>
      <c r="BG5004" s="497"/>
      <c r="BH5004" s="497"/>
      <c r="BI5004" s="497"/>
      <c r="BJ5004" s="497"/>
      <c r="BK5004" s="497"/>
      <c r="BL5004" s="497"/>
      <c r="BM5004" s="497"/>
      <c r="BN5004" s="497"/>
      <c r="BO5004" s="497"/>
      <c r="BP5004" s="306"/>
      <c r="BQ5004" s="496"/>
      <c r="BR5004" s="496"/>
      <c r="BS5004" s="496"/>
      <c r="BT5004" s="496"/>
      <c r="BU5004" s="496"/>
      <c r="BV5004" s="496"/>
    </row>
    <row r="5005" spans="1:74" s="52" customFormat="1" ht="12.75">
      <c r="A5005" s="45">
        <v>2353.0846135089</v>
      </c>
      <c r="B5005" s="46" t="s">
        <v>253</v>
      </c>
      <c r="C5005" s="47" t="s">
        <v>312</v>
      </c>
      <c r="D5005" s="48">
        <v>80.003998401278722</v>
      </c>
      <c r="E5005" s="49">
        <v>40.151400000000002</v>
      </c>
      <c r="F5005" s="49">
        <v>3.2621999999999998E-2</v>
      </c>
      <c r="G5005" s="49">
        <v>14.4612</v>
      </c>
      <c r="H5005" s="49">
        <v>0.318353</v>
      </c>
      <c r="I5005" s="49">
        <v>0.18877099999999999</v>
      </c>
      <c r="J5005" s="49">
        <v>45.303899999999999</v>
      </c>
      <c r="K5005" s="49">
        <v>0.26113700000000001</v>
      </c>
      <c r="L5005" s="49">
        <v>100.75537900000002</v>
      </c>
      <c r="M5005" s="47"/>
      <c r="N5005" s="50">
        <v>0.99853419676133137</v>
      </c>
      <c r="O5005" s="50">
        <v>6.4142849362208709E-4</v>
      </c>
      <c r="P5005" s="50">
        <v>0.30076173146665697</v>
      </c>
      <c r="Q5005" s="50">
        <v>6.3681764598374083E-3</v>
      </c>
      <c r="R5005" s="50">
        <v>3.9763377436162206E-3</v>
      </c>
      <c r="S5005" s="50">
        <v>1.6796020089120469</v>
      </c>
      <c r="T5005" s="50">
        <v>6.9580622183978598E-3</v>
      </c>
      <c r="U5005" s="50">
        <v>2.997955610120814</v>
      </c>
      <c r="V5005" s="51">
        <v>84.812803560564973</v>
      </c>
      <c r="X5005" s="49">
        <v>0.21190800000000001</v>
      </c>
      <c r="Y5005" s="49">
        <v>48.113999999999997</v>
      </c>
      <c r="Z5005" s="49">
        <v>0.482794</v>
      </c>
      <c r="AA5005" s="49">
        <v>7.0566300000000002</v>
      </c>
      <c r="AB5005" s="49">
        <v>7.1718799999999998</v>
      </c>
      <c r="AC5005" s="49">
        <v>0.17586499999999999</v>
      </c>
      <c r="AD5005" s="49">
        <v>4.6620400000000002</v>
      </c>
      <c r="AE5005" s="312"/>
      <c r="AF5005" s="161" t="s">
        <v>432</v>
      </c>
      <c r="AG5005" s="318">
        <v>30</v>
      </c>
      <c r="AH5005" s="318">
        <v>15</v>
      </c>
      <c r="AI5005" s="318"/>
      <c r="AJ5005" s="318"/>
      <c r="AK5005" s="318"/>
      <c r="AL5005" s="318"/>
      <c r="AM5005" s="318"/>
      <c r="AN5005" s="318"/>
      <c r="AO5005" s="318"/>
      <c r="AP5005" s="318"/>
      <c r="AQ5005" s="318"/>
      <c r="AR5005" s="318"/>
      <c r="AS5005" s="318"/>
      <c r="AT5005" s="318"/>
      <c r="AU5005" s="318"/>
      <c r="AV5005" s="318"/>
      <c r="AW5005" s="318"/>
      <c r="AX5005" s="318"/>
      <c r="AY5005" s="318"/>
      <c r="AZ5005" s="318"/>
      <c r="BA5005" s="318"/>
      <c r="BB5005" s="318"/>
      <c r="BC5005" s="318"/>
      <c r="BD5005" s="318"/>
      <c r="BE5005" s="497"/>
      <c r="BF5005" s="497"/>
      <c r="BG5005" s="497"/>
      <c r="BH5005" s="497"/>
      <c r="BI5005" s="497"/>
      <c r="BJ5005" s="497"/>
      <c r="BK5005" s="497"/>
      <c r="BL5005" s="497"/>
      <c r="BM5005" s="497"/>
      <c r="BN5005" s="497"/>
      <c r="BO5005" s="497"/>
      <c r="BP5005" s="306"/>
      <c r="BQ5005" s="496"/>
      <c r="BR5005" s="496"/>
      <c r="BS5005" s="496"/>
      <c r="BT5005" s="496"/>
      <c r="BU5005" s="496"/>
      <c r="BV5005" s="496"/>
    </row>
    <row r="5006" spans="1:74" s="52" customFormat="1" ht="12.75">
      <c r="A5006" s="45">
        <v>2353.0846135089</v>
      </c>
      <c r="B5006" s="46" t="s">
        <v>253</v>
      </c>
      <c r="C5006" s="47" t="s">
        <v>312</v>
      </c>
      <c r="D5006" s="48">
        <v>85.003998401278722</v>
      </c>
      <c r="E5006" s="49">
        <v>40.148499999999999</v>
      </c>
      <c r="F5006" s="49">
        <v>3.0245999999999999E-2</v>
      </c>
      <c r="G5006" s="49">
        <v>14.3484</v>
      </c>
      <c r="H5006" s="49">
        <v>0.33611600000000003</v>
      </c>
      <c r="I5006" s="49">
        <v>0.242699</v>
      </c>
      <c r="J5006" s="49">
        <v>45.166400000000003</v>
      </c>
      <c r="K5006" s="49">
        <v>0.25011299999999997</v>
      </c>
      <c r="L5006" s="49">
        <v>100.56256199999999</v>
      </c>
      <c r="M5006" s="47"/>
      <c r="N5006" s="50">
        <v>1.0000488007413257</v>
      </c>
      <c r="O5006" s="50">
        <v>5.9565560415825939E-4</v>
      </c>
      <c r="P5006" s="50">
        <v>0.29888996801645989</v>
      </c>
      <c r="Q5006" s="50">
        <v>6.7341835285789249E-3</v>
      </c>
      <c r="R5006" s="50">
        <v>5.1204201197155583E-3</v>
      </c>
      <c r="S5006" s="50">
        <v>1.6771653880070689</v>
      </c>
      <c r="T5006" s="50">
        <v>6.6749156530720218E-3</v>
      </c>
      <c r="U5006" s="50">
        <v>2.9964061837970384</v>
      </c>
      <c r="V5006" s="51">
        <v>84.874413203791804</v>
      </c>
      <c r="X5006" s="49">
        <v>0.211954</v>
      </c>
      <c r="Y5006" s="49">
        <v>54.796100000000003</v>
      </c>
      <c r="Z5006" s="49">
        <v>0.48464699999999999</v>
      </c>
      <c r="AA5006" s="49">
        <v>6.7891300000000001</v>
      </c>
      <c r="AB5006" s="49">
        <v>5.9204299999999996</v>
      </c>
      <c r="AC5006" s="49">
        <v>0.17618700000000001</v>
      </c>
      <c r="AD5006" s="49">
        <v>4.8944799999999997</v>
      </c>
      <c r="AE5006" s="312"/>
      <c r="AF5006" s="161" t="s">
        <v>432</v>
      </c>
      <c r="AG5006" s="318">
        <v>30</v>
      </c>
      <c r="AH5006" s="318">
        <v>15</v>
      </c>
      <c r="AI5006" s="318"/>
      <c r="AJ5006" s="318"/>
      <c r="AK5006" s="318"/>
      <c r="AL5006" s="318"/>
      <c r="AM5006" s="318"/>
      <c r="AN5006" s="318"/>
      <c r="AO5006" s="318"/>
      <c r="AP5006" s="318"/>
      <c r="AQ5006" s="318"/>
      <c r="AR5006" s="318"/>
      <c r="AS5006" s="318"/>
      <c r="AT5006" s="318"/>
      <c r="AU5006" s="318"/>
      <c r="AV5006" s="318"/>
      <c r="AW5006" s="318"/>
      <c r="AX5006" s="318"/>
      <c r="AY5006" s="318"/>
      <c r="AZ5006" s="318"/>
      <c r="BA5006" s="318"/>
      <c r="BB5006" s="318"/>
      <c r="BC5006" s="318"/>
      <c r="BD5006" s="318"/>
      <c r="BE5006" s="497"/>
      <c r="BF5006" s="497"/>
      <c r="BG5006" s="497"/>
      <c r="BH5006" s="497"/>
      <c r="BI5006" s="497"/>
      <c r="BJ5006" s="497"/>
      <c r="BK5006" s="497"/>
      <c r="BL5006" s="497"/>
      <c r="BM5006" s="497"/>
      <c r="BN5006" s="497"/>
      <c r="BO5006" s="497"/>
      <c r="BP5006" s="306"/>
      <c r="BQ5006" s="496"/>
      <c r="BR5006" s="496"/>
      <c r="BS5006" s="496"/>
      <c r="BT5006" s="496"/>
      <c r="BU5006" s="496"/>
      <c r="BV5006" s="496"/>
    </row>
    <row r="5007" spans="1:74" s="52" customFormat="1" ht="12.75">
      <c r="A5007" s="38"/>
      <c r="B5007" s="46"/>
      <c r="C5007" s="47"/>
      <c r="D5007" s="48"/>
      <c r="E5007" s="49"/>
      <c r="F5007" s="49"/>
      <c r="G5007" s="49"/>
      <c r="H5007" s="49"/>
      <c r="I5007" s="49"/>
      <c r="J5007" s="49"/>
      <c r="K5007" s="49"/>
      <c r="L5007" s="49"/>
      <c r="M5007" s="47"/>
      <c r="N5007" s="50"/>
      <c r="O5007" s="50"/>
      <c r="P5007" s="50"/>
      <c r="Q5007" s="50"/>
      <c r="R5007" s="50"/>
      <c r="S5007" s="50"/>
      <c r="T5007" s="50"/>
      <c r="U5007" s="50"/>
      <c r="V5007" s="51"/>
      <c r="AE5007" s="312"/>
      <c r="AF5007" s="312"/>
      <c r="AG5007" s="312"/>
      <c r="AH5007" s="312"/>
      <c r="AI5007" s="312"/>
      <c r="AJ5007" s="312"/>
      <c r="AK5007" s="312"/>
      <c r="AL5007" s="312"/>
      <c r="AM5007" s="312"/>
      <c r="AN5007" s="312"/>
      <c r="AO5007" s="312"/>
      <c r="AP5007" s="312"/>
      <c r="AQ5007" s="312"/>
      <c r="AR5007" s="312"/>
      <c r="AS5007" s="312"/>
      <c r="AT5007" s="312"/>
      <c r="AU5007" s="312"/>
      <c r="AV5007" s="312"/>
      <c r="AW5007" s="312"/>
      <c r="AX5007" s="312"/>
      <c r="AY5007" s="312"/>
      <c r="AZ5007" s="312"/>
      <c r="BA5007" s="312"/>
      <c r="BB5007" s="312"/>
      <c r="BC5007" s="312"/>
      <c r="BD5007" s="312"/>
      <c r="BE5007" s="306"/>
      <c r="BF5007" s="306"/>
      <c r="BG5007" s="306"/>
      <c r="BH5007" s="306"/>
      <c r="BI5007" s="306"/>
      <c r="BJ5007" s="306"/>
      <c r="BK5007" s="306"/>
      <c r="BL5007" s="306"/>
      <c r="BM5007" s="306"/>
      <c r="BN5007" s="306"/>
      <c r="BO5007" s="306"/>
      <c r="BP5007" s="306"/>
      <c r="BQ5007" s="496"/>
      <c r="BR5007" s="496"/>
      <c r="BS5007" s="496"/>
      <c r="BT5007" s="496"/>
      <c r="BU5007" s="496"/>
      <c r="BV5007" s="496"/>
    </row>
    <row r="5008" spans="1:74" s="52" customFormat="1" ht="12.75">
      <c r="A5008" s="45">
        <v>2353.0846135089</v>
      </c>
      <c r="B5008" s="46" t="s">
        <v>253</v>
      </c>
      <c r="C5008" s="47" t="s">
        <v>408</v>
      </c>
      <c r="D5008" s="48">
        <v>0</v>
      </c>
      <c r="E5008" s="49">
        <v>38.709699999999998</v>
      </c>
      <c r="F5008" s="49">
        <v>1.9536999999999999E-2</v>
      </c>
      <c r="G5008" s="49">
        <v>21.8917</v>
      </c>
      <c r="H5008" s="49">
        <v>0.180621</v>
      </c>
      <c r="I5008" s="49">
        <v>0.26765600000000001</v>
      </c>
      <c r="J5008" s="49">
        <v>39.083399999999997</v>
      </c>
      <c r="K5008" s="49">
        <v>0.30379299999999998</v>
      </c>
      <c r="L5008" s="49">
        <v>100.50280099999999</v>
      </c>
      <c r="M5008" s="47"/>
      <c r="N5008" s="50">
        <v>0.99961070131319885</v>
      </c>
      <c r="O5008" s="50">
        <v>3.9888194866064225E-4</v>
      </c>
      <c r="P5008" s="50">
        <v>0.47276636742513278</v>
      </c>
      <c r="Q5008" s="50">
        <v>3.7516578677055431E-3</v>
      </c>
      <c r="R5008" s="50">
        <v>5.8542843631838983E-3</v>
      </c>
      <c r="S5008" s="50">
        <v>1.5045685318628195</v>
      </c>
      <c r="T5008" s="50">
        <v>8.4051699921642384E-3</v>
      </c>
      <c r="U5008" s="50">
        <v>2.9967675747784037</v>
      </c>
      <c r="V5008" s="51">
        <v>76.090728606702982</v>
      </c>
      <c r="X5008" s="49">
        <v>0.21534900000000001</v>
      </c>
      <c r="Y5008" s="49">
        <v>79.0946</v>
      </c>
      <c r="Z5008" s="49">
        <v>0.38890999999999998</v>
      </c>
      <c r="AA5008" s="49">
        <v>11.540699999999999</v>
      </c>
      <c r="AB5008" s="49">
        <v>5.6369800000000003</v>
      </c>
      <c r="AC5008" s="49">
        <v>0.19417000000000001</v>
      </c>
      <c r="AD5008" s="49">
        <v>4.2035900000000002</v>
      </c>
      <c r="AE5008" s="312"/>
      <c r="AF5008" s="161" t="s">
        <v>432</v>
      </c>
      <c r="AG5008" s="318">
        <v>30</v>
      </c>
      <c r="AH5008" s="318">
        <v>15</v>
      </c>
      <c r="AI5008" s="318"/>
      <c r="AJ5008" s="318"/>
      <c r="AK5008" s="318"/>
      <c r="AL5008" s="318"/>
      <c r="AM5008" s="318"/>
      <c r="AN5008" s="318"/>
      <c r="AO5008" s="318"/>
      <c r="AP5008" s="318"/>
      <c r="AQ5008" s="318"/>
      <c r="AR5008" s="318"/>
      <c r="AS5008" s="318"/>
      <c r="AT5008" s="318"/>
      <c r="AU5008" s="318"/>
      <c r="AV5008" s="318"/>
      <c r="AW5008" s="318"/>
      <c r="AX5008" s="318"/>
      <c r="AY5008" s="318"/>
      <c r="AZ5008" s="318"/>
      <c r="BA5008" s="318"/>
      <c r="BB5008" s="318"/>
      <c r="BC5008" s="318"/>
      <c r="BD5008" s="318"/>
      <c r="BE5008" s="497"/>
      <c r="BF5008" s="497"/>
      <c r="BG5008" s="497"/>
      <c r="BH5008" s="497"/>
      <c r="BI5008" s="497"/>
      <c r="BJ5008" s="497"/>
      <c r="BK5008" s="497"/>
      <c r="BL5008" s="497"/>
      <c r="BM5008" s="497"/>
      <c r="BN5008" s="497"/>
      <c r="BO5008" s="497"/>
      <c r="BP5008" s="306"/>
      <c r="BQ5008" s="496"/>
      <c r="BR5008" s="496"/>
      <c r="BS5008" s="496"/>
      <c r="BT5008" s="496"/>
      <c r="BU5008" s="496"/>
      <c r="BV5008" s="496"/>
    </row>
    <row r="5009" spans="1:74" s="52" customFormat="1" ht="12.75">
      <c r="A5009" s="45">
        <v>2353.0846135089</v>
      </c>
      <c r="B5009" s="46" t="s">
        <v>253</v>
      </c>
      <c r="C5009" s="47" t="s">
        <v>408</v>
      </c>
      <c r="D5009" s="48">
        <v>4.0293423781060582</v>
      </c>
      <c r="E5009" s="49">
        <v>38.778199999999998</v>
      </c>
      <c r="F5009" s="49">
        <v>5.5517999999999998E-2</v>
      </c>
      <c r="G5009" s="49">
        <v>20.820799999999998</v>
      </c>
      <c r="H5009" s="49">
        <v>0.17591100000000001</v>
      </c>
      <c r="I5009" s="49">
        <v>0.27314500000000003</v>
      </c>
      <c r="J5009" s="49">
        <v>40.2395</v>
      </c>
      <c r="K5009" s="49">
        <v>0.28521800000000003</v>
      </c>
      <c r="L5009" s="49">
        <v>100.65089499999999</v>
      </c>
      <c r="M5009" s="47"/>
      <c r="N5009" s="50">
        <v>0.99529422997614869</v>
      </c>
      <c r="O5009" s="50">
        <v>1.1266086146350046E-3</v>
      </c>
      <c r="P5009" s="50">
        <v>0.44690709202568563</v>
      </c>
      <c r="Q5009" s="50">
        <v>3.6316227661448118E-3</v>
      </c>
      <c r="R5009" s="50">
        <v>5.9380361117300903E-3</v>
      </c>
      <c r="S5009" s="50">
        <v>1.5396604763083424</v>
      </c>
      <c r="T5009" s="50">
        <v>7.8432926145412009E-3</v>
      </c>
      <c r="U5009" s="50">
        <v>3.0010850898763457</v>
      </c>
      <c r="V5009" s="51">
        <v>77.503554414689745</v>
      </c>
      <c r="X5009" s="49">
        <v>0.21528800000000001</v>
      </c>
      <c r="Y5009" s="49">
        <v>28.9024</v>
      </c>
      <c r="Z5009" s="49">
        <v>0.39915400000000001</v>
      </c>
      <c r="AA5009" s="49">
        <v>11.900399999999999</v>
      </c>
      <c r="AB5009" s="49">
        <v>5.44353</v>
      </c>
      <c r="AC5009" s="49">
        <v>0.19053899999999999</v>
      </c>
      <c r="AD5009" s="49">
        <v>4.4025800000000004</v>
      </c>
      <c r="AE5009" s="312"/>
      <c r="AF5009" s="161" t="s">
        <v>432</v>
      </c>
      <c r="AG5009" s="318">
        <v>30</v>
      </c>
      <c r="AH5009" s="318">
        <v>15</v>
      </c>
      <c r="AI5009" s="318"/>
      <c r="AJ5009" s="318"/>
      <c r="AK5009" s="318"/>
      <c r="AL5009" s="318"/>
      <c r="AM5009" s="318"/>
      <c r="AN5009" s="318"/>
      <c r="AO5009" s="318"/>
      <c r="AP5009" s="318"/>
      <c r="AQ5009" s="318"/>
      <c r="AR5009" s="318"/>
      <c r="AS5009" s="318"/>
      <c r="AT5009" s="318"/>
      <c r="AU5009" s="318"/>
      <c r="AV5009" s="318"/>
      <c r="AW5009" s="318"/>
      <c r="AX5009" s="318"/>
      <c r="AY5009" s="318"/>
      <c r="AZ5009" s="318"/>
      <c r="BA5009" s="318"/>
      <c r="BB5009" s="318"/>
      <c r="BC5009" s="318"/>
      <c r="BD5009" s="318"/>
      <c r="BE5009" s="497"/>
      <c r="BF5009" s="497"/>
      <c r="BG5009" s="497"/>
      <c r="BH5009" s="497"/>
      <c r="BI5009" s="497"/>
      <c r="BJ5009" s="497"/>
      <c r="BK5009" s="497"/>
      <c r="BL5009" s="497"/>
      <c r="BM5009" s="497"/>
      <c r="BN5009" s="497"/>
      <c r="BO5009" s="497"/>
      <c r="BP5009" s="306"/>
      <c r="BQ5009" s="496"/>
      <c r="BR5009" s="496"/>
      <c r="BS5009" s="496"/>
      <c r="BT5009" s="496"/>
      <c r="BU5009" s="496"/>
      <c r="BV5009" s="496"/>
    </row>
    <row r="5010" spans="1:74" s="52" customFormat="1" ht="12.75">
      <c r="A5010" s="45">
        <v>2353.0846135089</v>
      </c>
      <c r="B5010" s="46" t="s">
        <v>253</v>
      </c>
      <c r="C5010" s="47" t="s">
        <v>408</v>
      </c>
      <c r="D5010" s="48">
        <v>8.0293423781060582</v>
      </c>
      <c r="E5010" s="49">
        <v>39.034199999999998</v>
      </c>
      <c r="F5010" s="49">
        <v>4.0883000000000003E-2</v>
      </c>
      <c r="G5010" s="49">
        <v>19.692799999999998</v>
      </c>
      <c r="H5010" s="49">
        <v>0.162434</v>
      </c>
      <c r="I5010" s="49">
        <v>0.24079400000000001</v>
      </c>
      <c r="J5010" s="49">
        <v>40.887099999999997</v>
      </c>
      <c r="K5010" s="49">
        <v>0.25803500000000001</v>
      </c>
      <c r="L5010" s="49">
        <v>100.33478099999999</v>
      </c>
      <c r="M5010" s="47"/>
      <c r="N5010" s="50">
        <v>0.999187277270424</v>
      </c>
      <c r="O5010" s="50">
        <v>8.2740813105191267E-4</v>
      </c>
      <c r="P5010" s="50">
        <v>0.42156551436442269</v>
      </c>
      <c r="Q5010" s="50">
        <v>3.3444325685287189E-3</v>
      </c>
      <c r="R5010" s="50">
        <v>5.2207513912992031E-3</v>
      </c>
      <c r="S5010" s="50">
        <v>1.5602581740785009</v>
      </c>
      <c r="T5010" s="50">
        <v>7.0768155751136669E-3</v>
      </c>
      <c r="U5010" s="50">
        <v>2.9980395510753848</v>
      </c>
      <c r="V5010" s="51">
        <v>78.728404710126483</v>
      </c>
      <c r="X5010" s="49">
        <v>0.214501</v>
      </c>
      <c r="Y5010" s="49">
        <v>38.991599999999998</v>
      </c>
      <c r="Z5010" s="49">
        <v>0.41076800000000002</v>
      </c>
      <c r="AA5010" s="49">
        <v>13.0025</v>
      </c>
      <c r="AB5010" s="49">
        <v>6.05701</v>
      </c>
      <c r="AC5010" s="49">
        <v>0.188364</v>
      </c>
      <c r="AD5010" s="49">
        <v>4.79277</v>
      </c>
      <c r="AE5010" s="312"/>
      <c r="AF5010" s="161" t="s">
        <v>432</v>
      </c>
      <c r="AG5010" s="318">
        <v>30</v>
      </c>
      <c r="AH5010" s="318">
        <v>15</v>
      </c>
      <c r="AI5010" s="318"/>
      <c r="AJ5010" s="318"/>
      <c r="AK5010" s="318"/>
      <c r="AL5010" s="318"/>
      <c r="AM5010" s="318"/>
      <c r="AN5010" s="318"/>
      <c r="AO5010" s="318"/>
      <c r="AP5010" s="318"/>
      <c r="AQ5010" s="318"/>
      <c r="AR5010" s="318"/>
      <c r="AS5010" s="318"/>
      <c r="AT5010" s="318"/>
      <c r="AU5010" s="318"/>
      <c r="AV5010" s="318"/>
      <c r="AW5010" s="318"/>
      <c r="AX5010" s="318"/>
      <c r="AY5010" s="318"/>
      <c r="AZ5010" s="318"/>
      <c r="BA5010" s="318"/>
      <c r="BB5010" s="318"/>
      <c r="BC5010" s="318"/>
      <c r="BD5010" s="318"/>
      <c r="BE5010" s="497"/>
      <c r="BF5010" s="497"/>
      <c r="BG5010" s="497"/>
      <c r="BH5010" s="497"/>
      <c r="BI5010" s="497"/>
      <c r="BJ5010" s="497"/>
      <c r="BK5010" s="497"/>
      <c r="BL5010" s="497"/>
      <c r="BM5010" s="497"/>
      <c r="BN5010" s="497"/>
      <c r="BO5010" s="497"/>
      <c r="BP5010" s="306"/>
      <c r="BQ5010" s="496"/>
      <c r="BR5010" s="496"/>
      <c r="BS5010" s="496"/>
      <c r="BT5010" s="496"/>
      <c r="BU5010" s="496"/>
      <c r="BV5010" s="496"/>
    </row>
    <row r="5011" spans="1:74" s="52" customFormat="1" ht="12.75">
      <c r="A5011" s="45">
        <v>2353.0846135089</v>
      </c>
      <c r="B5011" s="46" t="s">
        <v>253</v>
      </c>
      <c r="C5011" s="47" t="s">
        <v>408</v>
      </c>
      <c r="D5011" s="48">
        <v>12.029342378106058</v>
      </c>
      <c r="E5011" s="49">
        <v>39.246899999999997</v>
      </c>
      <c r="F5011" s="49">
        <v>3.6814E-2</v>
      </c>
      <c r="G5011" s="49">
        <v>18.547000000000001</v>
      </c>
      <c r="H5011" s="49">
        <v>0.215028</v>
      </c>
      <c r="I5011" s="49">
        <v>0.24345</v>
      </c>
      <c r="J5011" s="49">
        <v>41.869500000000002</v>
      </c>
      <c r="K5011" s="49">
        <v>0.26172200000000001</v>
      </c>
      <c r="L5011" s="49">
        <v>100.449561</v>
      </c>
      <c r="M5011" s="47"/>
      <c r="N5011" s="50">
        <v>0.99819243613477504</v>
      </c>
      <c r="O5011" s="50">
        <v>7.402822545224954E-4</v>
      </c>
      <c r="P5011" s="50">
        <v>0.3944923464401961</v>
      </c>
      <c r="Q5011" s="50">
        <v>4.3989378262808089E-3</v>
      </c>
      <c r="R5011" s="50">
        <v>5.2445041571154384E-3</v>
      </c>
      <c r="S5011" s="50">
        <v>1.5875054907781694</v>
      </c>
      <c r="T5011" s="50">
        <v>7.1319254317198559E-3</v>
      </c>
      <c r="U5011" s="50">
        <v>2.998579615133913</v>
      </c>
      <c r="V5011" s="51">
        <v>80.09622719902427</v>
      </c>
      <c r="X5011" s="49">
        <v>0.21412999999999999</v>
      </c>
      <c r="Y5011" s="49">
        <v>45.111199999999997</v>
      </c>
      <c r="Z5011" s="49">
        <v>0.42410799999999998</v>
      </c>
      <c r="AA5011" s="49">
        <v>9.9635099999999994</v>
      </c>
      <c r="AB5011" s="49">
        <v>5.9608499999999998</v>
      </c>
      <c r="AC5011" s="49">
        <v>0.18543899999999999</v>
      </c>
      <c r="AD5011" s="49">
        <v>4.6674899999999999</v>
      </c>
      <c r="AE5011" s="312"/>
      <c r="AF5011" s="161" t="s">
        <v>432</v>
      </c>
      <c r="AG5011" s="318">
        <v>30</v>
      </c>
      <c r="AH5011" s="318">
        <v>15</v>
      </c>
      <c r="AI5011" s="318"/>
      <c r="AJ5011" s="318"/>
      <c r="AK5011" s="318"/>
      <c r="AL5011" s="318"/>
      <c r="AM5011" s="318"/>
      <c r="AN5011" s="318"/>
      <c r="AO5011" s="318"/>
      <c r="AP5011" s="318"/>
      <c r="AQ5011" s="318"/>
      <c r="AR5011" s="318"/>
      <c r="AS5011" s="318"/>
      <c r="AT5011" s="318"/>
      <c r="AU5011" s="318"/>
      <c r="AV5011" s="318"/>
      <c r="AW5011" s="318"/>
      <c r="AX5011" s="318"/>
      <c r="AY5011" s="318"/>
      <c r="AZ5011" s="318"/>
      <c r="BA5011" s="318"/>
      <c r="BB5011" s="318"/>
      <c r="BC5011" s="318"/>
      <c r="BD5011" s="318"/>
      <c r="BE5011" s="497"/>
      <c r="BF5011" s="497"/>
      <c r="BG5011" s="497"/>
      <c r="BH5011" s="497"/>
      <c r="BI5011" s="497"/>
      <c r="BJ5011" s="497"/>
      <c r="BK5011" s="497"/>
      <c r="BL5011" s="497"/>
      <c r="BM5011" s="497"/>
      <c r="BN5011" s="497"/>
      <c r="BO5011" s="497"/>
      <c r="BP5011" s="306"/>
      <c r="BQ5011" s="496"/>
      <c r="BR5011" s="496"/>
      <c r="BS5011" s="496"/>
      <c r="BT5011" s="496"/>
      <c r="BU5011" s="496"/>
      <c r="BV5011" s="496"/>
    </row>
    <row r="5012" spans="1:74" s="52" customFormat="1" ht="12.75">
      <c r="A5012" s="45">
        <v>2353.0846135089</v>
      </c>
      <c r="B5012" s="46" t="s">
        <v>253</v>
      </c>
      <c r="C5012" s="47" t="s">
        <v>408</v>
      </c>
      <c r="D5012" s="48">
        <v>16.029342378106058</v>
      </c>
      <c r="E5012" s="49">
        <v>39.332900000000002</v>
      </c>
      <c r="F5012" s="49">
        <v>6.3476000000000005E-2</v>
      </c>
      <c r="G5012" s="49">
        <v>17.887599999999999</v>
      </c>
      <c r="H5012" s="49">
        <v>0.26635399999999998</v>
      </c>
      <c r="I5012" s="49">
        <v>0.25274799999999997</v>
      </c>
      <c r="J5012" s="49">
        <v>42.609400000000001</v>
      </c>
      <c r="K5012" s="49">
        <v>0.27185399999999998</v>
      </c>
      <c r="L5012" s="49">
        <v>100.72045300000001</v>
      </c>
      <c r="M5012" s="47"/>
      <c r="N5012" s="50">
        <v>0.99486694496414751</v>
      </c>
      <c r="O5012" s="50">
        <v>1.2693868645867645E-3</v>
      </c>
      <c r="P5012" s="50">
        <v>0.37837035473516012</v>
      </c>
      <c r="Q5012" s="50">
        <v>5.418912632594375E-3</v>
      </c>
      <c r="R5012" s="50">
        <v>5.4148009991668977E-3</v>
      </c>
      <c r="S5012" s="50">
        <v>1.6066563609105107</v>
      </c>
      <c r="T5012" s="50">
        <v>7.3671991256137308E-3</v>
      </c>
      <c r="U5012" s="50">
        <v>3.0004407339234125</v>
      </c>
      <c r="V5012" s="51">
        <v>80.938777712516213</v>
      </c>
      <c r="X5012" s="49">
        <v>0.21394299999999999</v>
      </c>
      <c r="Y5012" s="49">
        <v>25.574100000000001</v>
      </c>
      <c r="Z5012" s="49">
        <v>0.431753</v>
      </c>
      <c r="AA5012" s="49">
        <v>7.9892399999999997</v>
      </c>
      <c r="AB5012" s="49">
        <v>5.8026299999999997</v>
      </c>
      <c r="AC5012" s="49">
        <v>0.18343699999999999</v>
      </c>
      <c r="AD5012" s="49">
        <v>4.5503099999999996</v>
      </c>
      <c r="AE5012" s="312"/>
      <c r="AF5012" s="161" t="s">
        <v>432</v>
      </c>
      <c r="AG5012" s="318">
        <v>30</v>
      </c>
      <c r="AH5012" s="318">
        <v>15</v>
      </c>
      <c r="AI5012" s="318"/>
      <c r="AJ5012" s="318"/>
      <c r="AK5012" s="318"/>
      <c r="AL5012" s="318"/>
      <c r="AM5012" s="318"/>
      <c r="AN5012" s="318"/>
      <c r="AO5012" s="318"/>
      <c r="AP5012" s="318"/>
      <c r="AQ5012" s="318"/>
      <c r="AR5012" s="318"/>
      <c r="AS5012" s="318"/>
      <c r="AT5012" s="318"/>
      <c r="AU5012" s="318"/>
      <c r="AV5012" s="318"/>
      <c r="AW5012" s="318"/>
      <c r="AX5012" s="318"/>
      <c r="AY5012" s="318"/>
      <c r="AZ5012" s="318"/>
      <c r="BA5012" s="318"/>
      <c r="BB5012" s="318"/>
      <c r="BC5012" s="318"/>
      <c r="BD5012" s="318"/>
      <c r="BE5012" s="497"/>
      <c r="BF5012" s="497"/>
      <c r="BG5012" s="497"/>
      <c r="BH5012" s="497"/>
      <c r="BI5012" s="497"/>
      <c r="BJ5012" s="497"/>
      <c r="BK5012" s="497"/>
      <c r="BL5012" s="497"/>
      <c r="BM5012" s="497"/>
      <c r="BN5012" s="497"/>
      <c r="BO5012" s="497"/>
      <c r="BP5012" s="306"/>
      <c r="BQ5012" s="496"/>
      <c r="BR5012" s="496"/>
      <c r="BS5012" s="496"/>
      <c r="BT5012" s="496"/>
      <c r="BU5012" s="496"/>
      <c r="BV5012" s="496"/>
    </row>
    <row r="5013" spans="1:74" s="52" customFormat="1" ht="12.75">
      <c r="A5013" s="45">
        <v>2353.0846135089</v>
      </c>
      <c r="B5013" s="46" t="s">
        <v>253</v>
      </c>
      <c r="C5013" s="47" t="s">
        <v>408</v>
      </c>
      <c r="D5013" s="48">
        <v>20.029342378106058</v>
      </c>
      <c r="E5013" s="49">
        <v>39.462899999999998</v>
      </c>
      <c r="F5013" s="49">
        <v>6.8612000000000006E-2</v>
      </c>
      <c r="G5013" s="49">
        <v>17.337499999999999</v>
      </c>
      <c r="H5013" s="49">
        <v>0.28940300000000002</v>
      </c>
      <c r="I5013" s="49">
        <v>0.231154</v>
      </c>
      <c r="J5013" s="49">
        <v>42.739800000000002</v>
      </c>
      <c r="K5013" s="49">
        <v>0.25859399999999999</v>
      </c>
      <c r="L5013" s="49">
        <v>100.40082199999999</v>
      </c>
      <c r="M5013" s="47"/>
      <c r="N5013" s="50">
        <v>0.99872139361666001</v>
      </c>
      <c r="O5013" s="50">
        <v>1.3728745366476461E-3</v>
      </c>
      <c r="P5013" s="50">
        <v>0.36694233829006861</v>
      </c>
      <c r="Q5013" s="50">
        <v>5.8911797931084659E-3</v>
      </c>
      <c r="R5013" s="50">
        <v>4.9549868737125968E-3</v>
      </c>
      <c r="S5013" s="50">
        <v>1.6124876131419188</v>
      </c>
      <c r="T5013" s="50">
        <v>7.011831118595691E-3</v>
      </c>
      <c r="U5013" s="50">
        <v>2.997765764017156</v>
      </c>
      <c r="V5013" s="51">
        <v>81.462221584319764</v>
      </c>
      <c r="X5013" s="49">
        <v>0.21355499999999999</v>
      </c>
      <c r="Y5013" s="49">
        <v>23.455400000000001</v>
      </c>
      <c r="Z5013" s="49">
        <v>0.43934800000000002</v>
      </c>
      <c r="AA5013" s="49">
        <v>7.5433000000000003</v>
      </c>
      <c r="AB5013" s="49">
        <v>6.2480799999999999</v>
      </c>
      <c r="AC5013" s="49">
        <v>0.18285999999999999</v>
      </c>
      <c r="AD5013" s="49">
        <v>4.73522</v>
      </c>
      <c r="AE5013" s="312"/>
      <c r="AF5013" s="161" t="s">
        <v>432</v>
      </c>
      <c r="AG5013" s="318">
        <v>30</v>
      </c>
      <c r="AH5013" s="318">
        <v>15</v>
      </c>
      <c r="AI5013" s="318"/>
      <c r="AJ5013" s="318"/>
      <c r="AK5013" s="318"/>
      <c r="AL5013" s="318"/>
      <c r="AM5013" s="318"/>
      <c r="AN5013" s="318"/>
      <c r="AO5013" s="318"/>
      <c r="AP5013" s="318"/>
      <c r="AQ5013" s="318"/>
      <c r="AR5013" s="318"/>
      <c r="AS5013" s="318"/>
      <c r="AT5013" s="318"/>
      <c r="AU5013" s="318"/>
      <c r="AV5013" s="318"/>
      <c r="AW5013" s="318"/>
      <c r="AX5013" s="318"/>
      <c r="AY5013" s="318"/>
      <c r="AZ5013" s="318"/>
      <c r="BA5013" s="318"/>
      <c r="BB5013" s="318"/>
      <c r="BC5013" s="318"/>
      <c r="BD5013" s="318"/>
      <c r="BE5013" s="497"/>
      <c r="BF5013" s="497"/>
      <c r="BG5013" s="497"/>
      <c r="BH5013" s="497"/>
      <c r="BI5013" s="497"/>
      <c r="BJ5013" s="497"/>
      <c r="BK5013" s="497"/>
      <c r="BL5013" s="497"/>
      <c r="BM5013" s="497"/>
      <c r="BN5013" s="497"/>
      <c r="BO5013" s="497"/>
      <c r="BP5013" s="306"/>
      <c r="BQ5013" s="496"/>
      <c r="BR5013" s="496"/>
      <c r="BS5013" s="496"/>
      <c r="BT5013" s="496"/>
      <c r="BU5013" s="496"/>
      <c r="BV5013" s="496"/>
    </row>
    <row r="5014" spans="1:74" s="52" customFormat="1" ht="12.75">
      <c r="A5014" s="45">
        <v>2353.0846135089</v>
      </c>
      <c r="B5014" s="46" t="s">
        <v>253</v>
      </c>
      <c r="C5014" s="47" t="s">
        <v>408</v>
      </c>
      <c r="D5014" s="48">
        <v>24.029342378106058</v>
      </c>
      <c r="E5014" s="49">
        <v>39.281799999999997</v>
      </c>
      <c r="F5014" s="49">
        <v>2.3577000000000001E-2</v>
      </c>
      <c r="G5014" s="49">
        <v>16.985299999999999</v>
      </c>
      <c r="H5014" s="49">
        <v>0.29479</v>
      </c>
      <c r="I5014" s="49">
        <v>0.230043</v>
      </c>
      <c r="J5014" s="49">
        <v>43.122799999999998</v>
      </c>
      <c r="K5014" s="49">
        <v>0.23460400000000001</v>
      </c>
      <c r="L5014" s="49">
        <v>100.204871</v>
      </c>
      <c r="M5014" s="47"/>
      <c r="N5014" s="50">
        <v>0.99506602929737575</v>
      </c>
      <c r="O5014" s="50">
        <v>4.7219836443724905E-4</v>
      </c>
      <c r="P5014" s="50">
        <v>0.35982367583741481</v>
      </c>
      <c r="Q5014" s="50">
        <v>6.0064402248531162E-3</v>
      </c>
      <c r="R5014" s="50">
        <v>4.9357741797680212E-3</v>
      </c>
      <c r="S5014" s="50">
        <v>1.6284559588164709</v>
      </c>
      <c r="T5014" s="50">
        <v>6.367274599330979E-3</v>
      </c>
      <c r="U5014" s="50">
        <v>3.0020814255376838</v>
      </c>
      <c r="V5014" s="51">
        <v>81.902763093982401</v>
      </c>
      <c r="X5014" s="49">
        <v>0.214138</v>
      </c>
      <c r="Y5014" s="49">
        <v>68.279200000000003</v>
      </c>
      <c r="Z5014" s="49">
        <v>0.44400800000000001</v>
      </c>
      <c r="AA5014" s="49">
        <v>7.40259</v>
      </c>
      <c r="AB5014" s="49">
        <v>6.1936299999999997</v>
      </c>
      <c r="AC5014" s="49">
        <v>0.18178</v>
      </c>
      <c r="AD5014" s="49">
        <v>5.1825200000000002</v>
      </c>
      <c r="AE5014" s="312"/>
      <c r="AF5014" s="161" t="s">
        <v>432</v>
      </c>
      <c r="AG5014" s="318">
        <v>30</v>
      </c>
      <c r="AH5014" s="318">
        <v>15</v>
      </c>
      <c r="AI5014" s="318"/>
      <c r="AJ5014" s="318"/>
      <c r="AK5014" s="318"/>
      <c r="AL5014" s="318"/>
      <c r="AM5014" s="318"/>
      <c r="AN5014" s="318"/>
      <c r="AO5014" s="318"/>
      <c r="AP5014" s="318"/>
      <c r="AQ5014" s="318"/>
      <c r="AR5014" s="318"/>
      <c r="AS5014" s="318"/>
      <c r="AT5014" s="318"/>
      <c r="AU5014" s="318"/>
      <c r="AV5014" s="318"/>
      <c r="AW5014" s="318"/>
      <c r="AX5014" s="318"/>
      <c r="AY5014" s="318"/>
      <c r="AZ5014" s="318"/>
      <c r="BA5014" s="318"/>
      <c r="BB5014" s="318"/>
      <c r="BC5014" s="318"/>
      <c r="BD5014" s="318"/>
      <c r="BE5014" s="497"/>
      <c r="BF5014" s="497"/>
      <c r="BG5014" s="497"/>
      <c r="BH5014" s="497"/>
      <c r="BI5014" s="497"/>
      <c r="BJ5014" s="497"/>
      <c r="BK5014" s="497"/>
      <c r="BL5014" s="497"/>
      <c r="BM5014" s="497"/>
      <c r="BN5014" s="497"/>
      <c r="BO5014" s="497"/>
      <c r="BP5014" s="306"/>
      <c r="BQ5014" s="496"/>
      <c r="BR5014" s="496"/>
      <c r="BS5014" s="496"/>
      <c r="BT5014" s="496"/>
      <c r="BU5014" s="496"/>
      <c r="BV5014" s="496"/>
    </row>
    <row r="5015" spans="1:74" s="52" customFormat="1" ht="12.75">
      <c r="A5015" s="45">
        <v>2353.0846135089</v>
      </c>
      <c r="B5015" s="46" t="s">
        <v>253</v>
      </c>
      <c r="C5015" s="47" t="s">
        <v>408</v>
      </c>
      <c r="D5015" s="48">
        <v>28.029342378106058</v>
      </c>
      <c r="E5015" s="49">
        <v>39.469000000000001</v>
      </c>
      <c r="F5015" s="49">
        <v>2.4240000000000001E-2</v>
      </c>
      <c r="G5015" s="49">
        <v>16.836300000000001</v>
      </c>
      <c r="H5015" s="49">
        <v>0.32914300000000002</v>
      </c>
      <c r="I5015" s="49">
        <v>0.214976</v>
      </c>
      <c r="J5015" s="49">
        <v>43.400300000000001</v>
      </c>
      <c r="K5015" s="49">
        <v>0.23198199999999999</v>
      </c>
      <c r="L5015" s="49">
        <v>100.52922500000001</v>
      </c>
      <c r="M5015" s="47"/>
      <c r="N5015" s="50">
        <v>0.9957316865758894</v>
      </c>
      <c r="O5015" s="50">
        <v>4.834975025189918E-4</v>
      </c>
      <c r="P5015" s="50">
        <v>0.3552130021517082</v>
      </c>
      <c r="Q5015" s="50">
        <v>6.6790503923508356E-3</v>
      </c>
      <c r="R5015" s="50">
        <v>4.5936925133782799E-3</v>
      </c>
      <c r="S5015" s="50">
        <v>1.6322530231019425</v>
      </c>
      <c r="T5015" s="50">
        <v>6.2704417868247354E-3</v>
      </c>
      <c r="U5015" s="50">
        <v>3.0019167021560995</v>
      </c>
      <c r="V5015" s="51">
        <v>82.127342171478176</v>
      </c>
      <c r="X5015" s="49">
        <v>0.21368100000000001</v>
      </c>
      <c r="Y5015" s="49">
        <v>67.187200000000004</v>
      </c>
      <c r="Z5015" s="49">
        <v>0.44586999999999999</v>
      </c>
      <c r="AA5015" s="49">
        <v>6.71915</v>
      </c>
      <c r="AB5015" s="49">
        <v>6.4715299999999996</v>
      </c>
      <c r="AC5015" s="49">
        <v>0.18116599999999999</v>
      </c>
      <c r="AD5015" s="49">
        <v>5.1287000000000003</v>
      </c>
      <c r="AE5015" s="312"/>
      <c r="AF5015" s="161" t="s">
        <v>432</v>
      </c>
      <c r="AG5015" s="318">
        <v>30</v>
      </c>
      <c r="AH5015" s="318">
        <v>15</v>
      </c>
      <c r="AI5015" s="318"/>
      <c r="AJ5015" s="318"/>
      <c r="AK5015" s="318"/>
      <c r="AL5015" s="318"/>
      <c r="AM5015" s="318"/>
      <c r="AN5015" s="318"/>
      <c r="AO5015" s="318"/>
      <c r="AP5015" s="318"/>
      <c r="AQ5015" s="318"/>
      <c r="AR5015" s="318"/>
      <c r="AS5015" s="318"/>
      <c r="AT5015" s="318"/>
      <c r="AU5015" s="318"/>
      <c r="AV5015" s="318"/>
      <c r="AW5015" s="318"/>
      <c r="AX5015" s="318"/>
      <c r="AY5015" s="318"/>
      <c r="AZ5015" s="318"/>
      <c r="BA5015" s="318"/>
      <c r="BB5015" s="318"/>
      <c r="BC5015" s="318"/>
      <c r="BD5015" s="318"/>
      <c r="BE5015" s="497"/>
      <c r="BF5015" s="497"/>
      <c r="BG5015" s="497"/>
      <c r="BH5015" s="497"/>
      <c r="BI5015" s="497"/>
      <c r="BJ5015" s="497"/>
      <c r="BK5015" s="497"/>
      <c r="BL5015" s="497"/>
      <c r="BM5015" s="497"/>
      <c r="BN5015" s="497"/>
      <c r="BO5015" s="497"/>
      <c r="BP5015" s="306"/>
      <c r="BQ5015" s="496"/>
      <c r="BR5015" s="496"/>
      <c r="BS5015" s="496"/>
      <c r="BT5015" s="496"/>
      <c r="BU5015" s="496"/>
      <c r="BV5015" s="496"/>
    </row>
    <row r="5016" spans="1:74" s="52" customFormat="1" ht="12.75">
      <c r="A5016" s="45">
        <v>2353.0846135089</v>
      </c>
      <c r="B5016" s="46" t="s">
        <v>253</v>
      </c>
      <c r="C5016" s="47" t="s">
        <v>408</v>
      </c>
      <c r="D5016" s="48">
        <v>32.029342378106058</v>
      </c>
      <c r="E5016" s="49">
        <v>39.440899999999999</v>
      </c>
      <c r="F5016" s="49">
        <v>-1.6410000000000001E-2</v>
      </c>
      <c r="G5016" s="49">
        <v>16.784500000000001</v>
      </c>
      <c r="H5016" s="49">
        <v>0.34054099999999998</v>
      </c>
      <c r="I5016" s="49">
        <v>0.20948800000000001</v>
      </c>
      <c r="J5016" s="49">
        <v>43.298000000000002</v>
      </c>
      <c r="K5016" s="49">
        <v>0.22547900000000001</v>
      </c>
      <c r="L5016" s="49">
        <v>100.311418</v>
      </c>
      <c r="M5016" s="47"/>
      <c r="N5016" s="50">
        <v>0.99710412998830766</v>
      </c>
      <c r="O5016" s="50">
        <v>-3.2800290845678043E-4</v>
      </c>
      <c r="P5016" s="50">
        <v>0.35486086022367036</v>
      </c>
      <c r="Q5016" s="50">
        <v>6.9247962243469434E-3</v>
      </c>
      <c r="R5016" s="50">
        <v>4.4857863837169847E-3</v>
      </c>
      <c r="S5016" s="50">
        <v>1.6318118411164479</v>
      </c>
      <c r="T5016" s="50">
        <v>6.107415206706459E-3</v>
      </c>
      <c r="U5016" s="50">
        <v>3.0018285094326949</v>
      </c>
      <c r="V5016" s="51">
        <v>82.137930420833911</v>
      </c>
      <c r="X5016" s="49">
        <v>0.21370600000000001</v>
      </c>
      <c r="Y5016" s="49">
        <v>-90.257000000000005</v>
      </c>
      <c r="Z5016" s="49">
        <v>0.44636500000000001</v>
      </c>
      <c r="AA5016" s="49">
        <v>6.5523300000000004</v>
      </c>
      <c r="AB5016" s="49">
        <v>6.76647</v>
      </c>
      <c r="AC5016" s="49">
        <v>0.18127299999999999</v>
      </c>
      <c r="AD5016" s="49">
        <v>5.3291199999999996</v>
      </c>
      <c r="AE5016" s="312"/>
      <c r="AF5016" s="161" t="s">
        <v>432</v>
      </c>
      <c r="AG5016" s="318">
        <v>30</v>
      </c>
      <c r="AH5016" s="318">
        <v>15</v>
      </c>
      <c r="AI5016" s="318"/>
      <c r="AJ5016" s="318"/>
      <c r="AK5016" s="318"/>
      <c r="AL5016" s="318"/>
      <c r="AM5016" s="318"/>
      <c r="AN5016" s="318"/>
      <c r="AO5016" s="318"/>
      <c r="AP5016" s="318"/>
      <c r="AQ5016" s="318"/>
      <c r="AR5016" s="318"/>
      <c r="AS5016" s="318"/>
      <c r="AT5016" s="318"/>
      <c r="AU5016" s="318"/>
      <c r="AV5016" s="318"/>
      <c r="AW5016" s="318"/>
      <c r="AX5016" s="318"/>
      <c r="AY5016" s="318"/>
      <c r="AZ5016" s="318"/>
      <c r="BA5016" s="318"/>
      <c r="BB5016" s="318"/>
      <c r="BC5016" s="318"/>
      <c r="BD5016" s="318"/>
      <c r="BE5016" s="497"/>
      <c r="BF5016" s="497"/>
      <c r="BG5016" s="497"/>
      <c r="BH5016" s="497"/>
      <c r="BI5016" s="497"/>
      <c r="BJ5016" s="497"/>
      <c r="BK5016" s="497"/>
      <c r="BL5016" s="497"/>
      <c r="BM5016" s="497"/>
      <c r="BN5016" s="497"/>
      <c r="BO5016" s="497"/>
      <c r="BP5016" s="306"/>
      <c r="BQ5016" s="496"/>
      <c r="BR5016" s="496"/>
      <c r="BS5016" s="496"/>
      <c r="BT5016" s="496"/>
      <c r="BU5016" s="496"/>
      <c r="BV5016" s="496"/>
    </row>
    <row r="5017" spans="1:74" s="52" customFormat="1" ht="12.75">
      <c r="A5017" s="45">
        <v>2353.0846135089</v>
      </c>
      <c r="B5017" s="46" t="s">
        <v>253</v>
      </c>
      <c r="C5017" s="47" t="s">
        <v>408</v>
      </c>
      <c r="D5017" s="48">
        <v>36.029342378106058</v>
      </c>
      <c r="E5017" s="49">
        <v>39.4649</v>
      </c>
      <c r="F5017" s="49">
        <v>2.9319999999999999E-2</v>
      </c>
      <c r="G5017" s="49">
        <v>16.8749</v>
      </c>
      <c r="H5017" s="49">
        <v>0.32459700000000002</v>
      </c>
      <c r="I5017" s="49">
        <v>0.24676699999999999</v>
      </c>
      <c r="J5017" s="49">
        <v>43.482100000000003</v>
      </c>
      <c r="K5017" s="49">
        <v>0.21296200000000001</v>
      </c>
      <c r="L5017" s="49">
        <v>100.65717599999999</v>
      </c>
      <c r="M5017" s="47"/>
      <c r="N5017" s="50">
        <v>0.99465513967460184</v>
      </c>
      <c r="O5017" s="50">
        <v>5.8425293862833559E-4</v>
      </c>
      <c r="P5017" s="50">
        <v>0.35567941112592033</v>
      </c>
      <c r="Q5017" s="50">
        <v>6.580364010749123E-3</v>
      </c>
      <c r="R5017" s="50">
        <v>5.2678614607634521E-3</v>
      </c>
      <c r="S5017" s="50">
        <v>1.6337311151652669</v>
      </c>
      <c r="T5017" s="50">
        <v>5.7507076341396964E-3</v>
      </c>
      <c r="U5017" s="50">
        <v>3.0028913528227603</v>
      </c>
      <c r="V5017" s="51">
        <v>82.121366785516841</v>
      </c>
      <c r="X5017" s="49">
        <v>0.21371399999999999</v>
      </c>
      <c r="Y5017" s="49">
        <v>53.6203</v>
      </c>
      <c r="Z5017" s="49">
        <v>0.44551200000000002</v>
      </c>
      <c r="AA5017" s="49">
        <v>6.87</v>
      </c>
      <c r="AB5017" s="49">
        <v>5.7873799999999997</v>
      </c>
      <c r="AC5017" s="49">
        <v>0.18095900000000001</v>
      </c>
      <c r="AD5017" s="49">
        <v>5.5560600000000004</v>
      </c>
      <c r="AE5017" s="312"/>
      <c r="AF5017" s="161" t="s">
        <v>432</v>
      </c>
      <c r="AG5017" s="318">
        <v>30</v>
      </c>
      <c r="AH5017" s="318">
        <v>15</v>
      </c>
      <c r="AI5017" s="318"/>
      <c r="AJ5017" s="318"/>
      <c r="AK5017" s="318"/>
      <c r="AL5017" s="318"/>
      <c r="AM5017" s="318"/>
      <c r="AN5017" s="318"/>
      <c r="AO5017" s="318"/>
      <c r="AP5017" s="318"/>
      <c r="AQ5017" s="318"/>
      <c r="AR5017" s="318"/>
      <c r="AS5017" s="318"/>
      <c r="AT5017" s="318"/>
      <c r="AU5017" s="318"/>
      <c r="AV5017" s="318"/>
      <c r="AW5017" s="318"/>
      <c r="AX5017" s="318"/>
      <c r="AY5017" s="318"/>
      <c r="AZ5017" s="318"/>
      <c r="BA5017" s="318"/>
      <c r="BB5017" s="318"/>
      <c r="BC5017" s="318"/>
      <c r="BD5017" s="318"/>
      <c r="BE5017" s="497"/>
      <c r="BF5017" s="497"/>
      <c r="BG5017" s="497"/>
      <c r="BH5017" s="497"/>
      <c r="BI5017" s="497"/>
      <c r="BJ5017" s="497"/>
      <c r="BK5017" s="497"/>
      <c r="BL5017" s="497"/>
      <c r="BM5017" s="497"/>
      <c r="BN5017" s="497"/>
      <c r="BO5017" s="497"/>
      <c r="BP5017" s="306"/>
      <c r="BQ5017" s="496"/>
      <c r="BR5017" s="496"/>
      <c r="BS5017" s="496"/>
      <c r="BT5017" s="496"/>
      <c r="BU5017" s="496"/>
      <c r="BV5017" s="496"/>
    </row>
    <row r="5018" spans="1:74" s="52" customFormat="1" ht="12.75">
      <c r="A5018" s="45">
        <v>2353.0846135089</v>
      </c>
      <c r="B5018" s="46" t="s">
        <v>253</v>
      </c>
      <c r="C5018" s="47" t="s">
        <v>408</v>
      </c>
      <c r="D5018" s="48">
        <v>40.029342378106058</v>
      </c>
      <c r="E5018" s="49">
        <v>39.590600000000002</v>
      </c>
      <c r="F5018" s="49">
        <v>3.2504999999999999E-2</v>
      </c>
      <c r="G5018" s="49">
        <v>16.77</v>
      </c>
      <c r="H5018" s="49">
        <v>0.30181400000000003</v>
      </c>
      <c r="I5018" s="49">
        <v>0.23547999999999999</v>
      </c>
      <c r="J5018" s="49">
        <v>43.349299999999999</v>
      </c>
      <c r="K5018" s="49">
        <v>0.226356</v>
      </c>
      <c r="L5018" s="49">
        <v>100.53053300000001</v>
      </c>
      <c r="M5018" s="47"/>
      <c r="N5018" s="50">
        <v>0.99801320100499269</v>
      </c>
      <c r="O5018" s="50">
        <v>6.4784302562752739E-4</v>
      </c>
      <c r="P5018" s="50">
        <v>0.35353568659554235</v>
      </c>
      <c r="Q5018" s="50">
        <v>6.1196625621828945E-3</v>
      </c>
      <c r="R5018" s="50">
        <v>5.0278691728323065E-3</v>
      </c>
      <c r="S5018" s="50">
        <v>1.6290515850499074</v>
      </c>
      <c r="T5018" s="50">
        <v>6.1135555192151523E-3</v>
      </c>
      <c r="U5018" s="50">
        <v>2.9992366396014511</v>
      </c>
      <c r="V5018" s="51">
        <v>82.167963466136598</v>
      </c>
      <c r="X5018" s="49">
        <v>0.213313</v>
      </c>
      <c r="Y5018" s="49">
        <v>49.183</v>
      </c>
      <c r="Z5018" s="49">
        <v>0.44679600000000003</v>
      </c>
      <c r="AA5018" s="49">
        <v>7.4360499999999998</v>
      </c>
      <c r="AB5018" s="49">
        <v>6.1541699999999997</v>
      </c>
      <c r="AC5018" s="49">
        <v>0.181229</v>
      </c>
      <c r="AD5018" s="49">
        <v>5.3380700000000001</v>
      </c>
      <c r="AE5018" s="312"/>
      <c r="AF5018" s="161" t="s">
        <v>432</v>
      </c>
      <c r="AG5018" s="318">
        <v>30</v>
      </c>
      <c r="AH5018" s="318">
        <v>15</v>
      </c>
      <c r="AI5018" s="318"/>
      <c r="AJ5018" s="318"/>
      <c r="AK5018" s="318"/>
      <c r="AL5018" s="318"/>
      <c r="AM5018" s="318"/>
      <c r="AN5018" s="318"/>
      <c r="AO5018" s="318"/>
      <c r="AP5018" s="318"/>
      <c r="AQ5018" s="318"/>
      <c r="AR5018" s="318"/>
      <c r="AS5018" s="318"/>
      <c r="AT5018" s="318"/>
      <c r="AU5018" s="318"/>
      <c r="AV5018" s="318"/>
      <c r="AW5018" s="318"/>
      <c r="AX5018" s="318"/>
      <c r="AY5018" s="318"/>
      <c r="AZ5018" s="318"/>
      <c r="BA5018" s="318"/>
      <c r="BB5018" s="318"/>
      <c r="BC5018" s="318"/>
      <c r="BD5018" s="318"/>
      <c r="BE5018" s="497"/>
      <c r="BF5018" s="497"/>
      <c r="BG5018" s="497"/>
      <c r="BH5018" s="497"/>
      <c r="BI5018" s="497"/>
      <c r="BJ5018" s="497"/>
      <c r="BK5018" s="497"/>
      <c r="BL5018" s="497"/>
      <c r="BM5018" s="497"/>
      <c r="BN5018" s="497"/>
      <c r="BO5018" s="497"/>
      <c r="BP5018" s="306"/>
      <c r="BQ5018" s="496"/>
      <c r="BR5018" s="496"/>
      <c r="BS5018" s="496"/>
      <c r="BT5018" s="496"/>
      <c r="BU5018" s="496"/>
      <c r="BV5018" s="496"/>
    </row>
    <row r="5019" spans="1:74" s="52" customFormat="1" ht="12.75">
      <c r="A5019" s="45">
        <v>2353.0846135089</v>
      </c>
      <c r="B5019" s="46" t="s">
        <v>253</v>
      </c>
      <c r="C5019" s="47" t="s">
        <v>408</v>
      </c>
      <c r="D5019" s="48">
        <v>44.029342378106058</v>
      </c>
      <c r="E5019" s="49">
        <v>39.551099999999998</v>
      </c>
      <c r="F5019" s="49">
        <v>3.3210000000000003E-2</v>
      </c>
      <c r="G5019" s="49">
        <v>16.7456</v>
      </c>
      <c r="H5019" s="49">
        <v>0.32257999999999998</v>
      </c>
      <c r="I5019" s="49">
        <v>0.207534</v>
      </c>
      <c r="J5019" s="49">
        <v>43.138599999999997</v>
      </c>
      <c r="K5019" s="49">
        <v>0.248917</v>
      </c>
      <c r="L5019" s="49">
        <v>100.28671199999999</v>
      </c>
      <c r="M5019" s="47"/>
      <c r="N5019" s="50">
        <v>0.99917530062300242</v>
      </c>
      <c r="O5019" s="50">
        <v>6.6332660091844564E-4</v>
      </c>
      <c r="P5019" s="50">
        <v>0.35378533789394134</v>
      </c>
      <c r="Q5019" s="50">
        <v>6.5548755877915012E-3</v>
      </c>
      <c r="R5019" s="50">
        <v>4.4407683508653518E-3</v>
      </c>
      <c r="S5019" s="50">
        <v>1.6246421458674143</v>
      </c>
      <c r="T5019" s="50">
        <v>6.737446487236327E-3</v>
      </c>
      <c r="U5019" s="50">
        <v>2.9971654829991663</v>
      </c>
      <c r="V5019" s="51">
        <v>82.117851637335221</v>
      </c>
      <c r="X5019" s="49">
        <v>0.21334400000000001</v>
      </c>
      <c r="Y5019" s="49">
        <v>47.191699999999997</v>
      </c>
      <c r="Z5019" s="49">
        <v>0.447436</v>
      </c>
      <c r="AA5019" s="49">
        <v>6.9551699999999999</v>
      </c>
      <c r="AB5019" s="49">
        <v>6.8218199999999998</v>
      </c>
      <c r="AC5019" s="49">
        <v>0.18168000000000001</v>
      </c>
      <c r="AD5019" s="49">
        <v>4.8370199999999999</v>
      </c>
      <c r="AE5019" s="312"/>
      <c r="AF5019" s="161" t="s">
        <v>432</v>
      </c>
      <c r="AG5019" s="318">
        <v>30</v>
      </c>
      <c r="AH5019" s="318">
        <v>15</v>
      </c>
      <c r="AI5019" s="318"/>
      <c r="AJ5019" s="318"/>
      <c r="AK5019" s="318"/>
      <c r="AL5019" s="318"/>
      <c r="AM5019" s="318"/>
      <c r="AN5019" s="318"/>
      <c r="AO5019" s="318"/>
      <c r="AP5019" s="318"/>
      <c r="AQ5019" s="318"/>
      <c r="AR5019" s="318"/>
      <c r="AS5019" s="318"/>
      <c r="AT5019" s="318"/>
      <c r="AU5019" s="318"/>
      <c r="AV5019" s="318"/>
      <c r="AW5019" s="318"/>
      <c r="AX5019" s="318"/>
      <c r="AY5019" s="318"/>
      <c r="AZ5019" s="318"/>
      <c r="BA5019" s="318"/>
      <c r="BB5019" s="318"/>
      <c r="BC5019" s="318"/>
      <c r="BD5019" s="318"/>
      <c r="BE5019" s="497"/>
      <c r="BF5019" s="497"/>
      <c r="BG5019" s="497"/>
      <c r="BH5019" s="497"/>
      <c r="BI5019" s="497"/>
      <c r="BJ5019" s="497"/>
      <c r="BK5019" s="497"/>
      <c r="BL5019" s="497"/>
      <c r="BM5019" s="497"/>
      <c r="BN5019" s="497"/>
      <c r="BO5019" s="497"/>
      <c r="BP5019" s="306"/>
      <c r="BQ5019" s="496"/>
      <c r="BR5019" s="496"/>
      <c r="BS5019" s="496"/>
      <c r="BT5019" s="496"/>
      <c r="BU5019" s="496"/>
      <c r="BV5019" s="496"/>
    </row>
    <row r="5020" spans="1:74" s="52" customFormat="1" ht="12.75">
      <c r="A5020" s="45">
        <v>2353.0846135089</v>
      </c>
      <c r="B5020" s="46" t="s">
        <v>253</v>
      </c>
      <c r="C5020" s="47" t="s">
        <v>408</v>
      </c>
      <c r="D5020" s="48">
        <v>48.029342378106058</v>
      </c>
      <c r="E5020" s="49">
        <v>39.4711</v>
      </c>
      <c r="F5020" s="49">
        <v>2.4451000000000001E-2</v>
      </c>
      <c r="G5020" s="49">
        <v>16.648199999999999</v>
      </c>
      <c r="H5020" s="49">
        <v>0.328789</v>
      </c>
      <c r="I5020" s="49">
        <v>0.22606299999999999</v>
      </c>
      <c r="J5020" s="49">
        <v>43.286999999999999</v>
      </c>
      <c r="K5020" s="49">
        <v>0.22264500000000001</v>
      </c>
      <c r="L5020" s="49">
        <v>100.246667</v>
      </c>
      <c r="M5020" s="47"/>
      <c r="N5020" s="50">
        <v>0.99747631075783394</v>
      </c>
      <c r="O5020" s="50">
        <v>4.8853468293387611E-4</v>
      </c>
      <c r="P5020" s="50">
        <v>0.35184115622884787</v>
      </c>
      <c r="Q5020" s="50">
        <v>6.6832011452391338E-3</v>
      </c>
      <c r="R5020" s="50">
        <v>4.8388101898752612E-3</v>
      </c>
      <c r="S5020" s="50">
        <v>1.6307575367242386</v>
      </c>
      <c r="T5020" s="50">
        <v>6.0282874748084506E-3</v>
      </c>
      <c r="U5020" s="50">
        <v>2.9992580980946175</v>
      </c>
      <c r="V5020" s="51">
        <v>82.253536357134408</v>
      </c>
      <c r="X5020" s="49">
        <v>0.21360199999999999</v>
      </c>
      <c r="Y5020" s="49">
        <v>66.089399999999998</v>
      </c>
      <c r="Z5020" s="49">
        <v>0.448272</v>
      </c>
      <c r="AA5020" s="49">
        <v>6.7531100000000004</v>
      </c>
      <c r="AB5020" s="49">
        <v>6.2648999999999999</v>
      </c>
      <c r="AC5020" s="49">
        <v>0.181232</v>
      </c>
      <c r="AD5020" s="49">
        <v>5.2595299999999998</v>
      </c>
      <c r="AE5020" s="312"/>
      <c r="AF5020" s="161" t="s">
        <v>432</v>
      </c>
      <c r="AG5020" s="318">
        <v>30</v>
      </c>
      <c r="AH5020" s="318">
        <v>15</v>
      </c>
      <c r="AI5020" s="318"/>
      <c r="AJ5020" s="318"/>
      <c r="AK5020" s="318"/>
      <c r="AL5020" s="318"/>
      <c r="AM5020" s="318"/>
      <c r="AN5020" s="318"/>
      <c r="AO5020" s="318"/>
      <c r="AP5020" s="318"/>
      <c r="AQ5020" s="318"/>
      <c r="AR5020" s="318"/>
      <c r="AS5020" s="318"/>
      <c r="AT5020" s="318"/>
      <c r="AU5020" s="318"/>
      <c r="AV5020" s="318"/>
      <c r="AW5020" s="318"/>
      <c r="AX5020" s="318"/>
      <c r="AY5020" s="318"/>
      <c r="AZ5020" s="318"/>
      <c r="BA5020" s="318"/>
      <c r="BB5020" s="318"/>
      <c r="BC5020" s="318"/>
      <c r="BD5020" s="318"/>
      <c r="BE5020" s="497"/>
      <c r="BF5020" s="497"/>
      <c r="BG5020" s="497"/>
      <c r="BH5020" s="497"/>
      <c r="BI5020" s="497"/>
      <c r="BJ5020" s="497"/>
      <c r="BK5020" s="497"/>
      <c r="BL5020" s="497"/>
      <c r="BM5020" s="497"/>
      <c r="BN5020" s="497"/>
      <c r="BO5020" s="497"/>
      <c r="BP5020" s="306"/>
      <c r="BQ5020" s="496"/>
      <c r="BR5020" s="496"/>
      <c r="BS5020" s="496"/>
      <c r="BT5020" s="496"/>
      <c r="BU5020" s="496"/>
      <c r="BV5020" s="496"/>
    </row>
    <row r="5021" spans="1:74" s="52" customFormat="1" ht="12.75">
      <c r="A5021" s="45">
        <v>2353.0846135089</v>
      </c>
      <c r="B5021" s="46" t="s">
        <v>253</v>
      </c>
      <c r="C5021" s="47" t="s">
        <v>408</v>
      </c>
      <c r="D5021" s="48">
        <v>52.029342378106058</v>
      </c>
      <c r="E5021" s="49">
        <v>39.5229</v>
      </c>
      <c r="F5021" s="49">
        <v>2.8157000000000001E-2</v>
      </c>
      <c r="G5021" s="49">
        <v>16.7942</v>
      </c>
      <c r="H5021" s="49">
        <v>0.25647900000000001</v>
      </c>
      <c r="I5021" s="49">
        <v>0.218749</v>
      </c>
      <c r="J5021" s="49">
        <v>43.090200000000003</v>
      </c>
      <c r="K5021" s="49">
        <v>0.243643</v>
      </c>
      <c r="L5021" s="49">
        <v>100.196837</v>
      </c>
      <c r="M5021" s="47"/>
      <c r="N5021" s="50">
        <v>0.99933016191884927</v>
      </c>
      <c r="O5021" s="50">
        <v>5.6288799705568897E-4</v>
      </c>
      <c r="P5021" s="50">
        <v>0.35512030651566762</v>
      </c>
      <c r="Q5021" s="50">
        <v>5.2162199538006021E-3</v>
      </c>
      <c r="R5021" s="50">
        <v>4.6848102753085531E-3</v>
      </c>
      <c r="S5021" s="50">
        <v>1.6242289514941586</v>
      </c>
      <c r="T5021" s="50">
        <v>6.6004231349264773E-3</v>
      </c>
      <c r="U5021" s="50">
        <v>2.9970105282221908</v>
      </c>
      <c r="V5021" s="51">
        <v>82.058734451304971</v>
      </c>
      <c r="X5021" s="49">
        <v>0.21327199999999999</v>
      </c>
      <c r="Y5021" s="49">
        <v>55.1858</v>
      </c>
      <c r="Z5021" s="49">
        <v>0.44654500000000003</v>
      </c>
      <c r="AA5021" s="49">
        <v>8.6172599999999999</v>
      </c>
      <c r="AB5021" s="49">
        <v>6.5099600000000004</v>
      </c>
      <c r="AC5021" s="49">
        <v>0.18165600000000001</v>
      </c>
      <c r="AD5021" s="49">
        <v>4.91723</v>
      </c>
      <c r="AE5021" s="312"/>
      <c r="AF5021" s="161" t="s">
        <v>432</v>
      </c>
      <c r="AG5021" s="318">
        <v>30</v>
      </c>
      <c r="AH5021" s="318">
        <v>15</v>
      </c>
      <c r="AI5021" s="318"/>
      <c r="AJ5021" s="318"/>
      <c r="AK5021" s="318"/>
      <c r="AL5021" s="318"/>
      <c r="AM5021" s="318"/>
      <c r="AN5021" s="318"/>
      <c r="AO5021" s="318"/>
      <c r="AP5021" s="318"/>
      <c r="AQ5021" s="318"/>
      <c r="AR5021" s="318"/>
      <c r="AS5021" s="318"/>
      <c r="AT5021" s="318"/>
      <c r="AU5021" s="318"/>
      <c r="AV5021" s="318"/>
      <c r="AW5021" s="318"/>
      <c r="AX5021" s="318"/>
      <c r="AY5021" s="318"/>
      <c r="AZ5021" s="318"/>
      <c r="BA5021" s="318"/>
      <c r="BB5021" s="318"/>
      <c r="BC5021" s="318"/>
      <c r="BD5021" s="318"/>
      <c r="BE5021" s="497"/>
      <c r="BF5021" s="497"/>
      <c r="BG5021" s="497"/>
      <c r="BH5021" s="497"/>
      <c r="BI5021" s="497"/>
      <c r="BJ5021" s="497"/>
      <c r="BK5021" s="497"/>
      <c r="BL5021" s="497"/>
      <c r="BM5021" s="497"/>
      <c r="BN5021" s="497"/>
      <c r="BO5021" s="497"/>
      <c r="BP5021" s="306"/>
      <c r="BQ5021" s="496"/>
      <c r="BR5021" s="496"/>
      <c r="BS5021" s="496"/>
      <c r="BT5021" s="496"/>
      <c r="BU5021" s="496"/>
      <c r="BV5021" s="496"/>
    </row>
    <row r="5022" spans="1:74" s="52" customFormat="1" ht="12.75">
      <c r="A5022" s="45">
        <v>2353.0846135089</v>
      </c>
      <c r="B5022" s="46" t="s">
        <v>253</v>
      </c>
      <c r="C5022" s="47" t="s">
        <v>408</v>
      </c>
      <c r="D5022" s="48">
        <v>56.029342378106058</v>
      </c>
      <c r="E5022" s="49">
        <v>39.503300000000003</v>
      </c>
      <c r="F5022" s="49">
        <v>1.7926000000000001E-2</v>
      </c>
      <c r="G5022" s="49">
        <v>16.861599999999999</v>
      </c>
      <c r="H5022" s="49">
        <v>0.33399200000000001</v>
      </c>
      <c r="I5022" s="49">
        <v>0.21162900000000001</v>
      </c>
      <c r="J5022" s="49">
        <v>43.348999999999997</v>
      </c>
      <c r="K5022" s="49">
        <v>0.224582</v>
      </c>
      <c r="L5022" s="49">
        <v>100.528498</v>
      </c>
      <c r="M5022" s="47"/>
      <c r="N5022" s="50">
        <v>0.99658001836846144</v>
      </c>
      <c r="O5022" s="50">
        <v>3.5755067762028144E-4</v>
      </c>
      <c r="P5022" s="50">
        <v>0.35574071598619056</v>
      </c>
      <c r="Q5022" s="50">
        <v>6.7773319099218949E-3</v>
      </c>
      <c r="R5022" s="50">
        <v>4.5220953703000583E-3</v>
      </c>
      <c r="S5022" s="50">
        <v>1.6302958657066053</v>
      </c>
      <c r="T5022" s="50">
        <v>6.0703172759825549E-3</v>
      </c>
      <c r="U5022" s="50">
        <v>3.0011308902888203</v>
      </c>
      <c r="V5022" s="51">
        <v>82.087907178276879</v>
      </c>
      <c r="X5022" s="49">
        <v>0.21356800000000001</v>
      </c>
      <c r="Y5022" s="49">
        <v>88.451599999999999</v>
      </c>
      <c r="Z5022" s="49">
        <v>0.44556099999999998</v>
      </c>
      <c r="AA5022" s="49">
        <v>6.7081900000000001</v>
      </c>
      <c r="AB5022" s="49">
        <v>6.7274000000000003</v>
      </c>
      <c r="AC5022" s="49">
        <v>0.18127399999999999</v>
      </c>
      <c r="AD5022" s="49">
        <v>5.3212799999999998</v>
      </c>
      <c r="AE5022" s="312"/>
      <c r="AF5022" s="161" t="s">
        <v>432</v>
      </c>
      <c r="AG5022" s="318">
        <v>30</v>
      </c>
      <c r="AH5022" s="318">
        <v>15</v>
      </c>
      <c r="AI5022" s="318"/>
      <c r="AJ5022" s="318"/>
      <c r="AK5022" s="318"/>
      <c r="AL5022" s="318"/>
      <c r="AM5022" s="318"/>
      <c r="AN5022" s="318"/>
      <c r="AO5022" s="318"/>
      <c r="AP5022" s="318"/>
      <c r="AQ5022" s="318"/>
      <c r="AR5022" s="318"/>
      <c r="AS5022" s="318"/>
      <c r="AT5022" s="318"/>
      <c r="AU5022" s="318"/>
      <c r="AV5022" s="318"/>
      <c r="AW5022" s="318"/>
      <c r="AX5022" s="318"/>
      <c r="AY5022" s="318"/>
      <c r="AZ5022" s="318"/>
      <c r="BA5022" s="318"/>
      <c r="BB5022" s="318"/>
      <c r="BC5022" s="318"/>
      <c r="BD5022" s="318"/>
      <c r="BE5022" s="497"/>
      <c r="BF5022" s="497"/>
      <c r="BG5022" s="497"/>
      <c r="BH5022" s="497"/>
      <c r="BI5022" s="497"/>
      <c r="BJ5022" s="497"/>
      <c r="BK5022" s="497"/>
      <c r="BL5022" s="497"/>
      <c r="BM5022" s="497"/>
      <c r="BN5022" s="497"/>
      <c r="BO5022" s="497"/>
      <c r="BP5022" s="306"/>
      <c r="BQ5022" s="496"/>
      <c r="BR5022" s="496"/>
      <c r="BS5022" s="496"/>
      <c r="BT5022" s="496"/>
      <c r="BU5022" s="496"/>
      <c r="BV5022" s="496"/>
    </row>
    <row r="5023" spans="1:74" s="52" customFormat="1" ht="12.75">
      <c r="A5023" s="38"/>
      <c r="B5023" s="46"/>
      <c r="C5023" s="47"/>
      <c r="D5023" s="48"/>
      <c r="E5023" s="49"/>
      <c r="F5023" s="49"/>
      <c r="G5023" s="49"/>
      <c r="H5023" s="49"/>
      <c r="I5023" s="49"/>
      <c r="J5023" s="49"/>
      <c r="K5023" s="49"/>
      <c r="L5023" s="49"/>
      <c r="M5023" s="47"/>
      <c r="N5023" s="50"/>
      <c r="O5023" s="50"/>
      <c r="P5023" s="50"/>
      <c r="Q5023" s="50"/>
      <c r="R5023" s="50"/>
      <c r="S5023" s="50"/>
      <c r="T5023" s="50"/>
      <c r="U5023" s="50"/>
      <c r="V5023" s="51"/>
      <c r="AE5023" s="312"/>
      <c r="AF5023" s="312"/>
      <c r="AG5023" s="312"/>
      <c r="AH5023" s="312"/>
      <c r="AI5023" s="312"/>
      <c r="AJ5023" s="312"/>
      <c r="AK5023" s="312"/>
      <c r="AL5023" s="312"/>
      <c r="AM5023" s="312"/>
      <c r="AN5023" s="312"/>
      <c r="AO5023" s="312"/>
      <c r="AP5023" s="312"/>
      <c r="AQ5023" s="312"/>
      <c r="AR5023" s="312"/>
      <c r="AS5023" s="312"/>
      <c r="AT5023" s="312"/>
      <c r="AU5023" s="312"/>
      <c r="AV5023" s="312"/>
      <c r="AW5023" s="312"/>
      <c r="AX5023" s="312"/>
      <c r="AY5023" s="312"/>
      <c r="AZ5023" s="312"/>
      <c r="BA5023" s="312"/>
      <c r="BB5023" s="312"/>
      <c r="BC5023" s="312"/>
      <c r="BD5023" s="312"/>
      <c r="BE5023" s="306"/>
      <c r="BF5023" s="306"/>
      <c r="BG5023" s="306"/>
      <c r="BH5023" s="306"/>
      <c r="BI5023" s="306"/>
      <c r="BJ5023" s="306"/>
      <c r="BK5023" s="306"/>
      <c r="BL5023" s="306"/>
      <c r="BM5023" s="306"/>
      <c r="BN5023" s="306"/>
      <c r="BO5023" s="306"/>
      <c r="BP5023" s="306"/>
      <c r="BQ5023" s="496"/>
      <c r="BR5023" s="496"/>
      <c r="BS5023" s="496"/>
      <c r="BT5023" s="496"/>
      <c r="BU5023" s="496"/>
      <c r="BV5023" s="496"/>
    </row>
    <row r="5024" spans="1:74" s="52" customFormat="1" ht="12.75">
      <c r="A5024" s="45">
        <v>2353.0846135089</v>
      </c>
      <c r="B5024" s="46" t="s">
        <v>253</v>
      </c>
      <c r="C5024" s="47" t="s">
        <v>330</v>
      </c>
      <c r="D5024" s="48">
        <v>0</v>
      </c>
      <c r="E5024" s="49">
        <v>39.191270000000003</v>
      </c>
      <c r="F5024" s="49">
        <v>2.75E-2</v>
      </c>
      <c r="G5024" s="49">
        <v>22.495000000000001</v>
      </c>
      <c r="H5024" s="49">
        <v>0.1825</v>
      </c>
      <c r="I5024" s="49">
        <v>0.30409999999999998</v>
      </c>
      <c r="J5024" s="49">
        <v>40.062330000000003</v>
      </c>
      <c r="K5024" s="49">
        <v>0.30980000000000002</v>
      </c>
      <c r="L5024" s="49">
        <v>102.6618</v>
      </c>
      <c r="M5024" s="47"/>
      <c r="N5024" s="50">
        <v>0.99240695032179493</v>
      </c>
      <c r="O5024" s="50">
        <v>5.5056496148310767E-4</v>
      </c>
      <c r="P5024" s="50">
        <v>0.47636785908553819</v>
      </c>
      <c r="Q5024" s="50">
        <v>3.7171254743211496E-3</v>
      </c>
      <c r="R5024" s="50">
        <v>6.5223277642590038E-3</v>
      </c>
      <c r="S5024" s="50">
        <v>1.5123252722166496</v>
      </c>
      <c r="T5024" s="50">
        <v>8.4050348979253387E-3</v>
      </c>
      <c r="U5024" s="50">
        <v>3.0022068457133524</v>
      </c>
      <c r="V5024" s="51">
        <v>76.046185729338006</v>
      </c>
      <c r="X5024" s="315">
        <v>0.05</v>
      </c>
      <c r="Y5024" s="315">
        <v>11.82</v>
      </c>
      <c r="Z5024" s="315">
        <v>0.1</v>
      </c>
      <c r="AA5024" s="315">
        <v>1.88</v>
      </c>
      <c r="AB5024" s="315">
        <v>2.4300000000000002</v>
      </c>
      <c r="AC5024" s="315">
        <v>0.06</v>
      </c>
      <c r="AD5024" s="315">
        <v>0.37</v>
      </c>
      <c r="AE5024" s="318"/>
      <c r="AF5024" s="161" t="s">
        <v>1697</v>
      </c>
      <c r="AG5024" s="318">
        <v>30</v>
      </c>
      <c r="AH5024" s="318">
        <v>15</v>
      </c>
      <c r="AI5024" s="318"/>
      <c r="AJ5024" s="318"/>
      <c r="AK5024" s="318"/>
      <c r="AL5024" s="318"/>
      <c r="AM5024" s="318"/>
      <c r="AN5024" s="318"/>
      <c r="AO5024" s="318"/>
      <c r="AP5024" s="318"/>
      <c r="AQ5024" s="318"/>
      <c r="AR5024" s="318"/>
      <c r="AS5024" s="318"/>
      <c r="AT5024" s="318"/>
      <c r="AU5024" s="318"/>
      <c r="AV5024" s="318"/>
      <c r="AW5024" s="318"/>
      <c r="AX5024" s="318"/>
      <c r="AY5024" s="318"/>
      <c r="AZ5024" s="318"/>
      <c r="BA5024" s="318"/>
      <c r="BB5024" s="318"/>
      <c r="BC5024" s="318"/>
      <c r="BD5024" s="318"/>
      <c r="BE5024" s="497"/>
      <c r="BF5024" s="497"/>
      <c r="BG5024" s="497"/>
      <c r="BH5024" s="497"/>
      <c r="BI5024" s="497"/>
      <c r="BJ5024" s="497"/>
      <c r="BK5024" s="497"/>
      <c r="BL5024" s="497"/>
      <c r="BM5024" s="497"/>
      <c r="BN5024" s="497"/>
      <c r="BO5024" s="497"/>
      <c r="BP5024" s="306"/>
      <c r="BQ5024" s="496"/>
      <c r="BR5024" s="496"/>
      <c r="BS5024" s="496"/>
      <c r="BT5024" s="496"/>
      <c r="BU5024" s="496"/>
      <c r="BV5024" s="496"/>
    </row>
    <row r="5025" spans="1:74" s="52" customFormat="1" ht="12.75">
      <c r="A5025" s="45">
        <v>2353.0846135089</v>
      </c>
      <c r="B5025" s="46" t="s">
        <v>253</v>
      </c>
      <c r="C5025" s="47" t="s">
        <v>330</v>
      </c>
      <c r="D5025" s="48">
        <v>4.8595743782759637</v>
      </c>
      <c r="E5025" s="49">
        <v>39.311210000000003</v>
      </c>
      <c r="F5025" s="49">
        <v>2.1999999999999999E-2</v>
      </c>
      <c r="G5025" s="49">
        <v>20.45636</v>
      </c>
      <c r="H5025" s="49">
        <v>0.22950000000000001</v>
      </c>
      <c r="I5025" s="49">
        <v>0.23669999999999999</v>
      </c>
      <c r="J5025" s="49">
        <v>41.764159999999997</v>
      </c>
      <c r="K5025" s="49">
        <v>0.26269999999999999</v>
      </c>
      <c r="L5025" s="49">
        <v>102.36152999999999</v>
      </c>
      <c r="M5025" s="47"/>
      <c r="N5025" s="50">
        <v>0.98925881157746853</v>
      </c>
      <c r="O5025" s="50">
        <v>4.3771518337441475E-4</v>
      </c>
      <c r="P5025" s="50">
        <v>0.43050467077280352</v>
      </c>
      <c r="Q5025" s="50">
        <v>4.6453677221984981E-3</v>
      </c>
      <c r="R5025" s="50">
        <v>5.0451898444376754E-3</v>
      </c>
      <c r="S5025" s="50">
        <v>1.5667720380457997</v>
      </c>
      <c r="T5025" s="50">
        <v>7.0829020500732974E-3</v>
      </c>
      <c r="U5025" s="50">
        <v>3.0051907029686928</v>
      </c>
      <c r="V5025" s="51">
        <v>78.445416758129198</v>
      </c>
      <c r="X5025" s="315">
        <v>0.05</v>
      </c>
      <c r="Y5025" s="315">
        <v>14.08</v>
      </c>
      <c r="Z5025" s="315">
        <v>0.11</v>
      </c>
      <c r="AA5025" s="315">
        <v>1.51</v>
      </c>
      <c r="AB5025" s="315">
        <v>2.99</v>
      </c>
      <c r="AC5025" s="315">
        <v>0.06</v>
      </c>
      <c r="AD5025" s="315">
        <v>0.42</v>
      </c>
      <c r="AE5025" s="318"/>
      <c r="AF5025" s="161" t="s">
        <v>1697</v>
      </c>
      <c r="AG5025" s="318">
        <v>30</v>
      </c>
      <c r="AH5025" s="318">
        <v>15</v>
      </c>
      <c r="AI5025" s="318"/>
      <c r="AJ5025" s="318"/>
      <c r="AK5025" s="318"/>
      <c r="AL5025" s="318"/>
      <c r="AM5025" s="318"/>
      <c r="AN5025" s="318"/>
      <c r="AO5025" s="318"/>
      <c r="AP5025" s="318"/>
      <c r="AQ5025" s="318"/>
      <c r="AR5025" s="318"/>
      <c r="AS5025" s="318"/>
      <c r="AT5025" s="318"/>
      <c r="AU5025" s="318"/>
      <c r="AV5025" s="318"/>
      <c r="AW5025" s="318"/>
      <c r="AX5025" s="318"/>
      <c r="AY5025" s="318"/>
      <c r="AZ5025" s="318"/>
      <c r="BA5025" s="318"/>
      <c r="BB5025" s="318"/>
      <c r="BC5025" s="318"/>
      <c r="BD5025" s="318"/>
      <c r="BE5025" s="497"/>
      <c r="BF5025" s="497"/>
      <c r="BG5025" s="497"/>
      <c r="BH5025" s="497"/>
      <c r="BI5025" s="497"/>
      <c r="BJ5025" s="497"/>
      <c r="BK5025" s="497"/>
      <c r="BL5025" s="497"/>
      <c r="BM5025" s="497"/>
      <c r="BN5025" s="497"/>
      <c r="BO5025" s="497"/>
      <c r="BP5025" s="306"/>
      <c r="BQ5025" s="496"/>
      <c r="BR5025" s="496"/>
      <c r="BS5025" s="496"/>
      <c r="BT5025" s="496"/>
      <c r="BU5025" s="496"/>
      <c r="BV5025" s="496"/>
    </row>
    <row r="5026" spans="1:74" s="52" customFormat="1" ht="12.75">
      <c r="A5026" s="45">
        <v>2353.0846135089</v>
      </c>
      <c r="B5026" s="46" t="s">
        <v>253</v>
      </c>
      <c r="C5026" s="47" t="s">
        <v>330</v>
      </c>
      <c r="D5026" s="48">
        <v>9.7195743782759649</v>
      </c>
      <c r="E5026" s="49">
        <v>39.70102</v>
      </c>
      <c r="F5026" s="49">
        <v>2.8000000000000001E-2</v>
      </c>
      <c r="G5026" s="49">
        <v>18.437709999999999</v>
      </c>
      <c r="H5026" s="49">
        <v>0.21340000000000001</v>
      </c>
      <c r="I5026" s="49">
        <v>0.2288</v>
      </c>
      <c r="J5026" s="49">
        <v>43.297789999999999</v>
      </c>
      <c r="K5026" s="49">
        <v>0.2482</v>
      </c>
      <c r="L5026" s="49">
        <v>102.25322</v>
      </c>
      <c r="M5026" s="47"/>
      <c r="N5026" s="50">
        <v>0.99007323329254782</v>
      </c>
      <c r="O5026" s="50">
        <v>5.5207629656571749E-4</v>
      </c>
      <c r="P5026" s="50">
        <v>0.38452858384066579</v>
      </c>
      <c r="Q5026" s="50">
        <v>4.2805932482729656E-3</v>
      </c>
      <c r="R5026" s="50">
        <v>4.8328956043056179E-3</v>
      </c>
      <c r="S5026" s="50">
        <v>1.6096814154589676</v>
      </c>
      <c r="T5026" s="50">
        <v>6.6317031701149769E-3</v>
      </c>
      <c r="U5026" s="50">
        <v>3.0021379780825712</v>
      </c>
      <c r="V5026" s="51">
        <v>80.717748683653568</v>
      </c>
      <c r="X5026" s="315">
        <v>0.05</v>
      </c>
      <c r="Y5026" s="315">
        <v>11.77</v>
      </c>
      <c r="Z5026" s="315">
        <v>0.12</v>
      </c>
      <c r="AA5026" s="315">
        <v>1.63</v>
      </c>
      <c r="AB5026" s="315">
        <v>3.18</v>
      </c>
      <c r="AC5026" s="315">
        <v>0.06</v>
      </c>
      <c r="AD5026" s="315">
        <v>0.43</v>
      </c>
      <c r="AE5026" s="318"/>
      <c r="AF5026" s="161" t="s">
        <v>1697</v>
      </c>
      <c r="AG5026" s="318">
        <v>30</v>
      </c>
      <c r="AH5026" s="318">
        <v>15</v>
      </c>
      <c r="AI5026" s="318"/>
      <c r="AJ5026" s="318"/>
      <c r="AK5026" s="318"/>
      <c r="AL5026" s="318"/>
      <c r="AM5026" s="318"/>
      <c r="AN5026" s="318"/>
      <c r="AO5026" s="318"/>
      <c r="AP5026" s="318"/>
      <c r="AQ5026" s="318"/>
      <c r="AR5026" s="318"/>
      <c r="AS5026" s="318"/>
      <c r="AT5026" s="318"/>
      <c r="AU5026" s="318"/>
      <c r="AV5026" s="318"/>
      <c r="AW5026" s="318"/>
      <c r="AX5026" s="318"/>
      <c r="AY5026" s="318"/>
      <c r="AZ5026" s="318"/>
      <c r="BA5026" s="318"/>
      <c r="BB5026" s="318"/>
      <c r="BC5026" s="318"/>
      <c r="BD5026" s="318"/>
      <c r="BE5026" s="497"/>
      <c r="BF5026" s="497"/>
      <c r="BG5026" s="497"/>
      <c r="BH5026" s="497"/>
      <c r="BI5026" s="497"/>
      <c r="BJ5026" s="497"/>
      <c r="BK5026" s="497"/>
      <c r="BL5026" s="497"/>
      <c r="BM5026" s="497"/>
      <c r="BN5026" s="497"/>
      <c r="BO5026" s="497"/>
      <c r="BP5026" s="306"/>
      <c r="BQ5026" s="496"/>
      <c r="BR5026" s="496"/>
      <c r="BS5026" s="496"/>
      <c r="BT5026" s="496"/>
      <c r="BU5026" s="496"/>
      <c r="BV5026" s="496"/>
    </row>
    <row r="5027" spans="1:74" s="52" customFormat="1" ht="12.75">
      <c r="A5027" s="45">
        <v>2353.0846135089</v>
      </c>
      <c r="B5027" s="46" t="s">
        <v>253</v>
      </c>
      <c r="C5027" s="47" t="s">
        <v>330</v>
      </c>
      <c r="D5027" s="48">
        <v>14.579574378275964</v>
      </c>
      <c r="E5027" s="49">
        <v>39.950899999999997</v>
      </c>
      <c r="F5027" s="49">
        <v>3.78E-2</v>
      </c>
      <c r="G5027" s="49">
        <v>17.138570000000001</v>
      </c>
      <c r="H5027" s="49">
        <v>0.24310000000000001</v>
      </c>
      <c r="I5027" s="49">
        <v>0.2445</v>
      </c>
      <c r="J5027" s="49">
        <v>44.29712</v>
      </c>
      <c r="K5027" s="49">
        <v>0.24690000000000001</v>
      </c>
      <c r="L5027" s="49">
        <v>102.26098999999999</v>
      </c>
      <c r="M5027" s="47"/>
      <c r="N5027" s="50">
        <v>0.9904040163813036</v>
      </c>
      <c r="O5027" s="50">
        <v>7.4088881836833521E-4</v>
      </c>
      <c r="P5027" s="50">
        <v>0.35531733993485648</v>
      </c>
      <c r="Q5027" s="50">
        <v>4.8474649404670932E-3</v>
      </c>
      <c r="R5027" s="50">
        <v>5.1339357368384098E-3</v>
      </c>
      <c r="S5027" s="50">
        <v>1.6370798472680876</v>
      </c>
      <c r="T5027" s="50">
        <v>6.5578965715001256E-3</v>
      </c>
      <c r="U5027" s="50">
        <v>3.001857114112028</v>
      </c>
      <c r="V5027" s="51">
        <v>82.166340014077505</v>
      </c>
      <c r="X5027" s="315">
        <v>0.05</v>
      </c>
      <c r="Y5027" s="315">
        <v>9.0500000000000007</v>
      </c>
      <c r="Z5027" s="315">
        <v>0.12</v>
      </c>
      <c r="AA5027" s="315">
        <v>1.47</v>
      </c>
      <c r="AB5027" s="315">
        <v>2.84</v>
      </c>
      <c r="AC5027" s="315">
        <v>0.05</v>
      </c>
      <c r="AD5027" s="315">
        <v>0.43</v>
      </c>
      <c r="AE5027" s="318"/>
      <c r="AF5027" s="161" t="s">
        <v>1697</v>
      </c>
      <c r="AG5027" s="318">
        <v>30</v>
      </c>
      <c r="AH5027" s="318">
        <v>15</v>
      </c>
      <c r="AI5027" s="318"/>
      <c r="AJ5027" s="318"/>
      <c r="AK5027" s="318"/>
      <c r="AL5027" s="318"/>
      <c r="AM5027" s="318"/>
      <c r="AN5027" s="318"/>
      <c r="AO5027" s="318"/>
      <c r="AP5027" s="318"/>
      <c r="AQ5027" s="318"/>
      <c r="AR5027" s="318"/>
      <c r="AS5027" s="318"/>
      <c r="AT5027" s="318"/>
      <c r="AU5027" s="318"/>
      <c r="AV5027" s="318"/>
      <c r="AW5027" s="318"/>
      <c r="AX5027" s="318"/>
      <c r="AY5027" s="318"/>
      <c r="AZ5027" s="318"/>
      <c r="BA5027" s="318"/>
      <c r="BB5027" s="318"/>
      <c r="BC5027" s="318"/>
      <c r="BD5027" s="318"/>
      <c r="BE5027" s="497"/>
      <c r="BF5027" s="497"/>
      <c r="BG5027" s="497"/>
      <c r="BH5027" s="497"/>
      <c r="BI5027" s="497"/>
      <c r="BJ5027" s="497"/>
      <c r="BK5027" s="497"/>
      <c r="BL5027" s="497"/>
      <c r="BM5027" s="497"/>
      <c r="BN5027" s="497"/>
      <c r="BO5027" s="497"/>
      <c r="BP5027" s="306"/>
      <c r="BQ5027" s="496"/>
      <c r="BR5027" s="496"/>
      <c r="BS5027" s="496"/>
      <c r="BT5027" s="496"/>
      <c r="BU5027" s="496"/>
      <c r="BV5027" s="496"/>
    </row>
    <row r="5028" spans="1:74" s="52" customFormat="1" ht="12.75">
      <c r="A5028" s="45">
        <v>2353.0846135089</v>
      </c>
      <c r="B5028" s="46" t="s">
        <v>253</v>
      </c>
      <c r="C5028" s="47" t="s">
        <v>330</v>
      </c>
      <c r="D5028" s="48">
        <v>19.439574378275964</v>
      </c>
      <c r="E5028" s="49">
        <v>39.990879999999997</v>
      </c>
      <c r="F5028" s="49">
        <v>4.3499999999999997E-2</v>
      </c>
      <c r="G5028" s="49">
        <v>16.24916</v>
      </c>
      <c r="H5028" s="49">
        <v>0.28589999999999999</v>
      </c>
      <c r="I5028" s="49">
        <v>0.2626</v>
      </c>
      <c r="J5028" s="49">
        <v>45.029299999999999</v>
      </c>
      <c r="K5028" s="49">
        <v>0.24829999999999999</v>
      </c>
      <c r="L5028" s="49">
        <v>102.18764000099999</v>
      </c>
      <c r="M5028" s="47"/>
      <c r="N5028" s="50">
        <v>0.98859324584643382</v>
      </c>
      <c r="O5028" s="50">
        <v>8.5020048841640613E-4</v>
      </c>
      <c r="P5028" s="50">
        <v>0.33592597563199195</v>
      </c>
      <c r="Q5028" s="50">
        <v>5.6847939224367776E-3</v>
      </c>
      <c r="R5028" s="50">
        <v>5.4984102320043944E-3</v>
      </c>
      <c r="S5028" s="50">
        <v>1.659435663315237</v>
      </c>
      <c r="T5028" s="50">
        <v>6.5764427699904777E-3</v>
      </c>
      <c r="U5028" s="50">
        <v>3.003621348862505</v>
      </c>
      <c r="V5028" s="51">
        <v>83.164657018803396</v>
      </c>
      <c r="X5028" s="315">
        <v>0.05</v>
      </c>
      <c r="Y5028" s="315">
        <v>7.59</v>
      </c>
      <c r="Z5028" s="315">
        <v>0.12</v>
      </c>
      <c r="AA5028" s="315">
        <v>1.26</v>
      </c>
      <c r="AB5028" s="315">
        <v>2.66</v>
      </c>
      <c r="AC5028" s="315">
        <v>0.05</v>
      </c>
      <c r="AD5028" s="315">
        <v>0.43</v>
      </c>
      <c r="AE5028" s="318"/>
      <c r="AF5028" s="161" t="s">
        <v>1697</v>
      </c>
      <c r="AG5028" s="318">
        <v>30</v>
      </c>
      <c r="AH5028" s="318">
        <v>15</v>
      </c>
      <c r="AI5028" s="318"/>
      <c r="AJ5028" s="318"/>
      <c r="AK5028" s="318"/>
      <c r="AL5028" s="318"/>
      <c r="AM5028" s="318"/>
      <c r="AN5028" s="318"/>
      <c r="AO5028" s="318"/>
      <c r="AP5028" s="318"/>
      <c r="AQ5028" s="318"/>
      <c r="AR5028" s="318"/>
      <c r="AS5028" s="318"/>
      <c r="AT5028" s="318"/>
      <c r="AU5028" s="318"/>
      <c r="AV5028" s="318"/>
      <c r="AW5028" s="318"/>
      <c r="AX5028" s="318"/>
      <c r="AY5028" s="318"/>
      <c r="AZ5028" s="318"/>
      <c r="BA5028" s="318"/>
      <c r="BB5028" s="318"/>
      <c r="BC5028" s="318"/>
      <c r="BD5028" s="318"/>
      <c r="BE5028" s="497"/>
      <c r="BF5028" s="497"/>
      <c r="BG5028" s="497"/>
      <c r="BH5028" s="497"/>
      <c r="BI5028" s="497"/>
      <c r="BJ5028" s="497"/>
      <c r="BK5028" s="497"/>
      <c r="BL5028" s="497"/>
      <c r="BM5028" s="497"/>
      <c r="BN5028" s="497"/>
      <c r="BO5028" s="497"/>
      <c r="BP5028" s="306"/>
      <c r="BQ5028" s="496"/>
      <c r="BR5028" s="496"/>
      <c r="BS5028" s="496"/>
      <c r="BT5028" s="496"/>
      <c r="BU5028" s="496"/>
      <c r="BV5028" s="496"/>
    </row>
    <row r="5029" spans="1:74" s="52" customFormat="1" ht="12.75">
      <c r="A5029" s="45">
        <v>2353.0846135089</v>
      </c>
      <c r="B5029" s="46" t="s">
        <v>253</v>
      </c>
      <c r="C5029" s="47" t="s">
        <v>330</v>
      </c>
      <c r="D5029" s="48">
        <v>24.299574378275963</v>
      </c>
      <c r="E5029" s="49">
        <v>40.120820000000002</v>
      </c>
      <c r="F5029" s="49">
        <v>5.2900000000000003E-2</v>
      </c>
      <c r="G5029" s="49">
        <v>15.729509999999999</v>
      </c>
      <c r="H5029" s="49">
        <v>0.28649999999999998</v>
      </c>
      <c r="I5029" s="49">
        <v>0.2167</v>
      </c>
      <c r="J5029" s="49">
        <v>45.355820000000001</v>
      </c>
      <c r="K5029" s="49">
        <v>0.24429999999999999</v>
      </c>
      <c r="L5029" s="49">
        <v>102.09945</v>
      </c>
      <c r="M5029" s="47"/>
      <c r="N5029" s="50">
        <v>0.98980844045571614</v>
      </c>
      <c r="O5029" s="50">
        <v>1.031840189404447E-3</v>
      </c>
      <c r="P5029" s="50">
        <v>0.32452827406294532</v>
      </c>
      <c r="Q5029" s="50">
        <v>5.6852539800547764E-3</v>
      </c>
      <c r="R5029" s="50">
        <v>4.5282041954772204E-3</v>
      </c>
      <c r="S5029" s="50">
        <v>1.6681032205784663</v>
      </c>
      <c r="T5029" s="50">
        <v>6.4574710324130265E-3</v>
      </c>
      <c r="U5029" s="50">
        <v>3.0014723011954523</v>
      </c>
      <c r="V5029" s="51">
        <v>83.71358302146345</v>
      </c>
      <c r="X5029" s="315">
        <v>0.05</v>
      </c>
      <c r="Y5029" s="315">
        <v>6.41</v>
      </c>
      <c r="Z5029" s="315">
        <v>0.13</v>
      </c>
      <c r="AA5029" s="315">
        <v>1.27</v>
      </c>
      <c r="AB5029" s="315">
        <v>2.99</v>
      </c>
      <c r="AC5029" s="315">
        <v>0.05</v>
      </c>
      <c r="AD5029" s="315">
        <v>0.43</v>
      </c>
      <c r="AE5029" s="318"/>
      <c r="AF5029" s="161" t="s">
        <v>1697</v>
      </c>
      <c r="AG5029" s="318">
        <v>30</v>
      </c>
      <c r="AH5029" s="318">
        <v>15</v>
      </c>
      <c r="AI5029" s="318"/>
      <c r="AJ5029" s="318"/>
      <c r="AK5029" s="318"/>
      <c r="AL5029" s="318"/>
      <c r="AM5029" s="318"/>
      <c r="AN5029" s="318"/>
      <c r="AO5029" s="318"/>
      <c r="AP5029" s="318"/>
      <c r="AQ5029" s="318"/>
      <c r="AR5029" s="318"/>
      <c r="AS5029" s="318"/>
      <c r="AT5029" s="318"/>
      <c r="AU5029" s="318"/>
      <c r="AV5029" s="318"/>
      <c r="AW5029" s="318"/>
      <c r="AX5029" s="318"/>
      <c r="AY5029" s="318"/>
      <c r="AZ5029" s="318"/>
      <c r="BA5029" s="318"/>
      <c r="BB5029" s="318"/>
      <c r="BC5029" s="318"/>
      <c r="BD5029" s="318"/>
      <c r="BE5029" s="497"/>
      <c r="BF5029" s="497"/>
      <c r="BG5029" s="497"/>
      <c r="BH5029" s="497"/>
      <c r="BI5029" s="497"/>
      <c r="BJ5029" s="497"/>
      <c r="BK5029" s="497"/>
      <c r="BL5029" s="497"/>
      <c r="BM5029" s="497"/>
      <c r="BN5029" s="497"/>
      <c r="BO5029" s="497"/>
      <c r="BP5029" s="306"/>
      <c r="BQ5029" s="496"/>
      <c r="BR5029" s="496"/>
      <c r="BS5029" s="496"/>
      <c r="BT5029" s="496"/>
      <c r="BU5029" s="496"/>
      <c r="BV5029" s="496"/>
    </row>
    <row r="5030" spans="1:74" s="52" customFormat="1" ht="12.75">
      <c r="A5030" s="45">
        <v>2353.0846135089</v>
      </c>
      <c r="B5030" s="46" t="s">
        <v>253</v>
      </c>
      <c r="C5030" s="47" t="s">
        <v>330</v>
      </c>
      <c r="D5030" s="48">
        <v>29.159574378275963</v>
      </c>
      <c r="E5030" s="49">
        <v>40.140810000000002</v>
      </c>
      <c r="F5030" s="49">
        <v>7.0099999999999996E-2</v>
      </c>
      <c r="G5030" s="49">
        <v>15.4497</v>
      </c>
      <c r="H5030" s="49">
        <v>0.2802</v>
      </c>
      <c r="I5030" s="49">
        <v>0.1948</v>
      </c>
      <c r="J5030" s="49">
        <v>45.603180000000002</v>
      </c>
      <c r="K5030" s="49">
        <v>0.2409</v>
      </c>
      <c r="L5030" s="49">
        <v>102.06899</v>
      </c>
      <c r="M5030" s="47"/>
      <c r="N5030" s="50">
        <v>0.98934569925902804</v>
      </c>
      <c r="O5030" s="50">
        <v>1.366014695199191E-3</v>
      </c>
      <c r="P5030" s="50">
        <v>0.31844760219673679</v>
      </c>
      <c r="Q5030" s="50">
        <v>5.5548707935336545E-3</v>
      </c>
      <c r="R5030" s="50">
        <v>4.0666484462536174E-3</v>
      </c>
      <c r="S5030" s="50">
        <v>1.6755817127894652</v>
      </c>
      <c r="T5030" s="50">
        <v>6.36145392228813E-3</v>
      </c>
      <c r="U5030" s="50">
        <v>3.0022778073763696</v>
      </c>
      <c r="V5030" s="51">
        <v>84.029943802559373</v>
      </c>
      <c r="X5030" s="315">
        <v>0.05</v>
      </c>
      <c r="Y5030" s="315">
        <v>4.74</v>
      </c>
      <c r="Z5030" s="315">
        <v>0.13</v>
      </c>
      <c r="AA5030" s="315">
        <v>1.28</v>
      </c>
      <c r="AB5030" s="315">
        <v>3.65</v>
      </c>
      <c r="AC5030" s="315">
        <v>0.05</v>
      </c>
      <c r="AD5030" s="315">
        <v>0.44</v>
      </c>
      <c r="AE5030" s="318"/>
      <c r="AF5030" s="161" t="s">
        <v>1697</v>
      </c>
      <c r="AG5030" s="318">
        <v>30</v>
      </c>
      <c r="AH5030" s="318">
        <v>15</v>
      </c>
      <c r="AI5030" s="318"/>
      <c r="AJ5030" s="318"/>
      <c r="AK5030" s="318"/>
      <c r="AL5030" s="318"/>
      <c r="AM5030" s="318"/>
      <c r="AN5030" s="318"/>
      <c r="AO5030" s="318"/>
      <c r="AP5030" s="318"/>
      <c r="AQ5030" s="318"/>
      <c r="AR5030" s="318"/>
      <c r="AS5030" s="318"/>
      <c r="AT5030" s="318"/>
      <c r="AU5030" s="318"/>
      <c r="AV5030" s="318"/>
      <c r="AW5030" s="318"/>
      <c r="AX5030" s="318"/>
      <c r="AY5030" s="318"/>
      <c r="AZ5030" s="318"/>
      <c r="BA5030" s="318"/>
      <c r="BB5030" s="318"/>
      <c r="BC5030" s="318"/>
      <c r="BD5030" s="318"/>
      <c r="BE5030" s="497"/>
      <c r="BF5030" s="497"/>
      <c r="BG5030" s="497"/>
      <c r="BH5030" s="497"/>
      <c r="BI5030" s="497"/>
      <c r="BJ5030" s="497"/>
      <c r="BK5030" s="497"/>
      <c r="BL5030" s="497"/>
      <c r="BM5030" s="497"/>
      <c r="BN5030" s="497"/>
      <c r="BO5030" s="497"/>
      <c r="BP5030" s="306"/>
      <c r="BQ5030" s="496"/>
      <c r="BR5030" s="496"/>
      <c r="BS5030" s="496"/>
      <c r="BT5030" s="496"/>
      <c r="BU5030" s="496"/>
      <c r="BV5030" s="496"/>
    </row>
    <row r="5031" spans="1:74" s="52" customFormat="1" ht="12.75">
      <c r="A5031" s="45">
        <v>2353.0846135089</v>
      </c>
      <c r="B5031" s="46" t="s">
        <v>253</v>
      </c>
      <c r="C5031" s="47" t="s">
        <v>330</v>
      </c>
      <c r="D5031" s="48">
        <v>34.019574378275962</v>
      </c>
      <c r="E5031" s="49">
        <v>40.220779999999998</v>
      </c>
      <c r="F5031" s="49">
        <v>4.9599999999999998E-2</v>
      </c>
      <c r="G5031" s="49">
        <v>15.2898</v>
      </c>
      <c r="H5031" s="49">
        <v>0.31869999999999998</v>
      </c>
      <c r="I5031" s="49">
        <v>0.18609999999999999</v>
      </c>
      <c r="J5031" s="49">
        <v>45.712020000000003</v>
      </c>
      <c r="K5031" s="49">
        <v>0.23549999999999999</v>
      </c>
      <c r="L5031" s="49">
        <v>102.1061</v>
      </c>
      <c r="M5031" s="47"/>
      <c r="N5031" s="50">
        <v>0.99016396739719226</v>
      </c>
      <c r="O5031" s="50">
        <v>9.6541428577534333E-4</v>
      </c>
      <c r="P5031" s="50">
        <v>0.31478528900623004</v>
      </c>
      <c r="Q5031" s="50">
        <v>6.3107733858354421E-3</v>
      </c>
      <c r="R5031" s="50">
        <v>3.8805094182139555E-3</v>
      </c>
      <c r="S5031" s="50">
        <v>1.677627699042584</v>
      </c>
      <c r="T5031" s="50">
        <v>6.2116244164926613E-3</v>
      </c>
      <c r="U5031" s="50">
        <v>3.0013332789355172</v>
      </c>
      <c r="V5031" s="51">
        <v>84.200801194610662</v>
      </c>
      <c r="X5031" s="315">
        <v>0.05</v>
      </c>
      <c r="Y5031" s="315">
        <v>6.9</v>
      </c>
      <c r="Z5031" s="315">
        <v>0.13</v>
      </c>
      <c r="AA5031" s="315">
        <v>1.1299999999999999</v>
      </c>
      <c r="AB5031" s="315">
        <v>3.74</v>
      </c>
      <c r="AC5031" s="315">
        <v>0.05</v>
      </c>
      <c r="AD5031" s="315">
        <v>0.45</v>
      </c>
      <c r="AE5031" s="318"/>
      <c r="AF5031" s="161" t="s">
        <v>1697</v>
      </c>
      <c r="AG5031" s="318">
        <v>30</v>
      </c>
      <c r="AH5031" s="318">
        <v>15</v>
      </c>
      <c r="AI5031" s="318"/>
      <c r="AJ5031" s="318"/>
      <c r="AK5031" s="318"/>
      <c r="AL5031" s="318"/>
      <c r="AM5031" s="318"/>
      <c r="AN5031" s="318"/>
      <c r="AO5031" s="318"/>
      <c r="AP5031" s="318"/>
      <c r="AQ5031" s="318"/>
      <c r="AR5031" s="318"/>
      <c r="AS5031" s="318"/>
      <c r="AT5031" s="318"/>
      <c r="AU5031" s="318"/>
      <c r="AV5031" s="318"/>
      <c r="AW5031" s="318"/>
      <c r="AX5031" s="318"/>
      <c r="AY5031" s="318"/>
      <c r="AZ5031" s="318"/>
      <c r="BA5031" s="318"/>
      <c r="BB5031" s="318"/>
      <c r="BC5031" s="318"/>
      <c r="BD5031" s="318"/>
      <c r="BE5031" s="497"/>
      <c r="BF5031" s="497"/>
      <c r="BG5031" s="497"/>
      <c r="BH5031" s="497"/>
      <c r="BI5031" s="497"/>
      <c r="BJ5031" s="497"/>
      <c r="BK5031" s="497"/>
      <c r="BL5031" s="497"/>
      <c r="BM5031" s="497"/>
      <c r="BN5031" s="497"/>
      <c r="BO5031" s="497"/>
      <c r="BP5031" s="306"/>
      <c r="BQ5031" s="496"/>
      <c r="BR5031" s="496"/>
      <c r="BS5031" s="496"/>
      <c r="BT5031" s="496"/>
      <c r="BU5031" s="496"/>
      <c r="BV5031" s="496"/>
    </row>
    <row r="5032" spans="1:74" s="52" customFormat="1" ht="12.75">
      <c r="A5032" s="45">
        <v>2353.0846135089</v>
      </c>
      <c r="B5032" s="46" t="s">
        <v>253</v>
      </c>
      <c r="C5032" s="47" t="s">
        <v>330</v>
      </c>
      <c r="D5032" s="48">
        <v>38.879574378275962</v>
      </c>
      <c r="E5032" s="49">
        <v>40.220779999999998</v>
      </c>
      <c r="F5032" s="49">
        <v>4.1700000000000001E-2</v>
      </c>
      <c r="G5032" s="49">
        <v>15.249829999999999</v>
      </c>
      <c r="H5032" s="49">
        <v>0.30499999999999999</v>
      </c>
      <c r="I5032" s="49">
        <v>0.24840000000000001</v>
      </c>
      <c r="J5032" s="49">
        <v>45.702120000000001</v>
      </c>
      <c r="K5032" s="49">
        <v>0.25169999999999998</v>
      </c>
      <c r="L5032" s="49">
        <v>102.11642999999998</v>
      </c>
      <c r="M5032" s="47"/>
      <c r="N5032" s="50">
        <v>0.9901615914284515</v>
      </c>
      <c r="O5032" s="50">
        <v>8.1164675635969185E-4</v>
      </c>
      <c r="P5032" s="50">
        <v>0.31396163618177586</v>
      </c>
      <c r="Q5032" s="50">
        <v>6.039476824660891E-3</v>
      </c>
      <c r="R5032" s="50">
        <v>5.1795605937311855E-3</v>
      </c>
      <c r="S5032" s="50">
        <v>1.6772603450715642</v>
      </c>
      <c r="T5032" s="50">
        <v>6.6389049426065954E-3</v>
      </c>
      <c r="U5032" s="50">
        <v>3.0018615093843302</v>
      </c>
      <c r="V5032" s="51">
        <v>84.232715431146545</v>
      </c>
      <c r="X5032" s="315">
        <v>0.05</v>
      </c>
      <c r="Y5032" s="315">
        <v>8.08</v>
      </c>
      <c r="Z5032" s="315">
        <v>0.13</v>
      </c>
      <c r="AA5032" s="315">
        <v>1.19</v>
      </c>
      <c r="AB5032" s="315">
        <v>2.67</v>
      </c>
      <c r="AC5032" s="315">
        <v>0.05</v>
      </c>
      <c r="AD5032" s="315">
        <v>0.42</v>
      </c>
      <c r="AE5032" s="318"/>
      <c r="AF5032" s="161" t="s">
        <v>1697</v>
      </c>
      <c r="AG5032" s="318">
        <v>30</v>
      </c>
      <c r="AH5032" s="318">
        <v>15</v>
      </c>
      <c r="AI5032" s="318"/>
      <c r="AJ5032" s="318"/>
      <c r="AK5032" s="318"/>
      <c r="AL5032" s="318"/>
      <c r="AM5032" s="318"/>
      <c r="AN5032" s="318"/>
      <c r="AO5032" s="318"/>
      <c r="AP5032" s="318"/>
      <c r="AQ5032" s="318"/>
      <c r="AR5032" s="318"/>
      <c r="AS5032" s="318"/>
      <c r="AT5032" s="318"/>
      <c r="AU5032" s="318"/>
      <c r="AV5032" s="318"/>
      <c r="AW5032" s="318"/>
      <c r="AX5032" s="318"/>
      <c r="AY5032" s="318"/>
      <c r="AZ5032" s="318"/>
      <c r="BA5032" s="318"/>
      <c r="BB5032" s="318"/>
      <c r="BC5032" s="318"/>
      <c r="BD5032" s="318"/>
      <c r="BE5032" s="497"/>
      <c r="BF5032" s="497"/>
      <c r="BG5032" s="497"/>
      <c r="BH5032" s="497"/>
      <c r="BI5032" s="497"/>
      <c r="BJ5032" s="497"/>
      <c r="BK5032" s="497"/>
      <c r="BL5032" s="497"/>
      <c r="BM5032" s="497"/>
      <c r="BN5032" s="497"/>
      <c r="BO5032" s="497"/>
      <c r="BP5032" s="306"/>
      <c r="BQ5032" s="496"/>
      <c r="BR5032" s="496"/>
      <c r="BS5032" s="496"/>
      <c r="BT5032" s="496"/>
      <c r="BU5032" s="496"/>
      <c r="BV5032" s="496"/>
    </row>
    <row r="5033" spans="1:74" s="52" customFormat="1" ht="12.75">
      <c r="A5033" s="45">
        <v>2353.0846135089</v>
      </c>
      <c r="B5033" s="46" t="s">
        <v>253</v>
      </c>
      <c r="C5033" s="47" t="s">
        <v>330</v>
      </c>
      <c r="D5033" s="48">
        <v>43.739574378275961</v>
      </c>
      <c r="E5033" s="49">
        <v>40.400680000000001</v>
      </c>
      <c r="F5033" s="49">
        <v>4.2999999999999997E-2</v>
      </c>
      <c r="G5033" s="49">
        <v>14.99</v>
      </c>
      <c r="H5033" s="49">
        <v>0.31640000000000001</v>
      </c>
      <c r="I5033" s="49">
        <v>0.2117</v>
      </c>
      <c r="J5033" s="49">
        <v>45.82085</v>
      </c>
      <c r="K5033" s="49">
        <v>0.2286</v>
      </c>
      <c r="L5033" s="49">
        <v>102.05883</v>
      </c>
      <c r="M5033" s="47"/>
      <c r="N5033" s="50">
        <v>0.99393743878621632</v>
      </c>
      <c r="O5033" s="50">
        <v>8.3640042578539094E-4</v>
      </c>
      <c r="P5033" s="50">
        <v>0.30840968051742756</v>
      </c>
      <c r="Q5033" s="50">
        <v>6.2611014642319617E-3</v>
      </c>
      <c r="R5033" s="50">
        <v>4.4114054138177355E-3</v>
      </c>
      <c r="S5033" s="50">
        <v>1.6805137160592103</v>
      </c>
      <c r="T5033" s="50">
        <v>6.0256548011752313E-3</v>
      </c>
      <c r="U5033" s="50">
        <v>3.0012722328723758</v>
      </c>
      <c r="V5033" s="51">
        <v>84.493637057703353</v>
      </c>
      <c r="X5033" s="315">
        <v>0.05</v>
      </c>
      <c r="Y5033" s="315">
        <v>7.72</v>
      </c>
      <c r="Z5033" s="315">
        <v>0.13</v>
      </c>
      <c r="AA5033" s="315">
        <v>1.1599999999999999</v>
      </c>
      <c r="AB5033" s="315">
        <v>3.11</v>
      </c>
      <c r="AC5033" s="315">
        <v>0.05</v>
      </c>
      <c r="AD5033" s="315">
        <v>0.46</v>
      </c>
      <c r="AE5033" s="318"/>
      <c r="AF5033" s="161" t="s">
        <v>1697</v>
      </c>
      <c r="AG5033" s="318">
        <v>30</v>
      </c>
      <c r="AH5033" s="318">
        <v>15</v>
      </c>
      <c r="AI5033" s="318"/>
      <c r="AJ5033" s="318"/>
      <c r="AK5033" s="318"/>
      <c r="AL5033" s="318"/>
      <c r="AM5033" s="318"/>
      <c r="AN5033" s="318"/>
      <c r="AO5033" s="318"/>
      <c r="AP5033" s="318"/>
      <c r="AQ5033" s="318"/>
      <c r="AR5033" s="318"/>
      <c r="AS5033" s="318"/>
      <c r="AT5033" s="318"/>
      <c r="AU5033" s="318"/>
      <c r="AV5033" s="318"/>
      <c r="AW5033" s="318"/>
      <c r="AX5033" s="318"/>
      <c r="AY5033" s="318"/>
      <c r="AZ5033" s="318"/>
      <c r="BA5033" s="318"/>
      <c r="BB5033" s="318"/>
      <c r="BC5033" s="318"/>
      <c r="BD5033" s="318"/>
      <c r="BE5033" s="497"/>
      <c r="BF5033" s="497"/>
      <c r="BG5033" s="497"/>
      <c r="BH5033" s="497"/>
      <c r="BI5033" s="497"/>
      <c r="BJ5033" s="497"/>
      <c r="BK5033" s="497"/>
      <c r="BL5033" s="497"/>
      <c r="BM5033" s="497"/>
      <c r="BN5033" s="497"/>
      <c r="BO5033" s="497"/>
      <c r="BP5033" s="306"/>
      <c r="BQ5033" s="496"/>
      <c r="BR5033" s="496"/>
      <c r="BS5033" s="496"/>
      <c r="BT5033" s="496"/>
      <c r="BU5033" s="496"/>
      <c r="BV5033" s="496"/>
    </row>
    <row r="5034" spans="1:74" s="52" customFormat="1" ht="12.75">
      <c r="A5034" s="45">
        <v>2353.0846135089</v>
      </c>
      <c r="B5034" s="46" t="s">
        <v>253</v>
      </c>
      <c r="C5034" s="47" t="s">
        <v>330</v>
      </c>
      <c r="D5034" s="48">
        <v>48.59957437827596</v>
      </c>
      <c r="E5034" s="49">
        <v>40.350709999999999</v>
      </c>
      <c r="F5034" s="49">
        <v>7.5499999999999998E-2</v>
      </c>
      <c r="G5034" s="49">
        <v>15.109920000000001</v>
      </c>
      <c r="H5034" s="49">
        <v>0.30009999999999998</v>
      </c>
      <c r="I5034" s="49">
        <v>0.21249999999999999</v>
      </c>
      <c r="J5034" s="49">
        <v>46.068210000000001</v>
      </c>
      <c r="K5034" s="49">
        <v>0.2301</v>
      </c>
      <c r="L5034" s="49">
        <v>102.42743999999999</v>
      </c>
      <c r="M5034" s="47"/>
      <c r="N5034" s="50">
        <v>0.98935697385054744</v>
      </c>
      <c r="O5034" s="50">
        <v>1.4636060810639363E-3</v>
      </c>
      <c r="P5034" s="50">
        <v>0.3098275248360422</v>
      </c>
      <c r="Q5034" s="50">
        <v>5.9185010141162668E-3</v>
      </c>
      <c r="R5034" s="50">
        <v>4.4131278790496067E-3</v>
      </c>
      <c r="S5034" s="50">
        <v>1.683882261548965</v>
      </c>
      <c r="T5034" s="50">
        <v>6.0447188330191694E-3</v>
      </c>
      <c r="U5034" s="50">
        <v>3.0025270463206422</v>
      </c>
      <c r="V5034" s="51">
        <v>84.459748005860916</v>
      </c>
      <c r="X5034" s="315">
        <v>0.05</v>
      </c>
      <c r="Y5034" s="315">
        <v>4.53</v>
      </c>
      <c r="Z5034" s="315">
        <v>0.13</v>
      </c>
      <c r="AA5034" s="315">
        <v>1.21</v>
      </c>
      <c r="AB5034" s="315">
        <v>3.07</v>
      </c>
      <c r="AC5034" s="315">
        <v>0.05</v>
      </c>
      <c r="AD5034" s="315">
        <v>0.45</v>
      </c>
      <c r="AE5034" s="318"/>
      <c r="AF5034" s="161" t="s">
        <v>1697</v>
      </c>
      <c r="AG5034" s="318">
        <v>30</v>
      </c>
      <c r="AH5034" s="318">
        <v>15</v>
      </c>
      <c r="AI5034" s="318"/>
      <c r="AJ5034" s="318"/>
      <c r="AK5034" s="318"/>
      <c r="AL5034" s="318"/>
      <c r="AM5034" s="318"/>
      <c r="AN5034" s="318"/>
      <c r="AO5034" s="318"/>
      <c r="AP5034" s="318"/>
      <c r="AQ5034" s="318"/>
      <c r="AR5034" s="318"/>
      <c r="AS5034" s="318"/>
      <c r="AT5034" s="318"/>
      <c r="AU5034" s="318"/>
      <c r="AV5034" s="318"/>
      <c r="AW5034" s="318"/>
      <c r="AX5034" s="318"/>
      <c r="AY5034" s="318"/>
      <c r="AZ5034" s="318"/>
      <c r="BA5034" s="318"/>
      <c r="BB5034" s="318"/>
      <c r="BC5034" s="318"/>
      <c r="BD5034" s="318"/>
      <c r="BE5034" s="497"/>
      <c r="BF5034" s="497"/>
      <c r="BG5034" s="497"/>
      <c r="BH5034" s="497"/>
      <c r="BI5034" s="497"/>
      <c r="BJ5034" s="497"/>
      <c r="BK5034" s="497"/>
      <c r="BL5034" s="497"/>
      <c r="BM5034" s="497"/>
      <c r="BN5034" s="497"/>
      <c r="BO5034" s="497"/>
      <c r="BP5034" s="306"/>
      <c r="BQ5034" s="496"/>
      <c r="BR5034" s="496"/>
      <c r="BS5034" s="496"/>
      <c r="BT5034" s="496"/>
      <c r="BU5034" s="496"/>
      <c r="BV5034" s="496"/>
    </row>
    <row r="5035" spans="1:74" s="52" customFormat="1" ht="12.75">
      <c r="A5035" s="45">
        <v>2353.0846135089</v>
      </c>
      <c r="B5035" s="46" t="s">
        <v>253</v>
      </c>
      <c r="C5035" s="47" t="s">
        <v>330</v>
      </c>
      <c r="D5035" s="48">
        <v>53.45957437827596</v>
      </c>
      <c r="E5035" s="49">
        <v>40.420679999999997</v>
      </c>
      <c r="F5035" s="49">
        <v>6.6900000000000001E-2</v>
      </c>
      <c r="G5035" s="49">
        <v>14.99</v>
      </c>
      <c r="H5035" s="49">
        <v>0.318</v>
      </c>
      <c r="I5035" s="49">
        <v>0.2165</v>
      </c>
      <c r="J5035" s="49">
        <v>45.791170000000001</v>
      </c>
      <c r="K5035" s="49">
        <v>0.23449999999999999</v>
      </c>
      <c r="L5035" s="49">
        <v>102.08515</v>
      </c>
      <c r="M5035" s="47"/>
      <c r="N5035" s="50">
        <v>0.99405673092570768</v>
      </c>
      <c r="O5035" s="50">
        <v>1.3007956854555417E-3</v>
      </c>
      <c r="P5035" s="50">
        <v>0.30829407751369314</v>
      </c>
      <c r="Q5035" s="50">
        <v>6.2904044124851323E-3</v>
      </c>
      <c r="R5035" s="50">
        <v>4.5097367873984679E-3</v>
      </c>
      <c r="S5035" s="50">
        <v>1.6787956712492857</v>
      </c>
      <c r="T5035" s="50">
        <v>6.17885565095244E-3</v>
      </c>
      <c r="U5035" s="50">
        <v>3.0005124608912852</v>
      </c>
      <c r="V5035" s="51">
        <v>84.485145791446257</v>
      </c>
      <c r="X5035" s="315">
        <v>0.05</v>
      </c>
      <c r="Y5035" s="315">
        <v>5.12</v>
      </c>
      <c r="Z5035" s="315">
        <v>0.13</v>
      </c>
      <c r="AA5035" s="315">
        <v>1.1599999999999999</v>
      </c>
      <c r="AB5035" s="315">
        <v>3.12</v>
      </c>
      <c r="AC5035" s="315">
        <v>0.05</v>
      </c>
      <c r="AD5035" s="315">
        <v>0.45</v>
      </c>
      <c r="AE5035" s="318"/>
      <c r="AF5035" s="161" t="s">
        <v>1697</v>
      </c>
      <c r="AG5035" s="318">
        <v>30</v>
      </c>
      <c r="AH5035" s="318">
        <v>15</v>
      </c>
      <c r="AI5035" s="318"/>
      <c r="AJ5035" s="318"/>
      <c r="AK5035" s="318"/>
      <c r="AL5035" s="318"/>
      <c r="AM5035" s="318"/>
      <c r="AN5035" s="318"/>
      <c r="AO5035" s="318"/>
      <c r="AP5035" s="318"/>
      <c r="AQ5035" s="318"/>
      <c r="AR5035" s="318"/>
      <c r="AS5035" s="318"/>
      <c r="AT5035" s="318"/>
      <c r="AU5035" s="318"/>
      <c r="AV5035" s="318"/>
      <c r="AW5035" s="318"/>
      <c r="AX5035" s="318"/>
      <c r="AY5035" s="318"/>
      <c r="AZ5035" s="318"/>
      <c r="BA5035" s="318"/>
      <c r="BB5035" s="318"/>
      <c r="BC5035" s="318"/>
      <c r="BD5035" s="318"/>
      <c r="BE5035" s="497"/>
      <c r="BF5035" s="497"/>
      <c r="BG5035" s="497"/>
      <c r="BH5035" s="497"/>
      <c r="BI5035" s="497"/>
      <c r="BJ5035" s="497"/>
      <c r="BK5035" s="497"/>
      <c r="BL5035" s="497"/>
      <c r="BM5035" s="497"/>
      <c r="BN5035" s="497"/>
      <c r="BO5035" s="497"/>
      <c r="BP5035" s="306"/>
      <c r="BQ5035" s="496"/>
      <c r="BR5035" s="496"/>
      <c r="BS5035" s="496"/>
      <c r="BT5035" s="496"/>
      <c r="BU5035" s="496"/>
      <c r="BV5035" s="496"/>
    </row>
    <row r="5036" spans="1:74" s="52" customFormat="1" ht="12.75">
      <c r="A5036" s="45">
        <v>2353.0846135089</v>
      </c>
      <c r="B5036" s="46" t="s">
        <v>253</v>
      </c>
      <c r="C5036" s="47" t="s">
        <v>330</v>
      </c>
      <c r="D5036" s="48">
        <v>58.319574378275959</v>
      </c>
      <c r="E5036" s="49">
        <v>40.15081</v>
      </c>
      <c r="F5036" s="49">
        <v>5.2400000000000002E-2</v>
      </c>
      <c r="G5036" s="49">
        <v>15.02998</v>
      </c>
      <c r="H5036" s="49">
        <v>0.31559999999999999</v>
      </c>
      <c r="I5036" s="49">
        <v>0.21029999999999999</v>
      </c>
      <c r="J5036" s="49">
        <v>45.771380000000001</v>
      </c>
      <c r="K5036" s="49">
        <v>0.24440000000000001</v>
      </c>
      <c r="L5036" s="49">
        <v>101.87547000000001</v>
      </c>
      <c r="M5036" s="47"/>
      <c r="N5036" s="50">
        <v>0.98966152997097967</v>
      </c>
      <c r="O5036" s="50">
        <v>1.0211724267333514E-3</v>
      </c>
      <c r="P5036" s="50">
        <v>0.30981809147716122</v>
      </c>
      <c r="Q5036" s="50">
        <v>6.2571024300939835E-3</v>
      </c>
      <c r="R5036" s="50">
        <v>4.3905344536015788E-3</v>
      </c>
      <c r="S5036" s="50">
        <v>1.6818797037065985</v>
      </c>
      <c r="T5036" s="50">
        <v>6.4543308945331397E-3</v>
      </c>
      <c r="U5036" s="50">
        <v>3.0010037945083288</v>
      </c>
      <c r="V5036" s="51">
        <v>84.444523048308312</v>
      </c>
      <c r="X5036" s="315">
        <v>0.05</v>
      </c>
      <c r="Y5036" s="315">
        <v>6.19</v>
      </c>
      <c r="Z5036" s="315">
        <v>0.13</v>
      </c>
      <c r="AA5036" s="315">
        <v>1.17</v>
      </c>
      <c r="AB5036" s="315">
        <v>3.21</v>
      </c>
      <c r="AC5036" s="315">
        <v>0.05</v>
      </c>
      <c r="AD5036" s="315">
        <v>0.43</v>
      </c>
      <c r="AE5036" s="318"/>
      <c r="AF5036" s="161" t="s">
        <v>1697</v>
      </c>
      <c r="AG5036" s="318">
        <v>30</v>
      </c>
      <c r="AH5036" s="318">
        <v>15</v>
      </c>
      <c r="AI5036" s="318"/>
      <c r="AJ5036" s="318"/>
      <c r="AK5036" s="318"/>
      <c r="AL5036" s="318"/>
      <c r="AM5036" s="318"/>
      <c r="AN5036" s="318"/>
      <c r="AO5036" s="318"/>
      <c r="AP5036" s="318"/>
      <c r="AQ5036" s="318"/>
      <c r="AR5036" s="318"/>
      <c r="AS5036" s="318"/>
      <c r="AT5036" s="318"/>
      <c r="AU5036" s="318"/>
      <c r="AV5036" s="318"/>
      <c r="AW5036" s="318"/>
      <c r="AX5036" s="318"/>
      <c r="AY5036" s="318"/>
      <c r="AZ5036" s="318"/>
      <c r="BA5036" s="318"/>
      <c r="BB5036" s="318"/>
      <c r="BC5036" s="318"/>
      <c r="BD5036" s="318"/>
      <c r="BE5036" s="497"/>
      <c r="BF5036" s="497"/>
      <c r="BG5036" s="497"/>
      <c r="BH5036" s="497"/>
      <c r="BI5036" s="497"/>
      <c r="BJ5036" s="497"/>
      <c r="BK5036" s="497"/>
      <c r="BL5036" s="497"/>
      <c r="BM5036" s="497"/>
      <c r="BN5036" s="497"/>
      <c r="BO5036" s="497"/>
      <c r="BP5036" s="306"/>
      <c r="BQ5036" s="496"/>
      <c r="BR5036" s="496"/>
      <c r="BS5036" s="496"/>
      <c r="BT5036" s="496"/>
      <c r="BU5036" s="496"/>
      <c r="BV5036" s="496"/>
    </row>
    <row r="5037" spans="1:74" s="52" customFormat="1" ht="12.75">
      <c r="A5037" s="45">
        <v>2353.0846135089</v>
      </c>
      <c r="B5037" s="46" t="s">
        <v>253</v>
      </c>
      <c r="C5037" s="47" t="s">
        <v>330</v>
      </c>
      <c r="D5037" s="48">
        <v>63.179574378275959</v>
      </c>
      <c r="E5037" s="49">
        <v>40.23077</v>
      </c>
      <c r="F5037" s="49">
        <v>3.44E-2</v>
      </c>
      <c r="G5037" s="49">
        <v>15.06995</v>
      </c>
      <c r="H5037" s="49">
        <v>0.33329999999999999</v>
      </c>
      <c r="I5037" s="49">
        <v>0.2162</v>
      </c>
      <c r="J5037" s="49">
        <v>45.919800000000002</v>
      </c>
      <c r="K5037" s="49">
        <v>0.25979999999999998</v>
      </c>
      <c r="L5037" s="49">
        <v>102.14171999999999</v>
      </c>
      <c r="M5037" s="47"/>
      <c r="N5037" s="50">
        <v>0.98977772441088308</v>
      </c>
      <c r="O5037" s="50">
        <v>6.6913413942297007E-4</v>
      </c>
      <c r="P5037" s="50">
        <v>0.31006099476439053</v>
      </c>
      <c r="Q5037" s="50">
        <v>6.5956642008351204E-3</v>
      </c>
      <c r="R5037" s="50">
        <v>4.5052693381778947E-3</v>
      </c>
      <c r="S5037" s="50">
        <v>1.6841775117066975</v>
      </c>
      <c r="T5037" s="50">
        <v>6.8481951042133754E-3</v>
      </c>
      <c r="U5037" s="50">
        <v>3.0039275791730016</v>
      </c>
      <c r="V5037" s="51">
        <v>84.452160874525489</v>
      </c>
      <c r="X5037" s="315">
        <v>0.05</v>
      </c>
      <c r="Y5037" s="315">
        <v>9.69</v>
      </c>
      <c r="Z5037" s="315">
        <v>0.13</v>
      </c>
      <c r="AA5037" s="315">
        <v>1.1000000000000001</v>
      </c>
      <c r="AB5037" s="315">
        <v>3.14</v>
      </c>
      <c r="AC5037" s="315">
        <v>0.05</v>
      </c>
      <c r="AD5037" s="315">
        <v>0.41</v>
      </c>
      <c r="AE5037" s="318"/>
      <c r="AF5037" s="161" t="s">
        <v>1697</v>
      </c>
      <c r="AG5037" s="318">
        <v>30</v>
      </c>
      <c r="AH5037" s="318">
        <v>15</v>
      </c>
      <c r="AI5037" s="318"/>
      <c r="AJ5037" s="318"/>
      <c r="AK5037" s="318"/>
      <c r="AL5037" s="318"/>
      <c r="AM5037" s="318"/>
      <c r="AN5037" s="318"/>
      <c r="AO5037" s="318"/>
      <c r="AP5037" s="318"/>
      <c r="AQ5037" s="318"/>
      <c r="AR5037" s="318"/>
      <c r="AS5037" s="318"/>
      <c r="AT5037" s="318"/>
      <c r="AU5037" s="318"/>
      <c r="AV5037" s="318"/>
      <c r="AW5037" s="318"/>
      <c r="AX5037" s="318"/>
      <c r="AY5037" s="318"/>
      <c r="AZ5037" s="318"/>
      <c r="BA5037" s="318"/>
      <c r="BB5037" s="318"/>
      <c r="BC5037" s="318"/>
      <c r="BD5037" s="318"/>
      <c r="BE5037" s="497"/>
      <c r="BF5037" s="497"/>
      <c r="BG5037" s="497"/>
      <c r="BH5037" s="497"/>
      <c r="BI5037" s="497"/>
      <c r="BJ5037" s="497"/>
      <c r="BK5037" s="497"/>
      <c r="BL5037" s="497"/>
      <c r="BM5037" s="497"/>
      <c r="BN5037" s="497"/>
      <c r="BO5037" s="497"/>
      <c r="BP5037" s="306"/>
      <c r="BQ5037" s="496"/>
      <c r="BR5037" s="496"/>
      <c r="BS5037" s="496"/>
      <c r="BT5037" s="496"/>
      <c r="BU5037" s="496"/>
      <c r="BV5037" s="496"/>
    </row>
    <row r="5038" spans="1:74" s="52" customFormat="1" ht="12.75">
      <c r="A5038" s="45">
        <v>2353.0846135089</v>
      </c>
      <c r="B5038" s="46" t="s">
        <v>253</v>
      </c>
      <c r="C5038" s="47" t="s">
        <v>330</v>
      </c>
      <c r="D5038" s="48">
        <v>68.039574378275958</v>
      </c>
      <c r="E5038" s="49">
        <v>40.320720000000001</v>
      </c>
      <c r="F5038" s="49">
        <v>2.2700000000000001E-2</v>
      </c>
      <c r="G5038" s="49">
        <v>15.109920000000001</v>
      </c>
      <c r="H5038" s="49">
        <v>0.2974</v>
      </c>
      <c r="I5038" s="49">
        <v>0.24099999999999999</v>
      </c>
      <c r="J5038" s="49">
        <v>45.97916</v>
      </c>
      <c r="K5038" s="49">
        <v>0.25480000000000003</v>
      </c>
      <c r="L5038" s="49">
        <v>102.29120000000002</v>
      </c>
      <c r="M5038" s="47"/>
      <c r="N5038" s="50">
        <v>0.99044661824181746</v>
      </c>
      <c r="O5038" s="50">
        <v>4.4086342177446512E-4</v>
      </c>
      <c r="P5038" s="50">
        <v>0.31039945769848293</v>
      </c>
      <c r="Q5038" s="50">
        <v>5.8760793446242113E-3</v>
      </c>
      <c r="R5038" s="50">
        <v>5.0142453064911333E-3</v>
      </c>
      <c r="S5038" s="50">
        <v>1.6837297022145261</v>
      </c>
      <c r="T5038" s="50">
        <v>6.7059431288563724E-3</v>
      </c>
      <c r="U5038" s="50">
        <v>3.0038838432233983</v>
      </c>
      <c r="V5038" s="51">
        <v>84.434335351075063</v>
      </c>
      <c r="X5038" s="315">
        <v>0.05</v>
      </c>
      <c r="Y5038" s="315">
        <v>14.81</v>
      </c>
      <c r="Z5038" s="315">
        <v>0.13</v>
      </c>
      <c r="AA5038" s="315">
        <v>1.23</v>
      </c>
      <c r="AB5038" s="315">
        <v>2.69</v>
      </c>
      <c r="AC5038" s="315">
        <v>0.05</v>
      </c>
      <c r="AD5038" s="315">
        <v>0.42</v>
      </c>
      <c r="AE5038" s="318"/>
      <c r="AF5038" s="161" t="s">
        <v>1697</v>
      </c>
      <c r="AG5038" s="318">
        <v>30</v>
      </c>
      <c r="AH5038" s="318">
        <v>15</v>
      </c>
      <c r="AI5038" s="318"/>
      <c r="AJ5038" s="318"/>
      <c r="AK5038" s="318"/>
      <c r="AL5038" s="318"/>
      <c r="AM5038" s="318"/>
      <c r="AN5038" s="318"/>
      <c r="AO5038" s="318"/>
      <c r="AP5038" s="318"/>
      <c r="AQ5038" s="318"/>
      <c r="AR5038" s="318"/>
      <c r="AS5038" s="318"/>
      <c r="AT5038" s="318"/>
      <c r="AU5038" s="318"/>
      <c r="AV5038" s="318"/>
      <c r="AW5038" s="318"/>
      <c r="AX5038" s="318"/>
      <c r="AY5038" s="318"/>
      <c r="AZ5038" s="318"/>
      <c r="BA5038" s="318"/>
      <c r="BB5038" s="318"/>
      <c r="BC5038" s="318"/>
      <c r="BD5038" s="318"/>
      <c r="BE5038" s="497"/>
      <c r="BF5038" s="497"/>
      <c r="BG5038" s="497"/>
      <c r="BH5038" s="497"/>
      <c r="BI5038" s="497"/>
      <c r="BJ5038" s="497"/>
      <c r="BK5038" s="497"/>
      <c r="BL5038" s="497"/>
      <c r="BM5038" s="497"/>
      <c r="BN5038" s="497"/>
      <c r="BO5038" s="497"/>
      <c r="BP5038" s="306"/>
      <c r="BQ5038" s="496"/>
      <c r="BR5038" s="496"/>
      <c r="BS5038" s="496"/>
      <c r="BT5038" s="496"/>
      <c r="BU5038" s="496"/>
      <c r="BV5038" s="496"/>
    </row>
    <row r="5039" spans="1:74" s="52" customFormat="1" ht="12.75">
      <c r="A5039" s="45">
        <v>2353.0846135089</v>
      </c>
      <c r="B5039" s="46" t="s">
        <v>253</v>
      </c>
      <c r="C5039" s="47" t="s">
        <v>330</v>
      </c>
      <c r="D5039" s="48">
        <v>72.899574378275958</v>
      </c>
      <c r="E5039" s="49">
        <v>40.160800000000002</v>
      </c>
      <c r="F5039" s="49">
        <v>2.98E-2</v>
      </c>
      <c r="G5039" s="49">
        <v>14.96002</v>
      </c>
      <c r="H5039" s="49">
        <v>0.31669999999999998</v>
      </c>
      <c r="I5039" s="49">
        <v>0.158</v>
      </c>
      <c r="J5039" s="49">
        <v>46.325470000000003</v>
      </c>
      <c r="K5039" s="49">
        <v>0.2394</v>
      </c>
      <c r="L5039" s="49">
        <v>102.25999</v>
      </c>
      <c r="M5039" s="47"/>
      <c r="N5039" s="50">
        <v>0.98648192129807233</v>
      </c>
      <c r="O5039" s="50">
        <v>5.7873327633846427E-4</v>
      </c>
      <c r="P5039" s="50">
        <v>0.30730876224403436</v>
      </c>
      <c r="Q5039" s="50">
        <v>6.2571811889999378E-3</v>
      </c>
      <c r="R5039" s="50">
        <v>3.2872262888113193E-3</v>
      </c>
      <c r="S5039" s="50">
        <v>1.6963487964904276</v>
      </c>
      <c r="T5039" s="50">
        <v>6.3004064695587605E-3</v>
      </c>
      <c r="U5039" s="50">
        <v>3.0078642592879028</v>
      </c>
      <c r="V5039" s="51">
        <v>84.662610589100126</v>
      </c>
      <c r="X5039" s="315">
        <v>0.05</v>
      </c>
      <c r="Y5039" s="315">
        <v>11.57</v>
      </c>
      <c r="Z5039" s="315">
        <v>0.13</v>
      </c>
      <c r="AA5039" s="315">
        <v>1.1499999999999999</v>
      </c>
      <c r="AB5039" s="315">
        <v>4.16</v>
      </c>
      <c r="AC5039" s="315">
        <v>0.05</v>
      </c>
      <c r="AD5039" s="315">
        <v>0.44</v>
      </c>
      <c r="AE5039" s="318"/>
      <c r="AF5039" s="161" t="s">
        <v>1697</v>
      </c>
      <c r="AG5039" s="318">
        <v>30</v>
      </c>
      <c r="AH5039" s="318">
        <v>15</v>
      </c>
      <c r="AI5039" s="318"/>
      <c r="AJ5039" s="318"/>
      <c r="AK5039" s="318"/>
      <c r="AL5039" s="318"/>
      <c r="AM5039" s="318"/>
      <c r="AN5039" s="318"/>
      <c r="AO5039" s="318"/>
      <c r="AP5039" s="318"/>
      <c r="AQ5039" s="318"/>
      <c r="AR5039" s="318"/>
      <c r="AS5039" s="318"/>
      <c r="AT5039" s="318"/>
      <c r="AU5039" s="318"/>
      <c r="AV5039" s="318"/>
      <c r="AW5039" s="318"/>
      <c r="AX5039" s="318"/>
      <c r="AY5039" s="318"/>
      <c r="AZ5039" s="318"/>
      <c r="BA5039" s="318"/>
      <c r="BB5039" s="318"/>
      <c r="BC5039" s="318"/>
      <c r="BD5039" s="318"/>
      <c r="BE5039" s="497"/>
      <c r="BF5039" s="497"/>
      <c r="BG5039" s="497"/>
      <c r="BH5039" s="497"/>
      <c r="BI5039" s="497"/>
      <c r="BJ5039" s="497"/>
      <c r="BK5039" s="497"/>
      <c r="BL5039" s="497"/>
      <c r="BM5039" s="497"/>
      <c r="BN5039" s="497"/>
      <c r="BO5039" s="497"/>
      <c r="BP5039" s="306"/>
      <c r="BQ5039" s="496"/>
      <c r="BR5039" s="496"/>
      <c r="BS5039" s="496"/>
      <c r="BT5039" s="496"/>
      <c r="BU5039" s="496"/>
      <c r="BV5039" s="496"/>
    </row>
    <row r="5040" spans="1:74" s="52" customFormat="1" ht="12.75">
      <c r="A5040" s="45">
        <v>2353.0846135089</v>
      </c>
      <c r="B5040" s="46" t="s">
        <v>253</v>
      </c>
      <c r="C5040" s="47" t="s">
        <v>330</v>
      </c>
      <c r="D5040" s="48">
        <v>77.759574378275957</v>
      </c>
      <c r="E5040" s="49">
        <v>40.300739999999998</v>
      </c>
      <c r="F5040" s="49">
        <v>4.7E-2</v>
      </c>
      <c r="G5040" s="49">
        <v>14.91006</v>
      </c>
      <c r="H5040" s="49">
        <v>0.32269999999999999</v>
      </c>
      <c r="I5040" s="49">
        <v>0.21790000000000001</v>
      </c>
      <c r="J5040" s="49">
        <v>45.969270000000002</v>
      </c>
      <c r="K5040" s="49">
        <v>0.2379</v>
      </c>
      <c r="L5040" s="49">
        <v>102.09777</v>
      </c>
      <c r="M5040" s="47"/>
      <c r="N5040" s="50">
        <v>0.99057669057059328</v>
      </c>
      <c r="O5040" s="50">
        <v>9.1337339374137174E-4</v>
      </c>
      <c r="P5040" s="50">
        <v>0.30648587833102553</v>
      </c>
      <c r="Q5040" s="50">
        <v>6.3799597874164768E-3</v>
      </c>
      <c r="R5040" s="50">
        <v>4.5364701031303002E-3</v>
      </c>
      <c r="S5040" s="50">
        <v>1.684423284758465</v>
      </c>
      <c r="T5040" s="50">
        <v>6.2650879652105269E-3</v>
      </c>
      <c r="U5040" s="50">
        <v>3.0012785568839271</v>
      </c>
      <c r="V5040" s="51">
        <v>84.605732696743374</v>
      </c>
      <c r="X5040" s="315">
        <v>0.05</v>
      </c>
      <c r="Y5040" s="315">
        <v>7.16</v>
      </c>
      <c r="Z5040" s="315">
        <v>0.13</v>
      </c>
      <c r="AA5040" s="315">
        <v>1.1200000000000001</v>
      </c>
      <c r="AB5040" s="315">
        <v>3.1</v>
      </c>
      <c r="AC5040" s="315">
        <v>0.05</v>
      </c>
      <c r="AD5040" s="315">
        <v>0.45</v>
      </c>
      <c r="AE5040" s="318"/>
      <c r="AF5040" s="161" t="s">
        <v>1697</v>
      </c>
      <c r="AG5040" s="318">
        <v>30</v>
      </c>
      <c r="AH5040" s="318">
        <v>15</v>
      </c>
      <c r="AI5040" s="318"/>
      <c r="AJ5040" s="318"/>
      <c r="AK5040" s="318"/>
      <c r="AL5040" s="318"/>
      <c r="AM5040" s="318"/>
      <c r="AN5040" s="318"/>
      <c r="AO5040" s="318"/>
      <c r="AP5040" s="318"/>
      <c r="AQ5040" s="318"/>
      <c r="AR5040" s="318"/>
      <c r="AS5040" s="318"/>
      <c r="AT5040" s="318"/>
      <c r="AU5040" s="318"/>
      <c r="AV5040" s="318"/>
      <c r="AW5040" s="318"/>
      <c r="AX5040" s="318"/>
      <c r="AY5040" s="318"/>
      <c r="AZ5040" s="318"/>
      <c r="BA5040" s="318"/>
      <c r="BB5040" s="318"/>
      <c r="BC5040" s="318"/>
      <c r="BD5040" s="318"/>
      <c r="BE5040" s="497"/>
      <c r="BF5040" s="497"/>
      <c r="BG5040" s="497"/>
      <c r="BH5040" s="497"/>
      <c r="BI5040" s="497"/>
      <c r="BJ5040" s="497"/>
      <c r="BK5040" s="497"/>
      <c r="BL5040" s="497"/>
      <c r="BM5040" s="497"/>
      <c r="BN5040" s="497"/>
      <c r="BO5040" s="497"/>
      <c r="BP5040" s="306"/>
      <c r="BQ5040" s="496"/>
      <c r="BR5040" s="496"/>
      <c r="BS5040" s="496"/>
      <c r="BT5040" s="496"/>
      <c r="BU5040" s="496"/>
      <c r="BV5040" s="496"/>
    </row>
    <row r="5041" spans="1:74" s="52" customFormat="1" ht="12.75">
      <c r="A5041" s="45">
        <v>2353.0846135089</v>
      </c>
      <c r="B5041" s="46" t="s">
        <v>253</v>
      </c>
      <c r="C5041" s="47" t="s">
        <v>330</v>
      </c>
      <c r="D5041" s="48">
        <v>82.619574378275956</v>
      </c>
      <c r="E5041" s="49">
        <v>40.340719999999997</v>
      </c>
      <c r="F5041" s="49">
        <v>4.4699999999999997E-2</v>
      </c>
      <c r="G5041" s="49">
        <v>14.92005</v>
      </c>
      <c r="H5041" s="49">
        <v>0.31459999999999999</v>
      </c>
      <c r="I5041" s="49">
        <v>0.19120000000000001</v>
      </c>
      <c r="J5041" s="49">
        <v>45.860430000000001</v>
      </c>
      <c r="K5041" s="49">
        <v>0.2462</v>
      </c>
      <c r="L5041" s="49">
        <v>101.9949</v>
      </c>
      <c r="M5041" s="47"/>
      <c r="N5041" s="50">
        <v>0.99248238716060955</v>
      </c>
      <c r="O5041" s="50">
        <v>8.6948501451259851E-4</v>
      </c>
      <c r="P5041" s="50">
        <v>0.30697671599228865</v>
      </c>
      <c r="Q5041" s="50">
        <v>6.2256080332870958E-3</v>
      </c>
      <c r="R5041" s="50">
        <v>3.9843069625969544E-3</v>
      </c>
      <c r="S5041" s="50">
        <v>1.6819993793897059</v>
      </c>
      <c r="T5041" s="50">
        <v>6.4897035587008055E-3</v>
      </c>
      <c r="U5041" s="50">
        <v>3.0002967372312521</v>
      </c>
      <c r="V5041" s="51">
        <v>84.56609324239605</v>
      </c>
      <c r="X5041" s="315">
        <v>0.05</v>
      </c>
      <c r="Y5041" s="315">
        <v>7.51</v>
      </c>
      <c r="Z5041" s="315">
        <v>0.13</v>
      </c>
      <c r="AA5041" s="315">
        <v>1.1499999999999999</v>
      </c>
      <c r="AB5041" s="315">
        <v>3.48</v>
      </c>
      <c r="AC5041" s="315">
        <v>0.05</v>
      </c>
      <c r="AD5041" s="315">
        <v>0.43</v>
      </c>
      <c r="AE5041" s="318"/>
      <c r="AF5041" s="161" t="s">
        <v>1697</v>
      </c>
      <c r="AG5041" s="318">
        <v>30</v>
      </c>
      <c r="AH5041" s="318">
        <v>15</v>
      </c>
      <c r="AI5041" s="318"/>
      <c r="AJ5041" s="318"/>
      <c r="AK5041" s="318"/>
      <c r="AL5041" s="318"/>
      <c r="AM5041" s="318"/>
      <c r="AN5041" s="318"/>
      <c r="AO5041" s="318"/>
      <c r="AP5041" s="318"/>
      <c r="AQ5041" s="318"/>
      <c r="AR5041" s="318"/>
      <c r="AS5041" s="318"/>
      <c r="AT5041" s="318"/>
      <c r="AU5041" s="318"/>
      <c r="AV5041" s="318"/>
      <c r="AW5041" s="318"/>
      <c r="AX5041" s="318"/>
      <c r="AY5041" s="318"/>
      <c r="AZ5041" s="318"/>
      <c r="BA5041" s="318"/>
      <c r="BB5041" s="318"/>
      <c r="BC5041" s="318"/>
      <c r="BD5041" s="318"/>
      <c r="BE5041" s="497"/>
      <c r="BF5041" s="497"/>
      <c r="BG5041" s="497"/>
      <c r="BH5041" s="497"/>
      <c r="BI5041" s="497"/>
      <c r="BJ5041" s="497"/>
      <c r="BK5041" s="497"/>
      <c r="BL5041" s="497"/>
      <c r="BM5041" s="497"/>
      <c r="BN5041" s="497"/>
      <c r="BO5041" s="497"/>
      <c r="BP5041" s="306"/>
      <c r="BQ5041" s="496"/>
      <c r="BR5041" s="496"/>
      <c r="BS5041" s="496"/>
      <c r="BT5041" s="496"/>
      <c r="BU5041" s="496"/>
      <c r="BV5041" s="496"/>
    </row>
    <row r="5042" spans="1:74" s="52" customFormat="1" ht="12.75">
      <c r="A5042" s="45">
        <v>2353.0846135089</v>
      </c>
      <c r="B5042" s="46" t="s">
        <v>253</v>
      </c>
      <c r="C5042" s="47" t="s">
        <v>330</v>
      </c>
      <c r="D5042" s="48">
        <v>87.479574378275956</v>
      </c>
      <c r="E5042" s="49">
        <v>40.490639999999999</v>
      </c>
      <c r="F5042" s="49">
        <v>4.5499999999999999E-2</v>
      </c>
      <c r="G5042" s="49">
        <v>15.04996</v>
      </c>
      <c r="H5042" s="49">
        <v>0.29160000000000003</v>
      </c>
      <c r="I5042" s="49">
        <v>0.1598</v>
      </c>
      <c r="J5042" s="49">
        <v>45.998950000000001</v>
      </c>
      <c r="K5042" s="49">
        <v>0.24210000000000001</v>
      </c>
      <c r="L5042" s="49">
        <v>102.37534999999998</v>
      </c>
      <c r="M5042" s="47"/>
      <c r="N5042" s="50">
        <v>0.99244239569376491</v>
      </c>
      <c r="O5042" s="50">
        <v>8.8173377897616417E-4</v>
      </c>
      <c r="P5042" s="50">
        <v>0.30849065082356941</v>
      </c>
      <c r="Q5042" s="50">
        <v>5.7488645876307143E-3</v>
      </c>
      <c r="R5042" s="50">
        <v>3.3175171855519925E-3</v>
      </c>
      <c r="S5042" s="50">
        <v>1.6807655230988039</v>
      </c>
      <c r="T5042" s="50">
        <v>6.3577449852343067E-3</v>
      </c>
      <c r="U5042" s="50">
        <v>3.0001195946392643</v>
      </c>
      <c r="V5042" s="51">
        <v>84.492160694653322</v>
      </c>
      <c r="X5042" s="315">
        <v>0.05</v>
      </c>
      <c r="Y5042" s="315">
        <v>7.46</v>
      </c>
      <c r="Z5042" s="315">
        <v>0.13</v>
      </c>
      <c r="AA5042" s="315">
        <v>1.24</v>
      </c>
      <c r="AB5042" s="315">
        <v>4.17</v>
      </c>
      <c r="AC5042" s="315">
        <v>0.05</v>
      </c>
      <c r="AD5042" s="315">
        <v>0.44</v>
      </c>
      <c r="AE5042" s="318"/>
      <c r="AF5042" s="161" t="s">
        <v>1697</v>
      </c>
      <c r="AG5042" s="318">
        <v>30</v>
      </c>
      <c r="AH5042" s="318">
        <v>15</v>
      </c>
      <c r="AI5042" s="318"/>
      <c r="AJ5042" s="318"/>
      <c r="AK5042" s="318"/>
      <c r="AL5042" s="318"/>
      <c r="AM5042" s="318"/>
      <c r="AN5042" s="318"/>
      <c r="AO5042" s="318"/>
      <c r="AP5042" s="318"/>
      <c r="AQ5042" s="318"/>
      <c r="AR5042" s="318"/>
      <c r="AS5042" s="318"/>
      <c r="AT5042" s="318"/>
      <c r="AU5042" s="318"/>
      <c r="AV5042" s="318"/>
      <c r="AW5042" s="318"/>
      <c r="AX5042" s="318"/>
      <c r="AY5042" s="318"/>
      <c r="AZ5042" s="318"/>
      <c r="BA5042" s="318"/>
      <c r="BB5042" s="318"/>
      <c r="BC5042" s="318"/>
      <c r="BD5042" s="318"/>
      <c r="BE5042" s="497"/>
      <c r="BF5042" s="497"/>
      <c r="BG5042" s="497"/>
      <c r="BH5042" s="497"/>
      <c r="BI5042" s="497"/>
      <c r="BJ5042" s="497"/>
      <c r="BK5042" s="497"/>
      <c r="BL5042" s="497"/>
      <c r="BM5042" s="497"/>
      <c r="BN5042" s="497"/>
      <c r="BO5042" s="497"/>
      <c r="BP5042" s="306"/>
      <c r="BQ5042" s="496"/>
      <c r="BR5042" s="496"/>
      <c r="BS5042" s="496"/>
      <c r="BT5042" s="496"/>
      <c r="BU5042" s="496"/>
      <c r="BV5042" s="496"/>
    </row>
    <row r="5043" spans="1:74" s="52" customFormat="1" ht="12.75">
      <c r="A5043" s="45">
        <v>2353.0846135089</v>
      </c>
      <c r="B5043" s="46" t="s">
        <v>253</v>
      </c>
      <c r="C5043" s="47" t="s">
        <v>330</v>
      </c>
      <c r="D5043" s="48">
        <v>92.339574378275955</v>
      </c>
      <c r="E5043" s="49">
        <v>40.280740000000002</v>
      </c>
      <c r="F5043" s="49">
        <v>6.5500000000000003E-2</v>
      </c>
      <c r="G5043" s="49">
        <v>14.92005</v>
      </c>
      <c r="H5043" s="49">
        <v>0.30270000000000002</v>
      </c>
      <c r="I5043" s="49">
        <v>0.18490000000000001</v>
      </c>
      <c r="J5043" s="49">
        <v>45.850540000000002</v>
      </c>
      <c r="K5043" s="49">
        <v>0.25419999999999998</v>
      </c>
      <c r="L5043" s="49">
        <v>101.94103</v>
      </c>
      <c r="M5043" s="47"/>
      <c r="N5043" s="50">
        <v>0.99168429119101809</v>
      </c>
      <c r="O5043" s="50">
        <v>1.2749486942158941E-3</v>
      </c>
      <c r="P5043" s="50">
        <v>0.30718659919975699</v>
      </c>
      <c r="Q5043" s="50">
        <v>5.9942148708152076E-3</v>
      </c>
      <c r="R5043" s="50">
        <v>3.8556592353285882E-3</v>
      </c>
      <c r="S5043" s="50">
        <v>1.682786401604861</v>
      </c>
      <c r="T5043" s="50">
        <v>6.7051606416989838E-3</v>
      </c>
      <c r="U5043" s="50">
        <v>3.0009467103953886</v>
      </c>
      <c r="V5043" s="51">
        <v>84.563278040679421</v>
      </c>
      <c r="X5043" s="315">
        <v>0.05</v>
      </c>
      <c r="Y5043" s="315">
        <v>5.26</v>
      </c>
      <c r="Z5043" s="315">
        <v>0.13</v>
      </c>
      <c r="AA5043" s="315">
        <v>1.2</v>
      </c>
      <c r="AB5043" s="315">
        <v>3.59</v>
      </c>
      <c r="AC5043" s="315">
        <v>0.05</v>
      </c>
      <c r="AD5043" s="315">
        <v>0.42</v>
      </c>
      <c r="AE5043" s="318"/>
      <c r="AF5043" s="161" t="s">
        <v>1697</v>
      </c>
      <c r="AG5043" s="318">
        <v>30</v>
      </c>
      <c r="AH5043" s="318">
        <v>15</v>
      </c>
      <c r="AI5043" s="318"/>
      <c r="AJ5043" s="318"/>
      <c r="AK5043" s="318"/>
      <c r="AL5043" s="318"/>
      <c r="AM5043" s="318"/>
      <c r="AN5043" s="318"/>
      <c r="AO5043" s="318"/>
      <c r="AP5043" s="318"/>
      <c r="AQ5043" s="318"/>
      <c r="AR5043" s="318"/>
      <c r="AS5043" s="318"/>
      <c r="AT5043" s="318"/>
      <c r="AU5043" s="318"/>
      <c r="AV5043" s="318"/>
      <c r="AW5043" s="318"/>
      <c r="AX5043" s="318"/>
      <c r="AY5043" s="318"/>
      <c r="AZ5043" s="318"/>
      <c r="BA5043" s="318"/>
      <c r="BB5043" s="318"/>
      <c r="BC5043" s="318"/>
      <c r="BD5043" s="318"/>
      <c r="BE5043" s="497"/>
      <c r="BF5043" s="497"/>
      <c r="BG5043" s="497"/>
      <c r="BH5043" s="497"/>
      <c r="BI5043" s="497"/>
      <c r="BJ5043" s="497"/>
      <c r="BK5043" s="497"/>
      <c r="BL5043" s="497"/>
      <c r="BM5043" s="497"/>
      <c r="BN5043" s="497"/>
      <c r="BO5043" s="497"/>
      <c r="BP5043" s="306"/>
      <c r="BQ5043" s="496"/>
      <c r="BR5043" s="496"/>
      <c r="BS5043" s="496"/>
      <c r="BT5043" s="496"/>
      <c r="BU5043" s="496"/>
      <c r="BV5043" s="496"/>
    </row>
    <row r="5044" spans="1:74" s="52" customFormat="1" ht="12.75">
      <c r="A5044" s="45">
        <v>2353.0846135089</v>
      </c>
      <c r="B5044" s="46" t="s">
        <v>253</v>
      </c>
      <c r="C5044" s="47" t="s">
        <v>330</v>
      </c>
      <c r="D5044" s="48">
        <v>97.199574378275955</v>
      </c>
      <c r="E5044" s="49">
        <v>40.260750000000002</v>
      </c>
      <c r="F5044" s="49">
        <v>5.8200000000000002E-2</v>
      </c>
      <c r="G5044" s="49">
        <v>15.02998</v>
      </c>
      <c r="H5044" s="49">
        <v>0.29849999999999999</v>
      </c>
      <c r="I5044" s="49">
        <v>0.2104</v>
      </c>
      <c r="J5044" s="49">
        <v>46.018740000000001</v>
      </c>
      <c r="K5044" s="49">
        <v>0.24590000000000001</v>
      </c>
      <c r="L5044" s="49">
        <v>102.17437000000001</v>
      </c>
      <c r="M5044" s="47"/>
      <c r="N5044" s="50">
        <v>0.98983918505619983</v>
      </c>
      <c r="O5044" s="50">
        <v>1.1313088412131266E-3</v>
      </c>
      <c r="P5044" s="50">
        <v>0.30902753531706961</v>
      </c>
      <c r="Q5044" s="50">
        <v>5.9029758886180268E-3</v>
      </c>
      <c r="R5044" s="50">
        <v>4.3814136422056929E-3</v>
      </c>
      <c r="S5044" s="50">
        <v>1.6866541935837029</v>
      </c>
      <c r="T5044" s="50">
        <v>6.4773737605713141E-3</v>
      </c>
      <c r="U5044" s="50">
        <v>3.0045179399774642</v>
      </c>
      <c r="V5044" s="51">
        <v>84.515189429163996</v>
      </c>
      <c r="X5044" s="315">
        <v>0.05</v>
      </c>
      <c r="Y5044" s="315">
        <v>5.65</v>
      </c>
      <c r="Z5044" s="315">
        <v>0.13</v>
      </c>
      <c r="AA5044" s="315">
        <v>1.21</v>
      </c>
      <c r="AB5044" s="315">
        <v>3.15</v>
      </c>
      <c r="AC5044" s="315">
        <v>0.05</v>
      </c>
      <c r="AD5044" s="315">
        <v>0.43</v>
      </c>
      <c r="AE5044" s="318"/>
      <c r="AF5044" s="161" t="s">
        <v>1697</v>
      </c>
      <c r="AG5044" s="318">
        <v>30</v>
      </c>
      <c r="AH5044" s="318">
        <v>15</v>
      </c>
      <c r="AI5044" s="318"/>
      <c r="AJ5044" s="318"/>
      <c r="AK5044" s="318"/>
      <c r="AL5044" s="318"/>
      <c r="AM5044" s="318"/>
      <c r="AN5044" s="318"/>
      <c r="AO5044" s="318"/>
      <c r="AP5044" s="318"/>
      <c r="AQ5044" s="318"/>
      <c r="AR5044" s="318"/>
      <c r="AS5044" s="318"/>
      <c r="AT5044" s="318"/>
      <c r="AU5044" s="318"/>
      <c r="AV5044" s="318"/>
      <c r="AW5044" s="318"/>
      <c r="AX5044" s="318"/>
      <c r="AY5044" s="318"/>
      <c r="AZ5044" s="318"/>
      <c r="BA5044" s="318"/>
      <c r="BB5044" s="318"/>
      <c r="BC5044" s="318"/>
      <c r="BD5044" s="318"/>
      <c r="BE5044" s="497"/>
      <c r="BF5044" s="497"/>
      <c r="BG5044" s="497"/>
      <c r="BH5044" s="497"/>
      <c r="BI5044" s="497"/>
      <c r="BJ5044" s="497"/>
      <c r="BK5044" s="497"/>
      <c r="BL5044" s="497"/>
      <c r="BM5044" s="497"/>
      <c r="BN5044" s="497"/>
      <c r="BO5044" s="497"/>
      <c r="BP5044" s="306"/>
      <c r="BQ5044" s="496"/>
      <c r="BR5044" s="496"/>
      <c r="BS5044" s="496"/>
      <c r="BT5044" s="496"/>
      <c r="BU5044" s="496"/>
      <c r="BV5044" s="496"/>
    </row>
    <row r="5045" spans="1:74" s="52" customFormat="1" ht="12.75">
      <c r="A5045" s="45">
        <v>2353.0846135089</v>
      </c>
      <c r="B5045" s="46" t="s">
        <v>253</v>
      </c>
      <c r="C5045" s="47" t="s">
        <v>330</v>
      </c>
      <c r="D5045" s="48">
        <v>102.05957437827595</v>
      </c>
      <c r="E5045" s="49">
        <v>40.300739999999998</v>
      </c>
      <c r="F5045" s="49">
        <v>7.3800000000000004E-2</v>
      </c>
      <c r="G5045" s="49">
        <v>14.90006</v>
      </c>
      <c r="H5045" s="49">
        <v>0.34100000000000003</v>
      </c>
      <c r="I5045" s="49">
        <v>0.17380000000000001</v>
      </c>
      <c r="J5045" s="49">
        <v>46.038530000000002</v>
      </c>
      <c r="K5045" s="49">
        <v>0.25480000000000003</v>
      </c>
      <c r="L5045" s="49">
        <v>102.15093</v>
      </c>
      <c r="M5045" s="47"/>
      <c r="N5045" s="50">
        <v>0.99024871181839247</v>
      </c>
      <c r="O5045" s="50">
        <v>1.4337157041661812E-3</v>
      </c>
      <c r="P5045" s="50">
        <v>0.30617891284912796</v>
      </c>
      <c r="Q5045" s="50">
        <v>6.739528850712365E-3</v>
      </c>
      <c r="R5045" s="50">
        <v>3.6171521472354367E-3</v>
      </c>
      <c r="S5045" s="50">
        <v>1.6864025849283637</v>
      </c>
      <c r="T5045" s="50">
        <v>6.707927136688178E-3</v>
      </c>
      <c r="U5045" s="50">
        <v>3.0026952595727345</v>
      </c>
      <c r="V5045" s="51">
        <v>84.634058220924103</v>
      </c>
      <c r="X5045" s="315">
        <v>0.05</v>
      </c>
      <c r="Y5045" s="315">
        <v>4.54</v>
      </c>
      <c r="Z5045" s="315">
        <v>0.13</v>
      </c>
      <c r="AA5045" s="315">
        <v>1.07</v>
      </c>
      <c r="AB5045" s="315">
        <v>3.97</v>
      </c>
      <c r="AC5045" s="315">
        <v>0.05</v>
      </c>
      <c r="AD5045" s="315">
        <v>0.42</v>
      </c>
      <c r="AE5045" s="318"/>
      <c r="AF5045" s="161" t="s">
        <v>1697</v>
      </c>
      <c r="AG5045" s="318">
        <v>30</v>
      </c>
      <c r="AH5045" s="318">
        <v>15</v>
      </c>
      <c r="AI5045" s="318"/>
      <c r="AJ5045" s="318"/>
      <c r="AK5045" s="318"/>
      <c r="AL5045" s="318"/>
      <c r="AM5045" s="318"/>
      <c r="AN5045" s="318"/>
      <c r="AO5045" s="318"/>
      <c r="AP5045" s="318"/>
      <c r="AQ5045" s="318"/>
      <c r="AR5045" s="318"/>
      <c r="AS5045" s="318"/>
      <c r="AT5045" s="318"/>
      <c r="AU5045" s="318"/>
      <c r="AV5045" s="318"/>
      <c r="AW5045" s="318"/>
      <c r="AX5045" s="318"/>
      <c r="AY5045" s="318"/>
      <c r="AZ5045" s="318"/>
      <c r="BA5045" s="318"/>
      <c r="BB5045" s="318"/>
      <c r="BC5045" s="318"/>
      <c r="BD5045" s="318"/>
      <c r="BE5045" s="497"/>
      <c r="BF5045" s="497"/>
      <c r="BG5045" s="497"/>
      <c r="BH5045" s="497"/>
      <c r="BI5045" s="497"/>
      <c r="BJ5045" s="497"/>
      <c r="BK5045" s="497"/>
      <c r="BL5045" s="497"/>
      <c r="BM5045" s="497"/>
      <c r="BN5045" s="497"/>
      <c r="BO5045" s="497"/>
      <c r="BP5045" s="306"/>
      <c r="BQ5045" s="496"/>
      <c r="BR5045" s="496"/>
      <c r="BS5045" s="496"/>
      <c r="BT5045" s="496"/>
      <c r="BU5045" s="496"/>
      <c r="BV5045" s="496"/>
    </row>
    <row r="5046" spans="1:74" s="52" customFormat="1" ht="12.75">
      <c r="A5046" s="45">
        <v>2353.0846135089</v>
      </c>
      <c r="B5046" s="46" t="s">
        <v>253</v>
      </c>
      <c r="C5046" s="47" t="s">
        <v>330</v>
      </c>
      <c r="D5046" s="48">
        <v>106.91957437827595</v>
      </c>
      <c r="E5046" s="49">
        <v>40.31073</v>
      </c>
      <c r="F5046" s="49">
        <v>5.0099999999999999E-2</v>
      </c>
      <c r="G5046" s="49">
        <v>14.96002</v>
      </c>
      <c r="H5046" s="49">
        <v>0.31740000000000002</v>
      </c>
      <c r="I5046" s="49">
        <v>0.19020000000000001</v>
      </c>
      <c r="J5046" s="49">
        <v>46.117690000000003</v>
      </c>
      <c r="K5046" s="49">
        <v>0.2467</v>
      </c>
      <c r="L5046" s="49">
        <v>102.28704</v>
      </c>
      <c r="M5046" s="47"/>
      <c r="N5046" s="50">
        <v>0.98922269329954138</v>
      </c>
      <c r="O5046" s="50">
        <v>9.7204539838989024E-4</v>
      </c>
      <c r="P5046" s="50">
        <v>0.30701640066540686</v>
      </c>
      <c r="Q5046" s="50">
        <v>6.2650454010476355E-3</v>
      </c>
      <c r="R5046" s="50">
        <v>3.9533900016478921E-3</v>
      </c>
      <c r="S5046" s="50">
        <v>1.6871336944818598</v>
      </c>
      <c r="T5046" s="50">
        <v>6.4863473927520921E-3</v>
      </c>
      <c r="U5046" s="50">
        <v>3.0028696255177354</v>
      </c>
      <c r="V5046" s="51">
        <v>84.604147831573641</v>
      </c>
      <c r="X5046" s="315">
        <v>0.05</v>
      </c>
      <c r="Y5046" s="315">
        <v>6.76</v>
      </c>
      <c r="Z5046" s="315">
        <v>0.13</v>
      </c>
      <c r="AA5046" s="315">
        <v>1.1499999999999999</v>
      </c>
      <c r="AB5046" s="315">
        <v>3.54</v>
      </c>
      <c r="AC5046" s="315">
        <v>0.05</v>
      </c>
      <c r="AD5046" s="315">
        <v>0.43</v>
      </c>
      <c r="AE5046" s="318"/>
      <c r="AF5046" s="161" t="s">
        <v>1697</v>
      </c>
      <c r="AG5046" s="318">
        <v>30</v>
      </c>
      <c r="AH5046" s="318">
        <v>15</v>
      </c>
      <c r="AI5046" s="318"/>
      <c r="AJ5046" s="318"/>
      <c r="AK5046" s="318"/>
      <c r="AL5046" s="318"/>
      <c r="AM5046" s="318"/>
      <c r="AN5046" s="318"/>
      <c r="AO5046" s="318"/>
      <c r="AP5046" s="318"/>
      <c r="AQ5046" s="318"/>
      <c r="AR5046" s="318"/>
      <c r="AS5046" s="318"/>
      <c r="AT5046" s="318"/>
      <c r="AU5046" s="318"/>
      <c r="AV5046" s="318"/>
      <c r="AW5046" s="318"/>
      <c r="AX5046" s="318"/>
      <c r="AY5046" s="318"/>
      <c r="AZ5046" s="318"/>
      <c r="BA5046" s="318"/>
      <c r="BB5046" s="318"/>
      <c r="BC5046" s="318"/>
      <c r="BD5046" s="318"/>
      <c r="BE5046" s="497"/>
      <c r="BF5046" s="497"/>
      <c r="BG5046" s="497"/>
      <c r="BH5046" s="497"/>
      <c r="BI5046" s="497"/>
      <c r="BJ5046" s="497"/>
      <c r="BK5046" s="497"/>
      <c r="BL5046" s="497"/>
      <c r="BM5046" s="497"/>
      <c r="BN5046" s="497"/>
      <c r="BO5046" s="497"/>
      <c r="BP5046" s="306"/>
      <c r="BQ5046" s="496"/>
      <c r="BR5046" s="496"/>
      <c r="BS5046" s="496"/>
      <c r="BT5046" s="496"/>
      <c r="BU5046" s="496"/>
      <c r="BV5046" s="496"/>
    </row>
    <row r="5047" spans="1:74" s="52" customFormat="1" ht="12.75">
      <c r="A5047" s="38"/>
      <c r="B5047" s="46"/>
      <c r="C5047" s="47"/>
      <c r="D5047" s="48"/>
      <c r="E5047" s="49"/>
      <c r="F5047" s="49"/>
      <c r="G5047" s="49"/>
      <c r="H5047" s="49"/>
      <c r="I5047" s="49"/>
      <c r="J5047" s="49"/>
      <c r="K5047" s="49"/>
      <c r="L5047" s="49"/>
      <c r="M5047" s="47"/>
      <c r="N5047" s="50"/>
      <c r="O5047" s="50"/>
      <c r="P5047" s="50"/>
      <c r="Q5047" s="50"/>
      <c r="R5047" s="50"/>
      <c r="S5047" s="50"/>
      <c r="T5047" s="50"/>
      <c r="U5047" s="50"/>
      <c r="V5047" s="51"/>
      <c r="AE5047" s="312"/>
      <c r="AF5047" s="312"/>
      <c r="AG5047" s="312"/>
      <c r="AH5047" s="312"/>
      <c r="AI5047" s="312"/>
      <c r="AJ5047" s="312"/>
      <c r="AK5047" s="312"/>
      <c r="AL5047" s="312"/>
      <c r="AM5047" s="312"/>
      <c r="AN5047" s="312"/>
      <c r="AO5047" s="312"/>
      <c r="AP5047" s="312"/>
      <c r="AQ5047" s="312"/>
      <c r="AR5047" s="312"/>
      <c r="AS5047" s="312"/>
      <c r="AT5047" s="312"/>
      <c r="AU5047" s="312"/>
      <c r="AV5047" s="312"/>
      <c r="AW5047" s="312"/>
      <c r="AX5047" s="312"/>
      <c r="AY5047" s="312"/>
      <c r="AZ5047" s="312"/>
      <c r="BA5047" s="312"/>
      <c r="BB5047" s="312"/>
      <c r="BC5047" s="312"/>
      <c r="BD5047" s="312"/>
      <c r="BE5047" s="306"/>
      <c r="BF5047" s="306"/>
      <c r="BG5047" s="306"/>
      <c r="BH5047" s="306"/>
      <c r="BI5047" s="306"/>
      <c r="BJ5047" s="306"/>
      <c r="BK5047" s="306"/>
      <c r="BL5047" s="306"/>
      <c r="BM5047" s="306"/>
      <c r="BN5047" s="306"/>
      <c r="BO5047" s="306"/>
      <c r="BP5047" s="306"/>
      <c r="BQ5047" s="496"/>
      <c r="BR5047" s="496"/>
      <c r="BS5047" s="496"/>
      <c r="BT5047" s="496"/>
      <c r="BU5047" s="496"/>
      <c r="BV5047" s="496"/>
    </row>
    <row r="5048" spans="1:74" s="52" customFormat="1" ht="12.75">
      <c r="A5048" s="45">
        <v>2353.0846135089</v>
      </c>
      <c r="B5048" s="46" t="s">
        <v>253</v>
      </c>
      <c r="C5048" s="47" t="s">
        <v>309</v>
      </c>
      <c r="D5048" s="48">
        <v>0</v>
      </c>
      <c r="E5048" s="49">
        <v>38.901400000000002</v>
      </c>
      <c r="F5048" s="49">
        <v>0</v>
      </c>
      <c r="G5048" s="49">
        <v>23.124580000000002</v>
      </c>
      <c r="H5048" s="49">
        <v>0.1835</v>
      </c>
      <c r="I5048" s="49">
        <v>0.29970000000000002</v>
      </c>
      <c r="J5048" s="49">
        <v>39.359830000000002</v>
      </c>
      <c r="K5048" s="49">
        <v>0.32229999999999998</v>
      </c>
      <c r="L5048" s="49">
        <v>102.28021</v>
      </c>
      <c r="M5048" s="47"/>
      <c r="N5048" s="50">
        <v>0.99224448517296937</v>
      </c>
      <c r="O5048" s="50">
        <v>0</v>
      </c>
      <c r="P5048" s="50">
        <v>0.493268418037002</v>
      </c>
      <c r="Q5048" s="50">
        <v>3.76472643550879E-3</v>
      </c>
      <c r="R5048" s="50">
        <v>6.4747938390093025E-3</v>
      </c>
      <c r="S5048" s="50">
        <v>1.4966326733415598</v>
      </c>
      <c r="T5048" s="50">
        <v>8.807880537353794E-3</v>
      </c>
      <c r="U5048" s="50">
        <v>3.002897598778528</v>
      </c>
      <c r="V5048" s="51">
        <v>75.211410246763776</v>
      </c>
      <c r="X5048" s="315">
        <v>0.05</v>
      </c>
      <c r="Y5048" s="315">
        <v>100</v>
      </c>
      <c r="Z5048" s="315">
        <v>0.1</v>
      </c>
      <c r="AA5048" s="315">
        <v>1.87</v>
      </c>
      <c r="AB5048" s="315">
        <v>2.48</v>
      </c>
      <c r="AC5048" s="315">
        <v>0.06</v>
      </c>
      <c r="AD5048" s="315">
        <v>0.35</v>
      </c>
      <c r="AE5048" s="318"/>
      <c r="AF5048" s="161" t="s">
        <v>1697</v>
      </c>
      <c r="AG5048" s="318">
        <v>30</v>
      </c>
      <c r="AH5048" s="318">
        <v>15</v>
      </c>
      <c r="AI5048" s="318"/>
      <c r="AJ5048" s="318"/>
      <c r="AK5048" s="318"/>
      <c r="AL5048" s="318"/>
      <c r="AM5048" s="318"/>
      <c r="AN5048" s="318"/>
      <c r="AO5048" s="318"/>
      <c r="AP5048" s="318"/>
      <c r="AQ5048" s="318"/>
      <c r="AR5048" s="318"/>
      <c r="AS5048" s="318"/>
      <c r="AT5048" s="318"/>
      <c r="AU5048" s="318"/>
      <c r="AV5048" s="318"/>
      <c r="AW5048" s="318"/>
      <c r="AX5048" s="318"/>
      <c r="AY5048" s="318"/>
      <c r="AZ5048" s="318"/>
      <c r="BA5048" s="318"/>
      <c r="BB5048" s="318"/>
      <c r="BC5048" s="318"/>
      <c r="BD5048" s="318"/>
      <c r="BE5048" s="497"/>
      <c r="BF5048" s="497"/>
      <c r="BG5048" s="497"/>
      <c r="BH5048" s="497"/>
      <c r="BI5048" s="497"/>
      <c r="BJ5048" s="497"/>
      <c r="BK5048" s="497"/>
      <c r="BL5048" s="497"/>
      <c r="BM5048" s="497"/>
      <c r="BN5048" s="497"/>
      <c r="BO5048" s="497"/>
      <c r="BP5048" s="306"/>
      <c r="BQ5048" s="496"/>
      <c r="BR5048" s="496"/>
      <c r="BS5048" s="496"/>
      <c r="BT5048" s="496"/>
      <c r="BU5048" s="496"/>
      <c r="BV5048" s="496"/>
    </row>
    <row r="5049" spans="1:74" s="52" customFormat="1" ht="12.75">
      <c r="A5049" s="45">
        <v>2353.0846135089</v>
      </c>
      <c r="B5049" s="46" t="s">
        <v>253</v>
      </c>
      <c r="C5049" s="47" t="s">
        <v>309</v>
      </c>
      <c r="D5049" s="48">
        <v>4.9258180469798782</v>
      </c>
      <c r="E5049" s="49">
        <v>39.161279999999998</v>
      </c>
      <c r="F5049" s="49">
        <v>2.06E-2</v>
      </c>
      <c r="G5049" s="49">
        <v>21.635570000000001</v>
      </c>
      <c r="H5049" s="49">
        <v>0.16619999999999999</v>
      </c>
      <c r="I5049" s="49">
        <v>0.2969</v>
      </c>
      <c r="J5049" s="49">
        <v>40.557049999999997</v>
      </c>
      <c r="K5049" s="49">
        <v>0.28499999999999998</v>
      </c>
      <c r="L5049" s="49">
        <v>102.2052</v>
      </c>
      <c r="M5049" s="47"/>
      <c r="N5049" s="50">
        <v>0.99252976084286615</v>
      </c>
      <c r="O5049" s="50">
        <v>4.1279012079978056E-4</v>
      </c>
      <c r="P5049" s="50">
        <v>0.45857565479053958</v>
      </c>
      <c r="Q5049" s="50">
        <v>3.3881417470916714E-3</v>
      </c>
      <c r="R5049" s="50">
        <v>6.373567597709716E-3</v>
      </c>
      <c r="S5049" s="50">
        <v>1.5323626686770486</v>
      </c>
      <c r="T5049" s="50">
        <v>7.7390769861632293E-3</v>
      </c>
      <c r="U5049" s="50">
        <v>3.0031883309213327</v>
      </c>
      <c r="V5049" s="51">
        <v>76.966857818486062</v>
      </c>
      <c r="X5049" s="315">
        <v>0.05</v>
      </c>
      <c r="Y5049" s="315">
        <v>15.92</v>
      </c>
      <c r="Z5049" s="315">
        <v>0.11</v>
      </c>
      <c r="AA5049" s="315">
        <v>2.0499999999999998</v>
      </c>
      <c r="AB5049" s="315">
        <v>2.3199999999999998</v>
      </c>
      <c r="AC5049" s="315">
        <v>0.06</v>
      </c>
      <c r="AD5049" s="315">
        <v>0.39</v>
      </c>
      <c r="AE5049" s="318"/>
      <c r="AF5049" s="161" t="s">
        <v>1697</v>
      </c>
      <c r="AG5049" s="318">
        <v>30</v>
      </c>
      <c r="AH5049" s="318">
        <v>15</v>
      </c>
      <c r="AI5049" s="318"/>
      <c r="AJ5049" s="318"/>
      <c r="AK5049" s="318"/>
      <c r="AL5049" s="318"/>
      <c r="AM5049" s="318"/>
      <c r="AN5049" s="318"/>
      <c r="AO5049" s="318"/>
      <c r="AP5049" s="318"/>
      <c r="AQ5049" s="318"/>
      <c r="AR5049" s="318"/>
      <c r="AS5049" s="318"/>
      <c r="AT5049" s="318"/>
      <c r="AU5049" s="318"/>
      <c r="AV5049" s="318"/>
      <c r="AW5049" s="318"/>
      <c r="AX5049" s="318"/>
      <c r="AY5049" s="318"/>
      <c r="AZ5049" s="318"/>
      <c r="BA5049" s="318"/>
      <c r="BB5049" s="318"/>
      <c r="BC5049" s="318"/>
      <c r="BD5049" s="318"/>
      <c r="BE5049" s="497"/>
      <c r="BF5049" s="497"/>
      <c r="BG5049" s="497"/>
      <c r="BH5049" s="497"/>
      <c r="BI5049" s="497"/>
      <c r="BJ5049" s="497"/>
      <c r="BK5049" s="497"/>
      <c r="BL5049" s="497"/>
      <c r="BM5049" s="497"/>
      <c r="BN5049" s="497"/>
      <c r="BO5049" s="497"/>
      <c r="BP5049" s="306"/>
      <c r="BQ5049" s="496"/>
      <c r="BR5049" s="496"/>
      <c r="BS5049" s="496"/>
      <c r="BT5049" s="496"/>
      <c r="BU5049" s="496"/>
      <c r="BV5049" s="496"/>
    </row>
    <row r="5050" spans="1:74" s="52" customFormat="1" ht="12.75">
      <c r="A5050" s="45">
        <v>2353.0846135089</v>
      </c>
      <c r="B5050" s="46" t="s">
        <v>253</v>
      </c>
      <c r="C5050" s="47" t="s">
        <v>309</v>
      </c>
      <c r="D5050" s="48">
        <v>9.8458180469798791</v>
      </c>
      <c r="E5050" s="49">
        <v>39.491120000000002</v>
      </c>
      <c r="F5050" s="49">
        <v>1.46E-2</v>
      </c>
      <c r="G5050" s="49">
        <v>19.427050000000001</v>
      </c>
      <c r="H5050" s="49">
        <v>0.1736</v>
      </c>
      <c r="I5050" s="49">
        <v>0.29649999999999999</v>
      </c>
      <c r="J5050" s="49">
        <v>42.526029999999999</v>
      </c>
      <c r="K5050" s="49">
        <v>0.25230000000000002</v>
      </c>
      <c r="L5050" s="49">
        <v>102.25150000000002</v>
      </c>
      <c r="M5050" s="47"/>
      <c r="N5050" s="50">
        <v>0.99020242291983585</v>
      </c>
      <c r="O5050" s="50">
        <v>2.894361713111801E-4</v>
      </c>
      <c r="P5050" s="50">
        <v>0.40736844546945894</v>
      </c>
      <c r="Q5050" s="50">
        <v>3.5012098938448691E-3</v>
      </c>
      <c r="R5050" s="50">
        <v>6.2970185221234059E-3</v>
      </c>
      <c r="S5050" s="50">
        <v>1.5896002433887402</v>
      </c>
      <c r="T5050" s="50">
        <v>6.7779667151018769E-3</v>
      </c>
      <c r="U5050" s="50">
        <v>3.0056245690184165</v>
      </c>
      <c r="V5050" s="51">
        <v>79.60065935223156</v>
      </c>
      <c r="X5050" s="315">
        <v>0.05</v>
      </c>
      <c r="Y5050" s="315">
        <v>23.47</v>
      </c>
      <c r="Z5050" s="315">
        <v>0.11</v>
      </c>
      <c r="AA5050" s="315">
        <v>1.96</v>
      </c>
      <c r="AB5050" s="315">
        <v>2.4300000000000002</v>
      </c>
      <c r="AC5050" s="315">
        <v>0.06</v>
      </c>
      <c r="AD5050" s="315">
        <v>0.42</v>
      </c>
      <c r="AE5050" s="318"/>
      <c r="AF5050" s="161" t="s">
        <v>1697</v>
      </c>
      <c r="AG5050" s="318">
        <v>30</v>
      </c>
      <c r="AH5050" s="318">
        <v>15</v>
      </c>
      <c r="AI5050" s="318"/>
      <c r="AJ5050" s="318"/>
      <c r="AK5050" s="318"/>
      <c r="AL5050" s="318"/>
      <c r="AM5050" s="318"/>
      <c r="AN5050" s="318"/>
      <c r="AO5050" s="318"/>
      <c r="AP5050" s="318"/>
      <c r="AQ5050" s="318"/>
      <c r="AR5050" s="318"/>
      <c r="AS5050" s="318"/>
      <c r="AT5050" s="318"/>
      <c r="AU5050" s="318"/>
      <c r="AV5050" s="318"/>
      <c r="AW5050" s="318"/>
      <c r="AX5050" s="318"/>
      <c r="AY5050" s="318"/>
      <c r="AZ5050" s="318"/>
      <c r="BA5050" s="318"/>
      <c r="BB5050" s="318"/>
      <c r="BC5050" s="318"/>
      <c r="BD5050" s="318"/>
      <c r="BE5050" s="497"/>
      <c r="BF5050" s="497"/>
      <c r="BG5050" s="497"/>
      <c r="BH5050" s="497"/>
      <c r="BI5050" s="497"/>
      <c r="BJ5050" s="497"/>
      <c r="BK5050" s="497"/>
      <c r="BL5050" s="497"/>
      <c r="BM5050" s="497"/>
      <c r="BN5050" s="497"/>
      <c r="BO5050" s="497"/>
      <c r="BP5050" s="306"/>
      <c r="BQ5050" s="496"/>
      <c r="BR5050" s="496"/>
      <c r="BS5050" s="496"/>
      <c r="BT5050" s="496"/>
      <c r="BU5050" s="496"/>
      <c r="BV5050" s="496"/>
    </row>
    <row r="5051" spans="1:74" s="52" customFormat="1" ht="12.75">
      <c r="A5051" s="45">
        <v>2353.0846135089</v>
      </c>
      <c r="B5051" s="46" t="s">
        <v>253</v>
      </c>
      <c r="C5051" s="47" t="s">
        <v>309</v>
      </c>
      <c r="D5051" s="48">
        <v>14.765818046979879</v>
      </c>
      <c r="E5051" s="49">
        <v>39.78098</v>
      </c>
      <c r="F5051" s="49">
        <v>3.9300000000000002E-2</v>
      </c>
      <c r="G5051" s="49">
        <v>17.5383</v>
      </c>
      <c r="H5051" s="49">
        <v>0.23019999999999999</v>
      </c>
      <c r="I5051" s="49">
        <v>0.26840000000000003</v>
      </c>
      <c r="J5051" s="49">
        <v>43.832079999999998</v>
      </c>
      <c r="K5051" s="49">
        <v>0.24529999999999999</v>
      </c>
      <c r="L5051" s="49">
        <v>101.99836000000001</v>
      </c>
      <c r="M5051" s="47"/>
      <c r="N5051" s="50">
        <v>0.99117150887046568</v>
      </c>
      <c r="O5051" s="50">
        <v>7.7417884105319783E-4</v>
      </c>
      <c r="P5051" s="50">
        <v>0.36544062137675132</v>
      </c>
      <c r="Q5051" s="50">
        <v>4.61341521678762E-3</v>
      </c>
      <c r="R5051" s="50">
        <v>5.6642391679070543E-3</v>
      </c>
      <c r="S5051" s="50">
        <v>1.6280733137926562</v>
      </c>
      <c r="T5051" s="50">
        <v>6.5482993974187928E-3</v>
      </c>
      <c r="U5051" s="50">
        <v>3.0035720811508186</v>
      </c>
      <c r="V5051" s="51">
        <v>81.668519345178467</v>
      </c>
      <c r="X5051" s="315">
        <v>0.05</v>
      </c>
      <c r="Y5051" s="315">
        <v>8.2899999999999991</v>
      </c>
      <c r="Z5051" s="315">
        <v>0.12</v>
      </c>
      <c r="AA5051" s="315">
        <v>1.51</v>
      </c>
      <c r="AB5051" s="315">
        <v>2.58</v>
      </c>
      <c r="AC5051" s="315">
        <v>0.06</v>
      </c>
      <c r="AD5051" s="315">
        <v>0.43</v>
      </c>
      <c r="AE5051" s="318"/>
      <c r="AF5051" s="161" t="s">
        <v>1697</v>
      </c>
      <c r="AG5051" s="318">
        <v>30</v>
      </c>
      <c r="AH5051" s="318">
        <v>15</v>
      </c>
      <c r="AI5051" s="318"/>
      <c r="AJ5051" s="318"/>
      <c r="AK5051" s="318"/>
      <c r="AL5051" s="318"/>
      <c r="AM5051" s="318"/>
      <c r="AN5051" s="318"/>
      <c r="AO5051" s="318"/>
      <c r="AP5051" s="318"/>
      <c r="AQ5051" s="318"/>
      <c r="AR5051" s="318"/>
      <c r="AS5051" s="318"/>
      <c r="AT5051" s="318"/>
      <c r="AU5051" s="318"/>
      <c r="AV5051" s="318"/>
      <c r="AW5051" s="318"/>
      <c r="AX5051" s="318"/>
      <c r="AY5051" s="318"/>
      <c r="AZ5051" s="318"/>
      <c r="BA5051" s="318"/>
      <c r="BB5051" s="318"/>
      <c r="BC5051" s="318"/>
      <c r="BD5051" s="318"/>
      <c r="BE5051" s="497"/>
      <c r="BF5051" s="497"/>
      <c r="BG5051" s="497"/>
      <c r="BH5051" s="497"/>
      <c r="BI5051" s="497"/>
      <c r="BJ5051" s="497"/>
      <c r="BK5051" s="497"/>
      <c r="BL5051" s="497"/>
      <c r="BM5051" s="497"/>
      <c r="BN5051" s="497"/>
      <c r="BO5051" s="497"/>
      <c r="BP5051" s="306"/>
      <c r="BQ5051" s="496"/>
      <c r="BR5051" s="496"/>
      <c r="BS5051" s="496"/>
      <c r="BT5051" s="496"/>
      <c r="BU5051" s="496"/>
      <c r="BV5051" s="496"/>
    </row>
    <row r="5052" spans="1:74" s="52" customFormat="1" ht="12.75">
      <c r="A5052" s="45">
        <v>2353.0846135089</v>
      </c>
      <c r="B5052" s="46" t="s">
        <v>253</v>
      </c>
      <c r="C5052" s="47" t="s">
        <v>309</v>
      </c>
      <c r="D5052" s="48">
        <v>19.685818046979879</v>
      </c>
      <c r="E5052" s="49">
        <v>40.020870000000002</v>
      </c>
      <c r="F5052" s="49">
        <v>3.4000000000000002E-2</v>
      </c>
      <c r="G5052" s="49">
        <v>16.518989999999999</v>
      </c>
      <c r="H5052" s="49">
        <v>0.2777</v>
      </c>
      <c r="I5052" s="49">
        <v>0.21959999999999999</v>
      </c>
      <c r="J5052" s="49">
        <v>44.61374</v>
      </c>
      <c r="K5052" s="49">
        <v>0.2437</v>
      </c>
      <c r="L5052" s="49">
        <v>101.98380000000002</v>
      </c>
      <c r="M5052" s="47"/>
      <c r="N5052" s="50">
        <v>0.99254643405368925</v>
      </c>
      <c r="O5052" s="50">
        <v>6.6668186264631465E-4</v>
      </c>
      <c r="P5052" s="50">
        <v>0.3426129642035014</v>
      </c>
      <c r="Q5052" s="50">
        <v>5.5396723690166027E-3</v>
      </c>
      <c r="R5052" s="50">
        <v>4.6129886178312516E-3</v>
      </c>
      <c r="S5052" s="50">
        <v>1.6494588504677288</v>
      </c>
      <c r="T5052" s="50">
        <v>6.4755622803048148E-3</v>
      </c>
      <c r="U5052" s="50">
        <v>3.0031800545711258</v>
      </c>
      <c r="V5052" s="51">
        <v>82.801174050040657</v>
      </c>
      <c r="X5052" s="315">
        <v>0.05</v>
      </c>
      <c r="Y5052" s="315">
        <v>9.8000000000000007</v>
      </c>
      <c r="Z5052" s="315">
        <v>0.12</v>
      </c>
      <c r="AA5052" s="315">
        <v>1.28</v>
      </c>
      <c r="AB5052" s="315">
        <v>3.26</v>
      </c>
      <c r="AC5052" s="315">
        <v>0.05</v>
      </c>
      <c r="AD5052" s="315">
        <v>0.43</v>
      </c>
      <c r="AE5052" s="318"/>
      <c r="AF5052" s="161" t="s">
        <v>1697</v>
      </c>
      <c r="AG5052" s="318">
        <v>30</v>
      </c>
      <c r="AH5052" s="318">
        <v>15</v>
      </c>
      <c r="AI5052" s="318"/>
      <c r="AJ5052" s="318"/>
      <c r="AK5052" s="318"/>
      <c r="AL5052" s="318"/>
      <c r="AM5052" s="318"/>
      <c r="AN5052" s="318"/>
      <c r="AO5052" s="318"/>
      <c r="AP5052" s="318"/>
      <c r="AQ5052" s="318"/>
      <c r="AR5052" s="318"/>
      <c r="AS5052" s="318"/>
      <c r="AT5052" s="318"/>
      <c r="AU5052" s="318"/>
      <c r="AV5052" s="318"/>
      <c r="AW5052" s="318"/>
      <c r="AX5052" s="318"/>
      <c r="AY5052" s="318"/>
      <c r="AZ5052" s="318"/>
      <c r="BA5052" s="318"/>
      <c r="BB5052" s="318"/>
      <c r="BC5052" s="318"/>
      <c r="BD5052" s="318"/>
      <c r="BE5052" s="497"/>
      <c r="BF5052" s="497"/>
      <c r="BG5052" s="497"/>
      <c r="BH5052" s="497"/>
      <c r="BI5052" s="497"/>
      <c r="BJ5052" s="497"/>
      <c r="BK5052" s="497"/>
      <c r="BL5052" s="497"/>
      <c r="BM5052" s="497"/>
      <c r="BN5052" s="497"/>
      <c r="BO5052" s="497"/>
      <c r="BP5052" s="306"/>
      <c r="BQ5052" s="496"/>
      <c r="BR5052" s="496"/>
      <c r="BS5052" s="496"/>
      <c r="BT5052" s="496"/>
      <c r="BU5052" s="496"/>
      <c r="BV5052" s="496"/>
    </row>
    <row r="5053" spans="1:74" s="52" customFormat="1" ht="12.75">
      <c r="A5053" s="45">
        <v>2353.0846135089</v>
      </c>
      <c r="B5053" s="46" t="s">
        <v>253</v>
      </c>
      <c r="C5053" s="47" t="s">
        <v>309</v>
      </c>
      <c r="D5053" s="48">
        <v>24.605818046979877</v>
      </c>
      <c r="E5053" s="49">
        <v>40.100830000000002</v>
      </c>
      <c r="F5053" s="49">
        <v>4.6699999999999998E-2</v>
      </c>
      <c r="G5053" s="49">
        <v>16.01932</v>
      </c>
      <c r="H5053" s="49">
        <v>0.28389999999999999</v>
      </c>
      <c r="I5053" s="49">
        <v>0.1983</v>
      </c>
      <c r="J5053" s="49">
        <v>45.128250000000001</v>
      </c>
      <c r="K5053" s="49">
        <v>0.24390000000000001</v>
      </c>
      <c r="L5053" s="49">
        <v>102.07530000000001</v>
      </c>
      <c r="M5053" s="47"/>
      <c r="N5053" s="50">
        <v>0.99135476783207066</v>
      </c>
      <c r="O5053" s="50">
        <v>9.1278403106014169E-4</v>
      </c>
      <c r="P5053" s="50">
        <v>0.33118892756907831</v>
      </c>
      <c r="Q5053" s="50">
        <v>5.6452739624734544E-3</v>
      </c>
      <c r="R5053" s="50">
        <v>4.1522566699749254E-3</v>
      </c>
      <c r="S5053" s="50">
        <v>1.6631551928800807</v>
      </c>
      <c r="T5053" s="50">
        <v>6.4601884316759567E-3</v>
      </c>
      <c r="U5053" s="50">
        <v>3.0042822010675341</v>
      </c>
      <c r="V5053" s="51">
        <v>83.393591698984764</v>
      </c>
      <c r="X5053" s="315">
        <v>0.05</v>
      </c>
      <c r="Y5053" s="315">
        <v>7.25</v>
      </c>
      <c r="Z5053" s="315">
        <v>0.12</v>
      </c>
      <c r="AA5053" s="315">
        <v>1.28</v>
      </c>
      <c r="AB5053" s="315">
        <v>3.28</v>
      </c>
      <c r="AC5053" s="315">
        <v>0.05</v>
      </c>
      <c r="AD5053" s="315">
        <v>0.44</v>
      </c>
      <c r="AE5053" s="318"/>
      <c r="AF5053" s="161" t="s">
        <v>1697</v>
      </c>
      <c r="AG5053" s="318">
        <v>30</v>
      </c>
      <c r="AH5053" s="318">
        <v>15</v>
      </c>
      <c r="AI5053" s="318"/>
      <c r="AJ5053" s="318"/>
      <c r="AK5053" s="318"/>
      <c r="AL5053" s="318"/>
      <c r="AM5053" s="318"/>
      <c r="AN5053" s="318"/>
      <c r="AO5053" s="318"/>
      <c r="AP5053" s="318"/>
      <c r="AQ5053" s="318"/>
      <c r="AR5053" s="318"/>
      <c r="AS5053" s="318"/>
      <c r="AT5053" s="318"/>
      <c r="AU5053" s="318"/>
      <c r="AV5053" s="318"/>
      <c r="AW5053" s="318"/>
      <c r="AX5053" s="318"/>
      <c r="AY5053" s="318"/>
      <c r="AZ5053" s="318"/>
      <c r="BA5053" s="318"/>
      <c r="BB5053" s="318"/>
      <c r="BC5053" s="318"/>
      <c r="BD5053" s="318"/>
      <c r="BE5053" s="497"/>
      <c r="BF5053" s="497"/>
      <c r="BG5053" s="497"/>
      <c r="BH5053" s="497"/>
      <c r="BI5053" s="497"/>
      <c r="BJ5053" s="497"/>
      <c r="BK5053" s="497"/>
      <c r="BL5053" s="497"/>
      <c r="BM5053" s="497"/>
      <c r="BN5053" s="497"/>
      <c r="BO5053" s="497"/>
      <c r="BP5053" s="306"/>
      <c r="BQ5053" s="496"/>
      <c r="BR5053" s="496"/>
      <c r="BS5053" s="496"/>
      <c r="BT5053" s="496"/>
      <c r="BU5053" s="496"/>
      <c r="BV5053" s="496"/>
    </row>
    <row r="5054" spans="1:74" s="52" customFormat="1" ht="12.75">
      <c r="A5054" s="45">
        <v>2353.0846135089</v>
      </c>
      <c r="B5054" s="46" t="s">
        <v>253</v>
      </c>
      <c r="C5054" s="47" t="s">
        <v>309</v>
      </c>
      <c r="D5054" s="48">
        <v>29.525818046979879</v>
      </c>
      <c r="E5054" s="49">
        <v>40.120820000000002</v>
      </c>
      <c r="F5054" s="49">
        <v>5.1900000000000002E-2</v>
      </c>
      <c r="G5054" s="49">
        <v>15.609590000000001</v>
      </c>
      <c r="H5054" s="49">
        <v>0.28710000000000002</v>
      </c>
      <c r="I5054" s="49">
        <v>0.23069999999999999</v>
      </c>
      <c r="J5054" s="49">
        <v>45.316240000000001</v>
      </c>
      <c r="K5054" s="49">
        <v>0.24740000000000001</v>
      </c>
      <c r="L5054" s="49">
        <v>101.90875000000001</v>
      </c>
      <c r="M5054" s="47"/>
      <c r="N5054" s="50">
        <v>0.99175422637112498</v>
      </c>
      <c r="O5054" s="50">
        <v>1.0143247722924512E-3</v>
      </c>
      <c r="P5054" s="50">
        <v>0.3226872079423575</v>
      </c>
      <c r="Q5054" s="50">
        <v>5.7083598666708459E-3</v>
      </c>
      <c r="R5054" s="50">
        <v>4.830227575778368E-3</v>
      </c>
      <c r="S5054" s="50">
        <v>1.6699238715675209</v>
      </c>
      <c r="T5054" s="50">
        <v>6.5522672368694595E-3</v>
      </c>
      <c r="U5054" s="50">
        <v>3.0036670282491005</v>
      </c>
      <c r="V5054" s="51">
        <v>83.805810814736176</v>
      </c>
      <c r="X5054" s="315">
        <v>0.05</v>
      </c>
      <c r="Y5054" s="315">
        <v>6.35</v>
      </c>
      <c r="Z5054" s="315">
        <v>0.13</v>
      </c>
      <c r="AA5054" s="315">
        <v>1.26</v>
      </c>
      <c r="AB5054" s="315">
        <v>3.02</v>
      </c>
      <c r="AC5054" s="315">
        <v>0.05</v>
      </c>
      <c r="AD5054" s="315">
        <v>0.43</v>
      </c>
      <c r="AE5054" s="318"/>
      <c r="AF5054" s="161" t="s">
        <v>1697</v>
      </c>
      <c r="AG5054" s="318">
        <v>30</v>
      </c>
      <c r="AH5054" s="318">
        <v>15</v>
      </c>
      <c r="AI5054" s="318"/>
      <c r="AJ5054" s="318"/>
      <c r="AK5054" s="318"/>
      <c r="AL5054" s="318"/>
      <c r="AM5054" s="318"/>
      <c r="AN5054" s="318"/>
      <c r="AO5054" s="318"/>
      <c r="AP5054" s="318"/>
      <c r="AQ5054" s="318"/>
      <c r="AR5054" s="318"/>
      <c r="AS5054" s="318"/>
      <c r="AT5054" s="318"/>
      <c r="AU5054" s="318"/>
      <c r="AV5054" s="318"/>
      <c r="AW5054" s="318"/>
      <c r="AX5054" s="318"/>
      <c r="AY5054" s="318"/>
      <c r="AZ5054" s="318"/>
      <c r="BA5054" s="318"/>
      <c r="BB5054" s="318"/>
      <c r="BC5054" s="318"/>
      <c r="BD5054" s="318"/>
      <c r="BE5054" s="497"/>
      <c r="BF5054" s="497"/>
      <c r="BG5054" s="497"/>
      <c r="BH5054" s="497"/>
      <c r="BI5054" s="497"/>
      <c r="BJ5054" s="497"/>
      <c r="BK5054" s="497"/>
      <c r="BL5054" s="497"/>
      <c r="BM5054" s="497"/>
      <c r="BN5054" s="497"/>
      <c r="BO5054" s="497"/>
      <c r="BP5054" s="306"/>
      <c r="BQ5054" s="496"/>
      <c r="BR5054" s="496"/>
      <c r="BS5054" s="496"/>
      <c r="BT5054" s="496"/>
      <c r="BU5054" s="496"/>
      <c r="BV5054" s="496"/>
    </row>
    <row r="5055" spans="1:74" s="52" customFormat="1" ht="12.75">
      <c r="A5055" s="45">
        <v>2353.0846135089</v>
      </c>
      <c r="B5055" s="46" t="s">
        <v>253</v>
      </c>
      <c r="C5055" s="47" t="s">
        <v>309</v>
      </c>
      <c r="D5055" s="48">
        <v>34.44581804697988</v>
      </c>
      <c r="E5055" s="49">
        <v>39.66104</v>
      </c>
      <c r="F5055" s="49">
        <v>4.2200000000000001E-2</v>
      </c>
      <c r="G5055" s="49">
        <v>15.37974</v>
      </c>
      <c r="H5055" s="49">
        <v>0.30919999999999997</v>
      </c>
      <c r="I5055" s="49">
        <v>0.1923</v>
      </c>
      <c r="J5055" s="49">
        <v>47.018070000000002</v>
      </c>
      <c r="K5055" s="49">
        <v>0.23749999999999999</v>
      </c>
      <c r="L5055" s="49">
        <v>102.91934999999999</v>
      </c>
      <c r="M5055" s="47"/>
      <c r="N5055" s="50">
        <v>0.97139996973902376</v>
      </c>
      <c r="O5055" s="50">
        <v>8.1718776074449673E-4</v>
      </c>
      <c r="P5055" s="50">
        <v>0.31502061503124346</v>
      </c>
      <c r="Q5055" s="50">
        <v>6.0914034516549352E-3</v>
      </c>
      <c r="R5055" s="50">
        <v>3.9893212549105116E-3</v>
      </c>
      <c r="S5055" s="50">
        <v>1.716751087598595</v>
      </c>
      <c r="T5055" s="50">
        <v>6.2323989948026778E-3</v>
      </c>
      <c r="U5055" s="50">
        <v>3.02197068882715</v>
      </c>
      <c r="V5055" s="51">
        <v>84.495275004396703</v>
      </c>
      <c r="X5055" s="315">
        <v>0.05</v>
      </c>
      <c r="Y5055" s="315">
        <v>7.89</v>
      </c>
      <c r="Z5055" s="315">
        <v>0.13</v>
      </c>
      <c r="AA5055" s="315">
        <v>1.1599999999999999</v>
      </c>
      <c r="AB5055" s="315">
        <v>3.46</v>
      </c>
      <c r="AC5055" s="315">
        <v>0.05</v>
      </c>
      <c r="AD5055" s="315">
        <v>0.45</v>
      </c>
      <c r="AE5055" s="318"/>
      <c r="AF5055" s="161" t="s">
        <v>1697</v>
      </c>
      <c r="AG5055" s="318">
        <v>30</v>
      </c>
      <c r="AH5055" s="318">
        <v>15</v>
      </c>
      <c r="AI5055" s="318"/>
      <c r="AJ5055" s="318"/>
      <c r="AK5055" s="318"/>
      <c r="AL5055" s="318"/>
      <c r="AM5055" s="318"/>
      <c r="AN5055" s="318"/>
      <c r="AO5055" s="318"/>
      <c r="AP5055" s="318"/>
      <c r="AQ5055" s="318"/>
      <c r="AR5055" s="318"/>
      <c r="AS5055" s="318"/>
      <c r="AT5055" s="318"/>
      <c r="AU5055" s="318"/>
      <c r="AV5055" s="318"/>
      <c r="AW5055" s="318"/>
      <c r="AX5055" s="318"/>
      <c r="AY5055" s="318"/>
      <c r="AZ5055" s="318"/>
      <c r="BA5055" s="318"/>
      <c r="BB5055" s="318"/>
      <c r="BC5055" s="318"/>
      <c r="BD5055" s="318"/>
      <c r="BE5055" s="497"/>
      <c r="BF5055" s="497"/>
      <c r="BG5055" s="497"/>
      <c r="BH5055" s="497"/>
      <c r="BI5055" s="497"/>
      <c r="BJ5055" s="497"/>
      <c r="BK5055" s="497"/>
      <c r="BL5055" s="497"/>
      <c r="BM5055" s="497"/>
      <c r="BN5055" s="497"/>
      <c r="BO5055" s="497"/>
      <c r="BP5055" s="306"/>
      <c r="BQ5055" s="496"/>
      <c r="BR5055" s="496"/>
      <c r="BS5055" s="496"/>
      <c r="BT5055" s="496"/>
      <c r="BU5055" s="496"/>
      <c r="BV5055" s="496"/>
    </row>
    <row r="5056" spans="1:74" s="52" customFormat="1" ht="12.75">
      <c r="A5056" s="45">
        <v>2353.0846135089</v>
      </c>
      <c r="B5056" s="46" t="s">
        <v>253</v>
      </c>
      <c r="C5056" s="47" t="s">
        <v>309</v>
      </c>
      <c r="D5056" s="48">
        <v>39.365818046979882</v>
      </c>
      <c r="E5056" s="49">
        <v>39.181269999999998</v>
      </c>
      <c r="F5056" s="49">
        <v>5.8500000000000003E-2</v>
      </c>
      <c r="G5056" s="49">
        <v>14.96002</v>
      </c>
      <c r="H5056" s="49">
        <v>0.28670000000000001</v>
      </c>
      <c r="I5056" s="49">
        <v>0.20799999999999999</v>
      </c>
      <c r="J5056" s="49">
        <v>45.08867</v>
      </c>
      <c r="K5056" s="49">
        <v>0.24560000000000001</v>
      </c>
      <c r="L5056" s="49">
        <v>100.094760001</v>
      </c>
      <c r="M5056" s="47"/>
      <c r="N5056" s="50">
        <v>0.98499567314613057</v>
      </c>
      <c r="O5056" s="50">
        <v>1.1627519995506602E-3</v>
      </c>
      <c r="P5056" s="50">
        <v>0.31451689680283584</v>
      </c>
      <c r="Q5056" s="50">
        <v>5.7973216823324659E-3</v>
      </c>
      <c r="R5056" s="50">
        <v>4.4289919208793408E-3</v>
      </c>
      <c r="S5056" s="50">
        <v>1.6897862985569521</v>
      </c>
      <c r="T5056" s="50">
        <v>6.615182405308926E-3</v>
      </c>
      <c r="U5056" s="50">
        <v>3.0088457969478504</v>
      </c>
      <c r="V5056" s="51">
        <v>84.30791820663751</v>
      </c>
      <c r="X5056" s="315">
        <v>0.05</v>
      </c>
      <c r="Y5056" s="315">
        <v>5.81</v>
      </c>
      <c r="Z5056" s="315">
        <v>0.13</v>
      </c>
      <c r="AA5056" s="315">
        <v>1.26</v>
      </c>
      <c r="AB5056" s="315">
        <v>3.29</v>
      </c>
      <c r="AC5056" s="315">
        <v>0.05</v>
      </c>
      <c r="AD5056" s="315">
        <v>0.43</v>
      </c>
      <c r="AE5056" s="318"/>
      <c r="AF5056" s="161" t="s">
        <v>1697</v>
      </c>
      <c r="AG5056" s="318">
        <v>30</v>
      </c>
      <c r="AH5056" s="318">
        <v>15</v>
      </c>
      <c r="AI5056" s="318"/>
      <c r="AJ5056" s="318"/>
      <c r="AK5056" s="318"/>
      <c r="AL5056" s="318"/>
      <c r="AM5056" s="318"/>
      <c r="AN5056" s="318"/>
      <c r="AO5056" s="318"/>
      <c r="AP5056" s="318"/>
      <c r="AQ5056" s="318"/>
      <c r="AR5056" s="318"/>
      <c r="AS5056" s="318"/>
      <c r="AT5056" s="318"/>
      <c r="AU5056" s="318"/>
      <c r="AV5056" s="318"/>
      <c r="AW5056" s="318"/>
      <c r="AX5056" s="318"/>
      <c r="AY5056" s="318"/>
      <c r="AZ5056" s="318"/>
      <c r="BA5056" s="318"/>
      <c r="BB5056" s="318"/>
      <c r="BC5056" s="318"/>
      <c r="BD5056" s="318"/>
      <c r="BE5056" s="497"/>
      <c r="BF5056" s="497"/>
      <c r="BG5056" s="497"/>
      <c r="BH5056" s="497"/>
      <c r="BI5056" s="497"/>
      <c r="BJ5056" s="497"/>
      <c r="BK5056" s="497"/>
      <c r="BL5056" s="497"/>
      <c r="BM5056" s="497"/>
      <c r="BN5056" s="497"/>
      <c r="BO5056" s="497"/>
      <c r="BP5056" s="306"/>
      <c r="BQ5056" s="496"/>
      <c r="BR5056" s="496"/>
      <c r="BS5056" s="496"/>
      <c r="BT5056" s="496"/>
      <c r="BU5056" s="496"/>
      <c r="BV5056" s="496"/>
    </row>
    <row r="5057" spans="1:74" s="52" customFormat="1" ht="12.75">
      <c r="A5057" s="45">
        <v>2353.0846135089</v>
      </c>
      <c r="B5057" s="46" t="s">
        <v>253</v>
      </c>
      <c r="C5057" s="47" t="s">
        <v>309</v>
      </c>
      <c r="D5057" s="48">
        <v>44.285818046979884</v>
      </c>
      <c r="E5057" s="49">
        <v>39.920909999999999</v>
      </c>
      <c r="F5057" s="49">
        <v>4.48E-2</v>
      </c>
      <c r="G5057" s="49">
        <v>15.109920000000001</v>
      </c>
      <c r="H5057" s="49">
        <v>0.32129999999999997</v>
      </c>
      <c r="I5057" s="49">
        <v>0.1951</v>
      </c>
      <c r="J5057" s="49">
        <v>46.691560000000003</v>
      </c>
      <c r="K5057" s="49">
        <v>0.2414</v>
      </c>
      <c r="L5057" s="49">
        <v>102.61259</v>
      </c>
      <c r="M5057" s="47"/>
      <c r="N5057" s="50">
        <v>0.97869197051450718</v>
      </c>
      <c r="O5057" s="50">
        <v>8.6835842409969293E-4</v>
      </c>
      <c r="P5057" s="50">
        <v>0.30978740143871264</v>
      </c>
      <c r="Q5057" s="50">
        <v>6.3357817803259726E-3</v>
      </c>
      <c r="R5057" s="50">
        <v>4.0512458706080086E-3</v>
      </c>
      <c r="S5057" s="50">
        <v>1.7064458934255404</v>
      </c>
      <c r="T5057" s="50">
        <v>6.3407481837045015E-3</v>
      </c>
      <c r="U5057" s="50">
        <v>3.0143049983393455</v>
      </c>
      <c r="V5057" s="51">
        <v>84.635339460577157</v>
      </c>
      <c r="X5057" s="315">
        <v>0.05</v>
      </c>
      <c r="Y5057" s="315">
        <v>7.61</v>
      </c>
      <c r="Z5057" s="315">
        <v>0.13</v>
      </c>
      <c r="AA5057" s="315">
        <v>1.1299999999999999</v>
      </c>
      <c r="AB5057" s="315">
        <v>3.53</v>
      </c>
      <c r="AC5057" s="315">
        <v>0.05</v>
      </c>
      <c r="AD5057" s="315">
        <v>0.44</v>
      </c>
      <c r="AE5057" s="318"/>
      <c r="AF5057" s="161" t="s">
        <v>1697</v>
      </c>
      <c r="AG5057" s="318">
        <v>30</v>
      </c>
      <c r="AH5057" s="318">
        <v>15</v>
      </c>
      <c r="AI5057" s="318"/>
      <c r="AJ5057" s="318"/>
      <c r="AK5057" s="318"/>
      <c r="AL5057" s="318"/>
      <c r="AM5057" s="318"/>
      <c r="AN5057" s="318"/>
      <c r="AO5057" s="318"/>
      <c r="AP5057" s="318"/>
      <c r="AQ5057" s="318"/>
      <c r="AR5057" s="318"/>
      <c r="AS5057" s="318"/>
      <c r="AT5057" s="318"/>
      <c r="AU5057" s="318"/>
      <c r="AV5057" s="318"/>
      <c r="AW5057" s="318"/>
      <c r="AX5057" s="318"/>
      <c r="AY5057" s="318"/>
      <c r="AZ5057" s="318"/>
      <c r="BA5057" s="318"/>
      <c r="BB5057" s="318"/>
      <c r="BC5057" s="318"/>
      <c r="BD5057" s="318"/>
      <c r="BE5057" s="497"/>
      <c r="BF5057" s="497"/>
      <c r="BG5057" s="497"/>
      <c r="BH5057" s="497"/>
      <c r="BI5057" s="497"/>
      <c r="BJ5057" s="497"/>
      <c r="BK5057" s="497"/>
      <c r="BL5057" s="497"/>
      <c r="BM5057" s="497"/>
      <c r="BN5057" s="497"/>
      <c r="BO5057" s="497"/>
      <c r="BP5057" s="306"/>
      <c r="BQ5057" s="496"/>
      <c r="BR5057" s="496"/>
      <c r="BS5057" s="496"/>
      <c r="BT5057" s="496"/>
      <c r="BU5057" s="496"/>
      <c r="BV5057" s="496"/>
    </row>
    <row r="5058" spans="1:74" s="52" customFormat="1" ht="12.75">
      <c r="A5058" s="45">
        <v>2353.0846135089</v>
      </c>
      <c r="B5058" s="46" t="s">
        <v>253</v>
      </c>
      <c r="C5058" s="47" t="s">
        <v>309</v>
      </c>
      <c r="D5058" s="48">
        <v>49.205818046979886</v>
      </c>
      <c r="E5058" s="49">
        <v>40.020870000000002</v>
      </c>
      <c r="F5058" s="49">
        <v>1.6199999999999999E-2</v>
      </c>
      <c r="G5058" s="49">
        <v>14.98001</v>
      </c>
      <c r="H5058" s="49">
        <v>0.3</v>
      </c>
      <c r="I5058" s="49">
        <v>0.20910000000000001</v>
      </c>
      <c r="J5058" s="49">
        <v>45.692230000000002</v>
      </c>
      <c r="K5058" s="49">
        <v>0.2402</v>
      </c>
      <c r="L5058" s="49">
        <v>101.53211</v>
      </c>
      <c r="M5058" s="47"/>
      <c r="N5058" s="50">
        <v>0.99022379708440211</v>
      </c>
      <c r="O5058" s="50">
        <v>3.1691096313715618E-4</v>
      </c>
      <c r="P5058" s="50">
        <v>0.30996662242505951</v>
      </c>
      <c r="Q5058" s="50">
        <v>5.970517571390205E-3</v>
      </c>
      <c r="R5058" s="50">
        <v>4.3821436076004611E-3</v>
      </c>
      <c r="S5058" s="50">
        <v>1.6853796024289032</v>
      </c>
      <c r="T5058" s="50">
        <v>6.3676250745316925E-3</v>
      </c>
      <c r="U5058" s="50">
        <v>3.0041333632190912</v>
      </c>
      <c r="V5058" s="51">
        <v>84.465521894690454</v>
      </c>
      <c r="X5058" s="315">
        <v>0.05</v>
      </c>
      <c r="Y5058" s="315">
        <v>20.59</v>
      </c>
      <c r="Z5058" s="315">
        <v>0.13</v>
      </c>
      <c r="AA5058" s="315">
        <v>1.21</v>
      </c>
      <c r="AB5058" s="315">
        <v>3.26</v>
      </c>
      <c r="AC5058" s="315">
        <v>0.05</v>
      </c>
      <c r="AD5058" s="315">
        <v>0.44</v>
      </c>
      <c r="AE5058" s="318"/>
      <c r="AF5058" s="161" t="s">
        <v>1697</v>
      </c>
      <c r="AG5058" s="318">
        <v>30</v>
      </c>
      <c r="AH5058" s="318">
        <v>15</v>
      </c>
      <c r="AI5058" s="318"/>
      <c r="AJ5058" s="318"/>
      <c r="AK5058" s="318"/>
      <c r="AL5058" s="318"/>
      <c r="AM5058" s="318"/>
      <c r="AN5058" s="318"/>
      <c r="AO5058" s="318"/>
      <c r="AP5058" s="318"/>
      <c r="AQ5058" s="318"/>
      <c r="AR5058" s="318"/>
      <c r="AS5058" s="318"/>
      <c r="AT5058" s="318"/>
      <c r="AU5058" s="318"/>
      <c r="AV5058" s="318"/>
      <c r="AW5058" s="318"/>
      <c r="AX5058" s="318"/>
      <c r="AY5058" s="318"/>
      <c r="AZ5058" s="318"/>
      <c r="BA5058" s="318"/>
      <c r="BB5058" s="318"/>
      <c r="BC5058" s="318"/>
      <c r="BD5058" s="318"/>
      <c r="BE5058" s="497"/>
      <c r="BF5058" s="497"/>
      <c r="BG5058" s="497"/>
      <c r="BH5058" s="497"/>
      <c r="BI5058" s="497"/>
      <c r="BJ5058" s="497"/>
      <c r="BK5058" s="497"/>
      <c r="BL5058" s="497"/>
      <c r="BM5058" s="497"/>
      <c r="BN5058" s="497"/>
      <c r="BO5058" s="497"/>
      <c r="BP5058" s="306"/>
      <c r="BQ5058" s="496"/>
      <c r="BR5058" s="496"/>
      <c r="BS5058" s="496"/>
      <c r="BT5058" s="496"/>
      <c r="BU5058" s="496"/>
      <c r="BV5058" s="496"/>
    </row>
    <row r="5059" spans="1:74" s="52" customFormat="1" ht="12.75">
      <c r="A5059" s="45">
        <v>2353.0846135089</v>
      </c>
      <c r="B5059" s="46" t="s">
        <v>253</v>
      </c>
      <c r="C5059" s="47" t="s">
        <v>309</v>
      </c>
      <c r="D5059" s="48">
        <v>54.125818046979887</v>
      </c>
      <c r="E5059" s="49">
        <v>40.25076</v>
      </c>
      <c r="F5059" s="49">
        <v>4.9599999999999998E-2</v>
      </c>
      <c r="G5059" s="49">
        <v>14.98001</v>
      </c>
      <c r="H5059" s="49">
        <v>0.30930000000000002</v>
      </c>
      <c r="I5059" s="49">
        <v>0.18279999999999999</v>
      </c>
      <c r="J5059" s="49">
        <v>45.900010000000002</v>
      </c>
      <c r="K5059" s="49">
        <v>0.23930000000000001</v>
      </c>
      <c r="L5059" s="49">
        <v>101.99818</v>
      </c>
      <c r="M5059" s="47"/>
      <c r="N5059" s="50">
        <v>0.99038652569781149</v>
      </c>
      <c r="O5059" s="50">
        <v>9.6491204933022193E-4</v>
      </c>
      <c r="P5059" s="50">
        <v>0.30824691261527698</v>
      </c>
      <c r="Q5059" s="50">
        <v>6.1214520295843214E-3</v>
      </c>
      <c r="R5059" s="50">
        <v>3.8097157095648712E-3</v>
      </c>
      <c r="S5059" s="50">
        <v>1.6836505782729356</v>
      </c>
      <c r="T5059" s="50">
        <v>6.3085708402258736E-3</v>
      </c>
      <c r="U5059" s="50">
        <v>3.0007999837662926</v>
      </c>
      <c r="V5059" s="51">
        <v>84.524961047175893</v>
      </c>
      <c r="X5059" s="315">
        <v>0.05</v>
      </c>
      <c r="Y5059" s="315">
        <v>6.8</v>
      </c>
      <c r="Z5059" s="315">
        <v>0.13</v>
      </c>
      <c r="AA5059" s="315">
        <v>1.17</v>
      </c>
      <c r="AB5059" s="315">
        <v>3.73</v>
      </c>
      <c r="AC5059" s="315">
        <v>0.05</v>
      </c>
      <c r="AD5059" s="315">
        <v>0.44</v>
      </c>
      <c r="AE5059" s="318"/>
      <c r="AF5059" s="161" t="s">
        <v>1697</v>
      </c>
      <c r="AG5059" s="318">
        <v>30</v>
      </c>
      <c r="AH5059" s="318">
        <v>15</v>
      </c>
      <c r="AI5059" s="318"/>
      <c r="AJ5059" s="318"/>
      <c r="AK5059" s="318"/>
      <c r="AL5059" s="318"/>
      <c r="AM5059" s="318"/>
      <c r="AN5059" s="318"/>
      <c r="AO5059" s="318"/>
      <c r="AP5059" s="318"/>
      <c r="AQ5059" s="318"/>
      <c r="AR5059" s="318"/>
      <c r="AS5059" s="318"/>
      <c r="AT5059" s="318"/>
      <c r="AU5059" s="318"/>
      <c r="AV5059" s="318"/>
      <c r="AW5059" s="318"/>
      <c r="AX5059" s="318"/>
      <c r="AY5059" s="318"/>
      <c r="AZ5059" s="318"/>
      <c r="BA5059" s="318"/>
      <c r="BB5059" s="318"/>
      <c r="BC5059" s="318"/>
      <c r="BD5059" s="318"/>
      <c r="BE5059" s="497"/>
      <c r="BF5059" s="497"/>
      <c r="BG5059" s="497"/>
      <c r="BH5059" s="497"/>
      <c r="BI5059" s="497"/>
      <c r="BJ5059" s="497"/>
      <c r="BK5059" s="497"/>
      <c r="BL5059" s="497"/>
      <c r="BM5059" s="497"/>
      <c r="BN5059" s="497"/>
      <c r="BO5059" s="497"/>
      <c r="BP5059" s="306"/>
      <c r="BQ5059" s="496"/>
      <c r="BR5059" s="496"/>
      <c r="BS5059" s="496"/>
      <c r="BT5059" s="496"/>
      <c r="BU5059" s="496"/>
      <c r="BV5059" s="496"/>
    </row>
    <row r="5060" spans="1:74" s="52" customFormat="1" ht="12.75">
      <c r="A5060" s="45">
        <v>2353.0846135089</v>
      </c>
      <c r="B5060" s="46" t="s">
        <v>253</v>
      </c>
      <c r="C5060" s="47" t="s">
        <v>309</v>
      </c>
      <c r="D5060" s="48">
        <v>59.045818046979889</v>
      </c>
      <c r="E5060" s="49">
        <v>40.140810000000002</v>
      </c>
      <c r="F5060" s="49">
        <v>5.8799999999999998E-2</v>
      </c>
      <c r="G5060" s="49">
        <v>14.89007</v>
      </c>
      <c r="H5060" s="49">
        <v>0.30990000000000001</v>
      </c>
      <c r="I5060" s="49">
        <v>0.19489999999999999</v>
      </c>
      <c r="J5060" s="49">
        <v>45.850540000000002</v>
      </c>
      <c r="K5060" s="49">
        <v>0.24660000000000001</v>
      </c>
      <c r="L5060" s="49">
        <v>101.75892</v>
      </c>
      <c r="M5060" s="47"/>
      <c r="N5060" s="50">
        <v>0.99038634655073843</v>
      </c>
      <c r="O5060" s="50">
        <v>1.1470206953819694E-3</v>
      </c>
      <c r="P5060" s="50">
        <v>0.30723539433770292</v>
      </c>
      <c r="Q5060" s="50">
        <v>6.150125545252981E-3</v>
      </c>
      <c r="R5060" s="50">
        <v>4.0730157646616397E-3</v>
      </c>
      <c r="S5060" s="50">
        <v>1.6864424022381022</v>
      </c>
      <c r="T5060" s="50">
        <v>6.5188236489423504E-3</v>
      </c>
      <c r="U5060" s="50">
        <v>3.0033530725835171</v>
      </c>
      <c r="V5060" s="51">
        <v>84.589516176315556</v>
      </c>
      <c r="X5060" s="315">
        <v>0.05</v>
      </c>
      <c r="Y5060" s="315">
        <v>5.7</v>
      </c>
      <c r="Z5060" s="315">
        <v>0.13</v>
      </c>
      <c r="AA5060" s="315">
        <v>1.17</v>
      </c>
      <c r="AB5060" s="315">
        <v>3.4</v>
      </c>
      <c r="AC5060" s="315">
        <v>0.05</v>
      </c>
      <c r="AD5060" s="315">
        <v>0.43</v>
      </c>
      <c r="AE5060" s="318"/>
      <c r="AF5060" s="161" t="s">
        <v>1697</v>
      </c>
      <c r="AG5060" s="318">
        <v>30</v>
      </c>
      <c r="AH5060" s="318">
        <v>15</v>
      </c>
      <c r="AI5060" s="318"/>
      <c r="AJ5060" s="318"/>
      <c r="AK5060" s="318"/>
      <c r="AL5060" s="318"/>
      <c r="AM5060" s="318"/>
      <c r="AN5060" s="318"/>
      <c r="AO5060" s="318"/>
      <c r="AP5060" s="318"/>
      <c r="AQ5060" s="318"/>
      <c r="AR5060" s="318"/>
      <c r="AS5060" s="318"/>
      <c r="AT5060" s="318"/>
      <c r="AU5060" s="318"/>
      <c r="AV5060" s="318"/>
      <c r="AW5060" s="318"/>
      <c r="AX5060" s="318"/>
      <c r="AY5060" s="318"/>
      <c r="AZ5060" s="318"/>
      <c r="BA5060" s="318"/>
      <c r="BB5060" s="318"/>
      <c r="BC5060" s="318"/>
      <c r="BD5060" s="318"/>
      <c r="BE5060" s="497"/>
      <c r="BF5060" s="497"/>
      <c r="BG5060" s="497"/>
      <c r="BH5060" s="497"/>
      <c r="BI5060" s="497"/>
      <c r="BJ5060" s="497"/>
      <c r="BK5060" s="497"/>
      <c r="BL5060" s="497"/>
      <c r="BM5060" s="497"/>
      <c r="BN5060" s="497"/>
      <c r="BO5060" s="497"/>
      <c r="BP5060" s="306"/>
      <c r="BQ5060" s="496"/>
      <c r="BR5060" s="496"/>
      <c r="BS5060" s="496"/>
      <c r="BT5060" s="496"/>
      <c r="BU5060" s="496"/>
      <c r="BV5060" s="496"/>
    </row>
    <row r="5061" spans="1:74" s="52" customFormat="1" ht="12.75">
      <c r="A5061" s="45">
        <v>2353.0846135089</v>
      </c>
      <c r="B5061" s="46" t="s">
        <v>253</v>
      </c>
      <c r="C5061" s="47" t="s">
        <v>309</v>
      </c>
      <c r="D5061" s="48">
        <v>63.965818046979891</v>
      </c>
      <c r="E5061" s="49">
        <v>40.200780000000002</v>
      </c>
      <c r="F5061" s="49">
        <v>5.5E-2</v>
      </c>
      <c r="G5061" s="49">
        <v>14.93004</v>
      </c>
      <c r="H5061" s="49">
        <v>0.33300000000000002</v>
      </c>
      <c r="I5061" s="49">
        <v>0.2099</v>
      </c>
      <c r="J5061" s="49">
        <v>45.89011</v>
      </c>
      <c r="K5061" s="49">
        <v>0.24340000000000001</v>
      </c>
      <c r="L5061" s="49">
        <v>101.91913</v>
      </c>
      <c r="M5061" s="47"/>
      <c r="N5061" s="50">
        <v>0.99052010796770606</v>
      </c>
      <c r="O5061" s="50">
        <v>1.0714376943701139E-3</v>
      </c>
      <c r="P5061" s="50">
        <v>0.30764211045206102</v>
      </c>
      <c r="Q5061" s="50">
        <v>6.5995897993662697E-3</v>
      </c>
      <c r="R5061" s="50">
        <v>4.3805333848222052E-3</v>
      </c>
      <c r="S5061" s="50">
        <v>1.6856075233307302</v>
      </c>
      <c r="T5061" s="50">
        <v>6.4255016295582026E-3</v>
      </c>
      <c r="U5061" s="50">
        <v>3.0035027060480286</v>
      </c>
      <c r="V5061" s="51">
        <v>84.565801230415005</v>
      </c>
      <c r="X5061" s="315">
        <v>0.05</v>
      </c>
      <c r="Y5061" s="315">
        <v>6.11</v>
      </c>
      <c r="Z5061" s="315">
        <v>0.13</v>
      </c>
      <c r="AA5061" s="315">
        <v>1.1000000000000001</v>
      </c>
      <c r="AB5061" s="315">
        <v>3.15</v>
      </c>
      <c r="AC5061" s="315">
        <v>0.05</v>
      </c>
      <c r="AD5061" s="315">
        <v>0.43</v>
      </c>
      <c r="AE5061" s="318"/>
      <c r="AF5061" s="161" t="s">
        <v>1697</v>
      </c>
      <c r="AG5061" s="318">
        <v>30</v>
      </c>
      <c r="AH5061" s="318">
        <v>15</v>
      </c>
      <c r="AI5061" s="318"/>
      <c r="AJ5061" s="318"/>
      <c r="AK5061" s="318"/>
      <c r="AL5061" s="318"/>
      <c r="AM5061" s="318"/>
      <c r="AN5061" s="318"/>
      <c r="AO5061" s="318"/>
      <c r="AP5061" s="318"/>
      <c r="AQ5061" s="318"/>
      <c r="AR5061" s="318"/>
      <c r="AS5061" s="318"/>
      <c r="AT5061" s="318"/>
      <c r="AU5061" s="318"/>
      <c r="AV5061" s="318"/>
      <c r="AW5061" s="318"/>
      <c r="AX5061" s="318"/>
      <c r="AY5061" s="318"/>
      <c r="AZ5061" s="318"/>
      <c r="BA5061" s="318"/>
      <c r="BB5061" s="318"/>
      <c r="BC5061" s="318"/>
      <c r="BD5061" s="318"/>
      <c r="BE5061" s="497"/>
      <c r="BF5061" s="497"/>
      <c r="BG5061" s="497"/>
      <c r="BH5061" s="497"/>
      <c r="BI5061" s="497"/>
      <c r="BJ5061" s="497"/>
      <c r="BK5061" s="497"/>
      <c r="BL5061" s="497"/>
      <c r="BM5061" s="497"/>
      <c r="BN5061" s="497"/>
      <c r="BO5061" s="497"/>
      <c r="BP5061" s="306"/>
      <c r="BQ5061" s="496"/>
      <c r="BR5061" s="496"/>
      <c r="BS5061" s="496"/>
      <c r="BT5061" s="496"/>
      <c r="BU5061" s="496"/>
      <c r="BV5061" s="496"/>
    </row>
    <row r="5062" spans="1:74" s="52" customFormat="1" ht="12.75">
      <c r="A5062" s="45">
        <v>2353.0846135089</v>
      </c>
      <c r="B5062" s="46" t="s">
        <v>253</v>
      </c>
      <c r="C5062" s="47" t="s">
        <v>309</v>
      </c>
      <c r="D5062" s="48">
        <v>68.885818046979892</v>
      </c>
      <c r="E5062" s="49">
        <v>40.15081</v>
      </c>
      <c r="F5062" s="49">
        <v>5.57E-2</v>
      </c>
      <c r="G5062" s="49">
        <v>15.06995</v>
      </c>
      <c r="H5062" s="49">
        <v>0.30580000000000002</v>
      </c>
      <c r="I5062" s="49">
        <v>0.18909999999999999</v>
      </c>
      <c r="J5062" s="49">
        <v>45.959380000000003</v>
      </c>
      <c r="K5062" s="49">
        <v>0.23749999999999999</v>
      </c>
      <c r="L5062" s="49">
        <v>102.03074000000001</v>
      </c>
      <c r="M5062" s="47"/>
      <c r="N5062" s="50">
        <v>0.98863374604289644</v>
      </c>
      <c r="O5062" s="50">
        <v>1.0843556075864538E-3</v>
      </c>
      <c r="P5062" s="50">
        <v>0.3103193985499767</v>
      </c>
      <c r="Q5062" s="50">
        <v>6.0565107571531459E-3</v>
      </c>
      <c r="R5062" s="50">
        <v>3.943831827602641E-3</v>
      </c>
      <c r="S5062" s="50">
        <v>1.6870339652020883</v>
      </c>
      <c r="T5062" s="50">
        <v>6.2655958896599973E-3</v>
      </c>
      <c r="U5062" s="50">
        <v>3.0044430642191915</v>
      </c>
      <c r="V5062" s="51">
        <v>84.463470301167149</v>
      </c>
      <c r="X5062" s="315">
        <v>0.05</v>
      </c>
      <c r="Y5062" s="315">
        <v>5.98</v>
      </c>
      <c r="Z5062" s="315">
        <v>0.13</v>
      </c>
      <c r="AA5062" s="315">
        <v>1.18</v>
      </c>
      <c r="AB5062" s="315">
        <v>3.49</v>
      </c>
      <c r="AC5062" s="315">
        <v>0.05</v>
      </c>
      <c r="AD5062" s="315">
        <v>0.44</v>
      </c>
      <c r="AE5062" s="318"/>
      <c r="AF5062" s="161" t="s">
        <v>1697</v>
      </c>
      <c r="AG5062" s="318">
        <v>30</v>
      </c>
      <c r="AH5062" s="318">
        <v>15</v>
      </c>
      <c r="AI5062" s="318"/>
      <c r="AJ5062" s="318"/>
      <c r="AK5062" s="318"/>
      <c r="AL5062" s="318"/>
      <c r="AM5062" s="318"/>
      <c r="AN5062" s="318"/>
      <c r="AO5062" s="318"/>
      <c r="AP5062" s="318"/>
      <c r="AQ5062" s="318"/>
      <c r="AR5062" s="318"/>
      <c r="AS5062" s="318"/>
      <c r="AT5062" s="318"/>
      <c r="AU5062" s="318"/>
      <c r="AV5062" s="318"/>
      <c r="AW5062" s="318"/>
      <c r="AX5062" s="318"/>
      <c r="AY5062" s="318"/>
      <c r="AZ5062" s="318"/>
      <c r="BA5062" s="318"/>
      <c r="BB5062" s="318"/>
      <c r="BC5062" s="318"/>
      <c r="BD5062" s="318"/>
      <c r="BE5062" s="497"/>
      <c r="BF5062" s="497"/>
      <c r="BG5062" s="497"/>
      <c r="BH5062" s="497"/>
      <c r="BI5062" s="497"/>
      <c r="BJ5062" s="497"/>
      <c r="BK5062" s="497"/>
      <c r="BL5062" s="497"/>
      <c r="BM5062" s="497"/>
      <c r="BN5062" s="497"/>
      <c r="BO5062" s="497"/>
      <c r="BP5062" s="306"/>
      <c r="BQ5062" s="496"/>
      <c r="BR5062" s="496"/>
      <c r="BS5062" s="496"/>
      <c r="BT5062" s="496"/>
      <c r="BU5062" s="496"/>
      <c r="BV5062" s="496"/>
    </row>
    <row r="5063" spans="1:74" s="52" customFormat="1" ht="12.75">
      <c r="A5063" s="45">
        <v>2353.0846135089</v>
      </c>
      <c r="B5063" s="46" t="s">
        <v>253</v>
      </c>
      <c r="C5063" s="47" t="s">
        <v>309</v>
      </c>
      <c r="D5063" s="48">
        <v>73.805818046979894</v>
      </c>
      <c r="E5063" s="49">
        <v>40.260750000000002</v>
      </c>
      <c r="F5063" s="49">
        <v>5.3499999999999999E-2</v>
      </c>
      <c r="G5063" s="49">
        <v>14.850099999999999</v>
      </c>
      <c r="H5063" s="49">
        <v>0.31480000000000002</v>
      </c>
      <c r="I5063" s="49">
        <v>0.1754</v>
      </c>
      <c r="J5063" s="49">
        <v>46.04842</v>
      </c>
      <c r="K5063" s="49">
        <v>0.24349999999999999</v>
      </c>
      <c r="L5063" s="49">
        <v>102.01036999999999</v>
      </c>
      <c r="M5063" s="47"/>
      <c r="N5063" s="50">
        <v>0.99036552915187226</v>
      </c>
      <c r="O5063" s="50">
        <v>1.0405018386445406E-3</v>
      </c>
      <c r="P5063" s="50">
        <v>0.30549142695540393</v>
      </c>
      <c r="Q5063" s="50">
        <v>6.2286262390894506E-3</v>
      </c>
      <c r="R5063" s="50">
        <v>3.6545085572636765E-3</v>
      </c>
      <c r="S5063" s="50">
        <v>1.688639460919952</v>
      </c>
      <c r="T5063" s="50">
        <v>6.4175648789511989E-3</v>
      </c>
      <c r="U5063" s="50">
        <v>3.003175832017519</v>
      </c>
      <c r="V5063" s="51">
        <v>84.680472640344618</v>
      </c>
      <c r="X5063" s="315">
        <v>0.05</v>
      </c>
      <c r="Y5063" s="315">
        <v>6.19</v>
      </c>
      <c r="Z5063" s="315">
        <v>0.13</v>
      </c>
      <c r="AA5063" s="315">
        <v>1.17</v>
      </c>
      <c r="AB5063" s="315">
        <v>3.78</v>
      </c>
      <c r="AC5063" s="315">
        <v>0.05</v>
      </c>
      <c r="AD5063" s="315">
        <v>0.43</v>
      </c>
      <c r="AE5063" s="318"/>
      <c r="AF5063" s="161" t="s">
        <v>1697</v>
      </c>
      <c r="AG5063" s="318">
        <v>30</v>
      </c>
      <c r="AH5063" s="318">
        <v>15</v>
      </c>
      <c r="AI5063" s="318"/>
      <c r="AJ5063" s="318"/>
      <c r="AK5063" s="318"/>
      <c r="AL5063" s="318"/>
      <c r="AM5063" s="318"/>
      <c r="AN5063" s="318"/>
      <c r="AO5063" s="318"/>
      <c r="AP5063" s="318"/>
      <c r="AQ5063" s="318"/>
      <c r="AR5063" s="318"/>
      <c r="AS5063" s="318"/>
      <c r="AT5063" s="318"/>
      <c r="AU5063" s="318"/>
      <c r="AV5063" s="318"/>
      <c r="AW5063" s="318"/>
      <c r="AX5063" s="318"/>
      <c r="AY5063" s="318"/>
      <c r="AZ5063" s="318"/>
      <c r="BA5063" s="318"/>
      <c r="BB5063" s="318"/>
      <c r="BC5063" s="318"/>
      <c r="BD5063" s="318"/>
      <c r="BE5063" s="497"/>
      <c r="BF5063" s="497"/>
      <c r="BG5063" s="497"/>
      <c r="BH5063" s="497"/>
      <c r="BI5063" s="497"/>
      <c r="BJ5063" s="497"/>
      <c r="BK5063" s="497"/>
      <c r="BL5063" s="497"/>
      <c r="BM5063" s="497"/>
      <c r="BN5063" s="497"/>
      <c r="BO5063" s="497"/>
      <c r="BP5063" s="306"/>
      <c r="BQ5063" s="496"/>
      <c r="BR5063" s="496"/>
      <c r="BS5063" s="496"/>
      <c r="BT5063" s="496"/>
      <c r="BU5063" s="496"/>
      <c r="BV5063" s="496"/>
    </row>
    <row r="5064" spans="1:74" s="52" customFormat="1" ht="12.75">
      <c r="A5064" s="45">
        <v>2353.0846135089</v>
      </c>
      <c r="B5064" s="46" t="s">
        <v>253</v>
      </c>
      <c r="C5064" s="47" t="s">
        <v>309</v>
      </c>
      <c r="D5064" s="48">
        <v>78.725818046979896</v>
      </c>
      <c r="E5064" s="49">
        <v>40.220779999999998</v>
      </c>
      <c r="F5064" s="49">
        <v>4.5499999999999999E-2</v>
      </c>
      <c r="G5064" s="49">
        <v>14.86009</v>
      </c>
      <c r="H5064" s="49">
        <v>0.3422</v>
      </c>
      <c r="I5064" s="49">
        <v>0.2374</v>
      </c>
      <c r="J5064" s="49">
        <v>45.959380000000003</v>
      </c>
      <c r="K5064" s="49">
        <v>0.24360000000000001</v>
      </c>
      <c r="L5064" s="49">
        <v>101.96655</v>
      </c>
      <c r="M5064" s="47"/>
      <c r="N5064" s="50">
        <v>0.99053196893709705</v>
      </c>
      <c r="O5064" s="50">
        <v>8.8594103922973622E-4</v>
      </c>
      <c r="P5064" s="50">
        <v>0.30605215503687255</v>
      </c>
      <c r="Q5064" s="50">
        <v>6.7786296317368473E-3</v>
      </c>
      <c r="R5064" s="50">
        <v>4.9520436255328596E-3</v>
      </c>
      <c r="S5064" s="50">
        <v>1.68733266875987</v>
      </c>
      <c r="T5064" s="50">
        <v>6.4276606434909098E-3</v>
      </c>
      <c r="U5064" s="50">
        <v>3.0039279519030759</v>
      </c>
      <c r="V5064" s="51">
        <v>84.646609556606137</v>
      </c>
      <c r="X5064" s="315">
        <v>0.05</v>
      </c>
      <c r="Y5064" s="315">
        <v>7.48</v>
      </c>
      <c r="Z5064" s="315">
        <v>0.13</v>
      </c>
      <c r="AA5064" s="315">
        <v>1.06</v>
      </c>
      <c r="AB5064" s="315">
        <v>2.82</v>
      </c>
      <c r="AC5064" s="315">
        <v>0.05</v>
      </c>
      <c r="AD5064" s="315">
        <v>0.44</v>
      </c>
      <c r="AE5064" s="318"/>
      <c r="AF5064" s="161" t="s">
        <v>1697</v>
      </c>
      <c r="AG5064" s="318">
        <v>30</v>
      </c>
      <c r="AH5064" s="318">
        <v>15</v>
      </c>
      <c r="AI5064" s="318"/>
      <c r="AJ5064" s="318"/>
      <c r="AK5064" s="318"/>
      <c r="AL5064" s="318"/>
      <c r="AM5064" s="318"/>
      <c r="AN5064" s="318"/>
      <c r="AO5064" s="318"/>
      <c r="AP5064" s="318"/>
      <c r="AQ5064" s="318"/>
      <c r="AR5064" s="318"/>
      <c r="AS5064" s="318"/>
      <c r="AT5064" s="318"/>
      <c r="AU5064" s="318"/>
      <c r="AV5064" s="318"/>
      <c r="AW5064" s="318"/>
      <c r="AX5064" s="318"/>
      <c r="AY5064" s="318"/>
      <c r="AZ5064" s="318"/>
      <c r="BA5064" s="318"/>
      <c r="BB5064" s="318"/>
      <c r="BC5064" s="318"/>
      <c r="BD5064" s="318"/>
      <c r="BE5064" s="497"/>
      <c r="BF5064" s="497"/>
      <c r="BG5064" s="497"/>
      <c r="BH5064" s="497"/>
      <c r="BI5064" s="497"/>
      <c r="BJ5064" s="497"/>
      <c r="BK5064" s="497"/>
      <c r="BL5064" s="497"/>
      <c r="BM5064" s="497"/>
      <c r="BN5064" s="497"/>
      <c r="BO5064" s="497"/>
      <c r="BP5064" s="306"/>
      <c r="BQ5064" s="496"/>
      <c r="BR5064" s="496"/>
      <c r="BS5064" s="496"/>
      <c r="BT5064" s="496"/>
      <c r="BU5064" s="496"/>
      <c r="BV5064" s="496"/>
    </row>
    <row r="5065" spans="1:74" s="52" customFormat="1" ht="12.75">
      <c r="A5065" s="45">
        <v>2353.0846135089</v>
      </c>
      <c r="B5065" s="46" t="s">
        <v>253</v>
      </c>
      <c r="C5065" s="47" t="s">
        <v>309</v>
      </c>
      <c r="D5065" s="48">
        <v>83.645818046979898</v>
      </c>
      <c r="E5065" s="49">
        <v>40.380699999999997</v>
      </c>
      <c r="F5065" s="49">
        <v>3.6200000000000003E-2</v>
      </c>
      <c r="G5065" s="49">
        <v>14.800129999999999</v>
      </c>
      <c r="H5065" s="49">
        <v>0.32629999999999998</v>
      </c>
      <c r="I5065" s="49">
        <v>0.18590000000000001</v>
      </c>
      <c r="J5065" s="49">
        <v>46.028640000000003</v>
      </c>
      <c r="K5065" s="49">
        <v>0.24060000000000001</v>
      </c>
      <c r="L5065" s="49">
        <v>102.05557</v>
      </c>
      <c r="M5065" s="47"/>
      <c r="N5065" s="50">
        <v>0.9926855298574041</v>
      </c>
      <c r="O5065" s="50">
        <v>7.0359352442392103E-4</v>
      </c>
      <c r="P5065" s="50">
        <v>0.30427016659691503</v>
      </c>
      <c r="Q5065" s="50">
        <v>6.4520661939778514E-3</v>
      </c>
      <c r="R5065" s="50">
        <v>3.8708200072867889E-3</v>
      </c>
      <c r="S5065" s="50">
        <v>1.686842508671389</v>
      </c>
      <c r="T5065" s="50">
        <v>6.3371081454499109E-3</v>
      </c>
      <c r="U5065" s="50">
        <v>3.0024056658072249</v>
      </c>
      <c r="V5065" s="51">
        <v>84.718586226873654</v>
      </c>
      <c r="X5065" s="315">
        <v>0.05</v>
      </c>
      <c r="Y5065" s="315">
        <v>9.02</v>
      </c>
      <c r="Z5065" s="315">
        <v>0.13</v>
      </c>
      <c r="AA5065" s="315">
        <v>1.1399999999999999</v>
      </c>
      <c r="AB5065" s="315">
        <v>3.52</v>
      </c>
      <c r="AC5065" s="315">
        <v>0.05</v>
      </c>
      <c r="AD5065" s="315">
        <v>0.44</v>
      </c>
      <c r="AE5065" s="318"/>
      <c r="AF5065" s="161" t="s">
        <v>1697</v>
      </c>
      <c r="AG5065" s="318">
        <v>30</v>
      </c>
      <c r="AH5065" s="318">
        <v>15</v>
      </c>
      <c r="AI5065" s="318"/>
      <c r="AJ5065" s="318"/>
      <c r="AK5065" s="318"/>
      <c r="AL5065" s="318"/>
      <c r="AM5065" s="318"/>
      <c r="AN5065" s="318"/>
      <c r="AO5065" s="318"/>
      <c r="AP5065" s="318"/>
      <c r="AQ5065" s="318"/>
      <c r="AR5065" s="318"/>
      <c r="AS5065" s="318"/>
      <c r="AT5065" s="318"/>
      <c r="AU5065" s="318"/>
      <c r="AV5065" s="318"/>
      <c r="AW5065" s="318"/>
      <c r="AX5065" s="318"/>
      <c r="AY5065" s="318"/>
      <c r="AZ5065" s="318"/>
      <c r="BA5065" s="318"/>
      <c r="BB5065" s="318"/>
      <c r="BC5065" s="318"/>
      <c r="BD5065" s="318"/>
      <c r="BE5065" s="497"/>
      <c r="BF5065" s="497"/>
      <c r="BG5065" s="497"/>
      <c r="BH5065" s="497"/>
      <c r="BI5065" s="497"/>
      <c r="BJ5065" s="497"/>
      <c r="BK5065" s="497"/>
      <c r="BL5065" s="497"/>
      <c r="BM5065" s="497"/>
      <c r="BN5065" s="497"/>
      <c r="BO5065" s="497"/>
      <c r="BP5065" s="306"/>
      <c r="BQ5065" s="496"/>
      <c r="BR5065" s="496"/>
      <c r="BS5065" s="496"/>
      <c r="BT5065" s="496"/>
      <c r="BU5065" s="496"/>
      <c r="BV5065" s="496"/>
    </row>
    <row r="5066" spans="1:74" s="52" customFormat="1" ht="12.75">
      <c r="A5066" s="45">
        <v>2353.0846135089</v>
      </c>
      <c r="B5066" s="46" t="s">
        <v>253</v>
      </c>
      <c r="C5066" s="47" t="s">
        <v>309</v>
      </c>
      <c r="D5066" s="48">
        <v>88.565818046979899</v>
      </c>
      <c r="E5066" s="49">
        <v>40.23077</v>
      </c>
      <c r="F5066" s="49">
        <v>2.3900000000000001E-2</v>
      </c>
      <c r="G5066" s="49">
        <v>14.830109999999999</v>
      </c>
      <c r="H5066" s="49">
        <v>0.3503</v>
      </c>
      <c r="I5066" s="49">
        <v>0.2243</v>
      </c>
      <c r="J5066" s="49">
        <v>46.028640000000003</v>
      </c>
      <c r="K5066" s="49">
        <v>0.2445</v>
      </c>
      <c r="L5066" s="49">
        <v>102.02741999999999</v>
      </c>
      <c r="M5066" s="47"/>
      <c r="N5066" s="50">
        <v>0.98978582790666214</v>
      </c>
      <c r="O5066" s="50">
        <v>4.6489642047138548E-4</v>
      </c>
      <c r="P5066" s="50">
        <v>0.30512883624081366</v>
      </c>
      <c r="Q5066" s="50">
        <v>6.9321334705408641E-3</v>
      </c>
      <c r="R5066" s="50">
        <v>4.674098917518547E-3</v>
      </c>
      <c r="S5066" s="50">
        <v>1.6881832032476993</v>
      </c>
      <c r="T5066" s="50">
        <v>6.444947696202602E-3</v>
      </c>
      <c r="U5066" s="50">
        <v>3.0034638180245983</v>
      </c>
      <c r="V5066" s="51">
        <v>84.692369774723772</v>
      </c>
      <c r="X5066" s="315">
        <v>0.05</v>
      </c>
      <c r="Y5066" s="315">
        <v>14.03</v>
      </c>
      <c r="Z5066" s="315">
        <v>0.13</v>
      </c>
      <c r="AA5066" s="315">
        <v>1.04</v>
      </c>
      <c r="AB5066" s="315">
        <v>2.95</v>
      </c>
      <c r="AC5066" s="315">
        <v>0.05</v>
      </c>
      <c r="AD5066" s="315">
        <v>0.43</v>
      </c>
      <c r="AE5066" s="318"/>
      <c r="AF5066" s="161" t="s">
        <v>1697</v>
      </c>
      <c r="AG5066" s="318">
        <v>30</v>
      </c>
      <c r="AH5066" s="318">
        <v>15</v>
      </c>
      <c r="AI5066" s="318"/>
      <c r="AJ5066" s="318"/>
      <c r="AK5066" s="318"/>
      <c r="AL5066" s="318"/>
      <c r="AM5066" s="318"/>
      <c r="AN5066" s="318"/>
      <c r="AO5066" s="318"/>
      <c r="AP5066" s="318"/>
      <c r="AQ5066" s="318"/>
      <c r="AR5066" s="318"/>
      <c r="AS5066" s="318"/>
      <c r="AT5066" s="318"/>
      <c r="AU5066" s="318"/>
      <c r="AV5066" s="318"/>
      <c r="AW5066" s="318"/>
      <c r="AX5066" s="318"/>
      <c r="AY5066" s="318"/>
      <c r="AZ5066" s="318"/>
      <c r="BA5066" s="318"/>
      <c r="BB5066" s="318"/>
      <c r="BC5066" s="318"/>
      <c r="BD5066" s="318"/>
      <c r="BE5066" s="497"/>
      <c r="BF5066" s="497"/>
      <c r="BG5066" s="497"/>
      <c r="BH5066" s="497"/>
      <c r="BI5066" s="497"/>
      <c r="BJ5066" s="497"/>
      <c r="BK5066" s="497"/>
      <c r="BL5066" s="497"/>
      <c r="BM5066" s="497"/>
      <c r="BN5066" s="497"/>
      <c r="BO5066" s="497"/>
      <c r="BP5066" s="306"/>
      <c r="BQ5066" s="496"/>
      <c r="BR5066" s="496"/>
      <c r="BS5066" s="496"/>
      <c r="BT5066" s="496"/>
      <c r="BU5066" s="496"/>
      <c r="BV5066" s="496"/>
    </row>
    <row r="5067" spans="1:74" s="52" customFormat="1" ht="12.75">
      <c r="A5067" s="45">
        <v>2353.0846135089</v>
      </c>
      <c r="B5067" s="46" t="s">
        <v>253</v>
      </c>
      <c r="C5067" s="47" t="s">
        <v>309</v>
      </c>
      <c r="D5067" s="48">
        <v>93.485818046979901</v>
      </c>
      <c r="E5067" s="49">
        <v>40.13082</v>
      </c>
      <c r="F5067" s="49">
        <v>6.3600000000000004E-2</v>
      </c>
      <c r="G5067" s="49">
        <v>14.81012</v>
      </c>
      <c r="H5067" s="49">
        <v>0.34179999999999999</v>
      </c>
      <c r="I5067" s="49">
        <v>0.21920000000000001</v>
      </c>
      <c r="J5067" s="49">
        <v>46.058320000000002</v>
      </c>
      <c r="K5067" s="49">
        <v>0.245</v>
      </c>
      <c r="L5067" s="49">
        <v>101.94256000000001</v>
      </c>
      <c r="M5067" s="47"/>
      <c r="N5067" s="50">
        <v>0.9881634547531436</v>
      </c>
      <c r="O5067" s="50">
        <v>1.2381785759912453E-3</v>
      </c>
      <c r="P5067" s="50">
        <v>0.30497576260001696</v>
      </c>
      <c r="Q5067" s="50">
        <v>6.7696576319327562E-3</v>
      </c>
      <c r="R5067" s="50">
        <v>4.5716928393372477E-3</v>
      </c>
      <c r="S5067" s="50">
        <v>1.6907032709260541</v>
      </c>
      <c r="T5067" s="50">
        <v>6.4636002090904749E-3</v>
      </c>
      <c r="U5067" s="50">
        <v>3.0042797336237772</v>
      </c>
      <c r="V5067" s="51">
        <v>84.718195788168913</v>
      </c>
      <c r="X5067" s="315">
        <v>0.05</v>
      </c>
      <c r="Y5067" s="315">
        <v>5.13</v>
      </c>
      <c r="Z5067" s="315">
        <v>0.13</v>
      </c>
      <c r="AA5067" s="315">
        <v>1.08</v>
      </c>
      <c r="AB5067" s="315">
        <v>3.08</v>
      </c>
      <c r="AC5067" s="315">
        <v>0.05</v>
      </c>
      <c r="AD5067" s="315">
        <v>0.43</v>
      </c>
      <c r="AE5067" s="318"/>
      <c r="AF5067" s="161" t="s">
        <v>1697</v>
      </c>
      <c r="AG5067" s="318">
        <v>30</v>
      </c>
      <c r="AH5067" s="318">
        <v>15</v>
      </c>
      <c r="AI5067" s="318"/>
      <c r="AJ5067" s="318"/>
      <c r="AK5067" s="318"/>
      <c r="AL5067" s="318"/>
      <c r="AM5067" s="318"/>
      <c r="AN5067" s="318"/>
      <c r="AO5067" s="318"/>
      <c r="AP5067" s="318"/>
      <c r="AQ5067" s="318"/>
      <c r="AR5067" s="318"/>
      <c r="AS5067" s="318"/>
      <c r="AT5067" s="318"/>
      <c r="AU5067" s="318"/>
      <c r="AV5067" s="318"/>
      <c r="AW5067" s="318"/>
      <c r="AX5067" s="318"/>
      <c r="AY5067" s="318"/>
      <c r="AZ5067" s="318"/>
      <c r="BA5067" s="318"/>
      <c r="BB5067" s="318"/>
      <c r="BC5067" s="318"/>
      <c r="BD5067" s="318"/>
      <c r="BE5067" s="497"/>
      <c r="BF5067" s="497"/>
      <c r="BG5067" s="497"/>
      <c r="BH5067" s="497"/>
      <c r="BI5067" s="497"/>
      <c r="BJ5067" s="497"/>
      <c r="BK5067" s="497"/>
      <c r="BL5067" s="497"/>
      <c r="BM5067" s="497"/>
      <c r="BN5067" s="497"/>
      <c r="BO5067" s="497"/>
      <c r="BP5067" s="306"/>
      <c r="BQ5067" s="496"/>
      <c r="BR5067" s="496"/>
      <c r="BS5067" s="496"/>
      <c r="BT5067" s="496"/>
      <c r="BU5067" s="496"/>
      <c r="BV5067" s="496"/>
    </row>
    <row r="5068" spans="1:74" s="52" customFormat="1" ht="12.75">
      <c r="A5068" s="45">
        <v>2353.0846135089</v>
      </c>
      <c r="B5068" s="46" t="s">
        <v>253</v>
      </c>
      <c r="C5068" s="47" t="s">
        <v>309</v>
      </c>
      <c r="D5068" s="48">
        <v>98.405818046979903</v>
      </c>
      <c r="E5068" s="49">
        <v>40.080840000000002</v>
      </c>
      <c r="F5068" s="49">
        <v>3.8699999999999998E-2</v>
      </c>
      <c r="G5068" s="49">
        <v>14.730180000000001</v>
      </c>
      <c r="H5068" s="49">
        <v>0.3332</v>
      </c>
      <c r="I5068" s="49">
        <v>0.1898</v>
      </c>
      <c r="J5068" s="49">
        <v>45.949480000000001</v>
      </c>
      <c r="K5068" s="49">
        <v>0.24529999999999999</v>
      </c>
      <c r="L5068" s="49">
        <v>101.6288</v>
      </c>
      <c r="M5068" s="47"/>
      <c r="N5068" s="50">
        <v>0.98967560352769468</v>
      </c>
      <c r="O5068" s="50">
        <v>7.5551384958979985E-4</v>
      </c>
      <c r="P5068" s="50">
        <v>0.30417260539781971</v>
      </c>
      <c r="Q5068" s="50">
        <v>6.617667384721364E-3</v>
      </c>
      <c r="R5068" s="50">
        <v>3.9695200251759436E-3</v>
      </c>
      <c r="S5068" s="50">
        <v>1.6913955995356011</v>
      </c>
      <c r="T5068" s="50">
        <v>6.4895001310162166E-3</v>
      </c>
      <c r="U5068" s="50">
        <v>3.0042080485900198</v>
      </c>
      <c r="V5068" s="51">
        <v>84.757594120519272</v>
      </c>
      <c r="X5068" s="315">
        <v>0.05</v>
      </c>
      <c r="Y5068" s="315">
        <v>8.6199999999999992</v>
      </c>
      <c r="Z5068" s="315">
        <v>0.13</v>
      </c>
      <c r="AA5068" s="315">
        <v>1.1000000000000001</v>
      </c>
      <c r="AB5068" s="315">
        <v>3.47</v>
      </c>
      <c r="AC5068" s="315">
        <v>0.05</v>
      </c>
      <c r="AD5068" s="315">
        <v>0.43</v>
      </c>
      <c r="AE5068" s="318"/>
      <c r="AF5068" s="161" t="s">
        <v>1697</v>
      </c>
      <c r="AG5068" s="318">
        <v>30</v>
      </c>
      <c r="AH5068" s="318">
        <v>15</v>
      </c>
      <c r="AI5068" s="318"/>
      <c r="AJ5068" s="318"/>
      <c r="AK5068" s="318"/>
      <c r="AL5068" s="318"/>
      <c r="AM5068" s="318"/>
      <c r="AN5068" s="318"/>
      <c r="AO5068" s="318"/>
      <c r="AP5068" s="318"/>
      <c r="AQ5068" s="318"/>
      <c r="AR5068" s="318"/>
      <c r="AS5068" s="318"/>
      <c r="AT5068" s="318"/>
      <c r="AU5068" s="318"/>
      <c r="AV5068" s="318"/>
      <c r="AW5068" s="318"/>
      <c r="AX5068" s="318"/>
      <c r="AY5068" s="318"/>
      <c r="AZ5068" s="318"/>
      <c r="BA5068" s="318"/>
      <c r="BB5068" s="318"/>
      <c r="BC5068" s="318"/>
      <c r="BD5068" s="318"/>
      <c r="BE5068" s="497"/>
      <c r="BF5068" s="497"/>
      <c r="BG5068" s="497"/>
      <c r="BH5068" s="497"/>
      <c r="BI5068" s="497"/>
      <c r="BJ5068" s="497"/>
      <c r="BK5068" s="497"/>
      <c r="BL5068" s="497"/>
      <c r="BM5068" s="497"/>
      <c r="BN5068" s="497"/>
      <c r="BO5068" s="497"/>
      <c r="BP5068" s="306"/>
      <c r="BQ5068" s="496"/>
      <c r="BR5068" s="496"/>
      <c r="BS5068" s="496"/>
      <c r="BT5068" s="496"/>
      <c r="BU5068" s="496"/>
      <c r="BV5068" s="496"/>
    </row>
    <row r="5069" spans="1:74" s="52" customFormat="1" ht="12.75">
      <c r="A5069" s="45">
        <v>2353.0846135089</v>
      </c>
      <c r="B5069" s="46" t="s">
        <v>253</v>
      </c>
      <c r="C5069" s="47" t="s">
        <v>309</v>
      </c>
      <c r="D5069" s="48">
        <v>103.3258180469799</v>
      </c>
      <c r="E5069" s="49">
        <v>40.240760000000002</v>
      </c>
      <c r="F5069" s="49">
        <v>4.8500000000000001E-2</v>
      </c>
      <c r="G5069" s="49">
        <v>14.760160000000001</v>
      </c>
      <c r="H5069" s="49">
        <v>0.35389999999999999</v>
      </c>
      <c r="I5069" s="49">
        <v>0.2233</v>
      </c>
      <c r="J5069" s="49">
        <v>45.939590000000003</v>
      </c>
      <c r="K5069" s="49">
        <v>0.24590000000000001</v>
      </c>
      <c r="L5069" s="49">
        <v>101.88281000000001</v>
      </c>
      <c r="M5069" s="47"/>
      <c r="N5069" s="50">
        <v>0.99094814534738607</v>
      </c>
      <c r="O5069" s="50">
        <v>9.4428242897750983E-4</v>
      </c>
      <c r="P5069" s="50">
        <v>0.30397076333906287</v>
      </c>
      <c r="Q5069" s="50">
        <v>7.0098578285680427E-3</v>
      </c>
      <c r="R5069" s="50">
        <v>4.6575681378857679E-3</v>
      </c>
      <c r="S5069" s="50">
        <v>1.6864769712003795</v>
      </c>
      <c r="T5069" s="50">
        <v>6.4878519518705218E-3</v>
      </c>
      <c r="U5069" s="50">
        <v>3.0016532038141825</v>
      </c>
      <c r="V5069" s="51">
        <v>84.728523233020397</v>
      </c>
      <c r="X5069" s="315">
        <v>0.05</v>
      </c>
      <c r="Y5069" s="315">
        <v>6.9</v>
      </c>
      <c r="Z5069" s="315">
        <v>0.13</v>
      </c>
      <c r="AA5069" s="315">
        <v>1.04</v>
      </c>
      <c r="AB5069" s="315">
        <v>3.13</v>
      </c>
      <c r="AC5069" s="315">
        <v>0.05</v>
      </c>
      <c r="AD5069" s="315">
        <v>0.43</v>
      </c>
      <c r="AE5069" s="318"/>
      <c r="AF5069" s="161" t="s">
        <v>1697</v>
      </c>
      <c r="AG5069" s="318">
        <v>30</v>
      </c>
      <c r="AH5069" s="318">
        <v>15</v>
      </c>
      <c r="AI5069" s="318"/>
      <c r="AJ5069" s="318"/>
      <c r="AK5069" s="318"/>
      <c r="AL5069" s="318"/>
      <c r="AM5069" s="318"/>
      <c r="AN5069" s="318"/>
      <c r="AO5069" s="318"/>
      <c r="AP5069" s="318"/>
      <c r="AQ5069" s="318"/>
      <c r="AR5069" s="318"/>
      <c r="AS5069" s="318"/>
      <c r="AT5069" s="318"/>
      <c r="AU5069" s="318"/>
      <c r="AV5069" s="318"/>
      <c r="AW5069" s="318"/>
      <c r="AX5069" s="318"/>
      <c r="AY5069" s="318"/>
      <c r="AZ5069" s="318"/>
      <c r="BA5069" s="318"/>
      <c r="BB5069" s="318"/>
      <c r="BC5069" s="318"/>
      <c r="BD5069" s="318"/>
      <c r="BE5069" s="497"/>
      <c r="BF5069" s="497"/>
      <c r="BG5069" s="497"/>
      <c r="BH5069" s="497"/>
      <c r="BI5069" s="497"/>
      <c r="BJ5069" s="497"/>
      <c r="BK5069" s="497"/>
      <c r="BL5069" s="497"/>
      <c r="BM5069" s="497"/>
      <c r="BN5069" s="497"/>
      <c r="BO5069" s="497"/>
      <c r="BP5069" s="306"/>
      <c r="BQ5069" s="496"/>
      <c r="BR5069" s="496"/>
      <c r="BS5069" s="496"/>
      <c r="BT5069" s="496"/>
      <c r="BU5069" s="496"/>
      <c r="BV5069" s="496"/>
    </row>
    <row r="5070" spans="1:74" s="52" customFormat="1" ht="12.75">
      <c r="A5070" s="45">
        <v>2353.0846135089</v>
      </c>
      <c r="B5070" s="46" t="s">
        <v>253</v>
      </c>
      <c r="C5070" s="47" t="s">
        <v>309</v>
      </c>
      <c r="D5070" s="48">
        <v>108.24581804697991</v>
      </c>
      <c r="E5070" s="49">
        <v>40.340719999999997</v>
      </c>
      <c r="F5070" s="49">
        <v>6.2899999999999998E-2</v>
      </c>
      <c r="G5070" s="49">
        <v>14.730180000000001</v>
      </c>
      <c r="H5070" s="49">
        <v>0.33410000000000001</v>
      </c>
      <c r="I5070" s="49">
        <v>0.16700000000000001</v>
      </c>
      <c r="J5070" s="49">
        <v>46.107790000000001</v>
      </c>
      <c r="K5070" s="49">
        <v>0.24160000000000001</v>
      </c>
      <c r="L5070" s="49">
        <v>102.04949000000001</v>
      </c>
      <c r="M5070" s="47"/>
      <c r="N5070" s="50">
        <v>0.99138976161450221</v>
      </c>
      <c r="O5070" s="50">
        <v>1.2221565644346827E-3</v>
      </c>
      <c r="P5070" s="50">
        <v>0.30273653242064941</v>
      </c>
      <c r="Q5070" s="50">
        <v>6.6042142250516585E-3</v>
      </c>
      <c r="R5070" s="50">
        <v>3.4761859079128865E-3</v>
      </c>
      <c r="S5070" s="50">
        <v>1.6892099710742126</v>
      </c>
      <c r="T5070" s="50">
        <v>6.3614389211192482E-3</v>
      </c>
      <c r="U5070" s="50">
        <v>3.0023670113522689</v>
      </c>
      <c r="V5070" s="51">
        <v>84.801974757379313</v>
      </c>
      <c r="X5070" s="315">
        <v>0.05</v>
      </c>
      <c r="Y5070" s="315">
        <v>5.4</v>
      </c>
      <c r="Z5070" s="315">
        <v>0.13</v>
      </c>
      <c r="AA5070" s="315">
        <v>1.0900000000000001</v>
      </c>
      <c r="AB5070" s="315">
        <v>4.05</v>
      </c>
      <c r="AC5070" s="315">
        <v>0.05</v>
      </c>
      <c r="AD5070" s="315">
        <v>0.44</v>
      </c>
      <c r="AE5070" s="318"/>
      <c r="AF5070" s="161" t="s">
        <v>1697</v>
      </c>
      <c r="AG5070" s="318">
        <v>30</v>
      </c>
      <c r="AH5070" s="318">
        <v>15</v>
      </c>
      <c r="AI5070" s="318"/>
      <c r="AJ5070" s="318"/>
      <c r="AK5070" s="318"/>
      <c r="AL5070" s="318"/>
      <c r="AM5070" s="318"/>
      <c r="AN5070" s="318"/>
      <c r="AO5070" s="318"/>
      <c r="AP5070" s="318"/>
      <c r="AQ5070" s="318"/>
      <c r="AR5070" s="318"/>
      <c r="AS5070" s="318"/>
      <c r="AT5070" s="318"/>
      <c r="AU5070" s="318"/>
      <c r="AV5070" s="318"/>
      <c r="AW5070" s="318"/>
      <c r="AX5070" s="318"/>
      <c r="AY5070" s="318"/>
      <c r="AZ5070" s="318"/>
      <c r="BA5070" s="318"/>
      <c r="BB5070" s="318"/>
      <c r="BC5070" s="318"/>
      <c r="BD5070" s="318"/>
      <c r="BE5070" s="497"/>
      <c r="BF5070" s="497"/>
      <c r="BG5070" s="497"/>
      <c r="BH5070" s="497"/>
      <c r="BI5070" s="497"/>
      <c r="BJ5070" s="497"/>
      <c r="BK5070" s="497"/>
      <c r="BL5070" s="497"/>
      <c r="BM5070" s="497"/>
      <c r="BN5070" s="497"/>
      <c r="BO5070" s="497"/>
      <c r="BP5070" s="306"/>
      <c r="BQ5070" s="496"/>
      <c r="BR5070" s="496"/>
      <c r="BS5070" s="496"/>
      <c r="BT5070" s="496"/>
      <c r="BU5070" s="496"/>
      <c r="BV5070" s="496"/>
    </row>
    <row r="5071" spans="1:74" s="52" customFormat="1" ht="12.75">
      <c r="A5071" s="45">
        <v>2353.0846135089</v>
      </c>
      <c r="B5071" s="46" t="s">
        <v>253</v>
      </c>
      <c r="C5071" s="47" t="s">
        <v>309</v>
      </c>
      <c r="D5071" s="48">
        <v>113.16581804697991</v>
      </c>
      <c r="E5071" s="49">
        <v>40.19079</v>
      </c>
      <c r="F5071" s="49">
        <v>5.4300000000000001E-2</v>
      </c>
      <c r="G5071" s="49">
        <v>14.81012</v>
      </c>
      <c r="H5071" s="49">
        <v>0.3286</v>
      </c>
      <c r="I5071" s="49">
        <v>0.2198</v>
      </c>
      <c r="J5071" s="49">
        <v>46.028640000000003</v>
      </c>
      <c r="K5071" s="49">
        <v>0.24460000000000001</v>
      </c>
      <c r="L5071" s="49">
        <v>101.96915</v>
      </c>
      <c r="M5071" s="47"/>
      <c r="N5071" s="50">
        <v>0.98907583207066896</v>
      </c>
      <c r="O5071" s="50">
        <v>1.0565213845992846E-3</v>
      </c>
      <c r="P5071" s="50">
        <v>0.30480186404082249</v>
      </c>
      <c r="Q5071" s="50">
        <v>6.5045086965368716E-3</v>
      </c>
      <c r="R5071" s="50">
        <v>4.5815926617738005E-3</v>
      </c>
      <c r="S5071" s="50">
        <v>1.6886503556359671</v>
      </c>
      <c r="T5071" s="50">
        <v>6.4493678356132402E-3</v>
      </c>
      <c r="U5071" s="50">
        <v>3.0028518465940808</v>
      </c>
      <c r="V5071" s="51">
        <v>84.70984852146384</v>
      </c>
      <c r="X5071" s="315">
        <v>0.05</v>
      </c>
      <c r="Y5071" s="315">
        <v>6.24</v>
      </c>
      <c r="Z5071" s="315">
        <v>0.13</v>
      </c>
      <c r="AA5071" s="315">
        <v>1.1100000000000001</v>
      </c>
      <c r="AB5071" s="315">
        <v>3.07</v>
      </c>
      <c r="AC5071" s="315">
        <v>0.05</v>
      </c>
      <c r="AD5071" s="315">
        <v>0.43</v>
      </c>
      <c r="AE5071" s="318"/>
      <c r="AF5071" s="161" t="s">
        <v>1697</v>
      </c>
      <c r="AG5071" s="318">
        <v>30</v>
      </c>
      <c r="AH5071" s="318">
        <v>15</v>
      </c>
      <c r="AI5071" s="318"/>
      <c r="AJ5071" s="318"/>
      <c r="AK5071" s="318"/>
      <c r="AL5071" s="318"/>
      <c r="AM5071" s="318"/>
      <c r="AN5071" s="318"/>
      <c r="AO5071" s="318"/>
      <c r="AP5071" s="318"/>
      <c r="AQ5071" s="318"/>
      <c r="AR5071" s="318"/>
      <c r="AS5071" s="318"/>
      <c r="AT5071" s="318"/>
      <c r="AU5071" s="318"/>
      <c r="AV5071" s="318"/>
      <c r="AW5071" s="318"/>
      <c r="AX5071" s="318"/>
      <c r="AY5071" s="318"/>
      <c r="AZ5071" s="318"/>
      <c r="BA5071" s="318"/>
      <c r="BB5071" s="318"/>
      <c r="BC5071" s="318"/>
      <c r="BD5071" s="318"/>
      <c r="BE5071" s="497"/>
      <c r="BF5071" s="497"/>
      <c r="BG5071" s="497"/>
      <c r="BH5071" s="497"/>
      <c r="BI5071" s="497"/>
      <c r="BJ5071" s="497"/>
      <c r="BK5071" s="497"/>
      <c r="BL5071" s="497"/>
      <c r="BM5071" s="497"/>
      <c r="BN5071" s="497"/>
      <c r="BO5071" s="497"/>
      <c r="BP5071" s="306"/>
      <c r="BQ5071" s="496"/>
      <c r="BR5071" s="496"/>
      <c r="BS5071" s="496"/>
      <c r="BT5071" s="496"/>
      <c r="BU5071" s="496"/>
      <c r="BV5071" s="496"/>
    </row>
    <row r="5072" spans="1:74" s="52" customFormat="1" ht="12.75">
      <c r="A5072" s="45">
        <v>2353.0846135089</v>
      </c>
      <c r="B5072" s="46" t="s">
        <v>253</v>
      </c>
      <c r="C5072" s="47" t="s">
        <v>309</v>
      </c>
      <c r="D5072" s="48">
        <v>118.08581804697991</v>
      </c>
      <c r="E5072" s="49">
        <v>40.320720000000001</v>
      </c>
      <c r="F5072" s="49">
        <v>5.0299999999999997E-2</v>
      </c>
      <c r="G5072" s="49">
        <v>14.700200000000001</v>
      </c>
      <c r="H5072" s="49">
        <v>0.32740000000000002</v>
      </c>
      <c r="I5072" s="49">
        <v>0.1744</v>
      </c>
      <c r="J5072" s="49">
        <v>46.038530000000002</v>
      </c>
      <c r="K5072" s="49">
        <v>0.24340000000000001</v>
      </c>
      <c r="L5072" s="49">
        <v>101.94335</v>
      </c>
      <c r="M5072" s="47"/>
      <c r="N5072" s="50">
        <v>0.99167447758276783</v>
      </c>
      <c r="O5072" s="50">
        <v>9.7810224915027616E-4</v>
      </c>
      <c r="P5072" s="50">
        <v>0.30235704687819576</v>
      </c>
      <c r="Q5072" s="50">
        <v>6.4768438219649062E-3</v>
      </c>
      <c r="R5072" s="50">
        <v>3.6330642410607773E-3</v>
      </c>
      <c r="S5072" s="50">
        <v>1.6879938160527701</v>
      </c>
      <c r="T5072" s="50">
        <v>6.4138541335335862E-3</v>
      </c>
      <c r="U5072" s="50">
        <v>3.0011822326543021</v>
      </c>
      <c r="V5072" s="51">
        <v>84.808856945305195</v>
      </c>
      <c r="X5072" s="315">
        <v>0.05</v>
      </c>
      <c r="Y5072" s="315">
        <v>6.76</v>
      </c>
      <c r="Z5072" s="315">
        <v>0.13</v>
      </c>
      <c r="AA5072" s="315">
        <v>1.1200000000000001</v>
      </c>
      <c r="AB5072" s="315">
        <v>3.87</v>
      </c>
      <c r="AC5072" s="315">
        <v>0.05</v>
      </c>
      <c r="AD5072" s="315">
        <v>0.44</v>
      </c>
      <c r="AE5072" s="318"/>
      <c r="AF5072" s="161" t="s">
        <v>1697</v>
      </c>
      <c r="AG5072" s="318">
        <v>30</v>
      </c>
      <c r="AH5072" s="318">
        <v>15</v>
      </c>
      <c r="AI5072" s="318"/>
      <c r="AJ5072" s="318"/>
      <c r="AK5072" s="318"/>
      <c r="AL5072" s="318"/>
      <c r="AM5072" s="318"/>
      <c r="AN5072" s="318"/>
      <c r="AO5072" s="318"/>
      <c r="AP5072" s="318"/>
      <c r="AQ5072" s="318"/>
      <c r="AR5072" s="318"/>
      <c r="AS5072" s="318"/>
      <c r="AT5072" s="318"/>
      <c r="AU5072" s="318"/>
      <c r="AV5072" s="318"/>
      <c r="AW5072" s="318"/>
      <c r="AX5072" s="318"/>
      <c r="AY5072" s="318"/>
      <c r="AZ5072" s="318"/>
      <c r="BA5072" s="318"/>
      <c r="BB5072" s="318"/>
      <c r="BC5072" s="318"/>
      <c r="BD5072" s="318"/>
      <c r="BE5072" s="497"/>
      <c r="BF5072" s="497"/>
      <c r="BG5072" s="497"/>
      <c r="BH5072" s="497"/>
      <c r="BI5072" s="497"/>
      <c r="BJ5072" s="497"/>
      <c r="BK5072" s="497"/>
      <c r="BL5072" s="497"/>
      <c r="BM5072" s="497"/>
      <c r="BN5072" s="497"/>
      <c r="BO5072" s="497"/>
      <c r="BP5072" s="306"/>
      <c r="BQ5072" s="496"/>
      <c r="BR5072" s="496"/>
      <c r="BS5072" s="496"/>
      <c r="BT5072" s="496"/>
      <c r="BU5072" s="496"/>
      <c r="BV5072" s="496"/>
    </row>
    <row r="5073" spans="1:74" s="52" customFormat="1" ht="12.75">
      <c r="A5073" s="45">
        <v>2353.0846135089</v>
      </c>
      <c r="B5073" s="46" t="s">
        <v>253</v>
      </c>
      <c r="C5073" s="47" t="s">
        <v>309</v>
      </c>
      <c r="D5073" s="48">
        <v>123.00581804697991</v>
      </c>
      <c r="E5073" s="49">
        <v>40.350709999999999</v>
      </c>
      <c r="F5073" s="49">
        <v>3.39E-2</v>
      </c>
      <c r="G5073" s="49">
        <v>14.650230000000001</v>
      </c>
      <c r="H5073" s="49">
        <v>0.31159999999999999</v>
      </c>
      <c r="I5073" s="49">
        <v>0.24379999999999999</v>
      </c>
      <c r="J5073" s="49">
        <v>46.008850000000002</v>
      </c>
      <c r="K5073" s="49">
        <v>0.2422</v>
      </c>
      <c r="L5073" s="49">
        <v>101.91458999999999</v>
      </c>
      <c r="M5073" s="47"/>
      <c r="N5073" s="50">
        <v>0.99283555966276671</v>
      </c>
      <c r="O5073" s="50">
        <v>6.5947943318060741E-4</v>
      </c>
      <c r="P5073" s="50">
        <v>0.30145783765503908</v>
      </c>
      <c r="Q5073" s="50">
        <v>6.1669082071234985E-3</v>
      </c>
      <c r="R5073" s="50">
        <v>5.0809577455925067E-3</v>
      </c>
      <c r="S5073" s="50">
        <v>1.6876254512917732</v>
      </c>
      <c r="T5073" s="50">
        <v>6.3849562968680681E-3</v>
      </c>
      <c r="U5073" s="50">
        <v>3.0018059639260533</v>
      </c>
      <c r="V5073" s="51">
        <v>84.844383373475722</v>
      </c>
      <c r="X5073" s="315">
        <v>0.05</v>
      </c>
      <c r="Y5073" s="315">
        <v>9.9</v>
      </c>
      <c r="Z5073" s="315">
        <v>0.13</v>
      </c>
      <c r="AA5073" s="315">
        <v>1.1599999999999999</v>
      </c>
      <c r="AB5073" s="315">
        <v>2.71</v>
      </c>
      <c r="AC5073" s="315">
        <v>0.05</v>
      </c>
      <c r="AD5073" s="315">
        <v>0.44</v>
      </c>
      <c r="AE5073" s="318"/>
      <c r="AF5073" s="161" t="s">
        <v>1697</v>
      </c>
      <c r="AG5073" s="318">
        <v>30</v>
      </c>
      <c r="AH5073" s="318">
        <v>15</v>
      </c>
      <c r="AI5073" s="318"/>
      <c r="AJ5073" s="318"/>
      <c r="AK5073" s="318"/>
      <c r="AL5073" s="318"/>
      <c r="AM5073" s="318"/>
      <c r="AN5073" s="318"/>
      <c r="AO5073" s="318"/>
      <c r="AP5073" s="318"/>
      <c r="AQ5073" s="318"/>
      <c r="AR5073" s="318"/>
      <c r="AS5073" s="318"/>
      <c r="AT5073" s="318"/>
      <c r="AU5073" s="318"/>
      <c r="AV5073" s="318"/>
      <c r="AW5073" s="318"/>
      <c r="AX5073" s="318"/>
      <c r="AY5073" s="318"/>
      <c r="AZ5073" s="318"/>
      <c r="BA5073" s="318"/>
      <c r="BB5073" s="318"/>
      <c r="BC5073" s="318"/>
      <c r="BD5073" s="318"/>
      <c r="BE5073" s="497"/>
      <c r="BF5073" s="497"/>
      <c r="BG5073" s="497"/>
      <c r="BH5073" s="497"/>
      <c r="BI5073" s="497"/>
      <c r="BJ5073" s="497"/>
      <c r="BK5073" s="497"/>
      <c r="BL5073" s="497"/>
      <c r="BM5073" s="497"/>
      <c r="BN5073" s="497"/>
      <c r="BO5073" s="497"/>
      <c r="BP5073" s="306"/>
      <c r="BQ5073" s="496"/>
      <c r="BR5073" s="496"/>
      <c r="BS5073" s="496"/>
      <c r="BT5073" s="496"/>
      <c r="BU5073" s="496"/>
      <c r="BV5073" s="496"/>
    </row>
    <row r="5074" spans="1:74" s="52" customFormat="1" ht="12.75">
      <c r="A5074" s="45">
        <v>2353.0846135089</v>
      </c>
      <c r="B5074" s="46" t="s">
        <v>253</v>
      </c>
      <c r="C5074" s="47" t="s">
        <v>309</v>
      </c>
      <c r="D5074" s="48">
        <v>127.92581804697991</v>
      </c>
      <c r="E5074" s="49">
        <v>40.330719999999999</v>
      </c>
      <c r="F5074" s="49">
        <v>3.5900000000000001E-2</v>
      </c>
      <c r="G5074" s="49">
        <v>14.820119999999999</v>
      </c>
      <c r="H5074" s="49">
        <v>0.33979999999999999</v>
      </c>
      <c r="I5074" s="49">
        <v>0.18679999999999999</v>
      </c>
      <c r="J5074" s="49">
        <v>45.771380000000001</v>
      </c>
      <c r="K5074" s="49">
        <v>0.24410000000000001</v>
      </c>
      <c r="L5074" s="49">
        <v>101.80711999999998</v>
      </c>
      <c r="M5074" s="47"/>
      <c r="N5074" s="50">
        <v>0.99382803145318632</v>
      </c>
      <c r="O5074" s="50">
        <v>6.9943140805695902E-4</v>
      </c>
      <c r="P5074" s="50">
        <v>0.30540980872778495</v>
      </c>
      <c r="Q5074" s="50">
        <v>6.735076511451327E-3</v>
      </c>
      <c r="R5074" s="50">
        <v>3.8988621284327838E-3</v>
      </c>
      <c r="S5074" s="50">
        <v>1.6814262332802217</v>
      </c>
      <c r="T5074" s="50">
        <v>6.444670141437155E-3</v>
      </c>
      <c r="U5074" s="50">
        <v>2.9999763621497935</v>
      </c>
      <c r="V5074" s="51">
        <v>84.62833357808826</v>
      </c>
      <c r="X5074" s="315">
        <v>0.05</v>
      </c>
      <c r="Y5074" s="315">
        <v>9.4499999999999993</v>
      </c>
      <c r="Z5074" s="315">
        <v>0.13</v>
      </c>
      <c r="AA5074" s="315">
        <v>1.07</v>
      </c>
      <c r="AB5074" s="315">
        <v>3.56</v>
      </c>
      <c r="AC5074" s="315">
        <v>0.05</v>
      </c>
      <c r="AD5074" s="315">
        <v>0.43</v>
      </c>
      <c r="AE5074" s="318"/>
      <c r="AF5074" s="161" t="s">
        <v>1697</v>
      </c>
      <c r="AG5074" s="318">
        <v>30</v>
      </c>
      <c r="AH5074" s="318">
        <v>15</v>
      </c>
      <c r="AI5074" s="318"/>
      <c r="AJ5074" s="318"/>
      <c r="AK5074" s="318"/>
      <c r="AL5074" s="318"/>
      <c r="AM5074" s="318"/>
      <c r="AN5074" s="318"/>
      <c r="AO5074" s="318"/>
      <c r="AP5074" s="318"/>
      <c r="AQ5074" s="318"/>
      <c r="AR5074" s="318"/>
      <c r="AS5074" s="318"/>
      <c r="AT5074" s="318"/>
      <c r="AU5074" s="318"/>
      <c r="AV5074" s="318"/>
      <c r="AW5074" s="318"/>
      <c r="AX5074" s="318"/>
      <c r="AY5074" s="318"/>
      <c r="AZ5074" s="318"/>
      <c r="BA5074" s="318"/>
      <c r="BB5074" s="318"/>
      <c r="BC5074" s="318"/>
      <c r="BD5074" s="318"/>
      <c r="BE5074" s="497"/>
      <c r="BF5074" s="497"/>
      <c r="BG5074" s="497"/>
      <c r="BH5074" s="497"/>
      <c r="BI5074" s="497"/>
      <c r="BJ5074" s="497"/>
      <c r="BK5074" s="497"/>
      <c r="BL5074" s="497"/>
      <c r="BM5074" s="497"/>
      <c r="BN5074" s="497"/>
      <c r="BO5074" s="497"/>
      <c r="BP5074" s="306"/>
      <c r="BQ5074" s="496"/>
      <c r="BR5074" s="496"/>
      <c r="BS5074" s="496"/>
      <c r="BT5074" s="496"/>
      <c r="BU5074" s="496"/>
      <c r="BV5074" s="496"/>
    </row>
    <row r="5075" spans="1:74" s="52" customFormat="1" ht="12.75">
      <c r="A5075" s="38"/>
      <c r="B5075" s="46"/>
      <c r="C5075" s="47"/>
      <c r="D5075" s="48"/>
      <c r="E5075" s="49"/>
      <c r="F5075" s="49"/>
      <c r="G5075" s="49"/>
      <c r="H5075" s="49"/>
      <c r="I5075" s="49"/>
      <c r="J5075" s="49"/>
      <c r="K5075" s="49"/>
      <c r="L5075" s="49"/>
      <c r="M5075" s="47"/>
      <c r="N5075" s="50"/>
      <c r="O5075" s="50"/>
      <c r="P5075" s="50"/>
      <c r="Q5075" s="50"/>
      <c r="R5075" s="50"/>
      <c r="S5075" s="50"/>
      <c r="T5075" s="50"/>
      <c r="U5075" s="50"/>
      <c r="V5075" s="51"/>
      <c r="AE5075" s="312"/>
      <c r="AF5075" s="312"/>
      <c r="AG5075" s="312"/>
      <c r="AH5075" s="312"/>
      <c r="AI5075" s="312"/>
      <c r="AJ5075" s="312"/>
      <c r="AK5075" s="312"/>
      <c r="AL5075" s="312"/>
      <c r="AM5075" s="312"/>
      <c r="AN5075" s="312"/>
      <c r="AO5075" s="312"/>
      <c r="AP5075" s="312"/>
      <c r="AQ5075" s="312"/>
      <c r="AR5075" s="312"/>
      <c r="AS5075" s="312"/>
      <c r="AT5075" s="312"/>
      <c r="AU5075" s="312"/>
      <c r="AV5075" s="312"/>
      <c r="AW5075" s="312"/>
      <c r="AX5075" s="312"/>
      <c r="AY5075" s="312"/>
      <c r="AZ5075" s="312"/>
      <c r="BA5075" s="312"/>
      <c r="BB5075" s="312"/>
      <c r="BC5075" s="312"/>
      <c r="BD5075" s="312"/>
      <c r="BE5075" s="306"/>
      <c r="BF5075" s="306"/>
      <c r="BG5075" s="306"/>
      <c r="BH5075" s="306"/>
      <c r="BI5075" s="306"/>
      <c r="BJ5075" s="306"/>
      <c r="BK5075" s="306"/>
      <c r="BL5075" s="306"/>
      <c r="BM5075" s="306"/>
      <c r="BN5075" s="306"/>
      <c r="BO5075" s="306"/>
      <c r="BP5075" s="306"/>
      <c r="BQ5075" s="496"/>
      <c r="BR5075" s="496"/>
      <c r="BS5075" s="496"/>
      <c r="BT5075" s="496"/>
      <c r="BU5075" s="496"/>
      <c r="BV5075" s="496"/>
    </row>
    <row r="5076" spans="1:74" s="52" customFormat="1" ht="12.75">
      <c r="A5076" s="45">
        <v>2353.0846135089</v>
      </c>
      <c r="B5076" s="46" t="s">
        <v>253</v>
      </c>
      <c r="C5076" s="47" t="s">
        <v>308</v>
      </c>
      <c r="D5076" s="48">
        <v>0</v>
      </c>
      <c r="E5076" s="49">
        <v>38.5214</v>
      </c>
      <c r="F5076" s="49">
        <v>3.0967000000000001E-2</v>
      </c>
      <c r="G5076" s="49">
        <v>21.1526</v>
      </c>
      <c r="H5076" s="49">
        <v>0.174682</v>
      </c>
      <c r="I5076" s="49">
        <v>0.26865</v>
      </c>
      <c r="J5076" s="49">
        <v>39.576500000000003</v>
      </c>
      <c r="K5076" s="49">
        <v>0.26971699999999998</v>
      </c>
      <c r="L5076" s="49">
        <v>100.02028399999999</v>
      </c>
      <c r="M5076" s="47"/>
      <c r="N5076" s="50">
        <v>0.99697427805880501</v>
      </c>
      <c r="O5076" s="50">
        <v>6.3366021496530139E-4</v>
      </c>
      <c r="P5076" s="50">
        <v>0.45782725381565581</v>
      </c>
      <c r="Q5076" s="50">
        <v>3.6364191756288163E-3</v>
      </c>
      <c r="R5076" s="50">
        <v>5.8891752100418224E-3</v>
      </c>
      <c r="S5076" s="50">
        <v>1.5269605639167638</v>
      </c>
      <c r="T5076" s="50">
        <v>7.4790744964237429E-3</v>
      </c>
      <c r="U5076" s="50">
        <v>3.0001864170959442</v>
      </c>
      <c r="V5076" s="51">
        <v>76.933189042911692</v>
      </c>
      <c r="X5076" s="49">
        <v>0.216144</v>
      </c>
      <c r="Y5076" s="49">
        <v>51.339100000000002</v>
      </c>
      <c r="Z5076" s="49">
        <v>0.396175</v>
      </c>
      <c r="AA5076" s="49">
        <v>11.7568</v>
      </c>
      <c r="AB5076" s="49">
        <v>5.5319599999999998</v>
      </c>
      <c r="AC5076" s="49">
        <v>0.19265299999999999</v>
      </c>
      <c r="AD5076" s="49">
        <v>4.7081799999999996</v>
      </c>
      <c r="AE5076" s="312"/>
      <c r="AF5076" s="161" t="s">
        <v>432</v>
      </c>
      <c r="AG5076" s="318">
        <v>30</v>
      </c>
      <c r="AH5076" s="318">
        <v>15</v>
      </c>
      <c r="AI5076" s="318"/>
      <c r="AJ5076" s="318"/>
      <c r="AK5076" s="318"/>
      <c r="AL5076" s="318"/>
      <c r="AM5076" s="318"/>
      <c r="AN5076" s="318"/>
      <c r="AO5076" s="318"/>
      <c r="AP5076" s="318"/>
      <c r="AQ5076" s="318"/>
      <c r="AR5076" s="318"/>
      <c r="AS5076" s="318"/>
      <c r="AT5076" s="318"/>
      <c r="AU5076" s="318"/>
      <c r="AV5076" s="318"/>
      <c r="AW5076" s="318"/>
      <c r="AX5076" s="318"/>
      <c r="AY5076" s="318"/>
      <c r="AZ5076" s="318"/>
      <c r="BA5076" s="318"/>
      <c r="BB5076" s="318"/>
      <c r="BC5076" s="318"/>
      <c r="BD5076" s="318"/>
      <c r="BE5076" s="497"/>
      <c r="BF5076" s="497"/>
      <c r="BG5076" s="497"/>
      <c r="BH5076" s="497"/>
      <c r="BI5076" s="497"/>
      <c r="BJ5076" s="497"/>
      <c r="BK5076" s="497"/>
      <c r="BL5076" s="497"/>
      <c r="BM5076" s="497"/>
      <c r="BN5076" s="497"/>
      <c r="BO5076" s="497"/>
      <c r="BP5076" s="306"/>
      <c r="BQ5076" s="496"/>
      <c r="BR5076" s="496"/>
      <c r="BS5076" s="496"/>
      <c r="BT5076" s="496"/>
      <c r="BU5076" s="496"/>
      <c r="BV5076" s="496"/>
    </row>
    <row r="5077" spans="1:74" s="52" customFormat="1" ht="12.75">
      <c r="A5077" s="45">
        <v>2353.0846135089</v>
      </c>
      <c r="B5077" s="46" t="s">
        <v>253</v>
      </c>
      <c r="C5077" s="47" t="s">
        <v>308</v>
      </c>
      <c r="D5077" s="48">
        <v>3.9665026262313243</v>
      </c>
      <c r="E5077" s="49">
        <v>38.952100000000002</v>
      </c>
      <c r="F5077" s="49">
        <v>6.7499999999999999E-3</v>
      </c>
      <c r="G5077" s="49">
        <v>19.775600000000001</v>
      </c>
      <c r="H5077" s="49">
        <v>0.14260800000000001</v>
      </c>
      <c r="I5077" s="49">
        <v>0.266625</v>
      </c>
      <c r="J5077" s="49">
        <v>40.825099999999999</v>
      </c>
      <c r="K5077" s="49">
        <v>0.28745500000000002</v>
      </c>
      <c r="L5077" s="49">
        <v>100.28449999999998</v>
      </c>
      <c r="M5077" s="47"/>
      <c r="N5077" s="50">
        <v>0.99834109217702494</v>
      </c>
      <c r="O5077" s="50">
        <v>1.3678146742919969E-4</v>
      </c>
      <c r="P5077" s="50">
        <v>0.42387102866749732</v>
      </c>
      <c r="Q5077" s="50">
        <v>2.9399222989415783E-3</v>
      </c>
      <c r="R5077" s="50">
        <v>5.7880820437376697E-3</v>
      </c>
      <c r="S5077" s="50">
        <v>1.5598537219096351</v>
      </c>
      <c r="T5077" s="50">
        <v>7.8936085462357752E-3</v>
      </c>
      <c r="U5077" s="50">
        <v>2.99967793970304</v>
      </c>
      <c r="V5077" s="51">
        <v>78.63256842744039</v>
      </c>
      <c r="X5077" s="49">
        <v>0.21502399999999999</v>
      </c>
      <c r="Y5077" s="49">
        <v>234.25700000000001</v>
      </c>
      <c r="Z5077" s="49">
        <v>0.41038999999999998</v>
      </c>
      <c r="AA5077" s="49">
        <v>14.6668</v>
      </c>
      <c r="AB5077" s="49">
        <v>5.6581299999999999</v>
      </c>
      <c r="AC5077" s="49">
        <v>0.18872800000000001</v>
      </c>
      <c r="AD5077" s="49">
        <v>4.3969100000000001</v>
      </c>
      <c r="AE5077" s="312"/>
      <c r="AF5077" s="161" t="s">
        <v>432</v>
      </c>
      <c r="AG5077" s="318">
        <v>30</v>
      </c>
      <c r="AH5077" s="318">
        <v>15</v>
      </c>
      <c r="AI5077" s="318"/>
      <c r="AJ5077" s="318"/>
      <c r="AK5077" s="318"/>
      <c r="AL5077" s="318"/>
      <c r="AM5077" s="318"/>
      <c r="AN5077" s="318"/>
      <c r="AO5077" s="318"/>
      <c r="AP5077" s="318"/>
      <c r="AQ5077" s="318"/>
      <c r="AR5077" s="318"/>
      <c r="AS5077" s="318"/>
      <c r="AT5077" s="318"/>
      <c r="AU5077" s="318"/>
      <c r="AV5077" s="318"/>
      <c r="AW5077" s="318"/>
      <c r="AX5077" s="318"/>
      <c r="AY5077" s="318"/>
      <c r="AZ5077" s="318"/>
      <c r="BA5077" s="318"/>
      <c r="BB5077" s="318"/>
      <c r="BC5077" s="318"/>
      <c r="BD5077" s="318"/>
      <c r="BE5077" s="497"/>
      <c r="BF5077" s="497"/>
      <c r="BG5077" s="497"/>
      <c r="BH5077" s="497"/>
      <c r="BI5077" s="497"/>
      <c r="BJ5077" s="497"/>
      <c r="BK5077" s="497"/>
      <c r="BL5077" s="497"/>
      <c r="BM5077" s="497"/>
      <c r="BN5077" s="497"/>
      <c r="BO5077" s="497"/>
      <c r="BP5077" s="306"/>
      <c r="BQ5077" s="496"/>
      <c r="BR5077" s="496"/>
      <c r="BS5077" s="496"/>
      <c r="BT5077" s="496"/>
      <c r="BU5077" s="496"/>
      <c r="BV5077" s="496"/>
    </row>
    <row r="5078" spans="1:74" s="52" customFormat="1" ht="12.75">
      <c r="A5078" s="45">
        <v>2353.0846135089</v>
      </c>
      <c r="B5078" s="46" t="s">
        <v>253</v>
      </c>
      <c r="C5078" s="47" t="s">
        <v>308</v>
      </c>
      <c r="D5078" s="48">
        <v>7.9665026262313248</v>
      </c>
      <c r="E5078" s="49">
        <v>39.109400000000001</v>
      </c>
      <c r="F5078" s="49">
        <v>1.0481000000000001E-2</v>
      </c>
      <c r="G5078" s="49">
        <v>18.799099999999999</v>
      </c>
      <c r="H5078" s="49">
        <v>0.17593</v>
      </c>
      <c r="I5078" s="49">
        <v>0.24548200000000001</v>
      </c>
      <c r="J5078" s="49">
        <v>41.9754</v>
      </c>
      <c r="K5078" s="49">
        <v>0.25403100000000001</v>
      </c>
      <c r="L5078" s="49">
        <v>100.596451</v>
      </c>
      <c r="M5078" s="47"/>
      <c r="N5078" s="50">
        <v>0.99479421489149611</v>
      </c>
      <c r="O5078" s="50">
        <v>2.1078040460334444E-4</v>
      </c>
      <c r="P5078" s="50">
        <v>0.39989424108296295</v>
      </c>
      <c r="Q5078" s="50">
        <v>3.5994479089742092E-3</v>
      </c>
      <c r="R5078" s="50">
        <v>5.2888042108427931E-3</v>
      </c>
      <c r="S5078" s="50">
        <v>1.5916790011942699</v>
      </c>
      <c r="T5078" s="50">
        <v>6.9230339772127598E-3</v>
      </c>
      <c r="U5078" s="50">
        <v>3.0031877572133401</v>
      </c>
      <c r="V5078" s="51">
        <v>79.920686189491576</v>
      </c>
      <c r="X5078" s="49">
        <v>0.214757</v>
      </c>
      <c r="Y5078" s="49">
        <v>151.684</v>
      </c>
      <c r="Z5078" s="49">
        <v>0.42153800000000002</v>
      </c>
      <c r="AA5078" s="49">
        <v>11.982900000000001</v>
      </c>
      <c r="AB5078" s="49">
        <v>5.8434799999999996</v>
      </c>
      <c r="AC5078" s="49">
        <v>0.18546399999999999</v>
      </c>
      <c r="AD5078" s="49">
        <v>4.7339099999999998</v>
      </c>
      <c r="AE5078" s="312"/>
      <c r="AF5078" s="161" t="s">
        <v>432</v>
      </c>
      <c r="AG5078" s="318">
        <v>30</v>
      </c>
      <c r="AH5078" s="318">
        <v>15</v>
      </c>
      <c r="AI5078" s="318"/>
      <c r="AJ5078" s="318"/>
      <c r="AK5078" s="318"/>
      <c r="AL5078" s="318"/>
      <c r="AM5078" s="318"/>
      <c r="AN5078" s="318"/>
      <c r="AO5078" s="318"/>
      <c r="AP5078" s="318"/>
      <c r="AQ5078" s="318"/>
      <c r="AR5078" s="318"/>
      <c r="AS5078" s="318"/>
      <c r="AT5078" s="318"/>
      <c r="AU5078" s="318"/>
      <c r="AV5078" s="318"/>
      <c r="AW5078" s="318"/>
      <c r="AX5078" s="318"/>
      <c r="AY5078" s="318"/>
      <c r="AZ5078" s="318"/>
      <c r="BA5078" s="318"/>
      <c r="BB5078" s="318"/>
      <c r="BC5078" s="318"/>
      <c r="BD5078" s="318"/>
      <c r="BE5078" s="497"/>
      <c r="BF5078" s="497"/>
      <c r="BG5078" s="497"/>
      <c r="BH5078" s="497"/>
      <c r="BI5078" s="497"/>
      <c r="BJ5078" s="497"/>
      <c r="BK5078" s="497"/>
      <c r="BL5078" s="497"/>
      <c r="BM5078" s="497"/>
      <c r="BN5078" s="497"/>
      <c r="BO5078" s="497"/>
      <c r="BP5078" s="306"/>
      <c r="BQ5078" s="496"/>
      <c r="BR5078" s="496"/>
      <c r="BS5078" s="496"/>
      <c r="BT5078" s="496"/>
      <c r="BU5078" s="496"/>
      <c r="BV5078" s="496"/>
    </row>
    <row r="5079" spans="1:74" s="52" customFormat="1" ht="12.75">
      <c r="A5079" s="45">
        <v>2353.0846135089</v>
      </c>
      <c r="B5079" s="46" t="s">
        <v>253</v>
      </c>
      <c r="C5079" s="47" t="s">
        <v>308</v>
      </c>
      <c r="D5079" s="48">
        <v>11.966502626231325</v>
      </c>
      <c r="E5079" s="49">
        <v>39.341099999999997</v>
      </c>
      <c r="F5079" s="49">
        <v>3.8848000000000001E-2</v>
      </c>
      <c r="G5079" s="49">
        <v>17.9129</v>
      </c>
      <c r="H5079" s="49">
        <v>0.18273700000000001</v>
      </c>
      <c r="I5079" s="49">
        <v>0.23040099999999999</v>
      </c>
      <c r="J5079" s="49">
        <v>42.423299999999998</v>
      </c>
      <c r="K5079" s="49">
        <v>0.26635300000000001</v>
      </c>
      <c r="L5079" s="49">
        <v>100.42893599999999</v>
      </c>
      <c r="M5079" s="47"/>
      <c r="N5079" s="50">
        <v>0.99759985150335795</v>
      </c>
      <c r="O5079" s="50">
        <v>7.7885023821394628E-4</v>
      </c>
      <c r="P5079" s="50">
        <v>0.37986717969626449</v>
      </c>
      <c r="Q5079" s="50">
        <v>3.7271790826422257E-3</v>
      </c>
      <c r="R5079" s="50">
        <v>4.9485729388682852E-3</v>
      </c>
      <c r="S5079" s="50">
        <v>1.6036990452663127</v>
      </c>
      <c r="T5079" s="50">
        <v>7.2364425253551076E-3</v>
      </c>
      <c r="U5079" s="50">
        <v>2.9988522301740814</v>
      </c>
      <c r="V5079" s="51">
        <v>80.849281717154099</v>
      </c>
      <c r="X5079" s="49">
        <v>0.21413199999999999</v>
      </c>
      <c r="Y5079" s="49">
        <v>40.408700000000003</v>
      </c>
      <c r="Z5079" s="49">
        <v>0.43234899999999998</v>
      </c>
      <c r="AA5079" s="49">
        <v>11.581300000000001</v>
      </c>
      <c r="AB5079" s="49">
        <v>6.3202400000000001</v>
      </c>
      <c r="AC5079" s="49">
        <v>0.18401500000000001</v>
      </c>
      <c r="AD5079" s="49">
        <v>4.6522699999999997</v>
      </c>
      <c r="AE5079" s="312"/>
      <c r="AF5079" s="161" t="s">
        <v>432</v>
      </c>
      <c r="AG5079" s="318">
        <v>30</v>
      </c>
      <c r="AH5079" s="318">
        <v>15</v>
      </c>
      <c r="AI5079" s="318"/>
      <c r="AJ5079" s="318"/>
      <c r="AK5079" s="318"/>
      <c r="AL5079" s="318"/>
      <c r="AM5079" s="318"/>
      <c r="AN5079" s="318"/>
      <c r="AO5079" s="318"/>
      <c r="AP5079" s="318"/>
      <c r="AQ5079" s="318"/>
      <c r="AR5079" s="318"/>
      <c r="AS5079" s="318"/>
      <c r="AT5079" s="318"/>
      <c r="AU5079" s="318"/>
      <c r="AV5079" s="318"/>
      <c r="AW5079" s="318"/>
      <c r="AX5079" s="318"/>
      <c r="AY5079" s="318"/>
      <c r="AZ5079" s="318"/>
      <c r="BA5079" s="318"/>
      <c r="BB5079" s="318"/>
      <c r="BC5079" s="318"/>
      <c r="BD5079" s="318"/>
      <c r="BE5079" s="497"/>
      <c r="BF5079" s="497"/>
      <c r="BG5079" s="497"/>
      <c r="BH5079" s="497"/>
      <c r="BI5079" s="497"/>
      <c r="BJ5079" s="497"/>
      <c r="BK5079" s="497"/>
      <c r="BL5079" s="497"/>
      <c r="BM5079" s="497"/>
      <c r="BN5079" s="497"/>
      <c r="BO5079" s="497"/>
      <c r="BP5079" s="306"/>
      <c r="BQ5079" s="496"/>
      <c r="BR5079" s="496"/>
      <c r="BS5079" s="496"/>
      <c r="BT5079" s="496"/>
      <c r="BU5079" s="496"/>
      <c r="BV5079" s="496"/>
    </row>
    <row r="5080" spans="1:74" s="52" customFormat="1" ht="12.75">
      <c r="A5080" s="45">
        <v>2353.0846135089</v>
      </c>
      <c r="B5080" s="46" t="s">
        <v>253</v>
      </c>
      <c r="C5080" s="47" t="s">
        <v>308</v>
      </c>
      <c r="D5080" s="48">
        <v>15.966502626231325</v>
      </c>
      <c r="E5080" s="49">
        <v>39.399299999999997</v>
      </c>
      <c r="F5080" s="49">
        <v>2.1007000000000001E-2</v>
      </c>
      <c r="G5080" s="49">
        <v>17.4955</v>
      </c>
      <c r="H5080" s="49">
        <v>0.221777</v>
      </c>
      <c r="I5080" s="49">
        <v>0.24465500000000001</v>
      </c>
      <c r="J5080" s="49">
        <v>42.991</v>
      </c>
      <c r="K5080" s="49">
        <v>0.24996599999999999</v>
      </c>
      <c r="L5080" s="49">
        <v>100.652721</v>
      </c>
      <c r="M5080" s="47"/>
      <c r="N5080" s="50">
        <v>0.99539131942280845</v>
      </c>
      <c r="O5080" s="50">
        <v>4.1960899910932075E-4</v>
      </c>
      <c r="P5080" s="50">
        <v>0.36964743400775296</v>
      </c>
      <c r="Q5080" s="50">
        <v>4.5067735831338385E-3</v>
      </c>
      <c r="R5080" s="50">
        <v>5.2353434575069403E-3</v>
      </c>
      <c r="S5080" s="50">
        <v>1.6191662245079943</v>
      </c>
      <c r="T5080" s="50">
        <v>6.7661859849003992E-3</v>
      </c>
      <c r="U5080" s="50">
        <v>3.0020117475017951</v>
      </c>
      <c r="V5080" s="51">
        <v>81.413671792478482</v>
      </c>
      <c r="X5080" s="49">
        <v>0.21404200000000001</v>
      </c>
      <c r="Y5080" s="49">
        <v>74.000500000000002</v>
      </c>
      <c r="Z5080" s="49">
        <v>0.43736700000000001</v>
      </c>
      <c r="AA5080" s="49">
        <v>9.6831099999999992</v>
      </c>
      <c r="AB5080" s="49">
        <v>5.8620799999999997</v>
      </c>
      <c r="AC5080" s="49">
        <v>0.18248700000000001</v>
      </c>
      <c r="AD5080" s="49">
        <v>4.9124499999999998</v>
      </c>
      <c r="AE5080" s="312"/>
      <c r="AF5080" s="161" t="s">
        <v>432</v>
      </c>
      <c r="AG5080" s="318">
        <v>30</v>
      </c>
      <c r="AH5080" s="318">
        <v>15</v>
      </c>
      <c r="AI5080" s="318"/>
      <c r="AJ5080" s="318"/>
      <c r="AK5080" s="318"/>
      <c r="AL5080" s="318"/>
      <c r="AM5080" s="318"/>
      <c r="AN5080" s="318"/>
      <c r="AO5080" s="318"/>
      <c r="AP5080" s="318"/>
      <c r="AQ5080" s="318"/>
      <c r="AR5080" s="318"/>
      <c r="AS5080" s="318"/>
      <c r="AT5080" s="318"/>
      <c r="AU5080" s="318"/>
      <c r="AV5080" s="318"/>
      <c r="AW5080" s="318"/>
      <c r="AX5080" s="318"/>
      <c r="AY5080" s="318"/>
      <c r="AZ5080" s="318"/>
      <c r="BA5080" s="318"/>
      <c r="BB5080" s="318"/>
      <c r="BC5080" s="318"/>
      <c r="BD5080" s="318"/>
      <c r="BE5080" s="497"/>
      <c r="BF5080" s="497"/>
      <c r="BG5080" s="497"/>
      <c r="BH5080" s="497"/>
      <c r="BI5080" s="497"/>
      <c r="BJ5080" s="497"/>
      <c r="BK5080" s="497"/>
      <c r="BL5080" s="497"/>
      <c r="BM5080" s="497"/>
      <c r="BN5080" s="497"/>
      <c r="BO5080" s="497"/>
      <c r="BP5080" s="306"/>
      <c r="BQ5080" s="496"/>
      <c r="BR5080" s="496"/>
      <c r="BS5080" s="496"/>
      <c r="BT5080" s="496"/>
      <c r="BU5080" s="496"/>
      <c r="BV5080" s="496"/>
    </row>
    <row r="5081" spans="1:74" s="52" customFormat="1" ht="12.75">
      <c r="A5081" s="45">
        <v>2353.0846135089</v>
      </c>
      <c r="B5081" s="46" t="s">
        <v>253</v>
      </c>
      <c r="C5081" s="47" t="s">
        <v>308</v>
      </c>
      <c r="D5081" s="48">
        <v>19.966502626231325</v>
      </c>
      <c r="E5081" s="49">
        <v>39.394799999999996</v>
      </c>
      <c r="F5081" s="49">
        <v>3.8355E-2</v>
      </c>
      <c r="G5081" s="49">
        <v>16.955300000000001</v>
      </c>
      <c r="H5081" s="49">
        <v>0.20136000000000001</v>
      </c>
      <c r="I5081" s="49">
        <v>0.225248</v>
      </c>
      <c r="J5081" s="49">
        <v>43.263800000000003</v>
      </c>
      <c r="K5081" s="49">
        <v>0.25048700000000002</v>
      </c>
      <c r="L5081" s="49">
        <v>100.35370400000001</v>
      </c>
      <c r="M5081" s="47"/>
      <c r="N5081" s="50">
        <v>0.99567689273064941</v>
      </c>
      <c r="O5081" s="50">
        <v>7.6643782624585192E-4</v>
      </c>
      <c r="P5081" s="50">
        <v>0.35837771883203712</v>
      </c>
      <c r="Q5081" s="50">
        <v>4.0935172350317992E-3</v>
      </c>
      <c r="R5081" s="50">
        <v>4.8219889528169661E-3</v>
      </c>
      <c r="S5081" s="50">
        <v>1.6300943275586417</v>
      </c>
      <c r="T5081" s="50">
        <v>6.7830085917380371E-3</v>
      </c>
      <c r="U5081" s="50">
        <v>3.0013393383570603</v>
      </c>
      <c r="V5081" s="51">
        <v>81.977231237294149</v>
      </c>
      <c r="X5081" s="49">
        <v>0.21409700000000001</v>
      </c>
      <c r="Y5081" s="49">
        <v>42.962200000000003</v>
      </c>
      <c r="Z5081" s="49">
        <v>0.44436599999999998</v>
      </c>
      <c r="AA5081" s="49">
        <v>10.5801</v>
      </c>
      <c r="AB5081" s="49">
        <v>6.2684899999999999</v>
      </c>
      <c r="AC5081" s="49">
        <v>0.18157599999999999</v>
      </c>
      <c r="AD5081" s="49">
        <v>4.8646500000000001</v>
      </c>
      <c r="AE5081" s="312"/>
      <c r="AF5081" s="161" t="s">
        <v>432</v>
      </c>
      <c r="AG5081" s="318">
        <v>30</v>
      </c>
      <c r="AH5081" s="318">
        <v>15</v>
      </c>
      <c r="AI5081" s="318"/>
      <c r="AJ5081" s="318"/>
      <c r="AK5081" s="318"/>
      <c r="AL5081" s="318"/>
      <c r="AM5081" s="318"/>
      <c r="AN5081" s="318"/>
      <c r="AO5081" s="318"/>
      <c r="AP5081" s="318"/>
      <c r="AQ5081" s="318"/>
      <c r="AR5081" s="318"/>
      <c r="AS5081" s="318"/>
      <c r="AT5081" s="318"/>
      <c r="AU5081" s="318"/>
      <c r="AV5081" s="318"/>
      <c r="AW5081" s="318"/>
      <c r="AX5081" s="318"/>
      <c r="AY5081" s="318"/>
      <c r="AZ5081" s="318"/>
      <c r="BA5081" s="318"/>
      <c r="BB5081" s="318"/>
      <c r="BC5081" s="318"/>
      <c r="BD5081" s="318"/>
      <c r="BE5081" s="497"/>
      <c r="BF5081" s="497"/>
      <c r="BG5081" s="497"/>
      <c r="BH5081" s="497"/>
      <c r="BI5081" s="497"/>
      <c r="BJ5081" s="497"/>
      <c r="BK5081" s="497"/>
      <c r="BL5081" s="497"/>
      <c r="BM5081" s="497"/>
      <c r="BN5081" s="497"/>
      <c r="BO5081" s="497"/>
      <c r="BP5081" s="306"/>
      <c r="BQ5081" s="496"/>
      <c r="BR5081" s="496"/>
      <c r="BS5081" s="496"/>
      <c r="BT5081" s="496"/>
      <c r="BU5081" s="496"/>
      <c r="BV5081" s="496"/>
    </row>
    <row r="5082" spans="1:74" s="52" customFormat="1" ht="12.75">
      <c r="A5082" s="45">
        <v>2353.0846135089</v>
      </c>
      <c r="B5082" s="46" t="s">
        <v>253</v>
      </c>
      <c r="C5082" s="47" t="s">
        <v>308</v>
      </c>
      <c r="D5082" s="48">
        <v>23.966502626231325</v>
      </c>
      <c r="E5082" s="49">
        <v>39.427100000000003</v>
      </c>
      <c r="F5082" s="49">
        <v>2.4097E-2</v>
      </c>
      <c r="G5082" s="49">
        <v>16.497199999999999</v>
      </c>
      <c r="H5082" s="49">
        <v>0.28547099999999997</v>
      </c>
      <c r="I5082" s="49">
        <v>0.195489</v>
      </c>
      <c r="J5082" s="49">
        <v>43.805399999999999</v>
      </c>
      <c r="K5082" s="49">
        <v>0.22700100000000001</v>
      </c>
      <c r="L5082" s="49">
        <v>100.494336</v>
      </c>
      <c r="M5082" s="47"/>
      <c r="N5082" s="50">
        <v>0.99334596033152323</v>
      </c>
      <c r="O5082" s="50">
        <v>4.8000315096878403E-4</v>
      </c>
      <c r="P5082" s="50">
        <v>0.34759372614139877</v>
      </c>
      <c r="Q5082" s="50">
        <v>5.7851095090667654E-3</v>
      </c>
      <c r="R5082" s="50">
        <v>4.1717066321708372E-3</v>
      </c>
      <c r="S5082" s="50">
        <v>1.6452878535014406</v>
      </c>
      <c r="T5082" s="50">
        <v>6.1276099601385373E-3</v>
      </c>
      <c r="U5082" s="50">
        <v>3.0037593239399851</v>
      </c>
      <c r="V5082" s="51">
        <v>82.558234784643147</v>
      </c>
      <c r="X5082" s="49">
        <v>0.21401700000000001</v>
      </c>
      <c r="Y5082" s="49">
        <v>69.254099999999994</v>
      </c>
      <c r="Z5082" s="49">
        <v>0.45058799999999999</v>
      </c>
      <c r="AA5082" s="49">
        <v>7.6489200000000004</v>
      </c>
      <c r="AB5082" s="49">
        <v>7.1976500000000003</v>
      </c>
      <c r="AC5082" s="49">
        <v>0.180121</v>
      </c>
      <c r="AD5082" s="49">
        <v>5.3218500000000004</v>
      </c>
      <c r="AE5082" s="312"/>
      <c r="AF5082" s="161" t="s">
        <v>432</v>
      </c>
      <c r="AG5082" s="318">
        <v>30</v>
      </c>
      <c r="AH5082" s="318">
        <v>15</v>
      </c>
      <c r="AI5082" s="318"/>
      <c r="AJ5082" s="318"/>
      <c r="AK5082" s="318"/>
      <c r="AL5082" s="318"/>
      <c r="AM5082" s="318"/>
      <c r="AN5082" s="318"/>
      <c r="AO5082" s="318"/>
      <c r="AP5082" s="318"/>
      <c r="AQ5082" s="318"/>
      <c r="AR5082" s="318"/>
      <c r="AS5082" s="318"/>
      <c r="AT5082" s="318"/>
      <c r="AU5082" s="318"/>
      <c r="AV5082" s="318"/>
      <c r="AW5082" s="318"/>
      <c r="AX5082" s="318"/>
      <c r="AY5082" s="318"/>
      <c r="AZ5082" s="318"/>
      <c r="BA5082" s="318"/>
      <c r="BB5082" s="318"/>
      <c r="BC5082" s="318"/>
      <c r="BD5082" s="318"/>
      <c r="BE5082" s="497"/>
      <c r="BF5082" s="497"/>
      <c r="BG5082" s="497"/>
      <c r="BH5082" s="497"/>
      <c r="BI5082" s="497"/>
      <c r="BJ5082" s="497"/>
      <c r="BK5082" s="497"/>
      <c r="BL5082" s="497"/>
      <c r="BM5082" s="497"/>
      <c r="BN5082" s="497"/>
      <c r="BO5082" s="497"/>
      <c r="BP5082" s="306"/>
      <c r="BQ5082" s="496"/>
      <c r="BR5082" s="496"/>
      <c r="BS5082" s="496"/>
      <c r="BT5082" s="496"/>
      <c r="BU5082" s="496"/>
      <c r="BV5082" s="496"/>
    </row>
    <row r="5083" spans="1:74" s="52" customFormat="1" ht="12.75">
      <c r="A5083" s="45">
        <v>2353.0846135089</v>
      </c>
      <c r="B5083" s="46" t="s">
        <v>253</v>
      </c>
      <c r="C5083" s="47" t="s">
        <v>308</v>
      </c>
      <c r="D5083" s="48">
        <v>27.966502626231325</v>
      </c>
      <c r="E5083" s="49">
        <v>39.720500000000001</v>
      </c>
      <c r="F5083" s="49">
        <v>4.0312000000000001E-2</v>
      </c>
      <c r="G5083" s="49">
        <v>15.997400000000001</v>
      </c>
      <c r="H5083" s="49">
        <v>0.28650799999999998</v>
      </c>
      <c r="I5083" s="49">
        <v>0.20252500000000001</v>
      </c>
      <c r="J5083" s="49">
        <v>43.917900000000003</v>
      </c>
      <c r="K5083" s="49">
        <v>0.25210399999999999</v>
      </c>
      <c r="L5083" s="49">
        <v>100.44712699999999</v>
      </c>
      <c r="M5083" s="47"/>
      <c r="N5083" s="50">
        <v>0.9982284637789921</v>
      </c>
      <c r="O5083" s="50">
        <v>8.0098614317233733E-4</v>
      </c>
      <c r="P5083" s="50">
        <v>0.33621775244351587</v>
      </c>
      <c r="Q5083" s="50">
        <v>5.7915643744985935E-3</v>
      </c>
      <c r="R5083" s="50">
        <v>4.3110158802014418E-3</v>
      </c>
      <c r="S5083" s="50">
        <v>1.6453767401896369</v>
      </c>
      <c r="T5083" s="50">
        <v>6.7881686935315445E-3</v>
      </c>
      <c r="U5083" s="50">
        <v>2.9983996489805866</v>
      </c>
      <c r="V5083" s="51">
        <v>83.032968970520898</v>
      </c>
      <c r="X5083" s="49">
        <v>0.213144</v>
      </c>
      <c r="Y5083" s="49">
        <v>39.833300000000001</v>
      </c>
      <c r="Z5083" s="49">
        <v>0.45847300000000002</v>
      </c>
      <c r="AA5083" s="49">
        <v>7.7031499999999999</v>
      </c>
      <c r="AB5083" s="49">
        <v>6.9251300000000002</v>
      </c>
      <c r="AC5083" s="49">
        <v>0.179699</v>
      </c>
      <c r="AD5083" s="49">
        <v>4.8287800000000001</v>
      </c>
      <c r="AE5083" s="312"/>
      <c r="AF5083" s="161" t="s">
        <v>432</v>
      </c>
      <c r="AG5083" s="318">
        <v>30</v>
      </c>
      <c r="AH5083" s="318">
        <v>15</v>
      </c>
      <c r="AI5083" s="318"/>
      <c r="AJ5083" s="318"/>
      <c r="AK5083" s="318"/>
      <c r="AL5083" s="318"/>
      <c r="AM5083" s="318"/>
      <c r="AN5083" s="318"/>
      <c r="AO5083" s="318"/>
      <c r="AP5083" s="318"/>
      <c r="AQ5083" s="318"/>
      <c r="AR5083" s="318"/>
      <c r="AS5083" s="318"/>
      <c r="AT5083" s="318"/>
      <c r="AU5083" s="318"/>
      <c r="AV5083" s="318"/>
      <c r="AW5083" s="318"/>
      <c r="AX5083" s="318"/>
      <c r="AY5083" s="318"/>
      <c r="AZ5083" s="318"/>
      <c r="BA5083" s="318"/>
      <c r="BB5083" s="318"/>
      <c r="BC5083" s="318"/>
      <c r="BD5083" s="318"/>
      <c r="BE5083" s="497"/>
      <c r="BF5083" s="497"/>
      <c r="BG5083" s="497"/>
      <c r="BH5083" s="497"/>
      <c r="BI5083" s="497"/>
      <c r="BJ5083" s="497"/>
      <c r="BK5083" s="497"/>
      <c r="BL5083" s="497"/>
      <c r="BM5083" s="497"/>
      <c r="BN5083" s="497"/>
      <c r="BO5083" s="497"/>
      <c r="BP5083" s="306"/>
      <c r="BQ5083" s="496"/>
      <c r="BR5083" s="496"/>
      <c r="BS5083" s="496"/>
      <c r="BT5083" s="496"/>
      <c r="BU5083" s="496"/>
      <c r="BV5083" s="496"/>
    </row>
    <row r="5084" spans="1:74" s="52" customFormat="1" ht="12.75">
      <c r="A5084" s="45">
        <v>2353.0846135089</v>
      </c>
      <c r="B5084" s="46" t="s">
        <v>253</v>
      </c>
      <c r="C5084" s="47" t="s">
        <v>308</v>
      </c>
      <c r="D5084" s="48">
        <v>31.966502626231325</v>
      </c>
      <c r="E5084" s="49">
        <v>39.6646</v>
      </c>
      <c r="F5084" s="49">
        <v>3.6138000000000003E-2</v>
      </c>
      <c r="G5084" s="49">
        <v>15.5718</v>
      </c>
      <c r="H5084" s="49">
        <v>0.27850599999999998</v>
      </c>
      <c r="I5084" s="49">
        <v>0.212452</v>
      </c>
      <c r="J5084" s="49">
        <v>44.574300000000001</v>
      </c>
      <c r="K5084" s="49">
        <v>0.249638</v>
      </c>
      <c r="L5084" s="49">
        <v>100.617902</v>
      </c>
      <c r="M5084" s="47"/>
      <c r="N5084" s="50">
        <v>0.99368750536505923</v>
      </c>
      <c r="O5084" s="50">
        <v>7.1579107448025922E-4</v>
      </c>
      <c r="P5084" s="50">
        <v>0.32624326978418605</v>
      </c>
      <c r="Q5084" s="50">
        <v>5.6120973809196863E-3</v>
      </c>
      <c r="R5084" s="50">
        <v>4.5080976332877529E-3</v>
      </c>
      <c r="S5084" s="50">
        <v>1.6647147490030474</v>
      </c>
      <c r="T5084" s="50">
        <v>6.7006215854586593E-3</v>
      </c>
      <c r="U5084" s="50">
        <v>3.0030817253796189</v>
      </c>
      <c r="V5084" s="51">
        <v>83.613754448578831</v>
      </c>
      <c r="X5084" s="49">
        <v>0.21340899999999999</v>
      </c>
      <c r="Y5084" s="49">
        <v>43.437600000000003</v>
      </c>
      <c r="Z5084" s="49">
        <v>0.464835</v>
      </c>
      <c r="AA5084" s="49">
        <v>7.9269400000000001</v>
      </c>
      <c r="AB5084" s="49">
        <v>6.6672200000000004</v>
      </c>
      <c r="AC5084" s="49">
        <v>0.17812700000000001</v>
      </c>
      <c r="AD5084" s="49">
        <v>4.8393699999999997</v>
      </c>
      <c r="AE5084" s="312"/>
      <c r="AF5084" s="161" t="s">
        <v>432</v>
      </c>
      <c r="AG5084" s="318">
        <v>30</v>
      </c>
      <c r="AH5084" s="318">
        <v>15</v>
      </c>
      <c r="AI5084" s="318"/>
      <c r="AJ5084" s="318"/>
      <c r="AK5084" s="318"/>
      <c r="AL5084" s="318"/>
      <c r="AM5084" s="318"/>
      <c r="AN5084" s="318"/>
      <c r="AO5084" s="318"/>
      <c r="AP5084" s="318"/>
      <c r="AQ5084" s="318"/>
      <c r="AR5084" s="318"/>
      <c r="AS5084" s="318"/>
      <c r="AT5084" s="318"/>
      <c r="AU5084" s="318"/>
      <c r="AV5084" s="318"/>
      <c r="AW5084" s="318"/>
      <c r="AX5084" s="318"/>
      <c r="AY5084" s="318"/>
      <c r="AZ5084" s="318"/>
      <c r="BA5084" s="318"/>
      <c r="BB5084" s="318"/>
      <c r="BC5084" s="318"/>
      <c r="BD5084" s="318"/>
      <c r="BE5084" s="497"/>
      <c r="BF5084" s="497"/>
      <c r="BG5084" s="497"/>
      <c r="BH5084" s="497"/>
      <c r="BI5084" s="497"/>
      <c r="BJ5084" s="497"/>
      <c r="BK5084" s="497"/>
      <c r="BL5084" s="497"/>
      <c r="BM5084" s="497"/>
      <c r="BN5084" s="497"/>
      <c r="BO5084" s="497"/>
      <c r="BP5084" s="306"/>
      <c r="BQ5084" s="496"/>
      <c r="BR5084" s="496"/>
      <c r="BS5084" s="496"/>
      <c r="BT5084" s="496"/>
      <c r="BU5084" s="496"/>
      <c r="BV5084" s="496"/>
    </row>
    <row r="5085" spans="1:74" s="52" customFormat="1" ht="12.75">
      <c r="A5085" s="45">
        <v>2353.0846135089</v>
      </c>
      <c r="B5085" s="46" t="s">
        <v>253</v>
      </c>
      <c r="C5085" s="47" t="s">
        <v>308</v>
      </c>
      <c r="D5085" s="48">
        <v>35.966502626231325</v>
      </c>
      <c r="E5085" s="49">
        <v>39.618400000000001</v>
      </c>
      <c r="F5085" s="49">
        <v>7.3748999999999995E-2</v>
      </c>
      <c r="G5085" s="49">
        <v>15.141999999999999</v>
      </c>
      <c r="H5085" s="49">
        <v>0.28996699999999997</v>
      </c>
      <c r="I5085" s="49">
        <v>0.22390399999999999</v>
      </c>
      <c r="J5085" s="49">
        <v>44.634300000000003</v>
      </c>
      <c r="K5085" s="49">
        <v>0.23675499999999999</v>
      </c>
      <c r="L5085" s="49">
        <v>100.24525999999999</v>
      </c>
      <c r="M5085" s="47"/>
      <c r="N5085" s="50">
        <v>0.99429372740722033</v>
      </c>
      <c r="O5085" s="50">
        <v>1.4633537273940718E-3</v>
      </c>
      <c r="P5085" s="50">
        <v>0.31780227591068622</v>
      </c>
      <c r="Q5085" s="50">
        <v>5.8534273833448867E-3</v>
      </c>
      <c r="R5085" s="50">
        <v>4.7595441380296208E-3</v>
      </c>
      <c r="S5085" s="50">
        <v>1.6699175957838204</v>
      </c>
      <c r="T5085" s="50">
        <v>6.3661163867907555E-3</v>
      </c>
      <c r="U5085" s="50">
        <v>3.0012305488708546</v>
      </c>
      <c r="V5085" s="51">
        <v>84.01171712190191</v>
      </c>
      <c r="X5085" s="49">
        <v>0.21355199999999999</v>
      </c>
      <c r="Y5085" s="49">
        <v>22.160399999999999</v>
      </c>
      <c r="Z5085" s="49">
        <v>0.47146300000000002</v>
      </c>
      <c r="AA5085" s="49">
        <v>7.6338699999999999</v>
      </c>
      <c r="AB5085" s="49">
        <v>6.1507199999999997</v>
      </c>
      <c r="AC5085" s="49">
        <v>0.17775299999999999</v>
      </c>
      <c r="AD5085" s="49">
        <v>5.1510800000000003</v>
      </c>
      <c r="AE5085" s="312"/>
      <c r="AF5085" s="161" t="s">
        <v>432</v>
      </c>
      <c r="AG5085" s="318">
        <v>30</v>
      </c>
      <c r="AH5085" s="318">
        <v>15</v>
      </c>
      <c r="AI5085" s="318"/>
      <c r="AJ5085" s="318"/>
      <c r="AK5085" s="318"/>
      <c r="AL5085" s="318"/>
      <c r="AM5085" s="318"/>
      <c r="AN5085" s="318"/>
      <c r="AO5085" s="318"/>
      <c r="AP5085" s="318"/>
      <c r="AQ5085" s="318"/>
      <c r="AR5085" s="318"/>
      <c r="AS5085" s="318"/>
      <c r="AT5085" s="318"/>
      <c r="AU5085" s="318"/>
      <c r="AV5085" s="318"/>
      <c r="AW5085" s="318"/>
      <c r="AX5085" s="318"/>
      <c r="AY5085" s="318"/>
      <c r="AZ5085" s="318"/>
      <c r="BA5085" s="318"/>
      <c r="BB5085" s="318"/>
      <c r="BC5085" s="318"/>
      <c r="BD5085" s="318"/>
      <c r="BE5085" s="497"/>
      <c r="BF5085" s="497"/>
      <c r="BG5085" s="497"/>
      <c r="BH5085" s="497"/>
      <c r="BI5085" s="497"/>
      <c r="BJ5085" s="497"/>
      <c r="BK5085" s="497"/>
      <c r="BL5085" s="497"/>
      <c r="BM5085" s="497"/>
      <c r="BN5085" s="497"/>
      <c r="BO5085" s="497"/>
      <c r="BP5085" s="306"/>
      <c r="BQ5085" s="496"/>
      <c r="BR5085" s="496"/>
      <c r="BS5085" s="496"/>
      <c r="BT5085" s="496"/>
      <c r="BU5085" s="496"/>
      <c r="BV5085" s="496"/>
    </row>
    <row r="5086" spans="1:74" s="52" customFormat="1" ht="12.75">
      <c r="A5086" s="45">
        <v>2353.0846135089</v>
      </c>
      <c r="B5086" s="46" t="s">
        <v>253</v>
      </c>
      <c r="C5086" s="47" t="s">
        <v>308</v>
      </c>
      <c r="D5086" s="48">
        <v>39.966502626231325</v>
      </c>
      <c r="E5086" s="49">
        <v>39.906300000000002</v>
      </c>
      <c r="F5086" s="49">
        <v>5.4900999999999998E-2</v>
      </c>
      <c r="G5086" s="49">
        <v>14.717000000000001</v>
      </c>
      <c r="H5086" s="49">
        <v>0.31210599999999999</v>
      </c>
      <c r="I5086" s="49">
        <v>0.20469599999999999</v>
      </c>
      <c r="J5086" s="49">
        <v>45.105699999999999</v>
      </c>
      <c r="K5086" s="49">
        <v>0.25722299999999998</v>
      </c>
      <c r="L5086" s="49">
        <v>100.591455</v>
      </c>
      <c r="M5086" s="47"/>
      <c r="N5086" s="50">
        <v>0.99572246911284579</v>
      </c>
      <c r="O5086" s="50">
        <v>1.0830599944602042E-3</v>
      </c>
      <c r="P5086" s="50">
        <v>0.30709456348777764</v>
      </c>
      <c r="Q5086" s="50">
        <v>6.2638717102217112E-3</v>
      </c>
      <c r="R5086" s="50">
        <v>4.3260540339811228E-3</v>
      </c>
      <c r="S5086" s="50">
        <v>1.677786968639625</v>
      </c>
      <c r="T5086" s="50">
        <v>6.8764500215488756E-3</v>
      </c>
      <c r="U5086" s="50">
        <v>3.0001394282997182</v>
      </c>
      <c r="V5086" s="51">
        <v>84.528317760172172</v>
      </c>
      <c r="X5086" s="49">
        <v>0.21282400000000001</v>
      </c>
      <c r="Y5086" s="49">
        <v>29.718900000000001</v>
      </c>
      <c r="Z5086" s="49">
        <v>0.47911300000000001</v>
      </c>
      <c r="AA5086" s="49">
        <v>6.9707999999999997</v>
      </c>
      <c r="AB5086" s="49">
        <v>6.8787799999999999</v>
      </c>
      <c r="AC5086" s="49">
        <v>0.17658399999999999</v>
      </c>
      <c r="AD5086" s="49">
        <v>4.8141800000000003</v>
      </c>
      <c r="AE5086" s="312"/>
      <c r="AF5086" s="161" t="s">
        <v>432</v>
      </c>
      <c r="AG5086" s="318">
        <v>30</v>
      </c>
      <c r="AH5086" s="318">
        <v>15</v>
      </c>
      <c r="AI5086" s="318"/>
      <c r="AJ5086" s="318"/>
      <c r="AK5086" s="318"/>
      <c r="AL5086" s="318"/>
      <c r="AM5086" s="318"/>
      <c r="AN5086" s="318"/>
      <c r="AO5086" s="318"/>
      <c r="AP5086" s="318"/>
      <c r="AQ5086" s="318"/>
      <c r="AR5086" s="318"/>
      <c r="AS5086" s="318"/>
      <c r="AT5086" s="318"/>
      <c r="AU5086" s="318"/>
      <c r="AV5086" s="318"/>
      <c r="AW5086" s="318"/>
      <c r="AX5086" s="318"/>
      <c r="AY5086" s="318"/>
      <c r="AZ5086" s="318"/>
      <c r="BA5086" s="318"/>
      <c r="BB5086" s="318"/>
      <c r="BC5086" s="318"/>
      <c r="BD5086" s="318"/>
      <c r="BE5086" s="497"/>
      <c r="BF5086" s="497"/>
      <c r="BG5086" s="497"/>
      <c r="BH5086" s="497"/>
      <c r="BI5086" s="497"/>
      <c r="BJ5086" s="497"/>
      <c r="BK5086" s="497"/>
      <c r="BL5086" s="497"/>
      <c r="BM5086" s="497"/>
      <c r="BN5086" s="497"/>
      <c r="BO5086" s="497"/>
      <c r="BP5086" s="306"/>
      <c r="BQ5086" s="496"/>
      <c r="BR5086" s="496"/>
      <c r="BS5086" s="496"/>
      <c r="BT5086" s="496"/>
      <c r="BU5086" s="496"/>
      <c r="BV5086" s="496"/>
    </row>
    <row r="5087" spans="1:74" s="52" customFormat="1" ht="12.75">
      <c r="A5087" s="45">
        <v>2353.0846135089</v>
      </c>
      <c r="B5087" s="46" t="s">
        <v>253</v>
      </c>
      <c r="C5087" s="47" t="s">
        <v>308</v>
      </c>
      <c r="D5087" s="48">
        <v>43.966502626231325</v>
      </c>
      <c r="E5087" s="49">
        <v>40.0291</v>
      </c>
      <c r="F5087" s="49">
        <v>3.9571000000000002E-2</v>
      </c>
      <c r="G5087" s="49">
        <v>14.5586</v>
      </c>
      <c r="H5087" s="49">
        <v>0.33439000000000002</v>
      </c>
      <c r="I5087" s="49">
        <v>0.19992499999999999</v>
      </c>
      <c r="J5087" s="49">
        <v>45.3431</v>
      </c>
      <c r="K5087" s="49">
        <v>0.25939099999999998</v>
      </c>
      <c r="L5087" s="49">
        <v>100.80242999999999</v>
      </c>
      <c r="M5087" s="47"/>
      <c r="N5087" s="50">
        <v>0.99590436699500029</v>
      </c>
      <c r="O5087" s="50">
        <v>7.7838462968903249E-4</v>
      </c>
      <c r="P5087" s="50">
        <v>0.30291265597188471</v>
      </c>
      <c r="Q5087" s="50">
        <v>6.6917388617932375E-3</v>
      </c>
      <c r="R5087" s="50">
        <v>4.2130310022171222E-3</v>
      </c>
      <c r="S5087" s="50">
        <v>1.6817504985056617</v>
      </c>
      <c r="T5087" s="50">
        <v>6.9143978022148458E-3</v>
      </c>
      <c r="U5087" s="50">
        <v>3.0002896704275144</v>
      </c>
      <c r="V5087" s="51">
        <v>84.737326569070859</v>
      </c>
      <c r="X5087" s="49">
        <v>0.21254700000000001</v>
      </c>
      <c r="Y5087" s="49">
        <v>40.419600000000003</v>
      </c>
      <c r="Z5087" s="49">
        <v>0.48130499999999998</v>
      </c>
      <c r="AA5087" s="49">
        <v>6.7497400000000001</v>
      </c>
      <c r="AB5087" s="49">
        <v>6.9264000000000001</v>
      </c>
      <c r="AC5087" s="49">
        <v>0.17603199999999999</v>
      </c>
      <c r="AD5087" s="49">
        <v>4.7095500000000001</v>
      </c>
      <c r="AE5087" s="312"/>
      <c r="AF5087" s="161" t="s">
        <v>432</v>
      </c>
      <c r="AG5087" s="318">
        <v>30</v>
      </c>
      <c r="AH5087" s="318">
        <v>15</v>
      </c>
      <c r="AI5087" s="318"/>
      <c r="AJ5087" s="318"/>
      <c r="AK5087" s="318"/>
      <c r="AL5087" s="318"/>
      <c r="AM5087" s="318"/>
      <c r="AN5087" s="318"/>
      <c r="AO5087" s="318"/>
      <c r="AP5087" s="318"/>
      <c r="AQ5087" s="318"/>
      <c r="AR5087" s="318"/>
      <c r="AS5087" s="318"/>
      <c r="AT5087" s="318"/>
      <c r="AU5087" s="318"/>
      <c r="AV5087" s="318"/>
      <c r="AW5087" s="318"/>
      <c r="AX5087" s="318"/>
      <c r="AY5087" s="318"/>
      <c r="AZ5087" s="318"/>
      <c r="BA5087" s="318"/>
      <c r="BB5087" s="318"/>
      <c r="BC5087" s="318"/>
      <c r="BD5087" s="318"/>
      <c r="BE5087" s="497"/>
      <c r="BF5087" s="497"/>
      <c r="BG5087" s="497"/>
      <c r="BH5087" s="497"/>
      <c r="BI5087" s="497"/>
      <c r="BJ5087" s="497"/>
      <c r="BK5087" s="497"/>
      <c r="BL5087" s="497"/>
      <c r="BM5087" s="497"/>
      <c r="BN5087" s="497"/>
      <c r="BO5087" s="497"/>
      <c r="BP5087" s="306"/>
      <c r="BQ5087" s="496"/>
      <c r="BR5087" s="496"/>
      <c r="BS5087" s="496"/>
      <c r="BT5087" s="496"/>
      <c r="BU5087" s="496"/>
      <c r="BV5087" s="496"/>
    </row>
    <row r="5088" spans="1:74" s="52" customFormat="1" ht="12.75">
      <c r="A5088" s="45">
        <v>2353.0846135089</v>
      </c>
      <c r="B5088" s="46" t="s">
        <v>253</v>
      </c>
      <c r="C5088" s="47" t="s">
        <v>308</v>
      </c>
      <c r="D5088" s="48">
        <v>47.966502626231325</v>
      </c>
      <c r="E5088" s="49">
        <v>40.0124</v>
      </c>
      <c r="F5088" s="49">
        <v>3.2528000000000001E-2</v>
      </c>
      <c r="G5088" s="49">
        <v>14.364699999999999</v>
      </c>
      <c r="H5088" s="49">
        <v>0.33420699999999998</v>
      </c>
      <c r="I5088" s="49">
        <v>0.18979199999999999</v>
      </c>
      <c r="J5088" s="49">
        <v>45.094700000000003</v>
      </c>
      <c r="K5088" s="49">
        <v>0.246837</v>
      </c>
      <c r="L5088" s="49">
        <v>100.306879</v>
      </c>
      <c r="M5088" s="47"/>
      <c r="N5088" s="50">
        <v>0.99939394726159025</v>
      </c>
      <c r="O5088" s="50">
        <v>6.4235467533808605E-4</v>
      </c>
      <c r="P5088" s="50">
        <v>0.30005071603343397</v>
      </c>
      <c r="Q5088" s="50">
        <v>6.7143124536289452E-3</v>
      </c>
      <c r="R5088" s="50">
        <v>4.0151867976879196E-3</v>
      </c>
      <c r="S5088" s="50">
        <v>1.6790984499436215</v>
      </c>
      <c r="T5088" s="50">
        <v>6.6055657537858331E-3</v>
      </c>
      <c r="U5088" s="50">
        <v>2.9974541364086353</v>
      </c>
      <c r="V5088" s="51">
        <v>84.83940871201051</v>
      </c>
      <c r="X5088" s="49">
        <v>0.212475</v>
      </c>
      <c r="Y5088" s="49">
        <v>49.0486</v>
      </c>
      <c r="Z5088" s="49">
        <v>0.48458600000000002</v>
      </c>
      <c r="AA5088" s="49">
        <v>6.6356799999999998</v>
      </c>
      <c r="AB5088" s="49">
        <v>7.3810799999999999</v>
      </c>
      <c r="AC5088" s="49">
        <v>0.176376</v>
      </c>
      <c r="AD5088" s="49">
        <v>4.8612200000000003</v>
      </c>
      <c r="AE5088" s="312"/>
      <c r="AF5088" s="161" t="s">
        <v>432</v>
      </c>
      <c r="AG5088" s="318">
        <v>30</v>
      </c>
      <c r="AH5088" s="318">
        <v>15</v>
      </c>
      <c r="AI5088" s="318"/>
      <c r="AJ5088" s="318"/>
      <c r="AK5088" s="318"/>
      <c r="AL5088" s="318"/>
      <c r="AM5088" s="318"/>
      <c r="AN5088" s="318"/>
      <c r="AO5088" s="318"/>
      <c r="AP5088" s="318"/>
      <c r="AQ5088" s="318"/>
      <c r="AR5088" s="318"/>
      <c r="AS5088" s="318"/>
      <c r="AT5088" s="318"/>
      <c r="AU5088" s="318"/>
      <c r="AV5088" s="318"/>
      <c r="AW5088" s="318"/>
      <c r="AX5088" s="318"/>
      <c r="AY5088" s="318"/>
      <c r="AZ5088" s="318"/>
      <c r="BA5088" s="318"/>
      <c r="BB5088" s="318"/>
      <c r="BC5088" s="318"/>
      <c r="BD5088" s="318"/>
      <c r="BE5088" s="497"/>
      <c r="BF5088" s="497"/>
      <c r="BG5088" s="497"/>
      <c r="BH5088" s="497"/>
      <c r="BI5088" s="497"/>
      <c r="BJ5088" s="497"/>
      <c r="BK5088" s="497"/>
      <c r="BL5088" s="497"/>
      <c r="BM5088" s="497"/>
      <c r="BN5088" s="497"/>
      <c r="BO5088" s="497"/>
      <c r="BP5088" s="306"/>
      <c r="BQ5088" s="496"/>
      <c r="BR5088" s="496"/>
      <c r="BS5088" s="496"/>
      <c r="BT5088" s="496"/>
      <c r="BU5088" s="496"/>
      <c r="BV5088" s="496"/>
    </row>
    <row r="5089" spans="1:74" s="52" customFormat="1" ht="12.75">
      <c r="A5089" s="45">
        <v>2353.0846135089</v>
      </c>
      <c r="B5089" s="46" t="s">
        <v>253</v>
      </c>
      <c r="C5089" s="47" t="s">
        <v>308</v>
      </c>
      <c r="D5089" s="48">
        <v>51.966502626231325</v>
      </c>
      <c r="E5089" s="49">
        <v>39.807699999999997</v>
      </c>
      <c r="F5089" s="49">
        <v>2.6581E-2</v>
      </c>
      <c r="G5089" s="49">
        <v>14.3033</v>
      </c>
      <c r="H5089" s="49">
        <v>0.30865900000000002</v>
      </c>
      <c r="I5089" s="49">
        <v>0.201317</v>
      </c>
      <c r="J5089" s="49">
        <v>45.148299999999999</v>
      </c>
      <c r="K5089" s="49">
        <v>0.26443299999999997</v>
      </c>
      <c r="L5089" s="49">
        <v>100.08942399999999</v>
      </c>
      <c r="M5089" s="47"/>
      <c r="N5089" s="50">
        <v>0.99674588111013995</v>
      </c>
      <c r="O5089" s="50">
        <v>5.2621605506548877E-4</v>
      </c>
      <c r="P5089" s="50">
        <v>0.29950881279251651</v>
      </c>
      <c r="Q5089" s="50">
        <v>6.2164178832947361E-3</v>
      </c>
      <c r="R5089" s="50">
        <v>4.2695642477858743E-3</v>
      </c>
      <c r="S5089" s="50">
        <v>1.6852615476550012</v>
      </c>
      <c r="T5089" s="50">
        <v>7.0939914959457454E-3</v>
      </c>
      <c r="U5089" s="50">
        <v>3.0004821830864095</v>
      </c>
      <c r="V5089" s="51">
        <v>84.909649057587472</v>
      </c>
      <c r="X5089" s="49">
        <v>0.213037</v>
      </c>
      <c r="Y5089" s="49">
        <v>60.784700000000001</v>
      </c>
      <c r="Z5089" s="49">
        <v>0.48622599999999999</v>
      </c>
      <c r="AA5089" s="49">
        <v>7.2599900000000002</v>
      </c>
      <c r="AB5089" s="49">
        <v>7.0370900000000001</v>
      </c>
      <c r="AC5089" s="49">
        <v>0.17622699999999999</v>
      </c>
      <c r="AD5089" s="49">
        <v>4.6541300000000003</v>
      </c>
      <c r="AE5089" s="312"/>
      <c r="AF5089" s="161" t="s">
        <v>432</v>
      </c>
      <c r="AG5089" s="318">
        <v>30</v>
      </c>
      <c r="AH5089" s="318">
        <v>15</v>
      </c>
      <c r="AI5089" s="318"/>
      <c r="AJ5089" s="318"/>
      <c r="AK5089" s="318"/>
      <c r="AL5089" s="318"/>
      <c r="AM5089" s="318"/>
      <c r="AN5089" s="318"/>
      <c r="AO5089" s="318"/>
      <c r="AP5089" s="318"/>
      <c r="AQ5089" s="318"/>
      <c r="AR5089" s="318"/>
      <c r="AS5089" s="318"/>
      <c r="AT5089" s="318"/>
      <c r="AU5089" s="318"/>
      <c r="AV5089" s="318"/>
      <c r="AW5089" s="318"/>
      <c r="AX5089" s="318"/>
      <c r="AY5089" s="318"/>
      <c r="AZ5089" s="318"/>
      <c r="BA5089" s="318"/>
      <c r="BB5089" s="318"/>
      <c r="BC5089" s="318"/>
      <c r="BD5089" s="318"/>
      <c r="BE5089" s="497"/>
      <c r="BF5089" s="497"/>
      <c r="BG5089" s="497"/>
      <c r="BH5089" s="497"/>
      <c r="BI5089" s="497"/>
      <c r="BJ5089" s="497"/>
      <c r="BK5089" s="497"/>
      <c r="BL5089" s="497"/>
      <c r="BM5089" s="497"/>
      <c r="BN5089" s="497"/>
      <c r="BO5089" s="497"/>
      <c r="BP5089" s="306"/>
      <c r="BQ5089" s="496"/>
      <c r="BR5089" s="496"/>
      <c r="BS5089" s="496"/>
      <c r="BT5089" s="496"/>
      <c r="BU5089" s="496"/>
      <c r="BV5089" s="496"/>
    </row>
    <row r="5090" spans="1:74" s="52" customFormat="1" ht="12.75">
      <c r="A5090" s="45">
        <v>2353.0846135089</v>
      </c>
      <c r="B5090" s="46" t="s">
        <v>253</v>
      </c>
      <c r="C5090" s="47" t="s">
        <v>308</v>
      </c>
      <c r="D5090" s="48">
        <v>55.966502626231325</v>
      </c>
      <c r="E5090" s="49">
        <v>39.811199999999999</v>
      </c>
      <c r="F5090" s="49">
        <v>4.6635000000000003E-2</v>
      </c>
      <c r="G5090" s="49">
        <v>14.657500000000001</v>
      </c>
      <c r="H5090" s="49">
        <v>0.329789</v>
      </c>
      <c r="I5090" s="49">
        <v>0.19118599999999999</v>
      </c>
      <c r="J5090" s="49">
        <v>45.069800000000001</v>
      </c>
      <c r="K5090" s="49">
        <v>0.237541</v>
      </c>
      <c r="L5090" s="49">
        <v>100.389171</v>
      </c>
      <c r="M5090" s="47"/>
      <c r="N5090" s="50">
        <v>0.99514353664802324</v>
      </c>
      <c r="O5090" s="50">
        <v>9.2165387720561905E-4</v>
      </c>
      <c r="P5090" s="50">
        <v>0.30640535781588457</v>
      </c>
      <c r="Q5090" s="50">
        <v>6.6307173647014743E-3</v>
      </c>
      <c r="R5090" s="50">
        <v>4.0478301831450769E-3</v>
      </c>
      <c r="S5090" s="50">
        <v>1.6794792197619464</v>
      </c>
      <c r="T5090" s="50">
        <v>6.3617512841576225E-3</v>
      </c>
      <c r="U5090" s="50">
        <v>3.0003310964892309</v>
      </c>
      <c r="V5090" s="51">
        <v>84.570837536308133</v>
      </c>
      <c r="X5090" s="49">
        <v>0.213062</v>
      </c>
      <c r="Y5090" s="49">
        <v>32.828099999999999</v>
      </c>
      <c r="Z5090" s="49">
        <v>0.48017199999999999</v>
      </c>
      <c r="AA5090" s="49">
        <v>6.7539699999999998</v>
      </c>
      <c r="AB5090" s="49">
        <v>7.0247799999999998</v>
      </c>
      <c r="AC5090" s="49">
        <v>0.17668300000000001</v>
      </c>
      <c r="AD5090" s="49">
        <v>5.0957600000000003</v>
      </c>
      <c r="AE5090" s="312"/>
      <c r="AF5090" s="161" t="s">
        <v>432</v>
      </c>
      <c r="AG5090" s="318">
        <v>30</v>
      </c>
      <c r="AH5090" s="318">
        <v>15</v>
      </c>
      <c r="AI5090" s="318"/>
      <c r="AJ5090" s="318"/>
      <c r="AK5090" s="318"/>
      <c r="AL5090" s="318"/>
      <c r="AM5090" s="318"/>
      <c r="AN5090" s="318"/>
      <c r="AO5090" s="318"/>
      <c r="AP5090" s="318"/>
      <c r="AQ5090" s="318"/>
      <c r="AR5090" s="318"/>
      <c r="AS5090" s="318"/>
      <c r="AT5090" s="318"/>
      <c r="AU5090" s="318"/>
      <c r="AV5090" s="318"/>
      <c r="AW5090" s="318"/>
      <c r="AX5090" s="318"/>
      <c r="AY5090" s="318"/>
      <c r="AZ5090" s="318"/>
      <c r="BA5090" s="318"/>
      <c r="BB5090" s="318"/>
      <c r="BC5090" s="318"/>
      <c r="BD5090" s="318"/>
      <c r="BE5090" s="497"/>
      <c r="BF5090" s="497"/>
      <c r="BG5090" s="497"/>
      <c r="BH5090" s="497"/>
      <c r="BI5090" s="497"/>
      <c r="BJ5090" s="497"/>
      <c r="BK5090" s="497"/>
      <c r="BL5090" s="497"/>
      <c r="BM5090" s="497"/>
      <c r="BN5090" s="497"/>
      <c r="BO5090" s="497"/>
      <c r="BP5090" s="306"/>
      <c r="BQ5090" s="496"/>
      <c r="BR5090" s="496"/>
      <c r="BS5090" s="496"/>
      <c r="BT5090" s="496"/>
      <c r="BU5090" s="496"/>
      <c r="BV5090" s="496"/>
    </row>
    <row r="5091" spans="1:74" s="52" customFormat="1" ht="12.75">
      <c r="A5091" s="45">
        <v>2353.0846135089</v>
      </c>
      <c r="B5091" s="46" t="s">
        <v>253</v>
      </c>
      <c r="C5091" s="47" t="s">
        <v>308</v>
      </c>
      <c r="D5091" s="48">
        <v>59.966502626231325</v>
      </c>
      <c r="E5091" s="49">
        <v>39.861600000000003</v>
      </c>
      <c r="F5091" s="49">
        <v>4.3568999999999997E-2</v>
      </c>
      <c r="G5091" s="49">
        <v>14.765499999999999</v>
      </c>
      <c r="H5091" s="49">
        <v>0.28688799999999998</v>
      </c>
      <c r="I5091" s="49">
        <v>0.19470199999999999</v>
      </c>
      <c r="J5091" s="49">
        <v>45.070399999999999</v>
      </c>
      <c r="K5091" s="49">
        <v>0.25845699999999999</v>
      </c>
      <c r="L5091" s="49">
        <v>100.513482</v>
      </c>
      <c r="M5091" s="47"/>
      <c r="N5091" s="50">
        <v>0.99560006812499258</v>
      </c>
      <c r="O5091" s="50">
        <v>8.6036591761412377E-4</v>
      </c>
      <c r="P5091" s="50">
        <v>0.30841418379538071</v>
      </c>
      <c r="Q5091" s="50">
        <v>5.7635022377082231E-3</v>
      </c>
      <c r="R5091" s="50">
        <v>4.1189483180027343E-3</v>
      </c>
      <c r="S5091" s="50">
        <v>1.6781475717666889</v>
      </c>
      <c r="T5091" s="50">
        <v>6.9163368584066577E-3</v>
      </c>
      <c r="U5091" s="50">
        <v>3.0007737180257892</v>
      </c>
      <c r="V5091" s="51">
        <v>84.474976278393157</v>
      </c>
      <c r="X5091" s="49">
        <v>0.212975</v>
      </c>
      <c r="Y5091" s="49">
        <v>36.604500000000002</v>
      </c>
      <c r="Z5091" s="49">
        <v>0.47792400000000002</v>
      </c>
      <c r="AA5091" s="49">
        <v>7.7943300000000004</v>
      </c>
      <c r="AB5091" s="49">
        <v>7.2076000000000002</v>
      </c>
      <c r="AC5091" s="49">
        <v>0.17663499999999999</v>
      </c>
      <c r="AD5091" s="49">
        <v>4.67652</v>
      </c>
      <c r="AE5091" s="312"/>
      <c r="AF5091" s="161" t="s">
        <v>432</v>
      </c>
      <c r="AG5091" s="318">
        <v>30</v>
      </c>
      <c r="AH5091" s="318">
        <v>15</v>
      </c>
      <c r="AI5091" s="318"/>
      <c r="AJ5091" s="318"/>
      <c r="AK5091" s="318"/>
      <c r="AL5091" s="318"/>
      <c r="AM5091" s="318"/>
      <c r="AN5091" s="318"/>
      <c r="AO5091" s="318"/>
      <c r="AP5091" s="318"/>
      <c r="AQ5091" s="318"/>
      <c r="AR5091" s="318"/>
      <c r="AS5091" s="318"/>
      <c r="AT5091" s="318"/>
      <c r="AU5091" s="318"/>
      <c r="AV5091" s="318"/>
      <c r="AW5091" s="318"/>
      <c r="AX5091" s="318"/>
      <c r="AY5091" s="318"/>
      <c r="AZ5091" s="318"/>
      <c r="BA5091" s="318"/>
      <c r="BB5091" s="318"/>
      <c r="BC5091" s="318"/>
      <c r="BD5091" s="318"/>
      <c r="BE5091" s="497"/>
      <c r="BF5091" s="497"/>
      <c r="BG5091" s="497"/>
      <c r="BH5091" s="497"/>
      <c r="BI5091" s="497"/>
      <c r="BJ5091" s="497"/>
      <c r="BK5091" s="497"/>
      <c r="BL5091" s="497"/>
      <c r="BM5091" s="497"/>
      <c r="BN5091" s="497"/>
      <c r="BO5091" s="497"/>
      <c r="BP5091" s="306"/>
      <c r="BQ5091" s="496"/>
      <c r="BR5091" s="496"/>
      <c r="BS5091" s="496"/>
      <c r="BT5091" s="496"/>
      <c r="BU5091" s="496"/>
      <c r="BV5091" s="496"/>
    </row>
    <row r="5092" spans="1:74" s="52" customFormat="1" ht="12.75">
      <c r="A5092" s="45">
        <v>2353.0846135089</v>
      </c>
      <c r="B5092" s="46" t="s">
        <v>253</v>
      </c>
      <c r="C5092" s="47" t="s">
        <v>308</v>
      </c>
      <c r="D5092" s="48">
        <v>63.966502626231325</v>
      </c>
      <c r="E5092" s="49">
        <v>39.951000000000001</v>
      </c>
      <c r="F5092" s="49">
        <v>3.9864999999999998E-2</v>
      </c>
      <c r="G5092" s="49">
        <v>14.786799999999999</v>
      </c>
      <c r="H5092" s="49">
        <v>0.32267200000000001</v>
      </c>
      <c r="I5092" s="49">
        <v>0.203458</v>
      </c>
      <c r="J5092" s="49">
        <v>44.800699999999999</v>
      </c>
      <c r="K5092" s="49">
        <v>0.246256</v>
      </c>
      <c r="L5092" s="49">
        <v>100.385932</v>
      </c>
      <c r="M5092" s="47"/>
      <c r="N5092" s="50">
        <v>0.9989629157375749</v>
      </c>
      <c r="O5092" s="50">
        <v>7.8811373322870367E-4</v>
      </c>
      <c r="P5092" s="50">
        <v>0.30920884226558371</v>
      </c>
      <c r="Q5092" s="50">
        <v>6.4897338326593374E-3</v>
      </c>
      <c r="R5092" s="50">
        <v>4.3090568330559501E-3</v>
      </c>
      <c r="S5092" s="50">
        <v>1.6699945629473671</v>
      </c>
      <c r="T5092" s="50">
        <v>6.5972991930562715E-3</v>
      </c>
      <c r="U5092" s="50">
        <v>2.9973873019603401</v>
      </c>
      <c r="V5092" s="51">
        <v>84.37710639284623</v>
      </c>
      <c r="X5092" s="49">
        <v>0.21265300000000001</v>
      </c>
      <c r="Y5092" s="49">
        <v>39.625599999999999</v>
      </c>
      <c r="Z5092" s="49">
        <v>0.47747800000000001</v>
      </c>
      <c r="AA5092" s="49">
        <v>6.8780000000000001</v>
      </c>
      <c r="AB5092" s="49">
        <v>6.9060899999999998</v>
      </c>
      <c r="AC5092" s="49">
        <v>0.17724000000000001</v>
      </c>
      <c r="AD5092" s="49">
        <v>4.9885700000000002</v>
      </c>
      <c r="AE5092" s="312"/>
      <c r="AF5092" s="161" t="s">
        <v>432</v>
      </c>
      <c r="AG5092" s="318">
        <v>30</v>
      </c>
      <c r="AH5092" s="318">
        <v>15</v>
      </c>
      <c r="AI5092" s="318"/>
      <c r="AJ5092" s="318"/>
      <c r="AK5092" s="318"/>
      <c r="AL5092" s="318"/>
      <c r="AM5092" s="318"/>
      <c r="AN5092" s="318"/>
      <c r="AO5092" s="318"/>
      <c r="AP5092" s="318"/>
      <c r="AQ5092" s="318"/>
      <c r="AR5092" s="318"/>
      <c r="AS5092" s="318"/>
      <c r="AT5092" s="318"/>
      <c r="AU5092" s="318"/>
      <c r="AV5092" s="318"/>
      <c r="AW5092" s="318"/>
      <c r="AX5092" s="318"/>
      <c r="AY5092" s="318"/>
      <c r="AZ5092" s="318"/>
      <c r="BA5092" s="318"/>
      <c r="BB5092" s="318"/>
      <c r="BC5092" s="318"/>
      <c r="BD5092" s="318"/>
      <c r="BE5092" s="497"/>
      <c r="BF5092" s="497"/>
      <c r="BG5092" s="497"/>
      <c r="BH5092" s="497"/>
      <c r="BI5092" s="497"/>
      <c r="BJ5092" s="497"/>
      <c r="BK5092" s="497"/>
      <c r="BL5092" s="497"/>
      <c r="BM5092" s="497"/>
      <c r="BN5092" s="497"/>
      <c r="BO5092" s="497"/>
      <c r="BP5092" s="306"/>
      <c r="BQ5092" s="496"/>
      <c r="BR5092" s="496"/>
      <c r="BS5092" s="496"/>
      <c r="BT5092" s="496"/>
      <c r="BU5092" s="496"/>
      <c r="BV5092" s="496"/>
    </row>
    <row r="5093" spans="1:74" s="52" customFormat="1" ht="12.75">
      <c r="A5093" s="45">
        <v>2353.0846135089</v>
      </c>
      <c r="B5093" s="46" t="s">
        <v>253</v>
      </c>
      <c r="C5093" s="47" t="s">
        <v>308</v>
      </c>
      <c r="D5093" s="48">
        <v>67.966502626231318</v>
      </c>
      <c r="E5093" s="49">
        <v>39.813099999999999</v>
      </c>
      <c r="F5093" s="49">
        <v>3.6156000000000001E-2</v>
      </c>
      <c r="G5093" s="49">
        <v>14.894399999999999</v>
      </c>
      <c r="H5093" s="49">
        <v>0.330785</v>
      </c>
      <c r="I5093" s="49">
        <v>0.19597400000000001</v>
      </c>
      <c r="J5093" s="49">
        <v>44.873100000000001</v>
      </c>
      <c r="K5093" s="49">
        <v>0.251558</v>
      </c>
      <c r="L5093" s="49">
        <v>100.42723199999999</v>
      </c>
      <c r="M5093" s="47"/>
      <c r="N5093" s="50">
        <v>0.99608450468608556</v>
      </c>
      <c r="O5093" s="50">
        <v>7.1519749099111397E-4</v>
      </c>
      <c r="P5093" s="50">
        <v>0.31163713022963413</v>
      </c>
      <c r="Q5093" s="50">
        <v>6.6567138632738169E-3</v>
      </c>
      <c r="R5093" s="50">
        <v>4.1529278467154016E-3</v>
      </c>
      <c r="S5093" s="50">
        <v>1.6736506412125309</v>
      </c>
      <c r="T5093" s="50">
        <v>6.7431989023536499E-3</v>
      </c>
      <c r="U5093" s="50">
        <v>3.0005885762650339</v>
      </c>
      <c r="V5093" s="51">
        <v>84.30267215098732</v>
      </c>
      <c r="X5093" s="49">
        <v>0.21307599999999999</v>
      </c>
      <c r="Y5093" s="49">
        <v>44.359499999999997</v>
      </c>
      <c r="Z5093" s="49">
        <v>0.47542899999999999</v>
      </c>
      <c r="AA5093" s="49">
        <v>6.6911199999999997</v>
      </c>
      <c r="AB5093" s="49">
        <v>6.9463600000000003</v>
      </c>
      <c r="AC5093" s="49">
        <v>0.17715700000000001</v>
      </c>
      <c r="AD5093" s="49">
        <v>4.8166000000000002</v>
      </c>
      <c r="AE5093" s="312"/>
      <c r="AF5093" s="161" t="s">
        <v>432</v>
      </c>
      <c r="AG5093" s="318">
        <v>30</v>
      </c>
      <c r="AH5093" s="318">
        <v>15</v>
      </c>
      <c r="AI5093" s="318"/>
      <c r="AJ5093" s="318"/>
      <c r="AK5093" s="318"/>
      <c r="AL5093" s="318"/>
      <c r="AM5093" s="318"/>
      <c r="AN5093" s="318"/>
      <c r="AO5093" s="318"/>
      <c r="AP5093" s="318"/>
      <c r="AQ5093" s="318"/>
      <c r="AR5093" s="318"/>
      <c r="AS5093" s="318"/>
      <c r="AT5093" s="318"/>
      <c r="AU5093" s="318"/>
      <c r="AV5093" s="318"/>
      <c r="AW5093" s="318"/>
      <c r="AX5093" s="318"/>
      <c r="AY5093" s="318"/>
      <c r="AZ5093" s="318"/>
      <c r="BA5093" s="318"/>
      <c r="BB5093" s="318"/>
      <c r="BC5093" s="318"/>
      <c r="BD5093" s="318"/>
      <c r="BE5093" s="497"/>
      <c r="BF5093" s="497"/>
      <c r="BG5093" s="497"/>
      <c r="BH5093" s="497"/>
      <c r="BI5093" s="497"/>
      <c r="BJ5093" s="497"/>
      <c r="BK5093" s="497"/>
      <c r="BL5093" s="497"/>
      <c r="BM5093" s="497"/>
      <c r="BN5093" s="497"/>
      <c r="BO5093" s="497"/>
      <c r="BP5093" s="306"/>
      <c r="BQ5093" s="496"/>
      <c r="BR5093" s="496"/>
      <c r="BS5093" s="496"/>
      <c r="BT5093" s="496"/>
      <c r="BU5093" s="496"/>
      <c r="BV5093" s="496"/>
    </row>
    <row r="5094" spans="1:74" s="52" customFormat="1" ht="12.75">
      <c r="A5094" s="45">
        <v>2353.0846135089</v>
      </c>
      <c r="B5094" s="46" t="s">
        <v>253</v>
      </c>
      <c r="C5094" s="47" t="s">
        <v>308</v>
      </c>
      <c r="D5094" s="48">
        <v>71.966502626231318</v>
      </c>
      <c r="E5094" s="49">
        <v>39.963200000000001</v>
      </c>
      <c r="F5094" s="49">
        <v>5.5195000000000001E-2</v>
      </c>
      <c r="G5094" s="49">
        <v>15.025499999999999</v>
      </c>
      <c r="H5094" s="49">
        <v>0.32960600000000001</v>
      </c>
      <c r="I5094" s="49">
        <v>0.20813300000000001</v>
      </c>
      <c r="J5094" s="49">
        <v>44.948</v>
      </c>
      <c r="K5094" s="49">
        <v>0.25358799999999998</v>
      </c>
      <c r="L5094" s="49">
        <v>100.823528</v>
      </c>
      <c r="M5094" s="47"/>
      <c r="N5094" s="50">
        <v>0.9960582821671401</v>
      </c>
      <c r="O5094" s="50">
        <v>1.0876762540610622E-3</v>
      </c>
      <c r="P5094" s="50">
        <v>0.31319110659901084</v>
      </c>
      <c r="Q5094" s="50">
        <v>6.6079005117443647E-3</v>
      </c>
      <c r="R5094" s="50">
        <v>4.3939102099244216E-3</v>
      </c>
      <c r="S5094" s="50">
        <v>1.6701036001339493</v>
      </c>
      <c r="T5094" s="50">
        <v>6.7719047422941632E-3</v>
      </c>
      <c r="U5094" s="50">
        <v>2.9993983755203284</v>
      </c>
      <c r="V5094" s="51">
        <v>84.208544220091028</v>
      </c>
      <c r="X5094" s="49">
        <v>0.21265100000000001</v>
      </c>
      <c r="Y5094" s="49">
        <v>29.452000000000002</v>
      </c>
      <c r="Z5094" s="49">
        <v>0.47362900000000002</v>
      </c>
      <c r="AA5094" s="49">
        <v>6.7697500000000002</v>
      </c>
      <c r="AB5094" s="49">
        <v>6.6922100000000002</v>
      </c>
      <c r="AC5094" s="49">
        <v>0.177069</v>
      </c>
      <c r="AD5094" s="49">
        <v>4.7987900000000003</v>
      </c>
      <c r="AE5094" s="312"/>
      <c r="AF5094" s="161" t="s">
        <v>432</v>
      </c>
      <c r="AG5094" s="318">
        <v>30</v>
      </c>
      <c r="AH5094" s="318">
        <v>15</v>
      </c>
      <c r="AI5094" s="318"/>
      <c r="AJ5094" s="318"/>
      <c r="AK5094" s="318"/>
      <c r="AL5094" s="318"/>
      <c r="AM5094" s="318"/>
      <c r="AN5094" s="318"/>
      <c r="AO5094" s="318"/>
      <c r="AP5094" s="318"/>
      <c r="AQ5094" s="318"/>
      <c r="AR5094" s="318"/>
      <c r="AS5094" s="318"/>
      <c r="AT5094" s="318"/>
      <c r="AU5094" s="318"/>
      <c r="AV5094" s="318"/>
      <c r="AW5094" s="318"/>
      <c r="AX5094" s="318"/>
      <c r="AY5094" s="318"/>
      <c r="AZ5094" s="318"/>
      <c r="BA5094" s="318"/>
      <c r="BB5094" s="318"/>
      <c r="BC5094" s="318"/>
      <c r="BD5094" s="318"/>
      <c r="BE5094" s="497"/>
      <c r="BF5094" s="497"/>
      <c r="BG5094" s="497"/>
      <c r="BH5094" s="497"/>
      <c r="BI5094" s="497"/>
      <c r="BJ5094" s="497"/>
      <c r="BK5094" s="497"/>
      <c r="BL5094" s="497"/>
      <c r="BM5094" s="497"/>
      <c r="BN5094" s="497"/>
      <c r="BO5094" s="497"/>
      <c r="BP5094" s="306"/>
      <c r="BQ5094" s="496"/>
      <c r="BR5094" s="496"/>
      <c r="BS5094" s="496"/>
      <c r="BT5094" s="496"/>
      <c r="BU5094" s="496"/>
      <c r="BV5094" s="496"/>
    </row>
    <row r="5095" spans="1:74" s="52" customFormat="1" ht="12.75">
      <c r="A5095" s="45">
        <v>2353.0846135089</v>
      </c>
      <c r="B5095" s="46" t="s">
        <v>253</v>
      </c>
      <c r="C5095" s="47" t="s">
        <v>308</v>
      </c>
      <c r="D5095" s="48">
        <v>75.966502626231318</v>
      </c>
      <c r="E5095" s="49">
        <v>39.787700000000001</v>
      </c>
      <c r="F5095" s="49">
        <v>1.9282000000000001E-2</v>
      </c>
      <c r="G5095" s="49">
        <v>14.917</v>
      </c>
      <c r="H5095" s="49">
        <v>0.30312699999999998</v>
      </c>
      <c r="I5095" s="49">
        <v>0.22398100000000001</v>
      </c>
      <c r="J5095" s="49">
        <v>44.911799999999999</v>
      </c>
      <c r="K5095" s="49">
        <v>0.24111199999999999</v>
      </c>
      <c r="L5095" s="49">
        <v>100.44153800000001</v>
      </c>
      <c r="M5095" s="47"/>
      <c r="N5095" s="50">
        <v>0.99547975504419872</v>
      </c>
      <c r="O5095" s="50">
        <v>3.8142670054140172E-4</v>
      </c>
      <c r="P5095" s="50">
        <v>0.31211962848326397</v>
      </c>
      <c r="Q5095" s="50">
        <v>6.1003128961143131E-3</v>
      </c>
      <c r="R5095" s="50">
        <v>4.746576842587222E-3</v>
      </c>
      <c r="S5095" s="50">
        <v>1.675145767730245</v>
      </c>
      <c r="T5095" s="50">
        <v>6.4633856623199787E-3</v>
      </c>
      <c r="U5095" s="50">
        <v>3.0015436994244196</v>
      </c>
      <c r="V5095" s="51">
        <v>84.294013820299512</v>
      </c>
      <c r="X5095" s="49">
        <v>0.21316499999999999</v>
      </c>
      <c r="Y5095" s="49">
        <v>84.127499999999998</v>
      </c>
      <c r="Z5095" s="49">
        <v>0.47510400000000003</v>
      </c>
      <c r="AA5095" s="49">
        <v>7.36714</v>
      </c>
      <c r="AB5095" s="49">
        <v>6.3119300000000003</v>
      </c>
      <c r="AC5095" s="49">
        <v>0.177069</v>
      </c>
      <c r="AD5095" s="49">
        <v>5.1667699999999996</v>
      </c>
      <c r="AE5095" s="312"/>
      <c r="AF5095" s="161" t="s">
        <v>432</v>
      </c>
      <c r="AG5095" s="318">
        <v>30</v>
      </c>
      <c r="AH5095" s="318">
        <v>15</v>
      </c>
      <c r="AI5095" s="318"/>
      <c r="AJ5095" s="318"/>
      <c r="AK5095" s="318"/>
      <c r="AL5095" s="318"/>
      <c r="AM5095" s="318"/>
      <c r="AN5095" s="318"/>
      <c r="AO5095" s="318"/>
      <c r="AP5095" s="318"/>
      <c r="AQ5095" s="318"/>
      <c r="AR5095" s="318"/>
      <c r="AS5095" s="318"/>
      <c r="AT5095" s="318"/>
      <c r="AU5095" s="318"/>
      <c r="AV5095" s="318"/>
      <c r="AW5095" s="318"/>
      <c r="AX5095" s="318"/>
      <c r="AY5095" s="318"/>
      <c r="AZ5095" s="318"/>
      <c r="BA5095" s="318"/>
      <c r="BB5095" s="318"/>
      <c r="BC5095" s="318"/>
      <c r="BD5095" s="318"/>
      <c r="BE5095" s="497"/>
      <c r="BF5095" s="497"/>
      <c r="BG5095" s="497"/>
      <c r="BH5095" s="497"/>
      <c r="BI5095" s="497"/>
      <c r="BJ5095" s="497"/>
      <c r="BK5095" s="497"/>
      <c r="BL5095" s="497"/>
      <c r="BM5095" s="497"/>
      <c r="BN5095" s="497"/>
      <c r="BO5095" s="497"/>
      <c r="BP5095" s="306"/>
      <c r="BQ5095" s="496"/>
      <c r="BR5095" s="496"/>
      <c r="BS5095" s="496"/>
      <c r="BT5095" s="496"/>
      <c r="BU5095" s="496"/>
      <c r="BV5095" s="496"/>
    </row>
    <row r="5096" spans="1:74" s="52" customFormat="1" ht="12.75">
      <c r="A5096" s="38"/>
      <c r="B5096" s="46"/>
      <c r="C5096" s="47"/>
      <c r="D5096" s="48"/>
      <c r="E5096" s="49"/>
      <c r="F5096" s="49"/>
      <c r="G5096" s="49"/>
      <c r="H5096" s="49"/>
      <c r="I5096" s="49"/>
      <c r="J5096" s="49"/>
      <c r="K5096" s="49"/>
      <c r="L5096" s="49"/>
      <c r="M5096" s="47"/>
      <c r="N5096" s="50"/>
      <c r="O5096" s="50"/>
      <c r="P5096" s="50"/>
      <c r="Q5096" s="50"/>
      <c r="R5096" s="50"/>
      <c r="S5096" s="50"/>
      <c r="T5096" s="50"/>
      <c r="U5096" s="50"/>
      <c r="V5096" s="51"/>
      <c r="AE5096" s="312"/>
      <c r="AF5096" s="312"/>
      <c r="AG5096" s="312"/>
      <c r="AH5096" s="312"/>
      <c r="AI5096" s="312"/>
      <c r="AJ5096" s="312"/>
      <c r="AK5096" s="312"/>
      <c r="AL5096" s="312"/>
      <c r="AM5096" s="312"/>
      <c r="AN5096" s="312"/>
      <c r="AO5096" s="312"/>
      <c r="AP5096" s="312"/>
      <c r="AQ5096" s="312"/>
      <c r="AR5096" s="312"/>
      <c r="AS5096" s="312"/>
      <c r="AT5096" s="312"/>
      <c r="AU5096" s="312"/>
      <c r="AV5096" s="312"/>
      <c r="AW5096" s="312"/>
      <c r="AX5096" s="312"/>
      <c r="AY5096" s="312"/>
      <c r="AZ5096" s="312"/>
      <c r="BA5096" s="312"/>
      <c r="BB5096" s="312"/>
      <c r="BC5096" s="312"/>
      <c r="BD5096" s="312"/>
      <c r="BE5096" s="306"/>
      <c r="BF5096" s="306"/>
      <c r="BG5096" s="306"/>
      <c r="BH5096" s="306"/>
      <c r="BI5096" s="306"/>
      <c r="BJ5096" s="306"/>
      <c r="BK5096" s="306"/>
      <c r="BL5096" s="306"/>
      <c r="BM5096" s="306"/>
      <c r="BN5096" s="306"/>
      <c r="BO5096" s="306"/>
      <c r="BP5096" s="306"/>
      <c r="BQ5096" s="496"/>
      <c r="BR5096" s="496"/>
      <c r="BS5096" s="496"/>
      <c r="BT5096" s="496"/>
      <c r="BU5096" s="496"/>
      <c r="BV5096" s="496"/>
    </row>
    <row r="5097" spans="1:74" s="52" customFormat="1" ht="12.75">
      <c r="A5097" s="45">
        <v>2353.0846135089</v>
      </c>
      <c r="B5097" s="46" t="s">
        <v>253</v>
      </c>
      <c r="C5097" s="47" t="s">
        <v>409</v>
      </c>
      <c r="D5097" s="48">
        <v>0</v>
      </c>
      <c r="E5097" s="49">
        <v>38.558300000000003</v>
      </c>
      <c r="F5097" s="49">
        <v>2.7430000000000002E-3</v>
      </c>
      <c r="G5097" s="49">
        <v>21.452999999999999</v>
      </c>
      <c r="H5097" s="49">
        <v>0.14446700000000001</v>
      </c>
      <c r="I5097" s="49">
        <v>0.26314399999999999</v>
      </c>
      <c r="J5097" s="49">
        <v>39.083199999999998</v>
      </c>
      <c r="K5097" s="49">
        <v>0.32372600000000001</v>
      </c>
      <c r="L5097" s="49">
        <v>99.849047999999996</v>
      </c>
      <c r="M5097" s="47"/>
      <c r="N5097" s="50">
        <v>1.0009548035954636</v>
      </c>
      <c r="O5097" s="50">
        <v>5.6298628201251037E-5</v>
      </c>
      <c r="P5097" s="50">
        <v>0.46573686645864065</v>
      </c>
      <c r="Q5097" s="50">
        <v>3.0165403352551494E-3</v>
      </c>
      <c r="R5097" s="50">
        <v>5.7859649883187743E-3</v>
      </c>
      <c r="S5097" s="50">
        <v>1.5124995381453752</v>
      </c>
      <c r="T5097" s="50">
        <v>9.0039239600971186E-3</v>
      </c>
      <c r="U5097" s="50">
        <v>2.9976801571236122</v>
      </c>
      <c r="V5097" s="51">
        <v>76.456966145465941</v>
      </c>
      <c r="X5097" s="49">
        <v>0.215387</v>
      </c>
      <c r="Y5097" s="49">
        <v>580.35400000000004</v>
      </c>
      <c r="Z5097" s="49">
        <v>0.39124700000000001</v>
      </c>
      <c r="AA5097" s="49">
        <v>14.5313</v>
      </c>
      <c r="AB5097" s="49">
        <v>5.6085900000000004</v>
      </c>
      <c r="AC5097" s="49">
        <v>0.19331300000000001</v>
      </c>
      <c r="AD5097" s="49">
        <v>4.05436</v>
      </c>
      <c r="AE5097" s="226"/>
      <c r="AF5097" s="465" t="s">
        <v>1745</v>
      </c>
      <c r="AG5097" s="311">
        <v>30</v>
      </c>
      <c r="AH5097" s="311">
        <v>15</v>
      </c>
      <c r="AI5097" s="311"/>
      <c r="AJ5097" s="311"/>
      <c r="AK5097" s="311"/>
      <c r="AL5097" s="311"/>
      <c r="AM5097" s="311"/>
      <c r="AN5097" s="311"/>
      <c r="AO5097" s="311"/>
      <c r="AP5097" s="311"/>
      <c r="AQ5097" s="311"/>
      <c r="AR5097" s="311"/>
      <c r="AS5097" s="311"/>
      <c r="AT5097" s="311"/>
      <c r="AU5097" s="311"/>
      <c r="AV5097" s="311"/>
      <c r="AW5097" s="311"/>
      <c r="AX5097" s="311"/>
      <c r="AY5097" s="311"/>
      <c r="AZ5097" s="311"/>
      <c r="BA5097" s="311"/>
      <c r="BB5097" s="311"/>
      <c r="BC5097" s="311"/>
      <c r="BD5097" s="311"/>
      <c r="BE5097" s="491"/>
      <c r="BF5097" s="491"/>
      <c r="BG5097" s="491"/>
      <c r="BH5097" s="491"/>
      <c r="BI5097" s="491"/>
      <c r="BJ5097" s="491"/>
      <c r="BK5097" s="491"/>
      <c r="BL5097" s="491"/>
      <c r="BM5097" s="491"/>
      <c r="BN5097" s="491"/>
      <c r="BO5097" s="491"/>
      <c r="BP5097" s="306"/>
      <c r="BQ5097" s="496"/>
      <c r="BR5097" s="496"/>
      <c r="BS5097" s="496"/>
      <c r="BT5097" s="496"/>
      <c r="BU5097" s="496"/>
      <c r="BV5097" s="496"/>
    </row>
    <row r="5098" spans="1:74" s="52" customFormat="1" ht="12.75">
      <c r="A5098" s="45">
        <v>2353.0846135089</v>
      </c>
      <c r="B5098" s="46" t="s">
        <v>253</v>
      </c>
      <c r="C5098" s="47" t="s">
        <v>409</v>
      </c>
      <c r="D5098" s="48">
        <v>3.9999999999999822</v>
      </c>
      <c r="E5098" s="49">
        <v>38.895800000000001</v>
      </c>
      <c r="F5098" s="49">
        <v>4.7486E-2</v>
      </c>
      <c r="G5098" s="49">
        <v>20.148399999999999</v>
      </c>
      <c r="H5098" s="49">
        <v>0.16792799999999999</v>
      </c>
      <c r="I5098" s="49">
        <v>0.256129</v>
      </c>
      <c r="J5098" s="49">
        <v>40.0229</v>
      </c>
      <c r="K5098" s="49">
        <v>0.30757800000000002</v>
      </c>
      <c r="L5098" s="49">
        <v>99.885480000000001</v>
      </c>
      <c r="M5098" s="47"/>
      <c r="N5098" s="50">
        <v>1.0022164540215821</v>
      </c>
      <c r="O5098" s="50">
        <v>9.6738605660160956E-4</v>
      </c>
      <c r="P5098" s="50">
        <v>0.43416556810090712</v>
      </c>
      <c r="Q5098" s="50">
        <v>3.4803732992545302E-3</v>
      </c>
      <c r="R5098" s="50">
        <v>5.5898906632504009E-3</v>
      </c>
      <c r="S5098" s="50">
        <v>1.5373612119358753</v>
      </c>
      <c r="T5098" s="50">
        <v>8.4912521247370761E-3</v>
      </c>
      <c r="U5098" s="50">
        <v>2.9934643487565435</v>
      </c>
      <c r="V5098" s="51">
        <v>77.978205901275814</v>
      </c>
      <c r="X5098" s="49">
        <v>0.21445700000000001</v>
      </c>
      <c r="Y5098" s="49">
        <v>32.252200000000002</v>
      </c>
      <c r="Z5098" s="49">
        <v>0.404117</v>
      </c>
      <c r="AA5098" s="49">
        <v>12.315899999999999</v>
      </c>
      <c r="AB5098" s="49">
        <v>5.7316099999999999</v>
      </c>
      <c r="AC5098" s="49">
        <v>0.19026399999999999</v>
      </c>
      <c r="AD5098" s="49">
        <v>4.2470999999999997</v>
      </c>
      <c r="AE5098" s="226"/>
      <c r="AF5098" s="465" t="s">
        <v>1745</v>
      </c>
      <c r="AG5098" s="311">
        <v>30</v>
      </c>
      <c r="AH5098" s="311">
        <v>15</v>
      </c>
      <c r="AI5098" s="311"/>
      <c r="AJ5098" s="311"/>
      <c r="AK5098" s="311"/>
      <c r="AL5098" s="311"/>
      <c r="AM5098" s="311"/>
      <c r="AN5098" s="311"/>
      <c r="AO5098" s="311"/>
      <c r="AP5098" s="311"/>
      <c r="AQ5098" s="311"/>
      <c r="AR5098" s="311"/>
      <c r="AS5098" s="311"/>
      <c r="AT5098" s="311"/>
      <c r="AU5098" s="311"/>
      <c r="AV5098" s="311"/>
      <c r="AW5098" s="311"/>
      <c r="AX5098" s="311"/>
      <c r="AY5098" s="311"/>
      <c r="AZ5098" s="311"/>
      <c r="BA5098" s="311"/>
      <c r="BB5098" s="311"/>
      <c r="BC5098" s="311"/>
      <c r="BD5098" s="311"/>
      <c r="BE5098" s="491"/>
      <c r="BF5098" s="491"/>
      <c r="BG5098" s="491"/>
      <c r="BH5098" s="491"/>
      <c r="BI5098" s="491"/>
      <c r="BJ5098" s="491"/>
      <c r="BK5098" s="491"/>
      <c r="BL5098" s="491"/>
      <c r="BM5098" s="491"/>
      <c r="BN5098" s="491"/>
      <c r="BO5098" s="491"/>
      <c r="BP5098" s="306"/>
      <c r="BQ5098" s="496"/>
      <c r="BR5098" s="496"/>
      <c r="BS5098" s="496"/>
      <c r="BT5098" s="496"/>
      <c r="BU5098" s="496"/>
      <c r="BV5098" s="496"/>
    </row>
    <row r="5099" spans="1:74" s="52" customFormat="1" ht="12.75">
      <c r="A5099" s="45">
        <v>2353.0846135089</v>
      </c>
      <c r="B5099" s="46" t="s">
        <v>253</v>
      </c>
      <c r="C5099" s="47" t="s">
        <v>409</v>
      </c>
      <c r="D5099" s="48">
        <v>7.9999999999999822</v>
      </c>
      <c r="E5099" s="49">
        <v>38.829500000000003</v>
      </c>
      <c r="F5099" s="49">
        <v>4.8378999999999998E-2</v>
      </c>
      <c r="G5099" s="49">
        <v>19.2699</v>
      </c>
      <c r="H5099" s="49">
        <v>0.1457</v>
      </c>
      <c r="I5099" s="49">
        <v>0.25873499999999999</v>
      </c>
      <c r="J5099" s="49">
        <v>40.9343</v>
      </c>
      <c r="K5099" s="49">
        <v>0.295545</v>
      </c>
      <c r="L5099" s="49">
        <v>99.811761000000004</v>
      </c>
      <c r="M5099" s="47"/>
      <c r="N5099" s="50">
        <v>0.99773698083470364</v>
      </c>
      <c r="O5099" s="50">
        <v>9.8284848717494484E-4</v>
      </c>
      <c r="P5099" s="50">
        <v>0.41408521689202576</v>
      </c>
      <c r="Q5099" s="50">
        <v>3.0113255945484092E-3</v>
      </c>
      <c r="R5099" s="50">
        <v>5.6311253084902523E-3</v>
      </c>
      <c r="S5099" s="50">
        <v>1.5680148988777034</v>
      </c>
      <c r="T5099" s="50">
        <v>8.1364607755020739E-3</v>
      </c>
      <c r="U5099" s="50">
        <v>2.9984983452437475</v>
      </c>
      <c r="V5099" s="51">
        <v>79.108763800701368</v>
      </c>
      <c r="X5099" s="49">
        <v>0.214814</v>
      </c>
      <c r="Y5099" s="49">
        <v>32.205500000000001</v>
      </c>
      <c r="Z5099" s="49">
        <v>0.41370899999999999</v>
      </c>
      <c r="AA5099" s="49">
        <v>14.1624</v>
      </c>
      <c r="AB5099" s="49">
        <v>5.6641300000000001</v>
      </c>
      <c r="AC5099" s="49">
        <v>0.187502</v>
      </c>
      <c r="AD5099" s="49">
        <v>4.3159700000000001</v>
      </c>
      <c r="AE5099" s="226"/>
      <c r="AF5099" s="465" t="s">
        <v>1745</v>
      </c>
      <c r="AG5099" s="311">
        <v>30</v>
      </c>
      <c r="AH5099" s="311">
        <v>15</v>
      </c>
      <c r="AI5099" s="311"/>
      <c r="AJ5099" s="311"/>
      <c r="AK5099" s="311"/>
      <c r="AL5099" s="311"/>
      <c r="AM5099" s="311"/>
      <c r="AN5099" s="311"/>
      <c r="AO5099" s="311"/>
      <c r="AP5099" s="311"/>
      <c r="AQ5099" s="311"/>
      <c r="AR5099" s="311"/>
      <c r="AS5099" s="311"/>
      <c r="AT5099" s="311"/>
      <c r="AU5099" s="311"/>
      <c r="AV5099" s="311"/>
      <c r="AW5099" s="311"/>
      <c r="AX5099" s="311"/>
      <c r="AY5099" s="311"/>
      <c r="AZ5099" s="311"/>
      <c r="BA5099" s="311"/>
      <c r="BB5099" s="311"/>
      <c r="BC5099" s="311"/>
      <c r="BD5099" s="311"/>
      <c r="BE5099" s="491"/>
      <c r="BF5099" s="491"/>
      <c r="BG5099" s="491"/>
      <c r="BH5099" s="491"/>
      <c r="BI5099" s="491"/>
      <c r="BJ5099" s="491"/>
      <c r="BK5099" s="491"/>
      <c r="BL5099" s="491"/>
      <c r="BM5099" s="491"/>
      <c r="BN5099" s="491"/>
      <c r="BO5099" s="491"/>
      <c r="BP5099" s="306"/>
      <c r="BQ5099" s="496"/>
      <c r="BR5099" s="496"/>
      <c r="BS5099" s="496"/>
      <c r="BT5099" s="496"/>
      <c r="BU5099" s="496"/>
      <c r="BV5099" s="496"/>
    </row>
    <row r="5100" spans="1:74" s="52" customFormat="1" ht="12.75">
      <c r="A5100" s="45">
        <v>2353.0846135089</v>
      </c>
      <c r="B5100" s="46" t="s">
        <v>253</v>
      </c>
      <c r="C5100" s="47" t="s">
        <v>409</v>
      </c>
      <c r="D5100" s="48">
        <v>11.999999999999982</v>
      </c>
      <c r="E5100" s="49">
        <v>39.201799999999999</v>
      </c>
      <c r="F5100" s="49">
        <v>1.9722E-2</v>
      </c>
      <c r="G5100" s="49">
        <v>18.5717</v>
      </c>
      <c r="H5100" s="49">
        <v>0.15889400000000001</v>
      </c>
      <c r="I5100" s="49">
        <v>0.224885</v>
      </c>
      <c r="J5100" s="49">
        <v>41.493299999999998</v>
      </c>
      <c r="K5100" s="49">
        <v>0.28682400000000002</v>
      </c>
      <c r="L5100" s="49">
        <v>99.983812</v>
      </c>
      <c r="M5100" s="47"/>
      <c r="N5100" s="50">
        <v>1.0015898826998921</v>
      </c>
      <c r="O5100" s="50">
        <v>3.9839170733301811E-4</v>
      </c>
      <c r="P5100" s="50">
        <v>0.3968181919359452</v>
      </c>
      <c r="Q5100" s="50">
        <v>3.2653918977120599E-3</v>
      </c>
      <c r="R5100" s="50">
        <v>4.8666503857481922E-3</v>
      </c>
      <c r="S5100" s="50">
        <v>1.5804124487466304</v>
      </c>
      <c r="T5100" s="50">
        <v>7.8515799241238599E-3</v>
      </c>
      <c r="U5100" s="50">
        <v>2.9960061361600707</v>
      </c>
      <c r="V5100" s="51">
        <v>79.930606790568632</v>
      </c>
      <c r="X5100" s="49">
        <v>0.21381</v>
      </c>
      <c r="Y5100" s="49">
        <v>78.616500000000002</v>
      </c>
      <c r="Z5100" s="49">
        <v>0.42197800000000002</v>
      </c>
      <c r="AA5100" s="49">
        <v>13.2469</v>
      </c>
      <c r="AB5100" s="49">
        <v>6.40808</v>
      </c>
      <c r="AC5100" s="49">
        <v>0.18573300000000001</v>
      </c>
      <c r="AD5100" s="49">
        <v>4.4142299999999999</v>
      </c>
      <c r="AE5100" s="226"/>
      <c r="AF5100" s="465" t="s">
        <v>1745</v>
      </c>
      <c r="AG5100" s="311">
        <v>30</v>
      </c>
      <c r="AH5100" s="311">
        <v>15</v>
      </c>
      <c r="AI5100" s="311"/>
      <c r="AJ5100" s="311"/>
      <c r="AK5100" s="311"/>
      <c r="AL5100" s="311"/>
      <c r="AM5100" s="311"/>
      <c r="AN5100" s="311"/>
      <c r="AO5100" s="311"/>
      <c r="AP5100" s="311"/>
      <c r="AQ5100" s="311"/>
      <c r="AR5100" s="311"/>
      <c r="AS5100" s="311"/>
      <c r="AT5100" s="311"/>
      <c r="AU5100" s="311"/>
      <c r="AV5100" s="311"/>
      <c r="AW5100" s="311"/>
      <c r="AX5100" s="311"/>
      <c r="AY5100" s="311"/>
      <c r="AZ5100" s="311"/>
      <c r="BA5100" s="311"/>
      <c r="BB5100" s="311"/>
      <c r="BC5100" s="311"/>
      <c r="BD5100" s="311"/>
      <c r="BE5100" s="491"/>
      <c r="BF5100" s="491"/>
      <c r="BG5100" s="491"/>
      <c r="BH5100" s="491"/>
      <c r="BI5100" s="491"/>
      <c r="BJ5100" s="491"/>
      <c r="BK5100" s="491"/>
      <c r="BL5100" s="491"/>
      <c r="BM5100" s="491"/>
      <c r="BN5100" s="491"/>
      <c r="BO5100" s="491"/>
      <c r="BP5100" s="306"/>
      <c r="BQ5100" s="496"/>
      <c r="BR5100" s="496"/>
      <c r="BS5100" s="496"/>
      <c r="BT5100" s="496"/>
      <c r="BU5100" s="496"/>
      <c r="BV5100" s="496"/>
    </row>
    <row r="5101" spans="1:74" s="52" customFormat="1" ht="12.75">
      <c r="A5101" s="45">
        <v>2353.0846135089</v>
      </c>
      <c r="B5101" s="46" t="s">
        <v>253</v>
      </c>
      <c r="C5101" s="47" t="s">
        <v>409</v>
      </c>
      <c r="D5101" s="48">
        <v>15.999999999999982</v>
      </c>
      <c r="E5101" s="49">
        <v>39.191600000000001</v>
      </c>
      <c r="F5101" s="49">
        <v>2.0979000000000001E-2</v>
      </c>
      <c r="G5101" s="49">
        <v>17.932400000000001</v>
      </c>
      <c r="H5101" s="49">
        <v>0.22548399999999999</v>
      </c>
      <c r="I5101" s="49">
        <v>0.23319999999999999</v>
      </c>
      <c r="J5101" s="49">
        <v>42.095500000000001</v>
      </c>
      <c r="K5101" s="49">
        <v>0.27483299999999999</v>
      </c>
      <c r="L5101" s="49">
        <v>100.00594599999999</v>
      </c>
      <c r="M5101" s="47"/>
      <c r="N5101" s="50">
        <v>0.99870079960342495</v>
      </c>
      <c r="O5101" s="50">
        <v>4.2267114629926215E-4</v>
      </c>
      <c r="P5101" s="50">
        <v>0.38215259704961352</v>
      </c>
      <c r="Q5101" s="50">
        <v>4.6217029262580504E-3</v>
      </c>
      <c r="R5101" s="50">
        <v>5.0333448811462058E-3</v>
      </c>
      <c r="S5101" s="50">
        <v>1.5991404967946694</v>
      </c>
      <c r="T5101" s="50">
        <v>7.5035871264754524E-3</v>
      </c>
      <c r="U5101" s="50">
        <v>2.9985347523865835</v>
      </c>
      <c r="V5101" s="51">
        <v>80.711960373912845</v>
      </c>
      <c r="X5101" s="49">
        <v>0.21387200000000001</v>
      </c>
      <c r="Y5101" s="49">
        <v>73.364999999999995</v>
      </c>
      <c r="Z5101" s="49">
        <v>0.42959399999999998</v>
      </c>
      <c r="AA5101" s="49">
        <v>9.2844099999999994</v>
      </c>
      <c r="AB5101" s="49">
        <v>6.0325100000000003</v>
      </c>
      <c r="AC5101" s="49">
        <v>0.184116</v>
      </c>
      <c r="AD5101" s="49">
        <v>4.5777099999999997</v>
      </c>
      <c r="AE5101" s="226"/>
      <c r="AF5101" s="465" t="s">
        <v>1745</v>
      </c>
      <c r="AG5101" s="311">
        <v>30</v>
      </c>
      <c r="AH5101" s="311">
        <v>15</v>
      </c>
      <c r="AI5101" s="311"/>
      <c r="AJ5101" s="311"/>
      <c r="AK5101" s="311"/>
      <c r="AL5101" s="311"/>
      <c r="AM5101" s="311"/>
      <c r="AN5101" s="311"/>
      <c r="AO5101" s="311"/>
      <c r="AP5101" s="311"/>
      <c r="AQ5101" s="311"/>
      <c r="AR5101" s="311"/>
      <c r="AS5101" s="311"/>
      <c r="AT5101" s="311"/>
      <c r="AU5101" s="311"/>
      <c r="AV5101" s="311"/>
      <c r="AW5101" s="311"/>
      <c r="AX5101" s="311"/>
      <c r="AY5101" s="311"/>
      <c r="AZ5101" s="311"/>
      <c r="BA5101" s="311"/>
      <c r="BB5101" s="311"/>
      <c r="BC5101" s="311"/>
      <c r="BD5101" s="311"/>
      <c r="BE5101" s="491"/>
      <c r="BF5101" s="491"/>
      <c r="BG5101" s="491"/>
      <c r="BH5101" s="491"/>
      <c r="BI5101" s="491"/>
      <c r="BJ5101" s="491"/>
      <c r="BK5101" s="491"/>
      <c r="BL5101" s="491"/>
      <c r="BM5101" s="491"/>
      <c r="BN5101" s="491"/>
      <c r="BO5101" s="491"/>
      <c r="BP5101" s="306"/>
      <c r="BQ5101" s="496"/>
      <c r="BR5101" s="496"/>
      <c r="BS5101" s="496"/>
      <c r="BT5101" s="496"/>
      <c r="BU5101" s="496"/>
      <c r="BV5101" s="496"/>
    </row>
    <row r="5102" spans="1:74" s="52" customFormat="1" ht="12.75">
      <c r="A5102" s="45">
        <v>2353.0846135089</v>
      </c>
      <c r="B5102" s="46" t="s">
        <v>253</v>
      </c>
      <c r="C5102" s="47" t="s">
        <v>409</v>
      </c>
      <c r="D5102" s="48">
        <v>19.999999999999982</v>
      </c>
      <c r="E5102" s="49">
        <v>39.368099999999998</v>
      </c>
      <c r="F5102" s="49">
        <v>5.4780000000000002E-2</v>
      </c>
      <c r="G5102" s="49">
        <v>17.284099999999999</v>
      </c>
      <c r="H5102" s="49">
        <v>0.221188</v>
      </c>
      <c r="I5102" s="49">
        <v>0.226547</v>
      </c>
      <c r="J5102" s="49">
        <v>42.548099999999998</v>
      </c>
      <c r="K5102" s="49">
        <v>0.22853499999999999</v>
      </c>
      <c r="L5102" s="49">
        <v>99.971098999999981</v>
      </c>
      <c r="M5102" s="47"/>
      <c r="N5102" s="50">
        <v>0.99979338937460682</v>
      </c>
      <c r="O5102" s="50">
        <v>1.0999254444972956E-3</v>
      </c>
      <c r="P5102" s="50">
        <v>0.36708663259447999</v>
      </c>
      <c r="Q5102" s="50">
        <v>4.5182604298650599E-3</v>
      </c>
      <c r="R5102" s="50">
        <v>4.8731509071460732E-3</v>
      </c>
      <c r="S5102" s="50">
        <v>1.6108478527628569</v>
      </c>
      <c r="T5102" s="50">
        <v>6.2183644889066284E-3</v>
      </c>
      <c r="U5102" s="50">
        <v>2.9956273039137051</v>
      </c>
      <c r="V5102" s="51">
        <v>81.440910439045126</v>
      </c>
      <c r="X5102" s="49">
        <v>0.213231</v>
      </c>
      <c r="Y5102" s="49">
        <v>29.163</v>
      </c>
      <c r="Z5102" s="49">
        <v>0.43766899999999997</v>
      </c>
      <c r="AA5102" s="49">
        <v>9.3877100000000002</v>
      </c>
      <c r="AB5102" s="49">
        <v>6.1527599999999998</v>
      </c>
      <c r="AC5102" s="49">
        <v>0.182614</v>
      </c>
      <c r="AD5102" s="49">
        <v>5.2330399999999999</v>
      </c>
      <c r="AE5102" s="226"/>
      <c r="AF5102" s="465" t="s">
        <v>1745</v>
      </c>
      <c r="AG5102" s="311">
        <v>30</v>
      </c>
      <c r="AH5102" s="311">
        <v>15</v>
      </c>
      <c r="AI5102" s="311"/>
      <c r="AJ5102" s="311"/>
      <c r="AK5102" s="311"/>
      <c r="AL5102" s="311"/>
      <c r="AM5102" s="311"/>
      <c r="AN5102" s="311"/>
      <c r="AO5102" s="311"/>
      <c r="AP5102" s="311"/>
      <c r="AQ5102" s="311"/>
      <c r="AR5102" s="311"/>
      <c r="AS5102" s="311"/>
      <c r="AT5102" s="311"/>
      <c r="AU5102" s="311"/>
      <c r="AV5102" s="311"/>
      <c r="AW5102" s="311"/>
      <c r="AX5102" s="311"/>
      <c r="AY5102" s="311"/>
      <c r="AZ5102" s="311"/>
      <c r="BA5102" s="311"/>
      <c r="BB5102" s="311"/>
      <c r="BC5102" s="311"/>
      <c r="BD5102" s="311"/>
      <c r="BE5102" s="491"/>
      <c r="BF5102" s="491"/>
      <c r="BG5102" s="491"/>
      <c r="BH5102" s="491"/>
      <c r="BI5102" s="491"/>
      <c r="BJ5102" s="491"/>
      <c r="BK5102" s="491"/>
      <c r="BL5102" s="491"/>
      <c r="BM5102" s="491"/>
      <c r="BN5102" s="491"/>
      <c r="BO5102" s="491"/>
      <c r="BP5102" s="306"/>
      <c r="BQ5102" s="496"/>
      <c r="BR5102" s="496"/>
      <c r="BS5102" s="496"/>
      <c r="BT5102" s="496"/>
      <c r="BU5102" s="496"/>
      <c r="BV5102" s="496"/>
    </row>
    <row r="5103" spans="1:74" s="52" customFormat="1" ht="12.75">
      <c r="A5103" s="45">
        <v>2353.0846135089</v>
      </c>
      <c r="B5103" s="46" t="s">
        <v>253</v>
      </c>
      <c r="C5103" s="47" t="s">
        <v>409</v>
      </c>
      <c r="D5103" s="48">
        <v>23.999999999999982</v>
      </c>
      <c r="E5103" s="49">
        <v>39.5124</v>
      </c>
      <c r="F5103" s="49">
        <v>4.3253E-2</v>
      </c>
      <c r="G5103" s="49">
        <v>16.838699999999999</v>
      </c>
      <c r="H5103" s="49">
        <v>0.204207</v>
      </c>
      <c r="I5103" s="49">
        <v>0.216671</v>
      </c>
      <c r="J5103" s="49">
        <v>42.795000000000002</v>
      </c>
      <c r="K5103" s="49">
        <v>0.27032299999999998</v>
      </c>
      <c r="L5103" s="49">
        <v>99.910631000000009</v>
      </c>
      <c r="M5103" s="47"/>
      <c r="N5103" s="50">
        <v>1.0018970541736794</v>
      </c>
      <c r="O5103" s="50">
        <v>8.6712426672939209E-4</v>
      </c>
      <c r="P5103" s="50">
        <v>0.35707072352067493</v>
      </c>
      <c r="Q5103" s="50">
        <v>4.1648964433184258E-3</v>
      </c>
      <c r="R5103" s="50">
        <v>4.6534624830432735E-3</v>
      </c>
      <c r="S5103" s="50">
        <v>1.6176749716633023</v>
      </c>
      <c r="T5103" s="50">
        <v>7.343960561318346E-3</v>
      </c>
      <c r="U5103" s="50">
        <v>2.9945710278389979</v>
      </c>
      <c r="V5103" s="51">
        <v>81.918141440110432</v>
      </c>
      <c r="X5103" s="49">
        <v>0.21288799999999999</v>
      </c>
      <c r="Y5103" s="49">
        <v>35.5974</v>
      </c>
      <c r="Z5103" s="49">
        <v>0.443832</v>
      </c>
      <c r="AA5103" s="49">
        <v>10.0579</v>
      </c>
      <c r="AB5103" s="49">
        <v>6.26919</v>
      </c>
      <c r="AC5103" s="49">
        <v>0.18182000000000001</v>
      </c>
      <c r="AD5103" s="49">
        <v>4.5701999999999998</v>
      </c>
      <c r="AE5103" s="226"/>
      <c r="AF5103" s="465" t="s">
        <v>1745</v>
      </c>
      <c r="AG5103" s="311">
        <v>30</v>
      </c>
      <c r="AH5103" s="311">
        <v>15</v>
      </c>
      <c r="AI5103" s="311"/>
      <c r="AJ5103" s="311"/>
      <c r="AK5103" s="311"/>
      <c r="AL5103" s="311"/>
      <c r="AM5103" s="311"/>
      <c r="AN5103" s="311"/>
      <c r="AO5103" s="311"/>
      <c r="AP5103" s="311"/>
      <c r="AQ5103" s="311"/>
      <c r="AR5103" s="311"/>
      <c r="AS5103" s="311"/>
      <c r="AT5103" s="311"/>
      <c r="AU5103" s="311"/>
      <c r="AV5103" s="311"/>
      <c r="AW5103" s="311"/>
      <c r="AX5103" s="311"/>
      <c r="AY5103" s="311"/>
      <c r="AZ5103" s="311"/>
      <c r="BA5103" s="311"/>
      <c r="BB5103" s="311"/>
      <c r="BC5103" s="311"/>
      <c r="BD5103" s="311"/>
      <c r="BE5103" s="491"/>
      <c r="BF5103" s="491"/>
      <c r="BG5103" s="491"/>
      <c r="BH5103" s="491"/>
      <c r="BI5103" s="491"/>
      <c r="BJ5103" s="491"/>
      <c r="BK5103" s="491"/>
      <c r="BL5103" s="491"/>
      <c r="BM5103" s="491"/>
      <c r="BN5103" s="491"/>
      <c r="BO5103" s="491"/>
      <c r="BP5103" s="306"/>
      <c r="BQ5103" s="496"/>
      <c r="BR5103" s="496"/>
      <c r="BS5103" s="496"/>
      <c r="BT5103" s="496"/>
      <c r="BU5103" s="496"/>
      <c r="BV5103" s="496"/>
    </row>
    <row r="5104" spans="1:74" s="52" customFormat="1" ht="12.75">
      <c r="A5104" s="45">
        <v>2353.0846135089</v>
      </c>
      <c r="B5104" s="46" t="s">
        <v>253</v>
      </c>
      <c r="C5104" s="47" t="s">
        <v>409</v>
      </c>
      <c r="D5104" s="48">
        <v>27.999999999999982</v>
      </c>
      <c r="E5104" s="49">
        <v>39.427799999999998</v>
      </c>
      <c r="F5104" s="49">
        <v>6.1209E-2</v>
      </c>
      <c r="G5104" s="49">
        <v>16.396799999999999</v>
      </c>
      <c r="H5104" s="49">
        <v>0.254249</v>
      </c>
      <c r="I5104" s="49">
        <v>0.22698399999999999</v>
      </c>
      <c r="J5104" s="49">
        <v>43.346299999999999</v>
      </c>
      <c r="K5104" s="49">
        <v>0.23333699999999999</v>
      </c>
      <c r="L5104" s="49">
        <v>99.968075999999996</v>
      </c>
      <c r="M5104" s="47"/>
      <c r="N5104" s="50">
        <v>0.99782670378374316</v>
      </c>
      <c r="O5104" s="50">
        <v>1.2247382364526972E-3</v>
      </c>
      <c r="P5104" s="50">
        <v>0.34703051985959482</v>
      </c>
      <c r="Q5104" s="50">
        <v>5.1755406412544377E-3</v>
      </c>
      <c r="R5104" s="50">
        <v>4.8655681699330735E-3</v>
      </c>
      <c r="S5104" s="50">
        <v>1.6353591883572922</v>
      </c>
      <c r="T5104" s="50">
        <v>6.3269417307083168E-3</v>
      </c>
      <c r="U5104" s="50">
        <v>2.9984474071004357</v>
      </c>
      <c r="V5104" s="51">
        <v>82.494334064529582</v>
      </c>
      <c r="X5104" s="49">
        <v>0.21316299999999999</v>
      </c>
      <c r="Y5104" s="49">
        <v>26.847999999999999</v>
      </c>
      <c r="Z5104" s="49">
        <v>0.44980300000000001</v>
      </c>
      <c r="AA5104" s="49">
        <v>8.3003499999999999</v>
      </c>
      <c r="AB5104" s="49">
        <v>6.1133499999999996</v>
      </c>
      <c r="AC5104" s="49">
        <v>0.180419</v>
      </c>
      <c r="AD5104" s="49">
        <v>5.2132199999999997</v>
      </c>
      <c r="AE5104" s="226"/>
      <c r="AF5104" s="465" t="s">
        <v>1745</v>
      </c>
      <c r="AG5104" s="311">
        <v>30</v>
      </c>
      <c r="AH5104" s="311">
        <v>15</v>
      </c>
      <c r="AI5104" s="311"/>
      <c r="AJ5104" s="311"/>
      <c r="AK5104" s="311"/>
      <c r="AL5104" s="311"/>
      <c r="AM5104" s="311"/>
      <c r="AN5104" s="311"/>
      <c r="AO5104" s="311"/>
      <c r="AP5104" s="311"/>
      <c r="AQ5104" s="311"/>
      <c r="AR5104" s="311"/>
      <c r="AS5104" s="311"/>
      <c r="AT5104" s="311"/>
      <c r="AU5104" s="311"/>
      <c r="AV5104" s="311"/>
      <c r="AW5104" s="311"/>
      <c r="AX5104" s="311"/>
      <c r="AY5104" s="311"/>
      <c r="AZ5104" s="311"/>
      <c r="BA5104" s="311"/>
      <c r="BB5104" s="311"/>
      <c r="BC5104" s="311"/>
      <c r="BD5104" s="311"/>
      <c r="BE5104" s="491"/>
      <c r="BF5104" s="491"/>
      <c r="BG5104" s="491"/>
      <c r="BH5104" s="491"/>
      <c r="BI5104" s="491"/>
      <c r="BJ5104" s="491"/>
      <c r="BK5104" s="491"/>
      <c r="BL5104" s="491"/>
      <c r="BM5104" s="491"/>
      <c r="BN5104" s="491"/>
      <c r="BO5104" s="491"/>
      <c r="BP5104" s="306"/>
      <c r="BQ5104" s="496"/>
      <c r="BR5104" s="496"/>
      <c r="BS5104" s="496"/>
      <c r="BT5104" s="496"/>
      <c r="BU5104" s="496"/>
      <c r="BV5104" s="496"/>
    </row>
    <row r="5105" spans="1:74" s="52" customFormat="1" ht="12.75">
      <c r="A5105" s="45">
        <v>2353.0846135089</v>
      </c>
      <c r="B5105" s="46" t="s">
        <v>253</v>
      </c>
      <c r="C5105" s="47" t="s">
        <v>409</v>
      </c>
      <c r="D5105" s="48">
        <v>31.999999999999982</v>
      </c>
      <c r="E5105" s="49">
        <v>39.5518</v>
      </c>
      <c r="F5105" s="49">
        <v>1.9628E-2</v>
      </c>
      <c r="G5105" s="49">
        <v>16.199000000000002</v>
      </c>
      <c r="H5105" s="49">
        <v>0.20840400000000001</v>
      </c>
      <c r="I5105" s="49">
        <v>0.19687199999999999</v>
      </c>
      <c r="J5105" s="49">
        <v>43.303100000000001</v>
      </c>
      <c r="K5105" s="49">
        <v>0.26275300000000001</v>
      </c>
      <c r="L5105" s="49">
        <v>99.776250000000005</v>
      </c>
      <c r="M5105" s="47"/>
      <c r="N5105" s="50">
        <v>1.0013722218960635</v>
      </c>
      <c r="O5105" s="50">
        <v>3.9289884421829036E-4</v>
      </c>
      <c r="P5105" s="50">
        <v>0.3429837041393512</v>
      </c>
      <c r="Q5105" s="50">
        <v>4.244037665786995E-3</v>
      </c>
      <c r="R5105" s="50">
        <v>4.2218128689130189E-3</v>
      </c>
      <c r="S5105" s="50">
        <v>1.6343942298079119</v>
      </c>
      <c r="T5105" s="50">
        <v>7.1274571932327183E-3</v>
      </c>
      <c r="U5105" s="50">
        <v>2.9957715684154853</v>
      </c>
      <c r="V5105" s="51">
        <v>82.654620634170655</v>
      </c>
      <c r="X5105" s="49">
        <v>0.212922</v>
      </c>
      <c r="Y5105" s="49">
        <v>81.618700000000004</v>
      </c>
      <c r="Z5105" s="49">
        <v>0.45258999999999999</v>
      </c>
      <c r="AA5105" s="49">
        <v>10.1777</v>
      </c>
      <c r="AB5105" s="49">
        <v>7.1515500000000003</v>
      </c>
      <c r="AC5105" s="49">
        <v>0.180372</v>
      </c>
      <c r="AD5105" s="49">
        <v>4.7138999999999998</v>
      </c>
      <c r="AE5105" s="226"/>
      <c r="AF5105" s="465" t="s">
        <v>1745</v>
      </c>
      <c r="AG5105" s="311">
        <v>30</v>
      </c>
      <c r="AH5105" s="311">
        <v>15</v>
      </c>
      <c r="AI5105" s="311"/>
      <c r="AJ5105" s="311"/>
      <c r="AK5105" s="311"/>
      <c r="AL5105" s="311"/>
      <c r="AM5105" s="311"/>
      <c r="AN5105" s="311"/>
      <c r="AO5105" s="311"/>
      <c r="AP5105" s="311"/>
      <c r="AQ5105" s="311"/>
      <c r="AR5105" s="311"/>
      <c r="AS5105" s="311"/>
      <c r="AT5105" s="311"/>
      <c r="AU5105" s="311"/>
      <c r="AV5105" s="311"/>
      <c r="AW5105" s="311"/>
      <c r="AX5105" s="311"/>
      <c r="AY5105" s="311"/>
      <c r="AZ5105" s="311"/>
      <c r="BA5105" s="311"/>
      <c r="BB5105" s="311"/>
      <c r="BC5105" s="311"/>
      <c r="BD5105" s="311"/>
      <c r="BE5105" s="491"/>
      <c r="BF5105" s="491"/>
      <c r="BG5105" s="491"/>
      <c r="BH5105" s="491"/>
      <c r="BI5105" s="491"/>
      <c r="BJ5105" s="491"/>
      <c r="BK5105" s="491"/>
      <c r="BL5105" s="491"/>
      <c r="BM5105" s="491"/>
      <c r="BN5105" s="491"/>
      <c r="BO5105" s="491"/>
      <c r="BP5105" s="306"/>
      <c r="BQ5105" s="496"/>
      <c r="BR5105" s="496"/>
      <c r="BS5105" s="496"/>
      <c r="BT5105" s="496"/>
      <c r="BU5105" s="496"/>
      <c r="BV5105" s="496"/>
    </row>
    <row r="5106" spans="1:74" s="52" customFormat="1" ht="12.75">
      <c r="A5106" s="45">
        <v>2353.0846135089</v>
      </c>
      <c r="B5106" s="46" t="s">
        <v>253</v>
      </c>
      <c r="C5106" s="47" t="s">
        <v>409</v>
      </c>
      <c r="D5106" s="48">
        <v>35.999999999999986</v>
      </c>
      <c r="E5106" s="49">
        <v>39.525599999999997</v>
      </c>
      <c r="F5106" s="49">
        <v>3.6817000000000003E-2</v>
      </c>
      <c r="G5106" s="49">
        <v>15.840400000000001</v>
      </c>
      <c r="H5106" s="49">
        <v>0.25210900000000003</v>
      </c>
      <c r="I5106" s="49">
        <v>0.20382800000000001</v>
      </c>
      <c r="J5106" s="49">
        <v>43.781199999999998</v>
      </c>
      <c r="K5106" s="49">
        <v>0.23763699999999999</v>
      </c>
      <c r="L5106" s="49">
        <v>99.924146000000007</v>
      </c>
      <c r="M5106" s="47"/>
      <c r="N5106" s="50">
        <v>0.99782079371926846</v>
      </c>
      <c r="O5106" s="50">
        <v>7.3484863421973822E-4</v>
      </c>
      <c r="P5106" s="50">
        <v>0.3344230604037231</v>
      </c>
      <c r="Q5106" s="50">
        <v>5.1192497872042482E-3</v>
      </c>
      <c r="R5106" s="50">
        <v>4.3583656302909118E-3</v>
      </c>
      <c r="S5106" s="50">
        <v>1.6476701933121161</v>
      </c>
      <c r="T5106" s="50">
        <v>6.4275547890537367E-3</v>
      </c>
      <c r="U5106" s="50">
        <v>2.9979392138546817</v>
      </c>
      <c r="V5106" s="51">
        <v>83.127783731831045</v>
      </c>
      <c r="X5106" s="49">
        <v>0.21313399999999999</v>
      </c>
      <c r="Y5106" s="49">
        <v>43.957599999999999</v>
      </c>
      <c r="Z5106" s="49">
        <v>0.458289</v>
      </c>
      <c r="AA5106" s="49">
        <v>8.4216300000000004</v>
      </c>
      <c r="AB5106" s="49">
        <v>6.6333500000000001</v>
      </c>
      <c r="AC5106" s="49">
        <v>0.17924100000000001</v>
      </c>
      <c r="AD5106" s="49">
        <v>5.0504199999999999</v>
      </c>
      <c r="AE5106" s="226"/>
      <c r="AF5106" s="465" t="s">
        <v>1745</v>
      </c>
      <c r="AG5106" s="311">
        <v>30</v>
      </c>
      <c r="AH5106" s="311">
        <v>15</v>
      </c>
      <c r="AI5106" s="311"/>
      <c r="AJ5106" s="311"/>
      <c r="AK5106" s="311"/>
      <c r="AL5106" s="311"/>
      <c r="AM5106" s="311"/>
      <c r="AN5106" s="311"/>
      <c r="AO5106" s="311"/>
      <c r="AP5106" s="311"/>
      <c r="AQ5106" s="311"/>
      <c r="AR5106" s="311"/>
      <c r="AS5106" s="311"/>
      <c r="AT5106" s="311"/>
      <c r="AU5106" s="311"/>
      <c r="AV5106" s="311"/>
      <c r="AW5106" s="311"/>
      <c r="AX5106" s="311"/>
      <c r="AY5106" s="311"/>
      <c r="AZ5106" s="311"/>
      <c r="BA5106" s="311"/>
      <c r="BB5106" s="311"/>
      <c r="BC5106" s="311"/>
      <c r="BD5106" s="311"/>
      <c r="BE5106" s="491"/>
      <c r="BF5106" s="491"/>
      <c r="BG5106" s="491"/>
      <c r="BH5106" s="491"/>
      <c r="BI5106" s="491"/>
      <c r="BJ5106" s="491"/>
      <c r="BK5106" s="491"/>
      <c r="BL5106" s="491"/>
      <c r="BM5106" s="491"/>
      <c r="BN5106" s="491"/>
      <c r="BO5106" s="491"/>
      <c r="BP5106" s="306"/>
      <c r="BQ5106" s="496"/>
      <c r="BR5106" s="496"/>
      <c r="BS5106" s="496"/>
      <c r="BT5106" s="496"/>
      <c r="BU5106" s="496"/>
      <c r="BV5106" s="496"/>
    </row>
    <row r="5107" spans="1:74" s="52" customFormat="1" ht="12.75">
      <c r="A5107" s="45">
        <v>2353.0846135089</v>
      </c>
      <c r="B5107" s="46" t="s">
        <v>253</v>
      </c>
      <c r="C5107" s="47" t="s">
        <v>409</v>
      </c>
      <c r="D5107" s="48">
        <v>39.999999999999986</v>
      </c>
      <c r="E5107" s="49">
        <v>39.636899999999997</v>
      </c>
      <c r="F5107" s="49">
        <v>5.0570999999999998E-2</v>
      </c>
      <c r="G5107" s="49">
        <v>15.302899999999999</v>
      </c>
      <c r="H5107" s="49">
        <v>0.25074800000000003</v>
      </c>
      <c r="I5107" s="49">
        <v>0.18912699999999999</v>
      </c>
      <c r="J5107" s="49">
        <v>44.108600000000003</v>
      </c>
      <c r="K5107" s="49">
        <v>0.232157</v>
      </c>
      <c r="L5107" s="49">
        <v>99.816738000000001</v>
      </c>
      <c r="M5107" s="47"/>
      <c r="N5107" s="50">
        <v>0.99891905321147256</v>
      </c>
      <c r="O5107" s="50">
        <v>1.0076450423161453E-3</v>
      </c>
      <c r="P5107" s="50">
        <v>0.32252274702158262</v>
      </c>
      <c r="Q5107" s="50">
        <v>5.0829049204604822E-3</v>
      </c>
      <c r="R5107" s="50">
        <v>4.0371035477389742E-3</v>
      </c>
      <c r="S5107" s="50">
        <v>1.6571523421888135</v>
      </c>
      <c r="T5107" s="50">
        <v>6.2685926103695708E-3</v>
      </c>
      <c r="U5107" s="50">
        <v>2.9963488112631342</v>
      </c>
      <c r="V5107" s="51">
        <v>83.708298963835404</v>
      </c>
      <c r="X5107" s="49">
        <v>0.21288299999999999</v>
      </c>
      <c r="Y5107" s="49">
        <v>32.667499999999997</v>
      </c>
      <c r="Z5107" s="49">
        <v>0.46675499999999998</v>
      </c>
      <c r="AA5107" s="49">
        <v>8.5972299999999997</v>
      </c>
      <c r="AB5107" s="49">
        <v>7.1115199999999996</v>
      </c>
      <c r="AC5107" s="49">
        <v>0.178285</v>
      </c>
      <c r="AD5107" s="49">
        <v>5.1695000000000002</v>
      </c>
      <c r="AE5107" s="226"/>
      <c r="AF5107" s="465" t="s">
        <v>1745</v>
      </c>
      <c r="AG5107" s="311">
        <v>30</v>
      </c>
      <c r="AH5107" s="311">
        <v>15</v>
      </c>
      <c r="AI5107" s="311"/>
      <c r="AJ5107" s="311"/>
      <c r="AK5107" s="311"/>
      <c r="AL5107" s="311"/>
      <c r="AM5107" s="311"/>
      <c r="AN5107" s="311"/>
      <c r="AO5107" s="311"/>
      <c r="AP5107" s="311"/>
      <c r="AQ5107" s="311"/>
      <c r="AR5107" s="311"/>
      <c r="AS5107" s="311"/>
      <c r="AT5107" s="311"/>
      <c r="AU5107" s="311"/>
      <c r="AV5107" s="311"/>
      <c r="AW5107" s="311"/>
      <c r="AX5107" s="311"/>
      <c r="AY5107" s="311"/>
      <c r="AZ5107" s="311"/>
      <c r="BA5107" s="311"/>
      <c r="BB5107" s="311"/>
      <c r="BC5107" s="311"/>
      <c r="BD5107" s="311"/>
      <c r="BE5107" s="491"/>
      <c r="BF5107" s="491"/>
      <c r="BG5107" s="491"/>
      <c r="BH5107" s="491"/>
      <c r="BI5107" s="491"/>
      <c r="BJ5107" s="491"/>
      <c r="BK5107" s="491"/>
      <c r="BL5107" s="491"/>
      <c r="BM5107" s="491"/>
      <c r="BN5107" s="491"/>
      <c r="BO5107" s="491"/>
      <c r="BP5107" s="306"/>
      <c r="BQ5107" s="496"/>
      <c r="BR5107" s="496"/>
      <c r="BS5107" s="496"/>
      <c r="BT5107" s="496"/>
      <c r="BU5107" s="496"/>
      <c r="BV5107" s="496"/>
    </row>
    <row r="5108" spans="1:74" s="52" customFormat="1" ht="12.75">
      <c r="A5108" s="45">
        <v>2353.0846135089</v>
      </c>
      <c r="B5108" s="46" t="s">
        <v>253</v>
      </c>
      <c r="C5108" s="47" t="s">
        <v>409</v>
      </c>
      <c r="D5108" s="48">
        <v>43.999999999999986</v>
      </c>
      <c r="E5108" s="49">
        <v>39.599299999999999</v>
      </c>
      <c r="F5108" s="49">
        <v>8.0175999999999997E-2</v>
      </c>
      <c r="G5108" s="49">
        <v>15.142300000000001</v>
      </c>
      <c r="H5108" s="49">
        <v>0.26260499999999998</v>
      </c>
      <c r="I5108" s="49">
        <v>0.199044</v>
      </c>
      <c r="J5108" s="49">
        <v>44.259399999999999</v>
      </c>
      <c r="K5108" s="49">
        <v>0.234565</v>
      </c>
      <c r="L5108" s="49">
        <v>99.823040000000006</v>
      </c>
      <c r="M5108" s="47"/>
      <c r="N5108" s="50">
        <v>0.99730708107857091</v>
      </c>
      <c r="O5108" s="50">
        <v>1.5964715888867505E-3</v>
      </c>
      <c r="P5108" s="50">
        <v>0.31892549179725432</v>
      </c>
      <c r="Q5108" s="50">
        <v>5.3197139096253293E-3</v>
      </c>
      <c r="R5108" s="50">
        <v>4.2459631788224908E-3</v>
      </c>
      <c r="S5108" s="50">
        <v>1.661710872305354</v>
      </c>
      <c r="T5108" s="50">
        <v>6.3293957581867363E-3</v>
      </c>
      <c r="U5108" s="50">
        <v>2.9967899849923518</v>
      </c>
      <c r="V5108" s="51">
        <v>83.897827103575679</v>
      </c>
      <c r="X5108" s="49">
        <v>0.21299299999999999</v>
      </c>
      <c r="Y5108" s="49">
        <v>20.6356</v>
      </c>
      <c r="Z5108" s="49">
        <v>0.468974</v>
      </c>
      <c r="AA5108" s="49">
        <v>8.3051700000000004</v>
      </c>
      <c r="AB5108" s="49">
        <v>7.0044599999999999</v>
      </c>
      <c r="AC5108" s="49">
        <v>0.17794299999999999</v>
      </c>
      <c r="AD5108" s="49">
        <v>5.11388</v>
      </c>
      <c r="AE5108" s="226"/>
      <c r="AF5108" s="465" t="s">
        <v>1745</v>
      </c>
      <c r="AG5108" s="311">
        <v>30</v>
      </c>
      <c r="AH5108" s="311">
        <v>15</v>
      </c>
      <c r="AI5108" s="311"/>
      <c r="AJ5108" s="311"/>
      <c r="AK5108" s="311"/>
      <c r="AL5108" s="311"/>
      <c r="AM5108" s="311"/>
      <c r="AN5108" s="311"/>
      <c r="AO5108" s="311"/>
      <c r="AP5108" s="311"/>
      <c r="AQ5108" s="311"/>
      <c r="AR5108" s="311"/>
      <c r="AS5108" s="311"/>
      <c r="AT5108" s="311"/>
      <c r="AU5108" s="311"/>
      <c r="AV5108" s="311"/>
      <c r="AW5108" s="311"/>
      <c r="AX5108" s="311"/>
      <c r="AY5108" s="311"/>
      <c r="AZ5108" s="311"/>
      <c r="BA5108" s="311"/>
      <c r="BB5108" s="311"/>
      <c r="BC5108" s="311"/>
      <c r="BD5108" s="311"/>
      <c r="BE5108" s="491"/>
      <c r="BF5108" s="491"/>
      <c r="BG5108" s="491"/>
      <c r="BH5108" s="491"/>
      <c r="BI5108" s="491"/>
      <c r="BJ5108" s="491"/>
      <c r="BK5108" s="491"/>
      <c r="BL5108" s="491"/>
      <c r="BM5108" s="491"/>
      <c r="BN5108" s="491"/>
      <c r="BO5108" s="491"/>
      <c r="BP5108" s="306"/>
      <c r="BQ5108" s="496"/>
      <c r="BR5108" s="496"/>
      <c r="BS5108" s="496"/>
      <c r="BT5108" s="496"/>
      <c r="BU5108" s="496"/>
      <c r="BV5108" s="496"/>
    </row>
    <row r="5109" spans="1:74" s="52" customFormat="1" ht="12.75">
      <c r="A5109" s="45">
        <v>2353.0846135089</v>
      </c>
      <c r="B5109" s="46" t="s">
        <v>253</v>
      </c>
      <c r="C5109" s="47" t="s">
        <v>409</v>
      </c>
      <c r="D5109" s="48">
        <v>47.999999999999986</v>
      </c>
      <c r="E5109" s="49">
        <v>39.965400000000002</v>
      </c>
      <c r="F5109" s="49">
        <v>4.4413000000000001E-2</v>
      </c>
      <c r="G5109" s="49">
        <v>14.799099999999999</v>
      </c>
      <c r="H5109" s="49">
        <v>0.31212299999999998</v>
      </c>
      <c r="I5109" s="49">
        <v>0.20428499999999999</v>
      </c>
      <c r="J5109" s="49">
        <v>44.666800000000002</v>
      </c>
      <c r="K5109" s="49">
        <v>0.21865200000000001</v>
      </c>
      <c r="L5109" s="49">
        <v>100.26035600000002</v>
      </c>
      <c r="M5109" s="47"/>
      <c r="N5109" s="50">
        <v>1.0001744044817824</v>
      </c>
      <c r="O5109" s="50">
        <v>8.7877379364873084E-4</v>
      </c>
      <c r="P5109" s="50">
        <v>0.30972971368723645</v>
      </c>
      <c r="Q5109" s="50">
        <v>6.2829157651001222E-3</v>
      </c>
      <c r="R5109" s="50">
        <v>4.3302581766470555E-3</v>
      </c>
      <c r="S5109" s="50">
        <v>1.666421874771004</v>
      </c>
      <c r="T5109" s="50">
        <v>5.8627675297912669E-3</v>
      </c>
      <c r="U5109" s="50">
        <v>2.9951431547804468</v>
      </c>
      <c r="V5109" s="51">
        <v>84.326621727997988</v>
      </c>
      <c r="X5109" s="49">
        <v>0.21195900000000001</v>
      </c>
      <c r="Y5109" s="49">
        <v>38.555500000000002</v>
      </c>
      <c r="Z5109" s="49">
        <v>0.47473799999999999</v>
      </c>
      <c r="AA5109" s="49">
        <v>6.9760200000000001</v>
      </c>
      <c r="AB5109" s="49">
        <v>6.7637499999999999</v>
      </c>
      <c r="AC5109" s="49">
        <v>0.176875</v>
      </c>
      <c r="AD5109" s="49">
        <v>5.4268200000000002</v>
      </c>
      <c r="AE5109" s="226"/>
      <c r="AF5109" s="465" t="s">
        <v>1745</v>
      </c>
      <c r="AG5109" s="311">
        <v>30</v>
      </c>
      <c r="AH5109" s="311">
        <v>15</v>
      </c>
      <c r="AI5109" s="311"/>
      <c r="AJ5109" s="311"/>
      <c r="AK5109" s="311"/>
      <c r="AL5109" s="311"/>
      <c r="AM5109" s="311"/>
      <c r="AN5109" s="311"/>
      <c r="AO5109" s="311"/>
      <c r="AP5109" s="311"/>
      <c r="AQ5109" s="311"/>
      <c r="AR5109" s="311"/>
      <c r="AS5109" s="311"/>
      <c r="AT5109" s="311"/>
      <c r="AU5109" s="311"/>
      <c r="AV5109" s="311"/>
      <c r="AW5109" s="311"/>
      <c r="AX5109" s="311"/>
      <c r="AY5109" s="311"/>
      <c r="AZ5109" s="311"/>
      <c r="BA5109" s="311"/>
      <c r="BB5109" s="311"/>
      <c r="BC5109" s="311"/>
      <c r="BD5109" s="311"/>
      <c r="BE5109" s="491"/>
      <c r="BF5109" s="491"/>
      <c r="BG5109" s="491"/>
      <c r="BH5109" s="491"/>
      <c r="BI5109" s="491"/>
      <c r="BJ5109" s="491"/>
      <c r="BK5109" s="491"/>
      <c r="BL5109" s="491"/>
      <c r="BM5109" s="491"/>
      <c r="BN5109" s="491"/>
      <c r="BO5109" s="491"/>
      <c r="BP5109" s="306"/>
      <c r="BQ5109" s="496"/>
      <c r="BR5109" s="496"/>
      <c r="BS5109" s="496"/>
      <c r="BT5109" s="496"/>
      <c r="BU5109" s="496"/>
      <c r="BV5109" s="496"/>
    </row>
    <row r="5110" spans="1:74" s="52" customFormat="1" ht="12.75">
      <c r="A5110" s="45">
        <v>2353.0846135089</v>
      </c>
      <c r="B5110" s="46" t="s">
        <v>253</v>
      </c>
      <c r="C5110" s="47" t="s">
        <v>409</v>
      </c>
      <c r="D5110" s="48">
        <v>51.999999999999986</v>
      </c>
      <c r="E5110" s="49">
        <v>39.7652</v>
      </c>
      <c r="F5110" s="49">
        <v>7.0775000000000005E-2</v>
      </c>
      <c r="G5110" s="49">
        <v>14.5627</v>
      </c>
      <c r="H5110" s="49">
        <v>0.306257</v>
      </c>
      <c r="I5110" s="49">
        <v>0.19724900000000001</v>
      </c>
      <c r="J5110" s="49">
        <v>44.835999999999999</v>
      </c>
      <c r="K5110" s="49">
        <v>0.20990600000000001</v>
      </c>
      <c r="L5110" s="49">
        <v>99.996944999999997</v>
      </c>
      <c r="M5110" s="47"/>
      <c r="N5110" s="50">
        <v>0.99707274140825186</v>
      </c>
      <c r="O5110" s="50">
        <v>1.4030687937922396E-3</v>
      </c>
      <c r="P5110" s="50">
        <v>0.30536662503788486</v>
      </c>
      <c r="Q5110" s="50">
        <v>6.1766584759725893E-3</v>
      </c>
      <c r="R5110" s="50">
        <v>4.1891337018269961E-3</v>
      </c>
      <c r="S5110" s="50">
        <v>1.675942361273129</v>
      </c>
      <c r="T5110" s="50">
        <v>5.6390529491122708E-3</v>
      </c>
      <c r="U5110" s="50">
        <v>2.9972334680947008</v>
      </c>
      <c r="V5110" s="51">
        <v>84.587632360844196</v>
      </c>
      <c r="X5110" s="49">
        <v>0.21256800000000001</v>
      </c>
      <c r="Y5110" s="49">
        <v>23.506799999999998</v>
      </c>
      <c r="Z5110" s="49">
        <v>0.47880400000000001</v>
      </c>
      <c r="AA5110" s="49">
        <v>7.22058</v>
      </c>
      <c r="AB5110" s="49">
        <v>6.7329400000000001</v>
      </c>
      <c r="AC5110" s="49">
        <v>0.176397</v>
      </c>
      <c r="AD5110" s="49">
        <v>5.6433799999999996</v>
      </c>
      <c r="AE5110" s="226"/>
      <c r="AF5110" s="465" t="s">
        <v>1745</v>
      </c>
      <c r="AG5110" s="311">
        <v>30</v>
      </c>
      <c r="AH5110" s="311">
        <v>15</v>
      </c>
      <c r="AI5110" s="311"/>
      <c r="AJ5110" s="311"/>
      <c r="AK5110" s="311"/>
      <c r="AL5110" s="311"/>
      <c r="AM5110" s="311"/>
      <c r="AN5110" s="311"/>
      <c r="AO5110" s="311"/>
      <c r="AP5110" s="311"/>
      <c r="AQ5110" s="311"/>
      <c r="AR5110" s="311"/>
      <c r="AS5110" s="311"/>
      <c r="AT5110" s="311"/>
      <c r="AU5110" s="311"/>
      <c r="AV5110" s="311"/>
      <c r="AW5110" s="311"/>
      <c r="AX5110" s="311"/>
      <c r="AY5110" s="311"/>
      <c r="AZ5110" s="311"/>
      <c r="BA5110" s="311"/>
      <c r="BB5110" s="311"/>
      <c r="BC5110" s="311"/>
      <c r="BD5110" s="311"/>
      <c r="BE5110" s="491"/>
      <c r="BF5110" s="491"/>
      <c r="BG5110" s="491"/>
      <c r="BH5110" s="491"/>
      <c r="BI5110" s="491"/>
      <c r="BJ5110" s="491"/>
      <c r="BK5110" s="491"/>
      <c r="BL5110" s="491"/>
      <c r="BM5110" s="491"/>
      <c r="BN5110" s="491"/>
      <c r="BO5110" s="491"/>
      <c r="BP5110" s="306"/>
      <c r="BQ5110" s="496"/>
      <c r="BR5110" s="496"/>
      <c r="BS5110" s="496"/>
      <c r="BT5110" s="496"/>
      <c r="BU5110" s="496"/>
      <c r="BV5110" s="496"/>
    </row>
    <row r="5111" spans="1:74" s="52" customFormat="1" ht="12.75">
      <c r="A5111" s="45">
        <v>2353.0846135089</v>
      </c>
      <c r="B5111" s="46" t="s">
        <v>253</v>
      </c>
      <c r="C5111" s="47" t="s">
        <v>409</v>
      </c>
      <c r="D5111" s="48">
        <v>55.999999999999986</v>
      </c>
      <c r="E5111" s="49">
        <v>39.989400000000003</v>
      </c>
      <c r="F5111" s="49">
        <v>0.102727</v>
      </c>
      <c r="G5111" s="49">
        <v>14.202400000000001</v>
      </c>
      <c r="H5111" s="49">
        <v>0.32848100000000002</v>
      </c>
      <c r="I5111" s="49">
        <v>0.207096</v>
      </c>
      <c r="J5111" s="49">
        <v>45.216299999999997</v>
      </c>
      <c r="K5111" s="49">
        <v>0.22644600000000001</v>
      </c>
      <c r="L5111" s="49">
        <v>100.32896699999999</v>
      </c>
      <c r="M5111" s="47"/>
      <c r="N5111" s="50">
        <v>0.99732153354953146</v>
      </c>
      <c r="O5111" s="50">
        <v>2.025584329459775E-3</v>
      </c>
      <c r="P5111" s="50">
        <v>0.29621567882929356</v>
      </c>
      <c r="Q5111" s="50">
        <v>6.5893785018734828E-3</v>
      </c>
      <c r="R5111" s="50">
        <v>4.3746947811572432E-3</v>
      </c>
      <c r="S5111" s="50">
        <v>1.6811012663504386</v>
      </c>
      <c r="T5111" s="50">
        <v>6.0507973661306537E-3</v>
      </c>
      <c r="U5111" s="50">
        <v>2.9953283884024393</v>
      </c>
      <c r="V5111" s="51">
        <v>85.019312176967745</v>
      </c>
      <c r="X5111" s="49">
        <v>0.21193500000000001</v>
      </c>
      <c r="Y5111" s="49">
        <v>16.578199999999999</v>
      </c>
      <c r="Z5111" s="49">
        <v>0.484543</v>
      </c>
      <c r="AA5111" s="49">
        <v>6.7809600000000003</v>
      </c>
      <c r="AB5111" s="49">
        <v>6.5713800000000004</v>
      </c>
      <c r="AC5111" s="49">
        <v>0.17539099999999999</v>
      </c>
      <c r="AD5111" s="49">
        <v>5.2649499999999998</v>
      </c>
      <c r="AE5111" s="226"/>
      <c r="AF5111" s="465" t="s">
        <v>1745</v>
      </c>
      <c r="AG5111" s="311">
        <v>30</v>
      </c>
      <c r="AH5111" s="311">
        <v>15</v>
      </c>
      <c r="AI5111" s="311"/>
      <c r="AJ5111" s="311"/>
      <c r="AK5111" s="311"/>
      <c r="AL5111" s="311"/>
      <c r="AM5111" s="311"/>
      <c r="AN5111" s="311"/>
      <c r="AO5111" s="311"/>
      <c r="AP5111" s="311"/>
      <c r="AQ5111" s="311"/>
      <c r="AR5111" s="311"/>
      <c r="AS5111" s="311"/>
      <c r="AT5111" s="311"/>
      <c r="AU5111" s="311"/>
      <c r="AV5111" s="311"/>
      <c r="AW5111" s="311"/>
      <c r="AX5111" s="311"/>
      <c r="AY5111" s="311"/>
      <c r="AZ5111" s="311"/>
      <c r="BA5111" s="311"/>
      <c r="BB5111" s="311"/>
      <c r="BC5111" s="311"/>
      <c r="BD5111" s="311"/>
      <c r="BE5111" s="491"/>
      <c r="BF5111" s="491"/>
      <c r="BG5111" s="491"/>
      <c r="BH5111" s="491"/>
      <c r="BI5111" s="491"/>
      <c r="BJ5111" s="491"/>
      <c r="BK5111" s="491"/>
      <c r="BL5111" s="491"/>
      <c r="BM5111" s="491"/>
      <c r="BN5111" s="491"/>
      <c r="BO5111" s="491"/>
      <c r="BP5111" s="306"/>
      <c r="BQ5111" s="496"/>
      <c r="BR5111" s="496"/>
      <c r="BS5111" s="496"/>
      <c r="BT5111" s="496"/>
      <c r="BU5111" s="496"/>
      <c r="BV5111" s="496"/>
    </row>
    <row r="5112" spans="1:74" s="52" customFormat="1" ht="12.75">
      <c r="A5112" s="45">
        <v>2353.0846135089</v>
      </c>
      <c r="B5112" s="46" t="s">
        <v>253</v>
      </c>
      <c r="C5112" s="47" t="s">
        <v>409</v>
      </c>
      <c r="D5112" s="48">
        <v>59.999999999999986</v>
      </c>
      <c r="E5112" s="49">
        <v>39.957099999999997</v>
      </c>
      <c r="F5112" s="49">
        <v>7.5743000000000005E-2</v>
      </c>
      <c r="G5112" s="49">
        <v>13.7225</v>
      </c>
      <c r="H5112" s="49">
        <v>0.316973</v>
      </c>
      <c r="I5112" s="49">
        <v>0.17821699999999999</v>
      </c>
      <c r="J5112" s="49">
        <v>45.4129</v>
      </c>
      <c r="K5112" s="49">
        <v>0.22762099999999999</v>
      </c>
      <c r="L5112" s="49">
        <v>99.945281999999992</v>
      </c>
      <c r="M5112" s="47"/>
      <c r="N5112" s="50">
        <v>0.99823372489356732</v>
      </c>
      <c r="O5112" s="50">
        <v>1.4960847471381638E-3</v>
      </c>
      <c r="P5112" s="50">
        <v>0.28669987998695817</v>
      </c>
      <c r="Q5112" s="50">
        <v>6.3694867766252586E-3</v>
      </c>
      <c r="R5112" s="50">
        <v>3.7711442563506544E-3</v>
      </c>
      <c r="S5112" s="50">
        <v>1.6913210708089039</v>
      </c>
      <c r="T5112" s="50">
        <v>6.0926783647863546E-3</v>
      </c>
      <c r="U5112" s="50">
        <v>2.9955807484269386</v>
      </c>
      <c r="V5112" s="51">
        <v>85.505720762381017</v>
      </c>
      <c r="X5112" s="49">
        <v>0.212059</v>
      </c>
      <c r="Y5112" s="49">
        <v>21.867799999999999</v>
      </c>
      <c r="Z5112" s="49">
        <v>0.49416700000000002</v>
      </c>
      <c r="AA5112" s="49">
        <v>6.9618599999999997</v>
      </c>
      <c r="AB5112" s="49">
        <v>7.6990499999999997</v>
      </c>
      <c r="AC5112" s="49">
        <v>0.17478399999999999</v>
      </c>
      <c r="AD5112" s="49">
        <v>5.1964499999999996</v>
      </c>
      <c r="AE5112" s="226"/>
      <c r="AF5112" s="465" t="s">
        <v>1745</v>
      </c>
      <c r="AG5112" s="311">
        <v>30</v>
      </c>
      <c r="AH5112" s="311">
        <v>15</v>
      </c>
      <c r="AI5112" s="311"/>
      <c r="AJ5112" s="311"/>
      <c r="AK5112" s="311"/>
      <c r="AL5112" s="311"/>
      <c r="AM5112" s="311"/>
      <c r="AN5112" s="311"/>
      <c r="AO5112" s="311"/>
      <c r="AP5112" s="311"/>
      <c r="AQ5112" s="311"/>
      <c r="AR5112" s="311"/>
      <c r="AS5112" s="311"/>
      <c r="AT5112" s="311"/>
      <c r="AU5112" s="311"/>
      <c r="AV5112" s="311"/>
      <c r="AW5112" s="311"/>
      <c r="AX5112" s="311"/>
      <c r="AY5112" s="311"/>
      <c r="AZ5112" s="311"/>
      <c r="BA5112" s="311"/>
      <c r="BB5112" s="311"/>
      <c r="BC5112" s="311"/>
      <c r="BD5112" s="311"/>
      <c r="BE5112" s="491"/>
      <c r="BF5112" s="491"/>
      <c r="BG5112" s="491"/>
      <c r="BH5112" s="491"/>
      <c r="BI5112" s="491"/>
      <c r="BJ5112" s="491"/>
      <c r="BK5112" s="491"/>
      <c r="BL5112" s="491"/>
      <c r="BM5112" s="491"/>
      <c r="BN5112" s="491"/>
      <c r="BO5112" s="491"/>
      <c r="BP5112" s="306"/>
      <c r="BQ5112" s="496"/>
      <c r="BR5112" s="496"/>
      <c r="BS5112" s="496"/>
      <c r="BT5112" s="496"/>
      <c r="BU5112" s="496"/>
      <c r="BV5112" s="496"/>
    </row>
    <row r="5113" spans="1:74" s="52" customFormat="1" ht="12.75">
      <c r="A5113" s="45">
        <v>2353.0846135089</v>
      </c>
      <c r="B5113" s="46" t="s">
        <v>253</v>
      </c>
      <c r="C5113" s="47" t="s">
        <v>409</v>
      </c>
      <c r="D5113" s="48">
        <v>63.999999999999986</v>
      </c>
      <c r="E5113" s="49">
        <v>40.005899999999997</v>
      </c>
      <c r="F5113" s="49">
        <v>9.2175999999999994E-2</v>
      </c>
      <c r="G5113" s="49">
        <v>13.321099999999999</v>
      </c>
      <c r="H5113" s="49">
        <v>0.33140799999999998</v>
      </c>
      <c r="I5113" s="49">
        <v>0.15762499999999999</v>
      </c>
      <c r="J5113" s="49">
        <v>45.662100000000002</v>
      </c>
      <c r="K5113" s="49">
        <v>0.21229100000000001</v>
      </c>
      <c r="L5113" s="49">
        <v>99.82365200000001</v>
      </c>
      <c r="M5113" s="47"/>
      <c r="N5113" s="50">
        <v>0.99880692765848311</v>
      </c>
      <c r="O5113" s="50">
        <v>1.8194946118747452E-3</v>
      </c>
      <c r="P5113" s="50">
        <v>0.2781336809002169</v>
      </c>
      <c r="Q5113" s="50">
        <v>6.655250107355566E-3</v>
      </c>
      <c r="R5113" s="50">
        <v>3.3332534684680625E-3</v>
      </c>
      <c r="S5113" s="50">
        <v>1.6995029675823672</v>
      </c>
      <c r="T5113" s="50">
        <v>5.6786713015230051E-3</v>
      </c>
      <c r="U5113" s="50">
        <v>2.9951381914594477</v>
      </c>
      <c r="V5113" s="51">
        <v>85.93605751017887</v>
      </c>
      <c r="X5113" s="49">
        <v>0.21196699999999999</v>
      </c>
      <c r="Y5113" s="49">
        <v>17.886099999999999</v>
      </c>
      <c r="Z5113" s="49">
        <v>0.50151400000000002</v>
      </c>
      <c r="AA5113" s="49">
        <v>6.8522600000000002</v>
      </c>
      <c r="AB5113" s="49">
        <v>8.3786699999999996</v>
      </c>
      <c r="AC5113" s="49">
        <v>0.17411499999999999</v>
      </c>
      <c r="AD5113" s="49">
        <v>5.6823800000000002</v>
      </c>
      <c r="AE5113" s="226"/>
      <c r="AF5113" s="465" t="s">
        <v>1745</v>
      </c>
      <c r="AG5113" s="311">
        <v>30</v>
      </c>
      <c r="AH5113" s="311">
        <v>15</v>
      </c>
      <c r="AI5113" s="311"/>
      <c r="AJ5113" s="311"/>
      <c r="AK5113" s="311"/>
      <c r="AL5113" s="311"/>
      <c r="AM5113" s="311"/>
      <c r="AN5113" s="311"/>
      <c r="AO5113" s="311"/>
      <c r="AP5113" s="311"/>
      <c r="AQ5113" s="311"/>
      <c r="AR5113" s="311"/>
      <c r="AS5113" s="311"/>
      <c r="AT5113" s="311"/>
      <c r="AU5113" s="311"/>
      <c r="AV5113" s="311"/>
      <c r="AW5113" s="311"/>
      <c r="AX5113" s="311"/>
      <c r="AY5113" s="311"/>
      <c r="AZ5113" s="311"/>
      <c r="BA5113" s="311"/>
      <c r="BB5113" s="311"/>
      <c r="BC5113" s="311"/>
      <c r="BD5113" s="311"/>
      <c r="BE5113" s="491"/>
      <c r="BF5113" s="491"/>
      <c r="BG5113" s="491"/>
      <c r="BH5113" s="491"/>
      <c r="BI5113" s="491"/>
      <c r="BJ5113" s="491"/>
      <c r="BK5113" s="491"/>
      <c r="BL5113" s="491"/>
      <c r="BM5113" s="491"/>
      <c r="BN5113" s="491"/>
      <c r="BO5113" s="491"/>
      <c r="BP5113" s="306"/>
      <c r="BQ5113" s="496"/>
      <c r="BR5113" s="496"/>
      <c r="BS5113" s="496"/>
      <c r="BT5113" s="496"/>
      <c r="BU5113" s="496"/>
      <c r="BV5113" s="496"/>
    </row>
    <row r="5114" spans="1:74" s="52" customFormat="1" ht="12.75">
      <c r="A5114" s="45">
        <v>2353.0846135089</v>
      </c>
      <c r="B5114" s="46" t="s">
        <v>253</v>
      </c>
      <c r="C5114" s="47" t="s">
        <v>409</v>
      </c>
      <c r="D5114" s="48">
        <v>67.999999999999986</v>
      </c>
      <c r="E5114" s="49">
        <v>40.076300000000003</v>
      </c>
      <c r="F5114" s="49">
        <v>8.5630999999999999E-2</v>
      </c>
      <c r="G5114" s="49">
        <v>13.190799999999999</v>
      </c>
      <c r="H5114" s="49">
        <v>0.31564999999999999</v>
      </c>
      <c r="I5114" s="49">
        <v>0.189411</v>
      </c>
      <c r="J5114" s="49">
        <v>45.8461</v>
      </c>
      <c r="K5114" s="49">
        <v>0.225073</v>
      </c>
      <c r="L5114" s="49">
        <v>99.984036999999987</v>
      </c>
      <c r="M5114" s="47"/>
      <c r="N5114" s="50">
        <v>0.99827086683593347</v>
      </c>
      <c r="O5114" s="50">
        <v>1.6864256880784502E-3</v>
      </c>
      <c r="P5114" s="50">
        <v>0.27478176427091028</v>
      </c>
      <c r="Q5114" s="50">
        <v>6.3242708920344271E-3</v>
      </c>
      <c r="R5114" s="50">
        <v>3.9962413959980349E-3</v>
      </c>
      <c r="S5114" s="50">
        <v>1.7024396322546349</v>
      </c>
      <c r="T5114" s="50">
        <v>6.0067813710392879E-3</v>
      </c>
      <c r="U5114" s="50">
        <v>2.9951227490683889</v>
      </c>
      <c r="V5114" s="51">
        <v>86.102630451310716</v>
      </c>
      <c r="X5114" s="49">
        <v>0.211755</v>
      </c>
      <c r="Y5114" s="49">
        <v>19.872499999999999</v>
      </c>
      <c r="Z5114" s="49">
        <v>0.50399099999999997</v>
      </c>
      <c r="AA5114" s="49">
        <v>7.0242899999999997</v>
      </c>
      <c r="AB5114" s="49">
        <v>7.0286299999999997</v>
      </c>
      <c r="AC5114" s="49">
        <v>0.17360300000000001</v>
      </c>
      <c r="AD5114" s="49">
        <v>5.2774999999999999</v>
      </c>
      <c r="AE5114" s="226"/>
      <c r="AF5114" s="465" t="s">
        <v>1745</v>
      </c>
      <c r="AG5114" s="311">
        <v>30</v>
      </c>
      <c r="AH5114" s="311">
        <v>15</v>
      </c>
      <c r="AI5114" s="311"/>
      <c r="AJ5114" s="311"/>
      <c r="AK5114" s="311"/>
      <c r="AL5114" s="311"/>
      <c r="AM5114" s="311"/>
      <c r="AN5114" s="311"/>
      <c r="AO5114" s="311"/>
      <c r="AP5114" s="311"/>
      <c r="AQ5114" s="311"/>
      <c r="AR5114" s="311"/>
      <c r="AS5114" s="311"/>
      <c r="AT5114" s="311"/>
      <c r="AU5114" s="311"/>
      <c r="AV5114" s="311"/>
      <c r="AW5114" s="311"/>
      <c r="AX5114" s="311"/>
      <c r="AY5114" s="311"/>
      <c r="AZ5114" s="311"/>
      <c r="BA5114" s="311"/>
      <c r="BB5114" s="311"/>
      <c r="BC5114" s="311"/>
      <c r="BD5114" s="311"/>
      <c r="BE5114" s="491"/>
      <c r="BF5114" s="491"/>
      <c r="BG5114" s="491"/>
      <c r="BH5114" s="491"/>
      <c r="BI5114" s="491"/>
      <c r="BJ5114" s="491"/>
      <c r="BK5114" s="491"/>
      <c r="BL5114" s="491"/>
      <c r="BM5114" s="491"/>
      <c r="BN5114" s="491"/>
      <c r="BO5114" s="491"/>
      <c r="BP5114" s="306"/>
      <c r="BQ5114" s="496"/>
      <c r="BR5114" s="496"/>
      <c r="BS5114" s="496"/>
      <c r="BT5114" s="496"/>
      <c r="BU5114" s="496"/>
      <c r="BV5114" s="496"/>
    </row>
    <row r="5115" spans="1:74" s="52" customFormat="1" ht="12.75">
      <c r="A5115" s="45">
        <v>2353.0846135089</v>
      </c>
      <c r="B5115" s="46" t="s">
        <v>253</v>
      </c>
      <c r="C5115" s="47" t="s">
        <v>409</v>
      </c>
      <c r="D5115" s="48">
        <v>71.999999999999986</v>
      </c>
      <c r="E5115" s="49">
        <v>40.108600000000003</v>
      </c>
      <c r="F5115" s="49">
        <v>8.0811999999999995E-2</v>
      </c>
      <c r="G5115" s="49">
        <v>12.9819</v>
      </c>
      <c r="H5115" s="49">
        <v>0.362813</v>
      </c>
      <c r="I5115" s="49">
        <v>0.14807899999999999</v>
      </c>
      <c r="J5115" s="49">
        <v>46.0139</v>
      </c>
      <c r="K5115" s="49">
        <v>0.23636799999999999</v>
      </c>
      <c r="L5115" s="49">
        <v>99.987694000000005</v>
      </c>
      <c r="M5115" s="47"/>
      <c r="N5115" s="50">
        <v>0.9981792273955995</v>
      </c>
      <c r="O5115" s="50">
        <v>1.5900921548477262E-3</v>
      </c>
      <c r="P5115" s="50">
        <v>0.27018751567777299</v>
      </c>
      <c r="Q5115" s="50">
        <v>7.2626941771980081E-3</v>
      </c>
      <c r="R5115" s="50">
        <v>3.1214058269575834E-3</v>
      </c>
      <c r="S5115" s="50">
        <v>1.7071379406620824</v>
      </c>
      <c r="T5115" s="50">
        <v>6.3025652789876286E-3</v>
      </c>
      <c r="U5115" s="50">
        <v>2.9954011568805314</v>
      </c>
      <c r="V5115" s="51">
        <v>86.335708428196455</v>
      </c>
      <c r="X5115" s="49">
        <v>0.21171000000000001</v>
      </c>
      <c r="Y5115" s="49">
        <v>21.649000000000001</v>
      </c>
      <c r="Z5115" s="49">
        <v>0.508297</v>
      </c>
      <c r="AA5115" s="49">
        <v>6.1756000000000002</v>
      </c>
      <c r="AB5115" s="49">
        <v>8.9732800000000008</v>
      </c>
      <c r="AC5115" s="49">
        <v>0.17315</v>
      </c>
      <c r="AD5115" s="49">
        <v>5.1607099999999999</v>
      </c>
      <c r="AE5115" s="226"/>
      <c r="AF5115" s="465" t="s">
        <v>1745</v>
      </c>
      <c r="AG5115" s="311">
        <v>30</v>
      </c>
      <c r="AH5115" s="311">
        <v>15</v>
      </c>
      <c r="AI5115" s="311"/>
      <c r="AJ5115" s="311"/>
      <c r="AK5115" s="311"/>
      <c r="AL5115" s="311"/>
      <c r="AM5115" s="311"/>
      <c r="AN5115" s="311"/>
      <c r="AO5115" s="311"/>
      <c r="AP5115" s="311"/>
      <c r="AQ5115" s="311"/>
      <c r="AR5115" s="311"/>
      <c r="AS5115" s="311"/>
      <c r="AT5115" s="311"/>
      <c r="AU5115" s="311"/>
      <c r="AV5115" s="311"/>
      <c r="AW5115" s="311"/>
      <c r="AX5115" s="311"/>
      <c r="AY5115" s="311"/>
      <c r="AZ5115" s="311"/>
      <c r="BA5115" s="311"/>
      <c r="BB5115" s="311"/>
      <c r="BC5115" s="311"/>
      <c r="BD5115" s="311"/>
      <c r="BE5115" s="491"/>
      <c r="BF5115" s="491"/>
      <c r="BG5115" s="491"/>
      <c r="BH5115" s="491"/>
      <c r="BI5115" s="491"/>
      <c r="BJ5115" s="491"/>
      <c r="BK5115" s="491"/>
      <c r="BL5115" s="491"/>
      <c r="BM5115" s="491"/>
      <c r="BN5115" s="491"/>
      <c r="BO5115" s="491"/>
      <c r="BP5115" s="306"/>
      <c r="BQ5115" s="496"/>
      <c r="BR5115" s="496"/>
      <c r="BS5115" s="496"/>
      <c r="BT5115" s="496"/>
      <c r="BU5115" s="496"/>
      <c r="BV5115" s="496"/>
    </row>
    <row r="5116" spans="1:74" s="52" customFormat="1" ht="12.75">
      <c r="A5116" s="45">
        <v>2353.0846135089</v>
      </c>
      <c r="B5116" s="46" t="s">
        <v>253</v>
      </c>
      <c r="C5116" s="47" t="s">
        <v>409</v>
      </c>
      <c r="D5116" s="48">
        <v>75.999999999999986</v>
      </c>
      <c r="E5116" s="49">
        <v>40.2179</v>
      </c>
      <c r="F5116" s="49">
        <v>9.7005999999999995E-2</v>
      </c>
      <c r="G5116" s="49">
        <v>12.613</v>
      </c>
      <c r="H5116" s="49">
        <v>0.377826</v>
      </c>
      <c r="I5116" s="49">
        <v>0.191057</v>
      </c>
      <c r="J5116" s="49">
        <v>46.207099999999997</v>
      </c>
      <c r="K5116" s="49">
        <v>0.22150500000000001</v>
      </c>
      <c r="L5116" s="49">
        <v>99.974397999999994</v>
      </c>
      <c r="M5116" s="47"/>
      <c r="N5116" s="50">
        <v>0.99936303210833255</v>
      </c>
      <c r="O5116" s="50">
        <v>1.9058025441384423E-3</v>
      </c>
      <c r="P5116" s="50">
        <v>0.26210679503359335</v>
      </c>
      <c r="Q5116" s="50">
        <v>7.5516112217101821E-3</v>
      </c>
      <c r="R5116" s="50">
        <v>4.0211713870597814E-3</v>
      </c>
      <c r="S5116" s="50">
        <v>1.7116743729950408</v>
      </c>
      <c r="T5116" s="50">
        <v>5.8971893382963004E-3</v>
      </c>
      <c r="U5116" s="50">
        <v>2.9939551040199111</v>
      </c>
      <c r="V5116" s="51">
        <v>86.72057473851676</v>
      </c>
      <c r="X5116" s="49">
        <v>0.211395</v>
      </c>
      <c r="Y5116" s="49">
        <v>17.997499999999999</v>
      </c>
      <c r="Z5116" s="49">
        <v>0.51638399999999995</v>
      </c>
      <c r="AA5116" s="49">
        <v>5.9809700000000001</v>
      </c>
      <c r="AB5116" s="49">
        <v>7.0141600000000004</v>
      </c>
      <c r="AC5116" s="49">
        <v>0.172629</v>
      </c>
      <c r="AD5116" s="49">
        <v>5.3222300000000002</v>
      </c>
      <c r="AE5116" s="226"/>
      <c r="AF5116" s="465" t="s">
        <v>1745</v>
      </c>
      <c r="AG5116" s="311">
        <v>30</v>
      </c>
      <c r="AH5116" s="311">
        <v>15</v>
      </c>
      <c r="AI5116" s="311"/>
      <c r="AJ5116" s="311"/>
      <c r="AK5116" s="311"/>
      <c r="AL5116" s="311"/>
      <c r="AM5116" s="311"/>
      <c r="AN5116" s="311"/>
      <c r="AO5116" s="311"/>
      <c r="AP5116" s="311"/>
      <c r="AQ5116" s="311"/>
      <c r="AR5116" s="311"/>
      <c r="AS5116" s="311"/>
      <c r="AT5116" s="311"/>
      <c r="AU5116" s="311"/>
      <c r="AV5116" s="311"/>
      <c r="AW5116" s="311"/>
      <c r="AX5116" s="311"/>
      <c r="AY5116" s="311"/>
      <c r="AZ5116" s="311"/>
      <c r="BA5116" s="311"/>
      <c r="BB5116" s="311"/>
      <c r="BC5116" s="311"/>
      <c r="BD5116" s="311"/>
      <c r="BE5116" s="491"/>
      <c r="BF5116" s="491"/>
      <c r="BG5116" s="491"/>
      <c r="BH5116" s="491"/>
      <c r="BI5116" s="491"/>
      <c r="BJ5116" s="491"/>
      <c r="BK5116" s="491"/>
      <c r="BL5116" s="491"/>
      <c r="BM5116" s="491"/>
      <c r="BN5116" s="491"/>
      <c r="BO5116" s="491"/>
      <c r="BP5116" s="306"/>
      <c r="BQ5116" s="496"/>
      <c r="BR5116" s="496"/>
      <c r="BS5116" s="496"/>
      <c r="BT5116" s="496"/>
      <c r="BU5116" s="496"/>
      <c r="BV5116" s="496"/>
    </row>
    <row r="5117" spans="1:74" s="52" customFormat="1" ht="12.75">
      <c r="A5117" s="45">
        <v>2353.0846135089</v>
      </c>
      <c r="B5117" s="46" t="s">
        <v>253</v>
      </c>
      <c r="C5117" s="47" t="s">
        <v>409</v>
      </c>
      <c r="D5117" s="48">
        <v>79.999999999999986</v>
      </c>
      <c r="E5117" s="49">
        <v>40.211399999999998</v>
      </c>
      <c r="F5117" s="49">
        <v>9.1500999999999999E-2</v>
      </c>
      <c r="G5117" s="49">
        <v>12.4024</v>
      </c>
      <c r="H5117" s="49">
        <v>0.37668800000000002</v>
      </c>
      <c r="I5117" s="49">
        <v>0.16144</v>
      </c>
      <c r="J5117" s="49">
        <v>46.391399999999997</v>
      </c>
      <c r="K5117" s="49">
        <v>0.193856</v>
      </c>
      <c r="L5117" s="49">
        <v>99.891377999999989</v>
      </c>
      <c r="M5117" s="47"/>
      <c r="N5117" s="50">
        <v>0.99879607752381883</v>
      </c>
      <c r="O5117" s="50">
        <v>1.7969206097651544E-3</v>
      </c>
      <c r="P5117" s="50">
        <v>0.25762580533784857</v>
      </c>
      <c r="Q5117" s="50">
        <v>7.5258110794563854E-3</v>
      </c>
      <c r="R5117" s="50">
        <v>3.3964445010332359E-3</v>
      </c>
      <c r="S5117" s="50">
        <v>1.7178041941671776</v>
      </c>
      <c r="T5117" s="50">
        <v>5.1589881359745821E-3</v>
      </c>
      <c r="U5117" s="50">
        <v>2.9939395213222668</v>
      </c>
      <c r="V5117" s="51">
        <v>86.95849483897679</v>
      </c>
      <c r="X5117" s="49">
        <v>0.21134600000000001</v>
      </c>
      <c r="Y5117" s="49">
        <v>19.358599999999999</v>
      </c>
      <c r="Z5117" s="49">
        <v>0.51979399999999998</v>
      </c>
      <c r="AA5117" s="49">
        <v>6.0805699999999998</v>
      </c>
      <c r="AB5117" s="49">
        <v>8.00563</v>
      </c>
      <c r="AC5117" s="49">
        <v>0.172044</v>
      </c>
      <c r="AD5117" s="49">
        <v>6.0615500000000004</v>
      </c>
      <c r="AE5117" s="226"/>
      <c r="AF5117" s="465" t="s">
        <v>1745</v>
      </c>
      <c r="AG5117" s="311">
        <v>30</v>
      </c>
      <c r="AH5117" s="311">
        <v>15</v>
      </c>
      <c r="AI5117" s="311"/>
      <c r="AJ5117" s="311"/>
      <c r="AK5117" s="311"/>
      <c r="AL5117" s="311"/>
      <c r="AM5117" s="311"/>
      <c r="AN5117" s="311"/>
      <c r="AO5117" s="311"/>
      <c r="AP5117" s="311"/>
      <c r="AQ5117" s="311"/>
      <c r="AR5117" s="311"/>
      <c r="AS5117" s="311"/>
      <c r="AT5117" s="311"/>
      <c r="AU5117" s="311"/>
      <c r="AV5117" s="311"/>
      <c r="AW5117" s="311"/>
      <c r="AX5117" s="311"/>
      <c r="AY5117" s="311"/>
      <c r="AZ5117" s="311"/>
      <c r="BA5117" s="311"/>
      <c r="BB5117" s="311"/>
      <c r="BC5117" s="311"/>
      <c r="BD5117" s="311"/>
      <c r="BE5117" s="491"/>
      <c r="BF5117" s="491"/>
      <c r="BG5117" s="491"/>
      <c r="BH5117" s="491"/>
      <c r="BI5117" s="491"/>
      <c r="BJ5117" s="491"/>
      <c r="BK5117" s="491"/>
      <c r="BL5117" s="491"/>
      <c r="BM5117" s="491"/>
      <c r="BN5117" s="491"/>
      <c r="BO5117" s="491"/>
      <c r="BP5117" s="306"/>
      <c r="BQ5117" s="496"/>
      <c r="BR5117" s="496"/>
      <c r="BS5117" s="496"/>
      <c r="BT5117" s="496"/>
      <c r="BU5117" s="496"/>
      <c r="BV5117" s="496"/>
    </row>
    <row r="5118" spans="1:74" s="52" customFormat="1" ht="12.75">
      <c r="A5118" s="38"/>
      <c r="B5118" s="46"/>
      <c r="C5118" s="47"/>
      <c r="D5118" s="48"/>
      <c r="E5118" s="49"/>
      <c r="F5118" s="49"/>
      <c r="G5118" s="49"/>
      <c r="H5118" s="49"/>
      <c r="I5118" s="49"/>
      <c r="J5118" s="49"/>
      <c r="K5118" s="49"/>
      <c r="L5118" s="49"/>
      <c r="M5118" s="47"/>
      <c r="N5118" s="50"/>
      <c r="O5118" s="50"/>
      <c r="P5118" s="50"/>
      <c r="Q5118" s="50"/>
      <c r="R5118" s="50"/>
      <c r="S5118" s="50"/>
      <c r="T5118" s="50"/>
      <c r="U5118" s="50"/>
      <c r="V5118" s="51"/>
      <c r="AE5118" s="312"/>
      <c r="AF5118" s="312"/>
      <c r="AG5118" s="312"/>
      <c r="AH5118" s="312"/>
      <c r="AI5118" s="312"/>
      <c r="AJ5118" s="312"/>
      <c r="AK5118" s="312"/>
      <c r="AL5118" s="312"/>
      <c r="AM5118" s="312"/>
      <c r="AN5118" s="312"/>
      <c r="AO5118" s="312"/>
      <c r="AP5118" s="312"/>
      <c r="AQ5118" s="312"/>
      <c r="AR5118" s="312"/>
      <c r="AS5118" s="312"/>
      <c r="AT5118" s="312"/>
      <c r="AU5118" s="312"/>
      <c r="AV5118" s="312"/>
      <c r="AW5118" s="312"/>
      <c r="AX5118" s="312"/>
      <c r="AY5118" s="312"/>
      <c r="AZ5118" s="312"/>
      <c r="BA5118" s="312"/>
      <c r="BB5118" s="312"/>
      <c r="BC5118" s="312"/>
      <c r="BD5118" s="312"/>
      <c r="BE5118" s="306"/>
      <c r="BF5118" s="306"/>
      <c r="BG5118" s="306"/>
      <c r="BH5118" s="306"/>
      <c r="BI5118" s="306"/>
      <c r="BJ5118" s="306"/>
      <c r="BK5118" s="306"/>
      <c r="BL5118" s="306"/>
      <c r="BM5118" s="306"/>
      <c r="BN5118" s="306"/>
      <c r="BO5118" s="306"/>
      <c r="BP5118" s="306"/>
      <c r="BQ5118" s="496"/>
      <c r="BR5118" s="496"/>
      <c r="BS5118" s="496"/>
      <c r="BT5118" s="496"/>
      <c r="BU5118" s="496"/>
      <c r="BV5118" s="496"/>
    </row>
    <row r="5119" spans="1:74" s="52" customFormat="1" ht="12.75">
      <c r="A5119" s="45">
        <v>2353.0846135089</v>
      </c>
      <c r="B5119" s="46" t="s">
        <v>253</v>
      </c>
      <c r="C5119" s="47" t="s">
        <v>355</v>
      </c>
      <c r="D5119" s="48">
        <v>0</v>
      </c>
      <c r="E5119" s="49">
        <v>38.394399999999997</v>
      </c>
      <c r="F5119" s="49">
        <v>3.0921000000000001E-2</v>
      </c>
      <c r="G5119" s="49">
        <v>21.105399999999999</v>
      </c>
      <c r="H5119" s="49">
        <v>0.15851699999999999</v>
      </c>
      <c r="I5119" s="49">
        <v>0.27670899999999998</v>
      </c>
      <c r="J5119" s="49">
        <v>39.183100000000003</v>
      </c>
      <c r="K5119" s="49">
        <v>0.33087800000000001</v>
      </c>
      <c r="L5119" s="49">
        <v>99.511711000000005</v>
      </c>
      <c r="M5119" s="47"/>
      <c r="N5119" s="50">
        <v>0.99885389797287494</v>
      </c>
      <c r="O5119" s="50">
        <v>6.3600866049918266E-4</v>
      </c>
      <c r="P5119" s="50">
        <v>0.45918074164951123</v>
      </c>
      <c r="Q5119" s="50">
        <v>3.3170637677707926E-3</v>
      </c>
      <c r="R5119" s="50">
        <v>6.0973778352365294E-3</v>
      </c>
      <c r="S5119" s="50">
        <v>1.5196424675250131</v>
      </c>
      <c r="T5119" s="50">
        <v>9.2227327273852969E-3</v>
      </c>
      <c r="U5119" s="50">
        <v>2.9979248883275695</v>
      </c>
      <c r="V5119" s="51">
        <v>76.795261975876016</v>
      </c>
      <c r="X5119" s="49">
        <v>0.21581800000000001</v>
      </c>
      <c r="Y5119" s="49">
        <v>49.7669</v>
      </c>
      <c r="Z5119" s="49">
        <v>0.39406400000000003</v>
      </c>
      <c r="AA5119" s="49">
        <v>13.2323</v>
      </c>
      <c r="AB5119" s="49">
        <v>5.3106299999999997</v>
      </c>
      <c r="AC5119" s="49">
        <v>0.192852</v>
      </c>
      <c r="AD5119" s="49">
        <v>4.0648900000000001</v>
      </c>
      <c r="AE5119" s="226"/>
      <c r="AF5119" s="465" t="s">
        <v>1745</v>
      </c>
      <c r="AG5119" s="311">
        <v>30</v>
      </c>
      <c r="AH5119" s="311">
        <v>15</v>
      </c>
      <c r="AI5119" s="311"/>
      <c r="AJ5119" s="311"/>
      <c r="AK5119" s="311"/>
      <c r="AL5119" s="311"/>
      <c r="AM5119" s="311"/>
      <c r="AN5119" s="311"/>
      <c r="AO5119" s="311"/>
      <c r="AP5119" s="311"/>
      <c r="AQ5119" s="311"/>
      <c r="AR5119" s="311"/>
      <c r="AS5119" s="311"/>
      <c r="AT5119" s="311"/>
      <c r="AU5119" s="311"/>
      <c r="AV5119" s="311"/>
      <c r="AW5119" s="311"/>
      <c r="AX5119" s="311"/>
      <c r="AY5119" s="311"/>
      <c r="AZ5119" s="311"/>
      <c r="BA5119" s="311"/>
      <c r="BB5119" s="311"/>
      <c r="BC5119" s="311"/>
      <c r="BD5119" s="311"/>
      <c r="BE5119" s="491"/>
      <c r="BF5119" s="491"/>
      <c r="BG5119" s="491"/>
      <c r="BH5119" s="491"/>
      <c r="BI5119" s="491"/>
      <c r="BJ5119" s="491"/>
      <c r="BK5119" s="491"/>
      <c r="BL5119" s="491"/>
      <c r="BM5119" s="491"/>
      <c r="BN5119" s="491"/>
      <c r="BO5119" s="491"/>
      <c r="BP5119" s="306"/>
      <c r="BQ5119" s="496"/>
      <c r="BR5119" s="496"/>
      <c r="BS5119" s="496"/>
      <c r="BT5119" s="496"/>
      <c r="BU5119" s="496"/>
      <c r="BV5119" s="496"/>
    </row>
    <row r="5120" spans="1:74" s="52" customFormat="1" ht="12.75">
      <c r="A5120" s="45">
        <v>2353.0846135089</v>
      </c>
      <c r="B5120" s="46" t="s">
        <v>253</v>
      </c>
      <c r="C5120" s="47" t="s">
        <v>355</v>
      </c>
      <c r="D5120" s="48">
        <v>4.9970429478982625</v>
      </c>
      <c r="E5120" s="49">
        <v>38.870399999999997</v>
      </c>
      <c r="F5120" s="49">
        <v>3.2786000000000003E-2</v>
      </c>
      <c r="G5120" s="49">
        <v>19.256</v>
      </c>
      <c r="H5120" s="49">
        <v>0.19378300000000001</v>
      </c>
      <c r="I5120" s="49">
        <v>0.25122800000000001</v>
      </c>
      <c r="J5120" s="49">
        <v>40.928100000000001</v>
      </c>
      <c r="K5120" s="49">
        <v>0.26512000000000002</v>
      </c>
      <c r="L5120" s="49">
        <v>99.851191999999998</v>
      </c>
      <c r="M5120" s="47"/>
      <c r="N5120" s="50">
        <v>0.99809045566593646</v>
      </c>
      <c r="O5120" s="50">
        <v>6.6560219031148061E-4</v>
      </c>
      <c r="P5120" s="50">
        <v>0.41349757230095285</v>
      </c>
      <c r="Q5120" s="50">
        <v>4.0023075692902071E-3</v>
      </c>
      <c r="R5120" s="50">
        <v>5.4639242906303646E-3</v>
      </c>
      <c r="S5120" s="50">
        <v>1.566682608047286</v>
      </c>
      <c r="T5120" s="50">
        <v>7.2937526529490869E-3</v>
      </c>
      <c r="U5120" s="50">
        <v>2.9973235951293842</v>
      </c>
      <c r="V5120" s="51">
        <v>79.118184476109931</v>
      </c>
      <c r="X5120" s="49">
        <v>0.21459600000000001</v>
      </c>
      <c r="Y5120" s="49">
        <v>48.8431</v>
      </c>
      <c r="Z5120" s="49">
        <v>0.413794</v>
      </c>
      <c r="AA5120" s="49">
        <v>11.0823</v>
      </c>
      <c r="AB5120" s="49">
        <v>5.8182700000000001</v>
      </c>
      <c r="AC5120" s="49">
        <v>0.18751399999999999</v>
      </c>
      <c r="AD5120" s="49">
        <v>4.6718299999999999</v>
      </c>
      <c r="AE5120" s="226"/>
      <c r="AF5120" s="465" t="s">
        <v>1745</v>
      </c>
      <c r="AG5120" s="311">
        <v>30</v>
      </c>
      <c r="AH5120" s="311">
        <v>15</v>
      </c>
      <c r="AI5120" s="311"/>
      <c r="AJ5120" s="311"/>
      <c r="AK5120" s="311"/>
      <c r="AL5120" s="311"/>
      <c r="AM5120" s="311"/>
      <c r="AN5120" s="311"/>
      <c r="AO5120" s="311"/>
      <c r="AP5120" s="311"/>
      <c r="AQ5120" s="311"/>
      <c r="AR5120" s="311"/>
      <c r="AS5120" s="311"/>
      <c r="AT5120" s="311"/>
      <c r="AU5120" s="311"/>
      <c r="AV5120" s="311"/>
      <c r="AW5120" s="311"/>
      <c r="AX5120" s="311"/>
      <c r="AY5120" s="311"/>
      <c r="AZ5120" s="311"/>
      <c r="BA5120" s="311"/>
      <c r="BB5120" s="311"/>
      <c r="BC5120" s="311"/>
      <c r="BD5120" s="311"/>
      <c r="BE5120" s="491"/>
      <c r="BF5120" s="491"/>
      <c r="BG5120" s="491"/>
      <c r="BH5120" s="491"/>
      <c r="BI5120" s="491"/>
      <c r="BJ5120" s="491"/>
      <c r="BK5120" s="491"/>
      <c r="BL5120" s="491"/>
      <c r="BM5120" s="491"/>
      <c r="BN5120" s="491"/>
      <c r="BO5120" s="491"/>
      <c r="BP5120" s="306"/>
      <c r="BQ5120" s="496"/>
      <c r="BR5120" s="496"/>
      <c r="BS5120" s="496"/>
      <c r="BT5120" s="496"/>
      <c r="BU5120" s="496"/>
      <c r="BV5120" s="496"/>
    </row>
    <row r="5121" spans="1:74" s="52" customFormat="1" ht="12.75">
      <c r="A5121" s="45">
        <v>2353.0846135089</v>
      </c>
      <c r="B5121" s="46" t="s">
        <v>253</v>
      </c>
      <c r="C5121" s="47" t="s">
        <v>355</v>
      </c>
      <c r="D5121" s="48">
        <v>9.9970429478982616</v>
      </c>
      <c r="E5121" s="49">
        <v>38.898699999999998</v>
      </c>
      <c r="F5121" s="49">
        <v>8.6212999999999998E-2</v>
      </c>
      <c r="G5121" s="49">
        <v>17.7195</v>
      </c>
      <c r="H5121" s="49">
        <v>0.25775799999999999</v>
      </c>
      <c r="I5121" s="49">
        <v>0.23161499999999999</v>
      </c>
      <c r="J5121" s="49">
        <v>42.124699999999997</v>
      </c>
      <c r="K5121" s="49">
        <v>0.254139</v>
      </c>
      <c r="L5121" s="49">
        <v>99.634738999999982</v>
      </c>
      <c r="M5121" s="47"/>
      <c r="N5121" s="50">
        <v>0.9941280246756381</v>
      </c>
      <c r="O5121" s="50">
        <v>1.7420290870111235E-3</v>
      </c>
      <c r="P5121" s="50">
        <v>0.37871690069576475</v>
      </c>
      <c r="Q5121" s="50">
        <v>5.2986261087861856E-3</v>
      </c>
      <c r="R5121" s="50">
        <v>5.0137150858063301E-3</v>
      </c>
      <c r="S5121" s="50">
        <v>1.6049170689046877</v>
      </c>
      <c r="T5121" s="50">
        <v>6.958829463657063E-3</v>
      </c>
      <c r="U5121" s="50">
        <v>2.9986461017310138</v>
      </c>
      <c r="V5121" s="51">
        <v>80.90792421889978</v>
      </c>
      <c r="X5121" s="49">
        <v>0.214618</v>
      </c>
      <c r="Y5121" s="49">
        <v>19.062999999999999</v>
      </c>
      <c r="Z5121" s="49">
        <v>0.43146699999999999</v>
      </c>
      <c r="AA5121" s="49">
        <v>8.5021100000000001</v>
      </c>
      <c r="AB5121" s="49">
        <v>6.1484300000000003</v>
      </c>
      <c r="AC5121" s="49">
        <v>0.183837</v>
      </c>
      <c r="AD5121" s="49">
        <v>4.8565899999999997</v>
      </c>
      <c r="AE5121" s="226"/>
      <c r="AF5121" s="465" t="s">
        <v>1745</v>
      </c>
      <c r="AG5121" s="311">
        <v>30</v>
      </c>
      <c r="AH5121" s="311">
        <v>15</v>
      </c>
      <c r="AI5121" s="311"/>
      <c r="AJ5121" s="311"/>
      <c r="AK5121" s="311"/>
      <c r="AL5121" s="311"/>
      <c r="AM5121" s="311"/>
      <c r="AN5121" s="311"/>
      <c r="AO5121" s="311"/>
      <c r="AP5121" s="311"/>
      <c r="AQ5121" s="311"/>
      <c r="AR5121" s="311"/>
      <c r="AS5121" s="311"/>
      <c r="AT5121" s="311"/>
      <c r="AU5121" s="311"/>
      <c r="AV5121" s="311"/>
      <c r="AW5121" s="311"/>
      <c r="AX5121" s="311"/>
      <c r="AY5121" s="311"/>
      <c r="AZ5121" s="311"/>
      <c r="BA5121" s="311"/>
      <c r="BB5121" s="311"/>
      <c r="BC5121" s="311"/>
      <c r="BD5121" s="311"/>
      <c r="BE5121" s="491"/>
      <c r="BF5121" s="491"/>
      <c r="BG5121" s="491"/>
      <c r="BH5121" s="491"/>
      <c r="BI5121" s="491"/>
      <c r="BJ5121" s="491"/>
      <c r="BK5121" s="491"/>
      <c r="BL5121" s="491"/>
      <c r="BM5121" s="491"/>
      <c r="BN5121" s="491"/>
      <c r="BO5121" s="491"/>
      <c r="BP5121" s="306"/>
      <c r="BQ5121" s="496"/>
      <c r="BR5121" s="496"/>
      <c r="BS5121" s="496"/>
      <c r="BT5121" s="496"/>
      <c r="BU5121" s="496"/>
      <c r="BV5121" s="496"/>
    </row>
    <row r="5122" spans="1:74" s="52" customFormat="1" ht="12.75">
      <c r="A5122" s="45">
        <v>2353.0846135089</v>
      </c>
      <c r="B5122" s="46" t="s">
        <v>253</v>
      </c>
      <c r="C5122" s="47" t="s">
        <v>355</v>
      </c>
      <c r="D5122" s="48">
        <v>14.997042947898262</v>
      </c>
      <c r="E5122" s="49">
        <v>39.267600000000002</v>
      </c>
      <c r="F5122" s="49">
        <v>8.4112999999999993E-2</v>
      </c>
      <c r="G5122" s="49">
        <v>16.575500000000002</v>
      </c>
      <c r="H5122" s="49">
        <v>0.23454700000000001</v>
      </c>
      <c r="I5122" s="49">
        <v>0.192083</v>
      </c>
      <c r="J5122" s="49">
        <v>43.155099999999997</v>
      </c>
      <c r="K5122" s="49">
        <v>0.233297</v>
      </c>
      <c r="L5122" s="49">
        <v>99.788510999999986</v>
      </c>
      <c r="M5122" s="47"/>
      <c r="N5122" s="50">
        <v>0.99603582645429722</v>
      </c>
      <c r="O5122" s="50">
        <v>1.6868603860915666E-3</v>
      </c>
      <c r="P5122" s="50">
        <v>0.35161163142705043</v>
      </c>
      <c r="Q5122" s="50">
        <v>4.7853573687107204E-3</v>
      </c>
      <c r="R5122" s="50">
        <v>4.1268175682929349E-3</v>
      </c>
      <c r="S5122" s="50">
        <v>1.6318539021944771</v>
      </c>
      <c r="T5122" s="50">
        <v>6.3402648964733209E-3</v>
      </c>
      <c r="U5122" s="50">
        <v>2.9978239244547691</v>
      </c>
      <c r="V5122" s="51">
        <v>82.272864062071321</v>
      </c>
      <c r="X5122" s="49">
        <v>0.21371999999999999</v>
      </c>
      <c r="Y5122" s="49">
        <v>19.8566</v>
      </c>
      <c r="Z5122" s="49">
        <v>0.44734699999999999</v>
      </c>
      <c r="AA5122" s="49">
        <v>9.3037399999999995</v>
      </c>
      <c r="AB5122" s="49">
        <v>7.1387299999999998</v>
      </c>
      <c r="AC5122" s="49">
        <v>0.18088399999999999</v>
      </c>
      <c r="AD5122" s="49">
        <v>5.1482400000000004</v>
      </c>
      <c r="AE5122" s="226"/>
      <c r="AF5122" s="465" t="s">
        <v>1745</v>
      </c>
      <c r="AG5122" s="311">
        <v>30</v>
      </c>
      <c r="AH5122" s="311">
        <v>15</v>
      </c>
      <c r="AI5122" s="311"/>
      <c r="AJ5122" s="311"/>
      <c r="AK5122" s="311"/>
      <c r="AL5122" s="311"/>
      <c r="AM5122" s="311"/>
      <c r="AN5122" s="311"/>
      <c r="AO5122" s="311"/>
      <c r="AP5122" s="311"/>
      <c r="AQ5122" s="311"/>
      <c r="AR5122" s="311"/>
      <c r="AS5122" s="311"/>
      <c r="AT5122" s="311"/>
      <c r="AU5122" s="311"/>
      <c r="AV5122" s="311"/>
      <c r="AW5122" s="311"/>
      <c r="AX5122" s="311"/>
      <c r="AY5122" s="311"/>
      <c r="AZ5122" s="311"/>
      <c r="BA5122" s="311"/>
      <c r="BB5122" s="311"/>
      <c r="BC5122" s="311"/>
      <c r="BD5122" s="311"/>
      <c r="BE5122" s="491"/>
      <c r="BF5122" s="491"/>
      <c r="BG5122" s="491"/>
      <c r="BH5122" s="491"/>
      <c r="BI5122" s="491"/>
      <c r="BJ5122" s="491"/>
      <c r="BK5122" s="491"/>
      <c r="BL5122" s="491"/>
      <c r="BM5122" s="491"/>
      <c r="BN5122" s="491"/>
      <c r="BO5122" s="491"/>
      <c r="BP5122" s="306"/>
      <c r="BQ5122" s="496"/>
      <c r="BR5122" s="496"/>
      <c r="BS5122" s="496"/>
      <c r="BT5122" s="496"/>
      <c r="BU5122" s="496"/>
      <c r="BV5122" s="496"/>
    </row>
    <row r="5123" spans="1:74" s="52" customFormat="1" ht="12.75">
      <c r="A5123" s="45">
        <v>2353.0846135089</v>
      </c>
      <c r="B5123" s="46" t="s">
        <v>253</v>
      </c>
      <c r="C5123" s="47" t="s">
        <v>355</v>
      </c>
      <c r="D5123" s="48">
        <v>19.997042947898262</v>
      </c>
      <c r="E5123" s="49">
        <v>39.5764</v>
      </c>
      <c r="F5123" s="49">
        <v>6.5985000000000002E-2</v>
      </c>
      <c r="G5123" s="49">
        <v>15.5672</v>
      </c>
      <c r="H5123" s="49">
        <v>0.29962499999999997</v>
      </c>
      <c r="I5123" s="49">
        <v>0.17773800000000001</v>
      </c>
      <c r="J5123" s="49">
        <v>44.083399999999997</v>
      </c>
      <c r="K5123" s="49">
        <v>0.21756200000000001</v>
      </c>
      <c r="L5123" s="49">
        <v>100.03867999999999</v>
      </c>
      <c r="M5123" s="47"/>
      <c r="N5123" s="50">
        <v>0.99657271809727499</v>
      </c>
      <c r="O5123" s="50">
        <v>1.3136913586252188E-3</v>
      </c>
      <c r="P5123" s="50">
        <v>0.32782283832147213</v>
      </c>
      <c r="Q5123" s="50">
        <v>6.0686857101576079E-3</v>
      </c>
      <c r="R5123" s="50">
        <v>3.7908686364476096E-3</v>
      </c>
      <c r="S5123" s="50">
        <v>1.6548412402035042</v>
      </c>
      <c r="T5123" s="50">
        <v>5.869666103393607E-3</v>
      </c>
      <c r="U5123" s="50">
        <v>2.9977864386824082</v>
      </c>
      <c r="V5123" s="51">
        <v>83.465538016638746</v>
      </c>
      <c r="X5123" s="49">
        <v>0.21299299999999999</v>
      </c>
      <c r="Y5123" s="49">
        <v>24.332000000000001</v>
      </c>
      <c r="Z5123" s="49">
        <v>0.46200999999999998</v>
      </c>
      <c r="AA5123" s="49">
        <v>7.2071899999999998</v>
      </c>
      <c r="AB5123" s="49">
        <v>7.8423999999999996</v>
      </c>
      <c r="AC5123" s="49">
        <v>0.17841299999999999</v>
      </c>
      <c r="AD5123" s="49">
        <v>5.5397299999999996</v>
      </c>
      <c r="AE5123" s="226"/>
      <c r="AF5123" s="465" t="s">
        <v>1745</v>
      </c>
      <c r="AG5123" s="311">
        <v>30</v>
      </c>
      <c r="AH5123" s="311">
        <v>15</v>
      </c>
      <c r="AI5123" s="311"/>
      <c r="AJ5123" s="311"/>
      <c r="AK5123" s="311"/>
      <c r="AL5123" s="311"/>
      <c r="AM5123" s="311"/>
      <c r="AN5123" s="311"/>
      <c r="AO5123" s="311"/>
      <c r="AP5123" s="311"/>
      <c r="AQ5123" s="311"/>
      <c r="AR5123" s="311"/>
      <c r="AS5123" s="311"/>
      <c r="AT5123" s="311"/>
      <c r="AU5123" s="311"/>
      <c r="AV5123" s="311"/>
      <c r="AW5123" s="311"/>
      <c r="AX5123" s="311"/>
      <c r="AY5123" s="311"/>
      <c r="AZ5123" s="311"/>
      <c r="BA5123" s="311"/>
      <c r="BB5123" s="311"/>
      <c r="BC5123" s="311"/>
      <c r="BD5123" s="311"/>
      <c r="BE5123" s="491"/>
      <c r="BF5123" s="491"/>
      <c r="BG5123" s="491"/>
      <c r="BH5123" s="491"/>
      <c r="BI5123" s="491"/>
      <c r="BJ5123" s="491"/>
      <c r="BK5123" s="491"/>
      <c r="BL5123" s="491"/>
      <c r="BM5123" s="491"/>
      <c r="BN5123" s="491"/>
      <c r="BO5123" s="491"/>
      <c r="BP5123" s="306"/>
      <c r="BQ5123" s="496"/>
      <c r="BR5123" s="496"/>
      <c r="BS5123" s="496"/>
      <c r="BT5123" s="496"/>
      <c r="BU5123" s="496"/>
      <c r="BV5123" s="496"/>
    </row>
    <row r="5124" spans="1:74" s="52" customFormat="1" ht="12.75">
      <c r="A5124" s="45">
        <v>2353.0846135089</v>
      </c>
      <c r="B5124" s="46" t="s">
        <v>253</v>
      </c>
      <c r="C5124" s="47" t="s">
        <v>355</v>
      </c>
      <c r="D5124" s="48">
        <v>24.997042947898262</v>
      </c>
      <c r="E5124" s="49">
        <v>39.609400000000001</v>
      </c>
      <c r="F5124" s="49">
        <v>5.4772000000000001E-2</v>
      </c>
      <c r="G5124" s="49">
        <v>14.694100000000001</v>
      </c>
      <c r="H5124" s="49">
        <v>0.292771</v>
      </c>
      <c r="I5124" s="49">
        <v>0.188503</v>
      </c>
      <c r="J5124" s="49">
        <v>44.812899999999999</v>
      </c>
      <c r="K5124" s="49">
        <v>0.230439</v>
      </c>
      <c r="L5124" s="49">
        <v>99.935061000000005</v>
      </c>
      <c r="M5124" s="47"/>
      <c r="N5124" s="50">
        <v>0.99477897195355558</v>
      </c>
      <c r="O5124" s="50">
        <v>1.0875828413247186E-3</v>
      </c>
      <c r="P5124" s="50">
        <v>0.30862231008831398</v>
      </c>
      <c r="Q5124" s="50">
        <v>5.9142582056823656E-3</v>
      </c>
      <c r="R5124" s="50">
        <v>4.0098888830082374E-3</v>
      </c>
      <c r="S5124" s="50">
        <v>1.6777989864420686</v>
      </c>
      <c r="T5124" s="50">
        <v>6.2007177329285743E-3</v>
      </c>
      <c r="U5124" s="50">
        <v>2.9999570982191863</v>
      </c>
      <c r="V5124" s="51">
        <v>84.463401060622218</v>
      </c>
      <c r="X5124" s="49">
        <v>0.21288499999999999</v>
      </c>
      <c r="Y5124" s="49">
        <v>30.0001</v>
      </c>
      <c r="Z5124" s="49">
        <v>0.476157</v>
      </c>
      <c r="AA5124" s="49">
        <v>7.4707299999999996</v>
      </c>
      <c r="AB5124" s="49">
        <v>7.3071000000000002</v>
      </c>
      <c r="AC5124" s="49">
        <v>0.17646400000000001</v>
      </c>
      <c r="AD5124" s="49">
        <v>5.1409200000000004</v>
      </c>
      <c r="AE5124" s="226"/>
      <c r="AF5124" s="465" t="s">
        <v>1745</v>
      </c>
      <c r="AG5124" s="311">
        <v>30</v>
      </c>
      <c r="AH5124" s="311">
        <v>15</v>
      </c>
      <c r="AI5124" s="311"/>
      <c r="AJ5124" s="311"/>
      <c r="AK5124" s="311"/>
      <c r="AL5124" s="311"/>
      <c r="AM5124" s="311"/>
      <c r="AN5124" s="311"/>
      <c r="AO5124" s="311"/>
      <c r="AP5124" s="311"/>
      <c r="AQ5124" s="311"/>
      <c r="AR5124" s="311"/>
      <c r="AS5124" s="311"/>
      <c r="AT5124" s="311"/>
      <c r="AU5124" s="311"/>
      <c r="AV5124" s="311"/>
      <c r="AW5124" s="311"/>
      <c r="AX5124" s="311"/>
      <c r="AY5124" s="311"/>
      <c r="AZ5124" s="311"/>
      <c r="BA5124" s="311"/>
      <c r="BB5124" s="311"/>
      <c r="BC5124" s="311"/>
      <c r="BD5124" s="311"/>
      <c r="BE5124" s="491"/>
      <c r="BF5124" s="491"/>
      <c r="BG5124" s="491"/>
      <c r="BH5124" s="491"/>
      <c r="BI5124" s="491"/>
      <c r="BJ5124" s="491"/>
      <c r="BK5124" s="491"/>
      <c r="BL5124" s="491"/>
      <c r="BM5124" s="491"/>
      <c r="BN5124" s="491"/>
      <c r="BO5124" s="491"/>
      <c r="BP5124" s="306"/>
      <c r="BQ5124" s="496"/>
      <c r="BR5124" s="496"/>
      <c r="BS5124" s="496"/>
      <c r="BT5124" s="496"/>
      <c r="BU5124" s="496"/>
      <c r="BV5124" s="496"/>
    </row>
    <row r="5125" spans="1:74" s="52" customFormat="1" ht="12.75">
      <c r="A5125" s="45">
        <v>2353.0846135089</v>
      </c>
      <c r="B5125" s="46" t="s">
        <v>253</v>
      </c>
      <c r="C5125" s="47" t="s">
        <v>355</v>
      </c>
      <c r="D5125" s="48">
        <v>29.997042947898262</v>
      </c>
      <c r="E5125" s="49">
        <v>39.904699999999998</v>
      </c>
      <c r="F5125" s="49">
        <v>5.8588000000000001E-2</v>
      </c>
      <c r="G5125" s="49">
        <v>14.224299999999999</v>
      </c>
      <c r="H5125" s="49">
        <v>0.30306100000000002</v>
      </c>
      <c r="I5125" s="49">
        <v>0.19000800000000001</v>
      </c>
      <c r="J5125" s="49">
        <v>45.276699999999998</v>
      </c>
      <c r="K5125" s="49">
        <v>0.21305299999999999</v>
      </c>
      <c r="L5125" s="49">
        <v>100.20743299999999</v>
      </c>
      <c r="M5125" s="47"/>
      <c r="N5125" s="50">
        <v>0.99696526879647629</v>
      </c>
      <c r="O5125" s="50">
        <v>1.1572843145379239E-3</v>
      </c>
      <c r="P5125" s="50">
        <v>0.29719594273241923</v>
      </c>
      <c r="Q5125" s="50">
        <v>6.0901771182281838E-3</v>
      </c>
      <c r="R5125" s="50">
        <v>4.0208104946938975E-3</v>
      </c>
      <c r="S5125" s="50">
        <v>1.6863172794406249</v>
      </c>
      <c r="T5125" s="50">
        <v>5.7029725375940784E-3</v>
      </c>
      <c r="U5125" s="50">
        <v>2.9985398778145322</v>
      </c>
      <c r="V5125" s="51">
        <v>85.016689608611458</v>
      </c>
      <c r="X5125" s="49">
        <v>0.212253</v>
      </c>
      <c r="Y5125" s="49">
        <v>28.620200000000001</v>
      </c>
      <c r="Z5125" s="49">
        <v>0.484539</v>
      </c>
      <c r="AA5125" s="49">
        <v>7.1626300000000001</v>
      </c>
      <c r="AB5125" s="49">
        <v>7.11273</v>
      </c>
      <c r="AC5125" s="49">
        <v>0.17528099999999999</v>
      </c>
      <c r="AD5125" s="49">
        <v>5.5727900000000004</v>
      </c>
      <c r="AE5125" s="226"/>
      <c r="AF5125" s="465" t="s">
        <v>1745</v>
      </c>
      <c r="AG5125" s="311">
        <v>30</v>
      </c>
      <c r="AH5125" s="311">
        <v>15</v>
      </c>
      <c r="AI5125" s="311"/>
      <c r="AJ5125" s="311"/>
      <c r="AK5125" s="311"/>
      <c r="AL5125" s="311"/>
      <c r="AM5125" s="311"/>
      <c r="AN5125" s="311"/>
      <c r="AO5125" s="311"/>
      <c r="AP5125" s="311"/>
      <c r="AQ5125" s="311"/>
      <c r="AR5125" s="311"/>
      <c r="AS5125" s="311"/>
      <c r="AT5125" s="311"/>
      <c r="AU5125" s="311"/>
      <c r="AV5125" s="311"/>
      <c r="AW5125" s="311"/>
      <c r="AX5125" s="311"/>
      <c r="AY5125" s="311"/>
      <c r="AZ5125" s="311"/>
      <c r="BA5125" s="311"/>
      <c r="BB5125" s="311"/>
      <c r="BC5125" s="311"/>
      <c r="BD5125" s="311"/>
      <c r="BE5125" s="491"/>
      <c r="BF5125" s="491"/>
      <c r="BG5125" s="491"/>
      <c r="BH5125" s="491"/>
      <c r="BI5125" s="491"/>
      <c r="BJ5125" s="491"/>
      <c r="BK5125" s="491"/>
      <c r="BL5125" s="491"/>
      <c r="BM5125" s="491"/>
      <c r="BN5125" s="491"/>
      <c r="BO5125" s="491"/>
      <c r="BP5125" s="306"/>
      <c r="BQ5125" s="496"/>
      <c r="BR5125" s="496"/>
      <c r="BS5125" s="496"/>
      <c r="BT5125" s="496"/>
      <c r="BU5125" s="496"/>
      <c r="BV5125" s="496"/>
    </row>
    <row r="5126" spans="1:74" s="52" customFormat="1" ht="12.75">
      <c r="A5126" s="45">
        <v>2353.0846135089</v>
      </c>
      <c r="B5126" s="46" t="s">
        <v>253</v>
      </c>
      <c r="C5126" s="47" t="s">
        <v>355</v>
      </c>
      <c r="D5126" s="48">
        <v>34.997042947898265</v>
      </c>
      <c r="E5126" s="49">
        <v>40.0623</v>
      </c>
      <c r="F5126" s="49">
        <v>7.2481000000000004E-2</v>
      </c>
      <c r="G5126" s="49">
        <v>13.5779</v>
      </c>
      <c r="H5126" s="49">
        <v>0.313469</v>
      </c>
      <c r="I5126" s="49">
        <v>0.18470200000000001</v>
      </c>
      <c r="J5126" s="49">
        <v>45.542400000000001</v>
      </c>
      <c r="K5126" s="49">
        <v>0.18190899999999999</v>
      </c>
      <c r="L5126" s="49">
        <v>99.981555</v>
      </c>
      <c r="M5126" s="47"/>
      <c r="N5126" s="50">
        <v>0.99960833314193598</v>
      </c>
      <c r="O5126" s="50">
        <v>1.4298602098020495E-3</v>
      </c>
      <c r="P5126" s="50">
        <v>0.28332349400689127</v>
      </c>
      <c r="Q5126" s="50">
        <v>6.2911853426992756E-3</v>
      </c>
      <c r="R5126" s="50">
        <v>3.9034743191157547E-3</v>
      </c>
      <c r="S5126" s="50">
        <v>1.6940196672677104</v>
      </c>
      <c r="T5126" s="50">
        <v>4.863017395131012E-3</v>
      </c>
      <c r="U5126" s="50">
        <v>2.9948033366016773</v>
      </c>
      <c r="V5126" s="51">
        <v>85.671506112056946</v>
      </c>
      <c r="X5126" s="49">
        <v>0.21171899999999999</v>
      </c>
      <c r="Y5126" s="49">
        <v>23.634599999999999</v>
      </c>
      <c r="Z5126" s="49">
        <v>0.49655300000000002</v>
      </c>
      <c r="AA5126" s="49">
        <v>7.02867</v>
      </c>
      <c r="AB5126" s="49">
        <v>7.1922899999999998</v>
      </c>
      <c r="AC5126" s="49">
        <v>0.17435800000000001</v>
      </c>
      <c r="AD5126" s="49">
        <v>6.3161899999999997</v>
      </c>
      <c r="AE5126" s="226"/>
      <c r="AF5126" s="465" t="s">
        <v>1745</v>
      </c>
      <c r="AG5126" s="311">
        <v>30</v>
      </c>
      <c r="AH5126" s="311">
        <v>15</v>
      </c>
      <c r="AI5126" s="311"/>
      <c r="AJ5126" s="311"/>
      <c r="AK5126" s="311"/>
      <c r="AL5126" s="311"/>
      <c r="AM5126" s="311"/>
      <c r="AN5126" s="311"/>
      <c r="AO5126" s="311"/>
      <c r="AP5126" s="311"/>
      <c r="AQ5126" s="311"/>
      <c r="AR5126" s="311"/>
      <c r="AS5126" s="311"/>
      <c r="AT5126" s="311"/>
      <c r="AU5126" s="311"/>
      <c r="AV5126" s="311"/>
      <c r="AW5126" s="311"/>
      <c r="AX5126" s="311"/>
      <c r="AY5126" s="311"/>
      <c r="AZ5126" s="311"/>
      <c r="BA5126" s="311"/>
      <c r="BB5126" s="311"/>
      <c r="BC5126" s="311"/>
      <c r="BD5126" s="311"/>
      <c r="BE5126" s="491"/>
      <c r="BF5126" s="491"/>
      <c r="BG5126" s="491"/>
      <c r="BH5126" s="491"/>
      <c r="BI5126" s="491"/>
      <c r="BJ5126" s="491"/>
      <c r="BK5126" s="491"/>
      <c r="BL5126" s="491"/>
      <c r="BM5126" s="491"/>
      <c r="BN5126" s="491"/>
      <c r="BO5126" s="491"/>
      <c r="BP5126" s="306"/>
      <c r="BQ5126" s="496"/>
      <c r="BR5126" s="496"/>
      <c r="BS5126" s="496"/>
      <c r="BT5126" s="496"/>
      <c r="BU5126" s="496"/>
      <c r="BV5126" s="496"/>
    </row>
    <row r="5127" spans="1:74" s="52" customFormat="1" ht="12.75">
      <c r="A5127" s="45">
        <v>2353.0846135089</v>
      </c>
      <c r="B5127" s="46" t="s">
        <v>253</v>
      </c>
      <c r="C5127" s="47" t="s">
        <v>355</v>
      </c>
      <c r="D5127" s="48">
        <v>39.997042947898265</v>
      </c>
      <c r="E5127" s="49">
        <v>39.9666</v>
      </c>
      <c r="F5127" s="49">
        <v>6.4075999999999994E-2</v>
      </c>
      <c r="G5127" s="49">
        <v>13.4008</v>
      </c>
      <c r="H5127" s="49">
        <v>0.35811300000000001</v>
      </c>
      <c r="I5127" s="49">
        <v>0.16209599999999999</v>
      </c>
      <c r="J5127" s="49">
        <v>45.844299999999997</v>
      </c>
      <c r="K5127" s="49">
        <v>0.19142999999999999</v>
      </c>
      <c r="L5127" s="49">
        <v>100.01903999999999</v>
      </c>
      <c r="M5127" s="47"/>
      <c r="N5127" s="50">
        <v>0.99681406618638524</v>
      </c>
      <c r="O5127" s="50">
        <v>1.2635364115490615E-3</v>
      </c>
      <c r="P5127" s="50">
        <v>0.27951406962631165</v>
      </c>
      <c r="Q5127" s="50">
        <v>7.1842416680512923E-3</v>
      </c>
      <c r="R5127" s="50">
        <v>3.4243251145399853E-3</v>
      </c>
      <c r="S5127" s="50">
        <v>1.7045543180555132</v>
      </c>
      <c r="T5127" s="50">
        <v>5.1154589107495953E-3</v>
      </c>
      <c r="U5127" s="50">
        <v>2.9987996309789056</v>
      </c>
      <c r="V5127" s="51">
        <v>85.912074837657457</v>
      </c>
      <c r="X5127" s="49">
        <v>0.21202399999999999</v>
      </c>
      <c r="Y5127" s="49">
        <v>26.341100000000001</v>
      </c>
      <c r="Z5127" s="49">
        <v>0.499305</v>
      </c>
      <c r="AA5127" s="49">
        <v>6.2352400000000001</v>
      </c>
      <c r="AB5127" s="49">
        <v>8.3571500000000007</v>
      </c>
      <c r="AC5127" s="49">
        <v>0.17363000000000001</v>
      </c>
      <c r="AD5127" s="49">
        <v>5.9506199999999998</v>
      </c>
      <c r="AE5127" s="226"/>
      <c r="AF5127" s="465" t="s">
        <v>1745</v>
      </c>
      <c r="AG5127" s="311">
        <v>30</v>
      </c>
      <c r="AH5127" s="311">
        <v>15</v>
      </c>
      <c r="AI5127" s="311"/>
      <c r="AJ5127" s="311"/>
      <c r="AK5127" s="311"/>
      <c r="AL5127" s="311"/>
      <c r="AM5127" s="311"/>
      <c r="AN5127" s="311"/>
      <c r="AO5127" s="311"/>
      <c r="AP5127" s="311"/>
      <c r="AQ5127" s="311"/>
      <c r="AR5127" s="311"/>
      <c r="AS5127" s="311"/>
      <c r="AT5127" s="311"/>
      <c r="AU5127" s="311"/>
      <c r="AV5127" s="311"/>
      <c r="AW5127" s="311"/>
      <c r="AX5127" s="311"/>
      <c r="AY5127" s="311"/>
      <c r="AZ5127" s="311"/>
      <c r="BA5127" s="311"/>
      <c r="BB5127" s="311"/>
      <c r="BC5127" s="311"/>
      <c r="BD5127" s="311"/>
      <c r="BE5127" s="491"/>
      <c r="BF5127" s="491"/>
      <c r="BG5127" s="491"/>
      <c r="BH5127" s="491"/>
      <c r="BI5127" s="491"/>
      <c r="BJ5127" s="491"/>
      <c r="BK5127" s="491"/>
      <c r="BL5127" s="491"/>
      <c r="BM5127" s="491"/>
      <c r="BN5127" s="491"/>
      <c r="BO5127" s="491"/>
      <c r="BP5127" s="306"/>
      <c r="BQ5127" s="496"/>
      <c r="BR5127" s="496"/>
      <c r="BS5127" s="496"/>
      <c r="BT5127" s="496"/>
      <c r="BU5127" s="496"/>
      <c r="BV5127" s="496"/>
    </row>
    <row r="5128" spans="1:74" s="52" customFormat="1" ht="12.75">
      <c r="A5128" s="45">
        <v>2353.0846135089</v>
      </c>
      <c r="B5128" s="46" t="s">
        <v>253</v>
      </c>
      <c r="C5128" s="47" t="s">
        <v>355</v>
      </c>
      <c r="D5128" s="48">
        <v>44.997042947898265</v>
      </c>
      <c r="E5128" s="49">
        <v>40.214500000000001</v>
      </c>
      <c r="F5128" s="49">
        <v>7.6130000000000003E-2</v>
      </c>
      <c r="G5128" s="49">
        <v>12.9444</v>
      </c>
      <c r="H5128" s="49">
        <v>0.34296199999999999</v>
      </c>
      <c r="I5128" s="49">
        <v>0.18199199999999999</v>
      </c>
      <c r="J5128" s="49">
        <v>46.130899999999997</v>
      </c>
      <c r="K5128" s="49">
        <v>0.188975</v>
      </c>
      <c r="L5128" s="49">
        <v>100.111535</v>
      </c>
      <c r="M5128" s="47"/>
      <c r="N5128" s="50">
        <v>0.99943132162418791</v>
      </c>
      <c r="O5128" s="50">
        <v>1.4958964357048316E-3</v>
      </c>
      <c r="P5128" s="50">
        <v>0.26903463963133495</v>
      </c>
      <c r="Q5128" s="50">
        <v>6.8558321772832125E-3</v>
      </c>
      <c r="R5128" s="50">
        <v>3.8309661925569646E-3</v>
      </c>
      <c r="S5128" s="50">
        <v>1.7091129140843577</v>
      </c>
      <c r="T5128" s="50">
        <v>5.0319032708129917E-3</v>
      </c>
      <c r="U5128" s="50">
        <v>2.9957212774456266</v>
      </c>
      <c r="V5128" s="51">
        <v>86.399667753500566</v>
      </c>
      <c r="X5128" s="49">
        <v>0.21131800000000001</v>
      </c>
      <c r="Y5128" s="49">
        <v>20.907900000000001</v>
      </c>
      <c r="Z5128" s="49">
        <v>0.50864299999999996</v>
      </c>
      <c r="AA5128" s="49">
        <v>6.5044199999999996</v>
      </c>
      <c r="AB5128" s="49">
        <v>7.2594500000000002</v>
      </c>
      <c r="AC5128" s="49">
        <v>0.172898</v>
      </c>
      <c r="AD5128" s="49">
        <v>5.9911199999999996</v>
      </c>
      <c r="AE5128" s="226"/>
      <c r="AF5128" s="465" t="s">
        <v>1745</v>
      </c>
      <c r="AG5128" s="311">
        <v>30</v>
      </c>
      <c r="AH5128" s="311">
        <v>15</v>
      </c>
      <c r="AI5128" s="311"/>
      <c r="AJ5128" s="311"/>
      <c r="AK5128" s="311"/>
      <c r="AL5128" s="311"/>
      <c r="AM5128" s="311"/>
      <c r="AN5128" s="311"/>
      <c r="AO5128" s="311"/>
      <c r="AP5128" s="311"/>
      <c r="AQ5128" s="311"/>
      <c r="AR5128" s="311"/>
      <c r="AS5128" s="311"/>
      <c r="AT5128" s="311"/>
      <c r="AU5128" s="311"/>
      <c r="AV5128" s="311"/>
      <c r="AW5128" s="311"/>
      <c r="AX5128" s="311"/>
      <c r="AY5128" s="311"/>
      <c r="AZ5128" s="311"/>
      <c r="BA5128" s="311"/>
      <c r="BB5128" s="311"/>
      <c r="BC5128" s="311"/>
      <c r="BD5128" s="311"/>
      <c r="BE5128" s="491"/>
      <c r="BF5128" s="491"/>
      <c r="BG5128" s="491"/>
      <c r="BH5128" s="491"/>
      <c r="BI5128" s="491"/>
      <c r="BJ5128" s="491"/>
      <c r="BK5128" s="491"/>
      <c r="BL5128" s="491"/>
      <c r="BM5128" s="491"/>
      <c r="BN5128" s="491"/>
      <c r="BO5128" s="491"/>
      <c r="BP5128" s="306"/>
      <c r="BQ5128" s="496"/>
      <c r="BR5128" s="496"/>
      <c r="BS5128" s="496"/>
      <c r="BT5128" s="496"/>
      <c r="BU5128" s="496"/>
      <c r="BV5128" s="496"/>
    </row>
    <row r="5129" spans="1:74" s="52" customFormat="1" ht="12.75">
      <c r="A5129" s="45">
        <v>2353.0846135089</v>
      </c>
      <c r="B5129" s="46" t="s">
        <v>253</v>
      </c>
      <c r="C5129" s="47" t="s">
        <v>355</v>
      </c>
      <c r="D5129" s="48">
        <v>49.997042947898265</v>
      </c>
      <c r="E5129" s="49">
        <v>40.128300000000003</v>
      </c>
      <c r="F5129" s="49">
        <v>9.5939999999999998E-2</v>
      </c>
      <c r="G5129" s="49">
        <v>12.555199999999999</v>
      </c>
      <c r="H5129" s="49">
        <v>0.35773100000000002</v>
      </c>
      <c r="I5129" s="49">
        <v>0.15822800000000001</v>
      </c>
      <c r="J5129" s="49">
        <v>46.2453</v>
      </c>
      <c r="K5129" s="49">
        <v>0.182891</v>
      </c>
      <c r="L5129" s="49">
        <v>99.745755000000003</v>
      </c>
      <c r="M5129" s="47"/>
      <c r="N5129" s="50">
        <v>0.99933022167828756</v>
      </c>
      <c r="O5129" s="50">
        <v>1.8890062249860781E-3</v>
      </c>
      <c r="P5129" s="50">
        <v>0.2614796465037777</v>
      </c>
      <c r="Q5129" s="50">
        <v>7.165701763037575E-3</v>
      </c>
      <c r="R5129" s="50">
        <v>3.3375465967116812E-3</v>
      </c>
      <c r="S5129" s="50">
        <v>1.7168581189472938</v>
      </c>
      <c r="T5129" s="50">
        <v>4.8798698803751619E-3</v>
      </c>
      <c r="U5129" s="50">
        <v>2.9955906630202267</v>
      </c>
      <c r="V5129" s="51">
        <v>86.782861295469488</v>
      </c>
      <c r="X5129" s="49">
        <v>0.21155299999999999</v>
      </c>
      <c r="Y5129" s="49">
        <v>17.3597</v>
      </c>
      <c r="Z5129" s="49">
        <v>0.51676100000000003</v>
      </c>
      <c r="AA5129" s="49">
        <v>6.3222399999999999</v>
      </c>
      <c r="AB5129" s="49">
        <v>8.4954699999999992</v>
      </c>
      <c r="AC5129" s="49">
        <v>0.17239399999999999</v>
      </c>
      <c r="AD5129" s="49">
        <v>6.4067299999999996</v>
      </c>
      <c r="AE5129" s="226"/>
      <c r="AF5129" s="465" t="s">
        <v>1745</v>
      </c>
      <c r="AG5129" s="311">
        <v>30</v>
      </c>
      <c r="AH5129" s="311">
        <v>15</v>
      </c>
      <c r="AI5129" s="311"/>
      <c r="AJ5129" s="311"/>
      <c r="AK5129" s="311"/>
      <c r="AL5129" s="311"/>
      <c r="AM5129" s="311"/>
      <c r="AN5129" s="311"/>
      <c r="AO5129" s="311"/>
      <c r="AP5129" s="311"/>
      <c r="AQ5129" s="311"/>
      <c r="AR5129" s="311"/>
      <c r="AS5129" s="311"/>
      <c r="AT5129" s="311"/>
      <c r="AU5129" s="311"/>
      <c r="AV5129" s="311"/>
      <c r="AW5129" s="311"/>
      <c r="AX5129" s="311"/>
      <c r="AY5129" s="311"/>
      <c r="AZ5129" s="311"/>
      <c r="BA5129" s="311"/>
      <c r="BB5129" s="311"/>
      <c r="BC5129" s="311"/>
      <c r="BD5129" s="311"/>
      <c r="BE5129" s="491"/>
      <c r="BF5129" s="491"/>
      <c r="BG5129" s="491"/>
      <c r="BH5129" s="491"/>
      <c r="BI5129" s="491"/>
      <c r="BJ5129" s="491"/>
      <c r="BK5129" s="491"/>
      <c r="BL5129" s="491"/>
      <c r="BM5129" s="491"/>
      <c r="BN5129" s="491"/>
      <c r="BO5129" s="491"/>
      <c r="BP5129" s="306"/>
      <c r="BQ5129" s="496"/>
      <c r="BR5129" s="496"/>
      <c r="BS5129" s="496"/>
      <c r="BT5129" s="496"/>
      <c r="BU5129" s="496"/>
      <c r="BV5129" s="496"/>
    </row>
    <row r="5130" spans="1:74" s="52" customFormat="1" ht="12.75">
      <c r="A5130" s="45">
        <v>2353.0846135089</v>
      </c>
      <c r="B5130" s="46" t="s">
        <v>253</v>
      </c>
      <c r="C5130" s="47" t="s">
        <v>355</v>
      </c>
      <c r="D5130" s="48">
        <v>54.997042947898265</v>
      </c>
      <c r="E5130" s="49">
        <v>39.9696</v>
      </c>
      <c r="F5130" s="49">
        <v>6.5561999999999995E-2</v>
      </c>
      <c r="G5130" s="49">
        <v>12.1029</v>
      </c>
      <c r="H5130" s="49">
        <v>0.38588299999999998</v>
      </c>
      <c r="I5130" s="49">
        <v>0.14535000000000001</v>
      </c>
      <c r="J5130" s="49">
        <v>45.964199999999998</v>
      </c>
      <c r="K5130" s="49">
        <v>0.198795</v>
      </c>
      <c r="L5130" s="49">
        <v>98.893118000000001</v>
      </c>
      <c r="M5130" s="47"/>
      <c r="N5130" s="50">
        <v>1.0017475156159312</v>
      </c>
      <c r="O5130" s="50">
        <v>1.2991403762996952E-3</v>
      </c>
      <c r="P5130" s="50">
        <v>0.25367280488160676</v>
      </c>
      <c r="Q5130" s="50">
        <v>7.7790759308768286E-3</v>
      </c>
      <c r="R5130" s="50">
        <v>3.0855262629480937E-3</v>
      </c>
      <c r="S5130" s="50">
        <v>1.7173417307734515</v>
      </c>
      <c r="T5130" s="50">
        <v>5.3381598744446273E-3</v>
      </c>
      <c r="U5130" s="50">
        <v>2.9920607036875291</v>
      </c>
      <c r="V5130" s="51">
        <v>87.129835914817349</v>
      </c>
      <c r="X5130" s="49">
        <v>0.21190000000000001</v>
      </c>
      <c r="Y5130" s="49">
        <v>25.593800000000002</v>
      </c>
      <c r="Z5130" s="49">
        <v>0.52607199999999998</v>
      </c>
      <c r="AA5130" s="49">
        <v>5.8161899999999997</v>
      </c>
      <c r="AB5130" s="49">
        <v>9.0922000000000001</v>
      </c>
      <c r="AC5130" s="49">
        <v>0.172766</v>
      </c>
      <c r="AD5130" s="49">
        <v>5.7291999999999996</v>
      </c>
      <c r="AE5130" s="226"/>
      <c r="AF5130" s="465" t="s">
        <v>1745</v>
      </c>
      <c r="AG5130" s="311">
        <v>30</v>
      </c>
      <c r="AH5130" s="311">
        <v>15</v>
      </c>
      <c r="AI5130" s="311"/>
      <c r="AJ5130" s="311"/>
      <c r="AK5130" s="311"/>
      <c r="AL5130" s="311"/>
      <c r="AM5130" s="311"/>
      <c r="AN5130" s="311"/>
      <c r="AO5130" s="311"/>
      <c r="AP5130" s="311"/>
      <c r="AQ5130" s="311"/>
      <c r="AR5130" s="311"/>
      <c r="AS5130" s="311"/>
      <c r="AT5130" s="311"/>
      <c r="AU5130" s="311"/>
      <c r="AV5130" s="311"/>
      <c r="AW5130" s="311"/>
      <c r="AX5130" s="311"/>
      <c r="AY5130" s="311"/>
      <c r="AZ5130" s="311"/>
      <c r="BA5130" s="311"/>
      <c r="BB5130" s="311"/>
      <c r="BC5130" s="311"/>
      <c r="BD5130" s="311"/>
      <c r="BE5130" s="491"/>
      <c r="BF5130" s="491"/>
      <c r="BG5130" s="491"/>
      <c r="BH5130" s="491"/>
      <c r="BI5130" s="491"/>
      <c r="BJ5130" s="491"/>
      <c r="BK5130" s="491"/>
      <c r="BL5130" s="491"/>
      <c r="BM5130" s="491"/>
      <c r="BN5130" s="491"/>
      <c r="BO5130" s="491"/>
      <c r="BP5130" s="306"/>
      <c r="BQ5130" s="496"/>
      <c r="BR5130" s="496"/>
      <c r="BS5130" s="496"/>
      <c r="BT5130" s="496"/>
      <c r="BU5130" s="496"/>
      <c r="BV5130" s="496"/>
    </row>
    <row r="5131" spans="1:74" s="52" customFormat="1" ht="12.75">
      <c r="A5131" s="45">
        <v>2353.0846135089</v>
      </c>
      <c r="B5131" s="46" t="s">
        <v>253</v>
      </c>
      <c r="C5131" s="47" t="s">
        <v>355</v>
      </c>
      <c r="D5131" s="48">
        <v>59.997042947898265</v>
      </c>
      <c r="E5131" s="49">
        <v>40.238900000000001</v>
      </c>
      <c r="F5131" s="49">
        <v>0.101355</v>
      </c>
      <c r="G5131" s="49">
        <v>11.9983</v>
      </c>
      <c r="H5131" s="49">
        <v>0.36049399999999998</v>
      </c>
      <c r="I5131" s="49">
        <v>0.14696999999999999</v>
      </c>
      <c r="J5131" s="49">
        <v>46.819099999999999</v>
      </c>
      <c r="K5131" s="49">
        <v>0.20346700000000001</v>
      </c>
      <c r="L5131" s="49">
        <v>99.907209000000009</v>
      </c>
      <c r="M5131" s="47"/>
      <c r="N5131" s="50">
        <v>0.99775710551639252</v>
      </c>
      <c r="O5131" s="50">
        <v>1.9870066579306322E-3</v>
      </c>
      <c r="P5131" s="50">
        <v>0.24880232815135048</v>
      </c>
      <c r="Q5131" s="50">
        <v>7.189863783041101E-3</v>
      </c>
      <c r="R5131" s="50">
        <v>3.0866910499051294E-3</v>
      </c>
      <c r="S5131" s="50">
        <v>1.7306543402383296</v>
      </c>
      <c r="T5131" s="50">
        <v>5.4054313793049889E-3</v>
      </c>
      <c r="U5131" s="50">
        <v>2.9960114715734183</v>
      </c>
      <c r="V5131" s="51">
        <v>87.430776731588921</v>
      </c>
      <c r="X5131" s="49">
        <v>0.21129600000000001</v>
      </c>
      <c r="Y5131" s="49">
        <v>16.7485</v>
      </c>
      <c r="Z5131" s="49">
        <v>0.529281</v>
      </c>
      <c r="AA5131" s="49">
        <v>6.3790100000000001</v>
      </c>
      <c r="AB5131" s="49">
        <v>9.0868300000000009</v>
      </c>
      <c r="AC5131" s="49">
        <v>0.17099400000000001</v>
      </c>
      <c r="AD5131" s="49">
        <v>5.5567399999999996</v>
      </c>
      <c r="AE5131" s="226"/>
      <c r="AF5131" s="465" t="s">
        <v>1745</v>
      </c>
      <c r="AG5131" s="311">
        <v>30</v>
      </c>
      <c r="AH5131" s="311">
        <v>15</v>
      </c>
      <c r="AI5131" s="311"/>
      <c r="AJ5131" s="311"/>
      <c r="AK5131" s="311"/>
      <c r="AL5131" s="311"/>
      <c r="AM5131" s="311"/>
      <c r="AN5131" s="311"/>
      <c r="AO5131" s="311"/>
      <c r="AP5131" s="311"/>
      <c r="AQ5131" s="311"/>
      <c r="AR5131" s="311"/>
      <c r="AS5131" s="311"/>
      <c r="AT5131" s="311"/>
      <c r="AU5131" s="311"/>
      <c r="AV5131" s="311"/>
      <c r="AW5131" s="311"/>
      <c r="AX5131" s="311"/>
      <c r="AY5131" s="311"/>
      <c r="AZ5131" s="311"/>
      <c r="BA5131" s="311"/>
      <c r="BB5131" s="311"/>
      <c r="BC5131" s="311"/>
      <c r="BD5131" s="311"/>
      <c r="BE5131" s="491"/>
      <c r="BF5131" s="491"/>
      <c r="BG5131" s="491"/>
      <c r="BH5131" s="491"/>
      <c r="BI5131" s="491"/>
      <c r="BJ5131" s="491"/>
      <c r="BK5131" s="491"/>
      <c r="BL5131" s="491"/>
      <c r="BM5131" s="491"/>
      <c r="BN5131" s="491"/>
      <c r="BO5131" s="491"/>
      <c r="BP5131" s="306"/>
      <c r="BQ5131" s="496"/>
      <c r="BR5131" s="496"/>
      <c r="BS5131" s="496"/>
      <c r="BT5131" s="496"/>
      <c r="BU5131" s="496"/>
      <c r="BV5131" s="496"/>
    </row>
    <row r="5132" spans="1:74" s="52" customFormat="1" ht="12.75">
      <c r="A5132" s="45">
        <v>2353.0846135089</v>
      </c>
      <c r="B5132" s="46" t="s">
        <v>253</v>
      </c>
      <c r="C5132" s="47" t="s">
        <v>355</v>
      </c>
      <c r="D5132" s="48">
        <v>64.997042947898265</v>
      </c>
      <c r="E5132" s="49">
        <v>40.3005</v>
      </c>
      <c r="F5132" s="49">
        <v>8.5498000000000005E-2</v>
      </c>
      <c r="G5132" s="49">
        <v>11.895300000000001</v>
      </c>
      <c r="H5132" s="49">
        <v>0.42758499999999999</v>
      </c>
      <c r="I5132" s="49">
        <v>0.165245</v>
      </c>
      <c r="J5132" s="49">
        <v>46.8949</v>
      </c>
      <c r="K5132" s="49">
        <v>0.21248500000000001</v>
      </c>
      <c r="L5132" s="49">
        <v>100.02753700000001</v>
      </c>
      <c r="M5132" s="47"/>
      <c r="N5132" s="50">
        <v>0.9979376489800067</v>
      </c>
      <c r="O5132" s="50">
        <v>1.6738800906203469E-3</v>
      </c>
      <c r="P5132" s="50">
        <v>0.24633400425990876</v>
      </c>
      <c r="Q5132" s="50">
        <v>8.5164642345290243E-3</v>
      </c>
      <c r="R5132" s="50">
        <v>3.4658282692460593E-3</v>
      </c>
      <c r="S5132" s="50">
        <v>1.7311198359499731</v>
      </c>
      <c r="T5132" s="50">
        <v>5.6374006053046986E-3</v>
      </c>
      <c r="U5132" s="50">
        <v>2.99602823853931</v>
      </c>
      <c r="V5132" s="51">
        <v>87.542869560294591</v>
      </c>
      <c r="X5132" s="49">
        <v>0.21121500000000001</v>
      </c>
      <c r="Y5132" s="49">
        <v>20.076499999999999</v>
      </c>
      <c r="Z5132" s="49">
        <v>0.53157399999999999</v>
      </c>
      <c r="AA5132" s="49">
        <v>5.3035100000000002</v>
      </c>
      <c r="AB5132" s="49">
        <v>8.0989799999999992</v>
      </c>
      <c r="AC5132" s="49">
        <v>0.170873</v>
      </c>
      <c r="AD5132" s="49">
        <v>5.5113300000000001</v>
      </c>
      <c r="AE5132" s="226"/>
      <c r="AF5132" s="465" t="s">
        <v>1745</v>
      </c>
      <c r="AG5132" s="311">
        <v>30</v>
      </c>
      <c r="AH5132" s="311">
        <v>15</v>
      </c>
      <c r="AI5132" s="311"/>
      <c r="AJ5132" s="311"/>
      <c r="AK5132" s="311"/>
      <c r="AL5132" s="311"/>
      <c r="AM5132" s="311"/>
      <c r="AN5132" s="311"/>
      <c r="AO5132" s="311"/>
      <c r="AP5132" s="311"/>
      <c r="AQ5132" s="311"/>
      <c r="AR5132" s="311"/>
      <c r="AS5132" s="311"/>
      <c r="AT5132" s="311"/>
      <c r="AU5132" s="311"/>
      <c r="AV5132" s="311"/>
      <c r="AW5132" s="311"/>
      <c r="AX5132" s="311"/>
      <c r="AY5132" s="311"/>
      <c r="AZ5132" s="311"/>
      <c r="BA5132" s="311"/>
      <c r="BB5132" s="311"/>
      <c r="BC5132" s="311"/>
      <c r="BD5132" s="311"/>
      <c r="BE5132" s="491"/>
      <c r="BF5132" s="491"/>
      <c r="BG5132" s="491"/>
      <c r="BH5132" s="491"/>
      <c r="BI5132" s="491"/>
      <c r="BJ5132" s="491"/>
      <c r="BK5132" s="491"/>
      <c r="BL5132" s="491"/>
      <c r="BM5132" s="491"/>
      <c r="BN5132" s="491"/>
      <c r="BO5132" s="491"/>
      <c r="BP5132" s="306"/>
      <c r="BQ5132" s="496"/>
      <c r="BR5132" s="496"/>
      <c r="BS5132" s="496"/>
      <c r="BT5132" s="496"/>
      <c r="BU5132" s="496"/>
      <c r="BV5132" s="496"/>
    </row>
    <row r="5133" spans="1:74" s="52" customFormat="1" ht="12.75">
      <c r="A5133" s="45">
        <v>2353.0846135089</v>
      </c>
      <c r="B5133" s="46" t="s">
        <v>253</v>
      </c>
      <c r="C5133" s="47" t="s">
        <v>355</v>
      </c>
      <c r="D5133" s="48">
        <v>69.997042947898265</v>
      </c>
      <c r="E5133" s="49">
        <v>40.391399999999997</v>
      </c>
      <c r="F5133" s="49">
        <v>8.2618999999999998E-2</v>
      </c>
      <c r="G5133" s="49">
        <v>11.7607</v>
      </c>
      <c r="H5133" s="49">
        <v>0.38803700000000002</v>
      </c>
      <c r="I5133" s="49">
        <v>0.14657000000000001</v>
      </c>
      <c r="J5133" s="49">
        <v>47.077500000000001</v>
      </c>
      <c r="K5133" s="49">
        <v>0.21237800000000001</v>
      </c>
      <c r="L5133" s="49">
        <v>100.099165</v>
      </c>
      <c r="M5133" s="47"/>
      <c r="N5133" s="50">
        <v>0.99854770283511429</v>
      </c>
      <c r="O5133" s="50">
        <v>1.6148614218803731E-3</v>
      </c>
      <c r="P5133" s="50">
        <v>0.24314709002207371</v>
      </c>
      <c r="Q5133" s="50">
        <v>7.7160838982437731E-3</v>
      </c>
      <c r="R5133" s="50">
        <v>3.0690978681691796E-3</v>
      </c>
      <c r="S5133" s="50">
        <v>1.7350094639085838</v>
      </c>
      <c r="T5133" s="50">
        <v>5.6253180826815897E-3</v>
      </c>
      <c r="U5133" s="50">
        <v>2.9958939367982063</v>
      </c>
      <c r="V5133" s="51">
        <v>87.70840004857385</v>
      </c>
      <c r="X5133" s="49">
        <v>0.21091599999999999</v>
      </c>
      <c r="Y5133" s="49">
        <v>20.8218</v>
      </c>
      <c r="Z5133" s="49">
        <v>0.53472699999999995</v>
      </c>
      <c r="AA5133" s="49">
        <v>5.8788900000000002</v>
      </c>
      <c r="AB5133" s="49">
        <v>8.7299100000000003</v>
      </c>
      <c r="AC5133" s="49">
        <v>0.17038400000000001</v>
      </c>
      <c r="AD5133" s="49">
        <v>5.4362899999999996</v>
      </c>
      <c r="AE5133" s="226"/>
      <c r="AF5133" s="465" t="s">
        <v>1745</v>
      </c>
      <c r="AG5133" s="311">
        <v>30</v>
      </c>
      <c r="AH5133" s="311">
        <v>15</v>
      </c>
      <c r="AI5133" s="311"/>
      <c r="AJ5133" s="311"/>
      <c r="AK5133" s="311"/>
      <c r="AL5133" s="311"/>
      <c r="AM5133" s="311"/>
      <c r="AN5133" s="311"/>
      <c r="AO5133" s="311"/>
      <c r="AP5133" s="311"/>
      <c r="AQ5133" s="311"/>
      <c r="AR5133" s="311"/>
      <c r="AS5133" s="311"/>
      <c r="AT5133" s="311"/>
      <c r="AU5133" s="311"/>
      <c r="AV5133" s="311"/>
      <c r="AW5133" s="311"/>
      <c r="AX5133" s="311"/>
      <c r="AY5133" s="311"/>
      <c r="AZ5133" s="311"/>
      <c r="BA5133" s="311"/>
      <c r="BB5133" s="311"/>
      <c r="BC5133" s="311"/>
      <c r="BD5133" s="311"/>
      <c r="BE5133" s="491"/>
      <c r="BF5133" s="491"/>
      <c r="BG5133" s="491"/>
      <c r="BH5133" s="491"/>
      <c r="BI5133" s="491"/>
      <c r="BJ5133" s="491"/>
      <c r="BK5133" s="491"/>
      <c r="BL5133" s="491"/>
      <c r="BM5133" s="491"/>
      <c r="BN5133" s="491"/>
      <c r="BO5133" s="491"/>
      <c r="BP5133" s="306"/>
      <c r="BQ5133" s="496"/>
      <c r="BR5133" s="496"/>
      <c r="BS5133" s="496"/>
      <c r="BT5133" s="496"/>
      <c r="BU5133" s="496"/>
      <c r="BV5133" s="496"/>
    </row>
    <row r="5134" spans="1:74" s="52" customFormat="1" ht="12.75">
      <c r="A5134" s="45">
        <v>2353.0846135089</v>
      </c>
      <c r="B5134" s="46" t="s">
        <v>253</v>
      </c>
      <c r="C5134" s="47" t="s">
        <v>355</v>
      </c>
      <c r="D5134" s="48">
        <v>74.997042947898265</v>
      </c>
      <c r="E5134" s="49">
        <v>40.319899999999997</v>
      </c>
      <c r="F5134" s="49">
        <v>7.2529999999999997E-2</v>
      </c>
      <c r="G5134" s="49">
        <v>11.594900000000001</v>
      </c>
      <c r="H5134" s="49">
        <v>0.39079199999999997</v>
      </c>
      <c r="I5134" s="49">
        <v>0.13716400000000001</v>
      </c>
      <c r="J5134" s="49">
        <v>47.055599999999998</v>
      </c>
      <c r="K5134" s="49">
        <v>0.208373</v>
      </c>
      <c r="L5134" s="49">
        <v>99.822720999999987</v>
      </c>
      <c r="M5134" s="47"/>
      <c r="N5134" s="50">
        <v>0.99885371416835878</v>
      </c>
      <c r="O5134" s="50">
        <v>1.4206121838029001E-3</v>
      </c>
      <c r="P5134" s="50">
        <v>0.24021794311195796</v>
      </c>
      <c r="Q5134" s="50">
        <v>7.7870327192459867E-3</v>
      </c>
      <c r="R5134" s="50">
        <v>2.8781161957088601E-3</v>
      </c>
      <c r="S5134" s="50">
        <v>1.7378100461124109</v>
      </c>
      <c r="T5134" s="50">
        <v>5.5307182440786007E-3</v>
      </c>
      <c r="U5134" s="50">
        <v>2.9957671423117214</v>
      </c>
      <c r="V5134" s="51">
        <v>87.855685338095086</v>
      </c>
      <c r="X5134" s="49">
        <v>0.21110999999999999</v>
      </c>
      <c r="Y5134" s="49">
        <v>23.898599999999998</v>
      </c>
      <c r="Z5134" s="49">
        <v>0.53866199999999997</v>
      </c>
      <c r="AA5134" s="49">
        <v>5.7526900000000003</v>
      </c>
      <c r="AB5134" s="49">
        <v>9.3223000000000003</v>
      </c>
      <c r="AC5134" s="49">
        <v>0.17033799999999999</v>
      </c>
      <c r="AD5134" s="49">
        <v>5.6245599999999998</v>
      </c>
      <c r="AE5134" s="226"/>
      <c r="AF5134" s="465" t="s">
        <v>1745</v>
      </c>
      <c r="AG5134" s="311">
        <v>30</v>
      </c>
      <c r="AH5134" s="311">
        <v>15</v>
      </c>
      <c r="AI5134" s="311"/>
      <c r="AJ5134" s="311"/>
      <c r="AK5134" s="311"/>
      <c r="AL5134" s="311"/>
      <c r="AM5134" s="311"/>
      <c r="AN5134" s="311"/>
      <c r="AO5134" s="311"/>
      <c r="AP5134" s="311"/>
      <c r="AQ5134" s="311"/>
      <c r="AR5134" s="311"/>
      <c r="AS5134" s="311"/>
      <c r="AT5134" s="311"/>
      <c r="AU5134" s="311"/>
      <c r="AV5134" s="311"/>
      <c r="AW5134" s="311"/>
      <c r="AX5134" s="311"/>
      <c r="AY5134" s="311"/>
      <c r="AZ5134" s="311"/>
      <c r="BA5134" s="311"/>
      <c r="BB5134" s="311"/>
      <c r="BC5134" s="311"/>
      <c r="BD5134" s="311"/>
      <c r="BE5134" s="491"/>
      <c r="BF5134" s="491"/>
      <c r="BG5134" s="491"/>
      <c r="BH5134" s="491"/>
      <c r="BI5134" s="491"/>
      <c r="BJ5134" s="491"/>
      <c r="BK5134" s="491"/>
      <c r="BL5134" s="491"/>
      <c r="BM5134" s="491"/>
      <c r="BN5134" s="491"/>
      <c r="BO5134" s="491"/>
      <c r="BP5134" s="306"/>
      <c r="BQ5134" s="496"/>
      <c r="BR5134" s="496"/>
      <c r="BS5134" s="496"/>
      <c r="BT5134" s="496"/>
      <c r="BU5134" s="496"/>
      <c r="BV5134" s="496"/>
    </row>
    <row r="5135" spans="1:74" s="52" customFormat="1" ht="12.75">
      <c r="A5135" s="45">
        <v>2353.0846135089</v>
      </c>
      <c r="B5135" s="46" t="s">
        <v>253</v>
      </c>
      <c r="C5135" s="47" t="s">
        <v>355</v>
      </c>
      <c r="D5135" s="48">
        <v>79.997042947898265</v>
      </c>
      <c r="E5135" s="49">
        <v>40.204799999999999</v>
      </c>
      <c r="F5135" s="49">
        <v>0.140738</v>
      </c>
      <c r="G5135" s="49">
        <v>11.4169</v>
      </c>
      <c r="H5135" s="49">
        <v>0.37495000000000001</v>
      </c>
      <c r="I5135" s="49">
        <v>0.148205</v>
      </c>
      <c r="J5135" s="49">
        <v>47.282699999999998</v>
      </c>
      <c r="K5135" s="49">
        <v>0.21130499999999999</v>
      </c>
      <c r="L5135" s="49">
        <v>99.826739999999987</v>
      </c>
      <c r="M5135" s="47"/>
      <c r="N5135" s="50">
        <v>0.9951761847863777</v>
      </c>
      <c r="O5135" s="50">
        <v>2.7542848838002089E-3</v>
      </c>
      <c r="P5135" s="50">
        <v>0.23633402940916151</v>
      </c>
      <c r="Q5135" s="50">
        <v>7.4651634111442544E-3</v>
      </c>
      <c r="R5135" s="50">
        <v>3.1072104112380128E-3</v>
      </c>
      <c r="S5135" s="50">
        <v>1.7447486954621403</v>
      </c>
      <c r="T5135" s="50">
        <v>5.6038885517120263E-3</v>
      </c>
      <c r="U5135" s="50">
        <v>2.9965647197590566</v>
      </c>
      <c r="V5135" s="51">
        <v>88.070461347114389</v>
      </c>
      <c r="X5135" s="49">
        <v>0.21154800000000001</v>
      </c>
      <c r="Y5135" s="49">
        <v>12.3812</v>
      </c>
      <c r="Z5135" s="49">
        <v>0.54300400000000004</v>
      </c>
      <c r="AA5135" s="49">
        <v>6.0249699999999997</v>
      </c>
      <c r="AB5135" s="49">
        <v>8.7429600000000001</v>
      </c>
      <c r="AC5135" s="49">
        <v>0.16986499999999999</v>
      </c>
      <c r="AD5135" s="49">
        <v>5.5994799999999998</v>
      </c>
      <c r="AE5135" s="226"/>
      <c r="AF5135" s="465" t="s">
        <v>1745</v>
      </c>
      <c r="AG5135" s="311">
        <v>30</v>
      </c>
      <c r="AH5135" s="311">
        <v>15</v>
      </c>
      <c r="AI5135" s="311"/>
      <c r="AJ5135" s="311"/>
      <c r="AK5135" s="311"/>
      <c r="AL5135" s="311"/>
      <c r="AM5135" s="311"/>
      <c r="AN5135" s="311"/>
      <c r="AO5135" s="311"/>
      <c r="AP5135" s="311"/>
      <c r="AQ5135" s="311"/>
      <c r="AR5135" s="311"/>
      <c r="AS5135" s="311"/>
      <c r="AT5135" s="311"/>
      <c r="AU5135" s="311"/>
      <c r="AV5135" s="311"/>
      <c r="AW5135" s="311"/>
      <c r="AX5135" s="311"/>
      <c r="AY5135" s="311"/>
      <c r="AZ5135" s="311"/>
      <c r="BA5135" s="311"/>
      <c r="BB5135" s="311"/>
      <c r="BC5135" s="311"/>
      <c r="BD5135" s="311"/>
      <c r="BE5135" s="491"/>
      <c r="BF5135" s="491"/>
      <c r="BG5135" s="491"/>
      <c r="BH5135" s="491"/>
      <c r="BI5135" s="491"/>
      <c r="BJ5135" s="491"/>
      <c r="BK5135" s="491"/>
      <c r="BL5135" s="491"/>
      <c r="BM5135" s="491"/>
      <c r="BN5135" s="491"/>
      <c r="BO5135" s="491"/>
      <c r="BP5135" s="306"/>
      <c r="BQ5135" s="496"/>
      <c r="BR5135" s="496"/>
      <c r="BS5135" s="496"/>
      <c r="BT5135" s="496"/>
      <c r="BU5135" s="496"/>
      <c r="BV5135" s="496"/>
    </row>
    <row r="5136" spans="1:74" s="52" customFormat="1" ht="12.75">
      <c r="A5136" s="45">
        <v>2353.0846135089</v>
      </c>
      <c r="B5136" s="46" t="s">
        <v>253</v>
      </c>
      <c r="C5136" s="47" t="s">
        <v>355</v>
      </c>
      <c r="D5136" s="48">
        <v>84.997042947898265</v>
      </c>
      <c r="E5136" s="49">
        <v>40.268999999999998</v>
      </c>
      <c r="F5136" s="49">
        <v>7.2181999999999996E-2</v>
      </c>
      <c r="G5136" s="49">
        <v>11.2842</v>
      </c>
      <c r="H5136" s="49">
        <v>0.405968</v>
      </c>
      <c r="I5136" s="49">
        <v>0.13040299999999999</v>
      </c>
      <c r="J5136" s="49">
        <v>47.399900000000002</v>
      </c>
      <c r="K5136" s="49">
        <v>0.21129999999999999</v>
      </c>
      <c r="L5136" s="49">
        <v>99.805662999999996</v>
      </c>
      <c r="M5136" s="47"/>
      <c r="N5136" s="50">
        <v>0.99683703471486329</v>
      </c>
      <c r="O5136" s="50">
        <v>1.412725049943004E-3</v>
      </c>
      <c r="P5136" s="50">
        <v>0.2336038998124309</v>
      </c>
      <c r="Q5136" s="50">
        <v>8.0833058985051477E-3</v>
      </c>
      <c r="R5136" s="50">
        <v>2.7341771005989801E-3</v>
      </c>
      <c r="S5136" s="50">
        <v>1.7491992832306098</v>
      </c>
      <c r="T5136" s="50">
        <v>5.6041592029706655E-3</v>
      </c>
      <c r="U5136" s="50">
        <v>2.9984288950683653</v>
      </c>
      <c r="V5136" s="51">
        <v>88.218502884693009</v>
      </c>
      <c r="X5136" s="49">
        <v>0.21132999999999999</v>
      </c>
      <c r="Y5136" s="49">
        <v>23.8874</v>
      </c>
      <c r="Z5136" s="49">
        <v>0.54607499999999998</v>
      </c>
      <c r="AA5136" s="49">
        <v>5.5628200000000003</v>
      </c>
      <c r="AB5136" s="49">
        <v>9.9556500000000003</v>
      </c>
      <c r="AC5136" s="49">
        <v>0.169569</v>
      </c>
      <c r="AD5136" s="49">
        <v>5.4423399999999997</v>
      </c>
      <c r="AE5136" s="226"/>
      <c r="AF5136" s="465" t="s">
        <v>1745</v>
      </c>
      <c r="AG5136" s="311">
        <v>30</v>
      </c>
      <c r="AH5136" s="311">
        <v>15</v>
      </c>
      <c r="AI5136" s="311"/>
      <c r="AJ5136" s="311"/>
      <c r="AK5136" s="311"/>
      <c r="AL5136" s="311"/>
      <c r="AM5136" s="311"/>
      <c r="AN5136" s="311"/>
      <c r="AO5136" s="311"/>
      <c r="AP5136" s="311"/>
      <c r="AQ5136" s="311"/>
      <c r="AR5136" s="311"/>
      <c r="AS5136" s="311"/>
      <c r="AT5136" s="311"/>
      <c r="AU5136" s="311"/>
      <c r="AV5136" s="311"/>
      <c r="AW5136" s="311"/>
      <c r="AX5136" s="311"/>
      <c r="AY5136" s="311"/>
      <c r="AZ5136" s="311"/>
      <c r="BA5136" s="311"/>
      <c r="BB5136" s="311"/>
      <c r="BC5136" s="311"/>
      <c r="BD5136" s="311"/>
      <c r="BE5136" s="491"/>
      <c r="BF5136" s="491"/>
      <c r="BG5136" s="491"/>
      <c r="BH5136" s="491"/>
      <c r="BI5136" s="491"/>
      <c r="BJ5136" s="491"/>
      <c r="BK5136" s="491"/>
      <c r="BL5136" s="491"/>
      <c r="BM5136" s="491"/>
      <c r="BN5136" s="491"/>
      <c r="BO5136" s="491"/>
      <c r="BP5136" s="306"/>
      <c r="BQ5136" s="496"/>
      <c r="BR5136" s="496"/>
      <c r="BS5136" s="496"/>
      <c r="BT5136" s="496"/>
      <c r="BU5136" s="496"/>
      <c r="BV5136" s="496"/>
    </row>
    <row r="5137" spans="1:74" s="52" customFormat="1" ht="12.75">
      <c r="A5137" s="45">
        <v>2353.0846135089</v>
      </c>
      <c r="B5137" s="46" t="s">
        <v>253</v>
      </c>
      <c r="C5137" s="47" t="s">
        <v>355</v>
      </c>
      <c r="D5137" s="48">
        <v>89.997042947898265</v>
      </c>
      <c r="E5137" s="49">
        <v>40.399700000000003</v>
      </c>
      <c r="F5137" s="49">
        <v>0.109434</v>
      </c>
      <c r="G5137" s="49">
        <v>11.208600000000001</v>
      </c>
      <c r="H5137" s="49">
        <v>0.39240799999999998</v>
      </c>
      <c r="I5137" s="49">
        <v>0.17153599999999999</v>
      </c>
      <c r="J5137" s="49">
        <v>47.491599999999998</v>
      </c>
      <c r="K5137" s="49">
        <v>0.20318</v>
      </c>
      <c r="L5137" s="49">
        <v>100.00530400000002</v>
      </c>
      <c r="M5137" s="47"/>
      <c r="N5137" s="50">
        <v>0.99745016878771275</v>
      </c>
      <c r="O5137" s="50">
        <v>2.1361943240825161E-3</v>
      </c>
      <c r="P5137" s="50">
        <v>0.23143041432140601</v>
      </c>
      <c r="Q5137" s="50">
        <v>7.7928230180814972E-3</v>
      </c>
      <c r="R5137" s="50">
        <v>3.5871875689484963E-3</v>
      </c>
      <c r="S5137" s="50">
        <v>1.7479878711892187</v>
      </c>
      <c r="T5137" s="50">
        <v>5.3746683584861045E-3</v>
      </c>
      <c r="U5137" s="50">
        <v>2.9965986992333318</v>
      </c>
      <c r="V5137" s="51">
        <v>88.30816022992812</v>
      </c>
      <c r="X5137" s="49">
        <v>0.211009</v>
      </c>
      <c r="Y5137" s="49">
        <v>15.7827</v>
      </c>
      <c r="Z5137" s="49">
        <v>0.548647</v>
      </c>
      <c r="AA5137" s="49">
        <v>5.74831</v>
      </c>
      <c r="AB5137" s="49">
        <v>7.6349400000000003</v>
      </c>
      <c r="AC5137" s="49">
        <v>0.169354</v>
      </c>
      <c r="AD5137" s="49">
        <v>5.6836599999999997</v>
      </c>
      <c r="AE5137" s="226"/>
      <c r="AF5137" s="465" t="s">
        <v>1745</v>
      </c>
      <c r="AG5137" s="311">
        <v>30</v>
      </c>
      <c r="AH5137" s="311">
        <v>15</v>
      </c>
      <c r="AI5137" s="311"/>
      <c r="AJ5137" s="311"/>
      <c r="AK5137" s="311"/>
      <c r="AL5137" s="311"/>
      <c r="AM5137" s="311"/>
      <c r="AN5137" s="311"/>
      <c r="AO5137" s="311"/>
      <c r="AP5137" s="311"/>
      <c r="AQ5137" s="311"/>
      <c r="AR5137" s="311"/>
      <c r="AS5137" s="311"/>
      <c r="AT5137" s="311"/>
      <c r="AU5137" s="311"/>
      <c r="AV5137" s="311"/>
      <c r="AW5137" s="311"/>
      <c r="AX5137" s="311"/>
      <c r="AY5137" s="311"/>
      <c r="AZ5137" s="311"/>
      <c r="BA5137" s="311"/>
      <c r="BB5137" s="311"/>
      <c r="BC5137" s="311"/>
      <c r="BD5137" s="311"/>
      <c r="BE5137" s="491"/>
      <c r="BF5137" s="491"/>
      <c r="BG5137" s="491"/>
      <c r="BH5137" s="491"/>
      <c r="BI5137" s="491"/>
      <c r="BJ5137" s="491"/>
      <c r="BK5137" s="491"/>
      <c r="BL5137" s="491"/>
      <c r="BM5137" s="491"/>
      <c r="BN5137" s="491"/>
      <c r="BO5137" s="491"/>
      <c r="BP5137" s="306"/>
      <c r="BQ5137" s="496"/>
      <c r="BR5137" s="496"/>
      <c r="BS5137" s="496"/>
      <c r="BT5137" s="496"/>
      <c r="BU5137" s="496"/>
      <c r="BV5137" s="496"/>
    </row>
    <row r="5138" spans="1:74" s="52" customFormat="1" ht="12.75">
      <c r="A5138" s="45">
        <v>2353.0846135089</v>
      </c>
      <c r="B5138" s="46" t="s">
        <v>253</v>
      </c>
      <c r="C5138" s="47" t="s">
        <v>355</v>
      </c>
      <c r="D5138" s="48">
        <v>94.997042947898265</v>
      </c>
      <c r="E5138" s="49">
        <v>40.474499999999999</v>
      </c>
      <c r="F5138" s="49">
        <v>9.9598999999999993E-2</v>
      </c>
      <c r="G5138" s="49">
        <v>11.014099999999999</v>
      </c>
      <c r="H5138" s="49">
        <v>0.39090399999999997</v>
      </c>
      <c r="I5138" s="49">
        <v>0.14310600000000001</v>
      </c>
      <c r="J5138" s="49">
        <v>47.301499999999997</v>
      </c>
      <c r="K5138" s="49">
        <v>0.193326</v>
      </c>
      <c r="L5138" s="49">
        <v>99.651428999999993</v>
      </c>
      <c r="M5138" s="47"/>
      <c r="N5138" s="50">
        <v>1.001373787915693</v>
      </c>
      <c r="O5138" s="50">
        <v>1.9482519505831187E-3</v>
      </c>
      <c r="P5138" s="50">
        <v>0.2278870969134516</v>
      </c>
      <c r="Q5138" s="50">
        <v>7.7790888788709447E-3</v>
      </c>
      <c r="R5138" s="50">
        <v>2.9988746196411447E-3</v>
      </c>
      <c r="S5138" s="50">
        <v>1.7446093081637999</v>
      </c>
      <c r="T5138" s="50">
        <v>5.124631471984306E-3</v>
      </c>
      <c r="U5138" s="50">
        <v>2.9927239293370631</v>
      </c>
      <c r="V5138" s="51">
        <v>88.446767440140079</v>
      </c>
      <c r="X5138" s="49">
        <v>0.210817</v>
      </c>
      <c r="Y5138" s="49">
        <v>17.415299999999998</v>
      </c>
      <c r="Z5138" s="49">
        <v>0.55337800000000004</v>
      </c>
      <c r="AA5138" s="49">
        <v>5.8062100000000001</v>
      </c>
      <c r="AB5138" s="49">
        <v>8.97776</v>
      </c>
      <c r="AC5138" s="49">
        <v>0.16964199999999999</v>
      </c>
      <c r="AD5138" s="49">
        <v>5.9805999999999999</v>
      </c>
      <c r="AE5138" s="226"/>
      <c r="AF5138" s="465" t="s">
        <v>1745</v>
      </c>
      <c r="AG5138" s="311">
        <v>30</v>
      </c>
      <c r="AH5138" s="311">
        <v>15</v>
      </c>
      <c r="AI5138" s="311"/>
      <c r="AJ5138" s="311"/>
      <c r="AK5138" s="311"/>
      <c r="AL5138" s="311"/>
      <c r="AM5138" s="311"/>
      <c r="AN5138" s="311"/>
      <c r="AO5138" s="311"/>
      <c r="AP5138" s="311"/>
      <c r="AQ5138" s="311"/>
      <c r="AR5138" s="311"/>
      <c r="AS5138" s="311"/>
      <c r="AT5138" s="311"/>
      <c r="AU5138" s="311"/>
      <c r="AV5138" s="311"/>
      <c r="AW5138" s="311"/>
      <c r="AX5138" s="311"/>
      <c r="AY5138" s="311"/>
      <c r="AZ5138" s="311"/>
      <c r="BA5138" s="311"/>
      <c r="BB5138" s="311"/>
      <c r="BC5138" s="311"/>
      <c r="BD5138" s="311"/>
      <c r="BE5138" s="491"/>
      <c r="BF5138" s="491"/>
      <c r="BG5138" s="491"/>
      <c r="BH5138" s="491"/>
      <c r="BI5138" s="491"/>
      <c r="BJ5138" s="491"/>
      <c r="BK5138" s="491"/>
      <c r="BL5138" s="491"/>
      <c r="BM5138" s="491"/>
      <c r="BN5138" s="491"/>
      <c r="BO5138" s="491"/>
      <c r="BP5138" s="306"/>
      <c r="BQ5138" s="496"/>
      <c r="BR5138" s="496"/>
      <c r="BS5138" s="496"/>
      <c r="BT5138" s="496"/>
      <c r="BU5138" s="496"/>
      <c r="BV5138" s="496"/>
    </row>
    <row r="5139" spans="1:74" s="52" customFormat="1" ht="12.75">
      <c r="A5139" s="45">
        <v>2353.0846135089</v>
      </c>
      <c r="B5139" s="46" t="s">
        <v>253</v>
      </c>
      <c r="C5139" s="47" t="s">
        <v>355</v>
      </c>
      <c r="D5139" s="48">
        <v>99.997042947898265</v>
      </c>
      <c r="E5139" s="49">
        <v>40.412700000000001</v>
      </c>
      <c r="F5139" s="49">
        <v>0.100789</v>
      </c>
      <c r="G5139" s="49">
        <v>10.9611</v>
      </c>
      <c r="H5139" s="49">
        <v>0.43291299999999999</v>
      </c>
      <c r="I5139" s="49">
        <v>0.162546</v>
      </c>
      <c r="J5139" s="49">
        <v>47.54</v>
      </c>
      <c r="K5139" s="49">
        <v>0.18829699999999999</v>
      </c>
      <c r="L5139" s="49">
        <v>99.843630000000005</v>
      </c>
      <c r="M5139" s="47"/>
      <c r="N5139" s="50">
        <v>0.99815428670756035</v>
      </c>
      <c r="O5139" s="50">
        <v>1.968196071677461E-3</v>
      </c>
      <c r="P5139" s="50">
        <v>0.22640704853593016</v>
      </c>
      <c r="Q5139" s="50">
        <v>8.6005124565840373E-3</v>
      </c>
      <c r="R5139" s="50">
        <v>3.4004926087747005E-3</v>
      </c>
      <c r="S5139" s="50">
        <v>1.7504412223393266</v>
      </c>
      <c r="T5139" s="50">
        <v>4.9828849237068809E-3</v>
      </c>
      <c r="U5139" s="50">
        <v>2.9952728694787352</v>
      </c>
      <c r="V5139" s="51">
        <v>88.547070006759412</v>
      </c>
      <c r="X5139" s="49">
        <v>0.21099999999999999</v>
      </c>
      <c r="Y5139" s="49">
        <v>17.249400000000001</v>
      </c>
      <c r="Z5139" s="49">
        <v>0.55489900000000003</v>
      </c>
      <c r="AA5139" s="49">
        <v>5.3958300000000001</v>
      </c>
      <c r="AB5139" s="49">
        <v>8.0188699999999997</v>
      </c>
      <c r="AC5139" s="49">
        <v>0.16924700000000001</v>
      </c>
      <c r="AD5139" s="49">
        <v>5.9987000000000004</v>
      </c>
      <c r="AE5139" s="226"/>
      <c r="AF5139" s="465" t="s">
        <v>1745</v>
      </c>
      <c r="AG5139" s="311">
        <v>30</v>
      </c>
      <c r="AH5139" s="311">
        <v>15</v>
      </c>
      <c r="AI5139" s="311"/>
      <c r="AJ5139" s="311"/>
      <c r="AK5139" s="311"/>
      <c r="AL5139" s="311"/>
      <c r="AM5139" s="311"/>
      <c r="AN5139" s="311"/>
      <c r="AO5139" s="311"/>
      <c r="AP5139" s="311"/>
      <c r="AQ5139" s="311"/>
      <c r="AR5139" s="311"/>
      <c r="AS5139" s="311"/>
      <c r="AT5139" s="311"/>
      <c r="AU5139" s="311"/>
      <c r="AV5139" s="311"/>
      <c r="AW5139" s="311"/>
      <c r="AX5139" s="311"/>
      <c r="AY5139" s="311"/>
      <c r="AZ5139" s="311"/>
      <c r="BA5139" s="311"/>
      <c r="BB5139" s="311"/>
      <c r="BC5139" s="311"/>
      <c r="BD5139" s="311"/>
      <c r="BE5139" s="491"/>
      <c r="BF5139" s="491"/>
      <c r="BG5139" s="491"/>
      <c r="BH5139" s="491"/>
      <c r="BI5139" s="491"/>
      <c r="BJ5139" s="491"/>
      <c r="BK5139" s="491"/>
      <c r="BL5139" s="491"/>
      <c r="BM5139" s="491"/>
      <c r="BN5139" s="491"/>
      <c r="BO5139" s="491"/>
      <c r="BP5139" s="306"/>
      <c r="BQ5139" s="496"/>
      <c r="BR5139" s="496"/>
      <c r="BS5139" s="496"/>
      <c r="BT5139" s="496"/>
      <c r="BU5139" s="496"/>
      <c r="BV5139" s="496"/>
    </row>
    <row r="5140" spans="1:74" s="52" customFormat="1" ht="12.75">
      <c r="A5140" s="38"/>
      <c r="B5140" s="46"/>
      <c r="C5140" s="47"/>
      <c r="D5140" s="48"/>
      <c r="E5140" s="49"/>
      <c r="F5140" s="49"/>
      <c r="G5140" s="49"/>
      <c r="H5140" s="49"/>
      <c r="I5140" s="49"/>
      <c r="J5140" s="49"/>
      <c r="K5140" s="49"/>
      <c r="L5140" s="49"/>
      <c r="M5140" s="47"/>
      <c r="N5140" s="50"/>
      <c r="O5140" s="50"/>
      <c r="P5140" s="50"/>
      <c r="Q5140" s="50"/>
      <c r="R5140" s="50"/>
      <c r="S5140" s="50"/>
      <c r="T5140" s="50"/>
      <c r="U5140" s="50"/>
      <c r="V5140" s="51"/>
      <c r="AE5140" s="312"/>
      <c r="AF5140" s="312"/>
      <c r="AG5140" s="312"/>
      <c r="AH5140" s="312"/>
      <c r="AI5140" s="312"/>
      <c r="AJ5140" s="312"/>
      <c r="AK5140" s="312"/>
      <c r="AL5140" s="312"/>
      <c r="AM5140" s="312"/>
      <c r="AN5140" s="312"/>
      <c r="AO5140" s="312"/>
      <c r="AP5140" s="312"/>
      <c r="AQ5140" s="312"/>
      <c r="AR5140" s="312"/>
      <c r="AS5140" s="312"/>
      <c r="AT5140" s="312"/>
      <c r="AU5140" s="312"/>
      <c r="AV5140" s="312"/>
      <c r="AW5140" s="312"/>
      <c r="AX5140" s="312"/>
      <c r="AY5140" s="312"/>
      <c r="AZ5140" s="312"/>
      <c r="BA5140" s="312"/>
      <c r="BB5140" s="312"/>
      <c r="BC5140" s="312"/>
      <c r="BD5140" s="312"/>
      <c r="BE5140" s="306"/>
      <c r="BF5140" s="306"/>
      <c r="BG5140" s="306"/>
      <c r="BH5140" s="306"/>
      <c r="BI5140" s="306"/>
      <c r="BJ5140" s="306"/>
      <c r="BK5140" s="306"/>
      <c r="BL5140" s="306"/>
      <c r="BM5140" s="306"/>
      <c r="BN5140" s="306"/>
      <c r="BO5140" s="306"/>
      <c r="BP5140" s="306"/>
      <c r="BQ5140" s="496"/>
      <c r="BR5140" s="496"/>
      <c r="BS5140" s="496"/>
      <c r="BT5140" s="496"/>
      <c r="BU5140" s="496"/>
      <c r="BV5140" s="496"/>
    </row>
    <row r="5141" spans="1:74" s="52" customFormat="1" ht="12.75">
      <c r="A5141" s="45">
        <v>2353.0846135089</v>
      </c>
      <c r="B5141" s="46" t="s">
        <v>253</v>
      </c>
      <c r="C5141" s="47" t="s">
        <v>351</v>
      </c>
      <c r="D5141" s="48">
        <v>0</v>
      </c>
      <c r="E5141" s="49">
        <v>39.034570000000002</v>
      </c>
      <c r="F5141" s="49">
        <v>2.64E-2</v>
      </c>
      <c r="G5141" s="49">
        <v>22.07986</v>
      </c>
      <c r="H5141" s="49">
        <v>0.19040000000000001</v>
      </c>
      <c r="I5141" s="49">
        <v>0.29370000000000002</v>
      </c>
      <c r="J5141" s="49">
        <v>40.350059999999999</v>
      </c>
      <c r="K5141" s="49">
        <v>0.27689999999999998</v>
      </c>
      <c r="L5141" s="49">
        <v>102.33419000000001</v>
      </c>
      <c r="M5141" s="47"/>
      <c r="N5141" s="50">
        <v>0.99016697521502051</v>
      </c>
      <c r="O5141" s="50">
        <v>5.2946636918934655E-4</v>
      </c>
      <c r="P5141" s="50">
        <v>0.46839402574444644</v>
      </c>
      <c r="Q5141" s="50">
        <v>3.8848108155739329E-3</v>
      </c>
      <c r="R5141" s="50">
        <v>6.3102813553096411E-3</v>
      </c>
      <c r="S5141" s="50">
        <v>1.5258497404109332</v>
      </c>
      <c r="T5141" s="50">
        <v>7.5255741794723087E-3</v>
      </c>
      <c r="U5141" s="50">
        <v>3.0043072400249353</v>
      </c>
      <c r="V5141" s="51">
        <v>76.512699515794708</v>
      </c>
      <c r="X5141" s="47">
        <v>0.05</v>
      </c>
      <c r="Y5141" s="47">
        <v>12.58</v>
      </c>
      <c r="Z5141" s="47">
        <v>0.1</v>
      </c>
      <c r="AA5141" s="47">
        <v>1.86</v>
      </c>
      <c r="AB5141" s="47">
        <v>2.52</v>
      </c>
      <c r="AC5141" s="47">
        <v>7.0000000000000007E-2</v>
      </c>
      <c r="AD5141" s="47">
        <v>0.4</v>
      </c>
      <c r="AE5141" s="312"/>
      <c r="AF5141" s="465" t="s">
        <v>1748</v>
      </c>
      <c r="AG5141" s="311">
        <v>30</v>
      </c>
      <c r="AH5141" s="311">
        <v>15</v>
      </c>
      <c r="AI5141" s="311"/>
      <c r="AJ5141" s="311"/>
      <c r="AK5141" s="311"/>
      <c r="AL5141" s="311"/>
      <c r="AM5141" s="311"/>
      <c r="AN5141" s="311"/>
      <c r="AO5141" s="311"/>
      <c r="AP5141" s="311"/>
      <c r="AQ5141" s="311"/>
      <c r="AR5141" s="311"/>
      <c r="AS5141" s="311"/>
      <c r="AT5141" s="311"/>
      <c r="AU5141" s="311"/>
      <c r="AV5141" s="311"/>
      <c r="AW5141" s="311"/>
      <c r="AX5141" s="311"/>
      <c r="AY5141" s="311"/>
      <c r="AZ5141" s="311"/>
      <c r="BA5141" s="311"/>
      <c r="BB5141" s="311"/>
      <c r="BC5141" s="311"/>
      <c r="BD5141" s="311"/>
      <c r="BE5141" s="491"/>
      <c r="BF5141" s="491"/>
      <c r="BG5141" s="491"/>
      <c r="BH5141" s="491"/>
      <c r="BI5141" s="491"/>
      <c r="BJ5141" s="491"/>
      <c r="BK5141" s="491"/>
      <c r="BL5141" s="491"/>
      <c r="BM5141" s="491"/>
      <c r="BN5141" s="491"/>
      <c r="BO5141" s="491"/>
      <c r="BP5141" s="306"/>
      <c r="BQ5141" s="496"/>
      <c r="BR5141" s="496"/>
      <c r="BS5141" s="496"/>
      <c r="BT5141" s="496"/>
      <c r="BU5141" s="496"/>
      <c r="BV5141" s="496"/>
    </row>
    <row r="5142" spans="1:74" s="52" customFormat="1" ht="12.75">
      <c r="A5142" s="45">
        <v>2353.0846135089</v>
      </c>
      <c r="B5142" s="46" t="s">
        <v>253</v>
      </c>
      <c r="C5142" s="47" t="s">
        <v>351</v>
      </c>
      <c r="D5142" s="48">
        <v>5.9886245139555996</v>
      </c>
      <c r="E5142" s="49">
        <v>39.33014</v>
      </c>
      <c r="F5142" s="49">
        <v>2.7099999999999999E-2</v>
      </c>
      <c r="G5142" s="49">
        <v>20.599540000000001</v>
      </c>
      <c r="H5142" s="49">
        <v>0.1993</v>
      </c>
      <c r="I5142" s="49">
        <v>0.26540000000000002</v>
      </c>
      <c r="J5142" s="49">
        <v>41.58567</v>
      </c>
      <c r="K5142" s="49">
        <v>0.25700000000000001</v>
      </c>
      <c r="L5142" s="49">
        <v>102.33945000000001</v>
      </c>
      <c r="M5142" s="47"/>
      <c r="N5142" s="50">
        <v>0.99037103730510334</v>
      </c>
      <c r="O5142" s="50">
        <v>5.3953192143660626E-4</v>
      </c>
      <c r="P5142" s="50">
        <v>0.43379641175730677</v>
      </c>
      <c r="Q5142" s="50">
        <v>4.0366735592997048E-3</v>
      </c>
      <c r="R5142" s="50">
        <v>5.6605560705856655E-3</v>
      </c>
      <c r="S5142" s="50">
        <v>1.5610783021340653</v>
      </c>
      <c r="T5142" s="50">
        <v>6.9336706644936149E-3</v>
      </c>
      <c r="U5142" s="50">
        <v>3.0037971339461067</v>
      </c>
      <c r="V5142" s="51">
        <v>78.254453338019076</v>
      </c>
      <c r="X5142" s="47">
        <v>0.05</v>
      </c>
      <c r="Y5142" s="47">
        <v>12.2</v>
      </c>
      <c r="Z5142" s="47">
        <v>0.11</v>
      </c>
      <c r="AA5142" s="47">
        <v>1.77</v>
      </c>
      <c r="AB5142" s="47">
        <v>2.81</v>
      </c>
      <c r="AC5142" s="47">
        <v>7.0000000000000007E-2</v>
      </c>
      <c r="AD5142" s="47">
        <v>0.42</v>
      </c>
      <c r="AE5142" s="312"/>
      <c r="AF5142" s="465" t="s">
        <v>1748</v>
      </c>
      <c r="AG5142" s="311">
        <v>30</v>
      </c>
      <c r="AH5142" s="311">
        <v>15</v>
      </c>
      <c r="AI5142" s="311"/>
      <c r="AJ5142" s="311"/>
      <c r="AK5142" s="311"/>
      <c r="AL5142" s="311"/>
      <c r="AM5142" s="311"/>
      <c r="AN5142" s="311"/>
      <c r="AO5142" s="311"/>
      <c r="AP5142" s="311"/>
      <c r="AQ5142" s="311"/>
      <c r="AR5142" s="311"/>
      <c r="AS5142" s="311"/>
      <c r="AT5142" s="311"/>
      <c r="AU5142" s="311"/>
      <c r="AV5142" s="311"/>
      <c r="AW5142" s="311"/>
      <c r="AX5142" s="311"/>
      <c r="AY5142" s="311"/>
      <c r="AZ5142" s="311"/>
      <c r="BA5142" s="311"/>
      <c r="BB5142" s="311"/>
      <c r="BC5142" s="311"/>
      <c r="BD5142" s="311"/>
      <c r="BE5142" s="491"/>
      <c r="BF5142" s="491"/>
      <c r="BG5142" s="491"/>
      <c r="BH5142" s="491"/>
      <c r="BI5142" s="491"/>
      <c r="BJ5142" s="491"/>
      <c r="BK5142" s="491"/>
      <c r="BL5142" s="491"/>
      <c r="BM5142" s="491"/>
      <c r="BN5142" s="491"/>
      <c r="BO5142" s="491"/>
      <c r="BP5142" s="306"/>
      <c r="BQ5142" s="496"/>
      <c r="BR5142" s="496"/>
      <c r="BS5142" s="496"/>
      <c r="BT5142" s="496"/>
      <c r="BU5142" s="496"/>
      <c r="BV5142" s="496"/>
    </row>
    <row r="5143" spans="1:74" s="52" customFormat="1" ht="12.75">
      <c r="A5143" s="45">
        <v>2353.0846135089</v>
      </c>
      <c r="B5143" s="46" t="s">
        <v>253</v>
      </c>
      <c r="C5143" s="47" t="s">
        <v>351</v>
      </c>
      <c r="D5143" s="48">
        <v>11.9776245139556</v>
      </c>
      <c r="E5143" s="49">
        <v>39.606009999999998</v>
      </c>
      <c r="F5143" s="49">
        <v>3.0499999999999999E-2</v>
      </c>
      <c r="G5143" s="49">
        <v>19.215340000000001</v>
      </c>
      <c r="H5143" s="49">
        <v>0.23630000000000001</v>
      </c>
      <c r="I5143" s="49">
        <v>0.27310000000000001</v>
      </c>
      <c r="J5143" s="49">
        <v>42.574150000000003</v>
      </c>
      <c r="K5143" s="49">
        <v>0.24779999999999999</v>
      </c>
      <c r="L5143" s="49">
        <v>102.2315</v>
      </c>
      <c r="M5143" s="47"/>
      <c r="N5143" s="50">
        <v>0.99221359977103507</v>
      </c>
      <c r="O5143" s="50">
        <v>6.0411460738269709E-4</v>
      </c>
      <c r="P5143" s="50">
        <v>0.40257624989575275</v>
      </c>
      <c r="Q5143" s="50">
        <v>4.7615867017449347E-3</v>
      </c>
      <c r="R5143" s="50">
        <v>5.794974402906175E-3</v>
      </c>
      <c r="S5143" s="50">
        <v>1.5900054543461859</v>
      </c>
      <c r="T5143" s="50">
        <v>6.6512463270772823E-3</v>
      </c>
      <c r="U5143" s="50">
        <v>3.0037596758878649</v>
      </c>
      <c r="V5143" s="51">
        <v>79.796248804316434</v>
      </c>
      <c r="X5143" s="47">
        <v>0.05</v>
      </c>
      <c r="Y5143" s="47">
        <v>11.01</v>
      </c>
      <c r="Z5143" s="47">
        <v>0.11</v>
      </c>
      <c r="AA5143" s="47">
        <v>1.52</v>
      </c>
      <c r="AB5143" s="47">
        <v>2.58</v>
      </c>
      <c r="AC5143" s="47">
        <v>7.0000000000000007E-2</v>
      </c>
      <c r="AD5143" s="47">
        <v>0.43</v>
      </c>
      <c r="AE5143" s="312"/>
      <c r="AF5143" s="465" t="s">
        <v>1748</v>
      </c>
      <c r="AG5143" s="311">
        <v>30</v>
      </c>
      <c r="AH5143" s="311">
        <v>15</v>
      </c>
      <c r="AI5143" s="311"/>
      <c r="AJ5143" s="311"/>
      <c r="AK5143" s="311"/>
      <c r="AL5143" s="311"/>
      <c r="AM5143" s="311"/>
      <c r="AN5143" s="311"/>
      <c r="AO5143" s="311"/>
      <c r="AP5143" s="311"/>
      <c r="AQ5143" s="311"/>
      <c r="AR5143" s="311"/>
      <c r="AS5143" s="311"/>
      <c r="AT5143" s="311"/>
      <c r="AU5143" s="311"/>
      <c r="AV5143" s="311"/>
      <c r="AW5143" s="311"/>
      <c r="AX5143" s="311"/>
      <c r="AY5143" s="311"/>
      <c r="AZ5143" s="311"/>
      <c r="BA5143" s="311"/>
      <c r="BB5143" s="311"/>
      <c r="BC5143" s="311"/>
      <c r="BD5143" s="311"/>
      <c r="BE5143" s="491"/>
      <c r="BF5143" s="491"/>
      <c r="BG5143" s="491"/>
      <c r="BH5143" s="491"/>
      <c r="BI5143" s="491"/>
      <c r="BJ5143" s="491"/>
      <c r="BK5143" s="491"/>
      <c r="BL5143" s="491"/>
      <c r="BM5143" s="491"/>
      <c r="BN5143" s="491"/>
      <c r="BO5143" s="491"/>
      <c r="BP5143" s="306"/>
      <c r="BQ5143" s="496"/>
      <c r="BR5143" s="496"/>
      <c r="BS5143" s="496"/>
      <c r="BT5143" s="496"/>
      <c r="BU5143" s="496"/>
      <c r="BV5143" s="496"/>
    </row>
    <row r="5144" spans="1:74" s="52" customFormat="1" ht="12.75">
      <c r="A5144" s="45">
        <v>2353.0846135089</v>
      </c>
      <c r="B5144" s="46" t="s">
        <v>253</v>
      </c>
      <c r="C5144" s="47" t="s">
        <v>351</v>
      </c>
      <c r="D5144" s="48">
        <v>17.966624513955601</v>
      </c>
      <c r="E5144" s="49">
        <v>39.645420000000001</v>
      </c>
      <c r="F5144" s="49">
        <v>4.5999999999999999E-2</v>
      </c>
      <c r="G5144" s="49">
        <v>17.984950000000001</v>
      </c>
      <c r="H5144" s="49">
        <v>0.26019999999999999</v>
      </c>
      <c r="I5144" s="49">
        <v>0.20699999999999999</v>
      </c>
      <c r="J5144" s="49">
        <v>43.523099999999999</v>
      </c>
      <c r="K5144" s="49">
        <v>0.2445</v>
      </c>
      <c r="L5144" s="49">
        <v>101.98907000099999</v>
      </c>
      <c r="M5144" s="47"/>
      <c r="N5144" s="50">
        <v>0.98991407005658405</v>
      </c>
      <c r="O5144" s="50">
        <v>9.0810845822035253E-4</v>
      </c>
      <c r="P5144" s="50">
        <v>0.37555167454863031</v>
      </c>
      <c r="Q5144" s="50">
        <v>5.2258345835258591E-3</v>
      </c>
      <c r="R5144" s="50">
        <v>4.3778467905485228E-3</v>
      </c>
      <c r="S5144" s="50">
        <v>1.6200664961270117</v>
      </c>
      <c r="T5144" s="50">
        <v>6.5409523435452852E-3</v>
      </c>
      <c r="U5144" s="50">
        <v>3.0043193590678654</v>
      </c>
      <c r="V5144" s="51">
        <v>81.181185856737187</v>
      </c>
      <c r="X5144" s="47">
        <v>0.05</v>
      </c>
      <c r="Y5144" s="47">
        <v>7.43</v>
      </c>
      <c r="Z5144" s="47">
        <v>0.11</v>
      </c>
      <c r="AA5144" s="47">
        <v>1.39</v>
      </c>
      <c r="AB5144" s="47">
        <v>3.35</v>
      </c>
      <c r="AC5144" s="47">
        <v>0.06</v>
      </c>
      <c r="AD5144" s="47">
        <v>0.44</v>
      </c>
      <c r="AE5144" s="312"/>
      <c r="AF5144" s="465" t="s">
        <v>1748</v>
      </c>
      <c r="AG5144" s="311">
        <v>30</v>
      </c>
      <c r="AH5144" s="311">
        <v>15</v>
      </c>
      <c r="AI5144" s="311"/>
      <c r="AJ5144" s="311"/>
      <c r="AK5144" s="311"/>
      <c r="AL5144" s="311"/>
      <c r="AM5144" s="311"/>
      <c r="AN5144" s="311"/>
      <c r="AO5144" s="311"/>
      <c r="AP5144" s="311"/>
      <c r="AQ5144" s="311"/>
      <c r="AR5144" s="311"/>
      <c r="AS5144" s="311"/>
      <c r="AT5144" s="311"/>
      <c r="AU5144" s="311"/>
      <c r="AV5144" s="311"/>
      <c r="AW5144" s="311"/>
      <c r="AX5144" s="311"/>
      <c r="AY5144" s="311"/>
      <c r="AZ5144" s="311"/>
      <c r="BA5144" s="311"/>
      <c r="BB5144" s="311"/>
      <c r="BC5144" s="311"/>
      <c r="BD5144" s="311"/>
      <c r="BE5144" s="491"/>
      <c r="BF5144" s="491"/>
      <c r="BG5144" s="491"/>
      <c r="BH5144" s="491"/>
      <c r="BI5144" s="491"/>
      <c r="BJ5144" s="491"/>
      <c r="BK5144" s="491"/>
      <c r="BL5144" s="491"/>
      <c r="BM5144" s="491"/>
      <c r="BN5144" s="491"/>
      <c r="BO5144" s="491"/>
      <c r="BP5144" s="306"/>
      <c r="BQ5144" s="496"/>
      <c r="BR5144" s="496"/>
      <c r="BS5144" s="496"/>
      <c r="BT5144" s="496"/>
      <c r="BU5144" s="496"/>
      <c r="BV5144" s="496"/>
    </row>
    <row r="5145" spans="1:74" s="52" customFormat="1" ht="12.75">
      <c r="A5145" s="45">
        <v>2353.0846135089</v>
      </c>
      <c r="B5145" s="46" t="s">
        <v>253</v>
      </c>
      <c r="C5145" s="47" t="s">
        <v>351</v>
      </c>
      <c r="D5145" s="48">
        <v>23.955624513955602</v>
      </c>
      <c r="E5145" s="49">
        <v>39.763640000000002</v>
      </c>
      <c r="F5145" s="49">
        <v>2.6800000000000001E-2</v>
      </c>
      <c r="G5145" s="49">
        <v>17.196719999999999</v>
      </c>
      <c r="H5145" s="49">
        <v>0.2671</v>
      </c>
      <c r="I5145" s="49">
        <v>0.26150000000000001</v>
      </c>
      <c r="J5145" s="49">
        <v>44.086539999999999</v>
      </c>
      <c r="K5145" s="49">
        <v>0.24</v>
      </c>
      <c r="L5145" s="49">
        <v>101.9055</v>
      </c>
      <c r="M5145" s="47"/>
      <c r="N5145" s="50">
        <v>0.99042326103532363</v>
      </c>
      <c r="O5145" s="50">
        <v>5.27770252089983E-4</v>
      </c>
      <c r="P5145" s="50">
        <v>0.358208850818449</v>
      </c>
      <c r="Q5145" s="50">
        <v>5.3512159665779178E-3</v>
      </c>
      <c r="R5145" s="50">
        <v>5.516862129956902E-3</v>
      </c>
      <c r="S5145" s="50">
        <v>1.6370021875898424</v>
      </c>
      <c r="T5145" s="50">
        <v>6.4047707226736663E-3</v>
      </c>
      <c r="U5145" s="50">
        <v>3.0047736875557165</v>
      </c>
      <c r="V5145" s="51">
        <v>82.046568311680176</v>
      </c>
      <c r="X5145" s="47">
        <v>0.05</v>
      </c>
      <c r="Y5145" s="47">
        <v>12.66</v>
      </c>
      <c r="Z5145" s="47">
        <v>0.12</v>
      </c>
      <c r="AA5145" s="47">
        <v>1.36</v>
      </c>
      <c r="AB5145" s="47">
        <v>2.67</v>
      </c>
      <c r="AC5145" s="47">
        <v>0.06</v>
      </c>
      <c r="AD5145" s="47">
        <v>0.44</v>
      </c>
      <c r="AE5145" s="312"/>
      <c r="AF5145" s="465" t="s">
        <v>1748</v>
      </c>
      <c r="AG5145" s="311">
        <v>30</v>
      </c>
      <c r="AH5145" s="311">
        <v>15</v>
      </c>
      <c r="AI5145" s="311"/>
      <c r="AJ5145" s="311"/>
      <c r="AK5145" s="311"/>
      <c r="AL5145" s="311"/>
      <c r="AM5145" s="311"/>
      <c r="AN5145" s="311"/>
      <c r="AO5145" s="311"/>
      <c r="AP5145" s="311"/>
      <c r="AQ5145" s="311"/>
      <c r="AR5145" s="311"/>
      <c r="AS5145" s="311"/>
      <c r="AT5145" s="311"/>
      <c r="AU5145" s="311"/>
      <c r="AV5145" s="311"/>
      <c r="AW5145" s="311"/>
      <c r="AX5145" s="311"/>
      <c r="AY5145" s="311"/>
      <c r="AZ5145" s="311"/>
      <c r="BA5145" s="311"/>
      <c r="BB5145" s="311"/>
      <c r="BC5145" s="311"/>
      <c r="BD5145" s="311"/>
      <c r="BE5145" s="491"/>
      <c r="BF5145" s="491"/>
      <c r="BG5145" s="491"/>
      <c r="BH5145" s="491"/>
      <c r="BI5145" s="491"/>
      <c r="BJ5145" s="491"/>
      <c r="BK5145" s="491"/>
      <c r="BL5145" s="491"/>
      <c r="BM5145" s="491"/>
      <c r="BN5145" s="491"/>
      <c r="BO5145" s="491"/>
      <c r="BP5145" s="306"/>
      <c r="BQ5145" s="496"/>
      <c r="BR5145" s="496"/>
      <c r="BS5145" s="496"/>
      <c r="BT5145" s="496"/>
      <c r="BU5145" s="496"/>
      <c r="BV5145" s="496"/>
    </row>
    <row r="5146" spans="1:74" s="52" customFormat="1" ht="12.75">
      <c r="A5146" s="45">
        <v>2353.0846135089</v>
      </c>
      <c r="B5146" s="46" t="s">
        <v>253</v>
      </c>
      <c r="C5146" s="47" t="s">
        <v>351</v>
      </c>
      <c r="D5146" s="48">
        <v>29.944624513955603</v>
      </c>
      <c r="E5146" s="49">
        <v>39.812899999999999</v>
      </c>
      <c r="F5146" s="49">
        <v>2.8E-3</v>
      </c>
      <c r="G5146" s="49">
        <v>16.908349999999999</v>
      </c>
      <c r="H5146" s="49">
        <v>0.312</v>
      </c>
      <c r="I5146" s="49">
        <v>0.23050000000000001</v>
      </c>
      <c r="J5146" s="49">
        <v>44.313899999999997</v>
      </c>
      <c r="K5146" s="49">
        <v>0.2442</v>
      </c>
      <c r="L5146" s="49">
        <v>101.90394999999999</v>
      </c>
      <c r="M5146" s="47"/>
      <c r="N5146" s="50">
        <v>0.99037118028955817</v>
      </c>
      <c r="O5146" s="50">
        <v>5.5069055424559308E-5</v>
      </c>
      <c r="P5146" s="50">
        <v>0.351747811443412</v>
      </c>
      <c r="Q5146" s="50">
        <v>6.2427029087593422E-3</v>
      </c>
      <c r="R5146" s="50">
        <v>4.856583385908767E-3</v>
      </c>
      <c r="S5146" s="50">
        <v>1.6433221148040411</v>
      </c>
      <c r="T5146" s="50">
        <v>6.5084487282135502E-3</v>
      </c>
      <c r="U5146" s="50">
        <v>3.0045696671516446</v>
      </c>
      <c r="V5146" s="51">
        <v>82.369148729287005</v>
      </c>
      <c r="X5146" s="47">
        <v>0.05</v>
      </c>
      <c r="Y5146" s="47">
        <v>117.04</v>
      </c>
      <c r="Z5146" s="47">
        <v>0.12</v>
      </c>
      <c r="AA5146" s="47">
        <v>1.19</v>
      </c>
      <c r="AB5146" s="47">
        <v>3.05</v>
      </c>
      <c r="AC5146" s="47">
        <v>0.06</v>
      </c>
      <c r="AD5146" s="47">
        <v>0.43</v>
      </c>
      <c r="AE5146" s="312"/>
      <c r="AF5146" s="465" t="s">
        <v>1748</v>
      </c>
      <c r="AG5146" s="311">
        <v>30</v>
      </c>
      <c r="AH5146" s="311">
        <v>15</v>
      </c>
      <c r="AI5146" s="311"/>
      <c r="AJ5146" s="311"/>
      <c r="AK5146" s="311"/>
      <c r="AL5146" s="311"/>
      <c r="AM5146" s="311"/>
      <c r="AN5146" s="311"/>
      <c r="AO5146" s="311"/>
      <c r="AP5146" s="311"/>
      <c r="AQ5146" s="311"/>
      <c r="AR5146" s="311"/>
      <c r="AS5146" s="311"/>
      <c r="AT5146" s="311"/>
      <c r="AU5146" s="311"/>
      <c r="AV5146" s="311"/>
      <c r="AW5146" s="311"/>
      <c r="AX5146" s="311"/>
      <c r="AY5146" s="311"/>
      <c r="AZ5146" s="311"/>
      <c r="BA5146" s="311"/>
      <c r="BB5146" s="311"/>
      <c r="BC5146" s="311"/>
      <c r="BD5146" s="311"/>
      <c r="BE5146" s="491"/>
      <c r="BF5146" s="491"/>
      <c r="BG5146" s="491"/>
      <c r="BH5146" s="491"/>
      <c r="BI5146" s="491"/>
      <c r="BJ5146" s="491"/>
      <c r="BK5146" s="491"/>
      <c r="BL5146" s="491"/>
      <c r="BM5146" s="491"/>
      <c r="BN5146" s="491"/>
      <c r="BO5146" s="491"/>
      <c r="BP5146" s="306"/>
      <c r="BQ5146" s="496"/>
      <c r="BR5146" s="496"/>
      <c r="BS5146" s="496"/>
      <c r="BT5146" s="496"/>
      <c r="BU5146" s="496"/>
      <c r="BV5146" s="496"/>
    </row>
    <row r="5147" spans="1:74" s="52" customFormat="1" ht="12.75">
      <c r="A5147" s="45">
        <v>2353.0846135089</v>
      </c>
      <c r="B5147" s="46" t="s">
        <v>253</v>
      </c>
      <c r="C5147" s="47" t="s">
        <v>351</v>
      </c>
      <c r="D5147" s="48">
        <v>35.9336245139556</v>
      </c>
      <c r="E5147" s="49">
        <v>39.852310000000003</v>
      </c>
      <c r="F5147" s="49">
        <v>2.6599999999999999E-2</v>
      </c>
      <c r="G5147" s="49">
        <v>16.648810000000001</v>
      </c>
      <c r="H5147" s="49">
        <v>0.3206</v>
      </c>
      <c r="I5147" s="49">
        <v>0.20880000000000001</v>
      </c>
      <c r="J5147" s="49">
        <v>44.46217</v>
      </c>
      <c r="K5147" s="49">
        <v>0.23810000000000001</v>
      </c>
      <c r="L5147" s="49">
        <v>101.81889</v>
      </c>
      <c r="M5147" s="47"/>
      <c r="N5147" s="50">
        <v>0.99103268017693324</v>
      </c>
      <c r="O5147" s="50">
        <v>5.2298776359286151E-4</v>
      </c>
      <c r="P5147" s="50">
        <v>0.34623715227506052</v>
      </c>
      <c r="Q5147" s="50">
        <v>6.4127142238728854E-3</v>
      </c>
      <c r="R5147" s="50">
        <v>4.3979542736418574E-3</v>
      </c>
      <c r="S5147" s="50">
        <v>1.648290199807406</v>
      </c>
      <c r="T5147" s="50">
        <v>6.3438297449667832E-3</v>
      </c>
      <c r="U5147" s="50">
        <v>3.0044004252833516</v>
      </c>
      <c r="V5147" s="51">
        <v>82.640641557832851</v>
      </c>
      <c r="X5147" s="47">
        <v>0.05</v>
      </c>
      <c r="Y5147" s="47">
        <v>13.13</v>
      </c>
      <c r="Z5147" s="47">
        <v>0.12</v>
      </c>
      <c r="AA5147" s="47">
        <v>1.1499999999999999</v>
      </c>
      <c r="AB5147" s="47">
        <v>3.44</v>
      </c>
      <c r="AC5147" s="47">
        <v>0.06</v>
      </c>
      <c r="AD5147" s="47">
        <v>0.44</v>
      </c>
      <c r="AE5147" s="312"/>
      <c r="AF5147" s="465" t="s">
        <v>1748</v>
      </c>
      <c r="AG5147" s="311">
        <v>30</v>
      </c>
      <c r="AH5147" s="311">
        <v>15</v>
      </c>
      <c r="AI5147" s="311"/>
      <c r="AJ5147" s="311"/>
      <c r="AK5147" s="311"/>
      <c r="AL5147" s="311"/>
      <c r="AM5147" s="311"/>
      <c r="AN5147" s="311"/>
      <c r="AO5147" s="311"/>
      <c r="AP5147" s="311"/>
      <c r="AQ5147" s="311"/>
      <c r="AR5147" s="311"/>
      <c r="AS5147" s="311"/>
      <c r="AT5147" s="311"/>
      <c r="AU5147" s="311"/>
      <c r="AV5147" s="311"/>
      <c r="AW5147" s="311"/>
      <c r="AX5147" s="311"/>
      <c r="AY5147" s="311"/>
      <c r="AZ5147" s="311"/>
      <c r="BA5147" s="311"/>
      <c r="BB5147" s="311"/>
      <c r="BC5147" s="311"/>
      <c r="BD5147" s="311"/>
      <c r="BE5147" s="491"/>
      <c r="BF5147" s="491"/>
      <c r="BG5147" s="491"/>
      <c r="BH5147" s="491"/>
      <c r="BI5147" s="491"/>
      <c r="BJ5147" s="491"/>
      <c r="BK5147" s="491"/>
      <c r="BL5147" s="491"/>
      <c r="BM5147" s="491"/>
      <c r="BN5147" s="491"/>
      <c r="BO5147" s="491"/>
      <c r="BP5147" s="306"/>
      <c r="BQ5147" s="496"/>
      <c r="BR5147" s="496"/>
      <c r="BS5147" s="496"/>
      <c r="BT5147" s="496"/>
      <c r="BU5147" s="496"/>
      <c r="BV5147" s="496"/>
    </row>
    <row r="5148" spans="1:74" s="52" customFormat="1" ht="12.75">
      <c r="A5148" s="45">
        <v>2353.0846135089</v>
      </c>
      <c r="B5148" s="46" t="s">
        <v>253</v>
      </c>
      <c r="C5148" s="47" t="s">
        <v>351</v>
      </c>
      <c r="D5148" s="48">
        <v>41.922624513955597</v>
      </c>
      <c r="E5148" s="49">
        <v>39.881869999999999</v>
      </c>
      <c r="F5148" s="49">
        <v>2.9399999999999999E-2</v>
      </c>
      <c r="G5148" s="49">
        <v>16.860289999999999</v>
      </c>
      <c r="H5148" s="49">
        <v>0.28860000000000002</v>
      </c>
      <c r="I5148" s="49">
        <v>0.25519999999999998</v>
      </c>
      <c r="J5148" s="49">
        <v>44.363320000000002</v>
      </c>
      <c r="K5148" s="49">
        <v>0.23730000000000001</v>
      </c>
      <c r="L5148" s="49">
        <v>102.01028000000002</v>
      </c>
      <c r="M5148" s="47"/>
      <c r="N5148" s="50">
        <v>0.99052016559779588</v>
      </c>
      <c r="O5148" s="50">
        <v>5.7731195840882176E-4</v>
      </c>
      <c r="P5148" s="50">
        <v>0.35019411408728207</v>
      </c>
      <c r="Q5148" s="50">
        <v>5.7653811947778171E-3</v>
      </c>
      <c r="R5148" s="50">
        <v>5.3685155741478941E-3</v>
      </c>
      <c r="S5148" s="50">
        <v>1.6425567884405394</v>
      </c>
      <c r="T5148" s="50">
        <v>6.3145614472943593E-3</v>
      </c>
      <c r="U5148" s="50">
        <v>3.0030866583983089</v>
      </c>
      <c r="V5148" s="51">
        <v>82.426598645969364</v>
      </c>
      <c r="X5148" s="47">
        <v>0.05</v>
      </c>
      <c r="Y5148" s="47">
        <v>11.12</v>
      </c>
      <c r="Z5148" s="47">
        <v>0.12</v>
      </c>
      <c r="AA5148" s="47">
        <v>1.26</v>
      </c>
      <c r="AB5148" s="47">
        <v>2.71</v>
      </c>
      <c r="AC5148" s="47">
        <v>0.06</v>
      </c>
      <c r="AD5148" s="47">
        <v>0.44</v>
      </c>
      <c r="AE5148" s="312"/>
      <c r="AF5148" s="465" t="s">
        <v>1748</v>
      </c>
      <c r="AG5148" s="311">
        <v>30</v>
      </c>
      <c r="AH5148" s="311">
        <v>15</v>
      </c>
      <c r="AI5148" s="311"/>
      <c r="AJ5148" s="311"/>
      <c r="AK5148" s="311"/>
      <c r="AL5148" s="311"/>
      <c r="AM5148" s="311"/>
      <c r="AN5148" s="311"/>
      <c r="AO5148" s="311"/>
      <c r="AP5148" s="311"/>
      <c r="AQ5148" s="311"/>
      <c r="AR5148" s="311"/>
      <c r="AS5148" s="311"/>
      <c r="AT5148" s="311"/>
      <c r="AU5148" s="311"/>
      <c r="AV5148" s="311"/>
      <c r="AW5148" s="311"/>
      <c r="AX5148" s="311"/>
      <c r="AY5148" s="311"/>
      <c r="AZ5148" s="311"/>
      <c r="BA5148" s="311"/>
      <c r="BB5148" s="311"/>
      <c r="BC5148" s="311"/>
      <c r="BD5148" s="311"/>
      <c r="BE5148" s="491"/>
      <c r="BF5148" s="491"/>
      <c r="BG5148" s="491"/>
      <c r="BH5148" s="491"/>
      <c r="BI5148" s="491"/>
      <c r="BJ5148" s="491"/>
      <c r="BK5148" s="491"/>
      <c r="BL5148" s="491"/>
      <c r="BM5148" s="491"/>
      <c r="BN5148" s="491"/>
      <c r="BO5148" s="491"/>
      <c r="BP5148" s="306"/>
      <c r="BQ5148" s="496"/>
      <c r="BR5148" s="496"/>
      <c r="BS5148" s="496"/>
      <c r="BT5148" s="496"/>
      <c r="BU5148" s="496"/>
      <c r="BV5148" s="496"/>
    </row>
    <row r="5149" spans="1:74" s="52" customFormat="1" ht="12.75">
      <c r="A5149" s="45">
        <v>2353.0846135089</v>
      </c>
      <c r="B5149" s="46" t="s">
        <v>253</v>
      </c>
      <c r="C5149" s="47" t="s">
        <v>351</v>
      </c>
      <c r="D5149" s="48">
        <v>47.911624513955594</v>
      </c>
      <c r="E5149" s="49">
        <v>39.734090000000002</v>
      </c>
      <c r="F5149" s="49">
        <v>4.07E-2</v>
      </c>
      <c r="G5149" s="49">
        <v>17.014089999999999</v>
      </c>
      <c r="H5149" s="49">
        <v>0.29920000000000002</v>
      </c>
      <c r="I5149" s="49">
        <v>0.251</v>
      </c>
      <c r="J5149" s="49">
        <v>44.323779999999999</v>
      </c>
      <c r="K5149" s="49">
        <v>0.23230000000000001</v>
      </c>
      <c r="L5149" s="49">
        <v>101.95975999999999</v>
      </c>
      <c r="M5149" s="47"/>
      <c r="N5149" s="50">
        <v>0.98860178149864342</v>
      </c>
      <c r="O5149" s="50">
        <v>8.006227782000623E-4</v>
      </c>
      <c r="P5149" s="50">
        <v>0.35401595652798956</v>
      </c>
      <c r="Q5149" s="50">
        <v>5.9877491692696769E-3</v>
      </c>
      <c r="R5149" s="50">
        <v>5.289536012954287E-3</v>
      </c>
      <c r="S5149" s="50">
        <v>1.6440062102229573</v>
      </c>
      <c r="T5149" s="50">
        <v>6.1924851651749043E-3</v>
      </c>
      <c r="U5149" s="50">
        <v>3.0064072437186171</v>
      </c>
      <c r="V5149" s="51">
        <v>82.28168023262387</v>
      </c>
      <c r="X5149" s="47">
        <v>0.05</v>
      </c>
      <c r="Y5149" s="47">
        <v>8.5</v>
      </c>
      <c r="Z5149" s="47">
        <v>0.12</v>
      </c>
      <c r="AA5149" s="47">
        <v>1.23</v>
      </c>
      <c r="AB5149" s="47">
        <v>2.88</v>
      </c>
      <c r="AC5149" s="47">
        <v>0.06</v>
      </c>
      <c r="AD5149" s="47">
        <v>0.45</v>
      </c>
      <c r="AE5149" s="312"/>
      <c r="AF5149" s="465" t="s">
        <v>1748</v>
      </c>
      <c r="AG5149" s="311">
        <v>30</v>
      </c>
      <c r="AH5149" s="311">
        <v>15</v>
      </c>
      <c r="AI5149" s="311"/>
      <c r="AJ5149" s="311"/>
      <c r="AK5149" s="311"/>
      <c r="AL5149" s="311"/>
      <c r="AM5149" s="311"/>
      <c r="AN5149" s="311"/>
      <c r="AO5149" s="311"/>
      <c r="AP5149" s="311"/>
      <c r="AQ5149" s="311"/>
      <c r="AR5149" s="311"/>
      <c r="AS5149" s="311"/>
      <c r="AT5149" s="311"/>
      <c r="AU5149" s="311"/>
      <c r="AV5149" s="311"/>
      <c r="AW5149" s="311"/>
      <c r="AX5149" s="311"/>
      <c r="AY5149" s="311"/>
      <c r="AZ5149" s="311"/>
      <c r="BA5149" s="311"/>
      <c r="BB5149" s="311"/>
      <c r="BC5149" s="311"/>
      <c r="BD5149" s="311"/>
      <c r="BE5149" s="491"/>
      <c r="BF5149" s="491"/>
      <c r="BG5149" s="491"/>
      <c r="BH5149" s="491"/>
      <c r="BI5149" s="491"/>
      <c r="BJ5149" s="491"/>
      <c r="BK5149" s="491"/>
      <c r="BL5149" s="491"/>
      <c r="BM5149" s="491"/>
      <c r="BN5149" s="491"/>
      <c r="BO5149" s="491"/>
      <c r="BP5149" s="306"/>
      <c r="BQ5149" s="496"/>
      <c r="BR5149" s="496"/>
      <c r="BS5149" s="496"/>
      <c r="BT5149" s="496"/>
      <c r="BU5149" s="496"/>
      <c r="BV5149" s="496"/>
    </row>
    <row r="5150" spans="1:74" s="52" customFormat="1" ht="12.75">
      <c r="A5150" s="45">
        <v>2353.0846135089</v>
      </c>
      <c r="B5150" s="46" t="s">
        <v>253</v>
      </c>
      <c r="C5150" s="47" t="s">
        <v>351</v>
      </c>
      <c r="D5150" s="48">
        <v>53.900624513955592</v>
      </c>
      <c r="E5150" s="49">
        <v>39.812899999999999</v>
      </c>
      <c r="F5150" s="49">
        <v>4.4499999999999998E-2</v>
      </c>
      <c r="G5150" s="49">
        <v>17.042919999999999</v>
      </c>
      <c r="H5150" s="49">
        <v>0.30940000000000001</v>
      </c>
      <c r="I5150" s="49">
        <v>0.23680000000000001</v>
      </c>
      <c r="J5150" s="49">
        <v>44.096420000000002</v>
      </c>
      <c r="K5150" s="49">
        <v>0.23269999999999999</v>
      </c>
      <c r="L5150" s="49">
        <v>101.825440001</v>
      </c>
      <c r="M5150" s="47"/>
      <c r="N5150" s="50">
        <v>0.99168852283993969</v>
      </c>
      <c r="O5150" s="50">
        <v>8.763687845814703E-4</v>
      </c>
      <c r="P5150" s="50">
        <v>0.35501889946928583</v>
      </c>
      <c r="Q5150" s="50">
        <v>6.1989149200641783E-3</v>
      </c>
      <c r="R5150" s="50">
        <v>4.9959595247905959E-3</v>
      </c>
      <c r="S5150" s="50">
        <v>1.6374322957500986</v>
      </c>
      <c r="T5150" s="50">
        <v>6.2101988248768206E-3</v>
      </c>
      <c r="U5150" s="50">
        <v>3.0036296711157986</v>
      </c>
      <c r="V5150" s="51">
        <v>82.181801977327964</v>
      </c>
      <c r="X5150" s="47">
        <v>0.05</v>
      </c>
      <c r="Y5150" s="47">
        <v>7.45</v>
      </c>
      <c r="Z5150" s="47">
        <v>0.12</v>
      </c>
      <c r="AA5150" s="47">
        <v>1.2</v>
      </c>
      <c r="AB5150" s="47">
        <v>3.06</v>
      </c>
      <c r="AC5150" s="47">
        <v>0.06</v>
      </c>
      <c r="AD5150" s="47">
        <v>0.45</v>
      </c>
      <c r="AE5150" s="312"/>
      <c r="AF5150" s="465" t="s">
        <v>1748</v>
      </c>
      <c r="AG5150" s="311">
        <v>30</v>
      </c>
      <c r="AH5150" s="311">
        <v>15</v>
      </c>
      <c r="AI5150" s="311"/>
      <c r="AJ5150" s="311"/>
      <c r="AK5150" s="311"/>
      <c r="AL5150" s="311"/>
      <c r="AM5150" s="311"/>
      <c r="AN5150" s="311"/>
      <c r="AO5150" s="311"/>
      <c r="AP5150" s="311"/>
      <c r="AQ5150" s="311"/>
      <c r="AR5150" s="311"/>
      <c r="AS5150" s="311"/>
      <c r="AT5150" s="311"/>
      <c r="AU5150" s="311"/>
      <c r="AV5150" s="311"/>
      <c r="AW5150" s="311"/>
      <c r="AX5150" s="311"/>
      <c r="AY5150" s="311"/>
      <c r="AZ5150" s="311"/>
      <c r="BA5150" s="311"/>
      <c r="BB5150" s="311"/>
      <c r="BC5150" s="311"/>
      <c r="BD5150" s="311"/>
      <c r="BE5150" s="491"/>
      <c r="BF5150" s="491"/>
      <c r="BG5150" s="491"/>
      <c r="BH5150" s="491"/>
      <c r="BI5150" s="491"/>
      <c r="BJ5150" s="491"/>
      <c r="BK5150" s="491"/>
      <c r="BL5150" s="491"/>
      <c r="BM5150" s="491"/>
      <c r="BN5150" s="491"/>
      <c r="BO5150" s="491"/>
      <c r="BP5150" s="306"/>
      <c r="BQ5150" s="496"/>
      <c r="BR5150" s="496"/>
      <c r="BS5150" s="496"/>
      <c r="BT5150" s="496"/>
      <c r="BU5150" s="496"/>
      <c r="BV5150" s="496"/>
    </row>
    <row r="5151" spans="1:74" s="52" customFormat="1" ht="12.75">
      <c r="A5151" s="45">
        <v>2353.0846135089</v>
      </c>
      <c r="B5151" s="46" t="s">
        <v>253</v>
      </c>
      <c r="C5151" s="47" t="s">
        <v>351</v>
      </c>
      <c r="D5151" s="48">
        <v>59.889624513955589</v>
      </c>
      <c r="E5151" s="49">
        <v>39.655270000000002</v>
      </c>
      <c r="F5151" s="49">
        <v>5.4000000000000003E-3</v>
      </c>
      <c r="G5151" s="49">
        <v>17.36975</v>
      </c>
      <c r="H5151" s="49">
        <v>0.31640000000000001</v>
      </c>
      <c r="I5151" s="49">
        <v>0.219</v>
      </c>
      <c r="J5151" s="49">
        <v>43.770220000000002</v>
      </c>
      <c r="K5151" s="49">
        <v>0.2303</v>
      </c>
      <c r="L5151" s="49">
        <v>101.61124000000001</v>
      </c>
      <c r="M5151" s="47"/>
      <c r="N5151" s="50">
        <v>0.99177080177473531</v>
      </c>
      <c r="O5151" s="50">
        <v>1.0677745907859541E-4</v>
      </c>
      <c r="P5151" s="50">
        <v>0.36329545852149375</v>
      </c>
      <c r="Q5151" s="50">
        <v>6.3648881221765961E-3</v>
      </c>
      <c r="R5151" s="50">
        <v>4.6391697207752098E-3</v>
      </c>
      <c r="S5151" s="50">
        <v>1.631915555475415</v>
      </c>
      <c r="T5151" s="50">
        <v>6.1710915951364497E-3</v>
      </c>
      <c r="U5151" s="50">
        <v>3.0055413336369017</v>
      </c>
      <c r="V5151" s="51">
        <v>81.791627252812631</v>
      </c>
      <c r="X5151" s="47">
        <v>0.05</v>
      </c>
      <c r="Y5151" s="47">
        <v>62.61</v>
      </c>
      <c r="Z5151" s="47">
        <v>0.12</v>
      </c>
      <c r="AA5151" s="47">
        <v>1.18</v>
      </c>
      <c r="AB5151" s="47">
        <v>3.22</v>
      </c>
      <c r="AC5151" s="47">
        <v>0.06</v>
      </c>
      <c r="AD5151" s="47">
        <v>0.46</v>
      </c>
      <c r="AE5151" s="312"/>
      <c r="AF5151" s="465" t="s">
        <v>1748</v>
      </c>
      <c r="AG5151" s="311">
        <v>30</v>
      </c>
      <c r="AH5151" s="311">
        <v>15</v>
      </c>
      <c r="AI5151" s="311"/>
      <c r="AJ5151" s="311"/>
      <c r="AK5151" s="311"/>
      <c r="AL5151" s="311"/>
      <c r="AM5151" s="311"/>
      <c r="AN5151" s="311"/>
      <c r="AO5151" s="311"/>
      <c r="AP5151" s="311"/>
      <c r="AQ5151" s="311"/>
      <c r="AR5151" s="311"/>
      <c r="AS5151" s="311"/>
      <c r="AT5151" s="311"/>
      <c r="AU5151" s="311"/>
      <c r="AV5151" s="311"/>
      <c r="AW5151" s="311"/>
      <c r="AX5151" s="311"/>
      <c r="AY5151" s="311"/>
      <c r="AZ5151" s="311"/>
      <c r="BA5151" s="311"/>
      <c r="BB5151" s="311"/>
      <c r="BC5151" s="311"/>
      <c r="BD5151" s="311"/>
      <c r="BE5151" s="491"/>
      <c r="BF5151" s="491"/>
      <c r="BG5151" s="491"/>
      <c r="BH5151" s="491"/>
      <c r="BI5151" s="491"/>
      <c r="BJ5151" s="491"/>
      <c r="BK5151" s="491"/>
      <c r="BL5151" s="491"/>
      <c r="BM5151" s="491"/>
      <c r="BN5151" s="491"/>
      <c r="BO5151" s="491"/>
      <c r="BP5151" s="306"/>
      <c r="BQ5151" s="496"/>
      <c r="BR5151" s="496"/>
      <c r="BS5151" s="496"/>
      <c r="BT5151" s="496"/>
      <c r="BU5151" s="496"/>
      <c r="BV5151" s="496"/>
    </row>
    <row r="5152" spans="1:74" s="52" customFormat="1" ht="12.75">
      <c r="A5152" s="45">
        <v>2353.0846135089</v>
      </c>
      <c r="B5152" s="46" t="s">
        <v>253</v>
      </c>
      <c r="C5152" s="47" t="s">
        <v>351</v>
      </c>
      <c r="D5152" s="48">
        <v>65.878624513955586</v>
      </c>
      <c r="E5152" s="49">
        <v>39.33014</v>
      </c>
      <c r="F5152" s="49">
        <v>1.26E-2</v>
      </c>
      <c r="G5152" s="49">
        <v>17.187110000000001</v>
      </c>
      <c r="H5152" s="49">
        <v>0.31280000000000002</v>
      </c>
      <c r="I5152" s="49">
        <v>0.26529999999999998</v>
      </c>
      <c r="J5152" s="49">
        <v>43.631839999999997</v>
      </c>
      <c r="K5152" s="49">
        <v>0.22700000000000001</v>
      </c>
      <c r="L5152" s="49">
        <v>101.02689000000001</v>
      </c>
      <c r="M5152" s="47"/>
      <c r="N5152" s="50">
        <v>0.98941689064860361</v>
      </c>
      <c r="O5152" s="50">
        <v>2.5061080292208176E-4</v>
      </c>
      <c r="P5152" s="50">
        <v>0.36158689194259186</v>
      </c>
      <c r="Q5152" s="50">
        <v>6.3294280083210667E-3</v>
      </c>
      <c r="R5152" s="50">
        <v>5.6529717735837324E-3</v>
      </c>
      <c r="S5152" s="50">
        <v>1.6363111936747103</v>
      </c>
      <c r="T5152" s="50">
        <v>6.1183924788040947E-3</v>
      </c>
      <c r="U5152" s="50">
        <v>3.0069129999946149</v>
      </c>
      <c r="V5152" s="51">
        <v>81.901634795807396</v>
      </c>
      <c r="X5152" s="47">
        <v>0.05</v>
      </c>
      <c r="Y5152" s="47">
        <v>26.5</v>
      </c>
      <c r="Z5152" s="47">
        <v>0.12</v>
      </c>
      <c r="AA5152" s="47">
        <v>1.18</v>
      </c>
      <c r="AB5152" s="47">
        <v>2.56</v>
      </c>
      <c r="AC5152" s="47">
        <v>0.06</v>
      </c>
      <c r="AD5152" s="47">
        <v>0.45</v>
      </c>
      <c r="AE5152" s="312"/>
      <c r="AF5152" s="465" t="s">
        <v>1748</v>
      </c>
      <c r="AG5152" s="311">
        <v>30</v>
      </c>
      <c r="AH5152" s="311">
        <v>15</v>
      </c>
      <c r="AI5152" s="311"/>
      <c r="AJ5152" s="311"/>
      <c r="AK5152" s="311"/>
      <c r="AL5152" s="311"/>
      <c r="AM5152" s="311"/>
      <c r="AN5152" s="311"/>
      <c r="AO5152" s="311"/>
      <c r="AP5152" s="311"/>
      <c r="AQ5152" s="311"/>
      <c r="AR5152" s="311"/>
      <c r="AS5152" s="311"/>
      <c r="AT5152" s="311"/>
      <c r="AU5152" s="311"/>
      <c r="AV5152" s="311"/>
      <c r="AW5152" s="311"/>
      <c r="AX5152" s="311"/>
      <c r="AY5152" s="311"/>
      <c r="AZ5152" s="311"/>
      <c r="BA5152" s="311"/>
      <c r="BB5152" s="311"/>
      <c r="BC5152" s="311"/>
      <c r="BD5152" s="311"/>
      <c r="BE5152" s="491"/>
      <c r="BF5152" s="491"/>
      <c r="BG5152" s="491"/>
      <c r="BH5152" s="491"/>
      <c r="BI5152" s="491"/>
      <c r="BJ5152" s="491"/>
      <c r="BK5152" s="491"/>
      <c r="BL5152" s="491"/>
      <c r="BM5152" s="491"/>
      <c r="BN5152" s="491"/>
      <c r="BO5152" s="491"/>
      <c r="BP5152" s="306"/>
      <c r="BQ5152" s="496"/>
      <c r="BR5152" s="496"/>
      <c r="BS5152" s="496"/>
      <c r="BT5152" s="496"/>
      <c r="BU5152" s="496"/>
      <c r="BV5152" s="496"/>
    </row>
    <row r="5153" spans="1:74" s="52" customFormat="1" ht="12.75">
      <c r="A5153" s="45">
        <v>2353.0846135089</v>
      </c>
      <c r="B5153" s="46" t="s">
        <v>253</v>
      </c>
      <c r="C5153" s="47" t="s">
        <v>351</v>
      </c>
      <c r="D5153" s="48">
        <v>71.86762451395559</v>
      </c>
      <c r="E5153" s="49">
        <v>39.211910000000003</v>
      </c>
      <c r="F5153" s="49">
        <v>2.5700000000000001E-2</v>
      </c>
      <c r="G5153" s="49">
        <v>17.45626</v>
      </c>
      <c r="H5153" s="49">
        <v>0.32800000000000001</v>
      </c>
      <c r="I5153" s="49">
        <v>0.183</v>
      </c>
      <c r="J5153" s="49">
        <v>43.582410000000003</v>
      </c>
      <c r="K5153" s="49">
        <v>0.2248</v>
      </c>
      <c r="L5153" s="49">
        <v>101.05218000000001</v>
      </c>
      <c r="M5153" s="47"/>
      <c r="N5153" s="50">
        <v>0.98739072296909525</v>
      </c>
      <c r="O5153" s="50">
        <v>5.1165778182812004E-4</v>
      </c>
      <c r="P5153" s="50">
        <v>0.36760231791803771</v>
      </c>
      <c r="Q5153" s="50">
        <v>6.6433752076373569E-3</v>
      </c>
      <c r="R5153" s="50">
        <v>3.9030837865896137E-3</v>
      </c>
      <c r="S5153" s="50">
        <v>1.6360283792946433</v>
      </c>
      <c r="T5153" s="50">
        <v>6.0649189254005217E-3</v>
      </c>
      <c r="U5153" s="50">
        <v>3.009134011529595</v>
      </c>
      <c r="V5153" s="51">
        <v>81.653189960134782</v>
      </c>
      <c r="X5153" s="47">
        <v>0.05</v>
      </c>
      <c r="Y5153" s="47">
        <v>12.8</v>
      </c>
      <c r="Z5153" s="47">
        <v>0.12</v>
      </c>
      <c r="AA5153" s="47">
        <v>1.1100000000000001</v>
      </c>
      <c r="AB5153" s="47">
        <v>3.69</v>
      </c>
      <c r="AC5153" s="47">
        <v>0.06</v>
      </c>
      <c r="AD5153" s="47">
        <v>0.45</v>
      </c>
      <c r="AE5153" s="312"/>
      <c r="AF5153" s="465" t="s">
        <v>1748</v>
      </c>
      <c r="AG5153" s="311">
        <v>30</v>
      </c>
      <c r="AH5153" s="311">
        <v>15</v>
      </c>
      <c r="AI5153" s="311"/>
      <c r="AJ5153" s="311"/>
      <c r="AK5153" s="311"/>
      <c r="AL5153" s="311"/>
      <c r="AM5153" s="311"/>
      <c r="AN5153" s="311"/>
      <c r="AO5153" s="311"/>
      <c r="AP5153" s="311"/>
      <c r="AQ5153" s="311"/>
      <c r="AR5153" s="311"/>
      <c r="AS5153" s="311"/>
      <c r="AT5153" s="311"/>
      <c r="AU5153" s="311"/>
      <c r="AV5153" s="311"/>
      <c r="AW5153" s="311"/>
      <c r="AX5153" s="311"/>
      <c r="AY5153" s="311"/>
      <c r="AZ5153" s="311"/>
      <c r="BA5153" s="311"/>
      <c r="BB5153" s="311"/>
      <c r="BC5153" s="311"/>
      <c r="BD5153" s="311"/>
      <c r="BE5153" s="491"/>
      <c r="BF5153" s="491"/>
      <c r="BG5153" s="491"/>
      <c r="BH5153" s="491"/>
      <c r="BI5153" s="491"/>
      <c r="BJ5153" s="491"/>
      <c r="BK5153" s="491"/>
      <c r="BL5153" s="491"/>
      <c r="BM5153" s="491"/>
      <c r="BN5153" s="491"/>
      <c r="BO5153" s="491"/>
      <c r="BP5153" s="306"/>
      <c r="BQ5153" s="496"/>
      <c r="BR5153" s="496"/>
      <c r="BS5153" s="496"/>
      <c r="BT5153" s="496"/>
      <c r="BU5153" s="496"/>
      <c r="BV5153" s="496"/>
    </row>
    <row r="5154" spans="1:74" s="52" customFormat="1" ht="12.75">
      <c r="A5154" s="45">
        <v>2353.0846135089</v>
      </c>
      <c r="B5154" s="46" t="s">
        <v>253</v>
      </c>
      <c r="C5154" s="47" t="s">
        <v>351</v>
      </c>
      <c r="D5154" s="48">
        <v>77.856624513955595</v>
      </c>
      <c r="E5154" s="49">
        <v>39.221769999999999</v>
      </c>
      <c r="F5154" s="49">
        <v>3.2599999999999997E-2</v>
      </c>
      <c r="G5154" s="49">
        <v>17.427420000000001</v>
      </c>
      <c r="H5154" s="49">
        <v>0.30059999999999998</v>
      </c>
      <c r="I5154" s="49">
        <v>0.2414</v>
      </c>
      <c r="J5154" s="49">
        <v>43.384709999999998</v>
      </c>
      <c r="K5154" s="49">
        <v>0.2281</v>
      </c>
      <c r="L5154" s="49">
        <v>100.89939999999999</v>
      </c>
      <c r="M5154" s="47"/>
      <c r="N5154" s="50">
        <v>0.98882723243697734</v>
      </c>
      <c r="O5154" s="50">
        <v>6.498097822803193E-4</v>
      </c>
      <c r="P5154" s="50">
        <v>0.36743652204449073</v>
      </c>
      <c r="Q5154" s="50">
        <v>6.0957352780547916E-3</v>
      </c>
      <c r="R5154" s="50">
        <v>5.1548524031015015E-3</v>
      </c>
      <c r="S5154" s="50">
        <v>1.6305663449082719</v>
      </c>
      <c r="T5154" s="50">
        <v>6.1613540099855063E-3</v>
      </c>
      <c r="U5154" s="50">
        <v>3.006534835644453</v>
      </c>
      <c r="V5154" s="51">
        <v>81.609810069748136</v>
      </c>
      <c r="X5154" s="47">
        <v>0.05</v>
      </c>
      <c r="Y5154" s="47">
        <v>10.1</v>
      </c>
      <c r="Z5154" s="47">
        <v>0.12</v>
      </c>
      <c r="AA5154" s="47">
        <v>1.21</v>
      </c>
      <c r="AB5154" s="47">
        <v>2.89</v>
      </c>
      <c r="AC5154" s="47">
        <v>0.06</v>
      </c>
      <c r="AD5154" s="47">
        <v>0.46</v>
      </c>
      <c r="AE5154" s="312"/>
      <c r="AF5154" s="465" t="s">
        <v>1748</v>
      </c>
      <c r="AG5154" s="311">
        <v>30</v>
      </c>
      <c r="AH5154" s="311">
        <v>15</v>
      </c>
      <c r="AI5154" s="311"/>
      <c r="AJ5154" s="311"/>
      <c r="AK5154" s="311"/>
      <c r="AL5154" s="311"/>
      <c r="AM5154" s="311"/>
      <c r="AN5154" s="311"/>
      <c r="AO5154" s="311"/>
      <c r="AP5154" s="311"/>
      <c r="AQ5154" s="311"/>
      <c r="AR5154" s="311"/>
      <c r="AS5154" s="311"/>
      <c r="AT5154" s="311"/>
      <c r="AU5154" s="311"/>
      <c r="AV5154" s="311"/>
      <c r="AW5154" s="311"/>
      <c r="AX5154" s="311"/>
      <c r="AY5154" s="311"/>
      <c r="AZ5154" s="311"/>
      <c r="BA5154" s="311"/>
      <c r="BB5154" s="311"/>
      <c r="BC5154" s="311"/>
      <c r="BD5154" s="311"/>
      <c r="BE5154" s="491"/>
      <c r="BF5154" s="491"/>
      <c r="BG5154" s="491"/>
      <c r="BH5154" s="491"/>
      <c r="BI5154" s="491"/>
      <c r="BJ5154" s="491"/>
      <c r="BK5154" s="491"/>
      <c r="BL5154" s="491"/>
      <c r="BM5154" s="491"/>
      <c r="BN5154" s="491"/>
      <c r="BO5154" s="491"/>
      <c r="BP5154" s="306"/>
      <c r="BQ5154" s="496"/>
      <c r="BR5154" s="496"/>
      <c r="BS5154" s="496"/>
      <c r="BT5154" s="496"/>
      <c r="BU5154" s="496"/>
      <c r="BV5154" s="496"/>
    </row>
    <row r="5155" spans="1:74" s="52" customFormat="1" ht="12.75">
      <c r="A5155" s="45">
        <v>2353.0846135089</v>
      </c>
      <c r="B5155" s="46" t="s">
        <v>253</v>
      </c>
      <c r="C5155" s="47" t="s">
        <v>351</v>
      </c>
      <c r="D5155" s="48">
        <v>83.845624513955599</v>
      </c>
      <c r="E5155" s="49">
        <v>39.202060000000003</v>
      </c>
      <c r="F5155" s="49">
        <v>3.1899999999999998E-2</v>
      </c>
      <c r="G5155" s="49">
        <v>17.45626</v>
      </c>
      <c r="H5155" s="49">
        <v>0.3221</v>
      </c>
      <c r="I5155" s="49">
        <v>0.25669999999999998</v>
      </c>
      <c r="J5155" s="49">
        <v>43.364939999999997</v>
      </c>
      <c r="K5155" s="49">
        <v>0.23480000000000001</v>
      </c>
      <c r="L5155" s="49">
        <v>100.92816000000001</v>
      </c>
      <c r="M5155" s="47"/>
      <c r="N5155" s="50">
        <v>0.98842762904798598</v>
      </c>
      <c r="O5155" s="50">
        <v>6.3591941668961574E-4</v>
      </c>
      <c r="P5155" s="50">
        <v>0.3680808162426833</v>
      </c>
      <c r="Q5155" s="50">
        <v>6.5323674287753051E-3</v>
      </c>
      <c r="R5155" s="50">
        <v>5.4821081047816324E-3</v>
      </c>
      <c r="S5155" s="50">
        <v>1.6299837804776505</v>
      </c>
      <c r="T5155" s="50">
        <v>6.3429564198041327E-3</v>
      </c>
      <c r="U5155" s="50">
        <v>3.0067389329887333</v>
      </c>
      <c r="V5155" s="51">
        <v>81.578132316299516</v>
      </c>
      <c r="X5155" s="47">
        <v>0.05</v>
      </c>
      <c r="Y5155" s="47">
        <v>10.55</v>
      </c>
      <c r="Z5155" s="47">
        <v>0.12</v>
      </c>
      <c r="AA5155" s="47">
        <v>1.1399999999999999</v>
      </c>
      <c r="AB5155" s="47">
        <v>2.8</v>
      </c>
      <c r="AC5155" s="47">
        <v>0.06</v>
      </c>
      <c r="AD5155" s="47">
        <v>0.44</v>
      </c>
      <c r="AE5155" s="312"/>
      <c r="AF5155" s="465" t="s">
        <v>1748</v>
      </c>
      <c r="AG5155" s="311">
        <v>30</v>
      </c>
      <c r="AH5155" s="311">
        <v>15</v>
      </c>
      <c r="AI5155" s="311"/>
      <c r="AJ5155" s="311"/>
      <c r="AK5155" s="311"/>
      <c r="AL5155" s="311"/>
      <c r="AM5155" s="311"/>
      <c r="AN5155" s="311"/>
      <c r="AO5155" s="311"/>
      <c r="AP5155" s="311"/>
      <c r="AQ5155" s="311"/>
      <c r="AR5155" s="311"/>
      <c r="AS5155" s="311"/>
      <c r="AT5155" s="311"/>
      <c r="AU5155" s="311"/>
      <c r="AV5155" s="311"/>
      <c r="AW5155" s="311"/>
      <c r="AX5155" s="311"/>
      <c r="AY5155" s="311"/>
      <c r="AZ5155" s="311"/>
      <c r="BA5155" s="311"/>
      <c r="BB5155" s="311"/>
      <c r="BC5155" s="311"/>
      <c r="BD5155" s="311"/>
      <c r="BE5155" s="491"/>
      <c r="BF5155" s="491"/>
      <c r="BG5155" s="491"/>
      <c r="BH5155" s="491"/>
      <c r="BI5155" s="491"/>
      <c r="BJ5155" s="491"/>
      <c r="BK5155" s="491"/>
      <c r="BL5155" s="491"/>
      <c r="BM5155" s="491"/>
      <c r="BN5155" s="491"/>
      <c r="BO5155" s="491"/>
      <c r="BP5155" s="306"/>
      <c r="BQ5155" s="496"/>
      <c r="BR5155" s="496"/>
      <c r="BS5155" s="496"/>
      <c r="BT5155" s="496"/>
      <c r="BU5155" s="496"/>
      <c r="BV5155" s="496"/>
    </row>
    <row r="5156" spans="1:74" s="52" customFormat="1" ht="12.75">
      <c r="A5156" s="45">
        <v>2353.0846135089</v>
      </c>
      <c r="B5156" s="46" t="s">
        <v>253</v>
      </c>
      <c r="C5156" s="47" t="s">
        <v>351</v>
      </c>
      <c r="D5156" s="48">
        <v>89.834624513955603</v>
      </c>
      <c r="E5156" s="49">
        <v>39.280880000000003</v>
      </c>
      <c r="F5156" s="49">
        <v>2.3199999999999998E-2</v>
      </c>
      <c r="G5156" s="49">
        <v>17.619669999999999</v>
      </c>
      <c r="H5156" s="49">
        <v>0.31369999999999998</v>
      </c>
      <c r="I5156" s="49">
        <v>0.2281</v>
      </c>
      <c r="J5156" s="49">
        <v>43.196899999999999</v>
      </c>
      <c r="K5156" s="49">
        <v>0.22520000000000001</v>
      </c>
      <c r="L5156" s="49">
        <v>100.96405</v>
      </c>
      <c r="M5156" s="47"/>
      <c r="N5156" s="50">
        <v>0.99024949087643188</v>
      </c>
      <c r="O5156" s="50">
        <v>4.624095758460276E-4</v>
      </c>
      <c r="P5156" s="50">
        <v>0.37146438695925776</v>
      </c>
      <c r="Q5156" s="50">
        <v>6.3609477798677976E-3</v>
      </c>
      <c r="R5156" s="50">
        <v>4.8705100483432363E-3</v>
      </c>
      <c r="S5156" s="50">
        <v>1.6233962774820199</v>
      </c>
      <c r="T5156" s="50">
        <v>6.0826027339570578E-3</v>
      </c>
      <c r="U5156" s="50">
        <v>3.0044092577321342</v>
      </c>
      <c r="V5156" s="51">
        <v>81.378930690214503</v>
      </c>
      <c r="X5156" s="47">
        <v>0.05</v>
      </c>
      <c r="Y5156" s="47">
        <v>14.75</v>
      </c>
      <c r="Z5156" s="47">
        <v>0.11</v>
      </c>
      <c r="AA5156" s="47">
        <v>1.18</v>
      </c>
      <c r="AB5156" s="47">
        <v>3.08</v>
      </c>
      <c r="AC5156" s="47">
        <v>0.06</v>
      </c>
      <c r="AD5156" s="47">
        <v>0.46</v>
      </c>
      <c r="AE5156" s="312"/>
      <c r="AF5156" s="465" t="s">
        <v>1748</v>
      </c>
      <c r="AG5156" s="311">
        <v>30</v>
      </c>
      <c r="AH5156" s="311">
        <v>15</v>
      </c>
      <c r="AI5156" s="311"/>
      <c r="AJ5156" s="311"/>
      <c r="AK5156" s="311"/>
      <c r="AL5156" s="311"/>
      <c r="AM5156" s="311"/>
      <c r="AN5156" s="311"/>
      <c r="AO5156" s="311"/>
      <c r="AP5156" s="311"/>
      <c r="AQ5156" s="311"/>
      <c r="AR5156" s="311"/>
      <c r="AS5156" s="311"/>
      <c r="AT5156" s="311"/>
      <c r="AU5156" s="311"/>
      <c r="AV5156" s="311"/>
      <c r="AW5156" s="311"/>
      <c r="AX5156" s="311"/>
      <c r="AY5156" s="311"/>
      <c r="AZ5156" s="311"/>
      <c r="BA5156" s="311"/>
      <c r="BB5156" s="311"/>
      <c r="BC5156" s="311"/>
      <c r="BD5156" s="311"/>
      <c r="BE5156" s="491"/>
      <c r="BF5156" s="491"/>
      <c r="BG5156" s="491"/>
      <c r="BH5156" s="491"/>
      <c r="BI5156" s="491"/>
      <c r="BJ5156" s="491"/>
      <c r="BK5156" s="491"/>
      <c r="BL5156" s="491"/>
      <c r="BM5156" s="491"/>
      <c r="BN5156" s="491"/>
      <c r="BO5156" s="491"/>
      <c r="BP5156" s="306"/>
      <c r="BQ5156" s="496"/>
      <c r="BR5156" s="496"/>
      <c r="BS5156" s="496"/>
      <c r="BT5156" s="496"/>
      <c r="BU5156" s="496"/>
      <c r="BV5156" s="496"/>
    </row>
    <row r="5157" spans="1:74" s="52" customFormat="1" ht="12.75">
      <c r="A5157" s="45">
        <v>2353.0846135089</v>
      </c>
      <c r="B5157" s="46" t="s">
        <v>253</v>
      </c>
      <c r="C5157" s="47" t="s">
        <v>351</v>
      </c>
      <c r="D5157" s="48">
        <v>95.823624513955608</v>
      </c>
      <c r="E5157" s="49">
        <v>39.192210000000003</v>
      </c>
      <c r="F5157" s="49">
        <v>6.0499999999999998E-2</v>
      </c>
      <c r="G5157" s="49">
        <v>17.667729999999999</v>
      </c>
      <c r="H5157" s="49">
        <v>0.32100000000000001</v>
      </c>
      <c r="I5157" s="49">
        <v>0.21609999999999999</v>
      </c>
      <c r="J5157" s="49">
        <v>43.24633</v>
      </c>
      <c r="K5157" s="49">
        <v>0.22259999999999999</v>
      </c>
      <c r="L5157" s="49">
        <v>101.02207</v>
      </c>
      <c r="M5157" s="47"/>
      <c r="N5157" s="50">
        <v>0.98753108041897519</v>
      </c>
      <c r="O5157" s="50">
        <v>1.2052629576211453E-3</v>
      </c>
      <c r="P5157" s="50">
        <v>0.37229548316634242</v>
      </c>
      <c r="Q5157" s="50">
        <v>6.5057885572358956E-3</v>
      </c>
      <c r="R5157" s="50">
        <v>4.6120236496477139E-3</v>
      </c>
      <c r="S5157" s="50">
        <v>1.6244592560033493</v>
      </c>
      <c r="T5157" s="50">
        <v>6.0094375584809371E-3</v>
      </c>
      <c r="U5157" s="50">
        <v>3.0045635193120419</v>
      </c>
      <c r="V5157" s="51">
        <v>81.354971851918393</v>
      </c>
      <c r="X5157" s="47">
        <v>0.05</v>
      </c>
      <c r="Y5157" s="47">
        <v>5.37</v>
      </c>
      <c r="Z5157" s="47">
        <v>0.11</v>
      </c>
      <c r="AA5157" s="47">
        <v>1.1499999999999999</v>
      </c>
      <c r="AB5157" s="47">
        <v>3.13</v>
      </c>
      <c r="AC5157" s="47">
        <v>0.06</v>
      </c>
      <c r="AD5157" s="47">
        <v>0.47</v>
      </c>
      <c r="AE5157" s="312"/>
      <c r="AF5157" s="465" t="s">
        <v>1748</v>
      </c>
      <c r="AG5157" s="311">
        <v>30</v>
      </c>
      <c r="AH5157" s="311">
        <v>15</v>
      </c>
      <c r="AI5157" s="311"/>
      <c r="AJ5157" s="311"/>
      <c r="AK5157" s="311"/>
      <c r="AL5157" s="311"/>
      <c r="AM5157" s="311"/>
      <c r="AN5157" s="311"/>
      <c r="AO5157" s="311"/>
      <c r="AP5157" s="311"/>
      <c r="AQ5157" s="311"/>
      <c r="AR5157" s="311"/>
      <c r="AS5157" s="311"/>
      <c r="AT5157" s="311"/>
      <c r="AU5157" s="311"/>
      <c r="AV5157" s="311"/>
      <c r="AW5157" s="311"/>
      <c r="AX5157" s="311"/>
      <c r="AY5157" s="311"/>
      <c r="AZ5157" s="311"/>
      <c r="BA5157" s="311"/>
      <c r="BB5157" s="311"/>
      <c r="BC5157" s="311"/>
      <c r="BD5157" s="311"/>
      <c r="BE5157" s="491"/>
      <c r="BF5157" s="491"/>
      <c r="BG5157" s="491"/>
      <c r="BH5157" s="491"/>
      <c r="BI5157" s="491"/>
      <c r="BJ5157" s="491"/>
      <c r="BK5157" s="491"/>
      <c r="BL5157" s="491"/>
      <c r="BM5157" s="491"/>
      <c r="BN5157" s="491"/>
      <c r="BO5157" s="491"/>
      <c r="BP5157" s="306"/>
      <c r="BQ5157" s="496"/>
      <c r="BR5157" s="496"/>
      <c r="BS5157" s="496"/>
      <c r="BT5157" s="496"/>
      <c r="BU5157" s="496"/>
      <c r="BV5157" s="496"/>
    </row>
    <row r="5158" spans="1:74" s="52" customFormat="1" ht="12.75">
      <c r="A5158" s="45">
        <v>2353.0846135089</v>
      </c>
      <c r="B5158" s="46" t="s">
        <v>253</v>
      </c>
      <c r="C5158" s="47" t="s">
        <v>351</v>
      </c>
      <c r="D5158" s="48">
        <v>101.81262451395561</v>
      </c>
      <c r="E5158" s="49">
        <v>39.202060000000003</v>
      </c>
      <c r="F5158" s="49">
        <v>2.0500000000000001E-2</v>
      </c>
      <c r="G5158" s="49">
        <v>17.898440000000001</v>
      </c>
      <c r="H5158" s="49">
        <v>0.34420000000000001</v>
      </c>
      <c r="I5158" s="49">
        <v>0.23050000000000001</v>
      </c>
      <c r="J5158" s="49">
        <v>43.117820000000002</v>
      </c>
      <c r="K5158" s="49">
        <v>0.2286</v>
      </c>
      <c r="L5158" s="49">
        <v>101.10102000000001</v>
      </c>
      <c r="M5158" s="47"/>
      <c r="N5158" s="50">
        <v>0.98872663982431785</v>
      </c>
      <c r="O5158" s="50">
        <v>4.0878657329212489E-4</v>
      </c>
      <c r="P5158" s="50">
        <v>0.37751874529137647</v>
      </c>
      <c r="Q5158" s="50">
        <v>6.9826794421665251E-3</v>
      </c>
      <c r="R5158" s="50">
        <v>4.9240677038960134E-3</v>
      </c>
      <c r="S5158" s="50">
        <v>1.6211854131241563</v>
      </c>
      <c r="T5158" s="50">
        <v>6.1773359423714759E-3</v>
      </c>
      <c r="U5158" s="50">
        <v>3.0074898269052261</v>
      </c>
      <c r="V5158" s="51">
        <v>81.111824693923012</v>
      </c>
      <c r="X5158" s="47">
        <v>0.05</v>
      </c>
      <c r="Y5158" s="47">
        <v>9.68</v>
      </c>
      <c r="Z5158" s="47">
        <v>0.12</v>
      </c>
      <c r="AA5158" s="47">
        <v>1.08</v>
      </c>
      <c r="AB5158" s="47">
        <v>2.74</v>
      </c>
      <c r="AC5158" s="47">
        <v>7.0000000000000007E-2</v>
      </c>
      <c r="AD5158" s="47">
        <v>0.47</v>
      </c>
      <c r="AE5158" s="312"/>
      <c r="AF5158" s="465" t="s">
        <v>1748</v>
      </c>
      <c r="AG5158" s="311">
        <v>30</v>
      </c>
      <c r="AH5158" s="311">
        <v>15</v>
      </c>
      <c r="AI5158" s="311"/>
      <c r="AJ5158" s="311"/>
      <c r="AK5158" s="311"/>
      <c r="AL5158" s="311"/>
      <c r="AM5158" s="311"/>
      <c r="AN5158" s="311"/>
      <c r="AO5158" s="311"/>
      <c r="AP5158" s="311"/>
      <c r="AQ5158" s="311"/>
      <c r="AR5158" s="311"/>
      <c r="AS5158" s="311"/>
      <c r="AT5158" s="311"/>
      <c r="AU5158" s="311"/>
      <c r="AV5158" s="311"/>
      <c r="AW5158" s="311"/>
      <c r="AX5158" s="311"/>
      <c r="AY5158" s="311"/>
      <c r="AZ5158" s="311"/>
      <c r="BA5158" s="311"/>
      <c r="BB5158" s="311"/>
      <c r="BC5158" s="311"/>
      <c r="BD5158" s="311"/>
      <c r="BE5158" s="491"/>
      <c r="BF5158" s="491"/>
      <c r="BG5158" s="491"/>
      <c r="BH5158" s="491"/>
      <c r="BI5158" s="491"/>
      <c r="BJ5158" s="491"/>
      <c r="BK5158" s="491"/>
      <c r="BL5158" s="491"/>
      <c r="BM5158" s="491"/>
      <c r="BN5158" s="491"/>
      <c r="BO5158" s="491"/>
      <c r="BP5158" s="306"/>
      <c r="BQ5158" s="496"/>
      <c r="BR5158" s="496"/>
      <c r="BS5158" s="496"/>
      <c r="BT5158" s="496"/>
      <c r="BU5158" s="496"/>
      <c r="BV5158" s="496"/>
    </row>
    <row r="5159" spans="1:74" s="52" customFormat="1" ht="12.75">
      <c r="A5159" s="45">
        <v>2353.0846135089</v>
      </c>
      <c r="B5159" s="46" t="s">
        <v>253</v>
      </c>
      <c r="C5159" s="47" t="s">
        <v>351</v>
      </c>
      <c r="D5159" s="48">
        <v>107.80162451395562</v>
      </c>
      <c r="E5159" s="49">
        <v>39.202060000000003</v>
      </c>
      <c r="F5159" s="49">
        <v>2.5899999999999999E-2</v>
      </c>
      <c r="G5159" s="49">
        <v>17.77347</v>
      </c>
      <c r="H5159" s="49">
        <v>0.29530000000000001</v>
      </c>
      <c r="I5159" s="49">
        <v>0.2157</v>
      </c>
      <c r="J5159" s="49">
        <v>43.424259999999997</v>
      </c>
      <c r="K5159" s="49">
        <v>0.23269999999999999</v>
      </c>
      <c r="L5159" s="49">
        <v>101.21888999999999</v>
      </c>
      <c r="M5159" s="47"/>
      <c r="N5159" s="50">
        <v>0.98705443392076897</v>
      </c>
      <c r="O5159" s="50">
        <v>5.1559345275110989E-4</v>
      </c>
      <c r="P5159" s="50">
        <v>0.37424881525431081</v>
      </c>
      <c r="Q5159" s="50">
        <v>5.980528358248938E-3</v>
      </c>
      <c r="R5159" s="50">
        <v>4.6001087518490408E-3</v>
      </c>
      <c r="S5159" s="50">
        <v>1.6299458876103305</v>
      </c>
      <c r="T5159" s="50">
        <v>6.2774931204969114E-3</v>
      </c>
      <c r="U5159" s="50">
        <v>3.0098576237924433</v>
      </c>
      <c r="V5159" s="51">
        <v>81.326723660161946</v>
      </c>
      <c r="X5159" s="47">
        <v>0.05</v>
      </c>
      <c r="Y5159" s="47">
        <v>16.11</v>
      </c>
      <c r="Z5159" s="47">
        <v>0.11</v>
      </c>
      <c r="AA5159" s="47">
        <v>1.07</v>
      </c>
      <c r="AB5159" s="47">
        <v>2.96</v>
      </c>
      <c r="AC5159" s="47">
        <v>0.06</v>
      </c>
      <c r="AD5159" s="47">
        <v>0.45</v>
      </c>
      <c r="AE5159" s="312"/>
      <c r="AF5159" s="465" t="s">
        <v>1748</v>
      </c>
      <c r="AG5159" s="311">
        <v>30</v>
      </c>
      <c r="AH5159" s="311">
        <v>15</v>
      </c>
      <c r="AI5159" s="311"/>
      <c r="AJ5159" s="311"/>
      <c r="AK5159" s="311"/>
      <c r="AL5159" s="311"/>
      <c r="AM5159" s="311"/>
      <c r="AN5159" s="311"/>
      <c r="AO5159" s="311"/>
      <c r="AP5159" s="311"/>
      <c r="AQ5159" s="311"/>
      <c r="AR5159" s="311"/>
      <c r="AS5159" s="311"/>
      <c r="AT5159" s="311"/>
      <c r="AU5159" s="311"/>
      <c r="AV5159" s="311"/>
      <c r="AW5159" s="311"/>
      <c r="AX5159" s="311"/>
      <c r="AY5159" s="311"/>
      <c r="AZ5159" s="311"/>
      <c r="BA5159" s="311"/>
      <c r="BB5159" s="311"/>
      <c r="BC5159" s="311"/>
      <c r="BD5159" s="311"/>
      <c r="BE5159" s="491"/>
      <c r="BF5159" s="491"/>
      <c r="BG5159" s="491"/>
      <c r="BH5159" s="491"/>
      <c r="BI5159" s="491"/>
      <c r="BJ5159" s="491"/>
      <c r="BK5159" s="491"/>
      <c r="BL5159" s="491"/>
      <c r="BM5159" s="491"/>
      <c r="BN5159" s="491"/>
      <c r="BO5159" s="491"/>
      <c r="BP5159" s="306"/>
      <c r="BQ5159" s="496"/>
      <c r="BR5159" s="496"/>
      <c r="BS5159" s="496"/>
      <c r="BT5159" s="496"/>
      <c r="BU5159" s="496"/>
      <c r="BV5159" s="496"/>
    </row>
    <row r="5160" spans="1:74" s="52" customFormat="1" ht="12.75">
      <c r="A5160" s="45">
        <v>2353.0846135089</v>
      </c>
      <c r="B5160" s="46" t="s">
        <v>253</v>
      </c>
      <c r="C5160" s="47" t="s">
        <v>351</v>
      </c>
      <c r="D5160" s="48">
        <v>113.79062451395562</v>
      </c>
      <c r="E5160" s="49">
        <v>39.202060000000003</v>
      </c>
      <c r="F5160" s="49">
        <v>4.07E-2</v>
      </c>
      <c r="G5160" s="49">
        <v>17.735019999999999</v>
      </c>
      <c r="H5160" s="49">
        <v>0.33750000000000002</v>
      </c>
      <c r="I5160" s="49">
        <v>0.2114</v>
      </c>
      <c r="J5160" s="49">
        <v>43.295749999999998</v>
      </c>
      <c r="K5160" s="49">
        <v>0.23480000000000001</v>
      </c>
      <c r="L5160" s="49">
        <v>101.10793000000001</v>
      </c>
      <c r="M5160" s="47"/>
      <c r="N5160" s="50">
        <v>0.98766842016961731</v>
      </c>
      <c r="O5160" s="50">
        <v>8.1072227017956464E-4</v>
      </c>
      <c r="P5160" s="50">
        <v>0.373671482756329</v>
      </c>
      <c r="Q5160" s="50">
        <v>6.8394306191341108E-3</v>
      </c>
      <c r="R5160" s="50">
        <v>4.511209550042551E-3</v>
      </c>
      <c r="S5160" s="50">
        <v>1.6261331057829707</v>
      </c>
      <c r="T5160" s="50">
        <v>6.3380844102735425E-3</v>
      </c>
      <c r="U5160" s="50">
        <v>3.0071037688561919</v>
      </c>
      <c r="V5160" s="51">
        <v>81.314600191548379</v>
      </c>
      <c r="X5160" s="47">
        <v>0.05</v>
      </c>
      <c r="Y5160" s="47">
        <v>12.51</v>
      </c>
      <c r="Z5160" s="47">
        <v>0.11</v>
      </c>
      <c r="AA5160" s="47">
        <v>1.25</v>
      </c>
      <c r="AB5160" s="47">
        <v>3.24</v>
      </c>
      <c r="AC5160" s="47">
        <v>0.06</v>
      </c>
      <c r="AD5160" s="47">
        <v>0.44</v>
      </c>
      <c r="AE5160" s="312"/>
      <c r="AF5160" s="465" t="s">
        <v>1748</v>
      </c>
      <c r="AG5160" s="311">
        <v>30</v>
      </c>
      <c r="AH5160" s="311">
        <v>15</v>
      </c>
      <c r="AI5160" s="311"/>
      <c r="AJ5160" s="311"/>
      <c r="AK5160" s="311"/>
      <c r="AL5160" s="311"/>
      <c r="AM5160" s="311"/>
      <c r="AN5160" s="311"/>
      <c r="AO5160" s="311"/>
      <c r="AP5160" s="311"/>
      <c r="AQ5160" s="311"/>
      <c r="AR5160" s="311"/>
      <c r="AS5160" s="311"/>
      <c r="AT5160" s="311"/>
      <c r="AU5160" s="311"/>
      <c r="AV5160" s="311"/>
      <c r="AW5160" s="311"/>
      <c r="AX5160" s="311"/>
      <c r="AY5160" s="311"/>
      <c r="AZ5160" s="311"/>
      <c r="BA5160" s="311"/>
      <c r="BB5160" s="311"/>
      <c r="BC5160" s="311"/>
      <c r="BD5160" s="311"/>
      <c r="BE5160" s="491"/>
      <c r="BF5160" s="491"/>
      <c r="BG5160" s="491"/>
      <c r="BH5160" s="491"/>
      <c r="BI5160" s="491"/>
      <c r="BJ5160" s="491"/>
      <c r="BK5160" s="491"/>
      <c r="BL5160" s="491"/>
      <c r="BM5160" s="491"/>
      <c r="BN5160" s="491"/>
      <c r="BO5160" s="491"/>
      <c r="BP5160" s="306"/>
      <c r="BQ5160" s="496"/>
      <c r="BR5160" s="496"/>
      <c r="BS5160" s="496"/>
      <c r="BT5160" s="496"/>
      <c r="BU5160" s="496"/>
      <c r="BV5160" s="496"/>
    </row>
    <row r="5161" spans="1:74" s="52" customFormat="1" ht="12.75">
      <c r="A5161" s="45">
        <v>2353.0846135089</v>
      </c>
      <c r="B5161" s="46" t="s">
        <v>253</v>
      </c>
      <c r="C5161" s="47" t="s">
        <v>351</v>
      </c>
      <c r="D5161" s="48">
        <v>119.77962451395562</v>
      </c>
      <c r="E5161" s="49">
        <v>39.18235</v>
      </c>
      <c r="F5161" s="49">
        <v>2.24E-2</v>
      </c>
      <c r="G5161" s="49">
        <v>17.600449999999999</v>
      </c>
      <c r="H5161" s="49">
        <v>0.3145</v>
      </c>
      <c r="I5161" s="49">
        <v>0.23280000000000001</v>
      </c>
      <c r="J5161" s="49">
        <v>43.275979999999997</v>
      </c>
      <c r="K5161" s="49">
        <v>0.2233</v>
      </c>
      <c r="L5161" s="49">
        <v>100.90097999999999</v>
      </c>
      <c r="M5161" s="47"/>
      <c r="N5161" s="50">
        <v>0.98867753321668361</v>
      </c>
      <c r="O5161" s="50">
        <v>4.4687660509230674E-4</v>
      </c>
      <c r="P5161" s="50">
        <v>0.37140175487442251</v>
      </c>
      <c r="Q5161" s="50">
        <v>6.3830570759293957E-3</v>
      </c>
      <c r="R5161" s="50">
        <v>4.9754561249326142E-3</v>
      </c>
      <c r="S5161" s="50">
        <v>1.6278697113236296</v>
      </c>
      <c r="T5161" s="50">
        <v>6.0368523808633744E-3</v>
      </c>
      <c r="U5161" s="50">
        <v>3.0068350647879667</v>
      </c>
      <c r="V5161" s="51">
        <v>81.423145322995836</v>
      </c>
      <c r="X5161" s="47">
        <v>0.05</v>
      </c>
      <c r="Y5161" s="47">
        <v>8.36</v>
      </c>
      <c r="Z5161" s="47">
        <v>0.11</v>
      </c>
      <c r="AA5161" s="47">
        <v>1.1100000000000001</v>
      </c>
      <c r="AB5161" s="47">
        <v>3.3</v>
      </c>
      <c r="AC5161" s="47">
        <v>0.06</v>
      </c>
      <c r="AD5161" s="47">
        <v>0.44</v>
      </c>
      <c r="AE5161" s="312"/>
      <c r="AF5161" s="465" t="s">
        <v>1748</v>
      </c>
      <c r="AG5161" s="311">
        <v>30</v>
      </c>
      <c r="AH5161" s="311">
        <v>15</v>
      </c>
      <c r="AI5161" s="311"/>
      <c r="AJ5161" s="311"/>
      <c r="AK5161" s="311"/>
      <c r="AL5161" s="311"/>
      <c r="AM5161" s="311"/>
      <c r="AN5161" s="311"/>
      <c r="AO5161" s="311"/>
      <c r="AP5161" s="311"/>
      <c r="AQ5161" s="311"/>
      <c r="AR5161" s="311"/>
      <c r="AS5161" s="311"/>
      <c r="AT5161" s="311"/>
      <c r="AU5161" s="311"/>
      <c r="AV5161" s="311"/>
      <c r="AW5161" s="311"/>
      <c r="AX5161" s="311"/>
      <c r="AY5161" s="311"/>
      <c r="AZ5161" s="311"/>
      <c r="BA5161" s="311"/>
      <c r="BB5161" s="311"/>
      <c r="BC5161" s="311"/>
      <c r="BD5161" s="311"/>
      <c r="BE5161" s="491"/>
      <c r="BF5161" s="491"/>
      <c r="BG5161" s="491"/>
      <c r="BH5161" s="491"/>
      <c r="BI5161" s="491"/>
      <c r="BJ5161" s="491"/>
      <c r="BK5161" s="491"/>
      <c r="BL5161" s="491"/>
      <c r="BM5161" s="491"/>
      <c r="BN5161" s="491"/>
      <c r="BO5161" s="491"/>
      <c r="BP5161" s="306"/>
      <c r="BQ5161" s="496"/>
      <c r="BR5161" s="496"/>
      <c r="BS5161" s="496"/>
      <c r="BT5161" s="496"/>
      <c r="BU5161" s="496"/>
      <c r="BV5161" s="496"/>
    </row>
    <row r="5162" spans="1:74" s="52" customFormat="1" ht="12.75">
      <c r="A5162" s="45">
        <v>2353.0846135089</v>
      </c>
      <c r="B5162" s="46" t="s">
        <v>253</v>
      </c>
      <c r="C5162" s="47" t="s">
        <v>351</v>
      </c>
      <c r="D5162" s="48">
        <v>125.76862451395563</v>
      </c>
      <c r="E5162" s="49">
        <v>39.014870000000002</v>
      </c>
      <c r="F5162" s="49">
        <v>1.2699999999999999E-2</v>
      </c>
      <c r="G5162" s="49">
        <v>17.811920000000001</v>
      </c>
      <c r="H5162" s="49">
        <v>0.2999</v>
      </c>
      <c r="I5162" s="49">
        <v>0.22020000000000001</v>
      </c>
      <c r="J5162" s="49">
        <v>43.513219999999997</v>
      </c>
      <c r="K5162" s="49">
        <v>0.23230000000000001</v>
      </c>
      <c r="L5162" s="49">
        <v>101.15731</v>
      </c>
      <c r="M5162" s="47"/>
      <c r="N5162" s="50">
        <v>0.9836449469185985</v>
      </c>
      <c r="O5162" s="50">
        <v>2.5315548247405796E-4</v>
      </c>
      <c r="P5162" s="50">
        <v>0.37555619562558223</v>
      </c>
      <c r="Q5162" s="50">
        <v>6.0817499363998596E-3</v>
      </c>
      <c r="R5162" s="50">
        <v>4.7023099823439475E-3</v>
      </c>
      <c r="S5162" s="50">
        <v>1.6354526286174644</v>
      </c>
      <c r="T5162" s="50">
        <v>6.2750191912821392E-3</v>
      </c>
      <c r="U5162" s="50">
        <v>3.013271802730483</v>
      </c>
      <c r="V5162" s="51">
        <v>81.324985196574488</v>
      </c>
      <c r="X5162" s="47">
        <v>0.05</v>
      </c>
      <c r="Y5162" s="47">
        <v>14.41</v>
      </c>
      <c r="Z5162" s="47">
        <v>0.11</v>
      </c>
      <c r="AA5162" s="47">
        <v>1.17</v>
      </c>
      <c r="AB5162" s="47">
        <v>2.96</v>
      </c>
      <c r="AC5162" s="47">
        <v>0.06</v>
      </c>
      <c r="AD5162" s="47">
        <v>0.46</v>
      </c>
      <c r="AE5162" s="312"/>
      <c r="AF5162" s="465" t="s">
        <v>1748</v>
      </c>
      <c r="AG5162" s="311">
        <v>30</v>
      </c>
      <c r="AH5162" s="311">
        <v>15</v>
      </c>
      <c r="AI5162" s="311"/>
      <c r="AJ5162" s="311"/>
      <c r="AK5162" s="311"/>
      <c r="AL5162" s="311"/>
      <c r="AM5162" s="311"/>
      <c r="AN5162" s="311"/>
      <c r="AO5162" s="311"/>
      <c r="AP5162" s="311"/>
      <c r="AQ5162" s="311"/>
      <c r="AR5162" s="311"/>
      <c r="AS5162" s="311"/>
      <c r="AT5162" s="311"/>
      <c r="AU5162" s="311"/>
      <c r="AV5162" s="311"/>
      <c r="AW5162" s="311"/>
      <c r="AX5162" s="311"/>
      <c r="AY5162" s="311"/>
      <c r="AZ5162" s="311"/>
      <c r="BA5162" s="311"/>
      <c r="BB5162" s="311"/>
      <c r="BC5162" s="311"/>
      <c r="BD5162" s="311"/>
      <c r="BE5162" s="491"/>
      <c r="BF5162" s="491"/>
      <c r="BG5162" s="491"/>
      <c r="BH5162" s="491"/>
      <c r="BI5162" s="491"/>
      <c r="BJ5162" s="491"/>
      <c r="BK5162" s="491"/>
      <c r="BL5162" s="491"/>
      <c r="BM5162" s="491"/>
      <c r="BN5162" s="491"/>
      <c r="BO5162" s="491"/>
      <c r="BP5162" s="306"/>
      <c r="BQ5162" s="496"/>
      <c r="BR5162" s="496"/>
      <c r="BS5162" s="496"/>
      <c r="BT5162" s="496"/>
      <c r="BU5162" s="496"/>
      <c r="BV5162" s="496"/>
    </row>
    <row r="5163" spans="1:74" s="52" customFormat="1" ht="12.75">
      <c r="A5163" s="45">
        <v>2353.0846135089</v>
      </c>
      <c r="B5163" s="46" t="s">
        <v>253</v>
      </c>
      <c r="C5163" s="47" t="s">
        <v>351</v>
      </c>
      <c r="D5163" s="48">
        <v>131.75762451395562</v>
      </c>
      <c r="E5163" s="49">
        <v>39.103540000000002</v>
      </c>
      <c r="F5163" s="49">
        <v>4.6100009999999997E-2</v>
      </c>
      <c r="G5163" s="49">
        <v>17.65812</v>
      </c>
      <c r="H5163" s="49">
        <v>0.31759999999999999</v>
      </c>
      <c r="I5163" s="49">
        <v>0.22370000000000001</v>
      </c>
      <c r="J5163" s="49">
        <v>43.196899999999999</v>
      </c>
      <c r="K5163" s="49">
        <v>0.2288</v>
      </c>
      <c r="L5163" s="49">
        <v>100.82356001000002</v>
      </c>
      <c r="M5163" s="47"/>
      <c r="N5163" s="50">
        <v>0.98787567513916186</v>
      </c>
      <c r="O5163" s="50">
        <v>9.2079436112765237E-4</v>
      </c>
      <c r="P5163" s="50">
        <v>0.37306686207171275</v>
      </c>
      <c r="Q5163" s="50">
        <v>6.4537271815640349E-3</v>
      </c>
      <c r="R5163" s="50">
        <v>4.7867190698729989E-3</v>
      </c>
      <c r="S5163" s="50">
        <v>1.6268493681992466</v>
      </c>
      <c r="T5163" s="50">
        <v>6.192982944539618E-3</v>
      </c>
      <c r="U5163" s="50">
        <v>3.0073214713675958</v>
      </c>
      <c r="V5163" s="51">
        <v>81.34587557093991</v>
      </c>
      <c r="X5163" s="47">
        <v>0.05</v>
      </c>
      <c r="Y5163" s="47">
        <v>25.86</v>
      </c>
      <c r="Z5163" s="47">
        <v>0.11</v>
      </c>
      <c r="AA5163" s="47">
        <v>1.22</v>
      </c>
      <c r="AB5163" s="47">
        <v>3.07</v>
      </c>
      <c r="AC5163" s="47">
        <v>0.06</v>
      </c>
      <c r="AD5163" s="47">
        <v>0.45</v>
      </c>
      <c r="AE5163" s="312"/>
      <c r="AF5163" s="465" t="s">
        <v>1748</v>
      </c>
      <c r="AG5163" s="311">
        <v>30</v>
      </c>
      <c r="AH5163" s="311">
        <v>15</v>
      </c>
      <c r="AI5163" s="311"/>
      <c r="AJ5163" s="311"/>
      <c r="AK5163" s="311"/>
      <c r="AL5163" s="311"/>
      <c r="AM5163" s="311"/>
      <c r="AN5163" s="311"/>
      <c r="AO5163" s="311"/>
      <c r="AP5163" s="311"/>
      <c r="AQ5163" s="311"/>
      <c r="AR5163" s="311"/>
      <c r="AS5163" s="311"/>
      <c r="AT5163" s="311"/>
      <c r="AU5163" s="311"/>
      <c r="AV5163" s="311"/>
      <c r="AW5163" s="311"/>
      <c r="AX5163" s="311"/>
      <c r="AY5163" s="311"/>
      <c r="AZ5163" s="311"/>
      <c r="BA5163" s="311"/>
      <c r="BB5163" s="311"/>
      <c r="BC5163" s="311"/>
      <c r="BD5163" s="311"/>
      <c r="BE5163" s="491"/>
      <c r="BF5163" s="491"/>
      <c r="BG5163" s="491"/>
      <c r="BH5163" s="491"/>
      <c r="BI5163" s="491"/>
      <c r="BJ5163" s="491"/>
      <c r="BK5163" s="491"/>
      <c r="BL5163" s="491"/>
      <c r="BM5163" s="491"/>
      <c r="BN5163" s="491"/>
      <c r="BO5163" s="491"/>
      <c r="BP5163" s="306"/>
      <c r="BQ5163" s="496"/>
      <c r="BR5163" s="496"/>
      <c r="BS5163" s="496"/>
      <c r="BT5163" s="496"/>
      <c r="BU5163" s="496"/>
      <c r="BV5163" s="496"/>
    </row>
    <row r="5164" spans="1:74" s="52" customFormat="1" ht="12.75">
      <c r="A5164" s="45">
        <v>2353.0846135089</v>
      </c>
      <c r="B5164" s="46" t="s">
        <v>253</v>
      </c>
      <c r="C5164" s="47" t="s">
        <v>351</v>
      </c>
      <c r="D5164" s="48">
        <v>137.74662451395562</v>
      </c>
      <c r="E5164" s="49">
        <v>39.24147</v>
      </c>
      <c r="F5164" s="49">
        <v>4.4499999999999998E-2</v>
      </c>
      <c r="G5164" s="49">
        <v>17.7927</v>
      </c>
      <c r="H5164" s="49">
        <v>0.30990000000000001</v>
      </c>
      <c r="I5164" s="49">
        <v>0.24940000000000001</v>
      </c>
      <c r="J5164" s="49">
        <v>43.226550000000003</v>
      </c>
      <c r="K5164" s="49">
        <v>0.22770000000000001</v>
      </c>
      <c r="L5164" s="49">
        <v>101.14312000000001</v>
      </c>
      <c r="M5164" s="47"/>
      <c r="N5164" s="50">
        <v>0.98871961663973096</v>
      </c>
      <c r="O5164" s="50">
        <v>8.8646850236864664E-4</v>
      </c>
      <c r="P5164" s="50">
        <v>0.37490888527403804</v>
      </c>
      <c r="Q5164" s="50">
        <v>6.2804874427798089E-3</v>
      </c>
      <c r="R5164" s="50">
        <v>5.3224313849366319E-3</v>
      </c>
      <c r="S5164" s="50">
        <v>1.6236297618622948</v>
      </c>
      <c r="T5164" s="50">
        <v>6.1467926185107434E-3</v>
      </c>
      <c r="U5164" s="50">
        <v>3.0072124620754179</v>
      </c>
      <c r="V5164" s="51">
        <v>81.240848866683777</v>
      </c>
      <c r="X5164" s="47">
        <v>0.05</v>
      </c>
      <c r="Y5164" s="47">
        <v>7.48</v>
      </c>
      <c r="Z5164" s="47">
        <v>0.11</v>
      </c>
      <c r="AA5164" s="47">
        <v>1.17</v>
      </c>
      <c r="AB5164" s="47">
        <v>3.08</v>
      </c>
      <c r="AC5164" s="47">
        <v>0.06</v>
      </c>
      <c r="AD5164" s="47">
        <v>0.45</v>
      </c>
      <c r="AE5164" s="312"/>
      <c r="AF5164" s="465" t="s">
        <v>1748</v>
      </c>
      <c r="AG5164" s="311">
        <v>30</v>
      </c>
      <c r="AH5164" s="311">
        <v>15</v>
      </c>
      <c r="AI5164" s="311"/>
      <c r="AJ5164" s="311"/>
      <c r="AK5164" s="311"/>
      <c r="AL5164" s="311"/>
      <c r="AM5164" s="311"/>
      <c r="AN5164" s="311"/>
      <c r="AO5164" s="311"/>
      <c r="AP5164" s="311"/>
      <c r="AQ5164" s="311"/>
      <c r="AR5164" s="311"/>
      <c r="AS5164" s="311"/>
      <c r="AT5164" s="311"/>
      <c r="AU5164" s="311"/>
      <c r="AV5164" s="311"/>
      <c r="AW5164" s="311"/>
      <c r="AX5164" s="311"/>
      <c r="AY5164" s="311"/>
      <c r="AZ5164" s="311"/>
      <c r="BA5164" s="311"/>
      <c r="BB5164" s="311"/>
      <c r="BC5164" s="311"/>
      <c r="BD5164" s="311"/>
      <c r="BE5164" s="491"/>
      <c r="BF5164" s="491"/>
      <c r="BG5164" s="491"/>
      <c r="BH5164" s="491"/>
      <c r="BI5164" s="491"/>
      <c r="BJ5164" s="491"/>
      <c r="BK5164" s="491"/>
      <c r="BL5164" s="491"/>
      <c r="BM5164" s="491"/>
      <c r="BN5164" s="491"/>
      <c r="BO5164" s="491"/>
      <c r="BP5164" s="306"/>
      <c r="BQ5164" s="496"/>
      <c r="BR5164" s="496"/>
      <c r="BS5164" s="496"/>
      <c r="BT5164" s="496"/>
      <c r="BU5164" s="496"/>
      <c r="BV5164" s="496"/>
    </row>
    <row r="5165" spans="1:74" s="52" customFormat="1" ht="12.75">
      <c r="A5165" s="45">
        <v>2353.0846135089</v>
      </c>
      <c r="B5165" s="46" t="s">
        <v>253</v>
      </c>
      <c r="C5165" s="47" t="s">
        <v>351</v>
      </c>
      <c r="D5165" s="48">
        <v>143.73562451395563</v>
      </c>
      <c r="E5165" s="49">
        <v>39.37941</v>
      </c>
      <c r="F5165" s="49">
        <v>2.7199999999999998E-2</v>
      </c>
      <c r="G5165" s="49">
        <v>17.696570000000001</v>
      </c>
      <c r="H5165" s="49">
        <v>0.31119999999999998</v>
      </c>
      <c r="I5165" s="49">
        <v>0.27729999999999999</v>
      </c>
      <c r="J5165" s="49">
        <v>43.266100000000002</v>
      </c>
      <c r="K5165" s="49">
        <v>0.23469999999999999</v>
      </c>
      <c r="L5165" s="49">
        <v>101.21998000000001</v>
      </c>
      <c r="M5165" s="47"/>
      <c r="N5165" s="50">
        <v>0.99093902055249683</v>
      </c>
      <c r="O5165" s="50">
        <v>5.4115545941177715E-4</v>
      </c>
      <c r="P5165" s="50">
        <v>0.37241127184366279</v>
      </c>
      <c r="Q5165" s="50">
        <v>6.298849122824907E-3</v>
      </c>
      <c r="R5165" s="50">
        <v>5.9103518250140964E-3</v>
      </c>
      <c r="S5165" s="50">
        <v>1.6230579279223325</v>
      </c>
      <c r="T5165" s="50">
        <v>6.3277376097988667E-3</v>
      </c>
      <c r="U5165" s="50">
        <v>3.0062247840849734</v>
      </c>
      <c r="V5165" s="51">
        <v>81.337157602465894</v>
      </c>
      <c r="X5165" s="47">
        <v>0.05</v>
      </c>
      <c r="Y5165" s="47">
        <v>7.71</v>
      </c>
      <c r="Z5165" s="47">
        <v>0.11</v>
      </c>
      <c r="AA5165" s="47">
        <v>1.19</v>
      </c>
      <c r="AB5165" s="47">
        <v>2.85</v>
      </c>
      <c r="AC5165" s="47">
        <v>0.06</v>
      </c>
      <c r="AD5165" s="47">
        <v>0.45</v>
      </c>
      <c r="AE5165" s="312"/>
      <c r="AF5165" s="465" t="s">
        <v>1748</v>
      </c>
      <c r="AG5165" s="311">
        <v>30</v>
      </c>
      <c r="AH5165" s="311">
        <v>15</v>
      </c>
      <c r="AI5165" s="311"/>
      <c r="AJ5165" s="311"/>
      <c r="AK5165" s="311"/>
      <c r="AL5165" s="311"/>
      <c r="AM5165" s="311"/>
      <c r="AN5165" s="311"/>
      <c r="AO5165" s="311"/>
      <c r="AP5165" s="311"/>
      <c r="AQ5165" s="311"/>
      <c r="AR5165" s="311"/>
      <c r="AS5165" s="311"/>
      <c r="AT5165" s="311"/>
      <c r="AU5165" s="311"/>
      <c r="AV5165" s="311"/>
      <c r="AW5165" s="311"/>
      <c r="AX5165" s="311"/>
      <c r="AY5165" s="311"/>
      <c r="AZ5165" s="311"/>
      <c r="BA5165" s="311"/>
      <c r="BB5165" s="311"/>
      <c r="BC5165" s="311"/>
      <c r="BD5165" s="311"/>
      <c r="BE5165" s="491"/>
      <c r="BF5165" s="491"/>
      <c r="BG5165" s="491"/>
      <c r="BH5165" s="491"/>
      <c r="BI5165" s="491"/>
      <c r="BJ5165" s="491"/>
      <c r="BK5165" s="491"/>
      <c r="BL5165" s="491"/>
      <c r="BM5165" s="491"/>
      <c r="BN5165" s="491"/>
      <c r="BO5165" s="491"/>
      <c r="BP5165" s="306"/>
      <c r="BQ5165" s="496"/>
      <c r="BR5165" s="496"/>
      <c r="BS5165" s="496"/>
      <c r="BT5165" s="496"/>
      <c r="BU5165" s="496"/>
      <c r="BV5165" s="496"/>
    </row>
    <row r="5166" spans="1:74" s="52" customFormat="1" ht="12.75">
      <c r="A5166" s="45">
        <v>2353.0846135089</v>
      </c>
      <c r="B5166" s="46" t="s">
        <v>253</v>
      </c>
      <c r="C5166" s="47" t="s">
        <v>351</v>
      </c>
      <c r="D5166" s="48">
        <v>149.72462451395563</v>
      </c>
      <c r="E5166" s="49">
        <v>39.202060000000003</v>
      </c>
      <c r="F5166" s="49">
        <v>3.1199999999999999E-2</v>
      </c>
      <c r="G5166" s="49">
        <v>17.802309999999999</v>
      </c>
      <c r="H5166" s="49">
        <v>0.3201</v>
      </c>
      <c r="I5166" s="49">
        <v>0.2732</v>
      </c>
      <c r="J5166" s="49">
        <v>43.315519999999999</v>
      </c>
      <c r="K5166" s="49">
        <v>0.22700000000000001</v>
      </c>
      <c r="L5166" s="49">
        <v>101.21059000000001</v>
      </c>
      <c r="M5166" s="47"/>
      <c r="N5166" s="50">
        <v>0.9874683256632576</v>
      </c>
      <c r="O5166" s="50">
        <v>6.213614333925822E-4</v>
      </c>
      <c r="P5166" s="50">
        <v>0.37501327222849312</v>
      </c>
      <c r="Q5166" s="50">
        <v>6.4855057908879653E-3</v>
      </c>
      <c r="R5166" s="50">
        <v>5.8288210078458165E-3</v>
      </c>
      <c r="S5166" s="50">
        <v>1.6265460484635064</v>
      </c>
      <c r="T5166" s="50">
        <v>6.1262933634061165E-3</v>
      </c>
      <c r="U5166" s="50">
        <v>3.0089784853658643</v>
      </c>
      <c r="V5166" s="51">
        <v>81.263944148363294</v>
      </c>
      <c r="X5166" s="47">
        <v>0.05</v>
      </c>
      <c r="Y5166" s="47">
        <v>12.52</v>
      </c>
      <c r="Z5166" s="47">
        <v>0.11</v>
      </c>
      <c r="AA5166" s="47">
        <v>1.19</v>
      </c>
      <c r="AB5166" s="47">
        <v>2.5499999999999998</v>
      </c>
      <c r="AC5166" s="47">
        <v>0.06</v>
      </c>
      <c r="AD5166" s="47">
        <v>0.44</v>
      </c>
      <c r="AE5166" s="312"/>
      <c r="AF5166" s="465" t="s">
        <v>1748</v>
      </c>
      <c r="AG5166" s="311">
        <v>30</v>
      </c>
      <c r="AH5166" s="311">
        <v>15</v>
      </c>
      <c r="AI5166" s="311"/>
      <c r="AJ5166" s="311"/>
      <c r="AK5166" s="311"/>
      <c r="AL5166" s="311"/>
      <c r="AM5166" s="311"/>
      <c r="AN5166" s="311"/>
      <c r="AO5166" s="311"/>
      <c r="AP5166" s="311"/>
      <c r="AQ5166" s="311"/>
      <c r="AR5166" s="311"/>
      <c r="AS5166" s="311"/>
      <c r="AT5166" s="311"/>
      <c r="AU5166" s="311"/>
      <c r="AV5166" s="311"/>
      <c r="AW5166" s="311"/>
      <c r="AX5166" s="311"/>
      <c r="AY5166" s="311"/>
      <c r="AZ5166" s="311"/>
      <c r="BA5166" s="311"/>
      <c r="BB5166" s="311"/>
      <c r="BC5166" s="311"/>
      <c r="BD5166" s="311"/>
      <c r="BE5166" s="491"/>
      <c r="BF5166" s="491"/>
      <c r="BG5166" s="491"/>
      <c r="BH5166" s="491"/>
      <c r="BI5166" s="491"/>
      <c r="BJ5166" s="491"/>
      <c r="BK5166" s="491"/>
      <c r="BL5166" s="491"/>
      <c r="BM5166" s="491"/>
      <c r="BN5166" s="491"/>
      <c r="BO5166" s="491"/>
      <c r="BP5166" s="306"/>
      <c r="BQ5166" s="496"/>
      <c r="BR5166" s="496"/>
      <c r="BS5166" s="496"/>
      <c r="BT5166" s="496"/>
      <c r="BU5166" s="496"/>
      <c r="BV5166" s="496"/>
    </row>
    <row r="5167" spans="1:74" s="52" customFormat="1" ht="12.75">
      <c r="A5167" s="45">
        <v>2353.0846135089</v>
      </c>
      <c r="B5167" s="46" t="s">
        <v>253</v>
      </c>
      <c r="C5167" s="47" t="s">
        <v>351</v>
      </c>
      <c r="D5167" s="48">
        <v>155.71362451395564</v>
      </c>
      <c r="E5167" s="49">
        <v>39.113390000000003</v>
      </c>
      <c r="F5167" s="49">
        <v>3.73E-2</v>
      </c>
      <c r="G5167" s="49">
        <v>17.65812</v>
      </c>
      <c r="H5167" s="49">
        <v>0.35560000000000003</v>
      </c>
      <c r="I5167" s="49">
        <v>0.27100000000000002</v>
      </c>
      <c r="J5167" s="49">
        <v>43.355060000000002</v>
      </c>
      <c r="K5167" s="49">
        <v>0.23430000000000001</v>
      </c>
      <c r="L5167" s="49">
        <v>101.07627000000001</v>
      </c>
      <c r="M5167" s="47"/>
      <c r="N5167" s="50">
        <v>0.98618747216019609</v>
      </c>
      <c r="O5167" s="50">
        <v>7.4356385401280973E-4</v>
      </c>
      <c r="P5167" s="50">
        <v>0.37233553012345993</v>
      </c>
      <c r="Q5167" s="50">
        <v>7.2117334669156681E-3</v>
      </c>
      <c r="R5167" s="50">
        <v>5.7874740002443747E-3</v>
      </c>
      <c r="S5167" s="50">
        <v>1.6296050432843656</v>
      </c>
      <c r="T5167" s="50">
        <v>6.32942064033158E-3</v>
      </c>
      <c r="U5167" s="50">
        <v>3.0095058340343277</v>
      </c>
      <c r="V5167" s="51">
        <v>81.401269594648966</v>
      </c>
      <c r="X5167" s="47">
        <v>0.05</v>
      </c>
      <c r="Y5167" s="47">
        <v>10.7</v>
      </c>
      <c r="Z5167" s="47">
        <v>0.11</v>
      </c>
      <c r="AA5167" s="47">
        <v>1.1499999999999999</v>
      </c>
      <c r="AB5167" s="47">
        <v>2.63</v>
      </c>
      <c r="AC5167" s="47">
        <v>0.06</v>
      </c>
      <c r="AD5167" s="47">
        <v>0.46</v>
      </c>
      <c r="AE5167" s="312"/>
      <c r="AF5167" s="465" t="s">
        <v>1748</v>
      </c>
      <c r="AG5167" s="311">
        <v>30</v>
      </c>
      <c r="AH5167" s="311">
        <v>15</v>
      </c>
      <c r="AI5167" s="311"/>
      <c r="AJ5167" s="311"/>
      <c r="AK5167" s="311"/>
      <c r="AL5167" s="311"/>
      <c r="AM5167" s="311"/>
      <c r="AN5167" s="311"/>
      <c r="AO5167" s="311"/>
      <c r="AP5167" s="311"/>
      <c r="AQ5167" s="311"/>
      <c r="AR5167" s="311"/>
      <c r="AS5167" s="311"/>
      <c r="AT5167" s="311"/>
      <c r="AU5167" s="311"/>
      <c r="AV5167" s="311"/>
      <c r="AW5167" s="311"/>
      <c r="AX5167" s="311"/>
      <c r="AY5167" s="311"/>
      <c r="AZ5167" s="311"/>
      <c r="BA5167" s="311"/>
      <c r="BB5167" s="311"/>
      <c r="BC5167" s="311"/>
      <c r="BD5167" s="311"/>
      <c r="BE5167" s="491"/>
      <c r="BF5167" s="491"/>
      <c r="BG5167" s="491"/>
      <c r="BH5167" s="491"/>
      <c r="BI5167" s="491"/>
      <c r="BJ5167" s="491"/>
      <c r="BK5167" s="491"/>
      <c r="BL5167" s="491"/>
      <c r="BM5167" s="491"/>
      <c r="BN5167" s="491"/>
      <c r="BO5167" s="491"/>
      <c r="BP5167" s="306"/>
      <c r="BQ5167" s="496"/>
      <c r="BR5167" s="496"/>
      <c r="BS5167" s="496"/>
      <c r="BT5167" s="496"/>
      <c r="BU5167" s="496"/>
      <c r="BV5167" s="496"/>
    </row>
    <row r="5168" spans="1:74" s="52" customFormat="1" ht="12.75">
      <c r="A5168" s="45">
        <v>2353.0846135089</v>
      </c>
      <c r="B5168" s="46" t="s">
        <v>253</v>
      </c>
      <c r="C5168" s="47" t="s">
        <v>351</v>
      </c>
      <c r="D5168" s="48">
        <v>161.70262451395564</v>
      </c>
      <c r="E5168" s="49">
        <v>39.142949999999999</v>
      </c>
      <c r="F5168" s="49">
        <v>3.3700000000000001E-2</v>
      </c>
      <c r="G5168" s="49">
        <v>17.754249999999999</v>
      </c>
      <c r="H5168" s="49">
        <v>0.31319999999999998</v>
      </c>
      <c r="I5168" s="49">
        <v>0.2243</v>
      </c>
      <c r="J5168" s="49">
        <v>43.157359999999997</v>
      </c>
      <c r="K5168" s="49">
        <v>0.23949999999999999</v>
      </c>
      <c r="L5168" s="49">
        <v>100.94556</v>
      </c>
      <c r="M5168" s="47"/>
      <c r="N5168" s="50">
        <v>0.98784173777953199</v>
      </c>
      <c r="O5168" s="50">
        <v>6.7241769667390576E-4</v>
      </c>
      <c r="P5168" s="50">
        <v>0.37470729106567208</v>
      </c>
      <c r="Q5168" s="50">
        <v>6.3576917060939615E-3</v>
      </c>
      <c r="R5168" s="50">
        <v>4.7945608136944198E-3</v>
      </c>
      <c r="S5168" s="50">
        <v>1.6236680119111435</v>
      </c>
      <c r="T5168" s="50">
        <v>6.4758530314995089E-3</v>
      </c>
      <c r="U5168" s="50">
        <v>3.0061148729685616</v>
      </c>
      <c r="V5168" s="51">
        <v>81.24940342749926</v>
      </c>
      <c r="X5168" s="47">
        <v>0.05</v>
      </c>
      <c r="Y5168" s="47">
        <v>8.82</v>
      </c>
      <c r="Z5168" s="47">
        <v>0.11</v>
      </c>
      <c r="AA5168" s="47">
        <v>1.05</v>
      </c>
      <c r="AB5168" s="47">
        <v>2.68</v>
      </c>
      <c r="AC5168" s="47">
        <v>0.06</v>
      </c>
      <c r="AD5168" s="47">
        <v>0.44</v>
      </c>
      <c r="AE5168" s="312"/>
      <c r="AF5168" s="465" t="s">
        <v>1748</v>
      </c>
      <c r="AG5168" s="311">
        <v>30</v>
      </c>
      <c r="AH5168" s="311">
        <v>15</v>
      </c>
      <c r="AI5168" s="311"/>
      <c r="AJ5168" s="311"/>
      <c r="AK5168" s="311"/>
      <c r="AL5168" s="311"/>
      <c r="AM5168" s="311"/>
      <c r="AN5168" s="311"/>
      <c r="AO5168" s="311"/>
      <c r="AP5168" s="311"/>
      <c r="AQ5168" s="311"/>
      <c r="AR5168" s="311"/>
      <c r="AS5168" s="311"/>
      <c r="AT5168" s="311"/>
      <c r="AU5168" s="311"/>
      <c r="AV5168" s="311"/>
      <c r="AW5168" s="311"/>
      <c r="AX5168" s="311"/>
      <c r="AY5168" s="311"/>
      <c r="AZ5168" s="311"/>
      <c r="BA5168" s="311"/>
      <c r="BB5168" s="311"/>
      <c r="BC5168" s="311"/>
      <c r="BD5168" s="311"/>
      <c r="BE5168" s="491"/>
      <c r="BF5168" s="491"/>
      <c r="BG5168" s="491"/>
      <c r="BH5168" s="491"/>
      <c r="BI5168" s="491"/>
      <c r="BJ5168" s="491"/>
      <c r="BK5168" s="491"/>
      <c r="BL5168" s="491"/>
      <c r="BM5168" s="491"/>
      <c r="BN5168" s="491"/>
      <c r="BO5168" s="491"/>
      <c r="BP5168" s="306"/>
      <c r="BQ5168" s="496"/>
      <c r="BR5168" s="496"/>
      <c r="BS5168" s="496"/>
      <c r="BT5168" s="496"/>
      <c r="BU5168" s="496"/>
      <c r="BV5168" s="496"/>
    </row>
    <row r="5169" spans="1:74" s="52" customFormat="1" ht="12.75">
      <c r="A5169" s="45">
        <v>2353.0846135089</v>
      </c>
      <c r="B5169" s="46" t="s">
        <v>253</v>
      </c>
      <c r="C5169" s="47" t="s">
        <v>351</v>
      </c>
      <c r="D5169" s="48">
        <v>167.69162451395565</v>
      </c>
      <c r="E5169" s="49">
        <v>39.172499999999999</v>
      </c>
      <c r="F5169" s="49">
        <v>0.04</v>
      </c>
      <c r="G5169" s="49">
        <v>17.72541</v>
      </c>
      <c r="H5169" s="49">
        <v>0.3049</v>
      </c>
      <c r="I5169" s="49">
        <v>0.27479999999999999</v>
      </c>
      <c r="J5169" s="49">
        <v>43.592300000000002</v>
      </c>
      <c r="K5169" s="49">
        <v>0.23319999999999999</v>
      </c>
      <c r="L5169" s="49">
        <v>101.39411</v>
      </c>
      <c r="M5169" s="47"/>
      <c r="N5169" s="50">
        <v>0.98464633150600356</v>
      </c>
      <c r="O5169" s="50">
        <v>7.949400620108711E-4</v>
      </c>
      <c r="P5169" s="50">
        <v>0.3726072161369276</v>
      </c>
      <c r="Q5169" s="50">
        <v>6.1645346028678487E-3</v>
      </c>
      <c r="R5169" s="50">
        <v>5.8506139936029301E-3</v>
      </c>
      <c r="S5169" s="50">
        <v>1.6334931108968089</v>
      </c>
      <c r="T5169" s="50">
        <v>6.2803691484399852E-3</v>
      </c>
      <c r="U5169" s="50">
        <v>3.011100868111618</v>
      </c>
      <c r="V5169" s="51">
        <v>81.426292039547548</v>
      </c>
      <c r="X5169" s="47">
        <v>0.05</v>
      </c>
      <c r="Y5169" s="47">
        <v>10.01</v>
      </c>
      <c r="Z5169" s="47">
        <v>0.11</v>
      </c>
      <c r="AA5169" s="47">
        <v>1.18</v>
      </c>
      <c r="AB5169" s="47">
        <v>3.13</v>
      </c>
      <c r="AC5169" s="47">
        <v>0.06</v>
      </c>
      <c r="AD5169" s="47">
        <v>0.44</v>
      </c>
      <c r="AE5169" s="312"/>
      <c r="AF5169" s="465" t="s">
        <v>1748</v>
      </c>
      <c r="AG5169" s="311">
        <v>30</v>
      </c>
      <c r="AH5169" s="311">
        <v>15</v>
      </c>
      <c r="AI5169" s="311"/>
      <c r="AJ5169" s="311"/>
      <c r="AK5169" s="311"/>
      <c r="AL5169" s="311"/>
      <c r="AM5169" s="311"/>
      <c r="AN5169" s="311"/>
      <c r="AO5169" s="311"/>
      <c r="AP5169" s="311"/>
      <c r="AQ5169" s="311"/>
      <c r="AR5169" s="311"/>
      <c r="AS5169" s="311"/>
      <c r="AT5169" s="311"/>
      <c r="AU5169" s="311"/>
      <c r="AV5169" s="311"/>
      <c r="AW5169" s="311"/>
      <c r="AX5169" s="311"/>
      <c r="AY5169" s="311"/>
      <c r="AZ5169" s="311"/>
      <c r="BA5169" s="311"/>
      <c r="BB5169" s="311"/>
      <c r="BC5169" s="311"/>
      <c r="BD5169" s="311"/>
      <c r="BE5169" s="491"/>
      <c r="BF5169" s="491"/>
      <c r="BG5169" s="491"/>
      <c r="BH5169" s="491"/>
      <c r="BI5169" s="491"/>
      <c r="BJ5169" s="491"/>
      <c r="BK5169" s="491"/>
      <c r="BL5169" s="491"/>
      <c r="BM5169" s="491"/>
      <c r="BN5169" s="491"/>
      <c r="BO5169" s="491"/>
      <c r="BP5169" s="306"/>
      <c r="BQ5169" s="496"/>
      <c r="BR5169" s="496"/>
      <c r="BS5169" s="496"/>
      <c r="BT5169" s="496"/>
      <c r="BU5169" s="496"/>
      <c r="BV5169" s="496"/>
    </row>
    <row r="5170" spans="1:74" s="52" customFormat="1" ht="12.75">
      <c r="A5170" s="45">
        <v>2353.0846135089</v>
      </c>
      <c r="B5170" s="46" t="s">
        <v>253</v>
      </c>
      <c r="C5170" s="47" t="s">
        <v>351</v>
      </c>
      <c r="D5170" s="48">
        <v>173.68062451395565</v>
      </c>
      <c r="E5170" s="49">
        <v>39.211910000000003</v>
      </c>
      <c r="F5170" s="49">
        <v>3.3300000000000003E-2</v>
      </c>
      <c r="G5170" s="49">
        <v>17.600449999999999</v>
      </c>
      <c r="H5170" s="49">
        <v>0.34620000000000001</v>
      </c>
      <c r="I5170" s="49">
        <v>0.2397</v>
      </c>
      <c r="J5170" s="49">
        <v>43.434139999999999</v>
      </c>
      <c r="K5170" s="49">
        <v>0.23119999999999999</v>
      </c>
      <c r="L5170" s="49">
        <v>101.16200000000001</v>
      </c>
      <c r="M5170" s="47"/>
      <c r="N5170" s="50">
        <v>0.98693969435296658</v>
      </c>
      <c r="O5170" s="50">
        <v>6.626623066569873E-4</v>
      </c>
      <c r="P5170" s="50">
        <v>0.3704694368075222</v>
      </c>
      <c r="Q5170" s="50">
        <v>7.0087985140256182E-3</v>
      </c>
      <c r="R5170" s="50">
        <v>5.1100646257201338E-3</v>
      </c>
      <c r="S5170" s="50">
        <v>1.6297177352602632</v>
      </c>
      <c r="T5170" s="50">
        <v>6.2347363996792188E-3</v>
      </c>
      <c r="U5170" s="50">
        <v>3.0074916972464685</v>
      </c>
      <c r="V5170" s="51">
        <v>81.478261535667571</v>
      </c>
      <c r="X5170" s="47">
        <v>0.05</v>
      </c>
      <c r="Y5170" s="47">
        <v>8.1999999999999993</v>
      </c>
      <c r="Z5170" s="47">
        <v>0.11</v>
      </c>
      <c r="AA5170" s="47">
        <v>1.2</v>
      </c>
      <c r="AB5170" s="47">
        <v>2.61</v>
      </c>
      <c r="AC5170" s="47">
        <v>0.06</v>
      </c>
      <c r="AD5170" s="47">
        <v>0.45</v>
      </c>
      <c r="AE5170" s="312"/>
      <c r="AF5170" s="465" t="s">
        <v>1748</v>
      </c>
      <c r="AG5170" s="311">
        <v>30</v>
      </c>
      <c r="AH5170" s="311">
        <v>15</v>
      </c>
      <c r="AI5170" s="311"/>
      <c r="AJ5170" s="311"/>
      <c r="AK5170" s="311"/>
      <c r="AL5170" s="311"/>
      <c r="AM5170" s="311"/>
      <c r="AN5170" s="311"/>
      <c r="AO5170" s="311"/>
      <c r="AP5170" s="311"/>
      <c r="AQ5170" s="311"/>
      <c r="AR5170" s="311"/>
      <c r="AS5170" s="311"/>
      <c r="AT5170" s="311"/>
      <c r="AU5170" s="311"/>
      <c r="AV5170" s="311"/>
      <c r="AW5170" s="311"/>
      <c r="AX5170" s="311"/>
      <c r="AY5170" s="311"/>
      <c r="AZ5170" s="311"/>
      <c r="BA5170" s="311"/>
      <c r="BB5170" s="311"/>
      <c r="BC5170" s="311"/>
      <c r="BD5170" s="311"/>
      <c r="BE5170" s="491"/>
      <c r="BF5170" s="491"/>
      <c r="BG5170" s="491"/>
      <c r="BH5170" s="491"/>
      <c r="BI5170" s="491"/>
      <c r="BJ5170" s="491"/>
      <c r="BK5170" s="491"/>
      <c r="BL5170" s="491"/>
      <c r="BM5170" s="491"/>
      <c r="BN5170" s="491"/>
      <c r="BO5170" s="491"/>
      <c r="BP5170" s="306"/>
      <c r="BQ5170" s="496"/>
      <c r="BR5170" s="496"/>
      <c r="BS5170" s="496"/>
      <c r="BT5170" s="496"/>
      <c r="BU5170" s="496"/>
      <c r="BV5170" s="496"/>
    </row>
    <row r="5171" spans="1:74" s="52" customFormat="1" ht="12.75">
      <c r="A5171" s="45">
        <v>2353.0846135089</v>
      </c>
      <c r="B5171" s="46" t="s">
        <v>253</v>
      </c>
      <c r="C5171" s="47" t="s">
        <v>351</v>
      </c>
      <c r="D5171" s="48">
        <v>179.66962451395565</v>
      </c>
      <c r="E5171" s="49">
        <v>39.231619999999999</v>
      </c>
      <c r="F5171" s="49">
        <v>5.04E-2</v>
      </c>
      <c r="G5171" s="49">
        <v>17.552389999999999</v>
      </c>
      <c r="H5171" s="49">
        <v>0.35770000000000002</v>
      </c>
      <c r="I5171" s="49">
        <v>0.23519999999999999</v>
      </c>
      <c r="J5171" s="49">
        <v>43.503329999999998</v>
      </c>
      <c r="K5171" s="49">
        <v>0.23469999999999999</v>
      </c>
      <c r="L5171" s="49">
        <v>101.22734000000001</v>
      </c>
      <c r="M5171" s="47"/>
      <c r="N5171" s="50">
        <v>0.98657676145917084</v>
      </c>
      <c r="O5171" s="50">
        <v>1.0020758393415308E-3</v>
      </c>
      <c r="P5171" s="50">
        <v>0.36913641803187991</v>
      </c>
      <c r="Q5171" s="50">
        <v>7.2353154775773821E-3</v>
      </c>
      <c r="R5171" s="50">
        <v>5.0097689449045205E-3</v>
      </c>
      <c r="S5171" s="50">
        <v>1.6308938193642479</v>
      </c>
      <c r="T5171" s="50">
        <v>6.3236143555986304E-3</v>
      </c>
      <c r="U5171" s="50">
        <v>3.0076584852105137</v>
      </c>
      <c r="V5171" s="51">
        <v>81.543458137289733</v>
      </c>
      <c r="X5171" s="47">
        <v>0.05</v>
      </c>
      <c r="Y5171" s="47">
        <v>10.08</v>
      </c>
      <c r="Z5171" s="47">
        <v>0.11</v>
      </c>
      <c r="AA5171" s="47">
        <v>1.07</v>
      </c>
      <c r="AB5171" s="47">
        <v>2.95</v>
      </c>
      <c r="AC5171" s="47">
        <v>0.06</v>
      </c>
      <c r="AD5171" s="47">
        <v>0.45</v>
      </c>
      <c r="AE5171" s="312"/>
      <c r="AF5171" s="465" t="s">
        <v>1748</v>
      </c>
      <c r="AG5171" s="311">
        <v>30</v>
      </c>
      <c r="AH5171" s="311">
        <v>15</v>
      </c>
      <c r="AI5171" s="311"/>
      <c r="AJ5171" s="311"/>
      <c r="AK5171" s="311"/>
      <c r="AL5171" s="311"/>
      <c r="AM5171" s="311"/>
      <c r="AN5171" s="311"/>
      <c r="AO5171" s="311"/>
      <c r="AP5171" s="311"/>
      <c r="AQ5171" s="311"/>
      <c r="AR5171" s="311"/>
      <c r="AS5171" s="311"/>
      <c r="AT5171" s="311"/>
      <c r="AU5171" s="311"/>
      <c r="AV5171" s="311"/>
      <c r="AW5171" s="311"/>
      <c r="AX5171" s="311"/>
      <c r="AY5171" s="311"/>
      <c r="AZ5171" s="311"/>
      <c r="BA5171" s="311"/>
      <c r="BB5171" s="311"/>
      <c r="BC5171" s="311"/>
      <c r="BD5171" s="311"/>
      <c r="BE5171" s="491"/>
      <c r="BF5171" s="491"/>
      <c r="BG5171" s="491"/>
      <c r="BH5171" s="491"/>
      <c r="BI5171" s="491"/>
      <c r="BJ5171" s="491"/>
      <c r="BK5171" s="491"/>
      <c r="BL5171" s="491"/>
      <c r="BM5171" s="491"/>
      <c r="BN5171" s="491"/>
      <c r="BO5171" s="491"/>
      <c r="BP5171" s="306"/>
      <c r="BQ5171" s="496"/>
      <c r="BR5171" s="496"/>
      <c r="BS5171" s="496"/>
      <c r="BT5171" s="496"/>
      <c r="BU5171" s="496"/>
      <c r="BV5171" s="496"/>
    </row>
    <row r="5172" spans="1:74" s="52" customFormat="1" ht="12.75">
      <c r="A5172" s="45">
        <v>2353.0846135089</v>
      </c>
      <c r="B5172" s="46" t="s">
        <v>253</v>
      </c>
      <c r="C5172" s="47" t="s">
        <v>351</v>
      </c>
      <c r="D5172" s="48">
        <v>185.65862451395566</v>
      </c>
      <c r="E5172" s="49">
        <v>39.37941</v>
      </c>
      <c r="F5172" s="49">
        <v>2.4299999999999999E-2</v>
      </c>
      <c r="G5172" s="49">
        <v>17.562000000000001</v>
      </c>
      <c r="H5172" s="49">
        <v>0.3049</v>
      </c>
      <c r="I5172" s="49">
        <v>0.20960000000000001</v>
      </c>
      <c r="J5172" s="49">
        <v>43.45391</v>
      </c>
      <c r="K5172" s="49">
        <v>0.22650000000000001</v>
      </c>
      <c r="L5172" s="49">
        <v>101.23122000000001</v>
      </c>
      <c r="M5172" s="47"/>
      <c r="N5172" s="50">
        <v>0.98961097684417543</v>
      </c>
      <c r="O5172" s="50">
        <v>4.8281081246484428E-4</v>
      </c>
      <c r="P5172" s="50">
        <v>0.36908403990555</v>
      </c>
      <c r="Q5172" s="50">
        <v>6.1630631188891102E-3</v>
      </c>
      <c r="R5172" s="50">
        <v>4.4614118487795026E-3</v>
      </c>
      <c r="S5172" s="50">
        <v>1.6279186735611142</v>
      </c>
      <c r="T5172" s="50">
        <v>6.0984736633847786E-3</v>
      </c>
      <c r="U5172" s="50">
        <v>3.0053337998693443</v>
      </c>
      <c r="V5172" s="51">
        <v>81.518100230077067</v>
      </c>
      <c r="X5172" s="47">
        <v>0.05</v>
      </c>
      <c r="Y5172" s="47">
        <v>6.71</v>
      </c>
      <c r="Z5172" s="47">
        <v>0.12</v>
      </c>
      <c r="AA5172" s="47">
        <v>1.03</v>
      </c>
      <c r="AB5172" s="47">
        <v>2.86</v>
      </c>
      <c r="AC5172" s="47">
        <v>0.06</v>
      </c>
      <c r="AD5172" s="47">
        <v>0.45</v>
      </c>
      <c r="AE5172" s="312"/>
      <c r="AF5172" s="465" t="s">
        <v>1748</v>
      </c>
      <c r="AG5172" s="311">
        <v>30</v>
      </c>
      <c r="AH5172" s="311">
        <v>15</v>
      </c>
      <c r="AI5172" s="311"/>
      <c r="AJ5172" s="311"/>
      <c r="AK5172" s="311"/>
      <c r="AL5172" s="311"/>
      <c r="AM5172" s="311"/>
      <c r="AN5172" s="311"/>
      <c r="AO5172" s="311"/>
      <c r="AP5172" s="311"/>
      <c r="AQ5172" s="311"/>
      <c r="AR5172" s="311"/>
      <c r="AS5172" s="311"/>
      <c r="AT5172" s="311"/>
      <c r="AU5172" s="311"/>
      <c r="AV5172" s="311"/>
      <c r="AW5172" s="311"/>
      <c r="AX5172" s="311"/>
      <c r="AY5172" s="311"/>
      <c r="AZ5172" s="311"/>
      <c r="BA5172" s="311"/>
      <c r="BB5172" s="311"/>
      <c r="BC5172" s="311"/>
      <c r="BD5172" s="311"/>
      <c r="BE5172" s="491"/>
      <c r="BF5172" s="491"/>
      <c r="BG5172" s="491"/>
      <c r="BH5172" s="491"/>
      <c r="BI5172" s="491"/>
      <c r="BJ5172" s="491"/>
      <c r="BK5172" s="491"/>
      <c r="BL5172" s="491"/>
      <c r="BM5172" s="491"/>
      <c r="BN5172" s="491"/>
      <c r="BO5172" s="491"/>
      <c r="BP5172" s="306"/>
      <c r="BQ5172" s="496"/>
      <c r="BR5172" s="496"/>
      <c r="BS5172" s="496"/>
      <c r="BT5172" s="496"/>
      <c r="BU5172" s="496"/>
      <c r="BV5172" s="496"/>
    </row>
    <row r="5173" spans="1:74" s="52" customFormat="1" ht="12.75">
      <c r="A5173" s="45">
        <v>2353.0846135089</v>
      </c>
      <c r="B5173" s="46" t="s">
        <v>253</v>
      </c>
      <c r="C5173" s="47" t="s">
        <v>351</v>
      </c>
      <c r="D5173" s="48">
        <v>191.64762451395566</v>
      </c>
      <c r="E5173" s="49">
        <v>39.202060000000003</v>
      </c>
      <c r="F5173" s="49">
        <v>3.9E-2</v>
      </c>
      <c r="G5173" s="49">
        <v>17.59084</v>
      </c>
      <c r="H5173" s="49">
        <v>0.34820000000000001</v>
      </c>
      <c r="I5173" s="49">
        <v>0.23150000000000001</v>
      </c>
      <c r="J5173" s="49">
        <v>43.493450000000003</v>
      </c>
      <c r="K5173" s="49">
        <v>0.223</v>
      </c>
      <c r="L5173" s="49">
        <v>101.17784999999999</v>
      </c>
      <c r="M5173" s="47"/>
      <c r="N5173" s="50">
        <v>0.98659282191799347</v>
      </c>
      <c r="O5173" s="50">
        <v>7.7601315666256908E-4</v>
      </c>
      <c r="P5173" s="50">
        <v>0.37023002365468483</v>
      </c>
      <c r="Q5173" s="50">
        <v>7.0485814320772923E-3</v>
      </c>
      <c r="R5173" s="50">
        <v>4.9347572857473473E-3</v>
      </c>
      <c r="S5173" s="50">
        <v>1.6317794750403698</v>
      </c>
      <c r="T5173" s="50">
        <v>6.0130051089380028E-3</v>
      </c>
      <c r="U5173" s="50">
        <v>3.0087687411006425</v>
      </c>
      <c r="V5173" s="51">
        <v>81.507079567004681</v>
      </c>
      <c r="X5173" s="47">
        <v>0.05</v>
      </c>
      <c r="Y5173" s="47">
        <v>14.26</v>
      </c>
      <c r="Z5173" s="47">
        <v>0.12</v>
      </c>
      <c r="AA5173" s="47">
        <v>1.21</v>
      </c>
      <c r="AB5173" s="47">
        <v>3.36</v>
      </c>
      <c r="AC5173" s="47">
        <v>0.06</v>
      </c>
      <c r="AD5173" s="47">
        <v>0.46</v>
      </c>
      <c r="AE5173" s="312"/>
      <c r="AF5173" s="465" t="s">
        <v>1748</v>
      </c>
      <c r="AG5173" s="311">
        <v>30</v>
      </c>
      <c r="AH5173" s="311">
        <v>15</v>
      </c>
      <c r="AI5173" s="311"/>
      <c r="AJ5173" s="311"/>
      <c r="AK5173" s="311"/>
      <c r="AL5173" s="311"/>
      <c r="AM5173" s="311"/>
      <c r="AN5173" s="311"/>
      <c r="AO5173" s="311"/>
      <c r="AP5173" s="311"/>
      <c r="AQ5173" s="311"/>
      <c r="AR5173" s="311"/>
      <c r="AS5173" s="311"/>
      <c r="AT5173" s="311"/>
      <c r="AU5173" s="311"/>
      <c r="AV5173" s="311"/>
      <c r="AW5173" s="311"/>
      <c r="AX5173" s="311"/>
      <c r="AY5173" s="311"/>
      <c r="AZ5173" s="311"/>
      <c r="BA5173" s="311"/>
      <c r="BB5173" s="311"/>
      <c r="BC5173" s="311"/>
      <c r="BD5173" s="311"/>
      <c r="BE5173" s="491"/>
      <c r="BF5173" s="491"/>
      <c r="BG5173" s="491"/>
      <c r="BH5173" s="491"/>
      <c r="BI5173" s="491"/>
      <c r="BJ5173" s="491"/>
      <c r="BK5173" s="491"/>
      <c r="BL5173" s="491"/>
      <c r="BM5173" s="491"/>
      <c r="BN5173" s="491"/>
      <c r="BO5173" s="491"/>
      <c r="BP5173" s="306"/>
      <c r="BQ5173" s="496"/>
      <c r="BR5173" s="496"/>
      <c r="BS5173" s="496"/>
      <c r="BT5173" s="496"/>
      <c r="BU5173" s="496"/>
      <c r="BV5173" s="496"/>
    </row>
    <row r="5174" spans="1:74" s="52" customFormat="1" ht="12.75">
      <c r="A5174" s="45">
        <v>2353.0846135089</v>
      </c>
      <c r="B5174" s="46" t="s">
        <v>253</v>
      </c>
      <c r="C5174" s="47" t="s">
        <v>351</v>
      </c>
      <c r="D5174" s="48">
        <v>197.63662451395567</v>
      </c>
      <c r="E5174" s="49">
        <v>39.093690000000002</v>
      </c>
      <c r="F5174" s="49">
        <v>2.8000000000000001E-2</v>
      </c>
      <c r="G5174" s="49">
        <v>17.340910000000001</v>
      </c>
      <c r="H5174" s="49">
        <v>0.33939999999999998</v>
      </c>
      <c r="I5174" s="49">
        <v>0.21440000000000001</v>
      </c>
      <c r="J5174" s="49">
        <v>43.434139999999999</v>
      </c>
      <c r="K5174" s="49">
        <v>0.2369</v>
      </c>
      <c r="L5174" s="49">
        <v>100.76794000000001</v>
      </c>
      <c r="M5174" s="47"/>
      <c r="N5174" s="50">
        <v>0.98677373028703919</v>
      </c>
      <c r="O5174" s="50">
        <v>5.5878451290347706E-4</v>
      </c>
      <c r="P5174" s="50">
        <v>0.36604863582243657</v>
      </c>
      <c r="Q5174" s="50">
        <v>6.8907523963021968E-3</v>
      </c>
      <c r="R5174" s="50">
        <v>4.5837554008365828E-3</v>
      </c>
      <c r="S5174" s="50">
        <v>1.6343711475475633</v>
      </c>
      <c r="T5174" s="50">
        <v>6.4066887060826366E-3</v>
      </c>
      <c r="U5174" s="50">
        <v>3.0074044830745708</v>
      </c>
      <c r="V5174" s="51">
        <v>81.701408930990766</v>
      </c>
      <c r="X5174" s="47">
        <v>0.05</v>
      </c>
      <c r="Y5174" s="47">
        <v>8.68</v>
      </c>
      <c r="Z5174" s="47">
        <v>0.11</v>
      </c>
      <c r="AA5174" s="47">
        <v>1.08</v>
      </c>
      <c r="AB5174" s="47">
        <v>3.01</v>
      </c>
      <c r="AC5174" s="47">
        <v>0.06</v>
      </c>
      <c r="AD5174" s="47">
        <v>0.46</v>
      </c>
      <c r="AE5174" s="312"/>
      <c r="AF5174" s="465" t="s">
        <v>1748</v>
      </c>
      <c r="AG5174" s="311">
        <v>30</v>
      </c>
      <c r="AH5174" s="311">
        <v>15</v>
      </c>
      <c r="AI5174" s="311"/>
      <c r="AJ5174" s="311"/>
      <c r="AK5174" s="311"/>
      <c r="AL5174" s="311"/>
      <c r="AM5174" s="311"/>
      <c r="AN5174" s="311"/>
      <c r="AO5174" s="311"/>
      <c r="AP5174" s="311"/>
      <c r="AQ5174" s="311"/>
      <c r="AR5174" s="311"/>
      <c r="AS5174" s="311"/>
      <c r="AT5174" s="311"/>
      <c r="AU5174" s="311"/>
      <c r="AV5174" s="311"/>
      <c r="AW5174" s="311"/>
      <c r="AX5174" s="311"/>
      <c r="AY5174" s="311"/>
      <c r="AZ5174" s="311"/>
      <c r="BA5174" s="311"/>
      <c r="BB5174" s="311"/>
      <c r="BC5174" s="311"/>
      <c r="BD5174" s="311"/>
      <c r="BE5174" s="491"/>
      <c r="BF5174" s="491"/>
      <c r="BG5174" s="491"/>
      <c r="BH5174" s="491"/>
      <c r="BI5174" s="491"/>
      <c r="BJ5174" s="491"/>
      <c r="BK5174" s="491"/>
      <c r="BL5174" s="491"/>
      <c r="BM5174" s="491"/>
      <c r="BN5174" s="491"/>
      <c r="BO5174" s="491"/>
      <c r="BP5174" s="306"/>
      <c r="BQ5174" s="496"/>
      <c r="BR5174" s="496"/>
      <c r="BS5174" s="496"/>
      <c r="BT5174" s="496"/>
      <c r="BU5174" s="496"/>
      <c r="BV5174" s="496"/>
    </row>
    <row r="5175" spans="1:74" s="52" customFormat="1" ht="12.75">
      <c r="A5175" s="45">
        <v>2353.0846135089</v>
      </c>
      <c r="B5175" s="46" t="s">
        <v>253</v>
      </c>
      <c r="C5175" s="47" t="s">
        <v>351</v>
      </c>
      <c r="D5175" s="48">
        <v>203.62562451395567</v>
      </c>
      <c r="E5175" s="49">
        <v>39.123249999999999</v>
      </c>
      <c r="F5175" s="49">
        <v>3.7699999999999997E-2</v>
      </c>
      <c r="G5175" s="49">
        <v>17.32169</v>
      </c>
      <c r="H5175" s="49">
        <v>0.2954</v>
      </c>
      <c r="I5175" s="49">
        <v>0.25690000000000002</v>
      </c>
      <c r="J5175" s="49">
        <v>43.45391</v>
      </c>
      <c r="K5175" s="49">
        <v>0.23760000000000001</v>
      </c>
      <c r="L5175" s="49">
        <v>100.79655</v>
      </c>
      <c r="M5175" s="47"/>
      <c r="N5175" s="50">
        <v>0.98712267315535218</v>
      </c>
      <c r="O5175" s="50">
        <v>7.5206082670874707E-4</v>
      </c>
      <c r="P5175" s="50">
        <v>0.36549585696604558</v>
      </c>
      <c r="Q5175" s="50">
        <v>5.995019303851829E-3</v>
      </c>
      <c r="R5175" s="50">
        <v>5.4901732065131799E-3</v>
      </c>
      <c r="S5175" s="50">
        <v>1.6344574106920642</v>
      </c>
      <c r="T5175" s="50">
        <v>6.42303496621439E-3</v>
      </c>
      <c r="U5175" s="50">
        <v>3.0074506040779059</v>
      </c>
      <c r="V5175" s="51">
        <v>81.724780129786183</v>
      </c>
      <c r="X5175" s="47">
        <v>0.05</v>
      </c>
      <c r="Y5175" s="47">
        <v>11.94</v>
      </c>
      <c r="Z5175" s="47">
        <v>0.12</v>
      </c>
      <c r="AA5175" s="47">
        <v>1.08</v>
      </c>
      <c r="AB5175" s="47">
        <v>3.25</v>
      </c>
      <c r="AC5175" s="47">
        <v>0.06</v>
      </c>
      <c r="AD5175" s="47">
        <v>0.44</v>
      </c>
      <c r="AE5175" s="312"/>
      <c r="AF5175" s="465" t="s">
        <v>1748</v>
      </c>
      <c r="AG5175" s="311">
        <v>30</v>
      </c>
      <c r="AH5175" s="311">
        <v>15</v>
      </c>
      <c r="AI5175" s="311"/>
      <c r="AJ5175" s="311"/>
      <c r="AK5175" s="311"/>
      <c r="AL5175" s="311"/>
      <c r="AM5175" s="311"/>
      <c r="AN5175" s="311"/>
      <c r="AO5175" s="311"/>
      <c r="AP5175" s="311"/>
      <c r="AQ5175" s="311"/>
      <c r="AR5175" s="311"/>
      <c r="AS5175" s="311"/>
      <c r="AT5175" s="311"/>
      <c r="AU5175" s="311"/>
      <c r="AV5175" s="311"/>
      <c r="AW5175" s="311"/>
      <c r="AX5175" s="311"/>
      <c r="AY5175" s="311"/>
      <c r="AZ5175" s="311"/>
      <c r="BA5175" s="311"/>
      <c r="BB5175" s="311"/>
      <c r="BC5175" s="311"/>
      <c r="BD5175" s="311"/>
      <c r="BE5175" s="491"/>
      <c r="BF5175" s="491"/>
      <c r="BG5175" s="491"/>
      <c r="BH5175" s="491"/>
      <c r="BI5175" s="491"/>
      <c r="BJ5175" s="491"/>
      <c r="BK5175" s="491"/>
      <c r="BL5175" s="491"/>
      <c r="BM5175" s="491"/>
      <c r="BN5175" s="491"/>
      <c r="BO5175" s="491"/>
      <c r="BP5175" s="306"/>
      <c r="BQ5175" s="496"/>
      <c r="BR5175" s="496"/>
      <c r="BS5175" s="496"/>
      <c r="BT5175" s="496"/>
      <c r="BU5175" s="496"/>
      <c r="BV5175" s="496"/>
    </row>
    <row r="5176" spans="1:74" s="52" customFormat="1" ht="12.75">
      <c r="A5176" s="45">
        <v>2353.0846135089</v>
      </c>
      <c r="B5176" s="46" t="s">
        <v>253</v>
      </c>
      <c r="C5176" s="47" t="s">
        <v>351</v>
      </c>
      <c r="D5176" s="48">
        <v>209.61462451395568</v>
      </c>
      <c r="E5176" s="49">
        <v>39.221769999999999</v>
      </c>
      <c r="F5176" s="49">
        <v>3.8300000000000001E-2</v>
      </c>
      <c r="G5176" s="49">
        <v>17.59084</v>
      </c>
      <c r="H5176" s="49">
        <v>0.3498</v>
      </c>
      <c r="I5176" s="49">
        <v>0.28739999999999999</v>
      </c>
      <c r="J5176" s="49">
        <v>43.661490000000001</v>
      </c>
      <c r="K5176" s="49">
        <v>0.23580000000000001</v>
      </c>
      <c r="L5176" s="49">
        <v>101.4348</v>
      </c>
      <c r="M5176" s="47"/>
      <c r="N5176" s="50">
        <v>0.98503120583068537</v>
      </c>
      <c r="O5176" s="50">
        <v>7.6049609714519319E-4</v>
      </c>
      <c r="P5176" s="50">
        <v>0.369458253590075</v>
      </c>
      <c r="Q5176" s="50">
        <v>7.0662093174631404E-3</v>
      </c>
      <c r="R5176" s="50">
        <v>6.1135758331910947E-3</v>
      </c>
      <c r="S5176" s="50">
        <v>1.6346692704788792</v>
      </c>
      <c r="T5176" s="50">
        <v>6.3448922142845645E-3</v>
      </c>
      <c r="U5176" s="50">
        <v>3.0108257516203349</v>
      </c>
      <c r="V5176" s="51">
        <v>81.565132500153055</v>
      </c>
      <c r="X5176" s="47">
        <v>0.05</v>
      </c>
      <c r="Y5176" s="47">
        <v>8.92</v>
      </c>
      <c r="Z5176" s="47">
        <v>0.12</v>
      </c>
      <c r="AA5176" s="47">
        <v>1.25</v>
      </c>
      <c r="AB5176" s="47">
        <v>2.66</v>
      </c>
      <c r="AC5176" s="47">
        <v>0.06</v>
      </c>
      <c r="AD5176" s="47">
        <v>0.44</v>
      </c>
      <c r="AE5176" s="312"/>
      <c r="AF5176" s="465" t="s">
        <v>1748</v>
      </c>
      <c r="AG5176" s="311">
        <v>30</v>
      </c>
      <c r="AH5176" s="311">
        <v>15</v>
      </c>
      <c r="AI5176" s="311"/>
      <c r="AJ5176" s="311"/>
      <c r="AK5176" s="311"/>
      <c r="AL5176" s="311"/>
      <c r="AM5176" s="311"/>
      <c r="AN5176" s="311"/>
      <c r="AO5176" s="311"/>
      <c r="AP5176" s="311"/>
      <c r="AQ5176" s="311"/>
      <c r="AR5176" s="311"/>
      <c r="AS5176" s="311"/>
      <c r="AT5176" s="311"/>
      <c r="AU5176" s="311"/>
      <c r="AV5176" s="311"/>
      <c r="AW5176" s="311"/>
      <c r="AX5176" s="311"/>
      <c r="AY5176" s="311"/>
      <c r="AZ5176" s="311"/>
      <c r="BA5176" s="311"/>
      <c r="BB5176" s="311"/>
      <c r="BC5176" s="311"/>
      <c r="BD5176" s="311"/>
      <c r="BE5176" s="491"/>
      <c r="BF5176" s="491"/>
      <c r="BG5176" s="491"/>
      <c r="BH5176" s="491"/>
      <c r="BI5176" s="491"/>
      <c r="BJ5176" s="491"/>
      <c r="BK5176" s="491"/>
      <c r="BL5176" s="491"/>
      <c r="BM5176" s="491"/>
      <c r="BN5176" s="491"/>
      <c r="BO5176" s="491"/>
      <c r="BP5176" s="306"/>
      <c r="BQ5176" s="496"/>
      <c r="BR5176" s="496"/>
      <c r="BS5176" s="496"/>
      <c r="BT5176" s="496"/>
      <c r="BU5176" s="496"/>
      <c r="BV5176" s="496"/>
    </row>
    <row r="5177" spans="1:74" s="52" customFormat="1" ht="12.75">
      <c r="A5177" s="45">
        <v>2353.0846135089</v>
      </c>
      <c r="B5177" s="46" t="s">
        <v>253</v>
      </c>
      <c r="C5177" s="47" t="s">
        <v>351</v>
      </c>
      <c r="D5177" s="48">
        <v>215.60362451395568</v>
      </c>
      <c r="E5177" s="49">
        <v>39.18235</v>
      </c>
      <c r="F5177" s="49">
        <v>2.5100000000000001E-2</v>
      </c>
      <c r="G5177" s="49">
        <v>17.417809999999999</v>
      </c>
      <c r="H5177" s="49">
        <v>0.31319999999999998</v>
      </c>
      <c r="I5177" s="49">
        <v>0.20730000000000001</v>
      </c>
      <c r="J5177" s="49">
        <v>43.552759999999999</v>
      </c>
      <c r="K5177" s="49">
        <v>0.2336</v>
      </c>
      <c r="L5177" s="49">
        <v>101.02341999999999</v>
      </c>
      <c r="M5177" s="47"/>
      <c r="N5177" s="50">
        <v>0.9863729361581387</v>
      </c>
      <c r="O5177" s="50">
        <v>4.9957397335928229E-4</v>
      </c>
      <c r="P5177" s="50">
        <v>0.36669096620566399</v>
      </c>
      <c r="Q5177" s="50">
        <v>6.3418550829174771E-3</v>
      </c>
      <c r="R5177" s="50">
        <v>4.4201367865738033E-3</v>
      </c>
      <c r="S5177" s="50">
        <v>1.6344622545110206</v>
      </c>
      <c r="T5177" s="50">
        <v>6.3005890474830658E-3</v>
      </c>
      <c r="U5177" s="50">
        <v>3.007243640187081</v>
      </c>
      <c r="V5177" s="51">
        <v>81.676017487839403</v>
      </c>
      <c r="X5177" s="47">
        <v>0.05</v>
      </c>
      <c r="Y5177" s="47">
        <v>8.8000000000000007</v>
      </c>
      <c r="Z5177" s="47">
        <v>0.11</v>
      </c>
      <c r="AA5177" s="47">
        <v>1.07</v>
      </c>
      <c r="AB5177" s="47">
        <v>2.4900000000000002</v>
      </c>
      <c r="AC5177" s="47">
        <v>0.06</v>
      </c>
      <c r="AD5177" s="47">
        <v>0.44</v>
      </c>
      <c r="AE5177" s="312"/>
      <c r="AF5177" s="465" t="s">
        <v>1748</v>
      </c>
      <c r="AG5177" s="311">
        <v>30</v>
      </c>
      <c r="AH5177" s="311">
        <v>15</v>
      </c>
      <c r="AI5177" s="311"/>
      <c r="AJ5177" s="311"/>
      <c r="AK5177" s="311"/>
      <c r="AL5177" s="311"/>
      <c r="AM5177" s="311"/>
      <c r="AN5177" s="311"/>
      <c r="AO5177" s="311"/>
      <c r="AP5177" s="311"/>
      <c r="AQ5177" s="311"/>
      <c r="AR5177" s="311"/>
      <c r="AS5177" s="311"/>
      <c r="AT5177" s="311"/>
      <c r="AU5177" s="311"/>
      <c r="AV5177" s="311"/>
      <c r="AW5177" s="311"/>
      <c r="AX5177" s="311"/>
      <c r="AY5177" s="311"/>
      <c r="AZ5177" s="311"/>
      <c r="BA5177" s="311"/>
      <c r="BB5177" s="311"/>
      <c r="BC5177" s="311"/>
      <c r="BD5177" s="311"/>
      <c r="BE5177" s="491"/>
      <c r="BF5177" s="491"/>
      <c r="BG5177" s="491"/>
      <c r="BH5177" s="491"/>
      <c r="BI5177" s="491"/>
      <c r="BJ5177" s="491"/>
      <c r="BK5177" s="491"/>
      <c r="BL5177" s="491"/>
      <c r="BM5177" s="491"/>
      <c r="BN5177" s="491"/>
      <c r="BO5177" s="491"/>
      <c r="BP5177" s="306"/>
      <c r="BQ5177" s="496"/>
      <c r="BR5177" s="496"/>
      <c r="BS5177" s="496"/>
      <c r="BT5177" s="496"/>
      <c r="BU5177" s="496"/>
      <c r="BV5177" s="496"/>
    </row>
    <row r="5178" spans="1:74" s="52" customFormat="1" ht="12.75">
      <c r="A5178" s="45">
        <v>2353.0846135089</v>
      </c>
      <c r="B5178" s="46" t="s">
        <v>253</v>
      </c>
      <c r="C5178" s="47" t="s">
        <v>351</v>
      </c>
      <c r="D5178" s="48">
        <v>221.59262451395568</v>
      </c>
      <c r="E5178" s="49">
        <v>39.142949999999999</v>
      </c>
      <c r="F5178" s="49">
        <v>2.9499999999999998E-2</v>
      </c>
      <c r="G5178" s="49">
        <v>17.465869999999999</v>
      </c>
      <c r="H5178" s="49">
        <v>0.32650000000000001</v>
      </c>
      <c r="I5178" s="49">
        <v>0.2666</v>
      </c>
      <c r="J5178" s="49">
        <v>43.701030000000003</v>
      </c>
      <c r="K5178" s="49">
        <v>0.2361</v>
      </c>
      <c r="L5178" s="49">
        <v>101.24115</v>
      </c>
      <c r="M5178" s="47"/>
      <c r="N5178" s="50">
        <v>0.98423840325449674</v>
      </c>
      <c r="O5178" s="50">
        <v>5.8646781652340458E-4</v>
      </c>
      <c r="P5178" s="50">
        <v>0.36727635589637159</v>
      </c>
      <c r="Q5178" s="50">
        <v>6.6034946659093248E-3</v>
      </c>
      <c r="R5178" s="50">
        <v>5.6779640396730693E-3</v>
      </c>
      <c r="S5178" s="50">
        <v>1.6381247499955454</v>
      </c>
      <c r="T5178" s="50">
        <v>6.3606337296804325E-3</v>
      </c>
      <c r="U5178" s="50">
        <v>3.0105223259749629</v>
      </c>
      <c r="V5178" s="51">
        <v>81.685641101059289</v>
      </c>
      <c r="X5178" s="47">
        <v>0.05</v>
      </c>
      <c r="Y5178" s="47">
        <v>13.59</v>
      </c>
      <c r="Z5178" s="47">
        <v>0.12</v>
      </c>
      <c r="AA5178" s="47">
        <v>1.17</v>
      </c>
      <c r="AB5178" s="47">
        <v>3.35</v>
      </c>
      <c r="AC5178" s="47">
        <v>0.06</v>
      </c>
      <c r="AD5178" s="47">
        <v>0.45</v>
      </c>
      <c r="AE5178" s="312"/>
      <c r="AF5178" s="465" t="s">
        <v>1748</v>
      </c>
      <c r="AG5178" s="311">
        <v>30</v>
      </c>
      <c r="AH5178" s="311">
        <v>15</v>
      </c>
      <c r="AI5178" s="311"/>
      <c r="AJ5178" s="311"/>
      <c r="AK5178" s="311"/>
      <c r="AL5178" s="311"/>
      <c r="AM5178" s="311"/>
      <c r="AN5178" s="311"/>
      <c r="AO5178" s="311"/>
      <c r="AP5178" s="311"/>
      <c r="AQ5178" s="311"/>
      <c r="AR5178" s="311"/>
      <c r="AS5178" s="311"/>
      <c r="AT5178" s="311"/>
      <c r="AU5178" s="311"/>
      <c r="AV5178" s="311"/>
      <c r="AW5178" s="311"/>
      <c r="AX5178" s="311"/>
      <c r="AY5178" s="311"/>
      <c r="AZ5178" s="311"/>
      <c r="BA5178" s="311"/>
      <c r="BB5178" s="311"/>
      <c r="BC5178" s="311"/>
      <c r="BD5178" s="311"/>
      <c r="BE5178" s="491"/>
      <c r="BF5178" s="491"/>
      <c r="BG5178" s="491"/>
      <c r="BH5178" s="491"/>
      <c r="BI5178" s="491"/>
      <c r="BJ5178" s="491"/>
      <c r="BK5178" s="491"/>
      <c r="BL5178" s="491"/>
      <c r="BM5178" s="491"/>
      <c r="BN5178" s="491"/>
      <c r="BO5178" s="491"/>
      <c r="BP5178" s="306"/>
      <c r="BQ5178" s="496"/>
      <c r="BR5178" s="496"/>
      <c r="BS5178" s="496"/>
      <c r="BT5178" s="496"/>
      <c r="BU5178" s="496"/>
      <c r="BV5178" s="496"/>
    </row>
    <row r="5179" spans="1:74" s="52" customFormat="1" ht="12.75">
      <c r="A5179" s="45">
        <v>2353.0846135089</v>
      </c>
      <c r="B5179" s="46" t="s">
        <v>253</v>
      </c>
      <c r="C5179" s="47" t="s">
        <v>351</v>
      </c>
      <c r="D5179" s="48">
        <v>227.58162451395569</v>
      </c>
      <c r="E5179" s="49">
        <v>39.162649999999999</v>
      </c>
      <c r="F5179" s="49">
        <v>4.0399999999999998E-2</v>
      </c>
      <c r="G5179" s="49">
        <v>17.446650000000002</v>
      </c>
      <c r="H5179" s="49">
        <v>0.32450000000000001</v>
      </c>
      <c r="I5179" s="49">
        <v>0.21529999999999999</v>
      </c>
      <c r="J5179" s="49">
        <v>43.463790000000003</v>
      </c>
      <c r="K5179" s="49">
        <v>0.24160000000000001</v>
      </c>
      <c r="L5179" s="49">
        <v>100.96179000000001</v>
      </c>
      <c r="M5179" s="47"/>
      <c r="N5179" s="50">
        <v>0.98692440153152439</v>
      </c>
      <c r="O5179" s="50">
        <v>8.0494942746314562E-4</v>
      </c>
      <c r="P5179" s="50">
        <v>0.36768834038944848</v>
      </c>
      <c r="Q5179" s="50">
        <v>6.577644675191157E-3</v>
      </c>
      <c r="R5179" s="50">
        <v>4.5955932692086279E-3</v>
      </c>
      <c r="S5179" s="50">
        <v>1.6328562574560481</v>
      </c>
      <c r="T5179" s="50">
        <v>6.523285599965057E-3</v>
      </c>
      <c r="U5179" s="50">
        <v>3.0077327926034836</v>
      </c>
      <c r="V5179" s="51">
        <v>81.620587674704495</v>
      </c>
      <c r="X5179" s="47">
        <v>0.05</v>
      </c>
      <c r="Y5179" s="47">
        <v>11.44</v>
      </c>
      <c r="Z5179" s="47">
        <v>0.12</v>
      </c>
      <c r="AA5179" s="47">
        <v>1.1299999999999999</v>
      </c>
      <c r="AB5179" s="47">
        <v>2.63</v>
      </c>
      <c r="AC5179" s="47">
        <v>0.06</v>
      </c>
      <c r="AD5179" s="47">
        <v>0.44</v>
      </c>
      <c r="AE5179" s="312"/>
      <c r="AF5179" s="465" t="s">
        <v>1748</v>
      </c>
      <c r="AG5179" s="311">
        <v>30</v>
      </c>
      <c r="AH5179" s="311">
        <v>15</v>
      </c>
      <c r="AI5179" s="311"/>
      <c r="AJ5179" s="311"/>
      <c r="AK5179" s="311"/>
      <c r="AL5179" s="311"/>
      <c r="AM5179" s="311"/>
      <c r="AN5179" s="311"/>
      <c r="AO5179" s="311"/>
      <c r="AP5179" s="311"/>
      <c r="AQ5179" s="311"/>
      <c r="AR5179" s="311"/>
      <c r="AS5179" s="311"/>
      <c r="AT5179" s="311"/>
      <c r="AU5179" s="311"/>
      <c r="AV5179" s="311"/>
      <c r="AW5179" s="311"/>
      <c r="AX5179" s="311"/>
      <c r="AY5179" s="311"/>
      <c r="AZ5179" s="311"/>
      <c r="BA5179" s="311"/>
      <c r="BB5179" s="311"/>
      <c r="BC5179" s="311"/>
      <c r="BD5179" s="311"/>
      <c r="BE5179" s="491"/>
      <c r="BF5179" s="491"/>
      <c r="BG5179" s="491"/>
      <c r="BH5179" s="491"/>
      <c r="BI5179" s="491"/>
      <c r="BJ5179" s="491"/>
      <c r="BK5179" s="491"/>
      <c r="BL5179" s="491"/>
      <c r="BM5179" s="491"/>
      <c r="BN5179" s="491"/>
      <c r="BO5179" s="491"/>
      <c r="BP5179" s="306"/>
      <c r="BQ5179" s="496"/>
      <c r="BR5179" s="496"/>
      <c r="BS5179" s="496"/>
      <c r="BT5179" s="496"/>
      <c r="BU5179" s="496"/>
      <c r="BV5179" s="496"/>
    </row>
    <row r="5180" spans="1:74" s="52" customFormat="1" ht="12.75">
      <c r="A5180" s="45">
        <v>2353.0846135089</v>
      </c>
      <c r="B5180" s="46" t="s">
        <v>253</v>
      </c>
      <c r="C5180" s="47" t="s">
        <v>351</v>
      </c>
      <c r="D5180" s="48">
        <v>233.57062451395569</v>
      </c>
      <c r="E5180" s="49">
        <v>39.211910000000003</v>
      </c>
      <c r="F5180" s="49">
        <v>4.0300000000000002E-2</v>
      </c>
      <c r="G5180" s="49">
        <v>17.379359999999998</v>
      </c>
      <c r="H5180" s="49">
        <v>0.33040000000000003</v>
      </c>
      <c r="I5180" s="49">
        <v>0.21759999999999999</v>
      </c>
      <c r="J5180" s="49">
        <v>43.61206</v>
      </c>
      <c r="K5180" s="49">
        <v>0.2288</v>
      </c>
      <c r="L5180" s="49">
        <v>101.08423000000001</v>
      </c>
      <c r="M5180" s="47"/>
      <c r="N5180" s="50">
        <v>0.98660509847854394</v>
      </c>
      <c r="O5180" s="50">
        <v>8.0168880581640552E-4</v>
      </c>
      <c r="P5180" s="50">
        <v>0.365691723807893</v>
      </c>
      <c r="Q5180" s="50">
        <v>6.6866607441909889E-3</v>
      </c>
      <c r="R5180" s="50">
        <v>4.6373512107379493E-3</v>
      </c>
      <c r="S5180" s="50">
        <v>1.6358387994124184</v>
      </c>
      <c r="T5180" s="50">
        <v>6.1679241714392395E-3</v>
      </c>
      <c r="U5180" s="50">
        <v>3.0080253219201367</v>
      </c>
      <c r="V5180" s="51">
        <v>81.729395601745679</v>
      </c>
      <c r="X5180" s="47">
        <v>0.05</v>
      </c>
      <c r="Y5180" s="47">
        <v>8.15</v>
      </c>
      <c r="Z5180" s="47">
        <v>0.12</v>
      </c>
      <c r="AA5180" s="47">
        <v>1.1399999999999999</v>
      </c>
      <c r="AB5180" s="47">
        <v>3.38</v>
      </c>
      <c r="AC5180" s="47">
        <v>0.06</v>
      </c>
      <c r="AD5180" s="47">
        <v>0.43</v>
      </c>
      <c r="AE5180" s="312"/>
      <c r="AF5180" s="465" t="s">
        <v>1748</v>
      </c>
      <c r="AG5180" s="311">
        <v>30</v>
      </c>
      <c r="AH5180" s="311">
        <v>15</v>
      </c>
      <c r="AI5180" s="311"/>
      <c r="AJ5180" s="311"/>
      <c r="AK5180" s="311"/>
      <c r="AL5180" s="311"/>
      <c r="AM5180" s="311"/>
      <c r="AN5180" s="311"/>
      <c r="AO5180" s="311"/>
      <c r="AP5180" s="311"/>
      <c r="AQ5180" s="311"/>
      <c r="AR5180" s="311"/>
      <c r="AS5180" s="311"/>
      <c r="AT5180" s="311"/>
      <c r="AU5180" s="311"/>
      <c r="AV5180" s="311"/>
      <c r="AW5180" s="311"/>
      <c r="AX5180" s="311"/>
      <c r="AY5180" s="311"/>
      <c r="AZ5180" s="311"/>
      <c r="BA5180" s="311"/>
      <c r="BB5180" s="311"/>
      <c r="BC5180" s="311"/>
      <c r="BD5180" s="311"/>
      <c r="BE5180" s="491"/>
      <c r="BF5180" s="491"/>
      <c r="BG5180" s="491"/>
      <c r="BH5180" s="491"/>
      <c r="BI5180" s="491"/>
      <c r="BJ5180" s="491"/>
      <c r="BK5180" s="491"/>
      <c r="BL5180" s="491"/>
      <c r="BM5180" s="491"/>
      <c r="BN5180" s="491"/>
      <c r="BO5180" s="491"/>
      <c r="BP5180" s="306"/>
      <c r="BQ5180" s="496"/>
      <c r="BR5180" s="496"/>
      <c r="BS5180" s="496"/>
      <c r="BT5180" s="496"/>
      <c r="BU5180" s="496"/>
      <c r="BV5180" s="496"/>
    </row>
    <row r="5181" spans="1:74" s="52" customFormat="1" ht="12.75">
      <c r="A5181" s="45">
        <v>2353.0846135089</v>
      </c>
      <c r="B5181" s="46" t="s">
        <v>253</v>
      </c>
      <c r="C5181" s="47" t="s">
        <v>351</v>
      </c>
      <c r="D5181" s="48">
        <v>239.5596245139557</v>
      </c>
      <c r="E5181" s="49">
        <v>39.142949999999999</v>
      </c>
      <c r="F5181" s="49">
        <v>4.8000000000000001E-2</v>
      </c>
      <c r="G5181" s="49">
        <v>17.225560000000002</v>
      </c>
      <c r="H5181" s="49">
        <v>0.32890000000000003</v>
      </c>
      <c r="I5181" s="49">
        <v>0.22520000000000001</v>
      </c>
      <c r="J5181" s="49">
        <v>43.305639999999997</v>
      </c>
      <c r="K5181" s="49">
        <v>0.23269999999999999</v>
      </c>
      <c r="L5181" s="49">
        <v>100.57764999999999</v>
      </c>
      <c r="M5181" s="47"/>
      <c r="N5181" s="50">
        <v>0.98912792767347524</v>
      </c>
      <c r="O5181" s="50">
        <v>9.5899327918680703E-4</v>
      </c>
      <c r="P5181" s="50">
        <v>0.36402252249117761</v>
      </c>
      <c r="Q5181" s="50">
        <v>6.6850810494870194E-3</v>
      </c>
      <c r="R5181" s="50">
        <v>4.8200665722037787E-3</v>
      </c>
      <c r="S5181" s="50">
        <v>1.6313679202934166</v>
      </c>
      <c r="T5181" s="50">
        <v>6.3001797704711942E-3</v>
      </c>
      <c r="U5181" s="50">
        <v>3.0050834177045451</v>
      </c>
      <c r="V5181" s="51">
        <v>81.75682740149945</v>
      </c>
      <c r="X5181" s="47">
        <v>0.05</v>
      </c>
      <c r="Y5181" s="47">
        <v>8.4</v>
      </c>
      <c r="Z5181" s="47">
        <v>0.12</v>
      </c>
      <c r="AA5181" s="47">
        <v>1.1200000000000001</v>
      </c>
      <c r="AB5181" s="47">
        <v>3.21</v>
      </c>
      <c r="AC5181" s="47">
        <v>0.06</v>
      </c>
      <c r="AD5181" s="47">
        <v>0.45</v>
      </c>
      <c r="AE5181" s="312"/>
      <c r="AF5181" s="465" t="s">
        <v>1748</v>
      </c>
      <c r="AG5181" s="311">
        <v>30</v>
      </c>
      <c r="AH5181" s="311">
        <v>15</v>
      </c>
      <c r="AI5181" s="311"/>
      <c r="AJ5181" s="311"/>
      <c r="AK5181" s="311"/>
      <c r="AL5181" s="311"/>
      <c r="AM5181" s="311"/>
      <c r="AN5181" s="311"/>
      <c r="AO5181" s="311"/>
      <c r="AP5181" s="311"/>
      <c r="AQ5181" s="311"/>
      <c r="AR5181" s="311"/>
      <c r="AS5181" s="311"/>
      <c r="AT5181" s="311"/>
      <c r="AU5181" s="311"/>
      <c r="AV5181" s="311"/>
      <c r="AW5181" s="311"/>
      <c r="AX5181" s="311"/>
      <c r="AY5181" s="311"/>
      <c r="AZ5181" s="311"/>
      <c r="BA5181" s="311"/>
      <c r="BB5181" s="311"/>
      <c r="BC5181" s="311"/>
      <c r="BD5181" s="311"/>
      <c r="BE5181" s="491"/>
      <c r="BF5181" s="491"/>
      <c r="BG5181" s="491"/>
      <c r="BH5181" s="491"/>
      <c r="BI5181" s="491"/>
      <c r="BJ5181" s="491"/>
      <c r="BK5181" s="491"/>
      <c r="BL5181" s="491"/>
      <c r="BM5181" s="491"/>
      <c r="BN5181" s="491"/>
      <c r="BO5181" s="491"/>
      <c r="BP5181" s="306"/>
      <c r="BQ5181" s="496"/>
      <c r="BR5181" s="496"/>
      <c r="BS5181" s="496"/>
      <c r="BT5181" s="496"/>
      <c r="BU5181" s="496"/>
      <c r="BV5181" s="496"/>
    </row>
    <row r="5182" spans="1:74" s="52" customFormat="1" ht="12.75">
      <c r="A5182" s="45">
        <v>2353.0846135089</v>
      </c>
      <c r="B5182" s="46" t="s">
        <v>253</v>
      </c>
      <c r="C5182" s="47" t="s">
        <v>351</v>
      </c>
      <c r="D5182" s="48">
        <v>245.5486245139557</v>
      </c>
      <c r="E5182" s="49">
        <v>39.290730000000003</v>
      </c>
      <c r="F5182" s="49">
        <v>2.9399999999999999E-2</v>
      </c>
      <c r="G5182" s="49">
        <v>17.139050000000001</v>
      </c>
      <c r="H5182" s="49">
        <v>0.3347</v>
      </c>
      <c r="I5182" s="49">
        <v>0.2397</v>
      </c>
      <c r="J5182" s="49">
        <v>43.57253</v>
      </c>
      <c r="K5182" s="49">
        <v>0.2389</v>
      </c>
      <c r="L5182" s="49">
        <v>100.88061</v>
      </c>
      <c r="M5182" s="47"/>
      <c r="N5182" s="50">
        <v>0.9897135881552761</v>
      </c>
      <c r="O5182" s="50">
        <v>5.8552060182725781E-4</v>
      </c>
      <c r="P5182" s="50">
        <v>0.3610456982119018</v>
      </c>
      <c r="Q5182" s="50">
        <v>6.7813949700183855E-3</v>
      </c>
      <c r="R5182" s="50">
        <v>5.1141470139050146E-3</v>
      </c>
      <c r="S5182" s="50">
        <v>1.6362164635756333</v>
      </c>
      <c r="T5182" s="50">
        <v>6.4475279321192279E-3</v>
      </c>
      <c r="U5182" s="50">
        <v>3.0068929375012829</v>
      </c>
      <c r="V5182" s="51">
        <v>81.922969096417049</v>
      </c>
      <c r="X5182" s="47">
        <v>0.05</v>
      </c>
      <c r="Y5182" s="47">
        <v>6.96</v>
      </c>
      <c r="Z5182" s="47">
        <v>0.12</v>
      </c>
      <c r="AA5182" s="47">
        <v>1.1100000000000001</v>
      </c>
      <c r="AB5182" s="47">
        <v>3.02</v>
      </c>
      <c r="AC5182" s="47">
        <v>0.06</v>
      </c>
      <c r="AD5182" s="47">
        <v>0.45</v>
      </c>
      <c r="AE5182" s="312"/>
      <c r="AF5182" s="465" t="s">
        <v>1748</v>
      </c>
      <c r="AG5182" s="311">
        <v>30</v>
      </c>
      <c r="AH5182" s="311">
        <v>15</v>
      </c>
      <c r="AI5182" s="311"/>
      <c r="AJ5182" s="311"/>
      <c r="AK5182" s="311"/>
      <c r="AL5182" s="311"/>
      <c r="AM5182" s="311"/>
      <c r="AN5182" s="311"/>
      <c r="AO5182" s="311"/>
      <c r="AP5182" s="311"/>
      <c r="AQ5182" s="311"/>
      <c r="AR5182" s="311"/>
      <c r="AS5182" s="311"/>
      <c r="AT5182" s="311"/>
      <c r="AU5182" s="311"/>
      <c r="AV5182" s="311"/>
      <c r="AW5182" s="311"/>
      <c r="AX5182" s="311"/>
      <c r="AY5182" s="311"/>
      <c r="AZ5182" s="311"/>
      <c r="BA5182" s="311"/>
      <c r="BB5182" s="311"/>
      <c r="BC5182" s="311"/>
      <c r="BD5182" s="311"/>
      <c r="BE5182" s="491"/>
      <c r="BF5182" s="491"/>
      <c r="BG5182" s="491"/>
      <c r="BH5182" s="491"/>
      <c r="BI5182" s="491"/>
      <c r="BJ5182" s="491"/>
      <c r="BK5182" s="491"/>
      <c r="BL5182" s="491"/>
      <c r="BM5182" s="491"/>
      <c r="BN5182" s="491"/>
      <c r="BO5182" s="491"/>
      <c r="BP5182" s="306"/>
      <c r="BQ5182" s="496"/>
      <c r="BR5182" s="496"/>
      <c r="BS5182" s="496"/>
      <c r="BT5182" s="496"/>
      <c r="BU5182" s="496"/>
      <c r="BV5182" s="496"/>
    </row>
    <row r="5183" spans="1:74" s="52" customFormat="1" ht="12.75">
      <c r="A5183" s="45">
        <v>2353.0846135089</v>
      </c>
      <c r="B5183" s="46" t="s">
        <v>253</v>
      </c>
      <c r="C5183" s="47" t="s">
        <v>351</v>
      </c>
      <c r="D5183" s="48">
        <v>251.53762451395571</v>
      </c>
      <c r="E5183" s="49">
        <v>39.202060000000003</v>
      </c>
      <c r="F5183" s="49">
        <v>3.8600000000000002E-2</v>
      </c>
      <c r="G5183" s="49">
        <v>17.283239999999999</v>
      </c>
      <c r="H5183" s="49">
        <v>0.31530000000000002</v>
      </c>
      <c r="I5183" s="49">
        <v>0.21840000000000001</v>
      </c>
      <c r="J5183" s="49">
        <v>43.799880000000002</v>
      </c>
      <c r="K5183" s="49">
        <v>0.24210000000000001</v>
      </c>
      <c r="L5183" s="49">
        <v>101.18518</v>
      </c>
      <c r="M5183" s="47"/>
      <c r="N5183" s="50">
        <v>0.98479480452124879</v>
      </c>
      <c r="O5183" s="50">
        <v>7.6665430624623884E-4</v>
      </c>
      <c r="P5183" s="50">
        <v>0.36309311546361084</v>
      </c>
      <c r="Q5183" s="50">
        <v>6.3709577179857941E-3</v>
      </c>
      <c r="R5183" s="50">
        <v>4.647027397338915E-3</v>
      </c>
      <c r="S5183" s="50">
        <v>1.6402812703157934</v>
      </c>
      <c r="T5183" s="50">
        <v>6.5161233453911215E-3</v>
      </c>
      <c r="U5183" s="50">
        <v>3.008217788294675</v>
      </c>
      <c r="V5183" s="51">
        <v>81.875923040597769</v>
      </c>
      <c r="X5183" s="47">
        <v>0.05</v>
      </c>
      <c r="Y5183" s="47">
        <v>11.36</v>
      </c>
      <c r="Z5183" s="47">
        <v>0.12</v>
      </c>
      <c r="AA5183" s="47">
        <v>1.1000000000000001</v>
      </c>
      <c r="AB5183" s="47">
        <v>2.88</v>
      </c>
      <c r="AC5183" s="47">
        <v>0.06</v>
      </c>
      <c r="AD5183" s="47">
        <v>0.43</v>
      </c>
      <c r="AE5183" s="312"/>
      <c r="AF5183" s="465" t="s">
        <v>1748</v>
      </c>
      <c r="AG5183" s="311">
        <v>30</v>
      </c>
      <c r="AH5183" s="311">
        <v>15</v>
      </c>
      <c r="AI5183" s="311"/>
      <c r="AJ5183" s="311"/>
      <c r="AK5183" s="311"/>
      <c r="AL5183" s="311"/>
      <c r="AM5183" s="311"/>
      <c r="AN5183" s="311"/>
      <c r="AO5183" s="311"/>
      <c r="AP5183" s="311"/>
      <c r="AQ5183" s="311"/>
      <c r="AR5183" s="311"/>
      <c r="AS5183" s="311"/>
      <c r="AT5183" s="311"/>
      <c r="AU5183" s="311"/>
      <c r="AV5183" s="311"/>
      <c r="AW5183" s="311"/>
      <c r="AX5183" s="311"/>
      <c r="AY5183" s="311"/>
      <c r="AZ5183" s="311"/>
      <c r="BA5183" s="311"/>
      <c r="BB5183" s="311"/>
      <c r="BC5183" s="311"/>
      <c r="BD5183" s="311"/>
      <c r="BE5183" s="491"/>
      <c r="BF5183" s="491"/>
      <c r="BG5183" s="491"/>
      <c r="BH5183" s="491"/>
      <c r="BI5183" s="491"/>
      <c r="BJ5183" s="491"/>
      <c r="BK5183" s="491"/>
      <c r="BL5183" s="491"/>
      <c r="BM5183" s="491"/>
      <c r="BN5183" s="491"/>
      <c r="BO5183" s="491"/>
      <c r="BP5183" s="306"/>
      <c r="BQ5183" s="496"/>
      <c r="BR5183" s="496"/>
      <c r="BS5183" s="496"/>
      <c r="BT5183" s="496"/>
      <c r="BU5183" s="496"/>
      <c r="BV5183" s="496"/>
    </row>
    <row r="5184" spans="1:74" s="52" customFormat="1" ht="12.75">
      <c r="A5184" s="45">
        <v>2353.0846135089</v>
      </c>
      <c r="B5184" s="46" t="s">
        <v>253</v>
      </c>
      <c r="C5184" s="47" t="s">
        <v>351</v>
      </c>
      <c r="D5184" s="48">
        <v>257.52662451395571</v>
      </c>
      <c r="E5184" s="49">
        <v>39.18235</v>
      </c>
      <c r="F5184" s="49">
        <v>0.06</v>
      </c>
      <c r="G5184" s="49">
        <v>17.16789</v>
      </c>
      <c r="H5184" s="49">
        <v>0.33789999999999998</v>
      </c>
      <c r="I5184" s="49">
        <v>0.22070000000000001</v>
      </c>
      <c r="J5184" s="49">
        <v>43.641719999999999</v>
      </c>
      <c r="K5184" s="49">
        <v>0.23910000000000001</v>
      </c>
      <c r="L5184" s="49">
        <v>100.99595999999998</v>
      </c>
      <c r="M5184" s="47"/>
      <c r="N5184" s="50">
        <v>0.98450090404122281</v>
      </c>
      <c r="O5184" s="50">
        <v>1.1919342657070301E-3</v>
      </c>
      <c r="P5184" s="50">
        <v>0.36074353406373422</v>
      </c>
      <c r="Q5184" s="50">
        <v>6.8290096081940286E-3</v>
      </c>
      <c r="R5184" s="50">
        <v>4.6969259356569298E-3</v>
      </c>
      <c r="S5184" s="50">
        <v>1.6346924008960615</v>
      </c>
      <c r="T5184" s="50">
        <v>6.4366939982879951E-3</v>
      </c>
      <c r="U5184" s="50">
        <v>3.0005532555234131</v>
      </c>
      <c r="V5184" s="51">
        <v>81.921567726452594</v>
      </c>
      <c r="X5184" s="47">
        <v>0.05</v>
      </c>
      <c r="Y5184" s="47">
        <v>8.48</v>
      </c>
      <c r="Z5184" s="47">
        <v>0.12</v>
      </c>
      <c r="AA5184" s="47">
        <v>1.18</v>
      </c>
      <c r="AB5184" s="47">
        <v>3.15</v>
      </c>
      <c r="AC5184" s="47">
        <v>0.06</v>
      </c>
      <c r="AD5184" s="47">
        <v>0.43</v>
      </c>
      <c r="AE5184" s="312"/>
      <c r="AF5184" s="465" t="s">
        <v>1748</v>
      </c>
      <c r="AG5184" s="311">
        <v>30</v>
      </c>
      <c r="AH5184" s="311">
        <v>15</v>
      </c>
      <c r="AI5184" s="311"/>
      <c r="AJ5184" s="311"/>
      <c r="AK5184" s="311"/>
      <c r="AL5184" s="311"/>
      <c r="AM5184" s="311"/>
      <c r="AN5184" s="311"/>
      <c r="AO5184" s="311"/>
      <c r="AP5184" s="311"/>
      <c r="AQ5184" s="311"/>
      <c r="AR5184" s="311"/>
      <c r="AS5184" s="311"/>
      <c r="AT5184" s="311"/>
      <c r="AU5184" s="311"/>
      <c r="AV5184" s="311"/>
      <c r="AW5184" s="311"/>
      <c r="AX5184" s="311"/>
      <c r="AY5184" s="311"/>
      <c r="AZ5184" s="311"/>
      <c r="BA5184" s="311"/>
      <c r="BB5184" s="311"/>
      <c r="BC5184" s="311"/>
      <c r="BD5184" s="311"/>
      <c r="BE5184" s="491"/>
      <c r="BF5184" s="491"/>
      <c r="BG5184" s="491"/>
      <c r="BH5184" s="491"/>
      <c r="BI5184" s="491"/>
      <c r="BJ5184" s="491"/>
      <c r="BK5184" s="491"/>
      <c r="BL5184" s="491"/>
      <c r="BM5184" s="491"/>
      <c r="BN5184" s="491"/>
      <c r="BO5184" s="491"/>
      <c r="BP5184" s="306"/>
      <c r="BQ5184" s="496"/>
      <c r="BR5184" s="496"/>
      <c r="BS5184" s="496"/>
      <c r="BT5184" s="496"/>
      <c r="BU5184" s="496"/>
      <c r="BV5184" s="496"/>
    </row>
    <row r="5185" spans="1:74" s="52" customFormat="1" ht="12.75">
      <c r="A5185" s="45">
        <v>2353.0846135089</v>
      </c>
      <c r="B5185" s="46" t="s">
        <v>253</v>
      </c>
      <c r="C5185" s="47" t="s">
        <v>351</v>
      </c>
      <c r="D5185" s="48">
        <v>263.51562451395569</v>
      </c>
      <c r="E5185" s="49">
        <v>39.271030000000003</v>
      </c>
      <c r="F5185" s="49">
        <v>8.5000000000000006E-3</v>
      </c>
      <c r="G5185" s="49">
        <v>17.139050000000001</v>
      </c>
      <c r="H5185" s="49">
        <v>0.32369999999999999</v>
      </c>
      <c r="I5185" s="49">
        <v>0.26910000000000001</v>
      </c>
      <c r="J5185" s="49">
        <v>43.631839999999997</v>
      </c>
      <c r="K5185" s="49">
        <v>0.23419999999999999</v>
      </c>
      <c r="L5185" s="49">
        <v>100.95942000000002</v>
      </c>
      <c r="M5185" s="47"/>
      <c r="N5185" s="50">
        <v>0.98832588256424936</v>
      </c>
      <c r="O5185" s="50">
        <v>1.6913061093503973E-4</v>
      </c>
      <c r="P5185" s="50">
        <v>0.36072032751917099</v>
      </c>
      <c r="Q5185" s="50">
        <v>6.5526122386354727E-3</v>
      </c>
      <c r="R5185" s="50">
        <v>5.736240003268475E-3</v>
      </c>
      <c r="S5185" s="50">
        <v>1.6369670979175273</v>
      </c>
      <c r="T5185" s="50">
        <v>6.3149863339740818E-3</v>
      </c>
      <c r="U5185" s="50">
        <v>3.0065281136145665</v>
      </c>
      <c r="V5185" s="51">
        <v>81.943104665620197</v>
      </c>
      <c r="X5185" s="47">
        <v>0.05</v>
      </c>
      <c r="Y5185" s="47">
        <v>5.72</v>
      </c>
      <c r="Z5185" s="47">
        <v>0.12</v>
      </c>
      <c r="AA5185" s="47">
        <v>1.0900000000000001</v>
      </c>
      <c r="AB5185" s="47">
        <v>3.22</v>
      </c>
      <c r="AC5185" s="47">
        <v>0.06</v>
      </c>
      <c r="AD5185" s="47">
        <v>0.43</v>
      </c>
      <c r="AE5185" s="312"/>
      <c r="AF5185" s="465" t="s">
        <v>1748</v>
      </c>
      <c r="AG5185" s="311">
        <v>30</v>
      </c>
      <c r="AH5185" s="311">
        <v>15</v>
      </c>
      <c r="AI5185" s="311"/>
      <c r="AJ5185" s="311"/>
      <c r="AK5185" s="311"/>
      <c r="AL5185" s="311"/>
      <c r="AM5185" s="311"/>
      <c r="AN5185" s="311"/>
      <c r="AO5185" s="311"/>
      <c r="AP5185" s="311"/>
      <c r="AQ5185" s="311"/>
      <c r="AR5185" s="311"/>
      <c r="AS5185" s="311"/>
      <c r="AT5185" s="311"/>
      <c r="AU5185" s="311"/>
      <c r="AV5185" s="311"/>
      <c r="AW5185" s="311"/>
      <c r="AX5185" s="311"/>
      <c r="AY5185" s="311"/>
      <c r="AZ5185" s="311"/>
      <c r="BA5185" s="311"/>
      <c r="BB5185" s="311"/>
      <c r="BC5185" s="311"/>
      <c r="BD5185" s="311"/>
      <c r="BE5185" s="491"/>
      <c r="BF5185" s="491"/>
      <c r="BG5185" s="491"/>
      <c r="BH5185" s="491"/>
      <c r="BI5185" s="491"/>
      <c r="BJ5185" s="491"/>
      <c r="BK5185" s="491"/>
      <c r="BL5185" s="491"/>
      <c r="BM5185" s="491"/>
      <c r="BN5185" s="491"/>
      <c r="BO5185" s="491"/>
      <c r="BP5185" s="306"/>
      <c r="BQ5185" s="496"/>
      <c r="BR5185" s="496"/>
      <c r="BS5185" s="496"/>
      <c r="BT5185" s="496"/>
      <c r="BU5185" s="496"/>
      <c r="BV5185" s="496"/>
    </row>
    <row r="5186" spans="1:74" s="52" customFormat="1" ht="12.75">
      <c r="A5186" s="45">
        <v>2353.0846135089</v>
      </c>
      <c r="B5186" s="46" t="s">
        <v>253</v>
      </c>
      <c r="C5186" s="47" t="s">
        <v>351</v>
      </c>
      <c r="D5186" s="48">
        <v>269.50462451395566</v>
      </c>
      <c r="E5186" s="49">
        <v>39.034570000000002</v>
      </c>
      <c r="F5186" s="49">
        <v>5.21E-2</v>
      </c>
      <c r="G5186" s="49">
        <v>17.139050000000001</v>
      </c>
      <c r="H5186" s="49">
        <v>0.32029999999999997</v>
      </c>
      <c r="I5186" s="49">
        <v>0.2346</v>
      </c>
      <c r="J5186" s="49">
        <v>43.760339999999999</v>
      </c>
      <c r="K5186" s="49">
        <v>0.2311</v>
      </c>
      <c r="L5186" s="49">
        <v>100.83066000000001</v>
      </c>
      <c r="M5186" s="47"/>
      <c r="N5186" s="50">
        <v>0.98417355021885244</v>
      </c>
      <c r="O5186" s="50">
        <v>1.0385691736423878E-3</v>
      </c>
      <c r="P5186" s="50">
        <v>0.36138076201054065</v>
      </c>
      <c r="Q5186" s="50">
        <v>6.4956575454051205E-3</v>
      </c>
      <c r="R5186" s="50">
        <v>5.0099805121807213E-3</v>
      </c>
      <c r="S5186" s="50">
        <v>1.6447940366105724</v>
      </c>
      <c r="T5186" s="50">
        <v>6.242806623583376E-3</v>
      </c>
      <c r="U5186" s="50">
        <v>3.0106617478048148</v>
      </c>
      <c r="V5186" s="51">
        <v>81.986576530672934</v>
      </c>
      <c r="X5186" s="47">
        <v>0.05</v>
      </c>
      <c r="Y5186" s="47">
        <v>39.36</v>
      </c>
      <c r="Z5186" s="47">
        <v>0.12</v>
      </c>
      <c r="AA5186" s="47">
        <v>1.1499999999999999</v>
      </c>
      <c r="AB5186" s="47">
        <v>2.63</v>
      </c>
      <c r="AC5186" s="47">
        <v>0.06</v>
      </c>
      <c r="AD5186" s="47">
        <v>0.45</v>
      </c>
      <c r="AE5186" s="312"/>
      <c r="AF5186" s="465" t="s">
        <v>1748</v>
      </c>
      <c r="AG5186" s="311">
        <v>30</v>
      </c>
      <c r="AH5186" s="311">
        <v>15</v>
      </c>
      <c r="AI5186" s="311"/>
      <c r="AJ5186" s="311"/>
      <c r="AK5186" s="311"/>
      <c r="AL5186" s="311"/>
      <c r="AM5186" s="311"/>
      <c r="AN5186" s="311"/>
      <c r="AO5186" s="311"/>
      <c r="AP5186" s="311"/>
      <c r="AQ5186" s="311"/>
      <c r="AR5186" s="311"/>
      <c r="AS5186" s="311"/>
      <c r="AT5186" s="311"/>
      <c r="AU5186" s="311"/>
      <c r="AV5186" s="311"/>
      <c r="AW5186" s="311"/>
      <c r="AX5186" s="311"/>
      <c r="AY5186" s="311"/>
      <c r="AZ5186" s="311"/>
      <c r="BA5186" s="311"/>
      <c r="BB5186" s="311"/>
      <c r="BC5186" s="311"/>
      <c r="BD5186" s="311"/>
      <c r="BE5186" s="491"/>
      <c r="BF5186" s="491"/>
      <c r="BG5186" s="491"/>
      <c r="BH5186" s="491"/>
      <c r="BI5186" s="491"/>
      <c r="BJ5186" s="491"/>
      <c r="BK5186" s="491"/>
      <c r="BL5186" s="491"/>
      <c r="BM5186" s="491"/>
      <c r="BN5186" s="491"/>
      <c r="BO5186" s="491"/>
      <c r="BP5186" s="306"/>
      <c r="BQ5186" s="496"/>
      <c r="BR5186" s="496"/>
      <c r="BS5186" s="496"/>
      <c r="BT5186" s="496"/>
      <c r="BU5186" s="496"/>
      <c r="BV5186" s="496"/>
    </row>
    <row r="5187" spans="1:74" s="52" customFormat="1" ht="12.75">
      <c r="A5187" s="45">
        <v>2353.0846135089</v>
      </c>
      <c r="B5187" s="46" t="s">
        <v>253</v>
      </c>
      <c r="C5187" s="47" t="s">
        <v>351</v>
      </c>
      <c r="D5187" s="48">
        <v>275.49362451395564</v>
      </c>
      <c r="E5187" s="49">
        <v>39.211910000000003</v>
      </c>
      <c r="F5187" s="49">
        <v>2.5100000000000001E-2</v>
      </c>
      <c r="G5187" s="49">
        <v>17.16789</v>
      </c>
      <c r="H5187" s="49">
        <v>0.32840000000000003</v>
      </c>
      <c r="I5187" s="49">
        <v>0.22040000000000001</v>
      </c>
      <c r="J5187" s="49">
        <v>43.661490000000001</v>
      </c>
      <c r="K5187" s="49">
        <v>0.2336</v>
      </c>
      <c r="L5187" s="49">
        <v>100.91239000000002</v>
      </c>
      <c r="M5187" s="47"/>
      <c r="N5187" s="50">
        <v>0.9874784311126189</v>
      </c>
      <c r="O5187" s="50">
        <v>4.9975685252459049E-4</v>
      </c>
      <c r="P5187" s="50">
        <v>0.36156179781099984</v>
      </c>
      <c r="Q5187" s="50">
        <v>6.6520677234584262E-3</v>
      </c>
      <c r="R5187" s="50">
        <v>4.7011807656176605E-3</v>
      </c>
      <c r="S5187" s="50">
        <v>1.6391425313204779</v>
      </c>
      <c r="T5187" s="50">
        <v>6.3028955056402139E-3</v>
      </c>
      <c r="U5187" s="50">
        <v>3.0076951986745089</v>
      </c>
      <c r="V5187" s="51">
        <v>81.928274330872426</v>
      </c>
      <c r="X5187" s="47">
        <v>0.05</v>
      </c>
      <c r="Y5187" s="47">
        <v>6.57</v>
      </c>
      <c r="Z5187" s="47">
        <v>0.12</v>
      </c>
      <c r="AA5187" s="47">
        <v>1.1499999999999999</v>
      </c>
      <c r="AB5187" s="47">
        <v>2.9</v>
      </c>
      <c r="AC5187" s="47">
        <v>0.06</v>
      </c>
      <c r="AD5187" s="47">
        <v>0.45</v>
      </c>
      <c r="AE5187" s="312"/>
      <c r="AF5187" s="465" t="s">
        <v>1748</v>
      </c>
      <c r="AG5187" s="311">
        <v>30</v>
      </c>
      <c r="AH5187" s="311">
        <v>15</v>
      </c>
      <c r="AI5187" s="311"/>
      <c r="AJ5187" s="311"/>
      <c r="AK5187" s="311"/>
      <c r="AL5187" s="311"/>
      <c r="AM5187" s="311"/>
      <c r="AN5187" s="311"/>
      <c r="AO5187" s="311"/>
      <c r="AP5187" s="311"/>
      <c r="AQ5187" s="311"/>
      <c r="AR5187" s="311"/>
      <c r="AS5187" s="311"/>
      <c r="AT5187" s="311"/>
      <c r="AU5187" s="311"/>
      <c r="AV5187" s="311"/>
      <c r="AW5187" s="311"/>
      <c r="AX5187" s="311"/>
      <c r="AY5187" s="311"/>
      <c r="AZ5187" s="311"/>
      <c r="BA5187" s="311"/>
      <c r="BB5187" s="311"/>
      <c r="BC5187" s="311"/>
      <c r="BD5187" s="311"/>
      <c r="BE5187" s="491"/>
      <c r="BF5187" s="491"/>
      <c r="BG5187" s="491"/>
      <c r="BH5187" s="491"/>
      <c r="BI5187" s="491"/>
      <c r="BJ5187" s="491"/>
      <c r="BK5187" s="491"/>
      <c r="BL5187" s="491"/>
      <c r="BM5187" s="491"/>
      <c r="BN5187" s="491"/>
      <c r="BO5187" s="491"/>
      <c r="BP5187" s="306"/>
      <c r="BQ5187" s="496"/>
      <c r="BR5187" s="496"/>
      <c r="BS5187" s="496"/>
      <c r="BT5187" s="496"/>
      <c r="BU5187" s="496"/>
      <c r="BV5187" s="496"/>
    </row>
    <row r="5188" spans="1:74" s="52" customFormat="1" ht="12.75">
      <c r="A5188" s="45">
        <v>2353.0846135089</v>
      </c>
      <c r="B5188" s="46" t="s">
        <v>253</v>
      </c>
      <c r="C5188" s="47" t="s">
        <v>351</v>
      </c>
      <c r="D5188" s="48">
        <v>281.48262451395561</v>
      </c>
      <c r="E5188" s="49">
        <v>39.369549999999997</v>
      </c>
      <c r="F5188" s="49">
        <v>3.4000000000000002E-2</v>
      </c>
      <c r="G5188" s="49">
        <v>17.139050000000001</v>
      </c>
      <c r="H5188" s="49">
        <v>0.33069999999999999</v>
      </c>
      <c r="I5188" s="49">
        <v>0.32190000000000002</v>
      </c>
      <c r="J5188" s="49">
        <v>43.730690000000003</v>
      </c>
      <c r="K5188" s="49">
        <v>0.23449999999999999</v>
      </c>
      <c r="L5188" s="49">
        <v>101.26279</v>
      </c>
      <c r="M5188" s="47"/>
      <c r="N5188" s="50">
        <v>0.98753277601728096</v>
      </c>
      <c r="O5188" s="50">
        <v>6.7428795221807997E-4</v>
      </c>
      <c r="P5188" s="50">
        <v>0.35952890139407895</v>
      </c>
      <c r="Q5188" s="50">
        <v>6.6722015265659402E-3</v>
      </c>
      <c r="R5188" s="50">
        <v>6.8390815734610758E-3</v>
      </c>
      <c r="S5188" s="50">
        <v>1.6352567231155124</v>
      </c>
      <c r="T5188" s="50">
        <v>6.3021910183749573E-3</v>
      </c>
      <c r="U5188" s="50">
        <v>3.0047512936901386</v>
      </c>
      <c r="V5188" s="51">
        <v>81.976564450003622</v>
      </c>
      <c r="X5188" s="47">
        <v>0.05</v>
      </c>
      <c r="Y5188" s="47">
        <v>13.43</v>
      </c>
      <c r="Z5188" s="47">
        <v>0.12</v>
      </c>
      <c r="AA5188" s="47">
        <v>1.1200000000000001</v>
      </c>
      <c r="AB5188" s="47">
        <v>3.09</v>
      </c>
      <c r="AC5188" s="47">
        <v>0.06</v>
      </c>
      <c r="AD5188" s="47">
        <v>0.44</v>
      </c>
      <c r="AE5188" s="312"/>
      <c r="AF5188" s="465" t="s">
        <v>1748</v>
      </c>
      <c r="AG5188" s="311">
        <v>30</v>
      </c>
      <c r="AH5188" s="311">
        <v>15</v>
      </c>
      <c r="AI5188" s="311"/>
      <c r="AJ5188" s="311"/>
      <c r="AK5188" s="311"/>
      <c r="AL5188" s="311"/>
      <c r="AM5188" s="311"/>
      <c r="AN5188" s="311"/>
      <c r="AO5188" s="311"/>
      <c r="AP5188" s="311"/>
      <c r="AQ5188" s="311"/>
      <c r="AR5188" s="311"/>
      <c r="AS5188" s="311"/>
      <c r="AT5188" s="311"/>
      <c r="AU5188" s="311"/>
      <c r="AV5188" s="311"/>
      <c r="AW5188" s="311"/>
      <c r="AX5188" s="311"/>
      <c r="AY5188" s="311"/>
      <c r="AZ5188" s="311"/>
      <c r="BA5188" s="311"/>
      <c r="BB5188" s="311"/>
      <c r="BC5188" s="311"/>
      <c r="BD5188" s="311"/>
      <c r="BE5188" s="491"/>
      <c r="BF5188" s="491"/>
      <c r="BG5188" s="491"/>
      <c r="BH5188" s="491"/>
      <c r="BI5188" s="491"/>
      <c r="BJ5188" s="491"/>
      <c r="BK5188" s="491"/>
      <c r="BL5188" s="491"/>
      <c r="BM5188" s="491"/>
      <c r="BN5188" s="491"/>
      <c r="BO5188" s="491"/>
      <c r="BP5188" s="306"/>
      <c r="BQ5188" s="496"/>
      <c r="BR5188" s="496"/>
      <c r="BS5188" s="496"/>
      <c r="BT5188" s="496"/>
      <c r="BU5188" s="496"/>
      <c r="BV5188" s="496"/>
    </row>
    <row r="5189" spans="1:74" s="52" customFormat="1" ht="12.75">
      <c r="A5189" s="45">
        <v>2353.0846135089</v>
      </c>
      <c r="B5189" s="46" t="s">
        <v>253</v>
      </c>
      <c r="C5189" s="47" t="s">
        <v>351</v>
      </c>
      <c r="D5189" s="48">
        <v>287.47162451395559</v>
      </c>
      <c r="E5189" s="49">
        <v>39.18235</v>
      </c>
      <c r="F5189" s="49">
        <v>5.1999999999999998E-2</v>
      </c>
      <c r="G5189" s="49">
        <v>17.110209999999999</v>
      </c>
      <c r="H5189" s="49">
        <v>0.3332</v>
      </c>
      <c r="I5189" s="49">
        <v>0.20549999999999999</v>
      </c>
      <c r="J5189" s="49">
        <v>43.730690000000003</v>
      </c>
      <c r="K5189" s="49">
        <v>0.2394</v>
      </c>
      <c r="L5189" s="49">
        <v>100.91505000000001</v>
      </c>
      <c r="M5189" s="47"/>
      <c r="N5189" s="50">
        <v>0.9864240947761822</v>
      </c>
      <c r="O5189" s="50">
        <v>1.035027648042059E-3</v>
      </c>
      <c r="P5189" s="50">
        <v>0.36023385538218899</v>
      </c>
      <c r="Q5189" s="50">
        <v>6.7471765986685571E-3</v>
      </c>
      <c r="R5189" s="50">
        <v>4.3819836997210223E-3</v>
      </c>
      <c r="S5189" s="50">
        <v>1.6412247882298008</v>
      </c>
      <c r="T5189" s="50">
        <v>6.4573598018042378E-3</v>
      </c>
      <c r="U5189" s="50">
        <v>3.0077449917639587</v>
      </c>
      <c r="V5189" s="51">
        <v>82.001433977567345</v>
      </c>
      <c r="X5189" s="47">
        <v>0.05</v>
      </c>
      <c r="Y5189" s="47">
        <v>9.8000000000000007</v>
      </c>
      <c r="Z5189" s="47">
        <v>0.12</v>
      </c>
      <c r="AA5189" s="47">
        <v>1.1100000000000001</v>
      </c>
      <c r="AB5189" s="47">
        <v>2.31</v>
      </c>
      <c r="AC5189" s="47">
        <v>0.06</v>
      </c>
      <c r="AD5189" s="47">
        <v>0.45</v>
      </c>
      <c r="AE5189" s="312"/>
      <c r="AF5189" s="465" t="s">
        <v>1748</v>
      </c>
      <c r="AG5189" s="311">
        <v>30</v>
      </c>
      <c r="AH5189" s="311">
        <v>15</v>
      </c>
      <c r="AI5189" s="311"/>
      <c r="AJ5189" s="311"/>
      <c r="AK5189" s="311"/>
      <c r="AL5189" s="311"/>
      <c r="AM5189" s="311"/>
      <c r="AN5189" s="311"/>
      <c r="AO5189" s="311"/>
      <c r="AP5189" s="311"/>
      <c r="AQ5189" s="311"/>
      <c r="AR5189" s="311"/>
      <c r="AS5189" s="311"/>
      <c r="AT5189" s="311"/>
      <c r="AU5189" s="311"/>
      <c r="AV5189" s="311"/>
      <c r="AW5189" s="311"/>
      <c r="AX5189" s="311"/>
      <c r="AY5189" s="311"/>
      <c r="AZ5189" s="311"/>
      <c r="BA5189" s="311"/>
      <c r="BB5189" s="311"/>
      <c r="BC5189" s="311"/>
      <c r="BD5189" s="311"/>
      <c r="BE5189" s="491"/>
      <c r="BF5189" s="491"/>
      <c r="BG5189" s="491"/>
      <c r="BH5189" s="491"/>
      <c r="BI5189" s="491"/>
      <c r="BJ5189" s="491"/>
      <c r="BK5189" s="491"/>
      <c r="BL5189" s="491"/>
      <c r="BM5189" s="491"/>
      <c r="BN5189" s="491"/>
      <c r="BO5189" s="491"/>
      <c r="BP5189" s="306"/>
      <c r="BQ5189" s="496"/>
      <c r="BR5189" s="496"/>
      <c r="BS5189" s="496"/>
      <c r="BT5189" s="496"/>
      <c r="BU5189" s="496"/>
      <c r="BV5189" s="496"/>
    </row>
    <row r="5190" spans="1:74" s="52" customFormat="1" ht="12.75">
      <c r="A5190" s="45">
        <v>2353.0846135089</v>
      </c>
      <c r="B5190" s="46" t="s">
        <v>253</v>
      </c>
      <c r="C5190" s="47" t="s">
        <v>351</v>
      </c>
      <c r="D5190" s="48">
        <v>293.46062451395557</v>
      </c>
      <c r="E5190" s="49">
        <v>39.271030000000003</v>
      </c>
      <c r="F5190" s="49">
        <v>2.76E-2</v>
      </c>
      <c r="G5190" s="49">
        <v>17.187110000000001</v>
      </c>
      <c r="H5190" s="49">
        <v>0.31890000000000002</v>
      </c>
      <c r="I5190" s="49">
        <v>0.26629999999999998</v>
      </c>
      <c r="J5190" s="49">
        <v>44.01735</v>
      </c>
      <c r="K5190" s="49">
        <v>0.2288</v>
      </c>
      <c r="L5190" s="49">
        <v>101.37079000000001</v>
      </c>
      <c r="M5190" s="47"/>
      <c r="N5190" s="50">
        <v>0.98476711247286075</v>
      </c>
      <c r="O5190" s="50">
        <v>5.4719956239585347E-4</v>
      </c>
      <c r="P5190" s="50">
        <v>0.36042930532756662</v>
      </c>
      <c r="Q5190" s="50">
        <v>6.4322017207977629E-3</v>
      </c>
      <c r="R5190" s="50">
        <v>5.6561139449651807E-3</v>
      </c>
      <c r="S5190" s="50">
        <v>1.6454840720530581</v>
      </c>
      <c r="T5190" s="50">
        <v>6.1471655859626816E-3</v>
      </c>
      <c r="U5190" s="50">
        <v>3.0106434696058622</v>
      </c>
      <c r="V5190" s="51">
        <v>82.031661516798664</v>
      </c>
      <c r="X5190" s="47">
        <v>0.05</v>
      </c>
      <c r="Y5190" s="47">
        <v>6.41</v>
      </c>
      <c r="Z5190" s="47">
        <v>0.12</v>
      </c>
      <c r="AA5190" s="47">
        <v>1.1100000000000001</v>
      </c>
      <c r="AB5190" s="47">
        <v>3.3</v>
      </c>
      <c r="AC5190" s="47">
        <v>0.06</v>
      </c>
      <c r="AD5190" s="47">
        <v>0.44</v>
      </c>
      <c r="AE5190" s="312"/>
      <c r="AF5190" s="465" t="s">
        <v>1748</v>
      </c>
      <c r="AG5190" s="311">
        <v>30</v>
      </c>
      <c r="AH5190" s="311">
        <v>15</v>
      </c>
      <c r="AI5190" s="311"/>
      <c r="AJ5190" s="311"/>
      <c r="AK5190" s="311"/>
      <c r="AL5190" s="311"/>
      <c r="AM5190" s="311"/>
      <c r="AN5190" s="311"/>
      <c r="AO5190" s="311"/>
      <c r="AP5190" s="311"/>
      <c r="AQ5190" s="311"/>
      <c r="AR5190" s="311"/>
      <c r="AS5190" s="311"/>
      <c r="AT5190" s="311"/>
      <c r="AU5190" s="311"/>
      <c r="AV5190" s="311"/>
      <c r="AW5190" s="311"/>
      <c r="AX5190" s="311"/>
      <c r="AY5190" s="311"/>
      <c r="AZ5190" s="311"/>
      <c r="BA5190" s="311"/>
      <c r="BB5190" s="311"/>
      <c r="BC5190" s="311"/>
      <c r="BD5190" s="311"/>
      <c r="BE5190" s="491"/>
      <c r="BF5190" s="491"/>
      <c r="BG5190" s="491"/>
      <c r="BH5190" s="491"/>
      <c r="BI5190" s="491"/>
      <c r="BJ5190" s="491"/>
      <c r="BK5190" s="491"/>
      <c r="BL5190" s="491"/>
      <c r="BM5190" s="491"/>
      <c r="BN5190" s="491"/>
      <c r="BO5190" s="491"/>
      <c r="BP5190" s="306"/>
      <c r="BQ5190" s="496"/>
      <c r="BR5190" s="496"/>
      <c r="BS5190" s="496"/>
      <c r="BT5190" s="496"/>
      <c r="BU5190" s="496"/>
      <c r="BV5190" s="496"/>
    </row>
    <row r="5191" spans="1:74" s="52" customFormat="1" ht="12.75">
      <c r="A5191" s="45">
        <v>2353.0846135089</v>
      </c>
      <c r="B5191" s="46" t="s">
        <v>253</v>
      </c>
      <c r="C5191" s="47" t="s">
        <v>351</v>
      </c>
      <c r="D5191" s="48">
        <v>299.44962451395554</v>
      </c>
      <c r="E5191" s="49">
        <v>39.192210000000003</v>
      </c>
      <c r="F5191" s="49">
        <v>4.65E-2</v>
      </c>
      <c r="G5191" s="49">
        <v>17.139050000000001</v>
      </c>
      <c r="H5191" s="49">
        <v>0.3478</v>
      </c>
      <c r="I5191" s="49">
        <v>0.22900000000000001</v>
      </c>
      <c r="J5191" s="49">
        <v>43.69115</v>
      </c>
      <c r="K5191" s="49">
        <v>0.23569999999999999</v>
      </c>
      <c r="L5191" s="49">
        <v>100.96381</v>
      </c>
      <c r="M5191" s="47"/>
      <c r="N5191" s="50">
        <v>0.9862912308372962</v>
      </c>
      <c r="O5191" s="50">
        <v>9.2519608478273268E-4</v>
      </c>
      <c r="P5191" s="50">
        <v>0.36070167417865062</v>
      </c>
      <c r="Q5191" s="50">
        <v>7.0401009776714547E-3</v>
      </c>
      <c r="R5191" s="50">
        <v>4.8812004190009429E-3</v>
      </c>
      <c r="S5191" s="50">
        <v>1.6391075089415141</v>
      </c>
      <c r="T5191" s="50">
        <v>6.3551037981883843E-3</v>
      </c>
      <c r="U5191" s="50">
        <v>3.007016304743662</v>
      </c>
      <c r="V5191" s="51">
        <v>81.963195427682123</v>
      </c>
      <c r="X5191" s="47">
        <v>0.05</v>
      </c>
      <c r="Y5191" s="47">
        <v>12.14</v>
      </c>
      <c r="Z5191" s="47">
        <v>0.12</v>
      </c>
      <c r="AA5191" s="47">
        <v>1.1599999999999999</v>
      </c>
      <c r="AB5191" s="47">
        <v>2.73</v>
      </c>
      <c r="AC5191" s="47">
        <v>0.06</v>
      </c>
      <c r="AD5191" s="47">
        <v>0.45</v>
      </c>
      <c r="AE5191" s="312"/>
      <c r="AF5191" s="465" t="s">
        <v>1748</v>
      </c>
      <c r="AG5191" s="311">
        <v>30</v>
      </c>
      <c r="AH5191" s="311">
        <v>15</v>
      </c>
      <c r="AI5191" s="311"/>
      <c r="AJ5191" s="311"/>
      <c r="AK5191" s="311"/>
      <c r="AL5191" s="311"/>
      <c r="AM5191" s="311"/>
      <c r="AN5191" s="311"/>
      <c r="AO5191" s="311"/>
      <c r="AP5191" s="311"/>
      <c r="AQ5191" s="311"/>
      <c r="AR5191" s="311"/>
      <c r="AS5191" s="311"/>
      <c r="AT5191" s="311"/>
      <c r="AU5191" s="311"/>
      <c r="AV5191" s="311"/>
      <c r="AW5191" s="311"/>
      <c r="AX5191" s="311"/>
      <c r="AY5191" s="311"/>
      <c r="AZ5191" s="311"/>
      <c r="BA5191" s="311"/>
      <c r="BB5191" s="311"/>
      <c r="BC5191" s="311"/>
      <c r="BD5191" s="311"/>
      <c r="BE5191" s="491"/>
      <c r="BF5191" s="491"/>
      <c r="BG5191" s="491"/>
      <c r="BH5191" s="491"/>
      <c r="BI5191" s="491"/>
      <c r="BJ5191" s="491"/>
      <c r="BK5191" s="491"/>
      <c r="BL5191" s="491"/>
      <c r="BM5191" s="491"/>
      <c r="BN5191" s="491"/>
      <c r="BO5191" s="491"/>
      <c r="BP5191" s="306"/>
      <c r="BQ5191" s="496"/>
      <c r="BR5191" s="496"/>
      <c r="BS5191" s="496"/>
      <c r="BT5191" s="496"/>
      <c r="BU5191" s="496"/>
      <c r="BV5191" s="496"/>
    </row>
    <row r="5192" spans="1:74" s="52" customFormat="1" ht="12.75">
      <c r="A5192" s="45">
        <v>2353.0846135089</v>
      </c>
      <c r="B5192" s="46" t="s">
        <v>253</v>
      </c>
      <c r="C5192" s="47" t="s">
        <v>351</v>
      </c>
      <c r="D5192" s="48">
        <v>305.43862451395552</v>
      </c>
      <c r="E5192" s="49">
        <v>39.271030000000003</v>
      </c>
      <c r="F5192" s="49">
        <v>4.7399999999999998E-2</v>
      </c>
      <c r="G5192" s="49">
        <v>17.129439999999999</v>
      </c>
      <c r="H5192" s="49">
        <v>0.33510000000000001</v>
      </c>
      <c r="I5192" s="49">
        <v>0.2349</v>
      </c>
      <c r="J5192" s="49">
        <v>43.780110000000001</v>
      </c>
      <c r="K5192" s="49">
        <v>0.23230000000000001</v>
      </c>
      <c r="L5192" s="49">
        <v>101.11118</v>
      </c>
      <c r="M5192" s="47"/>
      <c r="N5192" s="50">
        <v>0.98633225586360973</v>
      </c>
      <c r="O5192" s="50">
        <v>9.4124937464268516E-4</v>
      </c>
      <c r="P5192" s="50">
        <v>0.35979084060190536</v>
      </c>
      <c r="Q5192" s="50">
        <v>6.7696975191304798E-3</v>
      </c>
      <c r="R5192" s="50">
        <v>4.9971190943394099E-3</v>
      </c>
      <c r="S5192" s="50">
        <v>1.6392165791848321</v>
      </c>
      <c r="T5192" s="50">
        <v>6.2511194997782616E-3</v>
      </c>
      <c r="U5192" s="50">
        <v>3.0058918158771237</v>
      </c>
      <c r="V5192" s="51">
        <v>82.001525505078448</v>
      </c>
      <c r="X5192" s="47">
        <v>0.05</v>
      </c>
      <c r="Y5192" s="47">
        <v>7.14</v>
      </c>
      <c r="Z5192" s="47">
        <v>0.12</v>
      </c>
      <c r="AA5192" s="47">
        <v>1.07</v>
      </c>
      <c r="AB5192" s="47">
        <v>2.94</v>
      </c>
      <c r="AC5192" s="47">
        <v>0.06</v>
      </c>
      <c r="AD5192" s="47">
        <v>0.44</v>
      </c>
      <c r="AE5192" s="312"/>
      <c r="AF5192" s="465" t="s">
        <v>1748</v>
      </c>
      <c r="AG5192" s="311">
        <v>30</v>
      </c>
      <c r="AH5192" s="311">
        <v>15</v>
      </c>
      <c r="AI5192" s="311"/>
      <c r="AJ5192" s="311"/>
      <c r="AK5192" s="311"/>
      <c r="AL5192" s="311"/>
      <c r="AM5192" s="311"/>
      <c r="AN5192" s="311"/>
      <c r="AO5192" s="311"/>
      <c r="AP5192" s="311"/>
      <c r="AQ5192" s="311"/>
      <c r="AR5192" s="311"/>
      <c r="AS5192" s="311"/>
      <c r="AT5192" s="311"/>
      <c r="AU5192" s="311"/>
      <c r="AV5192" s="311"/>
      <c r="AW5192" s="311"/>
      <c r="AX5192" s="311"/>
      <c r="AY5192" s="311"/>
      <c r="AZ5192" s="311"/>
      <c r="BA5192" s="311"/>
      <c r="BB5192" s="311"/>
      <c r="BC5192" s="311"/>
      <c r="BD5192" s="311"/>
      <c r="BE5192" s="491"/>
      <c r="BF5192" s="491"/>
      <c r="BG5192" s="491"/>
      <c r="BH5192" s="491"/>
      <c r="BI5192" s="491"/>
      <c r="BJ5192" s="491"/>
      <c r="BK5192" s="491"/>
      <c r="BL5192" s="491"/>
      <c r="BM5192" s="491"/>
      <c r="BN5192" s="491"/>
      <c r="BO5192" s="491"/>
      <c r="BP5192" s="306"/>
      <c r="BQ5192" s="496"/>
      <c r="BR5192" s="496"/>
      <c r="BS5192" s="496"/>
      <c r="BT5192" s="496"/>
      <c r="BU5192" s="496"/>
      <c r="BV5192" s="496"/>
    </row>
    <row r="5193" spans="1:74" s="52" customFormat="1" ht="12.75">
      <c r="A5193" s="45">
        <v>2353.0846135089</v>
      </c>
      <c r="B5193" s="46" t="s">
        <v>253</v>
      </c>
      <c r="C5193" s="47" t="s">
        <v>351</v>
      </c>
      <c r="D5193" s="48">
        <v>311.42762451395549</v>
      </c>
      <c r="E5193" s="49">
        <v>39.33014</v>
      </c>
      <c r="F5193" s="49">
        <v>3.8899999999999997E-2</v>
      </c>
      <c r="G5193" s="49">
        <v>17.071760000000001</v>
      </c>
      <c r="H5193" s="49">
        <v>0.32790000000000002</v>
      </c>
      <c r="I5193" s="49">
        <v>0.2379</v>
      </c>
      <c r="J5193" s="49">
        <v>43.958039999999997</v>
      </c>
      <c r="K5193" s="49">
        <v>0.23799999999999999</v>
      </c>
      <c r="L5193" s="49">
        <v>101.26853999999999</v>
      </c>
      <c r="M5193" s="47"/>
      <c r="N5193" s="50">
        <v>0.98634134924024963</v>
      </c>
      <c r="O5193" s="50">
        <v>7.7130609630798755E-4</v>
      </c>
      <c r="P5193" s="50">
        <v>0.3580437015125853</v>
      </c>
      <c r="Q5193" s="50">
        <v>6.6143482433946845E-3</v>
      </c>
      <c r="R5193" s="50">
        <v>5.0533796703094852E-3</v>
      </c>
      <c r="S5193" s="50">
        <v>1.6434201706723159</v>
      </c>
      <c r="T5193" s="50">
        <v>6.3949382037353153E-3</v>
      </c>
      <c r="U5193" s="50">
        <v>3.0081511690310503</v>
      </c>
      <c r="V5193" s="51">
        <v>82.110908596030441</v>
      </c>
      <c r="X5193" s="47">
        <v>0.05</v>
      </c>
      <c r="Y5193" s="47">
        <v>6.95</v>
      </c>
      <c r="Z5193" s="47">
        <v>0.12</v>
      </c>
      <c r="AA5193" s="47">
        <v>1.1000000000000001</v>
      </c>
      <c r="AB5193" s="47">
        <v>3</v>
      </c>
      <c r="AC5193" s="47">
        <v>0.06</v>
      </c>
      <c r="AD5193" s="47">
        <v>0.45</v>
      </c>
      <c r="AE5193" s="312"/>
      <c r="AF5193" s="465" t="s">
        <v>1748</v>
      </c>
      <c r="AG5193" s="311">
        <v>30</v>
      </c>
      <c r="AH5193" s="311">
        <v>15</v>
      </c>
      <c r="AI5193" s="311"/>
      <c r="AJ5193" s="311"/>
      <c r="AK5193" s="311"/>
      <c r="AL5193" s="311"/>
      <c r="AM5193" s="311"/>
      <c r="AN5193" s="311"/>
      <c r="AO5193" s="311"/>
      <c r="AP5193" s="311"/>
      <c r="AQ5193" s="311"/>
      <c r="AR5193" s="311"/>
      <c r="AS5193" s="311"/>
      <c r="AT5193" s="311"/>
      <c r="AU5193" s="311"/>
      <c r="AV5193" s="311"/>
      <c r="AW5193" s="311"/>
      <c r="AX5193" s="311"/>
      <c r="AY5193" s="311"/>
      <c r="AZ5193" s="311"/>
      <c r="BA5193" s="311"/>
      <c r="BB5193" s="311"/>
      <c r="BC5193" s="311"/>
      <c r="BD5193" s="311"/>
      <c r="BE5193" s="491"/>
      <c r="BF5193" s="491"/>
      <c r="BG5193" s="491"/>
      <c r="BH5193" s="491"/>
      <c r="BI5193" s="491"/>
      <c r="BJ5193" s="491"/>
      <c r="BK5193" s="491"/>
      <c r="BL5193" s="491"/>
      <c r="BM5193" s="491"/>
      <c r="BN5193" s="491"/>
      <c r="BO5193" s="491"/>
      <c r="BP5193" s="306"/>
      <c r="BQ5193" s="496"/>
      <c r="BR5193" s="496"/>
      <c r="BS5193" s="496"/>
      <c r="BT5193" s="496"/>
      <c r="BU5193" s="496"/>
      <c r="BV5193" s="496"/>
    </row>
    <row r="5194" spans="1:74" s="52" customFormat="1" ht="12.75">
      <c r="A5194" s="45">
        <v>2353.0846135089</v>
      </c>
      <c r="B5194" s="46" t="s">
        <v>253</v>
      </c>
      <c r="C5194" s="47" t="s">
        <v>351</v>
      </c>
      <c r="D5194" s="48">
        <v>317.41662451395547</v>
      </c>
      <c r="E5194" s="49">
        <v>39.271030000000003</v>
      </c>
      <c r="F5194" s="49">
        <v>4.8800000000000003E-2</v>
      </c>
      <c r="G5194" s="49">
        <v>16.975639999999999</v>
      </c>
      <c r="H5194" s="49">
        <v>0.34489999999999998</v>
      </c>
      <c r="I5194" s="49">
        <v>0.15920000000000001</v>
      </c>
      <c r="J5194" s="49">
        <v>43.740569999999998</v>
      </c>
      <c r="K5194" s="49">
        <v>0.23710000000000001</v>
      </c>
      <c r="L5194" s="49">
        <v>100.87644</v>
      </c>
      <c r="M5194" s="47"/>
      <c r="N5194" s="50">
        <v>0.98737365617805861</v>
      </c>
      <c r="O5194" s="50">
        <v>9.7007314224254522E-4</v>
      </c>
      <c r="P5194" s="50">
        <v>0.35693685630660521</v>
      </c>
      <c r="Q5194" s="50">
        <v>6.9750340239108323E-3</v>
      </c>
      <c r="R5194" s="50">
        <v>3.3902993493536587E-3</v>
      </c>
      <c r="S5194" s="50">
        <v>1.6394652937717646</v>
      </c>
      <c r="T5194" s="50">
        <v>6.387022485696745E-3</v>
      </c>
      <c r="U5194" s="50">
        <v>3.0027164218407409</v>
      </c>
      <c r="V5194" s="51">
        <v>82.120994194852287</v>
      </c>
      <c r="X5194" s="47">
        <v>0.05</v>
      </c>
      <c r="Y5194" s="47">
        <v>8.81</v>
      </c>
      <c r="Z5194" s="47">
        <v>0.12</v>
      </c>
      <c r="AA5194" s="47">
        <v>1.1299999999999999</v>
      </c>
      <c r="AB5194" s="47">
        <v>2.96</v>
      </c>
      <c r="AC5194" s="47">
        <v>0.06</v>
      </c>
      <c r="AD5194" s="47">
        <v>0.44</v>
      </c>
      <c r="AE5194" s="312"/>
      <c r="AF5194" s="465" t="s">
        <v>1748</v>
      </c>
      <c r="AG5194" s="311">
        <v>30</v>
      </c>
      <c r="AH5194" s="311">
        <v>15</v>
      </c>
      <c r="AI5194" s="311"/>
      <c r="AJ5194" s="311"/>
      <c r="AK5194" s="311"/>
      <c r="AL5194" s="311"/>
      <c r="AM5194" s="311"/>
      <c r="AN5194" s="311"/>
      <c r="AO5194" s="311"/>
      <c r="AP5194" s="311"/>
      <c r="AQ5194" s="311"/>
      <c r="AR5194" s="311"/>
      <c r="AS5194" s="311"/>
      <c r="AT5194" s="311"/>
      <c r="AU5194" s="311"/>
      <c r="AV5194" s="311"/>
      <c r="AW5194" s="311"/>
      <c r="AX5194" s="311"/>
      <c r="AY5194" s="311"/>
      <c r="AZ5194" s="311"/>
      <c r="BA5194" s="311"/>
      <c r="BB5194" s="311"/>
      <c r="BC5194" s="311"/>
      <c r="BD5194" s="311"/>
      <c r="BE5194" s="491"/>
      <c r="BF5194" s="491"/>
      <c r="BG5194" s="491"/>
      <c r="BH5194" s="491"/>
      <c r="BI5194" s="491"/>
      <c r="BJ5194" s="491"/>
      <c r="BK5194" s="491"/>
      <c r="BL5194" s="491"/>
      <c r="BM5194" s="491"/>
      <c r="BN5194" s="491"/>
      <c r="BO5194" s="491"/>
      <c r="BP5194" s="306"/>
      <c r="BQ5194" s="496"/>
      <c r="BR5194" s="496"/>
      <c r="BS5194" s="496"/>
      <c r="BT5194" s="496"/>
      <c r="BU5194" s="496"/>
      <c r="BV5194" s="496"/>
    </row>
    <row r="5195" spans="1:74" s="52" customFormat="1" ht="12.75">
      <c r="A5195" s="45">
        <v>2353.0846135089</v>
      </c>
      <c r="B5195" s="46" t="s">
        <v>253</v>
      </c>
      <c r="C5195" s="47" t="s">
        <v>351</v>
      </c>
      <c r="D5195" s="48">
        <v>323.40562451395544</v>
      </c>
      <c r="E5195" s="49">
        <v>39.349850000000004</v>
      </c>
      <c r="F5195" s="49">
        <v>3.4099999999999998E-2</v>
      </c>
      <c r="G5195" s="49">
        <v>17.062149999999999</v>
      </c>
      <c r="H5195" s="49">
        <v>0.31990000000000002</v>
      </c>
      <c r="I5195" s="49">
        <v>0.21560000000000001</v>
      </c>
      <c r="J5195" s="49">
        <v>43.967919999999999</v>
      </c>
      <c r="K5195" s="49">
        <v>0.24199999999999999</v>
      </c>
      <c r="L5195" s="49">
        <v>101.27812</v>
      </c>
      <c r="M5195" s="47"/>
      <c r="N5195" s="50">
        <v>0.98633106476175636</v>
      </c>
      <c r="O5195" s="50">
        <v>6.7578636413659419E-4</v>
      </c>
      <c r="P5195" s="50">
        <v>0.35765918293177834</v>
      </c>
      <c r="Q5195" s="50">
        <v>6.4496739873985357E-3</v>
      </c>
      <c r="R5195" s="50">
        <v>4.5773500501871808E-3</v>
      </c>
      <c r="S5195" s="50">
        <v>1.6429490544276233</v>
      </c>
      <c r="T5195" s="50">
        <v>6.4990913865923712E-3</v>
      </c>
      <c r="U5195" s="50">
        <v>3.00667485045504</v>
      </c>
      <c r="V5195" s="51">
        <v>82.122477741876537</v>
      </c>
      <c r="X5195" s="47">
        <v>0.05</v>
      </c>
      <c r="Y5195" s="47">
        <v>6.74</v>
      </c>
      <c r="Z5195" s="47">
        <v>0.12</v>
      </c>
      <c r="AA5195" s="47">
        <v>1.07</v>
      </c>
      <c r="AB5195" s="47">
        <v>4.33</v>
      </c>
      <c r="AC5195" s="47">
        <v>0.06</v>
      </c>
      <c r="AD5195" s="47">
        <v>0.44</v>
      </c>
      <c r="AE5195" s="312"/>
      <c r="AF5195" s="465" t="s">
        <v>1748</v>
      </c>
      <c r="AG5195" s="311">
        <v>30</v>
      </c>
      <c r="AH5195" s="311">
        <v>15</v>
      </c>
      <c r="AI5195" s="311"/>
      <c r="AJ5195" s="311"/>
      <c r="AK5195" s="311"/>
      <c r="AL5195" s="311"/>
      <c r="AM5195" s="311"/>
      <c r="AN5195" s="311"/>
      <c r="AO5195" s="311"/>
      <c r="AP5195" s="311"/>
      <c r="AQ5195" s="311"/>
      <c r="AR5195" s="311"/>
      <c r="AS5195" s="311"/>
      <c r="AT5195" s="311"/>
      <c r="AU5195" s="311"/>
      <c r="AV5195" s="311"/>
      <c r="AW5195" s="311"/>
      <c r="AX5195" s="311"/>
      <c r="AY5195" s="311"/>
      <c r="AZ5195" s="311"/>
      <c r="BA5195" s="311"/>
      <c r="BB5195" s="311"/>
      <c r="BC5195" s="311"/>
      <c r="BD5195" s="311"/>
      <c r="BE5195" s="491"/>
      <c r="BF5195" s="491"/>
      <c r="BG5195" s="491"/>
      <c r="BH5195" s="491"/>
      <c r="BI5195" s="491"/>
      <c r="BJ5195" s="491"/>
      <c r="BK5195" s="491"/>
      <c r="BL5195" s="491"/>
      <c r="BM5195" s="491"/>
      <c r="BN5195" s="491"/>
      <c r="BO5195" s="491"/>
      <c r="BP5195" s="306"/>
      <c r="BQ5195" s="496"/>
      <c r="BR5195" s="496"/>
      <c r="BS5195" s="496"/>
      <c r="BT5195" s="496"/>
      <c r="BU5195" s="496"/>
      <c r="BV5195" s="496"/>
    </row>
    <row r="5196" spans="1:74" s="52" customFormat="1" ht="12.75">
      <c r="A5196" s="45">
        <v>2353.0846135089</v>
      </c>
      <c r="B5196" s="46" t="s">
        <v>253</v>
      </c>
      <c r="C5196" s="47" t="s">
        <v>351</v>
      </c>
      <c r="D5196" s="48">
        <v>329.39462451395542</v>
      </c>
      <c r="E5196" s="49">
        <v>39.064129999999999</v>
      </c>
      <c r="F5196" s="49">
        <v>1.61E-2</v>
      </c>
      <c r="G5196" s="49">
        <v>17.110209999999999</v>
      </c>
      <c r="H5196" s="49">
        <v>0.3362</v>
      </c>
      <c r="I5196" s="49">
        <v>0.25169999999999998</v>
      </c>
      <c r="J5196" s="49">
        <v>43.750450000000001</v>
      </c>
      <c r="K5196" s="49">
        <v>0.23630000000000001</v>
      </c>
      <c r="L5196" s="49">
        <v>100.85478999999999</v>
      </c>
      <c r="M5196" s="47"/>
      <c r="N5196" s="50">
        <v>0.9842444394321016</v>
      </c>
      <c r="O5196" s="50">
        <v>3.2072004518921536E-4</v>
      </c>
      <c r="P5196" s="50">
        <v>0.36052563228424206</v>
      </c>
      <c r="Q5196" s="50">
        <v>6.8134396706310578E-3</v>
      </c>
      <c r="R5196" s="50">
        <v>5.371477589172626E-3</v>
      </c>
      <c r="S5196" s="50">
        <v>1.64329632215118</v>
      </c>
      <c r="T5196" s="50">
        <v>6.3789057066374602E-3</v>
      </c>
      <c r="U5196" s="50">
        <v>3.0084088867899847</v>
      </c>
      <c r="V5196" s="51">
        <v>82.008100495843678</v>
      </c>
      <c r="X5196" s="47">
        <v>0.05</v>
      </c>
      <c r="Y5196" s="47">
        <v>9.82</v>
      </c>
      <c r="Z5196" s="47">
        <v>0.12</v>
      </c>
      <c r="AA5196" s="47">
        <v>1.1499999999999999</v>
      </c>
      <c r="AB5196" s="47">
        <v>3.18</v>
      </c>
      <c r="AC5196" s="47">
        <v>0.06</v>
      </c>
      <c r="AD5196" s="47">
        <v>0.43</v>
      </c>
      <c r="AE5196" s="312"/>
      <c r="AF5196" s="465" t="s">
        <v>1748</v>
      </c>
      <c r="AG5196" s="311">
        <v>30</v>
      </c>
      <c r="AH5196" s="311">
        <v>15</v>
      </c>
      <c r="AI5196" s="311"/>
      <c r="AJ5196" s="311"/>
      <c r="AK5196" s="311"/>
      <c r="AL5196" s="311"/>
      <c r="AM5196" s="311"/>
      <c r="AN5196" s="311"/>
      <c r="AO5196" s="311"/>
      <c r="AP5196" s="311"/>
      <c r="AQ5196" s="311"/>
      <c r="AR5196" s="311"/>
      <c r="AS5196" s="311"/>
      <c r="AT5196" s="311"/>
      <c r="AU5196" s="311"/>
      <c r="AV5196" s="311"/>
      <c r="AW5196" s="311"/>
      <c r="AX5196" s="311"/>
      <c r="AY5196" s="311"/>
      <c r="AZ5196" s="311"/>
      <c r="BA5196" s="311"/>
      <c r="BB5196" s="311"/>
      <c r="BC5196" s="311"/>
      <c r="BD5196" s="311"/>
      <c r="BE5196" s="491"/>
      <c r="BF5196" s="491"/>
      <c r="BG5196" s="491"/>
      <c r="BH5196" s="491"/>
      <c r="BI5196" s="491"/>
      <c r="BJ5196" s="491"/>
      <c r="BK5196" s="491"/>
      <c r="BL5196" s="491"/>
      <c r="BM5196" s="491"/>
      <c r="BN5196" s="491"/>
      <c r="BO5196" s="491"/>
      <c r="BP5196" s="306"/>
      <c r="BQ5196" s="496"/>
      <c r="BR5196" s="496"/>
      <c r="BS5196" s="496"/>
      <c r="BT5196" s="496"/>
      <c r="BU5196" s="496"/>
      <c r="BV5196" s="496"/>
    </row>
    <row r="5197" spans="1:74" s="52" customFormat="1" ht="12.75">
      <c r="A5197" s="45">
        <v>2353.0846135089</v>
      </c>
      <c r="B5197" s="46" t="s">
        <v>253</v>
      </c>
      <c r="C5197" s="47" t="s">
        <v>351</v>
      </c>
      <c r="D5197" s="48">
        <v>335.3836245139554</v>
      </c>
      <c r="E5197" s="49">
        <v>39.271030000000003</v>
      </c>
      <c r="F5197" s="49">
        <v>5.1200000000000002E-2</v>
      </c>
      <c r="G5197" s="49">
        <v>17.071760000000001</v>
      </c>
      <c r="H5197" s="49">
        <v>0.33989999999999998</v>
      </c>
      <c r="I5197" s="49">
        <v>0.247</v>
      </c>
      <c r="J5197" s="49">
        <v>43.89873</v>
      </c>
      <c r="K5197" s="49">
        <v>0.23719999999999999</v>
      </c>
      <c r="L5197" s="49">
        <v>101.22312000000001</v>
      </c>
      <c r="M5197" s="47"/>
      <c r="N5197" s="50">
        <v>0.98477284661504771</v>
      </c>
      <c r="O5197" s="50">
        <v>1.0151007511222312E-3</v>
      </c>
      <c r="P5197" s="50">
        <v>0.35801239570850324</v>
      </c>
      <c r="Q5197" s="50">
        <v>6.8558108981103347E-3</v>
      </c>
      <c r="R5197" s="50">
        <v>5.2462195991937743E-3</v>
      </c>
      <c r="S5197" s="50">
        <v>1.6410593006915186</v>
      </c>
      <c r="T5197" s="50">
        <v>6.3728853466753412E-3</v>
      </c>
      <c r="U5197" s="50">
        <v>3.0048071109218815</v>
      </c>
      <c r="V5197" s="51">
        <v>82.091067751435787</v>
      </c>
      <c r="X5197" s="47">
        <v>0.05</v>
      </c>
      <c r="Y5197" s="47">
        <v>20.48</v>
      </c>
      <c r="Z5197" s="47">
        <v>0.12</v>
      </c>
      <c r="AA5197" s="47">
        <v>1.1000000000000001</v>
      </c>
      <c r="AB5197" s="47">
        <v>2.63</v>
      </c>
      <c r="AC5197" s="47">
        <v>0.06</v>
      </c>
      <c r="AD5197" s="47">
        <v>0.44</v>
      </c>
      <c r="AE5197" s="312"/>
      <c r="AF5197" s="465" t="s">
        <v>1748</v>
      </c>
      <c r="AG5197" s="311">
        <v>30</v>
      </c>
      <c r="AH5197" s="311">
        <v>15</v>
      </c>
      <c r="AI5197" s="311"/>
      <c r="AJ5197" s="311"/>
      <c r="AK5197" s="311"/>
      <c r="AL5197" s="311"/>
      <c r="AM5197" s="311"/>
      <c r="AN5197" s="311"/>
      <c r="AO5197" s="311"/>
      <c r="AP5197" s="311"/>
      <c r="AQ5197" s="311"/>
      <c r="AR5197" s="311"/>
      <c r="AS5197" s="311"/>
      <c r="AT5197" s="311"/>
      <c r="AU5197" s="311"/>
      <c r="AV5197" s="311"/>
      <c r="AW5197" s="311"/>
      <c r="AX5197" s="311"/>
      <c r="AY5197" s="311"/>
      <c r="AZ5197" s="311"/>
      <c r="BA5197" s="311"/>
      <c r="BB5197" s="311"/>
      <c r="BC5197" s="311"/>
      <c r="BD5197" s="311"/>
      <c r="BE5197" s="491"/>
      <c r="BF5197" s="491"/>
      <c r="BG5197" s="491"/>
      <c r="BH5197" s="491"/>
      <c r="BI5197" s="491"/>
      <c r="BJ5197" s="491"/>
      <c r="BK5197" s="491"/>
      <c r="BL5197" s="491"/>
      <c r="BM5197" s="491"/>
      <c r="BN5197" s="491"/>
      <c r="BO5197" s="491"/>
      <c r="BP5197" s="306"/>
      <c r="BQ5197" s="496"/>
      <c r="BR5197" s="496"/>
      <c r="BS5197" s="496"/>
      <c r="BT5197" s="496"/>
      <c r="BU5197" s="496"/>
      <c r="BV5197" s="496"/>
    </row>
    <row r="5198" spans="1:74" s="52" customFormat="1" ht="12.75">
      <c r="A5198" s="45">
        <v>2353.0846135089</v>
      </c>
      <c r="B5198" s="46" t="s">
        <v>253</v>
      </c>
      <c r="C5198" s="47" t="s">
        <v>351</v>
      </c>
      <c r="D5198" s="48">
        <v>341.37262451395537</v>
      </c>
      <c r="E5198" s="49">
        <v>39.33014</v>
      </c>
      <c r="F5198" s="49">
        <v>4.2000000000000003E-2</v>
      </c>
      <c r="G5198" s="49">
        <v>17.14866</v>
      </c>
      <c r="H5198" s="49">
        <v>0.34689999999999999</v>
      </c>
      <c r="I5198" s="49">
        <v>0.27360000000000001</v>
      </c>
      <c r="J5198" s="49">
        <v>44.027230000000003</v>
      </c>
      <c r="K5198" s="49">
        <v>0.23930000000000001</v>
      </c>
      <c r="L5198" s="49">
        <v>101.49952999999999</v>
      </c>
      <c r="M5198" s="47"/>
      <c r="N5198" s="50">
        <v>0.98447353426019024</v>
      </c>
      <c r="O5198" s="50">
        <v>8.311956439809408E-4</v>
      </c>
      <c r="P5198" s="50">
        <v>0.35897544037467222</v>
      </c>
      <c r="Q5198" s="50">
        <v>6.9843620728717261E-3</v>
      </c>
      <c r="R5198" s="50">
        <v>5.8006997345056693E-3</v>
      </c>
      <c r="S5198" s="50">
        <v>1.6428899051721093</v>
      </c>
      <c r="T5198" s="50">
        <v>6.4176924243960183E-3</v>
      </c>
      <c r="U5198" s="50">
        <v>3.0082007394376857</v>
      </c>
      <c r="V5198" s="51">
        <v>82.067952713541629</v>
      </c>
      <c r="X5198" s="47">
        <v>0.05</v>
      </c>
      <c r="Y5198" s="47">
        <v>6.41</v>
      </c>
      <c r="Z5198" s="47">
        <v>0.12</v>
      </c>
      <c r="AA5198" s="47">
        <v>1.0900000000000001</v>
      </c>
      <c r="AB5198" s="47">
        <v>2.87</v>
      </c>
      <c r="AC5198" s="47">
        <v>0.06</v>
      </c>
      <c r="AD5198" s="47">
        <v>0.44</v>
      </c>
      <c r="AE5198" s="312"/>
      <c r="AF5198" s="465" t="s">
        <v>1748</v>
      </c>
      <c r="AG5198" s="311">
        <v>30</v>
      </c>
      <c r="AH5198" s="311">
        <v>15</v>
      </c>
      <c r="AI5198" s="311"/>
      <c r="AJ5198" s="311"/>
      <c r="AK5198" s="311"/>
      <c r="AL5198" s="311"/>
      <c r="AM5198" s="311"/>
      <c r="AN5198" s="311"/>
      <c r="AO5198" s="311"/>
      <c r="AP5198" s="311"/>
      <c r="AQ5198" s="311"/>
      <c r="AR5198" s="311"/>
      <c r="AS5198" s="311"/>
      <c r="AT5198" s="311"/>
      <c r="AU5198" s="311"/>
      <c r="AV5198" s="311"/>
      <c r="AW5198" s="311"/>
      <c r="AX5198" s="311"/>
      <c r="AY5198" s="311"/>
      <c r="AZ5198" s="311"/>
      <c r="BA5198" s="311"/>
      <c r="BB5198" s="311"/>
      <c r="BC5198" s="311"/>
      <c r="BD5198" s="311"/>
      <c r="BE5198" s="491"/>
      <c r="BF5198" s="491"/>
      <c r="BG5198" s="491"/>
      <c r="BH5198" s="491"/>
      <c r="BI5198" s="491"/>
      <c r="BJ5198" s="491"/>
      <c r="BK5198" s="491"/>
      <c r="BL5198" s="491"/>
      <c r="BM5198" s="491"/>
      <c r="BN5198" s="491"/>
      <c r="BO5198" s="491"/>
      <c r="BP5198" s="306"/>
      <c r="BQ5198" s="496"/>
      <c r="BR5198" s="496"/>
      <c r="BS5198" s="496"/>
      <c r="BT5198" s="496"/>
      <c r="BU5198" s="496"/>
      <c r="BV5198" s="496"/>
    </row>
    <row r="5199" spans="1:74" s="52" customFormat="1" ht="12.75">
      <c r="A5199" s="45">
        <v>2353.0846135089</v>
      </c>
      <c r="B5199" s="46" t="s">
        <v>253</v>
      </c>
      <c r="C5199" s="47" t="s">
        <v>351</v>
      </c>
      <c r="D5199" s="48">
        <v>347.36162451395535</v>
      </c>
      <c r="E5199" s="49">
        <v>39.192210000000003</v>
      </c>
      <c r="F5199" s="49">
        <v>4.3700000000000003E-2</v>
      </c>
      <c r="G5199" s="49">
        <v>16.87951</v>
      </c>
      <c r="H5199" s="49">
        <v>0.31540000000000001</v>
      </c>
      <c r="I5199" s="49">
        <v>0.1971</v>
      </c>
      <c r="J5199" s="49">
        <v>43.869079999999997</v>
      </c>
      <c r="K5199" s="49">
        <v>0.24199999999999999</v>
      </c>
      <c r="L5199" s="49">
        <v>100.9028</v>
      </c>
      <c r="M5199" s="47"/>
      <c r="N5199" s="50">
        <v>0.98386130735006738</v>
      </c>
      <c r="O5199" s="50">
        <v>8.6734320368761909E-4</v>
      </c>
      <c r="P5199" s="50">
        <v>0.35436429513820139</v>
      </c>
      <c r="Q5199" s="50">
        <v>6.3685374812748764E-3</v>
      </c>
      <c r="R5199" s="50">
        <v>4.1908922135958119E-3</v>
      </c>
      <c r="S5199" s="50">
        <v>1.6417279803073048</v>
      </c>
      <c r="T5199" s="50">
        <v>6.5088931347787524E-3</v>
      </c>
      <c r="U5199" s="50">
        <v>2.9993951884080623</v>
      </c>
      <c r="V5199" s="51">
        <v>82.247098518573694</v>
      </c>
      <c r="X5199" s="47">
        <v>0.05</v>
      </c>
      <c r="Y5199" s="47">
        <v>8</v>
      </c>
      <c r="Z5199" s="47">
        <v>0.12</v>
      </c>
      <c r="AA5199" s="47">
        <v>1.06</v>
      </c>
      <c r="AB5199" s="47">
        <v>2.6</v>
      </c>
      <c r="AC5199" s="47">
        <v>0.06</v>
      </c>
      <c r="AD5199" s="47">
        <v>0.44</v>
      </c>
      <c r="AE5199" s="312"/>
      <c r="AF5199" s="465" t="s">
        <v>1748</v>
      </c>
      <c r="AG5199" s="311">
        <v>30</v>
      </c>
      <c r="AH5199" s="311">
        <v>15</v>
      </c>
      <c r="AI5199" s="311"/>
      <c r="AJ5199" s="311"/>
      <c r="AK5199" s="311"/>
      <c r="AL5199" s="311"/>
      <c r="AM5199" s="311"/>
      <c r="AN5199" s="311"/>
      <c r="AO5199" s="311"/>
      <c r="AP5199" s="311"/>
      <c r="AQ5199" s="311"/>
      <c r="AR5199" s="311"/>
      <c r="AS5199" s="311"/>
      <c r="AT5199" s="311"/>
      <c r="AU5199" s="311"/>
      <c r="AV5199" s="311"/>
      <c r="AW5199" s="311"/>
      <c r="AX5199" s="311"/>
      <c r="AY5199" s="311"/>
      <c r="AZ5199" s="311"/>
      <c r="BA5199" s="311"/>
      <c r="BB5199" s="311"/>
      <c r="BC5199" s="311"/>
      <c r="BD5199" s="311"/>
      <c r="BE5199" s="491"/>
      <c r="BF5199" s="491"/>
      <c r="BG5199" s="491"/>
      <c r="BH5199" s="491"/>
      <c r="BI5199" s="491"/>
      <c r="BJ5199" s="491"/>
      <c r="BK5199" s="491"/>
      <c r="BL5199" s="491"/>
      <c r="BM5199" s="491"/>
      <c r="BN5199" s="491"/>
      <c r="BO5199" s="491"/>
      <c r="BP5199" s="306"/>
      <c r="BQ5199" s="496"/>
      <c r="BR5199" s="496"/>
      <c r="BS5199" s="496"/>
      <c r="BT5199" s="496"/>
      <c r="BU5199" s="496"/>
      <c r="BV5199" s="496"/>
    </row>
    <row r="5200" spans="1:74" s="52" customFormat="1" ht="12.75">
      <c r="A5200" s="45">
        <v>2353.0846135089</v>
      </c>
      <c r="B5200" s="46" t="s">
        <v>253</v>
      </c>
      <c r="C5200" s="47" t="s">
        <v>351</v>
      </c>
      <c r="D5200" s="48">
        <v>353.35062451395532</v>
      </c>
      <c r="E5200" s="49">
        <v>38.985309999999998</v>
      </c>
      <c r="F5200" s="49">
        <v>1.9900000000000001E-2</v>
      </c>
      <c r="G5200" s="49">
        <v>16.917960000000001</v>
      </c>
      <c r="H5200" s="49">
        <v>0.33329999999999999</v>
      </c>
      <c r="I5200" s="49">
        <v>0.20430000000000001</v>
      </c>
      <c r="J5200" s="49">
        <v>43.48357</v>
      </c>
      <c r="K5200" s="49">
        <v>0.2331</v>
      </c>
      <c r="L5200" s="49">
        <v>100.37194</v>
      </c>
      <c r="M5200" s="47"/>
      <c r="N5200" s="50">
        <v>0.98422312087844832</v>
      </c>
      <c r="O5200" s="50">
        <v>3.9721081307174486E-4</v>
      </c>
      <c r="P5200" s="50">
        <v>0.35718775235101535</v>
      </c>
      <c r="Q5200" s="50">
        <v>6.7681780811826592E-3</v>
      </c>
      <c r="R5200" s="50">
        <v>4.3686442150316085E-3</v>
      </c>
      <c r="S5200" s="50">
        <v>1.6365388106441718</v>
      </c>
      <c r="T5200" s="50">
        <v>6.305107449532046E-3</v>
      </c>
      <c r="U5200" s="50">
        <v>2.9973679969298308</v>
      </c>
      <c r="V5200" s="51">
        <v>82.084416239385902</v>
      </c>
      <c r="X5200" s="47">
        <v>0.05</v>
      </c>
      <c r="Y5200" s="47">
        <v>7.7</v>
      </c>
      <c r="Z5200" s="47">
        <v>0.12</v>
      </c>
      <c r="AA5200" s="47">
        <v>1.18</v>
      </c>
      <c r="AB5200" s="47">
        <v>3.48</v>
      </c>
      <c r="AC5200" s="47">
        <v>0.06</v>
      </c>
      <c r="AD5200" s="47">
        <v>0.43</v>
      </c>
      <c r="AE5200" s="312"/>
      <c r="AF5200" s="465" t="s">
        <v>1748</v>
      </c>
      <c r="AG5200" s="311">
        <v>30</v>
      </c>
      <c r="AH5200" s="311">
        <v>15</v>
      </c>
      <c r="AI5200" s="311"/>
      <c r="AJ5200" s="311"/>
      <c r="AK5200" s="311"/>
      <c r="AL5200" s="311"/>
      <c r="AM5200" s="311"/>
      <c r="AN5200" s="311"/>
      <c r="AO5200" s="311"/>
      <c r="AP5200" s="311"/>
      <c r="AQ5200" s="311"/>
      <c r="AR5200" s="311"/>
      <c r="AS5200" s="311"/>
      <c r="AT5200" s="311"/>
      <c r="AU5200" s="311"/>
      <c r="AV5200" s="311"/>
      <c r="AW5200" s="311"/>
      <c r="AX5200" s="311"/>
      <c r="AY5200" s="311"/>
      <c r="AZ5200" s="311"/>
      <c r="BA5200" s="311"/>
      <c r="BB5200" s="311"/>
      <c r="BC5200" s="311"/>
      <c r="BD5200" s="311"/>
      <c r="BE5200" s="491"/>
      <c r="BF5200" s="491"/>
      <c r="BG5200" s="491"/>
      <c r="BH5200" s="491"/>
      <c r="BI5200" s="491"/>
      <c r="BJ5200" s="491"/>
      <c r="BK5200" s="491"/>
      <c r="BL5200" s="491"/>
      <c r="BM5200" s="491"/>
      <c r="BN5200" s="491"/>
      <c r="BO5200" s="491"/>
      <c r="BP5200" s="306"/>
      <c r="BQ5200" s="496"/>
      <c r="BR5200" s="496"/>
      <c r="BS5200" s="496"/>
      <c r="BT5200" s="496"/>
      <c r="BU5200" s="496"/>
      <c r="BV5200" s="496"/>
    </row>
    <row r="5201" spans="1:74" s="52" customFormat="1" ht="12.75">
      <c r="A5201" s="45">
        <v>2353.0846135089</v>
      </c>
      <c r="B5201" s="46" t="s">
        <v>253</v>
      </c>
      <c r="C5201" s="47" t="s">
        <v>351</v>
      </c>
      <c r="D5201" s="48">
        <v>359.3396245139553</v>
      </c>
      <c r="E5201" s="49">
        <v>39.369549999999997</v>
      </c>
      <c r="F5201" s="49">
        <v>4.6399999999999997E-2</v>
      </c>
      <c r="G5201" s="49">
        <v>16.83145</v>
      </c>
      <c r="H5201" s="49">
        <v>0.30759999999999998</v>
      </c>
      <c r="I5201" s="49">
        <v>0.21779999999999999</v>
      </c>
      <c r="J5201" s="49">
        <v>43.958039999999997</v>
      </c>
      <c r="K5201" s="49">
        <v>0.2384</v>
      </c>
      <c r="L5201" s="49">
        <v>101.12563999999999</v>
      </c>
      <c r="M5201" s="47"/>
      <c r="N5201" s="50">
        <v>0.98598128715756062</v>
      </c>
      <c r="O5201" s="50">
        <v>9.1875902338917114E-4</v>
      </c>
      <c r="P5201" s="50">
        <v>0.35252161179386771</v>
      </c>
      <c r="Q5201" s="50">
        <v>6.1963857332234364E-3</v>
      </c>
      <c r="R5201" s="50">
        <v>4.6201049009989585E-3</v>
      </c>
      <c r="S5201" s="50">
        <v>1.6411757350342173</v>
      </c>
      <c r="T5201" s="50">
        <v>6.3969376885310266E-3</v>
      </c>
      <c r="U5201" s="50">
        <v>2.9996895674213957</v>
      </c>
      <c r="V5201" s="51">
        <v>82.318198278453877</v>
      </c>
      <c r="X5201" s="47">
        <v>0.05</v>
      </c>
      <c r="Y5201" s="47">
        <v>17.190000000000001</v>
      </c>
      <c r="Z5201" s="47">
        <v>0.12</v>
      </c>
      <c r="AA5201" s="47">
        <v>1.1200000000000001</v>
      </c>
      <c r="AB5201" s="47">
        <v>3.56</v>
      </c>
      <c r="AC5201" s="47">
        <v>0.06</v>
      </c>
      <c r="AD5201" s="47">
        <v>0.44</v>
      </c>
      <c r="AE5201" s="312"/>
      <c r="AF5201" s="465" t="s">
        <v>1748</v>
      </c>
      <c r="AG5201" s="311">
        <v>30</v>
      </c>
      <c r="AH5201" s="311">
        <v>15</v>
      </c>
      <c r="AI5201" s="311"/>
      <c r="AJ5201" s="311"/>
      <c r="AK5201" s="311"/>
      <c r="AL5201" s="311"/>
      <c r="AM5201" s="311"/>
      <c r="AN5201" s="311"/>
      <c r="AO5201" s="311"/>
      <c r="AP5201" s="311"/>
      <c r="AQ5201" s="311"/>
      <c r="AR5201" s="311"/>
      <c r="AS5201" s="311"/>
      <c r="AT5201" s="311"/>
      <c r="AU5201" s="311"/>
      <c r="AV5201" s="311"/>
      <c r="AW5201" s="311"/>
      <c r="AX5201" s="311"/>
      <c r="AY5201" s="311"/>
      <c r="AZ5201" s="311"/>
      <c r="BA5201" s="311"/>
      <c r="BB5201" s="311"/>
      <c r="BC5201" s="311"/>
      <c r="BD5201" s="311"/>
      <c r="BE5201" s="491"/>
      <c r="BF5201" s="491"/>
      <c r="BG5201" s="491"/>
      <c r="BH5201" s="491"/>
      <c r="BI5201" s="491"/>
      <c r="BJ5201" s="491"/>
      <c r="BK5201" s="491"/>
      <c r="BL5201" s="491"/>
      <c r="BM5201" s="491"/>
      <c r="BN5201" s="491"/>
      <c r="BO5201" s="491"/>
      <c r="BP5201" s="306"/>
      <c r="BQ5201" s="496"/>
      <c r="BR5201" s="496"/>
      <c r="BS5201" s="496"/>
      <c r="BT5201" s="496"/>
      <c r="BU5201" s="496"/>
      <c r="BV5201" s="496"/>
    </row>
    <row r="5202" spans="1:74" s="52" customFormat="1" ht="12.75">
      <c r="A5202" s="45">
        <v>2353.0846135089</v>
      </c>
      <c r="B5202" s="46" t="s">
        <v>253</v>
      </c>
      <c r="C5202" s="47" t="s">
        <v>351</v>
      </c>
      <c r="D5202" s="48">
        <v>365.32862451395528</v>
      </c>
      <c r="E5202" s="49">
        <v>39.073979999999999</v>
      </c>
      <c r="F5202" s="49">
        <v>4.3400000000000001E-2</v>
      </c>
      <c r="G5202" s="49">
        <v>17.014089999999999</v>
      </c>
      <c r="H5202" s="49">
        <v>0.3372</v>
      </c>
      <c r="I5202" s="49">
        <v>0.21990000000000001</v>
      </c>
      <c r="J5202" s="49">
        <v>43.829529999999998</v>
      </c>
      <c r="K5202" s="49">
        <v>0.23469999999999999</v>
      </c>
      <c r="L5202" s="49">
        <v>100.84750000000001</v>
      </c>
      <c r="M5202" s="47"/>
      <c r="N5202" s="50">
        <v>0.98400560985293062</v>
      </c>
      <c r="O5202" s="50">
        <v>8.6412201379353298E-4</v>
      </c>
      <c r="P5202" s="50">
        <v>0.35832296598299174</v>
      </c>
      <c r="Q5202" s="50">
        <v>6.8303252216353741E-3</v>
      </c>
      <c r="R5202" s="50">
        <v>4.6905189305715888E-3</v>
      </c>
      <c r="S5202" s="50">
        <v>1.6454522491481334</v>
      </c>
      <c r="T5202" s="50">
        <v>6.3325796584918154E-3</v>
      </c>
      <c r="U5202" s="50">
        <v>3.0084388666871544</v>
      </c>
      <c r="V5202" s="51">
        <v>82.117606641843651</v>
      </c>
      <c r="X5202" s="47">
        <v>0.05</v>
      </c>
      <c r="Y5202" s="47">
        <v>7.35</v>
      </c>
      <c r="Z5202" s="47">
        <v>0.12</v>
      </c>
      <c r="AA5202" s="47">
        <v>1.21</v>
      </c>
      <c r="AB5202" s="47">
        <v>3.32</v>
      </c>
      <c r="AC5202" s="47">
        <v>0.06</v>
      </c>
      <c r="AD5202" s="47">
        <v>0.44</v>
      </c>
      <c r="AE5202" s="312"/>
      <c r="AF5202" s="465" t="s">
        <v>1748</v>
      </c>
      <c r="AG5202" s="311">
        <v>30</v>
      </c>
      <c r="AH5202" s="311">
        <v>15</v>
      </c>
      <c r="AI5202" s="311"/>
      <c r="AJ5202" s="311"/>
      <c r="AK5202" s="311"/>
      <c r="AL5202" s="311"/>
      <c r="AM5202" s="311"/>
      <c r="AN5202" s="311"/>
      <c r="AO5202" s="311"/>
      <c r="AP5202" s="311"/>
      <c r="AQ5202" s="311"/>
      <c r="AR5202" s="311"/>
      <c r="AS5202" s="311"/>
      <c r="AT5202" s="311"/>
      <c r="AU5202" s="311"/>
      <c r="AV5202" s="311"/>
      <c r="AW5202" s="311"/>
      <c r="AX5202" s="311"/>
      <c r="AY5202" s="311"/>
      <c r="AZ5202" s="311"/>
      <c r="BA5202" s="311"/>
      <c r="BB5202" s="311"/>
      <c r="BC5202" s="311"/>
      <c r="BD5202" s="311"/>
      <c r="BE5202" s="491"/>
      <c r="BF5202" s="491"/>
      <c r="BG5202" s="491"/>
      <c r="BH5202" s="491"/>
      <c r="BI5202" s="491"/>
      <c r="BJ5202" s="491"/>
      <c r="BK5202" s="491"/>
      <c r="BL5202" s="491"/>
      <c r="BM5202" s="491"/>
      <c r="BN5202" s="491"/>
      <c r="BO5202" s="491"/>
      <c r="BP5202" s="306"/>
      <c r="BQ5202" s="496"/>
      <c r="BR5202" s="496"/>
      <c r="BS5202" s="496"/>
      <c r="BT5202" s="496"/>
      <c r="BU5202" s="496"/>
      <c r="BV5202" s="496"/>
    </row>
    <row r="5203" spans="1:74" s="52" customFormat="1" ht="12.75">
      <c r="A5203" s="45">
        <v>2353.0846135089</v>
      </c>
      <c r="B5203" s="46" t="s">
        <v>253</v>
      </c>
      <c r="C5203" s="47" t="s">
        <v>351</v>
      </c>
      <c r="D5203" s="48">
        <v>371.31762451395525</v>
      </c>
      <c r="E5203" s="49">
        <v>39.418810000000001</v>
      </c>
      <c r="F5203" s="49">
        <v>0.10199999999999999</v>
      </c>
      <c r="G5203" s="49">
        <v>16.917960000000001</v>
      </c>
      <c r="H5203" s="49">
        <v>0.30930000000000002</v>
      </c>
      <c r="I5203" s="49">
        <v>0.22209999999999999</v>
      </c>
      <c r="J5203" s="49">
        <v>43.809759999999997</v>
      </c>
      <c r="K5203" s="49">
        <v>0.24079999999999999</v>
      </c>
      <c r="L5203" s="49">
        <v>101.10632999999999</v>
      </c>
      <c r="M5203" s="47"/>
      <c r="N5203" s="50">
        <v>0.9881853257865244</v>
      </c>
      <c r="O5203" s="50">
        <v>2.0216709839432218E-3</v>
      </c>
      <c r="P5203" s="50">
        <v>0.35468177964210412</v>
      </c>
      <c r="Q5203" s="50">
        <v>6.2367552813721054E-3</v>
      </c>
      <c r="R5203" s="50">
        <v>4.7159499668573968E-3</v>
      </c>
      <c r="S5203" s="50">
        <v>1.6372474046788934</v>
      </c>
      <c r="T5203" s="50">
        <v>6.4676873995464443E-3</v>
      </c>
      <c r="U5203" s="50">
        <v>3.0010249823322925</v>
      </c>
      <c r="V5203" s="51">
        <v>82.194056775014985</v>
      </c>
      <c r="X5203" s="47">
        <v>0.05</v>
      </c>
      <c r="Y5203" s="47">
        <v>7.73</v>
      </c>
      <c r="Z5203" s="47">
        <v>0.12</v>
      </c>
      <c r="AA5203" s="47">
        <v>1.0900000000000001</v>
      </c>
      <c r="AB5203" s="47">
        <v>3.18</v>
      </c>
      <c r="AC5203" s="47">
        <v>0.06</v>
      </c>
      <c r="AD5203" s="47">
        <v>0.45</v>
      </c>
      <c r="AE5203" s="312"/>
      <c r="AF5203" s="465" t="s">
        <v>1748</v>
      </c>
      <c r="AG5203" s="311">
        <v>30</v>
      </c>
      <c r="AH5203" s="311">
        <v>15</v>
      </c>
      <c r="AI5203" s="311"/>
      <c r="AJ5203" s="311"/>
      <c r="AK5203" s="311"/>
      <c r="AL5203" s="311"/>
      <c r="AM5203" s="311"/>
      <c r="AN5203" s="311"/>
      <c r="AO5203" s="311"/>
      <c r="AP5203" s="311"/>
      <c r="AQ5203" s="311"/>
      <c r="AR5203" s="311"/>
      <c r="AS5203" s="311"/>
      <c r="AT5203" s="311"/>
      <c r="AU5203" s="311"/>
      <c r="AV5203" s="311"/>
      <c r="AW5203" s="311"/>
      <c r="AX5203" s="311"/>
      <c r="AY5203" s="311"/>
      <c r="AZ5203" s="311"/>
      <c r="BA5203" s="311"/>
      <c r="BB5203" s="311"/>
      <c r="BC5203" s="311"/>
      <c r="BD5203" s="311"/>
      <c r="BE5203" s="491"/>
      <c r="BF5203" s="491"/>
      <c r="BG5203" s="491"/>
      <c r="BH5203" s="491"/>
      <c r="BI5203" s="491"/>
      <c r="BJ5203" s="491"/>
      <c r="BK5203" s="491"/>
      <c r="BL5203" s="491"/>
      <c r="BM5203" s="491"/>
      <c r="BN5203" s="491"/>
      <c r="BO5203" s="491"/>
      <c r="BP5203" s="306"/>
      <c r="BQ5203" s="496"/>
      <c r="BR5203" s="496"/>
      <c r="BS5203" s="496"/>
      <c r="BT5203" s="496"/>
      <c r="BU5203" s="496"/>
      <c r="BV5203" s="496"/>
    </row>
    <row r="5204" spans="1:74" s="52" customFormat="1" ht="12.75">
      <c r="A5204" s="38"/>
      <c r="B5204" s="46"/>
      <c r="C5204" s="47"/>
      <c r="D5204" s="48"/>
      <c r="E5204" s="49"/>
      <c r="F5204" s="49"/>
      <c r="G5204" s="49"/>
      <c r="H5204" s="49"/>
      <c r="I5204" s="49"/>
      <c r="J5204" s="49"/>
      <c r="K5204" s="49"/>
      <c r="L5204" s="49"/>
      <c r="M5204" s="47"/>
      <c r="N5204" s="50"/>
      <c r="O5204" s="50"/>
      <c r="P5204" s="50"/>
      <c r="Q5204" s="50"/>
      <c r="R5204" s="50"/>
      <c r="S5204" s="50"/>
      <c r="T5204" s="50"/>
      <c r="U5204" s="50"/>
      <c r="V5204" s="51"/>
      <c r="AE5204" s="312"/>
      <c r="AF5204" s="312"/>
      <c r="AG5204" s="312"/>
      <c r="AH5204" s="312"/>
      <c r="AI5204" s="312"/>
      <c r="AJ5204" s="312"/>
      <c r="AK5204" s="312"/>
      <c r="AL5204" s="312"/>
      <c r="AM5204" s="312"/>
      <c r="AN5204" s="312"/>
      <c r="AO5204" s="312"/>
      <c r="AP5204" s="312"/>
      <c r="AQ5204" s="312"/>
      <c r="AR5204" s="312"/>
      <c r="AS5204" s="312"/>
      <c r="AT5204" s="312"/>
      <c r="AU5204" s="312"/>
      <c r="AV5204" s="312"/>
      <c r="AW5204" s="312"/>
      <c r="AX5204" s="312"/>
      <c r="AY5204" s="312"/>
      <c r="AZ5204" s="312"/>
      <c r="BA5204" s="312"/>
      <c r="BB5204" s="312"/>
      <c r="BC5204" s="312"/>
      <c r="BD5204" s="312"/>
      <c r="BE5204" s="306"/>
      <c r="BF5204" s="306"/>
      <c r="BG5204" s="306"/>
      <c r="BH5204" s="306"/>
      <c r="BI5204" s="306"/>
      <c r="BJ5204" s="306"/>
      <c r="BK5204" s="306"/>
      <c r="BL5204" s="306"/>
      <c r="BM5204" s="306"/>
      <c r="BN5204" s="306"/>
      <c r="BO5204" s="306"/>
      <c r="BP5204" s="306"/>
      <c r="BQ5204" s="496"/>
      <c r="BR5204" s="496"/>
      <c r="BS5204" s="496"/>
      <c r="BT5204" s="496"/>
      <c r="BU5204" s="496"/>
      <c r="BV5204" s="496"/>
    </row>
    <row r="5205" spans="1:74" s="52" customFormat="1" ht="12.75">
      <c r="A5205" s="45">
        <v>2353.0846135089</v>
      </c>
      <c r="B5205" s="46" t="s">
        <v>253</v>
      </c>
      <c r="C5205" s="47" t="s">
        <v>410</v>
      </c>
      <c r="D5205" s="48">
        <v>0</v>
      </c>
      <c r="E5205" s="49">
        <v>38.1995</v>
      </c>
      <c r="F5205" s="49">
        <v>3.082E-2</v>
      </c>
      <c r="G5205" s="49">
        <v>22.3415</v>
      </c>
      <c r="H5205" s="49">
        <v>0.20039000000000001</v>
      </c>
      <c r="I5205" s="49">
        <v>0.27017400000000003</v>
      </c>
      <c r="J5205" s="49">
        <v>38.436700000000002</v>
      </c>
      <c r="K5205" s="49">
        <v>0.35499900000000001</v>
      </c>
      <c r="L5205" s="49">
        <v>99.880058000000005</v>
      </c>
      <c r="M5205" s="47"/>
      <c r="N5205" s="50">
        <v>0.99614727403564163</v>
      </c>
      <c r="O5205" s="50">
        <v>6.3543908166671041E-4</v>
      </c>
      <c r="P5205" s="50">
        <v>0.4872301946705998</v>
      </c>
      <c r="Q5205" s="50">
        <v>4.2032556953727953E-3</v>
      </c>
      <c r="R5205" s="50">
        <v>5.9675376039872718E-3</v>
      </c>
      <c r="S5205" s="50">
        <v>1.4942405298711328</v>
      </c>
      <c r="T5205" s="50">
        <v>9.918606242551066E-3</v>
      </c>
      <c r="U5205" s="50">
        <v>2.9997558407343097</v>
      </c>
      <c r="V5205" s="51">
        <v>75.410679116478761</v>
      </c>
      <c r="X5205" s="49">
        <v>0.216277</v>
      </c>
      <c r="Y5205" s="49">
        <v>50.579799999999999</v>
      </c>
      <c r="Z5205" s="49">
        <v>0.38270500000000002</v>
      </c>
      <c r="AA5205" s="49">
        <v>10.3057</v>
      </c>
      <c r="AB5205" s="49">
        <v>5.5270799999999998</v>
      </c>
      <c r="AC5205" s="49">
        <v>0.19548299999999999</v>
      </c>
      <c r="AD5205" s="49">
        <v>3.8151199999999998</v>
      </c>
      <c r="AE5205" s="312"/>
      <c r="AF5205" s="466" t="s">
        <v>1745</v>
      </c>
      <c r="AG5205" s="343">
        <v>30</v>
      </c>
      <c r="AH5205" s="343">
        <v>15</v>
      </c>
      <c r="AI5205" s="343"/>
      <c r="AJ5205" s="343"/>
      <c r="AK5205" s="343"/>
      <c r="AL5205" s="343"/>
      <c r="AM5205" s="343"/>
      <c r="AN5205" s="343"/>
      <c r="AO5205" s="343"/>
      <c r="AP5205" s="343"/>
      <c r="AQ5205" s="343"/>
      <c r="AR5205" s="343"/>
      <c r="AS5205" s="343"/>
      <c r="AT5205" s="343"/>
      <c r="AU5205" s="343"/>
      <c r="AV5205" s="343"/>
      <c r="AW5205" s="343"/>
      <c r="AX5205" s="343"/>
      <c r="AY5205" s="343"/>
      <c r="AZ5205" s="343"/>
      <c r="BA5205" s="343"/>
      <c r="BB5205" s="343"/>
      <c r="BC5205" s="343"/>
      <c r="BD5205" s="343"/>
      <c r="BE5205" s="475"/>
      <c r="BF5205" s="475"/>
      <c r="BG5205" s="475"/>
      <c r="BH5205" s="475"/>
      <c r="BI5205" s="475"/>
      <c r="BJ5205" s="475"/>
      <c r="BK5205" s="475"/>
      <c r="BL5205" s="475"/>
      <c r="BM5205" s="475"/>
      <c r="BN5205" s="475"/>
      <c r="BO5205" s="475"/>
      <c r="BP5205" s="306"/>
      <c r="BQ5205" s="496"/>
      <c r="BR5205" s="496"/>
      <c r="BS5205" s="496"/>
      <c r="BT5205" s="496"/>
      <c r="BU5205" s="496"/>
      <c r="BV5205" s="496"/>
    </row>
    <row r="5206" spans="1:74" s="52" customFormat="1" ht="12.75">
      <c r="A5206" s="45">
        <v>2353.0846135089</v>
      </c>
      <c r="B5206" s="46" t="s">
        <v>253</v>
      </c>
      <c r="C5206" s="47" t="s">
        <v>410</v>
      </c>
      <c r="D5206" s="48">
        <v>4.0311288741493003</v>
      </c>
      <c r="E5206" s="49">
        <v>38.447899999999997</v>
      </c>
      <c r="F5206" s="49">
        <v>5.04E-4</v>
      </c>
      <c r="G5206" s="49">
        <v>21.0943</v>
      </c>
      <c r="H5206" s="49">
        <v>0.15323500000000001</v>
      </c>
      <c r="I5206" s="49">
        <v>0.247614</v>
      </c>
      <c r="J5206" s="49">
        <v>39.251800000000003</v>
      </c>
      <c r="K5206" s="49">
        <v>0.30953999999999998</v>
      </c>
      <c r="L5206" s="49">
        <v>99.549777000000006</v>
      </c>
      <c r="M5206" s="47"/>
      <c r="N5206" s="50">
        <v>0.99944916308208309</v>
      </c>
      <c r="O5206" s="50">
        <v>1.0358432402903291E-5</v>
      </c>
      <c r="P5206" s="50">
        <v>0.45857375638143943</v>
      </c>
      <c r="Q5206" s="50">
        <v>3.2039811314852566E-3</v>
      </c>
      <c r="R5206" s="50">
        <v>5.4519142929393208E-3</v>
      </c>
      <c r="S5206" s="50">
        <v>1.5210945407108638</v>
      </c>
      <c r="T5206" s="50">
        <v>8.6210965812830043E-3</v>
      </c>
      <c r="U5206" s="50">
        <v>2.9977799137593681</v>
      </c>
      <c r="V5206" s="51">
        <v>76.835828655993367</v>
      </c>
      <c r="X5206" s="49">
        <v>0.215638</v>
      </c>
      <c r="Y5206" s="49">
        <v>3128.76</v>
      </c>
      <c r="Z5206" s="49">
        <v>0.39449899999999999</v>
      </c>
      <c r="AA5206" s="49">
        <v>13.630599999999999</v>
      </c>
      <c r="AB5206" s="49">
        <v>5.9030500000000004</v>
      </c>
      <c r="AC5206" s="49">
        <v>0.19259599999999999</v>
      </c>
      <c r="AD5206" s="49">
        <v>4.2229299999999999</v>
      </c>
      <c r="AE5206" s="312"/>
      <c r="AF5206" s="466" t="s">
        <v>1745</v>
      </c>
      <c r="AG5206" s="343">
        <v>30</v>
      </c>
      <c r="AH5206" s="343">
        <v>15</v>
      </c>
      <c r="AI5206" s="343"/>
      <c r="AJ5206" s="343"/>
      <c r="AK5206" s="343"/>
      <c r="AL5206" s="343"/>
      <c r="AM5206" s="343"/>
      <c r="AN5206" s="343"/>
      <c r="AO5206" s="343"/>
      <c r="AP5206" s="343"/>
      <c r="AQ5206" s="343"/>
      <c r="AR5206" s="343"/>
      <c r="AS5206" s="343"/>
      <c r="AT5206" s="343"/>
      <c r="AU5206" s="343"/>
      <c r="AV5206" s="343"/>
      <c r="AW5206" s="343"/>
      <c r="AX5206" s="343"/>
      <c r="AY5206" s="343"/>
      <c r="AZ5206" s="343"/>
      <c r="BA5206" s="343"/>
      <c r="BB5206" s="343"/>
      <c r="BC5206" s="343"/>
      <c r="BD5206" s="343"/>
      <c r="BE5206" s="475"/>
      <c r="BF5206" s="475"/>
      <c r="BG5206" s="475"/>
      <c r="BH5206" s="475"/>
      <c r="BI5206" s="475"/>
      <c r="BJ5206" s="475"/>
      <c r="BK5206" s="475"/>
      <c r="BL5206" s="475"/>
      <c r="BM5206" s="475"/>
      <c r="BN5206" s="475"/>
      <c r="BO5206" s="475"/>
      <c r="BP5206" s="306"/>
      <c r="BQ5206" s="496"/>
      <c r="BR5206" s="496"/>
      <c r="BS5206" s="496"/>
      <c r="BT5206" s="496"/>
      <c r="BU5206" s="496"/>
      <c r="BV5206" s="496"/>
    </row>
    <row r="5207" spans="1:74" s="52" customFormat="1" ht="12.75">
      <c r="A5207" s="45">
        <v>2353.0846135089</v>
      </c>
      <c r="B5207" s="46" t="s">
        <v>253</v>
      </c>
      <c r="C5207" s="47" t="s">
        <v>410</v>
      </c>
      <c r="D5207" s="48">
        <v>8.0611288741493006</v>
      </c>
      <c r="E5207" s="49">
        <v>38.611400000000003</v>
      </c>
      <c r="F5207" s="49">
        <v>-1.907E-2</v>
      </c>
      <c r="G5207" s="49">
        <v>20.2349</v>
      </c>
      <c r="H5207" s="49">
        <v>0.13755300000000001</v>
      </c>
      <c r="I5207" s="49">
        <v>0.26317699999999999</v>
      </c>
      <c r="J5207" s="49">
        <v>40.122</v>
      </c>
      <c r="K5207" s="49">
        <v>0.28096500000000002</v>
      </c>
      <c r="L5207" s="49">
        <v>99.663719</v>
      </c>
      <c r="M5207" s="47"/>
      <c r="N5207" s="50">
        <v>0.99859633537167436</v>
      </c>
      <c r="O5207" s="50">
        <v>-3.899424600324904E-4</v>
      </c>
      <c r="P5207" s="50">
        <v>0.43765457788282192</v>
      </c>
      <c r="Q5207" s="50">
        <v>2.8614646044033045E-3</v>
      </c>
      <c r="R5207" s="50">
        <v>5.7651165331592449E-3</v>
      </c>
      <c r="S5207" s="50">
        <v>1.5469117498250777</v>
      </c>
      <c r="T5207" s="50">
        <v>7.785460210269525E-3</v>
      </c>
      <c r="U5207" s="50">
        <v>3.0001843578277128</v>
      </c>
      <c r="V5207" s="51">
        <v>77.947092431609661</v>
      </c>
      <c r="X5207" s="49">
        <v>0.21524499999999999</v>
      </c>
      <c r="Y5207" s="49">
        <v>-82.54</v>
      </c>
      <c r="Z5207" s="49">
        <v>0.40333200000000002</v>
      </c>
      <c r="AA5207" s="49">
        <v>15.0665</v>
      </c>
      <c r="AB5207" s="49">
        <v>5.5193899999999996</v>
      </c>
      <c r="AC5207" s="49">
        <v>0.18995799999999999</v>
      </c>
      <c r="AD5207" s="49">
        <v>4.5398899999999998</v>
      </c>
      <c r="AE5207" s="312"/>
      <c r="AF5207" s="466" t="s">
        <v>1745</v>
      </c>
      <c r="AG5207" s="343">
        <v>30</v>
      </c>
      <c r="AH5207" s="343">
        <v>15</v>
      </c>
      <c r="AI5207" s="343"/>
      <c r="AJ5207" s="343"/>
      <c r="AK5207" s="343"/>
      <c r="AL5207" s="343"/>
      <c r="AM5207" s="343"/>
      <c r="AN5207" s="343"/>
      <c r="AO5207" s="343"/>
      <c r="AP5207" s="343"/>
      <c r="AQ5207" s="343"/>
      <c r="AR5207" s="343"/>
      <c r="AS5207" s="343"/>
      <c r="AT5207" s="343"/>
      <c r="AU5207" s="343"/>
      <c r="AV5207" s="343"/>
      <c r="AW5207" s="343"/>
      <c r="AX5207" s="343"/>
      <c r="AY5207" s="343"/>
      <c r="AZ5207" s="343"/>
      <c r="BA5207" s="343"/>
      <c r="BB5207" s="343"/>
      <c r="BC5207" s="343"/>
      <c r="BD5207" s="343"/>
      <c r="BE5207" s="475"/>
      <c r="BF5207" s="475"/>
      <c r="BG5207" s="475"/>
      <c r="BH5207" s="475"/>
      <c r="BI5207" s="475"/>
      <c r="BJ5207" s="475"/>
      <c r="BK5207" s="475"/>
      <c r="BL5207" s="475"/>
      <c r="BM5207" s="475"/>
      <c r="BN5207" s="475"/>
      <c r="BO5207" s="475"/>
      <c r="BP5207" s="306"/>
      <c r="BQ5207" s="496"/>
      <c r="BR5207" s="496"/>
      <c r="BS5207" s="496"/>
      <c r="BT5207" s="496"/>
      <c r="BU5207" s="496"/>
      <c r="BV5207" s="496"/>
    </row>
    <row r="5208" spans="1:74" s="52" customFormat="1" ht="12.75">
      <c r="A5208" s="45">
        <v>2353.0846135089</v>
      </c>
      <c r="B5208" s="46" t="s">
        <v>253</v>
      </c>
      <c r="C5208" s="47" t="s">
        <v>410</v>
      </c>
      <c r="D5208" s="48">
        <v>12.091128874149302</v>
      </c>
      <c r="E5208" s="49">
        <v>38.774099999999997</v>
      </c>
      <c r="F5208" s="49">
        <v>1.7586000000000001E-2</v>
      </c>
      <c r="G5208" s="49">
        <v>19.5337</v>
      </c>
      <c r="H5208" s="49">
        <v>0.156169</v>
      </c>
      <c r="I5208" s="49">
        <v>0.26510800000000001</v>
      </c>
      <c r="J5208" s="49">
        <v>40.6738</v>
      </c>
      <c r="K5208" s="49">
        <v>0.282721</v>
      </c>
      <c r="L5208" s="49">
        <v>99.723656999999989</v>
      </c>
      <c r="M5208" s="47"/>
      <c r="N5208" s="50">
        <v>0.99877797373625177</v>
      </c>
      <c r="O5208" s="50">
        <v>3.5815392426381555E-4</v>
      </c>
      <c r="P5208" s="50">
        <v>0.42079225498118683</v>
      </c>
      <c r="Q5208" s="50">
        <v>3.2356828864109643E-3</v>
      </c>
      <c r="R5208" s="50">
        <v>5.7841001329923597E-3</v>
      </c>
      <c r="S5208" s="50">
        <v>1.5618902883356598</v>
      </c>
      <c r="T5208" s="50">
        <v>7.8026647236561835E-3</v>
      </c>
      <c r="U5208" s="50">
        <v>2.9992626519520216</v>
      </c>
      <c r="V5208" s="51">
        <v>78.77661976701323</v>
      </c>
      <c r="X5208" s="49">
        <v>0.21482599999999999</v>
      </c>
      <c r="Y5208" s="49">
        <v>88.200699999999998</v>
      </c>
      <c r="Z5208" s="49">
        <v>0.41062300000000002</v>
      </c>
      <c r="AA5208" s="49">
        <v>13.128500000000001</v>
      </c>
      <c r="AB5208" s="49">
        <v>5.4522300000000001</v>
      </c>
      <c r="AC5208" s="49">
        <v>0.18825900000000001</v>
      </c>
      <c r="AD5208" s="49">
        <v>4.4649099999999997</v>
      </c>
      <c r="AE5208" s="312"/>
      <c r="AF5208" s="466" t="s">
        <v>1745</v>
      </c>
      <c r="AG5208" s="343">
        <v>30</v>
      </c>
      <c r="AH5208" s="343">
        <v>15</v>
      </c>
      <c r="AI5208" s="343"/>
      <c r="AJ5208" s="343"/>
      <c r="AK5208" s="343"/>
      <c r="AL5208" s="343"/>
      <c r="AM5208" s="343"/>
      <c r="AN5208" s="343"/>
      <c r="AO5208" s="343"/>
      <c r="AP5208" s="343"/>
      <c r="AQ5208" s="343"/>
      <c r="AR5208" s="343"/>
      <c r="AS5208" s="343"/>
      <c r="AT5208" s="343"/>
      <c r="AU5208" s="343"/>
      <c r="AV5208" s="343"/>
      <c r="AW5208" s="343"/>
      <c r="AX5208" s="343"/>
      <c r="AY5208" s="343"/>
      <c r="AZ5208" s="343"/>
      <c r="BA5208" s="343"/>
      <c r="BB5208" s="343"/>
      <c r="BC5208" s="343"/>
      <c r="BD5208" s="343"/>
      <c r="BE5208" s="475"/>
      <c r="BF5208" s="475"/>
      <c r="BG5208" s="475"/>
      <c r="BH5208" s="475"/>
      <c r="BI5208" s="475"/>
      <c r="BJ5208" s="475"/>
      <c r="BK5208" s="475"/>
      <c r="BL5208" s="475"/>
      <c r="BM5208" s="475"/>
      <c r="BN5208" s="475"/>
      <c r="BO5208" s="475"/>
      <c r="BP5208" s="306"/>
      <c r="BQ5208" s="496"/>
      <c r="BR5208" s="496"/>
      <c r="BS5208" s="496"/>
      <c r="BT5208" s="496"/>
      <c r="BU5208" s="496"/>
      <c r="BV5208" s="496"/>
    </row>
    <row r="5209" spans="1:74" s="52" customFormat="1" ht="12.75">
      <c r="A5209" s="45">
        <v>2353.0846135089</v>
      </c>
      <c r="B5209" s="46" t="s">
        <v>253</v>
      </c>
      <c r="C5209" s="47" t="s">
        <v>410</v>
      </c>
      <c r="D5209" s="48">
        <v>16.121128874149303</v>
      </c>
      <c r="E5209" s="49">
        <v>39.152999999999999</v>
      </c>
      <c r="F5209" s="49">
        <v>1.1435000000000001E-2</v>
      </c>
      <c r="G5209" s="49">
        <v>18.921299999999999</v>
      </c>
      <c r="H5209" s="49">
        <v>0.19072</v>
      </c>
      <c r="I5209" s="49">
        <v>0.26372400000000001</v>
      </c>
      <c r="J5209" s="49">
        <v>41.261000000000003</v>
      </c>
      <c r="K5209" s="49">
        <v>0.263019</v>
      </c>
      <c r="L5209" s="49">
        <v>100.087784</v>
      </c>
      <c r="M5209" s="47"/>
      <c r="N5209" s="50">
        <v>1.0012970879003553</v>
      </c>
      <c r="O5209" s="50">
        <v>2.3121153273396316E-4</v>
      </c>
      <c r="P5209" s="50">
        <v>0.40467360127863233</v>
      </c>
      <c r="Q5209" s="50">
        <v>3.9231782351961276E-3</v>
      </c>
      <c r="R5209" s="50">
        <v>5.7125932471372579E-3</v>
      </c>
      <c r="S5209" s="50">
        <v>1.5730633166886061</v>
      </c>
      <c r="T5209" s="50">
        <v>7.2068034605293043E-3</v>
      </c>
      <c r="U5209" s="50">
        <v>2.9968186912401853</v>
      </c>
      <c r="V5209" s="51">
        <v>79.538552493899701</v>
      </c>
      <c r="X5209" s="49">
        <v>0.214171</v>
      </c>
      <c r="Y5209" s="49">
        <v>140.49</v>
      </c>
      <c r="Z5209" s="49">
        <v>0.41816900000000001</v>
      </c>
      <c r="AA5209" s="49">
        <v>11.02</v>
      </c>
      <c r="AB5209" s="49">
        <v>5.5662099999999999</v>
      </c>
      <c r="AC5209" s="49">
        <v>0.186832</v>
      </c>
      <c r="AD5209" s="49">
        <v>4.6773999999999996</v>
      </c>
      <c r="AE5209" s="312"/>
      <c r="AF5209" s="466" t="s">
        <v>1745</v>
      </c>
      <c r="AG5209" s="343">
        <v>30</v>
      </c>
      <c r="AH5209" s="343">
        <v>15</v>
      </c>
      <c r="AI5209" s="343"/>
      <c r="AJ5209" s="343"/>
      <c r="AK5209" s="343"/>
      <c r="AL5209" s="343"/>
      <c r="AM5209" s="343"/>
      <c r="AN5209" s="343"/>
      <c r="AO5209" s="343"/>
      <c r="AP5209" s="343"/>
      <c r="AQ5209" s="343"/>
      <c r="AR5209" s="343"/>
      <c r="AS5209" s="343"/>
      <c r="AT5209" s="343"/>
      <c r="AU5209" s="343"/>
      <c r="AV5209" s="343"/>
      <c r="AW5209" s="343"/>
      <c r="AX5209" s="343"/>
      <c r="AY5209" s="343"/>
      <c r="AZ5209" s="343"/>
      <c r="BA5209" s="343"/>
      <c r="BB5209" s="343"/>
      <c r="BC5209" s="343"/>
      <c r="BD5209" s="343"/>
      <c r="BE5209" s="475"/>
      <c r="BF5209" s="475"/>
      <c r="BG5209" s="475"/>
      <c r="BH5209" s="475"/>
      <c r="BI5209" s="475"/>
      <c r="BJ5209" s="475"/>
      <c r="BK5209" s="475"/>
      <c r="BL5209" s="475"/>
      <c r="BM5209" s="475"/>
      <c r="BN5209" s="475"/>
      <c r="BO5209" s="475"/>
      <c r="BP5209" s="306"/>
      <c r="BQ5209" s="496"/>
      <c r="BR5209" s="496"/>
      <c r="BS5209" s="496"/>
      <c r="BT5209" s="496"/>
      <c r="BU5209" s="496"/>
      <c r="BV5209" s="496"/>
    </row>
    <row r="5210" spans="1:74" s="52" customFormat="1" ht="12.75">
      <c r="A5210" s="45">
        <v>2353.0846135089</v>
      </c>
      <c r="B5210" s="46" t="s">
        <v>253</v>
      </c>
      <c r="C5210" s="47" t="s">
        <v>410</v>
      </c>
      <c r="D5210" s="48">
        <v>20.151128874149304</v>
      </c>
      <c r="E5210" s="49">
        <v>38.9392</v>
      </c>
      <c r="F5210" s="49">
        <v>3.5110000000000002E-2</v>
      </c>
      <c r="G5210" s="49">
        <v>18.595199999999998</v>
      </c>
      <c r="H5210" s="49">
        <v>0.17699500000000001</v>
      </c>
      <c r="I5210" s="49">
        <v>0.23707600000000001</v>
      </c>
      <c r="J5210" s="49">
        <v>41.448500000000003</v>
      </c>
      <c r="K5210" s="49">
        <v>0.26580199999999998</v>
      </c>
      <c r="L5210" s="49">
        <v>99.726442000000006</v>
      </c>
      <c r="M5210" s="47"/>
      <c r="N5210" s="50">
        <v>0.99823986106198215</v>
      </c>
      <c r="O5210" s="50">
        <v>7.116298023409584E-4</v>
      </c>
      <c r="P5210" s="50">
        <v>0.39866189871259838</v>
      </c>
      <c r="Q5210" s="50">
        <v>3.6496630732463105E-3</v>
      </c>
      <c r="R5210" s="50">
        <v>5.1477946408170668E-3</v>
      </c>
      <c r="S5210" s="50">
        <v>1.5840367274398808</v>
      </c>
      <c r="T5210" s="50">
        <v>7.3006877647256267E-3</v>
      </c>
      <c r="U5210" s="50">
        <v>2.9986111347748392</v>
      </c>
      <c r="V5210" s="51">
        <v>79.892965403107141</v>
      </c>
      <c r="X5210" s="49">
        <v>0.214535</v>
      </c>
      <c r="Y5210" s="49">
        <v>45.097700000000003</v>
      </c>
      <c r="Z5210" s="49">
        <v>0.421265</v>
      </c>
      <c r="AA5210" s="49">
        <v>11.938000000000001</v>
      </c>
      <c r="AB5210" s="49">
        <v>6.0597500000000002</v>
      </c>
      <c r="AC5210" s="49">
        <v>0.185943</v>
      </c>
      <c r="AD5210" s="49">
        <v>4.6622500000000002</v>
      </c>
      <c r="AE5210" s="312"/>
      <c r="AF5210" s="466" t="s">
        <v>1745</v>
      </c>
      <c r="AG5210" s="343">
        <v>30</v>
      </c>
      <c r="AH5210" s="343">
        <v>15</v>
      </c>
      <c r="AI5210" s="343"/>
      <c r="AJ5210" s="343"/>
      <c r="AK5210" s="343"/>
      <c r="AL5210" s="343"/>
      <c r="AM5210" s="343"/>
      <c r="AN5210" s="343"/>
      <c r="AO5210" s="343"/>
      <c r="AP5210" s="343"/>
      <c r="AQ5210" s="343"/>
      <c r="AR5210" s="343"/>
      <c r="AS5210" s="343"/>
      <c r="AT5210" s="343"/>
      <c r="AU5210" s="343"/>
      <c r="AV5210" s="343"/>
      <c r="AW5210" s="343"/>
      <c r="AX5210" s="343"/>
      <c r="AY5210" s="343"/>
      <c r="AZ5210" s="343"/>
      <c r="BA5210" s="343"/>
      <c r="BB5210" s="343"/>
      <c r="BC5210" s="343"/>
      <c r="BD5210" s="343"/>
      <c r="BE5210" s="475"/>
      <c r="BF5210" s="475"/>
      <c r="BG5210" s="475"/>
      <c r="BH5210" s="475"/>
      <c r="BI5210" s="475"/>
      <c r="BJ5210" s="475"/>
      <c r="BK5210" s="475"/>
      <c r="BL5210" s="475"/>
      <c r="BM5210" s="475"/>
      <c r="BN5210" s="475"/>
      <c r="BO5210" s="475"/>
      <c r="BP5210" s="306"/>
      <c r="BQ5210" s="496"/>
      <c r="BR5210" s="496"/>
      <c r="BS5210" s="496"/>
      <c r="BT5210" s="496"/>
      <c r="BU5210" s="496"/>
      <c r="BV5210" s="496"/>
    </row>
    <row r="5211" spans="1:74" s="52" customFormat="1" ht="12.75">
      <c r="A5211" s="45">
        <v>2353.0846135089</v>
      </c>
      <c r="B5211" s="46" t="s">
        <v>253</v>
      </c>
      <c r="C5211" s="47" t="s">
        <v>410</v>
      </c>
      <c r="D5211" s="48">
        <v>24.181128874149305</v>
      </c>
      <c r="E5211" s="49">
        <v>39.146299999999997</v>
      </c>
      <c r="F5211" s="49">
        <v>2.7643999999999998E-2</v>
      </c>
      <c r="G5211" s="49">
        <v>18.214200000000002</v>
      </c>
      <c r="H5211" s="49">
        <v>0.13699</v>
      </c>
      <c r="I5211" s="49">
        <v>0.24548300000000001</v>
      </c>
      <c r="J5211" s="49">
        <v>41.584600000000002</v>
      </c>
      <c r="K5211" s="49">
        <v>0.25446400000000002</v>
      </c>
      <c r="L5211" s="49">
        <v>99.634768999999991</v>
      </c>
      <c r="M5211" s="47"/>
      <c r="N5211" s="50">
        <v>1.0020637164460084</v>
      </c>
      <c r="O5211" s="50">
        <v>5.5947529823315782E-4</v>
      </c>
      <c r="P5211" s="50">
        <v>0.38991569072221516</v>
      </c>
      <c r="Q5211" s="50">
        <v>2.8205732004267007E-3</v>
      </c>
      <c r="R5211" s="50">
        <v>5.322452305316942E-3</v>
      </c>
      <c r="S5211" s="50">
        <v>1.5868858624865227</v>
      </c>
      <c r="T5211" s="50">
        <v>6.978926335813089E-3</v>
      </c>
      <c r="U5211" s="50">
        <v>2.9953035755155324</v>
      </c>
      <c r="V5211" s="51">
        <v>80.275425720436871</v>
      </c>
      <c r="X5211" s="49">
        <v>0.21395800000000001</v>
      </c>
      <c r="Y5211" s="49">
        <v>55.774000000000001</v>
      </c>
      <c r="Z5211" s="49">
        <v>0.42646200000000001</v>
      </c>
      <c r="AA5211" s="49">
        <v>15.4932</v>
      </c>
      <c r="AB5211" s="49">
        <v>5.9757400000000001</v>
      </c>
      <c r="AC5211" s="49">
        <v>0.18539</v>
      </c>
      <c r="AD5211" s="49">
        <v>4.8088300000000004</v>
      </c>
      <c r="AE5211" s="312"/>
      <c r="AF5211" s="466" t="s">
        <v>1745</v>
      </c>
      <c r="AG5211" s="343">
        <v>30</v>
      </c>
      <c r="AH5211" s="343">
        <v>15</v>
      </c>
      <c r="AI5211" s="343"/>
      <c r="AJ5211" s="343"/>
      <c r="AK5211" s="343"/>
      <c r="AL5211" s="343"/>
      <c r="AM5211" s="343"/>
      <c r="AN5211" s="343"/>
      <c r="AO5211" s="343"/>
      <c r="AP5211" s="343"/>
      <c r="AQ5211" s="343"/>
      <c r="AR5211" s="343"/>
      <c r="AS5211" s="343"/>
      <c r="AT5211" s="343"/>
      <c r="AU5211" s="343"/>
      <c r="AV5211" s="343"/>
      <c r="AW5211" s="343"/>
      <c r="AX5211" s="343"/>
      <c r="AY5211" s="343"/>
      <c r="AZ5211" s="343"/>
      <c r="BA5211" s="343"/>
      <c r="BB5211" s="343"/>
      <c r="BC5211" s="343"/>
      <c r="BD5211" s="343"/>
      <c r="BE5211" s="475"/>
      <c r="BF5211" s="475"/>
      <c r="BG5211" s="475"/>
      <c r="BH5211" s="475"/>
      <c r="BI5211" s="475"/>
      <c r="BJ5211" s="475"/>
      <c r="BK5211" s="475"/>
      <c r="BL5211" s="475"/>
      <c r="BM5211" s="475"/>
      <c r="BN5211" s="475"/>
      <c r="BO5211" s="475"/>
      <c r="BP5211" s="306"/>
      <c r="BQ5211" s="496"/>
      <c r="BR5211" s="496"/>
      <c r="BS5211" s="496"/>
      <c r="BT5211" s="496"/>
      <c r="BU5211" s="496"/>
      <c r="BV5211" s="496"/>
    </row>
    <row r="5212" spans="1:74" s="52" customFormat="1" ht="12.75">
      <c r="A5212" s="45">
        <v>2353.0846135089</v>
      </c>
      <c r="B5212" s="46" t="s">
        <v>253</v>
      </c>
      <c r="C5212" s="47" t="s">
        <v>410</v>
      </c>
      <c r="D5212" s="48">
        <v>28.211128874149306</v>
      </c>
      <c r="E5212" s="49">
        <v>39.175800000000002</v>
      </c>
      <c r="F5212" s="49">
        <v>4.4433E-2</v>
      </c>
      <c r="G5212" s="49">
        <v>18.129200000000001</v>
      </c>
      <c r="H5212" s="49">
        <v>0.18145</v>
      </c>
      <c r="I5212" s="49">
        <v>0.24671199999999999</v>
      </c>
      <c r="J5212" s="49">
        <v>41.869100000000003</v>
      </c>
      <c r="K5212" s="49">
        <v>0.272453</v>
      </c>
      <c r="L5212" s="49">
        <v>99.944980000000001</v>
      </c>
      <c r="M5212" s="47"/>
      <c r="N5212" s="50">
        <v>0.99955295984659454</v>
      </c>
      <c r="O5212" s="50">
        <v>8.9633217731294819E-4</v>
      </c>
      <c r="P5212" s="50">
        <v>0.38683215731994308</v>
      </c>
      <c r="Q5212" s="50">
        <v>3.7238210328570686E-3</v>
      </c>
      <c r="R5212" s="50">
        <v>5.3316784417624186E-3</v>
      </c>
      <c r="S5212" s="50">
        <v>1.5925391105358828</v>
      </c>
      <c r="T5212" s="50">
        <v>7.4479572882830926E-3</v>
      </c>
      <c r="U5212" s="50">
        <v>2.997100803028018</v>
      </c>
      <c r="V5212" s="51">
        <v>80.456816586057499</v>
      </c>
      <c r="X5212" s="49">
        <v>0.213891</v>
      </c>
      <c r="Y5212" s="49">
        <v>36.033799999999999</v>
      </c>
      <c r="Z5212" s="49">
        <v>0.42696600000000001</v>
      </c>
      <c r="AA5212" s="49">
        <v>11.4346</v>
      </c>
      <c r="AB5212" s="49">
        <v>5.7713200000000002</v>
      </c>
      <c r="AC5212" s="49">
        <v>0.18474499999999999</v>
      </c>
      <c r="AD5212" s="49">
        <v>4.7026000000000003</v>
      </c>
      <c r="AE5212" s="312"/>
      <c r="AF5212" s="466" t="s">
        <v>1745</v>
      </c>
      <c r="AG5212" s="343">
        <v>30</v>
      </c>
      <c r="AH5212" s="343">
        <v>15</v>
      </c>
      <c r="AI5212" s="343"/>
      <c r="AJ5212" s="343"/>
      <c r="AK5212" s="343"/>
      <c r="AL5212" s="343"/>
      <c r="AM5212" s="343"/>
      <c r="AN5212" s="343"/>
      <c r="AO5212" s="343"/>
      <c r="AP5212" s="343"/>
      <c r="AQ5212" s="343"/>
      <c r="AR5212" s="343"/>
      <c r="AS5212" s="343"/>
      <c r="AT5212" s="343"/>
      <c r="AU5212" s="343"/>
      <c r="AV5212" s="343"/>
      <c r="AW5212" s="343"/>
      <c r="AX5212" s="343"/>
      <c r="AY5212" s="343"/>
      <c r="AZ5212" s="343"/>
      <c r="BA5212" s="343"/>
      <c r="BB5212" s="343"/>
      <c r="BC5212" s="343"/>
      <c r="BD5212" s="343"/>
      <c r="BE5212" s="475"/>
      <c r="BF5212" s="475"/>
      <c r="BG5212" s="475"/>
      <c r="BH5212" s="475"/>
      <c r="BI5212" s="475"/>
      <c r="BJ5212" s="475"/>
      <c r="BK5212" s="475"/>
      <c r="BL5212" s="475"/>
      <c r="BM5212" s="475"/>
      <c r="BN5212" s="475"/>
      <c r="BO5212" s="475"/>
      <c r="BP5212" s="306"/>
      <c r="BQ5212" s="496"/>
      <c r="BR5212" s="496"/>
      <c r="BS5212" s="496"/>
      <c r="BT5212" s="496"/>
      <c r="BU5212" s="496"/>
      <c r="BV5212" s="496"/>
    </row>
    <row r="5213" spans="1:74" s="52" customFormat="1" ht="12.75">
      <c r="A5213" s="45">
        <v>2353.0846135089</v>
      </c>
      <c r="B5213" s="46" t="s">
        <v>253</v>
      </c>
      <c r="C5213" s="47" t="s">
        <v>410</v>
      </c>
      <c r="D5213" s="48">
        <v>32.241128874149304</v>
      </c>
      <c r="E5213" s="49">
        <v>39.1205</v>
      </c>
      <c r="F5213" s="49">
        <v>5.5846E-2</v>
      </c>
      <c r="G5213" s="49">
        <v>18.022600000000001</v>
      </c>
      <c r="H5213" s="49">
        <v>0.143176</v>
      </c>
      <c r="I5213" s="49">
        <v>0.22147700000000001</v>
      </c>
      <c r="J5213" s="49">
        <v>41.963999999999999</v>
      </c>
      <c r="K5213" s="49">
        <v>0.26639800000000002</v>
      </c>
      <c r="L5213" s="49">
        <v>99.835070999999985</v>
      </c>
      <c r="M5213" s="47"/>
      <c r="N5213" s="50">
        <v>0.99837100914776455</v>
      </c>
      <c r="O5213" s="50">
        <v>1.1268213099686634E-3</v>
      </c>
      <c r="P5213" s="50">
        <v>0.38464580689710037</v>
      </c>
      <c r="Q5213" s="50">
        <v>2.9390141838302238E-3</v>
      </c>
      <c r="R5213" s="50">
        <v>4.7874244772740833E-3</v>
      </c>
      <c r="S5213" s="50">
        <v>1.5965149454235417</v>
      </c>
      <c r="T5213" s="50">
        <v>7.2841045724703823E-3</v>
      </c>
      <c r="U5213" s="50">
        <v>2.9969045334187325</v>
      </c>
      <c r="V5213" s="51">
        <v>80.584826019466433</v>
      </c>
      <c r="X5213" s="49">
        <v>0.214114</v>
      </c>
      <c r="Y5213" s="49">
        <v>28.4086</v>
      </c>
      <c r="Z5213" s="49">
        <v>0.42817699999999997</v>
      </c>
      <c r="AA5213" s="49">
        <v>14.5044</v>
      </c>
      <c r="AB5213" s="49">
        <v>6.4077799999999998</v>
      </c>
      <c r="AC5213" s="49">
        <v>0.184445</v>
      </c>
      <c r="AD5213" s="49">
        <v>4.6330299999999998</v>
      </c>
      <c r="AE5213" s="312"/>
      <c r="AF5213" s="466" t="s">
        <v>1745</v>
      </c>
      <c r="AG5213" s="343">
        <v>30</v>
      </c>
      <c r="AH5213" s="343">
        <v>15</v>
      </c>
      <c r="AI5213" s="343"/>
      <c r="AJ5213" s="343"/>
      <c r="AK5213" s="343"/>
      <c r="AL5213" s="343"/>
      <c r="AM5213" s="343"/>
      <c r="AN5213" s="343"/>
      <c r="AO5213" s="343"/>
      <c r="AP5213" s="343"/>
      <c r="AQ5213" s="343"/>
      <c r="AR5213" s="343"/>
      <c r="AS5213" s="343"/>
      <c r="AT5213" s="343"/>
      <c r="AU5213" s="343"/>
      <c r="AV5213" s="343"/>
      <c r="AW5213" s="343"/>
      <c r="AX5213" s="343"/>
      <c r="AY5213" s="343"/>
      <c r="AZ5213" s="343"/>
      <c r="BA5213" s="343"/>
      <c r="BB5213" s="343"/>
      <c r="BC5213" s="343"/>
      <c r="BD5213" s="343"/>
      <c r="BE5213" s="475"/>
      <c r="BF5213" s="475"/>
      <c r="BG5213" s="475"/>
      <c r="BH5213" s="475"/>
      <c r="BI5213" s="475"/>
      <c r="BJ5213" s="475"/>
      <c r="BK5213" s="475"/>
      <c r="BL5213" s="475"/>
      <c r="BM5213" s="475"/>
      <c r="BN5213" s="475"/>
      <c r="BO5213" s="475"/>
      <c r="BP5213" s="306"/>
      <c r="BQ5213" s="496"/>
      <c r="BR5213" s="496"/>
      <c r="BS5213" s="496"/>
      <c r="BT5213" s="496"/>
      <c r="BU5213" s="496"/>
      <c r="BV5213" s="496"/>
    </row>
    <row r="5214" spans="1:74" s="52" customFormat="1" ht="12.75">
      <c r="A5214" s="38"/>
      <c r="B5214" s="46"/>
      <c r="C5214" s="47"/>
      <c r="D5214" s="48"/>
      <c r="E5214" s="49"/>
      <c r="F5214" s="49"/>
      <c r="G5214" s="49"/>
      <c r="H5214" s="49"/>
      <c r="I5214" s="49"/>
      <c r="J5214" s="49"/>
      <c r="K5214" s="49"/>
      <c r="L5214" s="49"/>
      <c r="M5214" s="47"/>
      <c r="N5214" s="50"/>
      <c r="O5214" s="50"/>
      <c r="P5214" s="50"/>
      <c r="Q5214" s="50"/>
      <c r="R5214" s="50"/>
      <c r="S5214" s="50"/>
      <c r="T5214" s="50"/>
      <c r="U5214" s="50"/>
      <c r="V5214" s="51"/>
      <c r="AE5214" s="312"/>
      <c r="AF5214" s="312"/>
      <c r="AG5214" s="312"/>
      <c r="AH5214" s="312"/>
      <c r="AI5214" s="312"/>
      <c r="AJ5214" s="312"/>
      <c r="AK5214" s="312"/>
      <c r="AL5214" s="312"/>
      <c r="AM5214" s="312"/>
      <c r="AN5214" s="312"/>
      <c r="AO5214" s="312"/>
      <c r="AP5214" s="312"/>
      <c r="AQ5214" s="312"/>
      <c r="AR5214" s="312"/>
      <c r="AS5214" s="312"/>
      <c r="AT5214" s="312"/>
      <c r="AU5214" s="312"/>
      <c r="AV5214" s="312"/>
      <c r="AW5214" s="312"/>
      <c r="AX5214" s="312"/>
      <c r="AY5214" s="312"/>
      <c r="AZ5214" s="312"/>
      <c r="BA5214" s="312"/>
      <c r="BB5214" s="312"/>
      <c r="BC5214" s="312"/>
      <c r="BD5214" s="312"/>
      <c r="BE5214" s="306"/>
      <c r="BF5214" s="306"/>
      <c r="BG5214" s="306"/>
      <c r="BH5214" s="306"/>
      <c r="BI5214" s="306"/>
      <c r="BJ5214" s="306"/>
      <c r="BK5214" s="306"/>
      <c r="BL5214" s="306"/>
      <c r="BM5214" s="306"/>
      <c r="BN5214" s="306"/>
      <c r="BO5214" s="306"/>
      <c r="BP5214" s="306"/>
      <c r="BQ5214" s="496"/>
      <c r="BR5214" s="496"/>
      <c r="BS5214" s="496"/>
      <c r="BT5214" s="496"/>
      <c r="BU5214" s="496"/>
      <c r="BV5214" s="496"/>
    </row>
    <row r="5215" spans="1:74" s="52" customFormat="1" ht="12.75">
      <c r="A5215" s="45">
        <v>2353.0846135089</v>
      </c>
      <c r="B5215" s="46" t="s">
        <v>253</v>
      </c>
      <c r="C5215" s="47" t="s">
        <v>411</v>
      </c>
      <c r="D5215" s="48">
        <v>0</v>
      </c>
      <c r="E5215" s="49">
        <v>38.372599999999998</v>
      </c>
      <c r="F5215" s="49">
        <v>2.5489000000000001E-2</v>
      </c>
      <c r="G5215" s="49">
        <v>21.280799999999999</v>
      </c>
      <c r="H5215" s="49">
        <v>0.18856600000000001</v>
      </c>
      <c r="I5215" s="49">
        <v>0.23477000000000001</v>
      </c>
      <c r="J5215" s="49">
        <v>39.081299999999999</v>
      </c>
      <c r="K5215" s="49">
        <v>0.286885</v>
      </c>
      <c r="L5215" s="49">
        <v>99.498212999999993</v>
      </c>
      <c r="M5215" s="47"/>
      <c r="N5215" s="50">
        <v>0.99915838567937298</v>
      </c>
      <c r="O5215" s="50">
        <v>5.2473655950195641E-4</v>
      </c>
      <c r="P5215" s="50">
        <v>0.46340109458514978</v>
      </c>
      <c r="Q5215" s="50">
        <v>3.9493024266741379E-3</v>
      </c>
      <c r="R5215" s="50">
        <v>5.1777544463508865E-3</v>
      </c>
      <c r="S5215" s="50">
        <v>1.5170177360170083</v>
      </c>
      <c r="T5215" s="50">
        <v>8.0034751343175878E-3</v>
      </c>
      <c r="U5215" s="50">
        <v>2.9980857036327913</v>
      </c>
      <c r="V5215" s="51">
        <v>76.600853949452201</v>
      </c>
      <c r="X5215" s="49">
        <v>0.21474399999999999</v>
      </c>
      <c r="Y5215" s="49">
        <v>60.833399999999997</v>
      </c>
      <c r="Z5215" s="49">
        <v>0.39289499999999999</v>
      </c>
      <c r="AA5215" s="49">
        <v>10.9115</v>
      </c>
      <c r="AB5215" s="49">
        <v>6.2027099999999997</v>
      </c>
      <c r="AC5215" s="49">
        <v>0.19198100000000001</v>
      </c>
      <c r="AD5215" s="49">
        <v>4.4186500000000004</v>
      </c>
      <c r="AE5215" s="312"/>
      <c r="AF5215" s="312" t="s">
        <v>430</v>
      </c>
      <c r="AG5215" s="343">
        <v>30</v>
      </c>
      <c r="AH5215" s="343">
        <v>15</v>
      </c>
      <c r="AI5215" s="343"/>
      <c r="AJ5215" s="343"/>
      <c r="AK5215" s="343"/>
      <c r="AL5215" s="343"/>
      <c r="AM5215" s="343"/>
      <c r="AN5215" s="343"/>
      <c r="AO5215" s="343"/>
      <c r="AP5215" s="343"/>
      <c r="AQ5215" s="343"/>
      <c r="AR5215" s="343"/>
      <c r="AS5215" s="343"/>
      <c r="AT5215" s="343"/>
      <c r="AU5215" s="343"/>
      <c r="AV5215" s="343"/>
      <c r="AW5215" s="343"/>
      <c r="AX5215" s="343"/>
      <c r="AY5215" s="343"/>
      <c r="AZ5215" s="343"/>
      <c r="BA5215" s="343"/>
      <c r="BB5215" s="343"/>
      <c r="BC5215" s="343"/>
      <c r="BD5215" s="343"/>
      <c r="BE5215" s="475"/>
      <c r="BF5215" s="475"/>
      <c r="BG5215" s="475"/>
      <c r="BH5215" s="475"/>
      <c r="BI5215" s="475"/>
      <c r="BJ5215" s="475"/>
      <c r="BK5215" s="475"/>
      <c r="BL5215" s="475"/>
      <c r="BM5215" s="475"/>
      <c r="BN5215" s="475"/>
      <c r="BO5215" s="475"/>
      <c r="BP5215" s="306"/>
      <c r="BQ5215" s="496"/>
      <c r="BR5215" s="496"/>
      <c r="BS5215" s="496"/>
      <c r="BT5215" s="496"/>
      <c r="BU5215" s="496"/>
      <c r="BV5215" s="496"/>
    </row>
    <row r="5216" spans="1:74" s="52" customFormat="1" ht="12.75">
      <c r="A5216" s="45">
        <v>2353.0846135089</v>
      </c>
      <c r="B5216" s="46" t="s">
        <v>253</v>
      </c>
      <c r="C5216" s="47" t="s">
        <v>411</v>
      </c>
      <c r="D5216" s="48">
        <v>7.0750000000000002</v>
      </c>
      <c r="E5216" s="49">
        <v>38.532800000000002</v>
      </c>
      <c r="F5216" s="49">
        <v>2.5291000000000001E-2</v>
      </c>
      <c r="G5216" s="49">
        <v>19.8127</v>
      </c>
      <c r="H5216" s="49">
        <v>0.13827500000000001</v>
      </c>
      <c r="I5216" s="49">
        <v>0.231262</v>
      </c>
      <c r="J5216" s="49">
        <v>40.496899999999997</v>
      </c>
      <c r="K5216" s="49">
        <v>0.24901400000000001</v>
      </c>
      <c r="L5216" s="49">
        <v>99.517327000000009</v>
      </c>
      <c r="M5216" s="47"/>
      <c r="N5216" s="50">
        <v>0.99600261931493561</v>
      </c>
      <c r="O5216" s="50">
        <v>5.1685810250767089E-4</v>
      </c>
      <c r="P5216" s="50">
        <v>0.42828175122023393</v>
      </c>
      <c r="Q5216" s="50">
        <v>2.8748651069453596E-3</v>
      </c>
      <c r="R5216" s="50">
        <v>5.0631399123166583E-3</v>
      </c>
      <c r="S5216" s="50">
        <v>1.5604872960720242</v>
      </c>
      <c r="T5216" s="50">
        <v>6.8962234386894103E-3</v>
      </c>
      <c r="U5216" s="50">
        <v>3.0010697236051187</v>
      </c>
      <c r="V5216" s="51">
        <v>78.4649830605848</v>
      </c>
      <c r="X5216" s="49">
        <v>0.214505</v>
      </c>
      <c r="Y5216" s="49">
        <v>59.9709</v>
      </c>
      <c r="Z5216" s="49">
        <v>0.40769899999999998</v>
      </c>
      <c r="AA5216" s="49">
        <v>14.9437</v>
      </c>
      <c r="AB5216" s="49">
        <v>6.07843</v>
      </c>
      <c r="AC5216" s="49">
        <v>0.18757699999999999</v>
      </c>
      <c r="AD5216" s="49">
        <v>4.8668800000000001</v>
      </c>
      <c r="AE5216" s="312"/>
      <c r="AF5216" s="312" t="s">
        <v>430</v>
      </c>
      <c r="AG5216" s="343">
        <v>30</v>
      </c>
      <c r="AH5216" s="343">
        <v>15</v>
      </c>
      <c r="AI5216" s="343"/>
      <c r="AJ5216" s="343"/>
      <c r="AK5216" s="343"/>
      <c r="AL5216" s="343"/>
      <c r="AM5216" s="343"/>
      <c r="AN5216" s="343"/>
      <c r="AO5216" s="343"/>
      <c r="AP5216" s="343"/>
      <c r="AQ5216" s="343"/>
      <c r="AR5216" s="343"/>
      <c r="AS5216" s="343"/>
      <c r="AT5216" s="343"/>
      <c r="AU5216" s="343"/>
      <c r="AV5216" s="343"/>
      <c r="AW5216" s="343"/>
      <c r="AX5216" s="343"/>
      <c r="AY5216" s="343"/>
      <c r="AZ5216" s="343"/>
      <c r="BA5216" s="343"/>
      <c r="BB5216" s="343"/>
      <c r="BC5216" s="343"/>
      <c r="BD5216" s="343"/>
      <c r="BE5216" s="475"/>
      <c r="BF5216" s="475"/>
      <c r="BG5216" s="475"/>
      <c r="BH5216" s="475"/>
      <c r="BI5216" s="475"/>
      <c r="BJ5216" s="475"/>
      <c r="BK5216" s="475"/>
      <c r="BL5216" s="475"/>
      <c r="BM5216" s="475"/>
      <c r="BN5216" s="475"/>
      <c r="BO5216" s="475"/>
      <c r="BP5216" s="306"/>
      <c r="BQ5216" s="496"/>
      <c r="BR5216" s="496"/>
      <c r="BS5216" s="496"/>
      <c r="BT5216" s="496"/>
      <c r="BU5216" s="496"/>
      <c r="BV5216" s="496"/>
    </row>
    <row r="5217" spans="1:74" s="52" customFormat="1" ht="12.75">
      <c r="A5217" s="45">
        <v>2353.0846135089</v>
      </c>
      <c r="B5217" s="46" t="s">
        <v>253</v>
      </c>
      <c r="C5217" s="47" t="s">
        <v>411</v>
      </c>
      <c r="D5217" s="48">
        <v>14.175000000000001</v>
      </c>
      <c r="E5217" s="49">
        <v>38.7986</v>
      </c>
      <c r="F5217" s="49">
        <v>4.3499999999999997E-2</v>
      </c>
      <c r="G5217" s="49">
        <v>18.629799999999999</v>
      </c>
      <c r="H5217" s="49">
        <v>0.183804</v>
      </c>
      <c r="I5217" s="49">
        <v>0.245699</v>
      </c>
      <c r="J5217" s="49">
        <v>41.545299999999997</v>
      </c>
      <c r="K5217" s="49">
        <v>0.22933200000000001</v>
      </c>
      <c r="L5217" s="49">
        <v>99.709149999999994</v>
      </c>
      <c r="M5217" s="47"/>
      <c r="N5217" s="50">
        <v>0.9952621158549374</v>
      </c>
      <c r="O5217" s="50">
        <v>8.822386712160757E-4</v>
      </c>
      <c r="P5217" s="50">
        <v>0.39965532590747527</v>
      </c>
      <c r="Q5217" s="50">
        <v>3.7924535398275428E-3</v>
      </c>
      <c r="R5217" s="50">
        <v>5.3383930497154682E-3</v>
      </c>
      <c r="S5217" s="50">
        <v>1.5887364633577874</v>
      </c>
      <c r="T5217" s="50">
        <v>6.302948001910536E-3</v>
      </c>
      <c r="U5217" s="50">
        <v>3.0009710945227903</v>
      </c>
      <c r="V5217" s="51">
        <v>79.90057452132443</v>
      </c>
      <c r="X5217" s="49">
        <v>0.213842</v>
      </c>
      <c r="Y5217" s="49">
        <v>36.228200000000001</v>
      </c>
      <c r="Z5217" s="49">
        <v>0.421066</v>
      </c>
      <c r="AA5217" s="49">
        <v>11.254099999999999</v>
      </c>
      <c r="AB5217" s="49">
        <v>5.8284900000000004</v>
      </c>
      <c r="AC5217" s="49">
        <v>0.18442900000000001</v>
      </c>
      <c r="AD5217" s="49">
        <v>5.2734300000000003</v>
      </c>
      <c r="AE5217" s="312"/>
      <c r="AF5217" s="312" t="s">
        <v>430</v>
      </c>
      <c r="AG5217" s="343">
        <v>30</v>
      </c>
      <c r="AH5217" s="343">
        <v>15</v>
      </c>
      <c r="AI5217" s="343"/>
      <c r="AJ5217" s="343"/>
      <c r="AK5217" s="343"/>
      <c r="AL5217" s="343"/>
      <c r="AM5217" s="343"/>
      <c r="AN5217" s="343"/>
      <c r="AO5217" s="343"/>
      <c r="AP5217" s="343"/>
      <c r="AQ5217" s="343"/>
      <c r="AR5217" s="343"/>
      <c r="AS5217" s="343"/>
      <c r="AT5217" s="343"/>
      <c r="AU5217" s="343"/>
      <c r="AV5217" s="343"/>
      <c r="AW5217" s="343"/>
      <c r="AX5217" s="343"/>
      <c r="AY5217" s="343"/>
      <c r="AZ5217" s="343"/>
      <c r="BA5217" s="343"/>
      <c r="BB5217" s="343"/>
      <c r="BC5217" s="343"/>
      <c r="BD5217" s="343"/>
      <c r="BE5217" s="475"/>
      <c r="BF5217" s="475"/>
      <c r="BG5217" s="475"/>
      <c r="BH5217" s="475"/>
      <c r="BI5217" s="475"/>
      <c r="BJ5217" s="475"/>
      <c r="BK5217" s="475"/>
      <c r="BL5217" s="475"/>
      <c r="BM5217" s="475"/>
      <c r="BN5217" s="475"/>
      <c r="BO5217" s="475"/>
      <c r="BP5217" s="306"/>
      <c r="BQ5217" s="496"/>
      <c r="BR5217" s="496"/>
      <c r="BS5217" s="496"/>
      <c r="BT5217" s="496"/>
      <c r="BU5217" s="496"/>
      <c r="BV5217" s="496"/>
    </row>
    <row r="5218" spans="1:74" s="52" customFormat="1" ht="12.75">
      <c r="A5218" s="45">
        <v>2353.0846135089</v>
      </c>
      <c r="B5218" s="46" t="s">
        <v>253</v>
      </c>
      <c r="C5218" s="47" t="s">
        <v>411</v>
      </c>
      <c r="D5218" s="48">
        <v>21.274999999999999</v>
      </c>
      <c r="E5218" s="49">
        <v>38.967300000000002</v>
      </c>
      <c r="F5218" s="49">
        <v>4.7022000000000001E-2</v>
      </c>
      <c r="G5218" s="49">
        <v>17.4177</v>
      </c>
      <c r="H5218" s="49">
        <v>0.183147</v>
      </c>
      <c r="I5218" s="49">
        <v>0.24604899999999999</v>
      </c>
      <c r="J5218" s="49">
        <v>42.345300000000002</v>
      </c>
      <c r="K5218" s="49">
        <v>0.24427399999999999</v>
      </c>
      <c r="L5218" s="49">
        <v>99.481289000000004</v>
      </c>
      <c r="M5218" s="47"/>
      <c r="N5218" s="50">
        <v>0.99619585654080534</v>
      </c>
      <c r="O5218" s="50">
        <v>9.5043173322661902E-4</v>
      </c>
      <c r="P5218" s="50">
        <v>0.37238417441079785</v>
      </c>
      <c r="Q5218" s="50">
        <v>3.7660676548874022E-3</v>
      </c>
      <c r="R5218" s="50">
        <v>5.3278471818282913E-3</v>
      </c>
      <c r="S5218" s="50">
        <v>1.6138314533896776</v>
      </c>
      <c r="T5218" s="50">
        <v>6.6908194005598073E-3</v>
      </c>
      <c r="U5218" s="50">
        <v>3.0000655268721026</v>
      </c>
      <c r="V5218" s="51">
        <v>81.251573635880916</v>
      </c>
      <c r="X5218" s="49">
        <v>0.21338299999999999</v>
      </c>
      <c r="Y5218" s="49">
        <v>34.516599999999997</v>
      </c>
      <c r="Z5218" s="49">
        <v>0.435639</v>
      </c>
      <c r="AA5218" s="49">
        <v>11.465400000000001</v>
      </c>
      <c r="AB5218" s="49">
        <v>5.9070099999999996</v>
      </c>
      <c r="AC5218" s="49">
        <v>0.181918</v>
      </c>
      <c r="AD5218" s="49">
        <v>4.9885999999999999</v>
      </c>
      <c r="AE5218" s="312"/>
      <c r="AF5218" s="312" t="s">
        <v>430</v>
      </c>
      <c r="AG5218" s="343">
        <v>30</v>
      </c>
      <c r="AH5218" s="343">
        <v>15</v>
      </c>
      <c r="AI5218" s="343"/>
      <c r="AJ5218" s="343"/>
      <c r="AK5218" s="343"/>
      <c r="AL5218" s="343"/>
      <c r="AM5218" s="343"/>
      <c r="AN5218" s="343"/>
      <c r="AO5218" s="343"/>
      <c r="AP5218" s="343"/>
      <c r="AQ5218" s="343"/>
      <c r="AR5218" s="343"/>
      <c r="AS5218" s="343"/>
      <c r="AT5218" s="343"/>
      <c r="AU5218" s="343"/>
      <c r="AV5218" s="343"/>
      <c r="AW5218" s="343"/>
      <c r="AX5218" s="343"/>
      <c r="AY5218" s="343"/>
      <c r="AZ5218" s="343"/>
      <c r="BA5218" s="343"/>
      <c r="BB5218" s="343"/>
      <c r="BC5218" s="343"/>
      <c r="BD5218" s="343"/>
      <c r="BE5218" s="475"/>
      <c r="BF5218" s="475"/>
      <c r="BG5218" s="475"/>
      <c r="BH5218" s="475"/>
      <c r="BI5218" s="475"/>
      <c r="BJ5218" s="475"/>
      <c r="BK5218" s="475"/>
      <c r="BL5218" s="475"/>
      <c r="BM5218" s="475"/>
      <c r="BN5218" s="475"/>
      <c r="BO5218" s="475"/>
      <c r="BP5218" s="306"/>
      <c r="BQ5218" s="496"/>
      <c r="BR5218" s="496"/>
      <c r="BS5218" s="496"/>
      <c r="BT5218" s="496"/>
      <c r="BU5218" s="496"/>
      <c r="BV5218" s="496"/>
    </row>
    <row r="5219" spans="1:74" s="52" customFormat="1" ht="12.75">
      <c r="A5219" s="45">
        <v>2353.0846135089</v>
      </c>
      <c r="B5219" s="46" t="s">
        <v>253</v>
      </c>
      <c r="C5219" s="47" t="s">
        <v>411</v>
      </c>
      <c r="D5219" s="48">
        <v>28.375</v>
      </c>
      <c r="E5219" s="49">
        <v>39.005000000000003</v>
      </c>
      <c r="F5219" s="49">
        <v>4.9385999999999999E-2</v>
      </c>
      <c r="G5219" s="49">
        <v>16.696200000000001</v>
      </c>
      <c r="H5219" s="49">
        <v>0.22958899999999999</v>
      </c>
      <c r="I5219" s="49">
        <v>0.21018400000000001</v>
      </c>
      <c r="J5219" s="49">
        <v>42.959299999999999</v>
      </c>
      <c r="K5219" s="49">
        <v>0.19547900000000001</v>
      </c>
      <c r="L5219" s="49">
        <v>99.375933000000003</v>
      </c>
      <c r="M5219" s="47"/>
      <c r="N5219" s="50">
        <v>0.99494227075623232</v>
      </c>
      <c r="O5219" s="50">
        <v>9.9599433311291772E-4</v>
      </c>
      <c r="P5219" s="50">
        <v>0.35616499442226124</v>
      </c>
      <c r="Q5219" s="50">
        <v>4.7105603166952654E-3</v>
      </c>
      <c r="R5219" s="50">
        <v>4.5411201460486619E-3</v>
      </c>
      <c r="S5219" s="50">
        <v>1.6335910373170772</v>
      </c>
      <c r="T5219" s="50">
        <v>5.3423871416426391E-3</v>
      </c>
      <c r="U5219" s="50">
        <v>3.0012141564812276</v>
      </c>
      <c r="V5219" s="51">
        <v>82.100067106673322</v>
      </c>
      <c r="X5219" s="49">
        <v>0.213363</v>
      </c>
      <c r="Y5219" s="49">
        <v>32.619</v>
      </c>
      <c r="Z5219" s="49">
        <v>0.44561099999999998</v>
      </c>
      <c r="AA5219" s="49">
        <v>9.1445100000000004</v>
      </c>
      <c r="AB5219" s="49">
        <v>6.5751099999999996</v>
      </c>
      <c r="AC5219" s="49">
        <v>0.18019299999999999</v>
      </c>
      <c r="AD5219" s="49">
        <v>6.0829800000000001</v>
      </c>
      <c r="AE5219" s="312"/>
      <c r="AF5219" s="312" t="s">
        <v>430</v>
      </c>
      <c r="AG5219" s="343">
        <v>30</v>
      </c>
      <c r="AH5219" s="343">
        <v>15</v>
      </c>
      <c r="AI5219" s="343"/>
      <c r="AJ5219" s="343"/>
      <c r="AK5219" s="343"/>
      <c r="AL5219" s="343"/>
      <c r="AM5219" s="343"/>
      <c r="AN5219" s="343"/>
      <c r="AO5219" s="343"/>
      <c r="AP5219" s="343"/>
      <c r="AQ5219" s="343"/>
      <c r="AR5219" s="343"/>
      <c r="AS5219" s="343"/>
      <c r="AT5219" s="343"/>
      <c r="AU5219" s="343"/>
      <c r="AV5219" s="343"/>
      <c r="AW5219" s="343"/>
      <c r="AX5219" s="343"/>
      <c r="AY5219" s="343"/>
      <c r="AZ5219" s="343"/>
      <c r="BA5219" s="343"/>
      <c r="BB5219" s="343"/>
      <c r="BC5219" s="343"/>
      <c r="BD5219" s="343"/>
      <c r="BE5219" s="475"/>
      <c r="BF5219" s="475"/>
      <c r="BG5219" s="475"/>
      <c r="BH5219" s="475"/>
      <c r="BI5219" s="475"/>
      <c r="BJ5219" s="475"/>
      <c r="BK5219" s="475"/>
      <c r="BL5219" s="475"/>
      <c r="BM5219" s="475"/>
      <c r="BN5219" s="475"/>
      <c r="BO5219" s="475"/>
      <c r="BP5219" s="306"/>
      <c r="BQ5219" s="496"/>
      <c r="BR5219" s="496"/>
      <c r="BS5219" s="496"/>
      <c r="BT5219" s="496"/>
      <c r="BU5219" s="496"/>
      <c r="BV5219" s="496"/>
    </row>
    <row r="5220" spans="1:74" s="52" customFormat="1" ht="12.75">
      <c r="A5220" s="45">
        <v>2353.0846135089</v>
      </c>
      <c r="B5220" s="46" t="s">
        <v>253</v>
      </c>
      <c r="C5220" s="47" t="s">
        <v>411</v>
      </c>
      <c r="D5220" s="48">
        <v>35.475000000000001</v>
      </c>
      <c r="E5220" s="49">
        <v>39.266599999999997</v>
      </c>
      <c r="F5220" s="49">
        <v>6.1204000000000001E-2</v>
      </c>
      <c r="G5220" s="49">
        <v>16.1052</v>
      </c>
      <c r="H5220" s="49">
        <v>0.213676</v>
      </c>
      <c r="I5220" s="49">
        <v>0.189775</v>
      </c>
      <c r="J5220" s="49">
        <v>43.323</v>
      </c>
      <c r="K5220" s="49">
        <v>0.238514</v>
      </c>
      <c r="L5220" s="49">
        <v>99.42948899999999</v>
      </c>
      <c r="M5220" s="47"/>
      <c r="N5220" s="50">
        <v>0.9976848307746552</v>
      </c>
      <c r="O5220" s="50">
        <v>1.2294908250953954E-3</v>
      </c>
      <c r="P5220" s="50">
        <v>0.34220959879426466</v>
      </c>
      <c r="Q5220" s="50">
        <v>4.3668644179744275E-3</v>
      </c>
      <c r="R5220" s="50">
        <v>4.0840853549486949E-3</v>
      </c>
      <c r="S5220" s="50">
        <v>1.6409567660863429</v>
      </c>
      <c r="T5220" s="50">
        <v>6.4929430542115694E-3</v>
      </c>
      <c r="U5220" s="50">
        <v>2.9979684487300466</v>
      </c>
      <c r="V5220" s="51">
        <v>82.744281828576362</v>
      </c>
      <c r="X5220" s="49">
        <v>0.212588</v>
      </c>
      <c r="Y5220" s="49">
        <v>26.881900000000002</v>
      </c>
      <c r="Z5220" s="49">
        <v>0.45422899999999999</v>
      </c>
      <c r="AA5220" s="49">
        <v>9.9414999999999996</v>
      </c>
      <c r="AB5220" s="49">
        <v>7.2872300000000001</v>
      </c>
      <c r="AC5220" s="49">
        <v>0.179061</v>
      </c>
      <c r="AD5220" s="49">
        <v>4.9248700000000003</v>
      </c>
      <c r="AE5220" s="312"/>
      <c r="AF5220" s="312" t="s">
        <v>430</v>
      </c>
      <c r="AG5220" s="343">
        <v>30</v>
      </c>
      <c r="AH5220" s="343">
        <v>15</v>
      </c>
      <c r="AI5220" s="343"/>
      <c r="AJ5220" s="343"/>
      <c r="AK5220" s="343"/>
      <c r="AL5220" s="343"/>
      <c r="AM5220" s="343"/>
      <c r="AN5220" s="343"/>
      <c r="AO5220" s="343"/>
      <c r="AP5220" s="343"/>
      <c r="AQ5220" s="343"/>
      <c r="AR5220" s="343"/>
      <c r="AS5220" s="343"/>
      <c r="AT5220" s="343"/>
      <c r="AU5220" s="343"/>
      <c r="AV5220" s="343"/>
      <c r="AW5220" s="343"/>
      <c r="AX5220" s="343"/>
      <c r="AY5220" s="343"/>
      <c r="AZ5220" s="343"/>
      <c r="BA5220" s="343"/>
      <c r="BB5220" s="343"/>
      <c r="BC5220" s="343"/>
      <c r="BD5220" s="343"/>
      <c r="BE5220" s="475"/>
      <c r="BF5220" s="475"/>
      <c r="BG5220" s="475"/>
      <c r="BH5220" s="475"/>
      <c r="BI5220" s="475"/>
      <c r="BJ5220" s="475"/>
      <c r="BK5220" s="475"/>
      <c r="BL5220" s="475"/>
      <c r="BM5220" s="475"/>
      <c r="BN5220" s="475"/>
      <c r="BO5220" s="475"/>
      <c r="BP5220" s="306"/>
      <c r="BQ5220" s="496"/>
      <c r="BR5220" s="496"/>
      <c r="BS5220" s="496"/>
      <c r="BT5220" s="496"/>
      <c r="BU5220" s="496"/>
      <c r="BV5220" s="496"/>
    </row>
    <row r="5221" spans="1:74" s="52" customFormat="1" ht="12.75">
      <c r="A5221" s="45">
        <v>2353.0846135089</v>
      </c>
      <c r="B5221" s="46" t="s">
        <v>253</v>
      </c>
      <c r="C5221" s="47" t="s">
        <v>411</v>
      </c>
      <c r="D5221" s="48">
        <v>42.575000000000003</v>
      </c>
      <c r="E5221" s="49">
        <v>39.314900000000002</v>
      </c>
      <c r="F5221" s="49">
        <v>1.9511000000000001E-2</v>
      </c>
      <c r="G5221" s="49">
        <v>15.7834</v>
      </c>
      <c r="H5221" s="49">
        <v>0.23958299999999999</v>
      </c>
      <c r="I5221" s="49">
        <v>0.23383999999999999</v>
      </c>
      <c r="J5221" s="49">
        <v>43.742400000000004</v>
      </c>
      <c r="K5221" s="49">
        <v>0.195906</v>
      </c>
      <c r="L5221" s="49">
        <v>99.552327000000005</v>
      </c>
      <c r="M5221" s="47"/>
      <c r="N5221" s="50">
        <v>0.99678810382493888</v>
      </c>
      <c r="O5221" s="50">
        <v>3.911115261414301E-4</v>
      </c>
      <c r="P5221" s="50">
        <v>0.33465878341810124</v>
      </c>
      <c r="Q5221" s="50">
        <v>4.8859111156283278E-3</v>
      </c>
      <c r="R5221" s="50">
        <v>5.0216936219000747E-3</v>
      </c>
      <c r="S5221" s="50">
        <v>1.6533196373271646</v>
      </c>
      <c r="T5221" s="50">
        <v>5.3217081761087704E-3</v>
      </c>
      <c r="U5221" s="50">
        <v>3.0010678570475817</v>
      </c>
      <c r="V5221" s="51">
        <v>83.16587444180395</v>
      </c>
      <c r="X5221" s="49">
        <v>0.212509</v>
      </c>
      <c r="Y5221" s="49">
        <v>86.848500000000001</v>
      </c>
      <c r="Z5221" s="49">
        <v>0.458895</v>
      </c>
      <c r="AA5221" s="49">
        <v>8.8995300000000004</v>
      </c>
      <c r="AB5221" s="49">
        <v>6.0828699999999998</v>
      </c>
      <c r="AC5221" s="49">
        <v>0.178011</v>
      </c>
      <c r="AD5221" s="49">
        <v>6.0436100000000001</v>
      </c>
      <c r="AE5221" s="312"/>
      <c r="AF5221" s="312" t="s">
        <v>430</v>
      </c>
      <c r="AG5221" s="343">
        <v>30</v>
      </c>
      <c r="AH5221" s="343">
        <v>15</v>
      </c>
      <c r="AI5221" s="343"/>
      <c r="AJ5221" s="343"/>
      <c r="AK5221" s="343"/>
      <c r="AL5221" s="343"/>
      <c r="AM5221" s="343"/>
      <c r="AN5221" s="343"/>
      <c r="AO5221" s="343"/>
      <c r="AP5221" s="343"/>
      <c r="AQ5221" s="343"/>
      <c r="AR5221" s="343"/>
      <c r="AS5221" s="343"/>
      <c r="AT5221" s="343"/>
      <c r="AU5221" s="343"/>
      <c r="AV5221" s="343"/>
      <c r="AW5221" s="343"/>
      <c r="AX5221" s="343"/>
      <c r="AY5221" s="343"/>
      <c r="AZ5221" s="343"/>
      <c r="BA5221" s="343"/>
      <c r="BB5221" s="343"/>
      <c r="BC5221" s="343"/>
      <c r="BD5221" s="343"/>
      <c r="BE5221" s="475"/>
      <c r="BF5221" s="475"/>
      <c r="BG5221" s="475"/>
      <c r="BH5221" s="475"/>
      <c r="BI5221" s="475"/>
      <c r="BJ5221" s="475"/>
      <c r="BK5221" s="475"/>
      <c r="BL5221" s="475"/>
      <c r="BM5221" s="475"/>
      <c r="BN5221" s="475"/>
      <c r="BO5221" s="475"/>
      <c r="BP5221" s="306"/>
      <c r="BQ5221" s="496"/>
      <c r="BR5221" s="496"/>
      <c r="BS5221" s="496"/>
      <c r="BT5221" s="496"/>
      <c r="BU5221" s="496"/>
      <c r="BV5221" s="496"/>
    </row>
    <row r="5222" spans="1:74" s="52" customFormat="1" ht="12.75">
      <c r="A5222" s="45">
        <v>2353.0846135089</v>
      </c>
      <c r="B5222" s="46" t="s">
        <v>253</v>
      </c>
      <c r="C5222" s="47" t="s">
        <v>411</v>
      </c>
      <c r="D5222" s="48">
        <v>49.675000000000004</v>
      </c>
      <c r="E5222" s="49">
        <v>39.3108</v>
      </c>
      <c r="F5222" s="49">
        <v>4.8819000000000001E-2</v>
      </c>
      <c r="G5222" s="49">
        <v>15.663</v>
      </c>
      <c r="H5222" s="49">
        <v>0.25543100000000002</v>
      </c>
      <c r="I5222" s="49">
        <v>0.20235900000000001</v>
      </c>
      <c r="J5222" s="49">
        <v>43.967700000000001</v>
      </c>
      <c r="K5222" s="49">
        <v>0.21429799999999999</v>
      </c>
      <c r="L5222" s="49">
        <v>99.710999000000001</v>
      </c>
      <c r="M5222" s="47"/>
      <c r="N5222" s="50">
        <v>0.99420427011381196</v>
      </c>
      <c r="O5222" s="50">
        <v>9.7617579824903081E-4</v>
      </c>
      <c r="P5222" s="50">
        <v>0.33127959302297338</v>
      </c>
      <c r="Q5222" s="50">
        <v>5.1961447169620173E-3</v>
      </c>
      <c r="R5222" s="50">
        <v>4.3348293563123339E-3</v>
      </c>
      <c r="S5222" s="50">
        <v>1.6577003736364491</v>
      </c>
      <c r="T5222" s="50">
        <v>5.806835288012918E-3</v>
      </c>
      <c r="U5222" s="50">
        <v>3.0009466073850763</v>
      </c>
      <c r="V5222" s="51">
        <v>83.344246871456846</v>
      </c>
      <c r="X5222" s="49">
        <v>0.212589</v>
      </c>
      <c r="Y5222" s="49">
        <v>32.5227</v>
      </c>
      <c r="Z5222" s="49">
        <v>0.46101799999999998</v>
      </c>
      <c r="AA5222" s="49">
        <v>8.3446400000000001</v>
      </c>
      <c r="AB5222" s="49">
        <v>6.9048299999999996</v>
      </c>
      <c r="AC5222" s="49">
        <v>0.177451</v>
      </c>
      <c r="AD5222" s="49">
        <v>5.4753600000000002</v>
      </c>
      <c r="AE5222" s="312"/>
      <c r="AF5222" s="312" t="s">
        <v>430</v>
      </c>
      <c r="AG5222" s="343">
        <v>30</v>
      </c>
      <c r="AH5222" s="343">
        <v>15</v>
      </c>
      <c r="AI5222" s="343"/>
      <c r="AJ5222" s="343"/>
      <c r="AK5222" s="343"/>
      <c r="AL5222" s="343"/>
      <c r="AM5222" s="343"/>
      <c r="AN5222" s="343"/>
      <c r="AO5222" s="343"/>
      <c r="AP5222" s="343"/>
      <c r="AQ5222" s="343"/>
      <c r="AR5222" s="343"/>
      <c r="AS5222" s="343"/>
      <c r="AT5222" s="343"/>
      <c r="AU5222" s="343"/>
      <c r="AV5222" s="343"/>
      <c r="AW5222" s="343"/>
      <c r="AX5222" s="343"/>
      <c r="AY5222" s="343"/>
      <c r="AZ5222" s="343"/>
      <c r="BA5222" s="343"/>
      <c r="BB5222" s="343"/>
      <c r="BC5222" s="343"/>
      <c r="BD5222" s="343"/>
      <c r="BE5222" s="475"/>
      <c r="BF5222" s="475"/>
      <c r="BG5222" s="475"/>
      <c r="BH5222" s="475"/>
      <c r="BI5222" s="475"/>
      <c r="BJ5222" s="475"/>
      <c r="BK5222" s="475"/>
      <c r="BL5222" s="475"/>
      <c r="BM5222" s="475"/>
      <c r="BN5222" s="475"/>
      <c r="BO5222" s="475"/>
      <c r="BP5222" s="306"/>
      <c r="BQ5222" s="496"/>
      <c r="BR5222" s="496"/>
      <c r="BS5222" s="496"/>
      <c r="BT5222" s="496"/>
      <c r="BU5222" s="496"/>
      <c r="BV5222" s="496"/>
    </row>
    <row r="5223" spans="1:74" s="52" customFormat="1" ht="12.75">
      <c r="A5223" s="45">
        <v>2353.0846135089</v>
      </c>
      <c r="B5223" s="46" t="s">
        <v>253</v>
      </c>
      <c r="C5223" s="47" t="s">
        <v>411</v>
      </c>
      <c r="D5223" s="48">
        <v>56.775000000000006</v>
      </c>
      <c r="E5223" s="49">
        <v>39.3459</v>
      </c>
      <c r="F5223" s="49">
        <v>3.8710000000000001E-2</v>
      </c>
      <c r="G5223" s="49">
        <v>15.385199999999999</v>
      </c>
      <c r="H5223" s="49">
        <v>0.23272000000000001</v>
      </c>
      <c r="I5223" s="49">
        <v>0.202487</v>
      </c>
      <c r="J5223" s="49">
        <v>44.127000000000002</v>
      </c>
      <c r="K5223" s="49">
        <v>0.22770699999999999</v>
      </c>
      <c r="L5223" s="49">
        <v>99.584876999999992</v>
      </c>
      <c r="M5223" s="47"/>
      <c r="N5223" s="50">
        <v>0.99531403751494851</v>
      </c>
      <c r="O5223" s="50">
        <v>7.7421081155744625E-4</v>
      </c>
      <c r="P5223" s="50">
        <v>0.32547661126390903</v>
      </c>
      <c r="Q5223" s="50">
        <v>4.7351991174748751E-3</v>
      </c>
      <c r="R5223" s="50">
        <v>4.3385392485497543E-3</v>
      </c>
      <c r="S5223" s="50">
        <v>1.6640776728100015</v>
      </c>
      <c r="T5223" s="50">
        <v>6.1715560050258633E-3</v>
      </c>
      <c r="U5223" s="50">
        <v>3.0016377314682896</v>
      </c>
      <c r="V5223" s="51">
        <v>83.640727279004068</v>
      </c>
      <c r="X5223" s="49">
        <v>0.21254500000000001</v>
      </c>
      <c r="Y5223" s="49">
        <v>41.32</v>
      </c>
      <c r="Z5223" s="49">
        <v>0.46522400000000003</v>
      </c>
      <c r="AA5223" s="49">
        <v>9.0143299999999993</v>
      </c>
      <c r="AB5223" s="49">
        <v>6.7471699999999997</v>
      </c>
      <c r="AC5223" s="49">
        <v>0.17697399999999999</v>
      </c>
      <c r="AD5223" s="49">
        <v>5.1831300000000002</v>
      </c>
      <c r="AE5223" s="312"/>
      <c r="AF5223" s="312" t="s">
        <v>430</v>
      </c>
      <c r="AG5223" s="343">
        <v>30</v>
      </c>
      <c r="AH5223" s="343">
        <v>15</v>
      </c>
      <c r="AI5223" s="343"/>
      <c r="AJ5223" s="343"/>
      <c r="AK5223" s="343"/>
      <c r="AL5223" s="343"/>
      <c r="AM5223" s="343"/>
      <c r="AN5223" s="343"/>
      <c r="AO5223" s="343"/>
      <c r="AP5223" s="343"/>
      <c r="AQ5223" s="343"/>
      <c r="AR5223" s="343"/>
      <c r="AS5223" s="343"/>
      <c r="AT5223" s="343"/>
      <c r="AU5223" s="343"/>
      <c r="AV5223" s="343"/>
      <c r="AW5223" s="343"/>
      <c r="AX5223" s="343"/>
      <c r="AY5223" s="343"/>
      <c r="AZ5223" s="343"/>
      <c r="BA5223" s="343"/>
      <c r="BB5223" s="343"/>
      <c r="BC5223" s="343"/>
      <c r="BD5223" s="343"/>
      <c r="BE5223" s="475"/>
      <c r="BF5223" s="475"/>
      <c r="BG5223" s="475"/>
      <c r="BH5223" s="475"/>
      <c r="BI5223" s="475"/>
      <c r="BJ5223" s="475"/>
      <c r="BK5223" s="475"/>
      <c r="BL5223" s="475"/>
      <c r="BM5223" s="475"/>
      <c r="BN5223" s="475"/>
      <c r="BO5223" s="475"/>
      <c r="BP5223" s="306"/>
      <c r="BQ5223" s="496"/>
      <c r="BR5223" s="496"/>
      <c r="BS5223" s="496"/>
      <c r="BT5223" s="496"/>
      <c r="BU5223" s="496"/>
      <c r="BV5223" s="496"/>
    </row>
    <row r="5224" spans="1:74" s="52" customFormat="1" ht="12.75">
      <c r="A5224" s="45">
        <v>2353.0846135089</v>
      </c>
      <c r="B5224" s="46" t="s">
        <v>253</v>
      </c>
      <c r="C5224" s="47" t="s">
        <v>411</v>
      </c>
      <c r="D5224" s="48">
        <v>63.875000000000007</v>
      </c>
      <c r="E5224" s="49">
        <v>39.237400000000001</v>
      </c>
      <c r="F5224" s="49">
        <v>3.1469999999999998E-2</v>
      </c>
      <c r="G5224" s="49">
        <v>15.0661</v>
      </c>
      <c r="H5224" s="49">
        <v>0.15801799999999999</v>
      </c>
      <c r="I5224" s="49">
        <v>0.19579199999999999</v>
      </c>
      <c r="J5224" s="49">
        <v>44.229799999999997</v>
      </c>
      <c r="K5224" s="49">
        <v>0.20572499999999999</v>
      </c>
      <c r="L5224" s="49">
        <v>99.163912999999994</v>
      </c>
      <c r="M5224" s="47"/>
      <c r="N5224" s="50">
        <v>0.99499815566622141</v>
      </c>
      <c r="O5224" s="50">
        <v>6.3094893531033753E-4</v>
      </c>
      <c r="P5224" s="50">
        <v>0.31950590832717157</v>
      </c>
      <c r="Q5224" s="50">
        <v>3.2230905511381027E-3</v>
      </c>
      <c r="R5224" s="50">
        <v>4.2053557032059275E-3</v>
      </c>
      <c r="S5224" s="50">
        <v>1.6720358119133505</v>
      </c>
      <c r="T5224" s="50">
        <v>5.5894203570086157E-3</v>
      </c>
      <c r="U5224" s="50">
        <v>3.0013724431233242</v>
      </c>
      <c r="V5224" s="51">
        <v>83.956855883060072</v>
      </c>
      <c r="X5224" s="49">
        <v>0.21287900000000001</v>
      </c>
      <c r="Y5224" s="49">
        <v>53.126600000000003</v>
      </c>
      <c r="Z5224" s="49">
        <v>0.470364</v>
      </c>
      <c r="AA5224" s="49">
        <v>13.0678</v>
      </c>
      <c r="AB5224" s="49">
        <v>6.9097499999999998</v>
      </c>
      <c r="AC5224" s="49">
        <v>0.17660699999999999</v>
      </c>
      <c r="AD5224" s="49">
        <v>5.8211399999999998</v>
      </c>
      <c r="AE5224" s="312"/>
      <c r="AF5224" s="312" t="s">
        <v>430</v>
      </c>
      <c r="AG5224" s="343">
        <v>30</v>
      </c>
      <c r="AH5224" s="343">
        <v>15</v>
      </c>
      <c r="AI5224" s="343"/>
      <c r="AJ5224" s="343"/>
      <c r="AK5224" s="343"/>
      <c r="AL5224" s="343"/>
      <c r="AM5224" s="343"/>
      <c r="AN5224" s="343"/>
      <c r="AO5224" s="343"/>
      <c r="AP5224" s="343"/>
      <c r="AQ5224" s="343"/>
      <c r="AR5224" s="343"/>
      <c r="AS5224" s="343"/>
      <c r="AT5224" s="343"/>
      <c r="AU5224" s="343"/>
      <c r="AV5224" s="343"/>
      <c r="AW5224" s="343"/>
      <c r="AX5224" s="343"/>
      <c r="AY5224" s="343"/>
      <c r="AZ5224" s="343"/>
      <c r="BA5224" s="343"/>
      <c r="BB5224" s="343"/>
      <c r="BC5224" s="343"/>
      <c r="BD5224" s="343"/>
      <c r="BE5224" s="475"/>
      <c r="BF5224" s="475"/>
      <c r="BG5224" s="475"/>
      <c r="BH5224" s="475"/>
      <c r="BI5224" s="475"/>
      <c r="BJ5224" s="475"/>
      <c r="BK5224" s="475"/>
      <c r="BL5224" s="475"/>
      <c r="BM5224" s="475"/>
      <c r="BN5224" s="475"/>
      <c r="BO5224" s="475"/>
      <c r="BP5224" s="306"/>
      <c r="BQ5224" s="496"/>
      <c r="BR5224" s="496"/>
      <c r="BS5224" s="496"/>
      <c r="BT5224" s="496"/>
      <c r="BU5224" s="496"/>
      <c r="BV5224" s="496"/>
    </row>
    <row r="5225" spans="1:74" s="52" customFormat="1" ht="12.75">
      <c r="A5225" s="45">
        <v>2353.0846135089</v>
      </c>
      <c r="B5225" s="46" t="s">
        <v>253</v>
      </c>
      <c r="C5225" s="47" t="s">
        <v>411</v>
      </c>
      <c r="D5225" s="48">
        <v>70.975000000000009</v>
      </c>
      <c r="E5225" s="49">
        <v>39.444000000000003</v>
      </c>
      <c r="F5225" s="49">
        <v>4.9607999999999999E-2</v>
      </c>
      <c r="G5225" s="49">
        <v>15.0351</v>
      </c>
      <c r="H5225" s="49">
        <v>0.23752899999999999</v>
      </c>
      <c r="I5225" s="49">
        <v>0.18516099999999999</v>
      </c>
      <c r="J5225" s="49">
        <v>44.292299999999997</v>
      </c>
      <c r="K5225" s="49">
        <v>0.21815599999999999</v>
      </c>
      <c r="L5225" s="49">
        <v>99.49992499999999</v>
      </c>
      <c r="M5225" s="47"/>
      <c r="N5225" s="50">
        <v>0.99653315720792846</v>
      </c>
      <c r="O5225" s="50">
        <v>9.9091850016394208E-4</v>
      </c>
      <c r="P5225" s="50">
        <v>0.31766774359726924</v>
      </c>
      <c r="Q5225" s="50">
        <v>4.8269337260983943E-3</v>
      </c>
      <c r="R5225" s="50">
        <v>3.9622881907881227E-3</v>
      </c>
      <c r="S5225" s="50">
        <v>1.6681979439972274</v>
      </c>
      <c r="T5225" s="50">
        <v>5.9052136191954947E-3</v>
      </c>
      <c r="U5225" s="50">
        <v>2.9992178011563624</v>
      </c>
      <c r="V5225" s="51">
        <v>84.003563504737116</v>
      </c>
      <c r="X5225" s="49">
        <v>0.21229999999999999</v>
      </c>
      <c r="Y5225" s="49">
        <v>31.7546</v>
      </c>
      <c r="Z5225" s="49">
        <v>0.47075</v>
      </c>
      <c r="AA5225" s="49">
        <v>8.9051799999999997</v>
      </c>
      <c r="AB5225" s="49">
        <v>7.47187</v>
      </c>
      <c r="AC5225" s="49">
        <v>0.176512</v>
      </c>
      <c r="AD5225" s="49">
        <v>5.4083300000000003</v>
      </c>
      <c r="AE5225" s="312"/>
      <c r="AF5225" s="312" t="s">
        <v>430</v>
      </c>
      <c r="AG5225" s="343">
        <v>30</v>
      </c>
      <c r="AH5225" s="343">
        <v>15</v>
      </c>
      <c r="AI5225" s="343"/>
      <c r="AJ5225" s="343"/>
      <c r="AK5225" s="343"/>
      <c r="AL5225" s="343"/>
      <c r="AM5225" s="343"/>
      <c r="AN5225" s="343"/>
      <c r="AO5225" s="343"/>
      <c r="AP5225" s="343"/>
      <c r="AQ5225" s="343"/>
      <c r="AR5225" s="343"/>
      <c r="AS5225" s="343"/>
      <c r="AT5225" s="343"/>
      <c r="AU5225" s="343"/>
      <c r="AV5225" s="343"/>
      <c r="AW5225" s="343"/>
      <c r="AX5225" s="343"/>
      <c r="AY5225" s="343"/>
      <c r="AZ5225" s="343"/>
      <c r="BA5225" s="343"/>
      <c r="BB5225" s="343"/>
      <c r="BC5225" s="343"/>
      <c r="BD5225" s="343"/>
      <c r="BE5225" s="475"/>
      <c r="BF5225" s="475"/>
      <c r="BG5225" s="475"/>
      <c r="BH5225" s="475"/>
      <c r="BI5225" s="475"/>
      <c r="BJ5225" s="475"/>
      <c r="BK5225" s="475"/>
      <c r="BL5225" s="475"/>
      <c r="BM5225" s="475"/>
      <c r="BN5225" s="475"/>
      <c r="BO5225" s="475"/>
      <c r="BP5225" s="306"/>
      <c r="BQ5225" s="496"/>
      <c r="BR5225" s="496"/>
      <c r="BS5225" s="496"/>
      <c r="BT5225" s="496"/>
      <c r="BU5225" s="496"/>
      <c r="BV5225" s="496"/>
    </row>
    <row r="5226" spans="1:74" s="52" customFormat="1" ht="12.75">
      <c r="A5226" s="45">
        <v>2353.0846135089</v>
      </c>
      <c r="B5226" s="46" t="s">
        <v>253</v>
      </c>
      <c r="C5226" s="47" t="s">
        <v>411</v>
      </c>
      <c r="D5226" s="48">
        <v>78.075000000000003</v>
      </c>
      <c r="E5226" s="49">
        <v>39.352200000000003</v>
      </c>
      <c r="F5226" s="49">
        <v>4.4832999999999998E-2</v>
      </c>
      <c r="G5226" s="49">
        <v>14.967499999999999</v>
      </c>
      <c r="H5226" s="49">
        <v>0.220999</v>
      </c>
      <c r="I5226" s="49">
        <v>0.20136599999999999</v>
      </c>
      <c r="J5226" s="49">
        <v>44.499099999999999</v>
      </c>
      <c r="K5226" s="49">
        <v>0.23305899999999999</v>
      </c>
      <c r="L5226" s="49">
        <v>99.566224000000005</v>
      </c>
      <c r="M5226" s="47"/>
      <c r="N5226" s="50">
        <v>0.99355251836792269</v>
      </c>
      <c r="O5226" s="50">
        <v>8.9494228285297848E-4</v>
      </c>
      <c r="P5226" s="50">
        <v>0.31602909869220264</v>
      </c>
      <c r="Q5226" s="50">
        <v>4.4880327011446704E-3</v>
      </c>
      <c r="R5226" s="50">
        <v>4.3061950177227465E-3</v>
      </c>
      <c r="S5226" s="50">
        <v>1.6748718552412494</v>
      </c>
      <c r="T5226" s="50">
        <v>6.3044228995826034E-3</v>
      </c>
      <c r="U5226" s="50">
        <v>3.0018505758239091</v>
      </c>
      <c r="V5226" s="51">
        <v>84.126327426393587</v>
      </c>
      <c r="X5226" s="49">
        <v>0.212616</v>
      </c>
      <c r="Y5226" s="49">
        <v>38.040100000000002</v>
      </c>
      <c r="Z5226" s="49">
        <v>0.47184500000000001</v>
      </c>
      <c r="AA5226" s="49">
        <v>9.4240700000000004</v>
      </c>
      <c r="AB5226" s="49">
        <v>6.7469900000000003</v>
      </c>
      <c r="AC5226" s="49">
        <v>0.176035</v>
      </c>
      <c r="AD5226" s="49">
        <v>5.1076100000000002</v>
      </c>
      <c r="AE5226" s="312"/>
      <c r="AF5226" s="312" t="s">
        <v>430</v>
      </c>
      <c r="AG5226" s="343">
        <v>30</v>
      </c>
      <c r="AH5226" s="343">
        <v>15</v>
      </c>
      <c r="AI5226" s="343"/>
      <c r="AJ5226" s="343"/>
      <c r="AK5226" s="343"/>
      <c r="AL5226" s="343"/>
      <c r="AM5226" s="343"/>
      <c r="AN5226" s="343"/>
      <c r="AO5226" s="343"/>
      <c r="AP5226" s="343"/>
      <c r="AQ5226" s="343"/>
      <c r="AR5226" s="343"/>
      <c r="AS5226" s="343"/>
      <c r="AT5226" s="343"/>
      <c r="AU5226" s="343"/>
      <c r="AV5226" s="343"/>
      <c r="AW5226" s="343"/>
      <c r="AX5226" s="343"/>
      <c r="AY5226" s="343"/>
      <c r="AZ5226" s="343"/>
      <c r="BA5226" s="343"/>
      <c r="BB5226" s="343"/>
      <c r="BC5226" s="343"/>
      <c r="BD5226" s="343"/>
      <c r="BE5226" s="475"/>
      <c r="BF5226" s="475"/>
      <c r="BG5226" s="475"/>
      <c r="BH5226" s="475"/>
      <c r="BI5226" s="475"/>
      <c r="BJ5226" s="475"/>
      <c r="BK5226" s="475"/>
      <c r="BL5226" s="475"/>
      <c r="BM5226" s="475"/>
      <c r="BN5226" s="475"/>
      <c r="BO5226" s="475"/>
      <c r="BP5226" s="306"/>
      <c r="BQ5226" s="496"/>
      <c r="BR5226" s="496"/>
      <c r="BS5226" s="496"/>
      <c r="BT5226" s="496"/>
      <c r="BU5226" s="496"/>
      <c r="BV5226" s="496"/>
    </row>
    <row r="5227" spans="1:74" s="52" customFormat="1" ht="12.75">
      <c r="A5227" s="45">
        <v>2353.0846135089</v>
      </c>
      <c r="B5227" s="46" t="s">
        <v>253</v>
      </c>
      <c r="C5227" s="47" t="s">
        <v>411</v>
      </c>
      <c r="D5227" s="48">
        <v>85.174999999999997</v>
      </c>
      <c r="E5227" s="49">
        <v>39.433199999999999</v>
      </c>
      <c r="F5227" s="49">
        <v>8.2700999999999997E-2</v>
      </c>
      <c r="G5227" s="49">
        <v>14.972200000000001</v>
      </c>
      <c r="H5227" s="49">
        <v>0.212229</v>
      </c>
      <c r="I5227" s="49">
        <v>0.205204</v>
      </c>
      <c r="J5227" s="49">
        <v>44.358199999999997</v>
      </c>
      <c r="K5227" s="49">
        <v>0.24510499999999999</v>
      </c>
      <c r="L5227" s="49">
        <v>99.550187999999991</v>
      </c>
      <c r="M5227" s="47"/>
      <c r="N5227" s="50">
        <v>0.99538250105459258</v>
      </c>
      <c r="O5227" s="50">
        <v>1.6504947836892532E-3</v>
      </c>
      <c r="P5227" s="50">
        <v>0.31606004231072915</v>
      </c>
      <c r="Q5227" s="50">
        <v>4.3090010526352215E-3</v>
      </c>
      <c r="R5227" s="50">
        <v>4.3873223188025121E-3</v>
      </c>
      <c r="S5227" s="50">
        <v>1.669207934101876</v>
      </c>
      <c r="T5227" s="50">
        <v>6.6288439934110051E-3</v>
      </c>
      <c r="U5227" s="50">
        <v>2.9988562628698334</v>
      </c>
      <c r="V5227" s="51">
        <v>84.079728980374114</v>
      </c>
      <c r="X5227" s="49">
        <v>0.21238099999999999</v>
      </c>
      <c r="Y5227" s="49">
        <v>20.350100000000001</v>
      </c>
      <c r="Z5227" s="49">
        <v>0.47162300000000001</v>
      </c>
      <c r="AA5227" s="49">
        <v>10.0891</v>
      </c>
      <c r="AB5227" s="49">
        <v>6.6467799999999997</v>
      </c>
      <c r="AC5227" s="49">
        <v>0.176339</v>
      </c>
      <c r="AD5227" s="49">
        <v>4.9954700000000001</v>
      </c>
      <c r="AE5227" s="312"/>
      <c r="AF5227" s="312" t="s">
        <v>430</v>
      </c>
      <c r="AG5227" s="343">
        <v>30</v>
      </c>
      <c r="AH5227" s="343">
        <v>15</v>
      </c>
      <c r="AI5227" s="343"/>
      <c r="AJ5227" s="343"/>
      <c r="AK5227" s="343"/>
      <c r="AL5227" s="343"/>
      <c r="AM5227" s="343"/>
      <c r="AN5227" s="343"/>
      <c r="AO5227" s="343"/>
      <c r="AP5227" s="343"/>
      <c r="AQ5227" s="343"/>
      <c r="AR5227" s="343"/>
      <c r="AS5227" s="343"/>
      <c r="AT5227" s="343"/>
      <c r="AU5227" s="343"/>
      <c r="AV5227" s="343"/>
      <c r="AW5227" s="343"/>
      <c r="AX5227" s="343"/>
      <c r="AY5227" s="343"/>
      <c r="AZ5227" s="343"/>
      <c r="BA5227" s="343"/>
      <c r="BB5227" s="343"/>
      <c r="BC5227" s="343"/>
      <c r="BD5227" s="343"/>
      <c r="BE5227" s="475"/>
      <c r="BF5227" s="475"/>
      <c r="BG5227" s="475"/>
      <c r="BH5227" s="475"/>
      <c r="BI5227" s="475"/>
      <c r="BJ5227" s="475"/>
      <c r="BK5227" s="475"/>
      <c r="BL5227" s="475"/>
      <c r="BM5227" s="475"/>
      <c r="BN5227" s="475"/>
      <c r="BO5227" s="475"/>
      <c r="BP5227" s="306"/>
      <c r="BQ5227" s="496"/>
      <c r="BR5227" s="496"/>
      <c r="BS5227" s="496"/>
      <c r="BT5227" s="496"/>
      <c r="BU5227" s="496"/>
      <c r="BV5227" s="496"/>
    </row>
    <row r="5228" spans="1:74" s="52" customFormat="1" ht="12.75">
      <c r="A5228" s="45">
        <v>2353.0846135089</v>
      </c>
      <c r="B5228" s="46" t="s">
        <v>253</v>
      </c>
      <c r="C5228" s="47" t="s">
        <v>411</v>
      </c>
      <c r="D5228" s="48">
        <v>92.274999999999991</v>
      </c>
      <c r="E5228" s="49">
        <v>39.276699999999998</v>
      </c>
      <c r="F5228" s="49">
        <v>5.0018E-2</v>
      </c>
      <c r="G5228" s="49">
        <v>14.7972</v>
      </c>
      <c r="H5228" s="49">
        <v>0.23933099999999999</v>
      </c>
      <c r="I5228" s="49">
        <v>0.19455500000000001</v>
      </c>
      <c r="J5228" s="49">
        <v>44.600499999999997</v>
      </c>
      <c r="K5228" s="49">
        <v>0.214675</v>
      </c>
      <c r="L5228" s="49">
        <v>99.410606999999999</v>
      </c>
      <c r="M5228" s="47"/>
      <c r="N5228" s="50">
        <v>0.99273916113704497</v>
      </c>
      <c r="O5228" s="50">
        <v>9.9954396148435945E-4</v>
      </c>
      <c r="P5228" s="50">
        <v>0.31277764137177777</v>
      </c>
      <c r="Q5228" s="50">
        <v>4.8656740280255406E-3</v>
      </c>
      <c r="R5228" s="50">
        <v>4.165127480853916E-3</v>
      </c>
      <c r="S5228" s="50">
        <v>1.6805383809665952</v>
      </c>
      <c r="T5228" s="50">
        <v>5.8135214815699804E-3</v>
      </c>
      <c r="U5228" s="50">
        <v>3.0030199505982296</v>
      </c>
      <c r="V5228" s="51">
        <v>84.308677707569117</v>
      </c>
      <c r="X5228" s="49">
        <v>0.21281800000000001</v>
      </c>
      <c r="Y5228" s="49">
        <v>32.270000000000003</v>
      </c>
      <c r="Z5228" s="49">
        <v>0.47462599999999999</v>
      </c>
      <c r="AA5228" s="49">
        <v>8.7068100000000008</v>
      </c>
      <c r="AB5228" s="49">
        <v>7.1324100000000001</v>
      </c>
      <c r="AC5228" s="49">
        <v>0.17574000000000001</v>
      </c>
      <c r="AD5228" s="49">
        <v>5.4884199999999996</v>
      </c>
      <c r="AE5228" s="312"/>
      <c r="AF5228" s="312" t="s">
        <v>430</v>
      </c>
      <c r="AG5228" s="343">
        <v>30</v>
      </c>
      <c r="AH5228" s="343">
        <v>15</v>
      </c>
      <c r="AI5228" s="343"/>
      <c r="AJ5228" s="343"/>
      <c r="AK5228" s="343"/>
      <c r="AL5228" s="343"/>
      <c r="AM5228" s="343"/>
      <c r="AN5228" s="343"/>
      <c r="AO5228" s="343"/>
      <c r="AP5228" s="343"/>
      <c r="AQ5228" s="343"/>
      <c r="AR5228" s="343"/>
      <c r="AS5228" s="343"/>
      <c r="AT5228" s="343"/>
      <c r="AU5228" s="343"/>
      <c r="AV5228" s="343"/>
      <c r="AW5228" s="343"/>
      <c r="AX5228" s="343"/>
      <c r="AY5228" s="343"/>
      <c r="AZ5228" s="343"/>
      <c r="BA5228" s="343"/>
      <c r="BB5228" s="343"/>
      <c r="BC5228" s="343"/>
      <c r="BD5228" s="343"/>
      <c r="BE5228" s="475"/>
      <c r="BF5228" s="475"/>
      <c r="BG5228" s="475"/>
      <c r="BH5228" s="475"/>
      <c r="BI5228" s="475"/>
      <c r="BJ5228" s="475"/>
      <c r="BK5228" s="475"/>
      <c r="BL5228" s="475"/>
      <c r="BM5228" s="475"/>
      <c r="BN5228" s="475"/>
      <c r="BO5228" s="475"/>
      <c r="BP5228" s="306"/>
      <c r="BQ5228" s="496"/>
      <c r="BR5228" s="496"/>
      <c r="BS5228" s="496"/>
      <c r="BT5228" s="496"/>
      <c r="BU5228" s="496"/>
      <c r="BV5228" s="496"/>
    </row>
    <row r="5229" spans="1:74" s="52" customFormat="1" ht="12.75">
      <c r="A5229" s="45">
        <v>2353.0846135089</v>
      </c>
      <c r="B5229" s="46" t="s">
        <v>253</v>
      </c>
      <c r="C5229" s="47" t="s">
        <v>411</v>
      </c>
      <c r="D5229" s="48">
        <v>99.374999999999986</v>
      </c>
      <c r="E5229" s="49">
        <v>39.337299999999999</v>
      </c>
      <c r="F5229" s="49">
        <v>3.3099999999999997E-2</v>
      </c>
      <c r="G5229" s="49">
        <v>14.7643</v>
      </c>
      <c r="H5229" s="49">
        <v>0.20822399999999999</v>
      </c>
      <c r="I5229" s="49">
        <v>0.20196900000000001</v>
      </c>
      <c r="J5229" s="49">
        <v>44.560499999999998</v>
      </c>
      <c r="K5229" s="49">
        <v>0.209426</v>
      </c>
      <c r="L5229" s="49">
        <v>99.349498999999994</v>
      </c>
      <c r="M5229" s="47"/>
      <c r="N5229" s="50">
        <v>0.99452763769781494</v>
      </c>
      <c r="O5229" s="50">
        <v>6.6163080518783608E-4</v>
      </c>
      <c r="P5229" s="50">
        <v>0.31216281173575083</v>
      </c>
      <c r="Q5229" s="50">
        <v>4.2343522752239151E-3</v>
      </c>
      <c r="R5229" s="50">
        <v>4.3249666515456295E-3</v>
      </c>
      <c r="S5229" s="50">
        <v>1.679464814191489</v>
      </c>
      <c r="T5229" s="50">
        <v>5.6728402530071623E-3</v>
      </c>
      <c r="U5229" s="50">
        <v>3.0020824026372832</v>
      </c>
      <c r="V5229" s="51">
        <v>84.326246148025902</v>
      </c>
      <c r="X5229" s="49">
        <v>0.21265899999999999</v>
      </c>
      <c r="Y5229" s="49">
        <v>50.753100000000003</v>
      </c>
      <c r="Z5229" s="49">
        <v>0.47546500000000003</v>
      </c>
      <c r="AA5229" s="49">
        <v>10.1983</v>
      </c>
      <c r="AB5229" s="49">
        <v>6.6662600000000003</v>
      </c>
      <c r="AC5229" s="49">
        <v>0.17577100000000001</v>
      </c>
      <c r="AD5229" s="49">
        <v>5.6605100000000004</v>
      </c>
      <c r="AE5229" s="312"/>
      <c r="AF5229" s="312" t="s">
        <v>430</v>
      </c>
      <c r="AG5229" s="343">
        <v>30</v>
      </c>
      <c r="AH5229" s="343">
        <v>15</v>
      </c>
      <c r="AI5229" s="343"/>
      <c r="AJ5229" s="343"/>
      <c r="AK5229" s="343"/>
      <c r="AL5229" s="343"/>
      <c r="AM5229" s="343"/>
      <c r="AN5229" s="343"/>
      <c r="AO5229" s="343"/>
      <c r="AP5229" s="343"/>
      <c r="AQ5229" s="343"/>
      <c r="AR5229" s="343"/>
      <c r="AS5229" s="343"/>
      <c r="AT5229" s="343"/>
      <c r="AU5229" s="343"/>
      <c r="AV5229" s="343"/>
      <c r="AW5229" s="343"/>
      <c r="AX5229" s="343"/>
      <c r="AY5229" s="343"/>
      <c r="AZ5229" s="343"/>
      <c r="BA5229" s="343"/>
      <c r="BB5229" s="343"/>
      <c r="BC5229" s="343"/>
      <c r="BD5229" s="343"/>
      <c r="BE5229" s="475"/>
      <c r="BF5229" s="475"/>
      <c r="BG5229" s="475"/>
      <c r="BH5229" s="475"/>
      <c r="BI5229" s="475"/>
      <c r="BJ5229" s="475"/>
      <c r="BK5229" s="475"/>
      <c r="BL5229" s="475"/>
      <c r="BM5229" s="475"/>
      <c r="BN5229" s="475"/>
      <c r="BO5229" s="475"/>
      <c r="BP5229" s="306"/>
      <c r="BQ5229" s="496"/>
      <c r="BR5229" s="496"/>
      <c r="BS5229" s="496"/>
      <c r="BT5229" s="496"/>
      <c r="BU5229" s="496"/>
      <c r="BV5229" s="496"/>
    </row>
    <row r="5230" spans="1:74" s="52" customFormat="1" ht="12.75">
      <c r="A5230" s="45">
        <v>2353.0846135089</v>
      </c>
      <c r="B5230" s="46" t="s">
        <v>253</v>
      </c>
      <c r="C5230" s="47" t="s">
        <v>411</v>
      </c>
      <c r="D5230" s="48">
        <v>106.47499999999998</v>
      </c>
      <c r="E5230" s="49">
        <v>39.558799999999998</v>
      </c>
      <c r="F5230" s="49">
        <v>6.0343000000000001E-2</v>
      </c>
      <c r="G5230" s="49">
        <v>14.7807</v>
      </c>
      <c r="H5230" s="49">
        <v>0.20377300000000001</v>
      </c>
      <c r="I5230" s="49">
        <v>0.17573900000000001</v>
      </c>
      <c r="J5230" s="49">
        <v>44.742800000000003</v>
      </c>
      <c r="K5230" s="49">
        <v>0.223832</v>
      </c>
      <c r="L5230" s="49">
        <v>99.773013000000006</v>
      </c>
      <c r="M5230" s="47"/>
      <c r="N5230" s="50">
        <v>0.99537346058358855</v>
      </c>
      <c r="O5230" s="50">
        <v>1.2004532751557046E-3</v>
      </c>
      <c r="P5230" s="50">
        <v>0.3110240300786325</v>
      </c>
      <c r="Q5230" s="50">
        <v>4.1241407610671165E-3</v>
      </c>
      <c r="R5230" s="50">
        <v>3.7453882021358971E-3</v>
      </c>
      <c r="S5230" s="50">
        <v>1.6783195455773434</v>
      </c>
      <c r="T5230" s="50">
        <v>6.0342426597384405E-3</v>
      </c>
      <c r="U5230" s="50">
        <v>3.0006227183804746</v>
      </c>
      <c r="V5230" s="51">
        <v>84.365494533739664</v>
      </c>
      <c r="X5230" s="49">
        <v>0.21204999999999999</v>
      </c>
      <c r="Y5230" s="49">
        <v>26.821899999999999</v>
      </c>
      <c r="Z5230" s="49">
        <v>0.47529199999999999</v>
      </c>
      <c r="AA5230" s="49">
        <v>10.417299999999999</v>
      </c>
      <c r="AB5230" s="49">
        <v>7.9077200000000003</v>
      </c>
      <c r="AC5230" s="49">
        <v>0.17541599999999999</v>
      </c>
      <c r="AD5230" s="49">
        <v>5.3378300000000003</v>
      </c>
      <c r="AE5230" s="312"/>
      <c r="AF5230" s="312" t="s">
        <v>430</v>
      </c>
      <c r="AG5230" s="343">
        <v>30</v>
      </c>
      <c r="AH5230" s="343">
        <v>15</v>
      </c>
      <c r="AI5230" s="343"/>
      <c r="AJ5230" s="343"/>
      <c r="AK5230" s="343"/>
      <c r="AL5230" s="343"/>
      <c r="AM5230" s="343"/>
      <c r="AN5230" s="343"/>
      <c r="AO5230" s="343"/>
      <c r="AP5230" s="343"/>
      <c r="AQ5230" s="343"/>
      <c r="AR5230" s="343"/>
      <c r="AS5230" s="343"/>
      <c r="AT5230" s="343"/>
      <c r="AU5230" s="343"/>
      <c r="AV5230" s="343"/>
      <c r="AW5230" s="343"/>
      <c r="AX5230" s="343"/>
      <c r="AY5230" s="343"/>
      <c r="AZ5230" s="343"/>
      <c r="BA5230" s="343"/>
      <c r="BB5230" s="343"/>
      <c r="BC5230" s="343"/>
      <c r="BD5230" s="343"/>
      <c r="BE5230" s="475"/>
      <c r="BF5230" s="475"/>
      <c r="BG5230" s="475"/>
      <c r="BH5230" s="475"/>
      <c r="BI5230" s="475"/>
      <c r="BJ5230" s="475"/>
      <c r="BK5230" s="475"/>
      <c r="BL5230" s="475"/>
      <c r="BM5230" s="475"/>
      <c r="BN5230" s="475"/>
      <c r="BO5230" s="475"/>
      <c r="BP5230" s="306"/>
      <c r="BQ5230" s="496"/>
      <c r="BR5230" s="496"/>
      <c r="BS5230" s="496"/>
      <c r="BT5230" s="496"/>
      <c r="BU5230" s="496"/>
      <c r="BV5230" s="496"/>
    </row>
    <row r="5231" spans="1:74" s="52" customFormat="1" ht="12.75">
      <c r="A5231" s="45">
        <v>2353.0846135089</v>
      </c>
      <c r="B5231" s="46" t="s">
        <v>253</v>
      </c>
      <c r="C5231" s="47" t="s">
        <v>411</v>
      </c>
      <c r="D5231" s="48">
        <v>113.57499999999997</v>
      </c>
      <c r="E5231" s="49">
        <v>39.499200000000002</v>
      </c>
      <c r="F5231" s="49">
        <v>6.6435999999999995E-2</v>
      </c>
      <c r="G5231" s="49">
        <v>14.7438</v>
      </c>
      <c r="H5231" s="49">
        <v>0.21663199999999999</v>
      </c>
      <c r="I5231" s="49">
        <v>0.20533100000000001</v>
      </c>
      <c r="J5231" s="49">
        <v>44.713500000000003</v>
      </c>
      <c r="K5231" s="49">
        <v>0.19293099999999999</v>
      </c>
      <c r="L5231" s="49">
        <v>99.684048000000004</v>
      </c>
      <c r="M5231" s="47"/>
      <c r="N5231" s="50">
        <v>0.99455654950303807</v>
      </c>
      <c r="O5231" s="50">
        <v>1.3225742822812884E-3</v>
      </c>
      <c r="P5231" s="50">
        <v>0.31046068191688087</v>
      </c>
      <c r="Q5231" s="50">
        <v>4.3874045737315208E-3</v>
      </c>
      <c r="R5231" s="50">
        <v>4.379065523022781E-3</v>
      </c>
      <c r="S5231" s="50">
        <v>1.6783726493315085</v>
      </c>
      <c r="T5231" s="50">
        <v>5.2047616363948739E-3</v>
      </c>
      <c r="U5231" s="50">
        <v>3.0000552251553714</v>
      </c>
      <c r="V5231" s="51">
        <v>84.389808988066136</v>
      </c>
      <c r="X5231" s="49">
        <v>0.212198</v>
      </c>
      <c r="Y5231" s="49">
        <v>24.3505</v>
      </c>
      <c r="Z5231" s="49">
        <v>0.47565400000000002</v>
      </c>
      <c r="AA5231" s="49">
        <v>9.7134099999999997</v>
      </c>
      <c r="AB5231" s="49">
        <v>6.6961899999999996</v>
      </c>
      <c r="AC5231" s="49">
        <v>0.17551800000000001</v>
      </c>
      <c r="AD5231" s="49">
        <v>5.9898400000000001</v>
      </c>
      <c r="AE5231" s="312"/>
      <c r="AF5231" s="312" t="s">
        <v>430</v>
      </c>
      <c r="AG5231" s="343">
        <v>30</v>
      </c>
      <c r="AH5231" s="343">
        <v>15</v>
      </c>
      <c r="AI5231" s="343"/>
      <c r="AJ5231" s="343"/>
      <c r="AK5231" s="343"/>
      <c r="AL5231" s="343"/>
      <c r="AM5231" s="343"/>
      <c r="AN5231" s="343"/>
      <c r="AO5231" s="343"/>
      <c r="AP5231" s="343"/>
      <c r="AQ5231" s="343"/>
      <c r="AR5231" s="343"/>
      <c r="AS5231" s="343"/>
      <c r="AT5231" s="343"/>
      <c r="AU5231" s="343"/>
      <c r="AV5231" s="343"/>
      <c r="AW5231" s="343"/>
      <c r="AX5231" s="343"/>
      <c r="AY5231" s="343"/>
      <c r="AZ5231" s="343"/>
      <c r="BA5231" s="343"/>
      <c r="BB5231" s="343"/>
      <c r="BC5231" s="343"/>
      <c r="BD5231" s="343"/>
      <c r="BE5231" s="475"/>
      <c r="BF5231" s="475"/>
      <c r="BG5231" s="475"/>
      <c r="BH5231" s="475"/>
      <c r="BI5231" s="475"/>
      <c r="BJ5231" s="475"/>
      <c r="BK5231" s="475"/>
      <c r="BL5231" s="475"/>
      <c r="BM5231" s="475"/>
      <c r="BN5231" s="475"/>
      <c r="BO5231" s="475"/>
      <c r="BP5231" s="306"/>
      <c r="BQ5231" s="496"/>
      <c r="BR5231" s="496"/>
      <c r="BS5231" s="496"/>
      <c r="BT5231" s="496"/>
      <c r="BU5231" s="496"/>
      <c r="BV5231" s="496"/>
    </row>
    <row r="5232" spans="1:74" s="52" customFormat="1" ht="12.75">
      <c r="A5232" s="45">
        <v>2353.0846135089</v>
      </c>
      <c r="B5232" s="46" t="s">
        <v>253</v>
      </c>
      <c r="C5232" s="47" t="s">
        <v>411</v>
      </c>
      <c r="D5232" s="48">
        <v>120.67499999999997</v>
      </c>
      <c r="E5232" s="49">
        <v>39.521000000000001</v>
      </c>
      <c r="F5232" s="49">
        <v>7.2069999999999995E-2</v>
      </c>
      <c r="G5232" s="49">
        <v>14.7829</v>
      </c>
      <c r="H5232" s="49">
        <v>0.22995299999999999</v>
      </c>
      <c r="I5232" s="49">
        <v>0.199965</v>
      </c>
      <c r="J5232" s="49">
        <v>44.6417</v>
      </c>
      <c r="K5232" s="49">
        <v>0.21810299999999999</v>
      </c>
      <c r="L5232" s="49">
        <v>99.708916000000002</v>
      </c>
      <c r="M5232" s="47"/>
      <c r="N5232" s="50">
        <v>0.99507299402291594</v>
      </c>
      <c r="O5232" s="50">
        <v>1.4346863023146873E-3</v>
      </c>
      <c r="P5232" s="50">
        <v>0.31127385758234372</v>
      </c>
      <c r="Q5232" s="50">
        <v>4.6570402016310576E-3</v>
      </c>
      <c r="R5232" s="50">
        <v>4.2644864760817934E-3</v>
      </c>
      <c r="S5232" s="50">
        <v>1.6756228918731835</v>
      </c>
      <c r="T5232" s="50">
        <v>5.8836428409012502E-3</v>
      </c>
      <c r="U5232" s="50">
        <v>2.9994922773237325</v>
      </c>
      <c r="V5232" s="51">
        <v>84.333667178848486</v>
      </c>
      <c r="X5232" s="49">
        <v>0.212122</v>
      </c>
      <c r="Y5232" s="49">
        <v>23.006599999999999</v>
      </c>
      <c r="Z5232" s="49">
        <v>0.47480800000000001</v>
      </c>
      <c r="AA5232" s="49">
        <v>9.1290700000000005</v>
      </c>
      <c r="AB5232" s="49">
        <v>6.8174299999999999</v>
      </c>
      <c r="AC5232" s="49">
        <v>0.175653</v>
      </c>
      <c r="AD5232" s="49">
        <v>5.4739899999999997</v>
      </c>
      <c r="AE5232" s="312"/>
      <c r="AF5232" s="312" t="s">
        <v>430</v>
      </c>
      <c r="AG5232" s="343">
        <v>30</v>
      </c>
      <c r="AH5232" s="343">
        <v>15</v>
      </c>
      <c r="AI5232" s="343"/>
      <c r="AJ5232" s="343"/>
      <c r="AK5232" s="343"/>
      <c r="AL5232" s="343"/>
      <c r="AM5232" s="343"/>
      <c r="AN5232" s="343"/>
      <c r="AO5232" s="343"/>
      <c r="AP5232" s="343"/>
      <c r="AQ5232" s="343"/>
      <c r="AR5232" s="343"/>
      <c r="AS5232" s="343"/>
      <c r="AT5232" s="343"/>
      <c r="AU5232" s="343"/>
      <c r="AV5232" s="343"/>
      <c r="AW5232" s="343"/>
      <c r="AX5232" s="343"/>
      <c r="AY5232" s="343"/>
      <c r="AZ5232" s="343"/>
      <c r="BA5232" s="343"/>
      <c r="BB5232" s="343"/>
      <c r="BC5232" s="343"/>
      <c r="BD5232" s="343"/>
      <c r="BE5232" s="475"/>
      <c r="BF5232" s="475"/>
      <c r="BG5232" s="475"/>
      <c r="BH5232" s="475"/>
      <c r="BI5232" s="475"/>
      <c r="BJ5232" s="475"/>
      <c r="BK5232" s="475"/>
      <c r="BL5232" s="475"/>
      <c r="BM5232" s="475"/>
      <c r="BN5232" s="475"/>
      <c r="BO5232" s="475"/>
      <c r="BP5232" s="306"/>
      <c r="BQ5232" s="496"/>
      <c r="BR5232" s="496"/>
      <c r="BS5232" s="496"/>
      <c r="BT5232" s="496"/>
      <c r="BU5232" s="496"/>
      <c r="BV5232" s="496"/>
    </row>
    <row r="5233" spans="1:74" s="52" customFormat="1" ht="12.75">
      <c r="A5233" s="45">
        <v>2353.0846135089</v>
      </c>
      <c r="B5233" s="46" t="s">
        <v>253</v>
      </c>
      <c r="C5233" s="47" t="s">
        <v>411</v>
      </c>
      <c r="D5233" s="48">
        <v>127.77499999999996</v>
      </c>
      <c r="E5233" s="49">
        <v>39.456200000000003</v>
      </c>
      <c r="F5233" s="49">
        <v>9.9528000000000005E-2</v>
      </c>
      <c r="G5233" s="49">
        <v>14.713900000000001</v>
      </c>
      <c r="H5233" s="49">
        <v>0.20252999999999999</v>
      </c>
      <c r="I5233" s="49">
        <v>0.212951</v>
      </c>
      <c r="J5233" s="49">
        <v>44.784799999999997</v>
      </c>
      <c r="K5233" s="49">
        <v>0.21171599999999999</v>
      </c>
      <c r="L5233" s="49">
        <v>99.713519999999988</v>
      </c>
      <c r="M5233" s="47"/>
      <c r="N5233" s="50">
        <v>0.9932339294000605</v>
      </c>
      <c r="O5233" s="50">
        <v>1.9808745974906738E-3</v>
      </c>
      <c r="P5233" s="50">
        <v>0.3097562547892217</v>
      </c>
      <c r="Q5233" s="50">
        <v>4.1008090345263344E-3</v>
      </c>
      <c r="R5233" s="50">
        <v>4.5404794413883539E-3</v>
      </c>
      <c r="S5233" s="50">
        <v>1.6806430163217427</v>
      </c>
      <c r="T5233" s="50">
        <v>5.7101513318103536E-3</v>
      </c>
      <c r="U5233" s="50">
        <v>3.000911783745813</v>
      </c>
      <c r="V5233" s="51">
        <v>84.437481500064678</v>
      </c>
      <c r="X5233" s="49">
        <v>0.212371</v>
      </c>
      <c r="Y5233" s="49">
        <v>16.817</v>
      </c>
      <c r="Z5233" s="49">
        <v>0.47640100000000002</v>
      </c>
      <c r="AA5233" s="49">
        <v>10.398999999999999</v>
      </c>
      <c r="AB5233" s="49">
        <v>6.3742200000000002</v>
      </c>
      <c r="AC5233" s="49">
        <v>0.17530599999999999</v>
      </c>
      <c r="AD5233" s="49">
        <v>5.4719300000000004</v>
      </c>
      <c r="AE5233" s="312"/>
      <c r="AF5233" s="312" t="s">
        <v>430</v>
      </c>
      <c r="AG5233" s="343">
        <v>30</v>
      </c>
      <c r="AH5233" s="343">
        <v>15</v>
      </c>
      <c r="AI5233" s="343"/>
      <c r="AJ5233" s="343"/>
      <c r="AK5233" s="343"/>
      <c r="AL5233" s="343"/>
      <c r="AM5233" s="343"/>
      <c r="AN5233" s="343"/>
      <c r="AO5233" s="343"/>
      <c r="AP5233" s="343"/>
      <c r="AQ5233" s="343"/>
      <c r="AR5233" s="343"/>
      <c r="AS5233" s="343"/>
      <c r="AT5233" s="343"/>
      <c r="AU5233" s="343"/>
      <c r="AV5233" s="343"/>
      <c r="AW5233" s="343"/>
      <c r="AX5233" s="343"/>
      <c r="AY5233" s="343"/>
      <c r="AZ5233" s="343"/>
      <c r="BA5233" s="343"/>
      <c r="BB5233" s="343"/>
      <c r="BC5233" s="343"/>
      <c r="BD5233" s="343"/>
      <c r="BE5233" s="475"/>
      <c r="BF5233" s="475"/>
      <c r="BG5233" s="475"/>
      <c r="BH5233" s="475"/>
      <c r="BI5233" s="475"/>
      <c r="BJ5233" s="475"/>
      <c r="BK5233" s="475"/>
      <c r="BL5233" s="475"/>
      <c r="BM5233" s="475"/>
      <c r="BN5233" s="475"/>
      <c r="BO5233" s="475"/>
      <c r="BP5233" s="306"/>
      <c r="BQ5233" s="496"/>
      <c r="BR5233" s="496"/>
      <c r="BS5233" s="496"/>
      <c r="BT5233" s="496"/>
      <c r="BU5233" s="496"/>
      <c r="BV5233" s="496"/>
    </row>
    <row r="5234" spans="1:74" s="52" customFormat="1" ht="12.75">
      <c r="A5234" s="45">
        <v>2353.0846135089</v>
      </c>
      <c r="B5234" s="46" t="s">
        <v>253</v>
      </c>
      <c r="C5234" s="47" t="s">
        <v>411</v>
      </c>
      <c r="D5234" s="48">
        <v>134.87499999999997</v>
      </c>
      <c r="E5234" s="49">
        <v>39.39</v>
      </c>
      <c r="F5234" s="49">
        <v>4.8746999999999999E-2</v>
      </c>
      <c r="G5234" s="49">
        <v>14.7919</v>
      </c>
      <c r="H5234" s="49">
        <v>0.223584</v>
      </c>
      <c r="I5234" s="49">
        <v>0.190974</v>
      </c>
      <c r="J5234" s="49">
        <v>44.813699999999997</v>
      </c>
      <c r="K5234" s="49">
        <v>0.210454</v>
      </c>
      <c r="L5234" s="49">
        <v>99.713993999999985</v>
      </c>
      <c r="M5234" s="47"/>
      <c r="N5234" s="50">
        <v>0.99220763667400702</v>
      </c>
      <c r="O5234" s="50">
        <v>9.7082263389178887E-4</v>
      </c>
      <c r="P5234" s="50">
        <v>0.31159934827827829</v>
      </c>
      <c r="Q5234" s="50">
        <v>4.5300312553453667E-3</v>
      </c>
      <c r="R5234" s="50">
        <v>4.0745210736897507E-3</v>
      </c>
      <c r="S5234" s="50">
        <v>1.6828132875916122</v>
      </c>
      <c r="T5234" s="50">
        <v>5.6797787242280585E-3</v>
      </c>
      <c r="U5234" s="50">
        <v>3.0032005235067714</v>
      </c>
      <c r="V5234" s="51">
        <v>84.376385173554112</v>
      </c>
      <c r="X5234" s="49">
        <v>0.21248600000000001</v>
      </c>
      <c r="Y5234" s="49">
        <v>34.218400000000003</v>
      </c>
      <c r="Z5234" s="49">
        <v>0.47456799999999999</v>
      </c>
      <c r="AA5234" s="49">
        <v>9.2509800000000002</v>
      </c>
      <c r="AB5234" s="49">
        <v>7.0463300000000002</v>
      </c>
      <c r="AC5234" s="49">
        <v>0.17530000000000001</v>
      </c>
      <c r="AD5234" s="49">
        <v>5.4135499999999999</v>
      </c>
      <c r="AE5234" s="312"/>
      <c r="AF5234" s="312" t="s">
        <v>430</v>
      </c>
      <c r="AG5234" s="343">
        <v>30</v>
      </c>
      <c r="AH5234" s="343">
        <v>15</v>
      </c>
      <c r="AI5234" s="343"/>
      <c r="AJ5234" s="343"/>
      <c r="AK5234" s="343"/>
      <c r="AL5234" s="343"/>
      <c r="AM5234" s="343"/>
      <c r="AN5234" s="343"/>
      <c r="AO5234" s="343"/>
      <c r="AP5234" s="343"/>
      <c r="AQ5234" s="343"/>
      <c r="AR5234" s="343"/>
      <c r="AS5234" s="343"/>
      <c r="AT5234" s="343"/>
      <c r="AU5234" s="343"/>
      <c r="AV5234" s="343"/>
      <c r="AW5234" s="343"/>
      <c r="AX5234" s="343"/>
      <c r="AY5234" s="343"/>
      <c r="AZ5234" s="343"/>
      <c r="BA5234" s="343"/>
      <c r="BB5234" s="343"/>
      <c r="BC5234" s="343"/>
      <c r="BD5234" s="343"/>
      <c r="BE5234" s="475"/>
      <c r="BF5234" s="475"/>
      <c r="BG5234" s="475"/>
      <c r="BH5234" s="475"/>
      <c r="BI5234" s="475"/>
      <c r="BJ5234" s="475"/>
      <c r="BK5234" s="475"/>
      <c r="BL5234" s="475"/>
      <c r="BM5234" s="475"/>
      <c r="BN5234" s="475"/>
      <c r="BO5234" s="475"/>
      <c r="BP5234" s="306"/>
      <c r="BQ5234" s="496"/>
      <c r="BR5234" s="496"/>
      <c r="BS5234" s="496"/>
      <c r="BT5234" s="496"/>
      <c r="BU5234" s="496"/>
      <c r="BV5234" s="496"/>
    </row>
    <row r="5235" spans="1:74" s="52" customFormat="1" ht="12.75">
      <c r="A5235" s="45">
        <v>2353.0846135089</v>
      </c>
      <c r="B5235" s="46" t="s">
        <v>253</v>
      </c>
      <c r="C5235" s="47" t="s">
        <v>411</v>
      </c>
      <c r="D5235" s="48">
        <v>141.97499999999997</v>
      </c>
      <c r="E5235" s="49">
        <v>39.480899999999998</v>
      </c>
      <c r="F5235" s="49">
        <v>6.9855E-2</v>
      </c>
      <c r="G5235" s="49">
        <v>14.741899999999999</v>
      </c>
      <c r="H5235" s="49">
        <v>0.23849799999999999</v>
      </c>
      <c r="I5235" s="49">
        <v>0.18543399999999999</v>
      </c>
      <c r="J5235" s="49">
        <v>44.649000000000001</v>
      </c>
      <c r="K5235" s="49">
        <v>0.207792</v>
      </c>
      <c r="L5235" s="49">
        <v>99.617367999999999</v>
      </c>
      <c r="M5235" s="47"/>
      <c r="N5235" s="50">
        <v>0.99483131895849586</v>
      </c>
      <c r="O5235" s="50">
        <v>1.3916669610586829E-3</v>
      </c>
      <c r="P5235" s="50">
        <v>0.31065035898293208</v>
      </c>
      <c r="Q5235" s="50">
        <v>4.8338262831062089E-3</v>
      </c>
      <c r="R5235" s="50">
        <v>3.9576511533778846E-3</v>
      </c>
      <c r="S5235" s="50">
        <v>1.677191632137023</v>
      </c>
      <c r="T5235" s="50">
        <v>5.6098193427351218E-3</v>
      </c>
      <c r="U5235" s="50">
        <v>2.9997726315856146</v>
      </c>
      <c r="V5235" s="51">
        <v>84.372482301376934</v>
      </c>
      <c r="X5235" s="49">
        <v>0.21221499999999999</v>
      </c>
      <c r="Y5235" s="49">
        <v>23.494499999999999</v>
      </c>
      <c r="Z5235" s="49">
        <v>0.47565400000000002</v>
      </c>
      <c r="AA5235" s="49">
        <v>9.0433000000000003</v>
      </c>
      <c r="AB5235" s="49">
        <v>7.2713799999999997</v>
      </c>
      <c r="AC5235" s="49">
        <v>0.175619</v>
      </c>
      <c r="AD5235" s="49">
        <v>5.7115</v>
      </c>
      <c r="AE5235" s="312"/>
      <c r="AF5235" s="312" t="s">
        <v>430</v>
      </c>
      <c r="AG5235" s="343">
        <v>30</v>
      </c>
      <c r="AH5235" s="343">
        <v>15</v>
      </c>
      <c r="AI5235" s="343"/>
      <c r="AJ5235" s="343"/>
      <c r="AK5235" s="343"/>
      <c r="AL5235" s="343"/>
      <c r="AM5235" s="343"/>
      <c r="AN5235" s="343"/>
      <c r="AO5235" s="343"/>
      <c r="AP5235" s="343"/>
      <c r="AQ5235" s="343"/>
      <c r="AR5235" s="343"/>
      <c r="AS5235" s="343"/>
      <c r="AT5235" s="343"/>
      <c r="AU5235" s="343"/>
      <c r="AV5235" s="343"/>
      <c r="AW5235" s="343"/>
      <c r="AX5235" s="343"/>
      <c r="AY5235" s="343"/>
      <c r="AZ5235" s="343"/>
      <c r="BA5235" s="343"/>
      <c r="BB5235" s="343"/>
      <c r="BC5235" s="343"/>
      <c r="BD5235" s="343"/>
      <c r="BE5235" s="475"/>
      <c r="BF5235" s="475"/>
      <c r="BG5235" s="475"/>
      <c r="BH5235" s="475"/>
      <c r="BI5235" s="475"/>
      <c r="BJ5235" s="475"/>
      <c r="BK5235" s="475"/>
      <c r="BL5235" s="475"/>
      <c r="BM5235" s="475"/>
      <c r="BN5235" s="475"/>
      <c r="BO5235" s="475"/>
      <c r="BP5235" s="306"/>
      <c r="BQ5235" s="496"/>
      <c r="BR5235" s="496"/>
      <c r="BS5235" s="496"/>
      <c r="BT5235" s="496"/>
      <c r="BU5235" s="496"/>
      <c r="BV5235" s="496"/>
    </row>
    <row r="5236" spans="1:74" s="52" customFormat="1" ht="12.75">
      <c r="A5236" s="45">
        <v>2353.0846135089</v>
      </c>
      <c r="B5236" s="46" t="s">
        <v>253</v>
      </c>
      <c r="C5236" s="47" t="s">
        <v>411</v>
      </c>
      <c r="D5236" s="48">
        <v>149.07499999999996</v>
      </c>
      <c r="E5236" s="49">
        <v>39.4148</v>
      </c>
      <c r="F5236" s="49">
        <v>4.6743E-2</v>
      </c>
      <c r="G5236" s="49">
        <v>14.708399999999999</v>
      </c>
      <c r="H5236" s="49">
        <v>0.27380500000000002</v>
      </c>
      <c r="I5236" s="49">
        <v>0.197875</v>
      </c>
      <c r="J5236" s="49">
        <v>44.6447</v>
      </c>
      <c r="K5236" s="49">
        <v>0.210539</v>
      </c>
      <c r="L5236" s="49">
        <v>99.535958000000008</v>
      </c>
      <c r="M5236" s="47"/>
      <c r="N5236" s="50">
        <v>0.99439894408613849</v>
      </c>
      <c r="O5236" s="50">
        <v>9.3238080618247604E-4</v>
      </c>
      <c r="P5236" s="50">
        <v>0.3103292797356913</v>
      </c>
      <c r="Q5236" s="50">
        <v>5.556311614332737E-3</v>
      </c>
      <c r="R5236" s="50">
        <v>4.2284187931811495E-3</v>
      </c>
      <c r="S5236" s="50">
        <v>1.6791124501521941</v>
      </c>
      <c r="T5236" s="50">
        <v>5.6910385909722753E-3</v>
      </c>
      <c r="U5236" s="50">
        <v>3.0014113139529606</v>
      </c>
      <c r="V5236" s="51">
        <v>84.401187776774961</v>
      </c>
      <c r="X5236" s="49">
        <v>0.21244199999999999</v>
      </c>
      <c r="Y5236" s="49">
        <v>35.318399999999997</v>
      </c>
      <c r="Z5236" s="49">
        <v>0.47597600000000001</v>
      </c>
      <c r="AA5236" s="49">
        <v>7.7825600000000001</v>
      </c>
      <c r="AB5236" s="49">
        <v>6.9531400000000003</v>
      </c>
      <c r="AC5236" s="49">
        <v>0.175649</v>
      </c>
      <c r="AD5236" s="49">
        <v>5.5851100000000002</v>
      </c>
      <c r="AE5236" s="312"/>
      <c r="AF5236" s="312" t="s">
        <v>430</v>
      </c>
      <c r="AG5236" s="343">
        <v>30</v>
      </c>
      <c r="AH5236" s="343">
        <v>15</v>
      </c>
      <c r="AI5236" s="343"/>
      <c r="AJ5236" s="343"/>
      <c r="AK5236" s="343"/>
      <c r="AL5236" s="343"/>
      <c r="AM5236" s="343"/>
      <c r="AN5236" s="343"/>
      <c r="AO5236" s="343"/>
      <c r="AP5236" s="343"/>
      <c r="AQ5236" s="343"/>
      <c r="AR5236" s="343"/>
      <c r="AS5236" s="343"/>
      <c r="AT5236" s="343"/>
      <c r="AU5236" s="343"/>
      <c r="AV5236" s="343"/>
      <c r="AW5236" s="343"/>
      <c r="AX5236" s="343"/>
      <c r="AY5236" s="343"/>
      <c r="AZ5236" s="343"/>
      <c r="BA5236" s="343"/>
      <c r="BB5236" s="343"/>
      <c r="BC5236" s="343"/>
      <c r="BD5236" s="343"/>
      <c r="BE5236" s="475"/>
      <c r="BF5236" s="475"/>
      <c r="BG5236" s="475"/>
      <c r="BH5236" s="475"/>
      <c r="BI5236" s="475"/>
      <c r="BJ5236" s="475"/>
      <c r="BK5236" s="475"/>
      <c r="BL5236" s="475"/>
      <c r="BM5236" s="475"/>
      <c r="BN5236" s="475"/>
      <c r="BO5236" s="475"/>
      <c r="BP5236" s="306"/>
      <c r="BQ5236" s="496"/>
      <c r="BR5236" s="496"/>
      <c r="BS5236" s="496"/>
      <c r="BT5236" s="496"/>
      <c r="BU5236" s="496"/>
      <c r="BV5236" s="496"/>
    </row>
    <row r="5237" spans="1:74" s="52" customFormat="1" ht="12.75">
      <c r="A5237" s="45">
        <v>2353.0846135089</v>
      </c>
      <c r="B5237" s="46" t="s">
        <v>253</v>
      </c>
      <c r="C5237" s="47" t="s">
        <v>411</v>
      </c>
      <c r="D5237" s="48">
        <v>156.17499999999995</v>
      </c>
      <c r="E5237" s="49">
        <v>39.3855</v>
      </c>
      <c r="F5237" s="49">
        <v>5.5818E-2</v>
      </c>
      <c r="G5237" s="49">
        <v>14.691599999999999</v>
      </c>
      <c r="H5237" s="49">
        <v>0.20508100000000001</v>
      </c>
      <c r="I5237" s="49">
        <v>0.19264600000000001</v>
      </c>
      <c r="J5237" s="49">
        <v>44.635300000000001</v>
      </c>
      <c r="K5237" s="49">
        <v>0.218496</v>
      </c>
      <c r="L5237" s="49">
        <v>99.429052000000013</v>
      </c>
      <c r="M5237" s="47"/>
      <c r="N5237" s="50">
        <v>0.99426690150054342</v>
      </c>
      <c r="O5237" s="50">
        <v>1.1140798143453368E-3</v>
      </c>
      <c r="P5237" s="50">
        <v>0.31016422834607693</v>
      </c>
      <c r="Q5237" s="50">
        <v>4.1642417871647864E-3</v>
      </c>
      <c r="R5237" s="50">
        <v>4.1191950246652689E-3</v>
      </c>
      <c r="S5237" s="50">
        <v>1.6797847055331525</v>
      </c>
      <c r="T5237" s="50">
        <v>5.9097316018107875E-3</v>
      </c>
      <c r="U5237" s="50">
        <v>3.0008503686954282</v>
      </c>
      <c r="V5237" s="51">
        <v>84.413457900075898</v>
      </c>
      <c r="X5237" s="49">
        <v>0.21254600000000001</v>
      </c>
      <c r="Y5237" s="49">
        <v>30.074100000000001</v>
      </c>
      <c r="Z5237" s="49">
        <v>0.47632799999999997</v>
      </c>
      <c r="AA5237" s="49">
        <v>10.2819</v>
      </c>
      <c r="AB5237" s="49">
        <v>7.05328</v>
      </c>
      <c r="AC5237" s="49">
        <v>0.17562</v>
      </c>
      <c r="AD5237" s="49">
        <v>5.4241400000000004</v>
      </c>
      <c r="AE5237" s="312"/>
      <c r="AF5237" s="312" t="s">
        <v>430</v>
      </c>
      <c r="AG5237" s="343">
        <v>30</v>
      </c>
      <c r="AH5237" s="343">
        <v>15</v>
      </c>
      <c r="AI5237" s="343"/>
      <c r="AJ5237" s="343"/>
      <c r="AK5237" s="343"/>
      <c r="AL5237" s="343"/>
      <c r="AM5237" s="343"/>
      <c r="AN5237" s="343"/>
      <c r="AO5237" s="343"/>
      <c r="AP5237" s="343"/>
      <c r="AQ5237" s="343"/>
      <c r="AR5237" s="343"/>
      <c r="AS5237" s="343"/>
      <c r="AT5237" s="343"/>
      <c r="AU5237" s="343"/>
      <c r="AV5237" s="343"/>
      <c r="AW5237" s="343"/>
      <c r="AX5237" s="343"/>
      <c r="AY5237" s="343"/>
      <c r="AZ5237" s="343"/>
      <c r="BA5237" s="343"/>
      <c r="BB5237" s="343"/>
      <c r="BC5237" s="343"/>
      <c r="BD5237" s="343"/>
      <c r="BE5237" s="475"/>
      <c r="BF5237" s="475"/>
      <c r="BG5237" s="475"/>
      <c r="BH5237" s="475"/>
      <c r="BI5237" s="475"/>
      <c r="BJ5237" s="475"/>
      <c r="BK5237" s="475"/>
      <c r="BL5237" s="475"/>
      <c r="BM5237" s="475"/>
      <c r="BN5237" s="475"/>
      <c r="BO5237" s="475"/>
      <c r="BP5237" s="306"/>
      <c r="BQ5237" s="496"/>
      <c r="BR5237" s="496"/>
      <c r="BS5237" s="496"/>
      <c r="BT5237" s="496"/>
      <c r="BU5237" s="496"/>
      <c r="BV5237" s="496"/>
    </row>
    <row r="5238" spans="1:74" s="52" customFormat="1" ht="12.75">
      <c r="A5238" s="45">
        <v>2353.0846135089</v>
      </c>
      <c r="B5238" s="46" t="s">
        <v>253</v>
      </c>
      <c r="C5238" s="47" t="s">
        <v>411</v>
      </c>
      <c r="D5238" s="48">
        <v>163.27499999999995</v>
      </c>
      <c r="E5238" s="49">
        <v>39.570900000000002</v>
      </c>
      <c r="F5238" s="49">
        <v>5.9955000000000001E-2</v>
      </c>
      <c r="G5238" s="49">
        <v>14.6882</v>
      </c>
      <c r="H5238" s="49">
        <v>0.25851200000000002</v>
      </c>
      <c r="I5238" s="49">
        <v>0.19484099999999999</v>
      </c>
      <c r="J5238" s="49">
        <v>44.695399999999999</v>
      </c>
      <c r="K5238" s="49">
        <v>0.19878000000000001</v>
      </c>
      <c r="L5238" s="49">
        <v>99.717477000000002</v>
      </c>
      <c r="M5238" s="47"/>
      <c r="N5238" s="50">
        <v>0.99572175678105024</v>
      </c>
      <c r="O5238" s="50">
        <v>1.1927869833342898E-3</v>
      </c>
      <c r="P5238" s="50">
        <v>0.30909119964800735</v>
      </c>
      <c r="Q5238" s="50">
        <v>5.2322280982238954E-3</v>
      </c>
      <c r="R5238" s="50">
        <v>4.1526770508296682E-3</v>
      </c>
      <c r="S5238" s="50">
        <v>1.6766153679440887</v>
      </c>
      <c r="T5238" s="50">
        <v>5.359106681404306E-3</v>
      </c>
      <c r="U5238" s="50">
        <v>2.9988743052087194</v>
      </c>
      <c r="V5238" s="51">
        <v>84.434195631290237</v>
      </c>
      <c r="X5238" s="49">
        <v>0.211978</v>
      </c>
      <c r="Y5238" s="49">
        <v>27.5321</v>
      </c>
      <c r="Z5238" s="49">
        <v>0.47700599999999999</v>
      </c>
      <c r="AA5238" s="49">
        <v>8.2413399999999992</v>
      </c>
      <c r="AB5238" s="49">
        <v>6.8772200000000003</v>
      </c>
      <c r="AC5238" s="49">
        <v>0.175509</v>
      </c>
      <c r="AD5238" s="49">
        <v>5.8546300000000002</v>
      </c>
      <c r="AE5238" s="312"/>
      <c r="AF5238" s="312" t="s">
        <v>430</v>
      </c>
      <c r="AG5238" s="343">
        <v>30</v>
      </c>
      <c r="AH5238" s="343">
        <v>15</v>
      </c>
      <c r="AI5238" s="343"/>
      <c r="AJ5238" s="343"/>
      <c r="AK5238" s="343"/>
      <c r="AL5238" s="343"/>
      <c r="AM5238" s="343"/>
      <c r="AN5238" s="343"/>
      <c r="AO5238" s="343"/>
      <c r="AP5238" s="343"/>
      <c r="AQ5238" s="343"/>
      <c r="AR5238" s="343"/>
      <c r="AS5238" s="343"/>
      <c r="AT5238" s="343"/>
      <c r="AU5238" s="343"/>
      <c r="AV5238" s="343"/>
      <c r="AW5238" s="343"/>
      <c r="AX5238" s="343"/>
      <c r="AY5238" s="343"/>
      <c r="AZ5238" s="343"/>
      <c r="BA5238" s="343"/>
      <c r="BB5238" s="343"/>
      <c r="BC5238" s="343"/>
      <c r="BD5238" s="343"/>
      <c r="BE5238" s="475"/>
      <c r="BF5238" s="475"/>
      <c r="BG5238" s="475"/>
      <c r="BH5238" s="475"/>
      <c r="BI5238" s="475"/>
      <c r="BJ5238" s="475"/>
      <c r="BK5238" s="475"/>
      <c r="BL5238" s="475"/>
      <c r="BM5238" s="475"/>
      <c r="BN5238" s="475"/>
      <c r="BO5238" s="475"/>
      <c r="BP5238" s="306"/>
      <c r="BQ5238" s="496"/>
      <c r="BR5238" s="496"/>
      <c r="BS5238" s="496"/>
      <c r="BT5238" s="496"/>
      <c r="BU5238" s="496"/>
      <c r="BV5238" s="496"/>
    </row>
    <row r="5239" spans="1:74" s="52" customFormat="1" ht="12.75">
      <c r="A5239" s="45">
        <v>2353.0846135089</v>
      </c>
      <c r="B5239" s="46" t="s">
        <v>253</v>
      </c>
      <c r="C5239" s="47" t="s">
        <v>411</v>
      </c>
      <c r="D5239" s="48">
        <v>170.37499999999994</v>
      </c>
      <c r="E5239" s="49">
        <v>39.429299999999998</v>
      </c>
      <c r="F5239" s="49">
        <v>6.3920000000000005E-2</v>
      </c>
      <c r="G5239" s="49">
        <v>14.6995</v>
      </c>
      <c r="H5239" s="49">
        <v>0.242641</v>
      </c>
      <c r="I5239" s="49">
        <v>0.20322299999999999</v>
      </c>
      <c r="J5239" s="49">
        <v>44.7254</v>
      </c>
      <c r="K5239" s="49">
        <v>0.20727999999999999</v>
      </c>
      <c r="L5239" s="49">
        <v>99.609059999999999</v>
      </c>
      <c r="M5239" s="47"/>
      <c r="N5239" s="50">
        <v>0.99379960258960465</v>
      </c>
      <c r="O5239" s="50">
        <v>1.2737726895835078E-3</v>
      </c>
      <c r="P5239" s="50">
        <v>0.3098405881289979</v>
      </c>
      <c r="Q5239" s="50">
        <v>4.9191246912949739E-3</v>
      </c>
      <c r="R5239" s="50">
        <v>4.3384874865616567E-3</v>
      </c>
      <c r="S5239" s="50">
        <v>1.6805155316877403</v>
      </c>
      <c r="T5239" s="50">
        <v>5.5975089827232007E-3</v>
      </c>
      <c r="U5239" s="50">
        <v>3.0014073615147474</v>
      </c>
      <c r="V5239" s="51">
        <v>84.432907003721198</v>
      </c>
      <c r="X5239" s="49">
        <v>0.21246699999999999</v>
      </c>
      <c r="Y5239" s="49">
        <v>25.939699999999998</v>
      </c>
      <c r="Z5239" s="49">
        <v>0.47656700000000002</v>
      </c>
      <c r="AA5239" s="49">
        <v>8.7084799999999998</v>
      </c>
      <c r="AB5239" s="49">
        <v>6.7410699999999997</v>
      </c>
      <c r="AC5239" s="49">
        <v>0.17548900000000001</v>
      </c>
      <c r="AD5239" s="49">
        <v>5.7740999999999998</v>
      </c>
      <c r="AE5239" s="312"/>
      <c r="AF5239" s="312" t="s">
        <v>430</v>
      </c>
      <c r="AG5239" s="343">
        <v>30</v>
      </c>
      <c r="AH5239" s="343">
        <v>15</v>
      </c>
      <c r="AI5239" s="343"/>
      <c r="AJ5239" s="343"/>
      <c r="AK5239" s="343"/>
      <c r="AL5239" s="343"/>
      <c r="AM5239" s="343"/>
      <c r="AN5239" s="343"/>
      <c r="AO5239" s="343"/>
      <c r="AP5239" s="343"/>
      <c r="AQ5239" s="343"/>
      <c r="AR5239" s="343"/>
      <c r="AS5239" s="343"/>
      <c r="AT5239" s="343"/>
      <c r="AU5239" s="343"/>
      <c r="AV5239" s="343"/>
      <c r="AW5239" s="343"/>
      <c r="AX5239" s="343"/>
      <c r="AY5239" s="343"/>
      <c r="AZ5239" s="343"/>
      <c r="BA5239" s="343"/>
      <c r="BB5239" s="343"/>
      <c r="BC5239" s="343"/>
      <c r="BD5239" s="343"/>
      <c r="BE5239" s="475"/>
      <c r="BF5239" s="475"/>
      <c r="BG5239" s="475"/>
      <c r="BH5239" s="475"/>
      <c r="BI5239" s="475"/>
      <c r="BJ5239" s="475"/>
      <c r="BK5239" s="475"/>
      <c r="BL5239" s="475"/>
      <c r="BM5239" s="475"/>
      <c r="BN5239" s="475"/>
      <c r="BO5239" s="475"/>
      <c r="BP5239" s="306"/>
      <c r="BQ5239" s="496"/>
      <c r="BR5239" s="496"/>
      <c r="BS5239" s="496"/>
      <c r="BT5239" s="496"/>
      <c r="BU5239" s="496"/>
      <c r="BV5239" s="496"/>
    </row>
    <row r="5240" spans="1:74" s="52" customFormat="1" ht="12.75">
      <c r="A5240" s="45">
        <v>2353.0846135089</v>
      </c>
      <c r="B5240" s="46" t="s">
        <v>253</v>
      </c>
      <c r="C5240" s="47" t="s">
        <v>411</v>
      </c>
      <c r="D5240" s="48">
        <v>177.47499999999994</v>
      </c>
      <c r="E5240" s="49">
        <v>39.488199999999999</v>
      </c>
      <c r="F5240" s="49">
        <v>6.9409999999999999E-2</v>
      </c>
      <c r="G5240" s="49">
        <v>14.802899999999999</v>
      </c>
      <c r="H5240" s="49">
        <v>0.239814</v>
      </c>
      <c r="I5240" s="49">
        <v>0.17427300000000001</v>
      </c>
      <c r="J5240" s="49">
        <v>44.628500000000003</v>
      </c>
      <c r="K5240" s="49">
        <v>0.20266000000000001</v>
      </c>
      <c r="L5240" s="49">
        <v>99.644153000000003</v>
      </c>
      <c r="M5240" s="47"/>
      <c r="N5240" s="50">
        <v>0.9950132017811486</v>
      </c>
      <c r="O5240" s="50">
        <v>1.3827987070908463E-3</v>
      </c>
      <c r="P5240" s="50">
        <v>0.31193514227024111</v>
      </c>
      <c r="Q5240" s="50">
        <v>4.860488620905541E-3</v>
      </c>
      <c r="R5240" s="50">
        <v>3.7194382411994682E-3</v>
      </c>
      <c r="S5240" s="50">
        <v>1.6764180992449378</v>
      </c>
      <c r="T5240" s="50">
        <v>5.4712579556023223E-3</v>
      </c>
      <c r="U5240" s="50">
        <v>2.9999406848156407</v>
      </c>
      <c r="V5240" s="51">
        <v>84.311885043497696</v>
      </c>
      <c r="X5240" s="49">
        <v>0.21224699999999999</v>
      </c>
      <c r="Y5240" s="49">
        <v>23.922699999999999</v>
      </c>
      <c r="Z5240" s="49">
        <v>0.47490300000000002</v>
      </c>
      <c r="AA5240" s="49">
        <v>8.8877699999999997</v>
      </c>
      <c r="AB5240" s="49">
        <v>7.7729400000000002</v>
      </c>
      <c r="AC5240" s="49">
        <v>0.175682</v>
      </c>
      <c r="AD5240" s="49">
        <v>5.7130599999999996</v>
      </c>
      <c r="AE5240" s="312"/>
      <c r="AF5240" s="312" t="s">
        <v>430</v>
      </c>
      <c r="AG5240" s="343">
        <v>30</v>
      </c>
      <c r="AH5240" s="343">
        <v>15</v>
      </c>
      <c r="AI5240" s="343"/>
      <c r="AJ5240" s="343"/>
      <c r="AK5240" s="343"/>
      <c r="AL5240" s="343"/>
      <c r="AM5240" s="343"/>
      <c r="AN5240" s="343"/>
      <c r="AO5240" s="343"/>
      <c r="AP5240" s="343"/>
      <c r="AQ5240" s="343"/>
      <c r="AR5240" s="343"/>
      <c r="AS5240" s="343"/>
      <c r="AT5240" s="343"/>
      <c r="AU5240" s="343"/>
      <c r="AV5240" s="343"/>
      <c r="AW5240" s="343"/>
      <c r="AX5240" s="343"/>
      <c r="AY5240" s="343"/>
      <c r="AZ5240" s="343"/>
      <c r="BA5240" s="343"/>
      <c r="BB5240" s="343"/>
      <c r="BC5240" s="343"/>
      <c r="BD5240" s="343"/>
      <c r="BE5240" s="475"/>
      <c r="BF5240" s="475"/>
      <c r="BG5240" s="475"/>
      <c r="BH5240" s="475"/>
      <c r="BI5240" s="475"/>
      <c r="BJ5240" s="475"/>
      <c r="BK5240" s="475"/>
      <c r="BL5240" s="475"/>
      <c r="BM5240" s="475"/>
      <c r="BN5240" s="475"/>
      <c r="BO5240" s="475"/>
      <c r="BP5240" s="306"/>
      <c r="BQ5240" s="496"/>
      <c r="BR5240" s="496"/>
      <c r="BS5240" s="496"/>
      <c r="BT5240" s="496"/>
      <c r="BU5240" s="496"/>
      <c r="BV5240" s="496"/>
    </row>
    <row r="5241" spans="1:74" s="52" customFormat="1" ht="12.75">
      <c r="A5241" s="45">
        <v>2353.0846135089</v>
      </c>
      <c r="B5241" s="46" t="s">
        <v>253</v>
      </c>
      <c r="C5241" s="47" t="s">
        <v>411</v>
      </c>
      <c r="D5241" s="48">
        <v>184.57499999999993</v>
      </c>
      <c r="E5241" s="49">
        <v>39.396799999999999</v>
      </c>
      <c r="F5241" s="49">
        <v>5.8846999999999997E-2</v>
      </c>
      <c r="G5241" s="49">
        <v>14.622999999999999</v>
      </c>
      <c r="H5241" s="49">
        <v>0.20757200000000001</v>
      </c>
      <c r="I5241" s="49">
        <v>0.19914399999999999</v>
      </c>
      <c r="J5241" s="49">
        <v>44.619900000000001</v>
      </c>
      <c r="K5241" s="49">
        <v>0.204569</v>
      </c>
      <c r="L5241" s="49">
        <v>99.349535000000003</v>
      </c>
      <c r="M5241" s="47"/>
      <c r="N5241" s="50">
        <v>0.99502509058944966</v>
      </c>
      <c r="O5241" s="50">
        <v>1.1750945903200906E-3</v>
      </c>
      <c r="P5241" s="50">
        <v>0.30886276735613472</v>
      </c>
      <c r="Q5241" s="50">
        <v>4.216826636902881E-3</v>
      </c>
      <c r="R5241" s="50">
        <v>4.2601613667369248E-3</v>
      </c>
      <c r="S5241" s="50">
        <v>1.6800036392838831</v>
      </c>
      <c r="T5241" s="50">
        <v>5.5356746081138613E-3</v>
      </c>
      <c r="U5241" s="50">
        <v>3.0002610763643309</v>
      </c>
      <c r="V5241" s="51">
        <v>84.470411570884423</v>
      </c>
      <c r="X5241" s="49">
        <v>0.21255099999999999</v>
      </c>
      <c r="Y5241" s="49">
        <v>28.631599999999999</v>
      </c>
      <c r="Z5241" s="49">
        <v>0.47778599999999999</v>
      </c>
      <c r="AA5241" s="49">
        <v>10.0723</v>
      </c>
      <c r="AB5241" s="49">
        <v>6.7869599999999997</v>
      </c>
      <c r="AC5241" s="49">
        <v>0.175649</v>
      </c>
      <c r="AD5241" s="49">
        <v>5.6703000000000001</v>
      </c>
      <c r="AE5241" s="312"/>
      <c r="AF5241" s="312" t="s">
        <v>430</v>
      </c>
      <c r="AG5241" s="343">
        <v>30</v>
      </c>
      <c r="AH5241" s="343">
        <v>15</v>
      </c>
      <c r="AI5241" s="343"/>
      <c r="AJ5241" s="343"/>
      <c r="AK5241" s="343"/>
      <c r="AL5241" s="343"/>
      <c r="AM5241" s="343"/>
      <c r="AN5241" s="343"/>
      <c r="AO5241" s="343"/>
      <c r="AP5241" s="343"/>
      <c r="AQ5241" s="343"/>
      <c r="AR5241" s="343"/>
      <c r="AS5241" s="343"/>
      <c r="AT5241" s="343"/>
      <c r="AU5241" s="343"/>
      <c r="AV5241" s="343"/>
      <c r="AW5241" s="343"/>
      <c r="AX5241" s="343"/>
      <c r="AY5241" s="343"/>
      <c r="AZ5241" s="343"/>
      <c r="BA5241" s="343"/>
      <c r="BB5241" s="343"/>
      <c r="BC5241" s="343"/>
      <c r="BD5241" s="343"/>
      <c r="BE5241" s="475"/>
      <c r="BF5241" s="475"/>
      <c r="BG5241" s="475"/>
      <c r="BH5241" s="475"/>
      <c r="BI5241" s="475"/>
      <c r="BJ5241" s="475"/>
      <c r="BK5241" s="475"/>
      <c r="BL5241" s="475"/>
      <c r="BM5241" s="475"/>
      <c r="BN5241" s="475"/>
      <c r="BO5241" s="475"/>
      <c r="BP5241" s="306"/>
      <c r="BQ5241" s="496"/>
      <c r="BR5241" s="496"/>
      <c r="BS5241" s="496"/>
      <c r="BT5241" s="496"/>
      <c r="BU5241" s="496"/>
      <c r="BV5241" s="496"/>
    </row>
    <row r="5242" spans="1:74" s="52" customFormat="1" ht="12.75">
      <c r="A5242" s="45">
        <v>2353.0846135089</v>
      </c>
      <c r="B5242" s="46" t="s">
        <v>253</v>
      </c>
      <c r="C5242" s="47" t="s">
        <v>411</v>
      </c>
      <c r="D5242" s="48">
        <v>191.67499999999993</v>
      </c>
      <c r="E5242" s="49">
        <v>39.294699999999999</v>
      </c>
      <c r="F5242" s="49">
        <v>6.7117999999999997E-2</v>
      </c>
      <c r="G5242" s="49">
        <v>14.8401</v>
      </c>
      <c r="H5242" s="49">
        <v>0.246618</v>
      </c>
      <c r="I5242" s="49">
        <v>0.183451</v>
      </c>
      <c r="J5242" s="49">
        <v>44.729100000000003</v>
      </c>
      <c r="K5242" s="49">
        <v>0.200096</v>
      </c>
      <c r="L5242" s="49">
        <v>99.585296999999997</v>
      </c>
      <c r="M5242" s="47"/>
      <c r="N5242" s="50">
        <v>0.99170769358345268</v>
      </c>
      <c r="O5242" s="50">
        <v>1.3392576224867652E-3</v>
      </c>
      <c r="P5242" s="50">
        <v>0.31321498127760639</v>
      </c>
      <c r="Q5242" s="50">
        <v>5.0063172669917904E-3</v>
      </c>
      <c r="R5242" s="50">
        <v>3.9215298731873462E-3</v>
      </c>
      <c r="S5242" s="50">
        <v>1.6828616373931364</v>
      </c>
      <c r="T5242" s="50">
        <v>5.4106041274020926E-3</v>
      </c>
      <c r="U5242" s="50">
        <v>3.0041792778200338</v>
      </c>
      <c r="V5242" s="51">
        <v>84.308469006255521</v>
      </c>
      <c r="X5242" s="49">
        <v>0.21287</v>
      </c>
      <c r="Y5242" s="49">
        <v>25.4069</v>
      </c>
      <c r="Z5242" s="49">
        <v>0.47398299999999999</v>
      </c>
      <c r="AA5242" s="49">
        <v>8.5527999999999995</v>
      </c>
      <c r="AB5242" s="49">
        <v>7.4803699999999997</v>
      </c>
      <c r="AC5242" s="49">
        <v>0.17549699999999999</v>
      </c>
      <c r="AD5242" s="49">
        <v>5.7044100000000002</v>
      </c>
      <c r="AE5242" s="312"/>
      <c r="AF5242" s="312" t="s">
        <v>430</v>
      </c>
      <c r="AG5242" s="343">
        <v>30</v>
      </c>
      <c r="AH5242" s="343">
        <v>15</v>
      </c>
      <c r="AI5242" s="343"/>
      <c r="AJ5242" s="343"/>
      <c r="AK5242" s="343"/>
      <c r="AL5242" s="343"/>
      <c r="AM5242" s="343"/>
      <c r="AN5242" s="343"/>
      <c r="AO5242" s="343"/>
      <c r="AP5242" s="343"/>
      <c r="AQ5242" s="343"/>
      <c r="AR5242" s="343"/>
      <c r="AS5242" s="343"/>
      <c r="AT5242" s="343"/>
      <c r="AU5242" s="343"/>
      <c r="AV5242" s="343"/>
      <c r="AW5242" s="343"/>
      <c r="AX5242" s="343"/>
      <c r="AY5242" s="343"/>
      <c r="AZ5242" s="343"/>
      <c r="BA5242" s="343"/>
      <c r="BB5242" s="343"/>
      <c r="BC5242" s="343"/>
      <c r="BD5242" s="343"/>
      <c r="BE5242" s="475"/>
      <c r="BF5242" s="475"/>
      <c r="BG5242" s="475"/>
      <c r="BH5242" s="475"/>
      <c r="BI5242" s="475"/>
      <c r="BJ5242" s="475"/>
      <c r="BK5242" s="475"/>
      <c r="BL5242" s="475"/>
      <c r="BM5242" s="475"/>
      <c r="BN5242" s="475"/>
      <c r="BO5242" s="475"/>
      <c r="BP5242" s="306"/>
      <c r="BQ5242" s="496"/>
      <c r="BR5242" s="496"/>
      <c r="BS5242" s="496"/>
      <c r="BT5242" s="496"/>
      <c r="BU5242" s="496"/>
      <c r="BV5242" s="496"/>
    </row>
    <row r="5243" spans="1:74" s="52" customFormat="1" ht="12.75">
      <c r="A5243" s="38"/>
      <c r="B5243" s="46"/>
      <c r="C5243" s="47"/>
      <c r="D5243" s="48"/>
      <c r="E5243" s="49"/>
      <c r="F5243" s="49"/>
      <c r="G5243" s="49"/>
      <c r="H5243" s="49"/>
      <c r="I5243" s="49"/>
      <c r="J5243" s="49"/>
      <c r="K5243" s="49"/>
      <c r="L5243" s="49"/>
      <c r="M5243" s="47"/>
      <c r="N5243" s="50"/>
      <c r="O5243" s="50"/>
      <c r="P5243" s="50"/>
      <c r="Q5243" s="50"/>
      <c r="R5243" s="50"/>
      <c r="S5243" s="50"/>
      <c r="T5243" s="50"/>
      <c r="U5243" s="50"/>
      <c r="V5243" s="51"/>
      <c r="AE5243" s="312"/>
      <c r="AF5243" s="312"/>
      <c r="AG5243" s="312"/>
      <c r="AH5243" s="312"/>
      <c r="AI5243" s="312"/>
      <c r="AJ5243" s="312"/>
      <c r="AK5243" s="312"/>
      <c r="AL5243" s="312"/>
      <c r="AM5243" s="312"/>
      <c r="AN5243" s="312"/>
      <c r="AO5243" s="312"/>
      <c r="AP5243" s="312"/>
      <c r="AQ5243" s="312"/>
      <c r="AR5243" s="312"/>
      <c r="AS5243" s="312"/>
      <c r="AT5243" s="312"/>
      <c r="AU5243" s="312"/>
      <c r="AV5243" s="312"/>
      <c r="AW5243" s="312"/>
      <c r="AX5243" s="312"/>
      <c r="AY5243" s="312"/>
      <c r="AZ5243" s="312"/>
      <c r="BA5243" s="312"/>
      <c r="BB5243" s="312"/>
      <c r="BC5243" s="312"/>
      <c r="BD5243" s="312"/>
      <c r="BE5243" s="306"/>
      <c r="BF5243" s="306"/>
      <c r="BG5243" s="306"/>
      <c r="BH5243" s="306"/>
      <c r="BI5243" s="306"/>
      <c r="BJ5243" s="306"/>
      <c r="BK5243" s="306"/>
      <c r="BL5243" s="306"/>
      <c r="BM5243" s="306"/>
      <c r="BN5243" s="306"/>
      <c r="BO5243" s="306"/>
      <c r="BP5243" s="306"/>
      <c r="BQ5243" s="496"/>
      <c r="BR5243" s="496"/>
      <c r="BS5243" s="496"/>
      <c r="BT5243" s="496"/>
      <c r="BU5243" s="496"/>
      <c r="BV5243" s="496"/>
    </row>
    <row r="5244" spans="1:74" s="52" customFormat="1" ht="12.75">
      <c r="A5244" s="45">
        <v>2353.0846135089</v>
      </c>
      <c r="B5244" s="46" t="s">
        <v>253</v>
      </c>
      <c r="C5244" s="47" t="s">
        <v>412</v>
      </c>
      <c r="D5244" s="48">
        <v>0</v>
      </c>
      <c r="E5244" s="49">
        <v>37.985100000000003</v>
      </c>
      <c r="F5244" s="49">
        <v>3.9496999999999997E-2</v>
      </c>
      <c r="G5244" s="49">
        <v>22.351299999999998</v>
      </c>
      <c r="H5244" s="49">
        <v>0.15890399999999999</v>
      </c>
      <c r="I5244" s="49">
        <v>0.28922700000000001</v>
      </c>
      <c r="J5244" s="49">
        <v>38.253300000000003</v>
      </c>
      <c r="K5244" s="49">
        <v>0.30134100000000003</v>
      </c>
      <c r="L5244" s="49">
        <v>99.416468999999992</v>
      </c>
      <c r="M5244" s="47"/>
      <c r="N5244" s="50">
        <v>0.99559987980628217</v>
      </c>
      <c r="O5244" s="50">
        <v>8.1848568182046237E-4</v>
      </c>
      <c r="P5244" s="50">
        <v>0.48992583688921221</v>
      </c>
      <c r="Q5244" s="50">
        <v>3.350042243181214E-3</v>
      </c>
      <c r="R5244" s="50">
        <v>6.4209033613205927E-3</v>
      </c>
      <c r="S5244" s="50">
        <v>1.4946827190760619</v>
      </c>
      <c r="T5244" s="50">
        <v>8.4622808352744425E-3</v>
      </c>
      <c r="U5244" s="50">
        <v>3.0004278148721268</v>
      </c>
      <c r="V5244" s="51">
        <v>75.31372947997184</v>
      </c>
      <c r="X5244" s="49">
        <v>0.21590500000000001</v>
      </c>
      <c r="Y5244" s="49">
        <v>39.173099999999998</v>
      </c>
      <c r="Z5244" s="49">
        <v>0.38284499999999999</v>
      </c>
      <c r="AA5244" s="49">
        <v>12.7682</v>
      </c>
      <c r="AB5244" s="49">
        <v>5.1129600000000002</v>
      </c>
      <c r="AC5244" s="49">
        <v>0.194748</v>
      </c>
      <c r="AD5244" s="49">
        <v>4.3042100000000003</v>
      </c>
      <c r="AE5244" s="312"/>
      <c r="AF5244" s="312" t="s">
        <v>430</v>
      </c>
      <c r="AG5244" s="343">
        <v>30</v>
      </c>
      <c r="AH5244" s="343">
        <v>15</v>
      </c>
      <c r="AI5244" s="343"/>
      <c r="AJ5244" s="343"/>
      <c r="AK5244" s="343"/>
      <c r="AL5244" s="343"/>
      <c r="AM5244" s="343"/>
      <c r="AN5244" s="343"/>
      <c r="AO5244" s="343"/>
      <c r="AP5244" s="343"/>
      <c r="AQ5244" s="343"/>
      <c r="AR5244" s="343"/>
      <c r="AS5244" s="343"/>
      <c r="AT5244" s="343"/>
      <c r="AU5244" s="343"/>
      <c r="AV5244" s="343"/>
      <c r="AW5244" s="343"/>
      <c r="AX5244" s="343"/>
      <c r="AY5244" s="343"/>
      <c r="AZ5244" s="343"/>
      <c r="BA5244" s="343"/>
      <c r="BB5244" s="343"/>
      <c r="BC5244" s="343"/>
      <c r="BD5244" s="343"/>
      <c r="BE5244" s="475"/>
      <c r="BF5244" s="475"/>
      <c r="BG5244" s="475"/>
      <c r="BH5244" s="475"/>
      <c r="BI5244" s="475"/>
      <c r="BJ5244" s="475"/>
      <c r="BK5244" s="475"/>
      <c r="BL5244" s="475"/>
      <c r="BM5244" s="475"/>
      <c r="BN5244" s="475"/>
      <c r="BO5244" s="475"/>
      <c r="BP5244" s="306"/>
      <c r="BQ5244" s="496"/>
      <c r="BR5244" s="496"/>
      <c r="BS5244" s="496"/>
      <c r="BT5244" s="496"/>
      <c r="BU5244" s="496"/>
      <c r="BV5244" s="496"/>
    </row>
    <row r="5245" spans="1:74" s="52" customFormat="1" ht="12.75">
      <c r="A5245" s="45">
        <v>2353.0846135089</v>
      </c>
      <c r="B5245" s="46" t="s">
        <v>253</v>
      </c>
      <c r="C5245" s="47" t="s">
        <v>412</v>
      </c>
      <c r="D5245" s="48">
        <v>5.1466666666666665</v>
      </c>
      <c r="E5245" s="49">
        <v>38.214300000000001</v>
      </c>
      <c r="F5245" s="49">
        <v>3.6472999999999998E-2</v>
      </c>
      <c r="G5245" s="49">
        <v>20.7973</v>
      </c>
      <c r="H5245" s="49">
        <v>0.16556599999999999</v>
      </c>
      <c r="I5245" s="49">
        <v>0.260662</v>
      </c>
      <c r="J5245" s="49">
        <v>39.635899999999999</v>
      </c>
      <c r="K5245" s="49">
        <v>0.28039799999999998</v>
      </c>
      <c r="L5245" s="49">
        <v>99.416057000000009</v>
      </c>
      <c r="M5245" s="47"/>
      <c r="N5245" s="50">
        <v>0.99425937512286311</v>
      </c>
      <c r="O5245" s="50">
        <v>7.5027536667412488E-4</v>
      </c>
      <c r="P5245" s="50">
        <v>0.45251891442886166</v>
      </c>
      <c r="Q5245" s="50">
        <v>3.4648850805559482E-3</v>
      </c>
      <c r="R5245" s="50">
        <v>5.7443017896351232E-3</v>
      </c>
      <c r="S5245" s="50">
        <v>1.5373439944465184</v>
      </c>
      <c r="T5245" s="50">
        <v>7.8163922439426631E-3</v>
      </c>
      <c r="U5245" s="50">
        <v>3.0026787837006301</v>
      </c>
      <c r="V5245" s="51">
        <v>77.258789416572725</v>
      </c>
      <c r="X5245" s="49">
        <v>0.21546100000000001</v>
      </c>
      <c r="Y5245" s="49">
        <v>43.154699999999998</v>
      </c>
      <c r="Z5245" s="49">
        <v>0.39743499999999998</v>
      </c>
      <c r="AA5245" s="49">
        <v>12.452299999999999</v>
      </c>
      <c r="AB5245" s="49">
        <v>5.7235699999999996</v>
      </c>
      <c r="AC5245" s="49">
        <v>0.19030900000000001</v>
      </c>
      <c r="AD5245" s="49">
        <v>4.5695899999999998</v>
      </c>
      <c r="AE5245" s="312"/>
      <c r="AF5245" s="312" t="s">
        <v>430</v>
      </c>
      <c r="AG5245" s="343">
        <v>30</v>
      </c>
      <c r="AH5245" s="343">
        <v>15</v>
      </c>
      <c r="AI5245" s="343"/>
      <c r="AJ5245" s="343"/>
      <c r="AK5245" s="343"/>
      <c r="AL5245" s="343"/>
      <c r="AM5245" s="343"/>
      <c r="AN5245" s="343"/>
      <c r="AO5245" s="343"/>
      <c r="AP5245" s="343"/>
      <c r="AQ5245" s="343"/>
      <c r="AR5245" s="343"/>
      <c r="AS5245" s="343"/>
      <c r="AT5245" s="343"/>
      <c r="AU5245" s="343"/>
      <c r="AV5245" s="343"/>
      <c r="AW5245" s="343"/>
      <c r="AX5245" s="343"/>
      <c r="AY5245" s="343"/>
      <c r="AZ5245" s="343"/>
      <c r="BA5245" s="343"/>
      <c r="BB5245" s="343"/>
      <c r="BC5245" s="343"/>
      <c r="BD5245" s="343"/>
      <c r="BE5245" s="475"/>
      <c r="BF5245" s="475"/>
      <c r="BG5245" s="475"/>
      <c r="BH5245" s="475"/>
      <c r="BI5245" s="475"/>
      <c r="BJ5245" s="475"/>
      <c r="BK5245" s="475"/>
      <c r="BL5245" s="475"/>
      <c r="BM5245" s="475"/>
      <c r="BN5245" s="475"/>
      <c r="BO5245" s="475"/>
      <c r="BP5245" s="306"/>
      <c r="BQ5245" s="496"/>
      <c r="BR5245" s="496"/>
      <c r="BS5245" s="496"/>
      <c r="BT5245" s="496"/>
      <c r="BU5245" s="496"/>
      <c r="BV5245" s="496"/>
    </row>
    <row r="5246" spans="1:74" s="52" customFormat="1" ht="12.75">
      <c r="A5246" s="45">
        <v>2353.0846135089</v>
      </c>
      <c r="B5246" s="46" t="s">
        <v>253</v>
      </c>
      <c r="C5246" s="47" t="s">
        <v>412</v>
      </c>
      <c r="D5246" s="48">
        <v>10.346666666666668</v>
      </c>
      <c r="E5246" s="49">
        <v>38.745600000000003</v>
      </c>
      <c r="F5246" s="49">
        <v>2.9748E-2</v>
      </c>
      <c r="G5246" s="49">
        <v>19.215800000000002</v>
      </c>
      <c r="H5246" s="49">
        <v>0.16916</v>
      </c>
      <c r="I5246" s="49">
        <v>0.23894799999999999</v>
      </c>
      <c r="J5246" s="49">
        <v>40.893099999999997</v>
      </c>
      <c r="K5246" s="49">
        <v>0.26175799999999999</v>
      </c>
      <c r="L5246" s="49">
        <v>99.587778999999998</v>
      </c>
      <c r="M5246" s="47"/>
      <c r="N5246" s="50">
        <v>0.99775220317427571</v>
      </c>
      <c r="O5246" s="50">
        <v>6.056664158155551E-4</v>
      </c>
      <c r="P5246" s="50">
        <v>0.41382313716898567</v>
      </c>
      <c r="Q5246" s="50">
        <v>3.5038206972233693E-3</v>
      </c>
      <c r="R5246" s="50">
        <v>5.2118204290873722E-3</v>
      </c>
      <c r="S5246" s="50">
        <v>1.5698526301071491</v>
      </c>
      <c r="T5246" s="50">
        <v>7.2220071825013794E-3</v>
      </c>
      <c r="U5246" s="50">
        <v>2.9989930114480563</v>
      </c>
      <c r="V5246" s="51">
        <v>79.138569720130064</v>
      </c>
      <c r="X5246" s="49">
        <v>0.213977</v>
      </c>
      <c r="Y5246" s="49">
        <v>54.105600000000003</v>
      </c>
      <c r="Z5246" s="49">
        <v>0.41421000000000002</v>
      </c>
      <c r="AA5246" s="49">
        <v>12.408099999999999</v>
      </c>
      <c r="AB5246" s="49">
        <v>5.9729299999999999</v>
      </c>
      <c r="AC5246" s="49">
        <v>0.18637000000000001</v>
      </c>
      <c r="AD5246" s="49">
        <v>4.7438799999999999</v>
      </c>
      <c r="AE5246" s="312"/>
      <c r="AF5246" s="312" t="s">
        <v>430</v>
      </c>
      <c r="AG5246" s="343">
        <v>30</v>
      </c>
      <c r="AH5246" s="343">
        <v>15</v>
      </c>
      <c r="AI5246" s="343"/>
      <c r="AJ5246" s="343"/>
      <c r="AK5246" s="343"/>
      <c r="AL5246" s="343"/>
      <c r="AM5246" s="343"/>
      <c r="AN5246" s="343"/>
      <c r="AO5246" s="343"/>
      <c r="AP5246" s="343"/>
      <c r="AQ5246" s="343"/>
      <c r="AR5246" s="343"/>
      <c r="AS5246" s="343"/>
      <c r="AT5246" s="343"/>
      <c r="AU5246" s="343"/>
      <c r="AV5246" s="343"/>
      <c r="AW5246" s="343"/>
      <c r="AX5246" s="343"/>
      <c r="AY5246" s="343"/>
      <c r="AZ5246" s="343"/>
      <c r="BA5246" s="343"/>
      <c r="BB5246" s="343"/>
      <c r="BC5246" s="343"/>
      <c r="BD5246" s="343"/>
      <c r="BE5246" s="475"/>
      <c r="BF5246" s="475"/>
      <c r="BG5246" s="475"/>
      <c r="BH5246" s="475"/>
      <c r="BI5246" s="475"/>
      <c r="BJ5246" s="475"/>
      <c r="BK5246" s="475"/>
      <c r="BL5246" s="475"/>
      <c r="BM5246" s="475"/>
      <c r="BN5246" s="475"/>
      <c r="BO5246" s="475"/>
      <c r="BP5246" s="306"/>
      <c r="BQ5246" s="496"/>
      <c r="BR5246" s="496"/>
      <c r="BS5246" s="496"/>
      <c r="BT5246" s="496"/>
      <c r="BU5246" s="496"/>
      <c r="BV5246" s="496"/>
    </row>
    <row r="5247" spans="1:74" s="52" customFormat="1" ht="12.75">
      <c r="A5247" s="45">
        <v>2353.0846135089</v>
      </c>
      <c r="B5247" s="46" t="s">
        <v>253</v>
      </c>
      <c r="C5247" s="47" t="s">
        <v>412</v>
      </c>
      <c r="D5247" s="48">
        <v>15.546666666666667</v>
      </c>
      <c r="E5247" s="49">
        <v>38.816600000000001</v>
      </c>
      <c r="F5247" s="49">
        <v>2.7803999999999999E-2</v>
      </c>
      <c r="G5247" s="49">
        <v>18.313300000000002</v>
      </c>
      <c r="H5247" s="49">
        <v>0.1928</v>
      </c>
      <c r="I5247" s="49">
        <v>0.25376399999999999</v>
      </c>
      <c r="J5247" s="49">
        <v>41.800800000000002</v>
      </c>
      <c r="K5247" s="49">
        <v>0.253249</v>
      </c>
      <c r="L5247" s="49">
        <v>99.681986000000009</v>
      </c>
      <c r="M5247" s="47"/>
      <c r="N5247" s="50">
        <v>0.99495008098421911</v>
      </c>
      <c r="O5247" s="50">
        <v>5.6346441565761581E-4</v>
      </c>
      <c r="P5247" s="50">
        <v>0.39256032391914752</v>
      </c>
      <c r="Q5247" s="50">
        <v>3.9749779272544679E-3</v>
      </c>
      <c r="R5247" s="50">
        <v>5.509339683152468E-3</v>
      </c>
      <c r="S5247" s="50">
        <v>1.5972648648275103</v>
      </c>
      <c r="T5247" s="50">
        <v>6.9548727136137462E-3</v>
      </c>
      <c r="U5247" s="50">
        <v>3.0024929463751917</v>
      </c>
      <c r="V5247" s="51">
        <v>80.271617520008803</v>
      </c>
      <c r="X5247" s="49">
        <v>0.21391299999999999</v>
      </c>
      <c r="Y5247" s="49">
        <v>57.1511</v>
      </c>
      <c r="Z5247" s="49">
        <v>0.42491499999999999</v>
      </c>
      <c r="AA5247" s="49">
        <v>10.8476</v>
      </c>
      <c r="AB5247" s="49">
        <v>5.7747299999999999</v>
      </c>
      <c r="AC5247" s="49">
        <v>0.18373400000000001</v>
      </c>
      <c r="AD5247" s="49">
        <v>4.86836</v>
      </c>
      <c r="AE5247" s="312"/>
      <c r="AF5247" s="312" t="s">
        <v>430</v>
      </c>
      <c r="AG5247" s="343">
        <v>30</v>
      </c>
      <c r="AH5247" s="343">
        <v>15</v>
      </c>
      <c r="AI5247" s="343"/>
      <c r="AJ5247" s="343"/>
      <c r="AK5247" s="343"/>
      <c r="AL5247" s="343"/>
      <c r="AM5247" s="343"/>
      <c r="AN5247" s="343"/>
      <c r="AO5247" s="343"/>
      <c r="AP5247" s="343"/>
      <c r="AQ5247" s="343"/>
      <c r="AR5247" s="343"/>
      <c r="AS5247" s="343"/>
      <c r="AT5247" s="343"/>
      <c r="AU5247" s="343"/>
      <c r="AV5247" s="343"/>
      <c r="AW5247" s="343"/>
      <c r="AX5247" s="343"/>
      <c r="AY5247" s="343"/>
      <c r="AZ5247" s="343"/>
      <c r="BA5247" s="343"/>
      <c r="BB5247" s="343"/>
      <c r="BC5247" s="343"/>
      <c r="BD5247" s="343"/>
      <c r="BE5247" s="475"/>
      <c r="BF5247" s="475"/>
      <c r="BG5247" s="475"/>
      <c r="BH5247" s="475"/>
      <c r="BI5247" s="475"/>
      <c r="BJ5247" s="475"/>
      <c r="BK5247" s="475"/>
      <c r="BL5247" s="475"/>
      <c r="BM5247" s="475"/>
      <c r="BN5247" s="475"/>
      <c r="BO5247" s="475"/>
      <c r="BP5247" s="306"/>
      <c r="BQ5247" s="496"/>
      <c r="BR5247" s="496"/>
      <c r="BS5247" s="496"/>
      <c r="BT5247" s="496"/>
      <c r="BU5247" s="496"/>
      <c r="BV5247" s="496"/>
    </row>
    <row r="5248" spans="1:74" s="52" customFormat="1" ht="12.75">
      <c r="A5248" s="45">
        <v>2353.0846135089</v>
      </c>
      <c r="B5248" s="46" t="s">
        <v>253</v>
      </c>
      <c r="C5248" s="47" t="s">
        <v>412</v>
      </c>
      <c r="D5248" s="48">
        <v>20.746666666666666</v>
      </c>
      <c r="E5248" s="49">
        <v>39.145499999999998</v>
      </c>
      <c r="F5248" s="49">
        <v>4.7287999999999997E-2</v>
      </c>
      <c r="G5248" s="49">
        <v>17.4758</v>
      </c>
      <c r="H5248" s="49">
        <v>0.14923900000000001</v>
      </c>
      <c r="I5248" s="49">
        <v>0.23117299999999999</v>
      </c>
      <c r="J5248" s="49">
        <v>42.277099999999997</v>
      </c>
      <c r="K5248" s="49">
        <v>0.256384</v>
      </c>
      <c r="L5248" s="49">
        <v>99.620573999999991</v>
      </c>
      <c r="M5248" s="47"/>
      <c r="N5248" s="50">
        <v>0.9988115585755406</v>
      </c>
      <c r="O5248" s="50">
        <v>9.5395541221037394E-4</v>
      </c>
      <c r="P5248" s="50">
        <v>0.37290205331218601</v>
      </c>
      <c r="Q5248" s="50">
        <v>3.0628655817729286E-3</v>
      </c>
      <c r="R5248" s="50">
        <v>4.9960245422897313E-3</v>
      </c>
      <c r="S5248" s="50">
        <v>1.6081088782448099</v>
      </c>
      <c r="T5248" s="50">
        <v>7.008906739342409E-3</v>
      </c>
      <c r="U5248" s="50">
        <v>2.9969896718054478</v>
      </c>
      <c r="V5248" s="51">
        <v>81.176173873048754</v>
      </c>
      <c r="X5248" s="49">
        <v>0.21296399999999999</v>
      </c>
      <c r="Y5248" s="49">
        <v>33.617400000000004</v>
      </c>
      <c r="Z5248" s="49">
        <v>0.43529099999999998</v>
      </c>
      <c r="AA5248" s="49">
        <v>14.197699999999999</v>
      </c>
      <c r="AB5248" s="49">
        <v>6.1924000000000001</v>
      </c>
      <c r="AC5248" s="49">
        <v>0.182169</v>
      </c>
      <c r="AD5248" s="49">
        <v>4.8384799999999997</v>
      </c>
      <c r="AE5248" s="312"/>
      <c r="AF5248" s="312" t="s">
        <v>430</v>
      </c>
      <c r="AG5248" s="343">
        <v>30</v>
      </c>
      <c r="AH5248" s="343">
        <v>15</v>
      </c>
      <c r="AI5248" s="343"/>
      <c r="AJ5248" s="343"/>
      <c r="AK5248" s="343"/>
      <c r="AL5248" s="343"/>
      <c r="AM5248" s="343"/>
      <c r="AN5248" s="343"/>
      <c r="AO5248" s="343"/>
      <c r="AP5248" s="343"/>
      <c r="AQ5248" s="343"/>
      <c r="AR5248" s="343"/>
      <c r="AS5248" s="343"/>
      <c r="AT5248" s="343"/>
      <c r="AU5248" s="343"/>
      <c r="AV5248" s="343"/>
      <c r="AW5248" s="343"/>
      <c r="AX5248" s="343"/>
      <c r="AY5248" s="343"/>
      <c r="AZ5248" s="343"/>
      <c r="BA5248" s="343"/>
      <c r="BB5248" s="343"/>
      <c r="BC5248" s="343"/>
      <c r="BD5248" s="343"/>
      <c r="BE5248" s="475"/>
      <c r="BF5248" s="475"/>
      <c r="BG5248" s="475"/>
      <c r="BH5248" s="475"/>
      <c r="BI5248" s="475"/>
      <c r="BJ5248" s="475"/>
      <c r="BK5248" s="475"/>
      <c r="BL5248" s="475"/>
      <c r="BM5248" s="475"/>
      <c r="BN5248" s="475"/>
      <c r="BO5248" s="475"/>
      <c r="BP5248" s="306"/>
      <c r="BQ5248" s="496"/>
      <c r="BR5248" s="496"/>
      <c r="BS5248" s="496"/>
      <c r="BT5248" s="496"/>
      <c r="BU5248" s="496"/>
      <c r="BV5248" s="496"/>
    </row>
    <row r="5249" spans="1:74" s="52" customFormat="1" ht="12.75">
      <c r="A5249" s="45">
        <v>2353.0846135089</v>
      </c>
      <c r="B5249" s="46" t="s">
        <v>253</v>
      </c>
      <c r="C5249" s="47" t="s">
        <v>412</v>
      </c>
      <c r="D5249" s="48">
        <v>25.946666666666665</v>
      </c>
      <c r="E5249" s="49">
        <v>38.7759</v>
      </c>
      <c r="F5249" s="49">
        <v>3.8349000000000001E-2</v>
      </c>
      <c r="G5249" s="49">
        <v>16.8155</v>
      </c>
      <c r="H5249" s="49">
        <v>0.19420200000000001</v>
      </c>
      <c r="I5249" s="49">
        <v>0.21960199999999999</v>
      </c>
      <c r="J5249" s="49">
        <v>42.826599999999999</v>
      </c>
      <c r="K5249" s="49">
        <v>0.24934999999999999</v>
      </c>
      <c r="L5249" s="49">
        <v>99.174792000000011</v>
      </c>
      <c r="M5249" s="47"/>
      <c r="N5249" s="50">
        <v>0.99199946294087449</v>
      </c>
      <c r="O5249" s="50">
        <v>7.756735973559793E-4</v>
      </c>
      <c r="P5249" s="50">
        <v>0.35976203378660787</v>
      </c>
      <c r="Q5249" s="50">
        <v>3.9961993139483757E-3</v>
      </c>
      <c r="R5249" s="50">
        <v>4.7585165118769991E-3</v>
      </c>
      <c r="S5249" s="50">
        <v>1.6333215532930139</v>
      </c>
      <c r="T5249" s="50">
        <v>6.8346545785531246E-3</v>
      </c>
      <c r="U5249" s="50">
        <v>3.0031151259696256</v>
      </c>
      <c r="V5249" s="51">
        <v>81.9494758715187</v>
      </c>
      <c r="X5249" s="49">
        <v>0.21412800000000001</v>
      </c>
      <c r="Y5249" s="49">
        <v>42.302199999999999</v>
      </c>
      <c r="Z5249" s="49">
        <v>0.44361400000000001</v>
      </c>
      <c r="AA5249" s="49">
        <v>10.5914</v>
      </c>
      <c r="AB5249" s="49">
        <v>6.3177899999999996</v>
      </c>
      <c r="AC5249" s="49">
        <v>0.18057999999999999</v>
      </c>
      <c r="AD5249" s="49">
        <v>4.9463100000000004</v>
      </c>
      <c r="AE5249" s="312"/>
      <c r="AF5249" s="312" t="s">
        <v>430</v>
      </c>
      <c r="AG5249" s="343">
        <v>30</v>
      </c>
      <c r="AH5249" s="343">
        <v>15</v>
      </c>
      <c r="AI5249" s="343"/>
      <c r="AJ5249" s="343"/>
      <c r="AK5249" s="343"/>
      <c r="AL5249" s="343"/>
      <c r="AM5249" s="343"/>
      <c r="AN5249" s="343"/>
      <c r="AO5249" s="343"/>
      <c r="AP5249" s="343"/>
      <c r="AQ5249" s="343"/>
      <c r="AR5249" s="343"/>
      <c r="AS5249" s="343"/>
      <c r="AT5249" s="343"/>
      <c r="AU5249" s="343"/>
      <c r="AV5249" s="343"/>
      <c r="AW5249" s="343"/>
      <c r="AX5249" s="343"/>
      <c r="AY5249" s="343"/>
      <c r="AZ5249" s="343"/>
      <c r="BA5249" s="343"/>
      <c r="BB5249" s="343"/>
      <c r="BC5249" s="343"/>
      <c r="BD5249" s="343"/>
      <c r="BE5249" s="475"/>
      <c r="BF5249" s="475"/>
      <c r="BG5249" s="475"/>
      <c r="BH5249" s="475"/>
      <c r="BI5249" s="475"/>
      <c r="BJ5249" s="475"/>
      <c r="BK5249" s="475"/>
      <c r="BL5249" s="475"/>
      <c r="BM5249" s="475"/>
      <c r="BN5249" s="475"/>
      <c r="BO5249" s="475"/>
      <c r="BP5249" s="306"/>
      <c r="BQ5249" s="496"/>
      <c r="BR5249" s="496"/>
      <c r="BS5249" s="496"/>
      <c r="BT5249" s="496"/>
      <c r="BU5249" s="496"/>
      <c r="BV5249" s="496"/>
    </row>
    <row r="5250" spans="1:74" s="52" customFormat="1" ht="12.75">
      <c r="A5250" s="45">
        <v>2353.0846135089</v>
      </c>
      <c r="B5250" s="46" t="s">
        <v>253</v>
      </c>
      <c r="C5250" s="47" t="s">
        <v>412</v>
      </c>
      <c r="D5250" s="48">
        <v>31.146666666666665</v>
      </c>
      <c r="E5250" s="49">
        <v>39.067500000000003</v>
      </c>
      <c r="F5250" s="49">
        <v>7.3141999999999999E-2</v>
      </c>
      <c r="G5250" s="49">
        <v>16.414400000000001</v>
      </c>
      <c r="H5250" s="49">
        <v>0.216697</v>
      </c>
      <c r="I5250" s="49">
        <v>0.237155</v>
      </c>
      <c r="J5250" s="49">
        <v>43.393599999999999</v>
      </c>
      <c r="K5250" s="49">
        <v>0.24385299999999999</v>
      </c>
      <c r="L5250" s="49">
        <v>99.694310000000002</v>
      </c>
      <c r="M5250" s="47"/>
      <c r="N5250" s="50">
        <v>0.99199370195796832</v>
      </c>
      <c r="O5250" s="50">
        <v>1.4683701275840643E-3</v>
      </c>
      <c r="P5250" s="50">
        <v>0.34855739449457296</v>
      </c>
      <c r="Q5250" s="50">
        <v>4.4257826847223054E-3</v>
      </c>
      <c r="R5250" s="50">
        <v>5.100483168162505E-3</v>
      </c>
      <c r="S5250" s="50">
        <v>1.6425837459193255</v>
      </c>
      <c r="T5250" s="50">
        <v>6.6340546432266815E-3</v>
      </c>
      <c r="U5250" s="50">
        <v>3.0021988745926627</v>
      </c>
      <c r="V5250" s="51">
        <v>82.494591296420182</v>
      </c>
      <c r="X5250" s="49">
        <v>0.21329699999999999</v>
      </c>
      <c r="Y5250" s="49">
        <v>22.123999999999999</v>
      </c>
      <c r="Z5250" s="49">
        <v>0.449876</v>
      </c>
      <c r="AA5250" s="49">
        <v>9.5614000000000008</v>
      </c>
      <c r="AB5250" s="49">
        <v>5.9403499999999996</v>
      </c>
      <c r="AC5250" s="49">
        <v>0.17912500000000001</v>
      </c>
      <c r="AD5250" s="49">
        <v>5.05124</v>
      </c>
      <c r="AE5250" s="312"/>
      <c r="AF5250" s="312" t="s">
        <v>430</v>
      </c>
      <c r="AG5250" s="343">
        <v>30</v>
      </c>
      <c r="AH5250" s="343">
        <v>15</v>
      </c>
      <c r="AI5250" s="343"/>
      <c r="AJ5250" s="343"/>
      <c r="AK5250" s="343"/>
      <c r="AL5250" s="343"/>
      <c r="AM5250" s="343"/>
      <c r="AN5250" s="343"/>
      <c r="AO5250" s="343"/>
      <c r="AP5250" s="343"/>
      <c r="AQ5250" s="343"/>
      <c r="AR5250" s="343"/>
      <c r="AS5250" s="343"/>
      <c r="AT5250" s="343"/>
      <c r="AU5250" s="343"/>
      <c r="AV5250" s="343"/>
      <c r="AW5250" s="343"/>
      <c r="AX5250" s="343"/>
      <c r="AY5250" s="343"/>
      <c r="AZ5250" s="343"/>
      <c r="BA5250" s="343"/>
      <c r="BB5250" s="343"/>
      <c r="BC5250" s="343"/>
      <c r="BD5250" s="343"/>
      <c r="BE5250" s="475"/>
      <c r="BF5250" s="475"/>
      <c r="BG5250" s="475"/>
      <c r="BH5250" s="475"/>
      <c r="BI5250" s="475"/>
      <c r="BJ5250" s="475"/>
      <c r="BK5250" s="475"/>
      <c r="BL5250" s="475"/>
      <c r="BM5250" s="475"/>
      <c r="BN5250" s="475"/>
      <c r="BO5250" s="475"/>
      <c r="BP5250" s="306"/>
      <c r="BQ5250" s="496"/>
      <c r="BR5250" s="496"/>
      <c r="BS5250" s="496"/>
      <c r="BT5250" s="496"/>
      <c r="BU5250" s="496"/>
      <c r="BV5250" s="496"/>
    </row>
    <row r="5251" spans="1:74" s="52" customFormat="1" ht="12.75">
      <c r="A5251" s="45">
        <v>2353.0846135089</v>
      </c>
      <c r="B5251" s="46" t="s">
        <v>253</v>
      </c>
      <c r="C5251" s="47" t="s">
        <v>412</v>
      </c>
      <c r="D5251" s="48">
        <v>36.346666666666664</v>
      </c>
      <c r="E5251" s="49">
        <v>39.247700000000002</v>
      </c>
      <c r="F5251" s="49">
        <v>3.7130000000000003E-2</v>
      </c>
      <c r="G5251" s="49">
        <v>15.8858</v>
      </c>
      <c r="H5251" s="49">
        <v>0.261932</v>
      </c>
      <c r="I5251" s="49">
        <v>0.23174700000000001</v>
      </c>
      <c r="J5251" s="49">
        <v>43.595599999999997</v>
      </c>
      <c r="K5251" s="49">
        <v>0.224412</v>
      </c>
      <c r="L5251" s="49">
        <v>99.515584999999987</v>
      </c>
      <c r="M5251" s="47"/>
      <c r="N5251" s="50">
        <v>0.99602563047040649</v>
      </c>
      <c r="O5251" s="50">
        <v>7.450006766772122E-4</v>
      </c>
      <c r="P5251" s="50">
        <v>0.33714862084663372</v>
      </c>
      <c r="Q5251" s="50">
        <v>5.3467361650402206E-3</v>
      </c>
      <c r="R5251" s="50">
        <v>4.9814544439707219E-3</v>
      </c>
      <c r="S5251" s="50">
        <v>1.6493298068283837</v>
      </c>
      <c r="T5251" s="50">
        <v>6.1018289158381112E-3</v>
      </c>
      <c r="U5251" s="50">
        <v>3.0006141749567137</v>
      </c>
      <c r="V5251" s="51">
        <v>83.027823703012288</v>
      </c>
      <c r="X5251" s="49">
        <v>0.21274799999999999</v>
      </c>
      <c r="Y5251" s="49">
        <v>42.481299999999997</v>
      </c>
      <c r="Z5251" s="49">
        <v>0.45755099999999999</v>
      </c>
      <c r="AA5251" s="49">
        <v>8.3245900000000006</v>
      </c>
      <c r="AB5251" s="49">
        <v>6.0205500000000001</v>
      </c>
      <c r="AC5251" s="49">
        <v>0.17844299999999999</v>
      </c>
      <c r="AD5251" s="49">
        <v>5.3531199999999997</v>
      </c>
      <c r="AE5251" s="312"/>
      <c r="AF5251" s="312" t="s">
        <v>430</v>
      </c>
      <c r="AG5251" s="343">
        <v>30</v>
      </c>
      <c r="AH5251" s="343">
        <v>15</v>
      </c>
      <c r="AI5251" s="343"/>
      <c r="AJ5251" s="343"/>
      <c r="AK5251" s="343"/>
      <c r="AL5251" s="343"/>
      <c r="AM5251" s="343"/>
      <c r="AN5251" s="343"/>
      <c r="AO5251" s="343"/>
      <c r="AP5251" s="343"/>
      <c r="AQ5251" s="343"/>
      <c r="AR5251" s="343"/>
      <c r="AS5251" s="343"/>
      <c r="AT5251" s="343"/>
      <c r="AU5251" s="343"/>
      <c r="AV5251" s="343"/>
      <c r="AW5251" s="343"/>
      <c r="AX5251" s="343"/>
      <c r="AY5251" s="343"/>
      <c r="AZ5251" s="343"/>
      <c r="BA5251" s="343"/>
      <c r="BB5251" s="343"/>
      <c r="BC5251" s="343"/>
      <c r="BD5251" s="343"/>
      <c r="BE5251" s="475"/>
      <c r="BF5251" s="475"/>
      <c r="BG5251" s="475"/>
      <c r="BH5251" s="475"/>
      <c r="BI5251" s="475"/>
      <c r="BJ5251" s="475"/>
      <c r="BK5251" s="475"/>
      <c r="BL5251" s="475"/>
      <c r="BM5251" s="475"/>
      <c r="BN5251" s="475"/>
      <c r="BO5251" s="475"/>
      <c r="BP5251" s="306"/>
      <c r="BQ5251" s="496"/>
      <c r="BR5251" s="496"/>
      <c r="BS5251" s="496"/>
      <c r="BT5251" s="496"/>
      <c r="BU5251" s="496"/>
      <c r="BV5251" s="496"/>
    </row>
    <row r="5252" spans="1:74" s="52" customFormat="1" ht="12.75">
      <c r="A5252" s="45">
        <v>2353.0846135089</v>
      </c>
      <c r="B5252" s="46" t="s">
        <v>253</v>
      </c>
      <c r="C5252" s="47" t="s">
        <v>412</v>
      </c>
      <c r="D5252" s="48">
        <v>41.546666666666667</v>
      </c>
      <c r="E5252" s="49">
        <v>39.478999999999999</v>
      </c>
      <c r="F5252" s="49">
        <v>3.5508999999999999E-2</v>
      </c>
      <c r="G5252" s="49">
        <v>15.3093</v>
      </c>
      <c r="H5252" s="49">
        <v>0.29573199999999999</v>
      </c>
      <c r="I5252" s="49">
        <v>0.20264699999999999</v>
      </c>
      <c r="J5252" s="49">
        <v>44.040799999999997</v>
      </c>
      <c r="K5252" s="49">
        <v>0.24984999999999999</v>
      </c>
      <c r="L5252" s="49">
        <v>99.63207899999999</v>
      </c>
      <c r="M5252" s="47"/>
      <c r="N5252" s="50">
        <v>0.99792198217176586</v>
      </c>
      <c r="O5252" s="50">
        <v>7.0965015644705435E-4</v>
      </c>
      <c r="P5252" s="50">
        <v>0.32362478387193827</v>
      </c>
      <c r="Q5252" s="50">
        <v>6.0127432384911106E-3</v>
      </c>
      <c r="R5252" s="50">
        <v>4.3386674526174262E-3</v>
      </c>
      <c r="S5252" s="50">
        <v>1.6595647083990637</v>
      </c>
      <c r="T5252" s="50">
        <v>6.7665523651608212E-3</v>
      </c>
      <c r="U5252" s="50">
        <v>2.9995122976087694</v>
      </c>
      <c r="V5252" s="51">
        <v>83.681600516078419</v>
      </c>
      <c r="X5252" s="49">
        <v>0.21212500000000001</v>
      </c>
      <c r="Y5252" s="49">
        <v>44.094900000000003</v>
      </c>
      <c r="Z5252" s="49">
        <v>0.46642400000000001</v>
      </c>
      <c r="AA5252" s="49">
        <v>7.4211299999999998</v>
      </c>
      <c r="AB5252" s="49">
        <v>6.7263700000000002</v>
      </c>
      <c r="AC5252" s="49">
        <v>0.177208</v>
      </c>
      <c r="AD5252" s="49">
        <v>4.7819500000000001</v>
      </c>
      <c r="AE5252" s="312"/>
      <c r="AF5252" s="312" t="s">
        <v>430</v>
      </c>
      <c r="AG5252" s="343">
        <v>30</v>
      </c>
      <c r="AH5252" s="343">
        <v>15</v>
      </c>
      <c r="AI5252" s="343"/>
      <c r="AJ5252" s="343"/>
      <c r="AK5252" s="343"/>
      <c r="AL5252" s="343"/>
      <c r="AM5252" s="343"/>
      <c r="AN5252" s="343"/>
      <c r="AO5252" s="343"/>
      <c r="AP5252" s="343"/>
      <c r="AQ5252" s="343"/>
      <c r="AR5252" s="343"/>
      <c r="AS5252" s="343"/>
      <c r="AT5252" s="343"/>
      <c r="AU5252" s="343"/>
      <c r="AV5252" s="343"/>
      <c r="AW5252" s="343"/>
      <c r="AX5252" s="343"/>
      <c r="AY5252" s="343"/>
      <c r="AZ5252" s="343"/>
      <c r="BA5252" s="343"/>
      <c r="BB5252" s="343"/>
      <c r="BC5252" s="343"/>
      <c r="BD5252" s="343"/>
      <c r="BE5252" s="475"/>
      <c r="BF5252" s="475"/>
      <c r="BG5252" s="475"/>
      <c r="BH5252" s="475"/>
      <c r="BI5252" s="475"/>
      <c r="BJ5252" s="475"/>
      <c r="BK5252" s="475"/>
      <c r="BL5252" s="475"/>
      <c r="BM5252" s="475"/>
      <c r="BN5252" s="475"/>
      <c r="BO5252" s="475"/>
      <c r="BP5252" s="306"/>
      <c r="BQ5252" s="496"/>
      <c r="BR5252" s="496"/>
      <c r="BS5252" s="496"/>
      <c r="BT5252" s="496"/>
      <c r="BU5252" s="496"/>
      <c r="BV5252" s="496"/>
    </row>
    <row r="5253" spans="1:74" s="52" customFormat="1" ht="12.75">
      <c r="A5253" s="45">
        <v>2353.0846135089</v>
      </c>
      <c r="B5253" s="46" t="s">
        <v>253</v>
      </c>
      <c r="C5253" s="47" t="s">
        <v>412</v>
      </c>
      <c r="D5253" s="48">
        <v>46.74666666666667</v>
      </c>
      <c r="E5253" s="49">
        <v>39.536499999999997</v>
      </c>
      <c r="F5253" s="49">
        <v>2.8659E-2</v>
      </c>
      <c r="G5253" s="49">
        <v>15.0724</v>
      </c>
      <c r="H5253" s="49">
        <v>0.29062100000000002</v>
      </c>
      <c r="I5253" s="49">
        <v>0.22172700000000001</v>
      </c>
      <c r="J5253" s="49">
        <v>44.196100000000001</v>
      </c>
      <c r="K5253" s="49">
        <v>0.22561800000000001</v>
      </c>
      <c r="L5253" s="49">
        <v>99.609041999999988</v>
      </c>
      <c r="M5253" s="47"/>
      <c r="N5253" s="50">
        <v>0.99822417491303439</v>
      </c>
      <c r="O5253" s="50">
        <v>5.7209257400231276E-4</v>
      </c>
      <c r="P5253" s="50">
        <v>0.31824989432527179</v>
      </c>
      <c r="Q5253" s="50">
        <v>5.9020209688921679E-3</v>
      </c>
      <c r="R5253" s="50">
        <v>4.7417011984951761E-3</v>
      </c>
      <c r="S5253" s="50">
        <v>1.6634982796382785</v>
      </c>
      <c r="T5253" s="50">
        <v>6.1032513448819707E-3</v>
      </c>
      <c r="U5253" s="50">
        <v>2.9984048232882246</v>
      </c>
      <c r="V5253" s="51">
        <v>83.940951806769505</v>
      </c>
      <c r="X5253" s="49">
        <v>0.21198400000000001</v>
      </c>
      <c r="Y5253" s="49">
        <v>57.212699999999998</v>
      </c>
      <c r="Z5253" s="49">
        <v>0.470281</v>
      </c>
      <c r="AA5253" s="49">
        <v>7.4825200000000001</v>
      </c>
      <c r="AB5253" s="49">
        <v>6.1656700000000004</v>
      </c>
      <c r="AC5253" s="49">
        <v>0.176731</v>
      </c>
      <c r="AD5253" s="49">
        <v>5.3146000000000004</v>
      </c>
      <c r="AE5253" s="312"/>
      <c r="AF5253" s="312" t="s">
        <v>430</v>
      </c>
      <c r="AG5253" s="343">
        <v>30</v>
      </c>
      <c r="AH5253" s="343">
        <v>15</v>
      </c>
      <c r="AI5253" s="343"/>
      <c r="AJ5253" s="343"/>
      <c r="AK5253" s="343"/>
      <c r="AL5253" s="343"/>
      <c r="AM5253" s="343"/>
      <c r="AN5253" s="343"/>
      <c r="AO5253" s="343"/>
      <c r="AP5253" s="343"/>
      <c r="AQ5253" s="343"/>
      <c r="AR5253" s="343"/>
      <c r="AS5253" s="343"/>
      <c r="AT5253" s="343"/>
      <c r="AU5253" s="343"/>
      <c r="AV5253" s="343"/>
      <c r="AW5253" s="343"/>
      <c r="AX5253" s="343"/>
      <c r="AY5253" s="343"/>
      <c r="AZ5253" s="343"/>
      <c r="BA5253" s="343"/>
      <c r="BB5253" s="343"/>
      <c r="BC5253" s="343"/>
      <c r="BD5253" s="343"/>
      <c r="BE5253" s="475"/>
      <c r="BF5253" s="475"/>
      <c r="BG5253" s="475"/>
      <c r="BH5253" s="475"/>
      <c r="BI5253" s="475"/>
      <c r="BJ5253" s="475"/>
      <c r="BK5253" s="475"/>
      <c r="BL5253" s="475"/>
      <c r="BM5253" s="475"/>
      <c r="BN5253" s="475"/>
      <c r="BO5253" s="475"/>
      <c r="BP5253" s="306"/>
      <c r="BQ5253" s="496"/>
      <c r="BR5253" s="496"/>
      <c r="BS5253" s="496"/>
      <c r="BT5253" s="496"/>
      <c r="BU5253" s="496"/>
      <c r="BV5253" s="496"/>
    </row>
    <row r="5254" spans="1:74" s="52" customFormat="1" ht="12.75">
      <c r="A5254" s="45">
        <v>2353.0846135089</v>
      </c>
      <c r="B5254" s="46" t="s">
        <v>253</v>
      </c>
      <c r="C5254" s="47" t="s">
        <v>412</v>
      </c>
      <c r="D5254" s="48">
        <v>51.946666666666673</v>
      </c>
      <c r="E5254" s="49">
        <v>39.3765</v>
      </c>
      <c r="F5254" s="49">
        <v>4.2101E-2</v>
      </c>
      <c r="G5254" s="49">
        <v>14.826700000000001</v>
      </c>
      <c r="H5254" s="49">
        <v>0.27963100000000002</v>
      </c>
      <c r="I5254" s="49">
        <v>0.195581</v>
      </c>
      <c r="J5254" s="49">
        <v>44.273000000000003</v>
      </c>
      <c r="K5254" s="49">
        <v>0.25042999999999999</v>
      </c>
      <c r="L5254" s="49">
        <v>99.26566600000001</v>
      </c>
      <c r="M5254" s="47"/>
      <c r="N5254" s="50">
        <v>0.99694601244695835</v>
      </c>
      <c r="O5254" s="50">
        <v>8.427569760648051E-4</v>
      </c>
      <c r="P5254" s="50">
        <v>0.313931593021605</v>
      </c>
      <c r="Q5254" s="50">
        <v>5.6946067396425213E-3</v>
      </c>
      <c r="R5254" s="50">
        <v>4.1941787075922927E-3</v>
      </c>
      <c r="S5254" s="50">
        <v>1.6710214568928832</v>
      </c>
      <c r="T5254" s="50">
        <v>6.7932645956597397E-3</v>
      </c>
      <c r="U5254" s="50">
        <v>3.0000720707872413</v>
      </c>
      <c r="V5254" s="51">
        <v>84.184432320193707</v>
      </c>
      <c r="X5254" s="49">
        <v>0.21246100000000001</v>
      </c>
      <c r="Y5254" s="49">
        <v>38.594700000000003</v>
      </c>
      <c r="Z5254" s="49">
        <v>0.47378300000000001</v>
      </c>
      <c r="AA5254" s="49">
        <v>7.8057699999999999</v>
      </c>
      <c r="AB5254" s="49">
        <v>7.0018599999999998</v>
      </c>
      <c r="AC5254" s="49">
        <v>0.17644399999999999</v>
      </c>
      <c r="AD5254" s="49">
        <v>4.8304999999999998</v>
      </c>
      <c r="AE5254" s="312"/>
      <c r="AF5254" s="312" t="s">
        <v>430</v>
      </c>
      <c r="AG5254" s="343">
        <v>30</v>
      </c>
      <c r="AH5254" s="343">
        <v>15</v>
      </c>
      <c r="AI5254" s="343"/>
      <c r="AJ5254" s="343"/>
      <c r="AK5254" s="343"/>
      <c r="AL5254" s="343"/>
      <c r="AM5254" s="343"/>
      <c r="AN5254" s="343"/>
      <c r="AO5254" s="343"/>
      <c r="AP5254" s="343"/>
      <c r="AQ5254" s="343"/>
      <c r="AR5254" s="343"/>
      <c r="AS5254" s="343"/>
      <c r="AT5254" s="343"/>
      <c r="AU5254" s="343"/>
      <c r="AV5254" s="343"/>
      <c r="AW5254" s="343"/>
      <c r="AX5254" s="343"/>
      <c r="AY5254" s="343"/>
      <c r="AZ5254" s="343"/>
      <c r="BA5254" s="343"/>
      <c r="BB5254" s="343"/>
      <c r="BC5254" s="343"/>
      <c r="BD5254" s="343"/>
      <c r="BE5254" s="475"/>
      <c r="BF5254" s="475"/>
      <c r="BG5254" s="475"/>
      <c r="BH5254" s="475"/>
      <c r="BI5254" s="475"/>
      <c r="BJ5254" s="475"/>
      <c r="BK5254" s="475"/>
      <c r="BL5254" s="475"/>
      <c r="BM5254" s="475"/>
      <c r="BN5254" s="475"/>
      <c r="BO5254" s="475"/>
      <c r="BP5254" s="306"/>
      <c r="BQ5254" s="496"/>
      <c r="BR5254" s="496"/>
      <c r="BS5254" s="496"/>
      <c r="BT5254" s="496"/>
      <c r="BU5254" s="496"/>
      <c r="BV5254" s="496"/>
    </row>
    <row r="5255" spans="1:74" s="52" customFormat="1" ht="12.75">
      <c r="A5255" s="45">
        <v>2353.0846135089</v>
      </c>
      <c r="B5255" s="46" t="s">
        <v>253</v>
      </c>
      <c r="C5255" s="47" t="s">
        <v>412</v>
      </c>
      <c r="D5255" s="48">
        <v>57.146666666666675</v>
      </c>
      <c r="E5255" s="49">
        <v>39.410699999999999</v>
      </c>
      <c r="F5255" s="49">
        <v>3.1005999999999999E-2</v>
      </c>
      <c r="G5255" s="49">
        <v>14.647600000000001</v>
      </c>
      <c r="H5255" s="49">
        <v>0.32985199999999998</v>
      </c>
      <c r="I5255" s="49">
        <v>0.17348</v>
      </c>
      <c r="J5255" s="49">
        <v>44.752600000000001</v>
      </c>
      <c r="K5255" s="49">
        <v>0.249385</v>
      </c>
      <c r="L5255" s="49">
        <v>99.633013000000005</v>
      </c>
      <c r="M5255" s="47"/>
      <c r="N5255" s="50">
        <v>0.99349328381182622</v>
      </c>
      <c r="O5255" s="50">
        <v>6.1797647757392518E-4</v>
      </c>
      <c r="P5255" s="50">
        <v>0.30879712799285414</v>
      </c>
      <c r="Q5255" s="50">
        <v>6.6882700615735688E-3</v>
      </c>
      <c r="R5255" s="50">
        <v>3.7041276055633189E-3</v>
      </c>
      <c r="S5255" s="50">
        <v>1.6818126084906455</v>
      </c>
      <c r="T5255" s="50">
        <v>6.7356383702734651E-3</v>
      </c>
      <c r="U5255" s="50">
        <v>3.0029896096178823</v>
      </c>
      <c r="V5255" s="51">
        <v>84.487309474414715</v>
      </c>
      <c r="X5255" s="49">
        <v>0.212425</v>
      </c>
      <c r="Y5255" s="49">
        <v>50.9739</v>
      </c>
      <c r="Z5255" s="49">
        <v>0.477016</v>
      </c>
      <c r="AA5255" s="49">
        <v>6.7324599999999997</v>
      </c>
      <c r="AB5255" s="49">
        <v>7.5874699999999997</v>
      </c>
      <c r="AC5255" s="49">
        <v>0.17535100000000001</v>
      </c>
      <c r="AD5255" s="49">
        <v>4.8344899999999997</v>
      </c>
      <c r="AE5255" s="312"/>
      <c r="AF5255" s="312" t="s">
        <v>430</v>
      </c>
      <c r="AG5255" s="343">
        <v>30</v>
      </c>
      <c r="AH5255" s="343">
        <v>15</v>
      </c>
      <c r="AI5255" s="343"/>
      <c r="AJ5255" s="343"/>
      <c r="AK5255" s="343"/>
      <c r="AL5255" s="343"/>
      <c r="AM5255" s="343"/>
      <c r="AN5255" s="343"/>
      <c r="AO5255" s="343"/>
      <c r="AP5255" s="343"/>
      <c r="AQ5255" s="343"/>
      <c r="AR5255" s="343"/>
      <c r="AS5255" s="343"/>
      <c r="AT5255" s="343"/>
      <c r="AU5255" s="343"/>
      <c r="AV5255" s="343"/>
      <c r="AW5255" s="343"/>
      <c r="AX5255" s="343"/>
      <c r="AY5255" s="343"/>
      <c r="AZ5255" s="343"/>
      <c r="BA5255" s="343"/>
      <c r="BB5255" s="343"/>
      <c r="BC5255" s="343"/>
      <c r="BD5255" s="343"/>
      <c r="BE5255" s="475"/>
      <c r="BF5255" s="475"/>
      <c r="BG5255" s="475"/>
      <c r="BH5255" s="475"/>
      <c r="BI5255" s="475"/>
      <c r="BJ5255" s="475"/>
      <c r="BK5255" s="475"/>
      <c r="BL5255" s="475"/>
      <c r="BM5255" s="475"/>
      <c r="BN5255" s="475"/>
      <c r="BO5255" s="475"/>
      <c r="BP5255" s="306"/>
      <c r="BQ5255" s="496"/>
      <c r="BR5255" s="496"/>
      <c r="BS5255" s="496"/>
      <c r="BT5255" s="496"/>
      <c r="BU5255" s="496"/>
      <c r="BV5255" s="496"/>
    </row>
    <row r="5256" spans="1:74" s="52" customFormat="1" ht="12.75">
      <c r="A5256" s="45">
        <v>2353.0846135089</v>
      </c>
      <c r="B5256" s="46" t="s">
        <v>253</v>
      </c>
      <c r="C5256" s="47" t="s">
        <v>412</v>
      </c>
      <c r="D5256" s="48">
        <v>62.346666666666678</v>
      </c>
      <c r="E5256" s="49">
        <v>39.371699999999997</v>
      </c>
      <c r="F5256" s="49">
        <v>3.4819999999999997E-2</v>
      </c>
      <c r="G5256" s="49">
        <v>14.7041</v>
      </c>
      <c r="H5256" s="49">
        <v>0.27589599999999997</v>
      </c>
      <c r="I5256" s="49">
        <v>0.19386999999999999</v>
      </c>
      <c r="J5256" s="49">
        <v>44.6815</v>
      </c>
      <c r="K5256" s="49">
        <v>0.21326600000000001</v>
      </c>
      <c r="L5256" s="49">
        <v>99.504569000000004</v>
      </c>
      <c r="M5256" s="47"/>
      <c r="N5256" s="50">
        <v>0.99391480673412436</v>
      </c>
      <c r="O5256" s="50">
        <v>6.9497498861459948E-4</v>
      </c>
      <c r="P5256" s="50">
        <v>0.31042696213062843</v>
      </c>
      <c r="Q5256" s="50">
        <v>5.6021442803005188E-3</v>
      </c>
      <c r="R5256" s="50">
        <v>4.1453513172931937E-3</v>
      </c>
      <c r="S5256" s="50">
        <v>1.6815170805734498</v>
      </c>
      <c r="T5256" s="50">
        <v>5.7682525154680291E-3</v>
      </c>
      <c r="U5256" s="50">
        <v>3.0029447961228009</v>
      </c>
      <c r="V5256" s="51">
        <v>84.415879388397798</v>
      </c>
      <c r="X5256" s="49">
        <v>0.21254500000000001</v>
      </c>
      <c r="Y5256" s="49">
        <v>47.333199999999998</v>
      </c>
      <c r="Z5256" s="49">
        <v>0.47595500000000002</v>
      </c>
      <c r="AA5256" s="49">
        <v>7.8918499999999998</v>
      </c>
      <c r="AB5256" s="49">
        <v>6.8745700000000003</v>
      </c>
      <c r="AC5256" s="49">
        <v>0.175514</v>
      </c>
      <c r="AD5256" s="49">
        <v>5.4848499999999998</v>
      </c>
      <c r="AE5256" s="312"/>
      <c r="AF5256" s="312" t="s">
        <v>430</v>
      </c>
      <c r="AG5256" s="343">
        <v>30</v>
      </c>
      <c r="AH5256" s="343">
        <v>15</v>
      </c>
      <c r="AI5256" s="343"/>
      <c r="AJ5256" s="343"/>
      <c r="AK5256" s="343"/>
      <c r="AL5256" s="343"/>
      <c r="AM5256" s="343"/>
      <c r="AN5256" s="343"/>
      <c r="AO5256" s="343"/>
      <c r="AP5256" s="343"/>
      <c r="AQ5256" s="343"/>
      <c r="AR5256" s="343"/>
      <c r="AS5256" s="343"/>
      <c r="AT5256" s="343"/>
      <c r="AU5256" s="343"/>
      <c r="AV5256" s="343"/>
      <c r="AW5256" s="343"/>
      <c r="AX5256" s="343"/>
      <c r="AY5256" s="343"/>
      <c r="AZ5256" s="343"/>
      <c r="BA5256" s="343"/>
      <c r="BB5256" s="343"/>
      <c r="BC5256" s="343"/>
      <c r="BD5256" s="343"/>
      <c r="BE5256" s="475"/>
      <c r="BF5256" s="475"/>
      <c r="BG5256" s="475"/>
      <c r="BH5256" s="475"/>
      <c r="BI5256" s="475"/>
      <c r="BJ5256" s="475"/>
      <c r="BK5256" s="475"/>
      <c r="BL5256" s="475"/>
      <c r="BM5256" s="475"/>
      <c r="BN5256" s="475"/>
      <c r="BO5256" s="475"/>
      <c r="BP5256" s="306"/>
      <c r="BQ5256" s="496"/>
      <c r="BR5256" s="496"/>
      <c r="BS5256" s="496"/>
      <c r="BT5256" s="496"/>
      <c r="BU5256" s="496"/>
      <c r="BV5256" s="496"/>
    </row>
    <row r="5257" spans="1:74" s="52" customFormat="1" ht="12.75">
      <c r="A5257" s="45">
        <v>2353.0846135089</v>
      </c>
      <c r="B5257" s="46" t="s">
        <v>253</v>
      </c>
      <c r="C5257" s="47" t="s">
        <v>412</v>
      </c>
      <c r="D5257" s="48">
        <v>67.546666666666681</v>
      </c>
      <c r="E5257" s="49">
        <v>39.380699999999997</v>
      </c>
      <c r="F5257" s="49">
        <v>6.5905000000000005E-2</v>
      </c>
      <c r="G5257" s="49">
        <v>14.5997</v>
      </c>
      <c r="H5257" s="49">
        <v>0.34057100000000001</v>
      </c>
      <c r="I5257" s="49">
        <v>0.20389499999999999</v>
      </c>
      <c r="J5257" s="49">
        <v>44.762999999999998</v>
      </c>
      <c r="K5257" s="49">
        <v>0.24629799999999999</v>
      </c>
      <c r="L5257" s="49">
        <v>99.639184</v>
      </c>
      <c r="M5257" s="47"/>
      <c r="N5257" s="50">
        <v>0.99253771996110707</v>
      </c>
      <c r="O5257" s="50">
        <v>1.3132801147490525E-3</v>
      </c>
      <c r="P5257" s="50">
        <v>0.30772552038597567</v>
      </c>
      <c r="Q5257" s="50">
        <v>6.9042283355973798E-3</v>
      </c>
      <c r="R5257" s="50">
        <v>4.3526716234474974E-3</v>
      </c>
      <c r="S5257" s="50">
        <v>1.6818657229852472</v>
      </c>
      <c r="T5257" s="50">
        <v>6.6509260902428199E-3</v>
      </c>
      <c r="U5257" s="50">
        <v>3.0025119529340425</v>
      </c>
      <c r="V5257" s="51">
        <v>84.533229053393072</v>
      </c>
      <c r="X5257" s="49">
        <v>0.212451</v>
      </c>
      <c r="Y5257" s="49">
        <v>24.256599999999999</v>
      </c>
      <c r="Z5257" s="49">
        <v>0.47804400000000002</v>
      </c>
      <c r="AA5257" s="49">
        <v>6.5661199999999997</v>
      </c>
      <c r="AB5257" s="49">
        <v>6.78329</v>
      </c>
      <c r="AC5257" s="49">
        <v>0.17532800000000001</v>
      </c>
      <c r="AD5257" s="49">
        <v>4.7852699999999997</v>
      </c>
      <c r="AE5257" s="312"/>
      <c r="AF5257" s="312" t="s">
        <v>430</v>
      </c>
      <c r="AG5257" s="343">
        <v>30</v>
      </c>
      <c r="AH5257" s="343">
        <v>15</v>
      </c>
      <c r="AI5257" s="343"/>
      <c r="AJ5257" s="343"/>
      <c r="AK5257" s="343"/>
      <c r="AL5257" s="343"/>
      <c r="AM5257" s="343"/>
      <c r="AN5257" s="343"/>
      <c r="AO5257" s="343"/>
      <c r="AP5257" s="343"/>
      <c r="AQ5257" s="343"/>
      <c r="AR5257" s="343"/>
      <c r="AS5257" s="343"/>
      <c r="AT5257" s="343"/>
      <c r="AU5257" s="343"/>
      <c r="AV5257" s="343"/>
      <c r="AW5257" s="343"/>
      <c r="AX5257" s="343"/>
      <c r="AY5257" s="343"/>
      <c r="AZ5257" s="343"/>
      <c r="BA5257" s="343"/>
      <c r="BB5257" s="343"/>
      <c r="BC5257" s="343"/>
      <c r="BD5257" s="343"/>
      <c r="BE5257" s="475"/>
      <c r="BF5257" s="475"/>
      <c r="BG5257" s="475"/>
      <c r="BH5257" s="475"/>
      <c r="BI5257" s="475"/>
      <c r="BJ5257" s="475"/>
      <c r="BK5257" s="475"/>
      <c r="BL5257" s="475"/>
      <c r="BM5257" s="475"/>
      <c r="BN5257" s="475"/>
      <c r="BO5257" s="475"/>
      <c r="BP5257" s="306"/>
      <c r="BQ5257" s="496"/>
      <c r="BR5257" s="496"/>
      <c r="BS5257" s="496"/>
      <c r="BT5257" s="496"/>
      <c r="BU5257" s="496"/>
      <c r="BV5257" s="496"/>
    </row>
    <row r="5258" spans="1:74" s="52" customFormat="1" ht="12.75">
      <c r="A5258" s="45">
        <v>2353.0846135089</v>
      </c>
      <c r="B5258" s="46" t="s">
        <v>253</v>
      </c>
      <c r="C5258" s="47" t="s">
        <v>412</v>
      </c>
      <c r="D5258" s="48">
        <v>72.746666666666684</v>
      </c>
      <c r="E5258" s="49">
        <v>39.400700000000001</v>
      </c>
      <c r="F5258" s="49">
        <v>5.9452999999999999E-2</v>
      </c>
      <c r="G5258" s="49">
        <v>14.5913</v>
      </c>
      <c r="H5258" s="49">
        <v>0.32101800000000003</v>
      </c>
      <c r="I5258" s="49">
        <v>0.19020899999999999</v>
      </c>
      <c r="J5258" s="49">
        <v>44.675199999999997</v>
      </c>
      <c r="K5258" s="49">
        <v>0.232184</v>
      </c>
      <c r="L5258" s="49">
        <v>99.501681000000005</v>
      </c>
      <c r="M5258" s="47"/>
      <c r="N5258" s="50">
        <v>0.99418295084182684</v>
      </c>
      <c r="O5258" s="50">
        <v>1.1860733904549422E-3</v>
      </c>
      <c r="P5258" s="50">
        <v>0.30790188966721499</v>
      </c>
      <c r="Q5258" s="50">
        <v>6.515318494669008E-3</v>
      </c>
      <c r="R5258" s="50">
        <v>4.0651743354166315E-3</v>
      </c>
      <c r="S5258" s="50">
        <v>1.6804957733726169</v>
      </c>
      <c r="T5258" s="50">
        <v>6.2770026185891723E-3</v>
      </c>
      <c r="U5258" s="50">
        <v>3.0015644226062799</v>
      </c>
      <c r="V5258" s="51">
        <v>84.515074856983119</v>
      </c>
      <c r="X5258" s="49">
        <v>0.21249100000000001</v>
      </c>
      <c r="Y5258" s="49">
        <v>26.653600000000001</v>
      </c>
      <c r="Z5258" s="49">
        <v>0.47778700000000002</v>
      </c>
      <c r="AA5258" s="49">
        <v>6.84572</v>
      </c>
      <c r="AB5258" s="49">
        <v>7.0312200000000002</v>
      </c>
      <c r="AC5258" s="49">
        <v>0.17551900000000001</v>
      </c>
      <c r="AD5258" s="49">
        <v>5.1610300000000002</v>
      </c>
      <c r="AE5258" s="312"/>
      <c r="AF5258" s="312" t="s">
        <v>430</v>
      </c>
      <c r="AG5258" s="343">
        <v>30</v>
      </c>
      <c r="AH5258" s="343">
        <v>15</v>
      </c>
      <c r="AI5258" s="343"/>
      <c r="AJ5258" s="343"/>
      <c r="AK5258" s="343"/>
      <c r="AL5258" s="343"/>
      <c r="AM5258" s="343"/>
      <c r="AN5258" s="343"/>
      <c r="AO5258" s="343"/>
      <c r="AP5258" s="343"/>
      <c r="AQ5258" s="343"/>
      <c r="AR5258" s="343"/>
      <c r="AS5258" s="343"/>
      <c r="AT5258" s="343"/>
      <c r="AU5258" s="343"/>
      <c r="AV5258" s="343"/>
      <c r="AW5258" s="343"/>
      <c r="AX5258" s="343"/>
      <c r="AY5258" s="343"/>
      <c r="AZ5258" s="343"/>
      <c r="BA5258" s="343"/>
      <c r="BB5258" s="343"/>
      <c r="BC5258" s="343"/>
      <c r="BD5258" s="343"/>
      <c r="BE5258" s="475"/>
      <c r="BF5258" s="475"/>
      <c r="BG5258" s="475"/>
      <c r="BH5258" s="475"/>
      <c r="BI5258" s="475"/>
      <c r="BJ5258" s="475"/>
      <c r="BK5258" s="475"/>
      <c r="BL5258" s="475"/>
      <c r="BM5258" s="475"/>
      <c r="BN5258" s="475"/>
      <c r="BO5258" s="475"/>
      <c r="BP5258" s="306"/>
      <c r="BQ5258" s="496"/>
      <c r="BR5258" s="496"/>
      <c r="BS5258" s="496"/>
      <c r="BT5258" s="496"/>
      <c r="BU5258" s="496"/>
      <c r="BV5258" s="496"/>
    </row>
    <row r="5259" spans="1:74" s="52" customFormat="1" ht="12.75">
      <c r="A5259" s="45">
        <v>2353.0846135089</v>
      </c>
      <c r="B5259" s="46" t="s">
        <v>253</v>
      </c>
      <c r="C5259" s="47" t="s">
        <v>412</v>
      </c>
      <c r="D5259" s="48">
        <v>77.946666666666687</v>
      </c>
      <c r="E5259" s="49">
        <v>39.455599999999997</v>
      </c>
      <c r="F5259" s="49">
        <v>4.3652999999999997E-2</v>
      </c>
      <c r="G5259" s="49">
        <v>14.765499999999999</v>
      </c>
      <c r="H5259" s="49">
        <v>0.30788700000000002</v>
      </c>
      <c r="I5259" s="49">
        <v>0.21023800000000001</v>
      </c>
      <c r="J5259" s="49">
        <v>44.544400000000003</v>
      </c>
      <c r="K5259" s="49">
        <v>0.22131100000000001</v>
      </c>
      <c r="L5259" s="49">
        <v>99.576812000000004</v>
      </c>
      <c r="M5259" s="47"/>
      <c r="N5259" s="50">
        <v>0.99553200733085834</v>
      </c>
      <c r="O5259" s="50">
        <v>8.7083542194049159E-4</v>
      </c>
      <c r="P5259" s="50">
        <v>0.31156647977772839</v>
      </c>
      <c r="Q5259" s="50">
        <v>6.2485869841917042E-3</v>
      </c>
      <c r="R5259" s="50">
        <v>4.4930735839918082E-3</v>
      </c>
      <c r="S5259" s="50">
        <v>1.6755146696113825</v>
      </c>
      <c r="T5259" s="50">
        <v>5.9828377260398285E-3</v>
      </c>
      <c r="U5259" s="50">
        <v>3.0010477675658422</v>
      </c>
      <c r="V5259" s="51">
        <v>84.320394772326566</v>
      </c>
      <c r="X5259" s="49">
        <v>0.21238699999999999</v>
      </c>
      <c r="Y5259" s="49">
        <v>36.890599999999999</v>
      </c>
      <c r="Z5259" s="49">
        <v>0.47559299999999999</v>
      </c>
      <c r="AA5259" s="49">
        <v>7.0019600000000004</v>
      </c>
      <c r="AB5259" s="49">
        <v>6.6001399999999997</v>
      </c>
      <c r="AC5259" s="49">
        <v>0.17587900000000001</v>
      </c>
      <c r="AD5259" s="49">
        <v>5.3614600000000001</v>
      </c>
      <c r="AE5259" s="312"/>
      <c r="AF5259" s="312" t="s">
        <v>430</v>
      </c>
      <c r="AG5259" s="343">
        <v>30</v>
      </c>
      <c r="AH5259" s="343">
        <v>15</v>
      </c>
      <c r="AI5259" s="343"/>
      <c r="AJ5259" s="343"/>
      <c r="AK5259" s="343"/>
      <c r="AL5259" s="343"/>
      <c r="AM5259" s="343"/>
      <c r="AN5259" s="343"/>
      <c r="AO5259" s="343"/>
      <c r="AP5259" s="343"/>
      <c r="AQ5259" s="343"/>
      <c r="AR5259" s="343"/>
      <c r="AS5259" s="343"/>
      <c r="AT5259" s="343"/>
      <c r="AU5259" s="343"/>
      <c r="AV5259" s="343"/>
      <c r="AW5259" s="343"/>
      <c r="AX5259" s="343"/>
      <c r="AY5259" s="343"/>
      <c r="AZ5259" s="343"/>
      <c r="BA5259" s="343"/>
      <c r="BB5259" s="343"/>
      <c r="BC5259" s="343"/>
      <c r="BD5259" s="343"/>
      <c r="BE5259" s="475"/>
      <c r="BF5259" s="475"/>
      <c r="BG5259" s="475"/>
      <c r="BH5259" s="475"/>
      <c r="BI5259" s="475"/>
      <c r="BJ5259" s="475"/>
      <c r="BK5259" s="475"/>
      <c r="BL5259" s="475"/>
      <c r="BM5259" s="475"/>
      <c r="BN5259" s="475"/>
      <c r="BO5259" s="475"/>
      <c r="BP5259" s="306"/>
      <c r="BQ5259" s="496"/>
      <c r="BR5259" s="496"/>
      <c r="BS5259" s="496"/>
      <c r="BT5259" s="496"/>
      <c r="BU5259" s="496"/>
      <c r="BV5259" s="496"/>
    </row>
    <row r="5260" spans="1:74" s="52" customFormat="1" ht="12.75">
      <c r="A5260" s="45">
        <v>2353.0846135089</v>
      </c>
      <c r="B5260" s="46" t="s">
        <v>253</v>
      </c>
      <c r="C5260" s="47" t="s">
        <v>412</v>
      </c>
      <c r="D5260" s="48">
        <v>83.14666666666669</v>
      </c>
      <c r="E5260" s="49">
        <v>39.495899999999999</v>
      </c>
      <c r="F5260" s="49">
        <v>1.9726E-2</v>
      </c>
      <c r="G5260" s="49">
        <v>15.131</v>
      </c>
      <c r="H5260" s="49">
        <v>0.28471999999999997</v>
      </c>
      <c r="I5260" s="49">
        <v>0.19797000000000001</v>
      </c>
      <c r="J5260" s="49">
        <v>44.234499999999997</v>
      </c>
      <c r="K5260" s="49">
        <v>0.240287</v>
      </c>
      <c r="L5260" s="49">
        <v>99.626874999999984</v>
      </c>
      <c r="M5260" s="47"/>
      <c r="N5260" s="50">
        <v>0.99755844221398526</v>
      </c>
      <c r="O5260" s="50">
        <v>3.9391342073508026E-4</v>
      </c>
      <c r="P5260" s="50">
        <v>0.31960234635421358</v>
      </c>
      <c r="Q5260" s="50">
        <v>5.784265261482362E-3</v>
      </c>
      <c r="R5260" s="50">
        <v>4.2351759332170443E-3</v>
      </c>
      <c r="S5260" s="50">
        <v>1.6655435844602509</v>
      </c>
      <c r="T5260" s="50">
        <v>6.5024086018982147E-3</v>
      </c>
      <c r="U5260" s="50">
        <v>3.0002980011453699</v>
      </c>
      <c r="V5260" s="51">
        <v>83.900309725689169</v>
      </c>
      <c r="X5260" s="49">
        <v>0.212201</v>
      </c>
      <c r="Y5260" s="49">
        <v>82.909800000000004</v>
      </c>
      <c r="Z5260" s="49">
        <v>0.46904699999999999</v>
      </c>
      <c r="AA5260" s="49">
        <v>7.6070399999999996</v>
      </c>
      <c r="AB5260" s="49">
        <v>6.8712999999999997</v>
      </c>
      <c r="AC5260" s="49">
        <v>0.17671500000000001</v>
      </c>
      <c r="AD5260" s="49">
        <v>5.0516899999999998</v>
      </c>
      <c r="AE5260" s="312"/>
      <c r="AF5260" s="312" t="s">
        <v>430</v>
      </c>
      <c r="AG5260" s="343">
        <v>30</v>
      </c>
      <c r="AH5260" s="343">
        <v>15</v>
      </c>
      <c r="AI5260" s="343"/>
      <c r="AJ5260" s="343"/>
      <c r="AK5260" s="343"/>
      <c r="AL5260" s="343"/>
      <c r="AM5260" s="343"/>
      <c r="AN5260" s="343"/>
      <c r="AO5260" s="343"/>
      <c r="AP5260" s="343"/>
      <c r="AQ5260" s="343"/>
      <c r="AR5260" s="343"/>
      <c r="AS5260" s="343"/>
      <c r="AT5260" s="343"/>
      <c r="AU5260" s="343"/>
      <c r="AV5260" s="343"/>
      <c r="AW5260" s="343"/>
      <c r="AX5260" s="343"/>
      <c r="AY5260" s="343"/>
      <c r="AZ5260" s="343"/>
      <c r="BA5260" s="343"/>
      <c r="BB5260" s="343"/>
      <c r="BC5260" s="343"/>
      <c r="BD5260" s="343"/>
      <c r="BE5260" s="475"/>
      <c r="BF5260" s="475"/>
      <c r="BG5260" s="475"/>
      <c r="BH5260" s="475"/>
      <c r="BI5260" s="475"/>
      <c r="BJ5260" s="475"/>
      <c r="BK5260" s="475"/>
      <c r="BL5260" s="475"/>
      <c r="BM5260" s="475"/>
      <c r="BN5260" s="475"/>
      <c r="BO5260" s="475"/>
      <c r="BP5260" s="306"/>
      <c r="BQ5260" s="496"/>
      <c r="BR5260" s="496"/>
      <c r="BS5260" s="496"/>
      <c r="BT5260" s="496"/>
      <c r="BU5260" s="496"/>
      <c r="BV5260" s="496"/>
    </row>
    <row r="5261" spans="1:74" s="52" customFormat="1" ht="12.75">
      <c r="A5261" s="45">
        <v>2353.0846135089</v>
      </c>
      <c r="B5261" s="46" t="s">
        <v>253</v>
      </c>
      <c r="C5261" s="47" t="s">
        <v>412</v>
      </c>
      <c r="D5261" s="48">
        <v>88.346666666666692</v>
      </c>
      <c r="E5261" s="49">
        <v>39.316600000000001</v>
      </c>
      <c r="F5261" s="49">
        <v>4.9522999999999998E-2</v>
      </c>
      <c r="G5261" s="49">
        <v>14.8827</v>
      </c>
      <c r="H5261" s="49">
        <v>0.30995899999999998</v>
      </c>
      <c r="I5261" s="49">
        <v>0.194192</v>
      </c>
      <c r="J5261" s="49">
        <v>44.350700000000003</v>
      </c>
      <c r="K5261" s="49">
        <v>0.2351</v>
      </c>
      <c r="L5261" s="49">
        <v>99.370463000000015</v>
      </c>
      <c r="M5261" s="47"/>
      <c r="N5261" s="50">
        <v>0.99478405801121872</v>
      </c>
      <c r="O5261" s="50">
        <v>9.9068416941920211E-4</v>
      </c>
      <c r="P5261" s="50">
        <v>0.31491299638894438</v>
      </c>
      <c r="Q5261" s="50">
        <v>6.3081353942834378E-3</v>
      </c>
      <c r="R5261" s="50">
        <v>4.1616920087896442E-3</v>
      </c>
      <c r="S5261" s="50">
        <v>1.6728688220562544</v>
      </c>
      <c r="T5261" s="50">
        <v>6.3732820600996718E-3</v>
      </c>
      <c r="U5261" s="50">
        <v>3.0013446379426538</v>
      </c>
      <c r="V5261" s="51">
        <v>84.157567321183038</v>
      </c>
      <c r="X5261" s="49">
        <v>0.21268999999999999</v>
      </c>
      <c r="Y5261" s="49">
        <v>34.3748</v>
      </c>
      <c r="Z5261" s="49">
        <v>0.47301399999999999</v>
      </c>
      <c r="AA5261" s="49">
        <v>7.1191500000000003</v>
      </c>
      <c r="AB5261" s="49">
        <v>7.0347900000000001</v>
      </c>
      <c r="AC5261" s="49">
        <v>0.17642099999999999</v>
      </c>
      <c r="AD5261" s="49">
        <v>5.1047700000000003</v>
      </c>
      <c r="AE5261" s="312"/>
      <c r="AF5261" s="312" t="s">
        <v>430</v>
      </c>
      <c r="AG5261" s="343">
        <v>30</v>
      </c>
      <c r="AH5261" s="343">
        <v>15</v>
      </c>
      <c r="AI5261" s="343"/>
      <c r="AJ5261" s="343"/>
      <c r="AK5261" s="343"/>
      <c r="AL5261" s="343"/>
      <c r="AM5261" s="343"/>
      <c r="AN5261" s="343"/>
      <c r="AO5261" s="343"/>
      <c r="AP5261" s="343"/>
      <c r="AQ5261" s="343"/>
      <c r="AR5261" s="343"/>
      <c r="AS5261" s="343"/>
      <c r="AT5261" s="343"/>
      <c r="AU5261" s="343"/>
      <c r="AV5261" s="343"/>
      <c r="AW5261" s="343"/>
      <c r="AX5261" s="343"/>
      <c r="AY5261" s="343"/>
      <c r="AZ5261" s="343"/>
      <c r="BA5261" s="343"/>
      <c r="BB5261" s="343"/>
      <c r="BC5261" s="343"/>
      <c r="BD5261" s="343"/>
      <c r="BE5261" s="475"/>
      <c r="BF5261" s="475"/>
      <c r="BG5261" s="475"/>
      <c r="BH5261" s="475"/>
      <c r="BI5261" s="475"/>
      <c r="BJ5261" s="475"/>
      <c r="BK5261" s="475"/>
      <c r="BL5261" s="475"/>
      <c r="BM5261" s="475"/>
      <c r="BN5261" s="475"/>
      <c r="BO5261" s="475"/>
      <c r="BP5261" s="306"/>
      <c r="BQ5261" s="496"/>
      <c r="BR5261" s="496"/>
      <c r="BS5261" s="496"/>
      <c r="BT5261" s="496"/>
      <c r="BU5261" s="496"/>
      <c r="BV5261" s="496"/>
    </row>
    <row r="5262" spans="1:74" s="52" customFormat="1" ht="12.75">
      <c r="A5262" s="38"/>
      <c r="B5262" s="46"/>
      <c r="C5262" s="47"/>
      <c r="D5262" s="48"/>
      <c r="E5262" s="49"/>
      <c r="F5262" s="49"/>
      <c r="G5262" s="49"/>
      <c r="H5262" s="49"/>
      <c r="I5262" s="49"/>
      <c r="J5262" s="49"/>
      <c r="K5262" s="49"/>
      <c r="L5262" s="49"/>
      <c r="M5262" s="47"/>
      <c r="N5262" s="50"/>
      <c r="O5262" s="50"/>
      <c r="P5262" s="50"/>
      <c r="Q5262" s="50"/>
      <c r="R5262" s="50"/>
      <c r="S5262" s="50"/>
      <c r="T5262" s="50"/>
      <c r="U5262" s="50"/>
      <c r="V5262" s="51"/>
      <c r="AE5262" s="312"/>
      <c r="AF5262" s="312"/>
      <c r="AG5262" s="312"/>
      <c r="AH5262" s="312"/>
      <c r="AI5262" s="312"/>
      <c r="AJ5262" s="312"/>
      <c r="AK5262" s="312"/>
      <c r="AL5262" s="312"/>
      <c r="AM5262" s="312"/>
      <c r="AN5262" s="312"/>
      <c r="AO5262" s="312"/>
      <c r="AP5262" s="312"/>
      <c r="AQ5262" s="312"/>
      <c r="AR5262" s="312"/>
      <c r="AS5262" s="312"/>
      <c r="AT5262" s="312"/>
      <c r="AU5262" s="312"/>
      <c r="AV5262" s="312"/>
      <c r="AW5262" s="312"/>
      <c r="AX5262" s="312"/>
      <c r="AY5262" s="312"/>
      <c r="AZ5262" s="312"/>
      <c r="BA5262" s="312"/>
      <c r="BB5262" s="312"/>
      <c r="BC5262" s="312"/>
      <c r="BD5262" s="312"/>
      <c r="BE5262" s="306"/>
      <c r="BF5262" s="306"/>
      <c r="BG5262" s="306"/>
      <c r="BH5262" s="306"/>
      <c r="BI5262" s="306"/>
      <c r="BJ5262" s="306"/>
      <c r="BK5262" s="306"/>
      <c r="BL5262" s="306"/>
      <c r="BM5262" s="306"/>
      <c r="BN5262" s="306"/>
      <c r="BO5262" s="306"/>
      <c r="BP5262" s="306"/>
      <c r="BQ5262" s="496"/>
      <c r="BR5262" s="496"/>
      <c r="BS5262" s="496"/>
      <c r="BT5262" s="496"/>
      <c r="BU5262" s="496"/>
      <c r="BV5262" s="496"/>
    </row>
    <row r="5263" spans="1:74" s="52" customFormat="1" ht="12.75">
      <c r="A5263" s="45">
        <v>2353.0846135089</v>
      </c>
      <c r="B5263" s="46" t="s">
        <v>253</v>
      </c>
      <c r="C5263" s="47" t="s">
        <v>413</v>
      </c>
      <c r="D5263" s="48">
        <v>0</v>
      </c>
      <c r="E5263" s="49">
        <v>38.750999999999998</v>
      </c>
      <c r="F5263" s="49">
        <v>1.6638E-2</v>
      </c>
      <c r="G5263" s="49">
        <v>22.300799999999999</v>
      </c>
      <c r="H5263" s="49">
        <v>0.149418</v>
      </c>
      <c r="I5263" s="49">
        <v>0.26446799999999998</v>
      </c>
      <c r="J5263" s="49">
        <v>38.500399999999999</v>
      </c>
      <c r="K5263" s="49">
        <v>0.30908999999999998</v>
      </c>
      <c r="L5263" s="49">
        <v>100.32882599999999</v>
      </c>
      <c r="M5263" s="47"/>
      <c r="N5263" s="50">
        <v>1.0039604140766707</v>
      </c>
      <c r="O5263" s="50">
        <v>3.4080833670451714E-4</v>
      </c>
      <c r="P5263" s="50">
        <v>0.48318129290440653</v>
      </c>
      <c r="Q5263" s="50">
        <v>3.1137266665594017E-3</v>
      </c>
      <c r="R5263" s="50">
        <v>5.8035341576432109E-3</v>
      </c>
      <c r="S5263" s="50">
        <v>1.4869879936160713</v>
      </c>
      <c r="T5263" s="50">
        <v>8.5797824650466377E-3</v>
      </c>
      <c r="U5263" s="50">
        <v>2.9930976912320419</v>
      </c>
      <c r="V5263" s="51">
        <v>75.47513829343292</v>
      </c>
      <c r="X5263" s="49">
        <v>0.213898</v>
      </c>
      <c r="Y5263" s="49">
        <v>94.955500000000001</v>
      </c>
      <c r="Z5263" s="49">
        <v>0.3826</v>
      </c>
      <c r="AA5263" s="49">
        <v>13.595599999999999</v>
      </c>
      <c r="AB5263" s="49">
        <v>5.6301800000000002</v>
      </c>
      <c r="AC5263" s="49">
        <v>0.193795</v>
      </c>
      <c r="AD5263" s="49">
        <v>4.1440599999999996</v>
      </c>
      <c r="AE5263" s="226"/>
      <c r="AF5263" s="226" t="s">
        <v>435</v>
      </c>
      <c r="AG5263" s="311">
        <v>30</v>
      </c>
      <c r="AH5263" s="311">
        <v>15</v>
      </c>
      <c r="AI5263" s="311"/>
      <c r="AJ5263" s="311"/>
      <c r="AK5263" s="311"/>
      <c r="AL5263" s="311"/>
      <c r="AM5263" s="311"/>
      <c r="AN5263" s="311"/>
      <c r="AO5263" s="311"/>
      <c r="AP5263" s="311"/>
      <c r="AQ5263" s="311"/>
      <c r="AR5263" s="311"/>
      <c r="AS5263" s="311"/>
      <c r="AT5263" s="311"/>
      <c r="AU5263" s="311"/>
      <c r="AV5263" s="311"/>
      <c r="AW5263" s="311"/>
      <c r="AX5263" s="311"/>
      <c r="AY5263" s="311"/>
      <c r="AZ5263" s="311"/>
      <c r="BA5263" s="311"/>
      <c r="BB5263" s="311"/>
      <c r="BC5263" s="311"/>
      <c r="BD5263" s="311"/>
      <c r="BE5263" s="491"/>
      <c r="BF5263" s="491"/>
      <c r="BG5263" s="491"/>
      <c r="BH5263" s="491"/>
      <c r="BI5263" s="491"/>
      <c r="BJ5263" s="491"/>
      <c r="BK5263" s="491"/>
      <c r="BL5263" s="491"/>
      <c r="BM5263" s="491"/>
      <c r="BN5263" s="491"/>
      <c r="BO5263" s="491"/>
      <c r="BP5263" s="306"/>
      <c r="BQ5263" s="496"/>
      <c r="BR5263" s="496"/>
      <c r="BS5263" s="496"/>
      <c r="BT5263" s="496"/>
      <c r="BU5263" s="496"/>
      <c r="BV5263" s="496"/>
    </row>
    <row r="5264" spans="1:74" s="52" customFormat="1" ht="12.75">
      <c r="A5264" s="45">
        <v>2353.0846135089</v>
      </c>
      <c r="B5264" s="46" t="s">
        <v>253</v>
      </c>
      <c r="C5264" s="47" t="s">
        <v>413</v>
      </c>
      <c r="D5264" s="48">
        <v>5.0344827586206895</v>
      </c>
      <c r="E5264" s="49">
        <v>39.217599999999997</v>
      </c>
      <c r="F5264" s="49">
        <v>9.8799999999999999E-3</v>
      </c>
      <c r="G5264" s="49">
        <v>20.7577</v>
      </c>
      <c r="H5264" s="49">
        <v>0.16634299999999999</v>
      </c>
      <c r="I5264" s="49">
        <v>0.27082699999999998</v>
      </c>
      <c r="J5264" s="49">
        <v>39.903700000000001</v>
      </c>
      <c r="K5264" s="49">
        <v>0.26269999999999999</v>
      </c>
      <c r="L5264" s="49">
        <v>100.62044399999999</v>
      </c>
      <c r="M5264" s="47"/>
      <c r="N5264" s="50">
        <v>1.0051818142696083</v>
      </c>
      <c r="O5264" s="50">
        <v>2.0021470417152712E-4</v>
      </c>
      <c r="P5264" s="50">
        <v>0.44493732059572338</v>
      </c>
      <c r="Q5264" s="50">
        <v>3.4293517427228942E-3</v>
      </c>
      <c r="R5264" s="50">
        <v>5.8795123690608088E-3</v>
      </c>
      <c r="S5264" s="50">
        <v>1.5247032373562459</v>
      </c>
      <c r="T5264" s="50">
        <v>7.2140862505107933E-3</v>
      </c>
      <c r="U5264" s="50">
        <v>2.992502943632712</v>
      </c>
      <c r="V5264" s="51">
        <v>77.410227526063494</v>
      </c>
      <c r="X5264" s="49">
        <v>0.212701</v>
      </c>
      <c r="Y5264" s="49">
        <v>158.803</v>
      </c>
      <c r="Z5264" s="49">
        <v>0.397177</v>
      </c>
      <c r="AA5264" s="49">
        <v>12.3393</v>
      </c>
      <c r="AB5264" s="49">
        <v>5.4895399999999999</v>
      </c>
      <c r="AC5264" s="49">
        <v>0.189301</v>
      </c>
      <c r="AD5264" s="49">
        <v>4.7587799999999998</v>
      </c>
      <c r="AE5264" s="226"/>
      <c r="AF5264" s="226" t="s">
        <v>435</v>
      </c>
      <c r="AG5264" s="311">
        <v>30</v>
      </c>
      <c r="AH5264" s="311">
        <v>15</v>
      </c>
      <c r="AI5264" s="311"/>
      <c r="AJ5264" s="311"/>
      <c r="AK5264" s="311"/>
      <c r="AL5264" s="311"/>
      <c r="AM5264" s="311"/>
      <c r="AN5264" s="311"/>
      <c r="AO5264" s="311"/>
      <c r="AP5264" s="311"/>
      <c r="AQ5264" s="311"/>
      <c r="AR5264" s="311"/>
      <c r="AS5264" s="311"/>
      <c r="AT5264" s="311"/>
      <c r="AU5264" s="311"/>
      <c r="AV5264" s="311"/>
      <c r="AW5264" s="311"/>
      <c r="AX5264" s="311"/>
      <c r="AY5264" s="311"/>
      <c r="AZ5264" s="311"/>
      <c r="BA5264" s="311"/>
      <c r="BB5264" s="311"/>
      <c r="BC5264" s="311"/>
      <c r="BD5264" s="311"/>
      <c r="BE5264" s="491"/>
      <c r="BF5264" s="491"/>
      <c r="BG5264" s="491"/>
      <c r="BH5264" s="491"/>
      <c r="BI5264" s="491"/>
      <c r="BJ5264" s="491"/>
      <c r="BK5264" s="491"/>
      <c r="BL5264" s="491"/>
      <c r="BM5264" s="491"/>
      <c r="BN5264" s="491"/>
      <c r="BO5264" s="491"/>
      <c r="BP5264" s="306"/>
      <c r="BQ5264" s="496"/>
      <c r="BR5264" s="496"/>
      <c r="BS5264" s="496"/>
      <c r="BT5264" s="496"/>
      <c r="BU5264" s="496"/>
      <c r="BV5264" s="496"/>
    </row>
    <row r="5265" spans="1:74" s="52" customFormat="1" ht="12.75">
      <c r="A5265" s="45">
        <v>2353.0846135089</v>
      </c>
      <c r="B5265" s="46" t="s">
        <v>253</v>
      </c>
      <c r="C5265" s="47" t="s">
        <v>413</v>
      </c>
      <c r="D5265" s="48">
        <v>10.06448275862069</v>
      </c>
      <c r="E5265" s="49">
        <v>39.389299999999999</v>
      </c>
      <c r="F5265" s="49">
        <v>4.0640999999999997E-2</v>
      </c>
      <c r="G5265" s="49">
        <v>19.038399999999999</v>
      </c>
      <c r="H5265" s="49">
        <v>0.219058</v>
      </c>
      <c r="I5265" s="49">
        <v>0.266405</v>
      </c>
      <c r="J5265" s="49">
        <v>41.370899999999999</v>
      </c>
      <c r="K5265" s="49">
        <v>0.24676899999999999</v>
      </c>
      <c r="L5265" s="49">
        <v>100.60954599999999</v>
      </c>
      <c r="M5265" s="47"/>
      <c r="N5265" s="50">
        <v>1.0018157287930112</v>
      </c>
      <c r="O5265" s="50">
        <v>8.1723956442746189E-4</v>
      </c>
      <c r="P5265" s="50">
        <v>0.40494498443639027</v>
      </c>
      <c r="Q5265" s="50">
        <v>4.4813884828818328E-3</v>
      </c>
      <c r="R5265" s="50">
        <v>5.7390194140128263E-3</v>
      </c>
      <c r="S5265" s="50">
        <v>1.5686032028760506</v>
      </c>
      <c r="T5265" s="50">
        <v>6.7244664588120319E-3</v>
      </c>
      <c r="U5265" s="50">
        <v>2.9942672840431026</v>
      </c>
      <c r="V5265" s="51">
        <v>79.481373343721572</v>
      </c>
      <c r="X5265" s="49">
        <v>0.212393</v>
      </c>
      <c r="Y5265" s="49">
        <v>39.545200000000001</v>
      </c>
      <c r="Z5265" s="49">
        <v>0.41557100000000002</v>
      </c>
      <c r="AA5265" s="49">
        <v>9.2316500000000001</v>
      </c>
      <c r="AB5265" s="49">
        <v>5.5746900000000004</v>
      </c>
      <c r="AC5265" s="49">
        <v>0.184832</v>
      </c>
      <c r="AD5265" s="49">
        <v>5.0488499999999998</v>
      </c>
      <c r="AE5265" s="226"/>
      <c r="AF5265" s="226" t="s">
        <v>435</v>
      </c>
      <c r="AG5265" s="311">
        <v>30</v>
      </c>
      <c r="AH5265" s="311">
        <v>15</v>
      </c>
      <c r="AI5265" s="311"/>
      <c r="AJ5265" s="311"/>
      <c r="AK5265" s="311"/>
      <c r="AL5265" s="311"/>
      <c r="AM5265" s="311"/>
      <c r="AN5265" s="311"/>
      <c r="AO5265" s="311"/>
      <c r="AP5265" s="311"/>
      <c r="AQ5265" s="311"/>
      <c r="AR5265" s="311"/>
      <c r="AS5265" s="311"/>
      <c r="AT5265" s="311"/>
      <c r="AU5265" s="311"/>
      <c r="AV5265" s="311"/>
      <c r="AW5265" s="311"/>
      <c r="AX5265" s="311"/>
      <c r="AY5265" s="311"/>
      <c r="AZ5265" s="311"/>
      <c r="BA5265" s="311"/>
      <c r="BB5265" s="311"/>
      <c r="BC5265" s="311"/>
      <c r="BD5265" s="311"/>
      <c r="BE5265" s="491"/>
      <c r="BF5265" s="491"/>
      <c r="BG5265" s="491"/>
      <c r="BH5265" s="491"/>
      <c r="BI5265" s="491"/>
      <c r="BJ5265" s="491"/>
      <c r="BK5265" s="491"/>
      <c r="BL5265" s="491"/>
      <c r="BM5265" s="491"/>
      <c r="BN5265" s="491"/>
      <c r="BO5265" s="491"/>
      <c r="BP5265" s="306"/>
      <c r="BQ5265" s="496"/>
      <c r="BR5265" s="496"/>
      <c r="BS5265" s="496"/>
      <c r="BT5265" s="496"/>
      <c r="BU5265" s="496"/>
      <c r="BV5265" s="496"/>
    </row>
    <row r="5266" spans="1:74" s="52" customFormat="1" ht="12.75">
      <c r="A5266" s="45">
        <v>2353.0846135089</v>
      </c>
      <c r="B5266" s="46" t="s">
        <v>253</v>
      </c>
      <c r="C5266" s="47" t="s">
        <v>413</v>
      </c>
      <c r="D5266" s="48">
        <v>15.094482758620689</v>
      </c>
      <c r="E5266" s="49">
        <v>39.606900000000003</v>
      </c>
      <c r="F5266" s="49">
        <v>3.6930999999999999E-2</v>
      </c>
      <c r="G5266" s="49">
        <v>17.670400000000001</v>
      </c>
      <c r="H5266" s="49">
        <v>0.18615499999999999</v>
      </c>
      <c r="I5266" s="49">
        <v>0.25864999999999999</v>
      </c>
      <c r="J5266" s="49">
        <v>42.464599999999997</v>
      </c>
      <c r="K5266" s="49">
        <v>0.25336799999999998</v>
      </c>
      <c r="L5266" s="49">
        <v>100.51021800000001</v>
      </c>
      <c r="M5266" s="47"/>
      <c r="N5266" s="50">
        <v>1.0018104137714561</v>
      </c>
      <c r="O5266" s="50">
        <v>7.3855215974532641E-4</v>
      </c>
      <c r="P5266" s="50">
        <v>0.37378086490646156</v>
      </c>
      <c r="Q5266" s="50">
        <v>3.7873312205581543E-3</v>
      </c>
      <c r="R5266" s="50">
        <v>5.541315935525982E-3</v>
      </c>
      <c r="S5266" s="50">
        <v>1.6012172978085442</v>
      </c>
      <c r="T5266" s="50">
        <v>6.8663209670960313E-3</v>
      </c>
      <c r="U5266" s="50">
        <v>2.9947322251492761</v>
      </c>
      <c r="V5266" s="51">
        <v>81.074368981051123</v>
      </c>
      <c r="X5266" s="49">
        <v>0.21189</v>
      </c>
      <c r="Y5266" s="49">
        <v>42.8185</v>
      </c>
      <c r="Z5266" s="49">
        <v>0.43171700000000002</v>
      </c>
      <c r="AA5266" s="49">
        <v>11.2811</v>
      </c>
      <c r="AB5266" s="49">
        <v>5.5798500000000004</v>
      </c>
      <c r="AC5266" s="49">
        <v>0.18154000000000001</v>
      </c>
      <c r="AD5266" s="49">
        <v>4.8162700000000003</v>
      </c>
      <c r="AE5266" s="226"/>
      <c r="AF5266" s="226" t="s">
        <v>435</v>
      </c>
      <c r="AG5266" s="311">
        <v>30</v>
      </c>
      <c r="AH5266" s="311">
        <v>15</v>
      </c>
      <c r="AI5266" s="311"/>
      <c r="AJ5266" s="311"/>
      <c r="AK5266" s="311"/>
      <c r="AL5266" s="311"/>
      <c r="AM5266" s="311"/>
      <c r="AN5266" s="311"/>
      <c r="AO5266" s="311"/>
      <c r="AP5266" s="311"/>
      <c r="AQ5266" s="311"/>
      <c r="AR5266" s="311"/>
      <c r="AS5266" s="311"/>
      <c r="AT5266" s="311"/>
      <c r="AU5266" s="311"/>
      <c r="AV5266" s="311"/>
      <c r="AW5266" s="311"/>
      <c r="AX5266" s="311"/>
      <c r="AY5266" s="311"/>
      <c r="AZ5266" s="311"/>
      <c r="BA5266" s="311"/>
      <c r="BB5266" s="311"/>
      <c r="BC5266" s="311"/>
      <c r="BD5266" s="311"/>
      <c r="BE5266" s="491"/>
      <c r="BF5266" s="491"/>
      <c r="BG5266" s="491"/>
      <c r="BH5266" s="491"/>
      <c r="BI5266" s="491"/>
      <c r="BJ5266" s="491"/>
      <c r="BK5266" s="491"/>
      <c r="BL5266" s="491"/>
      <c r="BM5266" s="491"/>
      <c r="BN5266" s="491"/>
      <c r="BO5266" s="491"/>
      <c r="BP5266" s="306"/>
      <c r="BQ5266" s="496"/>
      <c r="BR5266" s="496"/>
      <c r="BS5266" s="496"/>
      <c r="BT5266" s="496"/>
      <c r="BU5266" s="496"/>
      <c r="BV5266" s="496"/>
    </row>
    <row r="5267" spans="1:74" s="52" customFormat="1" ht="12.75">
      <c r="A5267" s="45">
        <v>2353.0846135089</v>
      </c>
      <c r="B5267" s="46" t="s">
        <v>253</v>
      </c>
      <c r="C5267" s="47" t="s">
        <v>413</v>
      </c>
      <c r="D5267" s="48">
        <v>20.12448275862069</v>
      </c>
      <c r="E5267" s="49">
        <v>39.879100000000001</v>
      </c>
      <c r="F5267" s="49">
        <v>4.718E-2</v>
      </c>
      <c r="G5267" s="49">
        <v>16.611000000000001</v>
      </c>
      <c r="H5267" s="49">
        <v>0.26216</v>
      </c>
      <c r="I5267" s="49">
        <v>0.228686</v>
      </c>
      <c r="J5267" s="49">
        <v>43.312199999999997</v>
      </c>
      <c r="K5267" s="49">
        <v>0.232345</v>
      </c>
      <c r="L5267" s="49">
        <v>100.608332</v>
      </c>
      <c r="M5267" s="47"/>
      <c r="N5267" s="50">
        <v>1.0025573736999227</v>
      </c>
      <c r="O5267" s="50">
        <v>9.3777195078788126E-4</v>
      </c>
      <c r="P5267" s="50">
        <v>0.3492333092698412</v>
      </c>
      <c r="Q5267" s="50">
        <v>5.3012002256708698E-3</v>
      </c>
      <c r="R5267" s="50">
        <v>4.8695542044987668E-3</v>
      </c>
      <c r="S5267" s="50">
        <v>1.623239777063568</v>
      </c>
      <c r="T5267" s="50">
        <v>6.2582782074946898E-3</v>
      </c>
      <c r="U5267" s="50">
        <v>2.9934538705473566</v>
      </c>
      <c r="V5267" s="51">
        <v>82.29464768419102</v>
      </c>
      <c r="X5267" s="49">
        <v>0.21112600000000001</v>
      </c>
      <c r="Y5267" s="49">
        <v>33.241999999999997</v>
      </c>
      <c r="Z5267" s="49">
        <v>0.44587199999999999</v>
      </c>
      <c r="AA5267" s="49">
        <v>8.0629200000000001</v>
      </c>
      <c r="AB5267" s="49">
        <v>6.2894399999999999</v>
      </c>
      <c r="AC5267" s="49">
        <v>0.17912900000000001</v>
      </c>
      <c r="AD5267" s="49">
        <v>5.2686299999999999</v>
      </c>
      <c r="AE5267" s="226"/>
      <c r="AF5267" s="226" t="s">
        <v>435</v>
      </c>
      <c r="AG5267" s="311">
        <v>30</v>
      </c>
      <c r="AH5267" s="311">
        <v>15</v>
      </c>
      <c r="AI5267" s="311"/>
      <c r="AJ5267" s="311"/>
      <c r="AK5267" s="311"/>
      <c r="AL5267" s="311"/>
      <c r="AM5267" s="311"/>
      <c r="AN5267" s="311"/>
      <c r="AO5267" s="311"/>
      <c r="AP5267" s="311"/>
      <c r="AQ5267" s="311"/>
      <c r="AR5267" s="311"/>
      <c r="AS5267" s="311"/>
      <c r="AT5267" s="311"/>
      <c r="AU5267" s="311"/>
      <c r="AV5267" s="311"/>
      <c r="AW5267" s="311"/>
      <c r="AX5267" s="311"/>
      <c r="AY5267" s="311"/>
      <c r="AZ5267" s="311"/>
      <c r="BA5267" s="311"/>
      <c r="BB5267" s="311"/>
      <c r="BC5267" s="311"/>
      <c r="BD5267" s="311"/>
      <c r="BE5267" s="491"/>
      <c r="BF5267" s="491"/>
      <c r="BG5267" s="491"/>
      <c r="BH5267" s="491"/>
      <c r="BI5267" s="491"/>
      <c r="BJ5267" s="491"/>
      <c r="BK5267" s="491"/>
      <c r="BL5267" s="491"/>
      <c r="BM5267" s="491"/>
      <c r="BN5267" s="491"/>
      <c r="BO5267" s="491"/>
      <c r="BP5267" s="306"/>
      <c r="BQ5267" s="496"/>
      <c r="BR5267" s="496"/>
      <c r="BS5267" s="496"/>
      <c r="BT5267" s="496"/>
      <c r="BU5267" s="496"/>
      <c r="BV5267" s="496"/>
    </row>
    <row r="5268" spans="1:74" s="52" customFormat="1" ht="12.75">
      <c r="A5268" s="45">
        <v>2353.0846135089</v>
      </c>
      <c r="B5268" s="46" t="s">
        <v>253</v>
      </c>
      <c r="C5268" s="47" t="s">
        <v>413</v>
      </c>
      <c r="D5268" s="48">
        <v>25.154482758620691</v>
      </c>
      <c r="E5268" s="49">
        <v>40.115099999999998</v>
      </c>
      <c r="F5268" s="49">
        <v>2.3772999999999999E-2</v>
      </c>
      <c r="G5268" s="49">
        <v>15.690799999999999</v>
      </c>
      <c r="H5268" s="49">
        <v>0.25419799999999998</v>
      </c>
      <c r="I5268" s="49">
        <v>0.21081800000000001</v>
      </c>
      <c r="J5268" s="49">
        <v>44.171300000000002</v>
      </c>
      <c r="K5268" s="49">
        <v>0.25158700000000001</v>
      </c>
      <c r="L5268" s="49">
        <v>100.73333100000001</v>
      </c>
      <c r="M5268" s="47"/>
      <c r="N5268" s="50">
        <v>1.0030916844591602</v>
      </c>
      <c r="O5268" s="50">
        <v>4.6999382978588642E-4</v>
      </c>
      <c r="P5268" s="50">
        <v>0.32812085292462273</v>
      </c>
      <c r="Q5268" s="50">
        <v>5.1126818992628794E-3</v>
      </c>
      <c r="R5268" s="50">
        <v>4.4650484849510117E-3</v>
      </c>
      <c r="S5268" s="50">
        <v>1.6465748500698039</v>
      </c>
      <c r="T5268" s="50">
        <v>6.7402901950008526E-3</v>
      </c>
      <c r="U5268" s="50">
        <v>2.9950397105354809</v>
      </c>
      <c r="V5268" s="51">
        <v>83.383725784835576</v>
      </c>
      <c r="X5268" s="49">
        <v>0.21065900000000001</v>
      </c>
      <c r="Y5268" s="49">
        <v>68.198099999999997</v>
      </c>
      <c r="Z5268" s="49">
        <v>0.459119</v>
      </c>
      <c r="AA5268" s="49">
        <v>8.4418799999999994</v>
      </c>
      <c r="AB5268" s="49">
        <v>6.6550200000000004</v>
      </c>
      <c r="AC5268" s="49">
        <v>0.17683299999999999</v>
      </c>
      <c r="AD5268" s="49">
        <v>4.8582799999999997</v>
      </c>
      <c r="AE5268" s="226"/>
      <c r="AF5268" s="226" t="s">
        <v>435</v>
      </c>
      <c r="AG5268" s="311">
        <v>30</v>
      </c>
      <c r="AH5268" s="311">
        <v>15</v>
      </c>
      <c r="AI5268" s="311"/>
      <c r="AJ5268" s="311"/>
      <c r="AK5268" s="311"/>
      <c r="AL5268" s="311"/>
      <c r="AM5268" s="311"/>
      <c r="AN5268" s="311"/>
      <c r="AO5268" s="311"/>
      <c r="AP5268" s="311"/>
      <c r="AQ5268" s="311"/>
      <c r="AR5268" s="311"/>
      <c r="AS5268" s="311"/>
      <c r="AT5268" s="311"/>
      <c r="AU5268" s="311"/>
      <c r="AV5268" s="311"/>
      <c r="AW5268" s="311"/>
      <c r="AX5268" s="311"/>
      <c r="AY5268" s="311"/>
      <c r="AZ5268" s="311"/>
      <c r="BA5268" s="311"/>
      <c r="BB5268" s="311"/>
      <c r="BC5268" s="311"/>
      <c r="BD5268" s="311"/>
      <c r="BE5268" s="491"/>
      <c r="BF5268" s="491"/>
      <c r="BG5268" s="491"/>
      <c r="BH5268" s="491"/>
      <c r="BI5268" s="491"/>
      <c r="BJ5268" s="491"/>
      <c r="BK5268" s="491"/>
      <c r="BL5268" s="491"/>
      <c r="BM5268" s="491"/>
      <c r="BN5268" s="491"/>
      <c r="BO5268" s="491"/>
      <c r="BP5268" s="306"/>
      <c r="BQ5268" s="496"/>
      <c r="BR5268" s="496"/>
      <c r="BS5268" s="496"/>
      <c r="BT5268" s="496"/>
      <c r="BU5268" s="496"/>
      <c r="BV5268" s="496"/>
    </row>
    <row r="5269" spans="1:74" s="52" customFormat="1" ht="12.75">
      <c r="A5269" s="45">
        <v>2353.0846135089</v>
      </c>
      <c r="B5269" s="46" t="s">
        <v>253</v>
      </c>
      <c r="C5269" s="47" t="s">
        <v>413</v>
      </c>
      <c r="D5269" s="48">
        <v>30.184482758620693</v>
      </c>
      <c r="E5269" s="49">
        <v>39.996699999999997</v>
      </c>
      <c r="F5269" s="49">
        <v>5.1007999999999998E-2</v>
      </c>
      <c r="G5269" s="49">
        <v>15.0449</v>
      </c>
      <c r="H5269" s="49">
        <v>0.29722300000000001</v>
      </c>
      <c r="I5269" s="49">
        <v>0.21521799999999999</v>
      </c>
      <c r="J5269" s="49">
        <v>44.5959</v>
      </c>
      <c r="K5269" s="49">
        <v>0.24129400000000001</v>
      </c>
      <c r="L5269" s="49">
        <v>100.474447</v>
      </c>
      <c r="M5269" s="47"/>
      <c r="N5269" s="50">
        <v>1.0000930232350507</v>
      </c>
      <c r="O5269" s="50">
        <v>1.0083932907778083E-3</v>
      </c>
      <c r="P5269" s="50">
        <v>0.31460204148909893</v>
      </c>
      <c r="Q5269" s="50">
        <v>5.9778159958330714E-3</v>
      </c>
      <c r="R5269" s="50">
        <v>4.5580655601772761E-3</v>
      </c>
      <c r="S5269" s="50">
        <v>1.6623394654434163</v>
      </c>
      <c r="T5269" s="50">
        <v>6.4642836882613562E-3</v>
      </c>
      <c r="U5269" s="50">
        <v>2.9959921225295418</v>
      </c>
      <c r="V5269" s="51">
        <v>84.086426412421005</v>
      </c>
      <c r="X5269" s="49">
        <v>0.21108399999999999</v>
      </c>
      <c r="Y5269" s="49">
        <v>30.302700000000002</v>
      </c>
      <c r="Z5269" s="49">
        <v>0.469412</v>
      </c>
      <c r="AA5269" s="49">
        <v>7.3338599999999996</v>
      </c>
      <c r="AB5269" s="49">
        <v>6.5240999999999998</v>
      </c>
      <c r="AC5269" s="49">
        <v>0.175701</v>
      </c>
      <c r="AD5269" s="49">
        <v>4.9194500000000003</v>
      </c>
      <c r="AE5269" s="226"/>
      <c r="AF5269" s="226" t="s">
        <v>435</v>
      </c>
      <c r="AG5269" s="311">
        <v>30</v>
      </c>
      <c r="AH5269" s="311">
        <v>15</v>
      </c>
      <c r="AI5269" s="311"/>
      <c r="AJ5269" s="311"/>
      <c r="AK5269" s="311"/>
      <c r="AL5269" s="311"/>
      <c r="AM5269" s="311"/>
      <c r="AN5269" s="311"/>
      <c r="AO5269" s="311"/>
      <c r="AP5269" s="311"/>
      <c r="AQ5269" s="311"/>
      <c r="AR5269" s="311"/>
      <c r="AS5269" s="311"/>
      <c r="AT5269" s="311"/>
      <c r="AU5269" s="311"/>
      <c r="AV5269" s="311"/>
      <c r="AW5269" s="311"/>
      <c r="AX5269" s="311"/>
      <c r="AY5269" s="311"/>
      <c r="AZ5269" s="311"/>
      <c r="BA5269" s="311"/>
      <c r="BB5269" s="311"/>
      <c r="BC5269" s="311"/>
      <c r="BD5269" s="311"/>
      <c r="BE5269" s="491"/>
      <c r="BF5269" s="491"/>
      <c r="BG5269" s="491"/>
      <c r="BH5269" s="491"/>
      <c r="BI5269" s="491"/>
      <c r="BJ5269" s="491"/>
      <c r="BK5269" s="491"/>
      <c r="BL5269" s="491"/>
      <c r="BM5269" s="491"/>
      <c r="BN5269" s="491"/>
      <c r="BO5269" s="491"/>
      <c r="BP5269" s="306"/>
      <c r="BQ5269" s="496"/>
      <c r="BR5269" s="496"/>
      <c r="BS5269" s="496"/>
      <c r="BT5269" s="496"/>
      <c r="BU5269" s="496"/>
      <c r="BV5269" s="496"/>
    </row>
    <row r="5270" spans="1:74" s="52" customFormat="1" ht="12.75">
      <c r="A5270" s="45">
        <v>2353.0846135089</v>
      </c>
      <c r="B5270" s="46" t="s">
        <v>253</v>
      </c>
      <c r="C5270" s="47" t="s">
        <v>413</v>
      </c>
      <c r="D5270" s="48">
        <v>35.21448275862069</v>
      </c>
      <c r="E5270" s="49">
        <v>40.182099999999998</v>
      </c>
      <c r="F5270" s="49">
        <v>5.4573999999999998E-2</v>
      </c>
      <c r="G5270" s="49">
        <v>14.7332</v>
      </c>
      <c r="H5270" s="49">
        <v>0.28393699999999999</v>
      </c>
      <c r="I5270" s="49">
        <v>0.216171</v>
      </c>
      <c r="J5270" s="49">
        <v>45.055399999999999</v>
      </c>
      <c r="K5270" s="49">
        <v>0.24132700000000001</v>
      </c>
      <c r="L5270" s="49">
        <v>100.80171200000001</v>
      </c>
      <c r="M5270" s="47"/>
      <c r="N5270" s="50">
        <v>0.99970664697519285</v>
      </c>
      <c r="O5270" s="50">
        <v>1.0734977813377834E-3</v>
      </c>
      <c r="P5270" s="50">
        <v>0.30654414670776869</v>
      </c>
      <c r="Q5270" s="50">
        <v>5.6820602090619562E-3</v>
      </c>
      <c r="R5270" s="50">
        <v>4.5553643676359123E-3</v>
      </c>
      <c r="S5270" s="50">
        <v>1.6710727020802223</v>
      </c>
      <c r="T5270" s="50">
        <v>6.4328512799280918E-3</v>
      </c>
      <c r="U5270" s="50">
        <v>2.9960936320881424</v>
      </c>
      <c r="V5270" s="51">
        <v>84.499315583014038</v>
      </c>
      <c r="X5270" s="49">
        <v>0.21054700000000001</v>
      </c>
      <c r="Y5270" s="49">
        <v>29.519100000000002</v>
      </c>
      <c r="Z5270" s="49">
        <v>0.47434199999999999</v>
      </c>
      <c r="AA5270" s="49">
        <v>7.7244200000000003</v>
      </c>
      <c r="AB5270" s="49">
        <v>6.4456100000000003</v>
      </c>
      <c r="AC5270" s="49">
        <v>0.17458599999999999</v>
      </c>
      <c r="AD5270" s="49">
        <v>5.0647700000000002</v>
      </c>
      <c r="AE5270" s="226"/>
      <c r="AF5270" s="226" t="s">
        <v>435</v>
      </c>
      <c r="AG5270" s="311">
        <v>30</v>
      </c>
      <c r="AH5270" s="311">
        <v>15</v>
      </c>
      <c r="AI5270" s="311"/>
      <c r="AJ5270" s="311"/>
      <c r="AK5270" s="311"/>
      <c r="AL5270" s="311"/>
      <c r="AM5270" s="311"/>
      <c r="AN5270" s="311"/>
      <c r="AO5270" s="311"/>
      <c r="AP5270" s="311"/>
      <c r="AQ5270" s="311"/>
      <c r="AR5270" s="311"/>
      <c r="AS5270" s="311"/>
      <c r="AT5270" s="311"/>
      <c r="AU5270" s="311"/>
      <c r="AV5270" s="311"/>
      <c r="AW5270" s="311"/>
      <c r="AX5270" s="311"/>
      <c r="AY5270" s="311"/>
      <c r="AZ5270" s="311"/>
      <c r="BA5270" s="311"/>
      <c r="BB5270" s="311"/>
      <c r="BC5270" s="311"/>
      <c r="BD5270" s="311"/>
      <c r="BE5270" s="491"/>
      <c r="BF5270" s="491"/>
      <c r="BG5270" s="491"/>
      <c r="BH5270" s="491"/>
      <c r="BI5270" s="491"/>
      <c r="BJ5270" s="491"/>
      <c r="BK5270" s="491"/>
      <c r="BL5270" s="491"/>
      <c r="BM5270" s="491"/>
      <c r="BN5270" s="491"/>
      <c r="BO5270" s="491"/>
      <c r="BP5270" s="306"/>
      <c r="BQ5270" s="496"/>
      <c r="BR5270" s="496"/>
      <c r="BS5270" s="496"/>
      <c r="BT5270" s="496"/>
      <c r="BU5270" s="496"/>
      <c r="BV5270" s="496"/>
    </row>
    <row r="5271" spans="1:74" s="52" customFormat="1" ht="12.75">
      <c r="A5271" s="45">
        <v>2353.0846135089</v>
      </c>
      <c r="B5271" s="46" t="s">
        <v>253</v>
      </c>
      <c r="C5271" s="47" t="s">
        <v>413</v>
      </c>
      <c r="D5271" s="48">
        <v>40.244482758620691</v>
      </c>
      <c r="E5271" s="49">
        <v>40.197499999999998</v>
      </c>
      <c r="F5271" s="49">
        <v>7.1603E-2</v>
      </c>
      <c r="G5271" s="49">
        <v>14.473800000000001</v>
      </c>
      <c r="H5271" s="49">
        <v>0.32126199999999999</v>
      </c>
      <c r="I5271" s="49">
        <v>0.213057</v>
      </c>
      <c r="J5271" s="49">
        <v>45.245199999999997</v>
      </c>
      <c r="K5271" s="49">
        <v>0.25624200000000003</v>
      </c>
      <c r="L5271" s="49">
        <v>100.795395</v>
      </c>
      <c r="M5271" s="47"/>
      <c r="N5271" s="50">
        <v>0.99936895963779504</v>
      </c>
      <c r="O5271" s="50">
        <v>1.4074515250141007E-3</v>
      </c>
      <c r="P5271" s="50">
        <v>0.30092992264470581</v>
      </c>
      <c r="Q5271" s="50">
        <v>6.4243628693720521E-3</v>
      </c>
      <c r="R5271" s="50">
        <v>4.4865070965219474E-3</v>
      </c>
      <c r="S5271" s="50">
        <v>1.6769027236413288</v>
      </c>
      <c r="T5271" s="50">
        <v>6.8255047796893587E-3</v>
      </c>
      <c r="U5271" s="50">
        <v>2.9968356672336771</v>
      </c>
      <c r="V5271" s="51">
        <v>84.78486421943785</v>
      </c>
      <c r="X5271" s="49">
        <v>0.21044199999999999</v>
      </c>
      <c r="Y5271" s="49">
        <v>22.788799999999998</v>
      </c>
      <c r="Z5271" s="49">
        <v>0.47896</v>
      </c>
      <c r="AA5271" s="49">
        <v>6.7663700000000002</v>
      </c>
      <c r="AB5271" s="49">
        <v>6.61503</v>
      </c>
      <c r="AC5271" s="49">
        <v>0.174072</v>
      </c>
      <c r="AD5271" s="49">
        <v>4.8024800000000001</v>
      </c>
      <c r="AE5271" s="226"/>
      <c r="AF5271" s="226" t="s">
        <v>435</v>
      </c>
      <c r="AG5271" s="311">
        <v>30</v>
      </c>
      <c r="AH5271" s="311">
        <v>15</v>
      </c>
      <c r="AI5271" s="311"/>
      <c r="AJ5271" s="311"/>
      <c r="AK5271" s="311"/>
      <c r="AL5271" s="311"/>
      <c r="AM5271" s="311"/>
      <c r="AN5271" s="311"/>
      <c r="AO5271" s="311"/>
      <c r="AP5271" s="311"/>
      <c r="AQ5271" s="311"/>
      <c r="AR5271" s="311"/>
      <c r="AS5271" s="311"/>
      <c r="AT5271" s="311"/>
      <c r="AU5271" s="311"/>
      <c r="AV5271" s="311"/>
      <c r="AW5271" s="311"/>
      <c r="AX5271" s="311"/>
      <c r="AY5271" s="311"/>
      <c r="AZ5271" s="311"/>
      <c r="BA5271" s="311"/>
      <c r="BB5271" s="311"/>
      <c r="BC5271" s="311"/>
      <c r="BD5271" s="311"/>
      <c r="BE5271" s="491"/>
      <c r="BF5271" s="491"/>
      <c r="BG5271" s="491"/>
      <c r="BH5271" s="491"/>
      <c r="BI5271" s="491"/>
      <c r="BJ5271" s="491"/>
      <c r="BK5271" s="491"/>
      <c r="BL5271" s="491"/>
      <c r="BM5271" s="491"/>
      <c r="BN5271" s="491"/>
      <c r="BO5271" s="491"/>
      <c r="BP5271" s="306"/>
      <c r="BQ5271" s="496"/>
      <c r="BR5271" s="496"/>
      <c r="BS5271" s="496"/>
      <c r="BT5271" s="496"/>
      <c r="BU5271" s="496"/>
      <c r="BV5271" s="496"/>
    </row>
    <row r="5272" spans="1:74" s="52" customFormat="1" ht="12.75">
      <c r="A5272" s="45">
        <v>2353.0846135089</v>
      </c>
      <c r="B5272" s="46" t="s">
        <v>253</v>
      </c>
      <c r="C5272" s="47" t="s">
        <v>413</v>
      </c>
      <c r="D5272" s="48">
        <v>45.274482758620692</v>
      </c>
      <c r="E5272" s="49">
        <v>40.081600000000002</v>
      </c>
      <c r="F5272" s="49">
        <v>6.8895999999999999E-2</v>
      </c>
      <c r="G5272" s="49">
        <v>14.3489</v>
      </c>
      <c r="H5272" s="49">
        <v>0.296066</v>
      </c>
      <c r="I5272" s="49">
        <v>0.23334099999999999</v>
      </c>
      <c r="J5272" s="49">
        <v>45.2194</v>
      </c>
      <c r="K5272" s="49">
        <v>0.251942</v>
      </c>
      <c r="L5272" s="49">
        <v>100.53941200000001</v>
      </c>
      <c r="M5272" s="47"/>
      <c r="N5272" s="50">
        <v>0.99840591326881856</v>
      </c>
      <c r="O5272" s="50">
        <v>1.3568489975881864E-3</v>
      </c>
      <c r="P5272" s="50">
        <v>0.29890742129376113</v>
      </c>
      <c r="Q5272" s="50">
        <v>5.931909594297363E-3</v>
      </c>
      <c r="R5272" s="50">
        <v>4.923102623828118E-3</v>
      </c>
      <c r="S5272" s="50">
        <v>1.6791729751597493</v>
      </c>
      <c r="T5272" s="50">
        <v>6.7238855882871809E-3</v>
      </c>
      <c r="U5272" s="50">
        <v>2.996574833929555</v>
      </c>
      <c r="V5272" s="51">
        <v>84.889015541043193</v>
      </c>
      <c r="X5272" s="49">
        <v>0.21090600000000001</v>
      </c>
      <c r="Y5272" s="49">
        <v>23.3413</v>
      </c>
      <c r="Z5272" s="49">
        <v>0.481541</v>
      </c>
      <c r="AA5272" s="49">
        <v>7.37005</v>
      </c>
      <c r="AB5272" s="49">
        <v>5.9783799999999996</v>
      </c>
      <c r="AC5272" s="49">
        <v>0.17413300000000001</v>
      </c>
      <c r="AD5272" s="49">
        <v>4.94923</v>
      </c>
      <c r="AE5272" s="226"/>
      <c r="AF5272" s="226" t="s">
        <v>435</v>
      </c>
      <c r="AG5272" s="311">
        <v>30</v>
      </c>
      <c r="AH5272" s="311">
        <v>15</v>
      </c>
      <c r="AI5272" s="311"/>
      <c r="AJ5272" s="311"/>
      <c r="AK5272" s="311"/>
      <c r="AL5272" s="311"/>
      <c r="AM5272" s="311"/>
      <c r="AN5272" s="311"/>
      <c r="AO5272" s="311"/>
      <c r="AP5272" s="311"/>
      <c r="AQ5272" s="311"/>
      <c r="AR5272" s="311"/>
      <c r="AS5272" s="311"/>
      <c r="AT5272" s="311"/>
      <c r="AU5272" s="311"/>
      <c r="AV5272" s="311"/>
      <c r="AW5272" s="311"/>
      <c r="AX5272" s="311"/>
      <c r="AY5272" s="311"/>
      <c r="AZ5272" s="311"/>
      <c r="BA5272" s="311"/>
      <c r="BB5272" s="311"/>
      <c r="BC5272" s="311"/>
      <c r="BD5272" s="311"/>
      <c r="BE5272" s="491"/>
      <c r="BF5272" s="491"/>
      <c r="BG5272" s="491"/>
      <c r="BH5272" s="491"/>
      <c r="BI5272" s="491"/>
      <c r="BJ5272" s="491"/>
      <c r="BK5272" s="491"/>
      <c r="BL5272" s="491"/>
      <c r="BM5272" s="491"/>
      <c r="BN5272" s="491"/>
      <c r="BO5272" s="491"/>
      <c r="BP5272" s="306"/>
      <c r="BQ5272" s="496"/>
      <c r="BR5272" s="496"/>
      <c r="BS5272" s="496"/>
      <c r="BT5272" s="496"/>
      <c r="BU5272" s="496"/>
      <c r="BV5272" s="496"/>
    </row>
    <row r="5273" spans="1:74" s="52" customFormat="1" ht="12.75">
      <c r="A5273" s="45">
        <v>2353.0846135089</v>
      </c>
      <c r="B5273" s="46" t="s">
        <v>253</v>
      </c>
      <c r="C5273" s="47" t="s">
        <v>413</v>
      </c>
      <c r="D5273" s="48">
        <v>50.304482758620694</v>
      </c>
      <c r="E5273" s="49">
        <v>40.293999999999997</v>
      </c>
      <c r="F5273" s="49">
        <v>4.5904E-2</v>
      </c>
      <c r="G5273" s="49">
        <v>14.299300000000001</v>
      </c>
      <c r="H5273" s="49">
        <v>0.31543500000000002</v>
      </c>
      <c r="I5273" s="49">
        <v>0.193664</v>
      </c>
      <c r="J5273" s="49">
        <v>45.272500000000001</v>
      </c>
      <c r="K5273" s="49">
        <v>0.251112</v>
      </c>
      <c r="L5273" s="49">
        <v>100.71911900000001</v>
      </c>
      <c r="M5273" s="47"/>
      <c r="N5273" s="50">
        <v>1.0010964409974392</v>
      </c>
      <c r="O5273" s="50">
        <v>9.0169877835613089E-4</v>
      </c>
      <c r="P5273" s="50">
        <v>0.29710250059163612</v>
      </c>
      <c r="Q5273" s="50">
        <v>6.303609592885233E-3</v>
      </c>
      <c r="R5273" s="50">
        <v>4.0753993534071633E-3</v>
      </c>
      <c r="S5273" s="50">
        <v>1.6767895482681396</v>
      </c>
      <c r="T5273" s="50">
        <v>6.6843725921213338E-3</v>
      </c>
      <c r="U5273" s="50">
        <v>2.994335767264606</v>
      </c>
      <c r="V5273" s="51">
        <v>84.948391642630199</v>
      </c>
      <c r="X5273" s="49">
        <v>0.210289</v>
      </c>
      <c r="Y5273" s="49">
        <v>34.483199999999997</v>
      </c>
      <c r="Z5273" s="49">
        <v>0.481875</v>
      </c>
      <c r="AA5273" s="49">
        <v>6.9476100000000001</v>
      </c>
      <c r="AB5273" s="49">
        <v>7.1216900000000001</v>
      </c>
      <c r="AC5273" s="49">
        <v>0.17390800000000001</v>
      </c>
      <c r="AD5273" s="49">
        <v>4.8374300000000003</v>
      </c>
      <c r="AE5273" s="226"/>
      <c r="AF5273" s="226" t="s">
        <v>435</v>
      </c>
      <c r="AG5273" s="311">
        <v>30</v>
      </c>
      <c r="AH5273" s="311">
        <v>15</v>
      </c>
      <c r="AI5273" s="311"/>
      <c r="AJ5273" s="311"/>
      <c r="AK5273" s="311"/>
      <c r="AL5273" s="311"/>
      <c r="AM5273" s="311"/>
      <c r="AN5273" s="311"/>
      <c r="AO5273" s="311"/>
      <c r="AP5273" s="311"/>
      <c r="AQ5273" s="311"/>
      <c r="AR5273" s="311"/>
      <c r="AS5273" s="311"/>
      <c r="AT5273" s="311"/>
      <c r="AU5273" s="311"/>
      <c r="AV5273" s="311"/>
      <c r="AW5273" s="311"/>
      <c r="AX5273" s="311"/>
      <c r="AY5273" s="311"/>
      <c r="AZ5273" s="311"/>
      <c r="BA5273" s="311"/>
      <c r="BB5273" s="311"/>
      <c r="BC5273" s="311"/>
      <c r="BD5273" s="311"/>
      <c r="BE5273" s="491"/>
      <c r="BF5273" s="491"/>
      <c r="BG5273" s="491"/>
      <c r="BH5273" s="491"/>
      <c r="BI5273" s="491"/>
      <c r="BJ5273" s="491"/>
      <c r="BK5273" s="491"/>
      <c r="BL5273" s="491"/>
      <c r="BM5273" s="491"/>
      <c r="BN5273" s="491"/>
      <c r="BO5273" s="491"/>
      <c r="BP5273" s="306"/>
      <c r="BQ5273" s="496"/>
      <c r="BR5273" s="496"/>
      <c r="BS5273" s="496"/>
      <c r="BT5273" s="496"/>
      <c r="BU5273" s="496"/>
      <c r="BV5273" s="496"/>
    </row>
    <row r="5274" spans="1:74" s="52" customFormat="1" ht="12.75">
      <c r="A5274" s="45">
        <v>2353.0846135089</v>
      </c>
      <c r="B5274" s="46" t="s">
        <v>253</v>
      </c>
      <c r="C5274" s="47" t="s">
        <v>413</v>
      </c>
      <c r="D5274" s="48">
        <v>55.334482758620695</v>
      </c>
      <c r="E5274" s="49">
        <v>40.395600000000002</v>
      </c>
      <c r="F5274" s="49">
        <v>4.0561E-2</v>
      </c>
      <c r="G5274" s="49">
        <v>14.342700000000001</v>
      </c>
      <c r="H5274" s="49">
        <v>0.312699</v>
      </c>
      <c r="I5274" s="49">
        <v>0.21634900000000001</v>
      </c>
      <c r="J5274" s="49">
        <v>45.350200000000001</v>
      </c>
      <c r="K5274" s="49">
        <v>0.23566500000000001</v>
      </c>
      <c r="L5274" s="49">
        <v>100.920981</v>
      </c>
      <c r="M5274" s="47"/>
      <c r="N5274" s="50">
        <v>1.0019253975137823</v>
      </c>
      <c r="O5274" s="50">
        <v>7.953996419081664E-4</v>
      </c>
      <c r="P5274" s="50">
        <v>0.297500863756197</v>
      </c>
      <c r="Q5274" s="50">
        <v>6.2383783002706496E-3</v>
      </c>
      <c r="R5274" s="50">
        <v>4.5450844160132243E-3</v>
      </c>
      <c r="S5274" s="50">
        <v>1.676830152012579</v>
      </c>
      <c r="T5274" s="50">
        <v>6.2625911155861809E-3</v>
      </c>
      <c r="U5274" s="50">
        <v>2.9948931789050253</v>
      </c>
      <c r="V5274" s="51">
        <v>84.931561051308591</v>
      </c>
      <c r="X5274" s="49">
        <v>0.210003</v>
      </c>
      <c r="Y5274" s="49">
        <v>40.405099999999997</v>
      </c>
      <c r="Z5274" s="49">
        <v>0.48171700000000001</v>
      </c>
      <c r="AA5274" s="49">
        <v>6.98306</v>
      </c>
      <c r="AB5274" s="49">
        <v>6.44313</v>
      </c>
      <c r="AC5274" s="49">
        <v>0.17377799999999999</v>
      </c>
      <c r="AD5274" s="49">
        <v>5.08291</v>
      </c>
      <c r="AE5274" s="226"/>
      <c r="AF5274" s="226" t="s">
        <v>435</v>
      </c>
      <c r="AG5274" s="311">
        <v>30</v>
      </c>
      <c r="AH5274" s="311">
        <v>15</v>
      </c>
      <c r="AI5274" s="311"/>
      <c r="AJ5274" s="311"/>
      <c r="AK5274" s="311"/>
      <c r="AL5274" s="311"/>
      <c r="AM5274" s="311"/>
      <c r="AN5274" s="311"/>
      <c r="AO5274" s="311"/>
      <c r="AP5274" s="311"/>
      <c r="AQ5274" s="311"/>
      <c r="AR5274" s="311"/>
      <c r="AS5274" s="311"/>
      <c r="AT5274" s="311"/>
      <c r="AU5274" s="311"/>
      <c r="AV5274" s="311"/>
      <c r="AW5274" s="311"/>
      <c r="AX5274" s="311"/>
      <c r="AY5274" s="311"/>
      <c r="AZ5274" s="311"/>
      <c r="BA5274" s="311"/>
      <c r="BB5274" s="311"/>
      <c r="BC5274" s="311"/>
      <c r="BD5274" s="311"/>
      <c r="BE5274" s="491"/>
      <c r="BF5274" s="491"/>
      <c r="BG5274" s="491"/>
      <c r="BH5274" s="491"/>
      <c r="BI5274" s="491"/>
      <c r="BJ5274" s="491"/>
      <c r="BK5274" s="491"/>
      <c r="BL5274" s="491"/>
      <c r="BM5274" s="491"/>
      <c r="BN5274" s="491"/>
      <c r="BO5274" s="491"/>
      <c r="BP5274" s="306"/>
      <c r="BQ5274" s="496"/>
      <c r="BR5274" s="496"/>
      <c r="BS5274" s="496"/>
      <c r="BT5274" s="496"/>
      <c r="BU5274" s="496"/>
      <c r="BV5274" s="496"/>
    </row>
    <row r="5275" spans="1:74" s="52" customFormat="1" ht="12.75">
      <c r="A5275" s="45">
        <v>2353.0846135089</v>
      </c>
      <c r="B5275" s="46" t="s">
        <v>253</v>
      </c>
      <c r="C5275" s="47" t="s">
        <v>413</v>
      </c>
      <c r="D5275" s="48">
        <v>60.364482758620696</v>
      </c>
      <c r="E5275" s="49">
        <v>40.231200000000001</v>
      </c>
      <c r="F5275" s="49">
        <v>5.2976000000000002E-2</v>
      </c>
      <c r="G5275" s="49">
        <v>14.2982</v>
      </c>
      <c r="H5275" s="49">
        <v>0.26386399999999999</v>
      </c>
      <c r="I5275" s="49">
        <v>0.20583799999999999</v>
      </c>
      <c r="J5275" s="49">
        <v>45.2087</v>
      </c>
      <c r="K5275" s="49">
        <v>0.256353</v>
      </c>
      <c r="L5275" s="49">
        <v>100.557237</v>
      </c>
      <c r="M5275" s="47"/>
      <c r="N5275" s="50">
        <v>1.0011249797458586</v>
      </c>
      <c r="O5275" s="50">
        <v>1.0422691651347979E-3</v>
      </c>
      <c r="P5275" s="50">
        <v>0.29755186230677899</v>
      </c>
      <c r="Q5275" s="50">
        <v>5.2814034560995406E-3</v>
      </c>
      <c r="R5275" s="50">
        <v>4.3384700512977504E-3</v>
      </c>
      <c r="S5275" s="50">
        <v>1.677088093074224</v>
      </c>
      <c r="T5275" s="50">
        <v>6.8347299997868058E-3</v>
      </c>
      <c r="U5275" s="50">
        <v>2.9944380325074111</v>
      </c>
      <c r="V5275" s="51">
        <v>84.931335887540726</v>
      </c>
      <c r="X5275" s="49">
        <v>0.21043999999999999</v>
      </c>
      <c r="Y5275" s="49">
        <v>30.899000000000001</v>
      </c>
      <c r="Z5275" s="49">
        <v>0.48267500000000002</v>
      </c>
      <c r="AA5275" s="49">
        <v>8.2838499999999993</v>
      </c>
      <c r="AB5275" s="49">
        <v>6.90571</v>
      </c>
      <c r="AC5275" s="49">
        <v>0.17403099999999999</v>
      </c>
      <c r="AD5275" s="49">
        <v>4.6473899999999997</v>
      </c>
      <c r="AE5275" s="226"/>
      <c r="AF5275" s="226" t="s">
        <v>435</v>
      </c>
      <c r="AG5275" s="311">
        <v>30</v>
      </c>
      <c r="AH5275" s="311">
        <v>15</v>
      </c>
      <c r="AI5275" s="311"/>
      <c r="AJ5275" s="311"/>
      <c r="AK5275" s="311"/>
      <c r="AL5275" s="311"/>
      <c r="AM5275" s="311"/>
      <c r="AN5275" s="311"/>
      <c r="AO5275" s="311"/>
      <c r="AP5275" s="311"/>
      <c r="AQ5275" s="311"/>
      <c r="AR5275" s="311"/>
      <c r="AS5275" s="311"/>
      <c r="AT5275" s="311"/>
      <c r="AU5275" s="311"/>
      <c r="AV5275" s="311"/>
      <c r="AW5275" s="311"/>
      <c r="AX5275" s="311"/>
      <c r="AY5275" s="311"/>
      <c r="AZ5275" s="311"/>
      <c r="BA5275" s="311"/>
      <c r="BB5275" s="311"/>
      <c r="BC5275" s="311"/>
      <c r="BD5275" s="311"/>
      <c r="BE5275" s="491"/>
      <c r="BF5275" s="491"/>
      <c r="BG5275" s="491"/>
      <c r="BH5275" s="491"/>
      <c r="BI5275" s="491"/>
      <c r="BJ5275" s="491"/>
      <c r="BK5275" s="491"/>
      <c r="BL5275" s="491"/>
      <c r="BM5275" s="491"/>
      <c r="BN5275" s="491"/>
      <c r="BO5275" s="491"/>
      <c r="BP5275" s="306"/>
      <c r="BQ5275" s="496"/>
      <c r="BR5275" s="496"/>
      <c r="BS5275" s="496"/>
      <c r="BT5275" s="496"/>
      <c r="BU5275" s="496"/>
      <c r="BV5275" s="496"/>
    </row>
    <row r="5276" spans="1:74" s="52" customFormat="1" ht="12.75">
      <c r="A5276" s="45">
        <v>2353.0846135089</v>
      </c>
      <c r="B5276" s="46" t="s">
        <v>253</v>
      </c>
      <c r="C5276" s="47" t="s">
        <v>413</v>
      </c>
      <c r="D5276" s="48">
        <v>65.394482758620697</v>
      </c>
      <c r="E5276" s="49">
        <v>40.219499999999996</v>
      </c>
      <c r="F5276" s="49">
        <v>6.5821000000000005E-2</v>
      </c>
      <c r="G5276" s="49">
        <v>14.3232</v>
      </c>
      <c r="H5276" s="49">
        <v>0.32977000000000001</v>
      </c>
      <c r="I5276" s="49">
        <v>0.212088</v>
      </c>
      <c r="J5276" s="49">
        <v>45.471200000000003</v>
      </c>
      <c r="K5276" s="49">
        <v>0.251585</v>
      </c>
      <c r="L5276" s="49">
        <v>100.90509200000001</v>
      </c>
      <c r="M5276" s="47"/>
      <c r="N5276" s="50">
        <v>0.99807958256216711</v>
      </c>
      <c r="O5276" s="50">
        <v>1.2914226388339636E-3</v>
      </c>
      <c r="P5276" s="50">
        <v>0.29725184190620119</v>
      </c>
      <c r="Q5276" s="50">
        <v>6.582388948166748E-3</v>
      </c>
      <c r="R5276" s="50">
        <v>4.4579001848272619E-3</v>
      </c>
      <c r="S5276" s="50">
        <v>1.6821838737066899</v>
      </c>
      <c r="T5276" s="50">
        <v>6.6891493970815345E-3</v>
      </c>
      <c r="U5276" s="50">
        <v>2.9974699636160334</v>
      </c>
      <c r="V5276" s="51">
        <v>84.983000985502414</v>
      </c>
      <c r="X5276" s="49">
        <v>0.21054600000000001</v>
      </c>
      <c r="Y5276" s="49">
        <v>24.437899999999999</v>
      </c>
      <c r="Z5276" s="49">
        <v>0.48199500000000001</v>
      </c>
      <c r="AA5276" s="49">
        <v>6.6695099999999998</v>
      </c>
      <c r="AB5276" s="49">
        <v>6.4817999999999998</v>
      </c>
      <c r="AC5276" s="49">
        <v>0.17355200000000001</v>
      </c>
      <c r="AD5276" s="49">
        <v>4.8944700000000001</v>
      </c>
      <c r="AE5276" s="226"/>
      <c r="AF5276" s="226" t="s">
        <v>435</v>
      </c>
      <c r="AG5276" s="311">
        <v>30</v>
      </c>
      <c r="AH5276" s="311">
        <v>15</v>
      </c>
      <c r="AI5276" s="311"/>
      <c r="AJ5276" s="311"/>
      <c r="AK5276" s="311"/>
      <c r="AL5276" s="311"/>
      <c r="AM5276" s="311"/>
      <c r="AN5276" s="311"/>
      <c r="AO5276" s="311"/>
      <c r="AP5276" s="311"/>
      <c r="AQ5276" s="311"/>
      <c r="AR5276" s="311"/>
      <c r="AS5276" s="311"/>
      <c r="AT5276" s="311"/>
      <c r="AU5276" s="311"/>
      <c r="AV5276" s="311"/>
      <c r="AW5276" s="311"/>
      <c r="AX5276" s="311"/>
      <c r="AY5276" s="311"/>
      <c r="AZ5276" s="311"/>
      <c r="BA5276" s="311"/>
      <c r="BB5276" s="311"/>
      <c r="BC5276" s="311"/>
      <c r="BD5276" s="311"/>
      <c r="BE5276" s="491"/>
      <c r="BF5276" s="491"/>
      <c r="BG5276" s="491"/>
      <c r="BH5276" s="491"/>
      <c r="BI5276" s="491"/>
      <c r="BJ5276" s="491"/>
      <c r="BK5276" s="491"/>
      <c r="BL5276" s="491"/>
      <c r="BM5276" s="491"/>
      <c r="BN5276" s="491"/>
      <c r="BO5276" s="491"/>
      <c r="BP5276" s="306"/>
      <c r="BQ5276" s="496"/>
      <c r="BR5276" s="496"/>
      <c r="BS5276" s="496"/>
      <c r="BT5276" s="496"/>
      <c r="BU5276" s="496"/>
      <c r="BV5276" s="496"/>
    </row>
    <row r="5277" spans="1:74" s="52" customFormat="1" ht="12.75">
      <c r="A5277" s="45">
        <v>2353.0846135089</v>
      </c>
      <c r="B5277" s="46" t="s">
        <v>253</v>
      </c>
      <c r="C5277" s="47" t="s">
        <v>413</v>
      </c>
      <c r="D5277" s="48">
        <v>70.424482758620698</v>
      </c>
      <c r="E5277" s="49">
        <v>40.355400000000003</v>
      </c>
      <c r="F5277" s="49">
        <v>4.6306E-2</v>
      </c>
      <c r="G5277" s="49">
        <v>14.4053</v>
      </c>
      <c r="H5277" s="49">
        <v>0.303846</v>
      </c>
      <c r="I5277" s="49">
        <v>0.20822199999999999</v>
      </c>
      <c r="J5277" s="49">
        <v>45.305900000000001</v>
      </c>
      <c r="K5277" s="49">
        <v>0.24885399999999999</v>
      </c>
      <c r="L5277" s="49">
        <v>100.920421</v>
      </c>
      <c r="M5277" s="47"/>
      <c r="N5277" s="50">
        <v>1.0010015209106744</v>
      </c>
      <c r="O5277" s="50">
        <v>9.0812527567173432E-4</v>
      </c>
      <c r="P5277" s="50">
        <v>0.29882118398505103</v>
      </c>
      <c r="Q5277" s="50">
        <v>6.0622033022126216E-3</v>
      </c>
      <c r="R5277" s="50">
        <v>4.3746713690433576E-3</v>
      </c>
      <c r="S5277" s="50">
        <v>1.67531465907406</v>
      </c>
      <c r="T5277" s="50">
        <v>6.6135608581188157E-3</v>
      </c>
      <c r="U5277" s="50">
        <v>2.9944580260292155</v>
      </c>
      <c r="V5277" s="51">
        <v>84.863190391092886</v>
      </c>
      <c r="X5277" s="49">
        <v>0.21010300000000001</v>
      </c>
      <c r="Y5277" s="49">
        <v>35.369</v>
      </c>
      <c r="Z5277" s="49">
        <v>0.48006300000000002</v>
      </c>
      <c r="AA5277" s="49">
        <v>7.2411399999999997</v>
      </c>
      <c r="AB5277" s="49">
        <v>6.7911700000000002</v>
      </c>
      <c r="AC5277" s="49">
        <v>0.173904</v>
      </c>
      <c r="AD5277" s="49">
        <v>4.9272299999999998</v>
      </c>
      <c r="AE5277" s="226"/>
      <c r="AF5277" s="226" t="s">
        <v>435</v>
      </c>
      <c r="AG5277" s="311">
        <v>30</v>
      </c>
      <c r="AH5277" s="311">
        <v>15</v>
      </c>
      <c r="AI5277" s="311"/>
      <c r="AJ5277" s="311"/>
      <c r="AK5277" s="311"/>
      <c r="AL5277" s="311"/>
      <c r="AM5277" s="311"/>
      <c r="AN5277" s="311"/>
      <c r="AO5277" s="311"/>
      <c r="AP5277" s="311"/>
      <c r="AQ5277" s="311"/>
      <c r="AR5277" s="311"/>
      <c r="AS5277" s="311"/>
      <c r="AT5277" s="311"/>
      <c r="AU5277" s="311"/>
      <c r="AV5277" s="311"/>
      <c r="AW5277" s="311"/>
      <c r="AX5277" s="311"/>
      <c r="AY5277" s="311"/>
      <c r="AZ5277" s="311"/>
      <c r="BA5277" s="311"/>
      <c r="BB5277" s="311"/>
      <c r="BC5277" s="311"/>
      <c r="BD5277" s="311"/>
      <c r="BE5277" s="491"/>
      <c r="BF5277" s="491"/>
      <c r="BG5277" s="491"/>
      <c r="BH5277" s="491"/>
      <c r="BI5277" s="491"/>
      <c r="BJ5277" s="491"/>
      <c r="BK5277" s="491"/>
      <c r="BL5277" s="491"/>
      <c r="BM5277" s="491"/>
      <c r="BN5277" s="491"/>
      <c r="BO5277" s="491"/>
      <c r="BP5277" s="306"/>
      <c r="BQ5277" s="496"/>
      <c r="BR5277" s="496"/>
      <c r="BS5277" s="496"/>
      <c r="BT5277" s="496"/>
      <c r="BU5277" s="496"/>
      <c r="BV5277" s="496"/>
    </row>
    <row r="5278" spans="1:74" s="52" customFormat="1" ht="12.75">
      <c r="A5278" s="45">
        <v>2353.0846135089</v>
      </c>
      <c r="B5278" s="46" t="s">
        <v>253</v>
      </c>
      <c r="C5278" s="47" t="s">
        <v>413</v>
      </c>
      <c r="D5278" s="48">
        <v>75.454482758620699</v>
      </c>
      <c r="E5278" s="49">
        <v>40.176499999999997</v>
      </c>
      <c r="F5278" s="49">
        <v>6.2065000000000002E-2</v>
      </c>
      <c r="G5278" s="49">
        <v>14.5038</v>
      </c>
      <c r="H5278" s="49">
        <v>0.29641299999999998</v>
      </c>
      <c r="I5278" s="49">
        <v>0.19112999999999999</v>
      </c>
      <c r="J5278" s="49">
        <v>45.337499999999999</v>
      </c>
      <c r="K5278" s="49">
        <v>0.24170700000000001</v>
      </c>
      <c r="L5278" s="49">
        <v>100.846434</v>
      </c>
      <c r="M5278" s="47"/>
      <c r="N5278" s="50">
        <v>0.99812275074136347</v>
      </c>
      <c r="O5278" s="50">
        <v>1.2190851172088483E-3</v>
      </c>
      <c r="P5278" s="50">
        <v>0.30133505078318951</v>
      </c>
      <c r="Q5278" s="50">
        <v>5.9231535847385861E-3</v>
      </c>
      <c r="R5278" s="50">
        <v>4.0218554137824375E-3</v>
      </c>
      <c r="S5278" s="50">
        <v>1.6791054402030956</v>
      </c>
      <c r="T5278" s="50">
        <v>6.4336692454612992E-3</v>
      </c>
      <c r="U5278" s="50">
        <v>2.9972536964006329</v>
      </c>
      <c r="V5278" s="51">
        <v>84.78444304917636</v>
      </c>
      <c r="X5278" s="49">
        <v>0.210697</v>
      </c>
      <c r="Y5278" s="49">
        <v>26.182200000000002</v>
      </c>
      <c r="Z5278" s="49">
        <v>0.47906300000000002</v>
      </c>
      <c r="AA5278" s="49">
        <v>7.4416700000000002</v>
      </c>
      <c r="AB5278" s="49">
        <v>7.24613</v>
      </c>
      <c r="AC5278" s="49">
        <v>0.17388200000000001</v>
      </c>
      <c r="AD5278" s="49">
        <v>4.9809900000000003</v>
      </c>
      <c r="AE5278" s="226"/>
      <c r="AF5278" s="226" t="s">
        <v>435</v>
      </c>
      <c r="AG5278" s="311">
        <v>30</v>
      </c>
      <c r="AH5278" s="311">
        <v>15</v>
      </c>
      <c r="AI5278" s="311"/>
      <c r="AJ5278" s="311"/>
      <c r="AK5278" s="311"/>
      <c r="AL5278" s="311"/>
      <c r="AM5278" s="311"/>
      <c r="AN5278" s="311"/>
      <c r="AO5278" s="311"/>
      <c r="AP5278" s="311"/>
      <c r="AQ5278" s="311"/>
      <c r="AR5278" s="311"/>
      <c r="AS5278" s="311"/>
      <c r="AT5278" s="311"/>
      <c r="AU5278" s="311"/>
      <c r="AV5278" s="311"/>
      <c r="AW5278" s="311"/>
      <c r="AX5278" s="311"/>
      <c r="AY5278" s="311"/>
      <c r="AZ5278" s="311"/>
      <c r="BA5278" s="311"/>
      <c r="BB5278" s="311"/>
      <c r="BC5278" s="311"/>
      <c r="BD5278" s="311"/>
      <c r="BE5278" s="491"/>
      <c r="BF5278" s="491"/>
      <c r="BG5278" s="491"/>
      <c r="BH5278" s="491"/>
      <c r="BI5278" s="491"/>
      <c r="BJ5278" s="491"/>
      <c r="BK5278" s="491"/>
      <c r="BL5278" s="491"/>
      <c r="BM5278" s="491"/>
      <c r="BN5278" s="491"/>
      <c r="BO5278" s="491"/>
      <c r="BP5278" s="306"/>
      <c r="BQ5278" s="496"/>
      <c r="BR5278" s="496"/>
      <c r="BS5278" s="496"/>
      <c r="BT5278" s="496"/>
      <c r="BU5278" s="496"/>
      <c r="BV5278" s="496"/>
    </row>
    <row r="5279" spans="1:74" s="52" customFormat="1" ht="12.75">
      <c r="A5279" s="45">
        <v>2353.0846135089</v>
      </c>
      <c r="B5279" s="46" t="s">
        <v>253</v>
      </c>
      <c r="C5279" s="47" t="s">
        <v>413</v>
      </c>
      <c r="D5279" s="48">
        <v>80.4844827586207</v>
      </c>
      <c r="E5279" s="49">
        <v>40.345500000000001</v>
      </c>
      <c r="F5279" s="49">
        <v>4.9598000000000003E-2</v>
      </c>
      <c r="G5279" s="49">
        <v>14.4099</v>
      </c>
      <c r="H5279" s="49">
        <v>0.31833899999999998</v>
      </c>
      <c r="I5279" s="49">
        <v>0.22250300000000001</v>
      </c>
      <c r="J5279" s="49">
        <v>45.351900000000001</v>
      </c>
      <c r="K5279" s="49">
        <v>0.216589</v>
      </c>
      <c r="L5279" s="49">
        <v>100.94566900000001</v>
      </c>
      <c r="M5279" s="47"/>
      <c r="N5279" s="50">
        <v>1.0007827376695568</v>
      </c>
      <c r="O5279" s="50">
        <v>9.7271202090573865E-4</v>
      </c>
      <c r="P5279" s="50">
        <v>0.29892460540227012</v>
      </c>
      <c r="Q5279" s="50">
        <v>6.3515313163520718E-3</v>
      </c>
      <c r="R5279" s="50">
        <v>4.6748352896921813E-3</v>
      </c>
      <c r="S5279" s="50">
        <v>1.6770605212718357</v>
      </c>
      <c r="T5279" s="50">
        <v>5.7562380674297305E-3</v>
      </c>
      <c r="U5279" s="50">
        <v>2.9954394001215716</v>
      </c>
      <c r="V5279" s="51">
        <v>84.872122701378458</v>
      </c>
      <c r="X5279" s="49">
        <v>0.21017</v>
      </c>
      <c r="Y5279" s="49">
        <v>32.7592</v>
      </c>
      <c r="Z5279" s="49">
        <v>0.48027599999999998</v>
      </c>
      <c r="AA5279" s="49">
        <v>7.0195999999999996</v>
      </c>
      <c r="AB5279" s="49">
        <v>6.3385600000000002</v>
      </c>
      <c r="AC5279" s="49">
        <v>0.173871</v>
      </c>
      <c r="AD5279" s="49">
        <v>5.4890499999999998</v>
      </c>
      <c r="AE5279" s="226"/>
      <c r="AF5279" s="226" t="s">
        <v>435</v>
      </c>
      <c r="AG5279" s="311">
        <v>30</v>
      </c>
      <c r="AH5279" s="311">
        <v>15</v>
      </c>
      <c r="AI5279" s="311"/>
      <c r="AJ5279" s="311"/>
      <c r="AK5279" s="311"/>
      <c r="AL5279" s="311"/>
      <c r="AM5279" s="311"/>
      <c r="AN5279" s="311"/>
      <c r="AO5279" s="311"/>
      <c r="AP5279" s="311"/>
      <c r="AQ5279" s="311"/>
      <c r="AR5279" s="311"/>
      <c r="AS5279" s="311"/>
      <c r="AT5279" s="311"/>
      <c r="AU5279" s="311"/>
      <c r="AV5279" s="311"/>
      <c r="AW5279" s="311"/>
      <c r="AX5279" s="311"/>
      <c r="AY5279" s="311"/>
      <c r="AZ5279" s="311"/>
      <c r="BA5279" s="311"/>
      <c r="BB5279" s="311"/>
      <c r="BC5279" s="311"/>
      <c r="BD5279" s="311"/>
      <c r="BE5279" s="491"/>
      <c r="BF5279" s="491"/>
      <c r="BG5279" s="491"/>
      <c r="BH5279" s="491"/>
      <c r="BI5279" s="491"/>
      <c r="BJ5279" s="491"/>
      <c r="BK5279" s="491"/>
      <c r="BL5279" s="491"/>
      <c r="BM5279" s="491"/>
      <c r="BN5279" s="491"/>
      <c r="BO5279" s="491"/>
      <c r="BP5279" s="306"/>
      <c r="BQ5279" s="496"/>
      <c r="BR5279" s="496"/>
      <c r="BS5279" s="496"/>
      <c r="BT5279" s="496"/>
      <c r="BU5279" s="496"/>
      <c r="BV5279" s="496"/>
    </row>
    <row r="5280" spans="1:74" s="52" customFormat="1" ht="12.75">
      <c r="A5280" s="45">
        <v>2353.0846135089</v>
      </c>
      <c r="B5280" s="46" t="s">
        <v>253</v>
      </c>
      <c r="C5280" s="47" t="s">
        <v>413</v>
      </c>
      <c r="D5280" s="48">
        <v>85.514482758620701</v>
      </c>
      <c r="E5280" s="49">
        <v>40.203299999999999</v>
      </c>
      <c r="F5280" s="49">
        <v>4.2333999999999997E-2</v>
      </c>
      <c r="G5280" s="49">
        <v>14.383100000000001</v>
      </c>
      <c r="H5280" s="49">
        <v>0.325625</v>
      </c>
      <c r="I5280" s="49">
        <v>0.21162300000000001</v>
      </c>
      <c r="J5280" s="49">
        <v>45.122700000000002</v>
      </c>
      <c r="K5280" s="49">
        <v>0.21054999999999999</v>
      </c>
      <c r="L5280" s="49">
        <v>100.54948499999999</v>
      </c>
      <c r="M5280" s="47"/>
      <c r="N5280" s="50">
        <v>1.0010339440080347</v>
      </c>
      <c r="O5280" s="50">
        <v>8.3339678754031771E-4</v>
      </c>
      <c r="P5280" s="50">
        <v>0.29949915091037232</v>
      </c>
      <c r="Q5280" s="50">
        <v>6.5215185594497509E-3</v>
      </c>
      <c r="R5280" s="50">
        <v>4.4630906457015264E-3</v>
      </c>
      <c r="S5280" s="50">
        <v>1.6749071080722686</v>
      </c>
      <c r="T5280" s="50">
        <v>5.616942715717152E-3</v>
      </c>
      <c r="U5280" s="50">
        <v>2.9943498552716843</v>
      </c>
      <c r="V5280" s="51">
        <v>84.830925775899019</v>
      </c>
      <c r="X5280" s="49">
        <v>0.21037800000000001</v>
      </c>
      <c r="Y5280" s="49">
        <v>38.0291</v>
      </c>
      <c r="Z5280" s="49">
        <v>0.48055900000000001</v>
      </c>
      <c r="AA5280" s="49">
        <v>6.8273599999999997</v>
      </c>
      <c r="AB5280" s="49">
        <v>6.61571</v>
      </c>
      <c r="AC5280" s="49">
        <v>0.17416799999999999</v>
      </c>
      <c r="AD5280" s="49">
        <v>5.5594200000000003</v>
      </c>
      <c r="AE5280" s="226"/>
      <c r="AF5280" s="226" t="s">
        <v>435</v>
      </c>
      <c r="AG5280" s="311">
        <v>30</v>
      </c>
      <c r="AH5280" s="311">
        <v>15</v>
      </c>
      <c r="AI5280" s="311"/>
      <c r="AJ5280" s="311"/>
      <c r="AK5280" s="311"/>
      <c r="AL5280" s="311"/>
      <c r="AM5280" s="311"/>
      <c r="AN5280" s="311"/>
      <c r="AO5280" s="311"/>
      <c r="AP5280" s="311"/>
      <c r="AQ5280" s="311"/>
      <c r="AR5280" s="311"/>
      <c r="AS5280" s="311"/>
      <c r="AT5280" s="311"/>
      <c r="AU5280" s="311"/>
      <c r="AV5280" s="311"/>
      <c r="AW5280" s="311"/>
      <c r="AX5280" s="311"/>
      <c r="AY5280" s="311"/>
      <c r="AZ5280" s="311"/>
      <c r="BA5280" s="311"/>
      <c r="BB5280" s="311"/>
      <c r="BC5280" s="311"/>
      <c r="BD5280" s="311"/>
      <c r="BE5280" s="491"/>
      <c r="BF5280" s="491"/>
      <c r="BG5280" s="491"/>
      <c r="BH5280" s="491"/>
      <c r="BI5280" s="491"/>
      <c r="BJ5280" s="491"/>
      <c r="BK5280" s="491"/>
      <c r="BL5280" s="491"/>
      <c r="BM5280" s="491"/>
      <c r="BN5280" s="491"/>
      <c r="BO5280" s="491"/>
      <c r="BP5280" s="306"/>
      <c r="BQ5280" s="496"/>
      <c r="BR5280" s="496"/>
      <c r="BS5280" s="496"/>
      <c r="BT5280" s="496"/>
      <c r="BU5280" s="496"/>
      <c r="BV5280" s="496"/>
    </row>
    <row r="5281" spans="1:74" s="52" customFormat="1" ht="12.75">
      <c r="A5281" s="45">
        <v>2353.0846135089</v>
      </c>
      <c r="B5281" s="46" t="s">
        <v>253</v>
      </c>
      <c r="C5281" s="47" t="s">
        <v>413</v>
      </c>
      <c r="D5281" s="48">
        <v>90.544482758620703</v>
      </c>
      <c r="E5281" s="49">
        <v>40.097299999999997</v>
      </c>
      <c r="F5281" s="49">
        <v>4.1852E-2</v>
      </c>
      <c r="G5281" s="49">
        <v>14.605</v>
      </c>
      <c r="H5281" s="49">
        <v>0.26321800000000001</v>
      </c>
      <c r="I5281" s="49">
        <v>0.21423300000000001</v>
      </c>
      <c r="J5281" s="49">
        <v>45.196899999999999</v>
      </c>
      <c r="K5281" s="49">
        <v>0.252612</v>
      </c>
      <c r="L5281" s="49">
        <v>100.723499</v>
      </c>
      <c r="M5281" s="47"/>
      <c r="N5281" s="50">
        <v>0.99785013644228959</v>
      </c>
      <c r="O5281" s="50">
        <v>8.2345870109919075E-4</v>
      </c>
      <c r="P5281" s="50">
        <v>0.30395391844771702</v>
      </c>
      <c r="Q5281" s="50">
        <v>5.2687751918027133E-3</v>
      </c>
      <c r="R5281" s="50">
        <v>4.5156710729880051E-3</v>
      </c>
      <c r="S5281" s="50">
        <v>1.6767464087572335</v>
      </c>
      <c r="T5281" s="50">
        <v>6.7353755481613306E-3</v>
      </c>
      <c r="U5281" s="50">
        <v>2.9974301448260317</v>
      </c>
      <c r="V5281" s="51">
        <v>84.654219809382312</v>
      </c>
      <c r="X5281" s="49">
        <v>0.21082400000000001</v>
      </c>
      <c r="Y5281" s="49">
        <v>38.1282</v>
      </c>
      <c r="Z5281" s="49">
        <v>0.47734900000000002</v>
      </c>
      <c r="AA5281" s="49">
        <v>8.3513500000000001</v>
      </c>
      <c r="AB5281" s="49">
        <v>6.6336199999999996</v>
      </c>
      <c r="AC5281" s="49">
        <v>0.17416000000000001</v>
      </c>
      <c r="AD5281" s="49">
        <v>4.8481699999999996</v>
      </c>
      <c r="AE5281" s="226"/>
      <c r="AF5281" s="226" t="s">
        <v>435</v>
      </c>
      <c r="AG5281" s="311">
        <v>30</v>
      </c>
      <c r="AH5281" s="311">
        <v>15</v>
      </c>
      <c r="AI5281" s="311"/>
      <c r="AJ5281" s="311"/>
      <c r="AK5281" s="311"/>
      <c r="AL5281" s="311"/>
      <c r="AM5281" s="311"/>
      <c r="AN5281" s="311"/>
      <c r="AO5281" s="311"/>
      <c r="AP5281" s="311"/>
      <c r="AQ5281" s="311"/>
      <c r="AR5281" s="311"/>
      <c r="AS5281" s="311"/>
      <c r="AT5281" s="311"/>
      <c r="AU5281" s="311"/>
      <c r="AV5281" s="311"/>
      <c r="AW5281" s="311"/>
      <c r="AX5281" s="311"/>
      <c r="AY5281" s="311"/>
      <c r="AZ5281" s="311"/>
      <c r="BA5281" s="311"/>
      <c r="BB5281" s="311"/>
      <c r="BC5281" s="311"/>
      <c r="BD5281" s="311"/>
      <c r="BE5281" s="491"/>
      <c r="BF5281" s="491"/>
      <c r="BG5281" s="491"/>
      <c r="BH5281" s="491"/>
      <c r="BI5281" s="491"/>
      <c r="BJ5281" s="491"/>
      <c r="BK5281" s="491"/>
      <c r="BL5281" s="491"/>
      <c r="BM5281" s="491"/>
      <c r="BN5281" s="491"/>
      <c r="BO5281" s="491"/>
      <c r="BP5281" s="306"/>
      <c r="BQ5281" s="496"/>
      <c r="BR5281" s="496"/>
      <c r="BS5281" s="496"/>
      <c r="BT5281" s="496"/>
      <c r="BU5281" s="496"/>
      <c r="BV5281" s="496"/>
    </row>
    <row r="5282" spans="1:74" s="52" customFormat="1" ht="12.75">
      <c r="A5282" s="45">
        <v>2353.0846135089</v>
      </c>
      <c r="B5282" s="46" t="s">
        <v>253</v>
      </c>
      <c r="C5282" s="47" t="s">
        <v>413</v>
      </c>
      <c r="D5282" s="48">
        <v>95.574482758620704</v>
      </c>
      <c r="E5282" s="49">
        <v>40.097999999999999</v>
      </c>
      <c r="F5282" s="49">
        <v>2.8521999999999999E-2</v>
      </c>
      <c r="G5282" s="49">
        <v>14.5943</v>
      </c>
      <c r="H5282" s="49">
        <v>0.30320999999999998</v>
      </c>
      <c r="I5282" s="49">
        <v>0.20841100000000001</v>
      </c>
      <c r="J5282" s="49">
        <v>45.114600000000003</v>
      </c>
      <c r="K5282" s="49">
        <v>0.23355200000000001</v>
      </c>
      <c r="L5282" s="49">
        <v>100.61578300000001</v>
      </c>
      <c r="M5282" s="47"/>
      <c r="N5282" s="50">
        <v>0.99920933160894565</v>
      </c>
      <c r="O5282" s="50">
        <v>5.6193898198291555E-4</v>
      </c>
      <c r="P5282" s="50">
        <v>0.30413964389830006</v>
      </c>
      <c r="Q5282" s="50">
        <v>6.0774470336666959E-3</v>
      </c>
      <c r="R5282" s="50">
        <v>4.398860063384212E-3</v>
      </c>
      <c r="S5282" s="50">
        <v>1.6759437044813206</v>
      </c>
      <c r="T5282" s="50">
        <v>6.2355534732824224E-3</v>
      </c>
      <c r="U5282" s="50">
        <v>2.997599916502951</v>
      </c>
      <c r="V5282" s="51">
        <v>84.640058503234755</v>
      </c>
      <c r="X5282" s="49">
        <v>0.210839</v>
      </c>
      <c r="Y5282" s="49">
        <v>56.553699999999999</v>
      </c>
      <c r="Z5282" s="49">
        <v>0.47782799999999997</v>
      </c>
      <c r="AA5282" s="49">
        <v>7.3384</v>
      </c>
      <c r="AB5282" s="49">
        <v>6.8098200000000002</v>
      </c>
      <c r="AC5282" s="49">
        <v>0.17438999999999999</v>
      </c>
      <c r="AD5282" s="49">
        <v>5.1591699999999996</v>
      </c>
      <c r="AE5282" s="226"/>
      <c r="AF5282" s="226" t="s">
        <v>435</v>
      </c>
      <c r="AG5282" s="311">
        <v>30</v>
      </c>
      <c r="AH5282" s="311">
        <v>15</v>
      </c>
      <c r="AI5282" s="311"/>
      <c r="AJ5282" s="311"/>
      <c r="AK5282" s="311"/>
      <c r="AL5282" s="311"/>
      <c r="AM5282" s="311"/>
      <c r="AN5282" s="311"/>
      <c r="AO5282" s="311"/>
      <c r="AP5282" s="311"/>
      <c r="AQ5282" s="311"/>
      <c r="AR5282" s="311"/>
      <c r="AS5282" s="311"/>
      <c r="AT5282" s="311"/>
      <c r="AU5282" s="311"/>
      <c r="AV5282" s="311"/>
      <c r="AW5282" s="311"/>
      <c r="AX5282" s="311"/>
      <c r="AY5282" s="311"/>
      <c r="AZ5282" s="311"/>
      <c r="BA5282" s="311"/>
      <c r="BB5282" s="311"/>
      <c r="BC5282" s="311"/>
      <c r="BD5282" s="311"/>
      <c r="BE5282" s="491"/>
      <c r="BF5282" s="491"/>
      <c r="BG5282" s="491"/>
      <c r="BH5282" s="491"/>
      <c r="BI5282" s="491"/>
      <c r="BJ5282" s="491"/>
      <c r="BK5282" s="491"/>
      <c r="BL5282" s="491"/>
      <c r="BM5282" s="491"/>
      <c r="BN5282" s="491"/>
      <c r="BO5282" s="491"/>
      <c r="BP5282" s="306"/>
      <c r="BQ5282" s="496"/>
      <c r="BR5282" s="496"/>
      <c r="BS5282" s="496"/>
      <c r="BT5282" s="496"/>
      <c r="BU5282" s="496"/>
      <c r="BV5282" s="496"/>
    </row>
    <row r="5283" spans="1:74" s="52" customFormat="1" ht="12.75">
      <c r="A5283" s="45">
        <v>2353.0846135089</v>
      </c>
      <c r="B5283" s="46" t="s">
        <v>253</v>
      </c>
      <c r="C5283" s="47" t="s">
        <v>413</v>
      </c>
      <c r="D5283" s="48">
        <v>100.6044827586207</v>
      </c>
      <c r="E5283" s="49">
        <v>40.1907</v>
      </c>
      <c r="F5283" s="49">
        <v>2.5415E-2</v>
      </c>
      <c r="G5283" s="49">
        <v>14.4955</v>
      </c>
      <c r="H5283" s="49">
        <v>0.31713799999999998</v>
      </c>
      <c r="I5283" s="49">
        <v>0.20427899999999999</v>
      </c>
      <c r="J5283" s="49">
        <v>45.219799999999999</v>
      </c>
      <c r="K5283" s="49">
        <v>0.24552499999999999</v>
      </c>
      <c r="L5283" s="49">
        <v>100.743683</v>
      </c>
      <c r="M5283" s="47"/>
      <c r="N5283" s="50">
        <v>0.99959753820461428</v>
      </c>
      <c r="O5283" s="50">
        <v>4.9976419296547594E-4</v>
      </c>
      <c r="P5283" s="50">
        <v>0.30150103116557198</v>
      </c>
      <c r="Q5283" s="50">
        <v>6.3444179172707123E-3</v>
      </c>
      <c r="R5283" s="50">
        <v>4.3033737852998114E-3</v>
      </c>
      <c r="S5283" s="50">
        <v>1.6766282918799826</v>
      </c>
      <c r="T5283" s="50">
        <v>6.5426392501208661E-3</v>
      </c>
      <c r="U5283" s="50">
        <v>2.9967456820670355</v>
      </c>
      <c r="V5283" s="51">
        <v>84.758275020089329</v>
      </c>
      <c r="X5283" s="49">
        <v>0.21066499999999999</v>
      </c>
      <c r="Y5283" s="49">
        <v>65.017200000000003</v>
      </c>
      <c r="Z5283" s="49">
        <v>0.479437</v>
      </c>
      <c r="AA5283" s="49">
        <v>6.9093400000000003</v>
      </c>
      <c r="AB5283" s="49">
        <v>6.82979</v>
      </c>
      <c r="AC5283" s="49">
        <v>0.174207</v>
      </c>
      <c r="AD5283" s="49">
        <v>4.9370399999999997</v>
      </c>
      <c r="AE5283" s="226"/>
      <c r="AF5283" s="226" t="s">
        <v>435</v>
      </c>
      <c r="AG5283" s="311">
        <v>30</v>
      </c>
      <c r="AH5283" s="311">
        <v>15</v>
      </c>
      <c r="AI5283" s="311"/>
      <c r="AJ5283" s="311"/>
      <c r="AK5283" s="311"/>
      <c r="AL5283" s="311"/>
      <c r="AM5283" s="311"/>
      <c r="AN5283" s="311"/>
      <c r="AO5283" s="311"/>
      <c r="AP5283" s="311"/>
      <c r="AQ5283" s="311"/>
      <c r="AR5283" s="311"/>
      <c r="AS5283" s="311"/>
      <c r="AT5283" s="311"/>
      <c r="AU5283" s="311"/>
      <c r="AV5283" s="311"/>
      <c r="AW5283" s="311"/>
      <c r="AX5283" s="311"/>
      <c r="AY5283" s="311"/>
      <c r="AZ5283" s="311"/>
      <c r="BA5283" s="311"/>
      <c r="BB5283" s="311"/>
      <c r="BC5283" s="311"/>
      <c r="BD5283" s="311"/>
      <c r="BE5283" s="491"/>
      <c r="BF5283" s="491"/>
      <c r="BG5283" s="491"/>
      <c r="BH5283" s="491"/>
      <c r="BI5283" s="491"/>
      <c r="BJ5283" s="491"/>
      <c r="BK5283" s="491"/>
      <c r="BL5283" s="491"/>
      <c r="BM5283" s="491"/>
      <c r="BN5283" s="491"/>
      <c r="BO5283" s="491"/>
      <c r="BP5283" s="306"/>
      <c r="BQ5283" s="496"/>
      <c r="BR5283" s="496"/>
      <c r="BS5283" s="496"/>
      <c r="BT5283" s="496"/>
      <c r="BU5283" s="496"/>
      <c r="BV5283" s="496"/>
    </row>
    <row r="5284" spans="1:74" s="52" customFormat="1" ht="12.75">
      <c r="A5284" s="45">
        <v>2353.0846135089</v>
      </c>
      <c r="B5284" s="46" t="s">
        <v>253</v>
      </c>
      <c r="C5284" s="47" t="s">
        <v>413</v>
      </c>
      <c r="D5284" s="48">
        <v>105.63448275862071</v>
      </c>
      <c r="E5284" s="49">
        <v>40.331899999999997</v>
      </c>
      <c r="F5284" s="49">
        <v>5.3929999999999999E-2</v>
      </c>
      <c r="G5284" s="49">
        <v>14.5259</v>
      </c>
      <c r="H5284" s="49">
        <v>0.32486900000000002</v>
      </c>
      <c r="I5284" s="49">
        <v>0.197299</v>
      </c>
      <c r="J5284" s="49">
        <v>45.237699999999997</v>
      </c>
      <c r="K5284" s="49">
        <v>0.26672200000000001</v>
      </c>
      <c r="L5284" s="49">
        <v>100.99669999999999</v>
      </c>
      <c r="M5284" s="47"/>
      <c r="N5284" s="50">
        <v>1.0001782913417343</v>
      </c>
      <c r="O5284" s="50">
        <v>1.0573884876012255E-3</v>
      </c>
      <c r="P5284" s="50">
        <v>0.3012505069198429</v>
      </c>
      <c r="Q5284" s="50">
        <v>6.4800880397112692E-3</v>
      </c>
      <c r="R5284" s="50">
        <v>4.1441872058127095E-3</v>
      </c>
      <c r="S5284" s="50">
        <v>1.6723909319910428</v>
      </c>
      <c r="T5284" s="50">
        <v>7.0867192643645468E-3</v>
      </c>
      <c r="U5284" s="50">
        <v>2.9942943860610942</v>
      </c>
      <c r="V5284" s="51">
        <v>84.736310204041828</v>
      </c>
      <c r="X5284" s="49">
        <v>0.21012700000000001</v>
      </c>
      <c r="Y5284" s="49">
        <v>28.563300000000002</v>
      </c>
      <c r="Z5284" s="49">
        <v>0.47851100000000002</v>
      </c>
      <c r="AA5284" s="49">
        <v>6.9085000000000001</v>
      </c>
      <c r="AB5284" s="49">
        <v>7.0637999999999996</v>
      </c>
      <c r="AC5284" s="49">
        <v>0.1741</v>
      </c>
      <c r="AD5284" s="49">
        <v>4.5353700000000003</v>
      </c>
      <c r="AE5284" s="226"/>
      <c r="AF5284" s="226" t="s">
        <v>435</v>
      </c>
      <c r="AG5284" s="311">
        <v>30</v>
      </c>
      <c r="AH5284" s="311">
        <v>15</v>
      </c>
      <c r="AI5284" s="311"/>
      <c r="AJ5284" s="311"/>
      <c r="AK5284" s="311"/>
      <c r="AL5284" s="311"/>
      <c r="AM5284" s="311"/>
      <c r="AN5284" s="311"/>
      <c r="AO5284" s="311"/>
      <c r="AP5284" s="311"/>
      <c r="AQ5284" s="311"/>
      <c r="AR5284" s="311"/>
      <c r="AS5284" s="311"/>
      <c r="AT5284" s="311"/>
      <c r="AU5284" s="311"/>
      <c r="AV5284" s="311"/>
      <c r="AW5284" s="311"/>
      <c r="AX5284" s="311"/>
      <c r="AY5284" s="311"/>
      <c r="AZ5284" s="311"/>
      <c r="BA5284" s="311"/>
      <c r="BB5284" s="311"/>
      <c r="BC5284" s="311"/>
      <c r="BD5284" s="311"/>
      <c r="BE5284" s="491"/>
      <c r="BF5284" s="491"/>
      <c r="BG5284" s="491"/>
      <c r="BH5284" s="491"/>
      <c r="BI5284" s="491"/>
      <c r="BJ5284" s="491"/>
      <c r="BK5284" s="491"/>
      <c r="BL5284" s="491"/>
      <c r="BM5284" s="491"/>
      <c r="BN5284" s="491"/>
      <c r="BO5284" s="491"/>
      <c r="BP5284" s="306"/>
      <c r="BQ5284" s="496"/>
      <c r="BR5284" s="496"/>
      <c r="BS5284" s="496"/>
      <c r="BT5284" s="496"/>
      <c r="BU5284" s="496"/>
      <c r="BV5284" s="496"/>
    </row>
    <row r="5285" spans="1:74" s="52" customFormat="1" ht="12.75">
      <c r="A5285" s="45">
        <v>2353.0846135089</v>
      </c>
      <c r="B5285" s="46" t="s">
        <v>253</v>
      </c>
      <c r="C5285" s="47" t="s">
        <v>413</v>
      </c>
      <c r="D5285" s="48">
        <v>110.66448275862071</v>
      </c>
      <c r="E5285" s="49">
        <v>40.369</v>
      </c>
      <c r="F5285" s="49">
        <v>2.7403E-2</v>
      </c>
      <c r="G5285" s="49">
        <v>14.5099</v>
      </c>
      <c r="H5285" s="49">
        <v>0.34361599999999998</v>
      </c>
      <c r="I5285" s="49">
        <v>0.19777800000000001</v>
      </c>
      <c r="J5285" s="49">
        <v>44.9666</v>
      </c>
      <c r="K5285" s="49">
        <v>0.221105</v>
      </c>
      <c r="L5285" s="49">
        <v>100.683167</v>
      </c>
      <c r="M5285" s="47"/>
      <c r="N5285" s="50">
        <v>1.0040686401148033</v>
      </c>
      <c r="O5285" s="50">
        <v>5.3887611863467043E-4</v>
      </c>
      <c r="P5285" s="50">
        <v>0.30181152863666172</v>
      </c>
      <c r="Q5285" s="50">
        <v>6.8743664930916984E-3</v>
      </c>
      <c r="R5285" s="50">
        <v>4.1665743091358438E-3</v>
      </c>
      <c r="S5285" s="50">
        <v>1.6673009908294707</v>
      </c>
      <c r="T5285" s="50">
        <v>5.8921205372162964E-3</v>
      </c>
      <c r="U5285" s="50">
        <v>2.9920532672419857</v>
      </c>
      <c r="V5285" s="51">
        <v>84.672712927624417</v>
      </c>
      <c r="X5285" s="49">
        <v>0.21008499999999999</v>
      </c>
      <c r="Y5285" s="49">
        <v>59.2044</v>
      </c>
      <c r="Z5285" s="49">
        <v>0.47861399999999998</v>
      </c>
      <c r="AA5285" s="49">
        <v>6.3867500000000001</v>
      </c>
      <c r="AB5285" s="49">
        <v>6.98156</v>
      </c>
      <c r="AC5285" s="49">
        <v>0.174677</v>
      </c>
      <c r="AD5285" s="49">
        <v>5.4506500000000004</v>
      </c>
      <c r="AE5285" s="226"/>
      <c r="AF5285" s="226" t="s">
        <v>435</v>
      </c>
      <c r="AG5285" s="311">
        <v>30</v>
      </c>
      <c r="AH5285" s="311">
        <v>15</v>
      </c>
      <c r="AI5285" s="311"/>
      <c r="AJ5285" s="311"/>
      <c r="AK5285" s="311"/>
      <c r="AL5285" s="311"/>
      <c r="AM5285" s="311"/>
      <c r="AN5285" s="311"/>
      <c r="AO5285" s="311"/>
      <c r="AP5285" s="311"/>
      <c r="AQ5285" s="311"/>
      <c r="AR5285" s="311"/>
      <c r="AS5285" s="311"/>
      <c r="AT5285" s="311"/>
      <c r="AU5285" s="311"/>
      <c r="AV5285" s="311"/>
      <c r="AW5285" s="311"/>
      <c r="AX5285" s="311"/>
      <c r="AY5285" s="311"/>
      <c r="AZ5285" s="311"/>
      <c r="BA5285" s="311"/>
      <c r="BB5285" s="311"/>
      <c r="BC5285" s="311"/>
      <c r="BD5285" s="311"/>
      <c r="BE5285" s="491"/>
      <c r="BF5285" s="491"/>
      <c r="BG5285" s="491"/>
      <c r="BH5285" s="491"/>
      <c r="BI5285" s="491"/>
      <c r="BJ5285" s="491"/>
      <c r="BK5285" s="491"/>
      <c r="BL5285" s="491"/>
      <c r="BM5285" s="491"/>
      <c r="BN5285" s="491"/>
      <c r="BO5285" s="491"/>
      <c r="BP5285" s="306"/>
      <c r="BQ5285" s="496"/>
      <c r="BR5285" s="496"/>
      <c r="BS5285" s="496"/>
      <c r="BT5285" s="496"/>
      <c r="BU5285" s="496"/>
      <c r="BV5285" s="496"/>
    </row>
    <row r="5286" spans="1:74" s="52" customFormat="1" ht="12.75">
      <c r="A5286" s="45">
        <v>2353.0846135089</v>
      </c>
      <c r="B5286" s="46" t="s">
        <v>253</v>
      </c>
      <c r="C5286" s="47" t="s">
        <v>413</v>
      </c>
      <c r="D5286" s="48">
        <v>115.69448275862071</v>
      </c>
      <c r="E5286" s="49">
        <v>40.242699999999999</v>
      </c>
      <c r="F5286" s="49">
        <v>2.8903999999999999E-2</v>
      </c>
      <c r="G5286" s="49">
        <v>14.457000000000001</v>
      </c>
      <c r="H5286" s="49">
        <v>0.334422</v>
      </c>
      <c r="I5286" s="49">
        <v>0.19244900000000001</v>
      </c>
      <c r="J5286" s="49">
        <v>45.0411</v>
      </c>
      <c r="K5286" s="49">
        <v>0.26386799999999999</v>
      </c>
      <c r="L5286" s="49">
        <v>100.61302900000001</v>
      </c>
      <c r="M5286" s="47"/>
      <c r="N5286" s="50">
        <v>1.0017449043305653</v>
      </c>
      <c r="O5286" s="50">
        <v>5.6885737703616616E-4</v>
      </c>
      <c r="P5286" s="50">
        <v>0.30095683144983204</v>
      </c>
      <c r="Q5286" s="50">
        <v>6.6958969780494598E-3</v>
      </c>
      <c r="R5286" s="50">
        <v>4.0576205261853762E-3</v>
      </c>
      <c r="S5286" s="50">
        <v>1.6714275824722604</v>
      </c>
      <c r="T5286" s="50">
        <v>7.0374351138581103E-3</v>
      </c>
      <c r="U5286" s="50">
        <v>2.9940318791369789</v>
      </c>
      <c r="V5286" s="51">
        <v>84.741471828436403</v>
      </c>
      <c r="X5286" s="49">
        <v>0.210428</v>
      </c>
      <c r="Y5286" s="49">
        <v>56.246699999999997</v>
      </c>
      <c r="Z5286" s="49">
        <v>0.47956700000000002</v>
      </c>
      <c r="AA5286" s="49">
        <v>6.6158799999999998</v>
      </c>
      <c r="AB5286" s="49">
        <v>7.3426999999999998</v>
      </c>
      <c r="AC5286" s="49">
        <v>0.17452699999999999</v>
      </c>
      <c r="AD5286" s="49">
        <v>4.6527900000000004</v>
      </c>
      <c r="AE5286" s="226"/>
      <c r="AF5286" s="226" t="s">
        <v>435</v>
      </c>
      <c r="AG5286" s="311">
        <v>30</v>
      </c>
      <c r="AH5286" s="311">
        <v>15</v>
      </c>
      <c r="AI5286" s="311"/>
      <c r="AJ5286" s="311"/>
      <c r="AK5286" s="311"/>
      <c r="AL5286" s="311"/>
      <c r="AM5286" s="311"/>
      <c r="AN5286" s="311"/>
      <c r="AO5286" s="311"/>
      <c r="AP5286" s="311"/>
      <c r="AQ5286" s="311"/>
      <c r="AR5286" s="311"/>
      <c r="AS5286" s="311"/>
      <c r="AT5286" s="311"/>
      <c r="AU5286" s="311"/>
      <c r="AV5286" s="311"/>
      <c r="AW5286" s="311"/>
      <c r="AX5286" s="311"/>
      <c r="AY5286" s="311"/>
      <c r="AZ5286" s="311"/>
      <c r="BA5286" s="311"/>
      <c r="BB5286" s="311"/>
      <c r="BC5286" s="311"/>
      <c r="BD5286" s="311"/>
      <c r="BE5286" s="491"/>
      <c r="BF5286" s="491"/>
      <c r="BG5286" s="491"/>
      <c r="BH5286" s="491"/>
      <c r="BI5286" s="491"/>
      <c r="BJ5286" s="491"/>
      <c r="BK5286" s="491"/>
      <c r="BL5286" s="491"/>
      <c r="BM5286" s="491"/>
      <c r="BN5286" s="491"/>
      <c r="BO5286" s="491"/>
      <c r="BP5286" s="306"/>
      <c r="BQ5286" s="496"/>
      <c r="BR5286" s="496"/>
      <c r="BS5286" s="496"/>
      <c r="BT5286" s="496"/>
      <c r="BU5286" s="496"/>
      <c r="BV5286" s="496"/>
    </row>
    <row r="5287" spans="1:74" s="52" customFormat="1" ht="12.75">
      <c r="A5287" s="45">
        <v>2353.0846135089</v>
      </c>
      <c r="B5287" s="46" t="s">
        <v>253</v>
      </c>
      <c r="C5287" s="47" t="s">
        <v>413</v>
      </c>
      <c r="D5287" s="48">
        <v>120.72448275862071</v>
      </c>
      <c r="E5287" s="49">
        <v>40.311900000000001</v>
      </c>
      <c r="F5287" s="49">
        <v>4.9711999999999999E-2</v>
      </c>
      <c r="G5287" s="49">
        <v>14.576000000000001</v>
      </c>
      <c r="H5287" s="49">
        <v>0.33413799999999999</v>
      </c>
      <c r="I5287" s="49">
        <v>0.231484</v>
      </c>
      <c r="J5287" s="49">
        <v>45.085700000000003</v>
      </c>
      <c r="K5287" s="49">
        <v>0.25028400000000001</v>
      </c>
      <c r="L5287" s="49">
        <v>100.89398</v>
      </c>
      <c r="M5287" s="47"/>
      <c r="N5287" s="50">
        <v>1.0011017221335685</v>
      </c>
      <c r="O5287" s="50">
        <v>9.7607140851733055E-4</v>
      </c>
      <c r="P5287" s="50">
        <v>0.30271873095275637</v>
      </c>
      <c r="Q5287" s="50">
        <v>6.6744379761418237E-3</v>
      </c>
      <c r="R5287" s="50">
        <v>4.8691332302015257E-3</v>
      </c>
      <c r="S5287" s="50">
        <v>1.6691382245219033</v>
      </c>
      <c r="T5287" s="50">
        <v>6.6594087912324393E-3</v>
      </c>
      <c r="U5287" s="50">
        <v>2.9937405310260132</v>
      </c>
      <c r="V5287" s="51">
        <v>84.64803797697958</v>
      </c>
      <c r="X5287" s="49">
        <v>0.21016799999999999</v>
      </c>
      <c r="Y5287" s="49">
        <v>32.463000000000001</v>
      </c>
      <c r="Z5287" s="49">
        <v>0.47765299999999999</v>
      </c>
      <c r="AA5287" s="49">
        <v>6.6891699999999998</v>
      </c>
      <c r="AB5287" s="49">
        <v>6.1485500000000002</v>
      </c>
      <c r="AC5287" s="49">
        <v>0.17446900000000001</v>
      </c>
      <c r="AD5287" s="49">
        <v>4.9036400000000002</v>
      </c>
      <c r="AE5287" s="226"/>
      <c r="AF5287" s="226" t="s">
        <v>435</v>
      </c>
      <c r="AG5287" s="311">
        <v>30</v>
      </c>
      <c r="AH5287" s="311">
        <v>15</v>
      </c>
      <c r="AI5287" s="311"/>
      <c r="AJ5287" s="311"/>
      <c r="AK5287" s="311"/>
      <c r="AL5287" s="311"/>
      <c r="AM5287" s="311"/>
      <c r="AN5287" s="311"/>
      <c r="AO5287" s="311"/>
      <c r="AP5287" s="311"/>
      <c r="AQ5287" s="311"/>
      <c r="AR5287" s="311"/>
      <c r="AS5287" s="311"/>
      <c r="AT5287" s="311"/>
      <c r="AU5287" s="311"/>
      <c r="AV5287" s="311"/>
      <c r="AW5287" s="311"/>
      <c r="AX5287" s="311"/>
      <c r="AY5287" s="311"/>
      <c r="AZ5287" s="311"/>
      <c r="BA5287" s="311"/>
      <c r="BB5287" s="311"/>
      <c r="BC5287" s="311"/>
      <c r="BD5287" s="311"/>
      <c r="BE5287" s="491"/>
      <c r="BF5287" s="491"/>
      <c r="BG5287" s="491"/>
      <c r="BH5287" s="491"/>
      <c r="BI5287" s="491"/>
      <c r="BJ5287" s="491"/>
      <c r="BK5287" s="491"/>
      <c r="BL5287" s="491"/>
      <c r="BM5287" s="491"/>
      <c r="BN5287" s="491"/>
      <c r="BO5287" s="491"/>
      <c r="BP5287" s="306"/>
      <c r="BQ5287" s="496"/>
      <c r="BR5287" s="496"/>
      <c r="BS5287" s="496"/>
      <c r="BT5287" s="496"/>
      <c r="BU5287" s="496"/>
      <c r="BV5287" s="496"/>
    </row>
    <row r="5288" spans="1:74" s="52" customFormat="1" ht="12.75">
      <c r="A5288" s="45">
        <v>2353.0846135089</v>
      </c>
      <c r="B5288" s="46" t="s">
        <v>253</v>
      </c>
      <c r="C5288" s="47" t="s">
        <v>413</v>
      </c>
      <c r="D5288" s="48">
        <v>125.75448275862071</v>
      </c>
      <c r="E5288" s="49">
        <v>40.257599999999996</v>
      </c>
      <c r="F5288" s="49">
        <v>7.5121999999999994E-2</v>
      </c>
      <c r="G5288" s="49">
        <v>14.5578</v>
      </c>
      <c r="H5288" s="49">
        <v>0.33461400000000002</v>
      </c>
      <c r="I5288" s="49">
        <v>0.21149399999999999</v>
      </c>
      <c r="J5288" s="49">
        <v>45.025300000000001</v>
      </c>
      <c r="K5288" s="49">
        <v>0.25393100000000002</v>
      </c>
      <c r="L5288" s="49">
        <v>100.75686099999999</v>
      </c>
      <c r="M5288" s="47"/>
      <c r="N5288" s="50">
        <v>1.0010888473389239</v>
      </c>
      <c r="O5288" s="50">
        <v>1.4769551231187284E-3</v>
      </c>
      <c r="P5288" s="50">
        <v>0.30274465569399595</v>
      </c>
      <c r="Q5288" s="50">
        <v>6.692875442934604E-3</v>
      </c>
      <c r="R5288" s="50">
        <v>4.4545981574124933E-3</v>
      </c>
      <c r="S5288" s="50">
        <v>1.6691290026336953</v>
      </c>
      <c r="T5288" s="50">
        <v>6.7654721896109613E-3</v>
      </c>
      <c r="U5288" s="50">
        <v>2.9935540185247409</v>
      </c>
      <c r="V5288" s="51">
        <v>84.64685329024843</v>
      </c>
      <c r="X5288" s="49">
        <v>0.21035999999999999</v>
      </c>
      <c r="Y5288" s="49">
        <v>21.707599999999999</v>
      </c>
      <c r="Z5288" s="49">
        <v>0.47746699999999997</v>
      </c>
      <c r="AA5288" s="49">
        <v>6.5806899999999997</v>
      </c>
      <c r="AB5288" s="49">
        <v>6.6110899999999999</v>
      </c>
      <c r="AC5288" s="49">
        <v>0.17463200000000001</v>
      </c>
      <c r="AD5288" s="49">
        <v>4.8320299999999996</v>
      </c>
      <c r="AE5288" s="226"/>
      <c r="AF5288" s="226" t="s">
        <v>435</v>
      </c>
      <c r="AG5288" s="311">
        <v>30</v>
      </c>
      <c r="AH5288" s="311">
        <v>15</v>
      </c>
      <c r="AI5288" s="311"/>
      <c r="AJ5288" s="311"/>
      <c r="AK5288" s="311"/>
      <c r="AL5288" s="311"/>
      <c r="AM5288" s="311"/>
      <c r="AN5288" s="311"/>
      <c r="AO5288" s="311"/>
      <c r="AP5288" s="311"/>
      <c r="AQ5288" s="311"/>
      <c r="AR5288" s="311"/>
      <c r="AS5288" s="311"/>
      <c r="AT5288" s="311"/>
      <c r="AU5288" s="311"/>
      <c r="AV5288" s="311"/>
      <c r="AW5288" s="311"/>
      <c r="AX5288" s="311"/>
      <c r="AY5288" s="311"/>
      <c r="AZ5288" s="311"/>
      <c r="BA5288" s="311"/>
      <c r="BB5288" s="311"/>
      <c r="BC5288" s="311"/>
      <c r="BD5288" s="311"/>
      <c r="BE5288" s="491"/>
      <c r="BF5288" s="491"/>
      <c r="BG5288" s="491"/>
      <c r="BH5288" s="491"/>
      <c r="BI5288" s="491"/>
      <c r="BJ5288" s="491"/>
      <c r="BK5288" s="491"/>
      <c r="BL5288" s="491"/>
      <c r="BM5288" s="491"/>
      <c r="BN5288" s="491"/>
      <c r="BO5288" s="491"/>
      <c r="BP5288" s="306"/>
      <c r="BQ5288" s="496"/>
      <c r="BR5288" s="496"/>
      <c r="BS5288" s="496"/>
      <c r="BT5288" s="496"/>
      <c r="BU5288" s="496"/>
      <c r="BV5288" s="496"/>
    </row>
    <row r="5289" spans="1:74" s="52" customFormat="1" ht="12.75">
      <c r="A5289" s="45">
        <v>2353.0846135089</v>
      </c>
      <c r="B5289" s="46" t="s">
        <v>253</v>
      </c>
      <c r="C5289" s="47" t="s">
        <v>413</v>
      </c>
      <c r="D5289" s="48">
        <v>130.7844827586207</v>
      </c>
      <c r="E5289" s="49">
        <v>40.3249</v>
      </c>
      <c r="F5289" s="49">
        <v>7.5459999999999999E-2</v>
      </c>
      <c r="G5289" s="49">
        <v>14.6343</v>
      </c>
      <c r="H5289" s="49">
        <v>0.28773399999999999</v>
      </c>
      <c r="I5289" s="49">
        <v>0.208033</v>
      </c>
      <c r="J5289" s="49">
        <v>44.874499999999998</v>
      </c>
      <c r="K5289" s="49">
        <v>0.249752</v>
      </c>
      <c r="L5289" s="49">
        <v>100.696113</v>
      </c>
      <c r="M5289" s="47"/>
      <c r="N5289" s="50">
        <v>1.0031928001869965</v>
      </c>
      <c r="O5289" s="50">
        <v>1.4842372382414155E-3</v>
      </c>
      <c r="P5289" s="50">
        <v>0.30446617783676533</v>
      </c>
      <c r="Q5289" s="50">
        <v>5.7576622229706578E-3</v>
      </c>
      <c r="R5289" s="50">
        <v>4.3835814327443509E-3</v>
      </c>
      <c r="S5289" s="50">
        <v>1.664252721137476</v>
      </c>
      <c r="T5289" s="50">
        <v>6.6569873198795027E-3</v>
      </c>
      <c r="U5289" s="50">
        <v>2.9914090200288896</v>
      </c>
      <c r="V5289" s="51">
        <v>84.534806975470147</v>
      </c>
      <c r="X5289" s="49">
        <v>0.210198</v>
      </c>
      <c r="Y5289" s="49">
        <v>21.758900000000001</v>
      </c>
      <c r="Z5289" s="49">
        <v>0.47678999999999999</v>
      </c>
      <c r="AA5289" s="49">
        <v>7.7127800000000004</v>
      </c>
      <c r="AB5289" s="49">
        <v>6.7944599999999999</v>
      </c>
      <c r="AC5289" s="49">
        <v>0.17496700000000001</v>
      </c>
      <c r="AD5289" s="49">
        <v>4.86911</v>
      </c>
      <c r="AE5289" s="226"/>
      <c r="AF5289" s="226" t="s">
        <v>435</v>
      </c>
      <c r="AG5289" s="311">
        <v>30</v>
      </c>
      <c r="AH5289" s="311">
        <v>15</v>
      </c>
      <c r="AI5289" s="311"/>
      <c r="AJ5289" s="311"/>
      <c r="AK5289" s="311"/>
      <c r="AL5289" s="311"/>
      <c r="AM5289" s="311"/>
      <c r="AN5289" s="311"/>
      <c r="AO5289" s="311"/>
      <c r="AP5289" s="311"/>
      <c r="AQ5289" s="311"/>
      <c r="AR5289" s="311"/>
      <c r="AS5289" s="311"/>
      <c r="AT5289" s="311"/>
      <c r="AU5289" s="311"/>
      <c r="AV5289" s="311"/>
      <c r="AW5289" s="311"/>
      <c r="AX5289" s="311"/>
      <c r="AY5289" s="311"/>
      <c r="AZ5289" s="311"/>
      <c r="BA5289" s="311"/>
      <c r="BB5289" s="311"/>
      <c r="BC5289" s="311"/>
      <c r="BD5289" s="311"/>
      <c r="BE5289" s="491"/>
      <c r="BF5289" s="491"/>
      <c r="BG5289" s="491"/>
      <c r="BH5289" s="491"/>
      <c r="BI5289" s="491"/>
      <c r="BJ5289" s="491"/>
      <c r="BK5289" s="491"/>
      <c r="BL5289" s="491"/>
      <c r="BM5289" s="491"/>
      <c r="BN5289" s="491"/>
      <c r="BO5289" s="491"/>
      <c r="BP5289" s="306"/>
      <c r="BQ5289" s="496"/>
      <c r="BR5289" s="496"/>
      <c r="BS5289" s="496"/>
      <c r="BT5289" s="496"/>
      <c r="BU5289" s="496"/>
      <c r="BV5289" s="496"/>
    </row>
    <row r="5290" spans="1:74" s="52" customFormat="1" ht="12.75">
      <c r="A5290" s="45">
        <v>2353.0846135089</v>
      </c>
      <c r="B5290" s="46" t="s">
        <v>253</v>
      </c>
      <c r="C5290" s="47" t="s">
        <v>413</v>
      </c>
      <c r="D5290" s="48">
        <v>135.8144827586207</v>
      </c>
      <c r="E5290" s="49">
        <v>40.190800000000003</v>
      </c>
      <c r="F5290" s="49">
        <v>2.7008000000000001E-2</v>
      </c>
      <c r="G5290" s="49">
        <v>14.672599999999999</v>
      </c>
      <c r="H5290" s="49">
        <v>0.30747999999999998</v>
      </c>
      <c r="I5290" s="49">
        <v>0.21292800000000001</v>
      </c>
      <c r="J5290" s="49">
        <v>44.930599999999998</v>
      </c>
      <c r="K5290" s="49">
        <v>0.234156</v>
      </c>
      <c r="L5290" s="49">
        <v>100.60686800000001</v>
      </c>
      <c r="M5290" s="47"/>
      <c r="N5290" s="50">
        <v>1.001725669177379</v>
      </c>
      <c r="O5290" s="50">
        <v>5.3221853081909646E-4</v>
      </c>
      <c r="P5290" s="50">
        <v>0.30583361900511513</v>
      </c>
      <c r="Q5290" s="50">
        <v>6.1642879357153542E-3</v>
      </c>
      <c r="R5290" s="50">
        <v>4.4951135398812146E-3</v>
      </c>
      <c r="S5290" s="50">
        <v>1.6694480741913793</v>
      </c>
      <c r="T5290" s="50">
        <v>6.2529519270590637E-3</v>
      </c>
      <c r="U5290" s="50">
        <v>2.9953712541252262</v>
      </c>
      <c r="V5290" s="51">
        <v>84.516961805574127</v>
      </c>
      <c r="X5290" s="49">
        <v>0.21052399999999999</v>
      </c>
      <c r="Y5290" s="49">
        <v>58.988199999999999</v>
      </c>
      <c r="Z5290" s="49">
        <v>0.47585699999999997</v>
      </c>
      <c r="AA5290" s="49">
        <v>7.10501</v>
      </c>
      <c r="AB5290" s="49">
        <v>6.5756399999999999</v>
      </c>
      <c r="AC5290" s="49">
        <v>0.17476700000000001</v>
      </c>
      <c r="AD5290" s="49">
        <v>5.1773800000000003</v>
      </c>
      <c r="AE5290" s="226"/>
      <c r="AF5290" s="226" t="s">
        <v>435</v>
      </c>
      <c r="AG5290" s="311">
        <v>30</v>
      </c>
      <c r="AH5290" s="311">
        <v>15</v>
      </c>
      <c r="AI5290" s="311"/>
      <c r="AJ5290" s="311"/>
      <c r="AK5290" s="311"/>
      <c r="AL5290" s="311"/>
      <c r="AM5290" s="311"/>
      <c r="AN5290" s="311"/>
      <c r="AO5290" s="311"/>
      <c r="AP5290" s="311"/>
      <c r="AQ5290" s="311"/>
      <c r="AR5290" s="311"/>
      <c r="AS5290" s="311"/>
      <c r="AT5290" s="311"/>
      <c r="AU5290" s="311"/>
      <c r="AV5290" s="311"/>
      <c r="AW5290" s="311"/>
      <c r="AX5290" s="311"/>
      <c r="AY5290" s="311"/>
      <c r="AZ5290" s="311"/>
      <c r="BA5290" s="311"/>
      <c r="BB5290" s="311"/>
      <c r="BC5290" s="311"/>
      <c r="BD5290" s="311"/>
      <c r="BE5290" s="491"/>
      <c r="BF5290" s="491"/>
      <c r="BG5290" s="491"/>
      <c r="BH5290" s="491"/>
      <c r="BI5290" s="491"/>
      <c r="BJ5290" s="491"/>
      <c r="BK5290" s="491"/>
      <c r="BL5290" s="491"/>
      <c r="BM5290" s="491"/>
      <c r="BN5290" s="491"/>
      <c r="BO5290" s="491"/>
      <c r="BP5290" s="306"/>
      <c r="BQ5290" s="496"/>
      <c r="BR5290" s="496"/>
      <c r="BS5290" s="496"/>
      <c r="BT5290" s="496"/>
      <c r="BU5290" s="496"/>
      <c r="BV5290" s="496"/>
    </row>
    <row r="5291" spans="1:74" s="52" customFormat="1" ht="12.75">
      <c r="A5291" s="45">
        <v>2353.0846135089</v>
      </c>
      <c r="B5291" s="46" t="s">
        <v>253</v>
      </c>
      <c r="C5291" s="47" t="s">
        <v>413</v>
      </c>
      <c r="D5291" s="48">
        <v>140.8444827586207</v>
      </c>
      <c r="E5291" s="49">
        <v>40.239199999999997</v>
      </c>
      <c r="F5291" s="49">
        <v>6.4611000000000002E-2</v>
      </c>
      <c r="G5291" s="49">
        <v>14.5908</v>
      </c>
      <c r="H5291" s="49">
        <v>0.30880600000000002</v>
      </c>
      <c r="I5291" s="49">
        <v>0.21748100000000001</v>
      </c>
      <c r="J5291" s="49">
        <v>44.9131</v>
      </c>
      <c r="K5291" s="49">
        <v>0.22529299999999999</v>
      </c>
      <c r="L5291" s="49">
        <v>100.60188799999999</v>
      </c>
      <c r="M5291" s="47"/>
      <c r="N5291" s="50">
        <v>1.0021397265561676</v>
      </c>
      <c r="O5291" s="50">
        <v>1.2722158987839756E-3</v>
      </c>
      <c r="P5291" s="50">
        <v>0.30388834175003321</v>
      </c>
      <c r="Q5291" s="50">
        <v>6.1859807345332769E-3</v>
      </c>
      <c r="R5291" s="50">
        <v>4.5876048296276135E-3</v>
      </c>
      <c r="S5291" s="50">
        <v>1.6674795575338743</v>
      </c>
      <c r="T5291" s="50">
        <v>6.0115198621895263E-3</v>
      </c>
      <c r="U5291" s="50">
        <v>2.992815245325561</v>
      </c>
      <c r="V5291" s="51">
        <v>84.584899558300634</v>
      </c>
      <c r="X5291" s="49">
        <v>0.21044399999999999</v>
      </c>
      <c r="Y5291" s="49">
        <v>24.266500000000001</v>
      </c>
      <c r="Z5291" s="49">
        <v>0.477719</v>
      </c>
      <c r="AA5291" s="49">
        <v>7.1496199999999996</v>
      </c>
      <c r="AB5291" s="49">
        <v>6.5186999999999999</v>
      </c>
      <c r="AC5291" s="49">
        <v>0.17486099999999999</v>
      </c>
      <c r="AD5291" s="49">
        <v>5.3010299999999999</v>
      </c>
      <c r="AE5291" s="226"/>
      <c r="AF5291" s="226" t="s">
        <v>435</v>
      </c>
      <c r="AG5291" s="311">
        <v>30</v>
      </c>
      <c r="AH5291" s="311">
        <v>15</v>
      </c>
      <c r="AI5291" s="311"/>
      <c r="AJ5291" s="311"/>
      <c r="AK5291" s="311"/>
      <c r="AL5291" s="311"/>
      <c r="AM5291" s="311"/>
      <c r="AN5291" s="311"/>
      <c r="AO5291" s="311"/>
      <c r="AP5291" s="311"/>
      <c r="AQ5291" s="311"/>
      <c r="AR5291" s="311"/>
      <c r="AS5291" s="311"/>
      <c r="AT5291" s="311"/>
      <c r="AU5291" s="311"/>
      <c r="AV5291" s="311"/>
      <c r="AW5291" s="311"/>
      <c r="AX5291" s="311"/>
      <c r="AY5291" s="311"/>
      <c r="AZ5291" s="311"/>
      <c r="BA5291" s="311"/>
      <c r="BB5291" s="311"/>
      <c r="BC5291" s="311"/>
      <c r="BD5291" s="311"/>
      <c r="BE5291" s="491"/>
      <c r="BF5291" s="491"/>
      <c r="BG5291" s="491"/>
      <c r="BH5291" s="491"/>
      <c r="BI5291" s="491"/>
      <c r="BJ5291" s="491"/>
      <c r="BK5291" s="491"/>
      <c r="BL5291" s="491"/>
      <c r="BM5291" s="491"/>
      <c r="BN5291" s="491"/>
      <c r="BO5291" s="491"/>
      <c r="BP5291" s="306"/>
      <c r="BQ5291" s="496"/>
      <c r="BR5291" s="496"/>
      <c r="BS5291" s="496"/>
      <c r="BT5291" s="496"/>
      <c r="BU5291" s="496"/>
      <c r="BV5291" s="496"/>
    </row>
    <row r="5292" spans="1:74" s="52" customFormat="1" ht="12.75">
      <c r="A5292" s="45">
        <v>2353.0846135089</v>
      </c>
      <c r="B5292" s="46" t="s">
        <v>253</v>
      </c>
      <c r="C5292" s="47" t="s">
        <v>413</v>
      </c>
      <c r="D5292" s="48">
        <v>145.8744827586207</v>
      </c>
      <c r="E5292" s="49">
        <v>40.145000000000003</v>
      </c>
      <c r="F5292" s="49">
        <v>4.0113000000000003E-2</v>
      </c>
      <c r="G5292" s="49">
        <v>14.825799999999999</v>
      </c>
      <c r="H5292" s="49">
        <v>0.33884700000000001</v>
      </c>
      <c r="I5292" s="49">
        <v>0.19076199999999999</v>
      </c>
      <c r="J5292" s="49">
        <v>45.151299999999999</v>
      </c>
      <c r="K5292" s="49">
        <v>0.24884800000000001</v>
      </c>
      <c r="L5292" s="49">
        <v>100.977587</v>
      </c>
      <c r="M5292" s="47"/>
      <c r="N5292" s="50">
        <v>0.99785652218224552</v>
      </c>
      <c r="O5292" s="50">
        <v>7.8831029198226136E-4</v>
      </c>
      <c r="P5292" s="50">
        <v>0.30818448365507273</v>
      </c>
      <c r="Q5292" s="50">
        <v>6.7746080739708942E-3</v>
      </c>
      <c r="R5292" s="50">
        <v>4.0161899433118339E-3</v>
      </c>
      <c r="S5292" s="50">
        <v>1.6730751266880404</v>
      </c>
      <c r="T5292" s="50">
        <v>6.6271750191979582E-3</v>
      </c>
      <c r="U5292" s="50">
        <v>2.9984038963138104</v>
      </c>
      <c r="V5292" s="51">
        <v>84.445022648914673</v>
      </c>
      <c r="X5292" s="49">
        <v>0.21076300000000001</v>
      </c>
      <c r="Y5292" s="49">
        <v>41.709200000000003</v>
      </c>
      <c r="Z5292" s="49">
        <v>0.47358499999999998</v>
      </c>
      <c r="AA5292" s="49">
        <v>6.6082299999999998</v>
      </c>
      <c r="AB5292" s="49">
        <v>7.2950400000000002</v>
      </c>
      <c r="AC5292" s="49">
        <v>0.174429</v>
      </c>
      <c r="AD5292" s="49">
        <v>4.8261399999999997</v>
      </c>
      <c r="AE5292" s="226"/>
      <c r="AF5292" s="226" t="s">
        <v>435</v>
      </c>
      <c r="AG5292" s="311">
        <v>30</v>
      </c>
      <c r="AH5292" s="311">
        <v>15</v>
      </c>
      <c r="AI5292" s="311"/>
      <c r="AJ5292" s="311"/>
      <c r="AK5292" s="311"/>
      <c r="AL5292" s="311"/>
      <c r="AM5292" s="311"/>
      <c r="AN5292" s="311"/>
      <c r="AO5292" s="311"/>
      <c r="AP5292" s="311"/>
      <c r="AQ5292" s="311"/>
      <c r="AR5292" s="311"/>
      <c r="AS5292" s="311"/>
      <c r="AT5292" s="311"/>
      <c r="AU5292" s="311"/>
      <c r="AV5292" s="311"/>
      <c r="AW5292" s="311"/>
      <c r="AX5292" s="311"/>
      <c r="AY5292" s="311"/>
      <c r="AZ5292" s="311"/>
      <c r="BA5292" s="311"/>
      <c r="BB5292" s="311"/>
      <c r="BC5292" s="311"/>
      <c r="BD5292" s="311"/>
      <c r="BE5292" s="491"/>
      <c r="BF5292" s="491"/>
      <c r="BG5292" s="491"/>
      <c r="BH5292" s="491"/>
      <c r="BI5292" s="491"/>
      <c r="BJ5292" s="491"/>
      <c r="BK5292" s="491"/>
      <c r="BL5292" s="491"/>
      <c r="BM5292" s="491"/>
      <c r="BN5292" s="491"/>
      <c r="BO5292" s="491"/>
      <c r="BP5292" s="306"/>
      <c r="BQ5292" s="496"/>
      <c r="BR5292" s="496"/>
      <c r="BS5292" s="496"/>
      <c r="BT5292" s="496"/>
      <c r="BU5292" s="496"/>
      <c r="BV5292" s="496"/>
    </row>
    <row r="5293" spans="1:74" s="52" customFormat="1" ht="12.75">
      <c r="A5293" s="38"/>
      <c r="B5293" s="46"/>
      <c r="C5293" s="47"/>
      <c r="D5293" s="48"/>
      <c r="E5293" s="49"/>
      <c r="F5293" s="49"/>
      <c r="G5293" s="49"/>
      <c r="H5293" s="49"/>
      <c r="I5293" s="49"/>
      <c r="J5293" s="49"/>
      <c r="K5293" s="49"/>
      <c r="L5293" s="49"/>
      <c r="M5293" s="47"/>
      <c r="N5293" s="50"/>
      <c r="O5293" s="50"/>
      <c r="P5293" s="50"/>
      <c r="Q5293" s="50"/>
      <c r="R5293" s="50"/>
      <c r="S5293" s="50"/>
      <c r="T5293" s="50"/>
      <c r="U5293" s="50"/>
      <c r="V5293" s="51"/>
      <c r="AE5293" s="312"/>
      <c r="AF5293" s="312"/>
      <c r="AG5293" s="312"/>
      <c r="AH5293" s="312"/>
      <c r="AI5293" s="312"/>
      <c r="AJ5293" s="312"/>
      <c r="AK5293" s="312"/>
      <c r="AL5293" s="312"/>
      <c r="AM5293" s="312"/>
      <c r="AN5293" s="312"/>
      <c r="AO5293" s="312"/>
      <c r="AP5293" s="312"/>
      <c r="AQ5293" s="312"/>
      <c r="AR5293" s="312"/>
      <c r="AS5293" s="312"/>
      <c r="AT5293" s="312"/>
      <c r="AU5293" s="312"/>
      <c r="AV5293" s="312"/>
      <c r="AW5293" s="312"/>
      <c r="AX5293" s="312"/>
      <c r="AY5293" s="312"/>
      <c r="AZ5293" s="312"/>
      <c r="BA5293" s="312"/>
      <c r="BB5293" s="312"/>
      <c r="BC5293" s="312"/>
      <c r="BD5293" s="312"/>
      <c r="BE5293" s="306"/>
      <c r="BF5293" s="306"/>
      <c r="BG5293" s="306"/>
      <c r="BH5293" s="306"/>
      <c r="BI5293" s="306"/>
      <c r="BJ5293" s="306"/>
      <c r="BK5293" s="306"/>
      <c r="BL5293" s="306"/>
      <c r="BM5293" s="306"/>
      <c r="BN5293" s="306"/>
      <c r="BO5293" s="306"/>
      <c r="BP5293" s="306"/>
      <c r="BQ5293" s="496"/>
      <c r="BR5293" s="496"/>
      <c r="BS5293" s="496"/>
      <c r="BT5293" s="496"/>
      <c r="BU5293" s="496"/>
      <c r="BV5293" s="496"/>
    </row>
    <row r="5294" spans="1:74" s="52" customFormat="1" ht="12.75">
      <c r="A5294" s="45">
        <v>2353.0846135089</v>
      </c>
      <c r="B5294" s="46" t="s">
        <v>253</v>
      </c>
      <c r="C5294" s="47" t="s">
        <v>414</v>
      </c>
      <c r="D5294" s="48">
        <v>0</v>
      </c>
      <c r="E5294" s="49">
        <v>38.661799999999999</v>
      </c>
      <c r="F5294" s="49">
        <v>2.9433999999999998E-2</v>
      </c>
      <c r="G5294" s="49">
        <v>22.1602</v>
      </c>
      <c r="H5294" s="49">
        <v>0.19834399999999999</v>
      </c>
      <c r="I5294" s="49">
        <v>0.249863</v>
      </c>
      <c r="J5294" s="49">
        <v>38.6267</v>
      </c>
      <c r="K5294" s="49">
        <v>0.29522599999999999</v>
      </c>
      <c r="L5294" s="49">
        <v>100.25498</v>
      </c>
      <c r="M5294" s="47"/>
      <c r="N5294" s="50">
        <v>1.0021553530022569</v>
      </c>
      <c r="O5294" s="50">
        <v>6.0322270713921572E-4</v>
      </c>
      <c r="P5294" s="50">
        <v>0.4803774919839276</v>
      </c>
      <c r="Q5294" s="50">
        <v>4.1353849274362638E-3</v>
      </c>
      <c r="R5294" s="50">
        <v>5.4858088403863976E-3</v>
      </c>
      <c r="S5294" s="50">
        <v>1.4926195749672933</v>
      </c>
      <c r="T5294" s="50">
        <v>8.1990820124919674E-3</v>
      </c>
      <c r="U5294" s="50">
        <v>2.9945966794884424</v>
      </c>
      <c r="V5294" s="51">
        <v>75.652397054688365</v>
      </c>
      <c r="X5294" s="49">
        <v>0.21421699999999999</v>
      </c>
      <c r="Y5294" s="49">
        <v>51.382199999999997</v>
      </c>
      <c r="Z5294" s="49">
        <v>0.383768</v>
      </c>
      <c r="AA5294" s="49">
        <v>10.557600000000001</v>
      </c>
      <c r="AB5294" s="49">
        <v>5.9953000000000003</v>
      </c>
      <c r="AC5294" s="49">
        <v>0.193463</v>
      </c>
      <c r="AD5294" s="49">
        <v>4.3770600000000002</v>
      </c>
      <c r="AE5294" s="226"/>
      <c r="AF5294" s="226" t="s">
        <v>435</v>
      </c>
      <c r="AG5294" s="311">
        <v>30</v>
      </c>
      <c r="AH5294" s="311">
        <v>15</v>
      </c>
      <c r="AI5294" s="311"/>
      <c r="AJ5294" s="311"/>
      <c r="AK5294" s="311"/>
      <c r="AL5294" s="311"/>
      <c r="AM5294" s="311"/>
      <c r="AN5294" s="311"/>
      <c r="AO5294" s="311"/>
      <c r="AP5294" s="311"/>
      <c r="AQ5294" s="311"/>
      <c r="AR5294" s="311"/>
      <c r="AS5294" s="311"/>
      <c r="AT5294" s="311"/>
      <c r="AU5294" s="311"/>
      <c r="AV5294" s="311"/>
      <c r="AW5294" s="311"/>
      <c r="AX5294" s="311"/>
      <c r="AY5294" s="311"/>
      <c r="AZ5294" s="311"/>
      <c r="BA5294" s="311"/>
      <c r="BB5294" s="311"/>
      <c r="BC5294" s="311"/>
      <c r="BD5294" s="311"/>
      <c r="BE5294" s="491"/>
      <c r="BF5294" s="491"/>
      <c r="BG5294" s="491"/>
      <c r="BH5294" s="491"/>
      <c r="BI5294" s="491"/>
      <c r="BJ5294" s="491"/>
      <c r="BK5294" s="491"/>
      <c r="BL5294" s="491"/>
      <c r="BM5294" s="491"/>
      <c r="BN5294" s="491"/>
      <c r="BO5294" s="491"/>
      <c r="BP5294" s="306"/>
      <c r="BQ5294" s="496"/>
      <c r="BR5294" s="496"/>
      <c r="BS5294" s="496"/>
      <c r="BT5294" s="496"/>
      <c r="BU5294" s="496"/>
      <c r="BV5294" s="496"/>
    </row>
    <row r="5295" spans="1:74" s="52" customFormat="1" ht="12.75">
      <c r="A5295" s="45">
        <v>2353.0846135089</v>
      </c>
      <c r="B5295" s="46" t="s">
        <v>253</v>
      </c>
      <c r="C5295" s="47" t="s">
        <v>414</v>
      </c>
      <c r="D5295" s="48">
        <v>5.2421052631578942</v>
      </c>
      <c r="E5295" s="49">
        <v>38.9923</v>
      </c>
      <c r="F5295" s="49">
        <v>1.5074000000000001E-2</v>
      </c>
      <c r="G5295" s="49">
        <v>20.802</v>
      </c>
      <c r="H5295" s="49">
        <v>0.195384</v>
      </c>
      <c r="I5295" s="49">
        <v>0.27948099999999998</v>
      </c>
      <c r="J5295" s="49">
        <v>39.887500000000003</v>
      </c>
      <c r="K5295" s="49">
        <v>0.26714100000000002</v>
      </c>
      <c r="L5295" s="49">
        <v>100.46405399999999</v>
      </c>
      <c r="M5295" s="47"/>
      <c r="N5295" s="50">
        <v>1.0020589414011394</v>
      </c>
      <c r="O5295" s="50">
        <v>3.0627978980473199E-4</v>
      </c>
      <c r="P5295" s="50">
        <v>0.44706997147780242</v>
      </c>
      <c r="Q5295" s="50">
        <v>4.0387530891821833E-3</v>
      </c>
      <c r="R5295" s="50">
        <v>6.0834850078602737E-3</v>
      </c>
      <c r="S5295" s="50">
        <v>1.5281281538534064</v>
      </c>
      <c r="T5295" s="50">
        <v>7.3555069333115543E-3</v>
      </c>
      <c r="U5295" s="50">
        <v>2.9958035607080884</v>
      </c>
      <c r="V5295" s="51">
        <v>77.365816332838207</v>
      </c>
      <c r="X5295" s="49">
        <v>0.21330099999999999</v>
      </c>
      <c r="Y5295" s="49">
        <v>104.65600000000001</v>
      </c>
      <c r="Z5295" s="49">
        <v>0.39662799999999998</v>
      </c>
      <c r="AA5295" s="49">
        <v>10.787699999999999</v>
      </c>
      <c r="AB5295" s="49">
        <v>5.3010900000000003</v>
      </c>
      <c r="AC5295" s="49">
        <v>0.18939</v>
      </c>
      <c r="AD5295" s="49">
        <v>4.6518800000000002</v>
      </c>
      <c r="AE5295" s="226"/>
      <c r="AF5295" s="226" t="s">
        <v>435</v>
      </c>
      <c r="AG5295" s="311">
        <v>30</v>
      </c>
      <c r="AH5295" s="311">
        <v>15</v>
      </c>
      <c r="AI5295" s="311"/>
      <c r="AJ5295" s="311"/>
      <c r="AK5295" s="311"/>
      <c r="AL5295" s="311"/>
      <c r="AM5295" s="311"/>
      <c r="AN5295" s="311"/>
      <c r="AO5295" s="311"/>
      <c r="AP5295" s="311"/>
      <c r="AQ5295" s="311"/>
      <c r="AR5295" s="311"/>
      <c r="AS5295" s="311"/>
      <c r="AT5295" s="311"/>
      <c r="AU5295" s="311"/>
      <c r="AV5295" s="311"/>
      <c r="AW5295" s="311"/>
      <c r="AX5295" s="311"/>
      <c r="AY5295" s="311"/>
      <c r="AZ5295" s="311"/>
      <c r="BA5295" s="311"/>
      <c r="BB5295" s="311"/>
      <c r="BC5295" s="311"/>
      <c r="BD5295" s="311"/>
      <c r="BE5295" s="491"/>
      <c r="BF5295" s="491"/>
      <c r="BG5295" s="491"/>
      <c r="BH5295" s="491"/>
      <c r="BI5295" s="491"/>
      <c r="BJ5295" s="491"/>
      <c r="BK5295" s="491"/>
      <c r="BL5295" s="491"/>
      <c r="BM5295" s="491"/>
      <c r="BN5295" s="491"/>
      <c r="BO5295" s="491"/>
      <c r="BP5295" s="306"/>
      <c r="BQ5295" s="496"/>
      <c r="BR5295" s="496"/>
      <c r="BS5295" s="496"/>
      <c r="BT5295" s="496"/>
      <c r="BU5295" s="496"/>
      <c r="BV5295" s="496"/>
    </row>
    <row r="5296" spans="1:74" s="52" customFormat="1" ht="12.75">
      <c r="A5296" s="45">
        <v>2353.0846135089</v>
      </c>
      <c r="B5296" s="46" t="s">
        <v>253</v>
      </c>
      <c r="C5296" s="47" t="s">
        <v>414</v>
      </c>
      <c r="D5296" s="48">
        <v>10.442105263157895</v>
      </c>
      <c r="E5296" s="49">
        <v>39.340600000000002</v>
      </c>
      <c r="F5296" s="49">
        <v>2.4542999999999999E-2</v>
      </c>
      <c r="G5296" s="49">
        <v>19.268899999999999</v>
      </c>
      <c r="H5296" s="49">
        <v>0.19839799999999999</v>
      </c>
      <c r="I5296" s="49">
        <v>0.21249000000000001</v>
      </c>
      <c r="J5296" s="49">
        <v>41.198700000000002</v>
      </c>
      <c r="K5296" s="49">
        <v>0.23780299999999999</v>
      </c>
      <c r="L5296" s="49">
        <v>100.51180600000001</v>
      </c>
      <c r="M5296" s="47"/>
      <c r="N5296" s="50">
        <v>1.002480740939786</v>
      </c>
      <c r="O5296" s="50">
        <v>4.9446792045847458E-4</v>
      </c>
      <c r="P5296" s="50">
        <v>0.41062744762905201</v>
      </c>
      <c r="Q5296" s="50">
        <v>4.0664575303862166E-3</v>
      </c>
      <c r="R5296" s="50">
        <v>4.5862665764842122E-3</v>
      </c>
      <c r="S5296" s="50">
        <v>1.5650460350752418</v>
      </c>
      <c r="T5296" s="50">
        <v>6.4924712526743525E-3</v>
      </c>
      <c r="U5296" s="50">
        <v>2.9947060323558206</v>
      </c>
      <c r="V5296" s="51">
        <v>79.215824313894885</v>
      </c>
      <c r="X5296" s="49">
        <v>0.212503</v>
      </c>
      <c r="Y5296" s="49">
        <v>62.459499999999998</v>
      </c>
      <c r="Z5296" s="49">
        <v>0.41274</v>
      </c>
      <c r="AA5296" s="49">
        <v>10.3683</v>
      </c>
      <c r="AB5296" s="49">
        <v>6.77841</v>
      </c>
      <c r="AC5296" s="49">
        <v>0.18535499999999999</v>
      </c>
      <c r="AD5296" s="49">
        <v>5.1219099999999997</v>
      </c>
      <c r="AE5296" s="226"/>
      <c r="AF5296" s="226" t="s">
        <v>435</v>
      </c>
      <c r="AG5296" s="311">
        <v>30</v>
      </c>
      <c r="AH5296" s="311">
        <v>15</v>
      </c>
      <c r="AI5296" s="311"/>
      <c r="AJ5296" s="311"/>
      <c r="AK5296" s="311"/>
      <c r="AL5296" s="311"/>
      <c r="AM5296" s="311"/>
      <c r="AN5296" s="311"/>
      <c r="AO5296" s="311"/>
      <c r="AP5296" s="311"/>
      <c r="AQ5296" s="311"/>
      <c r="AR5296" s="311"/>
      <c r="AS5296" s="311"/>
      <c r="AT5296" s="311"/>
      <c r="AU5296" s="311"/>
      <c r="AV5296" s="311"/>
      <c r="AW5296" s="311"/>
      <c r="AX5296" s="311"/>
      <c r="AY5296" s="311"/>
      <c r="AZ5296" s="311"/>
      <c r="BA5296" s="311"/>
      <c r="BB5296" s="311"/>
      <c r="BC5296" s="311"/>
      <c r="BD5296" s="311"/>
      <c r="BE5296" s="491"/>
      <c r="BF5296" s="491"/>
      <c r="BG5296" s="491"/>
      <c r="BH5296" s="491"/>
      <c r="BI5296" s="491"/>
      <c r="BJ5296" s="491"/>
      <c r="BK5296" s="491"/>
      <c r="BL5296" s="491"/>
      <c r="BM5296" s="491"/>
      <c r="BN5296" s="491"/>
      <c r="BO5296" s="491"/>
      <c r="BP5296" s="306"/>
      <c r="BQ5296" s="496"/>
      <c r="BR5296" s="496"/>
      <c r="BS5296" s="496"/>
      <c r="BT5296" s="496"/>
      <c r="BU5296" s="496"/>
      <c r="BV5296" s="496"/>
    </row>
    <row r="5297" spans="1:74" s="52" customFormat="1" ht="12.75">
      <c r="A5297" s="45">
        <v>2353.0846135089</v>
      </c>
      <c r="B5297" s="46" t="s">
        <v>253</v>
      </c>
      <c r="C5297" s="47" t="s">
        <v>414</v>
      </c>
      <c r="D5297" s="48">
        <v>15.642105263157895</v>
      </c>
      <c r="E5297" s="49">
        <v>39.629800000000003</v>
      </c>
      <c r="F5297" s="49">
        <v>3.0714000000000002E-2</v>
      </c>
      <c r="G5297" s="49">
        <v>18.076799999999999</v>
      </c>
      <c r="H5297" s="49">
        <v>0.21090600000000001</v>
      </c>
      <c r="I5297" s="49">
        <v>0.221528</v>
      </c>
      <c r="J5297" s="49">
        <v>42.143000000000001</v>
      </c>
      <c r="K5297" s="49">
        <v>0.24363899999999999</v>
      </c>
      <c r="L5297" s="49">
        <v>100.59170400000001</v>
      </c>
      <c r="M5297" s="47"/>
      <c r="N5297" s="50">
        <v>1.0031700850440817</v>
      </c>
      <c r="O5297" s="50">
        <v>6.1470180340513782E-4</v>
      </c>
      <c r="P5297" s="50">
        <v>0.38267513080268517</v>
      </c>
      <c r="Q5297" s="50">
        <v>4.2942321557664894E-3</v>
      </c>
      <c r="R5297" s="50">
        <v>4.749709607392647E-3</v>
      </c>
      <c r="S5297" s="50">
        <v>1.5903279288379775</v>
      </c>
      <c r="T5297" s="50">
        <v>6.6078039316609513E-3</v>
      </c>
      <c r="U5297" s="50">
        <v>2.9934932319050156</v>
      </c>
      <c r="V5297" s="51">
        <v>80.604432976785105</v>
      </c>
      <c r="X5297" s="49">
        <v>0.211756</v>
      </c>
      <c r="Y5297" s="49">
        <v>49.921999999999997</v>
      </c>
      <c r="Z5297" s="49">
        <v>0.42461900000000002</v>
      </c>
      <c r="AA5297" s="49">
        <v>9.8797899999999998</v>
      </c>
      <c r="AB5297" s="49">
        <v>6.5525200000000003</v>
      </c>
      <c r="AC5297" s="49">
        <v>0.182586</v>
      </c>
      <c r="AD5297" s="49">
        <v>4.9844099999999996</v>
      </c>
      <c r="AE5297" s="226"/>
      <c r="AF5297" s="226" t="s">
        <v>435</v>
      </c>
      <c r="AG5297" s="311">
        <v>30</v>
      </c>
      <c r="AH5297" s="311">
        <v>15</v>
      </c>
      <c r="AI5297" s="311"/>
      <c r="AJ5297" s="311"/>
      <c r="AK5297" s="311"/>
      <c r="AL5297" s="311"/>
      <c r="AM5297" s="311"/>
      <c r="AN5297" s="311"/>
      <c r="AO5297" s="311"/>
      <c r="AP5297" s="311"/>
      <c r="AQ5297" s="311"/>
      <c r="AR5297" s="311"/>
      <c r="AS5297" s="311"/>
      <c r="AT5297" s="311"/>
      <c r="AU5297" s="311"/>
      <c r="AV5297" s="311"/>
      <c r="AW5297" s="311"/>
      <c r="AX5297" s="311"/>
      <c r="AY5297" s="311"/>
      <c r="AZ5297" s="311"/>
      <c r="BA5297" s="311"/>
      <c r="BB5297" s="311"/>
      <c r="BC5297" s="311"/>
      <c r="BD5297" s="311"/>
      <c r="BE5297" s="491"/>
      <c r="BF5297" s="491"/>
      <c r="BG5297" s="491"/>
      <c r="BH5297" s="491"/>
      <c r="BI5297" s="491"/>
      <c r="BJ5297" s="491"/>
      <c r="BK5297" s="491"/>
      <c r="BL5297" s="491"/>
      <c r="BM5297" s="491"/>
      <c r="BN5297" s="491"/>
      <c r="BO5297" s="491"/>
      <c r="BP5297" s="306"/>
      <c r="BQ5297" s="496"/>
      <c r="BR5297" s="496"/>
      <c r="BS5297" s="496"/>
      <c r="BT5297" s="496"/>
      <c r="BU5297" s="496"/>
      <c r="BV5297" s="496"/>
    </row>
    <row r="5298" spans="1:74" s="52" customFormat="1" ht="12.75">
      <c r="A5298" s="45">
        <v>2353.0846135089</v>
      </c>
      <c r="B5298" s="46" t="s">
        <v>253</v>
      </c>
      <c r="C5298" s="47" t="s">
        <v>414</v>
      </c>
      <c r="D5298" s="48">
        <v>20.842105263157894</v>
      </c>
      <c r="E5298" s="49">
        <v>39.572299999999998</v>
      </c>
      <c r="F5298" s="49">
        <v>4.5990999999999997E-2</v>
      </c>
      <c r="G5298" s="49">
        <v>17.038499999999999</v>
      </c>
      <c r="H5298" s="49">
        <v>0.25750899999999999</v>
      </c>
      <c r="I5298" s="49">
        <v>0.20790600000000001</v>
      </c>
      <c r="J5298" s="49">
        <v>43.160200000000003</v>
      </c>
      <c r="K5298" s="49">
        <v>0.263432</v>
      </c>
      <c r="L5298" s="49">
        <v>100.57733500000001</v>
      </c>
      <c r="M5298" s="47"/>
      <c r="N5298" s="50">
        <v>0.99790672899332966</v>
      </c>
      <c r="O5298" s="50">
        <v>9.1695268401814297E-4</v>
      </c>
      <c r="P5298" s="50">
        <v>0.35932382236416405</v>
      </c>
      <c r="Q5298" s="50">
        <v>5.2231796436795564E-3</v>
      </c>
      <c r="R5298" s="50">
        <v>4.4406998554127339E-3</v>
      </c>
      <c r="S5298" s="50">
        <v>1.6225222173551788</v>
      </c>
      <c r="T5298" s="50">
        <v>7.1174567182258914E-3</v>
      </c>
      <c r="U5298" s="50">
        <v>2.9983871602888836</v>
      </c>
      <c r="V5298" s="51">
        <v>81.869236299755684</v>
      </c>
      <c r="X5298" s="49">
        <v>0.21198500000000001</v>
      </c>
      <c r="Y5298" s="49">
        <v>33.770099999999999</v>
      </c>
      <c r="Z5298" s="49">
        <v>0.440085</v>
      </c>
      <c r="AA5298" s="49">
        <v>8.2987300000000008</v>
      </c>
      <c r="AB5298" s="49">
        <v>6.7524499999999996</v>
      </c>
      <c r="AC5298" s="49">
        <v>0.17968200000000001</v>
      </c>
      <c r="AD5298" s="49">
        <v>4.6017999999999999</v>
      </c>
      <c r="AE5298" s="226"/>
      <c r="AF5298" s="226" t="s">
        <v>435</v>
      </c>
      <c r="AG5298" s="311">
        <v>30</v>
      </c>
      <c r="AH5298" s="311">
        <v>15</v>
      </c>
      <c r="AI5298" s="311"/>
      <c r="AJ5298" s="311"/>
      <c r="AK5298" s="311"/>
      <c r="AL5298" s="311"/>
      <c r="AM5298" s="311"/>
      <c r="AN5298" s="311"/>
      <c r="AO5298" s="311"/>
      <c r="AP5298" s="311"/>
      <c r="AQ5298" s="311"/>
      <c r="AR5298" s="311"/>
      <c r="AS5298" s="311"/>
      <c r="AT5298" s="311"/>
      <c r="AU5298" s="311"/>
      <c r="AV5298" s="311"/>
      <c r="AW5298" s="311"/>
      <c r="AX5298" s="311"/>
      <c r="AY5298" s="311"/>
      <c r="AZ5298" s="311"/>
      <c r="BA5298" s="311"/>
      <c r="BB5298" s="311"/>
      <c r="BC5298" s="311"/>
      <c r="BD5298" s="311"/>
      <c r="BE5298" s="491"/>
      <c r="BF5298" s="491"/>
      <c r="BG5298" s="491"/>
      <c r="BH5298" s="491"/>
      <c r="BI5298" s="491"/>
      <c r="BJ5298" s="491"/>
      <c r="BK5298" s="491"/>
      <c r="BL5298" s="491"/>
      <c r="BM5298" s="491"/>
      <c r="BN5298" s="491"/>
      <c r="BO5298" s="491"/>
      <c r="BP5298" s="306"/>
      <c r="BQ5298" s="496"/>
      <c r="BR5298" s="496"/>
      <c r="BS5298" s="496"/>
      <c r="BT5298" s="496"/>
      <c r="BU5298" s="496"/>
      <c r="BV5298" s="496"/>
    </row>
    <row r="5299" spans="1:74" s="52" customFormat="1" ht="12.75">
      <c r="A5299" s="45">
        <v>2353.0846135089</v>
      </c>
      <c r="B5299" s="46" t="s">
        <v>253</v>
      </c>
      <c r="C5299" s="47" t="s">
        <v>414</v>
      </c>
      <c r="D5299" s="48">
        <v>26.042105263157893</v>
      </c>
      <c r="E5299" s="49">
        <v>40.027700000000003</v>
      </c>
      <c r="F5299" s="49">
        <v>4.6597E-2</v>
      </c>
      <c r="G5299" s="49">
        <v>16.2517</v>
      </c>
      <c r="H5299" s="49">
        <v>0.25003599999999998</v>
      </c>
      <c r="I5299" s="49">
        <v>0.225436</v>
      </c>
      <c r="J5299" s="49">
        <v>43.745600000000003</v>
      </c>
      <c r="K5299" s="49">
        <v>0.22242600000000001</v>
      </c>
      <c r="L5299" s="49">
        <v>100.80708600000001</v>
      </c>
      <c r="M5299" s="47"/>
      <c r="N5299" s="50">
        <v>1.0023550006937585</v>
      </c>
      <c r="O5299" s="50">
        <v>9.225593127831183E-4</v>
      </c>
      <c r="P5299" s="50">
        <v>0.34034213276568032</v>
      </c>
      <c r="Q5299" s="50">
        <v>5.0362509251898439E-3</v>
      </c>
      <c r="R5299" s="50">
        <v>4.7815635744551232E-3</v>
      </c>
      <c r="S5299" s="50">
        <v>1.6330664185749539</v>
      </c>
      <c r="T5299" s="50">
        <v>5.9676607238390699E-3</v>
      </c>
      <c r="U5299" s="50">
        <v>2.9935810179406648</v>
      </c>
      <c r="V5299" s="51">
        <v>82.753589846640267</v>
      </c>
      <c r="X5299" s="49">
        <v>0.21082799999999999</v>
      </c>
      <c r="Y5299" s="49">
        <v>33.915300000000002</v>
      </c>
      <c r="Z5299" s="49">
        <v>0.45121099999999997</v>
      </c>
      <c r="AA5299" s="49">
        <v>8.7058199999999992</v>
      </c>
      <c r="AB5299" s="49">
        <v>6.2428100000000004</v>
      </c>
      <c r="AC5299" s="49">
        <v>0.17802699999999999</v>
      </c>
      <c r="AD5299" s="49">
        <v>5.3935199999999996</v>
      </c>
      <c r="AE5299" s="226"/>
      <c r="AF5299" s="226" t="s">
        <v>435</v>
      </c>
      <c r="AG5299" s="311">
        <v>30</v>
      </c>
      <c r="AH5299" s="311">
        <v>15</v>
      </c>
      <c r="AI5299" s="311"/>
      <c r="AJ5299" s="311"/>
      <c r="AK5299" s="311"/>
      <c r="AL5299" s="311"/>
      <c r="AM5299" s="311"/>
      <c r="AN5299" s="311"/>
      <c r="AO5299" s="311"/>
      <c r="AP5299" s="311"/>
      <c r="AQ5299" s="311"/>
      <c r="AR5299" s="311"/>
      <c r="AS5299" s="311"/>
      <c r="AT5299" s="311"/>
      <c r="AU5299" s="311"/>
      <c r="AV5299" s="311"/>
      <c r="AW5299" s="311"/>
      <c r="AX5299" s="311"/>
      <c r="AY5299" s="311"/>
      <c r="AZ5299" s="311"/>
      <c r="BA5299" s="311"/>
      <c r="BB5299" s="311"/>
      <c r="BC5299" s="311"/>
      <c r="BD5299" s="311"/>
      <c r="BE5299" s="491"/>
      <c r="BF5299" s="491"/>
      <c r="BG5299" s="491"/>
      <c r="BH5299" s="491"/>
      <c r="BI5299" s="491"/>
      <c r="BJ5299" s="491"/>
      <c r="BK5299" s="491"/>
      <c r="BL5299" s="491"/>
      <c r="BM5299" s="491"/>
      <c r="BN5299" s="491"/>
      <c r="BO5299" s="491"/>
      <c r="BP5299" s="306"/>
      <c r="BQ5299" s="496"/>
      <c r="BR5299" s="496"/>
      <c r="BS5299" s="496"/>
      <c r="BT5299" s="496"/>
      <c r="BU5299" s="496"/>
      <c r="BV5299" s="496"/>
    </row>
    <row r="5300" spans="1:74" s="52" customFormat="1" ht="12.75">
      <c r="A5300" s="45">
        <v>2353.0846135089</v>
      </c>
      <c r="B5300" s="46" t="s">
        <v>253</v>
      </c>
      <c r="C5300" s="47" t="s">
        <v>414</v>
      </c>
      <c r="D5300" s="48">
        <v>31.242105263157892</v>
      </c>
      <c r="E5300" s="49">
        <v>39.900500000000001</v>
      </c>
      <c r="F5300" s="49">
        <v>1.9519999999999999E-2</v>
      </c>
      <c r="G5300" s="49">
        <v>15.705500000000001</v>
      </c>
      <c r="H5300" s="49">
        <v>-0.33962999999999999</v>
      </c>
      <c r="I5300" s="49">
        <v>0.19488</v>
      </c>
      <c r="J5300" s="49">
        <v>44.049799999999998</v>
      </c>
      <c r="K5300" s="49">
        <v>0.242146</v>
      </c>
      <c r="L5300" s="49">
        <v>99.800012999999993</v>
      </c>
      <c r="M5300" s="47"/>
      <c r="N5300" s="50">
        <v>1.0044351656409425</v>
      </c>
      <c r="O5300" s="50">
        <v>3.8850695650506563E-4</v>
      </c>
      <c r="P5300" s="50">
        <v>0.3306369090718021</v>
      </c>
      <c r="Q5300" s="50">
        <v>-6.876912660648488E-3</v>
      </c>
      <c r="R5300" s="50">
        <v>4.1552444811469086E-3</v>
      </c>
      <c r="S5300" s="50">
        <v>1.6530883211072012</v>
      </c>
      <c r="T5300" s="50">
        <v>6.5309824688843977E-3</v>
      </c>
      <c r="U5300" s="50">
        <v>2.9931680848592386</v>
      </c>
      <c r="V5300" s="51">
        <v>83.332524885920478</v>
      </c>
      <c r="X5300" s="49">
        <v>0.21104600000000001</v>
      </c>
      <c r="Y5300" s="49">
        <v>78.349900000000005</v>
      </c>
      <c r="Z5300" s="49">
        <v>0.45966800000000002</v>
      </c>
      <c r="AA5300" s="49">
        <v>0</v>
      </c>
      <c r="AB5300" s="49">
        <v>7.0833500000000003</v>
      </c>
      <c r="AC5300" s="49">
        <v>0.176706</v>
      </c>
      <c r="AD5300" s="49">
        <v>4.9725200000000003</v>
      </c>
      <c r="AE5300" s="226"/>
      <c r="AF5300" s="226" t="s">
        <v>435</v>
      </c>
      <c r="AG5300" s="311">
        <v>30</v>
      </c>
      <c r="AH5300" s="311">
        <v>15</v>
      </c>
      <c r="AI5300" s="311"/>
      <c r="AJ5300" s="311"/>
      <c r="AK5300" s="311"/>
      <c r="AL5300" s="311"/>
      <c r="AM5300" s="311"/>
      <c r="AN5300" s="311"/>
      <c r="AO5300" s="311"/>
      <c r="AP5300" s="311"/>
      <c r="AQ5300" s="311"/>
      <c r="AR5300" s="311"/>
      <c r="AS5300" s="311"/>
      <c r="AT5300" s="311"/>
      <c r="AU5300" s="311"/>
      <c r="AV5300" s="311"/>
      <c r="AW5300" s="311"/>
      <c r="AX5300" s="311"/>
      <c r="AY5300" s="311"/>
      <c r="AZ5300" s="311"/>
      <c r="BA5300" s="311"/>
      <c r="BB5300" s="311"/>
      <c r="BC5300" s="311"/>
      <c r="BD5300" s="311"/>
      <c r="BE5300" s="491"/>
      <c r="BF5300" s="491"/>
      <c r="BG5300" s="491"/>
      <c r="BH5300" s="491"/>
      <c r="BI5300" s="491"/>
      <c r="BJ5300" s="491"/>
      <c r="BK5300" s="491"/>
      <c r="BL5300" s="491"/>
      <c r="BM5300" s="491"/>
      <c r="BN5300" s="491"/>
      <c r="BO5300" s="491"/>
      <c r="BP5300" s="306"/>
      <c r="BQ5300" s="496"/>
      <c r="BR5300" s="496"/>
      <c r="BS5300" s="496"/>
      <c r="BT5300" s="496"/>
      <c r="BU5300" s="496"/>
      <c r="BV5300" s="496"/>
    </row>
    <row r="5301" spans="1:74" s="52" customFormat="1" ht="12.75">
      <c r="A5301" s="45">
        <v>2353.0846135089</v>
      </c>
      <c r="B5301" s="46" t="s">
        <v>253</v>
      </c>
      <c r="C5301" s="47" t="s">
        <v>414</v>
      </c>
      <c r="D5301" s="48">
        <v>36.442105263157892</v>
      </c>
      <c r="E5301" s="49">
        <v>40.084499999999998</v>
      </c>
      <c r="F5301" s="49">
        <v>5.9089000000000003E-2</v>
      </c>
      <c r="G5301" s="49">
        <v>15.1769</v>
      </c>
      <c r="H5301" s="49">
        <v>0.28624500000000003</v>
      </c>
      <c r="I5301" s="49">
        <v>0.22075700000000001</v>
      </c>
      <c r="J5301" s="49">
        <v>44.564399999999999</v>
      </c>
      <c r="K5301" s="49">
        <v>0.25292599999999998</v>
      </c>
      <c r="L5301" s="49">
        <v>100.683392</v>
      </c>
      <c r="M5301" s="47"/>
      <c r="N5301" s="50">
        <v>1.0004806697633322</v>
      </c>
      <c r="O5301" s="50">
        <v>1.1660422495087524E-3</v>
      </c>
      <c r="P5301" s="50">
        <v>0.31678987893499477</v>
      </c>
      <c r="Q5301" s="50">
        <v>5.7466405504822075E-3</v>
      </c>
      <c r="R5301" s="50">
        <v>4.6669425430418392E-3</v>
      </c>
      <c r="S5301" s="50">
        <v>1.6581691870599973</v>
      </c>
      <c r="T5301" s="50">
        <v>6.763684707613459E-3</v>
      </c>
      <c r="U5301" s="50">
        <v>2.9949177791185306</v>
      </c>
      <c r="V5301" s="51">
        <v>83.959673676811391</v>
      </c>
      <c r="X5301" s="49">
        <v>0.210706</v>
      </c>
      <c r="Y5301" s="49">
        <v>26.980799999999999</v>
      </c>
      <c r="Z5301" s="49">
        <v>0.46760200000000002</v>
      </c>
      <c r="AA5301" s="49">
        <v>7.5124500000000003</v>
      </c>
      <c r="AB5301" s="49">
        <v>6.3185000000000002</v>
      </c>
      <c r="AC5301" s="49">
        <v>0.17579600000000001</v>
      </c>
      <c r="AD5301" s="49">
        <v>4.7286799999999998</v>
      </c>
      <c r="AE5301" s="226"/>
      <c r="AF5301" s="226" t="s">
        <v>435</v>
      </c>
      <c r="AG5301" s="311">
        <v>30</v>
      </c>
      <c r="AH5301" s="311">
        <v>15</v>
      </c>
      <c r="AI5301" s="311"/>
      <c r="AJ5301" s="311"/>
      <c r="AK5301" s="311"/>
      <c r="AL5301" s="311"/>
      <c r="AM5301" s="311"/>
      <c r="AN5301" s="311"/>
      <c r="AO5301" s="311"/>
      <c r="AP5301" s="311"/>
      <c r="AQ5301" s="311"/>
      <c r="AR5301" s="311"/>
      <c r="AS5301" s="311"/>
      <c r="AT5301" s="311"/>
      <c r="AU5301" s="311"/>
      <c r="AV5301" s="311"/>
      <c r="AW5301" s="311"/>
      <c r="AX5301" s="311"/>
      <c r="AY5301" s="311"/>
      <c r="AZ5301" s="311"/>
      <c r="BA5301" s="311"/>
      <c r="BB5301" s="311"/>
      <c r="BC5301" s="311"/>
      <c r="BD5301" s="311"/>
      <c r="BE5301" s="491"/>
      <c r="BF5301" s="491"/>
      <c r="BG5301" s="491"/>
      <c r="BH5301" s="491"/>
      <c r="BI5301" s="491"/>
      <c r="BJ5301" s="491"/>
      <c r="BK5301" s="491"/>
      <c r="BL5301" s="491"/>
      <c r="BM5301" s="491"/>
      <c r="BN5301" s="491"/>
      <c r="BO5301" s="491"/>
      <c r="BP5301" s="306"/>
      <c r="BQ5301" s="496"/>
      <c r="BR5301" s="496"/>
      <c r="BS5301" s="496"/>
      <c r="BT5301" s="496"/>
      <c r="BU5301" s="496"/>
      <c r="BV5301" s="496"/>
    </row>
    <row r="5302" spans="1:74" s="52" customFormat="1" ht="12.75">
      <c r="A5302" s="45">
        <v>2353.0846135089</v>
      </c>
      <c r="B5302" s="46" t="s">
        <v>253</v>
      </c>
      <c r="C5302" s="47" t="s">
        <v>414</v>
      </c>
      <c r="D5302" s="48">
        <v>41.642105263157895</v>
      </c>
      <c r="E5302" s="49">
        <v>40.133899999999997</v>
      </c>
      <c r="F5302" s="49">
        <v>2.9763999999999999E-2</v>
      </c>
      <c r="G5302" s="49">
        <v>14.875</v>
      </c>
      <c r="H5302" s="49">
        <v>0.30660399999999999</v>
      </c>
      <c r="I5302" s="49">
        <v>0.20703299999999999</v>
      </c>
      <c r="J5302" s="49">
        <v>44.835099999999997</v>
      </c>
      <c r="K5302" s="49">
        <v>0.24227899999999999</v>
      </c>
      <c r="L5302" s="49">
        <v>100.65120099999999</v>
      </c>
      <c r="M5302" s="47"/>
      <c r="N5302" s="50">
        <v>1.0010055755697129</v>
      </c>
      <c r="O5302" s="50">
        <v>5.8693748014441581E-4</v>
      </c>
      <c r="P5302" s="50">
        <v>0.31026879619244463</v>
      </c>
      <c r="Q5302" s="50">
        <v>6.151015778595891E-3</v>
      </c>
      <c r="R5302" s="50">
        <v>4.3737146642160987E-3</v>
      </c>
      <c r="S5302" s="50">
        <v>1.6670622630145044</v>
      </c>
      <c r="T5302" s="50">
        <v>6.4743854619033888E-3</v>
      </c>
      <c r="U5302" s="50">
        <v>2.9965553085976806</v>
      </c>
      <c r="V5302" s="51">
        <v>84.30870770234678</v>
      </c>
      <c r="X5302" s="49">
        <v>0.210643</v>
      </c>
      <c r="Y5302" s="49">
        <v>53.910299999999999</v>
      </c>
      <c r="Z5302" s="49">
        <v>0.472105</v>
      </c>
      <c r="AA5302" s="49">
        <v>7.1422400000000001</v>
      </c>
      <c r="AB5302" s="49">
        <v>6.7270200000000004</v>
      </c>
      <c r="AC5302" s="49">
        <v>0.175091</v>
      </c>
      <c r="AD5302" s="49">
        <v>4.9696899999999999</v>
      </c>
      <c r="AE5302" s="226"/>
      <c r="AF5302" s="226" t="s">
        <v>435</v>
      </c>
      <c r="AG5302" s="311">
        <v>30</v>
      </c>
      <c r="AH5302" s="311">
        <v>15</v>
      </c>
      <c r="AI5302" s="311"/>
      <c r="AJ5302" s="311"/>
      <c r="AK5302" s="311"/>
      <c r="AL5302" s="311"/>
      <c r="AM5302" s="311"/>
      <c r="AN5302" s="311"/>
      <c r="AO5302" s="311"/>
      <c r="AP5302" s="311"/>
      <c r="AQ5302" s="311"/>
      <c r="AR5302" s="311"/>
      <c r="AS5302" s="311"/>
      <c r="AT5302" s="311"/>
      <c r="AU5302" s="311"/>
      <c r="AV5302" s="311"/>
      <c r="AW5302" s="311"/>
      <c r="AX5302" s="311"/>
      <c r="AY5302" s="311"/>
      <c r="AZ5302" s="311"/>
      <c r="BA5302" s="311"/>
      <c r="BB5302" s="311"/>
      <c r="BC5302" s="311"/>
      <c r="BD5302" s="311"/>
      <c r="BE5302" s="491"/>
      <c r="BF5302" s="491"/>
      <c r="BG5302" s="491"/>
      <c r="BH5302" s="491"/>
      <c r="BI5302" s="491"/>
      <c r="BJ5302" s="491"/>
      <c r="BK5302" s="491"/>
      <c r="BL5302" s="491"/>
      <c r="BM5302" s="491"/>
      <c r="BN5302" s="491"/>
      <c r="BO5302" s="491"/>
      <c r="BP5302" s="306"/>
      <c r="BQ5302" s="496"/>
      <c r="BR5302" s="496"/>
      <c r="BS5302" s="496"/>
      <c r="BT5302" s="496"/>
      <c r="BU5302" s="496"/>
      <c r="BV5302" s="496"/>
    </row>
    <row r="5303" spans="1:74" s="52" customFormat="1" ht="12.75">
      <c r="A5303" s="45">
        <v>2353.0846135089</v>
      </c>
      <c r="B5303" s="46" t="s">
        <v>253</v>
      </c>
      <c r="C5303" s="47" t="s">
        <v>414</v>
      </c>
      <c r="D5303" s="48">
        <v>46.842105263157897</v>
      </c>
      <c r="E5303" s="49">
        <v>40.206699999999998</v>
      </c>
      <c r="F5303" s="49">
        <v>2.9374000000000001E-2</v>
      </c>
      <c r="G5303" s="49">
        <v>14.5098</v>
      </c>
      <c r="H5303" s="49">
        <v>0.317772</v>
      </c>
      <c r="I5303" s="49">
        <v>0.20580300000000001</v>
      </c>
      <c r="J5303" s="49">
        <v>44.895299999999999</v>
      </c>
      <c r="K5303" s="49">
        <v>0.247838</v>
      </c>
      <c r="L5303" s="49">
        <v>100.44768199999999</v>
      </c>
      <c r="M5303" s="47"/>
      <c r="N5303" s="50">
        <v>1.0028782499249</v>
      </c>
      <c r="O5303" s="50">
        <v>5.7927967220468962E-4</v>
      </c>
      <c r="P5303" s="50">
        <v>0.30266848533266738</v>
      </c>
      <c r="Q5303" s="50">
        <v>6.3754273745312449E-3</v>
      </c>
      <c r="R5303" s="50">
        <v>4.3479768545033543E-3</v>
      </c>
      <c r="S5303" s="50">
        <v>1.6693953775441697</v>
      </c>
      <c r="T5303" s="50">
        <v>6.6233137201736746E-3</v>
      </c>
      <c r="U5303" s="50">
        <v>2.993899803858997</v>
      </c>
      <c r="V5303" s="51">
        <v>84.652196562684537</v>
      </c>
      <c r="X5303" s="49">
        <v>0.21043300000000001</v>
      </c>
      <c r="Y5303" s="49">
        <v>53.8688</v>
      </c>
      <c r="Z5303" s="49">
        <v>0.477991</v>
      </c>
      <c r="AA5303" s="49">
        <v>6.9977</v>
      </c>
      <c r="AB5303" s="49">
        <v>6.8554300000000001</v>
      </c>
      <c r="AC5303" s="49">
        <v>0.174763</v>
      </c>
      <c r="AD5303" s="49">
        <v>4.8514299999999997</v>
      </c>
      <c r="AE5303" s="226"/>
      <c r="AF5303" s="226" t="s">
        <v>435</v>
      </c>
      <c r="AG5303" s="311">
        <v>30</v>
      </c>
      <c r="AH5303" s="311">
        <v>15</v>
      </c>
      <c r="AI5303" s="311"/>
      <c r="AJ5303" s="311"/>
      <c r="AK5303" s="311"/>
      <c r="AL5303" s="311"/>
      <c r="AM5303" s="311"/>
      <c r="AN5303" s="311"/>
      <c r="AO5303" s="311"/>
      <c r="AP5303" s="311"/>
      <c r="AQ5303" s="311"/>
      <c r="AR5303" s="311"/>
      <c r="AS5303" s="311"/>
      <c r="AT5303" s="311"/>
      <c r="AU5303" s="311"/>
      <c r="AV5303" s="311"/>
      <c r="AW5303" s="311"/>
      <c r="AX5303" s="311"/>
      <c r="AY5303" s="311"/>
      <c r="AZ5303" s="311"/>
      <c r="BA5303" s="311"/>
      <c r="BB5303" s="311"/>
      <c r="BC5303" s="311"/>
      <c r="BD5303" s="311"/>
      <c r="BE5303" s="491"/>
      <c r="BF5303" s="491"/>
      <c r="BG5303" s="491"/>
      <c r="BH5303" s="491"/>
      <c r="BI5303" s="491"/>
      <c r="BJ5303" s="491"/>
      <c r="BK5303" s="491"/>
      <c r="BL5303" s="491"/>
      <c r="BM5303" s="491"/>
      <c r="BN5303" s="491"/>
      <c r="BO5303" s="491"/>
      <c r="BP5303" s="306"/>
      <c r="BQ5303" s="496"/>
      <c r="BR5303" s="496"/>
      <c r="BS5303" s="496"/>
      <c r="BT5303" s="496"/>
      <c r="BU5303" s="496"/>
      <c r="BV5303" s="496"/>
    </row>
    <row r="5304" spans="1:74" s="52" customFormat="1" ht="12.75">
      <c r="A5304" s="45">
        <v>2353.0846135089</v>
      </c>
      <c r="B5304" s="46" t="s">
        <v>253</v>
      </c>
      <c r="C5304" s="47" t="s">
        <v>414</v>
      </c>
      <c r="D5304" s="48">
        <v>52.0421052631579</v>
      </c>
      <c r="E5304" s="49">
        <v>40.279800000000002</v>
      </c>
      <c r="F5304" s="49">
        <v>5.5342000000000002E-2</v>
      </c>
      <c r="G5304" s="49">
        <v>14.4579</v>
      </c>
      <c r="H5304" s="49">
        <v>0.286306</v>
      </c>
      <c r="I5304" s="49">
        <v>0.203955</v>
      </c>
      <c r="J5304" s="49">
        <v>45.1751</v>
      </c>
      <c r="K5304" s="49">
        <v>0.25123499999999999</v>
      </c>
      <c r="L5304" s="49">
        <v>100.74619200000001</v>
      </c>
      <c r="M5304" s="47"/>
      <c r="N5304" s="50">
        <v>1.0011840170201325</v>
      </c>
      <c r="O5304" s="50">
        <v>1.0875691188991044E-3</v>
      </c>
      <c r="P5304" s="50">
        <v>0.30052998726504715</v>
      </c>
      <c r="Q5304" s="50">
        <v>5.7240173861813487E-3</v>
      </c>
      <c r="R5304" s="50">
        <v>4.2938483128320123E-3</v>
      </c>
      <c r="S5304" s="50">
        <v>1.6739183510529847</v>
      </c>
      <c r="T5304" s="50">
        <v>6.6905896053367359E-3</v>
      </c>
      <c r="U5304" s="50">
        <v>2.9944992014216325</v>
      </c>
      <c r="V5304" s="51">
        <v>84.779040229482078</v>
      </c>
      <c r="X5304" s="49">
        <v>0.21022099999999999</v>
      </c>
      <c r="Y5304" s="49">
        <v>28.184699999999999</v>
      </c>
      <c r="Z5304" s="49">
        <v>0.47934599999999999</v>
      </c>
      <c r="AA5304" s="49">
        <v>7.5434299999999999</v>
      </c>
      <c r="AB5304" s="49">
        <v>6.9005799999999997</v>
      </c>
      <c r="AC5304" s="49">
        <v>0.17413999999999999</v>
      </c>
      <c r="AD5304" s="49">
        <v>4.7817400000000001</v>
      </c>
      <c r="AE5304" s="226"/>
      <c r="AF5304" s="226" t="s">
        <v>435</v>
      </c>
      <c r="AG5304" s="311">
        <v>30</v>
      </c>
      <c r="AH5304" s="311">
        <v>15</v>
      </c>
      <c r="AI5304" s="311"/>
      <c r="AJ5304" s="311"/>
      <c r="AK5304" s="311"/>
      <c r="AL5304" s="311"/>
      <c r="AM5304" s="311"/>
      <c r="AN5304" s="311"/>
      <c r="AO5304" s="311"/>
      <c r="AP5304" s="311"/>
      <c r="AQ5304" s="311"/>
      <c r="AR5304" s="311"/>
      <c r="AS5304" s="311"/>
      <c r="AT5304" s="311"/>
      <c r="AU5304" s="311"/>
      <c r="AV5304" s="311"/>
      <c r="AW5304" s="311"/>
      <c r="AX5304" s="311"/>
      <c r="AY5304" s="311"/>
      <c r="AZ5304" s="311"/>
      <c r="BA5304" s="311"/>
      <c r="BB5304" s="311"/>
      <c r="BC5304" s="311"/>
      <c r="BD5304" s="311"/>
      <c r="BE5304" s="491"/>
      <c r="BF5304" s="491"/>
      <c r="BG5304" s="491"/>
      <c r="BH5304" s="491"/>
      <c r="BI5304" s="491"/>
      <c r="BJ5304" s="491"/>
      <c r="BK5304" s="491"/>
      <c r="BL5304" s="491"/>
      <c r="BM5304" s="491"/>
      <c r="BN5304" s="491"/>
      <c r="BO5304" s="491"/>
      <c r="BP5304" s="306"/>
      <c r="BQ5304" s="496"/>
      <c r="BR5304" s="496"/>
      <c r="BS5304" s="496"/>
      <c r="BT5304" s="496"/>
      <c r="BU5304" s="496"/>
      <c r="BV5304" s="496"/>
    </row>
    <row r="5305" spans="1:74" s="52" customFormat="1" ht="12.75">
      <c r="A5305" s="45">
        <v>2353.0846135089</v>
      </c>
      <c r="B5305" s="46" t="s">
        <v>253</v>
      </c>
      <c r="C5305" s="47" t="s">
        <v>414</v>
      </c>
      <c r="D5305" s="48">
        <v>57.242105263157903</v>
      </c>
      <c r="E5305" s="49">
        <v>40.214799999999997</v>
      </c>
      <c r="F5305" s="49">
        <v>5.0318000000000002E-2</v>
      </c>
      <c r="G5305" s="49">
        <v>14.3171</v>
      </c>
      <c r="H5305" s="49">
        <v>0.28738999999999998</v>
      </c>
      <c r="I5305" s="49">
        <v>0.20473</v>
      </c>
      <c r="J5305" s="49">
        <v>45.325400000000002</v>
      </c>
      <c r="K5305" s="49">
        <v>0.231909</v>
      </c>
      <c r="L5305" s="49">
        <v>100.648928</v>
      </c>
      <c r="M5305" s="47"/>
      <c r="N5305" s="50">
        <v>1.000332500838865</v>
      </c>
      <c r="O5305" s="50">
        <v>9.8959445230353956E-4</v>
      </c>
      <c r="P5305" s="50">
        <v>0.2978307385769392</v>
      </c>
      <c r="Q5305" s="50">
        <v>5.7500816400683843E-3</v>
      </c>
      <c r="R5305" s="50">
        <v>4.3134591728197355E-3</v>
      </c>
      <c r="S5305" s="50">
        <v>1.6807714295028899</v>
      </c>
      <c r="T5305" s="50">
        <v>6.1806438216467354E-3</v>
      </c>
      <c r="U5305" s="50">
        <v>2.9966750687558643</v>
      </c>
      <c r="V5305" s="51">
        <v>84.947416747957249</v>
      </c>
      <c r="X5305" s="49">
        <v>0.21046699999999999</v>
      </c>
      <c r="Y5305" s="49">
        <v>32.824399999999997</v>
      </c>
      <c r="Z5305" s="49">
        <v>0.48215999999999998</v>
      </c>
      <c r="AA5305" s="49">
        <v>7.6786599999999998</v>
      </c>
      <c r="AB5305" s="49">
        <v>6.8317899999999998</v>
      </c>
      <c r="AC5305" s="49">
        <v>0.173822</v>
      </c>
      <c r="AD5305" s="49">
        <v>5.1056400000000002</v>
      </c>
      <c r="AE5305" s="226"/>
      <c r="AF5305" s="226" t="s">
        <v>435</v>
      </c>
      <c r="AG5305" s="311">
        <v>30</v>
      </c>
      <c r="AH5305" s="311">
        <v>15</v>
      </c>
      <c r="AI5305" s="311"/>
      <c r="AJ5305" s="311"/>
      <c r="AK5305" s="311"/>
      <c r="AL5305" s="311"/>
      <c r="AM5305" s="311"/>
      <c r="AN5305" s="311"/>
      <c r="AO5305" s="311"/>
      <c r="AP5305" s="311"/>
      <c r="AQ5305" s="311"/>
      <c r="AR5305" s="311"/>
      <c r="AS5305" s="311"/>
      <c r="AT5305" s="311"/>
      <c r="AU5305" s="311"/>
      <c r="AV5305" s="311"/>
      <c r="AW5305" s="311"/>
      <c r="AX5305" s="311"/>
      <c r="AY5305" s="311"/>
      <c r="AZ5305" s="311"/>
      <c r="BA5305" s="311"/>
      <c r="BB5305" s="311"/>
      <c r="BC5305" s="311"/>
      <c r="BD5305" s="311"/>
      <c r="BE5305" s="491"/>
      <c r="BF5305" s="491"/>
      <c r="BG5305" s="491"/>
      <c r="BH5305" s="491"/>
      <c r="BI5305" s="491"/>
      <c r="BJ5305" s="491"/>
      <c r="BK5305" s="491"/>
      <c r="BL5305" s="491"/>
      <c r="BM5305" s="491"/>
      <c r="BN5305" s="491"/>
      <c r="BO5305" s="491"/>
      <c r="BP5305" s="306"/>
      <c r="BQ5305" s="496"/>
      <c r="BR5305" s="496"/>
      <c r="BS5305" s="496"/>
      <c r="BT5305" s="496"/>
      <c r="BU5305" s="496"/>
      <c r="BV5305" s="496"/>
    </row>
    <row r="5306" spans="1:74" s="52" customFormat="1" ht="12.75">
      <c r="A5306" s="45">
        <v>2353.0846135089</v>
      </c>
      <c r="B5306" s="46" t="s">
        <v>253</v>
      </c>
      <c r="C5306" s="47" t="s">
        <v>414</v>
      </c>
      <c r="D5306" s="48">
        <v>62.442105263157906</v>
      </c>
      <c r="E5306" s="49">
        <v>40.420999999999999</v>
      </c>
      <c r="F5306" s="49">
        <v>6.8460999999999994E-2</v>
      </c>
      <c r="G5306" s="49">
        <v>14.3468</v>
      </c>
      <c r="H5306" s="49">
        <v>0.32311899999999999</v>
      </c>
      <c r="I5306" s="49">
        <v>0.21216099999999999</v>
      </c>
      <c r="J5306" s="49">
        <v>45.427900000000001</v>
      </c>
      <c r="K5306" s="49">
        <v>0.24598500000000001</v>
      </c>
      <c r="L5306" s="49">
        <v>101.09310000000001</v>
      </c>
      <c r="M5306" s="47"/>
      <c r="N5306" s="50">
        <v>1.0005422084047912</v>
      </c>
      <c r="O5306" s="50">
        <v>1.3398217212127023E-3</v>
      </c>
      <c r="P5306" s="50">
        <v>0.29698833995404533</v>
      </c>
      <c r="Q5306" s="50">
        <v>6.4333140005729209E-3</v>
      </c>
      <c r="R5306" s="50">
        <v>4.4481523518481638E-3</v>
      </c>
      <c r="S5306" s="50">
        <v>1.676330193202632</v>
      </c>
      <c r="T5306" s="50">
        <v>6.5237097911171223E-3</v>
      </c>
      <c r="U5306" s="50">
        <v>2.9939965423350738</v>
      </c>
      <c r="V5306" s="51">
        <v>84.949802327201624</v>
      </c>
      <c r="X5306" s="49">
        <v>0.20985200000000001</v>
      </c>
      <c r="Y5306" s="49">
        <v>23.8233</v>
      </c>
      <c r="Z5306" s="49">
        <v>0.48142699999999999</v>
      </c>
      <c r="AA5306" s="49">
        <v>6.7871499999999996</v>
      </c>
      <c r="AB5306" s="49">
        <v>6.5479500000000002</v>
      </c>
      <c r="AC5306" s="49">
        <v>0.17363700000000001</v>
      </c>
      <c r="AD5306" s="49">
        <v>4.8953699999999998</v>
      </c>
      <c r="AE5306" s="226"/>
      <c r="AF5306" s="226" t="s">
        <v>435</v>
      </c>
      <c r="AG5306" s="311">
        <v>30</v>
      </c>
      <c r="AH5306" s="311">
        <v>15</v>
      </c>
      <c r="AI5306" s="311"/>
      <c r="AJ5306" s="311"/>
      <c r="AK5306" s="311"/>
      <c r="AL5306" s="311"/>
      <c r="AM5306" s="311"/>
      <c r="AN5306" s="311"/>
      <c r="AO5306" s="311"/>
      <c r="AP5306" s="311"/>
      <c r="AQ5306" s="311"/>
      <c r="AR5306" s="311"/>
      <c r="AS5306" s="311"/>
      <c r="AT5306" s="311"/>
      <c r="AU5306" s="311"/>
      <c r="AV5306" s="311"/>
      <c r="AW5306" s="311"/>
      <c r="AX5306" s="311"/>
      <c r="AY5306" s="311"/>
      <c r="AZ5306" s="311"/>
      <c r="BA5306" s="311"/>
      <c r="BB5306" s="311"/>
      <c r="BC5306" s="311"/>
      <c r="BD5306" s="311"/>
      <c r="BE5306" s="491"/>
      <c r="BF5306" s="491"/>
      <c r="BG5306" s="491"/>
      <c r="BH5306" s="491"/>
      <c r="BI5306" s="491"/>
      <c r="BJ5306" s="491"/>
      <c r="BK5306" s="491"/>
      <c r="BL5306" s="491"/>
      <c r="BM5306" s="491"/>
      <c r="BN5306" s="491"/>
      <c r="BO5306" s="491"/>
      <c r="BP5306" s="306"/>
      <c r="BQ5306" s="496"/>
      <c r="BR5306" s="496"/>
      <c r="BS5306" s="496"/>
      <c r="BT5306" s="496"/>
      <c r="BU5306" s="496"/>
      <c r="BV5306" s="496"/>
    </row>
    <row r="5307" spans="1:74" s="52" customFormat="1" ht="12.75">
      <c r="A5307" s="45">
        <v>2353.0846135089</v>
      </c>
      <c r="B5307" s="46" t="s">
        <v>253</v>
      </c>
      <c r="C5307" s="47" t="s">
        <v>414</v>
      </c>
      <c r="D5307" s="48">
        <v>67.642105263157902</v>
      </c>
      <c r="E5307" s="49">
        <v>40.375399999999999</v>
      </c>
      <c r="F5307" s="49">
        <v>7.0772000000000002E-2</v>
      </c>
      <c r="G5307" s="49">
        <v>14.1492</v>
      </c>
      <c r="H5307" s="49">
        <v>0.30014999999999997</v>
      </c>
      <c r="I5307" s="49">
        <v>0.20982799999999999</v>
      </c>
      <c r="J5307" s="49">
        <v>45.3613</v>
      </c>
      <c r="K5307" s="49">
        <v>0.24506</v>
      </c>
      <c r="L5307" s="49">
        <v>100.74811699999999</v>
      </c>
      <c r="M5307" s="47"/>
      <c r="N5307" s="50">
        <v>1.0019651466535322</v>
      </c>
      <c r="O5307" s="50">
        <v>1.3885856116617789E-3</v>
      </c>
      <c r="P5307" s="50">
        <v>0.29364570725420397</v>
      </c>
      <c r="Q5307" s="50">
        <v>5.9912579325735226E-3</v>
      </c>
      <c r="R5307" s="50">
        <v>4.4104708625395369E-3</v>
      </c>
      <c r="S5307" s="50">
        <v>1.6781462813927559</v>
      </c>
      <c r="T5307" s="50">
        <v>6.5157716176242227E-3</v>
      </c>
      <c r="U5307" s="50">
        <v>2.9931280415909756</v>
      </c>
      <c r="V5307" s="51">
        <v>85.107673175216462</v>
      </c>
      <c r="X5307" s="49">
        <v>0.209921</v>
      </c>
      <c r="Y5307" s="49">
        <v>22.804500000000001</v>
      </c>
      <c r="Z5307" s="49">
        <v>0.48453200000000002</v>
      </c>
      <c r="AA5307" s="49">
        <v>7.3394700000000004</v>
      </c>
      <c r="AB5307" s="49">
        <v>6.6658600000000003</v>
      </c>
      <c r="AC5307" s="49">
        <v>0.17366100000000001</v>
      </c>
      <c r="AD5307" s="49">
        <v>4.9269800000000004</v>
      </c>
      <c r="AE5307" s="226"/>
      <c r="AF5307" s="226" t="s">
        <v>435</v>
      </c>
      <c r="AG5307" s="311">
        <v>30</v>
      </c>
      <c r="AH5307" s="311">
        <v>15</v>
      </c>
      <c r="AI5307" s="311"/>
      <c r="AJ5307" s="311"/>
      <c r="AK5307" s="311"/>
      <c r="AL5307" s="311"/>
      <c r="AM5307" s="311"/>
      <c r="AN5307" s="311"/>
      <c r="AO5307" s="311"/>
      <c r="AP5307" s="311"/>
      <c r="AQ5307" s="311"/>
      <c r="AR5307" s="311"/>
      <c r="AS5307" s="311"/>
      <c r="AT5307" s="311"/>
      <c r="AU5307" s="311"/>
      <c r="AV5307" s="311"/>
      <c r="AW5307" s="311"/>
      <c r="AX5307" s="311"/>
      <c r="AY5307" s="311"/>
      <c r="AZ5307" s="311"/>
      <c r="BA5307" s="311"/>
      <c r="BB5307" s="311"/>
      <c r="BC5307" s="311"/>
      <c r="BD5307" s="311"/>
      <c r="BE5307" s="491"/>
      <c r="BF5307" s="491"/>
      <c r="BG5307" s="491"/>
      <c r="BH5307" s="491"/>
      <c r="BI5307" s="491"/>
      <c r="BJ5307" s="491"/>
      <c r="BK5307" s="491"/>
      <c r="BL5307" s="491"/>
      <c r="BM5307" s="491"/>
      <c r="BN5307" s="491"/>
      <c r="BO5307" s="491"/>
      <c r="BP5307" s="306"/>
      <c r="BQ5307" s="496"/>
      <c r="BR5307" s="496"/>
      <c r="BS5307" s="496"/>
      <c r="BT5307" s="496"/>
      <c r="BU5307" s="496"/>
      <c r="BV5307" s="496"/>
    </row>
    <row r="5308" spans="1:74" s="52" customFormat="1" ht="12.75">
      <c r="A5308" s="45">
        <v>2353.0846135089</v>
      </c>
      <c r="B5308" s="46" t="s">
        <v>253</v>
      </c>
      <c r="C5308" s="47" t="s">
        <v>414</v>
      </c>
      <c r="D5308" s="48">
        <v>72.842105263157904</v>
      </c>
      <c r="E5308" s="49">
        <v>40.1783</v>
      </c>
      <c r="F5308" s="49">
        <v>2.9628000000000002E-2</v>
      </c>
      <c r="G5308" s="49">
        <v>14.2699</v>
      </c>
      <c r="H5308" s="49">
        <v>0.30313699999999999</v>
      </c>
      <c r="I5308" s="49">
        <v>0.21259</v>
      </c>
      <c r="J5308" s="49">
        <v>45.460599999999999</v>
      </c>
      <c r="K5308" s="49">
        <v>0.242567</v>
      </c>
      <c r="L5308" s="49">
        <v>100.739109</v>
      </c>
      <c r="M5308" s="47"/>
      <c r="N5308" s="50">
        <v>0.99843415958767934</v>
      </c>
      <c r="O5308" s="50">
        <v>5.8211075728318825E-4</v>
      </c>
      <c r="P5308" s="50">
        <v>0.29655469062597811</v>
      </c>
      <c r="Q5308" s="50">
        <v>6.0591361970821723E-3</v>
      </c>
      <c r="R5308" s="50">
        <v>4.474622943568346E-3</v>
      </c>
      <c r="S5308" s="50">
        <v>1.6841143751446912</v>
      </c>
      <c r="T5308" s="50">
        <v>6.4582854789669132E-3</v>
      </c>
      <c r="U5308" s="50">
        <v>2.9979187934560843</v>
      </c>
      <c r="V5308" s="51">
        <v>85.02754974311722</v>
      </c>
      <c r="X5308" s="49">
        <v>0.21057200000000001</v>
      </c>
      <c r="Y5308" s="49">
        <v>55.056600000000003</v>
      </c>
      <c r="Z5308" s="49">
        <v>0.482794</v>
      </c>
      <c r="AA5308" s="49">
        <v>7.3375700000000004</v>
      </c>
      <c r="AB5308" s="49">
        <v>6.6333799999999998</v>
      </c>
      <c r="AC5308" s="49">
        <v>0.17344599999999999</v>
      </c>
      <c r="AD5308" s="49">
        <v>4.9318099999999996</v>
      </c>
      <c r="AE5308" s="226"/>
      <c r="AF5308" s="226" t="s">
        <v>435</v>
      </c>
      <c r="AG5308" s="311">
        <v>30</v>
      </c>
      <c r="AH5308" s="311">
        <v>15</v>
      </c>
      <c r="AI5308" s="311"/>
      <c r="AJ5308" s="311"/>
      <c r="AK5308" s="311"/>
      <c r="AL5308" s="311"/>
      <c r="AM5308" s="311"/>
      <c r="AN5308" s="311"/>
      <c r="AO5308" s="311"/>
      <c r="AP5308" s="311"/>
      <c r="AQ5308" s="311"/>
      <c r="AR5308" s="311"/>
      <c r="AS5308" s="311"/>
      <c r="AT5308" s="311"/>
      <c r="AU5308" s="311"/>
      <c r="AV5308" s="311"/>
      <c r="AW5308" s="311"/>
      <c r="AX5308" s="311"/>
      <c r="AY5308" s="311"/>
      <c r="AZ5308" s="311"/>
      <c r="BA5308" s="311"/>
      <c r="BB5308" s="311"/>
      <c r="BC5308" s="311"/>
      <c r="BD5308" s="311"/>
      <c r="BE5308" s="491"/>
      <c r="BF5308" s="491"/>
      <c r="BG5308" s="491"/>
      <c r="BH5308" s="491"/>
      <c r="BI5308" s="491"/>
      <c r="BJ5308" s="491"/>
      <c r="BK5308" s="491"/>
      <c r="BL5308" s="491"/>
      <c r="BM5308" s="491"/>
      <c r="BN5308" s="491"/>
      <c r="BO5308" s="491"/>
      <c r="BP5308" s="306"/>
      <c r="BQ5308" s="496"/>
      <c r="BR5308" s="496"/>
      <c r="BS5308" s="496"/>
      <c r="BT5308" s="496"/>
      <c r="BU5308" s="496"/>
      <c r="BV5308" s="496"/>
    </row>
    <row r="5309" spans="1:74" s="52" customFormat="1" ht="12.75">
      <c r="A5309" s="45">
        <v>2353.0846135089</v>
      </c>
      <c r="B5309" s="46" t="s">
        <v>253</v>
      </c>
      <c r="C5309" s="47" t="s">
        <v>414</v>
      </c>
      <c r="D5309" s="48">
        <v>78.042105263157907</v>
      </c>
      <c r="E5309" s="49">
        <v>40.325299999999999</v>
      </c>
      <c r="F5309" s="49">
        <v>6.0845000000000003E-2</v>
      </c>
      <c r="G5309" s="49">
        <v>14.174899999999999</v>
      </c>
      <c r="H5309" s="49">
        <v>0.31115700000000002</v>
      </c>
      <c r="I5309" s="49">
        <v>0.19377900000000001</v>
      </c>
      <c r="J5309" s="49">
        <v>45.2913</v>
      </c>
      <c r="K5309" s="49">
        <v>0.23968300000000001</v>
      </c>
      <c r="L5309" s="49">
        <v>100.631001</v>
      </c>
      <c r="M5309" s="47"/>
      <c r="N5309" s="50">
        <v>1.0021237613816951</v>
      </c>
      <c r="O5309" s="50">
        <v>1.1954848128628234E-3</v>
      </c>
      <c r="P5309" s="50">
        <v>0.29459118716323818</v>
      </c>
      <c r="Q5309" s="50">
        <v>6.2196682539837345E-3</v>
      </c>
      <c r="R5309" s="50">
        <v>4.0788356119360819E-3</v>
      </c>
      <c r="S5309" s="50">
        <v>1.6779039051504341</v>
      </c>
      <c r="T5309" s="50">
        <v>6.3817330299309333E-3</v>
      </c>
      <c r="U5309" s="50">
        <v>2.9934914732669129</v>
      </c>
      <c r="V5309" s="51">
        <v>85.065048409439015</v>
      </c>
      <c r="X5309" s="49">
        <v>0.21009900000000001</v>
      </c>
      <c r="Y5309" s="49">
        <v>26.989899999999999</v>
      </c>
      <c r="Z5309" s="49">
        <v>0.48418699999999998</v>
      </c>
      <c r="AA5309" s="49">
        <v>7.0465400000000002</v>
      </c>
      <c r="AB5309" s="49">
        <v>7.1142300000000001</v>
      </c>
      <c r="AC5309" s="49">
        <v>0.173814</v>
      </c>
      <c r="AD5309" s="49">
        <v>5.0426599999999997</v>
      </c>
      <c r="AE5309" s="226"/>
      <c r="AF5309" s="226" t="s">
        <v>435</v>
      </c>
      <c r="AG5309" s="311">
        <v>30</v>
      </c>
      <c r="AH5309" s="311">
        <v>15</v>
      </c>
      <c r="AI5309" s="311"/>
      <c r="AJ5309" s="311"/>
      <c r="AK5309" s="311"/>
      <c r="AL5309" s="311"/>
      <c r="AM5309" s="311"/>
      <c r="AN5309" s="311"/>
      <c r="AO5309" s="311"/>
      <c r="AP5309" s="311"/>
      <c r="AQ5309" s="311"/>
      <c r="AR5309" s="311"/>
      <c r="AS5309" s="311"/>
      <c r="AT5309" s="311"/>
      <c r="AU5309" s="311"/>
      <c r="AV5309" s="311"/>
      <c r="AW5309" s="311"/>
      <c r="AX5309" s="311"/>
      <c r="AY5309" s="311"/>
      <c r="AZ5309" s="311"/>
      <c r="BA5309" s="311"/>
      <c r="BB5309" s="311"/>
      <c r="BC5309" s="311"/>
      <c r="BD5309" s="311"/>
      <c r="BE5309" s="491"/>
      <c r="BF5309" s="491"/>
      <c r="BG5309" s="491"/>
      <c r="BH5309" s="491"/>
      <c r="BI5309" s="491"/>
      <c r="BJ5309" s="491"/>
      <c r="BK5309" s="491"/>
      <c r="BL5309" s="491"/>
      <c r="BM5309" s="491"/>
      <c r="BN5309" s="491"/>
      <c r="BO5309" s="491"/>
      <c r="BP5309" s="306"/>
      <c r="BQ5309" s="496"/>
      <c r="BR5309" s="496"/>
      <c r="BS5309" s="496"/>
      <c r="BT5309" s="496"/>
      <c r="BU5309" s="496"/>
      <c r="BV5309" s="496"/>
    </row>
    <row r="5310" spans="1:74" s="52" customFormat="1" ht="12.75">
      <c r="A5310" s="45">
        <v>2353.0846135089</v>
      </c>
      <c r="B5310" s="46" t="s">
        <v>253</v>
      </c>
      <c r="C5310" s="47" t="s">
        <v>414</v>
      </c>
      <c r="D5310" s="48">
        <v>83.24210526315791</v>
      </c>
      <c r="E5310" s="49">
        <v>40.186999999999998</v>
      </c>
      <c r="F5310" s="49">
        <v>6.5984000000000001E-2</v>
      </c>
      <c r="G5310" s="49">
        <v>14.242000000000001</v>
      </c>
      <c r="H5310" s="49">
        <v>0.31614399999999998</v>
      </c>
      <c r="I5310" s="49">
        <v>0.202676</v>
      </c>
      <c r="J5310" s="49">
        <v>45.4985</v>
      </c>
      <c r="K5310" s="49">
        <v>0.22287899999999999</v>
      </c>
      <c r="L5310" s="49">
        <v>100.782387</v>
      </c>
      <c r="M5310" s="47"/>
      <c r="N5310" s="50">
        <v>0.99781472028120399</v>
      </c>
      <c r="O5310" s="50">
        <v>1.2953238859179457E-3</v>
      </c>
      <c r="P5310" s="50">
        <v>0.29572721622768872</v>
      </c>
      <c r="Q5310" s="50">
        <v>6.3138339493073667E-3</v>
      </c>
      <c r="R5310" s="50">
        <v>4.262382140273635E-3</v>
      </c>
      <c r="S5310" s="50">
        <v>1.6841080209359167</v>
      </c>
      <c r="T5310" s="50">
        <v>5.9291319802662421E-3</v>
      </c>
      <c r="U5310" s="50">
        <v>2.9968319635827032</v>
      </c>
      <c r="V5310" s="51">
        <v>85.063039051100048</v>
      </c>
      <c r="X5310" s="49">
        <v>0.210588</v>
      </c>
      <c r="Y5310" s="49">
        <v>24.7103</v>
      </c>
      <c r="Z5310" s="49">
        <v>0.48319000000000001</v>
      </c>
      <c r="AA5310" s="49">
        <v>6.8860799999999998</v>
      </c>
      <c r="AB5310" s="49">
        <v>6.82646</v>
      </c>
      <c r="AC5310" s="49">
        <v>0.173404</v>
      </c>
      <c r="AD5310" s="49">
        <v>5.4064100000000002</v>
      </c>
      <c r="AE5310" s="226"/>
      <c r="AF5310" s="226" t="s">
        <v>435</v>
      </c>
      <c r="AG5310" s="311">
        <v>30</v>
      </c>
      <c r="AH5310" s="311">
        <v>15</v>
      </c>
      <c r="AI5310" s="311"/>
      <c r="AJ5310" s="311"/>
      <c r="AK5310" s="311"/>
      <c r="AL5310" s="311"/>
      <c r="AM5310" s="311"/>
      <c r="AN5310" s="311"/>
      <c r="AO5310" s="311"/>
      <c r="AP5310" s="311"/>
      <c r="AQ5310" s="311"/>
      <c r="AR5310" s="311"/>
      <c r="AS5310" s="311"/>
      <c r="AT5310" s="311"/>
      <c r="AU5310" s="311"/>
      <c r="AV5310" s="311"/>
      <c r="AW5310" s="311"/>
      <c r="AX5310" s="311"/>
      <c r="AY5310" s="311"/>
      <c r="AZ5310" s="311"/>
      <c r="BA5310" s="311"/>
      <c r="BB5310" s="311"/>
      <c r="BC5310" s="311"/>
      <c r="BD5310" s="311"/>
      <c r="BE5310" s="491"/>
      <c r="BF5310" s="491"/>
      <c r="BG5310" s="491"/>
      <c r="BH5310" s="491"/>
      <c r="BI5310" s="491"/>
      <c r="BJ5310" s="491"/>
      <c r="BK5310" s="491"/>
      <c r="BL5310" s="491"/>
      <c r="BM5310" s="491"/>
      <c r="BN5310" s="491"/>
      <c r="BO5310" s="491"/>
      <c r="BP5310" s="306"/>
      <c r="BQ5310" s="496"/>
      <c r="BR5310" s="496"/>
      <c r="BS5310" s="496"/>
      <c r="BT5310" s="496"/>
      <c r="BU5310" s="496"/>
      <c r="BV5310" s="496"/>
    </row>
    <row r="5311" spans="1:74" s="52" customFormat="1" ht="12.75">
      <c r="A5311" s="45">
        <v>2353.0846135089</v>
      </c>
      <c r="B5311" s="46" t="s">
        <v>253</v>
      </c>
      <c r="C5311" s="47" t="s">
        <v>414</v>
      </c>
      <c r="D5311" s="48">
        <v>88.442105263157913</v>
      </c>
      <c r="E5311" s="49">
        <v>40.295099999999998</v>
      </c>
      <c r="F5311" s="49">
        <v>3.4584999999999998E-2</v>
      </c>
      <c r="G5311" s="49">
        <v>14.0502</v>
      </c>
      <c r="H5311" s="49">
        <v>0.29605300000000001</v>
      </c>
      <c r="I5311" s="49">
        <v>0.21587300000000001</v>
      </c>
      <c r="J5311" s="49">
        <v>45.266300000000001</v>
      </c>
      <c r="K5311" s="49">
        <v>0.24695900000000001</v>
      </c>
      <c r="L5311" s="49">
        <v>100.42865500000001</v>
      </c>
      <c r="M5311" s="47"/>
      <c r="N5311" s="50">
        <v>1.0031609288699475</v>
      </c>
      <c r="O5311" s="50">
        <v>6.8074046361452404E-4</v>
      </c>
      <c r="P5311" s="50">
        <v>0.2925208800614123</v>
      </c>
      <c r="Q5311" s="50">
        <v>5.9283212510384967E-3</v>
      </c>
      <c r="R5311" s="50">
        <v>4.5520019268399641E-3</v>
      </c>
      <c r="S5311" s="50">
        <v>1.6799714990855674</v>
      </c>
      <c r="T5311" s="50">
        <v>6.587200405408414E-3</v>
      </c>
      <c r="U5311" s="50">
        <v>2.9940935781101601</v>
      </c>
      <c r="V5311" s="51">
        <v>85.169986806848129</v>
      </c>
      <c r="X5311" s="49">
        <v>0.21021500000000001</v>
      </c>
      <c r="Y5311" s="49">
        <v>46.5411</v>
      </c>
      <c r="Z5311" s="49">
        <v>0.48672799999999999</v>
      </c>
      <c r="AA5311" s="49">
        <v>7.4819100000000001</v>
      </c>
      <c r="AB5311" s="49">
        <v>6.5518900000000002</v>
      </c>
      <c r="AC5311" s="49">
        <v>0.173821</v>
      </c>
      <c r="AD5311" s="49">
        <v>4.8914799999999996</v>
      </c>
      <c r="AE5311" s="226"/>
      <c r="AF5311" s="226" t="s">
        <v>435</v>
      </c>
      <c r="AG5311" s="311">
        <v>30</v>
      </c>
      <c r="AH5311" s="311">
        <v>15</v>
      </c>
      <c r="AI5311" s="311"/>
      <c r="AJ5311" s="311"/>
      <c r="AK5311" s="311"/>
      <c r="AL5311" s="311"/>
      <c r="AM5311" s="311"/>
      <c r="AN5311" s="311"/>
      <c r="AO5311" s="311"/>
      <c r="AP5311" s="311"/>
      <c r="AQ5311" s="311"/>
      <c r="AR5311" s="311"/>
      <c r="AS5311" s="311"/>
      <c r="AT5311" s="311"/>
      <c r="AU5311" s="311"/>
      <c r="AV5311" s="311"/>
      <c r="AW5311" s="311"/>
      <c r="AX5311" s="311"/>
      <c r="AY5311" s="311"/>
      <c r="AZ5311" s="311"/>
      <c r="BA5311" s="311"/>
      <c r="BB5311" s="311"/>
      <c r="BC5311" s="311"/>
      <c r="BD5311" s="311"/>
      <c r="BE5311" s="491"/>
      <c r="BF5311" s="491"/>
      <c r="BG5311" s="491"/>
      <c r="BH5311" s="491"/>
      <c r="BI5311" s="491"/>
      <c r="BJ5311" s="491"/>
      <c r="BK5311" s="491"/>
      <c r="BL5311" s="491"/>
      <c r="BM5311" s="491"/>
      <c r="BN5311" s="491"/>
      <c r="BO5311" s="491"/>
      <c r="BP5311" s="306"/>
      <c r="BQ5311" s="496"/>
      <c r="BR5311" s="496"/>
      <c r="BS5311" s="496"/>
      <c r="BT5311" s="496"/>
      <c r="BU5311" s="496"/>
      <c r="BV5311" s="496"/>
    </row>
    <row r="5312" spans="1:74" s="52" customFormat="1" ht="12.75">
      <c r="A5312" s="45">
        <v>2353.0846135089</v>
      </c>
      <c r="B5312" s="46" t="s">
        <v>253</v>
      </c>
      <c r="C5312" s="47" t="s">
        <v>414</v>
      </c>
      <c r="D5312" s="48">
        <v>93.642105263157916</v>
      </c>
      <c r="E5312" s="49">
        <v>40.246200000000002</v>
      </c>
      <c r="F5312" s="49">
        <v>6.6598000000000004E-2</v>
      </c>
      <c r="G5312" s="49">
        <v>14.1989</v>
      </c>
      <c r="H5312" s="49">
        <v>0.36221999999999999</v>
      </c>
      <c r="I5312" s="49">
        <v>0.18690899999999999</v>
      </c>
      <c r="J5312" s="49">
        <v>45.341200000000001</v>
      </c>
      <c r="K5312" s="49">
        <v>0.22365099999999999</v>
      </c>
      <c r="L5312" s="49">
        <v>100.659036</v>
      </c>
      <c r="M5312" s="47"/>
      <c r="N5312" s="50">
        <v>1.0003719617428284</v>
      </c>
      <c r="O5312" s="50">
        <v>1.3087998362966242E-3</v>
      </c>
      <c r="P5312" s="50">
        <v>0.29515308329269585</v>
      </c>
      <c r="Q5312" s="50">
        <v>7.2419070854499419E-3</v>
      </c>
      <c r="R5312" s="50">
        <v>3.935071093454299E-3</v>
      </c>
      <c r="S5312" s="50">
        <v>1.6801118129645876</v>
      </c>
      <c r="T5312" s="50">
        <v>5.9561430761373305E-3</v>
      </c>
      <c r="U5312" s="50">
        <v>2.995055998922493</v>
      </c>
      <c r="V5312" s="51">
        <v>85.057544238651246</v>
      </c>
      <c r="X5312" s="49">
        <v>0.21037600000000001</v>
      </c>
      <c r="Y5312" s="49">
        <v>23.642900000000001</v>
      </c>
      <c r="Z5312" s="49">
        <v>0.48393199999999997</v>
      </c>
      <c r="AA5312" s="49">
        <v>6.2074499999999997</v>
      </c>
      <c r="AB5312" s="49">
        <v>7.3784999999999998</v>
      </c>
      <c r="AC5312" s="49">
        <v>0.17374899999999999</v>
      </c>
      <c r="AD5312" s="49">
        <v>5.2788599999999999</v>
      </c>
      <c r="AE5312" s="226"/>
      <c r="AF5312" s="226" t="s">
        <v>435</v>
      </c>
      <c r="AG5312" s="311">
        <v>30</v>
      </c>
      <c r="AH5312" s="311">
        <v>15</v>
      </c>
      <c r="AI5312" s="311"/>
      <c r="AJ5312" s="311"/>
      <c r="AK5312" s="311"/>
      <c r="AL5312" s="311"/>
      <c r="AM5312" s="311"/>
      <c r="AN5312" s="311"/>
      <c r="AO5312" s="311"/>
      <c r="AP5312" s="311"/>
      <c r="AQ5312" s="311"/>
      <c r="AR5312" s="311"/>
      <c r="AS5312" s="311"/>
      <c r="AT5312" s="311"/>
      <c r="AU5312" s="311"/>
      <c r="AV5312" s="311"/>
      <c r="AW5312" s="311"/>
      <c r="AX5312" s="311"/>
      <c r="AY5312" s="311"/>
      <c r="AZ5312" s="311"/>
      <c r="BA5312" s="311"/>
      <c r="BB5312" s="311"/>
      <c r="BC5312" s="311"/>
      <c r="BD5312" s="311"/>
      <c r="BE5312" s="491"/>
      <c r="BF5312" s="491"/>
      <c r="BG5312" s="491"/>
      <c r="BH5312" s="491"/>
      <c r="BI5312" s="491"/>
      <c r="BJ5312" s="491"/>
      <c r="BK5312" s="491"/>
      <c r="BL5312" s="491"/>
      <c r="BM5312" s="491"/>
      <c r="BN5312" s="491"/>
      <c r="BO5312" s="491"/>
      <c r="BP5312" s="306"/>
      <c r="BQ5312" s="496"/>
      <c r="BR5312" s="496"/>
      <c r="BS5312" s="496"/>
      <c r="BT5312" s="496"/>
      <c r="BU5312" s="496"/>
      <c r="BV5312" s="496"/>
    </row>
    <row r="5313" spans="1:74" s="52" customFormat="1" ht="12.75">
      <c r="A5313" s="45">
        <v>2353.0846135089</v>
      </c>
      <c r="B5313" s="46" t="s">
        <v>253</v>
      </c>
      <c r="C5313" s="47" t="s">
        <v>414</v>
      </c>
      <c r="D5313" s="48">
        <v>98.842105263157919</v>
      </c>
      <c r="E5313" s="49">
        <v>40.1038</v>
      </c>
      <c r="F5313" s="49">
        <v>6.3955999999999999E-2</v>
      </c>
      <c r="G5313" s="49">
        <v>14.1936</v>
      </c>
      <c r="H5313" s="49">
        <v>0.312108</v>
      </c>
      <c r="I5313" s="49">
        <v>0.21283199999999999</v>
      </c>
      <c r="J5313" s="49">
        <v>45.398000000000003</v>
      </c>
      <c r="K5313" s="49">
        <v>0.236008</v>
      </c>
      <c r="L5313" s="49">
        <v>100.562712</v>
      </c>
      <c r="M5313" s="47"/>
      <c r="N5313" s="50">
        <v>0.99797310213701118</v>
      </c>
      <c r="O5313" s="50">
        <v>1.2583168703946893E-3</v>
      </c>
      <c r="P5313" s="50">
        <v>0.29538053059162928</v>
      </c>
      <c r="Q5313" s="50">
        <v>6.2471524391951782E-3</v>
      </c>
      <c r="R5313" s="50">
        <v>4.4859659802724211E-3</v>
      </c>
      <c r="S5313" s="50">
        <v>1.6841414950798337</v>
      </c>
      <c r="T5313" s="50">
        <v>6.2924197049328253E-3</v>
      </c>
      <c r="U5313" s="50">
        <v>2.9970227432429124</v>
      </c>
      <c r="V5313" s="51">
        <v>85.078189241595595</v>
      </c>
      <c r="X5313" s="49">
        <v>0.21075099999999999</v>
      </c>
      <c r="Y5313" s="49">
        <v>24.511900000000001</v>
      </c>
      <c r="Z5313" s="49">
        <v>0.48385</v>
      </c>
      <c r="AA5313" s="49">
        <v>6.88788</v>
      </c>
      <c r="AB5313" s="49">
        <v>6.5899099999999997</v>
      </c>
      <c r="AC5313" s="49">
        <v>0.17360600000000001</v>
      </c>
      <c r="AD5313" s="49">
        <v>5.1034699999999997</v>
      </c>
      <c r="AE5313" s="226"/>
      <c r="AF5313" s="226" t="s">
        <v>435</v>
      </c>
      <c r="AG5313" s="311">
        <v>30</v>
      </c>
      <c r="AH5313" s="311">
        <v>15</v>
      </c>
      <c r="AI5313" s="311"/>
      <c r="AJ5313" s="311"/>
      <c r="AK5313" s="311"/>
      <c r="AL5313" s="311"/>
      <c r="AM5313" s="311"/>
      <c r="AN5313" s="311"/>
      <c r="AO5313" s="311"/>
      <c r="AP5313" s="311"/>
      <c r="AQ5313" s="311"/>
      <c r="AR5313" s="311"/>
      <c r="AS5313" s="311"/>
      <c r="AT5313" s="311"/>
      <c r="AU5313" s="311"/>
      <c r="AV5313" s="311"/>
      <c r="AW5313" s="311"/>
      <c r="AX5313" s="311"/>
      <c r="AY5313" s="311"/>
      <c r="AZ5313" s="311"/>
      <c r="BA5313" s="311"/>
      <c r="BB5313" s="311"/>
      <c r="BC5313" s="311"/>
      <c r="BD5313" s="311"/>
      <c r="BE5313" s="491"/>
      <c r="BF5313" s="491"/>
      <c r="BG5313" s="491"/>
      <c r="BH5313" s="491"/>
      <c r="BI5313" s="491"/>
      <c r="BJ5313" s="491"/>
      <c r="BK5313" s="491"/>
      <c r="BL5313" s="491"/>
      <c r="BM5313" s="491"/>
      <c r="BN5313" s="491"/>
      <c r="BO5313" s="491"/>
      <c r="BP5313" s="306"/>
      <c r="BQ5313" s="496"/>
      <c r="BR5313" s="496"/>
      <c r="BS5313" s="496"/>
      <c r="BT5313" s="496"/>
      <c r="BU5313" s="496"/>
      <c r="BV5313" s="496"/>
    </row>
    <row r="5314" spans="1:74" s="52" customFormat="1" ht="12.75">
      <c r="A5314" s="38"/>
      <c r="B5314" s="46"/>
      <c r="C5314" s="47"/>
      <c r="D5314" s="48"/>
      <c r="E5314" s="49"/>
      <c r="F5314" s="49"/>
      <c r="G5314" s="49"/>
      <c r="H5314" s="49"/>
      <c r="I5314" s="49"/>
      <c r="J5314" s="49"/>
      <c r="K5314" s="49"/>
      <c r="L5314" s="49"/>
      <c r="M5314" s="47"/>
      <c r="N5314" s="50"/>
      <c r="O5314" s="50"/>
      <c r="P5314" s="50"/>
      <c r="Q5314" s="50"/>
      <c r="R5314" s="50"/>
      <c r="S5314" s="50"/>
      <c r="T5314" s="50"/>
      <c r="U5314" s="50"/>
      <c r="V5314" s="51"/>
      <c r="AE5314" s="312"/>
      <c r="AF5314" s="312"/>
      <c r="AG5314" s="312"/>
      <c r="AH5314" s="312"/>
      <c r="AI5314" s="312"/>
      <c r="AJ5314" s="312"/>
      <c r="AK5314" s="312"/>
      <c r="AL5314" s="312"/>
      <c r="AM5314" s="312"/>
      <c r="AN5314" s="312"/>
      <c r="AO5314" s="312"/>
      <c r="AP5314" s="312"/>
      <c r="AQ5314" s="312"/>
      <c r="AR5314" s="312"/>
      <c r="AS5314" s="312"/>
      <c r="AT5314" s="312"/>
      <c r="AU5314" s="312"/>
      <c r="AV5314" s="312"/>
      <c r="AW5314" s="312"/>
      <c r="AX5314" s="312"/>
      <c r="AY5314" s="312"/>
      <c r="AZ5314" s="312"/>
      <c r="BA5314" s="312"/>
      <c r="BB5314" s="312"/>
      <c r="BC5314" s="312"/>
      <c r="BD5314" s="312"/>
      <c r="BE5314" s="306"/>
      <c r="BF5314" s="306"/>
      <c r="BG5314" s="306"/>
      <c r="BH5314" s="306"/>
      <c r="BI5314" s="306"/>
      <c r="BJ5314" s="306"/>
      <c r="BK5314" s="306"/>
      <c r="BL5314" s="306"/>
      <c r="BM5314" s="306"/>
      <c r="BN5314" s="306"/>
      <c r="BO5314" s="306"/>
      <c r="BP5314" s="306"/>
      <c r="BQ5314" s="496"/>
      <c r="BR5314" s="496"/>
      <c r="BS5314" s="496"/>
      <c r="BT5314" s="496"/>
      <c r="BU5314" s="496"/>
      <c r="BV5314" s="496"/>
    </row>
    <row r="5315" spans="1:74" s="52" customFormat="1" ht="12.75">
      <c r="A5315" s="45">
        <v>2353.0846135089</v>
      </c>
      <c r="B5315" s="46" t="s">
        <v>253</v>
      </c>
      <c r="C5315" s="47" t="s">
        <v>415</v>
      </c>
      <c r="D5315" s="48">
        <v>0</v>
      </c>
      <c r="E5315" s="49">
        <v>38.934899999999999</v>
      </c>
      <c r="F5315" s="49">
        <v>3.6040999999999997E-2</v>
      </c>
      <c r="G5315" s="49">
        <v>21.727599999999999</v>
      </c>
      <c r="H5315" s="49">
        <v>0.185447</v>
      </c>
      <c r="I5315" s="49">
        <v>0.26417299999999999</v>
      </c>
      <c r="J5315" s="49">
        <v>39.267000000000003</v>
      </c>
      <c r="K5315" s="49">
        <v>0.27749299999999999</v>
      </c>
      <c r="L5315" s="49">
        <v>100.736259</v>
      </c>
      <c r="M5315" s="47"/>
      <c r="N5315" s="50">
        <v>1.0016180708533857</v>
      </c>
      <c r="O5315" s="50">
        <v>7.3305293224627398E-4</v>
      </c>
      <c r="P5315" s="50">
        <v>0.46744534488412331</v>
      </c>
      <c r="Q5315" s="50">
        <v>3.8373091763236845E-3</v>
      </c>
      <c r="R5315" s="50">
        <v>5.7562182902449717E-3</v>
      </c>
      <c r="S5315" s="50">
        <v>1.505911173684882</v>
      </c>
      <c r="T5315" s="50">
        <v>7.648438295761585E-3</v>
      </c>
      <c r="U5315" s="50">
        <v>2.9942716798386857</v>
      </c>
      <c r="V5315" s="51">
        <v>76.312169621377137</v>
      </c>
      <c r="X5315" s="49">
        <v>0.21337800000000001</v>
      </c>
      <c r="Y5315" s="49">
        <v>42.383899999999997</v>
      </c>
      <c r="Z5315" s="49">
        <v>0.38745400000000002</v>
      </c>
      <c r="AA5315" s="49">
        <v>11.269299999999999</v>
      </c>
      <c r="AB5315" s="49">
        <v>5.6618899999999996</v>
      </c>
      <c r="AC5315" s="49">
        <v>0.19137399999999999</v>
      </c>
      <c r="AD5315" s="49">
        <v>4.5835400000000002</v>
      </c>
      <c r="AE5315" s="226"/>
      <c r="AF5315" s="226" t="s">
        <v>435</v>
      </c>
      <c r="AG5315" s="311">
        <v>30</v>
      </c>
      <c r="AH5315" s="311">
        <v>15</v>
      </c>
      <c r="AI5315" s="311"/>
      <c r="AJ5315" s="311"/>
      <c r="AK5315" s="311"/>
      <c r="AL5315" s="311"/>
      <c r="AM5315" s="311"/>
      <c r="AN5315" s="311"/>
      <c r="AO5315" s="311"/>
      <c r="AP5315" s="311"/>
      <c r="AQ5315" s="311"/>
      <c r="AR5315" s="311"/>
      <c r="AS5315" s="311"/>
      <c r="AT5315" s="311"/>
      <c r="AU5315" s="311"/>
      <c r="AV5315" s="311"/>
      <c r="AW5315" s="311"/>
      <c r="AX5315" s="311"/>
      <c r="AY5315" s="311"/>
      <c r="AZ5315" s="311"/>
      <c r="BA5315" s="311"/>
      <c r="BB5315" s="311"/>
      <c r="BC5315" s="311"/>
      <c r="BD5315" s="311"/>
      <c r="BE5315" s="491"/>
      <c r="BF5315" s="491"/>
      <c r="BG5315" s="491"/>
      <c r="BH5315" s="491"/>
      <c r="BI5315" s="491"/>
      <c r="BJ5315" s="491"/>
      <c r="BK5315" s="491"/>
      <c r="BL5315" s="491"/>
      <c r="BM5315" s="491"/>
      <c r="BN5315" s="491"/>
      <c r="BO5315" s="491"/>
      <c r="BP5315" s="306"/>
      <c r="BQ5315" s="496"/>
      <c r="BR5315" s="496"/>
      <c r="BS5315" s="496"/>
      <c r="BT5315" s="496"/>
      <c r="BU5315" s="496"/>
      <c r="BV5315" s="496"/>
    </row>
    <row r="5316" spans="1:74" s="52" customFormat="1" ht="12.75">
      <c r="A5316" s="45">
        <v>2353.0846135089</v>
      </c>
      <c r="B5316" s="46" t="s">
        <v>253</v>
      </c>
      <c r="C5316" s="47" t="s">
        <v>415</v>
      </c>
      <c r="D5316" s="48">
        <v>5.3</v>
      </c>
      <c r="E5316" s="49">
        <v>39.1173</v>
      </c>
      <c r="F5316" s="49">
        <v>2.1586999999999999E-2</v>
      </c>
      <c r="G5316" s="49">
        <v>20.330400000000001</v>
      </c>
      <c r="H5316" s="49">
        <v>0.19864399999999999</v>
      </c>
      <c r="I5316" s="49">
        <v>0.26780500000000002</v>
      </c>
      <c r="J5316" s="49">
        <v>40.613100000000003</v>
      </c>
      <c r="K5316" s="49">
        <v>0.24362600000000001</v>
      </c>
      <c r="L5316" s="49">
        <v>100.825806</v>
      </c>
      <c r="M5316" s="47"/>
      <c r="N5316" s="50">
        <v>0.9991781146288039</v>
      </c>
      <c r="O5316" s="50">
        <v>4.3595508612169156E-4</v>
      </c>
      <c r="P5316" s="50">
        <v>0.43428613033336999</v>
      </c>
      <c r="Q5316" s="50">
        <v>4.0812517645567427E-3</v>
      </c>
      <c r="R5316" s="50">
        <v>5.7939996225290702E-3</v>
      </c>
      <c r="S5316" s="50">
        <v>1.5464957406889905</v>
      </c>
      <c r="T5316" s="50">
        <v>6.6673817875784712E-3</v>
      </c>
      <c r="U5316" s="50">
        <v>2.9979423743409512</v>
      </c>
      <c r="V5316" s="51">
        <v>78.075014887468768</v>
      </c>
      <c r="X5316" s="49">
        <v>0.21307999999999999</v>
      </c>
      <c r="Y5316" s="49">
        <v>72.456000000000003</v>
      </c>
      <c r="Z5316" s="49">
        <v>0.40175300000000003</v>
      </c>
      <c r="AA5316" s="49">
        <v>10.488099999999999</v>
      </c>
      <c r="AB5316" s="49">
        <v>5.4042399999999997</v>
      </c>
      <c r="AC5316" s="49">
        <v>0.18735199999999999</v>
      </c>
      <c r="AD5316" s="49">
        <v>5.0936899999999996</v>
      </c>
      <c r="AE5316" s="226"/>
      <c r="AF5316" s="226" t="s">
        <v>435</v>
      </c>
      <c r="AG5316" s="311">
        <v>30</v>
      </c>
      <c r="AH5316" s="311">
        <v>15</v>
      </c>
      <c r="AI5316" s="311"/>
      <c r="AJ5316" s="311"/>
      <c r="AK5316" s="311"/>
      <c r="AL5316" s="311"/>
      <c r="AM5316" s="311"/>
      <c r="AN5316" s="311"/>
      <c r="AO5316" s="311"/>
      <c r="AP5316" s="311"/>
      <c r="AQ5316" s="311"/>
      <c r="AR5316" s="311"/>
      <c r="AS5316" s="311"/>
      <c r="AT5316" s="311"/>
      <c r="AU5316" s="311"/>
      <c r="AV5316" s="311"/>
      <c r="AW5316" s="311"/>
      <c r="AX5316" s="311"/>
      <c r="AY5316" s="311"/>
      <c r="AZ5316" s="311"/>
      <c r="BA5316" s="311"/>
      <c r="BB5316" s="311"/>
      <c r="BC5316" s="311"/>
      <c r="BD5316" s="311"/>
      <c r="BE5316" s="491"/>
      <c r="BF5316" s="491"/>
      <c r="BG5316" s="491"/>
      <c r="BH5316" s="491"/>
      <c r="BI5316" s="491"/>
      <c r="BJ5316" s="491"/>
      <c r="BK5316" s="491"/>
      <c r="BL5316" s="491"/>
      <c r="BM5316" s="491"/>
      <c r="BN5316" s="491"/>
      <c r="BO5316" s="491"/>
      <c r="BP5316" s="306"/>
      <c r="BQ5316" s="496"/>
      <c r="BR5316" s="496"/>
      <c r="BS5316" s="496"/>
      <c r="BT5316" s="496"/>
      <c r="BU5316" s="496"/>
      <c r="BV5316" s="496"/>
    </row>
    <row r="5317" spans="1:74" s="52" customFormat="1" ht="12.75">
      <c r="A5317" s="45">
        <v>2353.0846135089</v>
      </c>
      <c r="B5317" s="46" t="s">
        <v>253</v>
      </c>
      <c r="C5317" s="47" t="s">
        <v>415</v>
      </c>
      <c r="D5317" s="48">
        <v>10.6</v>
      </c>
      <c r="E5317" s="49">
        <v>39.494300000000003</v>
      </c>
      <c r="F5317" s="49">
        <v>2.2433000000000002E-2</v>
      </c>
      <c r="G5317" s="49">
        <v>18.838100000000001</v>
      </c>
      <c r="H5317" s="49">
        <v>0.24227899999999999</v>
      </c>
      <c r="I5317" s="49">
        <v>0.229819</v>
      </c>
      <c r="J5317" s="49">
        <v>41.689799999999998</v>
      </c>
      <c r="K5317" s="49">
        <v>0.25918000000000002</v>
      </c>
      <c r="L5317" s="49">
        <v>100.80380699999999</v>
      </c>
      <c r="M5317" s="47"/>
      <c r="N5317" s="50">
        <v>1.0016856799898106</v>
      </c>
      <c r="O5317" s="50">
        <v>4.4984180780622179E-4</v>
      </c>
      <c r="P5317" s="50">
        <v>0.39956748163145223</v>
      </c>
      <c r="Q5317" s="50">
        <v>4.9426141625408459E-3</v>
      </c>
      <c r="R5317" s="50">
        <v>4.9370635128944225E-3</v>
      </c>
      <c r="S5317" s="50">
        <v>1.5762873912981523</v>
      </c>
      <c r="T5317" s="50">
        <v>7.042975496308522E-3</v>
      </c>
      <c r="U5317" s="50">
        <v>2.9957469107308357</v>
      </c>
      <c r="V5317" s="51">
        <v>79.777488361834358</v>
      </c>
      <c r="X5317" s="49">
        <v>0.21203900000000001</v>
      </c>
      <c r="Y5317" s="49">
        <v>72.012799999999999</v>
      </c>
      <c r="Z5317" s="49">
        <v>0.41749399999999998</v>
      </c>
      <c r="AA5317" s="49">
        <v>8.7152100000000008</v>
      </c>
      <c r="AB5317" s="49">
        <v>6.3824399999999999</v>
      </c>
      <c r="AC5317" s="49">
        <v>0.18398200000000001</v>
      </c>
      <c r="AD5317" s="49">
        <v>4.7137000000000002</v>
      </c>
      <c r="AE5317" s="226"/>
      <c r="AF5317" s="226" t="s">
        <v>435</v>
      </c>
      <c r="AG5317" s="311">
        <v>30</v>
      </c>
      <c r="AH5317" s="311">
        <v>15</v>
      </c>
      <c r="AI5317" s="311"/>
      <c r="AJ5317" s="311"/>
      <c r="AK5317" s="311"/>
      <c r="AL5317" s="311"/>
      <c r="AM5317" s="311"/>
      <c r="AN5317" s="311"/>
      <c r="AO5317" s="311"/>
      <c r="AP5317" s="311"/>
      <c r="AQ5317" s="311"/>
      <c r="AR5317" s="311"/>
      <c r="AS5317" s="311"/>
      <c r="AT5317" s="311"/>
      <c r="AU5317" s="311"/>
      <c r="AV5317" s="311"/>
      <c r="AW5317" s="311"/>
      <c r="AX5317" s="311"/>
      <c r="AY5317" s="311"/>
      <c r="AZ5317" s="311"/>
      <c r="BA5317" s="311"/>
      <c r="BB5317" s="311"/>
      <c r="BC5317" s="311"/>
      <c r="BD5317" s="311"/>
      <c r="BE5317" s="491"/>
      <c r="BF5317" s="491"/>
      <c r="BG5317" s="491"/>
      <c r="BH5317" s="491"/>
      <c r="BI5317" s="491"/>
      <c r="BJ5317" s="491"/>
      <c r="BK5317" s="491"/>
      <c r="BL5317" s="491"/>
      <c r="BM5317" s="491"/>
      <c r="BN5317" s="491"/>
      <c r="BO5317" s="491"/>
      <c r="BP5317" s="306"/>
      <c r="BQ5317" s="496"/>
      <c r="BR5317" s="496"/>
      <c r="BS5317" s="496"/>
      <c r="BT5317" s="496"/>
      <c r="BU5317" s="496"/>
      <c r="BV5317" s="496"/>
    </row>
    <row r="5318" spans="1:74" s="52" customFormat="1" ht="12.75">
      <c r="A5318" s="45">
        <v>2353.0846135089</v>
      </c>
      <c r="B5318" s="46" t="s">
        <v>253</v>
      </c>
      <c r="C5318" s="47" t="s">
        <v>415</v>
      </c>
      <c r="D5318" s="48">
        <v>15.899999999999999</v>
      </c>
      <c r="E5318" s="49">
        <v>39.628900000000002</v>
      </c>
      <c r="F5318" s="49">
        <v>4.4402999999999998E-2</v>
      </c>
      <c r="G5318" s="49">
        <v>17.689800000000002</v>
      </c>
      <c r="H5318" s="49">
        <v>0.23158999999999999</v>
      </c>
      <c r="I5318" s="49">
        <v>0.209839</v>
      </c>
      <c r="J5318" s="49">
        <v>42.652500000000003</v>
      </c>
      <c r="K5318" s="49">
        <v>0.240977</v>
      </c>
      <c r="L5318" s="49">
        <v>100.72061800000002</v>
      </c>
      <c r="M5318" s="47"/>
      <c r="N5318" s="50">
        <v>1.0004532190112543</v>
      </c>
      <c r="O5318" s="50">
        <v>8.8628315854722675E-4</v>
      </c>
      <c r="P5318" s="50">
        <v>0.37347684827927535</v>
      </c>
      <c r="Q5318" s="50">
        <v>4.7027128733895052E-3</v>
      </c>
      <c r="R5318" s="50">
        <v>4.4870066741444737E-3</v>
      </c>
      <c r="S5318" s="50">
        <v>1.6052319883053692</v>
      </c>
      <c r="T5318" s="50">
        <v>6.5180548268645591E-3</v>
      </c>
      <c r="U5318" s="50">
        <v>2.9964288136431136</v>
      </c>
      <c r="V5318" s="51">
        <v>81.125224622541438</v>
      </c>
      <c r="X5318" s="49">
        <v>0.21181</v>
      </c>
      <c r="Y5318" s="49">
        <v>35.247</v>
      </c>
      <c r="Z5318" s="49">
        <v>0.43133100000000002</v>
      </c>
      <c r="AA5318" s="49">
        <v>9.1483399999999993</v>
      </c>
      <c r="AB5318" s="49">
        <v>6.8056400000000004</v>
      </c>
      <c r="AC5318" s="49">
        <v>0.18115600000000001</v>
      </c>
      <c r="AD5318" s="49">
        <v>5.0517000000000003</v>
      </c>
      <c r="AE5318" s="226"/>
      <c r="AF5318" s="226" t="s">
        <v>435</v>
      </c>
      <c r="AG5318" s="311">
        <v>30</v>
      </c>
      <c r="AH5318" s="311">
        <v>15</v>
      </c>
      <c r="AI5318" s="311"/>
      <c r="AJ5318" s="311"/>
      <c r="AK5318" s="311"/>
      <c r="AL5318" s="311"/>
      <c r="AM5318" s="311"/>
      <c r="AN5318" s="311"/>
      <c r="AO5318" s="311"/>
      <c r="AP5318" s="311"/>
      <c r="AQ5318" s="311"/>
      <c r="AR5318" s="311"/>
      <c r="AS5318" s="311"/>
      <c r="AT5318" s="311"/>
      <c r="AU5318" s="311"/>
      <c r="AV5318" s="311"/>
      <c r="AW5318" s="311"/>
      <c r="AX5318" s="311"/>
      <c r="AY5318" s="311"/>
      <c r="AZ5318" s="311"/>
      <c r="BA5318" s="311"/>
      <c r="BB5318" s="311"/>
      <c r="BC5318" s="311"/>
      <c r="BD5318" s="311"/>
      <c r="BE5318" s="491"/>
      <c r="BF5318" s="491"/>
      <c r="BG5318" s="491"/>
      <c r="BH5318" s="491"/>
      <c r="BI5318" s="491"/>
      <c r="BJ5318" s="491"/>
      <c r="BK5318" s="491"/>
      <c r="BL5318" s="491"/>
      <c r="BM5318" s="491"/>
      <c r="BN5318" s="491"/>
      <c r="BO5318" s="491"/>
      <c r="BP5318" s="306"/>
      <c r="BQ5318" s="496"/>
      <c r="BR5318" s="496"/>
      <c r="BS5318" s="496"/>
      <c r="BT5318" s="496"/>
      <c r="BU5318" s="496"/>
      <c r="BV5318" s="496"/>
    </row>
    <row r="5319" spans="1:74" s="52" customFormat="1" ht="12.75">
      <c r="A5319" s="45">
        <v>2353.0846135089</v>
      </c>
      <c r="B5319" s="46" t="s">
        <v>253</v>
      </c>
      <c r="C5319" s="47" t="s">
        <v>415</v>
      </c>
      <c r="D5319" s="48">
        <v>21.2</v>
      </c>
      <c r="E5319" s="49">
        <v>39.880800000000001</v>
      </c>
      <c r="F5319" s="49">
        <v>4.4496000000000001E-2</v>
      </c>
      <c r="G5319" s="49">
        <v>16.703499999999998</v>
      </c>
      <c r="H5319" s="49">
        <v>0.220719</v>
      </c>
      <c r="I5319" s="49">
        <v>0.22248000000000001</v>
      </c>
      <c r="J5319" s="49">
        <v>43.448900000000002</v>
      </c>
      <c r="K5319" s="49">
        <v>0.218865</v>
      </c>
      <c r="L5319" s="49">
        <v>100.78182</v>
      </c>
      <c r="M5319" s="47"/>
      <c r="N5319" s="50">
        <v>1.0010412567421008</v>
      </c>
      <c r="O5319" s="50">
        <v>8.8304838744464938E-4</v>
      </c>
      <c r="P5319" s="50">
        <v>0.35063203367538692</v>
      </c>
      <c r="Q5319" s="50">
        <v>4.4562723712499169E-3</v>
      </c>
      <c r="R5319" s="50">
        <v>4.7300401839294138E-3</v>
      </c>
      <c r="S5319" s="50">
        <v>1.6258311742678406</v>
      </c>
      <c r="T5319" s="50">
        <v>5.8860246857922356E-3</v>
      </c>
      <c r="U5319" s="50">
        <v>2.9947041157035001</v>
      </c>
      <c r="V5319" s="51">
        <v>82.259622528452411</v>
      </c>
      <c r="X5319" s="49">
        <v>0.211178</v>
      </c>
      <c r="Y5319" s="49">
        <v>35.383000000000003</v>
      </c>
      <c r="Z5319" s="49">
        <v>0.44446600000000003</v>
      </c>
      <c r="AA5319" s="49">
        <v>9.4670500000000004</v>
      </c>
      <c r="AB5319" s="49">
        <v>6.3606299999999996</v>
      </c>
      <c r="AC5319" s="49">
        <v>0.17885899999999999</v>
      </c>
      <c r="AD5319" s="49">
        <v>5.4421200000000001</v>
      </c>
      <c r="AE5319" s="226"/>
      <c r="AF5319" s="226" t="s">
        <v>435</v>
      </c>
      <c r="AG5319" s="311">
        <v>30</v>
      </c>
      <c r="AH5319" s="311">
        <v>15</v>
      </c>
      <c r="AI5319" s="311"/>
      <c r="AJ5319" s="311"/>
      <c r="AK5319" s="311"/>
      <c r="AL5319" s="311"/>
      <c r="AM5319" s="311"/>
      <c r="AN5319" s="311"/>
      <c r="AO5319" s="311"/>
      <c r="AP5319" s="311"/>
      <c r="AQ5319" s="311"/>
      <c r="AR5319" s="311"/>
      <c r="AS5319" s="311"/>
      <c r="AT5319" s="311"/>
      <c r="AU5319" s="311"/>
      <c r="AV5319" s="311"/>
      <c r="AW5319" s="311"/>
      <c r="AX5319" s="311"/>
      <c r="AY5319" s="311"/>
      <c r="AZ5319" s="311"/>
      <c r="BA5319" s="311"/>
      <c r="BB5319" s="311"/>
      <c r="BC5319" s="311"/>
      <c r="BD5319" s="311"/>
      <c r="BE5319" s="491"/>
      <c r="BF5319" s="491"/>
      <c r="BG5319" s="491"/>
      <c r="BH5319" s="491"/>
      <c r="BI5319" s="491"/>
      <c r="BJ5319" s="491"/>
      <c r="BK5319" s="491"/>
      <c r="BL5319" s="491"/>
      <c r="BM5319" s="491"/>
      <c r="BN5319" s="491"/>
      <c r="BO5319" s="491"/>
      <c r="BP5319" s="306"/>
      <c r="BQ5319" s="496"/>
      <c r="BR5319" s="496"/>
      <c r="BS5319" s="496"/>
      <c r="BT5319" s="496"/>
      <c r="BU5319" s="496"/>
      <c r="BV5319" s="496"/>
    </row>
    <row r="5320" spans="1:74" s="52" customFormat="1" ht="12.75">
      <c r="A5320" s="45">
        <v>2353.0846135089</v>
      </c>
      <c r="B5320" s="46" t="s">
        <v>253</v>
      </c>
      <c r="C5320" s="47" t="s">
        <v>415</v>
      </c>
      <c r="D5320" s="48">
        <v>26.5</v>
      </c>
      <c r="E5320" s="49">
        <v>39.852899999999998</v>
      </c>
      <c r="F5320" s="49">
        <v>5.9109000000000002E-2</v>
      </c>
      <c r="G5320" s="49">
        <v>16.001000000000001</v>
      </c>
      <c r="H5320" s="49">
        <v>0.26727299999999998</v>
      </c>
      <c r="I5320" s="49">
        <v>0.222333</v>
      </c>
      <c r="J5320" s="49">
        <v>43.978299999999997</v>
      </c>
      <c r="K5320" s="49">
        <v>0.25970500000000002</v>
      </c>
      <c r="L5320" s="49">
        <v>100.65682799999999</v>
      </c>
      <c r="M5320" s="47"/>
      <c r="N5320" s="50">
        <v>0.9992733633034071</v>
      </c>
      <c r="O5320" s="50">
        <v>1.1717997706215154E-3</v>
      </c>
      <c r="P5320" s="50">
        <v>0.33552702084656411</v>
      </c>
      <c r="Q5320" s="50">
        <v>5.3904293999427937E-3</v>
      </c>
      <c r="R5320" s="50">
        <v>4.721870246751996E-3</v>
      </c>
      <c r="S5320" s="50">
        <v>1.6438847423768681</v>
      </c>
      <c r="T5320" s="50">
        <v>6.9768974574414408E-3</v>
      </c>
      <c r="U5320" s="50">
        <v>2.997425094652848</v>
      </c>
      <c r="V5320" s="51">
        <v>83.049154951965875</v>
      </c>
      <c r="X5320" s="49">
        <v>0.211335</v>
      </c>
      <c r="Y5320" s="49">
        <v>27.3565</v>
      </c>
      <c r="Z5320" s="49">
        <v>0.45488699999999999</v>
      </c>
      <c r="AA5320" s="49">
        <v>8.0279600000000002</v>
      </c>
      <c r="AB5320" s="49">
        <v>6.4166299999999996</v>
      </c>
      <c r="AC5320" s="49">
        <v>0.17748800000000001</v>
      </c>
      <c r="AD5320" s="49">
        <v>4.6827899999999998</v>
      </c>
      <c r="AE5320" s="226"/>
      <c r="AF5320" s="226" t="s">
        <v>435</v>
      </c>
      <c r="AG5320" s="311">
        <v>30</v>
      </c>
      <c r="AH5320" s="311">
        <v>15</v>
      </c>
      <c r="AI5320" s="311"/>
      <c r="AJ5320" s="311"/>
      <c r="AK5320" s="311"/>
      <c r="AL5320" s="311"/>
      <c r="AM5320" s="311"/>
      <c r="AN5320" s="311"/>
      <c r="AO5320" s="311"/>
      <c r="AP5320" s="311"/>
      <c r="AQ5320" s="311"/>
      <c r="AR5320" s="311"/>
      <c r="AS5320" s="311"/>
      <c r="AT5320" s="311"/>
      <c r="AU5320" s="311"/>
      <c r="AV5320" s="311"/>
      <c r="AW5320" s="311"/>
      <c r="AX5320" s="311"/>
      <c r="AY5320" s="311"/>
      <c r="AZ5320" s="311"/>
      <c r="BA5320" s="311"/>
      <c r="BB5320" s="311"/>
      <c r="BC5320" s="311"/>
      <c r="BD5320" s="311"/>
      <c r="BE5320" s="491"/>
      <c r="BF5320" s="491"/>
      <c r="BG5320" s="491"/>
      <c r="BH5320" s="491"/>
      <c r="BI5320" s="491"/>
      <c r="BJ5320" s="491"/>
      <c r="BK5320" s="491"/>
      <c r="BL5320" s="491"/>
      <c r="BM5320" s="491"/>
      <c r="BN5320" s="491"/>
      <c r="BO5320" s="491"/>
      <c r="BP5320" s="306"/>
      <c r="BQ5320" s="496"/>
      <c r="BR5320" s="496"/>
      <c r="BS5320" s="496"/>
      <c r="BT5320" s="496"/>
      <c r="BU5320" s="496"/>
      <c r="BV5320" s="496"/>
    </row>
    <row r="5321" spans="1:74" s="52" customFormat="1" ht="12.75">
      <c r="A5321" s="45">
        <v>2353.0846135089</v>
      </c>
      <c r="B5321" s="46" t="s">
        <v>253</v>
      </c>
      <c r="C5321" s="47" t="s">
        <v>415</v>
      </c>
      <c r="D5321" s="48">
        <v>31.8</v>
      </c>
      <c r="E5321" s="49">
        <v>39.954900000000002</v>
      </c>
      <c r="F5321" s="49">
        <v>2.5425E-2</v>
      </c>
      <c r="G5321" s="49">
        <v>15.466799999999999</v>
      </c>
      <c r="H5321" s="49">
        <v>0.27547500000000003</v>
      </c>
      <c r="I5321" s="49">
        <v>0.20580200000000001</v>
      </c>
      <c r="J5321" s="49">
        <v>44.282899999999998</v>
      </c>
      <c r="K5321" s="49">
        <v>0.249282</v>
      </c>
      <c r="L5321" s="49">
        <v>100.48043099999998</v>
      </c>
      <c r="M5321" s="47"/>
      <c r="N5321" s="50">
        <v>1.0010418884778993</v>
      </c>
      <c r="O5321" s="50">
        <v>5.0363810303040077E-4</v>
      </c>
      <c r="P5321" s="50">
        <v>0.32406987869662601</v>
      </c>
      <c r="Q5321" s="50">
        <v>5.5514737031506414E-3</v>
      </c>
      <c r="R5321" s="50">
        <v>4.367345326550893E-3</v>
      </c>
      <c r="S5321" s="50">
        <v>1.6539668566465509</v>
      </c>
      <c r="T5321" s="50">
        <v>6.6916122980237676E-3</v>
      </c>
      <c r="U5321" s="50">
        <v>2.996778740606568</v>
      </c>
      <c r="V5321" s="51">
        <v>83.616589474492145</v>
      </c>
      <c r="X5321" s="49">
        <v>0.21104400000000001</v>
      </c>
      <c r="Y5321" s="49">
        <v>61.699100000000001</v>
      </c>
      <c r="Z5321" s="49">
        <v>0.46285700000000002</v>
      </c>
      <c r="AA5321" s="49">
        <v>7.9168200000000004</v>
      </c>
      <c r="AB5321" s="49">
        <v>6.85745</v>
      </c>
      <c r="AC5321" s="49">
        <v>0.17650199999999999</v>
      </c>
      <c r="AD5321" s="49">
        <v>4.9324700000000004</v>
      </c>
      <c r="AE5321" s="226"/>
      <c r="AF5321" s="226" t="s">
        <v>435</v>
      </c>
      <c r="AG5321" s="311">
        <v>30</v>
      </c>
      <c r="AH5321" s="311">
        <v>15</v>
      </c>
      <c r="AI5321" s="311"/>
      <c r="AJ5321" s="311"/>
      <c r="AK5321" s="311"/>
      <c r="AL5321" s="311"/>
      <c r="AM5321" s="311"/>
      <c r="AN5321" s="311"/>
      <c r="AO5321" s="311"/>
      <c r="AP5321" s="311"/>
      <c r="AQ5321" s="311"/>
      <c r="AR5321" s="311"/>
      <c r="AS5321" s="311"/>
      <c r="AT5321" s="311"/>
      <c r="AU5321" s="311"/>
      <c r="AV5321" s="311"/>
      <c r="AW5321" s="311"/>
      <c r="AX5321" s="311"/>
      <c r="AY5321" s="311"/>
      <c r="AZ5321" s="311"/>
      <c r="BA5321" s="311"/>
      <c r="BB5321" s="311"/>
      <c r="BC5321" s="311"/>
      <c r="BD5321" s="311"/>
      <c r="BE5321" s="491"/>
      <c r="BF5321" s="491"/>
      <c r="BG5321" s="491"/>
      <c r="BH5321" s="491"/>
      <c r="BI5321" s="491"/>
      <c r="BJ5321" s="491"/>
      <c r="BK5321" s="491"/>
      <c r="BL5321" s="491"/>
      <c r="BM5321" s="491"/>
      <c r="BN5321" s="491"/>
      <c r="BO5321" s="491"/>
      <c r="BP5321" s="306"/>
      <c r="BQ5321" s="496"/>
      <c r="BR5321" s="496"/>
      <c r="BS5321" s="496"/>
      <c r="BT5321" s="496"/>
      <c r="BU5321" s="496"/>
      <c r="BV5321" s="496"/>
    </row>
    <row r="5322" spans="1:74" s="52" customFormat="1" ht="12.75">
      <c r="A5322" s="45">
        <v>2353.0846135089</v>
      </c>
      <c r="B5322" s="46" t="s">
        <v>253</v>
      </c>
      <c r="C5322" s="47" t="s">
        <v>415</v>
      </c>
      <c r="D5322" s="48">
        <v>37.1</v>
      </c>
      <c r="E5322" s="49">
        <v>40.068800000000003</v>
      </c>
      <c r="F5322" s="49">
        <v>5.1862999999999999E-2</v>
      </c>
      <c r="G5322" s="49">
        <v>14.990399999999999</v>
      </c>
      <c r="H5322" s="49">
        <v>0.28313100000000002</v>
      </c>
      <c r="I5322" s="49">
        <v>0.21351200000000001</v>
      </c>
      <c r="J5322" s="49">
        <v>44.721699999999998</v>
      </c>
      <c r="K5322" s="49">
        <v>0.237206</v>
      </c>
      <c r="L5322" s="49">
        <v>100.58737699999999</v>
      </c>
      <c r="M5322" s="47"/>
      <c r="N5322" s="50">
        <v>1.0004537862514251</v>
      </c>
      <c r="O5322" s="50">
        <v>1.0238203223979577E-3</v>
      </c>
      <c r="P5322" s="50">
        <v>0.31301122457467634</v>
      </c>
      <c r="Q5322" s="50">
        <v>5.6861984318171835E-3</v>
      </c>
      <c r="R5322" s="50">
        <v>4.5154259433961971E-3</v>
      </c>
      <c r="S5322" s="50">
        <v>1.6646293418603288</v>
      </c>
      <c r="T5322" s="50">
        <v>6.3456193017522146E-3</v>
      </c>
      <c r="U5322" s="50">
        <v>2.9962764688251222</v>
      </c>
      <c r="V5322" s="51">
        <v>84.172491711225049</v>
      </c>
      <c r="X5322" s="49">
        <v>0.210809</v>
      </c>
      <c r="Y5322" s="49">
        <v>31.4925</v>
      </c>
      <c r="Z5322" s="49">
        <v>0.47073799999999999</v>
      </c>
      <c r="AA5322" s="49">
        <v>7.6681499999999998</v>
      </c>
      <c r="AB5322" s="49">
        <v>6.4979399999999998</v>
      </c>
      <c r="AC5322" s="49">
        <v>0.17538100000000001</v>
      </c>
      <c r="AD5322" s="49">
        <v>5.0855800000000002</v>
      </c>
      <c r="AE5322" s="226"/>
      <c r="AF5322" s="226" t="s">
        <v>435</v>
      </c>
      <c r="AG5322" s="311">
        <v>30</v>
      </c>
      <c r="AH5322" s="311">
        <v>15</v>
      </c>
      <c r="AI5322" s="311"/>
      <c r="AJ5322" s="311"/>
      <c r="AK5322" s="311"/>
      <c r="AL5322" s="311"/>
      <c r="AM5322" s="311"/>
      <c r="AN5322" s="311"/>
      <c r="AO5322" s="311"/>
      <c r="AP5322" s="311"/>
      <c r="AQ5322" s="311"/>
      <c r="AR5322" s="311"/>
      <c r="AS5322" s="311"/>
      <c r="AT5322" s="311"/>
      <c r="AU5322" s="311"/>
      <c r="AV5322" s="311"/>
      <c r="AW5322" s="311"/>
      <c r="AX5322" s="311"/>
      <c r="AY5322" s="311"/>
      <c r="AZ5322" s="311"/>
      <c r="BA5322" s="311"/>
      <c r="BB5322" s="311"/>
      <c r="BC5322" s="311"/>
      <c r="BD5322" s="311"/>
      <c r="BE5322" s="491"/>
      <c r="BF5322" s="491"/>
      <c r="BG5322" s="491"/>
      <c r="BH5322" s="491"/>
      <c r="BI5322" s="491"/>
      <c r="BJ5322" s="491"/>
      <c r="BK5322" s="491"/>
      <c r="BL5322" s="491"/>
      <c r="BM5322" s="491"/>
      <c r="BN5322" s="491"/>
      <c r="BO5322" s="491"/>
      <c r="BP5322" s="306"/>
      <c r="BQ5322" s="496"/>
      <c r="BR5322" s="496"/>
      <c r="BS5322" s="496"/>
      <c r="BT5322" s="496"/>
      <c r="BU5322" s="496"/>
      <c r="BV5322" s="496"/>
    </row>
    <row r="5323" spans="1:74" s="52" customFormat="1" ht="12.75">
      <c r="A5323" s="45">
        <v>2353.0846135089</v>
      </c>
      <c r="B5323" s="46" t="s">
        <v>253</v>
      </c>
      <c r="C5323" s="47" t="s">
        <v>415</v>
      </c>
      <c r="D5323" s="48">
        <v>42.4</v>
      </c>
      <c r="E5323" s="49">
        <v>40.207700000000003</v>
      </c>
      <c r="F5323" s="49">
        <v>3.1504999999999998E-2</v>
      </c>
      <c r="G5323" s="49">
        <v>14.6699</v>
      </c>
      <c r="H5323" s="49">
        <v>0.280165</v>
      </c>
      <c r="I5323" s="49">
        <v>0.216942</v>
      </c>
      <c r="J5323" s="49">
        <v>44.980800000000002</v>
      </c>
      <c r="K5323" s="49">
        <v>0.23583799999999999</v>
      </c>
      <c r="L5323" s="49">
        <v>100.647491</v>
      </c>
      <c r="M5323" s="47"/>
      <c r="N5323" s="50">
        <v>1.0016678833568156</v>
      </c>
      <c r="O5323" s="50">
        <v>6.205394797948972E-4</v>
      </c>
      <c r="P5323" s="50">
        <v>0.30563118527442762</v>
      </c>
      <c r="Q5323" s="50">
        <v>5.6139984727154807E-3</v>
      </c>
      <c r="R5323" s="50">
        <v>4.5776638394588714E-3</v>
      </c>
      <c r="S5323" s="50">
        <v>1.6705144593294381</v>
      </c>
      <c r="T5323" s="50">
        <v>6.2948581627894672E-3</v>
      </c>
      <c r="U5323" s="50">
        <v>2.9956440711714913</v>
      </c>
      <c r="V5323" s="51">
        <v>84.533974704293939</v>
      </c>
      <c r="X5323" s="49">
        <v>0.21046000000000001</v>
      </c>
      <c r="Y5323" s="49">
        <v>50.5687</v>
      </c>
      <c r="Z5323" s="49">
        <v>0.475831</v>
      </c>
      <c r="AA5323" s="49">
        <v>7.94923</v>
      </c>
      <c r="AB5323" s="49">
        <v>6.6402799999999997</v>
      </c>
      <c r="AC5323" s="49">
        <v>0.17463999999999999</v>
      </c>
      <c r="AD5323" s="49">
        <v>5.1247800000000003</v>
      </c>
      <c r="AE5323" s="226"/>
      <c r="AF5323" s="226" t="s">
        <v>435</v>
      </c>
      <c r="AG5323" s="311">
        <v>30</v>
      </c>
      <c r="AH5323" s="311">
        <v>15</v>
      </c>
      <c r="AI5323" s="311"/>
      <c r="AJ5323" s="311"/>
      <c r="AK5323" s="311"/>
      <c r="AL5323" s="311"/>
      <c r="AM5323" s="311"/>
      <c r="AN5323" s="311"/>
      <c r="AO5323" s="311"/>
      <c r="AP5323" s="311"/>
      <c r="AQ5323" s="311"/>
      <c r="AR5323" s="311"/>
      <c r="AS5323" s="311"/>
      <c r="AT5323" s="311"/>
      <c r="AU5323" s="311"/>
      <c r="AV5323" s="311"/>
      <c r="AW5323" s="311"/>
      <c r="AX5323" s="311"/>
      <c r="AY5323" s="311"/>
      <c r="AZ5323" s="311"/>
      <c r="BA5323" s="311"/>
      <c r="BB5323" s="311"/>
      <c r="BC5323" s="311"/>
      <c r="BD5323" s="311"/>
      <c r="BE5323" s="491"/>
      <c r="BF5323" s="491"/>
      <c r="BG5323" s="491"/>
      <c r="BH5323" s="491"/>
      <c r="BI5323" s="491"/>
      <c r="BJ5323" s="491"/>
      <c r="BK5323" s="491"/>
      <c r="BL5323" s="491"/>
      <c r="BM5323" s="491"/>
      <c r="BN5323" s="491"/>
      <c r="BO5323" s="491"/>
      <c r="BP5323" s="306"/>
      <c r="BQ5323" s="496"/>
      <c r="BR5323" s="496"/>
      <c r="BS5323" s="496"/>
      <c r="BT5323" s="496"/>
      <c r="BU5323" s="496"/>
      <c r="BV5323" s="496"/>
    </row>
    <row r="5324" spans="1:74" s="52" customFormat="1" ht="12.75">
      <c r="A5324" s="45">
        <v>2353.0846135089</v>
      </c>
      <c r="B5324" s="46" t="s">
        <v>253</v>
      </c>
      <c r="C5324" s="47" t="s">
        <v>415</v>
      </c>
      <c r="D5324" s="48">
        <v>47.699999999999996</v>
      </c>
      <c r="E5324" s="49">
        <v>40.167200000000001</v>
      </c>
      <c r="F5324" s="49">
        <v>6.1950999999999999E-2</v>
      </c>
      <c r="G5324" s="49">
        <v>14.6083</v>
      </c>
      <c r="H5324" s="49">
        <v>0.29592400000000002</v>
      </c>
      <c r="I5324" s="49">
        <v>0.19180800000000001</v>
      </c>
      <c r="J5324" s="49">
        <v>44.928400000000003</v>
      </c>
      <c r="K5324" s="49">
        <v>0.219525</v>
      </c>
      <c r="L5324" s="49">
        <v>100.52443400000001</v>
      </c>
      <c r="M5324" s="47"/>
      <c r="N5324" s="50">
        <v>1.0010963552623886</v>
      </c>
      <c r="O5324" s="50">
        <v>1.2207537234957321E-3</v>
      </c>
      <c r="P5324" s="50">
        <v>0.30448085788483648</v>
      </c>
      <c r="Q5324" s="50">
        <v>5.9323723573953728E-3</v>
      </c>
      <c r="R5324" s="50">
        <v>4.0490839176713644E-3</v>
      </c>
      <c r="S5324" s="50">
        <v>1.6692977950872081</v>
      </c>
      <c r="T5324" s="50">
        <v>5.8620018989596597E-3</v>
      </c>
      <c r="U5324" s="50">
        <v>2.9934468591848438</v>
      </c>
      <c r="V5324" s="51">
        <v>84.573708028184399</v>
      </c>
      <c r="X5324" s="49">
        <v>0.21054800000000001</v>
      </c>
      <c r="Y5324" s="49">
        <v>25.703199999999999</v>
      </c>
      <c r="Z5324" s="49">
        <v>0.476964</v>
      </c>
      <c r="AA5324" s="49">
        <v>7.3642099999999999</v>
      </c>
      <c r="AB5324" s="49">
        <v>7.2854200000000002</v>
      </c>
      <c r="AC5324" s="49">
        <v>0.174733</v>
      </c>
      <c r="AD5324" s="49">
        <v>5.5373799999999997</v>
      </c>
      <c r="AE5324" s="226"/>
      <c r="AF5324" s="226" t="s">
        <v>435</v>
      </c>
      <c r="AG5324" s="311">
        <v>30</v>
      </c>
      <c r="AH5324" s="311">
        <v>15</v>
      </c>
      <c r="AI5324" s="311"/>
      <c r="AJ5324" s="311"/>
      <c r="AK5324" s="311"/>
      <c r="AL5324" s="311"/>
      <c r="AM5324" s="311"/>
      <c r="AN5324" s="311"/>
      <c r="AO5324" s="311"/>
      <c r="AP5324" s="311"/>
      <c r="AQ5324" s="311"/>
      <c r="AR5324" s="311"/>
      <c r="AS5324" s="311"/>
      <c r="AT5324" s="311"/>
      <c r="AU5324" s="311"/>
      <c r="AV5324" s="311"/>
      <c r="AW5324" s="311"/>
      <c r="AX5324" s="311"/>
      <c r="AY5324" s="311"/>
      <c r="AZ5324" s="311"/>
      <c r="BA5324" s="311"/>
      <c r="BB5324" s="311"/>
      <c r="BC5324" s="311"/>
      <c r="BD5324" s="311"/>
      <c r="BE5324" s="491"/>
      <c r="BF5324" s="491"/>
      <c r="BG5324" s="491"/>
      <c r="BH5324" s="491"/>
      <c r="BI5324" s="491"/>
      <c r="BJ5324" s="491"/>
      <c r="BK5324" s="491"/>
      <c r="BL5324" s="491"/>
      <c r="BM5324" s="491"/>
      <c r="BN5324" s="491"/>
      <c r="BO5324" s="491"/>
      <c r="BP5324" s="306"/>
      <c r="BQ5324" s="496"/>
      <c r="BR5324" s="496"/>
      <c r="BS5324" s="496"/>
      <c r="BT5324" s="496"/>
      <c r="BU5324" s="496"/>
      <c r="BV5324" s="496"/>
    </row>
    <row r="5325" spans="1:74" s="52" customFormat="1" ht="12.75">
      <c r="A5325" s="45">
        <v>2353.0846135089</v>
      </c>
      <c r="B5325" s="46" t="s">
        <v>253</v>
      </c>
      <c r="C5325" s="47" t="s">
        <v>415</v>
      </c>
      <c r="D5325" s="48">
        <v>52.999999999999993</v>
      </c>
      <c r="E5325" s="49">
        <v>40.340200000000003</v>
      </c>
      <c r="F5325" s="49">
        <v>1.5911000000000002E-2</v>
      </c>
      <c r="G5325" s="49">
        <v>14.503399999999999</v>
      </c>
      <c r="H5325" s="49">
        <v>0.30199399999999998</v>
      </c>
      <c r="I5325" s="49">
        <v>0.17924399999999999</v>
      </c>
      <c r="J5325" s="49">
        <v>45.058399999999999</v>
      </c>
      <c r="K5325" s="49">
        <v>0.25567400000000001</v>
      </c>
      <c r="L5325" s="49">
        <v>100.67764700000001</v>
      </c>
      <c r="M5325" s="47"/>
      <c r="N5325" s="50">
        <v>1.0036878669661151</v>
      </c>
      <c r="O5325" s="50">
        <v>3.1299220234774219E-4</v>
      </c>
      <c r="P5325" s="50">
        <v>0.30177721486347842</v>
      </c>
      <c r="Q5325" s="50">
        <v>6.0436991036737454E-3</v>
      </c>
      <c r="R5325" s="50">
        <v>3.7773827564803386E-3</v>
      </c>
      <c r="S5325" s="50">
        <v>1.671263540209293</v>
      </c>
      <c r="T5325" s="50">
        <v>6.8156117137156396E-3</v>
      </c>
      <c r="U5325" s="50">
        <v>2.9943475880864661</v>
      </c>
      <c r="V5325" s="51">
        <v>84.704967999895771</v>
      </c>
      <c r="X5325" s="49">
        <v>0.21005599999999999</v>
      </c>
      <c r="Y5325" s="49">
        <v>101.795</v>
      </c>
      <c r="Z5325" s="49">
        <v>0.47917399999999999</v>
      </c>
      <c r="AA5325" s="49">
        <v>7.1582499999999998</v>
      </c>
      <c r="AB5325" s="49">
        <v>7.76058</v>
      </c>
      <c r="AC5325" s="49">
        <v>0.17443900000000001</v>
      </c>
      <c r="AD5325" s="49">
        <v>4.7224399999999997</v>
      </c>
      <c r="AE5325" s="226"/>
      <c r="AF5325" s="226" t="s">
        <v>435</v>
      </c>
      <c r="AG5325" s="311">
        <v>30</v>
      </c>
      <c r="AH5325" s="311">
        <v>15</v>
      </c>
      <c r="AI5325" s="311"/>
      <c r="AJ5325" s="311"/>
      <c r="AK5325" s="311"/>
      <c r="AL5325" s="311"/>
      <c r="AM5325" s="311"/>
      <c r="AN5325" s="311"/>
      <c r="AO5325" s="311"/>
      <c r="AP5325" s="311"/>
      <c r="AQ5325" s="311"/>
      <c r="AR5325" s="311"/>
      <c r="AS5325" s="311"/>
      <c r="AT5325" s="311"/>
      <c r="AU5325" s="311"/>
      <c r="AV5325" s="311"/>
      <c r="AW5325" s="311"/>
      <c r="AX5325" s="311"/>
      <c r="AY5325" s="311"/>
      <c r="AZ5325" s="311"/>
      <c r="BA5325" s="311"/>
      <c r="BB5325" s="311"/>
      <c r="BC5325" s="311"/>
      <c r="BD5325" s="311"/>
      <c r="BE5325" s="491"/>
      <c r="BF5325" s="491"/>
      <c r="BG5325" s="491"/>
      <c r="BH5325" s="491"/>
      <c r="BI5325" s="491"/>
      <c r="BJ5325" s="491"/>
      <c r="BK5325" s="491"/>
      <c r="BL5325" s="491"/>
      <c r="BM5325" s="491"/>
      <c r="BN5325" s="491"/>
      <c r="BO5325" s="491"/>
      <c r="BP5325" s="306"/>
      <c r="BQ5325" s="496"/>
      <c r="BR5325" s="496"/>
      <c r="BS5325" s="496"/>
      <c r="BT5325" s="496"/>
      <c r="BU5325" s="496"/>
      <c r="BV5325" s="496"/>
    </row>
    <row r="5326" spans="1:74" s="52" customFormat="1" ht="12.75">
      <c r="A5326" s="45">
        <v>2353.0846135089</v>
      </c>
      <c r="B5326" s="46" t="s">
        <v>253</v>
      </c>
      <c r="C5326" s="47" t="s">
        <v>415</v>
      </c>
      <c r="D5326" s="48">
        <v>58.29999999999999</v>
      </c>
      <c r="E5326" s="49">
        <v>40.230699999999999</v>
      </c>
      <c r="F5326" s="49">
        <v>4.8120999999999997E-2</v>
      </c>
      <c r="G5326" s="49">
        <v>14.324199999999999</v>
      </c>
      <c r="H5326" s="49">
        <v>0.31381100000000001</v>
      </c>
      <c r="I5326" s="49">
        <v>0.20347399999999999</v>
      </c>
      <c r="J5326" s="49">
        <v>45.335599999999999</v>
      </c>
      <c r="K5326" s="49">
        <v>0.22746</v>
      </c>
      <c r="L5326" s="49">
        <v>100.725264</v>
      </c>
      <c r="M5326" s="47"/>
      <c r="N5326" s="50">
        <v>0.99979420419221054</v>
      </c>
      <c r="O5326" s="50">
        <v>9.4550337734746739E-4</v>
      </c>
      <c r="P5326" s="50">
        <v>0.29770038465235715</v>
      </c>
      <c r="Q5326" s="50">
        <v>6.2728525746426978E-3</v>
      </c>
      <c r="R5326" s="50">
        <v>4.2829961853986884E-3</v>
      </c>
      <c r="S5326" s="50">
        <v>1.6795809454520523</v>
      </c>
      <c r="T5326" s="50">
        <v>6.0564161362237807E-3</v>
      </c>
      <c r="U5326" s="50">
        <v>2.9958604647311868</v>
      </c>
      <c r="V5326" s="51">
        <v>84.943954099003335</v>
      </c>
      <c r="X5326" s="49">
        <v>0.21041000000000001</v>
      </c>
      <c r="Y5326" s="49">
        <v>33.511499999999998</v>
      </c>
      <c r="Z5326" s="49">
        <v>0.48167700000000002</v>
      </c>
      <c r="AA5326" s="49">
        <v>7.05999</v>
      </c>
      <c r="AB5326" s="49">
        <v>6.75176</v>
      </c>
      <c r="AC5326" s="49">
        <v>0.17379500000000001</v>
      </c>
      <c r="AD5326" s="49">
        <v>5.2914500000000002</v>
      </c>
      <c r="AE5326" s="226"/>
      <c r="AF5326" s="226" t="s">
        <v>435</v>
      </c>
      <c r="AG5326" s="311">
        <v>30</v>
      </c>
      <c r="AH5326" s="311">
        <v>15</v>
      </c>
      <c r="AI5326" s="311"/>
      <c r="AJ5326" s="311"/>
      <c r="AK5326" s="311"/>
      <c r="AL5326" s="311"/>
      <c r="AM5326" s="311"/>
      <c r="AN5326" s="311"/>
      <c r="AO5326" s="311"/>
      <c r="AP5326" s="311"/>
      <c r="AQ5326" s="311"/>
      <c r="AR5326" s="311"/>
      <c r="AS5326" s="311"/>
      <c r="AT5326" s="311"/>
      <c r="AU5326" s="311"/>
      <c r="AV5326" s="311"/>
      <c r="AW5326" s="311"/>
      <c r="AX5326" s="311"/>
      <c r="AY5326" s="311"/>
      <c r="AZ5326" s="311"/>
      <c r="BA5326" s="311"/>
      <c r="BB5326" s="311"/>
      <c r="BC5326" s="311"/>
      <c r="BD5326" s="311"/>
      <c r="BE5326" s="491"/>
      <c r="BF5326" s="491"/>
      <c r="BG5326" s="491"/>
      <c r="BH5326" s="491"/>
      <c r="BI5326" s="491"/>
      <c r="BJ5326" s="491"/>
      <c r="BK5326" s="491"/>
      <c r="BL5326" s="491"/>
      <c r="BM5326" s="491"/>
      <c r="BN5326" s="491"/>
      <c r="BO5326" s="491"/>
      <c r="BP5326" s="306"/>
      <c r="BQ5326" s="496"/>
      <c r="BR5326" s="496"/>
      <c r="BS5326" s="496"/>
      <c r="BT5326" s="496"/>
      <c r="BU5326" s="496"/>
      <c r="BV5326" s="496"/>
    </row>
    <row r="5327" spans="1:74" s="52" customFormat="1" ht="12.75">
      <c r="A5327" s="45">
        <v>2353.0846135089</v>
      </c>
      <c r="B5327" s="46" t="s">
        <v>253</v>
      </c>
      <c r="C5327" s="47" t="s">
        <v>415</v>
      </c>
      <c r="D5327" s="48">
        <v>63.599999999999987</v>
      </c>
      <c r="E5327" s="49">
        <v>40.219499999999996</v>
      </c>
      <c r="F5327" s="49">
        <v>4.2668999999999999E-2</v>
      </c>
      <c r="G5327" s="49">
        <v>14.3698</v>
      </c>
      <c r="H5327" s="49">
        <v>0.32909899999999997</v>
      </c>
      <c r="I5327" s="49">
        <v>0.19623499999999999</v>
      </c>
      <c r="J5327" s="49">
        <v>45.304200000000002</v>
      </c>
      <c r="K5327" s="49">
        <v>0.25361600000000001</v>
      </c>
      <c r="L5327" s="49">
        <v>100.74064899999999</v>
      </c>
      <c r="M5327" s="47"/>
      <c r="N5327" s="50">
        <v>0.99993639041699678</v>
      </c>
      <c r="O5327" s="50">
        <v>8.3873272135311224E-4</v>
      </c>
      <c r="P5327" s="50">
        <v>0.2987737404685189</v>
      </c>
      <c r="Q5327" s="50">
        <v>6.5812162538203128E-3</v>
      </c>
      <c r="R5327" s="50">
        <v>4.1323577775421059E-3</v>
      </c>
      <c r="S5327" s="50">
        <v>1.6791238024039299</v>
      </c>
      <c r="T5327" s="50">
        <v>6.755694509559527E-3</v>
      </c>
      <c r="U5327" s="50">
        <v>2.996890004414579</v>
      </c>
      <c r="V5327" s="51">
        <v>84.894377287378717</v>
      </c>
      <c r="X5327" s="49">
        <v>0.21037600000000001</v>
      </c>
      <c r="Y5327" s="49">
        <v>37.326799999999999</v>
      </c>
      <c r="Z5327" s="49">
        <v>0.48155599999999998</v>
      </c>
      <c r="AA5327" s="49">
        <v>6.7098500000000003</v>
      </c>
      <c r="AB5327" s="49">
        <v>7.1368400000000003</v>
      </c>
      <c r="AC5327" s="49">
        <v>0.17392199999999999</v>
      </c>
      <c r="AD5327" s="49">
        <v>4.9019000000000004</v>
      </c>
      <c r="AE5327" s="226"/>
      <c r="AF5327" s="226" t="s">
        <v>435</v>
      </c>
      <c r="AG5327" s="311">
        <v>30</v>
      </c>
      <c r="AH5327" s="311">
        <v>15</v>
      </c>
      <c r="AI5327" s="311"/>
      <c r="AJ5327" s="311"/>
      <c r="AK5327" s="311"/>
      <c r="AL5327" s="311"/>
      <c r="AM5327" s="311"/>
      <c r="AN5327" s="311"/>
      <c r="AO5327" s="311"/>
      <c r="AP5327" s="311"/>
      <c r="AQ5327" s="311"/>
      <c r="AR5327" s="311"/>
      <c r="AS5327" s="311"/>
      <c r="AT5327" s="311"/>
      <c r="AU5327" s="311"/>
      <c r="AV5327" s="311"/>
      <c r="AW5327" s="311"/>
      <c r="AX5327" s="311"/>
      <c r="AY5327" s="311"/>
      <c r="AZ5327" s="311"/>
      <c r="BA5327" s="311"/>
      <c r="BB5327" s="311"/>
      <c r="BC5327" s="311"/>
      <c r="BD5327" s="311"/>
      <c r="BE5327" s="491"/>
      <c r="BF5327" s="491"/>
      <c r="BG5327" s="491"/>
      <c r="BH5327" s="491"/>
      <c r="BI5327" s="491"/>
      <c r="BJ5327" s="491"/>
      <c r="BK5327" s="491"/>
      <c r="BL5327" s="491"/>
      <c r="BM5327" s="491"/>
      <c r="BN5327" s="491"/>
      <c r="BO5327" s="491"/>
      <c r="BP5327" s="306"/>
      <c r="BQ5327" s="496"/>
      <c r="BR5327" s="496"/>
      <c r="BS5327" s="496"/>
      <c r="BT5327" s="496"/>
      <c r="BU5327" s="496"/>
      <c r="BV5327" s="496"/>
    </row>
    <row r="5328" spans="1:74" s="52" customFormat="1" ht="12.75">
      <c r="A5328" s="45">
        <v>2353.0846135089</v>
      </c>
      <c r="B5328" s="46" t="s">
        <v>253</v>
      </c>
      <c r="C5328" s="47" t="s">
        <v>415</v>
      </c>
      <c r="D5328" s="48">
        <v>68.899999999999991</v>
      </c>
      <c r="E5328" s="49">
        <v>40.366900000000001</v>
      </c>
      <c r="F5328" s="49">
        <v>3.8061999999999999E-2</v>
      </c>
      <c r="G5328" s="49">
        <v>14.1896</v>
      </c>
      <c r="H5328" s="49">
        <v>0.30856600000000001</v>
      </c>
      <c r="I5328" s="49">
        <v>0.19447700000000001</v>
      </c>
      <c r="J5328" s="49">
        <v>45.408299999999997</v>
      </c>
      <c r="K5328" s="49">
        <v>0.257857</v>
      </c>
      <c r="L5328" s="49">
        <v>100.787013</v>
      </c>
      <c r="M5328" s="47"/>
      <c r="N5328" s="50">
        <v>1.0019392673410175</v>
      </c>
      <c r="O5328" s="50">
        <v>7.4693535870353097E-4</v>
      </c>
      <c r="P5328" s="50">
        <v>0.2945385508695394</v>
      </c>
      <c r="Q5328" s="50">
        <v>6.1603865191934004E-3</v>
      </c>
      <c r="R5328" s="50">
        <v>4.0885563188084338E-3</v>
      </c>
      <c r="S5328" s="50">
        <v>1.680195384396076</v>
      </c>
      <c r="T5328" s="50">
        <v>6.8572908734352298E-3</v>
      </c>
      <c r="U5328" s="50">
        <v>2.9952065350983745</v>
      </c>
      <c r="V5328" s="51">
        <v>85.084646310596682</v>
      </c>
      <c r="X5328" s="49">
        <v>0.21005099999999999</v>
      </c>
      <c r="Y5328" s="49">
        <v>40.967500000000001</v>
      </c>
      <c r="Z5328" s="49">
        <v>0.48442099999999999</v>
      </c>
      <c r="AA5328" s="49">
        <v>7.1226500000000001</v>
      </c>
      <c r="AB5328" s="49">
        <v>6.90341</v>
      </c>
      <c r="AC5328" s="49">
        <v>0.173538</v>
      </c>
      <c r="AD5328" s="49">
        <v>4.7367699999999999</v>
      </c>
      <c r="AE5328" s="226"/>
      <c r="AF5328" s="226" t="s">
        <v>435</v>
      </c>
      <c r="AG5328" s="311">
        <v>30</v>
      </c>
      <c r="AH5328" s="311">
        <v>15</v>
      </c>
      <c r="AI5328" s="311"/>
      <c r="AJ5328" s="311"/>
      <c r="AK5328" s="311"/>
      <c r="AL5328" s="311"/>
      <c r="AM5328" s="311"/>
      <c r="AN5328" s="311"/>
      <c r="AO5328" s="311"/>
      <c r="AP5328" s="311"/>
      <c r="AQ5328" s="311"/>
      <c r="AR5328" s="311"/>
      <c r="AS5328" s="311"/>
      <c r="AT5328" s="311"/>
      <c r="AU5328" s="311"/>
      <c r="AV5328" s="311"/>
      <c r="AW5328" s="311"/>
      <c r="AX5328" s="311"/>
      <c r="AY5328" s="311"/>
      <c r="AZ5328" s="311"/>
      <c r="BA5328" s="311"/>
      <c r="BB5328" s="311"/>
      <c r="BC5328" s="311"/>
      <c r="BD5328" s="311"/>
      <c r="BE5328" s="491"/>
      <c r="BF5328" s="491"/>
      <c r="BG5328" s="491"/>
      <c r="BH5328" s="491"/>
      <c r="BI5328" s="491"/>
      <c r="BJ5328" s="491"/>
      <c r="BK5328" s="491"/>
      <c r="BL5328" s="491"/>
      <c r="BM5328" s="491"/>
      <c r="BN5328" s="491"/>
      <c r="BO5328" s="491"/>
      <c r="BP5328" s="306"/>
      <c r="BQ5328" s="496"/>
      <c r="BR5328" s="496"/>
      <c r="BS5328" s="496"/>
      <c r="BT5328" s="496"/>
      <c r="BU5328" s="496"/>
      <c r="BV5328" s="496"/>
    </row>
    <row r="5329" spans="1:74" s="52" customFormat="1" ht="12.75">
      <c r="A5329" s="45">
        <v>2353.0846135089</v>
      </c>
      <c r="B5329" s="46" t="s">
        <v>253</v>
      </c>
      <c r="C5329" s="47" t="s">
        <v>415</v>
      </c>
      <c r="D5329" s="48">
        <v>74.199999999999989</v>
      </c>
      <c r="E5329" s="49">
        <v>40.3613</v>
      </c>
      <c r="F5329" s="49">
        <v>8.5454000000000002E-2</v>
      </c>
      <c r="G5329" s="49">
        <v>14.3476</v>
      </c>
      <c r="H5329" s="49">
        <v>0.31873200000000002</v>
      </c>
      <c r="I5329" s="49">
        <v>0.206147</v>
      </c>
      <c r="J5329" s="49">
        <v>45.459000000000003</v>
      </c>
      <c r="K5329" s="49">
        <v>0.25079899999999999</v>
      </c>
      <c r="L5329" s="49">
        <v>101.072097</v>
      </c>
      <c r="M5329" s="47"/>
      <c r="N5329" s="50">
        <v>0.99938495175754449</v>
      </c>
      <c r="O5329" s="50">
        <v>1.6729211475688794E-3</v>
      </c>
      <c r="P5329" s="50">
        <v>0.29710017946468442</v>
      </c>
      <c r="Q5329" s="50">
        <v>6.3480044134036871E-3</v>
      </c>
      <c r="R5329" s="50">
        <v>4.3234497730270105E-3</v>
      </c>
      <c r="S5329" s="50">
        <v>1.6780159448312735</v>
      </c>
      <c r="T5329" s="50">
        <v>6.6535145008923919E-3</v>
      </c>
      <c r="U5329" s="50">
        <v>2.9947557125747024</v>
      </c>
      <c r="V5329" s="51">
        <v>84.957837374215785</v>
      </c>
      <c r="X5329" s="49">
        <v>0.21009900000000001</v>
      </c>
      <c r="Y5329" s="49">
        <v>19.8062</v>
      </c>
      <c r="Z5329" s="49">
        <v>0.48087000000000002</v>
      </c>
      <c r="AA5329" s="49">
        <v>6.9337799999999996</v>
      </c>
      <c r="AB5329" s="49">
        <v>6.8730799999999999</v>
      </c>
      <c r="AC5329" s="49">
        <v>0.173594</v>
      </c>
      <c r="AD5329" s="49">
        <v>4.8301100000000003</v>
      </c>
      <c r="AE5329" s="226"/>
      <c r="AF5329" s="226" t="s">
        <v>435</v>
      </c>
      <c r="AG5329" s="311">
        <v>30</v>
      </c>
      <c r="AH5329" s="311">
        <v>15</v>
      </c>
      <c r="AI5329" s="311"/>
      <c r="AJ5329" s="311"/>
      <c r="AK5329" s="311"/>
      <c r="AL5329" s="311"/>
      <c r="AM5329" s="311"/>
      <c r="AN5329" s="311"/>
      <c r="AO5329" s="311"/>
      <c r="AP5329" s="311"/>
      <c r="AQ5329" s="311"/>
      <c r="AR5329" s="311"/>
      <c r="AS5329" s="311"/>
      <c r="AT5329" s="311"/>
      <c r="AU5329" s="311"/>
      <c r="AV5329" s="311"/>
      <c r="AW5329" s="311"/>
      <c r="AX5329" s="311"/>
      <c r="AY5329" s="311"/>
      <c r="AZ5329" s="311"/>
      <c r="BA5329" s="311"/>
      <c r="BB5329" s="311"/>
      <c r="BC5329" s="311"/>
      <c r="BD5329" s="311"/>
      <c r="BE5329" s="491"/>
      <c r="BF5329" s="491"/>
      <c r="BG5329" s="491"/>
      <c r="BH5329" s="491"/>
      <c r="BI5329" s="491"/>
      <c r="BJ5329" s="491"/>
      <c r="BK5329" s="491"/>
      <c r="BL5329" s="491"/>
      <c r="BM5329" s="491"/>
      <c r="BN5329" s="491"/>
      <c r="BO5329" s="491"/>
      <c r="BP5329" s="306"/>
      <c r="BQ5329" s="496"/>
      <c r="BR5329" s="496"/>
      <c r="BS5329" s="496"/>
      <c r="BT5329" s="496"/>
      <c r="BU5329" s="496"/>
      <c r="BV5329" s="496"/>
    </row>
    <row r="5330" spans="1:74" s="52" customFormat="1" ht="13.5" thickBot="1">
      <c r="A5330" s="39"/>
      <c r="B5330" s="58"/>
      <c r="C5330" s="59"/>
      <c r="D5330" s="60"/>
      <c r="E5330" s="61"/>
      <c r="F5330" s="61"/>
      <c r="G5330" s="61"/>
      <c r="H5330" s="61"/>
      <c r="I5330" s="61"/>
      <c r="J5330" s="61"/>
      <c r="K5330" s="61"/>
      <c r="L5330" s="61"/>
      <c r="M5330" s="59"/>
      <c r="N5330" s="62"/>
      <c r="O5330" s="62"/>
      <c r="P5330" s="62"/>
      <c r="Q5330" s="62"/>
      <c r="R5330" s="62"/>
      <c r="S5330" s="62"/>
      <c r="T5330" s="62"/>
      <c r="U5330" s="62"/>
      <c r="V5330" s="63"/>
      <c r="W5330" s="187"/>
      <c r="X5330" s="187"/>
      <c r="Y5330" s="187"/>
      <c r="Z5330" s="187"/>
      <c r="AA5330" s="187"/>
      <c r="AB5330" s="187"/>
      <c r="AC5330" s="187"/>
      <c r="AD5330" s="187"/>
      <c r="AE5330" s="320"/>
      <c r="AF5330" s="320"/>
      <c r="AG5330" s="320"/>
      <c r="AH5330" s="320"/>
      <c r="AI5330" s="306"/>
      <c r="AJ5330" s="306"/>
      <c r="AK5330" s="306"/>
      <c r="AL5330" s="306"/>
      <c r="AM5330" s="306"/>
      <c r="AN5330" s="306"/>
      <c r="AO5330" s="306"/>
      <c r="AP5330" s="306"/>
      <c r="AQ5330" s="306"/>
      <c r="AR5330" s="306"/>
      <c r="AS5330" s="306"/>
      <c r="AT5330" s="306"/>
      <c r="AU5330" s="306"/>
      <c r="AV5330" s="306"/>
      <c r="AW5330" s="306"/>
      <c r="AX5330" s="306"/>
      <c r="AY5330" s="306"/>
      <c r="AZ5330" s="306"/>
      <c r="BA5330" s="306"/>
      <c r="BB5330" s="306"/>
      <c r="BC5330" s="306"/>
      <c r="BD5330" s="306"/>
      <c r="BE5330" s="306"/>
      <c r="BF5330" s="306"/>
      <c r="BG5330" s="306"/>
      <c r="BH5330" s="306"/>
      <c r="BI5330" s="306"/>
      <c r="BJ5330" s="306"/>
      <c r="BK5330" s="306"/>
      <c r="BL5330" s="306"/>
      <c r="BM5330" s="306"/>
      <c r="BN5330" s="306"/>
      <c r="BO5330" s="306"/>
      <c r="BP5330" s="306"/>
      <c r="BQ5330" s="496"/>
      <c r="BR5330" s="496"/>
      <c r="BS5330" s="496"/>
      <c r="BT5330" s="496"/>
      <c r="BU5330" s="496"/>
      <c r="BV5330" s="496"/>
    </row>
    <row r="5331" spans="1:74" s="52" customFormat="1" ht="12.75">
      <c r="A5331" s="38"/>
      <c r="B5331" s="46"/>
      <c r="C5331" s="47"/>
      <c r="D5331" s="48"/>
      <c r="E5331" s="49"/>
      <c r="F5331" s="49"/>
      <c r="G5331" s="49"/>
      <c r="H5331" s="49"/>
      <c r="I5331" s="49"/>
      <c r="J5331" s="49"/>
      <c r="K5331" s="49"/>
      <c r="L5331" s="49"/>
      <c r="M5331" s="47"/>
      <c r="N5331" s="50"/>
      <c r="O5331" s="50"/>
      <c r="P5331" s="50"/>
      <c r="Q5331" s="50"/>
      <c r="R5331" s="50"/>
      <c r="S5331" s="50"/>
      <c r="T5331" s="50"/>
      <c r="U5331" s="50"/>
      <c r="V5331" s="51"/>
      <c r="AE5331" s="312"/>
      <c r="AF5331" s="312"/>
      <c r="AG5331" s="312"/>
      <c r="AH5331" s="312"/>
      <c r="AI5331" s="312"/>
      <c r="AJ5331" s="312"/>
      <c r="AK5331" s="312"/>
      <c r="AL5331" s="312"/>
      <c r="AM5331" s="312"/>
      <c r="AN5331" s="312"/>
      <c r="AO5331" s="312"/>
      <c r="AP5331" s="312"/>
      <c r="AQ5331" s="312"/>
      <c r="AR5331" s="312"/>
      <c r="AS5331" s="312"/>
      <c r="AT5331" s="312"/>
      <c r="AU5331" s="312"/>
      <c r="AV5331" s="312"/>
      <c r="AW5331" s="312"/>
      <c r="AX5331" s="312"/>
      <c r="AY5331" s="312"/>
      <c r="AZ5331" s="312"/>
      <c r="BA5331" s="312"/>
      <c r="BB5331" s="312"/>
      <c r="BC5331" s="312"/>
      <c r="BD5331" s="312"/>
      <c r="BE5331" s="306"/>
      <c r="BF5331" s="306"/>
      <c r="BG5331" s="306"/>
      <c r="BH5331" s="306"/>
      <c r="BI5331" s="306"/>
      <c r="BJ5331" s="306"/>
      <c r="BK5331" s="306"/>
      <c r="BL5331" s="306"/>
      <c r="BM5331" s="306"/>
      <c r="BN5331" s="306"/>
      <c r="BO5331" s="306"/>
      <c r="BP5331" s="306"/>
      <c r="BQ5331" s="496"/>
      <c r="BR5331" s="496"/>
      <c r="BS5331" s="496"/>
      <c r="BT5331" s="496"/>
      <c r="BU5331" s="496"/>
      <c r="BV5331" s="496"/>
    </row>
    <row r="5332" spans="1:74" s="52" customFormat="1" ht="12.75">
      <c r="A5332" s="45">
        <v>2346.9885393806389</v>
      </c>
      <c r="B5332" s="46" t="s">
        <v>416</v>
      </c>
      <c r="C5332" s="47" t="s">
        <v>417</v>
      </c>
      <c r="D5332" s="48">
        <v>0</v>
      </c>
      <c r="E5332" s="49">
        <v>40.043729999999996</v>
      </c>
      <c r="F5332" s="49">
        <v>5.8400000000000001E-2</v>
      </c>
      <c r="G5332" s="49">
        <v>17.121300000000002</v>
      </c>
      <c r="H5332" s="49">
        <v>0.21690000000000001</v>
      </c>
      <c r="I5332" s="49">
        <v>0.2142</v>
      </c>
      <c r="J5332" s="49">
        <v>44.005800000000001</v>
      </c>
      <c r="K5332" s="49">
        <v>0.24260000000000001</v>
      </c>
      <c r="L5332" s="49">
        <v>101.94822999999998</v>
      </c>
      <c r="M5332" s="47"/>
      <c r="N5332" s="50">
        <v>0.99555659443229649</v>
      </c>
      <c r="O5332" s="50">
        <v>1.1479413269434816E-3</v>
      </c>
      <c r="P5332" s="50">
        <v>0.35597882076640397</v>
      </c>
      <c r="Q5332" s="50">
        <v>4.3374539139963012E-3</v>
      </c>
      <c r="R5332" s="50">
        <v>4.510624086745533E-3</v>
      </c>
      <c r="S5332" s="50">
        <v>1.6309847306268717</v>
      </c>
      <c r="T5332" s="50">
        <v>6.4621922330550261E-3</v>
      </c>
      <c r="U5332" s="50">
        <v>2.9999999811009372</v>
      </c>
      <c r="V5332" s="51">
        <v>82.084280282001714</v>
      </c>
      <c r="X5332" s="47" t="s">
        <v>1753</v>
      </c>
      <c r="Y5332" s="47" t="s">
        <v>1753</v>
      </c>
      <c r="Z5332" s="47" t="s">
        <v>1753</v>
      </c>
      <c r="AA5332" s="47" t="s">
        <v>1753</v>
      </c>
      <c r="AB5332" s="47" t="s">
        <v>1753</v>
      </c>
      <c r="AC5332" s="47" t="s">
        <v>1753</v>
      </c>
      <c r="AD5332" s="47" t="s">
        <v>1753</v>
      </c>
      <c r="AE5332" s="312"/>
      <c r="AF5332" s="465" t="s">
        <v>1754</v>
      </c>
      <c r="AG5332" s="311">
        <v>40</v>
      </c>
      <c r="AH5332" s="311">
        <v>15</v>
      </c>
      <c r="AI5332" s="311"/>
      <c r="AJ5332" s="311"/>
      <c r="AK5332" s="311"/>
      <c r="AL5332" s="311"/>
      <c r="AM5332" s="311"/>
      <c r="AN5332" s="311"/>
      <c r="AO5332" s="311"/>
      <c r="AP5332" s="311"/>
      <c r="AQ5332" s="311"/>
      <c r="AR5332" s="311"/>
      <c r="AS5332" s="311"/>
      <c r="AT5332" s="311"/>
      <c r="AU5332" s="311"/>
      <c r="AV5332" s="311"/>
      <c r="AW5332" s="311"/>
      <c r="AX5332" s="311"/>
      <c r="AY5332" s="311"/>
      <c r="AZ5332" s="311"/>
      <c r="BA5332" s="311"/>
      <c r="BB5332" s="311"/>
      <c r="BC5332" s="311"/>
      <c r="BD5332" s="311"/>
      <c r="BE5332" s="491"/>
      <c r="BF5332" s="491"/>
      <c r="BG5332" s="491"/>
      <c r="BH5332" s="491"/>
      <c r="BI5332" s="491"/>
      <c r="BJ5332" s="491"/>
      <c r="BK5332" s="491"/>
      <c r="BL5332" s="491"/>
      <c r="BM5332" s="491"/>
      <c r="BN5332" s="491"/>
      <c r="BO5332" s="491"/>
      <c r="BP5332" s="306"/>
      <c r="BQ5332" s="496"/>
      <c r="BR5332" s="496"/>
      <c r="BS5332" s="496"/>
      <c r="BT5332" s="496"/>
      <c r="BU5332" s="496"/>
      <c r="BV5332" s="496"/>
    </row>
    <row r="5333" spans="1:74" s="52" customFormat="1" ht="12.75">
      <c r="A5333" s="45">
        <v>2346.9885393806389</v>
      </c>
      <c r="B5333" s="46" t="s">
        <v>416</v>
      </c>
      <c r="C5333" s="47" t="s">
        <v>417</v>
      </c>
      <c r="D5333" s="48">
        <v>15</v>
      </c>
      <c r="E5333" s="49">
        <v>40.449339999999999</v>
      </c>
      <c r="F5333" s="49">
        <v>8.5800000000000001E-2</v>
      </c>
      <c r="G5333" s="49">
        <v>13.79299</v>
      </c>
      <c r="H5333" s="49">
        <v>0.38</v>
      </c>
      <c r="I5333" s="49">
        <v>0.1807</v>
      </c>
      <c r="J5333" s="49">
        <v>46.487969999999997</v>
      </c>
      <c r="K5333" s="49">
        <v>0.1981</v>
      </c>
      <c r="L5333" s="49">
        <v>101.64230001</v>
      </c>
      <c r="M5333" s="47"/>
      <c r="N5333" s="50">
        <v>0.99364077671725959</v>
      </c>
      <c r="O5333" s="50">
        <v>1.6664054173613722E-3</v>
      </c>
      <c r="P5333" s="50">
        <v>0.28335597917156757</v>
      </c>
      <c r="Q5333" s="50">
        <v>7.50836635387068E-3</v>
      </c>
      <c r="R5333" s="50">
        <v>3.7597750163750371E-3</v>
      </c>
      <c r="S5333" s="50">
        <v>1.702421493057112</v>
      </c>
      <c r="T5333" s="50">
        <v>5.2138686842038758E-3</v>
      </c>
      <c r="U5333" s="50">
        <v>2.9994352261384214</v>
      </c>
      <c r="V5333" s="51">
        <v>85.730728486231072</v>
      </c>
      <c r="X5333" s="47" t="s">
        <v>1753</v>
      </c>
      <c r="Y5333" s="47" t="s">
        <v>1753</v>
      </c>
      <c r="Z5333" s="47" t="s">
        <v>1753</v>
      </c>
      <c r="AA5333" s="47" t="s">
        <v>1753</v>
      </c>
      <c r="AB5333" s="47" t="s">
        <v>1753</v>
      </c>
      <c r="AC5333" s="47" t="s">
        <v>1753</v>
      </c>
      <c r="AD5333" s="47" t="s">
        <v>1753</v>
      </c>
      <c r="AE5333" s="312"/>
      <c r="AF5333" s="465" t="s">
        <v>1754</v>
      </c>
      <c r="AG5333" s="311">
        <v>40</v>
      </c>
      <c r="AH5333" s="311">
        <v>15</v>
      </c>
      <c r="AI5333" s="311"/>
      <c r="AJ5333" s="311"/>
      <c r="AK5333" s="311"/>
      <c r="AL5333" s="311"/>
      <c r="AM5333" s="311"/>
      <c r="AN5333" s="311"/>
      <c r="AO5333" s="311"/>
      <c r="AP5333" s="311"/>
      <c r="AQ5333" s="311"/>
      <c r="AR5333" s="311"/>
      <c r="AS5333" s="311"/>
      <c r="AT5333" s="311"/>
      <c r="AU5333" s="311"/>
      <c r="AV5333" s="311"/>
      <c r="AW5333" s="311"/>
      <c r="AX5333" s="311"/>
      <c r="AY5333" s="311"/>
      <c r="AZ5333" s="311"/>
      <c r="BA5333" s="311"/>
      <c r="BB5333" s="311"/>
      <c r="BC5333" s="311"/>
      <c r="BD5333" s="311"/>
      <c r="BE5333" s="491"/>
      <c r="BF5333" s="491"/>
      <c r="BG5333" s="491"/>
      <c r="BH5333" s="491"/>
      <c r="BI5333" s="491"/>
      <c r="BJ5333" s="491"/>
      <c r="BK5333" s="491"/>
      <c r="BL5333" s="491"/>
      <c r="BM5333" s="491"/>
      <c r="BN5333" s="491"/>
      <c r="BO5333" s="491"/>
      <c r="BP5333" s="306"/>
      <c r="BQ5333" s="496"/>
      <c r="BR5333" s="496"/>
      <c r="BS5333" s="496"/>
      <c r="BT5333" s="496"/>
      <c r="BU5333" s="496"/>
      <c r="BV5333" s="496"/>
    </row>
    <row r="5334" spans="1:74" s="52" customFormat="1" ht="12.75">
      <c r="A5334" s="45">
        <v>2346.9885393806389</v>
      </c>
      <c r="B5334" s="46" t="s">
        <v>416</v>
      </c>
      <c r="C5334" s="47" t="s">
        <v>417</v>
      </c>
      <c r="D5334" s="48">
        <v>30</v>
      </c>
      <c r="E5334" s="49">
        <v>40.682560000000002</v>
      </c>
      <c r="F5334" s="49">
        <v>0.1009</v>
      </c>
      <c r="G5334" s="49">
        <v>12.91344</v>
      </c>
      <c r="H5334" s="49">
        <v>0.3972</v>
      </c>
      <c r="I5334" s="49">
        <v>0.2258</v>
      </c>
      <c r="J5334" s="49">
        <v>46.779400000000003</v>
      </c>
      <c r="K5334" s="49">
        <v>0.20849999999999999</v>
      </c>
      <c r="L5334" s="49">
        <v>101.3909</v>
      </c>
      <c r="M5334" s="47"/>
      <c r="N5334" s="50">
        <v>0.99737490538521767</v>
      </c>
      <c r="O5334" s="50">
        <v>1.9557653366240632E-3</v>
      </c>
      <c r="P5334" s="50">
        <v>0.26475739923480057</v>
      </c>
      <c r="Q5334" s="50">
        <v>7.8325521558299353E-3</v>
      </c>
      <c r="R5334" s="50">
        <v>4.688779829204885E-3</v>
      </c>
      <c r="S5334" s="50">
        <v>1.7096741921827734</v>
      </c>
      <c r="T5334" s="50">
        <v>5.4766359137284684E-3</v>
      </c>
      <c r="U5334" s="50">
        <v>2.9938359867504705</v>
      </c>
      <c r="V5334" s="51">
        <v>86.590702844016292</v>
      </c>
      <c r="X5334" s="47" t="s">
        <v>1753</v>
      </c>
      <c r="Y5334" s="47" t="s">
        <v>1753</v>
      </c>
      <c r="Z5334" s="47" t="s">
        <v>1753</v>
      </c>
      <c r="AA5334" s="47" t="s">
        <v>1753</v>
      </c>
      <c r="AB5334" s="47" t="s">
        <v>1753</v>
      </c>
      <c r="AC5334" s="47" t="s">
        <v>1753</v>
      </c>
      <c r="AD5334" s="47" t="s">
        <v>1753</v>
      </c>
      <c r="AE5334" s="312"/>
      <c r="AF5334" s="465" t="s">
        <v>1754</v>
      </c>
      <c r="AG5334" s="311">
        <v>40</v>
      </c>
      <c r="AH5334" s="311">
        <v>15</v>
      </c>
      <c r="AI5334" s="311"/>
      <c r="AJ5334" s="311"/>
      <c r="AK5334" s="311"/>
      <c r="AL5334" s="311"/>
      <c r="AM5334" s="311"/>
      <c r="AN5334" s="311"/>
      <c r="AO5334" s="311"/>
      <c r="AP5334" s="311"/>
      <c r="AQ5334" s="311"/>
      <c r="AR5334" s="311"/>
      <c r="AS5334" s="311"/>
      <c r="AT5334" s="311"/>
      <c r="AU5334" s="311"/>
      <c r="AV5334" s="311"/>
      <c r="AW5334" s="311"/>
      <c r="AX5334" s="311"/>
      <c r="AY5334" s="311"/>
      <c r="AZ5334" s="311"/>
      <c r="BA5334" s="311"/>
      <c r="BB5334" s="311"/>
      <c r="BC5334" s="311"/>
      <c r="BD5334" s="311"/>
      <c r="BE5334" s="491"/>
      <c r="BF5334" s="491"/>
      <c r="BG5334" s="491"/>
      <c r="BH5334" s="491"/>
      <c r="BI5334" s="491"/>
      <c r="BJ5334" s="491"/>
      <c r="BK5334" s="491"/>
      <c r="BL5334" s="491"/>
      <c r="BM5334" s="491"/>
      <c r="BN5334" s="491"/>
      <c r="BO5334" s="491"/>
      <c r="BP5334" s="306"/>
      <c r="BQ5334" s="496"/>
      <c r="BR5334" s="496"/>
      <c r="BS5334" s="496"/>
      <c r="BT5334" s="496"/>
      <c r="BU5334" s="496"/>
      <c r="BV5334" s="496"/>
    </row>
    <row r="5335" spans="1:74" s="52" customFormat="1" ht="12.75">
      <c r="A5335" s="45">
        <v>2346.9885393806389</v>
      </c>
      <c r="B5335" s="46" t="s">
        <v>416</v>
      </c>
      <c r="C5335" s="47" t="s">
        <v>417</v>
      </c>
      <c r="D5335" s="48">
        <v>45</v>
      </c>
      <c r="E5335" s="49">
        <v>40.804250000000003</v>
      </c>
      <c r="F5335" s="49">
        <v>0.1195</v>
      </c>
      <c r="G5335" s="49">
        <v>12.313739999999999</v>
      </c>
      <c r="H5335" s="49">
        <v>0.39729999999999999</v>
      </c>
      <c r="I5335" s="49">
        <v>0.1905</v>
      </c>
      <c r="J5335" s="49">
        <v>47.44265</v>
      </c>
      <c r="K5335" s="49">
        <v>0.1973</v>
      </c>
      <c r="L5335" s="49">
        <v>101.52774000000001</v>
      </c>
      <c r="M5335" s="47"/>
      <c r="N5335" s="50">
        <v>0.99643237596599399</v>
      </c>
      <c r="O5335" s="50">
        <v>2.3072026972092122E-3</v>
      </c>
      <c r="P5335" s="50">
        <v>0.25147128661255769</v>
      </c>
      <c r="Q5335" s="50">
        <v>7.8037776701849878E-3</v>
      </c>
      <c r="R5335" s="50">
        <v>3.940244301654152E-3</v>
      </c>
      <c r="S5335" s="50">
        <v>1.7271096682655014</v>
      </c>
      <c r="T5335" s="50">
        <v>5.1621089109058224E-3</v>
      </c>
      <c r="U5335" s="50">
        <v>2.9958848197148602</v>
      </c>
      <c r="V5335" s="51">
        <v>87.290321076194928</v>
      </c>
      <c r="X5335" s="47" t="s">
        <v>1753</v>
      </c>
      <c r="Y5335" s="47" t="s">
        <v>1753</v>
      </c>
      <c r="Z5335" s="47" t="s">
        <v>1753</v>
      </c>
      <c r="AA5335" s="47" t="s">
        <v>1753</v>
      </c>
      <c r="AB5335" s="47" t="s">
        <v>1753</v>
      </c>
      <c r="AC5335" s="47" t="s">
        <v>1753</v>
      </c>
      <c r="AD5335" s="47" t="s">
        <v>1753</v>
      </c>
      <c r="AE5335" s="312"/>
      <c r="AF5335" s="465" t="s">
        <v>1754</v>
      </c>
      <c r="AG5335" s="311">
        <v>40</v>
      </c>
      <c r="AH5335" s="311">
        <v>15</v>
      </c>
      <c r="AI5335" s="311"/>
      <c r="AJ5335" s="311"/>
      <c r="AK5335" s="311"/>
      <c r="AL5335" s="311"/>
      <c r="AM5335" s="311"/>
      <c r="AN5335" s="311"/>
      <c r="AO5335" s="311"/>
      <c r="AP5335" s="311"/>
      <c r="AQ5335" s="311"/>
      <c r="AR5335" s="311"/>
      <c r="AS5335" s="311"/>
      <c r="AT5335" s="311"/>
      <c r="AU5335" s="311"/>
      <c r="AV5335" s="311"/>
      <c r="AW5335" s="311"/>
      <c r="AX5335" s="311"/>
      <c r="AY5335" s="311"/>
      <c r="AZ5335" s="311"/>
      <c r="BA5335" s="311"/>
      <c r="BB5335" s="311"/>
      <c r="BC5335" s="311"/>
      <c r="BD5335" s="311"/>
      <c r="BE5335" s="491"/>
      <c r="BF5335" s="491"/>
      <c r="BG5335" s="491"/>
      <c r="BH5335" s="491"/>
      <c r="BI5335" s="491"/>
      <c r="BJ5335" s="491"/>
      <c r="BK5335" s="491"/>
      <c r="BL5335" s="491"/>
      <c r="BM5335" s="491"/>
      <c r="BN5335" s="491"/>
      <c r="BO5335" s="491"/>
      <c r="BP5335" s="306"/>
      <c r="BQ5335" s="496"/>
      <c r="BR5335" s="496"/>
      <c r="BS5335" s="496"/>
      <c r="BT5335" s="496"/>
      <c r="BU5335" s="496"/>
      <c r="BV5335" s="496"/>
    </row>
    <row r="5336" spans="1:74" s="52" customFormat="1" ht="12.75">
      <c r="A5336" s="45">
        <v>2346.9885393806389</v>
      </c>
      <c r="B5336" s="46" t="s">
        <v>416</v>
      </c>
      <c r="C5336" s="47" t="s">
        <v>417</v>
      </c>
      <c r="D5336" s="48">
        <v>60</v>
      </c>
      <c r="E5336" s="49">
        <v>40.753540000000001</v>
      </c>
      <c r="F5336" s="49">
        <v>9.7100000000000006E-2</v>
      </c>
      <c r="G5336" s="49">
        <v>11.84398</v>
      </c>
      <c r="H5336" s="49">
        <v>0.40210000000000001</v>
      </c>
      <c r="I5336" s="49">
        <v>0.1855</v>
      </c>
      <c r="J5336" s="49">
        <v>47.995359999999998</v>
      </c>
      <c r="K5336" s="49">
        <v>0.19789999999999999</v>
      </c>
      <c r="L5336" s="49">
        <v>101.54938</v>
      </c>
      <c r="M5336" s="47"/>
      <c r="N5336" s="50">
        <v>0.99314809567265483</v>
      </c>
      <c r="O5336" s="50">
        <v>1.8708687467103432E-3</v>
      </c>
      <c r="P5336" s="50">
        <v>0.24138058442337024</v>
      </c>
      <c r="Q5336" s="50">
        <v>7.8818223243754364E-3</v>
      </c>
      <c r="R5336" s="50">
        <v>3.8289379485557029E-3</v>
      </c>
      <c r="S5336" s="50">
        <v>1.7436385979757221</v>
      </c>
      <c r="T5336" s="50">
        <v>5.1671624648279178E-3</v>
      </c>
      <c r="U5336" s="50">
        <v>2.9986825065214355</v>
      </c>
      <c r="V5336" s="51">
        <v>87.839886558091692</v>
      </c>
      <c r="X5336" s="47" t="s">
        <v>1753</v>
      </c>
      <c r="Y5336" s="47" t="s">
        <v>1753</v>
      </c>
      <c r="Z5336" s="47" t="s">
        <v>1753</v>
      </c>
      <c r="AA5336" s="47" t="s">
        <v>1753</v>
      </c>
      <c r="AB5336" s="47" t="s">
        <v>1753</v>
      </c>
      <c r="AC5336" s="47" t="s">
        <v>1753</v>
      </c>
      <c r="AD5336" s="47" t="s">
        <v>1753</v>
      </c>
      <c r="AE5336" s="312"/>
      <c r="AF5336" s="465" t="s">
        <v>1754</v>
      </c>
      <c r="AG5336" s="311">
        <v>40</v>
      </c>
      <c r="AH5336" s="311">
        <v>15</v>
      </c>
      <c r="AI5336" s="311"/>
      <c r="AJ5336" s="311"/>
      <c r="AK5336" s="311"/>
      <c r="AL5336" s="311"/>
      <c r="AM5336" s="311"/>
      <c r="AN5336" s="311"/>
      <c r="AO5336" s="311"/>
      <c r="AP5336" s="311"/>
      <c r="AQ5336" s="311"/>
      <c r="AR5336" s="311"/>
      <c r="AS5336" s="311"/>
      <c r="AT5336" s="311"/>
      <c r="AU5336" s="311"/>
      <c r="AV5336" s="311"/>
      <c r="AW5336" s="311"/>
      <c r="AX5336" s="311"/>
      <c r="AY5336" s="311"/>
      <c r="AZ5336" s="311"/>
      <c r="BA5336" s="311"/>
      <c r="BB5336" s="311"/>
      <c r="BC5336" s="311"/>
      <c r="BD5336" s="311"/>
      <c r="BE5336" s="491"/>
      <c r="BF5336" s="491"/>
      <c r="BG5336" s="491"/>
      <c r="BH5336" s="491"/>
      <c r="BI5336" s="491"/>
      <c r="BJ5336" s="491"/>
      <c r="BK5336" s="491"/>
      <c r="BL5336" s="491"/>
      <c r="BM5336" s="491"/>
      <c r="BN5336" s="491"/>
      <c r="BO5336" s="491"/>
      <c r="BP5336" s="306"/>
      <c r="BQ5336" s="496"/>
      <c r="BR5336" s="496"/>
      <c r="BS5336" s="496"/>
      <c r="BT5336" s="496"/>
      <c r="BU5336" s="496"/>
      <c r="BV5336" s="496"/>
    </row>
    <row r="5337" spans="1:74" s="52" customFormat="1" ht="12.75">
      <c r="A5337" s="45">
        <v>2346.9885393806389</v>
      </c>
      <c r="B5337" s="46" t="s">
        <v>416</v>
      </c>
      <c r="C5337" s="47" t="s">
        <v>417</v>
      </c>
      <c r="D5337" s="48">
        <v>75</v>
      </c>
      <c r="E5337" s="49">
        <v>40.925930000000001</v>
      </c>
      <c r="F5337" s="49">
        <v>0.1037</v>
      </c>
      <c r="G5337" s="49">
        <v>11.704050000000001</v>
      </c>
      <c r="H5337" s="49">
        <v>0.40200000000000002</v>
      </c>
      <c r="I5337" s="49">
        <v>0.14480000000000001</v>
      </c>
      <c r="J5337" s="49">
        <v>47.965209999999999</v>
      </c>
      <c r="K5337" s="49">
        <v>0.19639999999999999</v>
      </c>
      <c r="L5337" s="49">
        <v>101.51488999999999</v>
      </c>
      <c r="M5337" s="47"/>
      <c r="N5337" s="50">
        <v>0.99651041628082482</v>
      </c>
      <c r="O5337" s="50">
        <v>1.9963535527343251E-3</v>
      </c>
      <c r="P5337" s="50">
        <v>0.23832820825487369</v>
      </c>
      <c r="Q5337" s="50">
        <v>7.8732353003929979E-3</v>
      </c>
      <c r="R5337" s="50">
        <v>2.986328552639229E-3</v>
      </c>
      <c r="S5337" s="50">
        <v>1.7410778133878593</v>
      </c>
      <c r="T5337" s="50">
        <v>5.1236849366598095E-3</v>
      </c>
      <c r="U5337" s="50">
        <v>2.9956548895568607</v>
      </c>
      <c r="V5337" s="51">
        <v>87.959609819864937</v>
      </c>
      <c r="X5337" s="47" t="s">
        <v>1753</v>
      </c>
      <c r="Y5337" s="47" t="s">
        <v>1753</v>
      </c>
      <c r="Z5337" s="47" t="s">
        <v>1753</v>
      </c>
      <c r="AA5337" s="47" t="s">
        <v>1753</v>
      </c>
      <c r="AB5337" s="47" t="s">
        <v>1753</v>
      </c>
      <c r="AC5337" s="47" t="s">
        <v>1753</v>
      </c>
      <c r="AD5337" s="47" t="s">
        <v>1753</v>
      </c>
      <c r="AE5337" s="312"/>
      <c r="AF5337" s="465" t="s">
        <v>1754</v>
      </c>
      <c r="AG5337" s="311">
        <v>40</v>
      </c>
      <c r="AH5337" s="311">
        <v>15</v>
      </c>
      <c r="AI5337" s="311"/>
      <c r="AJ5337" s="311"/>
      <c r="AK5337" s="311"/>
      <c r="AL5337" s="311"/>
      <c r="AM5337" s="311"/>
      <c r="AN5337" s="311"/>
      <c r="AO5337" s="311"/>
      <c r="AP5337" s="311"/>
      <c r="AQ5337" s="311"/>
      <c r="AR5337" s="311"/>
      <c r="AS5337" s="311"/>
      <c r="AT5337" s="311"/>
      <c r="AU5337" s="311"/>
      <c r="AV5337" s="311"/>
      <c r="AW5337" s="311"/>
      <c r="AX5337" s="311"/>
      <c r="AY5337" s="311"/>
      <c r="AZ5337" s="311"/>
      <c r="BA5337" s="311"/>
      <c r="BB5337" s="311"/>
      <c r="BC5337" s="311"/>
      <c r="BD5337" s="311"/>
      <c r="BE5337" s="491"/>
      <c r="BF5337" s="491"/>
      <c r="BG5337" s="491"/>
      <c r="BH5337" s="491"/>
      <c r="BI5337" s="491"/>
      <c r="BJ5337" s="491"/>
      <c r="BK5337" s="491"/>
      <c r="BL5337" s="491"/>
      <c r="BM5337" s="491"/>
      <c r="BN5337" s="491"/>
      <c r="BO5337" s="491"/>
      <c r="BP5337" s="306"/>
      <c r="BQ5337" s="496"/>
      <c r="BR5337" s="496"/>
      <c r="BS5337" s="496"/>
      <c r="BT5337" s="496"/>
      <c r="BU5337" s="496"/>
      <c r="BV5337" s="496"/>
    </row>
    <row r="5338" spans="1:74" s="52" customFormat="1" ht="12.75">
      <c r="A5338" s="45">
        <v>2346.9885393806389</v>
      </c>
      <c r="B5338" s="46" t="s">
        <v>416</v>
      </c>
      <c r="C5338" s="47" t="s">
        <v>417</v>
      </c>
      <c r="D5338" s="48">
        <v>90</v>
      </c>
      <c r="E5338" s="49">
        <v>41.027329999999999</v>
      </c>
      <c r="F5338" s="49">
        <v>0.1008</v>
      </c>
      <c r="G5338" s="49">
        <v>11.514150000000001</v>
      </c>
      <c r="H5338" s="49">
        <v>0.39729999999999999</v>
      </c>
      <c r="I5338" s="49">
        <v>0.17280000000000001</v>
      </c>
      <c r="J5338" s="49">
        <v>48.125999999999998</v>
      </c>
      <c r="K5338" s="49">
        <v>0.1923</v>
      </c>
      <c r="L5338" s="49">
        <v>101.59608000000001</v>
      </c>
      <c r="M5338" s="47"/>
      <c r="N5338" s="50">
        <v>0.99738825938462372</v>
      </c>
      <c r="O5338" s="50">
        <v>1.937434121936297E-3</v>
      </c>
      <c r="P5338" s="50">
        <v>0.23408785060939308</v>
      </c>
      <c r="Q5338" s="50">
        <v>7.7687912951958718E-3</v>
      </c>
      <c r="R5338" s="50">
        <v>3.5581190459667515E-3</v>
      </c>
      <c r="S5338" s="50">
        <v>1.7441318356242443</v>
      </c>
      <c r="T5338" s="50">
        <v>5.0087335459387261E-3</v>
      </c>
      <c r="U5338" s="50">
        <v>2.9955940942745141</v>
      </c>
      <c r="V5338" s="51">
        <v>88.166741427233674</v>
      </c>
      <c r="X5338" s="47" t="s">
        <v>1753</v>
      </c>
      <c r="Y5338" s="47" t="s">
        <v>1753</v>
      </c>
      <c r="Z5338" s="47" t="s">
        <v>1753</v>
      </c>
      <c r="AA5338" s="47" t="s">
        <v>1753</v>
      </c>
      <c r="AB5338" s="47" t="s">
        <v>1753</v>
      </c>
      <c r="AC5338" s="47" t="s">
        <v>1753</v>
      </c>
      <c r="AD5338" s="47" t="s">
        <v>1753</v>
      </c>
      <c r="AE5338" s="312"/>
      <c r="AF5338" s="465" t="s">
        <v>1754</v>
      </c>
      <c r="AG5338" s="311">
        <v>40</v>
      </c>
      <c r="AH5338" s="311">
        <v>15</v>
      </c>
      <c r="AI5338" s="311"/>
      <c r="AJ5338" s="311"/>
      <c r="AK5338" s="311"/>
      <c r="AL5338" s="311"/>
      <c r="AM5338" s="311"/>
      <c r="AN5338" s="311"/>
      <c r="AO5338" s="311"/>
      <c r="AP5338" s="311"/>
      <c r="AQ5338" s="311"/>
      <c r="AR5338" s="311"/>
      <c r="AS5338" s="311"/>
      <c r="AT5338" s="311"/>
      <c r="AU5338" s="311"/>
      <c r="AV5338" s="311"/>
      <c r="AW5338" s="311"/>
      <c r="AX5338" s="311"/>
      <c r="AY5338" s="311"/>
      <c r="AZ5338" s="311"/>
      <c r="BA5338" s="311"/>
      <c r="BB5338" s="311"/>
      <c r="BC5338" s="311"/>
      <c r="BD5338" s="311"/>
      <c r="BE5338" s="491"/>
      <c r="BF5338" s="491"/>
      <c r="BG5338" s="491"/>
      <c r="BH5338" s="491"/>
      <c r="BI5338" s="491"/>
      <c r="BJ5338" s="491"/>
      <c r="BK5338" s="491"/>
      <c r="BL5338" s="491"/>
      <c r="BM5338" s="491"/>
      <c r="BN5338" s="491"/>
      <c r="BO5338" s="491"/>
      <c r="BP5338" s="306"/>
      <c r="BQ5338" s="496"/>
      <c r="BR5338" s="496"/>
      <c r="BS5338" s="496"/>
      <c r="BT5338" s="496"/>
      <c r="BU5338" s="496"/>
      <c r="BV5338" s="496"/>
    </row>
    <row r="5339" spans="1:74" s="52" customFormat="1" ht="12.75">
      <c r="A5339" s="45">
        <v>2346.9885393806389</v>
      </c>
      <c r="B5339" s="46" t="s">
        <v>416</v>
      </c>
      <c r="C5339" s="47" t="s">
        <v>417</v>
      </c>
      <c r="D5339" s="48">
        <v>105</v>
      </c>
      <c r="E5339" s="49">
        <v>40.95635</v>
      </c>
      <c r="F5339" s="49">
        <v>0.1057</v>
      </c>
      <c r="G5339" s="49">
        <v>11.514150000000001</v>
      </c>
      <c r="H5339" s="49">
        <v>0.41120000000000001</v>
      </c>
      <c r="I5339" s="49">
        <v>0.1734</v>
      </c>
      <c r="J5339" s="49">
        <v>48.166200000000003</v>
      </c>
      <c r="K5339" s="49">
        <v>0.20699999999999999</v>
      </c>
      <c r="L5339" s="49">
        <v>101.6103</v>
      </c>
      <c r="M5339" s="47"/>
      <c r="N5339" s="50">
        <v>0.99545175591218027</v>
      </c>
      <c r="O5339" s="50">
        <v>2.0311844996167279E-3</v>
      </c>
      <c r="P5339" s="50">
        <v>0.23403825332963785</v>
      </c>
      <c r="Q5339" s="50">
        <v>8.0388878462655296E-3</v>
      </c>
      <c r="R5339" s="50">
        <v>3.5697171331629776E-3</v>
      </c>
      <c r="S5339" s="50">
        <v>1.7452188757235394</v>
      </c>
      <c r="T5339" s="50">
        <v>5.3904741066958415E-3</v>
      </c>
      <c r="U5339" s="50">
        <v>2.9956039628791418</v>
      </c>
      <c r="V5339" s="51">
        <v>88.175449773845429</v>
      </c>
      <c r="X5339" s="47" t="s">
        <v>1753</v>
      </c>
      <c r="Y5339" s="47" t="s">
        <v>1753</v>
      </c>
      <c r="Z5339" s="47" t="s">
        <v>1753</v>
      </c>
      <c r="AA5339" s="47" t="s">
        <v>1753</v>
      </c>
      <c r="AB5339" s="47" t="s">
        <v>1753</v>
      </c>
      <c r="AC5339" s="47" t="s">
        <v>1753</v>
      </c>
      <c r="AD5339" s="47" t="s">
        <v>1753</v>
      </c>
      <c r="AE5339" s="312"/>
      <c r="AF5339" s="465" t="s">
        <v>1754</v>
      </c>
      <c r="AG5339" s="311">
        <v>40</v>
      </c>
      <c r="AH5339" s="311">
        <v>15</v>
      </c>
      <c r="AI5339" s="311"/>
      <c r="AJ5339" s="311"/>
      <c r="AK5339" s="311"/>
      <c r="AL5339" s="311"/>
      <c r="AM5339" s="311"/>
      <c r="AN5339" s="311"/>
      <c r="AO5339" s="311"/>
      <c r="AP5339" s="311"/>
      <c r="AQ5339" s="311"/>
      <c r="AR5339" s="311"/>
      <c r="AS5339" s="311"/>
      <c r="AT5339" s="311"/>
      <c r="AU5339" s="311"/>
      <c r="AV5339" s="311"/>
      <c r="AW5339" s="311"/>
      <c r="AX5339" s="311"/>
      <c r="AY5339" s="311"/>
      <c r="AZ5339" s="311"/>
      <c r="BA5339" s="311"/>
      <c r="BB5339" s="311"/>
      <c r="BC5339" s="311"/>
      <c r="BD5339" s="311"/>
      <c r="BE5339" s="491"/>
      <c r="BF5339" s="491"/>
      <c r="BG5339" s="491"/>
      <c r="BH5339" s="491"/>
      <c r="BI5339" s="491"/>
      <c r="BJ5339" s="491"/>
      <c r="BK5339" s="491"/>
      <c r="BL5339" s="491"/>
      <c r="BM5339" s="491"/>
      <c r="BN5339" s="491"/>
      <c r="BO5339" s="491"/>
      <c r="BP5339" s="306"/>
      <c r="BQ5339" s="496"/>
      <c r="BR5339" s="496"/>
      <c r="BS5339" s="496"/>
      <c r="BT5339" s="496"/>
      <c r="BU5339" s="496"/>
      <c r="BV5339" s="496"/>
    </row>
    <row r="5340" spans="1:74" s="52" customFormat="1" ht="12.75">
      <c r="A5340" s="45">
        <v>2346.9885393806389</v>
      </c>
      <c r="B5340" s="46" t="s">
        <v>416</v>
      </c>
      <c r="C5340" s="47" t="s">
        <v>417</v>
      </c>
      <c r="D5340" s="48">
        <v>120</v>
      </c>
      <c r="E5340" s="49">
        <v>40.946210000000001</v>
      </c>
      <c r="F5340" s="49">
        <v>9.9699999999999997E-2</v>
      </c>
      <c r="G5340" s="49">
        <v>11.474170000000001</v>
      </c>
      <c r="H5340" s="49">
        <v>0.44080000000000003</v>
      </c>
      <c r="I5340" s="49">
        <v>0.13780000000000001</v>
      </c>
      <c r="J5340" s="49">
        <v>48.276739999999997</v>
      </c>
      <c r="K5340" s="49">
        <v>0.2036</v>
      </c>
      <c r="L5340" s="49">
        <v>101.64972</v>
      </c>
      <c r="M5340" s="47"/>
      <c r="N5340" s="50">
        <v>0.99496102311996915</v>
      </c>
      <c r="O5340" s="50">
        <v>1.9154152102786753E-3</v>
      </c>
      <c r="P5340" s="50">
        <v>0.23316836774266797</v>
      </c>
      <c r="Q5340" s="50">
        <v>8.6154474278186625E-3</v>
      </c>
      <c r="R5340" s="50">
        <v>2.8361377155383333E-3</v>
      </c>
      <c r="S5340" s="50">
        <v>1.7487947453302022</v>
      </c>
      <c r="T5340" s="50">
        <v>5.300633531628335E-3</v>
      </c>
      <c r="U5340" s="50">
        <v>2.9974334527175905</v>
      </c>
      <c r="V5340" s="51">
        <v>88.235483990357437</v>
      </c>
      <c r="X5340" s="47" t="s">
        <v>1753</v>
      </c>
      <c r="Y5340" s="47" t="s">
        <v>1753</v>
      </c>
      <c r="Z5340" s="47" t="s">
        <v>1753</v>
      </c>
      <c r="AA5340" s="47" t="s">
        <v>1753</v>
      </c>
      <c r="AB5340" s="47" t="s">
        <v>1753</v>
      </c>
      <c r="AC5340" s="47" t="s">
        <v>1753</v>
      </c>
      <c r="AD5340" s="47" t="s">
        <v>1753</v>
      </c>
      <c r="AE5340" s="312"/>
      <c r="AF5340" s="465" t="s">
        <v>1754</v>
      </c>
      <c r="AG5340" s="311">
        <v>40</v>
      </c>
      <c r="AH5340" s="311">
        <v>15</v>
      </c>
      <c r="AI5340" s="311"/>
      <c r="AJ5340" s="311"/>
      <c r="AK5340" s="311"/>
      <c r="AL5340" s="311"/>
      <c r="AM5340" s="311"/>
      <c r="AN5340" s="311"/>
      <c r="AO5340" s="311"/>
      <c r="AP5340" s="311"/>
      <c r="AQ5340" s="311"/>
      <c r="AR5340" s="311"/>
      <c r="AS5340" s="311"/>
      <c r="AT5340" s="311"/>
      <c r="AU5340" s="311"/>
      <c r="AV5340" s="311"/>
      <c r="AW5340" s="311"/>
      <c r="AX5340" s="311"/>
      <c r="AY5340" s="311"/>
      <c r="AZ5340" s="311"/>
      <c r="BA5340" s="311"/>
      <c r="BB5340" s="311"/>
      <c r="BC5340" s="311"/>
      <c r="BD5340" s="311"/>
      <c r="BE5340" s="491"/>
      <c r="BF5340" s="491"/>
      <c r="BG5340" s="491"/>
      <c r="BH5340" s="491"/>
      <c r="BI5340" s="491"/>
      <c r="BJ5340" s="491"/>
      <c r="BK5340" s="491"/>
      <c r="BL5340" s="491"/>
      <c r="BM5340" s="491"/>
      <c r="BN5340" s="491"/>
      <c r="BO5340" s="491"/>
      <c r="BP5340" s="306"/>
      <c r="BQ5340" s="496"/>
      <c r="BR5340" s="496"/>
      <c r="BS5340" s="496"/>
      <c r="BT5340" s="496"/>
      <c r="BU5340" s="496"/>
      <c r="BV5340" s="496"/>
    </row>
    <row r="5341" spans="1:74" s="52" customFormat="1" ht="12.75">
      <c r="A5341" s="45">
        <v>2346.9885393806389</v>
      </c>
      <c r="B5341" s="46" t="s">
        <v>416</v>
      </c>
      <c r="C5341" s="47" t="s">
        <v>417</v>
      </c>
      <c r="D5341" s="48">
        <v>135</v>
      </c>
      <c r="E5341" s="49">
        <v>41.088169999999998</v>
      </c>
      <c r="F5341" s="49">
        <v>9.8400000000000001E-2</v>
      </c>
      <c r="G5341" s="49">
        <v>11.354229999999999</v>
      </c>
      <c r="H5341" s="49">
        <v>0.42</v>
      </c>
      <c r="I5341" s="49">
        <v>0.14779999999999999</v>
      </c>
      <c r="J5341" s="49">
        <v>48.38729</v>
      </c>
      <c r="K5341" s="49">
        <v>0.2034</v>
      </c>
      <c r="L5341" s="49">
        <v>101.77078999999999</v>
      </c>
      <c r="M5341" s="47"/>
      <c r="N5341" s="50">
        <v>0.99624959767956989</v>
      </c>
      <c r="O5341" s="50">
        <v>1.8863482504085235E-3</v>
      </c>
      <c r="P5341" s="50">
        <v>0.2302316582288442</v>
      </c>
      <c r="Q5341" s="50">
        <v>8.1911436604769263E-3</v>
      </c>
      <c r="R5341" s="50">
        <v>3.0353692724605264E-3</v>
      </c>
      <c r="S5341" s="50">
        <v>1.7490056207009483</v>
      </c>
      <c r="T5341" s="50">
        <v>5.2839652905073567E-3</v>
      </c>
      <c r="U5341" s="50">
        <v>2.9956688521401973</v>
      </c>
      <c r="V5341" s="51">
        <v>88.367657547692588</v>
      </c>
      <c r="X5341" s="47" t="s">
        <v>1753</v>
      </c>
      <c r="Y5341" s="47" t="s">
        <v>1753</v>
      </c>
      <c r="Z5341" s="47" t="s">
        <v>1753</v>
      </c>
      <c r="AA5341" s="47" t="s">
        <v>1753</v>
      </c>
      <c r="AB5341" s="47" t="s">
        <v>1753</v>
      </c>
      <c r="AC5341" s="47" t="s">
        <v>1753</v>
      </c>
      <c r="AD5341" s="47" t="s">
        <v>1753</v>
      </c>
      <c r="AE5341" s="312"/>
      <c r="AF5341" s="465" t="s">
        <v>1754</v>
      </c>
      <c r="AG5341" s="311">
        <v>40</v>
      </c>
      <c r="AH5341" s="311">
        <v>15</v>
      </c>
      <c r="AI5341" s="311"/>
      <c r="AJ5341" s="311"/>
      <c r="AK5341" s="311"/>
      <c r="AL5341" s="311"/>
      <c r="AM5341" s="311"/>
      <c r="AN5341" s="311"/>
      <c r="AO5341" s="311"/>
      <c r="AP5341" s="311"/>
      <c r="AQ5341" s="311"/>
      <c r="AR5341" s="311"/>
      <c r="AS5341" s="311"/>
      <c r="AT5341" s="311"/>
      <c r="AU5341" s="311"/>
      <c r="AV5341" s="311"/>
      <c r="AW5341" s="311"/>
      <c r="AX5341" s="311"/>
      <c r="AY5341" s="311"/>
      <c r="AZ5341" s="311"/>
      <c r="BA5341" s="311"/>
      <c r="BB5341" s="311"/>
      <c r="BC5341" s="311"/>
      <c r="BD5341" s="311"/>
      <c r="BE5341" s="491"/>
      <c r="BF5341" s="491"/>
      <c r="BG5341" s="491"/>
      <c r="BH5341" s="491"/>
      <c r="BI5341" s="491"/>
      <c r="BJ5341" s="491"/>
      <c r="BK5341" s="491"/>
      <c r="BL5341" s="491"/>
      <c r="BM5341" s="491"/>
      <c r="BN5341" s="491"/>
      <c r="BO5341" s="491"/>
      <c r="BP5341" s="306"/>
      <c r="BQ5341" s="496"/>
      <c r="BR5341" s="496"/>
      <c r="BS5341" s="496"/>
      <c r="BT5341" s="496"/>
      <c r="BU5341" s="496"/>
      <c r="BV5341" s="496"/>
    </row>
    <row r="5342" spans="1:74" s="52" customFormat="1" ht="12.75">
      <c r="A5342" s="45">
        <v>2346.9885393806389</v>
      </c>
      <c r="B5342" s="46" t="s">
        <v>416</v>
      </c>
      <c r="C5342" s="47" t="s">
        <v>417</v>
      </c>
      <c r="D5342" s="48">
        <v>150</v>
      </c>
      <c r="E5342" s="49">
        <v>41.098309999999998</v>
      </c>
      <c r="F5342" s="49">
        <v>0.1172</v>
      </c>
      <c r="G5342" s="49">
        <v>11.264279999999999</v>
      </c>
      <c r="H5342" s="49">
        <v>0.4163</v>
      </c>
      <c r="I5342" s="49">
        <v>0.16450000000000001</v>
      </c>
      <c r="J5342" s="49">
        <v>48.306890000000003</v>
      </c>
      <c r="K5342" s="49">
        <v>0.20119999999999999</v>
      </c>
      <c r="L5342" s="49">
        <v>101.64447999999999</v>
      </c>
      <c r="M5342" s="47"/>
      <c r="N5342" s="50">
        <v>0.9972513368373821</v>
      </c>
      <c r="O5342" s="50">
        <v>2.2484523602192691E-3</v>
      </c>
      <c r="P5342" s="50">
        <v>0.22858098237321195</v>
      </c>
      <c r="Q5342" s="50">
        <v>8.1251421321216731E-3</v>
      </c>
      <c r="R5342" s="50">
        <v>3.3808998411189112E-3</v>
      </c>
      <c r="S5342" s="50">
        <v>1.7474239650501797</v>
      </c>
      <c r="T5342" s="50">
        <v>5.2307779863907233E-3</v>
      </c>
      <c r="U5342" s="50">
        <v>2.9943057819266876</v>
      </c>
      <c r="V5342" s="51">
        <v>88.432165482618359</v>
      </c>
      <c r="X5342" s="47" t="s">
        <v>1753</v>
      </c>
      <c r="Y5342" s="47" t="s">
        <v>1753</v>
      </c>
      <c r="Z5342" s="47" t="s">
        <v>1753</v>
      </c>
      <c r="AA5342" s="47" t="s">
        <v>1753</v>
      </c>
      <c r="AB5342" s="47" t="s">
        <v>1753</v>
      </c>
      <c r="AC5342" s="47" t="s">
        <v>1753</v>
      </c>
      <c r="AD5342" s="47" t="s">
        <v>1753</v>
      </c>
      <c r="AE5342" s="312"/>
      <c r="AF5342" s="465" t="s">
        <v>1754</v>
      </c>
      <c r="AG5342" s="311">
        <v>40</v>
      </c>
      <c r="AH5342" s="311">
        <v>15</v>
      </c>
      <c r="AI5342" s="311"/>
      <c r="AJ5342" s="311"/>
      <c r="AK5342" s="311"/>
      <c r="AL5342" s="311"/>
      <c r="AM5342" s="311"/>
      <c r="AN5342" s="311"/>
      <c r="AO5342" s="311"/>
      <c r="AP5342" s="311"/>
      <c r="AQ5342" s="311"/>
      <c r="AR5342" s="311"/>
      <c r="AS5342" s="311"/>
      <c r="AT5342" s="311"/>
      <c r="AU5342" s="311"/>
      <c r="AV5342" s="311"/>
      <c r="AW5342" s="311"/>
      <c r="AX5342" s="311"/>
      <c r="AY5342" s="311"/>
      <c r="AZ5342" s="311"/>
      <c r="BA5342" s="311"/>
      <c r="BB5342" s="311"/>
      <c r="BC5342" s="311"/>
      <c r="BD5342" s="311"/>
      <c r="BE5342" s="491"/>
      <c r="BF5342" s="491"/>
      <c r="BG5342" s="491"/>
      <c r="BH5342" s="491"/>
      <c r="BI5342" s="491"/>
      <c r="BJ5342" s="491"/>
      <c r="BK5342" s="491"/>
      <c r="BL5342" s="491"/>
      <c r="BM5342" s="491"/>
      <c r="BN5342" s="491"/>
      <c r="BO5342" s="491"/>
      <c r="BP5342" s="306"/>
      <c r="BQ5342" s="496"/>
      <c r="BR5342" s="496"/>
      <c r="BS5342" s="496"/>
      <c r="BT5342" s="496"/>
      <c r="BU5342" s="496"/>
      <c r="BV5342" s="496"/>
    </row>
    <row r="5343" spans="1:74" s="52" customFormat="1" ht="12.75">
      <c r="A5343" s="45">
        <v>2346.9885393806389</v>
      </c>
      <c r="B5343" s="46" t="s">
        <v>416</v>
      </c>
      <c r="C5343" s="47" t="s">
        <v>417</v>
      </c>
      <c r="D5343" s="48">
        <v>165</v>
      </c>
      <c r="E5343" s="49">
        <v>40.895510000000002</v>
      </c>
      <c r="F5343" s="49">
        <v>0.12180000000000001</v>
      </c>
      <c r="G5343" s="49">
        <v>11.25428</v>
      </c>
      <c r="H5343" s="49">
        <v>0.4541</v>
      </c>
      <c r="I5343" s="49">
        <v>0.18390000000000001</v>
      </c>
      <c r="J5343" s="49">
        <v>48.25665</v>
      </c>
      <c r="K5343" s="49">
        <v>0.19670000000000001</v>
      </c>
      <c r="L5343" s="49">
        <v>101.42904</v>
      </c>
      <c r="M5343" s="47"/>
      <c r="N5343" s="50">
        <v>0.9950568092898805</v>
      </c>
      <c r="O5343" s="50">
        <v>2.3431222646754257E-3</v>
      </c>
      <c r="P5343" s="50">
        <v>0.22900552346841821</v>
      </c>
      <c r="Q5343" s="50">
        <v>8.8872550049402064E-3</v>
      </c>
      <c r="R5343" s="50">
        <v>3.7900044149920906E-3</v>
      </c>
      <c r="S5343" s="50">
        <v>1.7504026520586562</v>
      </c>
      <c r="T5343" s="50">
        <v>5.1278375089771275E-3</v>
      </c>
      <c r="U5343" s="50">
        <v>2.9962805142763016</v>
      </c>
      <c r="V5343" s="51">
        <v>88.430606365084913</v>
      </c>
      <c r="X5343" s="47" t="s">
        <v>1753</v>
      </c>
      <c r="Y5343" s="47" t="s">
        <v>1753</v>
      </c>
      <c r="Z5343" s="47" t="s">
        <v>1753</v>
      </c>
      <c r="AA5343" s="47" t="s">
        <v>1753</v>
      </c>
      <c r="AB5343" s="47" t="s">
        <v>1753</v>
      </c>
      <c r="AC5343" s="47" t="s">
        <v>1753</v>
      </c>
      <c r="AD5343" s="47" t="s">
        <v>1753</v>
      </c>
      <c r="AE5343" s="312"/>
      <c r="AF5343" s="465" t="s">
        <v>1754</v>
      </c>
      <c r="AG5343" s="311">
        <v>40</v>
      </c>
      <c r="AH5343" s="311">
        <v>15</v>
      </c>
      <c r="AI5343" s="311"/>
      <c r="AJ5343" s="311"/>
      <c r="AK5343" s="311"/>
      <c r="AL5343" s="311"/>
      <c r="AM5343" s="311"/>
      <c r="AN5343" s="311"/>
      <c r="AO5343" s="311"/>
      <c r="AP5343" s="311"/>
      <c r="AQ5343" s="311"/>
      <c r="AR5343" s="311"/>
      <c r="AS5343" s="311"/>
      <c r="AT5343" s="311"/>
      <c r="AU5343" s="311"/>
      <c r="AV5343" s="311"/>
      <c r="AW5343" s="311"/>
      <c r="AX5343" s="311"/>
      <c r="AY5343" s="311"/>
      <c r="AZ5343" s="311"/>
      <c r="BA5343" s="311"/>
      <c r="BB5343" s="311"/>
      <c r="BC5343" s="311"/>
      <c r="BD5343" s="311"/>
      <c r="BE5343" s="491"/>
      <c r="BF5343" s="491"/>
      <c r="BG5343" s="491"/>
      <c r="BH5343" s="491"/>
      <c r="BI5343" s="491"/>
      <c r="BJ5343" s="491"/>
      <c r="BK5343" s="491"/>
      <c r="BL5343" s="491"/>
      <c r="BM5343" s="491"/>
      <c r="BN5343" s="491"/>
      <c r="BO5343" s="491"/>
      <c r="BP5343" s="306"/>
      <c r="BQ5343" s="496"/>
      <c r="BR5343" s="496"/>
      <c r="BS5343" s="496"/>
      <c r="BT5343" s="496"/>
      <c r="BU5343" s="496"/>
      <c r="BV5343" s="496"/>
    </row>
    <row r="5344" spans="1:74" s="52" customFormat="1" ht="12.75">
      <c r="A5344" s="45">
        <v>2346.9885393806389</v>
      </c>
      <c r="B5344" s="46" t="s">
        <v>416</v>
      </c>
      <c r="C5344" s="47" t="s">
        <v>417</v>
      </c>
      <c r="D5344" s="48">
        <v>180</v>
      </c>
      <c r="E5344" s="49">
        <v>40.83466</v>
      </c>
      <c r="F5344" s="49">
        <v>0.1085</v>
      </c>
      <c r="G5344" s="49">
        <v>11.304259999999999</v>
      </c>
      <c r="H5344" s="49">
        <v>0.42970000000000003</v>
      </c>
      <c r="I5344" s="49">
        <v>0.1903</v>
      </c>
      <c r="J5344" s="49">
        <v>48.136049999999997</v>
      </c>
      <c r="K5344" s="49">
        <v>0.192</v>
      </c>
      <c r="L5344" s="49">
        <v>101.27677</v>
      </c>
      <c r="M5344" s="47"/>
      <c r="N5344" s="50">
        <v>0.99520526802775933</v>
      </c>
      <c r="O5344" s="50">
        <v>2.0906863107680237E-3</v>
      </c>
      <c r="P5344" s="50">
        <v>0.23039967077557821</v>
      </c>
      <c r="Q5344" s="50">
        <v>8.4235075300409992E-3</v>
      </c>
      <c r="R5344" s="50">
        <v>3.928332589198503E-3</v>
      </c>
      <c r="S5344" s="50">
        <v>1.7488908980611373</v>
      </c>
      <c r="T5344" s="50">
        <v>5.0135182308819297E-3</v>
      </c>
      <c r="U5344" s="50">
        <v>2.9959468251063237</v>
      </c>
      <c r="V5344" s="51">
        <v>88.359482210285549</v>
      </c>
      <c r="X5344" s="47" t="s">
        <v>1753</v>
      </c>
      <c r="Y5344" s="47" t="s">
        <v>1753</v>
      </c>
      <c r="Z5344" s="47" t="s">
        <v>1753</v>
      </c>
      <c r="AA5344" s="47" t="s">
        <v>1753</v>
      </c>
      <c r="AB5344" s="47" t="s">
        <v>1753</v>
      </c>
      <c r="AC5344" s="47" t="s">
        <v>1753</v>
      </c>
      <c r="AD5344" s="47" t="s">
        <v>1753</v>
      </c>
      <c r="AE5344" s="312"/>
      <c r="AF5344" s="465" t="s">
        <v>1754</v>
      </c>
      <c r="AG5344" s="311">
        <v>40</v>
      </c>
      <c r="AH5344" s="311">
        <v>15</v>
      </c>
      <c r="AI5344" s="311"/>
      <c r="AJ5344" s="311"/>
      <c r="AK5344" s="311"/>
      <c r="AL5344" s="311"/>
      <c r="AM5344" s="311"/>
      <c r="AN5344" s="311"/>
      <c r="AO5344" s="311"/>
      <c r="AP5344" s="311"/>
      <c r="AQ5344" s="311"/>
      <c r="AR5344" s="311"/>
      <c r="AS5344" s="311"/>
      <c r="AT5344" s="311"/>
      <c r="AU5344" s="311"/>
      <c r="AV5344" s="311"/>
      <c r="AW5344" s="311"/>
      <c r="AX5344" s="311"/>
      <c r="AY5344" s="311"/>
      <c r="AZ5344" s="311"/>
      <c r="BA5344" s="311"/>
      <c r="BB5344" s="311"/>
      <c r="BC5344" s="311"/>
      <c r="BD5344" s="311"/>
      <c r="BE5344" s="491"/>
      <c r="BF5344" s="491"/>
      <c r="BG5344" s="491"/>
      <c r="BH5344" s="491"/>
      <c r="BI5344" s="491"/>
      <c r="BJ5344" s="491"/>
      <c r="BK5344" s="491"/>
      <c r="BL5344" s="491"/>
      <c r="BM5344" s="491"/>
      <c r="BN5344" s="491"/>
      <c r="BO5344" s="491"/>
      <c r="BP5344" s="306"/>
      <c r="BQ5344" s="496"/>
      <c r="BR5344" s="496"/>
      <c r="BS5344" s="496"/>
      <c r="BT5344" s="496"/>
      <c r="BU5344" s="496"/>
      <c r="BV5344" s="496"/>
    </row>
    <row r="5345" spans="1:74" s="52" customFormat="1" ht="12.75">
      <c r="A5345" s="45">
        <v>2346.9885393806389</v>
      </c>
      <c r="B5345" s="46" t="s">
        <v>416</v>
      </c>
      <c r="C5345" s="47" t="s">
        <v>417</v>
      </c>
      <c r="D5345" s="48">
        <v>195</v>
      </c>
      <c r="E5345" s="49">
        <v>41.078029999999998</v>
      </c>
      <c r="F5345" s="49">
        <v>0.1114</v>
      </c>
      <c r="G5345" s="49">
        <v>11.244289999999999</v>
      </c>
      <c r="H5345" s="49">
        <v>0.38290000000000002</v>
      </c>
      <c r="I5345" s="49">
        <v>0.14119999999999999</v>
      </c>
      <c r="J5345" s="49">
        <v>48.236550000000001</v>
      </c>
      <c r="K5345" s="49">
        <v>0.2046</v>
      </c>
      <c r="L5345" s="49">
        <v>101.45417</v>
      </c>
      <c r="M5345" s="47"/>
      <c r="N5345" s="50">
        <v>0.99845335515187184</v>
      </c>
      <c r="O5345" s="50">
        <v>2.1408132244300831E-3</v>
      </c>
      <c r="P5345" s="50">
        <v>0.22856314585589088</v>
      </c>
      <c r="Q5345" s="50">
        <v>7.4859587845710245E-3</v>
      </c>
      <c r="R5345" s="50">
        <v>2.9069570080942062E-3</v>
      </c>
      <c r="S5345" s="50">
        <v>1.7478451626815648</v>
      </c>
      <c r="T5345" s="50">
        <v>5.3282114293891417E-3</v>
      </c>
      <c r="U5345" s="50">
        <v>2.9942623894131524</v>
      </c>
      <c r="V5345" s="51">
        <v>88.435428809493928</v>
      </c>
      <c r="X5345" s="47" t="s">
        <v>1753</v>
      </c>
      <c r="Y5345" s="47" t="s">
        <v>1753</v>
      </c>
      <c r="Z5345" s="47" t="s">
        <v>1753</v>
      </c>
      <c r="AA5345" s="47" t="s">
        <v>1753</v>
      </c>
      <c r="AB5345" s="47" t="s">
        <v>1753</v>
      </c>
      <c r="AC5345" s="47" t="s">
        <v>1753</v>
      </c>
      <c r="AD5345" s="47" t="s">
        <v>1753</v>
      </c>
      <c r="AE5345" s="312"/>
      <c r="AF5345" s="465" t="s">
        <v>1754</v>
      </c>
      <c r="AG5345" s="311">
        <v>40</v>
      </c>
      <c r="AH5345" s="311">
        <v>15</v>
      </c>
      <c r="AI5345" s="311"/>
      <c r="AJ5345" s="311"/>
      <c r="AK5345" s="311"/>
      <c r="AL5345" s="311"/>
      <c r="AM5345" s="311"/>
      <c r="AN5345" s="311"/>
      <c r="AO5345" s="311"/>
      <c r="AP5345" s="311"/>
      <c r="AQ5345" s="311"/>
      <c r="AR5345" s="311"/>
      <c r="AS5345" s="311"/>
      <c r="AT5345" s="311"/>
      <c r="AU5345" s="311"/>
      <c r="AV5345" s="311"/>
      <c r="AW5345" s="311"/>
      <c r="AX5345" s="311"/>
      <c r="AY5345" s="311"/>
      <c r="AZ5345" s="311"/>
      <c r="BA5345" s="311"/>
      <c r="BB5345" s="311"/>
      <c r="BC5345" s="311"/>
      <c r="BD5345" s="311"/>
      <c r="BE5345" s="491"/>
      <c r="BF5345" s="491"/>
      <c r="BG5345" s="491"/>
      <c r="BH5345" s="491"/>
      <c r="BI5345" s="491"/>
      <c r="BJ5345" s="491"/>
      <c r="BK5345" s="491"/>
      <c r="BL5345" s="491"/>
      <c r="BM5345" s="491"/>
      <c r="BN5345" s="491"/>
      <c r="BO5345" s="491"/>
      <c r="BP5345" s="306"/>
      <c r="BQ5345" s="496"/>
      <c r="BR5345" s="496"/>
      <c r="BS5345" s="496"/>
      <c r="BT5345" s="496"/>
      <c r="BU5345" s="496"/>
      <c r="BV5345" s="496"/>
    </row>
    <row r="5346" spans="1:74" s="52" customFormat="1" ht="12.75">
      <c r="A5346" s="45">
        <v>2346.9885393806389</v>
      </c>
      <c r="B5346" s="46" t="s">
        <v>416</v>
      </c>
      <c r="C5346" s="47" t="s">
        <v>417</v>
      </c>
      <c r="D5346" s="48">
        <v>210</v>
      </c>
      <c r="E5346" s="49">
        <v>40.97663</v>
      </c>
      <c r="F5346" s="49">
        <v>8.2199999999999995E-2</v>
      </c>
      <c r="G5346" s="49">
        <v>11.2143</v>
      </c>
      <c r="H5346" s="49">
        <v>0.4199</v>
      </c>
      <c r="I5346" s="49">
        <v>0.14849999999999999</v>
      </c>
      <c r="J5346" s="49">
        <v>47.914969999999997</v>
      </c>
      <c r="K5346" s="49">
        <v>0.23380000000000001</v>
      </c>
      <c r="L5346" s="49">
        <v>101.12509999999999</v>
      </c>
      <c r="M5346" s="47"/>
      <c r="N5346" s="50">
        <v>0.99868379146703701</v>
      </c>
      <c r="O5346" s="50">
        <v>1.5839409821950677E-3</v>
      </c>
      <c r="P5346" s="50">
        <v>0.22857036777066211</v>
      </c>
      <c r="Q5346" s="50">
        <v>8.2315482865367544E-3</v>
      </c>
      <c r="R5346" s="50">
        <v>3.0655186029922943E-3</v>
      </c>
      <c r="S5346" s="50">
        <v>1.7408907960851112</v>
      </c>
      <c r="T5346" s="50">
        <v>6.1051159610095796E-3</v>
      </c>
      <c r="U5346" s="50">
        <v>2.990744977738248</v>
      </c>
      <c r="V5346" s="51">
        <v>88.39426885051283</v>
      </c>
      <c r="X5346" s="47" t="s">
        <v>1753</v>
      </c>
      <c r="Y5346" s="47" t="s">
        <v>1753</v>
      </c>
      <c r="Z5346" s="47" t="s">
        <v>1753</v>
      </c>
      <c r="AA5346" s="47" t="s">
        <v>1753</v>
      </c>
      <c r="AB5346" s="47" t="s">
        <v>1753</v>
      </c>
      <c r="AC5346" s="47" t="s">
        <v>1753</v>
      </c>
      <c r="AD5346" s="47" t="s">
        <v>1753</v>
      </c>
      <c r="AE5346" s="312"/>
      <c r="AF5346" s="465" t="s">
        <v>1754</v>
      </c>
      <c r="AG5346" s="311">
        <v>40</v>
      </c>
      <c r="AH5346" s="311">
        <v>15</v>
      </c>
      <c r="AI5346" s="311"/>
      <c r="AJ5346" s="311"/>
      <c r="AK5346" s="311"/>
      <c r="AL5346" s="311"/>
      <c r="AM5346" s="311"/>
      <c r="AN5346" s="311"/>
      <c r="AO5346" s="311"/>
      <c r="AP5346" s="311"/>
      <c r="AQ5346" s="311"/>
      <c r="AR5346" s="311"/>
      <c r="AS5346" s="311"/>
      <c r="AT5346" s="311"/>
      <c r="AU5346" s="311"/>
      <c r="AV5346" s="311"/>
      <c r="AW5346" s="311"/>
      <c r="AX5346" s="311"/>
      <c r="AY5346" s="311"/>
      <c r="AZ5346" s="311"/>
      <c r="BA5346" s="311"/>
      <c r="BB5346" s="311"/>
      <c r="BC5346" s="311"/>
      <c r="BD5346" s="311"/>
      <c r="BE5346" s="491"/>
      <c r="BF5346" s="491"/>
      <c r="BG5346" s="491"/>
      <c r="BH5346" s="491"/>
      <c r="BI5346" s="491"/>
      <c r="BJ5346" s="491"/>
      <c r="BK5346" s="491"/>
      <c r="BL5346" s="491"/>
      <c r="BM5346" s="491"/>
      <c r="BN5346" s="491"/>
      <c r="BO5346" s="491"/>
      <c r="BP5346" s="306"/>
      <c r="BQ5346" s="496"/>
      <c r="BR5346" s="496"/>
      <c r="BS5346" s="496"/>
      <c r="BT5346" s="496"/>
      <c r="BU5346" s="496"/>
      <c r="BV5346" s="496"/>
    </row>
    <row r="5347" spans="1:74" s="52" customFormat="1" ht="12.75">
      <c r="A5347" s="45">
        <v>2346.9885393806389</v>
      </c>
      <c r="B5347" s="46" t="s">
        <v>416</v>
      </c>
      <c r="C5347" s="47" t="s">
        <v>417</v>
      </c>
      <c r="D5347" s="48">
        <v>225</v>
      </c>
      <c r="E5347" s="49">
        <v>40.885370000000002</v>
      </c>
      <c r="F5347" s="49">
        <v>8.1500000000000003E-2</v>
      </c>
      <c r="G5347" s="49">
        <v>11.364229999999999</v>
      </c>
      <c r="H5347" s="49">
        <v>0.42030000000000001</v>
      </c>
      <c r="I5347" s="49">
        <v>0.13669999999999999</v>
      </c>
      <c r="J5347" s="49">
        <v>48.407380000000003</v>
      </c>
      <c r="K5347" s="49">
        <v>0.20130000000000001</v>
      </c>
      <c r="L5347" s="49">
        <v>101.57298</v>
      </c>
      <c r="M5347" s="47"/>
      <c r="N5347" s="50">
        <v>0.99392399479646332</v>
      </c>
      <c r="O5347" s="50">
        <v>1.5664562386525631E-3</v>
      </c>
      <c r="P5347" s="50">
        <v>0.23103684842365008</v>
      </c>
      <c r="Q5347" s="50">
        <v>8.218423658037986E-3</v>
      </c>
      <c r="R5347" s="50">
        <v>2.8147478540228653E-3</v>
      </c>
      <c r="S5347" s="50">
        <v>1.7543060697134605</v>
      </c>
      <c r="T5347" s="50">
        <v>5.2430821843415035E-3</v>
      </c>
      <c r="U5347" s="50">
        <v>2.9991424722173883</v>
      </c>
      <c r="V5347" s="51">
        <v>88.362874427736799</v>
      </c>
      <c r="X5347" s="47" t="s">
        <v>1753</v>
      </c>
      <c r="Y5347" s="47" t="s">
        <v>1753</v>
      </c>
      <c r="Z5347" s="47" t="s">
        <v>1753</v>
      </c>
      <c r="AA5347" s="47" t="s">
        <v>1753</v>
      </c>
      <c r="AB5347" s="47" t="s">
        <v>1753</v>
      </c>
      <c r="AC5347" s="47" t="s">
        <v>1753</v>
      </c>
      <c r="AD5347" s="47" t="s">
        <v>1753</v>
      </c>
      <c r="AE5347" s="312"/>
      <c r="AF5347" s="465" t="s">
        <v>1754</v>
      </c>
      <c r="AG5347" s="311">
        <v>40</v>
      </c>
      <c r="AH5347" s="311">
        <v>15</v>
      </c>
      <c r="AI5347" s="311"/>
      <c r="AJ5347" s="311"/>
      <c r="AK5347" s="311"/>
      <c r="AL5347" s="311"/>
      <c r="AM5347" s="311"/>
      <c r="AN5347" s="311"/>
      <c r="AO5347" s="311"/>
      <c r="AP5347" s="311"/>
      <c r="AQ5347" s="311"/>
      <c r="AR5347" s="311"/>
      <c r="AS5347" s="311"/>
      <c r="AT5347" s="311"/>
      <c r="AU5347" s="311"/>
      <c r="AV5347" s="311"/>
      <c r="AW5347" s="311"/>
      <c r="AX5347" s="311"/>
      <c r="AY5347" s="311"/>
      <c r="AZ5347" s="311"/>
      <c r="BA5347" s="311"/>
      <c r="BB5347" s="311"/>
      <c r="BC5347" s="311"/>
      <c r="BD5347" s="311"/>
      <c r="BE5347" s="491"/>
      <c r="BF5347" s="491"/>
      <c r="BG5347" s="491"/>
      <c r="BH5347" s="491"/>
      <c r="BI5347" s="491"/>
      <c r="BJ5347" s="491"/>
      <c r="BK5347" s="491"/>
      <c r="BL5347" s="491"/>
      <c r="BM5347" s="491"/>
      <c r="BN5347" s="491"/>
      <c r="BO5347" s="491"/>
      <c r="BP5347" s="306"/>
      <c r="BQ5347" s="496"/>
      <c r="BR5347" s="496"/>
      <c r="BS5347" s="496"/>
      <c r="BT5347" s="496"/>
      <c r="BU5347" s="496"/>
      <c r="BV5347" s="496"/>
    </row>
    <row r="5348" spans="1:74" s="52" customFormat="1" ht="12.75">
      <c r="A5348" s="45">
        <v>2346.9885393806389</v>
      </c>
      <c r="B5348" s="46" t="s">
        <v>416</v>
      </c>
      <c r="C5348" s="47" t="s">
        <v>417</v>
      </c>
      <c r="D5348" s="48">
        <v>240</v>
      </c>
      <c r="E5348" s="49">
        <v>41.047609999999999</v>
      </c>
      <c r="F5348" s="49">
        <v>0.10580000000000001</v>
      </c>
      <c r="G5348" s="49">
        <v>11.16433</v>
      </c>
      <c r="H5348" s="49">
        <v>0.41389999999999999</v>
      </c>
      <c r="I5348" s="49">
        <v>0.14899999999999999</v>
      </c>
      <c r="J5348" s="49">
        <v>48.196350000000002</v>
      </c>
      <c r="K5348" s="49">
        <v>0.19769999999999999</v>
      </c>
      <c r="L5348" s="49">
        <v>101.33109</v>
      </c>
      <c r="M5348" s="47"/>
      <c r="N5348" s="50">
        <v>0.99877709272461501</v>
      </c>
      <c r="O5348" s="50">
        <v>2.0353625552916341E-3</v>
      </c>
      <c r="P5348" s="50">
        <v>0.22717961374935322</v>
      </c>
      <c r="Q5348" s="50">
        <v>8.1006527653855846E-3</v>
      </c>
      <c r="R5348" s="50">
        <v>3.0708082972041167E-3</v>
      </c>
      <c r="S5348" s="50">
        <v>1.7482494200808654</v>
      </c>
      <c r="T5348" s="50">
        <v>5.1540071241346925E-3</v>
      </c>
      <c r="U5348" s="50">
        <v>2.9941283018211169</v>
      </c>
      <c r="V5348" s="51">
        <v>88.499732976543939</v>
      </c>
      <c r="X5348" s="47" t="s">
        <v>1753</v>
      </c>
      <c r="Y5348" s="47" t="s">
        <v>1753</v>
      </c>
      <c r="Z5348" s="47" t="s">
        <v>1753</v>
      </c>
      <c r="AA5348" s="47" t="s">
        <v>1753</v>
      </c>
      <c r="AB5348" s="47" t="s">
        <v>1753</v>
      </c>
      <c r="AC5348" s="47" t="s">
        <v>1753</v>
      </c>
      <c r="AD5348" s="47" t="s">
        <v>1753</v>
      </c>
      <c r="AE5348" s="312"/>
      <c r="AF5348" s="465" t="s">
        <v>1754</v>
      </c>
      <c r="AG5348" s="311">
        <v>40</v>
      </c>
      <c r="AH5348" s="311">
        <v>15</v>
      </c>
      <c r="AI5348" s="311"/>
      <c r="AJ5348" s="311"/>
      <c r="AK5348" s="311"/>
      <c r="AL5348" s="311"/>
      <c r="AM5348" s="311"/>
      <c r="AN5348" s="311"/>
      <c r="AO5348" s="311"/>
      <c r="AP5348" s="311"/>
      <c r="AQ5348" s="311"/>
      <c r="AR5348" s="311"/>
      <c r="AS5348" s="311"/>
      <c r="AT5348" s="311"/>
      <c r="AU5348" s="311"/>
      <c r="AV5348" s="311"/>
      <c r="AW5348" s="311"/>
      <c r="AX5348" s="311"/>
      <c r="AY5348" s="311"/>
      <c r="AZ5348" s="311"/>
      <c r="BA5348" s="311"/>
      <c r="BB5348" s="311"/>
      <c r="BC5348" s="311"/>
      <c r="BD5348" s="311"/>
      <c r="BE5348" s="491"/>
      <c r="BF5348" s="491"/>
      <c r="BG5348" s="491"/>
      <c r="BH5348" s="491"/>
      <c r="BI5348" s="491"/>
      <c r="BJ5348" s="491"/>
      <c r="BK5348" s="491"/>
      <c r="BL5348" s="491"/>
      <c r="BM5348" s="491"/>
      <c r="BN5348" s="491"/>
      <c r="BO5348" s="491"/>
      <c r="BP5348" s="306"/>
      <c r="BQ5348" s="496"/>
      <c r="BR5348" s="496"/>
      <c r="BS5348" s="496"/>
      <c r="BT5348" s="496"/>
      <c r="BU5348" s="496"/>
      <c r="BV5348" s="496"/>
    </row>
    <row r="5349" spans="1:74" s="52" customFormat="1" ht="12.75">
      <c r="A5349" s="45">
        <v>2346.9885393806389</v>
      </c>
      <c r="B5349" s="46" t="s">
        <v>416</v>
      </c>
      <c r="C5349" s="47" t="s">
        <v>417</v>
      </c>
      <c r="D5349" s="48">
        <v>255</v>
      </c>
      <c r="E5349" s="49">
        <v>41.047609999999999</v>
      </c>
      <c r="F5349" s="49">
        <v>8.6300000000000002E-2</v>
      </c>
      <c r="G5349" s="49">
        <v>11.304259999999999</v>
      </c>
      <c r="H5349" s="49">
        <v>0.41689999999999999</v>
      </c>
      <c r="I5349" s="49">
        <v>0.16159999999999999</v>
      </c>
      <c r="J5349" s="49">
        <v>48.38729</v>
      </c>
      <c r="K5349" s="49">
        <v>0.19919999999999999</v>
      </c>
      <c r="L5349" s="49">
        <v>101.68776000000001</v>
      </c>
      <c r="M5349" s="47"/>
      <c r="N5349" s="50">
        <v>0.99602668972526121</v>
      </c>
      <c r="O5349" s="50">
        <v>1.6556529658756163E-3</v>
      </c>
      <c r="P5349" s="50">
        <v>0.22939356587754636</v>
      </c>
      <c r="Q5349" s="50">
        <v>8.1368983040929019E-3</v>
      </c>
      <c r="R5349" s="50">
        <v>3.3213159898373909E-3</v>
      </c>
      <c r="S5349" s="50">
        <v>1.7503421280374352</v>
      </c>
      <c r="T5349" s="50">
        <v>5.1788112434321149E-3</v>
      </c>
      <c r="U5349" s="50">
        <v>2.996263784660167</v>
      </c>
      <c r="V5349" s="51">
        <v>88.412919634544025</v>
      </c>
      <c r="X5349" s="47" t="s">
        <v>1753</v>
      </c>
      <c r="Y5349" s="47" t="s">
        <v>1753</v>
      </c>
      <c r="Z5349" s="47" t="s">
        <v>1753</v>
      </c>
      <c r="AA5349" s="47" t="s">
        <v>1753</v>
      </c>
      <c r="AB5349" s="47" t="s">
        <v>1753</v>
      </c>
      <c r="AC5349" s="47" t="s">
        <v>1753</v>
      </c>
      <c r="AD5349" s="47" t="s">
        <v>1753</v>
      </c>
      <c r="AE5349" s="312"/>
      <c r="AF5349" s="465" t="s">
        <v>1754</v>
      </c>
      <c r="AG5349" s="311">
        <v>40</v>
      </c>
      <c r="AH5349" s="311">
        <v>15</v>
      </c>
      <c r="AI5349" s="311"/>
      <c r="AJ5349" s="311"/>
      <c r="AK5349" s="311"/>
      <c r="AL5349" s="311"/>
      <c r="AM5349" s="311"/>
      <c r="AN5349" s="311"/>
      <c r="AO5349" s="311"/>
      <c r="AP5349" s="311"/>
      <c r="AQ5349" s="311"/>
      <c r="AR5349" s="311"/>
      <c r="AS5349" s="311"/>
      <c r="AT5349" s="311"/>
      <c r="AU5349" s="311"/>
      <c r="AV5349" s="311"/>
      <c r="AW5349" s="311"/>
      <c r="AX5349" s="311"/>
      <c r="AY5349" s="311"/>
      <c r="AZ5349" s="311"/>
      <c r="BA5349" s="311"/>
      <c r="BB5349" s="311"/>
      <c r="BC5349" s="311"/>
      <c r="BD5349" s="311"/>
      <c r="BE5349" s="491"/>
      <c r="BF5349" s="491"/>
      <c r="BG5349" s="491"/>
      <c r="BH5349" s="491"/>
      <c r="BI5349" s="491"/>
      <c r="BJ5349" s="491"/>
      <c r="BK5349" s="491"/>
      <c r="BL5349" s="491"/>
      <c r="BM5349" s="491"/>
      <c r="BN5349" s="491"/>
      <c r="BO5349" s="491"/>
      <c r="BP5349" s="306"/>
      <c r="BQ5349" s="496"/>
      <c r="BR5349" s="496"/>
      <c r="BS5349" s="496"/>
      <c r="BT5349" s="496"/>
      <c r="BU5349" s="496"/>
      <c r="BV5349" s="496"/>
    </row>
    <row r="5350" spans="1:74" s="52" customFormat="1" ht="12.75">
      <c r="A5350" s="45">
        <v>2346.9885393806389</v>
      </c>
      <c r="B5350" s="46" t="s">
        <v>416</v>
      </c>
      <c r="C5350" s="47" t="s">
        <v>417</v>
      </c>
      <c r="D5350" s="48">
        <v>270</v>
      </c>
      <c r="E5350" s="49">
        <v>41.078029999999998</v>
      </c>
      <c r="F5350" s="49">
        <v>0.1041</v>
      </c>
      <c r="G5350" s="49">
        <v>11.264279999999999</v>
      </c>
      <c r="H5350" s="49">
        <v>0.41930000000000001</v>
      </c>
      <c r="I5350" s="49">
        <v>0.16500000000000001</v>
      </c>
      <c r="J5350" s="49">
        <v>48.146099999999997</v>
      </c>
      <c r="K5350" s="49">
        <v>0.20369999999999999</v>
      </c>
      <c r="L5350" s="49">
        <v>101.45911</v>
      </c>
      <c r="M5350" s="47"/>
      <c r="N5350" s="50">
        <v>0.99868033750533425</v>
      </c>
      <c r="O5350" s="50">
        <v>2.0009813285794004E-3</v>
      </c>
      <c r="P5350" s="50">
        <v>0.22902153594806079</v>
      </c>
      <c r="Q5350" s="50">
        <v>8.1994674547183934E-3</v>
      </c>
      <c r="R5350" s="50">
        <v>3.397712086350633E-3</v>
      </c>
      <c r="S5350" s="50">
        <v>1.74496431809231</v>
      </c>
      <c r="T5350" s="50">
        <v>5.3059795043703456E-3</v>
      </c>
      <c r="U5350" s="50">
        <v>2.9935945099209689</v>
      </c>
      <c r="V5350" s="51">
        <v>88.398015341432284</v>
      </c>
      <c r="X5350" s="47" t="s">
        <v>1753</v>
      </c>
      <c r="Y5350" s="47" t="s">
        <v>1753</v>
      </c>
      <c r="Z5350" s="47" t="s">
        <v>1753</v>
      </c>
      <c r="AA5350" s="47" t="s">
        <v>1753</v>
      </c>
      <c r="AB5350" s="47" t="s">
        <v>1753</v>
      </c>
      <c r="AC5350" s="47" t="s">
        <v>1753</v>
      </c>
      <c r="AD5350" s="47" t="s">
        <v>1753</v>
      </c>
      <c r="AE5350" s="312"/>
      <c r="AF5350" s="465" t="s">
        <v>1754</v>
      </c>
      <c r="AG5350" s="311">
        <v>40</v>
      </c>
      <c r="AH5350" s="311">
        <v>15</v>
      </c>
      <c r="AI5350" s="311"/>
      <c r="AJ5350" s="311"/>
      <c r="AK5350" s="311"/>
      <c r="AL5350" s="311"/>
      <c r="AM5350" s="311"/>
      <c r="AN5350" s="311"/>
      <c r="AO5350" s="311"/>
      <c r="AP5350" s="311"/>
      <c r="AQ5350" s="311"/>
      <c r="AR5350" s="311"/>
      <c r="AS5350" s="311"/>
      <c r="AT5350" s="311"/>
      <c r="AU5350" s="311"/>
      <c r="AV5350" s="311"/>
      <c r="AW5350" s="311"/>
      <c r="AX5350" s="311"/>
      <c r="AY5350" s="311"/>
      <c r="AZ5350" s="311"/>
      <c r="BA5350" s="311"/>
      <c r="BB5350" s="311"/>
      <c r="BC5350" s="311"/>
      <c r="BD5350" s="311"/>
      <c r="BE5350" s="491"/>
      <c r="BF5350" s="491"/>
      <c r="BG5350" s="491"/>
      <c r="BH5350" s="491"/>
      <c r="BI5350" s="491"/>
      <c r="BJ5350" s="491"/>
      <c r="BK5350" s="491"/>
      <c r="BL5350" s="491"/>
      <c r="BM5350" s="491"/>
      <c r="BN5350" s="491"/>
      <c r="BO5350" s="491"/>
      <c r="BP5350" s="306"/>
      <c r="BQ5350" s="496"/>
      <c r="BR5350" s="496"/>
      <c r="BS5350" s="496"/>
      <c r="BT5350" s="496"/>
      <c r="BU5350" s="496"/>
      <c r="BV5350" s="496"/>
    </row>
    <row r="5351" spans="1:74" s="52" customFormat="1" ht="12.75">
      <c r="A5351" s="45">
        <v>2346.9885393806389</v>
      </c>
      <c r="B5351" s="46" t="s">
        <v>416</v>
      </c>
      <c r="C5351" s="47" t="s">
        <v>417</v>
      </c>
      <c r="D5351" s="48">
        <v>285</v>
      </c>
      <c r="E5351" s="49">
        <v>40.925930000000001</v>
      </c>
      <c r="F5351" s="49">
        <v>0.1205</v>
      </c>
      <c r="G5351" s="49">
        <v>11.29426</v>
      </c>
      <c r="H5351" s="49">
        <v>0.44130000000000003</v>
      </c>
      <c r="I5351" s="49">
        <v>0.14660000000000001</v>
      </c>
      <c r="J5351" s="49">
        <v>48.045610000000003</v>
      </c>
      <c r="K5351" s="49">
        <v>0.2077</v>
      </c>
      <c r="L5351" s="49">
        <v>101.24939999999999</v>
      </c>
      <c r="M5351" s="47"/>
      <c r="N5351" s="50">
        <v>0.99751723291530559</v>
      </c>
      <c r="O5351" s="50">
        <v>2.3221181452225004E-3</v>
      </c>
      <c r="P5351" s="50">
        <v>0.23021606443303172</v>
      </c>
      <c r="Q5351" s="50">
        <v>8.6516645042930638E-3</v>
      </c>
      <c r="R5351" s="50">
        <v>3.0265061422763842E-3</v>
      </c>
      <c r="S5351" s="50">
        <v>1.74575826715334</v>
      </c>
      <c r="T5351" s="50">
        <v>5.4239539556024388E-3</v>
      </c>
      <c r="U5351" s="50">
        <v>2.9946444493849564</v>
      </c>
      <c r="V5351" s="51">
        <v>88.349238107348924</v>
      </c>
      <c r="X5351" s="47" t="s">
        <v>1753</v>
      </c>
      <c r="Y5351" s="47" t="s">
        <v>1753</v>
      </c>
      <c r="Z5351" s="47" t="s">
        <v>1753</v>
      </c>
      <c r="AA5351" s="47" t="s">
        <v>1753</v>
      </c>
      <c r="AB5351" s="47" t="s">
        <v>1753</v>
      </c>
      <c r="AC5351" s="47" t="s">
        <v>1753</v>
      </c>
      <c r="AD5351" s="47" t="s">
        <v>1753</v>
      </c>
      <c r="AE5351" s="312"/>
      <c r="AF5351" s="465" t="s">
        <v>1754</v>
      </c>
      <c r="AG5351" s="311">
        <v>40</v>
      </c>
      <c r="AH5351" s="311">
        <v>15</v>
      </c>
      <c r="AI5351" s="311"/>
      <c r="AJ5351" s="311"/>
      <c r="AK5351" s="311"/>
      <c r="AL5351" s="311"/>
      <c r="AM5351" s="311"/>
      <c r="AN5351" s="311"/>
      <c r="AO5351" s="311"/>
      <c r="AP5351" s="311"/>
      <c r="AQ5351" s="311"/>
      <c r="AR5351" s="311"/>
      <c r="AS5351" s="311"/>
      <c r="AT5351" s="311"/>
      <c r="AU5351" s="311"/>
      <c r="AV5351" s="311"/>
      <c r="AW5351" s="311"/>
      <c r="AX5351" s="311"/>
      <c r="AY5351" s="311"/>
      <c r="AZ5351" s="311"/>
      <c r="BA5351" s="311"/>
      <c r="BB5351" s="311"/>
      <c r="BC5351" s="311"/>
      <c r="BD5351" s="311"/>
      <c r="BE5351" s="491"/>
      <c r="BF5351" s="491"/>
      <c r="BG5351" s="491"/>
      <c r="BH5351" s="491"/>
      <c r="BI5351" s="491"/>
      <c r="BJ5351" s="491"/>
      <c r="BK5351" s="491"/>
      <c r="BL5351" s="491"/>
      <c r="BM5351" s="491"/>
      <c r="BN5351" s="491"/>
      <c r="BO5351" s="491"/>
      <c r="BP5351" s="306"/>
      <c r="BQ5351" s="496"/>
      <c r="BR5351" s="496"/>
      <c r="BS5351" s="496"/>
      <c r="BT5351" s="496"/>
      <c r="BU5351" s="496"/>
      <c r="BV5351" s="496"/>
    </row>
    <row r="5352" spans="1:74" s="52" customFormat="1" ht="12.75">
      <c r="A5352" s="45">
        <v>2346.9885393806389</v>
      </c>
      <c r="B5352" s="46" t="s">
        <v>416</v>
      </c>
      <c r="C5352" s="47" t="s">
        <v>417</v>
      </c>
      <c r="D5352" s="48">
        <v>300</v>
      </c>
      <c r="E5352" s="49">
        <v>41.098309999999998</v>
      </c>
      <c r="F5352" s="49">
        <v>0.1012</v>
      </c>
      <c r="G5352" s="49">
        <v>11.264279999999999</v>
      </c>
      <c r="H5352" s="49">
        <v>0.42670000000000002</v>
      </c>
      <c r="I5352" s="49">
        <v>0.22059999999999999</v>
      </c>
      <c r="J5352" s="49">
        <v>48.306890000000003</v>
      </c>
      <c r="K5352" s="49">
        <v>0.2051</v>
      </c>
      <c r="L5352" s="49">
        <v>101.68527999999999</v>
      </c>
      <c r="M5352" s="47"/>
      <c r="N5352" s="50">
        <v>0.99732591573929297</v>
      </c>
      <c r="O5352" s="50">
        <v>1.9416416003645218E-3</v>
      </c>
      <c r="P5352" s="50">
        <v>0.22859807667836191</v>
      </c>
      <c r="Q5352" s="50">
        <v>8.3287471183229461E-3</v>
      </c>
      <c r="R5352" s="50">
        <v>4.5342387913839561E-3</v>
      </c>
      <c r="S5352" s="50">
        <v>1.7475546452063973</v>
      </c>
      <c r="T5352" s="50">
        <v>5.3325685696417628E-3</v>
      </c>
      <c r="U5352" s="50">
        <v>2.9953029141686236</v>
      </c>
      <c r="V5352" s="51">
        <v>88.432165482618359</v>
      </c>
      <c r="X5352" s="47" t="s">
        <v>1753</v>
      </c>
      <c r="Y5352" s="47" t="s">
        <v>1753</v>
      </c>
      <c r="Z5352" s="47" t="s">
        <v>1753</v>
      </c>
      <c r="AA5352" s="47" t="s">
        <v>1753</v>
      </c>
      <c r="AB5352" s="47" t="s">
        <v>1753</v>
      </c>
      <c r="AC5352" s="47" t="s">
        <v>1753</v>
      </c>
      <c r="AD5352" s="47" t="s">
        <v>1753</v>
      </c>
      <c r="AE5352" s="312"/>
      <c r="AF5352" s="465" t="s">
        <v>1754</v>
      </c>
      <c r="AG5352" s="311">
        <v>40</v>
      </c>
      <c r="AH5352" s="311">
        <v>15</v>
      </c>
      <c r="AI5352" s="311"/>
      <c r="AJ5352" s="311"/>
      <c r="AK5352" s="311"/>
      <c r="AL5352" s="311"/>
      <c r="AM5352" s="311"/>
      <c r="AN5352" s="311"/>
      <c r="AO5352" s="311"/>
      <c r="AP5352" s="311"/>
      <c r="AQ5352" s="311"/>
      <c r="AR5352" s="311"/>
      <c r="AS5352" s="311"/>
      <c r="AT5352" s="311"/>
      <c r="AU5352" s="311"/>
      <c r="AV5352" s="311"/>
      <c r="AW5352" s="311"/>
      <c r="AX5352" s="311"/>
      <c r="AY5352" s="311"/>
      <c r="AZ5352" s="311"/>
      <c r="BA5352" s="311"/>
      <c r="BB5352" s="311"/>
      <c r="BC5352" s="311"/>
      <c r="BD5352" s="311"/>
      <c r="BE5352" s="491"/>
      <c r="BF5352" s="491"/>
      <c r="BG5352" s="491"/>
      <c r="BH5352" s="491"/>
      <c r="BI5352" s="491"/>
      <c r="BJ5352" s="491"/>
      <c r="BK5352" s="491"/>
      <c r="BL5352" s="491"/>
      <c r="BM5352" s="491"/>
      <c r="BN5352" s="491"/>
      <c r="BO5352" s="491"/>
      <c r="BP5352" s="306"/>
      <c r="BQ5352" s="496"/>
      <c r="BR5352" s="496"/>
      <c r="BS5352" s="496"/>
      <c r="BT5352" s="496"/>
      <c r="BU5352" s="496"/>
      <c r="BV5352" s="496"/>
    </row>
    <row r="5353" spans="1:74" s="52" customFormat="1" ht="12.75">
      <c r="A5353" s="45">
        <v>2346.9885393806389</v>
      </c>
      <c r="B5353" s="46" t="s">
        <v>416</v>
      </c>
      <c r="C5353" s="47" t="s">
        <v>417</v>
      </c>
      <c r="D5353" s="48">
        <v>315</v>
      </c>
      <c r="E5353" s="49">
        <v>40.946210000000001</v>
      </c>
      <c r="F5353" s="49">
        <v>7.0900000000000005E-2</v>
      </c>
      <c r="G5353" s="49">
        <v>11.244289999999999</v>
      </c>
      <c r="H5353" s="49">
        <v>0.42849999999999999</v>
      </c>
      <c r="I5353" s="49">
        <v>0.1721</v>
      </c>
      <c r="J5353" s="49">
        <v>48.196350000000002</v>
      </c>
      <c r="K5353" s="49">
        <v>0.2056</v>
      </c>
      <c r="L5353" s="49">
        <v>101.35085000000001</v>
      </c>
      <c r="M5353" s="47"/>
      <c r="N5353" s="50">
        <v>0.99698812953952343</v>
      </c>
      <c r="O5353" s="50">
        <v>1.3648908686776603E-3</v>
      </c>
      <c r="P5353" s="50">
        <v>0.22896247444657788</v>
      </c>
      <c r="Q5353" s="50">
        <v>8.3921066940942941E-3</v>
      </c>
      <c r="R5353" s="50">
        <v>3.5493014588634272E-3</v>
      </c>
      <c r="S5353" s="50">
        <v>1.749439681477672</v>
      </c>
      <c r="T5353" s="50">
        <v>5.3636080734554984E-3</v>
      </c>
      <c r="U5353" s="50">
        <v>2.9962572715067015</v>
      </c>
      <c r="V5353" s="51">
        <v>88.426899265098427</v>
      </c>
      <c r="X5353" s="47" t="s">
        <v>1753</v>
      </c>
      <c r="Y5353" s="47" t="s">
        <v>1753</v>
      </c>
      <c r="Z5353" s="47" t="s">
        <v>1753</v>
      </c>
      <c r="AA5353" s="47" t="s">
        <v>1753</v>
      </c>
      <c r="AB5353" s="47" t="s">
        <v>1753</v>
      </c>
      <c r="AC5353" s="47" t="s">
        <v>1753</v>
      </c>
      <c r="AD5353" s="47" t="s">
        <v>1753</v>
      </c>
      <c r="AE5353" s="312"/>
      <c r="AF5353" s="465" t="s">
        <v>1754</v>
      </c>
      <c r="AG5353" s="311">
        <v>40</v>
      </c>
      <c r="AH5353" s="311">
        <v>15</v>
      </c>
      <c r="AI5353" s="311"/>
      <c r="AJ5353" s="311"/>
      <c r="AK5353" s="311"/>
      <c r="AL5353" s="311"/>
      <c r="AM5353" s="311"/>
      <c r="AN5353" s="311"/>
      <c r="AO5353" s="311"/>
      <c r="AP5353" s="311"/>
      <c r="AQ5353" s="311"/>
      <c r="AR5353" s="311"/>
      <c r="AS5353" s="311"/>
      <c r="AT5353" s="311"/>
      <c r="AU5353" s="311"/>
      <c r="AV5353" s="311"/>
      <c r="AW5353" s="311"/>
      <c r="AX5353" s="311"/>
      <c r="AY5353" s="311"/>
      <c r="AZ5353" s="311"/>
      <c r="BA5353" s="311"/>
      <c r="BB5353" s="311"/>
      <c r="BC5353" s="311"/>
      <c r="BD5353" s="311"/>
      <c r="BE5353" s="491"/>
      <c r="BF5353" s="491"/>
      <c r="BG5353" s="491"/>
      <c r="BH5353" s="491"/>
      <c r="BI5353" s="491"/>
      <c r="BJ5353" s="491"/>
      <c r="BK5353" s="491"/>
      <c r="BL5353" s="491"/>
      <c r="BM5353" s="491"/>
      <c r="BN5353" s="491"/>
      <c r="BO5353" s="491"/>
      <c r="BP5353" s="306"/>
      <c r="BQ5353" s="496"/>
      <c r="BR5353" s="496"/>
      <c r="BS5353" s="496"/>
      <c r="BT5353" s="496"/>
      <c r="BU5353" s="496"/>
      <c r="BV5353" s="496"/>
    </row>
    <row r="5354" spans="1:74" s="52" customFormat="1" ht="12.75">
      <c r="A5354" s="45">
        <v>2346.9885393806389</v>
      </c>
      <c r="B5354" s="46" t="s">
        <v>416</v>
      </c>
      <c r="C5354" s="47" t="s">
        <v>417</v>
      </c>
      <c r="D5354" s="48">
        <v>330</v>
      </c>
      <c r="E5354" s="49">
        <v>40.824530000000003</v>
      </c>
      <c r="F5354" s="49">
        <v>8.5599999999999996E-2</v>
      </c>
      <c r="G5354" s="49">
        <v>11.29426</v>
      </c>
      <c r="H5354" s="49">
        <v>0.42799999999999999</v>
      </c>
      <c r="I5354" s="49">
        <v>0.12280000000000001</v>
      </c>
      <c r="J5354" s="49">
        <v>48.146099999999997</v>
      </c>
      <c r="K5354" s="49">
        <v>0.2059</v>
      </c>
      <c r="L5354" s="49">
        <v>101.186590001</v>
      </c>
      <c r="M5354" s="47"/>
      <c r="N5354" s="50">
        <v>0.99571246121702273</v>
      </c>
      <c r="O5354" s="50">
        <v>1.6506763481383272E-3</v>
      </c>
      <c r="P5354" s="50">
        <v>0.23037031915630324</v>
      </c>
      <c r="Q5354" s="50">
        <v>8.3965409457376489E-3</v>
      </c>
      <c r="R5354" s="50">
        <v>2.5368620680097957E-3</v>
      </c>
      <c r="S5354" s="50">
        <v>1.750581795413084</v>
      </c>
      <c r="T5354" s="50">
        <v>5.3805508834647879E-3</v>
      </c>
      <c r="U5354" s="50">
        <v>2.9965630764052582</v>
      </c>
      <c r="V5354" s="51">
        <v>88.370727517238336</v>
      </c>
      <c r="X5354" s="47" t="s">
        <v>1753</v>
      </c>
      <c r="Y5354" s="47" t="s">
        <v>1753</v>
      </c>
      <c r="Z5354" s="47" t="s">
        <v>1753</v>
      </c>
      <c r="AA5354" s="47" t="s">
        <v>1753</v>
      </c>
      <c r="AB5354" s="47" t="s">
        <v>1753</v>
      </c>
      <c r="AC5354" s="47" t="s">
        <v>1753</v>
      </c>
      <c r="AD5354" s="47" t="s">
        <v>1753</v>
      </c>
      <c r="AE5354" s="312"/>
      <c r="AF5354" s="465" t="s">
        <v>1754</v>
      </c>
      <c r="AG5354" s="311">
        <v>40</v>
      </c>
      <c r="AH5354" s="311">
        <v>15</v>
      </c>
      <c r="AI5354" s="311"/>
      <c r="AJ5354" s="311"/>
      <c r="AK5354" s="311"/>
      <c r="AL5354" s="311"/>
      <c r="AM5354" s="311"/>
      <c r="AN5354" s="311"/>
      <c r="AO5354" s="311"/>
      <c r="AP5354" s="311"/>
      <c r="AQ5354" s="311"/>
      <c r="AR5354" s="311"/>
      <c r="AS5354" s="311"/>
      <c r="AT5354" s="311"/>
      <c r="AU5354" s="311"/>
      <c r="AV5354" s="311"/>
      <c r="AW5354" s="311"/>
      <c r="AX5354" s="311"/>
      <c r="AY5354" s="311"/>
      <c r="AZ5354" s="311"/>
      <c r="BA5354" s="311"/>
      <c r="BB5354" s="311"/>
      <c r="BC5354" s="311"/>
      <c r="BD5354" s="311"/>
      <c r="BE5354" s="491"/>
      <c r="BF5354" s="491"/>
      <c r="BG5354" s="491"/>
      <c r="BH5354" s="491"/>
      <c r="BI5354" s="491"/>
      <c r="BJ5354" s="491"/>
      <c r="BK5354" s="491"/>
      <c r="BL5354" s="491"/>
      <c r="BM5354" s="491"/>
      <c r="BN5354" s="491"/>
      <c r="BO5354" s="491"/>
      <c r="BP5354" s="306"/>
      <c r="BQ5354" s="496"/>
      <c r="BR5354" s="496"/>
      <c r="BS5354" s="496"/>
      <c r="BT5354" s="496"/>
      <c r="BU5354" s="496"/>
      <c r="BV5354" s="496"/>
    </row>
    <row r="5355" spans="1:74" s="52" customFormat="1" ht="12.75">
      <c r="A5355" s="45">
        <v>2346.9885393806389</v>
      </c>
      <c r="B5355" s="46" t="s">
        <v>416</v>
      </c>
      <c r="C5355" s="47" t="s">
        <v>417</v>
      </c>
      <c r="D5355" s="48">
        <v>345</v>
      </c>
      <c r="E5355" s="49">
        <v>40.885370000000002</v>
      </c>
      <c r="F5355" s="49">
        <v>6.8599999999999994E-2</v>
      </c>
      <c r="G5355" s="49">
        <v>11.314249999999999</v>
      </c>
      <c r="H5355" s="49">
        <v>0.42909999999999998</v>
      </c>
      <c r="I5355" s="49">
        <v>0.14710000000000001</v>
      </c>
      <c r="J5355" s="49">
        <v>48.407380000000003</v>
      </c>
      <c r="K5355" s="49">
        <v>0.2001</v>
      </c>
      <c r="L5355" s="49">
        <v>101.53800000000001</v>
      </c>
      <c r="M5355" s="47"/>
      <c r="N5355" s="50">
        <v>0.99396996223626743</v>
      </c>
      <c r="O5355" s="50">
        <v>1.3185750647676433E-3</v>
      </c>
      <c r="P5355" s="50">
        <v>0.23003138409858817</v>
      </c>
      <c r="Q5355" s="50">
        <v>8.3908843397361016E-3</v>
      </c>
      <c r="R5355" s="50">
        <v>3.0290311519264568E-3</v>
      </c>
      <c r="S5355" s="50">
        <v>1.7543872036422921</v>
      </c>
      <c r="T5355" s="50">
        <v>5.2120678897933977E-3</v>
      </c>
      <c r="U5355" s="50">
        <v>2.9983885370008059</v>
      </c>
      <c r="V5355" s="51">
        <v>88.408121879141305</v>
      </c>
      <c r="X5355" s="47" t="s">
        <v>1753</v>
      </c>
      <c r="Y5355" s="47" t="s">
        <v>1753</v>
      </c>
      <c r="Z5355" s="47" t="s">
        <v>1753</v>
      </c>
      <c r="AA5355" s="47" t="s">
        <v>1753</v>
      </c>
      <c r="AB5355" s="47" t="s">
        <v>1753</v>
      </c>
      <c r="AC5355" s="47" t="s">
        <v>1753</v>
      </c>
      <c r="AD5355" s="47" t="s">
        <v>1753</v>
      </c>
      <c r="AE5355" s="312"/>
      <c r="AF5355" s="465" t="s">
        <v>1754</v>
      </c>
      <c r="AG5355" s="311">
        <v>40</v>
      </c>
      <c r="AH5355" s="311">
        <v>15</v>
      </c>
      <c r="AI5355" s="311"/>
      <c r="AJ5355" s="311"/>
      <c r="AK5355" s="311"/>
      <c r="AL5355" s="311"/>
      <c r="AM5355" s="311"/>
      <c r="AN5355" s="311"/>
      <c r="AO5355" s="311"/>
      <c r="AP5355" s="311"/>
      <c r="AQ5355" s="311"/>
      <c r="AR5355" s="311"/>
      <c r="AS5355" s="311"/>
      <c r="AT5355" s="311"/>
      <c r="AU5355" s="311"/>
      <c r="AV5355" s="311"/>
      <c r="AW5355" s="311"/>
      <c r="AX5355" s="311"/>
      <c r="AY5355" s="311"/>
      <c r="AZ5355" s="311"/>
      <c r="BA5355" s="311"/>
      <c r="BB5355" s="311"/>
      <c r="BC5355" s="311"/>
      <c r="BD5355" s="311"/>
      <c r="BE5355" s="491"/>
      <c r="BF5355" s="491"/>
      <c r="BG5355" s="491"/>
      <c r="BH5355" s="491"/>
      <c r="BI5355" s="491"/>
      <c r="BJ5355" s="491"/>
      <c r="BK5355" s="491"/>
      <c r="BL5355" s="491"/>
      <c r="BM5355" s="491"/>
      <c r="BN5355" s="491"/>
      <c r="BO5355" s="491"/>
      <c r="BP5355" s="306"/>
      <c r="BQ5355" s="496"/>
      <c r="BR5355" s="496"/>
      <c r="BS5355" s="496"/>
      <c r="BT5355" s="496"/>
      <c r="BU5355" s="496"/>
      <c r="BV5355" s="496"/>
    </row>
    <row r="5356" spans="1:74" s="52" customFormat="1" ht="12.75">
      <c r="A5356" s="45">
        <v>2346.9885393806389</v>
      </c>
      <c r="B5356" s="46" t="s">
        <v>416</v>
      </c>
      <c r="C5356" s="47" t="s">
        <v>417</v>
      </c>
      <c r="D5356" s="48">
        <v>360</v>
      </c>
      <c r="E5356" s="49">
        <v>41.088169999999998</v>
      </c>
      <c r="F5356" s="49">
        <v>0.1004</v>
      </c>
      <c r="G5356" s="49">
        <v>11.284269999999999</v>
      </c>
      <c r="H5356" s="49">
        <v>0.45660000000000001</v>
      </c>
      <c r="I5356" s="49">
        <v>0.1842</v>
      </c>
      <c r="J5356" s="49">
        <v>48.266689999999997</v>
      </c>
      <c r="K5356" s="49">
        <v>0.2064</v>
      </c>
      <c r="L5356" s="49">
        <v>101.67413000000001</v>
      </c>
      <c r="M5356" s="47"/>
      <c r="N5356" s="50">
        <v>0.99720116002894654</v>
      </c>
      <c r="O5356" s="50">
        <v>1.9265270178412304E-3</v>
      </c>
      <c r="P5356" s="50">
        <v>0.22903161692552351</v>
      </c>
      <c r="Q5356" s="50">
        <v>8.9134488301837716E-3</v>
      </c>
      <c r="R5356" s="50">
        <v>3.7865294698089494E-3</v>
      </c>
      <c r="S5356" s="50">
        <v>1.746312805973534</v>
      </c>
      <c r="T5356" s="50">
        <v>5.3670212711318215E-3</v>
      </c>
      <c r="U5356" s="50">
        <v>2.9947130767937753</v>
      </c>
      <c r="V5356" s="51">
        <v>88.405484417274849</v>
      </c>
      <c r="X5356" s="47" t="s">
        <v>1753</v>
      </c>
      <c r="Y5356" s="47" t="s">
        <v>1753</v>
      </c>
      <c r="Z5356" s="47" t="s">
        <v>1753</v>
      </c>
      <c r="AA5356" s="47" t="s">
        <v>1753</v>
      </c>
      <c r="AB5356" s="47" t="s">
        <v>1753</v>
      </c>
      <c r="AC5356" s="47" t="s">
        <v>1753</v>
      </c>
      <c r="AD5356" s="47" t="s">
        <v>1753</v>
      </c>
      <c r="AE5356" s="312"/>
      <c r="AF5356" s="465" t="s">
        <v>1754</v>
      </c>
      <c r="AG5356" s="311">
        <v>40</v>
      </c>
      <c r="AH5356" s="311">
        <v>15</v>
      </c>
      <c r="AI5356" s="311"/>
      <c r="AJ5356" s="311"/>
      <c r="AK5356" s="311"/>
      <c r="AL5356" s="311"/>
      <c r="AM5356" s="311"/>
      <c r="AN5356" s="311"/>
      <c r="AO5356" s="311"/>
      <c r="AP5356" s="311"/>
      <c r="AQ5356" s="311"/>
      <c r="AR5356" s="311"/>
      <c r="AS5356" s="311"/>
      <c r="AT5356" s="311"/>
      <c r="AU5356" s="311"/>
      <c r="AV5356" s="311"/>
      <c r="AW5356" s="311"/>
      <c r="AX5356" s="311"/>
      <c r="AY5356" s="311"/>
      <c r="AZ5356" s="311"/>
      <c r="BA5356" s="311"/>
      <c r="BB5356" s="311"/>
      <c r="BC5356" s="311"/>
      <c r="BD5356" s="311"/>
      <c r="BE5356" s="491"/>
      <c r="BF5356" s="491"/>
      <c r="BG5356" s="491"/>
      <c r="BH5356" s="491"/>
      <c r="BI5356" s="491"/>
      <c r="BJ5356" s="491"/>
      <c r="BK5356" s="491"/>
      <c r="BL5356" s="491"/>
      <c r="BM5356" s="491"/>
      <c r="BN5356" s="491"/>
      <c r="BO5356" s="491"/>
      <c r="BP5356" s="306"/>
      <c r="BQ5356" s="496"/>
      <c r="BR5356" s="496"/>
      <c r="BS5356" s="496"/>
      <c r="BT5356" s="496"/>
      <c r="BU5356" s="496"/>
      <c r="BV5356" s="496"/>
    </row>
    <row r="5357" spans="1:74" s="52" customFormat="1" ht="12.75">
      <c r="A5357" s="45">
        <v>2346.9885393806389</v>
      </c>
      <c r="B5357" s="46" t="s">
        <v>416</v>
      </c>
      <c r="C5357" s="47" t="s">
        <v>417</v>
      </c>
      <c r="D5357" s="48">
        <v>375</v>
      </c>
      <c r="E5357" s="49">
        <v>40.99691</v>
      </c>
      <c r="F5357" s="49">
        <v>0.11550000000000001</v>
      </c>
      <c r="G5357" s="49">
        <v>11.18432</v>
      </c>
      <c r="H5357" s="49">
        <v>0.4592</v>
      </c>
      <c r="I5357" s="49">
        <v>0.1638</v>
      </c>
      <c r="J5357" s="49">
        <v>48.226500000000001</v>
      </c>
      <c r="K5357" s="49">
        <v>0.2089</v>
      </c>
      <c r="L5357" s="49">
        <v>101.43093</v>
      </c>
      <c r="M5357" s="47"/>
      <c r="N5357" s="50">
        <v>0.99683301863857565</v>
      </c>
      <c r="O5357" s="50">
        <v>2.220387070352828E-3</v>
      </c>
      <c r="P5357" s="50">
        <v>0.227424301132301</v>
      </c>
      <c r="Q5357" s="50">
        <v>8.980842129786417E-3</v>
      </c>
      <c r="R5357" s="50">
        <v>3.3734239743551807E-3</v>
      </c>
      <c r="S5357" s="50">
        <v>1.7480972131818489</v>
      </c>
      <c r="T5357" s="50">
        <v>5.4421107773708283E-3</v>
      </c>
      <c r="U5357" s="50">
        <v>2.9939811981600437</v>
      </c>
      <c r="V5357" s="51">
        <v>88.48788537687696</v>
      </c>
      <c r="X5357" s="47" t="s">
        <v>1753</v>
      </c>
      <c r="Y5357" s="47" t="s">
        <v>1753</v>
      </c>
      <c r="Z5357" s="47" t="s">
        <v>1753</v>
      </c>
      <c r="AA5357" s="47" t="s">
        <v>1753</v>
      </c>
      <c r="AB5357" s="47" t="s">
        <v>1753</v>
      </c>
      <c r="AC5357" s="47" t="s">
        <v>1753</v>
      </c>
      <c r="AD5357" s="47" t="s">
        <v>1753</v>
      </c>
      <c r="AE5357" s="312"/>
      <c r="AF5357" s="465" t="s">
        <v>1754</v>
      </c>
      <c r="AG5357" s="311">
        <v>40</v>
      </c>
      <c r="AH5357" s="311">
        <v>15</v>
      </c>
      <c r="AI5357" s="311"/>
      <c r="AJ5357" s="311"/>
      <c r="AK5357" s="311"/>
      <c r="AL5357" s="311"/>
      <c r="AM5357" s="311"/>
      <c r="AN5357" s="311"/>
      <c r="AO5357" s="311"/>
      <c r="AP5357" s="311"/>
      <c r="AQ5357" s="311"/>
      <c r="AR5357" s="311"/>
      <c r="AS5357" s="311"/>
      <c r="AT5357" s="311"/>
      <c r="AU5357" s="311"/>
      <c r="AV5357" s="311"/>
      <c r="AW5357" s="311"/>
      <c r="AX5357" s="311"/>
      <c r="AY5357" s="311"/>
      <c r="AZ5357" s="311"/>
      <c r="BA5357" s="311"/>
      <c r="BB5357" s="311"/>
      <c r="BC5357" s="311"/>
      <c r="BD5357" s="311"/>
      <c r="BE5357" s="491"/>
      <c r="BF5357" s="491"/>
      <c r="BG5357" s="491"/>
      <c r="BH5357" s="491"/>
      <c r="BI5357" s="491"/>
      <c r="BJ5357" s="491"/>
      <c r="BK5357" s="491"/>
      <c r="BL5357" s="491"/>
      <c r="BM5357" s="491"/>
      <c r="BN5357" s="491"/>
      <c r="BO5357" s="491"/>
      <c r="BP5357" s="306"/>
      <c r="BQ5357" s="496"/>
      <c r="BR5357" s="496"/>
      <c r="BS5357" s="496"/>
      <c r="BT5357" s="496"/>
      <c r="BU5357" s="496"/>
      <c r="BV5357" s="496"/>
    </row>
    <row r="5358" spans="1:74" s="52" customFormat="1" ht="12.75">
      <c r="A5358" s="45">
        <v>2346.9885393806389</v>
      </c>
      <c r="B5358" s="46" t="s">
        <v>416</v>
      </c>
      <c r="C5358" s="47" t="s">
        <v>417</v>
      </c>
      <c r="D5358" s="48">
        <v>390</v>
      </c>
      <c r="E5358" s="49">
        <v>40.865090000000002</v>
      </c>
      <c r="F5358" s="49">
        <v>0.1075</v>
      </c>
      <c r="G5358" s="49">
        <v>11.05438</v>
      </c>
      <c r="H5358" s="49">
        <v>0.41949999999999998</v>
      </c>
      <c r="I5358" s="49">
        <v>0.1847</v>
      </c>
      <c r="J5358" s="49">
        <v>47.884819999999998</v>
      </c>
      <c r="K5358" s="49">
        <v>0.20250000000000001</v>
      </c>
      <c r="L5358" s="49">
        <v>100.81109000000001</v>
      </c>
      <c r="M5358" s="47"/>
      <c r="N5358" s="50">
        <v>0.99891839698832985</v>
      </c>
      <c r="O5358" s="50">
        <v>2.0775975818935252E-3</v>
      </c>
      <c r="P5358" s="50">
        <v>0.22597892349243917</v>
      </c>
      <c r="Q5358" s="50">
        <v>8.2480903461345824E-3</v>
      </c>
      <c r="R5358" s="50">
        <v>3.8241083295669927E-3</v>
      </c>
      <c r="S5358" s="50">
        <v>1.7449538952650161</v>
      </c>
      <c r="T5358" s="50">
        <v>5.3034713470859907E-3</v>
      </c>
      <c r="U5358" s="50">
        <v>2.9913804450739341</v>
      </c>
      <c r="V5358" s="51">
        <v>88.534417746673668</v>
      </c>
      <c r="X5358" s="47" t="s">
        <v>1753</v>
      </c>
      <c r="Y5358" s="47" t="s">
        <v>1753</v>
      </c>
      <c r="Z5358" s="47" t="s">
        <v>1753</v>
      </c>
      <c r="AA5358" s="47" t="s">
        <v>1753</v>
      </c>
      <c r="AB5358" s="47" t="s">
        <v>1753</v>
      </c>
      <c r="AC5358" s="47" t="s">
        <v>1753</v>
      </c>
      <c r="AD5358" s="47" t="s">
        <v>1753</v>
      </c>
      <c r="AE5358" s="312"/>
      <c r="AF5358" s="465" t="s">
        <v>1754</v>
      </c>
      <c r="AG5358" s="311">
        <v>40</v>
      </c>
      <c r="AH5358" s="311">
        <v>15</v>
      </c>
      <c r="AI5358" s="311"/>
      <c r="AJ5358" s="311"/>
      <c r="AK5358" s="311"/>
      <c r="AL5358" s="311"/>
      <c r="AM5358" s="311"/>
      <c r="AN5358" s="311"/>
      <c r="AO5358" s="311"/>
      <c r="AP5358" s="311"/>
      <c r="AQ5358" s="311"/>
      <c r="AR5358" s="311"/>
      <c r="AS5358" s="311"/>
      <c r="AT5358" s="311"/>
      <c r="AU5358" s="311"/>
      <c r="AV5358" s="311"/>
      <c r="AW5358" s="311"/>
      <c r="AX5358" s="311"/>
      <c r="AY5358" s="311"/>
      <c r="AZ5358" s="311"/>
      <c r="BA5358" s="311"/>
      <c r="BB5358" s="311"/>
      <c r="BC5358" s="311"/>
      <c r="BD5358" s="311"/>
      <c r="BE5358" s="491"/>
      <c r="BF5358" s="491"/>
      <c r="BG5358" s="491"/>
      <c r="BH5358" s="491"/>
      <c r="BI5358" s="491"/>
      <c r="BJ5358" s="491"/>
      <c r="BK5358" s="491"/>
      <c r="BL5358" s="491"/>
      <c r="BM5358" s="491"/>
      <c r="BN5358" s="491"/>
      <c r="BO5358" s="491"/>
      <c r="BP5358" s="306"/>
      <c r="BQ5358" s="496"/>
      <c r="BR5358" s="496"/>
      <c r="BS5358" s="496"/>
      <c r="BT5358" s="496"/>
      <c r="BU5358" s="496"/>
      <c r="BV5358" s="496"/>
    </row>
    <row r="5359" spans="1:74" s="52" customFormat="1" ht="12.75">
      <c r="A5359" s="45">
        <v>2346.9885393806389</v>
      </c>
      <c r="B5359" s="46" t="s">
        <v>416</v>
      </c>
      <c r="C5359" s="47" t="s">
        <v>417</v>
      </c>
      <c r="D5359" s="48">
        <v>405</v>
      </c>
      <c r="E5359" s="49">
        <v>40.99691</v>
      </c>
      <c r="F5359" s="49">
        <v>0.1183</v>
      </c>
      <c r="G5359" s="49">
        <v>11.2143</v>
      </c>
      <c r="H5359" s="49">
        <v>0.42959999999999998</v>
      </c>
      <c r="I5359" s="49">
        <v>0.14860000000000001</v>
      </c>
      <c r="J5359" s="49">
        <v>48.196350000000002</v>
      </c>
      <c r="K5359" s="49">
        <v>0.2054</v>
      </c>
      <c r="L5359" s="49">
        <v>101.379060001</v>
      </c>
      <c r="M5359" s="47"/>
      <c r="N5359" s="50">
        <v>0.99729486513130783</v>
      </c>
      <c r="O5359" s="50">
        <v>2.275268310717087E-3</v>
      </c>
      <c r="P5359" s="50">
        <v>0.22813957198216261</v>
      </c>
      <c r="Q5359" s="50">
        <v>8.4058304056039319E-3</v>
      </c>
      <c r="R5359" s="50">
        <v>3.0618013280542121E-3</v>
      </c>
      <c r="S5359" s="50">
        <v>1.747813757804584</v>
      </c>
      <c r="T5359" s="50">
        <v>5.3534104847425754E-3</v>
      </c>
      <c r="U5359" s="50">
        <v>2.9939709636283416</v>
      </c>
      <c r="V5359" s="51">
        <v>88.454202407362303</v>
      </c>
      <c r="X5359" s="47" t="s">
        <v>1753</v>
      </c>
      <c r="Y5359" s="47" t="s">
        <v>1753</v>
      </c>
      <c r="Z5359" s="47" t="s">
        <v>1753</v>
      </c>
      <c r="AA5359" s="47" t="s">
        <v>1753</v>
      </c>
      <c r="AB5359" s="47" t="s">
        <v>1753</v>
      </c>
      <c r="AC5359" s="47" t="s">
        <v>1753</v>
      </c>
      <c r="AD5359" s="47" t="s">
        <v>1753</v>
      </c>
      <c r="AE5359" s="312"/>
      <c r="AF5359" s="465" t="s">
        <v>1754</v>
      </c>
      <c r="AG5359" s="311">
        <v>40</v>
      </c>
      <c r="AH5359" s="311">
        <v>15</v>
      </c>
      <c r="AI5359" s="311"/>
      <c r="AJ5359" s="311"/>
      <c r="AK5359" s="311"/>
      <c r="AL5359" s="311"/>
      <c r="AM5359" s="311"/>
      <c r="AN5359" s="311"/>
      <c r="AO5359" s="311"/>
      <c r="AP5359" s="311"/>
      <c r="AQ5359" s="311"/>
      <c r="AR5359" s="311"/>
      <c r="AS5359" s="311"/>
      <c r="AT5359" s="311"/>
      <c r="AU5359" s="311"/>
      <c r="AV5359" s="311"/>
      <c r="AW5359" s="311"/>
      <c r="AX5359" s="311"/>
      <c r="AY5359" s="311"/>
      <c r="AZ5359" s="311"/>
      <c r="BA5359" s="311"/>
      <c r="BB5359" s="311"/>
      <c r="BC5359" s="311"/>
      <c r="BD5359" s="311"/>
      <c r="BE5359" s="491"/>
      <c r="BF5359" s="491"/>
      <c r="BG5359" s="491"/>
      <c r="BH5359" s="491"/>
      <c r="BI5359" s="491"/>
      <c r="BJ5359" s="491"/>
      <c r="BK5359" s="491"/>
      <c r="BL5359" s="491"/>
      <c r="BM5359" s="491"/>
      <c r="BN5359" s="491"/>
      <c r="BO5359" s="491"/>
      <c r="BP5359" s="306"/>
      <c r="BQ5359" s="496"/>
      <c r="BR5359" s="496"/>
      <c r="BS5359" s="496"/>
      <c r="BT5359" s="496"/>
      <c r="BU5359" s="496"/>
      <c r="BV5359" s="496"/>
    </row>
    <row r="5360" spans="1:74" s="52" customFormat="1" ht="12.75">
      <c r="A5360" s="45">
        <v>2346.9885393806389</v>
      </c>
      <c r="B5360" s="46" t="s">
        <v>416</v>
      </c>
      <c r="C5360" s="47" t="s">
        <v>417</v>
      </c>
      <c r="D5360" s="48">
        <v>420</v>
      </c>
      <c r="E5360" s="49">
        <v>41.017189999999999</v>
      </c>
      <c r="F5360" s="49">
        <v>0.127</v>
      </c>
      <c r="G5360" s="49">
        <v>11.15433</v>
      </c>
      <c r="H5360" s="49">
        <v>0.46310000000000001</v>
      </c>
      <c r="I5360" s="49">
        <v>0.15820000000000001</v>
      </c>
      <c r="J5360" s="49">
        <v>48.095860000000002</v>
      </c>
      <c r="K5360" s="49">
        <v>0.20219999999999999</v>
      </c>
      <c r="L5360" s="49">
        <v>101.28568</v>
      </c>
      <c r="M5360" s="47"/>
      <c r="N5360" s="50">
        <v>0.99848876427812772</v>
      </c>
      <c r="O5360" s="50">
        <v>2.4443107275236211E-3</v>
      </c>
      <c r="P5360" s="50">
        <v>0.22707888897673204</v>
      </c>
      <c r="Q5360" s="50">
        <v>9.0676751091519764E-3</v>
      </c>
      <c r="R5360" s="50">
        <v>3.2618913881874911E-3</v>
      </c>
      <c r="S5360" s="50">
        <v>1.7453941582505865</v>
      </c>
      <c r="T5360" s="50">
        <v>5.2737079614000567E-3</v>
      </c>
      <c r="U5360" s="50">
        <v>2.9927853397093149</v>
      </c>
      <c r="V5360" s="51">
        <v>88.487604974073832</v>
      </c>
      <c r="X5360" s="47" t="s">
        <v>1753</v>
      </c>
      <c r="Y5360" s="47" t="s">
        <v>1753</v>
      </c>
      <c r="Z5360" s="47" t="s">
        <v>1753</v>
      </c>
      <c r="AA5360" s="47" t="s">
        <v>1753</v>
      </c>
      <c r="AB5360" s="47" t="s">
        <v>1753</v>
      </c>
      <c r="AC5360" s="47" t="s">
        <v>1753</v>
      </c>
      <c r="AD5360" s="47" t="s">
        <v>1753</v>
      </c>
      <c r="AE5360" s="312"/>
      <c r="AF5360" s="465" t="s">
        <v>1754</v>
      </c>
      <c r="AG5360" s="311">
        <v>40</v>
      </c>
      <c r="AH5360" s="311">
        <v>15</v>
      </c>
      <c r="AI5360" s="311"/>
      <c r="AJ5360" s="311"/>
      <c r="AK5360" s="311"/>
      <c r="AL5360" s="311"/>
      <c r="AM5360" s="311"/>
      <c r="AN5360" s="311"/>
      <c r="AO5360" s="311"/>
      <c r="AP5360" s="311"/>
      <c r="AQ5360" s="311"/>
      <c r="AR5360" s="311"/>
      <c r="AS5360" s="311"/>
      <c r="AT5360" s="311"/>
      <c r="AU5360" s="311"/>
      <c r="AV5360" s="311"/>
      <c r="AW5360" s="311"/>
      <c r="AX5360" s="311"/>
      <c r="AY5360" s="311"/>
      <c r="AZ5360" s="311"/>
      <c r="BA5360" s="311"/>
      <c r="BB5360" s="311"/>
      <c r="BC5360" s="311"/>
      <c r="BD5360" s="311"/>
      <c r="BE5360" s="491"/>
      <c r="BF5360" s="491"/>
      <c r="BG5360" s="491"/>
      <c r="BH5360" s="491"/>
      <c r="BI5360" s="491"/>
      <c r="BJ5360" s="491"/>
      <c r="BK5360" s="491"/>
      <c r="BL5360" s="491"/>
      <c r="BM5360" s="491"/>
      <c r="BN5360" s="491"/>
      <c r="BO5360" s="491"/>
      <c r="BP5360" s="306"/>
      <c r="BQ5360" s="496"/>
      <c r="BR5360" s="496"/>
      <c r="BS5360" s="496"/>
      <c r="BT5360" s="496"/>
      <c r="BU5360" s="496"/>
      <c r="BV5360" s="496"/>
    </row>
    <row r="5361" spans="1:74" s="52" customFormat="1" ht="12.75">
      <c r="A5361" s="45">
        <v>2346.9885393806389</v>
      </c>
      <c r="B5361" s="46" t="s">
        <v>416</v>
      </c>
      <c r="C5361" s="47" t="s">
        <v>417</v>
      </c>
      <c r="D5361" s="48">
        <v>435</v>
      </c>
      <c r="E5361" s="49">
        <v>41.027329999999999</v>
      </c>
      <c r="F5361" s="49">
        <v>9.6499989999999994E-2</v>
      </c>
      <c r="G5361" s="49">
        <v>11.29426</v>
      </c>
      <c r="H5361" s="49">
        <v>0.44190000000000002</v>
      </c>
      <c r="I5361" s="49">
        <v>0.16250000000000001</v>
      </c>
      <c r="J5361" s="49">
        <v>48.236550000000001</v>
      </c>
      <c r="K5361" s="49">
        <v>0.2024</v>
      </c>
      <c r="L5361" s="49">
        <v>101.53063999</v>
      </c>
      <c r="M5361" s="47"/>
      <c r="N5361" s="50">
        <v>0.99709841407162991</v>
      </c>
      <c r="O5361" s="50">
        <v>1.8542464417024439E-3</v>
      </c>
      <c r="P5361" s="50">
        <v>0.22955066016443518</v>
      </c>
      <c r="Q5361" s="50">
        <v>8.6383871643796704E-3</v>
      </c>
      <c r="R5361" s="50">
        <v>3.3450597176447041E-3</v>
      </c>
      <c r="S5361" s="50">
        <v>1.7476302558697159</v>
      </c>
      <c r="T5361" s="50">
        <v>5.2702707460114441E-3</v>
      </c>
      <c r="U5361" s="50">
        <v>2.995053309696829</v>
      </c>
      <c r="V5361" s="51">
        <v>88.39000223485516</v>
      </c>
      <c r="X5361" s="47" t="s">
        <v>1753</v>
      </c>
      <c r="Y5361" s="47" t="s">
        <v>1753</v>
      </c>
      <c r="Z5361" s="47" t="s">
        <v>1753</v>
      </c>
      <c r="AA5361" s="47" t="s">
        <v>1753</v>
      </c>
      <c r="AB5361" s="47" t="s">
        <v>1753</v>
      </c>
      <c r="AC5361" s="47" t="s">
        <v>1753</v>
      </c>
      <c r="AD5361" s="47" t="s">
        <v>1753</v>
      </c>
      <c r="AE5361" s="312"/>
      <c r="AF5361" s="465" t="s">
        <v>1754</v>
      </c>
      <c r="AG5361" s="311">
        <v>40</v>
      </c>
      <c r="AH5361" s="311">
        <v>15</v>
      </c>
      <c r="AI5361" s="311"/>
      <c r="AJ5361" s="311"/>
      <c r="AK5361" s="311"/>
      <c r="AL5361" s="311"/>
      <c r="AM5361" s="311"/>
      <c r="AN5361" s="311"/>
      <c r="AO5361" s="311"/>
      <c r="AP5361" s="311"/>
      <c r="AQ5361" s="311"/>
      <c r="AR5361" s="311"/>
      <c r="AS5361" s="311"/>
      <c r="AT5361" s="311"/>
      <c r="AU5361" s="311"/>
      <c r="AV5361" s="311"/>
      <c r="AW5361" s="311"/>
      <c r="AX5361" s="311"/>
      <c r="AY5361" s="311"/>
      <c r="AZ5361" s="311"/>
      <c r="BA5361" s="311"/>
      <c r="BB5361" s="311"/>
      <c r="BC5361" s="311"/>
      <c r="BD5361" s="311"/>
      <c r="BE5361" s="491"/>
      <c r="BF5361" s="491"/>
      <c r="BG5361" s="491"/>
      <c r="BH5361" s="491"/>
      <c r="BI5361" s="491"/>
      <c r="BJ5361" s="491"/>
      <c r="BK5361" s="491"/>
      <c r="BL5361" s="491"/>
      <c r="BM5361" s="491"/>
      <c r="BN5361" s="491"/>
      <c r="BO5361" s="491"/>
      <c r="BP5361" s="306"/>
      <c r="BQ5361" s="496"/>
      <c r="BR5361" s="496"/>
      <c r="BS5361" s="496"/>
      <c r="BT5361" s="496"/>
      <c r="BU5361" s="496"/>
      <c r="BV5361" s="496"/>
    </row>
    <row r="5362" spans="1:74" s="52" customFormat="1" ht="12.75">
      <c r="A5362" s="45">
        <v>2346.9885393806389</v>
      </c>
      <c r="B5362" s="46" t="s">
        <v>416</v>
      </c>
      <c r="C5362" s="47" t="s">
        <v>417</v>
      </c>
      <c r="D5362" s="48">
        <v>450</v>
      </c>
      <c r="E5362" s="49">
        <v>41.017189999999999</v>
      </c>
      <c r="F5362" s="49">
        <v>0.1118</v>
      </c>
      <c r="G5362" s="49">
        <v>11.404210000000001</v>
      </c>
      <c r="H5362" s="49">
        <v>0.42949999999999999</v>
      </c>
      <c r="I5362" s="49">
        <v>0.18329999999999999</v>
      </c>
      <c r="J5362" s="49">
        <v>48.115960000000001</v>
      </c>
      <c r="K5362" s="49">
        <v>0.20150000000000001</v>
      </c>
      <c r="L5362" s="49">
        <v>101.53456</v>
      </c>
      <c r="M5362" s="47"/>
      <c r="N5362" s="50">
        <v>0.99716052882059147</v>
      </c>
      <c r="O5362" s="50">
        <v>2.1489009278315928E-3</v>
      </c>
      <c r="P5362" s="50">
        <v>0.23185708674513569</v>
      </c>
      <c r="Q5362" s="50">
        <v>8.3985871924262406E-3</v>
      </c>
      <c r="R5362" s="50">
        <v>3.7743952671720695E-3</v>
      </c>
      <c r="S5362" s="50">
        <v>1.7438008118101092</v>
      </c>
      <c r="T5362" s="50">
        <v>5.2484597709513111E-3</v>
      </c>
      <c r="U5362" s="50">
        <v>2.9939804534422749</v>
      </c>
      <c r="V5362" s="51">
        <v>88.264309984300027</v>
      </c>
      <c r="X5362" s="47" t="s">
        <v>1753</v>
      </c>
      <c r="Y5362" s="47" t="s">
        <v>1753</v>
      </c>
      <c r="Z5362" s="47" t="s">
        <v>1753</v>
      </c>
      <c r="AA5362" s="47" t="s">
        <v>1753</v>
      </c>
      <c r="AB5362" s="47" t="s">
        <v>1753</v>
      </c>
      <c r="AC5362" s="47" t="s">
        <v>1753</v>
      </c>
      <c r="AD5362" s="47" t="s">
        <v>1753</v>
      </c>
      <c r="AE5362" s="312"/>
      <c r="AF5362" s="465" t="s">
        <v>1754</v>
      </c>
      <c r="AG5362" s="311">
        <v>40</v>
      </c>
      <c r="AH5362" s="311">
        <v>15</v>
      </c>
      <c r="AI5362" s="311"/>
      <c r="AJ5362" s="311"/>
      <c r="AK5362" s="311"/>
      <c r="AL5362" s="311"/>
      <c r="AM5362" s="311"/>
      <c r="AN5362" s="311"/>
      <c r="AO5362" s="311"/>
      <c r="AP5362" s="311"/>
      <c r="AQ5362" s="311"/>
      <c r="AR5362" s="311"/>
      <c r="AS5362" s="311"/>
      <c r="AT5362" s="311"/>
      <c r="AU5362" s="311"/>
      <c r="AV5362" s="311"/>
      <c r="AW5362" s="311"/>
      <c r="AX5362" s="311"/>
      <c r="AY5362" s="311"/>
      <c r="AZ5362" s="311"/>
      <c r="BA5362" s="311"/>
      <c r="BB5362" s="311"/>
      <c r="BC5362" s="311"/>
      <c r="BD5362" s="311"/>
      <c r="BE5362" s="491"/>
      <c r="BF5362" s="491"/>
      <c r="BG5362" s="491"/>
      <c r="BH5362" s="491"/>
      <c r="BI5362" s="491"/>
      <c r="BJ5362" s="491"/>
      <c r="BK5362" s="491"/>
      <c r="BL5362" s="491"/>
      <c r="BM5362" s="491"/>
      <c r="BN5362" s="491"/>
      <c r="BO5362" s="491"/>
      <c r="BP5362" s="306"/>
      <c r="BQ5362" s="496"/>
      <c r="BR5362" s="496"/>
      <c r="BS5362" s="496"/>
      <c r="BT5362" s="496"/>
      <c r="BU5362" s="496"/>
      <c r="BV5362" s="496"/>
    </row>
    <row r="5363" spans="1:74" s="52" customFormat="1" ht="12.75">
      <c r="A5363" s="45">
        <v>2346.9885393806389</v>
      </c>
      <c r="B5363" s="46" t="s">
        <v>416</v>
      </c>
      <c r="C5363" s="47" t="s">
        <v>417</v>
      </c>
      <c r="D5363" s="48">
        <v>465</v>
      </c>
      <c r="E5363" s="49">
        <v>41.078029999999998</v>
      </c>
      <c r="F5363" s="49">
        <v>0.1124</v>
      </c>
      <c r="G5363" s="49">
        <v>11.264279999999999</v>
      </c>
      <c r="H5363" s="49">
        <v>0.44729999999999998</v>
      </c>
      <c r="I5363" s="49">
        <v>0.13869999999999999</v>
      </c>
      <c r="J5363" s="49">
        <v>48.125999999999998</v>
      </c>
      <c r="K5363" s="49">
        <v>0.20499999999999999</v>
      </c>
      <c r="L5363" s="49">
        <v>101.44771</v>
      </c>
      <c r="M5363" s="47"/>
      <c r="N5363" s="50">
        <v>0.99861494587428612</v>
      </c>
      <c r="O5363" s="50">
        <v>2.1603801599099541E-3</v>
      </c>
      <c r="P5363" s="50">
        <v>0.2290065400667779</v>
      </c>
      <c r="Q5363" s="50">
        <v>8.7464384541121962E-3</v>
      </c>
      <c r="R5363" s="50">
        <v>2.8559503577038265E-3</v>
      </c>
      <c r="S5363" s="50">
        <v>1.7441216224713398</v>
      </c>
      <c r="T5363" s="50">
        <v>5.3394922741415128E-3</v>
      </c>
      <c r="U5363" s="50">
        <v>2.9926800261887814</v>
      </c>
      <c r="V5363" s="51">
        <v>88.393732124719307</v>
      </c>
      <c r="X5363" s="47" t="s">
        <v>1753</v>
      </c>
      <c r="Y5363" s="47" t="s">
        <v>1753</v>
      </c>
      <c r="Z5363" s="47" t="s">
        <v>1753</v>
      </c>
      <c r="AA5363" s="47" t="s">
        <v>1753</v>
      </c>
      <c r="AB5363" s="47" t="s">
        <v>1753</v>
      </c>
      <c r="AC5363" s="47" t="s">
        <v>1753</v>
      </c>
      <c r="AD5363" s="47" t="s">
        <v>1753</v>
      </c>
      <c r="AE5363" s="312"/>
      <c r="AF5363" s="465" t="s">
        <v>1754</v>
      </c>
      <c r="AG5363" s="311">
        <v>40</v>
      </c>
      <c r="AH5363" s="311">
        <v>15</v>
      </c>
      <c r="AI5363" s="311"/>
      <c r="AJ5363" s="311"/>
      <c r="AK5363" s="311"/>
      <c r="AL5363" s="311"/>
      <c r="AM5363" s="311"/>
      <c r="AN5363" s="311"/>
      <c r="AO5363" s="311"/>
      <c r="AP5363" s="311"/>
      <c r="AQ5363" s="311"/>
      <c r="AR5363" s="311"/>
      <c r="AS5363" s="311"/>
      <c r="AT5363" s="311"/>
      <c r="AU5363" s="311"/>
      <c r="AV5363" s="311"/>
      <c r="AW5363" s="311"/>
      <c r="AX5363" s="311"/>
      <c r="AY5363" s="311"/>
      <c r="AZ5363" s="311"/>
      <c r="BA5363" s="311"/>
      <c r="BB5363" s="311"/>
      <c r="BC5363" s="311"/>
      <c r="BD5363" s="311"/>
      <c r="BE5363" s="491"/>
      <c r="BF5363" s="491"/>
      <c r="BG5363" s="491"/>
      <c r="BH5363" s="491"/>
      <c r="BI5363" s="491"/>
      <c r="BJ5363" s="491"/>
      <c r="BK5363" s="491"/>
      <c r="BL5363" s="491"/>
      <c r="BM5363" s="491"/>
      <c r="BN5363" s="491"/>
      <c r="BO5363" s="491"/>
      <c r="BP5363" s="306"/>
      <c r="BQ5363" s="496"/>
      <c r="BR5363" s="496"/>
      <c r="BS5363" s="496"/>
      <c r="BT5363" s="496"/>
      <c r="BU5363" s="496"/>
      <c r="BV5363" s="496"/>
    </row>
    <row r="5364" spans="1:74" s="52" customFormat="1" ht="12.75">
      <c r="A5364" s="45">
        <v>2346.9885393806389</v>
      </c>
      <c r="B5364" s="46" t="s">
        <v>416</v>
      </c>
      <c r="C5364" s="47" t="s">
        <v>417</v>
      </c>
      <c r="D5364" s="48">
        <v>480</v>
      </c>
      <c r="E5364" s="49">
        <v>42.933689999999999</v>
      </c>
      <c r="F5364" s="49">
        <v>0.12180000000000001</v>
      </c>
      <c r="G5364" s="49">
        <v>11.25428</v>
      </c>
      <c r="H5364" s="49">
        <v>0.46260000000000001</v>
      </c>
      <c r="I5364" s="49">
        <v>0.16139999999999999</v>
      </c>
      <c r="J5364" s="49">
        <v>47.633589999999998</v>
      </c>
      <c r="K5364" s="49">
        <v>0.20369999999999999</v>
      </c>
      <c r="L5364" s="49">
        <v>102.85386</v>
      </c>
      <c r="M5364" s="47"/>
      <c r="N5364" s="50">
        <v>1.0248563517741756</v>
      </c>
      <c r="O5364" s="50">
        <v>2.2987274624448558E-3</v>
      </c>
      <c r="P5364" s="50">
        <v>0.22466658858765695</v>
      </c>
      <c r="Q5364" s="50">
        <v>8.8820722537663894E-3</v>
      </c>
      <c r="R5364" s="50">
        <v>3.2632778305397431E-3</v>
      </c>
      <c r="S5364" s="50">
        <v>1.6950661089007042</v>
      </c>
      <c r="T5364" s="50">
        <v>5.2097089028759393E-3</v>
      </c>
      <c r="U5364" s="50">
        <v>2.9661817674316278</v>
      </c>
      <c r="V5364" s="51">
        <v>88.296985883420419</v>
      </c>
      <c r="X5364" s="47" t="s">
        <v>1753</v>
      </c>
      <c r="Y5364" s="47" t="s">
        <v>1753</v>
      </c>
      <c r="Z5364" s="47" t="s">
        <v>1753</v>
      </c>
      <c r="AA5364" s="47" t="s">
        <v>1753</v>
      </c>
      <c r="AB5364" s="47" t="s">
        <v>1753</v>
      </c>
      <c r="AC5364" s="47" t="s">
        <v>1753</v>
      </c>
      <c r="AD5364" s="47" t="s">
        <v>1753</v>
      </c>
      <c r="AE5364" s="312"/>
      <c r="AF5364" s="465" t="s">
        <v>1754</v>
      </c>
      <c r="AG5364" s="311">
        <v>40</v>
      </c>
      <c r="AH5364" s="311">
        <v>15</v>
      </c>
      <c r="AI5364" s="311"/>
      <c r="AJ5364" s="311"/>
      <c r="AK5364" s="311"/>
      <c r="AL5364" s="311"/>
      <c r="AM5364" s="311"/>
      <c r="AN5364" s="311"/>
      <c r="AO5364" s="311"/>
      <c r="AP5364" s="311"/>
      <c r="AQ5364" s="311"/>
      <c r="AR5364" s="311"/>
      <c r="AS5364" s="311"/>
      <c r="AT5364" s="311"/>
      <c r="AU5364" s="311"/>
      <c r="AV5364" s="311"/>
      <c r="AW5364" s="311"/>
      <c r="AX5364" s="311"/>
      <c r="AY5364" s="311"/>
      <c r="AZ5364" s="311"/>
      <c r="BA5364" s="311"/>
      <c r="BB5364" s="311"/>
      <c r="BC5364" s="311"/>
      <c r="BD5364" s="311"/>
      <c r="BE5364" s="491"/>
      <c r="BF5364" s="491"/>
      <c r="BG5364" s="491"/>
      <c r="BH5364" s="491"/>
      <c r="BI5364" s="491"/>
      <c r="BJ5364" s="491"/>
      <c r="BK5364" s="491"/>
      <c r="BL5364" s="491"/>
      <c r="BM5364" s="491"/>
      <c r="BN5364" s="491"/>
      <c r="BO5364" s="491"/>
      <c r="BP5364" s="306"/>
      <c r="BQ5364" s="496"/>
      <c r="BR5364" s="496"/>
      <c r="BS5364" s="496"/>
      <c r="BT5364" s="496"/>
      <c r="BU5364" s="496"/>
      <c r="BV5364" s="496"/>
    </row>
    <row r="5365" spans="1:74" s="52" customFormat="1" ht="12.75">
      <c r="A5365" s="45">
        <v>2346.9885393806389</v>
      </c>
      <c r="B5365" s="46" t="s">
        <v>416</v>
      </c>
      <c r="C5365" s="47" t="s">
        <v>417</v>
      </c>
      <c r="D5365" s="48">
        <v>495</v>
      </c>
      <c r="E5365" s="49">
        <v>41.088169999999998</v>
      </c>
      <c r="F5365" s="49">
        <v>9.0800000000000006E-2</v>
      </c>
      <c r="G5365" s="49">
        <v>11.2143</v>
      </c>
      <c r="H5365" s="49">
        <v>0.44290000000000002</v>
      </c>
      <c r="I5365" s="49">
        <v>0.16850000000000001</v>
      </c>
      <c r="J5365" s="49">
        <v>48.156149999999997</v>
      </c>
      <c r="K5365" s="49">
        <v>0.20019999999999999</v>
      </c>
      <c r="L5365" s="49">
        <v>101.43982</v>
      </c>
      <c r="M5365" s="47"/>
      <c r="N5365" s="50">
        <v>0.99881385092914299</v>
      </c>
      <c r="O5365" s="50">
        <v>1.7451349686495674E-3</v>
      </c>
      <c r="P5365" s="50">
        <v>0.22797956533742758</v>
      </c>
      <c r="Q5365" s="50">
        <v>8.6599887929929755E-3</v>
      </c>
      <c r="R5365" s="50">
        <v>3.4693922319347882E-3</v>
      </c>
      <c r="S5365" s="50">
        <v>1.7451311131737102</v>
      </c>
      <c r="T5365" s="50">
        <v>5.214221522605352E-3</v>
      </c>
      <c r="U5365" s="50">
        <v>2.992794576725673</v>
      </c>
      <c r="V5365" s="51">
        <v>88.445677790895374</v>
      </c>
      <c r="X5365" s="47" t="s">
        <v>1753</v>
      </c>
      <c r="Y5365" s="47" t="s">
        <v>1753</v>
      </c>
      <c r="Z5365" s="47" t="s">
        <v>1753</v>
      </c>
      <c r="AA5365" s="47" t="s">
        <v>1753</v>
      </c>
      <c r="AB5365" s="47" t="s">
        <v>1753</v>
      </c>
      <c r="AC5365" s="47" t="s">
        <v>1753</v>
      </c>
      <c r="AD5365" s="47" t="s">
        <v>1753</v>
      </c>
      <c r="AE5365" s="312"/>
      <c r="AF5365" s="465" t="s">
        <v>1754</v>
      </c>
      <c r="AG5365" s="311">
        <v>40</v>
      </c>
      <c r="AH5365" s="311">
        <v>15</v>
      </c>
      <c r="AI5365" s="311"/>
      <c r="AJ5365" s="311"/>
      <c r="AK5365" s="311"/>
      <c r="AL5365" s="311"/>
      <c r="AM5365" s="311"/>
      <c r="AN5365" s="311"/>
      <c r="AO5365" s="311"/>
      <c r="AP5365" s="311"/>
      <c r="AQ5365" s="311"/>
      <c r="AR5365" s="311"/>
      <c r="AS5365" s="311"/>
      <c r="AT5365" s="311"/>
      <c r="AU5365" s="311"/>
      <c r="AV5365" s="311"/>
      <c r="AW5365" s="311"/>
      <c r="AX5365" s="311"/>
      <c r="AY5365" s="311"/>
      <c r="AZ5365" s="311"/>
      <c r="BA5365" s="311"/>
      <c r="BB5365" s="311"/>
      <c r="BC5365" s="311"/>
      <c r="BD5365" s="311"/>
      <c r="BE5365" s="491"/>
      <c r="BF5365" s="491"/>
      <c r="BG5365" s="491"/>
      <c r="BH5365" s="491"/>
      <c r="BI5365" s="491"/>
      <c r="BJ5365" s="491"/>
      <c r="BK5365" s="491"/>
      <c r="BL5365" s="491"/>
      <c r="BM5365" s="491"/>
      <c r="BN5365" s="491"/>
      <c r="BO5365" s="491"/>
      <c r="BP5365" s="306"/>
      <c r="BQ5365" s="496"/>
      <c r="BR5365" s="496"/>
      <c r="BS5365" s="496"/>
      <c r="BT5365" s="496"/>
      <c r="BU5365" s="496"/>
      <c r="BV5365" s="496"/>
    </row>
    <row r="5366" spans="1:74" s="52" customFormat="1" ht="12.75">
      <c r="A5366" s="45">
        <v>2346.9885393806389</v>
      </c>
      <c r="B5366" s="46" t="s">
        <v>416</v>
      </c>
      <c r="C5366" s="47" t="s">
        <v>417</v>
      </c>
      <c r="D5366" s="48">
        <v>510</v>
      </c>
      <c r="E5366" s="49">
        <v>41.017189999999999</v>
      </c>
      <c r="F5366" s="49">
        <v>0.12189999999999999</v>
      </c>
      <c r="G5366" s="49">
        <v>11.23429</v>
      </c>
      <c r="H5366" s="49">
        <v>0.43149999999999999</v>
      </c>
      <c r="I5366" s="49">
        <v>9.8500000000000004E-2</v>
      </c>
      <c r="J5366" s="49">
        <v>48.38729</v>
      </c>
      <c r="K5366" s="49">
        <v>0.2021</v>
      </c>
      <c r="L5366" s="49">
        <v>101.55667</v>
      </c>
      <c r="M5366" s="47"/>
      <c r="N5366" s="50">
        <v>0.99608400520400908</v>
      </c>
      <c r="O5366" s="50">
        <v>2.3405028948031001E-3</v>
      </c>
      <c r="P5366" s="50">
        <v>0.22815589082156001</v>
      </c>
      <c r="Q5366" s="50">
        <v>8.4285866195657755E-3</v>
      </c>
      <c r="R5366" s="50">
        <v>2.0260587366034647E-3</v>
      </c>
      <c r="S5366" s="50">
        <v>1.7517410488473748</v>
      </c>
      <c r="T5366" s="50">
        <v>5.2584048871557347E-3</v>
      </c>
      <c r="U5366" s="50">
        <v>2.9958033017438619</v>
      </c>
      <c r="V5366" s="51">
        <v>88.476375398625009</v>
      </c>
      <c r="X5366" s="47" t="s">
        <v>1753</v>
      </c>
      <c r="Y5366" s="47" t="s">
        <v>1753</v>
      </c>
      <c r="Z5366" s="47" t="s">
        <v>1753</v>
      </c>
      <c r="AA5366" s="47" t="s">
        <v>1753</v>
      </c>
      <c r="AB5366" s="47" t="s">
        <v>1753</v>
      </c>
      <c r="AC5366" s="47" t="s">
        <v>1753</v>
      </c>
      <c r="AD5366" s="47" t="s">
        <v>1753</v>
      </c>
      <c r="AE5366" s="312"/>
      <c r="AF5366" s="465" t="s">
        <v>1754</v>
      </c>
      <c r="AG5366" s="311">
        <v>40</v>
      </c>
      <c r="AH5366" s="311">
        <v>15</v>
      </c>
      <c r="AI5366" s="311"/>
      <c r="AJ5366" s="311"/>
      <c r="AK5366" s="311"/>
      <c r="AL5366" s="311"/>
      <c r="AM5366" s="311"/>
      <c r="AN5366" s="311"/>
      <c r="AO5366" s="311"/>
      <c r="AP5366" s="311"/>
      <c r="AQ5366" s="311"/>
      <c r="AR5366" s="311"/>
      <c r="AS5366" s="311"/>
      <c r="AT5366" s="311"/>
      <c r="AU5366" s="311"/>
      <c r="AV5366" s="311"/>
      <c r="AW5366" s="311"/>
      <c r="AX5366" s="311"/>
      <c r="AY5366" s="311"/>
      <c r="AZ5366" s="311"/>
      <c r="BA5366" s="311"/>
      <c r="BB5366" s="311"/>
      <c r="BC5366" s="311"/>
      <c r="BD5366" s="311"/>
      <c r="BE5366" s="491"/>
      <c r="BF5366" s="491"/>
      <c r="BG5366" s="491"/>
      <c r="BH5366" s="491"/>
      <c r="BI5366" s="491"/>
      <c r="BJ5366" s="491"/>
      <c r="BK5366" s="491"/>
      <c r="BL5366" s="491"/>
      <c r="BM5366" s="491"/>
      <c r="BN5366" s="491"/>
      <c r="BO5366" s="491"/>
      <c r="BP5366" s="306"/>
      <c r="BQ5366" s="496"/>
      <c r="BR5366" s="496"/>
      <c r="BS5366" s="496"/>
      <c r="BT5366" s="496"/>
      <c r="BU5366" s="496"/>
      <c r="BV5366" s="496"/>
    </row>
    <row r="5367" spans="1:74" s="52" customFormat="1" ht="12.75">
      <c r="A5367" s="45">
        <v>2346.9885393806389</v>
      </c>
      <c r="B5367" s="46" t="s">
        <v>416</v>
      </c>
      <c r="C5367" s="47" t="s">
        <v>417</v>
      </c>
      <c r="D5367" s="48">
        <v>525</v>
      </c>
      <c r="E5367" s="49">
        <v>41.088169999999998</v>
      </c>
      <c r="F5367" s="49">
        <v>8.8800000000000004E-2</v>
      </c>
      <c r="G5367" s="49">
        <v>11.19431</v>
      </c>
      <c r="H5367" s="49">
        <v>0.45729999999999998</v>
      </c>
      <c r="I5367" s="49">
        <v>0.1431</v>
      </c>
      <c r="J5367" s="49">
        <v>48.39734</v>
      </c>
      <c r="K5367" s="49">
        <v>0.20530000000000001</v>
      </c>
      <c r="L5367" s="49">
        <v>101.64352</v>
      </c>
      <c r="M5367" s="47"/>
      <c r="N5367" s="50">
        <v>0.99695996336442583</v>
      </c>
      <c r="O5367" s="50">
        <v>1.7035280927102017E-3</v>
      </c>
      <c r="P5367" s="50">
        <v>0.22715078527335583</v>
      </c>
      <c r="Q5367" s="50">
        <v>8.9249545424126275E-3</v>
      </c>
      <c r="R5367" s="50">
        <v>2.9409408649872003E-3</v>
      </c>
      <c r="S5367" s="50">
        <v>1.7506162574841773</v>
      </c>
      <c r="T5367" s="50">
        <v>5.3371267375627888E-3</v>
      </c>
      <c r="U5367" s="50">
        <v>2.9954970289197442</v>
      </c>
      <c r="V5367" s="51">
        <v>88.514785595949292</v>
      </c>
      <c r="X5367" s="47" t="s">
        <v>1753</v>
      </c>
      <c r="Y5367" s="47" t="s">
        <v>1753</v>
      </c>
      <c r="Z5367" s="47" t="s">
        <v>1753</v>
      </c>
      <c r="AA5367" s="47" t="s">
        <v>1753</v>
      </c>
      <c r="AB5367" s="47" t="s">
        <v>1753</v>
      </c>
      <c r="AC5367" s="47" t="s">
        <v>1753</v>
      </c>
      <c r="AD5367" s="47" t="s">
        <v>1753</v>
      </c>
      <c r="AE5367" s="312"/>
      <c r="AF5367" s="465" t="s">
        <v>1754</v>
      </c>
      <c r="AG5367" s="311">
        <v>40</v>
      </c>
      <c r="AH5367" s="311">
        <v>15</v>
      </c>
      <c r="AI5367" s="311"/>
      <c r="AJ5367" s="311"/>
      <c r="AK5367" s="311"/>
      <c r="AL5367" s="311"/>
      <c r="AM5367" s="311"/>
      <c r="AN5367" s="311"/>
      <c r="AO5367" s="311"/>
      <c r="AP5367" s="311"/>
      <c r="AQ5367" s="311"/>
      <c r="AR5367" s="311"/>
      <c r="AS5367" s="311"/>
      <c r="AT5367" s="311"/>
      <c r="AU5367" s="311"/>
      <c r="AV5367" s="311"/>
      <c r="AW5367" s="311"/>
      <c r="AX5367" s="311"/>
      <c r="AY5367" s="311"/>
      <c r="AZ5367" s="311"/>
      <c r="BA5367" s="311"/>
      <c r="BB5367" s="311"/>
      <c r="BC5367" s="311"/>
      <c r="BD5367" s="311"/>
      <c r="BE5367" s="491"/>
      <c r="BF5367" s="491"/>
      <c r="BG5367" s="491"/>
      <c r="BH5367" s="491"/>
      <c r="BI5367" s="491"/>
      <c r="BJ5367" s="491"/>
      <c r="BK5367" s="491"/>
      <c r="BL5367" s="491"/>
      <c r="BM5367" s="491"/>
      <c r="BN5367" s="491"/>
      <c r="BO5367" s="491"/>
      <c r="BP5367" s="306"/>
      <c r="BQ5367" s="496"/>
      <c r="BR5367" s="496"/>
      <c r="BS5367" s="496"/>
      <c r="BT5367" s="496"/>
      <c r="BU5367" s="496"/>
      <c r="BV5367" s="496"/>
    </row>
    <row r="5368" spans="1:74" s="52" customFormat="1" ht="12.75">
      <c r="A5368" s="45">
        <v>2346.9885393806389</v>
      </c>
      <c r="B5368" s="46" t="s">
        <v>416</v>
      </c>
      <c r="C5368" s="47" t="s">
        <v>417</v>
      </c>
      <c r="D5368" s="48">
        <v>540</v>
      </c>
      <c r="E5368" s="49">
        <v>41.260559999999998</v>
      </c>
      <c r="F5368" s="49">
        <v>9.9100010000000002E-2</v>
      </c>
      <c r="G5368" s="49">
        <v>11.13434</v>
      </c>
      <c r="H5368" s="49">
        <v>0.43880000000000002</v>
      </c>
      <c r="I5368" s="49">
        <v>0.15190000000000001</v>
      </c>
      <c r="J5368" s="49">
        <v>48.005409999999998</v>
      </c>
      <c r="K5368" s="49">
        <v>0.2024</v>
      </c>
      <c r="L5368" s="49">
        <v>101.35151000999998</v>
      </c>
      <c r="M5368" s="47"/>
      <c r="N5368" s="50">
        <v>1.0030268908769167</v>
      </c>
      <c r="O5368" s="50">
        <v>1.9046999562661142E-3</v>
      </c>
      <c r="P5368" s="50">
        <v>0.22635908582246408</v>
      </c>
      <c r="Q5368" s="50">
        <v>8.5800134715032159E-3</v>
      </c>
      <c r="R5368" s="50">
        <v>3.1276703390488488E-3</v>
      </c>
      <c r="S5368" s="50">
        <v>1.7397073056564281</v>
      </c>
      <c r="T5368" s="50">
        <v>5.2716384150212486E-3</v>
      </c>
      <c r="U5368" s="50">
        <v>2.9894728637038148</v>
      </c>
      <c r="V5368" s="51">
        <v>88.486701832475006</v>
      </c>
      <c r="X5368" s="47" t="s">
        <v>1753</v>
      </c>
      <c r="Y5368" s="47" t="s">
        <v>1753</v>
      </c>
      <c r="Z5368" s="47" t="s">
        <v>1753</v>
      </c>
      <c r="AA5368" s="47" t="s">
        <v>1753</v>
      </c>
      <c r="AB5368" s="47" t="s">
        <v>1753</v>
      </c>
      <c r="AC5368" s="47" t="s">
        <v>1753</v>
      </c>
      <c r="AD5368" s="47" t="s">
        <v>1753</v>
      </c>
      <c r="AE5368" s="312"/>
      <c r="AF5368" s="465" t="s">
        <v>1754</v>
      </c>
      <c r="AG5368" s="311">
        <v>40</v>
      </c>
      <c r="AH5368" s="311">
        <v>15</v>
      </c>
      <c r="AI5368" s="311"/>
      <c r="AJ5368" s="311"/>
      <c r="AK5368" s="311"/>
      <c r="AL5368" s="311"/>
      <c r="AM5368" s="311"/>
      <c r="AN5368" s="311"/>
      <c r="AO5368" s="311"/>
      <c r="AP5368" s="311"/>
      <c r="AQ5368" s="311"/>
      <c r="AR5368" s="311"/>
      <c r="AS5368" s="311"/>
      <c r="AT5368" s="311"/>
      <c r="AU5368" s="311"/>
      <c r="AV5368" s="311"/>
      <c r="AW5368" s="311"/>
      <c r="AX5368" s="311"/>
      <c r="AY5368" s="311"/>
      <c r="AZ5368" s="311"/>
      <c r="BA5368" s="311"/>
      <c r="BB5368" s="311"/>
      <c r="BC5368" s="311"/>
      <c r="BD5368" s="311"/>
      <c r="BE5368" s="491"/>
      <c r="BF5368" s="491"/>
      <c r="BG5368" s="491"/>
      <c r="BH5368" s="491"/>
      <c r="BI5368" s="491"/>
      <c r="BJ5368" s="491"/>
      <c r="BK5368" s="491"/>
      <c r="BL5368" s="491"/>
      <c r="BM5368" s="491"/>
      <c r="BN5368" s="491"/>
      <c r="BO5368" s="491"/>
      <c r="BP5368" s="306"/>
      <c r="BQ5368" s="496"/>
      <c r="BR5368" s="496"/>
      <c r="BS5368" s="496"/>
      <c r="BT5368" s="496"/>
      <c r="BU5368" s="496"/>
      <c r="BV5368" s="496"/>
    </row>
    <row r="5369" spans="1:74" s="52" customFormat="1" ht="12.75">
      <c r="A5369" s="45">
        <v>2346.9885393806389</v>
      </c>
      <c r="B5369" s="46" t="s">
        <v>416</v>
      </c>
      <c r="C5369" s="47" t="s">
        <v>417</v>
      </c>
      <c r="D5369" s="48">
        <v>555</v>
      </c>
      <c r="E5369" s="49">
        <v>41.321399999999997</v>
      </c>
      <c r="F5369" s="49">
        <v>0.1147</v>
      </c>
      <c r="G5369" s="49">
        <v>11.25428</v>
      </c>
      <c r="H5369" s="49">
        <v>0.45450000000000002</v>
      </c>
      <c r="I5369" s="49">
        <v>0.1704</v>
      </c>
      <c r="J5369" s="49">
        <v>48.146099999999997</v>
      </c>
      <c r="K5369" s="49">
        <v>0.19969999999999999</v>
      </c>
      <c r="L5369" s="49">
        <v>101.75238000000002</v>
      </c>
      <c r="M5369" s="47"/>
      <c r="N5369" s="50">
        <v>1.0009826356113265</v>
      </c>
      <c r="O5369" s="50">
        <v>2.1967991372716126E-3</v>
      </c>
      <c r="P5369" s="50">
        <v>0.22799494930545314</v>
      </c>
      <c r="Q5369" s="50">
        <v>8.8558305148957843E-3</v>
      </c>
      <c r="R5369" s="50">
        <v>3.4962851534928166E-3</v>
      </c>
      <c r="S5369" s="50">
        <v>1.7386860732294176</v>
      </c>
      <c r="T5369" s="50">
        <v>5.1830718433349011E-3</v>
      </c>
      <c r="U5369" s="50">
        <v>2.9896276765727579</v>
      </c>
      <c r="V5369" s="51">
        <v>88.407121099303197</v>
      </c>
      <c r="X5369" s="47" t="s">
        <v>1753</v>
      </c>
      <c r="Y5369" s="47" t="s">
        <v>1753</v>
      </c>
      <c r="Z5369" s="47" t="s">
        <v>1753</v>
      </c>
      <c r="AA5369" s="47" t="s">
        <v>1753</v>
      </c>
      <c r="AB5369" s="47" t="s">
        <v>1753</v>
      </c>
      <c r="AC5369" s="47" t="s">
        <v>1753</v>
      </c>
      <c r="AD5369" s="47" t="s">
        <v>1753</v>
      </c>
      <c r="AE5369" s="312"/>
      <c r="AF5369" s="465" t="s">
        <v>1754</v>
      </c>
      <c r="AG5369" s="311">
        <v>40</v>
      </c>
      <c r="AH5369" s="311">
        <v>15</v>
      </c>
      <c r="AI5369" s="311"/>
      <c r="AJ5369" s="311"/>
      <c r="AK5369" s="311"/>
      <c r="AL5369" s="311"/>
      <c r="AM5369" s="311"/>
      <c r="AN5369" s="311"/>
      <c r="AO5369" s="311"/>
      <c r="AP5369" s="311"/>
      <c r="AQ5369" s="311"/>
      <c r="AR5369" s="311"/>
      <c r="AS5369" s="311"/>
      <c r="AT5369" s="311"/>
      <c r="AU5369" s="311"/>
      <c r="AV5369" s="311"/>
      <c r="AW5369" s="311"/>
      <c r="AX5369" s="311"/>
      <c r="AY5369" s="311"/>
      <c r="AZ5369" s="311"/>
      <c r="BA5369" s="311"/>
      <c r="BB5369" s="311"/>
      <c r="BC5369" s="311"/>
      <c r="BD5369" s="311"/>
      <c r="BE5369" s="491"/>
      <c r="BF5369" s="491"/>
      <c r="BG5369" s="491"/>
      <c r="BH5369" s="491"/>
      <c r="BI5369" s="491"/>
      <c r="BJ5369" s="491"/>
      <c r="BK5369" s="491"/>
      <c r="BL5369" s="491"/>
      <c r="BM5369" s="491"/>
      <c r="BN5369" s="491"/>
      <c r="BO5369" s="491"/>
      <c r="BP5369" s="306"/>
      <c r="BQ5369" s="496"/>
      <c r="BR5369" s="496"/>
      <c r="BS5369" s="496"/>
      <c r="BT5369" s="496"/>
      <c r="BU5369" s="496"/>
      <c r="BV5369" s="496"/>
    </row>
    <row r="5370" spans="1:74" s="52" customFormat="1" ht="12.75">
      <c r="A5370" s="45">
        <v>2346.9885393806389</v>
      </c>
      <c r="B5370" s="46" t="s">
        <v>416</v>
      </c>
      <c r="C5370" s="47" t="s">
        <v>417</v>
      </c>
      <c r="D5370" s="48">
        <v>570</v>
      </c>
      <c r="E5370" s="49">
        <v>40.844810000000003</v>
      </c>
      <c r="F5370" s="49">
        <v>0.1162</v>
      </c>
      <c r="G5370" s="49">
        <v>11.284269999999999</v>
      </c>
      <c r="H5370" s="49">
        <v>0.45569999999999999</v>
      </c>
      <c r="I5370" s="49">
        <v>0.1353</v>
      </c>
      <c r="J5370" s="49">
        <v>48.326990000000002</v>
      </c>
      <c r="K5370" s="49">
        <v>0.20269999999999999</v>
      </c>
      <c r="L5370" s="49">
        <v>101.44466999999999</v>
      </c>
      <c r="M5370" s="47"/>
      <c r="N5370" s="50">
        <v>0.99368643771241405</v>
      </c>
      <c r="O5370" s="50">
        <v>2.2350849043485466E-3</v>
      </c>
      <c r="P5370" s="50">
        <v>0.22958417287722488</v>
      </c>
      <c r="Q5370" s="50">
        <v>8.9173415910577883E-3</v>
      </c>
      <c r="R5370" s="50">
        <v>2.7880208550651437E-3</v>
      </c>
      <c r="S5370" s="50">
        <v>1.7527128639917089</v>
      </c>
      <c r="T5370" s="50">
        <v>5.2835263587284352E-3</v>
      </c>
      <c r="U5370" s="50">
        <v>2.9970136564024403</v>
      </c>
      <c r="V5370" s="51">
        <v>88.418275939116768</v>
      </c>
      <c r="X5370" s="47" t="s">
        <v>1753</v>
      </c>
      <c r="Y5370" s="47" t="s">
        <v>1753</v>
      </c>
      <c r="Z5370" s="47" t="s">
        <v>1753</v>
      </c>
      <c r="AA5370" s="47" t="s">
        <v>1753</v>
      </c>
      <c r="AB5370" s="47" t="s">
        <v>1753</v>
      </c>
      <c r="AC5370" s="47" t="s">
        <v>1753</v>
      </c>
      <c r="AD5370" s="47" t="s">
        <v>1753</v>
      </c>
      <c r="AE5370" s="312"/>
      <c r="AF5370" s="465" t="s">
        <v>1754</v>
      </c>
      <c r="AG5370" s="311">
        <v>40</v>
      </c>
      <c r="AH5370" s="311">
        <v>15</v>
      </c>
      <c r="AI5370" s="311"/>
      <c r="AJ5370" s="311"/>
      <c r="AK5370" s="311"/>
      <c r="AL5370" s="311"/>
      <c r="AM5370" s="311"/>
      <c r="AN5370" s="311"/>
      <c r="AO5370" s="311"/>
      <c r="AP5370" s="311"/>
      <c r="AQ5370" s="311"/>
      <c r="AR5370" s="311"/>
      <c r="AS5370" s="311"/>
      <c r="AT5370" s="311"/>
      <c r="AU5370" s="311"/>
      <c r="AV5370" s="311"/>
      <c r="AW5370" s="311"/>
      <c r="AX5370" s="311"/>
      <c r="AY5370" s="311"/>
      <c r="AZ5370" s="311"/>
      <c r="BA5370" s="311"/>
      <c r="BB5370" s="311"/>
      <c r="BC5370" s="311"/>
      <c r="BD5370" s="311"/>
      <c r="BE5370" s="491"/>
      <c r="BF5370" s="491"/>
      <c r="BG5370" s="491"/>
      <c r="BH5370" s="491"/>
      <c r="BI5370" s="491"/>
      <c r="BJ5370" s="491"/>
      <c r="BK5370" s="491"/>
      <c r="BL5370" s="491"/>
      <c r="BM5370" s="491"/>
      <c r="BN5370" s="491"/>
      <c r="BO5370" s="491"/>
      <c r="BP5370" s="306"/>
      <c r="BQ5370" s="496"/>
      <c r="BR5370" s="496"/>
      <c r="BS5370" s="496"/>
      <c r="BT5370" s="496"/>
      <c r="BU5370" s="496"/>
      <c r="BV5370" s="496"/>
    </row>
    <row r="5371" spans="1:74" s="52" customFormat="1" ht="12.75">
      <c r="A5371" s="45">
        <v>2346.9885393806389</v>
      </c>
      <c r="B5371" s="46" t="s">
        <v>416</v>
      </c>
      <c r="C5371" s="47" t="s">
        <v>417</v>
      </c>
      <c r="D5371" s="48">
        <v>585</v>
      </c>
      <c r="E5371" s="49">
        <v>40.946210000000001</v>
      </c>
      <c r="F5371" s="49">
        <v>7.5999999999999998E-2</v>
      </c>
      <c r="G5371" s="49">
        <v>11.16433</v>
      </c>
      <c r="H5371" s="49">
        <v>0.45440000000000003</v>
      </c>
      <c r="I5371" s="49">
        <v>0.17319999999999999</v>
      </c>
      <c r="J5371" s="49">
        <v>48.186300000000003</v>
      </c>
      <c r="K5371" s="49">
        <v>0.1953</v>
      </c>
      <c r="L5371" s="49">
        <v>101.26564</v>
      </c>
      <c r="M5371" s="47"/>
      <c r="N5371" s="50">
        <v>0.99760194045624584</v>
      </c>
      <c r="O5371" s="50">
        <v>1.4639713684509636E-3</v>
      </c>
      <c r="P5371" s="50">
        <v>0.22747424635492597</v>
      </c>
      <c r="Q5371" s="50">
        <v>8.9048332394381976E-3</v>
      </c>
      <c r="R5371" s="50">
        <v>3.5741864387275088E-3</v>
      </c>
      <c r="S5371" s="50">
        <v>1.750151729365625</v>
      </c>
      <c r="T5371" s="50">
        <v>5.0980426744006331E-3</v>
      </c>
      <c r="U5371" s="50">
        <v>2.9960070289302245</v>
      </c>
      <c r="V5371" s="51">
        <v>88.497610309146282</v>
      </c>
      <c r="X5371" s="47" t="s">
        <v>1753</v>
      </c>
      <c r="Y5371" s="47" t="s">
        <v>1753</v>
      </c>
      <c r="Z5371" s="47" t="s">
        <v>1753</v>
      </c>
      <c r="AA5371" s="47" t="s">
        <v>1753</v>
      </c>
      <c r="AB5371" s="47" t="s">
        <v>1753</v>
      </c>
      <c r="AC5371" s="47" t="s">
        <v>1753</v>
      </c>
      <c r="AD5371" s="47" t="s">
        <v>1753</v>
      </c>
      <c r="AE5371" s="312"/>
      <c r="AF5371" s="465" t="s">
        <v>1754</v>
      </c>
      <c r="AG5371" s="311">
        <v>40</v>
      </c>
      <c r="AH5371" s="311">
        <v>15</v>
      </c>
      <c r="AI5371" s="311"/>
      <c r="AJ5371" s="311"/>
      <c r="AK5371" s="311"/>
      <c r="AL5371" s="311"/>
      <c r="AM5371" s="311"/>
      <c r="AN5371" s="311"/>
      <c r="AO5371" s="311"/>
      <c r="AP5371" s="311"/>
      <c r="AQ5371" s="311"/>
      <c r="AR5371" s="311"/>
      <c r="AS5371" s="311"/>
      <c r="AT5371" s="311"/>
      <c r="AU5371" s="311"/>
      <c r="AV5371" s="311"/>
      <c r="AW5371" s="311"/>
      <c r="AX5371" s="311"/>
      <c r="AY5371" s="311"/>
      <c r="AZ5371" s="311"/>
      <c r="BA5371" s="311"/>
      <c r="BB5371" s="311"/>
      <c r="BC5371" s="311"/>
      <c r="BD5371" s="311"/>
      <c r="BE5371" s="491"/>
      <c r="BF5371" s="491"/>
      <c r="BG5371" s="491"/>
      <c r="BH5371" s="491"/>
      <c r="BI5371" s="491"/>
      <c r="BJ5371" s="491"/>
      <c r="BK5371" s="491"/>
      <c r="BL5371" s="491"/>
      <c r="BM5371" s="491"/>
      <c r="BN5371" s="491"/>
      <c r="BO5371" s="491"/>
      <c r="BP5371" s="306"/>
      <c r="BQ5371" s="496"/>
      <c r="BR5371" s="496"/>
      <c r="BS5371" s="496"/>
      <c r="BT5371" s="496"/>
      <c r="BU5371" s="496"/>
      <c r="BV5371" s="496"/>
    </row>
    <row r="5372" spans="1:74" s="52" customFormat="1" ht="12.75">
      <c r="A5372" s="45">
        <v>2346.9885393806389</v>
      </c>
      <c r="B5372" s="46" t="s">
        <v>416</v>
      </c>
      <c r="C5372" s="47" t="s">
        <v>417</v>
      </c>
      <c r="D5372" s="48">
        <v>600</v>
      </c>
      <c r="E5372" s="49">
        <v>41.078029999999998</v>
      </c>
      <c r="F5372" s="49">
        <v>0.111</v>
      </c>
      <c r="G5372" s="49">
        <v>11.23429</v>
      </c>
      <c r="H5372" s="49">
        <v>0.4526</v>
      </c>
      <c r="I5372" s="49">
        <v>0.1593</v>
      </c>
      <c r="J5372" s="49">
        <v>47.965209999999999</v>
      </c>
      <c r="K5372" s="49">
        <v>0.19539999999999999</v>
      </c>
      <c r="L5372" s="49">
        <v>101.25903</v>
      </c>
      <c r="M5372" s="47"/>
      <c r="N5372" s="50">
        <v>1.0004402765791724</v>
      </c>
      <c r="O5372" s="50">
        <v>2.1373712025719513E-3</v>
      </c>
      <c r="P5372" s="50">
        <v>0.22881431142482733</v>
      </c>
      <c r="Q5372" s="50">
        <v>8.8662505923112981E-3</v>
      </c>
      <c r="R5372" s="50">
        <v>3.2861173991648707E-3</v>
      </c>
      <c r="S5372" s="50">
        <v>1.7414718377563387</v>
      </c>
      <c r="T5372" s="50">
        <v>5.0987505680480131E-3</v>
      </c>
      <c r="U5372" s="50">
        <v>2.9918718478301249</v>
      </c>
      <c r="V5372" s="51">
        <v>88.386747198120403</v>
      </c>
      <c r="X5372" s="47" t="s">
        <v>1753</v>
      </c>
      <c r="Y5372" s="47" t="s">
        <v>1753</v>
      </c>
      <c r="Z5372" s="47" t="s">
        <v>1753</v>
      </c>
      <c r="AA5372" s="47" t="s">
        <v>1753</v>
      </c>
      <c r="AB5372" s="47" t="s">
        <v>1753</v>
      </c>
      <c r="AC5372" s="47" t="s">
        <v>1753</v>
      </c>
      <c r="AD5372" s="47" t="s">
        <v>1753</v>
      </c>
      <c r="AE5372" s="312"/>
      <c r="AF5372" s="465" t="s">
        <v>1754</v>
      </c>
      <c r="AG5372" s="311">
        <v>40</v>
      </c>
      <c r="AH5372" s="311">
        <v>15</v>
      </c>
      <c r="AI5372" s="311"/>
      <c r="AJ5372" s="311"/>
      <c r="AK5372" s="311"/>
      <c r="AL5372" s="311"/>
      <c r="AM5372" s="311"/>
      <c r="AN5372" s="311"/>
      <c r="AO5372" s="311"/>
      <c r="AP5372" s="311"/>
      <c r="AQ5372" s="311"/>
      <c r="AR5372" s="311"/>
      <c r="AS5372" s="311"/>
      <c r="AT5372" s="311"/>
      <c r="AU5372" s="311"/>
      <c r="AV5372" s="311"/>
      <c r="AW5372" s="311"/>
      <c r="AX5372" s="311"/>
      <c r="AY5372" s="311"/>
      <c r="AZ5372" s="311"/>
      <c r="BA5372" s="311"/>
      <c r="BB5372" s="311"/>
      <c r="BC5372" s="311"/>
      <c r="BD5372" s="311"/>
      <c r="BE5372" s="491"/>
      <c r="BF5372" s="491"/>
      <c r="BG5372" s="491"/>
      <c r="BH5372" s="491"/>
      <c r="BI5372" s="491"/>
      <c r="BJ5372" s="491"/>
      <c r="BK5372" s="491"/>
      <c r="BL5372" s="491"/>
      <c r="BM5372" s="491"/>
      <c r="BN5372" s="491"/>
      <c r="BO5372" s="491"/>
      <c r="BP5372" s="306"/>
      <c r="BQ5372" s="496"/>
      <c r="BR5372" s="496"/>
      <c r="BS5372" s="496"/>
      <c r="BT5372" s="496"/>
      <c r="BU5372" s="496"/>
      <c r="BV5372" s="496"/>
    </row>
    <row r="5373" spans="1:74" s="52" customFormat="1" ht="12.75">
      <c r="A5373" s="45">
        <v>2346.9885393806389</v>
      </c>
      <c r="B5373" s="46" t="s">
        <v>416</v>
      </c>
      <c r="C5373" s="47" t="s">
        <v>417</v>
      </c>
      <c r="D5373" s="48">
        <v>615</v>
      </c>
      <c r="E5373" s="49">
        <v>41.067889999999998</v>
      </c>
      <c r="F5373" s="49">
        <v>9.6399990000000005E-2</v>
      </c>
      <c r="G5373" s="49">
        <v>11.15433</v>
      </c>
      <c r="H5373" s="49">
        <v>0.45619999999999999</v>
      </c>
      <c r="I5373" s="49">
        <v>0.20449999999999999</v>
      </c>
      <c r="J5373" s="49">
        <v>48.37724</v>
      </c>
      <c r="K5373" s="49">
        <v>0.19489999999999999</v>
      </c>
      <c r="L5373" s="49">
        <v>101.62025999000002</v>
      </c>
      <c r="M5373" s="47"/>
      <c r="N5373" s="50">
        <v>0.99687843016430655</v>
      </c>
      <c r="O5373" s="50">
        <v>1.8500872616646965E-3</v>
      </c>
      <c r="P5373" s="50">
        <v>0.22643277653052768</v>
      </c>
      <c r="Q5373" s="50">
        <v>8.9071544354415583E-3</v>
      </c>
      <c r="R5373" s="50">
        <v>4.2045436021344827E-3</v>
      </c>
      <c r="S5373" s="50">
        <v>1.7506101496997766</v>
      </c>
      <c r="T5373" s="50">
        <v>5.0688483197560315E-3</v>
      </c>
      <c r="U5373" s="50">
        <v>2.9958127624162323</v>
      </c>
      <c r="V5373" s="51">
        <v>88.546896300209582</v>
      </c>
      <c r="X5373" s="47" t="s">
        <v>1753</v>
      </c>
      <c r="Y5373" s="47" t="s">
        <v>1753</v>
      </c>
      <c r="Z5373" s="47" t="s">
        <v>1753</v>
      </c>
      <c r="AA5373" s="47" t="s">
        <v>1753</v>
      </c>
      <c r="AB5373" s="47" t="s">
        <v>1753</v>
      </c>
      <c r="AC5373" s="47" t="s">
        <v>1753</v>
      </c>
      <c r="AD5373" s="47" t="s">
        <v>1753</v>
      </c>
      <c r="AE5373" s="312"/>
      <c r="AF5373" s="465" t="s">
        <v>1754</v>
      </c>
      <c r="AG5373" s="311">
        <v>40</v>
      </c>
      <c r="AH5373" s="311">
        <v>15</v>
      </c>
      <c r="AI5373" s="311"/>
      <c r="AJ5373" s="311"/>
      <c r="AK5373" s="311"/>
      <c r="AL5373" s="311"/>
      <c r="AM5373" s="311"/>
      <c r="AN5373" s="311"/>
      <c r="AO5373" s="311"/>
      <c r="AP5373" s="311"/>
      <c r="AQ5373" s="311"/>
      <c r="AR5373" s="311"/>
      <c r="AS5373" s="311"/>
      <c r="AT5373" s="311"/>
      <c r="AU5373" s="311"/>
      <c r="AV5373" s="311"/>
      <c r="AW5373" s="311"/>
      <c r="AX5373" s="311"/>
      <c r="AY5373" s="311"/>
      <c r="AZ5373" s="311"/>
      <c r="BA5373" s="311"/>
      <c r="BB5373" s="311"/>
      <c r="BC5373" s="311"/>
      <c r="BD5373" s="311"/>
      <c r="BE5373" s="491"/>
      <c r="BF5373" s="491"/>
      <c r="BG5373" s="491"/>
      <c r="BH5373" s="491"/>
      <c r="BI5373" s="491"/>
      <c r="BJ5373" s="491"/>
      <c r="BK5373" s="491"/>
      <c r="BL5373" s="491"/>
      <c r="BM5373" s="491"/>
      <c r="BN5373" s="491"/>
      <c r="BO5373" s="491"/>
      <c r="BP5373" s="306"/>
      <c r="BQ5373" s="496"/>
      <c r="BR5373" s="496"/>
      <c r="BS5373" s="496"/>
      <c r="BT5373" s="496"/>
      <c r="BU5373" s="496"/>
      <c r="BV5373" s="496"/>
    </row>
    <row r="5374" spans="1:74" s="52" customFormat="1" ht="12.75">
      <c r="A5374" s="45">
        <v>2346.9885393806389</v>
      </c>
      <c r="B5374" s="46" t="s">
        <v>416</v>
      </c>
      <c r="C5374" s="47" t="s">
        <v>417</v>
      </c>
      <c r="D5374" s="48">
        <v>630</v>
      </c>
      <c r="E5374" s="49">
        <v>41.088169999999998</v>
      </c>
      <c r="F5374" s="49">
        <v>8.3299999999999999E-2</v>
      </c>
      <c r="G5374" s="49">
        <v>11.18432</v>
      </c>
      <c r="H5374" s="49">
        <v>0.48780000000000001</v>
      </c>
      <c r="I5374" s="49">
        <v>0.1827</v>
      </c>
      <c r="J5374" s="49">
        <v>48.37724</v>
      </c>
      <c r="K5374" s="49">
        <v>0.1958</v>
      </c>
      <c r="L5374" s="49">
        <v>101.65973000000001</v>
      </c>
      <c r="M5374" s="47"/>
      <c r="N5374" s="50">
        <v>0.99716060404565987</v>
      </c>
      <c r="O5374" s="50">
        <v>1.5983383855277798E-3</v>
      </c>
      <c r="P5374" s="50">
        <v>0.22699374576576309</v>
      </c>
      <c r="Q5374" s="50">
        <v>9.5221277000054425E-3</v>
      </c>
      <c r="R5374" s="50">
        <v>3.7555417958837784E-3</v>
      </c>
      <c r="S5374" s="50">
        <v>1.7502413749735497</v>
      </c>
      <c r="T5374" s="50">
        <v>5.0911822989194054E-3</v>
      </c>
      <c r="U5374" s="50">
        <v>2.995889007666551</v>
      </c>
      <c r="V5374" s="51">
        <v>88.519638186434435</v>
      </c>
      <c r="X5374" s="47" t="s">
        <v>1753</v>
      </c>
      <c r="Y5374" s="47" t="s">
        <v>1753</v>
      </c>
      <c r="Z5374" s="47" t="s">
        <v>1753</v>
      </c>
      <c r="AA5374" s="47" t="s">
        <v>1753</v>
      </c>
      <c r="AB5374" s="47" t="s">
        <v>1753</v>
      </c>
      <c r="AC5374" s="47" t="s">
        <v>1753</v>
      </c>
      <c r="AD5374" s="47" t="s">
        <v>1753</v>
      </c>
      <c r="AE5374" s="312"/>
      <c r="AF5374" s="465" t="s">
        <v>1754</v>
      </c>
      <c r="AG5374" s="311">
        <v>40</v>
      </c>
      <c r="AH5374" s="311">
        <v>15</v>
      </c>
      <c r="AI5374" s="311"/>
      <c r="AJ5374" s="311"/>
      <c r="AK5374" s="311"/>
      <c r="AL5374" s="311"/>
      <c r="AM5374" s="311"/>
      <c r="AN5374" s="311"/>
      <c r="AO5374" s="311"/>
      <c r="AP5374" s="311"/>
      <c r="AQ5374" s="311"/>
      <c r="AR5374" s="311"/>
      <c r="AS5374" s="311"/>
      <c r="AT5374" s="311"/>
      <c r="AU5374" s="311"/>
      <c r="AV5374" s="311"/>
      <c r="AW5374" s="311"/>
      <c r="AX5374" s="311"/>
      <c r="AY5374" s="311"/>
      <c r="AZ5374" s="311"/>
      <c r="BA5374" s="311"/>
      <c r="BB5374" s="311"/>
      <c r="BC5374" s="311"/>
      <c r="BD5374" s="311"/>
      <c r="BE5374" s="491"/>
      <c r="BF5374" s="491"/>
      <c r="BG5374" s="491"/>
      <c r="BH5374" s="491"/>
      <c r="BI5374" s="491"/>
      <c r="BJ5374" s="491"/>
      <c r="BK5374" s="491"/>
      <c r="BL5374" s="491"/>
      <c r="BM5374" s="491"/>
      <c r="BN5374" s="491"/>
      <c r="BO5374" s="491"/>
      <c r="BP5374" s="306"/>
      <c r="BQ5374" s="496"/>
      <c r="BR5374" s="496"/>
      <c r="BS5374" s="496"/>
      <c r="BT5374" s="496"/>
      <c r="BU5374" s="496"/>
      <c r="BV5374" s="496"/>
    </row>
    <row r="5375" spans="1:74" s="52" customFormat="1" ht="12.75">
      <c r="A5375" s="45">
        <v>2346.9885393806389</v>
      </c>
      <c r="B5375" s="46" t="s">
        <v>416</v>
      </c>
      <c r="C5375" s="47" t="s">
        <v>417</v>
      </c>
      <c r="D5375" s="48">
        <v>645</v>
      </c>
      <c r="E5375" s="49">
        <v>41.15916</v>
      </c>
      <c r="F5375" s="49">
        <v>0.111</v>
      </c>
      <c r="G5375" s="49">
        <v>11.27427</v>
      </c>
      <c r="H5375" s="49">
        <v>0.47539999999999999</v>
      </c>
      <c r="I5375" s="49">
        <v>0.1535</v>
      </c>
      <c r="J5375" s="49">
        <v>48.216450000000002</v>
      </c>
      <c r="K5375" s="49">
        <v>0.20480000000000001</v>
      </c>
      <c r="L5375" s="49">
        <v>101.66598</v>
      </c>
      <c r="M5375" s="47"/>
      <c r="N5375" s="50">
        <v>0.9987144609356674</v>
      </c>
      <c r="O5375" s="50">
        <v>2.1294783513316727E-3</v>
      </c>
      <c r="P5375" s="50">
        <v>0.2287806348060932</v>
      </c>
      <c r="Q5375" s="50">
        <v>9.2785028448452104E-3</v>
      </c>
      <c r="R5375" s="50">
        <v>3.1547790962468615E-3</v>
      </c>
      <c r="S5375" s="50">
        <v>1.7441290380629975</v>
      </c>
      <c r="T5375" s="50">
        <v>5.324298985202044E-3</v>
      </c>
      <c r="U5375" s="50">
        <v>2.9932449070566913</v>
      </c>
      <c r="V5375" s="51">
        <v>88.40389714986847</v>
      </c>
      <c r="X5375" s="47" t="s">
        <v>1753</v>
      </c>
      <c r="Y5375" s="47" t="s">
        <v>1753</v>
      </c>
      <c r="Z5375" s="47" t="s">
        <v>1753</v>
      </c>
      <c r="AA5375" s="47" t="s">
        <v>1753</v>
      </c>
      <c r="AB5375" s="47" t="s">
        <v>1753</v>
      </c>
      <c r="AC5375" s="47" t="s">
        <v>1753</v>
      </c>
      <c r="AD5375" s="47" t="s">
        <v>1753</v>
      </c>
      <c r="AE5375" s="312"/>
      <c r="AF5375" s="465" t="s">
        <v>1754</v>
      </c>
      <c r="AG5375" s="311">
        <v>40</v>
      </c>
      <c r="AH5375" s="311">
        <v>15</v>
      </c>
      <c r="AI5375" s="311"/>
      <c r="AJ5375" s="311"/>
      <c r="AK5375" s="311"/>
      <c r="AL5375" s="311"/>
      <c r="AM5375" s="311"/>
      <c r="AN5375" s="311"/>
      <c r="AO5375" s="311"/>
      <c r="AP5375" s="311"/>
      <c r="AQ5375" s="311"/>
      <c r="AR5375" s="311"/>
      <c r="AS5375" s="311"/>
      <c r="AT5375" s="311"/>
      <c r="AU5375" s="311"/>
      <c r="AV5375" s="311"/>
      <c r="AW5375" s="311"/>
      <c r="AX5375" s="311"/>
      <c r="AY5375" s="311"/>
      <c r="AZ5375" s="311"/>
      <c r="BA5375" s="311"/>
      <c r="BB5375" s="311"/>
      <c r="BC5375" s="311"/>
      <c r="BD5375" s="311"/>
      <c r="BE5375" s="491"/>
      <c r="BF5375" s="491"/>
      <c r="BG5375" s="491"/>
      <c r="BH5375" s="491"/>
      <c r="BI5375" s="491"/>
      <c r="BJ5375" s="491"/>
      <c r="BK5375" s="491"/>
      <c r="BL5375" s="491"/>
      <c r="BM5375" s="491"/>
      <c r="BN5375" s="491"/>
      <c r="BO5375" s="491"/>
      <c r="BP5375" s="306"/>
      <c r="BQ5375" s="496"/>
      <c r="BR5375" s="496"/>
      <c r="BS5375" s="496"/>
      <c r="BT5375" s="496"/>
      <c r="BU5375" s="496"/>
      <c r="BV5375" s="496"/>
    </row>
    <row r="5376" spans="1:74" s="52" customFormat="1" ht="12.75">
      <c r="A5376" s="45">
        <v>2346.9885393806389</v>
      </c>
      <c r="B5376" s="46" t="s">
        <v>416</v>
      </c>
      <c r="C5376" s="47" t="s">
        <v>417</v>
      </c>
      <c r="D5376" s="48">
        <v>660</v>
      </c>
      <c r="E5376" s="49">
        <v>40.97663</v>
      </c>
      <c r="F5376" s="49">
        <v>8.1100000000000005E-2</v>
      </c>
      <c r="G5376" s="49">
        <v>11.264279999999999</v>
      </c>
      <c r="H5376" s="49">
        <v>0.47689999999999999</v>
      </c>
      <c r="I5376" s="49">
        <v>0.1676</v>
      </c>
      <c r="J5376" s="49">
        <v>48.447580000000002</v>
      </c>
      <c r="K5376" s="49">
        <v>0.19950000000000001</v>
      </c>
      <c r="L5376" s="49">
        <v>101.690789999</v>
      </c>
      <c r="M5376" s="47"/>
      <c r="N5376" s="50">
        <v>0.99461621572728631</v>
      </c>
      <c r="O5376" s="50">
        <v>1.5563797316691004E-3</v>
      </c>
      <c r="P5376" s="50">
        <v>0.22865396069303159</v>
      </c>
      <c r="Q5376" s="50">
        <v>9.3108753385891703E-3</v>
      </c>
      <c r="R5376" s="50">
        <v>3.4457125977799376E-3</v>
      </c>
      <c r="S5376" s="50">
        <v>1.7530727185590729</v>
      </c>
      <c r="T5376" s="50">
        <v>5.1882374554306741E-3</v>
      </c>
      <c r="U5376" s="50">
        <v>2.9976571342572358</v>
      </c>
      <c r="V5376" s="51">
        <v>88.461882100748397</v>
      </c>
      <c r="X5376" s="47" t="s">
        <v>1753</v>
      </c>
      <c r="Y5376" s="47" t="s">
        <v>1753</v>
      </c>
      <c r="Z5376" s="47" t="s">
        <v>1753</v>
      </c>
      <c r="AA5376" s="47" t="s">
        <v>1753</v>
      </c>
      <c r="AB5376" s="47" t="s">
        <v>1753</v>
      </c>
      <c r="AC5376" s="47" t="s">
        <v>1753</v>
      </c>
      <c r="AD5376" s="47" t="s">
        <v>1753</v>
      </c>
      <c r="AE5376" s="312"/>
      <c r="AF5376" s="465" t="s">
        <v>1754</v>
      </c>
      <c r="AG5376" s="311">
        <v>40</v>
      </c>
      <c r="AH5376" s="311">
        <v>15</v>
      </c>
      <c r="AI5376" s="311"/>
      <c r="AJ5376" s="311"/>
      <c r="AK5376" s="311"/>
      <c r="AL5376" s="311"/>
      <c r="AM5376" s="311"/>
      <c r="AN5376" s="311"/>
      <c r="AO5376" s="311"/>
      <c r="AP5376" s="311"/>
      <c r="AQ5376" s="311"/>
      <c r="AR5376" s="311"/>
      <c r="AS5376" s="311"/>
      <c r="AT5376" s="311"/>
      <c r="AU5376" s="311"/>
      <c r="AV5376" s="311"/>
      <c r="AW5376" s="311"/>
      <c r="AX5376" s="311"/>
      <c r="AY5376" s="311"/>
      <c r="AZ5376" s="311"/>
      <c r="BA5376" s="311"/>
      <c r="BB5376" s="311"/>
      <c r="BC5376" s="311"/>
      <c r="BD5376" s="311"/>
      <c r="BE5376" s="491"/>
      <c r="BF5376" s="491"/>
      <c r="BG5376" s="491"/>
      <c r="BH5376" s="491"/>
      <c r="BI5376" s="491"/>
      <c r="BJ5376" s="491"/>
      <c r="BK5376" s="491"/>
      <c r="BL5376" s="491"/>
      <c r="BM5376" s="491"/>
      <c r="BN5376" s="491"/>
      <c r="BO5376" s="491"/>
      <c r="BP5376" s="306"/>
      <c r="BQ5376" s="496"/>
      <c r="BR5376" s="496"/>
      <c r="BS5376" s="496"/>
      <c r="BT5376" s="496"/>
      <c r="BU5376" s="496"/>
      <c r="BV5376" s="496"/>
    </row>
    <row r="5377" spans="1:74" s="52" customFormat="1" ht="12.75">
      <c r="A5377" s="45">
        <v>2346.9885393806389</v>
      </c>
      <c r="B5377" s="46" t="s">
        <v>416</v>
      </c>
      <c r="C5377" s="47" t="s">
        <v>417</v>
      </c>
      <c r="D5377" s="48">
        <v>675</v>
      </c>
      <c r="E5377" s="49">
        <v>40.946210000000001</v>
      </c>
      <c r="F5377" s="49">
        <v>9.3700000000000006E-2</v>
      </c>
      <c r="G5377" s="49">
        <v>11.17432</v>
      </c>
      <c r="H5377" s="49">
        <v>0.46600000000000003</v>
      </c>
      <c r="I5377" s="49">
        <v>0.19020000000000001</v>
      </c>
      <c r="J5377" s="49">
        <v>48.286790000000003</v>
      </c>
      <c r="K5377" s="49">
        <v>0.20300000000000001</v>
      </c>
      <c r="L5377" s="49">
        <v>101.41182000000001</v>
      </c>
      <c r="M5377" s="47"/>
      <c r="N5377" s="50">
        <v>0.99636762480861141</v>
      </c>
      <c r="O5377" s="50">
        <v>1.8026893955034001E-3</v>
      </c>
      <c r="P5377" s="50">
        <v>0.22739609171911468</v>
      </c>
      <c r="Q5377" s="50">
        <v>9.1208582669110427E-3</v>
      </c>
      <c r="R5377" s="50">
        <v>3.9201451683256658E-3</v>
      </c>
      <c r="S5377" s="50">
        <v>1.7516316305581066</v>
      </c>
      <c r="T5377" s="50">
        <v>5.2924843610658969E-3</v>
      </c>
      <c r="U5377" s="50">
        <v>2.9969167121043778</v>
      </c>
      <c r="V5377" s="51">
        <v>88.509706601913834</v>
      </c>
      <c r="X5377" s="47" t="s">
        <v>1753</v>
      </c>
      <c r="Y5377" s="47" t="s">
        <v>1753</v>
      </c>
      <c r="Z5377" s="47" t="s">
        <v>1753</v>
      </c>
      <c r="AA5377" s="47" t="s">
        <v>1753</v>
      </c>
      <c r="AB5377" s="47" t="s">
        <v>1753</v>
      </c>
      <c r="AC5377" s="47" t="s">
        <v>1753</v>
      </c>
      <c r="AD5377" s="47" t="s">
        <v>1753</v>
      </c>
      <c r="AE5377" s="312"/>
      <c r="AF5377" s="465" t="s">
        <v>1754</v>
      </c>
      <c r="AG5377" s="311">
        <v>40</v>
      </c>
      <c r="AH5377" s="311">
        <v>15</v>
      </c>
      <c r="AI5377" s="311"/>
      <c r="AJ5377" s="311"/>
      <c r="AK5377" s="311"/>
      <c r="AL5377" s="311"/>
      <c r="AM5377" s="311"/>
      <c r="AN5377" s="311"/>
      <c r="AO5377" s="311"/>
      <c r="AP5377" s="311"/>
      <c r="AQ5377" s="311"/>
      <c r="AR5377" s="311"/>
      <c r="AS5377" s="311"/>
      <c r="AT5377" s="311"/>
      <c r="AU5377" s="311"/>
      <c r="AV5377" s="311"/>
      <c r="AW5377" s="311"/>
      <c r="AX5377" s="311"/>
      <c r="AY5377" s="311"/>
      <c r="AZ5377" s="311"/>
      <c r="BA5377" s="311"/>
      <c r="BB5377" s="311"/>
      <c r="BC5377" s="311"/>
      <c r="BD5377" s="311"/>
      <c r="BE5377" s="491"/>
      <c r="BF5377" s="491"/>
      <c r="BG5377" s="491"/>
      <c r="BH5377" s="491"/>
      <c r="BI5377" s="491"/>
      <c r="BJ5377" s="491"/>
      <c r="BK5377" s="491"/>
      <c r="BL5377" s="491"/>
      <c r="BM5377" s="491"/>
      <c r="BN5377" s="491"/>
      <c r="BO5377" s="491"/>
      <c r="BP5377" s="306"/>
      <c r="BQ5377" s="496"/>
      <c r="BR5377" s="496"/>
      <c r="BS5377" s="496"/>
      <c r="BT5377" s="496"/>
      <c r="BU5377" s="496"/>
      <c r="BV5377" s="496"/>
    </row>
    <row r="5378" spans="1:74" s="52" customFormat="1" ht="12.75">
      <c r="A5378" s="45">
        <v>2346.9885393806389</v>
      </c>
      <c r="B5378" s="46" t="s">
        <v>416</v>
      </c>
      <c r="C5378" s="47" t="s">
        <v>417</v>
      </c>
      <c r="D5378" s="48">
        <v>690</v>
      </c>
      <c r="E5378" s="49">
        <v>41.14902</v>
      </c>
      <c r="F5378" s="49">
        <v>6.4199999999999993E-2</v>
      </c>
      <c r="G5378" s="49">
        <v>11.324249999999999</v>
      </c>
      <c r="H5378" s="49">
        <v>0.49259999999999998</v>
      </c>
      <c r="I5378" s="49">
        <v>0.1235</v>
      </c>
      <c r="J5378" s="49">
        <v>48.186300000000003</v>
      </c>
      <c r="K5378" s="49">
        <v>0.20019999999999999</v>
      </c>
      <c r="L5378" s="49">
        <v>101.61466999999999</v>
      </c>
      <c r="M5378" s="47"/>
      <c r="N5378" s="50">
        <v>0.99931508484530629</v>
      </c>
      <c r="O5378" s="50">
        <v>1.2326886288685798E-3</v>
      </c>
      <c r="P5378" s="50">
        <v>0.22998970128393462</v>
      </c>
      <c r="Q5378" s="50">
        <v>9.6223521448793974E-3</v>
      </c>
      <c r="R5378" s="50">
        <v>2.5403622091014289E-3</v>
      </c>
      <c r="S5378" s="50">
        <v>1.7445164634441193</v>
      </c>
      <c r="T5378" s="50">
        <v>5.2091236591566507E-3</v>
      </c>
      <c r="U5378" s="50">
        <v>2.9944325157118143</v>
      </c>
      <c r="V5378" s="51">
        <v>88.352039340651501</v>
      </c>
      <c r="X5378" s="47" t="s">
        <v>1753</v>
      </c>
      <c r="Y5378" s="47" t="s">
        <v>1753</v>
      </c>
      <c r="Z5378" s="47" t="s">
        <v>1753</v>
      </c>
      <c r="AA5378" s="47" t="s">
        <v>1753</v>
      </c>
      <c r="AB5378" s="47" t="s">
        <v>1753</v>
      </c>
      <c r="AC5378" s="47" t="s">
        <v>1753</v>
      </c>
      <c r="AD5378" s="47" t="s">
        <v>1753</v>
      </c>
      <c r="AE5378" s="312"/>
      <c r="AF5378" s="465" t="s">
        <v>1754</v>
      </c>
      <c r="AG5378" s="311">
        <v>40</v>
      </c>
      <c r="AH5378" s="311">
        <v>15</v>
      </c>
      <c r="AI5378" s="311"/>
      <c r="AJ5378" s="311"/>
      <c r="AK5378" s="311"/>
      <c r="AL5378" s="311"/>
      <c r="AM5378" s="311"/>
      <c r="AN5378" s="311"/>
      <c r="AO5378" s="311"/>
      <c r="AP5378" s="311"/>
      <c r="AQ5378" s="311"/>
      <c r="AR5378" s="311"/>
      <c r="AS5378" s="311"/>
      <c r="AT5378" s="311"/>
      <c r="AU5378" s="311"/>
      <c r="AV5378" s="311"/>
      <c r="AW5378" s="311"/>
      <c r="AX5378" s="311"/>
      <c r="AY5378" s="311"/>
      <c r="AZ5378" s="311"/>
      <c r="BA5378" s="311"/>
      <c r="BB5378" s="311"/>
      <c r="BC5378" s="311"/>
      <c r="BD5378" s="311"/>
      <c r="BE5378" s="491"/>
      <c r="BF5378" s="491"/>
      <c r="BG5378" s="491"/>
      <c r="BH5378" s="491"/>
      <c r="BI5378" s="491"/>
      <c r="BJ5378" s="491"/>
      <c r="BK5378" s="491"/>
      <c r="BL5378" s="491"/>
      <c r="BM5378" s="491"/>
      <c r="BN5378" s="491"/>
      <c r="BO5378" s="491"/>
      <c r="BP5378" s="306"/>
      <c r="BQ5378" s="496"/>
      <c r="BR5378" s="496"/>
      <c r="BS5378" s="496"/>
      <c r="BT5378" s="496"/>
      <c r="BU5378" s="496"/>
      <c r="BV5378" s="496"/>
    </row>
    <row r="5379" spans="1:74" s="52" customFormat="1" ht="12.75">
      <c r="A5379" s="45">
        <v>2346.9885393806389</v>
      </c>
      <c r="B5379" s="46" t="s">
        <v>416</v>
      </c>
      <c r="C5379" s="47" t="s">
        <v>417</v>
      </c>
      <c r="D5379" s="48">
        <v>705</v>
      </c>
      <c r="E5379" s="49">
        <v>41.017189999999999</v>
      </c>
      <c r="F5379" s="49">
        <v>0.1074</v>
      </c>
      <c r="G5379" s="49">
        <v>11.224299999999999</v>
      </c>
      <c r="H5379" s="49">
        <v>0.46429999999999999</v>
      </c>
      <c r="I5379" s="49">
        <v>0.2006</v>
      </c>
      <c r="J5379" s="49">
        <v>48.296840000000003</v>
      </c>
      <c r="K5379" s="49">
        <v>0.20100000000000001</v>
      </c>
      <c r="L5379" s="49">
        <v>101.57822999999999</v>
      </c>
      <c r="M5379" s="47"/>
      <c r="N5379" s="50">
        <v>0.99634221001846068</v>
      </c>
      <c r="O5379" s="50">
        <v>2.06263470890519E-3</v>
      </c>
      <c r="P5379" s="50">
        <v>0.22801209503118394</v>
      </c>
      <c r="Q5379" s="50">
        <v>9.0716273390912122E-3</v>
      </c>
      <c r="R5379" s="50">
        <v>4.1272359049295314E-3</v>
      </c>
      <c r="S5379" s="50">
        <v>1.7489197697326786</v>
      </c>
      <c r="T5379" s="50">
        <v>5.2311398419526874E-3</v>
      </c>
      <c r="U5379" s="50">
        <v>2.9953708050489225</v>
      </c>
      <c r="V5379" s="51">
        <v>88.466365528565177</v>
      </c>
      <c r="X5379" s="47" t="s">
        <v>1753</v>
      </c>
      <c r="Y5379" s="47" t="s">
        <v>1753</v>
      </c>
      <c r="Z5379" s="47" t="s">
        <v>1753</v>
      </c>
      <c r="AA5379" s="47" t="s">
        <v>1753</v>
      </c>
      <c r="AB5379" s="47" t="s">
        <v>1753</v>
      </c>
      <c r="AC5379" s="47" t="s">
        <v>1753</v>
      </c>
      <c r="AD5379" s="47" t="s">
        <v>1753</v>
      </c>
      <c r="AE5379" s="312"/>
      <c r="AF5379" s="465" t="s">
        <v>1754</v>
      </c>
      <c r="AG5379" s="311">
        <v>40</v>
      </c>
      <c r="AH5379" s="311">
        <v>15</v>
      </c>
      <c r="AI5379" s="311"/>
      <c r="AJ5379" s="311"/>
      <c r="AK5379" s="311"/>
      <c r="AL5379" s="311"/>
      <c r="AM5379" s="311"/>
      <c r="AN5379" s="311"/>
      <c r="AO5379" s="311"/>
      <c r="AP5379" s="311"/>
      <c r="AQ5379" s="311"/>
      <c r="AR5379" s="311"/>
      <c r="AS5379" s="311"/>
      <c r="AT5379" s="311"/>
      <c r="AU5379" s="311"/>
      <c r="AV5379" s="311"/>
      <c r="AW5379" s="311"/>
      <c r="AX5379" s="311"/>
      <c r="AY5379" s="311"/>
      <c r="AZ5379" s="311"/>
      <c r="BA5379" s="311"/>
      <c r="BB5379" s="311"/>
      <c r="BC5379" s="311"/>
      <c r="BD5379" s="311"/>
      <c r="BE5379" s="491"/>
      <c r="BF5379" s="491"/>
      <c r="BG5379" s="491"/>
      <c r="BH5379" s="491"/>
      <c r="BI5379" s="491"/>
      <c r="BJ5379" s="491"/>
      <c r="BK5379" s="491"/>
      <c r="BL5379" s="491"/>
      <c r="BM5379" s="491"/>
      <c r="BN5379" s="491"/>
      <c r="BO5379" s="491"/>
      <c r="BP5379" s="306"/>
      <c r="BQ5379" s="496"/>
      <c r="BR5379" s="496"/>
      <c r="BS5379" s="496"/>
      <c r="BT5379" s="496"/>
      <c r="BU5379" s="496"/>
      <c r="BV5379" s="496"/>
    </row>
    <row r="5380" spans="1:74" s="52" customFormat="1" ht="12.75">
      <c r="A5380" s="45">
        <v>2346.9885393806389</v>
      </c>
      <c r="B5380" s="46" t="s">
        <v>416</v>
      </c>
      <c r="C5380" s="47" t="s">
        <v>417</v>
      </c>
      <c r="D5380" s="48">
        <v>720</v>
      </c>
      <c r="E5380" s="49">
        <v>40.925930000000001</v>
      </c>
      <c r="F5380" s="49">
        <v>0.108</v>
      </c>
      <c r="G5380" s="49">
        <v>11.244289999999999</v>
      </c>
      <c r="H5380" s="49">
        <v>0.48280000000000001</v>
      </c>
      <c r="I5380" s="49">
        <v>0.16489999999999999</v>
      </c>
      <c r="J5380" s="49">
        <v>48.276739999999997</v>
      </c>
      <c r="K5380" s="49">
        <v>0.2074</v>
      </c>
      <c r="L5380" s="49">
        <v>101.46546000000001</v>
      </c>
      <c r="M5380" s="47"/>
      <c r="N5380" s="50">
        <v>0.99559927952053329</v>
      </c>
      <c r="O5380" s="50">
        <v>2.0772328742311909E-3</v>
      </c>
      <c r="P5380" s="50">
        <v>0.22875681883520665</v>
      </c>
      <c r="Q5380" s="50">
        <v>9.4470708050006427E-3</v>
      </c>
      <c r="R5380" s="50">
        <v>3.3977577476082812E-3</v>
      </c>
      <c r="S5380" s="50">
        <v>1.7507837127028818</v>
      </c>
      <c r="T5380" s="50">
        <v>5.4057059257021948E-3</v>
      </c>
      <c r="U5380" s="50">
        <v>2.9970330107336935</v>
      </c>
      <c r="V5380" s="51">
        <v>88.443943673259156</v>
      </c>
      <c r="X5380" s="47" t="s">
        <v>1753</v>
      </c>
      <c r="Y5380" s="47" t="s">
        <v>1753</v>
      </c>
      <c r="Z5380" s="47" t="s">
        <v>1753</v>
      </c>
      <c r="AA5380" s="47" t="s">
        <v>1753</v>
      </c>
      <c r="AB5380" s="47" t="s">
        <v>1753</v>
      </c>
      <c r="AC5380" s="47" t="s">
        <v>1753</v>
      </c>
      <c r="AD5380" s="47" t="s">
        <v>1753</v>
      </c>
      <c r="AE5380" s="312"/>
      <c r="AF5380" s="465" t="s">
        <v>1754</v>
      </c>
      <c r="AG5380" s="311">
        <v>40</v>
      </c>
      <c r="AH5380" s="311">
        <v>15</v>
      </c>
      <c r="AI5380" s="311"/>
      <c r="AJ5380" s="311"/>
      <c r="AK5380" s="311"/>
      <c r="AL5380" s="311"/>
      <c r="AM5380" s="311"/>
      <c r="AN5380" s="311"/>
      <c r="AO5380" s="311"/>
      <c r="AP5380" s="311"/>
      <c r="AQ5380" s="311"/>
      <c r="AR5380" s="311"/>
      <c r="AS5380" s="311"/>
      <c r="AT5380" s="311"/>
      <c r="AU5380" s="311"/>
      <c r="AV5380" s="311"/>
      <c r="AW5380" s="311"/>
      <c r="AX5380" s="311"/>
      <c r="AY5380" s="311"/>
      <c r="AZ5380" s="311"/>
      <c r="BA5380" s="311"/>
      <c r="BB5380" s="311"/>
      <c r="BC5380" s="311"/>
      <c r="BD5380" s="311"/>
      <c r="BE5380" s="491"/>
      <c r="BF5380" s="491"/>
      <c r="BG5380" s="491"/>
      <c r="BH5380" s="491"/>
      <c r="BI5380" s="491"/>
      <c r="BJ5380" s="491"/>
      <c r="BK5380" s="491"/>
      <c r="BL5380" s="491"/>
      <c r="BM5380" s="491"/>
      <c r="BN5380" s="491"/>
      <c r="BO5380" s="491"/>
      <c r="BP5380" s="306"/>
      <c r="BQ5380" s="496"/>
      <c r="BR5380" s="496"/>
      <c r="BS5380" s="496"/>
      <c r="BT5380" s="496"/>
      <c r="BU5380" s="496"/>
      <c r="BV5380" s="496"/>
    </row>
    <row r="5381" spans="1:74" s="52" customFormat="1" ht="12.75">
      <c r="A5381" s="45">
        <v>2346.9885393806389</v>
      </c>
      <c r="B5381" s="46" t="s">
        <v>416</v>
      </c>
      <c r="C5381" s="47" t="s">
        <v>417</v>
      </c>
      <c r="D5381" s="48">
        <v>735</v>
      </c>
      <c r="E5381" s="49">
        <v>41.108460000000001</v>
      </c>
      <c r="F5381" s="49">
        <v>0.1133</v>
      </c>
      <c r="G5381" s="49">
        <v>11.25428</v>
      </c>
      <c r="H5381" s="49">
        <v>0.47320000000000001</v>
      </c>
      <c r="I5381" s="49">
        <v>0.1555</v>
      </c>
      <c r="J5381" s="49">
        <v>48.306890000000003</v>
      </c>
      <c r="K5381" s="49">
        <v>0.2019</v>
      </c>
      <c r="L5381" s="49">
        <v>101.68963000000001</v>
      </c>
      <c r="M5381" s="47"/>
      <c r="N5381" s="50">
        <v>0.99722701478346998</v>
      </c>
      <c r="O5381" s="50">
        <v>2.1730421600217853E-3</v>
      </c>
      <c r="P5381" s="50">
        <v>0.22831609997305893</v>
      </c>
      <c r="Q5381" s="50">
        <v>9.2331832645909558E-3</v>
      </c>
      <c r="R5381" s="50">
        <v>3.1950595717814174E-3</v>
      </c>
      <c r="S5381" s="50">
        <v>1.7469499048587454</v>
      </c>
      <c r="T5381" s="50">
        <v>5.2475525186751184E-3</v>
      </c>
      <c r="U5381" s="50">
        <v>2.994328328704897</v>
      </c>
      <c r="V5381" s="51">
        <v>88.441247942577732</v>
      </c>
      <c r="X5381" s="47" t="s">
        <v>1753</v>
      </c>
      <c r="Y5381" s="47" t="s">
        <v>1753</v>
      </c>
      <c r="Z5381" s="47" t="s">
        <v>1753</v>
      </c>
      <c r="AA5381" s="47" t="s">
        <v>1753</v>
      </c>
      <c r="AB5381" s="47" t="s">
        <v>1753</v>
      </c>
      <c r="AC5381" s="47" t="s">
        <v>1753</v>
      </c>
      <c r="AD5381" s="47" t="s">
        <v>1753</v>
      </c>
      <c r="AE5381" s="312"/>
      <c r="AF5381" s="465" t="s">
        <v>1754</v>
      </c>
      <c r="AG5381" s="311">
        <v>40</v>
      </c>
      <c r="AH5381" s="311">
        <v>15</v>
      </c>
      <c r="AI5381" s="311"/>
      <c r="AJ5381" s="311"/>
      <c r="AK5381" s="311"/>
      <c r="AL5381" s="311"/>
      <c r="AM5381" s="311"/>
      <c r="AN5381" s="311"/>
      <c r="AO5381" s="311"/>
      <c r="AP5381" s="311"/>
      <c r="AQ5381" s="311"/>
      <c r="AR5381" s="311"/>
      <c r="AS5381" s="311"/>
      <c r="AT5381" s="311"/>
      <c r="AU5381" s="311"/>
      <c r="AV5381" s="311"/>
      <c r="AW5381" s="311"/>
      <c r="AX5381" s="311"/>
      <c r="AY5381" s="311"/>
      <c r="AZ5381" s="311"/>
      <c r="BA5381" s="311"/>
      <c r="BB5381" s="311"/>
      <c r="BC5381" s="311"/>
      <c r="BD5381" s="311"/>
      <c r="BE5381" s="491"/>
      <c r="BF5381" s="491"/>
      <c r="BG5381" s="491"/>
      <c r="BH5381" s="491"/>
      <c r="BI5381" s="491"/>
      <c r="BJ5381" s="491"/>
      <c r="BK5381" s="491"/>
      <c r="BL5381" s="491"/>
      <c r="BM5381" s="491"/>
      <c r="BN5381" s="491"/>
      <c r="BO5381" s="491"/>
      <c r="BP5381" s="306"/>
      <c r="BQ5381" s="496"/>
      <c r="BR5381" s="496"/>
      <c r="BS5381" s="496"/>
      <c r="BT5381" s="496"/>
      <c r="BU5381" s="496"/>
      <c r="BV5381" s="496"/>
    </row>
    <row r="5382" spans="1:74" s="52" customFormat="1" ht="12.75">
      <c r="A5382" s="45">
        <v>2346.9885393806389</v>
      </c>
      <c r="B5382" s="46" t="s">
        <v>416</v>
      </c>
      <c r="C5382" s="47" t="s">
        <v>417</v>
      </c>
      <c r="D5382" s="48">
        <v>750</v>
      </c>
      <c r="E5382" s="49">
        <v>41.037480000000002</v>
      </c>
      <c r="F5382" s="49">
        <v>9.3299989999999999E-2</v>
      </c>
      <c r="G5382" s="49">
        <v>11.2143</v>
      </c>
      <c r="H5382" s="49">
        <v>0.48430000000000001</v>
      </c>
      <c r="I5382" s="49">
        <v>0.18140000000000001</v>
      </c>
      <c r="J5382" s="49">
        <v>48.337040000000002</v>
      </c>
      <c r="K5382" s="49">
        <v>0.20180000000000001</v>
      </c>
      <c r="L5382" s="49">
        <v>101.63121999000001</v>
      </c>
      <c r="M5382" s="47"/>
      <c r="N5382" s="50">
        <v>0.99629439433491218</v>
      </c>
      <c r="O5382" s="50">
        <v>1.7908698085323659E-3</v>
      </c>
      <c r="P5382" s="50">
        <v>0.22768539143675021</v>
      </c>
      <c r="Q5382" s="50">
        <v>9.4572607674352077E-3</v>
      </c>
      <c r="R5382" s="50">
        <v>3.7301820220130228E-3</v>
      </c>
      <c r="S5382" s="50">
        <v>1.7494260952311587</v>
      </c>
      <c r="T5382" s="50">
        <v>5.2491116695481546E-3</v>
      </c>
      <c r="U5382" s="50">
        <v>2.995702610712029</v>
      </c>
      <c r="V5382" s="51">
        <v>88.483937654903016</v>
      </c>
      <c r="X5382" s="47" t="s">
        <v>1753</v>
      </c>
      <c r="Y5382" s="47" t="s">
        <v>1753</v>
      </c>
      <c r="Z5382" s="47" t="s">
        <v>1753</v>
      </c>
      <c r="AA5382" s="47" t="s">
        <v>1753</v>
      </c>
      <c r="AB5382" s="47" t="s">
        <v>1753</v>
      </c>
      <c r="AC5382" s="47" t="s">
        <v>1753</v>
      </c>
      <c r="AD5382" s="47" t="s">
        <v>1753</v>
      </c>
      <c r="AE5382" s="312"/>
      <c r="AF5382" s="465" t="s">
        <v>1754</v>
      </c>
      <c r="AG5382" s="311">
        <v>40</v>
      </c>
      <c r="AH5382" s="311">
        <v>15</v>
      </c>
      <c r="AI5382" s="311"/>
      <c r="AJ5382" s="311"/>
      <c r="AK5382" s="311"/>
      <c r="AL5382" s="311"/>
      <c r="AM5382" s="311"/>
      <c r="AN5382" s="311"/>
      <c r="AO5382" s="311"/>
      <c r="AP5382" s="311"/>
      <c r="AQ5382" s="311"/>
      <c r="AR5382" s="311"/>
      <c r="AS5382" s="311"/>
      <c r="AT5382" s="311"/>
      <c r="AU5382" s="311"/>
      <c r="AV5382" s="311"/>
      <c r="AW5382" s="311"/>
      <c r="AX5382" s="311"/>
      <c r="AY5382" s="311"/>
      <c r="AZ5382" s="311"/>
      <c r="BA5382" s="311"/>
      <c r="BB5382" s="311"/>
      <c r="BC5382" s="311"/>
      <c r="BD5382" s="311"/>
      <c r="BE5382" s="491"/>
      <c r="BF5382" s="491"/>
      <c r="BG5382" s="491"/>
      <c r="BH5382" s="491"/>
      <c r="BI5382" s="491"/>
      <c r="BJ5382" s="491"/>
      <c r="BK5382" s="491"/>
      <c r="BL5382" s="491"/>
      <c r="BM5382" s="491"/>
      <c r="BN5382" s="491"/>
      <c r="BO5382" s="491"/>
      <c r="BP5382" s="306"/>
      <c r="BQ5382" s="496"/>
      <c r="BR5382" s="496"/>
      <c r="BS5382" s="496"/>
      <c r="BT5382" s="496"/>
      <c r="BU5382" s="496"/>
      <c r="BV5382" s="496"/>
    </row>
    <row r="5383" spans="1:74" s="52" customFormat="1" ht="12.75">
      <c r="A5383" s="45">
        <v>2346.9885393806389</v>
      </c>
      <c r="B5383" s="46" t="s">
        <v>416</v>
      </c>
      <c r="C5383" s="47" t="s">
        <v>417</v>
      </c>
      <c r="D5383" s="48">
        <v>765</v>
      </c>
      <c r="E5383" s="49">
        <v>41.067889999999998</v>
      </c>
      <c r="F5383" s="49">
        <v>0.1091</v>
      </c>
      <c r="G5383" s="49">
        <v>11.304259999999999</v>
      </c>
      <c r="H5383" s="49">
        <v>0.47649999999999998</v>
      </c>
      <c r="I5383" s="49">
        <v>0.1714</v>
      </c>
      <c r="J5383" s="49">
        <v>48.316940000000002</v>
      </c>
      <c r="K5383" s="49">
        <v>0.20150000000000001</v>
      </c>
      <c r="L5383" s="49">
        <v>101.73309000099999</v>
      </c>
      <c r="M5383" s="47"/>
      <c r="N5383" s="50">
        <v>0.99628518390168508</v>
      </c>
      <c r="O5383" s="50">
        <v>2.0925769990450455E-3</v>
      </c>
      <c r="P5383" s="50">
        <v>0.22933979160637485</v>
      </c>
      <c r="Q5383" s="50">
        <v>9.2979686831703295E-3</v>
      </c>
      <c r="R5383" s="50">
        <v>3.521906633467201E-3</v>
      </c>
      <c r="S5383" s="50">
        <v>1.747387598417153</v>
      </c>
      <c r="T5383" s="50">
        <v>5.2373787244304523E-3</v>
      </c>
      <c r="U5383" s="50">
        <v>2.9951051369196398</v>
      </c>
      <c r="V5383" s="51">
        <v>88.398006079955962</v>
      </c>
      <c r="X5383" s="47" t="s">
        <v>1753</v>
      </c>
      <c r="Y5383" s="47" t="s">
        <v>1753</v>
      </c>
      <c r="Z5383" s="47" t="s">
        <v>1753</v>
      </c>
      <c r="AA5383" s="47" t="s">
        <v>1753</v>
      </c>
      <c r="AB5383" s="47" t="s">
        <v>1753</v>
      </c>
      <c r="AC5383" s="47" t="s">
        <v>1753</v>
      </c>
      <c r="AD5383" s="47" t="s">
        <v>1753</v>
      </c>
      <c r="AE5383" s="312"/>
      <c r="AF5383" s="465" t="s">
        <v>1754</v>
      </c>
      <c r="AG5383" s="311">
        <v>40</v>
      </c>
      <c r="AH5383" s="311">
        <v>15</v>
      </c>
      <c r="AI5383" s="311"/>
      <c r="AJ5383" s="311"/>
      <c r="AK5383" s="311"/>
      <c r="AL5383" s="311"/>
      <c r="AM5383" s="311"/>
      <c r="AN5383" s="311"/>
      <c r="AO5383" s="311"/>
      <c r="AP5383" s="311"/>
      <c r="AQ5383" s="311"/>
      <c r="AR5383" s="311"/>
      <c r="AS5383" s="311"/>
      <c r="AT5383" s="311"/>
      <c r="AU5383" s="311"/>
      <c r="AV5383" s="311"/>
      <c r="AW5383" s="311"/>
      <c r="AX5383" s="311"/>
      <c r="AY5383" s="311"/>
      <c r="AZ5383" s="311"/>
      <c r="BA5383" s="311"/>
      <c r="BB5383" s="311"/>
      <c r="BC5383" s="311"/>
      <c r="BD5383" s="311"/>
      <c r="BE5383" s="491"/>
      <c r="BF5383" s="491"/>
      <c r="BG5383" s="491"/>
      <c r="BH5383" s="491"/>
      <c r="BI5383" s="491"/>
      <c r="BJ5383" s="491"/>
      <c r="BK5383" s="491"/>
      <c r="BL5383" s="491"/>
      <c r="BM5383" s="491"/>
      <c r="BN5383" s="491"/>
      <c r="BO5383" s="491"/>
      <c r="BP5383" s="306"/>
      <c r="BQ5383" s="496"/>
      <c r="BR5383" s="496"/>
      <c r="BS5383" s="496"/>
      <c r="BT5383" s="496"/>
      <c r="BU5383" s="496"/>
      <c r="BV5383" s="496"/>
    </row>
    <row r="5384" spans="1:74" s="52" customFormat="1" ht="12.75">
      <c r="A5384" s="45">
        <v>2346.9885393806389</v>
      </c>
      <c r="B5384" s="46" t="s">
        <v>416</v>
      </c>
      <c r="C5384" s="47" t="s">
        <v>417</v>
      </c>
      <c r="D5384" s="48">
        <v>780</v>
      </c>
      <c r="E5384" s="49">
        <v>41.057749999999999</v>
      </c>
      <c r="F5384" s="49">
        <v>0.1303</v>
      </c>
      <c r="G5384" s="49">
        <v>11.27427</v>
      </c>
      <c r="H5384" s="49">
        <v>0.49059999999999998</v>
      </c>
      <c r="I5384" s="49">
        <v>0.1646</v>
      </c>
      <c r="J5384" s="49">
        <v>48.437530000000002</v>
      </c>
      <c r="K5384" s="49">
        <v>0.19900000000000001</v>
      </c>
      <c r="L5384" s="49">
        <v>101.82225</v>
      </c>
      <c r="M5384" s="47"/>
      <c r="N5384" s="50">
        <v>0.99515845292067473</v>
      </c>
      <c r="O5384" s="50">
        <v>2.4969906784025634E-3</v>
      </c>
      <c r="P5384" s="50">
        <v>0.22852910329530463</v>
      </c>
      <c r="Q5384" s="50">
        <v>9.5646377565781152E-3</v>
      </c>
      <c r="R5384" s="50">
        <v>3.3791903819145783E-3</v>
      </c>
      <c r="S5384" s="50">
        <v>1.7501997790882371</v>
      </c>
      <c r="T5384" s="50">
        <v>5.1678251857508236E-3</v>
      </c>
      <c r="U5384" s="50">
        <v>2.9961640457413661</v>
      </c>
      <c r="V5384" s="51">
        <v>88.450711700330444</v>
      </c>
      <c r="X5384" s="47" t="s">
        <v>1753</v>
      </c>
      <c r="Y5384" s="47" t="s">
        <v>1753</v>
      </c>
      <c r="Z5384" s="47" t="s">
        <v>1753</v>
      </c>
      <c r="AA5384" s="47" t="s">
        <v>1753</v>
      </c>
      <c r="AB5384" s="47" t="s">
        <v>1753</v>
      </c>
      <c r="AC5384" s="47" t="s">
        <v>1753</v>
      </c>
      <c r="AD5384" s="47" t="s">
        <v>1753</v>
      </c>
      <c r="AE5384" s="312"/>
      <c r="AF5384" s="465" t="s">
        <v>1754</v>
      </c>
      <c r="AG5384" s="311">
        <v>40</v>
      </c>
      <c r="AH5384" s="311">
        <v>15</v>
      </c>
      <c r="AI5384" s="311"/>
      <c r="AJ5384" s="311"/>
      <c r="AK5384" s="311"/>
      <c r="AL5384" s="311"/>
      <c r="AM5384" s="311"/>
      <c r="AN5384" s="311"/>
      <c r="AO5384" s="311"/>
      <c r="AP5384" s="311"/>
      <c r="AQ5384" s="311"/>
      <c r="AR5384" s="311"/>
      <c r="AS5384" s="311"/>
      <c r="AT5384" s="311"/>
      <c r="AU5384" s="311"/>
      <c r="AV5384" s="311"/>
      <c r="AW5384" s="311"/>
      <c r="AX5384" s="311"/>
      <c r="AY5384" s="311"/>
      <c r="AZ5384" s="311"/>
      <c r="BA5384" s="311"/>
      <c r="BB5384" s="311"/>
      <c r="BC5384" s="311"/>
      <c r="BD5384" s="311"/>
      <c r="BE5384" s="491"/>
      <c r="BF5384" s="491"/>
      <c r="BG5384" s="491"/>
      <c r="BH5384" s="491"/>
      <c r="BI5384" s="491"/>
      <c r="BJ5384" s="491"/>
      <c r="BK5384" s="491"/>
      <c r="BL5384" s="491"/>
      <c r="BM5384" s="491"/>
      <c r="BN5384" s="491"/>
      <c r="BO5384" s="491"/>
      <c r="BP5384" s="306"/>
      <c r="BQ5384" s="496"/>
      <c r="BR5384" s="496"/>
      <c r="BS5384" s="496"/>
      <c r="BT5384" s="496"/>
      <c r="BU5384" s="496"/>
      <c r="BV5384" s="496"/>
    </row>
    <row r="5385" spans="1:74" s="52" customFormat="1" ht="12.75">
      <c r="A5385" s="45">
        <v>2346.9885393806389</v>
      </c>
      <c r="B5385" s="46" t="s">
        <v>416</v>
      </c>
      <c r="C5385" s="47" t="s">
        <v>417</v>
      </c>
      <c r="D5385" s="48">
        <v>795</v>
      </c>
      <c r="E5385" s="49">
        <v>40.96649</v>
      </c>
      <c r="F5385" s="49">
        <v>8.72E-2</v>
      </c>
      <c r="G5385" s="49">
        <v>11.23429</v>
      </c>
      <c r="H5385" s="49">
        <v>0.47889999999999999</v>
      </c>
      <c r="I5385" s="49">
        <v>0.1492</v>
      </c>
      <c r="J5385" s="49">
        <v>48.306890000000003</v>
      </c>
      <c r="K5385" s="49">
        <v>0.20050000000000001</v>
      </c>
      <c r="L5385" s="49">
        <v>101.49027000000001</v>
      </c>
      <c r="M5385" s="47"/>
      <c r="N5385" s="50">
        <v>0.99628022138286676</v>
      </c>
      <c r="O5385" s="50">
        <v>1.6766586479224047E-3</v>
      </c>
      <c r="P5385" s="50">
        <v>0.22848325533850425</v>
      </c>
      <c r="Q5385" s="50">
        <v>9.367883533669798E-3</v>
      </c>
      <c r="R5385" s="50">
        <v>3.0733166985796416E-3</v>
      </c>
      <c r="S5385" s="50">
        <v>1.7513396387550613</v>
      </c>
      <c r="T5385" s="50">
        <v>5.2242599401397857E-3</v>
      </c>
      <c r="U5385" s="50">
        <v>2.997022809171801</v>
      </c>
      <c r="V5385" s="51">
        <v>88.459409373427206</v>
      </c>
      <c r="X5385" s="47" t="s">
        <v>1753</v>
      </c>
      <c r="Y5385" s="47" t="s">
        <v>1753</v>
      </c>
      <c r="Z5385" s="47" t="s">
        <v>1753</v>
      </c>
      <c r="AA5385" s="47" t="s">
        <v>1753</v>
      </c>
      <c r="AB5385" s="47" t="s">
        <v>1753</v>
      </c>
      <c r="AC5385" s="47" t="s">
        <v>1753</v>
      </c>
      <c r="AD5385" s="47" t="s">
        <v>1753</v>
      </c>
      <c r="AE5385" s="312"/>
      <c r="AF5385" s="465" t="s">
        <v>1754</v>
      </c>
      <c r="AG5385" s="311">
        <v>40</v>
      </c>
      <c r="AH5385" s="311">
        <v>15</v>
      </c>
      <c r="AI5385" s="311"/>
      <c r="AJ5385" s="311"/>
      <c r="AK5385" s="311"/>
      <c r="AL5385" s="311"/>
      <c r="AM5385" s="311"/>
      <c r="AN5385" s="311"/>
      <c r="AO5385" s="311"/>
      <c r="AP5385" s="311"/>
      <c r="AQ5385" s="311"/>
      <c r="AR5385" s="311"/>
      <c r="AS5385" s="311"/>
      <c r="AT5385" s="311"/>
      <c r="AU5385" s="311"/>
      <c r="AV5385" s="311"/>
      <c r="AW5385" s="311"/>
      <c r="AX5385" s="311"/>
      <c r="AY5385" s="311"/>
      <c r="AZ5385" s="311"/>
      <c r="BA5385" s="311"/>
      <c r="BB5385" s="311"/>
      <c r="BC5385" s="311"/>
      <c r="BD5385" s="311"/>
      <c r="BE5385" s="491"/>
      <c r="BF5385" s="491"/>
      <c r="BG5385" s="491"/>
      <c r="BH5385" s="491"/>
      <c r="BI5385" s="491"/>
      <c r="BJ5385" s="491"/>
      <c r="BK5385" s="491"/>
      <c r="BL5385" s="491"/>
      <c r="BM5385" s="491"/>
      <c r="BN5385" s="491"/>
      <c r="BO5385" s="491"/>
      <c r="BP5385" s="306"/>
      <c r="BQ5385" s="496"/>
      <c r="BR5385" s="496"/>
      <c r="BS5385" s="496"/>
      <c r="BT5385" s="496"/>
      <c r="BU5385" s="496"/>
      <c r="BV5385" s="496"/>
    </row>
    <row r="5386" spans="1:74" s="52" customFormat="1" ht="12.75">
      <c r="A5386" s="45">
        <v>2346.9885393806389</v>
      </c>
      <c r="B5386" s="46" t="s">
        <v>416</v>
      </c>
      <c r="C5386" s="47" t="s">
        <v>417</v>
      </c>
      <c r="D5386" s="48">
        <v>810</v>
      </c>
      <c r="E5386" s="49">
        <v>40.936070000000001</v>
      </c>
      <c r="F5386" s="49">
        <v>0.10929999999999999</v>
      </c>
      <c r="G5386" s="49">
        <v>11.29426</v>
      </c>
      <c r="H5386" s="49">
        <v>0.4798</v>
      </c>
      <c r="I5386" s="49">
        <v>0.1426</v>
      </c>
      <c r="J5386" s="49">
        <v>48.357140000000001</v>
      </c>
      <c r="K5386" s="49">
        <v>0.20030000000000001</v>
      </c>
      <c r="L5386" s="49">
        <v>101.59127000000001</v>
      </c>
      <c r="M5386" s="47"/>
      <c r="N5386" s="50">
        <v>0.99471015432890664</v>
      </c>
      <c r="O5386" s="50">
        <v>2.09983892385654E-3</v>
      </c>
      <c r="P5386" s="50">
        <v>0.22951135659686747</v>
      </c>
      <c r="Q5386" s="50">
        <v>9.3776612536590059E-3</v>
      </c>
      <c r="R5386" s="50">
        <v>2.9349159572442203E-3</v>
      </c>
      <c r="S5386" s="50">
        <v>1.7516993051118122</v>
      </c>
      <c r="T5386" s="50">
        <v>5.2146960721618368E-3</v>
      </c>
      <c r="U5386" s="50">
        <v>2.9972182870246056</v>
      </c>
      <c r="V5386" s="51">
        <v>88.415600570263081</v>
      </c>
      <c r="X5386" s="47" t="s">
        <v>1753</v>
      </c>
      <c r="Y5386" s="47" t="s">
        <v>1753</v>
      </c>
      <c r="Z5386" s="47" t="s">
        <v>1753</v>
      </c>
      <c r="AA5386" s="47" t="s">
        <v>1753</v>
      </c>
      <c r="AB5386" s="47" t="s">
        <v>1753</v>
      </c>
      <c r="AC5386" s="47" t="s">
        <v>1753</v>
      </c>
      <c r="AD5386" s="47" t="s">
        <v>1753</v>
      </c>
      <c r="AE5386" s="312"/>
      <c r="AF5386" s="465" t="s">
        <v>1754</v>
      </c>
      <c r="AG5386" s="311">
        <v>40</v>
      </c>
      <c r="AH5386" s="311">
        <v>15</v>
      </c>
      <c r="AI5386" s="311"/>
      <c r="AJ5386" s="311"/>
      <c r="AK5386" s="311"/>
      <c r="AL5386" s="311"/>
      <c r="AM5386" s="311"/>
      <c r="AN5386" s="311"/>
      <c r="AO5386" s="311"/>
      <c r="AP5386" s="311"/>
      <c r="AQ5386" s="311"/>
      <c r="AR5386" s="311"/>
      <c r="AS5386" s="311"/>
      <c r="AT5386" s="311"/>
      <c r="AU5386" s="311"/>
      <c r="AV5386" s="311"/>
      <c r="AW5386" s="311"/>
      <c r="AX5386" s="311"/>
      <c r="AY5386" s="311"/>
      <c r="AZ5386" s="311"/>
      <c r="BA5386" s="311"/>
      <c r="BB5386" s="311"/>
      <c r="BC5386" s="311"/>
      <c r="BD5386" s="311"/>
      <c r="BE5386" s="491"/>
      <c r="BF5386" s="491"/>
      <c r="BG5386" s="491"/>
      <c r="BH5386" s="491"/>
      <c r="BI5386" s="491"/>
      <c r="BJ5386" s="491"/>
      <c r="BK5386" s="491"/>
      <c r="BL5386" s="491"/>
      <c r="BM5386" s="491"/>
      <c r="BN5386" s="491"/>
      <c r="BO5386" s="491"/>
      <c r="BP5386" s="306"/>
      <c r="BQ5386" s="496"/>
      <c r="BR5386" s="496"/>
      <c r="BS5386" s="496"/>
      <c r="BT5386" s="496"/>
      <c r="BU5386" s="496"/>
      <c r="BV5386" s="496"/>
    </row>
    <row r="5387" spans="1:74" s="52" customFormat="1" ht="12.75">
      <c r="A5387" s="45">
        <v>2346.9885393806389</v>
      </c>
      <c r="B5387" s="46" t="s">
        <v>416</v>
      </c>
      <c r="C5387" s="47" t="s">
        <v>417</v>
      </c>
      <c r="D5387" s="48">
        <v>825</v>
      </c>
      <c r="E5387" s="49">
        <v>40.824530000000003</v>
      </c>
      <c r="F5387" s="49">
        <v>0.1052</v>
      </c>
      <c r="G5387" s="49">
        <v>11.08437</v>
      </c>
      <c r="H5387" s="49">
        <v>0.47320000000000001</v>
      </c>
      <c r="I5387" s="49">
        <v>0.1678</v>
      </c>
      <c r="J5387" s="49">
        <v>48.37724</v>
      </c>
      <c r="K5387" s="49">
        <v>0.19950000000000001</v>
      </c>
      <c r="L5387" s="49">
        <v>101.31514</v>
      </c>
      <c r="M5387" s="47"/>
      <c r="N5387" s="50">
        <v>0.99396234005949802</v>
      </c>
      <c r="O5387" s="50">
        <v>2.02506930642739E-3</v>
      </c>
      <c r="P5387" s="50">
        <v>0.22569178145485633</v>
      </c>
      <c r="Q5387" s="50">
        <v>9.2669616264586807E-3</v>
      </c>
      <c r="R5387" s="50">
        <v>3.4604010253685372E-3</v>
      </c>
      <c r="S5387" s="50">
        <v>1.7558943015152177</v>
      </c>
      <c r="T5387" s="50">
        <v>5.2041437447970787E-3</v>
      </c>
      <c r="U5387" s="50">
        <v>2.9972539759973462</v>
      </c>
      <c r="V5387" s="51">
        <v>88.610548721830895</v>
      </c>
      <c r="X5387" s="47" t="s">
        <v>1753</v>
      </c>
      <c r="Y5387" s="47" t="s">
        <v>1753</v>
      </c>
      <c r="Z5387" s="47" t="s">
        <v>1753</v>
      </c>
      <c r="AA5387" s="47" t="s">
        <v>1753</v>
      </c>
      <c r="AB5387" s="47" t="s">
        <v>1753</v>
      </c>
      <c r="AC5387" s="47" t="s">
        <v>1753</v>
      </c>
      <c r="AD5387" s="47" t="s">
        <v>1753</v>
      </c>
      <c r="AE5387" s="312"/>
      <c r="AF5387" s="465" t="s">
        <v>1754</v>
      </c>
      <c r="AG5387" s="311">
        <v>40</v>
      </c>
      <c r="AH5387" s="311">
        <v>15</v>
      </c>
      <c r="AI5387" s="311"/>
      <c r="AJ5387" s="311"/>
      <c r="AK5387" s="311"/>
      <c r="AL5387" s="311"/>
      <c r="AM5387" s="311"/>
      <c r="AN5387" s="311"/>
      <c r="AO5387" s="311"/>
      <c r="AP5387" s="311"/>
      <c r="AQ5387" s="311"/>
      <c r="AR5387" s="311"/>
      <c r="AS5387" s="311"/>
      <c r="AT5387" s="311"/>
      <c r="AU5387" s="311"/>
      <c r="AV5387" s="311"/>
      <c r="AW5387" s="311"/>
      <c r="AX5387" s="311"/>
      <c r="AY5387" s="311"/>
      <c r="AZ5387" s="311"/>
      <c r="BA5387" s="311"/>
      <c r="BB5387" s="311"/>
      <c r="BC5387" s="311"/>
      <c r="BD5387" s="311"/>
      <c r="BE5387" s="491"/>
      <c r="BF5387" s="491"/>
      <c r="BG5387" s="491"/>
      <c r="BH5387" s="491"/>
      <c r="BI5387" s="491"/>
      <c r="BJ5387" s="491"/>
      <c r="BK5387" s="491"/>
      <c r="BL5387" s="491"/>
      <c r="BM5387" s="491"/>
      <c r="BN5387" s="491"/>
      <c r="BO5387" s="491"/>
      <c r="BP5387" s="306"/>
      <c r="BQ5387" s="496"/>
      <c r="BR5387" s="496"/>
      <c r="BS5387" s="496"/>
      <c r="BT5387" s="496"/>
      <c r="BU5387" s="496"/>
      <c r="BV5387" s="496"/>
    </row>
    <row r="5388" spans="1:74" s="52" customFormat="1" ht="12.75">
      <c r="A5388" s="45">
        <v>2346.9885393806389</v>
      </c>
      <c r="B5388" s="46" t="s">
        <v>416</v>
      </c>
      <c r="C5388" s="47" t="s">
        <v>417</v>
      </c>
      <c r="D5388" s="48">
        <v>840</v>
      </c>
      <c r="E5388" s="49">
        <v>40.97663</v>
      </c>
      <c r="F5388" s="49">
        <v>0.1328</v>
      </c>
      <c r="G5388" s="49">
        <v>11.27427</v>
      </c>
      <c r="H5388" s="49">
        <v>0.48480000000000001</v>
      </c>
      <c r="I5388" s="49">
        <v>0.11</v>
      </c>
      <c r="J5388" s="49">
        <v>48.306890000000003</v>
      </c>
      <c r="K5388" s="49">
        <v>0.20530000000000001</v>
      </c>
      <c r="L5388" s="49">
        <v>101.56068999999999</v>
      </c>
      <c r="M5388" s="47"/>
      <c r="N5388" s="50">
        <v>0.99557107291198843</v>
      </c>
      <c r="O5388" s="50">
        <v>2.5509944935681829E-3</v>
      </c>
      <c r="P5388" s="50">
        <v>0.2290764563780133</v>
      </c>
      <c r="Q5388" s="50">
        <v>9.4741996986352651E-3</v>
      </c>
      <c r="R5388" s="50">
        <v>2.2636769854921016E-3</v>
      </c>
      <c r="S5388" s="50">
        <v>1.7496599671222963</v>
      </c>
      <c r="T5388" s="50">
        <v>5.3441990795874668E-3</v>
      </c>
      <c r="U5388" s="50">
        <v>2.9958133700604899</v>
      </c>
      <c r="V5388" s="51">
        <v>88.423093967574232</v>
      </c>
      <c r="X5388" s="47" t="s">
        <v>1753</v>
      </c>
      <c r="Y5388" s="47" t="s">
        <v>1753</v>
      </c>
      <c r="Z5388" s="47" t="s">
        <v>1753</v>
      </c>
      <c r="AA5388" s="47" t="s">
        <v>1753</v>
      </c>
      <c r="AB5388" s="47" t="s">
        <v>1753</v>
      </c>
      <c r="AC5388" s="47" t="s">
        <v>1753</v>
      </c>
      <c r="AD5388" s="47" t="s">
        <v>1753</v>
      </c>
      <c r="AE5388" s="312"/>
      <c r="AF5388" s="465" t="s">
        <v>1754</v>
      </c>
      <c r="AG5388" s="311">
        <v>40</v>
      </c>
      <c r="AH5388" s="311">
        <v>15</v>
      </c>
      <c r="AI5388" s="311"/>
      <c r="AJ5388" s="311"/>
      <c r="AK5388" s="311"/>
      <c r="AL5388" s="311"/>
      <c r="AM5388" s="311"/>
      <c r="AN5388" s="311"/>
      <c r="AO5388" s="311"/>
      <c r="AP5388" s="311"/>
      <c r="AQ5388" s="311"/>
      <c r="AR5388" s="311"/>
      <c r="AS5388" s="311"/>
      <c r="AT5388" s="311"/>
      <c r="AU5388" s="311"/>
      <c r="AV5388" s="311"/>
      <c r="AW5388" s="311"/>
      <c r="AX5388" s="311"/>
      <c r="AY5388" s="311"/>
      <c r="AZ5388" s="311"/>
      <c r="BA5388" s="311"/>
      <c r="BB5388" s="311"/>
      <c r="BC5388" s="311"/>
      <c r="BD5388" s="311"/>
      <c r="BE5388" s="491"/>
      <c r="BF5388" s="491"/>
      <c r="BG5388" s="491"/>
      <c r="BH5388" s="491"/>
      <c r="BI5388" s="491"/>
      <c r="BJ5388" s="491"/>
      <c r="BK5388" s="491"/>
      <c r="BL5388" s="491"/>
      <c r="BM5388" s="491"/>
      <c r="BN5388" s="491"/>
      <c r="BO5388" s="491"/>
      <c r="BP5388" s="306"/>
      <c r="BQ5388" s="496"/>
      <c r="BR5388" s="496"/>
      <c r="BS5388" s="496"/>
      <c r="BT5388" s="496"/>
      <c r="BU5388" s="496"/>
      <c r="BV5388" s="496"/>
    </row>
    <row r="5389" spans="1:74" s="52" customFormat="1" ht="12.75">
      <c r="A5389" s="45">
        <v>2346.9885393806389</v>
      </c>
      <c r="B5389" s="46" t="s">
        <v>416</v>
      </c>
      <c r="C5389" s="47" t="s">
        <v>417</v>
      </c>
      <c r="D5389" s="48">
        <v>855</v>
      </c>
      <c r="E5389" s="49">
        <v>40.763689999999997</v>
      </c>
      <c r="F5389" s="49">
        <v>0.1227</v>
      </c>
      <c r="G5389" s="49">
        <v>11.304259999999999</v>
      </c>
      <c r="H5389" s="49">
        <v>0.46800000000000003</v>
      </c>
      <c r="I5389" s="49">
        <v>0.16489999999999999</v>
      </c>
      <c r="J5389" s="49">
        <v>48.39734</v>
      </c>
      <c r="K5389" s="49">
        <v>0.2092</v>
      </c>
      <c r="L5389" s="49">
        <v>101.50239000000001</v>
      </c>
      <c r="M5389" s="47"/>
      <c r="N5389" s="50">
        <v>0.99179370235523445</v>
      </c>
      <c r="O5389" s="50">
        <v>2.3603034103427743E-3</v>
      </c>
      <c r="P5389" s="50">
        <v>0.23000961334620881</v>
      </c>
      <c r="Q5389" s="50">
        <v>9.1587794612991661E-3</v>
      </c>
      <c r="R5389" s="50">
        <v>3.3982415914976774E-3</v>
      </c>
      <c r="S5389" s="50">
        <v>1.7554072770428173</v>
      </c>
      <c r="T5389" s="50">
        <v>5.4533978646543997E-3</v>
      </c>
      <c r="U5389" s="50">
        <v>2.9992949797938788</v>
      </c>
      <c r="V5389" s="51">
        <v>88.415047013066342</v>
      </c>
      <c r="X5389" s="47" t="s">
        <v>1753</v>
      </c>
      <c r="Y5389" s="47" t="s">
        <v>1753</v>
      </c>
      <c r="Z5389" s="47" t="s">
        <v>1753</v>
      </c>
      <c r="AA5389" s="47" t="s">
        <v>1753</v>
      </c>
      <c r="AB5389" s="47" t="s">
        <v>1753</v>
      </c>
      <c r="AC5389" s="47" t="s">
        <v>1753</v>
      </c>
      <c r="AD5389" s="47" t="s">
        <v>1753</v>
      </c>
      <c r="AE5389" s="312"/>
      <c r="AF5389" s="465" t="s">
        <v>1754</v>
      </c>
      <c r="AG5389" s="311">
        <v>40</v>
      </c>
      <c r="AH5389" s="311">
        <v>15</v>
      </c>
      <c r="AI5389" s="311"/>
      <c r="AJ5389" s="311"/>
      <c r="AK5389" s="311"/>
      <c r="AL5389" s="311"/>
      <c r="AM5389" s="311"/>
      <c r="AN5389" s="311"/>
      <c r="AO5389" s="311"/>
      <c r="AP5389" s="311"/>
      <c r="AQ5389" s="311"/>
      <c r="AR5389" s="311"/>
      <c r="AS5389" s="311"/>
      <c r="AT5389" s="311"/>
      <c r="AU5389" s="311"/>
      <c r="AV5389" s="311"/>
      <c r="AW5389" s="311"/>
      <c r="AX5389" s="311"/>
      <c r="AY5389" s="311"/>
      <c r="AZ5389" s="311"/>
      <c r="BA5389" s="311"/>
      <c r="BB5389" s="311"/>
      <c r="BC5389" s="311"/>
      <c r="BD5389" s="311"/>
      <c r="BE5389" s="491"/>
      <c r="BF5389" s="491"/>
      <c r="BG5389" s="491"/>
      <c r="BH5389" s="491"/>
      <c r="BI5389" s="491"/>
      <c r="BJ5389" s="491"/>
      <c r="BK5389" s="491"/>
      <c r="BL5389" s="491"/>
      <c r="BM5389" s="491"/>
      <c r="BN5389" s="491"/>
      <c r="BO5389" s="491"/>
      <c r="BP5389" s="306"/>
      <c r="BQ5389" s="496"/>
      <c r="BR5389" s="496"/>
      <c r="BS5389" s="496"/>
      <c r="BT5389" s="496"/>
      <c r="BU5389" s="496"/>
      <c r="BV5389" s="496"/>
    </row>
    <row r="5390" spans="1:74" s="52" customFormat="1" ht="12.75">
      <c r="A5390" s="45">
        <v>2346.9885393806389</v>
      </c>
      <c r="B5390" s="46" t="s">
        <v>416</v>
      </c>
      <c r="C5390" s="47" t="s">
        <v>417</v>
      </c>
      <c r="D5390" s="48">
        <v>870</v>
      </c>
      <c r="E5390" s="49">
        <v>41.108460000000001</v>
      </c>
      <c r="F5390" s="49">
        <v>8.5199999999999998E-2</v>
      </c>
      <c r="G5390" s="49">
        <v>11.2143</v>
      </c>
      <c r="H5390" s="49">
        <v>0.47199999999999998</v>
      </c>
      <c r="I5390" s="49">
        <v>0.12239999999999999</v>
      </c>
      <c r="J5390" s="49">
        <v>48.367190000000001</v>
      </c>
      <c r="K5390" s="49">
        <v>0.2036</v>
      </c>
      <c r="L5390" s="49">
        <v>101.64784999999999</v>
      </c>
      <c r="M5390" s="47"/>
      <c r="N5390" s="50">
        <v>0.99744131949986536</v>
      </c>
      <c r="O5390" s="50">
        <v>1.6344481855512728E-3</v>
      </c>
      <c r="P5390" s="50">
        <v>0.22755391483363077</v>
      </c>
      <c r="Q5390" s="50">
        <v>9.2117477837607743E-3</v>
      </c>
      <c r="R5390" s="50">
        <v>2.5154941087693243E-3</v>
      </c>
      <c r="S5390" s="50">
        <v>1.7495064577785917</v>
      </c>
      <c r="T5390" s="50">
        <v>5.2928741604853198E-3</v>
      </c>
      <c r="U5390" s="50">
        <v>2.994942136663119</v>
      </c>
      <c r="V5390" s="51">
        <v>88.490290029283642</v>
      </c>
      <c r="X5390" s="47" t="s">
        <v>1753</v>
      </c>
      <c r="Y5390" s="47" t="s">
        <v>1753</v>
      </c>
      <c r="Z5390" s="47" t="s">
        <v>1753</v>
      </c>
      <c r="AA5390" s="47" t="s">
        <v>1753</v>
      </c>
      <c r="AB5390" s="47" t="s">
        <v>1753</v>
      </c>
      <c r="AC5390" s="47" t="s">
        <v>1753</v>
      </c>
      <c r="AD5390" s="47" t="s">
        <v>1753</v>
      </c>
      <c r="AE5390" s="312"/>
      <c r="AF5390" s="465" t="s">
        <v>1754</v>
      </c>
      <c r="AG5390" s="311">
        <v>40</v>
      </c>
      <c r="AH5390" s="311">
        <v>15</v>
      </c>
      <c r="AI5390" s="311"/>
      <c r="AJ5390" s="311"/>
      <c r="AK5390" s="311"/>
      <c r="AL5390" s="311"/>
      <c r="AM5390" s="311"/>
      <c r="AN5390" s="311"/>
      <c r="AO5390" s="311"/>
      <c r="AP5390" s="311"/>
      <c r="AQ5390" s="311"/>
      <c r="AR5390" s="311"/>
      <c r="AS5390" s="311"/>
      <c r="AT5390" s="311"/>
      <c r="AU5390" s="311"/>
      <c r="AV5390" s="311"/>
      <c r="AW5390" s="311"/>
      <c r="AX5390" s="311"/>
      <c r="AY5390" s="311"/>
      <c r="AZ5390" s="311"/>
      <c r="BA5390" s="311"/>
      <c r="BB5390" s="311"/>
      <c r="BC5390" s="311"/>
      <c r="BD5390" s="311"/>
      <c r="BE5390" s="491"/>
      <c r="BF5390" s="491"/>
      <c r="BG5390" s="491"/>
      <c r="BH5390" s="491"/>
      <c r="BI5390" s="491"/>
      <c r="BJ5390" s="491"/>
      <c r="BK5390" s="491"/>
      <c r="BL5390" s="491"/>
      <c r="BM5390" s="491"/>
      <c r="BN5390" s="491"/>
      <c r="BO5390" s="491"/>
      <c r="BP5390" s="306"/>
      <c r="BQ5390" s="496"/>
      <c r="BR5390" s="496"/>
      <c r="BS5390" s="496"/>
      <c r="BT5390" s="496"/>
      <c r="BU5390" s="496"/>
      <c r="BV5390" s="496"/>
    </row>
    <row r="5391" spans="1:74" s="52" customFormat="1" ht="12.75">
      <c r="A5391" s="45">
        <v>2346.9885393806389</v>
      </c>
      <c r="B5391" s="46" t="s">
        <v>416</v>
      </c>
      <c r="C5391" s="47" t="s">
        <v>417</v>
      </c>
      <c r="D5391" s="48">
        <v>885</v>
      </c>
      <c r="E5391" s="49">
        <v>40.96649</v>
      </c>
      <c r="F5391" s="49">
        <v>9.01E-2</v>
      </c>
      <c r="G5391" s="49">
        <v>11.17432</v>
      </c>
      <c r="H5391" s="49">
        <v>0.4889</v>
      </c>
      <c r="I5391" s="49">
        <v>0.14380000000000001</v>
      </c>
      <c r="J5391" s="49">
        <v>48.136049999999997</v>
      </c>
      <c r="K5391" s="49">
        <v>0.19600000000000001</v>
      </c>
      <c r="L5391" s="49">
        <v>101.25526000000001</v>
      </c>
      <c r="M5391" s="47"/>
      <c r="N5391" s="50">
        <v>0.99810925866078481</v>
      </c>
      <c r="O5391" s="50">
        <v>1.7355995744125893E-3</v>
      </c>
      <c r="P5391" s="50">
        <v>0.22768080961605874</v>
      </c>
      <c r="Q5391" s="50">
        <v>9.5810533527007358E-3</v>
      </c>
      <c r="R5391" s="50">
        <v>2.9675220469538911E-3</v>
      </c>
      <c r="S5391" s="50">
        <v>1.7483497834222841</v>
      </c>
      <c r="T5391" s="50">
        <v>5.1163830057037504E-3</v>
      </c>
      <c r="U5391" s="50">
        <v>2.9950433062433763</v>
      </c>
      <c r="V5391" s="51">
        <v>88.477870210198674</v>
      </c>
      <c r="X5391" s="47" t="s">
        <v>1753</v>
      </c>
      <c r="Y5391" s="47" t="s">
        <v>1753</v>
      </c>
      <c r="Z5391" s="47" t="s">
        <v>1753</v>
      </c>
      <c r="AA5391" s="47" t="s">
        <v>1753</v>
      </c>
      <c r="AB5391" s="47" t="s">
        <v>1753</v>
      </c>
      <c r="AC5391" s="47" t="s">
        <v>1753</v>
      </c>
      <c r="AD5391" s="47" t="s">
        <v>1753</v>
      </c>
      <c r="AE5391" s="312"/>
      <c r="AF5391" s="465" t="s">
        <v>1754</v>
      </c>
      <c r="AG5391" s="311">
        <v>40</v>
      </c>
      <c r="AH5391" s="311">
        <v>15</v>
      </c>
      <c r="AI5391" s="311"/>
      <c r="AJ5391" s="311"/>
      <c r="AK5391" s="311"/>
      <c r="AL5391" s="311"/>
      <c r="AM5391" s="311"/>
      <c r="AN5391" s="311"/>
      <c r="AO5391" s="311"/>
      <c r="AP5391" s="311"/>
      <c r="AQ5391" s="311"/>
      <c r="AR5391" s="311"/>
      <c r="AS5391" s="311"/>
      <c r="AT5391" s="311"/>
      <c r="AU5391" s="311"/>
      <c r="AV5391" s="311"/>
      <c r="AW5391" s="311"/>
      <c r="AX5391" s="311"/>
      <c r="AY5391" s="311"/>
      <c r="AZ5391" s="311"/>
      <c r="BA5391" s="311"/>
      <c r="BB5391" s="311"/>
      <c r="BC5391" s="311"/>
      <c r="BD5391" s="311"/>
      <c r="BE5391" s="491"/>
      <c r="BF5391" s="491"/>
      <c r="BG5391" s="491"/>
      <c r="BH5391" s="491"/>
      <c r="BI5391" s="491"/>
      <c r="BJ5391" s="491"/>
      <c r="BK5391" s="491"/>
      <c r="BL5391" s="491"/>
      <c r="BM5391" s="491"/>
      <c r="BN5391" s="491"/>
      <c r="BO5391" s="491"/>
      <c r="BP5391" s="306"/>
      <c r="BQ5391" s="496"/>
      <c r="BR5391" s="496"/>
      <c r="BS5391" s="496"/>
      <c r="BT5391" s="496"/>
      <c r="BU5391" s="496"/>
      <c r="BV5391" s="496"/>
    </row>
    <row r="5392" spans="1:74" s="52" customFormat="1" ht="12.75">
      <c r="A5392" s="45">
        <v>2346.9885393806389</v>
      </c>
      <c r="B5392" s="46" t="s">
        <v>416</v>
      </c>
      <c r="C5392" s="47" t="s">
        <v>417</v>
      </c>
      <c r="D5392" s="48">
        <v>900</v>
      </c>
      <c r="E5392" s="49">
        <v>41.078029999999998</v>
      </c>
      <c r="F5392" s="49">
        <v>0.1211</v>
      </c>
      <c r="G5392" s="49">
        <v>11.23429</v>
      </c>
      <c r="H5392" s="49">
        <v>0.47320000000000001</v>
      </c>
      <c r="I5392" s="49">
        <v>0.2165</v>
      </c>
      <c r="J5392" s="49">
        <v>48.357140000000001</v>
      </c>
      <c r="K5392" s="49">
        <v>0.20619999999999999</v>
      </c>
      <c r="L5392" s="49">
        <v>101.74585999999999</v>
      </c>
      <c r="M5392" s="47"/>
      <c r="N5392" s="50">
        <v>0.99630714999464232</v>
      </c>
      <c r="O5392" s="50">
        <v>2.3222191253637601E-3</v>
      </c>
      <c r="P5392" s="50">
        <v>0.22786900910582769</v>
      </c>
      <c r="Q5392" s="50">
        <v>9.2314998642542105E-3</v>
      </c>
      <c r="R5392" s="50">
        <v>4.4476159519477145E-3</v>
      </c>
      <c r="S5392" s="50">
        <v>1.7484482881429659</v>
      </c>
      <c r="T5392" s="50">
        <v>5.3583360579522827E-3</v>
      </c>
      <c r="U5392" s="50">
        <v>2.9956758639084446</v>
      </c>
      <c r="V5392" s="51">
        <v>88.470018988193786</v>
      </c>
      <c r="X5392" s="47" t="s">
        <v>1753</v>
      </c>
      <c r="Y5392" s="47" t="s">
        <v>1753</v>
      </c>
      <c r="Z5392" s="47" t="s">
        <v>1753</v>
      </c>
      <c r="AA5392" s="47" t="s">
        <v>1753</v>
      </c>
      <c r="AB5392" s="47" t="s">
        <v>1753</v>
      </c>
      <c r="AC5392" s="47" t="s">
        <v>1753</v>
      </c>
      <c r="AD5392" s="47" t="s">
        <v>1753</v>
      </c>
      <c r="AE5392" s="312"/>
      <c r="AF5392" s="465" t="s">
        <v>1754</v>
      </c>
      <c r="AG5392" s="311">
        <v>40</v>
      </c>
      <c r="AH5392" s="311">
        <v>15</v>
      </c>
      <c r="AI5392" s="311"/>
      <c r="AJ5392" s="311"/>
      <c r="AK5392" s="311"/>
      <c r="AL5392" s="311"/>
      <c r="AM5392" s="311"/>
      <c r="AN5392" s="311"/>
      <c r="AO5392" s="311"/>
      <c r="AP5392" s="311"/>
      <c r="AQ5392" s="311"/>
      <c r="AR5392" s="311"/>
      <c r="AS5392" s="311"/>
      <c r="AT5392" s="311"/>
      <c r="AU5392" s="311"/>
      <c r="AV5392" s="311"/>
      <c r="AW5392" s="311"/>
      <c r="AX5392" s="311"/>
      <c r="AY5392" s="311"/>
      <c r="AZ5392" s="311"/>
      <c r="BA5392" s="311"/>
      <c r="BB5392" s="311"/>
      <c r="BC5392" s="311"/>
      <c r="BD5392" s="311"/>
      <c r="BE5392" s="491"/>
      <c r="BF5392" s="491"/>
      <c r="BG5392" s="491"/>
      <c r="BH5392" s="491"/>
      <c r="BI5392" s="491"/>
      <c r="BJ5392" s="491"/>
      <c r="BK5392" s="491"/>
      <c r="BL5392" s="491"/>
      <c r="BM5392" s="491"/>
      <c r="BN5392" s="491"/>
      <c r="BO5392" s="491"/>
      <c r="BP5392" s="306"/>
      <c r="BQ5392" s="496"/>
      <c r="BR5392" s="496"/>
      <c r="BS5392" s="496"/>
      <c r="BT5392" s="496"/>
      <c r="BU5392" s="496"/>
      <c r="BV5392" s="496"/>
    </row>
    <row r="5393" spans="1:74" s="52" customFormat="1" ht="12.75">
      <c r="A5393" s="45">
        <v>2346.9885393806389</v>
      </c>
      <c r="B5393" s="46" t="s">
        <v>416</v>
      </c>
      <c r="C5393" s="47" t="s">
        <v>417</v>
      </c>
      <c r="D5393" s="48">
        <v>915</v>
      </c>
      <c r="E5393" s="49">
        <v>40.925930000000001</v>
      </c>
      <c r="F5393" s="49">
        <v>0.123</v>
      </c>
      <c r="G5393" s="49">
        <v>11.244289999999999</v>
      </c>
      <c r="H5393" s="49">
        <v>0.48959999999999998</v>
      </c>
      <c r="I5393" s="49">
        <v>0.15840000000000001</v>
      </c>
      <c r="J5393" s="49">
        <v>48.306890000000003</v>
      </c>
      <c r="K5393" s="49">
        <v>0.20430000000000001</v>
      </c>
      <c r="L5393" s="49">
        <v>101.521510001</v>
      </c>
      <c r="M5393" s="47"/>
      <c r="N5393" s="50">
        <v>0.99482784902760912</v>
      </c>
      <c r="O5393" s="50">
        <v>2.3639043712735813E-3</v>
      </c>
      <c r="P5393" s="50">
        <v>0.22857956882192942</v>
      </c>
      <c r="Q5393" s="50">
        <v>9.5727050704533887E-3</v>
      </c>
      <c r="R5393" s="50">
        <v>3.2612965700736661E-3</v>
      </c>
      <c r="S5393" s="50">
        <v>1.7505196946966735</v>
      </c>
      <c r="T5393" s="50">
        <v>5.3207810897014304E-3</v>
      </c>
      <c r="U5393" s="50">
        <v>2.9961931785372151</v>
      </c>
      <c r="V5393" s="51">
        <v>88.450323183105922</v>
      </c>
      <c r="X5393" s="47" t="s">
        <v>1753</v>
      </c>
      <c r="Y5393" s="47" t="s">
        <v>1753</v>
      </c>
      <c r="Z5393" s="47" t="s">
        <v>1753</v>
      </c>
      <c r="AA5393" s="47" t="s">
        <v>1753</v>
      </c>
      <c r="AB5393" s="47" t="s">
        <v>1753</v>
      </c>
      <c r="AC5393" s="47" t="s">
        <v>1753</v>
      </c>
      <c r="AD5393" s="47" t="s">
        <v>1753</v>
      </c>
      <c r="AE5393" s="312"/>
      <c r="AF5393" s="465" t="s">
        <v>1754</v>
      </c>
      <c r="AG5393" s="311">
        <v>40</v>
      </c>
      <c r="AH5393" s="311">
        <v>15</v>
      </c>
      <c r="AI5393" s="311"/>
      <c r="AJ5393" s="311"/>
      <c r="AK5393" s="311"/>
      <c r="AL5393" s="311"/>
      <c r="AM5393" s="311"/>
      <c r="AN5393" s="311"/>
      <c r="AO5393" s="311"/>
      <c r="AP5393" s="311"/>
      <c r="AQ5393" s="311"/>
      <c r="AR5393" s="311"/>
      <c r="AS5393" s="311"/>
      <c r="AT5393" s="311"/>
      <c r="AU5393" s="311"/>
      <c r="AV5393" s="311"/>
      <c r="AW5393" s="311"/>
      <c r="AX5393" s="311"/>
      <c r="AY5393" s="311"/>
      <c r="AZ5393" s="311"/>
      <c r="BA5393" s="311"/>
      <c r="BB5393" s="311"/>
      <c r="BC5393" s="311"/>
      <c r="BD5393" s="311"/>
      <c r="BE5393" s="491"/>
      <c r="BF5393" s="491"/>
      <c r="BG5393" s="491"/>
      <c r="BH5393" s="491"/>
      <c r="BI5393" s="491"/>
      <c r="BJ5393" s="491"/>
      <c r="BK5393" s="491"/>
      <c r="BL5393" s="491"/>
      <c r="BM5393" s="491"/>
      <c r="BN5393" s="491"/>
      <c r="BO5393" s="491"/>
      <c r="BP5393" s="306"/>
      <c r="BQ5393" s="496"/>
      <c r="BR5393" s="496"/>
      <c r="BS5393" s="496"/>
      <c r="BT5393" s="496"/>
      <c r="BU5393" s="496"/>
      <c r="BV5393" s="496"/>
    </row>
    <row r="5394" spans="1:74" s="52" customFormat="1" ht="12.75">
      <c r="A5394" s="45">
        <v>2346.9885393806389</v>
      </c>
      <c r="B5394" s="46" t="s">
        <v>416</v>
      </c>
      <c r="C5394" s="47" t="s">
        <v>417</v>
      </c>
      <c r="D5394" s="48">
        <v>930</v>
      </c>
      <c r="E5394" s="49">
        <v>40.96649</v>
      </c>
      <c r="F5394" s="49">
        <v>0.105</v>
      </c>
      <c r="G5394" s="49">
        <v>11.25428</v>
      </c>
      <c r="H5394" s="49">
        <v>0.48520000000000002</v>
      </c>
      <c r="I5394" s="49">
        <v>0.1709</v>
      </c>
      <c r="J5394" s="49">
        <v>48.266689999999997</v>
      </c>
      <c r="K5394" s="49">
        <v>0.19989999999999999</v>
      </c>
      <c r="L5394" s="49">
        <v>101.53035999999999</v>
      </c>
      <c r="M5394" s="47"/>
      <c r="N5394" s="50">
        <v>0.99579141106360836</v>
      </c>
      <c r="O5394" s="50">
        <v>2.0179218129279613E-3</v>
      </c>
      <c r="P5394" s="50">
        <v>0.22877751099182517</v>
      </c>
      <c r="Q5394" s="50">
        <v>9.4864627416946633E-3</v>
      </c>
      <c r="R5394" s="50">
        <v>3.5185799427353147E-3</v>
      </c>
      <c r="S5394" s="50">
        <v>1.7490236558265264</v>
      </c>
      <c r="T5394" s="50">
        <v>5.2060707082715848E-3</v>
      </c>
      <c r="U5394" s="50">
        <v>2.9956692342353204</v>
      </c>
      <c r="V5394" s="51">
        <v>88.432734552389064</v>
      </c>
      <c r="X5394" s="47" t="s">
        <v>1753</v>
      </c>
      <c r="Y5394" s="47" t="s">
        <v>1753</v>
      </c>
      <c r="Z5394" s="47" t="s">
        <v>1753</v>
      </c>
      <c r="AA5394" s="47" t="s">
        <v>1753</v>
      </c>
      <c r="AB5394" s="47" t="s">
        <v>1753</v>
      </c>
      <c r="AC5394" s="47" t="s">
        <v>1753</v>
      </c>
      <c r="AD5394" s="47" t="s">
        <v>1753</v>
      </c>
      <c r="AE5394" s="312"/>
      <c r="AF5394" s="465" t="s">
        <v>1754</v>
      </c>
      <c r="AG5394" s="311">
        <v>40</v>
      </c>
      <c r="AH5394" s="311">
        <v>15</v>
      </c>
      <c r="AI5394" s="311"/>
      <c r="AJ5394" s="311"/>
      <c r="AK5394" s="311"/>
      <c r="AL5394" s="311"/>
      <c r="AM5394" s="311"/>
      <c r="AN5394" s="311"/>
      <c r="AO5394" s="311"/>
      <c r="AP5394" s="311"/>
      <c r="AQ5394" s="311"/>
      <c r="AR5394" s="311"/>
      <c r="AS5394" s="311"/>
      <c r="AT5394" s="311"/>
      <c r="AU5394" s="311"/>
      <c r="AV5394" s="311"/>
      <c r="AW5394" s="311"/>
      <c r="AX5394" s="311"/>
      <c r="AY5394" s="311"/>
      <c r="AZ5394" s="311"/>
      <c r="BA5394" s="311"/>
      <c r="BB5394" s="311"/>
      <c r="BC5394" s="311"/>
      <c r="BD5394" s="311"/>
      <c r="BE5394" s="491"/>
      <c r="BF5394" s="491"/>
      <c r="BG5394" s="491"/>
      <c r="BH5394" s="491"/>
      <c r="BI5394" s="491"/>
      <c r="BJ5394" s="491"/>
      <c r="BK5394" s="491"/>
      <c r="BL5394" s="491"/>
      <c r="BM5394" s="491"/>
      <c r="BN5394" s="491"/>
      <c r="BO5394" s="491"/>
      <c r="BP5394" s="306"/>
      <c r="BQ5394" s="496"/>
      <c r="BR5394" s="496"/>
      <c r="BS5394" s="496"/>
      <c r="BT5394" s="496"/>
      <c r="BU5394" s="496"/>
      <c r="BV5394" s="496"/>
    </row>
    <row r="5395" spans="1:74" s="52" customFormat="1" ht="12.75">
      <c r="A5395" s="45">
        <v>2346.9885393806389</v>
      </c>
      <c r="B5395" s="46" t="s">
        <v>416</v>
      </c>
      <c r="C5395" s="47" t="s">
        <v>417</v>
      </c>
      <c r="D5395" s="48">
        <v>945</v>
      </c>
      <c r="E5395" s="49">
        <v>41.14902</v>
      </c>
      <c r="F5395" s="49">
        <v>0.1293</v>
      </c>
      <c r="G5395" s="49">
        <v>11.29426</v>
      </c>
      <c r="H5395" s="49">
        <v>0.47949999999999998</v>
      </c>
      <c r="I5395" s="49">
        <v>0.18079999999999999</v>
      </c>
      <c r="J5395" s="49">
        <v>48.37724</v>
      </c>
      <c r="K5395" s="49">
        <v>0.2051</v>
      </c>
      <c r="L5395" s="49">
        <v>101.90382000100001</v>
      </c>
      <c r="M5395" s="47"/>
      <c r="N5395" s="50">
        <v>0.9962904753031635</v>
      </c>
      <c r="O5395" s="50">
        <v>2.475143721955295E-3</v>
      </c>
      <c r="P5395" s="50">
        <v>0.22868635746483762</v>
      </c>
      <c r="Q5395" s="50">
        <v>9.3381100055946586E-3</v>
      </c>
      <c r="R5395" s="50">
        <v>3.7077517385362339E-3</v>
      </c>
      <c r="S5395" s="50">
        <v>1.7461281544562461</v>
      </c>
      <c r="T5395" s="50">
        <v>5.3204674390034384E-3</v>
      </c>
      <c r="U5395" s="50">
        <v>2.9940688169879914</v>
      </c>
      <c r="V5395" s="51">
        <v>88.419856341729357</v>
      </c>
      <c r="X5395" s="47" t="s">
        <v>1753</v>
      </c>
      <c r="Y5395" s="47" t="s">
        <v>1753</v>
      </c>
      <c r="Z5395" s="47" t="s">
        <v>1753</v>
      </c>
      <c r="AA5395" s="47" t="s">
        <v>1753</v>
      </c>
      <c r="AB5395" s="47" t="s">
        <v>1753</v>
      </c>
      <c r="AC5395" s="47" t="s">
        <v>1753</v>
      </c>
      <c r="AD5395" s="47" t="s">
        <v>1753</v>
      </c>
      <c r="AE5395" s="312"/>
      <c r="AF5395" s="465" t="s">
        <v>1754</v>
      </c>
      <c r="AG5395" s="311">
        <v>40</v>
      </c>
      <c r="AH5395" s="311">
        <v>15</v>
      </c>
      <c r="AI5395" s="311"/>
      <c r="AJ5395" s="311"/>
      <c r="AK5395" s="311"/>
      <c r="AL5395" s="311"/>
      <c r="AM5395" s="311"/>
      <c r="AN5395" s="311"/>
      <c r="AO5395" s="311"/>
      <c r="AP5395" s="311"/>
      <c r="AQ5395" s="311"/>
      <c r="AR5395" s="311"/>
      <c r="AS5395" s="311"/>
      <c r="AT5395" s="311"/>
      <c r="AU5395" s="311"/>
      <c r="AV5395" s="311"/>
      <c r="AW5395" s="311"/>
      <c r="AX5395" s="311"/>
      <c r="AY5395" s="311"/>
      <c r="AZ5395" s="311"/>
      <c r="BA5395" s="311"/>
      <c r="BB5395" s="311"/>
      <c r="BC5395" s="311"/>
      <c r="BD5395" s="311"/>
      <c r="BE5395" s="491"/>
      <c r="BF5395" s="491"/>
      <c r="BG5395" s="491"/>
      <c r="BH5395" s="491"/>
      <c r="BI5395" s="491"/>
      <c r="BJ5395" s="491"/>
      <c r="BK5395" s="491"/>
      <c r="BL5395" s="491"/>
      <c r="BM5395" s="491"/>
      <c r="BN5395" s="491"/>
      <c r="BO5395" s="491"/>
      <c r="BP5395" s="306"/>
      <c r="BQ5395" s="496"/>
      <c r="BR5395" s="496"/>
      <c r="BS5395" s="496"/>
      <c r="BT5395" s="496"/>
      <c r="BU5395" s="496"/>
      <c r="BV5395" s="496"/>
    </row>
    <row r="5396" spans="1:74" s="52" customFormat="1" ht="12.75">
      <c r="A5396" s="45">
        <v>2346.9885393806389</v>
      </c>
      <c r="B5396" s="46" t="s">
        <v>416</v>
      </c>
      <c r="C5396" s="47" t="s">
        <v>417</v>
      </c>
      <c r="D5396" s="48">
        <v>960</v>
      </c>
      <c r="E5396" s="49">
        <v>40.946210000000001</v>
      </c>
      <c r="F5396" s="49">
        <v>0.10929999999999999</v>
      </c>
      <c r="G5396" s="49">
        <v>11.20431</v>
      </c>
      <c r="H5396" s="49">
        <v>0.49170000000000003</v>
      </c>
      <c r="I5396" s="49">
        <v>0.1517</v>
      </c>
      <c r="J5396" s="49">
        <v>48.266689999999997</v>
      </c>
      <c r="K5396" s="49">
        <v>0.20069999999999999</v>
      </c>
      <c r="L5396" s="49">
        <v>101.44130999999999</v>
      </c>
      <c r="M5396" s="47"/>
      <c r="N5396" s="50">
        <v>0.99586500026553304</v>
      </c>
      <c r="O5396" s="50">
        <v>2.1017561983833997E-3</v>
      </c>
      <c r="P5396" s="50">
        <v>0.22789136527717599</v>
      </c>
      <c r="Q5396" s="50">
        <v>9.6190207269758222E-3</v>
      </c>
      <c r="R5396" s="50">
        <v>3.1250579839959651E-3</v>
      </c>
      <c r="S5396" s="50">
        <v>1.7500192363904095</v>
      </c>
      <c r="T5396" s="50">
        <v>5.2298806714917018E-3</v>
      </c>
      <c r="U5396" s="50">
        <v>2.9955202903546478</v>
      </c>
      <c r="V5396" s="51">
        <v>88.478176663543863</v>
      </c>
      <c r="X5396" s="47" t="s">
        <v>1753</v>
      </c>
      <c r="Y5396" s="47" t="s">
        <v>1753</v>
      </c>
      <c r="Z5396" s="47" t="s">
        <v>1753</v>
      </c>
      <c r="AA5396" s="47" t="s">
        <v>1753</v>
      </c>
      <c r="AB5396" s="47" t="s">
        <v>1753</v>
      </c>
      <c r="AC5396" s="47" t="s">
        <v>1753</v>
      </c>
      <c r="AD5396" s="47" t="s">
        <v>1753</v>
      </c>
      <c r="AE5396" s="312"/>
      <c r="AF5396" s="465" t="s">
        <v>1754</v>
      </c>
      <c r="AG5396" s="311">
        <v>40</v>
      </c>
      <c r="AH5396" s="311">
        <v>15</v>
      </c>
      <c r="AI5396" s="311"/>
      <c r="AJ5396" s="311"/>
      <c r="AK5396" s="311"/>
      <c r="AL5396" s="311"/>
      <c r="AM5396" s="311"/>
      <c r="AN5396" s="311"/>
      <c r="AO5396" s="311"/>
      <c r="AP5396" s="311"/>
      <c r="AQ5396" s="311"/>
      <c r="AR5396" s="311"/>
      <c r="AS5396" s="311"/>
      <c r="AT5396" s="311"/>
      <c r="AU5396" s="311"/>
      <c r="AV5396" s="311"/>
      <c r="AW5396" s="311"/>
      <c r="AX5396" s="311"/>
      <c r="AY5396" s="311"/>
      <c r="AZ5396" s="311"/>
      <c r="BA5396" s="311"/>
      <c r="BB5396" s="311"/>
      <c r="BC5396" s="311"/>
      <c r="BD5396" s="311"/>
      <c r="BE5396" s="491"/>
      <c r="BF5396" s="491"/>
      <c r="BG5396" s="491"/>
      <c r="BH5396" s="491"/>
      <c r="BI5396" s="491"/>
      <c r="BJ5396" s="491"/>
      <c r="BK5396" s="491"/>
      <c r="BL5396" s="491"/>
      <c r="BM5396" s="491"/>
      <c r="BN5396" s="491"/>
      <c r="BO5396" s="491"/>
      <c r="BP5396" s="306"/>
      <c r="BQ5396" s="496"/>
      <c r="BR5396" s="496"/>
      <c r="BS5396" s="496"/>
      <c r="BT5396" s="496"/>
      <c r="BU5396" s="496"/>
      <c r="BV5396" s="496"/>
    </row>
    <row r="5397" spans="1:74" s="52" customFormat="1" ht="12.75">
      <c r="A5397" s="45">
        <v>2346.9885393806389</v>
      </c>
      <c r="B5397" s="46" t="s">
        <v>416</v>
      </c>
      <c r="C5397" s="47" t="s">
        <v>417</v>
      </c>
      <c r="D5397" s="48">
        <v>975</v>
      </c>
      <c r="E5397" s="49">
        <v>41.067889999999998</v>
      </c>
      <c r="F5397" s="49">
        <v>8.6400000000000005E-2</v>
      </c>
      <c r="G5397" s="49">
        <v>11.16433</v>
      </c>
      <c r="H5397" s="49">
        <v>0.50480000000000003</v>
      </c>
      <c r="I5397" s="49">
        <v>0.1913</v>
      </c>
      <c r="J5397" s="49">
        <v>48.407380000000003</v>
      </c>
      <c r="K5397" s="49">
        <v>0.20230000000000001</v>
      </c>
      <c r="L5397" s="49">
        <v>101.69889999999999</v>
      </c>
      <c r="M5397" s="47"/>
      <c r="N5397" s="50">
        <v>0.99642208174639191</v>
      </c>
      <c r="O5397" s="50">
        <v>1.6574105953384068E-3</v>
      </c>
      <c r="P5397" s="50">
        <v>0.22653202768379202</v>
      </c>
      <c r="Q5397" s="50">
        <v>9.8515415169467008E-3</v>
      </c>
      <c r="R5397" s="50">
        <v>3.9313495714466589E-3</v>
      </c>
      <c r="S5397" s="50">
        <v>1.7508989262187657</v>
      </c>
      <c r="T5397" s="50">
        <v>5.2588948040734503E-3</v>
      </c>
      <c r="U5397" s="50">
        <v>2.9964272623052861</v>
      </c>
      <c r="V5397" s="51">
        <v>88.544124524969121</v>
      </c>
      <c r="X5397" s="47" t="s">
        <v>1753</v>
      </c>
      <c r="Y5397" s="47" t="s">
        <v>1753</v>
      </c>
      <c r="Z5397" s="47" t="s">
        <v>1753</v>
      </c>
      <c r="AA5397" s="47" t="s">
        <v>1753</v>
      </c>
      <c r="AB5397" s="47" t="s">
        <v>1753</v>
      </c>
      <c r="AC5397" s="47" t="s">
        <v>1753</v>
      </c>
      <c r="AD5397" s="47" t="s">
        <v>1753</v>
      </c>
      <c r="AE5397" s="312"/>
      <c r="AF5397" s="465" t="s">
        <v>1754</v>
      </c>
      <c r="AG5397" s="311">
        <v>40</v>
      </c>
      <c r="AH5397" s="311">
        <v>15</v>
      </c>
      <c r="AI5397" s="311"/>
      <c r="AJ5397" s="311"/>
      <c r="AK5397" s="311"/>
      <c r="AL5397" s="311"/>
      <c r="AM5397" s="311"/>
      <c r="AN5397" s="311"/>
      <c r="AO5397" s="311"/>
      <c r="AP5397" s="311"/>
      <c r="AQ5397" s="311"/>
      <c r="AR5397" s="311"/>
      <c r="AS5397" s="311"/>
      <c r="AT5397" s="311"/>
      <c r="AU5397" s="311"/>
      <c r="AV5397" s="311"/>
      <c r="AW5397" s="311"/>
      <c r="AX5397" s="311"/>
      <c r="AY5397" s="311"/>
      <c r="AZ5397" s="311"/>
      <c r="BA5397" s="311"/>
      <c r="BB5397" s="311"/>
      <c r="BC5397" s="311"/>
      <c r="BD5397" s="311"/>
      <c r="BE5397" s="491"/>
      <c r="BF5397" s="491"/>
      <c r="BG5397" s="491"/>
      <c r="BH5397" s="491"/>
      <c r="BI5397" s="491"/>
      <c r="BJ5397" s="491"/>
      <c r="BK5397" s="491"/>
      <c r="BL5397" s="491"/>
      <c r="BM5397" s="491"/>
      <c r="BN5397" s="491"/>
      <c r="BO5397" s="491"/>
      <c r="BP5397" s="306"/>
      <c r="BQ5397" s="496"/>
      <c r="BR5397" s="496"/>
      <c r="BS5397" s="496"/>
      <c r="BT5397" s="496"/>
      <c r="BU5397" s="496"/>
      <c r="BV5397" s="496"/>
    </row>
    <row r="5398" spans="1:74" s="52" customFormat="1" ht="12.75">
      <c r="A5398" s="45">
        <v>2346.9885393806389</v>
      </c>
      <c r="B5398" s="46" t="s">
        <v>416</v>
      </c>
      <c r="C5398" s="47" t="s">
        <v>417</v>
      </c>
      <c r="D5398" s="48">
        <v>990</v>
      </c>
      <c r="E5398" s="49">
        <v>41.098309999999998</v>
      </c>
      <c r="F5398" s="49">
        <v>0.11890000000000001</v>
      </c>
      <c r="G5398" s="49">
        <v>11.19431</v>
      </c>
      <c r="H5398" s="49">
        <v>0.48780000000000001</v>
      </c>
      <c r="I5398" s="49">
        <v>0.19539999999999999</v>
      </c>
      <c r="J5398" s="49">
        <v>48.337040000000002</v>
      </c>
      <c r="K5398" s="49">
        <v>0.20169999999999999</v>
      </c>
      <c r="L5398" s="49">
        <v>101.71356</v>
      </c>
      <c r="M5398" s="47"/>
      <c r="N5398" s="50">
        <v>0.99659052491194011</v>
      </c>
      <c r="O5398" s="50">
        <v>2.2795549197575254E-3</v>
      </c>
      <c r="P5398" s="50">
        <v>0.22701058802915375</v>
      </c>
      <c r="Q5398" s="50">
        <v>9.5143358681878971E-3</v>
      </c>
      <c r="R5398" s="50">
        <v>4.0133135256457614E-3</v>
      </c>
      <c r="S5398" s="50">
        <v>1.7473559687928519</v>
      </c>
      <c r="T5398" s="50">
        <v>5.2403022365314304E-3</v>
      </c>
      <c r="U5398" s="50">
        <v>2.9942088789335366</v>
      </c>
      <c r="V5398" s="51">
        <v>88.502105283096157</v>
      </c>
      <c r="X5398" s="47" t="s">
        <v>1753</v>
      </c>
      <c r="Y5398" s="47" t="s">
        <v>1753</v>
      </c>
      <c r="Z5398" s="47" t="s">
        <v>1753</v>
      </c>
      <c r="AA5398" s="47" t="s">
        <v>1753</v>
      </c>
      <c r="AB5398" s="47" t="s">
        <v>1753</v>
      </c>
      <c r="AC5398" s="47" t="s">
        <v>1753</v>
      </c>
      <c r="AD5398" s="47" t="s">
        <v>1753</v>
      </c>
      <c r="AE5398" s="312"/>
      <c r="AF5398" s="465" t="s">
        <v>1754</v>
      </c>
      <c r="AG5398" s="311">
        <v>40</v>
      </c>
      <c r="AH5398" s="311">
        <v>15</v>
      </c>
      <c r="AI5398" s="311"/>
      <c r="AJ5398" s="311"/>
      <c r="AK5398" s="311"/>
      <c r="AL5398" s="311"/>
      <c r="AM5398" s="311"/>
      <c r="AN5398" s="311"/>
      <c r="AO5398" s="311"/>
      <c r="AP5398" s="311"/>
      <c r="AQ5398" s="311"/>
      <c r="AR5398" s="311"/>
      <c r="AS5398" s="311"/>
      <c r="AT5398" s="311"/>
      <c r="AU5398" s="311"/>
      <c r="AV5398" s="311"/>
      <c r="AW5398" s="311"/>
      <c r="AX5398" s="311"/>
      <c r="AY5398" s="311"/>
      <c r="AZ5398" s="311"/>
      <c r="BA5398" s="311"/>
      <c r="BB5398" s="311"/>
      <c r="BC5398" s="311"/>
      <c r="BD5398" s="311"/>
      <c r="BE5398" s="491"/>
      <c r="BF5398" s="491"/>
      <c r="BG5398" s="491"/>
      <c r="BH5398" s="491"/>
      <c r="BI5398" s="491"/>
      <c r="BJ5398" s="491"/>
      <c r="BK5398" s="491"/>
      <c r="BL5398" s="491"/>
      <c r="BM5398" s="491"/>
      <c r="BN5398" s="491"/>
      <c r="BO5398" s="491"/>
      <c r="BP5398" s="306"/>
      <c r="BQ5398" s="496"/>
      <c r="BR5398" s="496"/>
      <c r="BS5398" s="496"/>
      <c r="BT5398" s="496"/>
      <c r="BU5398" s="496"/>
      <c r="BV5398" s="496"/>
    </row>
    <row r="5399" spans="1:74" s="52" customFormat="1" ht="12.75">
      <c r="A5399" s="45">
        <v>2346.9885393806389</v>
      </c>
      <c r="B5399" s="46" t="s">
        <v>416</v>
      </c>
      <c r="C5399" s="47" t="s">
        <v>417</v>
      </c>
      <c r="D5399" s="48">
        <v>1005</v>
      </c>
      <c r="E5399" s="49">
        <v>41.037480000000002</v>
      </c>
      <c r="F5399" s="49">
        <v>0.1273</v>
      </c>
      <c r="G5399" s="49">
        <v>11.244289999999999</v>
      </c>
      <c r="H5399" s="49">
        <v>0.47420000000000001</v>
      </c>
      <c r="I5399" s="49">
        <v>0.1767</v>
      </c>
      <c r="J5399" s="49">
        <v>48.125999999999998</v>
      </c>
      <c r="K5399" s="49">
        <v>0.19900000000000001</v>
      </c>
      <c r="L5399" s="49">
        <v>101.46196999999999</v>
      </c>
      <c r="M5399" s="47"/>
      <c r="N5399" s="50">
        <v>0.99768492349735449</v>
      </c>
      <c r="O5399" s="50">
        <v>2.4469018205200269E-3</v>
      </c>
      <c r="P5399" s="50">
        <v>0.22861291288369889</v>
      </c>
      <c r="Q5399" s="50">
        <v>9.2729553233915855E-3</v>
      </c>
      <c r="R5399" s="50">
        <v>3.6386058555718686E-3</v>
      </c>
      <c r="S5399" s="50">
        <v>1.744219098915109</v>
      </c>
      <c r="T5399" s="50">
        <v>5.1835041338691113E-3</v>
      </c>
      <c r="U5399" s="50">
        <v>2.9929665229600459</v>
      </c>
      <c r="V5399" s="51">
        <v>88.411942247670041</v>
      </c>
      <c r="X5399" s="47" t="s">
        <v>1753</v>
      </c>
      <c r="Y5399" s="47" t="s">
        <v>1753</v>
      </c>
      <c r="Z5399" s="47" t="s">
        <v>1753</v>
      </c>
      <c r="AA5399" s="47" t="s">
        <v>1753</v>
      </c>
      <c r="AB5399" s="47" t="s">
        <v>1753</v>
      </c>
      <c r="AC5399" s="47" t="s">
        <v>1753</v>
      </c>
      <c r="AD5399" s="47" t="s">
        <v>1753</v>
      </c>
      <c r="AE5399" s="312"/>
      <c r="AF5399" s="465" t="s">
        <v>1754</v>
      </c>
      <c r="AG5399" s="311">
        <v>40</v>
      </c>
      <c r="AH5399" s="311">
        <v>15</v>
      </c>
      <c r="AI5399" s="311"/>
      <c r="AJ5399" s="311"/>
      <c r="AK5399" s="311"/>
      <c r="AL5399" s="311"/>
      <c r="AM5399" s="311"/>
      <c r="AN5399" s="311"/>
      <c r="AO5399" s="311"/>
      <c r="AP5399" s="311"/>
      <c r="AQ5399" s="311"/>
      <c r="AR5399" s="311"/>
      <c r="AS5399" s="311"/>
      <c r="AT5399" s="311"/>
      <c r="AU5399" s="311"/>
      <c r="AV5399" s="311"/>
      <c r="AW5399" s="311"/>
      <c r="AX5399" s="311"/>
      <c r="AY5399" s="311"/>
      <c r="AZ5399" s="311"/>
      <c r="BA5399" s="311"/>
      <c r="BB5399" s="311"/>
      <c r="BC5399" s="311"/>
      <c r="BD5399" s="311"/>
      <c r="BE5399" s="491"/>
      <c r="BF5399" s="491"/>
      <c r="BG5399" s="491"/>
      <c r="BH5399" s="491"/>
      <c r="BI5399" s="491"/>
      <c r="BJ5399" s="491"/>
      <c r="BK5399" s="491"/>
      <c r="BL5399" s="491"/>
      <c r="BM5399" s="491"/>
      <c r="BN5399" s="491"/>
      <c r="BO5399" s="491"/>
      <c r="BP5399" s="306"/>
      <c r="BQ5399" s="496"/>
      <c r="BR5399" s="496"/>
      <c r="BS5399" s="496"/>
      <c r="BT5399" s="496"/>
      <c r="BU5399" s="496"/>
      <c r="BV5399" s="496"/>
    </row>
    <row r="5400" spans="1:74" s="52" customFormat="1" ht="12.75">
      <c r="A5400" s="45">
        <v>2346.9885393806389</v>
      </c>
      <c r="B5400" s="46" t="s">
        <v>416</v>
      </c>
      <c r="C5400" s="47" t="s">
        <v>417</v>
      </c>
      <c r="D5400" s="48">
        <v>1020</v>
      </c>
      <c r="E5400" s="49">
        <v>41.088169999999998</v>
      </c>
      <c r="F5400" s="49">
        <v>0.1227</v>
      </c>
      <c r="G5400" s="49">
        <v>11.27427</v>
      </c>
      <c r="H5400" s="49">
        <v>0.48449999999999999</v>
      </c>
      <c r="I5400" s="49">
        <v>0.17680000000000001</v>
      </c>
      <c r="J5400" s="49">
        <v>48.296840000000003</v>
      </c>
      <c r="K5400" s="49">
        <v>0.2021</v>
      </c>
      <c r="L5400" s="49">
        <v>101.70638</v>
      </c>
      <c r="M5400" s="47"/>
      <c r="N5400" s="50">
        <v>0.99688593713322515</v>
      </c>
      <c r="O5400" s="50">
        <v>2.3536866736011456E-3</v>
      </c>
      <c r="P5400" s="50">
        <v>0.22875631706088531</v>
      </c>
      <c r="Q5400" s="50">
        <v>9.455104745011586E-3</v>
      </c>
      <c r="R5400" s="50">
        <v>3.633261614280717E-3</v>
      </c>
      <c r="S5400" s="50">
        <v>1.7468512803148712</v>
      </c>
      <c r="T5400" s="50">
        <v>5.2535471165314641E-3</v>
      </c>
      <c r="U5400" s="50">
        <v>2.9947437540183617</v>
      </c>
      <c r="V5400" s="51">
        <v>88.420963891577088</v>
      </c>
      <c r="X5400" s="47" t="s">
        <v>1753</v>
      </c>
      <c r="Y5400" s="47" t="s">
        <v>1753</v>
      </c>
      <c r="Z5400" s="47" t="s">
        <v>1753</v>
      </c>
      <c r="AA5400" s="47" t="s">
        <v>1753</v>
      </c>
      <c r="AB5400" s="47" t="s">
        <v>1753</v>
      </c>
      <c r="AC5400" s="47" t="s">
        <v>1753</v>
      </c>
      <c r="AD5400" s="47" t="s">
        <v>1753</v>
      </c>
      <c r="AE5400" s="312"/>
      <c r="AF5400" s="465" t="s">
        <v>1754</v>
      </c>
      <c r="AG5400" s="311">
        <v>40</v>
      </c>
      <c r="AH5400" s="311">
        <v>15</v>
      </c>
      <c r="AI5400" s="311"/>
      <c r="AJ5400" s="311"/>
      <c r="AK5400" s="311"/>
      <c r="AL5400" s="311"/>
      <c r="AM5400" s="311"/>
      <c r="AN5400" s="311"/>
      <c r="AO5400" s="311"/>
      <c r="AP5400" s="311"/>
      <c r="AQ5400" s="311"/>
      <c r="AR5400" s="311"/>
      <c r="AS5400" s="311"/>
      <c r="AT5400" s="311"/>
      <c r="AU5400" s="311"/>
      <c r="AV5400" s="311"/>
      <c r="AW5400" s="311"/>
      <c r="AX5400" s="311"/>
      <c r="AY5400" s="311"/>
      <c r="AZ5400" s="311"/>
      <c r="BA5400" s="311"/>
      <c r="BB5400" s="311"/>
      <c r="BC5400" s="311"/>
      <c r="BD5400" s="311"/>
      <c r="BE5400" s="491"/>
      <c r="BF5400" s="491"/>
      <c r="BG5400" s="491"/>
      <c r="BH5400" s="491"/>
      <c r="BI5400" s="491"/>
      <c r="BJ5400" s="491"/>
      <c r="BK5400" s="491"/>
      <c r="BL5400" s="491"/>
      <c r="BM5400" s="491"/>
      <c r="BN5400" s="491"/>
      <c r="BO5400" s="491"/>
      <c r="BP5400" s="306"/>
      <c r="BQ5400" s="496"/>
      <c r="BR5400" s="496"/>
      <c r="BS5400" s="496"/>
      <c r="BT5400" s="496"/>
      <c r="BU5400" s="496"/>
      <c r="BV5400" s="496"/>
    </row>
    <row r="5401" spans="1:74" s="52" customFormat="1" ht="12.75">
      <c r="A5401" s="45">
        <v>2346.9885393806389</v>
      </c>
      <c r="B5401" s="46" t="s">
        <v>416</v>
      </c>
      <c r="C5401" s="47" t="s">
        <v>417</v>
      </c>
      <c r="D5401" s="48">
        <v>1035</v>
      </c>
      <c r="E5401" s="49">
        <v>41.078029999999998</v>
      </c>
      <c r="F5401" s="49">
        <v>9.2700000000000005E-2</v>
      </c>
      <c r="G5401" s="49">
        <v>11.244289999999999</v>
      </c>
      <c r="H5401" s="49">
        <v>0.48149999999999998</v>
      </c>
      <c r="I5401" s="49">
        <v>0.19070000000000001</v>
      </c>
      <c r="J5401" s="49">
        <v>48.276739999999997</v>
      </c>
      <c r="K5401" s="49">
        <v>0.20660000000000001</v>
      </c>
      <c r="L5401" s="49">
        <v>101.63846000099998</v>
      </c>
      <c r="M5401" s="47"/>
      <c r="N5401" s="50">
        <v>0.99735373339193212</v>
      </c>
      <c r="O5401" s="50">
        <v>1.779486752296847E-3</v>
      </c>
      <c r="P5401" s="50">
        <v>0.22831142352213682</v>
      </c>
      <c r="Q5401" s="50">
        <v>9.4032892147414421E-3</v>
      </c>
      <c r="R5401" s="50">
        <v>3.9217151167387533E-3</v>
      </c>
      <c r="S5401" s="50">
        <v>1.7473748925251602</v>
      </c>
      <c r="T5401" s="50">
        <v>5.3743701528855487E-3</v>
      </c>
      <c r="U5401" s="50">
        <v>2.9952366826052503</v>
      </c>
      <c r="V5401" s="51">
        <v>88.443943673259156</v>
      </c>
      <c r="X5401" s="47" t="s">
        <v>1753</v>
      </c>
      <c r="Y5401" s="47" t="s">
        <v>1753</v>
      </c>
      <c r="Z5401" s="47" t="s">
        <v>1753</v>
      </c>
      <c r="AA5401" s="47" t="s">
        <v>1753</v>
      </c>
      <c r="AB5401" s="47" t="s">
        <v>1753</v>
      </c>
      <c r="AC5401" s="47" t="s">
        <v>1753</v>
      </c>
      <c r="AD5401" s="47" t="s">
        <v>1753</v>
      </c>
      <c r="AE5401" s="312"/>
      <c r="AF5401" s="465" t="s">
        <v>1754</v>
      </c>
      <c r="AG5401" s="311">
        <v>40</v>
      </c>
      <c r="AH5401" s="311">
        <v>15</v>
      </c>
      <c r="AI5401" s="311"/>
      <c r="AJ5401" s="311"/>
      <c r="AK5401" s="311"/>
      <c r="AL5401" s="311"/>
      <c r="AM5401" s="311"/>
      <c r="AN5401" s="311"/>
      <c r="AO5401" s="311"/>
      <c r="AP5401" s="311"/>
      <c r="AQ5401" s="311"/>
      <c r="AR5401" s="311"/>
      <c r="AS5401" s="311"/>
      <c r="AT5401" s="311"/>
      <c r="AU5401" s="311"/>
      <c r="AV5401" s="311"/>
      <c r="AW5401" s="311"/>
      <c r="AX5401" s="311"/>
      <c r="AY5401" s="311"/>
      <c r="AZ5401" s="311"/>
      <c r="BA5401" s="311"/>
      <c r="BB5401" s="311"/>
      <c r="BC5401" s="311"/>
      <c r="BD5401" s="311"/>
      <c r="BE5401" s="491"/>
      <c r="BF5401" s="491"/>
      <c r="BG5401" s="491"/>
      <c r="BH5401" s="491"/>
      <c r="BI5401" s="491"/>
      <c r="BJ5401" s="491"/>
      <c r="BK5401" s="491"/>
      <c r="BL5401" s="491"/>
      <c r="BM5401" s="491"/>
      <c r="BN5401" s="491"/>
      <c r="BO5401" s="491"/>
      <c r="BP5401" s="306"/>
      <c r="BQ5401" s="496"/>
      <c r="BR5401" s="496"/>
      <c r="BS5401" s="496"/>
      <c r="BT5401" s="496"/>
      <c r="BU5401" s="496"/>
      <c r="BV5401" s="496"/>
    </row>
    <row r="5402" spans="1:74" s="52" customFormat="1" ht="12.75">
      <c r="A5402" s="45">
        <v>2346.9885393806389</v>
      </c>
      <c r="B5402" s="46" t="s">
        <v>416</v>
      </c>
      <c r="C5402" s="47" t="s">
        <v>417</v>
      </c>
      <c r="D5402" s="48">
        <v>1050</v>
      </c>
      <c r="E5402" s="49">
        <v>40.97663</v>
      </c>
      <c r="F5402" s="49">
        <v>0.1114</v>
      </c>
      <c r="G5402" s="49">
        <v>11.364229999999999</v>
      </c>
      <c r="H5402" s="49">
        <v>0.48699999999999999</v>
      </c>
      <c r="I5402" s="49">
        <v>0.14849999999999999</v>
      </c>
      <c r="J5402" s="49">
        <v>48.276739999999997</v>
      </c>
      <c r="K5402" s="49">
        <v>0.2044</v>
      </c>
      <c r="L5402" s="49">
        <v>101.6459</v>
      </c>
      <c r="M5402" s="47"/>
      <c r="N5402" s="50">
        <v>0.99545650011353115</v>
      </c>
      <c r="O5402" s="50">
        <v>2.1396692948105951E-3</v>
      </c>
      <c r="P5402" s="50">
        <v>0.23087773720182386</v>
      </c>
      <c r="Q5402" s="50">
        <v>9.5160979168230422E-3</v>
      </c>
      <c r="R5402" s="50">
        <v>3.0556122424746017E-3</v>
      </c>
      <c r="S5402" s="50">
        <v>1.7483667142980879</v>
      </c>
      <c r="T5402" s="50">
        <v>5.3201586995389816E-3</v>
      </c>
      <c r="U5402" s="50">
        <v>2.9966841465183434</v>
      </c>
      <c r="V5402" s="51">
        <v>88.335056994760805</v>
      </c>
      <c r="X5402" s="47" t="s">
        <v>1753</v>
      </c>
      <c r="Y5402" s="47" t="s">
        <v>1753</v>
      </c>
      <c r="Z5402" s="47" t="s">
        <v>1753</v>
      </c>
      <c r="AA5402" s="47" t="s">
        <v>1753</v>
      </c>
      <c r="AB5402" s="47" t="s">
        <v>1753</v>
      </c>
      <c r="AC5402" s="47" t="s">
        <v>1753</v>
      </c>
      <c r="AD5402" s="47" t="s">
        <v>1753</v>
      </c>
      <c r="AE5402" s="312"/>
      <c r="AF5402" s="465" t="s">
        <v>1754</v>
      </c>
      <c r="AG5402" s="311">
        <v>40</v>
      </c>
      <c r="AH5402" s="311">
        <v>15</v>
      </c>
      <c r="AI5402" s="311"/>
      <c r="AJ5402" s="311"/>
      <c r="AK5402" s="311"/>
      <c r="AL5402" s="311"/>
      <c r="AM5402" s="311"/>
      <c r="AN5402" s="311"/>
      <c r="AO5402" s="311"/>
      <c r="AP5402" s="311"/>
      <c r="AQ5402" s="311"/>
      <c r="AR5402" s="311"/>
      <c r="AS5402" s="311"/>
      <c r="AT5402" s="311"/>
      <c r="AU5402" s="311"/>
      <c r="AV5402" s="311"/>
      <c r="AW5402" s="311"/>
      <c r="AX5402" s="311"/>
      <c r="AY5402" s="311"/>
      <c r="AZ5402" s="311"/>
      <c r="BA5402" s="311"/>
      <c r="BB5402" s="311"/>
      <c r="BC5402" s="311"/>
      <c r="BD5402" s="311"/>
      <c r="BE5402" s="491"/>
      <c r="BF5402" s="491"/>
      <c r="BG5402" s="491"/>
      <c r="BH5402" s="491"/>
      <c r="BI5402" s="491"/>
      <c r="BJ5402" s="491"/>
      <c r="BK5402" s="491"/>
      <c r="BL5402" s="491"/>
      <c r="BM5402" s="491"/>
      <c r="BN5402" s="491"/>
      <c r="BO5402" s="491"/>
      <c r="BP5402" s="306"/>
      <c r="BQ5402" s="496"/>
      <c r="BR5402" s="496"/>
      <c r="BS5402" s="496"/>
      <c r="BT5402" s="496"/>
      <c r="BU5402" s="496"/>
      <c r="BV5402" s="496"/>
    </row>
    <row r="5403" spans="1:74" s="52" customFormat="1" ht="12.75">
      <c r="A5403" s="45">
        <v>2346.9885393806389</v>
      </c>
      <c r="B5403" s="46" t="s">
        <v>416</v>
      </c>
      <c r="C5403" s="47" t="s">
        <v>417</v>
      </c>
      <c r="D5403" s="48">
        <v>1065</v>
      </c>
      <c r="E5403" s="49">
        <v>41.250419999999998</v>
      </c>
      <c r="F5403" s="49">
        <v>0.10290000000000001</v>
      </c>
      <c r="G5403" s="49">
        <v>11.19431</v>
      </c>
      <c r="H5403" s="49">
        <v>0.51339999999999997</v>
      </c>
      <c r="I5403" s="49">
        <v>0.17949999999999999</v>
      </c>
      <c r="J5403" s="49">
        <v>48.146099999999997</v>
      </c>
      <c r="K5403" s="49">
        <v>0.20480000000000001</v>
      </c>
      <c r="L5403" s="49">
        <v>101.66903000000001</v>
      </c>
      <c r="M5403" s="47"/>
      <c r="N5403" s="50">
        <v>1.0004820706045086</v>
      </c>
      <c r="O5403" s="50">
        <v>1.9732028097812831E-3</v>
      </c>
      <c r="P5403" s="50">
        <v>0.22705666721164647</v>
      </c>
      <c r="Q5403" s="50">
        <v>1.001568580434223E-2</v>
      </c>
      <c r="R5403" s="50">
        <v>3.6874923459054684E-3</v>
      </c>
      <c r="S5403" s="50">
        <v>1.7408068801724479</v>
      </c>
      <c r="T5403" s="50">
        <v>5.3219223684142511E-3</v>
      </c>
      <c r="U5403" s="50">
        <v>2.991356779341626</v>
      </c>
      <c r="V5403" s="51">
        <v>88.46176771181743</v>
      </c>
      <c r="X5403" s="47" t="s">
        <v>1753</v>
      </c>
      <c r="Y5403" s="47" t="s">
        <v>1753</v>
      </c>
      <c r="Z5403" s="47" t="s">
        <v>1753</v>
      </c>
      <c r="AA5403" s="47" t="s">
        <v>1753</v>
      </c>
      <c r="AB5403" s="47" t="s">
        <v>1753</v>
      </c>
      <c r="AC5403" s="47" t="s">
        <v>1753</v>
      </c>
      <c r="AD5403" s="47" t="s">
        <v>1753</v>
      </c>
      <c r="AE5403" s="312"/>
      <c r="AF5403" s="465" t="s">
        <v>1754</v>
      </c>
      <c r="AG5403" s="311">
        <v>40</v>
      </c>
      <c r="AH5403" s="311">
        <v>15</v>
      </c>
      <c r="AI5403" s="311"/>
      <c r="AJ5403" s="311"/>
      <c r="AK5403" s="311"/>
      <c r="AL5403" s="311"/>
      <c r="AM5403" s="311"/>
      <c r="AN5403" s="311"/>
      <c r="AO5403" s="311"/>
      <c r="AP5403" s="311"/>
      <c r="AQ5403" s="311"/>
      <c r="AR5403" s="311"/>
      <c r="AS5403" s="311"/>
      <c r="AT5403" s="311"/>
      <c r="AU5403" s="311"/>
      <c r="AV5403" s="311"/>
      <c r="AW5403" s="311"/>
      <c r="AX5403" s="311"/>
      <c r="AY5403" s="311"/>
      <c r="AZ5403" s="311"/>
      <c r="BA5403" s="311"/>
      <c r="BB5403" s="311"/>
      <c r="BC5403" s="311"/>
      <c r="BD5403" s="311"/>
      <c r="BE5403" s="491"/>
      <c r="BF5403" s="491"/>
      <c r="BG5403" s="491"/>
      <c r="BH5403" s="491"/>
      <c r="BI5403" s="491"/>
      <c r="BJ5403" s="491"/>
      <c r="BK5403" s="491"/>
      <c r="BL5403" s="491"/>
      <c r="BM5403" s="491"/>
      <c r="BN5403" s="491"/>
      <c r="BO5403" s="491"/>
      <c r="BP5403" s="306"/>
      <c r="BQ5403" s="496"/>
      <c r="BR5403" s="496"/>
      <c r="BS5403" s="496"/>
      <c r="BT5403" s="496"/>
      <c r="BU5403" s="496"/>
      <c r="BV5403" s="496"/>
    </row>
    <row r="5404" spans="1:74" s="52" customFormat="1" ht="12.75">
      <c r="A5404" s="45">
        <v>2346.9885393806389</v>
      </c>
      <c r="B5404" s="46" t="s">
        <v>416</v>
      </c>
      <c r="C5404" s="47" t="s">
        <v>417</v>
      </c>
      <c r="D5404" s="48">
        <v>1080</v>
      </c>
      <c r="E5404" s="49">
        <v>41.22</v>
      </c>
      <c r="F5404" s="49">
        <v>7.5499999999999998E-2</v>
      </c>
      <c r="G5404" s="49">
        <v>11.2143</v>
      </c>
      <c r="H5404" s="49">
        <v>0.48959999999999998</v>
      </c>
      <c r="I5404" s="49">
        <v>0.16650000000000001</v>
      </c>
      <c r="J5404" s="49">
        <v>48.095860000000002</v>
      </c>
      <c r="K5404" s="49">
        <v>0.20830000000000001</v>
      </c>
      <c r="L5404" s="49">
        <v>101.55596</v>
      </c>
      <c r="M5404" s="47"/>
      <c r="N5404" s="50">
        <v>1.0009676072628453</v>
      </c>
      <c r="O5404" s="50">
        <v>1.4495540129353022E-3</v>
      </c>
      <c r="P5404" s="50">
        <v>0.22774046332273154</v>
      </c>
      <c r="Q5404" s="50">
        <v>9.5630700583759966E-3</v>
      </c>
      <c r="R5404" s="50">
        <v>3.4246170373184105E-3</v>
      </c>
      <c r="S5404" s="50">
        <v>1.741118283909779</v>
      </c>
      <c r="T5404" s="50">
        <v>5.4194966639145295E-3</v>
      </c>
      <c r="U5404" s="50">
        <v>2.9916802501227413</v>
      </c>
      <c r="V5404" s="51">
        <v>88.432869364404596</v>
      </c>
      <c r="X5404" s="47" t="s">
        <v>1753</v>
      </c>
      <c r="Y5404" s="47" t="s">
        <v>1753</v>
      </c>
      <c r="Z5404" s="47" t="s">
        <v>1753</v>
      </c>
      <c r="AA5404" s="47" t="s">
        <v>1753</v>
      </c>
      <c r="AB5404" s="47" t="s">
        <v>1753</v>
      </c>
      <c r="AC5404" s="47" t="s">
        <v>1753</v>
      </c>
      <c r="AD5404" s="47" t="s">
        <v>1753</v>
      </c>
      <c r="AE5404" s="312"/>
      <c r="AF5404" s="465" t="s">
        <v>1754</v>
      </c>
      <c r="AG5404" s="311">
        <v>40</v>
      </c>
      <c r="AH5404" s="311">
        <v>15</v>
      </c>
      <c r="AI5404" s="311"/>
      <c r="AJ5404" s="311"/>
      <c r="AK5404" s="311"/>
      <c r="AL5404" s="311"/>
      <c r="AM5404" s="311"/>
      <c r="AN5404" s="311"/>
      <c r="AO5404" s="311"/>
      <c r="AP5404" s="311"/>
      <c r="AQ5404" s="311"/>
      <c r="AR5404" s="311"/>
      <c r="AS5404" s="311"/>
      <c r="AT5404" s="311"/>
      <c r="AU5404" s="311"/>
      <c r="AV5404" s="311"/>
      <c r="AW5404" s="311"/>
      <c r="AX5404" s="311"/>
      <c r="AY5404" s="311"/>
      <c r="AZ5404" s="311"/>
      <c r="BA5404" s="311"/>
      <c r="BB5404" s="311"/>
      <c r="BC5404" s="311"/>
      <c r="BD5404" s="311"/>
      <c r="BE5404" s="491"/>
      <c r="BF5404" s="491"/>
      <c r="BG5404" s="491"/>
      <c r="BH5404" s="491"/>
      <c r="BI5404" s="491"/>
      <c r="BJ5404" s="491"/>
      <c r="BK5404" s="491"/>
      <c r="BL5404" s="491"/>
      <c r="BM5404" s="491"/>
      <c r="BN5404" s="491"/>
      <c r="BO5404" s="491"/>
      <c r="BP5404" s="306"/>
      <c r="BQ5404" s="496"/>
      <c r="BR5404" s="496"/>
      <c r="BS5404" s="496"/>
      <c r="BT5404" s="496"/>
      <c r="BU5404" s="496"/>
      <c r="BV5404" s="496"/>
    </row>
    <row r="5405" spans="1:74" s="52" customFormat="1" ht="12.75">
      <c r="A5405" s="45">
        <v>2346.9885393806389</v>
      </c>
      <c r="B5405" s="46" t="s">
        <v>416</v>
      </c>
      <c r="C5405" s="47" t="s">
        <v>417</v>
      </c>
      <c r="D5405" s="48">
        <v>1095</v>
      </c>
      <c r="E5405" s="49">
        <v>41.128729999999997</v>
      </c>
      <c r="F5405" s="49">
        <v>0.1069</v>
      </c>
      <c r="G5405" s="49">
        <v>11.18432</v>
      </c>
      <c r="H5405" s="49">
        <v>0.47560000000000002</v>
      </c>
      <c r="I5405" s="49">
        <v>0.1757</v>
      </c>
      <c r="J5405" s="49">
        <v>48.276739999999997</v>
      </c>
      <c r="K5405" s="49">
        <v>0.20660000000000001</v>
      </c>
      <c r="L5405" s="49">
        <v>101.63149</v>
      </c>
      <c r="M5405" s="47"/>
      <c r="N5405" s="50">
        <v>0.99799587874768347</v>
      </c>
      <c r="O5405" s="50">
        <v>2.0508626169285999E-3</v>
      </c>
      <c r="P5405" s="50">
        <v>0.22695984540923328</v>
      </c>
      <c r="Q5405" s="50">
        <v>9.2825903901887618E-3</v>
      </c>
      <c r="R5405" s="50">
        <v>3.6111119239445196E-3</v>
      </c>
      <c r="S5405" s="50">
        <v>1.7463445363689871</v>
      </c>
      <c r="T5405" s="50">
        <v>5.3712011046199099E-3</v>
      </c>
      <c r="U5405" s="50">
        <v>2.9933576494969971</v>
      </c>
      <c r="V5405" s="51">
        <v>88.498487739397262</v>
      </c>
      <c r="X5405" s="47" t="s">
        <v>1753</v>
      </c>
      <c r="Y5405" s="47" t="s">
        <v>1753</v>
      </c>
      <c r="Z5405" s="47" t="s">
        <v>1753</v>
      </c>
      <c r="AA5405" s="47" t="s">
        <v>1753</v>
      </c>
      <c r="AB5405" s="47" t="s">
        <v>1753</v>
      </c>
      <c r="AC5405" s="47" t="s">
        <v>1753</v>
      </c>
      <c r="AD5405" s="47" t="s">
        <v>1753</v>
      </c>
      <c r="AE5405" s="312"/>
      <c r="AF5405" s="465" t="s">
        <v>1754</v>
      </c>
      <c r="AG5405" s="311">
        <v>40</v>
      </c>
      <c r="AH5405" s="311">
        <v>15</v>
      </c>
      <c r="AI5405" s="311"/>
      <c r="AJ5405" s="311"/>
      <c r="AK5405" s="311"/>
      <c r="AL5405" s="311"/>
      <c r="AM5405" s="311"/>
      <c r="AN5405" s="311"/>
      <c r="AO5405" s="311"/>
      <c r="AP5405" s="311"/>
      <c r="AQ5405" s="311"/>
      <c r="AR5405" s="311"/>
      <c r="AS5405" s="311"/>
      <c r="AT5405" s="311"/>
      <c r="AU5405" s="311"/>
      <c r="AV5405" s="311"/>
      <c r="AW5405" s="311"/>
      <c r="AX5405" s="311"/>
      <c r="AY5405" s="311"/>
      <c r="AZ5405" s="311"/>
      <c r="BA5405" s="311"/>
      <c r="BB5405" s="311"/>
      <c r="BC5405" s="311"/>
      <c r="BD5405" s="311"/>
      <c r="BE5405" s="491"/>
      <c r="BF5405" s="491"/>
      <c r="BG5405" s="491"/>
      <c r="BH5405" s="491"/>
      <c r="BI5405" s="491"/>
      <c r="BJ5405" s="491"/>
      <c r="BK5405" s="491"/>
      <c r="BL5405" s="491"/>
      <c r="BM5405" s="491"/>
      <c r="BN5405" s="491"/>
      <c r="BO5405" s="491"/>
      <c r="BP5405" s="306"/>
      <c r="BQ5405" s="496"/>
      <c r="BR5405" s="496"/>
      <c r="BS5405" s="496"/>
      <c r="BT5405" s="496"/>
      <c r="BU5405" s="496"/>
      <c r="BV5405" s="496"/>
    </row>
    <row r="5406" spans="1:74" s="52" customFormat="1" ht="12.75">
      <c r="A5406" s="45">
        <v>2346.9885393806389</v>
      </c>
      <c r="B5406" s="46" t="s">
        <v>416</v>
      </c>
      <c r="C5406" s="47" t="s">
        <v>417</v>
      </c>
      <c r="D5406" s="48">
        <v>1110</v>
      </c>
      <c r="E5406" s="49">
        <v>40.99691</v>
      </c>
      <c r="F5406" s="49">
        <v>0.1197</v>
      </c>
      <c r="G5406" s="49">
        <v>11.264279999999999</v>
      </c>
      <c r="H5406" s="49">
        <v>0.50600000000000001</v>
      </c>
      <c r="I5406" s="49">
        <v>0.14929999999999999</v>
      </c>
      <c r="J5406" s="49">
        <v>48.367190000000001</v>
      </c>
      <c r="K5406" s="49">
        <v>0.20169999999999999</v>
      </c>
      <c r="L5406" s="49">
        <v>101.69808</v>
      </c>
      <c r="M5406" s="47"/>
      <c r="N5406" s="50">
        <v>0.99480436046263565</v>
      </c>
      <c r="O5406" s="50">
        <v>2.2964453843042649E-3</v>
      </c>
      <c r="P5406" s="50">
        <v>0.22858408361909774</v>
      </c>
      <c r="Q5406" s="50">
        <v>9.8759973546370377E-3</v>
      </c>
      <c r="R5406" s="50">
        <v>3.0685422168077077E-3</v>
      </c>
      <c r="S5406" s="50">
        <v>1.7496289580242161</v>
      </c>
      <c r="T5406" s="50">
        <v>5.2438480819827025E-3</v>
      </c>
      <c r="U5406" s="50">
        <v>2.9958199169198458</v>
      </c>
      <c r="V5406" s="51">
        <v>88.444920804424001</v>
      </c>
      <c r="X5406" s="47" t="s">
        <v>1753</v>
      </c>
      <c r="Y5406" s="47" t="s">
        <v>1753</v>
      </c>
      <c r="Z5406" s="47" t="s">
        <v>1753</v>
      </c>
      <c r="AA5406" s="47" t="s">
        <v>1753</v>
      </c>
      <c r="AB5406" s="47" t="s">
        <v>1753</v>
      </c>
      <c r="AC5406" s="47" t="s">
        <v>1753</v>
      </c>
      <c r="AD5406" s="47" t="s">
        <v>1753</v>
      </c>
      <c r="AE5406" s="312"/>
      <c r="AF5406" s="465" t="s">
        <v>1754</v>
      </c>
      <c r="AG5406" s="311">
        <v>40</v>
      </c>
      <c r="AH5406" s="311">
        <v>15</v>
      </c>
      <c r="AI5406" s="311"/>
      <c r="AJ5406" s="311"/>
      <c r="AK5406" s="311"/>
      <c r="AL5406" s="311"/>
      <c r="AM5406" s="311"/>
      <c r="AN5406" s="311"/>
      <c r="AO5406" s="311"/>
      <c r="AP5406" s="311"/>
      <c r="AQ5406" s="311"/>
      <c r="AR5406" s="311"/>
      <c r="AS5406" s="311"/>
      <c r="AT5406" s="311"/>
      <c r="AU5406" s="311"/>
      <c r="AV5406" s="311"/>
      <c r="AW5406" s="311"/>
      <c r="AX5406" s="311"/>
      <c r="AY5406" s="311"/>
      <c r="AZ5406" s="311"/>
      <c r="BA5406" s="311"/>
      <c r="BB5406" s="311"/>
      <c r="BC5406" s="311"/>
      <c r="BD5406" s="311"/>
      <c r="BE5406" s="491"/>
      <c r="BF5406" s="491"/>
      <c r="BG5406" s="491"/>
      <c r="BH5406" s="491"/>
      <c r="BI5406" s="491"/>
      <c r="BJ5406" s="491"/>
      <c r="BK5406" s="491"/>
      <c r="BL5406" s="491"/>
      <c r="BM5406" s="491"/>
      <c r="BN5406" s="491"/>
      <c r="BO5406" s="491"/>
      <c r="BP5406" s="306"/>
      <c r="BQ5406" s="496"/>
      <c r="BR5406" s="496"/>
      <c r="BS5406" s="496"/>
      <c r="BT5406" s="496"/>
      <c r="BU5406" s="496"/>
      <c r="BV5406" s="496"/>
    </row>
    <row r="5407" spans="1:74" s="52" customFormat="1" ht="12.75">
      <c r="A5407" s="45">
        <v>2346.9885393806389</v>
      </c>
      <c r="B5407" s="46" t="s">
        <v>416</v>
      </c>
      <c r="C5407" s="47" t="s">
        <v>417</v>
      </c>
      <c r="D5407" s="48">
        <v>1125</v>
      </c>
      <c r="E5407" s="49">
        <v>40.95635</v>
      </c>
      <c r="F5407" s="49">
        <v>0.10150000000000001</v>
      </c>
      <c r="G5407" s="49">
        <v>11.314249999999999</v>
      </c>
      <c r="H5407" s="49">
        <v>0.4965</v>
      </c>
      <c r="I5407" s="49">
        <v>0.1744</v>
      </c>
      <c r="J5407" s="49">
        <v>48.266689999999997</v>
      </c>
      <c r="K5407" s="49">
        <v>0.19839999999999999</v>
      </c>
      <c r="L5407" s="49">
        <v>101.58459000000001</v>
      </c>
      <c r="M5407" s="47"/>
      <c r="N5407" s="50">
        <v>0.99539885522156035</v>
      </c>
      <c r="O5407" s="50">
        <v>1.9503715288282173E-3</v>
      </c>
      <c r="P5407" s="50">
        <v>0.22996283602434375</v>
      </c>
      <c r="Q5407" s="50">
        <v>9.7059720525620435E-3</v>
      </c>
      <c r="R5407" s="50">
        <v>3.5901129398203525E-3</v>
      </c>
      <c r="S5407" s="50">
        <v>1.7487670183067108</v>
      </c>
      <c r="T5407" s="50">
        <v>5.1662474810034772E-3</v>
      </c>
      <c r="U5407" s="50">
        <v>2.9966455842354867</v>
      </c>
      <c r="V5407" s="51">
        <v>88.378260149004177</v>
      </c>
      <c r="X5407" s="47" t="s">
        <v>1753</v>
      </c>
      <c r="Y5407" s="47" t="s">
        <v>1753</v>
      </c>
      <c r="Z5407" s="47" t="s">
        <v>1753</v>
      </c>
      <c r="AA5407" s="47" t="s">
        <v>1753</v>
      </c>
      <c r="AB5407" s="47" t="s">
        <v>1753</v>
      </c>
      <c r="AC5407" s="47" t="s">
        <v>1753</v>
      </c>
      <c r="AD5407" s="47" t="s">
        <v>1753</v>
      </c>
      <c r="AE5407" s="312"/>
      <c r="AF5407" s="465" t="s">
        <v>1754</v>
      </c>
      <c r="AG5407" s="311">
        <v>40</v>
      </c>
      <c r="AH5407" s="311">
        <v>15</v>
      </c>
      <c r="AI5407" s="311"/>
      <c r="AJ5407" s="311"/>
      <c r="AK5407" s="311"/>
      <c r="AL5407" s="311"/>
      <c r="AM5407" s="311"/>
      <c r="AN5407" s="311"/>
      <c r="AO5407" s="311"/>
      <c r="AP5407" s="311"/>
      <c r="AQ5407" s="311"/>
      <c r="AR5407" s="311"/>
      <c r="AS5407" s="311"/>
      <c r="AT5407" s="311"/>
      <c r="AU5407" s="311"/>
      <c r="AV5407" s="311"/>
      <c r="AW5407" s="311"/>
      <c r="AX5407" s="311"/>
      <c r="AY5407" s="311"/>
      <c r="AZ5407" s="311"/>
      <c r="BA5407" s="311"/>
      <c r="BB5407" s="311"/>
      <c r="BC5407" s="311"/>
      <c r="BD5407" s="311"/>
      <c r="BE5407" s="491"/>
      <c r="BF5407" s="491"/>
      <c r="BG5407" s="491"/>
      <c r="BH5407" s="491"/>
      <c r="BI5407" s="491"/>
      <c r="BJ5407" s="491"/>
      <c r="BK5407" s="491"/>
      <c r="BL5407" s="491"/>
      <c r="BM5407" s="491"/>
      <c r="BN5407" s="491"/>
      <c r="BO5407" s="491"/>
      <c r="BP5407" s="306"/>
      <c r="BQ5407" s="496"/>
      <c r="BR5407" s="496"/>
      <c r="BS5407" s="496"/>
      <c r="BT5407" s="496"/>
      <c r="BU5407" s="496"/>
      <c r="BV5407" s="496"/>
    </row>
    <row r="5408" spans="1:74" s="52" customFormat="1" ht="12.75">
      <c r="A5408" s="38"/>
      <c r="B5408" s="46"/>
      <c r="C5408" s="47"/>
      <c r="D5408" s="48"/>
      <c r="E5408" s="49"/>
      <c r="F5408" s="49"/>
      <c r="G5408" s="49"/>
      <c r="H5408" s="49"/>
      <c r="I5408" s="49"/>
      <c r="J5408" s="49"/>
      <c r="K5408" s="49"/>
      <c r="L5408" s="49"/>
      <c r="M5408" s="47"/>
      <c r="N5408" s="50"/>
      <c r="O5408" s="50"/>
      <c r="P5408" s="50"/>
      <c r="Q5408" s="50"/>
      <c r="R5408" s="50"/>
      <c r="S5408" s="50"/>
      <c r="T5408" s="50"/>
      <c r="U5408" s="50"/>
      <c r="V5408" s="51"/>
      <c r="AE5408" s="312"/>
      <c r="AF5408" s="312"/>
      <c r="AG5408" s="312"/>
      <c r="AH5408" s="312"/>
      <c r="AI5408" s="312"/>
      <c r="AJ5408" s="312"/>
      <c r="AK5408" s="312"/>
      <c r="AL5408" s="312"/>
      <c r="AM5408" s="312"/>
      <c r="AN5408" s="312"/>
      <c r="AO5408" s="312"/>
      <c r="AP5408" s="312"/>
      <c r="AQ5408" s="312"/>
      <c r="AR5408" s="312"/>
      <c r="AS5408" s="312"/>
      <c r="AT5408" s="312"/>
      <c r="AU5408" s="312"/>
      <c r="AV5408" s="312"/>
      <c r="AW5408" s="312"/>
      <c r="AX5408" s="312"/>
      <c r="AY5408" s="312"/>
      <c r="AZ5408" s="312"/>
      <c r="BA5408" s="312"/>
      <c r="BB5408" s="312"/>
      <c r="BC5408" s="312"/>
      <c r="BD5408" s="312"/>
      <c r="BE5408" s="306"/>
      <c r="BF5408" s="306"/>
      <c r="BG5408" s="306"/>
      <c r="BH5408" s="306"/>
      <c r="BI5408" s="306"/>
      <c r="BJ5408" s="306"/>
      <c r="BK5408" s="306"/>
      <c r="BL5408" s="306"/>
      <c r="BM5408" s="306"/>
      <c r="BN5408" s="306"/>
      <c r="BO5408" s="306"/>
      <c r="BP5408" s="306"/>
      <c r="BQ5408" s="496"/>
      <c r="BR5408" s="496"/>
      <c r="BS5408" s="496"/>
      <c r="BT5408" s="496"/>
      <c r="BU5408" s="496"/>
      <c r="BV5408" s="496"/>
    </row>
    <row r="5409" spans="1:74" s="52" customFormat="1" ht="12.75">
      <c r="A5409" s="45">
        <v>2346.9885393806389</v>
      </c>
      <c r="B5409" s="46" t="s">
        <v>416</v>
      </c>
      <c r="C5409" s="47" t="s">
        <v>307</v>
      </c>
      <c r="D5409" s="48">
        <v>0</v>
      </c>
      <c r="E5409" s="49">
        <v>40.266820000000003</v>
      </c>
      <c r="F5409" s="49">
        <v>5.3900000000000003E-2</v>
      </c>
      <c r="G5409" s="49">
        <v>16.441649999999999</v>
      </c>
      <c r="H5409" s="49">
        <v>0.27160000000000001</v>
      </c>
      <c r="I5409" s="49">
        <v>0.2152</v>
      </c>
      <c r="J5409" s="49">
        <v>44.13644</v>
      </c>
      <c r="K5409" s="49">
        <v>0.2571</v>
      </c>
      <c r="L5409" s="49">
        <v>101.70330999999999</v>
      </c>
      <c r="M5409" s="47"/>
      <c r="N5409" s="50">
        <v>0.99999884156565499</v>
      </c>
      <c r="O5409" s="50">
        <v>1.0583183925667024E-3</v>
      </c>
      <c r="P5409" s="50">
        <v>0.34147078782551832</v>
      </c>
      <c r="Q5409" s="50">
        <v>5.4253257767224493E-3</v>
      </c>
      <c r="R5409" s="50">
        <v>4.5266839122485598E-3</v>
      </c>
      <c r="S5409" s="50">
        <v>1.634022414483812</v>
      </c>
      <c r="T5409" s="50">
        <v>6.8408786673969171E-3</v>
      </c>
      <c r="U5409" s="50">
        <v>2.9948051522968586</v>
      </c>
      <c r="V5409" s="51">
        <v>82.714656399407374</v>
      </c>
      <c r="X5409" s="47" t="s">
        <v>1753</v>
      </c>
      <c r="Y5409" s="47" t="s">
        <v>1753</v>
      </c>
      <c r="Z5409" s="47" t="s">
        <v>1753</v>
      </c>
      <c r="AA5409" s="47" t="s">
        <v>1753</v>
      </c>
      <c r="AB5409" s="47" t="s">
        <v>1753</v>
      </c>
      <c r="AC5409" s="47" t="s">
        <v>1753</v>
      </c>
      <c r="AD5409" s="47" t="s">
        <v>1753</v>
      </c>
      <c r="AE5409" s="312"/>
      <c r="AF5409" s="465" t="s">
        <v>1754</v>
      </c>
      <c r="AG5409" s="311">
        <v>40</v>
      </c>
      <c r="AH5409" s="311">
        <v>15</v>
      </c>
      <c r="AI5409" s="311"/>
      <c r="AJ5409" s="311"/>
      <c r="AK5409" s="311"/>
      <c r="AL5409" s="311"/>
      <c r="AM5409" s="311"/>
      <c r="AN5409" s="311"/>
      <c r="AO5409" s="311"/>
      <c r="AP5409" s="311"/>
      <c r="AQ5409" s="311"/>
      <c r="AR5409" s="311"/>
      <c r="AS5409" s="311"/>
      <c r="AT5409" s="311"/>
      <c r="AU5409" s="311"/>
      <c r="AV5409" s="311"/>
      <c r="AW5409" s="311"/>
      <c r="AX5409" s="311"/>
      <c r="AY5409" s="311"/>
      <c r="AZ5409" s="311"/>
      <c r="BA5409" s="311"/>
      <c r="BB5409" s="311"/>
      <c r="BC5409" s="311"/>
      <c r="BD5409" s="311"/>
      <c r="BE5409" s="491"/>
      <c r="BF5409" s="491"/>
      <c r="BG5409" s="491"/>
      <c r="BH5409" s="491"/>
      <c r="BI5409" s="491"/>
      <c r="BJ5409" s="491"/>
      <c r="BK5409" s="491"/>
      <c r="BL5409" s="491"/>
      <c r="BM5409" s="491"/>
      <c r="BN5409" s="491"/>
      <c r="BO5409" s="491"/>
      <c r="BP5409" s="306"/>
      <c r="BQ5409" s="496"/>
      <c r="BR5409" s="496"/>
      <c r="BS5409" s="496"/>
      <c r="BT5409" s="496"/>
      <c r="BU5409" s="496"/>
      <c r="BV5409" s="496"/>
    </row>
    <row r="5410" spans="1:74" s="52" customFormat="1" ht="12.75">
      <c r="A5410" s="45">
        <v>2346.9885393806389</v>
      </c>
      <c r="B5410" s="46" t="s">
        <v>416</v>
      </c>
      <c r="C5410" s="47" t="s">
        <v>307</v>
      </c>
      <c r="D5410" s="48">
        <v>19.703485752032115</v>
      </c>
      <c r="E5410" s="49">
        <v>40.39864</v>
      </c>
      <c r="F5410" s="49">
        <v>4.4699999999999997E-2</v>
      </c>
      <c r="G5410" s="49">
        <v>15.791980000000001</v>
      </c>
      <c r="H5410" s="49">
        <v>0.30170000000000002</v>
      </c>
      <c r="I5410" s="49">
        <v>0.19389999999999999</v>
      </c>
      <c r="J5410" s="49">
        <v>44.870040000000003</v>
      </c>
      <c r="K5410" s="49">
        <v>0.26040000000000002</v>
      </c>
      <c r="L5410" s="49">
        <v>101.91376000000001</v>
      </c>
      <c r="M5410" s="47"/>
      <c r="N5410" s="50">
        <v>0.99831638983807158</v>
      </c>
      <c r="O5410" s="50">
        <v>8.7334209645961865E-4</v>
      </c>
      <c r="P5410" s="50">
        <v>0.32635782900661786</v>
      </c>
      <c r="Q5410" s="50">
        <v>5.9968151037862166E-3</v>
      </c>
      <c r="R5410" s="50">
        <v>4.0584948989521386E-3</v>
      </c>
      <c r="S5410" s="50">
        <v>1.6529756590124984</v>
      </c>
      <c r="T5410" s="50">
        <v>6.8944572572645817E-3</v>
      </c>
      <c r="U5410" s="50">
        <v>2.9965723585677049</v>
      </c>
      <c r="V5410" s="51">
        <v>83.511731045725341</v>
      </c>
      <c r="X5410" s="47" t="s">
        <v>1753</v>
      </c>
      <c r="Y5410" s="47" t="s">
        <v>1753</v>
      </c>
      <c r="Z5410" s="47" t="s">
        <v>1753</v>
      </c>
      <c r="AA5410" s="47" t="s">
        <v>1753</v>
      </c>
      <c r="AB5410" s="47" t="s">
        <v>1753</v>
      </c>
      <c r="AC5410" s="47" t="s">
        <v>1753</v>
      </c>
      <c r="AD5410" s="47" t="s">
        <v>1753</v>
      </c>
      <c r="AE5410" s="312"/>
      <c r="AF5410" s="465" t="s">
        <v>1754</v>
      </c>
      <c r="AG5410" s="311">
        <v>40</v>
      </c>
      <c r="AH5410" s="311">
        <v>15</v>
      </c>
      <c r="AI5410" s="311"/>
      <c r="AJ5410" s="311"/>
      <c r="AK5410" s="311"/>
      <c r="AL5410" s="311"/>
      <c r="AM5410" s="311"/>
      <c r="AN5410" s="311"/>
      <c r="AO5410" s="311"/>
      <c r="AP5410" s="311"/>
      <c r="AQ5410" s="311"/>
      <c r="AR5410" s="311"/>
      <c r="AS5410" s="311"/>
      <c r="AT5410" s="311"/>
      <c r="AU5410" s="311"/>
      <c r="AV5410" s="311"/>
      <c r="AW5410" s="311"/>
      <c r="AX5410" s="311"/>
      <c r="AY5410" s="311"/>
      <c r="AZ5410" s="311"/>
      <c r="BA5410" s="311"/>
      <c r="BB5410" s="311"/>
      <c r="BC5410" s="311"/>
      <c r="BD5410" s="311"/>
      <c r="BE5410" s="491"/>
      <c r="BF5410" s="491"/>
      <c r="BG5410" s="491"/>
      <c r="BH5410" s="491"/>
      <c r="BI5410" s="491"/>
      <c r="BJ5410" s="491"/>
      <c r="BK5410" s="491"/>
      <c r="BL5410" s="491"/>
      <c r="BM5410" s="491"/>
      <c r="BN5410" s="491"/>
      <c r="BO5410" s="491"/>
      <c r="BP5410" s="306"/>
      <c r="BQ5410" s="496"/>
      <c r="BR5410" s="496"/>
      <c r="BS5410" s="496"/>
      <c r="BT5410" s="496"/>
      <c r="BU5410" s="496"/>
      <c r="BV5410" s="496"/>
    </row>
    <row r="5411" spans="1:74" s="52" customFormat="1" ht="12.75">
      <c r="A5411" s="45">
        <v>2346.9885393806389</v>
      </c>
      <c r="B5411" s="46" t="s">
        <v>416</v>
      </c>
      <c r="C5411" s="47" t="s">
        <v>307</v>
      </c>
      <c r="D5411" s="48">
        <v>39.403485752032111</v>
      </c>
      <c r="E5411" s="49">
        <v>40.530459999999998</v>
      </c>
      <c r="F5411" s="49">
        <v>5.2999999999999999E-2</v>
      </c>
      <c r="G5411" s="49">
        <v>15.44215</v>
      </c>
      <c r="H5411" s="49">
        <v>0.30099999999999999</v>
      </c>
      <c r="I5411" s="49">
        <v>0.22520000000000001</v>
      </c>
      <c r="J5411" s="49">
        <v>44.950429999999997</v>
      </c>
      <c r="K5411" s="49">
        <v>0.2407</v>
      </c>
      <c r="L5411" s="49">
        <v>101.79414</v>
      </c>
      <c r="M5411" s="47"/>
      <c r="N5411" s="50">
        <v>1.0008836678591626</v>
      </c>
      <c r="O5411" s="50">
        <v>1.03479269567589E-3</v>
      </c>
      <c r="P5411" s="50">
        <v>0.31890830594856673</v>
      </c>
      <c r="Q5411" s="50">
        <v>5.9787784131970266E-3</v>
      </c>
      <c r="R5411" s="50">
        <v>4.7103827211747223E-3</v>
      </c>
      <c r="S5411" s="50">
        <v>1.6547960134451238</v>
      </c>
      <c r="T5411" s="50">
        <v>6.368480268303253E-3</v>
      </c>
      <c r="U5411" s="50">
        <v>2.9936219261600532</v>
      </c>
      <c r="V5411" s="51">
        <v>83.842143789474335</v>
      </c>
      <c r="X5411" s="47" t="s">
        <v>1753</v>
      </c>
      <c r="Y5411" s="47" t="s">
        <v>1753</v>
      </c>
      <c r="Z5411" s="47" t="s">
        <v>1753</v>
      </c>
      <c r="AA5411" s="47" t="s">
        <v>1753</v>
      </c>
      <c r="AB5411" s="47" t="s">
        <v>1753</v>
      </c>
      <c r="AC5411" s="47" t="s">
        <v>1753</v>
      </c>
      <c r="AD5411" s="47" t="s">
        <v>1753</v>
      </c>
      <c r="AE5411" s="312"/>
      <c r="AF5411" s="465" t="s">
        <v>1754</v>
      </c>
      <c r="AG5411" s="311">
        <v>40</v>
      </c>
      <c r="AH5411" s="311">
        <v>15</v>
      </c>
      <c r="AI5411" s="311"/>
      <c r="AJ5411" s="311"/>
      <c r="AK5411" s="311"/>
      <c r="AL5411" s="311"/>
      <c r="AM5411" s="311"/>
      <c r="AN5411" s="311"/>
      <c r="AO5411" s="311"/>
      <c r="AP5411" s="311"/>
      <c r="AQ5411" s="311"/>
      <c r="AR5411" s="311"/>
      <c r="AS5411" s="311"/>
      <c r="AT5411" s="311"/>
      <c r="AU5411" s="311"/>
      <c r="AV5411" s="311"/>
      <c r="AW5411" s="311"/>
      <c r="AX5411" s="311"/>
      <c r="AY5411" s="311"/>
      <c r="AZ5411" s="311"/>
      <c r="BA5411" s="311"/>
      <c r="BB5411" s="311"/>
      <c r="BC5411" s="311"/>
      <c r="BD5411" s="311"/>
      <c r="BE5411" s="491"/>
      <c r="BF5411" s="491"/>
      <c r="BG5411" s="491"/>
      <c r="BH5411" s="491"/>
      <c r="BI5411" s="491"/>
      <c r="BJ5411" s="491"/>
      <c r="BK5411" s="491"/>
      <c r="BL5411" s="491"/>
      <c r="BM5411" s="491"/>
      <c r="BN5411" s="491"/>
      <c r="BO5411" s="491"/>
      <c r="BP5411" s="306"/>
      <c r="BQ5411" s="496"/>
      <c r="BR5411" s="496"/>
      <c r="BS5411" s="496"/>
      <c r="BT5411" s="496"/>
      <c r="BU5411" s="496"/>
      <c r="BV5411" s="496"/>
    </row>
    <row r="5412" spans="1:74" s="52" customFormat="1" ht="12.75">
      <c r="A5412" s="45">
        <v>2346.9885393806389</v>
      </c>
      <c r="B5412" s="46" t="s">
        <v>416</v>
      </c>
      <c r="C5412" s="47" t="s">
        <v>307</v>
      </c>
      <c r="D5412" s="48">
        <v>59.103485752032114</v>
      </c>
      <c r="E5412" s="49">
        <v>40.571019999999997</v>
      </c>
      <c r="F5412" s="49">
        <v>3.8199999999999998E-2</v>
      </c>
      <c r="G5412" s="49">
        <v>15.43216</v>
      </c>
      <c r="H5412" s="49">
        <v>0.3528</v>
      </c>
      <c r="I5412" s="49">
        <v>0.18579999999999999</v>
      </c>
      <c r="J5412" s="49">
        <v>44.910229999999999</v>
      </c>
      <c r="K5412" s="49">
        <v>0.24299999999999999</v>
      </c>
      <c r="L5412" s="49">
        <v>101.80381</v>
      </c>
      <c r="M5412" s="47"/>
      <c r="N5412" s="50">
        <v>1.0016996279287438</v>
      </c>
      <c r="O5412" s="50">
        <v>7.4569351110901998E-4</v>
      </c>
      <c r="P5412" s="50">
        <v>0.31864293772628061</v>
      </c>
      <c r="Q5412" s="50">
        <v>7.006385915649541E-3</v>
      </c>
      <c r="R5412" s="50">
        <v>3.8855547681624024E-3</v>
      </c>
      <c r="S5412" s="50">
        <v>1.6530097331627511</v>
      </c>
      <c r="T5412" s="50">
        <v>6.4281426677893069E-3</v>
      </c>
      <c r="U5412" s="50">
        <v>2.9930715174794753</v>
      </c>
      <c r="V5412" s="51">
        <v>83.838789537783938</v>
      </c>
      <c r="X5412" s="47" t="s">
        <v>1753</v>
      </c>
      <c r="Y5412" s="47" t="s">
        <v>1753</v>
      </c>
      <c r="Z5412" s="47" t="s">
        <v>1753</v>
      </c>
      <c r="AA5412" s="47" t="s">
        <v>1753</v>
      </c>
      <c r="AB5412" s="47" t="s">
        <v>1753</v>
      </c>
      <c r="AC5412" s="47" t="s">
        <v>1753</v>
      </c>
      <c r="AD5412" s="47" t="s">
        <v>1753</v>
      </c>
      <c r="AE5412" s="312"/>
      <c r="AF5412" s="465" t="s">
        <v>1754</v>
      </c>
      <c r="AG5412" s="311">
        <v>40</v>
      </c>
      <c r="AH5412" s="311">
        <v>15</v>
      </c>
      <c r="AI5412" s="311"/>
      <c r="AJ5412" s="311"/>
      <c r="AK5412" s="311"/>
      <c r="AL5412" s="311"/>
      <c r="AM5412" s="311"/>
      <c r="AN5412" s="311"/>
      <c r="AO5412" s="311"/>
      <c r="AP5412" s="311"/>
      <c r="AQ5412" s="311"/>
      <c r="AR5412" s="311"/>
      <c r="AS5412" s="311"/>
      <c r="AT5412" s="311"/>
      <c r="AU5412" s="311"/>
      <c r="AV5412" s="311"/>
      <c r="AW5412" s="311"/>
      <c r="AX5412" s="311"/>
      <c r="AY5412" s="311"/>
      <c r="AZ5412" s="311"/>
      <c r="BA5412" s="311"/>
      <c r="BB5412" s="311"/>
      <c r="BC5412" s="311"/>
      <c r="BD5412" s="311"/>
      <c r="BE5412" s="491"/>
      <c r="BF5412" s="491"/>
      <c r="BG5412" s="491"/>
      <c r="BH5412" s="491"/>
      <c r="BI5412" s="491"/>
      <c r="BJ5412" s="491"/>
      <c r="BK5412" s="491"/>
      <c r="BL5412" s="491"/>
      <c r="BM5412" s="491"/>
      <c r="BN5412" s="491"/>
      <c r="BO5412" s="491"/>
      <c r="BP5412" s="306"/>
      <c r="BQ5412" s="496"/>
      <c r="BR5412" s="496"/>
      <c r="BS5412" s="496"/>
      <c r="BT5412" s="496"/>
      <c r="BU5412" s="496"/>
      <c r="BV5412" s="496"/>
    </row>
    <row r="5413" spans="1:74" s="52" customFormat="1" ht="12.75">
      <c r="A5413" s="45">
        <v>2346.9885393806389</v>
      </c>
      <c r="B5413" s="46" t="s">
        <v>416</v>
      </c>
      <c r="C5413" s="47" t="s">
        <v>307</v>
      </c>
      <c r="D5413" s="48">
        <v>78.803485752032117</v>
      </c>
      <c r="E5413" s="49">
        <v>40.581159999999997</v>
      </c>
      <c r="F5413" s="49">
        <v>4.2599999999999999E-2</v>
      </c>
      <c r="G5413" s="49">
        <v>15.42216</v>
      </c>
      <c r="H5413" s="49">
        <v>0.32490000000000002</v>
      </c>
      <c r="I5413" s="49">
        <v>0.25869999999999999</v>
      </c>
      <c r="J5413" s="49">
        <v>44.809739999999998</v>
      </c>
      <c r="K5413" s="49">
        <v>0.24940000000000001</v>
      </c>
      <c r="L5413" s="49">
        <v>101.74355999999999</v>
      </c>
      <c r="M5413" s="47"/>
      <c r="N5413" s="50">
        <v>1.0027762736565768</v>
      </c>
      <c r="O5413" s="50">
        <v>8.3227070234272258E-4</v>
      </c>
      <c r="P5413" s="50">
        <v>0.31869906633156314</v>
      </c>
      <c r="Q5413" s="50">
        <v>6.4576305737139711E-3</v>
      </c>
      <c r="R5413" s="50">
        <v>5.4145424210596807E-3</v>
      </c>
      <c r="S5413" s="50">
        <v>1.6506711551942268</v>
      </c>
      <c r="T5413" s="50">
        <v>6.6028843291750586E-3</v>
      </c>
      <c r="U5413" s="50">
        <v>2.9927995119703974</v>
      </c>
      <c r="V5413" s="51">
        <v>83.817209032202797</v>
      </c>
      <c r="X5413" s="47" t="s">
        <v>1753</v>
      </c>
      <c r="Y5413" s="47" t="s">
        <v>1753</v>
      </c>
      <c r="Z5413" s="47" t="s">
        <v>1753</v>
      </c>
      <c r="AA5413" s="47" t="s">
        <v>1753</v>
      </c>
      <c r="AB5413" s="47" t="s">
        <v>1753</v>
      </c>
      <c r="AC5413" s="47" t="s">
        <v>1753</v>
      </c>
      <c r="AD5413" s="47" t="s">
        <v>1753</v>
      </c>
      <c r="AE5413" s="312"/>
      <c r="AF5413" s="465" t="s">
        <v>1754</v>
      </c>
      <c r="AG5413" s="311">
        <v>40</v>
      </c>
      <c r="AH5413" s="311">
        <v>15</v>
      </c>
      <c r="AI5413" s="311"/>
      <c r="AJ5413" s="311"/>
      <c r="AK5413" s="311"/>
      <c r="AL5413" s="311"/>
      <c r="AM5413" s="311"/>
      <c r="AN5413" s="311"/>
      <c r="AO5413" s="311"/>
      <c r="AP5413" s="311"/>
      <c r="AQ5413" s="311"/>
      <c r="AR5413" s="311"/>
      <c r="AS5413" s="311"/>
      <c r="AT5413" s="311"/>
      <c r="AU5413" s="311"/>
      <c r="AV5413" s="311"/>
      <c r="AW5413" s="311"/>
      <c r="AX5413" s="311"/>
      <c r="AY5413" s="311"/>
      <c r="AZ5413" s="311"/>
      <c r="BA5413" s="311"/>
      <c r="BB5413" s="311"/>
      <c r="BC5413" s="311"/>
      <c r="BD5413" s="311"/>
      <c r="BE5413" s="491"/>
      <c r="BF5413" s="491"/>
      <c r="BG5413" s="491"/>
      <c r="BH5413" s="491"/>
      <c r="BI5413" s="491"/>
      <c r="BJ5413" s="491"/>
      <c r="BK5413" s="491"/>
      <c r="BL5413" s="491"/>
      <c r="BM5413" s="491"/>
      <c r="BN5413" s="491"/>
      <c r="BO5413" s="491"/>
      <c r="BP5413" s="306"/>
      <c r="BQ5413" s="496"/>
      <c r="BR5413" s="496"/>
      <c r="BS5413" s="496"/>
      <c r="BT5413" s="496"/>
      <c r="BU5413" s="496"/>
      <c r="BV5413" s="496"/>
    </row>
    <row r="5414" spans="1:74" s="52" customFormat="1" ht="12.75">
      <c r="A5414" s="45">
        <v>2346.9885393806389</v>
      </c>
      <c r="B5414" s="46" t="s">
        <v>416</v>
      </c>
      <c r="C5414" s="47" t="s">
        <v>307</v>
      </c>
      <c r="D5414" s="48">
        <v>98.50348575203212</v>
      </c>
      <c r="E5414" s="49">
        <v>40.642009999999999</v>
      </c>
      <c r="F5414" s="49">
        <v>3.7999999999999999E-2</v>
      </c>
      <c r="G5414" s="49">
        <v>15.592079999999999</v>
      </c>
      <c r="H5414" s="49">
        <v>0.33639999999999998</v>
      </c>
      <c r="I5414" s="49">
        <v>0.223</v>
      </c>
      <c r="J5414" s="49">
        <v>44.930329999999998</v>
      </c>
      <c r="K5414" s="49">
        <v>0.249</v>
      </c>
      <c r="L5414" s="49">
        <v>102.08891999999999</v>
      </c>
      <c r="M5414" s="47"/>
      <c r="N5414" s="50">
        <v>1.0013966740843607</v>
      </c>
      <c r="O5414" s="50">
        <v>7.4026970739774498E-4</v>
      </c>
      <c r="P5414" s="50">
        <v>0.32128541783159437</v>
      </c>
      <c r="Q5414" s="50">
        <v>6.6670059973140136E-3</v>
      </c>
      <c r="R5414" s="50">
        <v>4.6539484510166743E-3</v>
      </c>
      <c r="S5414" s="50">
        <v>1.6503616385008801</v>
      </c>
      <c r="T5414" s="50">
        <v>6.5733682204559066E-3</v>
      </c>
      <c r="U5414" s="50">
        <v>2.9932952334165761</v>
      </c>
      <c r="V5414" s="51">
        <v>83.704719523725103</v>
      </c>
      <c r="X5414" s="47" t="s">
        <v>1753</v>
      </c>
      <c r="Y5414" s="47" t="s">
        <v>1753</v>
      </c>
      <c r="Z5414" s="47" t="s">
        <v>1753</v>
      </c>
      <c r="AA5414" s="47" t="s">
        <v>1753</v>
      </c>
      <c r="AB5414" s="47" t="s">
        <v>1753</v>
      </c>
      <c r="AC5414" s="47" t="s">
        <v>1753</v>
      </c>
      <c r="AD5414" s="47" t="s">
        <v>1753</v>
      </c>
      <c r="AE5414" s="312"/>
      <c r="AF5414" s="465" t="s">
        <v>1754</v>
      </c>
      <c r="AG5414" s="311">
        <v>40</v>
      </c>
      <c r="AH5414" s="311">
        <v>15</v>
      </c>
      <c r="AI5414" s="311"/>
      <c r="AJ5414" s="311"/>
      <c r="AK5414" s="311"/>
      <c r="AL5414" s="311"/>
      <c r="AM5414" s="311"/>
      <c r="AN5414" s="311"/>
      <c r="AO5414" s="311"/>
      <c r="AP5414" s="311"/>
      <c r="AQ5414" s="311"/>
      <c r="AR5414" s="311"/>
      <c r="AS5414" s="311"/>
      <c r="AT5414" s="311"/>
      <c r="AU5414" s="311"/>
      <c r="AV5414" s="311"/>
      <c r="AW5414" s="311"/>
      <c r="AX5414" s="311"/>
      <c r="AY5414" s="311"/>
      <c r="AZ5414" s="311"/>
      <c r="BA5414" s="311"/>
      <c r="BB5414" s="311"/>
      <c r="BC5414" s="311"/>
      <c r="BD5414" s="311"/>
      <c r="BE5414" s="491"/>
      <c r="BF5414" s="491"/>
      <c r="BG5414" s="491"/>
      <c r="BH5414" s="491"/>
      <c r="BI5414" s="491"/>
      <c r="BJ5414" s="491"/>
      <c r="BK5414" s="491"/>
      <c r="BL5414" s="491"/>
      <c r="BM5414" s="491"/>
      <c r="BN5414" s="491"/>
      <c r="BO5414" s="491"/>
      <c r="BP5414" s="306"/>
      <c r="BQ5414" s="496"/>
      <c r="BR5414" s="496"/>
      <c r="BS5414" s="496"/>
      <c r="BT5414" s="496"/>
      <c r="BU5414" s="496"/>
      <c r="BV5414" s="496"/>
    </row>
    <row r="5415" spans="1:74" s="52" customFormat="1" ht="12.75">
      <c r="A5415" s="45">
        <v>2346.9885393806389</v>
      </c>
      <c r="B5415" s="46" t="s">
        <v>416</v>
      </c>
      <c r="C5415" s="47" t="s">
        <v>307</v>
      </c>
      <c r="D5415" s="48">
        <v>118.20348575203212</v>
      </c>
      <c r="E5415" s="49">
        <v>40.510179999999998</v>
      </c>
      <c r="F5415" s="49">
        <v>5.16E-2</v>
      </c>
      <c r="G5415" s="49">
        <v>15.512119999999999</v>
      </c>
      <c r="H5415" s="49">
        <v>0.33700000000000002</v>
      </c>
      <c r="I5415" s="49">
        <v>0.184</v>
      </c>
      <c r="J5415" s="49">
        <v>45.000680000000003</v>
      </c>
      <c r="K5415" s="49">
        <v>0.24199999999999999</v>
      </c>
      <c r="L5415" s="49">
        <v>101.89708</v>
      </c>
      <c r="M5415" s="47"/>
      <c r="N5415" s="50">
        <v>0.99995350245717085</v>
      </c>
      <c r="O5415" s="50">
        <v>1.0070261533226034E-3</v>
      </c>
      <c r="P5415" s="50">
        <v>0.32021581902253904</v>
      </c>
      <c r="Q5415" s="50">
        <v>6.6909752937347909E-3</v>
      </c>
      <c r="R5415" s="50">
        <v>3.846973505082603E-3</v>
      </c>
      <c r="S5415" s="50">
        <v>1.6559348834308354</v>
      </c>
      <c r="T5415" s="50">
        <v>6.4001278033918524E-3</v>
      </c>
      <c r="U5415" s="50">
        <v>2.9954903023855657</v>
      </c>
      <c r="V5415" s="51">
        <v>83.795981823400723</v>
      </c>
      <c r="X5415" s="47" t="s">
        <v>1753</v>
      </c>
      <c r="Y5415" s="47" t="s">
        <v>1753</v>
      </c>
      <c r="Z5415" s="47" t="s">
        <v>1753</v>
      </c>
      <c r="AA5415" s="47" t="s">
        <v>1753</v>
      </c>
      <c r="AB5415" s="47" t="s">
        <v>1753</v>
      </c>
      <c r="AC5415" s="47" t="s">
        <v>1753</v>
      </c>
      <c r="AD5415" s="47" t="s">
        <v>1753</v>
      </c>
      <c r="AE5415" s="312"/>
      <c r="AF5415" s="465" t="s">
        <v>1754</v>
      </c>
      <c r="AG5415" s="311">
        <v>40</v>
      </c>
      <c r="AH5415" s="311">
        <v>15</v>
      </c>
      <c r="AI5415" s="311"/>
      <c r="AJ5415" s="311"/>
      <c r="AK5415" s="311"/>
      <c r="AL5415" s="311"/>
      <c r="AM5415" s="311"/>
      <c r="AN5415" s="311"/>
      <c r="AO5415" s="311"/>
      <c r="AP5415" s="311"/>
      <c r="AQ5415" s="311"/>
      <c r="AR5415" s="311"/>
      <c r="AS5415" s="311"/>
      <c r="AT5415" s="311"/>
      <c r="AU5415" s="311"/>
      <c r="AV5415" s="311"/>
      <c r="AW5415" s="311"/>
      <c r="AX5415" s="311"/>
      <c r="AY5415" s="311"/>
      <c r="AZ5415" s="311"/>
      <c r="BA5415" s="311"/>
      <c r="BB5415" s="311"/>
      <c r="BC5415" s="311"/>
      <c r="BD5415" s="311"/>
      <c r="BE5415" s="491"/>
      <c r="BF5415" s="491"/>
      <c r="BG5415" s="491"/>
      <c r="BH5415" s="491"/>
      <c r="BI5415" s="491"/>
      <c r="BJ5415" s="491"/>
      <c r="BK5415" s="491"/>
      <c r="BL5415" s="491"/>
      <c r="BM5415" s="491"/>
      <c r="BN5415" s="491"/>
      <c r="BO5415" s="491"/>
      <c r="BP5415" s="306"/>
      <c r="BQ5415" s="496"/>
      <c r="BR5415" s="496"/>
      <c r="BS5415" s="496"/>
      <c r="BT5415" s="496"/>
      <c r="BU5415" s="496"/>
      <c r="BV5415" s="496"/>
    </row>
    <row r="5416" spans="1:74" s="52" customFormat="1" ht="12.75">
      <c r="A5416" s="45">
        <v>2346.9885393806389</v>
      </c>
      <c r="B5416" s="46" t="s">
        <v>416</v>
      </c>
      <c r="C5416" s="47" t="s">
        <v>307</v>
      </c>
      <c r="D5416" s="48">
        <v>137.90348575203211</v>
      </c>
      <c r="E5416" s="49">
        <v>40.652149999999999</v>
      </c>
      <c r="F5416" s="49">
        <v>2.3900000000000001E-2</v>
      </c>
      <c r="G5416" s="49">
        <v>15.40217</v>
      </c>
      <c r="H5416" s="49">
        <v>0.36420000000000002</v>
      </c>
      <c r="I5416" s="49">
        <v>0.2157</v>
      </c>
      <c r="J5416" s="49">
        <v>44.859990000000003</v>
      </c>
      <c r="K5416" s="49">
        <v>0.255</v>
      </c>
      <c r="L5416" s="49">
        <v>101.84610999999998</v>
      </c>
      <c r="M5416" s="47"/>
      <c r="N5416" s="50">
        <v>1.0031193227158524</v>
      </c>
      <c r="O5416" s="50">
        <v>4.6627528130559735E-4</v>
      </c>
      <c r="P5416" s="50">
        <v>0.31783885193388828</v>
      </c>
      <c r="Q5416" s="50">
        <v>7.2285786485356751E-3</v>
      </c>
      <c r="R5416" s="50">
        <v>4.5082185439673629E-3</v>
      </c>
      <c r="S5416" s="50">
        <v>1.6502008054386039</v>
      </c>
      <c r="T5416" s="50">
        <v>6.7416609089196522E-3</v>
      </c>
      <c r="U5416" s="50">
        <v>2.9915509594673093</v>
      </c>
      <c r="V5416" s="51">
        <v>83.849977273413728</v>
      </c>
      <c r="X5416" s="47" t="s">
        <v>1753</v>
      </c>
      <c r="Y5416" s="47" t="s">
        <v>1753</v>
      </c>
      <c r="Z5416" s="47" t="s">
        <v>1753</v>
      </c>
      <c r="AA5416" s="47" t="s">
        <v>1753</v>
      </c>
      <c r="AB5416" s="47" t="s">
        <v>1753</v>
      </c>
      <c r="AC5416" s="47" t="s">
        <v>1753</v>
      </c>
      <c r="AD5416" s="47" t="s">
        <v>1753</v>
      </c>
      <c r="AE5416" s="312"/>
      <c r="AF5416" s="465" t="s">
        <v>1754</v>
      </c>
      <c r="AG5416" s="311">
        <v>40</v>
      </c>
      <c r="AH5416" s="311">
        <v>15</v>
      </c>
      <c r="AI5416" s="311"/>
      <c r="AJ5416" s="311"/>
      <c r="AK5416" s="311"/>
      <c r="AL5416" s="311"/>
      <c r="AM5416" s="311"/>
      <c r="AN5416" s="311"/>
      <c r="AO5416" s="311"/>
      <c r="AP5416" s="311"/>
      <c r="AQ5416" s="311"/>
      <c r="AR5416" s="311"/>
      <c r="AS5416" s="311"/>
      <c r="AT5416" s="311"/>
      <c r="AU5416" s="311"/>
      <c r="AV5416" s="311"/>
      <c r="AW5416" s="311"/>
      <c r="AX5416" s="311"/>
      <c r="AY5416" s="311"/>
      <c r="AZ5416" s="311"/>
      <c r="BA5416" s="311"/>
      <c r="BB5416" s="311"/>
      <c r="BC5416" s="311"/>
      <c r="BD5416" s="311"/>
      <c r="BE5416" s="491"/>
      <c r="BF5416" s="491"/>
      <c r="BG5416" s="491"/>
      <c r="BH5416" s="491"/>
      <c r="BI5416" s="491"/>
      <c r="BJ5416" s="491"/>
      <c r="BK5416" s="491"/>
      <c r="BL5416" s="491"/>
      <c r="BM5416" s="491"/>
      <c r="BN5416" s="491"/>
      <c r="BO5416" s="491"/>
      <c r="BP5416" s="306"/>
      <c r="BQ5416" s="496"/>
      <c r="BR5416" s="496"/>
      <c r="BS5416" s="496"/>
      <c r="BT5416" s="496"/>
      <c r="BU5416" s="496"/>
      <c r="BV5416" s="496"/>
    </row>
    <row r="5417" spans="1:74" s="52" customFormat="1" ht="12.75">
      <c r="A5417" s="45">
        <v>2346.9885393806389</v>
      </c>
      <c r="B5417" s="46" t="s">
        <v>416</v>
      </c>
      <c r="C5417" s="47" t="s">
        <v>307</v>
      </c>
      <c r="D5417" s="48">
        <v>157.6034857520321</v>
      </c>
      <c r="E5417" s="49">
        <v>40.571019999999997</v>
      </c>
      <c r="F5417" s="49">
        <v>4.9399999999999999E-2</v>
      </c>
      <c r="G5417" s="49">
        <v>15.32221</v>
      </c>
      <c r="H5417" s="49">
        <v>0.35220000000000001</v>
      </c>
      <c r="I5417" s="49">
        <v>0.21149999999999999</v>
      </c>
      <c r="J5417" s="49">
        <v>44.980580000000003</v>
      </c>
      <c r="K5417" s="49">
        <v>0.25340000000000001</v>
      </c>
      <c r="L5417" s="49">
        <v>101.80601</v>
      </c>
      <c r="M5417" s="47"/>
      <c r="N5417" s="50">
        <v>1.0012647947268574</v>
      </c>
      <c r="O5417" s="50">
        <v>9.6390755402788917E-4</v>
      </c>
      <c r="P5417" s="50">
        <v>0.31623535634683098</v>
      </c>
      <c r="Q5417" s="50">
        <v>6.9914340259557136E-3</v>
      </c>
      <c r="R5417" s="50">
        <v>4.4210877077954513E-3</v>
      </c>
      <c r="S5417" s="50">
        <v>1.6548804159285551</v>
      </c>
      <c r="T5417" s="50">
        <v>6.7003467398058202E-3</v>
      </c>
      <c r="U5417" s="50">
        <v>2.9928530321508466</v>
      </c>
      <c r="V5417" s="51">
        <v>83.956530570409868</v>
      </c>
      <c r="X5417" s="47" t="s">
        <v>1753</v>
      </c>
      <c r="Y5417" s="47" t="s">
        <v>1753</v>
      </c>
      <c r="Z5417" s="47" t="s">
        <v>1753</v>
      </c>
      <c r="AA5417" s="47" t="s">
        <v>1753</v>
      </c>
      <c r="AB5417" s="47" t="s">
        <v>1753</v>
      </c>
      <c r="AC5417" s="47" t="s">
        <v>1753</v>
      </c>
      <c r="AD5417" s="47" t="s">
        <v>1753</v>
      </c>
      <c r="AE5417" s="312"/>
      <c r="AF5417" s="465" t="s">
        <v>1754</v>
      </c>
      <c r="AG5417" s="311">
        <v>40</v>
      </c>
      <c r="AH5417" s="311">
        <v>15</v>
      </c>
      <c r="AI5417" s="311"/>
      <c r="AJ5417" s="311"/>
      <c r="AK5417" s="311"/>
      <c r="AL5417" s="311"/>
      <c r="AM5417" s="311"/>
      <c r="AN5417" s="311"/>
      <c r="AO5417" s="311"/>
      <c r="AP5417" s="311"/>
      <c r="AQ5417" s="311"/>
      <c r="AR5417" s="311"/>
      <c r="AS5417" s="311"/>
      <c r="AT5417" s="311"/>
      <c r="AU5417" s="311"/>
      <c r="AV5417" s="311"/>
      <c r="AW5417" s="311"/>
      <c r="AX5417" s="311"/>
      <c r="AY5417" s="311"/>
      <c r="AZ5417" s="311"/>
      <c r="BA5417" s="311"/>
      <c r="BB5417" s="311"/>
      <c r="BC5417" s="311"/>
      <c r="BD5417" s="311"/>
      <c r="BE5417" s="491"/>
      <c r="BF5417" s="491"/>
      <c r="BG5417" s="491"/>
      <c r="BH5417" s="491"/>
      <c r="BI5417" s="491"/>
      <c r="BJ5417" s="491"/>
      <c r="BK5417" s="491"/>
      <c r="BL5417" s="491"/>
      <c r="BM5417" s="491"/>
      <c r="BN5417" s="491"/>
      <c r="BO5417" s="491"/>
      <c r="BP5417" s="306"/>
      <c r="BQ5417" s="496"/>
      <c r="BR5417" s="496"/>
      <c r="BS5417" s="496"/>
      <c r="BT5417" s="496"/>
      <c r="BU5417" s="496"/>
      <c r="BV5417" s="496"/>
    </row>
    <row r="5418" spans="1:74" s="52" customFormat="1" ht="12.75">
      <c r="A5418" s="45">
        <v>2346.9885393806389</v>
      </c>
      <c r="B5418" s="46" t="s">
        <v>416</v>
      </c>
      <c r="C5418" s="47" t="s">
        <v>307</v>
      </c>
      <c r="D5418" s="48">
        <v>177.30348575203209</v>
      </c>
      <c r="E5418" s="49">
        <v>40.449339999999999</v>
      </c>
      <c r="F5418" s="49">
        <v>5.1799999999999999E-2</v>
      </c>
      <c r="G5418" s="49">
        <v>15.3422</v>
      </c>
      <c r="H5418" s="49">
        <v>0.33450000000000002</v>
      </c>
      <c r="I5418" s="49">
        <v>0.14699999999999999</v>
      </c>
      <c r="J5418" s="49">
        <v>45.111220000000003</v>
      </c>
      <c r="K5418" s="49">
        <v>0.2505</v>
      </c>
      <c r="L5418" s="49">
        <v>101.74675999999998</v>
      </c>
      <c r="M5418" s="47"/>
      <c r="N5418" s="50">
        <v>0.99908148352592896</v>
      </c>
      <c r="O5418" s="50">
        <v>1.0115669814709208E-3</v>
      </c>
      <c r="P5418" s="50">
        <v>0.31690792817495289</v>
      </c>
      <c r="Q5418" s="50">
        <v>6.6455278868626354E-3</v>
      </c>
      <c r="R5418" s="50">
        <v>3.0753358027073509E-3</v>
      </c>
      <c r="S5418" s="50">
        <v>1.6610495515636639</v>
      </c>
      <c r="T5418" s="50">
        <v>6.6291042367466156E-3</v>
      </c>
      <c r="U5418" s="50">
        <v>2.9958586826490134</v>
      </c>
      <c r="V5418" s="51">
        <v>83.978021195034401</v>
      </c>
      <c r="X5418" s="47" t="s">
        <v>1753</v>
      </c>
      <c r="Y5418" s="47" t="s">
        <v>1753</v>
      </c>
      <c r="Z5418" s="47" t="s">
        <v>1753</v>
      </c>
      <c r="AA5418" s="47" t="s">
        <v>1753</v>
      </c>
      <c r="AB5418" s="47" t="s">
        <v>1753</v>
      </c>
      <c r="AC5418" s="47" t="s">
        <v>1753</v>
      </c>
      <c r="AD5418" s="47" t="s">
        <v>1753</v>
      </c>
      <c r="AE5418" s="312"/>
      <c r="AF5418" s="465" t="s">
        <v>1754</v>
      </c>
      <c r="AG5418" s="311">
        <v>40</v>
      </c>
      <c r="AH5418" s="311">
        <v>15</v>
      </c>
      <c r="AI5418" s="311"/>
      <c r="AJ5418" s="311"/>
      <c r="AK5418" s="311"/>
      <c r="AL5418" s="311"/>
      <c r="AM5418" s="311"/>
      <c r="AN5418" s="311"/>
      <c r="AO5418" s="311"/>
      <c r="AP5418" s="311"/>
      <c r="AQ5418" s="311"/>
      <c r="AR5418" s="311"/>
      <c r="AS5418" s="311"/>
      <c r="AT5418" s="311"/>
      <c r="AU5418" s="311"/>
      <c r="AV5418" s="311"/>
      <c r="AW5418" s="311"/>
      <c r="AX5418" s="311"/>
      <c r="AY5418" s="311"/>
      <c r="AZ5418" s="311"/>
      <c r="BA5418" s="311"/>
      <c r="BB5418" s="311"/>
      <c r="BC5418" s="311"/>
      <c r="BD5418" s="311"/>
      <c r="BE5418" s="491"/>
      <c r="BF5418" s="491"/>
      <c r="BG5418" s="491"/>
      <c r="BH5418" s="491"/>
      <c r="BI5418" s="491"/>
      <c r="BJ5418" s="491"/>
      <c r="BK5418" s="491"/>
      <c r="BL5418" s="491"/>
      <c r="BM5418" s="491"/>
      <c r="BN5418" s="491"/>
      <c r="BO5418" s="491"/>
      <c r="BP5418" s="306"/>
      <c r="BQ5418" s="496"/>
      <c r="BR5418" s="496"/>
      <c r="BS5418" s="496"/>
      <c r="BT5418" s="496"/>
      <c r="BU5418" s="496"/>
      <c r="BV5418" s="496"/>
    </row>
    <row r="5419" spans="1:74" s="52" customFormat="1" ht="12.75">
      <c r="A5419" s="45">
        <v>2346.9885393806389</v>
      </c>
      <c r="B5419" s="46" t="s">
        <v>416</v>
      </c>
      <c r="C5419" s="47" t="s">
        <v>307</v>
      </c>
      <c r="D5419" s="48">
        <v>197.00348575203208</v>
      </c>
      <c r="E5419" s="49">
        <v>40.469619999999999</v>
      </c>
      <c r="F5419" s="49">
        <v>4.1399999999999999E-2</v>
      </c>
      <c r="G5419" s="49">
        <v>15.652049999999999</v>
      </c>
      <c r="H5419" s="49">
        <v>0.30969999999999998</v>
      </c>
      <c r="I5419" s="49">
        <v>0.1542</v>
      </c>
      <c r="J5419" s="49">
        <v>44.890129999999999</v>
      </c>
      <c r="K5419" s="49">
        <v>0.2427</v>
      </c>
      <c r="L5419" s="49">
        <v>101.82220000000001</v>
      </c>
      <c r="M5419" s="47"/>
      <c r="N5419" s="50">
        <v>0.99995786672049047</v>
      </c>
      <c r="O5419" s="50">
        <v>8.0877614105699571E-4</v>
      </c>
      <c r="P5419" s="50">
        <v>0.3234296236874824</v>
      </c>
      <c r="Q5419" s="50">
        <v>6.1551362741835069E-3</v>
      </c>
      <c r="R5419" s="50">
        <v>3.2271762728155965E-3</v>
      </c>
      <c r="S5419" s="50">
        <v>1.6535296375620232</v>
      </c>
      <c r="T5419" s="50">
        <v>6.4251015869744776E-3</v>
      </c>
      <c r="U5419" s="50">
        <v>2.9948760111801107</v>
      </c>
      <c r="V5419" s="51">
        <v>83.640046103779412</v>
      </c>
      <c r="X5419" s="47" t="s">
        <v>1753</v>
      </c>
      <c r="Y5419" s="47" t="s">
        <v>1753</v>
      </c>
      <c r="Z5419" s="47" t="s">
        <v>1753</v>
      </c>
      <c r="AA5419" s="47" t="s">
        <v>1753</v>
      </c>
      <c r="AB5419" s="47" t="s">
        <v>1753</v>
      </c>
      <c r="AC5419" s="47" t="s">
        <v>1753</v>
      </c>
      <c r="AD5419" s="47" t="s">
        <v>1753</v>
      </c>
      <c r="AE5419" s="312"/>
      <c r="AF5419" s="465" t="s">
        <v>1754</v>
      </c>
      <c r="AG5419" s="311">
        <v>40</v>
      </c>
      <c r="AH5419" s="311">
        <v>15</v>
      </c>
      <c r="AI5419" s="311"/>
      <c r="AJ5419" s="311"/>
      <c r="AK5419" s="311"/>
      <c r="AL5419" s="311"/>
      <c r="AM5419" s="311"/>
      <c r="AN5419" s="311"/>
      <c r="AO5419" s="311"/>
      <c r="AP5419" s="311"/>
      <c r="AQ5419" s="311"/>
      <c r="AR5419" s="311"/>
      <c r="AS5419" s="311"/>
      <c r="AT5419" s="311"/>
      <c r="AU5419" s="311"/>
      <c r="AV5419" s="311"/>
      <c r="AW5419" s="311"/>
      <c r="AX5419" s="311"/>
      <c r="AY5419" s="311"/>
      <c r="AZ5419" s="311"/>
      <c r="BA5419" s="311"/>
      <c r="BB5419" s="311"/>
      <c r="BC5419" s="311"/>
      <c r="BD5419" s="311"/>
      <c r="BE5419" s="491"/>
      <c r="BF5419" s="491"/>
      <c r="BG5419" s="491"/>
      <c r="BH5419" s="491"/>
      <c r="BI5419" s="491"/>
      <c r="BJ5419" s="491"/>
      <c r="BK5419" s="491"/>
      <c r="BL5419" s="491"/>
      <c r="BM5419" s="491"/>
      <c r="BN5419" s="491"/>
      <c r="BO5419" s="491"/>
      <c r="BP5419" s="306"/>
      <c r="BQ5419" s="496"/>
      <c r="BR5419" s="496"/>
      <c r="BS5419" s="496"/>
      <c r="BT5419" s="496"/>
      <c r="BU5419" s="496"/>
      <c r="BV5419" s="496"/>
    </row>
    <row r="5420" spans="1:74" s="52" customFormat="1" ht="12.75">
      <c r="A5420" s="45">
        <v>2346.9885393806389</v>
      </c>
      <c r="B5420" s="46" t="s">
        <v>416</v>
      </c>
      <c r="C5420" s="47" t="s">
        <v>307</v>
      </c>
      <c r="D5420" s="48">
        <v>216.70348575203207</v>
      </c>
      <c r="E5420" s="49">
        <v>40.601439999999997</v>
      </c>
      <c r="F5420" s="49">
        <v>4.9299999999999997E-2</v>
      </c>
      <c r="G5420" s="49">
        <v>15.3622</v>
      </c>
      <c r="H5420" s="49">
        <v>0.34639999999999999</v>
      </c>
      <c r="I5420" s="49">
        <v>0.2059</v>
      </c>
      <c r="J5420" s="49">
        <v>44.789639999999999</v>
      </c>
      <c r="K5420" s="49">
        <v>0.2505</v>
      </c>
      <c r="L5420" s="49">
        <v>101.68548</v>
      </c>
      <c r="M5420" s="47"/>
      <c r="N5420" s="50">
        <v>1.0031415308439806</v>
      </c>
      <c r="O5420" s="50">
        <v>9.630373000521173E-4</v>
      </c>
      <c r="P5420" s="50">
        <v>0.31741700019442964</v>
      </c>
      <c r="Q5420" s="50">
        <v>6.8840267587216937E-3</v>
      </c>
      <c r="R5420" s="50">
        <v>4.3088647259701034E-3</v>
      </c>
      <c r="S5420" s="50">
        <v>1.6497072818993492</v>
      </c>
      <c r="T5420" s="50">
        <v>6.6311087704524147E-3</v>
      </c>
      <c r="U5420" s="50">
        <v>2.9907086718556379</v>
      </c>
      <c r="V5420" s="51">
        <v>83.863907172322854</v>
      </c>
      <c r="X5420" s="47" t="s">
        <v>1753</v>
      </c>
      <c r="Y5420" s="47" t="s">
        <v>1753</v>
      </c>
      <c r="Z5420" s="47" t="s">
        <v>1753</v>
      </c>
      <c r="AA5420" s="47" t="s">
        <v>1753</v>
      </c>
      <c r="AB5420" s="47" t="s">
        <v>1753</v>
      </c>
      <c r="AC5420" s="47" t="s">
        <v>1753</v>
      </c>
      <c r="AD5420" s="47" t="s">
        <v>1753</v>
      </c>
      <c r="AE5420" s="312"/>
      <c r="AF5420" s="465" t="s">
        <v>1754</v>
      </c>
      <c r="AG5420" s="311">
        <v>40</v>
      </c>
      <c r="AH5420" s="311">
        <v>15</v>
      </c>
      <c r="AI5420" s="311"/>
      <c r="AJ5420" s="311"/>
      <c r="AK5420" s="311"/>
      <c r="AL5420" s="311"/>
      <c r="AM5420" s="311"/>
      <c r="AN5420" s="311"/>
      <c r="AO5420" s="311"/>
      <c r="AP5420" s="311"/>
      <c r="AQ5420" s="311"/>
      <c r="AR5420" s="311"/>
      <c r="AS5420" s="311"/>
      <c r="AT5420" s="311"/>
      <c r="AU5420" s="311"/>
      <c r="AV5420" s="311"/>
      <c r="AW5420" s="311"/>
      <c r="AX5420" s="311"/>
      <c r="AY5420" s="311"/>
      <c r="AZ5420" s="311"/>
      <c r="BA5420" s="311"/>
      <c r="BB5420" s="311"/>
      <c r="BC5420" s="311"/>
      <c r="BD5420" s="311"/>
      <c r="BE5420" s="491"/>
      <c r="BF5420" s="491"/>
      <c r="BG5420" s="491"/>
      <c r="BH5420" s="491"/>
      <c r="BI5420" s="491"/>
      <c r="BJ5420" s="491"/>
      <c r="BK5420" s="491"/>
      <c r="BL5420" s="491"/>
      <c r="BM5420" s="491"/>
      <c r="BN5420" s="491"/>
      <c r="BO5420" s="491"/>
      <c r="BP5420" s="306"/>
      <c r="BQ5420" s="496"/>
      <c r="BR5420" s="496"/>
      <c r="BS5420" s="496"/>
      <c r="BT5420" s="496"/>
      <c r="BU5420" s="496"/>
      <c r="BV5420" s="496"/>
    </row>
    <row r="5421" spans="1:74" s="52" customFormat="1" ht="12.75">
      <c r="A5421" s="45">
        <v>2346.9885393806389</v>
      </c>
      <c r="B5421" s="46" t="s">
        <v>416</v>
      </c>
      <c r="C5421" s="47" t="s">
        <v>307</v>
      </c>
      <c r="D5421" s="48">
        <v>236.40348575203205</v>
      </c>
      <c r="E5421" s="49">
        <v>40.500039999999998</v>
      </c>
      <c r="F5421" s="49">
        <v>2.93E-2</v>
      </c>
      <c r="G5421" s="49">
        <v>15.3522</v>
      </c>
      <c r="H5421" s="49">
        <v>0.31259999999999999</v>
      </c>
      <c r="I5421" s="49">
        <v>0.17580000000000001</v>
      </c>
      <c r="J5421" s="49">
        <v>44.849939999999997</v>
      </c>
      <c r="K5421" s="49">
        <v>0.24110000000000001</v>
      </c>
      <c r="L5421" s="49">
        <v>101.53708</v>
      </c>
      <c r="M5421" s="47"/>
      <c r="N5421" s="50">
        <v>1.0020747175770437</v>
      </c>
      <c r="O5421" s="50">
        <v>5.7317559206851833E-4</v>
      </c>
      <c r="P5421" s="50">
        <v>0.31766638903852723</v>
      </c>
      <c r="Q5421" s="50">
        <v>6.2212480683538143E-3</v>
      </c>
      <c r="R5421" s="50">
        <v>3.684251447344244E-3</v>
      </c>
      <c r="S5421" s="50">
        <v>1.6543030284234705</v>
      </c>
      <c r="T5421" s="50">
        <v>6.3914516905607226E-3</v>
      </c>
      <c r="U5421" s="50">
        <v>2.992534226937591</v>
      </c>
      <c r="V5421" s="51">
        <v>83.890906916427937</v>
      </c>
      <c r="X5421" s="47" t="s">
        <v>1753</v>
      </c>
      <c r="Y5421" s="47" t="s">
        <v>1753</v>
      </c>
      <c r="Z5421" s="47" t="s">
        <v>1753</v>
      </c>
      <c r="AA5421" s="47" t="s">
        <v>1753</v>
      </c>
      <c r="AB5421" s="47" t="s">
        <v>1753</v>
      </c>
      <c r="AC5421" s="47" t="s">
        <v>1753</v>
      </c>
      <c r="AD5421" s="47" t="s">
        <v>1753</v>
      </c>
      <c r="AE5421" s="312"/>
      <c r="AF5421" s="465" t="s">
        <v>1754</v>
      </c>
      <c r="AG5421" s="311">
        <v>40</v>
      </c>
      <c r="AH5421" s="311">
        <v>15</v>
      </c>
      <c r="AI5421" s="311"/>
      <c r="AJ5421" s="311"/>
      <c r="AK5421" s="311"/>
      <c r="AL5421" s="311"/>
      <c r="AM5421" s="311"/>
      <c r="AN5421" s="311"/>
      <c r="AO5421" s="311"/>
      <c r="AP5421" s="311"/>
      <c r="AQ5421" s="311"/>
      <c r="AR5421" s="311"/>
      <c r="AS5421" s="311"/>
      <c r="AT5421" s="311"/>
      <c r="AU5421" s="311"/>
      <c r="AV5421" s="311"/>
      <c r="AW5421" s="311"/>
      <c r="AX5421" s="311"/>
      <c r="AY5421" s="311"/>
      <c r="AZ5421" s="311"/>
      <c r="BA5421" s="311"/>
      <c r="BB5421" s="311"/>
      <c r="BC5421" s="311"/>
      <c r="BD5421" s="311"/>
      <c r="BE5421" s="491"/>
      <c r="BF5421" s="491"/>
      <c r="BG5421" s="491"/>
      <c r="BH5421" s="491"/>
      <c r="BI5421" s="491"/>
      <c r="BJ5421" s="491"/>
      <c r="BK5421" s="491"/>
      <c r="BL5421" s="491"/>
      <c r="BM5421" s="491"/>
      <c r="BN5421" s="491"/>
      <c r="BO5421" s="491"/>
      <c r="BP5421" s="306"/>
      <c r="BQ5421" s="496"/>
      <c r="BR5421" s="496"/>
      <c r="BS5421" s="496"/>
      <c r="BT5421" s="496"/>
      <c r="BU5421" s="496"/>
      <c r="BV5421" s="496"/>
    </row>
    <row r="5422" spans="1:74" s="52" customFormat="1" ht="12.75">
      <c r="A5422" s="45">
        <v>2346.9885393806389</v>
      </c>
      <c r="B5422" s="46" t="s">
        <v>416</v>
      </c>
      <c r="C5422" s="47" t="s">
        <v>307</v>
      </c>
      <c r="D5422" s="48">
        <v>256.10348575203204</v>
      </c>
      <c r="E5422" s="49">
        <v>40.652149999999999</v>
      </c>
      <c r="F5422" s="49">
        <v>4.2200000000000001E-2</v>
      </c>
      <c r="G5422" s="49">
        <v>15.632059999999999</v>
      </c>
      <c r="H5422" s="49">
        <v>0.32829999999999998</v>
      </c>
      <c r="I5422" s="49">
        <v>0.2387</v>
      </c>
      <c r="J5422" s="49">
        <v>45.071019999999997</v>
      </c>
      <c r="K5422" s="49">
        <v>0.25130000000000002</v>
      </c>
      <c r="L5422" s="49">
        <v>102.28473</v>
      </c>
      <c r="M5422" s="47"/>
      <c r="N5422" s="50">
        <v>0.99989207082946496</v>
      </c>
      <c r="O5422" s="50">
        <v>8.2064904996384069E-4</v>
      </c>
      <c r="P5422" s="50">
        <v>0.32154503823331804</v>
      </c>
      <c r="Q5422" s="50">
        <v>6.4950781380526991E-3</v>
      </c>
      <c r="R5422" s="50">
        <v>4.9728775246880167E-3</v>
      </c>
      <c r="S5422" s="50">
        <v>1.6526296388257578</v>
      </c>
      <c r="T5422" s="50">
        <v>6.6224660579965889E-3</v>
      </c>
      <c r="U5422" s="50">
        <v>2.994456687110608</v>
      </c>
      <c r="V5422" s="51">
        <v>83.712432239667706</v>
      </c>
      <c r="X5422" s="47" t="s">
        <v>1753</v>
      </c>
      <c r="Y5422" s="47" t="s">
        <v>1753</v>
      </c>
      <c r="Z5422" s="47" t="s">
        <v>1753</v>
      </c>
      <c r="AA5422" s="47" t="s">
        <v>1753</v>
      </c>
      <c r="AB5422" s="47" t="s">
        <v>1753</v>
      </c>
      <c r="AC5422" s="47" t="s">
        <v>1753</v>
      </c>
      <c r="AD5422" s="47" t="s">
        <v>1753</v>
      </c>
      <c r="AE5422" s="312"/>
      <c r="AF5422" s="465" t="s">
        <v>1754</v>
      </c>
      <c r="AG5422" s="311">
        <v>40</v>
      </c>
      <c r="AH5422" s="311">
        <v>15</v>
      </c>
      <c r="AI5422" s="311"/>
      <c r="AJ5422" s="311"/>
      <c r="AK5422" s="311"/>
      <c r="AL5422" s="311"/>
      <c r="AM5422" s="311"/>
      <c r="AN5422" s="311"/>
      <c r="AO5422" s="311"/>
      <c r="AP5422" s="311"/>
      <c r="AQ5422" s="311"/>
      <c r="AR5422" s="311"/>
      <c r="AS5422" s="311"/>
      <c r="AT5422" s="311"/>
      <c r="AU5422" s="311"/>
      <c r="AV5422" s="311"/>
      <c r="AW5422" s="311"/>
      <c r="AX5422" s="311"/>
      <c r="AY5422" s="311"/>
      <c r="AZ5422" s="311"/>
      <c r="BA5422" s="311"/>
      <c r="BB5422" s="311"/>
      <c r="BC5422" s="311"/>
      <c r="BD5422" s="311"/>
      <c r="BE5422" s="491"/>
      <c r="BF5422" s="491"/>
      <c r="BG5422" s="491"/>
      <c r="BH5422" s="491"/>
      <c r="BI5422" s="491"/>
      <c r="BJ5422" s="491"/>
      <c r="BK5422" s="491"/>
      <c r="BL5422" s="491"/>
      <c r="BM5422" s="491"/>
      <c r="BN5422" s="491"/>
      <c r="BO5422" s="491"/>
      <c r="BP5422" s="306"/>
      <c r="BQ5422" s="496"/>
      <c r="BR5422" s="496"/>
      <c r="BS5422" s="496"/>
      <c r="BT5422" s="496"/>
      <c r="BU5422" s="496"/>
      <c r="BV5422" s="496"/>
    </row>
    <row r="5423" spans="1:74" s="52" customFormat="1" ht="12.75">
      <c r="A5423" s="45">
        <v>2346.9885393806389</v>
      </c>
      <c r="B5423" s="46" t="s">
        <v>416</v>
      </c>
      <c r="C5423" s="47" t="s">
        <v>307</v>
      </c>
      <c r="D5423" s="48">
        <v>275.80348575203203</v>
      </c>
      <c r="E5423" s="49">
        <v>40.489899999999999</v>
      </c>
      <c r="F5423" s="49">
        <v>6.0299999999999999E-2</v>
      </c>
      <c r="G5423" s="49">
        <v>15.41217</v>
      </c>
      <c r="H5423" s="49">
        <v>0.30940000000000001</v>
      </c>
      <c r="I5423" s="49">
        <v>0.1976</v>
      </c>
      <c r="J5423" s="49">
        <v>44.890129999999999</v>
      </c>
      <c r="K5423" s="49">
        <v>0.25080000000000002</v>
      </c>
      <c r="L5423" s="49">
        <v>101.69899999999998</v>
      </c>
      <c r="M5423" s="47"/>
      <c r="N5423" s="50">
        <v>1.0002713979288294</v>
      </c>
      <c r="O5423" s="50">
        <v>1.177779182128488E-3</v>
      </c>
      <c r="P5423" s="50">
        <v>0.31841310311101656</v>
      </c>
      <c r="Q5423" s="50">
        <v>6.1480210841682002E-3</v>
      </c>
      <c r="R5423" s="50">
        <v>4.1346983040388653E-3</v>
      </c>
      <c r="S5423" s="50">
        <v>1.653219636681861</v>
      </c>
      <c r="T5423" s="50">
        <v>6.6382916053684456E-3</v>
      </c>
      <c r="U5423" s="50">
        <v>2.9915831727988436</v>
      </c>
      <c r="V5423" s="51">
        <v>83.850283235585437</v>
      </c>
      <c r="X5423" s="47" t="s">
        <v>1753</v>
      </c>
      <c r="Y5423" s="47" t="s">
        <v>1753</v>
      </c>
      <c r="Z5423" s="47" t="s">
        <v>1753</v>
      </c>
      <c r="AA5423" s="47" t="s">
        <v>1753</v>
      </c>
      <c r="AB5423" s="47" t="s">
        <v>1753</v>
      </c>
      <c r="AC5423" s="47" t="s">
        <v>1753</v>
      </c>
      <c r="AD5423" s="47" t="s">
        <v>1753</v>
      </c>
      <c r="AE5423" s="312"/>
      <c r="AF5423" s="465" t="s">
        <v>1754</v>
      </c>
      <c r="AG5423" s="311">
        <v>40</v>
      </c>
      <c r="AH5423" s="311">
        <v>15</v>
      </c>
      <c r="AI5423" s="311"/>
      <c r="AJ5423" s="311"/>
      <c r="AK5423" s="311"/>
      <c r="AL5423" s="311"/>
      <c r="AM5423" s="311"/>
      <c r="AN5423" s="311"/>
      <c r="AO5423" s="311"/>
      <c r="AP5423" s="311"/>
      <c r="AQ5423" s="311"/>
      <c r="AR5423" s="311"/>
      <c r="AS5423" s="311"/>
      <c r="AT5423" s="311"/>
      <c r="AU5423" s="311"/>
      <c r="AV5423" s="311"/>
      <c r="AW5423" s="311"/>
      <c r="AX5423" s="311"/>
      <c r="AY5423" s="311"/>
      <c r="AZ5423" s="311"/>
      <c r="BA5423" s="311"/>
      <c r="BB5423" s="311"/>
      <c r="BC5423" s="311"/>
      <c r="BD5423" s="311"/>
      <c r="BE5423" s="491"/>
      <c r="BF5423" s="491"/>
      <c r="BG5423" s="491"/>
      <c r="BH5423" s="491"/>
      <c r="BI5423" s="491"/>
      <c r="BJ5423" s="491"/>
      <c r="BK5423" s="491"/>
      <c r="BL5423" s="491"/>
      <c r="BM5423" s="491"/>
      <c r="BN5423" s="491"/>
      <c r="BO5423" s="491"/>
      <c r="BP5423" s="306"/>
      <c r="BQ5423" s="496"/>
      <c r="BR5423" s="496"/>
      <c r="BS5423" s="496"/>
      <c r="BT5423" s="496"/>
      <c r="BU5423" s="496"/>
      <c r="BV5423" s="496"/>
    </row>
    <row r="5424" spans="1:74" s="52" customFormat="1" ht="12.75">
      <c r="A5424" s="45">
        <v>2346.9885393806389</v>
      </c>
      <c r="B5424" s="46" t="s">
        <v>416</v>
      </c>
      <c r="C5424" s="47" t="s">
        <v>307</v>
      </c>
      <c r="D5424" s="48">
        <v>295.50348575203202</v>
      </c>
      <c r="E5424" s="49">
        <v>40.571019999999997</v>
      </c>
      <c r="F5424" s="49">
        <v>1.2699999999999999E-2</v>
      </c>
      <c r="G5424" s="49">
        <v>15.3422</v>
      </c>
      <c r="H5424" s="49">
        <v>0.33150000000000002</v>
      </c>
      <c r="I5424" s="49">
        <v>0.2555</v>
      </c>
      <c r="J5424" s="49">
        <v>44.930329999999998</v>
      </c>
      <c r="K5424" s="49">
        <v>0.25030000000000002</v>
      </c>
      <c r="L5424" s="49">
        <v>101.76755</v>
      </c>
      <c r="M5424" s="47"/>
      <c r="N5424" s="50">
        <v>1.0018253826769798</v>
      </c>
      <c r="O5424" s="50">
        <v>2.4794493472558941E-4</v>
      </c>
      <c r="P5424" s="50">
        <v>0.31682521508675776</v>
      </c>
      <c r="Q5424" s="50">
        <v>6.5842078105443234E-3</v>
      </c>
      <c r="R5424" s="50">
        <v>5.3438314081030664E-3</v>
      </c>
      <c r="S5424" s="50">
        <v>1.6539571673615303</v>
      </c>
      <c r="T5424" s="50">
        <v>6.6220827214555512E-3</v>
      </c>
      <c r="U5424" s="50">
        <v>2.9925613593597187</v>
      </c>
      <c r="V5424" s="51">
        <v>83.923886375868236</v>
      </c>
      <c r="X5424" s="47" t="s">
        <v>1753</v>
      </c>
      <c r="Y5424" s="47" t="s">
        <v>1753</v>
      </c>
      <c r="Z5424" s="47" t="s">
        <v>1753</v>
      </c>
      <c r="AA5424" s="47" t="s">
        <v>1753</v>
      </c>
      <c r="AB5424" s="47" t="s">
        <v>1753</v>
      </c>
      <c r="AC5424" s="47" t="s">
        <v>1753</v>
      </c>
      <c r="AD5424" s="47" t="s">
        <v>1753</v>
      </c>
      <c r="AE5424" s="312"/>
      <c r="AF5424" s="465" t="s">
        <v>1754</v>
      </c>
      <c r="AG5424" s="311">
        <v>40</v>
      </c>
      <c r="AH5424" s="311">
        <v>15</v>
      </c>
      <c r="AI5424" s="311"/>
      <c r="AJ5424" s="311"/>
      <c r="AK5424" s="311"/>
      <c r="AL5424" s="311"/>
      <c r="AM5424" s="311"/>
      <c r="AN5424" s="311"/>
      <c r="AO5424" s="311"/>
      <c r="AP5424" s="311"/>
      <c r="AQ5424" s="311"/>
      <c r="AR5424" s="311"/>
      <c r="AS5424" s="311"/>
      <c r="AT5424" s="311"/>
      <c r="AU5424" s="311"/>
      <c r="AV5424" s="311"/>
      <c r="AW5424" s="311"/>
      <c r="AX5424" s="311"/>
      <c r="AY5424" s="311"/>
      <c r="AZ5424" s="311"/>
      <c r="BA5424" s="311"/>
      <c r="BB5424" s="311"/>
      <c r="BC5424" s="311"/>
      <c r="BD5424" s="311"/>
      <c r="BE5424" s="491"/>
      <c r="BF5424" s="491"/>
      <c r="BG5424" s="491"/>
      <c r="BH5424" s="491"/>
      <c r="BI5424" s="491"/>
      <c r="BJ5424" s="491"/>
      <c r="BK5424" s="491"/>
      <c r="BL5424" s="491"/>
      <c r="BM5424" s="491"/>
      <c r="BN5424" s="491"/>
      <c r="BO5424" s="491"/>
      <c r="BP5424" s="306"/>
      <c r="BQ5424" s="496"/>
      <c r="BR5424" s="496"/>
      <c r="BS5424" s="496"/>
      <c r="BT5424" s="496"/>
      <c r="BU5424" s="496"/>
      <c r="BV5424" s="496"/>
    </row>
    <row r="5425" spans="1:74" s="52" customFormat="1" ht="12.75">
      <c r="A5425" s="45">
        <v>2346.9885393806389</v>
      </c>
      <c r="B5425" s="46" t="s">
        <v>416</v>
      </c>
      <c r="C5425" s="47" t="s">
        <v>307</v>
      </c>
      <c r="D5425" s="48">
        <v>315.20348575203201</v>
      </c>
      <c r="E5425" s="49">
        <v>40.469619999999999</v>
      </c>
      <c r="F5425" s="49">
        <v>4.2599999999999999E-2</v>
      </c>
      <c r="G5425" s="49">
        <v>15.3422</v>
      </c>
      <c r="H5425" s="49">
        <v>0.3417</v>
      </c>
      <c r="I5425" s="49">
        <v>0.25180000000000002</v>
      </c>
      <c r="J5425" s="49">
        <v>44.819789999999998</v>
      </c>
      <c r="K5425" s="49">
        <v>0.245</v>
      </c>
      <c r="L5425" s="49">
        <v>101.56031</v>
      </c>
      <c r="M5425" s="47"/>
      <c r="N5425" s="50">
        <v>1.0018405901063128</v>
      </c>
      <c r="O5425" s="50">
        <v>8.3378583181051345E-4</v>
      </c>
      <c r="P5425" s="50">
        <v>0.31762386839152351</v>
      </c>
      <c r="Q5425" s="50">
        <v>6.8039069890467822E-3</v>
      </c>
      <c r="R5425" s="50">
        <v>5.2797208599341628E-3</v>
      </c>
      <c r="S5425" s="50">
        <v>1.6540470527921411</v>
      </c>
      <c r="T5425" s="50">
        <v>6.4982023176447766E-3</v>
      </c>
      <c r="U5425" s="50">
        <v>2.9940616714401287</v>
      </c>
      <c r="V5425" s="51">
        <v>83.890624699133738</v>
      </c>
      <c r="X5425" s="47" t="s">
        <v>1753</v>
      </c>
      <c r="Y5425" s="47" t="s">
        <v>1753</v>
      </c>
      <c r="Z5425" s="47" t="s">
        <v>1753</v>
      </c>
      <c r="AA5425" s="47" t="s">
        <v>1753</v>
      </c>
      <c r="AB5425" s="47" t="s">
        <v>1753</v>
      </c>
      <c r="AC5425" s="47" t="s">
        <v>1753</v>
      </c>
      <c r="AD5425" s="47" t="s">
        <v>1753</v>
      </c>
      <c r="AE5425" s="312"/>
      <c r="AF5425" s="465" t="s">
        <v>1754</v>
      </c>
      <c r="AG5425" s="311">
        <v>40</v>
      </c>
      <c r="AH5425" s="311">
        <v>15</v>
      </c>
      <c r="AI5425" s="311"/>
      <c r="AJ5425" s="311"/>
      <c r="AK5425" s="311"/>
      <c r="AL5425" s="311"/>
      <c r="AM5425" s="311"/>
      <c r="AN5425" s="311"/>
      <c r="AO5425" s="311"/>
      <c r="AP5425" s="311"/>
      <c r="AQ5425" s="311"/>
      <c r="AR5425" s="311"/>
      <c r="AS5425" s="311"/>
      <c r="AT5425" s="311"/>
      <c r="AU5425" s="311"/>
      <c r="AV5425" s="311"/>
      <c r="AW5425" s="311"/>
      <c r="AX5425" s="311"/>
      <c r="AY5425" s="311"/>
      <c r="AZ5425" s="311"/>
      <c r="BA5425" s="311"/>
      <c r="BB5425" s="311"/>
      <c r="BC5425" s="311"/>
      <c r="BD5425" s="311"/>
      <c r="BE5425" s="491"/>
      <c r="BF5425" s="491"/>
      <c r="BG5425" s="491"/>
      <c r="BH5425" s="491"/>
      <c r="BI5425" s="491"/>
      <c r="BJ5425" s="491"/>
      <c r="BK5425" s="491"/>
      <c r="BL5425" s="491"/>
      <c r="BM5425" s="491"/>
      <c r="BN5425" s="491"/>
      <c r="BO5425" s="491"/>
      <c r="BP5425" s="306"/>
      <c r="BQ5425" s="496"/>
      <c r="BR5425" s="496"/>
      <c r="BS5425" s="496"/>
      <c r="BT5425" s="496"/>
      <c r="BU5425" s="496"/>
      <c r="BV5425" s="496"/>
    </row>
    <row r="5426" spans="1:74" s="52" customFormat="1" ht="12.75">
      <c r="A5426" s="45">
        <v>2346.9885393806389</v>
      </c>
      <c r="B5426" s="46" t="s">
        <v>416</v>
      </c>
      <c r="C5426" s="47" t="s">
        <v>307</v>
      </c>
      <c r="D5426" s="48">
        <v>334.903485752032</v>
      </c>
      <c r="E5426" s="49">
        <v>40.652149999999999</v>
      </c>
      <c r="F5426" s="49">
        <v>4.5699999999999998E-2</v>
      </c>
      <c r="G5426" s="49">
        <v>15.29223</v>
      </c>
      <c r="H5426" s="49">
        <v>0.32400000000000001</v>
      </c>
      <c r="I5426" s="49">
        <v>0.2477</v>
      </c>
      <c r="J5426" s="49">
        <v>44.839889999999997</v>
      </c>
      <c r="K5426" s="49">
        <v>0.2477</v>
      </c>
      <c r="L5426" s="49">
        <v>101.71257</v>
      </c>
      <c r="M5426" s="47"/>
      <c r="N5426" s="50">
        <v>1.0038267309913904</v>
      </c>
      <c r="O5426" s="50">
        <v>8.9220951835788367E-4</v>
      </c>
      <c r="P5426" s="50">
        <v>0.3157926751770383</v>
      </c>
      <c r="Q5426" s="50">
        <v>6.4352309785448477E-3</v>
      </c>
      <c r="R5426" s="50">
        <v>5.1806825665954579E-3</v>
      </c>
      <c r="S5426" s="50">
        <v>1.6506246294709959</v>
      </c>
      <c r="T5426" s="50">
        <v>6.5532825154978238E-3</v>
      </c>
      <c r="U5426" s="50">
        <v>2.9906968920704498</v>
      </c>
      <c r="V5426" s="51">
        <v>83.940709104288445</v>
      </c>
      <c r="X5426" s="47" t="s">
        <v>1753</v>
      </c>
      <c r="Y5426" s="47" t="s">
        <v>1753</v>
      </c>
      <c r="Z5426" s="47" t="s">
        <v>1753</v>
      </c>
      <c r="AA5426" s="47" t="s">
        <v>1753</v>
      </c>
      <c r="AB5426" s="47" t="s">
        <v>1753</v>
      </c>
      <c r="AC5426" s="47" t="s">
        <v>1753</v>
      </c>
      <c r="AD5426" s="47" t="s">
        <v>1753</v>
      </c>
      <c r="AE5426" s="312"/>
      <c r="AF5426" s="465" t="s">
        <v>1754</v>
      </c>
      <c r="AG5426" s="311">
        <v>40</v>
      </c>
      <c r="AH5426" s="311">
        <v>15</v>
      </c>
      <c r="AI5426" s="311"/>
      <c r="AJ5426" s="311"/>
      <c r="AK5426" s="311"/>
      <c r="AL5426" s="311"/>
      <c r="AM5426" s="311"/>
      <c r="AN5426" s="311"/>
      <c r="AO5426" s="311"/>
      <c r="AP5426" s="311"/>
      <c r="AQ5426" s="311"/>
      <c r="AR5426" s="311"/>
      <c r="AS5426" s="311"/>
      <c r="AT5426" s="311"/>
      <c r="AU5426" s="311"/>
      <c r="AV5426" s="311"/>
      <c r="AW5426" s="311"/>
      <c r="AX5426" s="311"/>
      <c r="AY5426" s="311"/>
      <c r="AZ5426" s="311"/>
      <c r="BA5426" s="311"/>
      <c r="BB5426" s="311"/>
      <c r="BC5426" s="311"/>
      <c r="BD5426" s="311"/>
      <c r="BE5426" s="491"/>
      <c r="BF5426" s="491"/>
      <c r="BG5426" s="491"/>
      <c r="BH5426" s="491"/>
      <c r="BI5426" s="491"/>
      <c r="BJ5426" s="491"/>
      <c r="BK5426" s="491"/>
      <c r="BL5426" s="491"/>
      <c r="BM5426" s="491"/>
      <c r="BN5426" s="491"/>
      <c r="BO5426" s="491"/>
      <c r="BP5426" s="306"/>
      <c r="BQ5426" s="496"/>
      <c r="BR5426" s="496"/>
      <c r="BS5426" s="496"/>
      <c r="BT5426" s="496"/>
      <c r="BU5426" s="496"/>
      <c r="BV5426" s="496"/>
    </row>
    <row r="5427" spans="1:74" s="52" customFormat="1" ht="12.75">
      <c r="A5427" s="45">
        <v>2346.9885393806389</v>
      </c>
      <c r="B5427" s="46" t="s">
        <v>416</v>
      </c>
      <c r="C5427" s="47" t="s">
        <v>307</v>
      </c>
      <c r="D5427" s="48">
        <v>354.60348575203199</v>
      </c>
      <c r="E5427" s="49">
        <v>40.378360000000001</v>
      </c>
      <c r="F5427" s="49">
        <v>4.8599999999999997E-2</v>
      </c>
      <c r="G5427" s="49">
        <v>15.3622</v>
      </c>
      <c r="H5427" s="49">
        <v>0.3483</v>
      </c>
      <c r="I5427" s="49">
        <v>0.19769999999999999</v>
      </c>
      <c r="J5427" s="49">
        <v>44.789639999999999</v>
      </c>
      <c r="K5427" s="49">
        <v>0.24979999999999999</v>
      </c>
      <c r="L5427" s="49">
        <v>101.449</v>
      </c>
      <c r="M5427" s="47"/>
      <c r="N5427" s="50">
        <v>1.0004567542878482</v>
      </c>
      <c r="O5427" s="50">
        <v>9.5205344565645349E-4</v>
      </c>
      <c r="P5427" s="50">
        <v>0.31831642874138616</v>
      </c>
      <c r="Q5427" s="50">
        <v>6.9413990445802119E-3</v>
      </c>
      <c r="R5427" s="50">
        <v>4.1489868024202001E-3</v>
      </c>
      <c r="S5427" s="50">
        <v>1.6543818702879782</v>
      </c>
      <c r="T5427" s="50">
        <v>6.6313160402158497E-3</v>
      </c>
      <c r="U5427" s="50">
        <v>2.9934753407995043</v>
      </c>
      <c r="V5427" s="51">
        <v>83.863907172322854</v>
      </c>
      <c r="X5427" s="47" t="s">
        <v>1753</v>
      </c>
      <c r="Y5427" s="47" t="s">
        <v>1753</v>
      </c>
      <c r="Z5427" s="47" t="s">
        <v>1753</v>
      </c>
      <c r="AA5427" s="47" t="s">
        <v>1753</v>
      </c>
      <c r="AB5427" s="47" t="s">
        <v>1753</v>
      </c>
      <c r="AC5427" s="47" t="s">
        <v>1753</v>
      </c>
      <c r="AD5427" s="47" t="s">
        <v>1753</v>
      </c>
      <c r="AE5427" s="312"/>
      <c r="AF5427" s="465" t="s">
        <v>1754</v>
      </c>
      <c r="AG5427" s="311">
        <v>40</v>
      </c>
      <c r="AH5427" s="311">
        <v>15</v>
      </c>
      <c r="AI5427" s="311"/>
      <c r="AJ5427" s="311"/>
      <c r="AK5427" s="311"/>
      <c r="AL5427" s="311"/>
      <c r="AM5427" s="311"/>
      <c r="AN5427" s="311"/>
      <c r="AO5427" s="311"/>
      <c r="AP5427" s="311"/>
      <c r="AQ5427" s="311"/>
      <c r="AR5427" s="311"/>
      <c r="AS5427" s="311"/>
      <c r="AT5427" s="311"/>
      <c r="AU5427" s="311"/>
      <c r="AV5427" s="311"/>
      <c r="AW5427" s="311"/>
      <c r="AX5427" s="311"/>
      <c r="AY5427" s="311"/>
      <c r="AZ5427" s="311"/>
      <c r="BA5427" s="311"/>
      <c r="BB5427" s="311"/>
      <c r="BC5427" s="311"/>
      <c r="BD5427" s="311"/>
      <c r="BE5427" s="491"/>
      <c r="BF5427" s="491"/>
      <c r="BG5427" s="491"/>
      <c r="BH5427" s="491"/>
      <c r="BI5427" s="491"/>
      <c r="BJ5427" s="491"/>
      <c r="BK5427" s="491"/>
      <c r="BL5427" s="491"/>
      <c r="BM5427" s="491"/>
      <c r="BN5427" s="491"/>
      <c r="BO5427" s="491"/>
      <c r="BP5427" s="306"/>
      <c r="BQ5427" s="496"/>
      <c r="BR5427" s="496"/>
      <c r="BS5427" s="496"/>
      <c r="BT5427" s="496"/>
      <c r="BU5427" s="496"/>
      <c r="BV5427" s="496"/>
    </row>
    <row r="5428" spans="1:74" s="52" customFormat="1" ht="12.75">
      <c r="A5428" s="45">
        <v>2346.9885393806389</v>
      </c>
      <c r="B5428" s="46" t="s">
        <v>416</v>
      </c>
      <c r="C5428" s="47" t="s">
        <v>307</v>
      </c>
      <c r="D5428" s="48">
        <v>374.30348575203197</v>
      </c>
      <c r="E5428" s="49">
        <v>40.489899999999999</v>
      </c>
      <c r="F5428" s="49">
        <v>4.2099999999999999E-2</v>
      </c>
      <c r="G5428" s="49">
        <v>15.27224</v>
      </c>
      <c r="H5428" s="49">
        <v>0.32700000000000001</v>
      </c>
      <c r="I5428" s="49">
        <v>0.20130000000000001</v>
      </c>
      <c r="J5428" s="49">
        <v>44.930329999999998</v>
      </c>
      <c r="K5428" s="49">
        <v>0.25340000000000001</v>
      </c>
      <c r="L5428" s="49">
        <v>101.58476999999999</v>
      </c>
      <c r="M5428" s="47"/>
      <c r="N5428" s="50">
        <v>1.0011945070340571</v>
      </c>
      <c r="O5428" s="50">
        <v>8.2305577206137018E-4</v>
      </c>
      <c r="P5428" s="50">
        <v>0.31581335281941536</v>
      </c>
      <c r="Q5428" s="50">
        <v>6.5037434137386373E-3</v>
      </c>
      <c r="R5428" s="50">
        <v>4.2160064649857188E-3</v>
      </c>
      <c r="S5428" s="50">
        <v>1.6562271819062584</v>
      </c>
      <c r="T5428" s="50">
        <v>6.7132993345009094E-3</v>
      </c>
      <c r="U5428" s="50">
        <v>2.9929122932768939</v>
      </c>
      <c r="V5428" s="51">
        <v>83.98545327754394</v>
      </c>
      <c r="X5428" s="47" t="s">
        <v>1753</v>
      </c>
      <c r="Y5428" s="47" t="s">
        <v>1753</v>
      </c>
      <c r="Z5428" s="47" t="s">
        <v>1753</v>
      </c>
      <c r="AA5428" s="47" t="s">
        <v>1753</v>
      </c>
      <c r="AB5428" s="47" t="s">
        <v>1753</v>
      </c>
      <c r="AC5428" s="47" t="s">
        <v>1753</v>
      </c>
      <c r="AD5428" s="47" t="s">
        <v>1753</v>
      </c>
      <c r="AE5428" s="312"/>
      <c r="AF5428" s="465" t="s">
        <v>1754</v>
      </c>
      <c r="AG5428" s="311">
        <v>40</v>
      </c>
      <c r="AH5428" s="311">
        <v>15</v>
      </c>
      <c r="AI5428" s="311"/>
      <c r="AJ5428" s="311"/>
      <c r="AK5428" s="311"/>
      <c r="AL5428" s="311"/>
      <c r="AM5428" s="311"/>
      <c r="AN5428" s="311"/>
      <c r="AO5428" s="311"/>
      <c r="AP5428" s="311"/>
      <c r="AQ5428" s="311"/>
      <c r="AR5428" s="311"/>
      <c r="AS5428" s="311"/>
      <c r="AT5428" s="311"/>
      <c r="AU5428" s="311"/>
      <c r="AV5428" s="311"/>
      <c r="AW5428" s="311"/>
      <c r="AX5428" s="311"/>
      <c r="AY5428" s="311"/>
      <c r="AZ5428" s="311"/>
      <c r="BA5428" s="311"/>
      <c r="BB5428" s="311"/>
      <c r="BC5428" s="311"/>
      <c r="BD5428" s="311"/>
      <c r="BE5428" s="491"/>
      <c r="BF5428" s="491"/>
      <c r="BG5428" s="491"/>
      <c r="BH5428" s="491"/>
      <c r="BI5428" s="491"/>
      <c r="BJ5428" s="491"/>
      <c r="BK5428" s="491"/>
      <c r="BL5428" s="491"/>
      <c r="BM5428" s="491"/>
      <c r="BN5428" s="491"/>
      <c r="BO5428" s="491"/>
      <c r="BP5428" s="306"/>
      <c r="BQ5428" s="496"/>
      <c r="BR5428" s="496"/>
      <c r="BS5428" s="496"/>
      <c r="BT5428" s="496"/>
      <c r="BU5428" s="496"/>
      <c r="BV5428" s="496"/>
    </row>
    <row r="5429" spans="1:74" s="52" customFormat="1" ht="12.75">
      <c r="A5429" s="45">
        <v>2346.9885393806389</v>
      </c>
      <c r="B5429" s="46" t="s">
        <v>416</v>
      </c>
      <c r="C5429" s="47" t="s">
        <v>307</v>
      </c>
      <c r="D5429" s="48">
        <v>394.00348575203196</v>
      </c>
      <c r="E5429" s="49">
        <v>40.571019999999997</v>
      </c>
      <c r="F5429" s="49">
        <v>1.7000000000000001E-2</v>
      </c>
      <c r="G5429" s="49">
        <v>15.40217</v>
      </c>
      <c r="H5429" s="49">
        <v>0.31430000000000002</v>
      </c>
      <c r="I5429" s="49">
        <v>0.17510000000000001</v>
      </c>
      <c r="J5429" s="49">
        <v>44.940379999999998</v>
      </c>
      <c r="K5429" s="49">
        <v>0.2515</v>
      </c>
      <c r="L5429" s="49">
        <v>101.73756999999999</v>
      </c>
      <c r="M5429" s="47"/>
      <c r="N5429" s="50">
        <v>1.0019040511803574</v>
      </c>
      <c r="O5429" s="50">
        <v>3.3192085660803785E-4</v>
      </c>
      <c r="P5429" s="50">
        <v>0.31808860592512805</v>
      </c>
      <c r="Q5429" s="50">
        <v>6.2430739551347213E-3</v>
      </c>
      <c r="R5429" s="50">
        <v>3.6625375966294082E-3</v>
      </c>
      <c r="S5429" s="50">
        <v>1.6544570302140538</v>
      </c>
      <c r="T5429" s="50">
        <v>6.6543531141857832E-3</v>
      </c>
      <c r="U5429" s="50">
        <v>2.9925831026457259</v>
      </c>
      <c r="V5429" s="51">
        <v>83.874208023510405</v>
      </c>
      <c r="X5429" s="47" t="s">
        <v>1753</v>
      </c>
      <c r="Y5429" s="47" t="s">
        <v>1753</v>
      </c>
      <c r="Z5429" s="47" t="s">
        <v>1753</v>
      </c>
      <c r="AA5429" s="47" t="s">
        <v>1753</v>
      </c>
      <c r="AB5429" s="47" t="s">
        <v>1753</v>
      </c>
      <c r="AC5429" s="47" t="s">
        <v>1753</v>
      </c>
      <c r="AD5429" s="47" t="s">
        <v>1753</v>
      </c>
      <c r="AE5429" s="312"/>
      <c r="AF5429" s="465" t="s">
        <v>1754</v>
      </c>
      <c r="AG5429" s="311">
        <v>40</v>
      </c>
      <c r="AH5429" s="311">
        <v>15</v>
      </c>
      <c r="AI5429" s="311"/>
      <c r="AJ5429" s="311"/>
      <c r="AK5429" s="311"/>
      <c r="AL5429" s="311"/>
      <c r="AM5429" s="311"/>
      <c r="AN5429" s="311"/>
      <c r="AO5429" s="311"/>
      <c r="AP5429" s="311"/>
      <c r="AQ5429" s="311"/>
      <c r="AR5429" s="311"/>
      <c r="AS5429" s="311"/>
      <c r="AT5429" s="311"/>
      <c r="AU5429" s="311"/>
      <c r="AV5429" s="311"/>
      <c r="AW5429" s="311"/>
      <c r="AX5429" s="311"/>
      <c r="AY5429" s="311"/>
      <c r="AZ5429" s="311"/>
      <c r="BA5429" s="311"/>
      <c r="BB5429" s="311"/>
      <c r="BC5429" s="311"/>
      <c r="BD5429" s="311"/>
      <c r="BE5429" s="491"/>
      <c r="BF5429" s="491"/>
      <c r="BG5429" s="491"/>
      <c r="BH5429" s="491"/>
      <c r="BI5429" s="491"/>
      <c r="BJ5429" s="491"/>
      <c r="BK5429" s="491"/>
      <c r="BL5429" s="491"/>
      <c r="BM5429" s="491"/>
      <c r="BN5429" s="491"/>
      <c r="BO5429" s="491"/>
      <c r="BP5429" s="306"/>
      <c r="BQ5429" s="496"/>
      <c r="BR5429" s="496"/>
      <c r="BS5429" s="496"/>
      <c r="BT5429" s="496"/>
      <c r="BU5429" s="496"/>
      <c r="BV5429" s="496"/>
    </row>
    <row r="5430" spans="1:74" s="52" customFormat="1" ht="12.75">
      <c r="A5430" s="45">
        <v>2346.9885393806389</v>
      </c>
      <c r="B5430" s="46" t="s">
        <v>416</v>
      </c>
      <c r="C5430" s="47" t="s">
        <v>307</v>
      </c>
      <c r="D5430" s="48">
        <v>413.70348575203195</v>
      </c>
      <c r="E5430" s="49">
        <v>40.571019999999997</v>
      </c>
      <c r="F5430" s="49">
        <v>3.5200000000000002E-2</v>
      </c>
      <c r="G5430" s="49">
        <v>15.47214</v>
      </c>
      <c r="H5430" s="49">
        <v>0.3513</v>
      </c>
      <c r="I5430" s="49">
        <v>0.2296</v>
      </c>
      <c r="J5430" s="49">
        <v>45.181559999999998</v>
      </c>
      <c r="K5430" s="49">
        <v>0.252</v>
      </c>
      <c r="L5430" s="49">
        <v>102.13701999999999</v>
      </c>
      <c r="M5430" s="47"/>
      <c r="N5430" s="50">
        <v>0.99907820803479708</v>
      </c>
      <c r="O5430" s="50">
        <v>6.8533299037852786E-4</v>
      </c>
      <c r="P5430" s="50">
        <v>0.31863240400635873</v>
      </c>
      <c r="Q5430" s="50">
        <v>6.9583393011419265E-3</v>
      </c>
      <c r="R5430" s="50">
        <v>4.7889597032518298E-3</v>
      </c>
      <c r="S5430" s="50">
        <v>1.6586445543275903</v>
      </c>
      <c r="T5430" s="50">
        <v>6.6487767093666647E-3</v>
      </c>
      <c r="U5430" s="50">
        <v>2.9962695292183636</v>
      </c>
      <c r="V5430" s="51">
        <v>83.885292211424044</v>
      </c>
      <c r="X5430" s="47" t="s">
        <v>1753</v>
      </c>
      <c r="Y5430" s="47" t="s">
        <v>1753</v>
      </c>
      <c r="Z5430" s="47" t="s">
        <v>1753</v>
      </c>
      <c r="AA5430" s="47" t="s">
        <v>1753</v>
      </c>
      <c r="AB5430" s="47" t="s">
        <v>1753</v>
      </c>
      <c r="AC5430" s="47" t="s">
        <v>1753</v>
      </c>
      <c r="AD5430" s="47" t="s">
        <v>1753</v>
      </c>
      <c r="AE5430" s="312"/>
      <c r="AF5430" s="465" t="s">
        <v>1754</v>
      </c>
      <c r="AG5430" s="311">
        <v>40</v>
      </c>
      <c r="AH5430" s="311">
        <v>15</v>
      </c>
      <c r="AI5430" s="311"/>
      <c r="AJ5430" s="311"/>
      <c r="AK5430" s="311"/>
      <c r="AL5430" s="311"/>
      <c r="AM5430" s="311"/>
      <c r="AN5430" s="311"/>
      <c r="AO5430" s="311"/>
      <c r="AP5430" s="311"/>
      <c r="AQ5430" s="311"/>
      <c r="AR5430" s="311"/>
      <c r="AS5430" s="311"/>
      <c r="AT5430" s="311"/>
      <c r="AU5430" s="311"/>
      <c r="AV5430" s="311"/>
      <c r="AW5430" s="311"/>
      <c r="AX5430" s="311"/>
      <c r="AY5430" s="311"/>
      <c r="AZ5430" s="311"/>
      <c r="BA5430" s="311"/>
      <c r="BB5430" s="311"/>
      <c r="BC5430" s="311"/>
      <c r="BD5430" s="311"/>
      <c r="BE5430" s="491"/>
      <c r="BF5430" s="491"/>
      <c r="BG5430" s="491"/>
      <c r="BH5430" s="491"/>
      <c r="BI5430" s="491"/>
      <c r="BJ5430" s="491"/>
      <c r="BK5430" s="491"/>
      <c r="BL5430" s="491"/>
      <c r="BM5430" s="491"/>
      <c r="BN5430" s="491"/>
      <c r="BO5430" s="491"/>
      <c r="BP5430" s="306"/>
      <c r="BQ5430" s="496"/>
      <c r="BR5430" s="496"/>
      <c r="BS5430" s="496"/>
      <c r="BT5430" s="496"/>
      <c r="BU5430" s="496"/>
      <c r="BV5430" s="496"/>
    </row>
    <row r="5431" spans="1:74" s="52" customFormat="1" ht="12.75">
      <c r="A5431" s="45">
        <v>2346.9885393806389</v>
      </c>
      <c r="B5431" s="46" t="s">
        <v>416</v>
      </c>
      <c r="C5431" s="47" t="s">
        <v>307</v>
      </c>
      <c r="D5431" s="48">
        <v>433.40348575203194</v>
      </c>
      <c r="E5431" s="49">
        <v>40.560879999999997</v>
      </c>
      <c r="F5431" s="49">
        <v>4.6100009999999997E-2</v>
      </c>
      <c r="G5431" s="49">
        <v>15.28224</v>
      </c>
      <c r="H5431" s="49">
        <v>0.32550000000000001</v>
      </c>
      <c r="I5431" s="49">
        <v>0.25380000000000003</v>
      </c>
      <c r="J5431" s="49">
        <v>45.060969999999998</v>
      </c>
      <c r="K5431" s="49">
        <v>0.24759999999999999</v>
      </c>
      <c r="L5431" s="49">
        <v>101.84369000999999</v>
      </c>
      <c r="M5431" s="47"/>
      <c r="N5431" s="50">
        <v>1.0006590654238214</v>
      </c>
      <c r="O5431" s="50">
        <v>8.9919772629484189E-4</v>
      </c>
      <c r="P5431" s="50">
        <v>0.31529840602597631</v>
      </c>
      <c r="Q5431" s="50">
        <v>6.4591244260113999E-3</v>
      </c>
      <c r="R5431" s="50">
        <v>5.3034212250609508E-3</v>
      </c>
      <c r="S5431" s="50">
        <v>1.6572493114468245</v>
      </c>
      <c r="T5431" s="50">
        <v>6.5446594525449663E-3</v>
      </c>
      <c r="U5431" s="50">
        <v>2.9937655907507166</v>
      </c>
      <c r="V5431" s="51">
        <v>84.015676617956188</v>
      </c>
      <c r="X5431" s="47" t="s">
        <v>1753</v>
      </c>
      <c r="Y5431" s="47" t="s">
        <v>1753</v>
      </c>
      <c r="Z5431" s="47" t="s">
        <v>1753</v>
      </c>
      <c r="AA5431" s="47" t="s">
        <v>1753</v>
      </c>
      <c r="AB5431" s="47" t="s">
        <v>1753</v>
      </c>
      <c r="AC5431" s="47" t="s">
        <v>1753</v>
      </c>
      <c r="AD5431" s="47" t="s">
        <v>1753</v>
      </c>
      <c r="AE5431" s="312"/>
      <c r="AF5431" s="465" t="s">
        <v>1754</v>
      </c>
      <c r="AG5431" s="311">
        <v>40</v>
      </c>
      <c r="AH5431" s="311">
        <v>15</v>
      </c>
      <c r="AI5431" s="311"/>
      <c r="AJ5431" s="311"/>
      <c r="AK5431" s="311"/>
      <c r="AL5431" s="311"/>
      <c r="AM5431" s="311"/>
      <c r="AN5431" s="311"/>
      <c r="AO5431" s="311"/>
      <c r="AP5431" s="311"/>
      <c r="AQ5431" s="311"/>
      <c r="AR5431" s="311"/>
      <c r="AS5431" s="311"/>
      <c r="AT5431" s="311"/>
      <c r="AU5431" s="311"/>
      <c r="AV5431" s="311"/>
      <c r="AW5431" s="311"/>
      <c r="AX5431" s="311"/>
      <c r="AY5431" s="311"/>
      <c r="AZ5431" s="311"/>
      <c r="BA5431" s="311"/>
      <c r="BB5431" s="311"/>
      <c r="BC5431" s="311"/>
      <c r="BD5431" s="311"/>
      <c r="BE5431" s="491"/>
      <c r="BF5431" s="491"/>
      <c r="BG5431" s="491"/>
      <c r="BH5431" s="491"/>
      <c r="BI5431" s="491"/>
      <c r="BJ5431" s="491"/>
      <c r="BK5431" s="491"/>
      <c r="BL5431" s="491"/>
      <c r="BM5431" s="491"/>
      <c r="BN5431" s="491"/>
      <c r="BO5431" s="491"/>
      <c r="BP5431" s="306"/>
      <c r="BQ5431" s="496"/>
      <c r="BR5431" s="496"/>
      <c r="BS5431" s="496"/>
      <c r="BT5431" s="496"/>
      <c r="BU5431" s="496"/>
      <c r="BV5431" s="496"/>
    </row>
    <row r="5432" spans="1:74" s="52" customFormat="1" ht="12.75">
      <c r="A5432" s="45">
        <v>2346.9885393806389</v>
      </c>
      <c r="B5432" s="46" t="s">
        <v>416</v>
      </c>
      <c r="C5432" s="47" t="s">
        <v>307</v>
      </c>
      <c r="D5432" s="48">
        <v>453.10348575203193</v>
      </c>
      <c r="E5432" s="49">
        <v>40.40878</v>
      </c>
      <c r="F5432" s="49">
        <v>5.2900000000000003E-2</v>
      </c>
      <c r="G5432" s="49">
        <v>15.42216</v>
      </c>
      <c r="H5432" s="49">
        <v>0.32850000000000001</v>
      </c>
      <c r="I5432" s="49">
        <v>0.25459999999999999</v>
      </c>
      <c r="J5432" s="49">
        <v>44.890129999999999</v>
      </c>
      <c r="K5432" s="49">
        <v>0.24840000000000001</v>
      </c>
      <c r="L5432" s="49">
        <v>101.67997000000001</v>
      </c>
      <c r="M5432" s="47"/>
      <c r="N5432" s="50">
        <v>0.99933522313914358</v>
      </c>
      <c r="O5432" s="50">
        <v>1.0343476772208856E-3</v>
      </c>
      <c r="P5432" s="50">
        <v>0.31896031745850428</v>
      </c>
      <c r="Q5432" s="50">
        <v>6.5345355151963215E-3</v>
      </c>
      <c r="R5432" s="50">
        <v>5.3330983768606491E-3</v>
      </c>
      <c r="S5432" s="50">
        <v>1.654988060735217</v>
      </c>
      <c r="T5432" s="50">
        <v>6.5818002129575618E-3</v>
      </c>
      <c r="U5432" s="50">
        <v>2.9941690218952979</v>
      </c>
      <c r="V5432" s="51">
        <v>83.841506648194525</v>
      </c>
      <c r="X5432" s="47" t="s">
        <v>1753</v>
      </c>
      <c r="Y5432" s="47" t="s">
        <v>1753</v>
      </c>
      <c r="Z5432" s="47" t="s">
        <v>1753</v>
      </c>
      <c r="AA5432" s="47" t="s">
        <v>1753</v>
      </c>
      <c r="AB5432" s="47" t="s">
        <v>1753</v>
      </c>
      <c r="AC5432" s="47" t="s">
        <v>1753</v>
      </c>
      <c r="AD5432" s="47" t="s">
        <v>1753</v>
      </c>
      <c r="AE5432" s="312"/>
      <c r="AF5432" s="465" t="s">
        <v>1754</v>
      </c>
      <c r="AG5432" s="311">
        <v>40</v>
      </c>
      <c r="AH5432" s="311">
        <v>15</v>
      </c>
      <c r="AI5432" s="311"/>
      <c r="AJ5432" s="311"/>
      <c r="AK5432" s="311"/>
      <c r="AL5432" s="311"/>
      <c r="AM5432" s="311"/>
      <c r="AN5432" s="311"/>
      <c r="AO5432" s="311"/>
      <c r="AP5432" s="311"/>
      <c r="AQ5432" s="311"/>
      <c r="AR5432" s="311"/>
      <c r="AS5432" s="311"/>
      <c r="AT5432" s="311"/>
      <c r="AU5432" s="311"/>
      <c r="AV5432" s="311"/>
      <c r="AW5432" s="311"/>
      <c r="AX5432" s="311"/>
      <c r="AY5432" s="311"/>
      <c r="AZ5432" s="311"/>
      <c r="BA5432" s="311"/>
      <c r="BB5432" s="311"/>
      <c r="BC5432" s="311"/>
      <c r="BD5432" s="311"/>
      <c r="BE5432" s="491"/>
      <c r="BF5432" s="491"/>
      <c r="BG5432" s="491"/>
      <c r="BH5432" s="491"/>
      <c r="BI5432" s="491"/>
      <c r="BJ5432" s="491"/>
      <c r="BK5432" s="491"/>
      <c r="BL5432" s="491"/>
      <c r="BM5432" s="491"/>
      <c r="BN5432" s="491"/>
      <c r="BO5432" s="491"/>
      <c r="BP5432" s="306"/>
      <c r="BQ5432" s="496"/>
      <c r="BR5432" s="496"/>
      <c r="BS5432" s="496"/>
      <c r="BT5432" s="496"/>
      <c r="BU5432" s="496"/>
      <c r="BV5432" s="496"/>
    </row>
    <row r="5433" spans="1:74" s="52" customFormat="1" ht="12.75">
      <c r="A5433" s="45">
        <v>2346.9885393806389</v>
      </c>
      <c r="B5433" s="46" t="s">
        <v>416</v>
      </c>
      <c r="C5433" s="47" t="s">
        <v>307</v>
      </c>
      <c r="D5433" s="48">
        <v>472.80348575203192</v>
      </c>
      <c r="E5433" s="49">
        <v>40.41892</v>
      </c>
      <c r="F5433" s="49">
        <v>3.9300000000000002E-2</v>
      </c>
      <c r="G5433" s="49">
        <v>15.552099999999999</v>
      </c>
      <c r="H5433" s="49">
        <v>0.3327</v>
      </c>
      <c r="I5433" s="49">
        <v>0.22620000000000001</v>
      </c>
      <c r="J5433" s="49">
        <v>45.030830000000002</v>
      </c>
      <c r="K5433" s="49">
        <v>0.25390000000000001</v>
      </c>
      <c r="L5433" s="49">
        <v>101.91074999999999</v>
      </c>
      <c r="M5433" s="47"/>
      <c r="N5433" s="50">
        <v>0.9979798190571032</v>
      </c>
      <c r="O5433" s="50">
        <v>7.67193685558896E-4</v>
      </c>
      <c r="P5433" s="50">
        <v>0.32113089401595046</v>
      </c>
      <c r="Q5433" s="50">
        <v>6.6074479017182589E-3</v>
      </c>
      <c r="R5433" s="50">
        <v>4.7305909222011512E-3</v>
      </c>
      <c r="S5433" s="50">
        <v>1.6575076888080618</v>
      </c>
      <c r="T5433" s="50">
        <v>6.7167224489360373E-3</v>
      </c>
      <c r="U5433" s="50">
        <v>2.9963459427270296</v>
      </c>
      <c r="V5433" s="51">
        <v>83.770108558298887</v>
      </c>
      <c r="X5433" s="47" t="s">
        <v>1753</v>
      </c>
      <c r="Y5433" s="47" t="s">
        <v>1753</v>
      </c>
      <c r="Z5433" s="47" t="s">
        <v>1753</v>
      </c>
      <c r="AA5433" s="47" t="s">
        <v>1753</v>
      </c>
      <c r="AB5433" s="47" t="s">
        <v>1753</v>
      </c>
      <c r="AC5433" s="47" t="s">
        <v>1753</v>
      </c>
      <c r="AD5433" s="47" t="s">
        <v>1753</v>
      </c>
      <c r="AE5433" s="312"/>
      <c r="AF5433" s="465" t="s">
        <v>1754</v>
      </c>
      <c r="AG5433" s="311">
        <v>40</v>
      </c>
      <c r="AH5433" s="311">
        <v>15</v>
      </c>
      <c r="AI5433" s="311"/>
      <c r="AJ5433" s="311"/>
      <c r="AK5433" s="311"/>
      <c r="AL5433" s="311"/>
      <c r="AM5433" s="311"/>
      <c r="AN5433" s="311"/>
      <c r="AO5433" s="311"/>
      <c r="AP5433" s="311"/>
      <c r="AQ5433" s="311"/>
      <c r="AR5433" s="311"/>
      <c r="AS5433" s="311"/>
      <c r="AT5433" s="311"/>
      <c r="AU5433" s="311"/>
      <c r="AV5433" s="311"/>
      <c r="AW5433" s="311"/>
      <c r="AX5433" s="311"/>
      <c r="AY5433" s="311"/>
      <c r="AZ5433" s="311"/>
      <c r="BA5433" s="311"/>
      <c r="BB5433" s="311"/>
      <c r="BC5433" s="311"/>
      <c r="BD5433" s="311"/>
      <c r="BE5433" s="491"/>
      <c r="BF5433" s="491"/>
      <c r="BG5433" s="491"/>
      <c r="BH5433" s="491"/>
      <c r="BI5433" s="491"/>
      <c r="BJ5433" s="491"/>
      <c r="BK5433" s="491"/>
      <c r="BL5433" s="491"/>
      <c r="BM5433" s="491"/>
      <c r="BN5433" s="491"/>
      <c r="BO5433" s="491"/>
      <c r="BP5433" s="306"/>
      <c r="BQ5433" s="496"/>
      <c r="BR5433" s="496"/>
      <c r="BS5433" s="496"/>
      <c r="BT5433" s="496"/>
      <c r="BU5433" s="496"/>
      <c r="BV5433" s="496"/>
    </row>
    <row r="5434" spans="1:74" s="52" customFormat="1" ht="12.75">
      <c r="A5434" s="45">
        <v>2346.9885393806389</v>
      </c>
      <c r="B5434" s="46" t="s">
        <v>416</v>
      </c>
      <c r="C5434" s="47" t="s">
        <v>307</v>
      </c>
      <c r="D5434" s="48">
        <v>492.50348575203191</v>
      </c>
      <c r="E5434" s="49">
        <v>40.479759999999999</v>
      </c>
      <c r="F5434" s="49">
        <v>3.4299999999999997E-2</v>
      </c>
      <c r="G5434" s="49">
        <v>15.40217</v>
      </c>
      <c r="H5434" s="49">
        <v>0.33100000000000002</v>
      </c>
      <c r="I5434" s="49">
        <v>0.22120000000000001</v>
      </c>
      <c r="J5434" s="49">
        <v>45.030830000000002</v>
      </c>
      <c r="K5434" s="49">
        <v>0.24399999999999999</v>
      </c>
      <c r="L5434" s="49">
        <v>101.79496</v>
      </c>
      <c r="M5434" s="47"/>
      <c r="N5434" s="50">
        <v>0.99976999964604307</v>
      </c>
      <c r="O5434" s="50">
        <v>6.6977927770487354E-4</v>
      </c>
      <c r="P5434" s="50">
        <v>0.31812666907665266</v>
      </c>
      <c r="Q5434" s="50">
        <v>6.5755798784514893E-3</v>
      </c>
      <c r="R5434" s="50">
        <v>4.6273572874015586E-3</v>
      </c>
      <c r="S5434" s="50">
        <v>1.6579852748198398</v>
      </c>
      <c r="T5434" s="50">
        <v>6.456685688627983E-3</v>
      </c>
      <c r="U5434" s="50">
        <v>2.9952762667879971</v>
      </c>
      <c r="V5434" s="51">
        <v>83.901384227789677</v>
      </c>
      <c r="X5434" s="47" t="s">
        <v>1753</v>
      </c>
      <c r="Y5434" s="47" t="s">
        <v>1753</v>
      </c>
      <c r="Z5434" s="47" t="s">
        <v>1753</v>
      </c>
      <c r="AA5434" s="47" t="s">
        <v>1753</v>
      </c>
      <c r="AB5434" s="47" t="s">
        <v>1753</v>
      </c>
      <c r="AC5434" s="47" t="s">
        <v>1753</v>
      </c>
      <c r="AD5434" s="47" t="s">
        <v>1753</v>
      </c>
      <c r="AE5434" s="312"/>
      <c r="AF5434" s="465" t="s">
        <v>1754</v>
      </c>
      <c r="AG5434" s="311">
        <v>40</v>
      </c>
      <c r="AH5434" s="311">
        <v>15</v>
      </c>
      <c r="AI5434" s="311"/>
      <c r="AJ5434" s="311"/>
      <c r="AK5434" s="311"/>
      <c r="AL5434" s="311"/>
      <c r="AM5434" s="311"/>
      <c r="AN5434" s="311"/>
      <c r="AO5434" s="311"/>
      <c r="AP5434" s="311"/>
      <c r="AQ5434" s="311"/>
      <c r="AR5434" s="311"/>
      <c r="AS5434" s="311"/>
      <c r="AT5434" s="311"/>
      <c r="AU5434" s="311"/>
      <c r="AV5434" s="311"/>
      <c r="AW5434" s="311"/>
      <c r="AX5434" s="311"/>
      <c r="AY5434" s="311"/>
      <c r="AZ5434" s="311"/>
      <c r="BA5434" s="311"/>
      <c r="BB5434" s="311"/>
      <c r="BC5434" s="311"/>
      <c r="BD5434" s="311"/>
      <c r="BE5434" s="491"/>
      <c r="BF5434" s="491"/>
      <c r="BG5434" s="491"/>
      <c r="BH5434" s="491"/>
      <c r="BI5434" s="491"/>
      <c r="BJ5434" s="491"/>
      <c r="BK5434" s="491"/>
      <c r="BL5434" s="491"/>
      <c r="BM5434" s="491"/>
      <c r="BN5434" s="491"/>
      <c r="BO5434" s="491"/>
      <c r="BP5434" s="306"/>
      <c r="BQ5434" s="496"/>
      <c r="BR5434" s="496"/>
      <c r="BS5434" s="496"/>
      <c r="BT5434" s="496"/>
      <c r="BU5434" s="496"/>
      <c r="BV5434" s="496"/>
    </row>
    <row r="5435" spans="1:74" s="52" customFormat="1" ht="12.75">
      <c r="A5435" s="45">
        <v>2346.9885393806389</v>
      </c>
      <c r="B5435" s="46" t="s">
        <v>416</v>
      </c>
      <c r="C5435" s="47" t="s">
        <v>307</v>
      </c>
      <c r="D5435" s="48">
        <v>512.20348575203195</v>
      </c>
      <c r="E5435" s="49">
        <v>40.459479999999999</v>
      </c>
      <c r="F5435" s="49">
        <v>4.1300000000000003E-2</v>
      </c>
      <c r="G5435" s="49">
        <v>15.33221</v>
      </c>
      <c r="H5435" s="49">
        <v>0.33679999999999999</v>
      </c>
      <c r="I5435" s="49">
        <v>0.2046</v>
      </c>
      <c r="J5435" s="49">
        <v>44.839889999999997</v>
      </c>
      <c r="K5435" s="49">
        <v>0.24959999999999999</v>
      </c>
      <c r="L5435" s="49">
        <v>101.54177999999999</v>
      </c>
      <c r="M5435" s="47"/>
      <c r="N5435" s="50">
        <v>1.0010726388481694</v>
      </c>
      <c r="O5435" s="50">
        <v>8.079244689129392E-4</v>
      </c>
      <c r="P5435" s="50">
        <v>0.31725322658459792</v>
      </c>
      <c r="Q5435" s="50">
        <v>6.7028773072146065E-3</v>
      </c>
      <c r="R5435" s="50">
        <v>4.2878211616432368E-3</v>
      </c>
      <c r="S5435" s="50">
        <v>1.6539347757239138</v>
      </c>
      <c r="T5435" s="50">
        <v>6.6167926162510231E-3</v>
      </c>
      <c r="U5435" s="50">
        <v>2.9921428954196996</v>
      </c>
      <c r="V5435" s="51">
        <v>83.905481049344147</v>
      </c>
      <c r="X5435" s="47" t="s">
        <v>1753</v>
      </c>
      <c r="Y5435" s="47" t="s">
        <v>1753</v>
      </c>
      <c r="Z5435" s="47" t="s">
        <v>1753</v>
      </c>
      <c r="AA5435" s="47" t="s">
        <v>1753</v>
      </c>
      <c r="AB5435" s="47" t="s">
        <v>1753</v>
      </c>
      <c r="AC5435" s="47" t="s">
        <v>1753</v>
      </c>
      <c r="AD5435" s="47" t="s">
        <v>1753</v>
      </c>
      <c r="AE5435" s="312"/>
      <c r="AF5435" s="465" t="s">
        <v>1754</v>
      </c>
      <c r="AG5435" s="311">
        <v>40</v>
      </c>
      <c r="AH5435" s="311">
        <v>15</v>
      </c>
      <c r="AI5435" s="311"/>
      <c r="AJ5435" s="311"/>
      <c r="AK5435" s="311"/>
      <c r="AL5435" s="311"/>
      <c r="AM5435" s="311"/>
      <c r="AN5435" s="311"/>
      <c r="AO5435" s="311"/>
      <c r="AP5435" s="311"/>
      <c r="AQ5435" s="311"/>
      <c r="AR5435" s="311"/>
      <c r="AS5435" s="311"/>
      <c r="AT5435" s="311"/>
      <c r="AU5435" s="311"/>
      <c r="AV5435" s="311"/>
      <c r="AW5435" s="311"/>
      <c r="AX5435" s="311"/>
      <c r="AY5435" s="311"/>
      <c r="AZ5435" s="311"/>
      <c r="BA5435" s="311"/>
      <c r="BB5435" s="311"/>
      <c r="BC5435" s="311"/>
      <c r="BD5435" s="311"/>
      <c r="BE5435" s="491"/>
      <c r="BF5435" s="491"/>
      <c r="BG5435" s="491"/>
      <c r="BH5435" s="491"/>
      <c r="BI5435" s="491"/>
      <c r="BJ5435" s="491"/>
      <c r="BK5435" s="491"/>
      <c r="BL5435" s="491"/>
      <c r="BM5435" s="491"/>
      <c r="BN5435" s="491"/>
      <c r="BO5435" s="491"/>
      <c r="BP5435" s="306"/>
      <c r="BQ5435" s="496"/>
      <c r="BR5435" s="496"/>
      <c r="BS5435" s="496"/>
      <c r="BT5435" s="496"/>
      <c r="BU5435" s="496"/>
      <c r="BV5435" s="496"/>
    </row>
    <row r="5436" spans="1:74" s="52" customFormat="1" ht="12.75">
      <c r="A5436" s="45">
        <v>2346.9885393806389</v>
      </c>
      <c r="B5436" s="46" t="s">
        <v>416</v>
      </c>
      <c r="C5436" s="47" t="s">
        <v>307</v>
      </c>
      <c r="D5436" s="48">
        <v>531.903485752032</v>
      </c>
      <c r="E5436" s="49">
        <v>40.42906</v>
      </c>
      <c r="F5436" s="49">
        <v>4.5400000000000003E-2</v>
      </c>
      <c r="G5436" s="49">
        <v>15.44215</v>
      </c>
      <c r="H5436" s="49">
        <v>0.34329999999999999</v>
      </c>
      <c r="I5436" s="49">
        <v>0.2447</v>
      </c>
      <c r="J5436" s="49">
        <v>44.950429999999997</v>
      </c>
      <c r="K5436" s="49">
        <v>0.24490000000000001</v>
      </c>
      <c r="L5436" s="49">
        <v>101.78044</v>
      </c>
      <c r="M5436" s="47"/>
      <c r="N5436" s="50">
        <v>0.99881653107317547</v>
      </c>
      <c r="O5436" s="50">
        <v>8.8679522441489542E-4</v>
      </c>
      <c r="P5436" s="50">
        <v>0.31904786186890272</v>
      </c>
      <c r="Q5436" s="50">
        <v>6.8219695024711894E-3</v>
      </c>
      <c r="R5436" s="50">
        <v>5.1204931127557668E-3</v>
      </c>
      <c r="S5436" s="50">
        <v>1.6555201607198013</v>
      </c>
      <c r="T5436" s="50">
        <v>6.4824400688718855E-3</v>
      </c>
      <c r="U5436" s="50">
        <v>2.9942139595929205</v>
      </c>
      <c r="V5436" s="51">
        <v>83.842143789474335</v>
      </c>
      <c r="X5436" s="47" t="s">
        <v>1753</v>
      </c>
      <c r="Y5436" s="47" t="s">
        <v>1753</v>
      </c>
      <c r="Z5436" s="47" t="s">
        <v>1753</v>
      </c>
      <c r="AA5436" s="47" t="s">
        <v>1753</v>
      </c>
      <c r="AB5436" s="47" t="s">
        <v>1753</v>
      </c>
      <c r="AC5436" s="47" t="s">
        <v>1753</v>
      </c>
      <c r="AD5436" s="47" t="s">
        <v>1753</v>
      </c>
      <c r="AE5436" s="312"/>
      <c r="AF5436" s="465" t="s">
        <v>1754</v>
      </c>
      <c r="AG5436" s="311">
        <v>40</v>
      </c>
      <c r="AH5436" s="311">
        <v>15</v>
      </c>
      <c r="AI5436" s="311"/>
      <c r="AJ5436" s="311"/>
      <c r="AK5436" s="311"/>
      <c r="AL5436" s="311"/>
      <c r="AM5436" s="311"/>
      <c r="AN5436" s="311"/>
      <c r="AO5436" s="311"/>
      <c r="AP5436" s="311"/>
      <c r="AQ5436" s="311"/>
      <c r="AR5436" s="311"/>
      <c r="AS5436" s="311"/>
      <c r="AT5436" s="311"/>
      <c r="AU5436" s="311"/>
      <c r="AV5436" s="311"/>
      <c r="AW5436" s="311"/>
      <c r="AX5436" s="311"/>
      <c r="AY5436" s="311"/>
      <c r="AZ5436" s="311"/>
      <c r="BA5436" s="311"/>
      <c r="BB5436" s="311"/>
      <c r="BC5436" s="311"/>
      <c r="BD5436" s="311"/>
      <c r="BE5436" s="491"/>
      <c r="BF5436" s="491"/>
      <c r="BG5436" s="491"/>
      <c r="BH5436" s="491"/>
      <c r="BI5436" s="491"/>
      <c r="BJ5436" s="491"/>
      <c r="BK5436" s="491"/>
      <c r="BL5436" s="491"/>
      <c r="BM5436" s="491"/>
      <c r="BN5436" s="491"/>
      <c r="BO5436" s="491"/>
      <c r="BP5436" s="306"/>
      <c r="BQ5436" s="496"/>
      <c r="BR5436" s="496"/>
      <c r="BS5436" s="496"/>
      <c r="BT5436" s="496"/>
      <c r="BU5436" s="496"/>
      <c r="BV5436" s="496"/>
    </row>
    <row r="5437" spans="1:74" s="52" customFormat="1" ht="12.75">
      <c r="A5437" s="45">
        <v>2346.9885393806389</v>
      </c>
      <c r="B5437" s="46" t="s">
        <v>416</v>
      </c>
      <c r="C5437" s="47" t="s">
        <v>307</v>
      </c>
      <c r="D5437" s="48">
        <v>551.60348575203204</v>
      </c>
      <c r="E5437" s="49">
        <v>40.601439999999997</v>
      </c>
      <c r="F5437" s="49">
        <v>3.6600000000000001E-2</v>
      </c>
      <c r="G5437" s="49">
        <v>15.32221</v>
      </c>
      <c r="H5437" s="49">
        <v>0.31219999999999998</v>
      </c>
      <c r="I5437" s="49">
        <v>0.19969999999999999</v>
      </c>
      <c r="J5437" s="49">
        <v>44.910229999999999</v>
      </c>
      <c r="K5437" s="49">
        <v>0.24329999999999999</v>
      </c>
      <c r="L5437" s="49">
        <v>101.69887999999999</v>
      </c>
      <c r="M5437" s="47"/>
      <c r="N5437" s="50">
        <v>1.0025998733788906</v>
      </c>
      <c r="O5437" s="50">
        <v>7.145665939491541E-4</v>
      </c>
      <c r="P5437" s="50">
        <v>0.31641977173072533</v>
      </c>
      <c r="Q5437" s="50">
        <v>6.2010181098250804E-3</v>
      </c>
      <c r="R5437" s="50">
        <v>4.1768609025865829E-3</v>
      </c>
      <c r="S5437" s="50">
        <v>1.6532557177123499</v>
      </c>
      <c r="T5437" s="50">
        <v>6.4370363999214876E-3</v>
      </c>
      <c r="U5437" s="50">
        <v>2.9910569393123327</v>
      </c>
      <c r="V5437" s="51">
        <v>83.935436399211483</v>
      </c>
      <c r="X5437" s="47" t="s">
        <v>1753</v>
      </c>
      <c r="Y5437" s="47" t="s">
        <v>1753</v>
      </c>
      <c r="Z5437" s="47" t="s">
        <v>1753</v>
      </c>
      <c r="AA5437" s="47" t="s">
        <v>1753</v>
      </c>
      <c r="AB5437" s="47" t="s">
        <v>1753</v>
      </c>
      <c r="AC5437" s="47" t="s">
        <v>1753</v>
      </c>
      <c r="AD5437" s="47" t="s">
        <v>1753</v>
      </c>
      <c r="AE5437" s="312"/>
      <c r="AF5437" s="465" t="s">
        <v>1754</v>
      </c>
      <c r="AG5437" s="311">
        <v>40</v>
      </c>
      <c r="AH5437" s="311">
        <v>15</v>
      </c>
      <c r="AI5437" s="311"/>
      <c r="AJ5437" s="311"/>
      <c r="AK5437" s="311"/>
      <c r="AL5437" s="311"/>
      <c r="AM5437" s="311"/>
      <c r="AN5437" s="311"/>
      <c r="AO5437" s="311"/>
      <c r="AP5437" s="311"/>
      <c r="AQ5437" s="311"/>
      <c r="AR5437" s="311"/>
      <c r="AS5437" s="311"/>
      <c r="AT5437" s="311"/>
      <c r="AU5437" s="311"/>
      <c r="AV5437" s="311"/>
      <c r="AW5437" s="311"/>
      <c r="AX5437" s="311"/>
      <c r="AY5437" s="311"/>
      <c r="AZ5437" s="311"/>
      <c r="BA5437" s="311"/>
      <c r="BB5437" s="311"/>
      <c r="BC5437" s="311"/>
      <c r="BD5437" s="311"/>
      <c r="BE5437" s="491"/>
      <c r="BF5437" s="491"/>
      <c r="BG5437" s="491"/>
      <c r="BH5437" s="491"/>
      <c r="BI5437" s="491"/>
      <c r="BJ5437" s="491"/>
      <c r="BK5437" s="491"/>
      <c r="BL5437" s="491"/>
      <c r="BM5437" s="491"/>
      <c r="BN5437" s="491"/>
      <c r="BO5437" s="491"/>
      <c r="BP5437" s="306"/>
      <c r="BQ5437" s="496"/>
      <c r="BR5437" s="496"/>
      <c r="BS5437" s="496"/>
      <c r="BT5437" s="496"/>
      <c r="BU5437" s="496"/>
      <c r="BV5437" s="496"/>
    </row>
    <row r="5438" spans="1:74" s="52" customFormat="1" ht="12.75">
      <c r="A5438" s="45">
        <v>2346.9885393806389</v>
      </c>
      <c r="B5438" s="46" t="s">
        <v>416</v>
      </c>
      <c r="C5438" s="47" t="s">
        <v>307</v>
      </c>
      <c r="D5438" s="48">
        <v>571.30348575203209</v>
      </c>
      <c r="E5438" s="49">
        <v>40.327660000000002</v>
      </c>
      <c r="F5438" s="49">
        <v>2.7099999999999999E-2</v>
      </c>
      <c r="G5438" s="49">
        <v>15.43216</v>
      </c>
      <c r="H5438" s="49">
        <v>0.32050000000000001</v>
      </c>
      <c r="I5438" s="49">
        <v>0.1716</v>
      </c>
      <c r="J5438" s="49">
        <v>44.930329999999998</v>
      </c>
      <c r="K5438" s="49">
        <v>0.25140000000000001</v>
      </c>
      <c r="L5438" s="49">
        <v>101.54544999999999</v>
      </c>
      <c r="M5438" s="47"/>
      <c r="N5438" s="50">
        <v>0.99859438419757418</v>
      </c>
      <c r="O5438" s="50">
        <v>5.3055547725288092E-4</v>
      </c>
      <c r="P5438" s="50">
        <v>0.31957206417596484</v>
      </c>
      <c r="Q5438" s="50">
        <v>6.383487652744141E-3</v>
      </c>
      <c r="R5438" s="50">
        <v>3.5990602679985073E-3</v>
      </c>
      <c r="S5438" s="50">
        <v>1.6585716983763916</v>
      </c>
      <c r="T5438" s="50">
        <v>6.6697417306554527E-3</v>
      </c>
      <c r="U5438" s="50">
        <v>2.9955841673965238</v>
      </c>
      <c r="V5438" s="51">
        <v>83.844851409402722</v>
      </c>
      <c r="X5438" s="47" t="s">
        <v>1753</v>
      </c>
      <c r="Y5438" s="47" t="s">
        <v>1753</v>
      </c>
      <c r="Z5438" s="47" t="s">
        <v>1753</v>
      </c>
      <c r="AA5438" s="47" t="s">
        <v>1753</v>
      </c>
      <c r="AB5438" s="47" t="s">
        <v>1753</v>
      </c>
      <c r="AC5438" s="47" t="s">
        <v>1753</v>
      </c>
      <c r="AD5438" s="47" t="s">
        <v>1753</v>
      </c>
      <c r="AE5438" s="312"/>
      <c r="AF5438" s="465" t="s">
        <v>1754</v>
      </c>
      <c r="AG5438" s="311">
        <v>40</v>
      </c>
      <c r="AH5438" s="311">
        <v>15</v>
      </c>
      <c r="AI5438" s="311"/>
      <c r="AJ5438" s="311"/>
      <c r="AK5438" s="311"/>
      <c r="AL5438" s="311"/>
      <c r="AM5438" s="311"/>
      <c r="AN5438" s="311"/>
      <c r="AO5438" s="311"/>
      <c r="AP5438" s="311"/>
      <c r="AQ5438" s="311"/>
      <c r="AR5438" s="311"/>
      <c r="AS5438" s="311"/>
      <c r="AT5438" s="311"/>
      <c r="AU5438" s="311"/>
      <c r="AV5438" s="311"/>
      <c r="AW5438" s="311"/>
      <c r="AX5438" s="311"/>
      <c r="AY5438" s="311"/>
      <c r="AZ5438" s="311"/>
      <c r="BA5438" s="311"/>
      <c r="BB5438" s="311"/>
      <c r="BC5438" s="311"/>
      <c r="BD5438" s="311"/>
      <c r="BE5438" s="491"/>
      <c r="BF5438" s="491"/>
      <c r="BG5438" s="491"/>
      <c r="BH5438" s="491"/>
      <c r="BI5438" s="491"/>
      <c r="BJ5438" s="491"/>
      <c r="BK5438" s="491"/>
      <c r="BL5438" s="491"/>
      <c r="BM5438" s="491"/>
      <c r="BN5438" s="491"/>
      <c r="BO5438" s="491"/>
      <c r="BP5438" s="306"/>
      <c r="BQ5438" s="496"/>
      <c r="BR5438" s="496"/>
      <c r="BS5438" s="496"/>
      <c r="BT5438" s="496"/>
      <c r="BU5438" s="496"/>
      <c r="BV5438" s="496"/>
    </row>
    <row r="5439" spans="1:74" s="52" customFormat="1" ht="12.75">
      <c r="A5439" s="45">
        <v>2346.9885393806389</v>
      </c>
      <c r="B5439" s="46" t="s">
        <v>416</v>
      </c>
      <c r="C5439" s="47" t="s">
        <v>307</v>
      </c>
      <c r="D5439" s="48">
        <v>591.00348575203213</v>
      </c>
      <c r="E5439" s="49">
        <v>40.763689999999997</v>
      </c>
      <c r="F5439" s="49">
        <v>5.91E-2</v>
      </c>
      <c r="G5439" s="49">
        <v>15.41217</v>
      </c>
      <c r="H5439" s="49">
        <v>0.34039999999999998</v>
      </c>
      <c r="I5439" s="49">
        <v>0.19539999999999999</v>
      </c>
      <c r="J5439" s="49">
        <v>44.870040000000003</v>
      </c>
      <c r="K5439" s="49">
        <v>0.2432</v>
      </c>
      <c r="L5439" s="49">
        <v>101.96500000000002</v>
      </c>
      <c r="M5439" s="47"/>
      <c r="N5439" s="50">
        <v>1.003929586474527</v>
      </c>
      <c r="O5439" s="50">
        <v>1.1507809371037417E-3</v>
      </c>
      <c r="P5439" s="50">
        <v>0.31743115396897559</v>
      </c>
      <c r="Q5439" s="50">
        <v>6.7431559992906804E-3</v>
      </c>
      <c r="R5439" s="50">
        <v>4.076055246586819E-3</v>
      </c>
      <c r="S5439" s="50">
        <v>1.6473837032649945</v>
      </c>
      <c r="T5439" s="50">
        <v>6.417279886237426E-3</v>
      </c>
      <c r="U5439" s="50">
        <v>2.9887885002443699</v>
      </c>
      <c r="V5439" s="51">
        <v>83.844220599194301</v>
      </c>
      <c r="X5439" s="47" t="s">
        <v>1753</v>
      </c>
      <c r="Y5439" s="47" t="s">
        <v>1753</v>
      </c>
      <c r="Z5439" s="47" t="s">
        <v>1753</v>
      </c>
      <c r="AA5439" s="47" t="s">
        <v>1753</v>
      </c>
      <c r="AB5439" s="47" t="s">
        <v>1753</v>
      </c>
      <c r="AC5439" s="47" t="s">
        <v>1753</v>
      </c>
      <c r="AD5439" s="47" t="s">
        <v>1753</v>
      </c>
      <c r="AE5439" s="312"/>
      <c r="AF5439" s="465" t="s">
        <v>1754</v>
      </c>
      <c r="AG5439" s="311">
        <v>40</v>
      </c>
      <c r="AH5439" s="311">
        <v>15</v>
      </c>
      <c r="AI5439" s="311"/>
      <c r="AJ5439" s="311"/>
      <c r="AK5439" s="311"/>
      <c r="AL5439" s="311"/>
      <c r="AM5439" s="311"/>
      <c r="AN5439" s="311"/>
      <c r="AO5439" s="311"/>
      <c r="AP5439" s="311"/>
      <c r="AQ5439" s="311"/>
      <c r="AR5439" s="311"/>
      <c r="AS5439" s="311"/>
      <c r="AT5439" s="311"/>
      <c r="AU5439" s="311"/>
      <c r="AV5439" s="311"/>
      <c r="AW5439" s="311"/>
      <c r="AX5439" s="311"/>
      <c r="AY5439" s="311"/>
      <c r="AZ5439" s="311"/>
      <c r="BA5439" s="311"/>
      <c r="BB5439" s="311"/>
      <c r="BC5439" s="311"/>
      <c r="BD5439" s="311"/>
      <c r="BE5439" s="491"/>
      <c r="BF5439" s="491"/>
      <c r="BG5439" s="491"/>
      <c r="BH5439" s="491"/>
      <c r="BI5439" s="491"/>
      <c r="BJ5439" s="491"/>
      <c r="BK5439" s="491"/>
      <c r="BL5439" s="491"/>
      <c r="BM5439" s="491"/>
      <c r="BN5439" s="491"/>
      <c r="BO5439" s="491"/>
      <c r="BP5439" s="306"/>
      <c r="BQ5439" s="496"/>
      <c r="BR5439" s="496"/>
      <c r="BS5439" s="496"/>
      <c r="BT5439" s="496"/>
      <c r="BU5439" s="496"/>
      <c r="BV5439" s="496"/>
    </row>
    <row r="5440" spans="1:74" s="52" customFormat="1" ht="12.75">
      <c r="A5440" s="45">
        <v>2346.9885393806389</v>
      </c>
      <c r="B5440" s="46" t="s">
        <v>416</v>
      </c>
      <c r="C5440" s="47" t="s">
        <v>307</v>
      </c>
      <c r="D5440" s="48">
        <v>610.70348575203218</v>
      </c>
      <c r="E5440" s="49">
        <v>40.601439999999997</v>
      </c>
      <c r="F5440" s="49">
        <v>2.1899999999999999E-2</v>
      </c>
      <c r="G5440" s="49">
        <v>15.33221</v>
      </c>
      <c r="H5440" s="49">
        <v>0.33200000000000002</v>
      </c>
      <c r="I5440" s="49">
        <v>0.15559999999999999</v>
      </c>
      <c r="J5440" s="49">
        <v>44.859990000000003</v>
      </c>
      <c r="K5440" s="49">
        <v>0.24990000000000001</v>
      </c>
      <c r="L5440" s="49">
        <v>101.63754</v>
      </c>
      <c r="M5440" s="47"/>
      <c r="N5440" s="50">
        <v>1.0031083675034036</v>
      </c>
      <c r="O5440" s="50">
        <v>4.2778538802339512E-4</v>
      </c>
      <c r="P5440" s="50">
        <v>0.31678686736460249</v>
      </c>
      <c r="Q5440" s="50">
        <v>6.5976366239889903E-3</v>
      </c>
      <c r="R5440" s="50">
        <v>3.2561300938382292E-3</v>
      </c>
      <c r="S5440" s="50">
        <v>1.6522438129376833</v>
      </c>
      <c r="T5440" s="50">
        <v>6.6150071792452194E-3</v>
      </c>
      <c r="U5440" s="50">
        <v>2.9909381684618936</v>
      </c>
      <c r="V5440" s="51">
        <v>83.911532180089281</v>
      </c>
      <c r="X5440" s="47" t="s">
        <v>1753</v>
      </c>
      <c r="Y5440" s="47" t="s">
        <v>1753</v>
      </c>
      <c r="Z5440" s="47" t="s">
        <v>1753</v>
      </c>
      <c r="AA5440" s="47" t="s">
        <v>1753</v>
      </c>
      <c r="AB5440" s="47" t="s">
        <v>1753</v>
      </c>
      <c r="AC5440" s="47" t="s">
        <v>1753</v>
      </c>
      <c r="AD5440" s="47" t="s">
        <v>1753</v>
      </c>
      <c r="AE5440" s="312"/>
      <c r="AF5440" s="465" t="s">
        <v>1754</v>
      </c>
      <c r="AG5440" s="311">
        <v>40</v>
      </c>
      <c r="AH5440" s="311">
        <v>15</v>
      </c>
      <c r="AI5440" s="311"/>
      <c r="AJ5440" s="311"/>
      <c r="AK5440" s="311"/>
      <c r="AL5440" s="311"/>
      <c r="AM5440" s="311"/>
      <c r="AN5440" s="311"/>
      <c r="AO5440" s="311"/>
      <c r="AP5440" s="311"/>
      <c r="AQ5440" s="311"/>
      <c r="AR5440" s="311"/>
      <c r="AS5440" s="311"/>
      <c r="AT5440" s="311"/>
      <c r="AU5440" s="311"/>
      <c r="AV5440" s="311"/>
      <c r="AW5440" s="311"/>
      <c r="AX5440" s="311"/>
      <c r="AY5440" s="311"/>
      <c r="AZ5440" s="311"/>
      <c r="BA5440" s="311"/>
      <c r="BB5440" s="311"/>
      <c r="BC5440" s="311"/>
      <c r="BD5440" s="311"/>
      <c r="BE5440" s="491"/>
      <c r="BF5440" s="491"/>
      <c r="BG5440" s="491"/>
      <c r="BH5440" s="491"/>
      <c r="BI5440" s="491"/>
      <c r="BJ5440" s="491"/>
      <c r="BK5440" s="491"/>
      <c r="BL5440" s="491"/>
      <c r="BM5440" s="491"/>
      <c r="BN5440" s="491"/>
      <c r="BO5440" s="491"/>
      <c r="BP5440" s="306"/>
      <c r="BQ5440" s="496"/>
      <c r="BR5440" s="496"/>
      <c r="BS5440" s="496"/>
      <c r="BT5440" s="496"/>
      <c r="BU5440" s="496"/>
      <c r="BV5440" s="496"/>
    </row>
    <row r="5441" spans="1:74" s="52" customFormat="1" ht="12.75">
      <c r="A5441" s="45">
        <v>2346.9885393806389</v>
      </c>
      <c r="B5441" s="46" t="s">
        <v>416</v>
      </c>
      <c r="C5441" s="47" t="s">
        <v>307</v>
      </c>
      <c r="D5441" s="48">
        <v>630.40348575203222</v>
      </c>
      <c r="E5441" s="49">
        <v>40.4392</v>
      </c>
      <c r="F5441" s="49">
        <v>4.7899999999999998E-2</v>
      </c>
      <c r="G5441" s="49">
        <v>15.44215</v>
      </c>
      <c r="H5441" s="49">
        <v>0.35260000000000002</v>
      </c>
      <c r="I5441" s="49">
        <v>0.18379999999999999</v>
      </c>
      <c r="J5441" s="49">
        <v>45.000680000000003</v>
      </c>
      <c r="K5441" s="49">
        <v>0.2472</v>
      </c>
      <c r="L5441" s="49">
        <v>101.76443</v>
      </c>
      <c r="M5441" s="47"/>
      <c r="N5441" s="50">
        <v>0.99933060468167179</v>
      </c>
      <c r="O5441" s="50">
        <v>9.3587438553401536E-4</v>
      </c>
      <c r="P5441" s="50">
        <v>0.31913202888491116</v>
      </c>
      <c r="Q5441" s="50">
        <v>7.0086251517027971E-3</v>
      </c>
      <c r="R5441" s="50">
        <v>3.8471390072207842E-3</v>
      </c>
      <c r="S5441" s="50">
        <v>1.6578080893617904</v>
      </c>
      <c r="T5441" s="50">
        <v>6.5450466507061501E-3</v>
      </c>
      <c r="U5441" s="50">
        <v>2.9955512909025255</v>
      </c>
      <c r="V5441" s="51">
        <v>83.857273877979608</v>
      </c>
      <c r="X5441" s="47" t="s">
        <v>1753</v>
      </c>
      <c r="Y5441" s="47" t="s">
        <v>1753</v>
      </c>
      <c r="Z5441" s="47" t="s">
        <v>1753</v>
      </c>
      <c r="AA5441" s="47" t="s">
        <v>1753</v>
      </c>
      <c r="AB5441" s="47" t="s">
        <v>1753</v>
      </c>
      <c r="AC5441" s="47" t="s">
        <v>1753</v>
      </c>
      <c r="AD5441" s="47" t="s">
        <v>1753</v>
      </c>
      <c r="AE5441" s="312"/>
      <c r="AF5441" s="465" t="s">
        <v>1754</v>
      </c>
      <c r="AG5441" s="311">
        <v>40</v>
      </c>
      <c r="AH5441" s="311">
        <v>15</v>
      </c>
      <c r="AI5441" s="311"/>
      <c r="AJ5441" s="311"/>
      <c r="AK5441" s="311"/>
      <c r="AL5441" s="311"/>
      <c r="AM5441" s="311"/>
      <c r="AN5441" s="311"/>
      <c r="AO5441" s="311"/>
      <c r="AP5441" s="311"/>
      <c r="AQ5441" s="311"/>
      <c r="AR5441" s="311"/>
      <c r="AS5441" s="311"/>
      <c r="AT5441" s="311"/>
      <c r="AU5441" s="311"/>
      <c r="AV5441" s="311"/>
      <c r="AW5441" s="311"/>
      <c r="AX5441" s="311"/>
      <c r="AY5441" s="311"/>
      <c r="AZ5441" s="311"/>
      <c r="BA5441" s="311"/>
      <c r="BB5441" s="311"/>
      <c r="BC5441" s="311"/>
      <c r="BD5441" s="311"/>
      <c r="BE5441" s="491"/>
      <c r="BF5441" s="491"/>
      <c r="BG5441" s="491"/>
      <c r="BH5441" s="491"/>
      <c r="BI5441" s="491"/>
      <c r="BJ5441" s="491"/>
      <c r="BK5441" s="491"/>
      <c r="BL5441" s="491"/>
      <c r="BM5441" s="491"/>
      <c r="BN5441" s="491"/>
      <c r="BO5441" s="491"/>
      <c r="BP5441" s="306"/>
      <c r="BQ5441" s="496"/>
      <c r="BR5441" s="496"/>
      <c r="BS5441" s="496"/>
      <c r="BT5441" s="496"/>
      <c r="BU5441" s="496"/>
      <c r="BV5441" s="496"/>
    </row>
    <row r="5442" spans="1:74" s="52" customFormat="1" ht="12.75">
      <c r="A5442" s="45">
        <v>2346.9885393806389</v>
      </c>
      <c r="B5442" s="46" t="s">
        <v>416</v>
      </c>
      <c r="C5442" s="47" t="s">
        <v>307</v>
      </c>
      <c r="D5442" s="48">
        <v>650.10348575203227</v>
      </c>
      <c r="E5442" s="49">
        <v>40.692709999999998</v>
      </c>
      <c r="F5442" s="49">
        <v>5.1999999999999998E-2</v>
      </c>
      <c r="G5442" s="49">
        <v>15.42216</v>
      </c>
      <c r="H5442" s="49">
        <v>0.3216</v>
      </c>
      <c r="I5442" s="49">
        <v>0.24679999999999999</v>
      </c>
      <c r="J5442" s="49">
        <v>44.970529999999997</v>
      </c>
      <c r="K5442" s="49">
        <v>0.24859999999999999</v>
      </c>
      <c r="L5442" s="49">
        <v>102.01089999999998</v>
      </c>
      <c r="M5442" s="47"/>
      <c r="N5442" s="50">
        <v>1.0025082663125251</v>
      </c>
      <c r="O5442" s="50">
        <v>1.0128616031239374E-3</v>
      </c>
      <c r="P5442" s="50">
        <v>0.317740480112016</v>
      </c>
      <c r="Q5442" s="50">
        <v>6.3728145615538261E-3</v>
      </c>
      <c r="R5442" s="50">
        <v>5.1499408806164031E-3</v>
      </c>
      <c r="S5442" s="50">
        <v>1.6516115088078194</v>
      </c>
      <c r="T5442" s="50">
        <v>6.5619077516566454E-3</v>
      </c>
      <c r="U5442" s="50">
        <v>2.9921459234617256</v>
      </c>
      <c r="V5442" s="51">
        <v>83.865734419254707</v>
      </c>
      <c r="X5442" s="47" t="s">
        <v>1753</v>
      </c>
      <c r="Y5442" s="47" t="s">
        <v>1753</v>
      </c>
      <c r="Z5442" s="47" t="s">
        <v>1753</v>
      </c>
      <c r="AA5442" s="47" t="s">
        <v>1753</v>
      </c>
      <c r="AB5442" s="47" t="s">
        <v>1753</v>
      </c>
      <c r="AC5442" s="47" t="s">
        <v>1753</v>
      </c>
      <c r="AD5442" s="47" t="s">
        <v>1753</v>
      </c>
      <c r="AE5442" s="312"/>
      <c r="AF5442" s="465" t="s">
        <v>1754</v>
      </c>
      <c r="AG5442" s="311">
        <v>40</v>
      </c>
      <c r="AH5442" s="311">
        <v>15</v>
      </c>
      <c r="AI5442" s="311"/>
      <c r="AJ5442" s="311"/>
      <c r="AK5442" s="311"/>
      <c r="AL5442" s="311"/>
      <c r="AM5442" s="311"/>
      <c r="AN5442" s="311"/>
      <c r="AO5442" s="311"/>
      <c r="AP5442" s="311"/>
      <c r="AQ5442" s="311"/>
      <c r="AR5442" s="311"/>
      <c r="AS5442" s="311"/>
      <c r="AT5442" s="311"/>
      <c r="AU5442" s="311"/>
      <c r="AV5442" s="311"/>
      <c r="AW5442" s="311"/>
      <c r="AX5442" s="311"/>
      <c r="AY5442" s="311"/>
      <c r="AZ5442" s="311"/>
      <c r="BA5442" s="311"/>
      <c r="BB5442" s="311"/>
      <c r="BC5442" s="311"/>
      <c r="BD5442" s="311"/>
      <c r="BE5442" s="491"/>
      <c r="BF5442" s="491"/>
      <c r="BG5442" s="491"/>
      <c r="BH5442" s="491"/>
      <c r="BI5442" s="491"/>
      <c r="BJ5442" s="491"/>
      <c r="BK5442" s="491"/>
      <c r="BL5442" s="491"/>
      <c r="BM5442" s="491"/>
      <c r="BN5442" s="491"/>
      <c r="BO5442" s="491"/>
      <c r="BP5442" s="306"/>
      <c r="BQ5442" s="496"/>
      <c r="BR5442" s="496"/>
      <c r="BS5442" s="496"/>
      <c r="BT5442" s="496"/>
      <c r="BU5442" s="496"/>
      <c r="BV5442" s="496"/>
    </row>
    <row r="5443" spans="1:74" s="52" customFormat="1" ht="12.75">
      <c r="A5443" s="45">
        <v>2346.9885393806389</v>
      </c>
      <c r="B5443" s="46" t="s">
        <v>416</v>
      </c>
      <c r="C5443" s="47" t="s">
        <v>307</v>
      </c>
      <c r="D5443" s="48">
        <v>669.80348575203232</v>
      </c>
      <c r="E5443" s="49">
        <v>40.611579999999996</v>
      </c>
      <c r="F5443" s="49">
        <v>6.1800000000000001E-2</v>
      </c>
      <c r="G5443" s="49">
        <v>15.42216</v>
      </c>
      <c r="H5443" s="49">
        <v>0.33479999999999999</v>
      </c>
      <c r="I5443" s="49">
        <v>0.25119999999999998</v>
      </c>
      <c r="J5443" s="49">
        <v>44.900179999999999</v>
      </c>
      <c r="K5443" s="49">
        <v>0.25080000000000002</v>
      </c>
      <c r="L5443" s="49">
        <v>101.91131999999999</v>
      </c>
      <c r="M5443" s="47"/>
      <c r="N5443" s="50">
        <v>1.0016080011930444</v>
      </c>
      <c r="O5443" s="50">
        <v>1.2050686523230835E-3</v>
      </c>
      <c r="P5443" s="50">
        <v>0.31808932720817407</v>
      </c>
      <c r="Q5443" s="50">
        <v>6.6416691964186168E-3</v>
      </c>
      <c r="R5443" s="50">
        <v>5.247509981595168E-3</v>
      </c>
      <c r="S5443" s="50">
        <v>1.6508382641389421</v>
      </c>
      <c r="T5443" s="50">
        <v>6.6272458016246854E-3</v>
      </c>
      <c r="U5443" s="50">
        <v>2.9919244970495398</v>
      </c>
      <c r="V5443" s="51">
        <v>83.844539098030452</v>
      </c>
      <c r="X5443" s="47" t="s">
        <v>1753</v>
      </c>
      <c r="Y5443" s="47" t="s">
        <v>1753</v>
      </c>
      <c r="Z5443" s="47" t="s">
        <v>1753</v>
      </c>
      <c r="AA5443" s="47" t="s">
        <v>1753</v>
      </c>
      <c r="AB5443" s="47" t="s">
        <v>1753</v>
      </c>
      <c r="AC5443" s="47" t="s">
        <v>1753</v>
      </c>
      <c r="AD5443" s="47" t="s">
        <v>1753</v>
      </c>
      <c r="AE5443" s="312"/>
      <c r="AF5443" s="465" t="s">
        <v>1754</v>
      </c>
      <c r="AG5443" s="311">
        <v>40</v>
      </c>
      <c r="AH5443" s="311">
        <v>15</v>
      </c>
      <c r="AI5443" s="311"/>
      <c r="AJ5443" s="311"/>
      <c r="AK5443" s="311"/>
      <c r="AL5443" s="311"/>
      <c r="AM5443" s="311"/>
      <c r="AN5443" s="311"/>
      <c r="AO5443" s="311"/>
      <c r="AP5443" s="311"/>
      <c r="AQ5443" s="311"/>
      <c r="AR5443" s="311"/>
      <c r="AS5443" s="311"/>
      <c r="AT5443" s="311"/>
      <c r="AU5443" s="311"/>
      <c r="AV5443" s="311"/>
      <c r="AW5443" s="311"/>
      <c r="AX5443" s="311"/>
      <c r="AY5443" s="311"/>
      <c r="AZ5443" s="311"/>
      <c r="BA5443" s="311"/>
      <c r="BB5443" s="311"/>
      <c r="BC5443" s="311"/>
      <c r="BD5443" s="311"/>
      <c r="BE5443" s="491"/>
      <c r="BF5443" s="491"/>
      <c r="BG5443" s="491"/>
      <c r="BH5443" s="491"/>
      <c r="BI5443" s="491"/>
      <c r="BJ5443" s="491"/>
      <c r="BK5443" s="491"/>
      <c r="BL5443" s="491"/>
      <c r="BM5443" s="491"/>
      <c r="BN5443" s="491"/>
      <c r="BO5443" s="491"/>
      <c r="BP5443" s="306"/>
      <c r="BQ5443" s="496"/>
      <c r="BR5443" s="496"/>
      <c r="BS5443" s="496"/>
      <c r="BT5443" s="496"/>
      <c r="BU5443" s="496"/>
      <c r="BV5443" s="496"/>
    </row>
    <row r="5444" spans="1:74" s="52" customFormat="1" ht="12.75">
      <c r="A5444" s="45">
        <v>2346.9885393806389</v>
      </c>
      <c r="B5444" s="46" t="s">
        <v>416</v>
      </c>
      <c r="C5444" s="47" t="s">
        <v>307</v>
      </c>
      <c r="D5444" s="48">
        <v>689.50348575203236</v>
      </c>
      <c r="E5444" s="49">
        <v>40.642009999999999</v>
      </c>
      <c r="F5444" s="49">
        <v>2.5700000000000001E-2</v>
      </c>
      <c r="G5444" s="49">
        <v>15.41217</v>
      </c>
      <c r="H5444" s="49">
        <v>0.31009999999999999</v>
      </c>
      <c r="I5444" s="49">
        <v>0.2198</v>
      </c>
      <c r="J5444" s="49">
        <v>45.000680000000003</v>
      </c>
      <c r="K5444" s="49">
        <v>0.24679999999999999</v>
      </c>
      <c r="L5444" s="49">
        <v>101.91306</v>
      </c>
      <c r="M5444" s="47"/>
      <c r="N5444" s="50">
        <v>1.0022064626562568</v>
      </c>
      <c r="O5444" s="50">
        <v>5.0106095170592989E-4</v>
      </c>
      <c r="P5444" s="50">
        <v>0.31783506241811793</v>
      </c>
      <c r="Q5444" s="50">
        <v>6.1507443901664561E-3</v>
      </c>
      <c r="R5444" s="50">
        <v>4.5908747873987356E-3</v>
      </c>
      <c r="S5444" s="50">
        <v>1.6542823742205841</v>
      </c>
      <c r="T5444" s="50">
        <v>6.5205589173236208E-3</v>
      </c>
      <c r="U5444" s="50">
        <v>2.9932666668643897</v>
      </c>
      <c r="V5444" s="51">
        <v>83.883563092477928</v>
      </c>
      <c r="X5444" s="47" t="s">
        <v>1753</v>
      </c>
      <c r="Y5444" s="47" t="s">
        <v>1753</v>
      </c>
      <c r="Z5444" s="47" t="s">
        <v>1753</v>
      </c>
      <c r="AA5444" s="47" t="s">
        <v>1753</v>
      </c>
      <c r="AB5444" s="47" t="s">
        <v>1753</v>
      </c>
      <c r="AC5444" s="47" t="s">
        <v>1753</v>
      </c>
      <c r="AD5444" s="47" t="s">
        <v>1753</v>
      </c>
      <c r="AE5444" s="312"/>
      <c r="AF5444" s="465" t="s">
        <v>1754</v>
      </c>
      <c r="AG5444" s="311">
        <v>40</v>
      </c>
      <c r="AH5444" s="311">
        <v>15</v>
      </c>
      <c r="AI5444" s="311"/>
      <c r="AJ5444" s="311"/>
      <c r="AK5444" s="311"/>
      <c r="AL5444" s="311"/>
      <c r="AM5444" s="311"/>
      <c r="AN5444" s="311"/>
      <c r="AO5444" s="311"/>
      <c r="AP5444" s="311"/>
      <c r="AQ5444" s="311"/>
      <c r="AR5444" s="311"/>
      <c r="AS5444" s="311"/>
      <c r="AT5444" s="311"/>
      <c r="AU5444" s="311"/>
      <c r="AV5444" s="311"/>
      <c r="AW5444" s="311"/>
      <c r="AX5444" s="311"/>
      <c r="AY5444" s="311"/>
      <c r="AZ5444" s="311"/>
      <c r="BA5444" s="311"/>
      <c r="BB5444" s="311"/>
      <c r="BC5444" s="311"/>
      <c r="BD5444" s="311"/>
      <c r="BE5444" s="491"/>
      <c r="BF5444" s="491"/>
      <c r="BG5444" s="491"/>
      <c r="BH5444" s="491"/>
      <c r="BI5444" s="491"/>
      <c r="BJ5444" s="491"/>
      <c r="BK5444" s="491"/>
      <c r="BL5444" s="491"/>
      <c r="BM5444" s="491"/>
      <c r="BN5444" s="491"/>
      <c r="BO5444" s="491"/>
      <c r="BP5444" s="306"/>
      <c r="BQ5444" s="496"/>
      <c r="BR5444" s="496"/>
      <c r="BS5444" s="496"/>
      <c r="BT5444" s="496"/>
      <c r="BU5444" s="496"/>
      <c r="BV5444" s="496"/>
    </row>
    <row r="5445" spans="1:74" s="52" customFormat="1" ht="12.75">
      <c r="A5445" s="45">
        <v>2346.9885393806389</v>
      </c>
      <c r="B5445" s="46" t="s">
        <v>416</v>
      </c>
      <c r="C5445" s="47" t="s">
        <v>307</v>
      </c>
      <c r="D5445" s="48">
        <v>709.20348575203241</v>
      </c>
      <c r="E5445" s="49">
        <v>40.915790000000001</v>
      </c>
      <c r="F5445" s="49">
        <v>2.2100000000000002E-2</v>
      </c>
      <c r="G5445" s="49">
        <v>15.3422</v>
      </c>
      <c r="H5445" s="49">
        <v>0.33350000000000002</v>
      </c>
      <c r="I5445" s="49">
        <v>0.2248</v>
      </c>
      <c r="J5445" s="49">
        <v>44.769539999999999</v>
      </c>
      <c r="K5445" s="49">
        <v>0.24340000000000001</v>
      </c>
      <c r="L5445" s="49">
        <v>101.92442999999999</v>
      </c>
      <c r="M5445" s="47"/>
      <c r="N5445" s="50">
        <v>1.0077540031882539</v>
      </c>
      <c r="O5445" s="50">
        <v>4.3035938660143235E-4</v>
      </c>
      <c r="P5445" s="50">
        <v>0.31601465626161734</v>
      </c>
      <c r="Q5445" s="50">
        <v>6.606985013737951E-3</v>
      </c>
      <c r="R5445" s="50">
        <v>4.6897062135586197E-3</v>
      </c>
      <c r="S5445" s="50">
        <v>1.6438219251892001</v>
      </c>
      <c r="T5445" s="50">
        <v>6.423057537732829E-3</v>
      </c>
      <c r="U5445" s="50">
        <v>2.9870944365412893</v>
      </c>
      <c r="V5445" s="51">
        <v>83.875458839140578</v>
      </c>
      <c r="X5445" s="47" t="s">
        <v>1753</v>
      </c>
      <c r="Y5445" s="47" t="s">
        <v>1753</v>
      </c>
      <c r="Z5445" s="47" t="s">
        <v>1753</v>
      </c>
      <c r="AA5445" s="47" t="s">
        <v>1753</v>
      </c>
      <c r="AB5445" s="47" t="s">
        <v>1753</v>
      </c>
      <c r="AC5445" s="47" t="s">
        <v>1753</v>
      </c>
      <c r="AD5445" s="47" t="s">
        <v>1753</v>
      </c>
      <c r="AE5445" s="312"/>
      <c r="AF5445" s="465" t="s">
        <v>1754</v>
      </c>
      <c r="AG5445" s="311">
        <v>40</v>
      </c>
      <c r="AH5445" s="311">
        <v>15</v>
      </c>
      <c r="AI5445" s="311"/>
      <c r="AJ5445" s="311"/>
      <c r="AK5445" s="311"/>
      <c r="AL5445" s="311"/>
      <c r="AM5445" s="311"/>
      <c r="AN5445" s="311"/>
      <c r="AO5445" s="311"/>
      <c r="AP5445" s="311"/>
      <c r="AQ5445" s="311"/>
      <c r="AR5445" s="311"/>
      <c r="AS5445" s="311"/>
      <c r="AT5445" s="311"/>
      <c r="AU5445" s="311"/>
      <c r="AV5445" s="311"/>
      <c r="AW5445" s="311"/>
      <c r="AX5445" s="311"/>
      <c r="AY5445" s="311"/>
      <c r="AZ5445" s="311"/>
      <c r="BA5445" s="311"/>
      <c r="BB5445" s="311"/>
      <c r="BC5445" s="311"/>
      <c r="BD5445" s="311"/>
      <c r="BE5445" s="491"/>
      <c r="BF5445" s="491"/>
      <c r="BG5445" s="491"/>
      <c r="BH5445" s="491"/>
      <c r="BI5445" s="491"/>
      <c r="BJ5445" s="491"/>
      <c r="BK5445" s="491"/>
      <c r="BL5445" s="491"/>
      <c r="BM5445" s="491"/>
      <c r="BN5445" s="491"/>
      <c r="BO5445" s="491"/>
      <c r="BP5445" s="306"/>
      <c r="BQ5445" s="496"/>
      <c r="BR5445" s="496"/>
      <c r="BS5445" s="496"/>
      <c r="BT5445" s="496"/>
      <c r="BU5445" s="496"/>
      <c r="BV5445" s="496"/>
    </row>
    <row r="5446" spans="1:74" s="52" customFormat="1" ht="12.75">
      <c r="A5446" s="45">
        <v>2346.9885393806389</v>
      </c>
      <c r="B5446" s="46" t="s">
        <v>416</v>
      </c>
      <c r="C5446" s="47" t="s">
        <v>307</v>
      </c>
      <c r="D5446" s="48">
        <v>728.90348575203245</v>
      </c>
      <c r="E5446" s="49">
        <v>40.631860000000003</v>
      </c>
      <c r="F5446" s="49">
        <v>2.98E-2</v>
      </c>
      <c r="G5446" s="49">
        <v>15.38219</v>
      </c>
      <c r="H5446" s="49">
        <v>0.33090000000000003</v>
      </c>
      <c r="I5446" s="49">
        <v>0.1885</v>
      </c>
      <c r="J5446" s="49">
        <v>44.829839999999997</v>
      </c>
      <c r="K5446" s="49">
        <v>0.2525</v>
      </c>
      <c r="L5446" s="49">
        <v>101.70918999999999</v>
      </c>
      <c r="M5446" s="47"/>
      <c r="N5446" s="50">
        <v>1.0034848146066477</v>
      </c>
      <c r="O5446" s="50">
        <v>5.8188314912842613E-4</v>
      </c>
      <c r="P5446" s="50">
        <v>0.31770076959412319</v>
      </c>
      <c r="Q5446" s="50">
        <v>6.5733197880301058E-3</v>
      </c>
      <c r="R5446" s="50">
        <v>3.9431309055131666E-3</v>
      </c>
      <c r="S5446" s="50">
        <v>1.6505163690588625</v>
      </c>
      <c r="T5446" s="50">
        <v>6.6813332099194536E-3</v>
      </c>
      <c r="U5446" s="50">
        <v>2.9907316749285311</v>
      </c>
      <c r="V5446" s="51">
        <v>83.858449184547183</v>
      </c>
      <c r="X5446" s="47" t="s">
        <v>1753</v>
      </c>
      <c r="Y5446" s="47" t="s">
        <v>1753</v>
      </c>
      <c r="Z5446" s="47" t="s">
        <v>1753</v>
      </c>
      <c r="AA5446" s="47" t="s">
        <v>1753</v>
      </c>
      <c r="AB5446" s="47" t="s">
        <v>1753</v>
      </c>
      <c r="AC5446" s="47" t="s">
        <v>1753</v>
      </c>
      <c r="AD5446" s="47" t="s">
        <v>1753</v>
      </c>
      <c r="AE5446" s="312"/>
      <c r="AF5446" s="465" t="s">
        <v>1754</v>
      </c>
      <c r="AG5446" s="311">
        <v>40</v>
      </c>
      <c r="AH5446" s="311">
        <v>15</v>
      </c>
      <c r="AI5446" s="311"/>
      <c r="AJ5446" s="311"/>
      <c r="AK5446" s="311"/>
      <c r="AL5446" s="311"/>
      <c r="AM5446" s="311"/>
      <c r="AN5446" s="311"/>
      <c r="AO5446" s="311"/>
      <c r="AP5446" s="311"/>
      <c r="AQ5446" s="311"/>
      <c r="AR5446" s="311"/>
      <c r="AS5446" s="311"/>
      <c r="AT5446" s="311"/>
      <c r="AU5446" s="311"/>
      <c r="AV5446" s="311"/>
      <c r="AW5446" s="311"/>
      <c r="AX5446" s="311"/>
      <c r="AY5446" s="311"/>
      <c r="AZ5446" s="311"/>
      <c r="BA5446" s="311"/>
      <c r="BB5446" s="311"/>
      <c r="BC5446" s="311"/>
      <c r="BD5446" s="311"/>
      <c r="BE5446" s="491"/>
      <c r="BF5446" s="491"/>
      <c r="BG5446" s="491"/>
      <c r="BH5446" s="491"/>
      <c r="BI5446" s="491"/>
      <c r="BJ5446" s="491"/>
      <c r="BK5446" s="491"/>
      <c r="BL5446" s="491"/>
      <c r="BM5446" s="491"/>
      <c r="BN5446" s="491"/>
      <c r="BO5446" s="491"/>
      <c r="BP5446" s="306"/>
      <c r="BQ5446" s="496"/>
      <c r="BR5446" s="496"/>
      <c r="BS5446" s="496"/>
      <c r="BT5446" s="496"/>
      <c r="BU5446" s="496"/>
      <c r="BV5446" s="496"/>
    </row>
    <row r="5447" spans="1:74" s="52" customFormat="1" ht="12.75">
      <c r="A5447" s="45">
        <v>2346.9885393806389</v>
      </c>
      <c r="B5447" s="46" t="s">
        <v>416</v>
      </c>
      <c r="C5447" s="47" t="s">
        <v>307</v>
      </c>
      <c r="D5447" s="48">
        <v>748.6034857520325</v>
      </c>
      <c r="E5447" s="49">
        <v>40.540599999999998</v>
      </c>
      <c r="F5447" s="49">
        <v>4.6899999999999997E-2</v>
      </c>
      <c r="G5447" s="49">
        <v>15.46214</v>
      </c>
      <c r="H5447" s="49">
        <v>0.33500000000000002</v>
      </c>
      <c r="I5447" s="49">
        <v>0.17449999999999999</v>
      </c>
      <c r="J5447" s="49">
        <v>45.141370000000002</v>
      </c>
      <c r="K5447" s="49">
        <v>0.24429999999999999</v>
      </c>
      <c r="L5447" s="49">
        <v>101.99930999999999</v>
      </c>
      <c r="M5447" s="47"/>
      <c r="N5447" s="50">
        <v>0.9991748645785451</v>
      </c>
      <c r="O5447" s="50">
        <v>9.139019124483383E-4</v>
      </c>
      <c r="P5447" s="50">
        <v>0.31869622819984728</v>
      </c>
      <c r="Q5447" s="50">
        <v>6.6411001223095232E-3</v>
      </c>
      <c r="R5447" s="50">
        <v>3.6427762706458641E-3</v>
      </c>
      <c r="S5447" s="50">
        <v>1.658573069149244</v>
      </c>
      <c r="T5447" s="50">
        <v>6.451080225356183E-3</v>
      </c>
      <c r="U5447" s="50">
        <v>2.995166581695349</v>
      </c>
      <c r="V5447" s="51">
        <v>83.882001878696002</v>
      </c>
      <c r="X5447" s="47" t="s">
        <v>1753</v>
      </c>
      <c r="Y5447" s="47" t="s">
        <v>1753</v>
      </c>
      <c r="Z5447" s="47" t="s">
        <v>1753</v>
      </c>
      <c r="AA5447" s="47" t="s">
        <v>1753</v>
      </c>
      <c r="AB5447" s="47" t="s">
        <v>1753</v>
      </c>
      <c r="AC5447" s="47" t="s">
        <v>1753</v>
      </c>
      <c r="AD5447" s="47" t="s">
        <v>1753</v>
      </c>
      <c r="AE5447" s="312"/>
      <c r="AF5447" s="465" t="s">
        <v>1754</v>
      </c>
      <c r="AG5447" s="311">
        <v>40</v>
      </c>
      <c r="AH5447" s="311">
        <v>15</v>
      </c>
      <c r="AI5447" s="311"/>
      <c r="AJ5447" s="311"/>
      <c r="AK5447" s="311"/>
      <c r="AL5447" s="311"/>
      <c r="AM5447" s="311"/>
      <c r="AN5447" s="311"/>
      <c r="AO5447" s="311"/>
      <c r="AP5447" s="311"/>
      <c r="AQ5447" s="311"/>
      <c r="AR5447" s="311"/>
      <c r="AS5447" s="311"/>
      <c r="AT5447" s="311"/>
      <c r="AU5447" s="311"/>
      <c r="AV5447" s="311"/>
      <c r="AW5447" s="311"/>
      <c r="AX5447" s="311"/>
      <c r="AY5447" s="311"/>
      <c r="AZ5447" s="311"/>
      <c r="BA5447" s="311"/>
      <c r="BB5447" s="311"/>
      <c r="BC5447" s="311"/>
      <c r="BD5447" s="311"/>
      <c r="BE5447" s="491"/>
      <c r="BF5447" s="491"/>
      <c r="BG5447" s="491"/>
      <c r="BH5447" s="491"/>
      <c r="BI5447" s="491"/>
      <c r="BJ5447" s="491"/>
      <c r="BK5447" s="491"/>
      <c r="BL5447" s="491"/>
      <c r="BM5447" s="491"/>
      <c r="BN5447" s="491"/>
      <c r="BO5447" s="491"/>
      <c r="BP5447" s="306"/>
      <c r="BQ5447" s="496"/>
      <c r="BR5447" s="496"/>
      <c r="BS5447" s="496"/>
      <c r="BT5447" s="496"/>
      <c r="BU5447" s="496"/>
      <c r="BV5447" s="496"/>
    </row>
    <row r="5448" spans="1:74" s="52" customFormat="1" ht="12.75">
      <c r="A5448" s="45">
        <v>2346.9885393806389</v>
      </c>
      <c r="B5448" s="46" t="s">
        <v>416</v>
      </c>
      <c r="C5448" s="47" t="s">
        <v>307</v>
      </c>
      <c r="D5448" s="48">
        <v>768.30348575203254</v>
      </c>
      <c r="E5448" s="49">
        <v>40.723129999999998</v>
      </c>
      <c r="F5448" s="49">
        <v>4.7199999999999999E-2</v>
      </c>
      <c r="G5448" s="49">
        <v>15.48213</v>
      </c>
      <c r="H5448" s="49">
        <v>0.30459999999999998</v>
      </c>
      <c r="I5448" s="49">
        <v>0.2276</v>
      </c>
      <c r="J5448" s="49">
        <v>44.74944</v>
      </c>
      <c r="K5448" s="49">
        <v>0.25269999999999998</v>
      </c>
      <c r="L5448" s="49">
        <v>101.84360000000001</v>
      </c>
      <c r="M5448" s="47"/>
      <c r="N5448" s="50">
        <v>1.0046149523221484</v>
      </c>
      <c r="O5448" s="50">
        <v>9.2061045088227909E-4</v>
      </c>
      <c r="P5448" s="50">
        <v>0.31940755978615981</v>
      </c>
      <c r="Q5448" s="50">
        <v>6.0441088690879954E-3</v>
      </c>
      <c r="R5448" s="50">
        <v>4.7557222670323801E-3</v>
      </c>
      <c r="S5448" s="50">
        <v>1.6457150375575027</v>
      </c>
      <c r="T5448" s="50">
        <v>6.6791527605131011E-3</v>
      </c>
      <c r="U5448" s="50">
        <v>2.9890239200810531</v>
      </c>
      <c r="V5448" s="51">
        <v>83.746176436120763</v>
      </c>
      <c r="X5448" s="47" t="s">
        <v>1753</v>
      </c>
      <c r="Y5448" s="47" t="s">
        <v>1753</v>
      </c>
      <c r="Z5448" s="47" t="s">
        <v>1753</v>
      </c>
      <c r="AA5448" s="47" t="s">
        <v>1753</v>
      </c>
      <c r="AB5448" s="47" t="s">
        <v>1753</v>
      </c>
      <c r="AC5448" s="47" t="s">
        <v>1753</v>
      </c>
      <c r="AD5448" s="47" t="s">
        <v>1753</v>
      </c>
      <c r="AE5448" s="312"/>
      <c r="AF5448" s="465" t="s">
        <v>1754</v>
      </c>
      <c r="AG5448" s="311">
        <v>40</v>
      </c>
      <c r="AH5448" s="311">
        <v>15</v>
      </c>
      <c r="AI5448" s="311"/>
      <c r="AJ5448" s="311"/>
      <c r="AK5448" s="311"/>
      <c r="AL5448" s="311"/>
      <c r="AM5448" s="311"/>
      <c r="AN5448" s="311"/>
      <c r="AO5448" s="311"/>
      <c r="AP5448" s="311"/>
      <c r="AQ5448" s="311"/>
      <c r="AR5448" s="311"/>
      <c r="AS5448" s="311"/>
      <c r="AT5448" s="311"/>
      <c r="AU5448" s="311"/>
      <c r="AV5448" s="311"/>
      <c r="AW5448" s="311"/>
      <c r="AX5448" s="311"/>
      <c r="AY5448" s="311"/>
      <c r="AZ5448" s="311"/>
      <c r="BA5448" s="311"/>
      <c r="BB5448" s="311"/>
      <c r="BC5448" s="311"/>
      <c r="BD5448" s="311"/>
      <c r="BE5448" s="491"/>
      <c r="BF5448" s="491"/>
      <c r="BG5448" s="491"/>
      <c r="BH5448" s="491"/>
      <c r="BI5448" s="491"/>
      <c r="BJ5448" s="491"/>
      <c r="BK5448" s="491"/>
      <c r="BL5448" s="491"/>
      <c r="BM5448" s="491"/>
      <c r="BN5448" s="491"/>
      <c r="BO5448" s="491"/>
      <c r="BP5448" s="306"/>
      <c r="BQ5448" s="496"/>
      <c r="BR5448" s="496"/>
      <c r="BS5448" s="496"/>
      <c r="BT5448" s="496"/>
      <c r="BU5448" s="496"/>
      <c r="BV5448" s="496"/>
    </row>
    <row r="5449" spans="1:74" s="52" customFormat="1" ht="12.75">
      <c r="A5449" s="45">
        <v>2346.9885393806389</v>
      </c>
      <c r="B5449" s="46" t="s">
        <v>416</v>
      </c>
      <c r="C5449" s="47" t="s">
        <v>307</v>
      </c>
      <c r="D5449" s="48">
        <v>788.00348575203259</v>
      </c>
      <c r="E5449" s="49">
        <v>40.601439999999997</v>
      </c>
      <c r="F5449" s="49">
        <v>5.5E-2</v>
      </c>
      <c r="G5449" s="49">
        <v>15.3422</v>
      </c>
      <c r="H5449" s="49">
        <v>0.37069999999999997</v>
      </c>
      <c r="I5449" s="49">
        <v>0.21759999999999999</v>
      </c>
      <c r="J5449" s="49">
        <v>44.960479999999997</v>
      </c>
      <c r="K5449" s="49">
        <v>0.25</v>
      </c>
      <c r="L5449" s="49">
        <v>101.86242</v>
      </c>
      <c r="M5449" s="47"/>
      <c r="N5449" s="50">
        <v>1.0014143148192447</v>
      </c>
      <c r="O5449" s="50">
        <v>1.0725325044079275E-3</v>
      </c>
      <c r="P5449" s="50">
        <v>0.3164579367381597</v>
      </c>
      <c r="Q5449" s="50">
        <v>7.354257579035791E-3</v>
      </c>
      <c r="R5449" s="50">
        <v>4.5458697560586811E-3</v>
      </c>
      <c r="S5449" s="50">
        <v>1.6531484072228635</v>
      </c>
      <c r="T5449" s="50">
        <v>6.606478324866244E-3</v>
      </c>
      <c r="U5449" s="50">
        <v>2.9916169802445238</v>
      </c>
      <c r="V5449" s="51">
        <v>83.932934735489354</v>
      </c>
      <c r="X5449" s="47" t="s">
        <v>1753</v>
      </c>
      <c r="Y5449" s="47" t="s">
        <v>1753</v>
      </c>
      <c r="Z5449" s="47" t="s">
        <v>1753</v>
      </c>
      <c r="AA5449" s="47" t="s">
        <v>1753</v>
      </c>
      <c r="AB5449" s="47" t="s">
        <v>1753</v>
      </c>
      <c r="AC5449" s="47" t="s">
        <v>1753</v>
      </c>
      <c r="AD5449" s="47" t="s">
        <v>1753</v>
      </c>
      <c r="AE5449" s="312"/>
      <c r="AF5449" s="465" t="s">
        <v>1754</v>
      </c>
      <c r="AG5449" s="311">
        <v>40</v>
      </c>
      <c r="AH5449" s="311">
        <v>15</v>
      </c>
      <c r="AI5449" s="311"/>
      <c r="AJ5449" s="311"/>
      <c r="AK5449" s="311"/>
      <c r="AL5449" s="311"/>
      <c r="AM5449" s="311"/>
      <c r="AN5449" s="311"/>
      <c r="AO5449" s="311"/>
      <c r="AP5449" s="311"/>
      <c r="AQ5449" s="311"/>
      <c r="AR5449" s="311"/>
      <c r="AS5449" s="311"/>
      <c r="AT5449" s="311"/>
      <c r="AU5449" s="311"/>
      <c r="AV5449" s="311"/>
      <c r="AW5449" s="311"/>
      <c r="AX5449" s="311"/>
      <c r="AY5449" s="311"/>
      <c r="AZ5449" s="311"/>
      <c r="BA5449" s="311"/>
      <c r="BB5449" s="311"/>
      <c r="BC5449" s="311"/>
      <c r="BD5449" s="311"/>
      <c r="BE5449" s="491"/>
      <c r="BF5449" s="491"/>
      <c r="BG5449" s="491"/>
      <c r="BH5449" s="491"/>
      <c r="BI5449" s="491"/>
      <c r="BJ5449" s="491"/>
      <c r="BK5449" s="491"/>
      <c r="BL5449" s="491"/>
      <c r="BM5449" s="491"/>
      <c r="BN5449" s="491"/>
      <c r="BO5449" s="491"/>
      <c r="BP5449" s="306"/>
      <c r="BQ5449" s="496"/>
      <c r="BR5449" s="496"/>
      <c r="BS5449" s="496"/>
      <c r="BT5449" s="496"/>
      <c r="BU5449" s="496"/>
      <c r="BV5449" s="496"/>
    </row>
    <row r="5450" spans="1:74" s="52" customFormat="1" ht="12.75">
      <c r="A5450" s="45">
        <v>2346.9885393806389</v>
      </c>
      <c r="B5450" s="46" t="s">
        <v>416</v>
      </c>
      <c r="C5450" s="47" t="s">
        <v>307</v>
      </c>
      <c r="D5450" s="48">
        <v>807.70348575203263</v>
      </c>
      <c r="E5450" s="49">
        <v>40.510179999999998</v>
      </c>
      <c r="F5450" s="49">
        <v>3.4500000000000003E-2</v>
      </c>
      <c r="G5450" s="49">
        <v>15.46214</v>
      </c>
      <c r="H5450" s="49">
        <v>0.32279999999999998</v>
      </c>
      <c r="I5450" s="49">
        <v>0.24959999999999999</v>
      </c>
      <c r="J5450" s="49">
        <v>44.669049999999999</v>
      </c>
      <c r="K5450" s="49">
        <v>0.249</v>
      </c>
      <c r="L5450" s="49">
        <v>101.59616999999999</v>
      </c>
      <c r="M5450" s="47"/>
      <c r="N5450" s="50">
        <v>1.0021914218240637</v>
      </c>
      <c r="O5450" s="50">
        <v>6.7480923643314992E-4</v>
      </c>
      <c r="P5450" s="50">
        <v>0.31989842615888159</v>
      </c>
      <c r="Q5450" s="50">
        <v>6.4233846071680327E-3</v>
      </c>
      <c r="R5450" s="50">
        <v>5.2301823219082976E-3</v>
      </c>
      <c r="S5450" s="50">
        <v>1.6474102734681086</v>
      </c>
      <c r="T5450" s="50">
        <v>6.5999934231508886E-3</v>
      </c>
      <c r="U5450" s="50">
        <v>2.9903263401954723</v>
      </c>
      <c r="V5450" s="51">
        <v>83.739286761679267</v>
      </c>
      <c r="X5450" s="47" t="s">
        <v>1753</v>
      </c>
      <c r="Y5450" s="47" t="s">
        <v>1753</v>
      </c>
      <c r="Z5450" s="47" t="s">
        <v>1753</v>
      </c>
      <c r="AA5450" s="47" t="s">
        <v>1753</v>
      </c>
      <c r="AB5450" s="47" t="s">
        <v>1753</v>
      </c>
      <c r="AC5450" s="47" t="s">
        <v>1753</v>
      </c>
      <c r="AD5450" s="47" t="s">
        <v>1753</v>
      </c>
      <c r="AE5450" s="312"/>
      <c r="AF5450" s="465" t="s">
        <v>1754</v>
      </c>
      <c r="AG5450" s="311">
        <v>40</v>
      </c>
      <c r="AH5450" s="311">
        <v>15</v>
      </c>
      <c r="AI5450" s="311"/>
      <c r="AJ5450" s="311"/>
      <c r="AK5450" s="311"/>
      <c r="AL5450" s="311"/>
      <c r="AM5450" s="311"/>
      <c r="AN5450" s="311"/>
      <c r="AO5450" s="311"/>
      <c r="AP5450" s="311"/>
      <c r="AQ5450" s="311"/>
      <c r="AR5450" s="311"/>
      <c r="AS5450" s="311"/>
      <c r="AT5450" s="311"/>
      <c r="AU5450" s="311"/>
      <c r="AV5450" s="311"/>
      <c r="AW5450" s="311"/>
      <c r="AX5450" s="311"/>
      <c r="AY5450" s="311"/>
      <c r="AZ5450" s="311"/>
      <c r="BA5450" s="311"/>
      <c r="BB5450" s="311"/>
      <c r="BC5450" s="311"/>
      <c r="BD5450" s="311"/>
      <c r="BE5450" s="491"/>
      <c r="BF5450" s="491"/>
      <c r="BG5450" s="491"/>
      <c r="BH5450" s="491"/>
      <c r="BI5450" s="491"/>
      <c r="BJ5450" s="491"/>
      <c r="BK5450" s="491"/>
      <c r="BL5450" s="491"/>
      <c r="BM5450" s="491"/>
      <c r="BN5450" s="491"/>
      <c r="BO5450" s="491"/>
      <c r="BP5450" s="306"/>
      <c r="BQ5450" s="496"/>
      <c r="BR5450" s="496"/>
      <c r="BS5450" s="496"/>
      <c r="BT5450" s="496"/>
      <c r="BU5450" s="496"/>
      <c r="BV5450" s="496"/>
    </row>
    <row r="5451" spans="1:74" s="52" customFormat="1" ht="12.75">
      <c r="A5451" s="45">
        <v>2346.9885393806389</v>
      </c>
      <c r="B5451" s="46" t="s">
        <v>416</v>
      </c>
      <c r="C5451" s="47" t="s">
        <v>307</v>
      </c>
      <c r="D5451" s="48">
        <v>827.40348575203268</v>
      </c>
      <c r="E5451" s="49">
        <v>40.794110000000003</v>
      </c>
      <c r="F5451" s="49">
        <v>2.7E-2</v>
      </c>
      <c r="G5451" s="49">
        <v>15.43216</v>
      </c>
      <c r="H5451" s="49">
        <v>0.34110000000000001</v>
      </c>
      <c r="I5451" s="49">
        <v>0.24049999999999999</v>
      </c>
      <c r="J5451" s="49">
        <v>44.839889999999997</v>
      </c>
      <c r="K5451" s="49">
        <v>0.25090000000000001</v>
      </c>
      <c r="L5451" s="49">
        <v>101.98205999999999</v>
      </c>
      <c r="M5451" s="47"/>
      <c r="N5451" s="50">
        <v>1.0050006801256168</v>
      </c>
      <c r="O5451" s="50">
        <v>5.2590593534599284E-4</v>
      </c>
      <c r="P5451" s="50">
        <v>0.31794471067270824</v>
      </c>
      <c r="Q5451" s="50">
        <v>6.7591876694205692E-3</v>
      </c>
      <c r="R5451" s="50">
        <v>5.0184512878305885E-3</v>
      </c>
      <c r="S5451" s="50">
        <v>1.6468042423737221</v>
      </c>
      <c r="T5451" s="50">
        <v>6.6225798259950969E-3</v>
      </c>
      <c r="U5451" s="50">
        <v>2.9897065067991311</v>
      </c>
      <c r="V5451" s="51">
        <v>83.817540140193429</v>
      </c>
      <c r="X5451" s="47" t="s">
        <v>1753</v>
      </c>
      <c r="Y5451" s="47" t="s">
        <v>1753</v>
      </c>
      <c r="Z5451" s="47" t="s">
        <v>1753</v>
      </c>
      <c r="AA5451" s="47" t="s">
        <v>1753</v>
      </c>
      <c r="AB5451" s="47" t="s">
        <v>1753</v>
      </c>
      <c r="AC5451" s="47" t="s">
        <v>1753</v>
      </c>
      <c r="AD5451" s="47" t="s">
        <v>1753</v>
      </c>
      <c r="AE5451" s="312"/>
      <c r="AF5451" s="465" t="s">
        <v>1754</v>
      </c>
      <c r="AG5451" s="311">
        <v>40</v>
      </c>
      <c r="AH5451" s="311">
        <v>15</v>
      </c>
      <c r="AI5451" s="311"/>
      <c r="AJ5451" s="311"/>
      <c r="AK5451" s="311"/>
      <c r="AL5451" s="311"/>
      <c r="AM5451" s="311"/>
      <c r="AN5451" s="311"/>
      <c r="AO5451" s="311"/>
      <c r="AP5451" s="311"/>
      <c r="AQ5451" s="311"/>
      <c r="AR5451" s="311"/>
      <c r="AS5451" s="311"/>
      <c r="AT5451" s="311"/>
      <c r="AU5451" s="311"/>
      <c r="AV5451" s="311"/>
      <c r="AW5451" s="311"/>
      <c r="AX5451" s="311"/>
      <c r="AY5451" s="311"/>
      <c r="AZ5451" s="311"/>
      <c r="BA5451" s="311"/>
      <c r="BB5451" s="311"/>
      <c r="BC5451" s="311"/>
      <c r="BD5451" s="311"/>
      <c r="BE5451" s="491"/>
      <c r="BF5451" s="491"/>
      <c r="BG5451" s="491"/>
      <c r="BH5451" s="491"/>
      <c r="BI5451" s="491"/>
      <c r="BJ5451" s="491"/>
      <c r="BK5451" s="491"/>
      <c r="BL5451" s="491"/>
      <c r="BM5451" s="491"/>
      <c r="BN5451" s="491"/>
      <c r="BO5451" s="491"/>
      <c r="BP5451" s="306"/>
      <c r="BQ5451" s="496"/>
      <c r="BR5451" s="496"/>
      <c r="BS5451" s="496"/>
      <c r="BT5451" s="496"/>
      <c r="BU5451" s="496"/>
      <c r="BV5451" s="496"/>
    </row>
    <row r="5452" spans="1:74" s="52" customFormat="1" ht="12.75">
      <c r="A5452" s="45">
        <v>2346.9885393806389</v>
      </c>
      <c r="B5452" s="46" t="s">
        <v>416</v>
      </c>
      <c r="C5452" s="47" t="s">
        <v>307</v>
      </c>
      <c r="D5452" s="48">
        <v>847.10348575203273</v>
      </c>
      <c r="E5452" s="49">
        <v>40.794110000000003</v>
      </c>
      <c r="F5452" s="49">
        <v>4.3799999999999999E-2</v>
      </c>
      <c r="G5452" s="49">
        <v>15.42216</v>
      </c>
      <c r="H5452" s="49">
        <v>0.35439999999999999</v>
      </c>
      <c r="I5452" s="49">
        <v>0.22939999999999999</v>
      </c>
      <c r="J5452" s="49">
        <v>44.799689999999998</v>
      </c>
      <c r="K5452" s="49">
        <v>0.2409</v>
      </c>
      <c r="L5452" s="49">
        <v>101.95395999999998</v>
      </c>
      <c r="M5452" s="47"/>
      <c r="N5452" s="50">
        <v>1.0050705974275032</v>
      </c>
      <c r="O5452" s="50">
        <v>8.531956473034288E-4</v>
      </c>
      <c r="P5452" s="50">
        <v>0.31776078820965753</v>
      </c>
      <c r="Q5452" s="50">
        <v>7.0232270903107475E-3</v>
      </c>
      <c r="R5452" s="50">
        <v>4.7871634761204891E-3</v>
      </c>
      <c r="S5452" s="50">
        <v>1.6454423087092451</v>
      </c>
      <c r="T5452" s="50">
        <v>6.3590692295234673E-3</v>
      </c>
      <c r="U5452" s="50">
        <v>2.9884552284574508</v>
      </c>
      <c r="V5452" s="51">
        <v>83.81416631277942</v>
      </c>
      <c r="X5452" s="47" t="s">
        <v>1753</v>
      </c>
      <c r="Y5452" s="47" t="s">
        <v>1753</v>
      </c>
      <c r="Z5452" s="47" t="s">
        <v>1753</v>
      </c>
      <c r="AA5452" s="47" t="s">
        <v>1753</v>
      </c>
      <c r="AB5452" s="47" t="s">
        <v>1753</v>
      </c>
      <c r="AC5452" s="47" t="s">
        <v>1753</v>
      </c>
      <c r="AD5452" s="47" t="s">
        <v>1753</v>
      </c>
      <c r="AE5452" s="312"/>
      <c r="AF5452" s="465" t="s">
        <v>1754</v>
      </c>
      <c r="AG5452" s="311">
        <v>40</v>
      </c>
      <c r="AH5452" s="311">
        <v>15</v>
      </c>
      <c r="AI5452" s="311"/>
      <c r="AJ5452" s="311"/>
      <c r="AK5452" s="311"/>
      <c r="AL5452" s="311"/>
      <c r="AM5452" s="311"/>
      <c r="AN5452" s="311"/>
      <c r="AO5452" s="311"/>
      <c r="AP5452" s="311"/>
      <c r="AQ5452" s="311"/>
      <c r="AR5452" s="311"/>
      <c r="AS5452" s="311"/>
      <c r="AT5452" s="311"/>
      <c r="AU5452" s="311"/>
      <c r="AV5452" s="311"/>
      <c r="AW5452" s="311"/>
      <c r="AX5452" s="311"/>
      <c r="AY5452" s="311"/>
      <c r="AZ5452" s="311"/>
      <c r="BA5452" s="311"/>
      <c r="BB5452" s="311"/>
      <c r="BC5452" s="311"/>
      <c r="BD5452" s="311"/>
      <c r="BE5452" s="491"/>
      <c r="BF5452" s="491"/>
      <c r="BG5452" s="491"/>
      <c r="BH5452" s="491"/>
      <c r="BI5452" s="491"/>
      <c r="BJ5452" s="491"/>
      <c r="BK5452" s="491"/>
      <c r="BL5452" s="491"/>
      <c r="BM5452" s="491"/>
      <c r="BN5452" s="491"/>
      <c r="BO5452" s="491"/>
      <c r="BP5452" s="306"/>
      <c r="BQ5452" s="496"/>
      <c r="BR5452" s="496"/>
      <c r="BS5452" s="496"/>
      <c r="BT5452" s="496"/>
      <c r="BU5452" s="496"/>
      <c r="BV5452" s="496"/>
    </row>
    <row r="5453" spans="1:74" s="52" customFormat="1" ht="12.75">
      <c r="A5453" s="45">
        <v>2346.9885393806389</v>
      </c>
      <c r="B5453" s="46" t="s">
        <v>416</v>
      </c>
      <c r="C5453" s="47" t="s">
        <v>307</v>
      </c>
      <c r="D5453" s="48">
        <v>866.80348575203277</v>
      </c>
      <c r="E5453" s="49">
        <v>40.794110000000003</v>
      </c>
      <c r="F5453" s="49">
        <v>3.2899999999999999E-2</v>
      </c>
      <c r="G5453" s="49">
        <v>15.3622</v>
      </c>
      <c r="H5453" s="49">
        <v>0.33900000000000002</v>
      </c>
      <c r="I5453" s="49">
        <v>0.20860000000000001</v>
      </c>
      <c r="J5453" s="49">
        <v>44.900179999999999</v>
      </c>
      <c r="K5453" s="49">
        <v>0.24790000000000001</v>
      </c>
      <c r="L5453" s="49">
        <v>101.94928999999999</v>
      </c>
      <c r="M5453" s="47"/>
      <c r="N5453" s="50">
        <v>1.0049038522706191</v>
      </c>
      <c r="O5453" s="50">
        <v>6.407643801464995E-4</v>
      </c>
      <c r="P5453" s="50">
        <v>0.31647284944729048</v>
      </c>
      <c r="Q5453" s="50">
        <v>6.7169271650023774E-3</v>
      </c>
      <c r="R5453" s="50">
        <v>4.3523828643312759E-3</v>
      </c>
      <c r="S5453" s="50">
        <v>1.648859595900882</v>
      </c>
      <c r="T5453" s="50">
        <v>6.5427635070630383E-3</v>
      </c>
      <c r="U5453" s="50">
        <v>2.9897444304776237</v>
      </c>
      <c r="V5453" s="51">
        <v>83.897235798637354</v>
      </c>
      <c r="X5453" s="47" t="s">
        <v>1753</v>
      </c>
      <c r="Y5453" s="47" t="s">
        <v>1753</v>
      </c>
      <c r="Z5453" s="47" t="s">
        <v>1753</v>
      </c>
      <c r="AA5453" s="47" t="s">
        <v>1753</v>
      </c>
      <c r="AB5453" s="47" t="s">
        <v>1753</v>
      </c>
      <c r="AC5453" s="47" t="s">
        <v>1753</v>
      </c>
      <c r="AD5453" s="47" t="s">
        <v>1753</v>
      </c>
      <c r="AE5453" s="312"/>
      <c r="AF5453" s="465" t="s">
        <v>1754</v>
      </c>
      <c r="AG5453" s="311">
        <v>40</v>
      </c>
      <c r="AH5453" s="311">
        <v>15</v>
      </c>
      <c r="AI5453" s="311"/>
      <c r="AJ5453" s="311"/>
      <c r="AK5453" s="311"/>
      <c r="AL5453" s="311"/>
      <c r="AM5453" s="311"/>
      <c r="AN5453" s="311"/>
      <c r="AO5453" s="311"/>
      <c r="AP5453" s="311"/>
      <c r="AQ5453" s="311"/>
      <c r="AR5453" s="311"/>
      <c r="AS5453" s="311"/>
      <c r="AT5453" s="311"/>
      <c r="AU5453" s="311"/>
      <c r="AV5453" s="311"/>
      <c r="AW5453" s="311"/>
      <c r="AX5453" s="311"/>
      <c r="AY5453" s="311"/>
      <c r="AZ5453" s="311"/>
      <c r="BA5453" s="311"/>
      <c r="BB5453" s="311"/>
      <c r="BC5453" s="311"/>
      <c r="BD5453" s="311"/>
      <c r="BE5453" s="491"/>
      <c r="BF5453" s="491"/>
      <c r="BG5453" s="491"/>
      <c r="BH5453" s="491"/>
      <c r="BI5453" s="491"/>
      <c r="BJ5453" s="491"/>
      <c r="BK5453" s="491"/>
      <c r="BL5453" s="491"/>
      <c r="BM5453" s="491"/>
      <c r="BN5453" s="491"/>
      <c r="BO5453" s="491"/>
      <c r="BP5453" s="306"/>
      <c r="BQ5453" s="496"/>
      <c r="BR5453" s="496"/>
      <c r="BS5453" s="496"/>
      <c r="BT5453" s="496"/>
      <c r="BU5453" s="496"/>
      <c r="BV5453" s="496"/>
    </row>
    <row r="5454" spans="1:74" s="52" customFormat="1" ht="12.75">
      <c r="A5454" s="45">
        <v>2346.9885393806389</v>
      </c>
      <c r="B5454" s="46" t="s">
        <v>416</v>
      </c>
      <c r="C5454" s="47" t="s">
        <v>307</v>
      </c>
      <c r="D5454" s="48">
        <v>886.50348575203282</v>
      </c>
      <c r="E5454" s="49">
        <v>40.733260000000001</v>
      </c>
      <c r="F5454" s="49">
        <v>6.7400000000000002E-2</v>
      </c>
      <c r="G5454" s="49">
        <v>15.39218</v>
      </c>
      <c r="H5454" s="49">
        <v>0.3417</v>
      </c>
      <c r="I5454" s="49">
        <v>0.20230000000000001</v>
      </c>
      <c r="J5454" s="49">
        <v>44.75949</v>
      </c>
      <c r="K5454" s="49">
        <v>0.25019999999999998</v>
      </c>
      <c r="L5454" s="49">
        <v>101.82443000000002</v>
      </c>
      <c r="M5454" s="47"/>
      <c r="N5454" s="50">
        <v>1.0045035970593938</v>
      </c>
      <c r="O5454" s="50">
        <v>1.3141279082736466E-3</v>
      </c>
      <c r="P5454" s="50">
        <v>0.31743766391873085</v>
      </c>
      <c r="Q5454" s="50">
        <v>6.7778382148846088E-3</v>
      </c>
      <c r="R5454" s="50">
        <v>4.2255568493825418E-3</v>
      </c>
      <c r="S5454" s="50">
        <v>1.6454928591143527</v>
      </c>
      <c r="T5454" s="50">
        <v>6.6106974255398035E-3</v>
      </c>
      <c r="U5454" s="50">
        <v>2.9880729097993806</v>
      </c>
      <c r="V5454" s="51">
        <v>83.828380057576766</v>
      </c>
      <c r="X5454" s="47" t="s">
        <v>1753</v>
      </c>
      <c r="Y5454" s="47" t="s">
        <v>1753</v>
      </c>
      <c r="Z5454" s="47" t="s">
        <v>1753</v>
      </c>
      <c r="AA5454" s="47" t="s">
        <v>1753</v>
      </c>
      <c r="AB5454" s="47" t="s">
        <v>1753</v>
      </c>
      <c r="AC5454" s="47" t="s">
        <v>1753</v>
      </c>
      <c r="AD5454" s="47" t="s">
        <v>1753</v>
      </c>
      <c r="AE5454" s="312"/>
      <c r="AF5454" s="465" t="s">
        <v>1754</v>
      </c>
      <c r="AG5454" s="311">
        <v>40</v>
      </c>
      <c r="AH5454" s="311">
        <v>15</v>
      </c>
      <c r="AI5454" s="311"/>
      <c r="AJ5454" s="311"/>
      <c r="AK5454" s="311"/>
      <c r="AL5454" s="311"/>
      <c r="AM5454" s="311"/>
      <c r="AN5454" s="311"/>
      <c r="AO5454" s="311"/>
      <c r="AP5454" s="311"/>
      <c r="AQ5454" s="311"/>
      <c r="AR5454" s="311"/>
      <c r="AS5454" s="311"/>
      <c r="AT5454" s="311"/>
      <c r="AU5454" s="311"/>
      <c r="AV5454" s="311"/>
      <c r="AW5454" s="311"/>
      <c r="AX5454" s="311"/>
      <c r="AY5454" s="311"/>
      <c r="AZ5454" s="311"/>
      <c r="BA5454" s="311"/>
      <c r="BB5454" s="311"/>
      <c r="BC5454" s="311"/>
      <c r="BD5454" s="311"/>
      <c r="BE5454" s="491"/>
      <c r="BF5454" s="491"/>
      <c r="BG5454" s="491"/>
      <c r="BH5454" s="491"/>
      <c r="BI5454" s="491"/>
      <c r="BJ5454" s="491"/>
      <c r="BK5454" s="491"/>
      <c r="BL5454" s="491"/>
      <c r="BM5454" s="491"/>
      <c r="BN5454" s="491"/>
      <c r="BO5454" s="491"/>
      <c r="BP5454" s="306"/>
      <c r="BQ5454" s="496"/>
      <c r="BR5454" s="496"/>
      <c r="BS5454" s="496"/>
      <c r="BT5454" s="496"/>
      <c r="BU5454" s="496"/>
      <c r="BV5454" s="496"/>
    </row>
    <row r="5455" spans="1:74" s="52" customFormat="1" ht="12.75">
      <c r="A5455" s="45">
        <v>2346.9885393806389</v>
      </c>
      <c r="B5455" s="46" t="s">
        <v>416</v>
      </c>
      <c r="C5455" s="47" t="s">
        <v>307</v>
      </c>
      <c r="D5455" s="48">
        <v>906.20348575203286</v>
      </c>
      <c r="E5455" s="49">
        <v>40.773829999999997</v>
      </c>
      <c r="F5455" s="49">
        <v>4.3200000000000002E-2</v>
      </c>
      <c r="G5455" s="49">
        <v>15.29223</v>
      </c>
      <c r="H5455" s="49">
        <v>0.34039999999999998</v>
      </c>
      <c r="I5455" s="49">
        <v>0.23769999999999999</v>
      </c>
      <c r="J5455" s="49">
        <v>44.709249999999997</v>
      </c>
      <c r="K5455" s="49">
        <v>0.24929999999999999</v>
      </c>
      <c r="L5455" s="49">
        <v>101.69330999999998</v>
      </c>
      <c r="M5455" s="47"/>
      <c r="N5455" s="50">
        <v>1.006729341286448</v>
      </c>
      <c r="O5455" s="50">
        <v>8.4331607813593694E-4</v>
      </c>
      <c r="P5455" s="50">
        <v>0.31576066923325374</v>
      </c>
      <c r="Q5455" s="50">
        <v>6.7602796608567184E-3</v>
      </c>
      <c r="R5455" s="50">
        <v>4.9710271998835518E-3</v>
      </c>
      <c r="S5455" s="50">
        <v>1.6456487668785214</v>
      </c>
      <c r="T5455" s="50">
        <v>6.5949444909081624E-3</v>
      </c>
      <c r="U5455" s="50">
        <v>2.9884548686369907</v>
      </c>
      <c r="V5455" s="51">
        <v>83.90133832234406</v>
      </c>
      <c r="X5455" s="47" t="s">
        <v>1753</v>
      </c>
      <c r="Y5455" s="47" t="s">
        <v>1753</v>
      </c>
      <c r="Z5455" s="47" t="s">
        <v>1753</v>
      </c>
      <c r="AA5455" s="47" t="s">
        <v>1753</v>
      </c>
      <c r="AB5455" s="47" t="s">
        <v>1753</v>
      </c>
      <c r="AC5455" s="47" t="s">
        <v>1753</v>
      </c>
      <c r="AD5455" s="47" t="s">
        <v>1753</v>
      </c>
      <c r="AE5455" s="312"/>
      <c r="AF5455" s="465" t="s">
        <v>1754</v>
      </c>
      <c r="AG5455" s="311">
        <v>40</v>
      </c>
      <c r="AH5455" s="311">
        <v>15</v>
      </c>
      <c r="AI5455" s="311"/>
      <c r="AJ5455" s="311"/>
      <c r="AK5455" s="311"/>
      <c r="AL5455" s="311"/>
      <c r="AM5455" s="311"/>
      <c r="AN5455" s="311"/>
      <c r="AO5455" s="311"/>
      <c r="AP5455" s="311"/>
      <c r="AQ5455" s="311"/>
      <c r="AR5455" s="311"/>
      <c r="AS5455" s="311"/>
      <c r="AT5455" s="311"/>
      <c r="AU5455" s="311"/>
      <c r="AV5455" s="311"/>
      <c r="AW5455" s="311"/>
      <c r="AX5455" s="311"/>
      <c r="AY5455" s="311"/>
      <c r="AZ5455" s="311"/>
      <c r="BA5455" s="311"/>
      <c r="BB5455" s="311"/>
      <c r="BC5455" s="311"/>
      <c r="BD5455" s="311"/>
      <c r="BE5455" s="491"/>
      <c r="BF5455" s="491"/>
      <c r="BG5455" s="491"/>
      <c r="BH5455" s="491"/>
      <c r="BI5455" s="491"/>
      <c r="BJ5455" s="491"/>
      <c r="BK5455" s="491"/>
      <c r="BL5455" s="491"/>
      <c r="BM5455" s="491"/>
      <c r="BN5455" s="491"/>
      <c r="BO5455" s="491"/>
      <c r="BP5455" s="306"/>
      <c r="BQ5455" s="496"/>
      <c r="BR5455" s="496"/>
      <c r="BS5455" s="496"/>
      <c r="BT5455" s="496"/>
      <c r="BU5455" s="496"/>
      <c r="BV5455" s="496"/>
    </row>
    <row r="5456" spans="1:74" s="52" customFormat="1" ht="12.75">
      <c r="A5456" s="45">
        <v>2346.9885393806389</v>
      </c>
      <c r="B5456" s="46" t="s">
        <v>416</v>
      </c>
      <c r="C5456" s="47" t="s">
        <v>307</v>
      </c>
      <c r="D5456" s="48">
        <v>925.90348575203291</v>
      </c>
      <c r="E5456" s="49">
        <v>40.642009999999999</v>
      </c>
      <c r="F5456" s="49">
        <v>6.1600000000000002E-2</v>
      </c>
      <c r="G5456" s="49">
        <v>15.3422</v>
      </c>
      <c r="H5456" s="49">
        <v>0.35139999999999999</v>
      </c>
      <c r="I5456" s="49">
        <v>0.23469999999999999</v>
      </c>
      <c r="J5456" s="49">
        <v>44.608750000000001</v>
      </c>
      <c r="K5456" s="49">
        <v>0.2442</v>
      </c>
      <c r="L5456" s="49">
        <v>101.54326</v>
      </c>
      <c r="M5456" s="47"/>
      <c r="N5456" s="50">
        <v>1.0053543695059739</v>
      </c>
      <c r="O5456" s="50">
        <v>1.2047588317361851E-3</v>
      </c>
      <c r="P5456" s="50">
        <v>0.3173858972234051</v>
      </c>
      <c r="Q5456" s="50">
        <v>6.9918103703012317E-3</v>
      </c>
      <c r="R5456" s="50">
        <v>4.9174824684106461E-3</v>
      </c>
      <c r="S5456" s="50">
        <v>1.6450253348909905</v>
      </c>
      <c r="T5456" s="50">
        <v>6.4721309914398629E-3</v>
      </c>
      <c r="U5456" s="50">
        <v>2.988496171300751</v>
      </c>
      <c r="V5456" s="51">
        <v>83.826738655514205</v>
      </c>
      <c r="X5456" s="47" t="s">
        <v>1753</v>
      </c>
      <c r="Y5456" s="47" t="s">
        <v>1753</v>
      </c>
      <c r="Z5456" s="47" t="s">
        <v>1753</v>
      </c>
      <c r="AA5456" s="47" t="s">
        <v>1753</v>
      </c>
      <c r="AB5456" s="47" t="s">
        <v>1753</v>
      </c>
      <c r="AC5456" s="47" t="s">
        <v>1753</v>
      </c>
      <c r="AD5456" s="47" t="s">
        <v>1753</v>
      </c>
      <c r="AE5456" s="312"/>
      <c r="AF5456" s="465" t="s">
        <v>1754</v>
      </c>
      <c r="AG5456" s="311">
        <v>40</v>
      </c>
      <c r="AH5456" s="311">
        <v>15</v>
      </c>
      <c r="AI5456" s="311"/>
      <c r="AJ5456" s="311"/>
      <c r="AK5456" s="311"/>
      <c r="AL5456" s="311"/>
      <c r="AM5456" s="311"/>
      <c r="AN5456" s="311"/>
      <c r="AO5456" s="311"/>
      <c r="AP5456" s="311"/>
      <c r="AQ5456" s="311"/>
      <c r="AR5456" s="311"/>
      <c r="AS5456" s="311"/>
      <c r="AT5456" s="311"/>
      <c r="AU5456" s="311"/>
      <c r="AV5456" s="311"/>
      <c r="AW5456" s="311"/>
      <c r="AX5456" s="311"/>
      <c r="AY5456" s="311"/>
      <c r="AZ5456" s="311"/>
      <c r="BA5456" s="311"/>
      <c r="BB5456" s="311"/>
      <c r="BC5456" s="311"/>
      <c r="BD5456" s="311"/>
      <c r="BE5456" s="491"/>
      <c r="BF5456" s="491"/>
      <c r="BG5456" s="491"/>
      <c r="BH5456" s="491"/>
      <c r="BI5456" s="491"/>
      <c r="BJ5456" s="491"/>
      <c r="BK5456" s="491"/>
      <c r="BL5456" s="491"/>
      <c r="BM5456" s="491"/>
      <c r="BN5456" s="491"/>
      <c r="BO5456" s="491"/>
      <c r="BP5456" s="306"/>
      <c r="BQ5456" s="496"/>
      <c r="BR5456" s="496"/>
      <c r="BS5456" s="496"/>
      <c r="BT5456" s="496"/>
      <c r="BU5456" s="496"/>
      <c r="BV5456" s="496"/>
    </row>
    <row r="5457" spans="1:74" s="52" customFormat="1" ht="12.75">
      <c r="A5457" s="45">
        <v>2346.9885393806389</v>
      </c>
      <c r="B5457" s="46" t="s">
        <v>416</v>
      </c>
      <c r="C5457" s="47" t="s">
        <v>307</v>
      </c>
      <c r="D5457" s="48">
        <v>945.60348575203295</v>
      </c>
      <c r="E5457" s="49">
        <v>40.652149999999999</v>
      </c>
      <c r="F5457" s="49">
        <v>5.1400000000000001E-2</v>
      </c>
      <c r="G5457" s="49">
        <v>15.43216</v>
      </c>
      <c r="H5457" s="49">
        <v>0.3523</v>
      </c>
      <c r="I5457" s="49">
        <v>0.17530000000000001</v>
      </c>
      <c r="J5457" s="49">
        <v>44.658999999999999</v>
      </c>
      <c r="K5457" s="49">
        <v>0.24590000000000001</v>
      </c>
      <c r="L5457" s="49">
        <v>101.64401000000001</v>
      </c>
      <c r="M5457" s="47"/>
      <c r="N5457" s="50">
        <v>1.0047787684694791</v>
      </c>
      <c r="O5457" s="50">
        <v>1.0044433880519454E-3</v>
      </c>
      <c r="P5457" s="50">
        <v>0.3189845449326344</v>
      </c>
      <c r="Q5457" s="50">
        <v>7.0039569140262648E-3</v>
      </c>
      <c r="R5457" s="50">
        <v>3.6699030005732966E-3</v>
      </c>
      <c r="S5457" s="50">
        <v>1.6455249437241204</v>
      </c>
      <c r="T5457" s="50">
        <v>6.5118307830977391E-3</v>
      </c>
      <c r="U5457" s="50">
        <v>2.9891491386344993</v>
      </c>
      <c r="V5457" s="51">
        <v>83.76263658819272</v>
      </c>
      <c r="X5457" s="47" t="s">
        <v>1753</v>
      </c>
      <c r="Y5457" s="47" t="s">
        <v>1753</v>
      </c>
      <c r="Z5457" s="47" t="s">
        <v>1753</v>
      </c>
      <c r="AA5457" s="47" t="s">
        <v>1753</v>
      </c>
      <c r="AB5457" s="47" t="s">
        <v>1753</v>
      </c>
      <c r="AC5457" s="47" t="s">
        <v>1753</v>
      </c>
      <c r="AD5457" s="47" t="s">
        <v>1753</v>
      </c>
      <c r="AE5457" s="312"/>
      <c r="AF5457" s="465" t="s">
        <v>1754</v>
      </c>
      <c r="AG5457" s="311">
        <v>40</v>
      </c>
      <c r="AH5457" s="311">
        <v>15</v>
      </c>
      <c r="AI5457" s="311"/>
      <c r="AJ5457" s="311"/>
      <c r="AK5457" s="311"/>
      <c r="AL5457" s="311"/>
      <c r="AM5457" s="311"/>
      <c r="AN5457" s="311"/>
      <c r="AO5457" s="311"/>
      <c r="AP5457" s="311"/>
      <c r="AQ5457" s="311"/>
      <c r="AR5457" s="311"/>
      <c r="AS5457" s="311"/>
      <c r="AT5457" s="311"/>
      <c r="AU5457" s="311"/>
      <c r="AV5457" s="311"/>
      <c r="AW5457" s="311"/>
      <c r="AX5457" s="311"/>
      <c r="AY5457" s="311"/>
      <c r="AZ5457" s="311"/>
      <c r="BA5457" s="311"/>
      <c r="BB5457" s="311"/>
      <c r="BC5457" s="311"/>
      <c r="BD5457" s="311"/>
      <c r="BE5457" s="491"/>
      <c r="BF5457" s="491"/>
      <c r="BG5457" s="491"/>
      <c r="BH5457" s="491"/>
      <c r="BI5457" s="491"/>
      <c r="BJ5457" s="491"/>
      <c r="BK5457" s="491"/>
      <c r="BL5457" s="491"/>
      <c r="BM5457" s="491"/>
      <c r="BN5457" s="491"/>
      <c r="BO5457" s="491"/>
      <c r="BP5457" s="306"/>
      <c r="BQ5457" s="496"/>
      <c r="BR5457" s="496"/>
      <c r="BS5457" s="496"/>
      <c r="BT5457" s="496"/>
      <c r="BU5457" s="496"/>
      <c r="BV5457" s="496"/>
    </row>
    <row r="5458" spans="1:74" s="52" customFormat="1" ht="12.75">
      <c r="A5458" s="45">
        <v>2346.9885393806389</v>
      </c>
      <c r="B5458" s="46" t="s">
        <v>416</v>
      </c>
      <c r="C5458" s="47" t="s">
        <v>307</v>
      </c>
      <c r="D5458" s="48">
        <v>965.303485752033</v>
      </c>
      <c r="E5458" s="49">
        <v>40.40878</v>
      </c>
      <c r="F5458" s="49">
        <v>3.1600000000000003E-2</v>
      </c>
      <c r="G5458" s="49">
        <v>15.32221</v>
      </c>
      <c r="H5458" s="49">
        <v>0.32819999999999999</v>
      </c>
      <c r="I5458" s="49">
        <v>0.1628</v>
      </c>
      <c r="J5458" s="49">
        <v>44.50826</v>
      </c>
      <c r="K5458" s="49">
        <v>0.2402</v>
      </c>
      <c r="L5458" s="49">
        <v>101.05655000099999</v>
      </c>
      <c r="M5458" s="47"/>
      <c r="N5458" s="50">
        <v>1.0045883334998611</v>
      </c>
      <c r="O5458" s="50">
        <v>6.2111910701799803E-4</v>
      </c>
      <c r="P5458" s="50">
        <v>0.31855893881330877</v>
      </c>
      <c r="Q5458" s="50">
        <v>6.5628860044246382E-3</v>
      </c>
      <c r="R5458" s="50">
        <v>3.4280924958235751E-3</v>
      </c>
      <c r="S5458" s="50">
        <v>1.6495350709463565</v>
      </c>
      <c r="T5458" s="50">
        <v>6.3979824162899018E-3</v>
      </c>
      <c r="U5458" s="50">
        <v>2.9911378013818992</v>
      </c>
      <c r="V5458" s="51">
        <v>83.81383525209705</v>
      </c>
      <c r="X5458" s="47" t="s">
        <v>1753</v>
      </c>
      <c r="Y5458" s="47" t="s">
        <v>1753</v>
      </c>
      <c r="Z5458" s="47" t="s">
        <v>1753</v>
      </c>
      <c r="AA5458" s="47" t="s">
        <v>1753</v>
      </c>
      <c r="AB5458" s="47" t="s">
        <v>1753</v>
      </c>
      <c r="AC5458" s="47" t="s">
        <v>1753</v>
      </c>
      <c r="AD5458" s="47" t="s">
        <v>1753</v>
      </c>
      <c r="AE5458" s="312"/>
      <c r="AF5458" s="465" t="s">
        <v>1754</v>
      </c>
      <c r="AG5458" s="311">
        <v>40</v>
      </c>
      <c r="AH5458" s="311">
        <v>15</v>
      </c>
      <c r="AI5458" s="311"/>
      <c r="AJ5458" s="311"/>
      <c r="AK5458" s="311"/>
      <c r="AL5458" s="311"/>
      <c r="AM5458" s="311"/>
      <c r="AN5458" s="311"/>
      <c r="AO5458" s="311"/>
      <c r="AP5458" s="311"/>
      <c r="AQ5458" s="311"/>
      <c r="AR5458" s="311"/>
      <c r="AS5458" s="311"/>
      <c r="AT5458" s="311"/>
      <c r="AU5458" s="311"/>
      <c r="AV5458" s="311"/>
      <c r="AW5458" s="311"/>
      <c r="AX5458" s="311"/>
      <c r="AY5458" s="311"/>
      <c r="AZ5458" s="311"/>
      <c r="BA5458" s="311"/>
      <c r="BB5458" s="311"/>
      <c r="BC5458" s="311"/>
      <c r="BD5458" s="311"/>
      <c r="BE5458" s="491"/>
      <c r="BF5458" s="491"/>
      <c r="BG5458" s="491"/>
      <c r="BH5458" s="491"/>
      <c r="BI5458" s="491"/>
      <c r="BJ5458" s="491"/>
      <c r="BK5458" s="491"/>
      <c r="BL5458" s="491"/>
      <c r="BM5458" s="491"/>
      <c r="BN5458" s="491"/>
      <c r="BO5458" s="491"/>
      <c r="BP5458" s="306"/>
      <c r="BQ5458" s="496"/>
      <c r="BR5458" s="496"/>
      <c r="BS5458" s="496"/>
      <c r="BT5458" s="496"/>
      <c r="BU5458" s="496"/>
      <c r="BV5458" s="496"/>
    </row>
    <row r="5459" spans="1:74" s="52" customFormat="1" ht="12.75">
      <c r="A5459" s="45">
        <v>2346.9885393806389</v>
      </c>
      <c r="B5459" s="46" t="s">
        <v>416</v>
      </c>
      <c r="C5459" s="47" t="s">
        <v>307</v>
      </c>
      <c r="D5459" s="48">
        <v>985.00348575203304</v>
      </c>
      <c r="E5459" s="49">
        <v>40.22625</v>
      </c>
      <c r="F5459" s="49">
        <v>4.9700000000000001E-2</v>
      </c>
      <c r="G5459" s="49">
        <v>15.22227</v>
      </c>
      <c r="H5459" s="49">
        <v>0.32350000000000001</v>
      </c>
      <c r="I5459" s="49">
        <v>0.24149999999999999</v>
      </c>
      <c r="J5459" s="49">
        <v>44.37762</v>
      </c>
      <c r="K5459" s="49">
        <v>0.2465</v>
      </c>
      <c r="L5459" s="49">
        <v>100.75644</v>
      </c>
      <c r="M5459" s="47"/>
      <c r="N5459" s="50">
        <v>1.0032353033536288</v>
      </c>
      <c r="O5459" s="50">
        <v>9.7999771214622527E-4</v>
      </c>
      <c r="P5459" s="50">
        <v>0.31748899262233105</v>
      </c>
      <c r="Q5459" s="50">
        <v>6.4895029681252695E-3</v>
      </c>
      <c r="R5459" s="50">
        <v>5.1014793416829371E-3</v>
      </c>
      <c r="S5459" s="50">
        <v>1.6499311070339431</v>
      </c>
      <c r="T5459" s="50">
        <v>6.5866991766864429E-3</v>
      </c>
      <c r="U5459" s="50">
        <v>2.9914146062103728</v>
      </c>
      <c r="V5459" s="51">
        <v>83.862674134629444</v>
      </c>
      <c r="X5459" s="47" t="s">
        <v>1753</v>
      </c>
      <c r="Y5459" s="47" t="s">
        <v>1753</v>
      </c>
      <c r="Z5459" s="47" t="s">
        <v>1753</v>
      </c>
      <c r="AA5459" s="47" t="s">
        <v>1753</v>
      </c>
      <c r="AB5459" s="47" t="s">
        <v>1753</v>
      </c>
      <c r="AC5459" s="47" t="s">
        <v>1753</v>
      </c>
      <c r="AD5459" s="47" t="s">
        <v>1753</v>
      </c>
      <c r="AE5459" s="312"/>
      <c r="AF5459" s="465" t="s">
        <v>1754</v>
      </c>
      <c r="AG5459" s="311">
        <v>40</v>
      </c>
      <c r="AH5459" s="311">
        <v>15</v>
      </c>
      <c r="AI5459" s="311"/>
      <c r="AJ5459" s="311"/>
      <c r="AK5459" s="311"/>
      <c r="AL5459" s="311"/>
      <c r="AM5459" s="311"/>
      <c r="AN5459" s="311"/>
      <c r="AO5459" s="311"/>
      <c r="AP5459" s="311"/>
      <c r="AQ5459" s="311"/>
      <c r="AR5459" s="311"/>
      <c r="AS5459" s="311"/>
      <c r="AT5459" s="311"/>
      <c r="AU5459" s="311"/>
      <c r="AV5459" s="311"/>
      <c r="AW5459" s="311"/>
      <c r="AX5459" s="311"/>
      <c r="AY5459" s="311"/>
      <c r="AZ5459" s="311"/>
      <c r="BA5459" s="311"/>
      <c r="BB5459" s="311"/>
      <c r="BC5459" s="311"/>
      <c r="BD5459" s="311"/>
      <c r="BE5459" s="491"/>
      <c r="BF5459" s="491"/>
      <c r="BG5459" s="491"/>
      <c r="BH5459" s="491"/>
      <c r="BI5459" s="491"/>
      <c r="BJ5459" s="491"/>
      <c r="BK5459" s="491"/>
      <c r="BL5459" s="491"/>
      <c r="BM5459" s="491"/>
      <c r="BN5459" s="491"/>
      <c r="BO5459" s="491"/>
      <c r="BP5459" s="306"/>
      <c r="BQ5459" s="496"/>
      <c r="BR5459" s="496"/>
      <c r="BS5459" s="496"/>
      <c r="BT5459" s="496"/>
      <c r="BU5459" s="496"/>
      <c r="BV5459" s="496"/>
    </row>
    <row r="5460" spans="1:74" s="52" customFormat="1" ht="12.75">
      <c r="A5460" s="45">
        <v>2346.9885393806389</v>
      </c>
      <c r="B5460" s="46" t="s">
        <v>416</v>
      </c>
      <c r="C5460" s="47" t="s">
        <v>307</v>
      </c>
      <c r="D5460" s="48">
        <v>1004.7034857520331</v>
      </c>
      <c r="E5460" s="49">
        <v>40.195839999999997</v>
      </c>
      <c r="F5460" s="49">
        <v>5.0999999999999997E-2</v>
      </c>
      <c r="G5460" s="49">
        <v>15.23226</v>
      </c>
      <c r="H5460" s="49">
        <v>0.33069999999999999</v>
      </c>
      <c r="I5460" s="49">
        <v>0.2248</v>
      </c>
      <c r="J5460" s="49">
        <v>44.26708</v>
      </c>
      <c r="K5460" s="49">
        <v>0.25140000000000001</v>
      </c>
      <c r="L5460" s="49">
        <v>100.61618000000001</v>
      </c>
      <c r="M5460" s="47"/>
      <c r="N5460" s="50">
        <v>1.0037953888529878</v>
      </c>
      <c r="O5460" s="50">
        <v>1.0069541094892081E-3</v>
      </c>
      <c r="P5460" s="50">
        <v>0.31811520349459999</v>
      </c>
      <c r="Q5460" s="50">
        <v>6.642662307119491E-3</v>
      </c>
      <c r="R5460" s="50">
        <v>4.7549519606020323E-3</v>
      </c>
      <c r="S5460" s="50">
        <v>1.647985964118869</v>
      </c>
      <c r="T5460" s="50">
        <v>6.7264668823745818E-3</v>
      </c>
      <c r="U5460" s="50">
        <v>2.9905144584650984</v>
      </c>
      <c r="V5460" s="51">
        <v>83.819998241456688</v>
      </c>
      <c r="X5460" s="47" t="s">
        <v>1753</v>
      </c>
      <c r="Y5460" s="47" t="s">
        <v>1753</v>
      </c>
      <c r="Z5460" s="47" t="s">
        <v>1753</v>
      </c>
      <c r="AA5460" s="47" t="s">
        <v>1753</v>
      </c>
      <c r="AB5460" s="47" t="s">
        <v>1753</v>
      </c>
      <c r="AC5460" s="47" t="s">
        <v>1753</v>
      </c>
      <c r="AD5460" s="47" t="s">
        <v>1753</v>
      </c>
      <c r="AE5460" s="312"/>
      <c r="AF5460" s="465" t="s">
        <v>1754</v>
      </c>
      <c r="AG5460" s="311">
        <v>40</v>
      </c>
      <c r="AH5460" s="311">
        <v>15</v>
      </c>
      <c r="AI5460" s="311"/>
      <c r="AJ5460" s="311"/>
      <c r="AK5460" s="311"/>
      <c r="AL5460" s="311"/>
      <c r="AM5460" s="311"/>
      <c r="AN5460" s="311"/>
      <c r="AO5460" s="311"/>
      <c r="AP5460" s="311"/>
      <c r="AQ5460" s="311"/>
      <c r="AR5460" s="311"/>
      <c r="AS5460" s="311"/>
      <c r="AT5460" s="311"/>
      <c r="AU5460" s="311"/>
      <c r="AV5460" s="311"/>
      <c r="AW5460" s="311"/>
      <c r="AX5460" s="311"/>
      <c r="AY5460" s="311"/>
      <c r="AZ5460" s="311"/>
      <c r="BA5460" s="311"/>
      <c r="BB5460" s="311"/>
      <c r="BC5460" s="311"/>
      <c r="BD5460" s="311"/>
      <c r="BE5460" s="491"/>
      <c r="BF5460" s="491"/>
      <c r="BG5460" s="491"/>
      <c r="BH5460" s="491"/>
      <c r="BI5460" s="491"/>
      <c r="BJ5460" s="491"/>
      <c r="BK5460" s="491"/>
      <c r="BL5460" s="491"/>
      <c r="BM5460" s="491"/>
      <c r="BN5460" s="491"/>
      <c r="BO5460" s="491"/>
      <c r="BP5460" s="306"/>
      <c r="BQ5460" s="496"/>
      <c r="BR5460" s="496"/>
      <c r="BS5460" s="496"/>
      <c r="BT5460" s="496"/>
      <c r="BU5460" s="496"/>
      <c r="BV5460" s="496"/>
    </row>
    <row r="5461" spans="1:74" s="52" customFormat="1" ht="12.75">
      <c r="A5461" s="45">
        <v>2346.9885393806389</v>
      </c>
      <c r="B5461" s="46" t="s">
        <v>416</v>
      </c>
      <c r="C5461" s="47" t="s">
        <v>307</v>
      </c>
      <c r="D5461" s="48">
        <v>1024.403485752033</v>
      </c>
      <c r="E5461" s="49">
        <v>40.307380000000002</v>
      </c>
      <c r="F5461" s="49">
        <v>5.5199999999999999E-2</v>
      </c>
      <c r="G5461" s="49">
        <v>15.3622</v>
      </c>
      <c r="H5461" s="49">
        <v>0.3352</v>
      </c>
      <c r="I5461" s="49">
        <v>0.2419</v>
      </c>
      <c r="J5461" s="49">
        <v>44.447969999999998</v>
      </c>
      <c r="K5461" s="49">
        <v>0.2445</v>
      </c>
      <c r="L5461" s="49">
        <v>101.05845000000002</v>
      </c>
      <c r="M5461" s="47"/>
      <c r="N5461" s="50">
        <v>1.0027171850483561</v>
      </c>
      <c r="O5461" s="50">
        <v>1.085696358648174E-3</v>
      </c>
      <c r="P5461" s="50">
        <v>0.31959744397855377</v>
      </c>
      <c r="Q5461" s="50">
        <v>6.7072082494266999E-3</v>
      </c>
      <c r="R5461" s="50">
        <v>5.0970101218608174E-3</v>
      </c>
      <c r="S5461" s="50">
        <v>1.6483687212123148</v>
      </c>
      <c r="T5461" s="50">
        <v>6.516740077680586E-3</v>
      </c>
      <c r="U5461" s="50">
        <v>2.9912828547155019</v>
      </c>
      <c r="V5461" s="51">
        <v>83.760013275047498</v>
      </c>
      <c r="X5461" s="47" t="s">
        <v>1753</v>
      </c>
      <c r="Y5461" s="47" t="s">
        <v>1753</v>
      </c>
      <c r="Z5461" s="47" t="s">
        <v>1753</v>
      </c>
      <c r="AA5461" s="47" t="s">
        <v>1753</v>
      </c>
      <c r="AB5461" s="47" t="s">
        <v>1753</v>
      </c>
      <c r="AC5461" s="47" t="s">
        <v>1753</v>
      </c>
      <c r="AD5461" s="47" t="s">
        <v>1753</v>
      </c>
      <c r="AE5461" s="312"/>
      <c r="AF5461" s="465" t="s">
        <v>1754</v>
      </c>
      <c r="AG5461" s="311">
        <v>40</v>
      </c>
      <c r="AH5461" s="311">
        <v>15</v>
      </c>
      <c r="AI5461" s="311"/>
      <c r="AJ5461" s="311"/>
      <c r="AK5461" s="311"/>
      <c r="AL5461" s="311"/>
      <c r="AM5461" s="311"/>
      <c r="AN5461" s="311"/>
      <c r="AO5461" s="311"/>
      <c r="AP5461" s="311"/>
      <c r="AQ5461" s="311"/>
      <c r="AR5461" s="311"/>
      <c r="AS5461" s="311"/>
      <c r="AT5461" s="311"/>
      <c r="AU5461" s="311"/>
      <c r="AV5461" s="311"/>
      <c r="AW5461" s="311"/>
      <c r="AX5461" s="311"/>
      <c r="AY5461" s="311"/>
      <c r="AZ5461" s="311"/>
      <c r="BA5461" s="311"/>
      <c r="BB5461" s="311"/>
      <c r="BC5461" s="311"/>
      <c r="BD5461" s="311"/>
      <c r="BE5461" s="491"/>
      <c r="BF5461" s="491"/>
      <c r="BG5461" s="491"/>
      <c r="BH5461" s="491"/>
      <c r="BI5461" s="491"/>
      <c r="BJ5461" s="491"/>
      <c r="BK5461" s="491"/>
      <c r="BL5461" s="491"/>
      <c r="BM5461" s="491"/>
      <c r="BN5461" s="491"/>
      <c r="BO5461" s="491"/>
      <c r="BP5461" s="306"/>
      <c r="BQ5461" s="496"/>
      <c r="BR5461" s="496"/>
      <c r="BS5461" s="496"/>
      <c r="BT5461" s="496"/>
      <c r="BU5461" s="496"/>
      <c r="BV5461" s="496"/>
    </row>
    <row r="5462" spans="1:74" s="52" customFormat="1" ht="12.75">
      <c r="A5462" s="45">
        <v>2346.9885393806389</v>
      </c>
      <c r="B5462" s="46" t="s">
        <v>416</v>
      </c>
      <c r="C5462" s="47" t="s">
        <v>307</v>
      </c>
      <c r="D5462" s="48">
        <v>1044.1034857520331</v>
      </c>
      <c r="E5462" s="49">
        <v>40.4392</v>
      </c>
      <c r="F5462" s="49">
        <v>3.5999999999999997E-2</v>
      </c>
      <c r="G5462" s="49">
        <v>15.27224</v>
      </c>
      <c r="H5462" s="49">
        <v>0.31309999999999999</v>
      </c>
      <c r="I5462" s="49">
        <v>0.21310000000000001</v>
      </c>
      <c r="J5462" s="49">
        <v>44.488160000000001</v>
      </c>
      <c r="K5462" s="49">
        <v>0.2455</v>
      </c>
      <c r="L5462" s="49">
        <v>101.0617</v>
      </c>
      <c r="M5462" s="47"/>
      <c r="N5462" s="50">
        <v>1.005017451946677</v>
      </c>
      <c r="O5462" s="50">
        <v>7.0737378933119727E-4</v>
      </c>
      <c r="P5462" s="50">
        <v>0.31741670722980742</v>
      </c>
      <c r="Q5462" s="50">
        <v>6.2588999285490259E-3</v>
      </c>
      <c r="R5462" s="50">
        <v>4.4858034101801399E-3</v>
      </c>
      <c r="S5462" s="50">
        <v>1.6482536166934567</v>
      </c>
      <c r="T5462" s="50">
        <v>6.5370256903810597E-3</v>
      </c>
      <c r="U5462" s="50">
        <v>2.989872040465368</v>
      </c>
      <c r="V5462" s="51">
        <v>83.851986603924601</v>
      </c>
      <c r="X5462" s="47" t="s">
        <v>1753</v>
      </c>
      <c r="Y5462" s="47" t="s">
        <v>1753</v>
      </c>
      <c r="Z5462" s="47" t="s">
        <v>1753</v>
      </c>
      <c r="AA5462" s="47" t="s">
        <v>1753</v>
      </c>
      <c r="AB5462" s="47" t="s">
        <v>1753</v>
      </c>
      <c r="AC5462" s="47" t="s">
        <v>1753</v>
      </c>
      <c r="AD5462" s="47" t="s">
        <v>1753</v>
      </c>
      <c r="AE5462" s="312"/>
      <c r="AF5462" s="465" t="s">
        <v>1754</v>
      </c>
      <c r="AG5462" s="311">
        <v>40</v>
      </c>
      <c r="AH5462" s="311">
        <v>15</v>
      </c>
      <c r="AI5462" s="311"/>
      <c r="AJ5462" s="311"/>
      <c r="AK5462" s="311"/>
      <c r="AL5462" s="311"/>
      <c r="AM5462" s="311"/>
      <c r="AN5462" s="311"/>
      <c r="AO5462" s="311"/>
      <c r="AP5462" s="311"/>
      <c r="AQ5462" s="311"/>
      <c r="AR5462" s="311"/>
      <c r="AS5462" s="311"/>
      <c r="AT5462" s="311"/>
      <c r="AU5462" s="311"/>
      <c r="AV5462" s="311"/>
      <c r="AW5462" s="311"/>
      <c r="AX5462" s="311"/>
      <c r="AY5462" s="311"/>
      <c r="AZ5462" s="311"/>
      <c r="BA5462" s="311"/>
      <c r="BB5462" s="311"/>
      <c r="BC5462" s="311"/>
      <c r="BD5462" s="311"/>
      <c r="BE5462" s="491"/>
      <c r="BF5462" s="491"/>
      <c r="BG5462" s="491"/>
      <c r="BH5462" s="491"/>
      <c r="BI5462" s="491"/>
      <c r="BJ5462" s="491"/>
      <c r="BK5462" s="491"/>
      <c r="BL5462" s="491"/>
      <c r="BM5462" s="491"/>
      <c r="BN5462" s="491"/>
      <c r="BO5462" s="491"/>
      <c r="BP5462" s="306"/>
      <c r="BQ5462" s="496"/>
      <c r="BR5462" s="496"/>
      <c r="BS5462" s="496"/>
      <c r="BT5462" s="496"/>
      <c r="BU5462" s="496"/>
      <c r="BV5462" s="496"/>
    </row>
    <row r="5463" spans="1:74" s="52" customFormat="1" ht="12.75">
      <c r="A5463" s="45">
        <v>2346.9885393806389</v>
      </c>
      <c r="B5463" s="46" t="s">
        <v>416</v>
      </c>
      <c r="C5463" s="47" t="s">
        <v>307</v>
      </c>
      <c r="D5463" s="48">
        <v>1063.8034857520331</v>
      </c>
      <c r="E5463" s="49">
        <v>40.642009999999999</v>
      </c>
      <c r="F5463" s="49">
        <v>4.87E-2</v>
      </c>
      <c r="G5463" s="49">
        <v>15.24226</v>
      </c>
      <c r="H5463" s="49">
        <v>0.32069999999999999</v>
      </c>
      <c r="I5463" s="49">
        <v>0.216</v>
      </c>
      <c r="J5463" s="49">
        <v>44.49821</v>
      </c>
      <c r="K5463" s="49">
        <v>0.2412</v>
      </c>
      <c r="L5463" s="49">
        <v>101.25958</v>
      </c>
      <c r="M5463" s="47"/>
      <c r="N5463" s="50">
        <v>1.0074888310005723</v>
      </c>
      <c r="O5463" s="50">
        <v>9.5448572625366564E-4</v>
      </c>
      <c r="P5463" s="50">
        <v>0.31598787723481503</v>
      </c>
      <c r="Q5463" s="50">
        <v>6.3945194724084609E-3</v>
      </c>
      <c r="R5463" s="50">
        <v>4.5352846730622948E-3</v>
      </c>
      <c r="S5463" s="50">
        <v>1.6444328682906255</v>
      </c>
      <c r="T5463" s="50">
        <v>6.4061929153966159E-3</v>
      </c>
      <c r="U5463" s="50">
        <v>2.9874864792621953</v>
      </c>
      <c r="V5463" s="51">
        <v>83.881629596297586</v>
      </c>
      <c r="X5463" s="47" t="s">
        <v>1753</v>
      </c>
      <c r="Y5463" s="47" t="s">
        <v>1753</v>
      </c>
      <c r="Z5463" s="47" t="s">
        <v>1753</v>
      </c>
      <c r="AA5463" s="47" t="s">
        <v>1753</v>
      </c>
      <c r="AB5463" s="47" t="s">
        <v>1753</v>
      </c>
      <c r="AC5463" s="47" t="s">
        <v>1753</v>
      </c>
      <c r="AD5463" s="47" t="s">
        <v>1753</v>
      </c>
      <c r="AE5463" s="312"/>
      <c r="AF5463" s="465" t="s">
        <v>1754</v>
      </c>
      <c r="AG5463" s="311">
        <v>40</v>
      </c>
      <c r="AH5463" s="311">
        <v>15</v>
      </c>
      <c r="AI5463" s="311"/>
      <c r="AJ5463" s="311"/>
      <c r="AK5463" s="311"/>
      <c r="AL5463" s="311"/>
      <c r="AM5463" s="311"/>
      <c r="AN5463" s="311"/>
      <c r="AO5463" s="311"/>
      <c r="AP5463" s="311"/>
      <c r="AQ5463" s="311"/>
      <c r="AR5463" s="311"/>
      <c r="AS5463" s="311"/>
      <c r="AT5463" s="311"/>
      <c r="AU5463" s="311"/>
      <c r="AV5463" s="311"/>
      <c r="AW5463" s="311"/>
      <c r="AX5463" s="311"/>
      <c r="AY5463" s="311"/>
      <c r="AZ5463" s="311"/>
      <c r="BA5463" s="311"/>
      <c r="BB5463" s="311"/>
      <c r="BC5463" s="311"/>
      <c r="BD5463" s="311"/>
      <c r="BE5463" s="491"/>
      <c r="BF5463" s="491"/>
      <c r="BG5463" s="491"/>
      <c r="BH5463" s="491"/>
      <c r="BI5463" s="491"/>
      <c r="BJ5463" s="491"/>
      <c r="BK5463" s="491"/>
      <c r="BL5463" s="491"/>
      <c r="BM5463" s="491"/>
      <c r="BN5463" s="491"/>
      <c r="BO5463" s="491"/>
      <c r="BP5463" s="306"/>
      <c r="BQ5463" s="496"/>
      <c r="BR5463" s="496"/>
      <c r="BS5463" s="496"/>
      <c r="BT5463" s="496"/>
      <c r="BU5463" s="496"/>
      <c r="BV5463" s="496"/>
    </row>
    <row r="5464" spans="1:74" s="52" customFormat="1" ht="12.75">
      <c r="A5464" s="45">
        <v>2346.9885393806389</v>
      </c>
      <c r="B5464" s="46" t="s">
        <v>416</v>
      </c>
      <c r="C5464" s="47" t="s">
        <v>307</v>
      </c>
      <c r="D5464" s="48">
        <v>1083.5034857520332</v>
      </c>
      <c r="E5464" s="49">
        <v>40.39864</v>
      </c>
      <c r="F5464" s="49">
        <v>4.3999999999999997E-2</v>
      </c>
      <c r="G5464" s="49">
        <v>15.25225</v>
      </c>
      <c r="H5464" s="49">
        <v>0.31769999999999998</v>
      </c>
      <c r="I5464" s="49">
        <v>0.2321</v>
      </c>
      <c r="J5464" s="49">
        <v>44.427869999999999</v>
      </c>
      <c r="K5464" s="49">
        <v>0.24890000000000001</v>
      </c>
      <c r="L5464" s="49">
        <v>100.99776</v>
      </c>
      <c r="M5464" s="47"/>
      <c r="N5464" s="50">
        <v>1.0045495491181216</v>
      </c>
      <c r="O5464" s="50">
        <v>8.6503306763248704E-4</v>
      </c>
      <c r="P5464" s="50">
        <v>0.31717177102428651</v>
      </c>
      <c r="Q5464" s="50">
        <v>6.3542708879225961E-3</v>
      </c>
      <c r="R5464" s="50">
        <v>4.8883860681621883E-3</v>
      </c>
      <c r="S5464" s="50">
        <v>1.6469054092304003</v>
      </c>
      <c r="T5464" s="50">
        <v>6.6311241972759581E-3</v>
      </c>
      <c r="U5464" s="50">
        <v>2.9889508607705917</v>
      </c>
      <c r="V5464" s="51">
        <v>83.851359090524241</v>
      </c>
      <c r="X5464" s="47" t="s">
        <v>1753</v>
      </c>
      <c r="Y5464" s="47" t="s">
        <v>1753</v>
      </c>
      <c r="Z5464" s="47" t="s">
        <v>1753</v>
      </c>
      <c r="AA5464" s="47" t="s">
        <v>1753</v>
      </c>
      <c r="AB5464" s="47" t="s">
        <v>1753</v>
      </c>
      <c r="AC5464" s="47" t="s">
        <v>1753</v>
      </c>
      <c r="AD5464" s="47" t="s">
        <v>1753</v>
      </c>
      <c r="AE5464" s="312"/>
      <c r="AF5464" s="465" t="s">
        <v>1754</v>
      </c>
      <c r="AG5464" s="311">
        <v>40</v>
      </c>
      <c r="AH5464" s="311">
        <v>15</v>
      </c>
      <c r="AI5464" s="311"/>
      <c r="AJ5464" s="311"/>
      <c r="AK5464" s="311"/>
      <c r="AL5464" s="311"/>
      <c r="AM5464" s="311"/>
      <c r="AN5464" s="311"/>
      <c r="AO5464" s="311"/>
      <c r="AP5464" s="311"/>
      <c r="AQ5464" s="311"/>
      <c r="AR5464" s="311"/>
      <c r="AS5464" s="311"/>
      <c r="AT5464" s="311"/>
      <c r="AU5464" s="311"/>
      <c r="AV5464" s="311"/>
      <c r="AW5464" s="311"/>
      <c r="AX5464" s="311"/>
      <c r="AY5464" s="311"/>
      <c r="AZ5464" s="311"/>
      <c r="BA5464" s="311"/>
      <c r="BB5464" s="311"/>
      <c r="BC5464" s="311"/>
      <c r="BD5464" s="311"/>
      <c r="BE5464" s="491"/>
      <c r="BF5464" s="491"/>
      <c r="BG5464" s="491"/>
      <c r="BH5464" s="491"/>
      <c r="BI5464" s="491"/>
      <c r="BJ5464" s="491"/>
      <c r="BK5464" s="491"/>
      <c r="BL5464" s="491"/>
      <c r="BM5464" s="491"/>
      <c r="BN5464" s="491"/>
      <c r="BO5464" s="491"/>
      <c r="BP5464" s="306"/>
      <c r="BQ5464" s="496"/>
      <c r="BR5464" s="496"/>
      <c r="BS5464" s="496"/>
      <c r="BT5464" s="496"/>
      <c r="BU5464" s="496"/>
      <c r="BV5464" s="496"/>
    </row>
    <row r="5465" spans="1:74" s="52" customFormat="1" ht="12.75">
      <c r="A5465" s="45">
        <v>2346.9885393806389</v>
      </c>
      <c r="B5465" s="46" t="s">
        <v>416</v>
      </c>
      <c r="C5465" s="47" t="s">
        <v>307</v>
      </c>
      <c r="D5465" s="48">
        <v>1103.2034857520332</v>
      </c>
      <c r="E5465" s="49">
        <v>40.094430000000003</v>
      </c>
      <c r="F5465" s="49">
        <v>5.9900000000000002E-2</v>
      </c>
      <c r="G5465" s="49">
        <v>15.20228</v>
      </c>
      <c r="H5465" s="49">
        <v>0.33839999999999998</v>
      </c>
      <c r="I5465" s="49">
        <v>0.2225</v>
      </c>
      <c r="J5465" s="49">
        <v>44.407769999999999</v>
      </c>
      <c r="K5465" s="49">
        <v>0.24399999999999999</v>
      </c>
      <c r="L5465" s="49">
        <v>100.62098</v>
      </c>
      <c r="M5465" s="47"/>
      <c r="N5465" s="50">
        <v>1.0014640333611124</v>
      </c>
      <c r="O5465" s="50">
        <v>1.1829150311454693E-3</v>
      </c>
      <c r="P5465" s="50">
        <v>0.31755286411437622</v>
      </c>
      <c r="Q5465" s="50">
        <v>6.7986950181857181E-3</v>
      </c>
      <c r="R5465" s="50">
        <v>4.7072478683201895E-3</v>
      </c>
      <c r="S5465" s="50">
        <v>1.6535556800271483</v>
      </c>
      <c r="T5465" s="50">
        <v>6.5297835684211538E-3</v>
      </c>
      <c r="U5465" s="50">
        <v>2.9929926162657923</v>
      </c>
      <c r="V5465" s="51">
        <v>83.889630783743584</v>
      </c>
      <c r="X5465" s="47" t="s">
        <v>1753</v>
      </c>
      <c r="Y5465" s="47" t="s">
        <v>1753</v>
      </c>
      <c r="Z5465" s="47" t="s">
        <v>1753</v>
      </c>
      <c r="AA5465" s="47" t="s">
        <v>1753</v>
      </c>
      <c r="AB5465" s="47" t="s">
        <v>1753</v>
      </c>
      <c r="AC5465" s="47" t="s">
        <v>1753</v>
      </c>
      <c r="AD5465" s="47" t="s">
        <v>1753</v>
      </c>
      <c r="AE5465" s="312"/>
      <c r="AF5465" s="465" t="s">
        <v>1754</v>
      </c>
      <c r="AG5465" s="311">
        <v>40</v>
      </c>
      <c r="AH5465" s="311">
        <v>15</v>
      </c>
      <c r="AI5465" s="311"/>
      <c r="AJ5465" s="311"/>
      <c r="AK5465" s="311"/>
      <c r="AL5465" s="311"/>
      <c r="AM5465" s="311"/>
      <c r="AN5465" s="311"/>
      <c r="AO5465" s="311"/>
      <c r="AP5465" s="311"/>
      <c r="AQ5465" s="311"/>
      <c r="AR5465" s="311"/>
      <c r="AS5465" s="311"/>
      <c r="AT5465" s="311"/>
      <c r="AU5465" s="311"/>
      <c r="AV5465" s="311"/>
      <c r="AW5465" s="311"/>
      <c r="AX5465" s="311"/>
      <c r="AY5465" s="311"/>
      <c r="AZ5465" s="311"/>
      <c r="BA5465" s="311"/>
      <c r="BB5465" s="311"/>
      <c r="BC5465" s="311"/>
      <c r="BD5465" s="311"/>
      <c r="BE5465" s="491"/>
      <c r="BF5465" s="491"/>
      <c r="BG5465" s="491"/>
      <c r="BH5465" s="491"/>
      <c r="BI5465" s="491"/>
      <c r="BJ5465" s="491"/>
      <c r="BK5465" s="491"/>
      <c r="BL5465" s="491"/>
      <c r="BM5465" s="491"/>
      <c r="BN5465" s="491"/>
      <c r="BO5465" s="491"/>
      <c r="BP5465" s="306"/>
      <c r="BQ5465" s="496"/>
      <c r="BR5465" s="496"/>
      <c r="BS5465" s="496"/>
      <c r="BT5465" s="496"/>
      <c r="BU5465" s="496"/>
      <c r="BV5465" s="496"/>
    </row>
    <row r="5466" spans="1:74" s="52" customFormat="1" ht="12.75">
      <c r="A5466" s="45">
        <v>2346.9885393806389</v>
      </c>
      <c r="B5466" s="46" t="s">
        <v>416</v>
      </c>
      <c r="C5466" s="47" t="s">
        <v>307</v>
      </c>
      <c r="D5466" s="48">
        <v>1122.9034857520332</v>
      </c>
      <c r="E5466" s="49">
        <v>40.459479999999999</v>
      </c>
      <c r="F5466" s="49">
        <v>3.3099999999999997E-2</v>
      </c>
      <c r="G5466" s="49">
        <v>15.5421</v>
      </c>
      <c r="H5466" s="49">
        <v>0.32090000000000002</v>
      </c>
      <c r="I5466" s="49">
        <v>0.1724</v>
      </c>
      <c r="J5466" s="49">
        <v>44.246980000000001</v>
      </c>
      <c r="K5466" s="49">
        <v>0.2427</v>
      </c>
      <c r="L5466" s="49">
        <v>101.08875999999999</v>
      </c>
      <c r="M5466" s="47"/>
      <c r="N5466" s="50">
        <v>1.0061333128690548</v>
      </c>
      <c r="O5466" s="50">
        <v>6.5078665797716081E-4</v>
      </c>
      <c r="P5466" s="50">
        <v>0.32322200864298772</v>
      </c>
      <c r="Q5466" s="50">
        <v>6.4187260631088034E-3</v>
      </c>
      <c r="R5466" s="50">
        <v>3.6312674153880634E-3</v>
      </c>
      <c r="S5466" s="50">
        <v>1.6403155858813807</v>
      </c>
      <c r="T5466" s="50">
        <v>6.4664013383091265E-3</v>
      </c>
      <c r="U5466" s="50">
        <v>2.9885218538275899</v>
      </c>
      <c r="V5466" s="51">
        <v>83.538791946518216</v>
      </c>
      <c r="X5466" s="47" t="s">
        <v>1753</v>
      </c>
      <c r="Y5466" s="47" t="s">
        <v>1753</v>
      </c>
      <c r="Z5466" s="47" t="s">
        <v>1753</v>
      </c>
      <c r="AA5466" s="47" t="s">
        <v>1753</v>
      </c>
      <c r="AB5466" s="47" t="s">
        <v>1753</v>
      </c>
      <c r="AC5466" s="47" t="s">
        <v>1753</v>
      </c>
      <c r="AD5466" s="47" t="s">
        <v>1753</v>
      </c>
      <c r="AE5466" s="312"/>
      <c r="AF5466" s="465" t="s">
        <v>1754</v>
      </c>
      <c r="AG5466" s="311">
        <v>40</v>
      </c>
      <c r="AH5466" s="311">
        <v>15</v>
      </c>
      <c r="AI5466" s="311"/>
      <c r="AJ5466" s="311"/>
      <c r="AK5466" s="311"/>
      <c r="AL5466" s="311"/>
      <c r="AM5466" s="311"/>
      <c r="AN5466" s="311"/>
      <c r="AO5466" s="311"/>
      <c r="AP5466" s="311"/>
      <c r="AQ5466" s="311"/>
      <c r="AR5466" s="311"/>
      <c r="AS5466" s="311"/>
      <c r="AT5466" s="311"/>
      <c r="AU5466" s="311"/>
      <c r="AV5466" s="311"/>
      <c r="AW5466" s="311"/>
      <c r="AX5466" s="311"/>
      <c r="AY5466" s="311"/>
      <c r="AZ5466" s="311"/>
      <c r="BA5466" s="311"/>
      <c r="BB5466" s="311"/>
      <c r="BC5466" s="311"/>
      <c r="BD5466" s="311"/>
      <c r="BE5466" s="491"/>
      <c r="BF5466" s="491"/>
      <c r="BG5466" s="491"/>
      <c r="BH5466" s="491"/>
      <c r="BI5466" s="491"/>
      <c r="BJ5466" s="491"/>
      <c r="BK5466" s="491"/>
      <c r="BL5466" s="491"/>
      <c r="BM5466" s="491"/>
      <c r="BN5466" s="491"/>
      <c r="BO5466" s="491"/>
      <c r="BP5466" s="306"/>
      <c r="BQ5466" s="496"/>
      <c r="BR5466" s="496"/>
      <c r="BS5466" s="496"/>
      <c r="BT5466" s="496"/>
      <c r="BU5466" s="496"/>
      <c r="BV5466" s="496"/>
    </row>
    <row r="5467" spans="1:74" s="52" customFormat="1" ht="12.75">
      <c r="A5467" s="45">
        <v>2346.9885393806389</v>
      </c>
      <c r="B5467" s="46" t="s">
        <v>416</v>
      </c>
      <c r="C5467" s="47" t="s">
        <v>307</v>
      </c>
      <c r="D5467" s="48">
        <v>1142.6034857520333</v>
      </c>
      <c r="E5467" s="49">
        <v>40.42906</v>
      </c>
      <c r="F5467" s="49">
        <v>3.2800000000000003E-2</v>
      </c>
      <c r="G5467" s="49">
        <v>16.151789999999998</v>
      </c>
      <c r="H5467" s="49">
        <v>0.2535</v>
      </c>
      <c r="I5467" s="49">
        <v>0.2316</v>
      </c>
      <c r="J5467" s="49">
        <v>43.804810000000003</v>
      </c>
      <c r="K5467" s="49">
        <v>0.245</v>
      </c>
      <c r="L5467" s="49">
        <v>101.19176000000002</v>
      </c>
      <c r="M5467" s="47"/>
      <c r="N5467" s="50">
        <v>1.0073356284892714</v>
      </c>
      <c r="O5467" s="50">
        <v>6.4614473475004203E-4</v>
      </c>
      <c r="P5467" s="50">
        <v>0.33655589691910021</v>
      </c>
      <c r="Q5467" s="50">
        <v>5.0804526375093648E-3</v>
      </c>
      <c r="R5467" s="50">
        <v>4.8877034163329796E-3</v>
      </c>
      <c r="S5467" s="50">
        <v>1.6270874581123758</v>
      </c>
      <c r="T5467" s="50">
        <v>6.5403995921308449E-3</v>
      </c>
      <c r="U5467" s="50">
        <v>2.9891973166660155</v>
      </c>
      <c r="V5467" s="51">
        <v>82.860640347100826</v>
      </c>
      <c r="X5467" s="47" t="s">
        <v>1753</v>
      </c>
      <c r="Y5467" s="47" t="s">
        <v>1753</v>
      </c>
      <c r="Z5467" s="47" t="s">
        <v>1753</v>
      </c>
      <c r="AA5467" s="47" t="s">
        <v>1753</v>
      </c>
      <c r="AB5467" s="47" t="s">
        <v>1753</v>
      </c>
      <c r="AC5467" s="47" t="s">
        <v>1753</v>
      </c>
      <c r="AD5467" s="47" t="s">
        <v>1753</v>
      </c>
      <c r="AE5467" s="312"/>
      <c r="AF5467" s="465" t="s">
        <v>1754</v>
      </c>
      <c r="AG5467" s="311">
        <v>40</v>
      </c>
      <c r="AH5467" s="311">
        <v>15</v>
      </c>
      <c r="AI5467" s="311"/>
      <c r="AJ5467" s="311"/>
      <c r="AK5467" s="311"/>
      <c r="AL5467" s="311"/>
      <c r="AM5467" s="311"/>
      <c r="AN5467" s="311"/>
      <c r="AO5467" s="311"/>
      <c r="AP5467" s="311"/>
      <c r="AQ5467" s="311"/>
      <c r="AR5467" s="311"/>
      <c r="AS5467" s="311"/>
      <c r="AT5467" s="311"/>
      <c r="AU5467" s="311"/>
      <c r="AV5467" s="311"/>
      <c r="AW5467" s="311"/>
      <c r="AX5467" s="311"/>
      <c r="AY5467" s="311"/>
      <c r="AZ5467" s="311"/>
      <c r="BA5467" s="311"/>
      <c r="BB5467" s="311"/>
      <c r="BC5467" s="311"/>
      <c r="BD5467" s="311"/>
      <c r="BE5467" s="491"/>
      <c r="BF5467" s="491"/>
      <c r="BG5467" s="491"/>
      <c r="BH5467" s="491"/>
      <c r="BI5467" s="491"/>
      <c r="BJ5467" s="491"/>
      <c r="BK5467" s="491"/>
      <c r="BL5467" s="491"/>
      <c r="BM5467" s="491"/>
      <c r="BN5467" s="491"/>
      <c r="BO5467" s="491"/>
      <c r="BP5467" s="306"/>
      <c r="BQ5467" s="496"/>
      <c r="BR5467" s="496"/>
      <c r="BS5467" s="496"/>
      <c r="BT5467" s="496"/>
      <c r="BU5467" s="496"/>
      <c r="BV5467" s="496"/>
    </row>
    <row r="5468" spans="1:74" s="52" customFormat="1" ht="12.75">
      <c r="A5468" s="38"/>
      <c r="B5468" s="46"/>
      <c r="C5468" s="47"/>
      <c r="D5468" s="48"/>
      <c r="E5468" s="49"/>
      <c r="F5468" s="49"/>
      <c r="G5468" s="49"/>
      <c r="H5468" s="49"/>
      <c r="I5468" s="49"/>
      <c r="J5468" s="49"/>
      <c r="K5468" s="49"/>
      <c r="L5468" s="49"/>
      <c r="M5468" s="47"/>
      <c r="N5468" s="50"/>
      <c r="O5468" s="50"/>
      <c r="P5468" s="50"/>
      <c r="Q5468" s="50"/>
      <c r="R5468" s="50"/>
      <c r="S5468" s="50"/>
      <c r="T5468" s="50"/>
      <c r="U5468" s="50"/>
      <c r="V5468" s="51"/>
      <c r="AE5468" s="312"/>
      <c r="AF5468" s="312"/>
      <c r="AG5468" s="312"/>
      <c r="AH5468" s="312"/>
      <c r="AI5468" s="312"/>
      <c r="AJ5468" s="312"/>
      <c r="AK5468" s="312"/>
      <c r="AL5468" s="312"/>
      <c r="AM5468" s="312"/>
      <c r="AN5468" s="312"/>
      <c r="AO5468" s="312"/>
      <c r="AP5468" s="312"/>
      <c r="AQ5468" s="312"/>
      <c r="AR5468" s="312"/>
      <c r="AS5468" s="312"/>
      <c r="AT5468" s="312"/>
      <c r="AU5468" s="312"/>
      <c r="AV5468" s="312"/>
      <c r="AW5468" s="312"/>
      <c r="AX5468" s="312"/>
      <c r="AY5468" s="312"/>
      <c r="AZ5468" s="312"/>
      <c r="BA5468" s="312"/>
      <c r="BB5468" s="312"/>
      <c r="BC5468" s="312"/>
      <c r="BD5468" s="312"/>
      <c r="BE5468" s="306"/>
      <c r="BF5468" s="306"/>
      <c r="BG5468" s="306"/>
      <c r="BH5468" s="306"/>
      <c r="BI5468" s="306"/>
      <c r="BJ5468" s="306"/>
      <c r="BK5468" s="306"/>
      <c r="BL5468" s="306"/>
      <c r="BM5468" s="306"/>
      <c r="BN5468" s="306"/>
      <c r="BO5468" s="306"/>
      <c r="BP5468" s="306"/>
      <c r="BQ5468" s="496"/>
      <c r="BR5468" s="496"/>
      <c r="BS5468" s="496"/>
      <c r="BT5468" s="496"/>
      <c r="BU5468" s="496"/>
      <c r="BV5468" s="496"/>
    </row>
    <row r="5469" spans="1:74" s="52" customFormat="1" ht="12.75">
      <c r="A5469" s="45">
        <v>2346.9885393806389</v>
      </c>
      <c r="B5469" s="46" t="s">
        <v>416</v>
      </c>
      <c r="C5469" s="47" t="s">
        <v>328</v>
      </c>
      <c r="D5469" s="48">
        <v>0</v>
      </c>
      <c r="E5469" s="49">
        <v>39.66854</v>
      </c>
      <c r="F5469" s="49">
        <v>0.02</v>
      </c>
      <c r="G5469" s="49">
        <v>17.421150000000001</v>
      </c>
      <c r="H5469" s="49">
        <v>0.23949999999999999</v>
      </c>
      <c r="I5469" s="49">
        <v>0.27289999999999998</v>
      </c>
      <c r="J5469" s="49">
        <v>42.669240000000002</v>
      </c>
      <c r="K5469" s="49">
        <v>0.24310000000000001</v>
      </c>
      <c r="L5469" s="49">
        <v>100.57553</v>
      </c>
      <c r="M5469" s="47"/>
      <c r="N5469" s="50">
        <v>1.0017558416956163</v>
      </c>
      <c r="O5469" s="50">
        <v>3.9932001416229541E-4</v>
      </c>
      <c r="P5469" s="50">
        <v>0.36791583594379584</v>
      </c>
      <c r="Q5469" s="50">
        <v>4.8648009728187109E-3</v>
      </c>
      <c r="R5469" s="50">
        <v>5.8372049490223298E-3</v>
      </c>
      <c r="S5469" s="50">
        <v>1.6063460888435497</v>
      </c>
      <c r="T5469" s="50">
        <v>6.5774608748036126E-3</v>
      </c>
      <c r="U5469" s="50">
        <v>2.9947858655498329</v>
      </c>
      <c r="V5469" s="51">
        <v>81.364385782629853</v>
      </c>
      <c r="X5469" s="47" t="s">
        <v>1753</v>
      </c>
      <c r="Y5469" s="47" t="s">
        <v>1753</v>
      </c>
      <c r="Z5469" s="47" t="s">
        <v>1753</v>
      </c>
      <c r="AA5469" s="47" t="s">
        <v>1753</v>
      </c>
      <c r="AB5469" s="47" t="s">
        <v>1753</v>
      </c>
      <c r="AC5469" s="47" t="s">
        <v>1753</v>
      </c>
      <c r="AD5469" s="47" t="s">
        <v>1753</v>
      </c>
      <c r="AE5469" s="312"/>
      <c r="AF5469" s="465" t="s">
        <v>1754</v>
      </c>
      <c r="AG5469" s="311">
        <v>40</v>
      </c>
      <c r="AH5469" s="311">
        <v>15</v>
      </c>
      <c r="AI5469" s="311"/>
      <c r="AJ5469" s="311"/>
      <c r="AK5469" s="311"/>
      <c r="AL5469" s="311"/>
      <c r="AM5469" s="311"/>
      <c r="AN5469" s="311"/>
      <c r="AO5469" s="311"/>
      <c r="AP5469" s="311"/>
      <c r="AQ5469" s="311"/>
      <c r="AR5469" s="311"/>
      <c r="AS5469" s="311"/>
      <c r="AT5469" s="311"/>
      <c r="AU5469" s="311"/>
      <c r="AV5469" s="311"/>
      <c r="AW5469" s="311"/>
      <c r="AX5469" s="311"/>
      <c r="AY5469" s="311"/>
      <c r="AZ5469" s="311"/>
      <c r="BA5469" s="311"/>
      <c r="BB5469" s="311"/>
      <c r="BC5469" s="311"/>
      <c r="BD5469" s="311"/>
      <c r="BE5469" s="491"/>
      <c r="BF5469" s="491"/>
      <c r="BG5469" s="491"/>
      <c r="BH5469" s="491"/>
      <c r="BI5469" s="491"/>
      <c r="BJ5469" s="491"/>
      <c r="BK5469" s="491"/>
      <c r="BL5469" s="491"/>
      <c r="BM5469" s="491"/>
      <c r="BN5469" s="491"/>
      <c r="BO5469" s="491"/>
      <c r="BP5469" s="306"/>
      <c r="BQ5469" s="496"/>
      <c r="BR5469" s="496"/>
      <c r="BS5469" s="496"/>
      <c r="BT5469" s="496"/>
      <c r="BU5469" s="496"/>
      <c r="BV5469" s="496"/>
    </row>
    <row r="5470" spans="1:74" s="52" customFormat="1" ht="12.75">
      <c r="A5470" s="45">
        <v>2346.9885393806389</v>
      </c>
      <c r="B5470" s="46" t="s">
        <v>416</v>
      </c>
      <c r="C5470" s="47" t="s">
        <v>328</v>
      </c>
      <c r="D5470" s="48">
        <v>9.8596216402501415</v>
      </c>
      <c r="E5470" s="49">
        <v>39.911900000000003</v>
      </c>
      <c r="F5470" s="49">
        <v>5.3400000000000003E-2</v>
      </c>
      <c r="G5470" s="49">
        <v>15.572089999999999</v>
      </c>
      <c r="H5470" s="49">
        <v>0.27610000000000001</v>
      </c>
      <c r="I5470" s="49">
        <v>0.2084</v>
      </c>
      <c r="J5470" s="49">
        <v>44.056049999999999</v>
      </c>
      <c r="K5470" s="49">
        <v>0.2349</v>
      </c>
      <c r="L5470" s="49">
        <v>100.39913999999999</v>
      </c>
      <c r="M5470" s="47"/>
      <c r="N5470" s="50">
        <v>1.000328575596489</v>
      </c>
      <c r="O5470" s="50">
        <v>1.0581736539751242E-3</v>
      </c>
      <c r="P5470" s="50">
        <v>0.32639475513995558</v>
      </c>
      <c r="Q5470" s="50">
        <v>5.5660944478698312E-3</v>
      </c>
      <c r="R5470" s="50">
        <v>4.4240876862880057E-3</v>
      </c>
      <c r="S5470" s="50">
        <v>1.6460930233665803</v>
      </c>
      <c r="T5470" s="50">
        <v>6.307843889109141E-3</v>
      </c>
      <c r="U5470" s="50">
        <v>2.9915636013177136</v>
      </c>
      <c r="V5470" s="51">
        <v>83.452634855507981</v>
      </c>
      <c r="X5470" s="47" t="s">
        <v>1753</v>
      </c>
      <c r="Y5470" s="47" t="s">
        <v>1753</v>
      </c>
      <c r="Z5470" s="47" t="s">
        <v>1753</v>
      </c>
      <c r="AA5470" s="47" t="s">
        <v>1753</v>
      </c>
      <c r="AB5470" s="47" t="s">
        <v>1753</v>
      </c>
      <c r="AC5470" s="47" t="s">
        <v>1753</v>
      </c>
      <c r="AD5470" s="47" t="s">
        <v>1753</v>
      </c>
      <c r="AE5470" s="312"/>
      <c r="AF5470" s="465" t="s">
        <v>1754</v>
      </c>
      <c r="AG5470" s="311">
        <v>40</v>
      </c>
      <c r="AH5470" s="311">
        <v>15</v>
      </c>
      <c r="AI5470" s="311"/>
      <c r="AJ5470" s="311"/>
      <c r="AK5470" s="311"/>
      <c r="AL5470" s="311"/>
      <c r="AM5470" s="311"/>
      <c r="AN5470" s="311"/>
      <c r="AO5470" s="311"/>
      <c r="AP5470" s="311"/>
      <c r="AQ5470" s="311"/>
      <c r="AR5470" s="311"/>
      <c r="AS5470" s="311"/>
      <c r="AT5470" s="311"/>
      <c r="AU5470" s="311"/>
      <c r="AV5470" s="311"/>
      <c r="AW5470" s="311"/>
      <c r="AX5470" s="311"/>
      <c r="AY5470" s="311"/>
      <c r="AZ5470" s="311"/>
      <c r="BA5470" s="311"/>
      <c r="BB5470" s="311"/>
      <c r="BC5470" s="311"/>
      <c r="BD5470" s="311"/>
      <c r="BE5470" s="491"/>
      <c r="BF5470" s="491"/>
      <c r="BG5470" s="491"/>
      <c r="BH5470" s="491"/>
      <c r="BI5470" s="491"/>
      <c r="BJ5470" s="491"/>
      <c r="BK5470" s="491"/>
      <c r="BL5470" s="491"/>
      <c r="BM5470" s="491"/>
      <c r="BN5470" s="491"/>
      <c r="BO5470" s="491"/>
      <c r="BP5470" s="306"/>
      <c r="BQ5470" s="496"/>
      <c r="BR5470" s="496"/>
      <c r="BS5470" s="496"/>
      <c r="BT5470" s="496"/>
      <c r="BU5470" s="496"/>
      <c r="BV5470" s="496"/>
    </row>
    <row r="5471" spans="1:74" s="52" customFormat="1" ht="12.75">
      <c r="A5471" s="45">
        <v>2346.9885393806389</v>
      </c>
      <c r="B5471" s="46" t="s">
        <v>416</v>
      </c>
      <c r="C5471" s="47" t="s">
        <v>328</v>
      </c>
      <c r="D5471" s="48">
        <v>19.719621640250139</v>
      </c>
      <c r="E5471" s="49">
        <v>40.25667</v>
      </c>
      <c r="F5471" s="49">
        <v>6.2399999999999997E-2</v>
      </c>
      <c r="G5471" s="49">
        <v>14.58259</v>
      </c>
      <c r="H5471" s="49">
        <v>0.28989999999999999</v>
      </c>
      <c r="I5471" s="49">
        <v>0.23799999999999999</v>
      </c>
      <c r="J5471" s="49">
        <v>44.859990000000003</v>
      </c>
      <c r="K5471" s="49">
        <v>0.23150000000000001</v>
      </c>
      <c r="L5471" s="49">
        <v>100.57395</v>
      </c>
      <c r="M5471" s="47"/>
      <c r="N5471" s="50">
        <v>1.0028054437497931</v>
      </c>
      <c r="O5471" s="50">
        <v>1.22896309100125E-3</v>
      </c>
      <c r="P5471" s="50">
        <v>0.30378721663586999</v>
      </c>
      <c r="Q5471" s="50">
        <v>5.8085929456148152E-3</v>
      </c>
      <c r="R5471" s="50">
        <v>5.0215932470384604E-3</v>
      </c>
      <c r="S5471" s="50">
        <v>1.6658908903132603</v>
      </c>
      <c r="T5471" s="50">
        <v>6.1785629829958465E-3</v>
      </c>
      <c r="U5471" s="50">
        <v>2.991987330488612</v>
      </c>
      <c r="V5471" s="51">
        <v>84.5768089941147</v>
      </c>
      <c r="X5471" s="47" t="s">
        <v>1753</v>
      </c>
      <c r="Y5471" s="47" t="s">
        <v>1753</v>
      </c>
      <c r="Z5471" s="47" t="s">
        <v>1753</v>
      </c>
      <c r="AA5471" s="47" t="s">
        <v>1753</v>
      </c>
      <c r="AB5471" s="47" t="s">
        <v>1753</v>
      </c>
      <c r="AC5471" s="47" t="s">
        <v>1753</v>
      </c>
      <c r="AD5471" s="47" t="s">
        <v>1753</v>
      </c>
      <c r="AE5471" s="312"/>
      <c r="AF5471" s="465" t="s">
        <v>1754</v>
      </c>
      <c r="AG5471" s="311">
        <v>40</v>
      </c>
      <c r="AH5471" s="311">
        <v>15</v>
      </c>
      <c r="AI5471" s="311"/>
      <c r="AJ5471" s="311"/>
      <c r="AK5471" s="311"/>
      <c r="AL5471" s="311"/>
      <c r="AM5471" s="311"/>
      <c r="AN5471" s="311"/>
      <c r="AO5471" s="311"/>
      <c r="AP5471" s="311"/>
      <c r="AQ5471" s="311"/>
      <c r="AR5471" s="311"/>
      <c r="AS5471" s="311"/>
      <c r="AT5471" s="311"/>
      <c r="AU5471" s="311"/>
      <c r="AV5471" s="311"/>
      <c r="AW5471" s="311"/>
      <c r="AX5471" s="311"/>
      <c r="AY5471" s="311"/>
      <c r="AZ5471" s="311"/>
      <c r="BA5471" s="311"/>
      <c r="BB5471" s="311"/>
      <c r="BC5471" s="311"/>
      <c r="BD5471" s="311"/>
      <c r="BE5471" s="491"/>
      <c r="BF5471" s="491"/>
      <c r="BG5471" s="491"/>
      <c r="BH5471" s="491"/>
      <c r="BI5471" s="491"/>
      <c r="BJ5471" s="491"/>
      <c r="BK5471" s="491"/>
      <c r="BL5471" s="491"/>
      <c r="BM5471" s="491"/>
      <c r="BN5471" s="491"/>
      <c r="BO5471" s="491"/>
      <c r="BP5471" s="306"/>
      <c r="BQ5471" s="496"/>
      <c r="BR5471" s="496"/>
      <c r="BS5471" s="496"/>
      <c r="BT5471" s="496"/>
      <c r="BU5471" s="496"/>
      <c r="BV5471" s="496"/>
    </row>
    <row r="5472" spans="1:74" s="52" customFormat="1" ht="12.75">
      <c r="A5472" s="45">
        <v>2346.9885393806389</v>
      </c>
      <c r="B5472" s="46" t="s">
        <v>416</v>
      </c>
      <c r="C5472" s="47" t="s">
        <v>328</v>
      </c>
      <c r="D5472" s="48">
        <v>29.579621640250139</v>
      </c>
      <c r="E5472" s="49">
        <v>40.520319999999998</v>
      </c>
      <c r="F5472" s="49">
        <v>4.6899999999999997E-2</v>
      </c>
      <c r="G5472" s="49">
        <v>14.072850000000001</v>
      </c>
      <c r="H5472" s="49">
        <v>0.33889999999999998</v>
      </c>
      <c r="I5472" s="49">
        <v>0.18720000000000001</v>
      </c>
      <c r="J5472" s="49">
        <v>45.161459999999998</v>
      </c>
      <c r="K5472" s="49">
        <v>0.2243</v>
      </c>
      <c r="L5472" s="49">
        <v>100.61472999999999</v>
      </c>
      <c r="M5472" s="47"/>
      <c r="N5472" s="50">
        <v>1.0059515041026363</v>
      </c>
      <c r="O5472" s="50">
        <v>9.2056071131965211E-4</v>
      </c>
      <c r="P5472" s="50">
        <v>0.29217444686476951</v>
      </c>
      <c r="Q5472" s="50">
        <v>6.7673655949679326E-3</v>
      </c>
      <c r="R5472" s="50">
        <v>3.9363686243600949E-3</v>
      </c>
      <c r="S5472" s="50">
        <v>1.6714011513307241</v>
      </c>
      <c r="T5472" s="50">
        <v>5.9661078368616659E-3</v>
      </c>
      <c r="U5472" s="50">
        <v>2.9885669312359617</v>
      </c>
      <c r="V5472" s="51">
        <v>85.120285303337695</v>
      </c>
      <c r="X5472" s="47" t="s">
        <v>1753</v>
      </c>
      <c r="Y5472" s="47" t="s">
        <v>1753</v>
      </c>
      <c r="Z5472" s="47" t="s">
        <v>1753</v>
      </c>
      <c r="AA5472" s="47" t="s">
        <v>1753</v>
      </c>
      <c r="AB5472" s="47" t="s">
        <v>1753</v>
      </c>
      <c r="AC5472" s="47" t="s">
        <v>1753</v>
      </c>
      <c r="AD5472" s="47" t="s">
        <v>1753</v>
      </c>
      <c r="AE5472" s="312"/>
      <c r="AF5472" s="465" t="s">
        <v>1754</v>
      </c>
      <c r="AG5472" s="311">
        <v>40</v>
      </c>
      <c r="AH5472" s="311">
        <v>15</v>
      </c>
      <c r="AI5472" s="311"/>
      <c r="AJ5472" s="311"/>
      <c r="AK5472" s="311"/>
      <c r="AL5472" s="311"/>
      <c r="AM5472" s="311"/>
      <c r="AN5472" s="311"/>
      <c r="AO5472" s="311"/>
      <c r="AP5472" s="311"/>
      <c r="AQ5472" s="311"/>
      <c r="AR5472" s="311"/>
      <c r="AS5472" s="311"/>
      <c r="AT5472" s="311"/>
      <c r="AU5472" s="311"/>
      <c r="AV5472" s="311"/>
      <c r="AW5472" s="311"/>
      <c r="AX5472" s="311"/>
      <c r="AY5472" s="311"/>
      <c r="AZ5472" s="311"/>
      <c r="BA5472" s="311"/>
      <c r="BB5472" s="311"/>
      <c r="BC5472" s="311"/>
      <c r="BD5472" s="311"/>
      <c r="BE5472" s="491"/>
      <c r="BF5472" s="491"/>
      <c r="BG5472" s="491"/>
      <c r="BH5472" s="491"/>
      <c r="BI5472" s="491"/>
      <c r="BJ5472" s="491"/>
      <c r="BK5472" s="491"/>
      <c r="BL5472" s="491"/>
      <c r="BM5472" s="491"/>
      <c r="BN5472" s="491"/>
      <c r="BO5472" s="491"/>
      <c r="BP5472" s="306"/>
      <c r="BQ5472" s="496"/>
      <c r="BR5472" s="496"/>
      <c r="BS5472" s="496"/>
      <c r="BT5472" s="496"/>
      <c r="BU5472" s="496"/>
      <c r="BV5472" s="496"/>
    </row>
    <row r="5473" spans="1:74" s="52" customFormat="1" ht="12.75">
      <c r="A5473" s="45">
        <v>2346.9885393806389</v>
      </c>
      <c r="B5473" s="46" t="s">
        <v>416</v>
      </c>
      <c r="C5473" s="47" t="s">
        <v>328</v>
      </c>
      <c r="D5473" s="48">
        <v>39.439621640250138</v>
      </c>
      <c r="E5473" s="49">
        <v>40.205970000000001</v>
      </c>
      <c r="F5473" s="49">
        <v>4.58E-2</v>
      </c>
      <c r="G5473" s="49">
        <v>13.66306</v>
      </c>
      <c r="H5473" s="49">
        <v>0.33029999999999998</v>
      </c>
      <c r="I5473" s="49">
        <v>0.19009999999999999</v>
      </c>
      <c r="J5473" s="49">
        <v>45.975459999999998</v>
      </c>
      <c r="K5473" s="49">
        <v>0.21779999999999999</v>
      </c>
      <c r="L5473" s="49">
        <v>100.69819000000001</v>
      </c>
      <c r="M5473" s="47"/>
      <c r="N5473" s="50">
        <v>0.99664055270612784</v>
      </c>
      <c r="O5473" s="50">
        <v>8.9761252338001153E-4</v>
      </c>
      <c r="P5473" s="50">
        <v>0.28323830035163922</v>
      </c>
      <c r="Q5473" s="50">
        <v>6.5856777524618626E-3</v>
      </c>
      <c r="R5473" s="50">
        <v>3.9913137313083245E-3</v>
      </c>
      <c r="S5473" s="50">
        <v>1.6989579846210192</v>
      </c>
      <c r="T5473" s="50">
        <v>5.7844694666494816E-3</v>
      </c>
      <c r="U5473" s="50">
        <v>2.9975017696713651</v>
      </c>
      <c r="V5473" s="51">
        <v>85.710885319536047</v>
      </c>
      <c r="X5473" s="47" t="s">
        <v>1753</v>
      </c>
      <c r="Y5473" s="47" t="s">
        <v>1753</v>
      </c>
      <c r="Z5473" s="47" t="s">
        <v>1753</v>
      </c>
      <c r="AA5473" s="47" t="s">
        <v>1753</v>
      </c>
      <c r="AB5473" s="47" t="s">
        <v>1753</v>
      </c>
      <c r="AC5473" s="47" t="s">
        <v>1753</v>
      </c>
      <c r="AD5473" s="47" t="s">
        <v>1753</v>
      </c>
      <c r="AE5473" s="312"/>
      <c r="AF5473" s="465" t="s">
        <v>1754</v>
      </c>
      <c r="AG5473" s="311">
        <v>40</v>
      </c>
      <c r="AH5473" s="311">
        <v>15</v>
      </c>
      <c r="AI5473" s="311"/>
      <c r="AJ5473" s="311"/>
      <c r="AK5473" s="311"/>
      <c r="AL5473" s="311"/>
      <c r="AM5473" s="311"/>
      <c r="AN5473" s="311"/>
      <c r="AO5473" s="311"/>
      <c r="AP5473" s="311"/>
      <c r="AQ5473" s="311"/>
      <c r="AR5473" s="311"/>
      <c r="AS5473" s="311"/>
      <c r="AT5473" s="311"/>
      <c r="AU5473" s="311"/>
      <c r="AV5473" s="311"/>
      <c r="AW5473" s="311"/>
      <c r="AX5473" s="311"/>
      <c r="AY5473" s="311"/>
      <c r="AZ5473" s="311"/>
      <c r="BA5473" s="311"/>
      <c r="BB5473" s="311"/>
      <c r="BC5473" s="311"/>
      <c r="BD5473" s="311"/>
      <c r="BE5473" s="491"/>
      <c r="BF5473" s="491"/>
      <c r="BG5473" s="491"/>
      <c r="BH5473" s="491"/>
      <c r="BI5473" s="491"/>
      <c r="BJ5473" s="491"/>
      <c r="BK5473" s="491"/>
      <c r="BL5473" s="491"/>
      <c r="BM5473" s="491"/>
      <c r="BN5473" s="491"/>
      <c r="BO5473" s="491"/>
      <c r="BP5473" s="306"/>
      <c r="BQ5473" s="496"/>
      <c r="BR5473" s="496"/>
      <c r="BS5473" s="496"/>
      <c r="BT5473" s="496"/>
      <c r="BU5473" s="496"/>
      <c r="BV5473" s="496"/>
    </row>
    <row r="5474" spans="1:74" s="52" customFormat="1" ht="12.75">
      <c r="A5474" s="45">
        <v>2346.9885393806389</v>
      </c>
      <c r="B5474" s="46" t="s">
        <v>416</v>
      </c>
      <c r="C5474" s="47" t="s">
        <v>328</v>
      </c>
      <c r="D5474" s="48">
        <v>49.299621640250137</v>
      </c>
      <c r="E5474" s="49">
        <v>40.287089999999999</v>
      </c>
      <c r="F5474" s="49">
        <v>8.0600000000000005E-2</v>
      </c>
      <c r="G5474" s="49">
        <v>13.54312</v>
      </c>
      <c r="H5474" s="49">
        <v>0.34399999999999997</v>
      </c>
      <c r="I5474" s="49">
        <v>0.23069999999999999</v>
      </c>
      <c r="J5474" s="49">
        <v>45.824710000000003</v>
      </c>
      <c r="K5474" s="49">
        <v>0.21790000000000001</v>
      </c>
      <c r="L5474" s="49">
        <v>100.569120001</v>
      </c>
      <c r="M5474" s="47"/>
      <c r="N5474" s="50">
        <v>0.99929475385571442</v>
      </c>
      <c r="O5474" s="50">
        <v>1.5806589166197211E-3</v>
      </c>
      <c r="P5474" s="50">
        <v>0.28093278806599353</v>
      </c>
      <c r="Q5474" s="50">
        <v>6.8632535542298232E-3</v>
      </c>
      <c r="R5474" s="50">
        <v>4.846866327803216E-3</v>
      </c>
      <c r="S5474" s="50">
        <v>1.6944781750365792</v>
      </c>
      <c r="T5474" s="50">
        <v>5.7908536110983762E-3</v>
      </c>
      <c r="U5474" s="50">
        <v>2.9947140567198174</v>
      </c>
      <c r="V5474" s="51">
        <v>85.778514278124604</v>
      </c>
      <c r="X5474" s="47" t="s">
        <v>1753</v>
      </c>
      <c r="Y5474" s="47" t="s">
        <v>1753</v>
      </c>
      <c r="Z5474" s="47" t="s">
        <v>1753</v>
      </c>
      <c r="AA5474" s="47" t="s">
        <v>1753</v>
      </c>
      <c r="AB5474" s="47" t="s">
        <v>1753</v>
      </c>
      <c r="AC5474" s="47" t="s">
        <v>1753</v>
      </c>
      <c r="AD5474" s="47" t="s">
        <v>1753</v>
      </c>
      <c r="AE5474" s="312"/>
      <c r="AF5474" s="465" t="s">
        <v>1754</v>
      </c>
      <c r="AG5474" s="311">
        <v>40</v>
      </c>
      <c r="AH5474" s="311">
        <v>15</v>
      </c>
      <c r="AI5474" s="311"/>
      <c r="AJ5474" s="311"/>
      <c r="AK5474" s="311"/>
      <c r="AL5474" s="311"/>
      <c r="AM5474" s="311"/>
      <c r="AN5474" s="311"/>
      <c r="AO5474" s="311"/>
      <c r="AP5474" s="311"/>
      <c r="AQ5474" s="311"/>
      <c r="AR5474" s="311"/>
      <c r="AS5474" s="311"/>
      <c r="AT5474" s="311"/>
      <c r="AU5474" s="311"/>
      <c r="AV5474" s="311"/>
      <c r="AW5474" s="311"/>
      <c r="AX5474" s="311"/>
      <c r="AY5474" s="311"/>
      <c r="AZ5474" s="311"/>
      <c r="BA5474" s="311"/>
      <c r="BB5474" s="311"/>
      <c r="BC5474" s="311"/>
      <c r="BD5474" s="311"/>
      <c r="BE5474" s="491"/>
      <c r="BF5474" s="491"/>
      <c r="BG5474" s="491"/>
      <c r="BH5474" s="491"/>
      <c r="BI5474" s="491"/>
      <c r="BJ5474" s="491"/>
      <c r="BK5474" s="491"/>
      <c r="BL5474" s="491"/>
      <c r="BM5474" s="491"/>
      <c r="BN5474" s="491"/>
      <c r="BO5474" s="491"/>
      <c r="BP5474" s="306"/>
      <c r="BQ5474" s="496"/>
      <c r="BR5474" s="496"/>
      <c r="BS5474" s="496"/>
      <c r="BT5474" s="496"/>
      <c r="BU5474" s="496"/>
      <c r="BV5474" s="496"/>
    </row>
    <row r="5475" spans="1:74" s="52" customFormat="1" ht="12.75">
      <c r="A5475" s="45">
        <v>2346.9885393806389</v>
      </c>
      <c r="B5475" s="46" t="s">
        <v>416</v>
      </c>
      <c r="C5475" s="47" t="s">
        <v>328</v>
      </c>
      <c r="D5475" s="48">
        <v>59.159621640250137</v>
      </c>
      <c r="E5475" s="49">
        <v>40.276960000000003</v>
      </c>
      <c r="F5475" s="49">
        <v>3.4799999999999998E-2</v>
      </c>
      <c r="G5475" s="49">
        <v>13.253270000000001</v>
      </c>
      <c r="H5475" s="49">
        <v>0.33850000000000002</v>
      </c>
      <c r="I5475" s="49">
        <v>0.20330000000000001</v>
      </c>
      <c r="J5475" s="49">
        <v>45.824710000000003</v>
      </c>
      <c r="K5475" s="49">
        <v>0.223</v>
      </c>
      <c r="L5475" s="49">
        <v>100.20294000000001</v>
      </c>
      <c r="M5475" s="47"/>
      <c r="N5475" s="50">
        <v>1.0014363048286568</v>
      </c>
      <c r="O5475" s="50">
        <v>6.8410270399988401E-4</v>
      </c>
      <c r="P5475" s="50">
        <v>0.27557872575576875</v>
      </c>
      <c r="Q5475" s="50">
        <v>6.7696967284535531E-3</v>
      </c>
      <c r="R5475" s="50">
        <v>4.2814390503939075E-3</v>
      </c>
      <c r="S5475" s="50">
        <v>1.6985366365104493</v>
      </c>
      <c r="T5475" s="50">
        <v>5.9405842370936863E-3</v>
      </c>
      <c r="U5475" s="50">
        <v>2.9945163720385484</v>
      </c>
      <c r="V5475" s="51">
        <v>86.040394040629238</v>
      </c>
      <c r="X5475" s="47" t="s">
        <v>1753</v>
      </c>
      <c r="Y5475" s="47" t="s">
        <v>1753</v>
      </c>
      <c r="Z5475" s="47" t="s">
        <v>1753</v>
      </c>
      <c r="AA5475" s="47" t="s">
        <v>1753</v>
      </c>
      <c r="AB5475" s="47" t="s">
        <v>1753</v>
      </c>
      <c r="AC5475" s="47" t="s">
        <v>1753</v>
      </c>
      <c r="AD5475" s="47" t="s">
        <v>1753</v>
      </c>
      <c r="AE5475" s="312"/>
      <c r="AF5475" s="465" t="s">
        <v>1754</v>
      </c>
      <c r="AG5475" s="311">
        <v>40</v>
      </c>
      <c r="AH5475" s="311">
        <v>15</v>
      </c>
      <c r="AI5475" s="311"/>
      <c r="AJ5475" s="311"/>
      <c r="AK5475" s="311"/>
      <c r="AL5475" s="311"/>
      <c r="AM5475" s="311"/>
      <c r="AN5475" s="311"/>
      <c r="AO5475" s="311"/>
      <c r="AP5475" s="311"/>
      <c r="AQ5475" s="311"/>
      <c r="AR5475" s="311"/>
      <c r="AS5475" s="311"/>
      <c r="AT5475" s="311"/>
      <c r="AU5475" s="311"/>
      <c r="AV5475" s="311"/>
      <c r="AW5475" s="311"/>
      <c r="AX5475" s="311"/>
      <c r="AY5475" s="311"/>
      <c r="AZ5475" s="311"/>
      <c r="BA5475" s="311"/>
      <c r="BB5475" s="311"/>
      <c r="BC5475" s="311"/>
      <c r="BD5475" s="311"/>
      <c r="BE5475" s="491"/>
      <c r="BF5475" s="491"/>
      <c r="BG5475" s="491"/>
      <c r="BH5475" s="491"/>
      <c r="BI5475" s="491"/>
      <c r="BJ5475" s="491"/>
      <c r="BK5475" s="491"/>
      <c r="BL5475" s="491"/>
      <c r="BM5475" s="491"/>
      <c r="BN5475" s="491"/>
      <c r="BO5475" s="491"/>
      <c r="BP5475" s="306"/>
      <c r="BQ5475" s="496"/>
      <c r="BR5475" s="496"/>
      <c r="BS5475" s="496"/>
      <c r="BT5475" s="496"/>
      <c r="BU5475" s="496"/>
      <c r="BV5475" s="496"/>
    </row>
    <row r="5476" spans="1:74" s="52" customFormat="1" ht="12.75">
      <c r="A5476" s="45">
        <v>2346.9885393806389</v>
      </c>
      <c r="B5476" s="46" t="s">
        <v>416</v>
      </c>
      <c r="C5476" s="47" t="s">
        <v>328</v>
      </c>
      <c r="D5476" s="48">
        <v>69.019621640250136</v>
      </c>
      <c r="E5476" s="49">
        <v>40.287089999999999</v>
      </c>
      <c r="F5476" s="49">
        <v>6.9400000000000003E-2</v>
      </c>
      <c r="G5476" s="49">
        <v>13.263260000000001</v>
      </c>
      <c r="H5476" s="49">
        <v>0.36680000000000001</v>
      </c>
      <c r="I5476" s="49">
        <v>0.1221</v>
      </c>
      <c r="J5476" s="49">
        <v>45.854869999999998</v>
      </c>
      <c r="K5476" s="49">
        <v>0.21290000000000001</v>
      </c>
      <c r="L5476" s="49">
        <v>100.22592</v>
      </c>
      <c r="M5476" s="47"/>
      <c r="N5476" s="50">
        <v>1.0009876193761731</v>
      </c>
      <c r="O5476" s="50">
        <v>1.3633196448548104E-3</v>
      </c>
      <c r="P5476" s="50">
        <v>0.27559357241690935</v>
      </c>
      <c r="Q5476" s="50">
        <v>7.3305409915842765E-3</v>
      </c>
      <c r="R5476" s="50">
        <v>2.569592230213298E-3</v>
      </c>
      <c r="S5476" s="50">
        <v>1.6984658505213071</v>
      </c>
      <c r="T5476" s="50">
        <v>5.6675598645910394E-3</v>
      </c>
      <c r="U5476" s="50">
        <v>2.9932280545303858</v>
      </c>
      <c r="V5476" s="51">
        <v>86.039246376549684</v>
      </c>
      <c r="X5476" s="47" t="s">
        <v>1753</v>
      </c>
      <c r="Y5476" s="47" t="s">
        <v>1753</v>
      </c>
      <c r="Z5476" s="47" t="s">
        <v>1753</v>
      </c>
      <c r="AA5476" s="47" t="s">
        <v>1753</v>
      </c>
      <c r="AB5476" s="47" t="s">
        <v>1753</v>
      </c>
      <c r="AC5476" s="47" t="s">
        <v>1753</v>
      </c>
      <c r="AD5476" s="47" t="s">
        <v>1753</v>
      </c>
      <c r="AE5476" s="312"/>
      <c r="AF5476" s="465" t="s">
        <v>1754</v>
      </c>
      <c r="AG5476" s="311">
        <v>40</v>
      </c>
      <c r="AH5476" s="311">
        <v>15</v>
      </c>
      <c r="AI5476" s="311"/>
      <c r="AJ5476" s="311"/>
      <c r="AK5476" s="311"/>
      <c r="AL5476" s="311"/>
      <c r="AM5476" s="311"/>
      <c r="AN5476" s="311"/>
      <c r="AO5476" s="311"/>
      <c r="AP5476" s="311"/>
      <c r="AQ5476" s="311"/>
      <c r="AR5476" s="311"/>
      <c r="AS5476" s="311"/>
      <c r="AT5476" s="311"/>
      <c r="AU5476" s="311"/>
      <c r="AV5476" s="311"/>
      <c r="AW5476" s="311"/>
      <c r="AX5476" s="311"/>
      <c r="AY5476" s="311"/>
      <c r="AZ5476" s="311"/>
      <c r="BA5476" s="311"/>
      <c r="BB5476" s="311"/>
      <c r="BC5476" s="311"/>
      <c r="BD5476" s="311"/>
      <c r="BE5476" s="491"/>
      <c r="BF5476" s="491"/>
      <c r="BG5476" s="491"/>
      <c r="BH5476" s="491"/>
      <c r="BI5476" s="491"/>
      <c r="BJ5476" s="491"/>
      <c r="BK5476" s="491"/>
      <c r="BL5476" s="491"/>
      <c r="BM5476" s="491"/>
      <c r="BN5476" s="491"/>
      <c r="BO5476" s="491"/>
      <c r="BP5476" s="306"/>
      <c r="BQ5476" s="496"/>
      <c r="BR5476" s="496"/>
      <c r="BS5476" s="496"/>
      <c r="BT5476" s="496"/>
      <c r="BU5476" s="496"/>
      <c r="BV5476" s="496"/>
    </row>
    <row r="5477" spans="1:74" s="52" customFormat="1" ht="12.75">
      <c r="A5477" s="45">
        <v>2346.9885393806389</v>
      </c>
      <c r="B5477" s="46" t="s">
        <v>416</v>
      </c>
      <c r="C5477" s="47" t="s">
        <v>328</v>
      </c>
      <c r="D5477" s="48">
        <v>78.879621640250136</v>
      </c>
      <c r="E5477" s="49">
        <v>40.42906</v>
      </c>
      <c r="F5477" s="49">
        <v>6.4299999999999996E-2</v>
      </c>
      <c r="G5477" s="49">
        <v>13.143319999999999</v>
      </c>
      <c r="H5477" s="49">
        <v>0.37140000000000001</v>
      </c>
      <c r="I5477" s="49">
        <v>0.21879999999999999</v>
      </c>
      <c r="J5477" s="49">
        <v>46.096049999999998</v>
      </c>
      <c r="K5477" s="49">
        <v>0.2172</v>
      </c>
      <c r="L5477" s="49">
        <v>100.58763</v>
      </c>
      <c r="M5477" s="47"/>
      <c r="N5477" s="50">
        <v>1.0007155417756946</v>
      </c>
      <c r="O5477" s="50">
        <v>1.2583556077888673E-3</v>
      </c>
      <c r="P5477" s="50">
        <v>0.27206838375776637</v>
      </c>
      <c r="Q5477" s="50">
        <v>7.3943974909509453E-3</v>
      </c>
      <c r="R5477" s="50">
        <v>4.5872251614484591E-3</v>
      </c>
      <c r="S5477" s="50">
        <v>1.7009410344906852</v>
      </c>
      <c r="T5477" s="50">
        <v>5.7601589689465927E-3</v>
      </c>
      <c r="U5477" s="50">
        <v>2.993893268811179</v>
      </c>
      <c r="V5477" s="51">
        <v>86.210487327561964</v>
      </c>
      <c r="X5477" s="47" t="s">
        <v>1753</v>
      </c>
      <c r="Y5477" s="47" t="s">
        <v>1753</v>
      </c>
      <c r="Z5477" s="47" t="s">
        <v>1753</v>
      </c>
      <c r="AA5477" s="47" t="s">
        <v>1753</v>
      </c>
      <c r="AB5477" s="47" t="s">
        <v>1753</v>
      </c>
      <c r="AC5477" s="47" t="s">
        <v>1753</v>
      </c>
      <c r="AD5477" s="47" t="s">
        <v>1753</v>
      </c>
      <c r="AE5477" s="312"/>
      <c r="AF5477" s="465" t="s">
        <v>1754</v>
      </c>
      <c r="AG5477" s="311">
        <v>40</v>
      </c>
      <c r="AH5477" s="311">
        <v>15</v>
      </c>
      <c r="AI5477" s="311"/>
      <c r="AJ5477" s="311"/>
      <c r="AK5477" s="311"/>
      <c r="AL5477" s="311"/>
      <c r="AM5477" s="311"/>
      <c r="AN5477" s="311"/>
      <c r="AO5477" s="311"/>
      <c r="AP5477" s="311"/>
      <c r="AQ5477" s="311"/>
      <c r="AR5477" s="311"/>
      <c r="AS5477" s="311"/>
      <c r="AT5477" s="311"/>
      <c r="AU5477" s="311"/>
      <c r="AV5477" s="311"/>
      <c r="AW5477" s="311"/>
      <c r="AX5477" s="311"/>
      <c r="AY5477" s="311"/>
      <c r="AZ5477" s="311"/>
      <c r="BA5477" s="311"/>
      <c r="BB5477" s="311"/>
      <c r="BC5477" s="311"/>
      <c r="BD5477" s="311"/>
      <c r="BE5477" s="491"/>
      <c r="BF5477" s="491"/>
      <c r="BG5477" s="491"/>
      <c r="BH5477" s="491"/>
      <c r="BI5477" s="491"/>
      <c r="BJ5477" s="491"/>
      <c r="BK5477" s="491"/>
      <c r="BL5477" s="491"/>
      <c r="BM5477" s="491"/>
      <c r="BN5477" s="491"/>
      <c r="BO5477" s="491"/>
      <c r="BP5477" s="306"/>
      <c r="BQ5477" s="496"/>
      <c r="BR5477" s="496"/>
      <c r="BS5477" s="496"/>
      <c r="BT5477" s="496"/>
      <c r="BU5477" s="496"/>
      <c r="BV5477" s="496"/>
    </row>
    <row r="5478" spans="1:74" s="52" customFormat="1" ht="12.75">
      <c r="A5478" s="45">
        <v>2346.9885393806389</v>
      </c>
      <c r="B5478" s="46" t="s">
        <v>416</v>
      </c>
      <c r="C5478" s="47" t="s">
        <v>328</v>
      </c>
      <c r="D5478" s="48">
        <v>88.739621640250135</v>
      </c>
      <c r="E5478" s="49">
        <v>40.266820000000003</v>
      </c>
      <c r="F5478" s="49">
        <v>4.3900000000000002E-2</v>
      </c>
      <c r="G5478" s="49">
        <v>12.90344</v>
      </c>
      <c r="H5478" s="49">
        <v>0.37209999999999999</v>
      </c>
      <c r="I5478" s="49">
        <v>0.21579999999999999</v>
      </c>
      <c r="J5478" s="49">
        <v>45.945309999999999</v>
      </c>
      <c r="K5478" s="49">
        <v>0.2205</v>
      </c>
      <c r="L5478" s="49">
        <v>100.01466999900002</v>
      </c>
      <c r="M5478" s="47"/>
      <c r="N5478" s="50">
        <v>1.0017227852177761</v>
      </c>
      <c r="O5478" s="50">
        <v>8.6345588598193013E-4</v>
      </c>
      <c r="P5478" s="50">
        <v>0.26844895626823112</v>
      </c>
      <c r="Q5478" s="50">
        <v>7.4456699574848876E-3</v>
      </c>
      <c r="R5478" s="50">
        <v>4.5471302928976253E-3</v>
      </c>
      <c r="S5478" s="50">
        <v>1.7039229432374798</v>
      </c>
      <c r="T5478" s="50">
        <v>5.8771457389183435E-3</v>
      </c>
      <c r="U5478" s="50">
        <v>2.9941174654803535</v>
      </c>
      <c r="V5478" s="51">
        <v>86.38953656075175</v>
      </c>
      <c r="X5478" s="47" t="s">
        <v>1753</v>
      </c>
      <c r="Y5478" s="47" t="s">
        <v>1753</v>
      </c>
      <c r="Z5478" s="47" t="s">
        <v>1753</v>
      </c>
      <c r="AA5478" s="47" t="s">
        <v>1753</v>
      </c>
      <c r="AB5478" s="47" t="s">
        <v>1753</v>
      </c>
      <c r="AC5478" s="47" t="s">
        <v>1753</v>
      </c>
      <c r="AD5478" s="47" t="s">
        <v>1753</v>
      </c>
      <c r="AE5478" s="312"/>
      <c r="AF5478" s="465" t="s">
        <v>1754</v>
      </c>
      <c r="AG5478" s="311">
        <v>40</v>
      </c>
      <c r="AH5478" s="311">
        <v>15</v>
      </c>
      <c r="AI5478" s="311"/>
      <c r="AJ5478" s="311"/>
      <c r="AK5478" s="311"/>
      <c r="AL5478" s="311"/>
      <c r="AM5478" s="311"/>
      <c r="AN5478" s="311"/>
      <c r="AO5478" s="311"/>
      <c r="AP5478" s="311"/>
      <c r="AQ5478" s="311"/>
      <c r="AR5478" s="311"/>
      <c r="AS5478" s="311"/>
      <c r="AT5478" s="311"/>
      <c r="AU5478" s="311"/>
      <c r="AV5478" s="311"/>
      <c r="AW5478" s="311"/>
      <c r="AX5478" s="311"/>
      <c r="AY5478" s="311"/>
      <c r="AZ5478" s="311"/>
      <c r="BA5478" s="311"/>
      <c r="BB5478" s="311"/>
      <c r="BC5478" s="311"/>
      <c r="BD5478" s="311"/>
      <c r="BE5478" s="491"/>
      <c r="BF5478" s="491"/>
      <c r="BG5478" s="491"/>
      <c r="BH5478" s="491"/>
      <c r="BI5478" s="491"/>
      <c r="BJ5478" s="491"/>
      <c r="BK5478" s="491"/>
      <c r="BL5478" s="491"/>
      <c r="BM5478" s="491"/>
      <c r="BN5478" s="491"/>
      <c r="BO5478" s="491"/>
      <c r="BP5478" s="306"/>
      <c r="BQ5478" s="496"/>
      <c r="BR5478" s="496"/>
      <c r="BS5478" s="496"/>
      <c r="BT5478" s="496"/>
      <c r="BU5478" s="496"/>
      <c r="BV5478" s="496"/>
    </row>
    <row r="5479" spans="1:74" s="52" customFormat="1" ht="12.75">
      <c r="A5479" s="45">
        <v>2346.9885393806389</v>
      </c>
      <c r="B5479" s="46" t="s">
        <v>416</v>
      </c>
      <c r="C5479" s="47" t="s">
        <v>328</v>
      </c>
      <c r="D5479" s="48">
        <v>98.599621640250135</v>
      </c>
      <c r="E5479" s="49">
        <v>39.881489999999999</v>
      </c>
      <c r="F5479" s="49">
        <v>4.1700000000000001E-2</v>
      </c>
      <c r="G5479" s="49">
        <v>12.83348</v>
      </c>
      <c r="H5479" s="49">
        <v>0.36070000000000002</v>
      </c>
      <c r="I5479" s="49">
        <v>0.17480000000000001</v>
      </c>
      <c r="J5479" s="49">
        <v>45.402650000000001</v>
      </c>
      <c r="K5479" s="49">
        <v>0.22409999999999999</v>
      </c>
      <c r="L5479" s="49">
        <v>98.974420000000009</v>
      </c>
      <c r="M5479" s="47"/>
      <c r="N5479" s="50">
        <v>1.0023939769944377</v>
      </c>
      <c r="O5479" s="50">
        <v>8.2866413551535264E-4</v>
      </c>
      <c r="P5479" s="50">
        <v>0.26975375892173847</v>
      </c>
      <c r="Q5479" s="50">
        <v>7.2921754240256112E-3</v>
      </c>
      <c r="R5479" s="50">
        <v>3.7212962090515883E-3</v>
      </c>
      <c r="S5479" s="50">
        <v>1.7012056658631618</v>
      </c>
      <c r="T5479" s="50">
        <v>6.0348513491447061E-3</v>
      </c>
      <c r="U5479" s="50">
        <v>2.99244990053</v>
      </c>
      <c r="V5479" s="51">
        <v>86.313581318337995</v>
      </c>
      <c r="X5479" s="47" t="s">
        <v>1753</v>
      </c>
      <c r="Y5479" s="47" t="s">
        <v>1753</v>
      </c>
      <c r="Z5479" s="47" t="s">
        <v>1753</v>
      </c>
      <c r="AA5479" s="47" t="s">
        <v>1753</v>
      </c>
      <c r="AB5479" s="47" t="s">
        <v>1753</v>
      </c>
      <c r="AC5479" s="47" t="s">
        <v>1753</v>
      </c>
      <c r="AD5479" s="47" t="s">
        <v>1753</v>
      </c>
      <c r="AE5479" s="312"/>
      <c r="AF5479" s="465" t="s">
        <v>1754</v>
      </c>
      <c r="AG5479" s="311">
        <v>40</v>
      </c>
      <c r="AH5479" s="311">
        <v>15</v>
      </c>
      <c r="AI5479" s="311"/>
      <c r="AJ5479" s="311"/>
      <c r="AK5479" s="311"/>
      <c r="AL5479" s="311"/>
      <c r="AM5479" s="311"/>
      <c r="AN5479" s="311"/>
      <c r="AO5479" s="311"/>
      <c r="AP5479" s="311"/>
      <c r="AQ5479" s="311"/>
      <c r="AR5479" s="311"/>
      <c r="AS5479" s="311"/>
      <c r="AT5479" s="311"/>
      <c r="AU5479" s="311"/>
      <c r="AV5479" s="311"/>
      <c r="AW5479" s="311"/>
      <c r="AX5479" s="311"/>
      <c r="AY5479" s="311"/>
      <c r="AZ5479" s="311"/>
      <c r="BA5479" s="311"/>
      <c r="BB5479" s="311"/>
      <c r="BC5479" s="311"/>
      <c r="BD5479" s="311"/>
      <c r="BE5479" s="491"/>
      <c r="BF5479" s="491"/>
      <c r="BG5479" s="491"/>
      <c r="BH5479" s="491"/>
      <c r="BI5479" s="491"/>
      <c r="BJ5479" s="491"/>
      <c r="BK5479" s="491"/>
      <c r="BL5479" s="491"/>
      <c r="BM5479" s="491"/>
      <c r="BN5479" s="491"/>
      <c r="BO5479" s="491"/>
      <c r="BP5479" s="306"/>
      <c r="BQ5479" s="496"/>
      <c r="BR5479" s="496"/>
      <c r="BS5479" s="496"/>
      <c r="BT5479" s="496"/>
      <c r="BU5479" s="496"/>
      <c r="BV5479" s="496"/>
    </row>
    <row r="5480" spans="1:74" s="52" customFormat="1" ht="12.75">
      <c r="A5480" s="45">
        <v>2346.9885393806389</v>
      </c>
      <c r="B5480" s="46" t="s">
        <v>416</v>
      </c>
      <c r="C5480" s="47" t="s">
        <v>328</v>
      </c>
      <c r="D5480" s="48">
        <v>108.45962164025013</v>
      </c>
      <c r="E5480" s="49">
        <v>40.21611</v>
      </c>
      <c r="F5480" s="49">
        <v>6.0299999999999999E-2</v>
      </c>
      <c r="G5480" s="49">
        <v>13.00339</v>
      </c>
      <c r="H5480" s="49">
        <v>0.38109999999999999</v>
      </c>
      <c r="I5480" s="49">
        <v>0.18229999999999999</v>
      </c>
      <c r="J5480" s="49">
        <v>46.668860000000002</v>
      </c>
      <c r="K5480" s="49">
        <v>0.21970000000000001</v>
      </c>
      <c r="L5480" s="49">
        <v>100.78226000000002</v>
      </c>
      <c r="M5480" s="47"/>
      <c r="N5480" s="50">
        <v>0.99379473198398571</v>
      </c>
      <c r="O5480" s="50">
        <v>1.1781195351180925E-3</v>
      </c>
      <c r="P5480" s="50">
        <v>0.26872570587235545</v>
      </c>
      <c r="Q5480" s="50">
        <v>7.5749447808280924E-3</v>
      </c>
      <c r="R5480" s="50">
        <v>3.815654453655567E-3</v>
      </c>
      <c r="S5480" s="50">
        <v>1.7192236153748364</v>
      </c>
      <c r="T5480" s="50">
        <v>5.8168027174733171E-3</v>
      </c>
      <c r="U5480" s="50">
        <v>3.0014548748996588</v>
      </c>
      <c r="V5480" s="51">
        <v>86.482265770046723</v>
      </c>
      <c r="X5480" s="47" t="s">
        <v>1753</v>
      </c>
      <c r="Y5480" s="47" t="s">
        <v>1753</v>
      </c>
      <c r="Z5480" s="47" t="s">
        <v>1753</v>
      </c>
      <c r="AA5480" s="47" t="s">
        <v>1753</v>
      </c>
      <c r="AB5480" s="47" t="s">
        <v>1753</v>
      </c>
      <c r="AC5480" s="47" t="s">
        <v>1753</v>
      </c>
      <c r="AD5480" s="47" t="s">
        <v>1753</v>
      </c>
      <c r="AE5480" s="312"/>
      <c r="AF5480" s="465" t="s">
        <v>1754</v>
      </c>
      <c r="AG5480" s="311">
        <v>40</v>
      </c>
      <c r="AH5480" s="311">
        <v>15</v>
      </c>
      <c r="AI5480" s="311"/>
      <c r="AJ5480" s="311"/>
      <c r="AK5480" s="311"/>
      <c r="AL5480" s="311"/>
      <c r="AM5480" s="311"/>
      <c r="AN5480" s="311"/>
      <c r="AO5480" s="311"/>
      <c r="AP5480" s="311"/>
      <c r="AQ5480" s="311"/>
      <c r="AR5480" s="311"/>
      <c r="AS5480" s="311"/>
      <c r="AT5480" s="311"/>
      <c r="AU5480" s="311"/>
      <c r="AV5480" s="311"/>
      <c r="AW5480" s="311"/>
      <c r="AX5480" s="311"/>
      <c r="AY5480" s="311"/>
      <c r="AZ5480" s="311"/>
      <c r="BA5480" s="311"/>
      <c r="BB5480" s="311"/>
      <c r="BC5480" s="311"/>
      <c r="BD5480" s="311"/>
      <c r="BE5480" s="491"/>
      <c r="BF5480" s="491"/>
      <c r="BG5480" s="491"/>
      <c r="BH5480" s="491"/>
      <c r="BI5480" s="491"/>
      <c r="BJ5480" s="491"/>
      <c r="BK5480" s="491"/>
      <c r="BL5480" s="491"/>
      <c r="BM5480" s="491"/>
      <c r="BN5480" s="491"/>
      <c r="BO5480" s="491"/>
      <c r="BP5480" s="306"/>
      <c r="BQ5480" s="496"/>
      <c r="BR5480" s="496"/>
      <c r="BS5480" s="496"/>
      <c r="BT5480" s="496"/>
      <c r="BU5480" s="496"/>
      <c r="BV5480" s="496"/>
    </row>
    <row r="5481" spans="1:74" s="52" customFormat="1" ht="12.75">
      <c r="A5481" s="45">
        <v>2346.9885393806389</v>
      </c>
      <c r="B5481" s="46" t="s">
        <v>416</v>
      </c>
      <c r="C5481" s="47" t="s">
        <v>328</v>
      </c>
      <c r="D5481" s="48">
        <v>118.31962164025013</v>
      </c>
      <c r="E5481" s="49">
        <v>40.24653</v>
      </c>
      <c r="F5481" s="49">
        <v>5.9499999999999997E-2</v>
      </c>
      <c r="G5481" s="49">
        <v>12.91344</v>
      </c>
      <c r="H5481" s="49">
        <v>0.36020000000000002</v>
      </c>
      <c r="I5481" s="49">
        <v>0.17560000000000001</v>
      </c>
      <c r="J5481" s="49">
        <v>46.206589999999998</v>
      </c>
      <c r="K5481" s="49">
        <v>0.2167</v>
      </c>
      <c r="L5481" s="49">
        <v>100.21486</v>
      </c>
      <c r="M5481" s="47"/>
      <c r="N5481" s="50">
        <v>0.99931994986503114</v>
      </c>
      <c r="O5481" s="50">
        <v>1.1680689949953949E-3</v>
      </c>
      <c r="P5481" s="50">
        <v>0.26814768904807557</v>
      </c>
      <c r="Q5481" s="50">
        <v>7.1938887325685708E-3</v>
      </c>
      <c r="R5481" s="50">
        <v>3.693060022959405E-3</v>
      </c>
      <c r="S5481" s="50">
        <v>1.7103641313662192</v>
      </c>
      <c r="T5481" s="50">
        <v>5.7649118932832418E-3</v>
      </c>
      <c r="U5481" s="50">
        <v>2.9965147237741978</v>
      </c>
      <c r="V5481" s="51">
        <v>86.447000908393548</v>
      </c>
      <c r="X5481" s="47" t="s">
        <v>1753</v>
      </c>
      <c r="Y5481" s="47" t="s">
        <v>1753</v>
      </c>
      <c r="Z5481" s="47" t="s">
        <v>1753</v>
      </c>
      <c r="AA5481" s="47" t="s">
        <v>1753</v>
      </c>
      <c r="AB5481" s="47" t="s">
        <v>1753</v>
      </c>
      <c r="AC5481" s="47" t="s">
        <v>1753</v>
      </c>
      <c r="AD5481" s="47" t="s">
        <v>1753</v>
      </c>
      <c r="AE5481" s="312"/>
      <c r="AF5481" s="465" t="s">
        <v>1754</v>
      </c>
      <c r="AG5481" s="311">
        <v>40</v>
      </c>
      <c r="AH5481" s="311">
        <v>15</v>
      </c>
      <c r="AI5481" s="311"/>
      <c r="AJ5481" s="311"/>
      <c r="AK5481" s="311"/>
      <c r="AL5481" s="311"/>
      <c r="AM5481" s="311"/>
      <c r="AN5481" s="311"/>
      <c r="AO5481" s="311"/>
      <c r="AP5481" s="311"/>
      <c r="AQ5481" s="311"/>
      <c r="AR5481" s="311"/>
      <c r="AS5481" s="311"/>
      <c r="AT5481" s="311"/>
      <c r="AU5481" s="311"/>
      <c r="AV5481" s="311"/>
      <c r="AW5481" s="311"/>
      <c r="AX5481" s="311"/>
      <c r="AY5481" s="311"/>
      <c r="AZ5481" s="311"/>
      <c r="BA5481" s="311"/>
      <c r="BB5481" s="311"/>
      <c r="BC5481" s="311"/>
      <c r="BD5481" s="311"/>
      <c r="BE5481" s="491"/>
      <c r="BF5481" s="491"/>
      <c r="BG5481" s="491"/>
      <c r="BH5481" s="491"/>
      <c r="BI5481" s="491"/>
      <c r="BJ5481" s="491"/>
      <c r="BK5481" s="491"/>
      <c r="BL5481" s="491"/>
      <c r="BM5481" s="491"/>
      <c r="BN5481" s="491"/>
      <c r="BO5481" s="491"/>
      <c r="BP5481" s="306"/>
      <c r="BQ5481" s="496"/>
      <c r="BR5481" s="496"/>
      <c r="BS5481" s="496"/>
      <c r="BT5481" s="496"/>
      <c r="BU5481" s="496"/>
      <c r="BV5481" s="496"/>
    </row>
    <row r="5482" spans="1:74" s="52" customFormat="1" ht="12.75">
      <c r="A5482" s="45">
        <v>2346.9885393806389</v>
      </c>
      <c r="B5482" s="46" t="s">
        <v>416</v>
      </c>
      <c r="C5482" s="47" t="s">
        <v>328</v>
      </c>
      <c r="D5482" s="48">
        <v>128.17962164025013</v>
      </c>
      <c r="E5482" s="49">
        <v>40.41892</v>
      </c>
      <c r="F5482" s="49">
        <v>6.0499999999999998E-2</v>
      </c>
      <c r="G5482" s="49">
        <v>12.883459999999999</v>
      </c>
      <c r="H5482" s="49">
        <v>0.3639</v>
      </c>
      <c r="I5482" s="49">
        <v>0.1396</v>
      </c>
      <c r="J5482" s="49">
        <v>45.854869999999998</v>
      </c>
      <c r="K5482" s="49">
        <v>0.21210000000000001</v>
      </c>
      <c r="L5482" s="49">
        <v>99.999449999999996</v>
      </c>
      <c r="M5482" s="47"/>
      <c r="N5482" s="50">
        <v>1.0044708566426843</v>
      </c>
      <c r="O5482" s="50">
        <v>1.1887305541686216E-3</v>
      </c>
      <c r="P5482" s="50">
        <v>0.26775719103753565</v>
      </c>
      <c r="Q5482" s="50">
        <v>7.2740885548552691E-3</v>
      </c>
      <c r="R5482" s="50">
        <v>2.9384871331809173E-3</v>
      </c>
      <c r="S5482" s="50">
        <v>1.6988171943296873</v>
      </c>
      <c r="T5482" s="50">
        <v>5.6474312395965818E-3</v>
      </c>
      <c r="U5482" s="50">
        <v>2.9894081848670213</v>
      </c>
      <c r="V5482" s="51">
        <v>86.384588702575996</v>
      </c>
      <c r="X5482" s="47" t="s">
        <v>1753</v>
      </c>
      <c r="Y5482" s="47" t="s">
        <v>1753</v>
      </c>
      <c r="Z5482" s="47" t="s">
        <v>1753</v>
      </c>
      <c r="AA5482" s="47" t="s">
        <v>1753</v>
      </c>
      <c r="AB5482" s="47" t="s">
        <v>1753</v>
      </c>
      <c r="AC5482" s="47" t="s">
        <v>1753</v>
      </c>
      <c r="AD5482" s="47" t="s">
        <v>1753</v>
      </c>
      <c r="AE5482" s="312"/>
      <c r="AF5482" s="465" t="s">
        <v>1754</v>
      </c>
      <c r="AG5482" s="311">
        <v>40</v>
      </c>
      <c r="AH5482" s="311">
        <v>15</v>
      </c>
      <c r="AI5482" s="311"/>
      <c r="AJ5482" s="311"/>
      <c r="AK5482" s="311"/>
      <c r="AL5482" s="311"/>
      <c r="AM5482" s="311"/>
      <c r="AN5482" s="311"/>
      <c r="AO5482" s="311"/>
      <c r="AP5482" s="311"/>
      <c r="AQ5482" s="311"/>
      <c r="AR5482" s="311"/>
      <c r="AS5482" s="311"/>
      <c r="AT5482" s="311"/>
      <c r="AU5482" s="311"/>
      <c r="AV5482" s="311"/>
      <c r="AW5482" s="311"/>
      <c r="AX5482" s="311"/>
      <c r="AY5482" s="311"/>
      <c r="AZ5482" s="311"/>
      <c r="BA5482" s="311"/>
      <c r="BB5482" s="311"/>
      <c r="BC5482" s="311"/>
      <c r="BD5482" s="311"/>
      <c r="BE5482" s="491"/>
      <c r="BF5482" s="491"/>
      <c r="BG5482" s="491"/>
      <c r="BH5482" s="491"/>
      <c r="BI5482" s="491"/>
      <c r="BJ5482" s="491"/>
      <c r="BK5482" s="491"/>
      <c r="BL5482" s="491"/>
      <c r="BM5482" s="491"/>
      <c r="BN5482" s="491"/>
      <c r="BO5482" s="491"/>
      <c r="BP5482" s="306"/>
      <c r="BQ5482" s="496"/>
      <c r="BR5482" s="496"/>
      <c r="BS5482" s="496"/>
      <c r="BT5482" s="496"/>
      <c r="BU5482" s="496"/>
      <c r="BV5482" s="496"/>
    </row>
    <row r="5483" spans="1:74" s="52" customFormat="1" ht="12.75">
      <c r="A5483" s="45">
        <v>2346.9885393806389</v>
      </c>
      <c r="B5483" s="46" t="s">
        <v>416</v>
      </c>
      <c r="C5483" s="47" t="s">
        <v>328</v>
      </c>
      <c r="D5483" s="48">
        <v>138.03962164025012</v>
      </c>
      <c r="E5483" s="49">
        <v>40.489899999999999</v>
      </c>
      <c r="F5483" s="49">
        <v>4.19E-2</v>
      </c>
      <c r="G5483" s="49">
        <v>12.92343</v>
      </c>
      <c r="H5483" s="49">
        <v>0.3422</v>
      </c>
      <c r="I5483" s="49">
        <v>0.19</v>
      </c>
      <c r="J5483" s="49">
        <v>45.995559999999998</v>
      </c>
      <c r="K5483" s="49">
        <v>0.22090000000000001</v>
      </c>
      <c r="L5483" s="49">
        <v>100.27328999999999</v>
      </c>
      <c r="M5483" s="47"/>
      <c r="N5483" s="50">
        <v>1.0037830249034636</v>
      </c>
      <c r="O5483" s="50">
        <v>8.2126361207358293E-4</v>
      </c>
      <c r="P5483" s="50">
        <v>0.26793344716340139</v>
      </c>
      <c r="Q5483" s="50">
        <v>6.823654676046809E-3</v>
      </c>
      <c r="R5483" s="50">
        <v>3.9896287333051304E-3</v>
      </c>
      <c r="S5483" s="50">
        <v>1.6998773970094958</v>
      </c>
      <c r="T5483" s="50">
        <v>5.867410938558958E-3</v>
      </c>
      <c r="U5483" s="50">
        <v>2.9906714367184191</v>
      </c>
      <c r="V5483" s="51">
        <v>86.384186876659967</v>
      </c>
      <c r="X5483" s="47" t="s">
        <v>1753</v>
      </c>
      <c r="Y5483" s="47" t="s">
        <v>1753</v>
      </c>
      <c r="Z5483" s="47" t="s">
        <v>1753</v>
      </c>
      <c r="AA5483" s="47" t="s">
        <v>1753</v>
      </c>
      <c r="AB5483" s="47" t="s">
        <v>1753</v>
      </c>
      <c r="AC5483" s="47" t="s">
        <v>1753</v>
      </c>
      <c r="AD5483" s="47" t="s">
        <v>1753</v>
      </c>
      <c r="AE5483" s="312"/>
      <c r="AF5483" s="465" t="s">
        <v>1754</v>
      </c>
      <c r="AG5483" s="311">
        <v>40</v>
      </c>
      <c r="AH5483" s="311">
        <v>15</v>
      </c>
      <c r="AI5483" s="311"/>
      <c r="AJ5483" s="311"/>
      <c r="AK5483" s="311"/>
      <c r="AL5483" s="311"/>
      <c r="AM5483" s="311"/>
      <c r="AN5483" s="311"/>
      <c r="AO5483" s="311"/>
      <c r="AP5483" s="311"/>
      <c r="AQ5483" s="311"/>
      <c r="AR5483" s="311"/>
      <c r="AS5483" s="311"/>
      <c r="AT5483" s="311"/>
      <c r="AU5483" s="311"/>
      <c r="AV5483" s="311"/>
      <c r="AW5483" s="311"/>
      <c r="AX5483" s="311"/>
      <c r="AY5483" s="311"/>
      <c r="AZ5483" s="311"/>
      <c r="BA5483" s="311"/>
      <c r="BB5483" s="311"/>
      <c r="BC5483" s="311"/>
      <c r="BD5483" s="311"/>
      <c r="BE5483" s="491"/>
      <c r="BF5483" s="491"/>
      <c r="BG5483" s="491"/>
      <c r="BH5483" s="491"/>
      <c r="BI5483" s="491"/>
      <c r="BJ5483" s="491"/>
      <c r="BK5483" s="491"/>
      <c r="BL5483" s="491"/>
      <c r="BM5483" s="491"/>
      <c r="BN5483" s="491"/>
      <c r="BO5483" s="491"/>
      <c r="BP5483" s="306"/>
      <c r="BQ5483" s="496"/>
      <c r="BR5483" s="496"/>
      <c r="BS5483" s="496"/>
      <c r="BT5483" s="496"/>
      <c r="BU5483" s="496"/>
      <c r="BV5483" s="496"/>
    </row>
    <row r="5484" spans="1:74" s="52" customFormat="1" ht="12.75">
      <c r="A5484" s="45">
        <v>2346.9885393806389</v>
      </c>
      <c r="B5484" s="46" t="s">
        <v>416</v>
      </c>
      <c r="C5484" s="47" t="s">
        <v>328</v>
      </c>
      <c r="D5484" s="48">
        <v>147.89962164025013</v>
      </c>
      <c r="E5484" s="49">
        <v>40.388500000000001</v>
      </c>
      <c r="F5484" s="49">
        <v>6.7699999999999996E-2</v>
      </c>
      <c r="G5484" s="49">
        <v>12.85347</v>
      </c>
      <c r="H5484" s="49">
        <v>0.35570000000000002</v>
      </c>
      <c r="I5484" s="49">
        <v>0.18679999999999999</v>
      </c>
      <c r="J5484" s="49">
        <v>46.126199999999997</v>
      </c>
      <c r="K5484" s="49">
        <v>0.22109999999999999</v>
      </c>
      <c r="L5484" s="49">
        <v>100.25747000000001</v>
      </c>
      <c r="M5484" s="47"/>
      <c r="N5484" s="50">
        <v>1.0013292085678482</v>
      </c>
      <c r="O5484" s="50">
        <v>1.3270376490495744E-3</v>
      </c>
      <c r="P5484" s="50">
        <v>0.26649897488131991</v>
      </c>
      <c r="Q5484" s="50">
        <v>7.0932769718891108E-3</v>
      </c>
      <c r="R5484" s="50">
        <v>3.9226699785192398E-3</v>
      </c>
      <c r="S5484" s="50">
        <v>1.7048076434043129</v>
      </c>
      <c r="T5484" s="50">
        <v>5.8730750501392185E-3</v>
      </c>
      <c r="U5484" s="50">
        <v>2.9922284914513955</v>
      </c>
      <c r="V5484" s="51">
        <v>86.481099773657562</v>
      </c>
      <c r="X5484" s="47" t="s">
        <v>1753</v>
      </c>
      <c r="Y5484" s="47" t="s">
        <v>1753</v>
      </c>
      <c r="Z5484" s="47" t="s">
        <v>1753</v>
      </c>
      <c r="AA5484" s="47" t="s">
        <v>1753</v>
      </c>
      <c r="AB5484" s="47" t="s">
        <v>1753</v>
      </c>
      <c r="AC5484" s="47" t="s">
        <v>1753</v>
      </c>
      <c r="AD5484" s="47" t="s">
        <v>1753</v>
      </c>
      <c r="AE5484" s="312"/>
      <c r="AF5484" s="465" t="s">
        <v>1754</v>
      </c>
      <c r="AG5484" s="311">
        <v>40</v>
      </c>
      <c r="AH5484" s="311">
        <v>15</v>
      </c>
      <c r="AI5484" s="311"/>
      <c r="AJ5484" s="311"/>
      <c r="AK5484" s="311"/>
      <c r="AL5484" s="311"/>
      <c r="AM5484" s="311"/>
      <c r="AN5484" s="311"/>
      <c r="AO5484" s="311"/>
      <c r="AP5484" s="311"/>
      <c r="AQ5484" s="311"/>
      <c r="AR5484" s="311"/>
      <c r="AS5484" s="311"/>
      <c r="AT5484" s="311"/>
      <c r="AU5484" s="311"/>
      <c r="AV5484" s="311"/>
      <c r="AW5484" s="311"/>
      <c r="AX5484" s="311"/>
      <c r="AY5484" s="311"/>
      <c r="AZ5484" s="311"/>
      <c r="BA5484" s="311"/>
      <c r="BB5484" s="311"/>
      <c r="BC5484" s="311"/>
      <c r="BD5484" s="311"/>
      <c r="BE5484" s="491"/>
      <c r="BF5484" s="491"/>
      <c r="BG5484" s="491"/>
      <c r="BH5484" s="491"/>
      <c r="BI5484" s="491"/>
      <c r="BJ5484" s="491"/>
      <c r="BK5484" s="491"/>
      <c r="BL5484" s="491"/>
      <c r="BM5484" s="491"/>
      <c r="BN5484" s="491"/>
      <c r="BO5484" s="491"/>
      <c r="BP5484" s="306"/>
      <c r="BQ5484" s="496"/>
      <c r="BR5484" s="496"/>
      <c r="BS5484" s="496"/>
      <c r="BT5484" s="496"/>
      <c r="BU5484" s="496"/>
      <c r="BV5484" s="496"/>
    </row>
    <row r="5485" spans="1:74" s="52" customFormat="1" ht="12.75">
      <c r="A5485" s="45">
        <v>2346.9885393806389</v>
      </c>
      <c r="B5485" s="46" t="s">
        <v>416</v>
      </c>
      <c r="C5485" s="47" t="s">
        <v>328</v>
      </c>
      <c r="D5485" s="48">
        <v>157.75962164025015</v>
      </c>
      <c r="E5485" s="49">
        <v>40.317520000000002</v>
      </c>
      <c r="F5485" s="49">
        <v>3.8699999999999998E-2</v>
      </c>
      <c r="G5485" s="49">
        <v>12.883459999999999</v>
      </c>
      <c r="H5485" s="49">
        <v>0.35809999999999997</v>
      </c>
      <c r="I5485" s="49">
        <v>0.1762</v>
      </c>
      <c r="J5485" s="49">
        <v>46.075949999999999</v>
      </c>
      <c r="K5485" s="49">
        <v>0.21479999999999999</v>
      </c>
      <c r="L5485" s="49">
        <v>100.12343</v>
      </c>
      <c r="M5485" s="47"/>
      <c r="N5485" s="50">
        <v>1.0012297856713765</v>
      </c>
      <c r="O5485" s="50">
        <v>7.5984731121264855E-4</v>
      </c>
      <c r="P5485" s="50">
        <v>0.2675644796045939</v>
      </c>
      <c r="Q5485" s="50">
        <v>7.1529990000301722E-3</v>
      </c>
      <c r="R5485" s="50">
        <v>3.7062234042591589E-3</v>
      </c>
      <c r="S5485" s="50">
        <v>1.7057791231238526</v>
      </c>
      <c r="T5485" s="50">
        <v>5.7152058238468285E-3</v>
      </c>
      <c r="U5485" s="50">
        <v>2.9933066825280208</v>
      </c>
      <c r="V5485" s="51">
        <v>86.441059771109025</v>
      </c>
      <c r="X5485" s="47" t="s">
        <v>1753</v>
      </c>
      <c r="Y5485" s="47" t="s">
        <v>1753</v>
      </c>
      <c r="Z5485" s="47" t="s">
        <v>1753</v>
      </c>
      <c r="AA5485" s="47" t="s">
        <v>1753</v>
      </c>
      <c r="AB5485" s="47" t="s">
        <v>1753</v>
      </c>
      <c r="AC5485" s="47" t="s">
        <v>1753</v>
      </c>
      <c r="AD5485" s="47" t="s">
        <v>1753</v>
      </c>
      <c r="AE5485" s="312"/>
      <c r="AF5485" s="465" t="s">
        <v>1754</v>
      </c>
      <c r="AG5485" s="311">
        <v>40</v>
      </c>
      <c r="AH5485" s="311">
        <v>15</v>
      </c>
      <c r="AI5485" s="311"/>
      <c r="AJ5485" s="311"/>
      <c r="AK5485" s="311"/>
      <c r="AL5485" s="311"/>
      <c r="AM5485" s="311"/>
      <c r="AN5485" s="311"/>
      <c r="AO5485" s="311"/>
      <c r="AP5485" s="311"/>
      <c r="AQ5485" s="311"/>
      <c r="AR5485" s="311"/>
      <c r="AS5485" s="311"/>
      <c r="AT5485" s="311"/>
      <c r="AU5485" s="311"/>
      <c r="AV5485" s="311"/>
      <c r="AW5485" s="311"/>
      <c r="AX5485" s="311"/>
      <c r="AY5485" s="311"/>
      <c r="AZ5485" s="311"/>
      <c r="BA5485" s="311"/>
      <c r="BB5485" s="311"/>
      <c r="BC5485" s="311"/>
      <c r="BD5485" s="311"/>
      <c r="BE5485" s="491"/>
      <c r="BF5485" s="491"/>
      <c r="BG5485" s="491"/>
      <c r="BH5485" s="491"/>
      <c r="BI5485" s="491"/>
      <c r="BJ5485" s="491"/>
      <c r="BK5485" s="491"/>
      <c r="BL5485" s="491"/>
      <c r="BM5485" s="491"/>
      <c r="BN5485" s="491"/>
      <c r="BO5485" s="491"/>
      <c r="BP5485" s="306"/>
      <c r="BQ5485" s="496"/>
      <c r="BR5485" s="496"/>
      <c r="BS5485" s="496"/>
      <c r="BT5485" s="496"/>
      <c r="BU5485" s="496"/>
      <c r="BV5485" s="496"/>
    </row>
    <row r="5486" spans="1:74" s="52" customFormat="1" ht="12.75">
      <c r="A5486" s="45">
        <v>2346.9885393806389</v>
      </c>
      <c r="B5486" s="46" t="s">
        <v>416</v>
      </c>
      <c r="C5486" s="47" t="s">
        <v>328</v>
      </c>
      <c r="D5486" s="48">
        <v>167.61962164025016</v>
      </c>
      <c r="E5486" s="49">
        <v>40.571019999999997</v>
      </c>
      <c r="F5486" s="49">
        <v>5.8400000000000001E-2</v>
      </c>
      <c r="G5486" s="49">
        <v>12.92343</v>
      </c>
      <c r="H5486" s="49">
        <v>0.34970000000000001</v>
      </c>
      <c r="I5486" s="49">
        <v>0.17699999999999999</v>
      </c>
      <c r="J5486" s="49">
        <v>46.106099999999998</v>
      </c>
      <c r="K5486" s="49">
        <v>0.21729999999999999</v>
      </c>
      <c r="L5486" s="49">
        <v>100.45484999999999</v>
      </c>
      <c r="M5486" s="47"/>
      <c r="N5486" s="50">
        <v>1.0037345448985695</v>
      </c>
      <c r="O5486" s="50">
        <v>1.1423290123350617E-3</v>
      </c>
      <c r="P5486" s="50">
        <v>0.2673848112357024</v>
      </c>
      <c r="Q5486" s="50">
        <v>6.9589300243226206E-3</v>
      </c>
      <c r="R5486" s="50">
        <v>3.7090437011149751E-3</v>
      </c>
      <c r="S5486" s="50">
        <v>1.7004735387087948</v>
      </c>
      <c r="T5486" s="50">
        <v>5.7599712875449835E-3</v>
      </c>
      <c r="U5486" s="50">
        <v>2.9902070273129193</v>
      </c>
      <c r="V5486" s="51">
        <v>86.412395422503664</v>
      </c>
      <c r="X5486" s="47" t="s">
        <v>1753</v>
      </c>
      <c r="Y5486" s="47" t="s">
        <v>1753</v>
      </c>
      <c r="Z5486" s="47" t="s">
        <v>1753</v>
      </c>
      <c r="AA5486" s="47" t="s">
        <v>1753</v>
      </c>
      <c r="AB5486" s="47" t="s">
        <v>1753</v>
      </c>
      <c r="AC5486" s="47" t="s">
        <v>1753</v>
      </c>
      <c r="AD5486" s="47" t="s">
        <v>1753</v>
      </c>
      <c r="AE5486" s="312"/>
      <c r="AF5486" s="465" t="s">
        <v>1754</v>
      </c>
      <c r="AG5486" s="311">
        <v>40</v>
      </c>
      <c r="AH5486" s="311">
        <v>15</v>
      </c>
      <c r="AI5486" s="311"/>
      <c r="AJ5486" s="311"/>
      <c r="AK5486" s="311"/>
      <c r="AL5486" s="311"/>
      <c r="AM5486" s="311"/>
      <c r="AN5486" s="311"/>
      <c r="AO5486" s="311"/>
      <c r="AP5486" s="311"/>
      <c r="AQ5486" s="311"/>
      <c r="AR5486" s="311"/>
      <c r="AS5486" s="311"/>
      <c r="AT5486" s="311"/>
      <c r="AU5486" s="311"/>
      <c r="AV5486" s="311"/>
      <c r="AW5486" s="311"/>
      <c r="AX5486" s="311"/>
      <c r="AY5486" s="311"/>
      <c r="AZ5486" s="311"/>
      <c r="BA5486" s="311"/>
      <c r="BB5486" s="311"/>
      <c r="BC5486" s="311"/>
      <c r="BD5486" s="311"/>
      <c r="BE5486" s="491"/>
      <c r="BF5486" s="491"/>
      <c r="BG5486" s="491"/>
      <c r="BH5486" s="491"/>
      <c r="BI5486" s="491"/>
      <c r="BJ5486" s="491"/>
      <c r="BK5486" s="491"/>
      <c r="BL5486" s="491"/>
      <c r="BM5486" s="491"/>
      <c r="BN5486" s="491"/>
      <c r="BO5486" s="491"/>
      <c r="BP5486" s="306"/>
      <c r="BQ5486" s="496"/>
      <c r="BR5486" s="496"/>
      <c r="BS5486" s="496"/>
      <c r="BT5486" s="496"/>
      <c r="BU5486" s="496"/>
      <c r="BV5486" s="496"/>
    </row>
    <row r="5487" spans="1:74" s="52" customFormat="1" ht="12.75">
      <c r="A5487" s="45">
        <v>2346.9885393806389</v>
      </c>
      <c r="B5487" s="46" t="s">
        <v>416</v>
      </c>
      <c r="C5487" s="47" t="s">
        <v>328</v>
      </c>
      <c r="D5487" s="48">
        <v>177.47962164025017</v>
      </c>
      <c r="E5487" s="49">
        <v>40.520319999999998</v>
      </c>
      <c r="F5487" s="49">
        <v>6.5600000000000006E-2</v>
      </c>
      <c r="G5487" s="49">
        <v>12.86347</v>
      </c>
      <c r="H5487" s="49">
        <v>0.38379999999999997</v>
      </c>
      <c r="I5487" s="49">
        <v>0.20300000000000001</v>
      </c>
      <c r="J5487" s="49">
        <v>45.81467</v>
      </c>
      <c r="K5487" s="49">
        <v>0.2165</v>
      </c>
      <c r="L5487" s="49">
        <v>100.12896000000001</v>
      </c>
      <c r="M5487" s="47"/>
      <c r="N5487" s="50">
        <v>1.005551957501992</v>
      </c>
      <c r="O5487" s="50">
        <v>1.2870958908070135E-3</v>
      </c>
      <c r="P5487" s="50">
        <v>0.26695974655792437</v>
      </c>
      <c r="Q5487" s="50">
        <v>7.6609126781558047E-3</v>
      </c>
      <c r="R5487" s="50">
        <v>4.2669094488049855E-3</v>
      </c>
      <c r="S5487" s="50">
        <v>1.6949026457029013</v>
      </c>
      <c r="T5487" s="50">
        <v>5.7563500698048905E-3</v>
      </c>
      <c r="U5487" s="50">
        <v>2.9878069000986223</v>
      </c>
      <c r="V5487" s="51">
        <v>86.392534582902968</v>
      </c>
      <c r="X5487" s="47" t="s">
        <v>1753</v>
      </c>
      <c r="Y5487" s="47" t="s">
        <v>1753</v>
      </c>
      <c r="Z5487" s="47" t="s">
        <v>1753</v>
      </c>
      <c r="AA5487" s="47" t="s">
        <v>1753</v>
      </c>
      <c r="AB5487" s="47" t="s">
        <v>1753</v>
      </c>
      <c r="AC5487" s="47" t="s">
        <v>1753</v>
      </c>
      <c r="AD5487" s="47" t="s">
        <v>1753</v>
      </c>
      <c r="AE5487" s="312"/>
      <c r="AF5487" s="465" t="s">
        <v>1754</v>
      </c>
      <c r="AG5487" s="311">
        <v>40</v>
      </c>
      <c r="AH5487" s="311">
        <v>15</v>
      </c>
      <c r="AI5487" s="311"/>
      <c r="AJ5487" s="311"/>
      <c r="AK5487" s="311"/>
      <c r="AL5487" s="311"/>
      <c r="AM5487" s="311"/>
      <c r="AN5487" s="311"/>
      <c r="AO5487" s="311"/>
      <c r="AP5487" s="311"/>
      <c r="AQ5487" s="311"/>
      <c r="AR5487" s="311"/>
      <c r="AS5487" s="311"/>
      <c r="AT5487" s="311"/>
      <c r="AU5487" s="311"/>
      <c r="AV5487" s="311"/>
      <c r="AW5487" s="311"/>
      <c r="AX5487" s="311"/>
      <c r="AY5487" s="311"/>
      <c r="AZ5487" s="311"/>
      <c r="BA5487" s="311"/>
      <c r="BB5487" s="311"/>
      <c r="BC5487" s="311"/>
      <c r="BD5487" s="311"/>
      <c r="BE5487" s="491"/>
      <c r="BF5487" s="491"/>
      <c r="BG5487" s="491"/>
      <c r="BH5487" s="491"/>
      <c r="BI5487" s="491"/>
      <c r="BJ5487" s="491"/>
      <c r="BK5487" s="491"/>
      <c r="BL5487" s="491"/>
      <c r="BM5487" s="491"/>
      <c r="BN5487" s="491"/>
      <c r="BO5487" s="491"/>
      <c r="BP5487" s="306"/>
      <c r="BQ5487" s="496"/>
      <c r="BR5487" s="496"/>
      <c r="BS5487" s="496"/>
      <c r="BT5487" s="496"/>
      <c r="BU5487" s="496"/>
      <c r="BV5487" s="496"/>
    </row>
    <row r="5488" spans="1:74" s="52" customFormat="1" ht="12.75">
      <c r="A5488" s="45">
        <v>2346.9885393806389</v>
      </c>
      <c r="B5488" s="46" t="s">
        <v>416</v>
      </c>
      <c r="C5488" s="47" t="s">
        <v>328</v>
      </c>
      <c r="D5488" s="48">
        <v>187.33962164025019</v>
      </c>
      <c r="E5488" s="49">
        <v>40.642009999999999</v>
      </c>
      <c r="F5488" s="49">
        <v>7.0000000000000007E-2</v>
      </c>
      <c r="G5488" s="49">
        <v>12.92343</v>
      </c>
      <c r="H5488" s="49">
        <v>0.37540000000000001</v>
      </c>
      <c r="I5488" s="49">
        <v>0.18770000000000001</v>
      </c>
      <c r="J5488" s="49">
        <v>46.025700000000001</v>
      </c>
      <c r="K5488" s="49">
        <v>0.21759999999999999</v>
      </c>
      <c r="L5488" s="49">
        <v>100.52564000000001</v>
      </c>
      <c r="M5488" s="47"/>
      <c r="N5488" s="50">
        <v>1.0046830753872207</v>
      </c>
      <c r="O5488" s="50">
        <v>1.3681299903275652E-3</v>
      </c>
      <c r="P5488" s="50">
        <v>0.26717000387746492</v>
      </c>
      <c r="Q5488" s="50">
        <v>7.4643512637985535E-3</v>
      </c>
      <c r="R5488" s="50">
        <v>3.9301028850436698E-3</v>
      </c>
      <c r="S5488" s="50">
        <v>1.6961445290247807</v>
      </c>
      <c r="T5488" s="50">
        <v>5.7632896452224757E-3</v>
      </c>
      <c r="U5488" s="50">
        <v>2.9884728978685335</v>
      </c>
      <c r="V5488" s="51">
        <v>86.39188986786931</v>
      </c>
      <c r="X5488" s="47" t="s">
        <v>1753</v>
      </c>
      <c r="Y5488" s="47" t="s">
        <v>1753</v>
      </c>
      <c r="Z5488" s="47" t="s">
        <v>1753</v>
      </c>
      <c r="AA5488" s="47" t="s">
        <v>1753</v>
      </c>
      <c r="AB5488" s="47" t="s">
        <v>1753</v>
      </c>
      <c r="AC5488" s="47" t="s">
        <v>1753</v>
      </c>
      <c r="AD5488" s="47" t="s">
        <v>1753</v>
      </c>
      <c r="AE5488" s="312"/>
      <c r="AF5488" s="465" t="s">
        <v>1754</v>
      </c>
      <c r="AG5488" s="311">
        <v>40</v>
      </c>
      <c r="AH5488" s="311">
        <v>15</v>
      </c>
      <c r="AI5488" s="311"/>
      <c r="AJ5488" s="311"/>
      <c r="AK5488" s="311"/>
      <c r="AL5488" s="311"/>
      <c r="AM5488" s="311"/>
      <c r="AN5488" s="311"/>
      <c r="AO5488" s="311"/>
      <c r="AP5488" s="311"/>
      <c r="AQ5488" s="311"/>
      <c r="AR5488" s="311"/>
      <c r="AS5488" s="311"/>
      <c r="AT5488" s="311"/>
      <c r="AU5488" s="311"/>
      <c r="AV5488" s="311"/>
      <c r="AW5488" s="311"/>
      <c r="AX5488" s="311"/>
      <c r="AY5488" s="311"/>
      <c r="AZ5488" s="311"/>
      <c r="BA5488" s="311"/>
      <c r="BB5488" s="311"/>
      <c r="BC5488" s="311"/>
      <c r="BD5488" s="311"/>
      <c r="BE5488" s="491"/>
      <c r="BF5488" s="491"/>
      <c r="BG5488" s="491"/>
      <c r="BH5488" s="491"/>
      <c r="BI5488" s="491"/>
      <c r="BJ5488" s="491"/>
      <c r="BK5488" s="491"/>
      <c r="BL5488" s="491"/>
      <c r="BM5488" s="491"/>
      <c r="BN5488" s="491"/>
      <c r="BO5488" s="491"/>
      <c r="BP5488" s="306"/>
      <c r="BQ5488" s="496"/>
      <c r="BR5488" s="496"/>
      <c r="BS5488" s="496"/>
      <c r="BT5488" s="496"/>
      <c r="BU5488" s="496"/>
      <c r="BV5488" s="496"/>
    </row>
    <row r="5489" spans="1:74" s="52" customFormat="1" ht="12.75">
      <c r="A5489" s="45">
        <v>2346.9885393806389</v>
      </c>
      <c r="B5489" s="46" t="s">
        <v>416</v>
      </c>
      <c r="C5489" s="47" t="s">
        <v>328</v>
      </c>
      <c r="D5489" s="48">
        <v>197.1996216402502</v>
      </c>
      <c r="E5489" s="49">
        <v>40.520319999999998</v>
      </c>
      <c r="F5489" s="49">
        <v>8.7900000000000006E-2</v>
      </c>
      <c r="G5489" s="49">
        <v>12.883459999999999</v>
      </c>
      <c r="H5489" s="49">
        <v>0.34789999999999999</v>
      </c>
      <c r="I5489" s="49">
        <v>0.21859999999999999</v>
      </c>
      <c r="J5489" s="49">
        <v>46.216639999999998</v>
      </c>
      <c r="K5489" s="49">
        <v>0.21990000000000001</v>
      </c>
      <c r="L5489" s="49">
        <v>100.54771999999998</v>
      </c>
      <c r="M5489" s="47"/>
      <c r="N5489" s="50">
        <v>1.0016918435649391</v>
      </c>
      <c r="O5489" s="50">
        <v>1.7180095006769478E-3</v>
      </c>
      <c r="P5489" s="50">
        <v>0.26634820755936017</v>
      </c>
      <c r="Q5489" s="50">
        <v>6.9176660424679287E-3</v>
      </c>
      <c r="R5489" s="50">
        <v>4.5771713182418327E-3</v>
      </c>
      <c r="S5489" s="50">
        <v>1.7032099486393888</v>
      </c>
      <c r="T5489" s="50">
        <v>5.8243055144221838E-3</v>
      </c>
      <c r="U5489" s="50">
        <v>2.9915298311637413</v>
      </c>
      <c r="V5489" s="51">
        <v>86.476753340789244</v>
      </c>
      <c r="X5489" s="47" t="s">
        <v>1753</v>
      </c>
      <c r="Y5489" s="47" t="s">
        <v>1753</v>
      </c>
      <c r="Z5489" s="47" t="s">
        <v>1753</v>
      </c>
      <c r="AA5489" s="47" t="s">
        <v>1753</v>
      </c>
      <c r="AB5489" s="47" t="s">
        <v>1753</v>
      </c>
      <c r="AC5489" s="47" t="s">
        <v>1753</v>
      </c>
      <c r="AD5489" s="47" t="s">
        <v>1753</v>
      </c>
      <c r="AE5489" s="312"/>
      <c r="AF5489" s="465" t="s">
        <v>1754</v>
      </c>
      <c r="AG5489" s="311">
        <v>40</v>
      </c>
      <c r="AH5489" s="311">
        <v>15</v>
      </c>
      <c r="AI5489" s="311"/>
      <c r="AJ5489" s="311"/>
      <c r="AK5489" s="311"/>
      <c r="AL5489" s="311"/>
      <c r="AM5489" s="311"/>
      <c r="AN5489" s="311"/>
      <c r="AO5489" s="311"/>
      <c r="AP5489" s="311"/>
      <c r="AQ5489" s="311"/>
      <c r="AR5489" s="311"/>
      <c r="AS5489" s="311"/>
      <c r="AT5489" s="311"/>
      <c r="AU5489" s="311"/>
      <c r="AV5489" s="311"/>
      <c r="AW5489" s="311"/>
      <c r="AX5489" s="311"/>
      <c r="AY5489" s="311"/>
      <c r="AZ5489" s="311"/>
      <c r="BA5489" s="311"/>
      <c r="BB5489" s="311"/>
      <c r="BC5489" s="311"/>
      <c r="BD5489" s="311"/>
      <c r="BE5489" s="491"/>
      <c r="BF5489" s="491"/>
      <c r="BG5489" s="491"/>
      <c r="BH5489" s="491"/>
      <c r="BI5489" s="491"/>
      <c r="BJ5489" s="491"/>
      <c r="BK5489" s="491"/>
      <c r="BL5489" s="491"/>
      <c r="BM5489" s="491"/>
      <c r="BN5489" s="491"/>
      <c r="BO5489" s="491"/>
      <c r="BP5489" s="306"/>
      <c r="BQ5489" s="496"/>
      <c r="BR5489" s="496"/>
      <c r="BS5489" s="496"/>
      <c r="BT5489" s="496"/>
      <c r="BU5489" s="496"/>
      <c r="BV5489" s="496"/>
    </row>
    <row r="5490" spans="1:74" s="52" customFormat="1" ht="12.75">
      <c r="A5490" s="45">
        <v>2346.9885393806389</v>
      </c>
      <c r="B5490" s="46" t="s">
        <v>416</v>
      </c>
      <c r="C5490" s="47" t="s">
        <v>328</v>
      </c>
      <c r="D5490" s="48">
        <v>207.05962164025021</v>
      </c>
      <c r="E5490" s="49">
        <v>40.510179999999998</v>
      </c>
      <c r="F5490" s="49">
        <v>8.14E-2</v>
      </c>
      <c r="G5490" s="49">
        <v>12.84348</v>
      </c>
      <c r="H5490" s="49">
        <v>0.37359999999999999</v>
      </c>
      <c r="I5490" s="49">
        <v>0.16</v>
      </c>
      <c r="J5490" s="49">
        <v>45.955359999999999</v>
      </c>
      <c r="K5490" s="49">
        <v>0.23</v>
      </c>
      <c r="L5490" s="49">
        <v>100.23952</v>
      </c>
      <c r="M5490" s="47"/>
      <c r="N5490" s="50">
        <v>1.0035464557122658</v>
      </c>
      <c r="O5490" s="50">
        <v>1.5943113155874285E-3</v>
      </c>
      <c r="P5490" s="50">
        <v>0.26607986793862376</v>
      </c>
      <c r="Q5490" s="50">
        <v>7.4443034611792764E-3</v>
      </c>
      <c r="R5490" s="50">
        <v>3.357214038068425E-3</v>
      </c>
      <c r="S5490" s="50">
        <v>1.697141395843321</v>
      </c>
      <c r="T5490" s="50">
        <v>6.1046222046260822E-3</v>
      </c>
      <c r="U5490" s="50">
        <v>2.9864564310941604</v>
      </c>
      <c r="V5490" s="51">
        <v>86.446771291278296</v>
      </c>
      <c r="X5490" s="47" t="s">
        <v>1753</v>
      </c>
      <c r="Y5490" s="47" t="s">
        <v>1753</v>
      </c>
      <c r="Z5490" s="47" t="s">
        <v>1753</v>
      </c>
      <c r="AA5490" s="47" t="s">
        <v>1753</v>
      </c>
      <c r="AB5490" s="47" t="s">
        <v>1753</v>
      </c>
      <c r="AC5490" s="47" t="s">
        <v>1753</v>
      </c>
      <c r="AD5490" s="47" t="s">
        <v>1753</v>
      </c>
      <c r="AE5490" s="312"/>
      <c r="AF5490" s="465" t="s">
        <v>1754</v>
      </c>
      <c r="AG5490" s="311">
        <v>40</v>
      </c>
      <c r="AH5490" s="311">
        <v>15</v>
      </c>
      <c r="AI5490" s="311"/>
      <c r="AJ5490" s="311"/>
      <c r="AK5490" s="311"/>
      <c r="AL5490" s="311"/>
      <c r="AM5490" s="311"/>
      <c r="AN5490" s="311"/>
      <c r="AO5490" s="311"/>
      <c r="AP5490" s="311"/>
      <c r="AQ5490" s="311"/>
      <c r="AR5490" s="311"/>
      <c r="AS5490" s="311"/>
      <c r="AT5490" s="311"/>
      <c r="AU5490" s="311"/>
      <c r="AV5490" s="311"/>
      <c r="AW5490" s="311"/>
      <c r="AX5490" s="311"/>
      <c r="AY5490" s="311"/>
      <c r="AZ5490" s="311"/>
      <c r="BA5490" s="311"/>
      <c r="BB5490" s="311"/>
      <c r="BC5490" s="311"/>
      <c r="BD5490" s="311"/>
      <c r="BE5490" s="491"/>
      <c r="BF5490" s="491"/>
      <c r="BG5490" s="491"/>
      <c r="BH5490" s="491"/>
      <c r="BI5490" s="491"/>
      <c r="BJ5490" s="491"/>
      <c r="BK5490" s="491"/>
      <c r="BL5490" s="491"/>
      <c r="BM5490" s="491"/>
      <c r="BN5490" s="491"/>
      <c r="BO5490" s="491"/>
      <c r="BP5490" s="306"/>
      <c r="BQ5490" s="496"/>
      <c r="BR5490" s="496"/>
      <c r="BS5490" s="496"/>
      <c r="BT5490" s="496"/>
      <c r="BU5490" s="496"/>
      <c r="BV5490" s="496"/>
    </row>
    <row r="5491" spans="1:74" s="52" customFormat="1" ht="12.75">
      <c r="A5491" s="45">
        <v>2346.9885393806389</v>
      </c>
      <c r="B5491" s="46" t="s">
        <v>416</v>
      </c>
      <c r="C5491" s="47" t="s">
        <v>328</v>
      </c>
      <c r="D5491" s="48">
        <v>216.91962164025023</v>
      </c>
      <c r="E5491" s="49">
        <v>40.520319999999998</v>
      </c>
      <c r="F5491" s="49">
        <v>7.2900000000000006E-2</v>
      </c>
      <c r="G5491" s="49">
        <v>12.93343</v>
      </c>
      <c r="H5491" s="49">
        <v>0.35980000000000001</v>
      </c>
      <c r="I5491" s="49">
        <v>0.15659999999999999</v>
      </c>
      <c r="J5491" s="49">
        <v>46.085999999999999</v>
      </c>
      <c r="K5491" s="49">
        <v>0.2135</v>
      </c>
      <c r="L5491" s="49">
        <v>100.41584999999999</v>
      </c>
      <c r="M5491" s="47"/>
      <c r="N5491" s="50">
        <v>1.0026335625637641</v>
      </c>
      <c r="O5491" s="50">
        <v>1.4261733447743113E-3</v>
      </c>
      <c r="P5491" s="50">
        <v>0.26763264283955812</v>
      </c>
      <c r="Q5491" s="50">
        <v>7.1610123583010282E-3</v>
      </c>
      <c r="R5491" s="50">
        <v>3.2820626643797145E-3</v>
      </c>
      <c r="S5491" s="50">
        <v>1.699992216247755</v>
      </c>
      <c r="T5491" s="50">
        <v>5.6601103543757391E-3</v>
      </c>
      <c r="U5491" s="50">
        <v>2.9889847174208382</v>
      </c>
      <c r="V5491" s="51">
        <v>86.398187560829044</v>
      </c>
      <c r="X5491" s="47" t="s">
        <v>1753</v>
      </c>
      <c r="Y5491" s="47" t="s">
        <v>1753</v>
      </c>
      <c r="Z5491" s="47" t="s">
        <v>1753</v>
      </c>
      <c r="AA5491" s="47" t="s">
        <v>1753</v>
      </c>
      <c r="AB5491" s="47" t="s">
        <v>1753</v>
      </c>
      <c r="AC5491" s="47" t="s">
        <v>1753</v>
      </c>
      <c r="AD5491" s="47" t="s">
        <v>1753</v>
      </c>
      <c r="AE5491" s="312"/>
      <c r="AF5491" s="465" t="s">
        <v>1754</v>
      </c>
      <c r="AG5491" s="311">
        <v>40</v>
      </c>
      <c r="AH5491" s="311">
        <v>15</v>
      </c>
      <c r="AI5491" s="311"/>
      <c r="AJ5491" s="311"/>
      <c r="AK5491" s="311"/>
      <c r="AL5491" s="311"/>
      <c r="AM5491" s="311"/>
      <c r="AN5491" s="311"/>
      <c r="AO5491" s="311"/>
      <c r="AP5491" s="311"/>
      <c r="AQ5491" s="311"/>
      <c r="AR5491" s="311"/>
      <c r="AS5491" s="311"/>
      <c r="AT5491" s="311"/>
      <c r="AU5491" s="311"/>
      <c r="AV5491" s="311"/>
      <c r="AW5491" s="311"/>
      <c r="AX5491" s="311"/>
      <c r="AY5491" s="311"/>
      <c r="AZ5491" s="311"/>
      <c r="BA5491" s="311"/>
      <c r="BB5491" s="311"/>
      <c r="BC5491" s="311"/>
      <c r="BD5491" s="311"/>
      <c r="BE5491" s="491"/>
      <c r="BF5491" s="491"/>
      <c r="BG5491" s="491"/>
      <c r="BH5491" s="491"/>
      <c r="BI5491" s="491"/>
      <c r="BJ5491" s="491"/>
      <c r="BK5491" s="491"/>
      <c r="BL5491" s="491"/>
      <c r="BM5491" s="491"/>
      <c r="BN5491" s="491"/>
      <c r="BO5491" s="491"/>
      <c r="BP5491" s="306"/>
      <c r="BQ5491" s="496"/>
      <c r="BR5491" s="496"/>
      <c r="BS5491" s="496"/>
      <c r="BT5491" s="496"/>
      <c r="BU5491" s="496"/>
      <c r="BV5491" s="496"/>
    </row>
    <row r="5492" spans="1:74" s="52" customFormat="1" ht="12.75">
      <c r="A5492" s="45">
        <v>2346.9885393806389</v>
      </c>
      <c r="B5492" s="46" t="s">
        <v>416</v>
      </c>
      <c r="C5492" s="47" t="s">
        <v>328</v>
      </c>
      <c r="D5492" s="48">
        <v>226.77962164025024</v>
      </c>
      <c r="E5492" s="49">
        <v>40.591299999999997</v>
      </c>
      <c r="F5492" s="49">
        <v>6.6900000000000001E-2</v>
      </c>
      <c r="G5492" s="49">
        <v>12.93343</v>
      </c>
      <c r="H5492" s="49">
        <v>0.3957</v>
      </c>
      <c r="I5492" s="49">
        <v>0.17230000000000001</v>
      </c>
      <c r="J5492" s="49">
        <v>45.975459999999998</v>
      </c>
      <c r="K5492" s="49">
        <v>0.22650000000000001</v>
      </c>
      <c r="L5492" s="49">
        <v>100.43109</v>
      </c>
      <c r="M5492" s="47"/>
      <c r="N5492" s="50">
        <v>1.0044734565610747</v>
      </c>
      <c r="O5492" s="50">
        <v>1.3089017164826463E-3</v>
      </c>
      <c r="P5492" s="50">
        <v>0.26765491035581457</v>
      </c>
      <c r="Q5492" s="50">
        <v>7.8761766309984813E-3</v>
      </c>
      <c r="R5492" s="50">
        <v>3.6114077116058286E-3</v>
      </c>
      <c r="S5492" s="50">
        <v>1.6960557873971167</v>
      </c>
      <c r="T5492" s="50">
        <v>6.0052536825048793E-3</v>
      </c>
      <c r="U5492" s="50">
        <v>2.9884583551062591</v>
      </c>
      <c r="V5492" s="51">
        <v>86.369941831956638</v>
      </c>
      <c r="X5492" s="47" t="s">
        <v>1753</v>
      </c>
      <c r="Y5492" s="47" t="s">
        <v>1753</v>
      </c>
      <c r="Z5492" s="47" t="s">
        <v>1753</v>
      </c>
      <c r="AA5492" s="47" t="s">
        <v>1753</v>
      </c>
      <c r="AB5492" s="47" t="s">
        <v>1753</v>
      </c>
      <c r="AC5492" s="47" t="s">
        <v>1753</v>
      </c>
      <c r="AD5492" s="47" t="s">
        <v>1753</v>
      </c>
      <c r="AE5492" s="312"/>
      <c r="AF5492" s="465" t="s">
        <v>1754</v>
      </c>
      <c r="AG5492" s="311">
        <v>40</v>
      </c>
      <c r="AH5492" s="311">
        <v>15</v>
      </c>
      <c r="AI5492" s="311"/>
      <c r="AJ5492" s="311"/>
      <c r="AK5492" s="311"/>
      <c r="AL5492" s="311"/>
      <c r="AM5492" s="311"/>
      <c r="AN5492" s="311"/>
      <c r="AO5492" s="311"/>
      <c r="AP5492" s="311"/>
      <c r="AQ5492" s="311"/>
      <c r="AR5492" s="311"/>
      <c r="AS5492" s="311"/>
      <c r="AT5492" s="311"/>
      <c r="AU5492" s="311"/>
      <c r="AV5492" s="311"/>
      <c r="AW5492" s="311"/>
      <c r="AX5492" s="311"/>
      <c r="AY5492" s="311"/>
      <c r="AZ5492" s="311"/>
      <c r="BA5492" s="311"/>
      <c r="BB5492" s="311"/>
      <c r="BC5492" s="311"/>
      <c r="BD5492" s="311"/>
      <c r="BE5492" s="491"/>
      <c r="BF5492" s="491"/>
      <c r="BG5492" s="491"/>
      <c r="BH5492" s="491"/>
      <c r="BI5492" s="491"/>
      <c r="BJ5492" s="491"/>
      <c r="BK5492" s="491"/>
      <c r="BL5492" s="491"/>
      <c r="BM5492" s="491"/>
      <c r="BN5492" s="491"/>
      <c r="BO5492" s="491"/>
      <c r="BP5492" s="306"/>
      <c r="BQ5492" s="496"/>
      <c r="BR5492" s="496"/>
      <c r="BS5492" s="496"/>
      <c r="BT5492" s="496"/>
      <c r="BU5492" s="496"/>
      <c r="BV5492" s="496"/>
    </row>
    <row r="5493" spans="1:74" s="52" customFormat="1" ht="12.75">
      <c r="A5493" s="45">
        <v>2346.9885393806389</v>
      </c>
      <c r="B5493" s="46" t="s">
        <v>416</v>
      </c>
      <c r="C5493" s="47" t="s">
        <v>328</v>
      </c>
      <c r="D5493" s="48">
        <v>236.63962164025025</v>
      </c>
      <c r="E5493" s="49">
        <v>40.510179999999998</v>
      </c>
      <c r="F5493" s="49">
        <v>8.9499999999999996E-2</v>
      </c>
      <c r="G5493" s="49">
        <v>12.883459999999999</v>
      </c>
      <c r="H5493" s="49">
        <v>0.38940000000000002</v>
      </c>
      <c r="I5493" s="49">
        <v>0.13730000000000001</v>
      </c>
      <c r="J5493" s="49">
        <v>46.176450000000003</v>
      </c>
      <c r="K5493" s="49">
        <v>0.21279999999999999</v>
      </c>
      <c r="L5493" s="49">
        <v>100.48569000000002</v>
      </c>
      <c r="M5493" s="47"/>
      <c r="N5493" s="50">
        <v>1.001561226752141</v>
      </c>
      <c r="O5493" s="50">
        <v>1.7494912749456447E-3</v>
      </c>
      <c r="P5493" s="50">
        <v>0.26638013701268987</v>
      </c>
      <c r="Q5493" s="50">
        <v>7.7437829222397588E-3</v>
      </c>
      <c r="R5493" s="50">
        <v>2.8752102432902434E-3</v>
      </c>
      <c r="S5493" s="50">
        <v>1.7019328377951535</v>
      </c>
      <c r="T5493" s="50">
        <v>5.6369294792379086E-3</v>
      </c>
      <c r="U5493" s="50">
        <v>2.9893656121843444</v>
      </c>
      <c r="V5493" s="51">
        <v>86.466576178582812</v>
      </c>
      <c r="X5493" s="47" t="s">
        <v>1753</v>
      </c>
      <c r="Y5493" s="47" t="s">
        <v>1753</v>
      </c>
      <c r="Z5493" s="47" t="s">
        <v>1753</v>
      </c>
      <c r="AA5493" s="47" t="s">
        <v>1753</v>
      </c>
      <c r="AB5493" s="47" t="s">
        <v>1753</v>
      </c>
      <c r="AC5493" s="47" t="s">
        <v>1753</v>
      </c>
      <c r="AD5493" s="47" t="s">
        <v>1753</v>
      </c>
      <c r="AE5493" s="312"/>
      <c r="AF5493" s="465" t="s">
        <v>1754</v>
      </c>
      <c r="AG5493" s="311">
        <v>40</v>
      </c>
      <c r="AH5493" s="311">
        <v>15</v>
      </c>
      <c r="AI5493" s="311"/>
      <c r="AJ5493" s="311"/>
      <c r="AK5493" s="311"/>
      <c r="AL5493" s="311"/>
      <c r="AM5493" s="311"/>
      <c r="AN5493" s="311"/>
      <c r="AO5493" s="311"/>
      <c r="AP5493" s="311"/>
      <c r="AQ5493" s="311"/>
      <c r="AR5493" s="311"/>
      <c r="AS5493" s="311"/>
      <c r="AT5493" s="311"/>
      <c r="AU5493" s="311"/>
      <c r="AV5493" s="311"/>
      <c r="AW5493" s="311"/>
      <c r="AX5493" s="311"/>
      <c r="AY5493" s="311"/>
      <c r="AZ5493" s="311"/>
      <c r="BA5493" s="311"/>
      <c r="BB5493" s="311"/>
      <c r="BC5493" s="311"/>
      <c r="BD5493" s="311"/>
      <c r="BE5493" s="491"/>
      <c r="BF5493" s="491"/>
      <c r="BG5493" s="491"/>
      <c r="BH5493" s="491"/>
      <c r="BI5493" s="491"/>
      <c r="BJ5493" s="491"/>
      <c r="BK5493" s="491"/>
      <c r="BL5493" s="491"/>
      <c r="BM5493" s="491"/>
      <c r="BN5493" s="491"/>
      <c r="BO5493" s="491"/>
      <c r="BP5493" s="306"/>
      <c r="BQ5493" s="496"/>
      <c r="BR5493" s="496"/>
      <c r="BS5493" s="496"/>
      <c r="BT5493" s="496"/>
      <c r="BU5493" s="496"/>
      <c r="BV5493" s="496"/>
    </row>
    <row r="5494" spans="1:74" s="52" customFormat="1" ht="12.75">
      <c r="A5494" s="45">
        <v>2346.9885393806389</v>
      </c>
      <c r="B5494" s="46" t="s">
        <v>416</v>
      </c>
      <c r="C5494" s="47" t="s">
        <v>328</v>
      </c>
      <c r="D5494" s="48">
        <v>246.49962164025027</v>
      </c>
      <c r="E5494" s="49">
        <v>40.489899999999999</v>
      </c>
      <c r="F5494" s="49">
        <v>5.67E-2</v>
      </c>
      <c r="G5494" s="49">
        <v>12.9834</v>
      </c>
      <c r="H5494" s="49">
        <v>0.33410000000000001</v>
      </c>
      <c r="I5494" s="49">
        <v>0.22750000000000001</v>
      </c>
      <c r="J5494" s="49">
        <v>46.085999999999999</v>
      </c>
      <c r="K5494" s="49">
        <v>0.21870000000000001</v>
      </c>
      <c r="L5494" s="49">
        <v>100.4508</v>
      </c>
      <c r="M5494" s="47"/>
      <c r="N5494" s="50">
        <v>1.0024761460796423</v>
      </c>
      <c r="O5494" s="50">
        <v>1.1099050238108476E-3</v>
      </c>
      <c r="P5494" s="50">
        <v>0.26882631228924653</v>
      </c>
      <c r="Q5494" s="50">
        <v>6.6534624657296265E-3</v>
      </c>
      <c r="R5494" s="50">
        <v>4.7708359529056383E-3</v>
      </c>
      <c r="S5494" s="50">
        <v>1.701002313388065</v>
      </c>
      <c r="T5494" s="50">
        <v>5.8014128651906541E-3</v>
      </c>
      <c r="U5494" s="50">
        <v>2.9919818232907911</v>
      </c>
      <c r="V5494" s="51">
        <v>86.352807102860922</v>
      </c>
      <c r="X5494" s="47" t="s">
        <v>1753</v>
      </c>
      <c r="Y5494" s="47" t="s">
        <v>1753</v>
      </c>
      <c r="Z5494" s="47" t="s">
        <v>1753</v>
      </c>
      <c r="AA5494" s="47" t="s">
        <v>1753</v>
      </c>
      <c r="AB5494" s="47" t="s">
        <v>1753</v>
      </c>
      <c r="AC5494" s="47" t="s">
        <v>1753</v>
      </c>
      <c r="AD5494" s="47" t="s">
        <v>1753</v>
      </c>
      <c r="AE5494" s="312"/>
      <c r="AF5494" s="465" t="s">
        <v>1754</v>
      </c>
      <c r="AG5494" s="311">
        <v>40</v>
      </c>
      <c r="AH5494" s="311">
        <v>15</v>
      </c>
      <c r="AI5494" s="311"/>
      <c r="AJ5494" s="311"/>
      <c r="AK5494" s="311"/>
      <c r="AL5494" s="311"/>
      <c r="AM5494" s="311"/>
      <c r="AN5494" s="311"/>
      <c r="AO5494" s="311"/>
      <c r="AP5494" s="311"/>
      <c r="AQ5494" s="311"/>
      <c r="AR5494" s="311"/>
      <c r="AS5494" s="311"/>
      <c r="AT5494" s="311"/>
      <c r="AU5494" s="311"/>
      <c r="AV5494" s="311"/>
      <c r="AW5494" s="311"/>
      <c r="AX5494" s="311"/>
      <c r="AY5494" s="311"/>
      <c r="AZ5494" s="311"/>
      <c r="BA5494" s="311"/>
      <c r="BB5494" s="311"/>
      <c r="BC5494" s="311"/>
      <c r="BD5494" s="311"/>
      <c r="BE5494" s="491"/>
      <c r="BF5494" s="491"/>
      <c r="BG5494" s="491"/>
      <c r="BH5494" s="491"/>
      <c r="BI5494" s="491"/>
      <c r="BJ5494" s="491"/>
      <c r="BK5494" s="491"/>
      <c r="BL5494" s="491"/>
      <c r="BM5494" s="491"/>
      <c r="BN5494" s="491"/>
      <c r="BO5494" s="491"/>
      <c r="BP5494" s="306"/>
      <c r="BQ5494" s="496"/>
      <c r="BR5494" s="496"/>
      <c r="BS5494" s="496"/>
      <c r="BT5494" s="496"/>
      <c r="BU5494" s="496"/>
      <c r="BV5494" s="496"/>
    </row>
    <row r="5495" spans="1:74" s="52" customFormat="1" ht="12.75">
      <c r="A5495" s="45">
        <v>2346.9885393806389</v>
      </c>
      <c r="B5495" s="46" t="s">
        <v>416</v>
      </c>
      <c r="C5495" s="47" t="s">
        <v>328</v>
      </c>
      <c r="D5495" s="48">
        <v>256.35962164025028</v>
      </c>
      <c r="E5495" s="49">
        <v>40.682560000000002</v>
      </c>
      <c r="F5495" s="49">
        <v>5.67E-2</v>
      </c>
      <c r="G5495" s="49">
        <v>13.033379999999999</v>
      </c>
      <c r="H5495" s="49">
        <v>0.3649</v>
      </c>
      <c r="I5495" s="49">
        <v>0.1368</v>
      </c>
      <c r="J5495" s="49">
        <v>46.236739999999998</v>
      </c>
      <c r="K5495" s="49">
        <v>0.21460000000000001</v>
      </c>
      <c r="L5495" s="49">
        <v>100.79477999999999</v>
      </c>
      <c r="M5495" s="47"/>
      <c r="N5495" s="50">
        <v>1.0032764993954206</v>
      </c>
      <c r="O5495" s="50">
        <v>1.1055307830850772E-3</v>
      </c>
      <c r="P5495" s="50">
        <v>0.26879761909851646</v>
      </c>
      <c r="Q5495" s="50">
        <v>7.2381923772781437E-3</v>
      </c>
      <c r="R5495" s="50">
        <v>2.8574866001621481E-3</v>
      </c>
      <c r="S5495" s="50">
        <v>1.6998402841147495</v>
      </c>
      <c r="T5495" s="50">
        <v>5.6702176692561392E-3</v>
      </c>
      <c r="U5495" s="50">
        <v>2.9902610136481975</v>
      </c>
      <c r="V5495" s="51">
        <v>86.346010169784023</v>
      </c>
      <c r="X5495" s="47" t="s">
        <v>1753</v>
      </c>
      <c r="Y5495" s="47" t="s">
        <v>1753</v>
      </c>
      <c r="Z5495" s="47" t="s">
        <v>1753</v>
      </c>
      <c r="AA5495" s="47" t="s">
        <v>1753</v>
      </c>
      <c r="AB5495" s="47" t="s">
        <v>1753</v>
      </c>
      <c r="AC5495" s="47" t="s">
        <v>1753</v>
      </c>
      <c r="AD5495" s="47" t="s">
        <v>1753</v>
      </c>
      <c r="AE5495" s="312"/>
      <c r="AF5495" s="465" t="s">
        <v>1754</v>
      </c>
      <c r="AG5495" s="311">
        <v>40</v>
      </c>
      <c r="AH5495" s="311">
        <v>15</v>
      </c>
      <c r="AI5495" s="311"/>
      <c r="AJ5495" s="311"/>
      <c r="AK5495" s="311"/>
      <c r="AL5495" s="311"/>
      <c r="AM5495" s="311"/>
      <c r="AN5495" s="311"/>
      <c r="AO5495" s="311"/>
      <c r="AP5495" s="311"/>
      <c r="AQ5495" s="311"/>
      <c r="AR5495" s="311"/>
      <c r="AS5495" s="311"/>
      <c r="AT5495" s="311"/>
      <c r="AU5495" s="311"/>
      <c r="AV5495" s="311"/>
      <c r="AW5495" s="311"/>
      <c r="AX5495" s="311"/>
      <c r="AY5495" s="311"/>
      <c r="AZ5495" s="311"/>
      <c r="BA5495" s="311"/>
      <c r="BB5495" s="311"/>
      <c r="BC5495" s="311"/>
      <c r="BD5495" s="311"/>
      <c r="BE5495" s="491"/>
      <c r="BF5495" s="491"/>
      <c r="BG5495" s="491"/>
      <c r="BH5495" s="491"/>
      <c r="BI5495" s="491"/>
      <c r="BJ5495" s="491"/>
      <c r="BK5495" s="491"/>
      <c r="BL5495" s="491"/>
      <c r="BM5495" s="491"/>
      <c r="BN5495" s="491"/>
      <c r="BO5495" s="491"/>
      <c r="BP5495" s="306"/>
      <c r="BQ5495" s="496"/>
      <c r="BR5495" s="496"/>
      <c r="BS5495" s="496"/>
      <c r="BT5495" s="496"/>
      <c r="BU5495" s="496"/>
      <c r="BV5495" s="496"/>
    </row>
    <row r="5496" spans="1:74" s="52" customFormat="1" ht="12.75">
      <c r="A5496" s="45">
        <v>2346.9885393806389</v>
      </c>
      <c r="B5496" s="46" t="s">
        <v>416</v>
      </c>
      <c r="C5496" s="47" t="s">
        <v>328</v>
      </c>
      <c r="D5496" s="48">
        <v>266.2196216402503</v>
      </c>
      <c r="E5496" s="49">
        <v>40.794110000000003</v>
      </c>
      <c r="F5496" s="49">
        <v>5.57E-2</v>
      </c>
      <c r="G5496" s="49">
        <v>12.90344</v>
      </c>
      <c r="H5496" s="49">
        <v>0.38090000000000002</v>
      </c>
      <c r="I5496" s="49">
        <v>0.16070000000000001</v>
      </c>
      <c r="J5496" s="49">
        <v>46.025700000000001</v>
      </c>
      <c r="K5496" s="49">
        <v>0.22570000000000001</v>
      </c>
      <c r="L5496" s="49">
        <v>100.62245</v>
      </c>
      <c r="M5496" s="47"/>
      <c r="N5496" s="50">
        <v>1.0069692843867586</v>
      </c>
      <c r="O5496" s="50">
        <v>1.0870496263053885E-3</v>
      </c>
      <c r="P5496" s="50">
        <v>0.26636690318208384</v>
      </c>
      <c r="Q5496" s="50">
        <v>7.562643456024018E-3</v>
      </c>
      <c r="R5496" s="50">
        <v>3.3598537754689641E-3</v>
      </c>
      <c r="S5496" s="50">
        <v>1.6936657641344919</v>
      </c>
      <c r="T5496" s="50">
        <v>5.9690878048231965E-3</v>
      </c>
      <c r="U5496" s="50">
        <v>2.9866194492402327</v>
      </c>
      <c r="V5496" s="51">
        <v>86.410078381664974</v>
      </c>
      <c r="X5496" s="47" t="s">
        <v>1753</v>
      </c>
      <c r="Y5496" s="47" t="s">
        <v>1753</v>
      </c>
      <c r="Z5496" s="47" t="s">
        <v>1753</v>
      </c>
      <c r="AA5496" s="47" t="s">
        <v>1753</v>
      </c>
      <c r="AB5496" s="47" t="s">
        <v>1753</v>
      </c>
      <c r="AC5496" s="47" t="s">
        <v>1753</v>
      </c>
      <c r="AD5496" s="47" t="s">
        <v>1753</v>
      </c>
      <c r="AE5496" s="312"/>
      <c r="AF5496" s="465" t="s">
        <v>1754</v>
      </c>
      <c r="AG5496" s="311">
        <v>40</v>
      </c>
      <c r="AH5496" s="311">
        <v>15</v>
      </c>
      <c r="AI5496" s="311"/>
      <c r="AJ5496" s="311"/>
      <c r="AK5496" s="311"/>
      <c r="AL5496" s="311"/>
      <c r="AM5496" s="311"/>
      <c r="AN5496" s="311"/>
      <c r="AO5496" s="311"/>
      <c r="AP5496" s="311"/>
      <c r="AQ5496" s="311"/>
      <c r="AR5496" s="311"/>
      <c r="AS5496" s="311"/>
      <c r="AT5496" s="311"/>
      <c r="AU5496" s="311"/>
      <c r="AV5496" s="311"/>
      <c r="AW5496" s="311"/>
      <c r="AX5496" s="311"/>
      <c r="AY5496" s="311"/>
      <c r="AZ5496" s="311"/>
      <c r="BA5496" s="311"/>
      <c r="BB5496" s="311"/>
      <c r="BC5496" s="311"/>
      <c r="BD5496" s="311"/>
      <c r="BE5496" s="491"/>
      <c r="BF5496" s="491"/>
      <c r="BG5496" s="491"/>
      <c r="BH5496" s="491"/>
      <c r="BI5496" s="491"/>
      <c r="BJ5496" s="491"/>
      <c r="BK5496" s="491"/>
      <c r="BL5496" s="491"/>
      <c r="BM5496" s="491"/>
      <c r="BN5496" s="491"/>
      <c r="BO5496" s="491"/>
      <c r="BP5496" s="306"/>
      <c r="BQ5496" s="496"/>
      <c r="BR5496" s="496"/>
      <c r="BS5496" s="496"/>
      <c r="BT5496" s="496"/>
      <c r="BU5496" s="496"/>
      <c r="BV5496" s="496"/>
    </row>
    <row r="5497" spans="1:74" s="52" customFormat="1" ht="12.75">
      <c r="A5497" s="45">
        <v>2346.9885393806389</v>
      </c>
      <c r="B5497" s="46" t="s">
        <v>416</v>
      </c>
      <c r="C5497" s="47" t="s">
        <v>328</v>
      </c>
      <c r="D5497" s="48">
        <v>276.07962164025031</v>
      </c>
      <c r="E5497" s="49">
        <v>40.611579999999996</v>
      </c>
      <c r="F5497" s="49">
        <v>3.2000000000000001E-2</v>
      </c>
      <c r="G5497" s="49">
        <v>12.973409999999999</v>
      </c>
      <c r="H5497" s="49">
        <v>0.375</v>
      </c>
      <c r="I5497" s="49">
        <v>0.20610000000000001</v>
      </c>
      <c r="J5497" s="49">
        <v>46.16639</v>
      </c>
      <c r="K5497" s="49">
        <v>0.2157</v>
      </c>
      <c r="L5497" s="49">
        <v>100.64157999999999</v>
      </c>
      <c r="M5497" s="47"/>
      <c r="N5497" s="50">
        <v>1.0034916187898213</v>
      </c>
      <c r="O5497" s="50">
        <v>6.2515722807416566E-4</v>
      </c>
      <c r="P5497" s="50">
        <v>0.2680859172925793</v>
      </c>
      <c r="Q5497" s="50">
        <v>7.4531356149225812E-3</v>
      </c>
      <c r="R5497" s="50">
        <v>4.3134780708190606E-3</v>
      </c>
      <c r="S5497" s="50">
        <v>1.7005849256378756</v>
      </c>
      <c r="T5497" s="50">
        <v>5.7104673930157192E-3</v>
      </c>
      <c r="U5497" s="50">
        <v>2.9916016898323843</v>
      </c>
      <c r="V5497" s="51">
        <v>86.382390014294046</v>
      </c>
      <c r="X5497" s="47" t="s">
        <v>1753</v>
      </c>
      <c r="Y5497" s="47" t="s">
        <v>1753</v>
      </c>
      <c r="Z5497" s="47" t="s">
        <v>1753</v>
      </c>
      <c r="AA5497" s="47" t="s">
        <v>1753</v>
      </c>
      <c r="AB5497" s="47" t="s">
        <v>1753</v>
      </c>
      <c r="AC5497" s="47" t="s">
        <v>1753</v>
      </c>
      <c r="AD5497" s="47" t="s">
        <v>1753</v>
      </c>
      <c r="AE5497" s="312"/>
      <c r="AF5497" s="465" t="s">
        <v>1754</v>
      </c>
      <c r="AG5497" s="311">
        <v>40</v>
      </c>
      <c r="AH5497" s="311">
        <v>15</v>
      </c>
      <c r="AI5497" s="311"/>
      <c r="AJ5497" s="311"/>
      <c r="AK5497" s="311"/>
      <c r="AL5497" s="311"/>
      <c r="AM5497" s="311"/>
      <c r="AN5497" s="311"/>
      <c r="AO5497" s="311"/>
      <c r="AP5497" s="311"/>
      <c r="AQ5497" s="311"/>
      <c r="AR5497" s="311"/>
      <c r="AS5497" s="311"/>
      <c r="AT5497" s="311"/>
      <c r="AU5497" s="311"/>
      <c r="AV5497" s="311"/>
      <c r="AW5497" s="311"/>
      <c r="AX5497" s="311"/>
      <c r="AY5497" s="311"/>
      <c r="AZ5497" s="311"/>
      <c r="BA5497" s="311"/>
      <c r="BB5497" s="311"/>
      <c r="BC5497" s="311"/>
      <c r="BD5497" s="311"/>
      <c r="BE5497" s="491"/>
      <c r="BF5497" s="491"/>
      <c r="BG5497" s="491"/>
      <c r="BH5497" s="491"/>
      <c r="BI5497" s="491"/>
      <c r="BJ5497" s="491"/>
      <c r="BK5497" s="491"/>
      <c r="BL5497" s="491"/>
      <c r="BM5497" s="491"/>
      <c r="BN5497" s="491"/>
      <c r="BO5497" s="491"/>
      <c r="BP5497" s="306"/>
      <c r="BQ5497" s="496"/>
      <c r="BR5497" s="496"/>
      <c r="BS5497" s="496"/>
      <c r="BT5497" s="496"/>
      <c r="BU5497" s="496"/>
      <c r="BV5497" s="496"/>
    </row>
    <row r="5498" spans="1:74" s="52" customFormat="1" ht="12.75">
      <c r="A5498" s="45">
        <v>2346.9885393806389</v>
      </c>
      <c r="B5498" s="46" t="s">
        <v>416</v>
      </c>
      <c r="C5498" s="47" t="s">
        <v>328</v>
      </c>
      <c r="D5498" s="48">
        <v>285.93962164025032</v>
      </c>
      <c r="E5498" s="49">
        <v>40.875230000000002</v>
      </c>
      <c r="F5498" s="49">
        <v>5.9499999999999997E-2</v>
      </c>
      <c r="G5498" s="49">
        <v>12.953419999999999</v>
      </c>
      <c r="H5498" s="49">
        <v>0.34039999999999998</v>
      </c>
      <c r="I5498" s="49">
        <v>0.23150000000000001</v>
      </c>
      <c r="J5498" s="49">
        <v>45.965409999999999</v>
      </c>
      <c r="K5498" s="49">
        <v>0.224</v>
      </c>
      <c r="L5498" s="49">
        <v>100.69646000000002</v>
      </c>
      <c r="M5498" s="47"/>
      <c r="N5498" s="50">
        <v>1.0085728744128037</v>
      </c>
      <c r="O5498" s="50">
        <v>1.1607520384330488E-3</v>
      </c>
      <c r="P5498" s="50">
        <v>0.26729295698310329</v>
      </c>
      <c r="Q5498" s="50">
        <v>6.7558580835930622E-3</v>
      </c>
      <c r="R5498" s="50">
        <v>4.8381999072815525E-3</v>
      </c>
      <c r="S5498" s="50">
        <v>1.690778661028558</v>
      </c>
      <c r="T5498" s="50">
        <v>5.921786424142636E-3</v>
      </c>
      <c r="U5498" s="50">
        <v>2.986621565871304</v>
      </c>
      <c r="V5498" s="51">
        <v>86.349173619373133</v>
      </c>
      <c r="X5498" s="47" t="s">
        <v>1753</v>
      </c>
      <c r="Y5498" s="47" t="s">
        <v>1753</v>
      </c>
      <c r="Z5498" s="47" t="s">
        <v>1753</v>
      </c>
      <c r="AA5498" s="47" t="s">
        <v>1753</v>
      </c>
      <c r="AB5498" s="47" t="s">
        <v>1753</v>
      </c>
      <c r="AC5498" s="47" t="s">
        <v>1753</v>
      </c>
      <c r="AD5498" s="47" t="s">
        <v>1753</v>
      </c>
      <c r="AE5498" s="312"/>
      <c r="AF5498" s="465" t="s">
        <v>1754</v>
      </c>
      <c r="AG5498" s="311">
        <v>40</v>
      </c>
      <c r="AH5498" s="311">
        <v>15</v>
      </c>
      <c r="AI5498" s="311"/>
      <c r="AJ5498" s="311"/>
      <c r="AK5498" s="311"/>
      <c r="AL5498" s="311"/>
      <c r="AM5498" s="311"/>
      <c r="AN5498" s="311"/>
      <c r="AO5498" s="311"/>
      <c r="AP5498" s="311"/>
      <c r="AQ5498" s="311"/>
      <c r="AR5498" s="311"/>
      <c r="AS5498" s="311"/>
      <c r="AT5498" s="311"/>
      <c r="AU5498" s="311"/>
      <c r="AV5498" s="311"/>
      <c r="AW5498" s="311"/>
      <c r="AX5498" s="311"/>
      <c r="AY5498" s="311"/>
      <c r="AZ5498" s="311"/>
      <c r="BA5498" s="311"/>
      <c r="BB5498" s="311"/>
      <c r="BC5498" s="311"/>
      <c r="BD5498" s="311"/>
      <c r="BE5498" s="491"/>
      <c r="BF5498" s="491"/>
      <c r="BG5498" s="491"/>
      <c r="BH5498" s="491"/>
      <c r="BI5498" s="491"/>
      <c r="BJ5498" s="491"/>
      <c r="BK5498" s="491"/>
      <c r="BL5498" s="491"/>
      <c r="BM5498" s="491"/>
      <c r="BN5498" s="491"/>
      <c r="BO5498" s="491"/>
      <c r="BP5498" s="306"/>
      <c r="BQ5498" s="496"/>
      <c r="BR5498" s="496"/>
      <c r="BS5498" s="496"/>
      <c r="BT5498" s="496"/>
      <c r="BU5498" s="496"/>
      <c r="BV5498" s="496"/>
    </row>
    <row r="5499" spans="1:74" s="52" customFormat="1" ht="12.75">
      <c r="A5499" s="45">
        <v>2346.9885393806389</v>
      </c>
      <c r="B5499" s="46" t="s">
        <v>416</v>
      </c>
      <c r="C5499" s="47" t="s">
        <v>328</v>
      </c>
      <c r="D5499" s="48">
        <v>295.79962164025034</v>
      </c>
      <c r="E5499" s="49">
        <v>40.83466</v>
      </c>
      <c r="F5499" s="49">
        <v>7.5399999999999995E-2</v>
      </c>
      <c r="G5499" s="49">
        <v>12.90344</v>
      </c>
      <c r="H5499" s="49">
        <v>0.3765</v>
      </c>
      <c r="I5499" s="49">
        <v>0.20100000000000001</v>
      </c>
      <c r="J5499" s="49">
        <v>46.196539999999999</v>
      </c>
      <c r="K5499" s="49">
        <v>0.2213</v>
      </c>
      <c r="L5499" s="49">
        <v>100.86854</v>
      </c>
      <c r="M5499" s="47"/>
      <c r="N5499" s="50">
        <v>1.0057450078572547</v>
      </c>
      <c r="O5499" s="50">
        <v>1.4682692471974345E-3</v>
      </c>
      <c r="P5499" s="50">
        <v>0.26577886497828329</v>
      </c>
      <c r="Q5499" s="50">
        <v>7.4587802914588656E-3</v>
      </c>
      <c r="R5499" s="50">
        <v>4.1931532807220808E-3</v>
      </c>
      <c r="S5499" s="50">
        <v>1.6961995220283606</v>
      </c>
      <c r="T5499" s="50">
        <v>5.8398003941438478E-3</v>
      </c>
      <c r="U5499" s="50">
        <v>2.9881902910908122</v>
      </c>
      <c r="V5499" s="51">
        <v>86.453527381421495</v>
      </c>
      <c r="X5499" s="47" t="s">
        <v>1753</v>
      </c>
      <c r="Y5499" s="47" t="s">
        <v>1753</v>
      </c>
      <c r="Z5499" s="47" t="s">
        <v>1753</v>
      </c>
      <c r="AA5499" s="47" t="s">
        <v>1753</v>
      </c>
      <c r="AB5499" s="47" t="s">
        <v>1753</v>
      </c>
      <c r="AC5499" s="47" t="s">
        <v>1753</v>
      </c>
      <c r="AD5499" s="47" t="s">
        <v>1753</v>
      </c>
      <c r="AE5499" s="312"/>
      <c r="AF5499" s="465" t="s">
        <v>1754</v>
      </c>
      <c r="AG5499" s="311">
        <v>40</v>
      </c>
      <c r="AH5499" s="311">
        <v>15</v>
      </c>
      <c r="AI5499" s="311"/>
      <c r="AJ5499" s="311"/>
      <c r="AK5499" s="311"/>
      <c r="AL5499" s="311"/>
      <c r="AM5499" s="311"/>
      <c r="AN5499" s="311"/>
      <c r="AO5499" s="311"/>
      <c r="AP5499" s="311"/>
      <c r="AQ5499" s="311"/>
      <c r="AR5499" s="311"/>
      <c r="AS5499" s="311"/>
      <c r="AT5499" s="311"/>
      <c r="AU5499" s="311"/>
      <c r="AV5499" s="311"/>
      <c r="AW5499" s="311"/>
      <c r="AX5499" s="311"/>
      <c r="AY5499" s="311"/>
      <c r="AZ5499" s="311"/>
      <c r="BA5499" s="311"/>
      <c r="BB5499" s="311"/>
      <c r="BC5499" s="311"/>
      <c r="BD5499" s="311"/>
      <c r="BE5499" s="491"/>
      <c r="BF5499" s="491"/>
      <c r="BG5499" s="491"/>
      <c r="BH5499" s="491"/>
      <c r="BI5499" s="491"/>
      <c r="BJ5499" s="491"/>
      <c r="BK5499" s="491"/>
      <c r="BL5499" s="491"/>
      <c r="BM5499" s="491"/>
      <c r="BN5499" s="491"/>
      <c r="BO5499" s="491"/>
      <c r="BP5499" s="306"/>
      <c r="BQ5499" s="496"/>
      <c r="BR5499" s="496"/>
      <c r="BS5499" s="496"/>
      <c r="BT5499" s="496"/>
      <c r="BU5499" s="496"/>
      <c r="BV5499" s="496"/>
    </row>
    <row r="5500" spans="1:74" s="52" customFormat="1" ht="12.75">
      <c r="A5500" s="45">
        <v>2346.9885393806389</v>
      </c>
      <c r="B5500" s="46" t="s">
        <v>416</v>
      </c>
      <c r="C5500" s="47" t="s">
        <v>328</v>
      </c>
      <c r="D5500" s="48">
        <v>305.65962164025035</v>
      </c>
      <c r="E5500" s="49">
        <v>40.794110000000003</v>
      </c>
      <c r="F5500" s="49">
        <v>5.45E-2</v>
      </c>
      <c r="G5500" s="49">
        <v>12.993399999999999</v>
      </c>
      <c r="H5500" s="49">
        <v>0.37169999999999997</v>
      </c>
      <c r="I5500" s="49">
        <v>0.16250000000000001</v>
      </c>
      <c r="J5500" s="49">
        <v>46.126199999999997</v>
      </c>
      <c r="K5500" s="49">
        <v>0.22109999999999999</v>
      </c>
      <c r="L5500" s="49">
        <v>100.77831</v>
      </c>
      <c r="M5500" s="47"/>
      <c r="N5500" s="50">
        <v>1.0060690332517257</v>
      </c>
      <c r="O5500" s="50">
        <v>1.0626793375767272E-3</v>
      </c>
      <c r="P5500" s="50">
        <v>0.26798415806506581</v>
      </c>
      <c r="Q5500" s="50">
        <v>7.3733826469000461E-3</v>
      </c>
      <c r="R5500" s="50">
        <v>3.3944500596766077E-3</v>
      </c>
      <c r="S5500" s="50">
        <v>1.695846511337012</v>
      </c>
      <c r="T5500" s="50">
        <v>5.8422038833133988E-3</v>
      </c>
      <c r="U5500" s="50">
        <v>2.9889919388893453</v>
      </c>
      <c r="V5500" s="51">
        <v>86.354008915307432</v>
      </c>
      <c r="X5500" s="47" t="s">
        <v>1753</v>
      </c>
      <c r="Y5500" s="47" t="s">
        <v>1753</v>
      </c>
      <c r="Z5500" s="47" t="s">
        <v>1753</v>
      </c>
      <c r="AA5500" s="47" t="s">
        <v>1753</v>
      </c>
      <c r="AB5500" s="47" t="s">
        <v>1753</v>
      </c>
      <c r="AC5500" s="47" t="s">
        <v>1753</v>
      </c>
      <c r="AD5500" s="47" t="s">
        <v>1753</v>
      </c>
      <c r="AE5500" s="312"/>
      <c r="AF5500" s="465" t="s">
        <v>1754</v>
      </c>
      <c r="AG5500" s="311">
        <v>40</v>
      </c>
      <c r="AH5500" s="311">
        <v>15</v>
      </c>
      <c r="AI5500" s="311"/>
      <c r="AJ5500" s="311"/>
      <c r="AK5500" s="311"/>
      <c r="AL5500" s="311"/>
      <c r="AM5500" s="311"/>
      <c r="AN5500" s="311"/>
      <c r="AO5500" s="311"/>
      <c r="AP5500" s="311"/>
      <c r="AQ5500" s="311"/>
      <c r="AR5500" s="311"/>
      <c r="AS5500" s="311"/>
      <c r="AT5500" s="311"/>
      <c r="AU5500" s="311"/>
      <c r="AV5500" s="311"/>
      <c r="AW5500" s="311"/>
      <c r="AX5500" s="311"/>
      <c r="AY5500" s="311"/>
      <c r="AZ5500" s="311"/>
      <c r="BA5500" s="311"/>
      <c r="BB5500" s="311"/>
      <c r="BC5500" s="311"/>
      <c r="BD5500" s="311"/>
      <c r="BE5500" s="491"/>
      <c r="BF5500" s="491"/>
      <c r="BG5500" s="491"/>
      <c r="BH5500" s="491"/>
      <c r="BI5500" s="491"/>
      <c r="BJ5500" s="491"/>
      <c r="BK5500" s="491"/>
      <c r="BL5500" s="491"/>
      <c r="BM5500" s="491"/>
      <c r="BN5500" s="491"/>
      <c r="BO5500" s="491"/>
      <c r="BP5500" s="306"/>
      <c r="BQ5500" s="496"/>
      <c r="BR5500" s="496"/>
      <c r="BS5500" s="496"/>
      <c r="BT5500" s="496"/>
      <c r="BU5500" s="496"/>
      <c r="BV5500" s="496"/>
    </row>
    <row r="5501" spans="1:74" s="52" customFormat="1" ht="12.75">
      <c r="A5501" s="45">
        <v>2346.9885393806389</v>
      </c>
      <c r="B5501" s="46" t="s">
        <v>416</v>
      </c>
      <c r="C5501" s="47" t="s">
        <v>328</v>
      </c>
      <c r="D5501" s="48">
        <v>315.51962164025036</v>
      </c>
      <c r="E5501" s="49">
        <v>40.824530000000003</v>
      </c>
      <c r="F5501" s="49">
        <v>8.2799999999999999E-2</v>
      </c>
      <c r="G5501" s="49">
        <v>13.173310000000001</v>
      </c>
      <c r="H5501" s="49">
        <v>0.40710000000000002</v>
      </c>
      <c r="I5501" s="49">
        <v>0.21260000000000001</v>
      </c>
      <c r="J5501" s="49">
        <v>46.387479999999996</v>
      </c>
      <c r="K5501" s="49">
        <v>0.22289999999999999</v>
      </c>
      <c r="L5501" s="49">
        <v>101.35421999999998</v>
      </c>
      <c r="M5501" s="47"/>
      <c r="N5501" s="50">
        <v>1.0023926211803067</v>
      </c>
      <c r="O5501" s="50">
        <v>1.6073942831108872E-3</v>
      </c>
      <c r="P5501" s="50">
        <v>0.27050018937199016</v>
      </c>
      <c r="Q5501" s="50">
        <v>8.0401039229475862E-3</v>
      </c>
      <c r="R5501" s="50">
        <v>4.4214596593343909E-3</v>
      </c>
      <c r="S5501" s="50">
        <v>1.697954284561211</v>
      </c>
      <c r="T5501" s="50">
        <v>5.8638706735798371E-3</v>
      </c>
      <c r="U5501" s="50">
        <v>2.9917278251951016</v>
      </c>
      <c r="V5501" s="51">
        <v>86.25824508750263</v>
      </c>
      <c r="X5501" s="47" t="s">
        <v>1753</v>
      </c>
      <c r="Y5501" s="47" t="s">
        <v>1753</v>
      </c>
      <c r="Z5501" s="47" t="s">
        <v>1753</v>
      </c>
      <c r="AA5501" s="47" t="s">
        <v>1753</v>
      </c>
      <c r="AB5501" s="47" t="s">
        <v>1753</v>
      </c>
      <c r="AC5501" s="47" t="s">
        <v>1753</v>
      </c>
      <c r="AD5501" s="47" t="s">
        <v>1753</v>
      </c>
      <c r="AE5501" s="312"/>
      <c r="AF5501" s="465" t="s">
        <v>1754</v>
      </c>
      <c r="AG5501" s="311">
        <v>40</v>
      </c>
      <c r="AH5501" s="311">
        <v>15</v>
      </c>
      <c r="AI5501" s="311"/>
      <c r="AJ5501" s="311"/>
      <c r="AK5501" s="311"/>
      <c r="AL5501" s="311"/>
      <c r="AM5501" s="311"/>
      <c r="AN5501" s="311"/>
      <c r="AO5501" s="311"/>
      <c r="AP5501" s="311"/>
      <c r="AQ5501" s="311"/>
      <c r="AR5501" s="311"/>
      <c r="AS5501" s="311"/>
      <c r="AT5501" s="311"/>
      <c r="AU5501" s="311"/>
      <c r="AV5501" s="311"/>
      <c r="AW5501" s="311"/>
      <c r="AX5501" s="311"/>
      <c r="AY5501" s="311"/>
      <c r="AZ5501" s="311"/>
      <c r="BA5501" s="311"/>
      <c r="BB5501" s="311"/>
      <c r="BC5501" s="311"/>
      <c r="BD5501" s="311"/>
      <c r="BE5501" s="491"/>
      <c r="BF5501" s="491"/>
      <c r="BG5501" s="491"/>
      <c r="BH5501" s="491"/>
      <c r="BI5501" s="491"/>
      <c r="BJ5501" s="491"/>
      <c r="BK5501" s="491"/>
      <c r="BL5501" s="491"/>
      <c r="BM5501" s="491"/>
      <c r="BN5501" s="491"/>
      <c r="BO5501" s="491"/>
      <c r="BP5501" s="306"/>
      <c r="BQ5501" s="496"/>
      <c r="BR5501" s="496"/>
      <c r="BS5501" s="496"/>
      <c r="BT5501" s="496"/>
      <c r="BU5501" s="496"/>
      <c r="BV5501" s="496"/>
    </row>
    <row r="5502" spans="1:74" s="52" customFormat="1" ht="12.75">
      <c r="A5502" s="45">
        <v>2346.9885393806389</v>
      </c>
      <c r="B5502" s="46" t="s">
        <v>416</v>
      </c>
      <c r="C5502" s="47" t="s">
        <v>328</v>
      </c>
      <c r="D5502" s="48">
        <v>325.37962164025038</v>
      </c>
      <c r="E5502" s="49">
        <v>40.804250000000003</v>
      </c>
      <c r="F5502" s="49">
        <v>8.0299999999999996E-2</v>
      </c>
      <c r="G5502" s="49">
        <v>12.953419999999999</v>
      </c>
      <c r="H5502" s="49">
        <v>0.37769999999999998</v>
      </c>
      <c r="I5502" s="49">
        <v>0.13700000000000001</v>
      </c>
      <c r="J5502" s="49">
        <v>46.297040000000003</v>
      </c>
      <c r="K5502" s="49">
        <v>0.21329999999999999</v>
      </c>
      <c r="L5502" s="49">
        <v>100.91001000000001</v>
      </c>
      <c r="M5502" s="47"/>
      <c r="N5502" s="50">
        <v>1.0048184959116708</v>
      </c>
      <c r="O5502" s="50">
        <v>1.5634110645713452E-3</v>
      </c>
      <c r="P5502" s="50">
        <v>0.26676119985578273</v>
      </c>
      <c r="Q5502" s="50">
        <v>7.4812315738189078E-3</v>
      </c>
      <c r="R5502" s="50">
        <v>2.8575150555136472E-3</v>
      </c>
      <c r="S5502" s="50">
        <v>1.699589313576503</v>
      </c>
      <c r="T5502" s="50">
        <v>5.627697222626054E-3</v>
      </c>
      <c r="U5502" s="50">
        <v>2.9897484491458646</v>
      </c>
      <c r="V5502" s="51">
        <v>86.433690329698734</v>
      </c>
      <c r="X5502" s="47" t="s">
        <v>1753</v>
      </c>
      <c r="Y5502" s="47" t="s">
        <v>1753</v>
      </c>
      <c r="Z5502" s="47" t="s">
        <v>1753</v>
      </c>
      <c r="AA5502" s="47" t="s">
        <v>1753</v>
      </c>
      <c r="AB5502" s="47" t="s">
        <v>1753</v>
      </c>
      <c r="AC5502" s="47" t="s">
        <v>1753</v>
      </c>
      <c r="AD5502" s="47" t="s">
        <v>1753</v>
      </c>
      <c r="AE5502" s="312"/>
      <c r="AF5502" s="465" t="s">
        <v>1754</v>
      </c>
      <c r="AG5502" s="311">
        <v>40</v>
      </c>
      <c r="AH5502" s="311">
        <v>15</v>
      </c>
      <c r="AI5502" s="311"/>
      <c r="AJ5502" s="311"/>
      <c r="AK5502" s="311"/>
      <c r="AL5502" s="311"/>
      <c r="AM5502" s="311"/>
      <c r="AN5502" s="311"/>
      <c r="AO5502" s="311"/>
      <c r="AP5502" s="311"/>
      <c r="AQ5502" s="311"/>
      <c r="AR5502" s="311"/>
      <c r="AS5502" s="311"/>
      <c r="AT5502" s="311"/>
      <c r="AU5502" s="311"/>
      <c r="AV5502" s="311"/>
      <c r="AW5502" s="311"/>
      <c r="AX5502" s="311"/>
      <c r="AY5502" s="311"/>
      <c r="AZ5502" s="311"/>
      <c r="BA5502" s="311"/>
      <c r="BB5502" s="311"/>
      <c r="BC5502" s="311"/>
      <c r="BD5502" s="311"/>
      <c r="BE5502" s="491"/>
      <c r="BF5502" s="491"/>
      <c r="BG5502" s="491"/>
      <c r="BH5502" s="491"/>
      <c r="BI5502" s="491"/>
      <c r="BJ5502" s="491"/>
      <c r="BK5502" s="491"/>
      <c r="BL5502" s="491"/>
      <c r="BM5502" s="491"/>
      <c r="BN5502" s="491"/>
      <c r="BO5502" s="491"/>
      <c r="BP5502" s="306"/>
      <c r="BQ5502" s="496"/>
      <c r="BR5502" s="496"/>
      <c r="BS5502" s="496"/>
      <c r="BT5502" s="496"/>
      <c r="BU5502" s="496"/>
      <c r="BV5502" s="496"/>
    </row>
    <row r="5503" spans="1:74" s="52" customFormat="1" ht="12.75">
      <c r="A5503" s="45">
        <v>2346.9885393806389</v>
      </c>
      <c r="B5503" s="46" t="s">
        <v>416</v>
      </c>
      <c r="C5503" s="47" t="s">
        <v>328</v>
      </c>
      <c r="D5503" s="48">
        <v>335.23962164025039</v>
      </c>
      <c r="E5503" s="49">
        <v>40.96649</v>
      </c>
      <c r="F5503" s="49">
        <v>6.7900000000000002E-2</v>
      </c>
      <c r="G5503" s="49">
        <v>13.02338</v>
      </c>
      <c r="H5503" s="49">
        <v>0.37659999999999999</v>
      </c>
      <c r="I5503" s="49">
        <v>0.20730000000000001</v>
      </c>
      <c r="J5503" s="49">
        <v>46.266889999999997</v>
      </c>
      <c r="K5503" s="49">
        <v>0.222</v>
      </c>
      <c r="L5503" s="49">
        <v>101.18485999999999</v>
      </c>
      <c r="M5503" s="47"/>
      <c r="N5503" s="50">
        <v>1.006190188986392</v>
      </c>
      <c r="O5503" s="50">
        <v>1.3185497247171641E-3</v>
      </c>
      <c r="P5503" s="50">
        <v>0.26750446156805585</v>
      </c>
      <c r="Q5503" s="50">
        <v>7.4400444657032258E-3</v>
      </c>
      <c r="R5503" s="50">
        <v>4.3125720549570786E-3</v>
      </c>
      <c r="S5503" s="50">
        <v>1.6940654155359338</v>
      </c>
      <c r="T5503" s="50">
        <v>5.8420052776310648E-3</v>
      </c>
      <c r="U5503" s="50">
        <v>2.9879654083417853</v>
      </c>
      <c r="V5503" s="51">
        <v>86.362736056948805</v>
      </c>
      <c r="X5503" s="47" t="s">
        <v>1753</v>
      </c>
      <c r="Y5503" s="47" t="s">
        <v>1753</v>
      </c>
      <c r="Z5503" s="47" t="s">
        <v>1753</v>
      </c>
      <c r="AA5503" s="47" t="s">
        <v>1753</v>
      </c>
      <c r="AB5503" s="47" t="s">
        <v>1753</v>
      </c>
      <c r="AC5503" s="47" t="s">
        <v>1753</v>
      </c>
      <c r="AD5503" s="47" t="s">
        <v>1753</v>
      </c>
      <c r="AE5503" s="312"/>
      <c r="AF5503" s="465" t="s">
        <v>1754</v>
      </c>
      <c r="AG5503" s="311">
        <v>40</v>
      </c>
      <c r="AH5503" s="311">
        <v>15</v>
      </c>
      <c r="AI5503" s="311"/>
      <c r="AJ5503" s="311"/>
      <c r="AK5503" s="311"/>
      <c r="AL5503" s="311"/>
      <c r="AM5503" s="311"/>
      <c r="AN5503" s="311"/>
      <c r="AO5503" s="311"/>
      <c r="AP5503" s="311"/>
      <c r="AQ5503" s="311"/>
      <c r="AR5503" s="311"/>
      <c r="AS5503" s="311"/>
      <c r="AT5503" s="311"/>
      <c r="AU5503" s="311"/>
      <c r="AV5503" s="311"/>
      <c r="AW5503" s="311"/>
      <c r="AX5503" s="311"/>
      <c r="AY5503" s="311"/>
      <c r="AZ5503" s="311"/>
      <c r="BA5503" s="311"/>
      <c r="BB5503" s="311"/>
      <c r="BC5503" s="311"/>
      <c r="BD5503" s="311"/>
      <c r="BE5503" s="491"/>
      <c r="BF5503" s="491"/>
      <c r="BG5503" s="491"/>
      <c r="BH5503" s="491"/>
      <c r="BI5503" s="491"/>
      <c r="BJ5503" s="491"/>
      <c r="BK5503" s="491"/>
      <c r="BL5503" s="491"/>
      <c r="BM5503" s="491"/>
      <c r="BN5503" s="491"/>
      <c r="BO5503" s="491"/>
      <c r="BP5503" s="306"/>
      <c r="BQ5503" s="496"/>
      <c r="BR5503" s="496"/>
      <c r="BS5503" s="496"/>
      <c r="BT5503" s="496"/>
      <c r="BU5503" s="496"/>
      <c r="BV5503" s="496"/>
    </row>
    <row r="5504" spans="1:74" s="52" customFormat="1" ht="12.75">
      <c r="A5504" s="45">
        <v>2346.9885393806389</v>
      </c>
      <c r="B5504" s="46" t="s">
        <v>416</v>
      </c>
      <c r="C5504" s="47" t="s">
        <v>328</v>
      </c>
      <c r="D5504" s="48">
        <v>345.0996216402504</v>
      </c>
      <c r="E5504" s="49">
        <v>40.814390000000003</v>
      </c>
      <c r="F5504" s="49">
        <v>5.33E-2</v>
      </c>
      <c r="G5504" s="49">
        <v>13.043369999999999</v>
      </c>
      <c r="H5504" s="49">
        <v>0.3775</v>
      </c>
      <c r="I5504" s="49">
        <v>0.14710000000000001</v>
      </c>
      <c r="J5504" s="49">
        <v>46.206589999999998</v>
      </c>
      <c r="K5504" s="49">
        <v>0.22</v>
      </c>
      <c r="L5504" s="49">
        <v>100.91485</v>
      </c>
      <c r="M5504" s="47"/>
      <c r="N5504" s="50">
        <v>1.0054445148876379</v>
      </c>
      <c r="O5504" s="50">
        <v>1.03811967773832E-3</v>
      </c>
      <c r="P5504" s="50">
        <v>0.26871419393900436</v>
      </c>
      <c r="Q5504" s="50">
        <v>7.4800697486805427E-3</v>
      </c>
      <c r="R5504" s="50">
        <v>3.0693273628552599E-3</v>
      </c>
      <c r="S5504" s="50">
        <v>1.6969039629431368</v>
      </c>
      <c r="T5504" s="50">
        <v>5.8066430210982171E-3</v>
      </c>
      <c r="U5504" s="50">
        <v>2.9897686959040422</v>
      </c>
      <c r="V5504" s="51">
        <v>86.329277993380046</v>
      </c>
      <c r="X5504" s="47" t="s">
        <v>1753</v>
      </c>
      <c r="Y5504" s="47" t="s">
        <v>1753</v>
      </c>
      <c r="Z5504" s="47" t="s">
        <v>1753</v>
      </c>
      <c r="AA5504" s="47" t="s">
        <v>1753</v>
      </c>
      <c r="AB5504" s="47" t="s">
        <v>1753</v>
      </c>
      <c r="AC5504" s="47" t="s">
        <v>1753</v>
      </c>
      <c r="AD5504" s="47" t="s">
        <v>1753</v>
      </c>
      <c r="AE5504" s="312"/>
      <c r="AF5504" s="465" t="s">
        <v>1754</v>
      </c>
      <c r="AG5504" s="311">
        <v>40</v>
      </c>
      <c r="AH5504" s="311">
        <v>15</v>
      </c>
      <c r="AI5504" s="311"/>
      <c r="AJ5504" s="311"/>
      <c r="AK5504" s="311"/>
      <c r="AL5504" s="311"/>
      <c r="AM5504" s="311"/>
      <c r="AN5504" s="311"/>
      <c r="AO5504" s="311"/>
      <c r="AP5504" s="311"/>
      <c r="AQ5504" s="311"/>
      <c r="AR5504" s="311"/>
      <c r="AS5504" s="311"/>
      <c r="AT5504" s="311"/>
      <c r="AU5504" s="311"/>
      <c r="AV5504" s="311"/>
      <c r="AW5504" s="311"/>
      <c r="AX5504" s="311"/>
      <c r="AY5504" s="311"/>
      <c r="AZ5504" s="311"/>
      <c r="BA5504" s="311"/>
      <c r="BB5504" s="311"/>
      <c r="BC5504" s="311"/>
      <c r="BD5504" s="311"/>
      <c r="BE5504" s="491"/>
      <c r="BF5504" s="491"/>
      <c r="BG5504" s="491"/>
      <c r="BH5504" s="491"/>
      <c r="BI5504" s="491"/>
      <c r="BJ5504" s="491"/>
      <c r="BK5504" s="491"/>
      <c r="BL5504" s="491"/>
      <c r="BM5504" s="491"/>
      <c r="BN5504" s="491"/>
      <c r="BO5504" s="491"/>
      <c r="BP5504" s="306"/>
      <c r="BQ5504" s="496"/>
      <c r="BR5504" s="496"/>
      <c r="BS5504" s="496"/>
      <c r="BT5504" s="496"/>
      <c r="BU5504" s="496"/>
      <c r="BV5504" s="496"/>
    </row>
    <row r="5505" spans="1:74" s="52" customFormat="1" ht="12.75">
      <c r="A5505" s="45">
        <v>2346.9885393806389</v>
      </c>
      <c r="B5505" s="46" t="s">
        <v>416</v>
      </c>
      <c r="C5505" s="47" t="s">
        <v>328</v>
      </c>
      <c r="D5505" s="48">
        <v>354.95962164025042</v>
      </c>
      <c r="E5505" s="49">
        <v>40.915790000000001</v>
      </c>
      <c r="F5505" s="49">
        <v>5.6000000000000001E-2</v>
      </c>
      <c r="G5505" s="49">
        <v>13.033379999999999</v>
      </c>
      <c r="H5505" s="49">
        <v>0.36990000000000001</v>
      </c>
      <c r="I5505" s="49">
        <v>0.1769</v>
      </c>
      <c r="J5505" s="49">
        <v>46.186489999999999</v>
      </c>
      <c r="K5505" s="49">
        <v>0.22309999999999999</v>
      </c>
      <c r="L5505" s="49">
        <v>101.01896000000001</v>
      </c>
      <c r="M5505" s="47"/>
      <c r="N5505" s="50">
        <v>1.0067079887295445</v>
      </c>
      <c r="O5505" s="50">
        <v>1.0893715175138898E-3</v>
      </c>
      <c r="P5505" s="50">
        <v>0.26817953026317848</v>
      </c>
      <c r="Q5505" s="50">
        <v>7.3205008895147619E-3</v>
      </c>
      <c r="R5505" s="50">
        <v>3.6866010816626058E-3</v>
      </c>
      <c r="S5505" s="50">
        <v>1.6940884376088226</v>
      </c>
      <c r="T5505" s="50">
        <v>5.8812520450306927E-3</v>
      </c>
      <c r="U5505" s="50">
        <v>2.9882703138515243</v>
      </c>
      <c r="V5505" s="51">
        <v>86.333185138113009</v>
      </c>
      <c r="X5505" s="47" t="s">
        <v>1753</v>
      </c>
      <c r="Y5505" s="47" t="s">
        <v>1753</v>
      </c>
      <c r="Z5505" s="47" t="s">
        <v>1753</v>
      </c>
      <c r="AA5505" s="47" t="s">
        <v>1753</v>
      </c>
      <c r="AB5505" s="47" t="s">
        <v>1753</v>
      </c>
      <c r="AC5505" s="47" t="s">
        <v>1753</v>
      </c>
      <c r="AD5505" s="47" t="s">
        <v>1753</v>
      </c>
      <c r="AE5505" s="312"/>
      <c r="AF5505" s="465" t="s">
        <v>1754</v>
      </c>
      <c r="AG5505" s="311">
        <v>40</v>
      </c>
      <c r="AH5505" s="311">
        <v>15</v>
      </c>
      <c r="AI5505" s="311"/>
      <c r="AJ5505" s="311"/>
      <c r="AK5505" s="311"/>
      <c r="AL5505" s="311"/>
      <c r="AM5505" s="311"/>
      <c r="AN5505" s="311"/>
      <c r="AO5505" s="311"/>
      <c r="AP5505" s="311"/>
      <c r="AQ5505" s="311"/>
      <c r="AR5505" s="311"/>
      <c r="AS5505" s="311"/>
      <c r="AT5505" s="311"/>
      <c r="AU5505" s="311"/>
      <c r="AV5505" s="311"/>
      <c r="AW5505" s="311"/>
      <c r="AX5505" s="311"/>
      <c r="AY5505" s="311"/>
      <c r="AZ5505" s="311"/>
      <c r="BA5505" s="311"/>
      <c r="BB5505" s="311"/>
      <c r="BC5505" s="311"/>
      <c r="BD5505" s="311"/>
      <c r="BE5505" s="491"/>
      <c r="BF5505" s="491"/>
      <c r="BG5505" s="491"/>
      <c r="BH5505" s="491"/>
      <c r="BI5505" s="491"/>
      <c r="BJ5505" s="491"/>
      <c r="BK5505" s="491"/>
      <c r="BL5505" s="491"/>
      <c r="BM5505" s="491"/>
      <c r="BN5505" s="491"/>
      <c r="BO5505" s="491"/>
      <c r="BP5505" s="306"/>
      <c r="BQ5505" s="496"/>
      <c r="BR5505" s="496"/>
      <c r="BS5505" s="496"/>
      <c r="BT5505" s="496"/>
      <c r="BU5505" s="496"/>
      <c r="BV5505" s="496"/>
    </row>
    <row r="5506" spans="1:74" s="52" customFormat="1" ht="12.75">
      <c r="A5506" s="45">
        <v>2346.9885393806389</v>
      </c>
      <c r="B5506" s="46" t="s">
        <v>416</v>
      </c>
      <c r="C5506" s="47" t="s">
        <v>328</v>
      </c>
      <c r="D5506" s="48">
        <v>364.81962164025043</v>
      </c>
      <c r="E5506" s="49">
        <v>40.804250000000003</v>
      </c>
      <c r="F5506" s="49">
        <v>5.0900000000000001E-2</v>
      </c>
      <c r="G5506" s="49">
        <v>13.073359999999999</v>
      </c>
      <c r="H5506" s="49">
        <v>0.373</v>
      </c>
      <c r="I5506" s="49">
        <v>0.16289999999999999</v>
      </c>
      <c r="J5506" s="49">
        <v>46.297040000000003</v>
      </c>
      <c r="K5506" s="49">
        <v>0.2157</v>
      </c>
      <c r="L5506" s="49">
        <v>101.02915</v>
      </c>
      <c r="M5506" s="47"/>
      <c r="N5506" s="50">
        <v>1.0042224347470112</v>
      </c>
      <c r="O5506" s="50">
        <v>9.9041615835932678E-4</v>
      </c>
      <c r="P5506" s="50">
        <v>0.26907152130926781</v>
      </c>
      <c r="Q5506" s="50">
        <v>7.3837544213310588E-3</v>
      </c>
      <c r="R5506" s="50">
        <v>3.3957158615756989E-3</v>
      </c>
      <c r="S5506" s="50">
        <v>1.6985811124040373</v>
      </c>
      <c r="T5506" s="50">
        <v>5.6876427820193804E-3</v>
      </c>
      <c r="U5506" s="50">
        <v>2.9905444432682153</v>
      </c>
      <c r="V5506" s="51">
        <v>86.325252908005282</v>
      </c>
      <c r="X5506" s="47" t="s">
        <v>1753</v>
      </c>
      <c r="Y5506" s="47" t="s">
        <v>1753</v>
      </c>
      <c r="Z5506" s="47" t="s">
        <v>1753</v>
      </c>
      <c r="AA5506" s="47" t="s">
        <v>1753</v>
      </c>
      <c r="AB5506" s="47" t="s">
        <v>1753</v>
      </c>
      <c r="AC5506" s="47" t="s">
        <v>1753</v>
      </c>
      <c r="AD5506" s="47" t="s">
        <v>1753</v>
      </c>
      <c r="AE5506" s="312"/>
      <c r="AF5506" s="465" t="s">
        <v>1754</v>
      </c>
      <c r="AG5506" s="311">
        <v>40</v>
      </c>
      <c r="AH5506" s="311">
        <v>15</v>
      </c>
      <c r="AI5506" s="311"/>
      <c r="AJ5506" s="311"/>
      <c r="AK5506" s="311"/>
      <c r="AL5506" s="311"/>
      <c r="AM5506" s="311"/>
      <c r="AN5506" s="311"/>
      <c r="AO5506" s="311"/>
      <c r="AP5506" s="311"/>
      <c r="AQ5506" s="311"/>
      <c r="AR5506" s="311"/>
      <c r="AS5506" s="311"/>
      <c r="AT5506" s="311"/>
      <c r="AU5506" s="311"/>
      <c r="AV5506" s="311"/>
      <c r="AW5506" s="311"/>
      <c r="AX5506" s="311"/>
      <c r="AY5506" s="311"/>
      <c r="AZ5506" s="311"/>
      <c r="BA5506" s="311"/>
      <c r="BB5506" s="311"/>
      <c r="BC5506" s="311"/>
      <c r="BD5506" s="311"/>
      <c r="BE5506" s="491"/>
      <c r="BF5506" s="491"/>
      <c r="BG5506" s="491"/>
      <c r="BH5506" s="491"/>
      <c r="BI5506" s="491"/>
      <c r="BJ5506" s="491"/>
      <c r="BK5506" s="491"/>
      <c r="BL5506" s="491"/>
      <c r="BM5506" s="491"/>
      <c r="BN5506" s="491"/>
      <c r="BO5506" s="491"/>
      <c r="BP5506" s="306"/>
      <c r="BQ5506" s="496"/>
      <c r="BR5506" s="496"/>
      <c r="BS5506" s="496"/>
      <c r="BT5506" s="496"/>
      <c r="BU5506" s="496"/>
      <c r="BV5506" s="496"/>
    </row>
    <row r="5507" spans="1:74" s="52" customFormat="1" ht="12.75">
      <c r="A5507" s="45">
        <v>2346.9885393806389</v>
      </c>
      <c r="B5507" s="46" t="s">
        <v>416</v>
      </c>
      <c r="C5507" s="47" t="s">
        <v>328</v>
      </c>
      <c r="D5507" s="48">
        <v>374.67962164025045</v>
      </c>
      <c r="E5507" s="49">
        <v>40.905650000000001</v>
      </c>
      <c r="F5507" s="49">
        <v>3.4500000000000003E-2</v>
      </c>
      <c r="G5507" s="49">
        <v>12.9834</v>
      </c>
      <c r="H5507" s="49">
        <v>0.37530000000000002</v>
      </c>
      <c r="I5507" s="49">
        <v>0.17810000000000001</v>
      </c>
      <c r="J5507" s="49">
        <v>46.337229999999998</v>
      </c>
      <c r="K5507" s="49">
        <v>0.22559999999999999</v>
      </c>
      <c r="L5507" s="49">
        <v>101.08448000000001</v>
      </c>
      <c r="M5507" s="47"/>
      <c r="N5507" s="50">
        <v>1.0058078896923699</v>
      </c>
      <c r="O5507" s="50">
        <v>6.7069682432815319E-4</v>
      </c>
      <c r="P5507" s="50">
        <v>0.26697842776724517</v>
      </c>
      <c r="Q5507" s="50">
        <v>7.4225682000542267E-3</v>
      </c>
      <c r="R5507" s="50">
        <v>3.7092098001101545E-3</v>
      </c>
      <c r="S5507" s="50">
        <v>1.6985187831865158</v>
      </c>
      <c r="T5507" s="50">
        <v>5.9433113578161645E-3</v>
      </c>
      <c r="U5507" s="50">
        <v>2.9901978282762642</v>
      </c>
      <c r="V5507" s="51">
        <v>86.416748582528214</v>
      </c>
      <c r="X5507" s="47" t="s">
        <v>1753</v>
      </c>
      <c r="Y5507" s="47" t="s">
        <v>1753</v>
      </c>
      <c r="Z5507" s="47" t="s">
        <v>1753</v>
      </c>
      <c r="AA5507" s="47" t="s">
        <v>1753</v>
      </c>
      <c r="AB5507" s="47" t="s">
        <v>1753</v>
      </c>
      <c r="AC5507" s="47" t="s">
        <v>1753</v>
      </c>
      <c r="AD5507" s="47" t="s">
        <v>1753</v>
      </c>
      <c r="AE5507" s="312"/>
      <c r="AF5507" s="465" t="s">
        <v>1754</v>
      </c>
      <c r="AG5507" s="311">
        <v>40</v>
      </c>
      <c r="AH5507" s="311">
        <v>15</v>
      </c>
      <c r="AI5507" s="311"/>
      <c r="AJ5507" s="311"/>
      <c r="AK5507" s="311"/>
      <c r="AL5507" s="311"/>
      <c r="AM5507" s="311"/>
      <c r="AN5507" s="311"/>
      <c r="AO5507" s="311"/>
      <c r="AP5507" s="311"/>
      <c r="AQ5507" s="311"/>
      <c r="AR5507" s="311"/>
      <c r="AS5507" s="311"/>
      <c r="AT5507" s="311"/>
      <c r="AU5507" s="311"/>
      <c r="AV5507" s="311"/>
      <c r="AW5507" s="311"/>
      <c r="AX5507" s="311"/>
      <c r="AY5507" s="311"/>
      <c r="AZ5507" s="311"/>
      <c r="BA5507" s="311"/>
      <c r="BB5507" s="311"/>
      <c r="BC5507" s="311"/>
      <c r="BD5507" s="311"/>
      <c r="BE5507" s="491"/>
      <c r="BF5507" s="491"/>
      <c r="BG5507" s="491"/>
      <c r="BH5507" s="491"/>
      <c r="BI5507" s="491"/>
      <c r="BJ5507" s="491"/>
      <c r="BK5507" s="491"/>
      <c r="BL5507" s="491"/>
      <c r="BM5507" s="491"/>
      <c r="BN5507" s="491"/>
      <c r="BO5507" s="491"/>
      <c r="BP5507" s="306"/>
      <c r="BQ5507" s="496"/>
      <c r="BR5507" s="496"/>
      <c r="BS5507" s="496"/>
      <c r="BT5507" s="496"/>
      <c r="BU5507" s="496"/>
      <c r="BV5507" s="496"/>
    </row>
    <row r="5508" spans="1:74" s="52" customFormat="1" ht="12.75">
      <c r="A5508" s="45">
        <v>2346.9885393806389</v>
      </c>
      <c r="B5508" s="46" t="s">
        <v>416</v>
      </c>
      <c r="C5508" s="47" t="s">
        <v>328</v>
      </c>
      <c r="D5508" s="48">
        <v>384.53962164025046</v>
      </c>
      <c r="E5508" s="49">
        <v>40.844810000000003</v>
      </c>
      <c r="F5508" s="49">
        <v>6.7100000000000007E-2</v>
      </c>
      <c r="G5508" s="49">
        <v>13.103339999999999</v>
      </c>
      <c r="H5508" s="49">
        <v>0.36309999999999998</v>
      </c>
      <c r="I5508" s="49">
        <v>0.2157</v>
      </c>
      <c r="J5508" s="49">
        <v>46.286990000000003</v>
      </c>
      <c r="K5508" s="49">
        <v>0.2185</v>
      </c>
      <c r="L5508" s="49">
        <v>101.16524000000003</v>
      </c>
      <c r="M5508" s="47"/>
      <c r="N5508" s="50">
        <v>1.0039507516440636</v>
      </c>
      <c r="O5508" s="50">
        <v>1.3039876080829069E-3</v>
      </c>
      <c r="P5508" s="50">
        <v>0.26934786231577723</v>
      </c>
      <c r="Q5508" s="50">
        <v>7.1786977837376359E-3</v>
      </c>
      <c r="R5508" s="50">
        <v>4.4906728080236109E-3</v>
      </c>
      <c r="S5508" s="50">
        <v>1.6960670401057285</v>
      </c>
      <c r="T5508" s="50">
        <v>5.7541955630251241E-3</v>
      </c>
      <c r="U5508" s="50">
        <v>2.9896209052822793</v>
      </c>
      <c r="V5508" s="51">
        <v>86.295623281174628</v>
      </c>
      <c r="X5508" s="47" t="s">
        <v>1753</v>
      </c>
      <c r="Y5508" s="47" t="s">
        <v>1753</v>
      </c>
      <c r="Z5508" s="47" t="s">
        <v>1753</v>
      </c>
      <c r="AA5508" s="47" t="s">
        <v>1753</v>
      </c>
      <c r="AB5508" s="47" t="s">
        <v>1753</v>
      </c>
      <c r="AC5508" s="47" t="s">
        <v>1753</v>
      </c>
      <c r="AD5508" s="47" t="s">
        <v>1753</v>
      </c>
      <c r="AE5508" s="312"/>
      <c r="AF5508" s="465" t="s">
        <v>1754</v>
      </c>
      <c r="AG5508" s="311">
        <v>40</v>
      </c>
      <c r="AH5508" s="311">
        <v>15</v>
      </c>
      <c r="AI5508" s="311"/>
      <c r="AJ5508" s="311"/>
      <c r="AK5508" s="311"/>
      <c r="AL5508" s="311"/>
      <c r="AM5508" s="311"/>
      <c r="AN5508" s="311"/>
      <c r="AO5508" s="311"/>
      <c r="AP5508" s="311"/>
      <c r="AQ5508" s="311"/>
      <c r="AR5508" s="311"/>
      <c r="AS5508" s="311"/>
      <c r="AT5508" s="311"/>
      <c r="AU5508" s="311"/>
      <c r="AV5508" s="311"/>
      <c r="AW5508" s="311"/>
      <c r="AX5508" s="311"/>
      <c r="AY5508" s="311"/>
      <c r="AZ5508" s="311"/>
      <c r="BA5508" s="311"/>
      <c r="BB5508" s="311"/>
      <c r="BC5508" s="311"/>
      <c r="BD5508" s="311"/>
      <c r="BE5508" s="491"/>
      <c r="BF5508" s="491"/>
      <c r="BG5508" s="491"/>
      <c r="BH5508" s="491"/>
      <c r="BI5508" s="491"/>
      <c r="BJ5508" s="491"/>
      <c r="BK5508" s="491"/>
      <c r="BL5508" s="491"/>
      <c r="BM5508" s="491"/>
      <c r="BN5508" s="491"/>
      <c r="BO5508" s="491"/>
      <c r="BP5508" s="306"/>
      <c r="BQ5508" s="496"/>
      <c r="BR5508" s="496"/>
      <c r="BS5508" s="496"/>
      <c r="BT5508" s="496"/>
      <c r="BU5508" s="496"/>
      <c r="BV5508" s="496"/>
    </row>
    <row r="5509" spans="1:74" s="52" customFormat="1" ht="12.75">
      <c r="A5509" s="45">
        <v>2346.9885393806389</v>
      </c>
      <c r="B5509" s="46" t="s">
        <v>416</v>
      </c>
      <c r="C5509" s="47" t="s">
        <v>328</v>
      </c>
      <c r="D5509" s="48">
        <v>394.39962164025047</v>
      </c>
      <c r="E5509" s="49">
        <v>40.915790000000001</v>
      </c>
      <c r="F5509" s="49">
        <v>8.1199999999999994E-2</v>
      </c>
      <c r="G5509" s="49">
        <v>13.123329999999999</v>
      </c>
      <c r="H5509" s="49">
        <v>0.38700000000000001</v>
      </c>
      <c r="I5509" s="49">
        <v>0.19009999999999999</v>
      </c>
      <c r="J5509" s="49">
        <v>46.337229999999998</v>
      </c>
      <c r="K5509" s="49">
        <v>0.218</v>
      </c>
      <c r="L5509" s="49">
        <v>101.31045</v>
      </c>
      <c r="M5509" s="47"/>
      <c r="N5509" s="50">
        <v>1.0042249649298043</v>
      </c>
      <c r="O5509" s="50">
        <v>1.5756926785290262E-3</v>
      </c>
      <c r="P5509" s="50">
        <v>0.26936434976109436</v>
      </c>
      <c r="Q5509" s="50">
        <v>7.64002764704407E-3</v>
      </c>
      <c r="R5509" s="50">
        <v>3.9519180382226616E-3</v>
      </c>
      <c r="S5509" s="50">
        <v>1.6954254060348026</v>
      </c>
      <c r="T5509" s="50">
        <v>5.7326339827861467E-3</v>
      </c>
      <c r="U5509" s="50">
        <v>2.9892818034190389</v>
      </c>
      <c r="V5509" s="51">
        <v>86.290423748062523</v>
      </c>
      <c r="X5509" s="47" t="s">
        <v>1753</v>
      </c>
      <c r="Y5509" s="47" t="s">
        <v>1753</v>
      </c>
      <c r="Z5509" s="47" t="s">
        <v>1753</v>
      </c>
      <c r="AA5509" s="47" t="s">
        <v>1753</v>
      </c>
      <c r="AB5509" s="47" t="s">
        <v>1753</v>
      </c>
      <c r="AC5509" s="47" t="s">
        <v>1753</v>
      </c>
      <c r="AD5509" s="47" t="s">
        <v>1753</v>
      </c>
      <c r="AE5509" s="312"/>
      <c r="AF5509" s="465" t="s">
        <v>1754</v>
      </c>
      <c r="AG5509" s="311">
        <v>40</v>
      </c>
      <c r="AH5509" s="311">
        <v>15</v>
      </c>
      <c r="AI5509" s="311"/>
      <c r="AJ5509" s="311"/>
      <c r="AK5509" s="311"/>
      <c r="AL5509" s="311"/>
      <c r="AM5509" s="311"/>
      <c r="AN5509" s="311"/>
      <c r="AO5509" s="311"/>
      <c r="AP5509" s="311"/>
      <c r="AQ5509" s="311"/>
      <c r="AR5509" s="311"/>
      <c r="AS5509" s="311"/>
      <c r="AT5509" s="311"/>
      <c r="AU5509" s="311"/>
      <c r="AV5509" s="311"/>
      <c r="AW5509" s="311"/>
      <c r="AX5509" s="311"/>
      <c r="AY5509" s="311"/>
      <c r="AZ5509" s="311"/>
      <c r="BA5509" s="311"/>
      <c r="BB5509" s="311"/>
      <c r="BC5509" s="311"/>
      <c r="BD5509" s="311"/>
      <c r="BE5509" s="491"/>
      <c r="BF5509" s="491"/>
      <c r="BG5509" s="491"/>
      <c r="BH5509" s="491"/>
      <c r="BI5509" s="491"/>
      <c r="BJ5509" s="491"/>
      <c r="BK5509" s="491"/>
      <c r="BL5509" s="491"/>
      <c r="BM5509" s="491"/>
      <c r="BN5509" s="491"/>
      <c r="BO5509" s="491"/>
      <c r="BP5509" s="306"/>
      <c r="BQ5509" s="496"/>
      <c r="BR5509" s="496"/>
      <c r="BS5509" s="496"/>
      <c r="BT5509" s="496"/>
      <c r="BU5509" s="496"/>
      <c r="BV5509" s="496"/>
    </row>
    <row r="5510" spans="1:74" s="52" customFormat="1" ht="12.75">
      <c r="A5510" s="45">
        <v>2346.9885393806389</v>
      </c>
      <c r="B5510" s="46" t="s">
        <v>416</v>
      </c>
      <c r="C5510" s="47" t="s">
        <v>328</v>
      </c>
      <c r="D5510" s="48">
        <v>404.25962164025049</v>
      </c>
      <c r="E5510" s="49">
        <v>40.743409999999997</v>
      </c>
      <c r="F5510" s="49">
        <v>4.7E-2</v>
      </c>
      <c r="G5510" s="49">
        <v>13.053369999999999</v>
      </c>
      <c r="H5510" s="49">
        <v>0.37630000000000002</v>
      </c>
      <c r="I5510" s="49">
        <v>0.1817</v>
      </c>
      <c r="J5510" s="49">
        <v>46.246789999999997</v>
      </c>
      <c r="K5510" s="49">
        <v>0.21290000000000001</v>
      </c>
      <c r="L5510" s="49">
        <v>100.89546999999999</v>
      </c>
      <c r="M5510" s="47"/>
      <c r="N5510" s="50">
        <v>1.0044391057729694</v>
      </c>
      <c r="O5510" s="50">
        <v>9.1609288785551759E-4</v>
      </c>
      <c r="P5510" s="50">
        <v>0.26911932252113729</v>
      </c>
      <c r="Q5510" s="50">
        <v>7.4618127967558505E-3</v>
      </c>
      <c r="R5510" s="50">
        <v>3.7940836784513959E-3</v>
      </c>
      <c r="S5510" s="50">
        <v>1.6996377860490905</v>
      </c>
      <c r="T5510" s="50">
        <v>5.623407391220866E-3</v>
      </c>
      <c r="U5510" s="50">
        <v>2.9918959942064975</v>
      </c>
      <c r="V5510" s="51">
        <v>86.330496466545839</v>
      </c>
      <c r="X5510" s="47" t="s">
        <v>1753</v>
      </c>
      <c r="Y5510" s="47" t="s">
        <v>1753</v>
      </c>
      <c r="Z5510" s="47" t="s">
        <v>1753</v>
      </c>
      <c r="AA5510" s="47" t="s">
        <v>1753</v>
      </c>
      <c r="AB5510" s="47" t="s">
        <v>1753</v>
      </c>
      <c r="AC5510" s="47" t="s">
        <v>1753</v>
      </c>
      <c r="AD5510" s="47" t="s">
        <v>1753</v>
      </c>
      <c r="AE5510" s="312"/>
      <c r="AF5510" s="465" t="s">
        <v>1754</v>
      </c>
      <c r="AG5510" s="311">
        <v>40</v>
      </c>
      <c r="AH5510" s="311">
        <v>15</v>
      </c>
      <c r="AI5510" s="311"/>
      <c r="AJ5510" s="311"/>
      <c r="AK5510" s="311"/>
      <c r="AL5510" s="311"/>
      <c r="AM5510" s="311"/>
      <c r="AN5510" s="311"/>
      <c r="AO5510" s="311"/>
      <c r="AP5510" s="311"/>
      <c r="AQ5510" s="311"/>
      <c r="AR5510" s="311"/>
      <c r="AS5510" s="311"/>
      <c r="AT5510" s="311"/>
      <c r="AU5510" s="311"/>
      <c r="AV5510" s="311"/>
      <c r="AW5510" s="311"/>
      <c r="AX5510" s="311"/>
      <c r="AY5510" s="311"/>
      <c r="AZ5510" s="311"/>
      <c r="BA5510" s="311"/>
      <c r="BB5510" s="311"/>
      <c r="BC5510" s="311"/>
      <c r="BD5510" s="311"/>
      <c r="BE5510" s="491"/>
      <c r="BF5510" s="491"/>
      <c r="BG5510" s="491"/>
      <c r="BH5510" s="491"/>
      <c r="BI5510" s="491"/>
      <c r="BJ5510" s="491"/>
      <c r="BK5510" s="491"/>
      <c r="BL5510" s="491"/>
      <c r="BM5510" s="491"/>
      <c r="BN5510" s="491"/>
      <c r="BO5510" s="491"/>
      <c r="BP5510" s="306"/>
      <c r="BQ5510" s="496"/>
      <c r="BR5510" s="496"/>
      <c r="BS5510" s="496"/>
      <c r="BT5510" s="496"/>
      <c r="BU5510" s="496"/>
      <c r="BV5510" s="496"/>
    </row>
    <row r="5511" spans="1:74" s="52" customFormat="1" ht="12.75">
      <c r="A5511" s="45">
        <v>2346.9885393806389</v>
      </c>
      <c r="B5511" s="46" t="s">
        <v>416</v>
      </c>
      <c r="C5511" s="47" t="s">
        <v>328</v>
      </c>
      <c r="D5511" s="48">
        <v>414.1196216402505</v>
      </c>
      <c r="E5511" s="49">
        <v>40.824530000000003</v>
      </c>
      <c r="F5511" s="49">
        <v>5.0599999999999999E-2</v>
      </c>
      <c r="G5511" s="49">
        <v>13.00339</v>
      </c>
      <c r="H5511" s="49">
        <v>0.35270000000000001</v>
      </c>
      <c r="I5511" s="49">
        <v>0.18479999999999999</v>
      </c>
      <c r="J5511" s="49">
        <v>46.357329999999997</v>
      </c>
      <c r="K5511" s="49">
        <v>0.2167</v>
      </c>
      <c r="L5511" s="49">
        <v>101.02555000000001</v>
      </c>
      <c r="M5511" s="47"/>
      <c r="N5511" s="50">
        <v>1.00459344852424</v>
      </c>
      <c r="O5511" s="50">
        <v>9.8445321117889375E-4</v>
      </c>
      <c r="P5511" s="50">
        <v>0.26759730187569081</v>
      </c>
      <c r="Q5511" s="50">
        <v>6.9810138573530049E-3</v>
      </c>
      <c r="R5511" s="50">
        <v>3.8517390282162656E-3</v>
      </c>
      <c r="S5511" s="50">
        <v>1.7005762439554313</v>
      </c>
      <c r="T5511" s="50">
        <v>5.7132826054725992E-3</v>
      </c>
      <c r="U5511" s="50">
        <v>2.9912400411934943</v>
      </c>
      <c r="V5511" s="51">
        <v>86.403775091759528</v>
      </c>
      <c r="X5511" s="47" t="s">
        <v>1753</v>
      </c>
      <c r="Y5511" s="47" t="s">
        <v>1753</v>
      </c>
      <c r="Z5511" s="47" t="s">
        <v>1753</v>
      </c>
      <c r="AA5511" s="47" t="s">
        <v>1753</v>
      </c>
      <c r="AB5511" s="47" t="s">
        <v>1753</v>
      </c>
      <c r="AC5511" s="47" t="s">
        <v>1753</v>
      </c>
      <c r="AD5511" s="47" t="s">
        <v>1753</v>
      </c>
      <c r="AE5511" s="312"/>
      <c r="AF5511" s="465" t="s">
        <v>1754</v>
      </c>
      <c r="AG5511" s="311">
        <v>40</v>
      </c>
      <c r="AH5511" s="311">
        <v>15</v>
      </c>
      <c r="AI5511" s="311"/>
      <c r="AJ5511" s="311"/>
      <c r="AK5511" s="311"/>
      <c r="AL5511" s="311"/>
      <c r="AM5511" s="311"/>
      <c r="AN5511" s="311"/>
      <c r="AO5511" s="311"/>
      <c r="AP5511" s="311"/>
      <c r="AQ5511" s="311"/>
      <c r="AR5511" s="311"/>
      <c r="AS5511" s="311"/>
      <c r="AT5511" s="311"/>
      <c r="AU5511" s="311"/>
      <c r="AV5511" s="311"/>
      <c r="AW5511" s="311"/>
      <c r="AX5511" s="311"/>
      <c r="AY5511" s="311"/>
      <c r="AZ5511" s="311"/>
      <c r="BA5511" s="311"/>
      <c r="BB5511" s="311"/>
      <c r="BC5511" s="311"/>
      <c r="BD5511" s="311"/>
      <c r="BE5511" s="491"/>
      <c r="BF5511" s="491"/>
      <c r="BG5511" s="491"/>
      <c r="BH5511" s="491"/>
      <c r="BI5511" s="491"/>
      <c r="BJ5511" s="491"/>
      <c r="BK5511" s="491"/>
      <c r="BL5511" s="491"/>
      <c r="BM5511" s="491"/>
      <c r="BN5511" s="491"/>
      <c r="BO5511" s="491"/>
      <c r="BP5511" s="306"/>
      <c r="BQ5511" s="496"/>
      <c r="BR5511" s="496"/>
      <c r="BS5511" s="496"/>
      <c r="BT5511" s="496"/>
      <c r="BU5511" s="496"/>
      <c r="BV5511" s="496"/>
    </row>
    <row r="5512" spans="1:74" s="52" customFormat="1" ht="12.75">
      <c r="A5512" s="45">
        <v>2346.9885393806389</v>
      </c>
      <c r="B5512" s="46" t="s">
        <v>416</v>
      </c>
      <c r="C5512" s="47" t="s">
        <v>328</v>
      </c>
      <c r="D5512" s="48">
        <v>423.97962164025051</v>
      </c>
      <c r="E5512" s="49">
        <v>40.95635</v>
      </c>
      <c r="F5512" s="49">
        <v>8.7599999999999997E-2</v>
      </c>
      <c r="G5512" s="49">
        <v>13.133330000000001</v>
      </c>
      <c r="H5512" s="49">
        <v>0.34410000000000002</v>
      </c>
      <c r="I5512" s="49">
        <v>0.17549999999999999</v>
      </c>
      <c r="J5512" s="49">
        <v>46.307079999999999</v>
      </c>
      <c r="K5512" s="49">
        <v>0.21529999999999999</v>
      </c>
      <c r="L5512" s="49">
        <v>101.26106</v>
      </c>
      <c r="M5512" s="47"/>
      <c r="N5512" s="50">
        <v>1.0054136455870275</v>
      </c>
      <c r="O5512" s="50">
        <v>1.7002118970196321E-3</v>
      </c>
      <c r="P5512" s="50">
        <v>0.26962141303999138</v>
      </c>
      <c r="Q5512" s="50">
        <v>6.7944153860944314E-3</v>
      </c>
      <c r="R5512" s="50">
        <v>3.6491052483477531E-3</v>
      </c>
      <c r="S5512" s="50">
        <v>1.6946478755555499</v>
      </c>
      <c r="T5512" s="50">
        <v>5.6627215500712662E-3</v>
      </c>
      <c r="U5512" s="50">
        <v>2.9885830196535128</v>
      </c>
      <c r="V5512" s="51">
        <v>86.27370419089678</v>
      </c>
      <c r="X5512" s="47" t="s">
        <v>1753</v>
      </c>
      <c r="Y5512" s="47" t="s">
        <v>1753</v>
      </c>
      <c r="Z5512" s="47" t="s">
        <v>1753</v>
      </c>
      <c r="AA5512" s="47" t="s">
        <v>1753</v>
      </c>
      <c r="AB5512" s="47" t="s">
        <v>1753</v>
      </c>
      <c r="AC5512" s="47" t="s">
        <v>1753</v>
      </c>
      <c r="AD5512" s="47" t="s">
        <v>1753</v>
      </c>
      <c r="AE5512" s="312"/>
      <c r="AF5512" s="465" t="s">
        <v>1754</v>
      </c>
      <c r="AG5512" s="311">
        <v>40</v>
      </c>
      <c r="AH5512" s="311">
        <v>15</v>
      </c>
      <c r="AI5512" s="311"/>
      <c r="AJ5512" s="311"/>
      <c r="AK5512" s="311"/>
      <c r="AL5512" s="311"/>
      <c r="AM5512" s="311"/>
      <c r="AN5512" s="311"/>
      <c r="AO5512" s="311"/>
      <c r="AP5512" s="311"/>
      <c r="AQ5512" s="311"/>
      <c r="AR5512" s="311"/>
      <c r="AS5512" s="311"/>
      <c r="AT5512" s="311"/>
      <c r="AU5512" s="311"/>
      <c r="AV5512" s="311"/>
      <c r="AW5512" s="311"/>
      <c r="AX5512" s="311"/>
      <c r="AY5512" s="311"/>
      <c r="AZ5512" s="311"/>
      <c r="BA5512" s="311"/>
      <c r="BB5512" s="311"/>
      <c r="BC5512" s="311"/>
      <c r="BD5512" s="311"/>
      <c r="BE5512" s="491"/>
      <c r="BF5512" s="491"/>
      <c r="BG5512" s="491"/>
      <c r="BH5512" s="491"/>
      <c r="BI5512" s="491"/>
      <c r="BJ5512" s="491"/>
      <c r="BK5512" s="491"/>
      <c r="BL5512" s="491"/>
      <c r="BM5512" s="491"/>
      <c r="BN5512" s="491"/>
      <c r="BO5512" s="491"/>
      <c r="BP5512" s="306"/>
      <c r="BQ5512" s="496"/>
      <c r="BR5512" s="496"/>
      <c r="BS5512" s="496"/>
      <c r="BT5512" s="496"/>
      <c r="BU5512" s="496"/>
      <c r="BV5512" s="496"/>
    </row>
    <row r="5513" spans="1:74" s="52" customFormat="1" ht="12.75">
      <c r="A5513" s="45">
        <v>2346.9885393806389</v>
      </c>
      <c r="B5513" s="46" t="s">
        <v>416</v>
      </c>
      <c r="C5513" s="47" t="s">
        <v>328</v>
      </c>
      <c r="D5513" s="48">
        <v>433.83962164025053</v>
      </c>
      <c r="E5513" s="49">
        <v>40.743409999999997</v>
      </c>
      <c r="F5513" s="49">
        <v>5.5399999999999998E-2</v>
      </c>
      <c r="G5513" s="49">
        <v>13.243270000000001</v>
      </c>
      <c r="H5513" s="49">
        <v>0.40500000000000003</v>
      </c>
      <c r="I5513" s="49">
        <v>0.1615</v>
      </c>
      <c r="J5513" s="49">
        <v>46.286990000000003</v>
      </c>
      <c r="K5513" s="49">
        <v>0.21310000000000001</v>
      </c>
      <c r="L5513" s="49">
        <v>101.14776999999999</v>
      </c>
      <c r="M5513" s="47"/>
      <c r="N5513" s="50">
        <v>1.0027159102423429</v>
      </c>
      <c r="O5513" s="50">
        <v>1.0779676096917439E-3</v>
      </c>
      <c r="P5513" s="50">
        <v>0.27256604919507676</v>
      </c>
      <c r="Q5513" s="50">
        <v>8.0171396269341257E-3</v>
      </c>
      <c r="R5513" s="50">
        <v>3.3665013863722303E-3</v>
      </c>
      <c r="S5513" s="50">
        <v>1.6981967963586351</v>
      </c>
      <c r="T5513" s="50">
        <v>5.61903359859885E-3</v>
      </c>
      <c r="U5513" s="50">
        <v>2.9924121514961972</v>
      </c>
      <c r="V5513" s="51">
        <v>86.169515535061976</v>
      </c>
      <c r="X5513" s="47" t="s">
        <v>1753</v>
      </c>
      <c r="Y5513" s="47" t="s">
        <v>1753</v>
      </c>
      <c r="Z5513" s="47" t="s">
        <v>1753</v>
      </c>
      <c r="AA5513" s="47" t="s">
        <v>1753</v>
      </c>
      <c r="AB5513" s="47" t="s">
        <v>1753</v>
      </c>
      <c r="AC5513" s="47" t="s">
        <v>1753</v>
      </c>
      <c r="AD5513" s="47" t="s">
        <v>1753</v>
      </c>
      <c r="AE5513" s="312"/>
      <c r="AF5513" s="465" t="s">
        <v>1754</v>
      </c>
      <c r="AG5513" s="311">
        <v>40</v>
      </c>
      <c r="AH5513" s="311">
        <v>15</v>
      </c>
      <c r="AI5513" s="311"/>
      <c r="AJ5513" s="311"/>
      <c r="AK5513" s="311"/>
      <c r="AL5513" s="311"/>
      <c r="AM5513" s="311"/>
      <c r="AN5513" s="311"/>
      <c r="AO5513" s="311"/>
      <c r="AP5513" s="311"/>
      <c r="AQ5513" s="311"/>
      <c r="AR5513" s="311"/>
      <c r="AS5513" s="311"/>
      <c r="AT5513" s="311"/>
      <c r="AU5513" s="311"/>
      <c r="AV5513" s="311"/>
      <c r="AW5513" s="311"/>
      <c r="AX5513" s="311"/>
      <c r="AY5513" s="311"/>
      <c r="AZ5513" s="311"/>
      <c r="BA5513" s="311"/>
      <c r="BB5513" s="311"/>
      <c r="BC5513" s="311"/>
      <c r="BD5513" s="311"/>
      <c r="BE5513" s="491"/>
      <c r="BF5513" s="491"/>
      <c r="BG5513" s="491"/>
      <c r="BH5513" s="491"/>
      <c r="BI5513" s="491"/>
      <c r="BJ5513" s="491"/>
      <c r="BK5513" s="491"/>
      <c r="BL5513" s="491"/>
      <c r="BM5513" s="491"/>
      <c r="BN5513" s="491"/>
      <c r="BO5513" s="491"/>
      <c r="BP5513" s="306"/>
      <c r="BQ5513" s="496"/>
      <c r="BR5513" s="496"/>
      <c r="BS5513" s="496"/>
      <c r="BT5513" s="496"/>
      <c r="BU5513" s="496"/>
      <c r="BV5513" s="496"/>
    </row>
    <row r="5514" spans="1:74" s="52" customFormat="1" ht="12.75">
      <c r="A5514" s="45">
        <v>2346.9885393806389</v>
      </c>
      <c r="B5514" s="46" t="s">
        <v>416</v>
      </c>
      <c r="C5514" s="47" t="s">
        <v>328</v>
      </c>
      <c r="D5514" s="48">
        <v>443.69962164025054</v>
      </c>
      <c r="E5514" s="49">
        <v>40.946210000000001</v>
      </c>
      <c r="F5514" s="49">
        <v>4.8599999999999997E-2</v>
      </c>
      <c r="G5514" s="49">
        <v>13.203290000000001</v>
      </c>
      <c r="H5514" s="49">
        <v>0.36480000000000001</v>
      </c>
      <c r="I5514" s="49">
        <v>0.2268</v>
      </c>
      <c r="J5514" s="49">
        <v>46.035760000000003</v>
      </c>
      <c r="K5514" s="49">
        <v>0.2215</v>
      </c>
      <c r="L5514" s="49">
        <v>101.09526000000001</v>
      </c>
      <c r="M5514" s="47"/>
      <c r="N5514" s="50">
        <v>1.0075234225854344</v>
      </c>
      <c r="O5514" s="50">
        <v>9.4548169725290436E-4</v>
      </c>
      <c r="P5514" s="50">
        <v>0.27169371875633663</v>
      </c>
      <c r="Q5514" s="50">
        <v>7.2200493136308844E-3</v>
      </c>
      <c r="R5514" s="50">
        <v>4.7268326995945657E-3</v>
      </c>
      <c r="S5514" s="50">
        <v>1.6886720088358218</v>
      </c>
      <c r="T5514" s="50">
        <v>5.8394617740751779E-3</v>
      </c>
      <c r="U5514" s="50">
        <v>2.9878055484613975</v>
      </c>
      <c r="V5514" s="51">
        <v>86.140661666736676</v>
      </c>
      <c r="X5514" s="47" t="s">
        <v>1753</v>
      </c>
      <c r="Y5514" s="47" t="s">
        <v>1753</v>
      </c>
      <c r="Z5514" s="47" t="s">
        <v>1753</v>
      </c>
      <c r="AA5514" s="47" t="s">
        <v>1753</v>
      </c>
      <c r="AB5514" s="47" t="s">
        <v>1753</v>
      </c>
      <c r="AC5514" s="47" t="s">
        <v>1753</v>
      </c>
      <c r="AD5514" s="47" t="s">
        <v>1753</v>
      </c>
      <c r="AE5514" s="312"/>
      <c r="AF5514" s="465" t="s">
        <v>1754</v>
      </c>
      <c r="AG5514" s="311">
        <v>40</v>
      </c>
      <c r="AH5514" s="311">
        <v>15</v>
      </c>
      <c r="AI5514" s="311"/>
      <c r="AJ5514" s="311"/>
      <c r="AK5514" s="311"/>
      <c r="AL5514" s="311"/>
      <c r="AM5514" s="311"/>
      <c r="AN5514" s="311"/>
      <c r="AO5514" s="311"/>
      <c r="AP5514" s="311"/>
      <c r="AQ5514" s="311"/>
      <c r="AR5514" s="311"/>
      <c r="AS5514" s="311"/>
      <c r="AT5514" s="311"/>
      <c r="AU5514" s="311"/>
      <c r="AV5514" s="311"/>
      <c r="AW5514" s="311"/>
      <c r="AX5514" s="311"/>
      <c r="AY5514" s="311"/>
      <c r="AZ5514" s="311"/>
      <c r="BA5514" s="311"/>
      <c r="BB5514" s="311"/>
      <c r="BC5514" s="311"/>
      <c r="BD5514" s="311"/>
      <c r="BE5514" s="491"/>
      <c r="BF5514" s="491"/>
      <c r="BG5514" s="491"/>
      <c r="BH5514" s="491"/>
      <c r="BI5514" s="491"/>
      <c r="BJ5514" s="491"/>
      <c r="BK5514" s="491"/>
      <c r="BL5514" s="491"/>
      <c r="BM5514" s="491"/>
      <c r="BN5514" s="491"/>
      <c r="BO5514" s="491"/>
      <c r="BP5514" s="306"/>
      <c r="BQ5514" s="496"/>
      <c r="BR5514" s="496"/>
      <c r="BS5514" s="496"/>
      <c r="BT5514" s="496"/>
      <c r="BU5514" s="496"/>
      <c r="BV5514" s="496"/>
    </row>
    <row r="5515" spans="1:74" s="52" customFormat="1" ht="12.75">
      <c r="A5515" s="45">
        <v>2346.9885393806389</v>
      </c>
      <c r="B5515" s="46" t="s">
        <v>416</v>
      </c>
      <c r="C5515" s="47" t="s">
        <v>328</v>
      </c>
      <c r="D5515" s="48">
        <v>453.55962164025055</v>
      </c>
      <c r="E5515" s="49">
        <v>40.814390000000003</v>
      </c>
      <c r="F5515" s="49">
        <v>7.7499999999999999E-2</v>
      </c>
      <c r="G5515" s="49">
        <v>13.343220000000001</v>
      </c>
      <c r="H5515" s="49">
        <v>0.35580000000000001</v>
      </c>
      <c r="I5515" s="49">
        <v>0.22009999999999999</v>
      </c>
      <c r="J5515" s="49">
        <v>46.377429999999997</v>
      </c>
      <c r="K5515" s="49">
        <v>0.2208</v>
      </c>
      <c r="L5515" s="49">
        <v>101.49924</v>
      </c>
      <c r="M5515" s="47"/>
      <c r="N5515" s="50">
        <v>1.0009184731751537</v>
      </c>
      <c r="O5515" s="50">
        <v>1.5026661809902466E-3</v>
      </c>
      <c r="P5515" s="50">
        <v>0.2736541479199191</v>
      </c>
      <c r="Q5515" s="50">
        <v>7.0183533691029858E-3</v>
      </c>
      <c r="R5515" s="50">
        <v>4.5718416153166051E-3</v>
      </c>
      <c r="S5515" s="50">
        <v>1.6955110279456818</v>
      </c>
      <c r="T5515" s="50">
        <v>5.8015242410022084E-3</v>
      </c>
      <c r="U5515" s="50">
        <v>2.9907552950251737</v>
      </c>
      <c r="V5515" s="51">
        <v>86.103037405197512</v>
      </c>
      <c r="X5515" s="47" t="s">
        <v>1753</v>
      </c>
      <c r="Y5515" s="47" t="s">
        <v>1753</v>
      </c>
      <c r="Z5515" s="47" t="s">
        <v>1753</v>
      </c>
      <c r="AA5515" s="47" t="s">
        <v>1753</v>
      </c>
      <c r="AB5515" s="47" t="s">
        <v>1753</v>
      </c>
      <c r="AC5515" s="47" t="s">
        <v>1753</v>
      </c>
      <c r="AD5515" s="47" t="s">
        <v>1753</v>
      </c>
      <c r="AE5515" s="312"/>
      <c r="AF5515" s="465" t="s">
        <v>1754</v>
      </c>
      <c r="AG5515" s="311">
        <v>40</v>
      </c>
      <c r="AH5515" s="311">
        <v>15</v>
      </c>
      <c r="AI5515" s="311"/>
      <c r="AJ5515" s="311"/>
      <c r="AK5515" s="311"/>
      <c r="AL5515" s="311"/>
      <c r="AM5515" s="311"/>
      <c r="AN5515" s="311"/>
      <c r="AO5515" s="311"/>
      <c r="AP5515" s="311"/>
      <c r="AQ5515" s="311"/>
      <c r="AR5515" s="311"/>
      <c r="AS5515" s="311"/>
      <c r="AT5515" s="311"/>
      <c r="AU5515" s="311"/>
      <c r="AV5515" s="311"/>
      <c r="AW5515" s="311"/>
      <c r="AX5515" s="311"/>
      <c r="AY5515" s="311"/>
      <c r="AZ5515" s="311"/>
      <c r="BA5515" s="311"/>
      <c r="BB5515" s="311"/>
      <c r="BC5515" s="311"/>
      <c r="BD5515" s="311"/>
      <c r="BE5515" s="491"/>
      <c r="BF5515" s="491"/>
      <c r="BG5515" s="491"/>
      <c r="BH5515" s="491"/>
      <c r="BI5515" s="491"/>
      <c r="BJ5515" s="491"/>
      <c r="BK5515" s="491"/>
      <c r="BL5515" s="491"/>
      <c r="BM5515" s="491"/>
      <c r="BN5515" s="491"/>
      <c r="BO5515" s="491"/>
      <c r="BP5515" s="306"/>
      <c r="BQ5515" s="496"/>
      <c r="BR5515" s="496"/>
      <c r="BS5515" s="496"/>
      <c r="BT5515" s="496"/>
      <c r="BU5515" s="496"/>
      <c r="BV5515" s="496"/>
    </row>
    <row r="5516" spans="1:74" s="52" customFormat="1" ht="12.75">
      <c r="A5516" s="45">
        <v>2346.9885393806389</v>
      </c>
      <c r="B5516" s="46" t="s">
        <v>416</v>
      </c>
      <c r="C5516" s="47" t="s">
        <v>328</v>
      </c>
      <c r="D5516" s="48">
        <v>463.41962164025057</v>
      </c>
      <c r="E5516" s="49">
        <v>40.621720000000003</v>
      </c>
      <c r="F5516" s="49">
        <v>8.2600000000000007E-2</v>
      </c>
      <c r="G5516" s="49">
        <v>13.323230000000001</v>
      </c>
      <c r="H5516" s="49">
        <v>0.37290000000000001</v>
      </c>
      <c r="I5516" s="49">
        <v>0.188</v>
      </c>
      <c r="J5516" s="49">
        <v>45.784520000000001</v>
      </c>
      <c r="K5516" s="49">
        <v>0.2253</v>
      </c>
      <c r="L5516" s="49">
        <v>100.66207000000001</v>
      </c>
      <c r="M5516" s="47"/>
      <c r="N5516" s="50">
        <v>1.004449438558886</v>
      </c>
      <c r="O5516" s="50">
        <v>1.6148241451272086E-3</v>
      </c>
      <c r="P5516" s="50">
        <v>0.27550868334256262</v>
      </c>
      <c r="Q5516" s="50">
        <v>7.4166203388924407E-3</v>
      </c>
      <c r="R5516" s="50">
        <v>3.9374346654922759E-3</v>
      </c>
      <c r="S5516" s="50">
        <v>1.6877067332675575</v>
      </c>
      <c r="T5516" s="50">
        <v>5.9688217734565809E-3</v>
      </c>
      <c r="U5516" s="50">
        <v>2.98794748949032</v>
      </c>
      <c r="V5516" s="51">
        <v>85.966456813064212</v>
      </c>
      <c r="X5516" s="47" t="s">
        <v>1753</v>
      </c>
      <c r="Y5516" s="47" t="s">
        <v>1753</v>
      </c>
      <c r="Z5516" s="47" t="s">
        <v>1753</v>
      </c>
      <c r="AA5516" s="47" t="s">
        <v>1753</v>
      </c>
      <c r="AB5516" s="47" t="s">
        <v>1753</v>
      </c>
      <c r="AC5516" s="47" t="s">
        <v>1753</v>
      </c>
      <c r="AD5516" s="47" t="s">
        <v>1753</v>
      </c>
      <c r="AE5516" s="312"/>
      <c r="AF5516" s="465" t="s">
        <v>1754</v>
      </c>
      <c r="AG5516" s="311">
        <v>40</v>
      </c>
      <c r="AH5516" s="311">
        <v>15</v>
      </c>
      <c r="AI5516" s="311"/>
      <c r="AJ5516" s="311"/>
      <c r="AK5516" s="311"/>
      <c r="AL5516" s="311"/>
      <c r="AM5516" s="311"/>
      <c r="AN5516" s="311"/>
      <c r="AO5516" s="311"/>
      <c r="AP5516" s="311"/>
      <c r="AQ5516" s="311"/>
      <c r="AR5516" s="311"/>
      <c r="AS5516" s="311"/>
      <c r="AT5516" s="311"/>
      <c r="AU5516" s="311"/>
      <c r="AV5516" s="311"/>
      <c r="AW5516" s="311"/>
      <c r="AX5516" s="311"/>
      <c r="AY5516" s="311"/>
      <c r="AZ5516" s="311"/>
      <c r="BA5516" s="311"/>
      <c r="BB5516" s="311"/>
      <c r="BC5516" s="311"/>
      <c r="BD5516" s="311"/>
      <c r="BE5516" s="491"/>
      <c r="BF5516" s="491"/>
      <c r="BG5516" s="491"/>
      <c r="BH5516" s="491"/>
      <c r="BI5516" s="491"/>
      <c r="BJ5516" s="491"/>
      <c r="BK5516" s="491"/>
      <c r="BL5516" s="491"/>
      <c r="BM5516" s="491"/>
      <c r="BN5516" s="491"/>
      <c r="BO5516" s="491"/>
      <c r="BP5516" s="306"/>
      <c r="BQ5516" s="496"/>
      <c r="BR5516" s="496"/>
      <c r="BS5516" s="496"/>
      <c r="BT5516" s="496"/>
      <c r="BU5516" s="496"/>
      <c r="BV5516" s="496"/>
    </row>
    <row r="5517" spans="1:74" s="52" customFormat="1" ht="12.75">
      <c r="A5517" s="45">
        <v>2346.9885393806389</v>
      </c>
      <c r="B5517" s="46" t="s">
        <v>416</v>
      </c>
      <c r="C5517" s="47" t="s">
        <v>328</v>
      </c>
      <c r="D5517" s="48">
        <v>473.27962164025058</v>
      </c>
      <c r="E5517" s="49">
        <v>40.865090000000002</v>
      </c>
      <c r="F5517" s="49">
        <v>7.2099999999999997E-2</v>
      </c>
      <c r="G5517" s="49">
        <v>13.69304</v>
      </c>
      <c r="H5517" s="49">
        <v>0.31890000000000002</v>
      </c>
      <c r="I5517" s="49">
        <v>0.1595</v>
      </c>
      <c r="J5517" s="49">
        <v>45.79457</v>
      </c>
      <c r="K5517" s="49">
        <v>0.2301</v>
      </c>
      <c r="L5517" s="49">
        <v>101.1986</v>
      </c>
      <c r="M5517" s="47"/>
      <c r="N5517" s="50">
        <v>1.0060439063453719</v>
      </c>
      <c r="O5517" s="50">
        <v>1.4033795861920035E-3</v>
      </c>
      <c r="P5517" s="50">
        <v>0.28191640325729994</v>
      </c>
      <c r="Q5517" s="50">
        <v>6.3148477865458963E-3</v>
      </c>
      <c r="R5517" s="50">
        <v>3.3259131308987257E-3</v>
      </c>
      <c r="S5517" s="50">
        <v>1.6806876396773409</v>
      </c>
      <c r="T5517" s="50">
        <v>6.0693019069850036E-3</v>
      </c>
      <c r="U5517" s="50">
        <v>2.987215523740109</v>
      </c>
      <c r="V5517" s="51">
        <v>85.63559449129859</v>
      </c>
      <c r="X5517" s="47" t="s">
        <v>1753</v>
      </c>
      <c r="Y5517" s="47" t="s">
        <v>1753</v>
      </c>
      <c r="Z5517" s="47" t="s">
        <v>1753</v>
      </c>
      <c r="AA5517" s="47" t="s">
        <v>1753</v>
      </c>
      <c r="AB5517" s="47" t="s">
        <v>1753</v>
      </c>
      <c r="AC5517" s="47" t="s">
        <v>1753</v>
      </c>
      <c r="AD5517" s="47" t="s">
        <v>1753</v>
      </c>
      <c r="AE5517" s="312"/>
      <c r="AF5517" s="465" t="s">
        <v>1754</v>
      </c>
      <c r="AG5517" s="311">
        <v>40</v>
      </c>
      <c r="AH5517" s="311">
        <v>15</v>
      </c>
      <c r="AI5517" s="311"/>
      <c r="AJ5517" s="311"/>
      <c r="AK5517" s="311"/>
      <c r="AL5517" s="311"/>
      <c r="AM5517" s="311"/>
      <c r="AN5517" s="311"/>
      <c r="AO5517" s="311"/>
      <c r="AP5517" s="311"/>
      <c r="AQ5517" s="311"/>
      <c r="AR5517" s="311"/>
      <c r="AS5517" s="311"/>
      <c r="AT5517" s="311"/>
      <c r="AU5517" s="311"/>
      <c r="AV5517" s="311"/>
      <c r="AW5517" s="311"/>
      <c r="AX5517" s="311"/>
      <c r="AY5517" s="311"/>
      <c r="AZ5517" s="311"/>
      <c r="BA5517" s="311"/>
      <c r="BB5517" s="311"/>
      <c r="BC5517" s="311"/>
      <c r="BD5517" s="311"/>
      <c r="BE5517" s="491"/>
      <c r="BF5517" s="491"/>
      <c r="BG5517" s="491"/>
      <c r="BH5517" s="491"/>
      <c r="BI5517" s="491"/>
      <c r="BJ5517" s="491"/>
      <c r="BK5517" s="491"/>
      <c r="BL5517" s="491"/>
      <c r="BM5517" s="491"/>
      <c r="BN5517" s="491"/>
      <c r="BO5517" s="491"/>
      <c r="BP5517" s="306"/>
      <c r="BQ5517" s="496"/>
      <c r="BR5517" s="496"/>
      <c r="BS5517" s="496"/>
      <c r="BT5517" s="496"/>
      <c r="BU5517" s="496"/>
      <c r="BV5517" s="496"/>
    </row>
    <row r="5518" spans="1:74" s="52" customFormat="1" ht="12.75">
      <c r="A5518" s="45">
        <v>2346.9885393806389</v>
      </c>
      <c r="B5518" s="46" t="s">
        <v>416</v>
      </c>
      <c r="C5518" s="47" t="s">
        <v>328</v>
      </c>
      <c r="D5518" s="48">
        <v>483.1396216402506</v>
      </c>
      <c r="E5518" s="49">
        <v>40.814390000000003</v>
      </c>
      <c r="F5518" s="49">
        <v>8.8300000000000003E-2</v>
      </c>
      <c r="G5518" s="49">
        <v>13.882949999999999</v>
      </c>
      <c r="H5518" s="49">
        <v>0.3427</v>
      </c>
      <c r="I5518" s="49">
        <v>0.2248</v>
      </c>
      <c r="J5518" s="49">
        <v>45.69408</v>
      </c>
      <c r="K5518" s="49">
        <v>0.2273</v>
      </c>
      <c r="L5518" s="49">
        <v>101.33402</v>
      </c>
      <c r="M5518" s="47"/>
      <c r="N5518" s="50">
        <v>1.0048879315254047</v>
      </c>
      <c r="O5518" s="50">
        <v>1.7188597385647511E-3</v>
      </c>
      <c r="P5518" s="50">
        <v>0.28585255211052635</v>
      </c>
      <c r="Q5518" s="50">
        <v>6.7867572766609477E-3</v>
      </c>
      <c r="R5518" s="50">
        <v>4.6879866531057387E-3</v>
      </c>
      <c r="S5518" s="50">
        <v>1.6771534646844153</v>
      </c>
      <c r="T5518" s="50">
        <v>5.995996954937779E-3</v>
      </c>
      <c r="U5518" s="50">
        <v>2.9883700334831551</v>
      </c>
      <c r="V5518" s="51">
        <v>85.438019564644719</v>
      </c>
      <c r="X5518" s="47" t="s">
        <v>1753</v>
      </c>
      <c r="Y5518" s="47" t="s">
        <v>1753</v>
      </c>
      <c r="Z5518" s="47" t="s">
        <v>1753</v>
      </c>
      <c r="AA5518" s="47" t="s">
        <v>1753</v>
      </c>
      <c r="AB5518" s="47" t="s">
        <v>1753</v>
      </c>
      <c r="AC5518" s="47" t="s">
        <v>1753</v>
      </c>
      <c r="AD5518" s="47" t="s">
        <v>1753</v>
      </c>
      <c r="AE5518" s="312"/>
      <c r="AF5518" s="465" t="s">
        <v>1754</v>
      </c>
      <c r="AG5518" s="311">
        <v>40</v>
      </c>
      <c r="AH5518" s="311">
        <v>15</v>
      </c>
      <c r="AI5518" s="311"/>
      <c r="AJ5518" s="311"/>
      <c r="AK5518" s="311"/>
      <c r="AL5518" s="311"/>
      <c r="AM5518" s="311"/>
      <c r="AN5518" s="311"/>
      <c r="AO5518" s="311"/>
      <c r="AP5518" s="311"/>
      <c r="AQ5518" s="311"/>
      <c r="AR5518" s="311"/>
      <c r="AS5518" s="311"/>
      <c r="AT5518" s="311"/>
      <c r="AU5518" s="311"/>
      <c r="AV5518" s="311"/>
      <c r="AW5518" s="311"/>
      <c r="AX5518" s="311"/>
      <c r="AY5518" s="311"/>
      <c r="AZ5518" s="311"/>
      <c r="BA5518" s="311"/>
      <c r="BB5518" s="311"/>
      <c r="BC5518" s="311"/>
      <c r="BD5518" s="311"/>
      <c r="BE5518" s="491"/>
      <c r="BF5518" s="491"/>
      <c r="BG5518" s="491"/>
      <c r="BH5518" s="491"/>
      <c r="BI5518" s="491"/>
      <c r="BJ5518" s="491"/>
      <c r="BK5518" s="491"/>
      <c r="BL5518" s="491"/>
      <c r="BM5518" s="491"/>
      <c r="BN5518" s="491"/>
      <c r="BO5518" s="491"/>
      <c r="BP5518" s="306"/>
      <c r="BQ5518" s="496"/>
      <c r="BR5518" s="496"/>
      <c r="BS5518" s="496"/>
      <c r="BT5518" s="496"/>
      <c r="BU5518" s="496"/>
      <c r="BV5518" s="496"/>
    </row>
    <row r="5519" spans="1:74" s="52" customFormat="1" ht="12.75">
      <c r="A5519" s="45">
        <v>2346.9885393806389</v>
      </c>
      <c r="B5519" s="46" t="s">
        <v>416</v>
      </c>
      <c r="C5519" s="47" t="s">
        <v>328</v>
      </c>
      <c r="D5519" s="48">
        <v>492.99962164025061</v>
      </c>
      <c r="E5519" s="49">
        <v>40.712989999999998</v>
      </c>
      <c r="F5519" s="49">
        <v>9.3600000000000003E-2</v>
      </c>
      <c r="G5519" s="49">
        <v>14.3627</v>
      </c>
      <c r="H5519" s="49">
        <v>0.35709999999999997</v>
      </c>
      <c r="I5519" s="49">
        <v>0.18279999999999999</v>
      </c>
      <c r="J5519" s="49">
        <v>45.251910000000002</v>
      </c>
      <c r="K5519" s="49">
        <v>0.23400000000000001</v>
      </c>
      <c r="L5519" s="49">
        <v>101.2435</v>
      </c>
      <c r="M5519" s="47"/>
      <c r="N5519" s="50">
        <v>1.0055302749032196</v>
      </c>
      <c r="O5519" s="50">
        <v>1.8277357908262771E-3</v>
      </c>
      <c r="P5519" s="50">
        <v>0.29665675084861609</v>
      </c>
      <c r="Q5519" s="50">
        <v>7.0940769514326527E-3</v>
      </c>
      <c r="R5519" s="50">
        <v>3.8240545876636442E-3</v>
      </c>
      <c r="S5519" s="50">
        <v>1.6661251219445881</v>
      </c>
      <c r="T5519" s="50">
        <v>6.1920671493196251E-3</v>
      </c>
      <c r="U5519" s="50">
        <v>2.988519860647437</v>
      </c>
      <c r="V5519" s="51">
        <v>84.885903270216758</v>
      </c>
      <c r="X5519" s="47" t="s">
        <v>1753</v>
      </c>
      <c r="Y5519" s="47" t="s">
        <v>1753</v>
      </c>
      <c r="Z5519" s="47" t="s">
        <v>1753</v>
      </c>
      <c r="AA5519" s="47" t="s">
        <v>1753</v>
      </c>
      <c r="AB5519" s="47" t="s">
        <v>1753</v>
      </c>
      <c r="AC5519" s="47" t="s">
        <v>1753</v>
      </c>
      <c r="AD5519" s="47" t="s">
        <v>1753</v>
      </c>
      <c r="AE5519" s="312"/>
      <c r="AF5519" s="465" t="s">
        <v>1754</v>
      </c>
      <c r="AG5519" s="311">
        <v>40</v>
      </c>
      <c r="AH5519" s="311">
        <v>15</v>
      </c>
      <c r="AI5519" s="311"/>
      <c r="AJ5519" s="311"/>
      <c r="AK5519" s="311"/>
      <c r="AL5519" s="311"/>
      <c r="AM5519" s="311"/>
      <c r="AN5519" s="311"/>
      <c r="AO5519" s="311"/>
      <c r="AP5519" s="311"/>
      <c r="AQ5519" s="311"/>
      <c r="AR5519" s="311"/>
      <c r="AS5519" s="311"/>
      <c r="AT5519" s="311"/>
      <c r="AU5519" s="311"/>
      <c r="AV5519" s="311"/>
      <c r="AW5519" s="311"/>
      <c r="AX5519" s="311"/>
      <c r="AY5519" s="311"/>
      <c r="AZ5519" s="311"/>
      <c r="BA5519" s="311"/>
      <c r="BB5519" s="311"/>
      <c r="BC5519" s="311"/>
      <c r="BD5519" s="311"/>
      <c r="BE5519" s="491"/>
      <c r="BF5519" s="491"/>
      <c r="BG5519" s="491"/>
      <c r="BH5519" s="491"/>
      <c r="BI5519" s="491"/>
      <c r="BJ5519" s="491"/>
      <c r="BK5519" s="491"/>
      <c r="BL5519" s="491"/>
      <c r="BM5519" s="491"/>
      <c r="BN5519" s="491"/>
      <c r="BO5519" s="491"/>
      <c r="BP5519" s="306"/>
      <c r="BQ5519" s="496"/>
      <c r="BR5519" s="496"/>
      <c r="BS5519" s="496"/>
      <c r="BT5519" s="496"/>
      <c r="BU5519" s="496"/>
      <c r="BV5519" s="496"/>
    </row>
    <row r="5520" spans="1:74" s="52" customFormat="1" ht="12.75">
      <c r="A5520" s="45">
        <v>2346.9885393806389</v>
      </c>
      <c r="B5520" s="46" t="s">
        <v>416</v>
      </c>
      <c r="C5520" s="47" t="s">
        <v>328</v>
      </c>
      <c r="D5520" s="48">
        <v>502.85962164025062</v>
      </c>
      <c r="E5520" s="49">
        <v>40.510179999999998</v>
      </c>
      <c r="F5520" s="49">
        <v>9.5699999999999993E-2</v>
      </c>
      <c r="G5520" s="49">
        <v>14.792490000000001</v>
      </c>
      <c r="H5520" s="49">
        <v>0.31619999999999998</v>
      </c>
      <c r="I5520" s="49">
        <v>0.24310000000000001</v>
      </c>
      <c r="J5520" s="49">
        <v>45.091119999999997</v>
      </c>
      <c r="K5520" s="49">
        <v>0.2346</v>
      </c>
      <c r="L5520" s="49">
        <v>101.31799000000001</v>
      </c>
      <c r="M5520" s="47"/>
      <c r="N5520" s="50">
        <v>1.0024253586317953</v>
      </c>
      <c r="O5520" s="50">
        <v>1.8722990827360116E-3</v>
      </c>
      <c r="P5520" s="50">
        <v>0.30611537991344523</v>
      </c>
      <c r="Q5520" s="50">
        <v>6.2935201884825338E-3</v>
      </c>
      <c r="R5520" s="50">
        <v>5.0951687208750191E-3</v>
      </c>
      <c r="S5520" s="50">
        <v>1.663364544218233</v>
      </c>
      <c r="T5520" s="50">
        <v>6.21975856654237E-3</v>
      </c>
      <c r="U5520" s="50">
        <v>2.9922726530273818</v>
      </c>
      <c r="V5520" s="51">
        <v>84.457044920201042</v>
      </c>
      <c r="X5520" s="47" t="s">
        <v>1753</v>
      </c>
      <c r="Y5520" s="47" t="s">
        <v>1753</v>
      </c>
      <c r="Z5520" s="47" t="s">
        <v>1753</v>
      </c>
      <c r="AA5520" s="47" t="s">
        <v>1753</v>
      </c>
      <c r="AB5520" s="47" t="s">
        <v>1753</v>
      </c>
      <c r="AC5520" s="47" t="s">
        <v>1753</v>
      </c>
      <c r="AD5520" s="47" t="s">
        <v>1753</v>
      </c>
      <c r="AE5520" s="312"/>
      <c r="AF5520" s="465" t="s">
        <v>1754</v>
      </c>
      <c r="AG5520" s="311">
        <v>40</v>
      </c>
      <c r="AH5520" s="311">
        <v>15</v>
      </c>
      <c r="AI5520" s="311"/>
      <c r="AJ5520" s="311"/>
      <c r="AK5520" s="311"/>
      <c r="AL5520" s="311"/>
      <c r="AM5520" s="311"/>
      <c r="AN5520" s="311"/>
      <c r="AO5520" s="311"/>
      <c r="AP5520" s="311"/>
      <c r="AQ5520" s="311"/>
      <c r="AR5520" s="311"/>
      <c r="AS5520" s="311"/>
      <c r="AT5520" s="311"/>
      <c r="AU5520" s="311"/>
      <c r="AV5520" s="311"/>
      <c r="AW5520" s="311"/>
      <c r="AX5520" s="311"/>
      <c r="AY5520" s="311"/>
      <c r="AZ5520" s="311"/>
      <c r="BA5520" s="311"/>
      <c r="BB5520" s="311"/>
      <c r="BC5520" s="311"/>
      <c r="BD5520" s="311"/>
      <c r="BE5520" s="491"/>
      <c r="BF5520" s="491"/>
      <c r="BG5520" s="491"/>
      <c r="BH5520" s="491"/>
      <c r="BI5520" s="491"/>
      <c r="BJ5520" s="491"/>
      <c r="BK5520" s="491"/>
      <c r="BL5520" s="491"/>
      <c r="BM5520" s="491"/>
      <c r="BN5520" s="491"/>
      <c r="BO5520" s="491"/>
      <c r="BP5520" s="306"/>
      <c r="BQ5520" s="496"/>
      <c r="BR5520" s="496"/>
      <c r="BS5520" s="496"/>
      <c r="BT5520" s="496"/>
      <c r="BU5520" s="496"/>
      <c r="BV5520" s="496"/>
    </row>
    <row r="5521" spans="1:74" s="52" customFormat="1" ht="12.75">
      <c r="A5521" s="45">
        <v>2346.9885393806389</v>
      </c>
      <c r="B5521" s="46" t="s">
        <v>416</v>
      </c>
      <c r="C5521" s="47" t="s">
        <v>328</v>
      </c>
      <c r="D5521" s="48">
        <v>512.71962164025058</v>
      </c>
      <c r="E5521" s="49">
        <v>40.41892</v>
      </c>
      <c r="F5521" s="49">
        <v>6.1800000000000001E-2</v>
      </c>
      <c r="G5521" s="49">
        <v>15.43216</v>
      </c>
      <c r="H5521" s="49">
        <v>0.2787</v>
      </c>
      <c r="I5521" s="49">
        <v>0.22459999999999999</v>
      </c>
      <c r="J5521" s="49">
        <v>44.437919999999998</v>
      </c>
      <c r="K5521" s="49">
        <v>0.24560000000000001</v>
      </c>
      <c r="L5521" s="49">
        <v>101.169</v>
      </c>
      <c r="M5521" s="47"/>
      <c r="N5521" s="50">
        <v>1.0040763783987494</v>
      </c>
      <c r="O5521" s="50">
        <v>1.2137966522947638E-3</v>
      </c>
      <c r="P5521" s="50">
        <v>0.32060091434478377</v>
      </c>
      <c r="Q5521" s="50">
        <v>5.5688164840979474E-3</v>
      </c>
      <c r="R5521" s="50">
        <v>4.7258239219502606E-3</v>
      </c>
      <c r="S5521" s="50">
        <v>1.6456759164773991</v>
      </c>
      <c r="T5521" s="50">
        <v>6.5368430119964981E-3</v>
      </c>
      <c r="U5521" s="50">
        <v>2.9897786769168522</v>
      </c>
      <c r="V5521" s="51">
        <v>83.695026594463457</v>
      </c>
      <c r="X5521" s="47" t="s">
        <v>1753</v>
      </c>
      <c r="Y5521" s="47" t="s">
        <v>1753</v>
      </c>
      <c r="Z5521" s="47" t="s">
        <v>1753</v>
      </c>
      <c r="AA5521" s="47" t="s">
        <v>1753</v>
      </c>
      <c r="AB5521" s="47" t="s">
        <v>1753</v>
      </c>
      <c r="AC5521" s="47" t="s">
        <v>1753</v>
      </c>
      <c r="AD5521" s="47" t="s">
        <v>1753</v>
      </c>
      <c r="AE5521" s="312"/>
      <c r="AF5521" s="465" t="s">
        <v>1754</v>
      </c>
      <c r="AG5521" s="311">
        <v>40</v>
      </c>
      <c r="AH5521" s="311">
        <v>15</v>
      </c>
      <c r="AI5521" s="311"/>
      <c r="AJ5521" s="311"/>
      <c r="AK5521" s="311"/>
      <c r="AL5521" s="311"/>
      <c r="AM5521" s="311"/>
      <c r="AN5521" s="311"/>
      <c r="AO5521" s="311"/>
      <c r="AP5521" s="311"/>
      <c r="AQ5521" s="311"/>
      <c r="AR5521" s="311"/>
      <c r="AS5521" s="311"/>
      <c r="AT5521" s="311"/>
      <c r="AU5521" s="311"/>
      <c r="AV5521" s="311"/>
      <c r="AW5521" s="311"/>
      <c r="AX5521" s="311"/>
      <c r="AY5521" s="311"/>
      <c r="AZ5521" s="311"/>
      <c r="BA5521" s="311"/>
      <c r="BB5521" s="311"/>
      <c r="BC5521" s="311"/>
      <c r="BD5521" s="311"/>
      <c r="BE5521" s="491"/>
      <c r="BF5521" s="491"/>
      <c r="BG5521" s="491"/>
      <c r="BH5521" s="491"/>
      <c r="BI5521" s="491"/>
      <c r="BJ5521" s="491"/>
      <c r="BK5521" s="491"/>
      <c r="BL5521" s="491"/>
      <c r="BM5521" s="491"/>
      <c r="BN5521" s="491"/>
      <c r="BO5521" s="491"/>
      <c r="BP5521" s="306"/>
      <c r="BQ5521" s="496"/>
      <c r="BR5521" s="496"/>
      <c r="BS5521" s="496"/>
      <c r="BT5521" s="496"/>
      <c r="BU5521" s="496"/>
      <c r="BV5521" s="496"/>
    </row>
    <row r="5522" spans="1:74" s="52" customFormat="1" ht="12.75">
      <c r="A5522" s="45">
        <v>2346.9885393806389</v>
      </c>
      <c r="B5522" s="46" t="s">
        <v>416</v>
      </c>
      <c r="C5522" s="47" t="s">
        <v>328</v>
      </c>
      <c r="D5522" s="48">
        <v>522.57962164025059</v>
      </c>
      <c r="E5522" s="49">
        <v>39.638120000000001</v>
      </c>
      <c r="F5522" s="49">
        <v>6.9699999999999998E-2</v>
      </c>
      <c r="G5522" s="49">
        <v>19.979849999999999</v>
      </c>
      <c r="H5522" s="49">
        <v>0.22689999999999999</v>
      </c>
      <c r="I5522" s="49">
        <v>0.2646</v>
      </c>
      <c r="J5522" s="49">
        <v>40.980960000000003</v>
      </c>
      <c r="K5522" s="49">
        <v>0.23849999999999999</v>
      </c>
      <c r="L5522" s="49">
        <v>101.46553</v>
      </c>
      <c r="M5522" s="47"/>
      <c r="N5522" s="50">
        <v>1.0028274059837989</v>
      </c>
      <c r="O5522" s="50">
        <v>1.3941879962687711E-3</v>
      </c>
      <c r="P5522" s="50">
        <v>0.42272833928037457</v>
      </c>
      <c r="Q5522" s="50">
        <v>4.6173365883845647E-3</v>
      </c>
      <c r="R5522" s="50">
        <v>5.6700739768907483E-3</v>
      </c>
      <c r="S5522" s="50">
        <v>1.5456238812732248</v>
      </c>
      <c r="T5522" s="50">
        <v>6.4648607807261792E-3</v>
      </c>
      <c r="U5522" s="50">
        <v>2.9907375619363683</v>
      </c>
      <c r="V5522" s="51">
        <v>78.523745147528416</v>
      </c>
      <c r="X5522" s="47" t="s">
        <v>1753</v>
      </c>
      <c r="Y5522" s="47" t="s">
        <v>1753</v>
      </c>
      <c r="Z5522" s="47" t="s">
        <v>1753</v>
      </c>
      <c r="AA5522" s="47" t="s">
        <v>1753</v>
      </c>
      <c r="AB5522" s="47" t="s">
        <v>1753</v>
      </c>
      <c r="AC5522" s="47" t="s">
        <v>1753</v>
      </c>
      <c r="AD5522" s="47" t="s">
        <v>1753</v>
      </c>
      <c r="AE5522" s="312"/>
      <c r="AF5522" s="465" t="s">
        <v>1754</v>
      </c>
      <c r="AG5522" s="311">
        <v>40</v>
      </c>
      <c r="AH5522" s="311">
        <v>15</v>
      </c>
      <c r="AI5522" s="311"/>
      <c r="AJ5522" s="311"/>
      <c r="AK5522" s="311"/>
      <c r="AL5522" s="311"/>
      <c r="AM5522" s="311"/>
      <c r="AN5522" s="311"/>
      <c r="AO5522" s="311"/>
      <c r="AP5522" s="311"/>
      <c r="AQ5522" s="311"/>
      <c r="AR5522" s="311"/>
      <c r="AS5522" s="311"/>
      <c r="AT5522" s="311"/>
      <c r="AU5522" s="311"/>
      <c r="AV5522" s="311"/>
      <c r="AW5522" s="311"/>
      <c r="AX5522" s="311"/>
      <c r="AY5522" s="311"/>
      <c r="AZ5522" s="311"/>
      <c r="BA5522" s="311"/>
      <c r="BB5522" s="311"/>
      <c r="BC5522" s="311"/>
      <c r="BD5522" s="311"/>
      <c r="BE5522" s="491"/>
      <c r="BF5522" s="491"/>
      <c r="BG5522" s="491"/>
      <c r="BH5522" s="491"/>
      <c r="BI5522" s="491"/>
      <c r="BJ5522" s="491"/>
      <c r="BK5522" s="491"/>
      <c r="BL5522" s="491"/>
      <c r="BM5522" s="491"/>
      <c r="BN5522" s="491"/>
      <c r="BO5522" s="491"/>
      <c r="BP5522" s="306"/>
      <c r="BQ5522" s="496"/>
      <c r="BR5522" s="496"/>
      <c r="BS5522" s="496"/>
      <c r="BT5522" s="496"/>
      <c r="BU5522" s="496"/>
      <c r="BV5522" s="496"/>
    </row>
    <row r="5523" spans="1:74" s="52" customFormat="1" ht="12.75">
      <c r="A5523" s="38"/>
      <c r="B5523" s="46"/>
      <c r="C5523" s="47"/>
      <c r="D5523" s="48"/>
      <c r="E5523" s="49"/>
      <c r="F5523" s="49"/>
      <c r="G5523" s="49"/>
      <c r="H5523" s="49"/>
      <c r="I5523" s="49"/>
      <c r="J5523" s="49"/>
      <c r="K5523" s="49"/>
      <c r="L5523" s="49"/>
      <c r="M5523" s="47"/>
      <c r="N5523" s="50"/>
      <c r="O5523" s="50"/>
      <c r="P5523" s="50"/>
      <c r="Q5523" s="50"/>
      <c r="R5523" s="50"/>
      <c r="S5523" s="50"/>
      <c r="T5523" s="50"/>
      <c r="U5523" s="50"/>
      <c r="V5523" s="51"/>
      <c r="AE5523" s="312"/>
      <c r="AF5523" s="312"/>
      <c r="AG5523" s="312"/>
      <c r="AH5523" s="312"/>
      <c r="AI5523" s="312"/>
      <c r="AJ5523" s="312"/>
      <c r="AK5523" s="312"/>
      <c r="AL5523" s="312"/>
      <c r="AM5523" s="312"/>
      <c r="AN5523" s="312"/>
      <c r="AO5523" s="312"/>
      <c r="AP5523" s="312"/>
      <c r="AQ5523" s="312"/>
      <c r="AR5523" s="312"/>
      <c r="AS5523" s="312"/>
      <c r="AT5523" s="312"/>
      <c r="AU5523" s="312"/>
      <c r="AV5523" s="312"/>
      <c r="AW5523" s="312"/>
      <c r="AX5523" s="312"/>
      <c r="AY5523" s="312"/>
      <c r="AZ5523" s="312"/>
      <c r="BA5523" s="312"/>
      <c r="BB5523" s="312"/>
      <c r="BC5523" s="312"/>
      <c r="BD5523" s="312"/>
      <c r="BE5523" s="306"/>
      <c r="BF5523" s="306"/>
      <c r="BG5523" s="306"/>
      <c r="BH5523" s="306"/>
      <c r="BI5523" s="306"/>
      <c r="BJ5523" s="306"/>
      <c r="BK5523" s="306"/>
      <c r="BL5523" s="306"/>
      <c r="BM5523" s="306"/>
      <c r="BN5523" s="306"/>
      <c r="BO5523" s="306"/>
      <c r="BP5523" s="306"/>
      <c r="BQ5523" s="496"/>
      <c r="BR5523" s="496"/>
      <c r="BS5523" s="496"/>
      <c r="BT5523" s="496"/>
      <c r="BU5523" s="496"/>
      <c r="BV5523" s="496"/>
    </row>
    <row r="5524" spans="1:74" s="52" customFormat="1" ht="12.75">
      <c r="A5524" s="45">
        <v>2346.9885393806389</v>
      </c>
      <c r="B5524" s="46" t="s">
        <v>416</v>
      </c>
      <c r="C5524" s="47" t="s">
        <v>359</v>
      </c>
      <c r="D5524" s="48">
        <v>0</v>
      </c>
      <c r="E5524" s="49">
        <v>39.952469999999998</v>
      </c>
      <c r="F5524" s="49">
        <v>1.0200000000000001E-2</v>
      </c>
      <c r="G5524" s="49">
        <v>18.450620000000001</v>
      </c>
      <c r="H5524" s="49">
        <v>0.2117</v>
      </c>
      <c r="I5524" s="49">
        <v>0.3</v>
      </c>
      <c r="J5524" s="49">
        <v>42.116529999999997</v>
      </c>
      <c r="K5524" s="49">
        <v>0.25140000000000001</v>
      </c>
      <c r="L5524" s="49">
        <v>101.34542</v>
      </c>
      <c r="M5524" s="47"/>
      <c r="N5524" s="50">
        <v>1.005105429634003</v>
      </c>
      <c r="O5524" s="50">
        <v>2.0288202539466777E-4</v>
      </c>
      <c r="P5524" s="50">
        <v>0.38818159792576329</v>
      </c>
      <c r="Q5524" s="50">
        <v>4.2838350059567973E-3</v>
      </c>
      <c r="R5524" s="50">
        <v>6.3925624432371589E-3</v>
      </c>
      <c r="S5524" s="50">
        <v>1.57953448793356</v>
      </c>
      <c r="T5524" s="50">
        <v>6.7762731786186583E-3</v>
      </c>
      <c r="U5524" s="50">
        <v>2.9914755212048574</v>
      </c>
      <c r="V5524" s="51">
        <v>80.272479311656383</v>
      </c>
      <c r="X5524" s="47" t="s">
        <v>1753</v>
      </c>
      <c r="Y5524" s="47" t="s">
        <v>1753</v>
      </c>
      <c r="Z5524" s="47" t="s">
        <v>1753</v>
      </c>
      <c r="AA5524" s="47" t="s">
        <v>1753</v>
      </c>
      <c r="AB5524" s="47" t="s">
        <v>1753</v>
      </c>
      <c r="AC5524" s="47" t="s">
        <v>1753</v>
      </c>
      <c r="AD5524" s="47" t="s">
        <v>1753</v>
      </c>
      <c r="AE5524" s="312"/>
      <c r="AF5524" s="465" t="s">
        <v>1754</v>
      </c>
      <c r="AG5524" s="311">
        <v>40</v>
      </c>
      <c r="AH5524" s="311">
        <v>15</v>
      </c>
      <c r="AI5524" s="311"/>
      <c r="AJ5524" s="311"/>
      <c r="AK5524" s="311"/>
      <c r="AL5524" s="311"/>
      <c r="AM5524" s="311"/>
      <c r="AN5524" s="311"/>
      <c r="AO5524" s="311"/>
      <c r="AP5524" s="311"/>
      <c r="AQ5524" s="311"/>
      <c r="AR5524" s="311"/>
      <c r="AS5524" s="311"/>
      <c r="AT5524" s="311"/>
      <c r="AU5524" s="311"/>
      <c r="AV5524" s="311"/>
      <c r="AW5524" s="311"/>
      <c r="AX5524" s="311"/>
      <c r="AY5524" s="311"/>
      <c r="AZ5524" s="311"/>
      <c r="BA5524" s="311"/>
      <c r="BB5524" s="311"/>
      <c r="BC5524" s="311"/>
      <c r="BD5524" s="311"/>
      <c r="BE5524" s="491"/>
      <c r="BF5524" s="491"/>
      <c r="BG5524" s="491"/>
      <c r="BH5524" s="491"/>
      <c r="BI5524" s="491"/>
      <c r="BJ5524" s="491"/>
      <c r="BK5524" s="491"/>
      <c r="BL5524" s="491"/>
      <c r="BM5524" s="491"/>
      <c r="BN5524" s="491"/>
      <c r="BO5524" s="491"/>
      <c r="BP5524" s="306"/>
      <c r="BQ5524" s="496"/>
      <c r="BR5524" s="496"/>
      <c r="BS5524" s="496"/>
      <c r="BT5524" s="496"/>
      <c r="BU5524" s="496"/>
      <c r="BV5524" s="496"/>
    </row>
    <row r="5525" spans="1:74" s="52" customFormat="1" ht="12.75">
      <c r="A5525" s="45">
        <v>2346.9885393806389</v>
      </c>
      <c r="B5525" s="46" t="s">
        <v>416</v>
      </c>
      <c r="C5525" s="47" t="s">
        <v>359</v>
      </c>
      <c r="D5525" s="48">
        <v>12.937650965302783</v>
      </c>
      <c r="E5525" s="49">
        <v>40.22625</v>
      </c>
      <c r="F5525" s="49">
        <v>4.8300009999999997E-2</v>
      </c>
      <c r="G5525" s="49">
        <v>16.9314</v>
      </c>
      <c r="H5525" s="49">
        <v>0.26629999999999998</v>
      </c>
      <c r="I5525" s="49">
        <v>0.28889999999999999</v>
      </c>
      <c r="J5525" s="49">
        <v>43.422939999999997</v>
      </c>
      <c r="K5525" s="49">
        <v>0.24790000000000001</v>
      </c>
      <c r="L5525" s="49">
        <v>101.50269000999999</v>
      </c>
      <c r="M5525" s="47"/>
      <c r="N5525" s="50">
        <v>1.0031369390568932</v>
      </c>
      <c r="O5525" s="50">
        <v>9.5229896068023184E-4</v>
      </c>
      <c r="P5525" s="50">
        <v>0.35310148055012835</v>
      </c>
      <c r="Q5525" s="50">
        <v>5.3415307569935127E-3</v>
      </c>
      <c r="R5525" s="50">
        <v>6.1021651275965727E-3</v>
      </c>
      <c r="S5525" s="50">
        <v>1.6142784334821492</v>
      </c>
      <c r="T5525" s="50">
        <v>6.6234589469840333E-3</v>
      </c>
      <c r="U5525" s="50">
        <v>2.9909449027529029</v>
      </c>
      <c r="V5525" s="51">
        <v>82.052196526372825</v>
      </c>
      <c r="X5525" s="47" t="s">
        <v>1753</v>
      </c>
      <c r="Y5525" s="47" t="s">
        <v>1753</v>
      </c>
      <c r="Z5525" s="47" t="s">
        <v>1753</v>
      </c>
      <c r="AA5525" s="47" t="s">
        <v>1753</v>
      </c>
      <c r="AB5525" s="47" t="s">
        <v>1753</v>
      </c>
      <c r="AC5525" s="47" t="s">
        <v>1753</v>
      </c>
      <c r="AD5525" s="47" t="s">
        <v>1753</v>
      </c>
      <c r="AE5525" s="312"/>
      <c r="AF5525" s="465" t="s">
        <v>1754</v>
      </c>
      <c r="AG5525" s="311">
        <v>40</v>
      </c>
      <c r="AH5525" s="311">
        <v>15</v>
      </c>
      <c r="AI5525" s="311"/>
      <c r="AJ5525" s="311"/>
      <c r="AK5525" s="311"/>
      <c r="AL5525" s="311"/>
      <c r="AM5525" s="311"/>
      <c r="AN5525" s="311"/>
      <c r="AO5525" s="311"/>
      <c r="AP5525" s="311"/>
      <c r="AQ5525" s="311"/>
      <c r="AR5525" s="311"/>
      <c r="AS5525" s="311"/>
      <c r="AT5525" s="311"/>
      <c r="AU5525" s="311"/>
      <c r="AV5525" s="311"/>
      <c r="AW5525" s="311"/>
      <c r="AX5525" s="311"/>
      <c r="AY5525" s="311"/>
      <c r="AZ5525" s="311"/>
      <c r="BA5525" s="311"/>
      <c r="BB5525" s="311"/>
      <c r="BC5525" s="311"/>
      <c r="BD5525" s="311"/>
      <c r="BE5525" s="491"/>
      <c r="BF5525" s="491"/>
      <c r="BG5525" s="491"/>
      <c r="BH5525" s="491"/>
      <c r="BI5525" s="491"/>
      <c r="BJ5525" s="491"/>
      <c r="BK5525" s="491"/>
      <c r="BL5525" s="491"/>
      <c r="BM5525" s="491"/>
      <c r="BN5525" s="491"/>
      <c r="BO5525" s="491"/>
      <c r="BP5525" s="306"/>
      <c r="BQ5525" s="496"/>
      <c r="BR5525" s="496"/>
      <c r="BS5525" s="496"/>
      <c r="BT5525" s="496"/>
      <c r="BU5525" s="496"/>
      <c r="BV5525" s="496"/>
    </row>
    <row r="5526" spans="1:74" s="52" customFormat="1" ht="12.75">
      <c r="A5526" s="45">
        <v>2346.9885393806389</v>
      </c>
      <c r="B5526" s="46" t="s">
        <v>416</v>
      </c>
      <c r="C5526" s="47" t="s">
        <v>359</v>
      </c>
      <c r="D5526" s="48">
        <v>25.877650965302784</v>
      </c>
      <c r="E5526" s="49">
        <v>39.698970000000003</v>
      </c>
      <c r="F5526" s="49">
        <v>1.83E-2</v>
      </c>
      <c r="G5526" s="49">
        <v>17.850930000000002</v>
      </c>
      <c r="H5526" s="49">
        <v>0.26750000000000002</v>
      </c>
      <c r="I5526" s="49">
        <v>0.16370000000000001</v>
      </c>
      <c r="J5526" s="49">
        <v>42.96067</v>
      </c>
      <c r="K5526" s="49">
        <v>0.24979999999999999</v>
      </c>
      <c r="L5526" s="49">
        <v>101.26247000000001</v>
      </c>
      <c r="M5526" s="47"/>
      <c r="N5526" s="50">
        <v>0.99727419727829647</v>
      </c>
      <c r="O5526" s="50">
        <v>3.6346437373205689E-4</v>
      </c>
      <c r="P5526" s="50">
        <v>0.37501806145086453</v>
      </c>
      <c r="Q5526" s="50">
        <v>5.4050911514514815E-3</v>
      </c>
      <c r="R5526" s="50">
        <v>3.4831306284788246E-3</v>
      </c>
      <c r="S5526" s="50">
        <v>1.6088477036315729</v>
      </c>
      <c r="T5526" s="50">
        <v>6.7233454326552106E-3</v>
      </c>
      <c r="U5526" s="50">
        <v>2.9983140679971521</v>
      </c>
      <c r="V5526" s="51">
        <v>81.096600987250724</v>
      </c>
      <c r="X5526" s="47" t="s">
        <v>1753</v>
      </c>
      <c r="Y5526" s="47" t="s">
        <v>1753</v>
      </c>
      <c r="Z5526" s="47" t="s">
        <v>1753</v>
      </c>
      <c r="AA5526" s="47" t="s">
        <v>1753</v>
      </c>
      <c r="AB5526" s="47" t="s">
        <v>1753</v>
      </c>
      <c r="AC5526" s="47" t="s">
        <v>1753</v>
      </c>
      <c r="AD5526" s="47" t="s">
        <v>1753</v>
      </c>
      <c r="AE5526" s="312"/>
      <c r="AF5526" s="465" t="s">
        <v>1754</v>
      </c>
      <c r="AG5526" s="311">
        <v>40</v>
      </c>
      <c r="AH5526" s="311">
        <v>15</v>
      </c>
      <c r="AI5526" s="311"/>
      <c r="AJ5526" s="311"/>
      <c r="AK5526" s="311"/>
      <c r="AL5526" s="311"/>
      <c r="AM5526" s="311"/>
      <c r="AN5526" s="311"/>
      <c r="AO5526" s="311"/>
      <c r="AP5526" s="311"/>
      <c r="AQ5526" s="311"/>
      <c r="AR5526" s="311"/>
      <c r="AS5526" s="311"/>
      <c r="AT5526" s="311"/>
      <c r="AU5526" s="311"/>
      <c r="AV5526" s="311"/>
      <c r="AW5526" s="311"/>
      <c r="AX5526" s="311"/>
      <c r="AY5526" s="311"/>
      <c r="AZ5526" s="311"/>
      <c r="BA5526" s="311"/>
      <c r="BB5526" s="311"/>
      <c r="BC5526" s="311"/>
      <c r="BD5526" s="311"/>
      <c r="BE5526" s="491"/>
      <c r="BF5526" s="491"/>
      <c r="BG5526" s="491"/>
      <c r="BH5526" s="491"/>
      <c r="BI5526" s="491"/>
      <c r="BJ5526" s="491"/>
      <c r="BK5526" s="491"/>
      <c r="BL5526" s="491"/>
      <c r="BM5526" s="491"/>
      <c r="BN5526" s="491"/>
      <c r="BO5526" s="491"/>
      <c r="BP5526" s="306"/>
      <c r="BQ5526" s="496"/>
      <c r="BR5526" s="496"/>
      <c r="BS5526" s="496"/>
      <c r="BT5526" s="496"/>
      <c r="BU5526" s="496"/>
      <c r="BV5526" s="496"/>
    </row>
    <row r="5527" spans="1:74" s="52" customFormat="1" ht="12.75">
      <c r="A5527" s="45">
        <v>2346.9885393806389</v>
      </c>
      <c r="B5527" s="46" t="s">
        <v>416</v>
      </c>
      <c r="C5527" s="47" t="s">
        <v>359</v>
      </c>
      <c r="D5527" s="48">
        <v>38.817650965302782</v>
      </c>
      <c r="E5527" s="49">
        <v>40.571019999999997</v>
      </c>
      <c r="F5527" s="49">
        <v>3.5299999999999998E-2</v>
      </c>
      <c r="G5527" s="49">
        <v>15.32221</v>
      </c>
      <c r="H5527" s="49">
        <v>0.33179999999999998</v>
      </c>
      <c r="I5527" s="49">
        <v>0.23019999999999999</v>
      </c>
      <c r="J5527" s="49">
        <v>44.608750000000001</v>
      </c>
      <c r="K5527" s="49">
        <v>0.26179999999999998</v>
      </c>
      <c r="L5527" s="49">
        <v>101.42148000099999</v>
      </c>
      <c r="M5527" s="47"/>
      <c r="N5527" s="50">
        <v>1.0049585075735754</v>
      </c>
      <c r="O5527" s="50">
        <v>6.9132509990600026E-4</v>
      </c>
      <c r="P5527" s="50">
        <v>0.31740196342667282</v>
      </c>
      <c r="Q5527" s="50">
        <v>6.6107765624853678E-3</v>
      </c>
      <c r="R5527" s="50">
        <v>4.8297345640323066E-3</v>
      </c>
      <c r="S5527" s="50">
        <v>1.6472548846654571</v>
      </c>
      <c r="T5527" s="50">
        <v>6.947994952919416E-3</v>
      </c>
      <c r="U5527" s="50">
        <v>2.9903309126748958</v>
      </c>
      <c r="V5527" s="51">
        <v>83.844407040603514</v>
      </c>
      <c r="X5527" s="47" t="s">
        <v>1753</v>
      </c>
      <c r="Y5527" s="47" t="s">
        <v>1753</v>
      </c>
      <c r="Z5527" s="47" t="s">
        <v>1753</v>
      </c>
      <c r="AA5527" s="47" t="s">
        <v>1753</v>
      </c>
      <c r="AB5527" s="47" t="s">
        <v>1753</v>
      </c>
      <c r="AC5527" s="47" t="s">
        <v>1753</v>
      </c>
      <c r="AD5527" s="47" t="s">
        <v>1753</v>
      </c>
      <c r="AE5527" s="312"/>
      <c r="AF5527" s="465" t="s">
        <v>1754</v>
      </c>
      <c r="AG5527" s="311">
        <v>40</v>
      </c>
      <c r="AH5527" s="311">
        <v>15</v>
      </c>
      <c r="AI5527" s="311"/>
      <c r="AJ5527" s="311"/>
      <c r="AK5527" s="311"/>
      <c r="AL5527" s="311"/>
      <c r="AM5527" s="311"/>
      <c r="AN5527" s="311"/>
      <c r="AO5527" s="311"/>
      <c r="AP5527" s="311"/>
      <c r="AQ5527" s="311"/>
      <c r="AR5527" s="311"/>
      <c r="AS5527" s="311"/>
      <c r="AT5527" s="311"/>
      <c r="AU5527" s="311"/>
      <c r="AV5527" s="311"/>
      <c r="AW5527" s="311"/>
      <c r="AX5527" s="311"/>
      <c r="AY5527" s="311"/>
      <c r="AZ5527" s="311"/>
      <c r="BA5527" s="311"/>
      <c r="BB5527" s="311"/>
      <c r="BC5527" s="311"/>
      <c r="BD5527" s="311"/>
      <c r="BE5527" s="491"/>
      <c r="BF5527" s="491"/>
      <c r="BG5527" s="491"/>
      <c r="BH5527" s="491"/>
      <c r="BI5527" s="491"/>
      <c r="BJ5527" s="491"/>
      <c r="BK5527" s="491"/>
      <c r="BL5527" s="491"/>
      <c r="BM5527" s="491"/>
      <c r="BN5527" s="491"/>
      <c r="BO5527" s="491"/>
      <c r="BP5527" s="306"/>
      <c r="BQ5527" s="496"/>
      <c r="BR5527" s="496"/>
      <c r="BS5527" s="496"/>
      <c r="BT5527" s="496"/>
      <c r="BU5527" s="496"/>
      <c r="BV5527" s="496"/>
    </row>
    <row r="5528" spans="1:74" s="52" customFormat="1" ht="12.75">
      <c r="A5528" s="45">
        <v>2346.9885393806389</v>
      </c>
      <c r="B5528" s="46" t="s">
        <v>416</v>
      </c>
      <c r="C5528" s="47" t="s">
        <v>359</v>
      </c>
      <c r="D5528" s="48">
        <v>51.75765096530278</v>
      </c>
      <c r="E5528" s="49">
        <v>40.642009999999999</v>
      </c>
      <c r="F5528" s="49">
        <v>6.2700000000000006E-2</v>
      </c>
      <c r="G5528" s="49">
        <v>14.62257</v>
      </c>
      <c r="H5528" s="49">
        <v>0.34339999999999998</v>
      </c>
      <c r="I5528" s="49">
        <v>0.21060000000000001</v>
      </c>
      <c r="J5528" s="49">
        <v>45.211709999999997</v>
      </c>
      <c r="K5528" s="49">
        <v>0.25130000000000002</v>
      </c>
      <c r="L5528" s="49">
        <v>101.40088999999999</v>
      </c>
      <c r="M5528" s="47"/>
      <c r="N5528" s="50">
        <v>1.0037685519524089</v>
      </c>
      <c r="O5528" s="50">
        <v>1.2243380949229579E-3</v>
      </c>
      <c r="P5528" s="50">
        <v>0.30202167361542726</v>
      </c>
      <c r="Q5528" s="50">
        <v>6.8218566621715245E-3</v>
      </c>
      <c r="R5528" s="50">
        <v>4.4055741256598417E-3</v>
      </c>
      <c r="S5528" s="50">
        <v>1.6646306452227662</v>
      </c>
      <c r="T5528" s="50">
        <v>6.6497993751143654E-3</v>
      </c>
      <c r="U5528" s="50">
        <v>2.9909023723612056</v>
      </c>
      <c r="V5528" s="51">
        <v>84.642853710215149</v>
      </c>
      <c r="X5528" s="47" t="s">
        <v>1753</v>
      </c>
      <c r="Y5528" s="47" t="s">
        <v>1753</v>
      </c>
      <c r="Z5528" s="47" t="s">
        <v>1753</v>
      </c>
      <c r="AA5528" s="47" t="s">
        <v>1753</v>
      </c>
      <c r="AB5528" s="47" t="s">
        <v>1753</v>
      </c>
      <c r="AC5528" s="47" t="s">
        <v>1753</v>
      </c>
      <c r="AD5528" s="47" t="s">
        <v>1753</v>
      </c>
      <c r="AE5528" s="312"/>
      <c r="AF5528" s="465" t="s">
        <v>1754</v>
      </c>
      <c r="AG5528" s="311">
        <v>40</v>
      </c>
      <c r="AH5528" s="311">
        <v>15</v>
      </c>
      <c r="AI5528" s="311"/>
      <c r="AJ5528" s="311"/>
      <c r="AK5528" s="311"/>
      <c r="AL5528" s="311"/>
      <c r="AM5528" s="311"/>
      <c r="AN5528" s="311"/>
      <c r="AO5528" s="311"/>
      <c r="AP5528" s="311"/>
      <c r="AQ5528" s="311"/>
      <c r="AR5528" s="311"/>
      <c r="AS5528" s="311"/>
      <c r="AT5528" s="311"/>
      <c r="AU5528" s="311"/>
      <c r="AV5528" s="311"/>
      <c r="AW5528" s="311"/>
      <c r="AX5528" s="311"/>
      <c r="AY5528" s="311"/>
      <c r="AZ5528" s="311"/>
      <c r="BA5528" s="311"/>
      <c r="BB5528" s="311"/>
      <c r="BC5528" s="311"/>
      <c r="BD5528" s="311"/>
      <c r="BE5528" s="491"/>
      <c r="BF5528" s="491"/>
      <c r="BG5528" s="491"/>
      <c r="BH5528" s="491"/>
      <c r="BI5528" s="491"/>
      <c r="BJ5528" s="491"/>
      <c r="BK5528" s="491"/>
      <c r="BL5528" s="491"/>
      <c r="BM5528" s="491"/>
      <c r="BN5528" s="491"/>
      <c r="BO5528" s="491"/>
      <c r="BP5528" s="306"/>
      <c r="BQ5528" s="496"/>
      <c r="BR5528" s="496"/>
      <c r="BS5528" s="496"/>
      <c r="BT5528" s="496"/>
      <c r="BU5528" s="496"/>
      <c r="BV5528" s="496"/>
    </row>
    <row r="5529" spans="1:74" s="52" customFormat="1" ht="12.75">
      <c r="A5529" s="45">
        <v>2346.9885393806389</v>
      </c>
      <c r="B5529" s="46" t="s">
        <v>416</v>
      </c>
      <c r="C5529" s="47" t="s">
        <v>359</v>
      </c>
      <c r="D5529" s="48">
        <v>64.697650965302785</v>
      </c>
      <c r="E5529" s="49">
        <v>40.844810000000003</v>
      </c>
      <c r="F5529" s="49">
        <v>1.9E-2</v>
      </c>
      <c r="G5529" s="49">
        <v>14.64256</v>
      </c>
      <c r="H5529" s="49">
        <v>0.36230000000000001</v>
      </c>
      <c r="I5529" s="49">
        <v>0.17050000000000001</v>
      </c>
      <c r="J5529" s="49">
        <v>45.181559999999998</v>
      </c>
      <c r="K5529" s="49">
        <v>0.25069999999999998</v>
      </c>
      <c r="L5529" s="49">
        <v>101.53142999999999</v>
      </c>
      <c r="M5529" s="47"/>
      <c r="N5529" s="50">
        <v>1.0071269552234292</v>
      </c>
      <c r="O5529" s="50">
        <v>3.7040458648401658E-4</v>
      </c>
      <c r="P5529" s="50">
        <v>0.3019397880918997</v>
      </c>
      <c r="Q5529" s="50">
        <v>7.1855425596808516E-3</v>
      </c>
      <c r="R5529" s="50">
        <v>3.5608810148459354E-3</v>
      </c>
      <c r="S5529" s="50">
        <v>1.6607991238604141</v>
      </c>
      <c r="T5529" s="50">
        <v>6.6230696318087803E-3</v>
      </c>
      <c r="U5529" s="50">
        <v>2.9887408513680582</v>
      </c>
      <c r="V5529" s="51">
        <v>84.616405867677855</v>
      </c>
      <c r="X5529" s="47" t="s">
        <v>1753</v>
      </c>
      <c r="Y5529" s="47" t="s">
        <v>1753</v>
      </c>
      <c r="Z5529" s="47" t="s">
        <v>1753</v>
      </c>
      <c r="AA5529" s="47" t="s">
        <v>1753</v>
      </c>
      <c r="AB5529" s="47" t="s">
        <v>1753</v>
      </c>
      <c r="AC5529" s="47" t="s">
        <v>1753</v>
      </c>
      <c r="AD5529" s="47" t="s">
        <v>1753</v>
      </c>
      <c r="AE5529" s="312"/>
      <c r="AF5529" s="465" t="s">
        <v>1754</v>
      </c>
      <c r="AG5529" s="311">
        <v>40</v>
      </c>
      <c r="AH5529" s="311">
        <v>15</v>
      </c>
      <c r="AI5529" s="311"/>
      <c r="AJ5529" s="311"/>
      <c r="AK5529" s="311"/>
      <c r="AL5529" s="311"/>
      <c r="AM5529" s="311"/>
      <c r="AN5529" s="311"/>
      <c r="AO5529" s="311"/>
      <c r="AP5529" s="311"/>
      <c r="AQ5529" s="311"/>
      <c r="AR5529" s="311"/>
      <c r="AS5529" s="311"/>
      <c r="AT5529" s="311"/>
      <c r="AU5529" s="311"/>
      <c r="AV5529" s="311"/>
      <c r="AW5529" s="311"/>
      <c r="AX5529" s="311"/>
      <c r="AY5529" s="311"/>
      <c r="AZ5529" s="311"/>
      <c r="BA5529" s="311"/>
      <c r="BB5529" s="311"/>
      <c r="BC5529" s="311"/>
      <c r="BD5529" s="311"/>
      <c r="BE5529" s="491"/>
      <c r="BF5529" s="491"/>
      <c r="BG5529" s="491"/>
      <c r="BH5529" s="491"/>
      <c r="BI5529" s="491"/>
      <c r="BJ5529" s="491"/>
      <c r="BK5529" s="491"/>
      <c r="BL5529" s="491"/>
      <c r="BM5529" s="491"/>
      <c r="BN5529" s="491"/>
      <c r="BO5529" s="491"/>
      <c r="BP5529" s="306"/>
      <c r="BQ5529" s="496"/>
      <c r="BR5529" s="496"/>
      <c r="BS5529" s="496"/>
      <c r="BT5529" s="496"/>
      <c r="BU5529" s="496"/>
      <c r="BV5529" s="496"/>
    </row>
    <row r="5530" spans="1:74" s="52" customFormat="1" ht="12.75">
      <c r="A5530" s="45">
        <v>2346.9885393806389</v>
      </c>
      <c r="B5530" s="46" t="s">
        <v>416</v>
      </c>
      <c r="C5530" s="47" t="s">
        <v>359</v>
      </c>
      <c r="D5530" s="48">
        <v>77.637650965302782</v>
      </c>
      <c r="E5530" s="49">
        <v>40.794110000000003</v>
      </c>
      <c r="F5530" s="49">
        <v>3.8600000000000002E-2</v>
      </c>
      <c r="G5530" s="49">
        <v>14.60258</v>
      </c>
      <c r="H5530" s="49">
        <v>0.35980000000000001</v>
      </c>
      <c r="I5530" s="49">
        <v>0.19650000000000001</v>
      </c>
      <c r="J5530" s="49">
        <v>45.261960000000002</v>
      </c>
      <c r="K5530" s="49">
        <v>0.2455</v>
      </c>
      <c r="L5530" s="49">
        <v>101.57215000000002</v>
      </c>
      <c r="M5530" s="47"/>
      <c r="N5530" s="50">
        <v>1.0054442336972313</v>
      </c>
      <c r="O5530" s="50">
        <v>7.5218253427615761E-4</v>
      </c>
      <c r="P5530" s="50">
        <v>0.30098587382809561</v>
      </c>
      <c r="Q5530" s="50">
        <v>7.1328908199896242E-3</v>
      </c>
      <c r="R5530" s="50">
        <v>4.1021243293700377E-3</v>
      </c>
      <c r="S5530" s="50">
        <v>1.6630389738357576</v>
      </c>
      <c r="T5530" s="50">
        <v>6.4829051718440353E-3</v>
      </c>
      <c r="U5530" s="50">
        <v>2.9897625461734876</v>
      </c>
      <c r="V5530" s="51">
        <v>84.675047559295962</v>
      </c>
      <c r="X5530" s="47" t="s">
        <v>1753</v>
      </c>
      <c r="Y5530" s="47" t="s">
        <v>1753</v>
      </c>
      <c r="Z5530" s="47" t="s">
        <v>1753</v>
      </c>
      <c r="AA5530" s="47" t="s">
        <v>1753</v>
      </c>
      <c r="AB5530" s="47" t="s">
        <v>1753</v>
      </c>
      <c r="AC5530" s="47" t="s">
        <v>1753</v>
      </c>
      <c r="AD5530" s="47" t="s">
        <v>1753</v>
      </c>
      <c r="AE5530" s="312"/>
      <c r="AF5530" s="465" t="s">
        <v>1754</v>
      </c>
      <c r="AG5530" s="311">
        <v>40</v>
      </c>
      <c r="AH5530" s="311">
        <v>15</v>
      </c>
      <c r="AI5530" s="311"/>
      <c r="AJ5530" s="311"/>
      <c r="AK5530" s="311"/>
      <c r="AL5530" s="311"/>
      <c r="AM5530" s="311"/>
      <c r="AN5530" s="311"/>
      <c r="AO5530" s="311"/>
      <c r="AP5530" s="311"/>
      <c r="AQ5530" s="311"/>
      <c r="AR5530" s="311"/>
      <c r="AS5530" s="311"/>
      <c r="AT5530" s="311"/>
      <c r="AU5530" s="311"/>
      <c r="AV5530" s="311"/>
      <c r="AW5530" s="311"/>
      <c r="AX5530" s="311"/>
      <c r="AY5530" s="311"/>
      <c r="AZ5530" s="311"/>
      <c r="BA5530" s="311"/>
      <c r="BB5530" s="311"/>
      <c r="BC5530" s="311"/>
      <c r="BD5530" s="311"/>
      <c r="BE5530" s="491"/>
      <c r="BF5530" s="491"/>
      <c r="BG5530" s="491"/>
      <c r="BH5530" s="491"/>
      <c r="BI5530" s="491"/>
      <c r="BJ5530" s="491"/>
      <c r="BK5530" s="491"/>
      <c r="BL5530" s="491"/>
      <c r="BM5530" s="491"/>
      <c r="BN5530" s="491"/>
      <c r="BO5530" s="491"/>
      <c r="BP5530" s="306"/>
      <c r="BQ5530" s="496"/>
      <c r="BR5530" s="496"/>
      <c r="BS5530" s="496"/>
      <c r="BT5530" s="496"/>
      <c r="BU5530" s="496"/>
      <c r="BV5530" s="496"/>
    </row>
    <row r="5531" spans="1:74" s="52" customFormat="1" ht="12.75">
      <c r="A5531" s="45">
        <v>2346.9885393806389</v>
      </c>
      <c r="B5531" s="46" t="s">
        <v>416</v>
      </c>
      <c r="C5531" s="47" t="s">
        <v>359</v>
      </c>
      <c r="D5531" s="48">
        <v>90.57765096530278</v>
      </c>
      <c r="E5531" s="49">
        <v>40.712989999999998</v>
      </c>
      <c r="F5531" s="49">
        <v>1.5299999999999999E-2</v>
      </c>
      <c r="G5531" s="49">
        <v>14.53262</v>
      </c>
      <c r="H5531" s="49">
        <v>0.38669999999999999</v>
      </c>
      <c r="I5531" s="49">
        <v>0.23580000000000001</v>
      </c>
      <c r="J5531" s="49">
        <v>45.272010000000002</v>
      </c>
      <c r="K5531" s="49">
        <v>0.25269999999999998</v>
      </c>
      <c r="L5531" s="49">
        <v>101.45301999900001</v>
      </c>
      <c r="M5531" s="47"/>
      <c r="N5531" s="50">
        <v>1.0050717808092364</v>
      </c>
      <c r="O5531" s="50">
        <v>2.986282758893732E-4</v>
      </c>
      <c r="P5531" s="50">
        <v>0.30002952385046683</v>
      </c>
      <c r="Q5531" s="50">
        <v>7.6786017844942683E-3</v>
      </c>
      <c r="R5531" s="50">
        <v>4.9305301745985256E-3</v>
      </c>
      <c r="S5531" s="50">
        <v>1.666105137059102</v>
      </c>
      <c r="T5531" s="50">
        <v>6.6838542411429853E-3</v>
      </c>
      <c r="U5531" s="50">
        <v>2.9920233407260532</v>
      </c>
      <c r="V5531" s="51">
        <v>84.740133531257328</v>
      </c>
      <c r="X5531" s="47" t="s">
        <v>1753</v>
      </c>
      <c r="Y5531" s="47" t="s">
        <v>1753</v>
      </c>
      <c r="Z5531" s="47" t="s">
        <v>1753</v>
      </c>
      <c r="AA5531" s="47" t="s">
        <v>1753</v>
      </c>
      <c r="AB5531" s="47" t="s">
        <v>1753</v>
      </c>
      <c r="AC5531" s="47" t="s">
        <v>1753</v>
      </c>
      <c r="AD5531" s="47" t="s">
        <v>1753</v>
      </c>
      <c r="AE5531" s="312"/>
      <c r="AF5531" s="465" t="s">
        <v>1754</v>
      </c>
      <c r="AG5531" s="311">
        <v>40</v>
      </c>
      <c r="AH5531" s="311">
        <v>15</v>
      </c>
      <c r="AI5531" s="311"/>
      <c r="AJ5531" s="311"/>
      <c r="AK5531" s="311"/>
      <c r="AL5531" s="311"/>
      <c r="AM5531" s="311"/>
      <c r="AN5531" s="311"/>
      <c r="AO5531" s="311"/>
      <c r="AP5531" s="311"/>
      <c r="AQ5531" s="311"/>
      <c r="AR5531" s="311"/>
      <c r="AS5531" s="311"/>
      <c r="AT5531" s="311"/>
      <c r="AU5531" s="311"/>
      <c r="AV5531" s="311"/>
      <c r="AW5531" s="311"/>
      <c r="AX5531" s="311"/>
      <c r="AY5531" s="311"/>
      <c r="AZ5531" s="311"/>
      <c r="BA5531" s="311"/>
      <c r="BB5531" s="311"/>
      <c r="BC5531" s="311"/>
      <c r="BD5531" s="311"/>
      <c r="BE5531" s="491"/>
      <c r="BF5531" s="491"/>
      <c r="BG5531" s="491"/>
      <c r="BH5531" s="491"/>
      <c r="BI5531" s="491"/>
      <c r="BJ5531" s="491"/>
      <c r="BK5531" s="491"/>
      <c r="BL5531" s="491"/>
      <c r="BM5531" s="491"/>
      <c r="BN5531" s="491"/>
      <c r="BO5531" s="491"/>
      <c r="BP5531" s="306"/>
      <c r="BQ5531" s="496"/>
      <c r="BR5531" s="496"/>
      <c r="BS5531" s="496"/>
      <c r="BT5531" s="496"/>
      <c r="BU5531" s="496"/>
      <c r="BV5531" s="496"/>
    </row>
    <row r="5532" spans="1:74" s="52" customFormat="1" ht="12.75">
      <c r="A5532" s="45">
        <v>2346.9885393806389</v>
      </c>
      <c r="B5532" s="46" t="s">
        <v>416</v>
      </c>
      <c r="C5532" s="47" t="s">
        <v>359</v>
      </c>
      <c r="D5532" s="48">
        <v>103.51765096530278</v>
      </c>
      <c r="E5532" s="49">
        <v>40.733260000000001</v>
      </c>
      <c r="F5532" s="49">
        <v>3.9199999999999999E-2</v>
      </c>
      <c r="G5532" s="49">
        <v>14.49264</v>
      </c>
      <c r="H5532" s="49">
        <v>0.35539999999999999</v>
      </c>
      <c r="I5532" s="49">
        <v>0.2276</v>
      </c>
      <c r="J5532" s="49">
        <v>45.211709999999997</v>
      </c>
      <c r="K5532" s="49">
        <v>0.25590000000000002</v>
      </c>
      <c r="L5532" s="49">
        <v>101.36711</v>
      </c>
      <c r="M5532" s="47"/>
      <c r="N5532" s="50">
        <v>1.0057964338337484</v>
      </c>
      <c r="O5532" s="50">
        <v>7.652835959545862E-4</v>
      </c>
      <c r="P5532" s="50">
        <v>0.29927085233270029</v>
      </c>
      <c r="Q5532" s="50">
        <v>7.0586595870127545E-3</v>
      </c>
      <c r="R5532" s="50">
        <v>4.7601311567816709E-3</v>
      </c>
      <c r="S5532" s="50">
        <v>1.6642570331171433</v>
      </c>
      <c r="T5532" s="50">
        <v>6.7700029118741897E-3</v>
      </c>
      <c r="U5532" s="50">
        <v>2.9899300594705758</v>
      </c>
      <c r="V5532" s="51">
        <v>84.758512748896493</v>
      </c>
      <c r="X5532" s="47" t="s">
        <v>1753</v>
      </c>
      <c r="Y5532" s="47" t="s">
        <v>1753</v>
      </c>
      <c r="Z5532" s="47" t="s">
        <v>1753</v>
      </c>
      <c r="AA5532" s="47" t="s">
        <v>1753</v>
      </c>
      <c r="AB5532" s="47" t="s">
        <v>1753</v>
      </c>
      <c r="AC5532" s="47" t="s">
        <v>1753</v>
      </c>
      <c r="AD5532" s="47" t="s">
        <v>1753</v>
      </c>
      <c r="AE5532" s="312"/>
      <c r="AF5532" s="465" t="s">
        <v>1754</v>
      </c>
      <c r="AG5532" s="311">
        <v>40</v>
      </c>
      <c r="AH5532" s="311">
        <v>15</v>
      </c>
      <c r="AI5532" s="311"/>
      <c r="AJ5532" s="311"/>
      <c r="AK5532" s="311"/>
      <c r="AL5532" s="311"/>
      <c r="AM5532" s="311"/>
      <c r="AN5532" s="311"/>
      <c r="AO5532" s="311"/>
      <c r="AP5532" s="311"/>
      <c r="AQ5532" s="311"/>
      <c r="AR5532" s="311"/>
      <c r="AS5532" s="311"/>
      <c r="AT5532" s="311"/>
      <c r="AU5532" s="311"/>
      <c r="AV5532" s="311"/>
      <c r="AW5532" s="311"/>
      <c r="AX5532" s="311"/>
      <c r="AY5532" s="311"/>
      <c r="AZ5532" s="311"/>
      <c r="BA5532" s="311"/>
      <c r="BB5532" s="311"/>
      <c r="BC5532" s="311"/>
      <c r="BD5532" s="311"/>
      <c r="BE5532" s="491"/>
      <c r="BF5532" s="491"/>
      <c r="BG5532" s="491"/>
      <c r="BH5532" s="491"/>
      <c r="BI5532" s="491"/>
      <c r="BJ5532" s="491"/>
      <c r="BK5532" s="491"/>
      <c r="BL5532" s="491"/>
      <c r="BM5532" s="491"/>
      <c r="BN5532" s="491"/>
      <c r="BO5532" s="491"/>
      <c r="BP5532" s="306"/>
      <c r="BQ5532" s="496"/>
      <c r="BR5532" s="496"/>
      <c r="BS5532" s="496"/>
      <c r="BT5532" s="496"/>
      <c r="BU5532" s="496"/>
      <c r="BV5532" s="496"/>
    </row>
    <row r="5533" spans="1:74" s="52" customFormat="1" ht="12.75">
      <c r="A5533" s="45">
        <v>2346.9885393806389</v>
      </c>
      <c r="B5533" s="46" t="s">
        <v>416</v>
      </c>
      <c r="C5533" s="47" t="s">
        <v>359</v>
      </c>
      <c r="D5533" s="48">
        <v>116.45765096530278</v>
      </c>
      <c r="E5533" s="49">
        <v>40.631860000000003</v>
      </c>
      <c r="F5533" s="49">
        <v>4.9399999999999999E-2</v>
      </c>
      <c r="G5533" s="49">
        <v>14.66255</v>
      </c>
      <c r="H5533" s="49">
        <v>0.36359999999999998</v>
      </c>
      <c r="I5533" s="49">
        <v>0.2218</v>
      </c>
      <c r="J5533" s="49">
        <v>45.161459999999998</v>
      </c>
      <c r="K5533" s="49">
        <v>0.25109999999999999</v>
      </c>
      <c r="L5533" s="49">
        <v>101.41046999999999</v>
      </c>
      <c r="M5533" s="47"/>
      <c r="N5533" s="50">
        <v>1.0037608559712168</v>
      </c>
      <c r="O5533" s="50">
        <v>9.6486358484022653E-4</v>
      </c>
      <c r="P5533" s="50">
        <v>0.30292076993830785</v>
      </c>
      <c r="Q5533" s="50">
        <v>7.2248913235295874E-3</v>
      </c>
      <c r="R5533" s="50">
        <v>4.6409921405110499E-3</v>
      </c>
      <c r="S5533" s="50">
        <v>1.6631831292369439</v>
      </c>
      <c r="T5533" s="50">
        <v>6.6461159231847623E-3</v>
      </c>
      <c r="U5533" s="50">
        <v>2.9909416845296999</v>
      </c>
      <c r="V5533" s="51">
        <v>84.592840181773809</v>
      </c>
      <c r="X5533" s="47" t="s">
        <v>1753</v>
      </c>
      <c r="Y5533" s="47" t="s">
        <v>1753</v>
      </c>
      <c r="Z5533" s="47" t="s">
        <v>1753</v>
      </c>
      <c r="AA5533" s="47" t="s">
        <v>1753</v>
      </c>
      <c r="AB5533" s="47" t="s">
        <v>1753</v>
      </c>
      <c r="AC5533" s="47" t="s">
        <v>1753</v>
      </c>
      <c r="AD5533" s="47" t="s">
        <v>1753</v>
      </c>
      <c r="AE5533" s="312"/>
      <c r="AF5533" s="465" t="s">
        <v>1754</v>
      </c>
      <c r="AG5533" s="311">
        <v>40</v>
      </c>
      <c r="AH5533" s="311">
        <v>15</v>
      </c>
      <c r="AI5533" s="311"/>
      <c r="AJ5533" s="311"/>
      <c r="AK5533" s="311"/>
      <c r="AL5533" s="311"/>
      <c r="AM5533" s="311"/>
      <c r="AN5533" s="311"/>
      <c r="AO5533" s="311"/>
      <c r="AP5533" s="311"/>
      <c r="AQ5533" s="311"/>
      <c r="AR5533" s="311"/>
      <c r="AS5533" s="311"/>
      <c r="AT5533" s="311"/>
      <c r="AU5533" s="311"/>
      <c r="AV5533" s="311"/>
      <c r="AW5533" s="311"/>
      <c r="AX5533" s="311"/>
      <c r="AY5533" s="311"/>
      <c r="AZ5533" s="311"/>
      <c r="BA5533" s="311"/>
      <c r="BB5533" s="311"/>
      <c r="BC5533" s="311"/>
      <c r="BD5533" s="311"/>
      <c r="BE5533" s="491"/>
      <c r="BF5533" s="491"/>
      <c r="BG5533" s="491"/>
      <c r="BH5533" s="491"/>
      <c r="BI5533" s="491"/>
      <c r="BJ5533" s="491"/>
      <c r="BK5533" s="491"/>
      <c r="BL5533" s="491"/>
      <c r="BM5533" s="491"/>
      <c r="BN5533" s="491"/>
      <c r="BO5533" s="491"/>
      <c r="BP5533" s="306"/>
      <c r="BQ5533" s="496"/>
      <c r="BR5533" s="496"/>
      <c r="BS5533" s="496"/>
      <c r="BT5533" s="496"/>
      <c r="BU5533" s="496"/>
      <c r="BV5533" s="496"/>
    </row>
    <row r="5534" spans="1:74" s="52" customFormat="1" ht="12.75">
      <c r="A5534" s="45">
        <v>2346.9885393806389</v>
      </c>
      <c r="B5534" s="46" t="s">
        <v>416</v>
      </c>
      <c r="C5534" s="47" t="s">
        <v>359</v>
      </c>
      <c r="D5534" s="48">
        <v>129.39765096530277</v>
      </c>
      <c r="E5534" s="49">
        <v>40.621720000000003</v>
      </c>
      <c r="F5534" s="49">
        <v>6.0699999999999997E-2</v>
      </c>
      <c r="G5534" s="49">
        <v>14.59259</v>
      </c>
      <c r="H5534" s="49">
        <v>0.34660000000000002</v>
      </c>
      <c r="I5534" s="49">
        <v>0.1923</v>
      </c>
      <c r="J5534" s="49">
        <v>45.171520000000001</v>
      </c>
      <c r="K5534" s="49">
        <v>0.25840000000000002</v>
      </c>
      <c r="L5534" s="49">
        <v>101.30913</v>
      </c>
      <c r="M5534" s="47"/>
      <c r="N5534" s="50">
        <v>1.0040069543197747</v>
      </c>
      <c r="O5534" s="50">
        <v>1.1861579359379452E-3</v>
      </c>
      <c r="P5534" s="50">
        <v>0.30162461960378467</v>
      </c>
      <c r="Q5534" s="50">
        <v>6.8905020053673435E-3</v>
      </c>
      <c r="R5534" s="50">
        <v>4.0257188036132282E-3</v>
      </c>
      <c r="S5534" s="50">
        <v>1.6643768359668876</v>
      </c>
      <c r="T5534" s="50">
        <v>6.8427168516438357E-3</v>
      </c>
      <c r="U5534" s="50">
        <v>2.9905130278949117</v>
      </c>
      <c r="V5534" s="51">
        <v>84.657965600730861</v>
      </c>
      <c r="X5534" s="47" t="s">
        <v>1753</v>
      </c>
      <c r="Y5534" s="47" t="s">
        <v>1753</v>
      </c>
      <c r="Z5534" s="47" t="s">
        <v>1753</v>
      </c>
      <c r="AA5534" s="47" t="s">
        <v>1753</v>
      </c>
      <c r="AB5534" s="47" t="s">
        <v>1753</v>
      </c>
      <c r="AC5534" s="47" t="s">
        <v>1753</v>
      </c>
      <c r="AD5534" s="47" t="s">
        <v>1753</v>
      </c>
      <c r="AE5534" s="312"/>
      <c r="AF5534" s="465" t="s">
        <v>1754</v>
      </c>
      <c r="AG5534" s="311">
        <v>40</v>
      </c>
      <c r="AH5534" s="311">
        <v>15</v>
      </c>
      <c r="AI5534" s="311"/>
      <c r="AJ5534" s="311"/>
      <c r="AK5534" s="311"/>
      <c r="AL5534" s="311"/>
      <c r="AM5534" s="311"/>
      <c r="AN5534" s="311"/>
      <c r="AO5534" s="311"/>
      <c r="AP5534" s="311"/>
      <c r="AQ5534" s="311"/>
      <c r="AR5534" s="311"/>
      <c r="AS5534" s="311"/>
      <c r="AT5534" s="311"/>
      <c r="AU5534" s="311"/>
      <c r="AV5534" s="311"/>
      <c r="AW5534" s="311"/>
      <c r="AX5534" s="311"/>
      <c r="AY5534" s="311"/>
      <c r="AZ5534" s="311"/>
      <c r="BA5534" s="311"/>
      <c r="BB5534" s="311"/>
      <c r="BC5534" s="311"/>
      <c r="BD5534" s="311"/>
      <c r="BE5534" s="491"/>
      <c r="BF5534" s="491"/>
      <c r="BG5534" s="491"/>
      <c r="BH5534" s="491"/>
      <c r="BI5534" s="491"/>
      <c r="BJ5534" s="491"/>
      <c r="BK5534" s="491"/>
      <c r="BL5534" s="491"/>
      <c r="BM5534" s="491"/>
      <c r="BN5534" s="491"/>
      <c r="BO5534" s="491"/>
      <c r="BP5534" s="306"/>
      <c r="BQ5534" s="496"/>
      <c r="BR5534" s="496"/>
      <c r="BS5534" s="496"/>
      <c r="BT5534" s="496"/>
      <c r="BU5534" s="496"/>
      <c r="BV5534" s="496"/>
    </row>
    <row r="5535" spans="1:74" s="52" customFormat="1" ht="12.75">
      <c r="A5535" s="45">
        <v>2346.9885393806389</v>
      </c>
      <c r="B5535" s="46" t="s">
        <v>416</v>
      </c>
      <c r="C5535" s="47" t="s">
        <v>359</v>
      </c>
      <c r="D5535" s="48">
        <v>142.33765096530277</v>
      </c>
      <c r="E5535" s="49">
        <v>40.642009999999999</v>
      </c>
      <c r="F5535" s="49">
        <v>4.3400000000000001E-2</v>
      </c>
      <c r="G5535" s="49">
        <v>14.672549999999999</v>
      </c>
      <c r="H5535" s="49">
        <v>0.36199999999999999</v>
      </c>
      <c r="I5535" s="49">
        <v>0.1893</v>
      </c>
      <c r="J5535" s="49">
        <v>45.231810000000003</v>
      </c>
      <c r="K5535" s="49">
        <v>0.25159999999999999</v>
      </c>
      <c r="L5535" s="49">
        <v>101.44776999999999</v>
      </c>
      <c r="M5535" s="47"/>
      <c r="N5535" s="50">
        <v>1.0035891552778762</v>
      </c>
      <c r="O5535" s="50">
        <v>8.4731701176499544E-4</v>
      </c>
      <c r="P5535" s="50">
        <v>0.30299982208522253</v>
      </c>
      <c r="Q5535" s="50">
        <v>7.1900720813330371E-3</v>
      </c>
      <c r="R5535" s="50">
        <v>3.9592883728314654E-3</v>
      </c>
      <c r="S5535" s="50">
        <v>1.6650730582478477</v>
      </c>
      <c r="T5535" s="50">
        <v>6.6565479624112077E-3</v>
      </c>
      <c r="U5535" s="50">
        <v>2.9917248315966267</v>
      </c>
      <c r="V5535" s="51">
        <v>84.604237723455455</v>
      </c>
      <c r="X5535" s="47" t="s">
        <v>1753</v>
      </c>
      <c r="Y5535" s="47" t="s">
        <v>1753</v>
      </c>
      <c r="Z5535" s="47" t="s">
        <v>1753</v>
      </c>
      <c r="AA5535" s="47" t="s">
        <v>1753</v>
      </c>
      <c r="AB5535" s="47" t="s">
        <v>1753</v>
      </c>
      <c r="AC5535" s="47" t="s">
        <v>1753</v>
      </c>
      <c r="AD5535" s="47" t="s">
        <v>1753</v>
      </c>
      <c r="AE5535" s="312"/>
      <c r="AF5535" s="465" t="s">
        <v>1754</v>
      </c>
      <c r="AG5535" s="311">
        <v>40</v>
      </c>
      <c r="AH5535" s="311">
        <v>15</v>
      </c>
      <c r="AI5535" s="311"/>
      <c r="AJ5535" s="311"/>
      <c r="AK5535" s="311"/>
      <c r="AL5535" s="311"/>
      <c r="AM5535" s="311"/>
      <c r="AN5535" s="311"/>
      <c r="AO5535" s="311"/>
      <c r="AP5535" s="311"/>
      <c r="AQ5535" s="311"/>
      <c r="AR5535" s="311"/>
      <c r="AS5535" s="311"/>
      <c r="AT5535" s="311"/>
      <c r="AU5535" s="311"/>
      <c r="AV5535" s="311"/>
      <c r="AW5535" s="311"/>
      <c r="AX5535" s="311"/>
      <c r="AY5535" s="311"/>
      <c r="AZ5535" s="311"/>
      <c r="BA5535" s="311"/>
      <c r="BB5535" s="311"/>
      <c r="BC5535" s="311"/>
      <c r="BD5535" s="311"/>
      <c r="BE5535" s="491"/>
      <c r="BF5535" s="491"/>
      <c r="BG5535" s="491"/>
      <c r="BH5535" s="491"/>
      <c r="BI5535" s="491"/>
      <c r="BJ5535" s="491"/>
      <c r="BK5535" s="491"/>
      <c r="BL5535" s="491"/>
      <c r="BM5535" s="491"/>
      <c r="BN5535" s="491"/>
      <c r="BO5535" s="491"/>
      <c r="BP5535" s="306"/>
      <c r="BQ5535" s="496"/>
      <c r="BR5535" s="496"/>
      <c r="BS5535" s="496"/>
      <c r="BT5535" s="496"/>
      <c r="BU5535" s="496"/>
      <c r="BV5535" s="496"/>
    </row>
    <row r="5536" spans="1:74" s="52" customFormat="1" ht="12.75">
      <c r="A5536" s="45">
        <v>2346.9885393806389</v>
      </c>
      <c r="B5536" s="46" t="s">
        <v>416</v>
      </c>
      <c r="C5536" s="47" t="s">
        <v>359</v>
      </c>
      <c r="D5536" s="48">
        <v>155.27765096530277</v>
      </c>
      <c r="E5536" s="49">
        <v>40.692709999999998</v>
      </c>
      <c r="F5536" s="49">
        <v>4.6399999999999997E-2</v>
      </c>
      <c r="G5536" s="49">
        <v>14.742509999999999</v>
      </c>
      <c r="H5536" s="49">
        <v>0.34770000000000001</v>
      </c>
      <c r="I5536" s="49">
        <v>0.1719</v>
      </c>
      <c r="J5536" s="49">
        <v>44.990630000000003</v>
      </c>
      <c r="K5536" s="49">
        <v>0.25119999999999998</v>
      </c>
      <c r="L5536" s="49">
        <v>101.28015000000001</v>
      </c>
      <c r="M5536" s="47"/>
      <c r="N5536" s="50">
        <v>1.0064819092449762</v>
      </c>
      <c r="O5536" s="50">
        <v>9.073665299699213E-4</v>
      </c>
      <c r="P5536" s="50">
        <v>0.30494167734979827</v>
      </c>
      <c r="Q5536" s="50">
        <v>6.9173212096678479E-3</v>
      </c>
      <c r="R5536" s="50">
        <v>3.6012309645902644E-3</v>
      </c>
      <c r="S5536" s="50">
        <v>1.658899132121725</v>
      </c>
      <c r="T5536" s="50">
        <v>6.6568173712134469E-3</v>
      </c>
      <c r="U5536" s="50">
        <v>2.9893965694845517</v>
      </c>
      <c r="V5536" s="51">
        <v>84.472179421108009</v>
      </c>
      <c r="X5536" s="47" t="s">
        <v>1753</v>
      </c>
      <c r="Y5536" s="47" t="s">
        <v>1753</v>
      </c>
      <c r="Z5536" s="47" t="s">
        <v>1753</v>
      </c>
      <c r="AA5536" s="47" t="s">
        <v>1753</v>
      </c>
      <c r="AB5536" s="47" t="s">
        <v>1753</v>
      </c>
      <c r="AC5536" s="47" t="s">
        <v>1753</v>
      </c>
      <c r="AD5536" s="47" t="s">
        <v>1753</v>
      </c>
      <c r="AE5536" s="312"/>
      <c r="AF5536" s="465" t="s">
        <v>1754</v>
      </c>
      <c r="AG5536" s="311">
        <v>40</v>
      </c>
      <c r="AH5536" s="311">
        <v>15</v>
      </c>
      <c r="AI5536" s="311"/>
      <c r="AJ5536" s="311"/>
      <c r="AK5536" s="311"/>
      <c r="AL5536" s="311"/>
      <c r="AM5536" s="311"/>
      <c r="AN5536" s="311"/>
      <c r="AO5536" s="311"/>
      <c r="AP5536" s="311"/>
      <c r="AQ5536" s="311"/>
      <c r="AR5536" s="311"/>
      <c r="AS5536" s="311"/>
      <c r="AT5536" s="311"/>
      <c r="AU5536" s="311"/>
      <c r="AV5536" s="311"/>
      <c r="AW5536" s="311"/>
      <c r="AX5536" s="311"/>
      <c r="AY5536" s="311"/>
      <c r="AZ5536" s="311"/>
      <c r="BA5536" s="311"/>
      <c r="BB5536" s="311"/>
      <c r="BC5536" s="311"/>
      <c r="BD5536" s="311"/>
      <c r="BE5536" s="491"/>
      <c r="BF5536" s="491"/>
      <c r="BG5536" s="491"/>
      <c r="BH5536" s="491"/>
      <c r="BI5536" s="491"/>
      <c r="BJ5536" s="491"/>
      <c r="BK5536" s="491"/>
      <c r="BL5536" s="491"/>
      <c r="BM5536" s="491"/>
      <c r="BN5536" s="491"/>
      <c r="BO5536" s="491"/>
      <c r="BP5536" s="306"/>
      <c r="BQ5536" s="496"/>
      <c r="BR5536" s="496"/>
      <c r="BS5536" s="496"/>
      <c r="BT5536" s="496"/>
      <c r="BU5536" s="496"/>
      <c r="BV5536" s="496"/>
    </row>
    <row r="5537" spans="1:74" s="52" customFormat="1" ht="12.75">
      <c r="A5537" s="45">
        <v>2346.9885393806389</v>
      </c>
      <c r="B5537" s="46" t="s">
        <v>416</v>
      </c>
      <c r="C5537" s="47" t="s">
        <v>359</v>
      </c>
      <c r="D5537" s="48">
        <v>168.21765096530277</v>
      </c>
      <c r="E5537" s="49">
        <v>40.621720000000003</v>
      </c>
      <c r="F5537" s="49">
        <v>4.6600000000000003E-2</v>
      </c>
      <c r="G5537" s="49">
        <v>14.632569999999999</v>
      </c>
      <c r="H5537" s="49">
        <v>0.39550000000000002</v>
      </c>
      <c r="I5537" s="49">
        <v>0.2447</v>
      </c>
      <c r="J5537" s="49">
        <v>45.211709999999997</v>
      </c>
      <c r="K5537" s="49">
        <v>0.2445</v>
      </c>
      <c r="L5537" s="49">
        <v>101.43610000000001</v>
      </c>
      <c r="M5537" s="47"/>
      <c r="N5537" s="50">
        <v>1.0035337627450092</v>
      </c>
      <c r="O5537" s="50">
        <v>9.1019618707798217E-4</v>
      </c>
      <c r="P5537" s="50">
        <v>0.30230844856705358</v>
      </c>
      <c r="Q5537" s="50">
        <v>7.858941578185636E-3</v>
      </c>
      <c r="R5537" s="50">
        <v>5.1202762022361636E-3</v>
      </c>
      <c r="S5537" s="50">
        <v>1.6650725412929888</v>
      </c>
      <c r="T5537" s="50">
        <v>6.471578015871891E-3</v>
      </c>
      <c r="U5537" s="50">
        <v>2.992218152985231</v>
      </c>
      <c r="V5537" s="51">
        <v>84.633965148328514</v>
      </c>
      <c r="X5537" s="47" t="s">
        <v>1753</v>
      </c>
      <c r="Y5537" s="47" t="s">
        <v>1753</v>
      </c>
      <c r="Z5537" s="47" t="s">
        <v>1753</v>
      </c>
      <c r="AA5537" s="47" t="s">
        <v>1753</v>
      </c>
      <c r="AB5537" s="47" t="s">
        <v>1753</v>
      </c>
      <c r="AC5537" s="47" t="s">
        <v>1753</v>
      </c>
      <c r="AD5537" s="47" t="s">
        <v>1753</v>
      </c>
      <c r="AE5537" s="312"/>
      <c r="AF5537" s="465" t="s">
        <v>1754</v>
      </c>
      <c r="AG5537" s="311">
        <v>40</v>
      </c>
      <c r="AH5537" s="311">
        <v>15</v>
      </c>
      <c r="AI5537" s="311"/>
      <c r="AJ5537" s="311"/>
      <c r="AK5537" s="311"/>
      <c r="AL5537" s="311"/>
      <c r="AM5537" s="311"/>
      <c r="AN5537" s="311"/>
      <c r="AO5537" s="311"/>
      <c r="AP5537" s="311"/>
      <c r="AQ5537" s="311"/>
      <c r="AR5537" s="311"/>
      <c r="AS5537" s="311"/>
      <c r="AT5537" s="311"/>
      <c r="AU5537" s="311"/>
      <c r="AV5537" s="311"/>
      <c r="AW5537" s="311"/>
      <c r="AX5537" s="311"/>
      <c r="AY5537" s="311"/>
      <c r="AZ5537" s="311"/>
      <c r="BA5537" s="311"/>
      <c r="BB5537" s="311"/>
      <c r="BC5537" s="311"/>
      <c r="BD5537" s="311"/>
      <c r="BE5537" s="491"/>
      <c r="BF5537" s="491"/>
      <c r="BG5537" s="491"/>
      <c r="BH5537" s="491"/>
      <c r="BI5537" s="491"/>
      <c r="BJ5537" s="491"/>
      <c r="BK5537" s="491"/>
      <c r="BL5537" s="491"/>
      <c r="BM5537" s="491"/>
      <c r="BN5537" s="491"/>
      <c r="BO5537" s="491"/>
      <c r="BP5537" s="306"/>
      <c r="BQ5537" s="496"/>
      <c r="BR5537" s="496"/>
      <c r="BS5537" s="496"/>
      <c r="BT5537" s="496"/>
      <c r="BU5537" s="496"/>
      <c r="BV5537" s="496"/>
    </row>
    <row r="5538" spans="1:74" s="52" customFormat="1" ht="12.75">
      <c r="A5538" s="45">
        <v>2346.9885393806389</v>
      </c>
      <c r="B5538" s="46" t="s">
        <v>416</v>
      </c>
      <c r="C5538" s="47" t="s">
        <v>359</v>
      </c>
      <c r="D5538" s="48">
        <v>181.15765096530276</v>
      </c>
      <c r="E5538" s="49">
        <v>40.763689999999997</v>
      </c>
      <c r="F5538" s="49">
        <v>3.8699999999999998E-2</v>
      </c>
      <c r="G5538" s="49">
        <v>14.55261</v>
      </c>
      <c r="H5538" s="49">
        <v>0.36730000000000002</v>
      </c>
      <c r="I5538" s="49">
        <v>0.21590000000000001</v>
      </c>
      <c r="J5538" s="49">
        <v>45.211709999999997</v>
      </c>
      <c r="K5538" s="49">
        <v>0.25059999999999999</v>
      </c>
      <c r="L5538" s="49">
        <v>101.46001</v>
      </c>
      <c r="M5538" s="47"/>
      <c r="N5538" s="50">
        <v>1.0057587111366277</v>
      </c>
      <c r="O5538" s="50">
        <v>7.5493001499627095E-4</v>
      </c>
      <c r="P5538" s="50">
        <v>0.30027363216608866</v>
      </c>
      <c r="Q5538" s="50">
        <v>7.2892883989018739E-3</v>
      </c>
      <c r="R5538" s="50">
        <v>4.5118919859575904E-3</v>
      </c>
      <c r="S5538" s="50">
        <v>1.6629522972392528</v>
      </c>
      <c r="T5538" s="50">
        <v>6.6245903359900965E-3</v>
      </c>
      <c r="U5538" s="50">
        <v>2.9895126995985395</v>
      </c>
      <c r="V5538" s="51">
        <v>84.705090348055805</v>
      </c>
      <c r="X5538" s="47" t="s">
        <v>1753</v>
      </c>
      <c r="Y5538" s="47" t="s">
        <v>1753</v>
      </c>
      <c r="Z5538" s="47" t="s">
        <v>1753</v>
      </c>
      <c r="AA5538" s="47" t="s">
        <v>1753</v>
      </c>
      <c r="AB5538" s="47" t="s">
        <v>1753</v>
      </c>
      <c r="AC5538" s="47" t="s">
        <v>1753</v>
      </c>
      <c r="AD5538" s="47" t="s">
        <v>1753</v>
      </c>
      <c r="AE5538" s="312"/>
      <c r="AF5538" s="465" t="s">
        <v>1754</v>
      </c>
      <c r="AG5538" s="311">
        <v>40</v>
      </c>
      <c r="AH5538" s="311">
        <v>15</v>
      </c>
      <c r="AI5538" s="311"/>
      <c r="AJ5538" s="311"/>
      <c r="AK5538" s="311"/>
      <c r="AL5538" s="311"/>
      <c r="AM5538" s="311"/>
      <c r="AN5538" s="311"/>
      <c r="AO5538" s="311"/>
      <c r="AP5538" s="311"/>
      <c r="AQ5538" s="311"/>
      <c r="AR5538" s="311"/>
      <c r="AS5538" s="311"/>
      <c r="AT5538" s="311"/>
      <c r="AU5538" s="311"/>
      <c r="AV5538" s="311"/>
      <c r="AW5538" s="311"/>
      <c r="AX5538" s="311"/>
      <c r="AY5538" s="311"/>
      <c r="AZ5538" s="311"/>
      <c r="BA5538" s="311"/>
      <c r="BB5538" s="311"/>
      <c r="BC5538" s="311"/>
      <c r="BD5538" s="311"/>
      <c r="BE5538" s="491"/>
      <c r="BF5538" s="491"/>
      <c r="BG5538" s="491"/>
      <c r="BH5538" s="491"/>
      <c r="BI5538" s="491"/>
      <c r="BJ5538" s="491"/>
      <c r="BK5538" s="491"/>
      <c r="BL5538" s="491"/>
      <c r="BM5538" s="491"/>
      <c r="BN5538" s="491"/>
      <c r="BO5538" s="491"/>
      <c r="BP5538" s="306"/>
      <c r="BQ5538" s="496"/>
      <c r="BR5538" s="496"/>
      <c r="BS5538" s="496"/>
      <c r="BT5538" s="496"/>
      <c r="BU5538" s="496"/>
      <c r="BV5538" s="496"/>
    </row>
    <row r="5539" spans="1:74" s="52" customFormat="1" ht="12.75">
      <c r="A5539" s="45">
        <v>2346.9885393806389</v>
      </c>
      <c r="B5539" s="46" t="s">
        <v>416</v>
      </c>
      <c r="C5539" s="47" t="s">
        <v>359</v>
      </c>
      <c r="D5539" s="48">
        <v>194.09765096530276</v>
      </c>
      <c r="E5539" s="49">
        <v>40.682560000000002</v>
      </c>
      <c r="F5539" s="49">
        <v>3.2099999999999997E-2</v>
      </c>
      <c r="G5539" s="49">
        <v>14.73251</v>
      </c>
      <c r="H5539" s="49">
        <v>0.34260000000000002</v>
      </c>
      <c r="I5539" s="49">
        <v>0.2019</v>
      </c>
      <c r="J5539" s="49">
        <v>45.141370000000002</v>
      </c>
      <c r="K5539" s="49">
        <v>0.24809999999999999</v>
      </c>
      <c r="L5539" s="49">
        <v>101.44883999999999</v>
      </c>
      <c r="M5539" s="47"/>
      <c r="N5539" s="50">
        <v>1.0044872241842</v>
      </c>
      <c r="O5539" s="50">
        <v>6.2663780356251989E-4</v>
      </c>
      <c r="P5539" s="50">
        <v>0.30420677525684559</v>
      </c>
      <c r="Q5539" s="50">
        <v>6.804048408823443E-3</v>
      </c>
      <c r="R5539" s="50">
        <v>4.2223886161062742E-3</v>
      </c>
      <c r="S5539" s="50">
        <v>1.6615729935579582</v>
      </c>
      <c r="T5539" s="50">
        <v>6.5632743056232316E-3</v>
      </c>
      <c r="U5539" s="50">
        <v>2.989888750131442</v>
      </c>
      <c r="V5539" s="51">
        <v>84.524880147675134</v>
      </c>
      <c r="X5539" s="47" t="s">
        <v>1753</v>
      </c>
      <c r="Y5539" s="47" t="s">
        <v>1753</v>
      </c>
      <c r="Z5539" s="47" t="s">
        <v>1753</v>
      </c>
      <c r="AA5539" s="47" t="s">
        <v>1753</v>
      </c>
      <c r="AB5539" s="47" t="s">
        <v>1753</v>
      </c>
      <c r="AC5539" s="47" t="s">
        <v>1753</v>
      </c>
      <c r="AD5539" s="47" t="s">
        <v>1753</v>
      </c>
      <c r="AE5539" s="312"/>
      <c r="AF5539" s="465" t="s">
        <v>1754</v>
      </c>
      <c r="AG5539" s="311">
        <v>40</v>
      </c>
      <c r="AH5539" s="311">
        <v>15</v>
      </c>
      <c r="AI5539" s="311"/>
      <c r="AJ5539" s="311"/>
      <c r="AK5539" s="311"/>
      <c r="AL5539" s="311"/>
      <c r="AM5539" s="311"/>
      <c r="AN5539" s="311"/>
      <c r="AO5539" s="311"/>
      <c r="AP5539" s="311"/>
      <c r="AQ5539" s="311"/>
      <c r="AR5539" s="311"/>
      <c r="AS5539" s="311"/>
      <c r="AT5539" s="311"/>
      <c r="AU5539" s="311"/>
      <c r="AV5539" s="311"/>
      <c r="AW5539" s="311"/>
      <c r="AX5539" s="311"/>
      <c r="AY5539" s="311"/>
      <c r="AZ5539" s="311"/>
      <c r="BA5539" s="311"/>
      <c r="BB5539" s="311"/>
      <c r="BC5539" s="311"/>
      <c r="BD5539" s="311"/>
      <c r="BE5539" s="491"/>
      <c r="BF5539" s="491"/>
      <c r="BG5539" s="491"/>
      <c r="BH5539" s="491"/>
      <c r="BI5539" s="491"/>
      <c r="BJ5539" s="491"/>
      <c r="BK5539" s="491"/>
      <c r="BL5539" s="491"/>
      <c r="BM5539" s="491"/>
      <c r="BN5539" s="491"/>
      <c r="BO5539" s="491"/>
      <c r="BP5539" s="306"/>
      <c r="BQ5539" s="496"/>
      <c r="BR5539" s="496"/>
      <c r="BS5539" s="496"/>
      <c r="BT5539" s="496"/>
      <c r="BU5539" s="496"/>
      <c r="BV5539" s="496"/>
    </row>
    <row r="5540" spans="1:74" s="52" customFormat="1" ht="12.75">
      <c r="A5540" s="45">
        <v>2346.9885393806389</v>
      </c>
      <c r="B5540" s="46" t="s">
        <v>416</v>
      </c>
      <c r="C5540" s="47" t="s">
        <v>359</v>
      </c>
      <c r="D5540" s="48">
        <v>207.03765096530276</v>
      </c>
      <c r="E5540" s="49">
        <v>40.652149999999999</v>
      </c>
      <c r="F5540" s="49">
        <v>3.5499999999999997E-2</v>
      </c>
      <c r="G5540" s="49">
        <v>14.64256</v>
      </c>
      <c r="H5540" s="49">
        <v>0.3503</v>
      </c>
      <c r="I5540" s="49">
        <v>0.19089999999999999</v>
      </c>
      <c r="J5540" s="49">
        <v>45.071019999999997</v>
      </c>
      <c r="K5540" s="49">
        <v>0.25869999999999999</v>
      </c>
      <c r="L5540" s="49">
        <v>101.29173</v>
      </c>
      <c r="M5540" s="47"/>
      <c r="N5540" s="50">
        <v>1.0044358906918549</v>
      </c>
      <c r="O5540" s="50">
        <v>6.9349362213282626E-4</v>
      </c>
      <c r="P5540" s="50">
        <v>0.30256013795444703</v>
      </c>
      <c r="Q5540" s="50">
        <v>6.9618190806669472E-3</v>
      </c>
      <c r="R5540" s="50">
        <v>3.9951249881944378E-3</v>
      </c>
      <c r="S5540" s="50">
        <v>1.6601397007585834</v>
      </c>
      <c r="T5540" s="50">
        <v>6.8484577275458071E-3</v>
      </c>
      <c r="U5540" s="50">
        <v>2.9869544330937168</v>
      </c>
      <c r="V5540" s="51">
        <v>84.584492646983662</v>
      </c>
      <c r="X5540" s="47" t="s">
        <v>1753</v>
      </c>
      <c r="Y5540" s="47" t="s">
        <v>1753</v>
      </c>
      <c r="Z5540" s="47" t="s">
        <v>1753</v>
      </c>
      <c r="AA5540" s="47" t="s">
        <v>1753</v>
      </c>
      <c r="AB5540" s="47" t="s">
        <v>1753</v>
      </c>
      <c r="AC5540" s="47" t="s">
        <v>1753</v>
      </c>
      <c r="AD5540" s="47" t="s">
        <v>1753</v>
      </c>
      <c r="AE5540" s="312"/>
      <c r="AF5540" s="465" t="s">
        <v>1754</v>
      </c>
      <c r="AG5540" s="311">
        <v>40</v>
      </c>
      <c r="AH5540" s="311">
        <v>15</v>
      </c>
      <c r="AI5540" s="311"/>
      <c r="AJ5540" s="311"/>
      <c r="AK5540" s="311"/>
      <c r="AL5540" s="311"/>
      <c r="AM5540" s="311"/>
      <c r="AN5540" s="311"/>
      <c r="AO5540" s="311"/>
      <c r="AP5540" s="311"/>
      <c r="AQ5540" s="311"/>
      <c r="AR5540" s="311"/>
      <c r="AS5540" s="311"/>
      <c r="AT5540" s="311"/>
      <c r="AU5540" s="311"/>
      <c r="AV5540" s="311"/>
      <c r="AW5540" s="311"/>
      <c r="AX5540" s="311"/>
      <c r="AY5540" s="311"/>
      <c r="AZ5540" s="311"/>
      <c r="BA5540" s="311"/>
      <c r="BB5540" s="311"/>
      <c r="BC5540" s="311"/>
      <c r="BD5540" s="311"/>
      <c r="BE5540" s="491"/>
      <c r="BF5540" s="491"/>
      <c r="BG5540" s="491"/>
      <c r="BH5540" s="491"/>
      <c r="BI5540" s="491"/>
      <c r="BJ5540" s="491"/>
      <c r="BK5540" s="491"/>
      <c r="BL5540" s="491"/>
      <c r="BM5540" s="491"/>
      <c r="BN5540" s="491"/>
      <c r="BO5540" s="491"/>
      <c r="BP5540" s="306"/>
      <c r="BQ5540" s="496"/>
      <c r="BR5540" s="496"/>
      <c r="BS5540" s="496"/>
      <c r="BT5540" s="496"/>
      <c r="BU5540" s="496"/>
      <c r="BV5540" s="496"/>
    </row>
    <row r="5541" spans="1:74" s="52" customFormat="1" ht="12.75">
      <c r="A5541" s="45">
        <v>2346.9885393806389</v>
      </c>
      <c r="B5541" s="46" t="s">
        <v>416</v>
      </c>
      <c r="C5541" s="47" t="s">
        <v>359</v>
      </c>
      <c r="D5541" s="48">
        <v>219.97765096530276</v>
      </c>
      <c r="E5541" s="49">
        <v>40.783969999999997</v>
      </c>
      <c r="F5541" s="49">
        <v>4.5600000000000002E-2</v>
      </c>
      <c r="G5541" s="49">
        <v>14.64256</v>
      </c>
      <c r="H5541" s="49">
        <v>0.37059999999999998</v>
      </c>
      <c r="I5541" s="49">
        <v>0.1794</v>
      </c>
      <c r="J5541" s="49">
        <v>45.040869999999998</v>
      </c>
      <c r="K5541" s="49">
        <v>0.25059999999999999</v>
      </c>
      <c r="L5541" s="49">
        <v>101.35679999999999</v>
      </c>
      <c r="M5541" s="47"/>
      <c r="N5541" s="50">
        <v>1.0074028831822301</v>
      </c>
      <c r="O5541" s="50">
        <v>8.9054106070844078E-4</v>
      </c>
      <c r="P5541" s="50">
        <v>0.30247305803029556</v>
      </c>
      <c r="Q5541" s="50">
        <v>7.36313898454593E-3</v>
      </c>
      <c r="R5541" s="50">
        <v>3.7533742374170685E-3</v>
      </c>
      <c r="S5541" s="50">
        <v>1.6585516741587987</v>
      </c>
      <c r="T5541" s="50">
        <v>6.6321204473144676E-3</v>
      </c>
      <c r="U5541" s="50">
        <v>2.9880019970105307</v>
      </c>
      <c r="V5541" s="51">
        <v>84.575765258572517</v>
      </c>
      <c r="X5541" s="47" t="s">
        <v>1753</v>
      </c>
      <c r="Y5541" s="47" t="s">
        <v>1753</v>
      </c>
      <c r="Z5541" s="47" t="s">
        <v>1753</v>
      </c>
      <c r="AA5541" s="47" t="s">
        <v>1753</v>
      </c>
      <c r="AB5541" s="47" t="s">
        <v>1753</v>
      </c>
      <c r="AC5541" s="47" t="s">
        <v>1753</v>
      </c>
      <c r="AD5541" s="47" t="s">
        <v>1753</v>
      </c>
      <c r="AE5541" s="312"/>
      <c r="AF5541" s="465" t="s">
        <v>1754</v>
      </c>
      <c r="AG5541" s="311">
        <v>40</v>
      </c>
      <c r="AH5541" s="311">
        <v>15</v>
      </c>
      <c r="AI5541" s="311"/>
      <c r="AJ5541" s="311"/>
      <c r="AK5541" s="311"/>
      <c r="AL5541" s="311"/>
      <c r="AM5541" s="311"/>
      <c r="AN5541" s="311"/>
      <c r="AO5541" s="311"/>
      <c r="AP5541" s="311"/>
      <c r="AQ5541" s="311"/>
      <c r="AR5541" s="311"/>
      <c r="AS5541" s="311"/>
      <c r="AT5541" s="311"/>
      <c r="AU5541" s="311"/>
      <c r="AV5541" s="311"/>
      <c r="AW5541" s="311"/>
      <c r="AX5541" s="311"/>
      <c r="AY5541" s="311"/>
      <c r="AZ5541" s="311"/>
      <c r="BA5541" s="311"/>
      <c r="BB5541" s="311"/>
      <c r="BC5541" s="311"/>
      <c r="BD5541" s="311"/>
      <c r="BE5541" s="491"/>
      <c r="BF5541" s="491"/>
      <c r="BG5541" s="491"/>
      <c r="BH5541" s="491"/>
      <c r="BI5541" s="491"/>
      <c r="BJ5541" s="491"/>
      <c r="BK5541" s="491"/>
      <c r="BL5541" s="491"/>
      <c r="BM5541" s="491"/>
      <c r="BN5541" s="491"/>
      <c r="BO5541" s="491"/>
      <c r="BP5541" s="306"/>
      <c r="BQ5541" s="496"/>
      <c r="BR5541" s="496"/>
      <c r="BS5541" s="496"/>
      <c r="BT5541" s="496"/>
      <c r="BU5541" s="496"/>
      <c r="BV5541" s="496"/>
    </row>
    <row r="5542" spans="1:74" s="52" customFormat="1" ht="12.75">
      <c r="A5542" s="45">
        <v>2346.9885393806389</v>
      </c>
      <c r="B5542" s="46" t="s">
        <v>416</v>
      </c>
      <c r="C5542" s="47" t="s">
        <v>359</v>
      </c>
      <c r="D5542" s="48">
        <v>232.91765096530276</v>
      </c>
      <c r="E5542" s="49">
        <v>40.591299999999997</v>
      </c>
      <c r="F5542" s="49">
        <v>4.1599999999999998E-2</v>
      </c>
      <c r="G5542" s="49">
        <v>14.692539999999999</v>
      </c>
      <c r="H5542" s="49">
        <v>0.35060000000000002</v>
      </c>
      <c r="I5542" s="49">
        <v>0.1792</v>
      </c>
      <c r="J5542" s="49">
        <v>45.091119999999997</v>
      </c>
      <c r="K5542" s="49">
        <v>0.25469999999999998</v>
      </c>
      <c r="L5542" s="49">
        <v>101.25735999999999</v>
      </c>
      <c r="M5542" s="47"/>
      <c r="N5542" s="50">
        <v>1.0042446452106135</v>
      </c>
      <c r="O5542" s="50">
        <v>8.1372059853960545E-4</v>
      </c>
      <c r="P5542" s="50">
        <v>0.30399009978898123</v>
      </c>
      <c r="Q5542" s="50">
        <v>6.9768979123718423E-3</v>
      </c>
      <c r="R5542" s="50">
        <v>3.7551761048390461E-3</v>
      </c>
      <c r="S5542" s="50">
        <v>1.6630531624817997</v>
      </c>
      <c r="T5542" s="50">
        <v>6.7513893857895843E-3</v>
      </c>
      <c r="U5542" s="50">
        <v>2.9911464979298286</v>
      </c>
      <c r="V5542" s="51">
        <v>84.545835588890355</v>
      </c>
      <c r="X5542" s="47" t="s">
        <v>1753</v>
      </c>
      <c r="Y5542" s="47" t="s">
        <v>1753</v>
      </c>
      <c r="Z5542" s="47" t="s">
        <v>1753</v>
      </c>
      <c r="AA5542" s="47" t="s">
        <v>1753</v>
      </c>
      <c r="AB5542" s="47" t="s">
        <v>1753</v>
      </c>
      <c r="AC5542" s="47" t="s">
        <v>1753</v>
      </c>
      <c r="AD5542" s="47" t="s">
        <v>1753</v>
      </c>
      <c r="AE5542" s="312"/>
      <c r="AF5542" s="465" t="s">
        <v>1754</v>
      </c>
      <c r="AG5542" s="311">
        <v>40</v>
      </c>
      <c r="AH5542" s="311">
        <v>15</v>
      </c>
      <c r="AI5542" s="311"/>
      <c r="AJ5542" s="311"/>
      <c r="AK5542" s="311"/>
      <c r="AL5542" s="311"/>
      <c r="AM5542" s="311"/>
      <c r="AN5542" s="311"/>
      <c r="AO5542" s="311"/>
      <c r="AP5542" s="311"/>
      <c r="AQ5542" s="311"/>
      <c r="AR5542" s="311"/>
      <c r="AS5542" s="311"/>
      <c r="AT5542" s="311"/>
      <c r="AU5542" s="311"/>
      <c r="AV5542" s="311"/>
      <c r="AW5542" s="311"/>
      <c r="AX5542" s="311"/>
      <c r="AY5542" s="311"/>
      <c r="AZ5542" s="311"/>
      <c r="BA5542" s="311"/>
      <c r="BB5542" s="311"/>
      <c r="BC5542" s="311"/>
      <c r="BD5542" s="311"/>
      <c r="BE5542" s="491"/>
      <c r="BF5542" s="491"/>
      <c r="BG5542" s="491"/>
      <c r="BH5542" s="491"/>
      <c r="BI5542" s="491"/>
      <c r="BJ5542" s="491"/>
      <c r="BK5542" s="491"/>
      <c r="BL5542" s="491"/>
      <c r="BM5542" s="491"/>
      <c r="BN5542" s="491"/>
      <c r="BO5542" s="491"/>
      <c r="BP5542" s="306"/>
      <c r="BQ5542" s="496"/>
      <c r="BR5542" s="496"/>
      <c r="BS5542" s="496"/>
      <c r="BT5542" s="496"/>
      <c r="BU5542" s="496"/>
      <c r="BV5542" s="496"/>
    </row>
    <row r="5543" spans="1:74" s="52" customFormat="1" ht="12.75">
      <c r="A5543" s="45">
        <v>2346.9885393806389</v>
      </c>
      <c r="B5543" s="46" t="s">
        <v>416</v>
      </c>
      <c r="C5543" s="47" t="s">
        <v>359</v>
      </c>
      <c r="D5543" s="48">
        <v>245.85765096530275</v>
      </c>
      <c r="E5543" s="49">
        <v>40.682560000000002</v>
      </c>
      <c r="F5543" s="49">
        <v>5.7299999999999997E-2</v>
      </c>
      <c r="G5543" s="49">
        <v>14.5726</v>
      </c>
      <c r="H5543" s="49">
        <v>0.3448</v>
      </c>
      <c r="I5543" s="49">
        <v>0.22420000000000001</v>
      </c>
      <c r="J5543" s="49">
        <v>45.111220000000003</v>
      </c>
      <c r="K5543" s="49">
        <v>0.24790000000000001</v>
      </c>
      <c r="L5543" s="49">
        <v>101.29808000000001</v>
      </c>
      <c r="M5543" s="47"/>
      <c r="N5543" s="50">
        <v>1.0055194094687805</v>
      </c>
      <c r="O5543" s="50">
        <v>1.1197271832912678E-3</v>
      </c>
      <c r="P5543" s="50">
        <v>0.30121404811974489</v>
      </c>
      <c r="Q5543" s="50">
        <v>6.8547770508386808E-3</v>
      </c>
      <c r="R5543" s="50">
        <v>4.6935725149047682E-3</v>
      </c>
      <c r="S5543" s="50">
        <v>1.6621694754325733</v>
      </c>
      <c r="T5543" s="50">
        <v>6.564722291337222E-3</v>
      </c>
      <c r="U5543" s="50">
        <v>2.9895423251111488</v>
      </c>
      <c r="V5543" s="51">
        <v>84.658420298100339</v>
      </c>
      <c r="X5543" s="47" t="s">
        <v>1753</v>
      </c>
      <c r="Y5543" s="47" t="s">
        <v>1753</v>
      </c>
      <c r="Z5543" s="47" t="s">
        <v>1753</v>
      </c>
      <c r="AA5543" s="47" t="s">
        <v>1753</v>
      </c>
      <c r="AB5543" s="47" t="s">
        <v>1753</v>
      </c>
      <c r="AC5543" s="47" t="s">
        <v>1753</v>
      </c>
      <c r="AD5543" s="47" t="s">
        <v>1753</v>
      </c>
      <c r="AE5543" s="312"/>
      <c r="AF5543" s="465" t="s">
        <v>1754</v>
      </c>
      <c r="AG5543" s="311">
        <v>40</v>
      </c>
      <c r="AH5543" s="311">
        <v>15</v>
      </c>
      <c r="AI5543" s="311"/>
      <c r="AJ5543" s="311"/>
      <c r="AK5543" s="311"/>
      <c r="AL5543" s="311"/>
      <c r="AM5543" s="311"/>
      <c r="AN5543" s="311"/>
      <c r="AO5543" s="311"/>
      <c r="AP5543" s="311"/>
      <c r="AQ5543" s="311"/>
      <c r="AR5543" s="311"/>
      <c r="AS5543" s="311"/>
      <c r="AT5543" s="311"/>
      <c r="AU5543" s="311"/>
      <c r="AV5543" s="311"/>
      <c r="AW5543" s="311"/>
      <c r="AX5543" s="311"/>
      <c r="AY5543" s="311"/>
      <c r="AZ5543" s="311"/>
      <c r="BA5543" s="311"/>
      <c r="BB5543" s="311"/>
      <c r="BC5543" s="311"/>
      <c r="BD5543" s="311"/>
      <c r="BE5543" s="491"/>
      <c r="BF5543" s="491"/>
      <c r="BG5543" s="491"/>
      <c r="BH5543" s="491"/>
      <c r="BI5543" s="491"/>
      <c r="BJ5543" s="491"/>
      <c r="BK5543" s="491"/>
      <c r="BL5543" s="491"/>
      <c r="BM5543" s="491"/>
      <c r="BN5543" s="491"/>
      <c r="BO5543" s="491"/>
      <c r="BP5543" s="306"/>
      <c r="BQ5543" s="496"/>
      <c r="BR5543" s="496"/>
      <c r="BS5543" s="496"/>
      <c r="BT5543" s="496"/>
      <c r="BU5543" s="496"/>
      <c r="BV5543" s="496"/>
    </row>
    <row r="5544" spans="1:74" s="52" customFormat="1" ht="12.75">
      <c r="A5544" s="45">
        <v>2346.9885393806389</v>
      </c>
      <c r="B5544" s="46" t="s">
        <v>416</v>
      </c>
      <c r="C5544" s="47" t="s">
        <v>359</v>
      </c>
      <c r="D5544" s="48">
        <v>258.79765096530275</v>
      </c>
      <c r="E5544" s="49">
        <v>40.895510000000002</v>
      </c>
      <c r="F5544" s="49">
        <v>4.19E-2</v>
      </c>
      <c r="G5544" s="49">
        <v>14.66255</v>
      </c>
      <c r="H5544" s="49">
        <v>0.33979999999999999</v>
      </c>
      <c r="I5544" s="49">
        <v>0.215</v>
      </c>
      <c r="J5544" s="49">
        <v>44.920279999999998</v>
      </c>
      <c r="K5544" s="49">
        <v>0.24310000000000001</v>
      </c>
      <c r="L5544" s="49">
        <v>101.36434</v>
      </c>
      <c r="M5544" s="47"/>
      <c r="N5544" s="50">
        <v>1.00995136247535</v>
      </c>
      <c r="O5544" s="50">
        <v>8.1811483691580716E-4</v>
      </c>
      <c r="P5544" s="50">
        <v>0.302824027332949</v>
      </c>
      <c r="Q5544" s="50">
        <v>6.7498185433079189E-3</v>
      </c>
      <c r="R5544" s="50">
        <v>4.4972707057206835E-3</v>
      </c>
      <c r="S5544" s="50">
        <v>1.653772748088931</v>
      </c>
      <c r="T5544" s="50">
        <v>6.4323169675598382E-3</v>
      </c>
      <c r="U5544" s="50">
        <v>2.9862502419681864</v>
      </c>
      <c r="V5544" s="51">
        <v>84.522921066980999</v>
      </c>
      <c r="X5544" s="47" t="s">
        <v>1753</v>
      </c>
      <c r="Y5544" s="47" t="s">
        <v>1753</v>
      </c>
      <c r="Z5544" s="47" t="s">
        <v>1753</v>
      </c>
      <c r="AA5544" s="47" t="s">
        <v>1753</v>
      </c>
      <c r="AB5544" s="47" t="s">
        <v>1753</v>
      </c>
      <c r="AC5544" s="47" t="s">
        <v>1753</v>
      </c>
      <c r="AD5544" s="47" t="s">
        <v>1753</v>
      </c>
      <c r="AE5544" s="312"/>
      <c r="AF5544" s="465" t="s">
        <v>1754</v>
      </c>
      <c r="AG5544" s="311">
        <v>40</v>
      </c>
      <c r="AH5544" s="311">
        <v>15</v>
      </c>
      <c r="AI5544" s="311"/>
      <c r="AJ5544" s="311"/>
      <c r="AK5544" s="311"/>
      <c r="AL5544" s="311"/>
      <c r="AM5544" s="311"/>
      <c r="AN5544" s="311"/>
      <c r="AO5544" s="311"/>
      <c r="AP5544" s="311"/>
      <c r="AQ5544" s="311"/>
      <c r="AR5544" s="311"/>
      <c r="AS5544" s="311"/>
      <c r="AT5544" s="311"/>
      <c r="AU5544" s="311"/>
      <c r="AV5544" s="311"/>
      <c r="AW5544" s="311"/>
      <c r="AX5544" s="311"/>
      <c r="AY5544" s="311"/>
      <c r="AZ5544" s="311"/>
      <c r="BA5544" s="311"/>
      <c r="BB5544" s="311"/>
      <c r="BC5544" s="311"/>
      <c r="BD5544" s="311"/>
      <c r="BE5544" s="491"/>
      <c r="BF5544" s="491"/>
      <c r="BG5544" s="491"/>
      <c r="BH5544" s="491"/>
      <c r="BI5544" s="491"/>
      <c r="BJ5544" s="491"/>
      <c r="BK5544" s="491"/>
      <c r="BL5544" s="491"/>
      <c r="BM5544" s="491"/>
      <c r="BN5544" s="491"/>
      <c r="BO5544" s="491"/>
      <c r="BP5544" s="306"/>
      <c r="BQ5544" s="496"/>
      <c r="BR5544" s="496"/>
      <c r="BS5544" s="496"/>
      <c r="BT5544" s="496"/>
      <c r="BU5544" s="496"/>
      <c r="BV5544" s="496"/>
    </row>
    <row r="5545" spans="1:74" s="52" customFormat="1" ht="12.75">
      <c r="A5545" s="45">
        <v>2346.9885393806389</v>
      </c>
      <c r="B5545" s="46" t="s">
        <v>416</v>
      </c>
      <c r="C5545" s="47" t="s">
        <v>359</v>
      </c>
      <c r="D5545" s="48">
        <v>271.73765096530275</v>
      </c>
      <c r="E5545" s="49">
        <v>40.83466</v>
      </c>
      <c r="F5545" s="49">
        <v>5.74E-2</v>
      </c>
      <c r="G5545" s="49">
        <v>14.802479999999999</v>
      </c>
      <c r="H5545" s="49">
        <v>0.3513</v>
      </c>
      <c r="I5545" s="49">
        <v>0.26590000000000003</v>
      </c>
      <c r="J5545" s="49">
        <v>45.282060000000001</v>
      </c>
      <c r="K5545" s="49">
        <v>0.24379999999999999</v>
      </c>
      <c r="L5545" s="49">
        <v>101.89590000000001</v>
      </c>
      <c r="M5545" s="47"/>
      <c r="N5545" s="50">
        <v>1.0043853277320671</v>
      </c>
      <c r="O5545" s="50">
        <v>1.1162429356595326E-3</v>
      </c>
      <c r="P5545" s="50">
        <v>0.30448218879236144</v>
      </c>
      <c r="Q5545" s="50">
        <v>6.9501384833769312E-3</v>
      </c>
      <c r="R5545" s="50">
        <v>5.5395628295726879E-3</v>
      </c>
      <c r="S5545" s="50">
        <v>1.6603748152087294</v>
      </c>
      <c r="T5545" s="50">
        <v>6.4248466264688955E-3</v>
      </c>
      <c r="U5545" s="50">
        <v>2.9907548643946598</v>
      </c>
      <c r="V5545" s="51">
        <v>84.503595520063996</v>
      </c>
      <c r="X5545" s="47" t="s">
        <v>1753</v>
      </c>
      <c r="Y5545" s="47" t="s">
        <v>1753</v>
      </c>
      <c r="Z5545" s="47" t="s">
        <v>1753</v>
      </c>
      <c r="AA5545" s="47" t="s">
        <v>1753</v>
      </c>
      <c r="AB5545" s="47" t="s">
        <v>1753</v>
      </c>
      <c r="AC5545" s="47" t="s">
        <v>1753</v>
      </c>
      <c r="AD5545" s="47" t="s">
        <v>1753</v>
      </c>
      <c r="AE5545" s="312"/>
      <c r="AF5545" s="465" t="s">
        <v>1754</v>
      </c>
      <c r="AG5545" s="311">
        <v>40</v>
      </c>
      <c r="AH5545" s="311">
        <v>15</v>
      </c>
      <c r="AI5545" s="311"/>
      <c r="AJ5545" s="311"/>
      <c r="AK5545" s="311"/>
      <c r="AL5545" s="311"/>
      <c r="AM5545" s="311"/>
      <c r="AN5545" s="311"/>
      <c r="AO5545" s="311"/>
      <c r="AP5545" s="311"/>
      <c r="AQ5545" s="311"/>
      <c r="AR5545" s="311"/>
      <c r="AS5545" s="311"/>
      <c r="AT5545" s="311"/>
      <c r="AU5545" s="311"/>
      <c r="AV5545" s="311"/>
      <c r="AW5545" s="311"/>
      <c r="AX5545" s="311"/>
      <c r="AY5545" s="311"/>
      <c r="AZ5545" s="311"/>
      <c r="BA5545" s="311"/>
      <c r="BB5545" s="311"/>
      <c r="BC5545" s="311"/>
      <c r="BD5545" s="311"/>
      <c r="BE5545" s="491"/>
      <c r="BF5545" s="491"/>
      <c r="BG5545" s="491"/>
      <c r="BH5545" s="491"/>
      <c r="BI5545" s="491"/>
      <c r="BJ5545" s="491"/>
      <c r="BK5545" s="491"/>
      <c r="BL5545" s="491"/>
      <c r="BM5545" s="491"/>
      <c r="BN5545" s="491"/>
      <c r="BO5545" s="491"/>
      <c r="BP5545" s="306"/>
      <c r="BQ5545" s="496"/>
      <c r="BR5545" s="496"/>
      <c r="BS5545" s="496"/>
      <c r="BT5545" s="496"/>
      <c r="BU5545" s="496"/>
      <c r="BV5545" s="496"/>
    </row>
    <row r="5546" spans="1:74" s="52" customFormat="1" ht="12.75">
      <c r="A5546" s="45">
        <v>2346.9885393806389</v>
      </c>
      <c r="B5546" s="46" t="s">
        <v>416</v>
      </c>
      <c r="C5546" s="47" t="s">
        <v>359</v>
      </c>
      <c r="D5546" s="48">
        <v>284.67765096530275</v>
      </c>
      <c r="E5546" s="49">
        <v>40.875230000000002</v>
      </c>
      <c r="F5546" s="49">
        <v>4.82E-2</v>
      </c>
      <c r="G5546" s="49">
        <v>14.60258</v>
      </c>
      <c r="H5546" s="49">
        <v>0.34939999999999999</v>
      </c>
      <c r="I5546" s="49">
        <v>0.19109999999999999</v>
      </c>
      <c r="J5546" s="49">
        <v>45.030830000000002</v>
      </c>
      <c r="K5546" s="49">
        <v>0.2505</v>
      </c>
      <c r="L5546" s="49">
        <v>101.41404000000001</v>
      </c>
      <c r="M5546" s="47"/>
      <c r="N5546" s="50">
        <v>1.0085068227129528</v>
      </c>
      <c r="O5546" s="50">
        <v>9.4024511238897652E-4</v>
      </c>
      <c r="P5546" s="50">
        <v>0.30130352975309016</v>
      </c>
      <c r="Q5546" s="50">
        <v>6.9340253374181315E-3</v>
      </c>
      <c r="R5546" s="50">
        <v>3.9936045412384191E-3</v>
      </c>
      <c r="S5546" s="50">
        <v>1.656292856075301</v>
      </c>
      <c r="T5546" s="50">
        <v>6.6219212076107396E-3</v>
      </c>
      <c r="U5546" s="50">
        <v>2.9860325203619356</v>
      </c>
      <c r="V5546" s="51">
        <v>84.608495809743317</v>
      </c>
      <c r="X5546" s="47" t="s">
        <v>1753</v>
      </c>
      <c r="Y5546" s="47" t="s">
        <v>1753</v>
      </c>
      <c r="Z5546" s="47" t="s">
        <v>1753</v>
      </c>
      <c r="AA5546" s="47" t="s">
        <v>1753</v>
      </c>
      <c r="AB5546" s="47" t="s">
        <v>1753</v>
      </c>
      <c r="AC5546" s="47" t="s">
        <v>1753</v>
      </c>
      <c r="AD5546" s="47" t="s">
        <v>1753</v>
      </c>
      <c r="AE5546" s="312"/>
      <c r="AF5546" s="465" t="s">
        <v>1754</v>
      </c>
      <c r="AG5546" s="311">
        <v>40</v>
      </c>
      <c r="AH5546" s="311">
        <v>15</v>
      </c>
      <c r="AI5546" s="311"/>
      <c r="AJ5546" s="311"/>
      <c r="AK5546" s="311"/>
      <c r="AL5546" s="311"/>
      <c r="AM5546" s="311"/>
      <c r="AN5546" s="311"/>
      <c r="AO5546" s="311"/>
      <c r="AP5546" s="311"/>
      <c r="AQ5546" s="311"/>
      <c r="AR5546" s="311"/>
      <c r="AS5546" s="311"/>
      <c r="AT5546" s="311"/>
      <c r="AU5546" s="311"/>
      <c r="AV5546" s="311"/>
      <c r="AW5546" s="311"/>
      <c r="AX5546" s="311"/>
      <c r="AY5546" s="311"/>
      <c r="AZ5546" s="311"/>
      <c r="BA5546" s="311"/>
      <c r="BB5546" s="311"/>
      <c r="BC5546" s="311"/>
      <c r="BD5546" s="311"/>
      <c r="BE5546" s="491"/>
      <c r="BF5546" s="491"/>
      <c r="BG5546" s="491"/>
      <c r="BH5546" s="491"/>
      <c r="BI5546" s="491"/>
      <c r="BJ5546" s="491"/>
      <c r="BK5546" s="491"/>
      <c r="BL5546" s="491"/>
      <c r="BM5546" s="491"/>
      <c r="BN5546" s="491"/>
      <c r="BO5546" s="491"/>
      <c r="BP5546" s="306"/>
      <c r="BQ5546" s="496"/>
      <c r="BR5546" s="496"/>
      <c r="BS5546" s="496"/>
      <c r="BT5546" s="496"/>
      <c r="BU5546" s="496"/>
      <c r="BV5546" s="496"/>
    </row>
    <row r="5547" spans="1:74" s="52" customFormat="1" ht="12.75">
      <c r="A5547" s="45">
        <v>2346.9885393806389</v>
      </c>
      <c r="B5547" s="46" t="s">
        <v>416</v>
      </c>
      <c r="C5547" s="47" t="s">
        <v>359</v>
      </c>
      <c r="D5547" s="48">
        <v>297.61765096530274</v>
      </c>
      <c r="E5547" s="49">
        <v>40.753540000000001</v>
      </c>
      <c r="F5547" s="49">
        <v>5.9799999999999999E-2</v>
      </c>
      <c r="G5547" s="49">
        <v>14.672549999999999</v>
      </c>
      <c r="H5547" s="49">
        <v>0.3458</v>
      </c>
      <c r="I5547" s="49">
        <v>0.2432</v>
      </c>
      <c r="J5547" s="49">
        <v>45.151420000000002</v>
      </c>
      <c r="K5547" s="49">
        <v>0.25559999999999999</v>
      </c>
      <c r="L5547" s="49">
        <v>101.54791</v>
      </c>
      <c r="M5547" s="47"/>
      <c r="N5547" s="50">
        <v>1.0051281477220979</v>
      </c>
      <c r="O5547" s="50">
        <v>1.1660916758202868E-3</v>
      </c>
      <c r="P5547" s="50">
        <v>0.30263397920629032</v>
      </c>
      <c r="Q5547" s="50">
        <v>6.8600136112182998E-3</v>
      </c>
      <c r="R5547" s="50">
        <v>5.0804877192898133E-3</v>
      </c>
      <c r="S5547" s="50">
        <v>1.6601069011220184</v>
      </c>
      <c r="T5547" s="50">
        <v>6.7542105219459614E-3</v>
      </c>
      <c r="U5547" s="50">
        <v>2.9893517405156196</v>
      </c>
      <c r="V5547" s="51">
        <v>84.581052840980803</v>
      </c>
      <c r="X5547" s="47" t="s">
        <v>1753</v>
      </c>
      <c r="Y5547" s="47" t="s">
        <v>1753</v>
      </c>
      <c r="Z5547" s="47" t="s">
        <v>1753</v>
      </c>
      <c r="AA5547" s="47" t="s">
        <v>1753</v>
      </c>
      <c r="AB5547" s="47" t="s">
        <v>1753</v>
      </c>
      <c r="AC5547" s="47" t="s">
        <v>1753</v>
      </c>
      <c r="AD5547" s="47" t="s">
        <v>1753</v>
      </c>
      <c r="AE5547" s="312"/>
      <c r="AF5547" s="465" t="s">
        <v>1754</v>
      </c>
      <c r="AG5547" s="311">
        <v>40</v>
      </c>
      <c r="AH5547" s="311">
        <v>15</v>
      </c>
      <c r="AI5547" s="311"/>
      <c r="AJ5547" s="311"/>
      <c r="AK5547" s="311"/>
      <c r="AL5547" s="311"/>
      <c r="AM5547" s="311"/>
      <c r="AN5547" s="311"/>
      <c r="AO5547" s="311"/>
      <c r="AP5547" s="311"/>
      <c r="AQ5547" s="311"/>
      <c r="AR5547" s="311"/>
      <c r="AS5547" s="311"/>
      <c r="AT5547" s="311"/>
      <c r="AU5547" s="311"/>
      <c r="AV5547" s="311"/>
      <c r="AW5547" s="311"/>
      <c r="AX5547" s="311"/>
      <c r="AY5547" s="311"/>
      <c r="AZ5547" s="311"/>
      <c r="BA5547" s="311"/>
      <c r="BB5547" s="311"/>
      <c r="BC5547" s="311"/>
      <c r="BD5547" s="311"/>
      <c r="BE5547" s="491"/>
      <c r="BF5547" s="491"/>
      <c r="BG5547" s="491"/>
      <c r="BH5547" s="491"/>
      <c r="BI5547" s="491"/>
      <c r="BJ5547" s="491"/>
      <c r="BK5547" s="491"/>
      <c r="BL5547" s="491"/>
      <c r="BM5547" s="491"/>
      <c r="BN5547" s="491"/>
      <c r="BO5547" s="491"/>
      <c r="BP5547" s="306"/>
      <c r="BQ5547" s="496"/>
      <c r="BR5547" s="496"/>
      <c r="BS5547" s="496"/>
      <c r="BT5547" s="496"/>
      <c r="BU5547" s="496"/>
      <c r="BV5547" s="496"/>
    </row>
    <row r="5548" spans="1:74" s="52" customFormat="1" ht="12.75">
      <c r="A5548" s="45">
        <v>2346.9885393806389</v>
      </c>
      <c r="B5548" s="46" t="s">
        <v>416</v>
      </c>
      <c r="C5548" s="47" t="s">
        <v>359</v>
      </c>
      <c r="D5548" s="48">
        <v>310.55765096530274</v>
      </c>
      <c r="E5548" s="49">
        <v>40.773829999999997</v>
      </c>
      <c r="F5548" s="49">
        <v>5.3199999999999997E-2</v>
      </c>
      <c r="G5548" s="49">
        <v>14.832470000000001</v>
      </c>
      <c r="H5548" s="49">
        <v>0.3377</v>
      </c>
      <c r="I5548" s="49">
        <v>0.1714</v>
      </c>
      <c r="J5548" s="49">
        <v>45.060969999999998</v>
      </c>
      <c r="K5548" s="49">
        <v>0.2586</v>
      </c>
      <c r="L5548" s="49">
        <v>101.57436999999999</v>
      </c>
      <c r="M5548" s="47"/>
      <c r="N5548" s="50">
        <v>1.0053438129090224</v>
      </c>
      <c r="O5548" s="50">
        <v>1.037098841254314E-3</v>
      </c>
      <c r="P5548" s="50">
        <v>0.30584583755230865</v>
      </c>
      <c r="Q5548" s="50">
        <v>6.6974280188163661E-3</v>
      </c>
      <c r="R5548" s="50">
        <v>3.5795600996699969E-3</v>
      </c>
      <c r="S5548" s="50">
        <v>1.6563121341150069</v>
      </c>
      <c r="T5548" s="50">
        <v>6.8315502893742412E-3</v>
      </c>
      <c r="U5548" s="50">
        <v>2.9874196229732868</v>
      </c>
      <c r="V5548" s="51">
        <v>84.412782152681601</v>
      </c>
      <c r="X5548" s="47" t="s">
        <v>1753</v>
      </c>
      <c r="Y5548" s="47" t="s">
        <v>1753</v>
      </c>
      <c r="Z5548" s="47" t="s">
        <v>1753</v>
      </c>
      <c r="AA5548" s="47" t="s">
        <v>1753</v>
      </c>
      <c r="AB5548" s="47" t="s">
        <v>1753</v>
      </c>
      <c r="AC5548" s="47" t="s">
        <v>1753</v>
      </c>
      <c r="AD5548" s="47" t="s">
        <v>1753</v>
      </c>
      <c r="AE5548" s="312"/>
      <c r="AF5548" s="465" t="s">
        <v>1754</v>
      </c>
      <c r="AG5548" s="311">
        <v>40</v>
      </c>
      <c r="AH5548" s="311">
        <v>15</v>
      </c>
      <c r="AI5548" s="311"/>
      <c r="AJ5548" s="311"/>
      <c r="AK5548" s="311"/>
      <c r="AL5548" s="311"/>
      <c r="AM5548" s="311"/>
      <c r="AN5548" s="311"/>
      <c r="AO5548" s="311"/>
      <c r="AP5548" s="311"/>
      <c r="AQ5548" s="311"/>
      <c r="AR5548" s="311"/>
      <c r="AS5548" s="311"/>
      <c r="AT5548" s="311"/>
      <c r="AU5548" s="311"/>
      <c r="AV5548" s="311"/>
      <c r="AW5548" s="311"/>
      <c r="AX5548" s="311"/>
      <c r="AY5548" s="311"/>
      <c r="AZ5548" s="311"/>
      <c r="BA5548" s="311"/>
      <c r="BB5548" s="311"/>
      <c r="BC5548" s="311"/>
      <c r="BD5548" s="311"/>
      <c r="BE5548" s="491"/>
      <c r="BF5548" s="491"/>
      <c r="BG5548" s="491"/>
      <c r="BH5548" s="491"/>
      <c r="BI5548" s="491"/>
      <c r="BJ5548" s="491"/>
      <c r="BK5548" s="491"/>
      <c r="BL5548" s="491"/>
      <c r="BM5548" s="491"/>
      <c r="BN5548" s="491"/>
      <c r="BO5548" s="491"/>
      <c r="BP5548" s="306"/>
      <c r="BQ5548" s="496"/>
      <c r="BR5548" s="496"/>
      <c r="BS5548" s="496"/>
      <c r="BT5548" s="496"/>
      <c r="BU5548" s="496"/>
      <c r="BV5548" s="496"/>
    </row>
    <row r="5549" spans="1:74" s="52" customFormat="1" ht="12.75">
      <c r="A5549" s="45">
        <v>2346.9885393806389</v>
      </c>
      <c r="B5549" s="46" t="s">
        <v>416</v>
      </c>
      <c r="C5549" s="47" t="s">
        <v>359</v>
      </c>
      <c r="D5549" s="48">
        <v>323.49765096530274</v>
      </c>
      <c r="E5549" s="49">
        <v>40.773829999999997</v>
      </c>
      <c r="F5549" s="49">
        <v>5.7299999999999997E-2</v>
      </c>
      <c r="G5549" s="49">
        <v>14.5626</v>
      </c>
      <c r="H5549" s="49">
        <v>0.35599999999999998</v>
      </c>
      <c r="I5549" s="49">
        <v>0.23669999999999999</v>
      </c>
      <c r="J5549" s="49">
        <v>45.050930000000001</v>
      </c>
      <c r="K5549" s="49">
        <v>0.25119999999999998</v>
      </c>
      <c r="L5549" s="49">
        <v>101.32635999999999</v>
      </c>
      <c r="M5549" s="47"/>
      <c r="N5549" s="50">
        <v>1.0073042344373362</v>
      </c>
      <c r="O5549" s="50">
        <v>1.1192038328480299E-3</v>
      </c>
      <c r="P5549" s="50">
        <v>0.30086666107804738</v>
      </c>
      <c r="Q5549" s="50">
        <v>7.0741300912697492E-3</v>
      </c>
      <c r="R5549" s="50">
        <v>4.9529409344840616E-3</v>
      </c>
      <c r="S5549" s="50">
        <v>1.6591721833157254</v>
      </c>
      <c r="T5549" s="50">
        <v>6.6490015512393995E-3</v>
      </c>
      <c r="U5549" s="50">
        <v>2.9882098316361474</v>
      </c>
      <c r="V5549" s="51">
        <v>84.649964364808113</v>
      </c>
      <c r="X5549" s="47" t="s">
        <v>1753</v>
      </c>
      <c r="Y5549" s="47" t="s">
        <v>1753</v>
      </c>
      <c r="Z5549" s="47" t="s">
        <v>1753</v>
      </c>
      <c r="AA5549" s="47" t="s">
        <v>1753</v>
      </c>
      <c r="AB5549" s="47" t="s">
        <v>1753</v>
      </c>
      <c r="AC5549" s="47" t="s">
        <v>1753</v>
      </c>
      <c r="AD5549" s="47" t="s">
        <v>1753</v>
      </c>
      <c r="AE5549" s="312"/>
      <c r="AF5549" s="465" t="s">
        <v>1754</v>
      </c>
      <c r="AG5549" s="311">
        <v>40</v>
      </c>
      <c r="AH5549" s="311">
        <v>15</v>
      </c>
      <c r="AI5549" s="311"/>
      <c r="AJ5549" s="311"/>
      <c r="AK5549" s="311"/>
      <c r="AL5549" s="311"/>
      <c r="AM5549" s="311"/>
      <c r="AN5549" s="311"/>
      <c r="AO5549" s="311"/>
      <c r="AP5549" s="311"/>
      <c r="AQ5549" s="311"/>
      <c r="AR5549" s="311"/>
      <c r="AS5549" s="311"/>
      <c r="AT5549" s="311"/>
      <c r="AU5549" s="311"/>
      <c r="AV5549" s="311"/>
      <c r="AW5549" s="311"/>
      <c r="AX5549" s="311"/>
      <c r="AY5549" s="311"/>
      <c r="AZ5549" s="311"/>
      <c r="BA5549" s="311"/>
      <c r="BB5549" s="311"/>
      <c r="BC5549" s="311"/>
      <c r="BD5549" s="311"/>
      <c r="BE5549" s="491"/>
      <c r="BF5549" s="491"/>
      <c r="BG5549" s="491"/>
      <c r="BH5549" s="491"/>
      <c r="BI5549" s="491"/>
      <c r="BJ5549" s="491"/>
      <c r="BK5549" s="491"/>
      <c r="BL5549" s="491"/>
      <c r="BM5549" s="491"/>
      <c r="BN5549" s="491"/>
      <c r="BO5549" s="491"/>
      <c r="BP5549" s="306"/>
      <c r="BQ5549" s="496"/>
      <c r="BR5549" s="496"/>
      <c r="BS5549" s="496"/>
      <c r="BT5549" s="496"/>
      <c r="BU5549" s="496"/>
      <c r="BV5549" s="496"/>
    </row>
    <row r="5550" spans="1:74" s="52" customFormat="1" ht="12.75">
      <c r="A5550" s="45">
        <v>2346.9885393806389</v>
      </c>
      <c r="B5550" s="46" t="s">
        <v>416</v>
      </c>
      <c r="C5550" s="47" t="s">
        <v>359</v>
      </c>
      <c r="D5550" s="48">
        <v>336.43765096530274</v>
      </c>
      <c r="E5550" s="49">
        <v>40.854950000000002</v>
      </c>
      <c r="F5550" s="49">
        <v>2.8500000000000001E-2</v>
      </c>
      <c r="G5550" s="49">
        <v>14.632569999999999</v>
      </c>
      <c r="H5550" s="49">
        <v>0.35299999999999998</v>
      </c>
      <c r="I5550" s="49">
        <v>0.17899999999999999</v>
      </c>
      <c r="J5550" s="49">
        <v>45.151420000000002</v>
      </c>
      <c r="K5550" s="49">
        <v>0.25159999999999999</v>
      </c>
      <c r="L5550" s="49">
        <v>101.52084000000001</v>
      </c>
      <c r="M5550" s="47"/>
      <c r="N5550" s="50">
        <v>1.0072262524798512</v>
      </c>
      <c r="O5550" s="50">
        <v>5.5552374702855809E-4</v>
      </c>
      <c r="P5550" s="50">
        <v>0.30168864040450954</v>
      </c>
      <c r="Q5550" s="50">
        <v>7.0000469229710895E-3</v>
      </c>
      <c r="R5550" s="50">
        <v>3.73784358361033E-3</v>
      </c>
      <c r="S5550" s="50">
        <v>1.6594428961524421</v>
      </c>
      <c r="T5550" s="50">
        <v>6.6458515737836286E-3</v>
      </c>
      <c r="U5550" s="50">
        <v>2.9878933567258823</v>
      </c>
      <c r="V5550" s="51">
        <v>84.616603487282276</v>
      </c>
      <c r="X5550" s="47" t="s">
        <v>1753</v>
      </c>
      <c r="Y5550" s="47" t="s">
        <v>1753</v>
      </c>
      <c r="Z5550" s="47" t="s">
        <v>1753</v>
      </c>
      <c r="AA5550" s="47" t="s">
        <v>1753</v>
      </c>
      <c r="AB5550" s="47" t="s">
        <v>1753</v>
      </c>
      <c r="AC5550" s="47" t="s">
        <v>1753</v>
      </c>
      <c r="AD5550" s="47" t="s">
        <v>1753</v>
      </c>
      <c r="AE5550" s="312"/>
      <c r="AF5550" s="465" t="s">
        <v>1754</v>
      </c>
      <c r="AG5550" s="311">
        <v>40</v>
      </c>
      <c r="AH5550" s="311">
        <v>15</v>
      </c>
      <c r="AI5550" s="311"/>
      <c r="AJ5550" s="311"/>
      <c r="AK5550" s="311"/>
      <c r="AL5550" s="311"/>
      <c r="AM5550" s="311"/>
      <c r="AN5550" s="311"/>
      <c r="AO5550" s="311"/>
      <c r="AP5550" s="311"/>
      <c r="AQ5550" s="311"/>
      <c r="AR5550" s="311"/>
      <c r="AS5550" s="311"/>
      <c r="AT5550" s="311"/>
      <c r="AU5550" s="311"/>
      <c r="AV5550" s="311"/>
      <c r="AW5550" s="311"/>
      <c r="AX5550" s="311"/>
      <c r="AY5550" s="311"/>
      <c r="AZ5550" s="311"/>
      <c r="BA5550" s="311"/>
      <c r="BB5550" s="311"/>
      <c r="BC5550" s="311"/>
      <c r="BD5550" s="311"/>
      <c r="BE5550" s="491"/>
      <c r="BF5550" s="491"/>
      <c r="BG5550" s="491"/>
      <c r="BH5550" s="491"/>
      <c r="BI5550" s="491"/>
      <c r="BJ5550" s="491"/>
      <c r="BK5550" s="491"/>
      <c r="BL5550" s="491"/>
      <c r="BM5550" s="491"/>
      <c r="BN5550" s="491"/>
      <c r="BO5550" s="491"/>
      <c r="BP5550" s="306"/>
      <c r="BQ5550" s="496"/>
      <c r="BR5550" s="496"/>
      <c r="BS5550" s="496"/>
      <c r="BT5550" s="496"/>
      <c r="BU5550" s="496"/>
      <c r="BV5550" s="496"/>
    </row>
    <row r="5551" spans="1:74" s="52" customFormat="1" ht="12.75">
      <c r="A5551" s="45">
        <v>2346.9885393806389</v>
      </c>
      <c r="B5551" s="46" t="s">
        <v>416</v>
      </c>
      <c r="C5551" s="47" t="s">
        <v>359</v>
      </c>
      <c r="D5551" s="48">
        <v>349.37765096530273</v>
      </c>
      <c r="E5551" s="49">
        <v>40.763689999999997</v>
      </c>
      <c r="F5551" s="49">
        <v>7.1099999999999997E-2</v>
      </c>
      <c r="G5551" s="49">
        <v>14.682539999999999</v>
      </c>
      <c r="H5551" s="49">
        <v>0.36409999999999998</v>
      </c>
      <c r="I5551" s="49">
        <v>0.1862</v>
      </c>
      <c r="J5551" s="49">
        <v>45.292110000000001</v>
      </c>
      <c r="K5551" s="49">
        <v>0.24879999999999999</v>
      </c>
      <c r="L5551" s="49">
        <v>101.65274000000001</v>
      </c>
      <c r="M5551" s="47"/>
      <c r="N5551" s="50">
        <v>1.0041938454587893</v>
      </c>
      <c r="O5551" s="50">
        <v>1.3848064603148636E-3</v>
      </c>
      <c r="P5551" s="50">
        <v>0.30248319511331578</v>
      </c>
      <c r="Q5551" s="50">
        <v>7.214539847182613E-3</v>
      </c>
      <c r="R5551" s="50">
        <v>3.8851651190569209E-3</v>
      </c>
      <c r="S5551" s="50">
        <v>1.6633175278305636</v>
      </c>
      <c r="T5551" s="50">
        <v>6.5667742812008127E-3</v>
      </c>
      <c r="U5551" s="50">
        <v>2.9900910608546734</v>
      </c>
      <c r="V5551" s="51">
        <v>84.612723376134852</v>
      </c>
      <c r="X5551" s="47" t="s">
        <v>1753</v>
      </c>
      <c r="Y5551" s="47" t="s">
        <v>1753</v>
      </c>
      <c r="Z5551" s="47" t="s">
        <v>1753</v>
      </c>
      <c r="AA5551" s="47" t="s">
        <v>1753</v>
      </c>
      <c r="AB5551" s="47" t="s">
        <v>1753</v>
      </c>
      <c r="AC5551" s="47" t="s">
        <v>1753</v>
      </c>
      <c r="AD5551" s="47" t="s">
        <v>1753</v>
      </c>
      <c r="AE5551" s="312"/>
      <c r="AF5551" s="465" t="s">
        <v>1754</v>
      </c>
      <c r="AG5551" s="311">
        <v>40</v>
      </c>
      <c r="AH5551" s="311">
        <v>15</v>
      </c>
      <c r="AI5551" s="311"/>
      <c r="AJ5551" s="311"/>
      <c r="AK5551" s="311"/>
      <c r="AL5551" s="311"/>
      <c r="AM5551" s="311"/>
      <c r="AN5551" s="311"/>
      <c r="AO5551" s="311"/>
      <c r="AP5551" s="311"/>
      <c r="AQ5551" s="311"/>
      <c r="AR5551" s="311"/>
      <c r="AS5551" s="311"/>
      <c r="AT5551" s="311"/>
      <c r="AU5551" s="311"/>
      <c r="AV5551" s="311"/>
      <c r="AW5551" s="311"/>
      <c r="AX5551" s="311"/>
      <c r="AY5551" s="311"/>
      <c r="AZ5551" s="311"/>
      <c r="BA5551" s="311"/>
      <c r="BB5551" s="311"/>
      <c r="BC5551" s="311"/>
      <c r="BD5551" s="311"/>
      <c r="BE5551" s="491"/>
      <c r="BF5551" s="491"/>
      <c r="BG5551" s="491"/>
      <c r="BH5551" s="491"/>
      <c r="BI5551" s="491"/>
      <c r="BJ5551" s="491"/>
      <c r="BK5551" s="491"/>
      <c r="BL5551" s="491"/>
      <c r="BM5551" s="491"/>
      <c r="BN5551" s="491"/>
      <c r="BO5551" s="491"/>
      <c r="BP5551" s="306"/>
      <c r="BQ5551" s="496"/>
      <c r="BR5551" s="496"/>
      <c r="BS5551" s="496"/>
      <c r="BT5551" s="496"/>
      <c r="BU5551" s="496"/>
      <c r="BV5551" s="496"/>
    </row>
    <row r="5552" spans="1:74" s="52" customFormat="1" ht="12.75">
      <c r="A5552" s="45">
        <v>2346.9885393806389</v>
      </c>
      <c r="B5552" s="46" t="s">
        <v>416</v>
      </c>
      <c r="C5552" s="47" t="s">
        <v>359</v>
      </c>
      <c r="D5552" s="48">
        <v>362.31765096530273</v>
      </c>
      <c r="E5552" s="49">
        <v>40.672420000000002</v>
      </c>
      <c r="F5552" s="49">
        <v>3.7900000000000003E-2</v>
      </c>
      <c r="G5552" s="49">
        <v>14.60258</v>
      </c>
      <c r="H5552" s="49">
        <v>0.37219999999999998</v>
      </c>
      <c r="I5552" s="49">
        <v>0.214</v>
      </c>
      <c r="J5552" s="49">
        <v>45.151420000000002</v>
      </c>
      <c r="K5552" s="49">
        <v>0.25119999999999998</v>
      </c>
      <c r="L5552" s="49">
        <v>101.36452000000001</v>
      </c>
      <c r="M5552" s="47"/>
      <c r="N5552" s="50">
        <v>1.0047513870270985</v>
      </c>
      <c r="O5552" s="50">
        <v>7.4024115335927525E-4</v>
      </c>
      <c r="P5552" s="50">
        <v>0.30167838120714485</v>
      </c>
      <c r="Q5552" s="50">
        <v>7.3956927779182105E-3</v>
      </c>
      <c r="R5552" s="50">
        <v>4.4777321714102331E-3</v>
      </c>
      <c r="S5552" s="50">
        <v>1.6627944247051218</v>
      </c>
      <c r="T5552" s="50">
        <v>6.6486869258214039E-3</v>
      </c>
      <c r="U5552" s="50">
        <v>2.9900201706539828</v>
      </c>
      <c r="V5552" s="51">
        <v>84.643290540891414</v>
      </c>
      <c r="X5552" s="47" t="s">
        <v>1753</v>
      </c>
      <c r="Y5552" s="47" t="s">
        <v>1753</v>
      </c>
      <c r="Z5552" s="47" t="s">
        <v>1753</v>
      </c>
      <c r="AA5552" s="47" t="s">
        <v>1753</v>
      </c>
      <c r="AB5552" s="47" t="s">
        <v>1753</v>
      </c>
      <c r="AC5552" s="47" t="s">
        <v>1753</v>
      </c>
      <c r="AD5552" s="47" t="s">
        <v>1753</v>
      </c>
      <c r="AE5552" s="312"/>
      <c r="AF5552" s="465" t="s">
        <v>1754</v>
      </c>
      <c r="AG5552" s="311">
        <v>40</v>
      </c>
      <c r="AH5552" s="311">
        <v>15</v>
      </c>
      <c r="AI5552" s="311"/>
      <c r="AJ5552" s="311"/>
      <c r="AK5552" s="311"/>
      <c r="AL5552" s="311"/>
      <c r="AM5552" s="311"/>
      <c r="AN5552" s="311"/>
      <c r="AO5552" s="311"/>
      <c r="AP5552" s="311"/>
      <c r="AQ5552" s="311"/>
      <c r="AR5552" s="311"/>
      <c r="AS5552" s="311"/>
      <c r="AT5552" s="311"/>
      <c r="AU5552" s="311"/>
      <c r="AV5552" s="311"/>
      <c r="AW5552" s="311"/>
      <c r="AX5552" s="311"/>
      <c r="AY5552" s="311"/>
      <c r="AZ5552" s="311"/>
      <c r="BA5552" s="311"/>
      <c r="BB5552" s="311"/>
      <c r="BC5552" s="311"/>
      <c r="BD5552" s="311"/>
      <c r="BE5552" s="491"/>
      <c r="BF5552" s="491"/>
      <c r="BG5552" s="491"/>
      <c r="BH5552" s="491"/>
      <c r="BI5552" s="491"/>
      <c r="BJ5552" s="491"/>
      <c r="BK5552" s="491"/>
      <c r="BL5552" s="491"/>
      <c r="BM5552" s="491"/>
      <c r="BN5552" s="491"/>
      <c r="BO5552" s="491"/>
      <c r="BP5552" s="306"/>
      <c r="BQ5552" s="496"/>
      <c r="BR5552" s="496"/>
      <c r="BS5552" s="496"/>
      <c r="BT5552" s="496"/>
      <c r="BU5552" s="496"/>
      <c r="BV5552" s="496"/>
    </row>
    <row r="5553" spans="1:74" s="52" customFormat="1" ht="12.75">
      <c r="A5553" s="45">
        <v>2346.9885393806389</v>
      </c>
      <c r="B5553" s="46" t="s">
        <v>416</v>
      </c>
      <c r="C5553" s="47" t="s">
        <v>359</v>
      </c>
      <c r="D5553" s="48">
        <v>375.25765096530273</v>
      </c>
      <c r="E5553" s="49">
        <v>40.753540000000001</v>
      </c>
      <c r="F5553" s="49">
        <v>5.8900000000000001E-2</v>
      </c>
      <c r="G5553" s="49">
        <v>14.712529999999999</v>
      </c>
      <c r="H5553" s="49">
        <v>0.35189999999999999</v>
      </c>
      <c r="I5553" s="49">
        <v>0.193</v>
      </c>
      <c r="J5553" s="49">
        <v>45.121270000000003</v>
      </c>
      <c r="K5553" s="49">
        <v>0.2555</v>
      </c>
      <c r="L5553" s="49">
        <v>101.51324000000001</v>
      </c>
      <c r="M5553" s="47"/>
      <c r="N5553" s="50">
        <v>1.0053027912999248</v>
      </c>
      <c r="O5553" s="50">
        <v>1.148741363166259E-3</v>
      </c>
      <c r="P5553" s="50">
        <v>0.30351132784107465</v>
      </c>
      <c r="Q5553" s="50">
        <v>6.9822389681348847E-3</v>
      </c>
      <c r="R5553" s="50">
        <v>4.0325020564451431E-3</v>
      </c>
      <c r="S5553" s="50">
        <v>1.6592866148111758</v>
      </c>
      <c r="T5553" s="50">
        <v>6.7527411317219628E-3</v>
      </c>
      <c r="U5553" s="50">
        <v>2.9885303950585342</v>
      </c>
      <c r="V5553" s="51">
        <v>84.536802222700942</v>
      </c>
      <c r="X5553" s="47" t="s">
        <v>1753</v>
      </c>
      <c r="Y5553" s="47" t="s">
        <v>1753</v>
      </c>
      <c r="Z5553" s="47" t="s">
        <v>1753</v>
      </c>
      <c r="AA5553" s="47" t="s">
        <v>1753</v>
      </c>
      <c r="AB5553" s="47" t="s">
        <v>1753</v>
      </c>
      <c r="AC5553" s="47" t="s">
        <v>1753</v>
      </c>
      <c r="AD5553" s="47" t="s">
        <v>1753</v>
      </c>
      <c r="AE5553" s="312"/>
      <c r="AF5553" s="465" t="s">
        <v>1754</v>
      </c>
      <c r="AG5553" s="311">
        <v>40</v>
      </c>
      <c r="AH5553" s="311">
        <v>15</v>
      </c>
      <c r="AI5553" s="311"/>
      <c r="AJ5553" s="311"/>
      <c r="AK5553" s="311"/>
      <c r="AL5553" s="311"/>
      <c r="AM5553" s="311"/>
      <c r="AN5553" s="311"/>
      <c r="AO5553" s="311"/>
      <c r="AP5553" s="311"/>
      <c r="AQ5553" s="311"/>
      <c r="AR5553" s="311"/>
      <c r="AS5553" s="311"/>
      <c r="AT5553" s="311"/>
      <c r="AU5553" s="311"/>
      <c r="AV5553" s="311"/>
      <c r="AW5553" s="311"/>
      <c r="AX5553" s="311"/>
      <c r="AY5553" s="311"/>
      <c r="AZ5553" s="311"/>
      <c r="BA5553" s="311"/>
      <c r="BB5553" s="311"/>
      <c r="BC5553" s="311"/>
      <c r="BD5553" s="311"/>
      <c r="BE5553" s="491"/>
      <c r="BF5553" s="491"/>
      <c r="BG5553" s="491"/>
      <c r="BH5553" s="491"/>
      <c r="BI5553" s="491"/>
      <c r="BJ5553" s="491"/>
      <c r="BK5553" s="491"/>
      <c r="BL5553" s="491"/>
      <c r="BM5553" s="491"/>
      <c r="BN5553" s="491"/>
      <c r="BO5553" s="491"/>
      <c r="BP5553" s="306"/>
      <c r="BQ5553" s="496"/>
      <c r="BR5553" s="496"/>
      <c r="BS5553" s="496"/>
      <c r="BT5553" s="496"/>
      <c r="BU5553" s="496"/>
      <c r="BV5553" s="496"/>
    </row>
    <row r="5554" spans="1:74" s="52" customFormat="1" ht="12.75">
      <c r="A5554" s="45">
        <v>2346.9885393806389</v>
      </c>
      <c r="B5554" s="46" t="s">
        <v>416</v>
      </c>
      <c r="C5554" s="47" t="s">
        <v>359</v>
      </c>
      <c r="D5554" s="48">
        <v>388.19765096530273</v>
      </c>
      <c r="E5554" s="49">
        <v>40.733260000000001</v>
      </c>
      <c r="F5554" s="49">
        <v>2.93E-2</v>
      </c>
      <c r="G5554" s="49">
        <v>14.722519999999999</v>
      </c>
      <c r="H5554" s="49">
        <v>0.34079999999999999</v>
      </c>
      <c r="I5554" s="49">
        <v>0.17699999999999999</v>
      </c>
      <c r="J5554" s="49">
        <v>45.111220000000003</v>
      </c>
      <c r="K5554" s="49">
        <v>0.25180000000000002</v>
      </c>
      <c r="L5554" s="49">
        <v>101.4453</v>
      </c>
      <c r="M5554" s="47"/>
      <c r="N5554" s="50">
        <v>1.0054977086567358</v>
      </c>
      <c r="O5554" s="50">
        <v>5.7184055372515015E-4</v>
      </c>
      <c r="P5554" s="50">
        <v>0.30392754561537455</v>
      </c>
      <c r="Q5554" s="50">
        <v>6.7666761901367996E-3</v>
      </c>
      <c r="R5554" s="50">
        <v>3.7007600016239254E-3</v>
      </c>
      <c r="S5554" s="50">
        <v>1.6600647734077116</v>
      </c>
      <c r="T5554" s="50">
        <v>6.659556213705977E-3</v>
      </c>
      <c r="U5554" s="50">
        <v>2.9890873947201633</v>
      </c>
      <c r="V5554" s="51">
        <v>84.525013531287556</v>
      </c>
      <c r="X5554" s="47" t="s">
        <v>1753</v>
      </c>
      <c r="Y5554" s="47" t="s">
        <v>1753</v>
      </c>
      <c r="Z5554" s="47" t="s">
        <v>1753</v>
      </c>
      <c r="AA5554" s="47" t="s">
        <v>1753</v>
      </c>
      <c r="AB5554" s="47" t="s">
        <v>1753</v>
      </c>
      <c r="AC5554" s="47" t="s">
        <v>1753</v>
      </c>
      <c r="AD5554" s="47" t="s">
        <v>1753</v>
      </c>
      <c r="AE5554" s="312"/>
      <c r="AF5554" s="465" t="s">
        <v>1754</v>
      </c>
      <c r="AG5554" s="311">
        <v>40</v>
      </c>
      <c r="AH5554" s="311">
        <v>15</v>
      </c>
      <c r="AI5554" s="311"/>
      <c r="AJ5554" s="311"/>
      <c r="AK5554" s="311"/>
      <c r="AL5554" s="311"/>
      <c r="AM5554" s="311"/>
      <c r="AN5554" s="311"/>
      <c r="AO5554" s="311"/>
      <c r="AP5554" s="311"/>
      <c r="AQ5554" s="311"/>
      <c r="AR5554" s="311"/>
      <c r="AS5554" s="311"/>
      <c r="AT5554" s="311"/>
      <c r="AU5554" s="311"/>
      <c r="AV5554" s="311"/>
      <c r="AW5554" s="311"/>
      <c r="AX5554" s="311"/>
      <c r="AY5554" s="311"/>
      <c r="AZ5554" s="311"/>
      <c r="BA5554" s="311"/>
      <c r="BB5554" s="311"/>
      <c r="BC5554" s="311"/>
      <c r="BD5554" s="311"/>
      <c r="BE5554" s="491"/>
      <c r="BF5554" s="491"/>
      <c r="BG5554" s="491"/>
      <c r="BH5554" s="491"/>
      <c r="BI5554" s="491"/>
      <c r="BJ5554" s="491"/>
      <c r="BK5554" s="491"/>
      <c r="BL5554" s="491"/>
      <c r="BM5554" s="491"/>
      <c r="BN5554" s="491"/>
      <c r="BO5554" s="491"/>
      <c r="BP5554" s="306"/>
      <c r="BQ5554" s="496"/>
      <c r="BR5554" s="496"/>
      <c r="BS5554" s="496"/>
      <c r="BT5554" s="496"/>
      <c r="BU5554" s="496"/>
      <c r="BV5554" s="496"/>
    </row>
    <row r="5555" spans="1:74" s="52" customFormat="1" ht="12.75">
      <c r="A5555" s="45">
        <v>2346.9885393806389</v>
      </c>
      <c r="B5555" s="46" t="s">
        <v>416</v>
      </c>
      <c r="C5555" s="47" t="s">
        <v>359</v>
      </c>
      <c r="D5555" s="48">
        <v>401.13765096530273</v>
      </c>
      <c r="E5555" s="49">
        <v>40.83466</v>
      </c>
      <c r="F5555" s="49">
        <v>3.1800000000000002E-2</v>
      </c>
      <c r="G5555" s="49">
        <v>14.73251</v>
      </c>
      <c r="H5555" s="49">
        <v>0.33589999999999998</v>
      </c>
      <c r="I5555" s="49">
        <v>0.22509999999999999</v>
      </c>
      <c r="J5555" s="49">
        <v>45.081069999999997</v>
      </c>
      <c r="K5555" s="49">
        <v>0.25</v>
      </c>
      <c r="L5555" s="49">
        <v>101.54783999999998</v>
      </c>
      <c r="M5555" s="47"/>
      <c r="N5555" s="50">
        <v>1.0071447128617901</v>
      </c>
      <c r="O5555" s="50">
        <v>6.2010533583595109E-4</v>
      </c>
      <c r="P5555" s="50">
        <v>0.30387548979664403</v>
      </c>
      <c r="Q5555" s="50">
        <v>6.6637213683180914E-3</v>
      </c>
      <c r="R5555" s="50">
        <v>4.7024497945432472E-3</v>
      </c>
      <c r="S5555" s="50">
        <v>1.6575463992661204</v>
      </c>
      <c r="T5555" s="50">
        <v>6.6063349531652769E-3</v>
      </c>
      <c r="U5555" s="50">
        <v>2.9886797220187251</v>
      </c>
      <c r="V5555" s="51">
        <v>84.507387651218352</v>
      </c>
      <c r="X5555" s="47" t="s">
        <v>1753</v>
      </c>
      <c r="Y5555" s="47" t="s">
        <v>1753</v>
      </c>
      <c r="Z5555" s="47" t="s">
        <v>1753</v>
      </c>
      <c r="AA5555" s="47" t="s">
        <v>1753</v>
      </c>
      <c r="AB5555" s="47" t="s">
        <v>1753</v>
      </c>
      <c r="AC5555" s="47" t="s">
        <v>1753</v>
      </c>
      <c r="AD5555" s="47" t="s">
        <v>1753</v>
      </c>
      <c r="AE5555" s="312"/>
      <c r="AF5555" s="465" t="s">
        <v>1754</v>
      </c>
      <c r="AG5555" s="311">
        <v>40</v>
      </c>
      <c r="AH5555" s="311">
        <v>15</v>
      </c>
      <c r="AI5555" s="311"/>
      <c r="AJ5555" s="311"/>
      <c r="AK5555" s="311"/>
      <c r="AL5555" s="311"/>
      <c r="AM5555" s="311"/>
      <c r="AN5555" s="311"/>
      <c r="AO5555" s="311"/>
      <c r="AP5555" s="311"/>
      <c r="AQ5555" s="311"/>
      <c r="AR5555" s="311"/>
      <c r="AS5555" s="311"/>
      <c r="AT5555" s="311"/>
      <c r="AU5555" s="311"/>
      <c r="AV5555" s="311"/>
      <c r="AW5555" s="311"/>
      <c r="AX5555" s="311"/>
      <c r="AY5555" s="311"/>
      <c r="AZ5555" s="311"/>
      <c r="BA5555" s="311"/>
      <c r="BB5555" s="311"/>
      <c r="BC5555" s="311"/>
      <c r="BD5555" s="311"/>
      <c r="BE5555" s="491"/>
      <c r="BF5555" s="491"/>
      <c r="BG5555" s="491"/>
      <c r="BH5555" s="491"/>
      <c r="BI5555" s="491"/>
      <c r="BJ5555" s="491"/>
      <c r="BK5555" s="491"/>
      <c r="BL5555" s="491"/>
      <c r="BM5555" s="491"/>
      <c r="BN5555" s="491"/>
      <c r="BO5555" s="491"/>
      <c r="BP5555" s="306"/>
      <c r="BQ5555" s="496"/>
      <c r="BR5555" s="496"/>
      <c r="BS5555" s="496"/>
      <c r="BT5555" s="496"/>
      <c r="BU5555" s="496"/>
      <c r="BV5555" s="496"/>
    </row>
    <row r="5556" spans="1:74" s="52" customFormat="1" ht="12.75">
      <c r="A5556" s="45">
        <v>2346.9885393806389</v>
      </c>
      <c r="B5556" s="46" t="s">
        <v>416</v>
      </c>
      <c r="C5556" s="47" t="s">
        <v>359</v>
      </c>
      <c r="D5556" s="48">
        <v>414.07765096530272</v>
      </c>
      <c r="E5556" s="49">
        <v>40.631860000000003</v>
      </c>
      <c r="F5556" s="49">
        <v>3.78E-2</v>
      </c>
      <c r="G5556" s="49">
        <v>14.62257</v>
      </c>
      <c r="H5556" s="49">
        <v>0.36530000000000001</v>
      </c>
      <c r="I5556" s="49">
        <v>0.2666</v>
      </c>
      <c r="J5556" s="49">
        <v>45.071019999999997</v>
      </c>
      <c r="K5556" s="49">
        <v>0.25130000000000002</v>
      </c>
      <c r="L5556" s="49">
        <v>101.30354999999999</v>
      </c>
      <c r="M5556" s="47"/>
      <c r="N5556" s="50">
        <v>1.0048958391052571</v>
      </c>
      <c r="O5556" s="50">
        <v>7.3913124164264607E-4</v>
      </c>
      <c r="P5556" s="50">
        <v>0.30243639146829149</v>
      </c>
      <c r="Q5556" s="50">
        <v>7.2668786700722061E-3</v>
      </c>
      <c r="R5556" s="50">
        <v>5.5847048902482026E-3</v>
      </c>
      <c r="S5556" s="50">
        <v>1.6617292972058455</v>
      </c>
      <c r="T5556" s="50">
        <v>6.6589304764880265E-3</v>
      </c>
      <c r="U5556" s="50">
        <v>2.990833107547914</v>
      </c>
      <c r="V5556" s="51">
        <v>84.602297392108312</v>
      </c>
      <c r="X5556" s="47" t="s">
        <v>1753</v>
      </c>
      <c r="Y5556" s="47" t="s">
        <v>1753</v>
      </c>
      <c r="Z5556" s="47" t="s">
        <v>1753</v>
      </c>
      <c r="AA5556" s="47" t="s">
        <v>1753</v>
      </c>
      <c r="AB5556" s="47" t="s">
        <v>1753</v>
      </c>
      <c r="AC5556" s="47" t="s">
        <v>1753</v>
      </c>
      <c r="AD5556" s="47" t="s">
        <v>1753</v>
      </c>
      <c r="AE5556" s="312"/>
      <c r="AF5556" s="465" t="s">
        <v>1754</v>
      </c>
      <c r="AG5556" s="311">
        <v>40</v>
      </c>
      <c r="AH5556" s="311">
        <v>15</v>
      </c>
      <c r="AI5556" s="311"/>
      <c r="AJ5556" s="311"/>
      <c r="AK5556" s="311"/>
      <c r="AL5556" s="311"/>
      <c r="AM5556" s="311"/>
      <c r="AN5556" s="311"/>
      <c r="AO5556" s="311"/>
      <c r="AP5556" s="311"/>
      <c r="AQ5556" s="311"/>
      <c r="AR5556" s="311"/>
      <c r="AS5556" s="311"/>
      <c r="AT5556" s="311"/>
      <c r="AU5556" s="311"/>
      <c r="AV5556" s="311"/>
      <c r="AW5556" s="311"/>
      <c r="AX5556" s="311"/>
      <c r="AY5556" s="311"/>
      <c r="AZ5556" s="311"/>
      <c r="BA5556" s="311"/>
      <c r="BB5556" s="311"/>
      <c r="BC5556" s="311"/>
      <c r="BD5556" s="311"/>
      <c r="BE5556" s="491"/>
      <c r="BF5556" s="491"/>
      <c r="BG5556" s="491"/>
      <c r="BH5556" s="491"/>
      <c r="BI5556" s="491"/>
      <c r="BJ5556" s="491"/>
      <c r="BK5556" s="491"/>
      <c r="BL5556" s="491"/>
      <c r="BM5556" s="491"/>
      <c r="BN5556" s="491"/>
      <c r="BO5556" s="491"/>
      <c r="BP5556" s="306"/>
      <c r="BQ5556" s="496"/>
      <c r="BR5556" s="496"/>
      <c r="BS5556" s="496"/>
      <c r="BT5556" s="496"/>
      <c r="BU5556" s="496"/>
      <c r="BV5556" s="496"/>
    </row>
    <row r="5557" spans="1:74" s="52" customFormat="1" ht="12.75">
      <c r="A5557" s="45">
        <v>2346.9885393806389</v>
      </c>
      <c r="B5557" s="46" t="s">
        <v>416</v>
      </c>
      <c r="C5557" s="47" t="s">
        <v>359</v>
      </c>
      <c r="D5557" s="48">
        <v>427.01765096530272</v>
      </c>
      <c r="E5557" s="49">
        <v>40.753540000000001</v>
      </c>
      <c r="F5557" s="49">
        <v>6.4799999999999996E-2</v>
      </c>
      <c r="G5557" s="49">
        <v>14.742509999999999</v>
      </c>
      <c r="H5557" s="49">
        <v>0.35489999999999999</v>
      </c>
      <c r="I5557" s="49">
        <v>0.1867</v>
      </c>
      <c r="J5557" s="49">
        <v>45.050930000000001</v>
      </c>
      <c r="K5557" s="49">
        <v>0.25190000000000001</v>
      </c>
      <c r="L5557" s="49">
        <v>101.48388000000001</v>
      </c>
      <c r="M5557" s="47"/>
      <c r="N5557" s="50">
        <v>1.0056536885142895</v>
      </c>
      <c r="O5557" s="50">
        <v>1.2642516603557869E-3</v>
      </c>
      <c r="P5557" s="50">
        <v>0.30423595398025471</v>
      </c>
      <c r="Q5557" s="50">
        <v>7.0442214985110014E-3</v>
      </c>
      <c r="R5557" s="50">
        <v>3.9022327449267581E-3</v>
      </c>
      <c r="S5557" s="50">
        <v>1.6572782012524876</v>
      </c>
      <c r="T5557" s="50">
        <v>6.659918685851929E-3</v>
      </c>
      <c r="U5557" s="50">
        <v>2.9876892783043267</v>
      </c>
      <c r="V5557" s="51">
        <v>84.489739563253067</v>
      </c>
      <c r="X5557" s="47" t="s">
        <v>1753</v>
      </c>
      <c r="Y5557" s="47" t="s">
        <v>1753</v>
      </c>
      <c r="Z5557" s="47" t="s">
        <v>1753</v>
      </c>
      <c r="AA5557" s="47" t="s">
        <v>1753</v>
      </c>
      <c r="AB5557" s="47" t="s">
        <v>1753</v>
      </c>
      <c r="AC5557" s="47" t="s">
        <v>1753</v>
      </c>
      <c r="AD5557" s="47" t="s">
        <v>1753</v>
      </c>
      <c r="AE5557" s="312"/>
      <c r="AF5557" s="465" t="s">
        <v>1754</v>
      </c>
      <c r="AG5557" s="311">
        <v>40</v>
      </c>
      <c r="AH5557" s="311">
        <v>15</v>
      </c>
      <c r="AI5557" s="311"/>
      <c r="AJ5557" s="311"/>
      <c r="AK5557" s="311"/>
      <c r="AL5557" s="311"/>
      <c r="AM5557" s="311"/>
      <c r="AN5557" s="311"/>
      <c r="AO5557" s="311"/>
      <c r="AP5557" s="311"/>
      <c r="AQ5557" s="311"/>
      <c r="AR5557" s="311"/>
      <c r="AS5557" s="311"/>
      <c r="AT5557" s="311"/>
      <c r="AU5557" s="311"/>
      <c r="AV5557" s="311"/>
      <c r="AW5557" s="311"/>
      <c r="AX5557" s="311"/>
      <c r="AY5557" s="311"/>
      <c r="AZ5557" s="311"/>
      <c r="BA5557" s="311"/>
      <c r="BB5557" s="311"/>
      <c r="BC5557" s="311"/>
      <c r="BD5557" s="311"/>
      <c r="BE5557" s="491"/>
      <c r="BF5557" s="491"/>
      <c r="BG5557" s="491"/>
      <c r="BH5557" s="491"/>
      <c r="BI5557" s="491"/>
      <c r="BJ5557" s="491"/>
      <c r="BK5557" s="491"/>
      <c r="BL5557" s="491"/>
      <c r="BM5557" s="491"/>
      <c r="BN5557" s="491"/>
      <c r="BO5557" s="491"/>
      <c r="BP5557" s="306"/>
      <c r="BQ5557" s="496"/>
      <c r="BR5557" s="496"/>
      <c r="BS5557" s="496"/>
      <c r="BT5557" s="496"/>
      <c r="BU5557" s="496"/>
      <c r="BV5557" s="496"/>
    </row>
    <row r="5558" spans="1:74" s="52" customFormat="1" ht="12.75">
      <c r="A5558" s="45">
        <v>2346.9885393806389</v>
      </c>
      <c r="B5558" s="46" t="s">
        <v>416</v>
      </c>
      <c r="C5558" s="47" t="s">
        <v>359</v>
      </c>
      <c r="D5558" s="48">
        <v>439.95765096530272</v>
      </c>
      <c r="E5558" s="49">
        <v>40.723129999999998</v>
      </c>
      <c r="F5558" s="49">
        <v>4.3400000000000001E-2</v>
      </c>
      <c r="G5558" s="49">
        <v>14.5726</v>
      </c>
      <c r="H5558" s="49">
        <v>0.35139999999999999</v>
      </c>
      <c r="I5558" s="49">
        <v>0.248</v>
      </c>
      <c r="J5558" s="49">
        <v>45.19162</v>
      </c>
      <c r="K5558" s="49">
        <v>0.24890000000000001</v>
      </c>
      <c r="L5558" s="49">
        <v>101.45035</v>
      </c>
      <c r="M5558" s="47"/>
      <c r="N5558" s="50">
        <v>1.0050436954836639</v>
      </c>
      <c r="O5558" s="50">
        <v>8.4685476890275892E-4</v>
      </c>
      <c r="P5558" s="50">
        <v>0.30077160349666721</v>
      </c>
      <c r="Q5558" s="50">
        <v>6.9757264643179129E-3</v>
      </c>
      <c r="R5558" s="50">
        <v>5.1841936168462461E-3</v>
      </c>
      <c r="S5558" s="50">
        <v>1.6626860322490047</v>
      </c>
      <c r="T5558" s="50">
        <v>6.5815219948954567E-3</v>
      </c>
      <c r="U5558" s="50">
        <v>2.9897733042981227</v>
      </c>
      <c r="V5558" s="51">
        <v>84.681533330743761</v>
      </c>
      <c r="X5558" s="47" t="s">
        <v>1753</v>
      </c>
      <c r="Y5558" s="47" t="s">
        <v>1753</v>
      </c>
      <c r="Z5558" s="47" t="s">
        <v>1753</v>
      </c>
      <c r="AA5558" s="47" t="s">
        <v>1753</v>
      </c>
      <c r="AB5558" s="47" t="s">
        <v>1753</v>
      </c>
      <c r="AC5558" s="47" t="s">
        <v>1753</v>
      </c>
      <c r="AD5558" s="47" t="s">
        <v>1753</v>
      </c>
      <c r="AE5558" s="312"/>
      <c r="AF5558" s="465" t="s">
        <v>1754</v>
      </c>
      <c r="AG5558" s="311">
        <v>40</v>
      </c>
      <c r="AH5558" s="311">
        <v>15</v>
      </c>
      <c r="AI5558" s="311"/>
      <c r="AJ5558" s="311"/>
      <c r="AK5558" s="311"/>
      <c r="AL5558" s="311"/>
      <c r="AM5558" s="311"/>
      <c r="AN5558" s="311"/>
      <c r="AO5558" s="311"/>
      <c r="AP5558" s="311"/>
      <c r="AQ5558" s="311"/>
      <c r="AR5558" s="311"/>
      <c r="AS5558" s="311"/>
      <c r="AT5558" s="311"/>
      <c r="AU5558" s="311"/>
      <c r="AV5558" s="311"/>
      <c r="AW5558" s="311"/>
      <c r="AX5558" s="311"/>
      <c r="AY5558" s="311"/>
      <c r="AZ5558" s="311"/>
      <c r="BA5558" s="311"/>
      <c r="BB5558" s="311"/>
      <c r="BC5558" s="311"/>
      <c r="BD5558" s="311"/>
      <c r="BE5558" s="491"/>
      <c r="BF5558" s="491"/>
      <c r="BG5558" s="491"/>
      <c r="BH5558" s="491"/>
      <c r="BI5558" s="491"/>
      <c r="BJ5558" s="491"/>
      <c r="BK5558" s="491"/>
      <c r="BL5558" s="491"/>
      <c r="BM5558" s="491"/>
      <c r="BN5558" s="491"/>
      <c r="BO5558" s="491"/>
      <c r="BP5558" s="306"/>
      <c r="BQ5558" s="496"/>
      <c r="BR5558" s="496"/>
      <c r="BS5558" s="496"/>
      <c r="BT5558" s="496"/>
      <c r="BU5558" s="496"/>
      <c r="BV5558" s="496"/>
    </row>
    <row r="5559" spans="1:74" s="52" customFormat="1" ht="12.75">
      <c r="A5559" s="45">
        <v>2346.9885393806389</v>
      </c>
      <c r="B5559" s="46" t="s">
        <v>416</v>
      </c>
      <c r="C5559" s="47" t="s">
        <v>359</v>
      </c>
      <c r="D5559" s="48">
        <v>452.89765096530272</v>
      </c>
      <c r="E5559" s="49">
        <v>40.733260000000001</v>
      </c>
      <c r="F5559" s="49">
        <v>7.17E-2</v>
      </c>
      <c r="G5559" s="49">
        <v>14.682539999999999</v>
      </c>
      <c r="H5559" s="49">
        <v>0.39789999999999998</v>
      </c>
      <c r="I5559" s="49">
        <v>0.1976</v>
      </c>
      <c r="J5559" s="49">
        <v>45.101170000000003</v>
      </c>
      <c r="K5559" s="49">
        <v>0.2404</v>
      </c>
      <c r="L5559" s="49">
        <v>101.48427</v>
      </c>
      <c r="M5559" s="47"/>
      <c r="N5559" s="50">
        <v>1.0050771568644923</v>
      </c>
      <c r="O5559" s="50">
        <v>1.3987651518936046E-3</v>
      </c>
      <c r="P5559" s="50">
        <v>0.30297543656935372</v>
      </c>
      <c r="Q5559" s="50">
        <v>7.8971077702712899E-3</v>
      </c>
      <c r="R5559" s="50">
        <v>4.1297419256606559E-3</v>
      </c>
      <c r="S5559" s="50">
        <v>1.6590007683432104</v>
      </c>
      <c r="T5559" s="50">
        <v>6.3553920158697158E-3</v>
      </c>
      <c r="U5559" s="50">
        <v>2.9884309028003648</v>
      </c>
      <c r="V5559" s="51">
        <v>84.55763959773121</v>
      </c>
      <c r="X5559" s="47" t="s">
        <v>1753</v>
      </c>
      <c r="Y5559" s="47" t="s">
        <v>1753</v>
      </c>
      <c r="Z5559" s="47" t="s">
        <v>1753</v>
      </c>
      <c r="AA5559" s="47" t="s">
        <v>1753</v>
      </c>
      <c r="AB5559" s="47" t="s">
        <v>1753</v>
      </c>
      <c r="AC5559" s="47" t="s">
        <v>1753</v>
      </c>
      <c r="AD5559" s="47" t="s">
        <v>1753</v>
      </c>
      <c r="AE5559" s="312"/>
      <c r="AF5559" s="465" t="s">
        <v>1754</v>
      </c>
      <c r="AG5559" s="311">
        <v>40</v>
      </c>
      <c r="AH5559" s="311">
        <v>15</v>
      </c>
      <c r="AI5559" s="311"/>
      <c r="AJ5559" s="311"/>
      <c r="AK5559" s="311"/>
      <c r="AL5559" s="311"/>
      <c r="AM5559" s="311"/>
      <c r="AN5559" s="311"/>
      <c r="AO5559" s="311"/>
      <c r="AP5559" s="311"/>
      <c r="AQ5559" s="311"/>
      <c r="AR5559" s="311"/>
      <c r="AS5559" s="311"/>
      <c r="AT5559" s="311"/>
      <c r="AU5559" s="311"/>
      <c r="AV5559" s="311"/>
      <c r="AW5559" s="311"/>
      <c r="AX5559" s="311"/>
      <c r="AY5559" s="311"/>
      <c r="AZ5559" s="311"/>
      <c r="BA5559" s="311"/>
      <c r="BB5559" s="311"/>
      <c r="BC5559" s="311"/>
      <c r="BD5559" s="311"/>
      <c r="BE5559" s="491"/>
      <c r="BF5559" s="491"/>
      <c r="BG5559" s="491"/>
      <c r="BH5559" s="491"/>
      <c r="BI5559" s="491"/>
      <c r="BJ5559" s="491"/>
      <c r="BK5559" s="491"/>
      <c r="BL5559" s="491"/>
      <c r="BM5559" s="491"/>
      <c r="BN5559" s="491"/>
      <c r="BO5559" s="491"/>
      <c r="BP5559" s="306"/>
      <c r="BQ5559" s="496"/>
      <c r="BR5559" s="496"/>
      <c r="BS5559" s="496"/>
      <c r="BT5559" s="496"/>
      <c r="BU5559" s="496"/>
      <c r="BV5559" s="496"/>
    </row>
    <row r="5560" spans="1:74" s="52" customFormat="1" ht="12.75">
      <c r="A5560" s="45">
        <v>2346.9885393806389</v>
      </c>
      <c r="B5560" s="46" t="s">
        <v>416</v>
      </c>
      <c r="C5560" s="47" t="s">
        <v>359</v>
      </c>
      <c r="D5560" s="48">
        <v>465.83765096530271</v>
      </c>
      <c r="E5560" s="49">
        <v>40.712989999999998</v>
      </c>
      <c r="F5560" s="49">
        <v>5.5599999999999997E-2</v>
      </c>
      <c r="G5560" s="49">
        <v>14.762499999999999</v>
      </c>
      <c r="H5560" s="49">
        <v>0.35239999999999999</v>
      </c>
      <c r="I5560" s="49">
        <v>0.223</v>
      </c>
      <c r="J5560" s="49">
        <v>45.332299999999996</v>
      </c>
      <c r="K5560" s="49">
        <v>0.24610000000000001</v>
      </c>
      <c r="L5560" s="49">
        <v>101.73148999999999</v>
      </c>
      <c r="M5560" s="47"/>
      <c r="N5560" s="50">
        <v>1.0029160517203402</v>
      </c>
      <c r="O5560" s="50">
        <v>1.0828836346428198E-3</v>
      </c>
      <c r="P5560" s="50">
        <v>0.30412175524467067</v>
      </c>
      <c r="Q5560" s="50">
        <v>6.9825069372801349E-3</v>
      </c>
      <c r="R5560" s="50">
        <v>4.652883578236398E-3</v>
      </c>
      <c r="S5560" s="50">
        <v>1.6647456297442678</v>
      </c>
      <c r="T5560" s="50">
        <v>6.4953243806319229E-3</v>
      </c>
      <c r="U5560" s="50">
        <v>2.9921546060029716</v>
      </c>
      <c r="V5560" s="51">
        <v>84.553466751323157</v>
      </c>
      <c r="X5560" s="47" t="s">
        <v>1753</v>
      </c>
      <c r="Y5560" s="47" t="s">
        <v>1753</v>
      </c>
      <c r="Z5560" s="47" t="s">
        <v>1753</v>
      </c>
      <c r="AA5560" s="47" t="s">
        <v>1753</v>
      </c>
      <c r="AB5560" s="47" t="s">
        <v>1753</v>
      </c>
      <c r="AC5560" s="47" t="s">
        <v>1753</v>
      </c>
      <c r="AD5560" s="47" t="s">
        <v>1753</v>
      </c>
      <c r="AE5560" s="312"/>
      <c r="AF5560" s="465" t="s">
        <v>1754</v>
      </c>
      <c r="AG5560" s="311">
        <v>40</v>
      </c>
      <c r="AH5560" s="311">
        <v>15</v>
      </c>
      <c r="AI5560" s="311"/>
      <c r="AJ5560" s="311"/>
      <c r="AK5560" s="311"/>
      <c r="AL5560" s="311"/>
      <c r="AM5560" s="311"/>
      <c r="AN5560" s="311"/>
      <c r="AO5560" s="311"/>
      <c r="AP5560" s="311"/>
      <c r="AQ5560" s="311"/>
      <c r="AR5560" s="311"/>
      <c r="AS5560" s="311"/>
      <c r="AT5560" s="311"/>
      <c r="AU5560" s="311"/>
      <c r="AV5560" s="311"/>
      <c r="AW5560" s="311"/>
      <c r="AX5560" s="311"/>
      <c r="AY5560" s="311"/>
      <c r="AZ5560" s="311"/>
      <c r="BA5560" s="311"/>
      <c r="BB5560" s="311"/>
      <c r="BC5560" s="311"/>
      <c r="BD5560" s="311"/>
      <c r="BE5560" s="491"/>
      <c r="BF5560" s="491"/>
      <c r="BG5560" s="491"/>
      <c r="BH5560" s="491"/>
      <c r="BI5560" s="491"/>
      <c r="BJ5560" s="491"/>
      <c r="BK5560" s="491"/>
      <c r="BL5560" s="491"/>
      <c r="BM5560" s="491"/>
      <c r="BN5560" s="491"/>
      <c r="BO5560" s="491"/>
      <c r="BP5560" s="306"/>
      <c r="BQ5560" s="496"/>
      <c r="BR5560" s="496"/>
      <c r="BS5560" s="496"/>
      <c r="BT5560" s="496"/>
      <c r="BU5560" s="496"/>
      <c r="BV5560" s="496"/>
    </row>
    <row r="5561" spans="1:74" s="52" customFormat="1" ht="12.75">
      <c r="A5561" s="45">
        <v>2346.9885393806389</v>
      </c>
      <c r="B5561" s="46" t="s">
        <v>416</v>
      </c>
      <c r="C5561" s="47" t="s">
        <v>359</v>
      </c>
      <c r="D5561" s="48">
        <v>478.77765096530271</v>
      </c>
      <c r="E5561" s="49">
        <v>40.763689999999997</v>
      </c>
      <c r="F5561" s="49">
        <v>5.79E-2</v>
      </c>
      <c r="G5561" s="49">
        <v>14.652559999999999</v>
      </c>
      <c r="H5561" s="49">
        <v>0.36820000000000003</v>
      </c>
      <c r="I5561" s="49">
        <v>0.17899999999999999</v>
      </c>
      <c r="J5561" s="49">
        <v>45.000680000000003</v>
      </c>
      <c r="K5561" s="49">
        <v>0.24879999999999999</v>
      </c>
      <c r="L5561" s="49">
        <v>101.33783000000001</v>
      </c>
      <c r="M5561" s="47"/>
      <c r="N5561" s="50">
        <v>1.006919762391207</v>
      </c>
      <c r="O5561" s="50">
        <v>1.130772799922485E-3</v>
      </c>
      <c r="P5561" s="50">
        <v>0.30268498431844365</v>
      </c>
      <c r="Q5561" s="50">
        <v>7.3155848357246865E-3</v>
      </c>
      <c r="R5561" s="50">
        <v>3.7450717681649409E-3</v>
      </c>
      <c r="S5561" s="50">
        <v>1.657101064912887</v>
      </c>
      <c r="T5561" s="50">
        <v>6.5846000040783639E-3</v>
      </c>
      <c r="U5561" s="50">
        <v>2.9869577408428021</v>
      </c>
      <c r="V5561" s="51">
        <v>84.555202623410693</v>
      </c>
      <c r="X5561" s="47" t="s">
        <v>1753</v>
      </c>
      <c r="Y5561" s="47" t="s">
        <v>1753</v>
      </c>
      <c r="Z5561" s="47" t="s">
        <v>1753</v>
      </c>
      <c r="AA5561" s="47" t="s">
        <v>1753</v>
      </c>
      <c r="AB5561" s="47" t="s">
        <v>1753</v>
      </c>
      <c r="AC5561" s="47" t="s">
        <v>1753</v>
      </c>
      <c r="AD5561" s="47" t="s">
        <v>1753</v>
      </c>
      <c r="AE5561" s="312"/>
      <c r="AF5561" s="465" t="s">
        <v>1754</v>
      </c>
      <c r="AG5561" s="311">
        <v>40</v>
      </c>
      <c r="AH5561" s="311">
        <v>15</v>
      </c>
      <c r="AI5561" s="311"/>
      <c r="AJ5561" s="311"/>
      <c r="AK5561" s="311"/>
      <c r="AL5561" s="311"/>
      <c r="AM5561" s="311"/>
      <c r="AN5561" s="311"/>
      <c r="AO5561" s="311"/>
      <c r="AP5561" s="311"/>
      <c r="AQ5561" s="311"/>
      <c r="AR5561" s="311"/>
      <c r="AS5561" s="311"/>
      <c r="AT5561" s="311"/>
      <c r="AU5561" s="311"/>
      <c r="AV5561" s="311"/>
      <c r="AW5561" s="311"/>
      <c r="AX5561" s="311"/>
      <c r="AY5561" s="311"/>
      <c r="AZ5561" s="311"/>
      <c r="BA5561" s="311"/>
      <c r="BB5561" s="311"/>
      <c r="BC5561" s="311"/>
      <c r="BD5561" s="311"/>
      <c r="BE5561" s="491"/>
      <c r="BF5561" s="491"/>
      <c r="BG5561" s="491"/>
      <c r="BH5561" s="491"/>
      <c r="BI5561" s="491"/>
      <c r="BJ5561" s="491"/>
      <c r="BK5561" s="491"/>
      <c r="BL5561" s="491"/>
      <c r="BM5561" s="491"/>
      <c r="BN5561" s="491"/>
      <c r="BO5561" s="491"/>
      <c r="BP5561" s="306"/>
      <c r="BQ5561" s="496"/>
      <c r="BR5561" s="496"/>
      <c r="BS5561" s="496"/>
      <c r="BT5561" s="496"/>
      <c r="BU5561" s="496"/>
      <c r="BV5561" s="496"/>
    </row>
    <row r="5562" spans="1:74" s="52" customFormat="1" ht="12.75">
      <c r="A5562" s="45">
        <v>2346.9885393806389</v>
      </c>
      <c r="B5562" s="46" t="s">
        <v>416</v>
      </c>
      <c r="C5562" s="47" t="s">
        <v>359</v>
      </c>
      <c r="D5562" s="48">
        <v>491.71765096530271</v>
      </c>
      <c r="E5562" s="49">
        <v>40.550739999999998</v>
      </c>
      <c r="F5562" s="49">
        <v>4.7100000000000003E-2</v>
      </c>
      <c r="G5562" s="49">
        <v>14.682539999999999</v>
      </c>
      <c r="H5562" s="49">
        <v>0.31369999999999998</v>
      </c>
      <c r="I5562" s="49">
        <v>0.16769999999999999</v>
      </c>
      <c r="J5562" s="49">
        <v>45.19162</v>
      </c>
      <c r="K5562" s="49">
        <v>0.25109999999999999</v>
      </c>
      <c r="L5562" s="49">
        <v>101.2842</v>
      </c>
      <c r="M5562" s="47"/>
      <c r="N5562" s="50">
        <v>1.0026038288288159</v>
      </c>
      <c r="O5562" s="50">
        <v>9.2071855835922859E-4</v>
      </c>
      <c r="P5562" s="50">
        <v>0.30359020927652458</v>
      </c>
      <c r="Q5562" s="50">
        <v>6.2386265040406293E-3</v>
      </c>
      <c r="R5562" s="50">
        <v>3.5119585111482486E-3</v>
      </c>
      <c r="S5562" s="50">
        <v>1.6657009381011849</v>
      </c>
      <c r="T5562" s="50">
        <v>6.6517349401622799E-3</v>
      </c>
      <c r="U5562" s="50">
        <v>2.9910313269612399</v>
      </c>
      <c r="V5562" s="51">
        <v>84.583782358399233</v>
      </c>
      <c r="X5562" s="47" t="s">
        <v>1753</v>
      </c>
      <c r="Y5562" s="47" t="s">
        <v>1753</v>
      </c>
      <c r="Z5562" s="47" t="s">
        <v>1753</v>
      </c>
      <c r="AA5562" s="47" t="s">
        <v>1753</v>
      </c>
      <c r="AB5562" s="47" t="s">
        <v>1753</v>
      </c>
      <c r="AC5562" s="47" t="s">
        <v>1753</v>
      </c>
      <c r="AD5562" s="47" t="s">
        <v>1753</v>
      </c>
      <c r="AE5562" s="312"/>
      <c r="AF5562" s="465" t="s">
        <v>1754</v>
      </c>
      <c r="AG5562" s="311">
        <v>40</v>
      </c>
      <c r="AH5562" s="311">
        <v>15</v>
      </c>
      <c r="AI5562" s="311"/>
      <c r="AJ5562" s="311"/>
      <c r="AK5562" s="311"/>
      <c r="AL5562" s="311"/>
      <c r="AM5562" s="311"/>
      <c r="AN5562" s="311"/>
      <c r="AO5562" s="311"/>
      <c r="AP5562" s="311"/>
      <c r="AQ5562" s="311"/>
      <c r="AR5562" s="311"/>
      <c r="AS5562" s="311"/>
      <c r="AT5562" s="311"/>
      <c r="AU5562" s="311"/>
      <c r="AV5562" s="311"/>
      <c r="AW5562" s="311"/>
      <c r="AX5562" s="311"/>
      <c r="AY5562" s="311"/>
      <c r="AZ5562" s="311"/>
      <c r="BA5562" s="311"/>
      <c r="BB5562" s="311"/>
      <c r="BC5562" s="311"/>
      <c r="BD5562" s="311"/>
      <c r="BE5562" s="491"/>
      <c r="BF5562" s="491"/>
      <c r="BG5562" s="491"/>
      <c r="BH5562" s="491"/>
      <c r="BI5562" s="491"/>
      <c r="BJ5562" s="491"/>
      <c r="BK5562" s="491"/>
      <c r="BL5562" s="491"/>
      <c r="BM5562" s="491"/>
      <c r="BN5562" s="491"/>
      <c r="BO5562" s="491"/>
      <c r="BP5562" s="306"/>
      <c r="BQ5562" s="496"/>
      <c r="BR5562" s="496"/>
      <c r="BS5562" s="496"/>
      <c r="BT5562" s="496"/>
      <c r="BU5562" s="496"/>
      <c r="BV5562" s="496"/>
    </row>
    <row r="5563" spans="1:74" s="52" customFormat="1" ht="12.75">
      <c r="A5563" s="45">
        <v>2346.9885393806389</v>
      </c>
      <c r="B5563" s="46" t="s">
        <v>416</v>
      </c>
      <c r="C5563" s="47" t="s">
        <v>359</v>
      </c>
      <c r="D5563" s="48">
        <v>504.65765096530271</v>
      </c>
      <c r="E5563" s="49">
        <v>40.733260000000001</v>
      </c>
      <c r="F5563" s="49">
        <v>5.6099999999999997E-2</v>
      </c>
      <c r="G5563" s="49">
        <v>14.822469999999999</v>
      </c>
      <c r="H5563" s="49">
        <v>0.377</v>
      </c>
      <c r="I5563" s="49">
        <v>0.17610000000000001</v>
      </c>
      <c r="J5563" s="49">
        <v>45.091119999999997</v>
      </c>
      <c r="K5563" s="49">
        <v>0.25230000000000002</v>
      </c>
      <c r="L5563" s="49">
        <v>101.57935000000001</v>
      </c>
      <c r="M5563" s="47"/>
      <c r="N5563" s="50">
        <v>1.0045766070661948</v>
      </c>
      <c r="O5563" s="50">
        <v>1.0938862612468053E-3</v>
      </c>
      <c r="P5563" s="50">
        <v>0.30571057755074521</v>
      </c>
      <c r="Q5563" s="50">
        <v>7.4785798333322018E-3</v>
      </c>
      <c r="R5563" s="50">
        <v>3.6785696779433009E-3</v>
      </c>
      <c r="S5563" s="50">
        <v>1.6578050557370114</v>
      </c>
      <c r="T5563" s="50">
        <v>6.6666674115320769E-3</v>
      </c>
      <c r="U5563" s="50">
        <v>2.9886724488638143</v>
      </c>
      <c r="V5563" s="51">
        <v>84.430448509398616</v>
      </c>
      <c r="X5563" s="47" t="s">
        <v>1753</v>
      </c>
      <c r="Y5563" s="47" t="s">
        <v>1753</v>
      </c>
      <c r="Z5563" s="47" t="s">
        <v>1753</v>
      </c>
      <c r="AA5563" s="47" t="s">
        <v>1753</v>
      </c>
      <c r="AB5563" s="47" t="s">
        <v>1753</v>
      </c>
      <c r="AC5563" s="47" t="s">
        <v>1753</v>
      </c>
      <c r="AD5563" s="47" t="s">
        <v>1753</v>
      </c>
      <c r="AE5563" s="312"/>
      <c r="AF5563" s="465" t="s">
        <v>1754</v>
      </c>
      <c r="AG5563" s="311">
        <v>40</v>
      </c>
      <c r="AH5563" s="311">
        <v>15</v>
      </c>
      <c r="AI5563" s="311"/>
      <c r="AJ5563" s="311"/>
      <c r="AK5563" s="311"/>
      <c r="AL5563" s="311"/>
      <c r="AM5563" s="311"/>
      <c r="AN5563" s="311"/>
      <c r="AO5563" s="311"/>
      <c r="AP5563" s="311"/>
      <c r="AQ5563" s="311"/>
      <c r="AR5563" s="311"/>
      <c r="AS5563" s="311"/>
      <c r="AT5563" s="311"/>
      <c r="AU5563" s="311"/>
      <c r="AV5563" s="311"/>
      <c r="AW5563" s="311"/>
      <c r="AX5563" s="311"/>
      <c r="AY5563" s="311"/>
      <c r="AZ5563" s="311"/>
      <c r="BA5563" s="311"/>
      <c r="BB5563" s="311"/>
      <c r="BC5563" s="311"/>
      <c r="BD5563" s="311"/>
      <c r="BE5563" s="491"/>
      <c r="BF5563" s="491"/>
      <c r="BG5563" s="491"/>
      <c r="BH5563" s="491"/>
      <c r="BI5563" s="491"/>
      <c r="BJ5563" s="491"/>
      <c r="BK5563" s="491"/>
      <c r="BL5563" s="491"/>
      <c r="BM5563" s="491"/>
      <c r="BN5563" s="491"/>
      <c r="BO5563" s="491"/>
      <c r="BP5563" s="306"/>
      <c r="BQ5563" s="496"/>
      <c r="BR5563" s="496"/>
      <c r="BS5563" s="496"/>
      <c r="BT5563" s="496"/>
      <c r="BU5563" s="496"/>
      <c r="BV5563" s="496"/>
    </row>
    <row r="5564" spans="1:74" s="52" customFormat="1" ht="12.75">
      <c r="A5564" s="45">
        <v>2346.9885393806389</v>
      </c>
      <c r="B5564" s="46" t="s">
        <v>416</v>
      </c>
      <c r="C5564" s="47" t="s">
        <v>359</v>
      </c>
      <c r="D5564" s="48">
        <v>517.59765096530271</v>
      </c>
      <c r="E5564" s="49">
        <v>39.6584</v>
      </c>
      <c r="F5564" s="49">
        <v>3.49E-2</v>
      </c>
      <c r="G5564" s="49">
        <v>14.46265</v>
      </c>
      <c r="H5564" s="49">
        <v>0.35110000000000002</v>
      </c>
      <c r="I5564" s="49">
        <v>0.21709999999999999</v>
      </c>
      <c r="J5564" s="49">
        <v>46.528170000000003</v>
      </c>
      <c r="K5564" s="49">
        <v>0.25679999999999997</v>
      </c>
      <c r="L5564" s="49">
        <v>101.58712000000001</v>
      </c>
      <c r="M5564" s="47"/>
      <c r="N5564" s="50">
        <v>0.98021016718000709</v>
      </c>
      <c r="O5564" s="50">
        <v>6.8200075605855982E-4</v>
      </c>
      <c r="P5564" s="50">
        <v>0.29894265299123141</v>
      </c>
      <c r="Q5564" s="50">
        <v>6.9800532519374795E-3</v>
      </c>
      <c r="R5564" s="50">
        <v>4.5449548867261599E-3</v>
      </c>
      <c r="S5564" s="50">
        <v>1.7143856832305102</v>
      </c>
      <c r="T5564" s="50">
        <v>6.8004347972794648E-3</v>
      </c>
      <c r="U5564" s="50">
        <v>3.0144544400002293</v>
      </c>
      <c r="V5564" s="51">
        <v>85.151818130557174</v>
      </c>
      <c r="X5564" s="47" t="s">
        <v>1753</v>
      </c>
      <c r="Y5564" s="47" t="s">
        <v>1753</v>
      </c>
      <c r="Z5564" s="47" t="s">
        <v>1753</v>
      </c>
      <c r="AA5564" s="47" t="s">
        <v>1753</v>
      </c>
      <c r="AB5564" s="47" t="s">
        <v>1753</v>
      </c>
      <c r="AC5564" s="47" t="s">
        <v>1753</v>
      </c>
      <c r="AD5564" s="47" t="s">
        <v>1753</v>
      </c>
      <c r="AE5564" s="312"/>
      <c r="AF5564" s="465" t="s">
        <v>1754</v>
      </c>
      <c r="AG5564" s="311">
        <v>40</v>
      </c>
      <c r="AH5564" s="311">
        <v>15</v>
      </c>
      <c r="AI5564" s="311"/>
      <c r="AJ5564" s="311"/>
      <c r="AK5564" s="311"/>
      <c r="AL5564" s="311"/>
      <c r="AM5564" s="311"/>
      <c r="AN5564" s="311"/>
      <c r="AO5564" s="311"/>
      <c r="AP5564" s="311"/>
      <c r="AQ5564" s="311"/>
      <c r="AR5564" s="311"/>
      <c r="AS5564" s="311"/>
      <c r="AT5564" s="311"/>
      <c r="AU5564" s="311"/>
      <c r="AV5564" s="311"/>
      <c r="AW5564" s="311"/>
      <c r="AX5564" s="311"/>
      <c r="AY5564" s="311"/>
      <c r="AZ5564" s="311"/>
      <c r="BA5564" s="311"/>
      <c r="BB5564" s="311"/>
      <c r="BC5564" s="311"/>
      <c r="BD5564" s="311"/>
      <c r="BE5564" s="491"/>
      <c r="BF5564" s="491"/>
      <c r="BG5564" s="491"/>
      <c r="BH5564" s="491"/>
      <c r="BI5564" s="491"/>
      <c r="BJ5564" s="491"/>
      <c r="BK5564" s="491"/>
      <c r="BL5564" s="491"/>
      <c r="BM5564" s="491"/>
      <c r="BN5564" s="491"/>
      <c r="BO5564" s="491"/>
      <c r="BP5564" s="306"/>
      <c r="BQ5564" s="496"/>
      <c r="BR5564" s="496"/>
      <c r="BS5564" s="496"/>
      <c r="BT5564" s="496"/>
      <c r="BU5564" s="496"/>
      <c r="BV5564" s="496"/>
    </row>
    <row r="5565" spans="1:74" s="52" customFormat="1" ht="12.75">
      <c r="A5565" s="45">
        <v>2346.9885393806389</v>
      </c>
      <c r="B5565" s="46" t="s">
        <v>416</v>
      </c>
      <c r="C5565" s="47" t="s">
        <v>359</v>
      </c>
      <c r="D5565" s="48">
        <v>530.53765096530276</v>
      </c>
      <c r="E5565" s="49">
        <v>40.702849999999998</v>
      </c>
      <c r="F5565" s="49">
        <v>4.0300000000000002E-2</v>
      </c>
      <c r="G5565" s="49">
        <v>14.5726</v>
      </c>
      <c r="H5565" s="49">
        <v>0.31080000000000002</v>
      </c>
      <c r="I5565" s="49">
        <v>0.25619999999999998</v>
      </c>
      <c r="J5565" s="49">
        <v>45.101170000000003</v>
      </c>
      <c r="K5565" s="49">
        <v>0.25009999999999999</v>
      </c>
      <c r="L5565" s="49">
        <v>101.29842000000001</v>
      </c>
      <c r="M5565" s="47"/>
      <c r="N5565" s="50">
        <v>1.0060119168033008</v>
      </c>
      <c r="O5565" s="50">
        <v>7.8751487728644153E-4</v>
      </c>
      <c r="P5565" s="50">
        <v>0.30121135793235121</v>
      </c>
      <c r="Q5565" s="50">
        <v>6.1787867746635411E-3</v>
      </c>
      <c r="R5565" s="50">
        <v>5.3634368361844958E-3</v>
      </c>
      <c r="S5565" s="50">
        <v>1.6617843310313849</v>
      </c>
      <c r="T5565" s="50">
        <v>6.6229220716941461E-3</v>
      </c>
      <c r="U5565" s="50">
        <v>2.9895895038789586</v>
      </c>
      <c r="V5565" s="51">
        <v>84.655526263974608</v>
      </c>
      <c r="X5565" s="47" t="s">
        <v>1753</v>
      </c>
      <c r="Y5565" s="47" t="s">
        <v>1753</v>
      </c>
      <c r="Z5565" s="47" t="s">
        <v>1753</v>
      </c>
      <c r="AA5565" s="47" t="s">
        <v>1753</v>
      </c>
      <c r="AB5565" s="47" t="s">
        <v>1753</v>
      </c>
      <c r="AC5565" s="47" t="s">
        <v>1753</v>
      </c>
      <c r="AD5565" s="47" t="s">
        <v>1753</v>
      </c>
      <c r="AE5565" s="312"/>
      <c r="AF5565" s="465" t="s">
        <v>1754</v>
      </c>
      <c r="AG5565" s="311">
        <v>40</v>
      </c>
      <c r="AH5565" s="311">
        <v>15</v>
      </c>
      <c r="AI5565" s="311"/>
      <c r="AJ5565" s="311"/>
      <c r="AK5565" s="311"/>
      <c r="AL5565" s="311"/>
      <c r="AM5565" s="311"/>
      <c r="AN5565" s="311"/>
      <c r="AO5565" s="311"/>
      <c r="AP5565" s="311"/>
      <c r="AQ5565" s="311"/>
      <c r="AR5565" s="311"/>
      <c r="AS5565" s="311"/>
      <c r="AT5565" s="311"/>
      <c r="AU5565" s="311"/>
      <c r="AV5565" s="311"/>
      <c r="AW5565" s="311"/>
      <c r="AX5565" s="311"/>
      <c r="AY5565" s="311"/>
      <c r="AZ5565" s="311"/>
      <c r="BA5565" s="311"/>
      <c r="BB5565" s="311"/>
      <c r="BC5565" s="311"/>
      <c r="BD5565" s="311"/>
      <c r="BE5565" s="491"/>
      <c r="BF5565" s="491"/>
      <c r="BG5565" s="491"/>
      <c r="BH5565" s="491"/>
      <c r="BI5565" s="491"/>
      <c r="BJ5565" s="491"/>
      <c r="BK5565" s="491"/>
      <c r="BL5565" s="491"/>
      <c r="BM5565" s="491"/>
      <c r="BN5565" s="491"/>
      <c r="BO5565" s="491"/>
      <c r="BP5565" s="306"/>
      <c r="BQ5565" s="496"/>
      <c r="BR5565" s="496"/>
      <c r="BS5565" s="496"/>
      <c r="BT5565" s="496"/>
      <c r="BU5565" s="496"/>
      <c r="BV5565" s="496"/>
    </row>
    <row r="5566" spans="1:74" s="52" customFormat="1" ht="12.75">
      <c r="A5566" s="45">
        <v>2346.9885393806389</v>
      </c>
      <c r="B5566" s="46" t="s">
        <v>416</v>
      </c>
      <c r="C5566" s="47" t="s">
        <v>359</v>
      </c>
      <c r="D5566" s="48">
        <v>543.47765096530281</v>
      </c>
      <c r="E5566" s="49">
        <v>40.804250000000003</v>
      </c>
      <c r="F5566" s="49">
        <v>3.5499999999999997E-2</v>
      </c>
      <c r="G5566" s="49">
        <v>14.692539999999999</v>
      </c>
      <c r="H5566" s="49">
        <v>0.32629999999999998</v>
      </c>
      <c r="I5566" s="49">
        <v>0.16209999999999999</v>
      </c>
      <c r="J5566" s="49">
        <v>45.121270000000003</v>
      </c>
      <c r="K5566" s="49">
        <v>0.2495</v>
      </c>
      <c r="L5566" s="49">
        <v>101.44826</v>
      </c>
      <c r="M5566" s="47"/>
      <c r="N5566" s="50">
        <v>1.0069013541262051</v>
      </c>
      <c r="O5566" s="50">
        <v>6.9260447506802722E-4</v>
      </c>
      <c r="P5566" s="50">
        <v>0.30320363313799498</v>
      </c>
      <c r="Q5566" s="50">
        <v>6.4765316371302346E-3</v>
      </c>
      <c r="R5566" s="50">
        <v>3.3880536535901371E-3</v>
      </c>
      <c r="S5566" s="50">
        <v>1.6598597188640545</v>
      </c>
      <c r="T5566" s="50">
        <v>6.5964416110010108E-3</v>
      </c>
      <c r="U5566" s="50">
        <v>2.9885604799599887</v>
      </c>
      <c r="V5566" s="51">
        <v>84.554567083697535</v>
      </c>
      <c r="X5566" s="47" t="s">
        <v>1753</v>
      </c>
      <c r="Y5566" s="47" t="s">
        <v>1753</v>
      </c>
      <c r="Z5566" s="47" t="s">
        <v>1753</v>
      </c>
      <c r="AA5566" s="47" t="s">
        <v>1753</v>
      </c>
      <c r="AB5566" s="47" t="s">
        <v>1753</v>
      </c>
      <c r="AC5566" s="47" t="s">
        <v>1753</v>
      </c>
      <c r="AD5566" s="47" t="s">
        <v>1753</v>
      </c>
      <c r="AE5566" s="312"/>
      <c r="AF5566" s="465" t="s">
        <v>1754</v>
      </c>
      <c r="AG5566" s="311">
        <v>40</v>
      </c>
      <c r="AH5566" s="311">
        <v>15</v>
      </c>
      <c r="AI5566" s="311"/>
      <c r="AJ5566" s="311"/>
      <c r="AK5566" s="311"/>
      <c r="AL5566" s="311"/>
      <c r="AM5566" s="311"/>
      <c r="AN5566" s="311"/>
      <c r="AO5566" s="311"/>
      <c r="AP5566" s="311"/>
      <c r="AQ5566" s="311"/>
      <c r="AR5566" s="311"/>
      <c r="AS5566" s="311"/>
      <c r="AT5566" s="311"/>
      <c r="AU5566" s="311"/>
      <c r="AV5566" s="311"/>
      <c r="AW5566" s="311"/>
      <c r="AX5566" s="311"/>
      <c r="AY5566" s="311"/>
      <c r="AZ5566" s="311"/>
      <c r="BA5566" s="311"/>
      <c r="BB5566" s="311"/>
      <c r="BC5566" s="311"/>
      <c r="BD5566" s="311"/>
      <c r="BE5566" s="491"/>
      <c r="BF5566" s="491"/>
      <c r="BG5566" s="491"/>
      <c r="BH5566" s="491"/>
      <c r="BI5566" s="491"/>
      <c r="BJ5566" s="491"/>
      <c r="BK5566" s="491"/>
      <c r="BL5566" s="491"/>
      <c r="BM5566" s="491"/>
      <c r="BN5566" s="491"/>
      <c r="BO5566" s="491"/>
      <c r="BP5566" s="306"/>
      <c r="BQ5566" s="496"/>
      <c r="BR5566" s="496"/>
      <c r="BS5566" s="496"/>
      <c r="BT5566" s="496"/>
      <c r="BU5566" s="496"/>
      <c r="BV5566" s="496"/>
    </row>
    <row r="5567" spans="1:74" s="52" customFormat="1" ht="12.75">
      <c r="A5567" s="45">
        <v>2346.9885393806389</v>
      </c>
      <c r="B5567" s="46" t="s">
        <v>416</v>
      </c>
      <c r="C5567" s="47" t="s">
        <v>359</v>
      </c>
      <c r="D5567" s="48">
        <v>556.41765096530287</v>
      </c>
      <c r="E5567" s="49">
        <v>40.814390000000003</v>
      </c>
      <c r="F5567" s="49">
        <v>5.2200000000000003E-2</v>
      </c>
      <c r="G5567" s="49">
        <v>14.58259</v>
      </c>
      <c r="H5567" s="49">
        <v>0.37069999999999997</v>
      </c>
      <c r="I5567" s="49">
        <v>0.1971</v>
      </c>
      <c r="J5567" s="49">
        <v>45.141370000000002</v>
      </c>
      <c r="K5567" s="49">
        <v>0.25459999999999999</v>
      </c>
      <c r="L5567" s="49">
        <v>101.48595</v>
      </c>
      <c r="M5567" s="47"/>
      <c r="N5567" s="50">
        <v>1.0064503436548049</v>
      </c>
      <c r="O5567" s="50">
        <v>1.017712152625434E-3</v>
      </c>
      <c r="P5567" s="50">
        <v>0.30072511658170054</v>
      </c>
      <c r="Q5567" s="50">
        <v>7.3526775560280788E-3</v>
      </c>
      <c r="R5567" s="50">
        <v>4.1167207263234267E-3</v>
      </c>
      <c r="S5567" s="50">
        <v>1.6594429385480693</v>
      </c>
      <c r="T5567" s="50">
        <v>6.7265920430737269E-3</v>
      </c>
      <c r="U5567" s="50">
        <v>2.9876698694565356</v>
      </c>
      <c r="V5567" s="51">
        <v>84.658197250245891</v>
      </c>
      <c r="X5567" s="47" t="s">
        <v>1753</v>
      </c>
      <c r="Y5567" s="47" t="s">
        <v>1753</v>
      </c>
      <c r="Z5567" s="47" t="s">
        <v>1753</v>
      </c>
      <c r="AA5567" s="47" t="s">
        <v>1753</v>
      </c>
      <c r="AB5567" s="47" t="s">
        <v>1753</v>
      </c>
      <c r="AC5567" s="47" t="s">
        <v>1753</v>
      </c>
      <c r="AD5567" s="47" t="s">
        <v>1753</v>
      </c>
      <c r="AE5567" s="312"/>
      <c r="AF5567" s="465" t="s">
        <v>1754</v>
      </c>
      <c r="AG5567" s="311">
        <v>40</v>
      </c>
      <c r="AH5567" s="311">
        <v>15</v>
      </c>
      <c r="AI5567" s="311"/>
      <c r="AJ5567" s="311"/>
      <c r="AK5567" s="311"/>
      <c r="AL5567" s="311"/>
      <c r="AM5567" s="311"/>
      <c r="AN5567" s="311"/>
      <c r="AO5567" s="311"/>
      <c r="AP5567" s="311"/>
      <c r="AQ5567" s="311"/>
      <c r="AR5567" s="311"/>
      <c r="AS5567" s="311"/>
      <c r="AT5567" s="311"/>
      <c r="AU5567" s="311"/>
      <c r="AV5567" s="311"/>
      <c r="AW5567" s="311"/>
      <c r="AX5567" s="311"/>
      <c r="AY5567" s="311"/>
      <c r="AZ5567" s="311"/>
      <c r="BA5567" s="311"/>
      <c r="BB5567" s="311"/>
      <c r="BC5567" s="311"/>
      <c r="BD5567" s="311"/>
      <c r="BE5567" s="491"/>
      <c r="BF5567" s="491"/>
      <c r="BG5567" s="491"/>
      <c r="BH5567" s="491"/>
      <c r="BI5567" s="491"/>
      <c r="BJ5567" s="491"/>
      <c r="BK5567" s="491"/>
      <c r="BL5567" s="491"/>
      <c r="BM5567" s="491"/>
      <c r="BN5567" s="491"/>
      <c r="BO5567" s="491"/>
      <c r="BP5567" s="306"/>
      <c r="BQ5567" s="496"/>
      <c r="BR5567" s="496"/>
      <c r="BS5567" s="496"/>
      <c r="BT5567" s="496"/>
      <c r="BU5567" s="496"/>
      <c r="BV5567" s="496"/>
    </row>
    <row r="5568" spans="1:74" s="52" customFormat="1" ht="12.75">
      <c r="A5568" s="45">
        <v>2346.9885393806389</v>
      </c>
      <c r="B5568" s="46" t="s">
        <v>416</v>
      </c>
      <c r="C5568" s="47" t="s">
        <v>359</v>
      </c>
      <c r="D5568" s="48">
        <v>569.35765096530292</v>
      </c>
      <c r="E5568" s="49">
        <v>40.652149999999999</v>
      </c>
      <c r="F5568" s="49">
        <v>3.9600000000000003E-2</v>
      </c>
      <c r="G5568" s="49">
        <v>14.59259</v>
      </c>
      <c r="H5568" s="49">
        <v>0.35120000000000001</v>
      </c>
      <c r="I5568" s="49">
        <v>0.23519999999999999</v>
      </c>
      <c r="J5568" s="49">
        <v>45.181559999999998</v>
      </c>
      <c r="K5568" s="49">
        <v>0.25109999999999999</v>
      </c>
      <c r="L5568" s="49">
        <v>101.37339999999998</v>
      </c>
      <c r="M5568" s="47"/>
      <c r="N5568" s="50">
        <v>1.0041769696972787</v>
      </c>
      <c r="O5568" s="50">
        <v>7.7338783832672081E-4</v>
      </c>
      <c r="P5568" s="50">
        <v>0.30144987766384862</v>
      </c>
      <c r="Q5568" s="50">
        <v>6.9779063586798478E-3</v>
      </c>
      <c r="R5568" s="50">
        <v>4.9209595374508606E-3</v>
      </c>
      <c r="S5568" s="50">
        <v>1.6637823195216754</v>
      </c>
      <c r="T5568" s="50">
        <v>6.6455525661205384E-3</v>
      </c>
      <c r="U5568" s="50">
        <v>2.990355081113345</v>
      </c>
      <c r="V5568" s="51">
        <v>84.660851878186946</v>
      </c>
      <c r="X5568" s="47" t="s">
        <v>1753</v>
      </c>
      <c r="Y5568" s="47" t="s">
        <v>1753</v>
      </c>
      <c r="Z5568" s="47" t="s">
        <v>1753</v>
      </c>
      <c r="AA5568" s="47" t="s">
        <v>1753</v>
      </c>
      <c r="AB5568" s="47" t="s">
        <v>1753</v>
      </c>
      <c r="AC5568" s="47" t="s">
        <v>1753</v>
      </c>
      <c r="AD5568" s="47" t="s">
        <v>1753</v>
      </c>
      <c r="AE5568" s="312"/>
      <c r="AF5568" s="465" t="s">
        <v>1754</v>
      </c>
      <c r="AG5568" s="311">
        <v>40</v>
      </c>
      <c r="AH5568" s="311">
        <v>15</v>
      </c>
      <c r="AI5568" s="311"/>
      <c r="AJ5568" s="311"/>
      <c r="AK5568" s="311"/>
      <c r="AL5568" s="311"/>
      <c r="AM5568" s="311"/>
      <c r="AN5568" s="311"/>
      <c r="AO5568" s="311"/>
      <c r="AP5568" s="311"/>
      <c r="AQ5568" s="311"/>
      <c r="AR5568" s="311"/>
      <c r="AS5568" s="311"/>
      <c r="AT5568" s="311"/>
      <c r="AU5568" s="311"/>
      <c r="AV5568" s="311"/>
      <c r="AW5568" s="311"/>
      <c r="AX5568" s="311"/>
      <c r="AY5568" s="311"/>
      <c r="AZ5568" s="311"/>
      <c r="BA5568" s="311"/>
      <c r="BB5568" s="311"/>
      <c r="BC5568" s="311"/>
      <c r="BD5568" s="311"/>
      <c r="BE5568" s="491"/>
      <c r="BF5568" s="491"/>
      <c r="BG5568" s="491"/>
      <c r="BH5568" s="491"/>
      <c r="BI5568" s="491"/>
      <c r="BJ5568" s="491"/>
      <c r="BK5568" s="491"/>
      <c r="BL5568" s="491"/>
      <c r="BM5568" s="491"/>
      <c r="BN5568" s="491"/>
      <c r="BO5568" s="491"/>
      <c r="BP5568" s="306"/>
      <c r="BQ5568" s="496"/>
      <c r="BR5568" s="496"/>
      <c r="BS5568" s="496"/>
      <c r="BT5568" s="496"/>
      <c r="BU5568" s="496"/>
      <c r="BV5568" s="496"/>
    </row>
    <row r="5569" spans="1:74" s="52" customFormat="1" ht="12.75">
      <c r="A5569" s="45">
        <v>2346.9885393806389</v>
      </c>
      <c r="B5569" s="46" t="s">
        <v>416</v>
      </c>
      <c r="C5569" s="47" t="s">
        <v>359</v>
      </c>
      <c r="D5569" s="48">
        <v>582.29765096530298</v>
      </c>
      <c r="E5569" s="49">
        <v>40.591299999999997</v>
      </c>
      <c r="F5569" s="49">
        <v>4.53E-2</v>
      </c>
      <c r="G5569" s="49">
        <v>14.762499999999999</v>
      </c>
      <c r="H5569" s="49">
        <v>0.35249999999999998</v>
      </c>
      <c r="I5569" s="49">
        <v>0.25169999999999998</v>
      </c>
      <c r="J5569" s="49">
        <v>45.332299999999996</v>
      </c>
      <c r="K5569" s="49">
        <v>0.25309999999999999</v>
      </c>
      <c r="L5569" s="49">
        <v>101.6639</v>
      </c>
      <c r="M5569" s="47"/>
      <c r="N5569" s="50">
        <v>1.000838003322901</v>
      </c>
      <c r="O5569" s="50">
        <v>8.8308893753662361E-4</v>
      </c>
      <c r="P5569" s="50">
        <v>0.30440146058435114</v>
      </c>
      <c r="Q5569" s="50">
        <v>6.9909120911104076E-3</v>
      </c>
      <c r="R5569" s="50">
        <v>5.256537682515802E-3</v>
      </c>
      <c r="S5569" s="50">
        <v>1.6662767212686955</v>
      </c>
      <c r="T5569" s="50">
        <v>6.6862193477356157E-3</v>
      </c>
      <c r="U5569" s="50">
        <v>2.9931043644509598</v>
      </c>
      <c r="V5569" s="51">
        <v>84.553466751323157</v>
      </c>
      <c r="X5569" s="47" t="s">
        <v>1753</v>
      </c>
      <c r="Y5569" s="47" t="s">
        <v>1753</v>
      </c>
      <c r="Z5569" s="47" t="s">
        <v>1753</v>
      </c>
      <c r="AA5569" s="47" t="s">
        <v>1753</v>
      </c>
      <c r="AB5569" s="47" t="s">
        <v>1753</v>
      </c>
      <c r="AC5569" s="47" t="s">
        <v>1753</v>
      </c>
      <c r="AD5569" s="47" t="s">
        <v>1753</v>
      </c>
      <c r="AE5569" s="312"/>
      <c r="AF5569" s="465" t="s">
        <v>1754</v>
      </c>
      <c r="AG5569" s="311">
        <v>40</v>
      </c>
      <c r="AH5569" s="311">
        <v>15</v>
      </c>
      <c r="AI5569" s="311"/>
      <c r="AJ5569" s="311"/>
      <c r="AK5569" s="311"/>
      <c r="AL5569" s="311"/>
      <c r="AM5569" s="311"/>
      <c r="AN5569" s="311"/>
      <c r="AO5569" s="311"/>
      <c r="AP5569" s="311"/>
      <c r="AQ5569" s="311"/>
      <c r="AR5569" s="311"/>
      <c r="AS5569" s="311"/>
      <c r="AT5569" s="311"/>
      <c r="AU5569" s="311"/>
      <c r="AV5569" s="311"/>
      <c r="AW5569" s="311"/>
      <c r="AX5569" s="311"/>
      <c r="AY5569" s="311"/>
      <c r="AZ5569" s="311"/>
      <c r="BA5569" s="311"/>
      <c r="BB5569" s="311"/>
      <c r="BC5569" s="311"/>
      <c r="BD5569" s="311"/>
      <c r="BE5569" s="491"/>
      <c r="BF5569" s="491"/>
      <c r="BG5569" s="491"/>
      <c r="BH5569" s="491"/>
      <c r="BI5569" s="491"/>
      <c r="BJ5569" s="491"/>
      <c r="BK5569" s="491"/>
      <c r="BL5569" s="491"/>
      <c r="BM5569" s="491"/>
      <c r="BN5569" s="491"/>
      <c r="BO5569" s="491"/>
      <c r="BP5569" s="306"/>
      <c r="BQ5569" s="496"/>
      <c r="BR5569" s="496"/>
      <c r="BS5569" s="496"/>
      <c r="BT5569" s="496"/>
      <c r="BU5569" s="496"/>
      <c r="BV5569" s="496"/>
    </row>
    <row r="5570" spans="1:74" s="52" customFormat="1" ht="12.75">
      <c r="A5570" s="45">
        <v>2346.9885393806389</v>
      </c>
      <c r="B5570" s="46" t="s">
        <v>416</v>
      </c>
      <c r="C5570" s="47" t="s">
        <v>359</v>
      </c>
      <c r="D5570" s="48">
        <v>595.23765096530303</v>
      </c>
      <c r="E5570" s="49">
        <v>40.702849999999998</v>
      </c>
      <c r="F5570" s="49">
        <v>5.9200000000000003E-2</v>
      </c>
      <c r="G5570" s="49">
        <v>14.60258</v>
      </c>
      <c r="H5570" s="49">
        <v>0.35599999999999998</v>
      </c>
      <c r="I5570" s="49">
        <v>0.17019999999999999</v>
      </c>
      <c r="J5570" s="49">
        <v>45.141370000000002</v>
      </c>
      <c r="K5570" s="49">
        <v>0.24890000000000001</v>
      </c>
      <c r="L5570" s="49">
        <v>101.33070000000001</v>
      </c>
      <c r="M5570" s="47"/>
      <c r="N5570" s="50">
        <v>1.0055166684355357</v>
      </c>
      <c r="O5570" s="50">
        <v>1.1562761736820593E-3</v>
      </c>
      <c r="P5570" s="50">
        <v>0.30168244768988772</v>
      </c>
      <c r="Q5570" s="50">
        <v>7.073890700545901E-3</v>
      </c>
      <c r="R5570" s="50">
        <v>3.5613097591529036E-3</v>
      </c>
      <c r="S5570" s="50">
        <v>1.6624467213676175</v>
      </c>
      <c r="T5570" s="50">
        <v>6.5879000101397986E-3</v>
      </c>
      <c r="U5570" s="50">
        <v>2.9892795486954507</v>
      </c>
      <c r="V5570" s="51">
        <v>84.640396749738656</v>
      </c>
      <c r="X5570" s="47" t="s">
        <v>1753</v>
      </c>
      <c r="Y5570" s="47" t="s">
        <v>1753</v>
      </c>
      <c r="Z5570" s="47" t="s">
        <v>1753</v>
      </c>
      <c r="AA5570" s="47" t="s">
        <v>1753</v>
      </c>
      <c r="AB5570" s="47" t="s">
        <v>1753</v>
      </c>
      <c r="AC5570" s="47" t="s">
        <v>1753</v>
      </c>
      <c r="AD5570" s="47" t="s">
        <v>1753</v>
      </c>
      <c r="AE5570" s="312"/>
      <c r="AF5570" s="465" t="s">
        <v>1754</v>
      </c>
      <c r="AG5570" s="311">
        <v>40</v>
      </c>
      <c r="AH5570" s="311">
        <v>15</v>
      </c>
      <c r="AI5570" s="311"/>
      <c r="AJ5570" s="311"/>
      <c r="AK5570" s="311"/>
      <c r="AL5570" s="311"/>
      <c r="AM5570" s="311"/>
      <c r="AN5570" s="311"/>
      <c r="AO5570" s="311"/>
      <c r="AP5570" s="311"/>
      <c r="AQ5570" s="311"/>
      <c r="AR5570" s="311"/>
      <c r="AS5570" s="311"/>
      <c r="AT5570" s="311"/>
      <c r="AU5570" s="311"/>
      <c r="AV5570" s="311"/>
      <c r="AW5570" s="311"/>
      <c r="AX5570" s="311"/>
      <c r="AY5570" s="311"/>
      <c r="AZ5570" s="311"/>
      <c r="BA5570" s="311"/>
      <c r="BB5570" s="311"/>
      <c r="BC5570" s="311"/>
      <c r="BD5570" s="311"/>
      <c r="BE5570" s="491"/>
      <c r="BF5570" s="491"/>
      <c r="BG5570" s="491"/>
      <c r="BH5570" s="491"/>
      <c r="BI5570" s="491"/>
      <c r="BJ5570" s="491"/>
      <c r="BK5570" s="491"/>
      <c r="BL5570" s="491"/>
      <c r="BM5570" s="491"/>
      <c r="BN5570" s="491"/>
      <c r="BO5570" s="491"/>
      <c r="BP5570" s="306"/>
      <c r="BQ5570" s="496"/>
      <c r="BR5570" s="496"/>
      <c r="BS5570" s="496"/>
      <c r="BT5570" s="496"/>
      <c r="BU5570" s="496"/>
      <c r="BV5570" s="496"/>
    </row>
    <row r="5571" spans="1:74" s="52" customFormat="1" ht="12.75">
      <c r="A5571" s="45">
        <v>2346.9885393806389</v>
      </c>
      <c r="B5571" s="46" t="s">
        <v>416</v>
      </c>
      <c r="C5571" s="47" t="s">
        <v>359</v>
      </c>
      <c r="D5571" s="48">
        <v>608.17765096530309</v>
      </c>
      <c r="E5571" s="49">
        <v>40.591299999999997</v>
      </c>
      <c r="F5571" s="49">
        <v>7.5999999999999998E-2</v>
      </c>
      <c r="G5571" s="49">
        <v>14.792490000000001</v>
      </c>
      <c r="H5571" s="49">
        <v>0.36840000000000001</v>
      </c>
      <c r="I5571" s="49">
        <v>0.2024</v>
      </c>
      <c r="J5571" s="49">
        <v>45.171520000000001</v>
      </c>
      <c r="K5571" s="49">
        <v>0.252</v>
      </c>
      <c r="L5571" s="49">
        <v>101.54030999999999</v>
      </c>
      <c r="M5571" s="47"/>
      <c r="N5571" s="50">
        <v>1.0016713696881532</v>
      </c>
      <c r="O5571" s="50">
        <v>1.482795664558151E-3</v>
      </c>
      <c r="P5571" s="50">
        <v>0.30527383221363996</v>
      </c>
      <c r="Q5571" s="50">
        <v>7.3123305314970995E-3</v>
      </c>
      <c r="R5571" s="50">
        <v>4.2304692983329813E-3</v>
      </c>
      <c r="S5571" s="50">
        <v>1.6617494755285471</v>
      </c>
      <c r="T5571" s="50">
        <v>6.6627035228836043E-3</v>
      </c>
      <c r="U5571" s="50">
        <v>2.9902990446515907</v>
      </c>
      <c r="V5571" s="51">
        <v>84.480416118503285</v>
      </c>
      <c r="X5571" s="47" t="s">
        <v>1753</v>
      </c>
      <c r="Y5571" s="47" t="s">
        <v>1753</v>
      </c>
      <c r="Z5571" s="47" t="s">
        <v>1753</v>
      </c>
      <c r="AA5571" s="47" t="s">
        <v>1753</v>
      </c>
      <c r="AB5571" s="47" t="s">
        <v>1753</v>
      </c>
      <c r="AC5571" s="47" t="s">
        <v>1753</v>
      </c>
      <c r="AD5571" s="47" t="s">
        <v>1753</v>
      </c>
      <c r="AE5571" s="312"/>
      <c r="AF5571" s="465" t="s">
        <v>1754</v>
      </c>
      <c r="AG5571" s="311">
        <v>40</v>
      </c>
      <c r="AH5571" s="311">
        <v>15</v>
      </c>
      <c r="AI5571" s="311"/>
      <c r="AJ5571" s="311"/>
      <c r="AK5571" s="311"/>
      <c r="AL5571" s="311"/>
      <c r="AM5571" s="311"/>
      <c r="AN5571" s="311"/>
      <c r="AO5571" s="311"/>
      <c r="AP5571" s="311"/>
      <c r="AQ5571" s="311"/>
      <c r="AR5571" s="311"/>
      <c r="AS5571" s="311"/>
      <c r="AT5571" s="311"/>
      <c r="AU5571" s="311"/>
      <c r="AV5571" s="311"/>
      <c r="AW5571" s="311"/>
      <c r="AX5571" s="311"/>
      <c r="AY5571" s="311"/>
      <c r="AZ5571" s="311"/>
      <c r="BA5571" s="311"/>
      <c r="BB5571" s="311"/>
      <c r="BC5571" s="311"/>
      <c r="BD5571" s="311"/>
      <c r="BE5571" s="491"/>
      <c r="BF5571" s="491"/>
      <c r="BG5571" s="491"/>
      <c r="BH5571" s="491"/>
      <c r="BI5571" s="491"/>
      <c r="BJ5571" s="491"/>
      <c r="BK5571" s="491"/>
      <c r="BL5571" s="491"/>
      <c r="BM5571" s="491"/>
      <c r="BN5571" s="491"/>
      <c r="BO5571" s="491"/>
      <c r="BP5571" s="306"/>
      <c r="BQ5571" s="496"/>
      <c r="BR5571" s="496"/>
      <c r="BS5571" s="496"/>
      <c r="BT5571" s="496"/>
      <c r="BU5571" s="496"/>
      <c r="BV5571" s="496"/>
    </row>
    <row r="5572" spans="1:74" s="52" customFormat="1" ht="12.75">
      <c r="A5572" s="45">
        <v>2346.9885393806389</v>
      </c>
      <c r="B5572" s="46" t="s">
        <v>416</v>
      </c>
      <c r="C5572" s="47" t="s">
        <v>359</v>
      </c>
      <c r="D5572" s="48">
        <v>621.11765096530314</v>
      </c>
      <c r="E5572" s="49">
        <v>40.631860000000003</v>
      </c>
      <c r="F5572" s="49">
        <v>6.3299999999999995E-2</v>
      </c>
      <c r="G5572" s="49">
        <v>14.52262</v>
      </c>
      <c r="H5572" s="49">
        <v>0.35599999999999998</v>
      </c>
      <c r="I5572" s="49">
        <v>0.17730000000000001</v>
      </c>
      <c r="J5572" s="49">
        <v>45.221760000000003</v>
      </c>
      <c r="K5572" s="49">
        <v>0.25309999999999999</v>
      </c>
      <c r="L5572" s="49">
        <v>101.27764000000002</v>
      </c>
      <c r="M5572" s="47"/>
      <c r="N5572" s="50">
        <v>1.0040687848132193</v>
      </c>
      <c r="O5572" s="50">
        <v>1.236732823385856E-3</v>
      </c>
      <c r="P5572" s="50">
        <v>0.30012192953851358</v>
      </c>
      <c r="Q5572" s="50">
        <v>7.0760460823855323E-3</v>
      </c>
      <c r="R5572" s="50">
        <v>3.7110024155344564E-3</v>
      </c>
      <c r="S5572" s="50">
        <v>1.6659147312012343</v>
      </c>
      <c r="T5572" s="50">
        <v>6.7011070344908715E-3</v>
      </c>
      <c r="U5572" s="50">
        <v>2.9901496552928237</v>
      </c>
      <c r="V5572" s="51">
        <v>84.734672779418645</v>
      </c>
      <c r="X5572" s="47" t="s">
        <v>1753</v>
      </c>
      <c r="Y5572" s="47" t="s">
        <v>1753</v>
      </c>
      <c r="Z5572" s="47" t="s">
        <v>1753</v>
      </c>
      <c r="AA5572" s="47" t="s">
        <v>1753</v>
      </c>
      <c r="AB5572" s="47" t="s">
        <v>1753</v>
      </c>
      <c r="AC5572" s="47" t="s">
        <v>1753</v>
      </c>
      <c r="AD5572" s="47" t="s">
        <v>1753</v>
      </c>
      <c r="AE5572" s="312"/>
      <c r="AF5572" s="465" t="s">
        <v>1754</v>
      </c>
      <c r="AG5572" s="311">
        <v>40</v>
      </c>
      <c r="AH5572" s="311">
        <v>15</v>
      </c>
      <c r="AI5572" s="311"/>
      <c r="AJ5572" s="311"/>
      <c r="AK5572" s="311"/>
      <c r="AL5572" s="311"/>
      <c r="AM5572" s="311"/>
      <c r="AN5572" s="311"/>
      <c r="AO5572" s="311"/>
      <c r="AP5572" s="311"/>
      <c r="AQ5572" s="311"/>
      <c r="AR5572" s="311"/>
      <c r="AS5572" s="311"/>
      <c r="AT5572" s="311"/>
      <c r="AU5572" s="311"/>
      <c r="AV5572" s="311"/>
      <c r="AW5572" s="311"/>
      <c r="AX5572" s="311"/>
      <c r="AY5572" s="311"/>
      <c r="AZ5572" s="311"/>
      <c r="BA5572" s="311"/>
      <c r="BB5572" s="311"/>
      <c r="BC5572" s="311"/>
      <c r="BD5572" s="311"/>
      <c r="BE5572" s="491"/>
      <c r="BF5572" s="491"/>
      <c r="BG5572" s="491"/>
      <c r="BH5572" s="491"/>
      <c r="BI5572" s="491"/>
      <c r="BJ5572" s="491"/>
      <c r="BK5572" s="491"/>
      <c r="BL5572" s="491"/>
      <c r="BM5572" s="491"/>
      <c r="BN5572" s="491"/>
      <c r="BO5572" s="491"/>
      <c r="BP5572" s="306"/>
      <c r="BQ5572" s="496"/>
      <c r="BR5572" s="496"/>
      <c r="BS5572" s="496"/>
      <c r="BT5572" s="496"/>
      <c r="BU5572" s="496"/>
      <c r="BV5572" s="496"/>
    </row>
    <row r="5573" spans="1:74" s="52" customFormat="1" ht="12.75">
      <c r="A5573" s="45">
        <v>2346.9885393806389</v>
      </c>
      <c r="B5573" s="46" t="s">
        <v>416</v>
      </c>
      <c r="C5573" s="47" t="s">
        <v>359</v>
      </c>
      <c r="D5573" s="48">
        <v>634.0576509653032</v>
      </c>
      <c r="E5573" s="49">
        <v>40.195839999999997</v>
      </c>
      <c r="F5573" s="49">
        <v>4.5999999999999999E-2</v>
      </c>
      <c r="G5573" s="49">
        <v>14.46265</v>
      </c>
      <c r="H5573" s="49">
        <v>0.36280000000000001</v>
      </c>
      <c r="I5573" s="49">
        <v>0.18909999999999999</v>
      </c>
      <c r="J5573" s="49">
        <v>45.533290000000001</v>
      </c>
      <c r="K5573" s="49">
        <v>0.25650000000000001</v>
      </c>
      <c r="L5573" s="49">
        <v>101.11098</v>
      </c>
      <c r="M5573" s="47"/>
      <c r="N5573" s="50">
        <v>0.99604714106326864</v>
      </c>
      <c r="O5573" s="50">
        <v>9.0122251109160082E-4</v>
      </c>
      <c r="P5573" s="50">
        <v>0.29971098067204727</v>
      </c>
      <c r="Q5573" s="50">
        <v>7.2311930369221488E-3</v>
      </c>
      <c r="R5573" s="50">
        <v>3.9689538812718948E-3</v>
      </c>
      <c r="S5573" s="50">
        <v>1.6820401622940468</v>
      </c>
      <c r="T5573" s="50">
        <v>6.8099480882411129E-3</v>
      </c>
      <c r="U5573" s="50">
        <v>2.9982175083750904</v>
      </c>
      <c r="V5573" s="51">
        <v>84.876457281943658</v>
      </c>
      <c r="X5573" s="47" t="s">
        <v>1753</v>
      </c>
      <c r="Y5573" s="47" t="s">
        <v>1753</v>
      </c>
      <c r="Z5573" s="47" t="s">
        <v>1753</v>
      </c>
      <c r="AA5573" s="47" t="s">
        <v>1753</v>
      </c>
      <c r="AB5573" s="47" t="s">
        <v>1753</v>
      </c>
      <c r="AC5573" s="47" t="s">
        <v>1753</v>
      </c>
      <c r="AD5573" s="47" t="s">
        <v>1753</v>
      </c>
      <c r="AE5573" s="312"/>
      <c r="AF5573" s="465" t="s">
        <v>1754</v>
      </c>
      <c r="AG5573" s="311">
        <v>40</v>
      </c>
      <c r="AH5573" s="311">
        <v>15</v>
      </c>
      <c r="AI5573" s="311"/>
      <c r="AJ5573" s="311"/>
      <c r="AK5573" s="311"/>
      <c r="AL5573" s="311"/>
      <c r="AM5573" s="311"/>
      <c r="AN5573" s="311"/>
      <c r="AO5573" s="311"/>
      <c r="AP5573" s="311"/>
      <c r="AQ5573" s="311"/>
      <c r="AR5573" s="311"/>
      <c r="AS5573" s="311"/>
      <c r="AT5573" s="311"/>
      <c r="AU5573" s="311"/>
      <c r="AV5573" s="311"/>
      <c r="AW5573" s="311"/>
      <c r="AX5573" s="311"/>
      <c r="AY5573" s="311"/>
      <c r="AZ5573" s="311"/>
      <c r="BA5573" s="311"/>
      <c r="BB5573" s="311"/>
      <c r="BC5573" s="311"/>
      <c r="BD5573" s="311"/>
      <c r="BE5573" s="491"/>
      <c r="BF5573" s="491"/>
      <c r="BG5573" s="491"/>
      <c r="BH5573" s="491"/>
      <c r="BI5573" s="491"/>
      <c r="BJ5573" s="491"/>
      <c r="BK5573" s="491"/>
      <c r="BL5573" s="491"/>
      <c r="BM5573" s="491"/>
      <c r="BN5573" s="491"/>
      <c r="BO5573" s="491"/>
      <c r="BP5573" s="306"/>
      <c r="BQ5573" s="496"/>
      <c r="BR5573" s="496"/>
      <c r="BS5573" s="496"/>
      <c r="BT5573" s="496"/>
      <c r="BU5573" s="496"/>
      <c r="BV5573" s="496"/>
    </row>
    <row r="5574" spans="1:74" s="52" customFormat="1" ht="12.75">
      <c r="A5574" s="45">
        <v>2346.9885393806389</v>
      </c>
      <c r="B5574" s="46" t="s">
        <v>416</v>
      </c>
      <c r="C5574" s="47" t="s">
        <v>359</v>
      </c>
      <c r="D5574" s="48">
        <v>646.99765096530325</v>
      </c>
      <c r="E5574" s="49">
        <v>40.702849999999998</v>
      </c>
      <c r="F5574" s="49">
        <v>3.95E-2</v>
      </c>
      <c r="G5574" s="49">
        <v>14.53262</v>
      </c>
      <c r="H5574" s="49">
        <v>0.3458</v>
      </c>
      <c r="I5574" s="49">
        <v>0.21920000000000001</v>
      </c>
      <c r="J5574" s="49">
        <v>45.211709999999997</v>
      </c>
      <c r="K5574" s="49">
        <v>0.25030000000000002</v>
      </c>
      <c r="L5574" s="49">
        <v>101.35707999999998</v>
      </c>
      <c r="M5574" s="47"/>
      <c r="N5574" s="50">
        <v>1.0053004952942988</v>
      </c>
      <c r="O5574" s="50">
        <v>7.7133597589381395E-4</v>
      </c>
      <c r="P5574" s="50">
        <v>0.3001725598187715</v>
      </c>
      <c r="Q5574" s="50">
        <v>6.869734587591071E-3</v>
      </c>
      <c r="R5574" s="50">
        <v>4.5856126430549897E-3</v>
      </c>
      <c r="S5574" s="50">
        <v>1.6646792107034503</v>
      </c>
      <c r="T5574" s="50">
        <v>6.6235310133279336E-3</v>
      </c>
      <c r="U5574" s="50">
        <v>2.9904683681996165</v>
      </c>
      <c r="V5574" s="51">
        <v>84.722890330857325</v>
      </c>
      <c r="X5574" s="47" t="s">
        <v>1753</v>
      </c>
      <c r="Y5574" s="47" t="s">
        <v>1753</v>
      </c>
      <c r="Z5574" s="47" t="s">
        <v>1753</v>
      </c>
      <c r="AA5574" s="47" t="s">
        <v>1753</v>
      </c>
      <c r="AB5574" s="47" t="s">
        <v>1753</v>
      </c>
      <c r="AC5574" s="47" t="s">
        <v>1753</v>
      </c>
      <c r="AD5574" s="47" t="s">
        <v>1753</v>
      </c>
      <c r="AE5574" s="312"/>
      <c r="AF5574" s="465" t="s">
        <v>1754</v>
      </c>
      <c r="AG5574" s="311">
        <v>40</v>
      </c>
      <c r="AH5574" s="311">
        <v>15</v>
      </c>
      <c r="AI5574" s="311"/>
      <c r="AJ5574" s="311"/>
      <c r="AK5574" s="311"/>
      <c r="AL5574" s="311"/>
      <c r="AM5574" s="311"/>
      <c r="AN5574" s="311"/>
      <c r="AO5574" s="311"/>
      <c r="AP5574" s="311"/>
      <c r="AQ5574" s="311"/>
      <c r="AR5574" s="311"/>
      <c r="AS5574" s="311"/>
      <c r="AT5574" s="311"/>
      <c r="AU5574" s="311"/>
      <c r="AV5574" s="311"/>
      <c r="AW5574" s="311"/>
      <c r="AX5574" s="311"/>
      <c r="AY5574" s="311"/>
      <c r="AZ5574" s="311"/>
      <c r="BA5574" s="311"/>
      <c r="BB5574" s="311"/>
      <c r="BC5574" s="311"/>
      <c r="BD5574" s="311"/>
      <c r="BE5574" s="491"/>
      <c r="BF5574" s="491"/>
      <c r="BG5574" s="491"/>
      <c r="BH5574" s="491"/>
      <c r="BI5574" s="491"/>
      <c r="BJ5574" s="491"/>
      <c r="BK5574" s="491"/>
      <c r="BL5574" s="491"/>
      <c r="BM5574" s="491"/>
      <c r="BN5574" s="491"/>
      <c r="BO5574" s="491"/>
      <c r="BP5574" s="306"/>
      <c r="BQ5574" s="496"/>
      <c r="BR5574" s="496"/>
      <c r="BS5574" s="496"/>
      <c r="BT5574" s="496"/>
      <c r="BU5574" s="496"/>
      <c r="BV5574" s="496"/>
    </row>
    <row r="5575" spans="1:74" s="52" customFormat="1" ht="12.75">
      <c r="A5575" s="45">
        <v>2346.9885393806389</v>
      </c>
      <c r="B5575" s="46" t="s">
        <v>416</v>
      </c>
      <c r="C5575" s="47" t="s">
        <v>359</v>
      </c>
      <c r="D5575" s="48">
        <v>659.93765096530331</v>
      </c>
      <c r="E5575" s="49">
        <v>39.506300000000003</v>
      </c>
      <c r="F5575" s="49">
        <v>7.1199999999999999E-2</v>
      </c>
      <c r="G5575" s="49">
        <v>14.48264</v>
      </c>
      <c r="H5575" s="49">
        <v>0.32969999999999999</v>
      </c>
      <c r="I5575" s="49">
        <v>0.20780000000000001</v>
      </c>
      <c r="J5575" s="49">
        <v>44.6188</v>
      </c>
      <c r="K5575" s="49">
        <v>0.25309999999999999</v>
      </c>
      <c r="L5575" s="49">
        <v>99.532840000000007</v>
      </c>
      <c r="M5575" s="47"/>
      <c r="N5575" s="50">
        <v>0.99563435788426335</v>
      </c>
      <c r="O5575" s="50">
        <v>1.418694635159732E-3</v>
      </c>
      <c r="P5575" s="50">
        <v>0.30523704967800541</v>
      </c>
      <c r="Q5575" s="50">
        <v>6.6833831172080195E-3</v>
      </c>
      <c r="R5575" s="50">
        <v>4.4357269065534383E-3</v>
      </c>
      <c r="S5575" s="50">
        <v>1.6763316672817978</v>
      </c>
      <c r="T5575" s="50">
        <v>6.834131173780309E-3</v>
      </c>
      <c r="U5575" s="50">
        <v>2.9981572779110195</v>
      </c>
      <c r="V5575" s="51">
        <v>84.596191539281477</v>
      </c>
      <c r="X5575" s="47" t="s">
        <v>1753</v>
      </c>
      <c r="Y5575" s="47" t="s">
        <v>1753</v>
      </c>
      <c r="Z5575" s="47" t="s">
        <v>1753</v>
      </c>
      <c r="AA5575" s="47" t="s">
        <v>1753</v>
      </c>
      <c r="AB5575" s="47" t="s">
        <v>1753</v>
      </c>
      <c r="AC5575" s="47" t="s">
        <v>1753</v>
      </c>
      <c r="AD5575" s="47" t="s">
        <v>1753</v>
      </c>
      <c r="AE5575" s="312"/>
      <c r="AF5575" s="465" t="s">
        <v>1754</v>
      </c>
      <c r="AG5575" s="311">
        <v>40</v>
      </c>
      <c r="AH5575" s="311">
        <v>15</v>
      </c>
      <c r="AI5575" s="311"/>
      <c r="AJ5575" s="311"/>
      <c r="AK5575" s="311"/>
      <c r="AL5575" s="311"/>
      <c r="AM5575" s="311"/>
      <c r="AN5575" s="311"/>
      <c r="AO5575" s="311"/>
      <c r="AP5575" s="311"/>
      <c r="AQ5575" s="311"/>
      <c r="AR5575" s="311"/>
      <c r="AS5575" s="311"/>
      <c r="AT5575" s="311"/>
      <c r="AU5575" s="311"/>
      <c r="AV5575" s="311"/>
      <c r="AW5575" s="311"/>
      <c r="AX5575" s="311"/>
      <c r="AY5575" s="311"/>
      <c r="AZ5575" s="311"/>
      <c r="BA5575" s="311"/>
      <c r="BB5575" s="311"/>
      <c r="BC5575" s="311"/>
      <c r="BD5575" s="311"/>
      <c r="BE5575" s="491"/>
      <c r="BF5575" s="491"/>
      <c r="BG5575" s="491"/>
      <c r="BH5575" s="491"/>
      <c r="BI5575" s="491"/>
      <c r="BJ5575" s="491"/>
      <c r="BK5575" s="491"/>
      <c r="BL5575" s="491"/>
      <c r="BM5575" s="491"/>
      <c r="BN5575" s="491"/>
      <c r="BO5575" s="491"/>
      <c r="BP5575" s="306"/>
      <c r="BQ5575" s="496"/>
      <c r="BR5575" s="496"/>
      <c r="BS5575" s="496"/>
      <c r="BT5575" s="496"/>
      <c r="BU5575" s="496"/>
      <c r="BV5575" s="496"/>
    </row>
    <row r="5576" spans="1:74" s="52" customFormat="1" ht="12.75">
      <c r="A5576" s="45">
        <v>2346.9885393806389</v>
      </c>
      <c r="B5576" s="46" t="s">
        <v>416</v>
      </c>
      <c r="C5576" s="47" t="s">
        <v>359</v>
      </c>
      <c r="D5576" s="48">
        <v>672.87765096530336</v>
      </c>
      <c r="E5576" s="49">
        <v>40.885370000000002</v>
      </c>
      <c r="F5576" s="49">
        <v>4.2599999999999999E-2</v>
      </c>
      <c r="G5576" s="49">
        <v>14.832470000000001</v>
      </c>
      <c r="H5576" s="49">
        <v>0.30719999999999997</v>
      </c>
      <c r="I5576" s="49">
        <v>0.21609999999999999</v>
      </c>
      <c r="J5576" s="49">
        <v>45.040869999999998</v>
      </c>
      <c r="K5576" s="49">
        <v>0.25109999999999999</v>
      </c>
      <c r="L5576" s="49">
        <v>101.62470999999999</v>
      </c>
      <c r="M5576" s="47"/>
      <c r="N5576" s="50">
        <v>1.0078235778953524</v>
      </c>
      <c r="O5576" s="50">
        <v>8.3023606741370476E-4</v>
      </c>
      <c r="P5576" s="50">
        <v>0.30576379125054531</v>
      </c>
      <c r="Q5576" s="50">
        <v>6.0909030358854161E-3</v>
      </c>
      <c r="R5576" s="50">
        <v>4.5118753014233692E-3</v>
      </c>
      <c r="S5576" s="50">
        <v>1.6551291910871386</v>
      </c>
      <c r="T5576" s="50">
        <v>6.6316399972957485E-3</v>
      </c>
      <c r="U5576" s="50">
        <v>2.9880922413907691</v>
      </c>
      <c r="V5576" s="51">
        <v>84.406910830695708</v>
      </c>
      <c r="X5576" s="47" t="s">
        <v>1753</v>
      </c>
      <c r="Y5576" s="47" t="s">
        <v>1753</v>
      </c>
      <c r="Z5576" s="47" t="s">
        <v>1753</v>
      </c>
      <c r="AA5576" s="47" t="s">
        <v>1753</v>
      </c>
      <c r="AB5576" s="47" t="s">
        <v>1753</v>
      </c>
      <c r="AC5576" s="47" t="s">
        <v>1753</v>
      </c>
      <c r="AD5576" s="47" t="s">
        <v>1753</v>
      </c>
      <c r="AE5576" s="312"/>
      <c r="AF5576" s="465" t="s">
        <v>1754</v>
      </c>
      <c r="AG5576" s="311">
        <v>40</v>
      </c>
      <c r="AH5576" s="311">
        <v>15</v>
      </c>
      <c r="AI5576" s="311"/>
      <c r="AJ5576" s="311"/>
      <c r="AK5576" s="311"/>
      <c r="AL5576" s="311"/>
      <c r="AM5576" s="311"/>
      <c r="AN5576" s="311"/>
      <c r="AO5576" s="311"/>
      <c r="AP5576" s="311"/>
      <c r="AQ5576" s="311"/>
      <c r="AR5576" s="311"/>
      <c r="AS5576" s="311"/>
      <c r="AT5576" s="311"/>
      <c r="AU5576" s="311"/>
      <c r="AV5576" s="311"/>
      <c r="AW5576" s="311"/>
      <c r="AX5576" s="311"/>
      <c r="AY5576" s="311"/>
      <c r="AZ5576" s="311"/>
      <c r="BA5576" s="311"/>
      <c r="BB5576" s="311"/>
      <c r="BC5576" s="311"/>
      <c r="BD5576" s="311"/>
      <c r="BE5576" s="491"/>
      <c r="BF5576" s="491"/>
      <c r="BG5576" s="491"/>
      <c r="BH5576" s="491"/>
      <c r="BI5576" s="491"/>
      <c r="BJ5576" s="491"/>
      <c r="BK5576" s="491"/>
      <c r="BL5576" s="491"/>
      <c r="BM5576" s="491"/>
      <c r="BN5576" s="491"/>
      <c r="BO5576" s="491"/>
      <c r="BP5576" s="306"/>
      <c r="BQ5576" s="496"/>
      <c r="BR5576" s="496"/>
      <c r="BS5576" s="496"/>
      <c r="BT5576" s="496"/>
      <c r="BU5576" s="496"/>
      <c r="BV5576" s="496"/>
    </row>
    <row r="5577" spans="1:74" s="52" customFormat="1" ht="12.75">
      <c r="A5577" s="45">
        <v>2346.9885393806389</v>
      </c>
      <c r="B5577" s="46" t="s">
        <v>416</v>
      </c>
      <c r="C5577" s="47" t="s">
        <v>359</v>
      </c>
      <c r="D5577" s="48">
        <v>685.81765096530341</v>
      </c>
      <c r="E5577" s="49">
        <v>40.42906</v>
      </c>
      <c r="F5577" s="49">
        <v>6.2899999999999998E-2</v>
      </c>
      <c r="G5577" s="49">
        <v>15.33221</v>
      </c>
      <c r="H5577" s="49">
        <v>0.30819999999999997</v>
      </c>
      <c r="I5577" s="49">
        <v>0.2205</v>
      </c>
      <c r="J5577" s="49">
        <v>44.960479999999997</v>
      </c>
      <c r="K5577" s="49">
        <v>0.2492</v>
      </c>
      <c r="L5577" s="49">
        <v>101.62774999999999</v>
      </c>
      <c r="M5577" s="47"/>
      <c r="N5577" s="50">
        <v>0.99975049721310771</v>
      </c>
      <c r="O5577" s="50">
        <v>1.2297704280193398E-3</v>
      </c>
      <c r="P5577" s="50">
        <v>0.31707261760423583</v>
      </c>
      <c r="Q5577" s="50">
        <v>6.1301981361706007E-3</v>
      </c>
      <c r="R5577" s="50">
        <v>4.6184082255342736E-3</v>
      </c>
      <c r="S5577" s="50">
        <v>1.6574386792161031</v>
      </c>
      <c r="T5577" s="50">
        <v>6.6024279469881642E-3</v>
      </c>
      <c r="U5577" s="50">
        <v>2.9944503227971744</v>
      </c>
      <c r="V5577" s="51">
        <v>83.941716711632154</v>
      </c>
      <c r="X5577" s="47" t="s">
        <v>1753</v>
      </c>
      <c r="Y5577" s="47" t="s">
        <v>1753</v>
      </c>
      <c r="Z5577" s="47" t="s">
        <v>1753</v>
      </c>
      <c r="AA5577" s="47" t="s">
        <v>1753</v>
      </c>
      <c r="AB5577" s="47" t="s">
        <v>1753</v>
      </c>
      <c r="AC5577" s="47" t="s">
        <v>1753</v>
      </c>
      <c r="AD5577" s="47" t="s">
        <v>1753</v>
      </c>
      <c r="AE5577" s="312"/>
      <c r="AF5577" s="465" t="s">
        <v>1754</v>
      </c>
      <c r="AG5577" s="311">
        <v>40</v>
      </c>
      <c r="AH5577" s="311">
        <v>15</v>
      </c>
      <c r="AI5577" s="311"/>
      <c r="AJ5577" s="311"/>
      <c r="AK5577" s="311"/>
      <c r="AL5577" s="311"/>
      <c r="AM5577" s="311"/>
      <c r="AN5577" s="311"/>
      <c r="AO5577" s="311"/>
      <c r="AP5577" s="311"/>
      <c r="AQ5577" s="311"/>
      <c r="AR5577" s="311"/>
      <c r="AS5577" s="311"/>
      <c r="AT5577" s="311"/>
      <c r="AU5577" s="311"/>
      <c r="AV5577" s="311"/>
      <c r="AW5577" s="311"/>
      <c r="AX5577" s="311"/>
      <c r="AY5577" s="311"/>
      <c r="AZ5577" s="311"/>
      <c r="BA5577" s="311"/>
      <c r="BB5577" s="311"/>
      <c r="BC5577" s="311"/>
      <c r="BD5577" s="311"/>
      <c r="BE5577" s="491"/>
      <c r="BF5577" s="491"/>
      <c r="BG5577" s="491"/>
      <c r="BH5577" s="491"/>
      <c r="BI5577" s="491"/>
      <c r="BJ5577" s="491"/>
      <c r="BK5577" s="491"/>
      <c r="BL5577" s="491"/>
      <c r="BM5577" s="491"/>
      <c r="BN5577" s="491"/>
      <c r="BO5577" s="491"/>
      <c r="BP5577" s="306"/>
      <c r="BQ5577" s="496"/>
      <c r="BR5577" s="496"/>
      <c r="BS5577" s="496"/>
      <c r="BT5577" s="496"/>
      <c r="BU5577" s="496"/>
      <c r="BV5577" s="496"/>
    </row>
    <row r="5578" spans="1:74" s="52" customFormat="1" ht="12.75">
      <c r="A5578" s="45">
        <v>2346.9885393806389</v>
      </c>
      <c r="B5578" s="46" t="s">
        <v>416</v>
      </c>
      <c r="C5578" s="47" t="s">
        <v>359</v>
      </c>
      <c r="D5578" s="48">
        <v>698.75765096530347</v>
      </c>
      <c r="E5578" s="49">
        <v>40.479759999999999</v>
      </c>
      <c r="F5578" s="49">
        <v>2.6499999999999999E-2</v>
      </c>
      <c r="G5578" s="49">
        <v>15.96189</v>
      </c>
      <c r="H5578" s="49">
        <v>0.2868</v>
      </c>
      <c r="I5578" s="49">
        <v>0.22720000000000001</v>
      </c>
      <c r="J5578" s="49">
        <v>44.347470000000001</v>
      </c>
      <c r="K5578" s="49">
        <v>0.249</v>
      </c>
      <c r="L5578" s="49">
        <v>101.64081999999999</v>
      </c>
      <c r="M5578" s="47"/>
      <c r="N5578" s="50">
        <v>1.0033514540779422</v>
      </c>
      <c r="O5578" s="50">
        <v>5.1932166933412469E-4</v>
      </c>
      <c r="P5578" s="50">
        <v>0.33086853083162127</v>
      </c>
      <c r="Q5578" s="50">
        <v>5.7179215801403463E-3</v>
      </c>
      <c r="R5578" s="50">
        <v>4.7698994230406817E-3</v>
      </c>
      <c r="S5578" s="50">
        <v>1.6386739492991169</v>
      </c>
      <c r="T5578" s="50">
        <v>6.6125984351366896E-3</v>
      </c>
      <c r="U5578" s="50">
        <v>2.9917438782487071</v>
      </c>
      <c r="V5578" s="51">
        <v>83.200741584936097</v>
      </c>
      <c r="X5578" s="47" t="s">
        <v>1753</v>
      </c>
      <c r="Y5578" s="47" t="s">
        <v>1753</v>
      </c>
      <c r="Z5578" s="47" t="s">
        <v>1753</v>
      </c>
      <c r="AA5578" s="47" t="s">
        <v>1753</v>
      </c>
      <c r="AB5578" s="47" t="s">
        <v>1753</v>
      </c>
      <c r="AC5578" s="47" t="s">
        <v>1753</v>
      </c>
      <c r="AD5578" s="47" t="s">
        <v>1753</v>
      </c>
      <c r="AE5578" s="312"/>
      <c r="AF5578" s="465" t="s">
        <v>1754</v>
      </c>
      <c r="AG5578" s="311">
        <v>40</v>
      </c>
      <c r="AH5578" s="311">
        <v>15</v>
      </c>
      <c r="AI5578" s="311"/>
      <c r="AJ5578" s="311"/>
      <c r="AK5578" s="311"/>
      <c r="AL5578" s="311"/>
      <c r="AM5578" s="311"/>
      <c r="AN5578" s="311"/>
      <c r="AO5578" s="311"/>
      <c r="AP5578" s="311"/>
      <c r="AQ5578" s="311"/>
      <c r="AR5578" s="311"/>
      <c r="AS5578" s="311"/>
      <c r="AT5578" s="311"/>
      <c r="AU5578" s="311"/>
      <c r="AV5578" s="311"/>
      <c r="AW5578" s="311"/>
      <c r="AX5578" s="311"/>
      <c r="AY5578" s="311"/>
      <c r="AZ5578" s="311"/>
      <c r="BA5578" s="311"/>
      <c r="BB5578" s="311"/>
      <c r="BC5578" s="311"/>
      <c r="BD5578" s="311"/>
      <c r="BE5578" s="491"/>
      <c r="BF5578" s="491"/>
      <c r="BG5578" s="491"/>
      <c r="BH5578" s="491"/>
      <c r="BI5578" s="491"/>
      <c r="BJ5578" s="491"/>
      <c r="BK5578" s="491"/>
      <c r="BL5578" s="491"/>
      <c r="BM5578" s="491"/>
      <c r="BN5578" s="491"/>
      <c r="BO5578" s="491"/>
      <c r="BP5578" s="306"/>
      <c r="BQ5578" s="496"/>
      <c r="BR5578" s="496"/>
      <c r="BS5578" s="496"/>
      <c r="BT5578" s="496"/>
      <c r="BU5578" s="496"/>
      <c r="BV5578" s="496"/>
    </row>
    <row r="5579" spans="1:74" s="52" customFormat="1" ht="12.75">
      <c r="A5579" s="45">
        <v>2346.9885393806389</v>
      </c>
      <c r="B5579" s="46" t="s">
        <v>416</v>
      </c>
      <c r="C5579" s="47" t="s">
        <v>359</v>
      </c>
      <c r="D5579" s="48">
        <v>711.69765096530352</v>
      </c>
      <c r="E5579" s="49">
        <v>40.276960000000003</v>
      </c>
      <c r="F5579" s="49">
        <v>0.06</v>
      </c>
      <c r="G5579" s="49">
        <v>16.701509999999999</v>
      </c>
      <c r="H5579" s="49">
        <v>0.25409999999999999</v>
      </c>
      <c r="I5579" s="49">
        <v>0.25929999999999997</v>
      </c>
      <c r="J5579" s="49">
        <v>43.654069999999997</v>
      </c>
      <c r="K5579" s="49">
        <v>0.25019999999999998</v>
      </c>
      <c r="L5579" s="49">
        <v>101.51364000000002</v>
      </c>
      <c r="M5579" s="47"/>
      <c r="N5579" s="50">
        <v>1.0029003759358004</v>
      </c>
      <c r="O5579" s="50">
        <v>1.1812117974127122E-3</v>
      </c>
      <c r="P5579" s="50">
        <v>0.34778659794620109</v>
      </c>
      <c r="Q5579" s="50">
        <v>5.0892017499289347E-3</v>
      </c>
      <c r="R5579" s="50">
        <v>5.4687663200181647E-3</v>
      </c>
      <c r="S5579" s="50">
        <v>1.6204453782250032</v>
      </c>
      <c r="T5579" s="50">
        <v>6.6749199730271741E-3</v>
      </c>
      <c r="U5579" s="50">
        <v>2.9910167130706955</v>
      </c>
      <c r="V5579" s="51">
        <v>82.329999605902685</v>
      </c>
      <c r="X5579" s="47" t="s">
        <v>1753</v>
      </c>
      <c r="Y5579" s="47" t="s">
        <v>1753</v>
      </c>
      <c r="Z5579" s="47" t="s">
        <v>1753</v>
      </c>
      <c r="AA5579" s="47" t="s">
        <v>1753</v>
      </c>
      <c r="AB5579" s="47" t="s">
        <v>1753</v>
      </c>
      <c r="AC5579" s="47" t="s">
        <v>1753</v>
      </c>
      <c r="AD5579" s="47" t="s">
        <v>1753</v>
      </c>
      <c r="AE5579" s="312"/>
      <c r="AF5579" s="465" t="s">
        <v>1754</v>
      </c>
      <c r="AG5579" s="311">
        <v>40</v>
      </c>
      <c r="AH5579" s="311">
        <v>15</v>
      </c>
      <c r="AI5579" s="311"/>
      <c r="AJ5579" s="311"/>
      <c r="AK5579" s="311"/>
      <c r="AL5579" s="311"/>
      <c r="AM5579" s="311"/>
      <c r="AN5579" s="311"/>
      <c r="AO5579" s="311"/>
      <c r="AP5579" s="311"/>
      <c r="AQ5579" s="311"/>
      <c r="AR5579" s="311"/>
      <c r="AS5579" s="311"/>
      <c r="AT5579" s="311"/>
      <c r="AU5579" s="311"/>
      <c r="AV5579" s="311"/>
      <c r="AW5579" s="311"/>
      <c r="AX5579" s="311"/>
      <c r="AY5579" s="311"/>
      <c r="AZ5579" s="311"/>
      <c r="BA5579" s="311"/>
      <c r="BB5579" s="311"/>
      <c r="BC5579" s="311"/>
      <c r="BD5579" s="311"/>
      <c r="BE5579" s="491"/>
      <c r="BF5579" s="491"/>
      <c r="BG5579" s="491"/>
      <c r="BH5579" s="491"/>
      <c r="BI5579" s="491"/>
      <c r="BJ5579" s="491"/>
      <c r="BK5579" s="491"/>
      <c r="BL5579" s="491"/>
      <c r="BM5579" s="491"/>
      <c r="BN5579" s="491"/>
      <c r="BO5579" s="491"/>
      <c r="BP5579" s="306"/>
      <c r="BQ5579" s="496"/>
      <c r="BR5579" s="496"/>
      <c r="BS5579" s="496"/>
      <c r="BT5579" s="496"/>
      <c r="BU5579" s="496"/>
      <c r="BV5579" s="496"/>
    </row>
    <row r="5580" spans="1:74" s="52" customFormat="1" ht="12.75">
      <c r="A5580" s="45">
        <v>2346.9885393806389</v>
      </c>
      <c r="B5580" s="46" t="s">
        <v>416</v>
      </c>
      <c r="C5580" s="47" t="s">
        <v>359</v>
      </c>
      <c r="D5580" s="48">
        <v>724.63765096530358</v>
      </c>
      <c r="E5580" s="49">
        <v>39.698970000000003</v>
      </c>
      <c r="F5580" s="49">
        <v>2.2200000000000001E-2</v>
      </c>
      <c r="G5580" s="49">
        <v>19.56006</v>
      </c>
      <c r="H5580" s="49">
        <v>0.22639999999999999</v>
      </c>
      <c r="I5580" s="49">
        <v>0.21229999999999999</v>
      </c>
      <c r="J5580" s="49">
        <v>41.43318</v>
      </c>
      <c r="K5580" s="49">
        <v>0.246</v>
      </c>
      <c r="L5580" s="49">
        <v>101.46820999999998</v>
      </c>
      <c r="M5580" s="47"/>
      <c r="N5580" s="50">
        <v>1.0022723929555692</v>
      </c>
      <c r="O5580" s="50">
        <v>4.4313384237583891E-4</v>
      </c>
      <c r="P5580" s="50">
        <v>0.41298350492705144</v>
      </c>
      <c r="Q5580" s="50">
        <v>4.5975540540035545E-3</v>
      </c>
      <c r="R5580" s="50">
        <v>4.5398579320446624E-3</v>
      </c>
      <c r="S5580" s="50">
        <v>1.5594208671359275</v>
      </c>
      <c r="T5580" s="50">
        <v>6.6542526106285228E-3</v>
      </c>
      <c r="U5580" s="50">
        <v>2.9920645778034634</v>
      </c>
      <c r="V5580" s="51">
        <v>79.061925091197025</v>
      </c>
      <c r="X5580" s="47" t="s">
        <v>1753</v>
      </c>
      <c r="Y5580" s="47" t="s">
        <v>1753</v>
      </c>
      <c r="Z5580" s="47" t="s">
        <v>1753</v>
      </c>
      <c r="AA5580" s="47" t="s">
        <v>1753</v>
      </c>
      <c r="AB5580" s="47" t="s">
        <v>1753</v>
      </c>
      <c r="AC5580" s="47" t="s">
        <v>1753</v>
      </c>
      <c r="AD5580" s="47" t="s">
        <v>1753</v>
      </c>
      <c r="AE5580" s="312"/>
      <c r="AF5580" s="465" t="s">
        <v>1754</v>
      </c>
      <c r="AG5580" s="311">
        <v>40</v>
      </c>
      <c r="AH5580" s="311">
        <v>15</v>
      </c>
      <c r="AI5580" s="311"/>
      <c r="AJ5580" s="311"/>
      <c r="AK5580" s="311"/>
      <c r="AL5580" s="311"/>
      <c r="AM5580" s="311"/>
      <c r="AN5580" s="311"/>
      <c r="AO5580" s="311"/>
      <c r="AP5580" s="311"/>
      <c r="AQ5580" s="311"/>
      <c r="AR5580" s="311"/>
      <c r="AS5580" s="311"/>
      <c r="AT5580" s="311"/>
      <c r="AU5580" s="311"/>
      <c r="AV5580" s="311"/>
      <c r="AW5580" s="311"/>
      <c r="AX5580" s="311"/>
      <c r="AY5580" s="311"/>
      <c r="AZ5580" s="311"/>
      <c r="BA5580" s="311"/>
      <c r="BB5580" s="311"/>
      <c r="BC5580" s="311"/>
      <c r="BD5580" s="311"/>
      <c r="BE5580" s="491"/>
      <c r="BF5580" s="491"/>
      <c r="BG5580" s="491"/>
      <c r="BH5580" s="491"/>
      <c r="BI5580" s="491"/>
      <c r="BJ5580" s="491"/>
      <c r="BK5580" s="491"/>
      <c r="BL5580" s="491"/>
      <c r="BM5580" s="491"/>
      <c r="BN5580" s="491"/>
      <c r="BO5580" s="491"/>
      <c r="BP5580" s="306"/>
      <c r="BQ5580" s="496"/>
      <c r="BR5580" s="496"/>
      <c r="BS5580" s="496"/>
      <c r="BT5580" s="496"/>
      <c r="BU5580" s="496"/>
      <c r="BV5580" s="496"/>
    </row>
    <row r="5581" spans="1:74" s="52" customFormat="1" ht="12.75">
      <c r="A5581" s="38"/>
      <c r="B5581" s="46"/>
      <c r="C5581" s="47"/>
      <c r="D5581" s="48"/>
      <c r="E5581" s="49"/>
      <c r="F5581" s="49"/>
      <c r="G5581" s="49"/>
      <c r="H5581" s="49"/>
      <c r="I5581" s="49"/>
      <c r="J5581" s="49"/>
      <c r="K5581" s="49"/>
      <c r="L5581" s="49"/>
      <c r="M5581" s="47"/>
      <c r="N5581" s="50"/>
      <c r="O5581" s="50"/>
      <c r="P5581" s="50"/>
      <c r="Q5581" s="50"/>
      <c r="R5581" s="50"/>
      <c r="S5581" s="50"/>
      <c r="T5581" s="50"/>
      <c r="U5581" s="50"/>
      <c r="V5581" s="51"/>
      <c r="AE5581" s="312"/>
      <c r="AF5581" s="312"/>
      <c r="AG5581" s="312"/>
      <c r="AH5581" s="312"/>
      <c r="AI5581" s="312"/>
      <c r="AJ5581" s="312"/>
      <c r="AK5581" s="312"/>
      <c r="AL5581" s="312"/>
      <c r="AM5581" s="312"/>
      <c r="AN5581" s="312"/>
      <c r="AO5581" s="312"/>
      <c r="AP5581" s="312"/>
      <c r="AQ5581" s="312"/>
      <c r="AR5581" s="312"/>
      <c r="AS5581" s="312"/>
      <c r="AT5581" s="312"/>
      <c r="AU5581" s="312"/>
      <c r="AV5581" s="312"/>
      <c r="AW5581" s="312"/>
      <c r="AX5581" s="312"/>
      <c r="AY5581" s="312"/>
      <c r="AZ5581" s="312"/>
      <c r="BA5581" s="312"/>
      <c r="BB5581" s="312"/>
      <c r="BC5581" s="312"/>
      <c r="BD5581" s="312"/>
      <c r="BE5581" s="306"/>
      <c r="BF5581" s="306"/>
      <c r="BG5581" s="306"/>
      <c r="BH5581" s="306"/>
      <c r="BI5581" s="306"/>
      <c r="BJ5581" s="306"/>
      <c r="BK5581" s="306"/>
      <c r="BL5581" s="306"/>
      <c r="BM5581" s="306"/>
      <c r="BN5581" s="306"/>
      <c r="BO5581" s="306"/>
      <c r="BP5581" s="306"/>
      <c r="BQ5581" s="496"/>
      <c r="BR5581" s="496"/>
      <c r="BS5581" s="496"/>
      <c r="BT5581" s="496"/>
      <c r="BU5581" s="496"/>
      <c r="BV5581" s="496"/>
    </row>
    <row r="5582" spans="1:74" s="52" customFormat="1" ht="12.75">
      <c r="A5582" s="45">
        <v>2346.9885393806389</v>
      </c>
      <c r="B5582" s="46" t="s">
        <v>416</v>
      </c>
      <c r="C5582" s="47" t="s">
        <v>311</v>
      </c>
      <c r="D5582" s="48">
        <v>0</v>
      </c>
      <c r="E5582" s="49">
        <v>40.094430000000003</v>
      </c>
      <c r="F5582" s="49">
        <v>3.4299999999999997E-2</v>
      </c>
      <c r="G5582" s="49">
        <v>18.350680000000001</v>
      </c>
      <c r="H5582" s="49">
        <v>0.1893</v>
      </c>
      <c r="I5582" s="49">
        <v>0.28689999999999999</v>
      </c>
      <c r="J5582" s="49">
        <v>42.73959</v>
      </c>
      <c r="K5582" s="49">
        <v>0.25340000000000001</v>
      </c>
      <c r="L5582" s="49">
        <v>102.0356</v>
      </c>
      <c r="M5582" s="47"/>
      <c r="N5582" s="50">
        <v>1.0007450133013611</v>
      </c>
      <c r="O5582" s="50">
        <v>6.7687570462961991E-4</v>
      </c>
      <c r="P5582" s="50">
        <v>0.38304301487754039</v>
      </c>
      <c r="Q5582" s="50">
        <v>3.8004401476952766E-3</v>
      </c>
      <c r="R5582" s="50">
        <v>6.0653473690944577E-3</v>
      </c>
      <c r="S5582" s="50">
        <v>1.5902971776527606</v>
      </c>
      <c r="T5582" s="50">
        <v>6.7764720122574142E-3</v>
      </c>
      <c r="U5582" s="50">
        <v>2.9932229169709053</v>
      </c>
      <c r="V5582" s="51">
        <v>80.589103879428606</v>
      </c>
      <c r="X5582" s="47" t="s">
        <v>1753</v>
      </c>
      <c r="Y5582" s="47" t="s">
        <v>1753</v>
      </c>
      <c r="Z5582" s="47" t="s">
        <v>1753</v>
      </c>
      <c r="AA5582" s="47" t="s">
        <v>1753</v>
      </c>
      <c r="AB5582" s="47" t="s">
        <v>1753</v>
      </c>
      <c r="AC5582" s="47" t="s">
        <v>1753</v>
      </c>
      <c r="AD5582" s="47" t="s">
        <v>1753</v>
      </c>
      <c r="AE5582" s="312"/>
      <c r="AF5582" s="465" t="s">
        <v>1754</v>
      </c>
      <c r="AG5582" s="311">
        <v>40</v>
      </c>
      <c r="AH5582" s="311">
        <v>15</v>
      </c>
      <c r="AI5582" s="311"/>
      <c r="AJ5582" s="311"/>
      <c r="AK5582" s="311"/>
      <c r="AL5582" s="311"/>
      <c r="AM5582" s="311"/>
      <c r="AN5582" s="311"/>
      <c r="AO5582" s="311"/>
      <c r="AP5582" s="311"/>
      <c r="AQ5582" s="311"/>
      <c r="AR5582" s="311"/>
      <c r="AS5582" s="311"/>
      <c r="AT5582" s="311"/>
      <c r="AU5582" s="311"/>
      <c r="AV5582" s="311"/>
      <c r="AW5582" s="311"/>
      <c r="AX5582" s="311"/>
      <c r="AY5582" s="311"/>
      <c r="AZ5582" s="311"/>
      <c r="BA5582" s="311"/>
      <c r="BB5582" s="311"/>
      <c r="BC5582" s="311"/>
      <c r="BD5582" s="311"/>
      <c r="BE5582" s="491"/>
      <c r="BF5582" s="491"/>
      <c r="BG5582" s="491"/>
      <c r="BH5582" s="491"/>
      <c r="BI5582" s="491"/>
      <c r="BJ5582" s="491"/>
      <c r="BK5582" s="491"/>
      <c r="BL5582" s="491"/>
      <c r="BM5582" s="491"/>
      <c r="BN5582" s="491"/>
      <c r="BO5582" s="491"/>
      <c r="BP5582" s="306"/>
      <c r="BQ5582" s="496"/>
      <c r="BR5582" s="496"/>
      <c r="BS5582" s="496"/>
      <c r="BT5582" s="496"/>
      <c r="BU5582" s="496"/>
      <c r="BV5582" s="496"/>
    </row>
    <row r="5583" spans="1:74" s="52" customFormat="1" ht="12.75">
      <c r="A5583" s="45">
        <v>2346.9885393806389</v>
      </c>
      <c r="B5583" s="46" t="s">
        <v>416</v>
      </c>
      <c r="C5583" s="47" t="s">
        <v>311</v>
      </c>
      <c r="D5583" s="48">
        <v>9.8761611120098944</v>
      </c>
      <c r="E5583" s="49">
        <v>40.723129999999998</v>
      </c>
      <c r="F5583" s="49">
        <v>4.8800000000000003E-2</v>
      </c>
      <c r="G5583" s="49">
        <v>17.790959999999998</v>
      </c>
      <c r="H5583" s="49">
        <v>0.2195</v>
      </c>
      <c r="I5583" s="49">
        <v>0.22059999999999999</v>
      </c>
      <c r="J5583" s="49">
        <v>43.000869999999999</v>
      </c>
      <c r="K5583" s="49">
        <v>0.25330000000000003</v>
      </c>
      <c r="L5583" s="49">
        <v>102.33315999999999</v>
      </c>
      <c r="M5583" s="47"/>
      <c r="N5583" s="50">
        <v>1.0090425898657747</v>
      </c>
      <c r="O5583" s="50">
        <v>9.5601252861801677E-4</v>
      </c>
      <c r="P5583" s="50">
        <v>0.36865805202327123</v>
      </c>
      <c r="Q5583" s="50">
        <v>4.3746847647147362E-3</v>
      </c>
      <c r="R5583" s="50">
        <v>4.6297718930894422E-3</v>
      </c>
      <c r="S5583" s="50">
        <v>1.5883789928098042</v>
      </c>
      <c r="T5583" s="50">
        <v>6.7245183643343523E-3</v>
      </c>
      <c r="U5583" s="50">
        <v>2.9841201452731876</v>
      </c>
      <c r="V5583" s="51">
        <v>81.162438749098101</v>
      </c>
      <c r="X5583" s="47" t="s">
        <v>1753</v>
      </c>
      <c r="Y5583" s="47" t="s">
        <v>1753</v>
      </c>
      <c r="Z5583" s="47" t="s">
        <v>1753</v>
      </c>
      <c r="AA5583" s="47" t="s">
        <v>1753</v>
      </c>
      <c r="AB5583" s="47" t="s">
        <v>1753</v>
      </c>
      <c r="AC5583" s="47" t="s">
        <v>1753</v>
      </c>
      <c r="AD5583" s="47" t="s">
        <v>1753</v>
      </c>
      <c r="AE5583" s="312"/>
      <c r="AF5583" s="465" t="s">
        <v>1754</v>
      </c>
      <c r="AG5583" s="311">
        <v>40</v>
      </c>
      <c r="AH5583" s="311">
        <v>15</v>
      </c>
      <c r="AI5583" s="311"/>
      <c r="AJ5583" s="311"/>
      <c r="AK5583" s="311"/>
      <c r="AL5583" s="311"/>
      <c r="AM5583" s="311"/>
      <c r="AN5583" s="311"/>
      <c r="AO5583" s="311"/>
      <c r="AP5583" s="311"/>
      <c r="AQ5583" s="311"/>
      <c r="AR5583" s="311"/>
      <c r="AS5583" s="311"/>
      <c r="AT5583" s="311"/>
      <c r="AU5583" s="311"/>
      <c r="AV5583" s="311"/>
      <c r="AW5583" s="311"/>
      <c r="AX5583" s="311"/>
      <c r="AY5583" s="311"/>
      <c r="AZ5583" s="311"/>
      <c r="BA5583" s="311"/>
      <c r="BB5583" s="311"/>
      <c r="BC5583" s="311"/>
      <c r="BD5583" s="311"/>
      <c r="BE5583" s="491"/>
      <c r="BF5583" s="491"/>
      <c r="BG5583" s="491"/>
      <c r="BH5583" s="491"/>
      <c r="BI5583" s="491"/>
      <c r="BJ5583" s="491"/>
      <c r="BK5583" s="491"/>
      <c r="BL5583" s="491"/>
      <c r="BM5583" s="491"/>
      <c r="BN5583" s="491"/>
      <c r="BO5583" s="491"/>
      <c r="BP5583" s="306"/>
      <c r="BQ5583" s="496"/>
      <c r="BR5583" s="496"/>
      <c r="BS5583" s="496"/>
      <c r="BT5583" s="496"/>
      <c r="BU5583" s="496"/>
      <c r="BV5583" s="496"/>
    </row>
    <row r="5584" spans="1:74" s="52" customFormat="1" ht="12.75">
      <c r="A5584" s="45">
        <v>2346.9885393806389</v>
      </c>
      <c r="B5584" s="46" t="s">
        <v>416</v>
      </c>
      <c r="C5584" s="47" t="s">
        <v>311</v>
      </c>
      <c r="D5584" s="48">
        <v>19.756161112009895</v>
      </c>
      <c r="E5584" s="49">
        <v>40.134999999999998</v>
      </c>
      <c r="F5584" s="49">
        <v>3.8800000000000001E-2</v>
      </c>
      <c r="G5584" s="49">
        <v>17.391159999999999</v>
      </c>
      <c r="H5584" s="49">
        <v>0.2341</v>
      </c>
      <c r="I5584" s="49">
        <v>0.2427</v>
      </c>
      <c r="J5584" s="49">
        <v>43.784709999999997</v>
      </c>
      <c r="K5584" s="49">
        <v>0.25040000000000001</v>
      </c>
      <c r="L5584" s="49">
        <v>102.15097</v>
      </c>
      <c r="M5584" s="47"/>
      <c r="N5584" s="50">
        <v>0.99665755025102265</v>
      </c>
      <c r="O5584" s="50">
        <v>7.6178047027335334E-4</v>
      </c>
      <c r="P5584" s="50">
        <v>0.36116631534900501</v>
      </c>
      <c r="Q5584" s="50">
        <v>4.6759299879262292E-3</v>
      </c>
      <c r="R5584" s="50">
        <v>5.1047938615550476E-3</v>
      </c>
      <c r="S5584" s="50">
        <v>1.6208906496158857</v>
      </c>
      <c r="T5584" s="50">
        <v>6.662153974747391E-3</v>
      </c>
      <c r="U5584" s="50">
        <v>2.9974637317619339</v>
      </c>
      <c r="V5584" s="51">
        <v>81.77820709833118</v>
      </c>
      <c r="X5584" s="47" t="s">
        <v>1753</v>
      </c>
      <c r="Y5584" s="47" t="s">
        <v>1753</v>
      </c>
      <c r="Z5584" s="47" t="s">
        <v>1753</v>
      </c>
      <c r="AA5584" s="47" t="s">
        <v>1753</v>
      </c>
      <c r="AB5584" s="47" t="s">
        <v>1753</v>
      </c>
      <c r="AC5584" s="47" t="s">
        <v>1753</v>
      </c>
      <c r="AD5584" s="47" t="s">
        <v>1753</v>
      </c>
      <c r="AE5584" s="312"/>
      <c r="AF5584" s="465" t="s">
        <v>1754</v>
      </c>
      <c r="AG5584" s="311">
        <v>40</v>
      </c>
      <c r="AH5584" s="311">
        <v>15</v>
      </c>
      <c r="AI5584" s="311"/>
      <c r="AJ5584" s="311"/>
      <c r="AK5584" s="311"/>
      <c r="AL5584" s="311"/>
      <c r="AM5584" s="311"/>
      <c r="AN5584" s="311"/>
      <c r="AO5584" s="311"/>
      <c r="AP5584" s="311"/>
      <c r="AQ5584" s="311"/>
      <c r="AR5584" s="311"/>
      <c r="AS5584" s="311"/>
      <c r="AT5584" s="311"/>
      <c r="AU5584" s="311"/>
      <c r="AV5584" s="311"/>
      <c r="AW5584" s="311"/>
      <c r="AX5584" s="311"/>
      <c r="AY5584" s="311"/>
      <c r="AZ5584" s="311"/>
      <c r="BA5584" s="311"/>
      <c r="BB5584" s="311"/>
      <c r="BC5584" s="311"/>
      <c r="BD5584" s="311"/>
      <c r="BE5584" s="491"/>
      <c r="BF5584" s="491"/>
      <c r="BG5584" s="491"/>
      <c r="BH5584" s="491"/>
      <c r="BI5584" s="491"/>
      <c r="BJ5584" s="491"/>
      <c r="BK5584" s="491"/>
      <c r="BL5584" s="491"/>
      <c r="BM5584" s="491"/>
      <c r="BN5584" s="491"/>
      <c r="BO5584" s="491"/>
      <c r="BP5584" s="306"/>
      <c r="BQ5584" s="496"/>
      <c r="BR5584" s="496"/>
      <c r="BS5584" s="496"/>
      <c r="BT5584" s="496"/>
      <c r="BU5584" s="496"/>
      <c r="BV5584" s="496"/>
    </row>
    <row r="5585" spans="1:74" s="52" customFormat="1" ht="12.75">
      <c r="A5585" s="45">
        <v>2346.9885393806389</v>
      </c>
      <c r="B5585" s="46" t="s">
        <v>416</v>
      </c>
      <c r="C5585" s="47" t="s">
        <v>311</v>
      </c>
      <c r="D5585" s="48">
        <v>29.636161112009894</v>
      </c>
      <c r="E5585" s="49">
        <v>40.459479999999999</v>
      </c>
      <c r="F5585" s="49">
        <v>3.5200000000000002E-2</v>
      </c>
      <c r="G5585" s="49">
        <v>16.651540000000001</v>
      </c>
      <c r="H5585" s="49">
        <v>0.22689999999999999</v>
      </c>
      <c r="I5585" s="49">
        <v>0.2145</v>
      </c>
      <c r="J5585" s="49">
        <v>44.15654</v>
      </c>
      <c r="K5585" s="49">
        <v>0.24959999999999999</v>
      </c>
      <c r="L5585" s="49">
        <v>102.04776</v>
      </c>
      <c r="M5585" s="47"/>
      <c r="N5585" s="50">
        <v>1.0017395354287739</v>
      </c>
      <c r="O5585" s="50">
        <v>6.8905294955828443E-4</v>
      </c>
      <c r="P5585" s="50">
        <v>0.34478226353523012</v>
      </c>
      <c r="Q5585" s="50">
        <v>4.5186937226993022E-3</v>
      </c>
      <c r="R5585" s="50">
        <v>4.4982910647100782E-3</v>
      </c>
      <c r="S5585" s="50">
        <v>1.6298142058499321</v>
      </c>
      <c r="T5585" s="50">
        <v>6.6212006044419945E-3</v>
      </c>
      <c r="U5585" s="50">
        <v>2.9939125115923191</v>
      </c>
      <c r="V5585" s="51">
        <v>82.539102602437737</v>
      </c>
      <c r="X5585" s="47" t="s">
        <v>1753</v>
      </c>
      <c r="Y5585" s="47" t="s">
        <v>1753</v>
      </c>
      <c r="Z5585" s="47" t="s">
        <v>1753</v>
      </c>
      <c r="AA5585" s="47" t="s">
        <v>1753</v>
      </c>
      <c r="AB5585" s="47" t="s">
        <v>1753</v>
      </c>
      <c r="AC5585" s="47" t="s">
        <v>1753</v>
      </c>
      <c r="AD5585" s="47" t="s">
        <v>1753</v>
      </c>
      <c r="AE5585" s="312"/>
      <c r="AF5585" s="465" t="s">
        <v>1754</v>
      </c>
      <c r="AG5585" s="311">
        <v>40</v>
      </c>
      <c r="AH5585" s="311">
        <v>15</v>
      </c>
      <c r="AI5585" s="311"/>
      <c r="AJ5585" s="311"/>
      <c r="AK5585" s="311"/>
      <c r="AL5585" s="311"/>
      <c r="AM5585" s="311"/>
      <c r="AN5585" s="311"/>
      <c r="AO5585" s="311"/>
      <c r="AP5585" s="311"/>
      <c r="AQ5585" s="311"/>
      <c r="AR5585" s="311"/>
      <c r="AS5585" s="311"/>
      <c r="AT5585" s="311"/>
      <c r="AU5585" s="311"/>
      <c r="AV5585" s="311"/>
      <c r="AW5585" s="311"/>
      <c r="AX5585" s="311"/>
      <c r="AY5585" s="311"/>
      <c r="AZ5585" s="311"/>
      <c r="BA5585" s="311"/>
      <c r="BB5585" s="311"/>
      <c r="BC5585" s="311"/>
      <c r="BD5585" s="311"/>
      <c r="BE5585" s="491"/>
      <c r="BF5585" s="491"/>
      <c r="BG5585" s="491"/>
      <c r="BH5585" s="491"/>
      <c r="BI5585" s="491"/>
      <c r="BJ5585" s="491"/>
      <c r="BK5585" s="491"/>
      <c r="BL5585" s="491"/>
      <c r="BM5585" s="491"/>
      <c r="BN5585" s="491"/>
      <c r="BO5585" s="491"/>
      <c r="BP5585" s="306"/>
      <c r="BQ5585" s="496"/>
      <c r="BR5585" s="496"/>
      <c r="BS5585" s="496"/>
      <c r="BT5585" s="496"/>
      <c r="BU5585" s="496"/>
      <c r="BV5585" s="496"/>
    </row>
    <row r="5586" spans="1:74" s="52" customFormat="1" ht="12.75">
      <c r="A5586" s="45">
        <v>2346.9885393806389</v>
      </c>
      <c r="B5586" s="46" t="s">
        <v>416</v>
      </c>
      <c r="C5586" s="47" t="s">
        <v>311</v>
      </c>
      <c r="D5586" s="48">
        <v>39.516161112009897</v>
      </c>
      <c r="E5586" s="49">
        <v>40.591299999999997</v>
      </c>
      <c r="F5586" s="49">
        <v>4.5199999999999997E-2</v>
      </c>
      <c r="G5586" s="49">
        <v>15.781980000000001</v>
      </c>
      <c r="H5586" s="49">
        <v>0.27500000000000002</v>
      </c>
      <c r="I5586" s="49">
        <v>0.25259999999999999</v>
      </c>
      <c r="J5586" s="49">
        <v>44.62885</v>
      </c>
      <c r="K5586" s="49">
        <v>0.24579999999999999</v>
      </c>
      <c r="L5586" s="49">
        <v>101.89963</v>
      </c>
      <c r="M5586" s="47"/>
      <c r="N5586" s="50">
        <v>1.002323853138398</v>
      </c>
      <c r="O5586" s="50">
        <v>8.8244765858785782E-4</v>
      </c>
      <c r="P5586" s="50">
        <v>0.32590617405613598</v>
      </c>
      <c r="Q5586" s="50">
        <v>5.4619999454173047E-3</v>
      </c>
      <c r="R5586" s="50">
        <v>5.2831651973484113E-3</v>
      </c>
      <c r="S5586" s="50">
        <v>1.6428554274027205</v>
      </c>
      <c r="T5586" s="50">
        <v>6.5030131357287227E-3</v>
      </c>
      <c r="U5586" s="50">
        <v>2.9906570052649832</v>
      </c>
      <c r="V5586" s="51">
        <v>83.446133152198882</v>
      </c>
      <c r="X5586" s="47" t="s">
        <v>1753</v>
      </c>
      <c r="Y5586" s="47" t="s">
        <v>1753</v>
      </c>
      <c r="Z5586" s="47" t="s">
        <v>1753</v>
      </c>
      <c r="AA5586" s="47" t="s">
        <v>1753</v>
      </c>
      <c r="AB5586" s="47" t="s">
        <v>1753</v>
      </c>
      <c r="AC5586" s="47" t="s">
        <v>1753</v>
      </c>
      <c r="AD5586" s="47" t="s">
        <v>1753</v>
      </c>
      <c r="AE5586" s="312"/>
      <c r="AF5586" s="465" t="s">
        <v>1754</v>
      </c>
      <c r="AG5586" s="311">
        <v>40</v>
      </c>
      <c r="AH5586" s="311">
        <v>15</v>
      </c>
      <c r="AI5586" s="311"/>
      <c r="AJ5586" s="311"/>
      <c r="AK5586" s="311"/>
      <c r="AL5586" s="311"/>
      <c r="AM5586" s="311"/>
      <c r="AN5586" s="311"/>
      <c r="AO5586" s="311"/>
      <c r="AP5586" s="311"/>
      <c r="AQ5586" s="311"/>
      <c r="AR5586" s="311"/>
      <c r="AS5586" s="311"/>
      <c r="AT5586" s="311"/>
      <c r="AU5586" s="311"/>
      <c r="AV5586" s="311"/>
      <c r="AW5586" s="311"/>
      <c r="AX5586" s="311"/>
      <c r="AY5586" s="311"/>
      <c r="AZ5586" s="311"/>
      <c r="BA5586" s="311"/>
      <c r="BB5586" s="311"/>
      <c r="BC5586" s="311"/>
      <c r="BD5586" s="311"/>
      <c r="BE5586" s="491"/>
      <c r="BF5586" s="491"/>
      <c r="BG5586" s="491"/>
      <c r="BH5586" s="491"/>
      <c r="BI5586" s="491"/>
      <c r="BJ5586" s="491"/>
      <c r="BK5586" s="491"/>
      <c r="BL5586" s="491"/>
      <c r="BM5586" s="491"/>
      <c r="BN5586" s="491"/>
      <c r="BO5586" s="491"/>
      <c r="BP5586" s="306"/>
      <c r="BQ5586" s="496"/>
      <c r="BR5586" s="496"/>
      <c r="BS5586" s="496"/>
      <c r="BT5586" s="496"/>
      <c r="BU5586" s="496"/>
      <c r="BV5586" s="496"/>
    </row>
    <row r="5587" spans="1:74" s="52" customFormat="1" ht="12.75">
      <c r="A5587" s="45">
        <v>2346.9885393806389</v>
      </c>
      <c r="B5587" s="46" t="s">
        <v>416</v>
      </c>
      <c r="C5587" s="47" t="s">
        <v>311</v>
      </c>
      <c r="D5587" s="48">
        <v>49.396161112009899</v>
      </c>
      <c r="E5587" s="49">
        <v>40.743409999999997</v>
      </c>
      <c r="F5587" s="49">
        <v>6.5500000000000003E-2</v>
      </c>
      <c r="G5587" s="49">
        <v>15.45215</v>
      </c>
      <c r="H5587" s="49">
        <v>0.29820000000000002</v>
      </c>
      <c r="I5587" s="49">
        <v>0.19350000000000001</v>
      </c>
      <c r="J5587" s="49">
        <v>44.940379999999998</v>
      </c>
      <c r="K5587" s="49">
        <v>0.23799999999999999</v>
      </c>
      <c r="L5587" s="49">
        <v>102.02043999999999</v>
      </c>
      <c r="M5587" s="47"/>
      <c r="N5587" s="50">
        <v>1.0027341465080843</v>
      </c>
      <c r="O5587" s="50">
        <v>1.2745155695497771E-3</v>
      </c>
      <c r="P5587" s="50">
        <v>0.3180338447596599</v>
      </c>
      <c r="Q5587" s="50">
        <v>5.9030975711283065E-3</v>
      </c>
      <c r="R5587" s="50">
        <v>4.0336214583221825E-3</v>
      </c>
      <c r="S5587" s="50">
        <v>1.6488217817084057</v>
      </c>
      <c r="T5587" s="50">
        <v>6.2757124275728115E-3</v>
      </c>
      <c r="U5587" s="50">
        <v>2.9886808373215366</v>
      </c>
      <c r="V5587" s="51">
        <v>83.830341155707416</v>
      </c>
      <c r="X5587" s="47" t="s">
        <v>1753</v>
      </c>
      <c r="Y5587" s="47" t="s">
        <v>1753</v>
      </c>
      <c r="Z5587" s="47" t="s">
        <v>1753</v>
      </c>
      <c r="AA5587" s="47" t="s">
        <v>1753</v>
      </c>
      <c r="AB5587" s="47" t="s">
        <v>1753</v>
      </c>
      <c r="AC5587" s="47" t="s">
        <v>1753</v>
      </c>
      <c r="AD5587" s="47" t="s">
        <v>1753</v>
      </c>
      <c r="AE5587" s="312"/>
      <c r="AF5587" s="465" t="s">
        <v>1754</v>
      </c>
      <c r="AG5587" s="311">
        <v>40</v>
      </c>
      <c r="AH5587" s="311">
        <v>15</v>
      </c>
      <c r="AI5587" s="311"/>
      <c r="AJ5587" s="311"/>
      <c r="AK5587" s="311"/>
      <c r="AL5587" s="311"/>
      <c r="AM5587" s="311"/>
      <c r="AN5587" s="311"/>
      <c r="AO5587" s="311"/>
      <c r="AP5587" s="311"/>
      <c r="AQ5587" s="311"/>
      <c r="AR5587" s="311"/>
      <c r="AS5587" s="311"/>
      <c r="AT5587" s="311"/>
      <c r="AU5587" s="311"/>
      <c r="AV5587" s="311"/>
      <c r="AW5587" s="311"/>
      <c r="AX5587" s="311"/>
      <c r="AY5587" s="311"/>
      <c r="AZ5587" s="311"/>
      <c r="BA5587" s="311"/>
      <c r="BB5587" s="311"/>
      <c r="BC5587" s="311"/>
      <c r="BD5587" s="311"/>
      <c r="BE5587" s="491"/>
      <c r="BF5587" s="491"/>
      <c r="BG5587" s="491"/>
      <c r="BH5587" s="491"/>
      <c r="BI5587" s="491"/>
      <c r="BJ5587" s="491"/>
      <c r="BK5587" s="491"/>
      <c r="BL5587" s="491"/>
      <c r="BM5587" s="491"/>
      <c r="BN5587" s="491"/>
      <c r="BO5587" s="491"/>
      <c r="BP5587" s="306"/>
      <c r="BQ5587" s="496"/>
      <c r="BR5587" s="496"/>
      <c r="BS5587" s="496"/>
      <c r="BT5587" s="496"/>
      <c r="BU5587" s="496"/>
      <c r="BV5587" s="496"/>
    </row>
    <row r="5588" spans="1:74" s="52" customFormat="1" ht="12.75">
      <c r="A5588" s="45">
        <v>2346.9885393806389</v>
      </c>
      <c r="B5588" s="46" t="s">
        <v>416</v>
      </c>
      <c r="C5588" s="47" t="s">
        <v>311</v>
      </c>
      <c r="D5588" s="48">
        <v>59.276161112009902</v>
      </c>
      <c r="E5588" s="49">
        <v>40.723129999999998</v>
      </c>
      <c r="F5588" s="49">
        <v>3.7900000000000003E-2</v>
      </c>
      <c r="G5588" s="49">
        <v>15.072340000000001</v>
      </c>
      <c r="H5588" s="49">
        <v>0.30830000000000002</v>
      </c>
      <c r="I5588" s="49">
        <v>0.1804</v>
      </c>
      <c r="J5588" s="49">
        <v>45.261960000000002</v>
      </c>
      <c r="K5588" s="49">
        <v>0.2465</v>
      </c>
      <c r="L5588" s="49">
        <v>101.87842999999999</v>
      </c>
      <c r="M5588" s="47"/>
      <c r="N5588" s="50">
        <v>1.002856609961523</v>
      </c>
      <c r="O5588" s="50">
        <v>7.3792515582915888E-4</v>
      </c>
      <c r="P5588" s="50">
        <v>0.31040904450442419</v>
      </c>
      <c r="Q5588" s="50">
        <v>6.1068198383295086E-3</v>
      </c>
      <c r="R5588" s="50">
        <v>3.7628764856131878E-3</v>
      </c>
      <c r="S5588" s="50">
        <v>1.6616501560627435</v>
      </c>
      <c r="T5588" s="50">
        <v>6.5038761364971135E-3</v>
      </c>
      <c r="U5588" s="50">
        <v>2.9929831443720625</v>
      </c>
      <c r="V5588" s="51">
        <v>84.259648776509849</v>
      </c>
      <c r="X5588" s="47" t="s">
        <v>1753</v>
      </c>
      <c r="Y5588" s="47" t="s">
        <v>1753</v>
      </c>
      <c r="Z5588" s="47" t="s">
        <v>1753</v>
      </c>
      <c r="AA5588" s="47" t="s">
        <v>1753</v>
      </c>
      <c r="AB5588" s="47" t="s">
        <v>1753</v>
      </c>
      <c r="AC5588" s="47" t="s">
        <v>1753</v>
      </c>
      <c r="AD5588" s="47" t="s">
        <v>1753</v>
      </c>
      <c r="AE5588" s="312"/>
      <c r="AF5588" s="465" t="s">
        <v>1754</v>
      </c>
      <c r="AG5588" s="311">
        <v>40</v>
      </c>
      <c r="AH5588" s="311">
        <v>15</v>
      </c>
      <c r="AI5588" s="311"/>
      <c r="AJ5588" s="311"/>
      <c r="AK5588" s="311"/>
      <c r="AL5588" s="311"/>
      <c r="AM5588" s="311"/>
      <c r="AN5588" s="311"/>
      <c r="AO5588" s="311"/>
      <c r="AP5588" s="311"/>
      <c r="AQ5588" s="311"/>
      <c r="AR5588" s="311"/>
      <c r="AS5588" s="311"/>
      <c r="AT5588" s="311"/>
      <c r="AU5588" s="311"/>
      <c r="AV5588" s="311"/>
      <c r="AW5588" s="311"/>
      <c r="AX5588" s="311"/>
      <c r="AY5588" s="311"/>
      <c r="AZ5588" s="311"/>
      <c r="BA5588" s="311"/>
      <c r="BB5588" s="311"/>
      <c r="BC5588" s="311"/>
      <c r="BD5588" s="311"/>
      <c r="BE5588" s="491"/>
      <c r="BF5588" s="491"/>
      <c r="BG5588" s="491"/>
      <c r="BH5588" s="491"/>
      <c r="BI5588" s="491"/>
      <c r="BJ5588" s="491"/>
      <c r="BK5588" s="491"/>
      <c r="BL5588" s="491"/>
      <c r="BM5588" s="491"/>
      <c r="BN5588" s="491"/>
      <c r="BO5588" s="491"/>
      <c r="BP5588" s="306"/>
      <c r="BQ5588" s="496"/>
      <c r="BR5588" s="496"/>
      <c r="BS5588" s="496"/>
      <c r="BT5588" s="496"/>
      <c r="BU5588" s="496"/>
      <c r="BV5588" s="496"/>
    </row>
    <row r="5589" spans="1:74" s="52" customFormat="1" ht="12.75">
      <c r="A5589" s="45">
        <v>2346.9885393806389</v>
      </c>
      <c r="B5589" s="46" t="s">
        <v>416</v>
      </c>
      <c r="C5589" s="47" t="s">
        <v>311</v>
      </c>
      <c r="D5589" s="48">
        <v>69.156161112009897</v>
      </c>
      <c r="E5589" s="49">
        <v>40.794110000000003</v>
      </c>
      <c r="F5589" s="49">
        <v>6.1500010000000001E-2</v>
      </c>
      <c r="G5589" s="49">
        <v>14.882440000000001</v>
      </c>
      <c r="H5589" s="49">
        <v>0.31230000000000002</v>
      </c>
      <c r="I5589" s="49">
        <v>0.17399999999999999</v>
      </c>
      <c r="J5589" s="49">
        <v>45.221760000000003</v>
      </c>
      <c r="K5589" s="49">
        <v>0.23960000000000001</v>
      </c>
      <c r="L5589" s="49">
        <v>101.76821001</v>
      </c>
      <c r="M5589" s="47"/>
      <c r="N5589" s="50">
        <v>1.0040744614370107</v>
      </c>
      <c r="O5589" s="50">
        <v>1.1967930536004978E-3</v>
      </c>
      <c r="P5589" s="50">
        <v>0.30633639179661398</v>
      </c>
      <c r="Q5589" s="50">
        <v>6.1827877098534255E-3</v>
      </c>
      <c r="R5589" s="50">
        <v>3.6274667963458371E-3</v>
      </c>
      <c r="S5589" s="50">
        <v>1.6592982864249237</v>
      </c>
      <c r="T5589" s="50">
        <v>6.3184844283527076E-3</v>
      </c>
      <c r="U5589" s="50">
        <v>2.9885475941730961</v>
      </c>
      <c r="V5589" s="51">
        <v>84.415395434833272</v>
      </c>
      <c r="X5589" s="47" t="s">
        <v>1753</v>
      </c>
      <c r="Y5589" s="47" t="s">
        <v>1753</v>
      </c>
      <c r="Z5589" s="47" t="s">
        <v>1753</v>
      </c>
      <c r="AA5589" s="47" t="s">
        <v>1753</v>
      </c>
      <c r="AB5589" s="47" t="s">
        <v>1753</v>
      </c>
      <c r="AC5589" s="47" t="s">
        <v>1753</v>
      </c>
      <c r="AD5589" s="47" t="s">
        <v>1753</v>
      </c>
      <c r="AE5589" s="312"/>
      <c r="AF5589" s="465" t="s">
        <v>1754</v>
      </c>
      <c r="AG5589" s="311">
        <v>40</v>
      </c>
      <c r="AH5589" s="311">
        <v>15</v>
      </c>
      <c r="AI5589" s="311"/>
      <c r="AJ5589" s="311"/>
      <c r="AK5589" s="311"/>
      <c r="AL5589" s="311"/>
      <c r="AM5589" s="311"/>
      <c r="AN5589" s="311"/>
      <c r="AO5589" s="311"/>
      <c r="AP5589" s="311"/>
      <c r="AQ5589" s="311"/>
      <c r="AR5589" s="311"/>
      <c r="AS5589" s="311"/>
      <c r="AT5589" s="311"/>
      <c r="AU5589" s="311"/>
      <c r="AV5589" s="311"/>
      <c r="AW5589" s="311"/>
      <c r="AX5589" s="311"/>
      <c r="AY5589" s="311"/>
      <c r="AZ5589" s="311"/>
      <c r="BA5589" s="311"/>
      <c r="BB5589" s="311"/>
      <c r="BC5589" s="311"/>
      <c r="BD5589" s="311"/>
      <c r="BE5589" s="491"/>
      <c r="BF5589" s="491"/>
      <c r="BG5589" s="491"/>
      <c r="BH5589" s="491"/>
      <c r="BI5589" s="491"/>
      <c r="BJ5589" s="491"/>
      <c r="BK5589" s="491"/>
      <c r="BL5589" s="491"/>
      <c r="BM5589" s="491"/>
      <c r="BN5589" s="491"/>
      <c r="BO5589" s="491"/>
      <c r="BP5589" s="306"/>
      <c r="BQ5589" s="496"/>
      <c r="BR5589" s="496"/>
      <c r="BS5589" s="496"/>
      <c r="BT5589" s="496"/>
      <c r="BU5589" s="496"/>
      <c r="BV5589" s="496"/>
    </row>
    <row r="5590" spans="1:74" s="52" customFormat="1" ht="12.75">
      <c r="A5590" s="45">
        <v>2346.9885393806389</v>
      </c>
      <c r="B5590" s="46" t="s">
        <v>416</v>
      </c>
      <c r="C5590" s="47" t="s">
        <v>311</v>
      </c>
      <c r="D5590" s="48">
        <v>79.036161112009893</v>
      </c>
      <c r="E5590" s="49">
        <v>40.794110000000003</v>
      </c>
      <c r="F5590" s="49">
        <v>3.5299999999999998E-2</v>
      </c>
      <c r="G5590" s="49">
        <v>14.73251</v>
      </c>
      <c r="H5590" s="49">
        <v>0.30170000000000002</v>
      </c>
      <c r="I5590" s="49">
        <v>0.2014</v>
      </c>
      <c r="J5590" s="49">
        <v>45.543340000000001</v>
      </c>
      <c r="K5590" s="49">
        <v>0.2321</v>
      </c>
      <c r="L5590" s="49">
        <v>101.89886</v>
      </c>
      <c r="M5590" s="47"/>
      <c r="N5590" s="50">
        <v>1.0025566307719636</v>
      </c>
      <c r="O5590" s="50">
        <v>6.8590121399820874E-4</v>
      </c>
      <c r="P5590" s="50">
        <v>0.30279185572062511</v>
      </c>
      <c r="Q5590" s="50">
        <v>5.9639041314096964E-3</v>
      </c>
      <c r="R5590" s="50">
        <v>4.1923415416997775E-3</v>
      </c>
      <c r="S5590" s="50">
        <v>1.6685717015908113</v>
      </c>
      <c r="T5590" s="50">
        <v>6.1114496623373834E-3</v>
      </c>
      <c r="U5590" s="50">
        <v>2.9921483341539963</v>
      </c>
      <c r="V5590" s="51">
        <v>84.640486297029085</v>
      </c>
      <c r="X5590" s="47" t="s">
        <v>1753</v>
      </c>
      <c r="Y5590" s="47" t="s">
        <v>1753</v>
      </c>
      <c r="Z5590" s="47" t="s">
        <v>1753</v>
      </c>
      <c r="AA5590" s="47" t="s">
        <v>1753</v>
      </c>
      <c r="AB5590" s="47" t="s">
        <v>1753</v>
      </c>
      <c r="AC5590" s="47" t="s">
        <v>1753</v>
      </c>
      <c r="AD5590" s="47" t="s">
        <v>1753</v>
      </c>
      <c r="AE5590" s="312"/>
      <c r="AF5590" s="465" t="s">
        <v>1754</v>
      </c>
      <c r="AG5590" s="311">
        <v>40</v>
      </c>
      <c r="AH5590" s="311">
        <v>15</v>
      </c>
      <c r="AI5590" s="311"/>
      <c r="AJ5590" s="311"/>
      <c r="AK5590" s="311"/>
      <c r="AL5590" s="311"/>
      <c r="AM5590" s="311"/>
      <c r="AN5590" s="311"/>
      <c r="AO5590" s="311"/>
      <c r="AP5590" s="311"/>
      <c r="AQ5590" s="311"/>
      <c r="AR5590" s="311"/>
      <c r="AS5590" s="311"/>
      <c r="AT5590" s="311"/>
      <c r="AU5590" s="311"/>
      <c r="AV5590" s="311"/>
      <c r="AW5590" s="311"/>
      <c r="AX5590" s="311"/>
      <c r="AY5590" s="311"/>
      <c r="AZ5590" s="311"/>
      <c r="BA5590" s="311"/>
      <c r="BB5590" s="311"/>
      <c r="BC5590" s="311"/>
      <c r="BD5590" s="311"/>
      <c r="BE5590" s="491"/>
      <c r="BF5590" s="491"/>
      <c r="BG5590" s="491"/>
      <c r="BH5590" s="491"/>
      <c r="BI5590" s="491"/>
      <c r="BJ5590" s="491"/>
      <c r="BK5590" s="491"/>
      <c r="BL5590" s="491"/>
      <c r="BM5590" s="491"/>
      <c r="BN5590" s="491"/>
      <c r="BO5590" s="491"/>
      <c r="BP5590" s="306"/>
      <c r="BQ5590" s="496"/>
      <c r="BR5590" s="496"/>
      <c r="BS5590" s="496"/>
      <c r="BT5590" s="496"/>
      <c r="BU5590" s="496"/>
      <c r="BV5590" s="496"/>
    </row>
    <row r="5591" spans="1:74" s="52" customFormat="1" ht="12.75">
      <c r="A5591" s="45">
        <v>2346.9885393806389</v>
      </c>
      <c r="B5591" s="46" t="s">
        <v>416</v>
      </c>
      <c r="C5591" s="47" t="s">
        <v>311</v>
      </c>
      <c r="D5591" s="48">
        <v>88.916161112009888</v>
      </c>
      <c r="E5591" s="49">
        <v>40.905650000000001</v>
      </c>
      <c r="F5591" s="49">
        <v>4.1200000000000001E-2</v>
      </c>
      <c r="G5591" s="49">
        <v>14.47265</v>
      </c>
      <c r="H5591" s="49">
        <v>0.33100000000000002</v>
      </c>
      <c r="I5591" s="49">
        <v>0.22420000000000001</v>
      </c>
      <c r="J5591" s="49">
        <v>45.583530000000003</v>
      </c>
      <c r="K5591" s="49">
        <v>0.23480000000000001</v>
      </c>
      <c r="L5591" s="49">
        <v>101.86673000000003</v>
      </c>
      <c r="M5591" s="47"/>
      <c r="N5591" s="50">
        <v>1.0042792724997929</v>
      </c>
      <c r="O5591" s="50">
        <v>7.9973081842684313E-4</v>
      </c>
      <c r="P5591" s="50">
        <v>0.29714967163513939</v>
      </c>
      <c r="Q5591" s="50">
        <v>6.5364672172186699E-3</v>
      </c>
      <c r="R5591" s="50">
        <v>4.6622176986076133E-3</v>
      </c>
      <c r="S5591" s="50">
        <v>1.6683520556421416</v>
      </c>
      <c r="T5591" s="50">
        <v>6.1762795001555331E-3</v>
      </c>
      <c r="U5591" s="50">
        <v>2.9894377200569631</v>
      </c>
      <c r="V5591" s="51">
        <v>84.881739481004317</v>
      </c>
      <c r="X5591" s="47" t="s">
        <v>1753</v>
      </c>
      <c r="Y5591" s="47" t="s">
        <v>1753</v>
      </c>
      <c r="Z5591" s="47" t="s">
        <v>1753</v>
      </c>
      <c r="AA5591" s="47" t="s">
        <v>1753</v>
      </c>
      <c r="AB5591" s="47" t="s">
        <v>1753</v>
      </c>
      <c r="AC5591" s="47" t="s">
        <v>1753</v>
      </c>
      <c r="AD5591" s="47" t="s">
        <v>1753</v>
      </c>
      <c r="AE5591" s="312"/>
      <c r="AF5591" s="465" t="s">
        <v>1754</v>
      </c>
      <c r="AG5591" s="311">
        <v>40</v>
      </c>
      <c r="AH5591" s="311">
        <v>15</v>
      </c>
      <c r="AI5591" s="311"/>
      <c r="AJ5591" s="311"/>
      <c r="AK5591" s="311"/>
      <c r="AL5591" s="311"/>
      <c r="AM5591" s="311"/>
      <c r="AN5591" s="311"/>
      <c r="AO5591" s="311"/>
      <c r="AP5591" s="311"/>
      <c r="AQ5591" s="311"/>
      <c r="AR5591" s="311"/>
      <c r="AS5591" s="311"/>
      <c r="AT5591" s="311"/>
      <c r="AU5591" s="311"/>
      <c r="AV5591" s="311"/>
      <c r="AW5591" s="311"/>
      <c r="AX5591" s="311"/>
      <c r="AY5591" s="311"/>
      <c r="AZ5591" s="311"/>
      <c r="BA5591" s="311"/>
      <c r="BB5591" s="311"/>
      <c r="BC5591" s="311"/>
      <c r="BD5591" s="311"/>
      <c r="BE5591" s="491"/>
      <c r="BF5591" s="491"/>
      <c r="BG5591" s="491"/>
      <c r="BH5591" s="491"/>
      <c r="BI5591" s="491"/>
      <c r="BJ5591" s="491"/>
      <c r="BK5591" s="491"/>
      <c r="BL5591" s="491"/>
      <c r="BM5591" s="491"/>
      <c r="BN5591" s="491"/>
      <c r="BO5591" s="491"/>
      <c r="BP5591" s="306"/>
      <c r="BQ5591" s="496"/>
      <c r="BR5591" s="496"/>
      <c r="BS5591" s="496"/>
      <c r="BT5591" s="496"/>
      <c r="BU5591" s="496"/>
      <c r="BV5591" s="496"/>
    </row>
    <row r="5592" spans="1:74" s="52" customFormat="1" ht="12.75">
      <c r="A5592" s="45">
        <v>2346.9885393806389</v>
      </c>
      <c r="B5592" s="46" t="s">
        <v>416</v>
      </c>
      <c r="C5592" s="47" t="s">
        <v>311</v>
      </c>
      <c r="D5592" s="48">
        <v>98.796161112009884</v>
      </c>
      <c r="E5592" s="49">
        <v>40.865090000000002</v>
      </c>
      <c r="F5592" s="49">
        <v>5.7000000000000002E-2</v>
      </c>
      <c r="G5592" s="49">
        <v>14.38269</v>
      </c>
      <c r="H5592" s="49">
        <v>0.30819999999999997</v>
      </c>
      <c r="I5592" s="49">
        <v>0.18579999999999999</v>
      </c>
      <c r="J5592" s="49">
        <v>45.583530000000003</v>
      </c>
      <c r="K5592" s="49">
        <v>0.22989999999999999</v>
      </c>
      <c r="L5592" s="49">
        <v>101.67671000000003</v>
      </c>
      <c r="M5592" s="47"/>
      <c r="N5592" s="50">
        <v>1.004418486022814</v>
      </c>
      <c r="O5592" s="50">
        <v>1.1076753935336807E-3</v>
      </c>
      <c r="P5592" s="50">
        <v>0.29563670372493828</v>
      </c>
      <c r="Q5592" s="50">
        <v>6.093106431065135E-3</v>
      </c>
      <c r="R5592" s="50">
        <v>3.8680643128885259E-3</v>
      </c>
      <c r="S5592" s="50">
        <v>1.6702394491905743</v>
      </c>
      <c r="T5592" s="50">
        <v>6.0542291692343951E-3</v>
      </c>
      <c r="U5592" s="50">
        <v>2.9884593721523753</v>
      </c>
      <c r="V5592" s="51">
        <v>84.961580449180829</v>
      </c>
      <c r="X5592" s="47" t="s">
        <v>1753</v>
      </c>
      <c r="Y5592" s="47" t="s">
        <v>1753</v>
      </c>
      <c r="Z5592" s="47" t="s">
        <v>1753</v>
      </c>
      <c r="AA5592" s="47" t="s">
        <v>1753</v>
      </c>
      <c r="AB5592" s="47" t="s">
        <v>1753</v>
      </c>
      <c r="AC5592" s="47" t="s">
        <v>1753</v>
      </c>
      <c r="AD5592" s="47" t="s">
        <v>1753</v>
      </c>
      <c r="AE5592" s="312"/>
      <c r="AF5592" s="465" t="s">
        <v>1754</v>
      </c>
      <c r="AG5592" s="311">
        <v>40</v>
      </c>
      <c r="AH5592" s="311">
        <v>15</v>
      </c>
      <c r="AI5592" s="311"/>
      <c r="AJ5592" s="311"/>
      <c r="AK5592" s="311"/>
      <c r="AL5592" s="311"/>
      <c r="AM5592" s="311"/>
      <c r="AN5592" s="311"/>
      <c r="AO5592" s="311"/>
      <c r="AP5592" s="311"/>
      <c r="AQ5592" s="311"/>
      <c r="AR5592" s="311"/>
      <c r="AS5592" s="311"/>
      <c r="AT5592" s="311"/>
      <c r="AU5592" s="311"/>
      <c r="AV5592" s="311"/>
      <c r="AW5592" s="311"/>
      <c r="AX5592" s="311"/>
      <c r="AY5592" s="311"/>
      <c r="AZ5592" s="311"/>
      <c r="BA5592" s="311"/>
      <c r="BB5592" s="311"/>
      <c r="BC5592" s="311"/>
      <c r="BD5592" s="311"/>
      <c r="BE5592" s="491"/>
      <c r="BF5592" s="491"/>
      <c r="BG5592" s="491"/>
      <c r="BH5592" s="491"/>
      <c r="BI5592" s="491"/>
      <c r="BJ5592" s="491"/>
      <c r="BK5592" s="491"/>
      <c r="BL5592" s="491"/>
      <c r="BM5592" s="491"/>
      <c r="BN5592" s="491"/>
      <c r="BO5592" s="491"/>
      <c r="BP5592" s="306"/>
      <c r="BQ5592" s="496"/>
      <c r="BR5592" s="496"/>
      <c r="BS5592" s="496"/>
      <c r="BT5592" s="496"/>
      <c r="BU5592" s="496"/>
      <c r="BV5592" s="496"/>
    </row>
    <row r="5593" spans="1:74" s="52" customFormat="1" ht="12.75">
      <c r="A5593" s="45">
        <v>2346.9885393806389</v>
      </c>
      <c r="B5593" s="46" t="s">
        <v>416</v>
      </c>
      <c r="C5593" s="47" t="s">
        <v>311</v>
      </c>
      <c r="D5593" s="48">
        <v>108.67616111200988</v>
      </c>
      <c r="E5593" s="49">
        <v>40.905650000000001</v>
      </c>
      <c r="F5593" s="49">
        <v>6.2600000000000003E-2</v>
      </c>
      <c r="G5593" s="49">
        <v>14.29274</v>
      </c>
      <c r="H5593" s="49">
        <v>0.3211</v>
      </c>
      <c r="I5593" s="49">
        <v>0.2077</v>
      </c>
      <c r="J5593" s="49">
        <v>45.573480000000004</v>
      </c>
      <c r="K5593" s="49">
        <v>0.22650000000000001</v>
      </c>
      <c r="L5593" s="49">
        <v>101.70047000000001</v>
      </c>
      <c r="M5593" s="47"/>
      <c r="N5593" s="50">
        <v>1.0043383230022536</v>
      </c>
      <c r="O5593" s="50">
        <v>1.2151964293913887E-3</v>
      </c>
      <c r="P5593" s="50">
        <v>0.29347304892438231</v>
      </c>
      <c r="Q5593" s="50">
        <v>6.3413384714702554E-3</v>
      </c>
      <c r="R5593" s="50">
        <v>4.3193557246560804E-3</v>
      </c>
      <c r="S5593" s="50">
        <v>1.668082302390308</v>
      </c>
      <c r="T5593" s="50">
        <v>5.9583030756067672E-3</v>
      </c>
      <c r="U5593" s="50">
        <v>2.98559456137873</v>
      </c>
      <c r="V5593" s="51">
        <v>85.03875770175496</v>
      </c>
      <c r="X5593" s="47" t="s">
        <v>1753</v>
      </c>
      <c r="Y5593" s="47" t="s">
        <v>1753</v>
      </c>
      <c r="Z5593" s="47" t="s">
        <v>1753</v>
      </c>
      <c r="AA5593" s="47" t="s">
        <v>1753</v>
      </c>
      <c r="AB5593" s="47" t="s">
        <v>1753</v>
      </c>
      <c r="AC5593" s="47" t="s">
        <v>1753</v>
      </c>
      <c r="AD5593" s="47" t="s">
        <v>1753</v>
      </c>
      <c r="AE5593" s="312"/>
      <c r="AF5593" s="465" t="s">
        <v>1754</v>
      </c>
      <c r="AG5593" s="311">
        <v>40</v>
      </c>
      <c r="AH5593" s="311">
        <v>15</v>
      </c>
      <c r="AI5593" s="311"/>
      <c r="AJ5593" s="311"/>
      <c r="AK5593" s="311"/>
      <c r="AL5593" s="311"/>
      <c r="AM5593" s="311"/>
      <c r="AN5593" s="311"/>
      <c r="AO5593" s="311"/>
      <c r="AP5593" s="311"/>
      <c r="AQ5593" s="311"/>
      <c r="AR5593" s="311"/>
      <c r="AS5593" s="311"/>
      <c r="AT5593" s="311"/>
      <c r="AU5593" s="311"/>
      <c r="AV5593" s="311"/>
      <c r="AW5593" s="311"/>
      <c r="AX5593" s="311"/>
      <c r="AY5593" s="311"/>
      <c r="AZ5593" s="311"/>
      <c r="BA5593" s="311"/>
      <c r="BB5593" s="311"/>
      <c r="BC5593" s="311"/>
      <c r="BD5593" s="311"/>
      <c r="BE5593" s="491"/>
      <c r="BF5593" s="491"/>
      <c r="BG5593" s="491"/>
      <c r="BH5593" s="491"/>
      <c r="BI5593" s="491"/>
      <c r="BJ5593" s="491"/>
      <c r="BK5593" s="491"/>
      <c r="BL5593" s="491"/>
      <c r="BM5593" s="491"/>
      <c r="BN5593" s="491"/>
      <c r="BO5593" s="491"/>
      <c r="BP5593" s="306"/>
      <c r="BQ5593" s="496"/>
      <c r="BR5593" s="496"/>
      <c r="BS5593" s="496"/>
      <c r="BT5593" s="496"/>
      <c r="BU5593" s="496"/>
      <c r="BV5593" s="496"/>
    </row>
    <row r="5594" spans="1:74" s="52" customFormat="1" ht="12.75">
      <c r="A5594" s="45">
        <v>2346.9885393806389</v>
      </c>
      <c r="B5594" s="46" t="s">
        <v>416</v>
      </c>
      <c r="C5594" s="47" t="s">
        <v>311</v>
      </c>
      <c r="D5594" s="48">
        <v>118.55616111200987</v>
      </c>
      <c r="E5594" s="49">
        <v>40.83466</v>
      </c>
      <c r="F5594" s="49">
        <v>7.2300000000000003E-2</v>
      </c>
      <c r="G5594" s="49">
        <v>14.41268</v>
      </c>
      <c r="H5594" s="49">
        <v>0.32440000000000002</v>
      </c>
      <c r="I5594" s="49">
        <v>0.1903</v>
      </c>
      <c r="J5594" s="49">
        <v>45.744320000000002</v>
      </c>
      <c r="K5594" s="49">
        <v>0.22919999999999999</v>
      </c>
      <c r="L5594" s="49">
        <v>101.88866</v>
      </c>
      <c r="M5594" s="47"/>
      <c r="N5594" s="50">
        <v>1.0017747124356378</v>
      </c>
      <c r="O5594" s="50">
        <v>1.4023448798337293E-3</v>
      </c>
      <c r="P5594" s="50">
        <v>0.29569355527588603</v>
      </c>
      <c r="Q5594" s="50">
        <v>6.4012657695705997E-3</v>
      </c>
      <c r="R5594" s="50">
        <v>3.954263885373753E-3</v>
      </c>
      <c r="S5594" s="50">
        <v>1.6729649508700668</v>
      </c>
      <c r="T5594" s="50">
        <v>6.0243941976617929E-3</v>
      </c>
      <c r="U5594" s="50">
        <v>2.9896795662310001</v>
      </c>
      <c r="V5594" s="51">
        <v>84.979946783418228</v>
      </c>
      <c r="X5594" s="47" t="s">
        <v>1753</v>
      </c>
      <c r="Y5594" s="47" t="s">
        <v>1753</v>
      </c>
      <c r="Z5594" s="47" t="s">
        <v>1753</v>
      </c>
      <c r="AA5594" s="47" t="s">
        <v>1753</v>
      </c>
      <c r="AB5594" s="47" t="s">
        <v>1753</v>
      </c>
      <c r="AC5594" s="47" t="s">
        <v>1753</v>
      </c>
      <c r="AD5594" s="47" t="s">
        <v>1753</v>
      </c>
      <c r="AE5594" s="312"/>
      <c r="AF5594" s="465" t="s">
        <v>1754</v>
      </c>
      <c r="AG5594" s="311">
        <v>40</v>
      </c>
      <c r="AH5594" s="311">
        <v>15</v>
      </c>
      <c r="AI5594" s="311"/>
      <c r="AJ5594" s="311"/>
      <c r="AK5594" s="311"/>
      <c r="AL5594" s="311"/>
      <c r="AM5594" s="311"/>
      <c r="AN5594" s="311"/>
      <c r="AO5594" s="311"/>
      <c r="AP5594" s="311"/>
      <c r="AQ5594" s="311"/>
      <c r="AR5594" s="311"/>
      <c r="AS5594" s="311"/>
      <c r="AT5594" s="311"/>
      <c r="AU5594" s="311"/>
      <c r="AV5594" s="311"/>
      <c r="AW5594" s="311"/>
      <c r="AX5594" s="311"/>
      <c r="AY5594" s="311"/>
      <c r="AZ5594" s="311"/>
      <c r="BA5594" s="311"/>
      <c r="BB5594" s="311"/>
      <c r="BC5594" s="311"/>
      <c r="BD5594" s="311"/>
      <c r="BE5594" s="491"/>
      <c r="BF5594" s="491"/>
      <c r="BG5594" s="491"/>
      <c r="BH5594" s="491"/>
      <c r="BI5594" s="491"/>
      <c r="BJ5594" s="491"/>
      <c r="BK5594" s="491"/>
      <c r="BL5594" s="491"/>
      <c r="BM5594" s="491"/>
      <c r="BN5594" s="491"/>
      <c r="BO5594" s="491"/>
      <c r="BP5594" s="306"/>
      <c r="BQ5594" s="496"/>
      <c r="BR5594" s="496"/>
      <c r="BS5594" s="496"/>
      <c r="BT5594" s="496"/>
      <c r="BU5594" s="496"/>
      <c r="BV5594" s="496"/>
    </row>
    <row r="5595" spans="1:74" s="52" customFormat="1" ht="12.75">
      <c r="A5595" s="45">
        <v>2346.9885393806389</v>
      </c>
      <c r="B5595" s="46" t="s">
        <v>416</v>
      </c>
      <c r="C5595" s="47" t="s">
        <v>311</v>
      </c>
      <c r="D5595" s="48">
        <v>128.43616111200987</v>
      </c>
      <c r="E5595" s="49">
        <v>40.865090000000002</v>
      </c>
      <c r="F5595" s="49">
        <v>3.78E-2</v>
      </c>
      <c r="G5595" s="49">
        <v>14.25276</v>
      </c>
      <c r="H5595" s="49">
        <v>0.32879999999999998</v>
      </c>
      <c r="I5595" s="49">
        <v>0.252</v>
      </c>
      <c r="J5595" s="49">
        <v>45.593580000000003</v>
      </c>
      <c r="K5595" s="49">
        <v>0.221</v>
      </c>
      <c r="L5595" s="49">
        <v>101.64753001000001</v>
      </c>
      <c r="M5595" s="47"/>
      <c r="N5595" s="50">
        <v>1.0040769775559912</v>
      </c>
      <c r="O5595" s="50">
        <v>7.3431392585492376E-4</v>
      </c>
      <c r="P5595" s="50">
        <v>0.2928663777217807</v>
      </c>
      <c r="Q5595" s="50">
        <v>6.4981577600593879E-3</v>
      </c>
      <c r="R5595" s="50">
        <v>5.2444606302399508E-3</v>
      </c>
      <c r="S5595" s="50">
        <v>1.6700396772811386</v>
      </c>
      <c r="T5595" s="50">
        <v>5.8178761347827592E-3</v>
      </c>
      <c r="U5595" s="50">
        <v>2.9867315380432551</v>
      </c>
      <c r="V5595" s="51">
        <v>85.079959533705491</v>
      </c>
      <c r="X5595" s="47" t="s">
        <v>1753</v>
      </c>
      <c r="Y5595" s="47" t="s">
        <v>1753</v>
      </c>
      <c r="Z5595" s="47" t="s">
        <v>1753</v>
      </c>
      <c r="AA5595" s="47" t="s">
        <v>1753</v>
      </c>
      <c r="AB5595" s="47" t="s">
        <v>1753</v>
      </c>
      <c r="AC5595" s="47" t="s">
        <v>1753</v>
      </c>
      <c r="AD5595" s="47" t="s">
        <v>1753</v>
      </c>
      <c r="AE5595" s="312"/>
      <c r="AF5595" s="465" t="s">
        <v>1754</v>
      </c>
      <c r="AG5595" s="311">
        <v>40</v>
      </c>
      <c r="AH5595" s="311">
        <v>15</v>
      </c>
      <c r="AI5595" s="311"/>
      <c r="AJ5595" s="311"/>
      <c r="AK5595" s="311"/>
      <c r="AL5595" s="311"/>
      <c r="AM5595" s="311"/>
      <c r="AN5595" s="311"/>
      <c r="AO5595" s="311"/>
      <c r="AP5595" s="311"/>
      <c r="AQ5595" s="311"/>
      <c r="AR5595" s="311"/>
      <c r="AS5595" s="311"/>
      <c r="AT5595" s="311"/>
      <c r="AU5595" s="311"/>
      <c r="AV5595" s="311"/>
      <c r="AW5595" s="311"/>
      <c r="AX5595" s="311"/>
      <c r="AY5595" s="311"/>
      <c r="AZ5595" s="311"/>
      <c r="BA5595" s="311"/>
      <c r="BB5595" s="311"/>
      <c r="BC5595" s="311"/>
      <c r="BD5595" s="311"/>
      <c r="BE5595" s="491"/>
      <c r="BF5595" s="491"/>
      <c r="BG5595" s="491"/>
      <c r="BH5595" s="491"/>
      <c r="BI5595" s="491"/>
      <c r="BJ5595" s="491"/>
      <c r="BK5595" s="491"/>
      <c r="BL5595" s="491"/>
      <c r="BM5595" s="491"/>
      <c r="BN5595" s="491"/>
      <c r="BO5595" s="491"/>
      <c r="BP5595" s="306"/>
      <c r="BQ5595" s="496"/>
      <c r="BR5595" s="496"/>
      <c r="BS5595" s="496"/>
      <c r="BT5595" s="496"/>
      <c r="BU5595" s="496"/>
      <c r="BV5595" s="496"/>
    </row>
    <row r="5596" spans="1:74" s="52" customFormat="1" ht="12.75">
      <c r="A5596" s="45">
        <v>2346.9885393806389</v>
      </c>
      <c r="B5596" s="46" t="s">
        <v>416</v>
      </c>
      <c r="C5596" s="47" t="s">
        <v>311</v>
      </c>
      <c r="D5596" s="48">
        <v>138.31616111200987</v>
      </c>
      <c r="E5596" s="49">
        <v>40.946210000000001</v>
      </c>
      <c r="F5596" s="49">
        <v>5.4800000000000001E-2</v>
      </c>
      <c r="G5596" s="49">
        <v>14.31273</v>
      </c>
      <c r="H5596" s="49">
        <v>0.35399999999999998</v>
      </c>
      <c r="I5596" s="49">
        <v>0.19120000000000001</v>
      </c>
      <c r="J5596" s="49">
        <v>45.56344</v>
      </c>
      <c r="K5596" s="49">
        <v>0.23180000000000001</v>
      </c>
      <c r="L5596" s="49">
        <v>101.76488000000002</v>
      </c>
      <c r="M5596" s="47"/>
      <c r="N5596" s="50">
        <v>1.0045216576456693</v>
      </c>
      <c r="O5596" s="50">
        <v>1.062922422692408E-3</v>
      </c>
      <c r="P5596" s="50">
        <v>0.29364598549582815</v>
      </c>
      <c r="Q5596" s="50">
        <v>6.985423639964094E-3</v>
      </c>
      <c r="R5596" s="50">
        <v>3.9730060130400329E-3</v>
      </c>
      <c r="S5596" s="50">
        <v>1.6663669608341019</v>
      </c>
      <c r="T5596" s="50">
        <v>6.0927965194049645E-3</v>
      </c>
      <c r="U5596" s="50">
        <v>2.983987449365844</v>
      </c>
      <c r="V5596" s="51">
        <v>85.018160923596341</v>
      </c>
      <c r="X5596" s="47" t="s">
        <v>1753</v>
      </c>
      <c r="Y5596" s="47" t="s">
        <v>1753</v>
      </c>
      <c r="Z5596" s="47" t="s">
        <v>1753</v>
      </c>
      <c r="AA5596" s="47" t="s">
        <v>1753</v>
      </c>
      <c r="AB5596" s="47" t="s">
        <v>1753</v>
      </c>
      <c r="AC5596" s="47" t="s">
        <v>1753</v>
      </c>
      <c r="AD5596" s="47" t="s">
        <v>1753</v>
      </c>
      <c r="AE5596" s="312"/>
      <c r="AF5596" s="465" t="s">
        <v>1754</v>
      </c>
      <c r="AG5596" s="311">
        <v>40</v>
      </c>
      <c r="AH5596" s="311">
        <v>15</v>
      </c>
      <c r="AI5596" s="311"/>
      <c r="AJ5596" s="311"/>
      <c r="AK5596" s="311"/>
      <c r="AL5596" s="311"/>
      <c r="AM5596" s="311"/>
      <c r="AN5596" s="311"/>
      <c r="AO5596" s="311"/>
      <c r="AP5596" s="311"/>
      <c r="AQ5596" s="311"/>
      <c r="AR5596" s="311"/>
      <c r="AS5596" s="311"/>
      <c r="AT5596" s="311"/>
      <c r="AU5596" s="311"/>
      <c r="AV5596" s="311"/>
      <c r="AW5596" s="311"/>
      <c r="AX5596" s="311"/>
      <c r="AY5596" s="311"/>
      <c r="AZ5596" s="311"/>
      <c r="BA5596" s="311"/>
      <c r="BB5596" s="311"/>
      <c r="BC5596" s="311"/>
      <c r="BD5596" s="311"/>
      <c r="BE5596" s="491"/>
      <c r="BF5596" s="491"/>
      <c r="BG5596" s="491"/>
      <c r="BH5596" s="491"/>
      <c r="BI5596" s="491"/>
      <c r="BJ5596" s="491"/>
      <c r="BK5596" s="491"/>
      <c r="BL5596" s="491"/>
      <c r="BM5596" s="491"/>
      <c r="BN5596" s="491"/>
      <c r="BO5596" s="491"/>
      <c r="BP5596" s="306"/>
      <c r="BQ5596" s="496"/>
      <c r="BR5596" s="496"/>
      <c r="BS5596" s="496"/>
      <c r="BT5596" s="496"/>
      <c r="BU5596" s="496"/>
      <c r="BV5596" s="496"/>
    </row>
    <row r="5597" spans="1:74" s="52" customFormat="1" ht="12.75">
      <c r="A5597" s="45">
        <v>2346.9885393806389</v>
      </c>
      <c r="B5597" s="46" t="s">
        <v>416</v>
      </c>
      <c r="C5597" s="47" t="s">
        <v>311</v>
      </c>
      <c r="D5597" s="48">
        <v>148.19616111200986</v>
      </c>
      <c r="E5597" s="49">
        <v>40.875230000000002</v>
      </c>
      <c r="F5597" s="49">
        <v>3.6999999999999998E-2</v>
      </c>
      <c r="G5597" s="49">
        <v>14.3627</v>
      </c>
      <c r="H5597" s="49">
        <v>0.32140000000000002</v>
      </c>
      <c r="I5597" s="49">
        <v>0.19270000000000001</v>
      </c>
      <c r="J5597" s="49">
        <v>45.663930000000001</v>
      </c>
      <c r="K5597" s="49">
        <v>0.21870000000000001</v>
      </c>
      <c r="L5597" s="49">
        <v>101.76806000000002</v>
      </c>
      <c r="M5597" s="47"/>
      <c r="N5597" s="50">
        <v>1.0035888022114261</v>
      </c>
      <c r="O5597" s="50">
        <v>7.1824520719862247E-4</v>
      </c>
      <c r="P5597" s="50">
        <v>0.29490876525200543</v>
      </c>
      <c r="Q5597" s="50">
        <v>6.3472464641777656E-3</v>
      </c>
      <c r="R5597" s="50">
        <v>4.0074032993205775E-3</v>
      </c>
      <c r="S5597" s="50">
        <v>1.6713885734871292</v>
      </c>
      <c r="T5597" s="50">
        <v>5.7531013916553801E-3</v>
      </c>
      <c r="U5597" s="50">
        <v>2.9884579275554497</v>
      </c>
      <c r="V5597" s="51">
        <v>85.001822489313227</v>
      </c>
      <c r="X5597" s="47" t="s">
        <v>1753</v>
      </c>
      <c r="Y5597" s="47" t="s">
        <v>1753</v>
      </c>
      <c r="Z5597" s="47" t="s">
        <v>1753</v>
      </c>
      <c r="AA5597" s="47" t="s">
        <v>1753</v>
      </c>
      <c r="AB5597" s="47" t="s">
        <v>1753</v>
      </c>
      <c r="AC5597" s="47" t="s">
        <v>1753</v>
      </c>
      <c r="AD5597" s="47" t="s">
        <v>1753</v>
      </c>
      <c r="AE5597" s="312"/>
      <c r="AF5597" s="465" t="s">
        <v>1754</v>
      </c>
      <c r="AG5597" s="311">
        <v>40</v>
      </c>
      <c r="AH5597" s="311">
        <v>15</v>
      </c>
      <c r="AI5597" s="311"/>
      <c r="AJ5597" s="311"/>
      <c r="AK5597" s="311"/>
      <c r="AL5597" s="311"/>
      <c r="AM5597" s="311"/>
      <c r="AN5597" s="311"/>
      <c r="AO5597" s="311"/>
      <c r="AP5597" s="311"/>
      <c r="AQ5597" s="311"/>
      <c r="AR5597" s="311"/>
      <c r="AS5597" s="311"/>
      <c r="AT5597" s="311"/>
      <c r="AU5597" s="311"/>
      <c r="AV5597" s="311"/>
      <c r="AW5597" s="311"/>
      <c r="AX5597" s="311"/>
      <c r="AY5597" s="311"/>
      <c r="AZ5597" s="311"/>
      <c r="BA5597" s="311"/>
      <c r="BB5597" s="311"/>
      <c r="BC5597" s="311"/>
      <c r="BD5597" s="311"/>
      <c r="BE5597" s="491"/>
      <c r="BF5597" s="491"/>
      <c r="BG5597" s="491"/>
      <c r="BH5597" s="491"/>
      <c r="BI5597" s="491"/>
      <c r="BJ5597" s="491"/>
      <c r="BK5597" s="491"/>
      <c r="BL5597" s="491"/>
      <c r="BM5597" s="491"/>
      <c r="BN5597" s="491"/>
      <c r="BO5597" s="491"/>
      <c r="BP5597" s="306"/>
      <c r="BQ5597" s="496"/>
      <c r="BR5597" s="496"/>
      <c r="BS5597" s="496"/>
      <c r="BT5597" s="496"/>
      <c r="BU5597" s="496"/>
      <c r="BV5597" s="496"/>
    </row>
    <row r="5598" spans="1:74" s="52" customFormat="1" ht="12.75">
      <c r="A5598" s="45">
        <v>2346.9885393806389</v>
      </c>
      <c r="B5598" s="46" t="s">
        <v>416</v>
      </c>
      <c r="C5598" s="47" t="s">
        <v>311</v>
      </c>
      <c r="D5598" s="48">
        <v>158.07616111200986</v>
      </c>
      <c r="E5598" s="49">
        <v>40.783969999999997</v>
      </c>
      <c r="F5598" s="49">
        <v>6.0600000000000001E-2</v>
      </c>
      <c r="G5598" s="49">
        <v>14.41268</v>
      </c>
      <c r="H5598" s="49">
        <v>0.31769999999999998</v>
      </c>
      <c r="I5598" s="49">
        <v>0.20250000000000001</v>
      </c>
      <c r="J5598" s="49">
        <v>45.704120000000003</v>
      </c>
      <c r="K5598" s="49">
        <v>0.23499999999999999</v>
      </c>
      <c r="L5598" s="49">
        <v>101.80647000000002</v>
      </c>
      <c r="M5598" s="47"/>
      <c r="N5598" s="50">
        <v>1.0014091508606093</v>
      </c>
      <c r="O5598" s="50">
        <v>1.176440849876314E-3</v>
      </c>
      <c r="P5598" s="50">
        <v>0.29595303310563092</v>
      </c>
      <c r="Q5598" s="50">
        <v>6.2745583766555596E-3</v>
      </c>
      <c r="R5598" s="50">
        <v>4.2114613925634632E-3</v>
      </c>
      <c r="S5598" s="50">
        <v>1.6729615279537187</v>
      </c>
      <c r="T5598" s="50">
        <v>6.1822642848387644E-3</v>
      </c>
      <c r="U5598" s="50">
        <v>2.9900285529837078</v>
      </c>
      <c r="V5598" s="51">
        <v>84.968721398129276</v>
      </c>
      <c r="X5598" s="47" t="s">
        <v>1753</v>
      </c>
      <c r="Y5598" s="47" t="s">
        <v>1753</v>
      </c>
      <c r="Z5598" s="47" t="s">
        <v>1753</v>
      </c>
      <c r="AA5598" s="47" t="s">
        <v>1753</v>
      </c>
      <c r="AB5598" s="47" t="s">
        <v>1753</v>
      </c>
      <c r="AC5598" s="47" t="s">
        <v>1753</v>
      </c>
      <c r="AD5598" s="47" t="s">
        <v>1753</v>
      </c>
      <c r="AE5598" s="312"/>
      <c r="AF5598" s="465" t="s">
        <v>1754</v>
      </c>
      <c r="AG5598" s="311">
        <v>40</v>
      </c>
      <c r="AH5598" s="311">
        <v>15</v>
      </c>
      <c r="AI5598" s="311"/>
      <c r="AJ5598" s="311"/>
      <c r="AK5598" s="311"/>
      <c r="AL5598" s="311"/>
      <c r="AM5598" s="311"/>
      <c r="AN5598" s="311"/>
      <c r="AO5598" s="311"/>
      <c r="AP5598" s="311"/>
      <c r="AQ5598" s="311"/>
      <c r="AR5598" s="311"/>
      <c r="AS5598" s="311"/>
      <c r="AT5598" s="311"/>
      <c r="AU5598" s="311"/>
      <c r="AV5598" s="311"/>
      <c r="AW5598" s="311"/>
      <c r="AX5598" s="311"/>
      <c r="AY5598" s="311"/>
      <c r="AZ5598" s="311"/>
      <c r="BA5598" s="311"/>
      <c r="BB5598" s="311"/>
      <c r="BC5598" s="311"/>
      <c r="BD5598" s="311"/>
      <c r="BE5598" s="491"/>
      <c r="BF5598" s="491"/>
      <c r="BG5598" s="491"/>
      <c r="BH5598" s="491"/>
      <c r="BI5598" s="491"/>
      <c r="BJ5598" s="491"/>
      <c r="BK5598" s="491"/>
      <c r="BL5598" s="491"/>
      <c r="BM5598" s="491"/>
      <c r="BN5598" s="491"/>
      <c r="BO5598" s="491"/>
      <c r="BP5598" s="306"/>
      <c r="BQ5598" s="496"/>
      <c r="BR5598" s="496"/>
      <c r="BS5598" s="496"/>
      <c r="BT5598" s="496"/>
      <c r="BU5598" s="496"/>
      <c r="BV5598" s="496"/>
    </row>
    <row r="5599" spans="1:74" s="52" customFormat="1" ht="12.75">
      <c r="A5599" s="45">
        <v>2346.9885393806389</v>
      </c>
      <c r="B5599" s="46" t="s">
        <v>416</v>
      </c>
      <c r="C5599" s="47" t="s">
        <v>311</v>
      </c>
      <c r="D5599" s="48">
        <v>167.95616111200985</v>
      </c>
      <c r="E5599" s="49">
        <v>40.753540000000001</v>
      </c>
      <c r="F5599" s="49">
        <v>6.9500000000000006E-2</v>
      </c>
      <c r="G5599" s="49">
        <v>14.45266</v>
      </c>
      <c r="H5599" s="49">
        <v>0.33279999999999998</v>
      </c>
      <c r="I5599" s="49">
        <v>0.2369</v>
      </c>
      <c r="J5599" s="49">
        <v>45.613680000000002</v>
      </c>
      <c r="K5599" s="49">
        <v>0.23019999999999999</v>
      </c>
      <c r="L5599" s="49">
        <v>101.78318</v>
      </c>
      <c r="M5599" s="47"/>
      <c r="N5599" s="50">
        <v>1.0012966440776241</v>
      </c>
      <c r="O5599" s="50">
        <v>1.3500742099346668E-3</v>
      </c>
      <c r="P5599" s="50">
        <v>0.29696222019269192</v>
      </c>
      <c r="Q5599" s="50">
        <v>6.5769513821025199E-3</v>
      </c>
      <c r="R5599" s="50">
        <v>4.9300147818452629E-3</v>
      </c>
      <c r="S5599" s="50">
        <v>1.6707100247778162</v>
      </c>
      <c r="T5599" s="50">
        <v>6.0598292664698081E-3</v>
      </c>
      <c r="U5599" s="50">
        <v>2.9895905694988412</v>
      </c>
      <c r="V5599" s="51">
        <v>84.907942826771801</v>
      </c>
      <c r="X5599" s="47" t="s">
        <v>1753</v>
      </c>
      <c r="Y5599" s="47" t="s">
        <v>1753</v>
      </c>
      <c r="Z5599" s="47" t="s">
        <v>1753</v>
      </c>
      <c r="AA5599" s="47" t="s">
        <v>1753</v>
      </c>
      <c r="AB5599" s="47" t="s">
        <v>1753</v>
      </c>
      <c r="AC5599" s="47" t="s">
        <v>1753</v>
      </c>
      <c r="AD5599" s="47" t="s">
        <v>1753</v>
      </c>
      <c r="AE5599" s="312"/>
      <c r="AF5599" s="465" t="s">
        <v>1754</v>
      </c>
      <c r="AG5599" s="311">
        <v>40</v>
      </c>
      <c r="AH5599" s="311">
        <v>15</v>
      </c>
      <c r="AI5599" s="311"/>
      <c r="AJ5599" s="311"/>
      <c r="AK5599" s="311"/>
      <c r="AL5599" s="311"/>
      <c r="AM5599" s="311"/>
      <c r="AN5599" s="311"/>
      <c r="AO5599" s="311"/>
      <c r="AP5599" s="311"/>
      <c r="AQ5599" s="311"/>
      <c r="AR5599" s="311"/>
      <c r="AS5599" s="311"/>
      <c r="AT5599" s="311"/>
      <c r="AU5599" s="311"/>
      <c r="AV5599" s="311"/>
      <c r="AW5599" s="311"/>
      <c r="AX5599" s="311"/>
      <c r="AY5599" s="311"/>
      <c r="AZ5599" s="311"/>
      <c r="BA5599" s="311"/>
      <c r="BB5599" s="311"/>
      <c r="BC5599" s="311"/>
      <c r="BD5599" s="311"/>
      <c r="BE5599" s="491"/>
      <c r="BF5599" s="491"/>
      <c r="BG5599" s="491"/>
      <c r="BH5599" s="491"/>
      <c r="BI5599" s="491"/>
      <c r="BJ5599" s="491"/>
      <c r="BK5599" s="491"/>
      <c r="BL5599" s="491"/>
      <c r="BM5599" s="491"/>
      <c r="BN5599" s="491"/>
      <c r="BO5599" s="491"/>
      <c r="BP5599" s="306"/>
      <c r="BQ5599" s="496"/>
      <c r="BR5599" s="496"/>
      <c r="BS5599" s="496"/>
      <c r="BT5599" s="496"/>
      <c r="BU5599" s="496"/>
      <c r="BV5599" s="496"/>
    </row>
    <row r="5600" spans="1:74" s="52" customFormat="1" ht="12.75">
      <c r="A5600" s="45">
        <v>2346.9885393806389</v>
      </c>
      <c r="B5600" s="46" t="s">
        <v>416</v>
      </c>
      <c r="C5600" s="47" t="s">
        <v>311</v>
      </c>
      <c r="D5600" s="48">
        <v>177.83616111200985</v>
      </c>
      <c r="E5600" s="49">
        <v>40.773829999999997</v>
      </c>
      <c r="F5600" s="49">
        <v>7.7499999999999999E-2</v>
      </c>
      <c r="G5600" s="49">
        <v>14.54261</v>
      </c>
      <c r="H5600" s="49">
        <v>0.30309999999999998</v>
      </c>
      <c r="I5600" s="49">
        <v>0.19800000000000001</v>
      </c>
      <c r="J5600" s="49">
        <v>45.653880000000001</v>
      </c>
      <c r="K5600" s="49">
        <v>0.22869999999999999</v>
      </c>
      <c r="L5600" s="49">
        <v>101.86722</v>
      </c>
      <c r="M5600" s="47"/>
      <c r="N5600" s="50">
        <v>1.0012451742412614</v>
      </c>
      <c r="O5600" s="50">
        <v>1.5046519268040225E-3</v>
      </c>
      <c r="P5600" s="50">
        <v>0.29864639695104883</v>
      </c>
      <c r="Q5600" s="50">
        <v>5.9867173836766268E-3</v>
      </c>
      <c r="R5600" s="50">
        <v>4.1182229786512446E-3</v>
      </c>
      <c r="S5600" s="50">
        <v>1.6712644164813388</v>
      </c>
      <c r="T5600" s="50">
        <v>6.0170378041358493E-3</v>
      </c>
      <c r="U5600" s="50">
        <v>2.990537335822153</v>
      </c>
      <c r="V5600" s="51">
        <v>84.839598071412937</v>
      </c>
      <c r="X5600" s="47" t="s">
        <v>1753</v>
      </c>
      <c r="Y5600" s="47" t="s">
        <v>1753</v>
      </c>
      <c r="Z5600" s="47" t="s">
        <v>1753</v>
      </c>
      <c r="AA5600" s="47" t="s">
        <v>1753</v>
      </c>
      <c r="AB5600" s="47" t="s">
        <v>1753</v>
      </c>
      <c r="AC5600" s="47" t="s">
        <v>1753</v>
      </c>
      <c r="AD5600" s="47" t="s">
        <v>1753</v>
      </c>
      <c r="AE5600" s="312"/>
      <c r="AF5600" s="465" t="s">
        <v>1754</v>
      </c>
      <c r="AG5600" s="311">
        <v>40</v>
      </c>
      <c r="AH5600" s="311">
        <v>15</v>
      </c>
      <c r="AI5600" s="311"/>
      <c r="AJ5600" s="311"/>
      <c r="AK5600" s="311"/>
      <c r="AL5600" s="311"/>
      <c r="AM5600" s="311"/>
      <c r="AN5600" s="311"/>
      <c r="AO5600" s="311"/>
      <c r="AP5600" s="311"/>
      <c r="AQ5600" s="311"/>
      <c r="AR5600" s="311"/>
      <c r="AS5600" s="311"/>
      <c r="AT5600" s="311"/>
      <c r="AU5600" s="311"/>
      <c r="AV5600" s="311"/>
      <c r="AW5600" s="311"/>
      <c r="AX5600" s="311"/>
      <c r="AY5600" s="311"/>
      <c r="AZ5600" s="311"/>
      <c r="BA5600" s="311"/>
      <c r="BB5600" s="311"/>
      <c r="BC5600" s="311"/>
      <c r="BD5600" s="311"/>
      <c r="BE5600" s="491"/>
      <c r="BF5600" s="491"/>
      <c r="BG5600" s="491"/>
      <c r="BH5600" s="491"/>
      <c r="BI5600" s="491"/>
      <c r="BJ5600" s="491"/>
      <c r="BK5600" s="491"/>
      <c r="BL5600" s="491"/>
      <c r="BM5600" s="491"/>
      <c r="BN5600" s="491"/>
      <c r="BO5600" s="491"/>
      <c r="BP5600" s="306"/>
      <c r="BQ5600" s="496"/>
      <c r="BR5600" s="496"/>
      <c r="BS5600" s="496"/>
      <c r="BT5600" s="496"/>
      <c r="BU5600" s="496"/>
      <c r="BV5600" s="496"/>
    </row>
    <row r="5601" spans="1:74" s="52" customFormat="1" ht="12.75">
      <c r="A5601" s="45">
        <v>2346.9885393806389</v>
      </c>
      <c r="B5601" s="46" t="s">
        <v>416</v>
      </c>
      <c r="C5601" s="47" t="s">
        <v>311</v>
      </c>
      <c r="D5601" s="48">
        <v>187.71616111200984</v>
      </c>
      <c r="E5601" s="49">
        <v>40.733260000000001</v>
      </c>
      <c r="F5601" s="49">
        <v>2.92E-2</v>
      </c>
      <c r="G5601" s="49">
        <v>14.762499999999999</v>
      </c>
      <c r="H5601" s="49">
        <v>0.29809999999999998</v>
      </c>
      <c r="I5601" s="49">
        <v>0.22370000000000001</v>
      </c>
      <c r="J5601" s="49">
        <v>45.342350000000003</v>
      </c>
      <c r="K5601" s="49">
        <v>0.23719999999999999</v>
      </c>
      <c r="L5601" s="49">
        <v>101.69911000000002</v>
      </c>
      <c r="M5601" s="47"/>
      <c r="N5601" s="50">
        <v>1.0031811078640251</v>
      </c>
      <c r="O5601" s="50">
        <v>5.6857589286825674E-4</v>
      </c>
      <c r="P5601" s="50">
        <v>0.30405075078909305</v>
      </c>
      <c r="Q5601" s="50">
        <v>5.9052194828585845E-3</v>
      </c>
      <c r="R5601" s="50">
        <v>4.6663993060765581E-3</v>
      </c>
      <c r="S5601" s="50">
        <v>1.6647259369525425</v>
      </c>
      <c r="T5601" s="50">
        <v>6.2589647791491624E-3</v>
      </c>
      <c r="U5601" s="50">
        <v>2.9906577503876255</v>
      </c>
      <c r="V5601" s="51">
        <v>84.556361689864033</v>
      </c>
      <c r="X5601" s="47" t="s">
        <v>1753</v>
      </c>
      <c r="Y5601" s="47" t="s">
        <v>1753</v>
      </c>
      <c r="Z5601" s="47" t="s">
        <v>1753</v>
      </c>
      <c r="AA5601" s="47" t="s">
        <v>1753</v>
      </c>
      <c r="AB5601" s="47" t="s">
        <v>1753</v>
      </c>
      <c r="AC5601" s="47" t="s">
        <v>1753</v>
      </c>
      <c r="AD5601" s="47" t="s">
        <v>1753</v>
      </c>
      <c r="AE5601" s="312"/>
      <c r="AF5601" s="465" t="s">
        <v>1754</v>
      </c>
      <c r="AG5601" s="311">
        <v>40</v>
      </c>
      <c r="AH5601" s="311">
        <v>15</v>
      </c>
      <c r="AI5601" s="311"/>
      <c r="AJ5601" s="311"/>
      <c r="AK5601" s="311"/>
      <c r="AL5601" s="311"/>
      <c r="AM5601" s="311"/>
      <c r="AN5601" s="311"/>
      <c r="AO5601" s="311"/>
      <c r="AP5601" s="311"/>
      <c r="AQ5601" s="311"/>
      <c r="AR5601" s="311"/>
      <c r="AS5601" s="311"/>
      <c r="AT5601" s="311"/>
      <c r="AU5601" s="311"/>
      <c r="AV5601" s="311"/>
      <c r="AW5601" s="311"/>
      <c r="AX5601" s="311"/>
      <c r="AY5601" s="311"/>
      <c r="AZ5601" s="311"/>
      <c r="BA5601" s="311"/>
      <c r="BB5601" s="311"/>
      <c r="BC5601" s="311"/>
      <c r="BD5601" s="311"/>
      <c r="BE5601" s="491"/>
      <c r="BF5601" s="491"/>
      <c r="BG5601" s="491"/>
      <c r="BH5601" s="491"/>
      <c r="BI5601" s="491"/>
      <c r="BJ5601" s="491"/>
      <c r="BK5601" s="491"/>
      <c r="BL5601" s="491"/>
      <c r="BM5601" s="491"/>
      <c r="BN5601" s="491"/>
      <c r="BO5601" s="491"/>
      <c r="BP5601" s="306"/>
      <c r="BQ5601" s="496"/>
      <c r="BR5601" s="496"/>
      <c r="BS5601" s="496"/>
      <c r="BT5601" s="496"/>
      <c r="BU5601" s="496"/>
      <c r="BV5601" s="496"/>
    </row>
    <row r="5602" spans="1:74" s="52" customFormat="1" ht="12.75">
      <c r="A5602" s="45">
        <v>2346.9885393806389</v>
      </c>
      <c r="B5602" s="46" t="s">
        <v>416</v>
      </c>
      <c r="C5602" s="47" t="s">
        <v>311</v>
      </c>
      <c r="D5602" s="48">
        <v>197.59616111200984</v>
      </c>
      <c r="E5602" s="49">
        <v>40.804250000000003</v>
      </c>
      <c r="F5602" s="49">
        <v>3.4299999999999997E-2</v>
      </c>
      <c r="G5602" s="49">
        <v>15.06235</v>
      </c>
      <c r="H5602" s="49">
        <v>0.30259999999999998</v>
      </c>
      <c r="I5602" s="49">
        <v>0.1893</v>
      </c>
      <c r="J5602" s="49">
        <v>45.221760000000003</v>
      </c>
      <c r="K5602" s="49">
        <v>0.24249999999999999</v>
      </c>
      <c r="L5602" s="49">
        <v>101.91506000000003</v>
      </c>
      <c r="M5602" s="47"/>
      <c r="N5602" s="50">
        <v>1.00391973952262</v>
      </c>
      <c r="O5602" s="50">
        <v>6.6721089441530137E-4</v>
      </c>
      <c r="P5602" s="50">
        <v>0.30991480453654385</v>
      </c>
      <c r="Q5602" s="50">
        <v>5.9883394433514394E-3</v>
      </c>
      <c r="R5602" s="50">
        <v>3.9448450307222075E-3</v>
      </c>
      <c r="S5602" s="50">
        <v>1.6586303204730095</v>
      </c>
      <c r="T5602" s="50">
        <v>6.3923858908506116E-3</v>
      </c>
      <c r="U5602" s="50">
        <v>2.9906721117483626</v>
      </c>
      <c r="V5602" s="51">
        <v>84.256657335450214</v>
      </c>
      <c r="X5602" s="47" t="s">
        <v>1753</v>
      </c>
      <c r="Y5602" s="47" t="s">
        <v>1753</v>
      </c>
      <c r="Z5602" s="47" t="s">
        <v>1753</v>
      </c>
      <c r="AA5602" s="47" t="s">
        <v>1753</v>
      </c>
      <c r="AB5602" s="47" t="s">
        <v>1753</v>
      </c>
      <c r="AC5602" s="47" t="s">
        <v>1753</v>
      </c>
      <c r="AD5602" s="47" t="s">
        <v>1753</v>
      </c>
      <c r="AE5602" s="312"/>
      <c r="AF5602" s="465" t="s">
        <v>1754</v>
      </c>
      <c r="AG5602" s="311">
        <v>40</v>
      </c>
      <c r="AH5602" s="311">
        <v>15</v>
      </c>
      <c r="AI5602" s="311"/>
      <c r="AJ5602" s="311"/>
      <c r="AK5602" s="311"/>
      <c r="AL5602" s="311"/>
      <c r="AM5602" s="311"/>
      <c r="AN5602" s="311"/>
      <c r="AO5602" s="311"/>
      <c r="AP5602" s="311"/>
      <c r="AQ5602" s="311"/>
      <c r="AR5602" s="311"/>
      <c r="AS5602" s="311"/>
      <c r="AT5602" s="311"/>
      <c r="AU5602" s="311"/>
      <c r="AV5602" s="311"/>
      <c r="AW5602" s="311"/>
      <c r="AX5602" s="311"/>
      <c r="AY5602" s="311"/>
      <c r="AZ5602" s="311"/>
      <c r="BA5602" s="311"/>
      <c r="BB5602" s="311"/>
      <c r="BC5602" s="311"/>
      <c r="BD5602" s="311"/>
      <c r="BE5602" s="491"/>
      <c r="BF5602" s="491"/>
      <c r="BG5602" s="491"/>
      <c r="BH5602" s="491"/>
      <c r="BI5602" s="491"/>
      <c r="BJ5602" s="491"/>
      <c r="BK5602" s="491"/>
      <c r="BL5602" s="491"/>
      <c r="BM5602" s="491"/>
      <c r="BN5602" s="491"/>
      <c r="BO5602" s="491"/>
      <c r="BP5602" s="306"/>
      <c r="BQ5602" s="496"/>
      <c r="BR5602" s="496"/>
      <c r="BS5602" s="496"/>
      <c r="BT5602" s="496"/>
      <c r="BU5602" s="496"/>
      <c r="BV5602" s="496"/>
    </row>
    <row r="5603" spans="1:74" s="52" customFormat="1" ht="12.75">
      <c r="A5603" s="45">
        <v>2346.9885393806389</v>
      </c>
      <c r="B5603" s="46" t="s">
        <v>416</v>
      </c>
      <c r="C5603" s="47" t="s">
        <v>311</v>
      </c>
      <c r="D5603" s="48">
        <v>207.47616111200983</v>
      </c>
      <c r="E5603" s="49">
        <v>40.885370000000002</v>
      </c>
      <c r="F5603" s="49">
        <v>3.8899999999999997E-2</v>
      </c>
      <c r="G5603" s="49">
        <v>15.582079999999999</v>
      </c>
      <c r="H5603" s="49">
        <v>0.3175</v>
      </c>
      <c r="I5603" s="49">
        <v>0.24679999999999999</v>
      </c>
      <c r="J5603" s="49">
        <v>44.859990000000003</v>
      </c>
      <c r="K5603" s="49">
        <v>0.24399999999999999</v>
      </c>
      <c r="L5603" s="49">
        <v>102.27124000000001</v>
      </c>
      <c r="M5603" s="47"/>
      <c r="N5603" s="50">
        <v>1.0045265645692847</v>
      </c>
      <c r="O5603" s="50">
        <v>7.5564621294906909E-4</v>
      </c>
      <c r="P5603" s="50">
        <v>0.32016578424193742</v>
      </c>
      <c r="Q5603" s="50">
        <v>6.2745287815760059E-3</v>
      </c>
      <c r="R5603" s="50">
        <v>5.1359925884197901E-3</v>
      </c>
      <c r="S5603" s="50">
        <v>1.6430894675001961</v>
      </c>
      <c r="T5603" s="50">
        <v>6.4230450422397955E-3</v>
      </c>
      <c r="U5603" s="50">
        <v>2.9881309955615776</v>
      </c>
      <c r="V5603" s="51">
        <v>83.692095872004828</v>
      </c>
      <c r="X5603" s="47" t="s">
        <v>1753</v>
      </c>
      <c r="Y5603" s="47" t="s">
        <v>1753</v>
      </c>
      <c r="Z5603" s="47" t="s">
        <v>1753</v>
      </c>
      <c r="AA5603" s="47" t="s">
        <v>1753</v>
      </c>
      <c r="AB5603" s="47" t="s">
        <v>1753</v>
      </c>
      <c r="AC5603" s="47" t="s">
        <v>1753</v>
      </c>
      <c r="AD5603" s="47" t="s">
        <v>1753</v>
      </c>
      <c r="AE5603" s="312"/>
      <c r="AF5603" s="465" t="s">
        <v>1754</v>
      </c>
      <c r="AG5603" s="311">
        <v>40</v>
      </c>
      <c r="AH5603" s="311">
        <v>15</v>
      </c>
      <c r="AI5603" s="311"/>
      <c r="AJ5603" s="311"/>
      <c r="AK5603" s="311"/>
      <c r="AL5603" s="311"/>
      <c r="AM5603" s="311"/>
      <c r="AN5603" s="311"/>
      <c r="AO5603" s="311"/>
      <c r="AP5603" s="311"/>
      <c r="AQ5603" s="311"/>
      <c r="AR5603" s="311"/>
      <c r="AS5603" s="311"/>
      <c r="AT5603" s="311"/>
      <c r="AU5603" s="311"/>
      <c r="AV5603" s="311"/>
      <c r="AW5603" s="311"/>
      <c r="AX5603" s="311"/>
      <c r="AY5603" s="311"/>
      <c r="AZ5603" s="311"/>
      <c r="BA5603" s="311"/>
      <c r="BB5603" s="311"/>
      <c r="BC5603" s="311"/>
      <c r="BD5603" s="311"/>
      <c r="BE5603" s="491"/>
      <c r="BF5603" s="491"/>
      <c r="BG5603" s="491"/>
      <c r="BH5603" s="491"/>
      <c r="BI5603" s="491"/>
      <c r="BJ5603" s="491"/>
      <c r="BK5603" s="491"/>
      <c r="BL5603" s="491"/>
      <c r="BM5603" s="491"/>
      <c r="BN5603" s="491"/>
      <c r="BO5603" s="491"/>
      <c r="BP5603" s="306"/>
      <c r="BQ5603" s="496"/>
      <c r="BR5603" s="496"/>
      <c r="BS5603" s="496"/>
      <c r="BT5603" s="496"/>
      <c r="BU5603" s="496"/>
      <c r="BV5603" s="496"/>
    </row>
    <row r="5604" spans="1:74" s="52" customFormat="1" ht="12.75">
      <c r="A5604" s="45">
        <v>2346.9885393806389</v>
      </c>
      <c r="B5604" s="46" t="s">
        <v>416</v>
      </c>
      <c r="C5604" s="47" t="s">
        <v>311</v>
      </c>
      <c r="D5604" s="48">
        <v>217.35616111200983</v>
      </c>
      <c r="E5604" s="49">
        <v>40.652149999999999</v>
      </c>
      <c r="F5604" s="49">
        <v>5.4399999999999997E-2</v>
      </c>
      <c r="G5604" s="49">
        <v>16.031860000000002</v>
      </c>
      <c r="H5604" s="49">
        <v>0.2888</v>
      </c>
      <c r="I5604" s="49">
        <v>0.22209999999999999</v>
      </c>
      <c r="J5604" s="49">
        <v>44.578609999999998</v>
      </c>
      <c r="K5604" s="49">
        <v>0.2525</v>
      </c>
      <c r="L5604" s="49">
        <v>102.12772</v>
      </c>
      <c r="M5604" s="47"/>
      <c r="N5604" s="50">
        <v>1.0027237373579057</v>
      </c>
      <c r="O5604" s="50">
        <v>1.0608942399348501E-3</v>
      </c>
      <c r="P5604" s="50">
        <v>0.33070265558270939</v>
      </c>
      <c r="Q5604" s="50">
        <v>5.7297920164079445E-3</v>
      </c>
      <c r="R5604" s="50">
        <v>4.6401505815576779E-3</v>
      </c>
      <c r="S5604" s="50">
        <v>1.6392033951304972</v>
      </c>
      <c r="T5604" s="50">
        <v>6.6729336496397403E-3</v>
      </c>
      <c r="U5604" s="50">
        <v>2.9916085824474679</v>
      </c>
      <c r="V5604" s="51">
        <v>83.212262561304485</v>
      </c>
      <c r="X5604" s="47" t="s">
        <v>1753</v>
      </c>
      <c r="Y5604" s="47" t="s">
        <v>1753</v>
      </c>
      <c r="Z5604" s="47" t="s">
        <v>1753</v>
      </c>
      <c r="AA5604" s="47" t="s">
        <v>1753</v>
      </c>
      <c r="AB5604" s="47" t="s">
        <v>1753</v>
      </c>
      <c r="AC5604" s="47" t="s">
        <v>1753</v>
      </c>
      <c r="AD5604" s="47" t="s">
        <v>1753</v>
      </c>
      <c r="AE5604" s="312"/>
      <c r="AF5604" s="465" t="s">
        <v>1754</v>
      </c>
      <c r="AG5604" s="311">
        <v>40</v>
      </c>
      <c r="AH5604" s="311">
        <v>15</v>
      </c>
      <c r="AI5604" s="311"/>
      <c r="AJ5604" s="311"/>
      <c r="AK5604" s="311"/>
      <c r="AL5604" s="311"/>
      <c r="AM5604" s="311"/>
      <c r="AN5604" s="311"/>
      <c r="AO5604" s="311"/>
      <c r="AP5604" s="311"/>
      <c r="AQ5604" s="311"/>
      <c r="AR5604" s="311"/>
      <c r="AS5604" s="311"/>
      <c r="AT5604" s="311"/>
      <c r="AU5604" s="311"/>
      <c r="AV5604" s="311"/>
      <c r="AW5604" s="311"/>
      <c r="AX5604" s="311"/>
      <c r="AY5604" s="311"/>
      <c r="AZ5604" s="311"/>
      <c r="BA5604" s="311"/>
      <c r="BB5604" s="311"/>
      <c r="BC5604" s="311"/>
      <c r="BD5604" s="311"/>
      <c r="BE5604" s="491"/>
      <c r="BF5604" s="491"/>
      <c r="BG5604" s="491"/>
      <c r="BH5604" s="491"/>
      <c r="BI5604" s="491"/>
      <c r="BJ5604" s="491"/>
      <c r="BK5604" s="491"/>
      <c r="BL5604" s="491"/>
      <c r="BM5604" s="491"/>
      <c r="BN5604" s="491"/>
      <c r="BO5604" s="491"/>
      <c r="BP5604" s="306"/>
      <c r="BQ5604" s="496"/>
      <c r="BR5604" s="496"/>
      <c r="BS5604" s="496"/>
      <c r="BT5604" s="496"/>
      <c r="BU5604" s="496"/>
      <c r="BV5604" s="496"/>
    </row>
    <row r="5605" spans="1:74" s="52" customFormat="1" ht="12.75">
      <c r="A5605" s="45">
        <v>2346.9885393806389</v>
      </c>
      <c r="B5605" s="46" t="s">
        <v>416</v>
      </c>
      <c r="C5605" s="47" t="s">
        <v>311</v>
      </c>
      <c r="D5605" s="48">
        <v>227.23616111200982</v>
      </c>
      <c r="E5605" s="49">
        <v>40.41892</v>
      </c>
      <c r="F5605" s="49">
        <v>3.8899999999999997E-2</v>
      </c>
      <c r="G5605" s="49">
        <v>16.85144</v>
      </c>
      <c r="H5605" s="49">
        <v>0.2409</v>
      </c>
      <c r="I5605" s="49">
        <v>0.23350000000000001</v>
      </c>
      <c r="J5605" s="49">
        <v>43.945500000000003</v>
      </c>
      <c r="K5605" s="49">
        <v>0.25169999999999998</v>
      </c>
      <c r="L5605" s="49">
        <v>102.03836</v>
      </c>
      <c r="M5605" s="47"/>
      <c r="N5605" s="50">
        <v>1.0017687339675954</v>
      </c>
      <c r="O5605" s="50">
        <v>7.6226816827352486E-4</v>
      </c>
      <c r="P5605" s="50">
        <v>0.34928165836530028</v>
      </c>
      <c r="Q5605" s="50">
        <v>4.8024567274721885E-3</v>
      </c>
      <c r="R5605" s="50">
        <v>4.9017977946119746E-3</v>
      </c>
      <c r="S5605" s="50">
        <v>1.6236997493421543</v>
      </c>
      <c r="T5605" s="50">
        <v>6.6838028469686991E-3</v>
      </c>
      <c r="U5605" s="50">
        <v>2.9930353823991429</v>
      </c>
      <c r="V5605" s="51">
        <v>82.296758752980082</v>
      </c>
      <c r="X5605" s="47" t="s">
        <v>1753</v>
      </c>
      <c r="Y5605" s="47" t="s">
        <v>1753</v>
      </c>
      <c r="Z5605" s="47" t="s">
        <v>1753</v>
      </c>
      <c r="AA5605" s="47" t="s">
        <v>1753</v>
      </c>
      <c r="AB5605" s="47" t="s">
        <v>1753</v>
      </c>
      <c r="AC5605" s="47" t="s">
        <v>1753</v>
      </c>
      <c r="AD5605" s="47" t="s">
        <v>1753</v>
      </c>
      <c r="AE5605" s="312"/>
      <c r="AF5605" s="465" t="s">
        <v>1754</v>
      </c>
      <c r="AG5605" s="311">
        <v>40</v>
      </c>
      <c r="AH5605" s="311">
        <v>15</v>
      </c>
      <c r="AI5605" s="311"/>
      <c r="AJ5605" s="311"/>
      <c r="AK5605" s="311"/>
      <c r="AL5605" s="311"/>
      <c r="AM5605" s="311"/>
      <c r="AN5605" s="311"/>
      <c r="AO5605" s="311"/>
      <c r="AP5605" s="311"/>
      <c r="AQ5605" s="311"/>
      <c r="AR5605" s="311"/>
      <c r="AS5605" s="311"/>
      <c r="AT5605" s="311"/>
      <c r="AU5605" s="311"/>
      <c r="AV5605" s="311"/>
      <c r="AW5605" s="311"/>
      <c r="AX5605" s="311"/>
      <c r="AY5605" s="311"/>
      <c r="AZ5605" s="311"/>
      <c r="BA5605" s="311"/>
      <c r="BB5605" s="311"/>
      <c r="BC5605" s="311"/>
      <c r="BD5605" s="311"/>
      <c r="BE5605" s="491"/>
      <c r="BF5605" s="491"/>
      <c r="BG5605" s="491"/>
      <c r="BH5605" s="491"/>
      <c r="BI5605" s="491"/>
      <c r="BJ5605" s="491"/>
      <c r="BK5605" s="491"/>
      <c r="BL5605" s="491"/>
      <c r="BM5605" s="491"/>
      <c r="BN5605" s="491"/>
      <c r="BO5605" s="491"/>
      <c r="BP5605" s="306"/>
      <c r="BQ5605" s="496"/>
      <c r="BR5605" s="496"/>
      <c r="BS5605" s="496"/>
      <c r="BT5605" s="496"/>
      <c r="BU5605" s="496"/>
      <c r="BV5605" s="496"/>
    </row>
    <row r="5606" spans="1:74" s="52" customFormat="1" ht="12.75">
      <c r="A5606" s="45">
        <v>2346.9885393806389</v>
      </c>
      <c r="B5606" s="46" t="s">
        <v>416</v>
      </c>
      <c r="C5606" s="47" t="s">
        <v>311</v>
      </c>
      <c r="D5606" s="48">
        <v>237.11616111200982</v>
      </c>
      <c r="E5606" s="49">
        <v>41.290979999999998</v>
      </c>
      <c r="F5606" s="49">
        <v>1.5699999999999999E-2</v>
      </c>
      <c r="G5606" s="49">
        <v>16.501619999999999</v>
      </c>
      <c r="H5606" s="49">
        <v>0.19309999999999999</v>
      </c>
      <c r="I5606" s="49">
        <v>0.22309999999999999</v>
      </c>
      <c r="J5606" s="49">
        <v>42.076340000000002</v>
      </c>
      <c r="K5606" s="49">
        <v>0.27789999999999998</v>
      </c>
      <c r="L5606" s="49">
        <v>100.74564000000001</v>
      </c>
      <c r="M5606" s="47"/>
      <c r="N5606" s="50">
        <v>1.0300945364783654</v>
      </c>
      <c r="O5606" s="50">
        <v>3.0966845024090514E-4</v>
      </c>
      <c r="P5606" s="50">
        <v>0.34427419314542873</v>
      </c>
      <c r="Q5606" s="50">
        <v>3.8747890105449174E-3</v>
      </c>
      <c r="R5606" s="50">
        <v>4.7141913070350341E-3</v>
      </c>
      <c r="S5606" s="50">
        <v>1.564834435371689</v>
      </c>
      <c r="T5606" s="50">
        <v>7.427934875779329E-3</v>
      </c>
      <c r="U5606" s="50">
        <v>2.9597087376496614</v>
      </c>
      <c r="V5606" s="51">
        <v>81.966757260280133</v>
      </c>
      <c r="X5606" s="47" t="s">
        <v>1753</v>
      </c>
      <c r="Y5606" s="47" t="s">
        <v>1753</v>
      </c>
      <c r="Z5606" s="47" t="s">
        <v>1753</v>
      </c>
      <c r="AA5606" s="47" t="s">
        <v>1753</v>
      </c>
      <c r="AB5606" s="47" t="s">
        <v>1753</v>
      </c>
      <c r="AC5606" s="47" t="s">
        <v>1753</v>
      </c>
      <c r="AD5606" s="47" t="s">
        <v>1753</v>
      </c>
      <c r="AE5606" s="312"/>
      <c r="AF5606" s="465" t="s">
        <v>1754</v>
      </c>
      <c r="AG5606" s="311">
        <v>40</v>
      </c>
      <c r="AH5606" s="311">
        <v>15</v>
      </c>
      <c r="AI5606" s="311"/>
      <c r="AJ5606" s="311"/>
      <c r="AK5606" s="311"/>
      <c r="AL5606" s="311"/>
      <c r="AM5606" s="311"/>
      <c r="AN5606" s="311"/>
      <c r="AO5606" s="311"/>
      <c r="AP5606" s="311"/>
      <c r="AQ5606" s="311"/>
      <c r="AR5606" s="311"/>
      <c r="AS5606" s="311"/>
      <c r="AT5606" s="311"/>
      <c r="AU5606" s="311"/>
      <c r="AV5606" s="311"/>
      <c r="AW5606" s="311"/>
      <c r="AX5606" s="311"/>
      <c r="AY5606" s="311"/>
      <c r="AZ5606" s="311"/>
      <c r="BA5606" s="311"/>
      <c r="BB5606" s="311"/>
      <c r="BC5606" s="311"/>
      <c r="BD5606" s="311"/>
      <c r="BE5606" s="491"/>
      <c r="BF5606" s="491"/>
      <c r="BG5606" s="491"/>
      <c r="BH5606" s="491"/>
      <c r="BI5606" s="491"/>
      <c r="BJ5606" s="491"/>
      <c r="BK5606" s="491"/>
      <c r="BL5606" s="491"/>
      <c r="BM5606" s="491"/>
      <c r="BN5606" s="491"/>
      <c r="BO5606" s="491"/>
      <c r="BP5606" s="306"/>
      <c r="BQ5606" s="496"/>
      <c r="BR5606" s="496"/>
      <c r="BS5606" s="496"/>
      <c r="BT5606" s="496"/>
      <c r="BU5606" s="496"/>
      <c r="BV5606" s="496"/>
    </row>
    <row r="5607" spans="1:74" s="52" customFormat="1" ht="12.75">
      <c r="A5607" s="45">
        <v>2346.9885393806389</v>
      </c>
      <c r="B5607" s="46" t="s">
        <v>416</v>
      </c>
      <c r="C5607" s="47" t="s">
        <v>311</v>
      </c>
      <c r="D5607" s="48">
        <v>246.99616111200982</v>
      </c>
      <c r="E5607" s="49">
        <v>40.053870000000003</v>
      </c>
      <c r="F5607" s="49">
        <v>3.4799999999999998E-2</v>
      </c>
      <c r="G5607" s="49">
        <v>18.290710000000001</v>
      </c>
      <c r="H5607" s="49">
        <v>0.19139999999999999</v>
      </c>
      <c r="I5607" s="49">
        <v>0.26269999999999999</v>
      </c>
      <c r="J5607" s="49">
        <v>42.940570000000001</v>
      </c>
      <c r="K5607" s="49">
        <v>0.2515</v>
      </c>
      <c r="L5607" s="49">
        <v>102.07915000000001</v>
      </c>
      <c r="M5607" s="47"/>
      <c r="N5607" s="50">
        <v>0.99920861777219894</v>
      </c>
      <c r="O5607" s="50">
        <v>6.8638272737506613E-4</v>
      </c>
      <c r="P5607" s="50">
        <v>0.38159110719649814</v>
      </c>
      <c r="Q5607" s="50">
        <v>3.8405861630518433E-3</v>
      </c>
      <c r="R5607" s="50">
        <v>5.5508245330983391E-3</v>
      </c>
      <c r="S5607" s="50">
        <v>1.596937935189239</v>
      </c>
      <c r="T5607" s="50">
        <v>6.7221364519805711E-3</v>
      </c>
      <c r="U5607" s="50">
        <v>2.9953920731433814</v>
      </c>
      <c r="V5607" s="51">
        <v>80.713393686838657</v>
      </c>
      <c r="X5607" s="47" t="s">
        <v>1753</v>
      </c>
      <c r="Y5607" s="47" t="s">
        <v>1753</v>
      </c>
      <c r="Z5607" s="47" t="s">
        <v>1753</v>
      </c>
      <c r="AA5607" s="47" t="s">
        <v>1753</v>
      </c>
      <c r="AB5607" s="47" t="s">
        <v>1753</v>
      </c>
      <c r="AC5607" s="47" t="s">
        <v>1753</v>
      </c>
      <c r="AD5607" s="47" t="s">
        <v>1753</v>
      </c>
      <c r="AE5607" s="312"/>
      <c r="AF5607" s="465" t="s">
        <v>1754</v>
      </c>
      <c r="AG5607" s="311">
        <v>40</v>
      </c>
      <c r="AH5607" s="311">
        <v>15</v>
      </c>
      <c r="AI5607" s="311"/>
      <c r="AJ5607" s="311"/>
      <c r="AK5607" s="311"/>
      <c r="AL5607" s="311"/>
      <c r="AM5607" s="311"/>
      <c r="AN5607" s="311"/>
      <c r="AO5607" s="311"/>
      <c r="AP5607" s="311"/>
      <c r="AQ5607" s="311"/>
      <c r="AR5607" s="311"/>
      <c r="AS5607" s="311"/>
      <c r="AT5607" s="311"/>
      <c r="AU5607" s="311"/>
      <c r="AV5607" s="311"/>
      <c r="AW5607" s="311"/>
      <c r="AX5607" s="311"/>
      <c r="AY5607" s="311"/>
      <c r="AZ5607" s="311"/>
      <c r="BA5607" s="311"/>
      <c r="BB5607" s="311"/>
      <c r="BC5607" s="311"/>
      <c r="BD5607" s="311"/>
      <c r="BE5607" s="491"/>
      <c r="BF5607" s="491"/>
      <c r="BG5607" s="491"/>
      <c r="BH5607" s="491"/>
      <c r="BI5607" s="491"/>
      <c r="BJ5607" s="491"/>
      <c r="BK5607" s="491"/>
      <c r="BL5607" s="491"/>
      <c r="BM5607" s="491"/>
      <c r="BN5607" s="491"/>
      <c r="BO5607" s="491"/>
      <c r="BP5607" s="306"/>
      <c r="BQ5607" s="496"/>
      <c r="BR5607" s="496"/>
      <c r="BS5607" s="496"/>
      <c r="BT5607" s="496"/>
      <c r="BU5607" s="496"/>
      <c r="BV5607" s="496"/>
    </row>
    <row r="5608" spans="1:74" s="52" customFormat="1" ht="12.75">
      <c r="A5608" s="45">
        <v>2346.9885393806389</v>
      </c>
      <c r="B5608" s="46" t="s">
        <v>416</v>
      </c>
      <c r="C5608" s="47" t="s">
        <v>311</v>
      </c>
      <c r="D5608" s="48">
        <v>256.87616111200981</v>
      </c>
      <c r="E5608" s="49">
        <v>40.064010000000003</v>
      </c>
      <c r="F5608" s="49">
        <v>2.4500000000000001E-2</v>
      </c>
      <c r="G5608" s="49">
        <v>18.460619999999999</v>
      </c>
      <c r="H5608" s="49">
        <v>0.2213</v>
      </c>
      <c r="I5608" s="49">
        <v>0.2427</v>
      </c>
      <c r="J5608" s="49">
        <v>42.538600000000002</v>
      </c>
      <c r="K5608" s="49">
        <v>0.25390000000000001</v>
      </c>
      <c r="L5608" s="49">
        <v>101.87333000000001</v>
      </c>
      <c r="M5608" s="47"/>
      <c r="N5608" s="50">
        <v>1.00198336391858</v>
      </c>
      <c r="O5608" s="50">
        <v>4.844484768345579E-4</v>
      </c>
      <c r="P5608" s="50">
        <v>0.3861076194394763</v>
      </c>
      <c r="Q5608" s="50">
        <v>4.4517565017134176E-3</v>
      </c>
      <c r="R5608" s="50">
        <v>5.1411658121602701E-3</v>
      </c>
      <c r="S5608" s="50">
        <v>1.5859804643837723</v>
      </c>
      <c r="T5608" s="50">
        <v>6.8034068613909504E-3</v>
      </c>
      <c r="U5608" s="50">
        <v>2.9923675247943153</v>
      </c>
      <c r="V5608" s="51">
        <v>80.42138063676461</v>
      </c>
      <c r="X5608" s="47" t="s">
        <v>1753</v>
      </c>
      <c r="Y5608" s="47" t="s">
        <v>1753</v>
      </c>
      <c r="Z5608" s="47" t="s">
        <v>1753</v>
      </c>
      <c r="AA5608" s="47" t="s">
        <v>1753</v>
      </c>
      <c r="AB5608" s="47" t="s">
        <v>1753</v>
      </c>
      <c r="AC5608" s="47" t="s">
        <v>1753</v>
      </c>
      <c r="AD5608" s="47" t="s">
        <v>1753</v>
      </c>
      <c r="AE5608" s="312"/>
      <c r="AF5608" s="465" t="s">
        <v>1754</v>
      </c>
      <c r="AG5608" s="311">
        <v>40</v>
      </c>
      <c r="AH5608" s="311">
        <v>15</v>
      </c>
      <c r="AI5608" s="311"/>
      <c r="AJ5608" s="311"/>
      <c r="AK5608" s="311"/>
      <c r="AL5608" s="311"/>
      <c r="AM5608" s="311"/>
      <c r="AN5608" s="311"/>
      <c r="AO5608" s="311"/>
      <c r="AP5608" s="311"/>
      <c r="AQ5608" s="311"/>
      <c r="AR5608" s="311"/>
      <c r="AS5608" s="311"/>
      <c r="AT5608" s="311"/>
      <c r="AU5608" s="311"/>
      <c r="AV5608" s="311"/>
      <c r="AW5608" s="311"/>
      <c r="AX5608" s="311"/>
      <c r="AY5608" s="311"/>
      <c r="AZ5608" s="311"/>
      <c r="BA5608" s="311"/>
      <c r="BB5608" s="311"/>
      <c r="BC5608" s="311"/>
      <c r="BD5608" s="311"/>
      <c r="BE5608" s="491"/>
      <c r="BF5608" s="491"/>
      <c r="BG5608" s="491"/>
      <c r="BH5608" s="491"/>
      <c r="BI5608" s="491"/>
      <c r="BJ5608" s="491"/>
      <c r="BK5608" s="491"/>
      <c r="BL5608" s="491"/>
      <c r="BM5608" s="491"/>
      <c r="BN5608" s="491"/>
      <c r="BO5608" s="491"/>
      <c r="BP5608" s="306"/>
      <c r="BQ5608" s="496"/>
      <c r="BR5608" s="496"/>
      <c r="BS5608" s="496"/>
      <c r="BT5608" s="496"/>
      <c r="BU5608" s="496"/>
      <c r="BV5608" s="496"/>
    </row>
    <row r="5609" spans="1:74" s="52" customFormat="1" ht="12.75">
      <c r="A5609" s="45">
        <v>2346.9885393806389</v>
      </c>
      <c r="B5609" s="46" t="s">
        <v>416</v>
      </c>
      <c r="C5609" s="47" t="s">
        <v>311</v>
      </c>
      <c r="D5609" s="48">
        <v>266.75616111200981</v>
      </c>
      <c r="E5609" s="49">
        <v>39.567140000000002</v>
      </c>
      <c r="F5609" s="49">
        <v>4.6399999999999997E-2</v>
      </c>
      <c r="G5609" s="49">
        <v>21.049299999999999</v>
      </c>
      <c r="H5609" s="49">
        <v>0.1963</v>
      </c>
      <c r="I5609" s="49">
        <v>0.31690000000000002</v>
      </c>
      <c r="J5609" s="49">
        <v>40.418210000000002</v>
      </c>
      <c r="K5609" s="49">
        <v>0.27789999999999998</v>
      </c>
      <c r="L5609" s="49">
        <v>101.96365</v>
      </c>
      <c r="M5609" s="47"/>
      <c r="N5609" s="50">
        <v>1.0007586464277605</v>
      </c>
      <c r="O5609" s="50">
        <v>9.2787203765194986E-4</v>
      </c>
      <c r="P5609" s="50">
        <v>0.44523402225527958</v>
      </c>
      <c r="Q5609" s="50">
        <v>3.9935477667609751E-3</v>
      </c>
      <c r="R5609" s="50">
        <v>6.7889509328203455E-3</v>
      </c>
      <c r="S5609" s="50">
        <v>1.5239836684694283</v>
      </c>
      <c r="T5609" s="50">
        <v>7.5307960413516567E-3</v>
      </c>
      <c r="U5609" s="50">
        <v>2.9904071606405549</v>
      </c>
      <c r="V5609" s="51">
        <v>77.39030964669908</v>
      </c>
      <c r="X5609" s="47" t="s">
        <v>1753</v>
      </c>
      <c r="Y5609" s="47" t="s">
        <v>1753</v>
      </c>
      <c r="Z5609" s="47" t="s">
        <v>1753</v>
      </c>
      <c r="AA5609" s="47" t="s">
        <v>1753</v>
      </c>
      <c r="AB5609" s="47" t="s">
        <v>1753</v>
      </c>
      <c r="AC5609" s="47" t="s">
        <v>1753</v>
      </c>
      <c r="AD5609" s="47" t="s">
        <v>1753</v>
      </c>
      <c r="AE5609" s="312"/>
      <c r="AF5609" s="465" t="s">
        <v>1754</v>
      </c>
      <c r="AG5609" s="311">
        <v>40</v>
      </c>
      <c r="AH5609" s="311">
        <v>15</v>
      </c>
      <c r="AI5609" s="311"/>
      <c r="AJ5609" s="311"/>
      <c r="AK5609" s="311"/>
      <c r="AL5609" s="311"/>
      <c r="AM5609" s="311"/>
      <c r="AN5609" s="311"/>
      <c r="AO5609" s="311"/>
      <c r="AP5609" s="311"/>
      <c r="AQ5609" s="311"/>
      <c r="AR5609" s="311"/>
      <c r="AS5609" s="311"/>
      <c r="AT5609" s="311"/>
      <c r="AU5609" s="311"/>
      <c r="AV5609" s="311"/>
      <c r="AW5609" s="311"/>
      <c r="AX5609" s="311"/>
      <c r="AY5609" s="311"/>
      <c r="AZ5609" s="311"/>
      <c r="BA5609" s="311"/>
      <c r="BB5609" s="311"/>
      <c r="BC5609" s="311"/>
      <c r="BD5609" s="311"/>
      <c r="BE5609" s="491"/>
      <c r="BF5609" s="491"/>
      <c r="BG5609" s="491"/>
      <c r="BH5609" s="491"/>
      <c r="BI5609" s="491"/>
      <c r="BJ5609" s="491"/>
      <c r="BK5609" s="491"/>
      <c r="BL5609" s="491"/>
      <c r="BM5609" s="491"/>
      <c r="BN5609" s="491"/>
      <c r="BO5609" s="491"/>
      <c r="BP5609" s="306"/>
      <c r="BQ5609" s="496"/>
      <c r="BR5609" s="496"/>
      <c r="BS5609" s="496"/>
      <c r="BT5609" s="496"/>
      <c r="BU5609" s="496"/>
      <c r="BV5609" s="496"/>
    </row>
    <row r="5610" spans="1:74" s="52" customFormat="1" ht="12.75">
      <c r="A5610" s="38"/>
      <c r="B5610" s="46"/>
      <c r="C5610" s="47"/>
      <c r="D5610" s="48"/>
      <c r="E5610" s="49"/>
      <c r="F5610" s="49"/>
      <c r="G5610" s="49"/>
      <c r="H5610" s="49"/>
      <c r="I5610" s="49"/>
      <c r="J5610" s="49"/>
      <c r="K5610" s="49"/>
      <c r="L5610" s="49"/>
      <c r="M5610" s="47"/>
      <c r="N5610" s="50"/>
      <c r="O5610" s="50"/>
      <c r="P5610" s="50"/>
      <c r="Q5610" s="50"/>
      <c r="R5610" s="50"/>
      <c r="S5610" s="50"/>
      <c r="T5610" s="50"/>
      <c r="U5610" s="50"/>
      <c r="V5610" s="51"/>
      <c r="AE5610" s="312"/>
      <c r="AF5610" s="312"/>
      <c r="AG5610" s="312"/>
      <c r="AH5610" s="312"/>
      <c r="AI5610" s="312"/>
      <c r="AJ5610" s="312"/>
      <c r="AK5610" s="312"/>
      <c r="AL5610" s="312"/>
      <c r="AM5610" s="312"/>
      <c r="AN5610" s="312"/>
      <c r="AO5610" s="312"/>
      <c r="AP5610" s="312"/>
      <c r="AQ5610" s="312"/>
      <c r="AR5610" s="312"/>
      <c r="AS5610" s="312"/>
      <c r="AT5610" s="312"/>
      <c r="AU5610" s="312"/>
      <c r="AV5610" s="312"/>
      <c r="AW5610" s="312"/>
      <c r="AX5610" s="312"/>
      <c r="AY5610" s="312"/>
      <c r="AZ5610" s="312"/>
      <c r="BA5610" s="312"/>
      <c r="BB5610" s="312"/>
      <c r="BC5610" s="312"/>
      <c r="BD5610" s="312"/>
      <c r="BE5610" s="306"/>
      <c r="BF5610" s="306"/>
      <c r="BG5610" s="306"/>
      <c r="BH5610" s="306"/>
      <c r="BI5610" s="306"/>
      <c r="BJ5610" s="306"/>
      <c r="BK5610" s="306"/>
      <c r="BL5610" s="306"/>
      <c r="BM5610" s="306"/>
      <c r="BN5610" s="306"/>
      <c r="BO5610" s="306"/>
      <c r="BP5610" s="306"/>
      <c r="BQ5610" s="496"/>
      <c r="BR5610" s="496"/>
      <c r="BS5610" s="496"/>
      <c r="BT5610" s="496"/>
      <c r="BU5610" s="496"/>
      <c r="BV5610" s="496"/>
    </row>
    <row r="5611" spans="1:74" s="52" customFormat="1" ht="12.75">
      <c r="A5611" s="45">
        <v>2346.9885393806389</v>
      </c>
      <c r="B5611" s="46" t="s">
        <v>416</v>
      </c>
      <c r="C5611" s="47" t="s">
        <v>354</v>
      </c>
      <c r="D5611" s="48">
        <v>0</v>
      </c>
      <c r="E5611" s="49">
        <v>39.072000000000003</v>
      </c>
      <c r="F5611" s="49">
        <v>3.6755999999999997E-2</v>
      </c>
      <c r="G5611" s="49">
        <v>18.210100000000001</v>
      </c>
      <c r="H5611" s="49">
        <v>0.15857199999999999</v>
      </c>
      <c r="I5611" s="49">
        <v>0.23946799999999999</v>
      </c>
      <c r="J5611" s="49">
        <v>42.200699999999998</v>
      </c>
      <c r="K5611" s="49">
        <v>0.26480799999999999</v>
      </c>
      <c r="L5611" s="49">
        <v>100.21588799999999</v>
      </c>
      <c r="M5611" s="47"/>
      <c r="N5611" s="50">
        <v>0.99480729117747269</v>
      </c>
      <c r="O5611" s="50">
        <v>7.399067261511103E-4</v>
      </c>
      <c r="P5611" s="50">
        <v>0.38774092507621361</v>
      </c>
      <c r="Q5611" s="50">
        <v>3.2474592757039318E-3</v>
      </c>
      <c r="R5611" s="50">
        <v>5.1642415036210138E-3</v>
      </c>
      <c r="S5611" s="50">
        <v>1.6017750248574922</v>
      </c>
      <c r="T5611" s="50">
        <v>7.2237393318597583E-3</v>
      </c>
      <c r="U5611" s="50">
        <v>3.001703357089085</v>
      </c>
      <c r="V5611" s="51">
        <v>80.51079082381149</v>
      </c>
      <c r="X5611" s="49">
        <v>0.21435799999999999</v>
      </c>
      <c r="Y5611" s="49">
        <v>41.6723</v>
      </c>
      <c r="Z5611" s="49">
        <v>0.42641499999999999</v>
      </c>
      <c r="AA5611" s="49">
        <v>13.5152</v>
      </c>
      <c r="AB5611" s="49">
        <v>5.9722299999999997</v>
      </c>
      <c r="AC5611" s="49">
        <v>0.18398500000000001</v>
      </c>
      <c r="AD5611" s="49">
        <v>4.6474500000000001</v>
      </c>
      <c r="AE5611" s="312"/>
      <c r="AF5611" s="465" t="s">
        <v>1745</v>
      </c>
      <c r="AG5611" s="343">
        <v>30</v>
      </c>
      <c r="AH5611" s="343">
        <v>15</v>
      </c>
      <c r="AI5611" s="343"/>
      <c r="AJ5611" s="343"/>
      <c r="AK5611" s="343"/>
      <c r="AL5611" s="343"/>
      <c r="AM5611" s="343"/>
      <c r="AN5611" s="343"/>
      <c r="AO5611" s="343"/>
      <c r="AP5611" s="343"/>
      <c r="AQ5611" s="343"/>
      <c r="AR5611" s="343"/>
      <c r="AS5611" s="343"/>
      <c r="AT5611" s="343"/>
      <c r="AU5611" s="343"/>
      <c r="AV5611" s="343"/>
      <c r="AW5611" s="343"/>
      <c r="AX5611" s="343"/>
      <c r="AY5611" s="343"/>
      <c r="AZ5611" s="343"/>
      <c r="BA5611" s="343"/>
      <c r="BB5611" s="343"/>
      <c r="BC5611" s="343"/>
      <c r="BD5611" s="343"/>
      <c r="BE5611" s="475"/>
      <c r="BF5611" s="475"/>
      <c r="BG5611" s="475"/>
      <c r="BH5611" s="475"/>
      <c r="BI5611" s="475"/>
      <c r="BJ5611" s="475"/>
      <c r="BK5611" s="475"/>
      <c r="BL5611" s="475"/>
      <c r="BM5611" s="475"/>
      <c r="BN5611" s="475"/>
      <c r="BO5611" s="475"/>
      <c r="BP5611" s="306"/>
      <c r="BQ5611" s="496"/>
      <c r="BR5611" s="496"/>
      <c r="BS5611" s="496"/>
      <c r="BT5611" s="496"/>
      <c r="BU5611" s="496"/>
      <c r="BV5611" s="496"/>
    </row>
    <row r="5612" spans="1:74" s="52" customFormat="1" ht="12.75">
      <c r="A5612" s="45">
        <v>2346.9885393806389</v>
      </c>
      <c r="B5612" s="46" t="s">
        <v>416</v>
      </c>
      <c r="C5612" s="47" t="s">
        <v>354</v>
      </c>
      <c r="D5612" s="48">
        <v>5.9999999999999787</v>
      </c>
      <c r="E5612" s="49">
        <v>39.470399999999998</v>
      </c>
      <c r="F5612" s="49">
        <v>5.5913999999999998E-2</v>
      </c>
      <c r="G5612" s="49">
        <v>17.525099999999998</v>
      </c>
      <c r="H5612" s="49">
        <v>0.21906400000000001</v>
      </c>
      <c r="I5612" s="49">
        <v>0.24269499999999999</v>
      </c>
      <c r="J5612" s="49">
        <v>42.591500000000003</v>
      </c>
      <c r="K5612" s="49">
        <v>0.24408299999999999</v>
      </c>
      <c r="L5612" s="49">
        <v>100.37028600000001</v>
      </c>
      <c r="M5612" s="47"/>
      <c r="N5612" s="50">
        <v>0.99961323490698462</v>
      </c>
      <c r="O5612" s="50">
        <v>1.1195833910513456E-3</v>
      </c>
      <c r="P5612" s="50">
        <v>0.37117350563520335</v>
      </c>
      <c r="Q5612" s="50">
        <v>4.4624706806110498E-3</v>
      </c>
      <c r="R5612" s="50">
        <v>5.206034457189878E-3</v>
      </c>
      <c r="S5612" s="50">
        <v>1.6080218694047563</v>
      </c>
      <c r="T5612" s="50">
        <v>6.6230136469643819E-3</v>
      </c>
      <c r="U5612" s="50">
        <v>2.9968623408521444</v>
      </c>
      <c r="V5612" s="51">
        <v>81.246242270159428</v>
      </c>
      <c r="X5612" s="49">
        <v>0.21326200000000001</v>
      </c>
      <c r="Y5612" s="49">
        <v>27.224</v>
      </c>
      <c r="Z5612" s="49">
        <v>0.43473099999999998</v>
      </c>
      <c r="AA5612" s="49">
        <v>9.6130300000000002</v>
      </c>
      <c r="AB5612" s="49">
        <v>5.8846400000000001</v>
      </c>
      <c r="AC5612" s="49">
        <v>0.18287</v>
      </c>
      <c r="AD5612" s="49">
        <v>4.9115399999999996</v>
      </c>
      <c r="AE5612" s="312"/>
      <c r="AF5612" s="465" t="s">
        <v>1745</v>
      </c>
      <c r="AG5612" s="343">
        <v>30</v>
      </c>
      <c r="AH5612" s="343">
        <v>15</v>
      </c>
      <c r="AI5612" s="343"/>
      <c r="AJ5612" s="343"/>
      <c r="AK5612" s="343"/>
      <c r="AL5612" s="343"/>
      <c r="AM5612" s="343"/>
      <c r="AN5612" s="343"/>
      <c r="AO5612" s="343"/>
      <c r="AP5612" s="343"/>
      <c r="AQ5612" s="343"/>
      <c r="AR5612" s="343"/>
      <c r="AS5612" s="343"/>
      <c r="AT5612" s="343"/>
      <c r="AU5612" s="343"/>
      <c r="AV5612" s="343"/>
      <c r="AW5612" s="343"/>
      <c r="AX5612" s="343"/>
      <c r="AY5612" s="343"/>
      <c r="AZ5612" s="343"/>
      <c r="BA5612" s="343"/>
      <c r="BB5612" s="343"/>
      <c r="BC5612" s="343"/>
      <c r="BD5612" s="343"/>
      <c r="BE5612" s="475"/>
      <c r="BF5612" s="475"/>
      <c r="BG5612" s="475"/>
      <c r="BH5612" s="475"/>
      <c r="BI5612" s="475"/>
      <c r="BJ5612" s="475"/>
      <c r="BK5612" s="475"/>
      <c r="BL5612" s="475"/>
      <c r="BM5612" s="475"/>
      <c r="BN5612" s="475"/>
      <c r="BO5612" s="475"/>
      <c r="BP5612" s="306"/>
      <c r="BQ5612" s="496"/>
      <c r="BR5612" s="496"/>
      <c r="BS5612" s="496"/>
      <c r="BT5612" s="496"/>
      <c r="BU5612" s="496"/>
      <c r="BV5612" s="496"/>
    </row>
    <row r="5613" spans="1:74" s="52" customFormat="1" ht="12.75">
      <c r="A5613" s="45">
        <v>2346.9885393806389</v>
      </c>
      <c r="B5613" s="46" t="s">
        <v>416</v>
      </c>
      <c r="C5613" s="47" t="s">
        <v>354</v>
      </c>
      <c r="D5613" s="48">
        <v>11.999999999999979</v>
      </c>
      <c r="E5613" s="49">
        <v>39.559699999999999</v>
      </c>
      <c r="F5613" s="49">
        <v>3.6276000000000003E-2</v>
      </c>
      <c r="G5613" s="49">
        <v>16.892700000000001</v>
      </c>
      <c r="H5613" s="49">
        <v>0.22704199999999999</v>
      </c>
      <c r="I5613" s="49">
        <v>0.22867599999999999</v>
      </c>
      <c r="J5613" s="49">
        <v>43.077500000000001</v>
      </c>
      <c r="K5613" s="49">
        <v>0.24684800000000001</v>
      </c>
      <c r="L5613" s="49">
        <v>100.302729</v>
      </c>
      <c r="M5613" s="47"/>
      <c r="N5613" s="50">
        <v>0.99953825895353676</v>
      </c>
      <c r="O5613" s="50">
        <v>7.2467159889094137E-4</v>
      </c>
      <c r="P5613" s="50">
        <v>0.35694515880536015</v>
      </c>
      <c r="Q5613" s="50">
        <v>4.61420121080905E-3</v>
      </c>
      <c r="R5613" s="50">
        <v>4.8938737202351909E-3</v>
      </c>
      <c r="S5613" s="50">
        <v>1.6225775743063595</v>
      </c>
      <c r="T5613" s="50">
        <v>6.6824188417336887E-3</v>
      </c>
      <c r="U5613" s="50">
        <v>2.9969882375741768</v>
      </c>
      <c r="V5613" s="51">
        <v>81.968120252690483</v>
      </c>
      <c r="X5613" s="49">
        <v>0.21305099999999999</v>
      </c>
      <c r="Y5613" s="49">
        <v>43.881300000000003</v>
      </c>
      <c r="Z5613" s="49">
        <v>0.443359</v>
      </c>
      <c r="AA5613" s="49">
        <v>9.30992</v>
      </c>
      <c r="AB5613" s="49">
        <v>6.1770100000000001</v>
      </c>
      <c r="AC5613" s="49">
        <v>0.181452</v>
      </c>
      <c r="AD5613" s="49">
        <v>4.9206899999999996</v>
      </c>
      <c r="AE5613" s="312"/>
      <c r="AF5613" s="465" t="s">
        <v>1745</v>
      </c>
      <c r="AG5613" s="343">
        <v>30</v>
      </c>
      <c r="AH5613" s="343">
        <v>15</v>
      </c>
      <c r="AI5613" s="343"/>
      <c r="AJ5613" s="343"/>
      <c r="AK5613" s="343"/>
      <c r="AL5613" s="343"/>
      <c r="AM5613" s="343"/>
      <c r="AN5613" s="343"/>
      <c r="AO5613" s="343"/>
      <c r="AP5613" s="343"/>
      <c r="AQ5613" s="343"/>
      <c r="AR5613" s="343"/>
      <c r="AS5613" s="343"/>
      <c r="AT5613" s="343"/>
      <c r="AU5613" s="343"/>
      <c r="AV5613" s="343"/>
      <c r="AW5613" s="343"/>
      <c r="AX5613" s="343"/>
      <c r="AY5613" s="343"/>
      <c r="AZ5613" s="343"/>
      <c r="BA5613" s="343"/>
      <c r="BB5613" s="343"/>
      <c r="BC5613" s="343"/>
      <c r="BD5613" s="343"/>
      <c r="BE5613" s="475"/>
      <c r="BF5613" s="475"/>
      <c r="BG5613" s="475"/>
      <c r="BH5613" s="475"/>
      <c r="BI5613" s="475"/>
      <c r="BJ5613" s="475"/>
      <c r="BK5613" s="475"/>
      <c r="BL5613" s="475"/>
      <c r="BM5613" s="475"/>
      <c r="BN5613" s="475"/>
      <c r="BO5613" s="475"/>
      <c r="BP5613" s="306"/>
      <c r="BQ5613" s="496"/>
      <c r="BR5613" s="496"/>
      <c r="BS5613" s="496"/>
      <c r="BT5613" s="496"/>
      <c r="BU5613" s="496"/>
      <c r="BV5613" s="496"/>
    </row>
    <row r="5614" spans="1:74" s="52" customFormat="1" ht="12.75">
      <c r="A5614" s="45">
        <v>2346.9885393806389</v>
      </c>
      <c r="B5614" s="46" t="s">
        <v>416</v>
      </c>
      <c r="C5614" s="47" t="s">
        <v>354</v>
      </c>
      <c r="D5614" s="48">
        <v>17.999999999999979</v>
      </c>
      <c r="E5614" s="49">
        <v>39.512</v>
      </c>
      <c r="F5614" s="49">
        <v>5.1274E-2</v>
      </c>
      <c r="G5614" s="49">
        <v>16.561199999999999</v>
      </c>
      <c r="H5614" s="49">
        <v>0.23125899999999999</v>
      </c>
      <c r="I5614" s="49">
        <v>0.239873</v>
      </c>
      <c r="J5614" s="49">
        <v>43.612299999999998</v>
      </c>
      <c r="K5614" s="49">
        <v>0.22403300000000001</v>
      </c>
      <c r="L5614" s="49">
        <v>100.46432800000001</v>
      </c>
      <c r="M5614" s="47"/>
      <c r="N5614" s="50">
        <v>0.99554731988366807</v>
      </c>
      <c r="O5614" s="50">
        <v>1.0214227074090304E-3</v>
      </c>
      <c r="P5614" s="50">
        <v>0.34896405138489889</v>
      </c>
      <c r="Q5614" s="50">
        <v>4.6867893039715816E-3</v>
      </c>
      <c r="R5614" s="50">
        <v>5.1191752838655961E-3</v>
      </c>
      <c r="S5614" s="50">
        <v>1.6381377962704728</v>
      </c>
      <c r="T5614" s="50">
        <v>6.0478712392141813E-3</v>
      </c>
      <c r="U5614" s="50">
        <v>3.0004862289495047</v>
      </c>
      <c r="V5614" s="51">
        <v>82.4385422520416</v>
      </c>
      <c r="X5614" s="49">
        <v>0.213202</v>
      </c>
      <c r="Y5614" s="49">
        <v>30.671800000000001</v>
      </c>
      <c r="Z5614" s="49">
        <v>0.44789099999999998</v>
      </c>
      <c r="AA5614" s="49">
        <v>9.1283499999999993</v>
      </c>
      <c r="AB5614" s="49">
        <v>5.8810700000000002</v>
      </c>
      <c r="AC5614" s="49">
        <v>0.18006</v>
      </c>
      <c r="AD5614" s="49">
        <v>5.4281899999999998</v>
      </c>
      <c r="AE5614" s="312"/>
      <c r="AF5614" s="465" t="s">
        <v>1745</v>
      </c>
      <c r="AG5614" s="343">
        <v>30</v>
      </c>
      <c r="AH5614" s="343">
        <v>15</v>
      </c>
      <c r="AI5614" s="343"/>
      <c r="AJ5614" s="343"/>
      <c r="AK5614" s="343"/>
      <c r="AL5614" s="343"/>
      <c r="AM5614" s="343"/>
      <c r="AN5614" s="343"/>
      <c r="AO5614" s="343"/>
      <c r="AP5614" s="343"/>
      <c r="AQ5614" s="343"/>
      <c r="AR5614" s="343"/>
      <c r="AS5614" s="343"/>
      <c r="AT5614" s="343"/>
      <c r="AU5614" s="343"/>
      <c r="AV5614" s="343"/>
      <c r="AW5614" s="343"/>
      <c r="AX5614" s="343"/>
      <c r="AY5614" s="343"/>
      <c r="AZ5614" s="343"/>
      <c r="BA5614" s="343"/>
      <c r="BB5614" s="343"/>
      <c r="BC5614" s="343"/>
      <c r="BD5614" s="343"/>
      <c r="BE5614" s="475"/>
      <c r="BF5614" s="475"/>
      <c r="BG5614" s="475"/>
      <c r="BH5614" s="475"/>
      <c r="BI5614" s="475"/>
      <c r="BJ5614" s="475"/>
      <c r="BK5614" s="475"/>
      <c r="BL5614" s="475"/>
      <c r="BM5614" s="475"/>
      <c r="BN5614" s="475"/>
      <c r="BO5614" s="475"/>
      <c r="BP5614" s="306"/>
      <c r="BQ5614" s="496"/>
      <c r="BR5614" s="496"/>
      <c r="BS5614" s="496"/>
      <c r="BT5614" s="496"/>
      <c r="BU5614" s="496"/>
      <c r="BV5614" s="496"/>
    </row>
    <row r="5615" spans="1:74" s="52" customFormat="1" ht="12.75">
      <c r="A5615" s="45">
        <v>2346.9885393806389</v>
      </c>
      <c r="B5615" s="46" t="s">
        <v>416</v>
      </c>
      <c r="C5615" s="47" t="s">
        <v>354</v>
      </c>
      <c r="D5615" s="48">
        <v>23.999999999999979</v>
      </c>
      <c r="E5615" s="49">
        <v>39.5929</v>
      </c>
      <c r="F5615" s="49">
        <v>7.7329999999999996E-2</v>
      </c>
      <c r="G5615" s="49">
        <v>16.0016</v>
      </c>
      <c r="H5615" s="49">
        <v>0.28376099999999999</v>
      </c>
      <c r="I5615" s="49">
        <v>0.22700500000000001</v>
      </c>
      <c r="J5615" s="49">
        <v>43.716900000000003</v>
      </c>
      <c r="K5615" s="49">
        <v>0.21723799999999999</v>
      </c>
      <c r="L5615" s="49">
        <v>100.16572499999999</v>
      </c>
      <c r="M5615" s="47"/>
      <c r="N5615" s="50">
        <v>0.99762150516222592</v>
      </c>
      <c r="O5615" s="50">
        <v>1.5405362236963064E-3</v>
      </c>
      <c r="P5615" s="50">
        <v>0.33718472590617998</v>
      </c>
      <c r="Q5615" s="50">
        <v>5.7510227784991095E-3</v>
      </c>
      <c r="R5615" s="50">
        <v>4.8447308157496226E-3</v>
      </c>
      <c r="S5615" s="50">
        <v>1.6421256815077658</v>
      </c>
      <c r="T5615" s="50">
        <v>5.8646477579184725E-3</v>
      </c>
      <c r="U5615" s="50">
        <v>2.9963877075648169</v>
      </c>
      <c r="V5615" s="51">
        <v>82.964535292535231</v>
      </c>
      <c r="X5615" s="49">
        <v>0.212952</v>
      </c>
      <c r="Y5615" s="49">
        <v>22.304099999999998</v>
      </c>
      <c r="Z5615" s="49">
        <v>0.45590599999999998</v>
      </c>
      <c r="AA5615" s="49">
        <v>7.6741799999999998</v>
      </c>
      <c r="AB5615" s="49">
        <v>6.2442200000000003</v>
      </c>
      <c r="AC5615" s="49">
        <v>0.179531</v>
      </c>
      <c r="AD5615" s="49">
        <v>5.6580300000000001</v>
      </c>
      <c r="AE5615" s="312"/>
      <c r="AF5615" s="465" t="s">
        <v>1745</v>
      </c>
      <c r="AG5615" s="343">
        <v>30</v>
      </c>
      <c r="AH5615" s="343">
        <v>15</v>
      </c>
      <c r="AI5615" s="343"/>
      <c r="AJ5615" s="343"/>
      <c r="AK5615" s="343"/>
      <c r="AL5615" s="343"/>
      <c r="AM5615" s="343"/>
      <c r="AN5615" s="343"/>
      <c r="AO5615" s="343"/>
      <c r="AP5615" s="343"/>
      <c r="AQ5615" s="343"/>
      <c r="AR5615" s="343"/>
      <c r="AS5615" s="343"/>
      <c r="AT5615" s="343"/>
      <c r="AU5615" s="343"/>
      <c r="AV5615" s="343"/>
      <c r="AW5615" s="343"/>
      <c r="AX5615" s="343"/>
      <c r="AY5615" s="343"/>
      <c r="AZ5615" s="343"/>
      <c r="BA5615" s="343"/>
      <c r="BB5615" s="343"/>
      <c r="BC5615" s="343"/>
      <c r="BD5615" s="343"/>
      <c r="BE5615" s="475"/>
      <c r="BF5615" s="475"/>
      <c r="BG5615" s="475"/>
      <c r="BH5615" s="475"/>
      <c r="BI5615" s="475"/>
      <c r="BJ5615" s="475"/>
      <c r="BK5615" s="475"/>
      <c r="BL5615" s="475"/>
      <c r="BM5615" s="475"/>
      <c r="BN5615" s="475"/>
      <c r="BO5615" s="475"/>
      <c r="BP5615" s="306"/>
      <c r="BQ5615" s="496"/>
      <c r="BR5615" s="496"/>
      <c r="BS5615" s="496"/>
      <c r="BT5615" s="496"/>
      <c r="BU5615" s="496"/>
      <c r="BV5615" s="496"/>
    </row>
    <row r="5616" spans="1:74" s="52" customFormat="1" ht="12.75">
      <c r="A5616" s="45">
        <v>2346.9885393806389</v>
      </c>
      <c r="B5616" s="46" t="s">
        <v>416</v>
      </c>
      <c r="C5616" s="47" t="s">
        <v>354</v>
      </c>
      <c r="D5616" s="48">
        <v>29.999999999999979</v>
      </c>
      <c r="E5616" s="49">
        <v>39.729300000000002</v>
      </c>
      <c r="F5616" s="49">
        <v>3.9638E-2</v>
      </c>
      <c r="G5616" s="49">
        <v>15.898</v>
      </c>
      <c r="H5616" s="49">
        <v>0.25809500000000002</v>
      </c>
      <c r="I5616" s="49">
        <v>0.192551</v>
      </c>
      <c r="J5616" s="49">
        <v>43.958799999999997</v>
      </c>
      <c r="K5616" s="49">
        <v>0.22790099999999999</v>
      </c>
      <c r="L5616" s="49">
        <v>100.334416</v>
      </c>
      <c r="M5616" s="47"/>
      <c r="N5616" s="50">
        <v>0.99884179363684966</v>
      </c>
      <c r="O5616" s="50">
        <v>7.8790333920304614E-4</v>
      </c>
      <c r="P5616" s="50">
        <v>0.33425990031491348</v>
      </c>
      <c r="Q5616" s="50">
        <v>5.2192641368734652E-3</v>
      </c>
      <c r="R5616" s="50">
        <v>4.1003158343336614E-3</v>
      </c>
      <c r="S5616" s="50">
        <v>1.6475559300782872</v>
      </c>
      <c r="T5616" s="50">
        <v>6.1388874474118957E-3</v>
      </c>
      <c r="U5616" s="50">
        <v>2.9977967964201633</v>
      </c>
      <c r="V5616" s="51">
        <v>83.13365474285294</v>
      </c>
      <c r="X5616" s="49">
        <v>0.21268000000000001</v>
      </c>
      <c r="Y5616" s="49">
        <v>40.375</v>
      </c>
      <c r="Z5616" s="49">
        <v>0.45816000000000001</v>
      </c>
      <c r="AA5616" s="49">
        <v>8.3585399999999996</v>
      </c>
      <c r="AB5616" s="49">
        <v>7.3091299999999997</v>
      </c>
      <c r="AC5616" s="49">
        <v>0.17897099999999999</v>
      </c>
      <c r="AD5616" s="49">
        <v>5.3413300000000001</v>
      </c>
      <c r="AE5616" s="312"/>
      <c r="AF5616" s="465" t="s">
        <v>1745</v>
      </c>
      <c r="AG5616" s="343">
        <v>30</v>
      </c>
      <c r="AH5616" s="343">
        <v>15</v>
      </c>
      <c r="AI5616" s="343"/>
      <c r="AJ5616" s="343"/>
      <c r="AK5616" s="343"/>
      <c r="AL5616" s="343"/>
      <c r="AM5616" s="343"/>
      <c r="AN5616" s="343"/>
      <c r="AO5616" s="343"/>
      <c r="AP5616" s="343"/>
      <c r="AQ5616" s="343"/>
      <c r="AR5616" s="343"/>
      <c r="AS5616" s="343"/>
      <c r="AT5616" s="343"/>
      <c r="AU5616" s="343"/>
      <c r="AV5616" s="343"/>
      <c r="AW5616" s="343"/>
      <c r="AX5616" s="343"/>
      <c r="AY5616" s="343"/>
      <c r="AZ5616" s="343"/>
      <c r="BA5616" s="343"/>
      <c r="BB5616" s="343"/>
      <c r="BC5616" s="343"/>
      <c r="BD5616" s="343"/>
      <c r="BE5616" s="475"/>
      <c r="BF5616" s="475"/>
      <c r="BG5616" s="475"/>
      <c r="BH5616" s="475"/>
      <c r="BI5616" s="475"/>
      <c r="BJ5616" s="475"/>
      <c r="BK5616" s="475"/>
      <c r="BL5616" s="475"/>
      <c r="BM5616" s="475"/>
      <c r="BN5616" s="475"/>
      <c r="BO5616" s="475"/>
      <c r="BP5616" s="306"/>
      <c r="BQ5616" s="496"/>
      <c r="BR5616" s="496"/>
      <c r="BS5616" s="496"/>
      <c r="BT5616" s="496"/>
      <c r="BU5616" s="496"/>
      <c r="BV5616" s="496"/>
    </row>
    <row r="5617" spans="1:74" s="52" customFormat="1" ht="12.75">
      <c r="A5617" s="45">
        <v>2346.9885393806389</v>
      </c>
      <c r="B5617" s="46" t="s">
        <v>416</v>
      </c>
      <c r="C5617" s="47" t="s">
        <v>354</v>
      </c>
      <c r="D5617" s="48">
        <v>35.999999999999979</v>
      </c>
      <c r="E5617" s="49">
        <v>39.6995</v>
      </c>
      <c r="F5617" s="49">
        <v>4.3763000000000003E-2</v>
      </c>
      <c r="G5617" s="49">
        <v>15.710800000000001</v>
      </c>
      <c r="H5617" s="49">
        <v>0.26483699999999999</v>
      </c>
      <c r="I5617" s="49">
        <v>0.203565</v>
      </c>
      <c r="J5617" s="49">
        <v>43.922800000000002</v>
      </c>
      <c r="K5617" s="49">
        <v>0.23258300000000001</v>
      </c>
      <c r="L5617" s="49">
        <v>100.12802000000001</v>
      </c>
      <c r="M5617" s="47"/>
      <c r="N5617" s="50">
        <v>0.99915647478931002</v>
      </c>
      <c r="O5617" s="50">
        <v>8.7082516510790086E-4</v>
      </c>
      <c r="P5617" s="50">
        <v>0.33067606739874728</v>
      </c>
      <c r="Q5617" s="50">
        <v>5.3613112653426963E-3</v>
      </c>
      <c r="R5617" s="50">
        <v>4.3394762799917634E-3</v>
      </c>
      <c r="S5617" s="50">
        <v>1.6479613937845283</v>
      </c>
      <c r="T5617" s="50">
        <v>6.2716828057160232E-3</v>
      </c>
      <c r="U5617" s="50">
        <v>2.9961254459526541</v>
      </c>
      <c r="V5617" s="51">
        <v>83.287687922324366</v>
      </c>
      <c r="X5617" s="49">
        <v>0.21273700000000001</v>
      </c>
      <c r="Y5617" s="49">
        <v>38.957599999999999</v>
      </c>
      <c r="Z5617" s="49">
        <v>0.46036300000000002</v>
      </c>
      <c r="AA5617" s="49">
        <v>8.29284</v>
      </c>
      <c r="AB5617" s="49">
        <v>6.7828299999999997</v>
      </c>
      <c r="AC5617" s="49">
        <v>0.17893100000000001</v>
      </c>
      <c r="AD5617" s="49">
        <v>5.0855600000000001</v>
      </c>
      <c r="AE5617" s="312"/>
      <c r="AF5617" s="465" t="s">
        <v>1745</v>
      </c>
      <c r="AG5617" s="343">
        <v>30</v>
      </c>
      <c r="AH5617" s="343">
        <v>15</v>
      </c>
      <c r="AI5617" s="343"/>
      <c r="AJ5617" s="343"/>
      <c r="AK5617" s="343"/>
      <c r="AL5617" s="343"/>
      <c r="AM5617" s="343"/>
      <c r="AN5617" s="343"/>
      <c r="AO5617" s="343"/>
      <c r="AP5617" s="343"/>
      <c r="AQ5617" s="343"/>
      <c r="AR5617" s="343"/>
      <c r="AS5617" s="343"/>
      <c r="AT5617" s="343"/>
      <c r="AU5617" s="343"/>
      <c r="AV5617" s="343"/>
      <c r="AW5617" s="343"/>
      <c r="AX5617" s="343"/>
      <c r="AY5617" s="343"/>
      <c r="AZ5617" s="343"/>
      <c r="BA5617" s="343"/>
      <c r="BB5617" s="343"/>
      <c r="BC5617" s="343"/>
      <c r="BD5617" s="343"/>
      <c r="BE5617" s="475"/>
      <c r="BF5617" s="475"/>
      <c r="BG5617" s="475"/>
      <c r="BH5617" s="475"/>
      <c r="BI5617" s="475"/>
      <c r="BJ5617" s="475"/>
      <c r="BK5617" s="475"/>
      <c r="BL5617" s="475"/>
      <c r="BM5617" s="475"/>
      <c r="BN5617" s="475"/>
      <c r="BO5617" s="475"/>
      <c r="BP5617" s="306"/>
      <c r="BQ5617" s="496"/>
      <c r="BR5617" s="496"/>
      <c r="BS5617" s="496"/>
      <c r="BT5617" s="496"/>
      <c r="BU5617" s="496"/>
      <c r="BV5617" s="496"/>
    </row>
    <row r="5618" spans="1:74" s="52" customFormat="1" ht="12.75">
      <c r="A5618" s="45">
        <v>2346.9885393806389</v>
      </c>
      <c r="B5618" s="46" t="s">
        <v>416</v>
      </c>
      <c r="C5618" s="47" t="s">
        <v>354</v>
      </c>
      <c r="D5618" s="48">
        <v>41.999999999999979</v>
      </c>
      <c r="E5618" s="49">
        <v>39.6965</v>
      </c>
      <c r="F5618" s="49">
        <v>9.1039999999999996E-2</v>
      </c>
      <c r="G5618" s="49">
        <v>15.4697</v>
      </c>
      <c r="H5618" s="49">
        <v>0.269011</v>
      </c>
      <c r="I5618" s="49">
        <v>0.217693</v>
      </c>
      <c r="J5618" s="49">
        <v>44.220599999999997</v>
      </c>
      <c r="K5618" s="49">
        <v>0.24256900000000001</v>
      </c>
      <c r="L5618" s="49">
        <v>100.240115</v>
      </c>
      <c r="M5618" s="47"/>
      <c r="N5618" s="50">
        <v>0.9971124239467114</v>
      </c>
      <c r="O5618" s="50">
        <v>1.8080047808570457E-3</v>
      </c>
      <c r="P5618" s="50">
        <v>0.32495991768128818</v>
      </c>
      <c r="Q5618" s="50">
        <v>5.4350787580649514E-3</v>
      </c>
      <c r="R5618" s="50">
        <v>4.6315047522876556E-3</v>
      </c>
      <c r="S5618" s="50">
        <v>1.6558656113696149</v>
      </c>
      <c r="T5618" s="50">
        <v>6.528070796865266E-3</v>
      </c>
      <c r="U5618" s="50">
        <v>2.9973175968876506</v>
      </c>
      <c r="V5618" s="51">
        <v>83.594722860978564</v>
      </c>
      <c r="X5618" s="49">
        <v>0.21274699999999999</v>
      </c>
      <c r="Y5618" s="49">
        <v>18.0336</v>
      </c>
      <c r="Z5618" s="49">
        <v>0.46394299999999999</v>
      </c>
      <c r="AA5618" s="49">
        <v>8.1741600000000005</v>
      </c>
      <c r="AB5618" s="49">
        <v>6.5122799999999996</v>
      </c>
      <c r="AC5618" s="49">
        <v>0.17819299999999999</v>
      </c>
      <c r="AD5618" s="49">
        <v>4.9959699999999998</v>
      </c>
      <c r="AE5618" s="312"/>
      <c r="AF5618" s="465" t="s">
        <v>1745</v>
      </c>
      <c r="AG5618" s="343">
        <v>30</v>
      </c>
      <c r="AH5618" s="343">
        <v>15</v>
      </c>
      <c r="AI5618" s="343"/>
      <c r="AJ5618" s="343"/>
      <c r="AK5618" s="343"/>
      <c r="AL5618" s="343"/>
      <c r="AM5618" s="343"/>
      <c r="AN5618" s="343"/>
      <c r="AO5618" s="343"/>
      <c r="AP5618" s="343"/>
      <c r="AQ5618" s="343"/>
      <c r="AR5618" s="343"/>
      <c r="AS5618" s="343"/>
      <c r="AT5618" s="343"/>
      <c r="AU5618" s="343"/>
      <c r="AV5618" s="343"/>
      <c r="AW5618" s="343"/>
      <c r="AX5618" s="343"/>
      <c r="AY5618" s="343"/>
      <c r="AZ5618" s="343"/>
      <c r="BA5618" s="343"/>
      <c r="BB5618" s="343"/>
      <c r="BC5618" s="343"/>
      <c r="BD5618" s="343"/>
      <c r="BE5618" s="475"/>
      <c r="BF5618" s="475"/>
      <c r="BG5618" s="475"/>
      <c r="BH5618" s="475"/>
      <c r="BI5618" s="475"/>
      <c r="BJ5618" s="475"/>
      <c r="BK5618" s="475"/>
      <c r="BL5618" s="475"/>
      <c r="BM5618" s="475"/>
      <c r="BN5618" s="475"/>
      <c r="BO5618" s="475"/>
      <c r="BP5618" s="306"/>
      <c r="BQ5618" s="496"/>
      <c r="BR5618" s="496"/>
      <c r="BS5618" s="496"/>
      <c r="BT5618" s="496"/>
      <c r="BU5618" s="496"/>
      <c r="BV5618" s="496"/>
    </row>
    <row r="5619" spans="1:74" s="52" customFormat="1" ht="12.75">
      <c r="A5619" s="45">
        <v>2346.9885393806389</v>
      </c>
      <c r="B5619" s="46" t="s">
        <v>416</v>
      </c>
      <c r="C5619" s="47" t="s">
        <v>354</v>
      </c>
      <c r="D5619" s="48">
        <v>47.999999999999979</v>
      </c>
      <c r="E5619" s="49">
        <v>39.684399999999997</v>
      </c>
      <c r="F5619" s="49">
        <v>6.3200999999999993E-2</v>
      </c>
      <c r="G5619" s="49">
        <v>15.463200000000001</v>
      </c>
      <c r="H5619" s="49">
        <v>0.269673</v>
      </c>
      <c r="I5619" s="49">
        <v>0.217113</v>
      </c>
      <c r="J5619" s="49">
        <v>44.494300000000003</v>
      </c>
      <c r="K5619" s="49">
        <v>0.21160200000000001</v>
      </c>
      <c r="L5619" s="49">
        <v>100.43802299999999</v>
      </c>
      <c r="M5619" s="47"/>
      <c r="N5619" s="50">
        <v>0.99502998753475191</v>
      </c>
      <c r="O5619" s="50">
        <v>1.2528980000410053E-3</v>
      </c>
      <c r="P5619" s="50">
        <v>0.32424382800076562</v>
      </c>
      <c r="Q5619" s="50">
        <v>5.4387326372760374E-3</v>
      </c>
      <c r="R5619" s="50">
        <v>4.6109235172337622E-3</v>
      </c>
      <c r="S5619" s="50">
        <v>1.6631417858584308</v>
      </c>
      <c r="T5619" s="50">
        <v>5.6845195785659502E-3</v>
      </c>
      <c r="U5619" s="50">
        <v>3.0004231889064319</v>
      </c>
      <c r="V5619" s="51">
        <v>83.684906153107647</v>
      </c>
      <c r="X5619" s="49">
        <v>0.21280299999999999</v>
      </c>
      <c r="Y5619" s="49">
        <v>25.587</v>
      </c>
      <c r="Z5619" s="49">
        <v>0.46405299999999999</v>
      </c>
      <c r="AA5619" s="49">
        <v>7.9852999999999996</v>
      </c>
      <c r="AB5619" s="49">
        <v>6.4584799999999998</v>
      </c>
      <c r="AC5619" s="49">
        <v>0.177589</v>
      </c>
      <c r="AD5619" s="49">
        <v>5.5197700000000003</v>
      </c>
      <c r="AE5619" s="312"/>
      <c r="AF5619" s="465" t="s">
        <v>1745</v>
      </c>
      <c r="AG5619" s="343">
        <v>30</v>
      </c>
      <c r="AH5619" s="343">
        <v>15</v>
      </c>
      <c r="AI5619" s="343"/>
      <c r="AJ5619" s="343"/>
      <c r="AK5619" s="343"/>
      <c r="AL5619" s="343"/>
      <c r="AM5619" s="343"/>
      <c r="AN5619" s="343"/>
      <c r="AO5619" s="343"/>
      <c r="AP5619" s="343"/>
      <c r="AQ5619" s="343"/>
      <c r="AR5619" s="343"/>
      <c r="AS5619" s="343"/>
      <c r="AT5619" s="343"/>
      <c r="AU5619" s="343"/>
      <c r="AV5619" s="343"/>
      <c r="AW5619" s="343"/>
      <c r="AX5619" s="343"/>
      <c r="AY5619" s="343"/>
      <c r="AZ5619" s="343"/>
      <c r="BA5619" s="343"/>
      <c r="BB5619" s="343"/>
      <c r="BC5619" s="343"/>
      <c r="BD5619" s="343"/>
      <c r="BE5619" s="475"/>
      <c r="BF5619" s="475"/>
      <c r="BG5619" s="475"/>
      <c r="BH5619" s="475"/>
      <c r="BI5619" s="475"/>
      <c r="BJ5619" s="475"/>
      <c r="BK5619" s="475"/>
      <c r="BL5619" s="475"/>
      <c r="BM5619" s="475"/>
      <c r="BN5619" s="475"/>
      <c r="BO5619" s="475"/>
      <c r="BP5619" s="306"/>
      <c r="BQ5619" s="496"/>
      <c r="BR5619" s="496"/>
      <c r="BS5619" s="496"/>
      <c r="BT5619" s="496"/>
      <c r="BU5619" s="496"/>
      <c r="BV5619" s="496"/>
    </row>
    <row r="5620" spans="1:74" s="52" customFormat="1" ht="12.75">
      <c r="A5620" s="45">
        <v>2346.9885393806389</v>
      </c>
      <c r="B5620" s="46" t="s">
        <v>416</v>
      </c>
      <c r="C5620" s="47" t="s">
        <v>354</v>
      </c>
      <c r="D5620" s="48">
        <v>53.999999999999979</v>
      </c>
      <c r="E5620" s="49">
        <v>39.639600000000002</v>
      </c>
      <c r="F5620" s="49">
        <v>7.2204000000000004E-2</v>
      </c>
      <c r="G5620" s="49">
        <v>15.1586</v>
      </c>
      <c r="H5620" s="49">
        <v>0.28256100000000001</v>
      </c>
      <c r="I5620" s="49">
        <v>0.22453699999999999</v>
      </c>
      <c r="J5620" s="49">
        <v>44.419400000000003</v>
      </c>
      <c r="K5620" s="49">
        <v>0.21761900000000001</v>
      </c>
      <c r="L5620" s="49">
        <v>100.05356300000001</v>
      </c>
      <c r="M5620" s="47"/>
      <c r="N5620" s="50">
        <v>0.99637746650090164</v>
      </c>
      <c r="O5620" s="50">
        <v>1.4349319525760594E-3</v>
      </c>
      <c r="P5620" s="50">
        <v>0.31864691700545394</v>
      </c>
      <c r="Q5620" s="50">
        <v>5.7128226914404034E-3</v>
      </c>
      <c r="R5620" s="50">
        <v>4.7804445921436796E-3</v>
      </c>
      <c r="S5620" s="50">
        <v>1.6644695991102096</v>
      </c>
      <c r="T5620" s="50">
        <v>5.8606946086036541E-3</v>
      </c>
      <c r="U5620" s="50">
        <v>2.9984394741722014</v>
      </c>
      <c r="V5620" s="51">
        <v>83.932012344408861</v>
      </c>
      <c r="X5620" s="49">
        <v>0.212945</v>
      </c>
      <c r="Y5620" s="49">
        <v>22.418099999999999</v>
      </c>
      <c r="Z5620" s="49">
        <v>0.469109</v>
      </c>
      <c r="AA5620" s="49">
        <v>7.7658899999999997</v>
      </c>
      <c r="AB5620" s="49">
        <v>6.2426199999999996</v>
      </c>
      <c r="AC5620" s="49">
        <v>0.17758099999999999</v>
      </c>
      <c r="AD5620" s="49">
        <v>5.4625000000000004</v>
      </c>
      <c r="AE5620" s="312"/>
      <c r="AF5620" s="465" t="s">
        <v>1745</v>
      </c>
      <c r="AG5620" s="343">
        <v>30</v>
      </c>
      <c r="AH5620" s="343">
        <v>15</v>
      </c>
      <c r="AI5620" s="343"/>
      <c r="AJ5620" s="343"/>
      <c r="AK5620" s="343"/>
      <c r="AL5620" s="343"/>
      <c r="AM5620" s="343"/>
      <c r="AN5620" s="343"/>
      <c r="AO5620" s="343"/>
      <c r="AP5620" s="343"/>
      <c r="AQ5620" s="343"/>
      <c r="AR5620" s="343"/>
      <c r="AS5620" s="343"/>
      <c r="AT5620" s="343"/>
      <c r="AU5620" s="343"/>
      <c r="AV5620" s="343"/>
      <c r="AW5620" s="343"/>
      <c r="AX5620" s="343"/>
      <c r="AY5620" s="343"/>
      <c r="AZ5620" s="343"/>
      <c r="BA5620" s="343"/>
      <c r="BB5620" s="343"/>
      <c r="BC5620" s="343"/>
      <c r="BD5620" s="343"/>
      <c r="BE5620" s="475"/>
      <c r="BF5620" s="475"/>
      <c r="BG5620" s="475"/>
      <c r="BH5620" s="475"/>
      <c r="BI5620" s="475"/>
      <c r="BJ5620" s="475"/>
      <c r="BK5620" s="475"/>
      <c r="BL5620" s="475"/>
      <c r="BM5620" s="475"/>
      <c r="BN5620" s="475"/>
      <c r="BO5620" s="475"/>
      <c r="BP5620" s="306"/>
      <c r="BQ5620" s="496"/>
      <c r="BR5620" s="496"/>
      <c r="BS5620" s="496"/>
      <c r="BT5620" s="496"/>
      <c r="BU5620" s="496"/>
      <c r="BV5620" s="496"/>
    </row>
    <row r="5621" spans="1:74" s="52" customFormat="1" ht="12.75">
      <c r="A5621" s="45">
        <v>2346.9885393806389</v>
      </c>
      <c r="B5621" s="46" t="s">
        <v>416</v>
      </c>
      <c r="C5621" s="47" t="s">
        <v>354</v>
      </c>
      <c r="D5621" s="48">
        <v>59.999999999999979</v>
      </c>
      <c r="E5621" s="49">
        <v>39.786799999999999</v>
      </c>
      <c r="F5621" s="49">
        <v>6.9347000000000006E-2</v>
      </c>
      <c r="G5621" s="49">
        <v>15.177099999999999</v>
      </c>
      <c r="H5621" s="49">
        <v>0.28173199999999998</v>
      </c>
      <c r="I5621" s="49">
        <v>0.20430699999999999</v>
      </c>
      <c r="J5621" s="49">
        <v>44.626199999999997</v>
      </c>
      <c r="K5621" s="49">
        <v>0.21577499999999999</v>
      </c>
      <c r="L5621" s="49">
        <v>100.41840799999999</v>
      </c>
      <c r="M5621" s="47"/>
      <c r="N5621" s="50">
        <v>0.99597414952725927</v>
      </c>
      <c r="O5621" s="50">
        <v>1.3724993538116411E-3</v>
      </c>
      <c r="P5621" s="50">
        <v>0.31772679747794674</v>
      </c>
      <c r="Q5621" s="50">
        <v>5.672690984523986E-3</v>
      </c>
      <c r="R5621" s="50">
        <v>4.3318962003448622E-3</v>
      </c>
      <c r="S5621" s="50">
        <v>1.6653576205415797</v>
      </c>
      <c r="T5621" s="50">
        <v>5.7871911649377177E-3</v>
      </c>
      <c r="U5621" s="50">
        <v>2.9979088474219751</v>
      </c>
      <c r="V5621" s="51">
        <v>83.978150673219687</v>
      </c>
      <c r="X5621" s="49">
        <v>0.21255599999999999</v>
      </c>
      <c r="Y5621" s="49">
        <v>24.117599999999999</v>
      </c>
      <c r="Z5621" s="49">
        <v>0.46831099999999998</v>
      </c>
      <c r="AA5621" s="49">
        <v>7.74071</v>
      </c>
      <c r="AB5621" s="49">
        <v>6.7319599999999999</v>
      </c>
      <c r="AC5621" s="49">
        <v>0.177149</v>
      </c>
      <c r="AD5621" s="49">
        <v>5.4760999999999997</v>
      </c>
      <c r="AE5621" s="312"/>
      <c r="AF5621" s="465" t="s">
        <v>1745</v>
      </c>
      <c r="AG5621" s="343">
        <v>30</v>
      </c>
      <c r="AH5621" s="343">
        <v>15</v>
      </c>
      <c r="AI5621" s="343"/>
      <c r="AJ5621" s="343"/>
      <c r="AK5621" s="343"/>
      <c r="AL5621" s="343"/>
      <c r="AM5621" s="343"/>
      <c r="AN5621" s="343"/>
      <c r="AO5621" s="343"/>
      <c r="AP5621" s="343"/>
      <c r="AQ5621" s="343"/>
      <c r="AR5621" s="343"/>
      <c r="AS5621" s="343"/>
      <c r="AT5621" s="343"/>
      <c r="AU5621" s="343"/>
      <c r="AV5621" s="343"/>
      <c r="AW5621" s="343"/>
      <c r="AX5621" s="343"/>
      <c r="AY5621" s="343"/>
      <c r="AZ5621" s="343"/>
      <c r="BA5621" s="343"/>
      <c r="BB5621" s="343"/>
      <c r="BC5621" s="343"/>
      <c r="BD5621" s="343"/>
      <c r="BE5621" s="475"/>
      <c r="BF5621" s="475"/>
      <c r="BG5621" s="475"/>
      <c r="BH5621" s="475"/>
      <c r="BI5621" s="475"/>
      <c r="BJ5621" s="475"/>
      <c r="BK5621" s="475"/>
      <c r="BL5621" s="475"/>
      <c r="BM5621" s="475"/>
      <c r="BN5621" s="475"/>
      <c r="BO5621" s="475"/>
      <c r="BP5621" s="306"/>
      <c r="BQ5621" s="496"/>
      <c r="BR5621" s="496"/>
      <c r="BS5621" s="496"/>
      <c r="BT5621" s="496"/>
      <c r="BU5621" s="496"/>
      <c r="BV5621" s="496"/>
    </row>
    <row r="5622" spans="1:74" s="52" customFormat="1" ht="12.75">
      <c r="A5622" s="45">
        <v>2346.9885393806389</v>
      </c>
      <c r="B5622" s="46" t="s">
        <v>416</v>
      </c>
      <c r="C5622" s="47" t="s">
        <v>354</v>
      </c>
      <c r="D5622" s="48">
        <v>65.999999999999972</v>
      </c>
      <c r="E5622" s="49">
        <v>39.515900000000002</v>
      </c>
      <c r="F5622" s="49">
        <v>4.0533E-2</v>
      </c>
      <c r="G5622" s="49">
        <v>14.985900000000001</v>
      </c>
      <c r="H5622" s="49">
        <v>0.322579</v>
      </c>
      <c r="I5622" s="49">
        <v>0.197571</v>
      </c>
      <c r="J5622" s="49">
        <v>44.170299999999997</v>
      </c>
      <c r="K5622" s="49">
        <v>0.23334099999999999</v>
      </c>
      <c r="L5622" s="49">
        <v>99.509847000000008</v>
      </c>
      <c r="M5622" s="47"/>
      <c r="N5622" s="50">
        <v>0.9982586862477445</v>
      </c>
      <c r="O5622" s="50">
        <v>8.0957182239842142E-4</v>
      </c>
      <c r="P5622" s="50">
        <v>0.31659936858879245</v>
      </c>
      <c r="Q5622" s="50">
        <v>6.5546756158754325E-3</v>
      </c>
      <c r="R5622" s="50">
        <v>4.2274663306722787E-3</v>
      </c>
      <c r="S5622" s="50">
        <v>1.6634513913907749</v>
      </c>
      <c r="T5622" s="50">
        <v>6.3156771652197975E-3</v>
      </c>
      <c r="U5622" s="50">
        <v>2.9975186148101383</v>
      </c>
      <c r="V5622" s="51">
        <v>84.010542810929778</v>
      </c>
      <c r="X5622" s="49">
        <v>0.21324699999999999</v>
      </c>
      <c r="Y5622" s="49">
        <v>41.485399999999998</v>
      </c>
      <c r="Z5622" s="49">
        <v>0.47162399999999999</v>
      </c>
      <c r="AA5622" s="49">
        <v>6.8236499999999998</v>
      </c>
      <c r="AB5622" s="49">
        <v>7.0096299999999996</v>
      </c>
      <c r="AC5622" s="49">
        <v>0.17799000000000001</v>
      </c>
      <c r="AD5622" s="49">
        <v>5.0439400000000001</v>
      </c>
      <c r="AE5622" s="312"/>
      <c r="AF5622" s="465" t="s">
        <v>1745</v>
      </c>
      <c r="AG5622" s="343">
        <v>30</v>
      </c>
      <c r="AH5622" s="343">
        <v>15</v>
      </c>
      <c r="AI5622" s="343"/>
      <c r="AJ5622" s="343"/>
      <c r="AK5622" s="343"/>
      <c r="AL5622" s="343"/>
      <c r="AM5622" s="343"/>
      <c r="AN5622" s="343"/>
      <c r="AO5622" s="343"/>
      <c r="AP5622" s="343"/>
      <c r="AQ5622" s="343"/>
      <c r="AR5622" s="343"/>
      <c r="AS5622" s="343"/>
      <c r="AT5622" s="343"/>
      <c r="AU5622" s="343"/>
      <c r="AV5622" s="343"/>
      <c r="AW5622" s="343"/>
      <c r="AX5622" s="343"/>
      <c r="AY5622" s="343"/>
      <c r="AZ5622" s="343"/>
      <c r="BA5622" s="343"/>
      <c r="BB5622" s="343"/>
      <c r="BC5622" s="343"/>
      <c r="BD5622" s="343"/>
      <c r="BE5622" s="475"/>
      <c r="BF5622" s="475"/>
      <c r="BG5622" s="475"/>
      <c r="BH5622" s="475"/>
      <c r="BI5622" s="475"/>
      <c r="BJ5622" s="475"/>
      <c r="BK5622" s="475"/>
      <c r="BL5622" s="475"/>
      <c r="BM5622" s="475"/>
      <c r="BN5622" s="475"/>
      <c r="BO5622" s="475"/>
      <c r="BP5622" s="306"/>
      <c r="BQ5622" s="496"/>
      <c r="BR5622" s="496"/>
      <c r="BS5622" s="496"/>
      <c r="BT5622" s="496"/>
      <c r="BU5622" s="496"/>
      <c r="BV5622" s="496"/>
    </row>
    <row r="5623" spans="1:74" s="52" customFormat="1" ht="12.75">
      <c r="A5623" s="45">
        <v>2346.9885393806389</v>
      </c>
      <c r="B5623" s="46" t="s">
        <v>416</v>
      </c>
      <c r="C5623" s="47" t="s">
        <v>354</v>
      </c>
      <c r="D5623" s="48">
        <v>71.999999999999972</v>
      </c>
      <c r="E5623" s="49">
        <v>40.117199999999997</v>
      </c>
      <c r="F5623" s="49">
        <v>6.9557999999999995E-2</v>
      </c>
      <c r="G5623" s="49">
        <v>14.8065</v>
      </c>
      <c r="H5623" s="49">
        <v>0.27870200000000001</v>
      </c>
      <c r="I5623" s="49">
        <v>0.18323</v>
      </c>
      <c r="J5623" s="49">
        <v>44.857300000000002</v>
      </c>
      <c r="K5623" s="49">
        <v>0.193906</v>
      </c>
      <c r="L5623" s="49">
        <v>100.552313</v>
      </c>
      <c r="M5623" s="47"/>
      <c r="N5623" s="50">
        <v>1.0004105058274098</v>
      </c>
      <c r="O5623" s="50">
        <v>1.3714189038103121E-3</v>
      </c>
      <c r="P5623" s="50">
        <v>0.30878488621122768</v>
      </c>
      <c r="Q5623" s="50">
        <v>5.5902548605515729E-3</v>
      </c>
      <c r="R5623" s="50">
        <v>3.870169188345869E-3</v>
      </c>
      <c r="S5623" s="50">
        <v>1.6675900887634125</v>
      </c>
      <c r="T5623" s="50">
        <v>5.1807963997721231E-3</v>
      </c>
      <c r="U5623" s="50">
        <v>2.9941476322246761</v>
      </c>
      <c r="V5623" s="51">
        <v>84.37619934875012</v>
      </c>
      <c r="X5623" s="49">
        <v>0.21155199999999999</v>
      </c>
      <c r="Y5623" s="49">
        <v>23.840599999999998</v>
      </c>
      <c r="Z5623" s="49">
        <v>0.47467900000000002</v>
      </c>
      <c r="AA5623" s="49">
        <v>7.8225100000000003</v>
      </c>
      <c r="AB5623" s="49">
        <v>7.4908200000000003</v>
      </c>
      <c r="AC5623" s="49">
        <v>0.17641799999999999</v>
      </c>
      <c r="AD5623" s="49">
        <v>5.9941500000000003</v>
      </c>
      <c r="AE5623" s="312"/>
      <c r="AF5623" s="465" t="s">
        <v>1745</v>
      </c>
      <c r="AG5623" s="343">
        <v>30</v>
      </c>
      <c r="AH5623" s="343">
        <v>15</v>
      </c>
      <c r="AI5623" s="343"/>
      <c r="AJ5623" s="343"/>
      <c r="AK5623" s="343"/>
      <c r="AL5623" s="343"/>
      <c r="AM5623" s="343"/>
      <c r="AN5623" s="343"/>
      <c r="AO5623" s="343"/>
      <c r="AP5623" s="343"/>
      <c r="AQ5623" s="343"/>
      <c r="AR5623" s="343"/>
      <c r="AS5623" s="343"/>
      <c r="AT5623" s="343"/>
      <c r="AU5623" s="343"/>
      <c r="AV5623" s="343"/>
      <c r="AW5623" s="343"/>
      <c r="AX5623" s="343"/>
      <c r="AY5623" s="343"/>
      <c r="AZ5623" s="343"/>
      <c r="BA5623" s="343"/>
      <c r="BB5623" s="343"/>
      <c r="BC5623" s="343"/>
      <c r="BD5623" s="343"/>
      <c r="BE5623" s="475"/>
      <c r="BF5623" s="475"/>
      <c r="BG5623" s="475"/>
      <c r="BH5623" s="475"/>
      <c r="BI5623" s="475"/>
      <c r="BJ5623" s="475"/>
      <c r="BK5623" s="475"/>
      <c r="BL5623" s="475"/>
      <c r="BM5623" s="475"/>
      <c r="BN5623" s="475"/>
      <c r="BO5623" s="475"/>
      <c r="BP5623" s="306"/>
      <c r="BQ5623" s="496"/>
      <c r="BR5623" s="496"/>
      <c r="BS5623" s="496"/>
      <c r="BT5623" s="496"/>
      <c r="BU5623" s="496"/>
      <c r="BV5623" s="496"/>
    </row>
    <row r="5624" spans="1:74" s="52" customFormat="1" ht="12.75">
      <c r="A5624" s="45">
        <v>2346.9885393806389</v>
      </c>
      <c r="B5624" s="46" t="s">
        <v>416</v>
      </c>
      <c r="C5624" s="47" t="s">
        <v>354</v>
      </c>
      <c r="D5624" s="48">
        <v>77.999999999999972</v>
      </c>
      <c r="E5624" s="49">
        <v>39.785400000000003</v>
      </c>
      <c r="F5624" s="49">
        <v>8.5382E-2</v>
      </c>
      <c r="G5624" s="49">
        <v>14.807600000000001</v>
      </c>
      <c r="H5624" s="49">
        <v>0.34622700000000001</v>
      </c>
      <c r="I5624" s="49">
        <v>0.199627</v>
      </c>
      <c r="J5624" s="49">
        <v>44.897799999999997</v>
      </c>
      <c r="K5624" s="49">
        <v>0.23908299999999999</v>
      </c>
      <c r="L5624" s="49">
        <v>100.412294</v>
      </c>
      <c r="M5624" s="47"/>
      <c r="N5624" s="50">
        <v>0.99480051966190608</v>
      </c>
      <c r="O5624" s="50">
        <v>1.6879283723988453E-3</v>
      </c>
      <c r="P5624" s="50">
        <v>0.30963706551833942</v>
      </c>
      <c r="Q5624" s="50">
        <v>6.9633319619958689E-3</v>
      </c>
      <c r="R5624" s="50">
        <v>4.2278278389988539E-3</v>
      </c>
      <c r="S5624" s="50">
        <v>1.6735777034304169</v>
      </c>
      <c r="T5624" s="50">
        <v>6.4049924011186816E-3</v>
      </c>
      <c r="U5624" s="50">
        <v>2.9988074539878817</v>
      </c>
      <c r="V5624" s="51">
        <v>84.387113772732292</v>
      </c>
      <c r="X5624" s="49">
        <v>0.21251300000000001</v>
      </c>
      <c r="Y5624" s="49">
        <v>19.3081</v>
      </c>
      <c r="Z5624" s="49">
        <v>0.47432999999999997</v>
      </c>
      <c r="AA5624" s="49">
        <v>6.4308699999999996</v>
      </c>
      <c r="AB5624" s="49">
        <v>6.9752200000000002</v>
      </c>
      <c r="AC5624" s="49">
        <v>0.17643300000000001</v>
      </c>
      <c r="AD5624" s="49">
        <v>4.9082699999999999</v>
      </c>
      <c r="AE5624" s="312"/>
      <c r="AF5624" s="465" t="s">
        <v>1745</v>
      </c>
      <c r="AG5624" s="343">
        <v>30</v>
      </c>
      <c r="AH5624" s="343">
        <v>15</v>
      </c>
      <c r="AI5624" s="343"/>
      <c r="AJ5624" s="343"/>
      <c r="AK5624" s="343"/>
      <c r="AL5624" s="343"/>
      <c r="AM5624" s="343"/>
      <c r="AN5624" s="343"/>
      <c r="AO5624" s="343"/>
      <c r="AP5624" s="343"/>
      <c r="AQ5624" s="343"/>
      <c r="AR5624" s="343"/>
      <c r="AS5624" s="343"/>
      <c r="AT5624" s="343"/>
      <c r="AU5624" s="343"/>
      <c r="AV5624" s="343"/>
      <c r="AW5624" s="343"/>
      <c r="AX5624" s="343"/>
      <c r="AY5624" s="343"/>
      <c r="AZ5624" s="343"/>
      <c r="BA5624" s="343"/>
      <c r="BB5624" s="343"/>
      <c r="BC5624" s="343"/>
      <c r="BD5624" s="343"/>
      <c r="BE5624" s="475"/>
      <c r="BF5624" s="475"/>
      <c r="BG5624" s="475"/>
      <c r="BH5624" s="475"/>
      <c r="BI5624" s="475"/>
      <c r="BJ5624" s="475"/>
      <c r="BK5624" s="475"/>
      <c r="BL5624" s="475"/>
      <c r="BM5624" s="475"/>
      <c r="BN5624" s="475"/>
      <c r="BO5624" s="475"/>
      <c r="BP5624" s="306"/>
      <c r="BQ5624" s="496"/>
      <c r="BR5624" s="496"/>
      <c r="BS5624" s="496"/>
      <c r="BT5624" s="496"/>
      <c r="BU5624" s="496"/>
      <c r="BV5624" s="496"/>
    </row>
    <row r="5625" spans="1:74" s="52" customFormat="1" ht="12.75">
      <c r="A5625" s="45">
        <v>2346.9885393806389</v>
      </c>
      <c r="B5625" s="46" t="s">
        <v>416</v>
      </c>
      <c r="C5625" s="47" t="s">
        <v>354</v>
      </c>
      <c r="D5625" s="48">
        <v>83.999999999999972</v>
      </c>
      <c r="E5625" s="49">
        <v>39.896799999999999</v>
      </c>
      <c r="F5625" s="49">
        <v>4.8758999999999997E-2</v>
      </c>
      <c r="G5625" s="49">
        <v>14.6036</v>
      </c>
      <c r="H5625" s="49">
        <v>0.28562799999999999</v>
      </c>
      <c r="I5625" s="49">
        <v>0.18996199999999999</v>
      </c>
      <c r="J5625" s="49">
        <v>44.901899999999998</v>
      </c>
      <c r="K5625" s="49">
        <v>0.221553</v>
      </c>
      <c r="L5625" s="49">
        <v>100.190952</v>
      </c>
      <c r="M5625" s="47"/>
      <c r="N5625" s="50">
        <v>0.99842265122590546</v>
      </c>
      <c r="O5625" s="50">
        <v>9.6473173908224661E-4</v>
      </c>
      <c r="P5625" s="50">
        <v>0.30562739836670527</v>
      </c>
      <c r="Q5625" s="50">
        <v>5.7493802520835599E-3</v>
      </c>
      <c r="R5625" s="50">
        <v>4.026510484124439E-3</v>
      </c>
      <c r="S5625" s="50">
        <v>1.6751342776638944</v>
      </c>
      <c r="T5625" s="50">
        <v>5.9403446685760298E-3</v>
      </c>
      <c r="U5625" s="50">
        <v>2.9971261580322244</v>
      </c>
      <c r="V5625" s="51">
        <v>84.57020841703806</v>
      </c>
      <c r="X5625" s="49">
        <v>0.212227</v>
      </c>
      <c r="Y5625" s="49">
        <v>35.508299999999998</v>
      </c>
      <c r="Z5625" s="49">
        <v>0.47808899999999999</v>
      </c>
      <c r="AA5625" s="49">
        <v>7.7320700000000002</v>
      </c>
      <c r="AB5625" s="49">
        <v>7.1783599999999996</v>
      </c>
      <c r="AC5625" s="49">
        <v>0.176232</v>
      </c>
      <c r="AD5625" s="49">
        <v>5.3419100000000004</v>
      </c>
      <c r="AE5625" s="312"/>
      <c r="AF5625" s="465" t="s">
        <v>1745</v>
      </c>
      <c r="AG5625" s="343">
        <v>30</v>
      </c>
      <c r="AH5625" s="343">
        <v>15</v>
      </c>
      <c r="AI5625" s="343"/>
      <c r="AJ5625" s="343"/>
      <c r="AK5625" s="343"/>
      <c r="AL5625" s="343"/>
      <c r="AM5625" s="343"/>
      <c r="AN5625" s="343"/>
      <c r="AO5625" s="343"/>
      <c r="AP5625" s="343"/>
      <c r="AQ5625" s="343"/>
      <c r="AR5625" s="343"/>
      <c r="AS5625" s="343"/>
      <c r="AT5625" s="343"/>
      <c r="AU5625" s="343"/>
      <c r="AV5625" s="343"/>
      <c r="AW5625" s="343"/>
      <c r="AX5625" s="343"/>
      <c r="AY5625" s="343"/>
      <c r="AZ5625" s="343"/>
      <c r="BA5625" s="343"/>
      <c r="BB5625" s="343"/>
      <c r="BC5625" s="343"/>
      <c r="BD5625" s="343"/>
      <c r="BE5625" s="475"/>
      <c r="BF5625" s="475"/>
      <c r="BG5625" s="475"/>
      <c r="BH5625" s="475"/>
      <c r="BI5625" s="475"/>
      <c r="BJ5625" s="475"/>
      <c r="BK5625" s="475"/>
      <c r="BL5625" s="475"/>
      <c r="BM5625" s="475"/>
      <c r="BN5625" s="475"/>
      <c r="BO5625" s="475"/>
      <c r="BP5625" s="306"/>
      <c r="BQ5625" s="496"/>
      <c r="BR5625" s="496"/>
      <c r="BS5625" s="496"/>
      <c r="BT5625" s="496"/>
      <c r="BU5625" s="496"/>
      <c r="BV5625" s="496"/>
    </row>
    <row r="5626" spans="1:74" s="52" customFormat="1" ht="12.75">
      <c r="A5626" s="45">
        <v>2346.9885393806389</v>
      </c>
      <c r="B5626" s="46" t="s">
        <v>416</v>
      </c>
      <c r="C5626" s="47" t="s">
        <v>354</v>
      </c>
      <c r="D5626" s="48">
        <v>89.999999999999972</v>
      </c>
      <c r="E5626" s="49">
        <v>39.891199999999998</v>
      </c>
      <c r="F5626" s="49">
        <v>5.1894000000000003E-2</v>
      </c>
      <c r="G5626" s="49">
        <v>14.420299999999999</v>
      </c>
      <c r="H5626" s="49">
        <v>0.27906500000000001</v>
      </c>
      <c r="I5626" s="49">
        <v>0.183896</v>
      </c>
      <c r="J5626" s="49">
        <v>44.846800000000002</v>
      </c>
      <c r="K5626" s="49">
        <v>0.21599099999999999</v>
      </c>
      <c r="L5626" s="49">
        <v>99.917278999999994</v>
      </c>
      <c r="M5626" s="47"/>
      <c r="N5626" s="50">
        <v>1.0002051748754874</v>
      </c>
      <c r="O5626" s="50">
        <v>1.0287374707145E-3</v>
      </c>
      <c r="P5626" s="50">
        <v>0.30237249665250809</v>
      </c>
      <c r="Q5626" s="50">
        <v>5.6280929310797293E-3</v>
      </c>
      <c r="R5626" s="50">
        <v>3.9054404343212392E-3</v>
      </c>
      <c r="S5626" s="50">
        <v>1.6763009906933928</v>
      </c>
      <c r="T5626" s="50">
        <v>5.8023683954894472E-3</v>
      </c>
      <c r="U5626" s="50">
        <v>2.9960746510296898</v>
      </c>
      <c r="V5626" s="51">
        <v>84.718423803307928</v>
      </c>
      <c r="X5626" s="49">
        <v>0.212198</v>
      </c>
      <c r="Y5626" s="49">
        <v>32.0749</v>
      </c>
      <c r="Z5626" s="49">
        <v>0.48150500000000002</v>
      </c>
      <c r="AA5626" s="49">
        <v>7.99322</v>
      </c>
      <c r="AB5626" s="49">
        <v>7.3320100000000004</v>
      </c>
      <c r="AC5626" s="49">
        <v>0.17627399999999999</v>
      </c>
      <c r="AD5626" s="49">
        <v>5.5568299999999997</v>
      </c>
      <c r="AE5626" s="312"/>
      <c r="AF5626" s="465" t="s">
        <v>1745</v>
      </c>
      <c r="AG5626" s="343">
        <v>30</v>
      </c>
      <c r="AH5626" s="343">
        <v>15</v>
      </c>
      <c r="AI5626" s="343"/>
      <c r="AJ5626" s="343"/>
      <c r="AK5626" s="343"/>
      <c r="AL5626" s="343"/>
      <c r="AM5626" s="343"/>
      <c r="AN5626" s="343"/>
      <c r="AO5626" s="343"/>
      <c r="AP5626" s="343"/>
      <c r="AQ5626" s="343"/>
      <c r="AR5626" s="343"/>
      <c r="AS5626" s="343"/>
      <c r="AT5626" s="343"/>
      <c r="AU5626" s="343"/>
      <c r="AV5626" s="343"/>
      <c r="AW5626" s="343"/>
      <c r="AX5626" s="343"/>
      <c r="AY5626" s="343"/>
      <c r="AZ5626" s="343"/>
      <c r="BA5626" s="343"/>
      <c r="BB5626" s="343"/>
      <c r="BC5626" s="343"/>
      <c r="BD5626" s="343"/>
      <c r="BE5626" s="475"/>
      <c r="BF5626" s="475"/>
      <c r="BG5626" s="475"/>
      <c r="BH5626" s="475"/>
      <c r="BI5626" s="475"/>
      <c r="BJ5626" s="475"/>
      <c r="BK5626" s="475"/>
      <c r="BL5626" s="475"/>
      <c r="BM5626" s="475"/>
      <c r="BN5626" s="475"/>
      <c r="BO5626" s="475"/>
      <c r="BP5626" s="306"/>
      <c r="BQ5626" s="496"/>
      <c r="BR5626" s="496"/>
      <c r="BS5626" s="496"/>
      <c r="BT5626" s="496"/>
      <c r="BU5626" s="496"/>
      <c r="BV5626" s="496"/>
    </row>
    <row r="5627" spans="1:74" s="52" customFormat="1" ht="12.75">
      <c r="A5627" s="45">
        <v>2346.9885393806389</v>
      </c>
      <c r="B5627" s="46" t="s">
        <v>416</v>
      </c>
      <c r="C5627" s="47" t="s">
        <v>354</v>
      </c>
      <c r="D5627" s="48">
        <v>95.999999999999972</v>
      </c>
      <c r="E5627" s="49">
        <v>39.705599999999997</v>
      </c>
      <c r="F5627" s="49">
        <v>6.4570000000000002E-2</v>
      </c>
      <c r="G5627" s="49">
        <v>14.472</v>
      </c>
      <c r="H5627" s="49">
        <v>0.30996800000000002</v>
      </c>
      <c r="I5627" s="49">
        <v>0.20117099999999999</v>
      </c>
      <c r="J5627" s="49">
        <v>45.048900000000003</v>
      </c>
      <c r="K5627" s="49">
        <v>0.22565199999999999</v>
      </c>
      <c r="L5627" s="49">
        <v>100.060084</v>
      </c>
      <c r="M5627" s="47"/>
      <c r="N5627" s="50">
        <v>0.99512935164150274</v>
      </c>
      <c r="O5627" s="50">
        <v>1.2794813927851985E-3</v>
      </c>
      <c r="P5627" s="50">
        <v>0.30332787373938291</v>
      </c>
      <c r="Q5627" s="50">
        <v>6.2486834789790332E-3</v>
      </c>
      <c r="R5627" s="50">
        <v>4.2705015804739739E-3</v>
      </c>
      <c r="S5627" s="50">
        <v>1.6831410395071762</v>
      </c>
      <c r="T5627" s="50">
        <v>6.0593300288851121E-3</v>
      </c>
      <c r="U5627" s="50">
        <v>3.0004080694370994</v>
      </c>
      <c r="V5627" s="51">
        <v>84.730298485082102</v>
      </c>
      <c r="X5627" s="49">
        <v>0.21273700000000001</v>
      </c>
      <c r="Y5627" s="49">
        <v>25.3916</v>
      </c>
      <c r="Z5627" s="49">
        <v>0.48052400000000001</v>
      </c>
      <c r="AA5627" s="49">
        <v>7.1197800000000004</v>
      </c>
      <c r="AB5627" s="49">
        <v>6.8453099999999996</v>
      </c>
      <c r="AC5627" s="49">
        <v>0.17588899999999999</v>
      </c>
      <c r="AD5627" s="49">
        <v>5.3613900000000001</v>
      </c>
      <c r="AE5627" s="312"/>
      <c r="AF5627" s="465" t="s">
        <v>1745</v>
      </c>
      <c r="AG5627" s="343">
        <v>30</v>
      </c>
      <c r="AH5627" s="343">
        <v>15</v>
      </c>
      <c r="AI5627" s="343"/>
      <c r="AJ5627" s="343"/>
      <c r="AK5627" s="343"/>
      <c r="AL5627" s="343"/>
      <c r="AM5627" s="343"/>
      <c r="AN5627" s="343"/>
      <c r="AO5627" s="343"/>
      <c r="AP5627" s="343"/>
      <c r="AQ5627" s="343"/>
      <c r="AR5627" s="343"/>
      <c r="AS5627" s="343"/>
      <c r="AT5627" s="343"/>
      <c r="AU5627" s="343"/>
      <c r="AV5627" s="343"/>
      <c r="AW5627" s="343"/>
      <c r="AX5627" s="343"/>
      <c r="AY5627" s="343"/>
      <c r="AZ5627" s="343"/>
      <c r="BA5627" s="343"/>
      <c r="BB5627" s="343"/>
      <c r="BC5627" s="343"/>
      <c r="BD5627" s="343"/>
      <c r="BE5627" s="475"/>
      <c r="BF5627" s="475"/>
      <c r="BG5627" s="475"/>
      <c r="BH5627" s="475"/>
      <c r="BI5627" s="475"/>
      <c r="BJ5627" s="475"/>
      <c r="BK5627" s="475"/>
      <c r="BL5627" s="475"/>
      <c r="BM5627" s="475"/>
      <c r="BN5627" s="475"/>
      <c r="BO5627" s="475"/>
      <c r="BP5627" s="306"/>
      <c r="BQ5627" s="496"/>
      <c r="BR5627" s="496"/>
      <c r="BS5627" s="496"/>
      <c r="BT5627" s="496"/>
      <c r="BU5627" s="496"/>
      <c r="BV5627" s="496"/>
    </row>
    <row r="5628" spans="1:74" s="52" customFormat="1" ht="12.75">
      <c r="A5628" s="45">
        <v>2346.9885393806389</v>
      </c>
      <c r="B5628" s="46" t="s">
        <v>416</v>
      </c>
      <c r="C5628" s="47" t="s">
        <v>354</v>
      </c>
      <c r="D5628" s="48">
        <v>101.99999999999997</v>
      </c>
      <c r="E5628" s="49">
        <v>39.83</v>
      </c>
      <c r="F5628" s="49">
        <v>7.4995000000000006E-2</v>
      </c>
      <c r="G5628" s="49">
        <v>14.320600000000001</v>
      </c>
      <c r="H5628" s="49">
        <v>0.313581</v>
      </c>
      <c r="I5628" s="49">
        <v>0.18346599999999999</v>
      </c>
      <c r="J5628" s="49">
        <v>45.039700000000003</v>
      </c>
      <c r="K5628" s="49">
        <v>0.23533799999999999</v>
      </c>
      <c r="L5628" s="49">
        <v>100.038049</v>
      </c>
      <c r="M5628" s="47"/>
      <c r="N5628" s="50">
        <v>0.99724560772685644</v>
      </c>
      <c r="O5628" s="50">
        <v>1.4845661378040166E-3</v>
      </c>
      <c r="P5628" s="50">
        <v>0.29985343897721806</v>
      </c>
      <c r="Q5628" s="50">
        <v>6.3151760044941156E-3</v>
      </c>
      <c r="R5628" s="50">
        <v>3.8907484883873647E-3</v>
      </c>
      <c r="S5628" s="50">
        <v>1.6811089505703658</v>
      </c>
      <c r="T5628" s="50">
        <v>6.3130834707331544E-3</v>
      </c>
      <c r="U5628" s="50">
        <v>2.9974028009164178</v>
      </c>
      <c r="V5628" s="51">
        <v>84.863244221123296</v>
      </c>
      <c r="X5628" s="49">
        <v>0.21243999999999999</v>
      </c>
      <c r="Y5628" s="49">
        <v>22.593599999999999</v>
      </c>
      <c r="Z5628" s="49">
        <v>0.48266199999999998</v>
      </c>
      <c r="AA5628" s="49">
        <v>6.8508599999999999</v>
      </c>
      <c r="AB5628" s="49">
        <v>7.5685500000000001</v>
      </c>
      <c r="AC5628" s="49">
        <v>0.175904</v>
      </c>
      <c r="AD5628" s="49">
        <v>5.0711300000000001</v>
      </c>
      <c r="AE5628" s="312"/>
      <c r="AF5628" s="465" t="s">
        <v>1745</v>
      </c>
      <c r="AG5628" s="343">
        <v>30</v>
      </c>
      <c r="AH5628" s="343">
        <v>15</v>
      </c>
      <c r="AI5628" s="343"/>
      <c r="AJ5628" s="343"/>
      <c r="AK5628" s="343"/>
      <c r="AL5628" s="343"/>
      <c r="AM5628" s="343"/>
      <c r="AN5628" s="343"/>
      <c r="AO5628" s="343"/>
      <c r="AP5628" s="343"/>
      <c r="AQ5628" s="343"/>
      <c r="AR5628" s="343"/>
      <c r="AS5628" s="343"/>
      <c r="AT5628" s="343"/>
      <c r="AU5628" s="343"/>
      <c r="AV5628" s="343"/>
      <c r="AW5628" s="343"/>
      <c r="AX5628" s="343"/>
      <c r="AY5628" s="343"/>
      <c r="AZ5628" s="343"/>
      <c r="BA5628" s="343"/>
      <c r="BB5628" s="343"/>
      <c r="BC5628" s="343"/>
      <c r="BD5628" s="343"/>
      <c r="BE5628" s="475"/>
      <c r="BF5628" s="475"/>
      <c r="BG5628" s="475"/>
      <c r="BH5628" s="475"/>
      <c r="BI5628" s="475"/>
      <c r="BJ5628" s="475"/>
      <c r="BK5628" s="475"/>
      <c r="BL5628" s="475"/>
      <c r="BM5628" s="475"/>
      <c r="BN5628" s="475"/>
      <c r="BO5628" s="475"/>
      <c r="BP5628" s="306"/>
      <c r="BQ5628" s="496"/>
      <c r="BR5628" s="496"/>
      <c r="BS5628" s="496"/>
      <c r="BT5628" s="496"/>
      <c r="BU5628" s="496"/>
      <c r="BV5628" s="496"/>
    </row>
    <row r="5629" spans="1:74" s="52" customFormat="1" ht="12.75">
      <c r="A5629" s="45">
        <v>2346.9885393806389</v>
      </c>
      <c r="B5629" s="46" t="s">
        <v>416</v>
      </c>
      <c r="C5629" s="47" t="s">
        <v>354</v>
      </c>
      <c r="D5629" s="48">
        <v>107.99999999999997</v>
      </c>
      <c r="E5629" s="49">
        <v>40.067999999999998</v>
      </c>
      <c r="F5629" s="49">
        <v>6.9082000000000005E-2</v>
      </c>
      <c r="G5629" s="49">
        <v>14.2631</v>
      </c>
      <c r="H5629" s="49">
        <v>0.31794</v>
      </c>
      <c r="I5629" s="49">
        <v>0.195072</v>
      </c>
      <c r="J5629" s="49">
        <v>45.189700000000002</v>
      </c>
      <c r="K5629" s="49">
        <v>0.20951700000000001</v>
      </c>
      <c r="L5629" s="49">
        <v>100.34856400000001</v>
      </c>
      <c r="M5629" s="47"/>
      <c r="N5629" s="50">
        <v>0.99939944781716084</v>
      </c>
      <c r="O5629" s="50">
        <v>1.3623282343452801E-3</v>
      </c>
      <c r="P5629" s="50">
        <v>0.29751670883446923</v>
      </c>
      <c r="Q5629" s="50">
        <v>6.3786754019485139E-3</v>
      </c>
      <c r="R5629" s="50">
        <v>4.1211850520608178E-3</v>
      </c>
      <c r="S5629" s="50">
        <v>1.6803101230404487</v>
      </c>
      <c r="T5629" s="50">
        <v>5.5991016811005418E-3</v>
      </c>
      <c r="U5629" s="50">
        <v>2.9957503452790726</v>
      </c>
      <c r="V5629" s="51">
        <v>84.957393436085965</v>
      </c>
      <c r="X5629" s="49">
        <v>0.21177799999999999</v>
      </c>
      <c r="Y5629" s="49">
        <v>23.438700000000001</v>
      </c>
      <c r="Z5629" s="49">
        <v>0.48397000000000001</v>
      </c>
      <c r="AA5629" s="49">
        <v>7.0051899999999998</v>
      </c>
      <c r="AB5629" s="49">
        <v>7.0516699999999997</v>
      </c>
      <c r="AC5629" s="49">
        <v>0.175537</v>
      </c>
      <c r="AD5629" s="49">
        <v>5.59518</v>
      </c>
      <c r="AE5629" s="312"/>
      <c r="AF5629" s="465" t="s">
        <v>1745</v>
      </c>
      <c r="AG5629" s="343">
        <v>30</v>
      </c>
      <c r="AH5629" s="343">
        <v>15</v>
      </c>
      <c r="AI5629" s="343"/>
      <c r="AJ5629" s="343"/>
      <c r="AK5629" s="343"/>
      <c r="AL5629" s="343"/>
      <c r="AM5629" s="343"/>
      <c r="AN5629" s="343"/>
      <c r="AO5629" s="343"/>
      <c r="AP5629" s="343"/>
      <c r="AQ5629" s="343"/>
      <c r="AR5629" s="343"/>
      <c r="AS5629" s="343"/>
      <c r="AT5629" s="343"/>
      <c r="AU5629" s="343"/>
      <c r="AV5629" s="343"/>
      <c r="AW5629" s="343"/>
      <c r="AX5629" s="343"/>
      <c r="AY5629" s="343"/>
      <c r="AZ5629" s="343"/>
      <c r="BA5629" s="343"/>
      <c r="BB5629" s="343"/>
      <c r="BC5629" s="343"/>
      <c r="BD5629" s="343"/>
      <c r="BE5629" s="475"/>
      <c r="BF5629" s="475"/>
      <c r="BG5629" s="475"/>
      <c r="BH5629" s="475"/>
      <c r="BI5629" s="475"/>
      <c r="BJ5629" s="475"/>
      <c r="BK5629" s="475"/>
      <c r="BL5629" s="475"/>
      <c r="BM5629" s="475"/>
      <c r="BN5629" s="475"/>
      <c r="BO5629" s="475"/>
      <c r="BP5629" s="306"/>
      <c r="BQ5629" s="496"/>
      <c r="BR5629" s="496"/>
      <c r="BS5629" s="496"/>
      <c r="BT5629" s="496"/>
      <c r="BU5629" s="496"/>
      <c r="BV5629" s="496"/>
    </row>
    <row r="5630" spans="1:74" s="52" customFormat="1" ht="12.75">
      <c r="A5630" s="45">
        <v>2346.9885393806389</v>
      </c>
      <c r="B5630" s="46" t="s">
        <v>416</v>
      </c>
      <c r="C5630" s="47" t="s">
        <v>354</v>
      </c>
      <c r="D5630" s="48">
        <v>113.99999999999997</v>
      </c>
      <c r="E5630" s="49">
        <v>40.014099999999999</v>
      </c>
      <c r="F5630" s="49">
        <v>7.6428999999999997E-2</v>
      </c>
      <c r="G5630" s="49">
        <v>14.0707</v>
      </c>
      <c r="H5630" s="49">
        <v>0.28951700000000002</v>
      </c>
      <c r="I5630" s="49">
        <v>0.20669299999999999</v>
      </c>
      <c r="J5630" s="49">
        <v>45.302999999999997</v>
      </c>
      <c r="K5630" s="49">
        <v>0.210786</v>
      </c>
      <c r="L5630" s="49">
        <v>100.202411</v>
      </c>
      <c r="M5630" s="47"/>
      <c r="N5630" s="50">
        <v>0.99875002886064923</v>
      </c>
      <c r="O5630" s="50">
        <v>1.5082639265918876E-3</v>
      </c>
      <c r="P5630" s="50">
        <v>0.29370777908594747</v>
      </c>
      <c r="Q5630" s="50">
        <v>5.8124832452587632E-3</v>
      </c>
      <c r="R5630" s="50">
        <v>4.3697366046410125E-3</v>
      </c>
      <c r="S5630" s="50">
        <v>1.6856960127362874</v>
      </c>
      <c r="T5630" s="50">
        <v>5.6369367484809772E-3</v>
      </c>
      <c r="U5630" s="50">
        <v>2.996398641900627</v>
      </c>
      <c r="V5630" s="51">
        <v>85.161805777104192</v>
      </c>
      <c r="X5630" s="49">
        <v>0.21193000000000001</v>
      </c>
      <c r="Y5630" s="49">
        <v>22.150099999999998</v>
      </c>
      <c r="Z5630" s="49">
        <v>0.48754199999999998</v>
      </c>
      <c r="AA5630" s="49">
        <v>7.6852600000000004</v>
      </c>
      <c r="AB5630" s="49">
        <v>6.6823199999999998</v>
      </c>
      <c r="AC5630" s="49">
        <v>0.175146</v>
      </c>
      <c r="AD5630" s="49">
        <v>5.7674000000000003</v>
      </c>
      <c r="AE5630" s="312"/>
      <c r="AF5630" s="465" t="s">
        <v>1745</v>
      </c>
      <c r="AG5630" s="343">
        <v>30</v>
      </c>
      <c r="AH5630" s="343">
        <v>15</v>
      </c>
      <c r="AI5630" s="343"/>
      <c r="AJ5630" s="343"/>
      <c r="AK5630" s="343"/>
      <c r="AL5630" s="343"/>
      <c r="AM5630" s="343"/>
      <c r="AN5630" s="343"/>
      <c r="AO5630" s="343"/>
      <c r="AP5630" s="343"/>
      <c r="AQ5630" s="343"/>
      <c r="AR5630" s="343"/>
      <c r="AS5630" s="343"/>
      <c r="AT5630" s="343"/>
      <c r="AU5630" s="343"/>
      <c r="AV5630" s="343"/>
      <c r="AW5630" s="343"/>
      <c r="AX5630" s="343"/>
      <c r="AY5630" s="343"/>
      <c r="AZ5630" s="343"/>
      <c r="BA5630" s="343"/>
      <c r="BB5630" s="343"/>
      <c r="BC5630" s="343"/>
      <c r="BD5630" s="343"/>
      <c r="BE5630" s="475"/>
      <c r="BF5630" s="475"/>
      <c r="BG5630" s="475"/>
      <c r="BH5630" s="475"/>
      <c r="BI5630" s="475"/>
      <c r="BJ5630" s="475"/>
      <c r="BK5630" s="475"/>
      <c r="BL5630" s="475"/>
      <c r="BM5630" s="475"/>
      <c r="BN5630" s="475"/>
      <c r="BO5630" s="475"/>
      <c r="BP5630" s="306"/>
      <c r="BQ5630" s="496"/>
      <c r="BR5630" s="496"/>
      <c r="BS5630" s="496"/>
      <c r="BT5630" s="496"/>
      <c r="BU5630" s="496"/>
      <c r="BV5630" s="496"/>
    </row>
    <row r="5631" spans="1:74" s="52" customFormat="1" ht="12.75">
      <c r="A5631" s="45">
        <v>2346.9885393806389</v>
      </c>
      <c r="B5631" s="46" t="s">
        <v>416</v>
      </c>
      <c r="C5631" s="47" t="s">
        <v>354</v>
      </c>
      <c r="D5631" s="48">
        <v>119.99999999999997</v>
      </c>
      <c r="E5631" s="49">
        <v>39.166200000000003</v>
      </c>
      <c r="F5631" s="49">
        <v>6.8222000000000005E-2</v>
      </c>
      <c r="G5631" s="49">
        <v>13.835699999999999</v>
      </c>
      <c r="H5631" s="49">
        <v>0.36357</v>
      </c>
      <c r="I5631" s="49">
        <v>0.211089</v>
      </c>
      <c r="J5631" s="49">
        <v>43.7971</v>
      </c>
      <c r="K5631" s="49">
        <v>1.2201599999999999</v>
      </c>
      <c r="L5631" s="49">
        <v>98.704518000000007</v>
      </c>
      <c r="M5631" s="47"/>
      <c r="N5631" s="50">
        <v>0.99605905328316524</v>
      </c>
      <c r="O5631" s="50">
        <v>1.3717453984277601E-3</v>
      </c>
      <c r="P5631" s="50">
        <v>0.2942596950204901</v>
      </c>
      <c r="Q5631" s="50">
        <v>7.4371335877230068E-3</v>
      </c>
      <c r="R5631" s="50">
        <v>4.5470003916620993E-3</v>
      </c>
      <c r="S5631" s="50">
        <v>1.6604566825158056</v>
      </c>
      <c r="T5631" s="50">
        <v>3.3246664506400771E-2</v>
      </c>
      <c r="U5631" s="50">
        <v>2.998651135109109</v>
      </c>
      <c r="V5631" s="51">
        <v>84.946169254929345</v>
      </c>
      <c r="X5631" s="49">
        <v>0.213923</v>
      </c>
      <c r="Y5631" s="49">
        <v>24.814800000000002</v>
      </c>
      <c r="Z5631" s="49">
        <v>0.491116</v>
      </c>
      <c r="AA5631" s="49">
        <v>6.18316</v>
      </c>
      <c r="AB5631" s="49">
        <v>6.3761400000000004</v>
      </c>
      <c r="AC5631" s="49">
        <v>0.17840800000000001</v>
      </c>
      <c r="AD5631" s="49">
        <v>1.70957</v>
      </c>
      <c r="AE5631" s="312"/>
      <c r="AF5631" s="465" t="s">
        <v>1745</v>
      </c>
      <c r="AG5631" s="343">
        <v>30</v>
      </c>
      <c r="AH5631" s="343">
        <v>15</v>
      </c>
      <c r="AI5631" s="343"/>
      <c r="AJ5631" s="343"/>
      <c r="AK5631" s="343"/>
      <c r="AL5631" s="343"/>
      <c r="AM5631" s="343"/>
      <c r="AN5631" s="343"/>
      <c r="AO5631" s="343"/>
      <c r="AP5631" s="343"/>
      <c r="AQ5631" s="343"/>
      <c r="AR5631" s="343"/>
      <c r="AS5631" s="343"/>
      <c r="AT5631" s="343"/>
      <c r="AU5631" s="343"/>
      <c r="AV5631" s="343"/>
      <c r="AW5631" s="343"/>
      <c r="AX5631" s="343"/>
      <c r="AY5631" s="343"/>
      <c r="AZ5631" s="343"/>
      <c r="BA5631" s="343"/>
      <c r="BB5631" s="343"/>
      <c r="BC5631" s="343"/>
      <c r="BD5631" s="343"/>
      <c r="BE5631" s="475"/>
      <c r="BF5631" s="475"/>
      <c r="BG5631" s="475"/>
      <c r="BH5631" s="475"/>
      <c r="BI5631" s="475"/>
      <c r="BJ5631" s="475"/>
      <c r="BK5631" s="475"/>
      <c r="BL5631" s="475"/>
      <c r="BM5631" s="475"/>
      <c r="BN5631" s="475"/>
      <c r="BO5631" s="475"/>
      <c r="BP5631" s="306"/>
      <c r="BQ5631" s="496"/>
      <c r="BR5631" s="496"/>
      <c r="BS5631" s="496"/>
      <c r="BT5631" s="496"/>
      <c r="BU5631" s="496"/>
      <c r="BV5631" s="496"/>
    </row>
    <row r="5632" spans="1:74" s="52" customFormat="1" ht="12.75">
      <c r="A5632" s="45">
        <v>2346.9885393806389</v>
      </c>
      <c r="B5632" s="46" t="s">
        <v>416</v>
      </c>
      <c r="C5632" s="47" t="s">
        <v>354</v>
      </c>
      <c r="D5632" s="48">
        <v>125.99999999999997</v>
      </c>
      <c r="E5632" s="49">
        <v>39.994399999999999</v>
      </c>
      <c r="F5632" s="49">
        <v>4.1777000000000002E-2</v>
      </c>
      <c r="G5632" s="49">
        <v>14.0374</v>
      </c>
      <c r="H5632" s="49">
        <v>0.35576099999999999</v>
      </c>
      <c r="I5632" s="49">
        <v>0.223606</v>
      </c>
      <c r="J5632" s="49">
        <v>45.333399999999997</v>
      </c>
      <c r="K5632" s="49">
        <v>0.237597</v>
      </c>
      <c r="L5632" s="49">
        <v>100.26236299999999</v>
      </c>
      <c r="M5632" s="47"/>
      <c r="N5632" s="50">
        <v>0.99814746189033965</v>
      </c>
      <c r="O5632" s="50">
        <v>8.2434343980756955E-4</v>
      </c>
      <c r="P5632" s="50">
        <v>0.2929801455226162</v>
      </c>
      <c r="Q5632" s="50">
        <v>7.1416366497907852E-3</v>
      </c>
      <c r="R5632" s="50">
        <v>4.7267726386482052E-3</v>
      </c>
      <c r="S5632" s="50">
        <v>1.6866398565188572</v>
      </c>
      <c r="T5632" s="50">
        <v>6.3532233171708346E-3</v>
      </c>
      <c r="U5632" s="50">
        <v>2.9979435770615019</v>
      </c>
      <c r="V5632" s="51">
        <v>85.200182599666505</v>
      </c>
      <c r="X5632" s="49">
        <v>0.21191099999999999</v>
      </c>
      <c r="Y5632" s="49">
        <v>39.0642</v>
      </c>
      <c r="Z5632" s="49">
        <v>0.48766900000000002</v>
      </c>
      <c r="AA5632" s="49">
        <v>6.3700999999999999</v>
      </c>
      <c r="AB5632" s="49">
        <v>6.1420199999999996</v>
      </c>
      <c r="AC5632" s="49">
        <v>0.17511299999999999</v>
      </c>
      <c r="AD5632" s="49">
        <v>4.9916799999999997</v>
      </c>
      <c r="AE5632" s="312"/>
      <c r="AF5632" s="465" t="s">
        <v>1745</v>
      </c>
      <c r="AG5632" s="343">
        <v>30</v>
      </c>
      <c r="AH5632" s="343">
        <v>15</v>
      </c>
      <c r="AI5632" s="343"/>
      <c r="AJ5632" s="343"/>
      <c r="AK5632" s="343"/>
      <c r="AL5632" s="343"/>
      <c r="AM5632" s="343"/>
      <c r="AN5632" s="343"/>
      <c r="AO5632" s="343"/>
      <c r="AP5632" s="343"/>
      <c r="AQ5632" s="343"/>
      <c r="AR5632" s="343"/>
      <c r="AS5632" s="343"/>
      <c r="AT5632" s="343"/>
      <c r="AU5632" s="343"/>
      <c r="AV5632" s="343"/>
      <c r="AW5632" s="343"/>
      <c r="AX5632" s="343"/>
      <c r="AY5632" s="343"/>
      <c r="AZ5632" s="343"/>
      <c r="BA5632" s="343"/>
      <c r="BB5632" s="343"/>
      <c r="BC5632" s="343"/>
      <c r="BD5632" s="343"/>
      <c r="BE5632" s="475"/>
      <c r="BF5632" s="475"/>
      <c r="BG5632" s="475"/>
      <c r="BH5632" s="475"/>
      <c r="BI5632" s="475"/>
      <c r="BJ5632" s="475"/>
      <c r="BK5632" s="475"/>
      <c r="BL5632" s="475"/>
      <c r="BM5632" s="475"/>
      <c r="BN5632" s="475"/>
      <c r="BO5632" s="475"/>
      <c r="BP5632" s="306"/>
      <c r="BQ5632" s="496"/>
      <c r="BR5632" s="496"/>
      <c r="BS5632" s="496"/>
      <c r="BT5632" s="496"/>
      <c r="BU5632" s="496"/>
      <c r="BV5632" s="496"/>
    </row>
    <row r="5633" spans="1:74" s="52" customFormat="1" ht="12.75">
      <c r="A5633" s="45">
        <v>2346.9885393806389</v>
      </c>
      <c r="B5633" s="46" t="s">
        <v>416</v>
      </c>
      <c r="C5633" s="47" t="s">
        <v>354</v>
      </c>
      <c r="D5633" s="48">
        <v>131.99999999999997</v>
      </c>
      <c r="E5633" s="49">
        <v>40.046399999999998</v>
      </c>
      <c r="F5633" s="49">
        <v>7.4652999999999997E-2</v>
      </c>
      <c r="G5633" s="49">
        <v>14.011200000000001</v>
      </c>
      <c r="H5633" s="49">
        <v>0.35901300000000003</v>
      </c>
      <c r="I5633" s="49">
        <v>0.17199900000000001</v>
      </c>
      <c r="J5633" s="49">
        <v>45.477699999999999</v>
      </c>
      <c r="K5633" s="49">
        <v>0.20297699999999999</v>
      </c>
      <c r="L5633" s="49">
        <v>100.393293</v>
      </c>
      <c r="M5633" s="47"/>
      <c r="N5633" s="50">
        <v>0.99735662169488515</v>
      </c>
      <c r="O5633" s="50">
        <v>1.4699740716425773E-3</v>
      </c>
      <c r="P5633" s="50">
        <v>0.29182219570489459</v>
      </c>
      <c r="Q5633" s="50">
        <v>7.1918573012415372E-3</v>
      </c>
      <c r="R5633" s="50">
        <v>3.6282621277810524E-3</v>
      </c>
      <c r="S5633" s="50">
        <v>1.6884726584197154</v>
      </c>
      <c r="T5633" s="50">
        <v>5.4161598228490973E-3</v>
      </c>
      <c r="U5633" s="50">
        <v>2.9968062961492827</v>
      </c>
      <c r="V5633" s="51">
        <v>85.263699741627889</v>
      </c>
      <c r="X5633" s="49">
        <v>0.21179999999999999</v>
      </c>
      <c r="Y5633" s="49">
        <v>22.174399999999999</v>
      </c>
      <c r="Z5633" s="49">
        <v>0.48855799999999999</v>
      </c>
      <c r="AA5633" s="49">
        <v>6.2817499999999997</v>
      </c>
      <c r="AB5633" s="49">
        <v>7.8072800000000004</v>
      </c>
      <c r="AC5633" s="49">
        <v>0.174791</v>
      </c>
      <c r="AD5633" s="49">
        <v>5.8352899999999996</v>
      </c>
      <c r="AE5633" s="312"/>
      <c r="AF5633" s="465" t="s">
        <v>1745</v>
      </c>
      <c r="AG5633" s="343">
        <v>30</v>
      </c>
      <c r="AH5633" s="343">
        <v>15</v>
      </c>
      <c r="AI5633" s="343"/>
      <c r="AJ5633" s="343"/>
      <c r="AK5633" s="343"/>
      <c r="AL5633" s="343"/>
      <c r="AM5633" s="343"/>
      <c r="AN5633" s="343"/>
      <c r="AO5633" s="343"/>
      <c r="AP5633" s="343"/>
      <c r="AQ5633" s="343"/>
      <c r="AR5633" s="343"/>
      <c r="AS5633" s="343"/>
      <c r="AT5633" s="343"/>
      <c r="AU5633" s="343"/>
      <c r="AV5633" s="343"/>
      <c r="AW5633" s="343"/>
      <c r="AX5633" s="343"/>
      <c r="AY5633" s="343"/>
      <c r="AZ5633" s="343"/>
      <c r="BA5633" s="343"/>
      <c r="BB5633" s="343"/>
      <c r="BC5633" s="343"/>
      <c r="BD5633" s="343"/>
      <c r="BE5633" s="475"/>
      <c r="BF5633" s="475"/>
      <c r="BG5633" s="475"/>
      <c r="BH5633" s="475"/>
      <c r="BI5633" s="475"/>
      <c r="BJ5633" s="475"/>
      <c r="BK5633" s="475"/>
      <c r="BL5633" s="475"/>
      <c r="BM5633" s="475"/>
      <c r="BN5633" s="475"/>
      <c r="BO5633" s="475"/>
      <c r="BP5633" s="306"/>
      <c r="BQ5633" s="496"/>
      <c r="BR5633" s="496"/>
      <c r="BS5633" s="496"/>
      <c r="BT5633" s="496"/>
      <c r="BU5633" s="496"/>
      <c r="BV5633" s="496"/>
    </row>
    <row r="5634" spans="1:74" s="52" customFormat="1" ht="12.75">
      <c r="A5634" s="45">
        <v>2346.9885393806389</v>
      </c>
      <c r="B5634" s="46" t="s">
        <v>416</v>
      </c>
      <c r="C5634" s="47" t="s">
        <v>354</v>
      </c>
      <c r="D5634" s="48">
        <v>137.99999999999997</v>
      </c>
      <c r="E5634" s="49">
        <v>39.940300000000001</v>
      </c>
      <c r="F5634" s="49">
        <v>5.6883999999999997E-2</v>
      </c>
      <c r="G5634" s="49">
        <v>13.9184</v>
      </c>
      <c r="H5634" s="49">
        <v>0.32803100000000002</v>
      </c>
      <c r="I5634" s="49">
        <v>0.21921199999999999</v>
      </c>
      <c r="J5634" s="49">
        <v>45.539900000000003</v>
      </c>
      <c r="K5634" s="49">
        <v>0.19502800000000001</v>
      </c>
      <c r="L5634" s="49">
        <v>100.23013999999999</v>
      </c>
      <c r="M5634" s="47"/>
      <c r="N5634" s="50">
        <v>0.996530068410728</v>
      </c>
      <c r="O5634" s="50">
        <v>1.1221337571360286E-3</v>
      </c>
      <c r="P5634" s="50">
        <v>0.29041857633767043</v>
      </c>
      <c r="Q5634" s="50">
        <v>6.5832123630502554E-3</v>
      </c>
      <c r="R5634" s="50">
        <v>4.6326463526342272E-3</v>
      </c>
      <c r="S5634" s="50">
        <v>1.6938685431445637</v>
      </c>
      <c r="T5634" s="50">
        <v>5.2135518757622989E-3</v>
      </c>
      <c r="U5634" s="50">
        <v>2.9993210428526966</v>
      </c>
      <c r="V5634" s="51">
        <v>85.36408499121589</v>
      </c>
      <c r="X5634" s="49">
        <v>0.212203</v>
      </c>
      <c r="Y5634" s="49">
        <v>29.543199999999999</v>
      </c>
      <c r="Z5634" s="49">
        <v>0.48998900000000001</v>
      </c>
      <c r="AA5634" s="49">
        <v>6.7465099999999998</v>
      </c>
      <c r="AB5634" s="49">
        <v>6.3112399999999997</v>
      </c>
      <c r="AC5634" s="49">
        <v>0.17466899999999999</v>
      </c>
      <c r="AD5634" s="49">
        <v>5.9025600000000003</v>
      </c>
      <c r="AE5634" s="312"/>
      <c r="AF5634" s="465" t="s">
        <v>1745</v>
      </c>
      <c r="AG5634" s="343">
        <v>30</v>
      </c>
      <c r="AH5634" s="343">
        <v>15</v>
      </c>
      <c r="AI5634" s="343"/>
      <c r="AJ5634" s="343"/>
      <c r="AK5634" s="343"/>
      <c r="AL5634" s="343"/>
      <c r="AM5634" s="343"/>
      <c r="AN5634" s="343"/>
      <c r="AO5634" s="343"/>
      <c r="AP5634" s="343"/>
      <c r="AQ5634" s="343"/>
      <c r="AR5634" s="343"/>
      <c r="AS5634" s="343"/>
      <c r="AT5634" s="343"/>
      <c r="AU5634" s="343"/>
      <c r="AV5634" s="343"/>
      <c r="AW5634" s="343"/>
      <c r="AX5634" s="343"/>
      <c r="AY5634" s="343"/>
      <c r="AZ5634" s="343"/>
      <c r="BA5634" s="343"/>
      <c r="BB5634" s="343"/>
      <c r="BC5634" s="343"/>
      <c r="BD5634" s="343"/>
      <c r="BE5634" s="475"/>
      <c r="BF5634" s="475"/>
      <c r="BG5634" s="475"/>
      <c r="BH5634" s="475"/>
      <c r="BI5634" s="475"/>
      <c r="BJ5634" s="475"/>
      <c r="BK5634" s="475"/>
      <c r="BL5634" s="475"/>
      <c r="BM5634" s="475"/>
      <c r="BN5634" s="475"/>
      <c r="BO5634" s="475"/>
      <c r="BP5634" s="306"/>
      <c r="BQ5634" s="496"/>
      <c r="BR5634" s="496"/>
      <c r="BS5634" s="496"/>
      <c r="BT5634" s="496"/>
      <c r="BU5634" s="496"/>
      <c r="BV5634" s="496"/>
    </row>
    <row r="5635" spans="1:74" s="52" customFormat="1" ht="12.75">
      <c r="A5635" s="45">
        <v>2346.9885393806389</v>
      </c>
      <c r="B5635" s="46" t="s">
        <v>416</v>
      </c>
      <c r="C5635" s="47" t="s">
        <v>354</v>
      </c>
      <c r="D5635" s="48">
        <v>143.99999999999997</v>
      </c>
      <c r="E5635" s="49">
        <v>40.021000000000001</v>
      </c>
      <c r="F5635" s="49">
        <v>7.7602000000000004E-2</v>
      </c>
      <c r="G5635" s="49">
        <v>13.920500000000001</v>
      </c>
      <c r="H5635" s="49">
        <v>0.29926999999999998</v>
      </c>
      <c r="I5635" s="49">
        <v>0.19913</v>
      </c>
      <c r="J5635" s="49">
        <v>45.473599999999998</v>
      </c>
      <c r="K5635" s="49">
        <v>0.231462</v>
      </c>
      <c r="L5635" s="49">
        <v>100.24657099999999</v>
      </c>
      <c r="M5635" s="47"/>
      <c r="N5635" s="50">
        <v>0.99802855163171067</v>
      </c>
      <c r="O5635" s="50">
        <v>1.5300420230643841E-3</v>
      </c>
      <c r="P5635" s="50">
        <v>0.29031258199667143</v>
      </c>
      <c r="Q5635" s="50">
        <v>6.002913781097758E-3</v>
      </c>
      <c r="R5635" s="50">
        <v>4.2060793598088977E-3</v>
      </c>
      <c r="S5635" s="50">
        <v>1.6905301182788148</v>
      </c>
      <c r="T5635" s="50">
        <v>6.1843260524796287E-3</v>
      </c>
      <c r="U5635" s="50">
        <v>2.9975001968564849</v>
      </c>
      <c r="V5635" s="51">
        <v>85.34398607439671</v>
      </c>
      <c r="X5635" s="49">
        <v>0.21193500000000001</v>
      </c>
      <c r="Y5635" s="49">
        <v>21.241099999999999</v>
      </c>
      <c r="Z5635" s="49">
        <v>0.49031000000000002</v>
      </c>
      <c r="AA5635" s="49">
        <v>7.2559100000000001</v>
      </c>
      <c r="AB5635" s="49">
        <v>6.9882400000000002</v>
      </c>
      <c r="AC5635" s="49">
        <v>0.17482400000000001</v>
      </c>
      <c r="AD5635" s="49">
        <v>5.2491399999999997</v>
      </c>
      <c r="AE5635" s="312"/>
      <c r="AF5635" s="465" t="s">
        <v>1745</v>
      </c>
      <c r="AG5635" s="343">
        <v>30</v>
      </c>
      <c r="AH5635" s="343">
        <v>15</v>
      </c>
      <c r="AI5635" s="343"/>
      <c r="AJ5635" s="343"/>
      <c r="AK5635" s="343"/>
      <c r="AL5635" s="343"/>
      <c r="AM5635" s="343"/>
      <c r="AN5635" s="343"/>
      <c r="AO5635" s="343"/>
      <c r="AP5635" s="343"/>
      <c r="AQ5635" s="343"/>
      <c r="AR5635" s="343"/>
      <c r="AS5635" s="343"/>
      <c r="AT5635" s="343"/>
      <c r="AU5635" s="343"/>
      <c r="AV5635" s="343"/>
      <c r="AW5635" s="343"/>
      <c r="AX5635" s="343"/>
      <c r="AY5635" s="343"/>
      <c r="AZ5635" s="343"/>
      <c r="BA5635" s="343"/>
      <c r="BB5635" s="343"/>
      <c r="BC5635" s="343"/>
      <c r="BD5635" s="343"/>
      <c r="BE5635" s="475"/>
      <c r="BF5635" s="475"/>
      <c r="BG5635" s="475"/>
      <c r="BH5635" s="475"/>
      <c r="BI5635" s="475"/>
      <c r="BJ5635" s="475"/>
      <c r="BK5635" s="475"/>
      <c r="BL5635" s="475"/>
      <c r="BM5635" s="475"/>
      <c r="BN5635" s="475"/>
      <c r="BO5635" s="475"/>
      <c r="BP5635" s="306"/>
      <c r="BQ5635" s="496"/>
      <c r="BR5635" s="496"/>
      <c r="BS5635" s="496"/>
      <c r="BT5635" s="496"/>
      <c r="BU5635" s="496"/>
      <c r="BV5635" s="496"/>
    </row>
    <row r="5636" spans="1:74" s="52" customFormat="1" ht="12.75">
      <c r="A5636" s="45">
        <v>2346.9885393806389</v>
      </c>
      <c r="B5636" s="46" t="s">
        <v>416</v>
      </c>
      <c r="C5636" s="47" t="s">
        <v>354</v>
      </c>
      <c r="D5636" s="48">
        <v>149.99999999999997</v>
      </c>
      <c r="E5636" s="49">
        <v>39.956400000000002</v>
      </c>
      <c r="F5636" s="49">
        <v>7.0893999999999999E-2</v>
      </c>
      <c r="G5636" s="49">
        <v>13.965299999999999</v>
      </c>
      <c r="H5636" s="49">
        <v>0.31554300000000002</v>
      </c>
      <c r="I5636" s="49">
        <v>0.187301</v>
      </c>
      <c r="J5636" s="49">
        <v>45.576099999999997</v>
      </c>
      <c r="K5636" s="49">
        <v>0.216249</v>
      </c>
      <c r="L5636" s="49">
        <v>100.31927899999999</v>
      </c>
      <c r="M5636" s="47"/>
      <c r="N5636" s="50">
        <v>0.99605496877025734</v>
      </c>
      <c r="O5636" s="50">
        <v>1.3972748756599736E-3</v>
      </c>
      <c r="P5636" s="50">
        <v>0.2911408983175468</v>
      </c>
      <c r="Q5636" s="50">
        <v>6.3270227599142373E-3</v>
      </c>
      <c r="R5636" s="50">
        <v>3.954784190913635E-3</v>
      </c>
      <c r="S5636" s="50">
        <v>1.6937240682796455</v>
      </c>
      <c r="T5636" s="50">
        <v>5.7757542905752558E-3</v>
      </c>
      <c r="U5636" s="50">
        <v>2.9993000081491492</v>
      </c>
      <c r="V5636" s="51">
        <v>85.331954404098724</v>
      </c>
      <c r="X5636" s="49">
        <v>0.21212500000000001</v>
      </c>
      <c r="Y5636" s="49">
        <v>23.310700000000001</v>
      </c>
      <c r="Z5636" s="49">
        <v>0.48943399999999998</v>
      </c>
      <c r="AA5636" s="49">
        <v>6.95967</v>
      </c>
      <c r="AB5636" s="49">
        <v>7.2357699999999996</v>
      </c>
      <c r="AC5636" s="49">
        <v>0.174568</v>
      </c>
      <c r="AD5636" s="49">
        <v>5.5547800000000001</v>
      </c>
      <c r="AE5636" s="312"/>
      <c r="AF5636" s="465" t="s">
        <v>1745</v>
      </c>
      <c r="AG5636" s="343">
        <v>30</v>
      </c>
      <c r="AH5636" s="343">
        <v>15</v>
      </c>
      <c r="AI5636" s="343"/>
      <c r="AJ5636" s="343"/>
      <c r="AK5636" s="343"/>
      <c r="AL5636" s="343"/>
      <c r="AM5636" s="343"/>
      <c r="AN5636" s="343"/>
      <c r="AO5636" s="343"/>
      <c r="AP5636" s="343"/>
      <c r="AQ5636" s="343"/>
      <c r="AR5636" s="343"/>
      <c r="AS5636" s="343"/>
      <c r="AT5636" s="343"/>
      <c r="AU5636" s="343"/>
      <c r="AV5636" s="343"/>
      <c r="AW5636" s="343"/>
      <c r="AX5636" s="343"/>
      <c r="AY5636" s="343"/>
      <c r="AZ5636" s="343"/>
      <c r="BA5636" s="343"/>
      <c r="BB5636" s="343"/>
      <c r="BC5636" s="343"/>
      <c r="BD5636" s="343"/>
      <c r="BE5636" s="475"/>
      <c r="BF5636" s="475"/>
      <c r="BG5636" s="475"/>
      <c r="BH5636" s="475"/>
      <c r="BI5636" s="475"/>
      <c r="BJ5636" s="475"/>
      <c r="BK5636" s="475"/>
      <c r="BL5636" s="475"/>
      <c r="BM5636" s="475"/>
      <c r="BN5636" s="475"/>
      <c r="BO5636" s="475"/>
      <c r="BP5636" s="306"/>
      <c r="BQ5636" s="496"/>
      <c r="BR5636" s="496"/>
      <c r="BS5636" s="496"/>
      <c r="BT5636" s="496"/>
      <c r="BU5636" s="496"/>
      <c r="BV5636" s="496"/>
    </row>
    <row r="5637" spans="1:74" s="52" customFormat="1" ht="12.75">
      <c r="A5637" s="45">
        <v>2346.9885393806389</v>
      </c>
      <c r="B5637" s="46" t="s">
        <v>416</v>
      </c>
      <c r="C5637" s="47" t="s">
        <v>354</v>
      </c>
      <c r="D5637" s="48">
        <v>155.99999999999997</v>
      </c>
      <c r="E5637" s="49">
        <v>39.991700000000002</v>
      </c>
      <c r="F5637" s="49">
        <v>4.8565999999999998E-2</v>
      </c>
      <c r="G5637" s="49">
        <v>13.8712</v>
      </c>
      <c r="H5637" s="49">
        <v>0.33224399999999998</v>
      </c>
      <c r="I5637" s="49">
        <v>0.201983</v>
      </c>
      <c r="J5637" s="49">
        <v>45.447600000000001</v>
      </c>
      <c r="K5637" s="49">
        <v>0.21011199999999999</v>
      </c>
      <c r="L5637" s="49">
        <v>100.14417400000001</v>
      </c>
      <c r="M5637" s="47"/>
      <c r="N5637" s="50">
        <v>0.9981823610818944</v>
      </c>
      <c r="O5637" s="50">
        <v>9.5840214243117299E-4</v>
      </c>
      <c r="P5637" s="50">
        <v>0.28954098858999811</v>
      </c>
      <c r="Q5637" s="50">
        <v>6.670233918041165E-3</v>
      </c>
      <c r="R5637" s="50">
        <v>4.2701249460518091E-3</v>
      </c>
      <c r="S5637" s="50">
        <v>1.6910619773344153</v>
      </c>
      <c r="T5637" s="50">
        <v>5.6188641162620411E-3</v>
      </c>
      <c r="U5637" s="50">
        <v>2.9975022462971443</v>
      </c>
      <c r="V5637" s="51">
        <v>85.38116959474209</v>
      </c>
      <c r="X5637" s="49">
        <v>0.21205599999999999</v>
      </c>
      <c r="Y5637" s="49">
        <v>34.076000000000001</v>
      </c>
      <c r="Z5637" s="49">
        <v>0.49141000000000001</v>
      </c>
      <c r="AA5637" s="49">
        <v>6.7307199999999998</v>
      </c>
      <c r="AB5637" s="49">
        <v>6.8806200000000004</v>
      </c>
      <c r="AC5637" s="49">
        <v>0.17483499999999999</v>
      </c>
      <c r="AD5637" s="49">
        <v>5.6409700000000003</v>
      </c>
      <c r="AE5637" s="312"/>
      <c r="AF5637" s="465" t="s">
        <v>1745</v>
      </c>
      <c r="AG5637" s="343">
        <v>30</v>
      </c>
      <c r="AH5637" s="343">
        <v>15</v>
      </c>
      <c r="AI5637" s="343"/>
      <c r="AJ5637" s="343"/>
      <c r="AK5637" s="343"/>
      <c r="AL5637" s="343"/>
      <c r="AM5637" s="343"/>
      <c r="AN5637" s="343"/>
      <c r="AO5637" s="343"/>
      <c r="AP5637" s="343"/>
      <c r="AQ5637" s="343"/>
      <c r="AR5637" s="343"/>
      <c r="AS5637" s="343"/>
      <c r="AT5637" s="343"/>
      <c r="AU5637" s="343"/>
      <c r="AV5637" s="343"/>
      <c r="AW5637" s="343"/>
      <c r="AX5637" s="343"/>
      <c r="AY5637" s="343"/>
      <c r="AZ5637" s="343"/>
      <c r="BA5637" s="343"/>
      <c r="BB5637" s="343"/>
      <c r="BC5637" s="343"/>
      <c r="BD5637" s="343"/>
      <c r="BE5637" s="475"/>
      <c r="BF5637" s="475"/>
      <c r="BG5637" s="475"/>
      <c r="BH5637" s="475"/>
      <c r="BI5637" s="475"/>
      <c r="BJ5637" s="475"/>
      <c r="BK5637" s="475"/>
      <c r="BL5637" s="475"/>
      <c r="BM5637" s="475"/>
      <c r="BN5637" s="475"/>
      <c r="BO5637" s="475"/>
      <c r="BP5637" s="306"/>
      <c r="BQ5637" s="496"/>
      <c r="BR5637" s="496"/>
      <c r="BS5637" s="496"/>
      <c r="BT5637" s="496"/>
      <c r="BU5637" s="496"/>
      <c r="BV5637" s="496"/>
    </row>
    <row r="5638" spans="1:74" s="52" customFormat="1" ht="12.75">
      <c r="A5638" s="45">
        <v>2346.9885393806389</v>
      </c>
      <c r="B5638" s="46" t="s">
        <v>416</v>
      </c>
      <c r="C5638" s="47" t="s">
        <v>354</v>
      </c>
      <c r="D5638" s="48">
        <v>161.99999999999997</v>
      </c>
      <c r="E5638" s="49">
        <v>39.989400000000003</v>
      </c>
      <c r="F5638" s="49">
        <v>3.4106999999999998E-2</v>
      </c>
      <c r="G5638" s="49">
        <v>13.782</v>
      </c>
      <c r="H5638" s="49">
        <v>0.33220100000000002</v>
      </c>
      <c r="I5638" s="49">
        <v>0.20277400000000001</v>
      </c>
      <c r="J5638" s="49">
        <v>45.380200000000002</v>
      </c>
      <c r="K5638" s="49">
        <v>0.22778499999999999</v>
      </c>
      <c r="L5638" s="49">
        <v>99.984276000000008</v>
      </c>
      <c r="M5638" s="47"/>
      <c r="N5638" s="50">
        <v>0.99944669042515455</v>
      </c>
      <c r="O5638" s="50">
        <v>6.7395931844767883E-4</v>
      </c>
      <c r="P5638" s="50">
        <v>0.28806001949919563</v>
      </c>
      <c r="Q5638" s="50">
        <v>6.6782023487415958E-3</v>
      </c>
      <c r="R5638" s="50">
        <v>4.2925242141812932E-3</v>
      </c>
      <c r="S5638" s="50">
        <v>1.6907901040401732</v>
      </c>
      <c r="T5638" s="50">
        <v>6.0995460621775504E-3</v>
      </c>
      <c r="U5638" s="50">
        <v>2.9970958275846975</v>
      </c>
      <c r="V5638" s="51">
        <v>85.443060286750168</v>
      </c>
      <c r="X5638" s="49">
        <v>0.212007</v>
      </c>
      <c r="Y5638" s="49">
        <v>48.260100000000001</v>
      </c>
      <c r="Z5638" s="49">
        <v>0.49283300000000002</v>
      </c>
      <c r="AA5638" s="49">
        <v>6.6754899999999999</v>
      </c>
      <c r="AB5638" s="49">
        <v>6.7955300000000003</v>
      </c>
      <c r="AC5638" s="49">
        <v>0.174951</v>
      </c>
      <c r="AD5638" s="49">
        <v>5.2401</v>
      </c>
      <c r="AE5638" s="312"/>
      <c r="AF5638" s="465" t="s">
        <v>1745</v>
      </c>
      <c r="AG5638" s="343">
        <v>30</v>
      </c>
      <c r="AH5638" s="343">
        <v>15</v>
      </c>
      <c r="AI5638" s="343"/>
      <c r="AJ5638" s="343"/>
      <c r="AK5638" s="343"/>
      <c r="AL5638" s="343"/>
      <c r="AM5638" s="343"/>
      <c r="AN5638" s="343"/>
      <c r="AO5638" s="343"/>
      <c r="AP5638" s="343"/>
      <c r="AQ5638" s="343"/>
      <c r="AR5638" s="343"/>
      <c r="AS5638" s="343"/>
      <c r="AT5638" s="343"/>
      <c r="AU5638" s="343"/>
      <c r="AV5638" s="343"/>
      <c r="AW5638" s="343"/>
      <c r="AX5638" s="343"/>
      <c r="AY5638" s="343"/>
      <c r="AZ5638" s="343"/>
      <c r="BA5638" s="343"/>
      <c r="BB5638" s="343"/>
      <c r="BC5638" s="343"/>
      <c r="BD5638" s="343"/>
      <c r="BE5638" s="475"/>
      <c r="BF5638" s="475"/>
      <c r="BG5638" s="475"/>
      <c r="BH5638" s="475"/>
      <c r="BI5638" s="475"/>
      <c r="BJ5638" s="475"/>
      <c r="BK5638" s="475"/>
      <c r="BL5638" s="475"/>
      <c r="BM5638" s="475"/>
      <c r="BN5638" s="475"/>
      <c r="BO5638" s="475"/>
      <c r="BP5638" s="306"/>
      <c r="BQ5638" s="496"/>
      <c r="BR5638" s="496"/>
      <c r="BS5638" s="496"/>
      <c r="BT5638" s="496"/>
      <c r="BU5638" s="496"/>
      <c r="BV5638" s="496"/>
    </row>
    <row r="5639" spans="1:74" s="52" customFormat="1" ht="12.75">
      <c r="A5639" s="45">
        <v>2346.9885393806389</v>
      </c>
      <c r="B5639" s="46" t="s">
        <v>416</v>
      </c>
      <c r="C5639" s="47" t="s">
        <v>354</v>
      </c>
      <c r="D5639" s="48">
        <v>167.99999999999997</v>
      </c>
      <c r="E5639" s="49">
        <v>39.903300000000002</v>
      </c>
      <c r="F5639" s="49">
        <v>5.7174000000000003E-2</v>
      </c>
      <c r="G5639" s="49">
        <v>13.7446</v>
      </c>
      <c r="H5639" s="49">
        <v>0.31466899999999998</v>
      </c>
      <c r="I5639" s="49">
        <v>0.17724000000000001</v>
      </c>
      <c r="J5639" s="49">
        <v>45.505600000000001</v>
      </c>
      <c r="K5639" s="49">
        <v>0.22759799999999999</v>
      </c>
      <c r="L5639" s="49">
        <v>99.973278000000008</v>
      </c>
      <c r="M5639" s="47"/>
      <c r="N5639" s="50">
        <v>0.9971202669927991</v>
      </c>
      <c r="O5639" s="50">
        <v>1.1295688898754824E-3</v>
      </c>
      <c r="P5639" s="50">
        <v>0.28722803671208691</v>
      </c>
      <c r="Q5639" s="50">
        <v>6.3246512465032099E-3</v>
      </c>
      <c r="R5639" s="50">
        <v>3.7513381255885147E-3</v>
      </c>
      <c r="S5639" s="50">
        <v>1.6951655618107158</v>
      </c>
      <c r="T5639" s="50">
        <v>6.0934719906379307E-3</v>
      </c>
      <c r="U5639" s="50">
        <v>2.998082128921288</v>
      </c>
      <c r="V5639" s="51">
        <v>85.511049020430789</v>
      </c>
      <c r="X5639" s="49">
        <v>0.212203</v>
      </c>
      <c r="Y5639" s="49">
        <v>28.272200000000002</v>
      </c>
      <c r="Z5639" s="49">
        <v>0.49388799999999999</v>
      </c>
      <c r="AA5639" s="49">
        <v>7.04833</v>
      </c>
      <c r="AB5639" s="49">
        <v>7.6252399999999998</v>
      </c>
      <c r="AC5639" s="49">
        <v>0.17454600000000001</v>
      </c>
      <c r="AD5639" s="49">
        <v>5.2122099999999998</v>
      </c>
      <c r="AE5639" s="312"/>
      <c r="AF5639" s="465" t="s">
        <v>1745</v>
      </c>
      <c r="AG5639" s="343">
        <v>30</v>
      </c>
      <c r="AH5639" s="343">
        <v>15</v>
      </c>
      <c r="AI5639" s="343"/>
      <c r="AJ5639" s="343"/>
      <c r="AK5639" s="343"/>
      <c r="AL5639" s="343"/>
      <c r="AM5639" s="343"/>
      <c r="AN5639" s="343"/>
      <c r="AO5639" s="343"/>
      <c r="AP5639" s="343"/>
      <c r="AQ5639" s="343"/>
      <c r="AR5639" s="343"/>
      <c r="AS5639" s="343"/>
      <c r="AT5639" s="343"/>
      <c r="AU5639" s="343"/>
      <c r="AV5639" s="343"/>
      <c r="AW5639" s="343"/>
      <c r="AX5639" s="343"/>
      <c r="AY5639" s="343"/>
      <c r="AZ5639" s="343"/>
      <c r="BA5639" s="343"/>
      <c r="BB5639" s="343"/>
      <c r="BC5639" s="343"/>
      <c r="BD5639" s="343"/>
      <c r="BE5639" s="475"/>
      <c r="BF5639" s="475"/>
      <c r="BG5639" s="475"/>
      <c r="BH5639" s="475"/>
      <c r="BI5639" s="475"/>
      <c r="BJ5639" s="475"/>
      <c r="BK5639" s="475"/>
      <c r="BL5639" s="475"/>
      <c r="BM5639" s="475"/>
      <c r="BN5639" s="475"/>
      <c r="BO5639" s="475"/>
      <c r="BP5639" s="306"/>
      <c r="BQ5639" s="496"/>
      <c r="BR5639" s="496"/>
      <c r="BS5639" s="496"/>
      <c r="BT5639" s="496"/>
      <c r="BU5639" s="496"/>
      <c r="BV5639" s="496"/>
    </row>
    <row r="5640" spans="1:74" s="52" customFormat="1" ht="12.75">
      <c r="A5640" s="45">
        <v>2346.9885393806389</v>
      </c>
      <c r="B5640" s="46" t="s">
        <v>416</v>
      </c>
      <c r="C5640" s="47" t="s">
        <v>354</v>
      </c>
      <c r="D5640" s="48">
        <v>173.99999999999997</v>
      </c>
      <c r="E5640" s="49">
        <v>39.982199999999999</v>
      </c>
      <c r="F5640" s="49">
        <v>8.0706E-2</v>
      </c>
      <c r="G5640" s="49">
        <v>13.875</v>
      </c>
      <c r="H5640" s="49">
        <v>0.32046200000000002</v>
      </c>
      <c r="I5640" s="49">
        <v>0.194185</v>
      </c>
      <c r="J5640" s="49">
        <v>45.6008</v>
      </c>
      <c r="K5640" s="49">
        <v>0.204152</v>
      </c>
      <c r="L5640" s="49">
        <v>100.306603</v>
      </c>
      <c r="M5640" s="47"/>
      <c r="N5640" s="50">
        <v>0.99610679849232697</v>
      </c>
      <c r="O5640" s="50">
        <v>1.5897193301751943E-3</v>
      </c>
      <c r="P5640" s="50">
        <v>0.28908676068641531</v>
      </c>
      <c r="Q5640" s="50">
        <v>6.421842471944896E-3</v>
      </c>
      <c r="R5640" s="50">
        <v>4.0977044892555941E-3</v>
      </c>
      <c r="S5640" s="50">
        <v>1.6936365763465144</v>
      </c>
      <c r="T5640" s="50">
        <v>5.4494227851527872E-3</v>
      </c>
      <c r="U5640" s="50">
        <v>2.9978304706836312</v>
      </c>
      <c r="V5640" s="51">
        <v>85.419712610079884</v>
      </c>
      <c r="X5640" s="49">
        <v>0.21206700000000001</v>
      </c>
      <c r="Y5640" s="49">
        <v>19.943000000000001</v>
      </c>
      <c r="Z5640" s="49">
        <v>0.49091200000000002</v>
      </c>
      <c r="AA5640" s="49">
        <v>7.1647400000000001</v>
      </c>
      <c r="AB5640" s="49">
        <v>7.0409499999999996</v>
      </c>
      <c r="AC5640" s="49">
        <v>0.17454700000000001</v>
      </c>
      <c r="AD5640" s="49">
        <v>5.7475199999999997</v>
      </c>
      <c r="AE5640" s="312"/>
      <c r="AF5640" s="465" t="s">
        <v>1745</v>
      </c>
      <c r="AG5640" s="343">
        <v>30</v>
      </c>
      <c r="AH5640" s="343">
        <v>15</v>
      </c>
      <c r="AI5640" s="343"/>
      <c r="AJ5640" s="343"/>
      <c r="AK5640" s="343"/>
      <c r="AL5640" s="343"/>
      <c r="AM5640" s="343"/>
      <c r="AN5640" s="343"/>
      <c r="AO5640" s="343"/>
      <c r="AP5640" s="343"/>
      <c r="AQ5640" s="343"/>
      <c r="AR5640" s="343"/>
      <c r="AS5640" s="343"/>
      <c r="AT5640" s="343"/>
      <c r="AU5640" s="343"/>
      <c r="AV5640" s="343"/>
      <c r="AW5640" s="343"/>
      <c r="AX5640" s="343"/>
      <c r="AY5640" s="343"/>
      <c r="AZ5640" s="343"/>
      <c r="BA5640" s="343"/>
      <c r="BB5640" s="343"/>
      <c r="BC5640" s="343"/>
      <c r="BD5640" s="343"/>
      <c r="BE5640" s="475"/>
      <c r="BF5640" s="475"/>
      <c r="BG5640" s="475"/>
      <c r="BH5640" s="475"/>
      <c r="BI5640" s="475"/>
      <c r="BJ5640" s="475"/>
      <c r="BK5640" s="475"/>
      <c r="BL5640" s="475"/>
      <c r="BM5640" s="475"/>
      <c r="BN5640" s="475"/>
      <c r="BO5640" s="475"/>
      <c r="BP5640" s="306"/>
      <c r="BQ5640" s="496"/>
      <c r="BR5640" s="496"/>
      <c r="BS5640" s="496"/>
      <c r="BT5640" s="496"/>
      <c r="BU5640" s="496"/>
      <c r="BV5640" s="496"/>
    </row>
    <row r="5641" spans="1:74" s="52" customFormat="1" ht="12.75">
      <c r="A5641" s="45">
        <v>2346.9885393806389</v>
      </c>
      <c r="B5641" s="46" t="s">
        <v>416</v>
      </c>
      <c r="C5641" s="47" t="s">
        <v>354</v>
      </c>
      <c r="D5641" s="48">
        <v>179.99999999999997</v>
      </c>
      <c r="E5641" s="49">
        <v>40.071300000000001</v>
      </c>
      <c r="F5641" s="49">
        <v>8.6901999999999993E-2</v>
      </c>
      <c r="G5641" s="49">
        <v>13.7654</v>
      </c>
      <c r="H5641" s="49">
        <v>0.33943499999999999</v>
      </c>
      <c r="I5641" s="49">
        <v>0.19146299999999999</v>
      </c>
      <c r="J5641" s="49">
        <v>45.5899</v>
      </c>
      <c r="K5641" s="49">
        <v>0.212697</v>
      </c>
      <c r="L5641" s="49">
        <v>100.30591100000001</v>
      </c>
      <c r="M5641" s="47"/>
      <c r="N5641" s="50">
        <v>0.99766734169386828</v>
      </c>
      <c r="O5641" s="50">
        <v>1.7106356182671886E-3</v>
      </c>
      <c r="P5641" s="50">
        <v>0.28661383728976764</v>
      </c>
      <c r="Q5641" s="50">
        <v>6.7975566827839975E-3</v>
      </c>
      <c r="R5641" s="50">
        <v>4.0375965681741059E-3</v>
      </c>
      <c r="S5641" s="50">
        <v>1.6921135726050094</v>
      </c>
      <c r="T5641" s="50">
        <v>5.6737648928945322E-3</v>
      </c>
      <c r="U5641" s="50">
        <v>2.9960466659237093</v>
      </c>
      <c r="V5641" s="51">
        <v>85.515243996897539</v>
      </c>
      <c r="X5641" s="49">
        <v>0.21179300000000001</v>
      </c>
      <c r="Y5641" s="49">
        <v>19.613099999999999</v>
      </c>
      <c r="Z5641" s="49">
        <v>0.49303900000000001</v>
      </c>
      <c r="AA5641" s="49">
        <v>6.5587</v>
      </c>
      <c r="AB5641" s="49">
        <v>7.1597200000000001</v>
      </c>
      <c r="AC5641" s="49">
        <v>0.17448</v>
      </c>
      <c r="AD5641" s="49">
        <v>5.5788000000000002</v>
      </c>
      <c r="AE5641" s="312"/>
      <c r="AF5641" s="465" t="s">
        <v>1745</v>
      </c>
      <c r="AG5641" s="343">
        <v>30</v>
      </c>
      <c r="AH5641" s="343">
        <v>15</v>
      </c>
      <c r="AI5641" s="343"/>
      <c r="AJ5641" s="343"/>
      <c r="AK5641" s="343"/>
      <c r="AL5641" s="343"/>
      <c r="AM5641" s="343"/>
      <c r="AN5641" s="343"/>
      <c r="AO5641" s="343"/>
      <c r="AP5641" s="343"/>
      <c r="AQ5641" s="343"/>
      <c r="AR5641" s="343"/>
      <c r="AS5641" s="343"/>
      <c r="AT5641" s="343"/>
      <c r="AU5641" s="343"/>
      <c r="AV5641" s="343"/>
      <c r="AW5641" s="343"/>
      <c r="AX5641" s="343"/>
      <c r="AY5641" s="343"/>
      <c r="AZ5641" s="343"/>
      <c r="BA5641" s="343"/>
      <c r="BB5641" s="343"/>
      <c r="BC5641" s="343"/>
      <c r="BD5641" s="343"/>
      <c r="BE5641" s="475"/>
      <c r="BF5641" s="475"/>
      <c r="BG5641" s="475"/>
      <c r="BH5641" s="475"/>
      <c r="BI5641" s="475"/>
      <c r="BJ5641" s="475"/>
      <c r="BK5641" s="475"/>
      <c r="BL5641" s="475"/>
      <c r="BM5641" s="475"/>
      <c r="BN5641" s="475"/>
      <c r="BO5641" s="475"/>
      <c r="BP5641" s="306"/>
      <c r="BQ5641" s="496"/>
      <c r="BR5641" s="496"/>
      <c r="BS5641" s="496"/>
      <c r="BT5641" s="496"/>
      <c r="BU5641" s="496"/>
      <c r="BV5641" s="496"/>
    </row>
    <row r="5642" spans="1:74" s="52" customFormat="1" ht="12.75">
      <c r="A5642" s="45">
        <v>2346.9885393806389</v>
      </c>
      <c r="B5642" s="46" t="s">
        <v>416</v>
      </c>
      <c r="C5642" s="47" t="s">
        <v>354</v>
      </c>
      <c r="D5642" s="48">
        <v>185.99999999999997</v>
      </c>
      <c r="E5642" s="49">
        <v>40.064</v>
      </c>
      <c r="F5642" s="49">
        <v>7.9460000000000003E-2</v>
      </c>
      <c r="G5642" s="49">
        <v>13.9064</v>
      </c>
      <c r="H5642" s="49">
        <v>0.30177799999999999</v>
      </c>
      <c r="I5642" s="49">
        <v>0.17746899999999999</v>
      </c>
      <c r="J5642" s="49">
        <v>45.3767</v>
      </c>
      <c r="K5642" s="49">
        <v>0.229244</v>
      </c>
      <c r="L5642" s="49">
        <v>100.16935099999999</v>
      </c>
      <c r="M5642" s="47"/>
      <c r="N5642" s="50">
        <v>0.99940089208743266</v>
      </c>
      <c r="O5642" s="50">
        <v>1.5671457937160285E-3</v>
      </c>
      <c r="P5642" s="50">
        <v>0.29010561639048543</v>
      </c>
      <c r="Q5642" s="50">
        <v>6.055038291590719E-3</v>
      </c>
      <c r="R5642" s="50">
        <v>3.7496753428647536E-3</v>
      </c>
      <c r="S5642" s="50">
        <v>1.6874343284273046</v>
      </c>
      <c r="T5642" s="50">
        <v>6.1269036493200035E-3</v>
      </c>
      <c r="U5642" s="50">
        <v>2.9954480054301875</v>
      </c>
      <c r="V5642" s="51">
        <v>85.329974388091784</v>
      </c>
      <c r="X5642" s="49">
        <v>0.21184800000000001</v>
      </c>
      <c r="Y5642" s="49">
        <v>21.302600000000002</v>
      </c>
      <c r="Z5642" s="49">
        <v>0.49110300000000001</v>
      </c>
      <c r="AA5642" s="49">
        <v>7.2559399999999998</v>
      </c>
      <c r="AB5642" s="49">
        <v>7.6103399999999999</v>
      </c>
      <c r="AC5642" s="49">
        <v>0.17503199999999999</v>
      </c>
      <c r="AD5642" s="49">
        <v>5.2811700000000004</v>
      </c>
      <c r="AE5642" s="312"/>
      <c r="AF5642" s="465" t="s">
        <v>1745</v>
      </c>
      <c r="AG5642" s="343">
        <v>30</v>
      </c>
      <c r="AH5642" s="343">
        <v>15</v>
      </c>
      <c r="AI5642" s="343"/>
      <c r="AJ5642" s="343"/>
      <c r="AK5642" s="343"/>
      <c r="AL5642" s="343"/>
      <c r="AM5642" s="343"/>
      <c r="AN5642" s="343"/>
      <c r="AO5642" s="343"/>
      <c r="AP5642" s="343"/>
      <c r="AQ5642" s="343"/>
      <c r="AR5642" s="343"/>
      <c r="AS5642" s="343"/>
      <c r="AT5642" s="343"/>
      <c r="AU5642" s="343"/>
      <c r="AV5642" s="343"/>
      <c r="AW5642" s="343"/>
      <c r="AX5642" s="343"/>
      <c r="AY5642" s="343"/>
      <c r="AZ5642" s="343"/>
      <c r="BA5642" s="343"/>
      <c r="BB5642" s="343"/>
      <c r="BC5642" s="343"/>
      <c r="BD5642" s="343"/>
      <c r="BE5642" s="475"/>
      <c r="BF5642" s="475"/>
      <c r="BG5642" s="475"/>
      <c r="BH5642" s="475"/>
      <c r="BI5642" s="475"/>
      <c r="BJ5642" s="475"/>
      <c r="BK5642" s="475"/>
      <c r="BL5642" s="475"/>
      <c r="BM5642" s="475"/>
      <c r="BN5642" s="475"/>
      <c r="BO5642" s="475"/>
      <c r="BP5642" s="306"/>
      <c r="BQ5642" s="496"/>
      <c r="BR5642" s="496"/>
      <c r="BS5642" s="496"/>
      <c r="BT5642" s="496"/>
      <c r="BU5642" s="496"/>
      <c r="BV5642" s="496"/>
    </row>
    <row r="5643" spans="1:74" s="52" customFormat="1" ht="12.75">
      <c r="A5643" s="45">
        <v>2346.9885393806389</v>
      </c>
      <c r="B5643" s="46" t="s">
        <v>416</v>
      </c>
      <c r="C5643" s="47" t="s">
        <v>354</v>
      </c>
      <c r="D5643" s="48">
        <v>191.99999999999997</v>
      </c>
      <c r="E5643" s="49">
        <v>40.061399999999999</v>
      </c>
      <c r="F5643" s="49">
        <v>8.0834000000000003E-2</v>
      </c>
      <c r="G5643" s="49">
        <v>13.7469</v>
      </c>
      <c r="H5643" s="49">
        <v>0.29597899999999999</v>
      </c>
      <c r="I5643" s="49">
        <v>0.20882400000000001</v>
      </c>
      <c r="J5643" s="49">
        <v>45.437199999999997</v>
      </c>
      <c r="K5643" s="49">
        <v>0.23173099999999999</v>
      </c>
      <c r="L5643" s="49">
        <v>100.09389899999999</v>
      </c>
      <c r="M5643" s="47"/>
      <c r="N5643" s="50">
        <v>0.99953636369890697</v>
      </c>
      <c r="O5643" s="50">
        <v>1.5945640240007126E-3</v>
      </c>
      <c r="P5643" s="50">
        <v>0.28683572678829833</v>
      </c>
      <c r="Q5643" s="50">
        <v>5.9398744750046913E-3</v>
      </c>
      <c r="R5643" s="50">
        <v>4.4130477435130738E-3</v>
      </c>
      <c r="S5643" s="50">
        <v>1.6900228740354519</v>
      </c>
      <c r="T5643" s="50">
        <v>6.1946141412803305E-3</v>
      </c>
      <c r="U5643" s="50">
        <v>2.9954495460220012</v>
      </c>
      <c r="V5643" s="51">
        <v>85.490326588417858</v>
      </c>
      <c r="X5643" s="49">
        <v>0.21189</v>
      </c>
      <c r="Y5643" s="49">
        <v>20.616199999999999</v>
      </c>
      <c r="Z5643" s="49">
        <v>0.49388100000000001</v>
      </c>
      <c r="AA5643" s="49">
        <v>7.3245500000000003</v>
      </c>
      <c r="AB5643" s="49">
        <v>6.3803999999999998</v>
      </c>
      <c r="AC5643" s="49">
        <v>0.174849</v>
      </c>
      <c r="AD5643" s="49">
        <v>5.1516099999999998</v>
      </c>
      <c r="AE5643" s="312"/>
      <c r="AF5643" s="465" t="s">
        <v>1745</v>
      </c>
      <c r="AG5643" s="343">
        <v>30</v>
      </c>
      <c r="AH5643" s="343">
        <v>15</v>
      </c>
      <c r="AI5643" s="343"/>
      <c r="AJ5643" s="343"/>
      <c r="AK5643" s="343"/>
      <c r="AL5643" s="343"/>
      <c r="AM5643" s="343"/>
      <c r="AN5643" s="343"/>
      <c r="AO5643" s="343"/>
      <c r="AP5643" s="343"/>
      <c r="AQ5643" s="343"/>
      <c r="AR5643" s="343"/>
      <c r="AS5643" s="343"/>
      <c r="AT5643" s="343"/>
      <c r="AU5643" s="343"/>
      <c r="AV5643" s="343"/>
      <c r="AW5643" s="343"/>
      <c r="AX5643" s="343"/>
      <c r="AY5643" s="343"/>
      <c r="AZ5643" s="343"/>
      <c r="BA5643" s="343"/>
      <c r="BB5643" s="343"/>
      <c r="BC5643" s="343"/>
      <c r="BD5643" s="343"/>
      <c r="BE5643" s="475"/>
      <c r="BF5643" s="475"/>
      <c r="BG5643" s="475"/>
      <c r="BH5643" s="475"/>
      <c r="BI5643" s="475"/>
      <c r="BJ5643" s="475"/>
      <c r="BK5643" s="475"/>
      <c r="BL5643" s="475"/>
      <c r="BM5643" s="475"/>
      <c r="BN5643" s="475"/>
      <c r="BO5643" s="475"/>
      <c r="BP5643" s="306"/>
      <c r="BQ5643" s="496"/>
      <c r="BR5643" s="496"/>
      <c r="BS5643" s="496"/>
      <c r="BT5643" s="496"/>
      <c r="BU5643" s="496"/>
      <c r="BV5643" s="496"/>
    </row>
    <row r="5644" spans="1:74" s="52" customFormat="1" ht="12.75">
      <c r="A5644" s="45">
        <v>2346.9885393806389</v>
      </c>
      <c r="B5644" s="46" t="s">
        <v>416</v>
      </c>
      <c r="C5644" s="47" t="s">
        <v>354</v>
      </c>
      <c r="D5644" s="48">
        <v>197.99999999999997</v>
      </c>
      <c r="E5644" s="49">
        <v>40.0351</v>
      </c>
      <c r="F5644" s="49">
        <v>7.5552999999999995E-2</v>
      </c>
      <c r="G5644" s="49">
        <v>13.688599999999999</v>
      </c>
      <c r="H5644" s="49">
        <v>0.34367399999999998</v>
      </c>
      <c r="I5644" s="49">
        <v>0.21907599999999999</v>
      </c>
      <c r="J5644" s="49">
        <v>45.522300000000001</v>
      </c>
      <c r="K5644" s="49">
        <v>0.22437399999999999</v>
      </c>
      <c r="L5644" s="49">
        <v>100.13999</v>
      </c>
      <c r="M5644" s="47"/>
      <c r="N5644" s="50">
        <v>0.99854917061589044</v>
      </c>
      <c r="O5644" s="50">
        <v>1.4898950126259799E-3</v>
      </c>
      <c r="P5644" s="50">
        <v>0.28552462160691822</v>
      </c>
      <c r="Q5644" s="50">
        <v>6.8947592745534731E-3</v>
      </c>
      <c r="R5644" s="50">
        <v>4.6281676208877005E-3</v>
      </c>
      <c r="S5644" s="50">
        <v>1.6926270603801912</v>
      </c>
      <c r="T5644" s="50">
        <v>5.9959598415718638E-3</v>
      </c>
      <c r="U5644" s="50">
        <v>2.9966301026880453</v>
      </c>
      <c r="V5644" s="51">
        <v>85.566090598264907</v>
      </c>
      <c r="X5644" s="49">
        <v>0.21201999999999999</v>
      </c>
      <c r="Y5644" s="49">
        <v>22.946000000000002</v>
      </c>
      <c r="Z5644" s="49">
        <v>0.494896</v>
      </c>
      <c r="AA5644" s="49">
        <v>6.5074800000000002</v>
      </c>
      <c r="AB5644" s="49">
        <v>6.2252900000000002</v>
      </c>
      <c r="AC5644" s="49">
        <v>0.174681</v>
      </c>
      <c r="AD5644" s="49">
        <v>5.3449099999999996</v>
      </c>
      <c r="AE5644" s="312"/>
      <c r="AF5644" s="465" t="s">
        <v>1745</v>
      </c>
      <c r="AG5644" s="343">
        <v>30</v>
      </c>
      <c r="AH5644" s="343">
        <v>15</v>
      </c>
      <c r="AI5644" s="343"/>
      <c r="AJ5644" s="343"/>
      <c r="AK5644" s="343"/>
      <c r="AL5644" s="343"/>
      <c r="AM5644" s="343"/>
      <c r="AN5644" s="343"/>
      <c r="AO5644" s="343"/>
      <c r="AP5644" s="343"/>
      <c r="AQ5644" s="343"/>
      <c r="AR5644" s="343"/>
      <c r="AS5644" s="343"/>
      <c r="AT5644" s="343"/>
      <c r="AU5644" s="343"/>
      <c r="AV5644" s="343"/>
      <c r="AW5644" s="343"/>
      <c r="AX5644" s="343"/>
      <c r="AY5644" s="343"/>
      <c r="AZ5644" s="343"/>
      <c r="BA5644" s="343"/>
      <c r="BB5644" s="343"/>
      <c r="BC5644" s="343"/>
      <c r="BD5644" s="343"/>
      <c r="BE5644" s="475"/>
      <c r="BF5644" s="475"/>
      <c r="BG5644" s="475"/>
      <c r="BH5644" s="475"/>
      <c r="BI5644" s="475"/>
      <c r="BJ5644" s="475"/>
      <c r="BK5644" s="475"/>
      <c r="BL5644" s="475"/>
      <c r="BM5644" s="475"/>
      <c r="BN5644" s="475"/>
      <c r="BO5644" s="475"/>
      <c r="BP5644" s="306"/>
      <c r="BQ5644" s="496"/>
      <c r="BR5644" s="496"/>
      <c r="BS5644" s="496"/>
      <c r="BT5644" s="496"/>
      <c r="BU5644" s="496"/>
      <c r="BV5644" s="496"/>
    </row>
    <row r="5645" spans="1:74" s="52" customFormat="1" ht="12.75">
      <c r="A5645" s="45">
        <v>2346.9885393806389</v>
      </c>
      <c r="B5645" s="46" t="s">
        <v>416</v>
      </c>
      <c r="C5645" s="47" t="s">
        <v>354</v>
      </c>
      <c r="D5645" s="48">
        <v>203.99999999999997</v>
      </c>
      <c r="E5645" s="49">
        <v>40.103299999999997</v>
      </c>
      <c r="F5645" s="49">
        <v>9.4933000000000003E-2</v>
      </c>
      <c r="G5645" s="49">
        <v>13.769</v>
      </c>
      <c r="H5645" s="49">
        <v>0.31612600000000002</v>
      </c>
      <c r="I5645" s="49">
        <v>0.19132099999999999</v>
      </c>
      <c r="J5645" s="49">
        <v>45.4405</v>
      </c>
      <c r="K5645" s="49">
        <v>0.23482600000000001</v>
      </c>
      <c r="L5645" s="49">
        <v>100.19106599999999</v>
      </c>
      <c r="M5645" s="47"/>
      <c r="N5645" s="50">
        <v>0.99945465152221158</v>
      </c>
      <c r="O5645" s="50">
        <v>1.870577054974984E-3</v>
      </c>
      <c r="P5645" s="50">
        <v>0.28697322372066664</v>
      </c>
      <c r="Q5645" s="50">
        <v>6.3370493760640844E-3</v>
      </c>
      <c r="R5645" s="50">
        <v>4.0386048629043212E-3</v>
      </c>
      <c r="S5645" s="50">
        <v>1.6882417241754297</v>
      </c>
      <c r="T5645" s="50">
        <v>6.2702782045499931E-3</v>
      </c>
      <c r="U5645" s="50">
        <v>2.9943921374004807</v>
      </c>
      <c r="V5645" s="51">
        <v>85.471291414317392</v>
      </c>
      <c r="X5645" s="49">
        <v>0.21177799999999999</v>
      </c>
      <c r="Y5645" s="49">
        <v>17.916799999999999</v>
      </c>
      <c r="Z5645" s="49">
        <v>0.49299599999999999</v>
      </c>
      <c r="AA5645" s="49">
        <v>7.0741300000000003</v>
      </c>
      <c r="AB5645" s="49">
        <v>7.1142700000000003</v>
      </c>
      <c r="AC5645" s="49">
        <v>0.17483899999999999</v>
      </c>
      <c r="AD5645" s="49">
        <v>5.0365200000000003</v>
      </c>
      <c r="AE5645" s="312"/>
      <c r="AF5645" s="465" t="s">
        <v>1745</v>
      </c>
      <c r="AG5645" s="343">
        <v>30</v>
      </c>
      <c r="AH5645" s="343">
        <v>15</v>
      </c>
      <c r="AI5645" s="343"/>
      <c r="AJ5645" s="343"/>
      <c r="AK5645" s="343"/>
      <c r="AL5645" s="343"/>
      <c r="AM5645" s="343"/>
      <c r="AN5645" s="343"/>
      <c r="AO5645" s="343"/>
      <c r="AP5645" s="343"/>
      <c r="AQ5645" s="343"/>
      <c r="AR5645" s="343"/>
      <c r="AS5645" s="343"/>
      <c r="AT5645" s="343"/>
      <c r="AU5645" s="343"/>
      <c r="AV5645" s="343"/>
      <c r="AW5645" s="343"/>
      <c r="AX5645" s="343"/>
      <c r="AY5645" s="343"/>
      <c r="AZ5645" s="343"/>
      <c r="BA5645" s="343"/>
      <c r="BB5645" s="343"/>
      <c r="BC5645" s="343"/>
      <c r="BD5645" s="343"/>
      <c r="BE5645" s="475"/>
      <c r="BF5645" s="475"/>
      <c r="BG5645" s="475"/>
      <c r="BH5645" s="475"/>
      <c r="BI5645" s="475"/>
      <c r="BJ5645" s="475"/>
      <c r="BK5645" s="475"/>
      <c r="BL5645" s="475"/>
      <c r="BM5645" s="475"/>
      <c r="BN5645" s="475"/>
      <c r="BO5645" s="475"/>
      <c r="BP5645" s="306"/>
      <c r="BQ5645" s="496"/>
      <c r="BR5645" s="496"/>
      <c r="BS5645" s="496"/>
      <c r="BT5645" s="496"/>
      <c r="BU5645" s="496"/>
      <c r="BV5645" s="496"/>
    </row>
    <row r="5646" spans="1:74" s="52" customFormat="1" ht="12.75">
      <c r="A5646" s="45">
        <v>2346.9885393806389</v>
      </c>
      <c r="B5646" s="46" t="s">
        <v>416</v>
      </c>
      <c r="C5646" s="47" t="s">
        <v>354</v>
      </c>
      <c r="D5646" s="48">
        <v>209.99999999999997</v>
      </c>
      <c r="E5646" s="49">
        <v>40.079000000000001</v>
      </c>
      <c r="F5646" s="49">
        <v>4.1023999999999998E-2</v>
      </c>
      <c r="G5646" s="49">
        <v>13.8573</v>
      </c>
      <c r="H5646" s="49">
        <v>0.36221399999999998</v>
      </c>
      <c r="I5646" s="49">
        <v>0.17183100000000001</v>
      </c>
      <c r="J5646" s="49">
        <v>45.523000000000003</v>
      </c>
      <c r="K5646" s="49">
        <v>0.24155599999999999</v>
      </c>
      <c r="L5646" s="49">
        <v>100.31929400000001</v>
      </c>
      <c r="M5646" s="47"/>
      <c r="N5646" s="50">
        <v>0.99849878009035675</v>
      </c>
      <c r="O5646" s="50">
        <v>8.0806087631338913E-4</v>
      </c>
      <c r="P5646" s="50">
        <v>0.28871229221729461</v>
      </c>
      <c r="Q5646" s="50">
        <v>7.2583814216221837E-3</v>
      </c>
      <c r="R5646" s="50">
        <v>3.6259174993937952E-3</v>
      </c>
      <c r="S5646" s="50">
        <v>1.6907137389314846</v>
      </c>
      <c r="T5646" s="50">
        <v>6.447719539351914E-3</v>
      </c>
      <c r="U5646" s="50">
        <v>2.9973382931028838</v>
      </c>
      <c r="V5646" s="51">
        <v>85.414342962351682</v>
      </c>
      <c r="X5646" s="49">
        <v>0.211836</v>
      </c>
      <c r="Y5646" s="49">
        <v>39.785299999999999</v>
      </c>
      <c r="Z5646" s="49">
        <v>0.49205100000000002</v>
      </c>
      <c r="AA5646" s="49">
        <v>6.2387100000000002</v>
      </c>
      <c r="AB5646" s="49">
        <v>7.9854000000000003</v>
      </c>
      <c r="AC5646" s="49">
        <v>0.17479</v>
      </c>
      <c r="AD5646" s="49">
        <v>4.95465</v>
      </c>
      <c r="AE5646" s="312"/>
      <c r="AF5646" s="465" t="s">
        <v>1745</v>
      </c>
      <c r="AG5646" s="343">
        <v>30</v>
      </c>
      <c r="AH5646" s="343">
        <v>15</v>
      </c>
      <c r="AI5646" s="343"/>
      <c r="AJ5646" s="343"/>
      <c r="AK5646" s="343"/>
      <c r="AL5646" s="343"/>
      <c r="AM5646" s="343"/>
      <c r="AN5646" s="343"/>
      <c r="AO5646" s="343"/>
      <c r="AP5646" s="343"/>
      <c r="AQ5646" s="343"/>
      <c r="AR5646" s="343"/>
      <c r="AS5646" s="343"/>
      <c r="AT5646" s="343"/>
      <c r="AU5646" s="343"/>
      <c r="AV5646" s="343"/>
      <c r="AW5646" s="343"/>
      <c r="AX5646" s="343"/>
      <c r="AY5646" s="343"/>
      <c r="AZ5646" s="343"/>
      <c r="BA5646" s="343"/>
      <c r="BB5646" s="343"/>
      <c r="BC5646" s="343"/>
      <c r="BD5646" s="343"/>
      <c r="BE5646" s="475"/>
      <c r="BF5646" s="475"/>
      <c r="BG5646" s="475"/>
      <c r="BH5646" s="475"/>
      <c r="BI5646" s="475"/>
      <c r="BJ5646" s="475"/>
      <c r="BK5646" s="475"/>
      <c r="BL5646" s="475"/>
      <c r="BM5646" s="475"/>
      <c r="BN5646" s="475"/>
      <c r="BO5646" s="475"/>
      <c r="BP5646" s="306"/>
      <c r="BQ5646" s="496"/>
      <c r="BR5646" s="496"/>
      <c r="BS5646" s="496"/>
      <c r="BT5646" s="496"/>
      <c r="BU5646" s="496"/>
      <c r="BV5646" s="496"/>
    </row>
    <row r="5647" spans="1:74" s="52" customFormat="1" ht="12.75">
      <c r="A5647" s="45">
        <v>2346.9885393806389</v>
      </c>
      <c r="B5647" s="46" t="s">
        <v>416</v>
      </c>
      <c r="C5647" s="47" t="s">
        <v>354</v>
      </c>
      <c r="D5647" s="48">
        <v>215.99999999999997</v>
      </c>
      <c r="E5647" s="49">
        <v>40.0732</v>
      </c>
      <c r="F5647" s="49">
        <v>5.6086999999999998E-2</v>
      </c>
      <c r="G5647" s="49">
        <v>13.687099999999999</v>
      </c>
      <c r="H5647" s="49">
        <v>0.352661</v>
      </c>
      <c r="I5647" s="49">
        <v>0.21482299999999999</v>
      </c>
      <c r="J5647" s="49">
        <v>45.524500000000003</v>
      </c>
      <c r="K5647" s="49">
        <v>0.22024099999999999</v>
      </c>
      <c r="L5647" s="49">
        <v>100.160386</v>
      </c>
      <c r="M5647" s="47"/>
      <c r="N5647" s="50">
        <v>0.99929456518029758</v>
      </c>
      <c r="O5647" s="50">
        <v>1.105801379871187E-3</v>
      </c>
      <c r="P5647" s="50">
        <v>0.28543480982987046</v>
      </c>
      <c r="Q5647" s="50">
        <v>7.0736053913125988E-3</v>
      </c>
      <c r="R5647" s="50">
        <v>4.5373890429275506E-3</v>
      </c>
      <c r="S5647" s="50">
        <v>1.6923618693919578</v>
      </c>
      <c r="T5647" s="50">
        <v>5.8843069503475591E-3</v>
      </c>
      <c r="U5647" s="50">
        <v>2.9966261754643759</v>
      </c>
      <c r="V5647" s="51">
        <v>85.568040798704544</v>
      </c>
      <c r="X5647" s="49">
        <v>0.21190200000000001</v>
      </c>
      <c r="Y5647" s="49">
        <v>29.416699999999999</v>
      </c>
      <c r="Z5647" s="49">
        <v>0.49465999999999999</v>
      </c>
      <c r="AA5647" s="49">
        <v>6.4207799999999997</v>
      </c>
      <c r="AB5647" s="49">
        <v>6.4484000000000004</v>
      </c>
      <c r="AC5647" s="49">
        <v>0.174624</v>
      </c>
      <c r="AD5647" s="49">
        <v>5.2858400000000003</v>
      </c>
      <c r="AE5647" s="312"/>
      <c r="AF5647" s="465" t="s">
        <v>1745</v>
      </c>
      <c r="AG5647" s="343">
        <v>30</v>
      </c>
      <c r="AH5647" s="343">
        <v>15</v>
      </c>
      <c r="AI5647" s="343"/>
      <c r="AJ5647" s="343"/>
      <c r="AK5647" s="343"/>
      <c r="AL5647" s="343"/>
      <c r="AM5647" s="343"/>
      <c r="AN5647" s="343"/>
      <c r="AO5647" s="343"/>
      <c r="AP5647" s="343"/>
      <c r="AQ5647" s="343"/>
      <c r="AR5647" s="343"/>
      <c r="AS5647" s="343"/>
      <c r="AT5647" s="343"/>
      <c r="AU5647" s="343"/>
      <c r="AV5647" s="343"/>
      <c r="AW5647" s="343"/>
      <c r="AX5647" s="343"/>
      <c r="AY5647" s="343"/>
      <c r="AZ5647" s="343"/>
      <c r="BA5647" s="343"/>
      <c r="BB5647" s="343"/>
      <c r="BC5647" s="343"/>
      <c r="BD5647" s="343"/>
      <c r="BE5647" s="475"/>
      <c r="BF5647" s="475"/>
      <c r="BG5647" s="475"/>
      <c r="BH5647" s="475"/>
      <c r="BI5647" s="475"/>
      <c r="BJ5647" s="475"/>
      <c r="BK5647" s="475"/>
      <c r="BL5647" s="475"/>
      <c r="BM5647" s="475"/>
      <c r="BN5647" s="475"/>
      <c r="BO5647" s="475"/>
      <c r="BP5647" s="306"/>
      <c r="BQ5647" s="496"/>
      <c r="BR5647" s="496"/>
      <c r="BS5647" s="496"/>
      <c r="BT5647" s="496"/>
      <c r="BU5647" s="496"/>
      <c r="BV5647" s="496"/>
    </row>
    <row r="5648" spans="1:74" s="52" customFormat="1" ht="12.75">
      <c r="A5648" s="45">
        <v>2346.9885393806389</v>
      </c>
      <c r="B5648" s="46" t="s">
        <v>416</v>
      </c>
      <c r="C5648" s="47" t="s">
        <v>354</v>
      </c>
      <c r="D5648" s="48">
        <v>221.99999999999997</v>
      </c>
      <c r="E5648" s="49">
        <v>39.998100000000001</v>
      </c>
      <c r="F5648" s="49">
        <v>7.4083999999999997E-2</v>
      </c>
      <c r="G5648" s="49">
        <v>13.841699999999999</v>
      </c>
      <c r="H5648" s="49">
        <v>0.30450500000000003</v>
      </c>
      <c r="I5648" s="49">
        <v>0.194244</v>
      </c>
      <c r="J5648" s="49">
        <v>45.355899999999998</v>
      </c>
      <c r="K5648" s="49">
        <v>0.222606</v>
      </c>
      <c r="L5648" s="49">
        <v>100.02120099999999</v>
      </c>
      <c r="M5648" s="47"/>
      <c r="N5648" s="50">
        <v>0.99922364945580089</v>
      </c>
      <c r="O5648" s="50">
        <v>1.4632656596898388E-3</v>
      </c>
      <c r="P5648" s="50">
        <v>0.28918034314110969</v>
      </c>
      <c r="Q5648" s="50">
        <v>6.1187352611036701E-3</v>
      </c>
      <c r="R5648" s="50">
        <v>4.1101407507392823E-3</v>
      </c>
      <c r="S5648" s="50">
        <v>1.6891401192631195</v>
      </c>
      <c r="T5648" s="50">
        <v>5.9582381209013317E-3</v>
      </c>
      <c r="U5648" s="50">
        <v>2.9960796008432493</v>
      </c>
      <c r="V5648" s="51">
        <v>85.382532878941547</v>
      </c>
      <c r="X5648" s="49">
        <v>0.21203900000000001</v>
      </c>
      <c r="Y5648" s="49">
        <v>22.494299999999999</v>
      </c>
      <c r="Z5648" s="49">
        <v>0.491537</v>
      </c>
      <c r="AA5648" s="49">
        <v>7.2484799999999998</v>
      </c>
      <c r="AB5648" s="49">
        <v>7.1049199999999999</v>
      </c>
      <c r="AC5648" s="49">
        <v>0.17501700000000001</v>
      </c>
      <c r="AD5648" s="49">
        <v>5.3384900000000002</v>
      </c>
      <c r="AE5648" s="312"/>
      <c r="AF5648" s="465" t="s">
        <v>1745</v>
      </c>
      <c r="AG5648" s="343">
        <v>30</v>
      </c>
      <c r="AH5648" s="343">
        <v>15</v>
      </c>
      <c r="AI5648" s="343"/>
      <c r="AJ5648" s="343"/>
      <c r="AK5648" s="343"/>
      <c r="AL5648" s="343"/>
      <c r="AM5648" s="343"/>
      <c r="AN5648" s="343"/>
      <c r="AO5648" s="343"/>
      <c r="AP5648" s="343"/>
      <c r="AQ5648" s="343"/>
      <c r="AR5648" s="343"/>
      <c r="AS5648" s="343"/>
      <c r="AT5648" s="343"/>
      <c r="AU5648" s="343"/>
      <c r="AV5648" s="343"/>
      <c r="AW5648" s="343"/>
      <c r="AX5648" s="343"/>
      <c r="AY5648" s="343"/>
      <c r="AZ5648" s="343"/>
      <c r="BA5648" s="343"/>
      <c r="BB5648" s="343"/>
      <c r="BC5648" s="343"/>
      <c r="BD5648" s="343"/>
      <c r="BE5648" s="475"/>
      <c r="BF5648" s="475"/>
      <c r="BG5648" s="475"/>
      <c r="BH5648" s="475"/>
      <c r="BI5648" s="475"/>
      <c r="BJ5648" s="475"/>
      <c r="BK5648" s="475"/>
      <c r="BL5648" s="475"/>
      <c r="BM5648" s="475"/>
      <c r="BN5648" s="475"/>
      <c r="BO5648" s="475"/>
      <c r="BP5648" s="306"/>
      <c r="BQ5648" s="496"/>
      <c r="BR5648" s="496"/>
      <c r="BS5648" s="496"/>
      <c r="BT5648" s="496"/>
      <c r="BU5648" s="496"/>
      <c r="BV5648" s="496"/>
    </row>
    <row r="5649" spans="1:74" s="52" customFormat="1" ht="12.75">
      <c r="A5649" s="45">
        <v>2346.9885393806389</v>
      </c>
      <c r="B5649" s="46" t="s">
        <v>416</v>
      </c>
      <c r="C5649" s="47" t="s">
        <v>354</v>
      </c>
      <c r="D5649" s="48">
        <v>227.99999999999997</v>
      </c>
      <c r="E5649" s="49">
        <v>39.997599999999998</v>
      </c>
      <c r="F5649" s="49">
        <v>8.0518999999999993E-2</v>
      </c>
      <c r="G5649" s="49">
        <v>13.7986</v>
      </c>
      <c r="H5649" s="49">
        <v>0.30505100000000002</v>
      </c>
      <c r="I5649" s="49">
        <v>0.18476000000000001</v>
      </c>
      <c r="J5649" s="49">
        <v>45.533499999999997</v>
      </c>
      <c r="K5649" s="49">
        <v>0.224911</v>
      </c>
      <c r="L5649" s="49">
        <v>100.176625</v>
      </c>
      <c r="M5649" s="47"/>
      <c r="N5649" s="50">
        <v>0.9972535840302158</v>
      </c>
      <c r="O5649" s="50">
        <v>1.5872504561080902E-3</v>
      </c>
      <c r="P5649" s="50">
        <v>0.28771512444420955</v>
      </c>
      <c r="Q5649" s="50">
        <v>6.1176977756133028E-3</v>
      </c>
      <c r="R5649" s="50">
        <v>3.9018032462519187E-3</v>
      </c>
      <c r="S5649" s="50">
        <v>1.6924320955121028</v>
      </c>
      <c r="T5649" s="50">
        <v>6.0081396263185248E-3</v>
      </c>
      <c r="U5649" s="50">
        <v>2.9965344350797358</v>
      </c>
      <c r="V5649" s="51">
        <v>85.470013464425264</v>
      </c>
      <c r="X5649" s="49">
        <v>0.212006</v>
      </c>
      <c r="Y5649" s="49">
        <v>20.7944</v>
      </c>
      <c r="Z5649" s="49">
        <v>0.49246800000000002</v>
      </c>
      <c r="AA5649" s="49">
        <v>7.33317</v>
      </c>
      <c r="AB5649" s="49">
        <v>7.4760200000000001</v>
      </c>
      <c r="AC5649" s="49">
        <v>0.174622</v>
      </c>
      <c r="AD5649" s="49">
        <v>5.29542</v>
      </c>
      <c r="AE5649" s="312"/>
      <c r="AF5649" s="465" t="s">
        <v>1745</v>
      </c>
      <c r="AG5649" s="343">
        <v>30</v>
      </c>
      <c r="AH5649" s="343">
        <v>15</v>
      </c>
      <c r="AI5649" s="343"/>
      <c r="AJ5649" s="343"/>
      <c r="AK5649" s="343"/>
      <c r="AL5649" s="343"/>
      <c r="AM5649" s="343"/>
      <c r="AN5649" s="343"/>
      <c r="AO5649" s="343"/>
      <c r="AP5649" s="343"/>
      <c r="AQ5649" s="343"/>
      <c r="AR5649" s="343"/>
      <c r="AS5649" s="343"/>
      <c r="AT5649" s="343"/>
      <c r="AU5649" s="343"/>
      <c r="AV5649" s="343"/>
      <c r="AW5649" s="343"/>
      <c r="AX5649" s="343"/>
      <c r="AY5649" s="343"/>
      <c r="AZ5649" s="343"/>
      <c r="BA5649" s="343"/>
      <c r="BB5649" s="343"/>
      <c r="BC5649" s="343"/>
      <c r="BD5649" s="343"/>
      <c r="BE5649" s="475"/>
      <c r="BF5649" s="475"/>
      <c r="BG5649" s="475"/>
      <c r="BH5649" s="475"/>
      <c r="BI5649" s="475"/>
      <c r="BJ5649" s="475"/>
      <c r="BK5649" s="475"/>
      <c r="BL5649" s="475"/>
      <c r="BM5649" s="475"/>
      <c r="BN5649" s="475"/>
      <c r="BO5649" s="475"/>
      <c r="BP5649" s="306"/>
      <c r="BQ5649" s="496"/>
      <c r="BR5649" s="496"/>
      <c r="BS5649" s="496"/>
      <c r="BT5649" s="496"/>
      <c r="BU5649" s="496"/>
      <c r="BV5649" s="496"/>
    </row>
    <row r="5650" spans="1:74" s="52" customFormat="1" ht="12.75">
      <c r="A5650" s="38"/>
      <c r="B5650" s="46"/>
      <c r="C5650" s="47"/>
      <c r="D5650" s="48"/>
      <c r="E5650" s="49"/>
      <c r="F5650" s="49"/>
      <c r="G5650" s="49"/>
      <c r="H5650" s="49"/>
      <c r="I5650" s="49"/>
      <c r="J5650" s="49"/>
      <c r="K5650" s="49"/>
      <c r="L5650" s="49"/>
      <c r="M5650" s="47"/>
      <c r="N5650" s="50"/>
      <c r="O5650" s="50"/>
      <c r="P5650" s="50"/>
      <c r="Q5650" s="50"/>
      <c r="R5650" s="50"/>
      <c r="S5650" s="50"/>
      <c r="T5650" s="50"/>
      <c r="U5650" s="50"/>
      <c r="V5650" s="51"/>
      <c r="AE5650" s="312"/>
      <c r="AF5650" s="312"/>
      <c r="AG5650" s="312"/>
      <c r="AH5650" s="312"/>
      <c r="AI5650" s="312"/>
      <c r="AJ5650" s="312"/>
      <c r="AK5650" s="312"/>
      <c r="AL5650" s="312"/>
      <c r="AM5650" s="312"/>
      <c r="AN5650" s="312"/>
      <c r="AO5650" s="312"/>
      <c r="AP5650" s="312"/>
      <c r="AQ5650" s="312"/>
      <c r="AR5650" s="312"/>
      <c r="AS5650" s="312"/>
      <c r="AT5650" s="312"/>
      <c r="AU5650" s="312"/>
      <c r="AV5650" s="312"/>
      <c r="AW5650" s="312"/>
      <c r="AX5650" s="312"/>
      <c r="AY5650" s="312"/>
      <c r="AZ5650" s="312"/>
      <c r="BA5650" s="312"/>
      <c r="BB5650" s="312"/>
      <c r="BC5650" s="312"/>
      <c r="BD5650" s="312"/>
      <c r="BE5650" s="306"/>
      <c r="BF5650" s="306"/>
      <c r="BG5650" s="306"/>
      <c r="BH5650" s="306"/>
      <c r="BI5650" s="306"/>
      <c r="BJ5650" s="306"/>
      <c r="BK5650" s="306"/>
      <c r="BL5650" s="306"/>
      <c r="BM5650" s="306"/>
      <c r="BN5650" s="306"/>
      <c r="BO5650" s="306"/>
      <c r="BP5650" s="306"/>
      <c r="BQ5650" s="496"/>
      <c r="BR5650" s="496"/>
      <c r="BS5650" s="496"/>
      <c r="BT5650" s="496"/>
      <c r="BU5650" s="496"/>
      <c r="BV5650" s="496"/>
    </row>
    <row r="5651" spans="1:74" s="52" customFormat="1" ht="12.75">
      <c r="A5651" s="45">
        <v>2346.9885393806389</v>
      </c>
      <c r="B5651" s="46" t="s">
        <v>416</v>
      </c>
      <c r="C5651" s="47" t="s">
        <v>418</v>
      </c>
      <c r="D5651" s="48">
        <v>0</v>
      </c>
      <c r="E5651" s="49">
        <v>37.547600000000003</v>
      </c>
      <c r="F5651" s="49">
        <v>2.8656000000000001E-2</v>
      </c>
      <c r="G5651" s="49">
        <v>26.4529</v>
      </c>
      <c r="H5651" s="49">
        <v>0.164073</v>
      </c>
      <c r="I5651" s="49">
        <v>0.31173899999999999</v>
      </c>
      <c r="J5651" s="49">
        <v>35.023299999999999</v>
      </c>
      <c r="K5651" s="49">
        <v>0.31358999999999998</v>
      </c>
      <c r="L5651" s="49">
        <v>99.865161000000001</v>
      </c>
      <c r="M5651" s="47"/>
      <c r="N5651" s="50">
        <v>0.99919603488092645</v>
      </c>
      <c r="O5651" s="50">
        <v>6.0291973960380706E-4</v>
      </c>
      <c r="P5651" s="50">
        <v>0.58870510726651615</v>
      </c>
      <c r="Q5651" s="50">
        <v>3.5119597571382287E-3</v>
      </c>
      <c r="R5651" s="50">
        <v>7.0266026718710812E-3</v>
      </c>
      <c r="S5651" s="50">
        <v>1.3894218653659485</v>
      </c>
      <c r="T5651" s="50">
        <v>8.9410468783709448E-3</v>
      </c>
      <c r="U5651" s="50">
        <v>2.9981363995868722</v>
      </c>
      <c r="V5651" s="51">
        <v>70.239265961624525</v>
      </c>
      <c r="X5651" s="49">
        <v>0.21820100000000001</v>
      </c>
      <c r="Y5651" s="49">
        <v>56.3673</v>
      </c>
      <c r="Z5651" s="49">
        <v>0.35094500000000001</v>
      </c>
      <c r="AA5651" s="49">
        <v>12.728999999999999</v>
      </c>
      <c r="AB5651" s="49">
        <v>4.8936700000000002</v>
      </c>
      <c r="AC5651" s="49">
        <v>0.207952</v>
      </c>
      <c r="AD5651" s="49">
        <v>4.1350699999999998</v>
      </c>
      <c r="AE5651" s="226"/>
      <c r="AF5651" s="465" t="s">
        <v>1745</v>
      </c>
      <c r="AG5651" s="343">
        <v>30</v>
      </c>
      <c r="AH5651" s="343">
        <v>15</v>
      </c>
      <c r="AI5651" s="343"/>
      <c r="AJ5651" s="343"/>
      <c r="AK5651" s="343"/>
      <c r="AL5651" s="343"/>
      <c r="AM5651" s="343"/>
      <c r="AN5651" s="343"/>
      <c r="AO5651" s="343"/>
      <c r="AP5651" s="343"/>
      <c r="AQ5651" s="343"/>
      <c r="AR5651" s="343"/>
      <c r="AS5651" s="343"/>
      <c r="AT5651" s="343"/>
      <c r="AU5651" s="343"/>
      <c r="AV5651" s="343"/>
      <c r="AW5651" s="343"/>
      <c r="AX5651" s="343"/>
      <c r="AY5651" s="343"/>
      <c r="AZ5651" s="343"/>
      <c r="BA5651" s="343"/>
      <c r="BB5651" s="343"/>
      <c r="BC5651" s="343"/>
      <c r="BD5651" s="343"/>
      <c r="BE5651" s="475"/>
      <c r="BF5651" s="475"/>
      <c r="BG5651" s="475"/>
      <c r="BH5651" s="475"/>
      <c r="BI5651" s="475"/>
      <c r="BJ5651" s="475"/>
      <c r="BK5651" s="475"/>
      <c r="BL5651" s="475"/>
      <c r="BM5651" s="475"/>
      <c r="BN5651" s="475"/>
      <c r="BO5651" s="475"/>
      <c r="BP5651" s="306"/>
      <c r="BQ5651" s="496"/>
      <c r="BR5651" s="496"/>
      <c r="BS5651" s="496"/>
      <c r="BT5651" s="496"/>
      <c r="BU5651" s="496"/>
      <c r="BV5651" s="496"/>
    </row>
    <row r="5652" spans="1:74" s="52" customFormat="1" ht="12.75">
      <c r="A5652" s="45">
        <v>2346.9885393806389</v>
      </c>
      <c r="B5652" s="46" t="s">
        <v>416</v>
      </c>
      <c r="C5652" s="47" t="s">
        <v>418</v>
      </c>
      <c r="D5652" s="48">
        <v>5</v>
      </c>
      <c r="E5652" s="49">
        <v>38.832900000000002</v>
      </c>
      <c r="F5652" s="49">
        <v>4.4738E-2</v>
      </c>
      <c r="G5652" s="49">
        <v>20.591699999999999</v>
      </c>
      <c r="H5652" s="49">
        <v>0.18006900000000001</v>
      </c>
      <c r="I5652" s="49">
        <v>0.27689799999999998</v>
      </c>
      <c r="J5652" s="49">
        <v>40.082000000000001</v>
      </c>
      <c r="K5652" s="49">
        <v>0.256216</v>
      </c>
      <c r="L5652" s="49">
        <v>100.29066500000002</v>
      </c>
      <c r="M5652" s="47"/>
      <c r="N5652" s="50">
        <v>0.99897107966271981</v>
      </c>
      <c r="O5652" s="50">
        <v>9.0992389797169145E-4</v>
      </c>
      <c r="P5652" s="50">
        <v>0.44299751240750235</v>
      </c>
      <c r="Q5652" s="50">
        <v>3.7259406796814562E-3</v>
      </c>
      <c r="R5652" s="50">
        <v>6.0333517975141374E-3</v>
      </c>
      <c r="S5652" s="50">
        <v>1.5371314923737238</v>
      </c>
      <c r="T5652" s="50">
        <v>7.0618255577999979E-3</v>
      </c>
      <c r="U5652" s="50">
        <v>2.9976237750983881</v>
      </c>
      <c r="V5652" s="51">
        <v>77.627845896007827</v>
      </c>
      <c r="X5652" s="49">
        <v>0.21490200000000001</v>
      </c>
      <c r="Y5652" s="49">
        <v>36.258400000000002</v>
      </c>
      <c r="Z5652" s="49">
        <v>0.39983400000000002</v>
      </c>
      <c r="AA5652" s="49">
        <v>11.672499999999999</v>
      </c>
      <c r="AB5652" s="49">
        <v>5.3842400000000001</v>
      </c>
      <c r="AC5652" s="49">
        <v>0.19050800000000001</v>
      </c>
      <c r="AD5652" s="49">
        <v>4.8689</v>
      </c>
      <c r="AE5652" s="226"/>
      <c r="AF5652" s="465" t="s">
        <v>1745</v>
      </c>
      <c r="AG5652" s="343">
        <v>30</v>
      </c>
      <c r="AH5652" s="343">
        <v>15</v>
      </c>
      <c r="AI5652" s="343"/>
      <c r="AJ5652" s="343"/>
      <c r="AK5652" s="343"/>
      <c r="AL5652" s="343"/>
      <c r="AM5652" s="343"/>
      <c r="AN5652" s="343"/>
      <c r="AO5652" s="343"/>
      <c r="AP5652" s="343"/>
      <c r="AQ5652" s="343"/>
      <c r="AR5652" s="343"/>
      <c r="AS5652" s="343"/>
      <c r="AT5652" s="343"/>
      <c r="AU5652" s="343"/>
      <c r="AV5652" s="343"/>
      <c r="AW5652" s="343"/>
      <c r="AX5652" s="343"/>
      <c r="AY5652" s="343"/>
      <c r="AZ5652" s="343"/>
      <c r="BA5652" s="343"/>
      <c r="BB5652" s="343"/>
      <c r="BC5652" s="343"/>
      <c r="BD5652" s="343"/>
      <c r="BE5652" s="475"/>
      <c r="BF5652" s="475"/>
      <c r="BG5652" s="475"/>
      <c r="BH5652" s="475"/>
      <c r="BI5652" s="475"/>
      <c r="BJ5652" s="475"/>
      <c r="BK5652" s="475"/>
      <c r="BL5652" s="475"/>
      <c r="BM5652" s="475"/>
      <c r="BN5652" s="475"/>
      <c r="BO5652" s="475"/>
      <c r="BP5652" s="306"/>
      <c r="BQ5652" s="496"/>
      <c r="BR5652" s="496"/>
      <c r="BS5652" s="496"/>
      <c r="BT5652" s="496"/>
      <c r="BU5652" s="496"/>
      <c r="BV5652" s="496"/>
    </row>
    <row r="5653" spans="1:74" s="52" customFormat="1" ht="12.75">
      <c r="A5653" s="45">
        <v>2346.9885393806389</v>
      </c>
      <c r="B5653" s="46" t="s">
        <v>416</v>
      </c>
      <c r="C5653" s="47" t="s">
        <v>418</v>
      </c>
      <c r="D5653" s="48">
        <v>10</v>
      </c>
      <c r="E5653" s="49">
        <v>39.015799999999999</v>
      </c>
      <c r="F5653" s="49">
        <v>3.8774999999999997E-2</v>
      </c>
      <c r="G5653" s="49">
        <v>19.141300000000001</v>
      </c>
      <c r="H5653" s="49">
        <v>0.15278600000000001</v>
      </c>
      <c r="I5653" s="49">
        <v>0.26190000000000002</v>
      </c>
      <c r="J5653" s="49">
        <v>41.085000000000001</v>
      </c>
      <c r="K5653" s="49">
        <v>0.25121199999999999</v>
      </c>
      <c r="L5653" s="49">
        <v>99.970406999999994</v>
      </c>
      <c r="M5653" s="47"/>
      <c r="N5653" s="50">
        <v>0.99991386908764079</v>
      </c>
      <c r="O5653" s="50">
        <v>7.8568651165671858E-4</v>
      </c>
      <c r="P5653" s="50">
        <v>0.41025085974072406</v>
      </c>
      <c r="Q5653" s="50">
        <v>3.1495574116849976E-3</v>
      </c>
      <c r="R5653" s="50">
        <v>5.6851681394702817E-3</v>
      </c>
      <c r="S5653" s="50">
        <v>1.5696900766527224</v>
      </c>
      <c r="T5653" s="50">
        <v>6.8979509911958458E-3</v>
      </c>
      <c r="U5653" s="50">
        <v>2.9970870316530789</v>
      </c>
      <c r="V5653" s="51">
        <v>79.279641518599291</v>
      </c>
      <c r="X5653" s="49">
        <v>0.21451000000000001</v>
      </c>
      <c r="Y5653" s="49">
        <v>41.262599999999999</v>
      </c>
      <c r="Z5653" s="49">
        <v>0.41556700000000002</v>
      </c>
      <c r="AA5653" s="49">
        <v>13.767300000000001</v>
      </c>
      <c r="AB5653" s="49">
        <v>5.5401699999999998</v>
      </c>
      <c r="AC5653" s="49">
        <v>0.187334</v>
      </c>
      <c r="AD5653" s="49">
        <v>4.9026100000000001</v>
      </c>
      <c r="AE5653" s="226"/>
      <c r="AF5653" s="465" t="s">
        <v>1745</v>
      </c>
      <c r="AG5653" s="343">
        <v>30</v>
      </c>
      <c r="AH5653" s="343">
        <v>15</v>
      </c>
      <c r="AI5653" s="343"/>
      <c r="AJ5653" s="343"/>
      <c r="AK5653" s="343"/>
      <c r="AL5653" s="343"/>
      <c r="AM5653" s="343"/>
      <c r="AN5653" s="343"/>
      <c r="AO5653" s="343"/>
      <c r="AP5653" s="343"/>
      <c r="AQ5653" s="343"/>
      <c r="AR5653" s="343"/>
      <c r="AS5653" s="343"/>
      <c r="AT5653" s="343"/>
      <c r="AU5653" s="343"/>
      <c r="AV5653" s="343"/>
      <c r="AW5653" s="343"/>
      <c r="AX5653" s="343"/>
      <c r="AY5653" s="343"/>
      <c r="AZ5653" s="343"/>
      <c r="BA5653" s="343"/>
      <c r="BB5653" s="343"/>
      <c r="BC5653" s="343"/>
      <c r="BD5653" s="343"/>
      <c r="BE5653" s="475"/>
      <c r="BF5653" s="475"/>
      <c r="BG5653" s="475"/>
      <c r="BH5653" s="475"/>
      <c r="BI5653" s="475"/>
      <c r="BJ5653" s="475"/>
      <c r="BK5653" s="475"/>
      <c r="BL5653" s="475"/>
      <c r="BM5653" s="475"/>
      <c r="BN5653" s="475"/>
      <c r="BO5653" s="475"/>
      <c r="BP5653" s="306"/>
      <c r="BQ5653" s="496"/>
      <c r="BR5653" s="496"/>
      <c r="BS5653" s="496"/>
      <c r="BT5653" s="496"/>
      <c r="BU5653" s="496"/>
      <c r="BV5653" s="496"/>
    </row>
    <row r="5654" spans="1:74" s="52" customFormat="1" ht="12.75">
      <c r="A5654" s="45">
        <v>2346.9885393806389</v>
      </c>
      <c r="B5654" s="46" t="s">
        <v>416</v>
      </c>
      <c r="C5654" s="47" t="s">
        <v>418</v>
      </c>
      <c r="D5654" s="48">
        <v>15</v>
      </c>
      <c r="E5654" s="49">
        <v>39.110100000000003</v>
      </c>
      <c r="F5654" s="49">
        <v>5.6918000000000003E-2</v>
      </c>
      <c r="G5654" s="49">
        <v>18.273199999999999</v>
      </c>
      <c r="H5654" s="49">
        <v>0.21590200000000001</v>
      </c>
      <c r="I5654" s="49">
        <v>0.26305000000000001</v>
      </c>
      <c r="J5654" s="49">
        <v>41.927999999999997</v>
      </c>
      <c r="K5654" s="49">
        <v>0.29287400000000002</v>
      </c>
      <c r="L5654" s="49">
        <v>100.17975700000001</v>
      </c>
      <c r="M5654" s="47"/>
      <c r="N5654" s="50">
        <v>0.99648494139226296</v>
      </c>
      <c r="O5654" s="50">
        <v>1.1465865952819323E-3</v>
      </c>
      <c r="P5654" s="50">
        <v>0.38936097016206184</v>
      </c>
      <c r="Q5654" s="50">
        <v>4.4246851376039953E-3</v>
      </c>
      <c r="R5654" s="50">
        <v>5.6768296104780904E-3</v>
      </c>
      <c r="S5654" s="50">
        <v>1.5925552422958691</v>
      </c>
      <c r="T5654" s="50">
        <v>7.9950333550440587E-3</v>
      </c>
      <c r="U5654" s="50">
        <v>2.9988368208381257</v>
      </c>
      <c r="V5654" s="51">
        <v>80.354317316008817</v>
      </c>
      <c r="X5654" s="49">
        <v>0.21429000000000001</v>
      </c>
      <c r="Y5654" s="49">
        <v>27.6676</v>
      </c>
      <c r="Z5654" s="49">
        <v>0.425732</v>
      </c>
      <c r="AA5654" s="49">
        <v>9.8180399999999999</v>
      </c>
      <c r="AB5654" s="49">
        <v>5.4718499999999999</v>
      </c>
      <c r="AC5654" s="49">
        <v>0.18487799999999999</v>
      </c>
      <c r="AD5654" s="49">
        <v>4.3807600000000004</v>
      </c>
      <c r="AE5654" s="226"/>
      <c r="AF5654" s="465" t="s">
        <v>1745</v>
      </c>
      <c r="AG5654" s="343">
        <v>30</v>
      </c>
      <c r="AH5654" s="343">
        <v>15</v>
      </c>
      <c r="AI5654" s="343"/>
      <c r="AJ5654" s="343"/>
      <c r="AK5654" s="343"/>
      <c r="AL5654" s="343"/>
      <c r="AM5654" s="343"/>
      <c r="AN5654" s="343"/>
      <c r="AO5654" s="343"/>
      <c r="AP5654" s="343"/>
      <c r="AQ5654" s="343"/>
      <c r="AR5654" s="343"/>
      <c r="AS5654" s="343"/>
      <c r="AT5654" s="343"/>
      <c r="AU5654" s="343"/>
      <c r="AV5654" s="343"/>
      <c r="AW5654" s="343"/>
      <c r="AX5654" s="343"/>
      <c r="AY5654" s="343"/>
      <c r="AZ5654" s="343"/>
      <c r="BA5654" s="343"/>
      <c r="BB5654" s="343"/>
      <c r="BC5654" s="343"/>
      <c r="BD5654" s="343"/>
      <c r="BE5654" s="475"/>
      <c r="BF5654" s="475"/>
      <c r="BG5654" s="475"/>
      <c r="BH5654" s="475"/>
      <c r="BI5654" s="475"/>
      <c r="BJ5654" s="475"/>
      <c r="BK5654" s="475"/>
      <c r="BL5654" s="475"/>
      <c r="BM5654" s="475"/>
      <c r="BN5654" s="475"/>
      <c r="BO5654" s="475"/>
      <c r="BP5654" s="306"/>
      <c r="BQ5654" s="496"/>
      <c r="BR5654" s="496"/>
      <c r="BS5654" s="496"/>
      <c r="BT5654" s="496"/>
      <c r="BU5654" s="496"/>
      <c r="BV5654" s="496"/>
    </row>
    <row r="5655" spans="1:74" s="52" customFormat="1" ht="12.75">
      <c r="A5655" s="45">
        <v>2346.9885393806389</v>
      </c>
      <c r="B5655" s="46" t="s">
        <v>416</v>
      </c>
      <c r="C5655" s="47" t="s">
        <v>418</v>
      </c>
      <c r="D5655" s="48">
        <v>20</v>
      </c>
      <c r="E5655" s="49">
        <v>39.146099999999997</v>
      </c>
      <c r="F5655" s="49">
        <v>5.1998999999999997E-2</v>
      </c>
      <c r="G5655" s="49">
        <v>17.982700000000001</v>
      </c>
      <c r="H5655" s="49">
        <v>0.17539399999999999</v>
      </c>
      <c r="I5655" s="49">
        <v>0.26735300000000001</v>
      </c>
      <c r="J5655" s="49">
        <v>42.213200000000001</v>
      </c>
      <c r="K5655" s="49">
        <v>0.25672499999999998</v>
      </c>
      <c r="L5655" s="49">
        <v>100.12590300000001</v>
      </c>
      <c r="M5655" s="47"/>
      <c r="N5655" s="50">
        <v>0.99645553970048129</v>
      </c>
      <c r="O5655" s="50">
        <v>1.0465014430561124E-3</v>
      </c>
      <c r="P5655" s="50">
        <v>0.38280739418806253</v>
      </c>
      <c r="Q5655" s="50">
        <v>3.5911045547090265E-3</v>
      </c>
      <c r="R5655" s="50">
        <v>5.7642157228425953E-3</v>
      </c>
      <c r="S5655" s="50">
        <v>1.6018662294450705</v>
      </c>
      <c r="T5655" s="50">
        <v>7.0015667689880606E-3</v>
      </c>
      <c r="U5655" s="50">
        <v>2.9995055203532752</v>
      </c>
      <c r="V5655" s="51">
        <v>80.711821347869915</v>
      </c>
      <c r="X5655" s="49">
        <v>0.214198</v>
      </c>
      <c r="Y5655" s="49">
        <v>31.204799999999999</v>
      </c>
      <c r="Z5655" s="49">
        <v>0.42923499999999998</v>
      </c>
      <c r="AA5655" s="49">
        <v>11.9892</v>
      </c>
      <c r="AB5655" s="49">
        <v>5.4467800000000004</v>
      </c>
      <c r="AC5655" s="49">
        <v>0.18401799999999999</v>
      </c>
      <c r="AD5655" s="49">
        <v>4.80471</v>
      </c>
      <c r="AE5655" s="226"/>
      <c r="AF5655" s="465" t="s">
        <v>1745</v>
      </c>
      <c r="AG5655" s="343">
        <v>30</v>
      </c>
      <c r="AH5655" s="343">
        <v>15</v>
      </c>
      <c r="AI5655" s="343"/>
      <c r="AJ5655" s="343"/>
      <c r="AK5655" s="343"/>
      <c r="AL5655" s="343"/>
      <c r="AM5655" s="343"/>
      <c r="AN5655" s="343"/>
      <c r="AO5655" s="343"/>
      <c r="AP5655" s="343"/>
      <c r="AQ5655" s="343"/>
      <c r="AR5655" s="343"/>
      <c r="AS5655" s="343"/>
      <c r="AT5655" s="343"/>
      <c r="AU5655" s="343"/>
      <c r="AV5655" s="343"/>
      <c r="AW5655" s="343"/>
      <c r="AX5655" s="343"/>
      <c r="AY5655" s="343"/>
      <c r="AZ5655" s="343"/>
      <c r="BA5655" s="343"/>
      <c r="BB5655" s="343"/>
      <c r="BC5655" s="343"/>
      <c r="BD5655" s="343"/>
      <c r="BE5655" s="475"/>
      <c r="BF5655" s="475"/>
      <c r="BG5655" s="475"/>
      <c r="BH5655" s="475"/>
      <c r="BI5655" s="475"/>
      <c r="BJ5655" s="475"/>
      <c r="BK5655" s="475"/>
      <c r="BL5655" s="475"/>
      <c r="BM5655" s="475"/>
      <c r="BN5655" s="475"/>
      <c r="BO5655" s="475"/>
      <c r="BP5655" s="306"/>
      <c r="BQ5655" s="496"/>
      <c r="BR5655" s="496"/>
      <c r="BS5655" s="496"/>
      <c r="BT5655" s="496"/>
      <c r="BU5655" s="496"/>
      <c r="BV5655" s="496"/>
    </row>
    <row r="5656" spans="1:74" s="52" customFormat="1" ht="12.75">
      <c r="A5656" s="45">
        <v>2346.9885393806389</v>
      </c>
      <c r="B5656" s="46" t="s">
        <v>416</v>
      </c>
      <c r="C5656" s="47" t="s">
        <v>418</v>
      </c>
      <c r="D5656" s="48">
        <v>25</v>
      </c>
      <c r="E5656" s="49">
        <v>39.183799999999998</v>
      </c>
      <c r="F5656" s="49">
        <v>6.7407999999999996E-2</v>
      </c>
      <c r="G5656" s="49">
        <v>17.580300000000001</v>
      </c>
      <c r="H5656" s="49">
        <v>0.17540900000000001</v>
      </c>
      <c r="I5656" s="49">
        <v>0.23152500000000001</v>
      </c>
      <c r="J5656" s="49">
        <v>42.363799999999998</v>
      </c>
      <c r="K5656" s="49">
        <v>0.29487600000000003</v>
      </c>
      <c r="L5656" s="49">
        <v>99.927174999999991</v>
      </c>
      <c r="M5656" s="47"/>
      <c r="N5656" s="50">
        <v>0.99740198973874483</v>
      </c>
      <c r="O5656" s="50">
        <v>1.3565960120049587E-3</v>
      </c>
      <c r="P5656" s="50">
        <v>0.37423633820391256</v>
      </c>
      <c r="Q5656" s="50">
        <v>3.5913641595168382E-3</v>
      </c>
      <c r="R5656" s="50">
        <v>4.9916866076848169E-3</v>
      </c>
      <c r="S5656" s="50">
        <v>1.6075597869797895</v>
      </c>
      <c r="T5656" s="50">
        <v>8.0419386072906225E-3</v>
      </c>
      <c r="U5656" s="50">
        <v>2.9980814062850443</v>
      </c>
      <c r="V5656" s="51">
        <v>81.116304878776418</v>
      </c>
      <c r="X5656" s="49">
        <v>0.21406500000000001</v>
      </c>
      <c r="Y5656" s="49">
        <v>23.12</v>
      </c>
      <c r="Z5656" s="49">
        <v>0.43412899999999999</v>
      </c>
      <c r="AA5656" s="49">
        <v>11.8134</v>
      </c>
      <c r="AB5656" s="49">
        <v>6.2009600000000002</v>
      </c>
      <c r="AC5656" s="49">
        <v>0.183445</v>
      </c>
      <c r="AD5656" s="49">
        <v>4.24796</v>
      </c>
      <c r="AE5656" s="226"/>
      <c r="AF5656" s="465" t="s">
        <v>1745</v>
      </c>
      <c r="AG5656" s="343">
        <v>30</v>
      </c>
      <c r="AH5656" s="343">
        <v>15</v>
      </c>
      <c r="AI5656" s="343"/>
      <c r="AJ5656" s="343"/>
      <c r="AK5656" s="343"/>
      <c r="AL5656" s="343"/>
      <c r="AM5656" s="343"/>
      <c r="AN5656" s="343"/>
      <c r="AO5656" s="343"/>
      <c r="AP5656" s="343"/>
      <c r="AQ5656" s="343"/>
      <c r="AR5656" s="343"/>
      <c r="AS5656" s="343"/>
      <c r="AT5656" s="343"/>
      <c r="AU5656" s="343"/>
      <c r="AV5656" s="343"/>
      <c r="AW5656" s="343"/>
      <c r="AX5656" s="343"/>
      <c r="AY5656" s="343"/>
      <c r="AZ5656" s="343"/>
      <c r="BA5656" s="343"/>
      <c r="BB5656" s="343"/>
      <c r="BC5656" s="343"/>
      <c r="BD5656" s="343"/>
      <c r="BE5656" s="475"/>
      <c r="BF5656" s="475"/>
      <c r="BG5656" s="475"/>
      <c r="BH5656" s="475"/>
      <c r="BI5656" s="475"/>
      <c r="BJ5656" s="475"/>
      <c r="BK5656" s="475"/>
      <c r="BL5656" s="475"/>
      <c r="BM5656" s="475"/>
      <c r="BN5656" s="475"/>
      <c r="BO5656" s="475"/>
      <c r="BP5656" s="306"/>
      <c r="BQ5656" s="496"/>
      <c r="BR5656" s="496"/>
      <c r="BS5656" s="496"/>
      <c r="BT5656" s="496"/>
      <c r="BU5656" s="496"/>
      <c r="BV5656" s="496"/>
    </row>
    <row r="5657" spans="1:74" s="52" customFormat="1" ht="12.75">
      <c r="A5657" s="45">
        <v>2346.9885393806389</v>
      </c>
      <c r="B5657" s="46" t="s">
        <v>416</v>
      </c>
      <c r="C5657" s="47" t="s">
        <v>418</v>
      </c>
      <c r="D5657" s="48">
        <v>30</v>
      </c>
      <c r="E5657" s="49">
        <v>39.128999999999998</v>
      </c>
      <c r="F5657" s="49">
        <v>2.9907E-2</v>
      </c>
      <c r="G5657" s="49">
        <v>17.319700000000001</v>
      </c>
      <c r="H5657" s="49">
        <v>0.19708800000000001</v>
      </c>
      <c r="I5657" s="49">
        <v>0.244565</v>
      </c>
      <c r="J5657" s="49">
        <v>42.430300000000003</v>
      </c>
      <c r="K5657" s="49">
        <v>0.252332</v>
      </c>
      <c r="L5657" s="49">
        <v>99.637707000000006</v>
      </c>
      <c r="M5657" s="47"/>
      <c r="N5657" s="50">
        <v>0.99802434533167794</v>
      </c>
      <c r="O5657" s="50">
        <v>6.0310183821472537E-4</v>
      </c>
      <c r="P5657" s="50">
        <v>0.36943560209678861</v>
      </c>
      <c r="Q5657" s="50">
        <v>4.0433977136889471E-3</v>
      </c>
      <c r="R5657" s="50">
        <v>5.2835087420901742E-3</v>
      </c>
      <c r="S5657" s="50">
        <v>1.6133442083533245</v>
      </c>
      <c r="T5657" s="50">
        <v>6.8956048080398222E-3</v>
      </c>
      <c r="U5657" s="50">
        <v>2.9986763295865142</v>
      </c>
      <c r="V5657" s="51">
        <v>81.367794842891669</v>
      </c>
      <c r="X5657" s="49">
        <v>0.214227</v>
      </c>
      <c r="Y5657" s="49">
        <v>55.955500000000001</v>
      </c>
      <c r="Z5657" s="49">
        <v>0.43752400000000002</v>
      </c>
      <c r="AA5657" s="49">
        <v>10.792400000000001</v>
      </c>
      <c r="AB5657" s="49">
        <v>5.8696099999999998</v>
      </c>
      <c r="AC5657" s="49">
        <v>0.18315699999999999</v>
      </c>
      <c r="AD5657" s="49">
        <v>4.8242799999999999</v>
      </c>
      <c r="AE5657" s="226"/>
      <c r="AF5657" s="465" t="s">
        <v>1745</v>
      </c>
      <c r="AG5657" s="343">
        <v>30</v>
      </c>
      <c r="AH5657" s="343">
        <v>15</v>
      </c>
      <c r="AI5657" s="343"/>
      <c r="AJ5657" s="343"/>
      <c r="AK5657" s="343"/>
      <c r="AL5657" s="343"/>
      <c r="AM5657" s="343"/>
      <c r="AN5657" s="343"/>
      <c r="AO5657" s="343"/>
      <c r="AP5657" s="343"/>
      <c r="AQ5657" s="343"/>
      <c r="AR5657" s="343"/>
      <c r="AS5657" s="343"/>
      <c r="AT5657" s="343"/>
      <c r="AU5657" s="343"/>
      <c r="AV5657" s="343"/>
      <c r="AW5657" s="343"/>
      <c r="AX5657" s="343"/>
      <c r="AY5657" s="343"/>
      <c r="AZ5657" s="343"/>
      <c r="BA5657" s="343"/>
      <c r="BB5657" s="343"/>
      <c r="BC5657" s="343"/>
      <c r="BD5657" s="343"/>
      <c r="BE5657" s="475"/>
      <c r="BF5657" s="475"/>
      <c r="BG5657" s="475"/>
      <c r="BH5657" s="475"/>
      <c r="BI5657" s="475"/>
      <c r="BJ5657" s="475"/>
      <c r="BK5657" s="475"/>
      <c r="BL5657" s="475"/>
      <c r="BM5657" s="475"/>
      <c r="BN5657" s="475"/>
      <c r="BO5657" s="475"/>
      <c r="BP5657" s="306"/>
      <c r="BQ5657" s="496"/>
      <c r="BR5657" s="496"/>
      <c r="BS5657" s="496"/>
      <c r="BT5657" s="496"/>
      <c r="BU5657" s="496"/>
      <c r="BV5657" s="496"/>
    </row>
    <row r="5658" spans="1:74" s="52" customFormat="1" ht="12.75">
      <c r="A5658" s="45">
        <v>2346.9885393806389</v>
      </c>
      <c r="B5658" s="46" t="s">
        <v>416</v>
      </c>
      <c r="C5658" s="47" t="s">
        <v>418</v>
      </c>
      <c r="D5658" s="48">
        <v>35</v>
      </c>
      <c r="E5658" s="49">
        <v>39.238300000000002</v>
      </c>
      <c r="F5658" s="49">
        <v>7.0441000000000004E-2</v>
      </c>
      <c r="G5658" s="49">
        <v>17.333600000000001</v>
      </c>
      <c r="H5658" s="49">
        <v>0.200297</v>
      </c>
      <c r="I5658" s="49">
        <v>0.24024300000000001</v>
      </c>
      <c r="J5658" s="49">
        <v>42.496699999999997</v>
      </c>
      <c r="K5658" s="49">
        <v>0.27224900000000002</v>
      </c>
      <c r="L5658" s="49">
        <v>99.871010999999996</v>
      </c>
      <c r="M5658" s="47"/>
      <c r="N5658" s="50">
        <v>0.998327335848746</v>
      </c>
      <c r="O5658" s="50">
        <v>1.4169799576298641E-3</v>
      </c>
      <c r="P5658" s="50">
        <v>0.3688141237329674</v>
      </c>
      <c r="Q5658" s="50">
        <v>4.0990301868850422E-3</v>
      </c>
      <c r="R5658" s="50">
        <v>5.177251484603615E-3</v>
      </c>
      <c r="S5658" s="50">
        <v>1.6118570840564075</v>
      </c>
      <c r="T5658" s="50">
        <v>7.4214150455341804E-3</v>
      </c>
      <c r="U5658" s="50">
        <v>2.997688381620514</v>
      </c>
      <c r="V5658" s="51">
        <v>81.379336344036602</v>
      </c>
      <c r="X5658" s="49">
        <v>0.21387900000000001</v>
      </c>
      <c r="Y5658" s="49">
        <v>24.1709</v>
      </c>
      <c r="Z5658" s="49">
        <v>0.43761699999999998</v>
      </c>
      <c r="AA5658" s="49">
        <v>10.5718</v>
      </c>
      <c r="AB5658" s="49">
        <v>6.0238100000000001</v>
      </c>
      <c r="AC5658" s="49">
        <v>0.183002</v>
      </c>
      <c r="AD5658" s="49">
        <v>4.50502</v>
      </c>
      <c r="AE5658" s="226"/>
      <c r="AF5658" s="465" t="s">
        <v>1745</v>
      </c>
      <c r="AG5658" s="343">
        <v>30</v>
      </c>
      <c r="AH5658" s="343">
        <v>15</v>
      </c>
      <c r="AI5658" s="343"/>
      <c r="AJ5658" s="343"/>
      <c r="AK5658" s="343"/>
      <c r="AL5658" s="343"/>
      <c r="AM5658" s="343"/>
      <c r="AN5658" s="343"/>
      <c r="AO5658" s="343"/>
      <c r="AP5658" s="343"/>
      <c r="AQ5658" s="343"/>
      <c r="AR5658" s="343"/>
      <c r="AS5658" s="343"/>
      <c r="AT5658" s="343"/>
      <c r="AU5658" s="343"/>
      <c r="AV5658" s="343"/>
      <c r="AW5658" s="343"/>
      <c r="AX5658" s="343"/>
      <c r="AY5658" s="343"/>
      <c r="AZ5658" s="343"/>
      <c r="BA5658" s="343"/>
      <c r="BB5658" s="343"/>
      <c r="BC5658" s="343"/>
      <c r="BD5658" s="343"/>
      <c r="BE5658" s="475"/>
      <c r="BF5658" s="475"/>
      <c r="BG5658" s="475"/>
      <c r="BH5658" s="475"/>
      <c r="BI5658" s="475"/>
      <c r="BJ5658" s="475"/>
      <c r="BK5658" s="475"/>
      <c r="BL5658" s="475"/>
      <c r="BM5658" s="475"/>
      <c r="BN5658" s="475"/>
      <c r="BO5658" s="475"/>
      <c r="BP5658" s="306"/>
      <c r="BQ5658" s="496"/>
      <c r="BR5658" s="496"/>
      <c r="BS5658" s="496"/>
      <c r="BT5658" s="496"/>
      <c r="BU5658" s="496"/>
      <c r="BV5658" s="496"/>
    </row>
    <row r="5659" spans="1:74" s="52" customFormat="1" ht="12.75">
      <c r="A5659" s="45">
        <v>2346.9885393806389</v>
      </c>
      <c r="B5659" s="46" t="s">
        <v>416</v>
      </c>
      <c r="C5659" s="47" t="s">
        <v>418</v>
      </c>
      <c r="D5659" s="48">
        <v>40</v>
      </c>
      <c r="E5659" s="49">
        <v>39.158900000000003</v>
      </c>
      <c r="F5659" s="49">
        <v>4.4946E-2</v>
      </c>
      <c r="G5659" s="49">
        <v>17.090299999999999</v>
      </c>
      <c r="H5659" s="49">
        <v>0.19950899999999999</v>
      </c>
      <c r="I5659" s="49">
        <v>0.20432600000000001</v>
      </c>
      <c r="J5659" s="49">
        <v>42.805599999999998</v>
      </c>
      <c r="K5659" s="49">
        <v>0.25332500000000002</v>
      </c>
      <c r="L5659" s="49">
        <v>99.773642000000009</v>
      </c>
      <c r="M5659" s="47"/>
      <c r="N5659" s="50">
        <v>0.99644801877990119</v>
      </c>
      <c r="O5659" s="50">
        <v>9.0425439203418534E-4</v>
      </c>
      <c r="P5659" s="50">
        <v>0.36368873110173133</v>
      </c>
      <c r="Q5659" s="50">
        <v>4.0834810875988847E-3</v>
      </c>
      <c r="R5659" s="50">
        <v>4.4038603292673884E-3</v>
      </c>
      <c r="S5659" s="50">
        <v>1.6238028478872106</v>
      </c>
      <c r="T5659" s="50">
        <v>6.9065293718777029E-3</v>
      </c>
      <c r="U5659" s="50">
        <v>3.0007396394450914</v>
      </c>
      <c r="V5659" s="51">
        <v>81.7011183872918</v>
      </c>
      <c r="X5659" s="49">
        <v>0.21421000000000001</v>
      </c>
      <c r="Y5659" s="49">
        <v>35.445300000000003</v>
      </c>
      <c r="Z5659" s="49">
        <v>0.44075399999999998</v>
      </c>
      <c r="AA5659" s="49">
        <v>10.472799999999999</v>
      </c>
      <c r="AB5659" s="49">
        <v>6.9175199999999997</v>
      </c>
      <c r="AC5659" s="49">
        <v>0.182172</v>
      </c>
      <c r="AD5659" s="49">
        <v>4.8497000000000003</v>
      </c>
      <c r="AE5659" s="226"/>
      <c r="AF5659" s="465" t="s">
        <v>1745</v>
      </c>
      <c r="AG5659" s="343">
        <v>30</v>
      </c>
      <c r="AH5659" s="343">
        <v>15</v>
      </c>
      <c r="AI5659" s="343"/>
      <c r="AJ5659" s="343"/>
      <c r="AK5659" s="343"/>
      <c r="AL5659" s="343"/>
      <c r="AM5659" s="343"/>
      <c r="AN5659" s="343"/>
      <c r="AO5659" s="343"/>
      <c r="AP5659" s="343"/>
      <c r="AQ5659" s="343"/>
      <c r="AR5659" s="343"/>
      <c r="AS5659" s="343"/>
      <c r="AT5659" s="343"/>
      <c r="AU5659" s="343"/>
      <c r="AV5659" s="343"/>
      <c r="AW5659" s="343"/>
      <c r="AX5659" s="343"/>
      <c r="AY5659" s="343"/>
      <c r="AZ5659" s="343"/>
      <c r="BA5659" s="343"/>
      <c r="BB5659" s="343"/>
      <c r="BC5659" s="343"/>
      <c r="BD5659" s="343"/>
      <c r="BE5659" s="475"/>
      <c r="BF5659" s="475"/>
      <c r="BG5659" s="475"/>
      <c r="BH5659" s="475"/>
      <c r="BI5659" s="475"/>
      <c r="BJ5659" s="475"/>
      <c r="BK5659" s="475"/>
      <c r="BL5659" s="475"/>
      <c r="BM5659" s="475"/>
      <c r="BN5659" s="475"/>
      <c r="BO5659" s="475"/>
      <c r="BP5659" s="306"/>
      <c r="BQ5659" s="496"/>
      <c r="BR5659" s="496"/>
      <c r="BS5659" s="496"/>
      <c r="BT5659" s="496"/>
      <c r="BU5659" s="496"/>
      <c r="BV5659" s="496"/>
    </row>
    <row r="5660" spans="1:74" s="52" customFormat="1" ht="12.75">
      <c r="A5660" s="45">
        <v>2346.9885393806389</v>
      </c>
      <c r="B5660" s="46" t="s">
        <v>416</v>
      </c>
      <c r="C5660" s="47" t="s">
        <v>418</v>
      </c>
      <c r="D5660" s="48">
        <v>45</v>
      </c>
      <c r="E5660" s="49">
        <v>39.22</v>
      </c>
      <c r="F5660" s="49">
        <v>2.6717999999999999E-2</v>
      </c>
      <c r="G5660" s="49">
        <v>16.961600000000001</v>
      </c>
      <c r="H5660" s="49">
        <v>0.23713699999999999</v>
      </c>
      <c r="I5660" s="49">
        <v>0.24484800000000001</v>
      </c>
      <c r="J5660" s="49">
        <v>42.604300000000002</v>
      </c>
      <c r="K5660" s="49">
        <v>0.262957</v>
      </c>
      <c r="L5660" s="49">
        <v>99.590726999999987</v>
      </c>
      <c r="M5660" s="47"/>
      <c r="N5660" s="50">
        <v>0.9992471406679857</v>
      </c>
      <c r="O5660" s="50">
        <v>5.3820122937149118E-4</v>
      </c>
      <c r="P5660" s="50">
        <v>0.36139998986890265</v>
      </c>
      <c r="Q5660" s="50">
        <v>4.8596896881990181E-3</v>
      </c>
      <c r="R5660" s="50">
        <v>5.2838152624230953E-3</v>
      </c>
      <c r="S5660" s="50">
        <v>1.6181817712651547</v>
      </c>
      <c r="T5660" s="50">
        <v>7.1780703218506155E-3</v>
      </c>
      <c r="U5660" s="50">
        <v>2.9976846044936818</v>
      </c>
      <c r="V5660" s="51">
        <v>81.743618931815945</v>
      </c>
      <c r="X5660" s="49">
        <v>0.21394299999999999</v>
      </c>
      <c r="Y5660" s="49">
        <v>60.507399999999997</v>
      </c>
      <c r="Z5660" s="49">
        <v>0.44247399999999998</v>
      </c>
      <c r="AA5660" s="49">
        <v>8.8607600000000009</v>
      </c>
      <c r="AB5660" s="49">
        <v>5.9851200000000002</v>
      </c>
      <c r="AC5660" s="49">
        <v>0.182509</v>
      </c>
      <c r="AD5660" s="49">
        <v>4.7503000000000002</v>
      </c>
      <c r="AE5660" s="226"/>
      <c r="AF5660" s="465" t="s">
        <v>1745</v>
      </c>
      <c r="AG5660" s="343">
        <v>30</v>
      </c>
      <c r="AH5660" s="343">
        <v>15</v>
      </c>
      <c r="AI5660" s="343"/>
      <c r="AJ5660" s="343"/>
      <c r="AK5660" s="343"/>
      <c r="AL5660" s="343"/>
      <c r="AM5660" s="343"/>
      <c r="AN5660" s="343"/>
      <c r="AO5660" s="343"/>
      <c r="AP5660" s="343"/>
      <c r="AQ5660" s="343"/>
      <c r="AR5660" s="343"/>
      <c r="AS5660" s="343"/>
      <c r="AT5660" s="343"/>
      <c r="AU5660" s="343"/>
      <c r="AV5660" s="343"/>
      <c r="AW5660" s="343"/>
      <c r="AX5660" s="343"/>
      <c r="AY5660" s="343"/>
      <c r="AZ5660" s="343"/>
      <c r="BA5660" s="343"/>
      <c r="BB5660" s="343"/>
      <c r="BC5660" s="343"/>
      <c r="BD5660" s="343"/>
      <c r="BE5660" s="475"/>
      <c r="BF5660" s="475"/>
      <c r="BG5660" s="475"/>
      <c r="BH5660" s="475"/>
      <c r="BI5660" s="475"/>
      <c r="BJ5660" s="475"/>
      <c r="BK5660" s="475"/>
      <c r="BL5660" s="475"/>
      <c r="BM5660" s="475"/>
      <c r="BN5660" s="475"/>
      <c r="BO5660" s="475"/>
      <c r="BP5660" s="306"/>
      <c r="BQ5660" s="496"/>
      <c r="BR5660" s="496"/>
      <c r="BS5660" s="496"/>
      <c r="BT5660" s="496"/>
      <c r="BU5660" s="496"/>
      <c r="BV5660" s="496"/>
    </row>
    <row r="5661" spans="1:74" s="52" customFormat="1" ht="12.75">
      <c r="A5661" s="45">
        <v>2346.9885393806389</v>
      </c>
      <c r="B5661" s="46" t="s">
        <v>416</v>
      </c>
      <c r="C5661" s="47" t="s">
        <v>418</v>
      </c>
      <c r="D5661" s="48">
        <v>50</v>
      </c>
      <c r="E5661" s="49">
        <v>39.306600000000003</v>
      </c>
      <c r="F5661" s="49">
        <v>6.1532000000000003E-2</v>
      </c>
      <c r="G5661" s="49">
        <v>17.069299999999998</v>
      </c>
      <c r="H5661" s="49">
        <v>0.22255900000000001</v>
      </c>
      <c r="I5661" s="49">
        <v>0.24021999999999999</v>
      </c>
      <c r="J5661" s="49">
        <v>42.7179</v>
      </c>
      <c r="K5661" s="49">
        <v>0.247805</v>
      </c>
      <c r="L5661" s="49">
        <v>99.890093000000007</v>
      </c>
      <c r="M5661" s="47"/>
      <c r="N5661" s="50">
        <v>0.99858160445355004</v>
      </c>
      <c r="O5661" s="50">
        <v>1.2359318626066797E-3</v>
      </c>
      <c r="P5661" s="50">
        <v>0.3626517583643028</v>
      </c>
      <c r="Q5661" s="50">
        <v>4.5478605110384008E-3</v>
      </c>
      <c r="R5661" s="50">
        <v>5.169076790895827E-3</v>
      </c>
      <c r="S5661" s="50">
        <v>1.6178435524247108</v>
      </c>
      <c r="T5661" s="50">
        <v>6.7450596478621722E-3</v>
      </c>
      <c r="U5661" s="50">
        <v>2.9974987399770567</v>
      </c>
      <c r="V5661" s="51">
        <v>81.68883529343853</v>
      </c>
      <c r="X5661" s="49">
        <v>0.21374599999999999</v>
      </c>
      <c r="Y5661" s="49">
        <v>26.018000000000001</v>
      </c>
      <c r="Z5661" s="49">
        <v>0.44134600000000002</v>
      </c>
      <c r="AA5661" s="49">
        <v>9.4604099999999995</v>
      </c>
      <c r="AB5661" s="49">
        <v>5.9169900000000002</v>
      </c>
      <c r="AC5661" s="49">
        <v>0.18242800000000001</v>
      </c>
      <c r="AD5661" s="49">
        <v>5.0148299999999999</v>
      </c>
      <c r="AE5661" s="226"/>
      <c r="AF5661" s="465" t="s">
        <v>1745</v>
      </c>
      <c r="AG5661" s="343">
        <v>30</v>
      </c>
      <c r="AH5661" s="343">
        <v>15</v>
      </c>
      <c r="AI5661" s="343"/>
      <c r="AJ5661" s="343"/>
      <c r="AK5661" s="343"/>
      <c r="AL5661" s="343"/>
      <c r="AM5661" s="343"/>
      <c r="AN5661" s="343"/>
      <c r="AO5661" s="343"/>
      <c r="AP5661" s="343"/>
      <c r="AQ5661" s="343"/>
      <c r="AR5661" s="343"/>
      <c r="AS5661" s="343"/>
      <c r="AT5661" s="343"/>
      <c r="AU5661" s="343"/>
      <c r="AV5661" s="343"/>
      <c r="AW5661" s="343"/>
      <c r="AX5661" s="343"/>
      <c r="AY5661" s="343"/>
      <c r="AZ5661" s="343"/>
      <c r="BA5661" s="343"/>
      <c r="BB5661" s="343"/>
      <c r="BC5661" s="343"/>
      <c r="BD5661" s="343"/>
      <c r="BE5661" s="475"/>
      <c r="BF5661" s="475"/>
      <c r="BG5661" s="475"/>
      <c r="BH5661" s="475"/>
      <c r="BI5661" s="475"/>
      <c r="BJ5661" s="475"/>
      <c r="BK5661" s="475"/>
      <c r="BL5661" s="475"/>
      <c r="BM5661" s="475"/>
      <c r="BN5661" s="475"/>
      <c r="BO5661" s="475"/>
      <c r="BP5661" s="306"/>
      <c r="BQ5661" s="496"/>
      <c r="BR5661" s="496"/>
      <c r="BS5661" s="496"/>
      <c r="BT5661" s="496"/>
      <c r="BU5661" s="496"/>
      <c r="BV5661" s="496"/>
    </row>
    <row r="5662" spans="1:74" s="52" customFormat="1" ht="12.75">
      <c r="A5662" s="45">
        <v>2346.9885393806389</v>
      </c>
      <c r="B5662" s="46" t="s">
        <v>416</v>
      </c>
      <c r="C5662" s="47" t="s">
        <v>418</v>
      </c>
      <c r="D5662" s="48">
        <v>55</v>
      </c>
      <c r="E5662" s="49">
        <v>39.2545</v>
      </c>
      <c r="F5662" s="49">
        <v>5.8255000000000001E-2</v>
      </c>
      <c r="G5662" s="49">
        <v>17.238600000000002</v>
      </c>
      <c r="H5662" s="49">
        <v>0.19270899999999999</v>
      </c>
      <c r="I5662" s="49">
        <v>0.229685</v>
      </c>
      <c r="J5662" s="49">
        <v>42.736899999999999</v>
      </c>
      <c r="K5662" s="49">
        <v>0.25007099999999999</v>
      </c>
      <c r="L5662" s="49">
        <v>100.00262100000002</v>
      </c>
      <c r="M5662" s="47"/>
      <c r="N5662" s="50">
        <v>0.9966876745004053</v>
      </c>
      <c r="O5662" s="50">
        <v>1.1694408476100799E-3</v>
      </c>
      <c r="P5662" s="50">
        <v>0.36603922249243603</v>
      </c>
      <c r="Q5662" s="50">
        <v>3.9356414675337957E-3</v>
      </c>
      <c r="R5662" s="50">
        <v>4.9395571054452496E-3</v>
      </c>
      <c r="S5662" s="50">
        <v>1.6176374764363353</v>
      </c>
      <c r="T5662" s="50">
        <v>6.8028456274811877E-3</v>
      </c>
      <c r="U5662" s="50">
        <v>2.9984657202529563</v>
      </c>
      <c r="V5662" s="51">
        <v>81.54743549238114</v>
      </c>
      <c r="X5662" s="49">
        <v>0.21407699999999999</v>
      </c>
      <c r="Y5662" s="49">
        <v>28.575399999999998</v>
      </c>
      <c r="Z5662" s="49">
        <v>0.43864300000000001</v>
      </c>
      <c r="AA5662" s="49">
        <v>11.1675</v>
      </c>
      <c r="AB5662" s="49">
        <v>6.2799699999999996</v>
      </c>
      <c r="AC5662" s="49">
        <v>0.18248900000000001</v>
      </c>
      <c r="AD5662" s="49">
        <v>4.7917199999999998</v>
      </c>
      <c r="AE5662" s="226"/>
      <c r="AF5662" s="465" t="s">
        <v>1745</v>
      </c>
      <c r="AG5662" s="343">
        <v>30</v>
      </c>
      <c r="AH5662" s="343">
        <v>15</v>
      </c>
      <c r="AI5662" s="343"/>
      <c r="AJ5662" s="343"/>
      <c r="AK5662" s="343"/>
      <c r="AL5662" s="343"/>
      <c r="AM5662" s="343"/>
      <c r="AN5662" s="343"/>
      <c r="AO5662" s="343"/>
      <c r="AP5662" s="343"/>
      <c r="AQ5662" s="343"/>
      <c r="AR5662" s="343"/>
      <c r="AS5662" s="343"/>
      <c r="AT5662" s="343"/>
      <c r="AU5662" s="343"/>
      <c r="AV5662" s="343"/>
      <c r="AW5662" s="343"/>
      <c r="AX5662" s="343"/>
      <c r="AY5662" s="343"/>
      <c r="AZ5662" s="343"/>
      <c r="BA5662" s="343"/>
      <c r="BB5662" s="343"/>
      <c r="BC5662" s="343"/>
      <c r="BD5662" s="343"/>
      <c r="BE5662" s="475"/>
      <c r="BF5662" s="475"/>
      <c r="BG5662" s="475"/>
      <c r="BH5662" s="475"/>
      <c r="BI5662" s="475"/>
      <c r="BJ5662" s="475"/>
      <c r="BK5662" s="475"/>
      <c r="BL5662" s="475"/>
      <c r="BM5662" s="475"/>
      <c r="BN5662" s="475"/>
      <c r="BO5662" s="475"/>
      <c r="BP5662" s="306"/>
      <c r="BQ5662" s="496"/>
      <c r="BR5662" s="496"/>
      <c r="BS5662" s="496"/>
      <c r="BT5662" s="496"/>
      <c r="BU5662" s="496"/>
      <c r="BV5662" s="496"/>
    </row>
    <row r="5663" spans="1:74" s="52" customFormat="1" ht="12.75">
      <c r="A5663" s="45">
        <v>2346.9885393806389</v>
      </c>
      <c r="B5663" s="46" t="s">
        <v>416</v>
      </c>
      <c r="C5663" s="47" t="s">
        <v>418</v>
      </c>
      <c r="D5663" s="48">
        <v>60</v>
      </c>
      <c r="E5663" s="49">
        <v>39.330199999999998</v>
      </c>
      <c r="F5663" s="49">
        <v>3.9898999999999997E-2</v>
      </c>
      <c r="G5663" s="49">
        <v>17.233899999999998</v>
      </c>
      <c r="H5663" s="49">
        <v>0.256604</v>
      </c>
      <c r="I5663" s="49">
        <v>0.242086</v>
      </c>
      <c r="J5663" s="49">
        <v>42.870899999999999</v>
      </c>
      <c r="K5663" s="49">
        <v>0.25106699999999998</v>
      </c>
      <c r="L5663" s="49">
        <v>100.23583300000001</v>
      </c>
      <c r="M5663" s="47"/>
      <c r="N5663" s="50">
        <v>0.9969768306261374</v>
      </c>
      <c r="O5663" s="50">
        <v>7.9964336260542632E-4</v>
      </c>
      <c r="P5663" s="50">
        <v>0.3653410506131855</v>
      </c>
      <c r="Q5663" s="50">
        <v>5.2319818059391506E-3</v>
      </c>
      <c r="R5663" s="50">
        <v>5.1977372834477141E-3</v>
      </c>
      <c r="S5663" s="50">
        <v>1.6200561126801702</v>
      </c>
      <c r="T5663" s="50">
        <v>6.8187723495798458E-3</v>
      </c>
      <c r="U5663" s="50">
        <v>3.0007560466969272</v>
      </c>
      <c r="V5663" s="51">
        <v>81.598591084558535</v>
      </c>
      <c r="X5663" s="49">
        <v>0.21388499999999999</v>
      </c>
      <c r="Y5663" s="49">
        <v>40.148899999999998</v>
      </c>
      <c r="Z5663" s="49">
        <v>0.43936599999999998</v>
      </c>
      <c r="AA5663" s="49">
        <v>8.1943099999999998</v>
      </c>
      <c r="AB5663" s="49">
        <v>5.8988199999999997</v>
      </c>
      <c r="AC5663" s="49">
        <v>0.18229899999999999</v>
      </c>
      <c r="AD5663" s="49">
        <v>4.8882199999999996</v>
      </c>
      <c r="AE5663" s="226"/>
      <c r="AF5663" s="465" t="s">
        <v>1745</v>
      </c>
      <c r="AG5663" s="343">
        <v>30</v>
      </c>
      <c r="AH5663" s="343">
        <v>15</v>
      </c>
      <c r="AI5663" s="343"/>
      <c r="AJ5663" s="343"/>
      <c r="AK5663" s="343"/>
      <c r="AL5663" s="343"/>
      <c r="AM5663" s="343"/>
      <c r="AN5663" s="343"/>
      <c r="AO5663" s="343"/>
      <c r="AP5663" s="343"/>
      <c r="AQ5663" s="343"/>
      <c r="AR5663" s="343"/>
      <c r="AS5663" s="343"/>
      <c r="AT5663" s="343"/>
      <c r="AU5663" s="343"/>
      <c r="AV5663" s="343"/>
      <c r="AW5663" s="343"/>
      <c r="AX5663" s="343"/>
      <c r="AY5663" s="343"/>
      <c r="AZ5663" s="343"/>
      <c r="BA5663" s="343"/>
      <c r="BB5663" s="343"/>
      <c r="BC5663" s="343"/>
      <c r="BD5663" s="343"/>
      <c r="BE5663" s="475"/>
      <c r="BF5663" s="475"/>
      <c r="BG5663" s="475"/>
      <c r="BH5663" s="475"/>
      <c r="BI5663" s="475"/>
      <c r="BJ5663" s="475"/>
      <c r="BK5663" s="475"/>
      <c r="BL5663" s="475"/>
      <c r="BM5663" s="475"/>
      <c r="BN5663" s="475"/>
      <c r="BO5663" s="475"/>
      <c r="BP5663" s="306"/>
      <c r="BQ5663" s="496"/>
      <c r="BR5663" s="496"/>
      <c r="BS5663" s="496"/>
      <c r="BT5663" s="496"/>
      <c r="BU5663" s="496"/>
      <c r="BV5663" s="496"/>
    </row>
    <row r="5664" spans="1:74" s="52" customFormat="1" ht="12.75">
      <c r="A5664" s="45">
        <v>2346.9885393806389</v>
      </c>
      <c r="B5664" s="46" t="s">
        <v>416</v>
      </c>
      <c r="C5664" s="47" t="s">
        <v>418</v>
      </c>
      <c r="D5664" s="48">
        <v>65</v>
      </c>
      <c r="E5664" s="49">
        <v>39.278100000000002</v>
      </c>
      <c r="F5664" s="49">
        <v>2.5666999999999999E-2</v>
      </c>
      <c r="G5664" s="49">
        <v>17.241800000000001</v>
      </c>
      <c r="H5664" s="49">
        <v>0.22142300000000001</v>
      </c>
      <c r="I5664" s="49">
        <v>0.23280899999999999</v>
      </c>
      <c r="J5664" s="49">
        <v>42.790500000000002</v>
      </c>
      <c r="K5664" s="49">
        <v>0.25056</v>
      </c>
      <c r="L5664" s="49">
        <v>100.069272</v>
      </c>
      <c r="M5664" s="47"/>
      <c r="N5664" s="50">
        <v>0.99709029383742176</v>
      </c>
      <c r="O5664" s="50">
        <v>5.1515099479860626E-4</v>
      </c>
      <c r="P5664" s="50">
        <v>0.3660349999603803</v>
      </c>
      <c r="Q5664" s="50">
        <v>4.5211679486054169E-3</v>
      </c>
      <c r="R5664" s="50">
        <v>5.0057542155034418E-3</v>
      </c>
      <c r="S5664" s="50">
        <v>1.6193470105868628</v>
      </c>
      <c r="T5664" s="50">
        <v>6.8148045546546337E-3</v>
      </c>
      <c r="U5664" s="50">
        <v>3.0001792561231455</v>
      </c>
      <c r="V5664" s="51">
        <v>81.563497703926117</v>
      </c>
      <c r="X5664" s="49">
        <v>0.21393499999999999</v>
      </c>
      <c r="Y5664" s="49">
        <v>62.2652</v>
      </c>
      <c r="Z5664" s="49">
        <v>0.43896000000000002</v>
      </c>
      <c r="AA5664" s="49">
        <v>9.6054399999999998</v>
      </c>
      <c r="AB5664" s="49">
        <v>6.1938300000000002</v>
      </c>
      <c r="AC5664" s="49">
        <v>0.18235499999999999</v>
      </c>
      <c r="AD5664" s="49">
        <v>4.9244399999999997</v>
      </c>
      <c r="AE5664" s="226"/>
      <c r="AF5664" s="465" t="s">
        <v>1745</v>
      </c>
      <c r="AG5664" s="343">
        <v>30</v>
      </c>
      <c r="AH5664" s="343">
        <v>15</v>
      </c>
      <c r="AI5664" s="343"/>
      <c r="AJ5664" s="343"/>
      <c r="AK5664" s="343"/>
      <c r="AL5664" s="343"/>
      <c r="AM5664" s="343"/>
      <c r="AN5664" s="343"/>
      <c r="AO5664" s="343"/>
      <c r="AP5664" s="343"/>
      <c r="AQ5664" s="343"/>
      <c r="AR5664" s="343"/>
      <c r="AS5664" s="343"/>
      <c r="AT5664" s="343"/>
      <c r="AU5664" s="343"/>
      <c r="AV5664" s="343"/>
      <c r="AW5664" s="343"/>
      <c r="AX5664" s="343"/>
      <c r="AY5664" s="343"/>
      <c r="AZ5664" s="343"/>
      <c r="BA5664" s="343"/>
      <c r="BB5664" s="343"/>
      <c r="BC5664" s="343"/>
      <c r="BD5664" s="343"/>
      <c r="BE5664" s="475"/>
      <c r="BF5664" s="475"/>
      <c r="BG5664" s="475"/>
      <c r="BH5664" s="475"/>
      <c r="BI5664" s="475"/>
      <c r="BJ5664" s="475"/>
      <c r="BK5664" s="475"/>
      <c r="BL5664" s="475"/>
      <c r="BM5664" s="475"/>
      <c r="BN5664" s="475"/>
      <c r="BO5664" s="475"/>
      <c r="BP5664" s="306"/>
      <c r="BQ5664" s="496"/>
      <c r="BR5664" s="496"/>
      <c r="BS5664" s="496"/>
      <c r="BT5664" s="496"/>
      <c r="BU5664" s="496"/>
      <c r="BV5664" s="496"/>
    </row>
    <row r="5665" spans="1:74" s="52" customFormat="1" ht="12.75">
      <c r="A5665" s="45">
        <v>2346.9885393806389</v>
      </c>
      <c r="B5665" s="46" t="s">
        <v>416</v>
      </c>
      <c r="C5665" s="47" t="s">
        <v>418</v>
      </c>
      <c r="D5665" s="48">
        <v>70</v>
      </c>
      <c r="E5665" s="49">
        <v>39.2181</v>
      </c>
      <c r="F5665" s="49">
        <v>2.5468000000000001E-2</v>
      </c>
      <c r="G5665" s="49">
        <v>17.0426</v>
      </c>
      <c r="H5665" s="49">
        <v>0.23306099999999999</v>
      </c>
      <c r="I5665" s="49">
        <v>0.25265199999999999</v>
      </c>
      <c r="J5665" s="49">
        <v>42.669600000000003</v>
      </c>
      <c r="K5665" s="49">
        <v>0.25231599999999998</v>
      </c>
      <c r="L5665" s="49">
        <v>99.728578999999982</v>
      </c>
      <c r="M5665" s="47"/>
      <c r="N5665" s="50">
        <v>0.99820711337099466</v>
      </c>
      <c r="O5665" s="50">
        <v>5.1251238780585602E-4</v>
      </c>
      <c r="P5665" s="50">
        <v>0.36276548166209927</v>
      </c>
      <c r="Q5665" s="50">
        <v>4.7714195840065322E-3</v>
      </c>
      <c r="R5665" s="50">
        <v>5.4468145701020987E-3</v>
      </c>
      <c r="S5665" s="50">
        <v>1.6190536051585491</v>
      </c>
      <c r="T5665" s="50">
        <v>6.8807622088006212E-3</v>
      </c>
      <c r="U5665" s="50">
        <v>2.9986810932460366</v>
      </c>
      <c r="V5665" s="51">
        <v>81.695328091522768</v>
      </c>
      <c r="X5665" s="49">
        <v>0.214111</v>
      </c>
      <c r="Y5665" s="49">
        <v>65.388599999999997</v>
      </c>
      <c r="Z5665" s="49">
        <v>0.44133800000000001</v>
      </c>
      <c r="AA5665" s="49">
        <v>9.1280599999999996</v>
      </c>
      <c r="AB5665" s="49">
        <v>5.7214999999999998</v>
      </c>
      <c r="AC5665" s="49">
        <v>0.18260599999999999</v>
      </c>
      <c r="AD5665" s="49">
        <v>4.7987700000000002</v>
      </c>
      <c r="AE5665" s="226"/>
      <c r="AF5665" s="465" t="s">
        <v>1745</v>
      </c>
      <c r="AG5665" s="343">
        <v>30</v>
      </c>
      <c r="AH5665" s="343">
        <v>15</v>
      </c>
      <c r="AI5665" s="343"/>
      <c r="AJ5665" s="343"/>
      <c r="AK5665" s="343"/>
      <c r="AL5665" s="343"/>
      <c r="AM5665" s="343"/>
      <c r="AN5665" s="343"/>
      <c r="AO5665" s="343"/>
      <c r="AP5665" s="343"/>
      <c r="AQ5665" s="343"/>
      <c r="AR5665" s="343"/>
      <c r="AS5665" s="343"/>
      <c r="AT5665" s="343"/>
      <c r="AU5665" s="343"/>
      <c r="AV5665" s="343"/>
      <c r="AW5665" s="343"/>
      <c r="AX5665" s="343"/>
      <c r="AY5665" s="343"/>
      <c r="AZ5665" s="343"/>
      <c r="BA5665" s="343"/>
      <c r="BB5665" s="343"/>
      <c r="BC5665" s="343"/>
      <c r="BD5665" s="343"/>
      <c r="BE5665" s="475"/>
      <c r="BF5665" s="475"/>
      <c r="BG5665" s="475"/>
      <c r="BH5665" s="475"/>
      <c r="BI5665" s="475"/>
      <c r="BJ5665" s="475"/>
      <c r="BK5665" s="475"/>
      <c r="BL5665" s="475"/>
      <c r="BM5665" s="475"/>
      <c r="BN5665" s="475"/>
      <c r="BO5665" s="475"/>
      <c r="BP5665" s="306"/>
      <c r="BQ5665" s="496"/>
      <c r="BR5665" s="496"/>
      <c r="BS5665" s="496"/>
      <c r="BT5665" s="496"/>
      <c r="BU5665" s="496"/>
      <c r="BV5665" s="496"/>
    </row>
    <row r="5666" spans="1:74" s="52" customFormat="1" ht="12.75">
      <c r="A5666" s="45">
        <v>2346.9885393806389</v>
      </c>
      <c r="B5666" s="46" t="s">
        <v>416</v>
      </c>
      <c r="C5666" s="47" t="s">
        <v>418</v>
      </c>
      <c r="D5666" s="48">
        <v>75</v>
      </c>
      <c r="E5666" s="49">
        <v>39.276899999999998</v>
      </c>
      <c r="F5666" s="49">
        <v>2.4469999999999999E-2</v>
      </c>
      <c r="G5666" s="49">
        <v>17.129300000000001</v>
      </c>
      <c r="H5666" s="49">
        <v>0.193857</v>
      </c>
      <c r="I5666" s="49">
        <v>0.23002500000000001</v>
      </c>
      <c r="J5666" s="49">
        <v>42.636400000000002</v>
      </c>
      <c r="K5666" s="49">
        <v>0.24725800000000001</v>
      </c>
      <c r="L5666" s="49">
        <v>99.761904999999999</v>
      </c>
      <c r="M5666" s="47"/>
      <c r="N5666" s="50">
        <v>0.99943073487014644</v>
      </c>
      <c r="O5666" s="50">
        <v>4.9229438498509437E-4</v>
      </c>
      <c r="P5666" s="50">
        <v>0.36451139345527428</v>
      </c>
      <c r="Q5666" s="50">
        <v>3.9677187326059198E-3</v>
      </c>
      <c r="R5666" s="50">
        <v>4.9576547179693269E-3</v>
      </c>
      <c r="S5666" s="50">
        <v>1.6173520800930663</v>
      </c>
      <c r="T5666" s="50">
        <v>6.7409871210906466E-3</v>
      </c>
      <c r="U5666" s="50">
        <v>2.9981634677033866</v>
      </c>
      <c r="V5666" s="51">
        <v>81.607643598040042</v>
      </c>
      <c r="X5666" s="49">
        <v>0.21399699999999999</v>
      </c>
      <c r="Y5666" s="49">
        <v>65.724000000000004</v>
      </c>
      <c r="Z5666" s="49">
        <v>0.44055100000000003</v>
      </c>
      <c r="AA5666" s="49">
        <v>10.6783</v>
      </c>
      <c r="AB5666" s="49">
        <v>6.0747999999999998</v>
      </c>
      <c r="AC5666" s="49">
        <v>0.182696</v>
      </c>
      <c r="AD5666" s="49">
        <v>5.0002800000000001</v>
      </c>
      <c r="AE5666" s="226"/>
      <c r="AF5666" s="465" t="s">
        <v>1745</v>
      </c>
      <c r="AG5666" s="343">
        <v>30</v>
      </c>
      <c r="AH5666" s="343">
        <v>15</v>
      </c>
      <c r="AI5666" s="343"/>
      <c r="AJ5666" s="343"/>
      <c r="AK5666" s="343"/>
      <c r="AL5666" s="343"/>
      <c r="AM5666" s="343"/>
      <c r="AN5666" s="343"/>
      <c r="AO5666" s="343"/>
      <c r="AP5666" s="343"/>
      <c r="AQ5666" s="343"/>
      <c r="AR5666" s="343"/>
      <c r="AS5666" s="343"/>
      <c r="AT5666" s="343"/>
      <c r="AU5666" s="343"/>
      <c r="AV5666" s="343"/>
      <c r="AW5666" s="343"/>
      <c r="AX5666" s="343"/>
      <c r="AY5666" s="343"/>
      <c r="AZ5666" s="343"/>
      <c r="BA5666" s="343"/>
      <c r="BB5666" s="343"/>
      <c r="BC5666" s="343"/>
      <c r="BD5666" s="343"/>
      <c r="BE5666" s="475"/>
      <c r="BF5666" s="475"/>
      <c r="BG5666" s="475"/>
      <c r="BH5666" s="475"/>
      <c r="BI5666" s="475"/>
      <c r="BJ5666" s="475"/>
      <c r="BK5666" s="475"/>
      <c r="BL5666" s="475"/>
      <c r="BM5666" s="475"/>
      <c r="BN5666" s="475"/>
      <c r="BO5666" s="475"/>
      <c r="BP5666" s="306"/>
      <c r="BQ5666" s="496"/>
      <c r="BR5666" s="496"/>
      <c r="BS5666" s="496"/>
      <c r="BT5666" s="496"/>
      <c r="BU5666" s="496"/>
      <c r="BV5666" s="496"/>
    </row>
    <row r="5667" spans="1:74" s="52" customFormat="1" ht="12.75">
      <c r="A5667" s="45">
        <v>2346.9885393806389</v>
      </c>
      <c r="B5667" s="46" t="s">
        <v>416</v>
      </c>
      <c r="C5667" s="47" t="s">
        <v>418</v>
      </c>
      <c r="D5667" s="48">
        <v>80</v>
      </c>
      <c r="E5667" s="49">
        <v>39.307699999999997</v>
      </c>
      <c r="F5667" s="49">
        <v>4.0730000000000002E-2</v>
      </c>
      <c r="G5667" s="49">
        <v>17.185500000000001</v>
      </c>
      <c r="H5667" s="49">
        <v>0.21712999999999999</v>
      </c>
      <c r="I5667" s="49">
        <v>0.21174899999999999</v>
      </c>
      <c r="J5667" s="49">
        <v>42.669400000000003</v>
      </c>
      <c r="K5667" s="49">
        <v>0.26208900000000002</v>
      </c>
      <c r="L5667" s="49">
        <v>99.924613999999991</v>
      </c>
      <c r="M5667" s="47"/>
      <c r="N5667" s="50">
        <v>0.99869668714945037</v>
      </c>
      <c r="O5667" s="50">
        <v>8.1817423972087115E-4</v>
      </c>
      <c r="P5667" s="50">
        <v>0.36515238584125637</v>
      </c>
      <c r="Q5667" s="50">
        <v>4.4373092915350508E-3</v>
      </c>
      <c r="R5667" s="50">
        <v>4.5568326950986273E-3</v>
      </c>
      <c r="S5667" s="50">
        <v>1.6161477354308578</v>
      </c>
      <c r="T5667" s="50">
        <v>7.1344815250442917E-3</v>
      </c>
      <c r="U5667" s="50">
        <v>2.9978513922390118</v>
      </c>
      <c r="V5667" s="51">
        <v>81.570061904260797</v>
      </c>
      <c r="X5667" s="49">
        <v>0.213783</v>
      </c>
      <c r="Y5667" s="49">
        <v>39.267699999999998</v>
      </c>
      <c r="Z5667" s="49">
        <v>0.43987599999999999</v>
      </c>
      <c r="AA5667" s="49">
        <v>9.7726100000000002</v>
      </c>
      <c r="AB5667" s="49">
        <v>6.6036799999999998</v>
      </c>
      <c r="AC5667" s="49">
        <v>0.18257000000000001</v>
      </c>
      <c r="AD5667" s="49">
        <v>4.6668099999999999</v>
      </c>
      <c r="AE5667" s="226"/>
      <c r="AF5667" s="465" t="s">
        <v>1745</v>
      </c>
      <c r="AG5667" s="343">
        <v>30</v>
      </c>
      <c r="AH5667" s="343">
        <v>15</v>
      </c>
      <c r="AI5667" s="343"/>
      <c r="AJ5667" s="343"/>
      <c r="AK5667" s="343"/>
      <c r="AL5667" s="343"/>
      <c r="AM5667" s="343"/>
      <c r="AN5667" s="343"/>
      <c r="AO5667" s="343"/>
      <c r="AP5667" s="343"/>
      <c r="AQ5667" s="343"/>
      <c r="AR5667" s="343"/>
      <c r="AS5667" s="343"/>
      <c r="AT5667" s="343"/>
      <c r="AU5667" s="343"/>
      <c r="AV5667" s="343"/>
      <c r="AW5667" s="343"/>
      <c r="AX5667" s="343"/>
      <c r="AY5667" s="343"/>
      <c r="AZ5667" s="343"/>
      <c r="BA5667" s="343"/>
      <c r="BB5667" s="343"/>
      <c r="BC5667" s="343"/>
      <c r="BD5667" s="343"/>
      <c r="BE5667" s="475"/>
      <c r="BF5667" s="475"/>
      <c r="BG5667" s="475"/>
      <c r="BH5667" s="475"/>
      <c r="BI5667" s="475"/>
      <c r="BJ5667" s="475"/>
      <c r="BK5667" s="475"/>
      <c r="BL5667" s="475"/>
      <c r="BM5667" s="475"/>
      <c r="BN5667" s="475"/>
      <c r="BO5667" s="475"/>
      <c r="BP5667" s="306"/>
      <c r="BQ5667" s="496"/>
      <c r="BR5667" s="496"/>
      <c r="BS5667" s="496"/>
      <c r="BT5667" s="496"/>
      <c r="BU5667" s="496"/>
      <c r="BV5667" s="496"/>
    </row>
    <row r="5668" spans="1:74" s="52" customFormat="1" ht="12.75">
      <c r="A5668" s="45">
        <v>2346.9885393806389</v>
      </c>
      <c r="B5668" s="46" t="s">
        <v>416</v>
      </c>
      <c r="C5668" s="47" t="s">
        <v>418</v>
      </c>
      <c r="D5668" s="48">
        <v>85</v>
      </c>
      <c r="E5668" s="49">
        <v>39.266100000000002</v>
      </c>
      <c r="F5668" s="49">
        <v>3.6504000000000002E-2</v>
      </c>
      <c r="G5668" s="49">
        <v>17.2026</v>
      </c>
      <c r="H5668" s="49">
        <v>0.23161899999999999</v>
      </c>
      <c r="I5668" s="49">
        <v>0.21978500000000001</v>
      </c>
      <c r="J5668" s="49">
        <v>42.694200000000002</v>
      </c>
      <c r="K5668" s="49">
        <v>0.25276399999999999</v>
      </c>
      <c r="L5668" s="49">
        <v>99.937852000000007</v>
      </c>
      <c r="M5668" s="47"/>
      <c r="N5668" s="50">
        <v>0.99776312246464571</v>
      </c>
      <c r="O5668" s="50">
        <v>7.3337407058116002E-4</v>
      </c>
      <c r="P5668" s="50">
        <v>0.36556092293887898</v>
      </c>
      <c r="Q5668" s="50">
        <v>4.7339945611338452E-3</v>
      </c>
      <c r="R5668" s="50">
        <v>4.7303521007770804E-3</v>
      </c>
      <c r="S5668" s="50">
        <v>1.6172870377051467</v>
      </c>
      <c r="T5668" s="50">
        <v>6.881491011445545E-3</v>
      </c>
      <c r="U5668" s="50">
        <v>2.9987169063664698</v>
      </c>
      <c r="V5668" s="51">
        <v>81.563845025205794</v>
      </c>
      <c r="X5668" s="49">
        <v>0.213805</v>
      </c>
      <c r="Y5668" s="49">
        <v>43.261499999999998</v>
      </c>
      <c r="Z5668" s="49">
        <v>0.439162</v>
      </c>
      <c r="AA5668" s="49">
        <v>9.3035700000000006</v>
      </c>
      <c r="AB5668" s="49">
        <v>6.43269</v>
      </c>
      <c r="AC5668" s="49">
        <v>0.182506</v>
      </c>
      <c r="AD5668" s="49">
        <v>4.8446199999999999</v>
      </c>
      <c r="AE5668" s="226"/>
      <c r="AF5668" s="465" t="s">
        <v>1745</v>
      </c>
      <c r="AG5668" s="343">
        <v>30</v>
      </c>
      <c r="AH5668" s="343">
        <v>15</v>
      </c>
      <c r="AI5668" s="343"/>
      <c r="AJ5668" s="343"/>
      <c r="AK5668" s="343"/>
      <c r="AL5668" s="343"/>
      <c r="AM5668" s="343"/>
      <c r="AN5668" s="343"/>
      <c r="AO5668" s="343"/>
      <c r="AP5668" s="343"/>
      <c r="AQ5668" s="343"/>
      <c r="AR5668" s="343"/>
      <c r="AS5668" s="343"/>
      <c r="AT5668" s="343"/>
      <c r="AU5668" s="343"/>
      <c r="AV5668" s="343"/>
      <c r="AW5668" s="343"/>
      <c r="AX5668" s="343"/>
      <c r="AY5668" s="343"/>
      <c r="AZ5668" s="343"/>
      <c r="BA5668" s="343"/>
      <c r="BB5668" s="343"/>
      <c r="BC5668" s="343"/>
      <c r="BD5668" s="343"/>
      <c r="BE5668" s="475"/>
      <c r="BF5668" s="475"/>
      <c r="BG5668" s="475"/>
      <c r="BH5668" s="475"/>
      <c r="BI5668" s="475"/>
      <c r="BJ5668" s="475"/>
      <c r="BK5668" s="475"/>
      <c r="BL5668" s="475"/>
      <c r="BM5668" s="475"/>
      <c r="BN5668" s="475"/>
      <c r="BO5668" s="475"/>
      <c r="BP5668" s="306"/>
      <c r="BQ5668" s="496"/>
      <c r="BR5668" s="496"/>
      <c r="BS5668" s="496"/>
      <c r="BT5668" s="496"/>
      <c r="BU5668" s="496"/>
      <c r="BV5668" s="496"/>
    </row>
    <row r="5669" spans="1:74" s="52" customFormat="1" ht="12.75">
      <c r="A5669" s="45">
        <v>2346.9885393806389</v>
      </c>
      <c r="B5669" s="46" t="s">
        <v>416</v>
      </c>
      <c r="C5669" s="47" t="s">
        <v>418</v>
      </c>
      <c r="D5669" s="48">
        <v>90</v>
      </c>
      <c r="E5669" s="49">
        <v>39.278799999999997</v>
      </c>
      <c r="F5669" s="49">
        <v>1.166E-2</v>
      </c>
      <c r="G5669" s="49">
        <v>17.107500000000002</v>
      </c>
      <c r="H5669" s="49">
        <v>0.204573</v>
      </c>
      <c r="I5669" s="49">
        <v>0.239623</v>
      </c>
      <c r="J5669" s="49">
        <v>42.779200000000003</v>
      </c>
      <c r="K5669" s="49">
        <v>0.247529</v>
      </c>
      <c r="L5669" s="49">
        <v>99.91313000000001</v>
      </c>
      <c r="M5669" s="47"/>
      <c r="N5669" s="50">
        <v>0.99784286873596961</v>
      </c>
      <c r="O5669" s="50">
        <v>2.341951582006524E-4</v>
      </c>
      <c r="P5669" s="50">
        <v>0.36345151987806085</v>
      </c>
      <c r="Q5669" s="50">
        <v>4.1801912614212343E-3</v>
      </c>
      <c r="R5669" s="50">
        <v>5.1560626647812824E-3</v>
      </c>
      <c r="S5669" s="50">
        <v>1.620112418231374</v>
      </c>
      <c r="T5669" s="50">
        <v>6.7373278506375183E-3</v>
      </c>
      <c r="U5669" s="50">
        <v>2.9990393028361737</v>
      </c>
      <c r="V5669" s="51">
        <v>81.67684374094479</v>
      </c>
      <c r="X5669" s="49">
        <v>0.21395700000000001</v>
      </c>
      <c r="Y5669" s="49">
        <v>135.69300000000001</v>
      </c>
      <c r="Z5669" s="49">
        <v>0.44107400000000002</v>
      </c>
      <c r="AA5669" s="49">
        <v>10.324199999999999</v>
      </c>
      <c r="AB5669" s="49">
        <v>5.8858199999999998</v>
      </c>
      <c r="AC5669" s="49">
        <v>0.18230099999999999</v>
      </c>
      <c r="AD5669" s="49">
        <v>4.9802600000000004</v>
      </c>
      <c r="AE5669" s="226"/>
      <c r="AF5669" s="465" t="s">
        <v>1745</v>
      </c>
      <c r="AG5669" s="343">
        <v>30</v>
      </c>
      <c r="AH5669" s="343">
        <v>15</v>
      </c>
      <c r="AI5669" s="343"/>
      <c r="AJ5669" s="343"/>
      <c r="AK5669" s="343"/>
      <c r="AL5669" s="343"/>
      <c r="AM5669" s="343"/>
      <c r="AN5669" s="343"/>
      <c r="AO5669" s="343"/>
      <c r="AP5669" s="343"/>
      <c r="AQ5669" s="343"/>
      <c r="AR5669" s="343"/>
      <c r="AS5669" s="343"/>
      <c r="AT5669" s="343"/>
      <c r="AU5669" s="343"/>
      <c r="AV5669" s="343"/>
      <c r="AW5669" s="343"/>
      <c r="AX5669" s="343"/>
      <c r="AY5669" s="343"/>
      <c r="AZ5669" s="343"/>
      <c r="BA5669" s="343"/>
      <c r="BB5669" s="343"/>
      <c r="BC5669" s="343"/>
      <c r="BD5669" s="343"/>
      <c r="BE5669" s="475"/>
      <c r="BF5669" s="475"/>
      <c r="BG5669" s="475"/>
      <c r="BH5669" s="475"/>
      <c r="BI5669" s="475"/>
      <c r="BJ5669" s="475"/>
      <c r="BK5669" s="475"/>
      <c r="BL5669" s="475"/>
      <c r="BM5669" s="475"/>
      <c r="BN5669" s="475"/>
      <c r="BO5669" s="475"/>
      <c r="BP5669" s="306"/>
      <c r="BQ5669" s="496"/>
      <c r="BR5669" s="496"/>
      <c r="BS5669" s="496"/>
      <c r="BT5669" s="496"/>
      <c r="BU5669" s="496"/>
      <c r="BV5669" s="496"/>
    </row>
    <row r="5670" spans="1:74" s="52" customFormat="1" ht="12.75">
      <c r="A5670" s="45">
        <v>2346.9885393806389</v>
      </c>
      <c r="B5670" s="46" t="s">
        <v>416</v>
      </c>
      <c r="C5670" s="47" t="s">
        <v>418</v>
      </c>
      <c r="D5670" s="48">
        <v>95</v>
      </c>
      <c r="E5670" s="49">
        <v>39.263100000000001</v>
      </c>
      <c r="F5670" s="49">
        <v>3.3584999999999997E-2</v>
      </c>
      <c r="G5670" s="49">
        <v>17.345700000000001</v>
      </c>
      <c r="H5670" s="49">
        <v>0.219639</v>
      </c>
      <c r="I5670" s="49">
        <v>0.23513300000000001</v>
      </c>
      <c r="J5670" s="49">
        <v>42.822400000000002</v>
      </c>
      <c r="K5670" s="49">
        <v>0.255996</v>
      </c>
      <c r="L5670" s="49">
        <v>100.19837600000001</v>
      </c>
      <c r="M5670" s="47"/>
      <c r="N5670" s="50">
        <v>0.99601533720405733</v>
      </c>
      <c r="O5670" s="50">
        <v>6.7360020016709135E-4</v>
      </c>
      <c r="P5670" s="50">
        <v>0.36798427860212379</v>
      </c>
      <c r="Q5670" s="50">
        <v>4.4816175271449104E-3</v>
      </c>
      <c r="R5670" s="50">
        <v>5.0522026697788023E-3</v>
      </c>
      <c r="S5670" s="50">
        <v>1.6194255586624482</v>
      </c>
      <c r="T5670" s="50">
        <v>6.9578052195764335E-3</v>
      </c>
      <c r="U5670" s="50">
        <v>3.0012727541887334</v>
      </c>
      <c r="V5670" s="51">
        <v>81.484227777165003</v>
      </c>
      <c r="X5670" s="49">
        <v>0.21396100000000001</v>
      </c>
      <c r="Y5670" s="49">
        <v>47.707599999999999</v>
      </c>
      <c r="Z5670" s="49">
        <v>0.43745400000000001</v>
      </c>
      <c r="AA5670" s="49">
        <v>9.4305199999999996</v>
      </c>
      <c r="AB5670" s="49">
        <v>6.0966899999999997</v>
      </c>
      <c r="AC5670" s="49">
        <v>0.182315</v>
      </c>
      <c r="AD5670" s="49">
        <v>4.81792</v>
      </c>
      <c r="AE5670" s="226"/>
      <c r="AF5670" s="465" t="s">
        <v>1745</v>
      </c>
      <c r="AG5670" s="343">
        <v>30</v>
      </c>
      <c r="AH5670" s="343">
        <v>15</v>
      </c>
      <c r="AI5670" s="343"/>
      <c r="AJ5670" s="343"/>
      <c r="AK5670" s="343"/>
      <c r="AL5670" s="343"/>
      <c r="AM5670" s="343"/>
      <c r="AN5670" s="343"/>
      <c r="AO5670" s="343"/>
      <c r="AP5670" s="343"/>
      <c r="AQ5670" s="343"/>
      <c r="AR5670" s="343"/>
      <c r="AS5670" s="343"/>
      <c r="AT5670" s="343"/>
      <c r="AU5670" s="343"/>
      <c r="AV5670" s="343"/>
      <c r="AW5670" s="343"/>
      <c r="AX5670" s="343"/>
      <c r="AY5670" s="343"/>
      <c r="AZ5670" s="343"/>
      <c r="BA5670" s="343"/>
      <c r="BB5670" s="343"/>
      <c r="BC5670" s="343"/>
      <c r="BD5670" s="343"/>
      <c r="BE5670" s="475"/>
      <c r="BF5670" s="475"/>
      <c r="BG5670" s="475"/>
      <c r="BH5670" s="475"/>
      <c r="BI5670" s="475"/>
      <c r="BJ5670" s="475"/>
      <c r="BK5670" s="475"/>
      <c r="BL5670" s="475"/>
      <c r="BM5670" s="475"/>
      <c r="BN5670" s="475"/>
      <c r="BO5670" s="475"/>
      <c r="BP5670" s="306"/>
      <c r="BQ5670" s="496"/>
      <c r="BR5670" s="496"/>
      <c r="BS5670" s="496"/>
      <c r="BT5670" s="496"/>
      <c r="BU5670" s="496"/>
      <c r="BV5670" s="496"/>
    </row>
    <row r="5671" spans="1:74" s="52" customFormat="1" ht="12.75">
      <c r="A5671" s="38"/>
      <c r="B5671" s="46"/>
      <c r="C5671" s="47"/>
      <c r="D5671" s="48"/>
      <c r="E5671" s="49"/>
      <c r="F5671" s="49"/>
      <c r="G5671" s="49"/>
      <c r="H5671" s="49"/>
      <c r="I5671" s="49"/>
      <c r="J5671" s="49"/>
      <c r="K5671" s="49"/>
      <c r="L5671" s="49"/>
      <c r="M5671" s="47"/>
      <c r="N5671" s="50"/>
      <c r="O5671" s="50"/>
      <c r="P5671" s="50"/>
      <c r="Q5671" s="50"/>
      <c r="R5671" s="50"/>
      <c r="S5671" s="50"/>
      <c r="T5671" s="50"/>
      <c r="U5671" s="50"/>
      <c r="V5671" s="51"/>
      <c r="AE5671" s="312"/>
      <c r="AF5671" s="312"/>
      <c r="AG5671" s="312"/>
      <c r="AH5671" s="312"/>
      <c r="AI5671" s="312"/>
      <c r="AJ5671" s="312"/>
      <c r="AK5671" s="312"/>
      <c r="AL5671" s="312"/>
      <c r="AM5671" s="312"/>
      <c r="AN5671" s="312"/>
      <c r="AO5671" s="312"/>
      <c r="AP5671" s="312"/>
      <c r="AQ5671" s="312"/>
      <c r="AR5671" s="312"/>
      <c r="AS5671" s="312"/>
      <c r="AT5671" s="312"/>
      <c r="AU5671" s="312"/>
      <c r="AV5671" s="312"/>
      <c r="AW5671" s="312"/>
      <c r="AX5671" s="312"/>
      <c r="AY5671" s="312"/>
      <c r="AZ5671" s="312"/>
      <c r="BA5671" s="312"/>
      <c r="BB5671" s="312"/>
      <c r="BC5671" s="312"/>
      <c r="BD5671" s="312"/>
      <c r="BE5671" s="306"/>
      <c r="BF5671" s="306"/>
      <c r="BG5671" s="306"/>
      <c r="BH5671" s="306"/>
      <c r="BI5671" s="306"/>
      <c r="BJ5671" s="306"/>
      <c r="BK5671" s="306"/>
      <c r="BL5671" s="306"/>
      <c r="BM5671" s="306"/>
      <c r="BN5671" s="306"/>
      <c r="BO5671" s="306"/>
      <c r="BP5671" s="306"/>
      <c r="BQ5671" s="496"/>
      <c r="BR5671" s="496"/>
      <c r="BS5671" s="496"/>
      <c r="BT5671" s="496"/>
      <c r="BU5671" s="496"/>
      <c r="BV5671" s="496"/>
    </row>
    <row r="5672" spans="1:74" s="52" customFormat="1" ht="12.75">
      <c r="A5672" s="45">
        <v>2346.9885393806389</v>
      </c>
      <c r="B5672" s="46" t="s">
        <v>416</v>
      </c>
      <c r="C5672" s="47" t="s">
        <v>419</v>
      </c>
      <c r="D5672" s="48">
        <v>0</v>
      </c>
      <c r="E5672" s="49">
        <v>37.681399999999996</v>
      </c>
      <c r="F5672" s="49">
        <v>3.9794999999999997E-2</v>
      </c>
      <c r="G5672" s="49">
        <v>23.5001</v>
      </c>
      <c r="H5672" s="49">
        <v>0.170932</v>
      </c>
      <c r="I5672" s="49">
        <v>0.30956800000000001</v>
      </c>
      <c r="J5672" s="49">
        <v>36.303800000000003</v>
      </c>
      <c r="K5672" s="49">
        <v>0.30784699999999998</v>
      </c>
      <c r="L5672" s="49">
        <v>98.338714999999993</v>
      </c>
      <c r="M5672" s="47"/>
      <c r="N5672" s="50">
        <v>1.0045072802193169</v>
      </c>
      <c r="O5672" s="50">
        <v>8.3874507437788071E-4</v>
      </c>
      <c r="P5672" s="50">
        <v>0.5239040587319066</v>
      </c>
      <c r="Q5672" s="50">
        <v>3.6651632656675656E-3</v>
      </c>
      <c r="R5672" s="50">
        <v>6.9898500517732304E-3</v>
      </c>
      <c r="S5672" s="50">
        <v>1.4427354069775553</v>
      </c>
      <c r="T5672" s="50">
        <v>8.7926266326763119E-3</v>
      </c>
      <c r="U5672" s="50">
        <v>2.9922271638461582</v>
      </c>
      <c r="V5672" s="51">
        <v>73.360442121357053</v>
      </c>
      <c r="X5672" s="49">
        <v>0.21776400000000001</v>
      </c>
      <c r="Y5672" s="49">
        <v>38.966700000000003</v>
      </c>
      <c r="Z5672" s="49">
        <v>0.37334899999999999</v>
      </c>
      <c r="AA5672" s="49">
        <v>12.1797</v>
      </c>
      <c r="AB5672" s="49">
        <v>4.8380299999999998</v>
      </c>
      <c r="AC5672" s="49">
        <v>0.20251</v>
      </c>
      <c r="AD5672" s="49">
        <v>4.1860400000000002</v>
      </c>
      <c r="AE5672" s="226"/>
      <c r="AF5672" s="465" t="s">
        <v>1745</v>
      </c>
      <c r="AG5672" s="343">
        <v>30</v>
      </c>
      <c r="AH5672" s="343">
        <v>15</v>
      </c>
      <c r="AI5672" s="343"/>
      <c r="AJ5672" s="343"/>
      <c r="AK5672" s="343"/>
      <c r="AL5672" s="343"/>
      <c r="AM5672" s="343"/>
      <c r="AN5672" s="343"/>
      <c r="AO5672" s="343"/>
      <c r="AP5672" s="343"/>
      <c r="AQ5672" s="343"/>
      <c r="AR5672" s="343"/>
      <c r="AS5672" s="343"/>
      <c r="AT5672" s="343"/>
      <c r="AU5672" s="343"/>
      <c r="AV5672" s="343"/>
      <c r="AW5672" s="343"/>
      <c r="AX5672" s="343"/>
      <c r="AY5672" s="343"/>
      <c r="AZ5672" s="343"/>
      <c r="BA5672" s="343"/>
      <c r="BB5672" s="343"/>
      <c r="BC5672" s="343"/>
      <c r="BD5672" s="343"/>
      <c r="BE5672" s="475"/>
      <c r="BF5672" s="475"/>
      <c r="BG5672" s="475"/>
      <c r="BH5672" s="475"/>
      <c r="BI5672" s="475"/>
      <c r="BJ5672" s="475"/>
      <c r="BK5672" s="475"/>
      <c r="BL5672" s="475"/>
      <c r="BM5672" s="475"/>
      <c r="BN5672" s="475"/>
      <c r="BO5672" s="475"/>
      <c r="BP5672" s="306"/>
      <c r="BQ5672" s="496"/>
      <c r="BR5672" s="496"/>
      <c r="BS5672" s="496"/>
      <c r="BT5672" s="496"/>
      <c r="BU5672" s="496"/>
      <c r="BV5672" s="496"/>
    </row>
    <row r="5673" spans="1:74" s="52" customFormat="1" ht="12.75">
      <c r="A5673" s="45">
        <v>2346.9885393806389</v>
      </c>
      <c r="B5673" s="46" t="s">
        <v>416</v>
      </c>
      <c r="C5673" s="47" t="s">
        <v>419</v>
      </c>
      <c r="D5673" s="48">
        <v>5.0075967289709125</v>
      </c>
      <c r="E5673" s="49">
        <v>38.365400000000001</v>
      </c>
      <c r="F5673" s="49">
        <v>1.3920999999999999E-2</v>
      </c>
      <c r="G5673" s="49">
        <v>22.333600000000001</v>
      </c>
      <c r="H5673" s="49">
        <v>0.16569900000000001</v>
      </c>
      <c r="I5673" s="49">
        <v>0.25034600000000001</v>
      </c>
      <c r="J5673" s="49">
        <v>38.558599999999998</v>
      </c>
      <c r="K5673" s="49">
        <v>0.29183399999999998</v>
      </c>
      <c r="L5673" s="49">
        <v>99.997664999999998</v>
      </c>
      <c r="M5673" s="47"/>
      <c r="N5673" s="50">
        <v>0.99880340318654415</v>
      </c>
      <c r="O5673" s="50">
        <v>2.8654057722992575E-4</v>
      </c>
      <c r="P5673" s="50">
        <v>0.48624484538591178</v>
      </c>
      <c r="Q5673" s="50">
        <v>3.4697969642882853E-3</v>
      </c>
      <c r="R5673" s="50">
        <v>5.5203508282676934E-3</v>
      </c>
      <c r="S5673" s="50">
        <v>1.4964771346506609</v>
      </c>
      <c r="T5673" s="50">
        <v>8.1401764352976684E-3</v>
      </c>
      <c r="U5673" s="50">
        <v>2.9995026705717986</v>
      </c>
      <c r="V5673" s="51">
        <v>75.475893731861348</v>
      </c>
      <c r="X5673" s="49">
        <v>0.215972</v>
      </c>
      <c r="Y5673" s="49">
        <v>115.774</v>
      </c>
      <c r="Z5673" s="49">
        <v>0.38320199999999999</v>
      </c>
      <c r="AA5673" s="49">
        <v>12.7361</v>
      </c>
      <c r="AB5673" s="49">
        <v>5.9101299999999997</v>
      </c>
      <c r="AC5673" s="49">
        <v>0.19533700000000001</v>
      </c>
      <c r="AD5673" s="49">
        <v>4.4246999999999996</v>
      </c>
      <c r="AE5673" s="226"/>
      <c r="AF5673" s="465" t="s">
        <v>1745</v>
      </c>
      <c r="AG5673" s="343">
        <v>30</v>
      </c>
      <c r="AH5673" s="343">
        <v>15</v>
      </c>
      <c r="AI5673" s="343"/>
      <c r="AJ5673" s="343"/>
      <c r="AK5673" s="343"/>
      <c r="AL5673" s="343"/>
      <c r="AM5673" s="343"/>
      <c r="AN5673" s="343"/>
      <c r="AO5673" s="343"/>
      <c r="AP5673" s="343"/>
      <c r="AQ5673" s="343"/>
      <c r="AR5673" s="343"/>
      <c r="AS5673" s="343"/>
      <c r="AT5673" s="343"/>
      <c r="AU5673" s="343"/>
      <c r="AV5673" s="343"/>
      <c r="AW5673" s="343"/>
      <c r="AX5673" s="343"/>
      <c r="AY5673" s="343"/>
      <c r="AZ5673" s="343"/>
      <c r="BA5673" s="343"/>
      <c r="BB5673" s="343"/>
      <c r="BC5673" s="343"/>
      <c r="BD5673" s="343"/>
      <c r="BE5673" s="475"/>
      <c r="BF5673" s="475"/>
      <c r="BG5673" s="475"/>
      <c r="BH5673" s="475"/>
      <c r="BI5673" s="475"/>
      <c r="BJ5673" s="475"/>
      <c r="BK5673" s="475"/>
      <c r="BL5673" s="475"/>
      <c r="BM5673" s="475"/>
      <c r="BN5673" s="475"/>
      <c r="BO5673" s="475"/>
      <c r="BP5673" s="306"/>
      <c r="BQ5673" s="496"/>
      <c r="BR5673" s="496"/>
      <c r="BS5673" s="496"/>
      <c r="BT5673" s="496"/>
      <c r="BU5673" s="496"/>
      <c r="BV5673" s="496"/>
    </row>
    <row r="5674" spans="1:74" s="52" customFormat="1" ht="12.75">
      <c r="A5674" s="45">
        <v>2346.9885393806389</v>
      </c>
      <c r="B5674" s="46" t="s">
        <v>416</v>
      </c>
      <c r="C5674" s="47" t="s">
        <v>419</v>
      </c>
      <c r="D5674" s="48">
        <v>10.007596728970913</v>
      </c>
      <c r="E5674" s="49">
        <v>38.549399999999999</v>
      </c>
      <c r="F5674" s="49">
        <v>2.3879999999999998E-2</v>
      </c>
      <c r="G5674" s="49">
        <v>20.330100000000002</v>
      </c>
      <c r="H5674" s="49">
        <v>0.19272500000000001</v>
      </c>
      <c r="I5674" s="49">
        <v>0.25363000000000002</v>
      </c>
      <c r="J5674" s="49">
        <v>39.314900000000002</v>
      </c>
      <c r="K5674" s="49">
        <v>0.273866</v>
      </c>
      <c r="L5674" s="49">
        <v>98.965168000000006</v>
      </c>
      <c r="M5674" s="47"/>
      <c r="N5674" s="50">
        <v>1.0043875250563818</v>
      </c>
      <c r="O5674" s="50">
        <v>4.919188044955606E-4</v>
      </c>
      <c r="P5674" s="50">
        <v>0.44297497869147145</v>
      </c>
      <c r="Q5674" s="50">
        <v>4.0389235592682635E-3</v>
      </c>
      <c r="R5674" s="50">
        <v>5.5971899798518453E-3</v>
      </c>
      <c r="S5674" s="50">
        <v>1.52703646502459</v>
      </c>
      <c r="T5674" s="50">
        <v>7.6450345631007832E-3</v>
      </c>
      <c r="U5674" s="50">
        <v>2.9929909028976489</v>
      </c>
      <c r="V5674" s="51">
        <v>77.514091092999877</v>
      </c>
      <c r="X5674" s="49">
        <v>0.215499</v>
      </c>
      <c r="Y5674" s="49">
        <v>65.416799999999995</v>
      </c>
      <c r="Z5674" s="49">
        <v>0.40243299999999999</v>
      </c>
      <c r="AA5674" s="49">
        <v>10.910299999999999</v>
      </c>
      <c r="AB5674" s="49">
        <v>5.7777200000000004</v>
      </c>
      <c r="AC5674" s="49">
        <v>0.19234999999999999</v>
      </c>
      <c r="AD5674" s="49">
        <v>4.5805800000000003</v>
      </c>
      <c r="AE5674" s="226"/>
      <c r="AF5674" s="465" t="s">
        <v>1745</v>
      </c>
      <c r="AG5674" s="343">
        <v>30</v>
      </c>
      <c r="AH5674" s="343">
        <v>15</v>
      </c>
      <c r="AI5674" s="343"/>
      <c r="AJ5674" s="343"/>
      <c r="AK5674" s="343"/>
      <c r="AL5674" s="343"/>
      <c r="AM5674" s="343"/>
      <c r="AN5674" s="343"/>
      <c r="AO5674" s="343"/>
      <c r="AP5674" s="343"/>
      <c r="AQ5674" s="343"/>
      <c r="AR5674" s="343"/>
      <c r="AS5674" s="343"/>
      <c r="AT5674" s="343"/>
      <c r="AU5674" s="343"/>
      <c r="AV5674" s="343"/>
      <c r="AW5674" s="343"/>
      <c r="AX5674" s="343"/>
      <c r="AY5674" s="343"/>
      <c r="AZ5674" s="343"/>
      <c r="BA5674" s="343"/>
      <c r="BB5674" s="343"/>
      <c r="BC5674" s="343"/>
      <c r="BD5674" s="343"/>
      <c r="BE5674" s="475"/>
      <c r="BF5674" s="475"/>
      <c r="BG5674" s="475"/>
      <c r="BH5674" s="475"/>
      <c r="BI5674" s="475"/>
      <c r="BJ5674" s="475"/>
      <c r="BK5674" s="475"/>
      <c r="BL5674" s="475"/>
      <c r="BM5674" s="475"/>
      <c r="BN5674" s="475"/>
      <c r="BO5674" s="475"/>
      <c r="BP5674" s="306"/>
      <c r="BQ5674" s="496"/>
      <c r="BR5674" s="496"/>
      <c r="BS5674" s="496"/>
      <c r="BT5674" s="496"/>
      <c r="BU5674" s="496"/>
      <c r="BV5674" s="496"/>
    </row>
    <row r="5675" spans="1:74" s="52" customFormat="1" ht="12.75">
      <c r="A5675" s="45">
        <v>2346.9885393806389</v>
      </c>
      <c r="B5675" s="46" t="s">
        <v>416</v>
      </c>
      <c r="C5675" s="47" t="s">
        <v>419</v>
      </c>
      <c r="D5675" s="48">
        <v>15.007596728970913</v>
      </c>
      <c r="E5675" s="49">
        <v>38.881700000000002</v>
      </c>
      <c r="F5675" s="49">
        <v>2.0344999999999999E-2</v>
      </c>
      <c r="G5675" s="49">
        <v>19.124300000000002</v>
      </c>
      <c r="H5675" s="49">
        <v>0.22644700000000001</v>
      </c>
      <c r="I5675" s="49">
        <v>0.23529700000000001</v>
      </c>
      <c r="J5675" s="49">
        <v>41.329799999999999</v>
      </c>
      <c r="K5675" s="49">
        <v>0.23886599999999999</v>
      </c>
      <c r="L5675" s="49">
        <v>100.08063200000001</v>
      </c>
      <c r="M5675" s="47"/>
      <c r="N5675" s="50">
        <v>0.99607404127963817</v>
      </c>
      <c r="O5675" s="50">
        <v>4.1207805430518575E-4</v>
      </c>
      <c r="P5675" s="50">
        <v>0.40972071207526528</v>
      </c>
      <c r="Q5675" s="50">
        <v>4.6661300715565525E-3</v>
      </c>
      <c r="R5675" s="50">
        <v>5.1056202138069799E-3</v>
      </c>
      <c r="S5675" s="50">
        <v>1.5784041941964679</v>
      </c>
      <c r="T5675" s="50">
        <v>6.5562931147104863E-3</v>
      </c>
      <c r="U5675" s="50">
        <v>3.001659980207751</v>
      </c>
      <c r="V5675" s="51">
        <v>79.391601061746101</v>
      </c>
      <c r="X5675" s="49">
        <v>0.214867</v>
      </c>
      <c r="Y5675" s="49">
        <v>79.674300000000002</v>
      </c>
      <c r="Z5675" s="49">
        <v>0.41556399999999999</v>
      </c>
      <c r="AA5675" s="49">
        <v>9.3628300000000007</v>
      </c>
      <c r="AB5675" s="49">
        <v>6.1449199999999999</v>
      </c>
      <c r="AC5675" s="49">
        <v>0.18668399999999999</v>
      </c>
      <c r="AD5675" s="49">
        <v>5.1101999999999999</v>
      </c>
      <c r="AE5675" s="226"/>
      <c r="AF5675" s="465" t="s">
        <v>1745</v>
      </c>
      <c r="AG5675" s="343">
        <v>30</v>
      </c>
      <c r="AH5675" s="343">
        <v>15</v>
      </c>
      <c r="AI5675" s="343"/>
      <c r="AJ5675" s="343"/>
      <c r="AK5675" s="343"/>
      <c r="AL5675" s="343"/>
      <c r="AM5675" s="343"/>
      <c r="AN5675" s="343"/>
      <c r="AO5675" s="343"/>
      <c r="AP5675" s="343"/>
      <c r="AQ5675" s="343"/>
      <c r="AR5675" s="343"/>
      <c r="AS5675" s="343"/>
      <c r="AT5675" s="343"/>
      <c r="AU5675" s="343"/>
      <c r="AV5675" s="343"/>
      <c r="AW5675" s="343"/>
      <c r="AX5675" s="343"/>
      <c r="AY5675" s="343"/>
      <c r="AZ5675" s="343"/>
      <c r="BA5675" s="343"/>
      <c r="BB5675" s="343"/>
      <c r="BC5675" s="343"/>
      <c r="BD5675" s="343"/>
      <c r="BE5675" s="475"/>
      <c r="BF5675" s="475"/>
      <c r="BG5675" s="475"/>
      <c r="BH5675" s="475"/>
      <c r="BI5675" s="475"/>
      <c r="BJ5675" s="475"/>
      <c r="BK5675" s="475"/>
      <c r="BL5675" s="475"/>
      <c r="BM5675" s="475"/>
      <c r="BN5675" s="475"/>
      <c r="BO5675" s="475"/>
      <c r="BP5675" s="306"/>
      <c r="BQ5675" s="496"/>
      <c r="BR5675" s="496"/>
      <c r="BS5675" s="496"/>
      <c r="BT5675" s="496"/>
      <c r="BU5675" s="496"/>
      <c r="BV5675" s="496"/>
    </row>
    <row r="5676" spans="1:74" s="52" customFormat="1" ht="12.75">
      <c r="A5676" s="45">
        <v>2346.9885393806389</v>
      </c>
      <c r="B5676" s="46" t="s">
        <v>416</v>
      </c>
      <c r="C5676" s="47" t="s">
        <v>419</v>
      </c>
      <c r="D5676" s="48">
        <v>20.007596728970913</v>
      </c>
      <c r="E5676" s="49">
        <v>39.214700000000001</v>
      </c>
      <c r="F5676" s="49">
        <v>4.6975999999999997E-2</v>
      </c>
      <c r="G5676" s="49">
        <v>18.1096</v>
      </c>
      <c r="H5676" s="49">
        <v>0.25305899999999998</v>
      </c>
      <c r="I5676" s="49">
        <v>0.232684</v>
      </c>
      <c r="J5676" s="49">
        <v>41.958799999999997</v>
      </c>
      <c r="K5676" s="49">
        <v>0.24443599999999999</v>
      </c>
      <c r="L5676" s="49">
        <v>100.07784499999998</v>
      </c>
      <c r="M5676" s="47"/>
      <c r="N5676" s="50">
        <v>0.99934886076525997</v>
      </c>
      <c r="O5676" s="50">
        <v>9.4649794147347766E-4</v>
      </c>
      <c r="P5676" s="50">
        <v>0.38595180525489486</v>
      </c>
      <c r="Q5676" s="50">
        <v>5.1872108874138085E-3</v>
      </c>
      <c r="R5676" s="50">
        <v>5.022506240512088E-3</v>
      </c>
      <c r="S5676" s="50">
        <v>1.594042254734708</v>
      </c>
      <c r="T5676" s="50">
        <v>6.6740743506145481E-3</v>
      </c>
      <c r="U5676" s="50">
        <v>2.9977015212338487</v>
      </c>
      <c r="V5676" s="51">
        <v>80.50742610526207</v>
      </c>
      <c r="X5676" s="49">
        <v>0.21392600000000001</v>
      </c>
      <c r="Y5676" s="49">
        <v>34.076700000000002</v>
      </c>
      <c r="Z5676" s="49">
        <v>0.42772399999999999</v>
      </c>
      <c r="AA5676" s="49">
        <v>8.3363399999999999</v>
      </c>
      <c r="AB5676" s="49">
        <v>6.1106600000000002</v>
      </c>
      <c r="AC5676" s="49">
        <v>0.184671</v>
      </c>
      <c r="AD5676" s="49">
        <v>5.01051</v>
      </c>
      <c r="AE5676" s="226"/>
      <c r="AF5676" s="465" t="s">
        <v>1745</v>
      </c>
      <c r="AG5676" s="343">
        <v>30</v>
      </c>
      <c r="AH5676" s="343">
        <v>15</v>
      </c>
      <c r="AI5676" s="343"/>
      <c r="AJ5676" s="343"/>
      <c r="AK5676" s="343"/>
      <c r="AL5676" s="343"/>
      <c r="AM5676" s="343"/>
      <c r="AN5676" s="343"/>
      <c r="AO5676" s="343"/>
      <c r="AP5676" s="343"/>
      <c r="AQ5676" s="343"/>
      <c r="AR5676" s="343"/>
      <c r="AS5676" s="343"/>
      <c r="AT5676" s="343"/>
      <c r="AU5676" s="343"/>
      <c r="AV5676" s="343"/>
      <c r="AW5676" s="343"/>
      <c r="AX5676" s="343"/>
      <c r="AY5676" s="343"/>
      <c r="AZ5676" s="343"/>
      <c r="BA5676" s="343"/>
      <c r="BB5676" s="343"/>
      <c r="BC5676" s="343"/>
      <c r="BD5676" s="343"/>
      <c r="BE5676" s="475"/>
      <c r="BF5676" s="475"/>
      <c r="BG5676" s="475"/>
      <c r="BH5676" s="475"/>
      <c r="BI5676" s="475"/>
      <c r="BJ5676" s="475"/>
      <c r="BK5676" s="475"/>
      <c r="BL5676" s="475"/>
      <c r="BM5676" s="475"/>
      <c r="BN5676" s="475"/>
      <c r="BO5676" s="475"/>
      <c r="BP5676" s="306"/>
      <c r="BQ5676" s="496"/>
      <c r="BR5676" s="496"/>
      <c r="BS5676" s="496"/>
      <c r="BT5676" s="496"/>
      <c r="BU5676" s="496"/>
      <c r="BV5676" s="496"/>
    </row>
    <row r="5677" spans="1:74" s="52" customFormat="1" ht="12.75">
      <c r="A5677" s="45">
        <v>2346.9885393806389</v>
      </c>
      <c r="B5677" s="46" t="s">
        <v>416</v>
      </c>
      <c r="C5677" s="47" t="s">
        <v>419</v>
      </c>
      <c r="D5677" s="48">
        <v>25.007596728970913</v>
      </c>
      <c r="E5677" s="49">
        <v>39.301200000000001</v>
      </c>
      <c r="F5677" s="49">
        <v>3.6377E-2</v>
      </c>
      <c r="G5677" s="49">
        <v>17.470199999999998</v>
      </c>
      <c r="H5677" s="49">
        <v>0.26411899999999999</v>
      </c>
      <c r="I5677" s="49">
        <v>0.25379200000000002</v>
      </c>
      <c r="J5677" s="49">
        <v>42.752299999999998</v>
      </c>
      <c r="K5677" s="49">
        <v>0.23199900000000001</v>
      </c>
      <c r="L5677" s="49">
        <v>100.34737</v>
      </c>
      <c r="M5677" s="47"/>
      <c r="N5677" s="50">
        <v>0.99597256024687564</v>
      </c>
      <c r="O5677" s="50">
        <v>7.2885956503790329E-4</v>
      </c>
      <c r="P5677" s="50">
        <v>0.37025031207233788</v>
      </c>
      <c r="Q5677" s="50">
        <v>5.3837526565591355E-3</v>
      </c>
      <c r="R5677" s="50">
        <v>5.4476002334192947E-3</v>
      </c>
      <c r="S5677" s="50">
        <v>1.6151378395737643</v>
      </c>
      <c r="T5677" s="50">
        <v>6.2991989170424739E-3</v>
      </c>
      <c r="U5677" s="50">
        <v>3.0003366557177076</v>
      </c>
      <c r="V5677" s="51">
        <v>81.351237954887551</v>
      </c>
      <c r="X5677" s="49">
        <v>0.21379899999999999</v>
      </c>
      <c r="Y5677" s="49">
        <v>42.921199999999999</v>
      </c>
      <c r="Z5677" s="49">
        <v>0.43553999999999998</v>
      </c>
      <c r="AA5677" s="49">
        <v>8.1975200000000008</v>
      </c>
      <c r="AB5677" s="49">
        <v>5.7085900000000001</v>
      </c>
      <c r="AC5677" s="49">
        <v>0.18248</v>
      </c>
      <c r="AD5677" s="49">
        <v>5.2349300000000003</v>
      </c>
      <c r="AE5677" s="226"/>
      <c r="AF5677" s="465" t="s">
        <v>1745</v>
      </c>
      <c r="AG5677" s="343">
        <v>30</v>
      </c>
      <c r="AH5677" s="343">
        <v>15</v>
      </c>
      <c r="AI5677" s="343"/>
      <c r="AJ5677" s="343"/>
      <c r="AK5677" s="343"/>
      <c r="AL5677" s="343"/>
      <c r="AM5677" s="343"/>
      <c r="AN5677" s="343"/>
      <c r="AO5677" s="343"/>
      <c r="AP5677" s="343"/>
      <c r="AQ5677" s="343"/>
      <c r="AR5677" s="343"/>
      <c r="AS5677" s="343"/>
      <c r="AT5677" s="343"/>
      <c r="AU5677" s="343"/>
      <c r="AV5677" s="343"/>
      <c r="AW5677" s="343"/>
      <c r="AX5677" s="343"/>
      <c r="AY5677" s="343"/>
      <c r="AZ5677" s="343"/>
      <c r="BA5677" s="343"/>
      <c r="BB5677" s="343"/>
      <c r="BC5677" s="343"/>
      <c r="BD5677" s="343"/>
      <c r="BE5677" s="475"/>
      <c r="BF5677" s="475"/>
      <c r="BG5677" s="475"/>
      <c r="BH5677" s="475"/>
      <c r="BI5677" s="475"/>
      <c r="BJ5677" s="475"/>
      <c r="BK5677" s="475"/>
      <c r="BL5677" s="475"/>
      <c r="BM5677" s="475"/>
      <c r="BN5677" s="475"/>
      <c r="BO5677" s="475"/>
      <c r="BP5677" s="306"/>
      <c r="BQ5677" s="496"/>
      <c r="BR5677" s="496"/>
      <c r="BS5677" s="496"/>
      <c r="BT5677" s="496"/>
      <c r="BU5677" s="496"/>
      <c r="BV5677" s="496"/>
    </row>
    <row r="5678" spans="1:74" s="52" customFormat="1" ht="12.75">
      <c r="A5678" s="45">
        <v>2346.9885393806389</v>
      </c>
      <c r="B5678" s="46" t="s">
        <v>416</v>
      </c>
      <c r="C5678" s="47" t="s">
        <v>419</v>
      </c>
      <c r="D5678" s="48">
        <v>30.007596728970913</v>
      </c>
      <c r="E5678" s="49">
        <v>39.365600000000001</v>
      </c>
      <c r="F5678" s="49">
        <v>3.5900000000000001E-2</v>
      </c>
      <c r="G5678" s="49">
        <v>16.842600000000001</v>
      </c>
      <c r="H5678" s="49">
        <v>0.28809299999999999</v>
      </c>
      <c r="I5678" s="49">
        <v>0.227266</v>
      </c>
      <c r="J5678" s="49">
        <v>43.2149</v>
      </c>
      <c r="K5678" s="49">
        <v>0.22836200000000001</v>
      </c>
      <c r="L5678" s="49">
        <v>100.219306</v>
      </c>
      <c r="M5678" s="47"/>
      <c r="N5678" s="50">
        <v>0.99626758170669416</v>
      </c>
      <c r="O5678" s="50">
        <v>7.1833824142186666E-4</v>
      </c>
      <c r="P5678" s="50">
        <v>0.35647103909413602</v>
      </c>
      <c r="Q5678" s="50">
        <v>5.8645638894912365E-3</v>
      </c>
      <c r="R5678" s="50">
        <v>4.8716864760782212E-3</v>
      </c>
      <c r="S5678" s="50">
        <v>1.6304263345467724</v>
      </c>
      <c r="T5678" s="50">
        <v>6.1921377469271333E-3</v>
      </c>
      <c r="U5678" s="50">
        <v>3.0013063684045012</v>
      </c>
      <c r="V5678" s="51">
        <v>82.058910348201962</v>
      </c>
      <c r="X5678" s="49">
        <v>0.213699</v>
      </c>
      <c r="Y5678" s="49">
        <v>43.273000000000003</v>
      </c>
      <c r="Z5678" s="49">
        <v>0.44381399999999999</v>
      </c>
      <c r="AA5678" s="49">
        <v>7.4638600000000004</v>
      </c>
      <c r="AB5678" s="49">
        <v>6.2835400000000003</v>
      </c>
      <c r="AC5678" s="49">
        <v>0.18112900000000001</v>
      </c>
      <c r="AD5678" s="49">
        <v>5.2591000000000001</v>
      </c>
      <c r="AE5678" s="226"/>
      <c r="AF5678" s="465" t="s">
        <v>1745</v>
      </c>
      <c r="AG5678" s="343">
        <v>30</v>
      </c>
      <c r="AH5678" s="343">
        <v>15</v>
      </c>
      <c r="AI5678" s="343"/>
      <c r="AJ5678" s="343"/>
      <c r="AK5678" s="343"/>
      <c r="AL5678" s="343"/>
      <c r="AM5678" s="343"/>
      <c r="AN5678" s="343"/>
      <c r="AO5678" s="343"/>
      <c r="AP5678" s="343"/>
      <c r="AQ5678" s="343"/>
      <c r="AR5678" s="343"/>
      <c r="AS5678" s="343"/>
      <c r="AT5678" s="343"/>
      <c r="AU5678" s="343"/>
      <c r="AV5678" s="343"/>
      <c r="AW5678" s="343"/>
      <c r="AX5678" s="343"/>
      <c r="AY5678" s="343"/>
      <c r="AZ5678" s="343"/>
      <c r="BA5678" s="343"/>
      <c r="BB5678" s="343"/>
      <c r="BC5678" s="343"/>
      <c r="BD5678" s="343"/>
      <c r="BE5678" s="475"/>
      <c r="BF5678" s="475"/>
      <c r="BG5678" s="475"/>
      <c r="BH5678" s="475"/>
      <c r="BI5678" s="475"/>
      <c r="BJ5678" s="475"/>
      <c r="BK5678" s="475"/>
      <c r="BL5678" s="475"/>
      <c r="BM5678" s="475"/>
      <c r="BN5678" s="475"/>
      <c r="BO5678" s="475"/>
      <c r="BP5678" s="306"/>
      <c r="BQ5678" s="496"/>
      <c r="BR5678" s="496"/>
      <c r="BS5678" s="496"/>
      <c r="BT5678" s="496"/>
      <c r="BU5678" s="496"/>
      <c r="BV5678" s="496"/>
    </row>
    <row r="5679" spans="1:74" s="52" customFormat="1" ht="12.75">
      <c r="A5679" s="45">
        <v>2346.9885393806389</v>
      </c>
      <c r="B5679" s="46" t="s">
        <v>416</v>
      </c>
      <c r="C5679" s="47" t="s">
        <v>419</v>
      </c>
      <c r="D5679" s="48">
        <v>35.00759672897091</v>
      </c>
      <c r="E5679" s="49">
        <v>39.447699999999998</v>
      </c>
      <c r="F5679" s="49">
        <v>2.7886000000000001E-2</v>
      </c>
      <c r="G5679" s="49">
        <v>16.3917</v>
      </c>
      <c r="H5679" s="49">
        <v>0.30041800000000002</v>
      </c>
      <c r="I5679" s="49">
        <v>0.225912</v>
      </c>
      <c r="J5679" s="49">
        <v>43.391500000000001</v>
      </c>
      <c r="K5679" s="49">
        <v>0.24727099999999999</v>
      </c>
      <c r="L5679" s="49">
        <v>100.064809</v>
      </c>
      <c r="M5679" s="47"/>
      <c r="N5679" s="50">
        <v>0.99761067494407685</v>
      </c>
      <c r="O5679" s="50">
        <v>5.5757210615861564E-4</v>
      </c>
      <c r="P5679" s="50">
        <v>0.34667249970421704</v>
      </c>
      <c r="Q5679" s="50">
        <v>6.1109572259064535E-3</v>
      </c>
      <c r="R5679" s="50">
        <v>4.8390982581472024E-3</v>
      </c>
      <c r="S5679" s="50">
        <v>1.6358843964978169</v>
      </c>
      <c r="T5679" s="50">
        <v>6.6999295113396922E-3</v>
      </c>
      <c r="U5679" s="50">
        <v>2.9993414791129771</v>
      </c>
      <c r="V5679" s="51">
        <v>82.513868814139229</v>
      </c>
      <c r="X5679" s="49">
        <v>0.213419</v>
      </c>
      <c r="Y5679" s="49">
        <v>56.355899999999998</v>
      </c>
      <c r="Z5679" s="49">
        <v>0.45022299999999998</v>
      </c>
      <c r="AA5679" s="49">
        <v>7.3617299999999997</v>
      </c>
      <c r="AB5679" s="49">
        <v>6.1933499999999997</v>
      </c>
      <c r="AC5679" s="49">
        <v>0.18051400000000001</v>
      </c>
      <c r="AD5679" s="49">
        <v>4.9386799999999997</v>
      </c>
      <c r="AE5679" s="226"/>
      <c r="AF5679" s="465" t="s">
        <v>1745</v>
      </c>
      <c r="AG5679" s="343">
        <v>30</v>
      </c>
      <c r="AH5679" s="343">
        <v>15</v>
      </c>
      <c r="AI5679" s="343"/>
      <c r="AJ5679" s="343"/>
      <c r="AK5679" s="343"/>
      <c r="AL5679" s="343"/>
      <c r="AM5679" s="343"/>
      <c r="AN5679" s="343"/>
      <c r="AO5679" s="343"/>
      <c r="AP5679" s="343"/>
      <c r="AQ5679" s="343"/>
      <c r="AR5679" s="343"/>
      <c r="AS5679" s="343"/>
      <c r="AT5679" s="343"/>
      <c r="AU5679" s="343"/>
      <c r="AV5679" s="343"/>
      <c r="AW5679" s="343"/>
      <c r="AX5679" s="343"/>
      <c r="AY5679" s="343"/>
      <c r="AZ5679" s="343"/>
      <c r="BA5679" s="343"/>
      <c r="BB5679" s="343"/>
      <c r="BC5679" s="343"/>
      <c r="BD5679" s="343"/>
      <c r="BE5679" s="475"/>
      <c r="BF5679" s="475"/>
      <c r="BG5679" s="475"/>
      <c r="BH5679" s="475"/>
      <c r="BI5679" s="475"/>
      <c r="BJ5679" s="475"/>
      <c r="BK5679" s="475"/>
      <c r="BL5679" s="475"/>
      <c r="BM5679" s="475"/>
      <c r="BN5679" s="475"/>
      <c r="BO5679" s="475"/>
      <c r="BP5679" s="306"/>
      <c r="BQ5679" s="496"/>
      <c r="BR5679" s="496"/>
      <c r="BS5679" s="496"/>
      <c r="BT5679" s="496"/>
      <c r="BU5679" s="496"/>
      <c r="BV5679" s="496"/>
    </row>
    <row r="5680" spans="1:74" s="52" customFormat="1" ht="12.75">
      <c r="A5680" s="45">
        <v>2346.9885393806389</v>
      </c>
      <c r="B5680" s="46" t="s">
        <v>416</v>
      </c>
      <c r="C5680" s="47" t="s">
        <v>419</v>
      </c>
      <c r="D5680" s="48">
        <v>40.00759672897091</v>
      </c>
      <c r="E5680" s="49">
        <v>39.487200000000001</v>
      </c>
      <c r="F5680" s="49">
        <v>4.1546E-2</v>
      </c>
      <c r="G5680" s="49">
        <v>16.157499999999999</v>
      </c>
      <c r="H5680" s="49">
        <v>0.304983</v>
      </c>
      <c r="I5680" s="49">
        <v>0.21238799999999999</v>
      </c>
      <c r="J5680" s="49">
        <v>43.534100000000002</v>
      </c>
      <c r="K5680" s="49">
        <v>0.22750999999999999</v>
      </c>
      <c r="L5680" s="49">
        <v>99.991415999999987</v>
      </c>
      <c r="M5680" s="47"/>
      <c r="N5680" s="50">
        <v>0.99812287423667234</v>
      </c>
      <c r="O5680" s="50">
        <v>8.3029476738784725E-4</v>
      </c>
      <c r="P5680" s="50">
        <v>0.34155278250870125</v>
      </c>
      <c r="Q5680" s="50">
        <v>6.2007924287589469E-3</v>
      </c>
      <c r="R5680" s="50">
        <v>4.5471929577379014E-3</v>
      </c>
      <c r="S5680" s="50">
        <v>1.6404605285600127</v>
      </c>
      <c r="T5680" s="50">
        <v>6.1614908379066828E-3</v>
      </c>
      <c r="U5680" s="50">
        <v>2.998656149607636</v>
      </c>
      <c r="V5680" s="51">
        <v>82.767382004890081</v>
      </c>
      <c r="X5680" s="49">
        <v>0.213362</v>
      </c>
      <c r="Y5680" s="49">
        <v>38.1496</v>
      </c>
      <c r="Z5680" s="49">
        <v>0.45370199999999999</v>
      </c>
      <c r="AA5680" s="49">
        <v>7.15829</v>
      </c>
      <c r="AB5680" s="49">
        <v>6.6933699999999998</v>
      </c>
      <c r="AC5680" s="49">
        <v>0.18010899999999999</v>
      </c>
      <c r="AD5680" s="49">
        <v>5.25387</v>
      </c>
      <c r="AE5680" s="226"/>
      <c r="AF5680" s="465" t="s">
        <v>1745</v>
      </c>
      <c r="AG5680" s="343">
        <v>30</v>
      </c>
      <c r="AH5680" s="343">
        <v>15</v>
      </c>
      <c r="AI5680" s="343"/>
      <c r="AJ5680" s="343"/>
      <c r="AK5680" s="343"/>
      <c r="AL5680" s="343"/>
      <c r="AM5680" s="343"/>
      <c r="AN5680" s="343"/>
      <c r="AO5680" s="343"/>
      <c r="AP5680" s="343"/>
      <c r="AQ5680" s="343"/>
      <c r="AR5680" s="343"/>
      <c r="AS5680" s="343"/>
      <c r="AT5680" s="343"/>
      <c r="AU5680" s="343"/>
      <c r="AV5680" s="343"/>
      <c r="AW5680" s="343"/>
      <c r="AX5680" s="343"/>
      <c r="AY5680" s="343"/>
      <c r="AZ5680" s="343"/>
      <c r="BA5680" s="343"/>
      <c r="BB5680" s="343"/>
      <c r="BC5680" s="343"/>
      <c r="BD5680" s="343"/>
      <c r="BE5680" s="475"/>
      <c r="BF5680" s="475"/>
      <c r="BG5680" s="475"/>
      <c r="BH5680" s="475"/>
      <c r="BI5680" s="475"/>
      <c r="BJ5680" s="475"/>
      <c r="BK5680" s="475"/>
      <c r="BL5680" s="475"/>
      <c r="BM5680" s="475"/>
      <c r="BN5680" s="475"/>
      <c r="BO5680" s="475"/>
      <c r="BP5680" s="306"/>
      <c r="BQ5680" s="496"/>
      <c r="BR5680" s="496"/>
      <c r="BS5680" s="496"/>
      <c r="BT5680" s="496"/>
      <c r="BU5680" s="496"/>
      <c r="BV5680" s="496"/>
    </row>
    <row r="5681" spans="1:74" s="52" customFormat="1" ht="12.75">
      <c r="A5681" s="45">
        <v>2346.9885393806389</v>
      </c>
      <c r="B5681" s="46" t="s">
        <v>416</v>
      </c>
      <c r="C5681" s="47" t="s">
        <v>419</v>
      </c>
      <c r="D5681" s="48">
        <v>45.00759672897091</v>
      </c>
      <c r="E5681" s="49">
        <v>39.579000000000001</v>
      </c>
      <c r="F5681" s="49">
        <v>5.1746E-2</v>
      </c>
      <c r="G5681" s="49">
        <v>16.047599999999999</v>
      </c>
      <c r="H5681" s="49">
        <v>0.29127199999999998</v>
      </c>
      <c r="I5681" s="49">
        <v>0.198491</v>
      </c>
      <c r="J5681" s="49">
        <v>43.828800000000001</v>
      </c>
      <c r="K5681" s="49">
        <v>0.24083599999999999</v>
      </c>
      <c r="L5681" s="49">
        <v>100.264618</v>
      </c>
      <c r="M5681" s="47"/>
      <c r="N5681" s="50">
        <v>0.99698380008765741</v>
      </c>
      <c r="O5681" s="50">
        <v>1.0305652248337304E-3</v>
      </c>
      <c r="P5681" s="50">
        <v>0.33805656093711495</v>
      </c>
      <c r="Q5681" s="50">
        <v>5.9015476040257895E-3</v>
      </c>
      <c r="R5681" s="50">
        <v>4.2349651745295768E-3</v>
      </c>
      <c r="S5681" s="50">
        <v>1.6458543896135733</v>
      </c>
      <c r="T5681" s="50">
        <v>6.499835078274935E-3</v>
      </c>
      <c r="U5681" s="50">
        <v>2.9993594656342317</v>
      </c>
      <c r="V5681" s="51">
        <v>82.9600940080865</v>
      </c>
      <c r="X5681" s="49">
        <v>0.213084</v>
      </c>
      <c r="Y5681" s="49">
        <v>30.572600000000001</v>
      </c>
      <c r="Z5681" s="49">
        <v>0.454903</v>
      </c>
      <c r="AA5681" s="49">
        <v>7.7030099999999999</v>
      </c>
      <c r="AB5681" s="49">
        <v>7.0031800000000004</v>
      </c>
      <c r="AC5681" s="49">
        <v>0.179393</v>
      </c>
      <c r="AD5681" s="49">
        <v>4.9728300000000001</v>
      </c>
      <c r="AE5681" s="226"/>
      <c r="AF5681" s="465" t="s">
        <v>1745</v>
      </c>
      <c r="AG5681" s="343">
        <v>30</v>
      </c>
      <c r="AH5681" s="343">
        <v>15</v>
      </c>
      <c r="AI5681" s="343"/>
      <c r="AJ5681" s="343"/>
      <c r="AK5681" s="343"/>
      <c r="AL5681" s="343"/>
      <c r="AM5681" s="343"/>
      <c r="AN5681" s="343"/>
      <c r="AO5681" s="343"/>
      <c r="AP5681" s="343"/>
      <c r="AQ5681" s="343"/>
      <c r="AR5681" s="343"/>
      <c r="AS5681" s="343"/>
      <c r="AT5681" s="343"/>
      <c r="AU5681" s="343"/>
      <c r="AV5681" s="343"/>
      <c r="AW5681" s="343"/>
      <c r="AX5681" s="343"/>
      <c r="AY5681" s="343"/>
      <c r="AZ5681" s="343"/>
      <c r="BA5681" s="343"/>
      <c r="BB5681" s="343"/>
      <c r="BC5681" s="343"/>
      <c r="BD5681" s="343"/>
      <c r="BE5681" s="475"/>
      <c r="BF5681" s="475"/>
      <c r="BG5681" s="475"/>
      <c r="BH5681" s="475"/>
      <c r="BI5681" s="475"/>
      <c r="BJ5681" s="475"/>
      <c r="BK5681" s="475"/>
      <c r="BL5681" s="475"/>
      <c r="BM5681" s="475"/>
      <c r="BN5681" s="475"/>
      <c r="BO5681" s="475"/>
      <c r="BP5681" s="306"/>
      <c r="BQ5681" s="496"/>
      <c r="BR5681" s="496"/>
      <c r="BS5681" s="496"/>
      <c r="BT5681" s="496"/>
      <c r="BU5681" s="496"/>
      <c r="BV5681" s="496"/>
    </row>
    <row r="5682" spans="1:74" s="52" customFormat="1" ht="12.75">
      <c r="A5682" s="45">
        <v>2346.9885393806389</v>
      </c>
      <c r="B5682" s="46" t="s">
        <v>416</v>
      </c>
      <c r="C5682" s="47" t="s">
        <v>419</v>
      </c>
      <c r="D5682" s="48">
        <v>50.00759672897091</v>
      </c>
      <c r="E5682" s="49">
        <v>39.552300000000002</v>
      </c>
      <c r="F5682" s="49">
        <v>4.6574999999999998E-2</v>
      </c>
      <c r="G5682" s="49">
        <v>15.975899999999999</v>
      </c>
      <c r="H5682" s="49">
        <v>0.26092500000000002</v>
      </c>
      <c r="I5682" s="49">
        <v>0.221667</v>
      </c>
      <c r="J5682" s="49">
        <v>43.8812</v>
      </c>
      <c r="K5682" s="49">
        <v>0.21012600000000001</v>
      </c>
      <c r="L5682" s="49">
        <v>100.18538899999999</v>
      </c>
      <c r="M5682" s="47"/>
      <c r="N5682" s="50">
        <v>0.99662794530045751</v>
      </c>
      <c r="O5682" s="50">
        <v>9.2787526165554661E-4</v>
      </c>
      <c r="P5682" s="50">
        <v>0.33665312085959093</v>
      </c>
      <c r="Q5682" s="50">
        <v>5.2883586637012528E-3</v>
      </c>
      <c r="R5682" s="50">
        <v>4.7309471909793002E-3</v>
      </c>
      <c r="S5682" s="50">
        <v>1.6483459238278009</v>
      </c>
      <c r="T5682" s="50">
        <v>5.6728167949164875E-3</v>
      </c>
      <c r="U5682" s="50">
        <v>2.9993367599914782</v>
      </c>
      <c r="V5682" s="51">
        <v>83.040136882654835</v>
      </c>
      <c r="X5682" s="49">
        <v>0.213147</v>
      </c>
      <c r="Y5682" s="49">
        <v>34.062600000000003</v>
      </c>
      <c r="Z5682" s="49">
        <v>0.45621899999999999</v>
      </c>
      <c r="AA5682" s="49">
        <v>8.3396500000000007</v>
      </c>
      <c r="AB5682" s="49">
        <v>6.2638400000000001</v>
      </c>
      <c r="AC5682" s="49">
        <v>0.179197</v>
      </c>
      <c r="AD5682" s="49">
        <v>5.7405600000000003</v>
      </c>
      <c r="AE5682" s="226"/>
      <c r="AF5682" s="465" t="s">
        <v>1745</v>
      </c>
      <c r="AG5682" s="343">
        <v>30</v>
      </c>
      <c r="AH5682" s="343">
        <v>15</v>
      </c>
      <c r="AI5682" s="343"/>
      <c r="AJ5682" s="343"/>
      <c r="AK5682" s="343"/>
      <c r="AL5682" s="343"/>
      <c r="AM5682" s="343"/>
      <c r="AN5682" s="343"/>
      <c r="AO5682" s="343"/>
      <c r="AP5682" s="343"/>
      <c r="AQ5682" s="343"/>
      <c r="AR5682" s="343"/>
      <c r="AS5682" s="343"/>
      <c r="AT5682" s="343"/>
      <c r="AU5682" s="343"/>
      <c r="AV5682" s="343"/>
      <c r="AW5682" s="343"/>
      <c r="AX5682" s="343"/>
      <c r="AY5682" s="343"/>
      <c r="AZ5682" s="343"/>
      <c r="BA5682" s="343"/>
      <c r="BB5682" s="343"/>
      <c r="BC5682" s="343"/>
      <c r="BD5682" s="343"/>
      <c r="BE5682" s="475"/>
      <c r="BF5682" s="475"/>
      <c r="BG5682" s="475"/>
      <c r="BH5682" s="475"/>
      <c r="BI5682" s="475"/>
      <c r="BJ5682" s="475"/>
      <c r="BK5682" s="475"/>
      <c r="BL5682" s="475"/>
      <c r="BM5682" s="475"/>
      <c r="BN5682" s="475"/>
      <c r="BO5682" s="475"/>
      <c r="BP5682" s="306"/>
      <c r="BQ5682" s="496"/>
      <c r="BR5682" s="496"/>
      <c r="BS5682" s="496"/>
      <c r="BT5682" s="496"/>
      <c r="BU5682" s="496"/>
      <c r="BV5682" s="496"/>
    </row>
    <row r="5683" spans="1:74" s="52" customFormat="1" ht="12.75">
      <c r="A5683" s="45">
        <v>2346.9885393806389</v>
      </c>
      <c r="B5683" s="46" t="s">
        <v>416</v>
      </c>
      <c r="C5683" s="47" t="s">
        <v>419</v>
      </c>
      <c r="D5683" s="48">
        <v>55.00759672897091</v>
      </c>
      <c r="E5683" s="49">
        <v>39.572699999999998</v>
      </c>
      <c r="F5683" s="49">
        <v>3.2883000000000003E-2</v>
      </c>
      <c r="G5683" s="49">
        <v>15.8307</v>
      </c>
      <c r="H5683" s="49">
        <v>0.34451700000000002</v>
      </c>
      <c r="I5683" s="49">
        <v>0.18495800000000001</v>
      </c>
      <c r="J5683" s="49">
        <v>43.853700000000003</v>
      </c>
      <c r="K5683" s="49">
        <v>0.24191199999999999</v>
      </c>
      <c r="L5683" s="49">
        <v>100.09531500000001</v>
      </c>
      <c r="M5683" s="47"/>
      <c r="N5683" s="50">
        <v>0.9977304403058076</v>
      </c>
      <c r="O5683" s="50">
        <v>6.5548745952766164E-4</v>
      </c>
      <c r="P5683" s="50">
        <v>0.33379025455916833</v>
      </c>
      <c r="Q5683" s="50">
        <v>6.9866998943413725E-3</v>
      </c>
      <c r="R5683" s="50">
        <v>3.9498117707338735E-3</v>
      </c>
      <c r="S5683" s="50">
        <v>1.6482850770805575</v>
      </c>
      <c r="T5683" s="50">
        <v>6.5348044980912002E-3</v>
      </c>
      <c r="U5683" s="50">
        <v>2.9989412453038637</v>
      </c>
      <c r="V5683" s="51">
        <v>83.159557599507011</v>
      </c>
      <c r="X5683" s="49">
        <v>0.213028</v>
      </c>
      <c r="Y5683" s="49">
        <v>49.009500000000003</v>
      </c>
      <c r="Z5683" s="49">
        <v>0.45775900000000003</v>
      </c>
      <c r="AA5683" s="49">
        <v>6.47119</v>
      </c>
      <c r="AB5683" s="49">
        <v>7.4598899999999997</v>
      </c>
      <c r="AC5683" s="49">
        <v>0.17919599999999999</v>
      </c>
      <c r="AD5683" s="49">
        <v>5.0524800000000001</v>
      </c>
      <c r="AE5683" s="226"/>
      <c r="AF5683" s="465" t="s">
        <v>1745</v>
      </c>
      <c r="AG5683" s="343">
        <v>30</v>
      </c>
      <c r="AH5683" s="343">
        <v>15</v>
      </c>
      <c r="AI5683" s="343"/>
      <c r="AJ5683" s="343"/>
      <c r="AK5683" s="343"/>
      <c r="AL5683" s="343"/>
      <c r="AM5683" s="343"/>
      <c r="AN5683" s="343"/>
      <c r="AO5683" s="343"/>
      <c r="AP5683" s="343"/>
      <c r="AQ5683" s="343"/>
      <c r="AR5683" s="343"/>
      <c r="AS5683" s="343"/>
      <c r="AT5683" s="343"/>
      <c r="AU5683" s="343"/>
      <c r="AV5683" s="343"/>
      <c r="AW5683" s="343"/>
      <c r="AX5683" s="343"/>
      <c r="AY5683" s="343"/>
      <c r="AZ5683" s="343"/>
      <c r="BA5683" s="343"/>
      <c r="BB5683" s="343"/>
      <c r="BC5683" s="343"/>
      <c r="BD5683" s="343"/>
      <c r="BE5683" s="475"/>
      <c r="BF5683" s="475"/>
      <c r="BG5683" s="475"/>
      <c r="BH5683" s="475"/>
      <c r="BI5683" s="475"/>
      <c r="BJ5683" s="475"/>
      <c r="BK5683" s="475"/>
      <c r="BL5683" s="475"/>
      <c r="BM5683" s="475"/>
      <c r="BN5683" s="475"/>
      <c r="BO5683" s="475"/>
      <c r="BP5683" s="306"/>
      <c r="BQ5683" s="496"/>
      <c r="BR5683" s="496"/>
      <c r="BS5683" s="496"/>
      <c r="BT5683" s="496"/>
      <c r="BU5683" s="496"/>
      <c r="BV5683" s="496"/>
    </row>
    <row r="5684" spans="1:74" s="52" customFormat="1" ht="12.75">
      <c r="A5684" s="45">
        <v>2346.9885393806389</v>
      </c>
      <c r="B5684" s="46" t="s">
        <v>416</v>
      </c>
      <c r="C5684" s="47" t="s">
        <v>419</v>
      </c>
      <c r="D5684" s="48">
        <v>60.00759672897091</v>
      </c>
      <c r="E5684" s="49">
        <v>39.621400000000001</v>
      </c>
      <c r="F5684" s="49">
        <v>4.2110000000000002E-2</v>
      </c>
      <c r="G5684" s="49">
        <v>15.7445</v>
      </c>
      <c r="H5684" s="49">
        <v>0.27601199999999998</v>
      </c>
      <c r="I5684" s="49">
        <v>0.20719599999999999</v>
      </c>
      <c r="J5684" s="49">
        <v>44.069800000000001</v>
      </c>
      <c r="K5684" s="49">
        <v>0.214869</v>
      </c>
      <c r="L5684" s="49">
        <v>100.21016800000001</v>
      </c>
      <c r="M5684" s="47"/>
      <c r="N5684" s="50">
        <v>0.99703964607554063</v>
      </c>
      <c r="O5684" s="50">
        <v>8.3780561619281005E-4</v>
      </c>
      <c r="P5684" s="50">
        <v>0.33133512499085382</v>
      </c>
      <c r="Q5684" s="50">
        <v>5.586688633638189E-3</v>
      </c>
      <c r="R5684" s="50">
        <v>4.4162100016045727E-3</v>
      </c>
      <c r="S5684" s="50">
        <v>1.6532260350928485</v>
      </c>
      <c r="T5684" s="50">
        <v>5.7931399587083853E-3</v>
      </c>
      <c r="U5684" s="50">
        <v>2.9992513478102829</v>
      </c>
      <c r="V5684" s="51">
        <v>83.304363117895591</v>
      </c>
      <c r="X5684" s="49">
        <v>0.21296499999999999</v>
      </c>
      <c r="Y5684" s="49">
        <v>37.193199999999997</v>
      </c>
      <c r="Z5684" s="49">
        <v>0.459671</v>
      </c>
      <c r="AA5684" s="49">
        <v>7.9693500000000004</v>
      </c>
      <c r="AB5684" s="49">
        <v>6.7396599999999998</v>
      </c>
      <c r="AC5684" s="49">
        <v>0.17866899999999999</v>
      </c>
      <c r="AD5684" s="49">
        <v>5.5983700000000001</v>
      </c>
      <c r="AE5684" s="226"/>
      <c r="AF5684" s="465" t="s">
        <v>1745</v>
      </c>
      <c r="AG5684" s="343">
        <v>30</v>
      </c>
      <c r="AH5684" s="343">
        <v>15</v>
      </c>
      <c r="AI5684" s="343"/>
      <c r="AJ5684" s="343"/>
      <c r="AK5684" s="343"/>
      <c r="AL5684" s="343"/>
      <c r="AM5684" s="343"/>
      <c r="AN5684" s="343"/>
      <c r="AO5684" s="343"/>
      <c r="AP5684" s="343"/>
      <c r="AQ5684" s="343"/>
      <c r="AR5684" s="343"/>
      <c r="AS5684" s="343"/>
      <c r="AT5684" s="343"/>
      <c r="AU5684" s="343"/>
      <c r="AV5684" s="343"/>
      <c r="AW5684" s="343"/>
      <c r="AX5684" s="343"/>
      <c r="AY5684" s="343"/>
      <c r="AZ5684" s="343"/>
      <c r="BA5684" s="343"/>
      <c r="BB5684" s="343"/>
      <c r="BC5684" s="343"/>
      <c r="BD5684" s="343"/>
      <c r="BE5684" s="475"/>
      <c r="BF5684" s="475"/>
      <c r="BG5684" s="475"/>
      <c r="BH5684" s="475"/>
      <c r="BI5684" s="475"/>
      <c r="BJ5684" s="475"/>
      <c r="BK5684" s="475"/>
      <c r="BL5684" s="475"/>
      <c r="BM5684" s="475"/>
      <c r="BN5684" s="475"/>
      <c r="BO5684" s="475"/>
      <c r="BP5684" s="306"/>
      <c r="BQ5684" s="496"/>
      <c r="BR5684" s="496"/>
      <c r="BS5684" s="496"/>
      <c r="BT5684" s="496"/>
      <c r="BU5684" s="496"/>
      <c r="BV5684" s="496"/>
    </row>
    <row r="5685" spans="1:74" s="52" customFormat="1" ht="12.75">
      <c r="A5685" s="45">
        <v>2346.9885393806389</v>
      </c>
      <c r="B5685" s="46" t="s">
        <v>416</v>
      </c>
      <c r="C5685" s="47" t="s">
        <v>419</v>
      </c>
      <c r="D5685" s="48">
        <v>65.00759672897091</v>
      </c>
      <c r="E5685" s="49">
        <v>39.636800000000001</v>
      </c>
      <c r="F5685" s="49">
        <v>3.4306000000000003E-2</v>
      </c>
      <c r="G5685" s="49">
        <v>15.634399999999999</v>
      </c>
      <c r="H5685" s="49">
        <v>0.28115400000000002</v>
      </c>
      <c r="I5685" s="49">
        <v>0.204675</v>
      </c>
      <c r="J5685" s="49">
        <v>44.068600000000004</v>
      </c>
      <c r="K5685" s="49">
        <v>0.24226900000000001</v>
      </c>
      <c r="L5685" s="49">
        <v>100.135516</v>
      </c>
      <c r="M5685" s="47"/>
      <c r="N5685" s="50">
        <v>0.99776389165242085</v>
      </c>
      <c r="O5685" s="50">
        <v>6.8277041752756696E-4</v>
      </c>
      <c r="P5685" s="50">
        <v>0.32912919746038688</v>
      </c>
      <c r="Q5685" s="50">
        <v>5.6926876693446362E-3</v>
      </c>
      <c r="R5685" s="50">
        <v>4.3639496991075685E-3</v>
      </c>
      <c r="S5685" s="50">
        <v>1.6537391091383753</v>
      </c>
      <c r="T5685" s="50">
        <v>6.5340836783306586E-3</v>
      </c>
      <c r="U5685" s="50">
        <v>2.9988939823145038</v>
      </c>
      <c r="V5685" s="51">
        <v>83.401358710254129</v>
      </c>
      <c r="X5685" s="49">
        <v>0.21301100000000001</v>
      </c>
      <c r="Y5685" s="49">
        <v>46.588500000000003</v>
      </c>
      <c r="Z5685" s="49">
        <v>0.46167000000000002</v>
      </c>
      <c r="AA5685" s="49">
        <v>7.7707300000000004</v>
      </c>
      <c r="AB5685" s="49">
        <v>6.7052699999999996</v>
      </c>
      <c r="AC5685" s="49">
        <v>0.178705</v>
      </c>
      <c r="AD5685" s="49">
        <v>4.9635699999999998</v>
      </c>
      <c r="AE5685" s="226"/>
      <c r="AF5685" s="465" t="s">
        <v>1745</v>
      </c>
      <c r="AG5685" s="343">
        <v>30</v>
      </c>
      <c r="AH5685" s="343">
        <v>15</v>
      </c>
      <c r="AI5685" s="343"/>
      <c r="AJ5685" s="343"/>
      <c r="AK5685" s="343"/>
      <c r="AL5685" s="343"/>
      <c r="AM5685" s="343"/>
      <c r="AN5685" s="343"/>
      <c r="AO5685" s="343"/>
      <c r="AP5685" s="343"/>
      <c r="AQ5685" s="343"/>
      <c r="AR5685" s="343"/>
      <c r="AS5685" s="343"/>
      <c r="AT5685" s="343"/>
      <c r="AU5685" s="343"/>
      <c r="AV5685" s="343"/>
      <c r="AW5685" s="343"/>
      <c r="AX5685" s="343"/>
      <c r="AY5685" s="343"/>
      <c r="AZ5685" s="343"/>
      <c r="BA5685" s="343"/>
      <c r="BB5685" s="343"/>
      <c r="BC5685" s="343"/>
      <c r="BD5685" s="343"/>
      <c r="BE5685" s="475"/>
      <c r="BF5685" s="475"/>
      <c r="BG5685" s="475"/>
      <c r="BH5685" s="475"/>
      <c r="BI5685" s="475"/>
      <c r="BJ5685" s="475"/>
      <c r="BK5685" s="475"/>
      <c r="BL5685" s="475"/>
      <c r="BM5685" s="475"/>
      <c r="BN5685" s="475"/>
      <c r="BO5685" s="475"/>
      <c r="BP5685" s="306"/>
      <c r="BQ5685" s="496"/>
      <c r="BR5685" s="496"/>
      <c r="BS5685" s="496"/>
      <c r="BT5685" s="496"/>
      <c r="BU5685" s="496"/>
      <c r="BV5685" s="496"/>
    </row>
    <row r="5686" spans="1:74" s="52" customFormat="1" ht="12.75">
      <c r="A5686" s="45">
        <v>2346.9885393806389</v>
      </c>
      <c r="B5686" s="46" t="s">
        <v>416</v>
      </c>
      <c r="C5686" s="47" t="s">
        <v>419</v>
      </c>
      <c r="D5686" s="48">
        <v>70.00759672897091</v>
      </c>
      <c r="E5686" s="49">
        <v>39.579099999999997</v>
      </c>
      <c r="F5686" s="49">
        <v>3.4588000000000001E-2</v>
      </c>
      <c r="G5686" s="49">
        <v>15.6767</v>
      </c>
      <c r="H5686" s="49">
        <v>0.33561999999999997</v>
      </c>
      <c r="I5686" s="49">
        <v>0.22073100000000001</v>
      </c>
      <c r="J5686" s="49">
        <v>43.989600000000003</v>
      </c>
      <c r="K5686" s="49">
        <v>0.23377999999999999</v>
      </c>
      <c r="L5686" s="49">
        <v>100.09264899999999</v>
      </c>
      <c r="M5686" s="47"/>
      <c r="N5686" s="50">
        <v>0.99748488037024496</v>
      </c>
      <c r="O5686" s="50">
        <v>6.8919365802495717E-4</v>
      </c>
      <c r="P5686" s="50">
        <v>0.33040837612819846</v>
      </c>
      <c r="Q5686" s="50">
        <v>6.8034959795672135E-3</v>
      </c>
      <c r="R5686" s="50">
        <v>4.7118285256647924E-3</v>
      </c>
      <c r="S5686" s="50">
        <v>1.6527187932268594</v>
      </c>
      <c r="T5686" s="50">
        <v>6.3125583973850027E-3</v>
      </c>
      <c r="U5686" s="50">
        <v>2.9997983282951988</v>
      </c>
      <c r="V5686" s="51">
        <v>83.33902226574547</v>
      </c>
      <c r="X5686" s="49">
        <v>0.21313499999999999</v>
      </c>
      <c r="Y5686" s="49">
        <v>46.282400000000003</v>
      </c>
      <c r="Z5686" s="49">
        <v>0.46071000000000001</v>
      </c>
      <c r="AA5686" s="49">
        <v>6.7070999999999996</v>
      </c>
      <c r="AB5686" s="49">
        <v>6.2974800000000002</v>
      </c>
      <c r="AC5686" s="49">
        <v>0.17891299999999999</v>
      </c>
      <c r="AD5686" s="49">
        <v>5.2290000000000001</v>
      </c>
      <c r="AE5686" s="226"/>
      <c r="AF5686" s="465" t="s">
        <v>1745</v>
      </c>
      <c r="AG5686" s="343">
        <v>30</v>
      </c>
      <c r="AH5686" s="343">
        <v>15</v>
      </c>
      <c r="AI5686" s="343"/>
      <c r="AJ5686" s="343"/>
      <c r="AK5686" s="343"/>
      <c r="AL5686" s="343"/>
      <c r="AM5686" s="343"/>
      <c r="AN5686" s="343"/>
      <c r="AO5686" s="343"/>
      <c r="AP5686" s="343"/>
      <c r="AQ5686" s="343"/>
      <c r="AR5686" s="343"/>
      <c r="AS5686" s="343"/>
      <c r="AT5686" s="343"/>
      <c r="AU5686" s="343"/>
      <c r="AV5686" s="343"/>
      <c r="AW5686" s="343"/>
      <c r="AX5686" s="343"/>
      <c r="AY5686" s="343"/>
      <c r="AZ5686" s="343"/>
      <c r="BA5686" s="343"/>
      <c r="BB5686" s="343"/>
      <c r="BC5686" s="343"/>
      <c r="BD5686" s="343"/>
      <c r="BE5686" s="475"/>
      <c r="BF5686" s="475"/>
      <c r="BG5686" s="475"/>
      <c r="BH5686" s="475"/>
      <c r="BI5686" s="475"/>
      <c r="BJ5686" s="475"/>
      <c r="BK5686" s="475"/>
      <c r="BL5686" s="475"/>
      <c r="BM5686" s="475"/>
      <c r="BN5686" s="475"/>
      <c r="BO5686" s="475"/>
      <c r="BP5686" s="306"/>
      <c r="BQ5686" s="496"/>
      <c r="BR5686" s="496"/>
      <c r="BS5686" s="496"/>
      <c r="BT5686" s="496"/>
      <c r="BU5686" s="496"/>
      <c r="BV5686" s="496"/>
    </row>
    <row r="5687" spans="1:74" s="52" customFormat="1" ht="12.75">
      <c r="A5687" s="45">
        <v>2346.9885393806389</v>
      </c>
      <c r="B5687" s="46" t="s">
        <v>416</v>
      </c>
      <c r="C5687" s="47" t="s">
        <v>419</v>
      </c>
      <c r="D5687" s="48">
        <v>75.00759672897091</v>
      </c>
      <c r="E5687" s="49">
        <v>39.472700000000003</v>
      </c>
      <c r="F5687" s="49">
        <v>2.6025E-2</v>
      </c>
      <c r="G5687" s="49">
        <v>15.7494</v>
      </c>
      <c r="H5687" s="49">
        <v>0.30866199999999999</v>
      </c>
      <c r="I5687" s="49">
        <v>0.21870100000000001</v>
      </c>
      <c r="J5687" s="49">
        <v>44.217700000000001</v>
      </c>
      <c r="K5687" s="49">
        <v>0.22537299999999999</v>
      </c>
      <c r="L5687" s="49">
        <v>100.260137</v>
      </c>
      <c r="M5687" s="47"/>
      <c r="N5687" s="50">
        <v>0.99353472613536797</v>
      </c>
      <c r="O5687" s="50">
        <v>5.1790770313305933E-4</v>
      </c>
      <c r="P5687" s="50">
        <v>0.3315173213019178</v>
      </c>
      <c r="Q5687" s="50">
        <v>6.2490395831200293E-3</v>
      </c>
      <c r="R5687" s="50">
        <v>4.6625416611960069E-3</v>
      </c>
      <c r="S5687" s="50">
        <v>1.6591700963910061</v>
      </c>
      <c r="T5687" s="50">
        <v>6.0777908436178999E-3</v>
      </c>
      <c r="U5687" s="50">
        <v>3.0029627685656948</v>
      </c>
      <c r="V5687" s="51">
        <v>83.346590813030573</v>
      </c>
      <c r="X5687" s="49">
        <v>0.213506</v>
      </c>
      <c r="Y5687" s="49">
        <v>61.493899999999996</v>
      </c>
      <c r="Z5687" s="49">
        <v>0.46023900000000001</v>
      </c>
      <c r="AA5687" s="49">
        <v>7.3499299999999996</v>
      </c>
      <c r="AB5687" s="49">
        <v>6.4518399999999998</v>
      </c>
      <c r="AC5687" s="49">
        <v>0.17846100000000001</v>
      </c>
      <c r="AD5687" s="49">
        <v>5.3352300000000001</v>
      </c>
      <c r="AE5687" s="226"/>
      <c r="AF5687" s="465" t="s">
        <v>1745</v>
      </c>
      <c r="AG5687" s="343">
        <v>30</v>
      </c>
      <c r="AH5687" s="343">
        <v>15</v>
      </c>
      <c r="AI5687" s="343"/>
      <c r="AJ5687" s="343"/>
      <c r="AK5687" s="343"/>
      <c r="AL5687" s="343"/>
      <c r="AM5687" s="343"/>
      <c r="AN5687" s="343"/>
      <c r="AO5687" s="343"/>
      <c r="AP5687" s="343"/>
      <c r="AQ5687" s="343"/>
      <c r="AR5687" s="343"/>
      <c r="AS5687" s="343"/>
      <c r="AT5687" s="343"/>
      <c r="AU5687" s="343"/>
      <c r="AV5687" s="343"/>
      <c r="AW5687" s="343"/>
      <c r="AX5687" s="343"/>
      <c r="AY5687" s="343"/>
      <c r="AZ5687" s="343"/>
      <c r="BA5687" s="343"/>
      <c r="BB5687" s="343"/>
      <c r="BC5687" s="343"/>
      <c r="BD5687" s="343"/>
      <c r="BE5687" s="475"/>
      <c r="BF5687" s="475"/>
      <c r="BG5687" s="475"/>
      <c r="BH5687" s="475"/>
      <c r="BI5687" s="475"/>
      <c r="BJ5687" s="475"/>
      <c r="BK5687" s="475"/>
      <c r="BL5687" s="475"/>
      <c r="BM5687" s="475"/>
      <c r="BN5687" s="475"/>
      <c r="BO5687" s="475"/>
      <c r="BP5687" s="306"/>
      <c r="BQ5687" s="496"/>
      <c r="BR5687" s="496"/>
      <c r="BS5687" s="496"/>
      <c r="BT5687" s="496"/>
      <c r="BU5687" s="496"/>
      <c r="BV5687" s="496"/>
    </row>
    <row r="5688" spans="1:74" s="52" customFormat="1" ht="12.75">
      <c r="A5688" s="45">
        <v>2346.9885393806389</v>
      </c>
      <c r="B5688" s="46" t="s">
        <v>416</v>
      </c>
      <c r="C5688" s="47" t="s">
        <v>419</v>
      </c>
      <c r="D5688" s="48">
        <v>80.00759672897091</v>
      </c>
      <c r="E5688" s="49">
        <v>39.5197</v>
      </c>
      <c r="F5688" s="49">
        <v>4.0486000000000001E-2</v>
      </c>
      <c r="G5688" s="49">
        <v>15.5204</v>
      </c>
      <c r="H5688" s="49">
        <v>0.34921000000000002</v>
      </c>
      <c r="I5688" s="49">
        <v>0.19883100000000001</v>
      </c>
      <c r="J5688" s="49">
        <v>43.959699999999998</v>
      </c>
      <c r="K5688" s="49">
        <v>0.23982500000000001</v>
      </c>
      <c r="L5688" s="49">
        <v>99.869950999999986</v>
      </c>
      <c r="M5688" s="47"/>
      <c r="N5688" s="50">
        <v>0.99732697852896346</v>
      </c>
      <c r="O5688" s="50">
        <v>8.0780067909512281E-4</v>
      </c>
      <c r="P5688" s="50">
        <v>0.32755394324778486</v>
      </c>
      <c r="Q5688" s="50">
        <v>7.0885024234845972E-3</v>
      </c>
      <c r="R5688" s="50">
        <v>4.2500473060078361E-3</v>
      </c>
      <c r="S5688" s="50">
        <v>1.6538160166171159</v>
      </c>
      <c r="T5688" s="50">
        <v>6.4844930437308506E-3</v>
      </c>
      <c r="U5688" s="50">
        <v>2.9985709946017369</v>
      </c>
      <c r="V5688" s="51">
        <v>83.468309811756754</v>
      </c>
      <c r="X5688" s="49">
        <v>0.213306</v>
      </c>
      <c r="Y5688" s="49">
        <v>39.618899999999996</v>
      </c>
      <c r="Z5688" s="49">
        <v>0.463449</v>
      </c>
      <c r="AA5688" s="49">
        <v>6.4422300000000003</v>
      </c>
      <c r="AB5688" s="49">
        <v>7.0698600000000003</v>
      </c>
      <c r="AC5688" s="49">
        <v>0.17891000000000001</v>
      </c>
      <c r="AD5688" s="49">
        <v>4.9902800000000003</v>
      </c>
      <c r="AE5688" s="226"/>
      <c r="AF5688" s="465" t="s">
        <v>1745</v>
      </c>
      <c r="AG5688" s="343">
        <v>30</v>
      </c>
      <c r="AH5688" s="343">
        <v>15</v>
      </c>
      <c r="AI5688" s="343"/>
      <c r="AJ5688" s="343"/>
      <c r="AK5688" s="343"/>
      <c r="AL5688" s="343"/>
      <c r="AM5688" s="343"/>
      <c r="AN5688" s="343"/>
      <c r="AO5688" s="343"/>
      <c r="AP5688" s="343"/>
      <c r="AQ5688" s="343"/>
      <c r="AR5688" s="343"/>
      <c r="AS5688" s="343"/>
      <c r="AT5688" s="343"/>
      <c r="AU5688" s="343"/>
      <c r="AV5688" s="343"/>
      <c r="AW5688" s="343"/>
      <c r="AX5688" s="343"/>
      <c r="AY5688" s="343"/>
      <c r="AZ5688" s="343"/>
      <c r="BA5688" s="343"/>
      <c r="BB5688" s="343"/>
      <c r="BC5688" s="343"/>
      <c r="BD5688" s="343"/>
      <c r="BE5688" s="475"/>
      <c r="BF5688" s="475"/>
      <c r="BG5688" s="475"/>
      <c r="BH5688" s="475"/>
      <c r="BI5688" s="475"/>
      <c r="BJ5688" s="475"/>
      <c r="BK5688" s="475"/>
      <c r="BL5688" s="475"/>
      <c r="BM5688" s="475"/>
      <c r="BN5688" s="475"/>
      <c r="BO5688" s="475"/>
      <c r="BP5688" s="306"/>
      <c r="BQ5688" s="496"/>
      <c r="BR5688" s="496"/>
      <c r="BS5688" s="496"/>
      <c r="BT5688" s="496"/>
      <c r="BU5688" s="496"/>
      <c r="BV5688" s="496"/>
    </row>
    <row r="5689" spans="1:74" s="52" customFormat="1" ht="12.75">
      <c r="A5689" s="45">
        <v>2346.9885393806389</v>
      </c>
      <c r="B5689" s="46" t="s">
        <v>416</v>
      </c>
      <c r="C5689" s="47" t="s">
        <v>419</v>
      </c>
      <c r="D5689" s="48">
        <v>85.00759672897091</v>
      </c>
      <c r="E5689" s="49">
        <v>39.622300000000003</v>
      </c>
      <c r="F5689" s="49">
        <v>3.1632E-2</v>
      </c>
      <c r="G5689" s="49">
        <v>15.6936</v>
      </c>
      <c r="H5689" s="49">
        <v>0.33410099999999998</v>
      </c>
      <c r="I5689" s="49">
        <v>0.19675899999999999</v>
      </c>
      <c r="J5689" s="49">
        <v>43.979500000000002</v>
      </c>
      <c r="K5689" s="49">
        <v>0.23009399999999999</v>
      </c>
      <c r="L5689" s="49">
        <v>100.13859699999999</v>
      </c>
      <c r="M5689" s="47"/>
      <c r="N5689" s="50">
        <v>0.99761647947013721</v>
      </c>
      <c r="O5689" s="50">
        <v>6.2968884484609835E-4</v>
      </c>
      <c r="P5689" s="50">
        <v>0.33044752676774541</v>
      </c>
      <c r="Q5689" s="50">
        <v>6.7662119926513355E-3</v>
      </c>
      <c r="R5689" s="50">
        <v>4.1960850138564086E-3</v>
      </c>
      <c r="S5689" s="50">
        <v>1.6507555489278014</v>
      </c>
      <c r="T5689" s="50">
        <v>6.2070733014073379E-3</v>
      </c>
      <c r="U5689" s="50">
        <v>2.9981204571590201</v>
      </c>
      <c r="V5689" s="51">
        <v>83.32086544678242</v>
      </c>
      <c r="X5689" s="49">
        <v>0.21302299999999999</v>
      </c>
      <c r="Y5689" s="49">
        <v>48.933599999999998</v>
      </c>
      <c r="Z5689" s="49">
        <v>0.46065400000000001</v>
      </c>
      <c r="AA5689" s="49">
        <v>6.6975699999999998</v>
      </c>
      <c r="AB5689" s="49">
        <v>6.8890900000000004</v>
      </c>
      <c r="AC5689" s="49">
        <v>0.17891099999999999</v>
      </c>
      <c r="AD5689" s="49">
        <v>5.3664300000000003</v>
      </c>
      <c r="AE5689" s="226"/>
      <c r="AF5689" s="465" t="s">
        <v>1745</v>
      </c>
      <c r="AG5689" s="343">
        <v>30</v>
      </c>
      <c r="AH5689" s="343">
        <v>15</v>
      </c>
      <c r="AI5689" s="343"/>
      <c r="AJ5689" s="343"/>
      <c r="AK5689" s="343"/>
      <c r="AL5689" s="343"/>
      <c r="AM5689" s="343"/>
      <c r="AN5689" s="343"/>
      <c r="AO5689" s="343"/>
      <c r="AP5689" s="343"/>
      <c r="AQ5689" s="343"/>
      <c r="AR5689" s="343"/>
      <c r="AS5689" s="343"/>
      <c r="AT5689" s="343"/>
      <c r="AU5689" s="343"/>
      <c r="AV5689" s="343"/>
      <c r="AW5689" s="343"/>
      <c r="AX5689" s="343"/>
      <c r="AY5689" s="343"/>
      <c r="AZ5689" s="343"/>
      <c r="BA5689" s="343"/>
      <c r="BB5689" s="343"/>
      <c r="BC5689" s="343"/>
      <c r="BD5689" s="343"/>
      <c r="BE5689" s="475"/>
      <c r="BF5689" s="475"/>
      <c r="BG5689" s="475"/>
      <c r="BH5689" s="475"/>
      <c r="BI5689" s="475"/>
      <c r="BJ5689" s="475"/>
      <c r="BK5689" s="475"/>
      <c r="BL5689" s="475"/>
      <c r="BM5689" s="475"/>
      <c r="BN5689" s="475"/>
      <c r="BO5689" s="475"/>
      <c r="BP5689" s="306"/>
      <c r="BQ5689" s="496"/>
      <c r="BR5689" s="496"/>
      <c r="BS5689" s="496"/>
      <c r="BT5689" s="496"/>
      <c r="BU5689" s="496"/>
      <c r="BV5689" s="496"/>
    </row>
    <row r="5690" spans="1:74" s="52" customFormat="1" ht="12.75">
      <c r="A5690" s="45">
        <v>2346.9885393806389</v>
      </c>
      <c r="B5690" s="46" t="s">
        <v>416</v>
      </c>
      <c r="C5690" s="47" t="s">
        <v>419</v>
      </c>
      <c r="D5690" s="48">
        <v>90.00759672897091</v>
      </c>
      <c r="E5690" s="49">
        <v>39.5092</v>
      </c>
      <c r="F5690" s="49">
        <v>2.2211999999999999E-2</v>
      </c>
      <c r="G5690" s="49">
        <v>15.727</v>
      </c>
      <c r="H5690" s="49">
        <v>0.34866200000000003</v>
      </c>
      <c r="I5690" s="49">
        <v>0.18607499999999999</v>
      </c>
      <c r="J5690" s="49">
        <v>44.0383</v>
      </c>
      <c r="K5690" s="49">
        <v>0.24116599999999999</v>
      </c>
      <c r="L5690" s="49">
        <v>100.11593200000002</v>
      </c>
      <c r="M5690" s="47"/>
      <c r="N5690" s="50">
        <v>0.99567269066046626</v>
      </c>
      <c r="O5690" s="50">
        <v>4.4256945764088908E-4</v>
      </c>
      <c r="P5690" s="50">
        <v>0.3314516919339085</v>
      </c>
      <c r="Q5690" s="50">
        <v>7.0675171153472697E-3</v>
      </c>
      <c r="R5690" s="50">
        <v>3.9718434855983333E-3</v>
      </c>
      <c r="S5690" s="50">
        <v>1.6544644915621312</v>
      </c>
      <c r="T5690" s="50">
        <v>6.5116655614105489E-3</v>
      </c>
      <c r="U5690" s="50">
        <v>3.0008690366590862</v>
      </c>
      <c r="V5690" s="51">
        <v>83.309885145786183</v>
      </c>
      <c r="X5690" s="49">
        <v>0.213395</v>
      </c>
      <c r="Y5690" s="49">
        <v>72.552400000000006</v>
      </c>
      <c r="Z5690" s="49">
        <v>0.46013799999999999</v>
      </c>
      <c r="AA5690" s="49">
        <v>6.4469200000000004</v>
      </c>
      <c r="AB5690" s="49">
        <v>7.5427200000000001</v>
      </c>
      <c r="AC5690" s="49">
        <v>0.178864</v>
      </c>
      <c r="AD5690" s="49">
        <v>4.9782900000000003</v>
      </c>
      <c r="AE5690" s="226"/>
      <c r="AF5690" s="465" t="s">
        <v>1745</v>
      </c>
      <c r="AG5690" s="343">
        <v>30</v>
      </c>
      <c r="AH5690" s="343">
        <v>15</v>
      </c>
      <c r="AI5690" s="343"/>
      <c r="AJ5690" s="343"/>
      <c r="AK5690" s="343"/>
      <c r="AL5690" s="343"/>
      <c r="AM5690" s="343"/>
      <c r="AN5690" s="343"/>
      <c r="AO5690" s="343"/>
      <c r="AP5690" s="343"/>
      <c r="AQ5690" s="343"/>
      <c r="AR5690" s="343"/>
      <c r="AS5690" s="343"/>
      <c r="AT5690" s="343"/>
      <c r="AU5690" s="343"/>
      <c r="AV5690" s="343"/>
      <c r="AW5690" s="343"/>
      <c r="AX5690" s="343"/>
      <c r="AY5690" s="343"/>
      <c r="AZ5690" s="343"/>
      <c r="BA5690" s="343"/>
      <c r="BB5690" s="343"/>
      <c r="BC5690" s="343"/>
      <c r="BD5690" s="343"/>
      <c r="BE5690" s="475"/>
      <c r="BF5690" s="475"/>
      <c r="BG5690" s="475"/>
      <c r="BH5690" s="475"/>
      <c r="BI5690" s="475"/>
      <c r="BJ5690" s="475"/>
      <c r="BK5690" s="475"/>
      <c r="BL5690" s="475"/>
      <c r="BM5690" s="475"/>
      <c r="BN5690" s="475"/>
      <c r="BO5690" s="475"/>
      <c r="BP5690" s="306"/>
      <c r="BQ5690" s="496"/>
      <c r="BR5690" s="496"/>
      <c r="BS5690" s="496"/>
      <c r="BT5690" s="496"/>
      <c r="BU5690" s="496"/>
      <c r="BV5690" s="496"/>
    </row>
    <row r="5691" spans="1:74" s="52" customFormat="1" ht="12.75">
      <c r="A5691" s="45">
        <v>2346.9885393806389</v>
      </c>
      <c r="B5691" s="46" t="s">
        <v>416</v>
      </c>
      <c r="C5691" s="47" t="s">
        <v>419</v>
      </c>
      <c r="D5691" s="48">
        <v>95.00759672897091</v>
      </c>
      <c r="E5691" s="49">
        <v>39.493099999999998</v>
      </c>
      <c r="F5691" s="49">
        <v>6.8573999999999996E-2</v>
      </c>
      <c r="G5691" s="49">
        <v>15.623200000000001</v>
      </c>
      <c r="H5691" s="49">
        <v>0.32528800000000002</v>
      </c>
      <c r="I5691" s="49">
        <v>0.228711</v>
      </c>
      <c r="J5691" s="49">
        <v>44.023699999999998</v>
      </c>
      <c r="K5691" s="49">
        <v>0.248171</v>
      </c>
      <c r="L5691" s="49">
        <v>100.03849399999999</v>
      </c>
      <c r="M5691" s="47"/>
      <c r="N5691" s="50">
        <v>0.99564977898356244</v>
      </c>
      <c r="O5691" s="50">
        <v>1.3668481677427396E-3</v>
      </c>
      <c r="P5691" s="50">
        <v>0.32939072278030357</v>
      </c>
      <c r="Q5691" s="50">
        <v>6.5962531023978479E-3</v>
      </c>
      <c r="R5691" s="50">
        <v>4.8838033538756353E-3</v>
      </c>
      <c r="S5691" s="50">
        <v>1.6545521589766592</v>
      </c>
      <c r="T5691" s="50">
        <v>6.7033833281369484E-3</v>
      </c>
      <c r="U5691" s="50">
        <v>2.9999674740221032</v>
      </c>
      <c r="V5691" s="51">
        <v>83.397167034940139</v>
      </c>
      <c r="X5691" s="49">
        <v>0.213365</v>
      </c>
      <c r="Y5691" s="49">
        <v>23.2636</v>
      </c>
      <c r="Z5691" s="49">
        <v>0.4617</v>
      </c>
      <c r="AA5691" s="49">
        <v>6.9224100000000002</v>
      </c>
      <c r="AB5691" s="49">
        <v>6.0443899999999999</v>
      </c>
      <c r="AC5691" s="49">
        <v>0.17879700000000001</v>
      </c>
      <c r="AD5691" s="49">
        <v>4.8321300000000003</v>
      </c>
      <c r="AE5691" s="226"/>
      <c r="AF5691" s="465" t="s">
        <v>1745</v>
      </c>
      <c r="AG5691" s="343">
        <v>30</v>
      </c>
      <c r="AH5691" s="343">
        <v>15</v>
      </c>
      <c r="AI5691" s="343"/>
      <c r="AJ5691" s="343"/>
      <c r="AK5691" s="343"/>
      <c r="AL5691" s="343"/>
      <c r="AM5691" s="343"/>
      <c r="AN5691" s="343"/>
      <c r="AO5691" s="343"/>
      <c r="AP5691" s="343"/>
      <c r="AQ5691" s="343"/>
      <c r="AR5691" s="343"/>
      <c r="AS5691" s="343"/>
      <c r="AT5691" s="343"/>
      <c r="AU5691" s="343"/>
      <c r="AV5691" s="343"/>
      <c r="AW5691" s="343"/>
      <c r="AX5691" s="343"/>
      <c r="AY5691" s="343"/>
      <c r="AZ5691" s="343"/>
      <c r="BA5691" s="343"/>
      <c r="BB5691" s="343"/>
      <c r="BC5691" s="343"/>
      <c r="BD5691" s="343"/>
      <c r="BE5691" s="475"/>
      <c r="BF5691" s="475"/>
      <c r="BG5691" s="475"/>
      <c r="BH5691" s="475"/>
      <c r="BI5691" s="475"/>
      <c r="BJ5691" s="475"/>
      <c r="BK5691" s="475"/>
      <c r="BL5691" s="475"/>
      <c r="BM5691" s="475"/>
      <c r="BN5691" s="475"/>
      <c r="BO5691" s="475"/>
      <c r="BP5691" s="306"/>
      <c r="BQ5691" s="496"/>
      <c r="BR5691" s="496"/>
      <c r="BS5691" s="496"/>
      <c r="BT5691" s="496"/>
      <c r="BU5691" s="496"/>
      <c r="BV5691" s="496"/>
    </row>
    <row r="5692" spans="1:74" s="52" customFormat="1" ht="12.75">
      <c r="A5692" s="45">
        <v>2346.9885393806389</v>
      </c>
      <c r="B5692" s="46" t="s">
        <v>416</v>
      </c>
      <c r="C5692" s="47" t="s">
        <v>419</v>
      </c>
      <c r="D5692" s="48">
        <v>100.00759672897091</v>
      </c>
      <c r="E5692" s="49">
        <v>39.677100000000003</v>
      </c>
      <c r="F5692" s="49">
        <v>6.3815999999999998E-2</v>
      </c>
      <c r="G5692" s="49">
        <v>15.775600000000001</v>
      </c>
      <c r="H5692" s="49">
        <v>0.35291499999999998</v>
      </c>
      <c r="I5692" s="49">
        <v>0.215195</v>
      </c>
      <c r="J5692" s="49">
        <v>43.9542</v>
      </c>
      <c r="K5692" s="49">
        <v>0.23177900000000001</v>
      </c>
      <c r="L5692" s="49">
        <v>100.31048900000002</v>
      </c>
      <c r="M5692" s="47"/>
      <c r="N5692" s="50">
        <v>0.99766853643689857</v>
      </c>
      <c r="O5692" s="50">
        <v>1.2686778224670877E-3</v>
      </c>
      <c r="P5692" s="50">
        <v>0.33173266215706065</v>
      </c>
      <c r="Q5692" s="50">
        <v>7.1377340794735273E-3</v>
      </c>
      <c r="R5692" s="50">
        <v>4.5831520926577878E-3</v>
      </c>
      <c r="S5692" s="50">
        <v>1.6476132638921566</v>
      </c>
      <c r="T5692" s="50">
        <v>6.2442184223656791E-3</v>
      </c>
      <c r="U5692" s="50">
        <v>2.9974301992414421</v>
      </c>
      <c r="V5692" s="51">
        <v>83.240288734208264</v>
      </c>
      <c r="X5692" s="49">
        <v>0.212899</v>
      </c>
      <c r="Y5692" s="49">
        <v>23.866800000000001</v>
      </c>
      <c r="Z5692" s="49">
        <v>0.45967999999999998</v>
      </c>
      <c r="AA5692" s="49">
        <v>6.3673299999999999</v>
      </c>
      <c r="AB5692" s="49">
        <v>6.4988000000000001</v>
      </c>
      <c r="AC5692" s="49">
        <v>0.17910400000000001</v>
      </c>
      <c r="AD5692" s="49">
        <v>5.0923699999999998</v>
      </c>
      <c r="AE5692" s="226"/>
      <c r="AF5692" s="465" t="s">
        <v>1745</v>
      </c>
      <c r="AG5692" s="343">
        <v>30</v>
      </c>
      <c r="AH5692" s="343">
        <v>15</v>
      </c>
      <c r="AI5692" s="343"/>
      <c r="AJ5692" s="343"/>
      <c r="AK5692" s="343"/>
      <c r="AL5692" s="343"/>
      <c r="AM5692" s="343"/>
      <c r="AN5692" s="343"/>
      <c r="AO5692" s="343"/>
      <c r="AP5692" s="343"/>
      <c r="AQ5692" s="343"/>
      <c r="AR5692" s="343"/>
      <c r="AS5692" s="343"/>
      <c r="AT5692" s="343"/>
      <c r="AU5692" s="343"/>
      <c r="AV5692" s="343"/>
      <c r="AW5692" s="343"/>
      <c r="AX5692" s="343"/>
      <c r="AY5692" s="343"/>
      <c r="AZ5692" s="343"/>
      <c r="BA5692" s="343"/>
      <c r="BB5692" s="343"/>
      <c r="BC5692" s="343"/>
      <c r="BD5692" s="343"/>
      <c r="BE5692" s="475"/>
      <c r="BF5692" s="475"/>
      <c r="BG5692" s="475"/>
      <c r="BH5692" s="475"/>
      <c r="BI5692" s="475"/>
      <c r="BJ5692" s="475"/>
      <c r="BK5692" s="475"/>
      <c r="BL5692" s="475"/>
      <c r="BM5692" s="475"/>
      <c r="BN5692" s="475"/>
      <c r="BO5692" s="475"/>
      <c r="BP5692" s="306"/>
      <c r="BQ5692" s="496"/>
      <c r="BR5692" s="496"/>
      <c r="BS5692" s="496"/>
      <c r="BT5692" s="496"/>
      <c r="BU5692" s="496"/>
      <c r="BV5692" s="496"/>
    </row>
    <row r="5693" spans="1:74" s="52" customFormat="1" ht="12.75">
      <c r="A5693" s="38"/>
      <c r="B5693" s="46"/>
      <c r="C5693" s="47"/>
      <c r="D5693" s="48"/>
      <c r="E5693" s="49"/>
      <c r="F5693" s="49"/>
      <c r="G5693" s="49"/>
      <c r="H5693" s="49"/>
      <c r="I5693" s="49"/>
      <c r="J5693" s="49"/>
      <c r="K5693" s="49"/>
      <c r="L5693" s="49"/>
      <c r="M5693" s="47"/>
      <c r="N5693" s="50"/>
      <c r="O5693" s="50"/>
      <c r="P5693" s="50"/>
      <c r="Q5693" s="50"/>
      <c r="R5693" s="50"/>
      <c r="S5693" s="50"/>
      <c r="T5693" s="50"/>
      <c r="U5693" s="50"/>
      <c r="V5693" s="51"/>
      <c r="AE5693" s="312"/>
      <c r="AF5693" s="312"/>
      <c r="AG5693" s="312"/>
      <c r="AH5693" s="312"/>
      <c r="AI5693" s="312"/>
      <c r="AJ5693" s="312"/>
      <c r="AK5693" s="312"/>
      <c r="AL5693" s="312"/>
      <c r="AM5693" s="312"/>
      <c r="AN5693" s="312"/>
      <c r="AO5693" s="312"/>
      <c r="AP5693" s="312"/>
      <c r="AQ5693" s="312"/>
      <c r="AR5693" s="312"/>
      <c r="AS5693" s="312"/>
      <c r="AT5693" s="312"/>
      <c r="AU5693" s="312"/>
      <c r="AV5693" s="312"/>
      <c r="AW5693" s="312"/>
      <c r="AX5693" s="312"/>
      <c r="AY5693" s="312"/>
      <c r="AZ5693" s="312"/>
      <c r="BA5693" s="312"/>
      <c r="BB5693" s="312"/>
      <c r="BC5693" s="312"/>
      <c r="BD5693" s="312"/>
      <c r="BE5693" s="306"/>
      <c r="BF5693" s="306"/>
      <c r="BG5693" s="306"/>
      <c r="BH5693" s="306"/>
      <c r="BI5693" s="306"/>
      <c r="BJ5693" s="306"/>
      <c r="BK5693" s="306"/>
      <c r="BL5693" s="306"/>
      <c r="BM5693" s="306"/>
      <c r="BN5693" s="306"/>
      <c r="BO5693" s="306"/>
      <c r="BP5693" s="306"/>
      <c r="BQ5693" s="496"/>
      <c r="BR5693" s="496"/>
      <c r="BS5693" s="496"/>
      <c r="BT5693" s="496"/>
      <c r="BU5693" s="496"/>
      <c r="BV5693" s="496"/>
    </row>
    <row r="5694" spans="1:74" s="52" customFormat="1" ht="12.75">
      <c r="A5694" s="45">
        <v>2346.9885393806389</v>
      </c>
      <c r="B5694" s="46" t="s">
        <v>416</v>
      </c>
      <c r="C5694" s="47" t="s">
        <v>420</v>
      </c>
      <c r="D5694" s="48">
        <v>0</v>
      </c>
      <c r="E5694" s="49">
        <v>40.469619999999999</v>
      </c>
      <c r="F5694" s="49">
        <v>3.9199999999999999E-2</v>
      </c>
      <c r="G5694" s="49">
        <v>16.22176</v>
      </c>
      <c r="H5694" s="49">
        <v>0.2611</v>
      </c>
      <c r="I5694" s="49">
        <v>0.20499999999999999</v>
      </c>
      <c r="J5694" s="49">
        <v>44.086190000000002</v>
      </c>
      <c r="K5694" s="49">
        <v>0.2412</v>
      </c>
      <c r="L5694" s="49">
        <v>101.57577000000001</v>
      </c>
      <c r="M5694" s="47"/>
      <c r="N5694" s="50">
        <v>1.0047281315147298</v>
      </c>
      <c r="O5694" s="50">
        <v>7.6945091050238841E-4</v>
      </c>
      <c r="P5694" s="50">
        <v>0.33680102269943291</v>
      </c>
      <c r="Q5694" s="50">
        <v>5.2139900735224355E-3</v>
      </c>
      <c r="R5694" s="50">
        <v>4.3108115330643968E-3</v>
      </c>
      <c r="S5694" s="50">
        <v>1.6316633152341429</v>
      </c>
      <c r="T5694" s="50">
        <v>6.4158527326193763E-3</v>
      </c>
      <c r="U5694" s="50">
        <v>2.9911548636732999</v>
      </c>
      <c r="V5694" s="51">
        <v>82.890163859763149</v>
      </c>
      <c r="X5694" s="47" t="s">
        <v>1753</v>
      </c>
      <c r="Y5694" s="47" t="s">
        <v>1753</v>
      </c>
      <c r="Z5694" s="47" t="s">
        <v>1753</v>
      </c>
      <c r="AA5694" s="47" t="s">
        <v>1753</v>
      </c>
      <c r="AB5694" s="47" t="s">
        <v>1753</v>
      </c>
      <c r="AC5694" s="47" t="s">
        <v>1753</v>
      </c>
      <c r="AD5694" s="47" t="s">
        <v>1753</v>
      </c>
      <c r="AE5694" s="312"/>
      <c r="AF5694" s="465" t="s">
        <v>1754</v>
      </c>
      <c r="AG5694" s="311">
        <v>40</v>
      </c>
      <c r="AH5694" s="311">
        <v>15</v>
      </c>
      <c r="AI5694" s="311"/>
      <c r="AJ5694" s="311"/>
      <c r="AK5694" s="311"/>
      <c r="AL5694" s="311"/>
      <c r="AM5694" s="311"/>
      <c r="AN5694" s="311"/>
      <c r="AO5694" s="311"/>
      <c r="AP5694" s="311"/>
      <c r="AQ5694" s="311"/>
      <c r="AR5694" s="311"/>
      <c r="AS5694" s="311"/>
      <c r="AT5694" s="311"/>
      <c r="AU5694" s="311"/>
      <c r="AV5694" s="311"/>
      <c r="AW5694" s="311"/>
      <c r="AX5694" s="311"/>
      <c r="AY5694" s="311"/>
      <c r="AZ5694" s="311"/>
      <c r="BA5694" s="311"/>
      <c r="BB5694" s="311"/>
      <c r="BC5694" s="311"/>
      <c r="BD5694" s="311"/>
      <c r="BE5694" s="491"/>
      <c r="BF5694" s="491"/>
      <c r="BG5694" s="491"/>
      <c r="BH5694" s="491"/>
      <c r="BI5694" s="491"/>
      <c r="BJ5694" s="491"/>
      <c r="BK5694" s="491"/>
      <c r="BL5694" s="491"/>
      <c r="BM5694" s="491"/>
      <c r="BN5694" s="491"/>
      <c r="BO5694" s="491"/>
      <c r="BP5694" s="306"/>
      <c r="BQ5694" s="496"/>
      <c r="BR5694" s="496"/>
      <c r="BS5694" s="496"/>
      <c r="BT5694" s="496"/>
      <c r="BU5694" s="496"/>
      <c r="BV5694" s="496"/>
    </row>
    <row r="5695" spans="1:74" s="52" customFormat="1" ht="12.75">
      <c r="A5695" s="45">
        <v>2346.9885393806389</v>
      </c>
      <c r="B5695" s="46" t="s">
        <v>416</v>
      </c>
      <c r="C5695" s="47" t="s">
        <v>420</v>
      </c>
      <c r="D5695" s="48">
        <v>19.704412463447152</v>
      </c>
      <c r="E5695" s="49">
        <v>40.712989999999998</v>
      </c>
      <c r="F5695" s="49">
        <v>6.1699999999999998E-2</v>
      </c>
      <c r="G5695" s="49">
        <v>14.022869999999999</v>
      </c>
      <c r="H5695" s="49">
        <v>0.33739999999999998</v>
      </c>
      <c r="I5695" s="49">
        <v>0.17050000000000001</v>
      </c>
      <c r="J5695" s="49">
        <v>45.623730000000002</v>
      </c>
      <c r="K5695" s="49">
        <v>0.2286</v>
      </c>
      <c r="L5695" s="49">
        <v>101.22699</v>
      </c>
      <c r="M5695" s="47"/>
      <c r="N5695" s="50">
        <v>1.0040493724779527</v>
      </c>
      <c r="O5695" s="50">
        <v>1.2030471527714579E-3</v>
      </c>
      <c r="P5695" s="50">
        <v>0.2892111100778394</v>
      </c>
      <c r="Q5695" s="50">
        <v>6.6928492207119538E-3</v>
      </c>
      <c r="R5695" s="50">
        <v>3.5614938034480982E-3</v>
      </c>
      <c r="S5695" s="50">
        <v>1.6773411612271278</v>
      </c>
      <c r="T5695" s="50">
        <v>6.0402643256617173E-3</v>
      </c>
      <c r="U5695" s="50">
        <v>2.9896014446170285</v>
      </c>
      <c r="V5695" s="51">
        <v>85.293494899785998</v>
      </c>
      <c r="X5695" s="47" t="s">
        <v>1753</v>
      </c>
      <c r="Y5695" s="47" t="s">
        <v>1753</v>
      </c>
      <c r="Z5695" s="47" t="s">
        <v>1753</v>
      </c>
      <c r="AA5695" s="47" t="s">
        <v>1753</v>
      </c>
      <c r="AB5695" s="47" t="s">
        <v>1753</v>
      </c>
      <c r="AC5695" s="47" t="s">
        <v>1753</v>
      </c>
      <c r="AD5695" s="47" t="s">
        <v>1753</v>
      </c>
      <c r="AE5695" s="312"/>
      <c r="AF5695" s="465" t="s">
        <v>1754</v>
      </c>
      <c r="AG5695" s="311">
        <v>40</v>
      </c>
      <c r="AH5695" s="311">
        <v>15</v>
      </c>
      <c r="AI5695" s="311"/>
      <c r="AJ5695" s="311"/>
      <c r="AK5695" s="311"/>
      <c r="AL5695" s="311"/>
      <c r="AM5695" s="311"/>
      <c r="AN5695" s="311"/>
      <c r="AO5695" s="311"/>
      <c r="AP5695" s="311"/>
      <c r="AQ5695" s="311"/>
      <c r="AR5695" s="311"/>
      <c r="AS5695" s="311"/>
      <c r="AT5695" s="311"/>
      <c r="AU5695" s="311"/>
      <c r="AV5695" s="311"/>
      <c r="AW5695" s="311"/>
      <c r="AX5695" s="311"/>
      <c r="AY5695" s="311"/>
      <c r="AZ5695" s="311"/>
      <c r="BA5695" s="311"/>
      <c r="BB5695" s="311"/>
      <c r="BC5695" s="311"/>
      <c r="BD5695" s="311"/>
      <c r="BE5695" s="491"/>
      <c r="BF5695" s="491"/>
      <c r="BG5695" s="491"/>
      <c r="BH5695" s="491"/>
      <c r="BI5695" s="491"/>
      <c r="BJ5695" s="491"/>
      <c r="BK5695" s="491"/>
      <c r="BL5695" s="491"/>
      <c r="BM5695" s="491"/>
      <c r="BN5695" s="491"/>
      <c r="BO5695" s="491"/>
      <c r="BP5695" s="306"/>
      <c r="BQ5695" s="496"/>
      <c r="BR5695" s="496"/>
      <c r="BS5695" s="496"/>
      <c r="BT5695" s="496"/>
      <c r="BU5695" s="496"/>
      <c r="BV5695" s="496"/>
    </row>
    <row r="5696" spans="1:74" s="52" customFormat="1" ht="12.75">
      <c r="A5696" s="45">
        <v>2346.9885393806389</v>
      </c>
      <c r="B5696" s="46" t="s">
        <v>416</v>
      </c>
      <c r="C5696" s="47" t="s">
        <v>420</v>
      </c>
      <c r="D5696" s="48">
        <v>39.404412463447152</v>
      </c>
      <c r="E5696" s="49">
        <v>40.844810000000003</v>
      </c>
      <c r="F5696" s="49">
        <v>6.7699999999999996E-2</v>
      </c>
      <c r="G5696" s="49">
        <v>13.35322</v>
      </c>
      <c r="H5696" s="49">
        <v>0.35659999999999997</v>
      </c>
      <c r="I5696" s="49">
        <v>0.1394</v>
      </c>
      <c r="J5696" s="49">
        <v>46.266889999999997</v>
      </c>
      <c r="K5696" s="49">
        <v>0.22059999999999999</v>
      </c>
      <c r="L5696" s="49">
        <v>101.30802</v>
      </c>
      <c r="M5696" s="47"/>
      <c r="N5696" s="50">
        <v>1.0032577044906885</v>
      </c>
      <c r="O5696" s="50">
        <v>1.3147394881650688E-3</v>
      </c>
      <c r="P5696" s="50">
        <v>0.27429482981391085</v>
      </c>
      <c r="Q5696" s="50">
        <v>7.0453221248444062E-3</v>
      </c>
      <c r="R5696" s="50">
        <v>2.9001745449448034E-3</v>
      </c>
      <c r="S5696" s="50">
        <v>1.6941602072376718</v>
      </c>
      <c r="T5696" s="50">
        <v>5.8054886317779209E-3</v>
      </c>
      <c r="U5696" s="50">
        <v>2.9900956388399837</v>
      </c>
      <c r="V5696" s="51">
        <v>86.065476495477441</v>
      </c>
      <c r="X5696" s="47" t="s">
        <v>1753</v>
      </c>
      <c r="Y5696" s="47" t="s">
        <v>1753</v>
      </c>
      <c r="Z5696" s="47" t="s">
        <v>1753</v>
      </c>
      <c r="AA5696" s="47" t="s">
        <v>1753</v>
      </c>
      <c r="AB5696" s="47" t="s">
        <v>1753</v>
      </c>
      <c r="AC5696" s="47" t="s">
        <v>1753</v>
      </c>
      <c r="AD5696" s="47" t="s">
        <v>1753</v>
      </c>
      <c r="AE5696" s="312"/>
      <c r="AF5696" s="465" t="s">
        <v>1754</v>
      </c>
      <c r="AG5696" s="311">
        <v>40</v>
      </c>
      <c r="AH5696" s="311">
        <v>15</v>
      </c>
      <c r="AI5696" s="311"/>
      <c r="AJ5696" s="311"/>
      <c r="AK5696" s="311"/>
      <c r="AL5696" s="311"/>
      <c r="AM5696" s="311"/>
      <c r="AN5696" s="311"/>
      <c r="AO5696" s="311"/>
      <c r="AP5696" s="311"/>
      <c r="AQ5696" s="311"/>
      <c r="AR5696" s="311"/>
      <c r="AS5696" s="311"/>
      <c r="AT5696" s="311"/>
      <c r="AU5696" s="311"/>
      <c r="AV5696" s="311"/>
      <c r="AW5696" s="311"/>
      <c r="AX5696" s="311"/>
      <c r="AY5696" s="311"/>
      <c r="AZ5696" s="311"/>
      <c r="BA5696" s="311"/>
      <c r="BB5696" s="311"/>
      <c r="BC5696" s="311"/>
      <c r="BD5696" s="311"/>
      <c r="BE5696" s="491"/>
      <c r="BF5696" s="491"/>
      <c r="BG5696" s="491"/>
      <c r="BH5696" s="491"/>
      <c r="BI5696" s="491"/>
      <c r="BJ5696" s="491"/>
      <c r="BK5696" s="491"/>
      <c r="BL5696" s="491"/>
      <c r="BM5696" s="491"/>
      <c r="BN5696" s="491"/>
      <c r="BO5696" s="491"/>
      <c r="BP5696" s="306"/>
      <c r="BQ5696" s="496"/>
      <c r="BR5696" s="496"/>
      <c r="BS5696" s="496"/>
      <c r="BT5696" s="496"/>
      <c r="BU5696" s="496"/>
      <c r="BV5696" s="496"/>
    </row>
    <row r="5697" spans="1:74" s="52" customFormat="1" ht="12.75">
      <c r="A5697" s="45">
        <v>2346.9885393806389</v>
      </c>
      <c r="B5697" s="46" t="s">
        <v>416</v>
      </c>
      <c r="C5697" s="47" t="s">
        <v>420</v>
      </c>
      <c r="D5697" s="48">
        <v>59.104412463447147</v>
      </c>
      <c r="E5697" s="49">
        <v>40.692709999999998</v>
      </c>
      <c r="F5697" s="49">
        <v>6.7599999999999993E-2</v>
      </c>
      <c r="G5697" s="49">
        <v>13.283250000000001</v>
      </c>
      <c r="H5697" s="49">
        <v>0.35610000000000003</v>
      </c>
      <c r="I5697" s="49">
        <v>0.23019999999999999</v>
      </c>
      <c r="J5697" s="49">
        <v>46.568359999999998</v>
      </c>
      <c r="K5697" s="49">
        <v>0.20749999999999999</v>
      </c>
      <c r="L5697" s="49">
        <v>101.45841999999999</v>
      </c>
      <c r="M5697" s="47"/>
      <c r="N5697" s="50">
        <v>0.99878722482232296</v>
      </c>
      <c r="O5697" s="50">
        <v>1.311832772675851E-3</v>
      </c>
      <c r="P5697" s="50">
        <v>0.27265703385253048</v>
      </c>
      <c r="Q5697" s="50">
        <v>7.0302736727192025E-3</v>
      </c>
      <c r="R5697" s="50">
        <v>4.7857215243573498E-3</v>
      </c>
      <c r="S5697" s="50">
        <v>1.7039461068268622</v>
      </c>
      <c r="T5697" s="50">
        <v>5.4567255843079856E-3</v>
      </c>
      <c r="U5697" s="50">
        <v>2.995231531020333</v>
      </c>
      <c r="V5697" s="51">
        <v>86.205777566516801</v>
      </c>
      <c r="X5697" s="47" t="s">
        <v>1753</v>
      </c>
      <c r="Y5697" s="47" t="s">
        <v>1753</v>
      </c>
      <c r="Z5697" s="47" t="s">
        <v>1753</v>
      </c>
      <c r="AA5697" s="47" t="s">
        <v>1753</v>
      </c>
      <c r="AB5697" s="47" t="s">
        <v>1753</v>
      </c>
      <c r="AC5697" s="47" t="s">
        <v>1753</v>
      </c>
      <c r="AD5697" s="47" t="s">
        <v>1753</v>
      </c>
      <c r="AE5697" s="312"/>
      <c r="AF5697" s="465" t="s">
        <v>1754</v>
      </c>
      <c r="AG5697" s="311">
        <v>40</v>
      </c>
      <c r="AH5697" s="311">
        <v>15</v>
      </c>
      <c r="AI5697" s="311"/>
      <c r="AJ5697" s="311"/>
      <c r="AK5697" s="311"/>
      <c r="AL5697" s="311"/>
      <c r="AM5697" s="311"/>
      <c r="AN5697" s="311"/>
      <c r="AO5697" s="311"/>
      <c r="AP5697" s="311"/>
      <c r="AQ5697" s="311"/>
      <c r="AR5697" s="311"/>
      <c r="AS5697" s="311"/>
      <c r="AT5697" s="311"/>
      <c r="AU5697" s="311"/>
      <c r="AV5697" s="311"/>
      <c r="AW5697" s="311"/>
      <c r="AX5697" s="311"/>
      <c r="AY5697" s="311"/>
      <c r="AZ5697" s="311"/>
      <c r="BA5697" s="311"/>
      <c r="BB5697" s="311"/>
      <c r="BC5697" s="311"/>
      <c r="BD5697" s="311"/>
      <c r="BE5697" s="491"/>
      <c r="BF5697" s="491"/>
      <c r="BG5697" s="491"/>
      <c r="BH5697" s="491"/>
      <c r="BI5697" s="491"/>
      <c r="BJ5697" s="491"/>
      <c r="BK5697" s="491"/>
      <c r="BL5697" s="491"/>
      <c r="BM5697" s="491"/>
      <c r="BN5697" s="491"/>
      <c r="BO5697" s="491"/>
      <c r="BP5697" s="306"/>
      <c r="BQ5697" s="496"/>
      <c r="BR5697" s="496"/>
      <c r="BS5697" s="496"/>
      <c r="BT5697" s="496"/>
      <c r="BU5697" s="496"/>
      <c r="BV5697" s="496"/>
    </row>
    <row r="5698" spans="1:74" s="52" customFormat="1" ht="12.75">
      <c r="A5698" s="45">
        <v>2346.9885393806389</v>
      </c>
      <c r="B5698" s="46" t="s">
        <v>416</v>
      </c>
      <c r="C5698" s="47" t="s">
        <v>420</v>
      </c>
      <c r="D5698" s="48">
        <v>78.80441246344715</v>
      </c>
      <c r="E5698" s="49">
        <v>40.449339999999999</v>
      </c>
      <c r="F5698" s="49">
        <v>6.5000000000000002E-2</v>
      </c>
      <c r="G5698" s="49">
        <v>13.243270000000001</v>
      </c>
      <c r="H5698" s="49">
        <v>0.36799999999999999</v>
      </c>
      <c r="I5698" s="49">
        <v>0.2155</v>
      </c>
      <c r="J5698" s="49">
        <v>46.327179999999998</v>
      </c>
      <c r="K5698" s="49">
        <v>0.21190000000000001</v>
      </c>
      <c r="L5698" s="49">
        <v>100.95099</v>
      </c>
      <c r="M5698" s="47"/>
      <c r="N5698" s="50">
        <v>0.99809633911478735</v>
      </c>
      <c r="O5698" s="50">
        <v>1.2680891732172129E-3</v>
      </c>
      <c r="P5698" s="50">
        <v>0.27328276954674713</v>
      </c>
      <c r="Q5698" s="50">
        <v>7.3038649426165432E-3</v>
      </c>
      <c r="R5698" s="50">
        <v>4.5039549366904545E-3</v>
      </c>
      <c r="S5698" s="50">
        <v>1.7041406393051493</v>
      </c>
      <c r="T5698" s="50">
        <v>5.6020841360614358E-3</v>
      </c>
      <c r="U5698" s="50">
        <v>2.9959013991345675</v>
      </c>
      <c r="V5698" s="51">
        <v>86.179855648345111</v>
      </c>
      <c r="X5698" s="47" t="s">
        <v>1753</v>
      </c>
      <c r="Y5698" s="47" t="s">
        <v>1753</v>
      </c>
      <c r="Z5698" s="47" t="s">
        <v>1753</v>
      </c>
      <c r="AA5698" s="47" t="s">
        <v>1753</v>
      </c>
      <c r="AB5698" s="47" t="s">
        <v>1753</v>
      </c>
      <c r="AC5698" s="47" t="s">
        <v>1753</v>
      </c>
      <c r="AD5698" s="47" t="s">
        <v>1753</v>
      </c>
      <c r="AE5698" s="312"/>
      <c r="AF5698" s="465" t="s">
        <v>1754</v>
      </c>
      <c r="AG5698" s="311">
        <v>40</v>
      </c>
      <c r="AH5698" s="311">
        <v>15</v>
      </c>
      <c r="AI5698" s="311"/>
      <c r="AJ5698" s="311"/>
      <c r="AK5698" s="311"/>
      <c r="AL5698" s="311"/>
      <c r="AM5698" s="311"/>
      <c r="AN5698" s="311"/>
      <c r="AO5698" s="311"/>
      <c r="AP5698" s="311"/>
      <c r="AQ5698" s="311"/>
      <c r="AR5698" s="311"/>
      <c r="AS5698" s="311"/>
      <c r="AT5698" s="311"/>
      <c r="AU5698" s="311"/>
      <c r="AV5698" s="311"/>
      <c r="AW5698" s="311"/>
      <c r="AX5698" s="311"/>
      <c r="AY5698" s="311"/>
      <c r="AZ5698" s="311"/>
      <c r="BA5698" s="311"/>
      <c r="BB5698" s="311"/>
      <c r="BC5698" s="311"/>
      <c r="BD5698" s="311"/>
      <c r="BE5698" s="491"/>
      <c r="BF5698" s="491"/>
      <c r="BG5698" s="491"/>
      <c r="BH5698" s="491"/>
      <c r="BI5698" s="491"/>
      <c r="BJ5698" s="491"/>
      <c r="BK5698" s="491"/>
      <c r="BL5698" s="491"/>
      <c r="BM5698" s="491"/>
      <c r="BN5698" s="491"/>
      <c r="BO5698" s="491"/>
      <c r="BP5698" s="306"/>
      <c r="BQ5698" s="496"/>
      <c r="BR5698" s="496"/>
      <c r="BS5698" s="496"/>
      <c r="BT5698" s="496"/>
      <c r="BU5698" s="496"/>
      <c r="BV5698" s="496"/>
    </row>
    <row r="5699" spans="1:74" s="52" customFormat="1" ht="12.75">
      <c r="A5699" s="45">
        <v>2346.9885393806389</v>
      </c>
      <c r="B5699" s="46" t="s">
        <v>416</v>
      </c>
      <c r="C5699" s="47" t="s">
        <v>420</v>
      </c>
      <c r="D5699" s="48">
        <v>98.504412463447153</v>
      </c>
      <c r="E5699" s="49">
        <v>41.027329999999999</v>
      </c>
      <c r="F5699" s="49">
        <v>7.6300000000000007E-2</v>
      </c>
      <c r="G5699" s="49">
        <v>13.093349999999999</v>
      </c>
      <c r="H5699" s="49">
        <v>0.35410000000000003</v>
      </c>
      <c r="I5699" s="49">
        <v>0.17380000000000001</v>
      </c>
      <c r="J5699" s="49">
        <v>46.447769999999998</v>
      </c>
      <c r="K5699" s="49">
        <v>0.20899999999999999</v>
      </c>
      <c r="L5699" s="49">
        <v>101.45865000000001</v>
      </c>
      <c r="M5699" s="47"/>
      <c r="N5699" s="50">
        <v>1.0046907271085861</v>
      </c>
      <c r="O5699" s="50">
        <v>1.4772673261557309E-3</v>
      </c>
      <c r="P5699" s="50">
        <v>0.26814265827698625</v>
      </c>
      <c r="Q5699" s="50">
        <v>6.9747550248337453E-3</v>
      </c>
      <c r="R5699" s="50">
        <v>3.6049118594563318E-3</v>
      </c>
      <c r="S5699" s="50">
        <v>1.6956357045039459</v>
      </c>
      <c r="T5699" s="50">
        <v>5.4835659731648952E-3</v>
      </c>
      <c r="U5699" s="50">
        <v>2.9875089329243658</v>
      </c>
      <c r="V5699" s="51">
        <v>86.345574258325883</v>
      </c>
      <c r="X5699" s="47" t="s">
        <v>1753</v>
      </c>
      <c r="Y5699" s="47" t="s">
        <v>1753</v>
      </c>
      <c r="Z5699" s="47" t="s">
        <v>1753</v>
      </c>
      <c r="AA5699" s="47" t="s">
        <v>1753</v>
      </c>
      <c r="AB5699" s="47" t="s">
        <v>1753</v>
      </c>
      <c r="AC5699" s="47" t="s">
        <v>1753</v>
      </c>
      <c r="AD5699" s="47" t="s">
        <v>1753</v>
      </c>
      <c r="AE5699" s="312"/>
      <c r="AF5699" s="465" t="s">
        <v>1754</v>
      </c>
      <c r="AG5699" s="311">
        <v>40</v>
      </c>
      <c r="AH5699" s="311">
        <v>15</v>
      </c>
      <c r="AI5699" s="311"/>
      <c r="AJ5699" s="311"/>
      <c r="AK5699" s="311"/>
      <c r="AL5699" s="311"/>
      <c r="AM5699" s="311"/>
      <c r="AN5699" s="311"/>
      <c r="AO5699" s="311"/>
      <c r="AP5699" s="311"/>
      <c r="AQ5699" s="311"/>
      <c r="AR5699" s="311"/>
      <c r="AS5699" s="311"/>
      <c r="AT5699" s="311"/>
      <c r="AU5699" s="311"/>
      <c r="AV5699" s="311"/>
      <c r="AW5699" s="311"/>
      <c r="AX5699" s="311"/>
      <c r="AY5699" s="311"/>
      <c r="AZ5699" s="311"/>
      <c r="BA5699" s="311"/>
      <c r="BB5699" s="311"/>
      <c r="BC5699" s="311"/>
      <c r="BD5699" s="311"/>
      <c r="BE5699" s="491"/>
      <c r="BF5699" s="491"/>
      <c r="BG5699" s="491"/>
      <c r="BH5699" s="491"/>
      <c r="BI5699" s="491"/>
      <c r="BJ5699" s="491"/>
      <c r="BK5699" s="491"/>
      <c r="BL5699" s="491"/>
      <c r="BM5699" s="491"/>
      <c r="BN5699" s="491"/>
      <c r="BO5699" s="491"/>
      <c r="BP5699" s="306"/>
      <c r="BQ5699" s="496"/>
      <c r="BR5699" s="496"/>
      <c r="BS5699" s="496"/>
      <c r="BT5699" s="496"/>
      <c r="BU5699" s="496"/>
      <c r="BV5699" s="496"/>
    </row>
    <row r="5700" spans="1:74" s="52" customFormat="1" ht="12.75">
      <c r="A5700" s="45">
        <v>2346.9885393806389</v>
      </c>
      <c r="B5700" s="46" t="s">
        <v>416</v>
      </c>
      <c r="C5700" s="47" t="s">
        <v>420</v>
      </c>
      <c r="D5700" s="48">
        <v>118.20441246344716</v>
      </c>
      <c r="E5700" s="49">
        <v>40.895510000000002</v>
      </c>
      <c r="F5700" s="49">
        <v>9.4299999999999995E-2</v>
      </c>
      <c r="G5700" s="49">
        <v>13.013389999999999</v>
      </c>
      <c r="H5700" s="49">
        <v>0.36890000000000001</v>
      </c>
      <c r="I5700" s="49">
        <v>0.2334</v>
      </c>
      <c r="J5700" s="49">
        <v>46.457819999999998</v>
      </c>
      <c r="K5700" s="49">
        <v>0.21690000000000001</v>
      </c>
      <c r="L5700" s="49">
        <v>101.35302</v>
      </c>
      <c r="M5700" s="47"/>
      <c r="N5700" s="50">
        <v>1.0028289976454818</v>
      </c>
      <c r="O5700" s="50">
        <v>1.8282617055384916E-3</v>
      </c>
      <c r="P5700" s="50">
        <v>0.26686873334513006</v>
      </c>
      <c r="Q5700" s="50">
        <v>7.2761861704337813E-3</v>
      </c>
      <c r="R5700" s="50">
        <v>4.8477235542055686E-3</v>
      </c>
      <c r="S5700" s="50">
        <v>1.698316493832938</v>
      </c>
      <c r="T5700" s="50">
        <v>5.698603682164358E-3</v>
      </c>
      <c r="U5700" s="50">
        <v>2.9889505941864343</v>
      </c>
      <c r="V5700" s="51">
        <v>86.420174055127447</v>
      </c>
      <c r="X5700" s="47" t="s">
        <v>1753</v>
      </c>
      <c r="Y5700" s="47" t="s">
        <v>1753</v>
      </c>
      <c r="Z5700" s="47" t="s">
        <v>1753</v>
      </c>
      <c r="AA5700" s="47" t="s">
        <v>1753</v>
      </c>
      <c r="AB5700" s="47" t="s">
        <v>1753</v>
      </c>
      <c r="AC5700" s="47" t="s">
        <v>1753</v>
      </c>
      <c r="AD5700" s="47" t="s">
        <v>1753</v>
      </c>
      <c r="AE5700" s="312"/>
      <c r="AF5700" s="465" t="s">
        <v>1754</v>
      </c>
      <c r="AG5700" s="311">
        <v>40</v>
      </c>
      <c r="AH5700" s="311">
        <v>15</v>
      </c>
      <c r="AI5700" s="311"/>
      <c r="AJ5700" s="311"/>
      <c r="AK5700" s="311"/>
      <c r="AL5700" s="311"/>
      <c r="AM5700" s="311"/>
      <c r="AN5700" s="311"/>
      <c r="AO5700" s="311"/>
      <c r="AP5700" s="311"/>
      <c r="AQ5700" s="311"/>
      <c r="AR5700" s="311"/>
      <c r="AS5700" s="311"/>
      <c r="AT5700" s="311"/>
      <c r="AU5700" s="311"/>
      <c r="AV5700" s="311"/>
      <c r="AW5700" s="311"/>
      <c r="AX5700" s="311"/>
      <c r="AY5700" s="311"/>
      <c r="AZ5700" s="311"/>
      <c r="BA5700" s="311"/>
      <c r="BB5700" s="311"/>
      <c r="BC5700" s="311"/>
      <c r="BD5700" s="311"/>
      <c r="BE5700" s="491"/>
      <c r="BF5700" s="491"/>
      <c r="BG5700" s="491"/>
      <c r="BH5700" s="491"/>
      <c r="BI5700" s="491"/>
      <c r="BJ5700" s="491"/>
      <c r="BK5700" s="491"/>
      <c r="BL5700" s="491"/>
      <c r="BM5700" s="491"/>
      <c r="BN5700" s="491"/>
      <c r="BO5700" s="491"/>
      <c r="BP5700" s="306"/>
      <c r="BQ5700" s="496"/>
      <c r="BR5700" s="496"/>
      <c r="BS5700" s="496"/>
      <c r="BT5700" s="496"/>
      <c r="BU5700" s="496"/>
      <c r="BV5700" s="496"/>
    </row>
    <row r="5701" spans="1:74" s="52" customFormat="1" ht="12.75">
      <c r="A5701" s="45">
        <v>2346.9885393806389</v>
      </c>
      <c r="B5701" s="46" t="s">
        <v>416</v>
      </c>
      <c r="C5701" s="47" t="s">
        <v>420</v>
      </c>
      <c r="D5701" s="48">
        <v>137.90441246344716</v>
      </c>
      <c r="E5701" s="49">
        <v>41.017189999999999</v>
      </c>
      <c r="F5701" s="49">
        <v>3.7900000000000003E-2</v>
      </c>
      <c r="G5701" s="49">
        <v>13.063359999999999</v>
      </c>
      <c r="H5701" s="49">
        <v>0.34699999999999998</v>
      </c>
      <c r="I5701" s="49">
        <v>0.15329999999999999</v>
      </c>
      <c r="J5701" s="49">
        <v>46.417630000000003</v>
      </c>
      <c r="K5701" s="49">
        <v>0.21329999999999999</v>
      </c>
      <c r="L5701" s="49">
        <v>101.32508000000001</v>
      </c>
      <c r="M5701" s="47"/>
      <c r="N5701" s="50">
        <v>1.0057715176082265</v>
      </c>
      <c r="O5701" s="50">
        <v>7.3476431046882453E-4</v>
      </c>
      <c r="P5701" s="50">
        <v>0.2678824841018263</v>
      </c>
      <c r="Q5701" s="50">
        <v>6.8439494856605138E-3</v>
      </c>
      <c r="R5701" s="50">
        <v>3.1839139539616549E-3</v>
      </c>
      <c r="S5701" s="50">
        <v>1.6967776546037825</v>
      </c>
      <c r="T5701" s="50">
        <v>5.6037910225975231E-3</v>
      </c>
      <c r="U5701" s="50">
        <v>2.9885214855627202</v>
      </c>
      <c r="V5701" s="51">
        <v>86.364945324420475</v>
      </c>
      <c r="X5701" s="47" t="s">
        <v>1753</v>
      </c>
      <c r="Y5701" s="47" t="s">
        <v>1753</v>
      </c>
      <c r="Z5701" s="47" t="s">
        <v>1753</v>
      </c>
      <c r="AA5701" s="47" t="s">
        <v>1753</v>
      </c>
      <c r="AB5701" s="47" t="s">
        <v>1753</v>
      </c>
      <c r="AC5701" s="47" t="s">
        <v>1753</v>
      </c>
      <c r="AD5701" s="47" t="s">
        <v>1753</v>
      </c>
      <c r="AE5701" s="312"/>
      <c r="AF5701" s="465" t="s">
        <v>1754</v>
      </c>
      <c r="AG5701" s="311">
        <v>40</v>
      </c>
      <c r="AH5701" s="311">
        <v>15</v>
      </c>
      <c r="AI5701" s="311"/>
      <c r="AJ5701" s="311"/>
      <c r="AK5701" s="311"/>
      <c r="AL5701" s="311"/>
      <c r="AM5701" s="311"/>
      <c r="AN5701" s="311"/>
      <c r="AO5701" s="311"/>
      <c r="AP5701" s="311"/>
      <c r="AQ5701" s="311"/>
      <c r="AR5701" s="311"/>
      <c r="AS5701" s="311"/>
      <c r="AT5701" s="311"/>
      <c r="AU5701" s="311"/>
      <c r="AV5701" s="311"/>
      <c r="AW5701" s="311"/>
      <c r="AX5701" s="311"/>
      <c r="AY5701" s="311"/>
      <c r="AZ5701" s="311"/>
      <c r="BA5701" s="311"/>
      <c r="BB5701" s="311"/>
      <c r="BC5701" s="311"/>
      <c r="BD5701" s="311"/>
      <c r="BE5701" s="491"/>
      <c r="BF5701" s="491"/>
      <c r="BG5701" s="491"/>
      <c r="BH5701" s="491"/>
      <c r="BI5701" s="491"/>
      <c r="BJ5701" s="491"/>
      <c r="BK5701" s="491"/>
      <c r="BL5701" s="491"/>
      <c r="BM5701" s="491"/>
      <c r="BN5701" s="491"/>
      <c r="BO5701" s="491"/>
      <c r="BP5701" s="306"/>
      <c r="BQ5701" s="496"/>
      <c r="BR5701" s="496"/>
      <c r="BS5701" s="496"/>
      <c r="BT5701" s="496"/>
      <c r="BU5701" s="496"/>
      <c r="BV5701" s="496"/>
    </row>
    <row r="5702" spans="1:74" s="52" customFormat="1" ht="12.75">
      <c r="A5702" s="45">
        <v>2346.9885393806389</v>
      </c>
      <c r="B5702" s="46" t="s">
        <v>416</v>
      </c>
      <c r="C5702" s="47" t="s">
        <v>420</v>
      </c>
      <c r="D5702" s="48">
        <v>157.60441246344715</v>
      </c>
      <c r="E5702" s="49">
        <v>41.067889999999998</v>
      </c>
      <c r="F5702" s="49">
        <v>5.8400000000000001E-2</v>
      </c>
      <c r="G5702" s="49">
        <v>13.223280000000001</v>
      </c>
      <c r="H5702" s="49">
        <v>0.34010000000000001</v>
      </c>
      <c r="I5702" s="49">
        <v>0.16070000000000001</v>
      </c>
      <c r="J5702" s="49">
        <v>46.307079999999999</v>
      </c>
      <c r="K5702" s="49">
        <v>0.21529999999999999</v>
      </c>
      <c r="L5702" s="49">
        <v>101.42925</v>
      </c>
      <c r="M5702" s="47"/>
      <c r="N5702" s="50">
        <v>1.0066393901677777</v>
      </c>
      <c r="O5702" s="50">
        <v>1.1317742079985191E-3</v>
      </c>
      <c r="P5702" s="50">
        <v>0.27106080173169878</v>
      </c>
      <c r="Q5702" s="50">
        <v>6.7053593103126819E-3</v>
      </c>
      <c r="R5702" s="50">
        <v>3.3363618486551461E-3</v>
      </c>
      <c r="S5702" s="50">
        <v>1.6921056374402395</v>
      </c>
      <c r="T5702" s="50">
        <v>5.6542265778893545E-3</v>
      </c>
      <c r="U5702" s="50">
        <v>2.9881650820461618</v>
      </c>
      <c r="V5702" s="51">
        <v>86.192673411530407</v>
      </c>
      <c r="X5702" s="47" t="s">
        <v>1753</v>
      </c>
      <c r="Y5702" s="47" t="s">
        <v>1753</v>
      </c>
      <c r="Z5702" s="47" t="s">
        <v>1753</v>
      </c>
      <c r="AA5702" s="47" t="s">
        <v>1753</v>
      </c>
      <c r="AB5702" s="47" t="s">
        <v>1753</v>
      </c>
      <c r="AC5702" s="47" t="s">
        <v>1753</v>
      </c>
      <c r="AD5702" s="47" t="s">
        <v>1753</v>
      </c>
      <c r="AE5702" s="312"/>
      <c r="AF5702" s="465" t="s">
        <v>1754</v>
      </c>
      <c r="AG5702" s="311">
        <v>40</v>
      </c>
      <c r="AH5702" s="311">
        <v>15</v>
      </c>
      <c r="AI5702" s="311"/>
      <c r="AJ5702" s="311"/>
      <c r="AK5702" s="311"/>
      <c r="AL5702" s="311"/>
      <c r="AM5702" s="311"/>
      <c r="AN5702" s="311"/>
      <c r="AO5702" s="311"/>
      <c r="AP5702" s="311"/>
      <c r="AQ5702" s="311"/>
      <c r="AR5702" s="311"/>
      <c r="AS5702" s="311"/>
      <c r="AT5702" s="311"/>
      <c r="AU5702" s="311"/>
      <c r="AV5702" s="311"/>
      <c r="AW5702" s="311"/>
      <c r="AX5702" s="311"/>
      <c r="AY5702" s="311"/>
      <c r="AZ5702" s="311"/>
      <c r="BA5702" s="311"/>
      <c r="BB5702" s="311"/>
      <c r="BC5702" s="311"/>
      <c r="BD5702" s="311"/>
      <c r="BE5702" s="491"/>
      <c r="BF5702" s="491"/>
      <c r="BG5702" s="491"/>
      <c r="BH5702" s="491"/>
      <c r="BI5702" s="491"/>
      <c r="BJ5702" s="491"/>
      <c r="BK5702" s="491"/>
      <c r="BL5702" s="491"/>
      <c r="BM5702" s="491"/>
      <c r="BN5702" s="491"/>
      <c r="BO5702" s="491"/>
      <c r="BP5702" s="306"/>
      <c r="BQ5702" s="496"/>
      <c r="BR5702" s="496"/>
      <c r="BS5702" s="496"/>
      <c r="BT5702" s="496"/>
      <c r="BU5702" s="496"/>
      <c r="BV5702" s="496"/>
    </row>
    <row r="5703" spans="1:74" s="52" customFormat="1" ht="12.75">
      <c r="A5703" s="45">
        <v>2346.9885393806389</v>
      </c>
      <c r="B5703" s="46" t="s">
        <v>416</v>
      </c>
      <c r="C5703" s="47" t="s">
        <v>420</v>
      </c>
      <c r="D5703" s="48">
        <v>177.30441246344714</v>
      </c>
      <c r="E5703" s="49">
        <v>41.017189999999999</v>
      </c>
      <c r="F5703" s="49">
        <v>5.9200000000000003E-2</v>
      </c>
      <c r="G5703" s="49">
        <v>12.9834</v>
      </c>
      <c r="H5703" s="49">
        <v>0.34460000000000002</v>
      </c>
      <c r="I5703" s="49">
        <v>0.1646</v>
      </c>
      <c r="J5703" s="49">
        <v>46.437719999999999</v>
      </c>
      <c r="K5703" s="49">
        <v>0.2195</v>
      </c>
      <c r="L5703" s="49">
        <v>101.285710001</v>
      </c>
      <c r="M5703" s="47"/>
      <c r="N5703" s="50">
        <v>1.0058606177630243</v>
      </c>
      <c r="O5703" s="50">
        <v>1.147807404281798E-3</v>
      </c>
      <c r="P5703" s="50">
        <v>0.26626637851256474</v>
      </c>
      <c r="Q5703" s="50">
        <v>6.7972159162717292E-3</v>
      </c>
      <c r="R5703" s="50">
        <v>3.418908439566065E-3</v>
      </c>
      <c r="S5703" s="50">
        <v>1.6976624170731969</v>
      </c>
      <c r="T5703" s="50">
        <v>5.7671875133965683E-3</v>
      </c>
      <c r="U5703" s="50">
        <v>2.9883665061201792</v>
      </c>
      <c r="V5703" s="51">
        <v>86.44215721511695</v>
      </c>
      <c r="X5703" s="47" t="s">
        <v>1753</v>
      </c>
      <c r="Y5703" s="47" t="s">
        <v>1753</v>
      </c>
      <c r="Z5703" s="47" t="s">
        <v>1753</v>
      </c>
      <c r="AA5703" s="47" t="s">
        <v>1753</v>
      </c>
      <c r="AB5703" s="47" t="s">
        <v>1753</v>
      </c>
      <c r="AC5703" s="47" t="s">
        <v>1753</v>
      </c>
      <c r="AD5703" s="47" t="s">
        <v>1753</v>
      </c>
      <c r="AE5703" s="312"/>
      <c r="AF5703" s="465" t="s">
        <v>1754</v>
      </c>
      <c r="AG5703" s="311">
        <v>40</v>
      </c>
      <c r="AH5703" s="311">
        <v>15</v>
      </c>
      <c r="AI5703" s="311"/>
      <c r="AJ5703" s="311"/>
      <c r="AK5703" s="311"/>
      <c r="AL5703" s="311"/>
      <c r="AM5703" s="311"/>
      <c r="AN5703" s="311"/>
      <c r="AO5703" s="311"/>
      <c r="AP5703" s="311"/>
      <c r="AQ5703" s="311"/>
      <c r="AR5703" s="311"/>
      <c r="AS5703" s="311"/>
      <c r="AT5703" s="311"/>
      <c r="AU5703" s="311"/>
      <c r="AV5703" s="311"/>
      <c r="AW5703" s="311"/>
      <c r="AX5703" s="311"/>
      <c r="AY5703" s="311"/>
      <c r="AZ5703" s="311"/>
      <c r="BA5703" s="311"/>
      <c r="BB5703" s="311"/>
      <c r="BC5703" s="311"/>
      <c r="BD5703" s="311"/>
      <c r="BE5703" s="491"/>
      <c r="BF5703" s="491"/>
      <c r="BG5703" s="491"/>
      <c r="BH5703" s="491"/>
      <c r="BI5703" s="491"/>
      <c r="BJ5703" s="491"/>
      <c r="BK5703" s="491"/>
      <c r="BL5703" s="491"/>
      <c r="BM5703" s="491"/>
      <c r="BN5703" s="491"/>
      <c r="BO5703" s="491"/>
      <c r="BP5703" s="306"/>
      <c r="BQ5703" s="496"/>
      <c r="BR5703" s="496"/>
      <c r="BS5703" s="496"/>
      <c r="BT5703" s="496"/>
      <c r="BU5703" s="496"/>
      <c r="BV5703" s="496"/>
    </row>
    <row r="5704" spans="1:74" s="52" customFormat="1" ht="12.75">
      <c r="A5704" s="45">
        <v>2346.9885393806389</v>
      </c>
      <c r="B5704" s="46" t="s">
        <v>416</v>
      </c>
      <c r="C5704" s="47" t="s">
        <v>420</v>
      </c>
      <c r="D5704" s="48">
        <v>197.00441246344712</v>
      </c>
      <c r="E5704" s="49">
        <v>40.753540000000001</v>
      </c>
      <c r="F5704" s="49">
        <v>0.1018</v>
      </c>
      <c r="G5704" s="49">
        <v>13.163309999999999</v>
      </c>
      <c r="H5704" s="49">
        <v>0.33779999999999999</v>
      </c>
      <c r="I5704" s="49">
        <v>0.20180000000000001</v>
      </c>
      <c r="J5704" s="49">
        <v>46.347279999999998</v>
      </c>
      <c r="K5704" s="49">
        <v>0.22339999999999999</v>
      </c>
      <c r="L5704" s="49">
        <v>101.32522999999999</v>
      </c>
      <c r="M5704" s="47"/>
      <c r="N5704" s="50">
        <v>0.99821610662775273</v>
      </c>
      <c r="O5704" s="50">
        <v>1.9714348388737862E-3</v>
      </c>
      <c r="P5704" s="50">
        <v>0.26963752816437636</v>
      </c>
      <c r="Q5704" s="50">
        <v>6.6552254432576423E-3</v>
      </c>
      <c r="R5704" s="50">
        <v>4.1866449806825879E-3</v>
      </c>
      <c r="S5704" s="50">
        <v>1.6923571913072459</v>
      </c>
      <c r="T5704" s="50">
        <v>5.8627321117795794E-3</v>
      </c>
      <c r="U5704" s="50">
        <v>2.980361948958115</v>
      </c>
      <c r="V5704" s="51">
        <v>86.256969731448024</v>
      </c>
      <c r="X5704" s="47" t="s">
        <v>1753</v>
      </c>
      <c r="Y5704" s="47" t="s">
        <v>1753</v>
      </c>
      <c r="Z5704" s="47" t="s">
        <v>1753</v>
      </c>
      <c r="AA5704" s="47" t="s">
        <v>1753</v>
      </c>
      <c r="AB5704" s="47" t="s">
        <v>1753</v>
      </c>
      <c r="AC5704" s="47" t="s">
        <v>1753</v>
      </c>
      <c r="AD5704" s="47" t="s">
        <v>1753</v>
      </c>
      <c r="AE5704" s="312"/>
      <c r="AF5704" s="465" t="s">
        <v>1754</v>
      </c>
      <c r="AG5704" s="311">
        <v>40</v>
      </c>
      <c r="AH5704" s="311">
        <v>15</v>
      </c>
      <c r="AI5704" s="311"/>
      <c r="AJ5704" s="311"/>
      <c r="AK5704" s="311"/>
      <c r="AL5704" s="311"/>
      <c r="AM5704" s="311"/>
      <c r="AN5704" s="311"/>
      <c r="AO5704" s="311"/>
      <c r="AP5704" s="311"/>
      <c r="AQ5704" s="311"/>
      <c r="AR5704" s="311"/>
      <c r="AS5704" s="311"/>
      <c r="AT5704" s="311"/>
      <c r="AU5704" s="311"/>
      <c r="AV5704" s="311"/>
      <c r="AW5704" s="311"/>
      <c r="AX5704" s="311"/>
      <c r="AY5704" s="311"/>
      <c r="AZ5704" s="311"/>
      <c r="BA5704" s="311"/>
      <c r="BB5704" s="311"/>
      <c r="BC5704" s="311"/>
      <c r="BD5704" s="311"/>
      <c r="BE5704" s="491"/>
      <c r="BF5704" s="491"/>
      <c r="BG5704" s="491"/>
      <c r="BH5704" s="491"/>
      <c r="BI5704" s="491"/>
      <c r="BJ5704" s="491"/>
      <c r="BK5704" s="491"/>
      <c r="BL5704" s="491"/>
      <c r="BM5704" s="491"/>
      <c r="BN5704" s="491"/>
      <c r="BO5704" s="491"/>
      <c r="BP5704" s="306"/>
      <c r="BQ5704" s="496"/>
      <c r="BR5704" s="496"/>
      <c r="BS5704" s="496"/>
      <c r="BT5704" s="496"/>
      <c r="BU5704" s="496"/>
      <c r="BV5704" s="496"/>
    </row>
    <row r="5705" spans="1:74" s="52" customFormat="1" ht="12.75">
      <c r="A5705" s="45">
        <v>2346.9885393806389</v>
      </c>
      <c r="B5705" s="46" t="s">
        <v>416</v>
      </c>
      <c r="C5705" s="47" t="s">
        <v>420</v>
      </c>
      <c r="D5705" s="48">
        <v>216.70441246344711</v>
      </c>
      <c r="E5705" s="49">
        <v>40.936070000000001</v>
      </c>
      <c r="F5705" s="49">
        <v>0.107</v>
      </c>
      <c r="G5705" s="49">
        <v>13.073359999999999</v>
      </c>
      <c r="H5705" s="49">
        <v>0.34110000000000001</v>
      </c>
      <c r="I5705" s="49">
        <v>0.1908</v>
      </c>
      <c r="J5705" s="49">
        <v>46.477919999999997</v>
      </c>
      <c r="K5705" s="49">
        <v>0.21479999999999999</v>
      </c>
      <c r="L5705" s="49">
        <v>101.39194999999999</v>
      </c>
      <c r="M5705" s="47"/>
      <c r="N5705" s="50">
        <v>1.0034010800911943</v>
      </c>
      <c r="O5705" s="50">
        <v>2.0736125389037041E-3</v>
      </c>
      <c r="P5705" s="50">
        <v>0.26798570729888033</v>
      </c>
      <c r="Q5705" s="50">
        <v>6.7250269545463025E-3</v>
      </c>
      <c r="R5705" s="50">
        <v>3.9612525080754968E-3</v>
      </c>
      <c r="S5705" s="50">
        <v>1.6983361238933639</v>
      </c>
      <c r="T5705" s="50">
        <v>5.6410551035508995E-3</v>
      </c>
      <c r="U5705" s="50">
        <v>2.9893851518872347</v>
      </c>
      <c r="V5705" s="51">
        <v>86.371218431908886</v>
      </c>
      <c r="X5705" s="47" t="s">
        <v>1753</v>
      </c>
      <c r="Y5705" s="47" t="s">
        <v>1753</v>
      </c>
      <c r="Z5705" s="47" t="s">
        <v>1753</v>
      </c>
      <c r="AA5705" s="47" t="s">
        <v>1753</v>
      </c>
      <c r="AB5705" s="47" t="s">
        <v>1753</v>
      </c>
      <c r="AC5705" s="47" t="s">
        <v>1753</v>
      </c>
      <c r="AD5705" s="47" t="s">
        <v>1753</v>
      </c>
      <c r="AE5705" s="312"/>
      <c r="AF5705" s="465" t="s">
        <v>1754</v>
      </c>
      <c r="AG5705" s="311">
        <v>40</v>
      </c>
      <c r="AH5705" s="311">
        <v>15</v>
      </c>
      <c r="AI5705" s="311"/>
      <c r="AJ5705" s="311"/>
      <c r="AK5705" s="311"/>
      <c r="AL5705" s="311"/>
      <c r="AM5705" s="311"/>
      <c r="AN5705" s="311"/>
      <c r="AO5705" s="311"/>
      <c r="AP5705" s="311"/>
      <c r="AQ5705" s="311"/>
      <c r="AR5705" s="311"/>
      <c r="AS5705" s="311"/>
      <c r="AT5705" s="311"/>
      <c r="AU5705" s="311"/>
      <c r="AV5705" s="311"/>
      <c r="AW5705" s="311"/>
      <c r="AX5705" s="311"/>
      <c r="AY5705" s="311"/>
      <c r="AZ5705" s="311"/>
      <c r="BA5705" s="311"/>
      <c r="BB5705" s="311"/>
      <c r="BC5705" s="311"/>
      <c r="BD5705" s="311"/>
      <c r="BE5705" s="491"/>
      <c r="BF5705" s="491"/>
      <c r="BG5705" s="491"/>
      <c r="BH5705" s="491"/>
      <c r="BI5705" s="491"/>
      <c r="BJ5705" s="491"/>
      <c r="BK5705" s="491"/>
      <c r="BL5705" s="491"/>
      <c r="BM5705" s="491"/>
      <c r="BN5705" s="491"/>
      <c r="BO5705" s="491"/>
      <c r="BP5705" s="306"/>
      <c r="BQ5705" s="496"/>
      <c r="BR5705" s="496"/>
      <c r="BS5705" s="496"/>
      <c r="BT5705" s="496"/>
      <c r="BU5705" s="496"/>
      <c r="BV5705" s="496"/>
    </row>
    <row r="5706" spans="1:74" s="52" customFormat="1" ht="12.75">
      <c r="A5706" s="45">
        <v>2346.9885393806389</v>
      </c>
      <c r="B5706" s="46" t="s">
        <v>416</v>
      </c>
      <c r="C5706" s="47" t="s">
        <v>420</v>
      </c>
      <c r="D5706" s="48">
        <v>236.4044124634471</v>
      </c>
      <c r="E5706" s="49">
        <v>40.925930000000001</v>
      </c>
      <c r="F5706" s="49">
        <v>6.6100000000000006E-2</v>
      </c>
      <c r="G5706" s="49">
        <v>13.073359999999999</v>
      </c>
      <c r="H5706" s="49">
        <v>0.35139999999999999</v>
      </c>
      <c r="I5706" s="49">
        <v>0.16900000000000001</v>
      </c>
      <c r="J5706" s="49">
        <v>46.538220000000003</v>
      </c>
      <c r="K5706" s="49">
        <v>0.21310000000000001</v>
      </c>
      <c r="L5706" s="49">
        <v>101.40151</v>
      </c>
      <c r="M5706" s="47"/>
      <c r="N5706" s="50">
        <v>1.0032340939743332</v>
      </c>
      <c r="O5706" s="50">
        <v>1.2810928292326209E-3</v>
      </c>
      <c r="P5706" s="50">
        <v>0.26800749543180868</v>
      </c>
      <c r="Q5706" s="50">
        <v>6.9286619929751795E-3</v>
      </c>
      <c r="R5706" s="50">
        <v>3.5089418371144908E-3</v>
      </c>
      <c r="S5706" s="50">
        <v>1.7006777881551975</v>
      </c>
      <c r="T5706" s="50">
        <v>5.5968648884077285E-3</v>
      </c>
      <c r="U5706" s="50">
        <v>2.9907686972214806</v>
      </c>
      <c r="V5706" s="51">
        <v>86.386473365438547</v>
      </c>
      <c r="X5706" s="47" t="s">
        <v>1753</v>
      </c>
      <c r="Y5706" s="47" t="s">
        <v>1753</v>
      </c>
      <c r="Z5706" s="47" t="s">
        <v>1753</v>
      </c>
      <c r="AA5706" s="47" t="s">
        <v>1753</v>
      </c>
      <c r="AB5706" s="47" t="s">
        <v>1753</v>
      </c>
      <c r="AC5706" s="47" t="s">
        <v>1753</v>
      </c>
      <c r="AD5706" s="47" t="s">
        <v>1753</v>
      </c>
      <c r="AE5706" s="312"/>
      <c r="AF5706" s="465" t="s">
        <v>1754</v>
      </c>
      <c r="AG5706" s="311">
        <v>40</v>
      </c>
      <c r="AH5706" s="311">
        <v>15</v>
      </c>
      <c r="AI5706" s="311"/>
      <c r="AJ5706" s="311"/>
      <c r="AK5706" s="311"/>
      <c r="AL5706" s="311"/>
      <c r="AM5706" s="311"/>
      <c r="AN5706" s="311"/>
      <c r="AO5706" s="311"/>
      <c r="AP5706" s="311"/>
      <c r="AQ5706" s="311"/>
      <c r="AR5706" s="311"/>
      <c r="AS5706" s="311"/>
      <c r="AT5706" s="311"/>
      <c r="AU5706" s="311"/>
      <c r="AV5706" s="311"/>
      <c r="AW5706" s="311"/>
      <c r="AX5706" s="311"/>
      <c r="AY5706" s="311"/>
      <c r="AZ5706" s="311"/>
      <c r="BA5706" s="311"/>
      <c r="BB5706" s="311"/>
      <c r="BC5706" s="311"/>
      <c r="BD5706" s="311"/>
      <c r="BE5706" s="491"/>
      <c r="BF5706" s="491"/>
      <c r="BG5706" s="491"/>
      <c r="BH5706" s="491"/>
      <c r="BI5706" s="491"/>
      <c r="BJ5706" s="491"/>
      <c r="BK5706" s="491"/>
      <c r="BL5706" s="491"/>
      <c r="BM5706" s="491"/>
      <c r="BN5706" s="491"/>
      <c r="BO5706" s="491"/>
      <c r="BP5706" s="306"/>
      <c r="BQ5706" s="496"/>
      <c r="BR5706" s="496"/>
      <c r="BS5706" s="496"/>
      <c r="BT5706" s="496"/>
      <c r="BU5706" s="496"/>
      <c r="BV5706" s="496"/>
    </row>
    <row r="5707" spans="1:74" s="52" customFormat="1" ht="12.75">
      <c r="A5707" s="45">
        <v>2346.9885393806389</v>
      </c>
      <c r="B5707" s="46" t="s">
        <v>416</v>
      </c>
      <c r="C5707" s="47" t="s">
        <v>420</v>
      </c>
      <c r="D5707" s="48">
        <v>256.10441246344709</v>
      </c>
      <c r="E5707" s="49">
        <v>40.99691</v>
      </c>
      <c r="F5707" s="49">
        <v>6.9900000000000004E-2</v>
      </c>
      <c r="G5707" s="49">
        <v>13.073359999999999</v>
      </c>
      <c r="H5707" s="49">
        <v>0.35410000000000003</v>
      </c>
      <c r="I5707" s="49">
        <v>0.19470000000000001</v>
      </c>
      <c r="J5707" s="49">
        <v>46.457819999999998</v>
      </c>
      <c r="K5707" s="49">
        <v>0.2142</v>
      </c>
      <c r="L5707" s="49">
        <v>101.42679000000001</v>
      </c>
      <c r="M5707" s="47"/>
      <c r="N5707" s="50">
        <v>1.0045832047463263</v>
      </c>
      <c r="O5707" s="50">
        <v>1.3542142497990801E-3</v>
      </c>
      <c r="P5707" s="50">
        <v>0.26790326287764471</v>
      </c>
      <c r="Q5707" s="50">
        <v>6.979183348221665E-3</v>
      </c>
      <c r="R5707" s="50">
        <v>4.0409779372756792E-3</v>
      </c>
      <c r="S5707" s="50">
        <v>1.6970793972563165</v>
      </c>
      <c r="T5707" s="50">
        <v>5.623567372472312E-3</v>
      </c>
      <c r="U5707" s="50">
        <v>2.9892596320155267</v>
      </c>
      <c r="V5707" s="51">
        <v>86.366125853783331</v>
      </c>
      <c r="X5707" s="47" t="s">
        <v>1753</v>
      </c>
      <c r="Y5707" s="47" t="s">
        <v>1753</v>
      </c>
      <c r="Z5707" s="47" t="s">
        <v>1753</v>
      </c>
      <c r="AA5707" s="47" t="s">
        <v>1753</v>
      </c>
      <c r="AB5707" s="47" t="s">
        <v>1753</v>
      </c>
      <c r="AC5707" s="47" t="s">
        <v>1753</v>
      </c>
      <c r="AD5707" s="47" t="s">
        <v>1753</v>
      </c>
      <c r="AE5707" s="312"/>
      <c r="AF5707" s="465" t="s">
        <v>1754</v>
      </c>
      <c r="AG5707" s="311">
        <v>40</v>
      </c>
      <c r="AH5707" s="311">
        <v>15</v>
      </c>
      <c r="AI5707" s="311"/>
      <c r="AJ5707" s="311"/>
      <c r="AK5707" s="311"/>
      <c r="AL5707" s="311"/>
      <c r="AM5707" s="311"/>
      <c r="AN5707" s="311"/>
      <c r="AO5707" s="311"/>
      <c r="AP5707" s="311"/>
      <c r="AQ5707" s="311"/>
      <c r="AR5707" s="311"/>
      <c r="AS5707" s="311"/>
      <c r="AT5707" s="311"/>
      <c r="AU5707" s="311"/>
      <c r="AV5707" s="311"/>
      <c r="AW5707" s="311"/>
      <c r="AX5707" s="311"/>
      <c r="AY5707" s="311"/>
      <c r="AZ5707" s="311"/>
      <c r="BA5707" s="311"/>
      <c r="BB5707" s="311"/>
      <c r="BC5707" s="311"/>
      <c r="BD5707" s="311"/>
      <c r="BE5707" s="491"/>
      <c r="BF5707" s="491"/>
      <c r="BG5707" s="491"/>
      <c r="BH5707" s="491"/>
      <c r="BI5707" s="491"/>
      <c r="BJ5707" s="491"/>
      <c r="BK5707" s="491"/>
      <c r="BL5707" s="491"/>
      <c r="BM5707" s="491"/>
      <c r="BN5707" s="491"/>
      <c r="BO5707" s="491"/>
      <c r="BP5707" s="306"/>
      <c r="BQ5707" s="496"/>
      <c r="BR5707" s="496"/>
      <c r="BS5707" s="496"/>
      <c r="BT5707" s="496"/>
      <c r="BU5707" s="496"/>
      <c r="BV5707" s="496"/>
    </row>
    <row r="5708" spans="1:74" s="52" customFormat="1" ht="12.75">
      <c r="A5708" s="45">
        <v>2346.9885393806389</v>
      </c>
      <c r="B5708" s="46" t="s">
        <v>416</v>
      </c>
      <c r="C5708" s="47" t="s">
        <v>420</v>
      </c>
      <c r="D5708" s="48">
        <v>275.80441246344708</v>
      </c>
      <c r="E5708" s="49">
        <v>40.773829999999997</v>
      </c>
      <c r="F5708" s="49">
        <v>7.4800000000000005E-2</v>
      </c>
      <c r="G5708" s="49">
        <v>13.033379999999999</v>
      </c>
      <c r="H5708" s="49">
        <v>0.35010000000000002</v>
      </c>
      <c r="I5708" s="49">
        <v>0.22700000000000001</v>
      </c>
      <c r="J5708" s="49">
        <v>46.508069999999996</v>
      </c>
      <c r="K5708" s="49">
        <v>0.20849999999999999</v>
      </c>
      <c r="L5708" s="49">
        <v>101.25808000999999</v>
      </c>
      <c r="M5708" s="47"/>
      <c r="N5708" s="50">
        <v>1.0011780383831113</v>
      </c>
      <c r="O5708" s="50">
        <v>1.4521344195822885E-3</v>
      </c>
      <c r="P5708" s="50">
        <v>0.2676349695372694</v>
      </c>
      <c r="Q5708" s="50">
        <v>6.9145800647788221E-3</v>
      </c>
      <c r="R5708" s="50">
        <v>4.7210804704375898E-3</v>
      </c>
      <c r="S5708" s="50">
        <v>1.7024198309543419</v>
      </c>
      <c r="T5708" s="50">
        <v>5.4852132114407079E-3</v>
      </c>
      <c r="U5708" s="50">
        <v>2.9919228775913034</v>
      </c>
      <c r="V5708" s="51">
        <v>86.414846456530896</v>
      </c>
      <c r="X5708" s="47" t="s">
        <v>1753</v>
      </c>
      <c r="Y5708" s="47" t="s">
        <v>1753</v>
      </c>
      <c r="Z5708" s="47" t="s">
        <v>1753</v>
      </c>
      <c r="AA5708" s="47" t="s">
        <v>1753</v>
      </c>
      <c r="AB5708" s="47" t="s">
        <v>1753</v>
      </c>
      <c r="AC5708" s="47" t="s">
        <v>1753</v>
      </c>
      <c r="AD5708" s="47" t="s">
        <v>1753</v>
      </c>
      <c r="AE5708" s="312"/>
      <c r="AF5708" s="465" t="s">
        <v>1754</v>
      </c>
      <c r="AG5708" s="311">
        <v>40</v>
      </c>
      <c r="AH5708" s="311">
        <v>15</v>
      </c>
      <c r="AI5708" s="311"/>
      <c r="AJ5708" s="311"/>
      <c r="AK5708" s="311"/>
      <c r="AL5708" s="311"/>
      <c r="AM5708" s="311"/>
      <c r="AN5708" s="311"/>
      <c r="AO5708" s="311"/>
      <c r="AP5708" s="311"/>
      <c r="AQ5708" s="311"/>
      <c r="AR5708" s="311"/>
      <c r="AS5708" s="311"/>
      <c r="AT5708" s="311"/>
      <c r="AU5708" s="311"/>
      <c r="AV5708" s="311"/>
      <c r="AW5708" s="311"/>
      <c r="AX5708" s="311"/>
      <c r="AY5708" s="311"/>
      <c r="AZ5708" s="311"/>
      <c r="BA5708" s="311"/>
      <c r="BB5708" s="311"/>
      <c r="BC5708" s="311"/>
      <c r="BD5708" s="311"/>
      <c r="BE5708" s="491"/>
      <c r="BF5708" s="491"/>
      <c r="BG5708" s="491"/>
      <c r="BH5708" s="491"/>
      <c r="BI5708" s="491"/>
      <c r="BJ5708" s="491"/>
      <c r="BK5708" s="491"/>
      <c r="BL5708" s="491"/>
      <c r="BM5708" s="491"/>
      <c r="BN5708" s="491"/>
      <c r="BO5708" s="491"/>
      <c r="BP5708" s="306"/>
      <c r="BQ5708" s="496"/>
      <c r="BR5708" s="496"/>
      <c r="BS5708" s="496"/>
      <c r="BT5708" s="496"/>
      <c r="BU5708" s="496"/>
      <c r="BV5708" s="496"/>
    </row>
    <row r="5709" spans="1:74" s="52" customFormat="1" ht="12.75">
      <c r="A5709" s="45">
        <v>2346.9885393806389</v>
      </c>
      <c r="B5709" s="46" t="s">
        <v>416</v>
      </c>
      <c r="C5709" s="47" t="s">
        <v>420</v>
      </c>
      <c r="D5709" s="48">
        <v>295.50441246344707</v>
      </c>
      <c r="E5709" s="49">
        <v>41.169289999999997</v>
      </c>
      <c r="F5709" s="49">
        <v>7.8399999999999997E-2</v>
      </c>
      <c r="G5709" s="49">
        <v>13.063359999999999</v>
      </c>
      <c r="H5709" s="49">
        <v>0.3619</v>
      </c>
      <c r="I5709" s="49">
        <v>0.21010000000000001</v>
      </c>
      <c r="J5709" s="49">
        <v>46.678910000000002</v>
      </c>
      <c r="K5709" s="49">
        <v>0.21129999999999999</v>
      </c>
      <c r="L5709" s="49">
        <v>101.83965999999999</v>
      </c>
      <c r="M5709" s="47"/>
      <c r="N5709" s="50">
        <v>1.004456352238936</v>
      </c>
      <c r="O5709" s="50">
        <v>1.5123390635584854E-3</v>
      </c>
      <c r="P5709" s="50">
        <v>0.26654379795372146</v>
      </c>
      <c r="Q5709" s="50">
        <v>7.1021553525566546E-3</v>
      </c>
      <c r="R5709" s="50">
        <v>4.3417966974773061E-3</v>
      </c>
      <c r="S5709" s="50">
        <v>1.6978016220591465</v>
      </c>
      <c r="T5709" s="50">
        <v>5.5235060857628318E-3</v>
      </c>
      <c r="U5709" s="50">
        <v>2.9890782004474921</v>
      </c>
      <c r="V5709" s="51">
        <v>86.430909999933945</v>
      </c>
      <c r="X5709" s="47" t="s">
        <v>1753</v>
      </c>
      <c r="Y5709" s="47" t="s">
        <v>1753</v>
      </c>
      <c r="Z5709" s="47" t="s">
        <v>1753</v>
      </c>
      <c r="AA5709" s="47" t="s">
        <v>1753</v>
      </c>
      <c r="AB5709" s="47" t="s">
        <v>1753</v>
      </c>
      <c r="AC5709" s="47" t="s">
        <v>1753</v>
      </c>
      <c r="AD5709" s="47" t="s">
        <v>1753</v>
      </c>
      <c r="AE5709" s="312"/>
      <c r="AF5709" s="465" t="s">
        <v>1754</v>
      </c>
      <c r="AG5709" s="311">
        <v>40</v>
      </c>
      <c r="AH5709" s="311">
        <v>15</v>
      </c>
      <c r="AI5709" s="311"/>
      <c r="AJ5709" s="311"/>
      <c r="AK5709" s="311"/>
      <c r="AL5709" s="311"/>
      <c r="AM5709" s="311"/>
      <c r="AN5709" s="311"/>
      <c r="AO5709" s="311"/>
      <c r="AP5709" s="311"/>
      <c r="AQ5709" s="311"/>
      <c r="AR5709" s="311"/>
      <c r="AS5709" s="311"/>
      <c r="AT5709" s="311"/>
      <c r="AU5709" s="311"/>
      <c r="AV5709" s="311"/>
      <c r="AW5709" s="311"/>
      <c r="AX5709" s="311"/>
      <c r="AY5709" s="311"/>
      <c r="AZ5709" s="311"/>
      <c r="BA5709" s="311"/>
      <c r="BB5709" s="311"/>
      <c r="BC5709" s="311"/>
      <c r="BD5709" s="311"/>
      <c r="BE5709" s="491"/>
      <c r="BF5709" s="491"/>
      <c r="BG5709" s="491"/>
      <c r="BH5709" s="491"/>
      <c r="BI5709" s="491"/>
      <c r="BJ5709" s="491"/>
      <c r="BK5709" s="491"/>
      <c r="BL5709" s="491"/>
      <c r="BM5709" s="491"/>
      <c r="BN5709" s="491"/>
      <c r="BO5709" s="491"/>
      <c r="BP5709" s="306"/>
      <c r="BQ5709" s="496"/>
      <c r="BR5709" s="496"/>
      <c r="BS5709" s="496"/>
      <c r="BT5709" s="496"/>
      <c r="BU5709" s="496"/>
      <c r="BV5709" s="496"/>
    </row>
    <row r="5710" spans="1:74" s="52" customFormat="1" ht="12.75">
      <c r="A5710" s="45">
        <v>2346.9885393806389</v>
      </c>
      <c r="B5710" s="46" t="s">
        <v>416</v>
      </c>
      <c r="C5710" s="47" t="s">
        <v>420</v>
      </c>
      <c r="D5710" s="48">
        <v>315.20441246344706</v>
      </c>
      <c r="E5710" s="49">
        <v>40.875230000000002</v>
      </c>
      <c r="F5710" s="49">
        <v>8.8999999999999996E-2</v>
      </c>
      <c r="G5710" s="49">
        <v>12.9834</v>
      </c>
      <c r="H5710" s="49">
        <v>0.32850000000000001</v>
      </c>
      <c r="I5710" s="49">
        <v>0.22120000000000001</v>
      </c>
      <c r="J5710" s="49">
        <v>46.588459999999998</v>
      </c>
      <c r="K5710" s="49">
        <v>0.21490000000000001</v>
      </c>
      <c r="L5710" s="49">
        <v>101.35459</v>
      </c>
      <c r="M5710" s="47"/>
      <c r="N5710" s="50">
        <v>1.0022235928354533</v>
      </c>
      <c r="O5710" s="50">
        <v>1.7253207056818372E-3</v>
      </c>
      <c r="P5710" s="50">
        <v>0.26622500504509511</v>
      </c>
      <c r="Q5710" s="50">
        <v>6.4786374764706899E-3</v>
      </c>
      <c r="R5710" s="50">
        <v>4.5938337540955207E-3</v>
      </c>
      <c r="S5710" s="50">
        <v>1.7029084994096979</v>
      </c>
      <c r="T5710" s="50">
        <v>5.6454488332256967E-3</v>
      </c>
      <c r="U5710" s="50">
        <v>2.9912945003164357</v>
      </c>
      <c r="V5710" s="51">
        <v>86.480093683703458</v>
      </c>
      <c r="X5710" s="47" t="s">
        <v>1753</v>
      </c>
      <c r="Y5710" s="47" t="s">
        <v>1753</v>
      </c>
      <c r="Z5710" s="47" t="s">
        <v>1753</v>
      </c>
      <c r="AA5710" s="47" t="s">
        <v>1753</v>
      </c>
      <c r="AB5710" s="47" t="s">
        <v>1753</v>
      </c>
      <c r="AC5710" s="47" t="s">
        <v>1753</v>
      </c>
      <c r="AD5710" s="47" t="s">
        <v>1753</v>
      </c>
      <c r="AE5710" s="312"/>
      <c r="AF5710" s="465" t="s">
        <v>1754</v>
      </c>
      <c r="AG5710" s="311">
        <v>40</v>
      </c>
      <c r="AH5710" s="311">
        <v>15</v>
      </c>
      <c r="AI5710" s="311"/>
      <c r="AJ5710" s="311"/>
      <c r="AK5710" s="311"/>
      <c r="AL5710" s="311"/>
      <c r="AM5710" s="311"/>
      <c r="AN5710" s="311"/>
      <c r="AO5710" s="311"/>
      <c r="AP5710" s="311"/>
      <c r="AQ5710" s="311"/>
      <c r="AR5710" s="311"/>
      <c r="AS5710" s="311"/>
      <c r="AT5710" s="311"/>
      <c r="AU5710" s="311"/>
      <c r="AV5710" s="311"/>
      <c r="AW5710" s="311"/>
      <c r="AX5710" s="311"/>
      <c r="AY5710" s="311"/>
      <c r="AZ5710" s="311"/>
      <c r="BA5710" s="311"/>
      <c r="BB5710" s="311"/>
      <c r="BC5710" s="311"/>
      <c r="BD5710" s="311"/>
      <c r="BE5710" s="491"/>
      <c r="BF5710" s="491"/>
      <c r="BG5710" s="491"/>
      <c r="BH5710" s="491"/>
      <c r="BI5710" s="491"/>
      <c r="BJ5710" s="491"/>
      <c r="BK5710" s="491"/>
      <c r="BL5710" s="491"/>
      <c r="BM5710" s="491"/>
      <c r="BN5710" s="491"/>
      <c r="BO5710" s="491"/>
      <c r="BP5710" s="306"/>
      <c r="BQ5710" s="496"/>
      <c r="BR5710" s="496"/>
      <c r="BS5710" s="496"/>
      <c r="BT5710" s="496"/>
      <c r="BU5710" s="496"/>
      <c r="BV5710" s="496"/>
    </row>
    <row r="5711" spans="1:74" s="52" customFormat="1" ht="12.75">
      <c r="A5711" s="45">
        <v>2346.9885393806389</v>
      </c>
      <c r="B5711" s="46" t="s">
        <v>416</v>
      </c>
      <c r="C5711" s="47" t="s">
        <v>420</v>
      </c>
      <c r="D5711" s="48">
        <v>334.90441246344704</v>
      </c>
      <c r="E5711" s="49">
        <v>40.98677</v>
      </c>
      <c r="F5711" s="49">
        <v>8.6400000000000005E-2</v>
      </c>
      <c r="G5711" s="49">
        <v>13.093349999999999</v>
      </c>
      <c r="H5711" s="49">
        <v>0.34939999999999999</v>
      </c>
      <c r="I5711" s="49">
        <v>0.1552</v>
      </c>
      <c r="J5711" s="49">
        <v>46.608559999999997</v>
      </c>
      <c r="K5711" s="49">
        <v>0.2142</v>
      </c>
      <c r="L5711" s="49">
        <v>101.54947999999999</v>
      </c>
      <c r="M5711" s="47"/>
      <c r="N5711" s="50">
        <v>1.0030873201079686</v>
      </c>
      <c r="O5711" s="50">
        <v>1.671799547868508E-3</v>
      </c>
      <c r="P5711" s="50">
        <v>0.26797965096066245</v>
      </c>
      <c r="Q5711" s="50">
        <v>6.8779947332590482E-3</v>
      </c>
      <c r="R5711" s="50">
        <v>3.217158827402632E-3</v>
      </c>
      <c r="S5711" s="50">
        <v>1.7004711839126032</v>
      </c>
      <c r="T5711" s="50">
        <v>5.6165827248978025E-3</v>
      </c>
      <c r="U5711" s="50">
        <v>2.9903580745953433</v>
      </c>
      <c r="V5711" s="51">
        <v>86.386266488697146</v>
      </c>
      <c r="X5711" s="47" t="s">
        <v>1753</v>
      </c>
      <c r="Y5711" s="47" t="s">
        <v>1753</v>
      </c>
      <c r="Z5711" s="47" t="s">
        <v>1753</v>
      </c>
      <c r="AA5711" s="47" t="s">
        <v>1753</v>
      </c>
      <c r="AB5711" s="47" t="s">
        <v>1753</v>
      </c>
      <c r="AC5711" s="47" t="s">
        <v>1753</v>
      </c>
      <c r="AD5711" s="47" t="s">
        <v>1753</v>
      </c>
      <c r="AE5711" s="312"/>
      <c r="AF5711" s="465" t="s">
        <v>1754</v>
      </c>
      <c r="AG5711" s="311">
        <v>40</v>
      </c>
      <c r="AH5711" s="311">
        <v>15</v>
      </c>
      <c r="AI5711" s="311"/>
      <c r="AJ5711" s="311"/>
      <c r="AK5711" s="311"/>
      <c r="AL5711" s="311"/>
      <c r="AM5711" s="311"/>
      <c r="AN5711" s="311"/>
      <c r="AO5711" s="311"/>
      <c r="AP5711" s="311"/>
      <c r="AQ5711" s="311"/>
      <c r="AR5711" s="311"/>
      <c r="AS5711" s="311"/>
      <c r="AT5711" s="311"/>
      <c r="AU5711" s="311"/>
      <c r="AV5711" s="311"/>
      <c r="AW5711" s="311"/>
      <c r="AX5711" s="311"/>
      <c r="AY5711" s="311"/>
      <c r="AZ5711" s="311"/>
      <c r="BA5711" s="311"/>
      <c r="BB5711" s="311"/>
      <c r="BC5711" s="311"/>
      <c r="BD5711" s="311"/>
      <c r="BE5711" s="491"/>
      <c r="BF5711" s="491"/>
      <c r="BG5711" s="491"/>
      <c r="BH5711" s="491"/>
      <c r="BI5711" s="491"/>
      <c r="BJ5711" s="491"/>
      <c r="BK5711" s="491"/>
      <c r="BL5711" s="491"/>
      <c r="BM5711" s="491"/>
      <c r="BN5711" s="491"/>
      <c r="BO5711" s="491"/>
      <c r="BP5711" s="306"/>
      <c r="BQ5711" s="496"/>
      <c r="BR5711" s="496"/>
      <c r="BS5711" s="496"/>
      <c r="BT5711" s="496"/>
      <c r="BU5711" s="496"/>
      <c r="BV5711" s="496"/>
    </row>
    <row r="5712" spans="1:74" s="52" customFormat="1" ht="12.75">
      <c r="A5712" s="45">
        <v>2346.9885393806389</v>
      </c>
      <c r="B5712" s="46" t="s">
        <v>416</v>
      </c>
      <c r="C5712" s="47" t="s">
        <v>420</v>
      </c>
      <c r="D5712" s="48">
        <v>354.60441246344703</v>
      </c>
      <c r="E5712" s="49">
        <v>40.915790000000001</v>
      </c>
      <c r="F5712" s="49">
        <v>5.7700000000000001E-2</v>
      </c>
      <c r="G5712" s="49">
        <v>13.063359999999999</v>
      </c>
      <c r="H5712" s="49">
        <v>0.36430000000000001</v>
      </c>
      <c r="I5712" s="49">
        <v>0.20250000000000001</v>
      </c>
      <c r="J5712" s="49">
        <v>46.578409999999998</v>
      </c>
      <c r="K5712" s="49">
        <v>0.21529999999999999</v>
      </c>
      <c r="L5712" s="49">
        <v>101.46115999999999</v>
      </c>
      <c r="M5712" s="47"/>
      <c r="N5712" s="50">
        <v>1.0026777251865338</v>
      </c>
      <c r="O5712" s="50">
        <v>1.1179481313061076E-3</v>
      </c>
      <c r="P5712" s="50">
        <v>0.26772030767152755</v>
      </c>
      <c r="Q5712" s="50">
        <v>7.1808108936841121E-3</v>
      </c>
      <c r="R5712" s="50">
        <v>4.2032110086154817E-3</v>
      </c>
      <c r="S5712" s="50">
        <v>1.7016241126923959</v>
      </c>
      <c r="T5712" s="50">
        <v>5.6529104204176769E-3</v>
      </c>
      <c r="U5712" s="50">
        <v>2.9918638291806037</v>
      </c>
      <c r="V5712" s="51">
        <v>86.405612705264915</v>
      </c>
      <c r="X5712" s="47" t="s">
        <v>1753</v>
      </c>
      <c r="Y5712" s="47" t="s">
        <v>1753</v>
      </c>
      <c r="Z5712" s="47" t="s">
        <v>1753</v>
      </c>
      <c r="AA5712" s="47" t="s">
        <v>1753</v>
      </c>
      <c r="AB5712" s="47" t="s">
        <v>1753</v>
      </c>
      <c r="AC5712" s="47" t="s">
        <v>1753</v>
      </c>
      <c r="AD5712" s="47" t="s">
        <v>1753</v>
      </c>
      <c r="AE5712" s="312"/>
      <c r="AF5712" s="465" t="s">
        <v>1754</v>
      </c>
      <c r="AG5712" s="311">
        <v>40</v>
      </c>
      <c r="AH5712" s="311">
        <v>15</v>
      </c>
      <c r="AI5712" s="311"/>
      <c r="AJ5712" s="311"/>
      <c r="AK5712" s="311"/>
      <c r="AL5712" s="311"/>
      <c r="AM5712" s="311"/>
      <c r="AN5712" s="311"/>
      <c r="AO5712" s="311"/>
      <c r="AP5712" s="311"/>
      <c r="AQ5712" s="311"/>
      <c r="AR5712" s="311"/>
      <c r="AS5712" s="311"/>
      <c r="AT5712" s="311"/>
      <c r="AU5712" s="311"/>
      <c r="AV5712" s="311"/>
      <c r="AW5712" s="311"/>
      <c r="AX5712" s="311"/>
      <c r="AY5712" s="311"/>
      <c r="AZ5712" s="311"/>
      <c r="BA5712" s="311"/>
      <c r="BB5712" s="311"/>
      <c r="BC5712" s="311"/>
      <c r="BD5712" s="311"/>
      <c r="BE5712" s="491"/>
      <c r="BF5712" s="491"/>
      <c r="BG5712" s="491"/>
      <c r="BH5712" s="491"/>
      <c r="BI5712" s="491"/>
      <c r="BJ5712" s="491"/>
      <c r="BK5712" s="491"/>
      <c r="BL5712" s="491"/>
      <c r="BM5712" s="491"/>
      <c r="BN5712" s="491"/>
      <c r="BO5712" s="491"/>
      <c r="BP5712" s="306"/>
      <c r="BQ5712" s="496"/>
      <c r="BR5712" s="496"/>
      <c r="BS5712" s="496"/>
      <c r="BT5712" s="496"/>
      <c r="BU5712" s="496"/>
      <c r="BV5712" s="496"/>
    </row>
    <row r="5713" spans="1:74" s="52" customFormat="1" ht="12.75">
      <c r="A5713" s="45">
        <v>2346.9885393806389</v>
      </c>
      <c r="B5713" s="46" t="s">
        <v>416</v>
      </c>
      <c r="C5713" s="47" t="s">
        <v>420</v>
      </c>
      <c r="D5713" s="48">
        <v>374.30441246344702</v>
      </c>
      <c r="E5713" s="49">
        <v>41.037480000000002</v>
      </c>
      <c r="F5713" s="49">
        <v>7.1599999999999997E-2</v>
      </c>
      <c r="G5713" s="49">
        <v>12.94342</v>
      </c>
      <c r="H5713" s="49">
        <v>0.3669</v>
      </c>
      <c r="I5713" s="49">
        <v>0.21190000000000001</v>
      </c>
      <c r="J5713" s="49">
        <v>46.538220000000003</v>
      </c>
      <c r="K5713" s="49">
        <v>0.21779999999999999</v>
      </c>
      <c r="L5713" s="49">
        <v>101.45902</v>
      </c>
      <c r="M5713" s="47"/>
      <c r="N5713" s="50">
        <v>1.0046881713852924</v>
      </c>
      <c r="O5713" s="50">
        <v>1.3859228095399652E-3</v>
      </c>
      <c r="P5713" s="50">
        <v>0.26500596092887724</v>
      </c>
      <c r="Q5713" s="50">
        <v>7.2250724973571146E-3</v>
      </c>
      <c r="R5713" s="50">
        <v>4.3940733370429232E-3</v>
      </c>
      <c r="S5713" s="50">
        <v>1.6985131711060668</v>
      </c>
      <c r="T5713" s="50">
        <v>5.7130250452187914E-3</v>
      </c>
      <c r="U5713" s="50">
        <v>2.9888699550252031</v>
      </c>
      <c r="V5713" s="51">
        <v>86.503520306714236</v>
      </c>
      <c r="X5713" s="47" t="s">
        <v>1753</v>
      </c>
      <c r="Y5713" s="47" t="s">
        <v>1753</v>
      </c>
      <c r="Z5713" s="47" t="s">
        <v>1753</v>
      </c>
      <c r="AA5713" s="47" t="s">
        <v>1753</v>
      </c>
      <c r="AB5713" s="47" t="s">
        <v>1753</v>
      </c>
      <c r="AC5713" s="47" t="s">
        <v>1753</v>
      </c>
      <c r="AD5713" s="47" t="s">
        <v>1753</v>
      </c>
      <c r="AE5713" s="312"/>
      <c r="AF5713" s="465" t="s">
        <v>1754</v>
      </c>
      <c r="AG5713" s="311">
        <v>40</v>
      </c>
      <c r="AH5713" s="311">
        <v>15</v>
      </c>
      <c r="AI5713" s="311"/>
      <c r="AJ5713" s="311"/>
      <c r="AK5713" s="311"/>
      <c r="AL5713" s="311"/>
      <c r="AM5713" s="311"/>
      <c r="AN5713" s="311"/>
      <c r="AO5713" s="311"/>
      <c r="AP5713" s="311"/>
      <c r="AQ5713" s="311"/>
      <c r="AR5713" s="311"/>
      <c r="AS5713" s="311"/>
      <c r="AT5713" s="311"/>
      <c r="AU5713" s="311"/>
      <c r="AV5713" s="311"/>
      <c r="AW5713" s="311"/>
      <c r="AX5713" s="311"/>
      <c r="AY5713" s="311"/>
      <c r="AZ5713" s="311"/>
      <c r="BA5713" s="311"/>
      <c r="BB5713" s="311"/>
      <c r="BC5713" s="311"/>
      <c r="BD5713" s="311"/>
      <c r="BE5713" s="491"/>
      <c r="BF5713" s="491"/>
      <c r="BG5713" s="491"/>
      <c r="BH5713" s="491"/>
      <c r="BI5713" s="491"/>
      <c r="BJ5713" s="491"/>
      <c r="BK5713" s="491"/>
      <c r="BL5713" s="491"/>
      <c r="BM5713" s="491"/>
      <c r="BN5713" s="491"/>
      <c r="BO5713" s="491"/>
      <c r="BP5713" s="306"/>
      <c r="BQ5713" s="496"/>
      <c r="BR5713" s="496"/>
      <c r="BS5713" s="496"/>
      <c r="BT5713" s="496"/>
      <c r="BU5713" s="496"/>
      <c r="BV5713" s="496"/>
    </row>
    <row r="5714" spans="1:74" s="52" customFormat="1" ht="12.75">
      <c r="A5714" s="45">
        <v>2346.9885393806389</v>
      </c>
      <c r="B5714" s="46" t="s">
        <v>416</v>
      </c>
      <c r="C5714" s="47" t="s">
        <v>420</v>
      </c>
      <c r="D5714" s="48">
        <v>394.00441246344701</v>
      </c>
      <c r="E5714" s="49">
        <v>40.936070000000001</v>
      </c>
      <c r="F5714" s="49">
        <v>5.7799999999999997E-2</v>
      </c>
      <c r="G5714" s="49">
        <v>13.093349999999999</v>
      </c>
      <c r="H5714" s="49">
        <v>0.3659</v>
      </c>
      <c r="I5714" s="49">
        <v>0.1794</v>
      </c>
      <c r="J5714" s="49">
        <v>46.548270000000002</v>
      </c>
      <c r="K5714" s="49">
        <v>0.21010000000000001</v>
      </c>
      <c r="L5714" s="49">
        <v>101.44869</v>
      </c>
      <c r="M5714" s="47"/>
      <c r="N5714" s="50">
        <v>1.0032357029299115</v>
      </c>
      <c r="O5714" s="50">
        <v>1.1199537447327702E-3</v>
      </c>
      <c r="P5714" s="50">
        <v>0.26835123848027276</v>
      </c>
      <c r="Q5714" s="50">
        <v>7.2127874539049388E-3</v>
      </c>
      <c r="R5714" s="50">
        <v>3.7239600274705962E-3</v>
      </c>
      <c r="S5714" s="50">
        <v>1.700626425051414</v>
      </c>
      <c r="T5714" s="50">
        <v>5.5167147996940755E-3</v>
      </c>
      <c r="U5714" s="50">
        <v>2.9913084790531332</v>
      </c>
      <c r="V5714" s="51">
        <v>86.371036937059998</v>
      </c>
      <c r="X5714" s="47" t="s">
        <v>1753</v>
      </c>
      <c r="Y5714" s="47" t="s">
        <v>1753</v>
      </c>
      <c r="Z5714" s="47" t="s">
        <v>1753</v>
      </c>
      <c r="AA5714" s="47" t="s">
        <v>1753</v>
      </c>
      <c r="AB5714" s="47" t="s">
        <v>1753</v>
      </c>
      <c r="AC5714" s="47" t="s">
        <v>1753</v>
      </c>
      <c r="AD5714" s="47" t="s">
        <v>1753</v>
      </c>
      <c r="AE5714" s="312"/>
      <c r="AF5714" s="465" t="s">
        <v>1754</v>
      </c>
      <c r="AG5714" s="311">
        <v>40</v>
      </c>
      <c r="AH5714" s="311">
        <v>15</v>
      </c>
      <c r="AI5714" s="311"/>
      <c r="AJ5714" s="311"/>
      <c r="AK5714" s="311"/>
      <c r="AL5714" s="311"/>
      <c r="AM5714" s="311"/>
      <c r="AN5714" s="311"/>
      <c r="AO5714" s="311"/>
      <c r="AP5714" s="311"/>
      <c r="AQ5714" s="311"/>
      <c r="AR5714" s="311"/>
      <c r="AS5714" s="311"/>
      <c r="AT5714" s="311"/>
      <c r="AU5714" s="311"/>
      <c r="AV5714" s="311"/>
      <c r="AW5714" s="311"/>
      <c r="AX5714" s="311"/>
      <c r="AY5714" s="311"/>
      <c r="AZ5714" s="311"/>
      <c r="BA5714" s="311"/>
      <c r="BB5714" s="311"/>
      <c r="BC5714" s="311"/>
      <c r="BD5714" s="311"/>
      <c r="BE5714" s="491"/>
      <c r="BF5714" s="491"/>
      <c r="BG5714" s="491"/>
      <c r="BH5714" s="491"/>
      <c r="BI5714" s="491"/>
      <c r="BJ5714" s="491"/>
      <c r="BK5714" s="491"/>
      <c r="BL5714" s="491"/>
      <c r="BM5714" s="491"/>
      <c r="BN5714" s="491"/>
      <c r="BO5714" s="491"/>
      <c r="BP5714" s="306"/>
      <c r="BQ5714" s="496"/>
      <c r="BR5714" s="496"/>
      <c r="BS5714" s="496"/>
      <c r="BT5714" s="496"/>
      <c r="BU5714" s="496"/>
      <c r="BV5714" s="496"/>
    </row>
    <row r="5715" spans="1:74" s="52" customFormat="1" ht="12.75">
      <c r="A5715" s="45">
        <v>2346.9885393806389</v>
      </c>
      <c r="B5715" s="46" t="s">
        <v>416</v>
      </c>
      <c r="C5715" s="47" t="s">
        <v>420</v>
      </c>
      <c r="D5715" s="48">
        <v>413.704412463447</v>
      </c>
      <c r="E5715" s="49">
        <v>41.037480000000002</v>
      </c>
      <c r="F5715" s="49">
        <v>8.5599999999999996E-2</v>
      </c>
      <c r="G5715" s="49">
        <v>13.00339</v>
      </c>
      <c r="H5715" s="49">
        <v>0.37269999999999998</v>
      </c>
      <c r="I5715" s="49">
        <v>0.14180000000000001</v>
      </c>
      <c r="J5715" s="49">
        <v>46.498019999999997</v>
      </c>
      <c r="K5715" s="49">
        <v>0.21260000000000001</v>
      </c>
      <c r="L5715" s="49">
        <v>101.42308999999999</v>
      </c>
      <c r="M5715" s="47"/>
      <c r="N5715" s="50">
        <v>1.0048531400248621</v>
      </c>
      <c r="O5715" s="50">
        <v>1.6571853662797544E-3</v>
      </c>
      <c r="P5715" s="50">
        <v>0.26627751301797603</v>
      </c>
      <c r="Q5715" s="50">
        <v>7.3404924281247966E-3</v>
      </c>
      <c r="R5715" s="50">
        <v>2.9409245311213215E-3</v>
      </c>
      <c r="S5715" s="50">
        <v>1.6973246380010267</v>
      </c>
      <c r="T5715" s="50">
        <v>5.5775415920460885E-3</v>
      </c>
      <c r="U5715" s="50">
        <v>2.9875796552524698</v>
      </c>
      <c r="V5715" s="51">
        <v>86.43933482758753</v>
      </c>
      <c r="X5715" s="47" t="s">
        <v>1753</v>
      </c>
      <c r="Y5715" s="47" t="s">
        <v>1753</v>
      </c>
      <c r="Z5715" s="47" t="s">
        <v>1753</v>
      </c>
      <c r="AA5715" s="47" t="s">
        <v>1753</v>
      </c>
      <c r="AB5715" s="47" t="s">
        <v>1753</v>
      </c>
      <c r="AC5715" s="47" t="s">
        <v>1753</v>
      </c>
      <c r="AD5715" s="47" t="s">
        <v>1753</v>
      </c>
      <c r="AE5715" s="312"/>
      <c r="AF5715" s="465" t="s">
        <v>1754</v>
      </c>
      <c r="AG5715" s="311">
        <v>40</v>
      </c>
      <c r="AH5715" s="311">
        <v>15</v>
      </c>
      <c r="AI5715" s="311"/>
      <c r="AJ5715" s="311"/>
      <c r="AK5715" s="311"/>
      <c r="AL5715" s="311"/>
      <c r="AM5715" s="311"/>
      <c r="AN5715" s="311"/>
      <c r="AO5715" s="311"/>
      <c r="AP5715" s="311"/>
      <c r="AQ5715" s="311"/>
      <c r="AR5715" s="311"/>
      <c r="AS5715" s="311"/>
      <c r="AT5715" s="311"/>
      <c r="AU5715" s="311"/>
      <c r="AV5715" s="311"/>
      <c r="AW5715" s="311"/>
      <c r="AX5715" s="311"/>
      <c r="AY5715" s="311"/>
      <c r="AZ5715" s="311"/>
      <c r="BA5715" s="311"/>
      <c r="BB5715" s="311"/>
      <c r="BC5715" s="311"/>
      <c r="BD5715" s="311"/>
      <c r="BE5715" s="491"/>
      <c r="BF5715" s="491"/>
      <c r="BG5715" s="491"/>
      <c r="BH5715" s="491"/>
      <c r="BI5715" s="491"/>
      <c r="BJ5715" s="491"/>
      <c r="BK5715" s="491"/>
      <c r="BL5715" s="491"/>
      <c r="BM5715" s="491"/>
      <c r="BN5715" s="491"/>
      <c r="BO5715" s="491"/>
      <c r="BP5715" s="306"/>
      <c r="BQ5715" s="496"/>
      <c r="BR5715" s="496"/>
      <c r="BS5715" s="496"/>
      <c r="BT5715" s="496"/>
      <c r="BU5715" s="496"/>
      <c r="BV5715" s="496"/>
    </row>
    <row r="5716" spans="1:74" s="52" customFormat="1" ht="12.75">
      <c r="A5716" s="45">
        <v>2346.9885393806389</v>
      </c>
      <c r="B5716" s="46" t="s">
        <v>416</v>
      </c>
      <c r="C5716" s="47" t="s">
        <v>420</v>
      </c>
      <c r="D5716" s="48">
        <v>433.40441246344699</v>
      </c>
      <c r="E5716" s="49">
        <v>41.067889999999998</v>
      </c>
      <c r="F5716" s="49">
        <v>0.10290000000000001</v>
      </c>
      <c r="G5716" s="49">
        <v>13.02338</v>
      </c>
      <c r="H5716" s="49">
        <v>0.34039999999999998</v>
      </c>
      <c r="I5716" s="49">
        <v>0.16109999999999999</v>
      </c>
      <c r="J5716" s="49">
        <v>46.427680000000002</v>
      </c>
      <c r="K5716" s="49">
        <v>0.22059999999999999</v>
      </c>
      <c r="L5716" s="49">
        <v>101.41155000000001</v>
      </c>
      <c r="M5716" s="47"/>
      <c r="N5716" s="50">
        <v>1.0057375889255862</v>
      </c>
      <c r="O5716" s="50">
        <v>1.9923841663341203E-3</v>
      </c>
      <c r="P5716" s="50">
        <v>0.2667239404532547</v>
      </c>
      <c r="Q5716" s="50">
        <v>6.705261747020008E-3</v>
      </c>
      <c r="R5716" s="50">
        <v>3.3416700902482253E-3</v>
      </c>
      <c r="S5716" s="50">
        <v>1.694992652124468</v>
      </c>
      <c r="T5716" s="50">
        <v>5.7882255698157928E-3</v>
      </c>
      <c r="U5716" s="50">
        <v>2.9869424981365373</v>
      </c>
      <c r="V5716" s="51">
        <v>86.403543638137066</v>
      </c>
      <c r="X5716" s="47" t="s">
        <v>1753</v>
      </c>
      <c r="Y5716" s="47" t="s">
        <v>1753</v>
      </c>
      <c r="Z5716" s="47" t="s">
        <v>1753</v>
      </c>
      <c r="AA5716" s="47" t="s">
        <v>1753</v>
      </c>
      <c r="AB5716" s="47" t="s">
        <v>1753</v>
      </c>
      <c r="AC5716" s="47" t="s">
        <v>1753</v>
      </c>
      <c r="AD5716" s="47" t="s">
        <v>1753</v>
      </c>
      <c r="AE5716" s="312"/>
      <c r="AF5716" s="465" t="s">
        <v>1754</v>
      </c>
      <c r="AG5716" s="311">
        <v>40</v>
      </c>
      <c r="AH5716" s="311">
        <v>15</v>
      </c>
      <c r="AI5716" s="311"/>
      <c r="AJ5716" s="311"/>
      <c r="AK5716" s="311"/>
      <c r="AL5716" s="311"/>
      <c r="AM5716" s="311"/>
      <c r="AN5716" s="311"/>
      <c r="AO5716" s="311"/>
      <c r="AP5716" s="311"/>
      <c r="AQ5716" s="311"/>
      <c r="AR5716" s="311"/>
      <c r="AS5716" s="311"/>
      <c r="AT5716" s="311"/>
      <c r="AU5716" s="311"/>
      <c r="AV5716" s="311"/>
      <c r="AW5716" s="311"/>
      <c r="AX5716" s="311"/>
      <c r="AY5716" s="311"/>
      <c r="AZ5716" s="311"/>
      <c r="BA5716" s="311"/>
      <c r="BB5716" s="311"/>
      <c r="BC5716" s="311"/>
      <c r="BD5716" s="311"/>
      <c r="BE5716" s="491"/>
      <c r="BF5716" s="491"/>
      <c r="BG5716" s="491"/>
      <c r="BH5716" s="491"/>
      <c r="BI5716" s="491"/>
      <c r="BJ5716" s="491"/>
      <c r="BK5716" s="491"/>
      <c r="BL5716" s="491"/>
      <c r="BM5716" s="491"/>
      <c r="BN5716" s="491"/>
      <c r="BO5716" s="491"/>
      <c r="BP5716" s="306"/>
      <c r="BQ5716" s="496"/>
      <c r="BR5716" s="496"/>
      <c r="BS5716" s="496"/>
      <c r="BT5716" s="496"/>
      <c r="BU5716" s="496"/>
      <c r="BV5716" s="496"/>
    </row>
    <row r="5717" spans="1:74" s="52" customFormat="1" ht="12.75">
      <c r="A5717" s="45">
        <v>2346.9885393806389</v>
      </c>
      <c r="B5717" s="46" t="s">
        <v>416</v>
      </c>
      <c r="C5717" s="47" t="s">
        <v>420</v>
      </c>
      <c r="D5717" s="48">
        <v>453.10441246344698</v>
      </c>
      <c r="E5717" s="49">
        <v>41.108460000000001</v>
      </c>
      <c r="F5717" s="49">
        <v>7.5700000000000003E-2</v>
      </c>
      <c r="G5717" s="49">
        <v>13.123329999999999</v>
      </c>
      <c r="H5717" s="49">
        <v>0.35139999999999999</v>
      </c>
      <c r="I5717" s="49">
        <v>0.2089</v>
      </c>
      <c r="J5717" s="49">
        <v>46.578409999999998</v>
      </c>
      <c r="K5717" s="49">
        <v>0.214</v>
      </c>
      <c r="L5717" s="49">
        <v>101.70780000000001</v>
      </c>
      <c r="M5717" s="47"/>
      <c r="N5717" s="50">
        <v>1.0046487699311568</v>
      </c>
      <c r="O5717" s="50">
        <v>1.4626969095784972E-3</v>
      </c>
      <c r="P5717" s="50">
        <v>0.268215019004994</v>
      </c>
      <c r="Q5717" s="50">
        <v>6.9076241435941993E-3</v>
      </c>
      <c r="R5717" s="50">
        <v>4.3242144972169862E-3</v>
      </c>
      <c r="S5717" s="50">
        <v>1.6969781645606676</v>
      </c>
      <c r="T5717" s="50">
        <v>5.6034366976926951E-3</v>
      </c>
      <c r="U5717" s="50">
        <v>2.9891716236280326</v>
      </c>
      <c r="V5717" s="51">
        <v>86.351722505044393</v>
      </c>
      <c r="X5717" s="47" t="s">
        <v>1753</v>
      </c>
      <c r="Y5717" s="47" t="s">
        <v>1753</v>
      </c>
      <c r="Z5717" s="47" t="s">
        <v>1753</v>
      </c>
      <c r="AA5717" s="47" t="s">
        <v>1753</v>
      </c>
      <c r="AB5717" s="47" t="s">
        <v>1753</v>
      </c>
      <c r="AC5717" s="47" t="s">
        <v>1753</v>
      </c>
      <c r="AD5717" s="47" t="s">
        <v>1753</v>
      </c>
      <c r="AE5717" s="312"/>
      <c r="AF5717" s="465" t="s">
        <v>1754</v>
      </c>
      <c r="AG5717" s="311">
        <v>40</v>
      </c>
      <c r="AH5717" s="311">
        <v>15</v>
      </c>
      <c r="AI5717" s="311"/>
      <c r="AJ5717" s="311"/>
      <c r="AK5717" s="311"/>
      <c r="AL5717" s="311"/>
      <c r="AM5717" s="311"/>
      <c r="AN5717" s="311"/>
      <c r="AO5717" s="311"/>
      <c r="AP5717" s="311"/>
      <c r="AQ5717" s="311"/>
      <c r="AR5717" s="311"/>
      <c r="AS5717" s="311"/>
      <c r="AT5717" s="311"/>
      <c r="AU5717" s="311"/>
      <c r="AV5717" s="311"/>
      <c r="AW5717" s="311"/>
      <c r="AX5717" s="311"/>
      <c r="AY5717" s="311"/>
      <c r="AZ5717" s="311"/>
      <c r="BA5717" s="311"/>
      <c r="BB5717" s="311"/>
      <c r="BC5717" s="311"/>
      <c r="BD5717" s="311"/>
      <c r="BE5717" s="491"/>
      <c r="BF5717" s="491"/>
      <c r="BG5717" s="491"/>
      <c r="BH5717" s="491"/>
      <c r="BI5717" s="491"/>
      <c r="BJ5717" s="491"/>
      <c r="BK5717" s="491"/>
      <c r="BL5717" s="491"/>
      <c r="BM5717" s="491"/>
      <c r="BN5717" s="491"/>
      <c r="BO5717" s="491"/>
      <c r="BP5717" s="306"/>
      <c r="BQ5717" s="496"/>
      <c r="BR5717" s="496"/>
      <c r="BS5717" s="496"/>
      <c r="BT5717" s="496"/>
      <c r="BU5717" s="496"/>
      <c r="BV5717" s="496"/>
    </row>
    <row r="5718" spans="1:74" s="52" customFormat="1" ht="12.75">
      <c r="A5718" s="45">
        <v>2346.9885393806389</v>
      </c>
      <c r="B5718" s="46" t="s">
        <v>416</v>
      </c>
      <c r="C5718" s="47" t="s">
        <v>420</v>
      </c>
      <c r="D5718" s="48">
        <v>472.80441246344697</v>
      </c>
      <c r="E5718" s="49">
        <v>41.230139999999999</v>
      </c>
      <c r="F5718" s="49">
        <v>3.2000000000000001E-2</v>
      </c>
      <c r="G5718" s="49">
        <v>13.073359999999999</v>
      </c>
      <c r="H5718" s="49">
        <v>0.37919999999999998</v>
      </c>
      <c r="I5718" s="49">
        <v>0.15609999999999999</v>
      </c>
      <c r="J5718" s="49">
        <v>46.477919999999997</v>
      </c>
      <c r="K5718" s="49">
        <v>0.2266</v>
      </c>
      <c r="L5718" s="49">
        <v>101.65982</v>
      </c>
      <c r="M5718" s="47"/>
      <c r="N5718" s="50">
        <v>1.0075970588669942</v>
      </c>
      <c r="O5718" s="50">
        <v>6.1829747800343498E-4</v>
      </c>
      <c r="P5718" s="50">
        <v>0.26718698305052574</v>
      </c>
      <c r="Q5718" s="50">
        <v>7.4539127121079039E-3</v>
      </c>
      <c r="R5718" s="50">
        <v>3.231176815087845E-3</v>
      </c>
      <c r="S5718" s="50">
        <v>1.6932742784028607</v>
      </c>
      <c r="T5718" s="50">
        <v>5.9332088335702525E-3</v>
      </c>
      <c r="U5718" s="50">
        <v>2.987428486098096</v>
      </c>
      <c r="V5718" s="51">
        <v>86.371218431908886</v>
      </c>
      <c r="X5718" s="47" t="s">
        <v>1753</v>
      </c>
      <c r="Y5718" s="47" t="s">
        <v>1753</v>
      </c>
      <c r="Z5718" s="47" t="s">
        <v>1753</v>
      </c>
      <c r="AA5718" s="47" t="s">
        <v>1753</v>
      </c>
      <c r="AB5718" s="47" t="s">
        <v>1753</v>
      </c>
      <c r="AC5718" s="47" t="s">
        <v>1753</v>
      </c>
      <c r="AD5718" s="47" t="s">
        <v>1753</v>
      </c>
      <c r="AE5718" s="312"/>
      <c r="AF5718" s="465" t="s">
        <v>1754</v>
      </c>
      <c r="AG5718" s="311">
        <v>40</v>
      </c>
      <c r="AH5718" s="311">
        <v>15</v>
      </c>
      <c r="AI5718" s="311"/>
      <c r="AJ5718" s="311"/>
      <c r="AK5718" s="311"/>
      <c r="AL5718" s="311"/>
      <c r="AM5718" s="311"/>
      <c r="AN5718" s="311"/>
      <c r="AO5718" s="311"/>
      <c r="AP5718" s="311"/>
      <c r="AQ5718" s="311"/>
      <c r="AR5718" s="311"/>
      <c r="AS5718" s="311"/>
      <c r="AT5718" s="311"/>
      <c r="AU5718" s="311"/>
      <c r="AV5718" s="311"/>
      <c r="AW5718" s="311"/>
      <c r="AX5718" s="311"/>
      <c r="AY5718" s="311"/>
      <c r="AZ5718" s="311"/>
      <c r="BA5718" s="311"/>
      <c r="BB5718" s="311"/>
      <c r="BC5718" s="311"/>
      <c r="BD5718" s="311"/>
      <c r="BE5718" s="491"/>
      <c r="BF5718" s="491"/>
      <c r="BG5718" s="491"/>
      <c r="BH5718" s="491"/>
      <c r="BI5718" s="491"/>
      <c r="BJ5718" s="491"/>
      <c r="BK5718" s="491"/>
      <c r="BL5718" s="491"/>
      <c r="BM5718" s="491"/>
      <c r="BN5718" s="491"/>
      <c r="BO5718" s="491"/>
      <c r="BP5718" s="306"/>
      <c r="BQ5718" s="496"/>
      <c r="BR5718" s="496"/>
      <c r="BS5718" s="496"/>
      <c r="BT5718" s="496"/>
      <c r="BU5718" s="496"/>
      <c r="BV5718" s="496"/>
    </row>
    <row r="5719" spans="1:74" s="52" customFormat="1" ht="12.75">
      <c r="A5719" s="45">
        <v>2346.9885393806389</v>
      </c>
      <c r="B5719" s="46" t="s">
        <v>416</v>
      </c>
      <c r="C5719" s="47" t="s">
        <v>420</v>
      </c>
      <c r="D5719" s="48">
        <v>492.50441246344695</v>
      </c>
      <c r="E5719" s="49">
        <v>41.098309999999998</v>
      </c>
      <c r="F5719" s="49">
        <v>5.8000000000000003E-2</v>
      </c>
      <c r="G5719" s="49">
        <v>13.173310000000001</v>
      </c>
      <c r="H5719" s="49">
        <v>0.36580000000000001</v>
      </c>
      <c r="I5719" s="49">
        <v>0.17749999999999999</v>
      </c>
      <c r="J5719" s="49">
        <v>46.407580000000003</v>
      </c>
      <c r="K5719" s="49">
        <v>0.21729999999999999</v>
      </c>
      <c r="L5719" s="49">
        <v>101.558100001</v>
      </c>
      <c r="M5719" s="47"/>
      <c r="N5719" s="50">
        <v>1.0060027753214174</v>
      </c>
      <c r="O5719" s="50">
        <v>1.1224800314962608E-3</v>
      </c>
      <c r="P5719" s="50">
        <v>0.26966595523337344</v>
      </c>
      <c r="Q5719" s="50">
        <v>7.202160720850362E-3</v>
      </c>
      <c r="R5719" s="50">
        <v>3.6800973884106376E-3</v>
      </c>
      <c r="S5719" s="50">
        <v>1.6934511867335458</v>
      </c>
      <c r="T5719" s="50">
        <v>5.6989203734567322E-3</v>
      </c>
      <c r="U5719" s="50">
        <v>2.9883919940585968</v>
      </c>
      <c r="V5719" s="51">
        <v>86.263379323192851</v>
      </c>
      <c r="X5719" s="47" t="s">
        <v>1753</v>
      </c>
      <c r="Y5719" s="47" t="s">
        <v>1753</v>
      </c>
      <c r="Z5719" s="47" t="s">
        <v>1753</v>
      </c>
      <c r="AA5719" s="47" t="s">
        <v>1753</v>
      </c>
      <c r="AB5719" s="47" t="s">
        <v>1753</v>
      </c>
      <c r="AC5719" s="47" t="s">
        <v>1753</v>
      </c>
      <c r="AD5719" s="47" t="s">
        <v>1753</v>
      </c>
      <c r="AE5719" s="312"/>
      <c r="AF5719" s="465" t="s">
        <v>1754</v>
      </c>
      <c r="AG5719" s="311">
        <v>40</v>
      </c>
      <c r="AH5719" s="311">
        <v>15</v>
      </c>
      <c r="AI5719" s="311"/>
      <c r="AJ5719" s="311"/>
      <c r="AK5719" s="311"/>
      <c r="AL5719" s="311"/>
      <c r="AM5719" s="311"/>
      <c r="AN5719" s="311"/>
      <c r="AO5719" s="311"/>
      <c r="AP5719" s="311"/>
      <c r="AQ5719" s="311"/>
      <c r="AR5719" s="311"/>
      <c r="AS5719" s="311"/>
      <c r="AT5719" s="311"/>
      <c r="AU5719" s="311"/>
      <c r="AV5719" s="311"/>
      <c r="AW5719" s="311"/>
      <c r="AX5719" s="311"/>
      <c r="AY5719" s="311"/>
      <c r="AZ5719" s="311"/>
      <c r="BA5719" s="311"/>
      <c r="BB5719" s="311"/>
      <c r="BC5719" s="311"/>
      <c r="BD5719" s="311"/>
      <c r="BE5719" s="491"/>
      <c r="BF5719" s="491"/>
      <c r="BG5719" s="491"/>
      <c r="BH5719" s="491"/>
      <c r="BI5719" s="491"/>
      <c r="BJ5719" s="491"/>
      <c r="BK5719" s="491"/>
      <c r="BL5719" s="491"/>
      <c r="BM5719" s="491"/>
      <c r="BN5719" s="491"/>
      <c r="BO5719" s="491"/>
      <c r="BP5719" s="306"/>
      <c r="BQ5719" s="496"/>
      <c r="BR5719" s="496"/>
      <c r="BS5719" s="496"/>
      <c r="BT5719" s="496"/>
      <c r="BU5719" s="496"/>
      <c r="BV5719" s="496"/>
    </row>
    <row r="5720" spans="1:74" s="52" customFormat="1" ht="12.75">
      <c r="A5720" s="45">
        <v>2346.9885393806389</v>
      </c>
      <c r="B5720" s="46" t="s">
        <v>416</v>
      </c>
      <c r="C5720" s="47" t="s">
        <v>420</v>
      </c>
      <c r="D5720" s="48">
        <v>512.20441246344694</v>
      </c>
      <c r="E5720" s="49">
        <v>41.047609999999999</v>
      </c>
      <c r="F5720" s="49">
        <v>4.5600000000000002E-2</v>
      </c>
      <c r="G5720" s="49">
        <v>12.90344</v>
      </c>
      <c r="H5720" s="49">
        <v>0.36280000000000001</v>
      </c>
      <c r="I5720" s="49">
        <v>0.18210000000000001</v>
      </c>
      <c r="J5720" s="49">
        <v>46.437719999999999</v>
      </c>
      <c r="K5720" s="49">
        <v>0.21379999999999999</v>
      </c>
      <c r="L5720" s="49">
        <v>101.25497000000001</v>
      </c>
      <c r="M5720" s="47"/>
      <c r="N5720" s="50">
        <v>1.0067427817959984</v>
      </c>
      <c r="O5720" s="50">
        <v>8.8424152664399081E-4</v>
      </c>
      <c r="P5720" s="50">
        <v>0.26466234113001619</v>
      </c>
      <c r="Q5720" s="50">
        <v>7.1571780256680121E-3</v>
      </c>
      <c r="R5720" s="50">
        <v>3.7829128317034941E-3</v>
      </c>
      <c r="S5720" s="50">
        <v>1.6978920828289146</v>
      </c>
      <c r="T5720" s="50">
        <v>5.6181845024623027E-3</v>
      </c>
      <c r="U5720" s="50">
        <v>2.9882398433289774</v>
      </c>
      <c r="V5720" s="51">
        <v>86.514394816316468</v>
      </c>
      <c r="X5720" s="47" t="s">
        <v>1753</v>
      </c>
      <c r="Y5720" s="47" t="s">
        <v>1753</v>
      </c>
      <c r="Z5720" s="47" t="s">
        <v>1753</v>
      </c>
      <c r="AA5720" s="47" t="s">
        <v>1753</v>
      </c>
      <c r="AB5720" s="47" t="s">
        <v>1753</v>
      </c>
      <c r="AC5720" s="47" t="s">
        <v>1753</v>
      </c>
      <c r="AD5720" s="47" t="s">
        <v>1753</v>
      </c>
      <c r="AE5720" s="312"/>
      <c r="AF5720" s="465" t="s">
        <v>1754</v>
      </c>
      <c r="AG5720" s="311">
        <v>40</v>
      </c>
      <c r="AH5720" s="311">
        <v>15</v>
      </c>
      <c r="AI5720" s="311"/>
      <c r="AJ5720" s="311"/>
      <c r="AK5720" s="311"/>
      <c r="AL5720" s="311"/>
      <c r="AM5720" s="311"/>
      <c r="AN5720" s="311"/>
      <c r="AO5720" s="311"/>
      <c r="AP5720" s="311"/>
      <c r="AQ5720" s="311"/>
      <c r="AR5720" s="311"/>
      <c r="AS5720" s="311"/>
      <c r="AT5720" s="311"/>
      <c r="AU5720" s="311"/>
      <c r="AV5720" s="311"/>
      <c r="AW5720" s="311"/>
      <c r="AX5720" s="311"/>
      <c r="AY5720" s="311"/>
      <c r="AZ5720" s="311"/>
      <c r="BA5720" s="311"/>
      <c r="BB5720" s="311"/>
      <c r="BC5720" s="311"/>
      <c r="BD5720" s="311"/>
      <c r="BE5720" s="491"/>
      <c r="BF5720" s="491"/>
      <c r="BG5720" s="491"/>
      <c r="BH5720" s="491"/>
      <c r="BI5720" s="491"/>
      <c r="BJ5720" s="491"/>
      <c r="BK5720" s="491"/>
      <c r="BL5720" s="491"/>
      <c r="BM5720" s="491"/>
      <c r="BN5720" s="491"/>
      <c r="BO5720" s="491"/>
      <c r="BP5720" s="306"/>
      <c r="BQ5720" s="496"/>
      <c r="BR5720" s="496"/>
      <c r="BS5720" s="496"/>
      <c r="BT5720" s="496"/>
      <c r="BU5720" s="496"/>
      <c r="BV5720" s="496"/>
    </row>
    <row r="5721" spans="1:74" s="52" customFormat="1" ht="12.75">
      <c r="A5721" s="45">
        <v>2346.9885393806389</v>
      </c>
      <c r="B5721" s="46" t="s">
        <v>416</v>
      </c>
      <c r="C5721" s="47" t="s">
        <v>420</v>
      </c>
      <c r="D5721" s="48">
        <v>531.90441246344699</v>
      </c>
      <c r="E5721" s="49">
        <v>41.027329999999999</v>
      </c>
      <c r="F5721" s="49">
        <v>0.10979999999999999</v>
      </c>
      <c r="G5721" s="49">
        <v>13.013389999999999</v>
      </c>
      <c r="H5721" s="49">
        <v>0.37440000000000001</v>
      </c>
      <c r="I5721" s="49">
        <v>0.21179999999999999</v>
      </c>
      <c r="J5721" s="49">
        <v>46.638710000000003</v>
      </c>
      <c r="K5721" s="49">
        <v>0.2195</v>
      </c>
      <c r="L5721" s="49">
        <v>101.65603</v>
      </c>
      <c r="M5721" s="47"/>
      <c r="N5721" s="50">
        <v>1.0029644338115928</v>
      </c>
      <c r="O5721" s="50">
        <v>2.1222181932081243E-3</v>
      </c>
      <c r="P5721" s="50">
        <v>0.26604721529690351</v>
      </c>
      <c r="Q5721" s="50">
        <v>7.3619355411355418E-3</v>
      </c>
      <c r="R5721" s="50">
        <v>4.3855490540623638E-3</v>
      </c>
      <c r="S5721" s="50">
        <v>1.6996807401908096</v>
      </c>
      <c r="T5721" s="50">
        <v>5.7491607263545049E-3</v>
      </c>
      <c r="U5721" s="50">
        <v>2.9897932809839025</v>
      </c>
      <c r="V5721" s="51">
        <v>86.465715433604089</v>
      </c>
      <c r="X5721" s="47" t="s">
        <v>1753</v>
      </c>
      <c r="Y5721" s="47" t="s">
        <v>1753</v>
      </c>
      <c r="Z5721" s="47" t="s">
        <v>1753</v>
      </c>
      <c r="AA5721" s="47" t="s">
        <v>1753</v>
      </c>
      <c r="AB5721" s="47" t="s">
        <v>1753</v>
      </c>
      <c r="AC5721" s="47" t="s">
        <v>1753</v>
      </c>
      <c r="AD5721" s="47" t="s">
        <v>1753</v>
      </c>
      <c r="AE5721" s="312"/>
      <c r="AF5721" s="465" t="s">
        <v>1754</v>
      </c>
      <c r="AG5721" s="311">
        <v>40</v>
      </c>
      <c r="AH5721" s="311">
        <v>15</v>
      </c>
      <c r="AI5721" s="311"/>
      <c r="AJ5721" s="311"/>
      <c r="AK5721" s="311"/>
      <c r="AL5721" s="311"/>
      <c r="AM5721" s="311"/>
      <c r="AN5721" s="311"/>
      <c r="AO5721" s="311"/>
      <c r="AP5721" s="311"/>
      <c r="AQ5721" s="311"/>
      <c r="AR5721" s="311"/>
      <c r="AS5721" s="311"/>
      <c r="AT5721" s="311"/>
      <c r="AU5721" s="311"/>
      <c r="AV5721" s="311"/>
      <c r="AW5721" s="311"/>
      <c r="AX5721" s="311"/>
      <c r="AY5721" s="311"/>
      <c r="AZ5721" s="311"/>
      <c r="BA5721" s="311"/>
      <c r="BB5721" s="311"/>
      <c r="BC5721" s="311"/>
      <c r="BD5721" s="311"/>
      <c r="BE5721" s="491"/>
      <c r="BF5721" s="491"/>
      <c r="BG5721" s="491"/>
      <c r="BH5721" s="491"/>
      <c r="BI5721" s="491"/>
      <c r="BJ5721" s="491"/>
      <c r="BK5721" s="491"/>
      <c r="BL5721" s="491"/>
      <c r="BM5721" s="491"/>
      <c r="BN5721" s="491"/>
      <c r="BO5721" s="491"/>
      <c r="BP5721" s="306"/>
      <c r="BQ5721" s="496"/>
      <c r="BR5721" s="496"/>
      <c r="BS5721" s="496"/>
      <c r="BT5721" s="496"/>
      <c r="BU5721" s="496"/>
      <c r="BV5721" s="496"/>
    </row>
    <row r="5722" spans="1:74" s="52" customFormat="1" ht="12.75">
      <c r="A5722" s="45">
        <v>2346.9885393806389</v>
      </c>
      <c r="B5722" s="46" t="s">
        <v>416</v>
      </c>
      <c r="C5722" s="47" t="s">
        <v>420</v>
      </c>
      <c r="D5722" s="48">
        <v>551.60441246344703</v>
      </c>
      <c r="E5722" s="49">
        <v>41.037480000000002</v>
      </c>
      <c r="F5722" s="49">
        <v>6.83E-2</v>
      </c>
      <c r="G5722" s="49">
        <v>13.173310000000001</v>
      </c>
      <c r="H5722" s="49">
        <v>0.36880000000000002</v>
      </c>
      <c r="I5722" s="49">
        <v>0.21540000000000001</v>
      </c>
      <c r="J5722" s="49">
        <v>46.578409999999998</v>
      </c>
      <c r="K5722" s="49">
        <v>0.21709999999999999</v>
      </c>
      <c r="L5722" s="49">
        <v>101.7287</v>
      </c>
      <c r="M5722" s="47"/>
      <c r="N5722" s="50">
        <v>1.0032267380249444</v>
      </c>
      <c r="O5722" s="50">
        <v>1.3201234117728642E-3</v>
      </c>
      <c r="P5722" s="50">
        <v>0.26932044311701531</v>
      </c>
      <c r="Q5722" s="50">
        <v>7.2519235842947892E-3</v>
      </c>
      <c r="R5722" s="50">
        <v>4.4601539825944378E-3</v>
      </c>
      <c r="S5722" s="50">
        <v>1.6975071777394573</v>
      </c>
      <c r="T5722" s="50">
        <v>5.6863800872888432E-3</v>
      </c>
      <c r="U5722" s="50">
        <v>2.9905141895818272</v>
      </c>
      <c r="V5722" s="51">
        <v>86.306860842246195</v>
      </c>
      <c r="X5722" s="47" t="s">
        <v>1753</v>
      </c>
      <c r="Y5722" s="47" t="s">
        <v>1753</v>
      </c>
      <c r="Z5722" s="47" t="s">
        <v>1753</v>
      </c>
      <c r="AA5722" s="47" t="s">
        <v>1753</v>
      </c>
      <c r="AB5722" s="47" t="s">
        <v>1753</v>
      </c>
      <c r="AC5722" s="47" t="s">
        <v>1753</v>
      </c>
      <c r="AD5722" s="47" t="s">
        <v>1753</v>
      </c>
      <c r="AE5722" s="312"/>
      <c r="AF5722" s="465" t="s">
        <v>1754</v>
      </c>
      <c r="AG5722" s="311">
        <v>40</v>
      </c>
      <c r="AH5722" s="311">
        <v>15</v>
      </c>
      <c r="AI5722" s="311"/>
      <c r="AJ5722" s="311"/>
      <c r="AK5722" s="311"/>
      <c r="AL5722" s="311"/>
      <c r="AM5722" s="311"/>
      <c r="AN5722" s="311"/>
      <c r="AO5722" s="311"/>
      <c r="AP5722" s="311"/>
      <c r="AQ5722" s="311"/>
      <c r="AR5722" s="311"/>
      <c r="AS5722" s="311"/>
      <c r="AT5722" s="311"/>
      <c r="AU5722" s="311"/>
      <c r="AV5722" s="311"/>
      <c r="AW5722" s="311"/>
      <c r="AX5722" s="311"/>
      <c r="AY5722" s="311"/>
      <c r="AZ5722" s="311"/>
      <c r="BA5722" s="311"/>
      <c r="BB5722" s="311"/>
      <c r="BC5722" s="311"/>
      <c r="BD5722" s="311"/>
      <c r="BE5722" s="491"/>
      <c r="BF5722" s="491"/>
      <c r="BG5722" s="491"/>
      <c r="BH5722" s="491"/>
      <c r="BI5722" s="491"/>
      <c r="BJ5722" s="491"/>
      <c r="BK5722" s="491"/>
      <c r="BL5722" s="491"/>
      <c r="BM5722" s="491"/>
      <c r="BN5722" s="491"/>
      <c r="BO5722" s="491"/>
      <c r="BP5722" s="306"/>
      <c r="BQ5722" s="496"/>
      <c r="BR5722" s="496"/>
      <c r="BS5722" s="496"/>
      <c r="BT5722" s="496"/>
      <c r="BU5722" s="496"/>
      <c r="BV5722" s="496"/>
    </row>
    <row r="5723" spans="1:74" s="52" customFormat="1" ht="12.75">
      <c r="A5723" s="45">
        <v>2346.9885393806389</v>
      </c>
      <c r="B5723" s="46" t="s">
        <v>416</v>
      </c>
      <c r="C5723" s="47" t="s">
        <v>420</v>
      </c>
      <c r="D5723" s="48">
        <v>571.30441246344708</v>
      </c>
      <c r="E5723" s="49">
        <v>41.078029999999998</v>
      </c>
      <c r="F5723" s="49">
        <v>6.8900000000000003E-2</v>
      </c>
      <c r="G5723" s="49">
        <v>13.00339</v>
      </c>
      <c r="H5723" s="49">
        <v>0.36459999999999998</v>
      </c>
      <c r="I5723" s="49">
        <v>0.14360000000000001</v>
      </c>
      <c r="J5723" s="49">
        <v>46.457819999999998</v>
      </c>
      <c r="K5723" s="49">
        <v>0.219</v>
      </c>
      <c r="L5723" s="49">
        <v>101.39273999999999</v>
      </c>
      <c r="M5723" s="47"/>
      <c r="N5723" s="50">
        <v>1.0061655549900659</v>
      </c>
      <c r="O5723" s="50">
        <v>1.3343030380499475E-3</v>
      </c>
      <c r="P5723" s="50">
        <v>0.26636209378597409</v>
      </c>
      <c r="Q5723" s="50">
        <v>7.183240292092977E-3</v>
      </c>
      <c r="R5723" s="50">
        <v>2.9792024539226736E-3</v>
      </c>
      <c r="S5723" s="50">
        <v>1.6963958854880321</v>
      </c>
      <c r="T5723" s="50">
        <v>5.7472699991239331E-3</v>
      </c>
      <c r="U5723" s="50">
        <v>2.9876745094449042</v>
      </c>
      <c r="V5723" s="51">
        <v>86.429193176201096</v>
      </c>
      <c r="X5723" s="47" t="s">
        <v>1753</v>
      </c>
      <c r="Y5723" s="47" t="s">
        <v>1753</v>
      </c>
      <c r="Z5723" s="47" t="s">
        <v>1753</v>
      </c>
      <c r="AA5723" s="47" t="s">
        <v>1753</v>
      </c>
      <c r="AB5723" s="47" t="s">
        <v>1753</v>
      </c>
      <c r="AC5723" s="47" t="s">
        <v>1753</v>
      </c>
      <c r="AD5723" s="47" t="s">
        <v>1753</v>
      </c>
      <c r="AE5723" s="312"/>
      <c r="AF5723" s="465" t="s">
        <v>1754</v>
      </c>
      <c r="AG5723" s="311">
        <v>40</v>
      </c>
      <c r="AH5723" s="311">
        <v>15</v>
      </c>
      <c r="AI5723" s="311"/>
      <c r="AJ5723" s="311"/>
      <c r="AK5723" s="311"/>
      <c r="AL5723" s="311"/>
      <c r="AM5723" s="311"/>
      <c r="AN5723" s="311"/>
      <c r="AO5723" s="311"/>
      <c r="AP5723" s="311"/>
      <c r="AQ5723" s="311"/>
      <c r="AR5723" s="311"/>
      <c r="AS5723" s="311"/>
      <c r="AT5723" s="311"/>
      <c r="AU5723" s="311"/>
      <c r="AV5723" s="311"/>
      <c r="AW5723" s="311"/>
      <c r="AX5723" s="311"/>
      <c r="AY5723" s="311"/>
      <c r="AZ5723" s="311"/>
      <c r="BA5723" s="311"/>
      <c r="BB5723" s="311"/>
      <c r="BC5723" s="311"/>
      <c r="BD5723" s="311"/>
      <c r="BE5723" s="491"/>
      <c r="BF5723" s="491"/>
      <c r="BG5723" s="491"/>
      <c r="BH5723" s="491"/>
      <c r="BI5723" s="491"/>
      <c r="BJ5723" s="491"/>
      <c r="BK5723" s="491"/>
      <c r="BL5723" s="491"/>
      <c r="BM5723" s="491"/>
      <c r="BN5723" s="491"/>
      <c r="BO5723" s="491"/>
      <c r="BP5723" s="306"/>
      <c r="BQ5723" s="496"/>
      <c r="BR5723" s="496"/>
      <c r="BS5723" s="496"/>
      <c r="BT5723" s="496"/>
      <c r="BU5723" s="496"/>
      <c r="BV5723" s="496"/>
    </row>
    <row r="5724" spans="1:74" s="52" customFormat="1" ht="12.75">
      <c r="A5724" s="45">
        <v>2346.9885393806389</v>
      </c>
      <c r="B5724" s="46" t="s">
        <v>416</v>
      </c>
      <c r="C5724" s="47" t="s">
        <v>420</v>
      </c>
      <c r="D5724" s="48">
        <v>591.00441246344712</v>
      </c>
      <c r="E5724" s="49">
        <v>40.96649</v>
      </c>
      <c r="F5724" s="49">
        <v>8.3099999999999993E-2</v>
      </c>
      <c r="G5724" s="49">
        <v>13.093349999999999</v>
      </c>
      <c r="H5724" s="49">
        <v>0.35770000000000002</v>
      </c>
      <c r="I5724" s="49">
        <v>0.20100000000000001</v>
      </c>
      <c r="J5724" s="49">
        <v>46.387479999999996</v>
      </c>
      <c r="K5724" s="49">
        <v>0.21829999999999999</v>
      </c>
      <c r="L5724" s="49">
        <v>101.37201999999999</v>
      </c>
      <c r="M5724" s="47"/>
      <c r="N5724" s="50">
        <v>1.0045982508942475</v>
      </c>
      <c r="O5724" s="50">
        <v>1.6111653052421448E-3</v>
      </c>
      <c r="P5724" s="50">
        <v>0.26851616359597091</v>
      </c>
      <c r="Q5724" s="50">
        <v>7.0554788595987225E-3</v>
      </c>
      <c r="R5724" s="50">
        <v>4.1748940552768709E-3</v>
      </c>
      <c r="S5724" s="50">
        <v>1.6957935850334862</v>
      </c>
      <c r="T5724" s="50">
        <v>5.7355496757953983E-3</v>
      </c>
      <c r="U5724" s="50">
        <v>2.9891617398303389</v>
      </c>
      <c r="V5724" s="51">
        <v>86.330253475383884</v>
      </c>
      <c r="X5724" s="47" t="s">
        <v>1753</v>
      </c>
      <c r="Y5724" s="47" t="s">
        <v>1753</v>
      </c>
      <c r="Z5724" s="47" t="s">
        <v>1753</v>
      </c>
      <c r="AA5724" s="47" t="s">
        <v>1753</v>
      </c>
      <c r="AB5724" s="47" t="s">
        <v>1753</v>
      </c>
      <c r="AC5724" s="47" t="s">
        <v>1753</v>
      </c>
      <c r="AD5724" s="47" t="s">
        <v>1753</v>
      </c>
      <c r="AE5724" s="312"/>
      <c r="AF5724" s="465" t="s">
        <v>1754</v>
      </c>
      <c r="AG5724" s="311">
        <v>40</v>
      </c>
      <c r="AH5724" s="311">
        <v>15</v>
      </c>
      <c r="AI5724" s="311"/>
      <c r="AJ5724" s="311"/>
      <c r="AK5724" s="311"/>
      <c r="AL5724" s="311"/>
      <c r="AM5724" s="311"/>
      <c r="AN5724" s="311"/>
      <c r="AO5724" s="311"/>
      <c r="AP5724" s="311"/>
      <c r="AQ5724" s="311"/>
      <c r="AR5724" s="311"/>
      <c r="AS5724" s="311"/>
      <c r="AT5724" s="311"/>
      <c r="AU5724" s="311"/>
      <c r="AV5724" s="311"/>
      <c r="AW5724" s="311"/>
      <c r="AX5724" s="311"/>
      <c r="AY5724" s="311"/>
      <c r="AZ5724" s="311"/>
      <c r="BA5724" s="311"/>
      <c r="BB5724" s="311"/>
      <c r="BC5724" s="311"/>
      <c r="BD5724" s="311"/>
      <c r="BE5724" s="491"/>
      <c r="BF5724" s="491"/>
      <c r="BG5724" s="491"/>
      <c r="BH5724" s="491"/>
      <c r="BI5724" s="491"/>
      <c r="BJ5724" s="491"/>
      <c r="BK5724" s="491"/>
      <c r="BL5724" s="491"/>
      <c r="BM5724" s="491"/>
      <c r="BN5724" s="491"/>
      <c r="BO5724" s="491"/>
      <c r="BP5724" s="306"/>
      <c r="BQ5724" s="496"/>
      <c r="BR5724" s="496"/>
      <c r="BS5724" s="496"/>
      <c r="BT5724" s="496"/>
      <c r="BU5724" s="496"/>
      <c r="BV5724" s="496"/>
    </row>
    <row r="5725" spans="1:74" s="52" customFormat="1" ht="12.75">
      <c r="A5725" s="45">
        <v>2346.9885393806389</v>
      </c>
      <c r="B5725" s="46" t="s">
        <v>416</v>
      </c>
      <c r="C5725" s="47" t="s">
        <v>420</v>
      </c>
      <c r="D5725" s="48">
        <v>610.70441246344717</v>
      </c>
      <c r="E5725" s="49">
        <v>41.098309999999998</v>
      </c>
      <c r="F5725" s="49">
        <v>7.0800000000000002E-2</v>
      </c>
      <c r="G5725" s="49">
        <v>13.133330000000001</v>
      </c>
      <c r="H5725" s="49">
        <v>0.36109999999999998</v>
      </c>
      <c r="I5725" s="49">
        <v>0.2</v>
      </c>
      <c r="J5725" s="49">
        <v>46.518120000000003</v>
      </c>
      <c r="K5725" s="49">
        <v>0.21590000000000001</v>
      </c>
      <c r="L5725" s="49">
        <v>101.65876000000002</v>
      </c>
      <c r="M5725" s="47"/>
      <c r="N5725" s="50">
        <v>1.0049176757165494</v>
      </c>
      <c r="O5725" s="50">
        <v>1.3687218310550352E-3</v>
      </c>
      <c r="P5725" s="50">
        <v>0.26855755380474011</v>
      </c>
      <c r="Q5725" s="50">
        <v>7.1019547740982973E-3</v>
      </c>
      <c r="R5725" s="50">
        <v>4.1421159930955633E-3</v>
      </c>
      <c r="S5725" s="50">
        <v>1.6956539338603551</v>
      </c>
      <c r="T5725" s="50">
        <v>5.6560965114281232E-3</v>
      </c>
      <c r="U5725" s="50">
        <v>2.9889598651077618</v>
      </c>
      <c r="V5725" s="51">
        <v>86.327462419844579</v>
      </c>
      <c r="X5725" s="47" t="s">
        <v>1753</v>
      </c>
      <c r="Y5725" s="47" t="s">
        <v>1753</v>
      </c>
      <c r="Z5725" s="47" t="s">
        <v>1753</v>
      </c>
      <c r="AA5725" s="47" t="s">
        <v>1753</v>
      </c>
      <c r="AB5725" s="47" t="s">
        <v>1753</v>
      </c>
      <c r="AC5725" s="47" t="s">
        <v>1753</v>
      </c>
      <c r="AD5725" s="47" t="s">
        <v>1753</v>
      </c>
      <c r="AE5725" s="312"/>
      <c r="AF5725" s="465" t="s">
        <v>1754</v>
      </c>
      <c r="AG5725" s="311">
        <v>40</v>
      </c>
      <c r="AH5725" s="311">
        <v>15</v>
      </c>
      <c r="AI5725" s="311"/>
      <c r="AJ5725" s="311"/>
      <c r="AK5725" s="311"/>
      <c r="AL5725" s="311"/>
      <c r="AM5725" s="311"/>
      <c r="AN5725" s="311"/>
      <c r="AO5725" s="311"/>
      <c r="AP5725" s="311"/>
      <c r="AQ5725" s="311"/>
      <c r="AR5725" s="311"/>
      <c r="AS5725" s="311"/>
      <c r="AT5725" s="311"/>
      <c r="AU5725" s="311"/>
      <c r="AV5725" s="311"/>
      <c r="AW5725" s="311"/>
      <c r="AX5725" s="311"/>
      <c r="AY5725" s="311"/>
      <c r="AZ5725" s="311"/>
      <c r="BA5725" s="311"/>
      <c r="BB5725" s="311"/>
      <c r="BC5725" s="311"/>
      <c r="BD5725" s="311"/>
      <c r="BE5725" s="491"/>
      <c r="BF5725" s="491"/>
      <c r="BG5725" s="491"/>
      <c r="BH5725" s="491"/>
      <c r="BI5725" s="491"/>
      <c r="BJ5725" s="491"/>
      <c r="BK5725" s="491"/>
      <c r="BL5725" s="491"/>
      <c r="BM5725" s="491"/>
      <c r="BN5725" s="491"/>
      <c r="BO5725" s="491"/>
      <c r="BP5725" s="306"/>
      <c r="BQ5725" s="496"/>
      <c r="BR5725" s="496"/>
      <c r="BS5725" s="496"/>
      <c r="BT5725" s="496"/>
      <c r="BU5725" s="496"/>
      <c r="BV5725" s="496"/>
    </row>
    <row r="5726" spans="1:74" s="52" customFormat="1" ht="12.75">
      <c r="A5726" s="45">
        <v>2346.9885393806389</v>
      </c>
      <c r="B5726" s="46" t="s">
        <v>416</v>
      </c>
      <c r="C5726" s="47" t="s">
        <v>420</v>
      </c>
      <c r="D5726" s="48">
        <v>630.40441246344722</v>
      </c>
      <c r="E5726" s="49">
        <v>41.138869999999997</v>
      </c>
      <c r="F5726" s="49">
        <v>9.4299999999999995E-2</v>
      </c>
      <c r="G5726" s="49">
        <v>13.153320000000001</v>
      </c>
      <c r="H5726" s="49">
        <v>0.35949999999999999</v>
      </c>
      <c r="I5726" s="49">
        <v>0.18809999999999999</v>
      </c>
      <c r="J5726" s="49">
        <v>46.528170000000003</v>
      </c>
      <c r="K5726" s="49">
        <v>0.20519999999999999</v>
      </c>
      <c r="L5726" s="49">
        <v>101.73436</v>
      </c>
      <c r="M5726" s="47"/>
      <c r="N5726" s="50">
        <v>1.0049262177722791</v>
      </c>
      <c r="O5726" s="50">
        <v>1.8212473222606275E-3</v>
      </c>
      <c r="P5726" s="50">
        <v>0.26870342268235786</v>
      </c>
      <c r="Q5726" s="50">
        <v>7.0635757278245566E-3</v>
      </c>
      <c r="R5726" s="50">
        <v>3.8918523291707747E-3</v>
      </c>
      <c r="S5726" s="50">
        <v>1.6943625181750819</v>
      </c>
      <c r="T5726" s="50">
        <v>5.370525986343108E-3</v>
      </c>
      <c r="U5726" s="50">
        <v>2.98784032939303</v>
      </c>
      <c r="V5726" s="51">
        <v>86.312053146569696</v>
      </c>
      <c r="X5726" s="47" t="s">
        <v>1753</v>
      </c>
      <c r="Y5726" s="47" t="s">
        <v>1753</v>
      </c>
      <c r="Z5726" s="47" t="s">
        <v>1753</v>
      </c>
      <c r="AA5726" s="47" t="s">
        <v>1753</v>
      </c>
      <c r="AB5726" s="47" t="s">
        <v>1753</v>
      </c>
      <c r="AC5726" s="47" t="s">
        <v>1753</v>
      </c>
      <c r="AD5726" s="47" t="s">
        <v>1753</v>
      </c>
      <c r="AE5726" s="312"/>
      <c r="AF5726" s="465" t="s">
        <v>1754</v>
      </c>
      <c r="AG5726" s="311">
        <v>40</v>
      </c>
      <c r="AH5726" s="311">
        <v>15</v>
      </c>
      <c r="AI5726" s="311"/>
      <c r="AJ5726" s="311"/>
      <c r="AK5726" s="311"/>
      <c r="AL5726" s="311"/>
      <c r="AM5726" s="311"/>
      <c r="AN5726" s="311"/>
      <c r="AO5726" s="311"/>
      <c r="AP5726" s="311"/>
      <c r="AQ5726" s="311"/>
      <c r="AR5726" s="311"/>
      <c r="AS5726" s="311"/>
      <c r="AT5726" s="311"/>
      <c r="AU5726" s="311"/>
      <c r="AV5726" s="311"/>
      <c r="AW5726" s="311"/>
      <c r="AX5726" s="311"/>
      <c r="AY5726" s="311"/>
      <c r="AZ5726" s="311"/>
      <c r="BA5726" s="311"/>
      <c r="BB5726" s="311"/>
      <c r="BC5726" s="311"/>
      <c r="BD5726" s="311"/>
      <c r="BE5726" s="491"/>
      <c r="BF5726" s="491"/>
      <c r="BG5726" s="491"/>
      <c r="BH5726" s="491"/>
      <c r="BI5726" s="491"/>
      <c r="BJ5726" s="491"/>
      <c r="BK5726" s="491"/>
      <c r="BL5726" s="491"/>
      <c r="BM5726" s="491"/>
      <c r="BN5726" s="491"/>
      <c r="BO5726" s="491"/>
      <c r="BP5726" s="306"/>
      <c r="BQ5726" s="496"/>
      <c r="BR5726" s="496"/>
      <c r="BS5726" s="496"/>
      <c r="BT5726" s="496"/>
      <c r="BU5726" s="496"/>
      <c r="BV5726" s="496"/>
    </row>
    <row r="5727" spans="1:74" s="52" customFormat="1" ht="12.75">
      <c r="A5727" s="45">
        <v>2346.9885393806389</v>
      </c>
      <c r="B5727" s="46" t="s">
        <v>416</v>
      </c>
      <c r="C5727" s="47" t="s">
        <v>420</v>
      </c>
      <c r="D5727" s="48">
        <v>650.10441246344726</v>
      </c>
      <c r="E5727" s="49">
        <v>40.783969999999997</v>
      </c>
      <c r="F5727" s="49">
        <v>7.3400000000000007E-2</v>
      </c>
      <c r="G5727" s="49">
        <v>13.02338</v>
      </c>
      <c r="H5727" s="49">
        <v>0.34770000000000001</v>
      </c>
      <c r="I5727" s="49">
        <v>0.1958</v>
      </c>
      <c r="J5727" s="49">
        <v>46.568359999999998</v>
      </c>
      <c r="K5727" s="49">
        <v>0.59450000000000003</v>
      </c>
      <c r="L5727" s="49">
        <v>101.64831</v>
      </c>
      <c r="M5727" s="47"/>
      <c r="N5727" s="50">
        <v>0.99874228311116897</v>
      </c>
      <c r="O5727" s="50">
        <v>1.4211352537856106E-3</v>
      </c>
      <c r="P5727" s="50">
        <v>0.26671266860867032</v>
      </c>
      <c r="Q5727" s="50">
        <v>6.8487690448183862E-3</v>
      </c>
      <c r="R5727" s="50">
        <v>4.0612746913210257E-3</v>
      </c>
      <c r="S5727" s="50">
        <v>1.7000567826097248</v>
      </c>
      <c r="T5727" s="50">
        <v>1.5598162643667191E-2</v>
      </c>
      <c r="U5727" s="50">
        <v>2.9949997299105022</v>
      </c>
      <c r="V5727" s="51">
        <v>86.439047624852819</v>
      </c>
      <c r="X5727" s="47" t="s">
        <v>1753</v>
      </c>
      <c r="Y5727" s="47" t="s">
        <v>1753</v>
      </c>
      <c r="Z5727" s="47" t="s">
        <v>1753</v>
      </c>
      <c r="AA5727" s="47" t="s">
        <v>1753</v>
      </c>
      <c r="AB5727" s="47" t="s">
        <v>1753</v>
      </c>
      <c r="AC5727" s="47" t="s">
        <v>1753</v>
      </c>
      <c r="AD5727" s="47" t="s">
        <v>1753</v>
      </c>
      <c r="AE5727" s="312"/>
      <c r="AF5727" s="465" t="s">
        <v>1754</v>
      </c>
      <c r="AG5727" s="311">
        <v>40</v>
      </c>
      <c r="AH5727" s="311">
        <v>15</v>
      </c>
      <c r="AI5727" s="311"/>
      <c r="AJ5727" s="311"/>
      <c r="AK5727" s="311"/>
      <c r="AL5727" s="311"/>
      <c r="AM5727" s="311"/>
      <c r="AN5727" s="311"/>
      <c r="AO5727" s="311"/>
      <c r="AP5727" s="311"/>
      <c r="AQ5727" s="311"/>
      <c r="AR5727" s="311"/>
      <c r="AS5727" s="311"/>
      <c r="AT5727" s="311"/>
      <c r="AU5727" s="311"/>
      <c r="AV5727" s="311"/>
      <c r="AW5727" s="311"/>
      <c r="AX5727" s="311"/>
      <c r="AY5727" s="311"/>
      <c r="AZ5727" s="311"/>
      <c r="BA5727" s="311"/>
      <c r="BB5727" s="311"/>
      <c r="BC5727" s="311"/>
      <c r="BD5727" s="311"/>
      <c r="BE5727" s="491"/>
      <c r="BF5727" s="491"/>
      <c r="BG5727" s="491"/>
      <c r="BH5727" s="491"/>
      <c r="BI5727" s="491"/>
      <c r="BJ5727" s="491"/>
      <c r="BK5727" s="491"/>
      <c r="BL5727" s="491"/>
      <c r="BM5727" s="491"/>
      <c r="BN5727" s="491"/>
      <c r="BO5727" s="491"/>
      <c r="BP5727" s="306"/>
      <c r="BQ5727" s="496"/>
      <c r="BR5727" s="496"/>
      <c r="BS5727" s="496"/>
      <c r="BT5727" s="496"/>
      <c r="BU5727" s="496"/>
      <c r="BV5727" s="496"/>
    </row>
    <row r="5728" spans="1:74" s="52" customFormat="1" ht="12.75">
      <c r="A5728" s="45">
        <v>2346.9885393806389</v>
      </c>
      <c r="B5728" s="46" t="s">
        <v>416</v>
      </c>
      <c r="C5728" s="47" t="s">
        <v>420</v>
      </c>
      <c r="D5728" s="48">
        <v>669.80441246344731</v>
      </c>
      <c r="E5728" s="49">
        <v>41.17944</v>
      </c>
      <c r="F5728" s="49">
        <v>9.8799999999999999E-2</v>
      </c>
      <c r="G5728" s="49">
        <v>13.183299999999999</v>
      </c>
      <c r="H5728" s="49">
        <v>0.36199999999999999</v>
      </c>
      <c r="I5728" s="49">
        <v>0.22509999999999999</v>
      </c>
      <c r="J5728" s="49">
        <v>46.668860000000002</v>
      </c>
      <c r="K5728" s="49">
        <v>0.214</v>
      </c>
      <c r="L5728" s="49">
        <v>102.03379999999999</v>
      </c>
      <c r="M5728" s="47"/>
      <c r="N5728" s="50">
        <v>1.0031203042741834</v>
      </c>
      <c r="O5728" s="50">
        <v>1.9028517080414073E-3</v>
      </c>
      <c r="P5728" s="50">
        <v>0.26856704071773102</v>
      </c>
      <c r="Q5728" s="50">
        <v>7.0929197737725058E-3</v>
      </c>
      <c r="R5728" s="50">
        <v>4.6444449433661762E-3</v>
      </c>
      <c r="S5728" s="50">
        <v>1.6947604584392182</v>
      </c>
      <c r="T5728" s="50">
        <v>5.5852678547640916E-3</v>
      </c>
      <c r="U5728" s="50">
        <v>2.9878623305007621</v>
      </c>
      <c r="V5728" s="51">
        <v>86.320823151865739</v>
      </c>
      <c r="X5728" s="47" t="s">
        <v>1753</v>
      </c>
      <c r="Y5728" s="47" t="s">
        <v>1753</v>
      </c>
      <c r="Z5728" s="47" t="s">
        <v>1753</v>
      </c>
      <c r="AA5728" s="47" t="s">
        <v>1753</v>
      </c>
      <c r="AB5728" s="47" t="s">
        <v>1753</v>
      </c>
      <c r="AC5728" s="47" t="s">
        <v>1753</v>
      </c>
      <c r="AD5728" s="47" t="s">
        <v>1753</v>
      </c>
      <c r="AE5728" s="312"/>
      <c r="AF5728" s="465" t="s">
        <v>1754</v>
      </c>
      <c r="AG5728" s="311">
        <v>40</v>
      </c>
      <c r="AH5728" s="311">
        <v>15</v>
      </c>
      <c r="AI5728" s="311"/>
      <c r="AJ5728" s="311"/>
      <c r="AK5728" s="311"/>
      <c r="AL5728" s="311"/>
      <c r="AM5728" s="311"/>
      <c r="AN5728" s="311"/>
      <c r="AO5728" s="311"/>
      <c r="AP5728" s="311"/>
      <c r="AQ5728" s="311"/>
      <c r="AR5728" s="311"/>
      <c r="AS5728" s="311"/>
      <c r="AT5728" s="311"/>
      <c r="AU5728" s="311"/>
      <c r="AV5728" s="311"/>
      <c r="AW5728" s="311"/>
      <c r="AX5728" s="311"/>
      <c r="AY5728" s="311"/>
      <c r="AZ5728" s="311"/>
      <c r="BA5728" s="311"/>
      <c r="BB5728" s="311"/>
      <c r="BC5728" s="311"/>
      <c r="BD5728" s="311"/>
      <c r="BE5728" s="491"/>
      <c r="BF5728" s="491"/>
      <c r="BG5728" s="491"/>
      <c r="BH5728" s="491"/>
      <c r="BI5728" s="491"/>
      <c r="BJ5728" s="491"/>
      <c r="BK5728" s="491"/>
      <c r="BL5728" s="491"/>
      <c r="BM5728" s="491"/>
      <c r="BN5728" s="491"/>
      <c r="BO5728" s="491"/>
      <c r="BP5728" s="306"/>
      <c r="BQ5728" s="496"/>
      <c r="BR5728" s="496"/>
      <c r="BS5728" s="496"/>
      <c r="BT5728" s="496"/>
      <c r="BU5728" s="496"/>
      <c r="BV5728" s="496"/>
    </row>
    <row r="5729" spans="1:74" s="52" customFormat="1" ht="12.75">
      <c r="A5729" s="45">
        <v>2346.9885393806389</v>
      </c>
      <c r="B5729" s="46" t="s">
        <v>416</v>
      </c>
      <c r="C5729" s="47" t="s">
        <v>420</v>
      </c>
      <c r="D5729" s="48">
        <v>689.50441246344735</v>
      </c>
      <c r="E5729" s="49">
        <v>40.875230000000002</v>
      </c>
      <c r="F5729" s="49">
        <v>9.5000000000000001E-2</v>
      </c>
      <c r="G5729" s="49">
        <v>13.073359999999999</v>
      </c>
      <c r="H5729" s="49">
        <v>0.3584</v>
      </c>
      <c r="I5729" s="49">
        <v>0.18029999999999999</v>
      </c>
      <c r="J5729" s="49">
        <v>46.699010000000001</v>
      </c>
      <c r="K5729" s="49">
        <v>0.21890000000000001</v>
      </c>
      <c r="L5729" s="49">
        <v>101.57630000000002</v>
      </c>
      <c r="M5729" s="47"/>
      <c r="N5729" s="50">
        <v>1.0004439325104537</v>
      </c>
      <c r="O5729" s="50">
        <v>1.8383642489577898E-3</v>
      </c>
      <c r="P5729" s="50">
        <v>0.26759362309783391</v>
      </c>
      <c r="Q5729" s="50">
        <v>7.0557703763776316E-3</v>
      </c>
      <c r="R5729" s="50">
        <v>3.7377823695637614E-3</v>
      </c>
      <c r="S5729" s="50">
        <v>1.7039182896843734</v>
      </c>
      <c r="T5729" s="50">
        <v>5.7403180309355175E-3</v>
      </c>
      <c r="U5729" s="50">
        <v>2.9923061130102728</v>
      </c>
      <c r="V5729" s="51">
        <v>86.426984216382209</v>
      </c>
      <c r="X5729" s="47" t="s">
        <v>1753</v>
      </c>
      <c r="Y5729" s="47" t="s">
        <v>1753</v>
      </c>
      <c r="Z5729" s="47" t="s">
        <v>1753</v>
      </c>
      <c r="AA5729" s="47" t="s">
        <v>1753</v>
      </c>
      <c r="AB5729" s="47" t="s">
        <v>1753</v>
      </c>
      <c r="AC5729" s="47" t="s">
        <v>1753</v>
      </c>
      <c r="AD5729" s="47" t="s">
        <v>1753</v>
      </c>
      <c r="AE5729" s="312"/>
      <c r="AF5729" s="465" t="s">
        <v>1754</v>
      </c>
      <c r="AG5729" s="311">
        <v>40</v>
      </c>
      <c r="AH5729" s="311">
        <v>15</v>
      </c>
      <c r="AI5729" s="311"/>
      <c r="AJ5729" s="311"/>
      <c r="AK5729" s="311"/>
      <c r="AL5729" s="311"/>
      <c r="AM5729" s="311"/>
      <c r="AN5729" s="311"/>
      <c r="AO5729" s="311"/>
      <c r="AP5729" s="311"/>
      <c r="AQ5729" s="311"/>
      <c r="AR5729" s="311"/>
      <c r="AS5729" s="311"/>
      <c r="AT5729" s="311"/>
      <c r="AU5729" s="311"/>
      <c r="AV5729" s="311"/>
      <c r="AW5729" s="311"/>
      <c r="AX5729" s="311"/>
      <c r="AY5729" s="311"/>
      <c r="AZ5729" s="311"/>
      <c r="BA5729" s="311"/>
      <c r="BB5729" s="311"/>
      <c r="BC5729" s="311"/>
      <c r="BD5729" s="311"/>
      <c r="BE5729" s="491"/>
      <c r="BF5729" s="491"/>
      <c r="BG5729" s="491"/>
      <c r="BH5729" s="491"/>
      <c r="BI5729" s="491"/>
      <c r="BJ5729" s="491"/>
      <c r="BK5729" s="491"/>
      <c r="BL5729" s="491"/>
      <c r="BM5729" s="491"/>
      <c r="BN5729" s="491"/>
      <c r="BO5729" s="491"/>
      <c r="BP5729" s="306"/>
      <c r="BQ5729" s="496"/>
      <c r="BR5729" s="496"/>
      <c r="BS5729" s="496"/>
      <c r="BT5729" s="496"/>
      <c r="BU5729" s="496"/>
      <c r="BV5729" s="496"/>
    </row>
    <row r="5730" spans="1:74" s="52" customFormat="1" ht="12.75">
      <c r="A5730" s="45">
        <v>2346.9885393806389</v>
      </c>
      <c r="B5730" s="46" t="s">
        <v>416</v>
      </c>
      <c r="C5730" s="47" t="s">
        <v>420</v>
      </c>
      <c r="D5730" s="48">
        <v>709.2044124634474</v>
      </c>
      <c r="E5730" s="49">
        <v>40.946210000000001</v>
      </c>
      <c r="F5730" s="49">
        <v>7.85E-2</v>
      </c>
      <c r="G5730" s="49">
        <v>13.143319999999999</v>
      </c>
      <c r="H5730" s="49">
        <v>0.36049999999999999</v>
      </c>
      <c r="I5730" s="49">
        <v>0.20499999999999999</v>
      </c>
      <c r="J5730" s="49">
        <v>46.699010000000001</v>
      </c>
      <c r="K5730" s="49">
        <v>0.21460000000000001</v>
      </c>
      <c r="L5730" s="49">
        <v>101.72464000000001</v>
      </c>
      <c r="M5730" s="47"/>
      <c r="N5730" s="50">
        <v>1.0010526402595203</v>
      </c>
      <c r="O5730" s="50">
        <v>1.5173587651772923E-3</v>
      </c>
      <c r="P5730" s="50">
        <v>0.26872265501761744</v>
      </c>
      <c r="Q5730" s="50">
        <v>7.089120645216807E-3</v>
      </c>
      <c r="R5730" s="50">
        <v>4.2450499640460954E-3</v>
      </c>
      <c r="S5730" s="50">
        <v>1.701999488809973</v>
      </c>
      <c r="T5730" s="50">
        <v>5.6212198480229507E-3</v>
      </c>
      <c r="U5730" s="50">
        <v>2.992104761864772</v>
      </c>
      <c r="V5730" s="51">
        <v>86.364254552105606</v>
      </c>
      <c r="X5730" s="47" t="s">
        <v>1753</v>
      </c>
      <c r="Y5730" s="47" t="s">
        <v>1753</v>
      </c>
      <c r="Z5730" s="47" t="s">
        <v>1753</v>
      </c>
      <c r="AA5730" s="47" t="s">
        <v>1753</v>
      </c>
      <c r="AB5730" s="47" t="s">
        <v>1753</v>
      </c>
      <c r="AC5730" s="47" t="s">
        <v>1753</v>
      </c>
      <c r="AD5730" s="47" t="s">
        <v>1753</v>
      </c>
      <c r="AE5730" s="312"/>
      <c r="AF5730" s="465" t="s">
        <v>1754</v>
      </c>
      <c r="AG5730" s="311">
        <v>40</v>
      </c>
      <c r="AH5730" s="311">
        <v>15</v>
      </c>
      <c r="AI5730" s="311"/>
      <c r="AJ5730" s="311"/>
      <c r="AK5730" s="311"/>
      <c r="AL5730" s="311"/>
      <c r="AM5730" s="311"/>
      <c r="AN5730" s="311"/>
      <c r="AO5730" s="311"/>
      <c r="AP5730" s="311"/>
      <c r="AQ5730" s="311"/>
      <c r="AR5730" s="311"/>
      <c r="AS5730" s="311"/>
      <c r="AT5730" s="311"/>
      <c r="AU5730" s="311"/>
      <c r="AV5730" s="311"/>
      <c r="AW5730" s="311"/>
      <c r="AX5730" s="311"/>
      <c r="AY5730" s="311"/>
      <c r="AZ5730" s="311"/>
      <c r="BA5730" s="311"/>
      <c r="BB5730" s="311"/>
      <c r="BC5730" s="311"/>
      <c r="BD5730" s="311"/>
      <c r="BE5730" s="491"/>
      <c r="BF5730" s="491"/>
      <c r="BG5730" s="491"/>
      <c r="BH5730" s="491"/>
      <c r="BI5730" s="491"/>
      <c r="BJ5730" s="491"/>
      <c r="BK5730" s="491"/>
      <c r="BL5730" s="491"/>
      <c r="BM5730" s="491"/>
      <c r="BN5730" s="491"/>
      <c r="BO5730" s="491"/>
      <c r="BP5730" s="306"/>
      <c r="BQ5730" s="496"/>
      <c r="BR5730" s="496"/>
      <c r="BS5730" s="496"/>
      <c r="BT5730" s="496"/>
      <c r="BU5730" s="496"/>
      <c r="BV5730" s="496"/>
    </row>
    <row r="5731" spans="1:74" s="52" customFormat="1" ht="12.75">
      <c r="A5731" s="45">
        <v>2346.9885393806389</v>
      </c>
      <c r="B5731" s="46" t="s">
        <v>416</v>
      </c>
      <c r="C5731" s="47" t="s">
        <v>420</v>
      </c>
      <c r="D5731" s="48">
        <v>728.90441246344744</v>
      </c>
      <c r="E5731" s="49">
        <v>41.047609999999999</v>
      </c>
      <c r="F5731" s="49">
        <v>8.9899999999999994E-2</v>
      </c>
      <c r="G5731" s="49">
        <v>13.123329999999999</v>
      </c>
      <c r="H5731" s="49">
        <v>0.36130000000000001</v>
      </c>
      <c r="I5731" s="49">
        <v>0.1777</v>
      </c>
      <c r="J5731" s="49">
        <v>46.578409999999998</v>
      </c>
      <c r="K5731" s="49">
        <v>0.21560000000000001</v>
      </c>
      <c r="L5731" s="49">
        <v>101.66095000099999</v>
      </c>
      <c r="M5731" s="47"/>
      <c r="N5731" s="50">
        <v>1.0035466373984581</v>
      </c>
      <c r="O5731" s="50">
        <v>1.73773997404076E-3</v>
      </c>
      <c r="P5731" s="50">
        <v>0.26831795080246063</v>
      </c>
      <c r="Q5731" s="50">
        <v>7.1049583871902857E-3</v>
      </c>
      <c r="R5731" s="50">
        <v>3.6797884484686678E-3</v>
      </c>
      <c r="S5731" s="50">
        <v>1.6976294070354099</v>
      </c>
      <c r="T5731" s="50">
        <v>5.6474980376572028E-3</v>
      </c>
      <c r="U5731" s="50">
        <v>2.9892491025853256</v>
      </c>
      <c r="V5731" s="51">
        <v>86.351722505044378</v>
      </c>
      <c r="X5731" s="47" t="s">
        <v>1753</v>
      </c>
      <c r="Y5731" s="47" t="s">
        <v>1753</v>
      </c>
      <c r="Z5731" s="47" t="s">
        <v>1753</v>
      </c>
      <c r="AA5731" s="47" t="s">
        <v>1753</v>
      </c>
      <c r="AB5731" s="47" t="s">
        <v>1753</v>
      </c>
      <c r="AC5731" s="47" t="s">
        <v>1753</v>
      </c>
      <c r="AD5731" s="47" t="s">
        <v>1753</v>
      </c>
      <c r="AE5731" s="312"/>
      <c r="AF5731" s="465" t="s">
        <v>1754</v>
      </c>
      <c r="AG5731" s="311">
        <v>40</v>
      </c>
      <c r="AH5731" s="311">
        <v>15</v>
      </c>
      <c r="AI5731" s="311"/>
      <c r="AJ5731" s="311"/>
      <c r="AK5731" s="311"/>
      <c r="AL5731" s="311"/>
      <c r="AM5731" s="311"/>
      <c r="AN5731" s="311"/>
      <c r="AO5731" s="311"/>
      <c r="AP5731" s="311"/>
      <c r="AQ5731" s="311"/>
      <c r="AR5731" s="311"/>
      <c r="AS5731" s="311"/>
      <c r="AT5731" s="311"/>
      <c r="AU5731" s="311"/>
      <c r="AV5731" s="311"/>
      <c r="AW5731" s="311"/>
      <c r="AX5731" s="311"/>
      <c r="AY5731" s="311"/>
      <c r="AZ5731" s="311"/>
      <c r="BA5731" s="311"/>
      <c r="BB5731" s="311"/>
      <c r="BC5731" s="311"/>
      <c r="BD5731" s="311"/>
      <c r="BE5731" s="491"/>
      <c r="BF5731" s="491"/>
      <c r="BG5731" s="491"/>
      <c r="BH5731" s="491"/>
      <c r="BI5731" s="491"/>
      <c r="BJ5731" s="491"/>
      <c r="BK5731" s="491"/>
      <c r="BL5731" s="491"/>
      <c r="BM5731" s="491"/>
      <c r="BN5731" s="491"/>
      <c r="BO5731" s="491"/>
      <c r="BP5731" s="306"/>
      <c r="BQ5731" s="496"/>
      <c r="BR5731" s="496"/>
      <c r="BS5731" s="496"/>
      <c r="BT5731" s="496"/>
      <c r="BU5731" s="496"/>
      <c r="BV5731" s="496"/>
    </row>
    <row r="5732" spans="1:74" s="52" customFormat="1" ht="12.75">
      <c r="A5732" s="45">
        <v>2346.9885393806389</v>
      </c>
      <c r="B5732" s="46" t="s">
        <v>416</v>
      </c>
      <c r="C5732" s="47" t="s">
        <v>420</v>
      </c>
      <c r="D5732" s="48">
        <v>748.60441246344749</v>
      </c>
      <c r="E5732" s="49">
        <v>41.047609999999999</v>
      </c>
      <c r="F5732" s="49">
        <v>7.7899999999999997E-2</v>
      </c>
      <c r="G5732" s="49">
        <v>12.9834</v>
      </c>
      <c r="H5732" s="49">
        <v>0.33129999999999998</v>
      </c>
      <c r="I5732" s="49">
        <v>0.18729999999999999</v>
      </c>
      <c r="J5732" s="49">
        <v>46.568359999999998</v>
      </c>
      <c r="K5732" s="49">
        <v>0.21820000000000001</v>
      </c>
      <c r="L5732" s="49">
        <v>101.45896999999998</v>
      </c>
      <c r="M5732" s="47"/>
      <c r="N5732" s="50">
        <v>1.0049386697946954</v>
      </c>
      <c r="O5732" s="50">
        <v>1.5078722732053962E-3</v>
      </c>
      <c r="P5732" s="50">
        <v>0.2658251784118455</v>
      </c>
      <c r="Q5732" s="50">
        <v>6.5240459470538451E-3</v>
      </c>
      <c r="R5732" s="50">
        <v>3.883964031286974E-3</v>
      </c>
      <c r="S5732" s="50">
        <v>1.6996174130976274</v>
      </c>
      <c r="T5732" s="50">
        <v>5.72353148811903E-3</v>
      </c>
      <c r="U5732" s="50">
        <v>2.9890825054045509</v>
      </c>
      <c r="V5732" s="51">
        <v>86.475047423914319</v>
      </c>
      <c r="X5732" s="47" t="s">
        <v>1753</v>
      </c>
      <c r="Y5732" s="47" t="s">
        <v>1753</v>
      </c>
      <c r="Z5732" s="47" t="s">
        <v>1753</v>
      </c>
      <c r="AA5732" s="47" t="s">
        <v>1753</v>
      </c>
      <c r="AB5732" s="47" t="s">
        <v>1753</v>
      </c>
      <c r="AC5732" s="47" t="s">
        <v>1753</v>
      </c>
      <c r="AD5732" s="47" t="s">
        <v>1753</v>
      </c>
      <c r="AE5732" s="312"/>
      <c r="AF5732" s="465" t="s">
        <v>1754</v>
      </c>
      <c r="AG5732" s="311">
        <v>40</v>
      </c>
      <c r="AH5732" s="311">
        <v>15</v>
      </c>
      <c r="AI5732" s="311"/>
      <c r="AJ5732" s="311"/>
      <c r="AK5732" s="311"/>
      <c r="AL5732" s="311"/>
      <c r="AM5732" s="311"/>
      <c r="AN5732" s="311"/>
      <c r="AO5732" s="311"/>
      <c r="AP5732" s="311"/>
      <c r="AQ5732" s="311"/>
      <c r="AR5732" s="311"/>
      <c r="AS5732" s="311"/>
      <c r="AT5732" s="311"/>
      <c r="AU5732" s="311"/>
      <c r="AV5732" s="311"/>
      <c r="AW5732" s="311"/>
      <c r="AX5732" s="311"/>
      <c r="AY5732" s="311"/>
      <c r="AZ5732" s="311"/>
      <c r="BA5732" s="311"/>
      <c r="BB5732" s="311"/>
      <c r="BC5732" s="311"/>
      <c r="BD5732" s="311"/>
      <c r="BE5732" s="491"/>
      <c r="BF5732" s="491"/>
      <c r="BG5732" s="491"/>
      <c r="BH5732" s="491"/>
      <c r="BI5732" s="491"/>
      <c r="BJ5732" s="491"/>
      <c r="BK5732" s="491"/>
      <c r="BL5732" s="491"/>
      <c r="BM5732" s="491"/>
      <c r="BN5732" s="491"/>
      <c r="BO5732" s="491"/>
      <c r="BP5732" s="306"/>
      <c r="BQ5732" s="496"/>
      <c r="BR5732" s="496"/>
      <c r="BS5732" s="496"/>
      <c r="BT5732" s="496"/>
      <c r="BU5732" s="496"/>
      <c r="BV5732" s="496"/>
    </row>
    <row r="5733" spans="1:74" s="52" customFormat="1" ht="12.75">
      <c r="A5733" s="45">
        <v>2346.9885393806389</v>
      </c>
      <c r="B5733" s="46" t="s">
        <v>416</v>
      </c>
      <c r="C5733" s="47" t="s">
        <v>420</v>
      </c>
      <c r="D5733" s="48">
        <v>768.30441246344753</v>
      </c>
      <c r="E5733" s="49">
        <v>40.743409999999997</v>
      </c>
      <c r="F5733" s="49">
        <v>7.2300000000000003E-2</v>
      </c>
      <c r="G5733" s="49">
        <v>13.143319999999999</v>
      </c>
      <c r="H5733" s="49">
        <v>0.35299999999999998</v>
      </c>
      <c r="I5733" s="49">
        <v>0.16070000000000001</v>
      </c>
      <c r="J5733" s="49">
        <v>46.578409999999998</v>
      </c>
      <c r="K5733" s="49">
        <v>0.22339999999999999</v>
      </c>
      <c r="L5733" s="49">
        <v>101.35564000000001</v>
      </c>
      <c r="M5733" s="47"/>
      <c r="N5733" s="50">
        <v>0.99989551982893776</v>
      </c>
      <c r="O5733" s="50">
        <v>1.4028491087396807E-3</v>
      </c>
      <c r="P5733" s="50">
        <v>0.26974805629885151</v>
      </c>
      <c r="Q5733" s="50">
        <v>6.9681236070824265E-3</v>
      </c>
      <c r="R5733" s="50">
        <v>3.3404029934985856E-3</v>
      </c>
      <c r="S5733" s="50">
        <v>1.7040818590526741</v>
      </c>
      <c r="T5733" s="50">
        <v>5.8740557555495452E-3</v>
      </c>
      <c r="U5733" s="50">
        <v>2.9931371391371022</v>
      </c>
      <c r="V5733" s="51">
        <v>86.333774039957689</v>
      </c>
      <c r="X5733" s="47" t="s">
        <v>1753</v>
      </c>
      <c r="Y5733" s="47" t="s">
        <v>1753</v>
      </c>
      <c r="Z5733" s="47" t="s">
        <v>1753</v>
      </c>
      <c r="AA5733" s="47" t="s">
        <v>1753</v>
      </c>
      <c r="AB5733" s="47" t="s">
        <v>1753</v>
      </c>
      <c r="AC5733" s="47" t="s">
        <v>1753</v>
      </c>
      <c r="AD5733" s="47" t="s">
        <v>1753</v>
      </c>
      <c r="AE5733" s="312"/>
      <c r="AF5733" s="465" t="s">
        <v>1754</v>
      </c>
      <c r="AG5733" s="311">
        <v>40</v>
      </c>
      <c r="AH5733" s="311">
        <v>15</v>
      </c>
      <c r="AI5733" s="311"/>
      <c r="AJ5733" s="311"/>
      <c r="AK5733" s="311"/>
      <c r="AL5733" s="311"/>
      <c r="AM5733" s="311"/>
      <c r="AN5733" s="311"/>
      <c r="AO5733" s="311"/>
      <c r="AP5733" s="311"/>
      <c r="AQ5733" s="311"/>
      <c r="AR5733" s="311"/>
      <c r="AS5733" s="311"/>
      <c r="AT5733" s="311"/>
      <c r="AU5733" s="311"/>
      <c r="AV5733" s="311"/>
      <c r="AW5733" s="311"/>
      <c r="AX5733" s="311"/>
      <c r="AY5733" s="311"/>
      <c r="AZ5733" s="311"/>
      <c r="BA5733" s="311"/>
      <c r="BB5733" s="311"/>
      <c r="BC5733" s="311"/>
      <c r="BD5733" s="311"/>
      <c r="BE5733" s="491"/>
      <c r="BF5733" s="491"/>
      <c r="BG5733" s="491"/>
      <c r="BH5733" s="491"/>
      <c r="BI5733" s="491"/>
      <c r="BJ5733" s="491"/>
      <c r="BK5733" s="491"/>
      <c r="BL5733" s="491"/>
      <c r="BM5733" s="491"/>
      <c r="BN5733" s="491"/>
      <c r="BO5733" s="491"/>
      <c r="BP5733" s="306"/>
      <c r="BQ5733" s="496"/>
      <c r="BR5733" s="496"/>
      <c r="BS5733" s="496"/>
      <c r="BT5733" s="496"/>
      <c r="BU5733" s="496"/>
      <c r="BV5733" s="496"/>
    </row>
    <row r="5734" spans="1:74" s="52" customFormat="1" ht="12.75">
      <c r="A5734" s="45">
        <v>2346.9885393806389</v>
      </c>
      <c r="B5734" s="46" t="s">
        <v>416</v>
      </c>
      <c r="C5734" s="47" t="s">
        <v>420</v>
      </c>
      <c r="D5734" s="48">
        <v>788.00441246344758</v>
      </c>
      <c r="E5734" s="49">
        <v>40.875230000000002</v>
      </c>
      <c r="F5734" s="49">
        <v>5.930001E-2</v>
      </c>
      <c r="G5734" s="49">
        <v>13.033379999999999</v>
      </c>
      <c r="H5734" s="49">
        <v>0.38019999999999998</v>
      </c>
      <c r="I5734" s="49">
        <v>0.20419999999999999</v>
      </c>
      <c r="J5734" s="49">
        <v>46.578409999999998</v>
      </c>
      <c r="K5734" s="49">
        <v>0.21840000000000001</v>
      </c>
      <c r="L5734" s="49">
        <v>101.42852000000001</v>
      </c>
      <c r="M5734" s="47"/>
      <c r="N5734" s="50">
        <v>1.0018502933368045</v>
      </c>
      <c r="O5734" s="50">
        <v>1.1491396291269293E-3</v>
      </c>
      <c r="P5734" s="50">
        <v>0.26715030354805597</v>
      </c>
      <c r="Q5734" s="50">
        <v>7.4954657702211479E-3</v>
      </c>
      <c r="R5734" s="50">
        <v>4.2392018619587376E-3</v>
      </c>
      <c r="S5734" s="50">
        <v>1.7019070026044405</v>
      </c>
      <c r="T5734" s="50">
        <v>5.7352572394139571E-3</v>
      </c>
      <c r="U5734" s="50">
        <v>2.9914826957457357</v>
      </c>
      <c r="V5734" s="51">
        <v>86.432578538302522</v>
      </c>
      <c r="X5734" s="47" t="s">
        <v>1753</v>
      </c>
      <c r="Y5734" s="47" t="s">
        <v>1753</v>
      </c>
      <c r="Z5734" s="47" t="s">
        <v>1753</v>
      </c>
      <c r="AA5734" s="47" t="s">
        <v>1753</v>
      </c>
      <c r="AB5734" s="47" t="s">
        <v>1753</v>
      </c>
      <c r="AC5734" s="47" t="s">
        <v>1753</v>
      </c>
      <c r="AD5734" s="47" t="s">
        <v>1753</v>
      </c>
      <c r="AE5734" s="312"/>
      <c r="AF5734" s="465" t="s">
        <v>1754</v>
      </c>
      <c r="AG5734" s="311">
        <v>40</v>
      </c>
      <c r="AH5734" s="311">
        <v>15</v>
      </c>
      <c r="AI5734" s="311"/>
      <c r="AJ5734" s="311"/>
      <c r="AK5734" s="311"/>
      <c r="AL5734" s="311"/>
      <c r="AM5734" s="311"/>
      <c r="AN5734" s="311"/>
      <c r="AO5734" s="311"/>
      <c r="AP5734" s="311"/>
      <c r="AQ5734" s="311"/>
      <c r="AR5734" s="311"/>
      <c r="AS5734" s="311"/>
      <c r="AT5734" s="311"/>
      <c r="AU5734" s="311"/>
      <c r="AV5734" s="311"/>
      <c r="AW5734" s="311"/>
      <c r="AX5734" s="311"/>
      <c r="AY5734" s="311"/>
      <c r="AZ5734" s="311"/>
      <c r="BA5734" s="311"/>
      <c r="BB5734" s="311"/>
      <c r="BC5734" s="311"/>
      <c r="BD5734" s="311"/>
      <c r="BE5734" s="491"/>
      <c r="BF5734" s="491"/>
      <c r="BG5734" s="491"/>
      <c r="BH5734" s="491"/>
      <c r="BI5734" s="491"/>
      <c r="BJ5734" s="491"/>
      <c r="BK5734" s="491"/>
      <c r="BL5734" s="491"/>
      <c r="BM5734" s="491"/>
      <c r="BN5734" s="491"/>
      <c r="BO5734" s="491"/>
      <c r="BP5734" s="306"/>
      <c r="BQ5734" s="496"/>
      <c r="BR5734" s="496"/>
      <c r="BS5734" s="496"/>
      <c r="BT5734" s="496"/>
      <c r="BU5734" s="496"/>
      <c r="BV5734" s="496"/>
    </row>
    <row r="5735" spans="1:74" s="52" customFormat="1" ht="12.75">
      <c r="A5735" s="45">
        <v>2346.9885393806389</v>
      </c>
      <c r="B5735" s="46" t="s">
        <v>416</v>
      </c>
      <c r="C5735" s="47" t="s">
        <v>420</v>
      </c>
      <c r="D5735" s="48">
        <v>807.70441246344762</v>
      </c>
      <c r="E5735" s="49">
        <v>40.794110000000003</v>
      </c>
      <c r="F5735" s="49">
        <v>5.74E-2</v>
      </c>
      <c r="G5735" s="49">
        <v>13.02338</v>
      </c>
      <c r="H5735" s="49">
        <v>0.37109999999999999</v>
      </c>
      <c r="I5735" s="49">
        <v>0.17019999999999999</v>
      </c>
      <c r="J5735" s="49">
        <v>46.508069999999996</v>
      </c>
      <c r="K5735" s="49">
        <v>0.21410000000000001</v>
      </c>
      <c r="L5735" s="49">
        <v>101.22566001000001</v>
      </c>
      <c r="M5735" s="47"/>
      <c r="N5735" s="50">
        <v>1.0016658620159959</v>
      </c>
      <c r="O5735" s="50">
        <v>1.1143271643212918E-3</v>
      </c>
      <c r="P5735" s="50">
        <v>0.2674269165094933</v>
      </c>
      <c r="Q5735" s="50">
        <v>7.3292621706498038E-3</v>
      </c>
      <c r="R5735" s="50">
        <v>3.5397346335169096E-3</v>
      </c>
      <c r="S5735" s="50">
        <v>1.7024025970464229</v>
      </c>
      <c r="T5735" s="50">
        <v>5.6324808636139699E-3</v>
      </c>
      <c r="U5735" s="50">
        <v>2.9911471382524555</v>
      </c>
      <c r="V5735" s="51">
        <v>86.423854720973438</v>
      </c>
      <c r="X5735" s="47" t="s">
        <v>1753</v>
      </c>
      <c r="Y5735" s="47" t="s">
        <v>1753</v>
      </c>
      <c r="Z5735" s="47" t="s">
        <v>1753</v>
      </c>
      <c r="AA5735" s="47" t="s">
        <v>1753</v>
      </c>
      <c r="AB5735" s="47" t="s">
        <v>1753</v>
      </c>
      <c r="AC5735" s="47" t="s">
        <v>1753</v>
      </c>
      <c r="AD5735" s="47" t="s">
        <v>1753</v>
      </c>
      <c r="AE5735" s="312"/>
      <c r="AF5735" s="465" t="s">
        <v>1754</v>
      </c>
      <c r="AG5735" s="311">
        <v>40</v>
      </c>
      <c r="AH5735" s="311">
        <v>15</v>
      </c>
      <c r="AI5735" s="311"/>
      <c r="AJ5735" s="311"/>
      <c r="AK5735" s="311"/>
      <c r="AL5735" s="311"/>
      <c r="AM5735" s="311"/>
      <c r="AN5735" s="311"/>
      <c r="AO5735" s="311"/>
      <c r="AP5735" s="311"/>
      <c r="AQ5735" s="311"/>
      <c r="AR5735" s="311"/>
      <c r="AS5735" s="311"/>
      <c r="AT5735" s="311"/>
      <c r="AU5735" s="311"/>
      <c r="AV5735" s="311"/>
      <c r="AW5735" s="311"/>
      <c r="AX5735" s="311"/>
      <c r="AY5735" s="311"/>
      <c r="AZ5735" s="311"/>
      <c r="BA5735" s="311"/>
      <c r="BB5735" s="311"/>
      <c r="BC5735" s="311"/>
      <c r="BD5735" s="311"/>
      <c r="BE5735" s="491"/>
      <c r="BF5735" s="491"/>
      <c r="BG5735" s="491"/>
      <c r="BH5735" s="491"/>
      <c r="BI5735" s="491"/>
      <c r="BJ5735" s="491"/>
      <c r="BK5735" s="491"/>
      <c r="BL5735" s="491"/>
      <c r="BM5735" s="491"/>
      <c r="BN5735" s="491"/>
      <c r="BO5735" s="491"/>
      <c r="BP5735" s="306"/>
      <c r="BQ5735" s="496"/>
      <c r="BR5735" s="496"/>
      <c r="BS5735" s="496"/>
      <c r="BT5735" s="496"/>
      <c r="BU5735" s="496"/>
      <c r="BV5735" s="496"/>
    </row>
    <row r="5736" spans="1:74" s="52" customFormat="1" ht="12.75">
      <c r="A5736" s="45">
        <v>2346.9885393806389</v>
      </c>
      <c r="B5736" s="46" t="s">
        <v>416</v>
      </c>
      <c r="C5736" s="47" t="s">
        <v>420</v>
      </c>
      <c r="D5736" s="48">
        <v>827.40441246344767</v>
      </c>
      <c r="E5736" s="49">
        <v>40.98677</v>
      </c>
      <c r="F5736" s="49">
        <v>7.7100000000000002E-2</v>
      </c>
      <c r="G5736" s="49">
        <v>13.083349999999999</v>
      </c>
      <c r="H5736" s="49">
        <v>0.38729999999999998</v>
      </c>
      <c r="I5736" s="49">
        <v>0.21870000000000001</v>
      </c>
      <c r="J5736" s="49">
        <v>46.719099999999997</v>
      </c>
      <c r="K5736" s="49">
        <v>0.22259999999999999</v>
      </c>
      <c r="L5736" s="49">
        <v>101.78322</v>
      </c>
      <c r="M5736" s="47"/>
      <c r="N5736" s="50">
        <v>1.0011859593071788</v>
      </c>
      <c r="O5736" s="50">
        <v>1.4890210894307452E-3</v>
      </c>
      <c r="P5736" s="50">
        <v>0.26726741262046794</v>
      </c>
      <c r="Q5736" s="50">
        <v>7.609610801913907E-3</v>
      </c>
      <c r="R5736" s="50">
        <v>4.5248644945222903E-3</v>
      </c>
      <c r="S5736" s="50">
        <v>1.7012732333812703</v>
      </c>
      <c r="T5736" s="50">
        <v>5.8257770879794136E-3</v>
      </c>
      <c r="U5736" s="50">
        <v>2.9912950325323635</v>
      </c>
      <c r="V5736" s="51">
        <v>86.423068623789447</v>
      </c>
      <c r="X5736" s="47" t="s">
        <v>1753</v>
      </c>
      <c r="Y5736" s="47" t="s">
        <v>1753</v>
      </c>
      <c r="Z5736" s="47" t="s">
        <v>1753</v>
      </c>
      <c r="AA5736" s="47" t="s">
        <v>1753</v>
      </c>
      <c r="AB5736" s="47" t="s">
        <v>1753</v>
      </c>
      <c r="AC5736" s="47" t="s">
        <v>1753</v>
      </c>
      <c r="AD5736" s="47" t="s">
        <v>1753</v>
      </c>
      <c r="AE5736" s="312"/>
      <c r="AF5736" s="465" t="s">
        <v>1754</v>
      </c>
      <c r="AG5736" s="311">
        <v>40</v>
      </c>
      <c r="AH5736" s="311">
        <v>15</v>
      </c>
      <c r="AI5736" s="311"/>
      <c r="AJ5736" s="311"/>
      <c r="AK5736" s="311"/>
      <c r="AL5736" s="311"/>
      <c r="AM5736" s="311"/>
      <c r="AN5736" s="311"/>
      <c r="AO5736" s="311"/>
      <c r="AP5736" s="311"/>
      <c r="AQ5736" s="311"/>
      <c r="AR5736" s="311"/>
      <c r="AS5736" s="311"/>
      <c r="AT5736" s="311"/>
      <c r="AU5736" s="311"/>
      <c r="AV5736" s="311"/>
      <c r="AW5736" s="311"/>
      <c r="AX5736" s="311"/>
      <c r="AY5736" s="311"/>
      <c r="AZ5736" s="311"/>
      <c r="BA5736" s="311"/>
      <c r="BB5736" s="311"/>
      <c r="BC5736" s="311"/>
      <c r="BD5736" s="311"/>
      <c r="BE5736" s="491"/>
      <c r="BF5736" s="491"/>
      <c r="BG5736" s="491"/>
      <c r="BH5736" s="491"/>
      <c r="BI5736" s="491"/>
      <c r="BJ5736" s="491"/>
      <c r="BK5736" s="491"/>
      <c r="BL5736" s="491"/>
      <c r="BM5736" s="491"/>
      <c r="BN5736" s="491"/>
      <c r="BO5736" s="491"/>
      <c r="BP5736" s="306"/>
      <c r="BQ5736" s="496"/>
      <c r="BR5736" s="496"/>
      <c r="BS5736" s="496"/>
      <c r="BT5736" s="496"/>
      <c r="BU5736" s="496"/>
      <c r="BV5736" s="496"/>
    </row>
    <row r="5737" spans="1:74" s="52" customFormat="1" ht="12.75">
      <c r="A5737" s="45">
        <v>2346.9885393806389</v>
      </c>
      <c r="B5737" s="46" t="s">
        <v>416</v>
      </c>
      <c r="C5737" s="47" t="s">
        <v>420</v>
      </c>
      <c r="D5737" s="48">
        <v>847.10441246344772</v>
      </c>
      <c r="E5737" s="49">
        <v>40.905650000000001</v>
      </c>
      <c r="F5737" s="49">
        <v>6.7799999999999999E-2</v>
      </c>
      <c r="G5737" s="49">
        <v>13.173310000000001</v>
      </c>
      <c r="H5737" s="49">
        <v>0.3513</v>
      </c>
      <c r="I5737" s="49">
        <v>0.2079</v>
      </c>
      <c r="J5737" s="49">
        <v>46.779400000000003</v>
      </c>
      <c r="K5737" s="49">
        <v>0.21360000000000001</v>
      </c>
      <c r="L5737" s="49">
        <v>101.76986000000001</v>
      </c>
      <c r="M5737" s="47"/>
      <c r="N5737" s="50">
        <v>0.99988288327196884</v>
      </c>
      <c r="O5737" s="50">
        <v>1.3103006145615008E-3</v>
      </c>
      <c r="P5737" s="50">
        <v>0.2692878393498418</v>
      </c>
      <c r="Q5737" s="50">
        <v>6.9069749028808957E-3</v>
      </c>
      <c r="R5737" s="50">
        <v>4.3043349987384027E-3</v>
      </c>
      <c r="S5737" s="50">
        <v>1.7046256869277165</v>
      </c>
      <c r="T5737" s="50">
        <v>5.5940292335800255E-3</v>
      </c>
      <c r="U5737" s="50">
        <v>2.9937401475239627</v>
      </c>
      <c r="V5737" s="51">
        <v>86.357667863106968</v>
      </c>
      <c r="X5737" s="47" t="s">
        <v>1753</v>
      </c>
      <c r="Y5737" s="47" t="s">
        <v>1753</v>
      </c>
      <c r="Z5737" s="47" t="s">
        <v>1753</v>
      </c>
      <c r="AA5737" s="47" t="s">
        <v>1753</v>
      </c>
      <c r="AB5737" s="47" t="s">
        <v>1753</v>
      </c>
      <c r="AC5737" s="47" t="s">
        <v>1753</v>
      </c>
      <c r="AD5737" s="47" t="s">
        <v>1753</v>
      </c>
      <c r="AE5737" s="312"/>
      <c r="AF5737" s="465" t="s">
        <v>1754</v>
      </c>
      <c r="AG5737" s="311">
        <v>40</v>
      </c>
      <c r="AH5737" s="311">
        <v>15</v>
      </c>
      <c r="AI5737" s="311"/>
      <c r="AJ5737" s="311"/>
      <c r="AK5737" s="311"/>
      <c r="AL5737" s="311"/>
      <c r="AM5737" s="311"/>
      <c r="AN5737" s="311"/>
      <c r="AO5737" s="311"/>
      <c r="AP5737" s="311"/>
      <c r="AQ5737" s="311"/>
      <c r="AR5737" s="311"/>
      <c r="AS5737" s="311"/>
      <c r="AT5737" s="311"/>
      <c r="AU5737" s="311"/>
      <c r="AV5737" s="311"/>
      <c r="AW5737" s="311"/>
      <c r="AX5737" s="311"/>
      <c r="AY5737" s="311"/>
      <c r="AZ5737" s="311"/>
      <c r="BA5737" s="311"/>
      <c r="BB5737" s="311"/>
      <c r="BC5737" s="311"/>
      <c r="BD5737" s="311"/>
      <c r="BE5737" s="491"/>
      <c r="BF5737" s="491"/>
      <c r="BG5737" s="491"/>
      <c r="BH5737" s="491"/>
      <c r="BI5737" s="491"/>
      <c r="BJ5737" s="491"/>
      <c r="BK5737" s="491"/>
      <c r="BL5737" s="491"/>
      <c r="BM5737" s="491"/>
      <c r="BN5737" s="491"/>
      <c r="BO5737" s="491"/>
      <c r="BP5737" s="306"/>
      <c r="BQ5737" s="496"/>
      <c r="BR5737" s="496"/>
      <c r="BS5737" s="496"/>
      <c r="BT5737" s="496"/>
      <c r="BU5737" s="496"/>
      <c r="BV5737" s="496"/>
    </row>
    <row r="5738" spans="1:74" s="52" customFormat="1" ht="12.75">
      <c r="A5738" s="45">
        <v>2346.9885393806389</v>
      </c>
      <c r="B5738" s="46" t="s">
        <v>416</v>
      </c>
      <c r="C5738" s="47" t="s">
        <v>420</v>
      </c>
      <c r="D5738" s="48">
        <v>866.80441246344776</v>
      </c>
      <c r="E5738" s="49">
        <v>41.118600000000001</v>
      </c>
      <c r="F5738" s="49">
        <v>9.2899999999999996E-2</v>
      </c>
      <c r="G5738" s="49">
        <v>13.113340000000001</v>
      </c>
      <c r="H5738" s="49">
        <v>0.37009999999999998</v>
      </c>
      <c r="I5738" s="49">
        <v>0.18049999999999999</v>
      </c>
      <c r="J5738" s="49">
        <v>46.548270000000002</v>
      </c>
      <c r="K5738" s="49">
        <v>0.21779999999999999</v>
      </c>
      <c r="L5738" s="49">
        <v>101.71361</v>
      </c>
      <c r="M5738" s="47"/>
      <c r="N5738" s="50">
        <v>1.0045267675878453</v>
      </c>
      <c r="O5738" s="50">
        <v>1.7943796012365708E-3</v>
      </c>
      <c r="P5738" s="50">
        <v>0.26791221198454251</v>
      </c>
      <c r="Q5738" s="50">
        <v>7.2725408924839046E-3</v>
      </c>
      <c r="R5738" s="50">
        <v>3.7349615896614726E-3</v>
      </c>
      <c r="S5738" s="50">
        <v>1.6952559788632249</v>
      </c>
      <c r="T5738" s="50">
        <v>5.7008382286172646E-3</v>
      </c>
      <c r="U5738" s="50">
        <v>2.9881600265814514</v>
      </c>
      <c r="V5738" s="51">
        <v>86.353068818375249</v>
      </c>
      <c r="X5738" s="47" t="s">
        <v>1753</v>
      </c>
      <c r="Y5738" s="47" t="s">
        <v>1753</v>
      </c>
      <c r="Z5738" s="47" t="s">
        <v>1753</v>
      </c>
      <c r="AA5738" s="47" t="s">
        <v>1753</v>
      </c>
      <c r="AB5738" s="47" t="s">
        <v>1753</v>
      </c>
      <c r="AC5738" s="47" t="s">
        <v>1753</v>
      </c>
      <c r="AD5738" s="47" t="s">
        <v>1753</v>
      </c>
      <c r="AE5738" s="312"/>
      <c r="AF5738" s="465" t="s">
        <v>1754</v>
      </c>
      <c r="AG5738" s="311">
        <v>40</v>
      </c>
      <c r="AH5738" s="311">
        <v>15</v>
      </c>
      <c r="AI5738" s="311"/>
      <c r="AJ5738" s="311"/>
      <c r="AK5738" s="311"/>
      <c r="AL5738" s="311"/>
      <c r="AM5738" s="311"/>
      <c r="AN5738" s="311"/>
      <c r="AO5738" s="311"/>
      <c r="AP5738" s="311"/>
      <c r="AQ5738" s="311"/>
      <c r="AR5738" s="311"/>
      <c r="AS5738" s="311"/>
      <c r="AT5738" s="311"/>
      <c r="AU5738" s="311"/>
      <c r="AV5738" s="311"/>
      <c r="AW5738" s="311"/>
      <c r="AX5738" s="311"/>
      <c r="AY5738" s="311"/>
      <c r="AZ5738" s="311"/>
      <c r="BA5738" s="311"/>
      <c r="BB5738" s="311"/>
      <c r="BC5738" s="311"/>
      <c r="BD5738" s="311"/>
      <c r="BE5738" s="491"/>
      <c r="BF5738" s="491"/>
      <c r="BG5738" s="491"/>
      <c r="BH5738" s="491"/>
      <c r="BI5738" s="491"/>
      <c r="BJ5738" s="491"/>
      <c r="BK5738" s="491"/>
      <c r="BL5738" s="491"/>
      <c r="BM5738" s="491"/>
      <c r="BN5738" s="491"/>
      <c r="BO5738" s="491"/>
      <c r="BP5738" s="306"/>
      <c r="BQ5738" s="496"/>
      <c r="BR5738" s="496"/>
      <c r="BS5738" s="496"/>
      <c r="BT5738" s="496"/>
      <c r="BU5738" s="496"/>
      <c r="BV5738" s="496"/>
    </row>
    <row r="5739" spans="1:74" s="52" customFormat="1" ht="12.75">
      <c r="A5739" s="45">
        <v>2346.9885393806389</v>
      </c>
      <c r="B5739" s="46" t="s">
        <v>416</v>
      </c>
      <c r="C5739" s="47" t="s">
        <v>420</v>
      </c>
      <c r="D5739" s="48">
        <v>886.50441246344781</v>
      </c>
      <c r="E5739" s="49">
        <v>41.118600000000001</v>
      </c>
      <c r="F5739" s="49">
        <v>5.6000000000000001E-2</v>
      </c>
      <c r="G5739" s="49">
        <v>13.163309999999999</v>
      </c>
      <c r="H5739" s="49">
        <v>0.34570000000000001</v>
      </c>
      <c r="I5739" s="49">
        <v>0.1686</v>
      </c>
      <c r="J5739" s="49">
        <v>46.638710000000003</v>
      </c>
      <c r="K5739" s="49">
        <v>0.22639999999999999</v>
      </c>
      <c r="L5739" s="49">
        <v>101.76741999999999</v>
      </c>
      <c r="M5739" s="47"/>
      <c r="N5739" s="50">
        <v>1.0044943696831448</v>
      </c>
      <c r="O5739" s="50">
        <v>1.081614820538013E-3</v>
      </c>
      <c r="P5739" s="50">
        <v>0.2689244509171041</v>
      </c>
      <c r="Q5739" s="50">
        <v>6.7928567993772301E-3</v>
      </c>
      <c r="R5739" s="50">
        <v>3.4886106067709101E-3</v>
      </c>
      <c r="S5739" s="50">
        <v>1.6984949599915702</v>
      </c>
      <c r="T5739" s="50">
        <v>5.9257490743634253E-3</v>
      </c>
      <c r="U5739" s="50">
        <v>2.9905377126360118</v>
      </c>
      <c r="V5739" s="51">
        <v>86.331107163728831</v>
      </c>
      <c r="X5739" s="47" t="s">
        <v>1753</v>
      </c>
      <c r="Y5739" s="47" t="s">
        <v>1753</v>
      </c>
      <c r="Z5739" s="47" t="s">
        <v>1753</v>
      </c>
      <c r="AA5739" s="47" t="s">
        <v>1753</v>
      </c>
      <c r="AB5739" s="47" t="s">
        <v>1753</v>
      </c>
      <c r="AC5739" s="47" t="s">
        <v>1753</v>
      </c>
      <c r="AD5739" s="47" t="s">
        <v>1753</v>
      </c>
      <c r="AE5739" s="312"/>
      <c r="AF5739" s="465" t="s">
        <v>1754</v>
      </c>
      <c r="AG5739" s="311">
        <v>40</v>
      </c>
      <c r="AH5739" s="311">
        <v>15</v>
      </c>
      <c r="AI5739" s="311"/>
      <c r="AJ5739" s="311"/>
      <c r="AK5739" s="311"/>
      <c r="AL5739" s="311"/>
      <c r="AM5739" s="311"/>
      <c r="AN5739" s="311"/>
      <c r="AO5739" s="311"/>
      <c r="AP5739" s="311"/>
      <c r="AQ5739" s="311"/>
      <c r="AR5739" s="311"/>
      <c r="AS5739" s="311"/>
      <c r="AT5739" s="311"/>
      <c r="AU5739" s="311"/>
      <c r="AV5739" s="311"/>
      <c r="AW5739" s="311"/>
      <c r="AX5739" s="311"/>
      <c r="AY5739" s="311"/>
      <c r="AZ5739" s="311"/>
      <c r="BA5739" s="311"/>
      <c r="BB5739" s="311"/>
      <c r="BC5739" s="311"/>
      <c r="BD5739" s="311"/>
      <c r="BE5739" s="491"/>
      <c r="BF5739" s="491"/>
      <c r="BG5739" s="491"/>
      <c r="BH5739" s="491"/>
      <c r="BI5739" s="491"/>
      <c r="BJ5739" s="491"/>
      <c r="BK5739" s="491"/>
      <c r="BL5739" s="491"/>
      <c r="BM5739" s="491"/>
      <c r="BN5739" s="491"/>
      <c r="BO5739" s="491"/>
      <c r="BP5739" s="306"/>
      <c r="BQ5739" s="496"/>
      <c r="BR5739" s="496"/>
      <c r="BS5739" s="496"/>
      <c r="BT5739" s="496"/>
      <c r="BU5739" s="496"/>
      <c r="BV5739" s="496"/>
    </row>
    <row r="5740" spans="1:74" s="52" customFormat="1" ht="12.75">
      <c r="A5740" s="45">
        <v>2346.9885393806389</v>
      </c>
      <c r="B5740" s="46" t="s">
        <v>416</v>
      </c>
      <c r="C5740" s="47" t="s">
        <v>420</v>
      </c>
      <c r="D5740" s="48">
        <v>906.20441246344785</v>
      </c>
      <c r="E5740" s="49">
        <v>40.946210000000001</v>
      </c>
      <c r="F5740" s="49">
        <v>6.0100000000000001E-2</v>
      </c>
      <c r="G5740" s="49">
        <v>13.083349999999999</v>
      </c>
      <c r="H5740" s="49">
        <v>0.33329999999999999</v>
      </c>
      <c r="I5740" s="49">
        <v>0.21199999999999999</v>
      </c>
      <c r="J5740" s="49">
        <v>46.467869999999998</v>
      </c>
      <c r="K5740" s="49">
        <v>0.2127</v>
      </c>
      <c r="L5740" s="49">
        <v>101.39343</v>
      </c>
      <c r="M5740" s="47"/>
      <c r="N5740" s="50">
        <v>1.0037084154563416</v>
      </c>
      <c r="O5740" s="50">
        <v>1.1647795658639246E-3</v>
      </c>
      <c r="P5740" s="50">
        <v>0.26820619788931283</v>
      </c>
      <c r="Q5740" s="50">
        <v>6.571629372041126E-3</v>
      </c>
      <c r="R5740" s="50">
        <v>4.4016494907547559E-3</v>
      </c>
      <c r="S5740" s="50">
        <v>1.6980683496892046</v>
      </c>
      <c r="T5740" s="50">
        <v>5.5862323224470543E-3</v>
      </c>
      <c r="U5740" s="50">
        <v>2.9897755301037221</v>
      </c>
      <c r="V5740" s="51">
        <v>86.359677074617537</v>
      </c>
      <c r="X5740" s="47" t="s">
        <v>1753</v>
      </c>
      <c r="Y5740" s="47" t="s">
        <v>1753</v>
      </c>
      <c r="Z5740" s="47" t="s">
        <v>1753</v>
      </c>
      <c r="AA5740" s="47" t="s">
        <v>1753</v>
      </c>
      <c r="AB5740" s="47" t="s">
        <v>1753</v>
      </c>
      <c r="AC5740" s="47" t="s">
        <v>1753</v>
      </c>
      <c r="AD5740" s="47" t="s">
        <v>1753</v>
      </c>
      <c r="AE5740" s="312"/>
      <c r="AF5740" s="465" t="s">
        <v>1754</v>
      </c>
      <c r="AG5740" s="311">
        <v>40</v>
      </c>
      <c r="AH5740" s="311">
        <v>15</v>
      </c>
      <c r="AI5740" s="311"/>
      <c r="AJ5740" s="311"/>
      <c r="AK5740" s="311"/>
      <c r="AL5740" s="311"/>
      <c r="AM5740" s="311"/>
      <c r="AN5740" s="311"/>
      <c r="AO5740" s="311"/>
      <c r="AP5740" s="311"/>
      <c r="AQ5740" s="311"/>
      <c r="AR5740" s="311"/>
      <c r="AS5740" s="311"/>
      <c r="AT5740" s="311"/>
      <c r="AU5740" s="311"/>
      <c r="AV5740" s="311"/>
      <c r="AW5740" s="311"/>
      <c r="AX5740" s="311"/>
      <c r="AY5740" s="311"/>
      <c r="AZ5740" s="311"/>
      <c r="BA5740" s="311"/>
      <c r="BB5740" s="311"/>
      <c r="BC5740" s="311"/>
      <c r="BD5740" s="311"/>
      <c r="BE5740" s="491"/>
      <c r="BF5740" s="491"/>
      <c r="BG5740" s="491"/>
      <c r="BH5740" s="491"/>
      <c r="BI5740" s="491"/>
      <c r="BJ5740" s="491"/>
      <c r="BK5740" s="491"/>
      <c r="BL5740" s="491"/>
      <c r="BM5740" s="491"/>
      <c r="BN5740" s="491"/>
      <c r="BO5740" s="491"/>
      <c r="BP5740" s="306"/>
      <c r="BQ5740" s="496"/>
      <c r="BR5740" s="496"/>
      <c r="BS5740" s="496"/>
      <c r="BT5740" s="496"/>
      <c r="BU5740" s="496"/>
      <c r="BV5740" s="496"/>
    </row>
    <row r="5741" spans="1:74" s="52" customFormat="1" ht="12.75">
      <c r="A5741" s="38"/>
      <c r="B5741" s="46"/>
      <c r="C5741" s="47"/>
      <c r="D5741" s="48"/>
      <c r="E5741" s="49"/>
      <c r="F5741" s="49"/>
      <c r="G5741" s="49"/>
      <c r="H5741" s="49"/>
      <c r="I5741" s="49"/>
      <c r="J5741" s="49"/>
      <c r="K5741" s="49"/>
      <c r="L5741" s="49"/>
      <c r="M5741" s="47"/>
      <c r="N5741" s="50"/>
      <c r="O5741" s="50"/>
      <c r="P5741" s="50"/>
      <c r="Q5741" s="50"/>
      <c r="R5741" s="50"/>
      <c r="S5741" s="50"/>
      <c r="T5741" s="50"/>
      <c r="U5741" s="50"/>
      <c r="V5741" s="51"/>
      <c r="AE5741" s="312"/>
      <c r="AF5741" s="312"/>
      <c r="AG5741" s="312"/>
      <c r="AH5741" s="312"/>
      <c r="AI5741" s="312"/>
      <c r="AJ5741" s="312"/>
      <c r="AK5741" s="312"/>
      <c r="AL5741" s="312"/>
      <c r="AM5741" s="312"/>
      <c r="AN5741" s="312"/>
      <c r="AO5741" s="312"/>
      <c r="AP5741" s="312"/>
      <c r="AQ5741" s="312"/>
      <c r="AR5741" s="312"/>
      <c r="AS5741" s="312"/>
      <c r="AT5741" s="312"/>
      <c r="AU5741" s="312"/>
      <c r="AV5741" s="312"/>
      <c r="AW5741" s="312"/>
      <c r="AX5741" s="312"/>
      <c r="AY5741" s="312"/>
      <c r="AZ5741" s="312"/>
      <c r="BA5741" s="312"/>
      <c r="BB5741" s="312"/>
      <c r="BC5741" s="312"/>
      <c r="BD5741" s="312"/>
      <c r="BE5741" s="306"/>
      <c r="BF5741" s="306"/>
      <c r="BG5741" s="306"/>
      <c r="BH5741" s="306"/>
      <c r="BI5741" s="306"/>
      <c r="BJ5741" s="306"/>
      <c r="BK5741" s="306"/>
      <c r="BL5741" s="306"/>
      <c r="BM5741" s="306"/>
      <c r="BN5741" s="306"/>
      <c r="BO5741" s="306"/>
      <c r="BP5741" s="306"/>
      <c r="BQ5741" s="496"/>
      <c r="BR5741" s="496"/>
      <c r="BS5741" s="496"/>
      <c r="BT5741" s="496"/>
      <c r="BU5741" s="496"/>
      <c r="BV5741" s="496"/>
    </row>
    <row r="5742" spans="1:74" s="52" customFormat="1" ht="12.75">
      <c r="A5742" s="45">
        <v>2346.9885393806389</v>
      </c>
      <c r="B5742" s="46" t="s">
        <v>416</v>
      </c>
      <c r="C5742" s="47" t="s">
        <v>421</v>
      </c>
      <c r="D5742" s="48">
        <v>0</v>
      </c>
      <c r="E5742" s="49">
        <v>38.260100000000001</v>
      </c>
      <c r="F5742" s="49">
        <v>1.1238E-2</v>
      </c>
      <c r="G5742" s="49">
        <v>22.463899999999999</v>
      </c>
      <c r="H5742" s="49">
        <v>0.190414</v>
      </c>
      <c r="I5742" s="49">
        <v>0.27873399999999998</v>
      </c>
      <c r="J5742" s="49">
        <v>38.574100000000001</v>
      </c>
      <c r="K5742" s="49">
        <v>0.26377600000000001</v>
      </c>
      <c r="L5742" s="49">
        <v>100.07039700000001</v>
      </c>
      <c r="M5742" s="47"/>
      <c r="N5742" s="50">
        <v>0.99629629921089591</v>
      </c>
      <c r="O5742" s="50">
        <v>2.3136990013761084E-4</v>
      </c>
      <c r="P5742" s="50">
        <v>0.48919675490628006</v>
      </c>
      <c r="Q5742" s="50">
        <v>3.9882758154135087E-3</v>
      </c>
      <c r="R5742" s="50">
        <v>6.1477769565851693E-3</v>
      </c>
      <c r="S5742" s="50">
        <v>1.4974308075443241</v>
      </c>
      <c r="T5742" s="50">
        <v>7.3592802542790997E-3</v>
      </c>
      <c r="U5742" s="50">
        <v>3.0015140300548864</v>
      </c>
      <c r="V5742" s="51">
        <v>75.375517577998792</v>
      </c>
      <c r="X5742" s="49">
        <v>0.21623400000000001</v>
      </c>
      <c r="Y5742" s="49">
        <v>136.02799999999999</v>
      </c>
      <c r="Z5742" s="49">
        <v>0.38175199999999998</v>
      </c>
      <c r="AA5742" s="49">
        <v>11.0433</v>
      </c>
      <c r="AB5742" s="49">
        <v>5.2500799999999996</v>
      </c>
      <c r="AC5742" s="49">
        <v>0.195355</v>
      </c>
      <c r="AD5742" s="49">
        <v>4.7278399999999996</v>
      </c>
      <c r="AE5742" s="226"/>
      <c r="AF5742" s="465" t="s">
        <v>1745</v>
      </c>
      <c r="AG5742" s="343">
        <v>30</v>
      </c>
      <c r="AH5742" s="343">
        <v>15</v>
      </c>
      <c r="AI5742" s="343"/>
      <c r="AJ5742" s="343"/>
      <c r="AK5742" s="343"/>
      <c r="AL5742" s="343"/>
      <c r="AM5742" s="343"/>
      <c r="AN5742" s="343"/>
      <c r="AO5742" s="343"/>
      <c r="AP5742" s="343"/>
      <c r="AQ5742" s="343"/>
      <c r="AR5742" s="343"/>
      <c r="AS5742" s="343"/>
      <c r="AT5742" s="343"/>
      <c r="AU5742" s="343"/>
      <c r="AV5742" s="343"/>
      <c r="AW5742" s="343"/>
      <c r="AX5742" s="343"/>
      <c r="AY5742" s="343"/>
      <c r="AZ5742" s="343"/>
      <c r="BA5742" s="343"/>
      <c r="BB5742" s="343"/>
      <c r="BC5742" s="343"/>
      <c r="BD5742" s="343"/>
      <c r="BE5742" s="475"/>
      <c r="BF5742" s="475"/>
      <c r="BG5742" s="475"/>
      <c r="BH5742" s="475"/>
      <c r="BI5742" s="475"/>
      <c r="BJ5742" s="475"/>
      <c r="BK5742" s="475"/>
      <c r="BL5742" s="475"/>
      <c r="BM5742" s="475"/>
      <c r="BN5742" s="475"/>
      <c r="BO5742" s="475"/>
      <c r="BP5742" s="306"/>
      <c r="BQ5742" s="496"/>
      <c r="BR5742" s="496"/>
      <c r="BS5742" s="496"/>
      <c r="BT5742" s="496"/>
      <c r="BU5742" s="496"/>
      <c r="BV5742" s="496"/>
    </row>
    <row r="5743" spans="1:74" s="52" customFormat="1" ht="12.75">
      <c r="A5743" s="45">
        <v>2346.9885393806389</v>
      </c>
      <c r="B5743" s="46" t="s">
        <v>416</v>
      </c>
      <c r="C5743" s="47" t="s">
        <v>421</v>
      </c>
      <c r="D5743" s="48">
        <v>3.9914785263666501</v>
      </c>
      <c r="E5743" s="49">
        <v>38.776699999999998</v>
      </c>
      <c r="F5743" s="49">
        <v>4.7100999999999997E-2</v>
      </c>
      <c r="G5743" s="49">
        <v>20.066400000000002</v>
      </c>
      <c r="H5743" s="49">
        <v>0.201711</v>
      </c>
      <c r="I5743" s="49">
        <v>0.26342100000000002</v>
      </c>
      <c r="J5743" s="49">
        <v>40.418399999999998</v>
      </c>
      <c r="K5743" s="49">
        <v>0.26242199999999999</v>
      </c>
      <c r="L5743" s="49">
        <v>100.05719900000001</v>
      </c>
      <c r="M5743" s="47"/>
      <c r="N5743" s="50">
        <v>0.99784617922645602</v>
      </c>
      <c r="O5743" s="50">
        <v>9.5829295373836597E-4</v>
      </c>
      <c r="P5743" s="50">
        <v>0.43183537031857211</v>
      </c>
      <c r="Q5743" s="50">
        <v>4.1750937022490674E-3</v>
      </c>
      <c r="R5743" s="50">
        <v>5.7415464852871093E-3</v>
      </c>
      <c r="S5743" s="50">
        <v>1.5505308628596797</v>
      </c>
      <c r="T5743" s="50">
        <v>7.2352016642244785E-3</v>
      </c>
      <c r="U5743" s="50">
        <v>2.9989607764288269</v>
      </c>
      <c r="V5743" s="51">
        <v>78.216165959090873</v>
      </c>
      <c r="X5743" s="49">
        <v>0.21496000000000001</v>
      </c>
      <c r="Y5743" s="49">
        <v>33.041699999999999</v>
      </c>
      <c r="Z5743" s="49">
        <v>0.40490100000000001</v>
      </c>
      <c r="AA5743" s="49">
        <v>10.4329</v>
      </c>
      <c r="AB5743" s="49">
        <v>5.5345399999999998</v>
      </c>
      <c r="AC5743" s="49">
        <v>0.18935299999999999</v>
      </c>
      <c r="AD5743" s="49">
        <v>4.7454900000000002</v>
      </c>
      <c r="AE5743" s="226"/>
      <c r="AF5743" s="465" t="s">
        <v>1745</v>
      </c>
      <c r="AG5743" s="343">
        <v>30</v>
      </c>
      <c r="AH5743" s="343">
        <v>15</v>
      </c>
      <c r="AI5743" s="343"/>
      <c r="AJ5743" s="343"/>
      <c r="AK5743" s="343"/>
      <c r="AL5743" s="343"/>
      <c r="AM5743" s="343"/>
      <c r="AN5743" s="343"/>
      <c r="AO5743" s="343"/>
      <c r="AP5743" s="343"/>
      <c r="AQ5743" s="343"/>
      <c r="AR5743" s="343"/>
      <c r="AS5743" s="343"/>
      <c r="AT5743" s="343"/>
      <c r="AU5743" s="343"/>
      <c r="AV5743" s="343"/>
      <c r="AW5743" s="343"/>
      <c r="AX5743" s="343"/>
      <c r="AY5743" s="343"/>
      <c r="AZ5743" s="343"/>
      <c r="BA5743" s="343"/>
      <c r="BB5743" s="343"/>
      <c r="BC5743" s="343"/>
      <c r="BD5743" s="343"/>
      <c r="BE5743" s="475"/>
      <c r="BF5743" s="475"/>
      <c r="BG5743" s="475"/>
      <c r="BH5743" s="475"/>
      <c r="BI5743" s="475"/>
      <c r="BJ5743" s="475"/>
      <c r="BK5743" s="475"/>
      <c r="BL5743" s="475"/>
      <c r="BM5743" s="475"/>
      <c r="BN5743" s="475"/>
      <c r="BO5743" s="475"/>
      <c r="BP5743" s="306"/>
      <c r="BQ5743" s="496"/>
      <c r="BR5743" s="496"/>
      <c r="BS5743" s="496"/>
      <c r="BT5743" s="496"/>
      <c r="BU5743" s="496"/>
      <c r="BV5743" s="496"/>
    </row>
    <row r="5744" spans="1:74" s="52" customFormat="1" ht="12.75">
      <c r="A5744" s="45">
        <v>2346.9885393806389</v>
      </c>
      <c r="B5744" s="46" t="s">
        <v>416</v>
      </c>
      <c r="C5744" s="47" t="s">
        <v>421</v>
      </c>
      <c r="D5744" s="48">
        <v>7.9914785263666506</v>
      </c>
      <c r="E5744" s="49">
        <v>38.923299999999998</v>
      </c>
      <c r="F5744" s="49">
        <v>5.6508000000000003E-2</v>
      </c>
      <c r="G5744" s="49">
        <v>19.023700000000002</v>
      </c>
      <c r="H5744" s="49">
        <v>0.193685</v>
      </c>
      <c r="I5744" s="49">
        <v>0.230993</v>
      </c>
      <c r="J5744" s="49">
        <v>41.344999999999999</v>
      </c>
      <c r="K5744" s="49">
        <v>0.237036</v>
      </c>
      <c r="L5744" s="49">
        <v>100.041145</v>
      </c>
      <c r="M5744" s="47"/>
      <c r="N5744" s="50">
        <v>0.99649861773210224</v>
      </c>
      <c r="O5744" s="50">
        <v>1.1438060743627471E-3</v>
      </c>
      <c r="P5744" s="50">
        <v>0.40730339459784348</v>
      </c>
      <c r="Q5744" s="50">
        <v>3.988475488243581E-3</v>
      </c>
      <c r="R5744" s="50">
        <v>5.0090066184913275E-3</v>
      </c>
      <c r="S5744" s="50">
        <v>1.577969442738433</v>
      </c>
      <c r="T5744" s="50">
        <v>6.5018808157244453E-3</v>
      </c>
      <c r="U5744" s="50">
        <v>2.9993476727498583</v>
      </c>
      <c r="V5744" s="51">
        <v>79.483757247979099</v>
      </c>
      <c r="X5744" s="49">
        <v>0.21466299999999999</v>
      </c>
      <c r="Y5744" s="49">
        <v>28.0291</v>
      </c>
      <c r="Z5744" s="49">
        <v>0.41631499999999999</v>
      </c>
      <c r="AA5744" s="49">
        <v>10.811299999999999</v>
      </c>
      <c r="AB5744" s="49">
        <v>6.1954099999999999</v>
      </c>
      <c r="AC5744" s="49">
        <v>0.18645400000000001</v>
      </c>
      <c r="AD5744" s="49">
        <v>5.1062399999999997</v>
      </c>
      <c r="AE5744" s="226"/>
      <c r="AF5744" s="465" t="s">
        <v>1745</v>
      </c>
      <c r="AG5744" s="343">
        <v>30</v>
      </c>
      <c r="AH5744" s="343">
        <v>15</v>
      </c>
      <c r="AI5744" s="343"/>
      <c r="AJ5744" s="343"/>
      <c r="AK5744" s="343"/>
      <c r="AL5744" s="343"/>
      <c r="AM5744" s="343"/>
      <c r="AN5744" s="343"/>
      <c r="AO5744" s="343"/>
      <c r="AP5744" s="343"/>
      <c r="AQ5744" s="343"/>
      <c r="AR5744" s="343"/>
      <c r="AS5744" s="343"/>
      <c r="AT5744" s="343"/>
      <c r="AU5744" s="343"/>
      <c r="AV5744" s="343"/>
      <c r="AW5744" s="343"/>
      <c r="AX5744" s="343"/>
      <c r="AY5744" s="343"/>
      <c r="AZ5744" s="343"/>
      <c r="BA5744" s="343"/>
      <c r="BB5744" s="343"/>
      <c r="BC5744" s="343"/>
      <c r="BD5744" s="343"/>
      <c r="BE5744" s="475"/>
      <c r="BF5744" s="475"/>
      <c r="BG5744" s="475"/>
      <c r="BH5744" s="475"/>
      <c r="BI5744" s="475"/>
      <c r="BJ5744" s="475"/>
      <c r="BK5744" s="475"/>
      <c r="BL5744" s="475"/>
      <c r="BM5744" s="475"/>
      <c r="BN5744" s="475"/>
      <c r="BO5744" s="475"/>
      <c r="BP5744" s="306"/>
      <c r="BQ5744" s="496"/>
      <c r="BR5744" s="496"/>
      <c r="BS5744" s="496"/>
      <c r="BT5744" s="496"/>
      <c r="BU5744" s="496"/>
      <c r="BV5744" s="496"/>
    </row>
    <row r="5745" spans="1:74" s="52" customFormat="1" ht="12.75">
      <c r="A5745" s="45">
        <v>2346.9885393806389</v>
      </c>
      <c r="B5745" s="46" t="s">
        <v>416</v>
      </c>
      <c r="C5745" s="47" t="s">
        <v>421</v>
      </c>
      <c r="D5745" s="48">
        <v>11.991478526366651</v>
      </c>
      <c r="E5745" s="49">
        <v>39.195300000000003</v>
      </c>
      <c r="F5745" s="49">
        <v>5.7298000000000002E-2</v>
      </c>
      <c r="G5745" s="49">
        <v>18.161100000000001</v>
      </c>
      <c r="H5745" s="49">
        <v>0.206206</v>
      </c>
      <c r="I5745" s="49">
        <v>0.22020999999999999</v>
      </c>
      <c r="J5745" s="49">
        <v>41.972299999999997</v>
      </c>
      <c r="K5745" s="49">
        <v>0.23239899999999999</v>
      </c>
      <c r="L5745" s="49">
        <v>100.08057800000002</v>
      </c>
      <c r="M5745" s="47"/>
      <c r="N5745" s="50">
        <v>0.99852372929954314</v>
      </c>
      <c r="O5745" s="50">
        <v>1.1540889301016521E-3</v>
      </c>
      <c r="P5745" s="50">
        <v>0.38692121331748708</v>
      </c>
      <c r="Q5745" s="50">
        <v>4.2254171183267637E-3</v>
      </c>
      <c r="R5745" s="50">
        <v>4.7516798661546246E-3</v>
      </c>
      <c r="S5745" s="50">
        <v>1.5940271387387355</v>
      </c>
      <c r="T5745" s="50">
        <v>6.34331531041025E-3</v>
      </c>
      <c r="U5745" s="50">
        <v>2.9970204193339236</v>
      </c>
      <c r="V5745" s="51">
        <v>80.467879795257502</v>
      </c>
      <c r="X5745" s="49">
        <v>0.21387100000000001</v>
      </c>
      <c r="Y5745" s="49">
        <v>27.388100000000001</v>
      </c>
      <c r="Z5745" s="49">
        <v>0.42704199999999998</v>
      </c>
      <c r="AA5745" s="49">
        <v>10.3451</v>
      </c>
      <c r="AB5745" s="49">
        <v>6.5617799999999997</v>
      </c>
      <c r="AC5745" s="49">
        <v>0.184526</v>
      </c>
      <c r="AD5745" s="49">
        <v>5.2076700000000002</v>
      </c>
      <c r="AE5745" s="226"/>
      <c r="AF5745" s="465" t="s">
        <v>1745</v>
      </c>
      <c r="AG5745" s="343">
        <v>30</v>
      </c>
      <c r="AH5745" s="343">
        <v>15</v>
      </c>
      <c r="AI5745" s="343"/>
      <c r="AJ5745" s="343"/>
      <c r="AK5745" s="343"/>
      <c r="AL5745" s="343"/>
      <c r="AM5745" s="343"/>
      <c r="AN5745" s="343"/>
      <c r="AO5745" s="343"/>
      <c r="AP5745" s="343"/>
      <c r="AQ5745" s="343"/>
      <c r="AR5745" s="343"/>
      <c r="AS5745" s="343"/>
      <c r="AT5745" s="343"/>
      <c r="AU5745" s="343"/>
      <c r="AV5745" s="343"/>
      <c r="AW5745" s="343"/>
      <c r="AX5745" s="343"/>
      <c r="AY5745" s="343"/>
      <c r="AZ5745" s="343"/>
      <c r="BA5745" s="343"/>
      <c r="BB5745" s="343"/>
      <c r="BC5745" s="343"/>
      <c r="BD5745" s="343"/>
      <c r="BE5745" s="475"/>
      <c r="BF5745" s="475"/>
      <c r="BG5745" s="475"/>
      <c r="BH5745" s="475"/>
      <c r="BI5745" s="475"/>
      <c r="BJ5745" s="475"/>
      <c r="BK5745" s="475"/>
      <c r="BL5745" s="475"/>
      <c r="BM5745" s="475"/>
      <c r="BN5745" s="475"/>
      <c r="BO5745" s="475"/>
      <c r="BP5745" s="306"/>
      <c r="BQ5745" s="496"/>
      <c r="BR5745" s="496"/>
      <c r="BS5745" s="496"/>
      <c r="BT5745" s="496"/>
      <c r="BU5745" s="496"/>
      <c r="BV5745" s="496"/>
    </row>
    <row r="5746" spans="1:74" s="52" customFormat="1" ht="12.75">
      <c r="A5746" s="45">
        <v>2346.9885393806389</v>
      </c>
      <c r="B5746" s="46" t="s">
        <v>416</v>
      </c>
      <c r="C5746" s="47" t="s">
        <v>421</v>
      </c>
      <c r="D5746" s="48">
        <v>15.991478526366651</v>
      </c>
      <c r="E5746" s="49">
        <v>39.082099999999997</v>
      </c>
      <c r="F5746" s="49">
        <v>4.6989000000000003E-2</v>
      </c>
      <c r="G5746" s="49">
        <v>17.2441</v>
      </c>
      <c r="H5746" s="49">
        <v>0.264658</v>
      </c>
      <c r="I5746" s="49">
        <v>0.20674899999999999</v>
      </c>
      <c r="J5746" s="49">
        <v>42.648499999999999</v>
      </c>
      <c r="K5746" s="49">
        <v>0.25969900000000001</v>
      </c>
      <c r="L5746" s="49">
        <v>99.785561000000001</v>
      </c>
      <c r="M5746" s="47"/>
      <c r="N5746" s="50">
        <v>0.99535724755018951</v>
      </c>
      <c r="O5746" s="50">
        <v>9.4617770211554548E-4</v>
      </c>
      <c r="P5746" s="50">
        <v>0.36728028615462405</v>
      </c>
      <c r="Q5746" s="50">
        <v>5.4216316763824324E-3</v>
      </c>
      <c r="R5746" s="50">
        <v>4.4599526533090515E-3</v>
      </c>
      <c r="S5746" s="50">
        <v>1.6192481072464964</v>
      </c>
      <c r="T5746" s="50">
        <v>7.0864547156235507E-3</v>
      </c>
      <c r="U5746" s="50">
        <v>3.0007833708143536</v>
      </c>
      <c r="V5746" s="51">
        <v>81.511450459270492</v>
      </c>
      <c r="X5746" s="49">
        <v>0.21435299999999999</v>
      </c>
      <c r="Y5746" s="49">
        <v>34.664200000000001</v>
      </c>
      <c r="Z5746" s="49">
        <v>0.43795899999999999</v>
      </c>
      <c r="AA5746" s="49">
        <v>8.1423100000000002</v>
      </c>
      <c r="AB5746" s="49">
        <v>6.6792199999999999</v>
      </c>
      <c r="AC5746" s="49">
        <v>0.18246499999999999</v>
      </c>
      <c r="AD5746" s="49">
        <v>4.7760300000000004</v>
      </c>
      <c r="AE5746" s="226"/>
      <c r="AF5746" s="465" t="s">
        <v>1745</v>
      </c>
      <c r="AG5746" s="343">
        <v>30</v>
      </c>
      <c r="AH5746" s="343">
        <v>15</v>
      </c>
      <c r="AI5746" s="343"/>
      <c r="AJ5746" s="343"/>
      <c r="AK5746" s="343"/>
      <c r="AL5746" s="343"/>
      <c r="AM5746" s="343"/>
      <c r="AN5746" s="343"/>
      <c r="AO5746" s="343"/>
      <c r="AP5746" s="343"/>
      <c r="AQ5746" s="343"/>
      <c r="AR5746" s="343"/>
      <c r="AS5746" s="343"/>
      <c r="AT5746" s="343"/>
      <c r="AU5746" s="343"/>
      <c r="AV5746" s="343"/>
      <c r="AW5746" s="343"/>
      <c r="AX5746" s="343"/>
      <c r="AY5746" s="343"/>
      <c r="AZ5746" s="343"/>
      <c r="BA5746" s="343"/>
      <c r="BB5746" s="343"/>
      <c r="BC5746" s="343"/>
      <c r="BD5746" s="343"/>
      <c r="BE5746" s="475"/>
      <c r="BF5746" s="475"/>
      <c r="BG5746" s="475"/>
      <c r="BH5746" s="475"/>
      <c r="BI5746" s="475"/>
      <c r="BJ5746" s="475"/>
      <c r="BK5746" s="475"/>
      <c r="BL5746" s="475"/>
      <c r="BM5746" s="475"/>
      <c r="BN5746" s="475"/>
      <c r="BO5746" s="475"/>
      <c r="BP5746" s="306"/>
      <c r="BQ5746" s="496"/>
      <c r="BR5746" s="496"/>
      <c r="BS5746" s="496"/>
      <c r="BT5746" s="496"/>
      <c r="BU5746" s="496"/>
      <c r="BV5746" s="496"/>
    </row>
    <row r="5747" spans="1:74" s="52" customFormat="1" ht="12.75">
      <c r="A5747" s="45">
        <v>2346.9885393806389</v>
      </c>
      <c r="B5747" s="46" t="s">
        <v>416</v>
      </c>
      <c r="C5747" s="47" t="s">
        <v>421</v>
      </c>
      <c r="D5747" s="48">
        <v>19.991478526366649</v>
      </c>
      <c r="E5747" s="49">
        <v>39.303800000000003</v>
      </c>
      <c r="F5747" s="49">
        <v>2.7536000000000001E-2</v>
      </c>
      <c r="G5747" s="49">
        <v>16.7407</v>
      </c>
      <c r="H5747" s="49">
        <v>0.231631</v>
      </c>
      <c r="I5747" s="49">
        <v>0.21423500000000001</v>
      </c>
      <c r="J5747" s="49">
        <v>42.926299999999998</v>
      </c>
      <c r="K5747" s="49">
        <v>0.25074800000000003</v>
      </c>
      <c r="L5747" s="49">
        <v>99.730696000000009</v>
      </c>
      <c r="M5747" s="47"/>
      <c r="N5747" s="50">
        <v>0.99864378655832176</v>
      </c>
      <c r="O5747" s="50">
        <v>5.5316199094818423E-4</v>
      </c>
      <c r="P5747" s="50">
        <v>0.35571785987061</v>
      </c>
      <c r="Q5747" s="50">
        <v>4.7338733815309557E-3</v>
      </c>
      <c r="R5747" s="50">
        <v>4.6105445849818029E-3</v>
      </c>
      <c r="S5747" s="50">
        <v>1.6259532894883326</v>
      </c>
      <c r="T5747" s="50">
        <v>6.8260770828704109E-3</v>
      </c>
      <c r="U5747" s="50">
        <v>2.9981090251249913</v>
      </c>
      <c r="V5747" s="51">
        <v>82.049601923826657</v>
      </c>
      <c r="X5747" s="49">
        <v>0.213671</v>
      </c>
      <c r="Y5747" s="49">
        <v>57.7913</v>
      </c>
      <c r="Z5747" s="49">
        <v>0.44550400000000001</v>
      </c>
      <c r="AA5747" s="49">
        <v>9.2925900000000006</v>
      </c>
      <c r="AB5747" s="49">
        <v>6.5743</v>
      </c>
      <c r="AC5747" s="49">
        <v>0.18163799999999999</v>
      </c>
      <c r="AD5747" s="49">
        <v>4.7899799999999999</v>
      </c>
      <c r="AE5747" s="226"/>
      <c r="AF5747" s="465" t="s">
        <v>1745</v>
      </c>
      <c r="AG5747" s="343">
        <v>30</v>
      </c>
      <c r="AH5747" s="343">
        <v>15</v>
      </c>
      <c r="AI5747" s="343"/>
      <c r="AJ5747" s="343"/>
      <c r="AK5747" s="343"/>
      <c r="AL5747" s="343"/>
      <c r="AM5747" s="343"/>
      <c r="AN5747" s="343"/>
      <c r="AO5747" s="343"/>
      <c r="AP5747" s="343"/>
      <c r="AQ5747" s="343"/>
      <c r="AR5747" s="343"/>
      <c r="AS5747" s="343"/>
      <c r="AT5747" s="343"/>
      <c r="AU5747" s="343"/>
      <c r="AV5747" s="343"/>
      <c r="AW5747" s="343"/>
      <c r="AX5747" s="343"/>
      <c r="AY5747" s="343"/>
      <c r="AZ5747" s="343"/>
      <c r="BA5747" s="343"/>
      <c r="BB5747" s="343"/>
      <c r="BC5747" s="343"/>
      <c r="BD5747" s="343"/>
      <c r="BE5747" s="475"/>
      <c r="BF5747" s="475"/>
      <c r="BG5747" s="475"/>
      <c r="BH5747" s="475"/>
      <c r="BI5747" s="475"/>
      <c r="BJ5747" s="475"/>
      <c r="BK5747" s="475"/>
      <c r="BL5747" s="475"/>
      <c r="BM5747" s="475"/>
      <c r="BN5747" s="475"/>
      <c r="BO5747" s="475"/>
      <c r="BP5747" s="306"/>
      <c r="BQ5747" s="496"/>
      <c r="BR5747" s="496"/>
      <c r="BS5747" s="496"/>
      <c r="BT5747" s="496"/>
      <c r="BU5747" s="496"/>
      <c r="BV5747" s="496"/>
    </row>
    <row r="5748" spans="1:74" s="52" customFormat="1" ht="12.75">
      <c r="A5748" s="45">
        <v>2346.9885393806389</v>
      </c>
      <c r="B5748" s="46" t="s">
        <v>416</v>
      </c>
      <c r="C5748" s="47" t="s">
        <v>421</v>
      </c>
      <c r="D5748" s="48">
        <v>23.991478526366649</v>
      </c>
      <c r="E5748" s="49">
        <v>39.471600000000002</v>
      </c>
      <c r="F5748" s="49">
        <v>3.5570999999999998E-2</v>
      </c>
      <c r="G5748" s="49">
        <v>16.258800000000001</v>
      </c>
      <c r="H5748" s="49">
        <v>0.28042899999999998</v>
      </c>
      <c r="I5748" s="49">
        <v>0.20577500000000001</v>
      </c>
      <c r="J5748" s="49">
        <v>43.3703</v>
      </c>
      <c r="K5748" s="49">
        <v>0.22289400000000001</v>
      </c>
      <c r="L5748" s="49">
        <v>99.881465999999989</v>
      </c>
      <c r="M5748" s="47"/>
      <c r="N5748" s="50">
        <v>0.99899181536777426</v>
      </c>
      <c r="O5748" s="50">
        <v>7.1178476586172519E-4</v>
      </c>
      <c r="P5748" s="50">
        <v>0.34412932439241434</v>
      </c>
      <c r="Q5748" s="50">
        <v>5.7087893047017809E-3</v>
      </c>
      <c r="R5748" s="50">
        <v>4.4111878099267919E-3</v>
      </c>
      <c r="S5748" s="50">
        <v>1.6363574227528219</v>
      </c>
      <c r="T5748" s="50">
        <v>6.0441220357686553E-3</v>
      </c>
      <c r="U5748" s="50">
        <v>2.9974311693196807</v>
      </c>
      <c r="V5748" s="51">
        <v>82.6240026655842</v>
      </c>
      <c r="X5748" s="49">
        <v>0.21338299999999999</v>
      </c>
      <c r="Y5748" s="49">
        <v>45.0929</v>
      </c>
      <c r="Z5748" s="49">
        <v>0.452185</v>
      </c>
      <c r="AA5748" s="49">
        <v>7.6134300000000001</v>
      </c>
      <c r="AB5748" s="49">
        <v>6.9268299999999998</v>
      </c>
      <c r="AC5748" s="49">
        <v>0.18051800000000001</v>
      </c>
      <c r="AD5748" s="49">
        <v>5.4009999999999998</v>
      </c>
      <c r="AE5748" s="226"/>
      <c r="AF5748" s="465" t="s">
        <v>1745</v>
      </c>
      <c r="AG5748" s="343">
        <v>30</v>
      </c>
      <c r="AH5748" s="343">
        <v>15</v>
      </c>
      <c r="AI5748" s="343"/>
      <c r="AJ5748" s="343"/>
      <c r="AK5748" s="343"/>
      <c r="AL5748" s="343"/>
      <c r="AM5748" s="343"/>
      <c r="AN5748" s="343"/>
      <c r="AO5748" s="343"/>
      <c r="AP5748" s="343"/>
      <c r="AQ5748" s="343"/>
      <c r="AR5748" s="343"/>
      <c r="AS5748" s="343"/>
      <c r="AT5748" s="343"/>
      <c r="AU5748" s="343"/>
      <c r="AV5748" s="343"/>
      <c r="AW5748" s="343"/>
      <c r="AX5748" s="343"/>
      <c r="AY5748" s="343"/>
      <c r="AZ5748" s="343"/>
      <c r="BA5748" s="343"/>
      <c r="BB5748" s="343"/>
      <c r="BC5748" s="343"/>
      <c r="BD5748" s="343"/>
      <c r="BE5748" s="475"/>
      <c r="BF5748" s="475"/>
      <c r="BG5748" s="475"/>
      <c r="BH5748" s="475"/>
      <c r="BI5748" s="475"/>
      <c r="BJ5748" s="475"/>
      <c r="BK5748" s="475"/>
      <c r="BL5748" s="475"/>
      <c r="BM5748" s="475"/>
      <c r="BN5748" s="475"/>
      <c r="BO5748" s="475"/>
      <c r="BP5748" s="306"/>
      <c r="BQ5748" s="496"/>
      <c r="BR5748" s="496"/>
      <c r="BS5748" s="496"/>
      <c r="BT5748" s="496"/>
      <c r="BU5748" s="496"/>
      <c r="BV5748" s="496"/>
    </row>
    <row r="5749" spans="1:74" s="52" customFormat="1" ht="12.75">
      <c r="A5749" s="45">
        <v>2346.9885393806389</v>
      </c>
      <c r="B5749" s="46" t="s">
        <v>416</v>
      </c>
      <c r="C5749" s="47" t="s">
        <v>421</v>
      </c>
      <c r="D5749" s="48">
        <v>27.991478526366649</v>
      </c>
      <c r="E5749" s="49">
        <v>39.6111</v>
      </c>
      <c r="F5749" s="49">
        <v>5.1787E-2</v>
      </c>
      <c r="G5749" s="49">
        <v>15.956200000000001</v>
      </c>
      <c r="H5749" s="49">
        <v>0.27897</v>
      </c>
      <c r="I5749" s="49">
        <v>0.23163600000000001</v>
      </c>
      <c r="J5749" s="49">
        <v>43.763300000000001</v>
      </c>
      <c r="K5749" s="49">
        <v>0.226803</v>
      </c>
      <c r="L5749" s="49">
        <v>100.171299</v>
      </c>
      <c r="M5749" s="47"/>
      <c r="N5749" s="50">
        <v>0.99791528677663099</v>
      </c>
      <c r="O5749" s="50">
        <v>1.0315088083480573E-3</v>
      </c>
      <c r="P5749" s="50">
        <v>0.33617254178918182</v>
      </c>
      <c r="Q5749" s="50">
        <v>5.6529893517039192E-3</v>
      </c>
      <c r="R5749" s="50">
        <v>4.9427491322259157E-3</v>
      </c>
      <c r="S5749" s="50">
        <v>1.6435971554252229</v>
      </c>
      <c r="T5749" s="50">
        <v>6.1218574811659435E-3</v>
      </c>
      <c r="U5749" s="50">
        <v>2.9969632910452106</v>
      </c>
      <c r="V5749" s="51">
        <v>83.019613732739387</v>
      </c>
      <c r="X5749" s="49">
        <v>0.21299100000000001</v>
      </c>
      <c r="Y5749" s="49">
        <v>31.003499999999999</v>
      </c>
      <c r="Z5749" s="49">
        <v>0.456397</v>
      </c>
      <c r="AA5749" s="49">
        <v>7.9455900000000002</v>
      </c>
      <c r="AB5749" s="49">
        <v>6.0390300000000003</v>
      </c>
      <c r="AC5749" s="49">
        <v>0.17952799999999999</v>
      </c>
      <c r="AD5749" s="49">
        <v>5.2707600000000001</v>
      </c>
      <c r="AE5749" s="226"/>
      <c r="AF5749" s="465" t="s">
        <v>1745</v>
      </c>
      <c r="AG5749" s="343">
        <v>30</v>
      </c>
      <c r="AH5749" s="343">
        <v>15</v>
      </c>
      <c r="AI5749" s="343"/>
      <c r="AJ5749" s="343"/>
      <c r="AK5749" s="343"/>
      <c r="AL5749" s="343"/>
      <c r="AM5749" s="343"/>
      <c r="AN5749" s="343"/>
      <c r="AO5749" s="343"/>
      <c r="AP5749" s="343"/>
      <c r="AQ5749" s="343"/>
      <c r="AR5749" s="343"/>
      <c r="AS5749" s="343"/>
      <c r="AT5749" s="343"/>
      <c r="AU5749" s="343"/>
      <c r="AV5749" s="343"/>
      <c r="AW5749" s="343"/>
      <c r="AX5749" s="343"/>
      <c r="AY5749" s="343"/>
      <c r="AZ5749" s="343"/>
      <c r="BA5749" s="343"/>
      <c r="BB5749" s="343"/>
      <c r="BC5749" s="343"/>
      <c r="BD5749" s="343"/>
      <c r="BE5749" s="475"/>
      <c r="BF5749" s="475"/>
      <c r="BG5749" s="475"/>
      <c r="BH5749" s="475"/>
      <c r="BI5749" s="475"/>
      <c r="BJ5749" s="475"/>
      <c r="BK5749" s="475"/>
      <c r="BL5749" s="475"/>
      <c r="BM5749" s="475"/>
      <c r="BN5749" s="475"/>
      <c r="BO5749" s="475"/>
      <c r="BP5749" s="306"/>
      <c r="BQ5749" s="496"/>
      <c r="BR5749" s="496"/>
      <c r="BS5749" s="496"/>
      <c r="BT5749" s="496"/>
      <c r="BU5749" s="496"/>
      <c r="BV5749" s="496"/>
    </row>
    <row r="5750" spans="1:74" s="52" customFormat="1" ht="12.75">
      <c r="A5750" s="45">
        <v>2346.9885393806389</v>
      </c>
      <c r="B5750" s="46" t="s">
        <v>416</v>
      </c>
      <c r="C5750" s="47" t="s">
        <v>421</v>
      </c>
      <c r="D5750" s="48">
        <v>31.991478526366649</v>
      </c>
      <c r="E5750" s="49">
        <v>39.551400000000001</v>
      </c>
      <c r="F5750" s="49">
        <v>2.0355999999999999E-2</v>
      </c>
      <c r="G5750" s="49">
        <v>15.754300000000001</v>
      </c>
      <c r="H5750" s="49">
        <v>0.24876999999999999</v>
      </c>
      <c r="I5750" s="49">
        <v>0.196715</v>
      </c>
      <c r="J5750" s="49">
        <v>43.972900000000003</v>
      </c>
      <c r="K5750" s="49">
        <v>0.23599600000000001</v>
      </c>
      <c r="L5750" s="49">
        <v>100.00865999999999</v>
      </c>
      <c r="M5750" s="47"/>
      <c r="N5750" s="50">
        <v>0.99752119201546519</v>
      </c>
      <c r="O5750" s="50">
        <v>4.0590848272510345E-4</v>
      </c>
      <c r="P5750" s="50">
        <v>0.33228854901267574</v>
      </c>
      <c r="Q5750" s="50">
        <v>5.0466381757796452E-3</v>
      </c>
      <c r="R5750" s="50">
        <v>4.202265487987045E-3</v>
      </c>
      <c r="S5750" s="50">
        <v>1.6533085961381115</v>
      </c>
      <c r="T5750" s="50">
        <v>6.3770901951976456E-3</v>
      </c>
      <c r="U5750" s="50">
        <v>2.999989156678323</v>
      </c>
      <c r="V5750" s="51">
        <v>83.265057072418301</v>
      </c>
      <c r="X5750" s="49">
        <v>0.213224</v>
      </c>
      <c r="Y5750" s="49">
        <v>80.489400000000003</v>
      </c>
      <c r="Z5750" s="49">
        <v>0.45980700000000002</v>
      </c>
      <c r="AA5750" s="49">
        <v>8.9636099999999992</v>
      </c>
      <c r="AB5750" s="49">
        <v>7.1356999999999999</v>
      </c>
      <c r="AC5750" s="49">
        <v>0.17894099999999999</v>
      </c>
      <c r="AD5750" s="49">
        <v>5.1273200000000001</v>
      </c>
      <c r="AE5750" s="226"/>
      <c r="AF5750" s="465" t="s">
        <v>1745</v>
      </c>
      <c r="AG5750" s="343">
        <v>30</v>
      </c>
      <c r="AH5750" s="343">
        <v>15</v>
      </c>
      <c r="AI5750" s="343"/>
      <c r="AJ5750" s="343"/>
      <c r="AK5750" s="343"/>
      <c r="AL5750" s="343"/>
      <c r="AM5750" s="343"/>
      <c r="AN5750" s="343"/>
      <c r="AO5750" s="343"/>
      <c r="AP5750" s="343"/>
      <c r="AQ5750" s="343"/>
      <c r="AR5750" s="343"/>
      <c r="AS5750" s="343"/>
      <c r="AT5750" s="343"/>
      <c r="AU5750" s="343"/>
      <c r="AV5750" s="343"/>
      <c r="AW5750" s="343"/>
      <c r="AX5750" s="343"/>
      <c r="AY5750" s="343"/>
      <c r="AZ5750" s="343"/>
      <c r="BA5750" s="343"/>
      <c r="BB5750" s="343"/>
      <c r="BC5750" s="343"/>
      <c r="BD5750" s="343"/>
      <c r="BE5750" s="475"/>
      <c r="BF5750" s="475"/>
      <c r="BG5750" s="475"/>
      <c r="BH5750" s="475"/>
      <c r="BI5750" s="475"/>
      <c r="BJ5750" s="475"/>
      <c r="BK5750" s="475"/>
      <c r="BL5750" s="475"/>
      <c r="BM5750" s="475"/>
      <c r="BN5750" s="475"/>
      <c r="BO5750" s="475"/>
      <c r="BP5750" s="306"/>
      <c r="BQ5750" s="496"/>
      <c r="BR5750" s="496"/>
      <c r="BS5750" s="496"/>
      <c r="BT5750" s="496"/>
      <c r="BU5750" s="496"/>
      <c r="BV5750" s="496"/>
    </row>
    <row r="5751" spans="1:74" s="52" customFormat="1" ht="12.75">
      <c r="A5751" s="45">
        <v>2346.9885393806389</v>
      </c>
      <c r="B5751" s="46" t="s">
        <v>416</v>
      </c>
      <c r="C5751" s="47" t="s">
        <v>421</v>
      </c>
      <c r="D5751" s="48">
        <v>35.991478526366649</v>
      </c>
      <c r="E5751" s="49">
        <v>39.741100000000003</v>
      </c>
      <c r="F5751" s="49">
        <v>2.945E-2</v>
      </c>
      <c r="G5751" s="49">
        <v>15.4169</v>
      </c>
      <c r="H5751" s="49">
        <v>0.29389500000000002</v>
      </c>
      <c r="I5751" s="49">
        <v>0.207451</v>
      </c>
      <c r="J5751" s="49">
        <v>44.469700000000003</v>
      </c>
      <c r="K5751" s="49">
        <v>0.22358900000000001</v>
      </c>
      <c r="L5751" s="49">
        <v>100.42375699999999</v>
      </c>
      <c r="M5751" s="47"/>
      <c r="N5751" s="50">
        <v>0.99640585763084011</v>
      </c>
      <c r="O5751" s="50">
        <v>5.8379060602851778E-4</v>
      </c>
      <c r="P5751" s="50">
        <v>0.32325811607269683</v>
      </c>
      <c r="Q5751" s="50">
        <v>5.9269665751529943E-3</v>
      </c>
      <c r="R5751" s="50">
        <v>4.4055248979930238E-3</v>
      </c>
      <c r="S5751" s="50">
        <v>1.6621458642975104</v>
      </c>
      <c r="T5751" s="50">
        <v>6.0062647173234575E-3</v>
      </c>
      <c r="U5751" s="50">
        <v>2.9999637769173977</v>
      </c>
      <c r="V5751" s="51">
        <v>83.71826997080862</v>
      </c>
      <c r="X5751" s="49">
        <v>0.212724</v>
      </c>
      <c r="Y5751" s="49">
        <v>54.826099999999997</v>
      </c>
      <c r="Z5751" s="49">
        <v>0.46482200000000001</v>
      </c>
      <c r="AA5751" s="49">
        <v>7.4206300000000001</v>
      </c>
      <c r="AB5751" s="49">
        <v>6.5909399999999998</v>
      </c>
      <c r="AC5751" s="49">
        <v>0.17769399999999999</v>
      </c>
      <c r="AD5751" s="49">
        <v>5.39621</v>
      </c>
      <c r="AE5751" s="226"/>
      <c r="AF5751" s="465" t="s">
        <v>1745</v>
      </c>
      <c r="AG5751" s="343">
        <v>30</v>
      </c>
      <c r="AH5751" s="343">
        <v>15</v>
      </c>
      <c r="AI5751" s="343"/>
      <c r="AJ5751" s="343"/>
      <c r="AK5751" s="343"/>
      <c r="AL5751" s="343"/>
      <c r="AM5751" s="343"/>
      <c r="AN5751" s="343"/>
      <c r="AO5751" s="343"/>
      <c r="AP5751" s="343"/>
      <c r="AQ5751" s="343"/>
      <c r="AR5751" s="343"/>
      <c r="AS5751" s="343"/>
      <c r="AT5751" s="343"/>
      <c r="AU5751" s="343"/>
      <c r="AV5751" s="343"/>
      <c r="AW5751" s="343"/>
      <c r="AX5751" s="343"/>
      <c r="AY5751" s="343"/>
      <c r="AZ5751" s="343"/>
      <c r="BA5751" s="343"/>
      <c r="BB5751" s="343"/>
      <c r="BC5751" s="343"/>
      <c r="BD5751" s="343"/>
      <c r="BE5751" s="475"/>
      <c r="BF5751" s="475"/>
      <c r="BG5751" s="475"/>
      <c r="BH5751" s="475"/>
      <c r="BI5751" s="475"/>
      <c r="BJ5751" s="475"/>
      <c r="BK5751" s="475"/>
      <c r="BL5751" s="475"/>
      <c r="BM5751" s="475"/>
      <c r="BN5751" s="475"/>
      <c r="BO5751" s="475"/>
      <c r="BP5751" s="306"/>
      <c r="BQ5751" s="496"/>
      <c r="BR5751" s="496"/>
      <c r="BS5751" s="496"/>
      <c r="BT5751" s="496"/>
      <c r="BU5751" s="496"/>
      <c r="BV5751" s="496"/>
    </row>
    <row r="5752" spans="1:74" s="52" customFormat="1" ht="12.75">
      <c r="A5752" s="45">
        <v>2346.9885393806389</v>
      </c>
      <c r="B5752" s="46" t="s">
        <v>416</v>
      </c>
      <c r="C5752" s="47" t="s">
        <v>421</v>
      </c>
      <c r="D5752" s="48">
        <v>39.991478526366649</v>
      </c>
      <c r="E5752" s="49">
        <v>39.762</v>
      </c>
      <c r="F5752" s="49">
        <v>3.1359999999999999E-2</v>
      </c>
      <c r="G5752" s="49">
        <v>15.1592</v>
      </c>
      <c r="H5752" s="49">
        <v>0.28739799999999999</v>
      </c>
      <c r="I5752" s="49">
        <v>0.22736799999999999</v>
      </c>
      <c r="J5752" s="49">
        <v>44.502000000000002</v>
      </c>
      <c r="K5752" s="49">
        <v>0.22328700000000001</v>
      </c>
      <c r="L5752" s="49">
        <v>100.22502299999999</v>
      </c>
      <c r="M5752" s="47"/>
      <c r="N5752" s="50">
        <v>0.99782086063617992</v>
      </c>
      <c r="O5752" s="50">
        <v>6.2220833886316611E-4</v>
      </c>
      <c r="P5752" s="50">
        <v>0.3181387973234957</v>
      </c>
      <c r="Q5752" s="50">
        <v>5.8011219085566312E-3</v>
      </c>
      <c r="R5752" s="50">
        <v>4.832806857983268E-3</v>
      </c>
      <c r="S5752" s="50">
        <v>1.664839736598114</v>
      </c>
      <c r="T5752" s="50">
        <v>6.0035128475438354E-3</v>
      </c>
      <c r="U5752" s="50">
        <v>2.999017603902522</v>
      </c>
      <c r="V5752" s="51">
        <v>83.95651834443548</v>
      </c>
      <c r="X5752" s="49">
        <v>0.21277499999999999</v>
      </c>
      <c r="Y5752" s="49">
        <v>49.749000000000002</v>
      </c>
      <c r="Z5752" s="49">
        <v>0.469414</v>
      </c>
      <c r="AA5752" s="49">
        <v>7.5675100000000004</v>
      </c>
      <c r="AB5752" s="49">
        <v>6.1304499999999997</v>
      </c>
      <c r="AC5752" s="49">
        <v>0.17755599999999999</v>
      </c>
      <c r="AD5752" s="49">
        <v>5.2918000000000003</v>
      </c>
      <c r="AE5752" s="226"/>
      <c r="AF5752" s="465" t="s">
        <v>1745</v>
      </c>
      <c r="AG5752" s="343">
        <v>30</v>
      </c>
      <c r="AH5752" s="343">
        <v>15</v>
      </c>
      <c r="AI5752" s="343"/>
      <c r="AJ5752" s="343"/>
      <c r="AK5752" s="343"/>
      <c r="AL5752" s="343"/>
      <c r="AM5752" s="343"/>
      <c r="AN5752" s="343"/>
      <c r="AO5752" s="343"/>
      <c r="AP5752" s="343"/>
      <c r="AQ5752" s="343"/>
      <c r="AR5752" s="343"/>
      <c r="AS5752" s="343"/>
      <c r="AT5752" s="343"/>
      <c r="AU5752" s="343"/>
      <c r="AV5752" s="343"/>
      <c r="AW5752" s="343"/>
      <c r="AX5752" s="343"/>
      <c r="AY5752" s="343"/>
      <c r="AZ5752" s="343"/>
      <c r="BA5752" s="343"/>
      <c r="BB5752" s="343"/>
      <c r="BC5752" s="343"/>
      <c r="BD5752" s="343"/>
      <c r="BE5752" s="475"/>
      <c r="BF5752" s="475"/>
      <c r="BG5752" s="475"/>
      <c r="BH5752" s="475"/>
      <c r="BI5752" s="475"/>
      <c r="BJ5752" s="475"/>
      <c r="BK5752" s="475"/>
      <c r="BL5752" s="475"/>
      <c r="BM5752" s="475"/>
      <c r="BN5752" s="475"/>
      <c r="BO5752" s="475"/>
      <c r="BP5752" s="306"/>
      <c r="BQ5752" s="496"/>
      <c r="BR5752" s="496"/>
      <c r="BS5752" s="496"/>
      <c r="BT5752" s="496"/>
      <c r="BU5752" s="496"/>
      <c r="BV5752" s="496"/>
    </row>
    <row r="5753" spans="1:74" s="52" customFormat="1" ht="12.75">
      <c r="A5753" s="45">
        <v>2346.9885393806389</v>
      </c>
      <c r="B5753" s="46" t="s">
        <v>416</v>
      </c>
      <c r="C5753" s="47" t="s">
        <v>421</v>
      </c>
      <c r="D5753" s="48">
        <v>43.991478526366649</v>
      </c>
      <c r="E5753" s="49">
        <v>39.718899999999998</v>
      </c>
      <c r="F5753" s="49">
        <v>5.0327999999999998E-2</v>
      </c>
      <c r="G5753" s="49">
        <v>14.9739</v>
      </c>
      <c r="H5753" s="49">
        <v>0.29521599999999998</v>
      </c>
      <c r="I5753" s="49">
        <v>0.19748499999999999</v>
      </c>
      <c r="J5753" s="49">
        <v>44.534399999999998</v>
      </c>
      <c r="K5753" s="49">
        <v>0.20825099999999999</v>
      </c>
      <c r="L5753" s="49">
        <v>100.024806</v>
      </c>
      <c r="M5753" s="47"/>
      <c r="N5753" s="50">
        <v>0.99757667841284747</v>
      </c>
      <c r="O5753" s="50">
        <v>9.993880736609102E-4</v>
      </c>
      <c r="P5753" s="50">
        <v>0.31451401132275353</v>
      </c>
      <c r="Q5753" s="50">
        <v>5.9639344174283173E-3</v>
      </c>
      <c r="R5753" s="50">
        <v>4.2011571645884736E-3</v>
      </c>
      <c r="S5753" s="50">
        <v>1.6674515596867872</v>
      </c>
      <c r="T5753" s="50">
        <v>5.6039444053858252E-3</v>
      </c>
      <c r="U5753" s="50">
        <v>2.9976819641355776</v>
      </c>
      <c r="V5753" s="51">
        <v>84.131207124725606</v>
      </c>
      <c r="X5753" s="49">
        <v>0.21279799999999999</v>
      </c>
      <c r="Y5753" s="49">
        <v>31.328099999999999</v>
      </c>
      <c r="Z5753" s="49">
        <v>0.47216200000000003</v>
      </c>
      <c r="AA5753" s="49">
        <v>7.3699199999999996</v>
      </c>
      <c r="AB5753" s="49">
        <v>7.0935899999999998</v>
      </c>
      <c r="AC5753" s="49">
        <v>0.177343</v>
      </c>
      <c r="AD5753" s="49">
        <v>5.6178100000000004</v>
      </c>
      <c r="AE5753" s="226"/>
      <c r="AF5753" s="465" t="s">
        <v>1745</v>
      </c>
      <c r="AG5753" s="343">
        <v>30</v>
      </c>
      <c r="AH5753" s="343">
        <v>15</v>
      </c>
      <c r="AI5753" s="343"/>
      <c r="AJ5753" s="343"/>
      <c r="AK5753" s="343"/>
      <c r="AL5753" s="343"/>
      <c r="AM5753" s="343"/>
      <c r="AN5753" s="343"/>
      <c r="AO5753" s="343"/>
      <c r="AP5753" s="343"/>
      <c r="AQ5753" s="343"/>
      <c r="AR5753" s="343"/>
      <c r="AS5753" s="343"/>
      <c r="AT5753" s="343"/>
      <c r="AU5753" s="343"/>
      <c r="AV5753" s="343"/>
      <c r="AW5753" s="343"/>
      <c r="AX5753" s="343"/>
      <c r="AY5753" s="343"/>
      <c r="AZ5753" s="343"/>
      <c r="BA5753" s="343"/>
      <c r="BB5753" s="343"/>
      <c r="BC5753" s="343"/>
      <c r="BD5753" s="343"/>
      <c r="BE5753" s="475"/>
      <c r="BF5753" s="475"/>
      <c r="BG5753" s="475"/>
      <c r="BH5753" s="475"/>
      <c r="BI5753" s="475"/>
      <c r="BJ5753" s="475"/>
      <c r="BK5753" s="475"/>
      <c r="BL5753" s="475"/>
      <c r="BM5753" s="475"/>
      <c r="BN5753" s="475"/>
      <c r="BO5753" s="475"/>
      <c r="BP5753" s="306"/>
      <c r="BQ5753" s="496"/>
      <c r="BR5753" s="496"/>
      <c r="BS5753" s="496"/>
      <c r="BT5753" s="496"/>
      <c r="BU5753" s="496"/>
      <c r="BV5753" s="496"/>
    </row>
    <row r="5754" spans="1:74" s="52" customFormat="1" ht="12.75">
      <c r="A5754" s="45">
        <v>2346.9885393806389</v>
      </c>
      <c r="B5754" s="46" t="s">
        <v>416</v>
      </c>
      <c r="C5754" s="47" t="s">
        <v>421</v>
      </c>
      <c r="D5754" s="48">
        <v>47.991478526366649</v>
      </c>
      <c r="E5754" s="49">
        <v>39.695700000000002</v>
      </c>
      <c r="F5754" s="49">
        <v>5.4452E-2</v>
      </c>
      <c r="G5754" s="49">
        <v>14.8248</v>
      </c>
      <c r="H5754" s="49">
        <v>0.33076299999999997</v>
      </c>
      <c r="I5754" s="49">
        <v>0.20682400000000001</v>
      </c>
      <c r="J5754" s="49">
        <v>44.687600000000003</v>
      </c>
      <c r="K5754" s="49">
        <v>0.20453199999999999</v>
      </c>
      <c r="L5754" s="49">
        <v>100.03270799999999</v>
      </c>
      <c r="M5754" s="47"/>
      <c r="N5754" s="50">
        <v>0.99677537718477349</v>
      </c>
      <c r="O5754" s="50">
        <v>1.0810432949203098E-3</v>
      </c>
      <c r="P5754" s="50">
        <v>0.31131401574197487</v>
      </c>
      <c r="Q5754" s="50">
        <v>6.6805874171999282E-3</v>
      </c>
      <c r="R5754" s="50">
        <v>4.3988637353563551E-3</v>
      </c>
      <c r="S5754" s="50">
        <v>1.6728207737639333</v>
      </c>
      <c r="T5754" s="50">
        <v>5.5026608839310511E-3</v>
      </c>
      <c r="U5754" s="50">
        <v>2.9994030600898549</v>
      </c>
      <c r="V5754" s="51">
        <v>84.309835330315494</v>
      </c>
      <c r="X5754" s="49">
        <v>0.212897</v>
      </c>
      <c r="Y5754" s="49">
        <v>29.3325</v>
      </c>
      <c r="Z5754" s="49">
        <v>0.47442099999999998</v>
      </c>
      <c r="AA5754" s="49">
        <v>6.7592100000000004</v>
      </c>
      <c r="AB5754" s="49">
        <v>6.4782900000000003</v>
      </c>
      <c r="AC5754" s="49">
        <v>0.17691100000000001</v>
      </c>
      <c r="AD5754" s="49">
        <v>5.8139200000000004</v>
      </c>
      <c r="AE5754" s="226"/>
      <c r="AF5754" s="465" t="s">
        <v>1745</v>
      </c>
      <c r="AG5754" s="343">
        <v>30</v>
      </c>
      <c r="AH5754" s="343">
        <v>15</v>
      </c>
      <c r="AI5754" s="343"/>
      <c r="AJ5754" s="343"/>
      <c r="AK5754" s="343"/>
      <c r="AL5754" s="343"/>
      <c r="AM5754" s="343"/>
      <c r="AN5754" s="343"/>
      <c r="AO5754" s="343"/>
      <c r="AP5754" s="343"/>
      <c r="AQ5754" s="343"/>
      <c r="AR5754" s="343"/>
      <c r="AS5754" s="343"/>
      <c r="AT5754" s="343"/>
      <c r="AU5754" s="343"/>
      <c r="AV5754" s="343"/>
      <c r="AW5754" s="343"/>
      <c r="AX5754" s="343"/>
      <c r="AY5754" s="343"/>
      <c r="AZ5754" s="343"/>
      <c r="BA5754" s="343"/>
      <c r="BB5754" s="343"/>
      <c r="BC5754" s="343"/>
      <c r="BD5754" s="343"/>
      <c r="BE5754" s="475"/>
      <c r="BF5754" s="475"/>
      <c r="BG5754" s="475"/>
      <c r="BH5754" s="475"/>
      <c r="BI5754" s="475"/>
      <c r="BJ5754" s="475"/>
      <c r="BK5754" s="475"/>
      <c r="BL5754" s="475"/>
      <c r="BM5754" s="475"/>
      <c r="BN5754" s="475"/>
      <c r="BO5754" s="475"/>
      <c r="BP5754" s="306"/>
      <c r="BQ5754" s="496"/>
      <c r="BR5754" s="496"/>
      <c r="BS5754" s="496"/>
      <c r="BT5754" s="496"/>
      <c r="BU5754" s="496"/>
      <c r="BV5754" s="496"/>
    </row>
    <row r="5755" spans="1:74" s="52" customFormat="1" ht="12.75">
      <c r="A5755" s="45">
        <v>2346.9885393806389</v>
      </c>
      <c r="B5755" s="46" t="s">
        <v>416</v>
      </c>
      <c r="C5755" s="47" t="s">
        <v>421</v>
      </c>
      <c r="D5755" s="48">
        <v>51.991478526366649</v>
      </c>
      <c r="E5755" s="49">
        <v>39.8142</v>
      </c>
      <c r="F5755" s="49">
        <v>3.8709E-2</v>
      </c>
      <c r="G5755" s="49">
        <v>14.6439</v>
      </c>
      <c r="H5755" s="49">
        <v>0.28198899999999999</v>
      </c>
      <c r="I5755" s="49">
        <v>0.19752</v>
      </c>
      <c r="J5755" s="49">
        <v>44.895000000000003</v>
      </c>
      <c r="K5755" s="49">
        <v>0.22888800000000001</v>
      </c>
      <c r="L5755" s="49">
        <v>100.1347</v>
      </c>
      <c r="M5755" s="47"/>
      <c r="N5755" s="50">
        <v>0.99750060179673661</v>
      </c>
      <c r="O5755" s="50">
        <v>7.6676545725619914E-4</v>
      </c>
      <c r="P5755" s="50">
        <v>0.30682300648908656</v>
      </c>
      <c r="Q5755" s="50">
        <v>5.6826542422171739E-3</v>
      </c>
      <c r="R5755" s="50">
        <v>4.1915243049029391E-3</v>
      </c>
      <c r="S5755" s="50">
        <v>1.6768016555658594</v>
      </c>
      <c r="T5755" s="50">
        <v>6.1440656064354702E-3</v>
      </c>
      <c r="U5755" s="50">
        <v>2.9989288047379135</v>
      </c>
      <c r="V5755" s="51">
        <v>84.532204486143485</v>
      </c>
      <c r="X5755" s="49">
        <v>0.21260299999999999</v>
      </c>
      <c r="Y5755" s="49">
        <v>42.802399999999999</v>
      </c>
      <c r="Z5755" s="49">
        <v>0.478161</v>
      </c>
      <c r="AA5755" s="49">
        <v>7.8196399999999997</v>
      </c>
      <c r="AB5755" s="49">
        <v>6.8805899999999998</v>
      </c>
      <c r="AC5755" s="49">
        <v>0.176373</v>
      </c>
      <c r="AD5755" s="49">
        <v>5.1668399999999997</v>
      </c>
      <c r="AE5755" s="226"/>
      <c r="AF5755" s="465" t="s">
        <v>1745</v>
      </c>
      <c r="AG5755" s="343">
        <v>30</v>
      </c>
      <c r="AH5755" s="343">
        <v>15</v>
      </c>
      <c r="AI5755" s="343"/>
      <c r="AJ5755" s="343"/>
      <c r="AK5755" s="343"/>
      <c r="AL5755" s="343"/>
      <c r="AM5755" s="343"/>
      <c r="AN5755" s="343"/>
      <c r="AO5755" s="343"/>
      <c r="AP5755" s="343"/>
      <c r="AQ5755" s="343"/>
      <c r="AR5755" s="343"/>
      <c r="AS5755" s="343"/>
      <c r="AT5755" s="343"/>
      <c r="AU5755" s="343"/>
      <c r="AV5755" s="343"/>
      <c r="AW5755" s="343"/>
      <c r="AX5755" s="343"/>
      <c r="AY5755" s="343"/>
      <c r="AZ5755" s="343"/>
      <c r="BA5755" s="343"/>
      <c r="BB5755" s="343"/>
      <c r="BC5755" s="343"/>
      <c r="BD5755" s="343"/>
      <c r="BE5755" s="475"/>
      <c r="BF5755" s="475"/>
      <c r="BG5755" s="475"/>
      <c r="BH5755" s="475"/>
      <c r="BI5755" s="475"/>
      <c r="BJ5755" s="475"/>
      <c r="BK5755" s="475"/>
      <c r="BL5755" s="475"/>
      <c r="BM5755" s="475"/>
      <c r="BN5755" s="475"/>
      <c r="BO5755" s="475"/>
      <c r="BP5755" s="306"/>
      <c r="BQ5755" s="496"/>
      <c r="BR5755" s="496"/>
      <c r="BS5755" s="496"/>
      <c r="BT5755" s="496"/>
      <c r="BU5755" s="496"/>
      <c r="BV5755" s="496"/>
    </row>
    <row r="5756" spans="1:74" s="52" customFormat="1" ht="12.75">
      <c r="A5756" s="45">
        <v>2346.9885393806389</v>
      </c>
      <c r="B5756" s="46" t="s">
        <v>416</v>
      </c>
      <c r="C5756" s="47" t="s">
        <v>421</v>
      </c>
      <c r="D5756" s="48">
        <v>55.991478526366649</v>
      </c>
      <c r="E5756" s="49">
        <v>39.822000000000003</v>
      </c>
      <c r="F5756" s="49">
        <v>6.0219000000000002E-2</v>
      </c>
      <c r="G5756" s="49">
        <v>14.4733</v>
      </c>
      <c r="H5756" s="49">
        <v>0.32170900000000002</v>
      </c>
      <c r="I5756" s="49">
        <v>0.18512600000000001</v>
      </c>
      <c r="J5756" s="49">
        <v>44.980699999999999</v>
      </c>
      <c r="K5756" s="49">
        <v>0.214645</v>
      </c>
      <c r="L5756" s="49">
        <v>100.09013</v>
      </c>
      <c r="M5756" s="47"/>
      <c r="N5756" s="50">
        <v>0.99737989716994624</v>
      </c>
      <c r="O5756" s="50">
        <v>1.1924673501157628E-3</v>
      </c>
      <c r="P5756" s="50">
        <v>0.30315246271159918</v>
      </c>
      <c r="Q5756" s="50">
        <v>6.4810391598755287E-3</v>
      </c>
      <c r="R5756" s="50">
        <v>3.9272694492916435E-3</v>
      </c>
      <c r="S5756" s="50">
        <v>1.6794701826101552</v>
      </c>
      <c r="T5756" s="50">
        <v>5.759913564499921E-3</v>
      </c>
      <c r="U5756" s="50">
        <v>2.9983205440535965</v>
      </c>
      <c r="V5756" s="51">
        <v>84.709522842033252</v>
      </c>
      <c r="X5756" s="49">
        <v>0.212592</v>
      </c>
      <c r="Y5756" s="49">
        <v>27.650300000000001</v>
      </c>
      <c r="Z5756" s="49">
        <v>0.48091200000000001</v>
      </c>
      <c r="AA5756" s="49">
        <v>6.9581299999999997</v>
      </c>
      <c r="AB5756" s="49">
        <v>7.5576800000000004</v>
      </c>
      <c r="AC5756" s="49">
        <v>0.17618200000000001</v>
      </c>
      <c r="AD5756" s="49">
        <v>5.6055099999999998</v>
      </c>
      <c r="AE5756" s="226"/>
      <c r="AF5756" s="465" t="s">
        <v>1745</v>
      </c>
      <c r="AG5756" s="343">
        <v>30</v>
      </c>
      <c r="AH5756" s="343">
        <v>15</v>
      </c>
      <c r="AI5756" s="343"/>
      <c r="AJ5756" s="343"/>
      <c r="AK5756" s="343"/>
      <c r="AL5756" s="343"/>
      <c r="AM5756" s="343"/>
      <c r="AN5756" s="343"/>
      <c r="AO5756" s="343"/>
      <c r="AP5756" s="343"/>
      <c r="AQ5756" s="343"/>
      <c r="AR5756" s="343"/>
      <c r="AS5756" s="343"/>
      <c r="AT5756" s="343"/>
      <c r="AU5756" s="343"/>
      <c r="AV5756" s="343"/>
      <c r="AW5756" s="343"/>
      <c r="AX5756" s="343"/>
      <c r="AY5756" s="343"/>
      <c r="AZ5756" s="343"/>
      <c r="BA5756" s="343"/>
      <c r="BB5756" s="343"/>
      <c r="BC5756" s="343"/>
      <c r="BD5756" s="343"/>
      <c r="BE5756" s="475"/>
      <c r="BF5756" s="475"/>
      <c r="BG5756" s="475"/>
      <c r="BH5756" s="475"/>
      <c r="BI5756" s="475"/>
      <c r="BJ5756" s="475"/>
      <c r="BK5756" s="475"/>
      <c r="BL5756" s="475"/>
      <c r="BM5756" s="475"/>
      <c r="BN5756" s="475"/>
      <c r="BO5756" s="475"/>
      <c r="BP5756" s="306"/>
      <c r="BQ5756" s="496"/>
      <c r="BR5756" s="496"/>
      <c r="BS5756" s="496"/>
      <c r="BT5756" s="496"/>
      <c r="BU5756" s="496"/>
      <c r="BV5756" s="496"/>
    </row>
    <row r="5757" spans="1:74" s="52" customFormat="1" ht="12.75">
      <c r="A5757" s="45">
        <v>2346.9885393806389</v>
      </c>
      <c r="B5757" s="46" t="s">
        <v>416</v>
      </c>
      <c r="C5757" s="47" t="s">
        <v>421</v>
      </c>
      <c r="D5757" s="48">
        <v>59.991478526366649</v>
      </c>
      <c r="E5757" s="49">
        <v>39.999099999999999</v>
      </c>
      <c r="F5757" s="49">
        <v>5.4108999999999997E-2</v>
      </c>
      <c r="G5757" s="49">
        <v>14.362399999999999</v>
      </c>
      <c r="H5757" s="49">
        <v>0.31436500000000001</v>
      </c>
      <c r="I5757" s="49">
        <v>0.187999</v>
      </c>
      <c r="J5757" s="49">
        <v>45.092399999999998</v>
      </c>
      <c r="K5757" s="49">
        <v>0.216499</v>
      </c>
      <c r="L5757" s="49">
        <v>100.25967899999999</v>
      </c>
      <c r="M5757" s="47"/>
      <c r="N5757" s="50">
        <v>0.99922950815563072</v>
      </c>
      <c r="O5757" s="50">
        <v>1.0687101986375977E-3</v>
      </c>
      <c r="P5757" s="50">
        <v>0.30005304812802169</v>
      </c>
      <c r="Q5757" s="50">
        <v>6.3167415942183471E-3</v>
      </c>
      <c r="R5757" s="50">
        <v>3.9779224245792113E-3</v>
      </c>
      <c r="S5757" s="50">
        <v>1.6792947392475748</v>
      </c>
      <c r="T5757" s="50">
        <v>5.7946681963840846E-3</v>
      </c>
      <c r="U5757" s="50">
        <v>2.9967012491123963</v>
      </c>
      <c r="V5757" s="51">
        <v>84.840812208860982</v>
      </c>
      <c r="X5757" s="49">
        <v>0.212113</v>
      </c>
      <c r="Y5757" s="49">
        <v>30.221900000000002</v>
      </c>
      <c r="Z5757" s="49">
        <v>0.482651</v>
      </c>
      <c r="AA5757" s="49">
        <v>6.9559800000000003</v>
      </c>
      <c r="AB5757" s="49">
        <v>7.3621600000000003</v>
      </c>
      <c r="AC5757" s="49">
        <v>0.17593200000000001</v>
      </c>
      <c r="AD5757" s="49">
        <v>5.5889800000000003</v>
      </c>
      <c r="AE5757" s="226"/>
      <c r="AF5757" s="465" t="s">
        <v>1745</v>
      </c>
      <c r="AG5757" s="343">
        <v>30</v>
      </c>
      <c r="AH5757" s="343">
        <v>15</v>
      </c>
      <c r="AI5757" s="343"/>
      <c r="AJ5757" s="343"/>
      <c r="AK5757" s="343"/>
      <c r="AL5757" s="343"/>
      <c r="AM5757" s="343"/>
      <c r="AN5757" s="343"/>
      <c r="AO5757" s="343"/>
      <c r="AP5757" s="343"/>
      <c r="AQ5757" s="343"/>
      <c r="AR5757" s="343"/>
      <c r="AS5757" s="343"/>
      <c r="AT5757" s="343"/>
      <c r="AU5757" s="343"/>
      <c r="AV5757" s="343"/>
      <c r="AW5757" s="343"/>
      <c r="AX5757" s="343"/>
      <c r="AY5757" s="343"/>
      <c r="AZ5757" s="343"/>
      <c r="BA5757" s="343"/>
      <c r="BB5757" s="343"/>
      <c r="BC5757" s="343"/>
      <c r="BD5757" s="343"/>
      <c r="BE5757" s="475"/>
      <c r="BF5757" s="475"/>
      <c r="BG5757" s="475"/>
      <c r="BH5757" s="475"/>
      <c r="BI5757" s="475"/>
      <c r="BJ5757" s="475"/>
      <c r="BK5757" s="475"/>
      <c r="BL5757" s="475"/>
      <c r="BM5757" s="475"/>
      <c r="BN5757" s="475"/>
      <c r="BO5757" s="475"/>
      <c r="BP5757" s="306"/>
      <c r="BQ5757" s="496"/>
      <c r="BR5757" s="496"/>
      <c r="BS5757" s="496"/>
      <c r="BT5757" s="496"/>
      <c r="BU5757" s="496"/>
      <c r="BV5757" s="496"/>
    </row>
    <row r="5758" spans="1:74" s="52" customFormat="1" ht="12.75">
      <c r="A5758" s="45">
        <v>2346.9885393806389</v>
      </c>
      <c r="B5758" s="46" t="s">
        <v>416</v>
      </c>
      <c r="C5758" s="47" t="s">
        <v>421</v>
      </c>
      <c r="D5758" s="48">
        <v>63.991478526366649</v>
      </c>
      <c r="E5758" s="49">
        <v>39.944899999999997</v>
      </c>
      <c r="F5758" s="49">
        <v>8.0745999999999998E-2</v>
      </c>
      <c r="G5758" s="49">
        <v>14.3255</v>
      </c>
      <c r="H5758" s="49">
        <v>0.347499</v>
      </c>
      <c r="I5758" s="49">
        <v>0.180035</v>
      </c>
      <c r="J5758" s="49">
        <v>45.147500000000001</v>
      </c>
      <c r="K5758" s="49">
        <v>0.208151</v>
      </c>
      <c r="L5758" s="49">
        <v>100.27156099999999</v>
      </c>
      <c r="M5758" s="47"/>
      <c r="N5758" s="50">
        <v>0.99767200967785308</v>
      </c>
      <c r="O5758" s="50">
        <v>1.5944939737908012E-3</v>
      </c>
      <c r="P5758" s="50">
        <v>0.29922111209988206</v>
      </c>
      <c r="Q5758" s="50">
        <v>6.9811006784501308E-3</v>
      </c>
      <c r="R5758" s="50">
        <v>3.8086330521152432E-3</v>
      </c>
      <c r="S5758" s="50">
        <v>1.6810038261681357</v>
      </c>
      <c r="T5758" s="50">
        <v>5.5700949558871926E-3</v>
      </c>
      <c r="U5758" s="50">
        <v>2.9969471811955977</v>
      </c>
      <c r="V5758" s="51">
        <v>84.889539247920368</v>
      </c>
      <c r="X5758" s="49">
        <v>0.212203</v>
      </c>
      <c r="Y5758" s="49">
        <v>20.497499999999999</v>
      </c>
      <c r="Z5758" s="49">
        <v>0.482684</v>
      </c>
      <c r="AA5758" s="49">
        <v>6.4535400000000003</v>
      </c>
      <c r="AB5758" s="49">
        <v>7.4586800000000002</v>
      </c>
      <c r="AC5758" s="49">
        <v>0.17577300000000001</v>
      </c>
      <c r="AD5758" s="49">
        <v>5.7527200000000001</v>
      </c>
      <c r="AE5758" s="226"/>
      <c r="AF5758" s="465" t="s">
        <v>1745</v>
      </c>
      <c r="AG5758" s="343">
        <v>30</v>
      </c>
      <c r="AH5758" s="343">
        <v>15</v>
      </c>
      <c r="AI5758" s="343"/>
      <c r="AJ5758" s="343"/>
      <c r="AK5758" s="343"/>
      <c r="AL5758" s="343"/>
      <c r="AM5758" s="343"/>
      <c r="AN5758" s="343"/>
      <c r="AO5758" s="343"/>
      <c r="AP5758" s="343"/>
      <c r="AQ5758" s="343"/>
      <c r="AR5758" s="343"/>
      <c r="AS5758" s="343"/>
      <c r="AT5758" s="343"/>
      <c r="AU5758" s="343"/>
      <c r="AV5758" s="343"/>
      <c r="AW5758" s="343"/>
      <c r="AX5758" s="343"/>
      <c r="AY5758" s="343"/>
      <c r="AZ5758" s="343"/>
      <c r="BA5758" s="343"/>
      <c r="BB5758" s="343"/>
      <c r="BC5758" s="343"/>
      <c r="BD5758" s="343"/>
      <c r="BE5758" s="475"/>
      <c r="BF5758" s="475"/>
      <c r="BG5758" s="475"/>
      <c r="BH5758" s="475"/>
      <c r="BI5758" s="475"/>
      <c r="BJ5758" s="475"/>
      <c r="BK5758" s="475"/>
      <c r="BL5758" s="475"/>
      <c r="BM5758" s="475"/>
      <c r="BN5758" s="475"/>
      <c r="BO5758" s="475"/>
      <c r="BP5758" s="306"/>
      <c r="BQ5758" s="496"/>
      <c r="BR5758" s="496"/>
      <c r="BS5758" s="496"/>
      <c r="BT5758" s="496"/>
      <c r="BU5758" s="496"/>
      <c r="BV5758" s="496"/>
    </row>
    <row r="5759" spans="1:74" s="52" customFormat="1" ht="12.75">
      <c r="A5759" s="45">
        <v>2346.9885393806389</v>
      </c>
      <c r="B5759" s="46" t="s">
        <v>416</v>
      </c>
      <c r="C5759" s="47" t="s">
        <v>421</v>
      </c>
      <c r="D5759" s="48">
        <v>67.991478526366649</v>
      </c>
      <c r="E5759" s="49">
        <v>39.943800000000003</v>
      </c>
      <c r="F5759" s="49">
        <v>5.9084999999999999E-2</v>
      </c>
      <c r="G5759" s="49">
        <v>14.327</v>
      </c>
      <c r="H5759" s="49">
        <v>0.26204499999999997</v>
      </c>
      <c r="I5759" s="49">
        <v>0.16672000000000001</v>
      </c>
      <c r="J5759" s="49">
        <v>45.071300000000001</v>
      </c>
      <c r="K5759" s="49">
        <v>0.194938</v>
      </c>
      <c r="L5759" s="49">
        <v>100.069033</v>
      </c>
      <c r="M5759" s="47"/>
      <c r="N5759" s="50">
        <v>0.99911457641016266</v>
      </c>
      <c r="O5759" s="50">
        <v>1.1684727038303927E-3</v>
      </c>
      <c r="P5759" s="50">
        <v>0.2996933949345702</v>
      </c>
      <c r="Q5759" s="50">
        <v>5.2721248514433633E-3</v>
      </c>
      <c r="R5759" s="50">
        <v>3.532151780324577E-3</v>
      </c>
      <c r="S5759" s="50">
        <v>1.6806394236563464</v>
      </c>
      <c r="T5759" s="50">
        <v>5.2242033105220241E-3</v>
      </c>
      <c r="U5759" s="50">
        <v>2.9959457244921919</v>
      </c>
      <c r="V5759" s="51">
        <v>84.866513743492192</v>
      </c>
      <c r="X5759" s="49">
        <v>0.21220700000000001</v>
      </c>
      <c r="Y5759" s="49">
        <v>28.500599999999999</v>
      </c>
      <c r="Z5759" s="49">
        <v>0.48293700000000001</v>
      </c>
      <c r="AA5759" s="49">
        <v>8.4224800000000002</v>
      </c>
      <c r="AB5759" s="49">
        <v>7.9723199999999999</v>
      </c>
      <c r="AC5759" s="49">
        <v>0.17586199999999999</v>
      </c>
      <c r="AD5759" s="49">
        <v>6.0570899999999996</v>
      </c>
      <c r="AE5759" s="226"/>
      <c r="AF5759" s="465" t="s">
        <v>1745</v>
      </c>
      <c r="AG5759" s="343">
        <v>30</v>
      </c>
      <c r="AH5759" s="343">
        <v>15</v>
      </c>
      <c r="AI5759" s="343"/>
      <c r="AJ5759" s="343"/>
      <c r="AK5759" s="343"/>
      <c r="AL5759" s="343"/>
      <c r="AM5759" s="343"/>
      <c r="AN5759" s="343"/>
      <c r="AO5759" s="343"/>
      <c r="AP5759" s="343"/>
      <c r="AQ5759" s="343"/>
      <c r="AR5759" s="343"/>
      <c r="AS5759" s="343"/>
      <c r="AT5759" s="343"/>
      <c r="AU5759" s="343"/>
      <c r="AV5759" s="343"/>
      <c r="AW5759" s="343"/>
      <c r="AX5759" s="343"/>
      <c r="AY5759" s="343"/>
      <c r="AZ5759" s="343"/>
      <c r="BA5759" s="343"/>
      <c r="BB5759" s="343"/>
      <c r="BC5759" s="343"/>
      <c r="BD5759" s="343"/>
      <c r="BE5759" s="475"/>
      <c r="BF5759" s="475"/>
      <c r="BG5759" s="475"/>
      <c r="BH5759" s="475"/>
      <c r="BI5759" s="475"/>
      <c r="BJ5759" s="475"/>
      <c r="BK5759" s="475"/>
      <c r="BL5759" s="475"/>
      <c r="BM5759" s="475"/>
      <c r="BN5759" s="475"/>
      <c r="BO5759" s="475"/>
      <c r="BP5759" s="306"/>
      <c r="BQ5759" s="496"/>
      <c r="BR5759" s="496"/>
      <c r="BS5759" s="496"/>
      <c r="BT5759" s="496"/>
      <c r="BU5759" s="496"/>
      <c r="BV5759" s="496"/>
    </row>
    <row r="5760" spans="1:74" s="52" customFormat="1" ht="12.75">
      <c r="A5760" s="45">
        <v>2346.9885393806389</v>
      </c>
      <c r="B5760" s="46" t="s">
        <v>416</v>
      </c>
      <c r="C5760" s="47" t="s">
        <v>421</v>
      </c>
      <c r="D5760" s="48">
        <v>71.991478526366649</v>
      </c>
      <c r="E5760" s="49">
        <v>39.931600000000003</v>
      </c>
      <c r="F5760" s="49">
        <v>2.7362000000000001E-2</v>
      </c>
      <c r="G5760" s="49">
        <v>14.210800000000001</v>
      </c>
      <c r="H5760" s="49">
        <v>0.30034699999999998</v>
      </c>
      <c r="I5760" s="49">
        <v>0.203296</v>
      </c>
      <c r="J5760" s="49">
        <v>45.160299999999999</v>
      </c>
      <c r="K5760" s="49">
        <v>0.226657</v>
      </c>
      <c r="L5760" s="49">
        <v>100.10122</v>
      </c>
      <c r="M5760" s="47"/>
      <c r="N5760" s="50">
        <v>0.99868446818746404</v>
      </c>
      <c r="O5760" s="50">
        <v>5.4104680553807699E-4</v>
      </c>
      <c r="P5760" s="50">
        <v>0.29722552641909494</v>
      </c>
      <c r="Q5760" s="50">
        <v>6.0419729186734902E-3</v>
      </c>
      <c r="R5760" s="50">
        <v>4.3065169060940234E-3</v>
      </c>
      <c r="S5760" s="50">
        <v>1.6837474361281584</v>
      </c>
      <c r="T5760" s="50">
        <v>6.0734906502296453E-3</v>
      </c>
      <c r="U5760" s="50">
        <v>2.9978247847439885</v>
      </c>
      <c r="V5760" s="51">
        <v>84.995982679293874</v>
      </c>
      <c r="X5760" s="49">
        <v>0.21232999999999999</v>
      </c>
      <c r="Y5760" s="49">
        <v>57.348100000000002</v>
      </c>
      <c r="Z5760" s="49">
        <v>0.48511300000000002</v>
      </c>
      <c r="AA5760" s="49">
        <v>7.2897400000000001</v>
      </c>
      <c r="AB5760" s="49">
        <v>6.7249100000000004</v>
      </c>
      <c r="AC5760" s="49">
        <v>0.17568500000000001</v>
      </c>
      <c r="AD5760" s="49">
        <v>5.2228399999999997</v>
      </c>
      <c r="AE5760" s="226"/>
      <c r="AF5760" s="465" t="s">
        <v>1745</v>
      </c>
      <c r="AG5760" s="343">
        <v>30</v>
      </c>
      <c r="AH5760" s="343">
        <v>15</v>
      </c>
      <c r="AI5760" s="343"/>
      <c r="AJ5760" s="343"/>
      <c r="AK5760" s="343"/>
      <c r="AL5760" s="343"/>
      <c r="AM5760" s="343"/>
      <c r="AN5760" s="343"/>
      <c r="AO5760" s="343"/>
      <c r="AP5760" s="343"/>
      <c r="AQ5760" s="343"/>
      <c r="AR5760" s="343"/>
      <c r="AS5760" s="343"/>
      <c r="AT5760" s="343"/>
      <c r="AU5760" s="343"/>
      <c r="AV5760" s="343"/>
      <c r="AW5760" s="343"/>
      <c r="AX5760" s="343"/>
      <c r="AY5760" s="343"/>
      <c r="AZ5760" s="343"/>
      <c r="BA5760" s="343"/>
      <c r="BB5760" s="343"/>
      <c r="BC5760" s="343"/>
      <c r="BD5760" s="343"/>
      <c r="BE5760" s="475"/>
      <c r="BF5760" s="475"/>
      <c r="BG5760" s="475"/>
      <c r="BH5760" s="475"/>
      <c r="BI5760" s="475"/>
      <c r="BJ5760" s="475"/>
      <c r="BK5760" s="475"/>
      <c r="BL5760" s="475"/>
      <c r="BM5760" s="475"/>
      <c r="BN5760" s="475"/>
      <c r="BO5760" s="475"/>
      <c r="BP5760" s="306"/>
      <c r="BQ5760" s="496"/>
      <c r="BR5760" s="496"/>
      <c r="BS5760" s="496"/>
      <c r="BT5760" s="496"/>
      <c r="BU5760" s="496"/>
      <c r="BV5760" s="496"/>
    </row>
    <row r="5761" spans="1:74" s="52" customFormat="1" ht="12.75">
      <c r="A5761" s="45">
        <v>2346.9885393806389</v>
      </c>
      <c r="B5761" s="46" t="s">
        <v>416</v>
      </c>
      <c r="C5761" s="47" t="s">
        <v>421</v>
      </c>
      <c r="D5761" s="48">
        <v>75.991478526366649</v>
      </c>
      <c r="E5761" s="49">
        <v>39.827100000000002</v>
      </c>
      <c r="F5761" s="49">
        <v>7.6892000000000002E-2</v>
      </c>
      <c r="G5761" s="49">
        <v>14.2822</v>
      </c>
      <c r="H5761" s="49">
        <v>0.26906799999999997</v>
      </c>
      <c r="I5761" s="49">
        <v>0.21890699999999999</v>
      </c>
      <c r="J5761" s="49">
        <v>45.127099999999999</v>
      </c>
      <c r="K5761" s="49">
        <v>0.21962300000000001</v>
      </c>
      <c r="L5761" s="49">
        <v>100.07295599999999</v>
      </c>
      <c r="M5761" s="47"/>
      <c r="N5761" s="50">
        <v>0.99645189747954499</v>
      </c>
      <c r="O5761" s="50">
        <v>1.5210175541984984E-3</v>
      </c>
      <c r="P5761" s="50">
        <v>0.29883314012410217</v>
      </c>
      <c r="Q5761" s="50">
        <v>5.414814671519802E-3</v>
      </c>
      <c r="R5761" s="50">
        <v>4.6389857926316842E-3</v>
      </c>
      <c r="S5761" s="50">
        <v>1.6831531139998346</v>
      </c>
      <c r="T5761" s="50">
        <v>5.8872587121720664E-3</v>
      </c>
      <c r="U5761" s="50">
        <v>2.9974355080266886</v>
      </c>
      <c r="V5761" s="51">
        <v>84.9225422475904</v>
      </c>
      <c r="X5761" s="49">
        <v>0.21262500000000001</v>
      </c>
      <c r="Y5761" s="49">
        <v>21.564</v>
      </c>
      <c r="Z5761" s="49">
        <v>0.48406500000000002</v>
      </c>
      <c r="AA5761" s="49">
        <v>8.1645099999999999</v>
      </c>
      <c r="AB5761" s="49">
        <v>6.2592100000000004</v>
      </c>
      <c r="AC5761" s="49">
        <v>0.175761</v>
      </c>
      <c r="AD5761" s="49">
        <v>5.2602399999999996</v>
      </c>
      <c r="AE5761" s="226"/>
      <c r="AF5761" s="465" t="s">
        <v>1745</v>
      </c>
      <c r="AG5761" s="343">
        <v>30</v>
      </c>
      <c r="AH5761" s="343">
        <v>15</v>
      </c>
      <c r="AI5761" s="343"/>
      <c r="AJ5761" s="343"/>
      <c r="AK5761" s="343"/>
      <c r="AL5761" s="343"/>
      <c r="AM5761" s="343"/>
      <c r="AN5761" s="343"/>
      <c r="AO5761" s="343"/>
      <c r="AP5761" s="343"/>
      <c r="AQ5761" s="343"/>
      <c r="AR5761" s="343"/>
      <c r="AS5761" s="343"/>
      <c r="AT5761" s="343"/>
      <c r="AU5761" s="343"/>
      <c r="AV5761" s="343"/>
      <c r="AW5761" s="343"/>
      <c r="AX5761" s="343"/>
      <c r="AY5761" s="343"/>
      <c r="AZ5761" s="343"/>
      <c r="BA5761" s="343"/>
      <c r="BB5761" s="343"/>
      <c r="BC5761" s="343"/>
      <c r="BD5761" s="343"/>
      <c r="BE5761" s="475"/>
      <c r="BF5761" s="475"/>
      <c r="BG5761" s="475"/>
      <c r="BH5761" s="475"/>
      <c r="BI5761" s="475"/>
      <c r="BJ5761" s="475"/>
      <c r="BK5761" s="475"/>
      <c r="BL5761" s="475"/>
      <c r="BM5761" s="475"/>
      <c r="BN5761" s="475"/>
      <c r="BO5761" s="475"/>
      <c r="BP5761" s="306"/>
      <c r="BQ5761" s="496"/>
      <c r="BR5761" s="496"/>
      <c r="BS5761" s="496"/>
      <c r="BT5761" s="496"/>
      <c r="BU5761" s="496"/>
      <c r="BV5761" s="496"/>
    </row>
    <row r="5762" spans="1:74" s="52" customFormat="1" ht="12.75">
      <c r="A5762" s="38"/>
      <c r="B5762" s="46"/>
      <c r="C5762" s="47"/>
      <c r="D5762" s="48"/>
      <c r="E5762" s="49"/>
      <c r="F5762" s="49"/>
      <c r="G5762" s="49"/>
      <c r="H5762" s="49"/>
      <c r="I5762" s="49"/>
      <c r="J5762" s="49"/>
      <c r="K5762" s="49"/>
      <c r="L5762" s="49"/>
      <c r="M5762" s="47"/>
      <c r="N5762" s="50"/>
      <c r="O5762" s="50"/>
      <c r="P5762" s="50"/>
      <c r="Q5762" s="50"/>
      <c r="R5762" s="50"/>
      <c r="S5762" s="50"/>
      <c r="T5762" s="50"/>
      <c r="U5762" s="50"/>
      <c r="V5762" s="51"/>
      <c r="AE5762" s="312"/>
      <c r="AF5762" s="312"/>
      <c r="AG5762" s="312"/>
      <c r="AH5762" s="312"/>
      <c r="AI5762" s="312"/>
      <c r="AJ5762" s="312"/>
      <c r="AK5762" s="312"/>
      <c r="AL5762" s="312"/>
      <c r="AM5762" s="312"/>
      <c r="AN5762" s="312"/>
      <c r="AO5762" s="312"/>
      <c r="AP5762" s="312"/>
      <c r="AQ5762" s="312"/>
      <c r="AR5762" s="312"/>
      <c r="AS5762" s="312"/>
      <c r="AT5762" s="312"/>
      <c r="AU5762" s="312"/>
      <c r="AV5762" s="312"/>
      <c r="AW5762" s="312"/>
      <c r="AX5762" s="312"/>
      <c r="AY5762" s="312"/>
      <c r="AZ5762" s="312"/>
      <c r="BA5762" s="312"/>
      <c r="BB5762" s="312"/>
      <c r="BC5762" s="312"/>
      <c r="BD5762" s="312"/>
      <c r="BE5762" s="306"/>
      <c r="BF5762" s="306"/>
      <c r="BG5762" s="306"/>
      <c r="BH5762" s="306"/>
      <c r="BI5762" s="306"/>
      <c r="BJ5762" s="306"/>
      <c r="BK5762" s="306"/>
      <c r="BL5762" s="306"/>
      <c r="BM5762" s="306"/>
      <c r="BN5762" s="306"/>
      <c r="BO5762" s="306"/>
      <c r="BP5762" s="306"/>
      <c r="BQ5762" s="496"/>
      <c r="BR5762" s="496"/>
      <c r="BS5762" s="496"/>
      <c r="BT5762" s="496"/>
      <c r="BU5762" s="496"/>
      <c r="BV5762" s="496"/>
    </row>
    <row r="5763" spans="1:74" s="52" customFormat="1" ht="12.75">
      <c r="A5763" s="45">
        <v>2346.9885393806389</v>
      </c>
      <c r="B5763" s="46" t="s">
        <v>416</v>
      </c>
      <c r="C5763" s="47" t="s">
        <v>422</v>
      </c>
      <c r="D5763" s="48">
        <v>0</v>
      </c>
      <c r="E5763" s="49">
        <v>38.037399999999998</v>
      </c>
      <c r="F5763" s="49">
        <v>2.6459999999999999E-3</v>
      </c>
      <c r="G5763" s="49">
        <v>24.1631</v>
      </c>
      <c r="H5763" s="49">
        <v>0.19151199999999999</v>
      </c>
      <c r="I5763" s="49">
        <v>0.28931899999999999</v>
      </c>
      <c r="J5763" s="49">
        <v>36.6614</v>
      </c>
      <c r="K5763" s="49">
        <v>0.30770799999999998</v>
      </c>
      <c r="L5763" s="49">
        <v>99.679430000000011</v>
      </c>
      <c r="M5763" s="47"/>
      <c r="N5763" s="50">
        <v>1.0025422946608038</v>
      </c>
      <c r="O5763" s="50">
        <v>5.5138777722420128E-5</v>
      </c>
      <c r="P5763" s="50">
        <v>0.53259921878550887</v>
      </c>
      <c r="Q5763" s="50">
        <v>4.0600535706150284E-3</v>
      </c>
      <c r="R5763" s="50">
        <v>6.4588407162791042E-3</v>
      </c>
      <c r="S5763" s="50">
        <v>1.4404874232825005</v>
      </c>
      <c r="T5763" s="50">
        <v>8.6893704913036645E-3</v>
      </c>
      <c r="U5763" s="50">
        <v>2.9957107027844057</v>
      </c>
      <c r="V5763" s="51">
        <v>73.006800237252278</v>
      </c>
      <c r="X5763" s="49">
        <v>0.216754</v>
      </c>
      <c r="Y5763" s="49">
        <v>596.70500000000004</v>
      </c>
      <c r="Z5763" s="49">
        <v>0.36781900000000001</v>
      </c>
      <c r="AA5763" s="49">
        <v>11.245699999999999</v>
      </c>
      <c r="AB5763" s="49">
        <v>5.2064300000000001</v>
      </c>
      <c r="AC5763" s="49">
        <v>0.20174700000000001</v>
      </c>
      <c r="AD5763" s="49">
        <v>4.2686500000000001</v>
      </c>
      <c r="AE5763" s="226"/>
      <c r="AF5763" s="465" t="s">
        <v>1745</v>
      </c>
      <c r="AG5763" s="343">
        <v>30</v>
      </c>
      <c r="AH5763" s="343">
        <v>15</v>
      </c>
      <c r="AI5763" s="343"/>
      <c r="AJ5763" s="343"/>
      <c r="AK5763" s="343"/>
      <c r="AL5763" s="343"/>
      <c r="AM5763" s="343"/>
      <c r="AN5763" s="343"/>
      <c r="AO5763" s="343"/>
      <c r="AP5763" s="343"/>
      <c r="AQ5763" s="343"/>
      <c r="AR5763" s="343"/>
      <c r="AS5763" s="343"/>
      <c r="AT5763" s="343"/>
      <c r="AU5763" s="343"/>
      <c r="AV5763" s="343"/>
      <c r="AW5763" s="343"/>
      <c r="AX5763" s="343"/>
      <c r="AY5763" s="343"/>
      <c r="AZ5763" s="343"/>
      <c r="BA5763" s="343"/>
      <c r="BB5763" s="343"/>
      <c r="BC5763" s="343"/>
      <c r="BD5763" s="343"/>
      <c r="BE5763" s="475"/>
      <c r="BF5763" s="475"/>
      <c r="BG5763" s="475"/>
      <c r="BH5763" s="475"/>
      <c r="BI5763" s="475"/>
      <c r="BJ5763" s="475"/>
      <c r="BK5763" s="475"/>
      <c r="BL5763" s="475"/>
      <c r="BM5763" s="475"/>
      <c r="BN5763" s="475"/>
      <c r="BO5763" s="475"/>
      <c r="BP5763" s="306"/>
      <c r="BQ5763" s="496"/>
      <c r="BR5763" s="496"/>
      <c r="BS5763" s="496"/>
      <c r="BT5763" s="496"/>
      <c r="BU5763" s="496"/>
      <c r="BV5763" s="496"/>
    </row>
    <row r="5764" spans="1:74" s="52" customFormat="1" ht="12.75">
      <c r="A5764" s="45">
        <v>2346.9885393806389</v>
      </c>
      <c r="B5764" s="46" t="s">
        <v>416</v>
      </c>
      <c r="C5764" s="47" t="s">
        <v>422</v>
      </c>
      <c r="D5764" s="48">
        <v>4.0077513652821501</v>
      </c>
      <c r="E5764" s="49">
        <v>38.671799999999998</v>
      </c>
      <c r="F5764" s="49">
        <v>3.0018E-2</v>
      </c>
      <c r="G5764" s="49">
        <v>19.9682</v>
      </c>
      <c r="H5764" s="49">
        <v>0.23706099999999999</v>
      </c>
      <c r="I5764" s="49">
        <v>0.25791399999999998</v>
      </c>
      <c r="J5764" s="49">
        <v>40.098999999999997</v>
      </c>
      <c r="K5764" s="49">
        <v>0.24817800000000001</v>
      </c>
      <c r="L5764" s="49">
        <v>99.54136299999999</v>
      </c>
      <c r="M5764" s="47"/>
      <c r="N5764" s="50">
        <v>1.0001091483766036</v>
      </c>
      <c r="O5764" s="50">
        <v>6.1377639389818958E-4</v>
      </c>
      <c r="P5764" s="50">
        <v>0.43186491671889127</v>
      </c>
      <c r="Q5764" s="50">
        <v>4.9312499640015882E-3</v>
      </c>
      <c r="R5764" s="50">
        <v>5.6495475615119658E-3</v>
      </c>
      <c r="S5764" s="50">
        <v>1.5459487793213562</v>
      </c>
      <c r="T5764" s="50">
        <v>6.8766028162216422E-3</v>
      </c>
      <c r="U5764" s="50">
        <v>2.9968837803801893</v>
      </c>
      <c r="V5764" s="51">
        <v>78.164529976533075</v>
      </c>
      <c r="X5764" s="49">
        <v>0.215446</v>
      </c>
      <c r="Y5764" s="49">
        <v>54.521799999999999</v>
      </c>
      <c r="Z5764" s="49">
        <v>0.40600000000000003</v>
      </c>
      <c r="AA5764" s="49">
        <v>9.1293500000000005</v>
      </c>
      <c r="AB5764" s="49">
        <v>5.6775099999999998</v>
      </c>
      <c r="AC5764" s="49">
        <v>0.19022700000000001</v>
      </c>
      <c r="AD5764" s="49">
        <v>5.0445200000000003</v>
      </c>
      <c r="AE5764" s="226"/>
      <c r="AF5764" s="465" t="s">
        <v>1745</v>
      </c>
      <c r="AG5764" s="343">
        <v>30</v>
      </c>
      <c r="AH5764" s="343">
        <v>15</v>
      </c>
      <c r="AI5764" s="343"/>
      <c r="AJ5764" s="343"/>
      <c r="AK5764" s="343"/>
      <c r="AL5764" s="343"/>
      <c r="AM5764" s="343"/>
      <c r="AN5764" s="343"/>
      <c r="AO5764" s="343"/>
      <c r="AP5764" s="343"/>
      <c r="AQ5764" s="343"/>
      <c r="AR5764" s="343"/>
      <c r="AS5764" s="343"/>
      <c r="AT5764" s="343"/>
      <c r="AU5764" s="343"/>
      <c r="AV5764" s="343"/>
      <c r="AW5764" s="343"/>
      <c r="AX5764" s="343"/>
      <c r="AY5764" s="343"/>
      <c r="AZ5764" s="343"/>
      <c r="BA5764" s="343"/>
      <c r="BB5764" s="343"/>
      <c r="BC5764" s="343"/>
      <c r="BD5764" s="343"/>
      <c r="BE5764" s="475"/>
      <c r="BF5764" s="475"/>
      <c r="BG5764" s="475"/>
      <c r="BH5764" s="475"/>
      <c r="BI5764" s="475"/>
      <c r="BJ5764" s="475"/>
      <c r="BK5764" s="475"/>
      <c r="BL5764" s="475"/>
      <c r="BM5764" s="475"/>
      <c r="BN5764" s="475"/>
      <c r="BO5764" s="475"/>
      <c r="BP5764" s="306"/>
      <c r="BQ5764" s="496"/>
      <c r="BR5764" s="496"/>
      <c r="BS5764" s="496"/>
      <c r="BT5764" s="496"/>
      <c r="BU5764" s="496"/>
      <c r="BV5764" s="496"/>
    </row>
    <row r="5765" spans="1:74" s="52" customFormat="1" ht="12.75">
      <c r="A5765" s="45">
        <v>2346.9885393806389</v>
      </c>
      <c r="B5765" s="46" t="s">
        <v>416</v>
      </c>
      <c r="C5765" s="47" t="s">
        <v>422</v>
      </c>
      <c r="D5765" s="48">
        <v>8.0077513652821501</v>
      </c>
      <c r="E5765" s="49">
        <v>39.219099999999997</v>
      </c>
      <c r="F5765" s="49">
        <v>3.4007999999999997E-2</v>
      </c>
      <c r="G5765" s="49">
        <v>17.6554</v>
      </c>
      <c r="H5765" s="49">
        <v>0.25852199999999997</v>
      </c>
      <c r="I5765" s="49">
        <v>0.220414</v>
      </c>
      <c r="J5765" s="49">
        <v>42.191400000000002</v>
      </c>
      <c r="K5765" s="49">
        <v>0.244503</v>
      </c>
      <c r="L5765" s="49">
        <v>99.849112999999988</v>
      </c>
      <c r="M5765" s="47"/>
      <c r="N5765" s="50">
        <v>0.99966522984082784</v>
      </c>
      <c r="O5765" s="50">
        <v>6.8535166247910505E-4</v>
      </c>
      <c r="P5765" s="50">
        <v>0.37634878556104451</v>
      </c>
      <c r="Q5765" s="50">
        <v>5.3002745103842416E-3</v>
      </c>
      <c r="R5765" s="50">
        <v>4.7586293497602688E-3</v>
      </c>
      <c r="S5765" s="50">
        <v>1.6032064282975611</v>
      </c>
      <c r="T5765" s="50">
        <v>6.6772679342339738E-3</v>
      </c>
      <c r="U5765" s="50">
        <v>2.9974160003822656</v>
      </c>
      <c r="V5765" s="51">
        <v>80.988214780457952</v>
      </c>
      <c r="X5765" s="49">
        <v>0.21398700000000001</v>
      </c>
      <c r="Y5765" s="49">
        <v>48.360700000000001</v>
      </c>
      <c r="Z5765" s="49">
        <v>0.43355700000000003</v>
      </c>
      <c r="AA5765" s="49">
        <v>8.5458099999999995</v>
      </c>
      <c r="AB5765" s="49">
        <v>6.4888000000000003</v>
      </c>
      <c r="AC5765" s="49">
        <v>0.183922</v>
      </c>
      <c r="AD5765" s="49">
        <v>4.9855200000000002</v>
      </c>
      <c r="AE5765" s="226"/>
      <c r="AF5765" s="465" t="s">
        <v>1745</v>
      </c>
      <c r="AG5765" s="343">
        <v>30</v>
      </c>
      <c r="AH5765" s="343">
        <v>15</v>
      </c>
      <c r="AI5765" s="343"/>
      <c r="AJ5765" s="343"/>
      <c r="AK5765" s="343"/>
      <c r="AL5765" s="343"/>
      <c r="AM5765" s="343"/>
      <c r="AN5765" s="343"/>
      <c r="AO5765" s="343"/>
      <c r="AP5765" s="343"/>
      <c r="AQ5765" s="343"/>
      <c r="AR5765" s="343"/>
      <c r="AS5765" s="343"/>
      <c r="AT5765" s="343"/>
      <c r="AU5765" s="343"/>
      <c r="AV5765" s="343"/>
      <c r="AW5765" s="343"/>
      <c r="AX5765" s="343"/>
      <c r="AY5765" s="343"/>
      <c r="AZ5765" s="343"/>
      <c r="BA5765" s="343"/>
      <c r="BB5765" s="343"/>
      <c r="BC5765" s="343"/>
      <c r="BD5765" s="343"/>
      <c r="BE5765" s="475"/>
      <c r="BF5765" s="475"/>
      <c r="BG5765" s="475"/>
      <c r="BH5765" s="475"/>
      <c r="BI5765" s="475"/>
      <c r="BJ5765" s="475"/>
      <c r="BK5765" s="475"/>
      <c r="BL5765" s="475"/>
      <c r="BM5765" s="475"/>
      <c r="BN5765" s="475"/>
      <c r="BO5765" s="475"/>
      <c r="BP5765" s="306"/>
      <c r="BQ5765" s="496"/>
      <c r="BR5765" s="496"/>
      <c r="BS5765" s="496"/>
      <c r="BT5765" s="496"/>
      <c r="BU5765" s="496"/>
      <c r="BV5765" s="496"/>
    </row>
    <row r="5766" spans="1:74" s="52" customFormat="1" ht="12.75">
      <c r="A5766" s="45">
        <v>2346.9885393806389</v>
      </c>
      <c r="B5766" s="46" t="s">
        <v>416</v>
      </c>
      <c r="C5766" s="47" t="s">
        <v>422</v>
      </c>
      <c r="D5766" s="48">
        <v>12.00775136528215</v>
      </c>
      <c r="E5766" s="49">
        <v>39.522399999999998</v>
      </c>
      <c r="F5766" s="49">
        <v>1.7371999999999999E-2</v>
      </c>
      <c r="G5766" s="49">
        <v>16.200099999999999</v>
      </c>
      <c r="H5766" s="49">
        <v>0.31956800000000002</v>
      </c>
      <c r="I5766" s="49">
        <v>0.21063899999999999</v>
      </c>
      <c r="J5766" s="49">
        <v>43.308900000000001</v>
      </c>
      <c r="K5766" s="49">
        <v>0.24284700000000001</v>
      </c>
      <c r="L5766" s="49">
        <v>99.861418999999998</v>
      </c>
      <c r="M5766" s="47"/>
      <c r="N5766" s="50">
        <v>1.0003588488365982</v>
      </c>
      <c r="O5766" s="50">
        <v>3.4764640650106833E-4</v>
      </c>
      <c r="P5766" s="50">
        <v>0.34291477536655385</v>
      </c>
      <c r="Q5766" s="50">
        <v>6.5060842956121741E-3</v>
      </c>
      <c r="R5766" s="50">
        <v>4.5158242600645089E-3</v>
      </c>
      <c r="S5766" s="50">
        <v>1.6341736656153307</v>
      </c>
      <c r="T5766" s="50">
        <v>6.5857144939161895E-3</v>
      </c>
      <c r="U5766" s="50">
        <v>2.9965836589665176</v>
      </c>
      <c r="V5766" s="51">
        <v>82.655567234197605</v>
      </c>
      <c r="X5766" s="49">
        <v>0.21324799999999999</v>
      </c>
      <c r="Y5766" s="49">
        <v>94.699600000000004</v>
      </c>
      <c r="Z5766" s="49">
        <v>0.45325199999999999</v>
      </c>
      <c r="AA5766" s="49">
        <v>7.0035600000000002</v>
      </c>
      <c r="AB5766" s="49">
        <v>6.8269500000000001</v>
      </c>
      <c r="AC5766" s="49">
        <v>0.18065800000000001</v>
      </c>
      <c r="AD5766" s="49">
        <v>5.0175299999999998</v>
      </c>
      <c r="AE5766" s="226"/>
      <c r="AF5766" s="465" t="s">
        <v>1745</v>
      </c>
      <c r="AG5766" s="343">
        <v>30</v>
      </c>
      <c r="AH5766" s="343">
        <v>15</v>
      </c>
      <c r="AI5766" s="343"/>
      <c r="AJ5766" s="343"/>
      <c r="AK5766" s="343"/>
      <c r="AL5766" s="343"/>
      <c r="AM5766" s="343"/>
      <c r="AN5766" s="343"/>
      <c r="AO5766" s="343"/>
      <c r="AP5766" s="343"/>
      <c r="AQ5766" s="343"/>
      <c r="AR5766" s="343"/>
      <c r="AS5766" s="343"/>
      <c r="AT5766" s="343"/>
      <c r="AU5766" s="343"/>
      <c r="AV5766" s="343"/>
      <c r="AW5766" s="343"/>
      <c r="AX5766" s="343"/>
      <c r="AY5766" s="343"/>
      <c r="AZ5766" s="343"/>
      <c r="BA5766" s="343"/>
      <c r="BB5766" s="343"/>
      <c r="BC5766" s="343"/>
      <c r="BD5766" s="343"/>
      <c r="BE5766" s="475"/>
      <c r="BF5766" s="475"/>
      <c r="BG5766" s="475"/>
      <c r="BH5766" s="475"/>
      <c r="BI5766" s="475"/>
      <c r="BJ5766" s="475"/>
      <c r="BK5766" s="475"/>
      <c r="BL5766" s="475"/>
      <c r="BM5766" s="475"/>
      <c r="BN5766" s="475"/>
      <c r="BO5766" s="475"/>
      <c r="BP5766" s="306"/>
      <c r="BQ5766" s="496"/>
      <c r="BR5766" s="496"/>
      <c r="BS5766" s="496"/>
      <c r="BT5766" s="496"/>
      <c r="BU5766" s="496"/>
      <c r="BV5766" s="496"/>
    </row>
    <row r="5767" spans="1:74" s="52" customFormat="1" ht="12.75">
      <c r="A5767" s="45">
        <v>2346.9885393806389</v>
      </c>
      <c r="B5767" s="46" t="s">
        <v>416</v>
      </c>
      <c r="C5767" s="47" t="s">
        <v>422</v>
      </c>
      <c r="D5767" s="48">
        <v>16.00775136528215</v>
      </c>
      <c r="E5767" s="49">
        <v>39.64</v>
      </c>
      <c r="F5767" s="49">
        <v>3.2877000000000003E-2</v>
      </c>
      <c r="G5767" s="49">
        <v>15.079499999999999</v>
      </c>
      <c r="H5767" s="49">
        <v>0.29969299999999999</v>
      </c>
      <c r="I5767" s="49">
        <v>0.20192199999999999</v>
      </c>
      <c r="J5767" s="49">
        <v>44.124299999999998</v>
      </c>
      <c r="K5767" s="49">
        <v>0.243704</v>
      </c>
      <c r="L5767" s="49">
        <v>99.657413000000005</v>
      </c>
      <c r="M5767" s="47"/>
      <c r="N5767" s="50">
        <v>1.0000878413111052</v>
      </c>
      <c r="O5767" s="50">
        <v>6.5580103572016968E-4</v>
      </c>
      <c r="P5767" s="50">
        <v>0.31816136199915046</v>
      </c>
      <c r="Q5767" s="50">
        <v>6.0816999960315744E-3</v>
      </c>
      <c r="R5767" s="50">
        <v>4.3149312445730234E-3</v>
      </c>
      <c r="S5767" s="50">
        <v>1.6595520409394717</v>
      </c>
      <c r="T5767" s="50">
        <v>6.5875633767269615E-3</v>
      </c>
      <c r="U5767" s="50">
        <v>2.9964943454743378</v>
      </c>
      <c r="V5767" s="51">
        <v>83.912665933981927</v>
      </c>
      <c r="X5767" s="49">
        <v>0.212978</v>
      </c>
      <c r="Y5767" s="49">
        <v>47.952500000000001</v>
      </c>
      <c r="Z5767" s="49">
        <v>0.47063300000000002</v>
      </c>
      <c r="AA5767" s="49">
        <v>7.4579700000000004</v>
      </c>
      <c r="AB5767" s="49">
        <v>6.7112600000000002</v>
      </c>
      <c r="AC5767" s="49">
        <v>0.178371</v>
      </c>
      <c r="AD5767" s="49">
        <v>4.9944199999999999</v>
      </c>
      <c r="AE5767" s="226"/>
      <c r="AF5767" s="465" t="s">
        <v>1745</v>
      </c>
      <c r="AG5767" s="343">
        <v>30</v>
      </c>
      <c r="AH5767" s="343">
        <v>15</v>
      </c>
      <c r="AI5767" s="343"/>
      <c r="AJ5767" s="343"/>
      <c r="AK5767" s="343"/>
      <c r="AL5767" s="343"/>
      <c r="AM5767" s="343"/>
      <c r="AN5767" s="343"/>
      <c r="AO5767" s="343"/>
      <c r="AP5767" s="343"/>
      <c r="AQ5767" s="343"/>
      <c r="AR5767" s="343"/>
      <c r="AS5767" s="343"/>
      <c r="AT5767" s="343"/>
      <c r="AU5767" s="343"/>
      <c r="AV5767" s="343"/>
      <c r="AW5767" s="343"/>
      <c r="AX5767" s="343"/>
      <c r="AY5767" s="343"/>
      <c r="AZ5767" s="343"/>
      <c r="BA5767" s="343"/>
      <c r="BB5767" s="343"/>
      <c r="BC5767" s="343"/>
      <c r="BD5767" s="343"/>
      <c r="BE5767" s="475"/>
      <c r="BF5767" s="475"/>
      <c r="BG5767" s="475"/>
      <c r="BH5767" s="475"/>
      <c r="BI5767" s="475"/>
      <c r="BJ5767" s="475"/>
      <c r="BK5767" s="475"/>
      <c r="BL5767" s="475"/>
      <c r="BM5767" s="475"/>
      <c r="BN5767" s="475"/>
      <c r="BO5767" s="475"/>
      <c r="BP5767" s="306"/>
      <c r="BQ5767" s="496"/>
      <c r="BR5767" s="496"/>
      <c r="BS5767" s="496"/>
      <c r="BT5767" s="496"/>
      <c r="BU5767" s="496"/>
      <c r="BV5767" s="496"/>
    </row>
    <row r="5768" spans="1:74" s="52" customFormat="1" ht="12.75">
      <c r="A5768" s="45">
        <v>2346.9885393806389</v>
      </c>
      <c r="B5768" s="46" t="s">
        <v>416</v>
      </c>
      <c r="C5768" s="47" t="s">
        <v>422</v>
      </c>
      <c r="D5768" s="48">
        <v>20.00775136528215</v>
      </c>
      <c r="E5768" s="49">
        <v>39.893000000000001</v>
      </c>
      <c r="F5768" s="49">
        <v>7.4187000000000003E-2</v>
      </c>
      <c r="G5768" s="49">
        <v>14.557</v>
      </c>
      <c r="H5768" s="49">
        <v>0.35202099999999997</v>
      </c>
      <c r="I5768" s="49">
        <v>0.21354300000000001</v>
      </c>
      <c r="J5768" s="49">
        <v>44.719799999999999</v>
      </c>
      <c r="K5768" s="49">
        <v>0.223055</v>
      </c>
      <c r="L5768" s="49">
        <v>100.066287</v>
      </c>
      <c r="M5768" s="47"/>
      <c r="N5768" s="50">
        <v>0.99967100099230022</v>
      </c>
      <c r="O5768" s="50">
        <v>1.4698182022868174E-3</v>
      </c>
      <c r="P5768" s="50">
        <v>0.30506211230146085</v>
      </c>
      <c r="Q5768" s="50">
        <v>7.0953342916712471E-3</v>
      </c>
      <c r="R5768" s="50">
        <v>4.5324338667606942E-3</v>
      </c>
      <c r="S5768" s="50">
        <v>1.6705858370076248</v>
      </c>
      <c r="T5768" s="50">
        <v>5.988664828746341E-3</v>
      </c>
      <c r="U5768" s="50">
        <v>2.9953999218616092</v>
      </c>
      <c r="V5768" s="51">
        <v>84.558882952393134</v>
      </c>
      <c r="X5768" s="49">
        <v>0.212448</v>
      </c>
      <c r="Y5768" s="49">
        <v>22.295100000000001</v>
      </c>
      <c r="Z5768" s="49">
        <v>0.47920499999999999</v>
      </c>
      <c r="AA5768" s="49">
        <v>6.4489599999999996</v>
      </c>
      <c r="AB5768" s="49">
        <v>6.4726699999999999</v>
      </c>
      <c r="AC5768" s="49">
        <v>0.176897</v>
      </c>
      <c r="AD5768" s="49">
        <v>5.3952499999999999</v>
      </c>
      <c r="AE5768" s="226"/>
      <c r="AF5768" s="465" t="s">
        <v>1745</v>
      </c>
      <c r="AG5768" s="343">
        <v>30</v>
      </c>
      <c r="AH5768" s="343">
        <v>15</v>
      </c>
      <c r="AI5768" s="343"/>
      <c r="AJ5768" s="343"/>
      <c r="AK5768" s="343"/>
      <c r="AL5768" s="343"/>
      <c r="AM5768" s="343"/>
      <c r="AN5768" s="343"/>
      <c r="AO5768" s="343"/>
      <c r="AP5768" s="343"/>
      <c r="AQ5768" s="343"/>
      <c r="AR5768" s="343"/>
      <c r="AS5768" s="343"/>
      <c r="AT5768" s="343"/>
      <c r="AU5768" s="343"/>
      <c r="AV5768" s="343"/>
      <c r="AW5768" s="343"/>
      <c r="AX5768" s="343"/>
      <c r="AY5768" s="343"/>
      <c r="AZ5768" s="343"/>
      <c r="BA5768" s="343"/>
      <c r="BB5768" s="343"/>
      <c r="BC5768" s="343"/>
      <c r="BD5768" s="343"/>
      <c r="BE5768" s="475"/>
      <c r="BF5768" s="475"/>
      <c r="BG5768" s="475"/>
      <c r="BH5768" s="475"/>
      <c r="BI5768" s="475"/>
      <c r="BJ5768" s="475"/>
      <c r="BK5768" s="475"/>
      <c r="BL5768" s="475"/>
      <c r="BM5768" s="475"/>
      <c r="BN5768" s="475"/>
      <c r="BO5768" s="475"/>
      <c r="BP5768" s="306"/>
      <c r="BQ5768" s="496"/>
      <c r="BR5768" s="496"/>
      <c r="BS5768" s="496"/>
      <c r="BT5768" s="496"/>
      <c r="BU5768" s="496"/>
      <c r="BV5768" s="496"/>
    </row>
    <row r="5769" spans="1:74" s="52" customFormat="1" ht="12.75">
      <c r="A5769" s="45">
        <v>2346.9885393806389</v>
      </c>
      <c r="B5769" s="46" t="s">
        <v>416</v>
      </c>
      <c r="C5769" s="47" t="s">
        <v>422</v>
      </c>
      <c r="D5769" s="48">
        <v>24.00775136528215</v>
      </c>
      <c r="E5769" s="49">
        <v>39.838500000000003</v>
      </c>
      <c r="F5769" s="49">
        <v>4.5404E-2</v>
      </c>
      <c r="G5769" s="49">
        <v>14.0024</v>
      </c>
      <c r="H5769" s="49">
        <v>0.34725899999999998</v>
      </c>
      <c r="I5769" s="49">
        <v>0.19581999999999999</v>
      </c>
      <c r="J5769" s="49">
        <v>45.014400000000002</v>
      </c>
      <c r="K5769" s="49">
        <v>0.23098399999999999</v>
      </c>
      <c r="L5769" s="49">
        <v>99.716223000000014</v>
      </c>
      <c r="M5769" s="47"/>
      <c r="N5769" s="50">
        <v>0.99946209927463503</v>
      </c>
      <c r="O5769" s="50">
        <v>9.0060194778938149E-4</v>
      </c>
      <c r="P5769" s="50">
        <v>0.29377972883231501</v>
      </c>
      <c r="Q5769" s="50">
        <v>7.0074620507933321E-3</v>
      </c>
      <c r="R5769" s="50">
        <v>4.1610806876658211E-3</v>
      </c>
      <c r="S5769" s="50">
        <v>1.6835397043175166</v>
      </c>
      <c r="T5769" s="50">
        <v>6.2087317601389252E-3</v>
      </c>
      <c r="U5769" s="50">
        <v>2.9962851715238314</v>
      </c>
      <c r="V5769" s="51">
        <v>85.142525587566325</v>
      </c>
      <c r="X5769" s="49">
        <v>0.21256900000000001</v>
      </c>
      <c r="Y5769" s="49">
        <v>35.633600000000001</v>
      </c>
      <c r="Z5769" s="49">
        <v>0.48894799999999999</v>
      </c>
      <c r="AA5769" s="49">
        <v>6.4943499999999998</v>
      </c>
      <c r="AB5769" s="49">
        <v>6.8588800000000001</v>
      </c>
      <c r="AC5769" s="49">
        <v>0.175899</v>
      </c>
      <c r="AD5769" s="49">
        <v>5.18452</v>
      </c>
      <c r="AE5769" s="226"/>
      <c r="AF5769" s="465" t="s">
        <v>1745</v>
      </c>
      <c r="AG5769" s="343">
        <v>30</v>
      </c>
      <c r="AH5769" s="343">
        <v>15</v>
      </c>
      <c r="AI5769" s="343"/>
      <c r="AJ5769" s="343"/>
      <c r="AK5769" s="343"/>
      <c r="AL5769" s="343"/>
      <c r="AM5769" s="343"/>
      <c r="AN5769" s="343"/>
      <c r="AO5769" s="343"/>
      <c r="AP5769" s="343"/>
      <c r="AQ5769" s="343"/>
      <c r="AR5769" s="343"/>
      <c r="AS5769" s="343"/>
      <c r="AT5769" s="343"/>
      <c r="AU5769" s="343"/>
      <c r="AV5769" s="343"/>
      <c r="AW5769" s="343"/>
      <c r="AX5769" s="343"/>
      <c r="AY5769" s="343"/>
      <c r="AZ5769" s="343"/>
      <c r="BA5769" s="343"/>
      <c r="BB5769" s="343"/>
      <c r="BC5769" s="343"/>
      <c r="BD5769" s="343"/>
      <c r="BE5769" s="475"/>
      <c r="BF5769" s="475"/>
      <c r="BG5769" s="475"/>
      <c r="BH5769" s="475"/>
      <c r="BI5769" s="475"/>
      <c r="BJ5769" s="475"/>
      <c r="BK5769" s="475"/>
      <c r="BL5769" s="475"/>
      <c r="BM5769" s="475"/>
      <c r="BN5769" s="475"/>
      <c r="BO5769" s="475"/>
      <c r="BP5769" s="306"/>
      <c r="BQ5769" s="496"/>
      <c r="BR5769" s="496"/>
      <c r="BS5769" s="496"/>
      <c r="BT5769" s="496"/>
      <c r="BU5769" s="496"/>
      <c r="BV5769" s="496"/>
    </row>
    <row r="5770" spans="1:74" s="52" customFormat="1" ht="12.75">
      <c r="A5770" s="45">
        <v>2346.9885393806389</v>
      </c>
      <c r="B5770" s="46" t="s">
        <v>416</v>
      </c>
      <c r="C5770" s="47" t="s">
        <v>422</v>
      </c>
      <c r="D5770" s="48">
        <v>28.00775136528215</v>
      </c>
      <c r="E5770" s="49">
        <v>39.827599999999997</v>
      </c>
      <c r="F5770" s="49">
        <v>5.5176999999999997E-2</v>
      </c>
      <c r="G5770" s="49">
        <v>13.7522</v>
      </c>
      <c r="H5770" s="49">
        <v>0.341198</v>
      </c>
      <c r="I5770" s="49">
        <v>0.16461999999999999</v>
      </c>
      <c r="J5770" s="49">
        <v>45.469299999999997</v>
      </c>
      <c r="K5770" s="49">
        <v>0.22017900000000001</v>
      </c>
      <c r="L5770" s="49">
        <v>99.84887599999999</v>
      </c>
      <c r="M5770" s="47"/>
      <c r="N5770" s="50">
        <v>0.9970212193706377</v>
      </c>
      <c r="O5770" s="50">
        <v>1.0920782650875509E-3</v>
      </c>
      <c r="P5770" s="50">
        <v>0.28790449029882176</v>
      </c>
      <c r="Q5770" s="50">
        <v>6.8702198334891036E-3</v>
      </c>
      <c r="R5770" s="50">
        <v>3.4905077068580503E-3</v>
      </c>
      <c r="S5770" s="50">
        <v>1.6968641663279413</v>
      </c>
      <c r="T5770" s="50">
        <v>5.9054610177629229E-3</v>
      </c>
      <c r="U5770" s="50">
        <v>2.9996969699134612</v>
      </c>
      <c r="V5770" s="51">
        <v>85.494304873388458</v>
      </c>
      <c r="X5770" s="49">
        <v>0.21265800000000001</v>
      </c>
      <c r="Y5770" s="49">
        <v>30.526800000000001</v>
      </c>
      <c r="Z5770" s="49">
        <v>0.49394199999999999</v>
      </c>
      <c r="AA5770" s="49">
        <v>6.6281600000000003</v>
      </c>
      <c r="AB5770" s="49">
        <v>8.2074700000000007</v>
      </c>
      <c r="AC5770" s="49">
        <v>0.17480799999999999</v>
      </c>
      <c r="AD5770" s="49">
        <v>5.3458100000000002</v>
      </c>
      <c r="AE5770" s="226"/>
      <c r="AF5770" s="465" t="s">
        <v>1745</v>
      </c>
      <c r="AG5770" s="343">
        <v>30</v>
      </c>
      <c r="AH5770" s="343">
        <v>15</v>
      </c>
      <c r="AI5770" s="343"/>
      <c r="AJ5770" s="343"/>
      <c r="AK5770" s="343"/>
      <c r="AL5770" s="343"/>
      <c r="AM5770" s="343"/>
      <c r="AN5770" s="343"/>
      <c r="AO5770" s="343"/>
      <c r="AP5770" s="343"/>
      <c r="AQ5770" s="343"/>
      <c r="AR5770" s="343"/>
      <c r="AS5770" s="343"/>
      <c r="AT5770" s="343"/>
      <c r="AU5770" s="343"/>
      <c r="AV5770" s="343"/>
      <c r="AW5770" s="343"/>
      <c r="AX5770" s="343"/>
      <c r="AY5770" s="343"/>
      <c r="AZ5770" s="343"/>
      <c r="BA5770" s="343"/>
      <c r="BB5770" s="343"/>
      <c r="BC5770" s="343"/>
      <c r="BD5770" s="343"/>
      <c r="BE5770" s="475"/>
      <c r="BF5770" s="475"/>
      <c r="BG5770" s="475"/>
      <c r="BH5770" s="475"/>
      <c r="BI5770" s="475"/>
      <c r="BJ5770" s="475"/>
      <c r="BK5770" s="475"/>
      <c r="BL5770" s="475"/>
      <c r="BM5770" s="475"/>
      <c r="BN5770" s="475"/>
      <c r="BO5770" s="475"/>
      <c r="BP5770" s="306"/>
      <c r="BQ5770" s="496"/>
      <c r="BR5770" s="496"/>
      <c r="BS5770" s="496"/>
      <c r="BT5770" s="496"/>
      <c r="BU5770" s="496"/>
      <c r="BV5770" s="496"/>
    </row>
    <row r="5771" spans="1:74" s="52" customFormat="1" ht="12.75">
      <c r="A5771" s="45">
        <v>2346.9885393806389</v>
      </c>
      <c r="B5771" s="46" t="s">
        <v>416</v>
      </c>
      <c r="C5771" s="47" t="s">
        <v>422</v>
      </c>
      <c r="D5771" s="48">
        <v>32.007751365282147</v>
      </c>
      <c r="E5771" s="49">
        <v>39.882199999999997</v>
      </c>
      <c r="F5771" s="49">
        <v>7.0299E-2</v>
      </c>
      <c r="G5771" s="49">
        <v>13.4887</v>
      </c>
      <c r="H5771" s="49">
        <v>0.35946899999999998</v>
      </c>
      <c r="I5771" s="49">
        <v>0.180169</v>
      </c>
      <c r="J5771" s="49">
        <v>45.529000000000003</v>
      </c>
      <c r="K5771" s="49">
        <v>0.21149399999999999</v>
      </c>
      <c r="L5771" s="49">
        <v>99.749888999999996</v>
      </c>
      <c r="M5771" s="47"/>
      <c r="N5771" s="50">
        <v>0.99796666971261738</v>
      </c>
      <c r="O5771" s="50">
        <v>1.3907897846725103E-3</v>
      </c>
      <c r="P5771" s="50">
        <v>0.2822688926740694</v>
      </c>
      <c r="Q5771" s="50">
        <v>7.2350621435629129E-3</v>
      </c>
      <c r="R5771" s="50">
        <v>3.8185874168666671E-3</v>
      </c>
      <c r="S5771" s="50">
        <v>1.6983749942646122</v>
      </c>
      <c r="T5771" s="50">
        <v>5.6701249377678047E-3</v>
      </c>
      <c r="U5771" s="50">
        <v>2.9975673308621249</v>
      </c>
      <c r="V5771" s="51">
        <v>85.748629799860225</v>
      </c>
      <c r="X5771" s="49">
        <v>0.212425</v>
      </c>
      <c r="Y5771" s="49">
        <v>23.144400000000001</v>
      </c>
      <c r="Z5771" s="49">
        <v>0.49439899999999998</v>
      </c>
      <c r="AA5771" s="49">
        <v>6.17835</v>
      </c>
      <c r="AB5771" s="49">
        <v>7.4856299999999996</v>
      </c>
      <c r="AC5771" s="49">
        <v>0.17457500000000001</v>
      </c>
      <c r="AD5771" s="49">
        <v>5.5322399999999998</v>
      </c>
      <c r="AE5771" s="226"/>
      <c r="AF5771" s="465" t="s">
        <v>1745</v>
      </c>
      <c r="AG5771" s="343">
        <v>30</v>
      </c>
      <c r="AH5771" s="343">
        <v>15</v>
      </c>
      <c r="AI5771" s="343"/>
      <c r="AJ5771" s="343"/>
      <c r="AK5771" s="343"/>
      <c r="AL5771" s="343"/>
      <c r="AM5771" s="343"/>
      <c r="AN5771" s="343"/>
      <c r="AO5771" s="343"/>
      <c r="AP5771" s="343"/>
      <c r="AQ5771" s="343"/>
      <c r="AR5771" s="343"/>
      <c r="AS5771" s="343"/>
      <c r="AT5771" s="343"/>
      <c r="AU5771" s="343"/>
      <c r="AV5771" s="343"/>
      <c r="AW5771" s="343"/>
      <c r="AX5771" s="343"/>
      <c r="AY5771" s="343"/>
      <c r="AZ5771" s="343"/>
      <c r="BA5771" s="343"/>
      <c r="BB5771" s="343"/>
      <c r="BC5771" s="343"/>
      <c r="BD5771" s="343"/>
      <c r="BE5771" s="475"/>
      <c r="BF5771" s="475"/>
      <c r="BG5771" s="475"/>
      <c r="BH5771" s="475"/>
      <c r="BI5771" s="475"/>
      <c r="BJ5771" s="475"/>
      <c r="BK5771" s="475"/>
      <c r="BL5771" s="475"/>
      <c r="BM5771" s="475"/>
      <c r="BN5771" s="475"/>
      <c r="BO5771" s="475"/>
      <c r="BP5771" s="306"/>
      <c r="BQ5771" s="496"/>
      <c r="BR5771" s="496"/>
      <c r="BS5771" s="496"/>
      <c r="BT5771" s="496"/>
      <c r="BU5771" s="496"/>
      <c r="BV5771" s="496"/>
    </row>
    <row r="5772" spans="1:74" s="52" customFormat="1" ht="12.75">
      <c r="A5772" s="45">
        <v>2346.9885393806389</v>
      </c>
      <c r="B5772" s="46" t="s">
        <v>416</v>
      </c>
      <c r="C5772" s="47" t="s">
        <v>422</v>
      </c>
      <c r="D5772" s="48">
        <v>36.007751365282147</v>
      </c>
      <c r="E5772" s="49">
        <v>39.955800000000004</v>
      </c>
      <c r="F5772" s="49">
        <v>7.6737E-2</v>
      </c>
      <c r="G5772" s="49">
        <v>13.3652</v>
      </c>
      <c r="H5772" s="49">
        <v>0.32622400000000001</v>
      </c>
      <c r="I5772" s="49">
        <v>0.187225</v>
      </c>
      <c r="J5772" s="49">
        <v>45.719000000000001</v>
      </c>
      <c r="K5772" s="49">
        <v>0.23367199999999999</v>
      </c>
      <c r="L5772" s="49">
        <v>99.897420000000011</v>
      </c>
      <c r="M5772" s="47"/>
      <c r="N5772" s="50">
        <v>0.99754233420249716</v>
      </c>
      <c r="O5772" s="50">
        <v>1.514717826768476E-3</v>
      </c>
      <c r="P5772" s="50">
        <v>0.27905060022792222</v>
      </c>
      <c r="Q5772" s="50">
        <v>6.5510559091798565E-3</v>
      </c>
      <c r="R5772" s="50">
        <v>3.9591420443210353E-3</v>
      </c>
      <c r="S5772" s="50">
        <v>1.7015972426439774</v>
      </c>
      <c r="T5772" s="50">
        <v>6.250515379953029E-3</v>
      </c>
      <c r="U5772" s="50">
        <v>2.9974531488710681</v>
      </c>
      <c r="V5772" s="51">
        <v>85.911145121926154</v>
      </c>
      <c r="X5772" s="49">
        <v>0.21224100000000001</v>
      </c>
      <c r="Y5772" s="49">
        <v>21.1584</v>
      </c>
      <c r="Z5772" s="49">
        <v>0.50087099999999996</v>
      </c>
      <c r="AA5772" s="49">
        <v>6.8650000000000002</v>
      </c>
      <c r="AB5772" s="49">
        <v>7.2094199999999997</v>
      </c>
      <c r="AC5772" s="49">
        <v>0.17415800000000001</v>
      </c>
      <c r="AD5772" s="49">
        <v>5.0547000000000004</v>
      </c>
      <c r="AE5772" s="226"/>
      <c r="AF5772" s="465" t="s">
        <v>1745</v>
      </c>
      <c r="AG5772" s="343">
        <v>30</v>
      </c>
      <c r="AH5772" s="343">
        <v>15</v>
      </c>
      <c r="AI5772" s="343"/>
      <c r="AJ5772" s="343"/>
      <c r="AK5772" s="343"/>
      <c r="AL5772" s="343"/>
      <c r="AM5772" s="343"/>
      <c r="AN5772" s="343"/>
      <c r="AO5772" s="343"/>
      <c r="AP5772" s="343"/>
      <c r="AQ5772" s="343"/>
      <c r="AR5772" s="343"/>
      <c r="AS5772" s="343"/>
      <c r="AT5772" s="343"/>
      <c r="AU5772" s="343"/>
      <c r="AV5772" s="343"/>
      <c r="AW5772" s="343"/>
      <c r="AX5772" s="343"/>
      <c r="AY5772" s="343"/>
      <c r="AZ5772" s="343"/>
      <c r="BA5772" s="343"/>
      <c r="BB5772" s="343"/>
      <c r="BC5772" s="343"/>
      <c r="BD5772" s="343"/>
      <c r="BE5772" s="475"/>
      <c r="BF5772" s="475"/>
      <c r="BG5772" s="475"/>
      <c r="BH5772" s="475"/>
      <c r="BI5772" s="475"/>
      <c r="BJ5772" s="475"/>
      <c r="BK5772" s="475"/>
      <c r="BL5772" s="475"/>
      <c r="BM5772" s="475"/>
      <c r="BN5772" s="475"/>
      <c r="BO5772" s="475"/>
      <c r="BP5772" s="306"/>
      <c r="BQ5772" s="496"/>
      <c r="BR5772" s="496"/>
      <c r="BS5772" s="496"/>
      <c r="BT5772" s="496"/>
      <c r="BU5772" s="496"/>
      <c r="BV5772" s="496"/>
    </row>
    <row r="5773" spans="1:74" s="52" customFormat="1" ht="12.75">
      <c r="A5773" s="45">
        <v>2346.9885393806389</v>
      </c>
      <c r="B5773" s="46" t="s">
        <v>416</v>
      </c>
      <c r="C5773" s="47" t="s">
        <v>422</v>
      </c>
      <c r="D5773" s="48">
        <v>40.007751365282147</v>
      </c>
      <c r="E5773" s="49">
        <v>40.085799999999999</v>
      </c>
      <c r="F5773" s="49">
        <v>5.6093999999999998E-2</v>
      </c>
      <c r="G5773" s="49">
        <v>13.162100000000001</v>
      </c>
      <c r="H5773" s="49">
        <v>0.34676800000000002</v>
      </c>
      <c r="I5773" s="49">
        <v>0.18562600000000001</v>
      </c>
      <c r="J5773" s="49">
        <v>45.685099999999998</v>
      </c>
      <c r="K5773" s="49">
        <v>0.223084</v>
      </c>
      <c r="L5773" s="49">
        <v>99.776656000000003</v>
      </c>
      <c r="M5773" s="47"/>
      <c r="N5773" s="50">
        <v>1.0008550866159536</v>
      </c>
      <c r="O5773" s="50">
        <v>1.1073182829768003E-3</v>
      </c>
      <c r="P5773" s="50">
        <v>0.27482853667727442</v>
      </c>
      <c r="Q5773" s="50">
        <v>6.9640767927787927E-3</v>
      </c>
      <c r="R5773" s="50">
        <v>3.9255922801428337E-3</v>
      </c>
      <c r="S5773" s="50">
        <v>1.7004496255354618</v>
      </c>
      <c r="T5773" s="50">
        <v>5.9676963323931458E-3</v>
      </c>
      <c r="U5773" s="50">
        <v>2.9950420472840187</v>
      </c>
      <c r="V5773" s="51">
        <v>86.086590641522236</v>
      </c>
      <c r="X5773" s="49">
        <v>0.21190300000000001</v>
      </c>
      <c r="Y5773" s="49">
        <v>30.2837</v>
      </c>
      <c r="Z5773" s="49">
        <v>0.505162</v>
      </c>
      <c r="AA5773" s="49">
        <v>6.5618600000000002</v>
      </c>
      <c r="AB5773" s="49">
        <v>7.32674</v>
      </c>
      <c r="AC5773" s="49">
        <v>0.174066</v>
      </c>
      <c r="AD5773" s="49">
        <v>5.3493899999999996</v>
      </c>
      <c r="AE5773" s="226"/>
      <c r="AF5773" s="465" t="s">
        <v>1745</v>
      </c>
      <c r="AG5773" s="343">
        <v>30</v>
      </c>
      <c r="AH5773" s="343">
        <v>15</v>
      </c>
      <c r="AI5773" s="343"/>
      <c r="AJ5773" s="343"/>
      <c r="AK5773" s="343"/>
      <c r="AL5773" s="343"/>
      <c r="AM5773" s="343"/>
      <c r="AN5773" s="343"/>
      <c r="AO5773" s="343"/>
      <c r="AP5773" s="343"/>
      <c r="AQ5773" s="343"/>
      <c r="AR5773" s="343"/>
      <c r="AS5773" s="343"/>
      <c r="AT5773" s="343"/>
      <c r="AU5773" s="343"/>
      <c r="AV5773" s="343"/>
      <c r="AW5773" s="343"/>
      <c r="AX5773" s="343"/>
      <c r="AY5773" s="343"/>
      <c r="AZ5773" s="343"/>
      <c r="BA5773" s="343"/>
      <c r="BB5773" s="343"/>
      <c r="BC5773" s="343"/>
      <c r="BD5773" s="343"/>
      <c r="BE5773" s="475"/>
      <c r="BF5773" s="475"/>
      <c r="BG5773" s="475"/>
      <c r="BH5773" s="475"/>
      <c r="BI5773" s="475"/>
      <c r="BJ5773" s="475"/>
      <c r="BK5773" s="475"/>
      <c r="BL5773" s="475"/>
      <c r="BM5773" s="475"/>
      <c r="BN5773" s="475"/>
      <c r="BO5773" s="475"/>
      <c r="BP5773" s="306"/>
      <c r="BQ5773" s="496"/>
      <c r="BR5773" s="496"/>
      <c r="BS5773" s="496"/>
      <c r="BT5773" s="496"/>
      <c r="BU5773" s="496"/>
      <c r="BV5773" s="496"/>
    </row>
    <row r="5774" spans="1:74" s="52" customFormat="1" ht="12.75">
      <c r="A5774" s="45">
        <v>2346.9885393806389</v>
      </c>
      <c r="B5774" s="46" t="s">
        <v>416</v>
      </c>
      <c r="C5774" s="47" t="s">
        <v>422</v>
      </c>
      <c r="D5774" s="48">
        <v>44.007751365282147</v>
      </c>
      <c r="E5774" s="49">
        <v>40.020200000000003</v>
      </c>
      <c r="F5774" s="49">
        <v>5.2698000000000002E-2</v>
      </c>
      <c r="G5774" s="49">
        <v>13.0701</v>
      </c>
      <c r="H5774" s="49">
        <v>0.363458</v>
      </c>
      <c r="I5774" s="49">
        <v>0.18241399999999999</v>
      </c>
      <c r="J5774" s="49">
        <v>45.865099999999998</v>
      </c>
      <c r="K5774" s="49">
        <v>0.244311</v>
      </c>
      <c r="L5774" s="49">
        <v>99.814126999999999</v>
      </c>
      <c r="M5774" s="47"/>
      <c r="N5774" s="50">
        <v>0.99904148142571392</v>
      </c>
      <c r="O5774" s="50">
        <v>1.0400969301538393E-3</v>
      </c>
      <c r="P5774" s="50">
        <v>0.27285955767242942</v>
      </c>
      <c r="Q5774" s="50">
        <v>7.297975334397978E-3</v>
      </c>
      <c r="R5774" s="50">
        <v>3.8569869753701633E-3</v>
      </c>
      <c r="S5774" s="50">
        <v>1.7068492146607306</v>
      </c>
      <c r="T5774" s="50">
        <v>6.5343882503924597E-3</v>
      </c>
      <c r="U5774" s="50">
        <v>2.997945909070785</v>
      </c>
      <c r="V5774" s="51">
        <v>86.217187018328232</v>
      </c>
      <c r="X5774" s="49">
        <v>0.21209800000000001</v>
      </c>
      <c r="Y5774" s="49">
        <v>31.431999999999999</v>
      </c>
      <c r="Z5774" s="49">
        <v>0.50714300000000001</v>
      </c>
      <c r="AA5774" s="49">
        <v>6.1224800000000004</v>
      </c>
      <c r="AB5774" s="49">
        <v>7.3542500000000004</v>
      </c>
      <c r="AC5774" s="49">
        <v>0.17369000000000001</v>
      </c>
      <c r="AD5774" s="49">
        <v>4.9064500000000004</v>
      </c>
      <c r="AE5774" s="226"/>
      <c r="AF5774" s="465" t="s">
        <v>1745</v>
      </c>
      <c r="AG5774" s="343">
        <v>30</v>
      </c>
      <c r="AH5774" s="343">
        <v>15</v>
      </c>
      <c r="AI5774" s="343"/>
      <c r="AJ5774" s="343"/>
      <c r="AK5774" s="343"/>
      <c r="AL5774" s="343"/>
      <c r="AM5774" s="343"/>
      <c r="AN5774" s="343"/>
      <c r="AO5774" s="343"/>
      <c r="AP5774" s="343"/>
      <c r="AQ5774" s="343"/>
      <c r="AR5774" s="343"/>
      <c r="AS5774" s="343"/>
      <c r="AT5774" s="343"/>
      <c r="AU5774" s="343"/>
      <c r="AV5774" s="343"/>
      <c r="AW5774" s="343"/>
      <c r="AX5774" s="343"/>
      <c r="AY5774" s="343"/>
      <c r="AZ5774" s="343"/>
      <c r="BA5774" s="343"/>
      <c r="BB5774" s="343"/>
      <c r="BC5774" s="343"/>
      <c r="BD5774" s="343"/>
      <c r="BE5774" s="475"/>
      <c r="BF5774" s="475"/>
      <c r="BG5774" s="475"/>
      <c r="BH5774" s="475"/>
      <c r="BI5774" s="475"/>
      <c r="BJ5774" s="475"/>
      <c r="BK5774" s="475"/>
      <c r="BL5774" s="475"/>
      <c r="BM5774" s="475"/>
      <c r="BN5774" s="475"/>
      <c r="BO5774" s="475"/>
      <c r="BP5774" s="306"/>
      <c r="BQ5774" s="496"/>
      <c r="BR5774" s="496"/>
      <c r="BS5774" s="496"/>
      <c r="BT5774" s="496"/>
      <c r="BU5774" s="496"/>
      <c r="BV5774" s="496"/>
    </row>
    <row r="5775" spans="1:74" s="52" customFormat="1" ht="12.75">
      <c r="A5775" s="45">
        <v>2346.9885393806389</v>
      </c>
      <c r="B5775" s="46" t="s">
        <v>416</v>
      </c>
      <c r="C5775" s="47" t="s">
        <v>422</v>
      </c>
      <c r="D5775" s="48">
        <v>48.007751365282147</v>
      </c>
      <c r="E5775" s="49">
        <v>40.051499999999997</v>
      </c>
      <c r="F5775" s="49">
        <v>3.0817000000000001E-2</v>
      </c>
      <c r="G5775" s="49">
        <v>12.933199999999999</v>
      </c>
      <c r="H5775" s="49">
        <v>0.36317199999999999</v>
      </c>
      <c r="I5775" s="49">
        <v>0.16948099999999999</v>
      </c>
      <c r="J5775" s="49">
        <v>45.734400000000001</v>
      </c>
      <c r="K5775" s="49">
        <v>0.22614999999999999</v>
      </c>
      <c r="L5775" s="49">
        <v>99.524547999999996</v>
      </c>
      <c r="M5775" s="47"/>
      <c r="N5775" s="50">
        <v>1.0018820447411918</v>
      </c>
      <c r="O5775" s="50">
        <v>6.0948578501178572E-4</v>
      </c>
      <c r="P5775" s="50">
        <v>0.27055763575597797</v>
      </c>
      <c r="Q5775" s="50">
        <v>7.3072515442083969E-3</v>
      </c>
      <c r="R5775" s="50">
        <v>3.5909103660445446E-3</v>
      </c>
      <c r="S5775" s="50">
        <v>1.7054906351364783</v>
      </c>
      <c r="T5775" s="50">
        <v>6.0611083433895615E-3</v>
      </c>
      <c r="U5775" s="50">
        <v>2.9959657090111302</v>
      </c>
      <c r="V5775" s="51">
        <v>86.308146428336784</v>
      </c>
      <c r="X5775" s="49">
        <v>0.21199899999999999</v>
      </c>
      <c r="Y5775" s="49">
        <v>50.8005</v>
      </c>
      <c r="Z5775" s="49">
        <v>0.50945200000000002</v>
      </c>
      <c r="AA5775" s="49">
        <v>6.2744099999999996</v>
      </c>
      <c r="AB5775" s="49">
        <v>8.0297999999999998</v>
      </c>
      <c r="AC5775" s="49">
        <v>0.173898</v>
      </c>
      <c r="AD5775" s="49">
        <v>5.2911700000000002</v>
      </c>
      <c r="AE5775" s="226"/>
      <c r="AF5775" s="465" t="s">
        <v>1745</v>
      </c>
      <c r="AG5775" s="343">
        <v>30</v>
      </c>
      <c r="AH5775" s="343">
        <v>15</v>
      </c>
      <c r="AI5775" s="343"/>
      <c r="AJ5775" s="343"/>
      <c r="AK5775" s="343"/>
      <c r="AL5775" s="343"/>
      <c r="AM5775" s="343"/>
      <c r="AN5775" s="343"/>
      <c r="AO5775" s="343"/>
      <c r="AP5775" s="343"/>
      <c r="AQ5775" s="343"/>
      <c r="AR5775" s="343"/>
      <c r="AS5775" s="343"/>
      <c r="AT5775" s="343"/>
      <c r="AU5775" s="343"/>
      <c r="AV5775" s="343"/>
      <c r="AW5775" s="343"/>
      <c r="AX5775" s="343"/>
      <c r="AY5775" s="343"/>
      <c r="AZ5775" s="343"/>
      <c r="BA5775" s="343"/>
      <c r="BB5775" s="343"/>
      <c r="BC5775" s="343"/>
      <c r="BD5775" s="343"/>
      <c r="BE5775" s="475"/>
      <c r="BF5775" s="475"/>
      <c r="BG5775" s="475"/>
      <c r="BH5775" s="475"/>
      <c r="BI5775" s="475"/>
      <c r="BJ5775" s="475"/>
      <c r="BK5775" s="475"/>
      <c r="BL5775" s="475"/>
      <c r="BM5775" s="475"/>
      <c r="BN5775" s="475"/>
      <c r="BO5775" s="475"/>
      <c r="BP5775" s="306"/>
      <c r="BQ5775" s="496"/>
      <c r="BR5775" s="496"/>
      <c r="BS5775" s="496"/>
      <c r="BT5775" s="496"/>
      <c r="BU5775" s="496"/>
      <c r="BV5775" s="496"/>
    </row>
    <row r="5776" spans="1:74" s="52" customFormat="1" ht="12.75">
      <c r="A5776" s="45">
        <v>2346.9885393806389</v>
      </c>
      <c r="B5776" s="46" t="s">
        <v>416</v>
      </c>
      <c r="C5776" s="47" t="s">
        <v>422</v>
      </c>
      <c r="D5776" s="48">
        <v>52.007751365282147</v>
      </c>
      <c r="E5776" s="49">
        <v>40.090400000000002</v>
      </c>
      <c r="F5776" s="49">
        <v>4.0217999999999997E-2</v>
      </c>
      <c r="G5776" s="49">
        <v>12.971399999999999</v>
      </c>
      <c r="H5776" s="49">
        <v>0.35272900000000001</v>
      </c>
      <c r="I5776" s="49">
        <v>0.17307</v>
      </c>
      <c r="J5776" s="49">
        <v>45.920200000000001</v>
      </c>
      <c r="K5776" s="49">
        <v>0.24137400000000001</v>
      </c>
      <c r="L5776" s="49">
        <v>99.814274999999995</v>
      </c>
      <c r="M5776" s="47"/>
      <c r="N5776" s="50">
        <v>1.0000283713948697</v>
      </c>
      <c r="O5776" s="50">
        <v>7.9317280749760955E-4</v>
      </c>
      <c r="P5776" s="50">
        <v>0.27059189111530668</v>
      </c>
      <c r="Q5776" s="50">
        <v>7.0771270376277975E-3</v>
      </c>
      <c r="R5776" s="50">
        <v>3.6566169228275797E-3</v>
      </c>
      <c r="S5776" s="50">
        <v>1.7075925383797479</v>
      </c>
      <c r="T5776" s="50">
        <v>6.4508963949437377E-3</v>
      </c>
      <c r="U5776" s="50">
        <v>2.9969221703652589</v>
      </c>
      <c r="V5776" s="51">
        <v>86.321200031668582</v>
      </c>
      <c r="X5776" s="49">
        <v>0.21185799999999999</v>
      </c>
      <c r="Y5776" s="49">
        <v>40.854999999999997</v>
      </c>
      <c r="Z5776" s="49">
        <v>0.50923300000000005</v>
      </c>
      <c r="AA5776" s="49">
        <v>6.4616800000000003</v>
      </c>
      <c r="AB5776" s="49">
        <v>7.6486299999999998</v>
      </c>
      <c r="AC5776" s="49">
        <v>0.17349700000000001</v>
      </c>
      <c r="AD5776" s="49">
        <v>5.1222700000000003</v>
      </c>
      <c r="AE5776" s="226"/>
      <c r="AF5776" s="465" t="s">
        <v>1745</v>
      </c>
      <c r="AG5776" s="343">
        <v>30</v>
      </c>
      <c r="AH5776" s="343">
        <v>15</v>
      </c>
      <c r="AI5776" s="343"/>
      <c r="AJ5776" s="343"/>
      <c r="AK5776" s="343"/>
      <c r="AL5776" s="343"/>
      <c r="AM5776" s="343"/>
      <c r="AN5776" s="343"/>
      <c r="AO5776" s="343"/>
      <c r="AP5776" s="343"/>
      <c r="AQ5776" s="343"/>
      <c r="AR5776" s="343"/>
      <c r="AS5776" s="343"/>
      <c r="AT5776" s="343"/>
      <c r="AU5776" s="343"/>
      <c r="AV5776" s="343"/>
      <c r="AW5776" s="343"/>
      <c r="AX5776" s="343"/>
      <c r="AY5776" s="343"/>
      <c r="AZ5776" s="343"/>
      <c r="BA5776" s="343"/>
      <c r="BB5776" s="343"/>
      <c r="BC5776" s="343"/>
      <c r="BD5776" s="343"/>
      <c r="BE5776" s="475"/>
      <c r="BF5776" s="475"/>
      <c r="BG5776" s="475"/>
      <c r="BH5776" s="475"/>
      <c r="BI5776" s="475"/>
      <c r="BJ5776" s="475"/>
      <c r="BK5776" s="475"/>
      <c r="BL5776" s="475"/>
      <c r="BM5776" s="475"/>
      <c r="BN5776" s="475"/>
      <c r="BO5776" s="475"/>
      <c r="BP5776" s="306"/>
      <c r="BQ5776" s="496"/>
      <c r="BR5776" s="496"/>
      <c r="BS5776" s="496"/>
      <c r="BT5776" s="496"/>
      <c r="BU5776" s="496"/>
      <c r="BV5776" s="496"/>
    </row>
    <row r="5777" spans="1:74" s="52" customFormat="1" ht="12.75">
      <c r="A5777" s="45">
        <v>2346.9885393806389</v>
      </c>
      <c r="B5777" s="46" t="s">
        <v>416</v>
      </c>
      <c r="C5777" s="47" t="s">
        <v>422</v>
      </c>
      <c r="D5777" s="48">
        <v>56.007751365282147</v>
      </c>
      <c r="E5777" s="49">
        <v>40.045999999999999</v>
      </c>
      <c r="F5777" s="49">
        <v>2.8486999999999998E-2</v>
      </c>
      <c r="G5777" s="49">
        <v>13.150700000000001</v>
      </c>
      <c r="H5777" s="49">
        <v>0.334617</v>
      </c>
      <c r="I5777" s="49">
        <v>0.19989299999999999</v>
      </c>
      <c r="J5777" s="49">
        <v>45.867100000000001</v>
      </c>
      <c r="K5777" s="49">
        <v>0.247724</v>
      </c>
      <c r="L5777" s="49">
        <v>99.894889000000006</v>
      </c>
      <c r="M5777" s="47"/>
      <c r="N5777" s="50">
        <v>0.99921277803237052</v>
      </c>
      <c r="O5777" s="50">
        <v>5.6198013825826899E-4</v>
      </c>
      <c r="P5777" s="50">
        <v>0.27441238015468711</v>
      </c>
      <c r="Q5777" s="50">
        <v>6.7156913785199942E-3</v>
      </c>
      <c r="R5777" s="50">
        <v>4.2245666021489704E-3</v>
      </c>
      <c r="S5777" s="50">
        <v>1.7061164248761826</v>
      </c>
      <c r="T5777" s="50">
        <v>6.6225396566016231E-3</v>
      </c>
      <c r="U5777" s="50">
        <v>2.998465327789551</v>
      </c>
      <c r="V5777" s="51">
        <v>86.144489317315944</v>
      </c>
      <c r="X5777" s="49">
        <v>0.21208099999999999</v>
      </c>
      <c r="Y5777" s="49">
        <v>58.669699999999999</v>
      </c>
      <c r="Z5777" s="49">
        <v>0.50542600000000004</v>
      </c>
      <c r="AA5777" s="49">
        <v>6.7549799999999998</v>
      </c>
      <c r="AB5777" s="49">
        <v>6.7784899999999997</v>
      </c>
      <c r="AC5777" s="49">
        <v>0.173785</v>
      </c>
      <c r="AD5777" s="49">
        <v>4.95458</v>
      </c>
      <c r="AE5777" s="226"/>
      <c r="AF5777" s="465" t="s">
        <v>1745</v>
      </c>
      <c r="AG5777" s="343">
        <v>30</v>
      </c>
      <c r="AH5777" s="343">
        <v>15</v>
      </c>
      <c r="AI5777" s="343"/>
      <c r="AJ5777" s="343"/>
      <c r="AK5777" s="343"/>
      <c r="AL5777" s="343"/>
      <c r="AM5777" s="343"/>
      <c r="AN5777" s="343"/>
      <c r="AO5777" s="343"/>
      <c r="AP5777" s="343"/>
      <c r="AQ5777" s="343"/>
      <c r="AR5777" s="343"/>
      <c r="AS5777" s="343"/>
      <c r="AT5777" s="343"/>
      <c r="AU5777" s="343"/>
      <c r="AV5777" s="343"/>
      <c r="AW5777" s="343"/>
      <c r="AX5777" s="343"/>
      <c r="AY5777" s="343"/>
      <c r="AZ5777" s="343"/>
      <c r="BA5777" s="343"/>
      <c r="BB5777" s="343"/>
      <c r="BC5777" s="343"/>
      <c r="BD5777" s="343"/>
      <c r="BE5777" s="475"/>
      <c r="BF5777" s="475"/>
      <c r="BG5777" s="475"/>
      <c r="BH5777" s="475"/>
      <c r="BI5777" s="475"/>
      <c r="BJ5777" s="475"/>
      <c r="BK5777" s="475"/>
      <c r="BL5777" s="475"/>
      <c r="BM5777" s="475"/>
      <c r="BN5777" s="475"/>
      <c r="BO5777" s="475"/>
      <c r="BP5777" s="306"/>
      <c r="BQ5777" s="496"/>
      <c r="BR5777" s="496"/>
      <c r="BS5777" s="496"/>
      <c r="BT5777" s="496"/>
      <c r="BU5777" s="496"/>
      <c r="BV5777" s="496"/>
    </row>
    <row r="5778" spans="1:74" s="52" customFormat="1" ht="12.75">
      <c r="A5778" s="38"/>
      <c r="B5778" s="46"/>
      <c r="C5778" s="47"/>
      <c r="D5778" s="48"/>
      <c r="E5778" s="49"/>
      <c r="F5778" s="49"/>
      <c r="G5778" s="49"/>
      <c r="H5778" s="49"/>
      <c r="I5778" s="49"/>
      <c r="J5778" s="49"/>
      <c r="K5778" s="49"/>
      <c r="L5778" s="49"/>
      <c r="M5778" s="47"/>
      <c r="N5778" s="50"/>
      <c r="O5778" s="50"/>
      <c r="P5778" s="50"/>
      <c r="Q5778" s="50"/>
      <c r="R5778" s="50"/>
      <c r="S5778" s="50"/>
      <c r="T5778" s="50"/>
      <c r="U5778" s="50"/>
      <c r="V5778" s="51"/>
      <c r="AE5778" s="312"/>
      <c r="AF5778" s="312"/>
      <c r="AG5778" s="312"/>
      <c r="AH5778" s="312"/>
      <c r="AI5778" s="312"/>
      <c r="AJ5778" s="312"/>
      <c r="AK5778" s="312"/>
      <c r="AL5778" s="312"/>
      <c r="AM5778" s="312"/>
      <c r="AN5778" s="312"/>
      <c r="AO5778" s="312"/>
      <c r="AP5778" s="312"/>
      <c r="AQ5778" s="312"/>
      <c r="AR5778" s="312"/>
      <c r="AS5778" s="312"/>
      <c r="AT5778" s="312"/>
      <c r="AU5778" s="312"/>
      <c r="AV5778" s="312"/>
      <c r="AW5778" s="312"/>
      <c r="AX5778" s="312"/>
      <c r="AY5778" s="312"/>
      <c r="AZ5778" s="312"/>
      <c r="BA5778" s="312"/>
      <c r="BB5778" s="312"/>
      <c r="BC5778" s="312"/>
      <c r="BD5778" s="312"/>
      <c r="BE5778" s="306"/>
      <c r="BF5778" s="306"/>
      <c r="BG5778" s="306"/>
      <c r="BH5778" s="306"/>
      <c r="BI5778" s="306"/>
      <c r="BJ5778" s="306"/>
      <c r="BK5778" s="306"/>
      <c r="BL5778" s="306"/>
      <c r="BM5778" s="306"/>
      <c r="BN5778" s="306"/>
      <c r="BO5778" s="306"/>
      <c r="BP5778" s="306"/>
      <c r="BQ5778" s="496"/>
      <c r="BR5778" s="496"/>
      <c r="BS5778" s="496"/>
      <c r="BT5778" s="496"/>
      <c r="BU5778" s="496"/>
      <c r="BV5778" s="496"/>
    </row>
    <row r="5779" spans="1:74" s="52" customFormat="1" ht="12.75">
      <c r="A5779" s="45">
        <v>2346.9885393806389</v>
      </c>
      <c r="B5779" s="46" t="s">
        <v>416</v>
      </c>
      <c r="C5779" s="47" t="s">
        <v>423</v>
      </c>
      <c r="D5779" s="48">
        <v>0</v>
      </c>
      <c r="E5779" s="49">
        <v>38.39</v>
      </c>
      <c r="F5779" s="49">
        <v>3.7499999999999999E-2</v>
      </c>
      <c r="G5779" s="49">
        <v>21.8917</v>
      </c>
      <c r="H5779" s="49">
        <v>0.185721</v>
      </c>
      <c r="I5779" s="49">
        <v>0.24251300000000001</v>
      </c>
      <c r="J5779" s="49">
        <v>38.7806</v>
      </c>
      <c r="K5779" s="49">
        <v>0.24268100000000001</v>
      </c>
      <c r="L5779" s="49">
        <v>99.788557000000011</v>
      </c>
      <c r="M5779" s="47"/>
      <c r="N5779" s="50">
        <v>0.99930184555853818</v>
      </c>
      <c r="O5779" s="50">
        <v>7.7176532163406074E-4</v>
      </c>
      <c r="P5779" s="50">
        <v>0.47655612900627808</v>
      </c>
      <c r="Q5779" s="50">
        <v>3.8885123549962956E-3</v>
      </c>
      <c r="R5779" s="50">
        <v>5.3468664982735496E-3</v>
      </c>
      <c r="S5779" s="50">
        <v>1.5048792257489592</v>
      </c>
      <c r="T5779" s="50">
        <v>6.76818156488029E-3</v>
      </c>
      <c r="U5779" s="50">
        <v>2.9980598919684378</v>
      </c>
      <c r="V5779" s="51">
        <v>75.948943887440322</v>
      </c>
      <c r="X5779" s="49">
        <v>0.21601100000000001</v>
      </c>
      <c r="Y5779" s="49">
        <v>42.951900000000002</v>
      </c>
      <c r="Z5779" s="49">
        <v>0.38726300000000002</v>
      </c>
      <c r="AA5779" s="49">
        <v>11.317500000000001</v>
      </c>
      <c r="AB5779" s="49">
        <v>6.0354799999999997</v>
      </c>
      <c r="AC5779" s="49">
        <v>0.19468199999999999</v>
      </c>
      <c r="AD5779" s="49">
        <v>5.1318200000000003</v>
      </c>
      <c r="AE5779" s="226"/>
      <c r="AF5779" s="465" t="s">
        <v>1745</v>
      </c>
      <c r="AG5779" s="343">
        <v>30</v>
      </c>
      <c r="AH5779" s="343">
        <v>15</v>
      </c>
      <c r="AI5779" s="343"/>
      <c r="AJ5779" s="343"/>
      <c r="AK5779" s="343"/>
      <c r="AL5779" s="343"/>
      <c r="AM5779" s="343"/>
      <c r="AN5779" s="343"/>
      <c r="AO5779" s="343"/>
      <c r="AP5779" s="343"/>
      <c r="AQ5779" s="343"/>
      <c r="AR5779" s="343"/>
      <c r="AS5779" s="343"/>
      <c r="AT5779" s="343"/>
      <c r="AU5779" s="343"/>
      <c r="AV5779" s="343"/>
      <c r="AW5779" s="343"/>
      <c r="AX5779" s="343"/>
      <c r="AY5779" s="343"/>
      <c r="AZ5779" s="343"/>
      <c r="BA5779" s="343"/>
      <c r="BB5779" s="343"/>
      <c r="BC5779" s="343"/>
      <c r="BD5779" s="343"/>
      <c r="BE5779" s="475"/>
      <c r="BF5779" s="475"/>
      <c r="BG5779" s="475"/>
      <c r="BH5779" s="475"/>
      <c r="BI5779" s="475"/>
      <c r="BJ5779" s="475"/>
      <c r="BK5779" s="475"/>
      <c r="BL5779" s="475"/>
      <c r="BM5779" s="475"/>
      <c r="BN5779" s="475"/>
      <c r="BO5779" s="475"/>
      <c r="BP5779" s="306"/>
      <c r="BQ5779" s="496"/>
      <c r="BR5779" s="496"/>
      <c r="BS5779" s="496"/>
      <c r="BT5779" s="496"/>
      <c r="BU5779" s="496"/>
      <c r="BV5779" s="496"/>
    </row>
    <row r="5780" spans="1:74" s="52" customFormat="1" ht="12.75">
      <c r="A5780" s="45">
        <v>2346.9885393806389</v>
      </c>
      <c r="B5780" s="46" t="s">
        <v>416</v>
      </c>
      <c r="C5780" s="47" t="s">
        <v>423</v>
      </c>
      <c r="D5780" s="48">
        <v>4.999266527834509</v>
      </c>
      <c r="E5780" s="49">
        <v>39.1723</v>
      </c>
      <c r="F5780" s="49">
        <v>3.6887999999999997E-2</v>
      </c>
      <c r="G5780" s="49">
        <v>18.655200000000001</v>
      </c>
      <c r="H5780" s="49">
        <v>0.22489899999999999</v>
      </c>
      <c r="I5780" s="49">
        <v>0.25271500000000002</v>
      </c>
      <c r="J5780" s="49">
        <v>41.463000000000001</v>
      </c>
      <c r="K5780" s="49">
        <v>0.23555899999999999</v>
      </c>
      <c r="L5780" s="49">
        <v>100.04975999999999</v>
      </c>
      <c r="M5780" s="47"/>
      <c r="N5780" s="50">
        <v>1.0010517760645152</v>
      </c>
      <c r="O5780" s="50">
        <v>7.453117926645499E-4</v>
      </c>
      <c r="P5780" s="50">
        <v>0.39868819084797957</v>
      </c>
      <c r="Q5780" s="50">
        <v>4.6228402441709513E-3</v>
      </c>
      <c r="R5780" s="50">
        <v>5.4700869312819577E-3</v>
      </c>
      <c r="S5780" s="50">
        <v>1.5795985844157103</v>
      </c>
      <c r="T5780" s="50">
        <v>6.4496302546537803E-3</v>
      </c>
      <c r="U5780" s="50">
        <v>2.9969034804840362</v>
      </c>
      <c r="V5780" s="51">
        <v>79.846794922094261</v>
      </c>
      <c r="X5780" s="49">
        <v>0.21414</v>
      </c>
      <c r="Y5780" s="49">
        <v>43.936199999999999</v>
      </c>
      <c r="Z5780" s="49">
        <v>0.42107099999999997</v>
      </c>
      <c r="AA5780" s="49">
        <v>9.5657599999999992</v>
      </c>
      <c r="AB5780" s="49">
        <v>5.7404000000000002</v>
      </c>
      <c r="AC5780" s="49">
        <v>0.18623300000000001</v>
      </c>
      <c r="AD5780" s="49">
        <v>5.1779200000000003</v>
      </c>
      <c r="AE5780" s="226"/>
      <c r="AF5780" s="465" t="s">
        <v>1745</v>
      </c>
      <c r="AG5780" s="343">
        <v>30</v>
      </c>
      <c r="AH5780" s="343">
        <v>15</v>
      </c>
      <c r="AI5780" s="343"/>
      <c r="AJ5780" s="343"/>
      <c r="AK5780" s="343"/>
      <c r="AL5780" s="343"/>
      <c r="AM5780" s="343"/>
      <c r="AN5780" s="343"/>
      <c r="AO5780" s="343"/>
      <c r="AP5780" s="343"/>
      <c r="AQ5780" s="343"/>
      <c r="AR5780" s="343"/>
      <c r="AS5780" s="343"/>
      <c r="AT5780" s="343"/>
      <c r="AU5780" s="343"/>
      <c r="AV5780" s="343"/>
      <c r="AW5780" s="343"/>
      <c r="AX5780" s="343"/>
      <c r="AY5780" s="343"/>
      <c r="AZ5780" s="343"/>
      <c r="BA5780" s="343"/>
      <c r="BB5780" s="343"/>
      <c r="BC5780" s="343"/>
      <c r="BD5780" s="343"/>
      <c r="BE5780" s="475"/>
      <c r="BF5780" s="475"/>
      <c r="BG5780" s="475"/>
      <c r="BH5780" s="475"/>
      <c r="BI5780" s="475"/>
      <c r="BJ5780" s="475"/>
      <c r="BK5780" s="475"/>
      <c r="BL5780" s="475"/>
      <c r="BM5780" s="475"/>
      <c r="BN5780" s="475"/>
      <c r="BO5780" s="475"/>
      <c r="BP5780" s="306"/>
      <c r="BQ5780" s="496"/>
      <c r="BR5780" s="496"/>
      <c r="BS5780" s="496"/>
      <c r="BT5780" s="496"/>
      <c r="BU5780" s="496"/>
      <c r="BV5780" s="496"/>
    </row>
    <row r="5781" spans="1:74" s="52" customFormat="1" ht="12.75">
      <c r="A5781" s="45">
        <v>2346.9885393806389</v>
      </c>
      <c r="B5781" s="46" t="s">
        <v>416</v>
      </c>
      <c r="C5781" s="47" t="s">
        <v>423</v>
      </c>
      <c r="D5781" s="48">
        <v>9.999266527834509</v>
      </c>
      <c r="E5781" s="49">
        <v>39.258600000000001</v>
      </c>
      <c r="F5781" s="49">
        <v>5.5032999999999999E-2</v>
      </c>
      <c r="G5781" s="49">
        <v>17.852499999999999</v>
      </c>
      <c r="H5781" s="49">
        <v>0.19861699999999999</v>
      </c>
      <c r="I5781" s="49">
        <v>0.25101699999999999</v>
      </c>
      <c r="J5781" s="49">
        <v>42.380299999999998</v>
      </c>
      <c r="K5781" s="49">
        <v>0.230126</v>
      </c>
      <c r="L5781" s="49">
        <v>100.25845099999999</v>
      </c>
      <c r="M5781" s="47"/>
      <c r="N5781" s="50">
        <v>0.99711010375237574</v>
      </c>
      <c r="O5781" s="50">
        <v>1.105113570416429E-3</v>
      </c>
      <c r="P5781" s="50">
        <v>0.37919564822023322</v>
      </c>
      <c r="Q5781" s="50">
        <v>4.0575942743580895E-3</v>
      </c>
      <c r="R5781" s="50">
        <v>5.4000425626087971E-3</v>
      </c>
      <c r="S5781" s="50">
        <v>1.6046520712687513</v>
      </c>
      <c r="T5781" s="50">
        <v>6.2622679316716662E-3</v>
      </c>
      <c r="U5781" s="50">
        <v>2.9987484507558739</v>
      </c>
      <c r="V5781" s="51">
        <v>80.885849024848071</v>
      </c>
      <c r="X5781" s="49">
        <v>0.213924</v>
      </c>
      <c r="Y5781" s="49">
        <v>29.439399999999999</v>
      </c>
      <c r="Z5781" s="49">
        <v>0.43061899999999997</v>
      </c>
      <c r="AA5781" s="49">
        <v>10.7372</v>
      </c>
      <c r="AB5781" s="49">
        <v>5.7711399999999999</v>
      </c>
      <c r="AC5781" s="49">
        <v>0.18359</v>
      </c>
      <c r="AD5781" s="49">
        <v>5.1581799999999998</v>
      </c>
      <c r="AE5781" s="226"/>
      <c r="AF5781" s="465" t="s">
        <v>1745</v>
      </c>
      <c r="AG5781" s="343">
        <v>30</v>
      </c>
      <c r="AH5781" s="343">
        <v>15</v>
      </c>
      <c r="AI5781" s="343"/>
      <c r="AJ5781" s="343"/>
      <c r="AK5781" s="343"/>
      <c r="AL5781" s="343"/>
      <c r="AM5781" s="343"/>
      <c r="AN5781" s="343"/>
      <c r="AO5781" s="343"/>
      <c r="AP5781" s="343"/>
      <c r="AQ5781" s="343"/>
      <c r="AR5781" s="343"/>
      <c r="AS5781" s="343"/>
      <c r="AT5781" s="343"/>
      <c r="AU5781" s="343"/>
      <c r="AV5781" s="343"/>
      <c r="AW5781" s="343"/>
      <c r="AX5781" s="343"/>
      <c r="AY5781" s="343"/>
      <c r="AZ5781" s="343"/>
      <c r="BA5781" s="343"/>
      <c r="BB5781" s="343"/>
      <c r="BC5781" s="343"/>
      <c r="BD5781" s="343"/>
      <c r="BE5781" s="475"/>
      <c r="BF5781" s="475"/>
      <c r="BG5781" s="475"/>
      <c r="BH5781" s="475"/>
      <c r="BI5781" s="475"/>
      <c r="BJ5781" s="475"/>
      <c r="BK5781" s="475"/>
      <c r="BL5781" s="475"/>
      <c r="BM5781" s="475"/>
      <c r="BN5781" s="475"/>
      <c r="BO5781" s="475"/>
      <c r="BP5781" s="306"/>
      <c r="BQ5781" s="496"/>
      <c r="BR5781" s="496"/>
      <c r="BS5781" s="496"/>
      <c r="BT5781" s="496"/>
      <c r="BU5781" s="496"/>
      <c r="BV5781" s="496"/>
    </row>
    <row r="5782" spans="1:74" s="52" customFormat="1" ht="12.75">
      <c r="A5782" s="45">
        <v>2346.9885393806389</v>
      </c>
      <c r="B5782" s="46" t="s">
        <v>416</v>
      </c>
      <c r="C5782" s="47" t="s">
        <v>423</v>
      </c>
      <c r="D5782" s="48">
        <v>14.999266527834509</v>
      </c>
      <c r="E5782" s="49">
        <v>39.3001</v>
      </c>
      <c r="F5782" s="49">
        <v>2.369E-3</v>
      </c>
      <c r="G5782" s="49">
        <v>16.932500000000001</v>
      </c>
      <c r="H5782" s="49">
        <v>0.247082</v>
      </c>
      <c r="I5782" s="49">
        <v>0.21485199999999999</v>
      </c>
      <c r="J5782" s="49">
        <v>42.704599999999999</v>
      </c>
      <c r="K5782" s="49">
        <v>0.24365000000000001</v>
      </c>
      <c r="L5782" s="49">
        <v>99.692458000000002</v>
      </c>
      <c r="M5782" s="47"/>
      <c r="N5782" s="50">
        <v>0.99976261276797884</v>
      </c>
      <c r="O5782" s="50">
        <v>4.7647894243124882E-5</v>
      </c>
      <c r="P5782" s="50">
        <v>0.3602303620983564</v>
      </c>
      <c r="Q5782" s="50">
        <v>5.0557808060969073E-3</v>
      </c>
      <c r="R5782" s="50">
        <v>4.6294391105673356E-3</v>
      </c>
      <c r="S5782" s="50">
        <v>1.6195204646577936</v>
      </c>
      <c r="T5782" s="50">
        <v>6.6409054884995411E-3</v>
      </c>
      <c r="U5782" s="50">
        <v>2.9973055056968687</v>
      </c>
      <c r="V5782" s="51">
        <v>81.804257524236064</v>
      </c>
      <c r="X5782" s="49">
        <v>0.21360899999999999</v>
      </c>
      <c r="Y5782" s="49">
        <v>652.63499999999999</v>
      </c>
      <c r="Z5782" s="49">
        <v>0.44290400000000002</v>
      </c>
      <c r="AA5782" s="49">
        <v>8.6209799999999994</v>
      </c>
      <c r="AB5782" s="49">
        <v>6.5368399999999998</v>
      </c>
      <c r="AC5782" s="49">
        <v>0.18223700000000001</v>
      </c>
      <c r="AD5782" s="49">
        <v>5.04223</v>
      </c>
      <c r="AE5782" s="226"/>
      <c r="AF5782" s="465" t="s">
        <v>1745</v>
      </c>
      <c r="AG5782" s="343">
        <v>30</v>
      </c>
      <c r="AH5782" s="343">
        <v>15</v>
      </c>
      <c r="AI5782" s="343"/>
      <c r="AJ5782" s="343"/>
      <c r="AK5782" s="343"/>
      <c r="AL5782" s="343"/>
      <c r="AM5782" s="343"/>
      <c r="AN5782" s="343"/>
      <c r="AO5782" s="343"/>
      <c r="AP5782" s="343"/>
      <c r="AQ5782" s="343"/>
      <c r="AR5782" s="343"/>
      <c r="AS5782" s="343"/>
      <c r="AT5782" s="343"/>
      <c r="AU5782" s="343"/>
      <c r="AV5782" s="343"/>
      <c r="AW5782" s="343"/>
      <c r="AX5782" s="343"/>
      <c r="AY5782" s="343"/>
      <c r="AZ5782" s="343"/>
      <c r="BA5782" s="343"/>
      <c r="BB5782" s="343"/>
      <c r="BC5782" s="343"/>
      <c r="BD5782" s="343"/>
      <c r="BE5782" s="475"/>
      <c r="BF5782" s="475"/>
      <c r="BG5782" s="475"/>
      <c r="BH5782" s="475"/>
      <c r="BI5782" s="475"/>
      <c r="BJ5782" s="475"/>
      <c r="BK5782" s="475"/>
      <c r="BL5782" s="475"/>
      <c r="BM5782" s="475"/>
      <c r="BN5782" s="475"/>
      <c r="BO5782" s="475"/>
      <c r="BP5782" s="306"/>
      <c r="BQ5782" s="496"/>
      <c r="BR5782" s="496"/>
      <c r="BS5782" s="496"/>
      <c r="BT5782" s="496"/>
      <c r="BU5782" s="496"/>
      <c r="BV5782" s="496"/>
    </row>
    <row r="5783" spans="1:74" s="52" customFormat="1" ht="12.75">
      <c r="A5783" s="45">
        <v>2346.9885393806389</v>
      </c>
      <c r="B5783" s="46" t="s">
        <v>416</v>
      </c>
      <c r="C5783" s="47" t="s">
        <v>423</v>
      </c>
      <c r="D5783" s="48">
        <v>19.999266527834507</v>
      </c>
      <c r="E5783" s="49">
        <v>39.397300000000001</v>
      </c>
      <c r="F5783" s="49">
        <v>4.1487000000000003E-2</v>
      </c>
      <c r="G5783" s="49">
        <v>16.351199999999999</v>
      </c>
      <c r="H5783" s="49">
        <v>0.25603500000000001</v>
      </c>
      <c r="I5783" s="49">
        <v>0.22367200000000001</v>
      </c>
      <c r="J5783" s="49">
        <v>43.214399999999998</v>
      </c>
      <c r="K5783" s="49">
        <v>0.23078299999999999</v>
      </c>
      <c r="L5783" s="49">
        <v>99.731684999999999</v>
      </c>
      <c r="M5783" s="47"/>
      <c r="N5783" s="50">
        <v>0.99934921045545688</v>
      </c>
      <c r="O5783" s="50">
        <v>8.3202861087873395E-4</v>
      </c>
      <c r="P5783" s="50">
        <v>0.34686177232582377</v>
      </c>
      <c r="Q5783" s="50">
        <v>5.2238902481960125E-3</v>
      </c>
      <c r="R5783" s="50">
        <v>4.8056061472602296E-3</v>
      </c>
      <c r="S5783" s="50">
        <v>1.6341346817327238</v>
      </c>
      <c r="T5783" s="50">
        <v>6.2720899226585917E-3</v>
      </c>
      <c r="U5783" s="50">
        <v>2.9979817637362611</v>
      </c>
      <c r="V5783" s="51">
        <v>82.490540474456978</v>
      </c>
      <c r="X5783" s="49">
        <v>0.21349899999999999</v>
      </c>
      <c r="Y5783" s="49">
        <v>38.230899999999998</v>
      </c>
      <c r="Z5783" s="49">
        <v>0.45102799999999998</v>
      </c>
      <c r="AA5783" s="49">
        <v>8.4688199999999991</v>
      </c>
      <c r="AB5783" s="49">
        <v>6.4482400000000002</v>
      </c>
      <c r="AC5783" s="49">
        <v>0.18093400000000001</v>
      </c>
      <c r="AD5783" s="49">
        <v>5.3083099999999996</v>
      </c>
      <c r="AE5783" s="226"/>
      <c r="AF5783" s="465" t="s">
        <v>1745</v>
      </c>
      <c r="AG5783" s="343">
        <v>30</v>
      </c>
      <c r="AH5783" s="343">
        <v>15</v>
      </c>
      <c r="AI5783" s="343"/>
      <c r="AJ5783" s="343"/>
      <c r="AK5783" s="343"/>
      <c r="AL5783" s="343"/>
      <c r="AM5783" s="343"/>
      <c r="AN5783" s="343"/>
      <c r="AO5783" s="343"/>
      <c r="AP5783" s="343"/>
      <c r="AQ5783" s="343"/>
      <c r="AR5783" s="343"/>
      <c r="AS5783" s="343"/>
      <c r="AT5783" s="343"/>
      <c r="AU5783" s="343"/>
      <c r="AV5783" s="343"/>
      <c r="AW5783" s="343"/>
      <c r="AX5783" s="343"/>
      <c r="AY5783" s="343"/>
      <c r="AZ5783" s="343"/>
      <c r="BA5783" s="343"/>
      <c r="BB5783" s="343"/>
      <c r="BC5783" s="343"/>
      <c r="BD5783" s="343"/>
      <c r="BE5783" s="475"/>
      <c r="BF5783" s="475"/>
      <c r="BG5783" s="475"/>
      <c r="BH5783" s="475"/>
      <c r="BI5783" s="475"/>
      <c r="BJ5783" s="475"/>
      <c r="BK5783" s="475"/>
      <c r="BL5783" s="475"/>
      <c r="BM5783" s="475"/>
      <c r="BN5783" s="475"/>
      <c r="BO5783" s="475"/>
      <c r="BP5783" s="306"/>
      <c r="BQ5783" s="496"/>
      <c r="BR5783" s="496"/>
      <c r="BS5783" s="496"/>
      <c r="BT5783" s="496"/>
      <c r="BU5783" s="496"/>
      <c r="BV5783" s="496"/>
    </row>
    <row r="5784" spans="1:74" s="52" customFormat="1" ht="12.75">
      <c r="A5784" s="45">
        <v>2346.9885393806389</v>
      </c>
      <c r="B5784" s="46" t="s">
        <v>416</v>
      </c>
      <c r="C5784" s="47" t="s">
        <v>423</v>
      </c>
      <c r="D5784" s="48">
        <v>24.999266527834507</v>
      </c>
      <c r="E5784" s="49">
        <v>39.564</v>
      </c>
      <c r="F5784" s="49">
        <v>3.1523000000000002E-2</v>
      </c>
      <c r="G5784" s="49">
        <v>15.960599999999999</v>
      </c>
      <c r="H5784" s="49">
        <v>0.215228</v>
      </c>
      <c r="I5784" s="49">
        <v>0.21152899999999999</v>
      </c>
      <c r="J5784" s="49">
        <v>43.696100000000001</v>
      </c>
      <c r="K5784" s="49">
        <v>0.236092</v>
      </c>
      <c r="L5784" s="49">
        <v>99.945986000000005</v>
      </c>
      <c r="M5784" s="47"/>
      <c r="N5784" s="50">
        <v>0.99905627318868417</v>
      </c>
      <c r="O5784" s="50">
        <v>6.2935069335544834E-4</v>
      </c>
      <c r="P5784" s="50">
        <v>0.33705049207675958</v>
      </c>
      <c r="Q5784" s="50">
        <v>4.3715195038619876E-3</v>
      </c>
      <c r="R5784" s="50">
        <v>4.5242376906114972E-3</v>
      </c>
      <c r="S5784" s="50">
        <v>1.6449056040048946</v>
      </c>
      <c r="T5784" s="50">
        <v>6.3874671059040598E-3</v>
      </c>
      <c r="U5784" s="50">
        <v>2.9978449713175821</v>
      </c>
      <c r="V5784" s="51">
        <v>82.994048518879325</v>
      </c>
      <c r="X5784" s="49">
        <v>0.21314900000000001</v>
      </c>
      <c r="Y5784" s="49">
        <v>50.307499999999997</v>
      </c>
      <c r="Z5784" s="49">
        <v>0.45690799999999998</v>
      </c>
      <c r="AA5784" s="49">
        <v>10.069599999999999</v>
      </c>
      <c r="AB5784" s="49">
        <v>6.5477699999999999</v>
      </c>
      <c r="AC5784" s="49">
        <v>0.17957999999999999</v>
      </c>
      <c r="AD5784" s="49">
        <v>5.1332000000000004</v>
      </c>
      <c r="AE5784" s="226"/>
      <c r="AF5784" s="465" t="s">
        <v>1745</v>
      </c>
      <c r="AG5784" s="343">
        <v>30</v>
      </c>
      <c r="AH5784" s="343">
        <v>15</v>
      </c>
      <c r="AI5784" s="343"/>
      <c r="AJ5784" s="343"/>
      <c r="AK5784" s="343"/>
      <c r="AL5784" s="343"/>
      <c r="AM5784" s="343"/>
      <c r="AN5784" s="343"/>
      <c r="AO5784" s="343"/>
      <c r="AP5784" s="343"/>
      <c r="AQ5784" s="343"/>
      <c r="AR5784" s="343"/>
      <c r="AS5784" s="343"/>
      <c r="AT5784" s="343"/>
      <c r="AU5784" s="343"/>
      <c r="AV5784" s="343"/>
      <c r="AW5784" s="343"/>
      <c r="AX5784" s="343"/>
      <c r="AY5784" s="343"/>
      <c r="AZ5784" s="343"/>
      <c r="BA5784" s="343"/>
      <c r="BB5784" s="343"/>
      <c r="BC5784" s="343"/>
      <c r="BD5784" s="343"/>
      <c r="BE5784" s="475"/>
      <c r="BF5784" s="475"/>
      <c r="BG5784" s="475"/>
      <c r="BH5784" s="475"/>
      <c r="BI5784" s="475"/>
      <c r="BJ5784" s="475"/>
      <c r="BK5784" s="475"/>
      <c r="BL5784" s="475"/>
      <c r="BM5784" s="475"/>
      <c r="BN5784" s="475"/>
      <c r="BO5784" s="475"/>
      <c r="BP5784" s="306"/>
      <c r="BQ5784" s="496"/>
      <c r="BR5784" s="496"/>
      <c r="BS5784" s="496"/>
      <c r="BT5784" s="496"/>
      <c r="BU5784" s="496"/>
      <c r="BV5784" s="496"/>
    </row>
    <row r="5785" spans="1:74" s="52" customFormat="1" ht="12.75">
      <c r="A5785" s="45">
        <v>2346.9885393806389</v>
      </c>
      <c r="B5785" s="46" t="s">
        <v>416</v>
      </c>
      <c r="C5785" s="47" t="s">
        <v>423</v>
      </c>
      <c r="D5785" s="48">
        <v>29.999266527834507</v>
      </c>
      <c r="E5785" s="49">
        <v>39.673999999999999</v>
      </c>
      <c r="F5785" s="49">
        <v>7.2385000000000005E-2</v>
      </c>
      <c r="G5785" s="49">
        <v>15.541600000000001</v>
      </c>
      <c r="H5785" s="49">
        <v>0.25963700000000001</v>
      </c>
      <c r="I5785" s="49">
        <v>0.22154599999999999</v>
      </c>
      <c r="J5785" s="49">
        <v>44.188600000000001</v>
      </c>
      <c r="K5785" s="49">
        <v>0.22207499999999999</v>
      </c>
      <c r="L5785" s="49">
        <v>100.221125</v>
      </c>
      <c r="M5785" s="47"/>
      <c r="N5785" s="50">
        <v>0.99700919217302053</v>
      </c>
      <c r="O5785" s="50">
        <v>1.4381929887821326E-3</v>
      </c>
      <c r="P5785" s="50">
        <v>0.3266215944932499</v>
      </c>
      <c r="Q5785" s="50">
        <v>5.2481186880929476E-3</v>
      </c>
      <c r="R5785" s="50">
        <v>4.7156637036842881E-3</v>
      </c>
      <c r="S5785" s="50">
        <v>1.6554343453678864</v>
      </c>
      <c r="T5785" s="50">
        <v>5.9793020349376436E-3</v>
      </c>
      <c r="U5785" s="50">
        <v>2.9976690802495742</v>
      </c>
      <c r="V5785" s="51">
        <v>83.521070827287886</v>
      </c>
      <c r="X5785" s="49">
        <v>0.21284900000000001</v>
      </c>
      <c r="Y5785" s="49">
        <v>22.6053</v>
      </c>
      <c r="Z5785" s="49">
        <v>0.46333000000000002</v>
      </c>
      <c r="AA5785" s="49">
        <v>8.4200300000000006</v>
      </c>
      <c r="AB5785" s="49">
        <v>6.26274</v>
      </c>
      <c r="AC5785" s="49">
        <v>0.178371</v>
      </c>
      <c r="AD5785" s="49">
        <v>5.3155799999999997</v>
      </c>
      <c r="AE5785" s="226"/>
      <c r="AF5785" s="465" t="s">
        <v>1745</v>
      </c>
      <c r="AG5785" s="343">
        <v>30</v>
      </c>
      <c r="AH5785" s="343">
        <v>15</v>
      </c>
      <c r="AI5785" s="343"/>
      <c r="AJ5785" s="343"/>
      <c r="AK5785" s="343"/>
      <c r="AL5785" s="343"/>
      <c r="AM5785" s="343"/>
      <c r="AN5785" s="343"/>
      <c r="AO5785" s="343"/>
      <c r="AP5785" s="343"/>
      <c r="AQ5785" s="343"/>
      <c r="AR5785" s="343"/>
      <c r="AS5785" s="343"/>
      <c r="AT5785" s="343"/>
      <c r="AU5785" s="343"/>
      <c r="AV5785" s="343"/>
      <c r="AW5785" s="343"/>
      <c r="AX5785" s="343"/>
      <c r="AY5785" s="343"/>
      <c r="AZ5785" s="343"/>
      <c r="BA5785" s="343"/>
      <c r="BB5785" s="343"/>
      <c r="BC5785" s="343"/>
      <c r="BD5785" s="343"/>
      <c r="BE5785" s="475"/>
      <c r="BF5785" s="475"/>
      <c r="BG5785" s="475"/>
      <c r="BH5785" s="475"/>
      <c r="BI5785" s="475"/>
      <c r="BJ5785" s="475"/>
      <c r="BK5785" s="475"/>
      <c r="BL5785" s="475"/>
      <c r="BM5785" s="475"/>
      <c r="BN5785" s="475"/>
      <c r="BO5785" s="475"/>
      <c r="BP5785" s="306"/>
      <c r="BQ5785" s="496"/>
      <c r="BR5785" s="496"/>
      <c r="BS5785" s="496"/>
      <c r="BT5785" s="496"/>
      <c r="BU5785" s="496"/>
      <c r="BV5785" s="496"/>
    </row>
    <row r="5786" spans="1:74" s="52" customFormat="1" ht="12.75">
      <c r="A5786" s="45">
        <v>2346.9885393806389</v>
      </c>
      <c r="B5786" s="46" t="s">
        <v>416</v>
      </c>
      <c r="C5786" s="47" t="s">
        <v>423</v>
      </c>
      <c r="D5786" s="48">
        <v>34.999266527834507</v>
      </c>
      <c r="E5786" s="49">
        <v>39.625399999999999</v>
      </c>
      <c r="F5786" s="49">
        <v>4.8967999999999998E-2</v>
      </c>
      <c r="G5786" s="49">
        <v>15.3101</v>
      </c>
      <c r="H5786" s="49">
        <v>0.27842499999999998</v>
      </c>
      <c r="I5786" s="49">
        <v>0.19451499999999999</v>
      </c>
      <c r="J5786" s="49">
        <v>44.321599999999997</v>
      </c>
      <c r="K5786" s="49">
        <v>0.23041900000000001</v>
      </c>
      <c r="L5786" s="49">
        <v>100.039723</v>
      </c>
      <c r="M5786" s="47"/>
      <c r="N5786" s="50">
        <v>0.9969513461126025</v>
      </c>
      <c r="O5786" s="50">
        <v>9.7406533150223135E-4</v>
      </c>
      <c r="P5786" s="50">
        <v>0.32213233915442457</v>
      </c>
      <c r="Q5786" s="50">
        <v>5.634461627726183E-3</v>
      </c>
      <c r="R5786" s="50">
        <v>4.1451394119053075E-3</v>
      </c>
      <c r="S5786" s="50">
        <v>1.6623569381195722</v>
      </c>
      <c r="T5786" s="50">
        <v>6.2112103844474374E-3</v>
      </c>
      <c r="U5786" s="50">
        <v>2.9993038411695849</v>
      </c>
      <c r="V5786" s="51">
        <v>83.767494093144052</v>
      </c>
      <c r="X5786" s="49">
        <v>0.21304699999999999</v>
      </c>
      <c r="Y5786" s="49">
        <v>32.481000000000002</v>
      </c>
      <c r="Z5786" s="49">
        <v>0.46705999999999998</v>
      </c>
      <c r="AA5786" s="49">
        <v>7.8092199999999998</v>
      </c>
      <c r="AB5786" s="49">
        <v>7.1675899999999997</v>
      </c>
      <c r="AC5786" s="49">
        <v>0.17799200000000001</v>
      </c>
      <c r="AD5786" s="49">
        <v>5.11524</v>
      </c>
      <c r="AE5786" s="226"/>
      <c r="AF5786" s="465" t="s">
        <v>1745</v>
      </c>
      <c r="AG5786" s="343">
        <v>30</v>
      </c>
      <c r="AH5786" s="343">
        <v>15</v>
      </c>
      <c r="AI5786" s="343"/>
      <c r="AJ5786" s="343"/>
      <c r="AK5786" s="343"/>
      <c r="AL5786" s="343"/>
      <c r="AM5786" s="343"/>
      <c r="AN5786" s="343"/>
      <c r="AO5786" s="343"/>
      <c r="AP5786" s="343"/>
      <c r="AQ5786" s="343"/>
      <c r="AR5786" s="343"/>
      <c r="AS5786" s="343"/>
      <c r="AT5786" s="343"/>
      <c r="AU5786" s="343"/>
      <c r="AV5786" s="343"/>
      <c r="AW5786" s="343"/>
      <c r="AX5786" s="343"/>
      <c r="AY5786" s="343"/>
      <c r="AZ5786" s="343"/>
      <c r="BA5786" s="343"/>
      <c r="BB5786" s="343"/>
      <c r="BC5786" s="343"/>
      <c r="BD5786" s="343"/>
      <c r="BE5786" s="475"/>
      <c r="BF5786" s="475"/>
      <c r="BG5786" s="475"/>
      <c r="BH5786" s="475"/>
      <c r="BI5786" s="475"/>
      <c r="BJ5786" s="475"/>
      <c r="BK5786" s="475"/>
      <c r="BL5786" s="475"/>
      <c r="BM5786" s="475"/>
      <c r="BN5786" s="475"/>
      <c r="BO5786" s="475"/>
      <c r="BP5786" s="306"/>
      <c r="BQ5786" s="496"/>
      <c r="BR5786" s="496"/>
      <c r="BS5786" s="496"/>
      <c r="BT5786" s="496"/>
      <c r="BU5786" s="496"/>
      <c r="BV5786" s="496"/>
    </row>
    <row r="5787" spans="1:74" s="52" customFormat="1" ht="12.75">
      <c r="A5787" s="45">
        <v>2346.9885393806389</v>
      </c>
      <c r="B5787" s="46" t="s">
        <v>416</v>
      </c>
      <c r="C5787" s="47" t="s">
        <v>423</v>
      </c>
      <c r="D5787" s="48">
        <v>39.999266527834507</v>
      </c>
      <c r="E5787" s="49">
        <v>39.704799999999999</v>
      </c>
      <c r="F5787" s="49">
        <v>5.9288E-2</v>
      </c>
      <c r="G5787" s="49">
        <v>15.0213</v>
      </c>
      <c r="H5787" s="49">
        <v>0.27765299999999998</v>
      </c>
      <c r="I5787" s="49">
        <v>0.21088599999999999</v>
      </c>
      <c r="J5787" s="49">
        <v>44.601500000000001</v>
      </c>
      <c r="K5787" s="49">
        <v>0.238811</v>
      </c>
      <c r="L5787" s="49">
        <v>100.15699500000001</v>
      </c>
      <c r="M5787" s="47"/>
      <c r="N5787" s="50">
        <v>0.99628375977131478</v>
      </c>
      <c r="O5787" s="50">
        <v>1.1762029210075047E-3</v>
      </c>
      <c r="P5787" s="50">
        <v>0.31521258754621062</v>
      </c>
      <c r="Q5787" s="50">
        <v>5.6038474079007639E-3</v>
      </c>
      <c r="R5787" s="50">
        <v>4.4820172830314087E-3</v>
      </c>
      <c r="S5787" s="50">
        <v>1.6683918075342909</v>
      </c>
      <c r="T5787" s="50">
        <v>6.4202510852184808E-3</v>
      </c>
      <c r="U5787" s="50">
        <v>2.9988349271615395</v>
      </c>
      <c r="V5787" s="51">
        <v>84.109100164933935</v>
      </c>
      <c r="X5787" s="49">
        <v>0.21292800000000001</v>
      </c>
      <c r="Y5787" s="49">
        <v>27.139299999999999</v>
      </c>
      <c r="Z5787" s="49">
        <v>0.47131600000000001</v>
      </c>
      <c r="AA5787" s="49">
        <v>7.8597000000000001</v>
      </c>
      <c r="AB5787" s="49">
        <v>6.57315</v>
      </c>
      <c r="AC5787" s="49">
        <v>0.177264</v>
      </c>
      <c r="AD5787" s="49">
        <v>4.9702299999999999</v>
      </c>
      <c r="AE5787" s="226"/>
      <c r="AF5787" s="465" t="s">
        <v>1745</v>
      </c>
      <c r="AG5787" s="343">
        <v>30</v>
      </c>
      <c r="AH5787" s="343">
        <v>15</v>
      </c>
      <c r="AI5787" s="343"/>
      <c r="AJ5787" s="343"/>
      <c r="AK5787" s="343"/>
      <c r="AL5787" s="343"/>
      <c r="AM5787" s="343"/>
      <c r="AN5787" s="343"/>
      <c r="AO5787" s="343"/>
      <c r="AP5787" s="343"/>
      <c r="AQ5787" s="343"/>
      <c r="AR5787" s="343"/>
      <c r="AS5787" s="343"/>
      <c r="AT5787" s="343"/>
      <c r="AU5787" s="343"/>
      <c r="AV5787" s="343"/>
      <c r="AW5787" s="343"/>
      <c r="AX5787" s="343"/>
      <c r="AY5787" s="343"/>
      <c r="AZ5787" s="343"/>
      <c r="BA5787" s="343"/>
      <c r="BB5787" s="343"/>
      <c r="BC5787" s="343"/>
      <c r="BD5787" s="343"/>
      <c r="BE5787" s="475"/>
      <c r="BF5787" s="475"/>
      <c r="BG5787" s="475"/>
      <c r="BH5787" s="475"/>
      <c r="BI5787" s="475"/>
      <c r="BJ5787" s="475"/>
      <c r="BK5787" s="475"/>
      <c r="BL5787" s="475"/>
      <c r="BM5787" s="475"/>
      <c r="BN5787" s="475"/>
      <c r="BO5787" s="475"/>
      <c r="BP5787" s="306"/>
      <c r="BQ5787" s="496"/>
      <c r="BR5787" s="496"/>
      <c r="BS5787" s="496"/>
      <c r="BT5787" s="496"/>
      <c r="BU5787" s="496"/>
      <c r="BV5787" s="496"/>
    </row>
    <row r="5788" spans="1:74" s="52" customFormat="1" ht="12.75">
      <c r="A5788" s="45">
        <v>2346.9885393806389</v>
      </c>
      <c r="B5788" s="46" t="s">
        <v>416</v>
      </c>
      <c r="C5788" s="47" t="s">
        <v>423</v>
      </c>
      <c r="D5788" s="48">
        <v>44.999266527834507</v>
      </c>
      <c r="E5788" s="49">
        <v>39.869300000000003</v>
      </c>
      <c r="F5788" s="49">
        <v>4.3083000000000003E-2</v>
      </c>
      <c r="G5788" s="49">
        <v>14.616</v>
      </c>
      <c r="H5788" s="49">
        <v>0.26797599999999999</v>
      </c>
      <c r="I5788" s="49">
        <v>0.20039399999999999</v>
      </c>
      <c r="J5788" s="49">
        <v>44.8127</v>
      </c>
      <c r="K5788" s="49">
        <v>0.22192100000000001</v>
      </c>
      <c r="L5788" s="49">
        <v>100.063451</v>
      </c>
      <c r="M5788" s="47"/>
      <c r="N5788" s="50">
        <v>0.99919583868542161</v>
      </c>
      <c r="O5788" s="50">
        <v>8.5367656225934622E-4</v>
      </c>
      <c r="P5788" s="50">
        <v>0.30633493993743094</v>
      </c>
      <c r="Q5788" s="50">
        <v>5.4019654059312104E-3</v>
      </c>
      <c r="R5788" s="50">
        <v>4.2538528184439695E-3</v>
      </c>
      <c r="S5788" s="50">
        <v>1.6742552246337865</v>
      </c>
      <c r="T5788" s="50">
        <v>5.9589268500347082E-3</v>
      </c>
      <c r="U5788" s="50">
        <v>2.9972018859922254</v>
      </c>
      <c r="V5788" s="51">
        <v>84.533148481844052</v>
      </c>
      <c r="X5788" s="49">
        <v>0.212559</v>
      </c>
      <c r="Y5788" s="49">
        <v>38.630000000000003</v>
      </c>
      <c r="Z5788" s="49">
        <v>0.47842600000000002</v>
      </c>
      <c r="AA5788" s="49">
        <v>8.2248900000000003</v>
      </c>
      <c r="AB5788" s="49">
        <v>7.0314500000000004</v>
      </c>
      <c r="AC5788" s="49">
        <v>0.17665800000000001</v>
      </c>
      <c r="AD5788" s="49">
        <v>5.4556800000000001</v>
      </c>
      <c r="AE5788" s="226"/>
      <c r="AF5788" s="465" t="s">
        <v>1745</v>
      </c>
      <c r="AG5788" s="343">
        <v>30</v>
      </c>
      <c r="AH5788" s="343">
        <v>15</v>
      </c>
      <c r="AI5788" s="343"/>
      <c r="AJ5788" s="343"/>
      <c r="AK5788" s="343"/>
      <c r="AL5788" s="343"/>
      <c r="AM5788" s="343"/>
      <c r="AN5788" s="343"/>
      <c r="AO5788" s="343"/>
      <c r="AP5788" s="343"/>
      <c r="AQ5788" s="343"/>
      <c r="AR5788" s="343"/>
      <c r="AS5788" s="343"/>
      <c r="AT5788" s="343"/>
      <c r="AU5788" s="343"/>
      <c r="AV5788" s="343"/>
      <c r="AW5788" s="343"/>
      <c r="AX5788" s="343"/>
      <c r="AY5788" s="343"/>
      <c r="AZ5788" s="343"/>
      <c r="BA5788" s="343"/>
      <c r="BB5788" s="343"/>
      <c r="BC5788" s="343"/>
      <c r="BD5788" s="343"/>
      <c r="BE5788" s="475"/>
      <c r="BF5788" s="475"/>
      <c r="BG5788" s="475"/>
      <c r="BH5788" s="475"/>
      <c r="BI5788" s="475"/>
      <c r="BJ5788" s="475"/>
      <c r="BK5788" s="475"/>
      <c r="BL5788" s="475"/>
      <c r="BM5788" s="475"/>
      <c r="BN5788" s="475"/>
      <c r="BO5788" s="475"/>
      <c r="BP5788" s="306"/>
      <c r="BQ5788" s="496"/>
      <c r="BR5788" s="496"/>
      <c r="BS5788" s="496"/>
      <c r="BT5788" s="496"/>
      <c r="BU5788" s="496"/>
      <c r="BV5788" s="496"/>
    </row>
    <row r="5789" spans="1:74" s="52" customFormat="1" ht="12.75">
      <c r="A5789" s="45">
        <v>2346.9885393806389</v>
      </c>
      <c r="B5789" s="46" t="s">
        <v>416</v>
      </c>
      <c r="C5789" s="47" t="s">
        <v>423</v>
      </c>
      <c r="D5789" s="48">
        <v>49.999266527834507</v>
      </c>
      <c r="E5789" s="49">
        <v>39.958599999999997</v>
      </c>
      <c r="F5789" s="49">
        <v>5.1271999999999998E-2</v>
      </c>
      <c r="G5789" s="49">
        <v>14.4344</v>
      </c>
      <c r="H5789" s="49">
        <v>0.349437</v>
      </c>
      <c r="I5789" s="49">
        <v>0.17513100000000001</v>
      </c>
      <c r="J5789" s="49">
        <v>44.992699999999999</v>
      </c>
      <c r="K5789" s="49">
        <v>0.197739</v>
      </c>
      <c r="L5789" s="49">
        <v>100.197633</v>
      </c>
      <c r="M5789" s="47"/>
      <c r="N5789" s="50">
        <v>0.99921199720283427</v>
      </c>
      <c r="O5789" s="50">
        <v>1.013685069159544E-3</v>
      </c>
      <c r="P5789" s="50">
        <v>0.30185759404778723</v>
      </c>
      <c r="Q5789" s="50">
        <v>7.028459661544792E-3</v>
      </c>
      <c r="R5789" s="50">
        <v>3.709335729352347E-3</v>
      </c>
      <c r="S5789" s="50">
        <v>1.6772506832455765</v>
      </c>
      <c r="T5789" s="50">
        <v>5.297821933821144E-3</v>
      </c>
      <c r="U5789" s="50">
        <v>2.996499928812999</v>
      </c>
      <c r="V5789" s="51">
        <v>84.747797909237747</v>
      </c>
      <c r="X5789" s="49">
        <v>0.21226</v>
      </c>
      <c r="Y5789" s="49">
        <v>32.072200000000002</v>
      </c>
      <c r="Z5789" s="49">
        <v>0.48121799999999998</v>
      </c>
      <c r="AA5789" s="49">
        <v>6.2180299999999997</v>
      </c>
      <c r="AB5789" s="49">
        <v>7.87059</v>
      </c>
      <c r="AC5789" s="49">
        <v>0.17619499999999999</v>
      </c>
      <c r="AD5789" s="49">
        <v>5.9619499999999999</v>
      </c>
      <c r="AE5789" s="226"/>
      <c r="AF5789" s="465" t="s">
        <v>1745</v>
      </c>
      <c r="AG5789" s="343">
        <v>30</v>
      </c>
      <c r="AH5789" s="343">
        <v>15</v>
      </c>
      <c r="AI5789" s="343"/>
      <c r="AJ5789" s="343"/>
      <c r="AK5789" s="343"/>
      <c r="AL5789" s="343"/>
      <c r="AM5789" s="343"/>
      <c r="AN5789" s="343"/>
      <c r="AO5789" s="343"/>
      <c r="AP5789" s="343"/>
      <c r="AQ5789" s="343"/>
      <c r="AR5789" s="343"/>
      <c r="AS5789" s="343"/>
      <c r="AT5789" s="343"/>
      <c r="AU5789" s="343"/>
      <c r="AV5789" s="343"/>
      <c r="AW5789" s="343"/>
      <c r="AX5789" s="343"/>
      <c r="AY5789" s="343"/>
      <c r="AZ5789" s="343"/>
      <c r="BA5789" s="343"/>
      <c r="BB5789" s="343"/>
      <c r="BC5789" s="343"/>
      <c r="BD5789" s="343"/>
      <c r="BE5789" s="475"/>
      <c r="BF5789" s="475"/>
      <c r="BG5789" s="475"/>
      <c r="BH5789" s="475"/>
      <c r="BI5789" s="475"/>
      <c r="BJ5789" s="475"/>
      <c r="BK5789" s="475"/>
      <c r="BL5789" s="475"/>
      <c r="BM5789" s="475"/>
      <c r="BN5789" s="475"/>
      <c r="BO5789" s="475"/>
      <c r="BP5789" s="306"/>
      <c r="BQ5789" s="496"/>
      <c r="BR5789" s="496"/>
      <c r="BS5789" s="496"/>
      <c r="BT5789" s="496"/>
      <c r="BU5789" s="496"/>
      <c r="BV5789" s="496"/>
    </row>
    <row r="5790" spans="1:74" s="52" customFormat="1" ht="12.75">
      <c r="A5790" s="45">
        <v>2346.9885393806389</v>
      </c>
      <c r="B5790" s="46" t="s">
        <v>416</v>
      </c>
      <c r="C5790" s="47" t="s">
        <v>423</v>
      </c>
      <c r="D5790" s="48">
        <v>54.999266527834507</v>
      </c>
      <c r="E5790" s="49">
        <v>39.911099999999998</v>
      </c>
      <c r="F5790" s="49">
        <v>4.9832000000000001E-2</v>
      </c>
      <c r="G5790" s="49">
        <v>14.230700000000001</v>
      </c>
      <c r="H5790" s="49">
        <v>0.31236000000000003</v>
      </c>
      <c r="I5790" s="49">
        <v>0.19983400000000001</v>
      </c>
      <c r="J5790" s="49">
        <v>45.0792</v>
      </c>
      <c r="K5790" s="49">
        <v>0.222889</v>
      </c>
      <c r="L5790" s="49">
        <v>100.04141299999999</v>
      </c>
      <c r="M5790" s="47"/>
      <c r="N5790" s="50">
        <v>0.99884763010078403</v>
      </c>
      <c r="O5790" s="50">
        <v>9.8602807069313615E-4</v>
      </c>
      <c r="P5790" s="50">
        <v>0.29784327814097344</v>
      </c>
      <c r="Q5790" s="50">
        <v>6.2878887960646857E-3</v>
      </c>
      <c r="R5790" s="50">
        <v>4.2360459914966859E-3</v>
      </c>
      <c r="S5790" s="50">
        <v>1.6818617421709163</v>
      </c>
      <c r="T5790" s="50">
        <v>5.9765675033726087E-3</v>
      </c>
      <c r="U5790" s="50">
        <v>2.9970862251021444</v>
      </c>
      <c r="V5790" s="51">
        <v>84.955168821360559</v>
      </c>
      <c r="X5790" s="49">
        <v>0.21233299999999999</v>
      </c>
      <c r="Y5790" s="49">
        <v>32.877600000000001</v>
      </c>
      <c r="Z5790" s="49">
        <v>0.485203</v>
      </c>
      <c r="AA5790" s="49">
        <v>6.94937</v>
      </c>
      <c r="AB5790" s="49">
        <v>6.7783499999999997</v>
      </c>
      <c r="AC5790" s="49">
        <v>0.17585700000000001</v>
      </c>
      <c r="AD5790" s="49">
        <v>5.4898699999999998</v>
      </c>
      <c r="AE5790" s="226"/>
      <c r="AF5790" s="465" t="s">
        <v>1745</v>
      </c>
      <c r="AG5790" s="343">
        <v>30</v>
      </c>
      <c r="AH5790" s="343">
        <v>15</v>
      </c>
      <c r="AI5790" s="343"/>
      <c r="AJ5790" s="343"/>
      <c r="AK5790" s="343"/>
      <c r="AL5790" s="343"/>
      <c r="AM5790" s="343"/>
      <c r="AN5790" s="343"/>
      <c r="AO5790" s="343"/>
      <c r="AP5790" s="343"/>
      <c r="AQ5790" s="343"/>
      <c r="AR5790" s="343"/>
      <c r="AS5790" s="343"/>
      <c r="AT5790" s="343"/>
      <c r="AU5790" s="343"/>
      <c r="AV5790" s="343"/>
      <c r="AW5790" s="343"/>
      <c r="AX5790" s="343"/>
      <c r="AY5790" s="343"/>
      <c r="AZ5790" s="343"/>
      <c r="BA5790" s="343"/>
      <c r="BB5790" s="343"/>
      <c r="BC5790" s="343"/>
      <c r="BD5790" s="343"/>
      <c r="BE5790" s="475"/>
      <c r="BF5790" s="475"/>
      <c r="BG5790" s="475"/>
      <c r="BH5790" s="475"/>
      <c r="BI5790" s="475"/>
      <c r="BJ5790" s="475"/>
      <c r="BK5790" s="475"/>
      <c r="BL5790" s="475"/>
      <c r="BM5790" s="475"/>
      <c r="BN5790" s="475"/>
      <c r="BO5790" s="475"/>
      <c r="BP5790" s="306"/>
      <c r="BQ5790" s="496"/>
      <c r="BR5790" s="496"/>
      <c r="BS5790" s="496"/>
      <c r="BT5790" s="496"/>
      <c r="BU5790" s="496"/>
      <c r="BV5790" s="496"/>
    </row>
    <row r="5791" spans="1:74" s="52" customFormat="1" ht="12.75">
      <c r="A5791" s="45">
        <v>2346.9885393806389</v>
      </c>
      <c r="B5791" s="46" t="s">
        <v>416</v>
      </c>
      <c r="C5791" s="47" t="s">
        <v>423</v>
      </c>
      <c r="D5791" s="48">
        <v>59.999266527834507</v>
      </c>
      <c r="E5791" s="49">
        <v>39.929200000000002</v>
      </c>
      <c r="F5791" s="49">
        <v>7.1468000000000004E-2</v>
      </c>
      <c r="G5791" s="49">
        <v>13.932399999999999</v>
      </c>
      <c r="H5791" s="49">
        <v>0.290632</v>
      </c>
      <c r="I5791" s="49">
        <v>0.20774400000000001</v>
      </c>
      <c r="J5791" s="49">
        <v>45.303199999999997</v>
      </c>
      <c r="K5791" s="49">
        <v>0.21566199999999999</v>
      </c>
      <c r="L5791" s="49">
        <v>99.98751</v>
      </c>
      <c r="M5791" s="47"/>
      <c r="N5791" s="50">
        <v>0.99830438654434306</v>
      </c>
      <c r="O5791" s="50">
        <v>1.4127308018529719E-3</v>
      </c>
      <c r="P5791" s="50">
        <v>0.29130926604759444</v>
      </c>
      <c r="Q5791" s="50">
        <v>5.8446659377292126E-3</v>
      </c>
      <c r="R5791" s="50">
        <v>4.3993305963358929E-3</v>
      </c>
      <c r="S5791" s="50">
        <v>1.6885339440503022</v>
      </c>
      <c r="T5791" s="50">
        <v>5.7770170103203008E-3</v>
      </c>
      <c r="U5791" s="50">
        <v>2.9966776112763025</v>
      </c>
      <c r="V5791" s="51">
        <v>85.286245670272535</v>
      </c>
      <c r="X5791" s="49">
        <v>0.21238799999999999</v>
      </c>
      <c r="Y5791" s="49">
        <v>23.1083</v>
      </c>
      <c r="Z5791" s="49">
        <v>0.49099199999999998</v>
      </c>
      <c r="AA5791" s="49">
        <v>7.6239800000000004</v>
      </c>
      <c r="AB5791" s="49">
        <v>6.6680799999999998</v>
      </c>
      <c r="AC5791" s="49">
        <v>0.175314</v>
      </c>
      <c r="AD5791" s="49">
        <v>5.5106900000000003</v>
      </c>
      <c r="AE5791" s="226"/>
      <c r="AF5791" s="465" t="s">
        <v>1745</v>
      </c>
      <c r="AG5791" s="343">
        <v>30</v>
      </c>
      <c r="AH5791" s="343">
        <v>15</v>
      </c>
      <c r="AI5791" s="343"/>
      <c r="AJ5791" s="343"/>
      <c r="AK5791" s="343"/>
      <c r="AL5791" s="343"/>
      <c r="AM5791" s="343"/>
      <c r="AN5791" s="343"/>
      <c r="AO5791" s="343"/>
      <c r="AP5791" s="343"/>
      <c r="AQ5791" s="343"/>
      <c r="AR5791" s="343"/>
      <c r="AS5791" s="343"/>
      <c r="AT5791" s="343"/>
      <c r="AU5791" s="343"/>
      <c r="AV5791" s="343"/>
      <c r="AW5791" s="343"/>
      <c r="AX5791" s="343"/>
      <c r="AY5791" s="343"/>
      <c r="AZ5791" s="343"/>
      <c r="BA5791" s="343"/>
      <c r="BB5791" s="343"/>
      <c r="BC5791" s="343"/>
      <c r="BD5791" s="343"/>
      <c r="BE5791" s="475"/>
      <c r="BF5791" s="475"/>
      <c r="BG5791" s="475"/>
      <c r="BH5791" s="475"/>
      <c r="BI5791" s="475"/>
      <c r="BJ5791" s="475"/>
      <c r="BK5791" s="475"/>
      <c r="BL5791" s="475"/>
      <c r="BM5791" s="475"/>
      <c r="BN5791" s="475"/>
      <c r="BO5791" s="475"/>
      <c r="BP5791" s="306"/>
      <c r="BQ5791" s="496"/>
      <c r="BR5791" s="496"/>
      <c r="BS5791" s="496"/>
      <c r="BT5791" s="496"/>
      <c r="BU5791" s="496"/>
      <c r="BV5791" s="496"/>
    </row>
    <row r="5792" spans="1:74" s="52" customFormat="1" ht="12.75">
      <c r="A5792" s="45">
        <v>2346.9885393806389</v>
      </c>
      <c r="B5792" s="46" t="s">
        <v>416</v>
      </c>
      <c r="C5792" s="47" t="s">
        <v>423</v>
      </c>
      <c r="D5792" s="48">
        <v>64.999266527834507</v>
      </c>
      <c r="E5792" s="49">
        <v>39.997399999999999</v>
      </c>
      <c r="F5792" s="49">
        <v>6.5276000000000001E-2</v>
      </c>
      <c r="G5792" s="49">
        <v>13.8993</v>
      </c>
      <c r="H5792" s="49">
        <v>0.317776</v>
      </c>
      <c r="I5792" s="49">
        <v>0.16642999999999999</v>
      </c>
      <c r="J5792" s="49">
        <v>45.4086</v>
      </c>
      <c r="K5792" s="49">
        <v>0.228357</v>
      </c>
      <c r="L5792" s="49">
        <v>100.12430300000001</v>
      </c>
      <c r="M5792" s="47"/>
      <c r="N5792" s="50">
        <v>0.9983521159449984</v>
      </c>
      <c r="O5792" s="50">
        <v>1.2881929863328017E-3</v>
      </c>
      <c r="P5792" s="50">
        <v>0.29013552229361966</v>
      </c>
      <c r="Q5792" s="50">
        <v>6.3799454866044015E-3</v>
      </c>
      <c r="R5792" s="50">
        <v>3.5185954265798723E-3</v>
      </c>
      <c r="S5792" s="50">
        <v>1.6896573402173802</v>
      </c>
      <c r="T5792" s="50">
        <v>6.1069442846984024E-3</v>
      </c>
      <c r="U5792" s="50">
        <v>2.9966496037875876</v>
      </c>
      <c r="V5792" s="51">
        <v>85.345157678483758</v>
      </c>
      <c r="X5792" s="49">
        <v>0.21202299999999999</v>
      </c>
      <c r="Y5792" s="49">
        <v>25.3507</v>
      </c>
      <c r="Z5792" s="49">
        <v>0.49065999999999999</v>
      </c>
      <c r="AA5792" s="49">
        <v>7.0228700000000002</v>
      </c>
      <c r="AB5792" s="49">
        <v>8.0886399999999998</v>
      </c>
      <c r="AC5792" s="49">
        <v>0.17505000000000001</v>
      </c>
      <c r="AD5792" s="49">
        <v>5.1378599999999999</v>
      </c>
      <c r="AE5792" s="226"/>
      <c r="AF5792" s="465" t="s">
        <v>1745</v>
      </c>
      <c r="AG5792" s="343">
        <v>30</v>
      </c>
      <c r="AH5792" s="343">
        <v>15</v>
      </c>
      <c r="AI5792" s="343"/>
      <c r="AJ5792" s="343"/>
      <c r="AK5792" s="343"/>
      <c r="AL5792" s="343"/>
      <c r="AM5792" s="343"/>
      <c r="AN5792" s="343"/>
      <c r="AO5792" s="343"/>
      <c r="AP5792" s="343"/>
      <c r="AQ5792" s="343"/>
      <c r="AR5792" s="343"/>
      <c r="AS5792" s="343"/>
      <c r="AT5792" s="343"/>
      <c r="AU5792" s="343"/>
      <c r="AV5792" s="343"/>
      <c r="AW5792" s="343"/>
      <c r="AX5792" s="343"/>
      <c r="AY5792" s="343"/>
      <c r="AZ5792" s="343"/>
      <c r="BA5792" s="343"/>
      <c r="BB5792" s="343"/>
      <c r="BC5792" s="343"/>
      <c r="BD5792" s="343"/>
      <c r="BE5792" s="475"/>
      <c r="BF5792" s="475"/>
      <c r="BG5792" s="475"/>
      <c r="BH5792" s="475"/>
      <c r="BI5792" s="475"/>
      <c r="BJ5792" s="475"/>
      <c r="BK5792" s="475"/>
      <c r="BL5792" s="475"/>
      <c r="BM5792" s="475"/>
      <c r="BN5792" s="475"/>
      <c r="BO5792" s="475"/>
      <c r="BP5792" s="306"/>
      <c r="BQ5792" s="496"/>
      <c r="BR5792" s="496"/>
      <c r="BS5792" s="496"/>
      <c r="BT5792" s="496"/>
      <c r="BU5792" s="496"/>
      <c r="BV5792" s="496"/>
    </row>
    <row r="5793" spans="1:74" s="52" customFormat="1" ht="12.75">
      <c r="A5793" s="45">
        <v>2346.9885393806389</v>
      </c>
      <c r="B5793" s="46" t="s">
        <v>416</v>
      </c>
      <c r="C5793" s="47" t="s">
        <v>423</v>
      </c>
      <c r="D5793" s="48">
        <v>69.999266527834507</v>
      </c>
      <c r="E5793" s="49">
        <v>39.9465</v>
      </c>
      <c r="F5793" s="49">
        <v>5.5029000000000002E-2</v>
      </c>
      <c r="G5793" s="49">
        <v>13.7225</v>
      </c>
      <c r="H5793" s="49">
        <v>0.31832899999999997</v>
      </c>
      <c r="I5793" s="49">
        <v>0.16913</v>
      </c>
      <c r="J5793" s="49">
        <v>45.355200000000004</v>
      </c>
      <c r="K5793" s="49">
        <v>0.21887100000000001</v>
      </c>
      <c r="L5793" s="49">
        <v>99.833603999999994</v>
      </c>
      <c r="M5793" s="47"/>
      <c r="N5793" s="50">
        <v>0.99918076493158514</v>
      </c>
      <c r="O5793" s="50">
        <v>1.0882592495900078E-3</v>
      </c>
      <c r="P5793" s="50">
        <v>0.28704802607031366</v>
      </c>
      <c r="Q5793" s="50">
        <v>6.4045029289917337E-3</v>
      </c>
      <c r="R5793" s="50">
        <v>3.5832055272254225E-3</v>
      </c>
      <c r="S5793" s="50">
        <v>1.6912233385385027</v>
      </c>
      <c r="T5793" s="50">
        <v>5.8655832202002926E-3</v>
      </c>
      <c r="U5793" s="50">
        <v>2.9958100258340172</v>
      </c>
      <c r="V5793" s="51">
        <v>85.489956979331055</v>
      </c>
      <c r="X5793" s="49">
        <v>0.21222299999999999</v>
      </c>
      <c r="Y5793" s="49">
        <v>30.3809</v>
      </c>
      <c r="Z5793" s="49">
        <v>0.49487599999999998</v>
      </c>
      <c r="AA5793" s="49">
        <v>6.8654000000000002</v>
      </c>
      <c r="AB5793" s="49">
        <v>7.9200499999999998</v>
      </c>
      <c r="AC5793" s="49">
        <v>0.17471200000000001</v>
      </c>
      <c r="AD5793" s="49">
        <v>5.3960699999999999</v>
      </c>
      <c r="AE5793" s="226"/>
      <c r="AF5793" s="465" t="s">
        <v>1745</v>
      </c>
      <c r="AG5793" s="343">
        <v>30</v>
      </c>
      <c r="AH5793" s="343">
        <v>15</v>
      </c>
      <c r="AI5793" s="343"/>
      <c r="AJ5793" s="343"/>
      <c r="AK5793" s="343"/>
      <c r="AL5793" s="343"/>
      <c r="AM5793" s="343"/>
      <c r="AN5793" s="343"/>
      <c r="AO5793" s="343"/>
      <c r="AP5793" s="343"/>
      <c r="AQ5793" s="343"/>
      <c r="AR5793" s="343"/>
      <c r="AS5793" s="343"/>
      <c r="AT5793" s="343"/>
      <c r="AU5793" s="343"/>
      <c r="AV5793" s="343"/>
      <c r="AW5793" s="343"/>
      <c r="AX5793" s="343"/>
      <c r="AY5793" s="343"/>
      <c r="AZ5793" s="343"/>
      <c r="BA5793" s="343"/>
      <c r="BB5793" s="343"/>
      <c r="BC5793" s="343"/>
      <c r="BD5793" s="343"/>
      <c r="BE5793" s="475"/>
      <c r="BF5793" s="475"/>
      <c r="BG5793" s="475"/>
      <c r="BH5793" s="475"/>
      <c r="BI5793" s="475"/>
      <c r="BJ5793" s="475"/>
      <c r="BK5793" s="475"/>
      <c r="BL5793" s="475"/>
      <c r="BM5793" s="475"/>
      <c r="BN5793" s="475"/>
      <c r="BO5793" s="475"/>
      <c r="BP5793" s="306"/>
      <c r="BQ5793" s="496"/>
      <c r="BR5793" s="496"/>
      <c r="BS5793" s="496"/>
      <c r="BT5793" s="496"/>
      <c r="BU5793" s="496"/>
      <c r="BV5793" s="496"/>
    </row>
    <row r="5794" spans="1:74" s="52" customFormat="1" ht="12.75">
      <c r="A5794" s="45">
        <v>2346.9885393806389</v>
      </c>
      <c r="B5794" s="46" t="s">
        <v>416</v>
      </c>
      <c r="C5794" s="47" t="s">
        <v>423</v>
      </c>
      <c r="D5794" s="48">
        <v>74.999266527834507</v>
      </c>
      <c r="E5794" s="49">
        <v>39.933500000000002</v>
      </c>
      <c r="F5794" s="49">
        <v>5.3182E-2</v>
      </c>
      <c r="G5794" s="49">
        <v>13.668900000000001</v>
      </c>
      <c r="H5794" s="49">
        <v>0.332453</v>
      </c>
      <c r="I5794" s="49">
        <v>0.206786</v>
      </c>
      <c r="J5794" s="49">
        <v>45.584400000000002</v>
      </c>
      <c r="K5794" s="49">
        <v>0.22609099999999999</v>
      </c>
      <c r="L5794" s="49">
        <v>100.04816099999999</v>
      </c>
      <c r="M5794" s="47"/>
      <c r="N5794" s="50">
        <v>0.99699090196705731</v>
      </c>
      <c r="O5794" s="50">
        <v>1.0497693776821426E-3</v>
      </c>
      <c r="P5794" s="50">
        <v>0.28539304129313176</v>
      </c>
      <c r="Q5794" s="50">
        <v>6.6761789324051241E-3</v>
      </c>
      <c r="R5794" s="50">
        <v>4.3728108399374863E-3</v>
      </c>
      <c r="S5794" s="50">
        <v>1.6965966597963682</v>
      </c>
      <c r="T5794" s="50">
        <v>6.0477626907262227E-3</v>
      </c>
      <c r="U5794" s="50">
        <v>2.998387936357398</v>
      </c>
      <c r="V5794" s="51">
        <v>85.600679905841531</v>
      </c>
      <c r="X5794" s="49">
        <v>0.21237400000000001</v>
      </c>
      <c r="Y5794" s="49">
        <v>31.066700000000001</v>
      </c>
      <c r="Z5794" s="49">
        <v>0.49519299999999999</v>
      </c>
      <c r="AA5794" s="49">
        <v>6.5579400000000003</v>
      </c>
      <c r="AB5794" s="49">
        <v>6.5143300000000002</v>
      </c>
      <c r="AC5794" s="49">
        <v>0.174621</v>
      </c>
      <c r="AD5794" s="49">
        <v>5.2599600000000004</v>
      </c>
      <c r="AE5794" s="226"/>
      <c r="AF5794" s="465" t="s">
        <v>1745</v>
      </c>
      <c r="AG5794" s="343">
        <v>30</v>
      </c>
      <c r="AH5794" s="343">
        <v>15</v>
      </c>
      <c r="AI5794" s="343"/>
      <c r="AJ5794" s="343"/>
      <c r="AK5794" s="343"/>
      <c r="AL5794" s="343"/>
      <c r="AM5794" s="343"/>
      <c r="AN5794" s="343"/>
      <c r="AO5794" s="343"/>
      <c r="AP5794" s="343"/>
      <c r="AQ5794" s="343"/>
      <c r="AR5794" s="343"/>
      <c r="AS5794" s="343"/>
      <c r="AT5794" s="343"/>
      <c r="AU5794" s="343"/>
      <c r="AV5794" s="343"/>
      <c r="AW5794" s="343"/>
      <c r="AX5794" s="343"/>
      <c r="AY5794" s="343"/>
      <c r="AZ5794" s="343"/>
      <c r="BA5794" s="343"/>
      <c r="BB5794" s="343"/>
      <c r="BC5794" s="343"/>
      <c r="BD5794" s="343"/>
      <c r="BE5794" s="475"/>
      <c r="BF5794" s="475"/>
      <c r="BG5794" s="475"/>
      <c r="BH5794" s="475"/>
      <c r="BI5794" s="475"/>
      <c r="BJ5794" s="475"/>
      <c r="BK5794" s="475"/>
      <c r="BL5794" s="475"/>
      <c r="BM5794" s="475"/>
      <c r="BN5794" s="475"/>
      <c r="BO5794" s="475"/>
      <c r="BP5794" s="306"/>
      <c r="BQ5794" s="496"/>
      <c r="BR5794" s="496"/>
      <c r="BS5794" s="496"/>
      <c r="BT5794" s="496"/>
      <c r="BU5794" s="496"/>
      <c r="BV5794" s="496"/>
    </row>
    <row r="5795" spans="1:74" s="52" customFormat="1" ht="12.75">
      <c r="A5795" s="45">
        <v>2346.9885393806389</v>
      </c>
      <c r="B5795" s="46" t="s">
        <v>416</v>
      </c>
      <c r="C5795" s="47" t="s">
        <v>423</v>
      </c>
      <c r="D5795" s="48">
        <v>79.999266527834507</v>
      </c>
      <c r="E5795" s="49">
        <v>40.066699999999997</v>
      </c>
      <c r="F5795" s="49">
        <v>5.6502999999999998E-2</v>
      </c>
      <c r="G5795" s="49">
        <v>13.452299999999999</v>
      </c>
      <c r="H5795" s="49">
        <v>0.306087</v>
      </c>
      <c r="I5795" s="49">
        <v>0.18103900000000001</v>
      </c>
      <c r="J5795" s="49">
        <v>45.762900000000002</v>
      </c>
      <c r="K5795" s="49">
        <v>0.230799</v>
      </c>
      <c r="L5795" s="49">
        <v>100.08721300000001</v>
      </c>
      <c r="M5795" s="47"/>
      <c r="N5795" s="50">
        <v>0.99857770162561554</v>
      </c>
      <c r="O5795" s="50">
        <v>1.1133846048462309E-3</v>
      </c>
      <c r="P5795" s="50">
        <v>0.28038245088375352</v>
      </c>
      <c r="Q5795" s="50">
        <v>6.1360242444781776E-3</v>
      </c>
      <c r="R5795" s="50">
        <v>3.8216962923296321E-3</v>
      </c>
      <c r="S5795" s="50">
        <v>1.7002797137171186</v>
      </c>
      <c r="T5795" s="50">
        <v>6.1629672509777161E-3</v>
      </c>
      <c r="U5795" s="50">
        <v>2.9973811354676432</v>
      </c>
      <c r="V5795" s="51">
        <v>85.844004298418355</v>
      </c>
      <c r="X5795" s="49">
        <v>0.212033</v>
      </c>
      <c r="Y5795" s="49">
        <v>29.313199999999998</v>
      </c>
      <c r="Z5795" s="49">
        <v>0.499361</v>
      </c>
      <c r="AA5795" s="49">
        <v>7.1490299999999998</v>
      </c>
      <c r="AB5795" s="49">
        <v>7.4414999999999996</v>
      </c>
      <c r="AC5795" s="49">
        <v>0.17413500000000001</v>
      </c>
      <c r="AD5795" s="49">
        <v>5.1871299999999998</v>
      </c>
      <c r="AE5795" s="226"/>
      <c r="AF5795" s="465" t="s">
        <v>1745</v>
      </c>
      <c r="AG5795" s="343">
        <v>30</v>
      </c>
      <c r="AH5795" s="343">
        <v>15</v>
      </c>
      <c r="AI5795" s="343"/>
      <c r="AJ5795" s="343"/>
      <c r="AK5795" s="343"/>
      <c r="AL5795" s="343"/>
      <c r="AM5795" s="343"/>
      <c r="AN5795" s="343"/>
      <c r="AO5795" s="343"/>
      <c r="AP5795" s="343"/>
      <c r="AQ5795" s="343"/>
      <c r="AR5795" s="343"/>
      <c r="AS5795" s="343"/>
      <c r="AT5795" s="343"/>
      <c r="AU5795" s="343"/>
      <c r="AV5795" s="343"/>
      <c r="AW5795" s="343"/>
      <c r="AX5795" s="343"/>
      <c r="AY5795" s="343"/>
      <c r="AZ5795" s="343"/>
      <c r="BA5795" s="343"/>
      <c r="BB5795" s="343"/>
      <c r="BC5795" s="343"/>
      <c r="BD5795" s="343"/>
      <c r="BE5795" s="475"/>
      <c r="BF5795" s="475"/>
      <c r="BG5795" s="475"/>
      <c r="BH5795" s="475"/>
      <c r="BI5795" s="475"/>
      <c r="BJ5795" s="475"/>
      <c r="BK5795" s="475"/>
      <c r="BL5795" s="475"/>
      <c r="BM5795" s="475"/>
      <c r="BN5795" s="475"/>
      <c r="BO5795" s="475"/>
      <c r="BP5795" s="306"/>
      <c r="BQ5795" s="496"/>
      <c r="BR5795" s="496"/>
      <c r="BS5795" s="496"/>
      <c r="BT5795" s="496"/>
      <c r="BU5795" s="496"/>
      <c r="BV5795" s="496"/>
    </row>
    <row r="5796" spans="1:74" s="52" customFormat="1" ht="12.75">
      <c r="A5796" s="45">
        <v>2346.9885393806389</v>
      </c>
      <c r="B5796" s="46" t="s">
        <v>416</v>
      </c>
      <c r="C5796" s="47" t="s">
        <v>423</v>
      </c>
      <c r="D5796" s="48">
        <v>84.999266527834507</v>
      </c>
      <c r="E5796" s="49">
        <v>39.923299999999998</v>
      </c>
      <c r="F5796" s="49">
        <v>7.2105000000000002E-2</v>
      </c>
      <c r="G5796" s="49">
        <v>13.483700000000001</v>
      </c>
      <c r="H5796" s="49">
        <v>0.33882800000000002</v>
      </c>
      <c r="I5796" s="49">
        <v>0.16620799999999999</v>
      </c>
      <c r="J5796" s="49">
        <v>45.720300000000002</v>
      </c>
      <c r="K5796" s="49">
        <v>0.20019999999999999</v>
      </c>
      <c r="L5796" s="49">
        <v>99.932607999999988</v>
      </c>
      <c r="M5796" s="47"/>
      <c r="N5796" s="50">
        <v>0.99696899129865635</v>
      </c>
      <c r="O5796" s="50">
        <v>1.4236263398346297E-3</v>
      </c>
      <c r="P5796" s="50">
        <v>0.28159198792108669</v>
      </c>
      <c r="Q5796" s="50">
        <v>6.8057877867759376E-3</v>
      </c>
      <c r="R5796" s="50">
        <v>3.515546779890499E-3</v>
      </c>
      <c r="S5796" s="50">
        <v>1.7020520438094291</v>
      </c>
      <c r="T5796" s="50">
        <v>5.3564485658345838E-3</v>
      </c>
      <c r="U5796" s="50">
        <v>2.9985375403415628</v>
      </c>
      <c r="V5796" s="51">
        <v>85.804308463780771</v>
      </c>
      <c r="X5796" s="49">
        <v>0.21235699999999999</v>
      </c>
      <c r="Y5796" s="49">
        <v>22.9937</v>
      </c>
      <c r="Z5796" s="49">
        <v>0.49848599999999998</v>
      </c>
      <c r="AA5796" s="49">
        <v>6.6574400000000002</v>
      </c>
      <c r="AB5796" s="49">
        <v>8.1502099999999995</v>
      </c>
      <c r="AC5796" s="49">
        <v>0.174174</v>
      </c>
      <c r="AD5796" s="49">
        <v>5.8828199999999997</v>
      </c>
      <c r="AE5796" s="226"/>
      <c r="AF5796" s="465" t="s">
        <v>1745</v>
      </c>
      <c r="AG5796" s="343">
        <v>30</v>
      </c>
      <c r="AH5796" s="343">
        <v>15</v>
      </c>
      <c r="AI5796" s="343"/>
      <c r="AJ5796" s="343"/>
      <c r="AK5796" s="343"/>
      <c r="AL5796" s="343"/>
      <c r="AM5796" s="343"/>
      <c r="AN5796" s="343"/>
      <c r="AO5796" s="343"/>
      <c r="AP5796" s="343"/>
      <c r="AQ5796" s="343"/>
      <c r="AR5796" s="343"/>
      <c r="AS5796" s="343"/>
      <c r="AT5796" s="343"/>
      <c r="AU5796" s="343"/>
      <c r="AV5796" s="343"/>
      <c r="AW5796" s="343"/>
      <c r="AX5796" s="343"/>
      <c r="AY5796" s="343"/>
      <c r="AZ5796" s="343"/>
      <c r="BA5796" s="343"/>
      <c r="BB5796" s="343"/>
      <c r="BC5796" s="343"/>
      <c r="BD5796" s="343"/>
      <c r="BE5796" s="475"/>
      <c r="BF5796" s="475"/>
      <c r="BG5796" s="475"/>
      <c r="BH5796" s="475"/>
      <c r="BI5796" s="475"/>
      <c r="BJ5796" s="475"/>
      <c r="BK5796" s="475"/>
      <c r="BL5796" s="475"/>
      <c r="BM5796" s="475"/>
      <c r="BN5796" s="475"/>
      <c r="BO5796" s="475"/>
      <c r="BP5796" s="306"/>
      <c r="BQ5796" s="496"/>
      <c r="BR5796" s="496"/>
      <c r="BS5796" s="496"/>
      <c r="BT5796" s="496"/>
      <c r="BU5796" s="496"/>
      <c r="BV5796" s="496"/>
    </row>
    <row r="5797" spans="1:74" s="52" customFormat="1" ht="12.75">
      <c r="A5797" s="45">
        <v>2346.9885393806389</v>
      </c>
      <c r="B5797" s="46" t="s">
        <v>416</v>
      </c>
      <c r="C5797" s="47" t="s">
        <v>423</v>
      </c>
      <c r="D5797" s="48">
        <v>89.999266527834507</v>
      </c>
      <c r="E5797" s="49">
        <v>40.032800000000002</v>
      </c>
      <c r="F5797" s="49">
        <v>7.2775999999999993E-2</v>
      </c>
      <c r="G5797" s="49">
        <v>13.5273</v>
      </c>
      <c r="H5797" s="49">
        <v>0.31875199999999998</v>
      </c>
      <c r="I5797" s="49">
        <v>0.18501899999999999</v>
      </c>
      <c r="J5797" s="49">
        <v>45.860599999999998</v>
      </c>
      <c r="K5797" s="49">
        <v>0.20313000000000001</v>
      </c>
      <c r="L5797" s="49">
        <v>100.24548</v>
      </c>
      <c r="M5797" s="47"/>
      <c r="N5797" s="50">
        <v>0.99640825982162462</v>
      </c>
      <c r="O5797" s="50">
        <v>1.4321382656003977E-3</v>
      </c>
      <c r="P5797" s="50">
        <v>0.28157135305346898</v>
      </c>
      <c r="Q5797" s="50">
        <v>6.3814322519026309E-3</v>
      </c>
      <c r="R5797" s="50">
        <v>3.9005281872585605E-3</v>
      </c>
      <c r="S5797" s="50">
        <v>1.7016476176867612</v>
      </c>
      <c r="T5797" s="50">
        <v>5.4169280621417957E-3</v>
      </c>
      <c r="U5797" s="50">
        <v>2.998081326101564</v>
      </c>
      <c r="V5797" s="51">
        <v>85.802306391392918</v>
      </c>
      <c r="X5797" s="49">
        <v>0.21208199999999999</v>
      </c>
      <c r="Y5797" s="49">
        <v>22.77</v>
      </c>
      <c r="Z5797" s="49">
        <v>0.49828099999999997</v>
      </c>
      <c r="AA5797" s="49">
        <v>7.0491599999999996</v>
      </c>
      <c r="AB5797" s="49">
        <v>7.3091499999999998</v>
      </c>
      <c r="AC5797" s="49">
        <v>0.173877</v>
      </c>
      <c r="AD5797" s="49">
        <v>5.7782499999999999</v>
      </c>
      <c r="AE5797" s="226"/>
      <c r="AF5797" s="465" t="s">
        <v>1745</v>
      </c>
      <c r="AG5797" s="343">
        <v>30</v>
      </c>
      <c r="AH5797" s="343">
        <v>15</v>
      </c>
      <c r="AI5797" s="343"/>
      <c r="AJ5797" s="343"/>
      <c r="AK5797" s="343"/>
      <c r="AL5797" s="343"/>
      <c r="AM5797" s="343"/>
      <c r="AN5797" s="343"/>
      <c r="AO5797" s="343"/>
      <c r="AP5797" s="343"/>
      <c r="AQ5797" s="343"/>
      <c r="AR5797" s="343"/>
      <c r="AS5797" s="343"/>
      <c r="AT5797" s="343"/>
      <c r="AU5797" s="343"/>
      <c r="AV5797" s="343"/>
      <c r="AW5797" s="343"/>
      <c r="AX5797" s="343"/>
      <c r="AY5797" s="343"/>
      <c r="AZ5797" s="343"/>
      <c r="BA5797" s="343"/>
      <c r="BB5797" s="343"/>
      <c r="BC5797" s="343"/>
      <c r="BD5797" s="343"/>
      <c r="BE5797" s="475"/>
      <c r="BF5797" s="475"/>
      <c r="BG5797" s="475"/>
      <c r="BH5797" s="475"/>
      <c r="BI5797" s="475"/>
      <c r="BJ5797" s="475"/>
      <c r="BK5797" s="475"/>
      <c r="BL5797" s="475"/>
      <c r="BM5797" s="475"/>
      <c r="BN5797" s="475"/>
      <c r="BO5797" s="475"/>
      <c r="BP5797" s="306"/>
      <c r="BQ5797" s="496"/>
      <c r="BR5797" s="496"/>
      <c r="BS5797" s="496"/>
      <c r="BT5797" s="496"/>
      <c r="BU5797" s="496"/>
      <c r="BV5797" s="496"/>
    </row>
    <row r="5798" spans="1:74" s="52" customFormat="1" ht="12.75">
      <c r="A5798" s="45">
        <v>2346.9885393806389</v>
      </c>
      <c r="B5798" s="46" t="s">
        <v>416</v>
      </c>
      <c r="C5798" s="47" t="s">
        <v>423</v>
      </c>
      <c r="D5798" s="48">
        <v>94.999266527834507</v>
      </c>
      <c r="E5798" s="49">
        <v>40.277799999999999</v>
      </c>
      <c r="F5798" s="49">
        <v>6.1136999999999997E-2</v>
      </c>
      <c r="G5798" s="49">
        <v>13.480399999999999</v>
      </c>
      <c r="H5798" s="49">
        <v>0.342256</v>
      </c>
      <c r="I5798" s="49">
        <v>0.17786199999999999</v>
      </c>
      <c r="J5798" s="49">
        <v>45.769100000000002</v>
      </c>
      <c r="K5798" s="49">
        <v>0.245473</v>
      </c>
      <c r="L5798" s="49">
        <v>100.385209</v>
      </c>
      <c r="M5798" s="47"/>
      <c r="N5798" s="50">
        <v>1.0006647297416154</v>
      </c>
      <c r="O5798" s="50">
        <v>1.2008876832659749E-3</v>
      </c>
      <c r="P5798" s="50">
        <v>0.2800796948367052</v>
      </c>
      <c r="Q5798" s="50">
        <v>6.8393970108415079E-3</v>
      </c>
      <c r="R5798" s="50">
        <v>3.7427581282660207E-3</v>
      </c>
      <c r="S5798" s="50">
        <v>1.6951329649605658</v>
      </c>
      <c r="T5798" s="50">
        <v>6.5340767165606561E-3</v>
      </c>
      <c r="U5798" s="50">
        <v>2.9951075043491646</v>
      </c>
      <c r="V5798" s="51">
        <v>85.820276442261573</v>
      </c>
      <c r="X5798" s="49">
        <v>0.211399</v>
      </c>
      <c r="Y5798" s="49">
        <v>26.599399999999999</v>
      </c>
      <c r="Z5798" s="49">
        <v>0.49860199999999999</v>
      </c>
      <c r="AA5798" s="49">
        <v>6.5208300000000001</v>
      </c>
      <c r="AB5798" s="49">
        <v>7.6579800000000002</v>
      </c>
      <c r="AC5798" s="49">
        <v>0.17411099999999999</v>
      </c>
      <c r="AD5798" s="49">
        <v>4.9813400000000003</v>
      </c>
      <c r="AE5798" s="226"/>
      <c r="AF5798" s="465" t="s">
        <v>1745</v>
      </c>
      <c r="AG5798" s="343">
        <v>30</v>
      </c>
      <c r="AH5798" s="343">
        <v>15</v>
      </c>
      <c r="AI5798" s="343"/>
      <c r="AJ5798" s="343"/>
      <c r="AK5798" s="343"/>
      <c r="AL5798" s="343"/>
      <c r="AM5798" s="343"/>
      <c r="AN5798" s="343"/>
      <c r="AO5798" s="343"/>
      <c r="AP5798" s="343"/>
      <c r="AQ5798" s="343"/>
      <c r="AR5798" s="343"/>
      <c r="AS5798" s="343"/>
      <c r="AT5798" s="343"/>
      <c r="AU5798" s="343"/>
      <c r="AV5798" s="343"/>
      <c r="AW5798" s="343"/>
      <c r="AX5798" s="343"/>
      <c r="AY5798" s="343"/>
      <c r="AZ5798" s="343"/>
      <c r="BA5798" s="343"/>
      <c r="BB5798" s="343"/>
      <c r="BC5798" s="343"/>
      <c r="BD5798" s="343"/>
      <c r="BE5798" s="475"/>
      <c r="BF5798" s="475"/>
      <c r="BG5798" s="475"/>
      <c r="BH5798" s="475"/>
      <c r="BI5798" s="475"/>
      <c r="BJ5798" s="475"/>
      <c r="BK5798" s="475"/>
      <c r="BL5798" s="475"/>
      <c r="BM5798" s="475"/>
      <c r="BN5798" s="475"/>
      <c r="BO5798" s="475"/>
      <c r="BP5798" s="306"/>
      <c r="BQ5798" s="496"/>
      <c r="BR5798" s="496"/>
      <c r="BS5798" s="496"/>
      <c r="BT5798" s="496"/>
      <c r="BU5798" s="496"/>
      <c r="BV5798" s="496"/>
    </row>
    <row r="5799" spans="1:74" s="52" customFormat="1" ht="12.75">
      <c r="A5799" s="45">
        <v>2346.9885393806389</v>
      </c>
      <c r="B5799" s="46" t="s">
        <v>416</v>
      </c>
      <c r="C5799" s="47" t="s">
        <v>423</v>
      </c>
      <c r="D5799" s="48">
        <v>99.999266527834507</v>
      </c>
      <c r="E5799" s="49">
        <v>39.961799999999997</v>
      </c>
      <c r="F5799" s="49">
        <v>4.7593999999999997E-2</v>
      </c>
      <c r="G5799" s="49">
        <v>13.3184</v>
      </c>
      <c r="H5799" s="49">
        <v>0.35576799999999997</v>
      </c>
      <c r="I5799" s="49">
        <v>0.18587400000000001</v>
      </c>
      <c r="J5799" s="49">
        <v>45.968699999999998</v>
      </c>
      <c r="K5799" s="49">
        <v>0.23990300000000001</v>
      </c>
      <c r="L5799" s="49">
        <v>100.10299499999999</v>
      </c>
      <c r="M5799" s="47"/>
      <c r="N5799" s="50">
        <v>0.99598354832100677</v>
      </c>
      <c r="O5799" s="50">
        <v>9.3785294003554038E-4</v>
      </c>
      <c r="P5799" s="50">
        <v>0.27759725740306923</v>
      </c>
      <c r="Q5799" s="50">
        <v>7.1321077801613118E-3</v>
      </c>
      <c r="R5799" s="50">
        <v>3.9238419607796138E-3</v>
      </c>
      <c r="S5799" s="50">
        <v>1.7079607670813961</v>
      </c>
      <c r="T5799" s="50">
        <v>6.4061993524510445E-3</v>
      </c>
      <c r="U5799" s="50">
        <v>3.0006746318255741</v>
      </c>
      <c r="V5799" s="51">
        <v>86.01918181287374</v>
      </c>
      <c r="X5799" s="49">
        <v>0.21237700000000001</v>
      </c>
      <c r="Y5799" s="49">
        <v>33.945599999999999</v>
      </c>
      <c r="Z5799" s="49">
        <v>0.501919</v>
      </c>
      <c r="AA5799" s="49">
        <v>6.3025599999999997</v>
      </c>
      <c r="AB5799" s="49">
        <v>7.2250899999999998</v>
      </c>
      <c r="AC5799" s="49">
        <v>0.17366999999999999</v>
      </c>
      <c r="AD5799" s="49">
        <v>5.0321400000000001</v>
      </c>
      <c r="AE5799" s="226"/>
      <c r="AF5799" s="465" t="s">
        <v>1745</v>
      </c>
      <c r="AG5799" s="343">
        <v>30</v>
      </c>
      <c r="AH5799" s="343">
        <v>15</v>
      </c>
      <c r="AI5799" s="343"/>
      <c r="AJ5799" s="343"/>
      <c r="AK5799" s="343"/>
      <c r="AL5799" s="343"/>
      <c r="AM5799" s="343"/>
      <c r="AN5799" s="343"/>
      <c r="AO5799" s="343"/>
      <c r="AP5799" s="343"/>
      <c r="AQ5799" s="343"/>
      <c r="AR5799" s="343"/>
      <c r="AS5799" s="343"/>
      <c r="AT5799" s="343"/>
      <c r="AU5799" s="343"/>
      <c r="AV5799" s="343"/>
      <c r="AW5799" s="343"/>
      <c r="AX5799" s="343"/>
      <c r="AY5799" s="343"/>
      <c r="AZ5799" s="343"/>
      <c r="BA5799" s="343"/>
      <c r="BB5799" s="343"/>
      <c r="BC5799" s="343"/>
      <c r="BD5799" s="343"/>
      <c r="BE5799" s="475"/>
      <c r="BF5799" s="475"/>
      <c r="BG5799" s="475"/>
      <c r="BH5799" s="475"/>
      <c r="BI5799" s="475"/>
      <c r="BJ5799" s="475"/>
      <c r="BK5799" s="475"/>
      <c r="BL5799" s="475"/>
      <c r="BM5799" s="475"/>
      <c r="BN5799" s="475"/>
      <c r="BO5799" s="475"/>
      <c r="BP5799" s="306"/>
      <c r="BQ5799" s="496"/>
      <c r="BR5799" s="496"/>
      <c r="BS5799" s="496"/>
      <c r="BT5799" s="496"/>
      <c r="BU5799" s="496"/>
      <c r="BV5799" s="496"/>
    </row>
    <row r="5800" spans="1:74" s="52" customFormat="1" ht="12.75">
      <c r="A5800" s="45">
        <v>2346.9885393806389</v>
      </c>
      <c r="B5800" s="46" t="s">
        <v>416</v>
      </c>
      <c r="C5800" s="47" t="s">
        <v>423</v>
      </c>
      <c r="D5800" s="48">
        <v>104.99926652783451</v>
      </c>
      <c r="E5800" s="49">
        <v>40.150500000000001</v>
      </c>
      <c r="F5800" s="49">
        <v>2.6086999999999999E-2</v>
      </c>
      <c r="G5800" s="49">
        <v>13.324299999999999</v>
      </c>
      <c r="H5800" s="49">
        <v>0.29717300000000002</v>
      </c>
      <c r="I5800" s="49">
        <v>0.17482700000000001</v>
      </c>
      <c r="J5800" s="49">
        <v>45.774700000000003</v>
      </c>
      <c r="K5800" s="49">
        <v>0.24859700000000001</v>
      </c>
      <c r="L5800" s="49">
        <v>100.033496</v>
      </c>
      <c r="M5800" s="47"/>
      <c r="N5800" s="50">
        <v>1.0004457987066897</v>
      </c>
      <c r="O5800" s="50">
        <v>5.1392785839960309E-4</v>
      </c>
      <c r="P5800" s="50">
        <v>0.27765340460227372</v>
      </c>
      <c r="Q5800" s="50">
        <v>5.9560158899668982E-3</v>
      </c>
      <c r="R5800" s="50">
        <v>3.6897492338560799E-3</v>
      </c>
      <c r="S5800" s="50">
        <v>1.700343474529344</v>
      </c>
      <c r="T5800" s="50">
        <v>6.636760378624108E-3</v>
      </c>
      <c r="U5800" s="50">
        <v>2.9963348693249396</v>
      </c>
      <c r="V5800" s="51">
        <v>85.962899763311583</v>
      </c>
      <c r="X5800" s="49">
        <v>0.21174200000000001</v>
      </c>
      <c r="Y5800" s="49">
        <v>61.664299999999997</v>
      </c>
      <c r="Z5800" s="49">
        <v>0.50186299999999995</v>
      </c>
      <c r="AA5800" s="49">
        <v>7.6232300000000004</v>
      </c>
      <c r="AB5800" s="49">
        <v>7.8587600000000002</v>
      </c>
      <c r="AC5800" s="49">
        <v>0.173989</v>
      </c>
      <c r="AD5800" s="49">
        <v>4.8167</v>
      </c>
      <c r="AE5800" s="226"/>
      <c r="AF5800" s="465" t="s">
        <v>1745</v>
      </c>
      <c r="AG5800" s="343">
        <v>30</v>
      </c>
      <c r="AH5800" s="343">
        <v>15</v>
      </c>
      <c r="AI5800" s="343"/>
      <c r="AJ5800" s="343"/>
      <c r="AK5800" s="343"/>
      <c r="AL5800" s="343"/>
      <c r="AM5800" s="343"/>
      <c r="AN5800" s="343"/>
      <c r="AO5800" s="343"/>
      <c r="AP5800" s="343"/>
      <c r="AQ5800" s="343"/>
      <c r="AR5800" s="343"/>
      <c r="AS5800" s="343"/>
      <c r="AT5800" s="343"/>
      <c r="AU5800" s="343"/>
      <c r="AV5800" s="343"/>
      <c r="AW5800" s="343"/>
      <c r="AX5800" s="343"/>
      <c r="AY5800" s="343"/>
      <c r="AZ5800" s="343"/>
      <c r="BA5800" s="343"/>
      <c r="BB5800" s="343"/>
      <c r="BC5800" s="343"/>
      <c r="BD5800" s="343"/>
      <c r="BE5800" s="475"/>
      <c r="BF5800" s="475"/>
      <c r="BG5800" s="475"/>
      <c r="BH5800" s="475"/>
      <c r="BI5800" s="475"/>
      <c r="BJ5800" s="475"/>
      <c r="BK5800" s="475"/>
      <c r="BL5800" s="475"/>
      <c r="BM5800" s="475"/>
      <c r="BN5800" s="475"/>
      <c r="BO5800" s="475"/>
      <c r="BP5800" s="306"/>
      <c r="BQ5800" s="496"/>
      <c r="BR5800" s="496"/>
      <c r="BS5800" s="496"/>
      <c r="BT5800" s="496"/>
      <c r="BU5800" s="496"/>
      <c r="BV5800" s="496"/>
    </row>
    <row r="5801" spans="1:74" s="52" customFormat="1" ht="12.75">
      <c r="A5801" s="45">
        <v>2346.9885393806389</v>
      </c>
      <c r="B5801" s="46" t="s">
        <v>416</v>
      </c>
      <c r="C5801" s="47" t="s">
        <v>423</v>
      </c>
      <c r="D5801" s="48">
        <v>109.99926652783451</v>
      </c>
      <c r="E5801" s="49">
        <v>40.0261</v>
      </c>
      <c r="F5801" s="49">
        <v>3.3345E-2</v>
      </c>
      <c r="G5801" s="49">
        <v>13.382099999999999</v>
      </c>
      <c r="H5801" s="49">
        <v>0.34263300000000002</v>
      </c>
      <c r="I5801" s="49">
        <v>0.198322</v>
      </c>
      <c r="J5801" s="49">
        <v>46.021900000000002</v>
      </c>
      <c r="K5801" s="49">
        <v>0.20822099999999999</v>
      </c>
      <c r="L5801" s="49">
        <v>100.235642</v>
      </c>
      <c r="M5801" s="47"/>
      <c r="N5801" s="50">
        <v>0.9964277537953018</v>
      </c>
      <c r="O5801" s="50">
        <v>6.5630947832404226E-4</v>
      </c>
      <c r="P5801" s="50">
        <v>0.27860108562294239</v>
      </c>
      <c r="Q5801" s="50">
        <v>6.8608136076793533E-3</v>
      </c>
      <c r="R5801" s="50">
        <v>4.1817606554775105E-3</v>
      </c>
      <c r="S5801" s="50">
        <v>1.7079518752915515</v>
      </c>
      <c r="T5801" s="50">
        <v>5.5537293934304803E-3</v>
      </c>
      <c r="U5801" s="50">
        <v>3.0009087609791547</v>
      </c>
      <c r="V5801" s="51">
        <v>85.975652746016365</v>
      </c>
      <c r="X5801" s="49">
        <v>0.212174</v>
      </c>
      <c r="Y5801" s="49">
        <v>50.531100000000002</v>
      </c>
      <c r="Z5801" s="49">
        <v>0.50072099999999997</v>
      </c>
      <c r="AA5801" s="49">
        <v>6.5575799999999997</v>
      </c>
      <c r="AB5801" s="49">
        <v>6.8556100000000004</v>
      </c>
      <c r="AC5801" s="49">
        <v>0.17358699999999999</v>
      </c>
      <c r="AD5801" s="49">
        <v>5.7256900000000002</v>
      </c>
      <c r="AE5801" s="226"/>
      <c r="AF5801" s="465" t="s">
        <v>1745</v>
      </c>
      <c r="AG5801" s="343">
        <v>30</v>
      </c>
      <c r="AH5801" s="343">
        <v>15</v>
      </c>
      <c r="AI5801" s="343"/>
      <c r="AJ5801" s="343"/>
      <c r="AK5801" s="343"/>
      <c r="AL5801" s="343"/>
      <c r="AM5801" s="343"/>
      <c r="AN5801" s="343"/>
      <c r="AO5801" s="343"/>
      <c r="AP5801" s="343"/>
      <c r="AQ5801" s="343"/>
      <c r="AR5801" s="343"/>
      <c r="AS5801" s="343"/>
      <c r="AT5801" s="343"/>
      <c r="AU5801" s="343"/>
      <c r="AV5801" s="343"/>
      <c r="AW5801" s="343"/>
      <c r="AX5801" s="343"/>
      <c r="AY5801" s="343"/>
      <c r="AZ5801" s="343"/>
      <c r="BA5801" s="343"/>
      <c r="BB5801" s="343"/>
      <c r="BC5801" s="343"/>
      <c r="BD5801" s="343"/>
      <c r="BE5801" s="475"/>
      <c r="BF5801" s="475"/>
      <c r="BG5801" s="475"/>
      <c r="BH5801" s="475"/>
      <c r="BI5801" s="475"/>
      <c r="BJ5801" s="475"/>
      <c r="BK5801" s="475"/>
      <c r="BL5801" s="475"/>
      <c r="BM5801" s="475"/>
      <c r="BN5801" s="475"/>
      <c r="BO5801" s="475"/>
      <c r="BP5801" s="306"/>
      <c r="BQ5801" s="496"/>
      <c r="BR5801" s="496"/>
      <c r="BS5801" s="496"/>
      <c r="BT5801" s="496"/>
      <c r="BU5801" s="496"/>
      <c r="BV5801" s="496"/>
    </row>
    <row r="5802" spans="1:74" s="52" customFormat="1" ht="12.75">
      <c r="A5802" s="45">
        <v>2346.9885393806389</v>
      </c>
      <c r="B5802" s="46" t="s">
        <v>416</v>
      </c>
      <c r="C5802" s="47" t="s">
        <v>423</v>
      </c>
      <c r="D5802" s="48">
        <v>114.99926652783451</v>
      </c>
      <c r="E5802" s="49">
        <v>40.108400000000003</v>
      </c>
      <c r="F5802" s="49">
        <v>8.2216999999999998E-2</v>
      </c>
      <c r="G5802" s="49">
        <v>13.2035</v>
      </c>
      <c r="H5802" s="49">
        <v>0.32724300000000001</v>
      </c>
      <c r="I5802" s="49">
        <v>0.188329</v>
      </c>
      <c r="J5802" s="49">
        <v>45.719299999999997</v>
      </c>
      <c r="K5802" s="49">
        <v>0.228321</v>
      </c>
      <c r="L5802" s="49">
        <v>99.887197</v>
      </c>
      <c r="M5802" s="47"/>
      <c r="N5802" s="50">
        <v>1.0003129686457208</v>
      </c>
      <c r="O5802" s="50">
        <v>1.6212037614567079E-3</v>
      </c>
      <c r="P5802" s="50">
        <v>0.27538838907581675</v>
      </c>
      <c r="Q5802" s="50">
        <v>6.5646990251774593E-3</v>
      </c>
      <c r="R5802" s="50">
        <v>3.978354702562698E-3</v>
      </c>
      <c r="S5802" s="50">
        <v>1.6998424855638496</v>
      </c>
      <c r="T5802" s="50">
        <v>6.1010427366118567E-3</v>
      </c>
      <c r="U5802" s="50">
        <v>2.9946876369512525</v>
      </c>
      <c r="V5802" s="51">
        <v>86.057913907099362</v>
      </c>
      <c r="X5802" s="49">
        <v>0.211918</v>
      </c>
      <c r="Y5802" s="49">
        <v>20.021100000000001</v>
      </c>
      <c r="Z5802" s="49">
        <v>0.50456199999999995</v>
      </c>
      <c r="AA5802" s="49">
        <v>6.7904600000000004</v>
      </c>
      <c r="AB5802" s="49">
        <v>7.1676700000000002</v>
      </c>
      <c r="AC5802" s="49">
        <v>0.17410200000000001</v>
      </c>
      <c r="AD5802" s="49">
        <v>5.2162499999999996</v>
      </c>
      <c r="AE5802" s="226"/>
      <c r="AF5802" s="465" t="s">
        <v>1745</v>
      </c>
      <c r="AG5802" s="343">
        <v>30</v>
      </c>
      <c r="AH5802" s="343">
        <v>15</v>
      </c>
      <c r="AI5802" s="343"/>
      <c r="AJ5802" s="343"/>
      <c r="AK5802" s="343"/>
      <c r="AL5802" s="343"/>
      <c r="AM5802" s="343"/>
      <c r="AN5802" s="343"/>
      <c r="AO5802" s="343"/>
      <c r="AP5802" s="343"/>
      <c r="AQ5802" s="343"/>
      <c r="AR5802" s="343"/>
      <c r="AS5802" s="343"/>
      <c r="AT5802" s="343"/>
      <c r="AU5802" s="343"/>
      <c r="AV5802" s="343"/>
      <c r="AW5802" s="343"/>
      <c r="AX5802" s="343"/>
      <c r="AY5802" s="343"/>
      <c r="AZ5802" s="343"/>
      <c r="BA5802" s="343"/>
      <c r="BB5802" s="343"/>
      <c r="BC5802" s="343"/>
      <c r="BD5802" s="343"/>
      <c r="BE5802" s="475"/>
      <c r="BF5802" s="475"/>
      <c r="BG5802" s="475"/>
      <c r="BH5802" s="475"/>
      <c r="BI5802" s="475"/>
      <c r="BJ5802" s="475"/>
      <c r="BK5802" s="475"/>
      <c r="BL5802" s="475"/>
      <c r="BM5802" s="475"/>
      <c r="BN5802" s="475"/>
      <c r="BO5802" s="475"/>
      <c r="BP5802" s="306"/>
      <c r="BQ5802" s="496"/>
      <c r="BR5802" s="496"/>
      <c r="BS5802" s="496"/>
      <c r="BT5802" s="496"/>
      <c r="BU5802" s="496"/>
      <c r="BV5802" s="496"/>
    </row>
    <row r="5803" spans="1:74" s="52" customFormat="1" ht="12.75">
      <c r="A5803" s="45">
        <v>2346.9885393806389</v>
      </c>
      <c r="B5803" s="46" t="s">
        <v>416</v>
      </c>
      <c r="C5803" s="47" t="s">
        <v>423</v>
      </c>
      <c r="D5803" s="48">
        <v>119.99926652783451</v>
      </c>
      <c r="E5803" s="49">
        <v>40.018999999999998</v>
      </c>
      <c r="F5803" s="49">
        <v>9.8322999999999994E-2</v>
      </c>
      <c r="G5803" s="49">
        <v>13.3874</v>
      </c>
      <c r="H5803" s="49">
        <v>0.34302100000000002</v>
      </c>
      <c r="I5803" s="49">
        <v>0.196154</v>
      </c>
      <c r="J5803" s="49">
        <v>45.971600000000002</v>
      </c>
      <c r="K5803" s="49">
        <v>0.20502999999999999</v>
      </c>
      <c r="L5803" s="49">
        <v>100.23856899999998</v>
      </c>
      <c r="M5803" s="47"/>
      <c r="N5803" s="50">
        <v>0.99596080655427677</v>
      </c>
      <c r="O5803" s="50">
        <v>1.9346684626220143E-3</v>
      </c>
      <c r="P5803" s="50">
        <v>0.27863024049988028</v>
      </c>
      <c r="Q5803" s="50">
        <v>6.8665821004191595E-3</v>
      </c>
      <c r="R5803" s="50">
        <v>4.1348420473428125E-3</v>
      </c>
      <c r="S5803" s="50">
        <v>1.7055881924648812</v>
      </c>
      <c r="T5803" s="50">
        <v>5.4670251924832216E-3</v>
      </c>
      <c r="U5803" s="50">
        <v>2.9991115237214299</v>
      </c>
      <c r="V5803" s="51">
        <v>85.957683092200739</v>
      </c>
      <c r="X5803" s="49">
        <v>0.21218200000000001</v>
      </c>
      <c r="Y5803" s="49">
        <v>16.913900000000002</v>
      </c>
      <c r="Z5803" s="49">
        <v>0.50043199999999999</v>
      </c>
      <c r="AA5803" s="49">
        <v>6.5557299999999996</v>
      </c>
      <c r="AB5803" s="49">
        <v>6.9424200000000003</v>
      </c>
      <c r="AC5803" s="49">
        <v>0.173648</v>
      </c>
      <c r="AD5803" s="49">
        <v>5.7153099999999997</v>
      </c>
      <c r="AE5803" s="226"/>
      <c r="AF5803" s="465" t="s">
        <v>1745</v>
      </c>
      <c r="AG5803" s="343">
        <v>30</v>
      </c>
      <c r="AH5803" s="343">
        <v>15</v>
      </c>
      <c r="AI5803" s="343"/>
      <c r="AJ5803" s="343"/>
      <c r="AK5803" s="343"/>
      <c r="AL5803" s="343"/>
      <c r="AM5803" s="343"/>
      <c r="AN5803" s="343"/>
      <c r="AO5803" s="343"/>
      <c r="AP5803" s="343"/>
      <c r="AQ5803" s="343"/>
      <c r="AR5803" s="343"/>
      <c r="AS5803" s="343"/>
      <c r="AT5803" s="343"/>
      <c r="AU5803" s="343"/>
      <c r="AV5803" s="343"/>
      <c r="AW5803" s="343"/>
      <c r="AX5803" s="343"/>
      <c r="AY5803" s="343"/>
      <c r="AZ5803" s="343"/>
      <c r="BA5803" s="343"/>
      <c r="BB5803" s="343"/>
      <c r="BC5803" s="343"/>
      <c r="BD5803" s="343"/>
      <c r="BE5803" s="475"/>
      <c r="BF5803" s="475"/>
      <c r="BG5803" s="475"/>
      <c r="BH5803" s="475"/>
      <c r="BI5803" s="475"/>
      <c r="BJ5803" s="475"/>
      <c r="BK5803" s="475"/>
      <c r="BL5803" s="475"/>
      <c r="BM5803" s="475"/>
      <c r="BN5803" s="475"/>
      <c r="BO5803" s="475"/>
      <c r="BP5803" s="306"/>
      <c r="BQ5803" s="496"/>
      <c r="BR5803" s="496"/>
      <c r="BS5803" s="496"/>
      <c r="BT5803" s="496"/>
      <c r="BU5803" s="496"/>
      <c r="BV5803" s="496"/>
    </row>
    <row r="5804" spans="1:74" s="52" customFormat="1" ht="12.75">
      <c r="A5804" s="45">
        <v>2346.9885393806389</v>
      </c>
      <c r="B5804" s="46" t="s">
        <v>416</v>
      </c>
      <c r="C5804" s="47" t="s">
        <v>423</v>
      </c>
      <c r="D5804" s="48">
        <v>124.99926652783451</v>
      </c>
      <c r="E5804" s="49">
        <v>40.133899999999997</v>
      </c>
      <c r="F5804" s="49">
        <v>5.1396999999999998E-2</v>
      </c>
      <c r="G5804" s="49">
        <v>13.2608</v>
      </c>
      <c r="H5804" s="49">
        <v>0.34989199999999998</v>
      </c>
      <c r="I5804" s="49">
        <v>0.16034200000000001</v>
      </c>
      <c r="J5804" s="49">
        <v>45.966299999999997</v>
      </c>
      <c r="K5804" s="49">
        <v>0.24088799999999999</v>
      </c>
      <c r="L5804" s="49">
        <v>100.19638099999999</v>
      </c>
      <c r="M5804" s="47"/>
      <c r="N5804" s="50">
        <v>0.99838095091696122</v>
      </c>
      <c r="O5804" s="50">
        <v>1.0108765156131279E-3</v>
      </c>
      <c r="P5804" s="50">
        <v>0.27587391679216128</v>
      </c>
      <c r="Q5804" s="50">
        <v>7.0010443215763407E-3</v>
      </c>
      <c r="R5804" s="50">
        <v>3.3784535908883127E-3</v>
      </c>
      <c r="S5804" s="50">
        <v>1.7046413324993159</v>
      </c>
      <c r="T5804" s="50">
        <v>6.420335678960316E-3</v>
      </c>
      <c r="U5804" s="50">
        <v>2.997670372227589</v>
      </c>
      <c r="V5804" s="51">
        <v>86.070598704511141</v>
      </c>
      <c r="X5804" s="49">
        <v>0.21183399999999999</v>
      </c>
      <c r="Y5804" s="49">
        <v>31.849599999999999</v>
      </c>
      <c r="Z5804" s="49">
        <v>0.50292899999999996</v>
      </c>
      <c r="AA5804" s="49">
        <v>6.3358100000000004</v>
      </c>
      <c r="AB5804" s="49">
        <v>8.3397699999999997</v>
      </c>
      <c r="AC5804" s="49">
        <v>0.17366899999999999</v>
      </c>
      <c r="AD5804" s="49">
        <v>5.0521500000000001</v>
      </c>
      <c r="AE5804" s="226"/>
      <c r="AF5804" s="465" t="s">
        <v>1745</v>
      </c>
      <c r="AG5804" s="343">
        <v>30</v>
      </c>
      <c r="AH5804" s="343">
        <v>15</v>
      </c>
      <c r="AI5804" s="343"/>
      <c r="AJ5804" s="343"/>
      <c r="AK5804" s="343"/>
      <c r="AL5804" s="343"/>
      <c r="AM5804" s="343"/>
      <c r="AN5804" s="343"/>
      <c r="AO5804" s="343"/>
      <c r="AP5804" s="343"/>
      <c r="AQ5804" s="343"/>
      <c r="AR5804" s="343"/>
      <c r="AS5804" s="343"/>
      <c r="AT5804" s="343"/>
      <c r="AU5804" s="343"/>
      <c r="AV5804" s="343"/>
      <c r="AW5804" s="343"/>
      <c r="AX5804" s="343"/>
      <c r="AY5804" s="343"/>
      <c r="AZ5804" s="343"/>
      <c r="BA5804" s="343"/>
      <c r="BB5804" s="343"/>
      <c r="BC5804" s="343"/>
      <c r="BD5804" s="343"/>
      <c r="BE5804" s="475"/>
      <c r="BF5804" s="475"/>
      <c r="BG5804" s="475"/>
      <c r="BH5804" s="475"/>
      <c r="BI5804" s="475"/>
      <c r="BJ5804" s="475"/>
      <c r="BK5804" s="475"/>
      <c r="BL5804" s="475"/>
      <c r="BM5804" s="475"/>
      <c r="BN5804" s="475"/>
      <c r="BO5804" s="475"/>
      <c r="BP5804" s="306"/>
      <c r="BQ5804" s="496"/>
      <c r="BR5804" s="496"/>
      <c r="BS5804" s="496"/>
      <c r="BT5804" s="496"/>
      <c r="BU5804" s="496"/>
      <c r="BV5804" s="496"/>
    </row>
    <row r="5805" spans="1:74" s="52" customFormat="1" ht="12.75">
      <c r="A5805" s="45">
        <v>2346.9885393806389</v>
      </c>
      <c r="B5805" s="46" t="s">
        <v>416</v>
      </c>
      <c r="C5805" s="47" t="s">
        <v>423</v>
      </c>
      <c r="D5805" s="48">
        <v>129.99926652783449</v>
      </c>
      <c r="E5805" s="49">
        <v>39.981999999999999</v>
      </c>
      <c r="F5805" s="49">
        <v>8.7659000000000001E-2</v>
      </c>
      <c r="G5805" s="49">
        <v>13.260300000000001</v>
      </c>
      <c r="H5805" s="49">
        <v>0.35637799999999997</v>
      </c>
      <c r="I5805" s="49">
        <v>0.181114</v>
      </c>
      <c r="J5805" s="49">
        <v>45.878</v>
      </c>
      <c r="K5805" s="49">
        <v>0.22747400000000001</v>
      </c>
      <c r="L5805" s="49">
        <v>100.016369</v>
      </c>
      <c r="M5805" s="47"/>
      <c r="N5805" s="50">
        <v>0.9964861300293677</v>
      </c>
      <c r="O5805" s="50">
        <v>1.7273433422328951E-3</v>
      </c>
      <c r="P5805" s="50">
        <v>0.27638602952893671</v>
      </c>
      <c r="Q5805" s="50">
        <v>7.1443302528319376E-3</v>
      </c>
      <c r="R5805" s="50">
        <v>3.8233539487592064E-3</v>
      </c>
      <c r="S5805" s="50">
        <v>1.7045893314175997</v>
      </c>
      <c r="T5805" s="50">
        <v>6.07429885447963E-3</v>
      </c>
      <c r="U5805" s="50">
        <v>2.997506939344861</v>
      </c>
      <c r="V5805" s="51">
        <v>86.047982474811008</v>
      </c>
      <c r="X5805" s="49">
        <v>0.212202</v>
      </c>
      <c r="Y5805" s="49">
        <v>18.877700000000001</v>
      </c>
      <c r="Z5805" s="49">
        <v>0.50301200000000001</v>
      </c>
      <c r="AA5805" s="49">
        <v>6.1913799999999997</v>
      </c>
      <c r="AB5805" s="49">
        <v>7.5213599999999996</v>
      </c>
      <c r="AC5805" s="49">
        <v>0.173792</v>
      </c>
      <c r="AD5805" s="49">
        <v>5.20587</v>
      </c>
      <c r="AE5805" s="226"/>
      <c r="AF5805" s="465" t="s">
        <v>1745</v>
      </c>
      <c r="AG5805" s="343">
        <v>30</v>
      </c>
      <c r="AH5805" s="343">
        <v>15</v>
      </c>
      <c r="AI5805" s="343"/>
      <c r="AJ5805" s="343"/>
      <c r="AK5805" s="343"/>
      <c r="AL5805" s="343"/>
      <c r="AM5805" s="343"/>
      <c r="AN5805" s="343"/>
      <c r="AO5805" s="343"/>
      <c r="AP5805" s="343"/>
      <c r="AQ5805" s="343"/>
      <c r="AR5805" s="343"/>
      <c r="AS5805" s="343"/>
      <c r="AT5805" s="343"/>
      <c r="AU5805" s="343"/>
      <c r="AV5805" s="343"/>
      <c r="AW5805" s="343"/>
      <c r="AX5805" s="343"/>
      <c r="AY5805" s="343"/>
      <c r="AZ5805" s="343"/>
      <c r="BA5805" s="343"/>
      <c r="BB5805" s="343"/>
      <c r="BC5805" s="343"/>
      <c r="BD5805" s="343"/>
      <c r="BE5805" s="475"/>
      <c r="BF5805" s="475"/>
      <c r="BG5805" s="475"/>
      <c r="BH5805" s="475"/>
      <c r="BI5805" s="475"/>
      <c r="BJ5805" s="475"/>
      <c r="BK5805" s="475"/>
      <c r="BL5805" s="475"/>
      <c r="BM5805" s="475"/>
      <c r="BN5805" s="475"/>
      <c r="BO5805" s="475"/>
      <c r="BP5805" s="306"/>
      <c r="BQ5805" s="496"/>
      <c r="BR5805" s="496"/>
      <c r="BS5805" s="496"/>
      <c r="BT5805" s="496"/>
      <c r="BU5805" s="496"/>
      <c r="BV5805" s="496"/>
    </row>
    <row r="5806" spans="1:74" s="52" customFormat="1" ht="12.75">
      <c r="A5806" s="38"/>
      <c r="B5806" s="46"/>
      <c r="C5806" s="47"/>
      <c r="D5806" s="48"/>
      <c r="E5806" s="49"/>
      <c r="F5806" s="49"/>
      <c r="G5806" s="49"/>
      <c r="H5806" s="49"/>
      <c r="I5806" s="49"/>
      <c r="J5806" s="49"/>
      <c r="K5806" s="49"/>
      <c r="L5806" s="49"/>
      <c r="M5806" s="47"/>
      <c r="N5806" s="50"/>
      <c r="O5806" s="50"/>
      <c r="P5806" s="50"/>
      <c r="Q5806" s="50"/>
      <c r="R5806" s="50"/>
      <c r="S5806" s="50"/>
      <c r="T5806" s="50"/>
      <c r="U5806" s="50"/>
      <c r="V5806" s="51"/>
      <c r="AE5806" s="312"/>
      <c r="AF5806" s="312"/>
      <c r="AG5806" s="312"/>
      <c r="AH5806" s="312"/>
      <c r="AI5806" s="312"/>
      <c r="AJ5806" s="312"/>
      <c r="AK5806" s="312"/>
      <c r="AL5806" s="312"/>
      <c r="AM5806" s="312"/>
      <c r="AN5806" s="312"/>
      <c r="AO5806" s="312"/>
      <c r="AP5806" s="312"/>
      <c r="AQ5806" s="312"/>
      <c r="AR5806" s="312"/>
      <c r="AS5806" s="312"/>
      <c r="AT5806" s="312"/>
      <c r="AU5806" s="312"/>
      <c r="AV5806" s="312"/>
      <c r="AW5806" s="312"/>
      <c r="AX5806" s="312"/>
      <c r="AY5806" s="312"/>
      <c r="AZ5806" s="312"/>
      <c r="BA5806" s="312"/>
      <c r="BB5806" s="312"/>
      <c r="BC5806" s="312"/>
      <c r="BD5806" s="312"/>
      <c r="BE5806" s="306"/>
      <c r="BF5806" s="306"/>
      <c r="BG5806" s="306"/>
      <c r="BH5806" s="306"/>
      <c r="BI5806" s="306"/>
      <c r="BJ5806" s="306"/>
      <c r="BK5806" s="306"/>
      <c r="BL5806" s="306"/>
      <c r="BM5806" s="306"/>
      <c r="BN5806" s="306"/>
      <c r="BO5806" s="306"/>
      <c r="BP5806" s="306"/>
      <c r="BQ5806" s="496"/>
      <c r="BR5806" s="496"/>
      <c r="BS5806" s="496"/>
      <c r="BT5806" s="496"/>
      <c r="BU5806" s="496"/>
      <c r="BV5806" s="496"/>
    </row>
    <row r="5807" spans="1:74" s="52" customFormat="1" ht="12.75">
      <c r="A5807" s="45">
        <v>2346.9885393806389</v>
      </c>
      <c r="B5807" s="46" t="s">
        <v>416</v>
      </c>
      <c r="C5807" s="47" t="s">
        <v>424</v>
      </c>
      <c r="D5807" s="48">
        <v>0</v>
      </c>
      <c r="E5807" s="49">
        <v>38.826300000000003</v>
      </c>
      <c r="F5807" s="49">
        <v>2.7720000000000002E-3</v>
      </c>
      <c r="G5807" s="49">
        <v>21.772600000000001</v>
      </c>
      <c r="H5807" s="49">
        <v>0.171898</v>
      </c>
      <c r="I5807" s="49">
        <v>0.30205399999999999</v>
      </c>
      <c r="J5807" s="49">
        <v>39.213700000000003</v>
      </c>
      <c r="K5807" s="49">
        <v>0.30972699999999997</v>
      </c>
      <c r="L5807" s="49">
        <v>100.62631399999999</v>
      </c>
      <c r="M5807" s="47"/>
      <c r="N5807" s="50">
        <v>1.0010131192860527</v>
      </c>
      <c r="O5807" s="50">
        <v>5.6504417802597315E-5</v>
      </c>
      <c r="P5807" s="50">
        <v>0.46943995595327465</v>
      </c>
      <c r="Q5807" s="50">
        <v>3.5647450913339077E-3</v>
      </c>
      <c r="R5807" s="50">
        <v>6.5960523537352345E-3</v>
      </c>
      <c r="S5807" s="50">
        <v>1.5071626777689395</v>
      </c>
      <c r="T5807" s="50">
        <v>8.5556001013936886E-3</v>
      </c>
      <c r="U5807" s="50">
        <v>2.9972170606078024</v>
      </c>
      <c r="V5807" s="51">
        <v>76.250160353714861</v>
      </c>
      <c r="X5807" s="49">
        <v>0.21392600000000001</v>
      </c>
      <c r="Y5807" s="49">
        <v>553.70899999999995</v>
      </c>
      <c r="Z5807" s="49">
        <v>0.38715100000000002</v>
      </c>
      <c r="AA5807" s="49">
        <v>12.131</v>
      </c>
      <c r="AB5807" s="49">
        <v>5.2531499999999998</v>
      </c>
      <c r="AC5807" s="49">
        <v>0.191528</v>
      </c>
      <c r="AD5807" s="49">
        <v>4.1843399999999997</v>
      </c>
      <c r="AE5807" s="226"/>
      <c r="AF5807" s="226" t="s">
        <v>435</v>
      </c>
      <c r="AG5807" s="343">
        <v>30</v>
      </c>
      <c r="AH5807" s="343">
        <v>15</v>
      </c>
      <c r="AI5807" s="343"/>
      <c r="AJ5807" s="343"/>
      <c r="AK5807" s="343"/>
      <c r="AL5807" s="343"/>
      <c r="AM5807" s="343"/>
      <c r="AN5807" s="343"/>
      <c r="AO5807" s="343"/>
      <c r="AP5807" s="343"/>
      <c r="AQ5807" s="343"/>
      <c r="AR5807" s="343"/>
      <c r="AS5807" s="343"/>
      <c r="AT5807" s="343"/>
      <c r="AU5807" s="343"/>
      <c r="AV5807" s="343"/>
      <c r="AW5807" s="343"/>
      <c r="AX5807" s="343"/>
      <c r="AY5807" s="343"/>
      <c r="AZ5807" s="343"/>
      <c r="BA5807" s="343"/>
      <c r="BB5807" s="343"/>
      <c r="BC5807" s="343"/>
      <c r="BD5807" s="343"/>
      <c r="BE5807" s="475"/>
      <c r="BF5807" s="475"/>
      <c r="BG5807" s="475"/>
      <c r="BH5807" s="475"/>
      <c r="BI5807" s="475"/>
      <c r="BJ5807" s="475"/>
      <c r="BK5807" s="475"/>
      <c r="BL5807" s="475"/>
      <c r="BM5807" s="475"/>
      <c r="BN5807" s="475"/>
      <c r="BO5807" s="475"/>
      <c r="BP5807" s="306"/>
      <c r="BQ5807" s="496"/>
      <c r="BR5807" s="496"/>
      <c r="BS5807" s="496"/>
      <c r="BT5807" s="496"/>
      <c r="BU5807" s="496"/>
      <c r="BV5807" s="496"/>
    </row>
    <row r="5808" spans="1:74" s="52" customFormat="1" ht="12.75">
      <c r="A5808" s="45">
        <v>2346.9885393806389</v>
      </c>
      <c r="B5808" s="46" t="s">
        <v>416</v>
      </c>
      <c r="C5808" s="47" t="s">
        <v>424</v>
      </c>
      <c r="D5808" s="48">
        <v>5.1473684210526311</v>
      </c>
      <c r="E5808" s="49">
        <v>38.908000000000001</v>
      </c>
      <c r="F5808" s="49">
        <v>1.4777E-2</v>
      </c>
      <c r="G5808" s="49">
        <v>20.813300000000002</v>
      </c>
      <c r="H5808" s="49">
        <v>0.193384</v>
      </c>
      <c r="I5808" s="49">
        <v>0.281084</v>
      </c>
      <c r="J5808" s="49">
        <v>40.066299999999998</v>
      </c>
      <c r="K5808" s="49">
        <v>0.28872599999999998</v>
      </c>
      <c r="L5808" s="49">
        <v>100.58966100000001</v>
      </c>
      <c r="M5808" s="47"/>
      <c r="N5808" s="50">
        <v>0.99908543926877591</v>
      </c>
      <c r="O5808" s="50">
        <v>3.0000287090955108E-4</v>
      </c>
      <c r="P5808" s="50">
        <v>0.44695176900115879</v>
      </c>
      <c r="Q5808" s="50">
        <v>3.994184792520292E-3</v>
      </c>
      <c r="R5808" s="50">
        <v>6.1134390510954265E-3</v>
      </c>
      <c r="S5808" s="50">
        <v>1.5337391606105848</v>
      </c>
      <c r="T5808" s="50">
        <v>7.943415208211237E-3</v>
      </c>
      <c r="U5808" s="50">
        <v>2.9988564588653062</v>
      </c>
      <c r="V5808" s="51">
        <v>77.434552644274973</v>
      </c>
      <c r="X5808" s="49">
        <v>0.213754</v>
      </c>
      <c r="Y5808" s="49">
        <v>103.297</v>
      </c>
      <c r="Z5808" s="49">
        <v>0.39571499999999998</v>
      </c>
      <c r="AA5808" s="49">
        <v>10.6509</v>
      </c>
      <c r="AB5808" s="49">
        <v>5.4764799999999996</v>
      </c>
      <c r="AC5808" s="49">
        <v>0.18881700000000001</v>
      </c>
      <c r="AD5808" s="49">
        <v>4.3784599999999996</v>
      </c>
      <c r="AE5808" s="226"/>
      <c r="AF5808" s="226" t="s">
        <v>435</v>
      </c>
      <c r="AG5808" s="343">
        <v>30</v>
      </c>
      <c r="AH5808" s="343">
        <v>15</v>
      </c>
      <c r="AI5808" s="343"/>
      <c r="AJ5808" s="343"/>
      <c r="AK5808" s="343"/>
      <c r="AL5808" s="343"/>
      <c r="AM5808" s="343"/>
      <c r="AN5808" s="343"/>
      <c r="AO5808" s="343"/>
      <c r="AP5808" s="343"/>
      <c r="AQ5808" s="343"/>
      <c r="AR5808" s="343"/>
      <c r="AS5808" s="343"/>
      <c r="AT5808" s="343"/>
      <c r="AU5808" s="343"/>
      <c r="AV5808" s="343"/>
      <c r="AW5808" s="343"/>
      <c r="AX5808" s="343"/>
      <c r="AY5808" s="343"/>
      <c r="AZ5808" s="343"/>
      <c r="BA5808" s="343"/>
      <c r="BB5808" s="343"/>
      <c r="BC5808" s="343"/>
      <c r="BD5808" s="343"/>
      <c r="BE5808" s="475"/>
      <c r="BF5808" s="475"/>
      <c r="BG5808" s="475"/>
      <c r="BH5808" s="475"/>
      <c r="BI5808" s="475"/>
      <c r="BJ5808" s="475"/>
      <c r="BK5808" s="475"/>
      <c r="BL5808" s="475"/>
      <c r="BM5808" s="475"/>
      <c r="BN5808" s="475"/>
      <c r="BO5808" s="475"/>
      <c r="BP5808" s="306"/>
      <c r="BQ5808" s="496"/>
      <c r="BR5808" s="496"/>
      <c r="BS5808" s="496"/>
      <c r="BT5808" s="496"/>
      <c r="BU5808" s="496"/>
      <c r="BV5808" s="496"/>
    </row>
    <row r="5809" spans="1:74" s="52" customFormat="1" ht="12.75">
      <c r="A5809" s="45">
        <v>2346.9885393806389</v>
      </c>
      <c r="B5809" s="46" t="s">
        <v>416</v>
      </c>
      <c r="C5809" s="47" t="s">
        <v>424</v>
      </c>
      <c r="D5809" s="48">
        <v>10.297368421052632</v>
      </c>
      <c r="E5809" s="49">
        <v>39.058399999999999</v>
      </c>
      <c r="F5809" s="49">
        <v>1.5826E-2</v>
      </c>
      <c r="G5809" s="49">
        <v>19.697199999999999</v>
      </c>
      <c r="H5809" s="49">
        <v>0.20996000000000001</v>
      </c>
      <c r="I5809" s="49">
        <v>0.26089099999999998</v>
      </c>
      <c r="J5809" s="49">
        <v>40.98</v>
      </c>
      <c r="K5809" s="49">
        <v>0.26013199999999997</v>
      </c>
      <c r="L5809" s="49">
        <v>100.511747</v>
      </c>
      <c r="M5809" s="47"/>
      <c r="N5809" s="50">
        <v>0.99835753314356412</v>
      </c>
      <c r="O5809" s="50">
        <v>3.198292848533501E-4</v>
      </c>
      <c r="P5809" s="50">
        <v>0.42104851422004796</v>
      </c>
      <c r="Q5809" s="50">
        <v>4.3167023824393844E-3</v>
      </c>
      <c r="R5809" s="50">
        <v>5.6482835048573717E-3</v>
      </c>
      <c r="S5809" s="50">
        <v>1.5615365362432851</v>
      </c>
      <c r="T5809" s="50">
        <v>7.1239863387263999E-3</v>
      </c>
      <c r="U5809" s="50">
        <v>2.999235192840759</v>
      </c>
      <c r="V5809" s="51">
        <v>78.762650604994306</v>
      </c>
      <c r="X5809" s="49">
        <v>0.21354899999999999</v>
      </c>
      <c r="Y5809" s="49">
        <v>97.217799999999997</v>
      </c>
      <c r="Z5809" s="49">
        <v>0.40778999999999999</v>
      </c>
      <c r="AA5809" s="49">
        <v>9.8491300000000006</v>
      </c>
      <c r="AB5809" s="49">
        <v>5.8757799999999998</v>
      </c>
      <c r="AC5809" s="49">
        <v>0.18615999999999999</v>
      </c>
      <c r="AD5809" s="49">
        <v>4.75929</v>
      </c>
      <c r="AE5809" s="226"/>
      <c r="AF5809" s="226" t="s">
        <v>435</v>
      </c>
      <c r="AG5809" s="343">
        <v>30</v>
      </c>
      <c r="AH5809" s="343">
        <v>15</v>
      </c>
      <c r="AI5809" s="343"/>
      <c r="AJ5809" s="343"/>
      <c r="AK5809" s="343"/>
      <c r="AL5809" s="343"/>
      <c r="AM5809" s="343"/>
      <c r="AN5809" s="343"/>
      <c r="AO5809" s="343"/>
      <c r="AP5809" s="343"/>
      <c r="AQ5809" s="343"/>
      <c r="AR5809" s="343"/>
      <c r="AS5809" s="343"/>
      <c r="AT5809" s="343"/>
      <c r="AU5809" s="343"/>
      <c r="AV5809" s="343"/>
      <c r="AW5809" s="343"/>
      <c r="AX5809" s="343"/>
      <c r="AY5809" s="343"/>
      <c r="AZ5809" s="343"/>
      <c r="BA5809" s="343"/>
      <c r="BB5809" s="343"/>
      <c r="BC5809" s="343"/>
      <c r="BD5809" s="343"/>
      <c r="BE5809" s="475"/>
      <c r="BF5809" s="475"/>
      <c r="BG5809" s="475"/>
      <c r="BH5809" s="475"/>
      <c r="BI5809" s="475"/>
      <c r="BJ5809" s="475"/>
      <c r="BK5809" s="475"/>
      <c r="BL5809" s="475"/>
      <c r="BM5809" s="475"/>
      <c r="BN5809" s="475"/>
      <c r="BO5809" s="475"/>
      <c r="BP5809" s="306"/>
      <c r="BQ5809" s="496"/>
      <c r="BR5809" s="496"/>
      <c r="BS5809" s="496"/>
      <c r="BT5809" s="496"/>
      <c r="BU5809" s="496"/>
      <c r="BV5809" s="496"/>
    </row>
    <row r="5810" spans="1:74" s="52" customFormat="1" ht="12.75">
      <c r="A5810" s="45">
        <v>2346.9885393806389</v>
      </c>
      <c r="B5810" s="46" t="s">
        <v>416</v>
      </c>
      <c r="C5810" s="47" t="s">
        <v>424</v>
      </c>
      <c r="D5810" s="48">
        <v>15.447368421052632</v>
      </c>
      <c r="E5810" s="49">
        <v>39.296700000000001</v>
      </c>
      <c r="F5810" s="49">
        <v>2.3869999999999998E-3</v>
      </c>
      <c r="G5810" s="49">
        <v>19.1175</v>
      </c>
      <c r="H5810" s="49">
        <v>0.20322100000000001</v>
      </c>
      <c r="I5810" s="49">
        <v>0.23490900000000001</v>
      </c>
      <c r="J5810" s="49">
        <v>41.607700000000001</v>
      </c>
      <c r="K5810" s="49">
        <v>0.27785399999999999</v>
      </c>
      <c r="L5810" s="49">
        <v>100.78085600000001</v>
      </c>
      <c r="M5810" s="47"/>
      <c r="N5810" s="50">
        <v>0.99853360400030622</v>
      </c>
      <c r="O5810" s="50">
        <v>4.7955059880197647E-5</v>
      </c>
      <c r="P5810" s="50">
        <v>0.40625030161126652</v>
      </c>
      <c r="Q5810" s="50">
        <v>4.1535465301966454E-3</v>
      </c>
      <c r="R5810" s="50">
        <v>5.0558246018989946E-3</v>
      </c>
      <c r="S5810" s="50">
        <v>1.5761184704208722</v>
      </c>
      <c r="T5810" s="50">
        <v>7.5645117934240863E-3</v>
      </c>
      <c r="U5810" s="50">
        <v>2.9989396379718745</v>
      </c>
      <c r="V5810" s="51">
        <v>79.506824999325588</v>
      </c>
      <c r="X5810" s="49">
        <v>0.21282400000000001</v>
      </c>
      <c r="Y5810" s="49">
        <v>661.33399999999995</v>
      </c>
      <c r="Z5810" s="49">
        <v>0.414738</v>
      </c>
      <c r="AA5810" s="49">
        <v>10.1107</v>
      </c>
      <c r="AB5810" s="49">
        <v>6.3455899999999996</v>
      </c>
      <c r="AC5810" s="49">
        <v>0.18428</v>
      </c>
      <c r="AD5810" s="49">
        <v>4.4872100000000001</v>
      </c>
      <c r="AE5810" s="226"/>
      <c r="AF5810" s="226" t="s">
        <v>435</v>
      </c>
      <c r="AG5810" s="343">
        <v>30</v>
      </c>
      <c r="AH5810" s="343">
        <v>15</v>
      </c>
      <c r="AI5810" s="343"/>
      <c r="AJ5810" s="343"/>
      <c r="AK5810" s="343"/>
      <c r="AL5810" s="343"/>
      <c r="AM5810" s="343"/>
      <c r="AN5810" s="343"/>
      <c r="AO5810" s="343"/>
      <c r="AP5810" s="343"/>
      <c r="AQ5810" s="343"/>
      <c r="AR5810" s="343"/>
      <c r="AS5810" s="343"/>
      <c r="AT5810" s="343"/>
      <c r="AU5810" s="343"/>
      <c r="AV5810" s="343"/>
      <c r="AW5810" s="343"/>
      <c r="AX5810" s="343"/>
      <c r="AY5810" s="343"/>
      <c r="AZ5810" s="343"/>
      <c r="BA5810" s="343"/>
      <c r="BB5810" s="343"/>
      <c r="BC5810" s="343"/>
      <c r="BD5810" s="343"/>
      <c r="BE5810" s="475"/>
      <c r="BF5810" s="475"/>
      <c r="BG5810" s="475"/>
      <c r="BH5810" s="475"/>
      <c r="BI5810" s="475"/>
      <c r="BJ5810" s="475"/>
      <c r="BK5810" s="475"/>
      <c r="BL5810" s="475"/>
      <c r="BM5810" s="475"/>
      <c r="BN5810" s="475"/>
      <c r="BO5810" s="475"/>
      <c r="BP5810" s="306"/>
      <c r="BQ5810" s="496"/>
      <c r="BR5810" s="496"/>
      <c r="BS5810" s="496"/>
      <c r="BT5810" s="496"/>
      <c r="BU5810" s="496"/>
      <c r="BV5810" s="496"/>
    </row>
    <row r="5811" spans="1:74" s="52" customFormat="1" ht="12.75">
      <c r="A5811" s="45">
        <v>2346.9885393806389</v>
      </c>
      <c r="B5811" s="46" t="s">
        <v>416</v>
      </c>
      <c r="C5811" s="47" t="s">
        <v>424</v>
      </c>
      <c r="D5811" s="48">
        <v>20.597368421052632</v>
      </c>
      <c r="E5811" s="49">
        <v>39.400199999999998</v>
      </c>
      <c r="F5811" s="49">
        <v>1.062E-3</v>
      </c>
      <c r="G5811" s="49">
        <v>18.5686</v>
      </c>
      <c r="H5811" s="49">
        <v>0.23680200000000001</v>
      </c>
      <c r="I5811" s="49">
        <v>0.237984</v>
      </c>
      <c r="J5811" s="49">
        <v>42.040500000000002</v>
      </c>
      <c r="K5811" s="49">
        <v>0.268897</v>
      </c>
      <c r="L5811" s="49">
        <v>100.78237899999998</v>
      </c>
      <c r="M5811" s="47"/>
      <c r="N5811" s="50">
        <v>0.99883663999824834</v>
      </c>
      <c r="O5811" s="50">
        <v>2.1286093746499125E-5</v>
      </c>
      <c r="P5811" s="50">
        <v>0.39366897873483997</v>
      </c>
      <c r="Q5811" s="50">
        <v>4.8286452192584399E-3</v>
      </c>
      <c r="R5811" s="50">
        <v>5.1101016327371861E-3</v>
      </c>
      <c r="S5811" s="50">
        <v>1.5888118006961978</v>
      </c>
      <c r="T5811" s="50">
        <v>7.3036447870570122E-3</v>
      </c>
      <c r="U5811" s="50">
        <v>2.9994276607128096</v>
      </c>
      <c r="V5811" s="51">
        <v>80.142608048496641</v>
      </c>
      <c r="X5811" s="49">
        <v>0.21262500000000001</v>
      </c>
      <c r="Y5811" s="49">
        <v>1430.58</v>
      </c>
      <c r="Z5811" s="49">
        <v>0.42055900000000002</v>
      </c>
      <c r="AA5811" s="49">
        <v>8.7542500000000008</v>
      </c>
      <c r="AB5811" s="49">
        <v>6.2863499999999997</v>
      </c>
      <c r="AC5811" s="49">
        <v>0.18307799999999999</v>
      </c>
      <c r="AD5811" s="49">
        <v>4.6283399999999997</v>
      </c>
      <c r="AE5811" s="226"/>
      <c r="AF5811" s="226" t="s">
        <v>435</v>
      </c>
      <c r="AG5811" s="343">
        <v>30</v>
      </c>
      <c r="AH5811" s="343">
        <v>15</v>
      </c>
      <c r="AI5811" s="343"/>
      <c r="AJ5811" s="343"/>
      <c r="AK5811" s="343"/>
      <c r="AL5811" s="343"/>
      <c r="AM5811" s="343"/>
      <c r="AN5811" s="343"/>
      <c r="AO5811" s="343"/>
      <c r="AP5811" s="343"/>
      <c r="AQ5811" s="343"/>
      <c r="AR5811" s="343"/>
      <c r="AS5811" s="343"/>
      <c r="AT5811" s="343"/>
      <c r="AU5811" s="343"/>
      <c r="AV5811" s="343"/>
      <c r="AW5811" s="343"/>
      <c r="AX5811" s="343"/>
      <c r="AY5811" s="343"/>
      <c r="AZ5811" s="343"/>
      <c r="BA5811" s="343"/>
      <c r="BB5811" s="343"/>
      <c r="BC5811" s="343"/>
      <c r="BD5811" s="343"/>
      <c r="BE5811" s="475"/>
      <c r="BF5811" s="475"/>
      <c r="BG5811" s="475"/>
      <c r="BH5811" s="475"/>
      <c r="BI5811" s="475"/>
      <c r="BJ5811" s="475"/>
      <c r="BK5811" s="475"/>
      <c r="BL5811" s="475"/>
      <c r="BM5811" s="475"/>
      <c r="BN5811" s="475"/>
      <c r="BO5811" s="475"/>
      <c r="BP5811" s="306"/>
      <c r="BQ5811" s="496"/>
      <c r="BR5811" s="496"/>
      <c r="BS5811" s="496"/>
      <c r="BT5811" s="496"/>
      <c r="BU5811" s="496"/>
      <c r="BV5811" s="496"/>
    </row>
    <row r="5812" spans="1:74" s="52" customFormat="1" ht="12.75">
      <c r="A5812" s="45">
        <v>2346.9885393806389</v>
      </c>
      <c r="B5812" s="46" t="s">
        <v>416</v>
      </c>
      <c r="C5812" s="47" t="s">
        <v>424</v>
      </c>
      <c r="D5812" s="48">
        <v>25.747368421052634</v>
      </c>
      <c r="E5812" s="49">
        <v>39.249499999999998</v>
      </c>
      <c r="F5812" s="49">
        <v>3.9861000000000001E-2</v>
      </c>
      <c r="G5812" s="49">
        <v>17.976800000000001</v>
      </c>
      <c r="H5812" s="49">
        <v>0.21190500000000001</v>
      </c>
      <c r="I5812" s="49">
        <v>0.27097900000000003</v>
      </c>
      <c r="J5812" s="49">
        <v>42.220199999999998</v>
      </c>
      <c r="K5812" s="49">
        <v>0.24645300000000001</v>
      </c>
      <c r="L5812" s="49">
        <v>100.246264</v>
      </c>
      <c r="M5812" s="47"/>
      <c r="N5812" s="50">
        <v>0.9978280879256981</v>
      </c>
      <c r="O5812" s="50">
        <v>8.0120785956016389E-4</v>
      </c>
      <c r="P5812" s="50">
        <v>0.38219937881438071</v>
      </c>
      <c r="Q5812" s="50">
        <v>4.333179628408514E-3</v>
      </c>
      <c r="R5812" s="50">
        <v>5.8350283588921364E-3</v>
      </c>
      <c r="S5812" s="50">
        <v>1.6001121685135895</v>
      </c>
      <c r="T5812" s="50">
        <v>6.7129490757167109E-3</v>
      </c>
      <c r="U5812" s="50">
        <v>2.9987378322358906</v>
      </c>
      <c r="V5812" s="51">
        <v>80.719510042225139</v>
      </c>
      <c r="X5812" s="49">
        <v>0.213085</v>
      </c>
      <c r="Y5812" s="49">
        <v>39.090600000000002</v>
      </c>
      <c r="Z5812" s="49">
        <v>0.42768600000000001</v>
      </c>
      <c r="AA5812" s="49">
        <v>9.8190399999999993</v>
      </c>
      <c r="AB5812" s="49">
        <v>5.5663299999999998</v>
      </c>
      <c r="AC5812" s="49">
        <v>0.18237100000000001</v>
      </c>
      <c r="AD5812" s="49">
        <v>4.9577900000000001</v>
      </c>
      <c r="AE5812" s="226"/>
      <c r="AF5812" s="226" t="s">
        <v>435</v>
      </c>
      <c r="AG5812" s="343">
        <v>30</v>
      </c>
      <c r="AH5812" s="343">
        <v>15</v>
      </c>
      <c r="AI5812" s="343"/>
      <c r="AJ5812" s="343"/>
      <c r="AK5812" s="343"/>
      <c r="AL5812" s="343"/>
      <c r="AM5812" s="343"/>
      <c r="AN5812" s="343"/>
      <c r="AO5812" s="343"/>
      <c r="AP5812" s="343"/>
      <c r="AQ5812" s="343"/>
      <c r="AR5812" s="343"/>
      <c r="AS5812" s="343"/>
      <c r="AT5812" s="343"/>
      <c r="AU5812" s="343"/>
      <c r="AV5812" s="343"/>
      <c r="AW5812" s="343"/>
      <c r="AX5812" s="343"/>
      <c r="AY5812" s="343"/>
      <c r="AZ5812" s="343"/>
      <c r="BA5812" s="343"/>
      <c r="BB5812" s="343"/>
      <c r="BC5812" s="343"/>
      <c r="BD5812" s="343"/>
      <c r="BE5812" s="475"/>
      <c r="BF5812" s="475"/>
      <c r="BG5812" s="475"/>
      <c r="BH5812" s="475"/>
      <c r="BI5812" s="475"/>
      <c r="BJ5812" s="475"/>
      <c r="BK5812" s="475"/>
      <c r="BL5812" s="475"/>
      <c r="BM5812" s="475"/>
      <c r="BN5812" s="475"/>
      <c r="BO5812" s="475"/>
      <c r="BP5812" s="306"/>
      <c r="BQ5812" s="496"/>
      <c r="BR5812" s="496"/>
      <c r="BS5812" s="496"/>
      <c r="BT5812" s="496"/>
      <c r="BU5812" s="496"/>
      <c r="BV5812" s="496"/>
    </row>
    <row r="5813" spans="1:74" s="52" customFormat="1" ht="12.75">
      <c r="A5813" s="45">
        <v>2346.9885393806389</v>
      </c>
      <c r="B5813" s="46" t="s">
        <v>416</v>
      </c>
      <c r="C5813" s="47" t="s">
        <v>424</v>
      </c>
      <c r="D5813" s="48">
        <v>30.897368421052633</v>
      </c>
      <c r="E5813" s="49">
        <v>39.260599999999997</v>
      </c>
      <c r="F5813" s="49">
        <v>1.8623000000000001E-2</v>
      </c>
      <c r="G5813" s="49">
        <v>17.7682</v>
      </c>
      <c r="H5813" s="49">
        <v>0.20463899999999999</v>
      </c>
      <c r="I5813" s="49">
        <v>0.24476500000000001</v>
      </c>
      <c r="J5813" s="49">
        <v>42.550400000000003</v>
      </c>
      <c r="K5813" s="49">
        <v>0.24957599999999999</v>
      </c>
      <c r="L5813" s="49">
        <v>100.316401</v>
      </c>
      <c r="M5813" s="47"/>
      <c r="N5813" s="50">
        <v>0.99667775567510164</v>
      </c>
      <c r="O5813" s="50">
        <v>3.7378587990647945E-4</v>
      </c>
      <c r="P5813" s="50">
        <v>0.37722221528084199</v>
      </c>
      <c r="Q5813" s="50">
        <v>4.1785935584569322E-3</v>
      </c>
      <c r="R5813" s="50">
        <v>5.2629941667286352E-3</v>
      </c>
      <c r="S5813" s="50">
        <v>1.6103119870264746</v>
      </c>
      <c r="T5813" s="50">
        <v>6.7882573815756103E-3</v>
      </c>
      <c r="U5813" s="50">
        <v>3.0014019501677525</v>
      </c>
      <c r="V5813" s="51">
        <v>81.020592508902382</v>
      </c>
      <c r="X5813" s="49">
        <v>0.213091</v>
      </c>
      <c r="Y5813" s="49">
        <v>84.283199999999994</v>
      </c>
      <c r="Z5813" s="49">
        <v>0.430481</v>
      </c>
      <c r="AA5813" s="49">
        <v>10.1676</v>
      </c>
      <c r="AB5813" s="49">
        <v>6.1068100000000003</v>
      </c>
      <c r="AC5813" s="49">
        <v>0.18143999999999999</v>
      </c>
      <c r="AD5813" s="49">
        <v>4.8831100000000003</v>
      </c>
      <c r="AE5813" s="226"/>
      <c r="AF5813" s="226" t="s">
        <v>435</v>
      </c>
      <c r="AG5813" s="343">
        <v>30</v>
      </c>
      <c r="AH5813" s="343">
        <v>15</v>
      </c>
      <c r="AI5813" s="343"/>
      <c r="AJ5813" s="343"/>
      <c r="AK5813" s="343"/>
      <c r="AL5813" s="343"/>
      <c r="AM5813" s="343"/>
      <c r="AN5813" s="343"/>
      <c r="AO5813" s="343"/>
      <c r="AP5813" s="343"/>
      <c r="AQ5813" s="343"/>
      <c r="AR5813" s="343"/>
      <c r="AS5813" s="343"/>
      <c r="AT5813" s="343"/>
      <c r="AU5813" s="343"/>
      <c r="AV5813" s="343"/>
      <c r="AW5813" s="343"/>
      <c r="AX5813" s="343"/>
      <c r="AY5813" s="343"/>
      <c r="AZ5813" s="343"/>
      <c r="BA5813" s="343"/>
      <c r="BB5813" s="343"/>
      <c r="BC5813" s="343"/>
      <c r="BD5813" s="343"/>
      <c r="BE5813" s="475"/>
      <c r="BF5813" s="475"/>
      <c r="BG5813" s="475"/>
      <c r="BH5813" s="475"/>
      <c r="BI5813" s="475"/>
      <c r="BJ5813" s="475"/>
      <c r="BK5813" s="475"/>
      <c r="BL5813" s="475"/>
      <c r="BM5813" s="475"/>
      <c r="BN5813" s="475"/>
      <c r="BO5813" s="475"/>
      <c r="BP5813" s="306"/>
      <c r="BQ5813" s="496"/>
      <c r="BR5813" s="496"/>
      <c r="BS5813" s="496"/>
      <c r="BT5813" s="496"/>
      <c r="BU5813" s="496"/>
      <c r="BV5813" s="496"/>
    </row>
    <row r="5814" spans="1:74" s="52" customFormat="1" ht="12.75">
      <c r="A5814" s="45">
        <v>2346.9885393806389</v>
      </c>
      <c r="B5814" s="46" t="s">
        <v>416</v>
      </c>
      <c r="C5814" s="47" t="s">
        <v>424</v>
      </c>
      <c r="D5814" s="48">
        <v>36.047368421052632</v>
      </c>
      <c r="E5814" s="49">
        <v>39.407600000000002</v>
      </c>
      <c r="F5814" s="49">
        <v>3.9359999999999999E-2</v>
      </c>
      <c r="G5814" s="49">
        <v>17.461200000000002</v>
      </c>
      <c r="H5814" s="49">
        <v>0.22681699999999999</v>
      </c>
      <c r="I5814" s="49">
        <v>0.25001600000000002</v>
      </c>
      <c r="J5814" s="49">
        <v>42.595500000000001</v>
      </c>
      <c r="K5814" s="49">
        <v>0.265015</v>
      </c>
      <c r="L5814" s="49">
        <v>100.27216900000001</v>
      </c>
      <c r="M5814" s="47"/>
      <c r="N5814" s="50">
        <v>0.99903061944567484</v>
      </c>
      <c r="O5814" s="50">
        <v>7.8891337264978335E-4</v>
      </c>
      <c r="P5814" s="50">
        <v>0.37019358924711526</v>
      </c>
      <c r="Q5814" s="50">
        <v>4.6250699690679594E-3</v>
      </c>
      <c r="R5814" s="50">
        <v>5.3684925499306617E-3</v>
      </c>
      <c r="S5814" s="50">
        <v>1.6097968712011812</v>
      </c>
      <c r="T5814" s="50">
        <v>7.1982498408379387E-3</v>
      </c>
      <c r="U5814" s="50">
        <v>2.9977983883539805</v>
      </c>
      <c r="V5814" s="51">
        <v>81.303263998388232</v>
      </c>
      <c r="X5814" s="49">
        <v>0.212671</v>
      </c>
      <c r="Y5814" s="49">
        <v>39.129199999999997</v>
      </c>
      <c r="Z5814" s="49">
        <v>0.43459700000000001</v>
      </c>
      <c r="AA5814" s="49">
        <v>9.2529000000000003</v>
      </c>
      <c r="AB5814" s="49">
        <v>5.97295</v>
      </c>
      <c r="AC5814" s="49">
        <v>0.18118699999999999</v>
      </c>
      <c r="AD5814" s="49">
        <v>4.5796799999999998</v>
      </c>
      <c r="AE5814" s="226"/>
      <c r="AF5814" s="226" t="s">
        <v>435</v>
      </c>
      <c r="AG5814" s="343">
        <v>30</v>
      </c>
      <c r="AH5814" s="343">
        <v>15</v>
      </c>
      <c r="AI5814" s="343"/>
      <c r="AJ5814" s="343"/>
      <c r="AK5814" s="343"/>
      <c r="AL5814" s="343"/>
      <c r="AM5814" s="343"/>
      <c r="AN5814" s="343"/>
      <c r="AO5814" s="343"/>
      <c r="AP5814" s="343"/>
      <c r="AQ5814" s="343"/>
      <c r="AR5814" s="343"/>
      <c r="AS5814" s="343"/>
      <c r="AT5814" s="343"/>
      <c r="AU5814" s="343"/>
      <c r="AV5814" s="343"/>
      <c r="AW5814" s="343"/>
      <c r="AX5814" s="343"/>
      <c r="AY5814" s="343"/>
      <c r="AZ5814" s="343"/>
      <c r="BA5814" s="343"/>
      <c r="BB5814" s="343"/>
      <c r="BC5814" s="343"/>
      <c r="BD5814" s="343"/>
      <c r="BE5814" s="475"/>
      <c r="BF5814" s="475"/>
      <c r="BG5814" s="475"/>
      <c r="BH5814" s="475"/>
      <c r="BI5814" s="475"/>
      <c r="BJ5814" s="475"/>
      <c r="BK5814" s="475"/>
      <c r="BL5814" s="475"/>
      <c r="BM5814" s="475"/>
      <c r="BN5814" s="475"/>
      <c r="BO5814" s="475"/>
      <c r="BP5814" s="306"/>
      <c r="BQ5814" s="496"/>
      <c r="BR5814" s="496"/>
      <c r="BS5814" s="496"/>
      <c r="BT5814" s="496"/>
      <c r="BU5814" s="496"/>
      <c r="BV5814" s="496"/>
    </row>
    <row r="5815" spans="1:74" s="52" customFormat="1" ht="12.75">
      <c r="A5815" s="45">
        <v>2346.9885393806389</v>
      </c>
      <c r="B5815" s="46" t="s">
        <v>416</v>
      </c>
      <c r="C5815" s="47" t="s">
        <v>424</v>
      </c>
      <c r="D5815" s="48">
        <v>41.19736842105263</v>
      </c>
      <c r="E5815" s="49">
        <v>39.4116</v>
      </c>
      <c r="F5815" s="49">
        <v>3.2363999999999997E-2</v>
      </c>
      <c r="G5815" s="49">
        <v>17.4026</v>
      </c>
      <c r="H5815" s="49">
        <v>0.19325200000000001</v>
      </c>
      <c r="I5815" s="49">
        <v>0.218358</v>
      </c>
      <c r="J5815" s="49">
        <v>42.908499999999997</v>
      </c>
      <c r="K5815" s="49">
        <v>0.27378400000000003</v>
      </c>
      <c r="L5815" s="49">
        <v>100.46018500000001</v>
      </c>
      <c r="M5815" s="47"/>
      <c r="N5815" s="50">
        <v>0.99698319997630647</v>
      </c>
      <c r="O5815" s="50">
        <v>6.472937018226877E-4</v>
      </c>
      <c r="P5815" s="50">
        <v>0.36815771496104477</v>
      </c>
      <c r="Q5815" s="50">
        <v>3.9321643674028574E-3</v>
      </c>
      <c r="R5815" s="50">
        <v>4.6786291337524259E-3</v>
      </c>
      <c r="S5815" s="50">
        <v>1.618138354485811</v>
      </c>
      <c r="T5815" s="50">
        <v>7.4204370558022589E-3</v>
      </c>
      <c r="U5815" s="50">
        <v>3.0005459333279778</v>
      </c>
      <c r="V5815" s="51">
        <v>81.465113855681679</v>
      </c>
      <c r="X5815" s="49">
        <v>0.21268599999999999</v>
      </c>
      <c r="Y5815" s="49">
        <v>49.667000000000002</v>
      </c>
      <c r="Z5815" s="49">
        <v>0.43496499999999999</v>
      </c>
      <c r="AA5815" s="49">
        <v>10.8339</v>
      </c>
      <c r="AB5815" s="49">
        <v>6.7336200000000002</v>
      </c>
      <c r="AC5815" s="49">
        <v>0.18045</v>
      </c>
      <c r="AD5815" s="49">
        <v>4.4575199999999997</v>
      </c>
      <c r="AE5815" s="226"/>
      <c r="AF5815" s="226" t="s">
        <v>435</v>
      </c>
      <c r="AG5815" s="343">
        <v>30</v>
      </c>
      <c r="AH5815" s="343">
        <v>15</v>
      </c>
      <c r="AI5815" s="343"/>
      <c r="AJ5815" s="343"/>
      <c r="AK5815" s="343"/>
      <c r="AL5815" s="343"/>
      <c r="AM5815" s="343"/>
      <c r="AN5815" s="343"/>
      <c r="AO5815" s="343"/>
      <c r="AP5815" s="343"/>
      <c r="AQ5815" s="343"/>
      <c r="AR5815" s="343"/>
      <c r="AS5815" s="343"/>
      <c r="AT5815" s="343"/>
      <c r="AU5815" s="343"/>
      <c r="AV5815" s="343"/>
      <c r="AW5815" s="343"/>
      <c r="AX5815" s="343"/>
      <c r="AY5815" s="343"/>
      <c r="AZ5815" s="343"/>
      <c r="BA5815" s="343"/>
      <c r="BB5815" s="343"/>
      <c r="BC5815" s="343"/>
      <c r="BD5815" s="343"/>
      <c r="BE5815" s="475"/>
      <c r="BF5815" s="475"/>
      <c r="BG5815" s="475"/>
      <c r="BH5815" s="475"/>
      <c r="BI5815" s="475"/>
      <c r="BJ5815" s="475"/>
      <c r="BK5815" s="475"/>
      <c r="BL5815" s="475"/>
      <c r="BM5815" s="475"/>
      <c r="BN5815" s="475"/>
      <c r="BO5815" s="475"/>
      <c r="BP5815" s="306"/>
      <c r="BQ5815" s="496"/>
      <c r="BR5815" s="496"/>
      <c r="BS5815" s="496"/>
      <c r="BT5815" s="496"/>
      <c r="BU5815" s="496"/>
      <c r="BV5815" s="496"/>
    </row>
    <row r="5816" spans="1:74" s="52" customFormat="1" ht="12.75">
      <c r="A5816" s="45">
        <v>2346.9885393806389</v>
      </c>
      <c r="B5816" s="46" t="s">
        <v>416</v>
      </c>
      <c r="C5816" s="47" t="s">
        <v>424</v>
      </c>
      <c r="D5816" s="48">
        <v>46.347368421052629</v>
      </c>
      <c r="E5816" s="49">
        <v>39.501800000000003</v>
      </c>
      <c r="F5816" s="49">
        <v>3.4757000000000003E-2</v>
      </c>
      <c r="G5816" s="49">
        <v>17.5015</v>
      </c>
      <c r="H5816" s="49">
        <v>0.21501200000000001</v>
      </c>
      <c r="I5816" s="49">
        <v>0.244892</v>
      </c>
      <c r="J5816" s="49">
        <v>42.895400000000002</v>
      </c>
      <c r="K5816" s="49">
        <v>0.243559</v>
      </c>
      <c r="L5816" s="49">
        <v>100.660854</v>
      </c>
      <c r="M5816" s="47"/>
      <c r="N5816" s="50">
        <v>0.99755074011902878</v>
      </c>
      <c r="O5816" s="50">
        <v>6.9396218909579209E-4</v>
      </c>
      <c r="P5816" s="50">
        <v>0.3696148195164235</v>
      </c>
      <c r="Q5816" s="50">
        <v>4.3674174067221848E-3</v>
      </c>
      <c r="R5816" s="50">
        <v>5.2381562224372534E-3</v>
      </c>
      <c r="S5816" s="50">
        <v>1.6148692947609156</v>
      </c>
      <c r="T5816" s="50">
        <v>6.5899169151537691E-3</v>
      </c>
      <c r="U5816" s="50">
        <v>2.9996366499207778</v>
      </c>
      <c r="V5816" s="51">
        <v>81.374765519298663</v>
      </c>
      <c r="X5816" s="49">
        <v>0.21240899999999999</v>
      </c>
      <c r="Y5816" s="49">
        <v>46.431100000000001</v>
      </c>
      <c r="Z5816" s="49">
        <v>0.43373600000000001</v>
      </c>
      <c r="AA5816" s="49">
        <v>9.8077900000000007</v>
      </c>
      <c r="AB5816" s="49">
        <v>6.0663299999999998</v>
      </c>
      <c r="AC5816" s="49">
        <v>0.18052799999999999</v>
      </c>
      <c r="AD5816" s="49">
        <v>5.0511400000000002</v>
      </c>
      <c r="AE5816" s="226"/>
      <c r="AF5816" s="226" t="s">
        <v>435</v>
      </c>
      <c r="AG5816" s="343">
        <v>30</v>
      </c>
      <c r="AH5816" s="343">
        <v>15</v>
      </c>
      <c r="AI5816" s="343"/>
      <c r="AJ5816" s="343"/>
      <c r="AK5816" s="343"/>
      <c r="AL5816" s="343"/>
      <c r="AM5816" s="343"/>
      <c r="AN5816" s="343"/>
      <c r="AO5816" s="343"/>
      <c r="AP5816" s="343"/>
      <c r="AQ5816" s="343"/>
      <c r="AR5816" s="343"/>
      <c r="AS5816" s="343"/>
      <c r="AT5816" s="343"/>
      <c r="AU5816" s="343"/>
      <c r="AV5816" s="343"/>
      <c r="AW5816" s="343"/>
      <c r="AX5816" s="343"/>
      <c r="AY5816" s="343"/>
      <c r="AZ5816" s="343"/>
      <c r="BA5816" s="343"/>
      <c r="BB5816" s="343"/>
      <c r="BC5816" s="343"/>
      <c r="BD5816" s="343"/>
      <c r="BE5816" s="475"/>
      <c r="BF5816" s="475"/>
      <c r="BG5816" s="475"/>
      <c r="BH5816" s="475"/>
      <c r="BI5816" s="475"/>
      <c r="BJ5816" s="475"/>
      <c r="BK5816" s="475"/>
      <c r="BL5816" s="475"/>
      <c r="BM5816" s="475"/>
      <c r="BN5816" s="475"/>
      <c r="BO5816" s="475"/>
      <c r="BP5816" s="306"/>
      <c r="BQ5816" s="496"/>
      <c r="BR5816" s="496"/>
      <c r="BS5816" s="496"/>
      <c r="BT5816" s="496"/>
      <c r="BU5816" s="496"/>
      <c r="BV5816" s="496"/>
    </row>
    <row r="5817" spans="1:74" s="52" customFormat="1" ht="12.75">
      <c r="A5817" s="45">
        <v>2346.9885393806389</v>
      </c>
      <c r="B5817" s="46" t="s">
        <v>416</v>
      </c>
      <c r="C5817" s="47" t="s">
        <v>424</v>
      </c>
      <c r="D5817" s="48">
        <v>51.497368421052627</v>
      </c>
      <c r="E5817" s="49">
        <v>39.5777</v>
      </c>
      <c r="F5817" s="49">
        <v>3.3647999999999997E-2</v>
      </c>
      <c r="G5817" s="49">
        <v>17.504899999999999</v>
      </c>
      <c r="H5817" s="49">
        <v>0.208513</v>
      </c>
      <c r="I5817" s="49">
        <v>0.25435600000000003</v>
      </c>
      <c r="J5817" s="49">
        <v>42.941600000000001</v>
      </c>
      <c r="K5817" s="49">
        <v>0.25073400000000001</v>
      </c>
      <c r="L5817" s="49">
        <v>100.805847</v>
      </c>
      <c r="M5817" s="47"/>
      <c r="N5817" s="50">
        <v>0.99777703329343992</v>
      </c>
      <c r="O5817" s="50">
        <v>6.7068349893881587E-4</v>
      </c>
      <c r="P5817" s="50">
        <v>0.36906136110462845</v>
      </c>
      <c r="Q5817" s="50">
        <v>4.2282434047979239E-3</v>
      </c>
      <c r="R5817" s="50">
        <v>5.4313861042509367E-3</v>
      </c>
      <c r="S5817" s="50">
        <v>1.6138743480644775</v>
      </c>
      <c r="T5817" s="50">
        <v>6.7725750683374402E-3</v>
      </c>
      <c r="U5817" s="50">
        <v>2.9988376202621421</v>
      </c>
      <c r="V5817" s="51">
        <v>81.388132787256467</v>
      </c>
      <c r="X5817" s="49">
        <v>0.212061</v>
      </c>
      <c r="Y5817" s="49">
        <v>46.197400000000002</v>
      </c>
      <c r="Z5817" s="49">
        <v>0.43310700000000002</v>
      </c>
      <c r="AA5817" s="49">
        <v>9.9851100000000006</v>
      </c>
      <c r="AB5817" s="49">
        <v>5.86043</v>
      </c>
      <c r="AC5817" s="49">
        <v>0.180254</v>
      </c>
      <c r="AD5817" s="49">
        <v>4.8878199999999996</v>
      </c>
      <c r="AE5817" s="226"/>
      <c r="AF5817" s="226" t="s">
        <v>435</v>
      </c>
      <c r="AG5817" s="343">
        <v>30</v>
      </c>
      <c r="AH5817" s="343">
        <v>15</v>
      </c>
      <c r="AI5817" s="343"/>
      <c r="AJ5817" s="343"/>
      <c r="AK5817" s="343"/>
      <c r="AL5817" s="343"/>
      <c r="AM5817" s="343"/>
      <c r="AN5817" s="343"/>
      <c r="AO5817" s="343"/>
      <c r="AP5817" s="343"/>
      <c r="AQ5817" s="343"/>
      <c r="AR5817" s="343"/>
      <c r="AS5817" s="343"/>
      <c r="AT5817" s="343"/>
      <c r="AU5817" s="343"/>
      <c r="AV5817" s="343"/>
      <c r="AW5817" s="343"/>
      <c r="AX5817" s="343"/>
      <c r="AY5817" s="343"/>
      <c r="AZ5817" s="343"/>
      <c r="BA5817" s="343"/>
      <c r="BB5817" s="343"/>
      <c r="BC5817" s="343"/>
      <c r="BD5817" s="343"/>
      <c r="BE5817" s="475"/>
      <c r="BF5817" s="475"/>
      <c r="BG5817" s="475"/>
      <c r="BH5817" s="475"/>
      <c r="BI5817" s="475"/>
      <c r="BJ5817" s="475"/>
      <c r="BK5817" s="475"/>
      <c r="BL5817" s="475"/>
      <c r="BM5817" s="475"/>
      <c r="BN5817" s="475"/>
      <c r="BO5817" s="475"/>
      <c r="BP5817" s="306"/>
      <c r="BQ5817" s="496"/>
      <c r="BR5817" s="496"/>
      <c r="BS5817" s="496"/>
      <c r="BT5817" s="496"/>
      <c r="BU5817" s="496"/>
      <c r="BV5817" s="496"/>
    </row>
    <row r="5818" spans="1:74" s="52" customFormat="1" ht="12.75">
      <c r="A5818" s="45">
        <v>2346.9885393806389</v>
      </c>
      <c r="B5818" s="46" t="s">
        <v>416</v>
      </c>
      <c r="C5818" s="47" t="s">
        <v>424</v>
      </c>
      <c r="D5818" s="48">
        <v>56.647368421052626</v>
      </c>
      <c r="E5818" s="49">
        <v>39.506900000000002</v>
      </c>
      <c r="F5818" s="49">
        <v>3.1586000000000003E-2</v>
      </c>
      <c r="G5818" s="49">
        <v>17.264500000000002</v>
      </c>
      <c r="H5818" s="49">
        <v>0.212677</v>
      </c>
      <c r="I5818" s="49">
        <v>0.33228600000000003</v>
      </c>
      <c r="J5818" s="49">
        <v>42.855800000000002</v>
      </c>
      <c r="K5818" s="49">
        <v>0.27246900000000002</v>
      </c>
      <c r="L5818" s="49">
        <v>100.51171100000002</v>
      </c>
      <c r="M5818" s="47"/>
      <c r="N5818" s="50">
        <v>0.99837644373499479</v>
      </c>
      <c r="O5818" s="50">
        <v>6.3109017422348032E-4</v>
      </c>
      <c r="P5818" s="50">
        <v>0.36486429957609756</v>
      </c>
      <c r="Q5818" s="50">
        <v>4.3230055224235554E-3</v>
      </c>
      <c r="R5818" s="50">
        <v>7.1124488379017995E-3</v>
      </c>
      <c r="S5818" s="50">
        <v>1.6145054839856763</v>
      </c>
      <c r="T5818" s="50">
        <v>7.3772774606104463E-3</v>
      </c>
      <c r="U5818" s="50">
        <v>2.9982471581668046</v>
      </c>
      <c r="V5818" s="51">
        <v>81.566642948365967</v>
      </c>
      <c r="X5818" s="49">
        <v>0.212227</v>
      </c>
      <c r="Y5818" s="49">
        <v>49.248399999999997</v>
      </c>
      <c r="Z5818" s="49">
        <v>0.43675599999999998</v>
      </c>
      <c r="AA5818" s="49">
        <v>9.7463999999999995</v>
      </c>
      <c r="AB5818" s="49">
        <v>4.1938199999999997</v>
      </c>
      <c r="AC5818" s="49">
        <v>0.18049999999999999</v>
      </c>
      <c r="AD5818" s="49">
        <v>4.4259899999999996</v>
      </c>
      <c r="AE5818" s="226"/>
      <c r="AF5818" s="226" t="s">
        <v>435</v>
      </c>
      <c r="AG5818" s="343">
        <v>30</v>
      </c>
      <c r="AH5818" s="343">
        <v>15</v>
      </c>
      <c r="AI5818" s="343"/>
      <c r="AJ5818" s="343"/>
      <c r="AK5818" s="343"/>
      <c r="AL5818" s="343"/>
      <c r="AM5818" s="343"/>
      <c r="AN5818" s="343"/>
      <c r="AO5818" s="343"/>
      <c r="AP5818" s="343"/>
      <c r="AQ5818" s="343"/>
      <c r="AR5818" s="343"/>
      <c r="AS5818" s="343"/>
      <c r="AT5818" s="343"/>
      <c r="AU5818" s="343"/>
      <c r="AV5818" s="343"/>
      <c r="AW5818" s="343"/>
      <c r="AX5818" s="343"/>
      <c r="AY5818" s="343"/>
      <c r="AZ5818" s="343"/>
      <c r="BA5818" s="343"/>
      <c r="BB5818" s="343"/>
      <c r="BC5818" s="343"/>
      <c r="BD5818" s="343"/>
      <c r="BE5818" s="475"/>
      <c r="BF5818" s="475"/>
      <c r="BG5818" s="475"/>
      <c r="BH5818" s="475"/>
      <c r="BI5818" s="475"/>
      <c r="BJ5818" s="475"/>
      <c r="BK5818" s="475"/>
      <c r="BL5818" s="475"/>
      <c r="BM5818" s="475"/>
      <c r="BN5818" s="475"/>
      <c r="BO5818" s="475"/>
      <c r="BP5818" s="306"/>
      <c r="BQ5818" s="496"/>
      <c r="BR5818" s="496"/>
      <c r="BS5818" s="496"/>
      <c r="BT5818" s="496"/>
      <c r="BU5818" s="496"/>
      <c r="BV5818" s="496"/>
    </row>
    <row r="5819" spans="1:74" s="52" customFormat="1" ht="12.75">
      <c r="A5819" s="45">
        <v>2346.9885393806389</v>
      </c>
      <c r="B5819" s="46" t="s">
        <v>416</v>
      </c>
      <c r="C5819" s="47" t="s">
        <v>424</v>
      </c>
      <c r="D5819" s="48">
        <v>61.797368421052624</v>
      </c>
      <c r="E5819" s="49">
        <v>39.707299999999996</v>
      </c>
      <c r="F5819" s="49">
        <v>1.6949999999999999E-3</v>
      </c>
      <c r="G5819" s="49">
        <v>17.204999999999998</v>
      </c>
      <c r="H5819" s="49">
        <v>0.21667500000000001</v>
      </c>
      <c r="I5819" s="49">
        <v>0.24179300000000001</v>
      </c>
      <c r="J5819" s="49">
        <v>42.922199999999997</v>
      </c>
      <c r="K5819" s="49">
        <v>0.26199899999999998</v>
      </c>
      <c r="L5819" s="49">
        <v>100.583854</v>
      </c>
      <c r="M5819" s="47"/>
      <c r="N5819" s="50">
        <v>1.0017627716720687</v>
      </c>
      <c r="O5819" s="50">
        <v>3.3809570096247914E-5</v>
      </c>
      <c r="P5819" s="50">
        <v>0.36299881050362093</v>
      </c>
      <c r="Q5819" s="50">
        <v>4.3969064807958778E-3</v>
      </c>
      <c r="R5819" s="50">
        <v>5.166827874556898E-3</v>
      </c>
      <c r="S5819" s="50">
        <v>1.6143029870259318</v>
      </c>
      <c r="T5819" s="50">
        <v>7.0819329739076169E-3</v>
      </c>
      <c r="U5819" s="50">
        <v>2.9965525671298985</v>
      </c>
      <c r="V5819" s="51">
        <v>81.641709376021765</v>
      </c>
      <c r="X5819" s="49">
        <v>0.21182200000000001</v>
      </c>
      <c r="Y5819" s="49">
        <v>937.66899999999998</v>
      </c>
      <c r="Z5819" s="49">
        <v>0.43782700000000002</v>
      </c>
      <c r="AA5819" s="49">
        <v>9.6850699999999996</v>
      </c>
      <c r="AB5819" s="49">
        <v>6.2846000000000002</v>
      </c>
      <c r="AC5819" s="49">
        <v>0.18031900000000001</v>
      </c>
      <c r="AD5819" s="49">
        <v>4.6764700000000001</v>
      </c>
      <c r="AE5819" s="226"/>
      <c r="AF5819" s="226" t="s">
        <v>435</v>
      </c>
      <c r="AG5819" s="343">
        <v>30</v>
      </c>
      <c r="AH5819" s="343">
        <v>15</v>
      </c>
      <c r="AI5819" s="343"/>
      <c r="AJ5819" s="343"/>
      <c r="AK5819" s="343"/>
      <c r="AL5819" s="343"/>
      <c r="AM5819" s="343"/>
      <c r="AN5819" s="343"/>
      <c r="AO5819" s="343"/>
      <c r="AP5819" s="343"/>
      <c r="AQ5819" s="343"/>
      <c r="AR5819" s="343"/>
      <c r="AS5819" s="343"/>
      <c r="AT5819" s="343"/>
      <c r="AU5819" s="343"/>
      <c r="AV5819" s="343"/>
      <c r="AW5819" s="343"/>
      <c r="AX5819" s="343"/>
      <c r="AY5819" s="343"/>
      <c r="AZ5819" s="343"/>
      <c r="BA5819" s="343"/>
      <c r="BB5819" s="343"/>
      <c r="BC5819" s="343"/>
      <c r="BD5819" s="343"/>
      <c r="BE5819" s="475"/>
      <c r="BF5819" s="475"/>
      <c r="BG5819" s="475"/>
      <c r="BH5819" s="475"/>
      <c r="BI5819" s="475"/>
      <c r="BJ5819" s="475"/>
      <c r="BK5819" s="475"/>
      <c r="BL5819" s="475"/>
      <c r="BM5819" s="475"/>
      <c r="BN5819" s="475"/>
      <c r="BO5819" s="475"/>
      <c r="BP5819" s="306"/>
      <c r="BQ5819" s="496"/>
      <c r="BR5819" s="496"/>
      <c r="BS5819" s="496"/>
      <c r="BT5819" s="496"/>
      <c r="BU5819" s="496"/>
      <c r="BV5819" s="496"/>
    </row>
    <row r="5820" spans="1:74" s="52" customFormat="1" ht="12.75">
      <c r="A5820" s="45">
        <v>2346.9885393806389</v>
      </c>
      <c r="B5820" s="46" t="s">
        <v>416</v>
      </c>
      <c r="C5820" s="47" t="s">
        <v>424</v>
      </c>
      <c r="D5820" s="48">
        <v>66.94736842105263</v>
      </c>
      <c r="E5820" s="49">
        <v>39.504800000000003</v>
      </c>
      <c r="F5820" s="49">
        <v>4.5501E-2</v>
      </c>
      <c r="G5820" s="49">
        <v>17.2423</v>
      </c>
      <c r="H5820" s="49">
        <v>0.24135599999999999</v>
      </c>
      <c r="I5820" s="49">
        <v>0.25753500000000001</v>
      </c>
      <c r="J5820" s="49">
        <v>42.889400000000002</v>
      </c>
      <c r="K5820" s="49">
        <v>0.26638200000000001</v>
      </c>
      <c r="L5820" s="49">
        <v>100.47788</v>
      </c>
      <c r="M5820" s="47"/>
      <c r="N5820" s="50">
        <v>0.99834682672281039</v>
      </c>
      <c r="O5820" s="50">
        <v>9.0913406499121784E-4</v>
      </c>
      <c r="P5820" s="50">
        <v>0.36440368959280245</v>
      </c>
      <c r="Q5820" s="50">
        <v>4.9060680343791423E-3</v>
      </c>
      <c r="R5820" s="50">
        <v>5.5125630952604652E-3</v>
      </c>
      <c r="S5820" s="50">
        <v>1.6158092525882382</v>
      </c>
      <c r="T5820" s="50">
        <v>7.2126373609146142E-3</v>
      </c>
      <c r="U5820" s="50">
        <v>2.9980117493553338</v>
      </c>
      <c r="V5820" s="51">
        <v>81.59775235124755</v>
      </c>
      <c r="X5820" s="49">
        <v>0.212454</v>
      </c>
      <c r="Y5820" s="49">
        <v>34.583599999999997</v>
      </c>
      <c r="Z5820" s="49">
        <v>0.43695899999999999</v>
      </c>
      <c r="AA5820" s="49">
        <v>8.6339799999999993</v>
      </c>
      <c r="AB5820" s="49">
        <v>5.8646799999999999</v>
      </c>
      <c r="AC5820" s="49">
        <v>0.180503</v>
      </c>
      <c r="AD5820" s="49">
        <v>4.6757400000000002</v>
      </c>
      <c r="AE5820" s="226"/>
      <c r="AF5820" s="226" t="s">
        <v>435</v>
      </c>
      <c r="AG5820" s="343">
        <v>30</v>
      </c>
      <c r="AH5820" s="343">
        <v>15</v>
      </c>
      <c r="AI5820" s="343"/>
      <c r="AJ5820" s="343"/>
      <c r="AK5820" s="343"/>
      <c r="AL5820" s="343"/>
      <c r="AM5820" s="343"/>
      <c r="AN5820" s="343"/>
      <c r="AO5820" s="343"/>
      <c r="AP5820" s="343"/>
      <c r="AQ5820" s="343"/>
      <c r="AR5820" s="343"/>
      <c r="AS5820" s="343"/>
      <c r="AT5820" s="343"/>
      <c r="AU5820" s="343"/>
      <c r="AV5820" s="343"/>
      <c r="AW5820" s="343"/>
      <c r="AX5820" s="343"/>
      <c r="AY5820" s="343"/>
      <c r="AZ5820" s="343"/>
      <c r="BA5820" s="343"/>
      <c r="BB5820" s="343"/>
      <c r="BC5820" s="343"/>
      <c r="BD5820" s="343"/>
      <c r="BE5820" s="475"/>
      <c r="BF5820" s="475"/>
      <c r="BG5820" s="475"/>
      <c r="BH5820" s="475"/>
      <c r="BI5820" s="475"/>
      <c r="BJ5820" s="475"/>
      <c r="BK5820" s="475"/>
      <c r="BL5820" s="475"/>
      <c r="BM5820" s="475"/>
      <c r="BN5820" s="475"/>
      <c r="BO5820" s="475"/>
      <c r="BP5820" s="306"/>
      <c r="BQ5820" s="496"/>
      <c r="BR5820" s="496"/>
      <c r="BS5820" s="496"/>
      <c r="BT5820" s="496"/>
      <c r="BU5820" s="496"/>
      <c r="BV5820" s="496"/>
    </row>
    <row r="5821" spans="1:74" s="52" customFormat="1" ht="12.75">
      <c r="A5821" s="45">
        <v>2346.9885393806389</v>
      </c>
      <c r="B5821" s="46" t="s">
        <v>416</v>
      </c>
      <c r="C5821" s="47" t="s">
        <v>424</v>
      </c>
      <c r="D5821" s="48">
        <v>72.097368421052636</v>
      </c>
      <c r="E5821" s="49">
        <v>39.482900000000001</v>
      </c>
      <c r="F5821" s="49">
        <v>4.7718000000000003E-2</v>
      </c>
      <c r="G5821" s="49">
        <v>17.416399999999999</v>
      </c>
      <c r="H5821" s="49">
        <v>0.21678900000000001</v>
      </c>
      <c r="I5821" s="49">
        <v>0.22745799999999999</v>
      </c>
      <c r="J5821" s="49">
        <v>42.896900000000002</v>
      </c>
      <c r="K5821" s="49">
        <v>0.25833299999999998</v>
      </c>
      <c r="L5821" s="49">
        <v>100.58212399999999</v>
      </c>
      <c r="M5821" s="47"/>
      <c r="N5821" s="50">
        <v>0.99727592671797471</v>
      </c>
      <c r="O5821" s="50">
        <v>9.5293645134965452E-4</v>
      </c>
      <c r="P5821" s="50">
        <v>0.36789228156498649</v>
      </c>
      <c r="Q5821" s="50">
        <v>4.4044068183060059E-3</v>
      </c>
      <c r="R5821" s="50">
        <v>4.8662368955343085E-3</v>
      </c>
      <c r="S5821" s="50">
        <v>1.6152537048878386</v>
      </c>
      <c r="T5821" s="50">
        <v>6.9910728339767463E-3</v>
      </c>
      <c r="U5821" s="50">
        <v>2.9986971109064195</v>
      </c>
      <c r="V5821" s="51">
        <v>81.449056999428421</v>
      </c>
      <c r="X5821" s="49">
        <v>0.212478</v>
      </c>
      <c r="Y5821" s="49">
        <v>33.049199999999999</v>
      </c>
      <c r="Z5821" s="49">
        <v>0.43475799999999998</v>
      </c>
      <c r="AA5821" s="49">
        <v>9.5972200000000001</v>
      </c>
      <c r="AB5821" s="49">
        <v>6.5820299999999996</v>
      </c>
      <c r="AC5821" s="49">
        <v>0.18048900000000001</v>
      </c>
      <c r="AD5821" s="49">
        <v>4.7785000000000002</v>
      </c>
      <c r="AE5821" s="226"/>
      <c r="AF5821" s="226" t="s">
        <v>435</v>
      </c>
      <c r="AG5821" s="343">
        <v>30</v>
      </c>
      <c r="AH5821" s="343">
        <v>15</v>
      </c>
      <c r="AI5821" s="343"/>
      <c r="AJ5821" s="343"/>
      <c r="AK5821" s="343"/>
      <c r="AL5821" s="343"/>
      <c r="AM5821" s="343"/>
      <c r="AN5821" s="343"/>
      <c r="AO5821" s="343"/>
      <c r="AP5821" s="343"/>
      <c r="AQ5821" s="343"/>
      <c r="AR5821" s="343"/>
      <c r="AS5821" s="343"/>
      <c r="AT5821" s="343"/>
      <c r="AU5821" s="343"/>
      <c r="AV5821" s="343"/>
      <c r="AW5821" s="343"/>
      <c r="AX5821" s="343"/>
      <c r="AY5821" s="343"/>
      <c r="AZ5821" s="343"/>
      <c r="BA5821" s="343"/>
      <c r="BB5821" s="343"/>
      <c r="BC5821" s="343"/>
      <c r="BD5821" s="343"/>
      <c r="BE5821" s="475"/>
      <c r="BF5821" s="475"/>
      <c r="BG5821" s="475"/>
      <c r="BH5821" s="475"/>
      <c r="BI5821" s="475"/>
      <c r="BJ5821" s="475"/>
      <c r="BK5821" s="475"/>
      <c r="BL5821" s="475"/>
      <c r="BM5821" s="475"/>
      <c r="BN5821" s="475"/>
      <c r="BO5821" s="475"/>
      <c r="BP5821" s="306"/>
      <c r="BQ5821" s="496"/>
      <c r="BR5821" s="496"/>
      <c r="BS5821" s="496"/>
      <c r="BT5821" s="496"/>
      <c r="BU5821" s="496"/>
      <c r="BV5821" s="496"/>
    </row>
    <row r="5822" spans="1:74" s="52" customFormat="1" ht="12.75">
      <c r="A5822" s="45">
        <v>2346.9885393806389</v>
      </c>
      <c r="B5822" s="46" t="s">
        <v>416</v>
      </c>
      <c r="C5822" s="47" t="s">
        <v>424</v>
      </c>
      <c r="D5822" s="48">
        <v>77.247368421052641</v>
      </c>
      <c r="E5822" s="49">
        <v>39.5092</v>
      </c>
      <c r="F5822" s="49">
        <v>3.8653E-2</v>
      </c>
      <c r="G5822" s="49">
        <v>17.276900000000001</v>
      </c>
      <c r="H5822" s="49">
        <v>0.21745200000000001</v>
      </c>
      <c r="I5822" s="49">
        <v>0.22733</v>
      </c>
      <c r="J5822" s="49">
        <v>42.772500000000001</v>
      </c>
      <c r="K5822" s="49">
        <v>0.245337</v>
      </c>
      <c r="L5822" s="49">
        <v>100.41143400000001</v>
      </c>
      <c r="M5822" s="47"/>
      <c r="N5822" s="50">
        <v>0.99776273504273894</v>
      </c>
      <c r="O5822" s="50">
        <v>7.717695960160778E-4</v>
      </c>
      <c r="P5822" s="50">
        <v>0.36488067043360706</v>
      </c>
      <c r="Q5822" s="50">
        <v>4.4170909580327827E-3</v>
      </c>
      <c r="R5822" s="50">
        <v>4.8626334675534351E-3</v>
      </c>
      <c r="S5822" s="50">
        <v>1.6102830599269051</v>
      </c>
      <c r="T5822" s="50">
        <v>6.6381909595234698E-3</v>
      </c>
      <c r="U5822" s="50">
        <v>2.9933086755113276</v>
      </c>
      <c r="V5822" s="51">
        <v>81.526560819998039</v>
      </c>
      <c r="X5822" s="49">
        <v>0.21244199999999999</v>
      </c>
      <c r="Y5822" s="49">
        <v>39.617899999999999</v>
      </c>
      <c r="Z5822" s="49">
        <v>0.43681199999999998</v>
      </c>
      <c r="AA5822" s="49">
        <v>9.6851400000000005</v>
      </c>
      <c r="AB5822" s="49">
        <v>6.6089500000000001</v>
      </c>
      <c r="AC5822" s="49">
        <v>0.18065600000000001</v>
      </c>
      <c r="AD5822" s="49">
        <v>5.0242100000000001</v>
      </c>
      <c r="AE5822" s="226"/>
      <c r="AF5822" s="226" t="s">
        <v>435</v>
      </c>
      <c r="AG5822" s="343">
        <v>30</v>
      </c>
      <c r="AH5822" s="343">
        <v>15</v>
      </c>
      <c r="AI5822" s="343"/>
      <c r="AJ5822" s="343"/>
      <c r="AK5822" s="343"/>
      <c r="AL5822" s="343"/>
      <c r="AM5822" s="343"/>
      <c r="AN5822" s="343"/>
      <c r="AO5822" s="343"/>
      <c r="AP5822" s="343"/>
      <c r="AQ5822" s="343"/>
      <c r="AR5822" s="343"/>
      <c r="AS5822" s="343"/>
      <c r="AT5822" s="343"/>
      <c r="AU5822" s="343"/>
      <c r="AV5822" s="343"/>
      <c r="AW5822" s="343"/>
      <c r="AX5822" s="343"/>
      <c r="AY5822" s="343"/>
      <c r="AZ5822" s="343"/>
      <c r="BA5822" s="343"/>
      <c r="BB5822" s="343"/>
      <c r="BC5822" s="343"/>
      <c r="BD5822" s="343"/>
      <c r="BE5822" s="475"/>
      <c r="BF5822" s="475"/>
      <c r="BG5822" s="475"/>
      <c r="BH5822" s="475"/>
      <c r="BI5822" s="475"/>
      <c r="BJ5822" s="475"/>
      <c r="BK5822" s="475"/>
      <c r="BL5822" s="475"/>
      <c r="BM5822" s="475"/>
      <c r="BN5822" s="475"/>
      <c r="BO5822" s="475"/>
      <c r="BP5822" s="306"/>
      <c r="BQ5822" s="496"/>
      <c r="BR5822" s="496"/>
      <c r="BS5822" s="496"/>
      <c r="BT5822" s="496"/>
      <c r="BU5822" s="496"/>
      <c r="BV5822" s="496"/>
    </row>
    <row r="5823" spans="1:74" s="52" customFormat="1" ht="12.75">
      <c r="A5823" s="45">
        <v>2346.9885393806389</v>
      </c>
      <c r="B5823" s="46" t="s">
        <v>416</v>
      </c>
      <c r="C5823" s="47" t="s">
        <v>424</v>
      </c>
      <c r="D5823" s="48">
        <v>82.397368421052647</v>
      </c>
      <c r="E5823" s="49">
        <v>39.577800000000003</v>
      </c>
      <c r="F5823" s="49">
        <v>2.6454999999999999E-2</v>
      </c>
      <c r="G5823" s="49">
        <v>17.4252</v>
      </c>
      <c r="H5823" s="49">
        <v>0.19592399999999999</v>
      </c>
      <c r="I5823" s="49">
        <v>0.37648500000000001</v>
      </c>
      <c r="J5823" s="49">
        <v>43.002899999999997</v>
      </c>
      <c r="K5823" s="49">
        <v>0.21707799999999999</v>
      </c>
      <c r="L5823" s="49">
        <v>100.85087399999999</v>
      </c>
      <c r="M5823" s="47"/>
      <c r="N5823" s="50">
        <v>0.99748933396536388</v>
      </c>
      <c r="O5823" s="50">
        <v>5.271567743856914E-4</v>
      </c>
      <c r="P5823" s="50">
        <v>0.36727416197943713</v>
      </c>
      <c r="Q5823" s="50">
        <v>3.9718070483462219E-3</v>
      </c>
      <c r="R5823" s="50">
        <v>8.0369270780977792E-3</v>
      </c>
      <c r="S5823" s="50">
        <v>1.6157080945719697</v>
      </c>
      <c r="T5823" s="50">
        <v>5.8617874951723851E-3</v>
      </c>
      <c r="U5823" s="50">
        <v>2.9997316301038035</v>
      </c>
      <c r="V5823" s="51">
        <v>81.478696505426058</v>
      </c>
      <c r="X5823" s="49">
        <v>0.21223</v>
      </c>
      <c r="Y5823" s="49">
        <v>59.955399999999997</v>
      </c>
      <c r="Z5823" s="49">
        <v>0.43499599999999999</v>
      </c>
      <c r="AA5823" s="49">
        <v>10.382400000000001</v>
      </c>
      <c r="AB5823" s="49">
        <v>3.7058900000000001</v>
      </c>
      <c r="AC5823" s="49">
        <v>0.180282</v>
      </c>
      <c r="AD5823" s="49">
        <v>5.6276099999999998</v>
      </c>
      <c r="AE5823" s="226"/>
      <c r="AF5823" s="226" t="s">
        <v>435</v>
      </c>
      <c r="AG5823" s="343">
        <v>30</v>
      </c>
      <c r="AH5823" s="343">
        <v>15</v>
      </c>
      <c r="AI5823" s="343"/>
      <c r="AJ5823" s="343"/>
      <c r="AK5823" s="343"/>
      <c r="AL5823" s="343"/>
      <c r="AM5823" s="343"/>
      <c r="AN5823" s="343"/>
      <c r="AO5823" s="343"/>
      <c r="AP5823" s="343"/>
      <c r="AQ5823" s="343"/>
      <c r="AR5823" s="343"/>
      <c r="AS5823" s="343"/>
      <c r="AT5823" s="343"/>
      <c r="AU5823" s="343"/>
      <c r="AV5823" s="343"/>
      <c r="AW5823" s="343"/>
      <c r="AX5823" s="343"/>
      <c r="AY5823" s="343"/>
      <c r="AZ5823" s="343"/>
      <c r="BA5823" s="343"/>
      <c r="BB5823" s="343"/>
      <c r="BC5823" s="343"/>
      <c r="BD5823" s="343"/>
      <c r="BE5823" s="475"/>
      <c r="BF5823" s="475"/>
      <c r="BG5823" s="475"/>
      <c r="BH5823" s="475"/>
      <c r="BI5823" s="475"/>
      <c r="BJ5823" s="475"/>
      <c r="BK5823" s="475"/>
      <c r="BL5823" s="475"/>
      <c r="BM5823" s="475"/>
      <c r="BN5823" s="475"/>
      <c r="BO5823" s="475"/>
      <c r="BP5823" s="306"/>
      <c r="BQ5823" s="496"/>
      <c r="BR5823" s="496"/>
      <c r="BS5823" s="496"/>
      <c r="BT5823" s="496"/>
      <c r="BU5823" s="496"/>
      <c r="BV5823" s="496"/>
    </row>
    <row r="5824" spans="1:74" s="52" customFormat="1" ht="12.75">
      <c r="A5824" s="45">
        <v>2346.9885393806389</v>
      </c>
      <c r="B5824" s="46" t="s">
        <v>416</v>
      </c>
      <c r="C5824" s="47" t="s">
        <v>424</v>
      </c>
      <c r="D5824" s="48">
        <v>87.547368421052653</v>
      </c>
      <c r="E5824" s="49">
        <v>39.487299999999998</v>
      </c>
      <c r="F5824" s="49">
        <v>1.7672E-2</v>
      </c>
      <c r="G5824" s="49">
        <v>17.4741</v>
      </c>
      <c r="H5824" s="49">
        <v>0.21795800000000001</v>
      </c>
      <c r="I5824" s="49">
        <v>0.23581099999999999</v>
      </c>
      <c r="J5824" s="49">
        <v>42.875700000000002</v>
      </c>
      <c r="K5824" s="49">
        <v>0.226184</v>
      </c>
      <c r="L5824" s="49">
        <v>100.568409</v>
      </c>
      <c r="M5824" s="47"/>
      <c r="N5824" s="50">
        <v>0.99788557151072343</v>
      </c>
      <c r="O5824" s="50">
        <v>3.5308919018708972E-4</v>
      </c>
      <c r="P5824" s="50">
        <v>0.36929558421327158</v>
      </c>
      <c r="Q5824" s="50">
        <v>4.4303701309069046E-3</v>
      </c>
      <c r="R5824" s="50">
        <v>5.047462524434429E-3</v>
      </c>
      <c r="S5824" s="50">
        <v>1.6152623601914475</v>
      </c>
      <c r="T5824" s="50">
        <v>6.1241078673452383E-3</v>
      </c>
      <c r="U5824" s="50">
        <v>2.999401780455178</v>
      </c>
      <c r="V5824" s="51">
        <v>81.391544386271676</v>
      </c>
      <c r="X5824" s="49">
        <v>0.21243999999999999</v>
      </c>
      <c r="Y5824" s="49">
        <v>89.243399999999994</v>
      </c>
      <c r="Z5824" s="49">
        <v>0.43382999999999999</v>
      </c>
      <c r="AA5824" s="49">
        <v>9.6291499999999992</v>
      </c>
      <c r="AB5824" s="49">
        <v>6.2843799999999996</v>
      </c>
      <c r="AC5824" s="49">
        <v>0.18054000000000001</v>
      </c>
      <c r="AD5824" s="49">
        <v>5.3560999999999996</v>
      </c>
      <c r="AE5824" s="226"/>
      <c r="AF5824" s="226" t="s">
        <v>435</v>
      </c>
      <c r="AG5824" s="343">
        <v>30</v>
      </c>
      <c r="AH5824" s="343">
        <v>15</v>
      </c>
      <c r="AI5824" s="343"/>
      <c r="AJ5824" s="343"/>
      <c r="AK5824" s="343"/>
      <c r="AL5824" s="343"/>
      <c r="AM5824" s="343"/>
      <c r="AN5824" s="343"/>
      <c r="AO5824" s="343"/>
      <c r="AP5824" s="343"/>
      <c r="AQ5824" s="343"/>
      <c r="AR5824" s="343"/>
      <c r="AS5824" s="343"/>
      <c r="AT5824" s="343"/>
      <c r="AU5824" s="343"/>
      <c r="AV5824" s="343"/>
      <c r="AW5824" s="343"/>
      <c r="AX5824" s="343"/>
      <c r="AY5824" s="343"/>
      <c r="AZ5824" s="343"/>
      <c r="BA5824" s="343"/>
      <c r="BB5824" s="343"/>
      <c r="BC5824" s="343"/>
      <c r="BD5824" s="343"/>
      <c r="BE5824" s="475"/>
      <c r="BF5824" s="475"/>
      <c r="BG5824" s="475"/>
      <c r="BH5824" s="475"/>
      <c r="BI5824" s="475"/>
      <c r="BJ5824" s="475"/>
      <c r="BK5824" s="475"/>
      <c r="BL5824" s="475"/>
      <c r="BM5824" s="475"/>
      <c r="BN5824" s="475"/>
      <c r="BO5824" s="475"/>
      <c r="BP5824" s="306"/>
      <c r="BQ5824" s="496"/>
      <c r="BR5824" s="496"/>
      <c r="BS5824" s="496"/>
      <c r="BT5824" s="496"/>
      <c r="BU5824" s="496"/>
      <c r="BV5824" s="496"/>
    </row>
    <row r="5825" spans="1:74" s="52" customFormat="1" ht="12.75">
      <c r="A5825" s="45">
        <v>2346.9885393806389</v>
      </c>
      <c r="B5825" s="46" t="s">
        <v>416</v>
      </c>
      <c r="C5825" s="47" t="s">
        <v>424</v>
      </c>
      <c r="D5825" s="48">
        <v>92.697368421052659</v>
      </c>
      <c r="E5825" s="49">
        <v>39.509300000000003</v>
      </c>
      <c r="F5825" s="49">
        <v>3.2772000000000003E-2</v>
      </c>
      <c r="G5825" s="49">
        <v>17.498200000000001</v>
      </c>
      <c r="H5825" s="49">
        <v>0.244198</v>
      </c>
      <c r="I5825" s="49">
        <v>0.26113799999999998</v>
      </c>
      <c r="J5825" s="49">
        <v>42.761299999999999</v>
      </c>
      <c r="K5825" s="49">
        <v>0.237201</v>
      </c>
      <c r="L5825" s="49">
        <v>100.56618399999999</v>
      </c>
      <c r="M5825" s="47"/>
      <c r="N5825" s="50">
        <v>0.99880283857672947</v>
      </c>
      <c r="O5825" s="50">
        <v>6.5502638485485628E-4</v>
      </c>
      <c r="P5825" s="50">
        <v>0.36993873132015459</v>
      </c>
      <c r="Q5825" s="50">
        <v>4.9655393497701128E-3</v>
      </c>
      <c r="R5825" s="50">
        <v>5.5916019231333396E-3</v>
      </c>
      <c r="S5825" s="50">
        <v>1.6115355046999651</v>
      </c>
      <c r="T5825" s="50">
        <v>6.4247257792983681E-3</v>
      </c>
      <c r="U5825" s="50">
        <v>2.9985716815737908</v>
      </c>
      <c r="V5825" s="51">
        <v>81.33012659992022</v>
      </c>
      <c r="X5825" s="49">
        <v>0.212339</v>
      </c>
      <c r="Y5825" s="49">
        <v>49.552799999999998</v>
      </c>
      <c r="Z5825" s="49">
        <v>0.43381799999999998</v>
      </c>
      <c r="AA5825" s="49">
        <v>8.8215299999999992</v>
      </c>
      <c r="AB5825" s="49">
        <v>5.6772200000000002</v>
      </c>
      <c r="AC5825" s="49">
        <v>0.18085100000000001</v>
      </c>
      <c r="AD5825" s="49">
        <v>5.1585799999999997</v>
      </c>
      <c r="AE5825" s="226"/>
      <c r="AF5825" s="226" t="s">
        <v>435</v>
      </c>
      <c r="AG5825" s="343">
        <v>30</v>
      </c>
      <c r="AH5825" s="343">
        <v>15</v>
      </c>
      <c r="AI5825" s="343"/>
      <c r="AJ5825" s="343"/>
      <c r="AK5825" s="343"/>
      <c r="AL5825" s="343"/>
      <c r="AM5825" s="343"/>
      <c r="AN5825" s="343"/>
      <c r="AO5825" s="343"/>
      <c r="AP5825" s="343"/>
      <c r="AQ5825" s="343"/>
      <c r="AR5825" s="343"/>
      <c r="AS5825" s="343"/>
      <c r="AT5825" s="343"/>
      <c r="AU5825" s="343"/>
      <c r="AV5825" s="343"/>
      <c r="AW5825" s="343"/>
      <c r="AX5825" s="343"/>
      <c r="AY5825" s="343"/>
      <c r="AZ5825" s="343"/>
      <c r="BA5825" s="343"/>
      <c r="BB5825" s="343"/>
      <c r="BC5825" s="343"/>
      <c r="BD5825" s="343"/>
      <c r="BE5825" s="475"/>
      <c r="BF5825" s="475"/>
      <c r="BG5825" s="475"/>
      <c r="BH5825" s="475"/>
      <c r="BI5825" s="475"/>
      <c r="BJ5825" s="475"/>
      <c r="BK5825" s="475"/>
      <c r="BL5825" s="475"/>
      <c r="BM5825" s="475"/>
      <c r="BN5825" s="475"/>
      <c r="BO5825" s="475"/>
      <c r="BP5825" s="306"/>
      <c r="BQ5825" s="496"/>
      <c r="BR5825" s="496"/>
      <c r="BS5825" s="496"/>
      <c r="BT5825" s="496"/>
      <c r="BU5825" s="496"/>
      <c r="BV5825" s="496"/>
    </row>
    <row r="5826" spans="1:74" s="52" customFormat="1" ht="12.75">
      <c r="A5826" s="45">
        <v>2346.9885393806389</v>
      </c>
      <c r="B5826" s="46" t="s">
        <v>416</v>
      </c>
      <c r="C5826" s="47" t="s">
        <v>424</v>
      </c>
      <c r="D5826" s="48">
        <v>97.847368421052664</v>
      </c>
      <c r="E5826" s="49">
        <v>39.555900000000001</v>
      </c>
      <c r="F5826" s="49">
        <v>2.0959999999999999E-2</v>
      </c>
      <c r="G5826" s="49">
        <v>17.584700000000002</v>
      </c>
      <c r="H5826" s="49">
        <v>0.20153099999999999</v>
      </c>
      <c r="I5826" s="49">
        <v>0.22739500000000001</v>
      </c>
      <c r="J5826" s="49">
        <v>42.664700000000003</v>
      </c>
      <c r="K5826" s="49">
        <v>0.22392699999999999</v>
      </c>
      <c r="L5826" s="49">
        <v>100.51128700000001</v>
      </c>
      <c r="M5826" s="47"/>
      <c r="N5826" s="50">
        <v>1.0002837121929586</v>
      </c>
      <c r="O5826" s="50">
        <v>4.1906232700253111E-4</v>
      </c>
      <c r="P5826" s="50">
        <v>0.37188005319345252</v>
      </c>
      <c r="Q5826" s="50">
        <v>4.0991865126438504E-3</v>
      </c>
      <c r="R5826" s="50">
        <v>4.8705564051982706E-3</v>
      </c>
      <c r="S5826" s="50">
        <v>1.6083818686222746</v>
      </c>
      <c r="T5826" s="50">
        <v>6.0670285149656365E-3</v>
      </c>
      <c r="U5826" s="50">
        <v>2.9969603662300099</v>
      </c>
      <c r="V5826" s="51">
        <v>81.220663332632739</v>
      </c>
      <c r="X5826" s="49">
        <v>0.21224499999999999</v>
      </c>
      <c r="Y5826" s="49">
        <v>72.904499999999999</v>
      </c>
      <c r="Z5826" s="49">
        <v>0.43288900000000002</v>
      </c>
      <c r="AA5826" s="49">
        <v>10.438800000000001</v>
      </c>
      <c r="AB5826" s="49">
        <v>6.5210299999999997</v>
      </c>
      <c r="AC5826" s="49">
        <v>0.18113499999999999</v>
      </c>
      <c r="AD5826" s="49">
        <v>5.3851000000000004</v>
      </c>
      <c r="AE5826" s="226"/>
      <c r="AF5826" s="226" t="s">
        <v>435</v>
      </c>
      <c r="AG5826" s="343">
        <v>30</v>
      </c>
      <c r="AH5826" s="343">
        <v>15</v>
      </c>
      <c r="AI5826" s="343"/>
      <c r="AJ5826" s="343"/>
      <c r="AK5826" s="343"/>
      <c r="AL5826" s="343"/>
      <c r="AM5826" s="343"/>
      <c r="AN5826" s="343"/>
      <c r="AO5826" s="343"/>
      <c r="AP5826" s="343"/>
      <c r="AQ5826" s="343"/>
      <c r="AR5826" s="343"/>
      <c r="AS5826" s="343"/>
      <c r="AT5826" s="343"/>
      <c r="AU5826" s="343"/>
      <c r="AV5826" s="343"/>
      <c r="AW5826" s="343"/>
      <c r="AX5826" s="343"/>
      <c r="AY5826" s="343"/>
      <c r="AZ5826" s="343"/>
      <c r="BA5826" s="343"/>
      <c r="BB5826" s="343"/>
      <c r="BC5826" s="343"/>
      <c r="BD5826" s="343"/>
      <c r="BE5826" s="475"/>
      <c r="BF5826" s="475"/>
      <c r="BG5826" s="475"/>
      <c r="BH5826" s="475"/>
      <c r="BI5826" s="475"/>
      <c r="BJ5826" s="475"/>
      <c r="BK5826" s="475"/>
      <c r="BL5826" s="475"/>
      <c r="BM5826" s="475"/>
      <c r="BN5826" s="475"/>
      <c r="BO5826" s="475"/>
      <c r="BP5826" s="306"/>
      <c r="BQ5826" s="496"/>
      <c r="BR5826" s="496"/>
      <c r="BS5826" s="496"/>
      <c r="BT5826" s="496"/>
      <c r="BU5826" s="496"/>
      <c r="BV5826" s="496"/>
    </row>
    <row r="5827" spans="1:74" s="52" customFormat="1" ht="12.75">
      <c r="A5827" s="38"/>
      <c r="B5827" s="46"/>
      <c r="C5827" s="47"/>
      <c r="D5827" s="48"/>
      <c r="E5827" s="49"/>
      <c r="F5827" s="49"/>
      <c r="G5827" s="49"/>
      <c r="H5827" s="49"/>
      <c r="I5827" s="49"/>
      <c r="J5827" s="49"/>
      <c r="K5827" s="49"/>
      <c r="L5827" s="49"/>
      <c r="M5827" s="47"/>
      <c r="N5827" s="50"/>
      <c r="O5827" s="50"/>
      <c r="P5827" s="50"/>
      <c r="Q5827" s="50"/>
      <c r="R5827" s="50"/>
      <c r="S5827" s="50"/>
      <c r="T5827" s="50"/>
      <c r="U5827" s="50"/>
      <c r="V5827" s="51"/>
      <c r="AE5827" s="312"/>
      <c r="AF5827" s="312"/>
      <c r="AG5827" s="312"/>
      <c r="AH5827" s="312"/>
      <c r="AI5827" s="312"/>
      <c r="AJ5827" s="312"/>
      <c r="AK5827" s="312"/>
      <c r="AL5827" s="312"/>
      <c r="AM5827" s="312"/>
      <c r="AN5827" s="312"/>
      <c r="AO5827" s="312"/>
      <c r="AP5827" s="312"/>
      <c r="AQ5827" s="312"/>
      <c r="AR5827" s="312"/>
      <c r="AS5827" s="312"/>
      <c r="AT5827" s="312"/>
      <c r="AU5827" s="312"/>
      <c r="AV5827" s="312"/>
      <c r="AW5827" s="312"/>
      <c r="AX5827" s="312"/>
      <c r="AY5827" s="312"/>
      <c r="AZ5827" s="312"/>
      <c r="BA5827" s="312"/>
      <c r="BB5827" s="312"/>
      <c r="BC5827" s="312"/>
      <c r="BD5827" s="312"/>
      <c r="BE5827" s="306"/>
      <c r="BF5827" s="306"/>
      <c r="BG5827" s="306"/>
      <c r="BH5827" s="306"/>
      <c r="BI5827" s="306"/>
      <c r="BJ5827" s="306"/>
      <c r="BK5827" s="306"/>
      <c r="BL5827" s="306"/>
      <c r="BM5827" s="306"/>
      <c r="BN5827" s="306"/>
      <c r="BO5827" s="306"/>
      <c r="BP5827" s="306"/>
      <c r="BQ5827" s="496"/>
      <c r="BR5827" s="496"/>
      <c r="BS5827" s="496"/>
      <c r="BT5827" s="496"/>
      <c r="BU5827" s="496"/>
      <c r="BV5827" s="496"/>
    </row>
    <row r="5828" spans="1:74" s="52" customFormat="1" ht="12.75">
      <c r="A5828" s="45">
        <v>2346.9885393806389</v>
      </c>
      <c r="B5828" s="46" t="s">
        <v>416</v>
      </c>
      <c r="C5828" s="47" t="s">
        <v>334</v>
      </c>
      <c r="D5828" s="48">
        <v>0</v>
      </c>
      <c r="E5828" s="49">
        <v>39.7759</v>
      </c>
      <c r="F5828" s="49">
        <v>6.7934999999999995E-2</v>
      </c>
      <c r="G5828" s="49">
        <v>15.6082</v>
      </c>
      <c r="H5828" s="49">
        <v>0.29218100000000002</v>
      </c>
      <c r="I5828" s="49">
        <v>0.219661</v>
      </c>
      <c r="J5828" s="49">
        <v>44.535499999999999</v>
      </c>
      <c r="K5828" s="49">
        <v>0.252861</v>
      </c>
      <c r="L5828" s="49">
        <v>100.781048</v>
      </c>
      <c r="M5828" s="47"/>
      <c r="N5828" s="50">
        <v>0.99469834814193858</v>
      </c>
      <c r="O5828" s="50">
        <v>1.3431990513970552E-3</v>
      </c>
      <c r="P5828" s="50">
        <v>0.32642258295743443</v>
      </c>
      <c r="Q5828" s="50">
        <v>5.8771563598992767E-3</v>
      </c>
      <c r="R5828" s="50">
        <v>4.6527538506972461E-3</v>
      </c>
      <c r="S5828" s="50">
        <v>1.6602988216553161</v>
      </c>
      <c r="T5828" s="50">
        <v>6.775024658349729E-3</v>
      </c>
      <c r="U5828" s="50">
        <v>3.0009170090351112</v>
      </c>
      <c r="V5828" s="51">
        <v>83.569785768676482</v>
      </c>
      <c r="X5828" s="49">
        <v>0.21182200000000001</v>
      </c>
      <c r="Y5828" s="49">
        <v>23.4833</v>
      </c>
      <c r="Z5828" s="49">
        <v>0.46116200000000002</v>
      </c>
      <c r="AA5828" s="49">
        <v>7.3579999999999997</v>
      </c>
      <c r="AB5828" s="49">
        <v>6.6823499999999996</v>
      </c>
      <c r="AC5828" s="49">
        <v>0.17608499999999999</v>
      </c>
      <c r="AD5828" s="49">
        <v>4.8656199999999998</v>
      </c>
      <c r="AE5828" s="226"/>
      <c r="AF5828" s="226" t="s">
        <v>435</v>
      </c>
      <c r="AG5828" s="343">
        <v>30</v>
      </c>
      <c r="AH5828" s="343">
        <v>15</v>
      </c>
      <c r="AI5828" s="343"/>
      <c r="AJ5828" s="343"/>
      <c r="AK5828" s="343"/>
      <c r="AL5828" s="343"/>
      <c r="AM5828" s="343"/>
      <c r="AN5828" s="343"/>
      <c r="AO5828" s="343"/>
      <c r="AP5828" s="343"/>
      <c r="AQ5828" s="343"/>
      <c r="AR5828" s="343"/>
      <c r="AS5828" s="343"/>
      <c r="AT5828" s="343"/>
      <c r="AU5828" s="343"/>
      <c r="AV5828" s="343"/>
      <c r="AW5828" s="343"/>
      <c r="AX5828" s="343"/>
      <c r="AY5828" s="343"/>
      <c r="AZ5828" s="343"/>
      <c r="BA5828" s="343"/>
      <c r="BB5828" s="343"/>
      <c r="BC5828" s="343"/>
      <c r="BD5828" s="343"/>
      <c r="BE5828" s="475"/>
      <c r="BF5828" s="475"/>
      <c r="BG5828" s="475"/>
      <c r="BH5828" s="475"/>
      <c r="BI5828" s="475"/>
      <c r="BJ5828" s="475"/>
      <c r="BK5828" s="475"/>
      <c r="BL5828" s="475"/>
      <c r="BM5828" s="475"/>
      <c r="BN5828" s="475"/>
      <c r="BO5828" s="475"/>
      <c r="BP5828" s="306"/>
      <c r="BQ5828" s="496"/>
      <c r="BR5828" s="496"/>
      <c r="BS5828" s="496"/>
      <c r="BT5828" s="496"/>
      <c r="BU5828" s="496"/>
      <c r="BV5828" s="496"/>
    </row>
    <row r="5829" spans="1:74" s="52" customFormat="1" ht="12.75">
      <c r="A5829" s="45">
        <v>2346.9885393806389</v>
      </c>
      <c r="B5829" s="46" t="s">
        <v>416</v>
      </c>
      <c r="C5829" s="47" t="s">
        <v>334</v>
      </c>
      <c r="D5829" s="48">
        <v>5.1266666666666669</v>
      </c>
      <c r="E5829" s="49">
        <v>39.913899999999998</v>
      </c>
      <c r="F5829" s="49">
        <v>3.8717000000000001E-2</v>
      </c>
      <c r="G5829" s="49">
        <v>15.629799999999999</v>
      </c>
      <c r="H5829" s="49">
        <v>0.278505</v>
      </c>
      <c r="I5829" s="49">
        <v>0.21188299999999999</v>
      </c>
      <c r="J5829" s="49">
        <v>44.229799999999997</v>
      </c>
      <c r="K5829" s="49">
        <v>0.25955800000000001</v>
      </c>
      <c r="L5829" s="49">
        <v>100.591443</v>
      </c>
      <c r="M5829" s="47"/>
      <c r="N5829" s="50">
        <v>0.99964754068312656</v>
      </c>
      <c r="O5829" s="50">
        <v>7.6665478481234919E-4</v>
      </c>
      <c r="P5829" s="50">
        <v>0.32736492952588464</v>
      </c>
      <c r="Q5829" s="50">
        <v>5.6104749264990197E-3</v>
      </c>
      <c r="R5829" s="50">
        <v>4.4947401522761306E-3</v>
      </c>
      <c r="S5829" s="50">
        <v>1.6513771009357814</v>
      </c>
      <c r="T5829" s="50">
        <v>6.9648986879034414E-3</v>
      </c>
      <c r="U5829" s="50">
        <v>2.9970906097132719</v>
      </c>
      <c r="V5829" s="51">
        <v>83.455906607012025</v>
      </c>
      <c r="X5829" s="49">
        <v>0.21140100000000001</v>
      </c>
      <c r="Y5829" s="49">
        <v>41.330800000000004</v>
      </c>
      <c r="Z5829" s="49">
        <v>0.46032299999999998</v>
      </c>
      <c r="AA5829" s="49">
        <v>7.7984299999999998</v>
      </c>
      <c r="AB5829" s="49">
        <v>6.8581099999999999</v>
      </c>
      <c r="AC5829" s="49">
        <v>0.176812</v>
      </c>
      <c r="AD5829" s="49">
        <v>4.7476900000000004</v>
      </c>
      <c r="AE5829" s="226"/>
      <c r="AF5829" s="226" t="s">
        <v>435</v>
      </c>
      <c r="AG5829" s="343">
        <v>30</v>
      </c>
      <c r="AH5829" s="343">
        <v>15</v>
      </c>
      <c r="AI5829" s="343"/>
      <c r="AJ5829" s="343"/>
      <c r="AK5829" s="343"/>
      <c r="AL5829" s="343"/>
      <c r="AM5829" s="343"/>
      <c r="AN5829" s="343"/>
      <c r="AO5829" s="343"/>
      <c r="AP5829" s="343"/>
      <c r="AQ5829" s="343"/>
      <c r="AR5829" s="343"/>
      <c r="AS5829" s="343"/>
      <c r="AT5829" s="343"/>
      <c r="AU5829" s="343"/>
      <c r="AV5829" s="343"/>
      <c r="AW5829" s="343"/>
      <c r="AX5829" s="343"/>
      <c r="AY5829" s="343"/>
      <c r="AZ5829" s="343"/>
      <c r="BA5829" s="343"/>
      <c r="BB5829" s="343"/>
      <c r="BC5829" s="343"/>
      <c r="BD5829" s="343"/>
      <c r="BE5829" s="475"/>
      <c r="BF5829" s="475"/>
      <c r="BG5829" s="475"/>
      <c r="BH5829" s="475"/>
      <c r="BI5829" s="475"/>
      <c r="BJ5829" s="475"/>
      <c r="BK5829" s="475"/>
      <c r="BL5829" s="475"/>
      <c r="BM5829" s="475"/>
      <c r="BN5829" s="475"/>
      <c r="BO5829" s="475"/>
      <c r="BP5829" s="306"/>
      <c r="BQ5829" s="496"/>
      <c r="BR5829" s="496"/>
      <c r="BS5829" s="496"/>
      <c r="BT5829" s="496"/>
      <c r="BU5829" s="496"/>
      <c r="BV5829" s="496"/>
    </row>
    <row r="5830" spans="1:74" s="52" customFormat="1" ht="12.75">
      <c r="A5830" s="45">
        <v>2346.9885393806389</v>
      </c>
      <c r="B5830" s="46" t="s">
        <v>416</v>
      </c>
      <c r="C5830" s="47" t="s">
        <v>334</v>
      </c>
      <c r="D5830" s="48">
        <v>10.256666666666668</v>
      </c>
      <c r="E5830" s="49">
        <v>39.901200000000003</v>
      </c>
      <c r="F5830" s="49">
        <v>4.8188000000000002E-2</v>
      </c>
      <c r="G5830" s="49">
        <v>15.5411</v>
      </c>
      <c r="H5830" s="49">
        <v>0.29667900000000003</v>
      </c>
      <c r="I5830" s="49">
        <v>0.21190999999999999</v>
      </c>
      <c r="J5830" s="49">
        <v>44.161099999999998</v>
      </c>
      <c r="K5830" s="49">
        <v>0.23790500000000001</v>
      </c>
      <c r="L5830" s="49">
        <v>100.43038800000001</v>
      </c>
      <c r="M5830" s="47"/>
      <c r="N5830" s="50">
        <v>1.0004406391071869</v>
      </c>
      <c r="O5830" s="50">
        <v>9.5525580324926681E-4</v>
      </c>
      <c r="P5830" s="50">
        <v>0.3258690518265801</v>
      </c>
      <c r="Q5830" s="50">
        <v>5.9832350850504016E-3</v>
      </c>
      <c r="R5830" s="50">
        <v>4.5003113253991823E-3</v>
      </c>
      <c r="S5830" s="50">
        <v>1.6506454388771428</v>
      </c>
      <c r="T5830" s="50">
        <v>6.3909671474189104E-3</v>
      </c>
      <c r="U5830" s="50">
        <v>2.9957395492101231</v>
      </c>
      <c r="V5830" s="51">
        <v>83.512943954660471</v>
      </c>
      <c r="X5830" s="49">
        <v>0.21127099999999999</v>
      </c>
      <c r="Y5830" s="49">
        <v>33.5242</v>
      </c>
      <c r="Z5830" s="49">
        <v>0.46135100000000001</v>
      </c>
      <c r="AA5830" s="49">
        <v>7.4234900000000001</v>
      </c>
      <c r="AB5830" s="49">
        <v>6.8607699999999996</v>
      </c>
      <c r="AC5830" s="49">
        <v>0.176731</v>
      </c>
      <c r="AD5830" s="49">
        <v>5.0639799999999999</v>
      </c>
      <c r="AE5830" s="226"/>
      <c r="AF5830" s="226" t="s">
        <v>435</v>
      </c>
      <c r="AG5830" s="343">
        <v>30</v>
      </c>
      <c r="AH5830" s="343">
        <v>15</v>
      </c>
      <c r="AI5830" s="343"/>
      <c r="AJ5830" s="343"/>
      <c r="AK5830" s="343"/>
      <c r="AL5830" s="343"/>
      <c r="AM5830" s="343"/>
      <c r="AN5830" s="343"/>
      <c r="AO5830" s="343"/>
      <c r="AP5830" s="343"/>
      <c r="AQ5830" s="343"/>
      <c r="AR5830" s="343"/>
      <c r="AS5830" s="343"/>
      <c r="AT5830" s="343"/>
      <c r="AU5830" s="343"/>
      <c r="AV5830" s="343"/>
      <c r="AW5830" s="343"/>
      <c r="AX5830" s="343"/>
      <c r="AY5830" s="343"/>
      <c r="AZ5830" s="343"/>
      <c r="BA5830" s="343"/>
      <c r="BB5830" s="343"/>
      <c r="BC5830" s="343"/>
      <c r="BD5830" s="343"/>
      <c r="BE5830" s="475"/>
      <c r="BF5830" s="475"/>
      <c r="BG5830" s="475"/>
      <c r="BH5830" s="475"/>
      <c r="BI5830" s="475"/>
      <c r="BJ5830" s="475"/>
      <c r="BK5830" s="475"/>
      <c r="BL5830" s="475"/>
      <c r="BM5830" s="475"/>
      <c r="BN5830" s="475"/>
      <c r="BO5830" s="475"/>
      <c r="BP5830" s="306"/>
      <c r="BQ5830" s="496"/>
      <c r="BR5830" s="496"/>
      <c r="BS5830" s="496"/>
      <c r="BT5830" s="496"/>
      <c r="BU5830" s="496"/>
      <c r="BV5830" s="496"/>
    </row>
    <row r="5831" spans="1:74" s="52" customFormat="1" ht="12.75">
      <c r="A5831" s="45">
        <v>2346.9885393806389</v>
      </c>
      <c r="B5831" s="46" t="s">
        <v>416</v>
      </c>
      <c r="C5831" s="47" t="s">
        <v>334</v>
      </c>
      <c r="D5831" s="48">
        <v>15.386666666666667</v>
      </c>
      <c r="E5831" s="49">
        <v>39.880499999999998</v>
      </c>
      <c r="F5831" s="49">
        <v>1.1209E-2</v>
      </c>
      <c r="G5831" s="49">
        <v>15.6473</v>
      </c>
      <c r="H5831" s="49">
        <v>0.30319400000000002</v>
      </c>
      <c r="I5831" s="49">
        <v>0.24122099999999999</v>
      </c>
      <c r="J5831" s="49">
        <v>44.390799999999999</v>
      </c>
      <c r="K5831" s="49">
        <v>0.25335800000000003</v>
      </c>
      <c r="L5831" s="49">
        <v>100.776483</v>
      </c>
      <c r="M5831" s="47"/>
      <c r="N5831" s="50">
        <v>0.99737446635092275</v>
      </c>
      <c r="O5831" s="50">
        <v>2.2163581206226027E-4</v>
      </c>
      <c r="P5831" s="50">
        <v>0.32726009665105332</v>
      </c>
      <c r="Q5831" s="50">
        <v>6.0990493317152738E-3</v>
      </c>
      <c r="R5831" s="50">
        <v>5.1097364873591584E-3</v>
      </c>
      <c r="S5831" s="50">
        <v>1.6550044600574618</v>
      </c>
      <c r="T5831" s="50">
        <v>6.7887516385094883E-3</v>
      </c>
      <c r="U5831" s="50">
        <v>2.9992995515610401</v>
      </c>
      <c r="V5831" s="51">
        <v>83.490594353638755</v>
      </c>
      <c r="X5831" s="49">
        <v>0.211561</v>
      </c>
      <c r="Y5831" s="49">
        <v>142.02099999999999</v>
      </c>
      <c r="Z5831" s="49">
        <v>0.46002999999999999</v>
      </c>
      <c r="AA5831" s="49">
        <v>7.1978900000000001</v>
      </c>
      <c r="AB5831" s="49">
        <v>6.1276099999999998</v>
      </c>
      <c r="AC5831" s="49">
        <v>0.17644000000000001</v>
      </c>
      <c r="AD5831" s="49">
        <v>4.8087</v>
      </c>
      <c r="AE5831" s="226"/>
      <c r="AF5831" s="226" t="s">
        <v>435</v>
      </c>
      <c r="AG5831" s="343">
        <v>30</v>
      </c>
      <c r="AH5831" s="343">
        <v>15</v>
      </c>
      <c r="AI5831" s="343"/>
      <c r="AJ5831" s="343"/>
      <c r="AK5831" s="343"/>
      <c r="AL5831" s="343"/>
      <c r="AM5831" s="343"/>
      <c r="AN5831" s="343"/>
      <c r="AO5831" s="343"/>
      <c r="AP5831" s="343"/>
      <c r="AQ5831" s="343"/>
      <c r="AR5831" s="343"/>
      <c r="AS5831" s="343"/>
      <c r="AT5831" s="343"/>
      <c r="AU5831" s="343"/>
      <c r="AV5831" s="343"/>
      <c r="AW5831" s="343"/>
      <c r="AX5831" s="343"/>
      <c r="AY5831" s="343"/>
      <c r="AZ5831" s="343"/>
      <c r="BA5831" s="343"/>
      <c r="BB5831" s="343"/>
      <c r="BC5831" s="343"/>
      <c r="BD5831" s="343"/>
      <c r="BE5831" s="475"/>
      <c r="BF5831" s="475"/>
      <c r="BG5831" s="475"/>
      <c r="BH5831" s="475"/>
      <c r="BI5831" s="475"/>
      <c r="BJ5831" s="475"/>
      <c r="BK5831" s="475"/>
      <c r="BL5831" s="475"/>
      <c r="BM5831" s="475"/>
      <c r="BN5831" s="475"/>
      <c r="BO5831" s="475"/>
      <c r="BP5831" s="306"/>
      <c r="BQ5831" s="496"/>
      <c r="BR5831" s="496"/>
      <c r="BS5831" s="496"/>
      <c r="BT5831" s="496"/>
      <c r="BU5831" s="496"/>
      <c r="BV5831" s="496"/>
    </row>
    <row r="5832" spans="1:74" s="52" customFormat="1" ht="12.75">
      <c r="A5832" s="45">
        <v>2346.9885393806389</v>
      </c>
      <c r="B5832" s="46" t="s">
        <v>416</v>
      </c>
      <c r="C5832" s="47" t="s">
        <v>334</v>
      </c>
      <c r="D5832" s="48">
        <v>20.516666666666666</v>
      </c>
      <c r="E5832" s="49">
        <v>39.747599999999998</v>
      </c>
      <c r="F5832" s="49">
        <v>4.0422E-2</v>
      </c>
      <c r="G5832" s="49">
        <v>15.388299999999999</v>
      </c>
      <c r="H5832" s="49">
        <v>0.314438</v>
      </c>
      <c r="I5832" s="49">
        <v>0.221888</v>
      </c>
      <c r="J5832" s="49">
        <v>44.2926</v>
      </c>
      <c r="K5832" s="49">
        <v>0.24437999999999999</v>
      </c>
      <c r="L5832" s="49">
        <v>100.281846</v>
      </c>
      <c r="M5832" s="47"/>
      <c r="N5832" s="50">
        <v>0.99801580452447425</v>
      </c>
      <c r="O5832" s="50">
        <v>8.0245321423019593E-4</v>
      </c>
      <c r="P5832" s="50">
        <v>0.32312692416974759</v>
      </c>
      <c r="Q5832" s="50">
        <v>6.3504635232520829E-3</v>
      </c>
      <c r="R5832" s="50">
        <v>4.7189574676090931E-3</v>
      </c>
      <c r="S5832" s="50">
        <v>1.6579301449178181</v>
      </c>
      <c r="T5832" s="50">
        <v>6.5743045120603407E-3</v>
      </c>
      <c r="U5832" s="50">
        <v>2.9984724645684833</v>
      </c>
      <c r="V5832" s="51">
        <v>83.689166293499397</v>
      </c>
      <c r="X5832" s="49">
        <v>0.21182400000000001</v>
      </c>
      <c r="Y5832" s="49">
        <v>40.798099999999998</v>
      </c>
      <c r="Z5832" s="49">
        <v>0.46434199999999998</v>
      </c>
      <c r="AA5832" s="49">
        <v>6.9310200000000002</v>
      </c>
      <c r="AB5832" s="49">
        <v>6.6082799999999997</v>
      </c>
      <c r="AC5832" s="49">
        <v>0.17643200000000001</v>
      </c>
      <c r="AD5832" s="49">
        <v>4.9419399999999998</v>
      </c>
      <c r="AE5832" s="226"/>
      <c r="AF5832" s="226" t="s">
        <v>435</v>
      </c>
      <c r="AG5832" s="343">
        <v>30</v>
      </c>
      <c r="AH5832" s="343">
        <v>15</v>
      </c>
      <c r="AI5832" s="343"/>
      <c r="AJ5832" s="343"/>
      <c r="AK5832" s="343"/>
      <c r="AL5832" s="343"/>
      <c r="AM5832" s="343"/>
      <c r="AN5832" s="343"/>
      <c r="AO5832" s="343"/>
      <c r="AP5832" s="343"/>
      <c r="AQ5832" s="343"/>
      <c r="AR5832" s="343"/>
      <c r="AS5832" s="343"/>
      <c r="AT5832" s="343"/>
      <c r="AU5832" s="343"/>
      <c r="AV5832" s="343"/>
      <c r="AW5832" s="343"/>
      <c r="AX5832" s="343"/>
      <c r="AY5832" s="343"/>
      <c r="AZ5832" s="343"/>
      <c r="BA5832" s="343"/>
      <c r="BB5832" s="343"/>
      <c r="BC5832" s="343"/>
      <c r="BD5832" s="343"/>
      <c r="BE5832" s="475"/>
      <c r="BF5832" s="475"/>
      <c r="BG5832" s="475"/>
      <c r="BH5832" s="475"/>
      <c r="BI5832" s="475"/>
      <c r="BJ5832" s="475"/>
      <c r="BK5832" s="475"/>
      <c r="BL5832" s="475"/>
      <c r="BM5832" s="475"/>
      <c r="BN5832" s="475"/>
      <c r="BO5832" s="475"/>
      <c r="BP5832" s="306"/>
      <c r="BQ5832" s="496"/>
      <c r="BR5832" s="496"/>
      <c r="BS5832" s="496"/>
      <c r="BT5832" s="496"/>
      <c r="BU5832" s="496"/>
      <c r="BV5832" s="496"/>
    </row>
    <row r="5833" spans="1:74" s="52" customFormat="1" ht="12.75">
      <c r="A5833" s="45">
        <v>2346.9885393806389</v>
      </c>
      <c r="B5833" s="46" t="s">
        <v>416</v>
      </c>
      <c r="C5833" s="47" t="s">
        <v>334</v>
      </c>
      <c r="D5833" s="48">
        <v>25.646666666666665</v>
      </c>
      <c r="E5833" s="49">
        <v>39.389299999999999</v>
      </c>
      <c r="F5833" s="49">
        <v>4.0037999999999997E-2</v>
      </c>
      <c r="G5833" s="49">
        <v>18.2959</v>
      </c>
      <c r="H5833" s="49">
        <v>0.17471</v>
      </c>
      <c r="I5833" s="49">
        <v>0.27036700000000002</v>
      </c>
      <c r="J5833" s="49">
        <v>42.156700000000001</v>
      </c>
      <c r="K5833" s="49">
        <v>0.26723799999999998</v>
      </c>
      <c r="L5833" s="49">
        <v>100.618047</v>
      </c>
      <c r="M5833" s="47"/>
      <c r="N5833" s="50">
        <v>0.99871555737365936</v>
      </c>
      <c r="O5833" s="50">
        <v>8.026225227660748E-4</v>
      </c>
      <c r="P5833" s="50">
        <v>0.38794782743674189</v>
      </c>
      <c r="Q5833" s="50">
        <v>3.5630770042845588E-3</v>
      </c>
      <c r="R5833" s="50">
        <v>5.8063468248116066E-3</v>
      </c>
      <c r="S5833" s="50">
        <v>1.593450970355343</v>
      </c>
      <c r="T5833" s="50">
        <v>7.2597123405525443E-3</v>
      </c>
      <c r="U5833" s="50">
        <v>2.9982571417657087</v>
      </c>
      <c r="V5833" s="51">
        <v>80.420507579340395</v>
      </c>
      <c r="X5833" s="49">
        <v>0.21260299999999999</v>
      </c>
      <c r="Y5833" s="49">
        <v>38.311799999999998</v>
      </c>
      <c r="Z5833" s="49">
        <v>0.423877</v>
      </c>
      <c r="AA5833" s="49">
        <v>11.8901</v>
      </c>
      <c r="AB5833" s="49">
        <v>5.4774399999999996</v>
      </c>
      <c r="AC5833" s="49">
        <v>0.18259</v>
      </c>
      <c r="AD5833" s="49">
        <v>4.6825299999999999</v>
      </c>
      <c r="AE5833" s="226"/>
      <c r="AF5833" s="226" t="s">
        <v>435</v>
      </c>
      <c r="AG5833" s="343">
        <v>30</v>
      </c>
      <c r="AH5833" s="343">
        <v>15</v>
      </c>
      <c r="AI5833" s="343"/>
      <c r="AJ5833" s="343"/>
      <c r="AK5833" s="343"/>
      <c r="AL5833" s="343"/>
      <c r="AM5833" s="343"/>
      <c r="AN5833" s="343"/>
      <c r="AO5833" s="343"/>
      <c r="AP5833" s="343"/>
      <c r="AQ5833" s="343"/>
      <c r="AR5833" s="343"/>
      <c r="AS5833" s="343"/>
      <c r="AT5833" s="343"/>
      <c r="AU5833" s="343"/>
      <c r="AV5833" s="343"/>
      <c r="AW5833" s="343"/>
      <c r="AX5833" s="343"/>
      <c r="AY5833" s="343"/>
      <c r="AZ5833" s="343"/>
      <c r="BA5833" s="343"/>
      <c r="BB5833" s="343"/>
      <c r="BC5833" s="343"/>
      <c r="BD5833" s="343"/>
      <c r="BE5833" s="475"/>
      <c r="BF5833" s="475"/>
      <c r="BG5833" s="475"/>
      <c r="BH5833" s="475"/>
      <c r="BI5833" s="475"/>
      <c r="BJ5833" s="475"/>
      <c r="BK5833" s="475"/>
      <c r="BL5833" s="475"/>
      <c r="BM5833" s="475"/>
      <c r="BN5833" s="475"/>
      <c r="BO5833" s="475"/>
      <c r="BP5833" s="306"/>
      <c r="BQ5833" s="496"/>
      <c r="BR5833" s="496"/>
      <c r="BS5833" s="496"/>
      <c r="BT5833" s="496"/>
      <c r="BU5833" s="496"/>
      <c r="BV5833" s="496"/>
    </row>
    <row r="5834" spans="1:74" s="52" customFormat="1" ht="12.75">
      <c r="A5834" s="45">
        <v>2346.9885393806389</v>
      </c>
      <c r="B5834" s="46" t="s">
        <v>416</v>
      </c>
      <c r="C5834" s="47" t="s">
        <v>334</v>
      </c>
      <c r="D5834" s="48">
        <v>30.776666666666664</v>
      </c>
      <c r="E5834" s="49">
        <v>39.531500000000001</v>
      </c>
      <c r="F5834" s="49">
        <v>5.2540000000000003E-2</v>
      </c>
      <c r="G5834" s="49">
        <v>17.290800000000001</v>
      </c>
      <c r="H5834" s="49">
        <v>0.18321100000000001</v>
      </c>
      <c r="I5834" s="49">
        <v>0.24083299999999999</v>
      </c>
      <c r="J5834" s="49">
        <v>43.009599999999999</v>
      </c>
      <c r="K5834" s="49">
        <v>0.26791700000000002</v>
      </c>
      <c r="L5834" s="49">
        <v>100.612251</v>
      </c>
      <c r="M5834" s="47"/>
      <c r="N5834" s="50">
        <v>0.99745170220486445</v>
      </c>
      <c r="O5834" s="50">
        <v>1.0481273788129715E-3</v>
      </c>
      <c r="P5834" s="50">
        <v>0.3648544634116026</v>
      </c>
      <c r="Q5834" s="50">
        <v>3.7182965159145245E-3</v>
      </c>
      <c r="R5834" s="50">
        <v>5.1469543567542533E-3</v>
      </c>
      <c r="S5834" s="50">
        <v>1.6177914326418967</v>
      </c>
      <c r="T5834" s="50">
        <v>7.2428001366488595E-3</v>
      </c>
      <c r="U5834" s="50">
        <v>2.9983198654434995</v>
      </c>
      <c r="V5834" s="51">
        <v>81.597598232853713</v>
      </c>
      <c r="X5834" s="49">
        <v>0.21240100000000001</v>
      </c>
      <c r="Y5834" s="49">
        <v>30.544499999999999</v>
      </c>
      <c r="Z5834" s="49">
        <v>0.43694499999999997</v>
      </c>
      <c r="AA5834" s="49">
        <v>11.564500000000001</v>
      </c>
      <c r="AB5834" s="49">
        <v>6.1421700000000001</v>
      </c>
      <c r="AC5834" s="49">
        <v>0.180203</v>
      </c>
      <c r="AD5834" s="49">
        <v>4.5605200000000004</v>
      </c>
      <c r="AE5834" s="226"/>
      <c r="AF5834" s="226" t="s">
        <v>435</v>
      </c>
      <c r="AG5834" s="343">
        <v>30</v>
      </c>
      <c r="AH5834" s="343">
        <v>15</v>
      </c>
      <c r="AI5834" s="343"/>
      <c r="AJ5834" s="343"/>
      <c r="AK5834" s="343"/>
      <c r="AL5834" s="343"/>
      <c r="AM5834" s="343"/>
      <c r="AN5834" s="343"/>
      <c r="AO5834" s="343"/>
      <c r="AP5834" s="343"/>
      <c r="AQ5834" s="343"/>
      <c r="AR5834" s="343"/>
      <c r="AS5834" s="343"/>
      <c r="AT5834" s="343"/>
      <c r="AU5834" s="343"/>
      <c r="AV5834" s="343"/>
      <c r="AW5834" s="343"/>
      <c r="AX5834" s="343"/>
      <c r="AY5834" s="343"/>
      <c r="AZ5834" s="343"/>
      <c r="BA5834" s="343"/>
      <c r="BB5834" s="343"/>
      <c r="BC5834" s="343"/>
      <c r="BD5834" s="343"/>
      <c r="BE5834" s="475"/>
      <c r="BF5834" s="475"/>
      <c r="BG5834" s="475"/>
      <c r="BH5834" s="475"/>
      <c r="BI5834" s="475"/>
      <c r="BJ5834" s="475"/>
      <c r="BK5834" s="475"/>
      <c r="BL5834" s="475"/>
      <c r="BM5834" s="475"/>
      <c r="BN5834" s="475"/>
      <c r="BO5834" s="475"/>
      <c r="BP5834" s="306"/>
      <c r="BQ5834" s="496"/>
      <c r="BR5834" s="496"/>
      <c r="BS5834" s="496"/>
      <c r="BT5834" s="496"/>
      <c r="BU5834" s="496"/>
      <c r="BV5834" s="496"/>
    </row>
    <row r="5835" spans="1:74" s="52" customFormat="1" ht="12.75">
      <c r="A5835" s="45">
        <v>2346.9885393806389</v>
      </c>
      <c r="B5835" s="46" t="s">
        <v>416</v>
      </c>
      <c r="C5835" s="47" t="s">
        <v>334</v>
      </c>
      <c r="D5835" s="48">
        <v>35.906666666666666</v>
      </c>
      <c r="E5835" s="49">
        <v>39.753700000000002</v>
      </c>
      <c r="F5835" s="49">
        <v>5.3200999999999998E-2</v>
      </c>
      <c r="G5835" s="49">
        <v>16.662800000000001</v>
      </c>
      <c r="H5835" s="49">
        <v>0.27283499999999999</v>
      </c>
      <c r="I5835" s="49">
        <v>0.243919</v>
      </c>
      <c r="J5835" s="49">
        <v>43.354799999999997</v>
      </c>
      <c r="K5835" s="49">
        <v>0.248861</v>
      </c>
      <c r="L5835" s="49">
        <v>100.60178300000001</v>
      </c>
      <c r="M5835" s="47"/>
      <c r="N5835" s="50">
        <v>1.0005074211683544</v>
      </c>
      <c r="O5835" s="50">
        <v>1.0586148186781112E-3</v>
      </c>
      <c r="P5835" s="50">
        <v>0.35070885699532162</v>
      </c>
      <c r="Q5835" s="50">
        <v>5.5231486592909503E-3</v>
      </c>
      <c r="R5835" s="50">
        <v>5.1996502050287198E-3</v>
      </c>
      <c r="S5835" s="50">
        <v>1.626628925976022</v>
      </c>
      <c r="T5835" s="50">
        <v>6.7105365737805565E-3</v>
      </c>
      <c r="U5835" s="50">
        <v>2.9966832193290807</v>
      </c>
      <c r="V5835" s="51">
        <v>82.263583894689361</v>
      </c>
      <c r="X5835" s="49">
        <v>0.211728</v>
      </c>
      <c r="Y5835" s="49">
        <v>30.6571</v>
      </c>
      <c r="Z5835" s="49">
        <v>0.44552700000000001</v>
      </c>
      <c r="AA5835" s="49">
        <v>7.8771599999999999</v>
      </c>
      <c r="AB5835" s="49">
        <v>5.9036600000000004</v>
      </c>
      <c r="AC5835" s="49">
        <v>0.179086</v>
      </c>
      <c r="AD5835" s="49">
        <v>4.8832199999999997</v>
      </c>
      <c r="AE5835" s="226"/>
      <c r="AF5835" s="226" t="s">
        <v>435</v>
      </c>
      <c r="AG5835" s="343">
        <v>30</v>
      </c>
      <c r="AH5835" s="343">
        <v>15</v>
      </c>
      <c r="AI5835" s="343"/>
      <c r="AJ5835" s="343"/>
      <c r="AK5835" s="343"/>
      <c r="AL5835" s="343"/>
      <c r="AM5835" s="343"/>
      <c r="AN5835" s="343"/>
      <c r="AO5835" s="343"/>
      <c r="AP5835" s="343"/>
      <c r="AQ5835" s="343"/>
      <c r="AR5835" s="343"/>
      <c r="AS5835" s="343"/>
      <c r="AT5835" s="343"/>
      <c r="AU5835" s="343"/>
      <c r="AV5835" s="343"/>
      <c r="AW5835" s="343"/>
      <c r="AX5835" s="343"/>
      <c r="AY5835" s="343"/>
      <c r="AZ5835" s="343"/>
      <c r="BA5835" s="343"/>
      <c r="BB5835" s="343"/>
      <c r="BC5835" s="343"/>
      <c r="BD5835" s="343"/>
      <c r="BE5835" s="475"/>
      <c r="BF5835" s="475"/>
      <c r="BG5835" s="475"/>
      <c r="BH5835" s="475"/>
      <c r="BI5835" s="475"/>
      <c r="BJ5835" s="475"/>
      <c r="BK5835" s="475"/>
      <c r="BL5835" s="475"/>
      <c r="BM5835" s="475"/>
      <c r="BN5835" s="475"/>
      <c r="BO5835" s="475"/>
      <c r="BP5835" s="306"/>
      <c r="BQ5835" s="496"/>
      <c r="BR5835" s="496"/>
      <c r="BS5835" s="496"/>
      <c r="BT5835" s="496"/>
      <c r="BU5835" s="496"/>
      <c r="BV5835" s="496"/>
    </row>
    <row r="5836" spans="1:74" s="52" customFormat="1" ht="12.75">
      <c r="A5836" s="45">
        <v>2346.9885393806389</v>
      </c>
      <c r="B5836" s="46" t="s">
        <v>416</v>
      </c>
      <c r="C5836" s="47" t="s">
        <v>334</v>
      </c>
      <c r="D5836" s="48">
        <v>41.036666666666669</v>
      </c>
      <c r="E5836" s="49">
        <v>39.822499999999998</v>
      </c>
      <c r="F5836" s="49">
        <v>5.6496999999999999E-2</v>
      </c>
      <c r="G5836" s="49">
        <v>16.216799999999999</v>
      </c>
      <c r="H5836" s="49">
        <v>0.27048</v>
      </c>
      <c r="I5836" s="49">
        <v>0.23345199999999999</v>
      </c>
      <c r="J5836" s="49">
        <v>43.965699999999998</v>
      </c>
      <c r="K5836" s="49">
        <v>0.27861999999999998</v>
      </c>
      <c r="L5836" s="49">
        <v>100.88850000000001</v>
      </c>
      <c r="M5836" s="47"/>
      <c r="N5836" s="50">
        <v>0.99709345692835305</v>
      </c>
      <c r="O5836" s="50">
        <v>1.1184283004102011E-3</v>
      </c>
      <c r="P5836" s="50">
        <v>0.3395693630976086</v>
      </c>
      <c r="Q5836" s="50">
        <v>5.4473639899386651E-3</v>
      </c>
      <c r="R5836" s="50">
        <v>4.9509744323032907E-3</v>
      </c>
      <c r="S5836" s="50">
        <v>1.6410804928497349</v>
      </c>
      <c r="T5836" s="50">
        <v>7.4744162627395309E-3</v>
      </c>
      <c r="U5836" s="50">
        <v>2.9980462260643344</v>
      </c>
      <c r="V5836" s="51">
        <v>82.855659112186046</v>
      </c>
      <c r="X5836" s="49">
        <v>0.211586</v>
      </c>
      <c r="Y5836" s="49">
        <v>28.48</v>
      </c>
      <c r="Z5836" s="49">
        <v>0.45108700000000002</v>
      </c>
      <c r="AA5836" s="49">
        <v>7.9226999999999999</v>
      </c>
      <c r="AB5836" s="49">
        <v>6.4054700000000002</v>
      </c>
      <c r="AC5836" s="49">
        <v>0.17747099999999999</v>
      </c>
      <c r="AD5836" s="49">
        <v>4.4338499999999996</v>
      </c>
      <c r="AE5836" s="226"/>
      <c r="AF5836" s="226" t="s">
        <v>435</v>
      </c>
      <c r="AG5836" s="343">
        <v>30</v>
      </c>
      <c r="AH5836" s="343">
        <v>15</v>
      </c>
      <c r="AI5836" s="343"/>
      <c r="AJ5836" s="343"/>
      <c r="AK5836" s="343"/>
      <c r="AL5836" s="343"/>
      <c r="AM5836" s="343"/>
      <c r="AN5836" s="343"/>
      <c r="AO5836" s="343"/>
      <c r="AP5836" s="343"/>
      <c r="AQ5836" s="343"/>
      <c r="AR5836" s="343"/>
      <c r="AS5836" s="343"/>
      <c r="AT5836" s="343"/>
      <c r="AU5836" s="343"/>
      <c r="AV5836" s="343"/>
      <c r="AW5836" s="343"/>
      <c r="AX5836" s="343"/>
      <c r="AY5836" s="343"/>
      <c r="AZ5836" s="343"/>
      <c r="BA5836" s="343"/>
      <c r="BB5836" s="343"/>
      <c r="BC5836" s="343"/>
      <c r="BD5836" s="343"/>
      <c r="BE5836" s="475"/>
      <c r="BF5836" s="475"/>
      <c r="BG5836" s="475"/>
      <c r="BH5836" s="475"/>
      <c r="BI5836" s="475"/>
      <c r="BJ5836" s="475"/>
      <c r="BK5836" s="475"/>
      <c r="BL5836" s="475"/>
      <c r="BM5836" s="475"/>
      <c r="BN5836" s="475"/>
      <c r="BO5836" s="475"/>
      <c r="BP5836" s="306"/>
      <c r="BQ5836" s="496"/>
      <c r="BR5836" s="496"/>
      <c r="BS5836" s="496"/>
      <c r="BT5836" s="496"/>
      <c r="BU5836" s="496"/>
      <c r="BV5836" s="496"/>
    </row>
    <row r="5837" spans="1:74" s="52" customFormat="1" ht="12.75">
      <c r="A5837" s="45">
        <v>2346.9885393806389</v>
      </c>
      <c r="B5837" s="46" t="s">
        <v>416</v>
      </c>
      <c r="C5837" s="47" t="s">
        <v>334</v>
      </c>
      <c r="D5837" s="48">
        <v>46.166666666666671</v>
      </c>
      <c r="E5837" s="49">
        <v>39.819800000000001</v>
      </c>
      <c r="F5837" s="49">
        <v>2.9170999999999999E-2</v>
      </c>
      <c r="G5837" s="49">
        <v>15.7254</v>
      </c>
      <c r="H5837" s="49">
        <v>0.28955500000000001</v>
      </c>
      <c r="I5837" s="49">
        <v>0.22928899999999999</v>
      </c>
      <c r="J5837" s="49">
        <v>44.112699999999997</v>
      </c>
      <c r="K5837" s="49">
        <v>0.23408599999999999</v>
      </c>
      <c r="L5837" s="49">
        <v>100.487492</v>
      </c>
      <c r="M5837" s="47"/>
      <c r="N5837" s="50">
        <v>0.99882132857607109</v>
      </c>
      <c r="O5837" s="50">
        <v>5.7851612094927236E-4</v>
      </c>
      <c r="P5837" s="50">
        <v>0.32987274044510589</v>
      </c>
      <c r="Q5837" s="50">
        <v>5.8420288085030874E-3</v>
      </c>
      <c r="R5837" s="50">
        <v>4.8714437552807013E-3</v>
      </c>
      <c r="S5837" s="50">
        <v>1.6495326613151431</v>
      </c>
      <c r="T5837" s="50">
        <v>6.2910309420967396E-3</v>
      </c>
      <c r="U5837" s="50">
        <v>2.9972137130361096</v>
      </c>
      <c r="V5837" s="51">
        <v>83.334755975114746</v>
      </c>
      <c r="X5837" s="49">
        <v>0.21152899999999999</v>
      </c>
      <c r="Y5837" s="49">
        <v>56.515900000000002</v>
      </c>
      <c r="Z5837" s="49">
        <v>0.45858900000000002</v>
      </c>
      <c r="AA5837" s="49">
        <v>7.3193799999999998</v>
      </c>
      <c r="AB5837" s="49">
        <v>6.43879</v>
      </c>
      <c r="AC5837" s="49">
        <v>0.176929</v>
      </c>
      <c r="AD5837" s="49">
        <v>5.1657799999999998</v>
      </c>
      <c r="AE5837" s="226"/>
      <c r="AF5837" s="226" t="s">
        <v>435</v>
      </c>
      <c r="AG5837" s="343">
        <v>30</v>
      </c>
      <c r="AH5837" s="343">
        <v>15</v>
      </c>
      <c r="AI5837" s="343"/>
      <c r="AJ5837" s="343"/>
      <c r="AK5837" s="343"/>
      <c r="AL5837" s="343"/>
      <c r="AM5837" s="343"/>
      <c r="AN5837" s="343"/>
      <c r="AO5837" s="343"/>
      <c r="AP5837" s="343"/>
      <c r="AQ5837" s="343"/>
      <c r="AR5837" s="343"/>
      <c r="AS5837" s="343"/>
      <c r="AT5837" s="343"/>
      <c r="AU5837" s="343"/>
      <c r="AV5837" s="343"/>
      <c r="AW5837" s="343"/>
      <c r="AX5837" s="343"/>
      <c r="AY5837" s="343"/>
      <c r="AZ5837" s="343"/>
      <c r="BA5837" s="343"/>
      <c r="BB5837" s="343"/>
      <c r="BC5837" s="343"/>
      <c r="BD5837" s="343"/>
      <c r="BE5837" s="475"/>
      <c r="BF5837" s="475"/>
      <c r="BG5837" s="475"/>
      <c r="BH5837" s="475"/>
      <c r="BI5837" s="475"/>
      <c r="BJ5837" s="475"/>
      <c r="BK5837" s="475"/>
      <c r="BL5837" s="475"/>
      <c r="BM5837" s="475"/>
      <c r="BN5837" s="475"/>
      <c r="BO5837" s="475"/>
      <c r="BP5837" s="306"/>
      <c r="BQ5837" s="496"/>
      <c r="BR5837" s="496"/>
      <c r="BS5837" s="496"/>
      <c r="BT5837" s="496"/>
      <c r="BU5837" s="496"/>
      <c r="BV5837" s="496"/>
    </row>
    <row r="5838" spans="1:74" s="52" customFormat="1" ht="12.75">
      <c r="A5838" s="45">
        <v>2346.9885393806389</v>
      </c>
      <c r="B5838" s="46" t="s">
        <v>416</v>
      </c>
      <c r="C5838" s="47" t="s">
        <v>334</v>
      </c>
      <c r="D5838" s="48">
        <v>51.296666666666674</v>
      </c>
      <c r="E5838" s="49">
        <v>40.030999999999999</v>
      </c>
      <c r="F5838" s="49">
        <v>3.8417E-2</v>
      </c>
      <c r="G5838" s="49">
        <v>15.5199</v>
      </c>
      <c r="H5838" s="49">
        <v>0.31234400000000001</v>
      </c>
      <c r="I5838" s="49">
        <v>0.23353099999999999</v>
      </c>
      <c r="J5838" s="49">
        <v>44.422699999999999</v>
      </c>
      <c r="K5838" s="49">
        <v>0.25738899999999998</v>
      </c>
      <c r="L5838" s="49">
        <v>100.842484</v>
      </c>
      <c r="M5838" s="47"/>
      <c r="N5838" s="50">
        <v>0.99966957072296336</v>
      </c>
      <c r="O5838" s="50">
        <v>7.5850578277017466E-4</v>
      </c>
      <c r="P5838" s="50">
        <v>0.32411934016856098</v>
      </c>
      <c r="Q5838" s="50">
        <v>6.2738927976047111E-3</v>
      </c>
      <c r="R5838" s="50">
        <v>4.9395832778059241E-3</v>
      </c>
      <c r="S5838" s="50">
        <v>1.6537639870871175</v>
      </c>
      <c r="T5838" s="50">
        <v>6.8866444834465848E-3</v>
      </c>
      <c r="U5838" s="50">
        <v>2.9972121554506783</v>
      </c>
      <c r="V5838" s="51">
        <v>83.612818021056995</v>
      </c>
      <c r="X5838" s="49">
        <v>0.21097099999999999</v>
      </c>
      <c r="Y5838" s="49">
        <v>42.459699999999998</v>
      </c>
      <c r="Z5838" s="49">
        <v>0.462057</v>
      </c>
      <c r="AA5838" s="49">
        <v>7.0650700000000004</v>
      </c>
      <c r="AB5838" s="49">
        <v>6.3293499999999998</v>
      </c>
      <c r="AC5838" s="49">
        <v>0.17621400000000001</v>
      </c>
      <c r="AD5838" s="49">
        <v>4.7039400000000002</v>
      </c>
      <c r="AE5838" s="226"/>
      <c r="AF5838" s="226" t="s">
        <v>435</v>
      </c>
      <c r="AG5838" s="343">
        <v>30</v>
      </c>
      <c r="AH5838" s="343">
        <v>15</v>
      </c>
      <c r="AI5838" s="343"/>
      <c r="AJ5838" s="343"/>
      <c r="AK5838" s="343"/>
      <c r="AL5838" s="343"/>
      <c r="AM5838" s="343"/>
      <c r="AN5838" s="343"/>
      <c r="AO5838" s="343"/>
      <c r="AP5838" s="343"/>
      <c r="AQ5838" s="343"/>
      <c r="AR5838" s="343"/>
      <c r="AS5838" s="343"/>
      <c r="AT5838" s="343"/>
      <c r="AU5838" s="343"/>
      <c r="AV5838" s="343"/>
      <c r="AW5838" s="343"/>
      <c r="AX5838" s="343"/>
      <c r="AY5838" s="343"/>
      <c r="AZ5838" s="343"/>
      <c r="BA5838" s="343"/>
      <c r="BB5838" s="343"/>
      <c r="BC5838" s="343"/>
      <c r="BD5838" s="343"/>
      <c r="BE5838" s="475"/>
      <c r="BF5838" s="475"/>
      <c r="BG5838" s="475"/>
      <c r="BH5838" s="475"/>
      <c r="BI5838" s="475"/>
      <c r="BJ5838" s="475"/>
      <c r="BK5838" s="475"/>
      <c r="BL5838" s="475"/>
      <c r="BM5838" s="475"/>
      <c r="BN5838" s="475"/>
      <c r="BO5838" s="475"/>
      <c r="BP5838" s="306"/>
      <c r="BQ5838" s="496"/>
      <c r="BR5838" s="496"/>
      <c r="BS5838" s="496"/>
      <c r="BT5838" s="496"/>
      <c r="BU5838" s="496"/>
      <c r="BV5838" s="496"/>
    </row>
    <row r="5839" spans="1:74" s="52" customFormat="1" ht="12.75">
      <c r="A5839" s="45">
        <v>2346.9885393806389</v>
      </c>
      <c r="B5839" s="46" t="s">
        <v>416</v>
      </c>
      <c r="C5839" s="47" t="s">
        <v>334</v>
      </c>
      <c r="D5839" s="48">
        <v>56.426666666666677</v>
      </c>
      <c r="E5839" s="49">
        <v>39.9619</v>
      </c>
      <c r="F5839" s="49">
        <v>4.0335000000000003E-2</v>
      </c>
      <c r="G5839" s="49">
        <v>15.1806</v>
      </c>
      <c r="H5839" s="49">
        <v>0.25127699999999997</v>
      </c>
      <c r="I5839" s="49">
        <v>0.20284099999999999</v>
      </c>
      <c r="J5839" s="49">
        <v>44.629300000000001</v>
      </c>
      <c r="K5839" s="49">
        <v>0.26211600000000002</v>
      </c>
      <c r="L5839" s="49">
        <v>100.56645100000001</v>
      </c>
      <c r="M5839" s="47"/>
      <c r="N5839" s="50">
        <v>0.99882319330281932</v>
      </c>
      <c r="O5839" s="50">
        <v>7.9707642824530442E-4</v>
      </c>
      <c r="P5839" s="50">
        <v>0.3173126753230191</v>
      </c>
      <c r="Q5839" s="50">
        <v>5.05171824810493E-3</v>
      </c>
      <c r="R5839" s="50">
        <v>4.2942168513020211E-3</v>
      </c>
      <c r="S5839" s="50">
        <v>1.6629190569643584</v>
      </c>
      <c r="T5839" s="50">
        <v>7.0192978134361664E-3</v>
      </c>
      <c r="U5839" s="50">
        <v>2.9973390412344201</v>
      </c>
      <c r="V5839" s="51">
        <v>83.975982701959367</v>
      </c>
      <c r="X5839" s="49">
        <v>0.211173</v>
      </c>
      <c r="Y5839" s="49">
        <v>37.728900000000003</v>
      </c>
      <c r="Z5839" s="49">
        <v>0.46716800000000003</v>
      </c>
      <c r="AA5839" s="49">
        <v>8.5303599999999999</v>
      </c>
      <c r="AB5839" s="49">
        <v>7.0777000000000001</v>
      </c>
      <c r="AC5839" s="49">
        <v>0.17563799999999999</v>
      </c>
      <c r="AD5839" s="49">
        <v>4.7029199999999998</v>
      </c>
      <c r="AE5839" s="226"/>
      <c r="AF5839" s="226" t="s">
        <v>435</v>
      </c>
      <c r="AG5839" s="343">
        <v>30</v>
      </c>
      <c r="AH5839" s="343">
        <v>15</v>
      </c>
      <c r="AI5839" s="343"/>
      <c r="AJ5839" s="343"/>
      <c r="AK5839" s="343"/>
      <c r="AL5839" s="343"/>
      <c r="AM5839" s="343"/>
      <c r="AN5839" s="343"/>
      <c r="AO5839" s="343"/>
      <c r="AP5839" s="343"/>
      <c r="AQ5839" s="343"/>
      <c r="AR5839" s="343"/>
      <c r="AS5839" s="343"/>
      <c r="AT5839" s="343"/>
      <c r="AU5839" s="343"/>
      <c r="AV5839" s="343"/>
      <c r="AW5839" s="343"/>
      <c r="AX5839" s="343"/>
      <c r="AY5839" s="343"/>
      <c r="AZ5839" s="343"/>
      <c r="BA5839" s="343"/>
      <c r="BB5839" s="343"/>
      <c r="BC5839" s="343"/>
      <c r="BD5839" s="343"/>
      <c r="BE5839" s="475"/>
      <c r="BF5839" s="475"/>
      <c r="BG5839" s="475"/>
      <c r="BH5839" s="475"/>
      <c r="BI5839" s="475"/>
      <c r="BJ5839" s="475"/>
      <c r="BK5839" s="475"/>
      <c r="BL5839" s="475"/>
      <c r="BM5839" s="475"/>
      <c r="BN5839" s="475"/>
      <c r="BO5839" s="475"/>
      <c r="BP5839" s="306"/>
      <c r="BQ5839" s="496"/>
      <c r="BR5839" s="496"/>
      <c r="BS5839" s="496"/>
      <c r="BT5839" s="496"/>
      <c r="BU5839" s="496"/>
      <c r="BV5839" s="496"/>
    </row>
    <row r="5840" spans="1:74" s="52" customFormat="1" ht="12.75">
      <c r="A5840" s="45">
        <v>2346.9885393806389</v>
      </c>
      <c r="B5840" s="46" t="s">
        <v>416</v>
      </c>
      <c r="C5840" s="47" t="s">
        <v>334</v>
      </c>
      <c r="D5840" s="48">
        <v>61.556666666666679</v>
      </c>
      <c r="E5840" s="49">
        <v>40.0077</v>
      </c>
      <c r="F5840" s="49">
        <v>2.9916000000000002E-2</v>
      </c>
      <c r="G5840" s="49">
        <v>15.1523</v>
      </c>
      <c r="H5840" s="49">
        <v>0.25866299999999998</v>
      </c>
      <c r="I5840" s="49">
        <v>0.20574799999999999</v>
      </c>
      <c r="J5840" s="49">
        <v>44.7806</v>
      </c>
      <c r="K5840" s="49">
        <v>0.25728000000000001</v>
      </c>
      <c r="L5840" s="49">
        <v>100.71543899999999</v>
      </c>
      <c r="M5840" s="47"/>
      <c r="N5840" s="50">
        <v>0.99859835982686829</v>
      </c>
      <c r="O5840" s="50">
        <v>5.9037261354792712E-4</v>
      </c>
      <c r="P5840" s="50">
        <v>0.31628734653066481</v>
      </c>
      <c r="Q5840" s="50">
        <v>5.193085417618086E-3</v>
      </c>
      <c r="R5840" s="50">
        <v>4.3497933496630843E-3</v>
      </c>
      <c r="S5840" s="50">
        <v>1.6662713121902031</v>
      </c>
      <c r="T5840" s="50">
        <v>6.8803564450605481E-3</v>
      </c>
      <c r="U5840" s="50">
        <v>2.9988540492310958</v>
      </c>
      <c r="V5840" s="51">
        <v>84.046507519997874</v>
      </c>
      <c r="X5840" s="49">
        <v>0.21121400000000001</v>
      </c>
      <c r="Y5840" s="49">
        <v>52.567599999999999</v>
      </c>
      <c r="Z5840" s="49">
        <v>0.46741700000000003</v>
      </c>
      <c r="AA5840" s="49">
        <v>8.3434899999999992</v>
      </c>
      <c r="AB5840" s="49">
        <v>6.9200600000000003</v>
      </c>
      <c r="AC5840" s="49">
        <v>0.17529900000000001</v>
      </c>
      <c r="AD5840" s="49">
        <v>4.6567400000000001</v>
      </c>
      <c r="AE5840" s="226"/>
      <c r="AF5840" s="226" t="s">
        <v>435</v>
      </c>
      <c r="AG5840" s="343">
        <v>30</v>
      </c>
      <c r="AH5840" s="343">
        <v>15</v>
      </c>
      <c r="AI5840" s="343"/>
      <c r="AJ5840" s="343"/>
      <c r="AK5840" s="343"/>
      <c r="AL5840" s="343"/>
      <c r="AM5840" s="343"/>
      <c r="AN5840" s="343"/>
      <c r="AO5840" s="343"/>
      <c r="AP5840" s="343"/>
      <c r="AQ5840" s="343"/>
      <c r="AR5840" s="343"/>
      <c r="AS5840" s="343"/>
      <c r="AT5840" s="343"/>
      <c r="AU5840" s="343"/>
      <c r="AV5840" s="343"/>
      <c r="AW5840" s="343"/>
      <c r="AX5840" s="343"/>
      <c r="AY5840" s="343"/>
      <c r="AZ5840" s="343"/>
      <c r="BA5840" s="343"/>
      <c r="BB5840" s="343"/>
      <c r="BC5840" s="343"/>
      <c r="BD5840" s="343"/>
      <c r="BE5840" s="475"/>
      <c r="BF5840" s="475"/>
      <c r="BG5840" s="475"/>
      <c r="BH5840" s="475"/>
      <c r="BI5840" s="475"/>
      <c r="BJ5840" s="475"/>
      <c r="BK5840" s="475"/>
      <c r="BL5840" s="475"/>
      <c r="BM5840" s="475"/>
      <c r="BN5840" s="475"/>
      <c r="BO5840" s="475"/>
      <c r="BP5840" s="306"/>
      <c r="BQ5840" s="496"/>
      <c r="BR5840" s="496"/>
      <c r="BS5840" s="496"/>
      <c r="BT5840" s="496"/>
      <c r="BU5840" s="496"/>
      <c r="BV5840" s="496"/>
    </row>
    <row r="5841" spans="1:74" s="52" customFormat="1" ht="12.75">
      <c r="A5841" s="45">
        <v>2346.9885393806389</v>
      </c>
      <c r="B5841" s="46" t="s">
        <v>416</v>
      </c>
      <c r="C5841" s="47" t="s">
        <v>334</v>
      </c>
      <c r="D5841" s="48">
        <v>66.686666666666682</v>
      </c>
      <c r="E5841" s="49">
        <v>39.999099999999999</v>
      </c>
      <c r="F5841" s="49">
        <v>2.5721000000000001E-2</v>
      </c>
      <c r="G5841" s="49">
        <v>14.9984</v>
      </c>
      <c r="H5841" s="49">
        <v>0.29450599999999999</v>
      </c>
      <c r="I5841" s="49">
        <v>0.22728300000000001</v>
      </c>
      <c r="J5841" s="49">
        <v>44.6723</v>
      </c>
      <c r="K5841" s="49">
        <v>0.25602900000000001</v>
      </c>
      <c r="L5841" s="49">
        <v>100.501152</v>
      </c>
      <c r="M5841" s="47"/>
      <c r="N5841" s="50">
        <v>0.99997723016292372</v>
      </c>
      <c r="O5841" s="50">
        <v>5.0839720695043775E-4</v>
      </c>
      <c r="P5841" s="50">
        <v>0.31357455695271153</v>
      </c>
      <c r="Q5841" s="50">
        <v>5.92212992369252E-3</v>
      </c>
      <c r="R5841" s="50">
        <v>4.8127420344854085E-3</v>
      </c>
      <c r="S5841" s="50">
        <v>1.6648946210605799</v>
      </c>
      <c r="T5841" s="50">
        <v>6.8578297439057991E-3</v>
      </c>
      <c r="U5841" s="50">
        <v>2.9973669965312246</v>
      </c>
      <c r="V5841" s="51">
        <v>84.150647357185932</v>
      </c>
      <c r="X5841" s="49">
        <v>0.21113000000000001</v>
      </c>
      <c r="Y5841" s="49">
        <v>62.233600000000003</v>
      </c>
      <c r="Z5841" s="49">
        <v>0.46985300000000002</v>
      </c>
      <c r="AA5841" s="49">
        <v>7.4238099999999996</v>
      </c>
      <c r="AB5841" s="49">
        <v>6.4411100000000001</v>
      </c>
      <c r="AC5841" s="49">
        <v>0.175424</v>
      </c>
      <c r="AD5841" s="49">
        <v>4.7392599999999998</v>
      </c>
      <c r="AE5841" s="226"/>
      <c r="AF5841" s="226" t="s">
        <v>435</v>
      </c>
      <c r="AG5841" s="343">
        <v>30</v>
      </c>
      <c r="AH5841" s="343">
        <v>15</v>
      </c>
      <c r="AI5841" s="343"/>
      <c r="AJ5841" s="343"/>
      <c r="AK5841" s="343"/>
      <c r="AL5841" s="343"/>
      <c r="AM5841" s="343"/>
      <c r="AN5841" s="343"/>
      <c r="AO5841" s="343"/>
      <c r="AP5841" s="343"/>
      <c r="AQ5841" s="343"/>
      <c r="AR5841" s="343"/>
      <c r="AS5841" s="343"/>
      <c r="AT5841" s="343"/>
      <c r="AU5841" s="343"/>
      <c r="AV5841" s="343"/>
      <c r="AW5841" s="343"/>
      <c r="AX5841" s="343"/>
      <c r="AY5841" s="343"/>
      <c r="AZ5841" s="343"/>
      <c r="BA5841" s="343"/>
      <c r="BB5841" s="343"/>
      <c r="BC5841" s="343"/>
      <c r="BD5841" s="343"/>
      <c r="BE5841" s="475"/>
      <c r="BF5841" s="475"/>
      <c r="BG5841" s="475"/>
      <c r="BH5841" s="475"/>
      <c r="BI5841" s="475"/>
      <c r="BJ5841" s="475"/>
      <c r="BK5841" s="475"/>
      <c r="BL5841" s="475"/>
      <c r="BM5841" s="475"/>
      <c r="BN5841" s="475"/>
      <c r="BO5841" s="475"/>
      <c r="BP5841" s="306"/>
      <c r="BQ5841" s="496"/>
      <c r="BR5841" s="496"/>
      <c r="BS5841" s="496"/>
      <c r="BT5841" s="496"/>
      <c r="BU5841" s="496"/>
      <c r="BV5841" s="496"/>
    </row>
    <row r="5842" spans="1:74" s="52" customFormat="1" ht="12.75">
      <c r="A5842" s="45">
        <v>2346.9885393806389</v>
      </c>
      <c r="B5842" s="46" t="s">
        <v>416</v>
      </c>
      <c r="C5842" s="47" t="s">
        <v>334</v>
      </c>
      <c r="D5842" s="48">
        <v>71.816666666666677</v>
      </c>
      <c r="E5842" s="49">
        <v>40.023299999999999</v>
      </c>
      <c r="F5842" s="49">
        <v>5.5404000000000002E-2</v>
      </c>
      <c r="G5842" s="49">
        <v>15.051600000000001</v>
      </c>
      <c r="H5842" s="49">
        <v>0.28634799999999999</v>
      </c>
      <c r="I5842" s="49">
        <v>0.217611</v>
      </c>
      <c r="J5842" s="49">
        <v>44.793100000000003</v>
      </c>
      <c r="K5842" s="49">
        <v>0.240178</v>
      </c>
      <c r="L5842" s="49">
        <v>100.699658</v>
      </c>
      <c r="M5842" s="47"/>
      <c r="N5842" s="50">
        <v>0.99854233059691733</v>
      </c>
      <c r="O5842" s="50">
        <v>1.0928740700076171E-3</v>
      </c>
      <c r="P5842" s="50">
        <v>0.31404526409965139</v>
      </c>
      <c r="Q5842" s="50">
        <v>5.7463441531315322E-3</v>
      </c>
      <c r="R5842" s="50">
        <v>4.5985421344126665E-3</v>
      </c>
      <c r="S5842" s="50">
        <v>1.6659933036809245</v>
      </c>
      <c r="T5842" s="50">
        <v>6.4201393958281247E-3</v>
      </c>
      <c r="U5842" s="50">
        <v>2.9973831725082714</v>
      </c>
      <c r="V5842" s="51">
        <v>84.139437018559462</v>
      </c>
      <c r="X5842" s="49">
        <v>0.21104300000000001</v>
      </c>
      <c r="Y5842" s="49">
        <v>28.434899999999999</v>
      </c>
      <c r="Z5842" s="49">
        <v>0.46959400000000001</v>
      </c>
      <c r="AA5842" s="49">
        <v>7.5528000000000004</v>
      </c>
      <c r="AB5842" s="49">
        <v>6.8074599999999998</v>
      </c>
      <c r="AC5842" s="49">
        <v>0.17519899999999999</v>
      </c>
      <c r="AD5842" s="49">
        <v>5.0597500000000002</v>
      </c>
      <c r="AE5842" s="226"/>
      <c r="AF5842" s="226" t="s">
        <v>435</v>
      </c>
      <c r="AG5842" s="343">
        <v>30</v>
      </c>
      <c r="AH5842" s="343">
        <v>15</v>
      </c>
      <c r="AI5842" s="343"/>
      <c r="AJ5842" s="343"/>
      <c r="AK5842" s="343"/>
      <c r="AL5842" s="343"/>
      <c r="AM5842" s="343"/>
      <c r="AN5842" s="343"/>
      <c r="AO5842" s="343"/>
      <c r="AP5842" s="343"/>
      <c r="AQ5842" s="343"/>
      <c r="AR5842" s="343"/>
      <c r="AS5842" s="343"/>
      <c r="AT5842" s="343"/>
      <c r="AU5842" s="343"/>
      <c r="AV5842" s="343"/>
      <c r="AW5842" s="343"/>
      <c r="AX5842" s="343"/>
      <c r="AY5842" s="343"/>
      <c r="AZ5842" s="343"/>
      <c r="BA5842" s="343"/>
      <c r="BB5842" s="343"/>
      <c r="BC5842" s="343"/>
      <c r="BD5842" s="343"/>
      <c r="BE5842" s="475"/>
      <c r="BF5842" s="475"/>
      <c r="BG5842" s="475"/>
      <c r="BH5842" s="475"/>
      <c r="BI5842" s="475"/>
      <c r="BJ5842" s="475"/>
      <c r="BK5842" s="475"/>
      <c r="BL5842" s="475"/>
      <c r="BM5842" s="475"/>
      <c r="BN5842" s="475"/>
      <c r="BO5842" s="475"/>
      <c r="BP5842" s="306"/>
      <c r="BQ5842" s="496"/>
      <c r="BR5842" s="496"/>
      <c r="BS5842" s="496"/>
      <c r="BT5842" s="496"/>
      <c r="BU5842" s="496"/>
      <c r="BV5842" s="496"/>
    </row>
    <row r="5843" spans="1:74" s="52" customFormat="1" ht="12.75">
      <c r="A5843" s="45">
        <v>2346.9885393806389</v>
      </c>
      <c r="B5843" s="46" t="s">
        <v>416</v>
      </c>
      <c r="C5843" s="47" t="s">
        <v>334</v>
      </c>
      <c r="D5843" s="48">
        <v>76.946666666666673</v>
      </c>
      <c r="E5843" s="49">
        <v>39.906100000000002</v>
      </c>
      <c r="F5843" s="49">
        <v>6.4781000000000005E-2</v>
      </c>
      <c r="G5843" s="49">
        <v>15.1061</v>
      </c>
      <c r="H5843" s="49">
        <v>0.27271899999999999</v>
      </c>
      <c r="I5843" s="49">
        <v>0.23261499999999999</v>
      </c>
      <c r="J5843" s="49">
        <v>44.845199999999998</v>
      </c>
      <c r="K5843" s="49">
        <v>0.25907000000000002</v>
      </c>
      <c r="L5843" s="49">
        <v>100.722013</v>
      </c>
      <c r="M5843" s="47"/>
      <c r="N5843" s="50">
        <v>0.995961324645531</v>
      </c>
      <c r="O5843" s="50">
        <v>1.2782807549040914E-3</v>
      </c>
      <c r="P5843" s="50">
        <v>0.31529097314994176</v>
      </c>
      <c r="Q5843" s="50">
        <v>5.474727101409782E-3</v>
      </c>
      <c r="R5843" s="50">
        <v>4.9172993013570756E-3</v>
      </c>
      <c r="S5843" s="50">
        <v>1.6685057144736612</v>
      </c>
      <c r="T5843" s="50">
        <v>6.9275227424597605E-3</v>
      </c>
      <c r="U5843" s="50">
        <v>2.9993979327277303</v>
      </c>
      <c r="V5843" s="51">
        <v>84.10668920273126</v>
      </c>
      <c r="X5843" s="49">
        <v>0.21149299999999999</v>
      </c>
      <c r="Y5843" s="49">
        <v>25.0242</v>
      </c>
      <c r="Z5843" s="49">
        <v>0.468277</v>
      </c>
      <c r="AA5843" s="49">
        <v>7.8720600000000003</v>
      </c>
      <c r="AB5843" s="49">
        <v>6.2218499999999999</v>
      </c>
      <c r="AC5843" s="49">
        <v>0.175174</v>
      </c>
      <c r="AD5843" s="49">
        <v>4.79969</v>
      </c>
      <c r="AE5843" s="226"/>
      <c r="AF5843" s="226" t="s">
        <v>435</v>
      </c>
      <c r="AG5843" s="343">
        <v>30</v>
      </c>
      <c r="AH5843" s="343">
        <v>15</v>
      </c>
      <c r="AI5843" s="343"/>
      <c r="AJ5843" s="343"/>
      <c r="AK5843" s="343"/>
      <c r="AL5843" s="343"/>
      <c r="AM5843" s="343"/>
      <c r="AN5843" s="343"/>
      <c r="AO5843" s="343"/>
      <c r="AP5843" s="343"/>
      <c r="AQ5843" s="343"/>
      <c r="AR5843" s="343"/>
      <c r="AS5843" s="343"/>
      <c r="AT5843" s="343"/>
      <c r="AU5843" s="343"/>
      <c r="AV5843" s="343"/>
      <c r="AW5843" s="343"/>
      <c r="AX5843" s="343"/>
      <c r="AY5843" s="343"/>
      <c r="AZ5843" s="343"/>
      <c r="BA5843" s="343"/>
      <c r="BB5843" s="343"/>
      <c r="BC5843" s="343"/>
      <c r="BD5843" s="343"/>
      <c r="BE5843" s="475"/>
      <c r="BF5843" s="475"/>
      <c r="BG5843" s="475"/>
      <c r="BH5843" s="475"/>
      <c r="BI5843" s="475"/>
      <c r="BJ5843" s="475"/>
      <c r="BK5843" s="475"/>
      <c r="BL5843" s="475"/>
      <c r="BM5843" s="475"/>
      <c r="BN5843" s="475"/>
      <c r="BO5843" s="475"/>
      <c r="BP5843" s="306"/>
      <c r="BQ5843" s="496"/>
      <c r="BR5843" s="496"/>
      <c r="BS5843" s="496"/>
      <c r="BT5843" s="496"/>
      <c r="BU5843" s="496"/>
      <c r="BV5843" s="496"/>
    </row>
    <row r="5844" spans="1:74" s="52" customFormat="1" ht="12.75">
      <c r="A5844" s="45">
        <v>2346.9885393806389</v>
      </c>
      <c r="B5844" s="46" t="s">
        <v>416</v>
      </c>
      <c r="C5844" s="47" t="s">
        <v>334</v>
      </c>
      <c r="D5844" s="48">
        <v>82.076666666666668</v>
      </c>
      <c r="E5844" s="49">
        <v>40.052100000000003</v>
      </c>
      <c r="F5844" s="49">
        <v>3.1324999999999999E-2</v>
      </c>
      <c r="G5844" s="49">
        <v>15.2295</v>
      </c>
      <c r="H5844" s="49">
        <v>0.279584</v>
      </c>
      <c r="I5844" s="49">
        <v>0.20714199999999999</v>
      </c>
      <c r="J5844" s="49">
        <v>44.762300000000003</v>
      </c>
      <c r="K5844" s="49">
        <v>0.26395299999999999</v>
      </c>
      <c r="L5844" s="49">
        <v>100.86167100000002</v>
      </c>
      <c r="M5844" s="47"/>
      <c r="N5844" s="50">
        <v>0.99846734495103229</v>
      </c>
      <c r="O5844" s="50">
        <v>6.1741200357222847E-4</v>
      </c>
      <c r="P5844" s="50">
        <v>0.31750473998059214</v>
      </c>
      <c r="Q5844" s="50">
        <v>5.6061508604169199E-3</v>
      </c>
      <c r="R5844" s="50">
        <v>4.3738358335303155E-3</v>
      </c>
      <c r="S5844" s="50">
        <v>1.6635256937020397</v>
      </c>
      <c r="T5844" s="50">
        <v>7.0500601739275472E-3</v>
      </c>
      <c r="U5844" s="50">
        <v>2.9981961020173489</v>
      </c>
      <c r="V5844" s="51">
        <v>83.972747991035774</v>
      </c>
      <c r="X5844" s="49">
        <v>0.211058</v>
      </c>
      <c r="Y5844" s="49">
        <v>50.884599999999999</v>
      </c>
      <c r="Z5844" s="49">
        <v>0.46640399999999999</v>
      </c>
      <c r="AA5844" s="49">
        <v>7.7999700000000001</v>
      </c>
      <c r="AB5844" s="49">
        <v>6.9182899999999998</v>
      </c>
      <c r="AC5844" s="49">
        <v>0.17537</v>
      </c>
      <c r="AD5844" s="49">
        <v>4.6072600000000001</v>
      </c>
      <c r="AE5844" s="226"/>
      <c r="AF5844" s="226" t="s">
        <v>435</v>
      </c>
      <c r="AG5844" s="343">
        <v>30</v>
      </c>
      <c r="AH5844" s="343">
        <v>15</v>
      </c>
      <c r="AI5844" s="343"/>
      <c r="AJ5844" s="343"/>
      <c r="AK5844" s="343"/>
      <c r="AL5844" s="343"/>
      <c r="AM5844" s="343"/>
      <c r="AN5844" s="343"/>
      <c r="AO5844" s="343"/>
      <c r="AP5844" s="343"/>
      <c r="AQ5844" s="343"/>
      <c r="AR5844" s="343"/>
      <c r="AS5844" s="343"/>
      <c r="AT5844" s="343"/>
      <c r="AU5844" s="343"/>
      <c r="AV5844" s="343"/>
      <c r="AW5844" s="343"/>
      <c r="AX5844" s="343"/>
      <c r="AY5844" s="343"/>
      <c r="AZ5844" s="343"/>
      <c r="BA5844" s="343"/>
      <c r="BB5844" s="343"/>
      <c r="BC5844" s="343"/>
      <c r="BD5844" s="343"/>
      <c r="BE5844" s="475"/>
      <c r="BF5844" s="475"/>
      <c r="BG5844" s="475"/>
      <c r="BH5844" s="475"/>
      <c r="BI5844" s="475"/>
      <c r="BJ5844" s="475"/>
      <c r="BK5844" s="475"/>
      <c r="BL5844" s="475"/>
      <c r="BM5844" s="475"/>
      <c r="BN5844" s="475"/>
      <c r="BO5844" s="475"/>
      <c r="BP5844" s="306"/>
      <c r="BQ5844" s="496"/>
      <c r="BR5844" s="496"/>
      <c r="BS5844" s="496"/>
      <c r="BT5844" s="496"/>
      <c r="BU5844" s="496"/>
      <c r="BV5844" s="496"/>
    </row>
    <row r="5845" spans="1:74" s="52" customFormat="1" ht="12.75">
      <c r="A5845" s="45">
        <v>2346.9885393806389</v>
      </c>
      <c r="B5845" s="46" t="s">
        <v>416</v>
      </c>
      <c r="C5845" s="47" t="s">
        <v>334</v>
      </c>
      <c r="D5845" s="48">
        <v>87.206666666666663</v>
      </c>
      <c r="E5845" s="49">
        <v>39.9876</v>
      </c>
      <c r="F5845" s="49">
        <v>4.4859999999999997E-2</v>
      </c>
      <c r="G5845" s="49">
        <v>15.034599999999999</v>
      </c>
      <c r="H5845" s="49">
        <v>0.295871</v>
      </c>
      <c r="I5845" s="49">
        <v>0.194358</v>
      </c>
      <c r="J5845" s="49">
        <v>44.851900000000001</v>
      </c>
      <c r="K5845" s="49">
        <v>0.26754</v>
      </c>
      <c r="L5845" s="49">
        <v>100.718402</v>
      </c>
      <c r="M5845" s="47"/>
      <c r="N5845" s="50">
        <v>0.9974768360011439</v>
      </c>
      <c r="O5845" s="50">
        <v>8.8473287305353479E-4</v>
      </c>
      <c r="P5845" s="50">
        <v>0.31363559958904746</v>
      </c>
      <c r="Q5845" s="50">
        <v>5.9364084121220489E-3</v>
      </c>
      <c r="R5845" s="50">
        <v>4.1064415019187736E-3</v>
      </c>
      <c r="S5845" s="50">
        <v>1.6678879483707441</v>
      </c>
      <c r="T5845" s="50">
        <v>7.1502931919844312E-3</v>
      </c>
      <c r="U5845" s="50">
        <v>2.998303406044259</v>
      </c>
      <c r="V5845" s="51">
        <v>84.171997354663191</v>
      </c>
      <c r="X5845" s="49">
        <v>0.21121599999999999</v>
      </c>
      <c r="Y5845" s="49">
        <v>36.578000000000003</v>
      </c>
      <c r="Z5845" s="49">
        <v>0.46989500000000001</v>
      </c>
      <c r="AA5845" s="49">
        <v>7.2267900000000003</v>
      </c>
      <c r="AB5845" s="49">
        <v>7.3636699999999999</v>
      </c>
      <c r="AC5845" s="49">
        <v>0.17514099999999999</v>
      </c>
      <c r="AD5845" s="49">
        <v>4.5781999999999998</v>
      </c>
      <c r="AE5845" s="226"/>
      <c r="AF5845" s="226" t="s">
        <v>435</v>
      </c>
      <c r="AG5845" s="343">
        <v>30</v>
      </c>
      <c r="AH5845" s="343">
        <v>15</v>
      </c>
      <c r="AI5845" s="343"/>
      <c r="AJ5845" s="343"/>
      <c r="AK5845" s="343"/>
      <c r="AL5845" s="343"/>
      <c r="AM5845" s="343"/>
      <c r="AN5845" s="343"/>
      <c r="AO5845" s="343"/>
      <c r="AP5845" s="343"/>
      <c r="AQ5845" s="343"/>
      <c r="AR5845" s="343"/>
      <c r="AS5845" s="343"/>
      <c r="AT5845" s="343"/>
      <c r="AU5845" s="343"/>
      <c r="AV5845" s="343"/>
      <c r="AW5845" s="343"/>
      <c r="AX5845" s="343"/>
      <c r="AY5845" s="343"/>
      <c r="AZ5845" s="343"/>
      <c r="BA5845" s="343"/>
      <c r="BB5845" s="343"/>
      <c r="BC5845" s="343"/>
      <c r="BD5845" s="343"/>
      <c r="BE5845" s="475"/>
      <c r="BF5845" s="475"/>
      <c r="BG5845" s="475"/>
      <c r="BH5845" s="475"/>
      <c r="BI5845" s="475"/>
      <c r="BJ5845" s="475"/>
      <c r="BK5845" s="475"/>
      <c r="BL5845" s="475"/>
      <c r="BM5845" s="475"/>
      <c r="BN5845" s="475"/>
      <c r="BO5845" s="475"/>
      <c r="BP5845" s="306"/>
      <c r="BQ5845" s="496"/>
      <c r="BR5845" s="496"/>
      <c r="BS5845" s="496"/>
      <c r="BT5845" s="496"/>
      <c r="BU5845" s="496"/>
      <c r="BV5845" s="496"/>
    </row>
    <row r="5846" spans="1:74" s="52" customFormat="1" ht="12.75">
      <c r="A5846" s="45">
        <v>2346.9885393806389</v>
      </c>
      <c r="B5846" s="46" t="s">
        <v>416</v>
      </c>
      <c r="C5846" s="47" t="s">
        <v>334</v>
      </c>
      <c r="D5846" s="48">
        <v>92.336666666666659</v>
      </c>
      <c r="E5846" s="49">
        <v>39.948700000000002</v>
      </c>
      <c r="F5846" s="49">
        <v>4.2837E-2</v>
      </c>
      <c r="G5846" s="49">
        <v>15.281499999999999</v>
      </c>
      <c r="H5846" s="49">
        <v>0.27074100000000001</v>
      </c>
      <c r="I5846" s="49">
        <v>0.21760399999999999</v>
      </c>
      <c r="J5846" s="49">
        <v>44.773800000000001</v>
      </c>
      <c r="K5846" s="49">
        <v>0.25587700000000002</v>
      </c>
      <c r="L5846" s="49">
        <v>100.833294</v>
      </c>
      <c r="M5846" s="47"/>
      <c r="N5846" s="50">
        <v>0.99652873691850652</v>
      </c>
      <c r="O5846" s="50">
        <v>8.4485395052799432E-4</v>
      </c>
      <c r="P5846" s="50">
        <v>0.31879327813206315</v>
      </c>
      <c r="Q5846" s="50">
        <v>5.4323168976146557E-3</v>
      </c>
      <c r="R5846" s="50">
        <v>4.5976910986837349E-3</v>
      </c>
      <c r="S5846" s="50">
        <v>1.6650208502312471</v>
      </c>
      <c r="T5846" s="50">
        <v>6.8387396969927915E-3</v>
      </c>
      <c r="U5846" s="50">
        <v>2.9992981630105695</v>
      </c>
      <c r="V5846" s="51">
        <v>83.930284920640503</v>
      </c>
      <c r="X5846" s="49">
        <v>0.21134800000000001</v>
      </c>
      <c r="Y5846" s="49">
        <v>37.498699999999999</v>
      </c>
      <c r="Z5846" s="49">
        <v>0.46556599999999998</v>
      </c>
      <c r="AA5846" s="49">
        <v>8.0897000000000006</v>
      </c>
      <c r="AB5846" s="49">
        <v>6.56325</v>
      </c>
      <c r="AC5846" s="49">
        <v>0.17539099999999999</v>
      </c>
      <c r="AD5846" s="49">
        <v>4.76417</v>
      </c>
      <c r="AE5846" s="226"/>
      <c r="AF5846" s="226" t="s">
        <v>435</v>
      </c>
      <c r="AG5846" s="343">
        <v>30</v>
      </c>
      <c r="AH5846" s="343">
        <v>15</v>
      </c>
      <c r="AI5846" s="343"/>
      <c r="AJ5846" s="343"/>
      <c r="AK5846" s="343"/>
      <c r="AL5846" s="343"/>
      <c r="AM5846" s="343"/>
      <c r="AN5846" s="343"/>
      <c r="AO5846" s="343"/>
      <c r="AP5846" s="343"/>
      <c r="AQ5846" s="343"/>
      <c r="AR5846" s="343"/>
      <c r="AS5846" s="343"/>
      <c r="AT5846" s="343"/>
      <c r="AU5846" s="343"/>
      <c r="AV5846" s="343"/>
      <c r="AW5846" s="343"/>
      <c r="AX5846" s="343"/>
      <c r="AY5846" s="343"/>
      <c r="AZ5846" s="343"/>
      <c r="BA5846" s="343"/>
      <c r="BB5846" s="343"/>
      <c r="BC5846" s="343"/>
      <c r="BD5846" s="343"/>
      <c r="BE5846" s="475"/>
      <c r="BF5846" s="475"/>
      <c r="BG5846" s="475"/>
      <c r="BH5846" s="475"/>
      <c r="BI5846" s="475"/>
      <c r="BJ5846" s="475"/>
      <c r="BK5846" s="475"/>
      <c r="BL5846" s="475"/>
      <c r="BM5846" s="475"/>
      <c r="BN5846" s="475"/>
      <c r="BO5846" s="475"/>
      <c r="BP5846" s="306"/>
      <c r="BQ5846" s="496"/>
      <c r="BR5846" s="496"/>
      <c r="BS5846" s="496"/>
      <c r="BT5846" s="496"/>
      <c r="BU5846" s="496"/>
      <c r="BV5846" s="496"/>
    </row>
    <row r="5847" spans="1:74" s="52" customFormat="1" ht="12.75">
      <c r="A5847" s="45">
        <v>2346.9885393806389</v>
      </c>
      <c r="B5847" s="46" t="s">
        <v>416</v>
      </c>
      <c r="C5847" s="47" t="s">
        <v>334</v>
      </c>
      <c r="D5847" s="48">
        <v>97.466666666666654</v>
      </c>
      <c r="E5847" s="49">
        <v>40.188299999999998</v>
      </c>
      <c r="F5847" s="49">
        <v>2.3800999999999999E-2</v>
      </c>
      <c r="G5847" s="49">
        <v>15.1364</v>
      </c>
      <c r="H5847" s="49">
        <v>0.28358800000000001</v>
      </c>
      <c r="I5847" s="49">
        <v>0.22322600000000001</v>
      </c>
      <c r="J5847" s="49">
        <v>44.630699999999997</v>
      </c>
      <c r="K5847" s="49">
        <v>0.25375700000000001</v>
      </c>
      <c r="L5847" s="49">
        <v>100.77407899999999</v>
      </c>
      <c r="M5847" s="47"/>
      <c r="N5847" s="50">
        <v>1.0019796750712966</v>
      </c>
      <c r="O5847" s="50">
        <v>4.6916963436974664E-4</v>
      </c>
      <c r="P5847" s="50">
        <v>0.31560063369053459</v>
      </c>
      <c r="Q5847" s="50">
        <v>5.6871020148100641E-3</v>
      </c>
      <c r="R5847" s="50">
        <v>4.7140023307160753E-3</v>
      </c>
      <c r="S5847" s="50">
        <v>1.6588286232622242</v>
      </c>
      <c r="T5847" s="50">
        <v>6.7785211470577453E-3</v>
      </c>
      <c r="U5847" s="50">
        <v>2.9950658133206609</v>
      </c>
      <c r="V5847" s="51">
        <v>84.015601846499294</v>
      </c>
      <c r="X5847" s="49">
        <v>0.21060599999999999</v>
      </c>
      <c r="Y5847" s="49">
        <v>65.008700000000005</v>
      </c>
      <c r="Z5847" s="49">
        <v>0.46791300000000002</v>
      </c>
      <c r="AA5847" s="49">
        <v>7.7740799999999997</v>
      </c>
      <c r="AB5847" s="49">
        <v>6.5287600000000001</v>
      </c>
      <c r="AC5847" s="49">
        <v>0.175597</v>
      </c>
      <c r="AD5847" s="49">
        <v>4.8165100000000001</v>
      </c>
      <c r="AE5847" s="226"/>
      <c r="AF5847" s="226" t="s">
        <v>435</v>
      </c>
      <c r="AG5847" s="343">
        <v>30</v>
      </c>
      <c r="AH5847" s="343">
        <v>15</v>
      </c>
      <c r="AI5847" s="343"/>
      <c r="AJ5847" s="343"/>
      <c r="AK5847" s="343"/>
      <c r="AL5847" s="343"/>
      <c r="AM5847" s="343"/>
      <c r="AN5847" s="343"/>
      <c r="AO5847" s="343"/>
      <c r="AP5847" s="343"/>
      <c r="AQ5847" s="343"/>
      <c r="AR5847" s="343"/>
      <c r="AS5847" s="343"/>
      <c r="AT5847" s="343"/>
      <c r="AU5847" s="343"/>
      <c r="AV5847" s="343"/>
      <c r="AW5847" s="343"/>
      <c r="AX5847" s="343"/>
      <c r="AY5847" s="343"/>
      <c r="AZ5847" s="343"/>
      <c r="BA5847" s="343"/>
      <c r="BB5847" s="343"/>
      <c r="BC5847" s="343"/>
      <c r="BD5847" s="343"/>
      <c r="BE5847" s="475"/>
      <c r="BF5847" s="475"/>
      <c r="BG5847" s="475"/>
      <c r="BH5847" s="475"/>
      <c r="BI5847" s="475"/>
      <c r="BJ5847" s="475"/>
      <c r="BK5847" s="475"/>
      <c r="BL5847" s="475"/>
      <c r="BM5847" s="475"/>
      <c r="BN5847" s="475"/>
      <c r="BO5847" s="475"/>
      <c r="BP5847" s="306"/>
      <c r="BQ5847" s="496"/>
      <c r="BR5847" s="496"/>
      <c r="BS5847" s="496"/>
      <c r="BT5847" s="496"/>
      <c r="BU5847" s="496"/>
      <c r="BV5847" s="496"/>
    </row>
    <row r="5848" spans="1:74" s="52" customFormat="1" ht="12.75">
      <c r="A5848" s="45">
        <v>2346.9885393806389</v>
      </c>
      <c r="B5848" s="46" t="s">
        <v>416</v>
      </c>
      <c r="C5848" s="47" t="s">
        <v>334</v>
      </c>
      <c r="D5848" s="48">
        <v>102.59666666666665</v>
      </c>
      <c r="E5848" s="49">
        <v>39.768799999999999</v>
      </c>
      <c r="F5848" s="49">
        <v>4.8809999999999999E-2</v>
      </c>
      <c r="G5848" s="49">
        <v>15.2011</v>
      </c>
      <c r="H5848" s="49">
        <v>0.27746100000000001</v>
      </c>
      <c r="I5848" s="49">
        <v>0.210927</v>
      </c>
      <c r="J5848" s="49">
        <v>44.670099999999998</v>
      </c>
      <c r="K5848" s="49">
        <v>0.243196</v>
      </c>
      <c r="L5848" s="49">
        <v>100.45967800000001</v>
      </c>
      <c r="M5848" s="47"/>
      <c r="N5848" s="50">
        <v>0.99571550910327833</v>
      </c>
      <c r="O5848" s="50">
        <v>9.6622219142886959E-4</v>
      </c>
      <c r="P5848" s="50">
        <v>0.31829058695800871</v>
      </c>
      <c r="Q5848" s="50">
        <v>5.5877713249092116E-3</v>
      </c>
      <c r="R5848" s="50">
        <v>4.4731215547721978E-3</v>
      </c>
      <c r="S5848" s="50">
        <v>1.6673172958584275</v>
      </c>
      <c r="T5848" s="50">
        <v>6.5238934600308409E-3</v>
      </c>
      <c r="U5848" s="50">
        <v>3.0000336158051919</v>
      </c>
      <c r="V5848" s="51">
        <v>83.970118686951551</v>
      </c>
      <c r="X5848" s="49">
        <v>0.211898</v>
      </c>
      <c r="Y5848" s="49">
        <v>32.7166</v>
      </c>
      <c r="Z5848" s="49">
        <v>0.46708300000000003</v>
      </c>
      <c r="AA5848" s="49">
        <v>7.8463900000000004</v>
      </c>
      <c r="AB5848" s="49">
        <v>6.9754100000000001</v>
      </c>
      <c r="AC5848" s="49">
        <v>0.175647</v>
      </c>
      <c r="AD5848" s="49">
        <v>4.9981999999999998</v>
      </c>
      <c r="AE5848" s="226"/>
      <c r="AF5848" s="226" t="s">
        <v>435</v>
      </c>
      <c r="AG5848" s="343">
        <v>30</v>
      </c>
      <c r="AH5848" s="343">
        <v>15</v>
      </c>
      <c r="AI5848" s="343"/>
      <c r="AJ5848" s="343"/>
      <c r="AK5848" s="343"/>
      <c r="AL5848" s="343"/>
      <c r="AM5848" s="343"/>
      <c r="AN5848" s="343"/>
      <c r="AO5848" s="343"/>
      <c r="AP5848" s="343"/>
      <c r="AQ5848" s="343"/>
      <c r="AR5848" s="343"/>
      <c r="AS5848" s="343"/>
      <c r="AT5848" s="343"/>
      <c r="AU5848" s="343"/>
      <c r="AV5848" s="343"/>
      <c r="AW5848" s="343"/>
      <c r="AX5848" s="343"/>
      <c r="AY5848" s="343"/>
      <c r="AZ5848" s="343"/>
      <c r="BA5848" s="343"/>
      <c r="BB5848" s="343"/>
      <c r="BC5848" s="343"/>
      <c r="BD5848" s="343"/>
      <c r="BE5848" s="475"/>
      <c r="BF5848" s="475"/>
      <c r="BG5848" s="475"/>
      <c r="BH5848" s="475"/>
      <c r="BI5848" s="475"/>
      <c r="BJ5848" s="475"/>
      <c r="BK5848" s="475"/>
      <c r="BL5848" s="475"/>
      <c r="BM5848" s="475"/>
      <c r="BN5848" s="475"/>
      <c r="BO5848" s="475"/>
      <c r="BP5848" s="306"/>
      <c r="BQ5848" s="496"/>
      <c r="BR5848" s="496"/>
      <c r="BS5848" s="496"/>
      <c r="BT5848" s="496"/>
      <c r="BU5848" s="496"/>
      <c r="BV5848" s="496"/>
    </row>
    <row r="5849" spans="1:74" s="52" customFormat="1" ht="12.75">
      <c r="A5849" s="38"/>
      <c r="B5849" s="46"/>
      <c r="C5849" s="47"/>
      <c r="D5849" s="48"/>
      <c r="E5849" s="49"/>
      <c r="F5849" s="49"/>
      <c r="G5849" s="49"/>
      <c r="H5849" s="49"/>
      <c r="I5849" s="49"/>
      <c r="J5849" s="49"/>
      <c r="K5849" s="49"/>
      <c r="L5849" s="49"/>
      <c r="M5849" s="47"/>
      <c r="N5849" s="50"/>
      <c r="O5849" s="50"/>
      <c r="P5849" s="50"/>
      <c r="Q5849" s="50"/>
      <c r="R5849" s="50"/>
      <c r="S5849" s="50"/>
      <c r="T5849" s="50"/>
      <c r="U5849" s="50"/>
      <c r="V5849" s="51"/>
      <c r="AE5849" s="312"/>
      <c r="AF5849" s="312"/>
      <c r="AG5849" s="312"/>
      <c r="AH5849" s="312"/>
      <c r="AI5849" s="312"/>
      <c r="AJ5849" s="312"/>
      <c r="AK5849" s="312"/>
      <c r="AL5849" s="312"/>
      <c r="AM5849" s="312"/>
      <c r="AN5849" s="312"/>
      <c r="AO5849" s="312"/>
      <c r="AP5849" s="312"/>
      <c r="AQ5849" s="312"/>
      <c r="AR5849" s="312"/>
      <c r="AS5849" s="312"/>
      <c r="AT5849" s="312"/>
      <c r="AU5849" s="312"/>
      <c r="AV5849" s="312"/>
      <c r="AW5849" s="312"/>
      <c r="AX5849" s="312"/>
      <c r="AY5849" s="312"/>
      <c r="AZ5849" s="312"/>
      <c r="BA5849" s="312"/>
      <c r="BB5849" s="312"/>
      <c r="BC5849" s="312"/>
      <c r="BD5849" s="312"/>
      <c r="BE5849" s="306"/>
      <c r="BF5849" s="306"/>
      <c r="BG5849" s="306"/>
      <c r="BH5849" s="306"/>
      <c r="BI5849" s="306"/>
      <c r="BJ5849" s="306"/>
      <c r="BK5849" s="306"/>
      <c r="BL5849" s="306"/>
      <c r="BM5849" s="306"/>
      <c r="BN5849" s="306"/>
      <c r="BO5849" s="306"/>
      <c r="BP5849" s="306"/>
      <c r="BQ5849" s="496"/>
      <c r="BR5849" s="496"/>
      <c r="BS5849" s="496"/>
      <c r="BT5849" s="496"/>
      <c r="BU5849" s="496"/>
      <c r="BV5849" s="496"/>
    </row>
    <row r="5850" spans="1:74" s="52" customFormat="1" ht="12.75">
      <c r="A5850" s="45">
        <v>2346.9885393806389</v>
      </c>
      <c r="B5850" s="46" t="s">
        <v>416</v>
      </c>
      <c r="C5850" s="47" t="s">
        <v>379</v>
      </c>
      <c r="D5850" s="48">
        <v>0</v>
      </c>
      <c r="E5850" s="49">
        <v>38.994900000000001</v>
      </c>
      <c r="F5850" s="49">
        <v>1.2175999999999999E-2</v>
      </c>
      <c r="G5850" s="49">
        <v>20.491599999999998</v>
      </c>
      <c r="H5850" s="49">
        <v>0.181894</v>
      </c>
      <c r="I5850" s="49">
        <v>0.28752800000000001</v>
      </c>
      <c r="J5850" s="49">
        <v>40.3431</v>
      </c>
      <c r="K5850" s="49">
        <v>0.26149</v>
      </c>
      <c r="L5850" s="49">
        <v>100.6058</v>
      </c>
      <c r="M5850" s="47"/>
      <c r="N5850" s="50">
        <v>0.99932703572516268</v>
      </c>
      <c r="O5850" s="50">
        <v>2.4670609578830141E-4</v>
      </c>
      <c r="P5850" s="50">
        <v>0.43916901331227498</v>
      </c>
      <c r="Q5850" s="50">
        <v>3.7494027356861329E-3</v>
      </c>
      <c r="R5850" s="50">
        <v>6.2411656372949867E-3</v>
      </c>
      <c r="S5850" s="50">
        <v>1.5412661426952725</v>
      </c>
      <c r="T5850" s="50">
        <v>7.1798035011420725E-3</v>
      </c>
      <c r="U5850" s="50">
        <v>2.9981793638295011</v>
      </c>
      <c r="V5850" s="51">
        <v>77.824620413343069</v>
      </c>
      <c r="X5850" s="49">
        <v>0.21359500000000001</v>
      </c>
      <c r="Y5850" s="49">
        <v>128.98599999999999</v>
      </c>
      <c r="Z5850" s="49">
        <v>0.39971000000000001</v>
      </c>
      <c r="AA5850" s="49">
        <v>11.370900000000001</v>
      </c>
      <c r="AB5850" s="49">
        <v>5.3321199999999997</v>
      </c>
      <c r="AC5850" s="49">
        <v>0.188139</v>
      </c>
      <c r="AD5850" s="49">
        <v>4.7333600000000002</v>
      </c>
      <c r="AE5850" s="226"/>
      <c r="AF5850" s="226" t="s">
        <v>435</v>
      </c>
      <c r="AG5850" s="343">
        <v>30</v>
      </c>
      <c r="AH5850" s="343">
        <v>15</v>
      </c>
      <c r="AI5850" s="343"/>
      <c r="AJ5850" s="343"/>
      <c r="AK5850" s="343"/>
      <c r="AL5850" s="343"/>
      <c r="AM5850" s="343"/>
      <c r="AN5850" s="343"/>
      <c r="AO5850" s="343"/>
      <c r="AP5850" s="343"/>
      <c r="AQ5850" s="343"/>
      <c r="AR5850" s="343"/>
      <c r="AS5850" s="343"/>
      <c r="AT5850" s="343"/>
      <c r="AU5850" s="343"/>
      <c r="AV5850" s="343"/>
      <c r="AW5850" s="343"/>
      <c r="AX5850" s="343"/>
      <c r="AY5850" s="343"/>
      <c r="AZ5850" s="343"/>
      <c r="BA5850" s="343"/>
      <c r="BB5850" s="343"/>
      <c r="BC5850" s="343"/>
      <c r="BD5850" s="343"/>
      <c r="BE5850" s="475"/>
      <c r="BF5850" s="475"/>
      <c r="BG5850" s="475"/>
      <c r="BH5850" s="475"/>
      <c r="BI5850" s="475"/>
      <c r="BJ5850" s="475"/>
      <c r="BK5850" s="475"/>
      <c r="BL5850" s="475"/>
      <c r="BM5850" s="475"/>
      <c r="BN5850" s="475"/>
      <c r="BO5850" s="475"/>
      <c r="BP5850" s="306"/>
      <c r="BQ5850" s="496"/>
      <c r="BR5850" s="496"/>
      <c r="BS5850" s="496"/>
      <c r="BT5850" s="496"/>
      <c r="BU5850" s="496"/>
      <c r="BV5850" s="496"/>
    </row>
    <row r="5851" spans="1:74" s="52" customFormat="1" ht="12.75">
      <c r="A5851" s="45">
        <v>2346.9885393806389</v>
      </c>
      <c r="B5851" s="46" t="s">
        <v>416</v>
      </c>
      <c r="C5851" s="47" t="s">
        <v>379</v>
      </c>
      <c r="D5851" s="48">
        <v>5.015625</v>
      </c>
      <c r="E5851" s="49">
        <v>39.167299999999997</v>
      </c>
      <c r="F5851" s="49">
        <v>2.3227999999999999E-2</v>
      </c>
      <c r="G5851" s="49">
        <v>19.091100000000001</v>
      </c>
      <c r="H5851" s="49">
        <v>0.21481700000000001</v>
      </c>
      <c r="I5851" s="49">
        <v>0.30837599999999998</v>
      </c>
      <c r="J5851" s="49">
        <v>41.7301</v>
      </c>
      <c r="K5851" s="49">
        <v>0.24959400000000001</v>
      </c>
      <c r="L5851" s="49">
        <v>100.808412</v>
      </c>
      <c r="M5851" s="47"/>
      <c r="N5851" s="50">
        <v>0.99566743779081845</v>
      </c>
      <c r="O5851" s="50">
        <v>4.668505794635404E-4</v>
      </c>
      <c r="P5851" s="50">
        <v>0.40586127586251552</v>
      </c>
      <c r="Q5851" s="50">
        <v>4.392413415963272E-3</v>
      </c>
      <c r="R5851" s="50">
        <v>6.6398302994299541E-3</v>
      </c>
      <c r="S5851" s="50">
        <v>1.5814251481762143</v>
      </c>
      <c r="T5851" s="50">
        <v>6.7980203191435988E-3</v>
      </c>
      <c r="U5851" s="50">
        <v>3.001966937979117</v>
      </c>
      <c r="V5851" s="51">
        <v>79.577112239427962</v>
      </c>
      <c r="X5851" s="49">
        <v>0.213283</v>
      </c>
      <c r="Y5851" s="49">
        <v>68.434700000000007</v>
      </c>
      <c r="Z5851" s="49">
        <v>0.41464200000000001</v>
      </c>
      <c r="AA5851" s="49">
        <v>9.6732399999999998</v>
      </c>
      <c r="AB5851" s="49">
        <v>4.9587599999999998</v>
      </c>
      <c r="AC5851" s="49">
        <v>0.18412200000000001</v>
      </c>
      <c r="AD5851" s="49">
        <v>4.8306199999999997</v>
      </c>
      <c r="AE5851" s="226"/>
      <c r="AF5851" s="226" t="s">
        <v>435</v>
      </c>
      <c r="AG5851" s="343">
        <v>30</v>
      </c>
      <c r="AH5851" s="343">
        <v>15</v>
      </c>
      <c r="AI5851" s="343"/>
      <c r="AJ5851" s="343"/>
      <c r="AK5851" s="343"/>
      <c r="AL5851" s="343"/>
      <c r="AM5851" s="343"/>
      <c r="AN5851" s="343"/>
      <c r="AO5851" s="343"/>
      <c r="AP5851" s="343"/>
      <c r="AQ5851" s="343"/>
      <c r="AR5851" s="343"/>
      <c r="AS5851" s="343"/>
      <c r="AT5851" s="343"/>
      <c r="AU5851" s="343"/>
      <c r="AV5851" s="343"/>
      <c r="AW5851" s="343"/>
      <c r="AX5851" s="343"/>
      <c r="AY5851" s="343"/>
      <c r="AZ5851" s="343"/>
      <c r="BA5851" s="343"/>
      <c r="BB5851" s="343"/>
      <c r="BC5851" s="343"/>
      <c r="BD5851" s="343"/>
      <c r="BE5851" s="475"/>
      <c r="BF5851" s="475"/>
      <c r="BG5851" s="475"/>
      <c r="BH5851" s="475"/>
      <c r="BI5851" s="475"/>
      <c r="BJ5851" s="475"/>
      <c r="BK5851" s="475"/>
      <c r="BL5851" s="475"/>
      <c r="BM5851" s="475"/>
      <c r="BN5851" s="475"/>
      <c r="BO5851" s="475"/>
      <c r="BP5851" s="306"/>
      <c r="BQ5851" s="496"/>
      <c r="BR5851" s="496"/>
      <c r="BS5851" s="496"/>
      <c r="BT5851" s="496"/>
      <c r="BU5851" s="496"/>
      <c r="BV5851" s="496"/>
    </row>
    <row r="5852" spans="1:74" s="52" customFormat="1" ht="12.75">
      <c r="A5852" s="45">
        <v>2346.9885393806389</v>
      </c>
      <c r="B5852" s="46" t="s">
        <v>416</v>
      </c>
      <c r="C5852" s="47" t="s">
        <v>379</v>
      </c>
      <c r="D5852" s="48">
        <v>10.025625</v>
      </c>
      <c r="E5852" s="49">
        <v>39.4589</v>
      </c>
      <c r="F5852" s="49">
        <v>3.5971000000000003E-2</v>
      </c>
      <c r="G5852" s="49">
        <v>18.361499999999999</v>
      </c>
      <c r="H5852" s="49">
        <v>0.18305199999999999</v>
      </c>
      <c r="I5852" s="49">
        <v>0.274953</v>
      </c>
      <c r="J5852" s="49">
        <v>42.2301</v>
      </c>
      <c r="K5852" s="49">
        <v>0.26699400000000001</v>
      </c>
      <c r="L5852" s="49">
        <v>100.840051</v>
      </c>
      <c r="M5852" s="47"/>
      <c r="N5852" s="50">
        <v>0.99844808799073004</v>
      </c>
      <c r="O5852" s="50">
        <v>7.1962864456047893E-4</v>
      </c>
      <c r="P5852" s="50">
        <v>0.38854798981395866</v>
      </c>
      <c r="Q5852" s="50">
        <v>3.7256228290738435E-3</v>
      </c>
      <c r="R5852" s="50">
        <v>5.8928409201159061E-3</v>
      </c>
      <c r="S5852" s="50">
        <v>1.5929831089551525</v>
      </c>
      <c r="T5852" s="50">
        <v>7.2383514294564501E-3</v>
      </c>
      <c r="U5852" s="50">
        <v>2.9984079719620818</v>
      </c>
      <c r="V5852" s="51">
        <v>80.391527034053766</v>
      </c>
      <c r="X5852" s="49">
        <v>0.21240700000000001</v>
      </c>
      <c r="Y5852" s="49">
        <v>43.260899999999999</v>
      </c>
      <c r="Z5852" s="49">
        <v>0.42331299999999999</v>
      </c>
      <c r="AA5852" s="49">
        <v>11.4183</v>
      </c>
      <c r="AB5852" s="49">
        <v>5.3978000000000002</v>
      </c>
      <c r="AC5852" s="49">
        <v>0.18246499999999999</v>
      </c>
      <c r="AD5852" s="49">
        <v>4.7027900000000002</v>
      </c>
      <c r="AE5852" s="226"/>
      <c r="AF5852" s="226" t="s">
        <v>435</v>
      </c>
      <c r="AG5852" s="343">
        <v>30</v>
      </c>
      <c r="AH5852" s="343">
        <v>15</v>
      </c>
      <c r="AI5852" s="343"/>
      <c r="AJ5852" s="343"/>
      <c r="AK5852" s="343"/>
      <c r="AL5852" s="343"/>
      <c r="AM5852" s="343"/>
      <c r="AN5852" s="343"/>
      <c r="AO5852" s="343"/>
      <c r="AP5852" s="343"/>
      <c r="AQ5852" s="343"/>
      <c r="AR5852" s="343"/>
      <c r="AS5852" s="343"/>
      <c r="AT5852" s="343"/>
      <c r="AU5852" s="343"/>
      <c r="AV5852" s="343"/>
      <c r="AW5852" s="343"/>
      <c r="AX5852" s="343"/>
      <c r="AY5852" s="343"/>
      <c r="AZ5852" s="343"/>
      <c r="BA5852" s="343"/>
      <c r="BB5852" s="343"/>
      <c r="BC5852" s="343"/>
      <c r="BD5852" s="343"/>
      <c r="BE5852" s="475"/>
      <c r="BF5852" s="475"/>
      <c r="BG5852" s="475"/>
      <c r="BH5852" s="475"/>
      <c r="BI5852" s="475"/>
      <c r="BJ5852" s="475"/>
      <c r="BK5852" s="475"/>
      <c r="BL5852" s="475"/>
      <c r="BM5852" s="475"/>
      <c r="BN5852" s="475"/>
      <c r="BO5852" s="475"/>
      <c r="BP5852" s="306"/>
      <c r="BQ5852" s="496"/>
      <c r="BR5852" s="496"/>
      <c r="BS5852" s="496"/>
      <c r="BT5852" s="496"/>
      <c r="BU5852" s="496"/>
      <c r="BV5852" s="496"/>
    </row>
    <row r="5853" spans="1:74" s="52" customFormat="1" ht="12.75">
      <c r="A5853" s="45">
        <v>2346.9885393806389</v>
      </c>
      <c r="B5853" s="46" t="s">
        <v>416</v>
      </c>
      <c r="C5853" s="47" t="s">
        <v>379</v>
      </c>
      <c r="D5853" s="48">
        <v>15.035625</v>
      </c>
      <c r="E5853" s="49">
        <v>39.305799999999998</v>
      </c>
      <c r="F5853" s="49">
        <v>4.2008999999999998E-2</v>
      </c>
      <c r="G5853" s="49">
        <v>17.741499999999998</v>
      </c>
      <c r="H5853" s="49">
        <v>0.18176</v>
      </c>
      <c r="I5853" s="49">
        <v>0.246921</v>
      </c>
      <c r="J5853" s="49">
        <v>42.574100000000001</v>
      </c>
      <c r="K5853" s="49">
        <v>0.26128099999999999</v>
      </c>
      <c r="L5853" s="49">
        <v>100.37778999999999</v>
      </c>
      <c r="M5853" s="47"/>
      <c r="N5853" s="50">
        <v>0.99673791573754289</v>
      </c>
      <c r="O5853" s="50">
        <v>8.4225209063980462E-4</v>
      </c>
      <c r="P5853" s="50">
        <v>0.37624494060419289</v>
      </c>
      <c r="Q5853" s="50">
        <v>3.7073752429306623E-3</v>
      </c>
      <c r="R5853" s="50">
        <v>5.3035675588377785E-3</v>
      </c>
      <c r="S5853" s="50">
        <v>1.6094532290274066</v>
      </c>
      <c r="T5853" s="50">
        <v>7.0988796927972386E-3</v>
      </c>
      <c r="U5853" s="50">
        <v>3.0001179666632916</v>
      </c>
      <c r="V5853" s="51">
        <v>81.052259282990804</v>
      </c>
      <c r="X5853" s="49">
        <v>0.21290500000000001</v>
      </c>
      <c r="Y5853" s="49">
        <v>37.019799999999996</v>
      </c>
      <c r="Z5853" s="49">
        <v>0.43080600000000002</v>
      </c>
      <c r="AA5853" s="49">
        <v>11.466200000000001</v>
      </c>
      <c r="AB5853" s="49">
        <v>6.1193799999999996</v>
      </c>
      <c r="AC5853" s="49">
        <v>0.18138099999999999</v>
      </c>
      <c r="AD5853" s="49">
        <v>4.7006300000000003</v>
      </c>
      <c r="AE5853" s="226"/>
      <c r="AF5853" s="226" t="s">
        <v>435</v>
      </c>
      <c r="AG5853" s="343">
        <v>30</v>
      </c>
      <c r="AH5853" s="343">
        <v>15</v>
      </c>
      <c r="AI5853" s="343"/>
      <c r="AJ5853" s="343"/>
      <c r="AK5853" s="343"/>
      <c r="AL5853" s="343"/>
      <c r="AM5853" s="343"/>
      <c r="AN5853" s="343"/>
      <c r="AO5853" s="343"/>
      <c r="AP5853" s="343"/>
      <c r="AQ5853" s="343"/>
      <c r="AR5853" s="343"/>
      <c r="AS5853" s="343"/>
      <c r="AT5853" s="343"/>
      <c r="AU5853" s="343"/>
      <c r="AV5853" s="343"/>
      <c r="AW5853" s="343"/>
      <c r="AX5853" s="343"/>
      <c r="AY5853" s="343"/>
      <c r="AZ5853" s="343"/>
      <c r="BA5853" s="343"/>
      <c r="BB5853" s="343"/>
      <c r="BC5853" s="343"/>
      <c r="BD5853" s="343"/>
      <c r="BE5853" s="475"/>
      <c r="BF5853" s="475"/>
      <c r="BG5853" s="475"/>
      <c r="BH5853" s="475"/>
      <c r="BI5853" s="475"/>
      <c r="BJ5853" s="475"/>
      <c r="BK5853" s="475"/>
      <c r="BL5853" s="475"/>
      <c r="BM5853" s="475"/>
      <c r="BN5853" s="475"/>
      <c r="BO5853" s="475"/>
      <c r="BP5853" s="306"/>
      <c r="BQ5853" s="496"/>
      <c r="BR5853" s="496"/>
      <c r="BS5853" s="496"/>
      <c r="BT5853" s="496"/>
      <c r="BU5853" s="496"/>
      <c r="BV5853" s="496"/>
    </row>
    <row r="5854" spans="1:74" s="52" customFormat="1" ht="12.75">
      <c r="A5854" s="45">
        <v>2346.9885393806389</v>
      </c>
      <c r="B5854" s="46" t="s">
        <v>416</v>
      </c>
      <c r="C5854" s="47" t="s">
        <v>379</v>
      </c>
      <c r="D5854" s="48">
        <v>20.045625000000001</v>
      </c>
      <c r="E5854" s="49">
        <v>39.441899999999997</v>
      </c>
      <c r="F5854" s="49">
        <v>3.3985000000000001E-2</v>
      </c>
      <c r="G5854" s="49">
        <v>17.5824</v>
      </c>
      <c r="H5854" s="49">
        <v>0.19487299999999999</v>
      </c>
      <c r="I5854" s="49">
        <v>0.24651600000000001</v>
      </c>
      <c r="J5854" s="49">
        <v>42.715699999999998</v>
      </c>
      <c r="K5854" s="49">
        <v>0.24642</v>
      </c>
      <c r="L5854" s="49">
        <v>100.501531</v>
      </c>
      <c r="M5854" s="47"/>
      <c r="N5854" s="50">
        <v>0.99778770476626222</v>
      </c>
      <c r="O5854" s="50">
        <v>6.7974028568562291E-4</v>
      </c>
      <c r="P5854" s="50">
        <v>0.37197561496300924</v>
      </c>
      <c r="Q5854" s="50">
        <v>3.9652984822165427E-3</v>
      </c>
      <c r="R5854" s="50">
        <v>5.2821553743391337E-3</v>
      </c>
      <c r="S5854" s="50">
        <v>1.6109289773584747</v>
      </c>
      <c r="T5854" s="50">
        <v>6.6790381033240845E-3</v>
      </c>
      <c r="U5854" s="50">
        <v>2.9984832911096633</v>
      </c>
      <c r="V5854" s="51">
        <v>81.240871779538367</v>
      </c>
      <c r="X5854" s="49">
        <v>0.212529</v>
      </c>
      <c r="Y5854" s="49">
        <v>47.270800000000001</v>
      </c>
      <c r="Z5854" s="49">
        <v>0.43270500000000001</v>
      </c>
      <c r="AA5854" s="49">
        <v>10.6607</v>
      </c>
      <c r="AB5854" s="49">
        <v>6.0836899999999998</v>
      </c>
      <c r="AC5854" s="49">
        <v>0.181037</v>
      </c>
      <c r="AD5854" s="49">
        <v>5.0533599999999996</v>
      </c>
      <c r="AE5854" s="226"/>
      <c r="AF5854" s="226" t="s">
        <v>435</v>
      </c>
      <c r="AG5854" s="343">
        <v>30</v>
      </c>
      <c r="AH5854" s="343">
        <v>15</v>
      </c>
      <c r="AI5854" s="343"/>
      <c r="AJ5854" s="343"/>
      <c r="AK5854" s="343"/>
      <c r="AL5854" s="343"/>
      <c r="AM5854" s="343"/>
      <c r="AN5854" s="343"/>
      <c r="AO5854" s="343"/>
      <c r="AP5854" s="343"/>
      <c r="AQ5854" s="343"/>
      <c r="AR5854" s="343"/>
      <c r="AS5854" s="343"/>
      <c r="AT5854" s="343"/>
      <c r="AU5854" s="343"/>
      <c r="AV5854" s="343"/>
      <c r="AW5854" s="343"/>
      <c r="AX5854" s="343"/>
      <c r="AY5854" s="343"/>
      <c r="AZ5854" s="343"/>
      <c r="BA5854" s="343"/>
      <c r="BB5854" s="343"/>
      <c r="BC5854" s="343"/>
      <c r="BD5854" s="343"/>
      <c r="BE5854" s="475"/>
      <c r="BF5854" s="475"/>
      <c r="BG5854" s="475"/>
      <c r="BH5854" s="475"/>
      <c r="BI5854" s="475"/>
      <c r="BJ5854" s="475"/>
      <c r="BK5854" s="475"/>
      <c r="BL5854" s="475"/>
      <c r="BM5854" s="475"/>
      <c r="BN5854" s="475"/>
      <c r="BO5854" s="475"/>
      <c r="BP5854" s="306"/>
      <c r="BQ5854" s="496"/>
      <c r="BR5854" s="496"/>
      <c r="BS5854" s="496"/>
      <c r="BT5854" s="496"/>
      <c r="BU5854" s="496"/>
      <c r="BV5854" s="496"/>
    </row>
    <row r="5855" spans="1:74" s="52" customFormat="1" ht="12.75">
      <c r="A5855" s="45">
        <v>2346.9885393806389</v>
      </c>
      <c r="B5855" s="46" t="s">
        <v>416</v>
      </c>
      <c r="C5855" s="47" t="s">
        <v>379</v>
      </c>
      <c r="D5855" s="48">
        <v>25.055624999999999</v>
      </c>
      <c r="E5855" s="49">
        <v>39.559899999999999</v>
      </c>
      <c r="F5855" s="49">
        <v>1.6480000000000002E-2</v>
      </c>
      <c r="G5855" s="49">
        <v>17.3904</v>
      </c>
      <c r="H5855" s="49">
        <v>0.198604</v>
      </c>
      <c r="I5855" s="49">
        <v>0.247331</v>
      </c>
      <c r="J5855" s="49">
        <v>43.0456</v>
      </c>
      <c r="K5855" s="49">
        <v>0.232573</v>
      </c>
      <c r="L5855" s="49">
        <v>100.72830000000002</v>
      </c>
      <c r="M5855" s="47"/>
      <c r="N5855" s="50">
        <v>0.99757821604033459</v>
      </c>
      <c r="O5855" s="50">
        <v>3.2856734183985139E-4</v>
      </c>
      <c r="P5855" s="50">
        <v>0.36673920335660209</v>
      </c>
      <c r="Q5855" s="50">
        <v>4.0283171511311692E-3</v>
      </c>
      <c r="R5855" s="50">
        <v>5.2827014148272055E-3</v>
      </c>
      <c r="S5855" s="50">
        <v>1.6181883981205543</v>
      </c>
      <c r="T5855" s="50">
        <v>6.2836026510249155E-3</v>
      </c>
      <c r="U5855" s="50">
        <v>2.9995408871428717</v>
      </c>
      <c r="V5855" s="51">
        <v>81.523799503635303</v>
      </c>
      <c r="X5855" s="49">
        <v>0.21229500000000001</v>
      </c>
      <c r="Y5855" s="49">
        <v>98.775499999999994</v>
      </c>
      <c r="Z5855" s="49">
        <v>0.43546099999999999</v>
      </c>
      <c r="AA5855" s="49">
        <v>10.4754</v>
      </c>
      <c r="AB5855" s="49">
        <v>5.9600999999999997</v>
      </c>
      <c r="AC5855" s="49">
        <v>0.18013399999999999</v>
      </c>
      <c r="AD5855" s="49">
        <v>5.1433</v>
      </c>
      <c r="AE5855" s="226"/>
      <c r="AF5855" s="226" t="s">
        <v>435</v>
      </c>
      <c r="AG5855" s="343">
        <v>30</v>
      </c>
      <c r="AH5855" s="343">
        <v>15</v>
      </c>
      <c r="AI5855" s="343"/>
      <c r="AJ5855" s="343"/>
      <c r="AK5855" s="343"/>
      <c r="AL5855" s="343"/>
      <c r="AM5855" s="343"/>
      <c r="AN5855" s="343"/>
      <c r="AO5855" s="343"/>
      <c r="AP5855" s="343"/>
      <c r="AQ5855" s="343"/>
      <c r="AR5855" s="343"/>
      <c r="AS5855" s="343"/>
      <c r="AT5855" s="343"/>
      <c r="AU5855" s="343"/>
      <c r="AV5855" s="343"/>
      <c r="AW5855" s="343"/>
      <c r="AX5855" s="343"/>
      <c r="AY5855" s="343"/>
      <c r="AZ5855" s="343"/>
      <c r="BA5855" s="343"/>
      <c r="BB5855" s="343"/>
      <c r="BC5855" s="343"/>
      <c r="BD5855" s="343"/>
      <c r="BE5855" s="475"/>
      <c r="BF5855" s="475"/>
      <c r="BG5855" s="475"/>
      <c r="BH5855" s="475"/>
      <c r="BI5855" s="475"/>
      <c r="BJ5855" s="475"/>
      <c r="BK5855" s="475"/>
      <c r="BL5855" s="475"/>
      <c r="BM5855" s="475"/>
      <c r="BN5855" s="475"/>
      <c r="BO5855" s="475"/>
      <c r="BP5855" s="306"/>
      <c r="BQ5855" s="496"/>
      <c r="BR5855" s="496"/>
      <c r="BS5855" s="496"/>
      <c r="BT5855" s="496"/>
      <c r="BU5855" s="496"/>
      <c r="BV5855" s="496"/>
    </row>
    <row r="5856" spans="1:74" s="52" customFormat="1" ht="12.75">
      <c r="A5856" s="45">
        <v>2346.9885393806389</v>
      </c>
      <c r="B5856" s="46" t="s">
        <v>416</v>
      </c>
      <c r="C5856" s="47" t="s">
        <v>379</v>
      </c>
      <c r="D5856" s="48">
        <v>30.065624999999997</v>
      </c>
      <c r="E5856" s="49">
        <v>39.540199999999999</v>
      </c>
      <c r="F5856" s="49">
        <v>3.3328000000000003E-2</v>
      </c>
      <c r="G5856" s="49">
        <v>16.918399999999998</v>
      </c>
      <c r="H5856" s="49">
        <v>0.19767000000000001</v>
      </c>
      <c r="I5856" s="49">
        <v>0.245446</v>
      </c>
      <c r="J5856" s="49">
        <v>43.085000000000001</v>
      </c>
      <c r="K5856" s="49">
        <v>0.24222299999999999</v>
      </c>
      <c r="L5856" s="49">
        <v>100.29787199999998</v>
      </c>
      <c r="M5856" s="47"/>
      <c r="N5856" s="50">
        <v>0.9991842530988756</v>
      </c>
      <c r="O5856" s="50">
        <v>6.6587297186157827E-4</v>
      </c>
      <c r="P5856" s="50">
        <v>0.35753783174077691</v>
      </c>
      <c r="Q5856" s="50">
        <v>4.0178283051019439E-3</v>
      </c>
      <c r="R5856" s="50">
        <v>5.253496139068831E-3</v>
      </c>
      <c r="S5856" s="50">
        <v>1.62308536629281</v>
      </c>
      <c r="T5856" s="50">
        <v>6.5581258347447496E-3</v>
      </c>
      <c r="U5856" s="50">
        <v>2.9973631832412937</v>
      </c>
      <c r="V5856" s="51">
        <v>81.948215486128333</v>
      </c>
      <c r="X5856" s="49">
        <v>0.21226300000000001</v>
      </c>
      <c r="Y5856" s="49">
        <v>47.397199999999998</v>
      </c>
      <c r="Z5856" s="49">
        <v>0.44135099999999999</v>
      </c>
      <c r="AA5856" s="49">
        <v>10.682499999999999</v>
      </c>
      <c r="AB5856" s="49">
        <v>5.9902699999999998</v>
      </c>
      <c r="AC5856" s="49">
        <v>0.17976800000000001</v>
      </c>
      <c r="AD5856" s="49">
        <v>4.9977299999999998</v>
      </c>
      <c r="AE5856" s="226"/>
      <c r="AF5856" s="226" t="s">
        <v>435</v>
      </c>
      <c r="AG5856" s="343">
        <v>30</v>
      </c>
      <c r="AH5856" s="343">
        <v>15</v>
      </c>
      <c r="AI5856" s="343"/>
      <c r="AJ5856" s="343"/>
      <c r="AK5856" s="343"/>
      <c r="AL5856" s="343"/>
      <c r="AM5856" s="343"/>
      <c r="AN5856" s="343"/>
      <c r="AO5856" s="343"/>
      <c r="AP5856" s="343"/>
      <c r="AQ5856" s="343"/>
      <c r="AR5856" s="343"/>
      <c r="AS5856" s="343"/>
      <c r="AT5856" s="343"/>
      <c r="AU5856" s="343"/>
      <c r="AV5856" s="343"/>
      <c r="AW5856" s="343"/>
      <c r="AX5856" s="343"/>
      <c r="AY5856" s="343"/>
      <c r="AZ5856" s="343"/>
      <c r="BA5856" s="343"/>
      <c r="BB5856" s="343"/>
      <c r="BC5856" s="343"/>
      <c r="BD5856" s="343"/>
      <c r="BE5856" s="475"/>
      <c r="BF5856" s="475"/>
      <c r="BG5856" s="475"/>
      <c r="BH5856" s="475"/>
      <c r="BI5856" s="475"/>
      <c r="BJ5856" s="475"/>
      <c r="BK5856" s="475"/>
      <c r="BL5856" s="475"/>
      <c r="BM5856" s="475"/>
      <c r="BN5856" s="475"/>
      <c r="BO5856" s="475"/>
      <c r="BP5856" s="306"/>
      <c r="BQ5856" s="496"/>
      <c r="BR5856" s="496"/>
      <c r="BS5856" s="496"/>
      <c r="BT5856" s="496"/>
      <c r="BU5856" s="496"/>
      <c r="BV5856" s="496"/>
    </row>
    <row r="5857" spans="1:74" s="52" customFormat="1" ht="12.75">
      <c r="A5857" s="45">
        <v>2346.9885393806389</v>
      </c>
      <c r="B5857" s="46" t="s">
        <v>416</v>
      </c>
      <c r="C5857" s="47" t="s">
        <v>379</v>
      </c>
      <c r="D5857" s="48">
        <v>35.075624999999995</v>
      </c>
      <c r="E5857" s="49">
        <v>39.673900000000003</v>
      </c>
      <c r="F5857" s="49">
        <v>5.3476999999999997E-2</v>
      </c>
      <c r="G5857" s="49">
        <v>16.761099999999999</v>
      </c>
      <c r="H5857" s="49">
        <v>0.26725700000000002</v>
      </c>
      <c r="I5857" s="49">
        <v>0.232739</v>
      </c>
      <c r="J5857" s="49">
        <v>43.317799999999998</v>
      </c>
      <c r="K5857" s="49">
        <v>0.25810100000000002</v>
      </c>
      <c r="L5857" s="49">
        <v>100.60640500000001</v>
      </c>
      <c r="M5857" s="47"/>
      <c r="N5857" s="50">
        <v>0.99867871788044116</v>
      </c>
      <c r="O5857" s="50">
        <v>1.0642982587273397E-3</v>
      </c>
      <c r="P5857" s="50">
        <v>0.35284129868461855</v>
      </c>
      <c r="Q5857" s="50">
        <v>5.4112036912829691E-3</v>
      </c>
      <c r="R5857" s="50">
        <v>4.9622175902983828E-3</v>
      </c>
      <c r="S5857" s="50">
        <v>1.6255331778999385</v>
      </c>
      <c r="T5857" s="50">
        <v>6.9609455298346948E-3</v>
      </c>
      <c r="U5857" s="50">
        <v>2.9966988015574625</v>
      </c>
      <c r="V5857" s="51">
        <v>82.165090438602917</v>
      </c>
      <c r="X5857" s="49">
        <v>0.211896</v>
      </c>
      <c r="Y5857" s="49">
        <v>29.6751</v>
      </c>
      <c r="Z5857" s="49">
        <v>0.44403199999999998</v>
      </c>
      <c r="AA5857" s="49">
        <v>7.9194899999999997</v>
      </c>
      <c r="AB5857" s="49">
        <v>6.4062700000000001</v>
      </c>
      <c r="AC5857" s="49">
        <v>0.17922299999999999</v>
      </c>
      <c r="AD5857" s="49">
        <v>4.7274000000000003</v>
      </c>
      <c r="AE5857" s="226"/>
      <c r="AF5857" s="226" t="s">
        <v>435</v>
      </c>
      <c r="AG5857" s="343">
        <v>30</v>
      </c>
      <c r="AH5857" s="343">
        <v>15</v>
      </c>
      <c r="AI5857" s="343"/>
      <c r="AJ5857" s="343"/>
      <c r="AK5857" s="343"/>
      <c r="AL5857" s="343"/>
      <c r="AM5857" s="343"/>
      <c r="AN5857" s="343"/>
      <c r="AO5857" s="343"/>
      <c r="AP5857" s="343"/>
      <c r="AQ5857" s="343"/>
      <c r="AR5857" s="343"/>
      <c r="AS5857" s="343"/>
      <c r="AT5857" s="343"/>
      <c r="AU5857" s="343"/>
      <c r="AV5857" s="343"/>
      <c r="AW5857" s="343"/>
      <c r="AX5857" s="343"/>
      <c r="AY5857" s="343"/>
      <c r="AZ5857" s="343"/>
      <c r="BA5857" s="343"/>
      <c r="BB5857" s="343"/>
      <c r="BC5857" s="343"/>
      <c r="BD5857" s="343"/>
      <c r="BE5857" s="475"/>
      <c r="BF5857" s="475"/>
      <c r="BG5857" s="475"/>
      <c r="BH5857" s="475"/>
      <c r="BI5857" s="475"/>
      <c r="BJ5857" s="475"/>
      <c r="BK5857" s="475"/>
      <c r="BL5857" s="475"/>
      <c r="BM5857" s="475"/>
      <c r="BN5857" s="475"/>
      <c r="BO5857" s="475"/>
      <c r="BP5857" s="306"/>
      <c r="BQ5857" s="496"/>
      <c r="BR5857" s="496"/>
      <c r="BS5857" s="496"/>
      <c r="BT5857" s="496"/>
      <c r="BU5857" s="496"/>
      <c r="BV5857" s="496"/>
    </row>
    <row r="5858" spans="1:74" s="52" customFormat="1" ht="12.75">
      <c r="A5858" s="45">
        <v>2346.9885393806389</v>
      </c>
      <c r="B5858" s="46" t="s">
        <v>416</v>
      </c>
      <c r="C5858" s="47" t="s">
        <v>379</v>
      </c>
      <c r="D5858" s="48">
        <v>40.085624999999993</v>
      </c>
      <c r="E5858" s="49">
        <v>39.673000000000002</v>
      </c>
      <c r="F5858" s="49">
        <v>4.4188999999999999E-2</v>
      </c>
      <c r="G5858" s="49">
        <v>16.428100000000001</v>
      </c>
      <c r="H5858" s="49">
        <v>0.27210299999999998</v>
      </c>
      <c r="I5858" s="49">
        <v>0.23782900000000001</v>
      </c>
      <c r="J5858" s="49">
        <v>43.683100000000003</v>
      </c>
      <c r="K5858" s="49">
        <v>0.247252</v>
      </c>
      <c r="L5858" s="49">
        <v>100.60781500000002</v>
      </c>
      <c r="M5858" s="47"/>
      <c r="N5858" s="50">
        <v>0.99759585728033529</v>
      </c>
      <c r="O5858" s="50">
        <v>8.7851500440020011E-4</v>
      </c>
      <c r="P5858" s="50">
        <v>0.34546410282251239</v>
      </c>
      <c r="Q5858" s="50">
        <v>5.5034727075808807E-3</v>
      </c>
      <c r="R5858" s="50">
        <v>5.065357984640426E-3</v>
      </c>
      <c r="S5858" s="50">
        <v>1.6375010647205932</v>
      </c>
      <c r="T5858" s="50">
        <v>6.6612702796095226E-3</v>
      </c>
      <c r="U5858" s="50">
        <v>2.9993287981034031</v>
      </c>
      <c r="V5858" s="51">
        <v>82.578407907661713</v>
      </c>
      <c r="X5858" s="49">
        <v>0.21190899999999999</v>
      </c>
      <c r="Y5858" s="49">
        <v>36.049399999999999</v>
      </c>
      <c r="Z5858" s="49">
        <v>0.44792900000000002</v>
      </c>
      <c r="AA5858" s="49">
        <v>7.8895600000000004</v>
      </c>
      <c r="AB5858" s="49">
        <v>6.12791</v>
      </c>
      <c r="AC5858" s="49">
        <v>0.17822199999999999</v>
      </c>
      <c r="AD5858" s="49">
        <v>4.8912399999999998</v>
      </c>
      <c r="AE5858" s="226"/>
      <c r="AF5858" s="226" t="s">
        <v>435</v>
      </c>
      <c r="AG5858" s="343">
        <v>30</v>
      </c>
      <c r="AH5858" s="343">
        <v>15</v>
      </c>
      <c r="AI5858" s="343"/>
      <c r="AJ5858" s="343"/>
      <c r="AK5858" s="343"/>
      <c r="AL5858" s="343"/>
      <c r="AM5858" s="343"/>
      <c r="AN5858" s="343"/>
      <c r="AO5858" s="343"/>
      <c r="AP5858" s="343"/>
      <c r="AQ5858" s="343"/>
      <c r="AR5858" s="343"/>
      <c r="AS5858" s="343"/>
      <c r="AT5858" s="343"/>
      <c r="AU5858" s="343"/>
      <c r="AV5858" s="343"/>
      <c r="AW5858" s="343"/>
      <c r="AX5858" s="343"/>
      <c r="AY5858" s="343"/>
      <c r="AZ5858" s="343"/>
      <c r="BA5858" s="343"/>
      <c r="BB5858" s="343"/>
      <c r="BC5858" s="343"/>
      <c r="BD5858" s="343"/>
      <c r="BE5858" s="475"/>
      <c r="BF5858" s="475"/>
      <c r="BG5858" s="475"/>
      <c r="BH5858" s="475"/>
      <c r="BI5858" s="475"/>
      <c r="BJ5858" s="475"/>
      <c r="BK5858" s="475"/>
      <c r="BL5858" s="475"/>
      <c r="BM5858" s="475"/>
      <c r="BN5858" s="475"/>
      <c r="BO5858" s="475"/>
      <c r="BP5858" s="306"/>
      <c r="BQ5858" s="496"/>
      <c r="BR5858" s="496"/>
      <c r="BS5858" s="496"/>
      <c r="BT5858" s="496"/>
      <c r="BU5858" s="496"/>
      <c r="BV5858" s="496"/>
    </row>
    <row r="5859" spans="1:74" s="52" customFormat="1" ht="12.75">
      <c r="A5859" s="45">
        <v>2346.9885393806389</v>
      </c>
      <c r="B5859" s="46" t="s">
        <v>416</v>
      </c>
      <c r="C5859" s="47" t="s">
        <v>379</v>
      </c>
      <c r="D5859" s="48">
        <v>45.095624999999991</v>
      </c>
      <c r="E5859" s="49">
        <v>39.871899999999997</v>
      </c>
      <c r="F5859" s="49">
        <v>4.2300999999999998E-2</v>
      </c>
      <c r="G5859" s="49">
        <v>16.111000000000001</v>
      </c>
      <c r="H5859" s="49">
        <v>0.314938</v>
      </c>
      <c r="I5859" s="49">
        <v>0.24021799999999999</v>
      </c>
      <c r="J5859" s="49">
        <v>43.991900000000001</v>
      </c>
      <c r="K5859" s="49">
        <v>0.24535100000000001</v>
      </c>
      <c r="L5859" s="49">
        <v>100.852975</v>
      </c>
      <c r="M5859" s="47"/>
      <c r="N5859" s="50">
        <v>0.99839638661706753</v>
      </c>
      <c r="O5859" s="50">
        <v>8.3745623142048617E-4</v>
      </c>
      <c r="P5859" s="50">
        <v>0.33737629205325359</v>
      </c>
      <c r="Q5859" s="50">
        <v>6.3431506599401022E-3</v>
      </c>
      <c r="R5859" s="50">
        <v>5.0948025225559081E-3</v>
      </c>
      <c r="S5859" s="50">
        <v>1.6421670513699738</v>
      </c>
      <c r="T5859" s="50">
        <v>6.5823587590454809E-3</v>
      </c>
      <c r="U5859" s="50">
        <v>2.9978412324488684</v>
      </c>
      <c r="V5859" s="51">
        <v>82.956862592873165</v>
      </c>
      <c r="X5859" s="49">
        <v>0.21140900000000001</v>
      </c>
      <c r="Y5859" s="49">
        <v>37.619100000000003</v>
      </c>
      <c r="Z5859" s="49">
        <v>0.45300000000000001</v>
      </c>
      <c r="AA5859" s="49">
        <v>6.90733</v>
      </c>
      <c r="AB5859" s="49">
        <v>6.1602600000000001</v>
      </c>
      <c r="AC5859" s="49">
        <v>0.17746300000000001</v>
      </c>
      <c r="AD5859" s="49">
        <v>4.9342199999999998</v>
      </c>
      <c r="AE5859" s="226"/>
      <c r="AF5859" s="226" t="s">
        <v>435</v>
      </c>
      <c r="AG5859" s="343">
        <v>30</v>
      </c>
      <c r="AH5859" s="343">
        <v>15</v>
      </c>
      <c r="AI5859" s="343"/>
      <c r="AJ5859" s="343"/>
      <c r="AK5859" s="343"/>
      <c r="AL5859" s="343"/>
      <c r="AM5859" s="343"/>
      <c r="AN5859" s="343"/>
      <c r="AO5859" s="343"/>
      <c r="AP5859" s="343"/>
      <c r="AQ5859" s="343"/>
      <c r="AR5859" s="343"/>
      <c r="AS5859" s="343"/>
      <c r="AT5859" s="343"/>
      <c r="AU5859" s="343"/>
      <c r="AV5859" s="343"/>
      <c r="AW5859" s="343"/>
      <c r="AX5859" s="343"/>
      <c r="AY5859" s="343"/>
      <c r="AZ5859" s="343"/>
      <c r="BA5859" s="343"/>
      <c r="BB5859" s="343"/>
      <c r="BC5859" s="343"/>
      <c r="BD5859" s="343"/>
      <c r="BE5859" s="475"/>
      <c r="BF5859" s="475"/>
      <c r="BG5859" s="475"/>
      <c r="BH5859" s="475"/>
      <c r="BI5859" s="475"/>
      <c r="BJ5859" s="475"/>
      <c r="BK5859" s="475"/>
      <c r="BL5859" s="475"/>
      <c r="BM5859" s="475"/>
      <c r="BN5859" s="475"/>
      <c r="BO5859" s="475"/>
      <c r="BP5859" s="306"/>
      <c r="BQ5859" s="496"/>
      <c r="BR5859" s="496"/>
      <c r="BS5859" s="496"/>
      <c r="BT5859" s="496"/>
      <c r="BU5859" s="496"/>
      <c r="BV5859" s="496"/>
    </row>
    <row r="5860" spans="1:74" s="52" customFormat="1" ht="12.75">
      <c r="A5860" s="45">
        <v>2346.9885393806389</v>
      </c>
      <c r="B5860" s="46" t="s">
        <v>416</v>
      </c>
      <c r="C5860" s="47" t="s">
        <v>379</v>
      </c>
      <c r="D5860" s="48">
        <v>50.105624999999989</v>
      </c>
      <c r="E5860" s="49">
        <v>39.888599999999997</v>
      </c>
      <c r="F5860" s="49">
        <v>3.2518999999999999E-2</v>
      </c>
      <c r="G5860" s="49">
        <v>15.986000000000001</v>
      </c>
      <c r="H5860" s="49">
        <v>0.288908</v>
      </c>
      <c r="I5860" s="49">
        <v>0.223215</v>
      </c>
      <c r="J5860" s="49">
        <v>44.1875</v>
      </c>
      <c r="K5860" s="49">
        <v>0.21954799999999999</v>
      </c>
      <c r="L5860" s="49">
        <v>100.84603300000001</v>
      </c>
      <c r="M5860" s="47"/>
      <c r="N5860" s="50">
        <v>0.9983206651008808</v>
      </c>
      <c r="O5860" s="50">
        <v>6.4347823855327789E-4</v>
      </c>
      <c r="P5860" s="50">
        <v>0.33459316871957823</v>
      </c>
      <c r="Q5860" s="50">
        <v>5.8160044138031572E-3</v>
      </c>
      <c r="R5860" s="50">
        <v>4.7318436063663151E-3</v>
      </c>
      <c r="S5860" s="50">
        <v>1.648652949612508</v>
      </c>
      <c r="T5860" s="50">
        <v>5.8871947127702362E-3</v>
      </c>
      <c r="U5860" s="50">
        <v>2.9992276624103109</v>
      </c>
      <c r="V5860" s="51">
        <v>83.129014315128387</v>
      </c>
      <c r="X5860" s="49">
        <v>0.21145900000000001</v>
      </c>
      <c r="Y5860" s="49">
        <v>50.043599999999998</v>
      </c>
      <c r="Z5860" s="49">
        <v>0.45497799999999999</v>
      </c>
      <c r="AA5860" s="49">
        <v>7.4828599999999996</v>
      </c>
      <c r="AB5860" s="49">
        <v>6.4727899999999998</v>
      </c>
      <c r="AC5860" s="49">
        <v>0.17700099999999999</v>
      </c>
      <c r="AD5860" s="49">
        <v>5.5389099999999996</v>
      </c>
      <c r="AE5860" s="226"/>
      <c r="AF5860" s="226" t="s">
        <v>435</v>
      </c>
      <c r="AG5860" s="343">
        <v>30</v>
      </c>
      <c r="AH5860" s="343">
        <v>15</v>
      </c>
      <c r="AI5860" s="343"/>
      <c r="AJ5860" s="343"/>
      <c r="AK5860" s="343"/>
      <c r="AL5860" s="343"/>
      <c r="AM5860" s="343"/>
      <c r="AN5860" s="343"/>
      <c r="AO5860" s="343"/>
      <c r="AP5860" s="343"/>
      <c r="AQ5860" s="343"/>
      <c r="AR5860" s="343"/>
      <c r="AS5860" s="343"/>
      <c r="AT5860" s="343"/>
      <c r="AU5860" s="343"/>
      <c r="AV5860" s="343"/>
      <c r="AW5860" s="343"/>
      <c r="AX5860" s="343"/>
      <c r="AY5860" s="343"/>
      <c r="AZ5860" s="343"/>
      <c r="BA5860" s="343"/>
      <c r="BB5860" s="343"/>
      <c r="BC5860" s="343"/>
      <c r="BD5860" s="343"/>
      <c r="BE5860" s="475"/>
      <c r="BF5860" s="475"/>
      <c r="BG5860" s="475"/>
      <c r="BH5860" s="475"/>
      <c r="BI5860" s="475"/>
      <c r="BJ5860" s="475"/>
      <c r="BK5860" s="475"/>
      <c r="BL5860" s="475"/>
      <c r="BM5860" s="475"/>
      <c r="BN5860" s="475"/>
      <c r="BO5860" s="475"/>
      <c r="BP5860" s="306"/>
      <c r="BQ5860" s="496"/>
      <c r="BR5860" s="496"/>
      <c r="BS5860" s="496"/>
      <c r="BT5860" s="496"/>
      <c r="BU5860" s="496"/>
      <c r="BV5860" s="496"/>
    </row>
    <row r="5861" spans="1:74" s="52" customFormat="1" ht="12.75">
      <c r="A5861" s="45">
        <v>2346.9885393806389</v>
      </c>
      <c r="B5861" s="46" t="s">
        <v>416</v>
      </c>
      <c r="C5861" s="47" t="s">
        <v>379</v>
      </c>
      <c r="D5861" s="48">
        <v>55.115624999999987</v>
      </c>
      <c r="E5861" s="49">
        <v>40.097900000000003</v>
      </c>
      <c r="F5861" s="49">
        <v>4.4086E-2</v>
      </c>
      <c r="G5861" s="49">
        <v>15.754300000000001</v>
      </c>
      <c r="H5861" s="49">
        <v>0.325681</v>
      </c>
      <c r="I5861" s="49">
        <v>0.240068</v>
      </c>
      <c r="J5861" s="49">
        <v>44.244799999999998</v>
      </c>
      <c r="K5861" s="49">
        <v>0.230574</v>
      </c>
      <c r="L5861" s="49">
        <v>100.96153200000002</v>
      </c>
      <c r="M5861" s="47"/>
      <c r="N5861" s="50">
        <v>1.0009983222292016</v>
      </c>
      <c r="O5861" s="50">
        <v>8.7013739346140169E-4</v>
      </c>
      <c r="P5861" s="50">
        <v>0.32890223629418036</v>
      </c>
      <c r="Q5861" s="50">
        <v>6.5395525860951842E-3</v>
      </c>
      <c r="R5861" s="50">
        <v>5.0761182986496815E-3</v>
      </c>
      <c r="S5861" s="50">
        <v>1.6465787374500014</v>
      </c>
      <c r="T5861" s="50">
        <v>6.1670817068647356E-3</v>
      </c>
      <c r="U5861" s="50">
        <v>2.9958419249669284</v>
      </c>
      <c r="V5861" s="51">
        <v>83.350776815086036</v>
      </c>
      <c r="X5861" s="49">
        <v>0.210845</v>
      </c>
      <c r="Y5861" s="49">
        <v>36.926600000000001</v>
      </c>
      <c r="Z5861" s="49">
        <v>0.458424</v>
      </c>
      <c r="AA5861" s="49">
        <v>6.7611499999999998</v>
      </c>
      <c r="AB5861" s="49">
        <v>6.0920399999999999</v>
      </c>
      <c r="AC5861" s="49">
        <v>0.176756</v>
      </c>
      <c r="AD5861" s="49">
        <v>5.2374499999999999</v>
      </c>
      <c r="AE5861" s="226"/>
      <c r="AF5861" s="226" t="s">
        <v>435</v>
      </c>
      <c r="AG5861" s="343">
        <v>30</v>
      </c>
      <c r="AH5861" s="343">
        <v>15</v>
      </c>
      <c r="AI5861" s="343"/>
      <c r="AJ5861" s="343"/>
      <c r="AK5861" s="343"/>
      <c r="AL5861" s="343"/>
      <c r="AM5861" s="343"/>
      <c r="AN5861" s="343"/>
      <c r="AO5861" s="343"/>
      <c r="AP5861" s="343"/>
      <c r="AQ5861" s="343"/>
      <c r="AR5861" s="343"/>
      <c r="AS5861" s="343"/>
      <c r="AT5861" s="343"/>
      <c r="AU5861" s="343"/>
      <c r="AV5861" s="343"/>
      <c r="AW5861" s="343"/>
      <c r="AX5861" s="343"/>
      <c r="AY5861" s="343"/>
      <c r="AZ5861" s="343"/>
      <c r="BA5861" s="343"/>
      <c r="BB5861" s="343"/>
      <c r="BC5861" s="343"/>
      <c r="BD5861" s="343"/>
      <c r="BE5861" s="475"/>
      <c r="BF5861" s="475"/>
      <c r="BG5861" s="475"/>
      <c r="BH5861" s="475"/>
      <c r="BI5861" s="475"/>
      <c r="BJ5861" s="475"/>
      <c r="BK5861" s="475"/>
      <c r="BL5861" s="475"/>
      <c r="BM5861" s="475"/>
      <c r="BN5861" s="475"/>
      <c r="BO5861" s="475"/>
      <c r="BP5861" s="306"/>
      <c r="BQ5861" s="496"/>
      <c r="BR5861" s="496"/>
      <c r="BS5861" s="496"/>
      <c r="BT5861" s="496"/>
      <c r="BU5861" s="496"/>
      <c r="BV5861" s="496"/>
    </row>
    <row r="5862" spans="1:74" s="52" customFormat="1" ht="12.75">
      <c r="A5862" s="45">
        <v>2346.9885393806389</v>
      </c>
      <c r="B5862" s="46" t="s">
        <v>416</v>
      </c>
      <c r="C5862" s="47" t="s">
        <v>379</v>
      </c>
      <c r="D5862" s="48">
        <v>60.125624999999985</v>
      </c>
      <c r="E5862" s="49">
        <v>40.0259</v>
      </c>
      <c r="F5862" s="49">
        <v>3.4334000000000003E-2</v>
      </c>
      <c r="G5862" s="49">
        <v>15.653499999999999</v>
      </c>
      <c r="H5862" s="49">
        <v>0.29275499999999999</v>
      </c>
      <c r="I5862" s="49">
        <v>0.240873</v>
      </c>
      <c r="J5862" s="49">
        <v>44.3125</v>
      </c>
      <c r="K5862" s="49">
        <v>0.25870700000000002</v>
      </c>
      <c r="L5862" s="49">
        <v>100.852496</v>
      </c>
      <c r="M5862" s="47"/>
      <c r="N5862" s="50">
        <v>0.99989671934639801</v>
      </c>
      <c r="O5862" s="50">
        <v>6.7813140163051325E-4</v>
      </c>
      <c r="P5862" s="50">
        <v>0.32702540264852742</v>
      </c>
      <c r="Q5862" s="50">
        <v>5.8825042690691621E-3</v>
      </c>
      <c r="R5862" s="50">
        <v>5.0966862376585981E-3</v>
      </c>
      <c r="S5862" s="50">
        <v>1.6502465578144618</v>
      </c>
      <c r="T5862" s="50">
        <v>6.9243636011286159E-3</v>
      </c>
      <c r="U5862" s="50">
        <v>2.9967492494960295</v>
      </c>
      <c r="V5862" s="51">
        <v>83.460777819761702</v>
      </c>
      <c r="X5862" s="49">
        <v>0.21112400000000001</v>
      </c>
      <c r="Y5862" s="49">
        <v>45.703899999999997</v>
      </c>
      <c r="Z5862" s="49">
        <v>0.45996399999999998</v>
      </c>
      <c r="AA5862" s="49">
        <v>7.53193</v>
      </c>
      <c r="AB5862" s="49">
        <v>5.8952900000000001</v>
      </c>
      <c r="AC5862" s="49">
        <v>0.176621</v>
      </c>
      <c r="AD5862" s="49">
        <v>4.6945600000000001</v>
      </c>
      <c r="AE5862" s="226"/>
      <c r="AF5862" s="226" t="s">
        <v>435</v>
      </c>
      <c r="AG5862" s="343">
        <v>30</v>
      </c>
      <c r="AH5862" s="343">
        <v>15</v>
      </c>
      <c r="AI5862" s="343"/>
      <c r="AJ5862" s="343"/>
      <c r="AK5862" s="343"/>
      <c r="AL5862" s="343"/>
      <c r="AM5862" s="343"/>
      <c r="AN5862" s="343"/>
      <c r="AO5862" s="343"/>
      <c r="AP5862" s="343"/>
      <c r="AQ5862" s="343"/>
      <c r="AR5862" s="343"/>
      <c r="AS5862" s="343"/>
      <c r="AT5862" s="343"/>
      <c r="AU5862" s="343"/>
      <c r="AV5862" s="343"/>
      <c r="AW5862" s="343"/>
      <c r="AX5862" s="343"/>
      <c r="AY5862" s="343"/>
      <c r="AZ5862" s="343"/>
      <c r="BA5862" s="343"/>
      <c r="BB5862" s="343"/>
      <c r="BC5862" s="343"/>
      <c r="BD5862" s="343"/>
      <c r="BE5862" s="475"/>
      <c r="BF5862" s="475"/>
      <c r="BG5862" s="475"/>
      <c r="BH5862" s="475"/>
      <c r="BI5862" s="475"/>
      <c r="BJ5862" s="475"/>
      <c r="BK5862" s="475"/>
      <c r="BL5862" s="475"/>
      <c r="BM5862" s="475"/>
      <c r="BN5862" s="475"/>
      <c r="BO5862" s="475"/>
      <c r="BP5862" s="306"/>
      <c r="BQ5862" s="496"/>
      <c r="BR5862" s="496"/>
      <c r="BS5862" s="496"/>
      <c r="BT5862" s="496"/>
      <c r="BU5862" s="496"/>
      <c r="BV5862" s="496"/>
    </row>
    <row r="5863" spans="1:74" s="52" customFormat="1" ht="12.75">
      <c r="A5863" s="45">
        <v>2346.9885393806389</v>
      </c>
      <c r="B5863" s="46" t="s">
        <v>416</v>
      </c>
      <c r="C5863" s="47" t="s">
        <v>379</v>
      </c>
      <c r="D5863" s="48">
        <v>65.13562499999999</v>
      </c>
      <c r="E5863" s="49">
        <v>39.896799999999999</v>
      </c>
      <c r="F5863" s="49">
        <v>3.6086E-2</v>
      </c>
      <c r="G5863" s="49">
        <v>15.6517</v>
      </c>
      <c r="H5863" s="49">
        <v>0.28127000000000002</v>
      </c>
      <c r="I5863" s="49">
        <v>0.19775400000000001</v>
      </c>
      <c r="J5863" s="49">
        <v>44.039400000000001</v>
      </c>
      <c r="K5863" s="49">
        <v>0.26708999999999999</v>
      </c>
      <c r="L5863" s="49">
        <v>100.41705499999999</v>
      </c>
      <c r="M5863" s="47"/>
      <c r="N5863" s="50">
        <v>1.0007553596846761</v>
      </c>
      <c r="O5863" s="50">
        <v>7.156555125395987E-4</v>
      </c>
      <c r="P5863" s="50">
        <v>0.328327583405566</v>
      </c>
      <c r="Q5863" s="50">
        <v>5.6748863266601899E-3</v>
      </c>
      <c r="R5863" s="50">
        <v>4.2014662290372371E-3</v>
      </c>
      <c r="S5863" s="50">
        <v>1.646795987139521</v>
      </c>
      <c r="T5863" s="50">
        <v>7.1780278102065581E-3</v>
      </c>
      <c r="U5863" s="50">
        <v>2.9950370871688863</v>
      </c>
      <c r="V5863" s="51">
        <v>83.376858627890527</v>
      </c>
      <c r="X5863" s="49">
        <v>0.21129800000000001</v>
      </c>
      <c r="Y5863" s="49">
        <v>44.3187</v>
      </c>
      <c r="Z5863" s="49">
        <v>0.459401</v>
      </c>
      <c r="AA5863" s="49">
        <v>7.7664</v>
      </c>
      <c r="AB5863" s="49">
        <v>7.3182299999999998</v>
      </c>
      <c r="AC5863" s="49">
        <v>0.17713899999999999</v>
      </c>
      <c r="AD5863" s="49">
        <v>4.6117800000000004</v>
      </c>
      <c r="AE5863" s="226"/>
      <c r="AF5863" s="226" t="s">
        <v>435</v>
      </c>
      <c r="AG5863" s="343">
        <v>30</v>
      </c>
      <c r="AH5863" s="343">
        <v>15</v>
      </c>
      <c r="AI5863" s="343"/>
      <c r="AJ5863" s="343"/>
      <c r="AK5863" s="343"/>
      <c r="AL5863" s="343"/>
      <c r="AM5863" s="343"/>
      <c r="AN5863" s="343"/>
      <c r="AO5863" s="343"/>
      <c r="AP5863" s="343"/>
      <c r="AQ5863" s="343"/>
      <c r="AR5863" s="343"/>
      <c r="AS5863" s="343"/>
      <c r="AT5863" s="343"/>
      <c r="AU5863" s="343"/>
      <c r="AV5863" s="343"/>
      <c r="AW5863" s="343"/>
      <c r="AX5863" s="343"/>
      <c r="AY5863" s="343"/>
      <c r="AZ5863" s="343"/>
      <c r="BA5863" s="343"/>
      <c r="BB5863" s="343"/>
      <c r="BC5863" s="343"/>
      <c r="BD5863" s="343"/>
      <c r="BE5863" s="475"/>
      <c r="BF5863" s="475"/>
      <c r="BG5863" s="475"/>
      <c r="BH5863" s="475"/>
      <c r="BI5863" s="475"/>
      <c r="BJ5863" s="475"/>
      <c r="BK5863" s="475"/>
      <c r="BL5863" s="475"/>
      <c r="BM5863" s="475"/>
      <c r="BN5863" s="475"/>
      <c r="BO5863" s="475"/>
      <c r="BP5863" s="306"/>
      <c r="BQ5863" s="496"/>
      <c r="BR5863" s="496"/>
      <c r="BS5863" s="496"/>
      <c r="BT5863" s="496"/>
      <c r="BU5863" s="496"/>
      <c r="BV5863" s="496"/>
    </row>
    <row r="5864" spans="1:74" s="52" customFormat="1" ht="12.75">
      <c r="A5864" s="45">
        <v>2346.9885393806389</v>
      </c>
      <c r="B5864" s="46" t="s">
        <v>416</v>
      </c>
      <c r="C5864" s="47" t="s">
        <v>379</v>
      </c>
      <c r="D5864" s="48">
        <v>70.145624999999995</v>
      </c>
      <c r="E5864" s="49">
        <v>39.858600000000003</v>
      </c>
      <c r="F5864" s="49">
        <v>4.1548000000000002E-2</v>
      </c>
      <c r="G5864" s="49">
        <v>15.590299999999999</v>
      </c>
      <c r="H5864" s="49">
        <v>0.333644</v>
      </c>
      <c r="I5864" s="49">
        <v>0.227046</v>
      </c>
      <c r="J5864" s="49">
        <v>44.280799999999999</v>
      </c>
      <c r="K5864" s="49">
        <v>0.25341799999999998</v>
      </c>
      <c r="L5864" s="49">
        <v>100.62616</v>
      </c>
      <c r="M5864" s="47"/>
      <c r="N5864" s="50">
        <v>0.99807212419054403</v>
      </c>
      <c r="O5864" s="50">
        <v>8.2255590354503587E-4</v>
      </c>
      <c r="P5864" s="50">
        <v>0.32647531678562208</v>
      </c>
      <c r="Q5864" s="50">
        <v>6.7199663335580978E-3</v>
      </c>
      <c r="R5864" s="50">
        <v>4.8154788526029186E-3</v>
      </c>
      <c r="S5864" s="50">
        <v>1.6529658822553268</v>
      </c>
      <c r="T5864" s="50">
        <v>6.7988426826983877E-3</v>
      </c>
      <c r="U5864" s="50">
        <v>2.9978743660033871</v>
      </c>
      <c r="V5864" s="51">
        <v>83.506692851305644</v>
      </c>
      <c r="X5864" s="49">
        <v>0.21153</v>
      </c>
      <c r="Y5864" s="49">
        <v>39.7776</v>
      </c>
      <c r="Z5864" s="49">
        <v>0.46071899999999999</v>
      </c>
      <c r="AA5864" s="49">
        <v>6.6770699999999996</v>
      </c>
      <c r="AB5864" s="49">
        <v>6.2908400000000002</v>
      </c>
      <c r="AC5864" s="49">
        <v>0.176647</v>
      </c>
      <c r="AD5864" s="49">
        <v>4.8272300000000001</v>
      </c>
      <c r="AE5864" s="226"/>
      <c r="AF5864" s="226" t="s">
        <v>435</v>
      </c>
      <c r="AG5864" s="343">
        <v>30</v>
      </c>
      <c r="AH5864" s="343">
        <v>15</v>
      </c>
      <c r="AI5864" s="343"/>
      <c r="AJ5864" s="343"/>
      <c r="AK5864" s="343"/>
      <c r="AL5864" s="343"/>
      <c r="AM5864" s="343"/>
      <c r="AN5864" s="343"/>
      <c r="AO5864" s="343"/>
      <c r="AP5864" s="343"/>
      <c r="AQ5864" s="343"/>
      <c r="AR5864" s="343"/>
      <c r="AS5864" s="343"/>
      <c r="AT5864" s="343"/>
      <c r="AU5864" s="343"/>
      <c r="AV5864" s="343"/>
      <c r="AW5864" s="343"/>
      <c r="AX5864" s="343"/>
      <c r="AY5864" s="343"/>
      <c r="AZ5864" s="343"/>
      <c r="BA5864" s="343"/>
      <c r="BB5864" s="343"/>
      <c r="BC5864" s="343"/>
      <c r="BD5864" s="343"/>
      <c r="BE5864" s="475"/>
      <c r="BF5864" s="475"/>
      <c r="BG5864" s="475"/>
      <c r="BH5864" s="475"/>
      <c r="BI5864" s="475"/>
      <c r="BJ5864" s="475"/>
      <c r="BK5864" s="475"/>
      <c r="BL5864" s="475"/>
      <c r="BM5864" s="475"/>
      <c r="BN5864" s="475"/>
      <c r="BO5864" s="475"/>
      <c r="BP5864" s="306"/>
      <c r="BQ5864" s="496"/>
      <c r="BR5864" s="496"/>
      <c r="BS5864" s="496"/>
      <c r="BT5864" s="496"/>
      <c r="BU5864" s="496"/>
      <c r="BV5864" s="496"/>
    </row>
    <row r="5865" spans="1:74" s="52" customFormat="1" ht="12.75">
      <c r="A5865" s="45">
        <v>2346.9885393806389</v>
      </c>
      <c r="B5865" s="46" t="s">
        <v>416</v>
      </c>
      <c r="C5865" s="47" t="s">
        <v>379</v>
      </c>
      <c r="D5865" s="48">
        <v>75.155625000000001</v>
      </c>
      <c r="E5865" s="49">
        <v>39.870899999999999</v>
      </c>
      <c r="F5865" s="49">
        <v>4.2414E-2</v>
      </c>
      <c r="G5865" s="49">
        <v>15.6221</v>
      </c>
      <c r="H5865" s="49">
        <v>0.30682900000000002</v>
      </c>
      <c r="I5865" s="49">
        <v>0.19955500000000001</v>
      </c>
      <c r="J5865" s="49">
        <v>44.314999999999998</v>
      </c>
      <c r="K5865" s="49">
        <v>0.24029</v>
      </c>
      <c r="L5865" s="49">
        <v>100.65061799999999</v>
      </c>
      <c r="M5865" s="47"/>
      <c r="N5865" s="50">
        <v>0.99781601656200181</v>
      </c>
      <c r="O5865" s="50">
        <v>8.3922628719077593E-4</v>
      </c>
      <c r="P5865" s="50">
        <v>0.32695639726737175</v>
      </c>
      <c r="Q5865" s="50">
        <v>6.1763902507249715E-3</v>
      </c>
      <c r="R5865" s="50">
        <v>4.2300235456824995E-3</v>
      </c>
      <c r="S5865" s="50">
        <v>1.6533078619632222</v>
      </c>
      <c r="T5865" s="50">
        <v>6.4429947375355331E-3</v>
      </c>
      <c r="U5865" s="50">
        <v>2.9973477840303584</v>
      </c>
      <c r="V5865" s="51">
        <v>83.489254237492204</v>
      </c>
      <c r="X5865" s="49">
        <v>0.211504</v>
      </c>
      <c r="Y5865" s="49">
        <v>37.170499999999997</v>
      </c>
      <c r="Z5865" s="49">
        <v>0.46056200000000003</v>
      </c>
      <c r="AA5865" s="49">
        <v>6.9891199999999998</v>
      </c>
      <c r="AB5865" s="49">
        <v>7.11198</v>
      </c>
      <c r="AC5865" s="49">
        <v>0.17661099999999999</v>
      </c>
      <c r="AD5865" s="49">
        <v>5.0640400000000003</v>
      </c>
      <c r="AE5865" s="226"/>
      <c r="AF5865" s="226" t="s">
        <v>435</v>
      </c>
      <c r="AG5865" s="343">
        <v>30</v>
      </c>
      <c r="AH5865" s="343">
        <v>15</v>
      </c>
      <c r="AI5865" s="343"/>
      <c r="AJ5865" s="343"/>
      <c r="AK5865" s="343"/>
      <c r="AL5865" s="343"/>
      <c r="AM5865" s="343"/>
      <c r="AN5865" s="343"/>
      <c r="AO5865" s="343"/>
      <c r="AP5865" s="343"/>
      <c r="AQ5865" s="343"/>
      <c r="AR5865" s="343"/>
      <c r="AS5865" s="343"/>
      <c r="AT5865" s="343"/>
      <c r="AU5865" s="343"/>
      <c r="AV5865" s="343"/>
      <c r="AW5865" s="343"/>
      <c r="AX5865" s="343"/>
      <c r="AY5865" s="343"/>
      <c r="AZ5865" s="343"/>
      <c r="BA5865" s="343"/>
      <c r="BB5865" s="343"/>
      <c r="BC5865" s="343"/>
      <c r="BD5865" s="343"/>
      <c r="BE5865" s="475"/>
      <c r="BF5865" s="475"/>
      <c r="BG5865" s="475"/>
      <c r="BH5865" s="475"/>
      <c r="BI5865" s="475"/>
      <c r="BJ5865" s="475"/>
      <c r="BK5865" s="475"/>
      <c r="BL5865" s="475"/>
      <c r="BM5865" s="475"/>
      <c r="BN5865" s="475"/>
      <c r="BO5865" s="475"/>
      <c r="BP5865" s="306"/>
      <c r="BQ5865" s="496"/>
      <c r="BR5865" s="496"/>
      <c r="BS5865" s="496"/>
      <c r="BT5865" s="496"/>
      <c r="BU5865" s="496"/>
      <c r="BV5865" s="496"/>
    </row>
    <row r="5866" spans="1:74" s="52" customFormat="1" ht="12.75">
      <c r="A5866" s="45">
        <v>2346.9885393806389</v>
      </c>
      <c r="B5866" s="46" t="s">
        <v>416</v>
      </c>
      <c r="C5866" s="47" t="s">
        <v>379</v>
      </c>
      <c r="D5866" s="48">
        <v>80.165625000000006</v>
      </c>
      <c r="E5866" s="49">
        <v>39.750100000000003</v>
      </c>
      <c r="F5866" s="49">
        <v>2.3487999999999998E-2</v>
      </c>
      <c r="G5866" s="49">
        <v>15.500400000000001</v>
      </c>
      <c r="H5866" s="49">
        <v>0.35310900000000001</v>
      </c>
      <c r="I5866" s="49">
        <v>0.21196999999999999</v>
      </c>
      <c r="J5866" s="49">
        <v>44.3294</v>
      </c>
      <c r="K5866" s="49">
        <v>0.27946799999999999</v>
      </c>
      <c r="L5866" s="49">
        <v>100.48214900000001</v>
      </c>
      <c r="M5866" s="47"/>
      <c r="N5866" s="50">
        <v>0.99694713699094983</v>
      </c>
      <c r="O5866" s="50">
        <v>4.6575267537830216E-4</v>
      </c>
      <c r="P5866" s="50">
        <v>0.3251118538958751</v>
      </c>
      <c r="Q5866" s="50">
        <v>7.1233877366468105E-3</v>
      </c>
      <c r="R5866" s="50">
        <v>4.502918058454511E-3</v>
      </c>
      <c r="S5866" s="50">
        <v>1.6574265966064221</v>
      </c>
      <c r="T5866" s="50">
        <v>7.5097181793753439E-3</v>
      </c>
      <c r="U5866" s="50">
        <v>3.0000986953148328</v>
      </c>
      <c r="V5866" s="51">
        <v>83.60123336757961</v>
      </c>
      <c r="X5866" s="49">
        <v>0.211925</v>
      </c>
      <c r="Y5866" s="49">
        <v>62.985300000000002</v>
      </c>
      <c r="Z5866" s="49">
        <v>0.46200799999999997</v>
      </c>
      <c r="AA5866" s="49">
        <v>6.2329999999999997</v>
      </c>
      <c r="AB5866" s="49">
        <v>6.8760399999999997</v>
      </c>
      <c r="AC5866" s="49">
        <v>0.17649599999999999</v>
      </c>
      <c r="AD5866" s="49">
        <v>4.4280999999999997</v>
      </c>
      <c r="AE5866" s="226"/>
      <c r="AF5866" s="226" t="s">
        <v>435</v>
      </c>
      <c r="AG5866" s="343">
        <v>30</v>
      </c>
      <c r="AH5866" s="343">
        <v>15</v>
      </c>
      <c r="AI5866" s="343"/>
      <c r="AJ5866" s="343"/>
      <c r="AK5866" s="343"/>
      <c r="AL5866" s="343"/>
      <c r="AM5866" s="343"/>
      <c r="AN5866" s="343"/>
      <c r="AO5866" s="343"/>
      <c r="AP5866" s="343"/>
      <c r="AQ5866" s="343"/>
      <c r="AR5866" s="343"/>
      <c r="AS5866" s="343"/>
      <c r="AT5866" s="343"/>
      <c r="AU5866" s="343"/>
      <c r="AV5866" s="343"/>
      <c r="AW5866" s="343"/>
      <c r="AX5866" s="343"/>
      <c r="AY5866" s="343"/>
      <c r="AZ5866" s="343"/>
      <c r="BA5866" s="343"/>
      <c r="BB5866" s="343"/>
      <c r="BC5866" s="343"/>
      <c r="BD5866" s="343"/>
      <c r="BE5866" s="475"/>
      <c r="BF5866" s="475"/>
      <c r="BG5866" s="475"/>
      <c r="BH5866" s="475"/>
      <c r="BI5866" s="475"/>
      <c r="BJ5866" s="475"/>
      <c r="BK5866" s="475"/>
      <c r="BL5866" s="475"/>
      <c r="BM5866" s="475"/>
      <c r="BN5866" s="475"/>
      <c r="BO5866" s="475"/>
      <c r="BP5866" s="306"/>
      <c r="BQ5866" s="496"/>
      <c r="BR5866" s="496"/>
      <c r="BS5866" s="496"/>
      <c r="BT5866" s="496"/>
      <c r="BU5866" s="496"/>
      <c r="BV5866" s="496"/>
    </row>
    <row r="5867" spans="1:74" s="52" customFormat="1" ht="12.75">
      <c r="A5867" s="45">
        <v>2346.9885393806389</v>
      </c>
      <c r="B5867" s="46" t="s">
        <v>416</v>
      </c>
      <c r="C5867" s="47" t="s">
        <v>379</v>
      </c>
      <c r="D5867" s="48">
        <v>85.175625000000011</v>
      </c>
      <c r="E5867" s="49">
        <v>39.955599999999997</v>
      </c>
      <c r="F5867" s="49">
        <v>4.3909999999999998E-2</v>
      </c>
      <c r="G5867" s="49">
        <v>15.653499999999999</v>
      </c>
      <c r="H5867" s="49">
        <v>0.30477300000000002</v>
      </c>
      <c r="I5867" s="49">
        <v>0.21330099999999999</v>
      </c>
      <c r="J5867" s="49">
        <v>44.323</v>
      </c>
      <c r="K5867" s="49">
        <v>0.27711200000000002</v>
      </c>
      <c r="L5867" s="49">
        <v>100.821837</v>
      </c>
      <c r="M5867" s="47"/>
      <c r="N5867" s="50">
        <v>0.99837189505541246</v>
      </c>
      <c r="O5867" s="50">
        <v>8.6746815811971712E-4</v>
      </c>
      <c r="P5867" s="50">
        <v>0.32710120323444836</v>
      </c>
      <c r="Q5867" s="50">
        <v>6.1254087200671888E-3</v>
      </c>
      <c r="R5867" s="50">
        <v>4.5143301845342208E-3</v>
      </c>
      <c r="S5867" s="50">
        <v>1.6510201875349588</v>
      </c>
      <c r="T5867" s="50">
        <v>7.4186976262675145E-3</v>
      </c>
      <c r="U5867" s="50">
        <v>2.9969105165519885</v>
      </c>
      <c r="V5867" s="51">
        <v>83.464048022491696</v>
      </c>
      <c r="X5867" s="49">
        <v>0.21124200000000001</v>
      </c>
      <c r="Y5867" s="49">
        <v>35.314500000000002</v>
      </c>
      <c r="Z5867" s="49">
        <v>0.459642</v>
      </c>
      <c r="AA5867" s="49">
        <v>7.2444100000000002</v>
      </c>
      <c r="AB5867" s="49">
        <v>6.8728499999999997</v>
      </c>
      <c r="AC5867" s="49">
        <v>0.17654700000000001</v>
      </c>
      <c r="AD5867" s="49">
        <v>4.4676999999999998</v>
      </c>
      <c r="AE5867" s="226"/>
      <c r="AF5867" s="226" t="s">
        <v>435</v>
      </c>
      <c r="AG5867" s="343">
        <v>30</v>
      </c>
      <c r="AH5867" s="343">
        <v>15</v>
      </c>
      <c r="AI5867" s="343"/>
      <c r="AJ5867" s="343"/>
      <c r="AK5867" s="343"/>
      <c r="AL5867" s="343"/>
      <c r="AM5867" s="343"/>
      <c r="AN5867" s="343"/>
      <c r="AO5867" s="343"/>
      <c r="AP5867" s="343"/>
      <c r="AQ5867" s="343"/>
      <c r="AR5867" s="343"/>
      <c r="AS5867" s="343"/>
      <c r="AT5867" s="343"/>
      <c r="AU5867" s="343"/>
      <c r="AV5867" s="343"/>
      <c r="AW5867" s="343"/>
      <c r="AX5867" s="343"/>
      <c r="AY5867" s="343"/>
      <c r="AZ5867" s="343"/>
      <c r="BA5867" s="343"/>
      <c r="BB5867" s="343"/>
      <c r="BC5867" s="343"/>
      <c r="BD5867" s="343"/>
      <c r="BE5867" s="475"/>
      <c r="BF5867" s="475"/>
      <c r="BG5867" s="475"/>
      <c r="BH5867" s="475"/>
      <c r="BI5867" s="475"/>
      <c r="BJ5867" s="475"/>
      <c r="BK5867" s="475"/>
      <c r="BL5867" s="475"/>
      <c r="BM5867" s="475"/>
      <c r="BN5867" s="475"/>
      <c r="BO5867" s="475"/>
      <c r="BP5867" s="306"/>
      <c r="BQ5867" s="496"/>
      <c r="BR5867" s="496"/>
      <c r="BS5867" s="496"/>
      <c r="BT5867" s="496"/>
      <c r="BU5867" s="496"/>
      <c r="BV5867" s="496"/>
    </row>
    <row r="5868" spans="1:74" s="52" customFormat="1" ht="12.75">
      <c r="A5868" s="45">
        <v>2346.9885393806389</v>
      </c>
      <c r="B5868" s="46" t="s">
        <v>416</v>
      </c>
      <c r="C5868" s="47" t="s">
        <v>379</v>
      </c>
      <c r="D5868" s="48">
        <v>90.185625000000016</v>
      </c>
      <c r="E5868" s="49">
        <v>39.884099999999997</v>
      </c>
      <c r="F5868" s="49">
        <v>8.6705000000000004E-2</v>
      </c>
      <c r="G5868" s="49">
        <v>15.558</v>
      </c>
      <c r="H5868" s="49">
        <v>0.33271600000000001</v>
      </c>
      <c r="I5868" s="49">
        <v>0.22910900000000001</v>
      </c>
      <c r="J5868" s="49">
        <v>44.529800000000002</v>
      </c>
      <c r="K5868" s="49">
        <v>0.26729199999999997</v>
      </c>
      <c r="L5868" s="49">
        <v>100.93714399999999</v>
      </c>
      <c r="M5868" s="47"/>
      <c r="N5868" s="50">
        <v>0.99529233858251576</v>
      </c>
      <c r="O5868" s="50">
        <v>1.7106864766167069E-3</v>
      </c>
      <c r="P5868" s="50">
        <v>0.32468380414551173</v>
      </c>
      <c r="Q5868" s="50">
        <v>6.678338732009341E-3</v>
      </c>
      <c r="R5868" s="50">
        <v>4.8426017376540205E-3</v>
      </c>
      <c r="S5868" s="50">
        <v>1.6565713828065627</v>
      </c>
      <c r="T5868" s="50">
        <v>7.1465176825080455E-3</v>
      </c>
      <c r="U5868" s="50">
        <v>2.9983792095970023</v>
      </c>
      <c r="V5868" s="51">
        <v>83.612216826798615</v>
      </c>
      <c r="X5868" s="49">
        <v>0.21143999999999999</v>
      </c>
      <c r="Y5868" s="49">
        <v>15.9815</v>
      </c>
      <c r="Z5868" s="49">
        <v>0.46095799999999998</v>
      </c>
      <c r="AA5868" s="49">
        <v>6.6604599999999996</v>
      </c>
      <c r="AB5868" s="49">
        <v>6.4271399999999996</v>
      </c>
      <c r="AC5868" s="49">
        <v>0.176064</v>
      </c>
      <c r="AD5868" s="49">
        <v>4.7207999999999997</v>
      </c>
      <c r="AE5868" s="226"/>
      <c r="AF5868" s="226" t="s">
        <v>435</v>
      </c>
      <c r="AG5868" s="343">
        <v>30</v>
      </c>
      <c r="AH5868" s="343">
        <v>15</v>
      </c>
      <c r="AI5868" s="343"/>
      <c r="AJ5868" s="343"/>
      <c r="AK5868" s="343"/>
      <c r="AL5868" s="343"/>
      <c r="AM5868" s="343"/>
      <c r="AN5868" s="343"/>
      <c r="AO5868" s="343"/>
      <c r="AP5868" s="343"/>
      <c r="AQ5868" s="343"/>
      <c r="AR5868" s="343"/>
      <c r="AS5868" s="343"/>
      <c r="AT5868" s="343"/>
      <c r="AU5868" s="343"/>
      <c r="AV5868" s="343"/>
      <c r="AW5868" s="343"/>
      <c r="AX5868" s="343"/>
      <c r="AY5868" s="343"/>
      <c r="AZ5868" s="343"/>
      <c r="BA5868" s="343"/>
      <c r="BB5868" s="343"/>
      <c r="BC5868" s="343"/>
      <c r="BD5868" s="343"/>
      <c r="BE5868" s="475"/>
      <c r="BF5868" s="475"/>
      <c r="BG5868" s="475"/>
      <c r="BH5868" s="475"/>
      <c r="BI5868" s="475"/>
      <c r="BJ5868" s="475"/>
      <c r="BK5868" s="475"/>
      <c r="BL5868" s="475"/>
      <c r="BM5868" s="475"/>
      <c r="BN5868" s="475"/>
      <c r="BO5868" s="475"/>
      <c r="BP5868" s="306"/>
      <c r="BQ5868" s="496"/>
      <c r="BR5868" s="496"/>
      <c r="BS5868" s="496"/>
      <c r="BT5868" s="496"/>
      <c r="BU5868" s="496"/>
      <c r="BV5868" s="496"/>
    </row>
    <row r="5869" spans="1:74" s="52" customFormat="1" ht="12.75">
      <c r="A5869" s="45">
        <v>2346.9885393806389</v>
      </c>
      <c r="B5869" s="46" t="s">
        <v>416</v>
      </c>
      <c r="C5869" s="47" t="s">
        <v>379</v>
      </c>
      <c r="D5869" s="48">
        <v>95.195625000000021</v>
      </c>
      <c r="E5869" s="49">
        <v>39.9863</v>
      </c>
      <c r="F5869" s="49">
        <v>4.7711000000000003E-2</v>
      </c>
      <c r="G5869" s="49">
        <v>15.6334</v>
      </c>
      <c r="H5869" s="49">
        <v>0.35155199999999998</v>
      </c>
      <c r="I5869" s="49">
        <v>0.24256800000000001</v>
      </c>
      <c r="J5869" s="49">
        <v>44.393599999999999</v>
      </c>
      <c r="K5869" s="49">
        <v>0.266428</v>
      </c>
      <c r="L5869" s="49">
        <v>100.95810400000001</v>
      </c>
      <c r="M5869" s="47"/>
      <c r="N5869" s="50">
        <v>0.99814147588238511</v>
      </c>
      <c r="O5869" s="50">
        <v>9.4161814024619462E-4</v>
      </c>
      <c r="P5869" s="50">
        <v>0.326355034167705</v>
      </c>
      <c r="Q5869" s="50">
        <v>7.0585313452400699E-3</v>
      </c>
      <c r="R5869" s="50">
        <v>5.1286153620911518E-3</v>
      </c>
      <c r="S5869" s="50">
        <v>1.6519990468632595</v>
      </c>
      <c r="T5869" s="50">
        <v>7.1255500412703279E-3</v>
      </c>
      <c r="U5869" s="50">
        <v>2.9978250104805055</v>
      </c>
      <c r="V5869" s="51">
        <v>83.503709609068864</v>
      </c>
      <c r="X5869" s="49">
        <v>0.211122</v>
      </c>
      <c r="Y5869" s="49">
        <v>34.026200000000003</v>
      </c>
      <c r="Z5869" s="49">
        <v>0.46001999999999998</v>
      </c>
      <c r="AA5869" s="49">
        <v>6.2445700000000004</v>
      </c>
      <c r="AB5869" s="49">
        <v>6.0594900000000003</v>
      </c>
      <c r="AC5869" s="49">
        <v>0.17643300000000001</v>
      </c>
      <c r="AD5869" s="49">
        <v>4.6347199999999997</v>
      </c>
      <c r="AE5869" s="226"/>
      <c r="AF5869" s="226" t="s">
        <v>435</v>
      </c>
      <c r="AG5869" s="343">
        <v>30</v>
      </c>
      <c r="AH5869" s="343">
        <v>15</v>
      </c>
      <c r="AI5869" s="343"/>
      <c r="AJ5869" s="343"/>
      <c r="AK5869" s="343"/>
      <c r="AL5869" s="343"/>
      <c r="AM5869" s="343"/>
      <c r="AN5869" s="343"/>
      <c r="AO5869" s="343"/>
      <c r="AP5869" s="343"/>
      <c r="AQ5869" s="343"/>
      <c r="AR5869" s="343"/>
      <c r="AS5869" s="343"/>
      <c r="AT5869" s="343"/>
      <c r="AU5869" s="343"/>
      <c r="AV5869" s="343"/>
      <c r="AW5869" s="343"/>
      <c r="AX5869" s="343"/>
      <c r="AY5869" s="343"/>
      <c r="AZ5869" s="343"/>
      <c r="BA5869" s="343"/>
      <c r="BB5869" s="343"/>
      <c r="BC5869" s="343"/>
      <c r="BD5869" s="343"/>
      <c r="BE5869" s="475"/>
      <c r="BF5869" s="475"/>
      <c r="BG5869" s="475"/>
      <c r="BH5869" s="475"/>
      <c r="BI5869" s="475"/>
      <c r="BJ5869" s="475"/>
      <c r="BK5869" s="475"/>
      <c r="BL5869" s="475"/>
      <c r="BM5869" s="475"/>
      <c r="BN5869" s="475"/>
      <c r="BO5869" s="475"/>
      <c r="BP5869" s="306"/>
      <c r="BQ5869" s="496"/>
      <c r="BR5869" s="496"/>
      <c r="BS5869" s="496"/>
      <c r="BT5869" s="496"/>
      <c r="BU5869" s="496"/>
      <c r="BV5869" s="496"/>
    </row>
    <row r="5870" spans="1:74" s="52" customFormat="1" ht="12.75">
      <c r="A5870" s="45">
        <v>2346.9885393806389</v>
      </c>
      <c r="B5870" s="46" t="s">
        <v>416</v>
      </c>
      <c r="C5870" s="47" t="s">
        <v>379</v>
      </c>
      <c r="D5870" s="48">
        <v>100.20562500000003</v>
      </c>
      <c r="E5870" s="49">
        <v>39.759</v>
      </c>
      <c r="F5870" s="49">
        <v>5.8624000000000002E-2</v>
      </c>
      <c r="G5870" s="49">
        <v>15.5124</v>
      </c>
      <c r="H5870" s="49">
        <v>0.34628799999999998</v>
      </c>
      <c r="I5870" s="49">
        <v>0.24362500000000001</v>
      </c>
      <c r="J5870" s="49">
        <v>44.2791</v>
      </c>
      <c r="K5870" s="49">
        <v>0.268484</v>
      </c>
      <c r="L5870" s="49">
        <v>100.494629</v>
      </c>
      <c r="M5870" s="47"/>
      <c r="N5870" s="50">
        <v>0.99704143605737894</v>
      </c>
      <c r="O5870" s="50">
        <v>1.1623277796305397E-3</v>
      </c>
      <c r="P5870" s="50">
        <v>0.3253214832400127</v>
      </c>
      <c r="Q5870" s="50">
        <v>6.9848822514066771E-3</v>
      </c>
      <c r="R5870" s="50">
        <v>5.17470201715136E-3</v>
      </c>
      <c r="S5870" s="50">
        <v>1.655331903623648</v>
      </c>
      <c r="T5870" s="50">
        <v>7.213629153157439E-3</v>
      </c>
      <c r="U5870" s="50">
        <v>2.9990315455427101</v>
      </c>
      <c r="V5870" s="51">
        <v>83.575042185692311</v>
      </c>
      <c r="X5870" s="49">
        <v>0.21171100000000001</v>
      </c>
      <c r="Y5870" s="49">
        <v>26.416399999999999</v>
      </c>
      <c r="Z5870" s="49">
        <v>0.46243600000000001</v>
      </c>
      <c r="AA5870" s="49">
        <v>6.5166500000000003</v>
      </c>
      <c r="AB5870" s="49">
        <v>5.9580599999999997</v>
      </c>
      <c r="AC5870" s="49">
        <v>0.176622</v>
      </c>
      <c r="AD5870" s="49">
        <v>4.6113900000000001</v>
      </c>
      <c r="AE5870" s="226"/>
      <c r="AF5870" s="226" t="s">
        <v>435</v>
      </c>
      <c r="AG5870" s="343">
        <v>30</v>
      </c>
      <c r="AH5870" s="343">
        <v>15</v>
      </c>
      <c r="AI5870" s="343"/>
      <c r="AJ5870" s="343"/>
      <c r="AK5870" s="343"/>
      <c r="AL5870" s="343"/>
      <c r="AM5870" s="343"/>
      <c r="AN5870" s="343"/>
      <c r="AO5870" s="343"/>
      <c r="AP5870" s="343"/>
      <c r="AQ5870" s="343"/>
      <c r="AR5870" s="343"/>
      <c r="AS5870" s="343"/>
      <c r="AT5870" s="343"/>
      <c r="AU5870" s="343"/>
      <c r="AV5870" s="343"/>
      <c r="AW5870" s="343"/>
      <c r="AX5870" s="343"/>
      <c r="AY5870" s="343"/>
      <c r="AZ5870" s="343"/>
      <c r="BA5870" s="343"/>
      <c r="BB5870" s="343"/>
      <c r="BC5870" s="343"/>
      <c r="BD5870" s="343"/>
      <c r="BE5870" s="475"/>
      <c r="BF5870" s="475"/>
      <c r="BG5870" s="475"/>
      <c r="BH5870" s="475"/>
      <c r="BI5870" s="475"/>
      <c r="BJ5870" s="475"/>
      <c r="BK5870" s="475"/>
      <c r="BL5870" s="475"/>
      <c r="BM5870" s="475"/>
      <c r="BN5870" s="475"/>
      <c r="BO5870" s="475"/>
      <c r="BP5870" s="306"/>
      <c r="BQ5870" s="496"/>
      <c r="BR5870" s="496"/>
      <c r="BS5870" s="496"/>
      <c r="BT5870" s="496"/>
      <c r="BU5870" s="496"/>
      <c r="BV5870" s="496"/>
    </row>
    <row r="5871" spans="1:74" s="52" customFormat="1" ht="12.75">
      <c r="A5871" s="45">
        <v>2346.9885393806389</v>
      </c>
      <c r="B5871" s="46" t="s">
        <v>416</v>
      </c>
      <c r="C5871" s="47" t="s">
        <v>379</v>
      </c>
      <c r="D5871" s="48">
        <v>105.21562500000003</v>
      </c>
      <c r="E5871" s="49">
        <v>39.785899999999998</v>
      </c>
      <c r="F5871" s="49">
        <v>3.4129E-2</v>
      </c>
      <c r="G5871" s="49">
        <v>15.641</v>
      </c>
      <c r="H5871" s="49">
        <v>0.356375</v>
      </c>
      <c r="I5871" s="49">
        <v>0.214285</v>
      </c>
      <c r="J5871" s="49">
        <v>44.273000000000003</v>
      </c>
      <c r="K5871" s="49">
        <v>0.26372299999999999</v>
      </c>
      <c r="L5871" s="49">
        <v>100.59070399999999</v>
      </c>
      <c r="M5871" s="47"/>
      <c r="N5871" s="50">
        <v>0.99737031473999549</v>
      </c>
      <c r="O5871" s="50">
        <v>6.7643524758103941E-4</v>
      </c>
      <c r="P5871" s="50">
        <v>0.32790479030987324</v>
      </c>
      <c r="Q5871" s="50">
        <v>7.1858537489697507E-3</v>
      </c>
      <c r="R5871" s="50">
        <v>4.5499304891011552E-3</v>
      </c>
      <c r="S5871" s="50">
        <v>1.6545303883618987</v>
      </c>
      <c r="T5871" s="50">
        <v>7.0832554774760258E-3</v>
      </c>
      <c r="U5871" s="50">
        <v>2.9999595838382116</v>
      </c>
      <c r="V5871" s="51">
        <v>83.459494976800769</v>
      </c>
      <c r="X5871" s="49">
        <v>0.21180299999999999</v>
      </c>
      <c r="Y5871" s="49">
        <v>47.110199999999999</v>
      </c>
      <c r="Z5871" s="49">
        <v>0.46018300000000001</v>
      </c>
      <c r="AA5871" s="49">
        <v>6.31738</v>
      </c>
      <c r="AB5871" s="49">
        <v>6.6904300000000001</v>
      </c>
      <c r="AC5871" s="49">
        <v>0.176732</v>
      </c>
      <c r="AD5871" s="49">
        <v>4.7324400000000004</v>
      </c>
      <c r="AE5871" s="226"/>
      <c r="AF5871" s="226" t="s">
        <v>435</v>
      </c>
      <c r="AG5871" s="343">
        <v>30</v>
      </c>
      <c r="AH5871" s="343">
        <v>15</v>
      </c>
      <c r="AI5871" s="343"/>
      <c r="AJ5871" s="343"/>
      <c r="AK5871" s="343"/>
      <c r="AL5871" s="343"/>
      <c r="AM5871" s="343"/>
      <c r="AN5871" s="343"/>
      <c r="AO5871" s="343"/>
      <c r="AP5871" s="343"/>
      <c r="AQ5871" s="343"/>
      <c r="AR5871" s="343"/>
      <c r="AS5871" s="343"/>
      <c r="AT5871" s="343"/>
      <c r="AU5871" s="343"/>
      <c r="AV5871" s="343"/>
      <c r="AW5871" s="343"/>
      <c r="AX5871" s="343"/>
      <c r="AY5871" s="343"/>
      <c r="AZ5871" s="343"/>
      <c r="BA5871" s="343"/>
      <c r="BB5871" s="343"/>
      <c r="BC5871" s="343"/>
      <c r="BD5871" s="343"/>
      <c r="BE5871" s="475"/>
      <c r="BF5871" s="475"/>
      <c r="BG5871" s="475"/>
      <c r="BH5871" s="475"/>
      <c r="BI5871" s="475"/>
      <c r="BJ5871" s="475"/>
      <c r="BK5871" s="475"/>
      <c r="BL5871" s="475"/>
      <c r="BM5871" s="475"/>
      <c r="BN5871" s="475"/>
      <c r="BO5871" s="475"/>
      <c r="BP5871" s="306"/>
      <c r="BQ5871" s="496"/>
      <c r="BR5871" s="496"/>
      <c r="BS5871" s="496"/>
      <c r="BT5871" s="496"/>
      <c r="BU5871" s="496"/>
      <c r="BV5871" s="496"/>
    </row>
    <row r="5872" spans="1:74" s="52" customFormat="1" ht="12.75">
      <c r="A5872" s="45">
        <v>2346.9885393806389</v>
      </c>
      <c r="B5872" s="46" t="s">
        <v>416</v>
      </c>
      <c r="C5872" s="47" t="s">
        <v>379</v>
      </c>
      <c r="D5872" s="48">
        <v>110.22562500000004</v>
      </c>
      <c r="E5872" s="49">
        <v>39.851500000000001</v>
      </c>
      <c r="F5872" s="49">
        <v>7.5092000000000006E-2</v>
      </c>
      <c r="G5872" s="49">
        <v>15.6881</v>
      </c>
      <c r="H5872" s="49">
        <v>0.28384700000000002</v>
      </c>
      <c r="I5872" s="49">
        <v>0.23644799999999999</v>
      </c>
      <c r="J5872" s="49">
        <v>44.244599999999998</v>
      </c>
      <c r="K5872" s="49">
        <v>0.24643200000000001</v>
      </c>
      <c r="L5872" s="49">
        <v>100.681061</v>
      </c>
      <c r="M5872" s="47"/>
      <c r="N5872" s="50">
        <v>0.9972453798914459</v>
      </c>
      <c r="O5872" s="50">
        <v>1.4856840015813597E-3</v>
      </c>
      <c r="P5872" s="50">
        <v>0.3283096916103479</v>
      </c>
      <c r="Q5872" s="50">
        <v>5.7132806881437272E-3</v>
      </c>
      <c r="R5872" s="50">
        <v>5.0116270458169902E-3</v>
      </c>
      <c r="S5872" s="50">
        <v>1.6505404758039794</v>
      </c>
      <c r="T5872" s="50">
        <v>6.6071187026672355E-3</v>
      </c>
      <c r="U5872" s="50">
        <v>2.9965365891977855</v>
      </c>
      <c r="V5872" s="51">
        <v>83.409067699181335</v>
      </c>
      <c r="X5872" s="49">
        <v>0.211563</v>
      </c>
      <c r="Y5872" s="49">
        <v>20.901299999999999</v>
      </c>
      <c r="Z5872" s="49">
        <v>0.45899200000000001</v>
      </c>
      <c r="AA5872" s="49">
        <v>7.7949999999999999</v>
      </c>
      <c r="AB5872" s="49">
        <v>6.1033900000000001</v>
      </c>
      <c r="AC5872" s="49">
        <v>0.176755</v>
      </c>
      <c r="AD5872" s="49">
        <v>4.9732500000000002</v>
      </c>
      <c r="AE5872" s="226"/>
      <c r="AF5872" s="226" t="s">
        <v>435</v>
      </c>
      <c r="AG5872" s="343">
        <v>30</v>
      </c>
      <c r="AH5872" s="343">
        <v>15</v>
      </c>
      <c r="AI5872" s="343"/>
      <c r="AJ5872" s="343"/>
      <c r="AK5872" s="343"/>
      <c r="AL5872" s="343"/>
      <c r="AM5872" s="343"/>
      <c r="AN5872" s="343"/>
      <c r="AO5872" s="343"/>
      <c r="AP5872" s="343"/>
      <c r="AQ5872" s="343"/>
      <c r="AR5872" s="343"/>
      <c r="AS5872" s="343"/>
      <c r="AT5872" s="343"/>
      <c r="AU5872" s="343"/>
      <c r="AV5872" s="343"/>
      <c r="AW5872" s="343"/>
      <c r="AX5872" s="343"/>
      <c r="AY5872" s="343"/>
      <c r="AZ5872" s="343"/>
      <c r="BA5872" s="343"/>
      <c r="BB5872" s="343"/>
      <c r="BC5872" s="343"/>
      <c r="BD5872" s="343"/>
      <c r="BE5872" s="475"/>
      <c r="BF5872" s="475"/>
      <c r="BG5872" s="475"/>
      <c r="BH5872" s="475"/>
      <c r="BI5872" s="475"/>
      <c r="BJ5872" s="475"/>
      <c r="BK5872" s="475"/>
      <c r="BL5872" s="475"/>
      <c r="BM5872" s="475"/>
      <c r="BN5872" s="475"/>
      <c r="BO5872" s="475"/>
      <c r="BP5872" s="306"/>
      <c r="BQ5872" s="496"/>
      <c r="BR5872" s="496"/>
      <c r="BS5872" s="496"/>
      <c r="BT5872" s="496"/>
      <c r="BU5872" s="496"/>
      <c r="BV5872" s="496"/>
    </row>
    <row r="5873" spans="1:74" s="52" customFormat="1" ht="12.75">
      <c r="A5873" s="45">
        <v>2346.9885393806389</v>
      </c>
      <c r="B5873" s="46" t="s">
        <v>416</v>
      </c>
      <c r="C5873" s="47" t="s">
        <v>379</v>
      </c>
      <c r="D5873" s="48">
        <v>115.23562500000004</v>
      </c>
      <c r="E5873" s="49">
        <v>39.859299999999998</v>
      </c>
      <c r="F5873" s="49">
        <v>3.6643000000000002E-2</v>
      </c>
      <c r="G5873" s="49">
        <v>15.752599999999999</v>
      </c>
      <c r="H5873" s="49">
        <v>0.33278999999999997</v>
      </c>
      <c r="I5873" s="49">
        <v>0.22881799999999999</v>
      </c>
      <c r="J5873" s="49">
        <v>44.254300000000001</v>
      </c>
      <c r="K5873" s="49">
        <v>0.29151700000000003</v>
      </c>
      <c r="L5873" s="49">
        <v>100.789593</v>
      </c>
      <c r="M5873" s="47"/>
      <c r="N5873" s="50">
        <v>0.99745124606740143</v>
      </c>
      <c r="O5873" s="50">
        <v>7.2498404235980167E-4</v>
      </c>
      <c r="P5873" s="50">
        <v>0.32966303230516003</v>
      </c>
      <c r="Q5873" s="50">
        <v>6.6984785322668728E-3</v>
      </c>
      <c r="R5873" s="50">
        <v>4.8499575153486685E-3</v>
      </c>
      <c r="S5873" s="50">
        <v>1.6509200080723152</v>
      </c>
      <c r="T5873" s="50">
        <v>7.8159818681020864E-3</v>
      </c>
      <c r="U5873" s="50">
        <v>2.9991153875512624</v>
      </c>
      <c r="V5873" s="51">
        <v>83.355253196436024</v>
      </c>
      <c r="X5873" s="49">
        <v>0.21148800000000001</v>
      </c>
      <c r="Y5873" s="49">
        <v>43.854599999999998</v>
      </c>
      <c r="Z5873" s="49">
        <v>0.45832899999999999</v>
      </c>
      <c r="AA5873" s="49">
        <v>6.7281300000000002</v>
      </c>
      <c r="AB5873" s="49">
        <v>6.3806000000000003</v>
      </c>
      <c r="AC5873" s="49">
        <v>0.176786</v>
      </c>
      <c r="AD5873" s="49">
        <v>4.30586</v>
      </c>
      <c r="AE5873" s="226"/>
      <c r="AF5873" s="226" t="s">
        <v>435</v>
      </c>
      <c r="AG5873" s="343">
        <v>30</v>
      </c>
      <c r="AH5873" s="343">
        <v>15</v>
      </c>
      <c r="AI5873" s="343"/>
      <c r="AJ5873" s="343"/>
      <c r="AK5873" s="343"/>
      <c r="AL5873" s="343"/>
      <c r="AM5873" s="343"/>
      <c r="AN5873" s="343"/>
      <c r="AO5873" s="343"/>
      <c r="AP5873" s="343"/>
      <c r="AQ5873" s="343"/>
      <c r="AR5873" s="343"/>
      <c r="AS5873" s="343"/>
      <c r="AT5873" s="343"/>
      <c r="AU5873" s="343"/>
      <c r="AV5873" s="343"/>
      <c r="AW5873" s="343"/>
      <c r="AX5873" s="343"/>
      <c r="AY5873" s="343"/>
      <c r="AZ5873" s="343"/>
      <c r="BA5873" s="343"/>
      <c r="BB5873" s="343"/>
      <c r="BC5873" s="343"/>
      <c r="BD5873" s="343"/>
      <c r="BE5873" s="475"/>
      <c r="BF5873" s="475"/>
      <c r="BG5873" s="475"/>
      <c r="BH5873" s="475"/>
      <c r="BI5873" s="475"/>
      <c r="BJ5873" s="475"/>
      <c r="BK5873" s="475"/>
      <c r="BL5873" s="475"/>
      <c r="BM5873" s="475"/>
      <c r="BN5873" s="475"/>
      <c r="BO5873" s="475"/>
      <c r="BP5873" s="306"/>
      <c r="BQ5873" s="496"/>
      <c r="BR5873" s="496"/>
      <c r="BS5873" s="496"/>
      <c r="BT5873" s="496"/>
      <c r="BU5873" s="496"/>
      <c r="BV5873" s="496"/>
    </row>
    <row r="5874" spans="1:74" s="52" customFormat="1" ht="12.75">
      <c r="A5874" s="45">
        <v>2346.9885393806389</v>
      </c>
      <c r="B5874" s="46" t="s">
        <v>416</v>
      </c>
      <c r="C5874" s="47" t="s">
        <v>379</v>
      </c>
      <c r="D5874" s="48">
        <v>120.24562500000005</v>
      </c>
      <c r="E5874" s="49">
        <v>39.6751</v>
      </c>
      <c r="F5874" s="49">
        <v>3.1195000000000001E-2</v>
      </c>
      <c r="G5874" s="49">
        <v>15.715199999999999</v>
      </c>
      <c r="H5874" s="49">
        <v>0.33388299999999999</v>
      </c>
      <c r="I5874" s="49">
        <v>0.186168</v>
      </c>
      <c r="J5874" s="49">
        <v>44.291499999999999</v>
      </c>
      <c r="K5874" s="49">
        <v>0.25986500000000001</v>
      </c>
      <c r="L5874" s="49">
        <v>100.53580699999999</v>
      </c>
      <c r="M5874" s="47"/>
      <c r="N5874" s="50">
        <v>0.9952920783083552</v>
      </c>
      <c r="O5874" s="50">
        <v>6.1871824441297259E-4</v>
      </c>
      <c r="P5874" s="50">
        <v>0.329692011223571</v>
      </c>
      <c r="Q5874" s="50">
        <v>6.7370646797787082E-3</v>
      </c>
      <c r="R5874" s="50">
        <v>3.9556994760610231E-3</v>
      </c>
      <c r="S5874" s="50">
        <v>1.6563856202114102</v>
      </c>
      <c r="T5874" s="50">
        <v>6.9845423536469145E-3</v>
      </c>
      <c r="U5874" s="50">
        <v>3.0009339847324301</v>
      </c>
      <c r="V5874" s="51">
        <v>83.399842684630514</v>
      </c>
      <c r="X5874" s="49">
        <v>0.21209900000000001</v>
      </c>
      <c r="Y5874" s="49">
        <v>48.732900000000001</v>
      </c>
      <c r="Z5874" s="49">
        <v>0.45890599999999998</v>
      </c>
      <c r="AA5874" s="49">
        <v>6.60623</v>
      </c>
      <c r="AB5874" s="49">
        <v>7.8930600000000002</v>
      </c>
      <c r="AC5874" s="49">
        <v>0.176704</v>
      </c>
      <c r="AD5874" s="49">
        <v>4.7336799999999997</v>
      </c>
      <c r="AE5874" s="226"/>
      <c r="AF5874" s="226" t="s">
        <v>435</v>
      </c>
      <c r="AG5874" s="343">
        <v>30</v>
      </c>
      <c r="AH5874" s="343">
        <v>15</v>
      </c>
      <c r="AI5874" s="343"/>
      <c r="AJ5874" s="343"/>
      <c r="AK5874" s="343"/>
      <c r="AL5874" s="343"/>
      <c r="AM5874" s="343"/>
      <c r="AN5874" s="343"/>
      <c r="AO5874" s="343"/>
      <c r="AP5874" s="343"/>
      <c r="AQ5874" s="343"/>
      <c r="AR5874" s="343"/>
      <c r="AS5874" s="343"/>
      <c r="AT5874" s="343"/>
      <c r="AU5874" s="343"/>
      <c r="AV5874" s="343"/>
      <c r="AW5874" s="343"/>
      <c r="AX5874" s="343"/>
      <c r="AY5874" s="343"/>
      <c r="AZ5874" s="343"/>
      <c r="BA5874" s="343"/>
      <c r="BB5874" s="343"/>
      <c r="BC5874" s="343"/>
      <c r="BD5874" s="343"/>
      <c r="BE5874" s="475"/>
      <c r="BF5874" s="475"/>
      <c r="BG5874" s="475"/>
      <c r="BH5874" s="475"/>
      <c r="BI5874" s="475"/>
      <c r="BJ5874" s="475"/>
      <c r="BK5874" s="475"/>
      <c r="BL5874" s="475"/>
      <c r="BM5874" s="475"/>
      <c r="BN5874" s="475"/>
      <c r="BO5874" s="475"/>
      <c r="BP5874" s="306"/>
      <c r="BQ5874" s="496"/>
      <c r="BR5874" s="496"/>
      <c r="BS5874" s="496"/>
      <c r="BT5874" s="496"/>
      <c r="BU5874" s="496"/>
      <c r="BV5874" s="496"/>
    </row>
    <row r="5875" spans="1:74" s="52" customFormat="1" ht="12.75">
      <c r="A5875" s="45">
        <v>2346.9885393806389</v>
      </c>
      <c r="B5875" s="46" t="s">
        <v>416</v>
      </c>
      <c r="C5875" s="47" t="s">
        <v>379</v>
      </c>
      <c r="D5875" s="48">
        <v>125.25562500000005</v>
      </c>
      <c r="E5875" s="49">
        <v>39.929900000000004</v>
      </c>
      <c r="F5875" s="49">
        <v>1.0071999999999999E-2</v>
      </c>
      <c r="G5875" s="49">
        <v>15.843999999999999</v>
      </c>
      <c r="H5875" s="49">
        <v>0.32046799999999998</v>
      </c>
      <c r="I5875" s="49">
        <v>0.232458</v>
      </c>
      <c r="J5875" s="49">
        <v>44.301299999999998</v>
      </c>
      <c r="K5875" s="49">
        <v>0.25730500000000001</v>
      </c>
      <c r="L5875" s="49">
        <v>100.945481</v>
      </c>
      <c r="M5875" s="47"/>
      <c r="N5875" s="50">
        <v>0.997726066266439</v>
      </c>
      <c r="O5875" s="50">
        <v>1.9897761831046257E-4</v>
      </c>
      <c r="P5875" s="50">
        <v>0.33108074500893359</v>
      </c>
      <c r="Q5875" s="50">
        <v>6.4408273592721811E-3</v>
      </c>
      <c r="R5875" s="50">
        <v>4.9197533737519936E-3</v>
      </c>
      <c r="S5875" s="50">
        <v>1.650205811300971</v>
      </c>
      <c r="T5875" s="50">
        <v>6.8884096916308349E-3</v>
      </c>
      <c r="U5875" s="50">
        <v>2.9989323865785193</v>
      </c>
      <c r="V5875" s="51">
        <v>83.289608262140376</v>
      </c>
      <c r="X5875" s="49">
        <v>0.21137300000000001</v>
      </c>
      <c r="Y5875" s="49">
        <v>157.65600000000001</v>
      </c>
      <c r="Z5875" s="49">
        <v>0.456868</v>
      </c>
      <c r="AA5875" s="49">
        <v>6.9211099999999997</v>
      </c>
      <c r="AB5875" s="49">
        <v>6.2507900000000003</v>
      </c>
      <c r="AC5875" s="49">
        <v>0.17671200000000001</v>
      </c>
      <c r="AD5875" s="49">
        <v>4.75793</v>
      </c>
      <c r="AE5875" s="226"/>
      <c r="AF5875" s="226" t="s">
        <v>435</v>
      </c>
      <c r="AG5875" s="343">
        <v>30</v>
      </c>
      <c r="AH5875" s="343">
        <v>15</v>
      </c>
      <c r="AI5875" s="343"/>
      <c r="AJ5875" s="343"/>
      <c r="AK5875" s="343"/>
      <c r="AL5875" s="343"/>
      <c r="AM5875" s="343"/>
      <c r="AN5875" s="343"/>
      <c r="AO5875" s="343"/>
      <c r="AP5875" s="343"/>
      <c r="AQ5875" s="343"/>
      <c r="AR5875" s="343"/>
      <c r="AS5875" s="343"/>
      <c r="AT5875" s="343"/>
      <c r="AU5875" s="343"/>
      <c r="AV5875" s="343"/>
      <c r="AW5875" s="343"/>
      <c r="AX5875" s="343"/>
      <c r="AY5875" s="343"/>
      <c r="AZ5875" s="343"/>
      <c r="BA5875" s="343"/>
      <c r="BB5875" s="343"/>
      <c r="BC5875" s="343"/>
      <c r="BD5875" s="343"/>
      <c r="BE5875" s="475"/>
      <c r="BF5875" s="475"/>
      <c r="BG5875" s="475"/>
      <c r="BH5875" s="475"/>
      <c r="BI5875" s="475"/>
      <c r="BJ5875" s="475"/>
      <c r="BK5875" s="475"/>
      <c r="BL5875" s="475"/>
      <c r="BM5875" s="475"/>
      <c r="BN5875" s="475"/>
      <c r="BO5875" s="475"/>
      <c r="BP5875" s="306"/>
      <c r="BQ5875" s="496"/>
      <c r="BR5875" s="496"/>
      <c r="BS5875" s="496"/>
      <c r="BT5875" s="496"/>
      <c r="BU5875" s="496"/>
      <c r="BV5875" s="496"/>
    </row>
    <row r="5876" spans="1:74" s="52" customFormat="1" ht="12.75">
      <c r="A5876" s="45">
        <v>2346.9885393806389</v>
      </c>
      <c r="B5876" s="46" t="s">
        <v>416</v>
      </c>
      <c r="C5876" s="47" t="s">
        <v>379</v>
      </c>
      <c r="D5876" s="48">
        <v>130.26562500000006</v>
      </c>
      <c r="E5876" s="49">
        <v>39.842399999999998</v>
      </c>
      <c r="F5876" s="49">
        <v>3.2249E-2</v>
      </c>
      <c r="G5876" s="49">
        <v>15.7888</v>
      </c>
      <c r="H5876" s="49">
        <v>0.34237800000000002</v>
      </c>
      <c r="I5876" s="49">
        <v>0.22397600000000001</v>
      </c>
      <c r="J5876" s="49">
        <v>44.197299999999998</v>
      </c>
      <c r="K5876" s="49">
        <v>0.260322</v>
      </c>
      <c r="L5876" s="49">
        <v>100.731739</v>
      </c>
      <c r="M5876" s="47"/>
      <c r="N5876" s="50">
        <v>0.99759589916828595</v>
      </c>
      <c r="O5876" s="50">
        <v>6.3841169066478727E-4</v>
      </c>
      <c r="P5876" s="50">
        <v>0.33060870268598058</v>
      </c>
      <c r="Q5876" s="50">
        <v>6.8953911478187423E-3</v>
      </c>
      <c r="R5876" s="50">
        <v>4.7500303819197993E-3</v>
      </c>
      <c r="S5876" s="50">
        <v>1.6497321906728222</v>
      </c>
      <c r="T5876" s="50">
        <v>6.983573102311888E-3</v>
      </c>
      <c r="U5876" s="50">
        <v>2.9985118917166642</v>
      </c>
      <c r="V5876" s="51">
        <v>83.305465044190242</v>
      </c>
      <c r="X5876" s="49">
        <v>0.21160599999999999</v>
      </c>
      <c r="Y5876" s="49">
        <v>49.453800000000001</v>
      </c>
      <c r="Z5876" s="49">
        <v>0.45757500000000001</v>
      </c>
      <c r="AA5876" s="49">
        <v>6.4332599999999998</v>
      </c>
      <c r="AB5876" s="49">
        <v>6.3568600000000002</v>
      </c>
      <c r="AC5876" s="49">
        <v>0.176949</v>
      </c>
      <c r="AD5876" s="49">
        <v>4.74702</v>
      </c>
      <c r="AE5876" s="226"/>
      <c r="AF5876" s="226" t="s">
        <v>435</v>
      </c>
      <c r="AG5876" s="343">
        <v>30</v>
      </c>
      <c r="AH5876" s="343">
        <v>15</v>
      </c>
      <c r="AI5876" s="343"/>
      <c r="AJ5876" s="343"/>
      <c r="AK5876" s="343"/>
      <c r="AL5876" s="343"/>
      <c r="AM5876" s="343"/>
      <c r="AN5876" s="343"/>
      <c r="AO5876" s="343"/>
      <c r="AP5876" s="343"/>
      <c r="AQ5876" s="343"/>
      <c r="AR5876" s="343"/>
      <c r="AS5876" s="343"/>
      <c r="AT5876" s="343"/>
      <c r="AU5876" s="343"/>
      <c r="AV5876" s="343"/>
      <c r="AW5876" s="343"/>
      <c r="AX5876" s="343"/>
      <c r="AY5876" s="343"/>
      <c r="AZ5876" s="343"/>
      <c r="BA5876" s="343"/>
      <c r="BB5876" s="343"/>
      <c r="BC5876" s="343"/>
      <c r="BD5876" s="343"/>
      <c r="BE5876" s="475"/>
      <c r="BF5876" s="475"/>
      <c r="BG5876" s="475"/>
      <c r="BH5876" s="475"/>
      <c r="BI5876" s="475"/>
      <c r="BJ5876" s="475"/>
      <c r="BK5876" s="475"/>
      <c r="BL5876" s="475"/>
      <c r="BM5876" s="475"/>
      <c r="BN5876" s="475"/>
      <c r="BO5876" s="475"/>
      <c r="BP5876" s="306"/>
      <c r="BQ5876" s="496"/>
      <c r="BR5876" s="496"/>
      <c r="BS5876" s="496"/>
      <c r="BT5876" s="496"/>
      <c r="BU5876" s="496"/>
      <c r="BV5876" s="496"/>
    </row>
    <row r="5877" spans="1:74" s="52" customFormat="1" ht="12.75">
      <c r="A5877" s="45">
        <v>2346.9885393806389</v>
      </c>
      <c r="B5877" s="46" t="s">
        <v>416</v>
      </c>
      <c r="C5877" s="47" t="s">
        <v>379</v>
      </c>
      <c r="D5877" s="48">
        <v>135.27562500000005</v>
      </c>
      <c r="E5877" s="49">
        <v>39.904499999999999</v>
      </c>
      <c r="F5877" s="49">
        <v>3.9586000000000003E-2</v>
      </c>
      <c r="G5877" s="49">
        <v>15.7</v>
      </c>
      <c r="H5877" s="49">
        <v>0.326851</v>
      </c>
      <c r="I5877" s="49">
        <v>0.227384</v>
      </c>
      <c r="J5877" s="49">
        <v>44.346600000000002</v>
      </c>
      <c r="K5877" s="49">
        <v>0.26975900000000003</v>
      </c>
      <c r="L5877" s="49">
        <v>100.859336</v>
      </c>
      <c r="M5877" s="47"/>
      <c r="N5877" s="50">
        <v>0.99733017648926248</v>
      </c>
      <c r="O5877" s="50">
        <v>7.8222937633213045E-4</v>
      </c>
      <c r="P5877" s="50">
        <v>0.32815024490734429</v>
      </c>
      <c r="Q5877" s="50">
        <v>6.570687257174657E-3</v>
      </c>
      <c r="R5877" s="50">
        <v>4.8135194120185847E-3</v>
      </c>
      <c r="S5877" s="50">
        <v>1.6522888055322791</v>
      </c>
      <c r="T5877" s="50">
        <v>7.223549892518011E-3</v>
      </c>
      <c r="U5877" s="50">
        <v>2.9984745968306439</v>
      </c>
      <c r="V5877" s="51">
        <v>83.430429488122812</v>
      </c>
      <c r="X5877" s="49">
        <v>0.21141299999999999</v>
      </c>
      <c r="Y5877" s="49">
        <v>39.3414</v>
      </c>
      <c r="Z5877" s="49">
        <v>0.45897100000000002</v>
      </c>
      <c r="AA5877" s="49">
        <v>6.7420400000000003</v>
      </c>
      <c r="AB5877" s="49">
        <v>6.3151200000000003</v>
      </c>
      <c r="AC5877" s="49">
        <v>0.17658699999999999</v>
      </c>
      <c r="AD5877" s="49">
        <v>4.5839400000000001</v>
      </c>
      <c r="AE5877" s="226"/>
      <c r="AF5877" s="226" t="s">
        <v>435</v>
      </c>
      <c r="AG5877" s="343">
        <v>30</v>
      </c>
      <c r="AH5877" s="343">
        <v>15</v>
      </c>
      <c r="AI5877" s="343"/>
      <c r="AJ5877" s="343"/>
      <c r="AK5877" s="343"/>
      <c r="AL5877" s="343"/>
      <c r="AM5877" s="343"/>
      <c r="AN5877" s="343"/>
      <c r="AO5877" s="343"/>
      <c r="AP5877" s="343"/>
      <c r="AQ5877" s="343"/>
      <c r="AR5877" s="343"/>
      <c r="AS5877" s="343"/>
      <c r="AT5877" s="343"/>
      <c r="AU5877" s="343"/>
      <c r="AV5877" s="343"/>
      <c r="AW5877" s="343"/>
      <c r="AX5877" s="343"/>
      <c r="AY5877" s="343"/>
      <c r="AZ5877" s="343"/>
      <c r="BA5877" s="343"/>
      <c r="BB5877" s="343"/>
      <c r="BC5877" s="343"/>
      <c r="BD5877" s="343"/>
      <c r="BE5877" s="475"/>
      <c r="BF5877" s="475"/>
      <c r="BG5877" s="475"/>
      <c r="BH5877" s="475"/>
      <c r="BI5877" s="475"/>
      <c r="BJ5877" s="475"/>
      <c r="BK5877" s="475"/>
      <c r="BL5877" s="475"/>
      <c r="BM5877" s="475"/>
      <c r="BN5877" s="475"/>
      <c r="BO5877" s="475"/>
      <c r="BP5877" s="306"/>
      <c r="BQ5877" s="496"/>
      <c r="BR5877" s="496"/>
      <c r="BS5877" s="496"/>
      <c r="BT5877" s="496"/>
      <c r="BU5877" s="496"/>
      <c r="BV5877" s="496"/>
    </row>
    <row r="5878" spans="1:74" s="52" customFormat="1" ht="12.75">
      <c r="A5878" s="45">
        <v>2346.9885393806389</v>
      </c>
      <c r="B5878" s="46" t="s">
        <v>416</v>
      </c>
      <c r="C5878" s="47" t="s">
        <v>379</v>
      </c>
      <c r="D5878" s="48">
        <v>140.28562500000004</v>
      </c>
      <c r="E5878" s="49">
        <v>39.807000000000002</v>
      </c>
      <c r="F5878" s="49">
        <v>4.6863000000000002E-2</v>
      </c>
      <c r="G5878" s="49">
        <v>15.6303</v>
      </c>
      <c r="H5878" s="49">
        <v>0.33866000000000002</v>
      </c>
      <c r="I5878" s="49">
        <v>0.23407900000000001</v>
      </c>
      <c r="J5878" s="49">
        <v>44.141199999999998</v>
      </c>
      <c r="K5878" s="49">
        <v>0.25416299999999997</v>
      </c>
      <c r="L5878" s="49">
        <v>100.47860600000001</v>
      </c>
      <c r="M5878" s="47"/>
      <c r="N5878" s="50">
        <v>0.99869061610550602</v>
      </c>
      <c r="O5878" s="50">
        <v>9.2955913373195264E-4</v>
      </c>
      <c r="P5878" s="50">
        <v>0.3279403290571366</v>
      </c>
      <c r="Q5878" s="50">
        <v>6.8340683307069414E-3</v>
      </c>
      <c r="R5878" s="50">
        <v>4.9741595678762197E-3</v>
      </c>
      <c r="S5878" s="50">
        <v>1.6509130534254552</v>
      </c>
      <c r="T5878" s="50">
        <v>6.8318999211564825E-3</v>
      </c>
      <c r="U5878" s="50">
        <v>2.997892545570056</v>
      </c>
      <c r="V5878" s="51">
        <v>83.427760138261704</v>
      </c>
      <c r="X5878" s="49">
        <v>0.21168400000000001</v>
      </c>
      <c r="Y5878" s="49">
        <v>33.959800000000001</v>
      </c>
      <c r="Z5878" s="49">
        <v>0.460032</v>
      </c>
      <c r="AA5878" s="49">
        <v>6.6021299999999998</v>
      </c>
      <c r="AB5878" s="49">
        <v>6.2429800000000002</v>
      </c>
      <c r="AC5878" s="49">
        <v>0.17697499999999999</v>
      </c>
      <c r="AD5878" s="49">
        <v>4.8527699999999996</v>
      </c>
      <c r="AE5878" s="226"/>
      <c r="AF5878" s="226" t="s">
        <v>435</v>
      </c>
      <c r="AG5878" s="343">
        <v>30</v>
      </c>
      <c r="AH5878" s="343">
        <v>15</v>
      </c>
      <c r="AI5878" s="343"/>
      <c r="AJ5878" s="343"/>
      <c r="AK5878" s="343"/>
      <c r="AL5878" s="343"/>
      <c r="AM5878" s="343"/>
      <c r="AN5878" s="343"/>
      <c r="AO5878" s="343"/>
      <c r="AP5878" s="343"/>
      <c r="AQ5878" s="343"/>
      <c r="AR5878" s="343"/>
      <c r="AS5878" s="343"/>
      <c r="AT5878" s="343"/>
      <c r="AU5878" s="343"/>
      <c r="AV5878" s="343"/>
      <c r="AW5878" s="343"/>
      <c r="AX5878" s="343"/>
      <c r="AY5878" s="343"/>
      <c r="AZ5878" s="343"/>
      <c r="BA5878" s="343"/>
      <c r="BB5878" s="343"/>
      <c r="BC5878" s="343"/>
      <c r="BD5878" s="343"/>
      <c r="BE5878" s="475"/>
      <c r="BF5878" s="475"/>
      <c r="BG5878" s="475"/>
      <c r="BH5878" s="475"/>
      <c r="BI5878" s="475"/>
      <c r="BJ5878" s="475"/>
      <c r="BK5878" s="475"/>
      <c r="BL5878" s="475"/>
      <c r="BM5878" s="475"/>
      <c r="BN5878" s="475"/>
      <c r="BO5878" s="475"/>
      <c r="BP5878" s="306"/>
      <c r="BQ5878" s="496"/>
      <c r="BR5878" s="496"/>
      <c r="BS5878" s="496"/>
      <c r="BT5878" s="496"/>
      <c r="BU5878" s="496"/>
      <c r="BV5878" s="496"/>
    </row>
    <row r="5879" spans="1:74" s="52" customFormat="1" ht="12.75">
      <c r="A5879" s="45">
        <v>2346.9885393806389</v>
      </c>
      <c r="B5879" s="46" t="s">
        <v>416</v>
      </c>
      <c r="C5879" s="47" t="s">
        <v>379</v>
      </c>
      <c r="D5879" s="48">
        <v>145.29562500000003</v>
      </c>
      <c r="E5879" s="49">
        <v>39.804699999999997</v>
      </c>
      <c r="F5879" s="49">
        <v>2.5937999999999999E-2</v>
      </c>
      <c r="G5879" s="49">
        <v>15.7018</v>
      </c>
      <c r="H5879" s="49">
        <v>0.31345200000000001</v>
      </c>
      <c r="I5879" s="49">
        <v>0.205429</v>
      </c>
      <c r="J5879" s="49">
        <v>44.186500000000002</v>
      </c>
      <c r="K5879" s="49">
        <v>0.26180300000000001</v>
      </c>
      <c r="L5879" s="49">
        <v>100.543558</v>
      </c>
      <c r="M5879" s="47"/>
      <c r="N5879" s="50">
        <v>0.99801353669648696</v>
      </c>
      <c r="O5879" s="50">
        <v>5.1417857679917245E-4</v>
      </c>
      <c r="P5879" s="50">
        <v>0.32923614820431446</v>
      </c>
      <c r="Q5879" s="50">
        <v>6.3214544725872608E-3</v>
      </c>
      <c r="R5879" s="50">
        <v>4.3626419203961452E-3</v>
      </c>
      <c r="S5879" s="50">
        <v>1.651582319429638</v>
      </c>
      <c r="T5879" s="50">
        <v>7.0328983947703753E-3</v>
      </c>
      <c r="U5879" s="50">
        <v>2.9983614871799662</v>
      </c>
      <c r="V5879" s="51">
        <v>83.378782377893501</v>
      </c>
      <c r="X5879" s="49">
        <v>0.21159</v>
      </c>
      <c r="Y5879" s="49">
        <v>62.383899999999997</v>
      </c>
      <c r="Z5879" s="49">
        <v>0.45900099999999999</v>
      </c>
      <c r="AA5879" s="49">
        <v>6.9548300000000003</v>
      </c>
      <c r="AB5879" s="49">
        <v>7.0260300000000004</v>
      </c>
      <c r="AC5879" s="49">
        <v>0.176841</v>
      </c>
      <c r="AD5879" s="49">
        <v>4.6440999999999999</v>
      </c>
      <c r="AE5879" s="226"/>
      <c r="AF5879" s="226" t="s">
        <v>435</v>
      </c>
      <c r="AG5879" s="343">
        <v>30</v>
      </c>
      <c r="AH5879" s="343">
        <v>15</v>
      </c>
      <c r="AI5879" s="343"/>
      <c r="AJ5879" s="343"/>
      <c r="AK5879" s="343"/>
      <c r="AL5879" s="343"/>
      <c r="AM5879" s="343"/>
      <c r="AN5879" s="343"/>
      <c r="AO5879" s="343"/>
      <c r="AP5879" s="343"/>
      <c r="AQ5879" s="343"/>
      <c r="AR5879" s="343"/>
      <c r="AS5879" s="343"/>
      <c r="AT5879" s="343"/>
      <c r="AU5879" s="343"/>
      <c r="AV5879" s="343"/>
      <c r="AW5879" s="343"/>
      <c r="AX5879" s="343"/>
      <c r="AY5879" s="343"/>
      <c r="AZ5879" s="343"/>
      <c r="BA5879" s="343"/>
      <c r="BB5879" s="343"/>
      <c r="BC5879" s="343"/>
      <c r="BD5879" s="343"/>
      <c r="BE5879" s="475"/>
      <c r="BF5879" s="475"/>
      <c r="BG5879" s="475"/>
      <c r="BH5879" s="475"/>
      <c r="BI5879" s="475"/>
      <c r="BJ5879" s="475"/>
      <c r="BK5879" s="475"/>
      <c r="BL5879" s="475"/>
      <c r="BM5879" s="475"/>
      <c r="BN5879" s="475"/>
      <c r="BO5879" s="475"/>
      <c r="BP5879" s="306"/>
      <c r="BQ5879" s="496"/>
      <c r="BR5879" s="496"/>
      <c r="BS5879" s="496"/>
      <c r="BT5879" s="496"/>
      <c r="BU5879" s="496"/>
      <c r="BV5879" s="496"/>
    </row>
    <row r="5880" spans="1:74" s="52" customFormat="1" ht="12.75">
      <c r="A5880" s="45">
        <v>2346.9885393806389</v>
      </c>
      <c r="B5880" s="46" t="s">
        <v>416</v>
      </c>
      <c r="C5880" s="47" t="s">
        <v>379</v>
      </c>
      <c r="D5880" s="48">
        <v>150.30562500000002</v>
      </c>
      <c r="E5880" s="49">
        <v>39.978400000000001</v>
      </c>
      <c r="F5880" s="49">
        <v>3.1618E-2</v>
      </c>
      <c r="G5880" s="49">
        <v>15.6541</v>
      </c>
      <c r="H5880" s="49">
        <v>0.31862000000000001</v>
      </c>
      <c r="I5880" s="49">
        <v>0.245535</v>
      </c>
      <c r="J5880" s="49">
        <v>44.184399999999997</v>
      </c>
      <c r="K5880" s="49">
        <v>0.26111800000000002</v>
      </c>
      <c r="L5880" s="49">
        <v>100.69708899999999</v>
      </c>
      <c r="M5880" s="47"/>
      <c r="N5880" s="50">
        <v>1.0005982707388557</v>
      </c>
      <c r="O5880" s="50">
        <v>6.2566829648797188E-4</v>
      </c>
      <c r="P5880" s="50">
        <v>0.32765623518470322</v>
      </c>
      <c r="Q5880" s="50">
        <v>6.4143294867511757E-3</v>
      </c>
      <c r="R5880" s="50">
        <v>5.2051528363068044E-3</v>
      </c>
      <c r="S5880" s="50">
        <v>1.648586907357972</v>
      </c>
      <c r="T5880" s="50">
        <v>7.002107873296368E-3</v>
      </c>
      <c r="U5880" s="50">
        <v>2.9967759120723052</v>
      </c>
      <c r="V5880" s="51">
        <v>83.420246824328814</v>
      </c>
      <c r="X5880" s="49">
        <v>0.21116199999999999</v>
      </c>
      <c r="Y5880" s="49">
        <v>50.097299999999997</v>
      </c>
      <c r="Z5880" s="49">
        <v>0.45990999999999999</v>
      </c>
      <c r="AA5880" s="49">
        <v>6.9633099999999999</v>
      </c>
      <c r="AB5880" s="49">
        <v>5.9755799999999999</v>
      </c>
      <c r="AC5880" s="49">
        <v>0.17680100000000001</v>
      </c>
      <c r="AD5880" s="49">
        <v>4.7225999999999999</v>
      </c>
      <c r="AE5880" s="226"/>
      <c r="AF5880" s="226" t="s">
        <v>435</v>
      </c>
      <c r="AG5880" s="343">
        <v>30</v>
      </c>
      <c r="AH5880" s="343">
        <v>15</v>
      </c>
      <c r="AI5880" s="343"/>
      <c r="AJ5880" s="343"/>
      <c r="AK5880" s="343"/>
      <c r="AL5880" s="343"/>
      <c r="AM5880" s="343"/>
      <c r="AN5880" s="343"/>
      <c r="AO5880" s="343"/>
      <c r="AP5880" s="343"/>
      <c r="AQ5880" s="343"/>
      <c r="AR5880" s="343"/>
      <c r="AS5880" s="343"/>
      <c r="AT5880" s="343"/>
      <c r="AU5880" s="343"/>
      <c r="AV5880" s="343"/>
      <c r="AW5880" s="343"/>
      <c r="AX5880" s="343"/>
      <c r="AY5880" s="343"/>
      <c r="AZ5880" s="343"/>
      <c r="BA5880" s="343"/>
      <c r="BB5880" s="343"/>
      <c r="BC5880" s="343"/>
      <c r="BD5880" s="343"/>
      <c r="BE5880" s="475"/>
      <c r="BF5880" s="475"/>
      <c r="BG5880" s="475"/>
      <c r="BH5880" s="475"/>
      <c r="BI5880" s="475"/>
      <c r="BJ5880" s="475"/>
      <c r="BK5880" s="475"/>
      <c r="BL5880" s="475"/>
      <c r="BM5880" s="475"/>
      <c r="BN5880" s="475"/>
      <c r="BO5880" s="475"/>
      <c r="BP5880" s="306"/>
      <c r="BQ5880" s="496"/>
      <c r="BR5880" s="496"/>
      <c r="BS5880" s="496"/>
      <c r="BT5880" s="496"/>
      <c r="BU5880" s="496"/>
      <c r="BV5880" s="496"/>
    </row>
    <row r="5881" spans="1:74" s="52" customFormat="1" ht="12.75">
      <c r="A5881" s="45">
        <v>2346.9885393806389</v>
      </c>
      <c r="B5881" s="46" t="s">
        <v>416</v>
      </c>
      <c r="C5881" s="47" t="s">
        <v>379</v>
      </c>
      <c r="D5881" s="48">
        <v>155.31562500000001</v>
      </c>
      <c r="E5881" s="49">
        <v>39.9285</v>
      </c>
      <c r="F5881" s="49">
        <v>3.5581000000000002E-2</v>
      </c>
      <c r="G5881" s="49">
        <v>15.7395</v>
      </c>
      <c r="H5881" s="49">
        <v>0.32704800000000001</v>
      </c>
      <c r="I5881" s="49">
        <v>0.24321999999999999</v>
      </c>
      <c r="J5881" s="49">
        <v>44.186100000000003</v>
      </c>
      <c r="K5881" s="49">
        <v>0.26587100000000002</v>
      </c>
      <c r="L5881" s="49">
        <v>100.75476700000002</v>
      </c>
      <c r="M5881" s="47"/>
      <c r="N5881" s="50">
        <v>0.99926533448117816</v>
      </c>
      <c r="O5881" s="50">
        <v>7.0403036544658957E-4</v>
      </c>
      <c r="P5881" s="50">
        <v>0.32941604764643234</v>
      </c>
      <c r="Q5881" s="50">
        <v>6.5834450695410511E-3</v>
      </c>
      <c r="R5881" s="50">
        <v>5.1556431474337654E-3</v>
      </c>
      <c r="S5881" s="50">
        <v>1.6485117345733726</v>
      </c>
      <c r="T5881" s="50">
        <v>7.1289643474332573E-3</v>
      </c>
      <c r="U5881" s="50">
        <v>2.9976190013498685</v>
      </c>
      <c r="V5881" s="51">
        <v>83.345395589886877</v>
      </c>
      <c r="X5881" s="49">
        <v>0.21132200000000001</v>
      </c>
      <c r="Y5881" s="49">
        <v>44.521299999999997</v>
      </c>
      <c r="Z5881" s="49">
        <v>0.45846399999999998</v>
      </c>
      <c r="AA5881" s="49">
        <v>6.8688599999999997</v>
      </c>
      <c r="AB5881" s="49">
        <v>5.86632</v>
      </c>
      <c r="AC5881" s="49">
        <v>0.176928</v>
      </c>
      <c r="AD5881" s="49">
        <v>4.7012</v>
      </c>
      <c r="AE5881" s="226"/>
      <c r="AF5881" s="226" t="s">
        <v>435</v>
      </c>
      <c r="AG5881" s="343">
        <v>30</v>
      </c>
      <c r="AH5881" s="343">
        <v>15</v>
      </c>
      <c r="AI5881" s="343"/>
      <c r="AJ5881" s="343"/>
      <c r="AK5881" s="343"/>
      <c r="AL5881" s="343"/>
      <c r="AM5881" s="343"/>
      <c r="AN5881" s="343"/>
      <c r="AO5881" s="343"/>
      <c r="AP5881" s="343"/>
      <c r="AQ5881" s="343"/>
      <c r="AR5881" s="343"/>
      <c r="AS5881" s="343"/>
      <c r="AT5881" s="343"/>
      <c r="AU5881" s="343"/>
      <c r="AV5881" s="343"/>
      <c r="AW5881" s="343"/>
      <c r="AX5881" s="343"/>
      <c r="AY5881" s="343"/>
      <c r="AZ5881" s="343"/>
      <c r="BA5881" s="343"/>
      <c r="BB5881" s="343"/>
      <c r="BC5881" s="343"/>
      <c r="BD5881" s="343"/>
      <c r="BE5881" s="475"/>
      <c r="BF5881" s="475"/>
      <c r="BG5881" s="475"/>
      <c r="BH5881" s="475"/>
      <c r="BI5881" s="475"/>
      <c r="BJ5881" s="475"/>
      <c r="BK5881" s="475"/>
      <c r="BL5881" s="475"/>
      <c r="BM5881" s="475"/>
      <c r="BN5881" s="475"/>
      <c r="BO5881" s="475"/>
      <c r="BP5881" s="306"/>
      <c r="BQ5881" s="496"/>
      <c r="BR5881" s="496"/>
      <c r="BS5881" s="496"/>
      <c r="BT5881" s="496"/>
      <c r="BU5881" s="496"/>
      <c r="BV5881" s="496"/>
    </row>
    <row r="5882" spans="1:74" s="52" customFormat="1" ht="12.75">
      <c r="A5882" s="38"/>
      <c r="B5882" s="46"/>
      <c r="C5882" s="47"/>
      <c r="D5882" s="48"/>
      <c r="E5882" s="49"/>
      <c r="F5882" s="49"/>
      <c r="G5882" s="49"/>
      <c r="H5882" s="49"/>
      <c r="I5882" s="49"/>
      <c r="J5882" s="49"/>
      <c r="K5882" s="49"/>
      <c r="L5882" s="49"/>
      <c r="M5882" s="47"/>
      <c r="N5882" s="50"/>
      <c r="O5882" s="50"/>
      <c r="P5882" s="50"/>
      <c r="Q5882" s="50"/>
      <c r="R5882" s="50"/>
      <c r="S5882" s="50"/>
      <c r="T5882" s="50"/>
      <c r="U5882" s="50"/>
      <c r="V5882" s="51"/>
      <c r="AE5882" s="312"/>
      <c r="AF5882" s="312"/>
      <c r="AG5882" s="312"/>
      <c r="AH5882" s="312"/>
      <c r="AI5882" s="312"/>
      <c r="AJ5882" s="312"/>
      <c r="AK5882" s="312"/>
      <c r="AL5882" s="312"/>
      <c r="AM5882" s="312"/>
      <c r="AN5882" s="312"/>
      <c r="AO5882" s="312"/>
      <c r="AP5882" s="312"/>
      <c r="AQ5882" s="312"/>
      <c r="AR5882" s="312"/>
      <c r="AS5882" s="312"/>
      <c r="AT5882" s="312"/>
      <c r="AU5882" s="312"/>
      <c r="AV5882" s="312"/>
      <c r="AW5882" s="312"/>
      <c r="AX5882" s="312"/>
      <c r="AY5882" s="312"/>
      <c r="AZ5882" s="312"/>
      <c r="BA5882" s="312"/>
      <c r="BB5882" s="312"/>
      <c r="BC5882" s="312"/>
      <c r="BD5882" s="312"/>
      <c r="BE5882" s="306"/>
      <c r="BF5882" s="306"/>
      <c r="BG5882" s="306"/>
      <c r="BH5882" s="306"/>
      <c r="BI5882" s="306"/>
      <c r="BJ5882" s="306"/>
      <c r="BK5882" s="306"/>
      <c r="BL5882" s="306"/>
      <c r="BM5882" s="306"/>
      <c r="BN5882" s="306"/>
      <c r="BO5882" s="306"/>
      <c r="BP5882" s="306"/>
      <c r="BQ5882" s="496"/>
      <c r="BR5882" s="496"/>
      <c r="BS5882" s="496"/>
      <c r="BT5882" s="496"/>
      <c r="BU5882" s="496"/>
      <c r="BV5882" s="496"/>
    </row>
    <row r="5883" spans="1:74" s="52" customFormat="1" ht="12.75">
      <c r="A5883" s="45">
        <v>2346.9885393806389</v>
      </c>
      <c r="B5883" s="46" t="s">
        <v>416</v>
      </c>
      <c r="C5883" s="47" t="s">
        <v>333</v>
      </c>
      <c r="D5883" s="48">
        <v>0</v>
      </c>
      <c r="E5883" s="49">
        <v>38.486400000000003</v>
      </c>
      <c r="F5883" s="49">
        <v>3.4039E-2</v>
      </c>
      <c r="G5883" s="49">
        <v>22.4681</v>
      </c>
      <c r="H5883" s="49">
        <v>0.19600799999999999</v>
      </c>
      <c r="I5883" s="49">
        <v>0.267926</v>
      </c>
      <c r="J5883" s="49">
        <v>38.979900000000001</v>
      </c>
      <c r="K5883" s="49">
        <v>0.26665800000000001</v>
      </c>
      <c r="L5883" s="49">
        <v>100.70387500000001</v>
      </c>
      <c r="M5883" s="47"/>
      <c r="N5883" s="50">
        <v>0.99550602160628132</v>
      </c>
      <c r="O5883" s="50">
        <v>6.9612753107880035E-4</v>
      </c>
      <c r="P5883" s="50">
        <v>0.48602537518874883</v>
      </c>
      <c r="Q5883" s="50">
        <v>4.0780663900648051E-3</v>
      </c>
      <c r="R5883" s="50">
        <v>5.8699878402229148E-3</v>
      </c>
      <c r="S5883" s="50">
        <v>1.5030930552362816</v>
      </c>
      <c r="T5883" s="50">
        <v>7.3900753574903518E-3</v>
      </c>
      <c r="U5883" s="50">
        <v>3.0028063805439662</v>
      </c>
      <c r="V5883" s="51">
        <v>75.565789962295199</v>
      </c>
      <c r="X5883" s="49">
        <v>0.214835</v>
      </c>
      <c r="Y5883" s="49">
        <v>46.001600000000003</v>
      </c>
      <c r="Z5883" s="49">
        <v>0.38086700000000001</v>
      </c>
      <c r="AA5883" s="49">
        <v>10.632999999999999</v>
      </c>
      <c r="AB5883" s="49">
        <v>5.6734299999999998</v>
      </c>
      <c r="AC5883" s="49">
        <v>0.19256400000000001</v>
      </c>
      <c r="AD5883" s="49">
        <v>4.6310099999999998</v>
      </c>
      <c r="AE5883" s="226"/>
      <c r="AF5883" s="226" t="s">
        <v>435</v>
      </c>
      <c r="AG5883" s="343">
        <v>30</v>
      </c>
      <c r="AH5883" s="343">
        <v>15</v>
      </c>
      <c r="AI5883" s="343"/>
      <c r="AJ5883" s="343"/>
      <c r="AK5883" s="343"/>
      <c r="AL5883" s="343"/>
      <c r="AM5883" s="343"/>
      <c r="AN5883" s="343"/>
      <c r="AO5883" s="343"/>
      <c r="AP5883" s="343"/>
      <c r="AQ5883" s="343"/>
      <c r="AR5883" s="343"/>
      <c r="AS5883" s="343"/>
      <c r="AT5883" s="343"/>
      <c r="AU5883" s="343"/>
      <c r="AV5883" s="343"/>
      <c r="AW5883" s="343"/>
      <c r="AX5883" s="343"/>
      <c r="AY5883" s="343"/>
      <c r="AZ5883" s="343"/>
      <c r="BA5883" s="343"/>
      <c r="BB5883" s="343"/>
      <c r="BC5883" s="343"/>
      <c r="BD5883" s="343"/>
      <c r="BE5883" s="475"/>
      <c r="BF5883" s="475"/>
      <c r="BG5883" s="475"/>
      <c r="BH5883" s="475"/>
      <c r="BI5883" s="475"/>
      <c r="BJ5883" s="475"/>
      <c r="BK5883" s="475"/>
      <c r="BL5883" s="475"/>
      <c r="BM5883" s="475"/>
      <c r="BN5883" s="475"/>
      <c r="BO5883" s="475"/>
      <c r="BP5883" s="306"/>
      <c r="BQ5883" s="496"/>
      <c r="BR5883" s="496"/>
      <c r="BS5883" s="496"/>
      <c r="BT5883" s="496"/>
      <c r="BU5883" s="496"/>
      <c r="BV5883" s="496"/>
    </row>
    <row r="5884" spans="1:74" s="52" customFormat="1" ht="12.75">
      <c r="A5884" s="45">
        <v>2346.9885393806389</v>
      </c>
      <c r="B5884" s="46" t="s">
        <v>416</v>
      </c>
      <c r="C5884" s="47" t="s">
        <v>333</v>
      </c>
      <c r="D5884" s="48">
        <v>6.0764705882352938</v>
      </c>
      <c r="E5884" s="49">
        <v>39.261299999999999</v>
      </c>
      <c r="F5884" s="49">
        <v>4.1531999999999999E-2</v>
      </c>
      <c r="G5884" s="49">
        <v>19.345400000000001</v>
      </c>
      <c r="H5884" s="49">
        <v>0.201679</v>
      </c>
      <c r="I5884" s="49">
        <v>0.26185399999999998</v>
      </c>
      <c r="J5884" s="49">
        <v>41.469299999999997</v>
      </c>
      <c r="K5884" s="49">
        <v>0.239396</v>
      </c>
      <c r="L5884" s="49">
        <v>100.85171199999999</v>
      </c>
      <c r="M5884" s="47"/>
      <c r="N5884" s="50">
        <v>0.99792764901726205</v>
      </c>
      <c r="O5884" s="50">
        <v>8.3462740430655742E-4</v>
      </c>
      <c r="P5884" s="50">
        <v>0.41121418543111882</v>
      </c>
      <c r="Q5884" s="50">
        <v>4.1232432014685775E-3</v>
      </c>
      <c r="R5884" s="50">
        <v>5.6374062361613155E-3</v>
      </c>
      <c r="S5884" s="50">
        <v>1.5713380606034675</v>
      </c>
      <c r="T5884" s="50">
        <v>6.5194193475973652E-3</v>
      </c>
      <c r="U5884" s="50">
        <v>2.9985307595522963</v>
      </c>
      <c r="V5884" s="51">
        <v>79.258343064924958</v>
      </c>
      <c r="X5884" s="49">
        <v>0.21283099999999999</v>
      </c>
      <c r="Y5884" s="49">
        <v>36.982500000000002</v>
      </c>
      <c r="Z5884" s="49">
        <v>0.41174300000000003</v>
      </c>
      <c r="AA5884" s="49">
        <v>10.3849</v>
      </c>
      <c r="AB5884" s="49">
        <v>5.67394</v>
      </c>
      <c r="AC5884" s="49">
        <v>0.18470500000000001</v>
      </c>
      <c r="AD5884" s="49">
        <v>5.0920800000000002</v>
      </c>
      <c r="AE5884" s="226"/>
      <c r="AF5884" s="226" t="s">
        <v>435</v>
      </c>
      <c r="AG5884" s="343">
        <v>30</v>
      </c>
      <c r="AH5884" s="343">
        <v>15</v>
      </c>
      <c r="AI5884" s="343"/>
      <c r="AJ5884" s="343"/>
      <c r="AK5884" s="343"/>
      <c r="AL5884" s="343"/>
      <c r="AM5884" s="343"/>
      <c r="AN5884" s="343"/>
      <c r="AO5884" s="343"/>
      <c r="AP5884" s="343"/>
      <c r="AQ5884" s="343"/>
      <c r="AR5884" s="343"/>
      <c r="AS5884" s="343"/>
      <c r="AT5884" s="343"/>
      <c r="AU5884" s="343"/>
      <c r="AV5884" s="343"/>
      <c r="AW5884" s="343"/>
      <c r="AX5884" s="343"/>
      <c r="AY5884" s="343"/>
      <c r="AZ5884" s="343"/>
      <c r="BA5884" s="343"/>
      <c r="BB5884" s="343"/>
      <c r="BC5884" s="343"/>
      <c r="BD5884" s="343"/>
      <c r="BE5884" s="475"/>
      <c r="BF5884" s="475"/>
      <c r="BG5884" s="475"/>
      <c r="BH5884" s="475"/>
      <c r="BI5884" s="475"/>
      <c r="BJ5884" s="475"/>
      <c r="BK5884" s="475"/>
      <c r="BL5884" s="475"/>
      <c r="BM5884" s="475"/>
      <c r="BN5884" s="475"/>
      <c r="BO5884" s="475"/>
      <c r="BP5884" s="306"/>
      <c r="BQ5884" s="496"/>
      <c r="BR5884" s="496"/>
      <c r="BS5884" s="496"/>
      <c r="BT5884" s="496"/>
      <c r="BU5884" s="496"/>
      <c r="BV5884" s="496"/>
    </row>
    <row r="5885" spans="1:74" s="52" customFormat="1" ht="12.75">
      <c r="A5885" s="45">
        <v>2346.9885393806389</v>
      </c>
      <c r="B5885" s="46" t="s">
        <v>416</v>
      </c>
      <c r="C5885" s="47" t="s">
        <v>333</v>
      </c>
      <c r="D5885" s="48">
        <v>12.176470588235293</v>
      </c>
      <c r="E5885" s="49">
        <v>39.464199999999998</v>
      </c>
      <c r="F5885" s="49">
        <v>3.2877999999999998E-2</v>
      </c>
      <c r="G5885" s="49">
        <v>18.199300000000001</v>
      </c>
      <c r="H5885" s="49">
        <v>0.18415500000000001</v>
      </c>
      <c r="I5885" s="49">
        <v>0.24774599999999999</v>
      </c>
      <c r="J5885" s="49">
        <v>42.141100000000002</v>
      </c>
      <c r="K5885" s="49">
        <v>0.24923400000000001</v>
      </c>
      <c r="L5885" s="49">
        <v>100.54864999999999</v>
      </c>
      <c r="M5885" s="47"/>
      <c r="N5885" s="50">
        <v>1.0004878318823582</v>
      </c>
      <c r="O5885" s="50">
        <v>6.5900591671239214E-4</v>
      </c>
      <c r="P5885" s="50">
        <v>0.38585060510322572</v>
      </c>
      <c r="Q5885" s="50">
        <v>3.7552245795313783E-3</v>
      </c>
      <c r="R5885" s="50">
        <v>5.3198685107544207E-3</v>
      </c>
      <c r="S5885" s="50">
        <v>1.5926594429297212</v>
      </c>
      <c r="T5885" s="50">
        <v>6.7697626536984195E-3</v>
      </c>
      <c r="U5885" s="50">
        <v>2.9963992131454069</v>
      </c>
      <c r="V5885" s="51">
        <v>80.497920367559317</v>
      </c>
      <c r="X5885" s="49">
        <v>0.21227699999999999</v>
      </c>
      <c r="Y5885" s="49">
        <v>46.950400000000002</v>
      </c>
      <c r="Z5885" s="49">
        <v>0.42524400000000001</v>
      </c>
      <c r="AA5885" s="49">
        <v>11.2707</v>
      </c>
      <c r="AB5885" s="49">
        <v>6.0416400000000001</v>
      </c>
      <c r="AC5885" s="49">
        <v>0.18249299999999999</v>
      </c>
      <c r="AD5885" s="49">
        <v>4.8317800000000002</v>
      </c>
      <c r="AE5885" s="226"/>
      <c r="AF5885" s="226" t="s">
        <v>435</v>
      </c>
      <c r="AG5885" s="343">
        <v>30</v>
      </c>
      <c r="AH5885" s="343">
        <v>15</v>
      </c>
      <c r="AI5885" s="343"/>
      <c r="AJ5885" s="343"/>
      <c r="AK5885" s="343"/>
      <c r="AL5885" s="343"/>
      <c r="AM5885" s="343"/>
      <c r="AN5885" s="343"/>
      <c r="AO5885" s="343"/>
      <c r="AP5885" s="343"/>
      <c r="AQ5885" s="343"/>
      <c r="AR5885" s="343"/>
      <c r="AS5885" s="343"/>
      <c r="AT5885" s="343"/>
      <c r="AU5885" s="343"/>
      <c r="AV5885" s="343"/>
      <c r="AW5885" s="343"/>
      <c r="AX5885" s="343"/>
      <c r="AY5885" s="343"/>
      <c r="AZ5885" s="343"/>
      <c r="BA5885" s="343"/>
      <c r="BB5885" s="343"/>
      <c r="BC5885" s="343"/>
      <c r="BD5885" s="343"/>
      <c r="BE5885" s="475"/>
      <c r="BF5885" s="475"/>
      <c r="BG5885" s="475"/>
      <c r="BH5885" s="475"/>
      <c r="BI5885" s="475"/>
      <c r="BJ5885" s="475"/>
      <c r="BK5885" s="475"/>
      <c r="BL5885" s="475"/>
      <c r="BM5885" s="475"/>
      <c r="BN5885" s="475"/>
      <c r="BO5885" s="475"/>
      <c r="BP5885" s="306"/>
      <c r="BQ5885" s="496"/>
      <c r="BR5885" s="496"/>
      <c r="BS5885" s="496"/>
      <c r="BT5885" s="496"/>
      <c r="BU5885" s="496"/>
      <c r="BV5885" s="496"/>
    </row>
    <row r="5886" spans="1:74" s="52" customFormat="1" ht="12.75">
      <c r="A5886" s="45">
        <v>2346.9885393806389</v>
      </c>
      <c r="B5886" s="46" t="s">
        <v>416</v>
      </c>
      <c r="C5886" s="47" t="s">
        <v>333</v>
      </c>
      <c r="D5886" s="48">
        <v>18.276470588235291</v>
      </c>
      <c r="E5886" s="49">
        <v>39.454300000000003</v>
      </c>
      <c r="F5886" s="49">
        <v>2.1150000000000001E-3</v>
      </c>
      <c r="G5886" s="49">
        <v>17.553899999999999</v>
      </c>
      <c r="H5886" s="49">
        <v>0.241366</v>
      </c>
      <c r="I5886" s="49">
        <v>0.248561</v>
      </c>
      <c r="J5886" s="49">
        <v>42.874899999999997</v>
      </c>
      <c r="K5886" s="49">
        <v>0.24377799999999999</v>
      </c>
      <c r="L5886" s="49">
        <v>100.64273200000001</v>
      </c>
      <c r="M5886" s="47"/>
      <c r="N5886" s="50">
        <v>0.99720146216896499</v>
      </c>
      <c r="O5886" s="50">
        <v>4.2264365250620175E-5</v>
      </c>
      <c r="P5886" s="50">
        <v>0.37103781867153018</v>
      </c>
      <c r="Q5886" s="50">
        <v>4.9069151664415224E-3</v>
      </c>
      <c r="R5886" s="50">
        <v>5.3211719223833767E-3</v>
      </c>
      <c r="S5886" s="50">
        <v>1.6154749562196322</v>
      </c>
      <c r="T5886" s="50">
        <v>6.6014710225159789E-3</v>
      </c>
      <c r="U5886" s="50">
        <v>3.0012953760579908</v>
      </c>
      <c r="V5886" s="51">
        <v>81.322152902245563</v>
      </c>
      <c r="X5886" s="49">
        <v>0.21242</v>
      </c>
      <c r="Y5886" s="49">
        <v>751.17100000000005</v>
      </c>
      <c r="Z5886" s="49">
        <v>0.43284499999999998</v>
      </c>
      <c r="AA5886" s="49">
        <v>8.76267</v>
      </c>
      <c r="AB5886" s="49">
        <v>5.94184</v>
      </c>
      <c r="AC5886" s="49">
        <v>0.180585</v>
      </c>
      <c r="AD5886" s="49">
        <v>4.9666199999999998</v>
      </c>
      <c r="AE5886" s="226"/>
      <c r="AF5886" s="226" t="s">
        <v>435</v>
      </c>
      <c r="AG5886" s="343">
        <v>30</v>
      </c>
      <c r="AH5886" s="343">
        <v>15</v>
      </c>
      <c r="AI5886" s="343"/>
      <c r="AJ5886" s="343"/>
      <c r="AK5886" s="343"/>
      <c r="AL5886" s="343"/>
      <c r="AM5886" s="343"/>
      <c r="AN5886" s="343"/>
      <c r="AO5886" s="343"/>
      <c r="AP5886" s="343"/>
      <c r="AQ5886" s="343"/>
      <c r="AR5886" s="343"/>
      <c r="AS5886" s="343"/>
      <c r="AT5886" s="343"/>
      <c r="AU5886" s="343"/>
      <c r="AV5886" s="343"/>
      <c r="AW5886" s="343"/>
      <c r="AX5886" s="343"/>
      <c r="AY5886" s="343"/>
      <c r="AZ5886" s="343"/>
      <c r="BA5886" s="343"/>
      <c r="BB5886" s="343"/>
      <c r="BC5886" s="343"/>
      <c r="BD5886" s="343"/>
      <c r="BE5886" s="475"/>
      <c r="BF5886" s="475"/>
      <c r="BG5886" s="475"/>
      <c r="BH5886" s="475"/>
      <c r="BI5886" s="475"/>
      <c r="BJ5886" s="475"/>
      <c r="BK5886" s="475"/>
      <c r="BL5886" s="475"/>
      <c r="BM5886" s="475"/>
      <c r="BN5886" s="475"/>
      <c r="BO5886" s="475"/>
      <c r="BP5886" s="306"/>
      <c r="BQ5886" s="496"/>
      <c r="BR5886" s="496"/>
      <c r="BS5886" s="496"/>
      <c r="BT5886" s="496"/>
      <c r="BU5886" s="496"/>
      <c r="BV5886" s="496"/>
    </row>
    <row r="5887" spans="1:74" s="52" customFormat="1" ht="12.75">
      <c r="A5887" s="45">
        <v>2346.9885393806389</v>
      </c>
      <c r="B5887" s="46" t="s">
        <v>416</v>
      </c>
      <c r="C5887" s="47" t="s">
        <v>333</v>
      </c>
      <c r="D5887" s="48">
        <v>24.376470588235293</v>
      </c>
      <c r="E5887" s="49">
        <v>39.702300000000001</v>
      </c>
      <c r="F5887" s="49">
        <v>2.0303000000000002E-2</v>
      </c>
      <c r="G5887" s="49">
        <v>17.091000000000001</v>
      </c>
      <c r="H5887" s="49">
        <v>0.22164800000000001</v>
      </c>
      <c r="I5887" s="49">
        <v>0.24166899999999999</v>
      </c>
      <c r="J5887" s="49">
        <v>43.1539</v>
      </c>
      <c r="K5887" s="49">
        <v>0.230049</v>
      </c>
      <c r="L5887" s="49">
        <v>100.68504900000001</v>
      </c>
      <c r="M5887" s="47"/>
      <c r="N5887" s="50">
        <v>1.000102422649783</v>
      </c>
      <c r="O5887" s="50">
        <v>4.0435651263932257E-4</v>
      </c>
      <c r="P5887" s="50">
        <v>0.36004126658270824</v>
      </c>
      <c r="Q5887" s="50">
        <v>4.4909324417043012E-3</v>
      </c>
      <c r="R5887" s="50">
        <v>5.1562681770645283E-3</v>
      </c>
      <c r="S5887" s="50">
        <v>1.6205312453444349</v>
      </c>
      <c r="T5887" s="50">
        <v>6.2087876972731285E-3</v>
      </c>
      <c r="U5887" s="50">
        <v>2.9976531410453844</v>
      </c>
      <c r="V5887" s="51">
        <v>81.821353956266947</v>
      </c>
      <c r="X5887" s="49">
        <v>0.21176500000000001</v>
      </c>
      <c r="Y5887" s="49">
        <v>77.562200000000004</v>
      </c>
      <c r="Z5887" s="49">
        <v>0.43958399999999997</v>
      </c>
      <c r="AA5887" s="49">
        <v>9.6709399999999999</v>
      </c>
      <c r="AB5887" s="49">
        <v>6.1163800000000004</v>
      </c>
      <c r="AC5887" s="49">
        <v>0.179782</v>
      </c>
      <c r="AD5887" s="49">
        <v>5.1205600000000002</v>
      </c>
      <c r="AE5887" s="226"/>
      <c r="AF5887" s="226" t="s">
        <v>435</v>
      </c>
      <c r="AG5887" s="343">
        <v>30</v>
      </c>
      <c r="AH5887" s="343">
        <v>15</v>
      </c>
      <c r="AI5887" s="343"/>
      <c r="AJ5887" s="343"/>
      <c r="AK5887" s="343"/>
      <c r="AL5887" s="343"/>
      <c r="AM5887" s="343"/>
      <c r="AN5887" s="343"/>
      <c r="AO5887" s="343"/>
      <c r="AP5887" s="343"/>
      <c r="AQ5887" s="343"/>
      <c r="AR5887" s="343"/>
      <c r="AS5887" s="343"/>
      <c r="AT5887" s="343"/>
      <c r="AU5887" s="343"/>
      <c r="AV5887" s="343"/>
      <c r="AW5887" s="343"/>
      <c r="AX5887" s="343"/>
      <c r="AY5887" s="343"/>
      <c r="AZ5887" s="343"/>
      <c r="BA5887" s="343"/>
      <c r="BB5887" s="343"/>
      <c r="BC5887" s="343"/>
      <c r="BD5887" s="343"/>
      <c r="BE5887" s="475"/>
      <c r="BF5887" s="475"/>
      <c r="BG5887" s="475"/>
      <c r="BH5887" s="475"/>
      <c r="BI5887" s="475"/>
      <c r="BJ5887" s="475"/>
      <c r="BK5887" s="475"/>
      <c r="BL5887" s="475"/>
      <c r="BM5887" s="475"/>
      <c r="BN5887" s="475"/>
      <c r="BO5887" s="475"/>
      <c r="BP5887" s="306"/>
      <c r="BQ5887" s="496"/>
      <c r="BR5887" s="496"/>
      <c r="BS5887" s="496"/>
      <c r="BT5887" s="496"/>
      <c r="BU5887" s="496"/>
      <c r="BV5887" s="496"/>
    </row>
    <row r="5888" spans="1:74" s="52" customFormat="1" ht="12.75">
      <c r="A5888" s="45">
        <v>2346.9885393806389</v>
      </c>
      <c r="B5888" s="46" t="s">
        <v>416</v>
      </c>
      <c r="C5888" s="47" t="s">
        <v>333</v>
      </c>
      <c r="D5888" s="48">
        <v>30.476470588235294</v>
      </c>
      <c r="E5888" s="49">
        <v>39.697499999999998</v>
      </c>
      <c r="F5888" s="49">
        <v>5.7854999999999997E-2</v>
      </c>
      <c r="G5888" s="49">
        <v>16.4877</v>
      </c>
      <c r="H5888" s="49">
        <v>0.258517</v>
      </c>
      <c r="I5888" s="49">
        <v>0.22232299999999999</v>
      </c>
      <c r="J5888" s="49">
        <v>43.683799999999998</v>
      </c>
      <c r="K5888" s="49">
        <v>0.257465</v>
      </c>
      <c r="L5888" s="49">
        <v>100.667663</v>
      </c>
      <c r="M5888" s="47"/>
      <c r="N5888" s="50">
        <v>0.99790208799311253</v>
      </c>
      <c r="O5888" s="50">
        <v>1.1498497283221943E-3</v>
      </c>
      <c r="P5888" s="50">
        <v>0.34660980552020243</v>
      </c>
      <c r="Q5888" s="50">
        <v>5.2270634724141934E-3</v>
      </c>
      <c r="R5888" s="50">
        <v>4.733636524837331E-3</v>
      </c>
      <c r="S5888" s="50">
        <v>1.6370190359234633</v>
      </c>
      <c r="T5888" s="50">
        <v>6.9342679669241918E-3</v>
      </c>
      <c r="U5888" s="50">
        <v>2.9996499022695979</v>
      </c>
      <c r="V5888" s="51">
        <v>82.526478831193884</v>
      </c>
      <c r="X5888" s="49">
        <v>0.21185100000000001</v>
      </c>
      <c r="Y5888" s="49">
        <v>26.4712</v>
      </c>
      <c r="Z5888" s="49">
        <v>0.44767899999999999</v>
      </c>
      <c r="AA5888" s="49">
        <v>8.2720500000000001</v>
      </c>
      <c r="AB5888" s="49">
        <v>6.4664099999999998</v>
      </c>
      <c r="AC5888" s="49">
        <v>0.17826500000000001</v>
      </c>
      <c r="AD5888" s="49">
        <v>4.7021100000000002</v>
      </c>
      <c r="AE5888" s="226"/>
      <c r="AF5888" s="226" t="s">
        <v>435</v>
      </c>
      <c r="AG5888" s="343">
        <v>30</v>
      </c>
      <c r="AH5888" s="343">
        <v>15</v>
      </c>
      <c r="AI5888" s="343"/>
      <c r="AJ5888" s="343"/>
      <c r="AK5888" s="343"/>
      <c r="AL5888" s="343"/>
      <c r="AM5888" s="343"/>
      <c r="AN5888" s="343"/>
      <c r="AO5888" s="343"/>
      <c r="AP5888" s="343"/>
      <c r="AQ5888" s="343"/>
      <c r="AR5888" s="343"/>
      <c r="AS5888" s="343"/>
      <c r="AT5888" s="343"/>
      <c r="AU5888" s="343"/>
      <c r="AV5888" s="343"/>
      <c r="AW5888" s="343"/>
      <c r="AX5888" s="343"/>
      <c r="AY5888" s="343"/>
      <c r="AZ5888" s="343"/>
      <c r="BA5888" s="343"/>
      <c r="BB5888" s="343"/>
      <c r="BC5888" s="343"/>
      <c r="BD5888" s="343"/>
      <c r="BE5888" s="475"/>
      <c r="BF5888" s="475"/>
      <c r="BG5888" s="475"/>
      <c r="BH5888" s="475"/>
      <c r="BI5888" s="475"/>
      <c r="BJ5888" s="475"/>
      <c r="BK5888" s="475"/>
      <c r="BL5888" s="475"/>
      <c r="BM5888" s="475"/>
      <c r="BN5888" s="475"/>
      <c r="BO5888" s="475"/>
      <c r="BP5888" s="306"/>
      <c r="BQ5888" s="496"/>
      <c r="BR5888" s="496"/>
      <c r="BS5888" s="496"/>
      <c r="BT5888" s="496"/>
      <c r="BU5888" s="496"/>
      <c r="BV5888" s="496"/>
    </row>
    <row r="5889" spans="1:74" s="52" customFormat="1" ht="12.75">
      <c r="A5889" s="45">
        <v>2346.9885393806389</v>
      </c>
      <c r="B5889" s="46" t="s">
        <v>416</v>
      </c>
      <c r="C5889" s="47" t="s">
        <v>333</v>
      </c>
      <c r="D5889" s="48">
        <v>36.576470588235296</v>
      </c>
      <c r="E5889" s="49">
        <v>39.914000000000001</v>
      </c>
      <c r="F5889" s="49">
        <v>-1.321E-2</v>
      </c>
      <c r="G5889" s="49">
        <v>16.299600000000002</v>
      </c>
      <c r="H5889" s="49">
        <v>0.30189300000000002</v>
      </c>
      <c r="I5889" s="49">
        <v>0.242918</v>
      </c>
      <c r="J5889" s="49">
        <v>44.134</v>
      </c>
      <c r="K5889" s="49">
        <v>0.269646</v>
      </c>
      <c r="L5889" s="49">
        <v>101.179585</v>
      </c>
      <c r="M5889" s="47"/>
      <c r="N5889" s="50">
        <v>0.99743033507550805</v>
      </c>
      <c r="O5889" s="50">
        <v>-2.6099702202711186E-4</v>
      </c>
      <c r="P5889" s="50">
        <v>0.34063577710959742</v>
      </c>
      <c r="Q5889" s="50">
        <v>6.0681213181367991E-3</v>
      </c>
      <c r="R5889" s="50">
        <v>5.1416529031266681E-3</v>
      </c>
      <c r="S5889" s="50">
        <v>1.6441413639373039</v>
      </c>
      <c r="T5889" s="50">
        <v>7.2195303937207028E-3</v>
      </c>
      <c r="U5889" s="50">
        <v>3.0012810754664265</v>
      </c>
      <c r="V5889" s="51">
        <v>82.83758059960708</v>
      </c>
      <c r="X5889" s="49">
        <v>0.21132999999999999</v>
      </c>
      <c r="Y5889" s="49">
        <v>-114.08</v>
      </c>
      <c r="Z5889" s="49">
        <v>0.45025999999999999</v>
      </c>
      <c r="AA5889" s="49">
        <v>7.1519599999999999</v>
      </c>
      <c r="AB5889" s="49">
        <v>5.9277499999999996</v>
      </c>
      <c r="AC5889" s="49">
        <v>0.17724699999999999</v>
      </c>
      <c r="AD5889" s="49">
        <v>4.5801699999999999</v>
      </c>
      <c r="AE5889" s="226"/>
      <c r="AF5889" s="226" t="s">
        <v>435</v>
      </c>
      <c r="AG5889" s="343">
        <v>30</v>
      </c>
      <c r="AH5889" s="343">
        <v>15</v>
      </c>
      <c r="AI5889" s="343"/>
      <c r="AJ5889" s="343"/>
      <c r="AK5889" s="343"/>
      <c r="AL5889" s="343"/>
      <c r="AM5889" s="343"/>
      <c r="AN5889" s="343"/>
      <c r="AO5889" s="343"/>
      <c r="AP5889" s="343"/>
      <c r="AQ5889" s="343"/>
      <c r="AR5889" s="343"/>
      <c r="AS5889" s="343"/>
      <c r="AT5889" s="343"/>
      <c r="AU5889" s="343"/>
      <c r="AV5889" s="343"/>
      <c r="AW5889" s="343"/>
      <c r="AX5889" s="343"/>
      <c r="AY5889" s="343"/>
      <c r="AZ5889" s="343"/>
      <c r="BA5889" s="343"/>
      <c r="BB5889" s="343"/>
      <c r="BC5889" s="343"/>
      <c r="BD5889" s="343"/>
      <c r="BE5889" s="475"/>
      <c r="BF5889" s="475"/>
      <c r="BG5889" s="475"/>
      <c r="BH5889" s="475"/>
      <c r="BI5889" s="475"/>
      <c r="BJ5889" s="475"/>
      <c r="BK5889" s="475"/>
      <c r="BL5889" s="475"/>
      <c r="BM5889" s="475"/>
      <c r="BN5889" s="475"/>
      <c r="BO5889" s="475"/>
      <c r="BP5889" s="306"/>
      <c r="BQ5889" s="496"/>
      <c r="BR5889" s="496"/>
      <c r="BS5889" s="496"/>
      <c r="BT5889" s="496"/>
      <c r="BU5889" s="496"/>
      <c r="BV5889" s="496"/>
    </row>
    <row r="5890" spans="1:74" s="52" customFormat="1" ht="12.75">
      <c r="A5890" s="45">
        <v>2346.9885393806389</v>
      </c>
      <c r="B5890" s="46" t="s">
        <v>416</v>
      </c>
      <c r="C5890" s="47" t="s">
        <v>333</v>
      </c>
      <c r="D5890" s="48">
        <v>42.676470588235297</v>
      </c>
      <c r="E5890" s="49">
        <v>39.8917</v>
      </c>
      <c r="F5890" s="49">
        <v>5.0868999999999998E-2</v>
      </c>
      <c r="G5890" s="49">
        <v>15.8193</v>
      </c>
      <c r="H5890" s="49">
        <v>0.29213899999999998</v>
      </c>
      <c r="I5890" s="49">
        <v>0.205372</v>
      </c>
      <c r="J5890" s="49">
        <v>44.277700000000003</v>
      </c>
      <c r="K5890" s="49">
        <v>0.23388</v>
      </c>
      <c r="L5890" s="49">
        <v>100.806799</v>
      </c>
      <c r="M5890" s="47"/>
      <c r="N5890" s="50">
        <v>0.99774566341390913</v>
      </c>
      <c r="O5890" s="50">
        <v>1.005925736790241E-3</v>
      </c>
      <c r="P5890" s="50">
        <v>0.33088765211461751</v>
      </c>
      <c r="Q5890" s="50">
        <v>5.8772035903899003E-3</v>
      </c>
      <c r="R5890" s="50">
        <v>4.3507514762467642E-3</v>
      </c>
      <c r="S5890" s="50">
        <v>1.65093853066907</v>
      </c>
      <c r="T5890" s="50">
        <v>6.2674090033792594E-3</v>
      </c>
      <c r="U5890" s="50">
        <v>2.9981295857071051</v>
      </c>
      <c r="V5890" s="51">
        <v>83.303901472840053</v>
      </c>
      <c r="X5890" s="49">
        <v>0.21137</v>
      </c>
      <c r="Y5890" s="49">
        <v>29.348800000000001</v>
      </c>
      <c r="Z5890" s="49">
        <v>0.45740900000000001</v>
      </c>
      <c r="AA5890" s="49">
        <v>7.3078099999999999</v>
      </c>
      <c r="AB5890" s="49">
        <v>6.9348599999999996</v>
      </c>
      <c r="AC5890" s="49">
        <v>0.176736</v>
      </c>
      <c r="AD5890" s="49">
        <v>5.1519599999999999</v>
      </c>
      <c r="AE5890" s="226"/>
      <c r="AF5890" s="226" t="s">
        <v>435</v>
      </c>
      <c r="AG5890" s="343">
        <v>30</v>
      </c>
      <c r="AH5890" s="343">
        <v>15</v>
      </c>
      <c r="AI5890" s="343"/>
      <c r="AJ5890" s="343"/>
      <c r="AK5890" s="343"/>
      <c r="AL5890" s="343"/>
      <c r="AM5890" s="343"/>
      <c r="AN5890" s="343"/>
      <c r="AO5890" s="343"/>
      <c r="AP5890" s="343"/>
      <c r="AQ5890" s="343"/>
      <c r="AR5890" s="343"/>
      <c r="AS5890" s="343"/>
      <c r="AT5890" s="343"/>
      <c r="AU5890" s="343"/>
      <c r="AV5890" s="343"/>
      <c r="AW5890" s="343"/>
      <c r="AX5890" s="343"/>
      <c r="AY5890" s="343"/>
      <c r="AZ5890" s="343"/>
      <c r="BA5890" s="343"/>
      <c r="BB5890" s="343"/>
      <c r="BC5890" s="343"/>
      <c r="BD5890" s="343"/>
      <c r="BE5890" s="475"/>
      <c r="BF5890" s="475"/>
      <c r="BG5890" s="475"/>
      <c r="BH5890" s="475"/>
      <c r="BI5890" s="475"/>
      <c r="BJ5890" s="475"/>
      <c r="BK5890" s="475"/>
      <c r="BL5890" s="475"/>
      <c r="BM5890" s="475"/>
      <c r="BN5890" s="475"/>
      <c r="BO5890" s="475"/>
      <c r="BP5890" s="306"/>
      <c r="BQ5890" s="496"/>
      <c r="BR5890" s="496"/>
      <c r="BS5890" s="496"/>
      <c r="BT5890" s="496"/>
      <c r="BU5890" s="496"/>
      <c r="BV5890" s="496"/>
    </row>
    <row r="5891" spans="1:74" s="52" customFormat="1" ht="12.75">
      <c r="A5891" s="45">
        <v>2346.9885393806389</v>
      </c>
      <c r="B5891" s="46" t="s">
        <v>416</v>
      </c>
      <c r="C5891" s="47" t="s">
        <v>333</v>
      </c>
      <c r="D5891" s="48">
        <v>48.776470588235298</v>
      </c>
      <c r="E5891" s="49">
        <v>39.973199999999999</v>
      </c>
      <c r="F5891" s="49">
        <v>4.5756999999999999E-2</v>
      </c>
      <c r="G5891" s="49">
        <v>15.567600000000001</v>
      </c>
      <c r="H5891" s="49">
        <v>0.24387900000000001</v>
      </c>
      <c r="I5891" s="49">
        <v>0.219057</v>
      </c>
      <c r="J5891" s="49">
        <v>44.562100000000001</v>
      </c>
      <c r="K5891" s="49">
        <v>0.25684899999999999</v>
      </c>
      <c r="L5891" s="49">
        <v>100.90640399999999</v>
      </c>
      <c r="M5891" s="47"/>
      <c r="N5891" s="50">
        <v>0.99748108693875404</v>
      </c>
      <c r="O5891" s="50">
        <v>9.027525236339855E-4</v>
      </c>
      <c r="P5891" s="50">
        <v>0.32487284486011392</v>
      </c>
      <c r="Q5891" s="50">
        <v>4.8950152743951749E-3</v>
      </c>
      <c r="R5891" s="50">
        <v>4.6299748107928619E-3</v>
      </c>
      <c r="S5891" s="50">
        <v>1.6577153074439455</v>
      </c>
      <c r="T5891" s="50">
        <v>6.8670669260103394E-3</v>
      </c>
      <c r="U5891" s="50">
        <v>2.9984805018564229</v>
      </c>
      <c r="V5891" s="51">
        <v>83.613699875964471</v>
      </c>
      <c r="X5891" s="49">
        <v>0.21127099999999999</v>
      </c>
      <c r="Y5891" s="49">
        <v>32.2087</v>
      </c>
      <c r="Z5891" s="49">
        <v>0.461065</v>
      </c>
      <c r="AA5891" s="49">
        <v>8.8259500000000006</v>
      </c>
      <c r="AB5891" s="49">
        <v>6.5643799999999999</v>
      </c>
      <c r="AC5891" s="49">
        <v>0.17596300000000001</v>
      </c>
      <c r="AD5891" s="49">
        <v>4.7804500000000001</v>
      </c>
      <c r="AE5891" s="226"/>
      <c r="AF5891" s="226" t="s">
        <v>435</v>
      </c>
      <c r="AG5891" s="343">
        <v>30</v>
      </c>
      <c r="AH5891" s="343">
        <v>15</v>
      </c>
      <c r="AI5891" s="343"/>
      <c r="AJ5891" s="343"/>
      <c r="AK5891" s="343"/>
      <c r="AL5891" s="343"/>
      <c r="AM5891" s="343"/>
      <c r="AN5891" s="343"/>
      <c r="AO5891" s="343"/>
      <c r="AP5891" s="343"/>
      <c r="AQ5891" s="343"/>
      <c r="AR5891" s="343"/>
      <c r="AS5891" s="343"/>
      <c r="AT5891" s="343"/>
      <c r="AU5891" s="343"/>
      <c r="AV5891" s="343"/>
      <c r="AW5891" s="343"/>
      <c r="AX5891" s="343"/>
      <c r="AY5891" s="343"/>
      <c r="AZ5891" s="343"/>
      <c r="BA5891" s="343"/>
      <c r="BB5891" s="343"/>
      <c r="BC5891" s="343"/>
      <c r="BD5891" s="343"/>
      <c r="BE5891" s="475"/>
      <c r="BF5891" s="475"/>
      <c r="BG5891" s="475"/>
      <c r="BH5891" s="475"/>
      <c r="BI5891" s="475"/>
      <c r="BJ5891" s="475"/>
      <c r="BK5891" s="475"/>
      <c r="BL5891" s="475"/>
      <c r="BM5891" s="475"/>
      <c r="BN5891" s="475"/>
      <c r="BO5891" s="475"/>
      <c r="BP5891" s="306"/>
      <c r="BQ5891" s="496"/>
      <c r="BR5891" s="496"/>
      <c r="BS5891" s="496"/>
      <c r="BT5891" s="496"/>
      <c r="BU5891" s="496"/>
      <c r="BV5891" s="496"/>
    </row>
    <row r="5892" spans="1:74" s="52" customFormat="1" ht="12.75">
      <c r="A5892" s="45">
        <v>2346.9885393806389</v>
      </c>
      <c r="B5892" s="46" t="s">
        <v>416</v>
      </c>
      <c r="C5892" s="47" t="s">
        <v>333</v>
      </c>
      <c r="D5892" s="48">
        <v>54.8764705882353</v>
      </c>
      <c r="E5892" s="49">
        <v>40.0334</v>
      </c>
      <c r="F5892" s="49">
        <v>6.1581999999999998E-2</v>
      </c>
      <c r="G5892" s="49">
        <v>15.289300000000001</v>
      </c>
      <c r="H5892" s="49">
        <v>0.26632099999999997</v>
      </c>
      <c r="I5892" s="49">
        <v>0.22964300000000001</v>
      </c>
      <c r="J5892" s="49">
        <v>44.616500000000002</v>
      </c>
      <c r="K5892" s="49">
        <v>0.241088</v>
      </c>
      <c r="L5892" s="49">
        <v>100.77415800000001</v>
      </c>
      <c r="M5892" s="47"/>
      <c r="N5892" s="50">
        <v>0.99891703901642548</v>
      </c>
      <c r="O5892" s="50">
        <v>1.2148877408367812E-3</v>
      </c>
      <c r="P5892" s="50">
        <v>0.31904397056927669</v>
      </c>
      <c r="Q5892" s="50">
        <v>5.3451051174834537E-3</v>
      </c>
      <c r="R5892" s="50">
        <v>4.853397881566821E-3</v>
      </c>
      <c r="S5892" s="50">
        <v>1.6596289018269028</v>
      </c>
      <c r="T5892" s="50">
        <v>6.4452562237411904E-3</v>
      </c>
      <c r="U5892" s="50">
        <v>2.9965167674181226</v>
      </c>
      <c r="V5892" s="51">
        <v>83.875860683180363</v>
      </c>
      <c r="X5892" s="49">
        <v>0.21102000000000001</v>
      </c>
      <c r="Y5892" s="49">
        <v>26.531700000000001</v>
      </c>
      <c r="Z5892" s="49">
        <v>0.46540799999999999</v>
      </c>
      <c r="AA5892" s="49">
        <v>8.1828599999999998</v>
      </c>
      <c r="AB5892" s="49">
        <v>6.2214499999999999</v>
      </c>
      <c r="AC5892" s="49">
        <v>0.17574999999999999</v>
      </c>
      <c r="AD5892" s="49">
        <v>5.0821300000000003</v>
      </c>
      <c r="AE5892" s="226"/>
      <c r="AF5892" s="226" t="s">
        <v>435</v>
      </c>
      <c r="AG5892" s="343">
        <v>30</v>
      </c>
      <c r="AH5892" s="343">
        <v>15</v>
      </c>
      <c r="AI5892" s="343"/>
      <c r="AJ5892" s="343"/>
      <c r="AK5892" s="343"/>
      <c r="AL5892" s="343"/>
      <c r="AM5892" s="343"/>
      <c r="AN5892" s="343"/>
      <c r="AO5892" s="343"/>
      <c r="AP5892" s="343"/>
      <c r="AQ5892" s="343"/>
      <c r="AR5892" s="343"/>
      <c r="AS5892" s="343"/>
      <c r="AT5892" s="343"/>
      <c r="AU5892" s="343"/>
      <c r="AV5892" s="343"/>
      <c r="AW5892" s="343"/>
      <c r="AX5892" s="343"/>
      <c r="AY5892" s="343"/>
      <c r="AZ5892" s="343"/>
      <c r="BA5892" s="343"/>
      <c r="BB5892" s="343"/>
      <c r="BC5892" s="343"/>
      <c r="BD5892" s="343"/>
      <c r="BE5892" s="475"/>
      <c r="BF5892" s="475"/>
      <c r="BG5892" s="475"/>
      <c r="BH5892" s="475"/>
      <c r="BI5892" s="475"/>
      <c r="BJ5892" s="475"/>
      <c r="BK5892" s="475"/>
      <c r="BL5892" s="475"/>
      <c r="BM5892" s="475"/>
      <c r="BN5892" s="475"/>
      <c r="BO5892" s="475"/>
      <c r="BP5892" s="306"/>
      <c r="BQ5892" s="496"/>
      <c r="BR5892" s="496"/>
      <c r="BS5892" s="496"/>
      <c r="BT5892" s="496"/>
      <c r="BU5892" s="496"/>
      <c r="BV5892" s="496"/>
    </row>
    <row r="5893" spans="1:74" s="52" customFormat="1" ht="12.75">
      <c r="A5893" s="45">
        <v>2346.9885393806389</v>
      </c>
      <c r="B5893" s="46" t="s">
        <v>416</v>
      </c>
      <c r="C5893" s="47" t="s">
        <v>333</v>
      </c>
      <c r="D5893" s="48">
        <v>60.976470588235301</v>
      </c>
      <c r="E5893" s="49">
        <v>40.177300000000002</v>
      </c>
      <c r="F5893" s="49">
        <v>3.137E-3</v>
      </c>
      <c r="G5893" s="49">
        <v>15.2386</v>
      </c>
      <c r="H5893" s="49">
        <v>0.304095</v>
      </c>
      <c r="I5893" s="49">
        <v>0.21551600000000001</v>
      </c>
      <c r="J5893" s="49">
        <v>44.9223</v>
      </c>
      <c r="K5893" s="49">
        <v>0.25438499999999997</v>
      </c>
      <c r="L5893" s="49">
        <v>101.147766</v>
      </c>
      <c r="M5893" s="47"/>
      <c r="N5893" s="50">
        <v>0.99888393039839052</v>
      </c>
      <c r="O5893" s="50">
        <v>6.1662937857785512E-5</v>
      </c>
      <c r="P5893" s="50">
        <v>0.31683659834989075</v>
      </c>
      <c r="Q5893" s="50">
        <v>6.0811742852720785E-3</v>
      </c>
      <c r="R5893" s="50">
        <v>4.5383661956626435E-3</v>
      </c>
      <c r="S5893" s="50">
        <v>1.6649638480373896</v>
      </c>
      <c r="T5893" s="50">
        <v>6.7761564609333013E-3</v>
      </c>
      <c r="U5893" s="50">
        <v>2.9990920723522292</v>
      </c>
      <c r="V5893" s="51">
        <v>84.012689121779772</v>
      </c>
      <c r="X5893" s="49">
        <v>0.21069199999999999</v>
      </c>
      <c r="Y5893" s="49">
        <v>497.89299999999997</v>
      </c>
      <c r="Z5893" s="49">
        <v>0.466167</v>
      </c>
      <c r="AA5893" s="49">
        <v>7.2333699999999999</v>
      </c>
      <c r="AB5893" s="49">
        <v>6.5506799999999998</v>
      </c>
      <c r="AC5893" s="49">
        <v>0.17504</v>
      </c>
      <c r="AD5893" s="49">
        <v>4.8146199999999997</v>
      </c>
      <c r="AE5893" s="226"/>
      <c r="AF5893" s="226" t="s">
        <v>435</v>
      </c>
      <c r="AG5893" s="343">
        <v>30</v>
      </c>
      <c r="AH5893" s="343">
        <v>15</v>
      </c>
      <c r="AI5893" s="343"/>
      <c r="AJ5893" s="343"/>
      <c r="AK5893" s="343"/>
      <c r="AL5893" s="343"/>
      <c r="AM5893" s="343"/>
      <c r="AN5893" s="343"/>
      <c r="AO5893" s="343"/>
      <c r="AP5893" s="343"/>
      <c r="AQ5893" s="343"/>
      <c r="AR5893" s="343"/>
      <c r="AS5893" s="343"/>
      <c r="AT5893" s="343"/>
      <c r="AU5893" s="343"/>
      <c r="AV5893" s="343"/>
      <c r="AW5893" s="343"/>
      <c r="AX5893" s="343"/>
      <c r="AY5893" s="343"/>
      <c r="AZ5893" s="343"/>
      <c r="BA5893" s="343"/>
      <c r="BB5893" s="343"/>
      <c r="BC5893" s="343"/>
      <c r="BD5893" s="343"/>
      <c r="BE5893" s="475"/>
      <c r="BF5893" s="475"/>
      <c r="BG5893" s="475"/>
      <c r="BH5893" s="475"/>
      <c r="BI5893" s="475"/>
      <c r="BJ5893" s="475"/>
      <c r="BK5893" s="475"/>
      <c r="BL5893" s="475"/>
      <c r="BM5893" s="475"/>
      <c r="BN5893" s="475"/>
      <c r="BO5893" s="475"/>
      <c r="BP5893" s="306"/>
      <c r="BQ5893" s="496"/>
      <c r="BR5893" s="496"/>
      <c r="BS5893" s="496"/>
      <c r="BT5893" s="496"/>
      <c r="BU5893" s="496"/>
      <c r="BV5893" s="496"/>
    </row>
    <row r="5894" spans="1:74" s="52" customFormat="1" ht="12.75">
      <c r="A5894" s="45">
        <v>2346.9885393806389</v>
      </c>
      <c r="B5894" s="46" t="s">
        <v>416</v>
      </c>
      <c r="C5894" s="47" t="s">
        <v>333</v>
      </c>
      <c r="D5894" s="48">
        <v>67.076470588235296</v>
      </c>
      <c r="E5894" s="49">
        <v>40.172400000000003</v>
      </c>
      <c r="F5894" s="49">
        <v>4.2313999999999997E-2</v>
      </c>
      <c r="G5894" s="49">
        <v>15.0402</v>
      </c>
      <c r="H5894" s="49">
        <v>0.284001</v>
      </c>
      <c r="I5894" s="49">
        <v>0.213028</v>
      </c>
      <c r="J5894" s="49">
        <v>44.841700000000003</v>
      </c>
      <c r="K5894" s="49">
        <v>0.24795400000000001</v>
      </c>
      <c r="L5894" s="49">
        <v>100.881969</v>
      </c>
      <c r="M5894" s="47"/>
      <c r="N5894" s="50">
        <v>1.0000054651358925</v>
      </c>
      <c r="O5894" s="50">
        <v>8.327872968216548E-4</v>
      </c>
      <c r="P5894" s="50">
        <v>0.31310081677195434</v>
      </c>
      <c r="Q5894" s="50">
        <v>5.6864124470543745E-3</v>
      </c>
      <c r="R5894" s="50">
        <v>4.4915581266168139E-3</v>
      </c>
      <c r="S5894" s="50">
        <v>1.6640455478286245</v>
      </c>
      <c r="T5894" s="50">
        <v>6.6130736779464643E-3</v>
      </c>
      <c r="U5894" s="50">
        <v>2.9959600942800955</v>
      </c>
      <c r="V5894" s="51">
        <v>84.164004123427318</v>
      </c>
      <c r="X5894" s="49">
        <v>0.21069599999999999</v>
      </c>
      <c r="Y5894" s="49">
        <v>38.408499999999997</v>
      </c>
      <c r="Z5894" s="49">
        <v>0.46954099999999999</v>
      </c>
      <c r="AA5894" s="49">
        <v>7.6442399999999999</v>
      </c>
      <c r="AB5894" s="49">
        <v>6.6618500000000003</v>
      </c>
      <c r="AC5894" s="49">
        <v>0.17515700000000001</v>
      </c>
      <c r="AD5894" s="49">
        <v>4.8785600000000002</v>
      </c>
      <c r="AE5894" s="226"/>
      <c r="AF5894" s="226" t="s">
        <v>435</v>
      </c>
      <c r="AG5894" s="343">
        <v>30</v>
      </c>
      <c r="AH5894" s="343">
        <v>15</v>
      </c>
      <c r="AI5894" s="343"/>
      <c r="AJ5894" s="343"/>
      <c r="AK5894" s="343"/>
      <c r="AL5894" s="343"/>
      <c r="AM5894" s="343"/>
      <c r="AN5894" s="343"/>
      <c r="AO5894" s="343"/>
      <c r="AP5894" s="343"/>
      <c r="AQ5894" s="343"/>
      <c r="AR5894" s="343"/>
      <c r="AS5894" s="343"/>
      <c r="AT5894" s="343"/>
      <c r="AU5894" s="343"/>
      <c r="AV5894" s="343"/>
      <c r="AW5894" s="343"/>
      <c r="AX5894" s="343"/>
      <c r="AY5894" s="343"/>
      <c r="AZ5894" s="343"/>
      <c r="BA5894" s="343"/>
      <c r="BB5894" s="343"/>
      <c r="BC5894" s="343"/>
      <c r="BD5894" s="343"/>
      <c r="BE5894" s="475"/>
      <c r="BF5894" s="475"/>
      <c r="BG5894" s="475"/>
      <c r="BH5894" s="475"/>
      <c r="BI5894" s="475"/>
      <c r="BJ5894" s="475"/>
      <c r="BK5894" s="475"/>
      <c r="BL5894" s="475"/>
      <c r="BM5894" s="475"/>
      <c r="BN5894" s="475"/>
      <c r="BO5894" s="475"/>
      <c r="BP5894" s="306"/>
      <c r="BQ5894" s="496"/>
      <c r="BR5894" s="496"/>
      <c r="BS5894" s="496"/>
      <c r="BT5894" s="496"/>
      <c r="BU5894" s="496"/>
      <c r="BV5894" s="496"/>
    </row>
    <row r="5895" spans="1:74" s="52" customFormat="1" ht="12.75">
      <c r="A5895" s="45">
        <v>2346.9885393806389</v>
      </c>
      <c r="B5895" s="46" t="s">
        <v>416</v>
      </c>
      <c r="C5895" s="47" t="s">
        <v>333</v>
      </c>
      <c r="D5895" s="48">
        <v>73.17647058823529</v>
      </c>
      <c r="E5895" s="49">
        <v>40.136299999999999</v>
      </c>
      <c r="F5895" s="49">
        <v>6.0333999999999999E-2</v>
      </c>
      <c r="G5895" s="49">
        <v>15.0297</v>
      </c>
      <c r="H5895" s="49">
        <v>0.27768300000000001</v>
      </c>
      <c r="I5895" s="49">
        <v>0.21499299999999999</v>
      </c>
      <c r="J5895" s="49">
        <v>45.017699999999998</v>
      </c>
      <c r="K5895" s="49">
        <v>0.25008200000000003</v>
      </c>
      <c r="L5895" s="49">
        <v>101.029937</v>
      </c>
      <c r="M5895" s="47"/>
      <c r="N5895" s="50">
        <v>0.99766144582363214</v>
      </c>
      <c r="O5895" s="50">
        <v>1.1857233962058165E-3</v>
      </c>
      <c r="P5895" s="50">
        <v>0.31242959166225653</v>
      </c>
      <c r="Q5895" s="50">
        <v>5.5518668293462929E-3</v>
      </c>
      <c r="R5895" s="50">
        <v>4.5264311029829599E-3</v>
      </c>
      <c r="S5895" s="50">
        <v>1.6681600009416679</v>
      </c>
      <c r="T5895" s="50">
        <v>6.6601795386373869E-3</v>
      </c>
      <c r="U5895" s="50">
        <v>2.9974391953244717</v>
      </c>
      <c r="V5895" s="51">
        <v>84.225424952804147</v>
      </c>
      <c r="X5895" s="49">
        <v>0.21074200000000001</v>
      </c>
      <c r="Y5895" s="49">
        <v>26.8353</v>
      </c>
      <c r="Z5895" s="49">
        <v>0.46975699999999998</v>
      </c>
      <c r="AA5895" s="49">
        <v>7.8574999999999999</v>
      </c>
      <c r="AB5895" s="49">
        <v>6.6002900000000002</v>
      </c>
      <c r="AC5895" s="49">
        <v>0.17467099999999999</v>
      </c>
      <c r="AD5895" s="49">
        <v>4.89201</v>
      </c>
      <c r="AE5895" s="226"/>
      <c r="AF5895" s="226" t="s">
        <v>435</v>
      </c>
      <c r="AG5895" s="343">
        <v>30</v>
      </c>
      <c r="AH5895" s="343">
        <v>15</v>
      </c>
      <c r="AI5895" s="343"/>
      <c r="AJ5895" s="343"/>
      <c r="AK5895" s="343"/>
      <c r="AL5895" s="343"/>
      <c r="AM5895" s="343"/>
      <c r="AN5895" s="343"/>
      <c r="AO5895" s="343"/>
      <c r="AP5895" s="343"/>
      <c r="AQ5895" s="343"/>
      <c r="AR5895" s="343"/>
      <c r="AS5895" s="343"/>
      <c r="AT5895" s="343"/>
      <c r="AU5895" s="343"/>
      <c r="AV5895" s="343"/>
      <c r="AW5895" s="343"/>
      <c r="AX5895" s="343"/>
      <c r="AY5895" s="343"/>
      <c r="AZ5895" s="343"/>
      <c r="BA5895" s="343"/>
      <c r="BB5895" s="343"/>
      <c r="BC5895" s="343"/>
      <c r="BD5895" s="343"/>
      <c r="BE5895" s="475"/>
      <c r="BF5895" s="475"/>
      <c r="BG5895" s="475"/>
      <c r="BH5895" s="475"/>
      <c r="BI5895" s="475"/>
      <c r="BJ5895" s="475"/>
      <c r="BK5895" s="475"/>
      <c r="BL5895" s="475"/>
      <c r="BM5895" s="475"/>
      <c r="BN5895" s="475"/>
      <c r="BO5895" s="475"/>
      <c r="BP5895" s="306"/>
      <c r="BQ5895" s="496"/>
      <c r="BR5895" s="496"/>
      <c r="BS5895" s="496"/>
      <c r="BT5895" s="496"/>
      <c r="BU5895" s="496"/>
      <c r="BV5895" s="496"/>
    </row>
    <row r="5896" spans="1:74" s="52" customFormat="1" ht="12.75">
      <c r="A5896" s="45">
        <v>2346.9885393806389</v>
      </c>
      <c r="B5896" s="46" t="s">
        <v>416</v>
      </c>
      <c r="C5896" s="47" t="s">
        <v>333</v>
      </c>
      <c r="D5896" s="48">
        <v>79.276470588235284</v>
      </c>
      <c r="E5896" s="49">
        <v>40.3001</v>
      </c>
      <c r="F5896" s="49">
        <v>3.075E-2</v>
      </c>
      <c r="G5896" s="49">
        <v>14.8985</v>
      </c>
      <c r="H5896" s="49">
        <v>0.29502099999999998</v>
      </c>
      <c r="I5896" s="49">
        <v>0.20677999999999999</v>
      </c>
      <c r="J5896" s="49">
        <v>44.878399999999999</v>
      </c>
      <c r="K5896" s="49">
        <v>0.237898</v>
      </c>
      <c r="L5896" s="49">
        <v>100.886921</v>
      </c>
      <c r="M5896" s="47"/>
      <c r="N5896" s="50">
        <v>1.0022250482705959</v>
      </c>
      <c r="O5896" s="50">
        <v>6.046160394503966E-4</v>
      </c>
      <c r="P5896" s="50">
        <v>0.30985440044091322</v>
      </c>
      <c r="Q5896" s="50">
        <v>5.9014122258279319E-3</v>
      </c>
      <c r="R5896" s="50">
        <v>4.3556542580305974E-3</v>
      </c>
      <c r="S5896" s="50">
        <v>1.6638150163014691</v>
      </c>
      <c r="T5896" s="50">
        <v>6.3388075617888265E-3</v>
      </c>
      <c r="U5896" s="50">
        <v>2.9942518766155515</v>
      </c>
      <c r="V5896" s="51">
        <v>84.300592702483073</v>
      </c>
      <c r="X5896" s="49">
        <v>0.21035300000000001</v>
      </c>
      <c r="Y5896" s="49">
        <v>51.479599999999998</v>
      </c>
      <c r="Z5896" s="49">
        <v>0.47199099999999999</v>
      </c>
      <c r="AA5896" s="49">
        <v>7.5015900000000002</v>
      </c>
      <c r="AB5896" s="49">
        <v>6.8908500000000004</v>
      </c>
      <c r="AC5896" s="49">
        <v>0.17499999999999999</v>
      </c>
      <c r="AD5896" s="49">
        <v>5.1792999999999996</v>
      </c>
      <c r="AE5896" s="226"/>
      <c r="AF5896" s="226" t="s">
        <v>435</v>
      </c>
      <c r="AG5896" s="343">
        <v>30</v>
      </c>
      <c r="AH5896" s="343">
        <v>15</v>
      </c>
      <c r="AI5896" s="343"/>
      <c r="AJ5896" s="343"/>
      <c r="AK5896" s="343"/>
      <c r="AL5896" s="343"/>
      <c r="AM5896" s="343"/>
      <c r="AN5896" s="343"/>
      <c r="AO5896" s="343"/>
      <c r="AP5896" s="343"/>
      <c r="AQ5896" s="343"/>
      <c r="AR5896" s="343"/>
      <c r="AS5896" s="343"/>
      <c r="AT5896" s="343"/>
      <c r="AU5896" s="343"/>
      <c r="AV5896" s="343"/>
      <c r="AW5896" s="343"/>
      <c r="AX5896" s="343"/>
      <c r="AY5896" s="343"/>
      <c r="AZ5896" s="343"/>
      <c r="BA5896" s="343"/>
      <c r="BB5896" s="343"/>
      <c r="BC5896" s="343"/>
      <c r="BD5896" s="343"/>
      <c r="BE5896" s="475"/>
      <c r="BF5896" s="475"/>
      <c r="BG5896" s="475"/>
      <c r="BH5896" s="475"/>
      <c r="BI5896" s="475"/>
      <c r="BJ5896" s="475"/>
      <c r="BK5896" s="475"/>
      <c r="BL5896" s="475"/>
      <c r="BM5896" s="475"/>
      <c r="BN5896" s="475"/>
      <c r="BO5896" s="475"/>
      <c r="BP5896" s="306"/>
      <c r="BQ5896" s="496"/>
      <c r="BR5896" s="496"/>
      <c r="BS5896" s="496"/>
      <c r="BT5896" s="496"/>
      <c r="BU5896" s="496"/>
      <c r="BV5896" s="496"/>
    </row>
    <row r="5897" spans="1:74" s="52" customFormat="1" ht="12.75">
      <c r="A5897" s="45">
        <v>2346.9885393806389</v>
      </c>
      <c r="B5897" s="46" t="s">
        <v>416</v>
      </c>
      <c r="C5897" s="47" t="s">
        <v>333</v>
      </c>
      <c r="D5897" s="48">
        <v>85.376470588235279</v>
      </c>
      <c r="E5897" s="49">
        <v>40.207000000000001</v>
      </c>
      <c r="F5897" s="49">
        <v>5.0673999999999997E-2</v>
      </c>
      <c r="G5897" s="49">
        <v>14.9421</v>
      </c>
      <c r="H5897" s="49">
        <v>0.33766699999999999</v>
      </c>
      <c r="I5897" s="49">
        <v>0.198439</v>
      </c>
      <c r="J5897" s="49">
        <v>45.174999999999997</v>
      </c>
      <c r="K5897" s="49">
        <v>0.23293800000000001</v>
      </c>
      <c r="L5897" s="49">
        <v>101.18144000000001</v>
      </c>
      <c r="M5897" s="47"/>
      <c r="N5897" s="50">
        <v>0.9977072864085732</v>
      </c>
      <c r="O5897" s="50">
        <v>9.9417325615615997E-4</v>
      </c>
      <c r="P5897" s="50">
        <v>0.31007668089046736</v>
      </c>
      <c r="Q5897" s="50">
        <v>6.7395978919687219E-3</v>
      </c>
      <c r="R5897" s="50">
        <v>4.1707508124917674E-3</v>
      </c>
      <c r="S5897" s="50">
        <v>1.6711220930023358</v>
      </c>
      <c r="T5897" s="50">
        <v>6.1929769530558411E-3</v>
      </c>
      <c r="U5897" s="50">
        <v>2.9981038285030701</v>
      </c>
      <c r="V5897" s="51">
        <v>84.349037311324082</v>
      </c>
      <c r="X5897" s="49">
        <v>0.210621</v>
      </c>
      <c r="Y5897" s="49">
        <v>30.9177</v>
      </c>
      <c r="Z5897" s="49">
        <v>0.47120800000000002</v>
      </c>
      <c r="AA5897" s="49">
        <v>6.49709</v>
      </c>
      <c r="AB5897" s="49">
        <v>7.1429600000000004</v>
      </c>
      <c r="AC5897" s="49">
        <v>0.17444100000000001</v>
      </c>
      <c r="AD5897" s="49">
        <v>5.1471900000000002</v>
      </c>
      <c r="AE5897" s="226"/>
      <c r="AF5897" s="226" t="s">
        <v>435</v>
      </c>
      <c r="AG5897" s="343">
        <v>30</v>
      </c>
      <c r="AH5897" s="343">
        <v>15</v>
      </c>
      <c r="AI5897" s="343"/>
      <c r="AJ5897" s="343"/>
      <c r="AK5897" s="343"/>
      <c r="AL5897" s="343"/>
      <c r="AM5897" s="343"/>
      <c r="AN5897" s="343"/>
      <c r="AO5897" s="343"/>
      <c r="AP5897" s="343"/>
      <c r="AQ5897" s="343"/>
      <c r="AR5897" s="343"/>
      <c r="AS5897" s="343"/>
      <c r="AT5897" s="343"/>
      <c r="AU5897" s="343"/>
      <c r="AV5897" s="343"/>
      <c r="AW5897" s="343"/>
      <c r="AX5897" s="343"/>
      <c r="AY5897" s="343"/>
      <c r="AZ5897" s="343"/>
      <c r="BA5897" s="343"/>
      <c r="BB5897" s="343"/>
      <c r="BC5897" s="343"/>
      <c r="BD5897" s="343"/>
      <c r="BE5897" s="475"/>
      <c r="BF5897" s="475"/>
      <c r="BG5897" s="475"/>
      <c r="BH5897" s="475"/>
      <c r="BI5897" s="475"/>
      <c r="BJ5897" s="475"/>
      <c r="BK5897" s="475"/>
      <c r="BL5897" s="475"/>
      <c r="BM5897" s="475"/>
      <c r="BN5897" s="475"/>
      <c r="BO5897" s="475"/>
      <c r="BP5897" s="306"/>
      <c r="BQ5897" s="496"/>
      <c r="BR5897" s="496"/>
      <c r="BS5897" s="496"/>
      <c r="BT5897" s="496"/>
      <c r="BU5897" s="496"/>
      <c r="BV5897" s="496"/>
    </row>
    <row r="5898" spans="1:74" s="52" customFormat="1" ht="12.75">
      <c r="A5898" s="45">
        <v>2346.9885393806389</v>
      </c>
      <c r="B5898" s="46" t="s">
        <v>416</v>
      </c>
      <c r="C5898" s="47" t="s">
        <v>333</v>
      </c>
      <c r="D5898" s="48">
        <v>91.476470588235273</v>
      </c>
      <c r="E5898" s="49">
        <v>39.993200000000002</v>
      </c>
      <c r="F5898" s="49">
        <v>2.3118E-2</v>
      </c>
      <c r="G5898" s="49">
        <v>14.8673</v>
      </c>
      <c r="H5898" s="49">
        <v>0.29249000000000003</v>
      </c>
      <c r="I5898" s="49">
        <v>0.20436399999999999</v>
      </c>
      <c r="J5898" s="49">
        <v>44.944699999999997</v>
      </c>
      <c r="K5898" s="49">
        <v>0.23439699999999999</v>
      </c>
      <c r="L5898" s="49">
        <v>100.592519</v>
      </c>
      <c r="M5898" s="47"/>
      <c r="N5898" s="50">
        <v>0.99825483151253414</v>
      </c>
      <c r="O5898" s="50">
        <v>4.5622695440755131E-4</v>
      </c>
      <c r="P5898" s="50">
        <v>0.31034400812636881</v>
      </c>
      <c r="Q5898" s="50">
        <v>5.8723263170808284E-3</v>
      </c>
      <c r="R5898" s="50">
        <v>4.320613313915006E-3</v>
      </c>
      <c r="S5898" s="50">
        <v>1.6724082348285556</v>
      </c>
      <c r="T5898" s="50">
        <v>6.2685192264425931E-3</v>
      </c>
      <c r="U5898" s="50">
        <v>2.9988940783790867</v>
      </c>
      <c r="V5898" s="51">
        <v>84.347817069476179</v>
      </c>
      <c r="X5898" s="49">
        <v>0.21119199999999999</v>
      </c>
      <c r="Y5898" s="49">
        <v>66.957700000000003</v>
      </c>
      <c r="Z5898" s="49">
        <v>0.471918</v>
      </c>
      <c r="AA5898" s="49">
        <v>7.4396500000000003</v>
      </c>
      <c r="AB5898" s="49">
        <v>6.8975999999999997</v>
      </c>
      <c r="AC5898" s="49">
        <v>0.17482500000000001</v>
      </c>
      <c r="AD5898" s="49">
        <v>5.1244800000000001</v>
      </c>
      <c r="AE5898" s="226"/>
      <c r="AF5898" s="226" t="s">
        <v>435</v>
      </c>
      <c r="AG5898" s="343">
        <v>30</v>
      </c>
      <c r="AH5898" s="343">
        <v>15</v>
      </c>
      <c r="AI5898" s="343"/>
      <c r="AJ5898" s="343"/>
      <c r="AK5898" s="343"/>
      <c r="AL5898" s="343"/>
      <c r="AM5898" s="343"/>
      <c r="AN5898" s="343"/>
      <c r="AO5898" s="343"/>
      <c r="AP5898" s="343"/>
      <c r="AQ5898" s="343"/>
      <c r="AR5898" s="343"/>
      <c r="AS5898" s="343"/>
      <c r="AT5898" s="343"/>
      <c r="AU5898" s="343"/>
      <c r="AV5898" s="343"/>
      <c r="AW5898" s="343"/>
      <c r="AX5898" s="343"/>
      <c r="AY5898" s="343"/>
      <c r="AZ5898" s="343"/>
      <c r="BA5898" s="343"/>
      <c r="BB5898" s="343"/>
      <c r="BC5898" s="343"/>
      <c r="BD5898" s="343"/>
      <c r="BE5898" s="475"/>
      <c r="BF5898" s="475"/>
      <c r="BG5898" s="475"/>
      <c r="BH5898" s="475"/>
      <c r="BI5898" s="475"/>
      <c r="BJ5898" s="475"/>
      <c r="BK5898" s="475"/>
      <c r="BL5898" s="475"/>
      <c r="BM5898" s="475"/>
      <c r="BN5898" s="475"/>
      <c r="BO5898" s="475"/>
      <c r="BP5898" s="306"/>
      <c r="BQ5898" s="496"/>
      <c r="BR5898" s="496"/>
      <c r="BS5898" s="496"/>
      <c r="BT5898" s="496"/>
      <c r="BU5898" s="496"/>
      <c r="BV5898" s="496"/>
    </row>
    <row r="5899" spans="1:74" s="52" customFormat="1" ht="12.75">
      <c r="A5899" s="45">
        <v>2346.9885393806389</v>
      </c>
      <c r="B5899" s="46" t="s">
        <v>416</v>
      </c>
      <c r="C5899" s="47" t="s">
        <v>333</v>
      </c>
      <c r="D5899" s="48">
        <v>97.576470588235267</v>
      </c>
      <c r="E5899" s="49">
        <v>40.074199999999998</v>
      </c>
      <c r="F5899" s="49">
        <v>3.474E-2</v>
      </c>
      <c r="G5899" s="49">
        <v>14.7194</v>
      </c>
      <c r="H5899" s="49">
        <v>0.31320100000000001</v>
      </c>
      <c r="I5899" s="49">
        <v>0.220578</v>
      </c>
      <c r="J5899" s="49">
        <v>45.045900000000003</v>
      </c>
      <c r="K5899" s="49">
        <v>0.26595099999999999</v>
      </c>
      <c r="L5899" s="49">
        <v>100.72323900000001</v>
      </c>
      <c r="M5899" s="47"/>
      <c r="N5899" s="50">
        <v>0.99816732790319573</v>
      </c>
      <c r="O5899" s="50">
        <v>6.8413800720033239E-4</v>
      </c>
      <c r="P5899" s="50">
        <v>0.30660878242868106</v>
      </c>
      <c r="Q5899" s="50">
        <v>6.274881396566177E-3</v>
      </c>
      <c r="R5899" s="50">
        <v>4.6535718418321149E-3</v>
      </c>
      <c r="S5899" s="50">
        <v>1.6726393245197566</v>
      </c>
      <c r="T5899" s="50">
        <v>7.0973751927373317E-3</v>
      </c>
      <c r="U5899" s="50">
        <v>2.9975717328874469</v>
      </c>
      <c r="V5899" s="51">
        <v>84.508825278029249</v>
      </c>
      <c r="X5899" s="49">
        <v>0.210919</v>
      </c>
      <c r="Y5899" s="49">
        <v>44.7624</v>
      </c>
      <c r="Z5899" s="49">
        <v>0.47461199999999998</v>
      </c>
      <c r="AA5899" s="49">
        <v>6.9998199999999997</v>
      </c>
      <c r="AB5899" s="49">
        <v>6.4853199999999998</v>
      </c>
      <c r="AC5899" s="49">
        <v>0.174539</v>
      </c>
      <c r="AD5899" s="49">
        <v>4.5662200000000004</v>
      </c>
      <c r="AE5899" s="226"/>
      <c r="AF5899" s="226" t="s">
        <v>435</v>
      </c>
      <c r="AG5899" s="343">
        <v>30</v>
      </c>
      <c r="AH5899" s="343">
        <v>15</v>
      </c>
      <c r="AI5899" s="343"/>
      <c r="AJ5899" s="343"/>
      <c r="AK5899" s="343"/>
      <c r="AL5899" s="343"/>
      <c r="AM5899" s="343"/>
      <c r="AN5899" s="343"/>
      <c r="AO5899" s="343"/>
      <c r="AP5899" s="343"/>
      <c r="AQ5899" s="343"/>
      <c r="AR5899" s="343"/>
      <c r="AS5899" s="343"/>
      <c r="AT5899" s="343"/>
      <c r="AU5899" s="343"/>
      <c r="AV5899" s="343"/>
      <c r="AW5899" s="343"/>
      <c r="AX5899" s="343"/>
      <c r="AY5899" s="343"/>
      <c r="AZ5899" s="343"/>
      <c r="BA5899" s="343"/>
      <c r="BB5899" s="343"/>
      <c r="BC5899" s="343"/>
      <c r="BD5899" s="343"/>
      <c r="BE5899" s="475"/>
      <c r="BF5899" s="475"/>
      <c r="BG5899" s="475"/>
      <c r="BH5899" s="475"/>
      <c r="BI5899" s="475"/>
      <c r="BJ5899" s="475"/>
      <c r="BK5899" s="475"/>
      <c r="BL5899" s="475"/>
      <c r="BM5899" s="475"/>
      <c r="BN5899" s="475"/>
      <c r="BO5899" s="475"/>
      <c r="BP5899" s="306"/>
      <c r="BQ5899" s="496"/>
      <c r="BR5899" s="496"/>
      <c r="BS5899" s="496"/>
      <c r="BT5899" s="496"/>
      <c r="BU5899" s="496"/>
      <c r="BV5899" s="496"/>
    </row>
    <row r="5900" spans="1:74" s="52" customFormat="1" ht="12.75">
      <c r="A5900" s="45">
        <v>2346.9885393806389</v>
      </c>
      <c r="B5900" s="46" t="s">
        <v>416</v>
      </c>
      <c r="C5900" s="47" t="s">
        <v>333</v>
      </c>
      <c r="D5900" s="48">
        <v>103.67647058823526</v>
      </c>
      <c r="E5900" s="49">
        <v>40.066499999999998</v>
      </c>
      <c r="F5900" s="49">
        <v>4.7683000000000003E-2</v>
      </c>
      <c r="G5900" s="49">
        <v>14.7906</v>
      </c>
      <c r="H5900" s="49">
        <v>0.29614099999999999</v>
      </c>
      <c r="I5900" s="49">
        <v>0.202788</v>
      </c>
      <c r="J5900" s="49">
        <v>45.101399999999998</v>
      </c>
      <c r="K5900" s="49">
        <v>0.2477</v>
      </c>
      <c r="L5900" s="49">
        <v>100.78313499999999</v>
      </c>
      <c r="M5900" s="47"/>
      <c r="N5900" s="50">
        <v>0.99771305877314798</v>
      </c>
      <c r="O5900" s="50">
        <v>9.3877872036233752E-4</v>
      </c>
      <c r="P5900" s="50">
        <v>0.30801086493656449</v>
      </c>
      <c r="Q5900" s="50">
        <v>5.9315293155081496E-3</v>
      </c>
      <c r="R5900" s="50">
        <v>4.2771279411515945E-3</v>
      </c>
      <c r="S5900" s="50">
        <v>1.6742596811860087</v>
      </c>
      <c r="T5900" s="50">
        <v>6.608576234666352E-3</v>
      </c>
      <c r="U5900" s="50">
        <v>2.9986295393336486</v>
      </c>
      <c r="V5900" s="51">
        <v>84.461714091497242</v>
      </c>
      <c r="X5900" s="49">
        <v>0.21105099999999999</v>
      </c>
      <c r="Y5900" s="49">
        <v>33.606299999999997</v>
      </c>
      <c r="Z5900" s="49">
        <v>0.47361999999999999</v>
      </c>
      <c r="AA5900" s="49">
        <v>7.4010499999999997</v>
      </c>
      <c r="AB5900" s="49">
        <v>7.1604799999999997</v>
      </c>
      <c r="AC5900" s="49">
        <v>0.17446800000000001</v>
      </c>
      <c r="AD5900" s="49">
        <v>4.8957600000000001</v>
      </c>
      <c r="AE5900" s="226"/>
      <c r="AF5900" s="226" t="s">
        <v>435</v>
      </c>
      <c r="AG5900" s="343">
        <v>30</v>
      </c>
      <c r="AH5900" s="343">
        <v>15</v>
      </c>
      <c r="AI5900" s="343"/>
      <c r="AJ5900" s="343"/>
      <c r="AK5900" s="343"/>
      <c r="AL5900" s="343"/>
      <c r="AM5900" s="343"/>
      <c r="AN5900" s="343"/>
      <c r="AO5900" s="343"/>
      <c r="AP5900" s="343"/>
      <c r="AQ5900" s="343"/>
      <c r="AR5900" s="343"/>
      <c r="AS5900" s="343"/>
      <c r="AT5900" s="343"/>
      <c r="AU5900" s="343"/>
      <c r="AV5900" s="343"/>
      <c r="AW5900" s="343"/>
      <c r="AX5900" s="343"/>
      <c r="AY5900" s="343"/>
      <c r="AZ5900" s="343"/>
      <c r="BA5900" s="343"/>
      <c r="BB5900" s="343"/>
      <c r="BC5900" s="343"/>
      <c r="BD5900" s="343"/>
      <c r="BE5900" s="475"/>
      <c r="BF5900" s="475"/>
      <c r="BG5900" s="475"/>
      <c r="BH5900" s="475"/>
      <c r="BI5900" s="475"/>
      <c r="BJ5900" s="475"/>
      <c r="BK5900" s="475"/>
      <c r="BL5900" s="475"/>
      <c r="BM5900" s="475"/>
      <c r="BN5900" s="475"/>
      <c r="BO5900" s="475"/>
      <c r="BP5900" s="306"/>
      <c r="BQ5900" s="496"/>
      <c r="BR5900" s="496"/>
      <c r="BS5900" s="496"/>
      <c r="BT5900" s="496"/>
      <c r="BU5900" s="496"/>
      <c r="BV5900" s="496"/>
    </row>
    <row r="5901" spans="1:74" s="52" customFormat="1" ht="12.75">
      <c r="A5901" s="45">
        <v>2346.9885393806389</v>
      </c>
      <c r="B5901" s="46" t="s">
        <v>416</v>
      </c>
      <c r="C5901" s="47" t="s">
        <v>333</v>
      </c>
      <c r="D5901" s="48">
        <v>109.77647058823526</v>
      </c>
      <c r="E5901" s="49">
        <v>40.033499999999997</v>
      </c>
      <c r="F5901" s="49">
        <v>4.2417999999999997E-2</v>
      </c>
      <c r="G5901" s="49">
        <v>14.756</v>
      </c>
      <c r="H5901" s="49">
        <v>0.37652000000000002</v>
      </c>
      <c r="I5901" s="49">
        <v>0.21034700000000001</v>
      </c>
      <c r="J5901" s="49">
        <v>45.201099999999997</v>
      </c>
      <c r="K5901" s="49">
        <v>0.23923</v>
      </c>
      <c r="L5901" s="49">
        <v>100.89187399999999</v>
      </c>
      <c r="M5901" s="47"/>
      <c r="N5901" s="50">
        <v>0.99619797095329365</v>
      </c>
      <c r="O5901" s="50">
        <v>8.3454103271025958E-4</v>
      </c>
      <c r="P5901" s="50">
        <v>0.30707660655945873</v>
      </c>
      <c r="Q5901" s="50">
        <v>7.5362280942229175E-3</v>
      </c>
      <c r="R5901" s="50">
        <v>4.4334738759643309E-3</v>
      </c>
      <c r="S5901" s="50">
        <v>1.676793730358465</v>
      </c>
      <c r="T5901" s="50">
        <v>6.3781595630500315E-3</v>
      </c>
      <c r="U5901" s="50">
        <v>3.0002114559518716</v>
      </c>
      <c r="V5901" s="51">
        <v>84.521336861333239</v>
      </c>
      <c r="X5901" s="49">
        <v>0.21113699999999999</v>
      </c>
      <c r="Y5901" s="49">
        <v>37.380600000000001</v>
      </c>
      <c r="Z5901" s="49">
        <v>0.47450300000000001</v>
      </c>
      <c r="AA5901" s="49">
        <v>5.9396899999999997</v>
      </c>
      <c r="AB5901" s="49">
        <v>6.7920299999999996</v>
      </c>
      <c r="AC5901" s="49">
        <v>0.174314</v>
      </c>
      <c r="AD5901" s="49">
        <v>5.0848100000000001</v>
      </c>
      <c r="AE5901" s="226"/>
      <c r="AF5901" s="226" t="s">
        <v>435</v>
      </c>
      <c r="AG5901" s="343">
        <v>30</v>
      </c>
      <c r="AH5901" s="343">
        <v>15</v>
      </c>
      <c r="AI5901" s="343"/>
      <c r="AJ5901" s="343"/>
      <c r="AK5901" s="343"/>
      <c r="AL5901" s="343"/>
      <c r="AM5901" s="343"/>
      <c r="AN5901" s="343"/>
      <c r="AO5901" s="343"/>
      <c r="AP5901" s="343"/>
      <c r="AQ5901" s="343"/>
      <c r="AR5901" s="343"/>
      <c r="AS5901" s="343"/>
      <c r="AT5901" s="343"/>
      <c r="AU5901" s="343"/>
      <c r="AV5901" s="343"/>
      <c r="AW5901" s="343"/>
      <c r="AX5901" s="343"/>
      <c r="AY5901" s="343"/>
      <c r="AZ5901" s="343"/>
      <c r="BA5901" s="343"/>
      <c r="BB5901" s="343"/>
      <c r="BC5901" s="343"/>
      <c r="BD5901" s="343"/>
      <c r="BE5901" s="475"/>
      <c r="BF5901" s="475"/>
      <c r="BG5901" s="475"/>
      <c r="BH5901" s="475"/>
      <c r="BI5901" s="475"/>
      <c r="BJ5901" s="475"/>
      <c r="BK5901" s="475"/>
      <c r="BL5901" s="475"/>
      <c r="BM5901" s="475"/>
      <c r="BN5901" s="475"/>
      <c r="BO5901" s="475"/>
      <c r="BP5901" s="306"/>
      <c r="BQ5901" s="496"/>
      <c r="BR5901" s="496"/>
      <c r="BS5901" s="496"/>
      <c r="BT5901" s="496"/>
      <c r="BU5901" s="496"/>
      <c r="BV5901" s="496"/>
    </row>
    <row r="5902" spans="1:74" s="52" customFormat="1" ht="12.75">
      <c r="A5902" s="45">
        <v>2346.9885393806389</v>
      </c>
      <c r="B5902" s="46" t="s">
        <v>416</v>
      </c>
      <c r="C5902" s="47" t="s">
        <v>333</v>
      </c>
      <c r="D5902" s="48">
        <v>115.87647058823525</v>
      </c>
      <c r="E5902" s="49">
        <v>39.857500000000002</v>
      </c>
      <c r="F5902" s="49">
        <v>4.3311000000000002E-2</v>
      </c>
      <c r="G5902" s="49">
        <v>14.8522</v>
      </c>
      <c r="H5902" s="49">
        <v>0.31671300000000002</v>
      </c>
      <c r="I5902" s="49">
        <v>0.182835</v>
      </c>
      <c r="J5902" s="49">
        <v>44.929900000000004</v>
      </c>
      <c r="K5902" s="49">
        <v>0.23599999999999999</v>
      </c>
      <c r="L5902" s="49">
        <v>100.454413</v>
      </c>
      <c r="M5902" s="47"/>
      <c r="N5902" s="50">
        <v>0.99638855591610753</v>
      </c>
      <c r="O5902" s="50">
        <v>8.5603653860464527E-4</v>
      </c>
      <c r="P5902" s="50">
        <v>0.31050275566532592</v>
      </c>
      <c r="Q5902" s="50">
        <v>6.3683725021829139E-3</v>
      </c>
      <c r="R5902" s="50">
        <v>3.8713617190339819E-3</v>
      </c>
      <c r="S5902" s="50">
        <v>1.6744133330550217</v>
      </c>
      <c r="T5902" s="50">
        <v>6.3210369122826213E-3</v>
      </c>
      <c r="U5902" s="50">
        <v>2.9997807585412675</v>
      </c>
      <c r="V5902" s="51">
        <v>84.356882518620552</v>
      </c>
      <c r="X5902" s="49">
        <v>0.21155399999999999</v>
      </c>
      <c r="Y5902" s="49">
        <v>37.834499999999998</v>
      </c>
      <c r="Z5902" s="49">
        <v>0.47265600000000002</v>
      </c>
      <c r="AA5902" s="49">
        <v>7.1161599999999998</v>
      </c>
      <c r="AB5902" s="49">
        <v>7.7113300000000002</v>
      </c>
      <c r="AC5902" s="49">
        <v>0.17486299999999999</v>
      </c>
      <c r="AD5902" s="49">
        <v>5.1128400000000003</v>
      </c>
      <c r="AE5902" s="226"/>
      <c r="AF5902" s="226" t="s">
        <v>435</v>
      </c>
      <c r="AG5902" s="343">
        <v>30</v>
      </c>
      <c r="AH5902" s="343">
        <v>15</v>
      </c>
      <c r="AI5902" s="343"/>
      <c r="AJ5902" s="343"/>
      <c r="AK5902" s="343"/>
      <c r="AL5902" s="343"/>
      <c r="AM5902" s="343"/>
      <c r="AN5902" s="343"/>
      <c r="AO5902" s="343"/>
      <c r="AP5902" s="343"/>
      <c r="AQ5902" s="343"/>
      <c r="AR5902" s="343"/>
      <c r="AS5902" s="343"/>
      <c r="AT5902" s="343"/>
      <c r="AU5902" s="343"/>
      <c r="AV5902" s="343"/>
      <c r="AW5902" s="343"/>
      <c r="AX5902" s="343"/>
      <c r="AY5902" s="343"/>
      <c r="AZ5902" s="343"/>
      <c r="BA5902" s="343"/>
      <c r="BB5902" s="343"/>
      <c r="BC5902" s="343"/>
      <c r="BD5902" s="343"/>
      <c r="BE5902" s="475"/>
      <c r="BF5902" s="475"/>
      <c r="BG5902" s="475"/>
      <c r="BH5902" s="475"/>
      <c r="BI5902" s="475"/>
      <c r="BJ5902" s="475"/>
      <c r="BK5902" s="475"/>
      <c r="BL5902" s="475"/>
      <c r="BM5902" s="475"/>
      <c r="BN5902" s="475"/>
      <c r="BO5902" s="475"/>
      <c r="BP5902" s="306"/>
      <c r="BQ5902" s="496"/>
      <c r="BR5902" s="496"/>
      <c r="BS5902" s="496"/>
      <c r="BT5902" s="496"/>
      <c r="BU5902" s="496"/>
      <c r="BV5902" s="496"/>
    </row>
    <row r="5903" spans="1:74" s="52" customFormat="1" ht="12.75">
      <c r="A5903" s="45">
        <v>2346.9885393806389</v>
      </c>
      <c r="B5903" s="46" t="s">
        <v>416</v>
      </c>
      <c r="C5903" s="47" t="s">
        <v>333</v>
      </c>
      <c r="D5903" s="48">
        <v>121.97647058823524</v>
      </c>
      <c r="E5903" s="49">
        <v>39.832900000000002</v>
      </c>
      <c r="F5903" s="49">
        <v>4.0974999999999998E-2</v>
      </c>
      <c r="G5903" s="49">
        <v>14.8407</v>
      </c>
      <c r="H5903" s="49">
        <v>0.29286899999999999</v>
      </c>
      <c r="I5903" s="49">
        <v>0.20849500000000001</v>
      </c>
      <c r="J5903" s="49">
        <v>45.204599999999999</v>
      </c>
      <c r="K5903" s="49">
        <v>0.23768</v>
      </c>
      <c r="L5903" s="49">
        <v>100.681983</v>
      </c>
      <c r="M5903" s="47"/>
      <c r="N5903" s="50">
        <v>0.99387035963142922</v>
      </c>
      <c r="O5903" s="50">
        <v>8.0831788849220919E-4</v>
      </c>
      <c r="P5903" s="50">
        <v>0.30966932882095149</v>
      </c>
      <c r="Q5903" s="50">
        <v>5.8776687869723536E-3</v>
      </c>
      <c r="R5903" s="50">
        <v>4.4062506300364349E-3</v>
      </c>
      <c r="S5903" s="50">
        <v>1.6814307633956389</v>
      </c>
      <c r="T5903" s="50">
        <v>6.3538666948082228E-3</v>
      </c>
      <c r="U5903" s="50">
        <v>3.0031153720960813</v>
      </c>
      <c r="V5903" s="51">
        <v>84.447324871738999</v>
      </c>
      <c r="X5903" s="49">
        <v>0.21168400000000001</v>
      </c>
      <c r="Y5903" s="49">
        <v>40.1248</v>
      </c>
      <c r="Z5903" s="49">
        <v>0.47296300000000002</v>
      </c>
      <c r="AA5903" s="49">
        <v>7.5334500000000002</v>
      </c>
      <c r="AB5903" s="49">
        <v>6.82287</v>
      </c>
      <c r="AC5903" s="49">
        <v>0.17422399999999999</v>
      </c>
      <c r="AD5903" s="49">
        <v>5.0776199999999996</v>
      </c>
      <c r="AE5903" s="226"/>
      <c r="AF5903" s="226" t="s">
        <v>435</v>
      </c>
      <c r="AG5903" s="343">
        <v>30</v>
      </c>
      <c r="AH5903" s="343">
        <v>15</v>
      </c>
      <c r="AI5903" s="343"/>
      <c r="AJ5903" s="343"/>
      <c r="AK5903" s="343"/>
      <c r="AL5903" s="343"/>
      <c r="AM5903" s="343"/>
      <c r="AN5903" s="343"/>
      <c r="AO5903" s="343"/>
      <c r="AP5903" s="343"/>
      <c r="AQ5903" s="343"/>
      <c r="AR5903" s="343"/>
      <c r="AS5903" s="343"/>
      <c r="AT5903" s="343"/>
      <c r="AU5903" s="343"/>
      <c r="AV5903" s="343"/>
      <c r="AW5903" s="343"/>
      <c r="AX5903" s="343"/>
      <c r="AY5903" s="343"/>
      <c r="AZ5903" s="343"/>
      <c r="BA5903" s="343"/>
      <c r="BB5903" s="343"/>
      <c r="BC5903" s="343"/>
      <c r="BD5903" s="343"/>
      <c r="BE5903" s="475"/>
      <c r="BF5903" s="475"/>
      <c r="BG5903" s="475"/>
      <c r="BH5903" s="475"/>
      <c r="BI5903" s="475"/>
      <c r="BJ5903" s="475"/>
      <c r="BK5903" s="475"/>
      <c r="BL5903" s="475"/>
      <c r="BM5903" s="475"/>
      <c r="BN5903" s="475"/>
      <c r="BO5903" s="475"/>
      <c r="BP5903" s="306"/>
      <c r="BQ5903" s="496"/>
      <c r="BR5903" s="496"/>
      <c r="BS5903" s="496"/>
      <c r="BT5903" s="496"/>
      <c r="BU5903" s="496"/>
      <c r="BV5903" s="496"/>
    </row>
    <row r="5904" spans="1:74" s="52" customFormat="1" ht="12.75">
      <c r="A5904" s="45">
        <v>2346.9885393806389</v>
      </c>
      <c r="B5904" s="46" t="s">
        <v>416</v>
      </c>
      <c r="C5904" s="47" t="s">
        <v>333</v>
      </c>
      <c r="D5904" s="48">
        <v>128.07647058823525</v>
      </c>
      <c r="E5904" s="49">
        <v>40.079099999999997</v>
      </c>
      <c r="F5904" s="49">
        <v>5.0345000000000001E-2</v>
      </c>
      <c r="G5904" s="49">
        <v>14.867100000000001</v>
      </c>
      <c r="H5904" s="49">
        <v>0.344252</v>
      </c>
      <c r="I5904" s="49">
        <v>0.19791700000000001</v>
      </c>
      <c r="J5904" s="49">
        <v>45.024000000000001</v>
      </c>
      <c r="K5904" s="49">
        <v>0.25454900000000003</v>
      </c>
      <c r="L5904" s="49">
        <v>100.857868</v>
      </c>
      <c r="M5904" s="47"/>
      <c r="N5904" s="50">
        <v>0.99766429424811498</v>
      </c>
      <c r="O5904" s="50">
        <v>9.9082790443388185E-4</v>
      </c>
      <c r="P5904" s="50">
        <v>0.30949149964289502</v>
      </c>
      <c r="Q5904" s="50">
        <v>6.892659634632068E-3</v>
      </c>
      <c r="R5904" s="50">
        <v>4.172874345468456E-3</v>
      </c>
      <c r="S5904" s="50">
        <v>1.6707793157707123</v>
      </c>
      <c r="T5904" s="50">
        <v>6.7888390332458276E-3</v>
      </c>
      <c r="U5904" s="50">
        <v>2.9979715570340071</v>
      </c>
      <c r="V5904" s="51">
        <v>84.371253808623464</v>
      </c>
      <c r="X5904" s="49">
        <v>0.210924</v>
      </c>
      <c r="Y5904" s="49">
        <v>31.104399999999998</v>
      </c>
      <c r="Z5904" s="49">
        <v>0.471856</v>
      </c>
      <c r="AA5904" s="49">
        <v>6.3569000000000004</v>
      </c>
      <c r="AB5904" s="49">
        <v>6.99688</v>
      </c>
      <c r="AC5904" s="49">
        <v>0.174679</v>
      </c>
      <c r="AD5904" s="49">
        <v>4.87</v>
      </c>
      <c r="AE5904" s="226"/>
      <c r="AF5904" s="226" t="s">
        <v>435</v>
      </c>
      <c r="AG5904" s="343">
        <v>30</v>
      </c>
      <c r="AH5904" s="343">
        <v>15</v>
      </c>
      <c r="AI5904" s="343"/>
      <c r="AJ5904" s="343"/>
      <c r="AK5904" s="343"/>
      <c r="AL5904" s="343"/>
      <c r="AM5904" s="343"/>
      <c r="AN5904" s="343"/>
      <c r="AO5904" s="343"/>
      <c r="AP5904" s="343"/>
      <c r="AQ5904" s="343"/>
      <c r="AR5904" s="343"/>
      <c r="AS5904" s="343"/>
      <c r="AT5904" s="343"/>
      <c r="AU5904" s="343"/>
      <c r="AV5904" s="343"/>
      <c r="AW5904" s="343"/>
      <c r="AX5904" s="343"/>
      <c r="AY5904" s="343"/>
      <c r="AZ5904" s="343"/>
      <c r="BA5904" s="343"/>
      <c r="BB5904" s="343"/>
      <c r="BC5904" s="343"/>
      <c r="BD5904" s="343"/>
      <c r="BE5904" s="475"/>
      <c r="BF5904" s="475"/>
      <c r="BG5904" s="475"/>
      <c r="BH5904" s="475"/>
      <c r="BI5904" s="475"/>
      <c r="BJ5904" s="475"/>
      <c r="BK5904" s="475"/>
      <c r="BL5904" s="475"/>
      <c r="BM5904" s="475"/>
      <c r="BN5904" s="475"/>
      <c r="BO5904" s="475"/>
      <c r="BP5904" s="306"/>
      <c r="BQ5904" s="496"/>
      <c r="BR5904" s="496"/>
      <c r="BS5904" s="496"/>
      <c r="BT5904" s="496"/>
      <c r="BU5904" s="496"/>
      <c r="BV5904" s="496"/>
    </row>
    <row r="5905" spans="1:74" s="52" customFormat="1" ht="12.75">
      <c r="A5905" s="45">
        <v>2346.9885393806389</v>
      </c>
      <c r="B5905" s="46" t="s">
        <v>416</v>
      </c>
      <c r="C5905" s="47" t="s">
        <v>333</v>
      </c>
      <c r="D5905" s="48">
        <v>134.17647058823525</v>
      </c>
      <c r="E5905" s="49">
        <v>40.086100000000002</v>
      </c>
      <c r="F5905" s="49">
        <v>8.7480000000000006E-3</v>
      </c>
      <c r="G5905" s="49">
        <v>14.856400000000001</v>
      </c>
      <c r="H5905" s="49">
        <v>0.333841</v>
      </c>
      <c r="I5905" s="49">
        <v>0.22550999999999999</v>
      </c>
      <c r="J5905" s="49">
        <v>45.065199999999997</v>
      </c>
      <c r="K5905" s="49">
        <v>0.26259500000000002</v>
      </c>
      <c r="L5905" s="49">
        <v>100.861045</v>
      </c>
      <c r="M5905" s="47"/>
      <c r="N5905" s="50">
        <v>0.99828617814708531</v>
      </c>
      <c r="O5905" s="50">
        <v>1.7224453124955064E-4</v>
      </c>
      <c r="P5905" s="50">
        <v>0.30940749561401387</v>
      </c>
      <c r="Q5905" s="50">
        <v>6.6872077808797217E-3</v>
      </c>
      <c r="R5905" s="50">
        <v>4.7567770523736811E-3</v>
      </c>
      <c r="S5905" s="50">
        <v>1.6730584005911839</v>
      </c>
      <c r="T5905" s="50">
        <v>7.0065681821854407E-3</v>
      </c>
      <c r="U5905" s="50">
        <v>3.0000396921961197</v>
      </c>
      <c r="V5905" s="51">
        <v>84.39279605231664</v>
      </c>
      <c r="X5905" s="49">
        <v>0.210926</v>
      </c>
      <c r="Y5905" s="49">
        <v>183.136</v>
      </c>
      <c r="Z5905" s="49">
        <v>0.47236800000000001</v>
      </c>
      <c r="AA5905" s="49">
        <v>6.6479999999999997</v>
      </c>
      <c r="AB5905" s="49">
        <v>6.3984199999999998</v>
      </c>
      <c r="AC5905" s="49">
        <v>0.17455799999999999</v>
      </c>
      <c r="AD5905" s="49">
        <v>4.6215200000000003</v>
      </c>
      <c r="AE5905" s="226"/>
      <c r="AF5905" s="226" t="s">
        <v>435</v>
      </c>
      <c r="AG5905" s="343">
        <v>30</v>
      </c>
      <c r="AH5905" s="343">
        <v>15</v>
      </c>
      <c r="AI5905" s="343"/>
      <c r="AJ5905" s="343"/>
      <c r="AK5905" s="343"/>
      <c r="AL5905" s="343"/>
      <c r="AM5905" s="343"/>
      <c r="AN5905" s="343"/>
      <c r="AO5905" s="343"/>
      <c r="AP5905" s="343"/>
      <c r="AQ5905" s="343"/>
      <c r="AR5905" s="343"/>
      <c r="AS5905" s="343"/>
      <c r="AT5905" s="343"/>
      <c r="AU5905" s="343"/>
      <c r="AV5905" s="343"/>
      <c r="AW5905" s="343"/>
      <c r="AX5905" s="343"/>
      <c r="AY5905" s="343"/>
      <c r="AZ5905" s="343"/>
      <c r="BA5905" s="343"/>
      <c r="BB5905" s="343"/>
      <c r="BC5905" s="343"/>
      <c r="BD5905" s="343"/>
      <c r="BE5905" s="475"/>
      <c r="BF5905" s="475"/>
      <c r="BG5905" s="475"/>
      <c r="BH5905" s="475"/>
      <c r="BI5905" s="475"/>
      <c r="BJ5905" s="475"/>
      <c r="BK5905" s="475"/>
      <c r="BL5905" s="475"/>
      <c r="BM5905" s="475"/>
      <c r="BN5905" s="475"/>
      <c r="BO5905" s="475"/>
      <c r="BP5905" s="306"/>
      <c r="BQ5905" s="496"/>
      <c r="BR5905" s="496"/>
      <c r="BS5905" s="496"/>
      <c r="BT5905" s="496"/>
      <c r="BU5905" s="496"/>
      <c r="BV5905" s="496"/>
    </row>
    <row r="5906" spans="1:74" s="52" customFormat="1" ht="12.75">
      <c r="A5906" s="45">
        <v>2346.9885393806389</v>
      </c>
      <c r="B5906" s="46" t="s">
        <v>416</v>
      </c>
      <c r="C5906" s="47" t="s">
        <v>333</v>
      </c>
      <c r="D5906" s="48">
        <v>140.27647058823524</v>
      </c>
      <c r="E5906" s="49">
        <v>40.193300000000001</v>
      </c>
      <c r="F5906" s="49">
        <v>5.0485000000000002E-2</v>
      </c>
      <c r="G5906" s="49">
        <v>14.982900000000001</v>
      </c>
      <c r="H5906" s="49">
        <v>0.34064299999999997</v>
      </c>
      <c r="I5906" s="49">
        <v>0.230125</v>
      </c>
      <c r="J5906" s="49">
        <v>44.9527</v>
      </c>
      <c r="K5906" s="49">
        <v>0.25736399999999998</v>
      </c>
      <c r="L5906" s="49">
        <v>101.049987</v>
      </c>
      <c r="M5906" s="47"/>
      <c r="N5906" s="50">
        <v>0.99893256068467284</v>
      </c>
      <c r="O5906" s="50">
        <v>9.9201966288556221E-4</v>
      </c>
      <c r="P5906" s="50">
        <v>0.31141130873849426</v>
      </c>
      <c r="Q5906" s="50">
        <v>6.8096668598802987E-3</v>
      </c>
      <c r="R5906" s="50">
        <v>4.8443113218229012E-3</v>
      </c>
      <c r="S5906" s="50">
        <v>1.6655084186232993</v>
      </c>
      <c r="T5906" s="50">
        <v>6.8531139019203892E-3</v>
      </c>
      <c r="U5906" s="50">
        <v>2.996595399858502</v>
      </c>
      <c r="V5906" s="51">
        <v>84.247650300193328</v>
      </c>
      <c r="X5906" s="49">
        <v>0.21068600000000001</v>
      </c>
      <c r="Y5906" s="49">
        <v>32.017499999999998</v>
      </c>
      <c r="Z5906" s="49">
        <v>0.470192</v>
      </c>
      <c r="AA5906" s="49">
        <v>6.4473500000000001</v>
      </c>
      <c r="AB5906" s="49">
        <v>6.1787599999999996</v>
      </c>
      <c r="AC5906" s="49">
        <v>0.17489199999999999</v>
      </c>
      <c r="AD5906" s="49">
        <v>4.6418999999999997</v>
      </c>
      <c r="AE5906" s="226"/>
      <c r="AF5906" s="226" t="s">
        <v>435</v>
      </c>
      <c r="AG5906" s="343">
        <v>30</v>
      </c>
      <c r="AH5906" s="343">
        <v>15</v>
      </c>
      <c r="AI5906" s="343"/>
      <c r="AJ5906" s="343"/>
      <c r="AK5906" s="343"/>
      <c r="AL5906" s="343"/>
      <c r="AM5906" s="343"/>
      <c r="AN5906" s="343"/>
      <c r="AO5906" s="343"/>
      <c r="AP5906" s="343"/>
      <c r="AQ5906" s="343"/>
      <c r="AR5906" s="343"/>
      <c r="AS5906" s="343"/>
      <c r="AT5906" s="343"/>
      <c r="AU5906" s="343"/>
      <c r="AV5906" s="343"/>
      <c r="AW5906" s="343"/>
      <c r="AX5906" s="343"/>
      <c r="AY5906" s="343"/>
      <c r="AZ5906" s="343"/>
      <c r="BA5906" s="343"/>
      <c r="BB5906" s="343"/>
      <c r="BC5906" s="343"/>
      <c r="BD5906" s="343"/>
      <c r="BE5906" s="475"/>
      <c r="BF5906" s="475"/>
      <c r="BG5906" s="475"/>
      <c r="BH5906" s="475"/>
      <c r="BI5906" s="475"/>
      <c r="BJ5906" s="475"/>
      <c r="BK5906" s="475"/>
      <c r="BL5906" s="475"/>
      <c r="BM5906" s="475"/>
      <c r="BN5906" s="475"/>
      <c r="BO5906" s="475"/>
      <c r="BP5906" s="306"/>
      <c r="BQ5906" s="496"/>
      <c r="BR5906" s="496"/>
      <c r="BS5906" s="496"/>
      <c r="BT5906" s="496"/>
      <c r="BU5906" s="496"/>
      <c r="BV5906" s="496"/>
    </row>
    <row r="5907" spans="1:74" s="52" customFormat="1" ht="12.75">
      <c r="A5907" s="45">
        <v>2346.9885393806389</v>
      </c>
      <c r="B5907" s="46" t="s">
        <v>416</v>
      </c>
      <c r="C5907" s="47" t="s">
        <v>333</v>
      </c>
      <c r="D5907" s="48">
        <v>146.37647058823524</v>
      </c>
      <c r="E5907" s="49">
        <v>39.930199999999999</v>
      </c>
      <c r="F5907" s="49">
        <v>4.6755999999999999E-2</v>
      </c>
      <c r="G5907" s="49">
        <v>14.800800000000001</v>
      </c>
      <c r="H5907" s="49">
        <v>0.33759499999999998</v>
      </c>
      <c r="I5907" s="49">
        <v>0.21832299999999999</v>
      </c>
      <c r="J5907" s="49">
        <v>45.057400000000001</v>
      </c>
      <c r="K5907" s="49">
        <v>0.244922</v>
      </c>
      <c r="L5907" s="49">
        <v>100.67816500000001</v>
      </c>
      <c r="M5907" s="47"/>
      <c r="N5907" s="50">
        <v>0.99584687929512705</v>
      </c>
      <c r="O5907" s="50">
        <v>9.2194252254982375E-4</v>
      </c>
      <c r="P5907" s="50">
        <v>0.30869689801070066</v>
      </c>
      <c r="Q5907" s="50">
        <v>6.7722187755560751E-3</v>
      </c>
      <c r="R5907" s="50">
        <v>4.6118620786093478E-3</v>
      </c>
      <c r="S5907" s="50">
        <v>1.6751964899056924</v>
      </c>
      <c r="T5907" s="50">
        <v>6.5445008117307564E-3</v>
      </c>
      <c r="U5907" s="50">
        <v>2.999830272819902</v>
      </c>
      <c r="V5907" s="51">
        <v>84.439844404395487</v>
      </c>
      <c r="X5907" s="49">
        <v>0.21140800000000001</v>
      </c>
      <c r="Y5907" s="49">
        <v>34.578099999999999</v>
      </c>
      <c r="Z5907" s="49">
        <v>0.47323100000000001</v>
      </c>
      <c r="AA5907" s="49">
        <v>6.4804300000000001</v>
      </c>
      <c r="AB5907" s="49">
        <v>6.5272899999999998</v>
      </c>
      <c r="AC5907" s="49">
        <v>0.174621</v>
      </c>
      <c r="AD5907" s="49">
        <v>4.9110699999999996</v>
      </c>
      <c r="AE5907" s="226"/>
      <c r="AF5907" s="226" t="s">
        <v>435</v>
      </c>
      <c r="AG5907" s="343">
        <v>30</v>
      </c>
      <c r="AH5907" s="343">
        <v>15</v>
      </c>
      <c r="AI5907" s="343"/>
      <c r="AJ5907" s="343"/>
      <c r="AK5907" s="343"/>
      <c r="AL5907" s="343"/>
      <c r="AM5907" s="343"/>
      <c r="AN5907" s="343"/>
      <c r="AO5907" s="343"/>
      <c r="AP5907" s="343"/>
      <c r="AQ5907" s="343"/>
      <c r="AR5907" s="343"/>
      <c r="AS5907" s="343"/>
      <c r="AT5907" s="343"/>
      <c r="AU5907" s="343"/>
      <c r="AV5907" s="343"/>
      <c r="AW5907" s="343"/>
      <c r="AX5907" s="343"/>
      <c r="AY5907" s="343"/>
      <c r="AZ5907" s="343"/>
      <c r="BA5907" s="343"/>
      <c r="BB5907" s="343"/>
      <c r="BC5907" s="343"/>
      <c r="BD5907" s="343"/>
      <c r="BE5907" s="475"/>
      <c r="BF5907" s="475"/>
      <c r="BG5907" s="475"/>
      <c r="BH5907" s="475"/>
      <c r="BI5907" s="475"/>
      <c r="BJ5907" s="475"/>
      <c r="BK5907" s="475"/>
      <c r="BL5907" s="475"/>
      <c r="BM5907" s="475"/>
      <c r="BN5907" s="475"/>
      <c r="BO5907" s="475"/>
      <c r="BP5907" s="306"/>
      <c r="BQ5907" s="496"/>
      <c r="BR5907" s="496"/>
      <c r="BS5907" s="496"/>
      <c r="BT5907" s="496"/>
      <c r="BU5907" s="496"/>
      <c r="BV5907" s="496"/>
    </row>
    <row r="5908" spans="1:74" s="52" customFormat="1" ht="12.75">
      <c r="A5908" s="45">
        <v>2346.9885393806389</v>
      </c>
      <c r="B5908" s="46" t="s">
        <v>416</v>
      </c>
      <c r="C5908" s="47" t="s">
        <v>333</v>
      </c>
      <c r="D5908" s="48">
        <v>152.47647058823523</v>
      </c>
      <c r="E5908" s="49">
        <v>40.170299999999997</v>
      </c>
      <c r="F5908" s="49">
        <v>3.4453999999999999E-2</v>
      </c>
      <c r="G5908" s="49">
        <v>14.819699999999999</v>
      </c>
      <c r="H5908" s="49">
        <v>0.33755499999999999</v>
      </c>
      <c r="I5908" s="49">
        <v>0.19508400000000001</v>
      </c>
      <c r="J5908" s="49">
        <v>44.961599999999997</v>
      </c>
      <c r="K5908" s="49">
        <v>0.25276599999999999</v>
      </c>
      <c r="L5908" s="49">
        <v>100.80472199999998</v>
      </c>
      <c r="M5908" s="47"/>
      <c r="N5908" s="50">
        <v>1.0000814272755814</v>
      </c>
      <c r="O5908" s="50">
        <v>6.7818058292478842E-4</v>
      </c>
      <c r="P5908" s="50">
        <v>0.30855010107111958</v>
      </c>
      <c r="Q5908" s="50">
        <v>6.7595646257841632E-3</v>
      </c>
      <c r="R5908" s="50">
        <v>4.1137479401309835E-3</v>
      </c>
      <c r="S5908" s="50">
        <v>1.6687089297821904</v>
      </c>
      <c r="T5908" s="50">
        <v>6.7422769843608751E-3</v>
      </c>
      <c r="U5908" s="50">
        <v>2.996610222694251</v>
      </c>
      <c r="V5908" s="51">
        <v>84.395059207899479</v>
      </c>
      <c r="X5908" s="49">
        <v>0.21065900000000001</v>
      </c>
      <c r="Y5908" s="49">
        <v>47.882399999999997</v>
      </c>
      <c r="Z5908" s="49">
        <v>0.47289300000000001</v>
      </c>
      <c r="AA5908" s="49">
        <v>6.4978899999999999</v>
      </c>
      <c r="AB5908" s="49">
        <v>7.2650499999999996</v>
      </c>
      <c r="AC5908" s="49">
        <v>0.174815</v>
      </c>
      <c r="AD5908" s="49">
        <v>4.8726399999999996</v>
      </c>
      <c r="AE5908" s="226"/>
      <c r="AF5908" s="226" t="s">
        <v>435</v>
      </c>
      <c r="AG5908" s="343">
        <v>30</v>
      </c>
      <c r="AH5908" s="343">
        <v>15</v>
      </c>
      <c r="AI5908" s="343"/>
      <c r="AJ5908" s="343"/>
      <c r="AK5908" s="343"/>
      <c r="AL5908" s="343"/>
      <c r="AM5908" s="343"/>
      <c r="AN5908" s="343"/>
      <c r="AO5908" s="343"/>
      <c r="AP5908" s="343"/>
      <c r="AQ5908" s="343"/>
      <c r="AR5908" s="343"/>
      <c r="AS5908" s="343"/>
      <c r="AT5908" s="343"/>
      <c r="AU5908" s="343"/>
      <c r="AV5908" s="343"/>
      <c r="AW5908" s="343"/>
      <c r="AX5908" s="343"/>
      <c r="AY5908" s="343"/>
      <c r="AZ5908" s="343"/>
      <c r="BA5908" s="343"/>
      <c r="BB5908" s="343"/>
      <c r="BC5908" s="343"/>
      <c r="BD5908" s="343"/>
      <c r="BE5908" s="475"/>
      <c r="BF5908" s="475"/>
      <c r="BG5908" s="475"/>
      <c r="BH5908" s="475"/>
      <c r="BI5908" s="475"/>
      <c r="BJ5908" s="475"/>
      <c r="BK5908" s="475"/>
      <c r="BL5908" s="475"/>
      <c r="BM5908" s="475"/>
      <c r="BN5908" s="475"/>
      <c r="BO5908" s="475"/>
      <c r="BP5908" s="306"/>
      <c r="BQ5908" s="496"/>
      <c r="BR5908" s="496"/>
      <c r="BS5908" s="496"/>
      <c r="BT5908" s="496"/>
      <c r="BU5908" s="496"/>
      <c r="BV5908" s="496"/>
    </row>
    <row r="5909" spans="1:74" s="52" customFormat="1" ht="12.75">
      <c r="A5909" s="45">
        <v>2346.9885393806389</v>
      </c>
      <c r="B5909" s="46" t="s">
        <v>416</v>
      </c>
      <c r="C5909" s="47" t="s">
        <v>333</v>
      </c>
      <c r="D5909" s="48">
        <v>158.57647058823522</v>
      </c>
      <c r="E5909" s="49">
        <v>40.193300000000001</v>
      </c>
      <c r="F5909" s="49">
        <v>4.0446999999999997E-2</v>
      </c>
      <c r="G5909" s="49">
        <v>14.7418</v>
      </c>
      <c r="H5909" s="49">
        <v>0.32607399999999997</v>
      </c>
      <c r="I5909" s="49">
        <v>0.20299</v>
      </c>
      <c r="J5909" s="49">
        <v>45.138300000000001</v>
      </c>
      <c r="K5909" s="49">
        <v>0.234155</v>
      </c>
      <c r="L5909" s="49">
        <v>100.92016700000001</v>
      </c>
      <c r="M5909" s="47"/>
      <c r="N5909" s="50">
        <v>0.9989703614458787</v>
      </c>
      <c r="O5909" s="50">
        <v>7.9480514314168328E-4</v>
      </c>
      <c r="P5909" s="50">
        <v>0.30641177281708559</v>
      </c>
      <c r="Q5909" s="50">
        <v>6.5186700923276454E-3</v>
      </c>
      <c r="R5909" s="50">
        <v>4.273260037775845E-3</v>
      </c>
      <c r="S5909" s="50">
        <v>1.6724482285361997</v>
      </c>
      <c r="T5909" s="50">
        <v>6.235338310951204E-3</v>
      </c>
      <c r="U5909" s="50">
        <v>2.9969149670115192</v>
      </c>
      <c r="V5909" s="51">
        <v>84.515742770709423</v>
      </c>
      <c r="X5909" s="49">
        <v>0.21071799999999999</v>
      </c>
      <c r="Y5909" s="49">
        <v>40.651800000000001</v>
      </c>
      <c r="Z5909" s="49">
        <v>0.474748</v>
      </c>
      <c r="AA5909" s="49">
        <v>6.7524300000000004</v>
      </c>
      <c r="AB5909" s="49">
        <v>6.9928400000000002</v>
      </c>
      <c r="AC5909" s="49">
        <v>0.17443800000000001</v>
      </c>
      <c r="AD5909" s="49">
        <v>5.1967499999999998</v>
      </c>
      <c r="AE5909" s="226"/>
      <c r="AF5909" s="226" t="s">
        <v>435</v>
      </c>
      <c r="AG5909" s="343">
        <v>30</v>
      </c>
      <c r="AH5909" s="343">
        <v>15</v>
      </c>
      <c r="AI5909" s="343"/>
      <c r="AJ5909" s="343"/>
      <c r="AK5909" s="343"/>
      <c r="AL5909" s="343"/>
      <c r="AM5909" s="343"/>
      <c r="AN5909" s="343"/>
      <c r="AO5909" s="343"/>
      <c r="AP5909" s="343"/>
      <c r="AQ5909" s="343"/>
      <c r="AR5909" s="343"/>
      <c r="AS5909" s="343"/>
      <c r="AT5909" s="343"/>
      <c r="AU5909" s="343"/>
      <c r="AV5909" s="343"/>
      <c r="AW5909" s="343"/>
      <c r="AX5909" s="343"/>
      <c r="AY5909" s="343"/>
      <c r="AZ5909" s="343"/>
      <c r="BA5909" s="343"/>
      <c r="BB5909" s="343"/>
      <c r="BC5909" s="343"/>
      <c r="BD5909" s="343"/>
      <c r="BE5909" s="475"/>
      <c r="BF5909" s="475"/>
      <c r="BG5909" s="475"/>
      <c r="BH5909" s="475"/>
      <c r="BI5909" s="475"/>
      <c r="BJ5909" s="475"/>
      <c r="BK5909" s="475"/>
      <c r="BL5909" s="475"/>
      <c r="BM5909" s="475"/>
      <c r="BN5909" s="475"/>
      <c r="BO5909" s="475"/>
      <c r="BP5909" s="306"/>
      <c r="BQ5909" s="496"/>
      <c r="BR5909" s="496"/>
      <c r="BS5909" s="496"/>
      <c r="BT5909" s="496"/>
      <c r="BU5909" s="496"/>
      <c r="BV5909" s="496"/>
    </row>
    <row r="5910" spans="1:74" s="52" customFormat="1" ht="12.75">
      <c r="A5910" s="45">
        <v>2346.9885393806389</v>
      </c>
      <c r="B5910" s="46" t="s">
        <v>416</v>
      </c>
      <c r="C5910" s="47" t="s">
        <v>333</v>
      </c>
      <c r="D5910" s="48">
        <v>164.67647058823522</v>
      </c>
      <c r="E5910" s="49">
        <v>40.267899999999997</v>
      </c>
      <c r="F5910" s="49">
        <v>3.288E-2</v>
      </c>
      <c r="G5910" s="49">
        <v>14.882</v>
      </c>
      <c r="H5910" s="49">
        <v>0.29694900000000002</v>
      </c>
      <c r="I5910" s="49">
        <v>0.19248000000000001</v>
      </c>
      <c r="J5910" s="49">
        <v>45.046500000000002</v>
      </c>
      <c r="K5910" s="49">
        <v>0.237286</v>
      </c>
      <c r="L5910" s="49">
        <v>100.976665</v>
      </c>
      <c r="M5910" s="47"/>
      <c r="N5910" s="50">
        <v>1.0008035632282948</v>
      </c>
      <c r="O5910" s="50">
        <v>6.4609604927670682E-4</v>
      </c>
      <c r="P5910" s="50">
        <v>0.30931939760157834</v>
      </c>
      <c r="Q5910" s="50">
        <v>5.9362969986730824E-3</v>
      </c>
      <c r="R5910" s="50">
        <v>4.0519232519227446E-3</v>
      </c>
      <c r="S5910" s="50">
        <v>1.6690120033961193</v>
      </c>
      <c r="T5910" s="50">
        <v>6.3185819763819989E-3</v>
      </c>
      <c r="U5910" s="50">
        <v>2.9966933232258821</v>
      </c>
      <c r="V5910" s="51">
        <v>84.364631858667124</v>
      </c>
      <c r="X5910" s="49">
        <v>0.21037800000000001</v>
      </c>
      <c r="Y5910" s="49">
        <v>49.143099999999997</v>
      </c>
      <c r="Z5910" s="49">
        <v>0.47265099999999999</v>
      </c>
      <c r="AA5910" s="49">
        <v>7.2969900000000001</v>
      </c>
      <c r="AB5910" s="49">
        <v>7.4200499999999998</v>
      </c>
      <c r="AC5910" s="49">
        <v>0.17460899999999999</v>
      </c>
      <c r="AD5910" s="49">
        <v>5.22384</v>
      </c>
      <c r="AE5910" s="226"/>
      <c r="AF5910" s="226" t="s">
        <v>435</v>
      </c>
      <c r="AG5910" s="343">
        <v>30</v>
      </c>
      <c r="AH5910" s="343">
        <v>15</v>
      </c>
      <c r="AI5910" s="343"/>
      <c r="AJ5910" s="343"/>
      <c r="AK5910" s="343"/>
      <c r="AL5910" s="343"/>
      <c r="AM5910" s="343"/>
      <c r="AN5910" s="343"/>
      <c r="AO5910" s="343"/>
      <c r="AP5910" s="343"/>
      <c r="AQ5910" s="343"/>
      <c r="AR5910" s="343"/>
      <c r="AS5910" s="343"/>
      <c r="AT5910" s="343"/>
      <c r="AU5910" s="343"/>
      <c r="AV5910" s="343"/>
      <c r="AW5910" s="343"/>
      <c r="AX5910" s="343"/>
      <c r="AY5910" s="343"/>
      <c r="AZ5910" s="343"/>
      <c r="BA5910" s="343"/>
      <c r="BB5910" s="343"/>
      <c r="BC5910" s="343"/>
      <c r="BD5910" s="343"/>
      <c r="BE5910" s="475"/>
      <c r="BF5910" s="475"/>
      <c r="BG5910" s="475"/>
      <c r="BH5910" s="475"/>
      <c r="BI5910" s="475"/>
      <c r="BJ5910" s="475"/>
      <c r="BK5910" s="475"/>
      <c r="BL5910" s="475"/>
      <c r="BM5910" s="475"/>
      <c r="BN5910" s="475"/>
      <c r="BO5910" s="475"/>
      <c r="BP5910" s="306"/>
      <c r="BQ5910" s="496"/>
      <c r="BR5910" s="496"/>
      <c r="BS5910" s="496"/>
      <c r="BT5910" s="496"/>
      <c r="BU5910" s="496"/>
      <c r="BV5910" s="496"/>
    </row>
    <row r="5911" spans="1:74" s="52" customFormat="1" ht="12.75">
      <c r="A5911" s="45">
        <v>2346.9885393806389</v>
      </c>
      <c r="B5911" s="46" t="s">
        <v>416</v>
      </c>
      <c r="C5911" s="47" t="s">
        <v>333</v>
      </c>
      <c r="D5911" s="48">
        <v>170.77647058823521</v>
      </c>
      <c r="E5911" s="49">
        <v>40.1511</v>
      </c>
      <c r="F5911" s="49">
        <v>5.135E-2</v>
      </c>
      <c r="G5911" s="49">
        <v>14.952199999999999</v>
      </c>
      <c r="H5911" s="49">
        <v>0.306869</v>
      </c>
      <c r="I5911" s="49">
        <v>0.230546</v>
      </c>
      <c r="J5911" s="49">
        <v>45.14</v>
      </c>
      <c r="K5911" s="49">
        <v>0.23707</v>
      </c>
      <c r="L5911" s="49">
        <v>101.096261</v>
      </c>
      <c r="M5911" s="47"/>
      <c r="N5911" s="50">
        <v>0.9974598893970622</v>
      </c>
      <c r="O5911" s="50">
        <v>1.0085881368040955E-3</v>
      </c>
      <c r="P5911" s="50">
        <v>0.3106412206846057</v>
      </c>
      <c r="Q5911" s="50">
        <v>6.1318977321739524E-3</v>
      </c>
      <c r="R5911" s="50">
        <v>4.8511122444078354E-3</v>
      </c>
      <c r="S5911" s="50">
        <v>1.6717375321369981</v>
      </c>
      <c r="T5911" s="50">
        <v>6.3100418521751618E-3</v>
      </c>
      <c r="U5911" s="50">
        <v>2.9989344995659279</v>
      </c>
      <c r="V5911" s="51">
        <v>84.329875396290603</v>
      </c>
      <c r="X5911" s="49">
        <v>0.21071599999999999</v>
      </c>
      <c r="Y5911" s="49">
        <v>31.151499999999999</v>
      </c>
      <c r="Z5911" s="49">
        <v>0.471414</v>
      </c>
      <c r="AA5911" s="49">
        <v>7.1201699999999999</v>
      </c>
      <c r="AB5911" s="49">
        <v>6.1886000000000001</v>
      </c>
      <c r="AC5911" s="49">
        <v>0.17449000000000001</v>
      </c>
      <c r="AD5911" s="49">
        <v>5.2403399999999998</v>
      </c>
      <c r="AE5911" s="226"/>
      <c r="AF5911" s="226" t="s">
        <v>435</v>
      </c>
      <c r="AG5911" s="343">
        <v>30</v>
      </c>
      <c r="AH5911" s="343">
        <v>15</v>
      </c>
      <c r="AI5911" s="343"/>
      <c r="AJ5911" s="343"/>
      <c r="AK5911" s="343"/>
      <c r="AL5911" s="343"/>
      <c r="AM5911" s="343"/>
      <c r="AN5911" s="343"/>
      <c r="AO5911" s="343"/>
      <c r="AP5911" s="343"/>
      <c r="AQ5911" s="343"/>
      <c r="AR5911" s="343"/>
      <c r="AS5911" s="343"/>
      <c r="AT5911" s="343"/>
      <c r="AU5911" s="343"/>
      <c r="AV5911" s="343"/>
      <c r="AW5911" s="343"/>
      <c r="AX5911" s="343"/>
      <c r="AY5911" s="343"/>
      <c r="AZ5911" s="343"/>
      <c r="BA5911" s="343"/>
      <c r="BB5911" s="343"/>
      <c r="BC5911" s="343"/>
      <c r="BD5911" s="343"/>
      <c r="BE5911" s="475"/>
      <c r="BF5911" s="475"/>
      <c r="BG5911" s="475"/>
      <c r="BH5911" s="475"/>
      <c r="BI5911" s="475"/>
      <c r="BJ5911" s="475"/>
      <c r="BK5911" s="475"/>
      <c r="BL5911" s="475"/>
      <c r="BM5911" s="475"/>
      <c r="BN5911" s="475"/>
      <c r="BO5911" s="475"/>
      <c r="BP5911" s="306"/>
      <c r="BQ5911" s="496"/>
      <c r="BR5911" s="496"/>
      <c r="BS5911" s="496"/>
      <c r="BT5911" s="496"/>
      <c r="BU5911" s="496"/>
      <c r="BV5911" s="496"/>
    </row>
    <row r="5912" spans="1:74" s="52" customFormat="1" ht="12.75">
      <c r="A5912" s="45">
        <v>2346.9885393806389</v>
      </c>
      <c r="B5912" s="46" t="s">
        <v>416</v>
      </c>
      <c r="C5912" s="47" t="s">
        <v>333</v>
      </c>
      <c r="D5912" s="48">
        <v>176.87647058823521</v>
      </c>
      <c r="E5912" s="49">
        <v>40.101799999999997</v>
      </c>
      <c r="F5912" s="49">
        <v>5.9802000000000001E-2</v>
      </c>
      <c r="G5912" s="49">
        <v>14.852600000000001</v>
      </c>
      <c r="H5912" s="49">
        <v>0.31228299999999998</v>
      </c>
      <c r="I5912" s="49">
        <v>0.22809099999999999</v>
      </c>
      <c r="J5912" s="49">
        <v>45.155999999999999</v>
      </c>
      <c r="K5912" s="49">
        <v>0.25130200000000003</v>
      </c>
      <c r="L5912" s="49">
        <v>100.982219</v>
      </c>
      <c r="M5912" s="47"/>
      <c r="N5912" s="50">
        <v>0.99712976930440633</v>
      </c>
      <c r="O5912" s="50">
        <v>1.1756524123177528E-3</v>
      </c>
      <c r="P5912" s="50">
        <v>0.30884906770489318</v>
      </c>
      <c r="Q5912" s="50">
        <v>6.2456846253808266E-3</v>
      </c>
      <c r="R5912" s="50">
        <v>4.8037644525552436E-3</v>
      </c>
      <c r="S5912" s="50">
        <v>1.6738318426561885</v>
      </c>
      <c r="T5912" s="50">
        <v>6.6948585874483536E-3</v>
      </c>
      <c r="U5912" s="50">
        <v>2.9993267351191126</v>
      </c>
      <c r="V5912" s="51">
        <v>84.422653887929641</v>
      </c>
      <c r="X5912" s="49">
        <v>0.21091099999999999</v>
      </c>
      <c r="Y5912" s="49">
        <v>26.291699999999999</v>
      </c>
      <c r="Z5912" s="49">
        <v>0.47240300000000002</v>
      </c>
      <c r="AA5912" s="49">
        <v>7.1328500000000004</v>
      </c>
      <c r="AB5912" s="49">
        <v>6.1872600000000002</v>
      </c>
      <c r="AC5912" s="49">
        <v>0.17446600000000001</v>
      </c>
      <c r="AD5912" s="49">
        <v>4.9237399999999996</v>
      </c>
      <c r="AE5912" s="226"/>
      <c r="AF5912" s="226" t="s">
        <v>435</v>
      </c>
      <c r="AG5912" s="343">
        <v>30</v>
      </c>
      <c r="AH5912" s="343">
        <v>15</v>
      </c>
      <c r="AI5912" s="343"/>
      <c r="AJ5912" s="343"/>
      <c r="AK5912" s="343"/>
      <c r="AL5912" s="343"/>
      <c r="AM5912" s="343"/>
      <c r="AN5912" s="343"/>
      <c r="AO5912" s="343"/>
      <c r="AP5912" s="343"/>
      <c r="AQ5912" s="343"/>
      <c r="AR5912" s="343"/>
      <c r="AS5912" s="343"/>
      <c r="AT5912" s="343"/>
      <c r="AU5912" s="343"/>
      <c r="AV5912" s="343"/>
      <c r="AW5912" s="343"/>
      <c r="AX5912" s="343"/>
      <c r="AY5912" s="343"/>
      <c r="AZ5912" s="343"/>
      <c r="BA5912" s="343"/>
      <c r="BB5912" s="343"/>
      <c r="BC5912" s="343"/>
      <c r="BD5912" s="343"/>
      <c r="BE5912" s="475"/>
      <c r="BF5912" s="475"/>
      <c r="BG5912" s="475"/>
      <c r="BH5912" s="475"/>
      <c r="BI5912" s="475"/>
      <c r="BJ5912" s="475"/>
      <c r="BK5912" s="475"/>
      <c r="BL5912" s="475"/>
      <c r="BM5912" s="475"/>
      <c r="BN5912" s="475"/>
      <c r="BO5912" s="475"/>
      <c r="BP5912" s="306"/>
      <c r="BQ5912" s="496"/>
      <c r="BR5912" s="496"/>
      <c r="BS5912" s="496"/>
      <c r="BT5912" s="496"/>
      <c r="BU5912" s="496"/>
      <c r="BV5912" s="496"/>
    </row>
    <row r="5913" spans="1:74" s="52" customFormat="1" ht="12.75">
      <c r="A5913" s="45">
        <v>2346.9885393806389</v>
      </c>
      <c r="B5913" s="46" t="s">
        <v>416</v>
      </c>
      <c r="C5913" s="47" t="s">
        <v>333</v>
      </c>
      <c r="D5913" s="48">
        <v>182.9764705882352</v>
      </c>
      <c r="E5913" s="49">
        <v>40.028100000000002</v>
      </c>
      <c r="F5913" s="49">
        <v>1.6445999999999999E-2</v>
      </c>
      <c r="G5913" s="49">
        <v>14.7667</v>
      </c>
      <c r="H5913" s="49">
        <v>0.32333299999999998</v>
      </c>
      <c r="I5913" s="49">
        <v>0.21768899999999999</v>
      </c>
      <c r="J5913" s="49">
        <v>45.018300000000004</v>
      </c>
      <c r="K5913" s="49">
        <v>0.24257699999999999</v>
      </c>
      <c r="L5913" s="49">
        <v>100.64531000000001</v>
      </c>
      <c r="M5913" s="47"/>
      <c r="N5913" s="50">
        <v>0.99836809545509964</v>
      </c>
      <c r="O5913" s="50">
        <v>3.2431080546660359E-4</v>
      </c>
      <c r="P5913" s="50">
        <v>0.30801024608147398</v>
      </c>
      <c r="Q5913" s="50">
        <v>6.4866377033655576E-3</v>
      </c>
      <c r="R5913" s="50">
        <v>4.5988362016143895E-3</v>
      </c>
      <c r="S5913" s="50">
        <v>1.6738762770130082</v>
      </c>
      <c r="T5913" s="50">
        <v>6.4823576118761064E-3</v>
      </c>
      <c r="U5913" s="50">
        <v>2.999092268225926</v>
      </c>
      <c r="V5913" s="51">
        <v>84.458734519242185</v>
      </c>
      <c r="X5913" s="49">
        <v>0.21104400000000001</v>
      </c>
      <c r="Y5913" s="49">
        <v>96.031099999999995</v>
      </c>
      <c r="Z5913" s="49">
        <v>0.47369699999999998</v>
      </c>
      <c r="AA5913" s="49">
        <v>6.7428900000000001</v>
      </c>
      <c r="AB5913" s="49">
        <v>6.40435</v>
      </c>
      <c r="AC5913" s="49">
        <v>0.17463100000000001</v>
      </c>
      <c r="AD5913" s="49">
        <v>4.9510699999999996</v>
      </c>
      <c r="AE5913" s="226"/>
      <c r="AF5913" s="226" t="s">
        <v>435</v>
      </c>
      <c r="AG5913" s="343">
        <v>30</v>
      </c>
      <c r="AH5913" s="343">
        <v>15</v>
      </c>
      <c r="AI5913" s="343"/>
      <c r="AJ5913" s="343"/>
      <c r="AK5913" s="343"/>
      <c r="AL5913" s="343"/>
      <c r="AM5913" s="343"/>
      <c r="AN5913" s="343"/>
      <c r="AO5913" s="343"/>
      <c r="AP5913" s="343"/>
      <c r="AQ5913" s="343"/>
      <c r="AR5913" s="343"/>
      <c r="AS5913" s="343"/>
      <c r="AT5913" s="343"/>
      <c r="AU5913" s="343"/>
      <c r="AV5913" s="343"/>
      <c r="AW5913" s="343"/>
      <c r="AX5913" s="343"/>
      <c r="AY5913" s="343"/>
      <c r="AZ5913" s="343"/>
      <c r="BA5913" s="343"/>
      <c r="BB5913" s="343"/>
      <c r="BC5913" s="343"/>
      <c r="BD5913" s="343"/>
      <c r="BE5913" s="475"/>
      <c r="BF5913" s="475"/>
      <c r="BG5913" s="475"/>
      <c r="BH5913" s="475"/>
      <c r="BI5913" s="475"/>
      <c r="BJ5913" s="475"/>
      <c r="BK5913" s="475"/>
      <c r="BL5913" s="475"/>
      <c r="BM5913" s="475"/>
      <c r="BN5913" s="475"/>
      <c r="BO5913" s="475"/>
      <c r="BP5913" s="306"/>
      <c r="BQ5913" s="496"/>
      <c r="BR5913" s="496"/>
      <c r="BS5913" s="496"/>
      <c r="BT5913" s="496"/>
      <c r="BU5913" s="496"/>
      <c r="BV5913" s="496"/>
    </row>
    <row r="5914" spans="1:74" s="52" customFormat="1" ht="12.75">
      <c r="A5914" s="45">
        <v>2346.9885393806389</v>
      </c>
      <c r="B5914" s="46" t="s">
        <v>416</v>
      </c>
      <c r="C5914" s="47" t="s">
        <v>333</v>
      </c>
      <c r="D5914" s="48">
        <v>189.0764705882352</v>
      </c>
      <c r="E5914" s="49">
        <v>40.065100000000001</v>
      </c>
      <c r="F5914" s="49">
        <v>3.9913999999999998E-2</v>
      </c>
      <c r="G5914" s="49">
        <v>14.730600000000001</v>
      </c>
      <c r="H5914" s="49">
        <v>0.34365099999999998</v>
      </c>
      <c r="I5914" s="49">
        <v>0.20858599999999999</v>
      </c>
      <c r="J5914" s="49">
        <v>44.973100000000002</v>
      </c>
      <c r="K5914" s="49">
        <v>0.24343100000000001</v>
      </c>
      <c r="L5914" s="49">
        <v>100.66332000000001</v>
      </c>
      <c r="M5914" s="47"/>
      <c r="N5914" s="50">
        <v>0.99844237139381287</v>
      </c>
      <c r="O5914" s="50">
        <v>7.8642523374957091E-4</v>
      </c>
      <c r="P5914" s="50">
        <v>0.30699634345011956</v>
      </c>
      <c r="Q5914" s="50">
        <v>6.8883987054322573E-3</v>
      </c>
      <c r="R5914" s="50">
        <v>4.4027869151689446E-3</v>
      </c>
      <c r="S5914" s="50">
        <v>1.6707756690992797</v>
      </c>
      <c r="T5914" s="50">
        <v>6.4996549646663005E-3</v>
      </c>
      <c r="U5914" s="50">
        <v>2.996522692554382</v>
      </c>
      <c r="V5914" s="51">
        <v>84.477667723976268</v>
      </c>
      <c r="X5914" s="49">
        <v>0.21090300000000001</v>
      </c>
      <c r="Y5914" s="49">
        <v>40.236800000000002</v>
      </c>
      <c r="Z5914" s="49">
        <v>0.47455700000000001</v>
      </c>
      <c r="AA5914" s="49">
        <v>6.3550300000000002</v>
      </c>
      <c r="AB5914" s="49">
        <v>7.05518</v>
      </c>
      <c r="AC5914" s="49">
        <v>0.17466999999999999</v>
      </c>
      <c r="AD5914" s="49">
        <v>4.9960100000000001</v>
      </c>
      <c r="AE5914" s="226"/>
      <c r="AF5914" s="226" t="s">
        <v>435</v>
      </c>
      <c r="AG5914" s="343">
        <v>30</v>
      </c>
      <c r="AH5914" s="343">
        <v>15</v>
      </c>
      <c r="AI5914" s="343"/>
      <c r="AJ5914" s="343"/>
      <c r="AK5914" s="343"/>
      <c r="AL5914" s="343"/>
      <c r="AM5914" s="343"/>
      <c r="AN5914" s="343"/>
      <c r="AO5914" s="343"/>
      <c r="AP5914" s="343"/>
      <c r="AQ5914" s="343"/>
      <c r="AR5914" s="343"/>
      <c r="AS5914" s="343"/>
      <c r="AT5914" s="343"/>
      <c r="AU5914" s="343"/>
      <c r="AV5914" s="343"/>
      <c r="AW5914" s="343"/>
      <c r="AX5914" s="343"/>
      <c r="AY5914" s="343"/>
      <c r="AZ5914" s="343"/>
      <c r="BA5914" s="343"/>
      <c r="BB5914" s="343"/>
      <c r="BC5914" s="343"/>
      <c r="BD5914" s="343"/>
      <c r="BE5914" s="475"/>
      <c r="BF5914" s="475"/>
      <c r="BG5914" s="475"/>
      <c r="BH5914" s="475"/>
      <c r="BI5914" s="475"/>
      <c r="BJ5914" s="475"/>
      <c r="BK5914" s="475"/>
      <c r="BL5914" s="475"/>
      <c r="BM5914" s="475"/>
      <c r="BN5914" s="475"/>
      <c r="BO5914" s="475"/>
      <c r="BP5914" s="306"/>
      <c r="BQ5914" s="496"/>
      <c r="BR5914" s="496"/>
      <c r="BS5914" s="496"/>
      <c r="BT5914" s="496"/>
      <c r="BU5914" s="496"/>
      <c r="BV5914" s="496"/>
    </row>
    <row r="5915" spans="1:74" s="52" customFormat="1" ht="12.75">
      <c r="A5915" s="45">
        <v>2346.9885393806389</v>
      </c>
      <c r="B5915" s="46" t="s">
        <v>416</v>
      </c>
      <c r="C5915" s="47" t="s">
        <v>333</v>
      </c>
      <c r="D5915" s="48">
        <v>195.17647058823519</v>
      </c>
      <c r="E5915" s="49">
        <v>40.091900000000003</v>
      </c>
      <c r="F5915" s="49">
        <v>6.6906999999999994E-2</v>
      </c>
      <c r="G5915" s="49">
        <v>14.7766</v>
      </c>
      <c r="H5915" s="49">
        <v>0.34466000000000002</v>
      </c>
      <c r="I5915" s="49">
        <v>0.21721099999999999</v>
      </c>
      <c r="J5915" s="49">
        <v>45.181399999999996</v>
      </c>
      <c r="K5915" s="49">
        <v>0.25152600000000003</v>
      </c>
      <c r="L5915" s="49">
        <v>100.98569500000001</v>
      </c>
      <c r="M5915" s="47"/>
      <c r="N5915" s="50">
        <v>0.99618566429773303</v>
      </c>
      <c r="O5915" s="50">
        <v>1.3144092949206074E-3</v>
      </c>
      <c r="P5915" s="50">
        <v>0.30705357659663052</v>
      </c>
      <c r="Q5915" s="50">
        <v>6.8884010665407631E-3</v>
      </c>
      <c r="R5915" s="50">
        <v>4.571420836677084E-3</v>
      </c>
      <c r="S5915" s="50">
        <v>1.6736008152176125</v>
      </c>
      <c r="T5915" s="50">
        <v>6.6961346945276865E-3</v>
      </c>
      <c r="U5915" s="50">
        <v>2.9979354537072371</v>
      </c>
      <c r="V5915" s="51">
        <v>84.497367240562596</v>
      </c>
      <c r="X5915" s="49">
        <v>0.21093799999999999</v>
      </c>
      <c r="Y5915" s="49">
        <v>24.6722</v>
      </c>
      <c r="Z5915" s="49">
        <v>0.473912</v>
      </c>
      <c r="AA5915" s="49">
        <v>6.5372199999999996</v>
      </c>
      <c r="AB5915" s="49">
        <v>6.5110099999999997</v>
      </c>
      <c r="AC5915" s="49">
        <v>0.17433499999999999</v>
      </c>
      <c r="AD5915" s="49">
        <v>4.83108</v>
      </c>
      <c r="AE5915" s="226"/>
      <c r="AF5915" s="226" t="s">
        <v>435</v>
      </c>
      <c r="AG5915" s="343">
        <v>30</v>
      </c>
      <c r="AH5915" s="343">
        <v>15</v>
      </c>
      <c r="AI5915" s="343"/>
      <c r="AJ5915" s="343"/>
      <c r="AK5915" s="343"/>
      <c r="AL5915" s="343"/>
      <c r="AM5915" s="343"/>
      <c r="AN5915" s="343"/>
      <c r="AO5915" s="343"/>
      <c r="AP5915" s="343"/>
      <c r="AQ5915" s="343"/>
      <c r="AR5915" s="343"/>
      <c r="AS5915" s="343"/>
      <c r="AT5915" s="343"/>
      <c r="AU5915" s="343"/>
      <c r="AV5915" s="343"/>
      <c r="AW5915" s="343"/>
      <c r="AX5915" s="343"/>
      <c r="AY5915" s="343"/>
      <c r="AZ5915" s="343"/>
      <c r="BA5915" s="343"/>
      <c r="BB5915" s="343"/>
      <c r="BC5915" s="343"/>
      <c r="BD5915" s="343"/>
      <c r="BE5915" s="475"/>
      <c r="BF5915" s="475"/>
      <c r="BG5915" s="475"/>
      <c r="BH5915" s="475"/>
      <c r="BI5915" s="475"/>
      <c r="BJ5915" s="475"/>
      <c r="BK5915" s="475"/>
      <c r="BL5915" s="475"/>
      <c r="BM5915" s="475"/>
      <c r="BN5915" s="475"/>
      <c r="BO5915" s="475"/>
      <c r="BP5915" s="306"/>
      <c r="BQ5915" s="496"/>
      <c r="BR5915" s="496"/>
      <c r="BS5915" s="496"/>
      <c r="BT5915" s="496"/>
      <c r="BU5915" s="496"/>
      <c r="BV5915" s="496"/>
    </row>
    <row r="5916" spans="1:74" s="52" customFormat="1" ht="12.75">
      <c r="A5916" s="45">
        <v>2346.9885393806389</v>
      </c>
      <c r="B5916" s="46" t="s">
        <v>416</v>
      </c>
      <c r="C5916" s="47" t="s">
        <v>333</v>
      </c>
      <c r="D5916" s="48">
        <v>201.27647058823518</v>
      </c>
      <c r="E5916" s="49">
        <v>40.145899999999997</v>
      </c>
      <c r="F5916" s="49">
        <v>7.6162999999999995E-2</v>
      </c>
      <c r="G5916" s="49">
        <v>14.851100000000001</v>
      </c>
      <c r="H5916" s="49">
        <v>0.35491200000000001</v>
      </c>
      <c r="I5916" s="49">
        <v>0.23191300000000001</v>
      </c>
      <c r="J5916" s="49">
        <v>45.186900000000001</v>
      </c>
      <c r="K5916" s="49">
        <v>0.26056499999999999</v>
      </c>
      <c r="L5916" s="49">
        <v>101.136234</v>
      </c>
      <c r="M5916" s="47"/>
      <c r="N5916" s="50">
        <v>0.9966829320557633</v>
      </c>
      <c r="O5916" s="50">
        <v>1.4949796464651724E-3</v>
      </c>
      <c r="P5916" s="50">
        <v>0.30834040542084923</v>
      </c>
      <c r="Q5916" s="50">
        <v>7.0872931812332339E-3</v>
      </c>
      <c r="R5916" s="50">
        <v>4.8767069158870838E-3</v>
      </c>
      <c r="S5916" s="50">
        <v>1.6723875132282195</v>
      </c>
      <c r="T5916" s="50">
        <v>6.9308986696861507E-3</v>
      </c>
      <c r="U5916" s="50">
        <v>2.9986428556291713</v>
      </c>
      <c r="V5916" s="51">
        <v>84.43297524522454</v>
      </c>
      <c r="X5916" s="49">
        <v>0.210867</v>
      </c>
      <c r="Y5916" s="49">
        <v>21.248699999999999</v>
      </c>
      <c r="Z5916" s="49">
        <v>0.47256599999999999</v>
      </c>
      <c r="AA5916" s="49">
        <v>6.1459200000000003</v>
      </c>
      <c r="AB5916" s="49">
        <v>6.1741900000000003</v>
      </c>
      <c r="AC5916" s="49">
        <v>0.174375</v>
      </c>
      <c r="AD5916" s="49">
        <v>4.7928100000000002</v>
      </c>
      <c r="AE5916" s="226"/>
      <c r="AF5916" s="226" t="s">
        <v>435</v>
      </c>
      <c r="AG5916" s="343">
        <v>30</v>
      </c>
      <c r="AH5916" s="343">
        <v>15</v>
      </c>
      <c r="AI5916" s="343"/>
      <c r="AJ5916" s="343"/>
      <c r="AK5916" s="343"/>
      <c r="AL5916" s="343"/>
      <c r="AM5916" s="343"/>
      <c r="AN5916" s="343"/>
      <c r="AO5916" s="343"/>
      <c r="AP5916" s="343"/>
      <c r="AQ5916" s="343"/>
      <c r="AR5916" s="343"/>
      <c r="AS5916" s="343"/>
      <c r="AT5916" s="343"/>
      <c r="AU5916" s="343"/>
      <c r="AV5916" s="343"/>
      <c r="AW5916" s="343"/>
      <c r="AX5916" s="343"/>
      <c r="AY5916" s="343"/>
      <c r="AZ5916" s="343"/>
      <c r="BA5916" s="343"/>
      <c r="BB5916" s="343"/>
      <c r="BC5916" s="343"/>
      <c r="BD5916" s="343"/>
      <c r="BE5916" s="475"/>
      <c r="BF5916" s="475"/>
      <c r="BG5916" s="475"/>
      <c r="BH5916" s="475"/>
      <c r="BI5916" s="475"/>
      <c r="BJ5916" s="475"/>
      <c r="BK5916" s="475"/>
      <c r="BL5916" s="475"/>
      <c r="BM5916" s="475"/>
      <c r="BN5916" s="475"/>
      <c r="BO5916" s="475"/>
      <c r="BP5916" s="306"/>
      <c r="BQ5916" s="496"/>
      <c r="BR5916" s="496"/>
      <c r="BS5916" s="496"/>
      <c r="BT5916" s="496"/>
      <c r="BU5916" s="496"/>
      <c r="BV5916" s="496"/>
    </row>
    <row r="5917" spans="1:74" s="52" customFormat="1" ht="12.75">
      <c r="A5917" s="38"/>
      <c r="B5917" s="46"/>
      <c r="C5917" s="47"/>
      <c r="D5917" s="48"/>
      <c r="E5917" s="49"/>
      <c r="F5917" s="49"/>
      <c r="G5917" s="49"/>
      <c r="H5917" s="49"/>
      <c r="I5917" s="49"/>
      <c r="J5917" s="49"/>
      <c r="K5917" s="49"/>
      <c r="L5917" s="49"/>
      <c r="M5917" s="47"/>
      <c r="N5917" s="50"/>
      <c r="O5917" s="50"/>
      <c r="P5917" s="50"/>
      <c r="Q5917" s="50"/>
      <c r="R5917" s="50"/>
      <c r="S5917" s="50"/>
      <c r="T5917" s="50"/>
      <c r="U5917" s="50"/>
      <c r="V5917" s="51"/>
      <c r="AE5917" s="312"/>
      <c r="AF5917" s="312"/>
      <c r="AG5917" s="312"/>
      <c r="AH5917" s="312"/>
      <c r="AI5917" s="312"/>
      <c r="AJ5917" s="312"/>
      <c r="AK5917" s="312"/>
      <c r="AL5917" s="312"/>
      <c r="AM5917" s="312"/>
      <c r="AN5917" s="312"/>
      <c r="AO5917" s="312"/>
      <c r="AP5917" s="312"/>
      <c r="AQ5917" s="312"/>
      <c r="AR5917" s="312"/>
      <c r="AS5917" s="312"/>
      <c r="AT5917" s="312"/>
      <c r="AU5917" s="312"/>
      <c r="AV5917" s="312"/>
      <c r="AW5917" s="312"/>
      <c r="AX5917" s="312"/>
      <c r="AY5917" s="312"/>
      <c r="AZ5917" s="312"/>
      <c r="BA5917" s="312"/>
      <c r="BB5917" s="312"/>
      <c r="BC5917" s="312"/>
      <c r="BD5917" s="312"/>
      <c r="BE5917" s="306"/>
      <c r="BF5917" s="306"/>
      <c r="BG5917" s="306"/>
      <c r="BH5917" s="306"/>
      <c r="BI5917" s="306"/>
      <c r="BJ5917" s="306"/>
      <c r="BK5917" s="306"/>
      <c r="BL5917" s="306"/>
      <c r="BM5917" s="306"/>
      <c r="BN5917" s="306"/>
      <c r="BO5917" s="306"/>
      <c r="BP5917" s="306"/>
      <c r="BQ5917" s="496"/>
      <c r="BR5917" s="496"/>
      <c r="BS5917" s="496"/>
      <c r="BT5917" s="496"/>
      <c r="BU5917" s="496"/>
      <c r="BV5917" s="496"/>
    </row>
    <row r="5918" spans="1:74" s="52" customFormat="1" ht="12.75">
      <c r="A5918" s="45">
        <v>2346.9885393806389</v>
      </c>
      <c r="B5918" s="46" t="s">
        <v>416</v>
      </c>
      <c r="C5918" s="47" t="s">
        <v>425</v>
      </c>
      <c r="D5918" s="48">
        <v>0</v>
      </c>
      <c r="E5918" s="49">
        <v>38.524700000000003</v>
      </c>
      <c r="F5918" s="49">
        <v>-2.5999999999999998E-4</v>
      </c>
      <c r="G5918" s="49">
        <v>21.633099999999999</v>
      </c>
      <c r="H5918" s="49">
        <v>0.208956</v>
      </c>
      <c r="I5918" s="49">
        <v>0.25318600000000002</v>
      </c>
      <c r="J5918" s="49">
        <v>39.182400000000001</v>
      </c>
      <c r="K5918" s="49">
        <v>0.26378400000000002</v>
      </c>
      <c r="L5918" s="49">
        <v>100.092707</v>
      </c>
      <c r="M5918" s="47"/>
      <c r="N5918" s="50">
        <v>0.99861837134990528</v>
      </c>
      <c r="O5918" s="50">
        <v>-5.3285500452007367E-6</v>
      </c>
      <c r="P5918" s="50">
        <v>0.46895917576732715</v>
      </c>
      <c r="Q5918" s="50">
        <v>4.3567137305474931E-3</v>
      </c>
      <c r="R5918" s="50">
        <v>5.5588596962645497E-3</v>
      </c>
      <c r="S5918" s="50">
        <v>1.5141184983967249</v>
      </c>
      <c r="T5918" s="50">
        <v>7.3259910369366721E-3</v>
      </c>
      <c r="U5918" s="50">
        <v>2.9997522828685024</v>
      </c>
      <c r="V5918" s="51">
        <v>76.351951218198636</v>
      </c>
      <c r="X5918" s="49">
        <v>0.214749</v>
      </c>
      <c r="Y5918" s="49">
        <v>-5762.5</v>
      </c>
      <c r="Z5918" s="49">
        <v>0.38857000000000003</v>
      </c>
      <c r="AA5918" s="49">
        <v>10.042299999999999</v>
      </c>
      <c r="AB5918" s="49">
        <v>5.8823299999999996</v>
      </c>
      <c r="AC5918" s="49">
        <v>0.19162499999999999</v>
      </c>
      <c r="AD5918" s="49">
        <v>4.7938400000000003</v>
      </c>
      <c r="AE5918" s="226"/>
      <c r="AF5918" s="226" t="s">
        <v>435</v>
      </c>
      <c r="AG5918" s="343">
        <v>30</v>
      </c>
      <c r="AH5918" s="343">
        <v>15</v>
      </c>
      <c r="AI5918" s="343"/>
      <c r="AJ5918" s="343"/>
      <c r="AK5918" s="343"/>
      <c r="AL5918" s="343"/>
      <c r="AM5918" s="343"/>
      <c r="AN5918" s="343"/>
      <c r="AO5918" s="343"/>
      <c r="AP5918" s="343"/>
      <c r="AQ5918" s="343"/>
      <c r="AR5918" s="343"/>
      <c r="AS5918" s="343"/>
      <c r="AT5918" s="343"/>
      <c r="AU5918" s="343"/>
      <c r="AV5918" s="343"/>
      <c r="AW5918" s="343"/>
      <c r="AX5918" s="343"/>
      <c r="AY5918" s="343"/>
      <c r="AZ5918" s="343"/>
      <c r="BA5918" s="343"/>
      <c r="BB5918" s="343"/>
      <c r="BC5918" s="343"/>
      <c r="BD5918" s="343"/>
      <c r="BE5918" s="475"/>
      <c r="BF5918" s="475"/>
      <c r="BG5918" s="475"/>
      <c r="BH5918" s="475"/>
      <c r="BI5918" s="475"/>
      <c r="BJ5918" s="475"/>
      <c r="BK5918" s="475"/>
      <c r="BL5918" s="475"/>
      <c r="BM5918" s="475"/>
      <c r="BN5918" s="475"/>
      <c r="BO5918" s="475"/>
      <c r="BP5918" s="306"/>
      <c r="BQ5918" s="496"/>
      <c r="BR5918" s="496"/>
      <c r="BS5918" s="496"/>
      <c r="BT5918" s="496"/>
      <c r="BU5918" s="496"/>
      <c r="BV5918" s="496"/>
    </row>
    <row r="5919" spans="1:74" s="52" customFormat="1" ht="12.75">
      <c r="A5919" s="45">
        <v>2346.9885393806389</v>
      </c>
      <c r="B5919" s="46" t="s">
        <v>416</v>
      </c>
      <c r="C5919" s="47" t="s">
        <v>425</v>
      </c>
      <c r="D5919" s="48">
        <v>5.0062499999999996</v>
      </c>
      <c r="E5919" s="49">
        <v>39.142099999999999</v>
      </c>
      <c r="F5919" s="49">
        <v>1.7974E-2</v>
      </c>
      <c r="G5919" s="49">
        <v>18.966100000000001</v>
      </c>
      <c r="H5919" s="49">
        <v>0.241314</v>
      </c>
      <c r="I5919" s="49">
        <v>0.238148</v>
      </c>
      <c r="J5919" s="49">
        <v>41.277900000000002</v>
      </c>
      <c r="K5919" s="49">
        <v>0.249809</v>
      </c>
      <c r="L5919" s="49">
        <v>100.170917</v>
      </c>
      <c r="M5919" s="47"/>
      <c r="N5919" s="50">
        <v>1.0003103609911197</v>
      </c>
      <c r="O5919" s="50">
        <v>3.6317069524978001E-4</v>
      </c>
      <c r="P5919" s="50">
        <v>0.40534486448951496</v>
      </c>
      <c r="Q5919" s="50">
        <v>4.960404078835059E-3</v>
      </c>
      <c r="R5919" s="50">
        <v>5.1549365350380735E-3</v>
      </c>
      <c r="S5919" s="50">
        <v>1.5725946185232296</v>
      </c>
      <c r="T5919" s="50">
        <v>6.8400042781178892E-3</v>
      </c>
      <c r="U5919" s="50">
        <v>2.9967000056001969</v>
      </c>
      <c r="V5919" s="51">
        <v>79.506710494898229</v>
      </c>
      <c r="X5919" s="49">
        <v>0.21318799999999999</v>
      </c>
      <c r="Y5919" s="49">
        <v>81.440399999999997</v>
      </c>
      <c r="Z5919" s="49">
        <v>0.416209</v>
      </c>
      <c r="AA5919" s="49">
        <v>8.8187800000000003</v>
      </c>
      <c r="AB5919" s="49">
        <v>6.2561600000000004</v>
      </c>
      <c r="AC5919" s="49">
        <v>0.18507299999999999</v>
      </c>
      <c r="AD5919" s="49">
        <v>4.9179399999999998</v>
      </c>
      <c r="AE5919" s="226"/>
      <c r="AF5919" s="226" t="s">
        <v>435</v>
      </c>
      <c r="AG5919" s="343">
        <v>30</v>
      </c>
      <c r="AH5919" s="343">
        <v>15</v>
      </c>
      <c r="AI5919" s="343"/>
      <c r="AJ5919" s="343"/>
      <c r="AK5919" s="343"/>
      <c r="AL5919" s="343"/>
      <c r="AM5919" s="343"/>
      <c r="AN5919" s="343"/>
      <c r="AO5919" s="343"/>
      <c r="AP5919" s="343"/>
      <c r="AQ5919" s="343"/>
      <c r="AR5919" s="343"/>
      <c r="AS5919" s="343"/>
      <c r="AT5919" s="343"/>
      <c r="AU5919" s="343"/>
      <c r="AV5919" s="343"/>
      <c r="AW5919" s="343"/>
      <c r="AX5919" s="343"/>
      <c r="AY5919" s="343"/>
      <c r="AZ5919" s="343"/>
      <c r="BA5919" s="343"/>
      <c r="BB5919" s="343"/>
      <c r="BC5919" s="343"/>
      <c r="BD5919" s="343"/>
      <c r="BE5919" s="475"/>
      <c r="BF5919" s="475"/>
      <c r="BG5919" s="475"/>
      <c r="BH5919" s="475"/>
      <c r="BI5919" s="475"/>
      <c r="BJ5919" s="475"/>
      <c r="BK5919" s="475"/>
      <c r="BL5919" s="475"/>
      <c r="BM5919" s="475"/>
      <c r="BN5919" s="475"/>
      <c r="BO5919" s="475"/>
      <c r="BP5919" s="306"/>
      <c r="BQ5919" s="496"/>
      <c r="BR5919" s="496"/>
      <c r="BS5919" s="496"/>
      <c r="BT5919" s="496"/>
      <c r="BU5919" s="496"/>
      <c r="BV5919" s="496"/>
    </row>
    <row r="5920" spans="1:74" s="52" customFormat="1" ht="12.75">
      <c r="A5920" s="45">
        <v>2346.9885393806389</v>
      </c>
      <c r="B5920" s="46" t="s">
        <v>416</v>
      </c>
      <c r="C5920" s="47" t="s">
        <v>425</v>
      </c>
      <c r="D5920" s="48">
        <v>10.00625</v>
      </c>
      <c r="E5920" s="49">
        <v>39.366399999999999</v>
      </c>
      <c r="F5920" s="49">
        <v>4.0452000000000002E-2</v>
      </c>
      <c r="G5920" s="49">
        <v>17.9255</v>
      </c>
      <c r="H5920" s="49">
        <v>0.25914100000000001</v>
      </c>
      <c r="I5920" s="49">
        <v>0.22465299999999999</v>
      </c>
      <c r="J5920" s="49">
        <v>42.286799999999999</v>
      </c>
      <c r="K5920" s="49">
        <v>0.25803199999999998</v>
      </c>
      <c r="L5920" s="49">
        <v>100.40572299999999</v>
      </c>
      <c r="M5920" s="47"/>
      <c r="N5920" s="50">
        <v>0.9985604418459636</v>
      </c>
      <c r="O5920" s="50">
        <v>8.1126748482284166E-4</v>
      </c>
      <c r="P5920" s="50">
        <v>0.38025587159374563</v>
      </c>
      <c r="Q5920" s="50">
        <v>5.2872357954537813E-3</v>
      </c>
      <c r="R5920" s="50">
        <v>4.8266590091117344E-3</v>
      </c>
      <c r="S5920" s="50">
        <v>1.5990499261271984</v>
      </c>
      <c r="T5920" s="50">
        <v>7.0126129999818713E-3</v>
      </c>
      <c r="U5920" s="50">
        <v>2.997141684298982</v>
      </c>
      <c r="V5920" s="51">
        <v>80.788422282621099</v>
      </c>
      <c r="X5920" s="49">
        <v>0.21260200000000001</v>
      </c>
      <c r="Y5920" s="49">
        <v>37.162300000000002</v>
      </c>
      <c r="Z5920" s="49">
        <v>0.42851</v>
      </c>
      <c r="AA5920" s="49">
        <v>8.4071499999999997</v>
      </c>
      <c r="AB5920" s="49">
        <v>6.6439700000000004</v>
      </c>
      <c r="AC5920" s="49">
        <v>0.18212900000000001</v>
      </c>
      <c r="AD5920" s="49">
        <v>4.8910099999999996</v>
      </c>
      <c r="AE5920" s="226"/>
      <c r="AF5920" s="226" t="s">
        <v>435</v>
      </c>
      <c r="AG5920" s="343">
        <v>30</v>
      </c>
      <c r="AH5920" s="343">
        <v>15</v>
      </c>
      <c r="AI5920" s="343"/>
      <c r="AJ5920" s="343"/>
      <c r="AK5920" s="343"/>
      <c r="AL5920" s="343"/>
      <c r="AM5920" s="343"/>
      <c r="AN5920" s="343"/>
      <c r="AO5920" s="343"/>
      <c r="AP5920" s="343"/>
      <c r="AQ5920" s="343"/>
      <c r="AR5920" s="343"/>
      <c r="AS5920" s="343"/>
      <c r="AT5920" s="343"/>
      <c r="AU5920" s="343"/>
      <c r="AV5920" s="343"/>
      <c r="AW5920" s="343"/>
      <c r="AX5920" s="343"/>
      <c r="AY5920" s="343"/>
      <c r="AZ5920" s="343"/>
      <c r="BA5920" s="343"/>
      <c r="BB5920" s="343"/>
      <c r="BC5920" s="343"/>
      <c r="BD5920" s="343"/>
      <c r="BE5920" s="475"/>
      <c r="BF5920" s="475"/>
      <c r="BG5920" s="475"/>
      <c r="BH5920" s="475"/>
      <c r="BI5920" s="475"/>
      <c r="BJ5920" s="475"/>
      <c r="BK5920" s="475"/>
      <c r="BL5920" s="475"/>
      <c r="BM5920" s="475"/>
      <c r="BN5920" s="475"/>
      <c r="BO5920" s="475"/>
      <c r="BP5920" s="306"/>
      <c r="BQ5920" s="496"/>
      <c r="BR5920" s="496"/>
      <c r="BS5920" s="496"/>
      <c r="BT5920" s="496"/>
      <c r="BU5920" s="496"/>
      <c r="BV5920" s="496"/>
    </row>
    <row r="5921" spans="1:74" s="52" customFormat="1" ht="12.75">
      <c r="A5921" s="45">
        <v>2346.9885393806389</v>
      </c>
      <c r="B5921" s="46" t="s">
        <v>416</v>
      </c>
      <c r="C5921" s="47" t="s">
        <v>425</v>
      </c>
      <c r="D5921" s="48">
        <v>15.00625</v>
      </c>
      <c r="E5921" s="49">
        <v>39.2866</v>
      </c>
      <c r="F5921" s="49">
        <v>2.7168999999999999E-2</v>
      </c>
      <c r="G5921" s="49">
        <v>17.264399999999998</v>
      </c>
      <c r="H5921" s="49">
        <v>0.23957700000000001</v>
      </c>
      <c r="I5921" s="49">
        <v>0.24406700000000001</v>
      </c>
      <c r="J5921" s="49">
        <v>42.763500000000001</v>
      </c>
      <c r="K5921" s="49">
        <v>0.27722999999999998</v>
      </c>
      <c r="L5921" s="49">
        <v>100.14040499999999</v>
      </c>
      <c r="M5921" s="47"/>
      <c r="N5921" s="50">
        <v>0.99676626536141655</v>
      </c>
      <c r="O5921" s="50">
        <v>5.4500182309350918E-4</v>
      </c>
      <c r="P5921" s="50">
        <v>0.36631640622075218</v>
      </c>
      <c r="Q5921" s="50">
        <v>4.8892011014211329E-3</v>
      </c>
      <c r="R5921" s="50">
        <v>5.2449782112487251E-3</v>
      </c>
      <c r="S5921" s="50">
        <v>1.6174492943406977</v>
      </c>
      <c r="T5921" s="50">
        <v>7.5361018383501071E-3</v>
      </c>
      <c r="U5921" s="50">
        <v>2.9998794095954522</v>
      </c>
      <c r="V5921" s="51">
        <v>81.534290762408261</v>
      </c>
      <c r="X5921" s="49">
        <v>0.21288499999999999</v>
      </c>
      <c r="Y5921" s="49">
        <v>59.731200000000001</v>
      </c>
      <c r="Z5921" s="49">
        <v>0.43682799999999999</v>
      </c>
      <c r="AA5921" s="49">
        <v>8.8604199999999995</v>
      </c>
      <c r="AB5921" s="49">
        <v>5.9793099999999999</v>
      </c>
      <c r="AC5921" s="49">
        <v>0.18073800000000001</v>
      </c>
      <c r="AD5921" s="49">
        <v>4.53627</v>
      </c>
      <c r="AE5921" s="226"/>
      <c r="AF5921" s="226" t="s">
        <v>435</v>
      </c>
      <c r="AG5921" s="343">
        <v>30</v>
      </c>
      <c r="AH5921" s="343">
        <v>15</v>
      </c>
      <c r="AI5921" s="343"/>
      <c r="AJ5921" s="343"/>
      <c r="AK5921" s="343"/>
      <c r="AL5921" s="343"/>
      <c r="AM5921" s="343"/>
      <c r="AN5921" s="343"/>
      <c r="AO5921" s="343"/>
      <c r="AP5921" s="343"/>
      <c r="AQ5921" s="343"/>
      <c r="AR5921" s="343"/>
      <c r="AS5921" s="343"/>
      <c r="AT5921" s="343"/>
      <c r="AU5921" s="343"/>
      <c r="AV5921" s="343"/>
      <c r="AW5921" s="343"/>
      <c r="AX5921" s="343"/>
      <c r="AY5921" s="343"/>
      <c r="AZ5921" s="343"/>
      <c r="BA5921" s="343"/>
      <c r="BB5921" s="343"/>
      <c r="BC5921" s="343"/>
      <c r="BD5921" s="343"/>
      <c r="BE5921" s="475"/>
      <c r="BF5921" s="475"/>
      <c r="BG5921" s="475"/>
      <c r="BH5921" s="475"/>
      <c r="BI5921" s="475"/>
      <c r="BJ5921" s="475"/>
      <c r="BK5921" s="475"/>
      <c r="BL5921" s="475"/>
      <c r="BM5921" s="475"/>
      <c r="BN5921" s="475"/>
      <c r="BO5921" s="475"/>
      <c r="BP5921" s="306"/>
      <c r="BQ5921" s="496"/>
      <c r="BR5921" s="496"/>
      <c r="BS5921" s="496"/>
      <c r="BT5921" s="496"/>
      <c r="BU5921" s="496"/>
      <c r="BV5921" s="496"/>
    </row>
    <row r="5922" spans="1:74" s="52" customFormat="1" ht="12.75">
      <c r="A5922" s="45">
        <v>2346.9885393806389</v>
      </c>
      <c r="B5922" s="46" t="s">
        <v>416</v>
      </c>
      <c r="C5922" s="47" t="s">
        <v>425</v>
      </c>
      <c r="D5922" s="48">
        <v>20.006250000000001</v>
      </c>
      <c r="E5922" s="49">
        <v>39.3093</v>
      </c>
      <c r="F5922" s="49">
        <v>3.8650999999999998E-2</v>
      </c>
      <c r="G5922" s="49">
        <v>16.877500000000001</v>
      </c>
      <c r="H5922" s="49">
        <v>0.25710100000000002</v>
      </c>
      <c r="I5922" s="49">
        <v>0.21338599999999999</v>
      </c>
      <c r="J5922" s="49">
        <v>43.113500000000002</v>
      </c>
      <c r="K5922" s="49">
        <v>0.25594899999999998</v>
      </c>
      <c r="L5922" s="49">
        <v>100.08867400000001</v>
      </c>
      <c r="M5922" s="47"/>
      <c r="N5922" s="50">
        <v>0.9961756774209628</v>
      </c>
      <c r="O5922" s="50">
        <v>7.7442037972654085E-4</v>
      </c>
      <c r="P5922" s="50">
        <v>0.35768829975234329</v>
      </c>
      <c r="Q5922" s="50">
        <v>5.2406877192699161E-3</v>
      </c>
      <c r="R5922" s="50">
        <v>4.5802827144513364E-3</v>
      </c>
      <c r="S5922" s="50">
        <v>1.628780082581897</v>
      </c>
      <c r="T5922" s="50">
        <v>6.949470379249376E-3</v>
      </c>
      <c r="U5922" s="50">
        <v>3.0008844412384614</v>
      </c>
      <c r="V5922" s="51">
        <v>81.993758222719151</v>
      </c>
      <c r="X5922" s="49">
        <v>0.212897</v>
      </c>
      <c r="Y5922" s="49">
        <v>39.5154</v>
      </c>
      <c r="Z5922" s="49">
        <v>0.44232100000000002</v>
      </c>
      <c r="AA5922" s="49">
        <v>8.2116399999999992</v>
      </c>
      <c r="AB5922" s="49">
        <v>6.7111299999999998</v>
      </c>
      <c r="AC5922" s="49">
        <v>0.17982000000000001</v>
      </c>
      <c r="AD5922" s="49">
        <v>4.7575099999999999</v>
      </c>
      <c r="AE5922" s="226"/>
      <c r="AF5922" s="226" t="s">
        <v>435</v>
      </c>
      <c r="AG5922" s="343">
        <v>30</v>
      </c>
      <c r="AH5922" s="343">
        <v>15</v>
      </c>
      <c r="AI5922" s="343"/>
      <c r="AJ5922" s="343"/>
      <c r="AK5922" s="343"/>
      <c r="AL5922" s="343"/>
      <c r="AM5922" s="343"/>
      <c r="AN5922" s="343"/>
      <c r="AO5922" s="343"/>
      <c r="AP5922" s="343"/>
      <c r="AQ5922" s="343"/>
      <c r="AR5922" s="343"/>
      <c r="AS5922" s="343"/>
      <c r="AT5922" s="343"/>
      <c r="AU5922" s="343"/>
      <c r="AV5922" s="343"/>
      <c r="AW5922" s="343"/>
      <c r="AX5922" s="343"/>
      <c r="AY5922" s="343"/>
      <c r="AZ5922" s="343"/>
      <c r="BA5922" s="343"/>
      <c r="BB5922" s="343"/>
      <c r="BC5922" s="343"/>
      <c r="BD5922" s="343"/>
      <c r="BE5922" s="475"/>
      <c r="BF5922" s="475"/>
      <c r="BG5922" s="475"/>
      <c r="BH5922" s="475"/>
      <c r="BI5922" s="475"/>
      <c r="BJ5922" s="475"/>
      <c r="BK5922" s="475"/>
      <c r="BL5922" s="475"/>
      <c r="BM5922" s="475"/>
      <c r="BN5922" s="475"/>
      <c r="BO5922" s="475"/>
      <c r="BP5922" s="306"/>
      <c r="BQ5922" s="496"/>
      <c r="BR5922" s="496"/>
      <c r="BS5922" s="496"/>
      <c r="BT5922" s="496"/>
      <c r="BU5922" s="496"/>
      <c r="BV5922" s="496"/>
    </row>
    <row r="5923" spans="1:74" s="52" customFormat="1" ht="12.75">
      <c r="A5923" s="45">
        <v>2346.9885393806389</v>
      </c>
      <c r="B5923" s="46" t="s">
        <v>416</v>
      </c>
      <c r="C5923" s="47" t="s">
        <v>425</v>
      </c>
      <c r="D5923" s="48">
        <v>25.006250000000001</v>
      </c>
      <c r="E5923" s="49">
        <v>39.513100000000001</v>
      </c>
      <c r="F5923" s="49">
        <v>1.2367E-2</v>
      </c>
      <c r="G5923" s="49">
        <v>16.470800000000001</v>
      </c>
      <c r="H5923" s="49">
        <v>0.25827699999999998</v>
      </c>
      <c r="I5923" s="49">
        <v>0.23934</v>
      </c>
      <c r="J5923" s="49">
        <v>43.253999999999998</v>
      </c>
      <c r="K5923" s="49">
        <v>0.241952</v>
      </c>
      <c r="L5923" s="49">
        <v>100.00433699999999</v>
      </c>
      <c r="M5923" s="47"/>
      <c r="N5923" s="50">
        <v>1.0001272356656274</v>
      </c>
      <c r="O5923" s="50">
        <v>2.4748787488102479E-4</v>
      </c>
      <c r="P5923" s="50">
        <v>0.34864612157386088</v>
      </c>
      <c r="Q5923" s="50">
        <v>5.2582808231581629E-3</v>
      </c>
      <c r="R5923" s="50">
        <v>5.1311555045613286E-3</v>
      </c>
      <c r="S5923" s="50">
        <v>1.6321082952546229</v>
      </c>
      <c r="T5923" s="50">
        <v>6.5614679902235929E-3</v>
      </c>
      <c r="U5923" s="50">
        <v>2.9985126259861601</v>
      </c>
      <c r="V5923" s="51">
        <v>82.398316590296886</v>
      </c>
      <c r="X5923" s="49">
        <v>0.21227799999999999</v>
      </c>
      <c r="Y5923" s="49">
        <v>127.971</v>
      </c>
      <c r="Z5923" s="49">
        <v>0.44746599999999997</v>
      </c>
      <c r="AA5923" s="49">
        <v>8.3030600000000003</v>
      </c>
      <c r="AB5923" s="49">
        <v>6.0438499999999999</v>
      </c>
      <c r="AC5923" s="49">
        <v>0.17918200000000001</v>
      </c>
      <c r="AD5923" s="49">
        <v>5.0100199999999999</v>
      </c>
      <c r="AE5923" s="226"/>
      <c r="AF5923" s="226" t="s">
        <v>435</v>
      </c>
      <c r="AG5923" s="343">
        <v>30</v>
      </c>
      <c r="AH5923" s="343">
        <v>15</v>
      </c>
      <c r="AI5923" s="343"/>
      <c r="AJ5923" s="343"/>
      <c r="AK5923" s="343"/>
      <c r="AL5923" s="343"/>
      <c r="AM5923" s="343"/>
      <c r="AN5923" s="343"/>
      <c r="AO5923" s="343"/>
      <c r="AP5923" s="343"/>
      <c r="AQ5923" s="343"/>
      <c r="AR5923" s="343"/>
      <c r="AS5923" s="343"/>
      <c r="AT5923" s="343"/>
      <c r="AU5923" s="343"/>
      <c r="AV5923" s="343"/>
      <c r="AW5923" s="343"/>
      <c r="AX5923" s="343"/>
      <c r="AY5923" s="343"/>
      <c r="AZ5923" s="343"/>
      <c r="BA5923" s="343"/>
      <c r="BB5923" s="343"/>
      <c r="BC5923" s="343"/>
      <c r="BD5923" s="343"/>
      <c r="BE5923" s="475"/>
      <c r="BF5923" s="475"/>
      <c r="BG5923" s="475"/>
      <c r="BH5923" s="475"/>
      <c r="BI5923" s="475"/>
      <c r="BJ5923" s="475"/>
      <c r="BK5923" s="475"/>
      <c r="BL5923" s="475"/>
      <c r="BM5923" s="475"/>
      <c r="BN5923" s="475"/>
      <c r="BO5923" s="475"/>
      <c r="BP5923" s="306"/>
      <c r="BQ5923" s="496"/>
      <c r="BR5923" s="496"/>
      <c r="BS5923" s="496"/>
      <c r="BT5923" s="496"/>
      <c r="BU5923" s="496"/>
      <c r="BV5923" s="496"/>
    </row>
    <row r="5924" spans="1:74" s="52" customFormat="1" ht="12.75">
      <c r="A5924" s="45">
        <v>2346.9885393806389</v>
      </c>
      <c r="B5924" s="46" t="s">
        <v>416</v>
      </c>
      <c r="C5924" s="47" t="s">
        <v>425</v>
      </c>
      <c r="D5924" s="48">
        <v>30.006250000000001</v>
      </c>
      <c r="E5924" s="49">
        <v>39.694899999999997</v>
      </c>
      <c r="F5924" s="49">
        <v>3.2332E-2</v>
      </c>
      <c r="G5924" s="49">
        <v>16.155799999999999</v>
      </c>
      <c r="H5924" s="49">
        <v>0.28853099999999998</v>
      </c>
      <c r="I5924" s="49">
        <v>0.22861400000000001</v>
      </c>
      <c r="J5924" s="49">
        <v>43.471600000000002</v>
      </c>
      <c r="K5924" s="49">
        <v>0.23202100000000001</v>
      </c>
      <c r="L5924" s="49">
        <v>100.12724900000001</v>
      </c>
      <c r="M5924" s="47"/>
      <c r="N5924" s="50">
        <v>1.0015083781752467</v>
      </c>
      <c r="O5924" s="50">
        <v>6.4495269189968941E-4</v>
      </c>
      <c r="P5924" s="50">
        <v>0.34088220997015267</v>
      </c>
      <c r="Q5924" s="50">
        <v>5.8553956788783825E-3</v>
      </c>
      <c r="R5924" s="50">
        <v>4.8854934599250931E-3</v>
      </c>
      <c r="S5924" s="50">
        <v>1.6350613213621219</v>
      </c>
      <c r="T5924" s="50">
        <v>6.2719821874149357E-3</v>
      </c>
      <c r="U5924" s="50">
        <v>2.9958070611640775</v>
      </c>
      <c r="V5924" s="51">
        <v>82.748383009694919</v>
      </c>
      <c r="X5924" s="49">
        <v>0.21179700000000001</v>
      </c>
      <c r="Y5924" s="49">
        <v>48.236400000000003</v>
      </c>
      <c r="Z5924" s="49">
        <v>0.452235</v>
      </c>
      <c r="AA5924" s="49">
        <v>7.5022599999999997</v>
      </c>
      <c r="AB5924" s="49">
        <v>6.2849700000000004</v>
      </c>
      <c r="AC5924" s="49">
        <v>0.178566</v>
      </c>
      <c r="AD5924" s="49">
        <v>5.1886400000000004</v>
      </c>
      <c r="AE5924" s="226"/>
      <c r="AF5924" s="226" t="s">
        <v>435</v>
      </c>
      <c r="AG5924" s="343">
        <v>30</v>
      </c>
      <c r="AH5924" s="343">
        <v>15</v>
      </c>
      <c r="AI5924" s="343"/>
      <c r="AJ5924" s="343"/>
      <c r="AK5924" s="343"/>
      <c r="AL5924" s="343"/>
      <c r="AM5924" s="343"/>
      <c r="AN5924" s="343"/>
      <c r="AO5924" s="343"/>
      <c r="AP5924" s="343"/>
      <c r="AQ5924" s="343"/>
      <c r="AR5924" s="343"/>
      <c r="AS5924" s="343"/>
      <c r="AT5924" s="343"/>
      <c r="AU5924" s="343"/>
      <c r="AV5924" s="343"/>
      <c r="AW5924" s="343"/>
      <c r="AX5924" s="343"/>
      <c r="AY5924" s="343"/>
      <c r="AZ5924" s="343"/>
      <c r="BA5924" s="343"/>
      <c r="BB5924" s="343"/>
      <c r="BC5924" s="343"/>
      <c r="BD5924" s="343"/>
      <c r="BE5924" s="475"/>
      <c r="BF5924" s="475"/>
      <c r="BG5924" s="475"/>
      <c r="BH5924" s="475"/>
      <c r="BI5924" s="475"/>
      <c r="BJ5924" s="475"/>
      <c r="BK5924" s="475"/>
      <c r="BL5924" s="475"/>
      <c r="BM5924" s="475"/>
      <c r="BN5924" s="475"/>
      <c r="BO5924" s="475"/>
      <c r="BP5924" s="306"/>
      <c r="BQ5924" s="496"/>
      <c r="BR5924" s="496"/>
      <c r="BS5924" s="496"/>
      <c r="BT5924" s="496"/>
      <c r="BU5924" s="496"/>
      <c r="BV5924" s="496"/>
    </row>
    <row r="5925" spans="1:74" s="52" customFormat="1" ht="12.75">
      <c r="A5925" s="45">
        <v>2346.9885393806389</v>
      </c>
      <c r="B5925" s="46" t="s">
        <v>416</v>
      </c>
      <c r="C5925" s="47" t="s">
        <v>425</v>
      </c>
      <c r="D5925" s="48">
        <v>35.006250000000001</v>
      </c>
      <c r="E5925" s="49">
        <v>39.730699999999999</v>
      </c>
      <c r="F5925" s="49">
        <v>3.0641999999999999E-2</v>
      </c>
      <c r="G5925" s="49">
        <v>16.057700000000001</v>
      </c>
      <c r="H5925" s="49">
        <v>0.33006400000000002</v>
      </c>
      <c r="I5925" s="49">
        <v>0.20694799999999999</v>
      </c>
      <c r="J5925" s="49">
        <v>43.609499999999997</v>
      </c>
      <c r="K5925" s="49">
        <v>0.24724499999999999</v>
      </c>
      <c r="L5925" s="49">
        <v>100.24641000000001</v>
      </c>
      <c r="M5925" s="47"/>
      <c r="N5925" s="50">
        <v>1.0007803665999169</v>
      </c>
      <c r="O5925" s="50">
        <v>6.1024619930484807E-4</v>
      </c>
      <c r="P5925" s="50">
        <v>0.33826097306315922</v>
      </c>
      <c r="Q5925" s="50">
        <v>6.6873585786377965E-3</v>
      </c>
      <c r="R5925" s="50">
        <v>4.4152930409798556E-3</v>
      </c>
      <c r="S5925" s="50">
        <v>1.6375788207872337</v>
      </c>
      <c r="T5925" s="50">
        <v>6.6726404689034314E-3</v>
      </c>
      <c r="U5925" s="50">
        <v>2.9960035128259146</v>
      </c>
      <c r="V5925" s="51">
        <v>82.880141693878059</v>
      </c>
      <c r="X5925" s="49">
        <v>0.211727</v>
      </c>
      <c r="Y5925" s="49">
        <v>50.624200000000002</v>
      </c>
      <c r="Z5925" s="49">
        <v>0.45398100000000002</v>
      </c>
      <c r="AA5925" s="49">
        <v>6.7308399999999997</v>
      </c>
      <c r="AB5925" s="49">
        <v>6.87662</v>
      </c>
      <c r="AC5925" s="49">
        <v>0.178343</v>
      </c>
      <c r="AD5925" s="49">
        <v>5.0012999999999996</v>
      </c>
      <c r="AE5925" s="226"/>
      <c r="AF5925" s="226" t="s">
        <v>435</v>
      </c>
      <c r="AG5925" s="343">
        <v>30</v>
      </c>
      <c r="AH5925" s="343">
        <v>15</v>
      </c>
      <c r="AI5925" s="343"/>
      <c r="AJ5925" s="343"/>
      <c r="AK5925" s="343"/>
      <c r="AL5925" s="343"/>
      <c r="AM5925" s="343"/>
      <c r="AN5925" s="343"/>
      <c r="AO5925" s="343"/>
      <c r="AP5925" s="343"/>
      <c r="AQ5925" s="343"/>
      <c r="AR5925" s="343"/>
      <c r="AS5925" s="343"/>
      <c r="AT5925" s="343"/>
      <c r="AU5925" s="343"/>
      <c r="AV5925" s="343"/>
      <c r="AW5925" s="343"/>
      <c r="AX5925" s="343"/>
      <c r="AY5925" s="343"/>
      <c r="AZ5925" s="343"/>
      <c r="BA5925" s="343"/>
      <c r="BB5925" s="343"/>
      <c r="BC5925" s="343"/>
      <c r="BD5925" s="343"/>
      <c r="BE5925" s="475"/>
      <c r="BF5925" s="475"/>
      <c r="BG5925" s="475"/>
      <c r="BH5925" s="475"/>
      <c r="BI5925" s="475"/>
      <c r="BJ5925" s="475"/>
      <c r="BK5925" s="475"/>
      <c r="BL5925" s="475"/>
      <c r="BM5925" s="475"/>
      <c r="BN5925" s="475"/>
      <c r="BO5925" s="475"/>
      <c r="BP5925" s="306"/>
      <c r="BQ5925" s="496"/>
      <c r="BR5925" s="496"/>
      <c r="BS5925" s="496"/>
      <c r="BT5925" s="496"/>
      <c r="BU5925" s="496"/>
      <c r="BV5925" s="496"/>
    </row>
    <row r="5926" spans="1:74" s="52" customFormat="1" ht="12.75">
      <c r="A5926" s="45">
        <v>2346.9885393806389</v>
      </c>
      <c r="B5926" s="46" t="s">
        <v>416</v>
      </c>
      <c r="C5926" s="47" t="s">
        <v>425</v>
      </c>
      <c r="D5926" s="48">
        <v>40.006250000000001</v>
      </c>
      <c r="E5926" s="49">
        <v>39.591999999999999</v>
      </c>
      <c r="F5926" s="49">
        <v>6.4639000000000002E-2</v>
      </c>
      <c r="G5926" s="49">
        <v>16.0044</v>
      </c>
      <c r="H5926" s="49">
        <v>0.33821400000000001</v>
      </c>
      <c r="I5926" s="49">
        <v>0.25031399999999998</v>
      </c>
      <c r="J5926" s="49">
        <v>43.690600000000003</v>
      </c>
      <c r="K5926" s="49">
        <v>0.25023699999999999</v>
      </c>
      <c r="L5926" s="49">
        <v>100.21726000000001</v>
      </c>
      <c r="M5926" s="47"/>
      <c r="N5926" s="50">
        <v>0.9979013909122646</v>
      </c>
      <c r="O5926" s="50">
        <v>1.2881019309698288E-3</v>
      </c>
      <c r="P5926" s="50">
        <v>0.3373460104170054</v>
      </c>
      <c r="Q5926" s="50">
        <v>6.8567080843967296E-3</v>
      </c>
      <c r="R5926" s="50">
        <v>5.3438107176253368E-3</v>
      </c>
      <c r="S5926" s="50">
        <v>1.6416355247564838</v>
      </c>
      <c r="T5926" s="50">
        <v>6.7575514260405905E-3</v>
      </c>
      <c r="U5926" s="50">
        <v>2.9979268672384562</v>
      </c>
      <c r="V5926" s="51">
        <v>82.953554420737348</v>
      </c>
      <c r="X5926" s="49">
        <v>0.21219399999999999</v>
      </c>
      <c r="Y5926" s="49">
        <v>25.036999999999999</v>
      </c>
      <c r="Z5926" s="49">
        <v>0.45449200000000001</v>
      </c>
      <c r="AA5926" s="49">
        <v>6.4611999999999998</v>
      </c>
      <c r="AB5926" s="49">
        <v>5.8423999999999996</v>
      </c>
      <c r="AC5926" s="49">
        <v>0.17815300000000001</v>
      </c>
      <c r="AD5926" s="49">
        <v>4.9345600000000003</v>
      </c>
      <c r="AE5926" s="226"/>
      <c r="AF5926" s="226" t="s">
        <v>435</v>
      </c>
      <c r="AG5926" s="343">
        <v>30</v>
      </c>
      <c r="AH5926" s="343">
        <v>15</v>
      </c>
      <c r="AI5926" s="343"/>
      <c r="AJ5926" s="343"/>
      <c r="AK5926" s="343"/>
      <c r="AL5926" s="343"/>
      <c r="AM5926" s="343"/>
      <c r="AN5926" s="343"/>
      <c r="AO5926" s="343"/>
      <c r="AP5926" s="343"/>
      <c r="AQ5926" s="343"/>
      <c r="AR5926" s="343"/>
      <c r="AS5926" s="343"/>
      <c r="AT5926" s="343"/>
      <c r="AU5926" s="343"/>
      <c r="AV5926" s="343"/>
      <c r="AW5926" s="343"/>
      <c r="AX5926" s="343"/>
      <c r="AY5926" s="343"/>
      <c r="AZ5926" s="343"/>
      <c r="BA5926" s="343"/>
      <c r="BB5926" s="343"/>
      <c r="BC5926" s="343"/>
      <c r="BD5926" s="343"/>
      <c r="BE5926" s="475"/>
      <c r="BF5926" s="475"/>
      <c r="BG5926" s="475"/>
      <c r="BH5926" s="475"/>
      <c r="BI5926" s="475"/>
      <c r="BJ5926" s="475"/>
      <c r="BK5926" s="475"/>
      <c r="BL5926" s="475"/>
      <c r="BM5926" s="475"/>
      <c r="BN5926" s="475"/>
      <c r="BO5926" s="475"/>
      <c r="BP5926" s="306"/>
      <c r="BQ5926" s="496"/>
      <c r="BR5926" s="496"/>
      <c r="BS5926" s="496"/>
      <c r="BT5926" s="496"/>
      <c r="BU5926" s="496"/>
      <c r="BV5926" s="496"/>
    </row>
    <row r="5927" spans="1:74" s="52" customFormat="1" ht="12.75">
      <c r="A5927" s="45">
        <v>2346.9885393806389</v>
      </c>
      <c r="B5927" s="46" t="s">
        <v>416</v>
      </c>
      <c r="C5927" s="47" t="s">
        <v>425</v>
      </c>
      <c r="D5927" s="48">
        <v>45.006250000000001</v>
      </c>
      <c r="E5927" s="49">
        <v>39.795099999999998</v>
      </c>
      <c r="F5927" s="49">
        <v>5.2478999999999998E-2</v>
      </c>
      <c r="G5927" s="49">
        <v>16.019600000000001</v>
      </c>
      <c r="H5927" s="49">
        <v>0.34018999999999999</v>
      </c>
      <c r="I5927" s="49">
        <v>0.191581</v>
      </c>
      <c r="J5927" s="49">
        <v>43.796300000000002</v>
      </c>
      <c r="K5927" s="49">
        <v>0.25803199999999998</v>
      </c>
      <c r="L5927" s="49">
        <v>100.48900099999999</v>
      </c>
      <c r="M5927" s="47"/>
      <c r="N5927" s="50">
        <v>0.99962430772656863</v>
      </c>
      <c r="O5927" s="50">
        <v>1.042241048580912E-3</v>
      </c>
      <c r="P5927" s="50">
        <v>0.33652309131716562</v>
      </c>
      <c r="Q5927" s="50">
        <v>6.8734162213785512E-3</v>
      </c>
      <c r="R5927" s="50">
        <v>4.0761051885925886E-3</v>
      </c>
      <c r="S5927" s="50">
        <v>1.6400352228132411</v>
      </c>
      <c r="T5927" s="50">
        <v>6.9444590923825834E-3</v>
      </c>
      <c r="U5927" s="50">
        <v>2.996176298997363</v>
      </c>
      <c r="V5927" s="51">
        <v>82.974289758548309</v>
      </c>
      <c r="X5927" s="49">
        <v>0.21158299999999999</v>
      </c>
      <c r="Y5927" s="49">
        <v>30.405200000000001</v>
      </c>
      <c r="Z5927" s="49">
        <v>0.45448499999999997</v>
      </c>
      <c r="AA5927" s="49">
        <v>6.5290299999999997</v>
      </c>
      <c r="AB5927" s="49">
        <v>7.3807200000000002</v>
      </c>
      <c r="AC5927" s="49">
        <v>0.177957</v>
      </c>
      <c r="AD5927" s="49">
        <v>4.8189500000000001</v>
      </c>
      <c r="AE5927" s="226"/>
      <c r="AF5927" s="226" t="s">
        <v>435</v>
      </c>
      <c r="AG5927" s="343">
        <v>30</v>
      </c>
      <c r="AH5927" s="343">
        <v>15</v>
      </c>
      <c r="AI5927" s="343"/>
      <c r="AJ5927" s="343"/>
      <c r="AK5927" s="343"/>
      <c r="AL5927" s="343"/>
      <c r="AM5927" s="343"/>
      <c r="AN5927" s="343"/>
      <c r="AO5927" s="343"/>
      <c r="AP5927" s="343"/>
      <c r="AQ5927" s="343"/>
      <c r="AR5927" s="343"/>
      <c r="AS5927" s="343"/>
      <c r="AT5927" s="343"/>
      <c r="AU5927" s="343"/>
      <c r="AV5927" s="343"/>
      <c r="AW5927" s="343"/>
      <c r="AX5927" s="343"/>
      <c r="AY5927" s="343"/>
      <c r="AZ5927" s="343"/>
      <c r="BA5927" s="343"/>
      <c r="BB5927" s="343"/>
      <c r="BC5927" s="343"/>
      <c r="BD5927" s="343"/>
      <c r="BE5927" s="475"/>
      <c r="BF5927" s="475"/>
      <c r="BG5927" s="475"/>
      <c r="BH5927" s="475"/>
      <c r="BI5927" s="475"/>
      <c r="BJ5927" s="475"/>
      <c r="BK5927" s="475"/>
      <c r="BL5927" s="475"/>
      <c r="BM5927" s="475"/>
      <c r="BN5927" s="475"/>
      <c r="BO5927" s="475"/>
      <c r="BP5927" s="306"/>
      <c r="BQ5927" s="496"/>
      <c r="BR5927" s="496"/>
      <c r="BS5927" s="496"/>
      <c r="BT5927" s="496"/>
      <c r="BU5927" s="496"/>
      <c r="BV5927" s="496"/>
    </row>
    <row r="5928" spans="1:74" s="52" customFormat="1" ht="12.75">
      <c r="A5928" s="45">
        <v>2346.9885393806389</v>
      </c>
      <c r="B5928" s="46" t="s">
        <v>416</v>
      </c>
      <c r="C5928" s="47" t="s">
        <v>425</v>
      </c>
      <c r="D5928" s="48">
        <v>50.006250000000001</v>
      </c>
      <c r="E5928" s="49">
        <v>39.572699999999998</v>
      </c>
      <c r="F5928" s="49">
        <v>3.8022E-2</v>
      </c>
      <c r="G5928" s="49">
        <v>15.919700000000001</v>
      </c>
      <c r="H5928" s="49">
        <v>0.27476800000000001</v>
      </c>
      <c r="I5928" s="49">
        <v>0.246979</v>
      </c>
      <c r="J5928" s="49">
        <v>43.842500000000001</v>
      </c>
      <c r="K5928" s="49">
        <v>0.242838</v>
      </c>
      <c r="L5928" s="49">
        <v>100.18677100000001</v>
      </c>
      <c r="M5928" s="47"/>
      <c r="N5928" s="50">
        <v>0.99696688266679712</v>
      </c>
      <c r="O5928" s="50">
        <v>7.5734789385207104E-4</v>
      </c>
      <c r="P5928" s="50">
        <v>0.33540993527276936</v>
      </c>
      <c r="Q5928" s="50">
        <v>5.5679470220048764E-3</v>
      </c>
      <c r="R5928" s="50">
        <v>5.2702451409712414E-3</v>
      </c>
      <c r="S5928" s="50">
        <v>1.6466030125267508</v>
      </c>
      <c r="T5928" s="50">
        <v>6.5547984792370907E-3</v>
      </c>
      <c r="U5928" s="50">
        <v>2.998592919850088</v>
      </c>
      <c r="V5928" s="51">
        <v>83.077308569293166</v>
      </c>
      <c r="X5928" s="49">
        <v>0.212255</v>
      </c>
      <c r="Y5928" s="49">
        <v>40.720700000000001</v>
      </c>
      <c r="Z5928" s="49">
        <v>0.45610000000000001</v>
      </c>
      <c r="AA5928" s="49">
        <v>7.92021</v>
      </c>
      <c r="AB5928" s="49">
        <v>5.8546100000000001</v>
      </c>
      <c r="AC5928" s="49">
        <v>0.177699</v>
      </c>
      <c r="AD5928" s="49">
        <v>5.0033000000000003</v>
      </c>
      <c r="AE5928" s="226"/>
      <c r="AF5928" s="226" t="s">
        <v>435</v>
      </c>
      <c r="AG5928" s="343">
        <v>30</v>
      </c>
      <c r="AH5928" s="343">
        <v>15</v>
      </c>
      <c r="AI5928" s="343"/>
      <c r="AJ5928" s="343"/>
      <c r="AK5928" s="343"/>
      <c r="AL5928" s="343"/>
      <c r="AM5928" s="343"/>
      <c r="AN5928" s="343"/>
      <c r="AO5928" s="343"/>
      <c r="AP5928" s="343"/>
      <c r="AQ5928" s="343"/>
      <c r="AR5928" s="343"/>
      <c r="AS5928" s="343"/>
      <c r="AT5928" s="343"/>
      <c r="AU5928" s="343"/>
      <c r="AV5928" s="343"/>
      <c r="AW5928" s="343"/>
      <c r="AX5928" s="343"/>
      <c r="AY5928" s="343"/>
      <c r="AZ5928" s="343"/>
      <c r="BA5928" s="343"/>
      <c r="BB5928" s="343"/>
      <c r="BC5928" s="343"/>
      <c r="BD5928" s="343"/>
      <c r="BE5928" s="475"/>
      <c r="BF5928" s="475"/>
      <c r="BG5928" s="475"/>
      <c r="BH5928" s="475"/>
      <c r="BI5928" s="475"/>
      <c r="BJ5928" s="475"/>
      <c r="BK5928" s="475"/>
      <c r="BL5928" s="475"/>
      <c r="BM5928" s="475"/>
      <c r="BN5928" s="475"/>
      <c r="BO5928" s="475"/>
      <c r="BP5928" s="306"/>
      <c r="BQ5928" s="496"/>
      <c r="BR5928" s="496"/>
      <c r="BS5928" s="496"/>
      <c r="BT5928" s="496"/>
      <c r="BU5928" s="496"/>
      <c r="BV5928" s="496"/>
    </row>
    <row r="5929" spans="1:74" s="52" customFormat="1" ht="12.75">
      <c r="A5929" s="45">
        <v>2346.9885393806389</v>
      </c>
      <c r="B5929" s="46" t="s">
        <v>416</v>
      </c>
      <c r="C5929" s="47" t="s">
        <v>425</v>
      </c>
      <c r="D5929" s="48">
        <v>55.006250000000001</v>
      </c>
      <c r="E5929" s="49">
        <v>39.436999999999998</v>
      </c>
      <c r="F5929" s="49">
        <v>2.3716999999999998E-2</v>
      </c>
      <c r="G5929" s="49">
        <v>15.9015</v>
      </c>
      <c r="H5929" s="49">
        <v>0.34653499999999998</v>
      </c>
      <c r="I5929" s="49">
        <v>0.210092</v>
      </c>
      <c r="J5929" s="49">
        <v>43.729500000000002</v>
      </c>
      <c r="K5929" s="49">
        <v>0.24671199999999999</v>
      </c>
      <c r="L5929" s="49">
        <v>99.934745000000007</v>
      </c>
      <c r="M5929" s="47"/>
      <c r="N5929" s="50">
        <v>0.99663794259159755</v>
      </c>
      <c r="O5929" s="50">
        <v>4.7388036599292367E-4</v>
      </c>
      <c r="P5929" s="50">
        <v>0.33606836578795973</v>
      </c>
      <c r="Q5929" s="50">
        <v>7.0440842847487245E-3</v>
      </c>
      <c r="R5929" s="50">
        <v>4.4970612343824979E-3</v>
      </c>
      <c r="S5929" s="50">
        <v>1.6474665435849323</v>
      </c>
      <c r="T5929" s="50">
        <v>6.6800769913779165E-3</v>
      </c>
      <c r="U5929" s="50">
        <v>3.0000500687861336</v>
      </c>
      <c r="V5929" s="51">
        <v>83.057098506312144</v>
      </c>
      <c r="X5929" s="49">
        <v>0.21262900000000001</v>
      </c>
      <c r="Y5929" s="49">
        <v>66.095600000000005</v>
      </c>
      <c r="Z5929" s="49">
        <v>0.45622400000000002</v>
      </c>
      <c r="AA5929" s="49">
        <v>6.4425800000000004</v>
      </c>
      <c r="AB5929" s="49">
        <v>6.8188199999999997</v>
      </c>
      <c r="AC5929" s="49">
        <v>0.17796899999999999</v>
      </c>
      <c r="AD5929" s="49">
        <v>4.9169600000000004</v>
      </c>
      <c r="AE5929" s="226"/>
      <c r="AF5929" s="226" t="s">
        <v>435</v>
      </c>
      <c r="AG5929" s="343">
        <v>30</v>
      </c>
      <c r="AH5929" s="343">
        <v>15</v>
      </c>
      <c r="AI5929" s="343"/>
      <c r="AJ5929" s="343"/>
      <c r="AK5929" s="343"/>
      <c r="AL5929" s="343"/>
      <c r="AM5929" s="343"/>
      <c r="AN5929" s="343"/>
      <c r="AO5929" s="343"/>
      <c r="AP5929" s="343"/>
      <c r="AQ5929" s="343"/>
      <c r="AR5929" s="343"/>
      <c r="AS5929" s="343"/>
      <c r="AT5929" s="343"/>
      <c r="AU5929" s="343"/>
      <c r="AV5929" s="343"/>
      <c r="AW5929" s="343"/>
      <c r="AX5929" s="343"/>
      <c r="AY5929" s="343"/>
      <c r="AZ5929" s="343"/>
      <c r="BA5929" s="343"/>
      <c r="BB5929" s="343"/>
      <c r="BC5929" s="343"/>
      <c r="BD5929" s="343"/>
      <c r="BE5929" s="475"/>
      <c r="BF5929" s="475"/>
      <c r="BG5929" s="475"/>
      <c r="BH5929" s="475"/>
      <c r="BI5929" s="475"/>
      <c r="BJ5929" s="475"/>
      <c r="BK5929" s="475"/>
      <c r="BL5929" s="475"/>
      <c r="BM5929" s="475"/>
      <c r="BN5929" s="475"/>
      <c r="BO5929" s="475"/>
      <c r="BP5929" s="306"/>
      <c r="BQ5929" s="496"/>
      <c r="BR5929" s="496"/>
      <c r="BS5929" s="496"/>
      <c r="BT5929" s="496"/>
      <c r="BU5929" s="496"/>
      <c r="BV5929" s="496"/>
    </row>
    <row r="5930" spans="1:74" s="52" customFormat="1" ht="12.75">
      <c r="A5930" s="45">
        <v>2346.9885393806389</v>
      </c>
      <c r="B5930" s="46" t="s">
        <v>416</v>
      </c>
      <c r="C5930" s="47" t="s">
        <v>425</v>
      </c>
      <c r="D5930" s="48">
        <v>60.006250000000001</v>
      </c>
      <c r="E5930" s="49">
        <v>39.810400000000001</v>
      </c>
      <c r="F5930" s="49">
        <v>3.8618E-2</v>
      </c>
      <c r="G5930" s="49">
        <v>15.8652</v>
      </c>
      <c r="H5930" s="49">
        <v>0.33487899999999998</v>
      </c>
      <c r="I5930" s="49">
        <v>0.204987</v>
      </c>
      <c r="J5930" s="49">
        <v>44.010800000000003</v>
      </c>
      <c r="K5930" s="49">
        <v>0.25065199999999999</v>
      </c>
      <c r="L5930" s="49">
        <v>100.56289800000002</v>
      </c>
      <c r="M5930" s="47"/>
      <c r="N5930" s="50">
        <v>0.99857441568756911</v>
      </c>
      <c r="O5930" s="50">
        <v>7.6585947009132017E-4</v>
      </c>
      <c r="P5930" s="50">
        <v>0.33280162556275089</v>
      </c>
      <c r="Q5930" s="50">
        <v>6.7564053967918711E-3</v>
      </c>
      <c r="R5930" s="50">
        <v>4.3550781478056818E-3</v>
      </c>
      <c r="S5930" s="50">
        <v>1.6457039144854249</v>
      </c>
      <c r="T5930" s="50">
        <v>6.7361649824501458E-3</v>
      </c>
      <c r="U5930" s="50">
        <v>2.9970935976126718</v>
      </c>
      <c r="V5930" s="51">
        <v>83.179141082685703</v>
      </c>
      <c r="X5930" s="49">
        <v>0.21162700000000001</v>
      </c>
      <c r="Y5930" s="49">
        <v>40.3399</v>
      </c>
      <c r="Z5930" s="49">
        <v>0.45692899999999997</v>
      </c>
      <c r="AA5930" s="49">
        <v>6.5580800000000004</v>
      </c>
      <c r="AB5930" s="49">
        <v>6.8973500000000003</v>
      </c>
      <c r="AC5930" s="49">
        <v>0.17736299999999999</v>
      </c>
      <c r="AD5930" s="49">
        <v>4.8383799999999999</v>
      </c>
      <c r="AE5930" s="226"/>
      <c r="AF5930" s="226" t="s">
        <v>435</v>
      </c>
      <c r="AG5930" s="343">
        <v>30</v>
      </c>
      <c r="AH5930" s="343">
        <v>15</v>
      </c>
      <c r="AI5930" s="343"/>
      <c r="AJ5930" s="343"/>
      <c r="AK5930" s="343"/>
      <c r="AL5930" s="343"/>
      <c r="AM5930" s="343"/>
      <c r="AN5930" s="343"/>
      <c r="AO5930" s="343"/>
      <c r="AP5930" s="343"/>
      <c r="AQ5930" s="343"/>
      <c r="AR5930" s="343"/>
      <c r="AS5930" s="343"/>
      <c r="AT5930" s="343"/>
      <c r="AU5930" s="343"/>
      <c r="AV5930" s="343"/>
      <c r="AW5930" s="343"/>
      <c r="AX5930" s="343"/>
      <c r="AY5930" s="343"/>
      <c r="AZ5930" s="343"/>
      <c r="BA5930" s="343"/>
      <c r="BB5930" s="343"/>
      <c r="BC5930" s="343"/>
      <c r="BD5930" s="343"/>
      <c r="BE5930" s="475"/>
      <c r="BF5930" s="475"/>
      <c r="BG5930" s="475"/>
      <c r="BH5930" s="475"/>
      <c r="BI5930" s="475"/>
      <c r="BJ5930" s="475"/>
      <c r="BK5930" s="475"/>
      <c r="BL5930" s="475"/>
      <c r="BM5930" s="475"/>
      <c r="BN5930" s="475"/>
      <c r="BO5930" s="475"/>
      <c r="BP5930" s="306"/>
      <c r="BQ5930" s="496"/>
      <c r="BR5930" s="496"/>
      <c r="BS5930" s="496"/>
      <c r="BT5930" s="496"/>
      <c r="BU5930" s="496"/>
      <c r="BV5930" s="496"/>
    </row>
    <row r="5931" spans="1:74" s="52" customFormat="1" ht="12.75">
      <c r="A5931" s="45">
        <v>2346.9885393806389</v>
      </c>
      <c r="B5931" s="46" t="s">
        <v>416</v>
      </c>
      <c r="C5931" s="47" t="s">
        <v>425</v>
      </c>
      <c r="D5931" s="48">
        <v>65.006249999999994</v>
      </c>
      <c r="E5931" s="49">
        <v>39.731499999999997</v>
      </c>
      <c r="F5931" s="49">
        <v>4.7233999999999998E-2</v>
      </c>
      <c r="G5931" s="49">
        <v>16.009699999999999</v>
      </c>
      <c r="H5931" s="49">
        <v>0.34303499999999998</v>
      </c>
      <c r="I5931" s="49">
        <v>0.22962299999999999</v>
      </c>
      <c r="J5931" s="49">
        <v>43.910600000000002</v>
      </c>
      <c r="K5931" s="49">
        <v>0.245422</v>
      </c>
      <c r="L5931" s="49">
        <v>100.552767</v>
      </c>
      <c r="M5931" s="47"/>
      <c r="N5931" s="50">
        <v>0.99775578809274801</v>
      </c>
      <c r="O5931" s="50">
        <v>9.3781987998331994E-4</v>
      </c>
      <c r="P5931" s="50">
        <v>0.33622382327531419</v>
      </c>
      <c r="Q5931" s="50">
        <v>6.9290168957117293E-3</v>
      </c>
      <c r="R5931" s="50">
        <v>4.884166047404285E-3</v>
      </c>
      <c r="S5931" s="50">
        <v>1.6438690216134744</v>
      </c>
      <c r="T5931" s="50">
        <v>6.6032909423777725E-3</v>
      </c>
      <c r="U5931" s="50">
        <v>2.9982581418804379</v>
      </c>
      <c r="V5931" s="51">
        <v>83.019795049347891</v>
      </c>
      <c r="X5931" s="49">
        <v>0.211753</v>
      </c>
      <c r="Y5931" s="49">
        <v>33.021500000000003</v>
      </c>
      <c r="Z5931" s="49">
        <v>0.45411200000000002</v>
      </c>
      <c r="AA5931" s="49">
        <v>6.5061999999999998</v>
      </c>
      <c r="AB5931" s="49">
        <v>6.3323999999999998</v>
      </c>
      <c r="AC5931" s="49">
        <v>0.17763499999999999</v>
      </c>
      <c r="AD5931" s="49">
        <v>4.9598500000000003</v>
      </c>
      <c r="AE5931" s="226"/>
      <c r="AF5931" s="226" t="s">
        <v>435</v>
      </c>
      <c r="AG5931" s="343">
        <v>30</v>
      </c>
      <c r="AH5931" s="343">
        <v>15</v>
      </c>
      <c r="AI5931" s="343"/>
      <c r="AJ5931" s="343"/>
      <c r="AK5931" s="343"/>
      <c r="AL5931" s="343"/>
      <c r="AM5931" s="343"/>
      <c r="AN5931" s="343"/>
      <c r="AO5931" s="343"/>
      <c r="AP5931" s="343"/>
      <c r="AQ5931" s="343"/>
      <c r="AR5931" s="343"/>
      <c r="AS5931" s="343"/>
      <c r="AT5931" s="343"/>
      <c r="AU5931" s="343"/>
      <c r="AV5931" s="343"/>
      <c r="AW5931" s="343"/>
      <c r="AX5931" s="343"/>
      <c r="AY5931" s="343"/>
      <c r="AZ5931" s="343"/>
      <c r="BA5931" s="343"/>
      <c r="BB5931" s="343"/>
      <c r="BC5931" s="343"/>
      <c r="BD5931" s="343"/>
      <c r="BE5931" s="475"/>
      <c r="BF5931" s="475"/>
      <c r="BG5931" s="475"/>
      <c r="BH5931" s="475"/>
      <c r="BI5931" s="475"/>
      <c r="BJ5931" s="475"/>
      <c r="BK5931" s="475"/>
      <c r="BL5931" s="475"/>
      <c r="BM5931" s="475"/>
      <c r="BN5931" s="475"/>
      <c r="BO5931" s="475"/>
      <c r="BP5931" s="306"/>
      <c r="BQ5931" s="496"/>
      <c r="BR5931" s="496"/>
      <c r="BS5931" s="496"/>
      <c r="BT5931" s="496"/>
      <c r="BU5931" s="496"/>
      <c r="BV5931" s="496"/>
    </row>
    <row r="5932" spans="1:74" s="52" customFormat="1" ht="12.75">
      <c r="A5932" s="45">
        <v>2346.9885393806389</v>
      </c>
      <c r="B5932" s="46" t="s">
        <v>416</v>
      </c>
      <c r="C5932" s="47" t="s">
        <v>425</v>
      </c>
      <c r="D5932" s="48">
        <v>70.006249999999994</v>
      </c>
      <c r="E5932" s="49">
        <v>39.7072</v>
      </c>
      <c r="F5932" s="49">
        <v>2.0119000000000001E-2</v>
      </c>
      <c r="G5932" s="49">
        <v>15.8284</v>
      </c>
      <c r="H5932" s="49">
        <v>0.34817100000000001</v>
      </c>
      <c r="I5932" s="49">
        <v>0.22522</v>
      </c>
      <c r="J5932" s="49">
        <v>43.967799999999997</v>
      </c>
      <c r="K5932" s="49">
        <v>0.261326</v>
      </c>
      <c r="L5932" s="49">
        <v>100.401341</v>
      </c>
      <c r="M5932" s="47"/>
      <c r="N5932" s="50">
        <v>0.99799435745247989</v>
      </c>
      <c r="O5932" s="50">
        <v>3.9979801009628143E-4</v>
      </c>
      <c r="P5932" s="50">
        <v>0.33269925877408535</v>
      </c>
      <c r="Q5932" s="50">
        <v>7.0387462622361636E-3</v>
      </c>
      <c r="R5932" s="50">
        <v>4.7945904482064637E-3</v>
      </c>
      <c r="S5932" s="50">
        <v>1.6474115389372468</v>
      </c>
      <c r="T5932" s="50">
        <v>7.0371869864982017E-3</v>
      </c>
      <c r="U5932" s="50">
        <v>2.9986523334230086</v>
      </c>
      <c r="V5932" s="51">
        <v>83.197947349278195</v>
      </c>
      <c r="X5932" s="49">
        <v>0.211844</v>
      </c>
      <c r="Y5932" s="49">
        <v>79.619799999999998</v>
      </c>
      <c r="Z5932" s="49">
        <v>0.45692100000000002</v>
      </c>
      <c r="AA5932" s="49">
        <v>6.4447700000000001</v>
      </c>
      <c r="AB5932" s="49">
        <v>6.5079099999999999</v>
      </c>
      <c r="AC5932" s="49">
        <v>0.177451</v>
      </c>
      <c r="AD5932" s="49">
        <v>4.6935000000000002</v>
      </c>
      <c r="AE5932" s="226"/>
      <c r="AF5932" s="226" t="s">
        <v>435</v>
      </c>
      <c r="AG5932" s="343">
        <v>30</v>
      </c>
      <c r="AH5932" s="343">
        <v>15</v>
      </c>
      <c r="AI5932" s="343"/>
      <c r="AJ5932" s="343"/>
      <c r="AK5932" s="343"/>
      <c r="AL5932" s="343"/>
      <c r="AM5932" s="343"/>
      <c r="AN5932" s="343"/>
      <c r="AO5932" s="343"/>
      <c r="AP5932" s="343"/>
      <c r="AQ5932" s="343"/>
      <c r="AR5932" s="343"/>
      <c r="AS5932" s="343"/>
      <c r="AT5932" s="343"/>
      <c r="AU5932" s="343"/>
      <c r="AV5932" s="343"/>
      <c r="AW5932" s="343"/>
      <c r="AX5932" s="343"/>
      <c r="AY5932" s="343"/>
      <c r="AZ5932" s="343"/>
      <c r="BA5932" s="343"/>
      <c r="BB5932" s="343"/>
      <c r="BC5932" s="343"/>
      <c r="BD5932" s="343"/>
      <c r="BE5932" s="475"/>
      <c r="BF5932" s="475"/>
      <c r="BG5932" s="475"/>
      <c r="BH5932" s="475"/>
      <c r="BI5932" s="475"/>
      <c r="BJ5932" s="475"/>
      <c r="BK5932" s="475"/>
      <c r="BL5932" s="475"/>
      <c r="BM5932" s="475"/>
      <c r="BN5932" s="475"/>
      <c r="BO5932" s="475"/>
      <c r="BP5932" s="306"/>
      <c r="BQ5932" s="496"/>
      <c r="BR5932" s="496"/>
      <c r="BS5932" s="496"/>
      <c r="BT5932" s="496"/>
      <c r="BU5932" s="496"/>
      <c r="BV5932" s="496"/>
    </row>
    <row r="5933" spans="1:74" s="52" customFormat="1" ht="12.75">
      <c r="A5933" s="38"/>
      <c r="B5933" s="46"/>
      <c r="C5933" s="47"/>
      <c r="D5933" s="48"/>
      <c r="E5933" s="49"/>
      <c r="F5933" s="49"/>
      <c r="G5933" s="49"/>
      <c r="H5933" s="49"/>
      <c r="I5933" s="49"/>
      <c r="J5933" s="49"/>
      <c r="K5933" s="49"/>
      <c r="L5933" s="49"/>
      <c r="M5933" s="47"/>
      <c r="N5933" s="50"/>
      <c r="O5933" s="50"/>
      <c r="P5933" s="50"/>
      <c r="Q5933" s="50"/>
      <c r="R5933" s="50"/>
      <c r="S5933" s="50"/>
      <c r="T5933" s="50"/>
      <c r="U5933" s="50"/>
      <c r="V5933" s="51"/>
      <c r="AE5933" s="312"/>
      <c r="AF5933" s="312"/>
      <c r="AG5933" s="312"/>
      <c r="AH5933" s="312"/>
      <c r="AI5933" s="312"/>
      <c r="AJ5933" s="312"/>
      <c r="AK5933" s="312"/>
      <c r="AL5933" s="312"/>
      <c r="AM5933" s="312"/>
      <c r="AN5933" s="312"/>
      <c r="AO5933" s="312"/>
      <c r="AP5933" s="312"/>
      <c r="AQ5933" s="312"/>
      <c r="AR5933" s="312"/>
      <c r="AS5933" s="312"/>
      <c r="AT5933" s="312"/>
      <c r="AU5933" s="312"/>
      <c r="AV5933" s="312"/>
      <c r="AW5933" s="312"/>
      <c r="AX5933" s="312"/>
      <c r="AY5933" s="312"/>
      <c r="AZ5933" s="312"/>
      <c r="BA5933" s="312"/>
      <c r="BB5933" s="312"/>
      <c r="BC5933" s="312"/>
      <c r="BD5933" s="312"/>
      <c r="BE5933" s="306"/>
      <c r="BF5933" s="306"/>
      <c r="BG5933" s="306"/>
      <c r="BH5933" s="306"/>
      <c r="BI5933" s="306"/>
      <c r="BJ5933" s="306"/>
      <c r="BK5933" s="306"/>
      <c r="BL5933" s="306"/>
      <c r="BM5933" s="306"/>
      <c r="BN5933" s="306"/>
      <c r="BO5933" s="306"/>
      <c r="BP5933" s="306"/>
      <c r="BQ5933" s="496"/>
      <c r="BR5933" s="496"/>
      <c r="BS5933" s="496"/>
      <c r="BT5933" s="496"/>
      <c r="BU5933" s="496"/>
      <c r="BV5933" s="496"/>
    </row>
    <row r="5934" spans="1:74" s="52" customFormat="1" ht="12.75">
      <c r="A5934" s="45">
        <v>2346.9885393806389</v>
      </c>
      <c r="B5934" s="46" t="s">
        <v>416</v>
      </c>
      <c r="C5934" s="47" t="s">
        <v>343</v>
      </c>
      <c r="D5934" s="48">
        <v>0</v>
      </c>
      <c r="E5934" s="49">
        <v>39.095399999999998</v>
      </c>
      <c r="F5934" s="49">
        <v>8.4128999999999995E-2</v>
      </c>
      <c r="G5934" s="49">
        <v>20.636099999999999</v>
      </c>
      <c r="H5934" s="49">
        <v>0.20852599999999999</v>
      </c>
      <c r="I5934" s="49">
        <v>0.242952</v>
      </c>
      <c r="J5934" s="49">
        <v>40.3658</v>
      </c>
      <c r="K5934" s="49">
        <v>0.26336100000000001</v>
      </c>
      <c r="L5934" s="49">
        <v>100.927386</v>
      </c>
      <c r="M5934" s="47"/>
      <c r="N5934" s="50">
        <v>0.99867163270901327</v>
      </c>
      <c r="O5934" s="50">
        <v>1.6990970847907553E-3</v>
      </c>
      <c r="P5934" s="50">
        <v>0.44083967215308295</v>
      </c>
      <c r="Q5934" s="50">
        <v>4.2845099716192284E-3</v>
      </c>
      <c r="R5934" s="50">
        <v>5.2565799084295269E-3</v>
      </c>
      <c r="S5934" s="50">
        <v>1.5371603111254573</v>
      </c>
      <c r="T5934" s="50">
        <v>7.2078570189191274E-3</v>
      </c>
      <c r="U5934" s="50">
        <v>2.9960564976880097</v>
      </c>
      <c r="V5934" s="51">
        <v>77.71285764004962</v>
      </c>
      <c r="X5934" s="49">
        <v>0.213147</v>
      </c>
      <c r="Y5934" s="49">
        <v>18.333600000000001</v>
      </c>
      <c r="Z5934" s="49">
        <v>0.39826</v>
      </c>
      <c r="AA5934" s="49">
        <v>9.9924800000000005</v>
      </c>
      <c r="AB5934" s="49">
        <v>6.2735099999999999</v>
      </c>
      <c r="AC5934" s="49">
        <v>0.18809200000000001</v>
      </c>
      <c r="AD5934" s="49">
        <v>4.6775399999999996</v>
      </c>
      <c r="AE5934" s="226"/>
      <c r="AF5934" s="226" t="s">
        <v>435</v>
      </c>
      <c r="AG5934" s="343">
        <v>30</v>
      </c>
      <c r="AH5934" s="343">
        <v>15</v>
      </c>
      <c r="AI5934" s="343"/>
      <c r="AJ5934" s="343"/>
      <c r="AK5934" s="343"/>
      <c r="AL5934" s="343"/>
      <c r="AM5934" s="343"/>
      <c r="AN5934" s="343"/>
      <c r="AO5934" s="343"/>
      <c r="AP5934" s="343"/>
      <c r="AQ5934" s="343"/>
      <c r="AR5934" s="343"/>
      <c r="AS5934" s="343"/>
      <c r="AT5934" s="343"/>
      <c r="AU5934" s="343"/>
      <c r="AV5934" s="343"/>
      <c r="AW5934" s="343"/>
      <c r="AX5934" s="343"/>
      <c r="AY5934" s="343"/>
      <c r="AZ5934" s="343"/>
      <c r="BA5934" s="343"/>
      <c r="BB5934" s="343"/>
      <c r="BC5934" s="343"/>
      <c r="BD5934" s="343"/>
      <c r="BE5934" s="475"/>
      <c r="BF5934" s="475"/>
      <c r="BG5934" s="475"/>
      <c r="BH5934" s="475"/>
      <c r="BI5934" s="475"/>
      <c r="BJ5934" s="475"/>
      <c r="BK5934" s="475"/>
      <c r="BL5934" s="475"/>
      <c r="BM5934" s="475"/>
      <c r="BN5934" s="475"/>
      <c r="BO5934" s="475"/>
      <c r="BP5934" s="306"/>
      <c r="BQ5934" s="496"/>
      <c r="BR5934" s="496"/>
      <c r="BS5934" s="496"/>
      <c r="BT5934" s="496"/>
      <c r="BU5934" s="496"/>
      <c r="BV5934" s="496"/>
    </row>
    <row r="5935" spans="1:74" s="52" customFormat="1" ht="12.75">
      <c r="A5935" s="45">
        <v>2346.9885393806389</v>
      </c>
      <c r="B5935" s="46" t="s">
        <v>416</v>
      </c>
      <c r="C5935" s="47" t="s">
        <v>343</v>
      </c>
      <c r="D5935" s="48">
        <v>5</v>
      </c>
      <c r="E5935" s="49">
        <v>39.3947</v>
      </c>
      <c r="F5935" s="49">
        <v>5.5523000000000003E-2</v>
      </c>
      <c r="G5935" s="49">
        <v>18.7498</v>
      </c>
      <c r="H5935" s="49">
        <v>0.15259300000000001</v>
      </c>
      <c r="I5935" s="49">
        <v>0.23777300000000001</v>
      </c>
      <c r="J5935" s="49">
        <v>41.738700000000001</v>
      </c>
      <c r="K5935" s="49">
        <v>0.244861</v>
      </c>
      <c r="L5935" s="49">
        <v>100.60704500000001</v>
      </c>
      <c r="M5935" s="47"/>
      <c r="N5935" s="50">
        <v>1.000326747618846</v>
      </c>
      <c r="O5935" s="50">
        <v>1.1146856820785083E-3</v>
      </c>
      <c r="P5935" s="50">
        <v>0.39815916550991293</v>
      </c>
      <c r="Q5935" s="50">
        <v>3.1166109178545954E-3</v>
      </c>
      <c r="R5935" s="50">
        <v>5.1139015209585676E-3</v>
      </c>
      <c r="S5935" s="50">
        <v>1.5799798483328771</v>
      </c>
      <c r="T5935" s="50">
        <v>6.6616429267503706E-3</v>
      </c>
      <c r="U5935" s="50">
        <v>2.9954630286785173</v>
      </c>
      <c r="V5935" s="51">
        <v>79.872033121856418</v>
      </c>
      <c r="X5935" s="49">
        <v>0.21235699999999999</v>
      </c>
      <c r="Y5935" s="49">
        <v>27.818200000000001</v>
      </c>
      <c r="Z5935" s="49">
        <v>0.41859400000000002</v>
      </c>
      <c r="AA5935" s="49">
        <v>13.549799999999999</v>
      </c>
      <c r="AB5935" s="49">
        <v>6.1324399999999999</v>
      </c>
      <c r="AC5935" s="49">
        <v>0.18371199999999999</v>
      </c>
      <c r="AD5935" s="49">
        <v>5.0161899999999999</v>
      </c>
      <c r="AE5935" s="226"/>
      <c r="AF5935" s="226" t="s">
        <v>435</v>
      </c>
      <c r="AG5935" s="343">
        <v>30</v>
      </c>
      <c r="AH5935" s="343">
        <v>15</v>
      </c>
      <c r="AI5935" s="343"/>
      <c r="AJ5935" s="343"/>
      <c r="AK5935" s="343"/>
      <c r="AL5935" s="343"/>
      <c r="AM5935" s="343"/>
      <c r="AN5935" s="343"/>
      <c r="AO5935" s="343"/>
      <c r="AP5935" s="343"/>
      <c r="AQ5935" s="343"/>
      <c r="AR5935" s="343"/>
      <c r="AS5935" s="343"/>
      <c r="AT5935" s="343"/>
      <c r="AU5935" s="343"/>
      <c r="AV5935" s="343"/>
      <c r="AW5935" s="343"/>
      <c r="AX5935" s="343"/>
      <c r="AY5935" s="343"/>
      <c r="AZ5935" s="343"/>
      <c r="BA5935" s="343"/>
      <c r="BB5935" s="343"/>
      <c r="BC5935" s="343"/>
      <c r="BD5935" s="343"/>
      <c r="BE5935" s="475"/>
      <c r="BF5935" s="475"/>
      <c r="BG5935" s="475"/>
      <c r="BH5935" s="475"/>
      <c r="BI5935" s="475"/>
      <c r="BJ5935" s="475"/>
      <c r="BK5935" s="475"/>
      <c r="BL5935" s="475"/>
      <c r="BM5935" s="475"/>
      <c r="BN5935" s="475"/>
      <c r="BO5935" s="475"/>
      <c r="BP5935" s="306"/>
      <c r="BQ5935" s="496"/>
      <c r="BR5935" s="496"/>
      <c r="BS5935" s="496"/>
      <c r="BT5935" s="496"/>
      <c r="BU5935" s="496"/>
      <c r="BV5935" s="496"/>
    </row>
    <row r="5936" spans="1:74" s="52" customFormat="1" ht="12.75">
      <c r="A5936" s="45">
        <v>2346.9885393806389</v>
      </c>
      <c r="B5936" s="46" t="s">
        <v>416</v>
      </c>
      <c r="C5936" s="47" t="s">
        <v>343</v>
      </c>
      <c r="D5936" s="48">
        <v>10</v>
      </c>
      <c r="E5936" s="49">
        <v>39.6858</v>
      </c>
      <c r="F5936" s="49">
        <v>3.4785999999999997E-2</v>
      </c>
      <c r="G5936" s="49">
        <v>18.020099999999999</v>
      </c>
      <c r="H5936" s="49">
        <v>0.205427</v>
      </c>
      <c r="I5936" s="49">
        <v>0.24929000000000001</v>
      </c>
      <c r="J5936" s="49">
        <v>42.393099999999997</v>
      </c>
      <c r="K5936" s="49">
        <v>0.25701400000000002</v>
      </c>
      <c r="L5936" s="49">
        <v>100.86531399999998</v>
      </c>
      <c r="M5936" s="47"/>
      <c r="N5936" s="50">
        <v>1.001888916337925</v>
      </c>
      <c r="O5936" s="50">
        <v>6.943274582384885E-4</v>
      </c>
      <c r="P5936" s="50">
        <v>0.38045003068347866</v>
      </c>
      <c r="Q5936" s="50">
        <v>4.1714385374356788E-3</v>
      </c>
      <c r="R5936" s="50">
        <v>5.3305869232594871E-3</v>
      </c>
      <c r="S5936" s="50">
        <v>1.595468205029561</v>
      </c>
      <c r="T5936" s="50">
        <v>6.9518254799548519E-3</v>
      </c>
      <c r="U5936" s="50">
        <v>2.9955443632151009</v>
      </c>
      <c r="V5936" s="51">
        <v>80.745659217716181</v>
      </c>
      <c r="X5936" s="49">
        <v>0.21163299999999999</v>
      </c>
      <c r="Y5936" s="49">
        <v>45.002800000000001</v>
      </c>
      <c r="Z5936" s="49">
        <v>0.42753099999999999</v>
      </c>
      <c r="AA5936" s="49">
        <v>10.118600000000001</v>
      </c>
      <c r="AB5936" s="49">
        <v>5.9728399999999997</v>
      </c>
      <c r="AC5936" s="49">
        <v>0.18192900000000001</v>
      </c>
      <c r="AD5936" s="49">
        <v>4.8492800000000003</v>
      </c>
      <c r="AE5936" s="226"/>
      <c r="AF5936" s="226" t="s">
        <v>435</v>
      </c>
      <c r="AG5936" s="343">
        <v>30</v>
      </c>
      <c r="AH5936" s="343">
        <v>15</v>
      </c>
      <c r="AI5936" s="343"/>
      <c r="AJ5936" s="343"/>
      <c r="AK5936" s="343"/>
      <c r="AL5936" s="343"/>
      <c r="AM5936" s="343"/>
      <c r="AN5936" s="343"/>
      <c r="AO5936" s="343"/>
      <c r="AP5936" s="343"/>
      <c r="AQ5936" s="343"/>
      <c r="AR5936" s="343"/>
      <c r="AS5936" s="343"/>
      <c r="AT5936" s="343"/>
      <c r="AU5936" s="343"/>
      <c r="AV5936" s="343"/>
      <c r="AW5936" s="343"/>
      <c r="AX5936" s="343"/>
      <c r="AY5936" s="343"/>
      <c r="AZ5936" s="343"/>
      <c r="BA5936" s="343"/>
      <c r="BB5936" s="343"/>
      <c r="BC5936" s="343"/>
      <c r="BD5936" s="343"/>
      <c r="BE5936" s="475"/>
      <c r="BF5936" s="475"/>
      <c r="BG5936" s="475"/>
      <c r="BH5936" s="475"/>
      <c r="BI5936" s="475"/>
      <c r="BJ5936" s="475"/>
      <c r="BK5936" s="475"/>
      <c r="BL5936" s="475"/>
      <c r="BM5936" s="475"/>
      <c r="BN5936" s="475"/>
      <c r="BO5936" s="475"/>
      <c r="BP5936" s="306"/>
      <c r="BQ5936" s="496"/>
      <c r="BR5936" s="496"/>
      <c r="BS5936" s="496"/>
      <c r="BT5936" s="496"/>
      <c r="BU5936" s="496"/>
      <c r="BV5936" s="496"/>
    </row>
    <row r="5937" spans="1:74" s="52" customFormat="1" ht="12.75">
      <c r="A5937" s="45">
        <v>2346.9885393806389</v>
      </c>
      <c r="B5937" s="46" t="s">
        <v>416</v>
      </c>
      <c r="C5937" s="47" t="s">
        <v>343</v>
      </c>
      <c r="D5937" s="48">
        <v>15</v>
      </c>
      <c r="E5937" s="49">
        <v>39.805900000000001</v>
      </c>
      <c r="F5937" s="49">
        <v>1.5492000000000001E-2</v>
      </c>
      <c r="G5937" s="49">
        <v>17.659099999999999</v>
      </c>
      <c r="H5937" s="49">
        <v>0.22656899999999999</v>
      </c>
      <c r="I5937" s="49">
        <v>0.25561</v>
      </c>
      <c r="J5937" s="49">
        <v>42.734099999999998</v>
      </c>
      <c r="K5937" s="49">
        <v>0.233958</v>
      </c>
      <c r="L5937" s="49">
        <v>100.959397</v>
      </c>
      <c r="M5937" s="47"/>
      <c r="N5937" s="50">
        <v>1.0022016173323003</v>
      </c>
      <c r="O5937" s="50">
        <v>3.0838308946356223E-4</v>
      </c>
      <c r="P5937" s="50">
        <v>0.3718195419521434</v>
      </c>
      <c r="Q5937" s="50">
        <v>4.5883023866695703E-3</v>
      </c>
      <c r="R5937" s="50">
        <v>5.4509378603224724E-3</v>
      </c>
      <c r="S5937" s="50">
        <v>1.6039497534725542</v>
      </c>
      <c r="T5937" s="50">
        <v>6.3110729350467172E-3</v>
      </c>
      <c r="U5937" s="50">
        <v>2.9954802781819243</v>
      </c>
      <c r="V5937" s="51">
        <v>81.181024383101388</v>
      </c>
      <c r="X5937" s="49">
        <v>0.21140999999999999</v>
      </c>
      <c r="Y5937" s="49">
        <v>103.804</v>
      </c>
      <c r="Z5937" s="49">
        <v>0.43205900000000003</v>
      </c>
      <c r="AA5937" s="49">
        <v>9.3624600000000004</v>
      </c>
      <c r="AB5937" s="49">
        <v>5.8264699999999996</v>
      </c>
      <c r="AC5937" s="49">
        <v>0.18104500000000001</v>
      </c>
      <c r="AD5937" s="49">
        <v>5.1999599999999999</v>
      </c>
      <c r="AE5937" s="226"/>
      <c r="AF5937" s="226" t="s">
        <v>435</v>
      </c>
      <c r="AG5937" s="343">
        <v>30</v>
      </c>
      <c r="AH5937" s="343">
        <v>15</v>
      </c>
      <c r="AI5937" s="343"/>
      <c r="AJ5937" s="343"/>
      <c r="AK5937" s="343"/>
      <c r="AL5937" s="343"/>
      <c r="AM5937" s="343"/>
      <c r="AN5937" s="343"/>
      <c r="AO5937" s="343"/>
      <c r="AP5937" s="343"/>
      <c r="AQ5937" s="343"/>
      <c r="AR5937" s="343"/>
      <c r="AS5937" s="343"/>
      <c r="AT5937" s="343"/>
      <c r="AU5937" s="343"/>
      <c r="AV5937" s="343"/>
      <c r="AW5937" s="343"/>
      <c r="AX5937" s="343"/>
      <c r="AY5937" s="343"/>
      <c r="AZ5937" s="343"/>
      <c r="BA5937" s="343"/>
      <c r="BB5937" s="343"/>
      <c r="BC5937" s="343"/>
      <c r="BD5937" s="343"/>
      <c r="BE5937" s="475"/>
      <c r="BF5937" s="475"/>
      <c r="BG5937" s="475"/>
      <c r="BH5937" s="475"/>
      <c r="BI5937" s="475"/>
      <c r="BJ5937" s="475"/>
      <c r="BK5937" s="475"/>
      <c r="BL5937" s="475"/>
      <c r="BM5937" s="475"/>
      <c r="BN5937" s="475"/>
      <c r="BO5937" s="475"/>
      <c r="BP5937" s="306"/>
      <c r="BQ5937" s="496"/>
      <c r="BR5937" s="496"/>
      <c r="BS5937" s="496"/>
      <c r="BT5937" s="496"/>
      <c r="BU5937" s="496"/>
      <c r="BV5937" s="496"/>
    </row>
    <row r="5938" spans="1:74" s="52" customFormat="1" ht="12.75">
      <c r="A5938" s="45">
        <v>2346.9885393806389</v>
      </c>
      <c r="B5938" s="46" t="s">
        <v>416</v>
      </c>
      <c r="C5938" s="47" t="s">
        <v>343</v>
      </c>
      <c r="D5938" s="48">
        <v>20</v>
      </c>
      <c r="E5938" s="49">
        <v>39.835299999999997</v>
      </c>
      <c r="F5938" s="49">
        <v>5.9749999999999998E-2</v>
      </c>
      <c r="G5938" s="49">
        <v>17.043800000000001</v>
      </c>
      <c r="H5938" s="49">
        <v>0.22498499999999999</v>
      </c>
      <c r="I5938" s="49">
        <v>0.22983799999999999</v>
      </c>
      <c r="J5938" s="49">
        <v>42.813899999999997</v>
      </c>
      <c r="K5938" s="49">
        <v>0.25004700000000002</v>
      </c>
      <c r="L5938" s="49">
        <v>100.48770799999998</v>
      </c>
      <c r="M5938" s="47"/>
      <c r="N5938" s="50">
        <v>1.0044128110694106</v>
      </c>
      <c r="O5938" s="50">
        <v>1.1911253728613767E-3</v>
      </c>
      <c r="P5938" s="50">
        <v>0.35939048479974217</v>
      </c>
      <c r="Q5938" s="50">
        <v>4.5629069012543388E-3</v>
      </c>
      <c r="R5938" s="50">
        <v>4.9085331041410505E-3</v>
      </c>
      <c r="S5938" s="50">
        <v>1.6093017632663258</v>
      </c>
      <c r="T5938" s="50">
        <v>6.7549703492879613E-3</v>
      </c>
      <c r="U5938" s="50">
        <v>2.9914167093036372</v>
      </c>
      <c r="V5938" s="51">
        <v>81.744709710073408</v>
      </c>
      <c r="X5938" s="49">
        <v>0.211141</v>
      </c>
      <c r="Y5938" s="49">
        <v>27.176500000000001</v>
      </c>
      <c r="Z5938" s="49">
        <v>0.439975</v>
      </c>
      <c r="AA5938" s="49">
        <v>9.3573199999999996</v>
      </c>
      <c r="AB5938" s="49">
        <v>6.2924800000000003</v>
      </c>
      <c r="AC5938" s="49">
        <v>0.18044199999999999</v>
      </c>
      <c r="AD5938" s="49">
        <v>4.9270399999999999</v>
      </c>
      <c r="AE5938" s="226"/>
      <c r="AF5938" s="226" t="s">
        <v>435</v>
      </c>
      <c r="AG5938" s="343">
        <v>30</v>
      </c>
      <c r="AH5938" s="343">
        <v>15</v>
      </c>
      <c r="AI5938" s="343"/>
      <c r="AJ5938" s="343"/>
      <c r="AK5938" s="343"/>
      <c r="AL5938" s="343"/>
      <c r="AM5938" s="343"/>
      <c r="AN5938" s="343"/>
      <c r="AO5938" s="343"/>
      <c r="AP5938" s="343"/>
      <c r="AQ5938" s="343"/>
      <c r="AR5938" s="343"/>
      <c r="AS5938" s="343"/>
      <c r="AT5938" s="343"/>
      <c r="AU5938" s="343"/>
      <c r="AV5938" s="343"/>
      <c r="AW5938" s="343"/>
      <c r="AX5938" s="343"/>
      <c r="AY5938" s="343"/>
      <c r="AZ5938" s="343"/>
      <c r="BA5938" s="343"/>
      <c r="BB5938" s="343"/>
      <c r="BC5938" s="343"/>
      <c r="BD5938" s="343"/>
      <c r="BE5938" s="475"/>
      <c r="BF5938" s="475"/>
      <c r="BG5938" s="475"/>
      <c r="BH5938" s="475"/>
      <c r="BI5938" s="475"/>
      <c r="BJ5938" s="475"/>
      <c r="BK5938" s="475"/>
      <c r="BL5938" s="475"/>
      <c r="BM5938" s="475"/>
      <c r="BN5938" s="475"/>
      <c r="BO5938" s="475"/>
      <c r="BP5938" s="306"/>
      <c r="BQ5938" s="496"/>
      <c r="BR5938" s="496"/>
      <c r="BS5938" s="496"/>
      <c r="BT5938" s="496"/>
      <c r="BU5938" s="496"/>
      <c r="BV5938" s="496"/>
    </row>
    <row r="5939" spans="1:74" s="52" customFormat="1" ht="12.75">
      <c r="A5939" s="45">
        <v>2346.9885393806389</v>
      </c>
      <c r="B5939" s="46" t="s">
        <v>416</v>
      </c>
      <c r="C5939" s="47" t="s">
        <v>343</v>
      </c>
      <c r="D5939" s="48">
        <v>25</v>
      </c>
      <c r="E5939" s="49">
        <v>39.655200000000001</v>
      </c>
      <c r="F5939" s="49">
        <v>5.8074000000000001E-2</v>
      </c>
      <c r="G5939" s="49">
        <v>16.862400000000001</v>
      </c>
      <c r="H5939" s="49">
        <v>0.22315699999999999</v>
      </c>
      <c r="I5939" s="49">
        <v>0.23980000000000001</v>
      </c>
      <c r="J5939" s="49">
        <v>43.0852</v>
      </c>
      <c r="K5939" s="49">
        <v>0.23776700000000001</v>
      </c>
      <c r="L5939" s="49">
        <v>100.397172</v>
      </c>
      <c r="M5939" s="47"/>
      <c r="N5939" s="50">
        <v>1.0004912234668561</v>
      </c>
      <c r="O5939" s="50">
        <v>1.1584313284116626E-3</v>
      </c>
      <c r="P5939" s="50">
        <v>0.35578572560058769</v>
      </c>
      <c r="Q5939" s="50">
        <v>4.5286373640466403E-3</v>
      </c>
      <c r="R5939" s="50">
        <v>5.1244594002196808E-3</v>
      </c>
      <c r="S5939" s="50">
        <v>1.6205028438187439</v>
      </c>
      <c r="T5939" s="50">
        <v>6.4272081382896647E-3</v>
      </c>
      <c r="U5939" s="50">
        <v>2.995076324036877</v>
      </c>
      <c r="V5939" s="51">
        <v>81.99727858036826</v>
      </c>
      <c r="X5939" s="49">
        <v>0.21185399999999999</v>
      </c>
      <c r="Y5939" s="49">
        <v>27.263400000000001</v>
      </c>
      <c r="Z5939" s="49">
        <v>0.44224799999999997</v>
      </c>
      <c r="AA5939" s="49">
        <v>9.5373699999999992</v>
      </c>
      <c r="AB5939" s="49">
        <v>6.0250899999999996</v>
      </c>
      <c r="AC5939" s="49">
        <v>0.17979300000000001</v>
      </c>
      <c r="AD5939" s="49">
        <v>5.0751499999999998</v>
      </c>
      <c r="AE5939" s="226"/>
      <c r="AF5939" s="226" t="s">
        <v>435</v>
      </c>
      <c r="AG5939" s="343">
        <v>30</v>
      </c>
      <c r="AH5939" s="343">
        <v>15</v>
      </c>
      <c r="AI5939" s="343"/>
      <c r="AJ5939" s="343"/>
      <c r="AK5939" s="343"/>
      <c r="AL5939" s="343"/>
      <c r="AM5939" s="343"/>
      <c r="AN5939" s="343"/>
      <c r="AO5939" s="343"/>
      <c r="AP5939" s="343"/>
      <c r="AQ5939" s="343"/>
      <c r="AR5939" s="343"/>
      <c r="AS5939" s="343"/>
      <c r="AT5939" s="343"/>
      <c r="AU5939" s="343"/>
      <c r="AV5939" s="343"/>
      <c r="AW5939" s="343"/>
      <c r="AX5939" s="343"/>
      <c r="AY5939" s="343"/>
      <c r="AZ5939" s="343"/>
      <c r="BA5939" s="343"/>
      <c r="BB5939" s="343"/>
      <c r="BC5939" s="343"/>
      <c r="BD5939" s="343"/>
      <c r="BE5939" s="475"/>
      <c r="BF5939" s="475"/>
      <c r="BG5939" s="475"/>
      <c r="BH5939" s="475"/>
      <c r="BI5939" s="475"/>
      <c r="BJ5939" s="475"/>
      <c r="BK5939" s="475"/>
      <c r="BL5939" s="475"/>
      <c r="BM5939" s="475"/>
      <c r="BN5939" s="475"/>
      <c r="BO5939" s="475"/>
      <c r="BP5939" s="306"/>
      <c r="BQ5939" s="496"/>
      <c r="BR5939" s="496"/>
      <c r="BS5939" s="496"/>
      <c r="BT5939" s="496"/>
      <c r="BU5939" s="496"/>
      <c r="BV5939" s="496"/>
    </row>
    <row r="5940" spans="1:74" s="52" customFormat="1" ht="12.75">
      <c r="A5940" s="45">
        <v>2346.9885393806389</v>
      </c>
      <c r="B5940" s="46" t="s">
        <v>416</v>
      </c>
      <c r="C5940" s="47" t="s">
        <v>343</v>
      </c>
      <c r="D5940" s="48">
        <v>30</v>
      </c>
      <c r="E5940" s="49">
        <v>39.844900000000003</v>
      </c>
      <c r="F5940" s="49">
        <v>6.8529999999999994E-2</v>
      </c>
      <c r="G5940" s="49">
        <v>16.693300000000001</v>
      </c>
      <c r="H5940" s="49">
        <v>0.18393000000000001</v>
      </c>
      <c r="I5940" s="49">
        <v>0.22109000000000001</v>
      </c>
      <c r="J5940" s="49">
        <v>43.472799999999999</v>
      </c>
      <c r="K5940" s="49">
        <v>0.22739599999999999</v>
      </c>
      <c r="L5940" s="49">
        <v>100.74215</v>
      </c>
      <c r="M5940" s="47"/>
      <c r="N5940" s="50">
        <v>1.0004618413310187</v>
      </c>
      <c r="O5940" s="50">
        <v>1.36045422750918E-3</v>
      </c>
      <c r="P5940" s="50">
        <v>0.35053063527196598</v>
      </c>
      <c r="Q5940" s="50">
        <v>3.7147043201385802E-3</v>
      </c>
      <c r="R5940" s="50">
        <v>4.7020000191044173E-3</v>
      </c>
      <c r="S5940" s="50">
        <v>1.627248749112131</v>
      </c>
      <c r="T5940" s="50">
        <v>6.1174194008579421E-3</v>
      </c>
      <c r="U5940" s="50">
        <v>2.9950296191931383</v>
      </c>
      <c r="V5940" s="51">
        <v>82.276555310483985</v>
      </c>
      <c r="X5940" s="49">
        <v>0.21130499999999999</v>
      </c>
      <c r="Y5940" s="49">
        <v>23.5748</v>
      </c>
      <c r="Z5940" s="49">
        <v>0.44471699999999997</v>
      </c>
      <c r="AA5940" s="49">
        <v>11.228899999999999</v>
      </c>
      <c r="AB5940" s="49">
        <v>6.5814399999999997</v>
      </c>
      <c r="AC5940" s="49">
        <v>0.178866</v>
      </c>
      <c r="AD5940" s="49">
        <v>5.3036799999999999</v>
      </c>
      <c r="AE5940" s="226"/>
      <c r="AF5940" s="226" t="s">
        <v>435</v>
      </c>
      <c r="AG5940" s="343">
        <v>30</v>
      </c>
      <c r="AH5940" s="343">
        <v>15</v>
      </c>
      <c r="AI5940" s="343"/>
      <c r="AJ5940" s="343"/>
      <c r="AK5940" s="343"/>
      <c r="AL5940" s="343"/>
      <c r="AM5940" s="343"/>
      <c r="AN5940" s="343"/>
      <c r="AO5940" s="343"/>
      <c r="AP5940" s="343"/>
      <c r="AQ5940" s="343"/>
      <c r="AR5940" s="343"/>
      <c r="AS5940" s="343"/>
      <c r="AT5940" s="343"/>
      <c r="AU5940" s="343"/>
      <c r="AV5940" s="343"/>
      <c r="AW5940" s="343"/>
      <c r="AX5940" s="343"/>
      <c r="AY5940" s="343"/>
      <c r="AZ5940" s="343"/>
      <c r="BA5940" s="343"/>
      <c r="BB5940" s="343"/>
      <c r="BC5940" s="343"/>
      <c r="BD5940" s="343"/>
      <c r="BE5940" s="475"/>
      <c r="BF5940" s="475"/>
      <c r="BG5940" s="475"/>
      <c r="BH5940" s="475"/>
      <c r="BI5940" s="475"/>
      <c r="BJ5940" s="475"/>
      <c r="BK5940" s="475"/>
      <c r="BL5940" s="475"/>
      <c r="BM5940" s="475"/>
      <c r="BN5940" s="475"/>
      <c r="BO5940" s="475"/>
      <c r="BP5940" s="306"/>
      <c r="BQ5940" s="496"/>
      <c r="BR5940" s="496"/>
      <c r="BS5940" s="496"/>
      <c r="BT5940" s="496"/>
      <c r="BU5940" s="496"/>
      <c r="BV5940" s="496"/>
    </row>
    <row r="5941" spans="1:74" s="52" customFormat="1" ht="12.75">
      <c r="A5941" s="45">
        <v>2346.9885393806389</v>
      </c>
      <c r="B5941" s="46" t="s">
        <v>416</v>
      </c>
      <c r="C5941" s="47" t="s">
        <v>343</v>
      </c>
      <c r="D5941" s="48">
        <v>35</v>
      </c>
      <c r="E5941" s="49">
        <v>39.741300000000003</v>
      </c>
      <c r="F5941" s="49">
        <v>4.2522999999999998E-2</v>
      </c>
      <c r="G5941" s="49">
        <v>16.432700000000001</v>
      </c>
      <c r="H5941" s="49">
        <v>0.23672799999999999</v>
      </c>
      <c r="I5941" s="49">
        <v>0.22974900000000001</v>
      </c>
      <c r="J5941" s="49">
        <v>43.774099999999997</v>
      </c>
      <c r="K5941" s="49">
        <v>0.240204</v>
      </c>
      <c r="L5941" s="49">
        <v>100.72281599999999</v>
      </c>
      <c r="M5941" s="47"/>
      <c r="N5941" s="50">
        <v>0.99780243807294378</v>
      </c>
      <c r="O5941" s="50">
        <v>8.4411535962761327E-4</v>
      </c>
      <c r="P5941" s="50">
        <v>0.34503838474862775</v>
      </c>
      <c r="Q5941" s="50">
        <v>4.7807497685437511E-3</v>
      </c>
      <c r="R5941" s="50">
        <v>4.8858694705595585E-3</v>
      </c>
      <c r="S5941" s="50">
        <v>1.638431400377502</v>
      </c>
      <c r="T5941" s="50">
        <v>6.4616045249675843E-3</v>
      </c>
      <c r="U5941" s="50">
        <v>2.9989994852844486</v>
      </c>
      <c r="V5941" s="51">
        <v>82.604303461739576</v>
      </c>
      <c r="X5941" s="49">
        <v>0.21175099999999999</v>
      </c>
      <c r="Y5941" s="49">
        <v>37.488900000000001</v>
      </c>
      <c r="Z5941" s="49">
        <v>0.44916400000000001</v>
      </c>
      <c r="AA5941" s="49">
        <v>8.7092899999999993</v>
      </c>
      <c r="AB5941" s="49">
        <v>6.3060499999999999</v>
      </c>
      <c r="AC5941" s="49">
        <v>0.178122</v>
      </c>
      <c r="AD5941" s="49">
        <v>5.1160199999999998</v>
      </c>
      <c r="AE5941" s="226"/>
      <c r="AF5941" s="226" t="s">
        <v>435</v>
      </c>
      <c r="AG5941" s="343">
        <v>30</v>
      </c>
      <c r="AH5941" s="343">
        <v>15</v>
      </c>
      <c r="AI5941" s="343"/>
      <c r="AJ5941" s="343"/>
      <c r="AK5941" s="343"/>
      <c r="AL5941" s="343"/>
      <c r="AM5941" s="343"/>
      <c r="AN5941" s="343"/>
      <c r="AO5941" s="343"/>
      <c r="AP5941" s="343"/>
      <c r="AQ5941" s="343"/>
      <c r="AR5941" s="343"/>
      <c r="AS5941" s="343"/>
      <c r="AT5941" s="343"/>
      <c r="AU5941" s="343"/>
      <c r="AV5941" s="343"/>
      <c r="AW5941" s="343"/>
      <c r="AX5941" s="343"/>
      <c r="AY5941" s="343"/>
      <c r="AZ5941" s="343"/>
      <c r="BA5941" s="343"/>
      <c r="BB5941" s="343"/>
      <c r="BC5941" s="343"/>
      <c r="BD5941" s="343"/>
      <c r="BE5941" s="475"/>
      <c r="BF5941" s="475"/>
      <c r="BG5941" s="475"/>
      <c r="BH5941" s="475"/>
      <c r="BI5941" s="475"/>
      <c r="BJ5941" s="475"/>
      <c r="BK5941" s="475"/>
      <c r="BL5941" s="475"/>
      <c r="BM5941" s="475"/>
      <c r="BN5941" s="475"/>
      <c r="BO5941" s="475"/>
      <c r="BP5941" s="306"/>
      <c r="BQ5941" s="496"/>
      <c r="BR5941" s="496"/>
      <c r="BS5941" s="496"/>
      <c r="BT5941" s="496"/>
      <c r="BU5941" s="496"/>
      <c r="BV5941" s="496"/>
    </row>
    <row r="5942" spans="1:74" s="52" customFormat="1" ht="12.75">
      <c r="A5942" s="45">
        <v>2346.9885393806389</v>
      </c>
      <c r="B5942" s="46" t="s">
        <v>416</v>
      </c>
      <c r="C5942" s="47" t="s">
        <v>343</v>
      </c>
      <c r="D5942" s="48">
        <v>40</v>
      </c>
      <c r="E5942" s="49">
        <v>39.891300000000001</v>
      </c>
      <c r="F5942" s="49">
        <v>5.0929000000000002E-2</v>
      </c>
      <c r="G5942" s="49">
        <v>16.1325</v>
      </c>
      <c r="H5942" s="49">
        <v>0.244169</v>
      </c>
      <c r="I5942" s="49">
        <v>0.224382</v>
      </c>
      <c r="J5942" s="49">
        <v>44.053199999999997</v>
      </c>
      <c r="K5942" s="49">
        <v>0.23990600000000001</v>
      </c>
      <c r="L5942" s="49">
        <v>100.855814</v>
      </c>
      <c r="M5942" s="47"/>
      <c r="N5942" s="50">
        <v>0.9986564619024515</v>
      </c>
      <c r="O5942" s="50">
        <v>1.0080416830825188E-3</v>
      </c>
      <c r="P5942" s="50">
        <v>0.33775018432892306</v>
      </c>
      <c r="Q5942" s="50">
        <v>4.9166845341953756E-3</v>
      </c>
      <c r="R5942" s="50">
        <v>4.7578602421542238E-3</v>
      </c>
      <c r="S5942" s="50">
        <v>1.6440837365905596</v>
      </c>
      <c r="T5942" s="50">
        <v>6.4348241654446428E-3</v>
      </c>
      <c r="U5942" s="50">
        <v>2.9981810138750018</v>
      </c>
      <c r="V5942" s="51">
        <v>82.957694852037761</v>
      </c>
      <c r="X5942" s="49">
        <v>0.21134600000000001</v>
      </c>
      <c r="Y5942" s="49">
        <v>32.500799999999998</v>
      </c>
      <c r="Z5942" s="49">
        <v>0.45264799999999999</v>
      </c>
      <c r="AA5942" s="49">
        <v>8.7138200000000001</v>
      </c>
      <c r="AB5942" s="49">
        <v>6.4059699999999999</v>
      </c>
      <c r="AC5942" s="49">
        <v>0.17736299999999999</v>
      </c>
      <c r="AD5942" s="49">
        <v>4.99132</v>
      </c>
      <c r="AE5942" s="226"/>
      <c r="AF5942" s="226" t="s">
        <v>435</v>
      </c>
      <c r="AG5942" s="343">
        <v>30</v>
      </c>
      <c r="AH5942" s="343">
        <v>15</v>
      </c>
      <c r="AI5942" s="343"/>
      <c r="AJ5942" s="343"/>
      <c r="AK5942" s="343"/>
      <c r="AL5942" s="343"/>
      <c r="AM5942" s="343"/>
      <c r="AN5942" s="343"/>
      <c r="AO5942" s="343"/>
      <c r="AP5942" s="343"/>
      <c r="AQ5942" s="343"/>
      <c r="AR5942" s="343"/>
      <c r="AS5942" s="343"/>
      <c r="AT5942" s="343"/>
      <c r="AU5942" s="343"/>
      <c r="AV5942" s="343"/>
      <c r="AW5942" s="343"/>
      <c r="AX5942" s="343"/>
      <c r="AY5942" s="343"/>
      <c r="AZ5942" s="343"/>
      <c r="BA5942" s="343"/>
      <c r="BB5942" s="343"/>
      <c r="BC5942" s="343"/>
      <c r="BD5942" s="343"/>
      <c r="BE5942" s="475"/>
      <c r="BF5942" s="475"/>
      <c r="BG5942" s="475"/>
      <c r="BH5942" s="475"/>
      <c r="BI5942" s="475"/>
      <c r="BJ5942" s="475"/>
      <c r="BK5942" s="475"/>
      <c r="BL5942" s="475"/>
      <c r="BM5942" s="475"/>
      <c r="BN5942" s="475"/>
      <c r="BO5942" s="475"/>
      <c r="BP5942" s="306"/>
      <c r="BQ5942" s="496"/>
      <c r="BR5942" s="496"/>
      <c r="BS5942" s="496"/>
      <c r="BT5942" s="496"/>
      <c r="BU5942" s="496"/>
      <c r="BV5942" s="496"/>
    </row>
    <row r="5943" spans="1:74" s="52" customFormat="1" ht="12.75">
      <c r="A5943" s="45">
        <v>2346.9885393806389</v>
      </c>
      <c r="B5943" s="46" t="s">
        <v>416</v>
      </c>
      <c r="C5943" s="47" t="s">
        <v>343</v>
      </c>
      <c r="D5943" s="48">
        <v>45</v>
      </c>
      <c r="E5943" s="49">
        <v>40.031399999999998</v>
      </c>
      <c r="F5943" s="49">
        <v>6.1282000000000003E-2</v>
      </c>
      <c r="G5943" s="49">
        <v>15.842499999999999</v>
      </c>
      <c r="H5943" s="49">
        <v>0.29859200000000002</v>
      </c>
      <c r="I5943" s="49">
        <v>0.217308</v>
      </c>
      <c r="J5943" s="49">
        <v>44.3294</v>
      </c>
      <c r="K5943" s="49">
        <v>0.23200399999999999</v>
      </c>
      <c r="L5943" s="49">
        <v>101.04779499999999</v>
      </c>
      <c r="M5943" s="47"/>
      <c r="N5943" s="50">
        <v>0.99866708073531263</v>
      </c>
      <c r="O5943" s="50">
        <v>1.2087272167824749E-3</v>
      </c>
      <c r="P5943" s="50">
        <v>0.33052146224283474</v>
      </c>
      <c r="Q5943" s="50">
        <v>5.9915890134526915E-3</v>
      </c>
      <c r="R5943" s="50">
        <v>4.5917835686455329E-3</v>
      </c>
      <c r="S5943" s="50">
        <v>1.6486192035992546</v>
      </c>
      <c r="T5943" s="50">
        <v>6.2011619811673116E-3</v>
      </c>
      <c r="U5943" s="50">
        <v>2.996839160515341</v>
      </c>
      <c r="V5943" s="51">
        <v>83.299748827999366</v>
      </c>
      <c r="X5943" s="49">
        <v>0.21098</v>
      </c>
      <c r="Y5943" s="49">
        <v>24.971399999999999</v>
      </c>
      <c r="Z5943" s="49">
        <v>0.45736700000000002</v>
      </c>
      <c r="AA5943" s="49">
        <v>7.3170900000000003</v>
      </c>
      <c r="AB5943" s="49">
        <v>6.5932500000000003</v>
      </c>
      <c r="AC5943" s="49">
        <v>0.176652</v>
      </c>
      <c r="AD5943" s="49">
        <v>5.17483</v>
      </c>
      <c r="AE5943" s="226"/>
      <c r="AF5943" s="226" t="s">
        <v>435</v>
      </c>
      <c r="AG5943" s="343">
        <v>30</v>
      </c>
      <c r="AH5943" s="343">
        <v>15</v>
      </c>
      <c r="AI5943" s="343"/>
      <c r="AJ5943" s="343"/>
      <c r="AK5943" s="343"/>
      <c r="AL5943" s="343"/>
      <c r="AM5943" s="343"/>
      <c r="AN5943" s="343"/>
      <c r="AO5943" s="343"/>
      <c r="AP5943" s="343"/>
      <c r="AQ5943" s="343"/>
      <c r="AR5943" s="343"/>
      <c r="AS5943" s="343"/>
      <c r="AT5943" s="343"/>
      <c r="AU5943" s="343"/>
      <c r="AV5943" s="343"/>
      <c r="AW5943" s="343"/>
      <c r="AX5943" s="343"/>
      <c r="AY5943" s="343"/>
      <c r="AZ5943" s="343"/>
      <c r="BA5943" s="343"/>
      <c r="BB5943" s="343"/>
      <c r="BC5943" s="343"/>
      <c r="BD5943" s="343"/>
      <c r="BE5943" s="475"/>
      <c r="BF5943" s="475"/>
      <c r="BG5943" s="475"/>
      <c r="BH5943" s="475"/>
      <c r="BI5943" s="475"/>
      <c r="BJ5943" s="475"/>
      <c r="BK5943" s="475"/>
      <c r="BL5943" s="475"/>
      <c r="BM5943" s="475"/>
      <c r="BN5943" s="475"/>
      <c r="BO5943" s="475"/>
      <c r="BP5943" s="306"/>
      <c r="BQ5943" s="496"/>
      <c r="BR5943" s="496"/>
      <c r="BS5943" s="496"/>
      <c r="BT5943" s="496"/>
      <c r="BU5943" s="496"/>
      <c r="BV5943" s="496"/>
    </row>
    <row r="5944" spans="1:74" s="52" customFormat="1" ht="12.75">
      <c r="A5944" s="45">
        <v>2346.9885393806389</v>
      </c>
      <c r="B5944" s="46" t="s">
        <v>416</v>
      </c>
      <c r="C5944" s="47" t="s">
        <v>343</v>
      </c>
      <c r="D5944" s="48">
        <v>50</v>
      </c>
      <c r="E5944" s="49">
        <v>40.1327</v>
      </c>
      <c r="F5944" s="49">
        <v>3.9969999999999999E-2</v>
      </c>
      <c r="G5944" s="49">
        <v>15.356199999999999</v>
      </c>
      <c r="H5944" s="49">
        <v>0.28695700000000002</v>
      </c>
      <c r="I5944" s="49">
        <v>0.198349</v>
      </c>
      <c r="J5944" s="49">
        <v>44.515099999999997</v>
      </c>
      <c r="K5944" s="49">
        <v>0.25263799999999997</v>
      </c>
      <c r="L5944" s="49">
        <v>100.808285</v>
      </c>
      <c r="M5944" s="47"/>
      <c r="N5944" s="50">
        <v>1.0012736157556905</v>
      </c>
      <c r="O5944" s="50">
        <v>7.8843148150380452E-4</v>
      </c>
      <c r="P5944" s="50">
        <v>0.32040120994743793</v>
      </c>
      <c r="Q5944" s="50">
        <v>5.7585760865432245E-3</v>
      </c>
      <c r="R5944" s="50">
        <v>4.1915065406424928E-3</v>
      </c>
      <c r="S5944" s="50">
        <v>1.6556567062765024</v>
      </c>
      <c r="T5944" s="50">
        <v>6.7532171663975534E-3</v>
      </c>
      <c r="U5944" s="50">
        <v>2.9955986825969125</v>
      </c>
      <c r="V5944" s="51">
        <v>83.785839103355116</v>
      </c>
      <c r="X5944" s="49">
        <v>0.210754</v>
      </c>
      <c r="Y5944" s="49">
        <v>40.075800000000001</v>
      </c>
      <c r="Z5944" s="49">
        <v>0.46521499999999999</v>
      </c>
      <c r="AA5944" s="49">
        <v>7.4586600000000001</v>
      </c>
      <c r="AB5944" s="49">
        <v>7.2705099999999998</v>
      </c>
      <c r="AC5944" s="49">
        <v>0.17605799999999999</v>
      </c>
      <c r="AD5944" s="49">
        <v>4.8880499999999998</v>
      </c>
      <c r="AE5944" s="226"/>
      <c r="AF5944" s="226" t="s">
        <v>435</v>
      </c>
      <c r="AG5944" s="343">
        <v>30</v>
      </c>
      <c r="AH5944" s="343">
        <v>15</v>
      </c>
      <c r="AI5944" s="343"/>
      <c r="AJ5944" s="343"/>
      <c r="AK5944" s="343"/>
      <c r="AL5944" s="343"/>
      <c r="AM5944" s="343"/>
      <c r="AN5944" s="343"/>
      <c r="AO5944" s="343"/>
      <c r="AP5944" s="343"/>
      <c r="AQ5944" s="343"/>
      <c r="AR5944" s="343"/>
      <c r="AS5944" s="343"/>
      <c r="AT5944" s="343"/>
      <c r="AU5944" s="343"/>
      <c r="AV5944" s="343"/>
      <c r="AW5944" s="343"/>
      <c r="AX5944" s="343"/>
      <c r="AY5944" s="343"/>
      <c r="AZ5944" s="343"/>
      <c r="BA5944" s="343"/>
      <c r="BB5944" s="343"/>
      <c r="BC5944" s="343"/>
      <c r="BD5944" s="343"/>
      <c r="BE5944" s="475"/>
      <c r="BF5944" s="475"/>
      <c r="BG5944" s="475"/>
      <c r="BH5944" s="475"/>
      <c r="BI5944" s="475"/>
      <c r="BJ5944" s="475"/>
      <c r="BK5944" s="475"/>
      <c r="BL5944" s="475"/>
      <c r="BM5944" s="475"/>
      <c r="BN5944" s="475"/>
      <c r="BO5944" s="475"/>
      <c r="BP5944" s="306"/>
      <c r="BQ5944" s="496"/>
      <c r="BR5944" s="496"/>
      <c r="BS5944" s="496"/>
      <c r="BT5944" s="496"/>
      <c r="BU5944" s="496"/>
      <c r="BV5944" s="496"/>
    </row>
    <row r="5945" spans="1:74" s="52" customFormat="1" ht="12.75">
      <c r="A5945" s="45">
        <v>2346.9885393806389</v>
      </c>
      <c r="B5945" s="46" t="s">
        <v>416</v>
      </c>
      <c r="C5945" s="47" t="s">
        <v>343</v>
      </c>
      <c r="D5945" s="48">
        <v>55</v>
      </c>
      <c r="E5945" s="49">
        <v>40.188099999999999</v>
      </c>
      <c r="F5945" s="49">
        <v>2.3269999999999999E-2</v>
      </c>
      <c r="G5945" s="49">
        <v>15.1563</v>
      </c>
      <c r="H5945" s="49">
        <v>0.29669299999999998</v>
      </c>
      <c r="I5945" s="49">
        <v>0.21068400000000001</v>
      </c>
      <c r="J5945" s="49">
        <v>44.681800000000003</v>
      </c>
      <c r="K5945" s="49">
        <v>0.24307000000000001</v>
      </c>
      <c r="L5945" s="49">
        <v>100.839292</v>
      </c>
      <c r="M5945" s="47"/>
      <c r="N5945" s="50">
        <v>1.0013658430926469</v>
      </c>
      <c r="O5945" s="50">
        <v>4.5842373738291152E-4</v>
      </c>
      <c r="P5945" s="50">
        <v>0.3158235320142036</v>
      </c>
      <c r="Q5945" s="50">
        <v>5.9462955533848855E-3</v>
      </c>
      <c r="R5945" s="50">
        <v>4.446441609581445E-3</v>
      </c>
      <c r="S5945" s="50">
        <v>1.6597187679953969</v>
      </c>
      <c r="T5945" s="50">
        <v>6.489097619972582E-3</v>
      </c>
      <c r="U5945" s="50">
        <v>2.9954047042259084</v>
      </c>
      <c r="V5945" s="51">
        <v>84.013324745682809</v>
      </c>
      <c r="X5945" s="49">
        <v>0.210623</v>
      </c>
      <c r="Y5945" s="49">
        <v>72.016999999999996</v>
      </c>
      <c r="Z5945" s="49">
        <v>0.46773799999999999</v>
      </c>
      <c r="AA5945" s="49">
        <v>7.3872999999999998</v>
      </c>
      <c r="AB5945" s="49">
        <v>6.7603099999999996</v>
      </c>
      <c r="AC5945" s="49">
        <v>0.17558099999999999</v>
      </c>
      <c r="AD5945" s="49">
        <v>5.0834700000000002</v>
      </c>
      <c r="AE5945" s="226"/>
      <c r="AF5945" s="226" t="s">
        <v>435</v>
      </c>
      <c r="AG5945" s="343">
        <v>30</v>
      </c>
      <c r="AH5945" s="343">
        <v>15</v>
      </c>
      <c r="AI5945" s="343"/>
      <c r="AJ5945" s="343"/>
      <c r="AK5945" s="343"/>
      <c r="AL5945" s="343"/>
      <c r="AM5945" s="343"/>
      <c r="AN5945" s="343"/>
      <c r="AO5945" s="343"/>
      <c r="AP5945" s="343"/>
      <c r="AQ5945" s="343"/>
      <c r="AR5945" s="343"/>
      <c r="AS5945" s="343"/>
      <c r="AT5945" s="343"/>
      <c r="AU5945" s="343"/>
      <c r="AV5945" s="343"/>
      <c r="AW5945" s="343"/>
      <c r="AX5945" s="343"/>
      <c r="AY5945" s="343"/>
      <c r="AZ5945" s="343"/>
      <c r="BA5945" s="343"/>
      <c r="BB5945" s="343"/>
      <c r="BC5945" s="343"/>
      <c r="BD5945" s="343"/>
      <c r="BE5945" s="475"/>
      <c r="BF5945" s="475"/>
      <c r="BG5945" s="475"/>
      <c r="BH5945" s="475"/>
      <c r="BI5945" s="475"/>
      <c r="BJ5945" s="475"/>
      <c r="BK5945" s="475"/>
      <c r="BL5945" s="475"/>
      <c r="BM5945" s="475"/>
      <c r="BN5945" s="475"/>
      <c r="BO5945" s="475"/>
      <c r="BP5945" s="306"/>
      <c r="BQ5945" s="496"/>
      <c r="BR5945" s="496"/>
      <c r="BS5945" s="496"/>
      <c r="BT5945" s="496"/>
      <c r="BU5945" s="496"/>
      <c r="BV5945" s="496"/>
    </row>
    <row r="5946" spans="1:74" s="52" customFormat="1" ht="12.75">
      <c r="A5946" s="45">
        <v>2346.9885393806389</v>
      </c>
      <c r="B5946" s="46" t="s">
        <v>416</v>
      </c>
      <c r="C5946" s="47" t="s">
        <v>343</v>
      </c>
      <c r="D5946" s="48">
        <v>60</v>
      </c>
      <c r="E5946" s="49">
        <v>40.150399999999998</v>
      </c>
      <c r="F5946" s="49">
        <v>5.0347000000000003E-2</v>
      </c>
      <c r="G5946" s="49">
        <v>14.8222</v>
      </c>
      <c r="H5946" s="49">
        <v>0.270567</v>
      </c>
      <c r="I5946" s="49">
        <v>0.22286</v>
      </c>
      <c r="J5946" s="49">
        <v>45.003399999999999</v>
      </c>
      <c r="K5946" s="49">
        <v>0.22974600000000001</v>
      </c>
      <c r="L5946" s="49">
        <v>100.79557700000001</v>
      </c>
      <c r="M5946" s="47"/>
      <c r="N5946" s="50">
        <v>0.99925936611785693</v>
      </c>
      <c r="O5946" s="50">
        <v>9.9068905263962671E-4</v>
      </c>
      <c r="P5946" s="50">
        <v>0.30850131128445474</v>
      </c>
      <c r="Q5946" s="50">
        <v>5.4163543607336296E-3</v>
      </c>
      <c r="R5946" s="50">
        <v>4.6979264875023127E-3</v>
      </c>
      <c r="S5946" s="50">
        <v>1.6697145158131779</v>
      </c>
      <c r="T5946" s="50">
        <v>6.1262393085354501E-3</v>
      </c>
      <c r="U5946" s="50">
        <v>2.9960573535422212</v>
      </c>
      <c r="V5946" s="51">
        <v>84.405073144264705</v>
      </c>
      <c r="X5946" s="49">
        <v>0.21064099999999999</v>
      </c>
      <c r="Y5946" s="49">
        <v>31.343299999999999</v>
      </c>
      <c r="Z5946" s="49">
        <v>0.47309600000000002</v>
      </c>
      <c r="AA5946" s="49">
        <v>7.9732000000000003</v>
      </c>
      <c r="AB5946" s="49">
        <v>6.41594</v>
      </c>
      <c r="AC5946" s="49">
        <v>0.17469100000000001</v>
      </c>
      <c r="AD5946" s="49">
        <v>5.1721700000000004</v>
      </c>
      <c r="AE5946" s="226"/>
      <c r="AF5946" s="226" t="s">
        <v>435</v>
      </c>
      <c r="AG5946" s="343">
        <v>30</v>
      </c>
      <c r="AH5946" s="343">
        <v>15</v>
      </c>
      <c r="AI5946" s="343"/>
      <c r="AJ5946" s="343"/>
      <c r="AK5946" s="343"/>
      <c r="AL5946" s="343"/>
      <c r="AM5946" s="343"/>
      <c r="AN5946" s="343"/>
      <c r="AO5946" s="343"/>
      <c r="AP5946" s="343"/>
      <c r="AQ5946" s="343"/>
      <c r="AR5946" s="343"/>
      <c r="AS5946" s="343"/>
      <c r="AT5946" s="343"/>
      <c r="AU5946" s="343"/>
      <c r="AV5946" s="343"/>
      <c r="AW5946" s="343"/>
      <c r="AX5946" s="343"/>
      <c r="AY5946" s="343"/>
      <c r="AZ5946" s="343"/>
      <c r="BA5946" s="343"/>
      <c r="BB5946" s="343"/>
      <c r="BC5946" s="343"/>
      <c r="BD5946" s="343"/>
      <c r="BE5946" s="475"/>
      <c r="BF5946" s="475"/>
      <c r="BG5946" s="475"/>
      <c r="BH5946" s="475"/>
      <c r="BI5946" s="475"/>
      <c r="BJ5946" s="475"/>
      <c r="BK5946" s="475"/>
      <c r="BL5946" s="475"/>
      <c r="BM5946" s="475"/>
      <c r="BN5946" s="475"/>
      <c r="BO5946" s="475"/>
      <c r="BP5946" s="306"/>
      <c r="BQ5946" s="496"/>
      <c r="BR5946" s="496"/>
      <c r="BS5946" s="496"/>
      <c r="BT5946" s="496"/>
      <c r="BU5946" s="496"/>
      <c r="BV5946" s="496"/>
    </row>
    <row r="5947" spans="1:74" s="52" customFormat="1" ht="12.75">
      <c r="A5947" s="45">
        <v>2346.9885393806389</v>
      </c>
      <c r="B5947" s="46" t="s">
        <v>416</v>
      </c>
      <c r="C5947" s="47" t="s">
        <v>343</v>
      </c>
      <c r="D5947" s="48">
        <v>65</v>
      </c>
      <c r="E5947" s="49">
        <v>40.1006</v>
      </c>
      <c r="F5947" s="49">
        <v>4.2526000000000001E-2</v>
      </c>
      <c r="G5947" s="49">
        <v>14.832599999999999</v>
      </c>
      <c r="H5947" s="49">
        <v>0.28930499999999998</v>
      </c>
      <c r="I5947" s="49">
        <v>0.18061099999999999</v>
      </c>
      <c r="J5947" s="49">
        <v>44.959099999999999</v>
      </c>
      <c r="K5947" s="49">
        <v>0.26462599999999997</v>
      </c>
      <c r="L5947" s="49">
        <v>100.69797100000001</v>
      </c>
      <c r="M5947" s="47"/>
      <c r="N5947" s="50">
        <v>0.99939136159771147</v>
      </c>
      <c r="O5947" s="50">
        <v>8.3794337255678117E-4</v>
      </c>
      <c r="P5947" s="50">
        <v>0.30914199089684063</v>
      </c>
      <c r="Q5947" s="50">
        <v>5.7994198726506957E-3</v>
      </c>
      <c r="R5947" s="50">
        <v>3.8125421776798413E-3</v>
      </c>
      <c r="S5947" s="50">
        <v>1.6703630518158532</v>
      </c>
      <c r="T5947" s="50">
        <v>7.0660202894610273E-3</v>
      </c>
      <c r="U5947" s="50">
        <v>2.9972524705675609</v>
      </c>
      <c r="V5947" s="51">
        <v>84.38286418946447</v>
      </c>
      <c r="X5947" s="49">
        <v>0.21087</v>
      </c>
      <c r="Y5947" s="49">
        <v>37.003500000000003</v>
      </c>
      <c r="Z5947" s="49">
        <v>0.473244</v>
      </c>
      <c r="AA5947" s="49">
        <v>7.4971800000000002</v>
      </c>
      <c r="AB5947" s="49">
        <v>7.7802699999999998</v>
      </c>
      <c r="AC5947" s="49">
        <v>0.17482500000000001</v>
      </c>
      <c r="AD5947" s="49">
        <v>4.6034699999999997</v>
      </c>
      <c r="AE5947" s="226"/>
      <c r="AF5947" s="226" t="s">
        <v>435</v>
      </c>
      <c r="AG5947" s="343">
        <v>30</v>
      </c>
      <c r="AH5947" s="343">
        <v>15</v>
      </c>
      <c r="AI5947" s="343"/>
      <c r="AJ5947" s="343"/>
      <c r="AK5947" s="343"/>
      <c r="AL5947" s="343"/>
      <c r="AM5947" s="343"/>
      <c r="AN5947" s="343"/>
      <c r="AO5947" s="343"/>
      <c r="AP5947" s="343"/>
      <c r="AQ5947" s="343"/>
      <c r="AR5947" s="343"/>
      <c r="AS5947" s="343"/>
      <c r="AT5947" s="343"/>
      <c r="AU5947" s="343"/>
      <c r="AV5947" s="343"/>
      <c r="AW5947" s="343"/>
      <c r="AX5947" s="343"/>
      <c r="AY5947" s="343"/>
      <c r="AZ5947" s="343"/>
      <c r="BA5947" s="343"/>
      <c r="BB5947" s="343"/>
      <c r="BC5947" s="343"/>
      <c r="BD5947" s="343"/>
      <c r="BE5947" s="475"/>
      <c r="BF5947" s="475"/>
      <c r="BG5947" s="475"/>
      <c r="BH5947" s="475"/>
      <c r="BI5947" s="475"/>
      <c r="BJ5947" s="475"/>
      <c r="BK5947" s="475"/>
      <c r="BL5947" s="475"/>
      <c r="BM5947" s="475"/>
      <c r="BN5947" s="475"/>
      <c r="BO5947" s="475"/>
      <c r="BP5947" s="306"/>
      <c r="BQ5947" s="496"/>
      <c r="BR5947" s="496"/>
      <c r="BS5947" s="496"/>
      <c r="BT5947" s="496"/>
      <c r="BU5947" s="496"/>
      <c r="BV5947" s="496"/>
    </row>
    <row r="5948" spans="1:74" s="52" customFormat="1" ht="12.75">
      <c r="A5948" s="45">
        <v>2346.9885393806389</v>
      </c>
      <c r="B5948" s="46" t="s">
        <v>416</v>
      </c>
      <c r="C5948" s="47" t="s">
        <v>343</v>
      </c>
      <c r="D5948" s="48">
        <v>70</v>
      </c>
      <c r="E5948" s="49">
        <v>40.332599999999999</v>
      </c>
      <c r="F5948" s="49">
        <v>4.6598000000000001E-2</v>
      </c>
      <c r="G5948" s="49">
        <v>14.785399999999999</v>
      </c>
      <c r="H5948" s="49">
        <v>0.30152800000000002</v>
      </c>
      <c r="I5948" s="49">
        <v>0.228661</v>
      </c>
      <c r="J5948" s="49">
        <v>44.927100000000003</v>
      </c>
      <c r="K5948" s="49">
        <v>0.25528099999999998</v>
      </c>
      <c r="L5948" s="49">
        <v>100.921845</v>
      </c>
      <c r="M5948" s="47"/>
      <c r="N5948" s="50">
        <v>1.0021522742287909</v>
      </c>
      <c r="O5948" s="50">
        <v>9.1541956284453649E-4</v>
      </c>
      <c r="P5948" s="50">
        <v>0.30723208588960083</v>
      </c>
      <c r="Q5948" s="50">
        <v>6.0262762547436434E-3</v>
      </c>
      <c r="R5948" s="50">
        <v>4.8123292671033921E-3</v>
      </c>
      <c r="S5948" s="50">
        <v>1.664157508732758</v>
      </c>
      <c r="T5948" s="50">
        <v>6.7960041750886454E-3</v>
      </c>
      <c r="U5948" s="50">
        <v>2.9934002276224598</v>
      </c>
      <c r="V5948" s="51">
        <v>84.415455639631986</v>
      </c>
      <c r="X5948" s="49">
        <v>0.210202</v>
      </c>
      <c r="Y5948" s="49">
        <v>33.371299999999998</v>
      </c>
      <c r="Z5948" s="49">
        <v>0.47383700000000001</v>
      </c>
      <c r="AA5948" s="49">
        <v>7.2098100000000001</v>
      </c>
      <c r="AB5948" s="49">
        <v>6.16744</v>
      </c>
      <c r="AC5948" s="49">
        <v>0.17493400000000001</v>
      </c>
      <c r="AD5948" s="49">
        <v>4.8025700000000002</v>
      </c>
      <c r="AE5948" s="226"/>
      <c r="AF5948" s="226" t="s">
        <v>435</v>
      </c>
      <c r="AG5948" s="343">
        <v>30</v>
      </c>
      <c r="AH5948" s="343">
        <v>15</v>
      </c>
      <c r="AI5948" s="343"/>
      <c r="AJ5948" s="343"/>
      <c r="AK5948" s="343"/>
      <c r="AL5948" s="343"/>
      <c r="AM5948" s="343"/>
      <c r="AN5948" s="343"/>
      <c r="AO5948" s="343"/>
      <c r="AP5948" s="343"/>
      <c r="AQ5948" s="343"/>
      <c r="AR5948" s="343"/>
      <c r="AS5948" s="343"/>
      <c r="AT5948" s="343"/>
      <c r="AU5948" s="343"/>
      <c r="AV5948" s="343"/>
      <c r="AW5948" s="343"/>
      <c r="AX5948" s="343"/>
      <c r="AY5948" s="343"/>
      <c r="AZ5948" s="343"/>
      <c r="BA5948" s="343"/>
      <c r="BB5948" s="343"/>
      <c r="BC5948" s="343"/>
      <c r="BD5948" s="343"/>
      <c r="BE5948" s="475"/>
      <c r="BF5948" s="475"/>
      <c r="BG5948" s="475"/>
      <c r="BH5948" s="475"/>
      <c r="BI5948" s="475"/>
      <c r="BJ5948" s="475"/>
      <c r="BK5948" s="475"/>
      <c r="BL5948" s="475"/>
      <c r="BM5948" s="475"/>
      <c r="BN5948" s="475"/>
      <c r="BO5948" s="475"/>
      <c r="BP5948" s="306"/>
      <c r="BQ5948" s="496"/>
      <c r="BR5948" s="496"/>
      <c r="BS5948" s="496"/>
      <c r="BT5948" s="496"/>
      <c r="BU5948" s="496"/>
      <c r="BV5948" s="496"/>
    </row>
    <row r="5949" spans="1:74" s="52" customFormat="1" ht="12.75">
      <c r="A5949" s="45">
        <v>2346.9885393806389</v>
      </c>
      <c r="B5949" s="46" t="s">
        <v>416</v>
      </c>
      <c r="C5949" s="47" t="s">
        <v>343</v>
      </c>
      <c r="D5949" s="48">
        <v>75</v>
      </c>
      <c r="E5949" s="49">
        <v>40.154600000000002</v>
      </c>
      <c r="F5949" s="49">
        <v>7.4113999999999999E-2</v>
      </c>
      <c r="G5949" s="49">
        <v>14.6814</v>
      </c>
      <c r="H5949" s="49">
        <v>0.273588</v>
      </c>
      <c r="I5949" s="49">
        <v>0.21891099999999999</v>
      </c>
      <c r="J5949" s="49">
        <v>45.025500000000001</v>
      </c>
      <c r="K5949" s="49">
        <v>0.27673399999999998</v>
      </c>
      <c r="L5949" s="49">
        <v>100.75365400000001</v>
      </c>
      <c r="M5949" s="47"/>
      <c r="N5949" s="50">
        <v>0.99912069680654203</v>
      </c>
      <c r="O5949" s="50">
        <v>1.4580026712829445E-3</v>
      </c>
      <c r="P5949" s="50">
        <v>0.30549641403333744</v>
      </c>
      <c r="Q5949" s="50">
        <v>5.4754975434741487E-3</v>
      </c>
      <c r="R5949" s="50">
        <v>4.6135579018071748E-3</v>
      </c>
      <c r="S5949" s="50">
        <v>1.6701279391144574</v>
      </c>
      <c r="T5949" s="50">
        <v>7.3773913039468734E-3</v>
      </c>
      <c r="U5949" s="50">
        <v>2.9951007655335293</v>
      </c>
      <c r="V5949" s="51">
        <v>84.536715517472487</v>
      </c>
      <c r="X5949" s="49">
        <v>0.210678</v>
      </c>
      <c r="Y5949" s="49">
        <v>22.2607</v>
      </c>
      <c r="Z5949" s="49">
        <v>0.47566999999999998</v>
      </c>
      <c r="AA5949" s="49">
        <v>7.9048499999999997</v>
      </c>
      <c r="AB5949" s="49">
        <v>6.3358800000000004</v>
      </c>
      <c r="AC5949" s="49">
        <v>0.174624</v>
      </c>
      <c r="AD5949" s="49">
        <v>4.4923999999999999</v>
      </c>
      <c r="AE5949" s="226"/>
      <c r="AF5949" s="226" t="s">
        <v>435</v>
      </c>
      <c r="AG5949" s="343">
        <v>30</v>
      </c>
      <c r="AH5949" s="343">
        <v>15</v>
      </c>
      <c r="AI5949" s="343"/>
      <c r="AJ5949" s="343"/>
      <c r="AK5949" s="343"/>
      <c r="AL5949" s="343"/>
      <c r="AM5949" s="343"/>
      <c r="AN5949" s="343"/>
      <c r="AO5949" s="343"/>
      <c r="AP5949" s="343"/>
      <c r="AQ5949" s="343"/>
      <c r="AR5949" s="343"/>
      <c r="AS5949" s="343"/>
      <c r="AT5949" s="343"/>
      <c r="AU5949" s="343"/>
      <c r="AV5949" s="343"/>
      <c r="AW5949" s="343"/>
      <c r="AX5949" s="343"/>
      <c r="AY5949" s="343"/>
      <c r="AZ5949" s="343"/>
      <c r="BA5949" s="343"/>
      <c r="BB5949" s="343"/>
      <c r="BC5949" s="343"/>
      <c r="BD5949" s="343"/>
      <c r="BE5949" s="475"/>
      <c r="BF5949" s="475"/>
      <c r="BG5949" s="475"/>
      <c r="BH5949" s="475"/>
      <c r="BI5949" s="475"/>
      <c r="BJ5949" s="475"/>
      <c r="BK5949" s="475"/>
      <c r="BL5949" s="475"/>
      <c r="BM5949" s="475"/>
      <c r="BN5949" s="475"/>
      <c r="BO5949" s="475"/>
      <c r="BP5949" s="306"/>
      <c r="BQ5949" s="496"/>
      <c r="BR5949" s="496"/>
      <c r="BS5949" s="496"/>
      <c r="BT5949" s="496"/>
      <c r="BU5949" s="496"/>
      <c r="BV5949" s="496"/>
    </row>
    <row r="5950" spans="1:74" s="52" customFormat="1" ht="12.75">
      <c r="A5950" s="45">
        <v>2346.9885393806389</v>
      </c>
      <c r="B5950" s="46" t="s">
        <v>416</v>
      </c>
      <c r="C5950" s="47" t="s">
        <v>343</v>
      </c>
      <c r="D5950" s="48">
        <v>80</v>
      </c>
      <c r="E5950" s="49">
        <v>40.054699999999997</v>
      </c>
      <c r="F5950" s="49">
        <v>7.3805999999999997E-2</v>
      </c>
      <c r="G5950" s="49">
        <v>14.7217</v>
      </c>
      <c r="H5950" s="49">
        <v>0.31488899999999997</v>
      </c>
      <c r="I5950" s="49">
        <v>0.19692699999999999</v>
      </c>
      <c r="J5950" s="49">
        <v>44.952199999999998</v>
      </c>
      <c r="K5950" s="49">
        <v>0.238284</v>
      </c>
      <c r="L5950" s="49">
        <v>100.60617699999999</v>
      </c>
      <c r="M5950" s="47"/>
      <c r="N5950" s="50">
        <v>0.998408111336338</v>
      </c>
      <c r="O5950" s="50">
        <v>1.4545267118018406E-3</v>
      </c>
      <c r="P5950" s="50">
        <v>0.30687999241862002</v>
      </c>
      <c r="Q5950" s="50">
        <v>6.3132937857000998E-3</v>
      </c>
      <c r="R5950" s="50">
        <v>4.1576279313682279E-3</v>
      </c>
      <c r="S5950" s="50">
        <v>1.6703755109142804</v>
      </c>
      <c r="T5950" s="50">
        <v>6.3636626188150955E-3</v>
      </c>
      <c r="U5950" s="50">
        <v>2.9955294288913024</v>
      </c>
      <c r="V5950" s="51">
        <v>84.479497368886456</v>
      </c>
      <c r="X5950" s="49">
        <v>0.210953</v>
      </c>
      <c r="Y5950" s="49">
        <v>21.609500000000001</v>
      </c>
      <c r="Z5950" s="49">
        <v>0.47493200000000002</v>
      </c>
      <c r="AA5950" s="49">
        <v>6.8163799999999997</v>
      </c>
      <c r="AB5950" s="49">
        <v>6.9998399999999998</v>
      </c>
      <c r="AC5950" s="49">
        <v>0.174733</v>
      </c>
      <c r="AD5950" s="49">
        <v>5.00969</v>
      </c>
      <c r="AE5950" s="226"/>
      <c r="AF5950" s="226" t="s">
        <v>435</v>
      </c>
      <c r="AG5950" s="343">
        <v>30</v>
      </c>
      <c r="AH5950" s="343">
        <v>15</v>
      </c>
      <c r="AI5950" s="343"/>
      <c r="AJ5950" s="343"/>
      <c r="AK5950" s="343"/>
      <c r="AL5950" s="343"/>
      <c r="AM5950" s="343"/>
      <c r="AN5950" s="343"/>
      <c r="AO5950" s="343"/>
      <c r="AP5950" s="343"/>
      <c r="AQ5950" s="343"/>
      <c r="AR5950" s="343"/>
      <c r="AS5950" s="343"/>
      <c r="AT5950" s="343"/>
      <c r="AU5950" s="343"/>
      <c r="AV5950" s="343"/>
      <c r="AW5950" s="343"/>
      <c r="AX5950" s="343"/>
      <c r="AY5950" s="343"/>
      <c r="AZ5950" s="343"/>
      <c r="BA5950" s="343"/>
      <c r="BB5950" s="343"/>
      <c r="BC5950" s="343"/>
      <c r="BD5950" s="343"/>
      <c r="BE5950" s="475"/>
      <c r="BF5950" s="475"/>
      <c r="BG5950" s="475"/>
      <c r="BH5950" s="475"/>
      <c r="BI5950" s="475"/>
      <c r="BJ5950" s="475"/>
      <c r="BK5950" s="475"/>
      <c r="BL5950" s="475"/>
      <c r="BM5950" s="475"/>
      <c r="BN5950" s="475"/>
      <c r="BO5950" s="475"/>
      <c r="BP5950" s="306"/>
      <c r="BQ5950" s="496"/>
      <c r="BR5950" s="496"/>
      <c r="BS5950" s="496"/>
      <c r="BT5950" s="496"/>
      <c r="BU5950" s="496"/>
      <c r="BV5950" s="496"/>
    </row>
    <row r="5951" spans="1:74" s="52" customFormat="1" ht="12.75">
      <c r="A5951" s="45">
        <v>2346.9885393806389</v>
      </c>
      <c r="B5951" s="46" t="s">
        <v>416</v>
      </c>
      <c r="C5951" s="47" t="s">
        <v>343</v>
      </c>
      <c r="D5951" s="48">
        <v>85</v>
      </c>
      <c r="E5951" s="49">
        <v>39.877000000000002</v>
      </c>
      <c r="F5951" s="49">
        <v>5.7278999999999997E-2</v>
      </c>
      <c r="G5951" s="49">
        <v>14.7553</v>
      </c>
      <c r="H5951" s="49">
        <v>0.28126899999999999</v>
      </c>
      <c r="I5951" s="49">
        <v>0.206791</v>
      </c>
      <c r="J5951" s="49">
        <v>45.304000000000002</v>
      </c>
      <c r="K5951" s="49">
        <v>0.25902399999999998</v>
      </c>
      <c r="L5951" s="49">
        <v>100.774208</v>
      </c>
      <c r="M5951" s="47"/>
      <c r="N5951" s="50">
        <v>0.99341959199697849</v>
      </c>
      <c r="O5951" s="50">
        <v>1.1281869837587754E-3</v>
      </c>
      <c r="P5951" s="50">
        <v>0.3074073735314739</v>
      </c>
      <c r="Q5951" s="50">
        <v>5.6360651411741826E-3</v>
      </c>
      <c r="R5951" s="50">
        <v>4.3634259999412667E-3</v>
      </c>
      <c r="S5951" s="50">
        <v>1.6825010218608207</v>
      </c>
      <c r="T5951" s="50">
        <v>6.9136580526502388E-3</v>
      </c>
      <c r="U5951" s="50">
        <v>3.0023542270563657</v>
      </c>
      <c r="V5951" s="51">
        <v>84.551682165707376</v>
      </c>
      <c r="X5951" s="49">
        <v>0.21155199999999999</v>
      </c>
      <c r="Y5951" s="49">
        <v>29.208100000000002</v>
      </c>
      <c r="Z5951" s="49">
        <v>0.47444599999999998</v>
      </c>
      <c r="AA5951" s="49">
        <v>7.7711800000000002</v>
      </c>
      <c r="AB5951" s="49">
        <v>6.9109499999999997</v>
      </c>
      <c r="AC5951" s="49">
        <v>0.17408399999999999</v>
      </c>
      <c r="AD5951" s="49">
        <v>4.7764699999999998</v>
      </c>
      <c r="AE5951" s="226"/>
      <c r="AF5951" s="226" t="s">
        <v>435</v>
      </c>
      <c r="AG5951" s="343">
        <v>30</v>
      </c>
      <c r="AH5951" s="343">
        <v>15</v>
      </c>
      <c r="AI5951" s="343"/>
      <c r="AJ5951" s="343"/>
      <c r="AK5951" s="343"/>
      <c r="AL5951" s="343"/>
      <c r="AM5951" s="343"/>
      <c r="AN5951" s="343"/>
      <c r="AO5951" s="343"/>
      <c r="AP5951" s="343"/>
      <c r="AQ5951" s="343"/>
      <c r="AR5951" s="343"/>
      <c r="AS5951" s="343"/>
      <c r="AT5951" s="343"/>
      <c r="AU5951" s="343"/>
      <c r="AV5951" s="343"/>
      <c r="AW5951" s="343"/>
      <c r="AX5951" s="343"/>
      <c r="AY5951" s="343"/>
      <c r="AZ5951" s="343"/>
      <c r="BA5951" s="343"/>
      <c r="BB5951" s="343"/>
      <c r="BC5951" s="343"/>
      <c r="BD5951" s="343"/>
      <c r="BE5951" s="475"/>
      <c r="BF5951" s="475"/>
      <c r="BG5951" s="475"/>
      <c r="BH5951" s="475"/>
      <c r="BI5951" s="475"/>
      <c r="BJ5951" s="475"/>
      <c r="BK5951" s="475"/>
      <c r="BL5951" s="475"/>
      <c r="BM5951" s="475"/>
      <c r="BN5951" s="475"/>
      <c r="BO5951" s="475"/>
      <c r="BP5951" s="306"/>
      <c r="BQ5951" s="496"/>
      <c r="BR5951" s="496"/>
      <c r="BS5951" s="496"/>
      <c r="BT5951" s="496"/>
      <c r="BU5951" s="496"/>
      <c r="BV5951" s="496"/>
    </row>
    <row r="5952" spans="1:74" s="52" customFormat="1" ht="12.75">
      <c r="A5952" s="45">
        <v>2346.9885393806389</v>
      </c>
      <c r="B5952" s="46" t="s">
        <v>416</v>
      </c>
      <c r="C5952" s="47" t="s">
        <v>343</v>
      </c>
      <c r="D5952" s="48">
        <v>90</v>
      </c>
      <c r="E5952" s="49">
        <v>40.048299999999998</v>
      </c>
      <c r="F5952" s="49">
        <v>3.764E-2</v>
      </c>
      <c r="G5952" s="49">
        <v>14.929600000000001</v>
      </c>
      <c r="H5952" s="49">
        <v>0.29517100000000002</v>
      </c>
      <c r="I5952" s="49">
        <v>0.20641599999999999</v>
      </c>
      <c r="J5952" s="49">
        <v>44.728999999999999</v>
      </c>
      <c r="K5952" s="49">
        <v>0.25317600000000001</v>
      </c>
      <c r="L5952" s="49">
        <v>100.561136</v>
      </c>
      <c r="M5952" s="47"/>
      <c r="N5952" s="50">
        <v>0.99962189902412546</v>
      </c>
      <c r="O5952" s="50">
        <v>7.428082285493051E-4</v>
      </c>
      <c r="P5952" s="50">
        <v>0.31164189917683771</v>
      </c>
      <c r="Q5952" s="50">
        <v>5.9261038142114355E-3</v>
      </c>
      <c r="R5952" s="50">
        <v>4.3639601220190139E-3</v>
      </c>
      <c r="S5952" s="50">
        <v>1.664368204538959</v>
      </c>
      <c r="T5952" s="50">
        <v>6.7706732858942662E-3</v>
      </c>
      <c r="U5952" s="50">
        <v>2.9952545269666557</v>
      </c>
      <c r="V5952" s="51">
        <v>84.228729469003767</v>
      </c>
      <c r="X5952" s="49">
        <v>0.21094199999999999</v>
      </c>
      <c r="Y5952" s="49">
        <v>44.1982</v>
      </c>
      <c r="Z5952" s="49">
        <v>0.471858</v>
      </c>
      <c r="AA5952" s="49">
        <v>7.3675899999999999</v>
      </c>
      <c r="AB5952" s="49">
        <v>6.90524</v>
      </c>
      <c r="AC5952" s="49">
        <v>0.17527599999999999</v>
      </c>
      <c r="AD5952" s="49">
        <v>4.7871899999999998</v>
      </c>
      <c r="AE5952" s="226"/>
      <c r="AF5952" s="226" t="s">
        <v>435</v>
      </c>
      <c r="AG5952" s="343">
        <v>30</v>
      </c>
      <c r="AH5952" s="343">
        <v>15</v>
      </c>
      <c r="AI5952" s="343"/>
      <c r="AJ5952" s="343"/>
      <c r="AK5952" s="343"/>
      <c r="AL5952" s="343"/>
      <c r="AM5952" s="343"/>
      <c r="AN5952" s="343"/>
      <c r="AO5952" s="343"/>
      <c r="AP5952" s="343"/>
      <c r="AQ5952" s="343"/>
      <c r="AR5952" s="343"/>
      <c r="AS5952" s="343"/>
      <c r="AT5952" s="343"/>
      <c r="AU5952" s="343"/>
      <c r="AV5952" s="343"/>
      <c r="AW5952" s="343"/>
      <c r="AX5952" s="343"/>
      <c r="AY5952" s="343"/>
      <c r="AZ5952" s="343"/>
      <c r="BA5952" s="343"/>
      <c r="BB5952" s="343"/>
      <c r="BC5952" s="343"/>
      <c r="BD5952" s="343"/>
      <c r="BE5952" s="475"/>
      <c r="BF5952" s="475"/>
      <c r="BG5952" s="475"/>
      <c r="BH5952" s="475"/>
      <c r="BI5952" s="475"/>
      <c r="BJ5952" s="475"/>
      <c r="BK5952" s="475"/>
      <c r="BL5952" s="475"/>
      <c r="BM5952" s="475"/>
      <c r="BN5952" s="475"/>
      <c r="BO5952" s="475"/>
      <c r="BP5952" s="306"/>
      <c r="BQ5952" s="496"/>
      <c r="BR5952" s="496"/>
      <c r="BS5952" s="496"/>
      <c r="BT5952" s="496"/>
      <c r="BU5952" s="496"/>
      <c r="BV5952" s="496"/>
    </row>
    <row r="5953" spans="1:74" s="52" customFormat="1" ht="12.75">
      <c r="A5953" s="45">
        <v>2346.9885393806389</v>
      </c>
      <c r="B5953" s="46" t="s">
        <v>416</v>
      </c>
      <c r="C5953" s="47" t="s">
        <v>343</v>
      </c>
      <c r="D5953" s="48">
        <v>95</v>
      </c>
      <c r="E5953" s="49">
        <v>40.202399999999997</v>
      </c>
      <c r="F5953" s="49">
        <v>2.3553999999999999E-2</v>
      </c>
      <c r="G5953" s="49">
        <v>14.9742</v>
      </c>
      <c r="H5953" s="49">
        <v>0.340474</v>
      </c>
      <c r="I5953" s="49">
        <v>0.211002</v>
      </c>
      <c r="J5953" s="49">
        <v>44.684699999999999</v>
      </c>
      <c r="K5953" s="49">
        <v>0.26642100000000002</v>
      </c>
      <c r="L5953" s="49">
        <v>100.74702499999999</v>
      </c>
      <c r="M5953" s="47"/>
      <c r="N5953" s="50">
        <v>1.0019772277702732</v>
      </c>
      <c r="O5953" s="50">
        <v>4.6413674984745109E-4</v>
      </c>
      <c r="P5953" s="50">
        <v>0.3121084266419647</v>
      </c>
      <c r="Q5953" s="50">
        <v>6.8254881397793862E-3</v>
      </c>
      <c r="R5953" s="50">
        <v>4.4542868544611156E-3</v>
      </c>
      <c r="S5953" s="50">
        <v>1.6602491366727177</v>
      </c>
      <c r="T5953" s="50">
        <v>7.1142966857406266E-3</v>
      </c>
      <c r="U5953" s="50">
        <v>2.9944934992532</v>
      </c>
      <c r="V5953" s="51">
        <v>84.175869910857088</v>
      </c>
      <c r="X5953" s="49">
        <v>0.21048700000000001</v>
      </c>
      <c r="Y5953" s="49">
        <v>67.460700000000003</v>
      </c>
      <c r="Z5953" s="49">
        <v>0.47051599999999999</v>
      </c>
      <c r="AA5953" s="49">
        <v>6.4744999999999999</v>
      </c>
      <c r="AB5953" s="49">
        <v>6.70939</v>
      </c>
      <c r="AC5953" s="49">
        <v>0.175481</v>
      </c>
      <c r="AD5953" s="49">
        <v>4.59321</v>
      </c>
      <c r="AE5953" s="226"/>
      <c r="AF5953" s="226" t="s">
        <v>435</v>
      </c>
      <c r="AG5953" s="343">
        <v>30</v>
      </c>
      <c r="AH5953" s="343">
        <v>15</v>
      </c>
      <c r="AI5953" s="343"/>
      <c r="AJ5953" s="343"/>
      <c r="AK5953" s="343"/>
      <c r="AL5953" s="343"/>
      <c r="AM5953" s="343"/>
      <c r="AN5953" s="343"/>
      <c r="AO5953" s="343"/>
      <c r="AP5953" s="343"/>
      <c r="AQ5953" s="343"/>
      <c r="AR5953" s="343"/>
      <c r="AS5953" s="343"/>
      <c r="AT5953" s="343"/>
      <c r="AU5953" s="343"/>
      <c r="AV5953" s="343"/>
      <c r="AW5953" s="343"/>
      <c r="AX5953" s="343"/>
      <c r="AY5953" s="343"/>
      <c r="AZ5953" s="343"/>
      <c r="BA5953" s="343"/>
      <c r="BB5953" s="343"/>
      <c r="BC5953" s="343"/>
      <c r="BD5953" s="343"/>
      <c r="BE5953" s="475"/>
      <c r="BF5953" s="475"/>
      <c r="BG5953" s="475"/>
      <c r="BH5953" s="475"/>
      <c r="BI5953" s="475"/>
      <c r="BJ5953" s="475"/>
      <c r="BK5953" s="475"/>
      <c r="BL5953" s="475"/>
      <c r="BM5953" s="475"/>
      <c r="BN5953" s="475"/>
      <c r="BO5953" s="475"/>
      <c r="BP5953" s="306"/>
      <c r="BQ5953" s="496"/>
      <c r="BR5953" s="496"/>
      <c r="BS5953" s="496"/>
      <c r="BT5953" s="496"/>
      <c r="BU5953" s="496"/>
      <c r="BV5953" s="496"/>
    </row>
    <row r="5954" spans="1:74" s="52" customFormat="1" ht="12.75">
      <c r="A5954" s="45">
        <v>2346.9885393806389</v>
      </c>
      <c r="B5954" s="46" t="s">
        <v>416</v>
      </c>
      <c r="C5954" s="47" t="s">
        <v>343</v>
      </c>
      <c r="D5954" s="48">
        <v>100</v>
      </c>
      <c r="E5954" s="49">
        <v>40.209699999999998</v>
      </c>
      <c r="F5954" s="49">
        <v>4.4183E-2</v>
      </c>
      <c r="G5954" s="49">
        <v>15.064</v>
      </c>
      <c r="H5954" s="49">
        <v>0.312523</v>
      </c>
      <c r="I5954" s="49">
        <v>0.19703100000000001</v>
      </c>
      <c r="J5954" s="49">
        <v>44.7273</v>
      </c>
      <c r="K5954" s="49">
        <v>0.24710099999999999</v>
      </c>
      <c r="L5954" s="49">
        <v>100.834131</v>
      </c>
      <c r="M5954" s="47"/>
      <c r="N5954" s="50">
        <v>1.0015054547714037</v>
      </c>
      <c r="O5954" s="50">
        <v>8.7006781158954587E-4</v>
      </c>
      <c r="P5954" s="50">
        <v>0.31377532434865318</v>
      </c>
      <c r="Q5954" s="50">
        <v>6.2610671716225325E-3</v>
      </c>
      <c r="R5954" s="50">
        <v>4.156643582890758E-3</v>
      </c>
      <c r="S5954" s="50">
        <v>1.6607479083617727</v>
      </c>
      <c r="T5954" s="50">
        <v>6.5940864505874396E-3</v>
      </c>
      <c r="U5954" s="50">
        <v>2.9948585048674858</v>
      </c>
      <c r="V5954" s="51">
        <v>84.108805652393656</v>
      </c>
      <c r="X5954" s="49">
        <v>0.210452</v>
      </c>
      <c r="Y5954" s="49">
        <v>36.347499999999997</v>
      </c>
      <c r="Z5954" s="49">
        <v>0.46882499999999999</v>
      </c>
      <c r="AA5954" s="49">
        <v>7.0658500000000002</v>
      </c>
      <c r="AB5954" s="49">
        <v>7.1891100000000003</v>
      </c>
      <c r="AC5954" s="49">
        <v>0.175423</v>
      </c>
      <c r="AD5954" s="49">
        <v>4.8476900000000001</v>
      </c>
      <c r="AE5954" s="226"/>
      <c r="AF5954" s="226" t="s">
        <v>435</v>
      </c>
      <c r="AG5954" s="343">
        <v>30</v>
      </c>
      <c r="AH5954" s="343">
        <v>15</v>
      </c>
      <c r="AI5954" s="343"/>
      <c r="AJ5954" s="343"/>
      <c r="AK5954" s="343"/>
      <c r="AL5954" s="343"/>
      <c r="AM5954" s="343"/>
      <c r="AN5954" s="343"/>
      <c r="AO5954" s="343"/>
      <c r="AP5954" s="343"/>
      <c r="AQ5954" s="343"/>
      <c r="AR5954" s="343"/>
      <c r="AS5954" s="343"/>
      <c r="AT5954" s="343"/>
      <c r="AU5954" s="343"/>
      <c r="AV5954" s="343"/>
      <c r="AW5954" s="343"/>
      <c r="AX5954" s="343"/>
      <c r="AY5954" s="343"/>
      <c r="AZ5954" s="343"/>
      <c r="BA5954" s="343"/>
      <c r="BB5954" s="343"/>
      <c r="BC5954" s="343"/>
      <c r="BD5954" s="343"/>
      <c r="BE5954" s="475"/>
      <c r="BF5954" s="475"/>
      <c r="BG5954" s="475"/>
      <c r="BH5954" s="475"/>
      <c r="BI5954" s="475"/>
      <c r="BJ5954" s="475"/>
      <c r="BK5954" s="475"/>
      <c r="BL5954" s="475"/>
      <c r="BM5954" s="475"/>
      <c r="BN5954" s="475"/>
      <c r="BO5954" s="475"/>
      <c r="BP5954" s="306"/>
      <c r="BQ5954" s="496"/>
      <c r="BR5954" s="496"/>
      <c r="BS5954" s="496"/>
      <c r="BT5954" s="496"/>
      <c r="BU5954" s="496"/>
      <c r="BV5954" s="496"/>
    </row>
    <row r="5955" spans="1:74" s="52" customFormat="1" ht="12.75">
      <c r="A5955" s="38"/>
      <c r="B5955" s="46"/>
      <c r="C5955" s="47"/>
      <c r="D5955" s="48"/>
      <c r="E5955" s="49"/>
      <c r="F5955" s="49"/>
      <c r="G5955" s="49"/>
      <c r="H5955" s="49"/>
      <c r="I5955" s="49"/>
      <c r="J5955" s="49"/>
      <c r="K5955" s="49"/>
      <c r="L5955" s="49"/>
      <c r="M5955" s="47"/>
      <c r="N5955" s="50"/>
      <c r="O5955" s="50"/>
      <c r="P5955" s="50"/>
      <c r="Q5955" s="50"/>
      <c r="R5955" s="50"/>
      <c r="S5955" s="50"/>
      <c r="T5955" s="50"/>
      <c r="U5955" s="50"/>
      <c r="V5955" s="51"/>
      <c r="AE5955" s="312"/>
      <c r="AF5955" s="312"/>
      <c r="AG5955" s="312"/>
      <c r="AH5955" s="312"/>
      <c r="AI5955" s="312"/>
      <c r="AJ5955" s="312"/>
      <c r="AK5955" s="312"/>
      <c r="AL5955" s="312"/>
      <c r="AM5955" s="312"/>
      <c r="AN5955" s="312"/>
      <c r="AO5955" s="312"/>
      <c r="AP5955" s="312"/>
      <c r="AQ5955" s="312"/>
      <c r="AR5955" s="312"/>
      <c r="AS5955" s="312"/>
      <c r="AT5955" s="312"/>
      <c r="AU5955" s="312"/>
      <c r="AV5955" s="312"/>
      <c r="AW5955" s="312"/>
      <c r="AX5955" s="312"/>
      <c r="AY5955" s="312"/>
      <c r="AZ5955" s="312"/>
      <c r="BA5955" s="312"/>
      <c r="BB5955" s="312"/>
      <c r="BC5955" s="312"/>
      <c r="BD5955" s="312"/>
      <c r="BE5955" s="306"/>
      <c r="BF5955" s="306"/>
      <c r="BG5955" s="306"/>
      <c r="BH5955" s="306"/>
      <c r="BI5955" s="306"/>
      <c r="BJ5955" s="306"/>
      <c r="BK5955" s="306"/>
      <c r="BL5955" s="306"/>
      <c r="BM5955" s="306"/>
      <c r="BN5955" s="306"/>
      <c r="BO5955" s="306"/>
      <c r="BP5955" s="306"/>
      <c r="BQ5955" s="496"/>
      <c r="BR5955" s="496"/>
      <c r="BS5955" s="496"/>
      <c r="BT5955" s="496"/>
      <c r="BU5955" s="496"/>
      <c r="BV5955" s="496"/>
    </row>
    <row r="5956" spans="1:74" s="52" customFormat="1" ht="12.75">
      <c r="A5956" s="45">
        <v>2346.9885393806389</v>
      </c>
      <c r="B5956" s="46" t="s">
        <v>416</v>
      </c>
      <c r="C5956" s="47" t="s">
        <v>336</v>
      </c>
      <c r="D5956" s="48">
        <v>0</v>
      </c>
      <c r="E5956" s="49">
        <v>39.228000000000002</v>
      </c>
      <c r="F5956" s="49">
        <v>4.5959E-2</v>
      </c>
      <c r="G5956" s="49">
        <v>18.842199999999998</v>
      </c>
      <c r="H5956" s="49">
        <v>0.20942</v>
      </c>
      <c r="I5956" s="49">
        <v>0.26136599999999999</v>
      </c>
      <c r="J5956" s="49">
        <v>41.557899999999997</v>
      </c>
      <c r="K5956" s="49">
        <v>0.26858799999999999</v>
      </c>
      <c r="L5956" s="49">
        <v>100.44385</v>
      </c>
      <c r="M5956" s="47"/>
      <c r="N5956" s="50">
        <v>0.99905366833537046</v>
      </c>
      <c r="O5956" s="50">
        <v>9.2541948132138425E-4</v>
      </c>
      <c r="P5956" s="50">
        <v>0.40131025288934885</v>
      </c>
      <c r="Q5956" s="50">
        <v>4.2899743923170176E-3</v>
      </c>
      <c r="R5956" s="50">
        <v>5.638031302710283E-3</v>
      </c>
      <c r="S5956" s="50">
        <v>1.5778103167473283</v>
      </c>
      <c r="T5956" s="50">
        <v>7.3288680884610827E-3</v>
      </c>
      <c r="U5956" s="50">
        <v>2.9972695183919003</v>
      </c>
      <c r="V5956" s="51">
        <v>79.722799154019171</v>
      </c>
      <c r="X5956" s="49">
        <v>0.212842</v>
      </c>
      <c r="Y5956" s="49">
        <v>34.711799999999997</v>
      </c>
      <c r="Z5956" s="49">
        <v>0.41731200000000002</v>
      </c>
      <c r="AA5956" s="49">
        <v>9.9528400000000001</v>
      </c>
      <c r="AB5956" s="49">
        <v>5.5266099999999998</v>
      </c>
      <c r="AC5956" s="49">
        <v>0.18424599999999999</v>
      </c>
      <c r="AD5956" s="49">
        <v>4.6262999999999996</v>
      </c>
      <c r="AE5956" s="226"/>
      <c r="AF5956" s="226" t="s">
        <v>435</v>
      </c>
      <c r="AG5956" s="343">
        <v>30</v>
      </c>
      <c r="AH5956" s="343">
        <v>15</v>
      </c>
      <c r="AI5956" s="343"/>
      <c r="AJ5956" s="343"/>
      <c r="AK5956" s="343"/>
      <c r="AL5956" s="343"/>
      <c r="AM5956" s="343"/>
      <c r="AN5956" s="343"/>
      <c r="AO5956" s="343"/>
      <c r="AP5956" s="343"/>
      <c r="AQ5956" s="343"/>
      <c r="AR5956" s="343"/>
      <c r="AS5956" s="343"/>
      <c r="AT5956" s="343"/>
      <c r="AU5956" s="343"/>
      <c r="AV5956" s="343"/>
      <c r="AW5956" s="343"/>
      <c r="AX5956" s="343"/>
      <c r="AY5956" s="343"/>
      <c r="AZ5956" s="343"/>
      <c r="BA5956" s="343"/>
      <c r="BB5956" s="343"/>
      <c r="BC5956" s="343"/>
      <c r="BD5956" s="343"/>
      <c r="BE5956" s="475"/>
      <c r="BF5956" s="475"/>
      <c r="BG5956" s="475"/>
      <c r="BH5956" s="475"/>
      <c r="BI5956" s="475"/>
      <c r="BJ5956" s="475"/>
      <c r="BK5956" s="475"/>
      <c r="BL5956" s="475"/>
      <c r="BM5956" s="475"/>
      <c r="BN5956" s="475"/>
      <c r="BO5956" s="475"/>
      <c r="BP5956" s="306"/>
      <c r="BQ5956" s="496"/>
      <c r="BR5956" s="496"/>
      <c r="BS5956" s="496"/>
      <c r="BT5956" s="496"/>
      <c r="BU5956" s="496"/>
      <c r="BV5956" s="496"/>
    </row>
    <row r="5957" spans="1:74" s="52" customFormat="1" ht="12.75">
      <c r="A5957" s="45">
        <v>2346.9885393806389</v>
      </c>
      <c r="B5957" s="46" t="s">
        <v>416</v>
      </c>
      <c r="C5957" s="47" t="s">
        <v>336</v>
      </c>
      <c r="D5957" s="48">
        <v>5.0793103448275865</v>
      </c>
      <c r="E5957" s="49">
        <v>39.325400000000002</v>
      </c>
      <c r="F5957" s="49">
        <v>2.3612000000000001E-2</v>
      </c>
      <c r="G5957" s="49">
        <v>17.8658</v>
      </c>
      <c r="H5957" s="49">
        <v>0.21840399999999999</v>
      </c>
      <c r="I5957" s="49">
        <v>0.23960799999999999</v>
      </c>
      <c r="J5957" s="49">
        <v>42.406500000000001</v>
      </c>
      <c r="K5957" s="49">
        <v>0.22667200000000001</v>
      </c>
      <c r="L5957" s="49">
        <v>100.33892299999999</v>
      </c>
      <c r="M5957" s="47"/>
      <c r="N5957" s="50">
        <v>0.99808317711478045</v>
      </c>
      <c r="O5957" s="50">
        <v>4.7380733133709754E-4</v>
      </c>
      <c r="P5957" s="50">
        <v>0.37920324814170986</v>
      </c>
      <c r="Q5957" s="50">
        <v>4.458595437012239E-3</v>
      </c>
      <c r="R5957" s="50">
        <v>5.1508706051662558E-3</v>
      </c>
      <c r="S5957" s="50">
        <v>1.6044809385343979</v>
      </c>
      <c r="T5957" s="50">
        <v>6.1638081223773311E-3</v>
      </c>
      <c r="U5957" s="50">
        <v>2.9989993662653691</v>
      </c>
      <c r="V5957" s="51">
        <v>80.883890153043524</v>
      </c>
      <c r="X5957" s="49">
        <v>0.212726</v>
      </c>
      <c r="Y5957" s="49">
        <v>67.072500000000005</v>
      </c>
      <c r="Z5957" s="49">
        <v>0.42939100000000002</v>
      </c>
      <c r="AA5957" s="49">
        <v>9.4135100000000005</v>
      </c>
      <c r="AB5957" s="49">
        <v>6.1164699999999996</v>
      </c>
      <c r="AC5957" s="49">
        <v>0.181811</v>
      </c>
      <c r="AD5957" s="49">
        <v>5.4138400000000004</v>
      </c>
      <c r="AE5957" s="226"/>
      <c r="AF5957" s="226" t="s">
        <v>435</v>
      </c>
      <c r="AG5957" s="343">
        <v>30</v>
      </c>
      <c r="AH5957" s="343">
        <v>15</v>
      </c>
      <c r="AI5957" s="343"/>
      <c r="AJ5957" s="343"/>
      <c r="AK5957" s="343"/>
      <c r="AL5957" s="343"/>
      <c r="AM5957" s="343"/>
      <c r="AN5957" s="343"/>
      <c r="AO5957" s="343"/>
      <c r="AP5957" s="343"/>
      <c r="AQ5957" s="343"/>
      <c r="AR5957" s="343"/>
      <c r="AS5957" s="343"/>
      <c r="AT5957" s="343"/>
      <c r="AU5957" s="343"/>
      <c r="AV5957" s="343"/>
      <c r="AW5957" s="343"/>
      <c r="AX5957" s="343"/>
      <c r="AY5957" s="343"/>
      <c r="AZ5957" s="343"/>
      <c r="BA5957" s="343"/>
      <c r="BB5957" s="343"/>
      <c r="BC5957" s="343"/>
      <c r="BD5957" s="343"/>
      <c r="BE5957" s="475"/>
      <c r="BF5957" s="475"/>
      <c r="BG5957" s="475"/>
      <c r="BH5957" s="475"/>
      <c r="BI5957" s="475"/>
      <c r="BJ5957" s="475"/>
      <c r="BK5957" s="475"/>
      <c r="BL5957" s="475"/>
      <c r="BM5957" s="475"/>
      <c r="BN5957" s="475"/>
      <c r="BO5957" s="475"/>
      <c r="BP5957" s="306"/>
      <c r="BQ5957" s="496"/>
      <c r="BR5957" s="496"/>
      <c r="BS5957" s="496"/>
      <c r="BT5957" s="496"/>
      <c r="BU5957" s="496"/>
      <c r="BV5957" s="496"/>
    </row>
    <row r="5958" spans="1:74" s="52" customFormat="1" ht="12.75">
      <c r="A5958" s="45">
        <v>2346.9885393806389</v>
      </c>
      <c r="B5958" s="46" t="s">
        <v>416</v>
      </c>
      <c r="C5958" s="47" t="s">
        <v>336</v>
      </c>
      <c r="D5958" s="48">
        <v>10.179310344827586</v>
      </c>
      <c r="E5958" s="49">
        <v>39.407699999999998</v>
      </c>
      <c r="F5958" s="49">
        <v>3.9926000000000003E-2</v>
      </c>
      <c r="G5958" s="49">
        <v>16.9145</v>
      </c>
      <c r="H5958" s="49">
        <v>0.256994</v>
      </c>
      <c r="I5958" s="49">
        <v>0.229768</v>
      </c>
      <c r="J5958" s="49">
        <v>43.0533</v>
      </c>
      <c r="K5958" s="49">
        <v>0.25219999999999998</v>
      </c>
      <c r="L5958" s="49">
        <v>100.19248499999999</v>
      </c>
      <c r="M5958" s="47"/>
      <c r="N5958" s="50">
        <v>0.99738557663241356</v>
      </c>
      <c r="O5958" s="50">
        <v>7.9893824763917849E-4</v>
      </c>
      <c r="P5958" s="50">
        <v>0.35801164537081165</v>
      </c>
      <c r="Q5958" s="50">
        <v>5.2317727514296251E-3</v>
      </c>
      <c r="R5958" s="50">
        <v>4.9255788796037812E-3</v>
      </c>
      <c r="S5958" s="50">
        <v>1.6244149811541715</v>
      </c>
      <c r="T5958" s="50">
        <v>6.8388759297506267E-3</v>
      </c>
      <c r="U5958" s="50">
        <v>2.9987437616013164</v>
      </c>
      <c r="V5958" s="51">
        <v>81.940736641619168</v>
      </c>
      <c r="X5958" s="49">
        <v>0.212537</v>
      </c>
      <c r="Y5958" s="49">
        <v>39.703400000000002</v>
      </c>
      <c r="Z5958" s="49">
        <v>0.44178299999999998</v>
      </c>
      <c r="AA5958" s="49">
        <v>8.2954299999999996</v>
      </c>
      <c r="AB5958" s="49">
        <v>6.2714400000000001</v>
      </c>
      <c r="AC5958" s="49">
        <v>0.17993600000000001</v>
      </c>
      <c r="AD5958" s="49">
        <v>4.9712899999999998</v>
      </c>
      <c r="AE5958" s="226"/>
      <c r="AF5958" s="226" t="s">
        <v>435</v>
      </c>
      <c r="AG5958" s="343">
        <v>30</v>
      </c>
      <c r="AH5958" s="343">
        <v>15</v>
      </c>
      <c r="AI5958" s="343"/>
      <c r="AJ5958" s="343"/>
      <c r="AK5958" s="343"/>
      <c r="AL5958" s="343"/>
      <c r="AM5958" s="343"/>
      <c r="AN5958" s="343"/>
      <c r="AO5958" s="343"/>
      <c r="AP5958" s="343"/>
      <c r="AQ5958" s="343"/>
      <c r="AR5958" s="343"/>
      <c r="AS5958" s="343"/>
      <c r="AT5958" s="343"/>
      <c r="AU5958" s="343"/>
      <c r="AV5958" s="343"/>
      <c r="AW5958" s="343"/>
      <c r="AX5958" s="343"/>
      <c r="AY5958" s="343"/>
      <c r="AZ5958" s="343"/>
      <c r="BA5958" s="343"/>
      <c r="BB5958" s="343"/>
      <c r="BC5958" s="343"/>
      <c r="BD5958" s="343"/>
      <c r="BE5958" s="475"/>
      <c r="BF5958" s="475"/>
      <c r="BG5958" s="475"/>
      <c r="BH5958" s="475"/>
      <c r="BI5958" s="475"/>
      <c r="BJ5958" s="475"/>
      <c r="BK5958" s="475"/>
      <c r="BL5958" s="475"/>
      <c r="BM5958" s="475"/>
      <c r="BN5958" s="475"/>
      <c r="BO5958" s="475"/>
      <c r="BP5958" s="306"/>
      <c r="BQ5958" s="496"/>
      <c r="BR5958" s="496"/>
      <c r="BS5958" s="496"/>
      <c r="BT5958" s="496"/>
      <c r="BU5958" s="496"/>
      <c r="BV5958" s="496"/>
    </row>
    <row r="5959" spans="1:74" s="52" customFormat="1" ht="12.75">
      <c r="A5959" s="45">
        <v>2346.9885393806389</v>
      </c>
      <c r="B5959" s="46" t="s">
        <v>416</v>
      </c>
      <c r="C5959" s="47" t="s">
        <v>336</v>
      </c>
      <c r="D5959" s="48">
        <v>15.279310344827586</v>
      </c>
      <c r="E5959" s="49">
        <v>39.8093</v>
      </c>
      <c r="F5959" s="49">
        <v>3.7275999999999997E-2</v>
      </c>
      <c r="G5959" s="49">
        <v>15.9124</v>
      </c>
      <c r="H5959" s="49">
        <v>0.29392800000000002</v>
      </c>
      <c r="I5959" s="49">
        <v>0.238786</v>
      </c>
      <c r="J5959" s="49">
        <v>44.011099999999999</v>
      </c>
      <c r="K5959" s="49">
        <v>0.23558299999999999</v>
      </c>
      <c r="L5959" s="49">
        <v>100.574583</v>
      </c>
      <c r="M5959" s="47"/>
      <c r="N5959" s="50">
        <v>0.99870557977352226</v>
      </c>
      <c r="O5959" s="50">
        <v>7.3936289781276405E-4</v>
      </c>
      <c r="P5959" s="50">
        <v>0.33384480045160259</v>
      </c>
      <c r="Q5959" s="50">
        <v>5.9311346983219994E-3</v>
      </c>
      <c r="R5959" s="50">
        <v>5.0739657925226757E-3</v>
      </c>
      <c r="S5959" s="50">
        <v>1.6459767792619686</v>
      </c>
      <c r="T5959" s="50">
        <v>6.3321986466681104E-3</v>
      </c>
      <c r="U5959" s="50">
        <v>2.99767444582523</v>
      </c>
      <c r="V5959" s="51">
        <v>83.137632003187818</v>
      </c>
      <c r="X5959" s="49">
        <v>0.211507</v>
      </c>
      <c r="Y5959" s="49">
        <v>42.389800000000001</v>
      </c>
      <c r="Z5959" s="49">
        <v>0.45579199999999997</v>
      </c>
      <c r="AA5959" s="49">
        <v>7.35792</v>
      </c>
      <c r="AB5959" s="49">
        <v>5.9324599999999998</v>
      </c>
      <c r="AC5959" s="49">
        <v>0.17736099999999999</v>
      </c>
      <c r="AD5959" s="49">
        <v>5.0925700000000003</v>
      </c>
      <c r="AE5959" s="226"/>
      <c r="AF5959" s="226" t="s">
        <v>435</v>
      </c>
      <c r="AG5959" s="343">
        <v>30</v>
      </c>
      <c r="AH5959" s="343">
        <v>15</v>
      </c>
      <c r="AI5959" s="343"/>
      <c r="AJ5959" s="343"/>
      <c r="AK5959" s="343"/>
      <c r="AL5959" s="343"/>
      <c r="AM5959" s="343"/>
      <c r="AN5959" s="343"/>
      <c r="AO5959" s="343"/>
      <c r="AP5959" s="343"/>
      <c r="AQ5959" s="343"/>
      <c r="AR5959" s="343"/>
      <c r="AS5959" s="343"/>
      <c r="AT5959" s="343"/>
      <c r="AU5959" s="343"/>
      <c r="AV5959" s="343"/>
      <c r="AW5959" s="343"/>
      <c r="AX5959" s="343"/>
      <c r="AY5959" s="343"/>
      <c r="AZ5959" s="343"/>
      <c r="BA5959" s="343"/>
      <c r="BB5959" s="343"/>
      <c r="BC5959" s="343"/>
      <c r="BD5959" s="343"/>
      <c r="BE5959" s="475"/>
      <c r="BF5959" s="475"/>
      <c r="BG5959" s="475"/>
      <c r="BH5959" s="475"/>
      <c r="BI5959" s="475"/>
      <c r="BJ5959" s="475"/>
      <c r="BK5959" s="475"/>
      <c r="BL5959" s="475"/>
      <c r="BM5959" s="475"/>
      <c r="BN5959" s="475"/>
      <c r="BO5959" s="475"/>
      <c r="BP5959" s="306"/>
      <c r="BQ5959" s="496"/>
      <c r="BR5959" s="496"/>
      <c r="BS5959" s="496"/>
      <c r="BT5959" s="496"/>
      <c r="BU5959" s="496"/>
      <c r="BV5959" s="496"/>
    </row>
    <row r="5960" spans="1:74" s="52" customFormat="1" ht="12.75">
      <c r="A5960" s="45">
        <v>2346.9885393806389</v>
      </c>
      <c r="B5960" s="46" t="s">
        <v>416</v>
      </c>
      <c r="C5960" s="47" t="s">
        <v>336</v>
      </c>
      <c r="D5960" s="48">
        <v>20.379310344827587</v>
      </c>
      <c r="E5960" s="49">
        <v>40.0291</v>
      </c>
      <c r="F5960" s="49">
        <v>4.0884999999999998E-2</v>
      </c>
      <c r="G5960" s="49">
        <v>15.08</v>
      </c>
      <c r="H5960" s="49">
        <v>0.29357899999999998</v>
      </c>
      <c r="I5960" s="49">
        <v>0.20372699999999999</v>
      </c>
      <c r="J5960" s="49">
        <v>44.612900000000003</v>
      </c>
      <c r="K5960" s="49">
        <v>0.226603</v>
      </c>
      <c r="L5960" s="49">
        <v>100.518434</v>
      </c>
      <c r="M5960" s="47"/>
      <c r="N5960" s="50">
        <v>1.0004960943185708</v>
      </c>
      <c r="O5960" s="50">
        <v>8.0793977503548157E-4</v>
      </c>
      <c r="P5960" s="50">
        <v>0.31520776489511643</v>
      </c>
      <c r="Q5960" s="50">
        <v>5.9021256526834405E-3</v>
      </c>
      <c r="R5960" s="50">
        <v>4.312944813311027E-3</v>
      </c>
      <c r="S5960" s="50">
        <v>1.6622968133789642</v>
      </c>
      <c r="T5960" s="50">
        <v>6.068241756143432E-3</v>
      </c>
      <c r="U5960" s="50">
        <v>2.9960239584370023</v>
      </c>
      <c r="V5960" s="51">
        <v>84.060326921203782</v>
      </c>
      <c r="X5960" s="49">
        <v>0.21093700000000001</v>
      </c>
      <c r="Y5960" s="49">
        <v>39.6614</v>
      </c>
      <c r="Z5960" s="49">
        <v>0.46864899999999998</v>
      </c>
      <c r="AA5960" s="49">
        <v>7.3075299999999999</v>
      </c>
      <c r="AB5960" s="49">
        <v>6.8726200000000004</v>
      </c>
      <c r="AC5960" s="49">
        <v>0.17560300000000001</v>
      </c>
      <c r="AD5960" s="49">
        <v>5.2135600000000002</v>
      </c>
      <c r="AE5960" s="226"/>
      <c r="AF5960" s="226" t="s">
        <v>435</v>
      </c>
      <c r="AG5960" s="343">
        <v>30</v>
      </c>
      <c r="AH5960" s="343">
        <v>15</v>
      </c>
      <c r="AI5960" s="343"/>
      <c r="AJ5960" s="343"/>
      <c r="AK5960" s="343"/>
      <c r="AL5960" s="343"/>
      <c r="AM5960" s="343"/>
      <c r="AN5960" s="343"/>
      <c r="AO5960" s="343"/>
      <c r="AP5960" s="343"/>
      <c r="AQ5960" s="343"/>
      <c r="AR5960" s="343"/>
      <c r="AS5960" s="343"/>
      <c r="AT5960" s="343"/>
      <c r="AU5960" s="343"/>
      <c r="AV5960" s="343"/>
      <c r="AW5960" s="343"/>
      <c r="AX5960" s="343"/>
      <c r="AY5960" s="343"/>
      <c r="AZ5960" s="343"/>
      <c r="BA5960" s="343"/>
      <c r="BB5960" s="343"/>
      <c r="BC5960" s="343"/>
      <c r="BD5960" s="343"/>
      <c r="BE5960" s="475"/>
      <c r="BF5960" s="475"/>
      <c r="BG5960" s="475"/>
      <c r="BH5960" s="475"/>
      <c r="BI5960" s="475"/>
      <c r="BJ5960" s="475"/>
      <c r="BK5960" s="475"/>
      <c r="BL5960" s="475"/>
      <c r="BM5960" s="475"/>
      <c r="BN5960" s="475"/>
      <c r="BO5960" s="475"/>
      <c r="BP5960" s="306"/>
      <c r="BQ5960" s="496"/>
      <c r="BR5960" s="496"/>
      <c r="BS5960" s="496"/>
      <c r="BT5960" s="496"/>
      <c r="BU5960" s="496"/>
      <c r="BV5960" s="496"/>
    </row>
    <row r="5961" spans="1:74" s="52" customFormat="1" ht="12.75">
      <c r="A5961" s="45">
        <v>2346.9885393806389</v>
      </c>
      <c r="B5961" s="46" t="s">
        <v>416</v>
      </c>
      <c r="C5961" s="47" t="s">
        <v>336</v>
      </c>
      <c r="D5961" s="48">
        <v>25.479310344827589</v>
      </c>
      <c r="E5961" s="49">
        <v>40.152900000000002</v>
      </c>
      <c r="F5961" s="49">
        <v>3.0238000000000001E-2</v>
      </c>
      <c r="G5961" s="49">
        <v>14.562099999999999</v>
      </c>
      <c r="H5961" s="49">
        <v>0.321575</v>
      </c>
      <c r="I5961" s="49">
        <v>0.22037200000000001</v>
      </c>
      <c r="J5961" s="49">
        <v>45.057699999999997</v>
      </c>
      <c r="K5961" s="49">
        <v>0.23211899999999999</v>
      </c>
      <c r="L5961" s="49">
        <v>100.61698199999999</v>
      </c>
      <c r="M5961" s="47"/>
      <c r="N5961" s="50">
        <v>1.0003130384652843</v>
      </c>
      <c r="O5961" s="50">
        <v>5.9559012735290763E-4</v>
      </c>
      <c r="P5961" s="50">
        <v>0.30338843067038623</v>
      </c>
      <c r="Q5961" s="50">
        <v>6.4438464500671871E-3</v>
      </c>
      <c r="R5961" s="50">
        <v>4.6500879256846806E-3</v>
      </c>
      <c r="S5961" s="50">
        <v>1.6733877178263055</v>
      </c>
      <c r="T5961" s="50">
        <v>6.1956567737925013E-3</v>
      </c>
      <c r="U5961" s="50">
        <v>2.9961481725859187</v>
      </c>
      <c r="V5961" s="51">
        <v>84.652362843354396</v>
      </c>
      <c r="X5961" s="49">
        <v>0.21069199999999999</v>
      </c>
      <c r="Y5961" s="49">
        <v>52.476399999999998</v>
      </c>
      <c r="Z5961" s="49">
        <v>0.477491</v>
      </c>
      <c r="AA5961" s="49">
        <v>6.8987299999999996</v>
      </c>
      <c r="AB5961" s="49">
        <v>6.4288600000000002</v>
      </c>
      <c r="AC5961" s="49">
        <v>0.17452200000000001</v>
      </c>
      <c r="AD5961" s="49">
        <v>5.0945999999999998</v>
      </c>
      <c r="AE5961" s="226"/>
      <c r="AF5961" s="226" t="s">
        <v>435</v>
      </c>
      <c r="AG5961" s="343">
        <v>30</v>
      </c>
      <c r="AH5961" s="343">
        <v>15</v>
      </c>
      <c r="AI5961" s="343"/>
      <c r="AJ5961" s="343"/>
      <c r="AK5961" s="343"/>
      <c r="AL5961" s="343"/>
      <c r="AM5961" s="343"/>
      <c r="AN5961" s="343"/>
      <c r="AO5961" s="343"/>
      <c r="AP5961" s="343"/>
      <c r="AQ5961" s="343"/>
      <c r="AR5961" s="343"/>
      <c r="AS5961" s="343"/>
      <c r="AT5961" s="343"/>
      <c r="AU5961" s="343"/>
      <c r="AV5961" s="343"/>
      <c r="AW5961" s="343"/>
      <c r="AX5961" s="343"/>
      <c r="AY5961" s="343"/>
      <c r="AZ5961" s="343"/>
      <c r="BA5961" s="343"/>
      <c r="BB5961" s="343"/>
      <c r="BC5961" s="343"/>
      <c r="BD5961" s="343"/>
      <c r="BE5961" s="475"/>
      <c r="BF5961" s="475"/>
      <c r="BG5961" s="475"/>
      <c r="BH5961" s="475"/>
      <c r="BI5961" s="475"/>
      <c r="BJ5961" s="475"/>
      <c r="BK5961" s="475"/>
      <c r="BL5961" s="475"/>
      <c r="BM5961" s="475"/>
      <c r="BN5961" s="475"/>
      <c r="BO5961" s="475"/>
      <c r="BP5961" s="306"/>
      <c r="BQ5961" s="496"/>
      <c r="BR5961" s="496"/>
      <c r="BS5961" s="496"/>
      <c r="BT5961" s="496"/>
      <c r="BU5961" s="496"/>
      <c r="BV5961" s="496"/>
    </row>
    <row r="5962" spans="1:74" s="52" customFormat="1" ht="12.75">
      <c r="A5962" s="45">
        <v>2346.9885393806389</v>
      </c>
      <c r="B5962" s="46" t="s">
        <v>416</v>
      </c>
      <c r="C5962" s="47" t="s">
        <v>336</v>
      </c>
      <c r="D5962" s="48">
        <v>30.57931034482759</v>
      </c>
      <c r="E5962" s="49">
        <v>40.330199999999998</v>
      </c>
      <c r="F5962" s="49">
        <v>6.5285999999999997E-2</v>
      </c>
      <c r="G5962" s="49">
        <v>14.061400000000001</v>
      </c>
      <c r="H5962" s="49">
        <v>0.31429000000000001</v>
      </c>
      <c r="I5962" s="49">
        <v>0.208367</v>
      </c>
      <c r="J5962" s="49">
        <v>45.462699999999998</v>
      </c>
      <c r="K5962" s="49">
        <v>0.228106</v>
      </c>
      <c r="L5962" s="49">
        <v>100.714505</v>
      </c>
      <c r="M5962" s="47"/>
      <c r="N5962" s="50">
        <v>1.0008826076032251</v>
      </c>
      <c r="O5962" s="50">
        <v>1.2809973832597988E-3</v>
      </c>
      <c r="P5962" s="50">
        <v>0.29183496475287912</v>
      </c>
      <c r="Q5962" s="50">
        <v>6.2737501951358136E-3</v>
      </c>
      <c r="R5962" s="50">
        <v>4.3799327769230194E-3</v>
      </c>
      <c r="S5962" s="50">
        <v>1.681963383856254</v>
      </c>
      <c r="T5962" s="50">
        <v>6.0652278884079447E-3</v>
      </c>
      <c r="U5962" s="50">
        <v>2.9939723755141414</v>
      </c>
      <c r="V5962" s="51">
        <v>85.214550161189209</v>
      </c>
      <c r="X5962" s="49">
        <v>0.21021100000000001</v>
      </c>
      <c r="Y5962" s="49">
        <v>25.1966</v>
      </c>
      <c r="Z5962" s="49">
        <v>0.486404</v>
      </c>
      <c r="AA5962" s="49">
        <v>6.9156399999999998</v>
      </c>
      <c r="AB5962" s="49">
        <v>6.6906400000000001</v>
      </c>
      <c r="AC5962" s="49">
        <v>0.17339499999999999</v>
      </c>
      <c r="AD5962" s="49">
        <v>5.2027799999999997</v>
      </c>
      <c r="AE5962" s="226"/>
      <c r="AF5962" s="226" t="s">
        <v>435</v>
      </c>
      <c r="AG5962" s="343">
        <v>30</v>
      </c>
      <c r="AH5962" s="343">
        <v>15</v>
      </c>
      <c r="AI5962" s="343"/>
      <c r="AJ5962" s="343"/>
      <c r="AK5962" s="343"/>
      <c r="AL5962" s="343"/>
      <c r="AM5962" s="343"/>
      <c r="AN5962" s="343"/>
      <c r="AO5962" s="343"/>
      <c r="AP5962" s="343"/>
      <c r="AQ5962" s="343"/>
      <c r="AR5962" s="343"/>
      <c r="AS5962" s="343"/>
      <c r="AT5962" s="343"/>
      <c r="AU5962" s="343"/>
      <c r="AV5962" s="343"/>
      <c r="AW5962" s="343"/>
      <c r="AX5962" s="343"/>
      <c r="AY5962" s="343"/>
      <c r="AZ5962" s="343"/>
      <c r="BA5962" s="343"/>
      <c r="BB5962" s="343"/>
      <c r="BC5962" s="343"/>
      <c r="BD5962" s="343"/>
      <c r="BE5962" s="475"/>
      <c r="BF5962" s="475"/>
      <c r="BG5962" s="475"/>
      <c r="BH5962" s="475"/>
      <c r="BI5962" s="475"/>
      <c r="BJ5962" s="475"/>
      <c r="BK5962" s="475"/>
      <c r="BL5962" s="475"/>
      <c r="BM5962" s="475"/>
      <c r="BN5962" s="475"/>
      <c r="BO5962" s="475"/>
      <c r="BP5962" s="306"/>
      <c r="BQ5962" s="496"/>
      <c r="BR5962" s="496"/>
      <c r="BS5962" s="496"/>
      <c r="BT5962" s="496"/>
      <c r="BU5962" s="496"/>
      <c r="BV5962" s="496"/>
    </row>
    <row r="5963" spans="1:74" s="52" customFormat="1" ht="12.75">
      <c r="A5963" s="45">
        <v>2346.9885393806389</v>
      </c>
      <c r="B5963" s="46" t="s">
        <v>416</v>
      </c>
      <c r="C5963" s="47" t="s">
        <v>336</v>
      </c>
      <c r="D5963" s="48">
        <v>35.679310344827591</v>
      </c>
      <c r="E5963" s="49">
        <v>40.138199999999998</v>
      </c>
      <c r="F5963" s="49">
        <v>7.9559000000000005E-2</v>
      </c>
      <c r="G5963" s="49">
        <v>13.979200000000001</v>
      </c>
      <c r="H5963" s="49">
        <v>0.28954000000000002</v>
      </c>
      <c r="I5963" s="49">
        <v>0.21460099999999999</v>
      </c>
      <c r="J5963" s="49">
        <v>45.631500000000003</v>
      </c>
      <c r="K5963" s="49">
        <v>0.21820400000000001</v>
      </c>
      <c r="L5963" s="49">
        <v>100.57430500000001</v>
      </c>
      <c r="M5963" s="47"/>
      <c r="N5963" s="50">
        <v>0.99776135002841038</v>
      </c>
      <c r="O5963" s="50">
        <v>1.5636282742740562E-3</v>
      </c>
      <c r="P5963" s="50">
        <v>0.29060768613667715</v>
      </c>
      <c r="Q5963" s="50">
        <v>5.7892359006303665E-3</v>
      </c>
      <c r="R5963" s="50">
        <v>4.5184165395587804E-3</v>
      </c>
      <c r="S5963" s="50">
        <v>1.6909940321052905</v>
      </c>
      <c r="T5963" s="50">
        <v>5.8115120042040299E-3</v>
      </c>
      <c r="U5963" s="50">
        <v>2.9977343718003775</v>
      </c>
      <c r="V5963" s="51">
        <v>85.334707602368368</v>
      </c>
      <c r="X5963" s="49">
        <v>0.210705</v>
      </c>
      <c r="Y5963" s="49">
        <v>19.839500000000001</v>
      </c>
      <c r="Z5963" s="49">
        <v>0.487701</v>
      </c>
      <c r="AA5963" s="49">
        <v>7.5057099999999997</v>
      </c>
      <c r="AB5963" s="49">
        <v>6.5225200000000001</v>
      </c>
      <c r="AC5963" s="49">
        <v>0.17299800000000001</v>
      </c>
      <c r="AD5963" s="49">
        <v>5.3741700000000003</v>
      </c>
      <c r="AE5963" s="226"/>
      <c r="AF5963" s="226" t="s">
        <v>435</v>
      </c>
      <c r="AG5963" s="343">
        <v>30</v>
      </c>
      <c r="AH5963" s="343">
        <v>15</v>
      </c>
      <c r="AI5963" s="343"/>
      <c r="AJ5963" s="343"/>
      <c r="AK5963" s="343"/>
      <c r="AL5963" s="343"/>
      <c r="AM5963" s="343"/>
      <c r="AN5963" s="343"/>
      <c r="AO5963" s="343"/>
      <c r="AP5963" s="343"/>
      <c r="AQ5963" s="343"/>
      <c r="AR5963" s="343"/>
      <c r="AS5963" s="343"/>
      <c r="AT5963" s="343"/>
      <c r="AU5963" s="343"/>
      <c r="AV5963" s="343"/>
      <c r="AW5963" s="343"/>
      <c r="AX5963" s="343"/>
      <c r="AY5963" s="343"/>
      <c r="AZ5963" s="343"/>
      <c r="BA5963" s="343"/>
      <c r="BB5963" s="343"/>
      <c r="BC5963" s="343"/>
      <c r="BD5963" s="343"/>
      <c r="BE5963" s="475"/>
      <c r="BF5963" s="475"/>
      <c r="BG5963" s="475"/>
      <c r="BH5963" s="475"/>
      <c r="BI5963" s="475"/>
      <c r="BJ5963" s="475"/>
      <c r="BK5963" s="475"/>
      <c r="BL5963" s="475"/>
      <c r="BM5963" s="475"/>
      <c r="BN5963" s="475"/>
      <c r="BO5963" s="475"/>
      <c r="BP5963" s="306"/>
      <c r="BQ5963" s="496"/>
      <c r="BR5963" s="496"/>
      <c r="BS5963" s="496"/>
      <c r="BT5963" s="496"/>
      <c r="BU5963" s="496"/>
      <c r="BV5963" s="496"/>
    </row>
    <row r="5964" spans="1:74" s="52" customFormat="1" ht="12.75">
      <c r="A5964" s="45">
        <v>2346.9885393806389</v>
      </c>
      <c r="B5964" s="46" t="s">
        <v>416</v>
      </c>
      <c r="C5964" s="47" t="s">
        <v>336</v>
      </c>
      <c r="D5964" s="48">
        <v>40.779310344827593</v>
      </c>
      <c r="E5964" s="49">
        <v>40.223500000000001</v>
      </c>
      <c r="F5964" s="49">
        <v>7.4357999999999994E-2</v>
      </c>
      <c r="G5964" s="49">
        <v>13.792199999999999</v>
      </c>
      <c r="H5964" s="49">
        <v>0.29882300000000001</v>
      </c>
      <c r="I5964" s="49">
        <v>0.208708</v>
      </c>
      <c r="J5964" s="49">
        <v>45.787500000000001</v>
      </c>
      <c r="K5964" s="49">
        <v>0.234538</v>
      </c>
      <c r="L5964" s="49">
        <v>100.653938</v>
      </c>
      <c r="M5964" s="47"/>
      <c r="N5964" s="50">
        <v>0.99806668279631772</v>
      </c>
      <c r="O5964" s="50">
        <v>1.4587565394265248E-3</v>
      </c>
      <c r="P5964" s="50">
        <v>0.28619974404263787</v>
      </c>
      <c r="Q5964" s="50">
        <v>5.9639997238635813E-3</v>
      </c>
      <c r="R5964" s="50">
        <v>4.3863626653642988E-3</v>
      </c>
      <c r="S5964" s="50">
        <v>1.6936948931202649</v>
      </c>
      <c r="T5964" s="50">
        <v>6.2352025446806561E-3</v>
      </c>
      <c r="U5964" s="50">
        <v>2.9970090289966471</v>
      </c>
      <c r="V5964" s="51">
        <v>85.54469825461274</v>
      </c>
      <c r="X5964" s="49">
        <v>0.210559</v>
      </c>
      <c r="Y5964" s="49">
        <v>22.301200000000001</v>
      </c>
      <c r="Z5964" s="49">
        <v>0.49188300000000001</v>
      </c>
      <c r="AA5964" s="49">
        <v>7.3262600000000004</v>
      </c>
      <c r="AB5964" s="49">
        <v>6.5702100000000003</v>
      </c>
      <c r="AC5964" s="49">
        <v>0.17261299999999999</v>
      </c>
      <c r="AD5964" s="49">
        <v>5.0471300000000001</v>
      </c>
      <c r="AE5964" s="226"/>
      <c r="AF5964" s="226" t="s">
        <v>435</v>
      </c>
      <c r="AG5964" s="343">
        <v>30</v>
      </c>
      <c r="AH5964" s="343">
        <v>15</v>
      </c>
      <c r="AI5964" s="343"/>
      <c r="AJ5964" s="343"/>
      <c r="AK5964" s="343"/>
      <c r="AL5964" s="343"/>
      <c r="AM5964" s="343"/>
      <c r="AN5964" s="343"/>
      <c r="AO5964" s="343"/>
      <c r="AP5964" s="343"/>
      <c r="AQ5964" s="343"/>
      <c r="AR5964" s="343"/>
      <c r="AS5964" s="343"/>
      <c r="AT5964" s="343"/>
      <c r="AU5964" s="343"/>
      <c r="AV5964" s="343"/>
      <c r="AW5964" s="343"/>
      <c r="AX5964" s="343"/>
      <c r="AY5964" s="343"/>
      <c r="AZ5964" s="343"/>
      <c r="BA5964" s="343"/>
      <c r="BB5964" s="343"/>
      <c r="BC5964" s="343"/>
      <c r="BD5964" s="343"/>
      <c r="BE5964" s="475"/>
      <c r="BF5964" s="475"/>
      <c r="BG5964" s="475"/>
      <c r="BH5964" s="475"/>
      <c r="BI5964" s="475"/>
      <c r="BJ5964" s="475"/>
      <c r="BK5964" s="475"/>
      <c r="BL5964" s="475"/>
      <c r="BM5964" s="475"/>
      <c r="BN5964" s="475"/>
      <c r="BO5964" s="475"/>
      <c r="BP5964" s="306"/>
      <c r="BQ5964" s="496"/>
      <c r="BR5964" s="496"/>
      <c r="BS5964" s="496"/>
      <c r="BT5964" s="496"/>
      <c r="BU5964" s="496"/>
      <c r="BV5964" s="496"/>
    </row>
    <row r="5965" spans="1:74" s="52" customFormat="1" ht="12.75">
      <c r="A5965" s="45">
        <v>2346.9885393806389</v>
      </c>
      <c r="B5965" s="46" t="s">
        <v>416</v>
      </c>
      <c r="C5965" s="47" t="s">
        <v>336</v>
      </c>
      <c r="D5965" s="48">
        <v>45.879310344827594</v>
      </c>
      <c r="E5965" s="49">
        <v>40.245100000000001</v>
      </c>
      <c r="F5965" s="49">
        <v>8.5192000000000004E-2</v>
      </c>
      <c r="G5965" s="49">
        <v>13.6717</v>
      </c>
      <c r="H5965" s="49">
        <v>0.33871000000000001</v>
      </c>
      <c r="I5965" s="49">
        <v>0.212501</v>
      </c>
      <c r="J5965" s="49">
        <v>45.814700000000002</v>
      </c>
      <c r="K5965" s="49">
        <v>0.23721600000000001</v>
      </c>
      <c r="L5965" s="49">
        <v>100.652866</v>
      </c>
      <c r="M5965" s="47"/>
      <c r="N5965" s="50">
        <v>0.99801856385417365</v>
      </c>
      <c r="O5965" s="50">
        <v>1.6703206019381927E-3</v>
      </c>
      <c r="P5965" s="50">
        <v>0.28353333273324022</v>
      </c>
      <c r="Q5965" s="50">
        <v>6.756122569408528E-3</v>
      </c>
      <c r="R5965" s="50">
        <v>4.4634669775324345E-3</v>
      </c>
      <c r="S5965" s="50">
        <v>1.6937098036639391</v>
      </c>
      <c r="T5965" s="50">
        <v>6.3027086902538252E-3</v>
      </c>
      <c r="U5965" s="50">
        <v>2.9958498110409741</v>
      </c>
      <c r="V5965" s="51">
        <v>85.660168569360735</v>
      </c>
      <c r="X5965" s="49">
        <v>0.21051900000000001</v>
      </c>
      <c r="Y5965" s="49">
        <v>20.0947</v>
      </c>
      <c r="Z5965" s="49">
        <v>0.49400699999999997</v>
      </c>
      <c r="AA5965" s="49">
        <v>6.50631</v>
      </c>
      <c r="AB5965" s="49">
        <v>6.55783</v>
      </c>
      <c r="AC5965" s="49">
        <v>0.17249100000000001</v>
      </c>
      <c r="AD5965" s="49">
        <v>5.04244</v>
      </c>
      <c r="AE5965" s="226"/>
      <c r="AF5965" s="226" t="s">
        <v>435</v>
      </c>
      <c r="AG5965" s="343">
        <v>30</v>
      </c>
      <c r="AH5965" s="343">
        <v>15</v>
      </c>
      <c r="AI5965" s="343"/>
      <c r="AJ5965" s="343"/>
      <c r="AK5965" s="343"/>
      <c r="AL5965" s="343"/>
      <c r="AM5965" s="343"/>
      <c r="AN5965" s="343"/>
      <c r="AO5965" s="343"/>
      <c r="AP5965" s="343"/>
      <c r="AQ5965" s="343"/>
      <c r="AR5965" s="343"/>
      <c r="AS5965" s="343"/>
      <c r="AT5965" s="343"/>
      <c r="AU5965" s="343"/>
      <c r="AV5965" s="343"/>
      <c r="AW5965" s="343"/>
      <c r="AX5965" s="343"/>
      <c r="AY5965" s="343"/>
      <c r="AZ5965" s="343"/>
      <c r="BA5965" s="343"/>
      <c r="BB5965" s="343"/>
      <c r="BC5965" s="343"/>
      <c r="BD5965" s="343"/>
      <c r="BE5965" s="475"/>
      <c r="BF5965" s="475"/>
      <c r="BG5965" s="475"/>
      <c r="BH5965" s="475"/>
      <c r="BI5965" s="475"/>
      <c r="BJ5965" s="475"/>
      <c r="BK5965" s="475"/>
      <c r="BL5965" s="475"/>
      <c r="BM5965" s="475"/>
      <c r="BN5965" s="475"/>
      <c r="BO5965" s="475"/>
      <c r="BP5965" s="306"/>
      <c r="BQ5965" s="496"/>
      <c r="BR5965" s="496"/>
      <c r="BS5965" s="496"/>
      <c r="BT5965" s="496"/>
      <c r="BU5965" s="496"/>
      <c r="BV5965" s="496"/>
    </row>
    <row r="5966" spans="1:74" s="52" customFormat="1" ht="12.75">
      <c r="A5966" s="45">
        <v>2346.9885393806389</v>
      </c>
      <c r="B5966" s="46" t="s">
        <v>416</v>
      </c>
      <c r="C5966" s="47" t="s">
        <v>336</v>
      </c>
      <c r="D5966" s="48">
        <v>50.979310344827596</v>
      </c>
      <c r="E5966" s="49">
        <v>40.174100000000003</v>
      </c>
      <c r="F5966" s="49">
        <v>6.3733999999999999E-2</v>
      </c>
      <c r="G5966" s="49">
        <v>13.648999999999999</v>
      </c>
      <c r="H5966" s="49">
        <v>0.37398500000000001</v>
      </c>
      <c r="I5966" s="49">
        <v>0.21736900000000001</v>
      </c>
      <c r="J5966" s="49">
        <v>45.943800000000003</v>
      </c>
      <c r="K5966" s="49">
        <v>0.216527</v>
      </c>
      <c r="L5966" s="49">
        <v>100.67791200000001</v>
      </c>
      <c r="M5966" s="47"/>
      <c r="N5966" s="50">
        <v>0.99649643339273064</v>
      </c>
      <c r="O5966" s="50">
        <v>1.249902634529153E-3</v>
      </c>
      <c r="P5966" s="50">
        <v>0.28313034630412737</v>
      </c>
      <c r="Q5966" s="50">
        <v>7.4615262016465046E-3</v>
      </c>
      <c r="R5966" s="50">
        <v>4.5668099542741794E-3</v>
      </c>
      <c r="S5966" s="50">
        <v>1.6988891810465183</v>
      </c>
      <c r="T5966" s="50">
        <v>5.754390079574216E-3</v>
      </c>
      <c r="U5966" s="50">
        <v>2.9987003135216703</v>
      </c>
      <c r="V5966" s="51">
        <v>85.715057677429343</v>
      </c>
      <c r="X5966" s="49">
        <v>0.210782</v>
      </c>
      <c r="Y5966" s="49">
        <v>25.165600000000001</v>
      </c>
      <c r="Z5966" s="49">
        <v>0.49391499999999999</v>
      </c>
      <c r="AA5966" s="49">
        <v>5.8691300000000002</v>
      </c>
      <c r="AB5966" s="49">
        <v>6.5012999999999996</v>
      </c>
      <c r="AC5966" s="49">
        <v>0.172288</v>
      </c>
      <c r="AD5966" s="49">
        <v>5.4378000000000002</v>
      </c>
      <c r="AE5966" s="226"/>
      <c r="AF5966" s="226" t="s">
        <v>435</v>
      </c>
      <c r="AG5966" s="343">
        <v>30</v>
      </c>
      <c r="AH5966" s="343">
        <v>15</v>
      </c>
      <c r="AI5966" s="343"/>
      <c r="AJ5966" s="343"/>
      <c r="AK5966" s="343"/>
      <c r="AL5966" s="343"/>
      <c r="AM5966" s="343"/>
      <c r="AN5966" s="343"/>
      <c r="AO5966" s="343"/>
      <c r="AP5966" s="343"/>
      <c r="AQ5966" s="343"/>
      <c r="AR5966" s="343"/>
      <c r="AS5966" s="343"/>
      <c r="AT5966" s="343"/>
      <c r="AU5966" s="343"/>
      <c r="AV5966" s="343"/>
      <c r="AW5966" s="343"/>
      <c r="AX5966" s="343"/>
      <c r="AY5966" s="343"/>
      <c r="AZ5966" s="343"/>
      <c r="BA5966" s="343"/>
      <c r="BB5966" s="343"/>
      <c r="BC5966" s="343"/>
      <c r="BD5966" s="343"/>
      <c r="BE5966" s="475"/>
      <c r="BF5966" s="475"/>
      <c r="BG5966" s="475"/>
      <c r="BH5966" s="475"/>
      <c r="BI5966" s="475"/>
      <c r="BJ5966" s="475"/>
      <c r="BK5966" s="475"/>
      <c r="BL5966" s="475"/>
      <c r="BM5966" s="475"/>
      <c r="BN5966" s="475"/>
      <c r="BO5966" s="475"/>
      <c r="BP5966" s="306"/>
      <c r="BQ5966" s="496"/>
      <c r="BR5966" s="496"/>
      <c r="BS5966" s="496"/>
      <c r="BT5966" s="496"/>
      <c r="BU5966" s="496"/>
      <c r="BV5966" s="496"/>
    </row>
    <row r="5967" spans="1:74" s="52" customFormat="1" ht="12.75">
      <c r="A5967" s="45">
        <v>2346.9885393806389</v>
      </c>
      <c r="B5967" s="46" t="s">
        <v>416</v>
      </c>
      <c r="C5967" s="47" t="s">
        <v>336</v>
      </c>
      <c r="D5967" s="48">
        <v>56.079310344827597</v>
      </c>
      <c r="E5967" s="49">
        <v>40.099800000000002</v>
      </c>
      <c r="F5967" s="49">
        <v>2.0958999999999998E-2</v>
      </c>
      <c r="G5967" s="49">
        <v>13.669</v>
      </c>
      <c r="H5967" s="49">
        <v>0.37318899999999999</v>
      </c>
      <c r="I5967" s="49">
        <v>0.185249</v>
      </c>
      <c r="J5967" s="49">
        <v>45.842100000000002</v>
      </c>
      <c r="K5967" s="49">
        <v>0.23583899999999999</v>
      </c>
      <c r="L5967" s="49">
        <v>100.46979499999999</v>
      </c>
      <c r="M5967" s="47"/>
      <c r="N5967" s="50">
        <v>0.996984408955775</v>
      </c>
      <c r="O5967" s="50">
        <v>4.1199517788281201E-4</v>
      </c>
      <c r="P5967" s="50">
        <v>0.28420970101072679</v>
      </c>
      <c r="Q5967" s="50">
        <v>7.4630935706556057E-3</v>
      </c>
      <c r="R5967" s="50">
        <v>3.901106185911855E-3</v>
      </c>
      <c r="S5967" s="50">
        <v>1.6991010566624818</v>
      </c>
      <c r="T5967" s="50">
        <v>6.2823110063287939E-3</v>
      </c>
      <c r="U5967" s="50">
        <v>2.9996329819426615</v>
      </c>
      <c r="V5967" s="51">
        <v>85.669935994087112</v>
      </c>
      <c r="X5967" s="49">
        <v>0.21090500000000001</v>
      </c>
      <c r="Y5967" s="49">
        <v>77.980900000000005</v>
      </c>
      <c r="Z5967" s="49">
        <v>0.49276900000000001</v>
      </c>
      <c r="AA5967" s="49">
        <v>5.9312100000000001</v>
      </c>
      <c r="AB5967" s="49">
        <v>7.6489799999999999</v>
      </c>
      <c r="AC5967" s="49">
        <v>0.17244499999999999</v>
      </c>
      <c r="AD5967" s="49">
        <v>5.02407</v>
      </c>
      <c r="AE5967" s="226"/>
      <c r="AF5967" s="226" t="s">
        <v>435</v>
      </c>
      <c r="AG5967" s="343">
        <v>30</v>
      </c>
      <c r="AH5967" s="343">
        <v>15</v>
      </c>
      <c r="AI5967" s="343"/>
      <c r="AJ5967" s="343"/>
      <c r="AK5967" s="343"/>
      <c r="AL5967" s="343"/>
      <c r="AM5967" s="343"/>
      <c r="AN5967" s="343"/>
      <c r="AO5967" s="343"/>
      <c r="AP5967" s="343"/>
      <c r="AQ5967" s="343"/>
      <c r="AR5967" s="343"/>
      <c r="AS5967" s="343"/>
      <c r="AT5967" s="343"/>
      <c r="AU5967" s="343"/>
      <c r="AV5967" s="343"/>
      <c r="AW5967" s="343"/>
      <c r="AX5967" s="343"/>
      <c r="AY5967" s="343"/>
      <c r="AZ5967" s="343"/>
      <c r="BA5967" s="343"/>
      <c r="BB5967" s="343"/>
      <c r="BC5967" s="343"/>
      <c r="BD5967" s="343"/>
      <c r="BE5967" s="475"/>
      <c r="BF5967" s="475"/>
      <c r="BG5967" s="475"/>
      <c r="BH5967" s="475"/>
      <c r="BI5967" s="475"/>
      <c r="BJ5967" s="475"/>
      <c r="BK5967" s="475"/>
      <c r="BL5967" s="475"/>
      <c r="BM5967" s="475"/>
      <c r="BN5967" s="475"/>
      <c r="BO5967" s="475"/>
      <c r="BP5967" s="306"/>
      <c r="BQ5967" s="496"/>
      <c r="BR5967" s="496"/>
      <c r="BS5967" s="496"/>
      <c r="BT5967" s="496"/>
      <c r="BU5967" s="496"/>
      <c r="BV5967" s="496"/>
    </row>
    <row r="5968" spans="1:74" s="52" customFormat="1" ht="12.75">
      <c r="A5968" s="45">
        <v>2346.9885393806389</v>
      </c>
      <c r="B5968" s="46" t="s">
        <v>416</v>
      </c>
      <c r="C5968" s="47" t="s">
        <v>336</v>
      </c>
      <c r="D5968" s="48">
        <v>61.179310344827599</v>
      </c>
      <c r="E5968" s="49">
        <v>40.112000000000002</v>
      </c>
      <c r="F5968" s="49">
        <v>7.9575000000000007E-2</v>
      </c>
      <c r="G5968" s="49">
        <v>13.6793</v>
      </c>
      <c r="H5968" s="49">
        <v>0.33424199999999998</v>
      </c>
      <c r="I5968" s="49">
        <v>0.20911199999999999</v>
      </c>
      <c r="J5968" s="49">
        <v>45.894799999999996</v>
      </c>
      <c r="K5968" s="49">
        <v>0.20868300000000001</v>
      </c>
      <c r="L5968" s="49">
        <v>100.55226899999998</v>
      </c>
      <c r="M5968" s="47"/>
      <c r="N5968" s="50">
        <v>0.99618423134379475</v>
      </c>
      <c r="O5968" s="50">
        <v>1.5624905835587306E-3</v>
      </c>
      <c r="P5968" s="50">
        <v>0.2841091458870838</v>
      </c>
      <c r="Q5968" s="50">
        <v>6.6768290983908463E-3</v>
      </c>
      <c r="R5968" s="50">
        <v>4.3987577127909934E-3</v>
      </c>
      <c r="S5968" s="50">
        <v>1.6991721199793242</v>
      </c>
      <c r="T5968" s="50">
        <v>5.5527748617619438E-3</v>
      </c>
      <c r="U5968" s="50">
        <v>2.9986678288074993</v>
      </c>
      <c r="V5968" s="51">
        <v>85.674793042379235</v>
      </c>
      <c r="X5968" s="49">
        <v>0.21082400000000001</v>
      </c>
      <c r="Y5968" s="49">
        <v>19.778700000000001</v>
      </c>
      <c r="Z5968" s="49">
        <v>0.49336099999999999</v>
      </c>
      <c r="AA5968" s="49">
        <v>6.6185400000000003</v>
      </c>
      <c r="AB5968" s="49">
        <v>6.7253100000000003</v>
      </c>
      <c r="AC5968" s="49">
        <v>0.17236399999999999</v>
      </c>
      <c r="AD5968" s="49">
        <v>5.5643200000000004</v>
      </c>
      <c r="AE5968" s="226"/>
      <c r="AF5968" s="226" t="s">
        <v>435</v>
      </c>
      <c r="AG5968" s="343">
        <v>30</v>
      </c>
      <c r="AH5968" s="343">
        <v>15</v>
      </c>
      <c r="AI5968" s="343"/>
      <c r="AJ5968" s="343"/>
      <c r="AK5968" s="343"/>
      <c r="AL5968" s="343"/>
      <c r="AM5968" s="343"/>
      <c r="AN5968" s="343"/>
      <c r="AO5968" s="343"/>
      <c r="AP5968" s="343"/>
      <c r="AQ5968" s="343"/>
      <c r="AR5968" s="343"/>
      <c r="AS5968" s="343"/>
      <c r="AT5968" s="343"/>
      <c r="AU5968" s="343"/>
      <c r="AV5968" s="343"/>
      <c r="AW5968" s="343"/>
      <c r="AX5968" s="343"/>
      <c r="AY5968" s="343"/>
      <c r="AZ5968" s="343"/>
      <c r="BA5968" s="343"/>
      <c r="BB5968" s="343"/>
      <c r="BC5968" s="343"/>
      <c r="BD5968" s="343"/>
      <c r="BE5968" s="475"/>
      <c r="BF5968" s="475"/>
      <c r="BG5968" s="475"/>
      <c r="BH5968" s="475"/>
      <c r="BI5968" s="475"/>
      <c r="BJ5968" s="475"/>
      <c r="BK5968" s="475"/>
      <c r="BL5968" s="475"/>
      <c r="BM5968" s="475"/>
      <c r="BN5968" s="475"/>
      <c r="BO5968" s="475"/>
      <c r="BP5968" s="306"/>
      <c r="BQ5968" s="496"/>
      <c r="BR5968" s="496"/>
      <c r="BS5968" s="496"/>
      <c r="BT5968" s="496"/>
      <c r="BU5968" s="496"/>
      <c r="BV5968" s="496"/>
    </row>
    <row r="5969" spans="1:74" s="52" customFormat="1" ht="12.75">
      <c r="A5969" s="45">
        <v>2346.9885393806389</v>
      </c>
      <c r="B5969" s="46" t="s">
        <v>416</v>
      </c>
      <c r="C5969" s="47" t="s">
        <v>336</v>
      </c>
      <c r="D5969" s="48">
        <v>66.279310344827593</v>
      </c>
      <c r="E5969" s="49">
        <v>40.338299999999997</v>
      </c>
      <c r="F5969" s="49">
        <v>5.9036999999999999E-2</v>
      </c>
      <c r="G5969" s="49">
        <v>13.585900000000001</v>
      </c>
      <c r="H5969" s="49">
        <v>0.34834900000000002</v>
      </c>
      <c r="I5969" s="49">
        <v>0.18456</v>
      </c>
      <c r="J5969" s="49">
        <v>45.906300000000002</v>
      </c>
      <c r="K5969" s="49">
        <v>0.21682199999999999</v>
      </c>
      <c r="L5969" s="49">
        <v>100.66589899999998</v>
      </c>
      <c r="M5969" s="47"/>
      <c r="N5969" s="50">
        <v>0.99985409706950712</v>
      </c>
      <c r="O5969" s="50">
        <v>1.1569610398059946E-3</v>
      </c>
      <c r="P5969" s="50">
        <v>0.28161996917545823</v>
      </c>
      <c r="Q5969" s="50">
        <v>6.9450839469870707E-3</v>
      </c>
      <c r="R5969" s="50">
        <v>3.8747381587891255E-3</v>
      </c>
      <c r="S5969" s="50">
        <v>1.6962891142171479</v>
      </c>
      <c r="T5969" s="50">
        <v>5.7581109996981544E-3</v>
      </c>
      <c r="U5969" s="50">
        <v>2.9962760433552225</v>
      </c>
      <c r="V5969" s="51">
        <v>85.761733360746291</v>
      </c>
      <c r="X5969" s="49">
        <v>0.21023900000000001</v>
      </c>
      <c r="Y5969" s="49">
        <v>27.9923</v>
      </c>
      <c r="Z5969" s="49">
        <v>0.49531900000000001</v>
      </c>
      <c r="AA5969" s="49">
        <v>6.3774100000000002</v>
      </c>
      <c r="AB5969" s="49">
        <v>7.5076700000000001</v>
      </c>
      <c r="AC5969" s="49">
        <v>0.172296</v>
      </c>
      <c r="AD5969" s="49">
        <v>5.4920600000000004</v>
      </c>
      <c r="AE5969" s="226"/>
      <c r="AF5969" s="226" t="s">
        <v>435</v>
      </c>
      <c r="AG5969" s="343">
        <v>30</v>
      </c>
      <c r="AH5969" s="343">
        <v>15</v>
      </c>
      <c r="AI5969" s="343"/>
      <c r="AJ5969" s="343"/>
      <c r="AK5969" s="343"/>
      <c r="AL5969" s="343"/>
      <c r="AM5969" s="343"/>
      <c r="AN5969" s="343"/>
      <c r="AO5969" s="343"/>
      <c r="AP5969" s="343"/>
      <c r="AQ5969" s="343"/>
      <c r="AR5969" s="343"/>
      <c r="AS5969" s="343"/>
      <c r="AT5969" s="343"/>
      <c r="AU5969" s="343"/>
      <c r="AV5969" s="343"/>
      <c r="AW5969" s="343"/>
      <c r="AX5969" s="343"/>
      <c r="AY5969" s="343"/>
      <c r="AZ5969" s="343"/>
      <c r="BA5969" s="343"/>
      <c r="BB5969" s="343"/>
      <c r="BC5969" s="343"/>
      <c r="BD5969" s="343"/>
      <c r="BE5969" s="475"/>
      <c r="BF5969" s="475"/>
      <c r="BG5969" s="475"/>
      <c r="BH5969" s="475"/>
      <c r="BI5969" s="475"/>
      <c r="BJ5969" s="475"/>
      <c r="BK5969" s="475"/>
      <c r="BL5969" s="475"/>
      <c r="BM5969" s="475"/>
      <c r="BN5969" s="475"/>
      <c r="BO5969" s="475"/>
      <c r="BP5969" s="306"/>
      <c r="BQ5969" s="496"/>
      <c r="BR5969" s="496"/>
      <c r="BS5969" s="496"/>
      <c r="BT5969" s="496"/>
      <c r="BU5969" s="496"/>
      <c r="BV5969" s="496"/>
    </row>
    <row r="5970" spans="1:74" s="52" customFormat="1" ht="12.75">
      <c r="A5970" s="45">
        <v>2346.9885393806389</v>
      </c>
      <c r="B5970" s="46" t="s">
        <v>416</v>
      </c>
      <c r="C5970" s="47" t="s">
        <v>336</v>
      </c>
      <c r="D5970" s="48">
        <v>71.379310344827587</v>
      </c>
      <c r="E5970" s="49">
        <v>40.153799999999997</v>
      </c>
      <c r="F5970" s="49">
        <v>9.9168999999999993E-2</v>
      </c>
      <c r="G5970" s="49">
        <v>13.5936</v>
      </c>
      <c r="H5970" s="49">
        <v>0.32815</v>
      </c>
      <c r="I5970" s="49">
        <v>0.19788900000000001</v>
      </c>
      <c r="J5970" s="49">
        <v>45.885100000000001</v>
      </c>
      <c r="K5970" s="49">
        <v>0.22154199999999999</v>
      </c>
      <c r="L5970" s="49">
        <v>100.50699300000001</v>
      </c>
      <c r="M5970" s="47"/>
      <c r="N5970" s="50">
        <v>0.99710332742936936</v>
      </c>
      <c r="O5970" s="50">
        <v>1.9469951201053965E-3</v>
      </c>
      <c r="P5970" s="50">
        <v>0.28229552548853742</v>
      </c>
      <c r="Q5970" s="50">
        <v>6.5543528097238186E-3</v>
      </c>
      <c r="R5970" s="50">
        <v>4.1621804706176782E-3</v>
      </c>
      <c r="S5970" s="50">
        <v>1.6986102565582937</v>
      </c>
      <c r="T5970" s="50">
        <v>5.894232103641193E-3</v>
      </c>
      <c r="U5970" s="50">
        <v>2.9973788074303322</v>
      </c>
      <c r="V5970" s="51">
        <v>85.74916949372286</v>
      </c>
      <c r="X5970" s="49">
        <v>0.21074999999999999</v>
      </c>
      <c r="Y5970" s="49">
        <v>17.5136</v>
      </c>
      <c r="Z5970" s="49">
        <v>0.49535400000000002</v>
      </c>
      <c r="AA5970" s="49">
        <v>6.6325000000000003</v>
      </c>
      <c r="AB5970" s="49">
        <v>7.1142000000000003</v>
      </c>
      <c r="AC5970" s="49">
        <v>0.172344</v>
      </c>
      <c r="AD5970" s="49">
        <v>5.3137299999999996</v>
      </c>
      <c r="AE5970" s="226"/>
      <c r="AF5970" s="226" t="s">
        <v>435</v>
      </c>
      <c r="AG5970" s="343">
        <v>30</v>
      </c>
      <c r="AH5970" s="343">
        <v>15</v>
      </c>
      <c r="AI5970" s="343"/>
      <c r="AJ5970" s="343"/>
      <c r="AK5970" s="343"/>
      <c r="AL5970" s="343"/>
      <c r="AM5970" s="343"/>
      <c r="AN5970" s="343"/>
      <c r="AO5970" s="343"/>
      <c r="AP5970" s="343"/>
      <c r="AQ5970" s="343"/>
      <c r="AR5970" s="343"/>
      <c r="AS5970" s="343"/>
      <c r="AT5970" s="343"/>
      <c r="AU5970" s="343"/>
      <c r="AV5970" s="343"/>
      <c r="AW5970" s="343"/>
      <c r="AX5970" s="343"/>
      <c r="AY5970" s="343"/>
      <c r="AZ5970" s="343"/>
      <c r="BA5970" s="343"/>
      <c r="BB5970" s="343"/>
      <c r="BC5970" s="343"/>
      <c r="BD5970" s="343"/>
      <c r="BE5970" s="475"/>
      <c r="BF5970" s="475"/>
      <c r="BG5970" s="475"/>
      <c r="BH5970" s="475"/>
      <c r="BI5970" s="475"/>
      <c r="BJ5970" s="475"/>
      <c r="BK5970" s="475"/>
      <c r="BL5970" s="475"/>
      <c r="BM5970" s="475"/>
      <c r="BN5970" s="475"/>
      <c r="BO5970" s="475"/>
      <c r="BP5970" s="306"/>
      <c r="BQ5970" s="496"/>
      <c r="BR5970" s="496"/>
      <c r="BS5970" s="496"/>
      <c r="BT5970" s="496"/>
      <c r="BU5970" s="496"/>
      <c r="BV5970" s="496"/>
    </row>
    <row r="5971" spans="1:74" s="52" customFormat="1" ht="12.75">
      <c r="A5971" s="45">
        <v>2346.9885393806389</v>
      </c>
      <c r="B5971" s="46" t="s">
        <v>416</v>
      </c>
      <c r="C5971" s="47" t="s">
        <v>336</v>
      </c>
      <c r="D5971" s="48">
        <v>76.479310344827582</v>
      </c>
      <c r="E5971" s="49">
        <v>40.209000000000003</v>
      </c>
      <c r="F5971" s="49">
        <v>4.2735000000000002E-2</v>
      </c>
      <c r="G5971" s="49">
        <v>13.6241</v>
      </c>
      <c r="H5971" s="49">
        <v>0.29928700000000003</v>
      </c>
      <c r="I5971" s="49">
        <v>0.18986900000000001</v>
      </c>
      <c r="J5971" s="49">
        <v>45.881399999999999</v>
      </c>
      <c r="K5971" s="49">
        <v>0.22317100000000001</v>
      </c>
      <c r="L5971" s="49">
        <v>100.51864500000001</v>
      </c>
      <c r="M5971" s="47"/>
      <c r="N5971" s="50">
        <v>0.99820310982963478</v>
      </c>
      <c r="O5971" s="50">
        <v>8.387929461438707E-4</v>
      </c>
      <c r="P5971" s="50">
        <v>0.28285213611492505</v>
      </c>
      <c r="Q5971" s="50">
        <v>5.9762312151987011E-3</v>
      </c>
      <c r="R5971" s="50">
        <v>3.9924128847779279E-3</v>
      </c>
      <c r="S5971" s="50">
        <v>1.6980123829006069</v>
      </c>
      <c r="T5971" s="50">
        <v>5.9359611945488848E-3</v>
      </c>
      <c r="U5971" s="50">
        <v>2.9972471194832497</v>
      </c>
      <c r="V5971" s="51">
        <v>85.720773258359969</v>
      </c>
      <c r="X5971" s="49">
        <v>0.21060200000000001</v>
      </c>
      <c r="Y5971" s="49">
        <v>39.3538</v>
      </c>
      <c r="Z5971" s="49">
        <v>0.494172</v>
      </c>
      <c r="AA5971" s="49">
        <v>7.3540000000000001</v>
      </c>
      <c r="AB5971" s="49">
        <v>7.2694299999999998</v>
      </c>
      <c r="AC5971" s="49">
        <v>0.17232700000000001</v>
      </c>
      <c r="AD5971" s="49">
        <v>5.2382200000000001</v>
      </c>
      <c r="AE5971" s="226"/>
      <c r="AF5971" s="226" t="s">
        <v>435</v>
      </c>
      <c r="AG5971" s="343">
        <v>30</v>
      </c>
      <c r="AH5971" s="343">
        <v>15</v>
      </c>
      <c r="AI5971" s="343"/>
      <c r="AJ5971" s="343"/>
      <c r="AK5971" s="343"/>
      <c r="AL5971" s="343"/>
      <c r="AM5971" s="343"/>
      <c r="AN5971" s="343"/>
      <c r="AO5971" s="343"/>
      <c r="AP5971" s="343"/>
      <c r="AQ5971" s="343"/>
      <c r="AR5971" s="343"/>
      <c r="AS5971" s="343"/>
      <c r="AT5971" s="343"/>
      <c r="AU5971" s="343"/>
      <c r="AV5971" s="343"/>
      <c r="AW5971" s="343"/>
      <c r="AX5971" s="343"/>
      <c r="AY5971" s="343"/>
      <c r="AZ5971" s="343"/>
      <c r="BA5971" s="343"/>
      <c r="BB5971" s="343"/>
      <c r="BC5971" s="343"/>
      <c r="BD5971" s="343"/>
      <c r="BE5971" s="475"/>
      <c r="BF5971" s="475"/>
      <c r="BG5971" s="475"/>
      <c r="BH5971" s="475"/>
      <c r="BI5971" s="475"/>
      <c r="BJ5971" s="475"/>
      <c r="BK5971" s="475"/>
      <c r="BL5971" s="475"/>
      <c r="BM5971" s="475"/>
      <c r="BN5971" s="475"/>
      <c r="BO5971" s="475"/>
      <c r="BP5971" s="306"/>
      <c r="BQ5971" s="496"/>
      <c r="BR5971" s="496"/>
      <c r="BS5971" s="496"/>
      <c r="BT5971" s="496"/>
      <c r="BU5971" s="496"/>
      <c r="BV5971" s="496"/>
    </row>
    <row r="5972" spans="1:74" s="52" customFormat="1" ht="12.75">
      <c r="A5972" s="45">
        <v>2346.9885393806389</v>
      </c>
      <c r="B5972" s="46" t="s">
        <v>416</v>
      </c>
      <c r="C5972" s="47" t="s">
        <v>336</v>
      </c>
      <c r="D5972" s="48">
        <v>81.579310344827576</v>
      </c>
      <c r="E5972" s="49">
        <v>40.1357</v>
      </c>
      <c r="F5972" s="49">
        <v>6.9542000000000007E-2</v>
      </c>
      <c r="G5972" s="49">
        <v>13.7189</v>
      </c>
      <c r="H5972" s="49">
        <v>0.33611999999999997</v>
      </c>
      <c r="I5972" s="49">
        <v>0.19680700000000001</v>
      </c>
      <c r="J5972" s="49">
        <v>45.936599999999999</v>
      </c>
      <c r="K5972" s="49">
        <v>0.228939</v>
      </c>
      <c r="L5972" s="49">
        <v>100.677616</v>
      </c>
      <c r="M5972" s="47"/>
      <c r="N5972" s="50">
        <v>0.99551109622765566</v>
      </c>
      <c r="O5972" s="50">
        <v>1.3637597076365728E-3</v>
      </c>
      <c r="P5972" s="50">
        <v>0.28457093955736901</v>
      </c>
      <c r="Q5972" s="50">
        <v>6.7058449956183775E-3</v>
      </c>
      <c r="R5972" s="50">
        <v>4.1346765772677851E-3</v>
      </c>
      <c r="S5972" s="50">
        <v>1.6985668994635981</v>
      </c>
      <c r="T5972" s="50">
        <v>6.0840488478491302E-3</v>
      </c>
      <c r="U5972" s="50">
        <v>2.9985453050370201</v>
      </c>
      <c r="V5972" s="51">
        <v>85.6504709880451</v>
      </c>
      <c r="X5972" s="49">
        <v>0.210895</v>
      </c>
      <c r="Y5972" s="49">
        <v>23.338899999999999</v>
      </c>
      <c r="Z5972" s="49">
        <v>0.49293500000000001</v>
      </c>
      <c r="AA5972" s="49">
        <v>6.4340200000000003</v>
      </c>
      <c r="AB5972" s="49">
        <v>7.11686</v>
      </c>
      <c r="AC5972" s="49">
        <v>0.17233999999999999</v>
      </c>
      <c r="AD5972" s="49">
        <v>5.2779400000000001</v>
      </c>
      <c r="AE5972" s="226"/>
      <c r="AF5972" s="226" t="s">
        <v>435</v>
      </c>
      <c r="AG5972" s="343">
        <v>30</v>
      </c>
      <c r="AH5972" s="343">
        <v>15</v>
      </c>
      <c r="AI5972" s="343"/>
      <c r="AJ5972" s="343"/>
      <c r="AK5972" s="343"/>
      <c r="AL5972" s="343"/>
      <c r="AM5972" s="343"/>
      <c r="AN5972" s="343"/>
      <c r="AO5972" s="343"/>
      <c r="AP5972" s="343"/>
      <c r="AQ5972" s="343"/>
      <c r="AR5972" s="343"/>
      <c r="AS5972" s="343"/>
      <c r="AT5972" s="343"/>
      <c r="AU5972" s="343"/>
      <c r="AV5972" s="343"/>
      <c r="AW5972" s="343"/>
      <c r="AX5972" s="343"/>
      <c r="AY5972" s="343"/>
      <c r="AZ5972" s="343"/>
      <c r="BA5972" s="343"/>
      <c r="BB5972" s="343"/>
      <c r="BC5972" s="343"/>
      <c r="BD5972" s="343"/>
      <c r="BE5972" s="475"/>
      <c r="BF5972" s="475"/>
      <c r="BG5972" s="475"/>
      <c r="BH5972" s="475"/>
      <c r="BI5972" s="475"/>
      <c r="BJ5972" s="475"/>
      <c r="BK5972" s="475"/>
      <c r="BL5972" s="475"/>
      <c r="BM5972" s="475"/>
      <c r="BN5972" s="475"/>
      <c r="BO5972" s="475"/>
      <c r="BP5972" s="306"/>
      <c r="BQ5972" s="496"/>
      <c r="BR5972" s="496"/>
      <c r="BS5972" s="496"/>
      <c r="BT5972" s="496"/>
      <c r="BU5972" s="496"/>
      <c r="BV5972" s="496"/>
    </row>
    <row r="5973" spans="1:74" s="52" customFormat="1" ht="12.75">
      <c r="A5973" s="45">
        <v>2346.9885393806389</v>
      </c>
      <c r="B5973" s="46" t="s">
        <v>416</v>
      </c>
      <c r="C5973" s="47" t="s">
        <v>336</v>
      </c>
      <c r="D5973" s="48">
        <v>86.67931034482757</v>
      </c>
      <c r="E5973" s="49">
        <v>40.130899999999997</v>
      </c>
      <c r="F5973" s="49">
        <v>6.4091999999999996E-2</v>
      </c>
      <c r="G5973" s="49">
        <v>13.757899999999999</v>
      </c>
      <c r="H5973" s="49">
        <v>0.326349</v>
      </c>
      <c r="I5973" s="49">
        <v>0.19070599999999999</v>
      </c>
      <c r="J5973" s="49">
        <v>45.861400000000003</v>
      </c>
      <c r="K5973" s="49">
        <v>0.22275</v>
      </c>
      <c r="L5973" s="49">
        <v>100.598038</v>
      </c>
      <c r="M5973" s="47"/>
      <c r="N5973" s="50">
        <v>0.99638556893096042</v>
      </c>
      <c r="O5973" s="50">
        <v>1.2581365185600467E-3</v>
      </c>
      <c r="P5973" s="50">
        <v>0.2856647620854223</v>
      </c>
      <c r="Q5973" s="50">
        <v>6.5174049766144925E-3</v>
      </c>
      <c r="R5973" s="50">
        <v>4.0105009682179851E-3</v>
      </c>
      <c r="S5973" s="50">
        <v>1.6974788936846414</v>
      </c>
      <c r="T5973" s="50">
        <v>5.9254848136929576E-3</v>
      </c>
      <c r="U5973" s="50">
        <v>2.9985265539960468</v>
      </c>
      <c r="V5973" s="51">
        <v>85.595357085994991</v>
      </c>
      <c r="X5973" s="49">
        <v>0.21088899999999999</v>
      </c>
      <c r="Y5973" s="49">
        <v>26.179600000000001</v>
      </c>
      <c r="Z5973" s="49">
        <v>0.49138300000000001</v>
      </c>
      <c r="AA5973" s="49">
        <v>6.6400300000000003</v>
      </c>
      <c r="AB5973" s="49">
        <v>7.21929</v>
      </c>
      <c r="AC5973" s="49">
        <v>0.17249900000000001</v>
      </c>
      <c r="AD5973" s="49">
        <v>5.2725299999999997</v>
      </c>
      <c r="AE5973" s="226"/>
      <c r="AF5973" s="226" t="s">
        <v>435</v>
      </c>
      <c r="AG5973" s="343">
        <v>30</v>
      </c>
      <c r="AH5973" s="343">
        <v>15</v>
      </c>
      <c r="AI5973" s="343"/>
      <c r="AJ5973" s="343"/>
      <c r="AK5973" s="343"/>
      <c r="AL5973" s="343"/>
      <c r="AM5973" s="343"/>
      <c r="AN5973" s="343"/>
      <c r="AO5973" s="343"/>
      <c r="AP5973" s="343"/>
      <c r="AQ5973" s="343"/>
      <c r="AR5973" s="343"/>
      <c r="AS5973" s="343"/>
      <c r="AT5973" s="343"/>
      <c r="AU5973" s="343"/>
      <c r="AV5973" s="343"/>
      <c r="AW5973" s="343"/>
      <c r="AX5973" s="343"/>
      <c r="AY5973" s="343"/>
      <c r="AZ5973" s="343"/>
      <c r="BA5973" s="343"/>
      <c r="BB5973" s="343"/>
      <c r="BC5973" s="343"/>
      <c r="BD5973" s="343"/>
      <c r="BE5973" s="475"/>
      <c r="BF5973" s="475"/>
      <c r="BG5973" s="475"/>
      <c r="BH5973" s="475"/>
      <c r="BI5973" s="475"/>
      <c r="BJ5973" s="475"/>
      <c r="BK5973" s="475"/>
      <c r="BL5973" s="475"/>
      <c r="BM5973" s="475"/>
      <c r="BN5973" s="475"/>
      <c r="BO5973" s="475"/>
      <c r="BP5973" s="306"/>
      <c r="BQ5973" s="496"/>
      <c r="BR5973" s="496"/>
      <c r="BS5973" s="496"/>
      <c r="BT5973" s="496"/>
      <c r="BU5973" s="496"/>
      <c r="BV5973" s="496"/>
    </row>
    <row r="5974" spans="1:74" s="52" customFormat="1" ht="12.75">
      <c r="A5974" s="45">
        <v>2346.9885393806389</v>
      </c>
      <c r="B5974" s="46" t="s">
        <v>416</v>
      </c>
      <c r="C5974" s="47" t="s">
        <v>336</v>
      </c>
      <c r="D5974" s="48">
        <v>91.779310344827564</v>
      </c>
      <c r="E5974" s="49">
        <v>40.074199999999998</v>
      </c>
      <c r="F5974" s="49">
        <v>9.6460000000000004E-2</v>
      </c>
      <c r="G5974" s="49">
        <v>13.645</v>
      </c>
      <c r="H5974" s="49">
        <v>0.28828399999999998</v>
      </c>
      <c r="I5974" s="49">
        <v>0.19286300000000001</v>
      </c>
      <c r="J5974" s="49">
        <v>45.700499999999998</v>
      </c>
      <c r="K5974" s="49">
        <v>0.23639499999999999</v>
      </c>
      <c r="L5974" s="49">
        <v>100.272549</v>
      </c>
      <c r="M5974" s="47"/>
      <c r="N5974" s="50">
        <v>0.99747349013141162</v>
      </c>
      <c r="O5974" s="50">
        <v>1.8982751985482413E-3</v>
      </c>
      <c r="P5974" s="50">
        <v>0.28403119105331731</v>
      </c>
      <c r="Q5974" s="50">
        <v>5.7716625671741005E-3</v>
      </c>
      <c r="R5974" s="50">
        <v>4.0660354256811526E-3</v>
      </c>
      <c r="S5974" s="50">
        <v>1.6957662916697067</v>
      </c>
      <c r="T5974" s="50">
        <v>6.3042355976108203E-3</v>
      </c>
      <c r="U5974" s="50">
        <v>2.9964507742527973</v>
      </c>
      <c r="V5974" s="51">
        <v>85.653522972326485</v>
      </c>
      <c r="X5974" s="49">
        <v>0.210949</v>
      </c>
      <c r="Y5974" s="49">
        <v>17.2743</v>
      </c>
      <c r="Z5974" s="49">
        <v>0.49423</v>
      </c>
      <c r="AA5974" s="49">
        <v>7.64419</v>
      </c>
      <c r="AB5974" s="49">
        <v>7.2013100000000003</v>
      </c>
      <c r="AC5974" s="49">
        <v>0.17269399999999999</v>
      </c>
      <c r="AD5974" s="49">
        <v>5.1582299999999996</v>
      </c>
      <c r="AE5974" s="226"/>
      <c r="AF5974" s="226" t="s">
        <v>435</v>
      </c>
      <c r="AG5974" s="343">
        <v>30</v>
      </c>
      <c r="AH5974" s="343">
        <v>15</v>
      </c>
      <c r="AI5974" s="343"/>
      <c r="AJ5974" s="343"/>
      <c r="AK5974" s="343"/>
      <c r="AL5974" s="343"/>
      <c r="AM5974" s="343"/>
      <c r="AN5974" s="343"/>
      <c r="AO5974" s="343"/>
      <c r="AP5974" s="343"/>
      <c r="AQ5974" s="343"/>
      <c r="AR5974" s="343"/>
      <c r="AS5974" s="343"/>
      <c r="AT5974" s="343"/>
      <c r="AU5974" s="343"/>
      <c r="AV5974" s="343"/>
      <c r="AW5974" s="343"/>
      <c r="AX5974" s="343"/>
      <c r="AY5974" s="343"/>
      <c r="AZ5974" s="343"/>
      <c r="BA5974" s="343"/>
      <c r="BB5974" s="343"/>
      <c r="BC5974" s="343"/>
      <c r="BD5974" s="343"/>
      <c r="BE5974" s="475"/>
      <c r="BF5974" s="475"/>
      <c r="BG5974" s="475"/>
      <c r="BH5974" s="475"/>
      <c r="BI5974" s="475"/>
      <c r="BJ5974" s="475"/>
      <c r="BK5974" s="475"/>
      <c r="BL5974" s="475"/>
      <c r="BM5974" s="475"/>
      <c r="BN5974" s="475"/>
      <c r="BO5974" s="475"/>
      <c r="BP5974" s="306"/>
      <c r="BQ5974" s="496"/>
      <c r="BR5974" s="496"/>
      <c r="BS5974" s="496"/>
      <c r="BT5974" s="496"/>
      <c r="BU5974" s="496"/>
      <c r="BV5974" s="496"/>
    </row>
    <row r="5975" spans="1:74" s="52" customFormat="1" ht="12.75">
      <c r="A5975" s="45">
        <v>2346.9885393806389</v>
      </c>
      <c r="B5975" s="46" t="s">
        <v>416</v>
      </c>
      <c r="C5975" s="47" t="s">
        <v>336</v>
      </c>
      <c r="D5975" s="48">
        <v>96.879310344827559</v>
      </c>
      <c r="E5975" s="49">
        <v>40.095399999999998</v>
      </c>
      <c r="F5975" s="49">
        <v>5.7859000000000001E-2</v>
      </c>
      <c r="G5975" s="49">
        <v>13.6104</v>
      </c>
      <c r="H5975" s="49">
        <v>0.32291399999999998</v>
      </c>
      <c r="I5975" s="49">
        <v>0.19483700000000001</v>
      </c>
      <c r="J5975" s="49">
        <v>45.689300000000003</v>
      </c>
      <c r="K5975" s="49">
        <v>0.24751100000000001</v>
      </c>
      <c r="L5975" s="49">
        <v>100.248305</v>
      </c>
      <c r="M5975" s="47"/>
      <c r="N5975" s="50">
        <v>0.99852519886357227</v>
      </c>
      <c r="O5975" s="50">
        <v>1.1392284370583682E-3</v>
      </c>
      <c r="P5975" s="50">
        <v>0.28345972522396007</v>
      </c>
      <c r="Q5975" s="50">
        <v>6.4683758282343172E-3</v>
      </c>
      <c r="R5975" s="50">
        <v>4.1098091235837238E-3</v>
      </c>
      <c r="S5975" s="50">
        <v>1.6962408918559018</v>
      </c>
      <c r="T5975" s="50">
        <v>6.604145472081149E-3</v>
      </c>
      <c r="U5975" s="50">
        <v>2.9974303646236984</v>
      </c>
      <c r="V5975" s="51">
        <v>85.681687282490486</v>
      </c>
      <c r="X5975" s="49">
        <v>0.21084800000000001</v>
      </c>
      <c r="Y5975" s="49">
        <v>28.211099999999998</v>
      </c>
      <c r="Z5975" s="49">
        <v>0.494697</v>
      </c>
      <c r="AA5975" s="49">
        <v>6.8164300000000004</v>
      </c>
      <c r="AB5975" s="49">
        <v>7.0879500000000002</v>
      </c>
      <c r="AC5975" s="49">
        <v>0.172711</v>
      </c>
      <c r="AD5975" s="49">
        <v>4.8422499999999999</v>
      </c>
      <c r="AE5975" s="226"/>
      <c r="AF5975" s="226" t="s">
        <v>435</v>
      </c>
      <c r="AG5975" s="343">
        <v>30</v>
      </c>
      <c r="AH5975" s="343">
        <v>15</v>
      </c>
      <c r="AI5975" s="343"/>
      <c r="AJ5975" s="343"/>
      <c r="AK5975" s="343"/>
      <c r="AL5975" s="343"/>
      <c r="AM5975" s="343"/>
      <c r="AN5975" s="343"/>
      <c r="AO5975" s="343"/>
      <c r="AP5975" s="343"/>
      <c r="AQ5975" s="343"/>
      <c r="AR5975" s="343"/>
      <c r="AS5975" s="343"/>
      <c r="AT5975" s="343"/>
      <c r="AU5975" s="343"/>
      <c r="AV5975" s="343"/>
      <c r="AW5975" s="343"/>
      <c r="AX5975" s="343"/>
      <c r="AY5975" s="343"/>
      <c r="AZ5975" s="343"/>
      <c r="BA5975" s="343"/>
      <c r="BB5975" s="343"/>
      <c r="BC5975" s="343"/>
      <c r="BD5975" s="343"/>
      <c r="BE5975" s="475"/>
      <c r="BF5975" s="475"/>
      <c r="BG5975" s="475"/>
      <c r="BH5975" s="475"/>
      <c r="BI5975" s="475"/>
      <c r="BJ5975" s="475"/>
      <c r="BK5975" s="475"/>
      <c r="BL5975" s="475"/>
      <c r="BM5975" s="475"/>
      <c r="BN5975" s="475"/>
      <c r="BO5975" s="475"/>
      <c r="BP5975" s="306"/>
      <c r="BQ5975" s="496"/>
      <c r="BR5975" s="496"/>
      <c r="BS5975" s="496"/>
      <c r="BT5975" s="496"/>
      <c r="BU5975" s="496"/>
      <c r="BV5975" s="496"/>
    </row>
    <row r="5976" spans="1:74" s="52" customFormat="1" ht="12.75">
      <c r="A5976" s="45">
        <v>2346.9885393806389</v>
      </c>
      <c r="B5976" s="46" t="s">
        <v>416</v>
      </c>
      <c r="C5976" s="47" t="s">
        <v>336</v>
      </c>
      <c r="D5976" s="48">
        <v>101.97931034482755</v>
      </c>
      <c r="E5976" s="49">
        <v>40.194600000000001</v>
      </c>
      <c r="F5976" s="49">
        <v>4.1148999999999998E-2</v>
      </c>
      <c r="G5976" s="49">
        <v>13.692399999999999</v>
      </c>
      <c r="H5976" s="49">
        <v>0.34205600000000003</v>
      </c>
      <c r="I5976" s="49">
        <v>0.194962</v>
      </c>
      <c r="J5976" s="49">
        <v>45.6066</v>
      </c>
      <c r="K5976" s="49">
        <v>0.238154</v>
      </c>
      <c r="L5976" s="49">
        <v>100.36082399999999</v>
      </c>
      <c r="M5976" s="47"/>
      <c r="N5976" s="50">
        <v>0.99985558070126135</v>
      </c>
      <c r="O5976" s="50">
        <v>8.0929016836697666E-4</v>
      </c>
      <c r="P5976" s="50">
        <v>0.28484272750544354</v>
      </c>
      <c r="Q5976" s="50">
        <v>6.8440105295114132E-3</v>
      </c>
      <c r="R5976" s="50">
        <v>4.1077620135720255E-3</v>
      </c>
      <c r="S5976" s="50">
        <v>1.6912421972889589</v>
      </c>
      <c r="T5976" s="50">
        <v>6.3472425070748963E-3</v>
      </c>
      <c r="U5976" s="50">
        <v>2.9955411534634608</v>
      </c>
      <c r="V5976" s="51">
        <v>85.585501719513417</v>
      </c>
      <c r="X5976" s="49">
        <v>0.210479</v>
      </c>
      <c r="Y5976" s="49">
        <v>38.600499999999997</v>
      </c>
      <c r="Z5976" s="49">
        <v>0.49281000000000003</v>
      </c>
      <c r="AA5976" s="49">
        <v>6.5221099999999996</v>
      </c>
      <c r="AB5976" s="49">
        <v>7.0258900000000004</v>
      </c>
      <c r="AC5976" s="49">
        <v>0.17285600000000001</v>
      </c>
      <c r="AD5976" s="49">
        <v>5.0578599999999998</v>
      </c>
      <c r="AE5976" s="226"/>
      <c r="AF5976" s="226" t="s">
        <v>435</v>
      </c>
      <c r="AG5976" s="343">
        <v>30</v>
      </c>
      <c r="AH5976" s="343">
        <v>15</v>
      </c>
      <c r="AI5976" s="343"/>
      <c r="AJ5976" s="343"/>
      <c r="AK5976" s="343"/>
      <c r="AL5976" s="343"/>
      <c r="AM5976" s="343"/>
      <c r="AN5976" s="343"/>
      <c r="AO5976" s="343"/>
      <c r="AP5976" s="343"/>
      <c r="AQ5976" s="343"/>
      <c r="AR5976" s="343"/>
      <c r="AS5976" s="343"/>
      <c r="AT5976" s="343"/>
      <c r="AU5976" s="343"/>
      <c r="AV5976" s="343"/>
      <c r="AW5976" s="343"/>
      <c r="AX5976" s="343"/>
      <c r="AY5976" s="343"/>
      <c r="AZ5976" s="343"/>
      <c r="BA5976" s="343"/>
      <c r="BB5976" s="343"/>
      <c r="BC5976" s="343"/>
      <c r="BD5976" s="343"/>
      <c r="BE5976" s="475"/>
      <c r="BF5976" s="475"/>
      <c r="BG5976" s="475"/>
      <c r="BH5976" s="475"/>
      <c r="BI5976" s="475"/>
      <c r="BJ5976" s="475"/>
      <c r="BK5976" s="475"/>
      <c r="BL5976" s="475"/>
      <c r="BM5976" s="475"/>
      <c r="BN5976" s="475"/>
      <c r="BO5976" s="475"/>
      <c r="BP5976" s="306"/>
      <c r="BQ5976" s="496"/>
      <c r="BR5976" s="496"/>
      <c r="BS5976" s="496"/>
      <c r="BT5976" s="496"/>
      <c r="BU5976" s="496"/>
      <c r="BV5976" s="496"/>
    </row>
    <row r="5977" spans="1:74" s="52" customFormat="1" ht="12.75">
      <c r="A5977" s="45">
        <v>2346.9885393806389</v>
      </c>
      <c r="B5977" s="46" t="s">
        <v>416</v>
      </c>
      <c r="C5977" s="47" t="s">
        <v>336</v>
      </c>
      <c r="D5977" s="48">
        <v>107.07931034482755</v>
      </c>
      <c r="E5977" s="49">
        <v>40.008600000000001</v>
      </c>
      <c r="F5977" s="49">
        <v>7.2951000000000002E-2</v>
      </c>
      <c r="G5977" s="49">
        <v>13.7943</v>
      </c>
      <c r="H5977" s="49">
        <v>0.294595</v>
      </c>
      <c r="I5977" s="49">
        <v>0.18265300000000001</v>
      </c>
      <c r="J5977" s="49">
        <v>45.505000000000003</v>
      </c>
      <c r="K5977" s="49">
        <v>0.22684799999999999</v>
      </c>
      <c r="L5977" s="49">
        <v>100.151211</v>
      </c>
      <c r="M5977" s="47"/>
      <c r="N5977" s="50">
        <v>0.99751915416497972</v>
      </c>
      <c r="O5977" s="50">
        <v>1.4380518781775867E-3</v>
      </c>
      <c r="P5977" s="50">
        <v>0.28762295901915597</v>
      </c>
      <c r="Q5977" s="50">
        <v>5.907954650177163E-3</v>
      </c>
      <c r="R5977" s="50">
        <v>3.8572735390745654E-3</v>
      </c>
      <c r="S5977" s="50">
        <v>1.6913580443714791</v>
      </c>
      <c r="T5977" s="50">
        <v>6.0598307030541665E-3</v>
      </c>
      <c r="U5977" s="50">
        <v>2.9957104262436207</v>
      </c>
      <c r="V5977" s="51">
        <v>85.466108137149135</v>
      </c>
      <c r="X5977" s="49">
        <v>0.211095</v>
      </c>
      <c r="Y5977" s="49">
        <v>22.4177</v>
      </c>
      <c r="Z5977" s="49">
        <v>0.49130699999999999</v>
      </c>
      <c r="AA5977" s="49">
        <v>7.4482299999999997</v>
      </c>
      <c r="AB5977" s="49">
        <v>7.6604000000000001</v>
      </c>
      <c r="AC5977" s="49">
        <v>0.173179</v>
      </c>
      <c r="AD5977" s="49">
        <v>5.2319000000000004</v>
      </c>
      <c r="AE5977" s="226"/>
      <c r="AF5977" s="226" t="s">
        <v>435</v>
      </c>
      <c r="AG5977" s="343">
        <v>30</v>
      </c>
      <c r="AH5977" s="343">
        <v>15</v>
      </c>
      <c r="AI5977" s="343"/>
      <c r="AJ5977" s="343"/>
      <c r="AK5977" s="343"/>
      <c r="AL5977" s="343"/>
      <c r="AM5977" s="343"/>
      <c r="AN5977" s="343"/>
      <c r="AO5977" s="343"/>
      <c r="AP5977" s="343"/>
      <c r="AQ5977" s="343"/>
      <c r="AR5977" s="343"/>
      <c r="AS5977" s="343"/>
      <c r="AT5977" s="343"/>
      <c r="AU5977" s="343"/>
      <c r="AV5977" s="343"/>
      <c r="AW5977" s="343"/>
      <c r="AX5977" s="343"/>
      <c r="AY5977" s="343"/>
      <c r="AZ5977" s="343"/>
      <c r="BA5977" s="343"/>
      <c r="BB5977" s="343"/>
      <c r="BC5977" s="343"/>
      <c r="BD5977" s="343"/>
      <c r="BE5977" s="475"/>
      <c r="BF5977" s="475"/>
      <c r="BG5977" s="475"/>
      <c r="BH5977" s="475"/>
      <c r="BI5977" s="475"/>
      <c r="BJ5977" s="475"/>
      <c r="BK5977" s="475"/>
      <c r="BL5977" s="475"/>
      <c r="BM5977" s="475"/>
      <c r="BN5977" s="475"/>
      <c r="BO5977" s="475"/>
      <c r="BP5977" s="306"/>
      <c r="BQ5977" s="496"/>
      <c r="BR5977" s="496"/>
      <c r="BS5977" s="496"/>
      <c r="BT5977" s="496"/>
      <c r="BU5977" s="496"/>
      <c r="BV5977" s="496"/>
    </row>
    <row r="5978" spans="1:74" s="52" customFormat="1" ht="12.75">
      <c r="A5978" s="45">
        <v>2346.9885393806389</v>
      </c>
      <c r="B5978" s="46" t="s">
        <v>416</v>
      </c>
      <c r="C5978" s="47" t="s">
        <v>336</v>
      </c>
      <c r="D5978" s="48">
        <v>112.17931034482754</v>
      </c>
      <c r="E5978" s="49">
        <v>40.167999999999999</v>
      </c>
      <c r="F5978" s="49">
        <v>4.5477999999999998E-2</v>
      </c>
      <c r="G5978" s="49">
        <v>13.77</v>
      </c>
      <c r="H5978" s="49">
        <v>0.28930400000000001</v>
      </c>
      <c r="I5978" s="49">
        <v>0.176953</v>
      </c>
      <c r="J5978" s="49">
        <v>45.855499999999999</v>
      </c>
      <c r="K5978" s="49">
        <v>0.24232400000000001</v>
      </c>
      <c r="L5978" s="49">
        <v>100.5943</v>
      </c>
      <c r="M5978" s="47"/>
      <c r="N5978" s="50">
        <v>0.99717796530495684</v>
      </c>
      <c r="O5978" s="50">
        <v>8.9262539310257737E-4</v>
      </c>
      <c r="P5978" s="50">
        <v>0.28587909540384593</v>
      </c>
      <c r="Q5978" s="50">
        <v>5.7768460729932403E-3</v>
      </c>
      <c r="R5978" s="50">
        <v>3.7207983514520402E-3</v>
      </c>
      <c r="S5978" s="50">
        <v>1.6970414255651187</v>
      </c>
      <c r="T5978" s="50">
        <v>6.4453505329762949E-3</v>
      </c>
      <c r="U5978" s="50">
        <v>2.9983016657192429</v>
      </c>
      <c r="V5978" s="51">
        <v>85.582927183377507</v>
      </c>
      <c r="X5978" s="49">
        <v>0.21076500000000001</v>
      </c>
      <c r="Y5978" s="49">
        <v>35.3108</v>
      </c>
      <c r="Z5978" s="49">
        <v>0.49202400000000002</v>
      </c>
      <c r="AA5978" s="49">
        <v>7.6759300000000001</v>
      </c>
      <c r="AB5978" s="49">
        <v>8.00427</v>
      </c>
      <c r="AC5978" s="49">
        <v>0.172435</v>
      </c>
      <c r="AD5978" s="49">
        <v>5.0490199999999996</v>
      </c>
      <c r="AE5978" s="226"/>
      <c r="AF5978" s="226" t="s">
        <v>435</v>
      </c>
      <c r="AG5978" s="343">
        <v>30</v>
      </c>
      <c r="AH5978" s="343">
        <v>15</v>
      </c>
      <c r="AI5978" s="343"/>
      <c r="AJ5978" s="343"/>
      <c r="AK5978" s="343"/>
      <c r="AL5978" s="343"/>
      <c r="AM5978" s="343"/>
      <c r="AN5978" s="343"/>
      <c r="AO5978" s="343"/>
      <c r="AP5978" s="343"/>
      <c r="AQ5978" s="343"/>
      <c r="AR5978" s="343"/>
      <c r="AS5978" s="343"/>
      <c r="AT5978" s="343"/>
      <c r="AU5978" s="343"/>
      <c r="AV5978" s="343"/>
      <c r="AW5978" s="343"/>
      <c r="AX5978" s="343"/>
      <c r="AY5978" s="343"/>
      <c r="AZ5978" s="343"/>
      <c r="BA5978" s="343"/>
      <c r="BB5978" s="343"/>
      <c r="BC5978" s="343"/>
      <c r="BD5978" s="343"/>
      <c r="BE5978" s="475"/>
      <c r="BF5978" s="475"/>
      <c r="BG5978" s="475"/>
      <c r="BH5978" s="475"/>
      <c r="BI5978" s="475"/>
      <c r="BJ5978" s="475"/>
      <c r="BK5978" s="475"/>
      <c r="BL5978" s="475"/>
      <c r="BM5978" s="475"/>
      <c r="BN5978" s="475"/>
      <c r="BO5978" s="475"/>
      <c r="BP5978" s="306"/>
      <c r="BQ5978" s="496"/>
      <c r="BR5978" s="496"/>
      <c r="BS5978" s="496"/>
      <c r="BT5978" s="496"/>
      <c r="BU5978" s="496"/>
      <c r="BV5978" s="496"/>
    </row>
    <row r="5979" spans="1:74" s="52" customFormat="1" ht="12.75">
      <c r="A5979" s="45">
        <v>2346.9885393806389</v>
      </c>
      <c r="B5979" s="46" t="s">
        <v>416</v>
      </c>
      <c r="C5979" s="47" t="s">
        <v>336</v>
      </c>
      <c r="D5979" s="48">
        <v>117.27931034482754</v>
      </c>
      <c r="E5979" s="49">
        <v>40.220300000000002</v>
      </c>
      <c r="F5979" s="49">
        <v>4.8569000000000001E-2</v>
      </c>
      <c r="G5979" s="49">
        <v>13.6755</v>
      </c>
      <c r="H5979" s="49">
        <v>0.299591</v>
      </c>
      <c r="I5979" s="49">
        <v>0.20402300000000001</v>
      </c>
      <c r="J5979" s="49">
        <v>45.898200000000003</v>
      </c>
      <c r="K5979" s="49">
        <v>0.21787200000000001</v>
      </c>
      <c r="L5979" s="49">
        <v>100.59871800000001</v>
      </c>
      <c r="M5979" s="47"/>
      <c r="N5979" s="50">
        <v>0.99811172167386619</v>
      </c>
      <c r="O5979" s="50">
        <v>9.5294629765581263E-4</v>
      </c>
      <c r="P5979" s="50">
        <v>0.28381350566837438</v>
      </c>
      <c r="Q5979" s="50">
        <v>5.980073271401141E-3</v>
      </c>
      <c r="R5979" s="50">
        <v>4.2884338830981063E-3</v>
      </c>
      <c r="S5979" s="50">
        <v>1.6980014230223299</v>
      </c>
      <c r="T5979" s="50">
        <v>5.792858467557037E-3</v>
      </c>
      <c r="U5979" s="50">
        <v>2.9979547700997955</v>
      </c>
      <c r="V5979" s="51">
        <v>85.679111527539192</v>
      </c>
      <c r="X5979" s="49">
        <v>0.210588</v>
      </c>
      <c r="Y5979" s="49">
        <v>33.841099999999997</v>
      </c>
      <c r="Z5979" s="49">
        <v>0.49329000000000001</v>
      </c>
      <c r="AA5979" s="49">
        <v>7.3205900000000002</v>
      </c>
      <c r="AB5979" s="49">
        <v>6.98414</v>
      </c>
      <c r="AC5979" s="49">
        <v>0.172346</v>
      </c>
      <c r="AD5979" s="49">
        <v>5.4417299999999997</v>
      </c>
      <c r="AE5979" s="226"/>
      <c r="AF5979" s="226" t="s">
        <v>435</v>
      </c>
      <c r="AG5979" s="343">
        <v>30</v>
      </c>
      <c r="AH5979" s="343">
        <v>15</v>
      </c>
      <c r="AI5979" s="343"/>
      <c r="AJ5979" s="343"/>
      <c r="AK5979" s="343"/>
      <c r="AL5979" s="343"/>
      <c r="AM5979" s="343"/>
      <c r="AN5979" s="343"/>
      <c r="AO5979" s="343"/>
      <c r="AP5979" s="343"/>
      <c r="AQ5979" s="343"/>
      <c r="AR5979" s="343"/>
      <c r="AS5979" s="343"/>
      <c r="AT5979" s="343"/>
      <c r="AU5979" s="343"/>
      <c r="AV5979" s="343"/>
      <c r="AW5979" s="343"/>
      <c r="AX5979" s="343"/>
      <c r="AY5979" s="343"/>
      <c r="AZ5979" s="343"/>
      <c r="BA5979" s="343"/>
      <c r="BB5979" s="343"/>
      <c r="BC5979" s="343"/>
      <c r="BD5979" s="343"/>
      <c r="BE5979" s="475"/>
      <c r="BF5979" s="475"/>
      <c r="BG5979" s="475"/>
      <c r="BH5979" s="475"/>
      <c r="BI5979" s="475"/>
      <c r="BJ5979" s="475"/>
      <c r="BK5979" s="475"/>
      <c r="BL5979" s="475"/>
      <c r="BM5979" s="475"/>
      <c r="BN5979" s="475"/>
      <c r="BO5979" s="475"/>
      <c r="BP5979" s="306"/>
      <c r="BQ5979" s="496"/>
      <c r="BR5979" s="496"/>
      <c r="BS5979" s="496"/>
      <c r="BT5979" s="496"/>
      <c r="BU5979" s="496"/>
      <c r="BV5979" s="496"/>
    </row>
    <row r="5980" spans="1:74" s="52" customFormat="1" ht="12.75">
      <c r="A5980" s="45">
        <v>2346.9885393806389</v>
      </c>
      <c r="B5980" s="46" t="s">
        <v>416</v>
      </c>
      <c r="C5980" s="47" t="s">
        <v>336</v>
      </c>
      <c r="D5980" s="48">
        <v>122.37931034482753</v>
      </c>
      <c r="E5980" s="49">
        <v>40.201900000000002</v>
      </c>
      <c r="F5980" s="49">
        <v>8.4515999999999994E-2</v>
      </c>
      <c r="G5980" s="49">
        <v>13.7943</v>
      </c>
      <c r="H5980" s="49">
        <v>0.34339700000000001</v>
      </c>
      <c r="I5980" s="49">
        <v>0.17887</v>
      </c>
      <c r="J5980" s="49">
        <v>45.851700000000001</v>
      </c>
      <c r="K5980" s="49">
        <v>0.24474000000000001</v>
      </c>
      <c r="L5980" s="49">
        <v>100.76377599999999</v>
      </c>
      <c r="M5980" s="47"/>
      <c r="N5980" s="50">
        <v>0.99625709311581212</v>
      </c>
      <c r="O5980" s="50">
        <v>1.6559194109327078E-3</v>
      </c>
      <c r="P5980" s="50">
        <v>0.28587785075057082</v>
      </c>
      <c r="Q5980" s="50">
        <v>6.8448705102157467E-3</v>
      </c>
      <c r="R5980" s="50">
        <v>3.7544652910085135E-3</v>
      </c>
      <c r="S5980" s="50">
        <v>1.693904162853431</v>
      </c>
      <c r="T5980" s="50">
        <v>6.4981158636119134E-3</v>
      </c>
      <c r="U5980" s="50">
        <v>2.9966720078844959</v>
      </c>
      <c r="V5980" s="51">
        <v>85.560134965053152</v>
      </c>
      <c r="X5980" s="49">
        <v>0.21063899999999999</v>
      </c>
      <c r="Y5980" s="49">
        <v>19.507200000000001</v>
      </c>
      <c r="Z5980" s="49">
        <v>0.49138900000000002</v>
      </c>
      <c r="AA5980" s="49">
        <v>6.4210399999999996</v>
      </c>
      <c r="AB5980" s="49">
        <v>7.7232200000000004</v>
      </c>
      <c r="AC5980" s="49">
        <v>0.17250299999999999</v>
      </c>
      <c r="AD5980" s="49">
        <v>4.9358300000000002</v>
      </c>
      <c r="AE5980" s="226"/>
      <c r="AF5980" s="226" t="s">
        <v>435</v>
      </c>
      <c r="AG5980" s="343">
        <v>30</v>
      </c>
      <c r="AH5980" s="343">
        <v>15</v>
      </c>
      <c r="AI5980" s="343"/>
      <c r="AJ5980" s="343"/>
      <c r="AK5980" s="343"/>
      <c r="AL5980" s="343"/>
      <c r="AM5980" s="343"/>
      <c r="AN5980" s="343"/>
      <c r="AO5980" s="343"/>
      <c r="AP5980" s="343"/>
      <c r="AQ5980" s="343"/>
      <c r="AR5980" s="343"/>
      <c r="AS5980" s="343"/>
      <c r="AT5980" s="343"/>
      <c r="AU5980" s="343"/>
      <c r="AV5980" s="343"/>
      <c r="AW5980" s="343"/>
      <c r="AX5980" s="343"/>
      <c r="AY5980" s="343"/>
      <c r="AZ5980" s="343"/>
      <c r="BA5980" s="343"/>
      <c r="BB5980" s="343"/>
      <c r="BC5980" s="343"/>
      <c r="BD5980" s="343"/>
      <c r="BE5980" s="475"/>
      <c r="BF5980" s="475"/>
      <c r="BG5980" s="475"/>
      <c r="BH5980" s="475"/>
      <c r="BI5980" s="475"/>
      <c r="BJ5980" s="475"/>
      <c r="BK5980" s="475"/>
      <c r="BL5980" s="475"/>
      <c r="BM5980" s="475"/>
      <c r="BN5980" s="475"/>
      <c r="BO5980" s="475"/>
      <c r="BP5980" s="306"/>
      <c r="BQ5980" s="496"/>
      <c r="BR5980" s="496"/>
      <c r="BS5980" s="496"/>
      <c r="BT5980" s="496"/>
      <c r="BU5980" s="496"/>
      <c r="BV5980" s="496"/>
    </row>
    <row r="5981" spans="1:74" s="52" customFormat="1" ht="12.75">
      <c r="A5981" s="45">
        <v>2346.9885393806389</v>
      </c>
      <c r="B5981" s="46" t="s">
        <v>416</v>
      </c>
      <c r="C5981" s="47" t="s">
        <v>336</v>
      </c>
      <c r="D5981" s="48">
        <v>127.47931034482752</v>
      </c>
      <c r="E5981" s="49">
        <v>40.1556</v>
      </c>
      <c r="F5981" s="49">
        <v>5.0442000000000001E-2</v>
      </c>
      <c r="G5981" s="49">
        <v>13.662100000000001</v>
      </c>
      <c r="H5981" s="49">
        <v>0.29890699999999998</v>
      </c>
      <c r="I5981" s="49">
        <v>0.159882</v>
      </c>
      <c r="J5981" s="49">
        <v>45.601700000000001</v>
      </c>
      <c r="K5981" s="49">
        <v>0.20506099999999999</v>
      </c>
      <c r="L5981" s="49">
        <v>100.18219999999999</v>
      </c>
      <c r="M5981" s="47"/>
      <c r="N5981" s="50">
        <v>1.0001103543018057</v>
      </c>
      <c r="O5981" s="50">
        <v>9.9327502809297809E-4</v>
      </c>
      <c r="P5981" s="50">
        <v>0.28456092113071885</v>
      </c>
      <c r="Q5981" s="50">
        <v>5.9879998706724993E-3</v>
      </c>
      <c r="R5981" s="50">
        <v>3.3727730243089736E-3</v>
      </c>
      <c r="S5981" s="50">
        <v>1.6931342025892742</v>
      </c>
      <c r="T5981" s="50">
        <v>5.4719550673040735E-3</v>
      </c>
      <c r="U5981" s="50">
        <v>2.9950553525554544</v>
      </c>
      <c r="V5981" s="51">
        <v>85.611486941654221</v>
      </c>
      <c r="X5981" s="49">
        <v>0.21073</v>
      </c>
      <c r="Y5981" s="49">
        <v>32.756100000000004</v>
      </c>
      <c r="Z5981" s="49">
        <v>0.49443999999999999</v>
      </c>
      <c r="AA5981" s="49">
        <v>7.2178100000000001</v>
      </c>
      <c r="AB5981" s="49">
        <v>8.5814699999999995</v>
      </c>
      <c r="AC5981" s="49">
        <v>0.172934</v>
      </c>
      <c r="AD5981" s="49">
        <v>5.74594</v>
      </c>
      <c r="AE5981" s="226"/>
      <c r="AF5981" s="226" t="s">
        <v>435</v>
      </c>
      <c r="AG5981" s="343">
        <v>30</v>
      </c>
      <c r="AH5981" s="343">
        <v>15</v>
      </c>
      <c r="AI5981" s="343"/>
      <c r="AJ5981" s="343"/>
      <c r="AK5981" s="343"/>
      <c r="AL5981" s="343"/>
      <c r="AM5981" s="343"/>
      <c r="AN5981" s="343"/>
      <c r="AO5981" s="343"/>
      <c r="AP5981" s="343"/>
      <c r="AQ5981" s="343"/>
      <c r="AR5981" s="343"/>
      <c r="AS5981" s="343"/>
      <c r="AT5981" s="343"/>
      <c r="AU5981" s="343"/>
      <c r="AV5981" s="343"/>
      <c r="AW5981" s="343"/>
      <c r="AX5981" s="343"/>
      <c r="AY5981" s="343"/>
      <c r="AZ5981" s="343"/>
      <c r="BA5981" s="343"/>
      <c r="BB5981" s="343"/>
      <c r="BC5981" s="343"/>
      <c r="BD5981" s="343"/>
      <c r="BE5981" s="475"/>
      <c r="BF5981" s="475"/>
      <c r="BG5981" s="475"/>
      <c r="BH5981" s="475"/>
      <c r="BI5981" s="475"/>
      <c r="BJ5981" s="475"/>
      <c r="BK5981" s="475"/>
      <c r="BL5981" s="475"/>
      <c r="BM5981" s="475"/>
      <c r="BN5981" s="475"/>
      <c r="BO5981" s="475"/>
      <c r="BP5981" s="306"/>
      <c r="BQ5981" s="496"/>
      <c r="BR5981" s="496"/>
      <c r="BS5981" s="496"/>
      <c r="BT5981" s="496"/>
      <c r="BU5981" s="496"/>
      <c r="BV5981" s="496"/>
    </row>
    <row r="5982" spans="1:74" s="52" customFormat="1" ht="12.75">
      <c r="A5982" s="45">
        <v>2346.9885393806389</v>
      </c>
      <c r="B5982" s="46" t="s">
        <v>416</v>
      </c>
      <c r="C5982" s="47" t="s">
        <v>336</v>
      </c>
      <c r="D5982" s="48">
        <v>132.57931034482752</v>
      </c>
      <c r="E5982" s="49">
        <v>40.314700000000002</v>
      </c>
      <c r="F5982" s="49">
        <v>4.6682000000000001E-2</v>
      </c>
      <c r="G5982" s="49">
        <v>13.9068</v>
      </c>
      <c r="H5982" s="49">
        <v>0.32064999999999999</v>
      </c>
      <c r="I5982" s="49">
        <v>0.20990200000000001</v>
      </c>
      <c r="J5982" s="49">
        <v>45.916400000000003</v>
      </c>
      <c r="K5982" s="49">
        <v>0.234734</v>
      </c>
      <c r="L5982" s="49">
        <v>101.00896399999999</v>
      </c>
      <c r="M5982" s="47"/>
      <c r="N5982" s="50">
        <v>0.99716773235364387</v>
      </c>
      <c r="O5982" s="50">
        <v>9.1291355082901836E-4</v>
      </c>
      <c r="P5982" s="50">
        <v>0.28766563743873652</v>
      </c>
      <c r="Q5982" s="50">
        <v>6.3794012751580455E-3</v>
      </c>
      <c r="R5982" s="50">
        <v>4.3975126772739124E-3</v>
      </c>
      <c r="S5982" s="50">
        <v>1.6930943497221751</v>
      </c>
      <c r="T5982" s="50">
        <v>6.2206881631925344E-3</v>
      </c>
      <c r="U5982" s="50">
        <v>2.997560970302239</v>
      </c>
      <c r="V5982" s="51">
        <v>85.47700684063912</v>
      </c>
      <c r="X5982" s="49">
        <v>0.21032799999999999</v>
      </c>
      <c r="Y5982" s="49">
        <v>34.866999999999997</v>
      </c>
      <c r="Z5982" s="49">
        <v>0.489033</v>
      </c>
      <c r="AA5982" s="49">
        <v>6.9712500000000004</v>
      </c>
      <c r="AB5982" s="49">
        <v>6.5857900000000003</v>
      </c>
      <c r="AC5982" s="49">
        <v>0.17241000000000001</v>
      </c>
      <c r="AD5982" s="49">
        <v>5.1637599999999999</v>
      </c>
      <c r="AE5982" s="226"/>
      <c r="AF5982" s="226" t="s">
        <v>435</v>
      </c>
      <c r="AG5982" s="343">
        <v>30</v>
      </c>
      <c r="AH5982" s="343">
        <v>15</v>
      </c>
      <c r="AI5982" s="343"/>
      <c r="AJ5982" s="343"/>
      <c r="AK5982" s="343"/>
      <c r="AL5982" s="343"/>
      <c r="AM5982" s="343"/>
      <c r="AN5982" s="343"/>
      <c r="AO5982" s="343"/>
      <c r="AP5982" s="343"/>
      <c r="AQ5982" s="343"/>
      <c r="AR5982" s="343"/>
      <c r="AS5982" s="343"/>
      <c r="AT5982" s="343"/>
      <c r="AU5982" s="343"/>
      <c r="AV5982" s="343"/>
      <c r="AW5982" s="343"/>
      <c r="AX5982" s="343"/>
      <c r="AY5982" s="343"/>
      <c r="AZ5982" s="343"/>
      <c r="BA5982" s="343"/>
      <c r="BB5982" s="343"/>
      <c r="BC5982" s="343"/>
      <c r="BD5982" s="343"/>
      <c r="BE5982" s="475"/>
      <c r="BF5982" s="475"/>
      <c r="BG5982" s="475"/>
      <c r="BH5982" s="475"/>
      <c r="BI5982" s="475"/>
      <c r="BJ5982" s="475"/>
      <c r="BK5982" s="475"/>
      <c r="BL5982" s="475"/>
      <c r="BM5982" s="475"/>
      <c r="BN5982" s="475"/>
      <c r="BO5982" s="475"/>
      <c r="BP5982" s="306"/>
      <c r="BQ5982" s="496"/>
      <c r="BR5982" s="496"/>
      <c r="BS5982" s="496"/>
      <c r="BT5982" s="496"/>
      <c r="BU5982" s="496"/>
      <c r="BV5982" s="496"/>
    </row>
    <row r="5983" spans="1:74" s="52" customFormat="1" ht="12.75">
      <c r="A5983" s="45">
        <v>2346.9885393806389</v>
      </c>
      <c r="B5983" s="46" t="s">
        <v>416</v>
      </c>
      <c r="C5983" s="47" t="s">
        <v>336</v>
      </c>
      <c r="D5983" s="48">
        <v>137.67931034482751</v>
      </c>
      <c r="E5983" s="49">
        <v>40.184699999999999</v>
      </c>
      <c r="F5983" s="49">
        <v>6.2899999999999998E-2</v>
      </c>
      <c r="G5983" s="49">
        <v>13.660600000000001</v>
      </c>
      <c r="H5983" s="49">
        <v>0.33751500000000001</v>
      </c>
      <c r="I5983" s="49">
        <v>0.18737100000000001</v>
      </c>
      <c r="J5983" s="49">
        <v>45.830100000000002</v>
      </c>
      <c r="K5983" s="49">
        <v>0.223778</v>
      </c>
      <c r="L5983" s="49">
        <v>100.53402799999999</v>
      </c>
      <c r="M5983" s="47"/>
      <c r="N5983" s="50">
        <v>0.99775204800950013</v>
      </c>
      <c r="O5983" s="50">
        <v>1.2347753697862923E-3</v>
      </c>
      <c r="P5983" s="50">
        <v>0.28365318623232449</v>
      </c>
      <c r="Q5983" s="50">
        <v>6.7406048505294618E-3</v>
      </c>
      <c r="R5983" s="50">
        <v>3.940488018440165E-3</v>
      </c>
      <c r="S5983" s="50">
        <v>1.6963725953611235</v>
      </c>
      <c r="T5983" s="50">
        <v>5.9530143984941391E-3</v>
      </c>
      <c r="U5983" s="50">
        <v>2.9970239419104412</v>
      </c>
      <c r="V5983" s="51">
        <v>85.674268038871119</v>
      </c>
      <c r="X5983" s="49">
        <v>0.21065600000000001</v>
      </c>
      <c r="Y5983" s="49">
        <v>26.725999999999999</v>
      </c>
      <c r="Z5983" s="49">
        <v>0.49424699999999999</v>
      </c>
      <c r="AA5983" s="49">
        <v>6.5493699999999997</v>
      </c>
      <c r="AB5983" s="49">
        <v>7.4531400000000003</v>
      </c>
      <c r="AC5983" s="49">
        <v>0.17249600000000001</v>
      </c>
      <c r="AD5983" s="49">
        <v>5.2500999999999998</v>
      </c>
      <c r="AE5983" s="226"/>
      <c r="AF5983" s="226" t="s">
        <v>435</v>
      </c>
      <c r="AG5983" s="343">
        <v>30</v>
      </c>
      <c r="AH5983" s="343">
        <v>15</v>
      </c>
      <c r="AI5983" s="343"/>
      <c r="AJ5983" s="343"/>
      <c r="AK5983" s="343"/>
      <c r="AL5983" s="343"/>
      <c r="AM5983" s="343"/>
      <c r="AN5983" s="343"/>
      <c r="AO5983" s="343"/>
      <c r="AP5983" s="343"/>
      <c r="AQ5983" s="343"/>
      <c r="AR5983" s="343"/>
      <c r="AS5983" s="343"/>
      <c r="AT5983" s="343"/>
      <c r="AU5983" s="343"/>
      <c r="AV5983" s="343"/>
      <c r="AW5983" s="343"/>
      <c r="AX5983" s="343"/>
      <c r="AY5983" s="343"/>
      <c r="AZ5983" s="343"/>
      <c r="BA5983" s="343"/>
      <c r="BB5983" s="343"/>
      <c r="BC5983" s="343"/>
      <c r="BD5983" s="343"/>
      <c r="BE5983" s="475"/>
      <c r="BF5983" s="475"/>
      <c r="BG5983" s="475"/>
      <c r="BH5983" s="475"/>
      <c r="BI5983" s="475"/>
      <c r="BJ5983" s="475"/>
      <c r="BK5983" s="475"/>
      <c r="BL5983" s="475"/>
      <c r="BM5983" s="475"/>
      <c r="BN5983" s="475"/>
      <c r="BO5983" s="475"/>
      <c r="BP5983" s="306"/>
      <c r="BQ5983" s="496"/>
      <c r="BR5983" s="496"/>
      <c r="BS5983" s="496"/>
      <c r="BT5983" s="496"/>
      <c r="BU5983" s="496"/>
      <c r="BV5983" s="496"/>
    </row>
    <row r="5984" spans="1:74" s="52" customFormat="1" ht="12.75">
      <c r="A5984" s="45">
        <v>2346.9885393806389</v>
      </c>
      <c r="B5984" s="46" t="s">
        <v>416</v>
      </c>
      <c r="C5984" s="47" t="s">
        <v>336</v>
      </c>
      <c r="D5984" s="48">
        <v>142.77931034482751</v>
      </c>
      <c r="E5984" s="49">
        <v>40.208599999999997</v>
      </c>
      <c r="F5984" s="49">
        <v>4.6774999999999997E-2</v>
      </c>
      <c r="G5984" s="49">
        <v>13.773400000000001</v>
      </c>
      <c r="H5984" s="49">
        <v>0.328179</v>
      </c>
      <c r="I5984" s="49">
        <v>0.19379399999999999</v>
      </c>
      <c r="J5984" s="49">
        <v>45.771599999999999</v>
      </c>
      <c r="K5984" s="49">
        <v>0.23253799999999999</v>
      </c>
      <c r="L5984" s="49">
        <v>100.59920699999999</v>
      </c>
      <c r="M5984" s="47"/>
      <c r="N5984" s="50">
        <v>0.99825688728613415</v>
      </c>
      <c r="O5984" s="50">
        <v>9.1814775052665733E-4</v>
      </c>
      <c r="P5984" s="50">
        <v>0.28597002775717262</v>
      </c>
      <c r="Q5984" s="50">
        <v>6.5535715155621158E-3</v>
      </c>
      <c r="R5984" s="50">
        <v>4.0752047082282467E-3</v>
      </c>
      <c r="S5984" s="50">
        <v>1.6940569370138248</v>
      </c>
      <c r="T5984" s="50">
        <v>6.1855018858438023E-3</v>
      </c>
      <c r="U5984" s="50">
        <v>2.9973131243491324</v>
      </c>
      <c r="V5984" s="51">
        <v>85.557265994594829</v>
      </c>
      <c r="X5984" s="49">
        <v>0.21062500000000001</v>
      </c>
      <c r="Y5984" s="49">
        <v>35.615000000000002</v>
      </c>
      <c r="Z5984" s="49">
        <v>0.49163800000000002</v>
      </c>
      <c r="AA5984" s="49">
        <v>6.6971999999999996</v>
      </c>
      <c r="AB5984" s="49">
        <v>7.1902699999999999</v>
      </c>
      <c r="AC5984" s="49">
        <v>0.17269799999999999</v>
      </c>
      <c r="AD5984" s="49">
        <v>5.16113</v>
      </c>
      <c r="AE5984" s="226"/>
      <c r="AF5984" s="226" t="s">
        <v>435</v>
      </c>
      <c r="AG5984" s="343">
        <v>30</v>
      </c>
      <c r="AH5984" s="343">
        <v>15</v>
      </c>
      <c r="AI5984" s="343"/>
      <c r="AJ5984" s="343"/>
      <c r="AK5984" s="343"/>
      <c r="AL5984" s="343"/>
      <c r="AM5984" s="343"/>
      <c r="AN5984" s="343"/>
      <c r="AO5984" s="343"/>
      <c r="AP5984" s="343"/>
      <c r="AQ5984" s="343"/>
      <c r="AR5984" s="343"/>
      <c r="AS5984" s="343"/>
      <c r="AT5984" s="343"/>
      <c r="AU5984" s="343"/>
      <c r="AV5984" s="343"/>
      <c r="AW5984" s="343"/>
      <c r="AX5984" s="343"/>
      <c r="AY5984" s="343"/>
      <c r="AZ5984" s="343"/>
      <c r="BA5984" s="343"/>
      <c r="BB5984" s="343"/>
      <c r="BC5984" s="343"/>
      <c r="BD5984" s="343"/>
      <c r="BE5984" s="475"/>
      <c r="BF5984" s="475"/>
      <c r="BG5984" s="475"/>
      <c r="BH5984" s="475"/>
      <c r="BI5984" s="475"/>
      <c r="BJ5984" s="475"/>
      <c r="BK5984" s="475"/>
      <c r="BL5984" s="475"/>
      <c r="BM5984" s="475"/>
      <c r="BN5984" s="475"/>
      <c r="BO5984" s="475"/>
      <c r="BP5984" s="306"/>
      <c r="BQ5984" s="496"/>
      <c r="BR5984" s="496"/>
      <c r="BS5984" s="496"/>
      <c r="BT5984" s="496"/>
      <c r="BU5984" s="496"/>
      <c r="BV5984" s="496"/>
    </row>
    <row r="5985" spans="1:74" s="52" customFormat="1" ht="12.75">
      <c r="A5985" s="45">
        <v>2346.9885393806389</v>
      </c>
      <c r="B5985" s="46" t="s">
        <v>416</v>
      </c>
      <c r="C5985" s="47" t="s">
        <v>336</v>
      </c>
      <c r="D5985" s="48">
        <v>147.8793103448275</v>
      </c>
      <c r="E5985" s="49">
        <v>40.277700000000003</v>
      </c>
      <c r="F5985" s="49">
        <v>7.3510000000000006E-2</v>
      </c>
      <c r="G5985" s="49">
        <v>13.692500000000001</v>
      </c>
      <c r="H5985" s="49">
        <v>0.30997000000000002</v>
      </c>
      <c r="I5985" s="49">
        <v>0.15318799999999999</v>
      </c>
      <c r="J5985" s="49">
        <v>45.801099999999998</v>
      </c>
      <c r="K5985" s="49">
        <v>0.23507</v>
      </c>
      <c r="L5985" s="49">
        <v>100.58971999999999</v>
      </c>
      <c r="M5985" s="47"/>
      <c r="N5985" s="50">
        <v>0.99910454109800262</v>
      </c>
      <c r="O5985" s="50">
        <v>1.4416774580041827E-3</v>
      </c>
      <c r="P5985" s="50">
        <v>0.284043603525999</v>
      </c>
      <c r="Q5985" s="50">
        <v>6.1845745047364497E-3</v>
      </c>
      <c r="R5985" s="50">
        <v>3.2185240259005993E-3</v>
      </c>
      <c r="S5985" s="50">
        <v>1.693677523727025</v>
      </c>
      <c r="T5985" s="50">
        <v>6.2474260605311412E-3</v>
      </c>
      <c r="U5985" s="50">
        <v>2.9952826149287954</v>
      </c>
      <c r="V5985" s="51">
        <v>85.637833382478732</v>
      </c>
      <c r="X5985" s="49">
        <v>0.210342</v>
      </c>
      <c r="Y5985" s="49">
        <v>21.818300000000001</v>
      </c>
      <c r="Z5985" s="49">
        <v>0.49340299999999998</v>
      </c>
      <c r="AA5985" s="49">
        <v>7.0389699999999999</v>
      </c>
      <c r="AB5985" s="49">
        <v>8.9845900000000007</v>
      </c>
      <c r="AC5985" s="49">
        <v>0.17247699999999999</v>
      </c>
      <c r="AD5985" s="49">
        <v>5.0481199999999999</v>
      </c>
      <c r="AE5985" s="226"/>
      <c r="AF5985" s="226" t="s">
        <v>435</v>
      </c>
      <c r="AG5985" s="343">
        <v>30</v>
      </c>
      <c r="AH5985" s="343">
        <v>15</v>
      </c>
      <c r="AI5985" s="343"/>
      <c r="AJ5985" s="343"/>
      <c r="AK5985" s="343"/>
      <c r="AL5985" s="343"/>
      <c r="AM5985" s="343"/>
      <c r="AN5985" s="343"/>
      <c r="AO5985" s="343"/>
      <c r="AP5985" s="343"/>
      <c r="AQ5985" s="343"/>
      <c r="AR5985" s="343"/>
      <c r="AS5985" s="343"/>
      <c r="AT5985" s="343"/>
      <c r="AU5985" s="343"/>
      <c r="AV5985" s="343"/>
      <c r="AW5985" s="343"/>
      <c r="AX5985" s="343"/>
      <c r="AY5985" s="343"/>
      <c r="AZ5985" s="343"/>
      <c r="BA5985" s="343"/>
      <c r="BB5985" s="343"/>
      <c r="BC5985" s="343"/>
      <c r="BD5985" s="343"/>
      <c r="BE5985" s="475"/>
      <c r="BF5985" s="475"/>
      <c r="BG5985" s="475"/>
      <c r="BH5985" s="475"/>
      <c r="BI5985" s="475"/>
      <c r="BJ5985" s="475"/>
      <c r="BK5985" s="475"/>
      <c r="BL5985" s="475"/>
      <c r="BM5985" s="475"/>
      <c r="BN5985" s="475"/>
      <c r="BO5985" s="475"/>
      <c r="BP5985" s="306"/>
      <c r="BQ5985" s="496"/>
      <c r="BR5985" s="496"/>
      <c r="BS5985" s="496"/>
      <c r="BT5985" s="496"/>
      <c r="BU5985" s="496"/>
      <c r="BV5985" s="496"/>
    </row>
    <row r="5986" spans="1:74" s="52" customFormat="1" ht="12.75">
      <c r="A5986" s="45">
        <v>2346.9885393806389</v>
      </c>
      <c r="B5986" s="46" t="s">
        <v>416</v>
      </c>
      <c r="C5986" s="47" t="s">
        <v>336</v>
      </c>
      <c r="D5986" s="48">
        <v>152.9793103448275</v>
      </c>
      <c r="E5986" s="49">
        <v>40.072000000000003</v>
      </c>
      <c r="F5986" s="49">
        <v>3.6771999999999999E-2</v>
      </c>
      <c r="G5986" s="49">
        <v>13.873200000000001</v>
      </c>
      <c r="H5986" s="49">
        <v>0.32006499999999999</v>
      </c>
      <c r="I5986" s="49">
        <v>0.20516999999999999</v>
      </c>
      <c r="J5986" s="49">
        <v>45.599899999999998</v>
      </c>
      <c r="K5986" s="49">
        <v>0.22917199999999999</v>
      </c>
      <c r="L5986" s="49">
        <v>100.374436</v>
      </c>
      <c r="M5986" s="47"/>
      <c r="N5986" s="50">
        <v>0.99791112771102453</v>
      </c>
      <c r="O5986" s="50">
        <v>7.2400824722255118E-4</v>
      </c>
      <c r="P5986" s="50">
        <v>0.28892391300098491</v>
      </c>
      <c r="Q5986" s="50">
        <v>6.4111055146175338E-3</v>
      </c>
      <c r="R5986" s="50">
        <v>4.3276332058709991E-3</v>
      </c>
      <c r="S5986" s="50">
        <v>1.6928687286884567</v>
      </c>
      <c r="T5986" s="50">
        <v>6.1146281188660485E-3</v>
      </c>
      <c r="U5986" s="50">
        <v>2.9984010482562056</v>
      </c>
      <c r="V5986" s="51">
        <v>85.421082563174593</v>
      </c>
      <c r="X5986" s="49">
        <v>0.21085899999999999</v>
      </c>
      <c r="Y5986" s="49">
        <v>46.2986</v>
      </c>
      <c r="Z5986" s="49">
        <v>0.48951099999999997</v>
      </c>
      <c r="AA5986" s="49">
        <v>6.7908999999999997</v>
      </c>
      <c r="AB5986" s="49">
        <v>6.8803299999999998</v>
      </c>
      <c r="AC5986" s="49">
        <v>0.172989</v>
      </c>
      <c r="AD5986" s="49">
        <v>5.2855400000000001</v>
      </c>
      <c r="AE5986" s="226"/>
      <c r="AF5986" s="226" t="s">
        <v>435</v>
      </c>
      <c r="AG5986" s="343">
        <v>30</v>
      </c>
      <c r="AH5986" s="343">
        <v>15</v>
      </c>
      <c r="AI5986" s="343"/>
      <c r="AJ5986" s="343"/>
      <c r="AK5986" s="343"/>
      <c r="AL5986" s="343"/>
      <c r="AM5986" s="343"/>
      <c r="AN5986" s="343"/>
      <c r="AO5986" s="343"/>
      <c r="AP5986" s="343"/>
      <c r="AQ5986" s="343"/>
      <c r="AR5986" s="343"/>
      <c r="AS5986" s="343"/>
      <c r="AT5986" s="343"/>
      <c r="AU5986" s="343"/>
      <c r="AV5986" s="343"/>
      <c r="AW5986" s="343"/>
      <c r="AX5986" s="343"/>
      <c r="AY5986" s="343"/>
      <c r="AZ5986" s="343"/>
      <c r="BA5986" s="343"/>
      <c r="BB5986" s="343"/>
      <c r="BC5986" s="343"/>
      <c r="BD5986" s="343"/>
      <c r="BE5986" s="475"/>
      <c r="BF5986" s="475"/>
      <c r="BG5986" s="475"/>
      <c r="BH5986" s="475"/>
      <c r="BI5986" s="475"/>
      <c r="BJ5986" s="475"/>
      <c r="BK5986" s="475"/>
      <c r="BL5986" s="475"/>
      <c r="BM5986" s="475"/>
      <c r="BN5986" s="475"/>
      <c r="BO5986" s="475"/>
      <c r="BP5986" s="306"/>
      <c r="BQ5986" s="496"/>
      <c r="BR5986" s="496"/>
      <c r="BS5986" s="496"/>
      <c r="BT5986" s="496"/>
      <c r="BU5986" s="496"/>
      <c r="BV5986" s="496"/>
    </row>
    <row r="5987" spans="1:74" s="52" customFormat="1" ht="12.75">
      <c r="A5987" s="45">
        <v>2346.9885393806389</v>
      </c>
      <c r="B5987" s="46" t="s">
        <v>416</v>
      </c>
      <c r="C5987" s="47" t="s">
        <v>336</v>
      </c>
      <c r="D5987" s="48">
        <v>158.07931034482749</v>
      </c>
      <c r="E5987" s="49">
        <v>40.15</v>
      </c>
      <c r="F5987" s="49">
        <v>3.9722E-2</v>
      </c>
      <c r="G5987" s="49">
        <v>14.06</v>
      </c>
      <c r="H5987" s="49">
        <v>0.31884899999999999</v>
      </c>
      <c r="I5987" s="49">
        <v>0.19045799999999999</v>
      </c>
      <c r="J5987" s="49">
        <v>45.623899999999999</v>
      </c>
      <c r="K5987" s="49">
        <v>0.25771699999999997</v>
      </c>
      <c r="L5987" s="49">
        <v>100.705125</v>
      </c>
      <c r="M5987" s="47"/>
      <c r="N5987" s="50">
        <v>0.9969660979695667</v>
      </c>
      <c r="O5987" s="50">
        <v>7.7983255763063334E-4</v>
      </c>
      <c r="P5987" s="50">
        <v>0.29196860535437885</v>
      </c>
      <c r="Q5987" s="50">
        <v>6.3683040796715801E-3</v>
      </c>
      <c r="R5987" s="50">
        <v>4.0057127187727512E-3</v>
      </c>
      <c r="S5987" s="50">
        <v>1.6888683343445612</v>
      </c>
      <c r="T5987" s="50">
        <v>6.8563906714866158E-3</v>
      </c>
      <c r="U5987" s="50">
        <v>2.9977002641024364</v>
      </c>
      <c r="V5987" s="51">
        <v>85.260341247535791</v>
      </c>
      <c r="X5987" s="49">
        <v>0.21074999999999999</v>
      </c>
      <c r="Y5987" s="49">
        <v>41.652900000000002</v>
      </c>
      <c r="Z5987" s="49">
        <v>0.48623300000000003</v>
      </c>
      <c r="AA5987" s="49">
        <v>6.9746499999999996</v>
      </c>
      <c r="AB5987" s="49">
        <v>7.5790899999999999</v>
      </c>
      <c r="AC5987" s="49">
        <v>0.17308799999999999</v>
      </c>
      <c r="AD5987" s="49">
        <v>4.6849499999999997</v>
      </c>
      <c r="AE5987" s="226"/>
      <c r="AF5987" s="226" t="s">
        <v>435</v>
      </c>
      <c r="AG5987" s="343">
        <v>30</v>
      </c>
      <c r="AH5987" s="343">
        <v>15</v>
      </c>
      <c r="AI5987" s="343"/>
      <c r="AJ5987" s="343"/>
      <c r="AK5987" s="343"/>
      <c r="AL5987" s="343"/>
      <c r="AM5987" s="343"/>
      <c r="AN5987" s="343"/>
      <c r="AO5987" s="343"/>
      <c r="AP5987" s="343"/>
      <c r="AQ5987" s="343"/>
      <c r="AR5987" s="343"/>
      <c r="AS5987" s="343"/>
      <c r="AT5987" s="343"/>
      <c r="AU5987" s="343"/>
      <c r="AV5987" s="343"/>
      <c r="AW5987" s="343"/>
      <c r="AX5987" s="343"/>
      <c r="AY5987" s="343"/>
      <c r="AZ5987" s="343"/>
      <c r="BA5987" s="343"/>
      <c r="BB5987" s="343"/>
      <c r="BC5987" s="343"/>
      <c r="BD5987" s="343"/>
      <c r="BE5987" s="475"/>
      <c r="BF5987" s="475"/>
      <c r="BG5987" s="475"/>
      <c r="BH5987" s="475"/>
      <c r="BI5987" s="475"/>
      <c r="BJ5987" s="475"/>
      <c r="BK5987" s="475"/>
      <c r="BL5987" s="475"/>
      <c r="BM5987" s="475"/>
      <c r="BN5987" s="475"/>
      <c r="BO5987" s="475"/>
      <c r="BP5987" s="306"/>
      <c r="BQ5987" s="496"/>
      <c r="BR5987" s="496"/>
      <c r="BS5987" s="496"/>
      <c r="BT5987" s="496"/>
      <c r="BU5987" s="496"/>
      <c r="BV5987" s="496"/>
    </row>
    <row r="5988" spans="1:74" s="52" customFormat="1" ht="12.75">
      <c r="A5988" s="45">
        <v>2346.9885393806389</v>
      </c>
      <c r="B5988" s="46" t="s">
        <v>416</v>
      </c>
      <c r="C5988" s="47" t="s">
        <v>336</v>
      </c>
      <c r="D5988" s="48">
        <v>163.17931034482748</v>
      </c>
      <c r="E5988" s="49">
        <v>40.090600000000002</v>
      </c>
      <c r="F5988" s="49">
        <v>5.4108000000000003E-2</v>
      </c>
      <c r="G5988" s="49">
        <v>13.9361</v>
      </c>
      <c r="H5988" s="49">
        <v>0.32317000000000001</v>
      </c>
      <c r="I5988" s="49">
        <v>0.201713</v>
      </c>
      <c r="J5988" s="49">
        <v>45.659700000000001</v>
      </c>
      <c r="K5988" s="49">
        <v>0.24912899999999999</v>
      </c>
      <c r="L5988" s="49">
        <v>100.57416299999998</v>
      </c>
      <c r="M5988" s="47"/>
      <c r="N5988" s="50">
        <v>0.99640791872810153</v>
      </c>
      <c r="O5988" s="50">
        <v>1.0632404994034457E-3</v>
      </c>
      <c r="P5988" s="50">
        <v>0.28966222501623029</v>
      </c>
      <c r="Q5988" s="50">
        <v>6.4605507886204812E-3</v>
      </c>
      <c r="R5988" s="50">
        <v>4.2463348899333224E-3</v>
      </c>
      <c r="S5988" s="50">
        <v>1.6917501107946622</v>
      </c>
      <c r="T5988" s="50">
        <v>6.6340164880711022E-3</v>
      </c>
      <c r="U5988" s="50">
        <v>2.9979714648943783</v>
      </c>
      <c r="V5988" s="51">
        <v>85.381022426223765</v>
      </c>
      <c r="X5988" s="49">
        <v>0.21095700000000001</v>
      </c>
      <c r="Y5988" s="49">
        <v>30.069099999999999</v>
      </c>
      <c r="Z5988" s="49">
        <v>0.48860700000000001</v>
      </c>
      <c r="AA5988" s="49">
        <v>6.75631</v>
      </c>
      <c r="AB5988" s="49">
        <v>7.0468799999999998</v>
      </c>
      <c r="AC5988" s="49">
        <v>0.17299200000000001</v>
      </c>
      <c r="AD5988" s="49">
        <v>4.8364799999999999</v>
      </c>
      <c r="AE5988" s="226"/>
      <c r="AF5988" s="226" t="s">
        <v>435</v>
      </c>
      <c r="AG5988" s="343">
        <v>30</v>
      </c>
      <c r="AH5988" s="343">
        <v>15</v>
      </c>
      <c r="AI5988" s="343"/>
      <c r="AJ5988" s="343"/>
      <c r="AK5988" s="343"/>
      <c r="AL5988" s="343"/>
      <c r="AM5988" s="343"/>
      <c r="AN5988" s="343"/>
      <c r="AO5988" s="343"/>
      <c r="AP5988" s="343"/>
      <c r="AQ5988" s="343"/>
      <c r="AR5988" s="343"/>
      <c r="AS5988" s="343"/>
      <c r="AT5988" s="343"/>
      <c r="AU5988" s="343"/>
      <c r="AV5988" s="343"/>
      <c r="AW5988" s="343"/>
      <c r="AX5988" s="343"/>
      <c r="AY5988" s="343"/>
      <c r="AZ5988" s="343"/>
      <c r="BA5988" s="343"/>
      <c r="BB5988" s="343"/>
      <c r="BC5988" s="343"/>
      <c r="BD5988" s="343"/>
      <c r="BE5988" s="475"/>
      <c r="BF5988" s="475"/>
      <c r="BG5988" s="475"/>
      <c r="BH5988" s="475"/>
      <c r="BI5988" s="475"/>
      <c r="BJ5988" s="475"/>
      <c r="BK5988" s="475"/>
      <c r="BL5988" s="475"/>
      <c r="BM5988" s="475"/>
      <c r="BN5988" s="475"/>
      <c r="BO5988" s="475"/>
      <c r="BP5988" s="306"/>
      <c r="BQ5988" s="496"/>
      <c r="BR5988" s="496"/>
      <c r="BS5988" s="496"/>
      <c r="BT5988" s="496"/>
      <c r="BU5988" s="496"/>
      <c r="BV5988" s="496"/>
    </row>
    <row r="5989" spans="1:74" s="52" customFormat="1" ht="12.75">
      <c r="A5989" s="38"/>
      <c r="B5989" s="46"/>
      <c r="C5989" s="47"/>
      <c r="D5989" s="48"/>
      <c r="E5989" s="49"/>
      <c r="F5989" s="49"/>
      <c r="G5989" s="49"/>
      <c r="H5989" s="49"/>
      <c r="I5989" s="49"/>
      <c r="J5989" s="49"/>
      <c r="K5989" s="49"/>
      <c r="L5989" s="49"/>
      <c r="M5989" s="47"/>
      <c r="N5989" s="50"/>
      <c r="O5989" s="50"/>
      <c r="P5989" s="50"/>
      <c r="Q5989" s="50"/>
      <c r="R5989" s="50"/>
      <c r="S5989" s="50"/>
      <c r="T5989" s="50"/>
      <c r="U5989" s="50"/>
      <c r="V5989" s="51"/>
      <c r="AE5989" s="312"/>
      <c r="AF5989" s="312"/>
      <c r="AG5989" s="312"/>
      <c r="AH5989" s="312"/>
      <c r="AI5989" s="312"/>
      <c r="AJ5989" s="312"/>
      <c r="AK5989" s="312"/>
      <c r="AL5989" s="312"/>
      <c r="AM5989" s="312"/>
      <c r="AN5989" s="312"/>
      <c r="AO5989" s="312"/>
      <c r="AP5989" s="312"/>
      <c r="AQ5989" s="312"/>
      <c r="AR5989" s="312"/>
      <c r="AS5989" s="312"/>
      <c r="AT5989" s="312"/>
      <c r="AU5989" s="312"/>
      <c r="AV5989" s="312"/>
      <c r="AW5989" s="312"/>
      <c r="AX5989" s="312"/>
      <c r="AY5989" s="312"/>
      <c r="AZ5989" s="312"/>
      <c r="BA5989" s="312"/>
      <c r="BB5989" s="312"/>
      <c r="BC5989" s="312"/>
      <c r="BD5989" s="312"/>
      <c r="BE5989" s="306"/>
      <c r="BF5989" s="306"/>
      <c r="BG5989" s="306"/>
      <c r="BH5989" s="306"/>
      <c r="BI5989" s="306"/>
      <c r="BJ5989" s="306"/>
      <c r="BK5989" s="306"/>
      <c r="BL5989" s="306"/>
      <c r="BM5989" s="306"/>
      <c r="BN5989" s="306"/>
      <c r="BO5989" s="306"/>
      <c r="BP5989" s="306"/>
      <c r="BQ5989" s="496"/>
      <c r="BR5989" s="496"/>
      <c r="BS5989" s="496"/>
      <c r="BT5989" s="496"/>
      <c r="BU5989" s="496"/>
      <c r="BV5989" s="496"/>
    </row>
    <row r="5990" spans="1:74" s="52" customFormat="1" ht="12.75">
      <c r="A5990" s="45">
        <v>2346.9885393806389</v>
      </c>
      <c r="B5990" s="46" t="s">
        <v>416</v>
      </c>
      <c r="C5990" s="47" t="s">
        <v>331</v>
      </c>
      <c r="D5990" s="48">
        <v>0</v>
      </c>
      <c r="E5990" s="49">
        <v>38.896900000000002</v>
      </c>
      <c r="F5990" s="49">
        <v>2.6695E-2</v>
      </c>
      <c r="G5990" s="49">
        <v>20.614000000000001</v>
      </c>
      <c r="H5990" s="49">
        <v>0.20568500000000001</v>
      </c>
      <c r="I5990" s="49">
        <v>0.26727899999999999</v>
      </c>
      <c r="J5990" s="49">
        <v>40.246400000000001</v>
      </c>
      <c r="K5990" s="49">
        <v>0.24762400000000001</v>
      </c>
      <c r="L5990" s="49">
        <v>100.541369</v>
      </c>
      <c r="M5990" s="47"/>
      <c r="N5990" s="50">
        <v>0.99811522634997751</v>
      </c>
      <c r="O5990" s="50">
        <v>5.4159049118126731E-4</v>
      </c>
      <c r="P5990" s="50">
        <v>0.44236825744931962</v>
      </c>
      <c r="Q5990" s="50">
        <v>4.2453373238956118E-3</v>
      </c>
      <c r="R5990" s="50">
        <v>5.8091991811481929E-3</v>
      </c>
      <c r="S5990" s="50">
        <v>1.5395765065593319</v>
      </c>
      <c r="T5990" s="50">
        <v>6.8079455351114562E-3</v>
      </c>
      <c r="U5990" s="50">
        <v>2.9985765728158635</v>
      </c>
      <c r="V5990" s="51">
        <v>77.680091520078889</v>
      </c>
      <c r="X5990" s="49">
        <v>0.213759</v>
      </c>
      <c r="Y5990" s="49">
        <v>60.933799999999998</v>
      </c>
      <c r="Z5990" s="49">
        <v>0.39856399999999997</v>
      </c>
      <c r="AA5990" s="49">
        <v>10.219900000000001</v>
      </c>
      <c r="AB5990" s="49">
        <v>5.5503900000000002</v>
      </c>
      <c r="AC5990" s="49">
        <v>0.188448</v>
      </c>
      <c r="AD5990" s="49">
        <v>4.99702</v>
      </c>
      <c r="AE5990" s="226"/>
      <c r="AF5990" s="226" t="s">
        <v>435</v>
      </c>
      <c r="AG5990" s="343">
        <v>30</v>
      </c>
      <c r="AH5990" s="343">
        <v>15</v>
      </c>
      <c r="AI5990" s="343"/>
      <c r="AJ5990" s="343"/>
      <c r="AK5990" s="343"/>
      <c r="AL5990" s="343"/>
      <c r="AM5990" s="343"/>
      <c r="AN5990" s="343"/>
      <c r="AO5990" s="343"/>
      <c r="AP5990" s="343"/>
      <c r="AQ5990" s="343"/>
      <c r="AR5990" s="343"/>
      <c r="AS5990" s="343"/>
      <c r="AT5990" s="343"/>
      <c r="AU5990" s="343"/>
      <c r="AV5990" s="343"/>
      <c r="AW5990" s="343"/>
      <c r="AX5990" s="343"/>
      <c r="AY5990" s="343"/>
      <c r="AZ5990" s="343"/>
      <c r="BA5990" s="343"/>
      <c r="BB5990" s="343"/>
      <c r="BC5990" s="343"/>
      <c r="BD5990" s="343"/>
      <c r="BE5990" s="475"/>
      <c r="BF5990" s="475"/>
      <c r="BG5990" s="475"/>
      <c r="BH5990" s="475"/>
      <c r="BI5990" s="475"/>
      <c r="BJ5990" s="475"/>
      <c r="BK5990" s="475"/>
      <c r="BL5990" s="475"/>
      <c r="BM5990" s="475"/>
      <c r="BN5990" s="475"/>
      <c r="BO5990" s="475"/>
      <c r="BP5990" s="306"/>
      <c r="BQ5990" s="496"/>
      <c r="BR5990" s="496"/>
      <c r="BS5990" s="496"/>
      <c r="BT5990" s="496"/>
      <c r="BU5990" s="496"/>
      <c r="BV5990" s="496"/>
    </row>
    <row r="5991" spans="1:74" s="52" customFormat="1" ht="12.75">
      <c r="A5991" s="45">
        <v>2346.9885393806389</v>
      </c>
      <c r="B5991" s="46" t="s">
        <v>416</v>
      </c>
      <c r="C5991" s="47" t="s">
        <v>331</v>
      </c>
      <c r="D5991" s="48">
        <v>5.1470588235294121</v>
      </c>
      <c r="E5991" s="49">
        <v>39.357700000000001</v>
      </c>
      <c r="F5991" s="49">
        <v>1.9141999999999999E-2</v>
      </c>
      <c r="G5991" s="49">
        <v>18.591699999999999</v>
      </c>
      <c r="H5991" s="49">
        <v>0.24200199999999999</v>
      </c>
      <c r="I5991" s="49">
        <v>0.25899100000000003</v>
      </c>
      <c r="J5991" s="49">
        <v>42.143999999999998</v>
      </c>
      <c r="K5991" s="49">
        <v>0.25019400000000003</v>
      </c>
      <c r="L5991" s="49">
        <v>100.88253899999999</v>
      </c>
      <c r="M5991" s="47"/>
      <c r="N5991" s="50">
        <v>0.99712878632127244</v>
      </c>
      <c r="O5991" s="50">
        <v>3.8342839362974892E-4</v>
      </c>
      <c r="P5991" s="50">
        <v>0.39390966791460569</v>
      </c>
      <c r="Q5991" s="50">
        <v>4.9315607874813186E-3</v>
      </c>
      <c r="R5991" s="50">
        <v>5.5576597488421484E-3</v>
      </c>
      <c r="S5991" s="50">
        <v>1.5917169533968829</v>
      </c>
      <c r="T5991" s="50">
        <v>6.7913495025567847E-3</v>
      </c>
      <c r="U5991" s="50">
        <v>3.0009810563406698</v>
      </c>
      <c r="V5991" s="51">
        <v>80.161946677848633</v>
      </c>
      <c r="X5991" s="49">
        <v>0.21258299999999999</v>
      </c>
      <c r="Y5991" s="49">
        <v>77.220699999999994</v>
      </c>
      <c r="Z5991" s="49">
        <v>0.42055700000000001</v>
      </c>
      <c r="AA5991" s="49">
        <v>8.6194100000000002</v>
      </c>
      <c r="AB5991" s="49">
        <v>5.7491399999999997</v>
      </c>
      <c r="AC5991" s="49">
        <v>0.18285699999999999</v>
      </c>
      <c r="AD5991" s="49">
        <v>4.8258799999999997</v>
      </c>
      <c r="AE5991" s="226"/>
      <c r="AF5991" s="226" t="s">
        <v>435</v>
      </c>
      <c r="AG5991" s="343">
        <v>30</v>
      </c>
      <c r="AH5991" s="343">
        <v>15</v>
      </c>
      <c r="AI5991" s="343"/>
      <c r="AJ5991" s="343"/>
      <c r="AK5991" s="343"/>
      <c r="AL5991" s="343"/>
      <c r="AM5991" s="343"/>
      <c r="AN5991" s="343"/>
      <c r="AO5991" s="343"/>
      <c r="AP5991" s="343"/>
      <c r="AQ5991" s="343"/>
      <c r="AR5991" s="343"/>
      <c r="AS5991" s="343"/>
      <c r="AT5991" s="343"/>
      <c r="AU5991" s="343"/>
      <c r="AV5991" s="343"/>
      <c r="AW5991" s="343"/>
      <c r="AX5991" s="343"/>
      <c r="AY5991" s="343"/>
      <c r="AZ5991" s="343"/>
      <c r="BA5991" s="343"/>
      <c r="BB5991" s="343"/>
      <c r="BC5991" s="343"/>
      <c r="BD5991" s="343"/>
      <c r="BE5991" s="475"/>
      <c r="BF5991" s="475"/>
      <c r="BG5991" s="475"/>
      <c r="BH5991" s="475"/>
      <c r="BI5991" s="475"/>
      <c r="BJ5991" s="475"/>
      <c r="BK5991" s="475"/>
      <c r="BL5991" s="475"/>
      <c r="BM5991" s="475"/>
      <c r="BN5991" s="475"/>
      <c r="BO5991" s="475"/>
      <c r="BP5991" s="306"/>
      <c r="BQ5991" s="496"/>
      <c r="BR5991" s="496"/>
      <c r="BS5991" s="496"/>
      <c r="BT5991" s="496"/>
      <c r="BU5991" s="496"/>
      <c r="BV5991" s="496"/>
    </row>
    <row r="5992" spans="1:74" s="52" customFormat="1" ht="12.75">
      <c r="A5992" s="45">
        <v>2346.9885393806389</v>
      </c>
      <c r="B5992" s="46" t="s">
        <v>416</v>
      </c>
      <c r="C5992" s="47" t="s">
        <v>331</v>
      </c>
      <c r="D5992" s="48">
        <v>10.247058823529411</v>
      </c>
      <c r="E5992" s="49">
        <v>39.557299999999998</v>
      </c>
      <c r="F5992" s="49">
        <v>3.8048999999999999E-2</v>
      </c>
      <c r="G5992" s="49">
        <v>17.930800000000001</v>
      </c>
      <c r="H5992" s="49">
        <v>0.19834199999999999</v>
      </c>
      <c r="I5992" s="49">
        <v>0.23577400000000001</v>
      </c>
      <c r="J5992" s="49">
        <v>42.608499999999999</v>
      </c>
      <c r="K5992" s="49">
        <v>0.25097399999999997</v>
      </c>
      <c r="L5992" s="49">
        <v>100.84092799999999</v>
      </c>
      <c r="M5992" s="47"/>
      <c r="N5992" s="50">
        <v>0.99878056732599563</v>
      </c>
      <c r="O5992" s="50">
        <v>7.5956003390208714E-4</v>
      </c>
      <c r="P5992" s="50">
        <v>0.37861612248697579</v>
      </c>
      <c r="Q5992" s="50">
        <v>4.0281165085503303E-3</v>
      </c>
      <c r="R5992" s="50">
        <v>5.042258348712793E-3</v>
      </c>
      <c r="S5992" s="50">
        <v>1.6037927060019936</v>
      </c>
      <c r="T5992" s="50">
        <v>6.7893754067828759E-3</v>
      </c>
      <c r="U5992" s="50">
        <v>2.9984392416106753</v>
      </c>
      <c r="V5992" s="51">
        <v>80.901208820000846</v>
      </c>
      <c r="X5992" s="49">
        <v>0.212117</v>
      </c>
      <c r="Y5992" s="49">
        <v>41.570999999999998</v>
      </c>
      <c r="Z5992" s="49">
        <v>0.42877799999999999</v>
      </c>
      <c r="AA5992" s="49">
        <v>10.601100000000001</v>
      </c>
      <c r="AB5992" s="49">
        <v>6.2683900000000001</v>
      </c>
      <c r="AC5992" s="49">
        <v>0.181393</v>
      </c>
      <c r="AD5992" s="49">
        <v>4.87033</v>
      </c>
      <c r="AE5992" s="226"/>
      <c r="AF5992" s="226" t="s">
        <v>435</v>
      </c>
      <c r="AG5992" s="343">
        <v>30</v>
      </c>
      <c r="AH5992" s="343">
        <v>15</v>
      </c>
      <c r="AI5992" s="343"/>
      <c r="AJ5992" s="343"/>
      <c r="AK5992" s="343"/>
      <c r="AL5992" s="343"/>
      <c r="AM5992" s="343"/>
      <c r="AN5992" s="343"/>
      <c r="AO5992" s="343"/>
      <c r="AP5992" s="343"/>
      <c r="AQ5992" s="343"/>
      <c r="AR5992" s="343"/>
      <c r="AS5992" s="343"/>
      <c r="AT5992" s="343"/>
      <c r="AU5992" s="343"/>
      <c r="AV5992" s="343"/>
      <c r="AW5992" s="343"/>
      <c r="AX5992" s="343"/>
      <c r="AY5992" s="343"/>
      <c r="AZ5992" s="343"/>
      <c r="BA5992" s="343"/>
      <c r="BB5992" s="343"/>
      <c r="BC5992" s="343"/>
      <c r="BD5992" s="343"/>
      <c r="BE5992" s="475"/>
      <c r="BF5992" s="475"/>
      <c r="BG5992" s="475"/>
      <c r="BH5992" s="475"/>
      <c r="BI5992" s="475"/>
      <c r="BJ5992" s="475"/>
      <c r="BK5992" s="475"/>
      <c r="BL5992" s="475"/>
      <c r="BM5992" s="475"/>
      <c r="BN5992" s="475"/>
      <c r="BO5992" s="475"/>
      <c r="BP5992" s="306"/>
      <c r="BQ5992" s="496"/>
      <c r="BR5992" s="496"/>
      <c r="BS5992" s="496"/>
      <c r="BT5992" s="496"/>
      <c r="BU5992" s="496"/>
      <c r="BV5992" s="496"/>
    </row>
    <row r="5993" spans="1:74" s="52" customFormat="1" ht="12.75">
      <c r="A5993" s="45">
        <v>2346.9885393806389</v>
      </c>
      <c r="B5993" s="46" t="s">
        <v>416</v>
      </c>
      <c r="C5993" s="47" t="s">
        <v>331</v>
      </c>
      <c r="D5993" s="48">
        <v>15.347058823529411</v>
      </c>
      <c r="E5993" s="49">
        <v>39.535699999999999</v>
      </c>
      <c r="F5993" s="49">
        <v>3.5909000000000003E-2</v>
      </c>
      <c r="G5993" s="49">
        <v>17.540600000000001</v>
      </c>
      <c r="H5993" s="49">
        <v>0.18708</v>
      </c>
      <c r="I5993" s="49">
        <v>0.25111800000000001</v>
      </c>
      <c r="J5993" s="49">
        <v>42.849899999999998</v>
      </c>
      <c r="K5993" s="49">
        <v>0.23116400000000001</v>
      </c>
      <c r="L5993" s="49">
        <v>100.65379799999999</v>
      </c>
      <c r="M5993" s="47"/>
      <c r="N5993" s="50">
        <v>0.99841158009179376</v>
      </c>
      <c r="O5993" s="50">
        <v>7.169665645350142E-4</v>
      </c>
      <c r="P5993" s="50">
        <v>0.37044233742123206</v>
      </c>
      <c r="Q5993" s="50">
        <v>3.800068546156134E-3</v>
      </c>
      <c r="R5993" s="50">
        <v>5.3713538070915782E-3</v>
      </c>
      <c r="S5993" s="50">
        <v>1.6131640507540694</v>
      </c>
      <c r="T5993" s="50">
        <v>6.254578176381434E-3</v>
      </c>
      <c r="U5993" s="50">
        <v>2.9988254525005518</v>
      </c>
      <c r="V5993" s="51">
        <v>81.324806189901508</v>
      </c>
      <c r="X5993" s="49">
        <v>0.21215999999999999</v>
      </c>
      <c r="Y5993" s="49">
        <v>42.639299999999999</v>
      </c>
      <c r="Z5993" s="49">
        <v>0.43366100000000002</v>
      </c>
      <c r="AA5993" s="49">
        <v>11.151400000000001</v>
      </c>
      <c r="AB5993" s="49">
        <v>5.8948400000000003</v>
      </c>
      <c r="AC5993" s="49">
        <v>0.18062500000000001</v>
      </c>
      <c r="AD5993" s="49">
        <v>5.1969599999999998</v>
      </c>
      <c r="AE5993" s="226"/>
      <c r="AF5993" s="226" t="s">
        <v>435</v>
      </c>
      <c r="AG5993" s="343">
        <v>30</v>
      </c>
      <c r="AH5993" s="343">
        <v>15</v>
      </c>
      <c r="AI5993" s="343"/>
      <c r="AJ5993" s="343"/>
      <c r="AK5993" s="343"/>
      <c r="AL5993" s="343"/>
      <c r="AM5993" s="343"/>
      <c r="AN5993" s="343"/>
      <c r="AO5993" s="343"/>
      <c r="AP5993" s="343"/>
      <c r="AQ5993" s="343"/>
      <c r="AR5993" s="343"/>
      <c r="AS5993" s="343"/>
      <c r="AT5993" s="343"/>
      <c r="AU5993" s="343"/>
      <c r="AV5993" s="343"/>
      <c r="AW5993" s="343"/>
      <c r="AX5993" s="343"/>
      <c r="AY5993" s="343"/>
      <c r="AZ5993" s="343"/>
      <c r="BA5993" s="343"/>
      <c r="BB5993" s="343"/>
      <c r="BC5993" s="343"/>
      <c r="BD5993" s="343"/>
      <c r="BE5993" s="475"/>
      <c r="BF5993" s="475"/>
      <c r="BG5993" s="475"/>
      <c r="BH5993" s="475"/>
      <c r="BI5993" s="475"/>
      <c r="BJ5993" s="475"/>
      <c r="BK5993" s="475"/>
      <c r="BL5993" s="475"/>
      <c r="BM5993" s="475"/>
      <c r="BN5993" s="475"/>
      <c r="BO5993" s="475"/>
      <c r="BP5993" s="306"/>
      <c r="BQ5993" s="496"/>
      <c r="BR5993" s="496"/>
      <c r="BS5993" s="496"/>
      <c r="BT5993" s="496"/>
      <c r="BU5993" s="496"/>
      <c r="BV5993" s="496"/>
    </row>
    <row r="5994" spans="1:74" s="52" customFormat="1" ht="12.75">
      <c r="A5994" s="45">
        <v>2346.9885393806389</v>
      </c>
      <c r="B5994" s="46" t="s">
        <v>416</v>
      </c>
      <c r="C5994" s="47" t="s">
        <v>331</v>
      </c>
      <c r="D5994" s="48">
        <v>20.44705882352941</v>
      </c>
      <c r="E5994" s="49">
        <v>39.559100000000001</v>
      </c>
      <c r="F5994" s="49">
        <v>-1.337E-2</v>
      </c>
      <c r="G5994" s="49">
        <v>17.119399999999999</v>
      </c>
      <c r="H5994" s="49">
        <v>0.214477</v>
      </c>
      <c r="I5994" s="49">
        <v>0.22200300000000001</v>
      </c>
      <c r="J5994" s="49">
        <v>43.155799999999999</v>
      </c>
      <c r="K5994" s="49">
        <v>0.24451500000000001</v>
      </c>
      <c r="L5994" s="49">
        <v>100.52540100000002</v>
      </c>
      <c r="M5994" s="47"/>
      <c r="N5994" s="50">
        <v>0.99869079932633553</v>
      </c>
      <c r="O5994" s="50">
        <v>-2.6686490779339017E-4</v>
      </c>
      <c r="P5994" s="50">
        <v>0.36143414624174447</v>
      </c>
      <c r="Q5994" s="50">
        <v>4.3552116480994564E-3</v>
      </c>
      <c r="R5994" s="50">
        <v>4.7471092734323785E-3</v>
      </c>
      <c r="S5994" s="50">
        <v>1.6241732882897999</v>
      </c>
      <c r="T5994" s="50">
        <v>6.6137503921099372E-3</v>
      </c>
      <c r="U5994" s="50">
        <v>3.0004459370055692</v>
      </c>
      <c r="V5994" s="51">
        <v>81.797300918798371</v>
      </c>
      <c r="X5994" s="49">
        <v>0.21217900000000001</v>
      </c>
      <c r="Y5994" s="49">
        <v>-115</v>
      </c>
      <c r="Z5994" s="49">
        <v>0.43872</v>
      </c>
      <c r="AA5994" s="49">
        <v>9.7535000000000007</v>
      </c>
      <c r="AB5994" s="49">
        <v>6.4845699999999997</v>
      </c>
      <c r="AC5994" s="49">
        <v>0.17971699999999999</v>
      </c>
      <c r="AD5994" s="49">
        <v>5.0138499999999997</v>
      </c>
      <c r="AE5994" s="226"/>
      <c r="AF5994" s="226" t="s">
        <v>435</v>
      </c>
      <c r="AG5994" s="343">
        <v>30</v>
      </c>
      <c r="AH5994" s="343">
        <v>15</v>
      </c>
      <c r="AI5994" s="343"/>
      <c r="AJ5994" s="343"/>
      <c r="AK5994" s="343"/>
      <c r="AL5994" s="343"/>
      <c r="AM5994" s="343"/>
      <c r="AN5994" s="343"/>
      <c r="AO5994" s="343"/>
      <c r="AP5994" s="343"/>
      <c r="AQ5994" s="343"/>
      <c r="AR5994" s="343"/>
      <c r="AS5994" s="343"/>
      <c r="AT5994" s="343"/>
      <c r="AU5994" s="343"/>
      <c r="AV5994" s="343"/>
      <c r="AW5994" s="343"/>
      <c r="AX5994" s="343"/>
      <c r="AY5994" s="343"/>
      <c r="AZ5994" s="343"/>
      <c r="BA5994" s="343"/>
      <c r="BB5994" s="343"/>
      <c r="BC5994" s="343"/>
      <c r="BD5994" s="343"/>
      <c r="BE5994" s="475"/>
      <c r="BF5994" s="475"/>
      <c r="BG5994" s="475"/>
      <c r="BH5994" s="475"/>
      <c r="BI5994" s="475"/>
      <c r="BJ5994" s="475"/>
      <c r="BK5994" s="475"/>
      <c r="BL5994" s="475"/>
      <c r="BM5994" s="475"/>
      <c r="BN5994" s="475"/>
      <c r="BO5994" s="475"/>
      <c r="BP5994" s="306"/>
      <c r="BQ5994" s="496"/>
      <c r="BR5994" s="496"/>
      <c r="BS5994" s="496"/>
      <c r="BT5994" s="496"/>
      <c r="BU5994" s="496"/>
      <c r="BV5994" s="496"/>
    </row>
    <row r="5995" spans="1:74" s="52" customFormat="1" ht="12.75">
      <c r="A5995" s="45">
        <v>2346.9885393806389</v>
      </c>
      <c r="B5995" s="46" t="s">
        <v>416</v>
      </c>
      <c r="C5995" s="47" t="s">
        <v>331</v>
      </c>
      <c r="D5995" s="48">
        <v>25.547058823529412</v>
      </c>
      <c r="E5995" s="49">
        <v>39.692500000000003</v>
      </c>
      <c r="F5995" s="49">
        <v>3.0161E-2</v>
      </c>
      <c r="G5995" s="49">
        <v>17.020099999999999</v>
      </c>
      <c r="H5995" s="49">
        <v>0.20215</v>
      </c>
      <c r="I5995" s="49">
        <v>0.21185899999999999</v>
      </c>
      <c r="J5995" s="49">
        <v>43.282800000000002</v>
      </c>
      <c r="K5995" s="49">
        <v>0.235348</v>
      </c>
      <c r="L5995" s="49">
        <v>100.70313</v>
      </c>
      <c r="M5995" s="47"/>
      <c r="N5995" s="50">
        <v>0.99912789017322545</v>
      </c>
      <c r="O5995" s="50">
        <v>6.00252227696196E-4</v>
      </c>
      <c r="P5995" s="50">
        <v>0.35828673568644881</v>
      </c>
      <c r="Q5995" s="50">
        <v>4.0928918292773243E-3</v>
      </c>
      <c r="R5995" s="50">
        <v>4.5169500297500545E-3</v>
      </c>
      <c r="S5995" s="50">
        <v>1.6241888406185137</v>
      </c>
      <c r="T5995" s="50">
        <v>6.3471796141688699E-3</v>
      </c>
      <c r="U5995" s="50">
        <v>2.9979976952431806</v>
      </c>
      <c r="V5995" s="51">
        <v>81.927306446103032</v>
      </c>
      <c r="X5995" s="49">
        <v>0.21184900000000001</v>
      </c>
      <c r="Y5995" s="49">
        <v>52.099800000000002</v>
      </c>
      <c r="Z5995" s="49">
        <v>0.44053799999999999</v>
      </c>
      <c r="AA5995" s="49">
        <v>10.5266</v>
      </c>
      <c r="AB5995" s="49">
        <v>6.7434000000000003</v>
      </c>
      <c r="AC5995" s="49">
        <v>0.17949599999999999</v>
      </c>
      <c r="AD5995" s="49">
        <v>5.2031499999999999</v>
      </c>
      <c r="AE5995" s="226"/>
      <c r="AF5995" s="226" t="s">
        <v>435</v>
      </c>
      <c r="AG5995" s="343">
        <v>30</v>
      </c>
      <c r="AH5995" s="343">
        <v>15</v>
      </c>
      <c r="AI5995" s="343"/>
      <c r="AJ5995" s="343"/>
      <c r="AK5995" s="343"/>
      <c r="AL5995" s="343"/>
      <c r="AM5995" s="343"/>
      <c r="AN5995" s="343"/>
      <c r="AO5995" s="343"/>
      <c r="AP5995" s="343"/>
      <c r="AQ5995" s="343"/>
      <c r="AR5995" s="343"/>
      <c r="AS5995" s="343"/>
      <c r="AT5995" s="343"/>
      <c r="AU5995" s="343"/>
      <c r="AV5995" s="343"/>
      <c r="AW5995" s="343"/>
      <c r="AX5995" s="343"/>
      <c r="AY5995" s="343"/>
      <c r="AZ5995" s="343"/>
      <c r="BA5995" s="343"/>
      <c r="BB5995" s="343"/>
      <c r="BC5995" s="343"/>
      <c r="BD5995" s="343"/>
      <c r="BE5995" s="475"/>
      <c r="BF5995" s="475"/>
      <c r="BG5995" s="475"/>
      <c r="BH5995" s="475"/>
      <c r="BI5995" s="475"/>
      <c r="BJ5995" s="475"/>
      <c r="BK5995" s="475"/>
      <c r="BL5995" s="475"/>
      <c r="BM5995" s="475"/>
      <c r="BN5995" s="475"/>
      <c r="BO5995" s="475"/>
      <c r="BP5995" s="306"/>
      <c r="BQ5995" s="496"/>
      <c r="BR5995" s="496"/>
      <c r="BS5995" s="496"/>
      <c r="BT5995" s="496"/>
      <c r="BU5995" s="496"/>
      <c r="BV5995" s="496"/>
    </row>
    <row r="5996" spans="1:74" s="52" customFormat="1" ht="12.75">
      <c r="A5996" s="45">
        <v>2346.9885393806389</v>
      </c>
      <c r="B5996" s="46" t="s">
        <v>416</v>
      </c>
      <c r="C5996" s="47" t="s">
        <v>331</v>
      </c>
      <c r="D5996" s="48">
        <v>30.647058823529413</v>
      </c>
      <c r="E5996" s="49">
        <v>39.713700000000003</v>
      </c>
      <c r="F5996" s="49">
        <v>4.9472000000000002E-2</v>
      </c>
      <c r="G5996" s="49">
        <v>17.0167</v>
      </c>
      <c r="H5996" s="49">
        <v>0.24043600000000001</v>
      </c>
      <c r="I5996" s="49">
        <v>0.21640100000000001</v>
      </c>
      <c r="J5996" s="49">
        <v>43.346800000000002</v>
      </c>
      <c r="K5996" s="49">
        <v>0.256324</v>
      </c>
      <c r="L5996" s="49">
        <v>100.85720700000002</v>
      </c>
      <c r="M5996" s="47"/>
      <c r="N5996" s="50">
        <v>0.99840767884529291</v>
      </c>
      <c r="O5996" s="50">
        <v>9.8333714505570153E-4</v>
      </c>
      <c r="P5996" s="50">
        <v>0.35776586228081936</v>
      </c>
      <c r="Q5996" s="50">
        <v>4.8619551509611197E-3</v>
      </c>
      <c r="R5996" s="50">
        <v>4.6080009963401815E-3</v>
      </c>
      <c r="S5996" s="50">
        <v>1.6245502498774469</v>
      </c>
      <c r="T5996" s="50">
        <v>6.9042177650192639E-3</v>
      </c>
      <c r="U5996" s="50">
        <v>2.9985960836621559</v>
      </c>
      <c r="V5996" s="51">
        <v>81.952128619320035</v>
      </c>
      <c r="X5996" s="49">
        <v>0.211705</v>
      </c>
      <c r="Y5996" s="49">
        <v>31.312999999999999</v>
      </c>
      <c r="Z5996" s="49">
        <v>0.44018299999999999</v>
      </c>
      <c r="AA5996" s="49">
        <v>8.8747699999999998</v>
      </c>
      <c r="AB5996" s="49">
        <v>6.6625500000000004</v>
      </c>
      <c r="AC5996" s="49">
        <v>0.17929899999999999</v>
      </c>
      <c r="AD5996" s="49">
        <v>4.8191800000000002</v>
      </c>
      <c r="AE5996" s="226"/>
      <c r="AF5996" s="226" t="s">
        <v>435</v>
      </c>
      <c r="AG5996" s="343">
        <v>30</v>
      </c>
      <c r="AH5996" s="343">
        <v>15</v>
      </c>
      <c r="AI5996" s="343"/>
      <c r="AJ5996" s="343"/>
      <c r="AK5996" s="343"/>
      <c r="AL5996" s="343"/>
      <c r="AM5996" s="343"/>
      <c r="AN5996" s="343"/>
      <c r="AO5996" s="343"/>
      <c r="AP5996" s="343"/>
      <c r="AQ5996" s="343"/>
      <c r="AR5996" s="343"/>
      <c r="AS5996" s="343"/>
      <c r="AT5996" s="343"/>
      <c r="AU5996" s="343"/>
      <c r="AV5996" s="343"/>
      <c r="AW5996" s="343"/>
      <c r="AX5996" s="343"/>
      <c r="AY5996" s="343"/>
      <c r="AZ5996" s="343"/>
      <c r="BA5996" s="343"/>
      <c r="BB5996" s="343"/>
      <c r="BC5996" s="343"/>
      <c r="BD5996" s="343"/>
      <c r="BE5996" s="475"/>
      <c r="BF5996" s="475"/>
      <c r="BG5996" s="475"/>
      <c r="BH5996" s="475"/>
      <c r="BI5996" s="475"/>
      <c r="BJ5996" s="475"/>
      <c r="BK5996" s="475"/>
      <c r="BL5996" s="475"/>
      <c r="BM5996" s="475"/>
      <c r="BN5996" s="475"/>
      <c r="BO5996" s="475"/>
      <c r="BP5996" s="306"/>
      <c r="BQ5996" s="496"/>
      <c r="BR5996" s="496"/>
      <c r="BS5996" s="496"/>
      <c r="BT5996" s="496"/>
      <c r="BU5996" s="496"/>
      <c r="BV5996" s="496"/>
    </row>
    <row r="5997" spans="1:74" s="52" customFormat="1" ht="12.75">
      <c r="A5997" s="45">
        <v>2346.9885393806389</v>
      </c>
      <c r="B5997" s="46" t="s">
        <v>416</v>
      </c>
      <c r="C5997" s="47" t="s">
        <v>331</v>
      </c>
      <c r="D5997" s="48">
        <v>35.747058823529414</v>
      </c>
      <c r="E5997" s="49">
        <v>39.9497</v>
      </c>
      <c r="F5997" s="49">
        <v>1.2648E-2</v>
      </c>
      <c r="G5997" s="49">
        <v>17.026800000000001</v>
      </c>
      <c r="H5997" s="49">
        <v>0.232762</v>
      </c>
      <c r="I5997" s="49">
        <v>0.23964199999999999</v>
      </c>
      <c r="J5997" s="49">
        <v>43.367899999999999</v>
      </c>
      <c r="K5997" s="49">
        <v>0.24121600000000001</v>
      </c>
      <c r="L5997" s="49">
        <v>101.10208300000001</v>
      </c>
      <c r="M5997" s="47"/>
      <c r="N5997" s="50">
        <v>1.0013731031226796</v>
      </c>
      <c r="O5997" s="50">
        <v>2.5065690431717142E-4</v>
      </c>
      <c r="P5997" s="50">
        <v>0.35692044722036648</v>
      </c>
      <c r="Q5997" s="50">
        <v>4.692868363747044E-3</v>
      </c>
      <c r="R5997" s="50">
        <v>5.0878122238368177E-3</v>
      </c>
      <c r="S5997" s="50">
        <v>1.6205384435588011</v>
      </c>
      <c r="T5997" s="50">
        <v>6.4780777872693708E-3</v>
      </c>
      <c r="U5997" s="50">
        <v>2.9962694671435739</v>
      </c>
      <c r="V5997" s="51">
        <v>81.950550330796972</v>
      </c>
      <c r="X5997" s="49">
        <v>0.21104999999999999</v>
      </c>
      <c r="Y5997" s="49">
        <v>124.077</v>
      </c>
      <c r="Z5997" s="49">
        <v>0.44045499999999999</v>
      </c>
      <c r="AA5997" s="49">
        <v>8.9720300000000002</v>
      </c>
      <c r="AB5997" s="49">
        <v>6.11313</v>
      </c>
      <c r="AC5997" s="49">
        <v>0.17929800000000001</v>
      </c>
      <c r="AD5997" s="49">
        <v>5.0484</v>
      </c>
      <c r="AE5997" s="226"/>
      <c r="AF5997" s="226" t="s">
        <v>435</v>
      </c>
      <c r="AG5997" s="343">
        <v>30</v>
      </c>
      <c r="AH5997" s="343">
        <v>15</v>
      </c>
      <c r="AI5997" s="343"/>
      <c r="AJ5997" s="343"/>
      <c r="AK5997" s="343"/>
      <c r="AL5997" s="343"/>
      <c r="AM5997" s="343"/>
      <c r="AN5997" s="343"/>
      <c r="AO5997" s="343"/>
      <c r="AP5997" s="343"/>
      <c r="AQ5997" s="343"/>
      <c r="AR5997" s="343"/>
      <c r="AS5997" s="343"/>
      <c r="AT5997" s="343"/>
      <c r="AU5997" s="343"/>
      <c r="AV5997" s="343"/>
      <c r="AW5997" s="343"/>
      <c r="AX5997" s="343"/>
      <c r="AY5997" s="343"/>
      <c r="AZ5997" s="343"/>
      <c r="BA5997" s="343"/>
      <c r="BB5997" s="343"/>
      <c r="BC5997" s="343"/>
      <c r="BD5997" s="343"/>
      <c r="BE5997" s="475"/>
      <c r="BF5997" s="475"/>
      <c r="BG5997" s="475"/>
      <c r="BH5997" s="475"/>
      <c r="BI5997" s="475"/>
      <c r="BJ5997" s="475"/>
      <c r="BK5997" s="475"/>
      <c r="BL5997" s="475"/>
      <c r="BM5997" s="475"/>
      <c r="BN5997" s="475"/>
      <c r="BO5997" s="475"/>
      <c r="BP5997" s="306"/>
      <c r="BQ5997" s="496"/>
      <c r="BR5997" s="496"/>
      <c r="BS5997" s="496"/>
      <c r="BT5997" s="496"/>
      <c r="BU5997" s="496"/>
      <c r="BV5997" s="496"/>
    </row>
    <row r="5998" spans="1:74" s="52" customFormat="1" ht="12.75">
      <c r="A5998" s="45">
        <v>2346.9885393806389</v>
      </c>
      <c r="B5998" s="46" t="s">
        <v>416</v>
      </c>
      <c r="C5998" s="47" t="s">
        <v>331</v>
      </c>
      <c r="D5998" s="48">
        <v>40.847058823529416</v>
      </c>
      <c r="E5998" s="49">
        <v>39.867600000000003</v>
      </c>
      <c r="F5998" s="49">
        <v>3.9489000000000003E-2</v>
      </c>
      <c r="G5998" s="49">
        <v>16.956399999999999</v>
      </c>
      <c r="H5998" s="49">
        <v>0.22239600000000001</v>
      </c>
      <c r="I5998" s="49">
        <v>0.23949799999999999</v>
      </c>
      <c r="J5998" s="49">
        <v>43.440899999999999</v>
      </c>
      <c r="K5998" s="49">
        <v>0.245974</v>
      </c>
      <c r="L5998" s="49">
        <v>101.03615500000001</v>
      </c>
      <c r="M5998" s="47"/>
      <c r="N5998" s="50">
        <v>0.99981971158228888</v>
      </c>
      <c r="O5998" s="50">
        <v>7.8298447960220877E-4</v>
      </c>
      <c r="P5998" s="50">
        <v>0.35562415304926992</v>
      </c>
      <c r="Q5998" s="50">
        <v>4.4861363228323936E-3</v>
      </c>
      <c r="R5998" s="50">
        <v>5.0873220670334266E-3</v>
      </c>
      <c r="S5998" s="50">
        <v>1.6240857742883381</v>
      </c>
      <c r="T5998" s="50">
        <v>6.6091932939341905E-3</v>
      </c>
      <c r="U5998" s="50">
        <v>2.9972016232083685</v>
      </c>
      <c r="V5998" s="51">
        <v>82.036552520220624</v>
      </c>
      <c r="X5998" s="49">
        <v>0.21138100000000001</v>
      </c>
      <c r="Y5998" s="49">
        <v>40.703400000000002</v>
      </c>
      <c r="Z5998" s="49">
        <v>0.44195200000000001</v>
      </c>
      <c r="AA5998" s="49">
        <v>9.57667</v>
      </c>
      <c r="AB5998" s="49">
        <v>6.0038299999999998</v>
      </c>
      <c r="AC5998" s="49">
        <v>0.17910499999999999</v>
      </c>
      <c r="AD5998" s="49">
        <v>4.9391299999999996</v>
      </c>
      <c r="AE5998" s="226"/>
      <c r="AF5998" s="226" t="s">
        <v>435</v>
      </c>
      <c r="AG5998" s="343">
        <v>30</v>
      </c>
      <c r="AH5998" s="343">
        <v>15</v>
      </c>
      <c r="AI5998" s="343"/>
      <c r="AJ5998" s="343"/>
      <c r="AK5998" s="343"/>
      <c r="AL5998" s="343"/>
      <c r="AM5998" s="343"/>
      <c r="AN5998" s="343"/>
      <c r="AO5998" s="343"/>
      <c r="AP5998" s="343"/>
      <c r="AQ5998" s="343"/>
      <c r="AR5998" s="343"/>
      <c r="AS5998" s="343"/>
      <c r="AT5998" s="343"/>
      <c r="AU5998" s="343"/>
      <c r="AV5998" s="343"/>
      <c r="AW5998" s="343"/>
      <c r="AX5998" s="343"/>
      <c r="AY5998" s="343"/>
      <c r="AZ5998" s="343"/>
      <c r="BA5998" s="343"/>
      <c r="BB5998" s="343"/>
      <c r="BC5998" s="343"/>
      <c r="BD5998" s="343"/>
      <c r="BE5998" s="475"/>
      <c r="BF5998" s="475"/>
      <c r="BG5998" s="475"/>
      <c r="BH5998" s="475"/>
      <c r="BI5998" s="475"/>
      <c r="BJ5998" s="475"/>
      <c r="BK5998" s="475"/>
      <c r="BL5998" s="475"/>
      <c r="BM5998" s="475"/>
      <c r="BN5998" s="475"/>
      <c r="BO5998" s="475"/>
      <c r="BP5998" s="306"/>
      <c r="BQ5998" s="496"/>
      <c r="BR5998" s="496"/>
      <c r="BS5998" s="496"/>
      <c r="BT5998" s="496"/>
      <c r="BU5998" s="496"/>
      <c r="BV5998" s="496"/>
    </row>
    <row r="5999" spans="1:74" s="52" customFormat="1" ht="12.75">
      <c r="A5999" s="45">
        <v>2346.9885393806389</v>
      </c>
      <c r="B5999" s="46" t="s">
        <v>416</v>
      </c>
      <c r="C5999" s="47" t="s">
        <v>331</v>
      </c>
      <c r="D5999" s="48">
        <v>45.947058823529417</v>
      </c>
      <c r="E5999" s="49">
        <v>39.7196</v>
      </c>
      <c r="F5999" s="49">
        <v>1.6808E-2</v>
      </c>
      <c r="G5999" s="49">
        <v>16.869199999999999</v>
      </c>
      <c r="H5999" s="49">
        <v>0.203877</v>
      </c>
      <c r="I5999" s="49">
        <v>0.22856499999999999</v>
      </c>
      <c r="J5999" s="49">
        <v>43.267299999999999</v>
      </c>
      <c r="K5999" s="49">
        <v>0.248141</v>
      </c>
      <c r="L5999" s="49">
        <v>100.579082</v>
      </c>
      <c r="M5999" s="47"/>
      <c r="N5999" s="50">
        <v>1.0004824272333166</v>
      </c>
      <c r="O5999" s="50">
        <v>3.3473109112015976E-4</v>
      </c>
      <c r="P5999" s="50">
        <v>0.35534898554893046</v>
      </c>
      <c r="Q5999" s="50">
        <v>4.1306340956795921E-3</v>
      </c>
      <c r="R5999" s="50">
        <v>4.8764083459078228E-3</v>
      </c>
      <c r="S5999" s="50">
        <v>1.6246990971779036</v>
      </c>
      <c r="T5999" s="50">
        <v>6.6966989283800561E-3</v>
      </c>
      <c r="U5999" s="50">
        <v>2.9973286918089728</v>
      </c>
      <c r="V5999" s="51">
        <v>82.053517354004882</v>
      </c>
      <c r="X5999" s="49">
        <v>0.21165600000000001</v>
      </c>
      <c r="Y5999" s="49">
        <v>95.952399999999997</v>
      </c>
      <c r="Z5999" s="49">
        <v>0.44231799999999999</v>
      </c>
      <c r="AA5999" s="49">
        <v>10.4009</v>
      </c>
      <c r="AB5999" s="49">
        <v>6.3435199999999998</v>
      </c>
      <c r="AC5999" s="49">
        <v>0.17937400000000001</v>
      </c>
      <c r="AD5999" s="49">
        <v>4.9254100000000003</v>
      </c>
      <c r="AE5999" s="226"/>
      <c r="AF5999" s="226" t="s">
        <v>435</v>
      </c>
      <c r="AG5999" s="343">
        <v>30</v>
      </c>
      <c r="AH5999" s="343">
        <v>15</v>
      </c>
      <c r="AI5999" s="343"/>
      <c r="AJ5999" s="343"/>
      <c r="AK5999" s="343"/>
      <c r="AL5999" s="343"/>
      <c r="AM5999" s="343"/>
      <c r="AN5999" s="343"/>
      <c r="AO5999" s="343"/>
      <c r="AP5999" s="343"/>
      <c r="AQ5999" s="343"/>
      <c r="AR5999" s="343"/>
      <c r="AS5999" s="343"/>
      <c r="AT5999" s="343"/>
      <c r="AU5999" s="343"/>
      <c r="AV5999" s="343"/>
      <c r="AW5999" s="343"/>
      <c r="AX5999" s="343"/>
      <c r="AY5999" s="343"/>
      <c r="AZ5999" s="343"/>
      <c r="BA5999" s="343"/>
      <c r="BB5999" s="343"/>
      <c r="BC5999" s="343"/>
      <c r="BD5999" s="343"/>
      <c r="BE5999" s="475"/>
      <c r="BF5999" s="475"/>
      <c r="BG5999" s="475"/>
      <c r="BH5999" s="475"/>
      <c r="BI5999" s="475"/>
      <c r="BJ5999" s="475"/>
      <c r="BK5999" s="475"/>
      <c r="BL5999" s="475"/>
      <c r="BM5999" s="475"/>
      <c r="BN5999" s="475"/>
      <c r="BO5999" s="475"/>
      <c r="BP5999" s="306"/>
      <c r="BQ5999" s="496"/>
      <c r="BR5999" s="496"/>
      <c r="BS5999" s="496"/>
      <c r="BT5999" s="496"/>
      <c r="BU5999" s="496"/>
      <c r="BV5999" s="496"/>
    </row>
    <row r="6000" spans="1:74" s="52" customFormat="1" ht="12.75">
      <c r="A6000" s="45">
        <v>2346.9885393806389</v>
      </c>
      <c r="B6000" s="46" t="s">
        <v>416</v>
      </c>
      <c r="C6000" s="47" t="s">
        <v>331</v>
      </c>
      <c r="D6000" s="48">
        <v>51.047058823529419</v>
      </c>
      <c r="E6000" s="49">
        <v>39.621099999999998</v>
      </c>
      <c r="F6000" s="49">
        <v>4.4692000000000003E-2</v>
      </c>
      <c r="G6000" s="49">
        <v>16.981100000000001</v>
      </c>
      <c r="H6000" s="49">
        <v>0.233016</v>
      </c>
      <c r="I6000" s="49">
        <v>0.22191900000000001</v>
      </c>
      <c r="J6000" s="49">
        <v>43.359000000000002</v>
      </c>
      <c r="K6000" s="49">
        <v>0.21459800000000001</v>
      </c>
      <c r="L6000" s="49">
        <v>100.71018599999999</v>
      </c>
      <c r="M6000" s="47"/>
      <c r="N6000" s="50">
        <v>0.99728721175530333</v>
      </c>
      <c r="O6000" s="50">
        <v>8.8940368927132901E-4</v>
      </c>
      <c r="P6000" s="50">
        <v>0.35745019221330071</v>
      </c>
      <c r="Q6000" s="50">
        <v>4.7176243524238949E-3</v>
      </c>
      <c r="R6000" s="50">
        <v>4.731228762463768E-3</v>
      </c>
      <c r="S6000" s="50">
        <v>1.6269774153355891</v>
      </c>
      <c r="T6000" s="50">
        <v>5.7873139023305363E-3</v>
      </c>
      <c r="U6000" s="50">
        <v>2.9988715869625064</v>
      </c>
      <c r="V6000" s="51">
        <v>81.987239501529956</v>
      </c>
      <c r="X6000" s="49">
        <v>0.21199599999999999</v>
      </c>
      <c r="Y6000" s="49">
        <v>36.521700000000003</v>
      </c>
      <c r="Z6000" s="49">
        <v>0.44081799999999999</v>
      </c>
      <c r="AA6000" s="49">
        <v>9.0290900000000001</v>
      </c>
      <c r="AB6000" s="49">
        <v>6.5311500000000002</v>
      </c>
      <c r="AC6000" s="49">
        <v>0.17923</v>
      </c>
      <c r="AD6000" s="49">
        <v>5.4865199999999996</v>
      </c>
      <c r="AE6000" s="226"/>
      <c r="AF6000" s="226" t="s">
        <v>435</v>
      </c>
      <c r="AG6000" s="343">
        <v>30</v>
      </c>
      <c r="AH6000" s="343">
        <v>15</v>
      </c>
      <c r="AI6000" s="343"/>
      <c r="AJ6000" s="343"/>
      <c r="AK6000" s="343"/>
      <c r="AL6000" s="343"/>
      <c r="AM6000" s="343"/>
      <c r="AN6000" s="343"/>
      <c r="AO6000" s="343"/>
      <c r="AP6000" s="343"/>
      <c r="AQ6000" s="343"/>
      <c r="AR6000" s="343"/>
      <c r="AS6000" s="343"/>
      <c r="AT6000" s="343"/>
      <c r="AU6000" s="343"/>
      <c r="AV6000" s="343"/>
      <c r="AW6000" s="343"/>
      <c r="AX6000" s="343"/>
      <c r="AY6000" s="343"/>
      <c r="AZ6000" s="343"/>
      <c r="BA6000" s="343"/>
      <c r="BB6000" s="343"/>
      <c r="BC6000" s="343"/>
      <c r="BD6000" s="343"/>
      <c r="BE6000" s="475"/>
      <c r="BF6000" s="475"/>
      <c r="BG6000" s="475"/>
      <c r="BH6000" s="475"/>
      <c r="BI6000" s="475"/>
      <c r="BJ6000" s="475"/>
      <c r="BK6000" s="475"/>
      <c r="BL6000" s="475"/>
      <c r="BM6000" s="475"/>
      <c r="BN6000" s="475"/>
      <c r="BO6000" s="475"/>
      <c r="BP6000" s="306"/>
      <c r="BQ6000" s="496"/>
      <c r="BR6000" s="496"/>
      <c r="BS6000" s="496"/>
      <c r="BT6000" s="496"/>
      <c r="BU6000" s="496"/>
      <c r="BV6000" s="496"/>
    </row>
    <row r="6001" spans="1:74" s="52" customFormat="1" ht="12.75">
      <c r="A6001" s="45">
        <v>2346.9885393806389</v>
      </c>
      <c r="B6001" s="46" t="s">
        <v>416</v>
      </c>
      <c r="C6001" s="47" t="s">
        <v>331</v>
      </c>
      <c r="D6001" s="48">
        <v>56.14705882352942</v>
      </c>
      <c r="E6001" s="49">
        <v>39.598199999999999</v>
      </c>
      <c r="F6001" s="49">
        <v>2.8256E-2</v>
      </c>
      <c r="G6001" s="49">
        <v>16.9863</v>
      </c>
      <c r="H6001" s="49">
        <v>0.181255</v>
      </c>
      <c r="I6001" s="49">
        <v>0.26294899999999999</v>
      </c>
      <c r="J6001" s="49">
        <v>43.171500000000002</v>
      </c>
      <c r="K6001" s="49">
        <v>0.27083699999999999</v>
      </c>
      <c r="L6001" s="49">
        <v>100.528006</v>
      </c>
      <c r="M6001" s="47"/>
      <c r="N6001" s="50">
        <v>0.99877212203888277</v>
      </c>
      <c r="O6001" s="50">
        <v>5.6347812897807894E-4</v>
      </c>
      <c r="P6001" s="50">
        <v>0.35829912776322587</v>
      </c>
      <c r="Q6001" s="50">
        <v>3.6772643795325317E-3</v>
      </c>
      <c r="R6001" s="50">
        <v>5.6175665958214461E-3</v>
      </c>
      <c r="S6001" s="50">
        <v>1.6232920099370594</v>
      </c>
      <c r="T6001" s="50">
        <v>7.3190819340963834E-3</v>
      </c>
      <c r="U6001" s="50">
        <v>2.9983940744194517</v>
      </c>
      <c r="V6001" s="51">
        <v>81.918614746175834</v>
      </c>
      <c r="X6001" s="49">
        <v>0.21201100000000001</v>
      </c>
      <c r="Y6001" s="49">
        <v>58.266500000000001</v>
      </c>
      <c r="Z6001" s="49">
        <v>0.44078299999999998</v>
      </c>
      <c r="AA6001" s="49">
        <v>11.4946</v>
      </c>
      <c r="AB6001" s="49">
        <v>5.5549600000000003</v>
      </c>
      <c r="AC6001" s="49">
        <v>0.179701</v>
      </c>
      <c r="AD6001" s="49">
        <v>4.5507600000000004</v>
      </c>
      <c r="AE6001" s="226"/>
      <c r="AF6001" s="226" t="s">
        <v>435</v>
      </c>
      <c r="AG6001" s="343">
        <v>30</v>
      </c>
      <c r="AH6001" s="343">
        <v>15</v>
      </c>
      <c r="AI6001" s="343"/>
      <c r="AJ6001" s="343"/>
      <c r="AK6001" s="343"/>
      <c r="AL6001" s="343"/>
      <c r="AM6001" s="343"/>
      <c r="AN6001" s="343"/>
      <c r="AO6001" s="343"/>
      <c r="AP6001" s="343"/>
      <c r="AQ6001" s="343"/>
      <c r="AR6001" s="343"/>
      <c r="AS6001" s="343"/>
      <c r="AT6001" s="343"/>
      <c r="AU6001" s="343"/>
      <c r="AV6001" s="343"/>
      <c r="AW6001" s="343"/>
      <c r="AX6001" s="343"/>
      <c r="AY6001" s="343"/>
      <c r="AZ6001" s="343"/>
      <c r="BA6001" s="343"/>
      <c r="BB6001" s="343"/>
      <c r="BC6001" s="343"/>
      <c r="BD6001" s="343"/>
      <c r="BE6001" s="475"/>
      <c r="BF6001" s="475"/>
      <c r="BG6001" s="475"/>
      <c r="BH6001" s="475"/>
      <c r="BI6001" s="475"/>
      <c r="BJ6001" s="475"/>
      <c r="BK6001" s="475"/>
      <c r="BL6001" s="475"/>
      <c r="BM6001" s="475"/>
      <c r="BN6001" s="475"/>
      <c r="BO6001" s="475"/>
      <c r="BP6001" s="306"/>
      <c r="BQ6001" s="496"/>
      <c r="BR6001" s="496"/>
      <c r="BS6001" s="496"/>
      <c r="BT6001" s="496"/>
      <c r="BU6001" s="496"/>
      <c r="BV6001" s="496"/>
    </row>
    <row r="6002" spans="1:74" s="52" customFormat="1" ht="12.75">
      <c r="A6002" s="45">
        <v>2346.9885393806389</v>
      </c>
      <c r="B6002" s="46" t="s">
        <v>416</v>
      </c>
      <c r="C6002" s="47" t="s">
        <v>331</v>
      </c>
      <c r="D6002" s="48">
        <v>61.247058823529422</v>
      </c>
      <c r="E6002" s="49">
        <v>39.8215</v>
      </c>
      <c r="F6002" s="49">
        <v>4.0022000000000002E-2</v>
      </c>
      <c r="G6002" s="49">
        <v>16.9937</v>
      </c>
      <c r="H6002" s="49">
        <v>0.21554999999999999</v>
      </c>
      <c r="I6002" s="49">
        <v>0.252355</v>
      </c>
      <c r="J6002" s="49">
        <v>43.125700000000002</v>
      </c>
      <c r="K6002" s="49">
        <v>0.25222099999999997</v>
      </c>
      <c r="L6002" s="49">
        <v>100.745087</v>
      </c>
      <c r="M6002" s="47"/>
      <c r="N6002" s="50">
        <v>1.0014660886739692</v>
      </c>
      <c r="O6002" s="50">
        <v>7.9577966207413676E-4</v>
      </c>
      <c r="P6002" s="50">
        <v>0.35740660489032983</v>
      </c>
      <c r="Q6002" s="50">
        <v>4.3602415836681745E-3</v>
      </c>
      <c r="R6002" s="50">
        <v>5.3754680649130077E-3</v>
      </c>
      <c r="S6002" s="50">
        <v>1.616826191679023</v>
      </c>
      <c r="T6002" s="50">
        <v>6.796064994156679E-3</v>
      </c>
      <c r="U6002" s="50">
        <v>2.9943317436993833</v>
      </c>
      <c r="V6002" s="51">
        <v>81.896430577417235</v>
      </c>
      <c r="X6002" s="49">
        <v>0.211366</v>
      </c>
      <c r="Y6002" s="49">
        <v>38.117100000000001</v>
      </c>
      <c r="Z6002" s="49">
        <v>0.44088100000000002</v>
      </c>
      <c r="AA6002" s="49">
        <v>9.8243600000000004</v>
      </c>
      <c r="AB6002" s="49">
        <v>5.66791</v>
      </c>
      <c r="AC6002" s="49">
        <v>0.17974000000000001</v>
      </c>
      <c r="AD6002" s="49">
        <v>4.9031700000000003</v>
      </c>
      <c r="AE6002" s="226"/>
      <c r="AF6002" s="226" t="s">
        <v>435</v>
      </c>
      <c r="AG6002" s="343">
        <v>30</v>
      </c>
      <c r="AH6002" s="343">
        <v>15</v>
      </c>
      <c r="AI6002" s="343"/>
      <c r="AJ6002" s="343"/>
      <c r="AK6002" s="343"/>
      <c r="AL6002" s="343"/>
      <c r="AM6002" s="343"/>
      <c r="AN6002" s="343"/>
      <c r="AO6002" s="343"/>
      <c r="AP6002" s="343"/>
      <c r="AQ6002" s="343"/>
      <c r="AR6002" s="343"/>
      <c r="AS6002" s="343"/>
      <c r="AT6002" s="343"/>
      <c r="AU6002" s="343"/>
      <c r="AV6002" s="343"/>
      <c r="AW6002" s="343"/>
      <c r="AX6002" s="343"/>
      <c r="AY6002" s="343"/>
      <c r="AZ6002" s="343"/>
      <c r="BA6002" s="343"/>
      <c r="BB6002" s="343"/>
      <c r="BC6002" s="343"/>
      <c r="BD6002" s="343"/>
      <c r="BE6002" s="475"/>
      <c r="BF6002" s="475"/>
      <c r="BG6002" s="475"/>
      <c r="BH6002" s="475"/>
      <c r="BI6002" s="475"/>
      <c r="BJ6002" s="475"/>
      <c r="BK6002" s="475"/>
      <c r="BL6002" s="475"/>
      <c r="BM6002" s="475"/>
      <c r="BN6002" s="475"/>
      <c r="BO6002" s="475"/>
      <c r="BP6002" s="306"/>
      <c r="BQ6002" s="496"/>
      <c r="BR6002" s="496"/>
      <c r="BS6002" s="496"/>
      <c r="BT6002" s="496"/>
      <c r="BU6002" s="496"/>
      <c r="BV6002" s="496"/>
    </row>
    <row r="6003" spans="1:74" s="52" customFormat="1" ht="12.75">
      <c r="A6003" s="45">
        <v>2346.9885393806389</v>
      </c>
      <c r="B6003" s="46" t="s">
        <v>416</v>
      </c>
      <c r="C6003" s="47" t="s">
        <v>331</v>
      </c>
      <c r="D6003" s="48">
        <v>66.347058823529423</v>
      </c>
      <c r="E6003" s="49">
        <v>39.623399999999997</v>
      </c>
      <c r="F6003" s="49">
        <v>1.3702000000000001E-2</v>
      </c>
      <c r="G6003" s="49">
        <v>17.026800000000001</v>
      </c>
      <c r="H6003" s="49">
        <v>0.220966</v>
      </c>
      <c r="I6003" s="49">
        <v>0.26485900000000001</v>
      </c>
      <c r="J6003" s="49">
        <v>43.206499999999998</v>
      </c>
      <c r="K6003" s="49">
        <v>0.215556</v>
      </c>
      <c r="L6003" s="49">
        <v>100.58786600000001</v>
      </c>
      <c r="M6003" s="47"/>
      <c r="N6003" s="50">
        <v>0.99920854257598934</v>
      </c>
      <c r="O6003" s="50">
        <v>2.7318935820685889E-4</v>
      </c>
      <c r="P6003" s="50">
        <v>0.35908182881172573</v>
      </c>
      <c r="Q6003" s="50">
        <v>4.482019544608854E-3</v>
      </c>
      <c r="R6003" s="50">
        <v>5.6572435225506175E-3</v>
      </c>
      <c r="S6003" s="50">
        <v>1.6242842468437271</v>
      </c>
      <c r="T6003" s="50">
        <v>5.8240106842581442E-3</v>
      </c>
      <c r="U6003" s="50">
        <v>2.9992890804632428</v>
      </c>
      <c r="V6003" s="51">
        <v>81.895332726558905</v>
      </c>
      <c r="X6003" s="49">
        <v>0.212037</v>
      </c>
      <c r="Y6003" s="49">
        <v>114.997</v>
      </c>
      <c r="Z6003" s="49">
        <v>0.44073600000000002</v>
      </c>
      <c r="AA6003" s="49">
        <v>9.4918999999999993</v>
      </c>
      <c r="AB6003" s="49">
        <v>5.5783800000000001</v>
      </c>
      <c r="AC6003" s="49">
        <v>0.17968700000000001</v>
      </c>
      <c r="AD6003" s="49">
        <v>5.5687899999999999</v>
      </c>
      <c r="AE6003" s="226"/>
      <c r="AF6003" s="226" t="s">
        <v>435</v>
      </c>
      <c r="AG6003" s="343">
        <v>30</v>
      </c>
      <c r="AH6003" s="343">
        <v>15</v>
      </c>
      <c r="AI6003" s="343"/>
      <c r="AJ6003" s="343"/>
      <c r="AK6003" s="343"/>
      <c r="AL6003" s="343"/>
      <c r="AM6003" s="343"/>
      <c r="AN6003" s="343"/>
      <c r="AO6003" s="343"/>
      <c r="AP6003" s="343"/>
      <c r="AQ6003" s="343"/>
      <c r="AR6003" s="343"/>
      <c r="AS6003" s="343"/>
      <c r="AT6003" s="343"/>
      <c r="AU6003" s="343"/>
      <c r="AV6003" s="343"/>
      <c r="AW6003" s="343"/>
      <c r="AX6003" s="343"/>
      <c r="AY6003" s="343"/>
      <c r="AZ6003" s="343"/>
      <c r="BA6003" s="343"/>
      <c r="BB6003" s="343"/>
      <c r="BC6003" s="343"/>
      <c r="BD6003" s="343"/>
      <c r="BE6003" s="475"/>
      <c r="BF6003" s="475"/>
      <c r="BG6003" s="475"/>
      <c r="BH6003" s="475"/>
      <c r="BI6003" s="475"/>
      <c r="BJ6003" s="475"/>
      <c r="BK6003" s="475"/>
      <c r="BL6003" s="475"/>
      <c r="BM6003" s="475"/>
      <c r="BN6003" s="475"/>
      <c r="BO6003" s="475"/>
      <c r="BP6003" s="306"/>
      <c r="BQ6003" s="496"/>
      <c r="BR6003" s="496"/>
      <c r="BS6003" s="496"/>
      <c r="BT6003" s="496"/>
      <c r="BU6003" s="496"/>
      <c r="BV6003" s="496"/>
    </row>
    <row r="6004" spans="1:74" s="52" customFormat="1" ht="12.75">
      <c r="A6004" s="45">
        <v>2346.9885393806389</v>
      </c>
      <c r="B6004" s="46" t="s">
        <v>416</v>
      </c>
      <c r="C6004" s="47" t="s">
        <v>331</v>
      </c>
      <c r="D6004" s="48">
        <v>71.447058823529417</v>
      </c>
      <c r="E6004" s="49">
        <v>39.716999999999999</v>
      </c>
      <c r="F6004" s="49">
        <v>3.0838999999999998E-2</v>
      </c>
      <c r="G6004" s="49">
        <v>17.077400000000001</v>
      </c>
      <c r="H6004" s="49">
        <v>0.25133100000000003</v>
      </c>
      <c r="I6004" s="49">
        <v>0.2485</v>
      </c>
      <c r="J6004" s="49">
        <v>43.140700000000002</v>
      </c>
      <c r="K6004" s="49">
        <v>0.24931800000000001</v>
      </c>
      <c r="L6004" s="49">
        <v>100.76117800000002</v>
      </c>
      <c r="M6004" s="47"/>
      <c r="N6004" s="50">
        <v>0.99952153816433864</v>
      </c>
      <c r="O6004" s="50">
        <v>6.1360857777550645E-4</v>
      </c>
      <c r="P6004" s="50">
        <v>0.35941273803387425</v>
      </c>
      <c r="Q6004" s="50">
        <v>5.08751463627453E-3</v>
      </c>
      <c r="R6004" s="50">
        <v>5.2969741356895727E-3</v>
      </c>
      <c r="S6004" s="50">
        <v>1.6184953399010173</v>
      </c>
      <c r="T6004" s="50">
        <v>6.7224410401354826E-3</v>
      </c>
      <c r="U6004" s="50">
        <v>2.9965171845527738</v>
      </c>
      <c r="V6004" s="51">
        <v>81.828642996941866</v>
      </c>
      <c r="X6004" s="49">
        <v>0.21168200000000001</v>
      </c>
      <c r="Y6004" s="49">
        <v>51.3797</v>
      </c>
      <c r="Z6004" s="49">
        <v>0.43948500000000001</v>
      </c>
      <c r="AA6004" s="49">
        <v>8.5361899999999995</v>
      </c>
      <c r="AB6004" s="49">
        <v>5.8544900000000002</v>
      </c>
      <c r="AC6004" s="49">
        <v>0.179863</v>
      </c>
      <c r="AD6004" s="49">
        <v>4.9636500000000003</v>
      </c>
      <c r="AE6004" s="226"/>
      <c r="AF6004" s="226" t="s">
        <v>435</v>
      </c>
      <c r="AG6004" s="343">
        <v>30</v>
      </c>
      <c r="AH6004" s="343">
        <v>15</v>
      </c>
      <c r="AI6004" s="343"/>
      <c r="AJ6004" s="343"/>
      <c r="AK6004" s="343"/>
      <c r="AL6004" s="343"/>
      <c r="AM6004" s="343"/>
      <c r="AN6004" s="343"/>
      <c r="AO6004" s="343"/>
      <c r="AP6004" s="343"/>
      <c r="AQ6004" s="343"/>
      <c r="AR6004" s="343"/>
      <c r="AS6004" s="343"/>
      <c r="AT6004" s="343"/>
      <c r="AU6004" s="343"/>
      <c r="AV6004" s="343"/>
      <c r="AW6004" s="343"/>
      <c r="AX6004" s="343"/>
      <c r="AY6004" s="343"/>
      <c r="AZ6004" s="343"/>
      <c r="BA6004" s="343"/>
      <c r="BB6004" s="343"/>
      <c r="BC6004" s="343"/>
      <c r="BD6004" s="343"/>
      <c r="BE6004" s="475"/>
      <c r="BF6004" s="475"/>
      <c r="BG6004" s="475"/>
      <c r="BH6004" s="475"/>
      <c r="BI6004" s="475"/>
      <c r="BJ6004" s="475"/>
      <c r="BK6004" s="475"/>
      <c r="BL6004" s="475"/>
      <c r="BM6004" s="475"/>
      <c r="BN6004" s="475"/>
      <c r="BO6004" s="475"/>
      <c r="BP6004" s="306"/>
      <c r="BQ6004" s="496"/>
      <c r="BR6004" s="496"/>
      <c r="BS6004" s="496"/>
      <c r="BT6004" s="496"/>
      <c r="BU6004" s="496"/>
      <c r="BV6004" s="496"/>
    </row>
    <row r="6005" spans="1:74" s="52" customFormat="1" ht="12.75">
      <c r="A6005" s="45">
        <v>2346.9885393806389</v>
      </c>
      <c r="B6005" s="46" t="s">
        <v>416</v>
      </c>
      <c r="C6005" s="47" t="s">
        <v>331</v>
      </c>
      <c r="D6005" s="48">
        <v>76.547058823529412</v>
      </c>
      <c r="E6005" s="49">
        <v>39.634999999999998</v>
      </c>
      <c r="F6005" s="49">
        <v>3.1752000000000002E-2</v>
      </c>
      <c r="G6005" s="49">
        <v>17.151599999999998</v>
      </c>
      <c r="H6005" s="49">
        <v>0.23179</v>
      </c>
      <c r="I6005" s="49">
        <v>0.23384099999999999</v>
      </c>
      <c r="J6005" s="49">
        <v>43.2943</v>
      </c>
      <c r="K6005" s="49">
        <v>0.235649</v>
      </c>
      <c r="L6005" s="49">
        <v>100.85796899999998</v>
      </c>
      <c r="M6005" s="47"/>
      <c r="N6005" s="50">
        <v>0.99696138711808913</v>
      </c>
      <c r="O6005" s="50">
        <v>6.3146019096015516E-4</v>
      </c>
      <c r="P6005" s="50">
        <v>0.36079466692240747</v>
      </c>
      <c r="Q6005" s="50">
        <v>4.6896244300128724E-3</v>
      </c>
      <c r="R6005" s="50">
        <v>4.9820246779183038E-3</v>
      </c>
      <c r="S6005" s="50">
        <v>1.6234493490998305</v>
      </c>
      <c r="T6005" s="50">
        <v>6.350716474159971E-3</v>
      </c>
      <c r="U6005" s="50">
        <v>2.9991647167755824</v>
      </c>
      <c r="V6005" s="51">
        <v>81.817021293294204</v>
      </c>
      <c r="X6005" s="49">
        <v>0.21198900000000001</v>
      </c>
      <c r="Y6005" s="49">
        <v>48.811100000000003</v>
      </c>
      <c r="Z6005" s="49">
        <v>0.438751</v>
      </c>
      <c r="AA6005" s="49">
        <v>9.1802299999999999</v>
      </c>
      <c r="AB6005" s="49">
        <v>6.0984499999999997</v>
      </c>
      <c r="AC6005" s="49">
        <v>0.17946899999999999</v>
      </c>
      <c r="AD6005" s="49">
        <v>5.1800300000000004</v>
      </c>
      <c r="AE6005" s="226"/>
      <c r="AF6005" s="226" t="s">
        <v>435</v>
      </c>
      <c r="AG6005" s="343">
        <v>30</v>
      </c>
      <c r="AH6005" s="343">
        <v>15</v>
      </c>
      <c r="AI6005" s="343"/>
      <c r="AJ6005" s="343"/>
      <c r="AK6005" s="343"/>
      <c r="AL6005" s="343"/>
      <c r="AM6005" s="343"/>
      <c r="AN6005" s="343"/>
      <c r="AO6005" s="343"/>
      <c r="AP6005" s="343"/>
      <c r="AQ6005" s="343"/>
      <c r="AR6005" s="343"/>
      <c r="AS6005" s="343"/>
      <c r="AT6005" s="343"/>
      <c r="AU6005" s="343"/>
      <c r="AV6005" s="343"/>
      <c r="AW6005" s="343"/>
      <c r="AX6005" s="343"/>
      <c r="AY6005" s="343"/>
      <c r="AZ6005" s="343"/>
      <c r="BA6005" s="343"/>
      <c r="BB6005" s="343"/>
      <c r="BC6005" s="343"/>
      <c r="BD6005" s="343"/>
      <c r="BE6005" s="475"/>
      <c r="BF6005" s="475"/>
      <c r="BG6005" s="475"/>
      <c r="BH6005" s="475"/>
      <c r="BI6005" s="475"/>
      <c r="BJ6005" s="475"/>
      <c r="BK6005" s="475"/>
      <c r="BL6005" s="475"/>
      <c r="BM6005" s="475"/>
      <c r="BN6005" s="475"/>
      <c r="BO6005" s="475"/>
      <c r="BP6005" s="306"/>
      <c r="BQ6005" s="496"/>
      <c r="BR6005" s="496"/>
      <c r="BS6005" s="496"/>
      <c r="BT6005" s="496"/>
      <c r="BU6005" s="496"/>
      <c r="BV6005" s="496"/>
    </row>
    <row r="6006" spans="1:74" s="52" customFormat="1" ht="12.75">
      <c r="A6006" s="45">
        <v>2346.9885393806389</v>
      </c>
      <c r="B6006" s="46" t="s">
        <v>416</v>
      </c>
      <c r="C6006" s="47" t="s">
        <v>331</v>
      </c>
      <c r="D6006" s="48">
        <v>81.647058823529406</v>
      </c>
      <c r="E6006" s="49">
        <v>39.6935</v>
      </c>
      <c r="F6006" s="49">
        <v>2.5804000000000001E-2</v>
      </c>
      <c r="G6006" s="49">
        <v>17.125800000000002</v>
      </c>
      <c r="H6006" s="49">
        <v>0.23539499999999999</v>
      </c>
      <c r="I6006" s="49">
        <v>0.26008300000000001</v>
      </c>
      <c r="J6006" s="49">
        <v>43.132899999999999</v>
      </c>
      <c r="K6006" s="49">
        <v>0.23130899999999999</v>
      </c>
      <c r="L6006" s="49">
        <v>100.734261</v>
      </c>
      <c r="M6006" s="47"/>
      <c r="N6006" s="50">
        <v>0.99962924139271858</v>
      </c>
      <c r="O6006" s="50">
        <v>5.1378569133272458E-4</v>
      </c>
      <c r="P6006" s="50">
        <v>0.3606836191893909</v>
      </c>
      <c r="Q6006" s="50">
        <v>4.768268287969963E-3</v>
      </c>
      <c r="R6006" s="50">
        <v>5.5477548551362355E-3</v>
      </c>
      <c r="S6006" s="50">
        <v>1.6193352172402302</v>
      </c>
      <c r="T6006" s="50">
        <v>6.2412235055455609E-3</v>
      </c>
      <c r="U6006" s="50">
        <v>2.997593802516421</v>
      </c>
      <c r="V6006" s="51">
        <v>81.783828893275725</v>
      </c>
      <c r="X6006" s="49">
        <v>0.211698</v>
      </c>
      <c r="Y6006" s="49">
        <v>60.6858</v>
      </c>
      <c r="Z6006" s="49">
        <v>0.43874200000000002</v>
      </c>
      <c r="AA6006" s="49">
        <v>8.9851200000000002</v>
      </c>
      <c r="AB6006" s="49">
        <v>5.6328899999999997</v>
      </c>
      <c r="AC6006" s="49">
        <v>0.179782</v>
      </c>
      <c r="AD6006" s="49">
        <v>5.2325100000000004</v>
      </c>
      <c r="AE6006" s="226"/>
      <c r="AF6006" s="226" t="s">
        <v>435</v>
      </c>
      <c r="AG6006" s="343">
        <v>30</v>
      </c>
      <c r="AH6006" s="343">
        <v>15</v>
      </c>
      <c r="AI6006" s="343"/>
      <c r="AJ6006" s="343"/>
      <c r="AK6006" s="343"/>
      <c r="AL6006" s="343"/>
      <c r="AM6006" s="343"/>
      <c r="AN6006" s="343"/>
      <c r="AO6006" s="343"/>
      <c r="AP6006" s="343"/>
      <c r="AQ6006" s="343"/>
      <c r="AR6006" s="343"/>
      <c r="AS6006" s="343"/>
      <c r="AT6006" s="343"/>
      <c r="AU6006" s="343"/>
      <c r="AV6006" s="343"/>
      <c r="AW6006" s="343"/>
      <c r="AX6006" s="343"/>
      <c r="AY6006" s="343"/>
      <c r="AZ6006" s="343"/>
      <c r="BA6006" s="343"/>
      <c r="BB6006" s="343"/>
      <c r="BC6006" s="343"/>
      <c r="BD6006" s="343"/>
      <c r="BE6006" s="475"/>
      <c r="BF6006" s="475"/>
      <c r="BG6006" s="475"/>
      <c r="BH6006" s="475"/>
      <c r="BI6006" s="475"/>
      <c r="BJ6006" s="475"/>
      <c r="BK6006" s="475"/>
      <c r="BL6006" s="475"/>
      <c r="BM6006" s="475"/>
      <c r="BN6006" s="475"/>
      <c r="BO6006" s="475"/>
      <c r="BP6006" s="306"/>
      <c r="BQ6006" s="496"/>
      <c r="BR6006" s="496"/>
      <c r="BS6006" s="496"/>
      <c r="BT6006" s="496"/>
      <c r="BU6006" s="496"/>
      <c r="BV6006" s="496"/>
    </row>
    <row r="6007" spans="1:74" s="52" customFormat="1" ht="12.75">
      <c r="A6007" s="45">
        <v>2346.9885393806389</v>
      </c>
      <c r="B6007" s="46" t="s">
        <v>416</v>
      </c>
      <c r="C6007" s="47" t="s">
        <v>331</v>
      </c>
      <c r="D6007" s="48">
        <v>86.7470588235294</v>
      </c>
      <c r="E6007" s="49">
        <v>39.593699999999998</v>
      </c>
      <c r="F6007" s="49">
        <v>2.052E-2</v>
      </c>
      <c r="G6007" s="49">
        <v>17.1373</v>
      </c>
      <c r="H6007" s="49">
        <v>0.26843800000000001</v>
      </c>
      <c r="I6007" s="49">
        <v>0.25698399999999999</v>
      </c>
      <c r="J6007" s="49">
        <v>43.152900000000002</v>
      </c>
      <c r="K6007" s="49">
        <v>0.247421</v>
      </c>
      <c r="L6007" s="49">
        <v>100.709428</v>
      </c>
      <c r="M6007" s="47"/>
      <c r="N6007" s="50">
        <v>0.99788210758221729</v>
      </c>
      <c r="O6007" s="50">
        <v>4.0888946298928022E-4</v>
      </c>
      <c r="P6007" s="50">
        <v>0.36120315985459756</v>
      </c>
      <c r="Q6007" s="50">
        <v>5.4417806786678869E-3</v>
      </c>
      <c r="R6007" s="50">
        <v>5.4858631740849276E-3</v>
      </c>
      <c r="S6007" s="50">
        <v>1.6213309753840062</v>
      </c>
      <c r="T6007" s="50">
        <v>6.6810904723127174E-3</v>
      </c>
      <c r="U6007" s="50">
        <v>2.9993892822365185</v>
      </c>
      <c r="V6007" s="51">
        <v>81.78073439269555</v>
      </c>
      <c r="X6007" s="49">
        <v>0.21199000000000001</v>
      </c>
      <c r="Y6007" s="49">
        <v>75.515199999999993</v>
      </c>
      <c r="Z6007" s="49">
        <v>0.43898300000000001</v>
      </c>
      <c r="AA6007" s="49">
        <v>8.0356699999999996</v>
      </c>
      <c r="AB6007" s="49">
        <v>5.601</v>
      </c>
      <c r="AC6007" s="49">
        <v>0.179783</v>
      </c>
      <c r="AD6007" s="49">
        <v>4.8427800000000003</v>
      </c>
      <c r="AE6007" s="226"/>
      <c r="AF6007" s="226" t="s">
        <v>435</v>
      </c>
      <c r="AG6007" s="343">
        <v>30</v>
      </c>
      <c r="AH6007" s="343">
        <v>15</v>
      </c>
      <c r="AI6007" s="343"/>
      <c r="AJ6007" s="343"/>
      <c r="AK6007" s="343"/>
      <c r="AL6007" s="343"/>
      <c r="AM6007" s="343"/>
      <c r="AN6007" s="343"/>
      <c r="AO6007" s="343"/>
      <c r="AP6007" s="343"/>
      <c r="AQ6007" s="343"/>
      <c r="AR6007" s="343"/>
      <c r="AS6007" s="343"/>
      <c r="AT6007" s="343"/>
      <c r="AU6007" s="343"/>
      <c r="AV6007" s="343"/>
      <c r="AW6007" s="343"/>
      <c r="AX6007" s="343"/>
      <c r="AY6007" s="343"/>
      <c r="AZ6007" s="343"/>
      <c r="BA6007" s="343"/>
      <c r="BB6007" s="343"/>
      <c r="BC6007" s="343"/>
      <c r="BD6007" s="343"/>
      <c r="BE6007" s="475"/>
      <c r="BF6007" s="475"/>
      <c r="BG6007" s="475"/>
      <c r="BH6007" s="475"/>
      <c r="BI6007" s="475"/>
      <c r="BJ6007" s="475"/>
      <c r="BK6007" s="475"/>
      <c r="BL6007" s="475"/>
      <c r="BM6007" s="475"/>
      <c r="BN6007" s="475"/>
      <c r="BO6007" s="475"/>
      <c r="BP6007" s="306"/>
      <c r="BQ6007" s="496"/>
      <c r="BR6007" s="496"/>
      <c r="BS6007" s="496"/>
      <c r="BT6007" s="496"/>
      <c r="BU6007" s="496"/>
      <c r="BV6007" s="496"/>
    </row>
    <row r="6008" spans="1:74" s="52" customFormat="1" ht="12.75">
      <c r="A6008" s="45">
        <v>2346.9885393806389</v>
      </c>
      <c r="B6008" s="46" t="s">
        <v>416</v>
      </c>
      <c r="C6008" s="47" t="s">
        <v>331</v>
      </c>
      <c r="D6008" s="48">
        <v>91.847058823529395</v>
      </c>
      <c r="E6008" s="49">
        <v>39.747900000000001</v>
      </c>
      <c r="F6008" s="49">
        <v>3.6458999999999998E-2</v>
      </c>
      <c r="G6008" s="49">
        <v>17.2133</v>
      </c>
      <c r="H6008" s="49">
        <v>0.245196</v>
      </c>
      <c r="I6008" s="49">
        <v>0.23900099999999999</v>
      </c>
      <c r="J6008" s="49">
        <v>43.136000000000003</v>
      </c>
      <c r="K6008" s="49">
        <v>0.24429100000000001</v>
      </c>
      <c r="L6008" s="49">
        <v>100.90926800000001</v>
      </c>
      <c r="M6008" s="47"/>
      <c r="N6008" s="50">
        <v>0.99924893561203287</v>
      </c>
      <c r="O6008" s="50">
        <v>7.2466898345953379E-4</v>
      </c>
      <c r="P6008" s="50">
        <v>0.3618925458020073</v>
      </c>
      <c r="Q6008" s="50">
        <v>4.9581170952778461E-3</v>
      </c>
      <c r="R6008" s="50">
        <v>5.0891466186055202E-3</v>
      </c>
      <c r="S6008" s="50">
        <v>1.6166199051193215</v>
      </c>
      <c r="T6008" s="50">
        <v>6.5799807118650938E-3</v>
      </c>
      <c r="U6008" s="50">
        <v>2.9965094421020622</v>
      </c>
      <c r="V6008" s="51">
        <v>81.708856791197562</v>
      </c>
      <c r="X6008" s="49">
        <v>0.21159800000000001</v>
      </c>
      <c r="Y6008" s="49">
        <v>41.398200000000003</v>
      </c>
      <c r="Z6008" s="49">
        <v>0.43728499999999998</v>
      </c>
      <c r="AA6008" s="49">
        <v>8.6971500000000006</v>
      </c>
      <c r="AB6008" s="49">
        <v>6.0774699999999999</v>
      </c>
      <c r="AC6008" s="49">
        <v>0.17990500000000001</v>
      </c>
      <c r="AD6008" s="49">
        <v>4.9648399999999997</v>
      </c>
      <c r="AE6008" s="226"/>
      <c r="AF6008" s="226" t="s">
        <v>435</v>
      </c>
      <c r="AG6008" s="343">
        <v>30</v>
      </c>
      <c r="AH6008" s="343">
        <v>15</v>
      </c>
      <c r="AI6008" s="343"/>
      <c r="AJ6008" s="343"/>
      <c r="AK6008" s="343"/>
      <c r="AL6008" s="343"/>
      <c r="AM6008" s="343"/>
      <c r="AN6008" s="343"/>
      <c r="AO6008" s="343"/>
      <c r="AP6008" s="343"/>
      <c r="AQ6008" s="343"/>
      <c r="AR6008" s="343"/>
      <c r="AS6008" s="343"/>
      <c r="AT6008" s="343"/>
      <c r="AU6008" s="343"/>
      <c r="AV6008" s="343"/>
      <c r="AW6008" s="343"/>
      <c r="AX6008" s="343"/>
      <c r="AY6008" s="343"/>
      <c r="AZ6008" s="343"/>
      <c r="BA6008" s="343"/>
      <c r="BB6008" s="343"/>
      <c r="BC6008" s="343"/>
      <c r="BD6008" s="343"/>
      <c r="BE6008" s="475"/>
      <c r="BF6008" s="475"/>
      <c r="BG6008" s="475"/>
      <c r="BH6008" s="475"/>
      <c r="BI6008" s="475"/>
      <c r="BJ6008" s="475"/>
      <c r="BK6008" s="475"/>
      <c r="BL6008" s="475"/>
      <c r="BM6008" s="475"/>
      <c r="BN6008" s="475"/>
      <c r="BO6008" s="475"/>
      <c r="BP6008" s="306"/>
      <c r="BQ6008" s="496"/>
      <c r="BR6008" s="496"/>
      <c r="BS6008" s="496"/>
      <c r="BT6008" s="496"/>
      <c r="BU6008" s="496"/>
      <c r="BV6008" s="496"/>
    </row>
    <row r="6009" spans="1:74" s="52" customFormat="1" ht="12.75">
      <c r="A6009" s="45">
        <v>2346.9885393806389</v>
      </c>
      <c r="B6009" s="46" t="s">
        <v>416</v>
      </c>
      <c r="C6009" s="47" t="s">
        <v>331</v>
      </c>
      <c r="D6009" s="48">
        <v>96.947058823529389</v>
      </c>
      <c r="E6009" s="49">
        <v>39.7089</v>
      </c>
      <c r="F6009" s="49">
        <v>1.8119E-2</v>
      </c>
      <c r="G6009" s="49">
        <v>17.277899999999999</v>
      </c>
      <c r="H6009" s="49">
        <v>0.24785299999999999</v>
      </c>
      <c r="I6009" s="49">
        <v>0.24172399999999999</v>
      </c>
      <c r="J6009" s="49">
        <v>43.068800000000003</v>
      </c>
      <c r="K6009" s="49">
        <v>0.233845</v>
      </c>
      <c r="L6009" s="49">
        <v>100.834801</v>
      </c>
      <c r="M6009" s="47"/>
      <c r="N6009" s="50">
        <v>0.99957428722156316</v>
      </c>
      <c r="O6009" s="50">
        <v>3.6060924731904449E-4</v>
      </c>
      <c r="P6009" s="50">
        <v>0.36372585166050425</v>
      </c>
      <c r="Q6009" s="50">
        <v>5.0184001982015777E-3</v>
      </c>
      <c r="R6009" s="50">
        <v>5.1538613489577239E-3</v>
      </c>
      <c r="S6009" s="50">
        <v>1.6162127791671446</v>
      </c>
      <c r="T6009" s="50">
        <v>6.3068565814072188E-3</v>
      </c>
      <c r="U6009" s="50">
        <v>2.9974699283779982</v>
      </c>
      <c r="V6009" s="51">
        <v>81.629438104934565</v>
      </c>
      <c r="X6009" s="49">
        <v>0.21168799999999999</v>
      </c>
      <c r="Y6009" s="49">
        <v>87.8429</v>
      </c>
      <c r="Z6009" s="49">
        <v>0.43695099999999998</v>
      </c>
      <c r="AA6009" s="49">
        <v>8.5426300000000008</v>
      </c>
      <c r="AB6009" s="49">
        <v>6.0260199999999999</v>
      </c>
      <c r="AC6009" s="49">
        <v>0.18004999999999999</v>
      </c>
      <c r="AD6009" s="49">
        <v>5.1490099999999996</v>
      </c>
      <c r="AE6009" s="226"/>
      <c r="AF6009" s="226" t="s">
        <v>435</v>
      </c>
      <c r="AG6009" s="343">
        <v>30</v>
      </c>
      <c r="AH6009" s="343">
        <v>15</v>
      </c>
      <c r="AI6009" s="343"/>
      <c r="AJ6009" s="343"/>
      <c r="AK6009" s="343"/>
      <c r="AL6009" s="343"/>
      <c r="AM6009" s="343"/>
      <c r="AN6009" s="343"/>
      <c r="AO6009" s="343"/>
      <c r="AP6009" s="343"/>
      <c r="AQ6009" s="343"/>
      <c r="AR6009" s="343"/>
      <c r="AS6009" s="343"/>
      <c r="AT6009" s="343"/>
      <c r="AU6009" s="343"/>
      <c r="AV6009" s="343"/>
      <c r="AW6009" s="343"/>
      <c r="AX6009" s="343"/>
      <c r="AY6009" s="343"/>
      <c r="AZ6009" s="343"/>
      <c r="BA6009" s="343"/>
      <c r="BB6009" s="343"/>
      <c r="BC6009" s="343"/>
      <c r="BD6009" s="343"/>
      <c r="BE6009" s="475"/>
      <c r="BF6009" s="475"/>
      <c r="BG6009" s="475"/>
      <c r="BH6009" s="475"/>
      <c r="BI6009" s="475"/>
      <c r="BJ6009" s="475"/>
      <c r="BK6009" s="475"/>
      <c r="BL6009" s="475"/>
      <c r="BM6009" s="475"/>
      <c r="BN6009" s="475"/>
      <c r="BO6009" s="475"/>
      <c r="BP6009" s="306"/>
      <c r="BQ6009" s="496"/>
      <c r="BR6009" s="496"/>
      <c r="BS6009" s="496"/>
      <c r="BT6009" s="496"/>
      <c r="BU6009" s="496"/>
      <c r="BV6009" s="496"/>
    </row>
    <row r="6010" spans="1:74" s="52" customFormat="1" ht="12.75">
      <c r="A6010" s="45">
        <v>2346.9885393806389</v>
      </c>
      <c r="B6010" s="46" t="s">
        <v>416</v>
      </c>
      <c r="C6010" s="47" t="s">
        <v>331</v>
      </c>
      <c r="D6010" s="48">
        <v>102.04705882352938</v>
      </c>
      <c r="E6010" s="49">
        <v>39.666600000000003</v>
      </c>
      <c r="F6010" s="49">
        <v>2.1562000000000001E-2</v>
      </c>
      <c r="G6010" s="49">
        <v>17.295200000000001</v>
      </c>
      <c r="H6010" s="49">
        <v>0.26012000000000002</v>
      </c>
      <c r="I6010" s="49">
        <v>0.24124300000000001</v>
      </c>
      <c r="J6010" s="49">
        <v>43.038899999999998</v>
      </c>
      <c r="K6010" s="49">
        <v>0.22966300000000001</v>
      </c>
      <c r="L6010" s="49">
        <v>100.77815200000001</v>
      </c>
      <c r="M6010" s="47"/>
      <c r="N6010" s="50">
        <v>0.99943282002096412</v>
      </c>
      <c r="O6010" s="50">
        <v>4.2952958954397641E-4</v>
      </c>
      <c r="P6010" s="50">
        <v>0.3644267204440963</v>
      </c>
      <c r="Q6010" s="50">
        <v>5.2716463518659371E-3</v>
      </c>
      <c r="R6010" s="50">
        <v>5.1483621643150113E-3</v>
      </c>
      <c r="S6010" s="50">
        <v>1.6165842332658624</v>
      </c>
      <c r="T6010" s="50">
        <v>6.199794738816245E-3</v>
      </c>
      <c r="U6010" s="50">
        <v>2.9982314446502918</v>
      </c>
      <c r="V6010" s="51">
        <v>81.604002756188081</v>
      </c>
      <c r="X6010" s="49">
        <v>0.211788</v>
      </c>
      <c r="Y6010" s="49">
        <v>73.158799999999999</v>
      </c>
      <c r="Z6010" s="49">
        <v>0.43677899999999997</v>
      </c>
      <c r="AA6010" s="49">
        <v>8.2271199999999993</v>
      </c>
      <c r="AB6010" s="49">
        <v>5.9470299999999998</v>
      </c>
      <c r="AC6010" s="49">
        <v>0.18013799999999999</v>
      </c>
      <c r="AD6010" s="49">
        <v>5.2583599999999997</v>
      </c>
      <c r="AE6010" s="226"/>
      <c r="AF6010" s="226" t="s">
        <v>435</v>
      </c>
      <c r="AG6010" s="343">
        <v>30</v>
      </c>
      <c r="AH6010" s="343">
        <v>15</v>
      </c>
      <c r="AI6010" s="343"/>
      <c r="AJ6010" s="343"/>
      <c r="AK6010" s="343"/>
      <c r="AL6010" s="343"/>
      <c r="AM6010" s="343"/>
      <c r="AN6010" s="343"/>
      <c r="AO6010" s="343"/>
      <c r="AP6010" s="343"/>
      <c r="AQ6010" s="343"/>
      <c r="AR6010" s="343"/>
      <c r="AS6010" s="343"/>
      <c r="AT6010" s="343"/>
      <c r="AU6010" s="343"/>
      <c r="AV6010" s="343"/>
      <c r="AW6010" s="343"/>
      <c r="AX6010" s="343"/>
      <c r="AY6010" s="343"/>
      <c r="AZ6010" s="343"/>
      <c r="BA6010" s="343"/>
      <c r="BB6010" s="343"/>
      <c r="BC6010" s="343"/>
      <c r="BD6010" s="343"/>
      <c r="BE6010" s="475"/>
      <c r="BF6010" s="475"/>
      <c r="BG6010" s="475"/>
      <c r="BH6010" s="475"/>
      <c r="BI6010" s="475"/>
      <c r="BJ6010" s="475"/>
      <c r="BK6010" s="475"/>
      <c r="BL6010" s="475"/>
      <c r="BM6010" s="475"/>
      <c r="BN6010" s="475"/>
      <c r="BO6010" s="475"/>
      <c r="BP6010" s="306"/>
      <c r="BQ6010" s="496"/>
      <c r="BR6010" s="496"/>
      <c r="BS6010" s="496"/>
      <c r="BT6010" s="496"/>
      <c r="BU6010" s="496"/>
      <c r="BV6010" s="496"/>
    </row>
    <row r="6011" spans="1:74" s="52" customFormat="1" ht="12.75">
      <c r="A6011" s="45">
        <v>2346.9885393806389</v>
      </c>
      <c r="B6011" s="46" t="s">
        <v>416</v>
      </c>
      <c r="C6011" s="47" t="s">
        <v>331</v>
      </c>
      <c r="D6011" s="48">
        <v>107.14705882352938</v>
      </c>
      <c r="E6011" s="49">
        <v>39.676400000000001</v>
      </c>
      <c r="F6011" s="49">
        <v>1.9383000000000001E-2</v>
      </c>
      <c r="G6011" s="49">
        <v>17.314800000000002</v>
      </c>
      <c r="H6011" s="49">
        <v>0.27555200000000002</v>
      </c>
      <c r="I6011" s="49">
        <v>0.24831900000000001</v>
      </c>
      <c r="J6011" s="49">
        <v>43.230499999999999</v>
      </c>
      <c r="K6011" s="49">
        <v>0.234903</v>
      </c>
      <c r="L6011" s="49">
        <v>101.045042</v>
      </c>
      <c r="M6011" s="47"/>
      <c r="N6011" s="50">
        <v>0.99709009478401878</v>
      </c>
      <c r="O6011" s="50">
        <v>3.8512219907431715E-4</v>
      </c>
      <c r="P6011" s="50">
        <v>0.36389460376866478</v>
      </c>
      <c r="Q6011" s="50">
        <v>5.5699282645094795E-3</v>
      </c>
      <c r="R6011" s="50">
        <v>5.2856430599797265E-3</v>
      </c>
      <c r="S6011" s="50">
        <v>1.6195745591375426</v>
      </c>
      <c r="T6011" s="50">
        <v>6.3248226565164834E-3</v>
      </c>
      <c r="U6011" s="50">
        <v>2.9994630695194813</v>
      </c>
      <c r="V6011" s="51">
        <v>81.65362937957245</v>
      </c>
      <c r="X6011" s="49">
        <v>0.21179000000000001</v>
      </c>
      <c r="Y6011" s="49">
        <v>83.400599999999997</v>
      </c>
      <c r="Z6011" s="49">
        <v>0.43624800000000002</v>
      </c>
      <c r="AA6011" s="49">
        <v>7.79922</v>
      </c>
      <c r="AB6011" s="49">
        <v>5.9768600000000003</v>
      </c>
      <c r="AC6011" s="49">
        <v>0.17971500000000001</v>
      </c>
      <c r="AD6011" s="49">
        <v>5.1445299999999996</v>
      </c>
      <c r="AE6011" s="226"/>
      <c r="AF6011" s="226" t="s">
        <v>435</v>
      </c>
      <c r="AG6011" s="343">
        <v>30</v>
      </c>
      <c r="AH6011" s="343">
        <v>15</v>
      </c>
      <c r="AI6011" s="343"/>
      <c r="AJ6011" s="343"/>
      <c r="AK6011" s="343"/>
      <c r="AL6011" s="343"/>
      <c r="AM6011" s="343"/>
      <c r="AN6011" s="343"/>
      <c r="AO6011" s="343"/>
      <c r="AP6011" s="343"/>
      <c r="AQ6011" s="343"/>
      <c r="AR6011" s="343"/>
      <c r="AS6011" s="343"/>
      <c r="AT6011" s="343"/>
      <c r="AU6011" s="343"/>
      <c r="AV6011" s="343"/>
      <c r="AW6011" s="343"/>
      <c r="AX6011" s="343"/>
      <c r="AY6011" s="343"/>
      <c r="AZ6011" s="343"/>
      <c r="BA6011" s="343"/>
      <c r="BB6011" s="343"/>
      <c r="BC6011" s="343"/>
      <c r="BD6011" s="343"/>
      <c r="BE6011" s="475"/>
      <c r="BF6011" s="475"/>
      <c r="BG6011" s="475"/>
      <c r="BH6011" s="475"/>
      <c r="BI6011" s="475"/>
      <c r="BJ6011" s="475"/>
      <c r="BK6011" s="475"/>
      <c r="BL6011" s="475"/>
      <c r="BM6011" s="475"/>
      <c r="BN6011" s="475"/>
      <c r="BO6011" s="475"/>
      <c r="BP6011" s="306"/>
      <c r="BQ6011" s="496"/>
      <c r="BR6011" s="496"/>
      <c r="BS6011" s="496"/>
      <c r="BT6011" s="496"/>
      <c r="BU6011" s="496"/>
      <c r="BV6011" s="496"/>
    </row>
    <row r="6012" spans="1:74" s="52" customFormat="1" ht="12.75">
      <c r="A6012" s="45">
        <v>2346.9885393806389</v>
      </c>
      <c r="B6012" s="46" t="s">
        <v>416</v>
      </c>
      <c r="C6012" s="47" t="s">
        <v>331</v>
      </c>
      <c r="D6012" s="48">
        <v>112.24705882352937</v>
      </c>
      <c r="E6012" s="49">
        <v>39.723100000000002</v>
      </c>
      <c r="F6012" s="49">
        <v>3.8112E-2</v>
      </c>
      <c r="G6012" s="49">
        <v>17.485299999999999</v>
      </c>
      <c r="H6012" s="49">
        <v>0.23130899999999999</v>
      </c>
      <c r="I6012" s="49">
        <v>0.26811000000000001</v>
      </c>
      <c r="J6012" s="49">
        <v>43.143099999999997</v>
      </c>
      <c r="K6012" s="49">
        <v>0.26527099999999998</v>
      </c>
      <c r="L6012" s="49">
        <v>101.187539</v>
      </c>
      <c r="M6012" s="47"/>
      <c r="N6012" s="50">
        <v>0.99750171819262112</v>
      </c>
      <c r="O6012" s="50">
        <v>7.5667201766631265E-4</v>
      </c>
      <c r="P6012" s="50">
        <v>0.36719740289118113</v>
      </c>
      <c r="Q6012" s="50">
        <v>4.6720441947076616E-3</v>
      </c>
      <c r="R6012" s="50">
        <v>5.7025522172247586E-3</v>
      </c>
      <c r="S6012" s="50">
        <v>1.6150665112532427</v>
      </c>
      <c r="T6012" s="50">
        <v>7.1370368787874476E-3</v>
      </c>
      <c r="U6012" s="50">
        <v>2.9990176043543029</v>
      </c>
      <c r="V6012" s="51">
        <v>81.475856959759611</v>
      </c>
      <c r="X6012" s="49">
        <v>0.211619</v>
      </c>
      <c r="Y6012" s="49">
        <v>40.9084</v>
      </c>
      <c r="Z6012" s="49">
        <v>0.43408799999999997</v>
      </c>
      <c r="AA6012" s="49">
        <v>9.1456199999999992</v>
      </c>
      <c r="AB6012" s="49">
        <v>5.5137700000000001</v>
      </c>
      <c r="AC6012" s="49">
        <v>0.179983</v>
      </c>
      <c r="AD6012" s="49">
        <v>4.6146700000000003</v>
      </c>
      <c r="AE6012" s="226"/>
      <c r="AF6012" s="226" t="s">
        <v>435</v>
      </c>
      <c r="AG6012" s="343">
        <v>30</v>
      </c>
      <c r="AH6012" s="343">
        <v>15</v>
      </c>
      <c r="AI6012" s="343"/>
      <c r="AJ6012" s="343"/>
      <c r="AK6012" s="343"/>
      <c r="AL6012" s="343"/>
      <c r="AM6012" s="343"/>
      <c r="AN6012" s="343"/>
      <c r="AO6012" s="343"/>
      <c r="AP6012" s="343"/>
      <c r="AQ6012" s="343"/>
      <c r="AR6012" s="343"/>
      <c r="AS6012" s="343"/>
      <c r="AT6012" s="343"/>
      <c r="AU6012" s="343"/>
      <c r="AV6012" s="343"/>
      <c r="AW6012" s="343"/>
      <c r="AX6012" s="343"/>
      <c r="AY6012" s="343"/>
      <c r="AZ6012" s="343"/>
      <c r="BA6012" s="343"/>
      <c r="BB6012" s="343"/>
      <c r="BC6012" s="343"/>
      <c r="BD6012" s="343"/>
      <c r="BE6012" s="475"/>
      <c r="BF6012" s="475"/>
      <c r="BG6012" s="475"/>
      <c r="BH6012" s="475"/>
      <c r="BI6012" s="475"/>
      <c r="BJ6012" s="475"/>
      <c r="BK6012" s="475"/>
      <c r="BL6012" s="475"/>
      <c r="BM6012" s="475"/>
      <c r="BN6012" s="475"/>
      <c r="BO6012" s="475"/>
      <c r="BP6012" s="306"/>
      <c r="BQ6012" s="496"/>
      <c r="BR6012" s="496"/>
      <c r="BS6012" s="496"/>
      <c r="BT6012" s="496"/>
      <c r="BU6012" s="496"/>
      <c r="BV6012" s="496"/>
    </row>
    <row r="6013" spans="1:74" s="52" customFormat="1" ht="12.75">
      <c r="A6013" s="45">
        <v>2346.9885393806389</v>
      </c>
      <c r="B6013" s="46" t="s">
        <v>416</v>
      </c>
      <c r="C6013" s="47" t="s">
        <v>331</v>
      </c>
      <c r="D6013" s="48">
        <v>117.34705882352937</v>
      </c>
      <c r="E6013" s="49">
        <v>39.700400000000002</v>
      </c>
      <c r="F6013" s="49">
        <v>4.8050000000000002E-2</v>
      </c>
      <c r="G6013" s="49">
        <v>17.299399999999999</v>
      </c>
      <c r="H6013" s="49">
        <v>0.25686799999999999</v>
      </c>
      <c r="I6013" s="49">
        <v>0.239839</v>
      </c>
      <c r="J6013" s="49">
        <v>43.022199999999998</v>
      </c>
      <c r="K6013" s="49">
        <v>0.22346199999999999</v>
      </c>
      <c r="L6013" s="49">
        <v>100.820509</v>
      </c>
      <c r="M6013" s="47"/>
      <c r="N6013" s="50">
        <v>0.99954288950318781</v>
      </c>
      <c r="O6013" s="50">
        <v>9.5647882228650936E-4</v>
      </c>
      <c r="P6013" s="50">
        <v>0.36424498932509614</v>
      </c>
      <c r="Q6013" s="50">
        <v>5.2018814227331621E-3</v>
      </c>
      <c r="R6013" s="50">
        <v>5.1146049604450282E-3</v>
      </c>
      <c r="S6013" s="50">
        <v>1.6147589932020301</v>
      </c>
      <c r="T6013" s="50">
        <v>6.0279255589710101E-3</v>
      </c>
      <c r="U6013" s="50">
        <v>2.9967465594805796</v>
      </c>
      <c r="V6013" s="51">
        <v>81.594529746222804</v>
      </c>
      <c r="X6013" s="49">
        <v>0.21168600000000001</v>
      </c>
      <c r="Y6013" s="49">
        <v>32.4482</v>
      </c>
      <c r="Z6013" s="49">
        <v>0.43660599999999999</v>
      </c>
      <c r="AA6013" s="49">
        <v>8.2849699999999995</v>
      </c>
      <c r="AB6013" s="49">
        <v>6.1376900000000001</v>
      </c>
      <c r="AC6013" s="49">
        <v>0.180178</v>
      </c>
      <c r="AD6013" s="49">
        <v>5.3797800000000002</v>
      </c>
      <c r="AE6013" s="226"/>
      <c r="AF6013" s="226" t="s">
        <v>435</v>
      </c>
      <c r="AG6013" s="343">
        <v>30</v>
      </c>
      <c r="AH6013" s="343">
        <v>15</v>
      </c>
      <c r="AI6013" s="343"/>
      <c r="AJ6013" s="343"/>
      <c r="AK6013" s="343"/>
      <c r="AL6013" s="343"/>
      <c r="AM6013" s="343"/>
      <c r="AN6013" s="343"/>
      <c r="AO6013" s="343"/>
      <c r="AP6013" s="343"/>
      <c r="AQ6013" s="343"/>
      <c r="AR6013" s="343"/>
      <c r="AS6013" s="343"/>
      <c r="AT6013" s="343"/>
      <c r="AU6013" s="343"/>
      <c r="AV6013" s="343"/>
      <c r="AW6013" s="343"/>
      <c r="AX6013" s="343"/>
      <c r="AY6013" s="343"/>
      <c r="AZ6013" s="343"/>
      <c r="BA6013" s="343"/>
      <c r="BB6013" s="343"/>
      <c r="BC6013" s="343"/>
      <c r="BD6013" s="343"/>
      <c r="BE6013" s="475"/>
      <c r="BF6013" s="475"/>
      <c r="BG6013" s="475"/>
      <c r="BH6013" s="475"/>
      <c r="BI6013" s="475"/>
      <c r="BJ6013" s="475"/>
      <c r="BK6013" s="475"/>
      <c r="BL6013" s="475"/>
      <c r="BM6013" s="475"/>
      <c r="BN6013" s="475"/>
      <c r="BO6013" s="475"/>
      <c r="BP6013" s="306"/>
      <c r="BQ6013" s="496"/>
      <c r="BR6013" s="496"/>
      <c r="BS6013" s="496"/>
      <c r="BT6013" s="496"/>
      <c r="BU6013" s="496"/>
      <c r="BV6013" s="496"/>
    </row>
    <row r="6014" spans="1:74" s="52" customFormat="1" ht="12.75">
      <c r="A6014" s="45">
        <v>2346.9885393806389</v>
      </c>
      <c r="B6014" s="46" t="s">
        <v>416</v>
      </c>
      <c r="C6014" s="47" t="s">
        <v>331</v>
      </c>
      <c r="D6014" s="48">
        <v>122.44705882352936</v>
      </c>
      <c r="E6014" s="49">
        <v>39.701500000000003</v>
      </c>
      <c r="F6014" s="49">
        <v>3.4106999999999998E-2</v>
      </c>
      <c r="G6014" s="49">
        <v>17.400600000000001</v>
      </c>
      <c r="H6014" s="49">
        <v>0.27549099999999999</v>
      </c>
      <c r="I6014" s="49">
        <v>0.25888699999999998</v>
      </c>
      <c r="J6014" s="49">
        <v>42.889200000000002</v>
      </c>
      <c r="K6014" s="49">
        <v>0.25830399999999998</v>
      </c>
      <c r="L6014" s="49">
        <v>100.85247200000001</v>
      </c>
      <c r="M6014" s="47"/>
      <c r="N6014" s="50">
        <v>0.99995826788717679</v>
      </c>
      <c r="O6014" s="50">
        <v>6.7919408695895733E-4</v>
      </c>
      <c r="P6014" s="50">
        <v>0.36651789001599999</v>
      </c>
      <c r="Q6014" s="50">
        <v>5.5811830664621309E-3</v>
      </c>
      <c r="R6014" s="50">
        <v>5.5229478462934306E-3</v>
      </c>
      <c r="S6014" s="50">
        <v>1.6103914315762593</v>
      </c>
      <c r="T6014" s="50">
        <v>6.9704969104462198E-3</v>
      </c>
      <c r="U6014" s="50">
        <v>2.9966420555726998</v>
      </c>
      <c r="V6014" s="51">
        <v>81.460055551723741</v>
      </c>
      <c r="X6014" s="49">
        <v>0.211675</v>
      </c>
      <c r="Y6014" s="49">
        <v>45.605899999999998</v>
      </c>
      <c r="Z6014" s="49">
        <v>0.43493700000000002</v>
      </c>
      <c r="AA6014" s="49">
        <v>7.8431800000000003</v>
      </c>
      <c r="AB6014" s="49">
        <v>5.6817000000000002</v>
      </c>
      <c r="AC6014" s="49">
        <v>0.18057999999999999</v>
      </c>
      <c r="AD6014" s="49">
        <v>4.7192999999999996</v>
      </c>
      <c r="AE6014" s="226"/>
      <c r="AF6014" s="226" t="s">
        <v>435</v>
      </c>
      <c r="AG6014" s="343">
        <v>30</v>
      </c>
      <c r="AH6014" s="343">
        <v>15</v>
      </c>
      <c r="AI6014" s="343"/>
      <c r="AJ6014" s="343"/>
      <c r="AK6014" s="343"/>
      <c r="AL6014" s="343"/>
      <c r="AM6014" s="343"/>
      <c r="AN6014" s="343"/>
      <c r="AO6014" s="343"/>
      <c r="AP6014" s="343"/>
      <c r="AQ6014" s="343"/>
      <c r="AR6014" s="343"/>
      <c r="AS6014" s="343"/>
      <c r="AT6014" s="343"/>
      <c r="AU6014" s="343"/>
      <c r="AV6014" s="343"/>
      <c r="AW6014" s="343"/>
      <c r="AX6014" s="343"/>
      <c r="AY6014" s="343"/>
      <c r="AZ6014" s="343"/>
      <c r="BA6014" s="343"/>
      <c r="BB6014" s="343"/>
      <c r="BC6014" s="343"/>
      <c r="BD6014" s="343"/>
      <c r="BE6014" s="475"/>
      <c r="BF6014" s="475"/>
      <c r="BG6014" s="475"/>
      <c r="BH6014" s="475"/>
      <c r="BI6014" s="475"/>
      <c r="BJ6014" s="475"/>
      <c r="BK6014" s="475"/>
      <c r="BL6014" s="475"/>
      <c r="BM6014" s="475"/>
      <c r="BN6014" s="475"/>
      <c r="BO6014" s="475"/>
      <c r="BP6014" s="306"/>
      <c r="BQ6014" s="496"/>
      <c r="BR6014" s="496"/>
      <c r="BS6014" s="496"/>
      <c r="BT6014" s="496"/>
      <c r="BU6014" s="496"/>
      <c r="BV6014" s="496"/>
    </row>
    <row r="6015" spans="1:74" s="52" customFormat="1" ht="12.75">
      <c r="A6015" s="45">
        <v>2346.9885393806389</v>
      </c>
      <c r="B6015" s="46" t="s">
        <v>416</v>
      </c>
      <c r="C6015" s="47" t="s">
        <v>331</v>
      </c>
      <c r="D6015" s="48">
        <v>127.54705882352935</v>
      </c>
      <c r="E6015" s="49">
        <v>39.700600000000001</v>
      </c>
      <c r="F6015" s="49">
        <v>4.0607999999999998E-2</v>
      </c>
      <c r="G6015" s="49">
        <v>17.259799999999998</v>
      </c>
      <c r="H6015" s="49">
        <v>0.27299699999999999</v>
      </c>
      <c r="I6015" s="49">
        <v>0.200517</v>
      </c>
      <c r="J6015" s="49">
        <v>42.952100000000002</v>
      </c>
      <c r="K6015" s="49">
        <v>0.22467000000000001</v>
      </c>
      <c r="L6015" s="49">
        <v>100.666079</v>
      </c>
      <c r="M6015" s="47"/>
      <c r="N6015" s="50">
        <v>1.0009890010472664</v>
      </c>
      <c r="O6015" s="50">
        <v>8.0950446876385592E-4</v>
      </c>
      <c r="P6015" s="50">
        <v>0.36393513736683719</v>
      </c>
      <c r="Q6015" s="50">
        <v>5.5364833987829997E-3</v>
      </c>
      <c r="R6015" s="50">
        <v>4.2822219441396815E-3</v>
      </c>
      <c r="S6015" s="50">
        <v>1.6144521686587767</v>
      </c>
      <c r="T6015" s="50">
        <v>6.0692491734934961E-3</v>
      </c>
      <c r="U6015" s="50">
        <v>2.9965131740437752</v>
      </c>
      <c r="V6015" s="51">
        <v>81.604454483791287</v>
      </c>
      <c r="X6015" s="49">
        <v>0.21169199999999999</v>
      </c>
      <c r="Y6015" s="49">
        <v>37.722299999999997</v>
      </c>
      <c r="Z6015" s="49">
        <v>0.437276</v>
      </c>
      <c r="AA6015" s="49">
        <v>8.0821500000000004</v>
      </c>
      <c r="AB6015" s="49">
        <v>7.1339499999999996</v>
      </c>
      <c r="AC6015" s="49">
        <v>0.18032200000000001</v>
      </c>
      <c r="AD6015" s="49">
        <v>5.3858800000000002</v>
      </c>
      <c r="AE6015" s="226"/>
      <c r="AF6015" s="226" t="s">
        <v>435</v>
      </c>
      <c r="AG6015" s="343">
        <v>30</v>
      </c>
      <c r="AH6015" s="343">
        <v>15</v>
      </c>
      <c r="AI6015" s="343"/>
      <c r="AJ6015" s="343"/>
      <c r="AK6015" s="343"/>
      <c r="AL6015" s="343"/>
      <c r="AM6015" s="343"/>
      <c r="AN6015" s="343"/>
      <c r="AO6015" s="343"/>
      <c r="AP6015" s="343"/>
      <c r="AQ6015" s="343"/>
      <c r="AR6015" s="343"/>
      <c r="AS6015" s="343"/>
      <c r="AT6015" s="343"/>
      <c r="AU6015" s="343"/>
      <c r="AV6015" s="343"/>
      <c r="AW6015" s="343"/>
      <c r="AX6015" s="343"/>
      <c r="AY6015" s="343"/>
      <c r="AZ6015" s="343"/>
      <c r="BA6015" s="343"/>
      <c r="BB6015" s="343"/>
      <c r="BC6015" s="343"/>
      <c r="BD6015" s="343"/>
      <c r="BE6015" s="475"/>
      <c r="BF6015" s="475"/>
      <c r="BG6015" s="475"/>
      <c r="BH6015" s="475"/>
      <c r="BI6015" s="475"/>
      <c r="BJ6015" s="475"/>
      <c r="BK6015" s="475"/>
      <c r="BL6015" s="475"/>
      <c r="BM6015" s="475"/>
      <c r="BN6015" s="475"/>
      <c r="BO6015" s="475"/>
      <c r="BP6015" s="306"/>
      <c r="BQ6015" s="496"/>
      <c r="BR6015" s="496"/>
      <c r="BS6015" s="496"/>
      <c r="BT6015" s="496"/>
      <c r="BU6015" s="496"/>
      <c r="BV6015" s="496"/>
    </row>
    <row r="6016" spans="1:74" s="52" customFormat="1" ht="12.75">
      <c r="A6016" s="45">
        <v>2346.9885393806389</v>
      </c>
      <c r="B6016" s="46" t="s">
        <v>416</v>
      </c>
      <c r="C6016" s="47" t="s">
        <v>331</v>
      </c>
      <c r="D6016" s="48">
        <v>132.64705882352936</v>
      </c>
      <c r="E6016" s="49">
        <v>39.524000000000001</v>
      </c>
      <c r="F6016" s="49">
        <v>4.4111999999999998E-2</v>
      </c>
      <c r="G6016" s="49">
        <v>17.353200000000001</v>
      </c>
      <c r="H6016" s="49">
        <v>0.226772</v>
      </c>
      <c r="I6016" s="49">
        <v>0.24857199999999999</v>
      </c>
      <c r="J6016" s="49">
        <v>42.864199999999997</v>
      </c>
      <c r="K6016" s="49">
        <v>0.23769799999999999</v>
      </c>
      <c r="L6016" s="49">
        <v>100.530405</v>
      </c>
      <c r="M6016" s="47"/>
      <c r="N6016" s="50">
        <v>0.99855048324135876</v>
      </c>
      <c r="O6016" s="50">
        <v>8.8113266064154155E-4</v>
      </c>
      <c r="P6016" s="50">
        <v>0.36664410081738263</v>
      </c>
      <c r="Q6016" s="50">
        <v>4.6083181912957381E-3</v>
      </c>
      <c r="R6016" s="50">
        <v>5.319209326629863E-3</v>
      </c>
      <c r="S6016" s="50">
        <v>1.6144046647123582</v>
      </c>
      <c r="T6016" s="50">
        <v>6.4341667286870454E-3</v>
      </c>
      <c r="U6016" s="50">
        <v>2.9977904675980218</v>
      </c>
      <c r="V6016" s="51">
        <v>81.492424255425107</v>
      </c>
      <c r="X6016" s="49">
        <v>0.212141</v>
      </c>
      <c r="Y6016" s="49">
        <v>35.828099999999999</v>
      </c>
      <c r="Z6016" s="49">
        <v>0.43595600000000001</v>
      </c>
      <c r="AA6016" s="49">
        <v>9.3226300000000002</v>
      </c>
      <c r="AB6016" s="49">
        <v>5.7450299999999999</v>
      </c>
      <c r="AC6016" s="49">
        <v>0.180558</v>
      </c>
      <c r="AD6016" s="49">
        <v>5.0398199999999997</v>
      </c>
      <c r="AE6016" s="226"/>
      <c r="AF6016" s="226" t="s">
        <v>435</v>
      </c>
      <c r="AG6016" s="343">
        <v>30</v>
      </c>
      <c r="AH6016" s="343">
        <v>15</v>
      </c>
      <c r="AI6016" s="343"/>
      <c r="AJ6016" s="343"/>
      <c r="AK6016" s="343"/>
      <c r="AL6016" s="343"/>
      <c r="AM6016" s="343"/>
      <c r="AN6016" s="343"/>
      <c r="AO6016" s="343"/>
      <c r="AP6016" s="343"/>
      <c r="AQ6016" s="343"/>
      <c r="AR6016" s="343"/>
      <c r="AS6016" s="343"/>
      <c r="AT6016" s="343"/>
      <c r="AU6016" s="343"/>
      <c r="AV6016" s="343"/>
      <c r="AW6016" s="343"/>
      <c r="AX6016" s="343"/>
      <c r="AY6016" s="343"/>
      <c r="AZ6016" s="343"/>
      <c r="BA6016" s="343"/>
      <c r="BB6016" s="343"/>
      <c r="BC6016" s="343"/>
      <c r="BD6016" s="343"/>
      <c r="BE6016" s="475"/>
      <c r="BF6016" s="475"/>
      <c r="BG6016" s="475"/>
      <c r="BH6016" s="475"/>
      <c r="BI6016" s="475"/>
      <c r="BJ6016" s="475"/>
      <c r="BK6016" s="475"/>
      <c r="BL6016" s="475"/>
      <c r="BM6016" s="475"/>
      <c r="BN6016" s="475"/>
      <c r="BO6016" s="475"/>
      <c r="BP6016" s="306"/>
      <c r="BQ6016" s="496"/>
      <c r="BR6016" s="496"/>
      <c r="BS6016" s="496"/>
      <c r="BT6016" s="496"/>
      <c r="BU6016" s="496"/>
      <c r="BV6016" s="496"/>
    </row>
    <row r="6017" spans="1:74" s="52" customFormat="1" ht="12.75">
      <c r="A6017" s="45">
        <v>2346.9885393806389</v>
      </c>
      <c r="B6017" s="46" t="s">
        <v>416</v>
      </c>
      <c r="C6017" s="47" t="s">
        <v>331</v>
      </c>
      <c r="D6017" s="48">
        <v>137.74705882352936</v>
      </c>
      <c r="E6017" s="49">
        <v>39.582500000000003</v>
      </c>
      <c r="F6017" s="49">
        <v>3.0995999999999999E-2</v>
      </c>
      <c r="G6017" s="49">
        <v>17.415199999999999</v>
      </c>
      <c r="H6017" s="49">
        <v>0.21922800000000001</v>
      </c>
      <c r="I6017" s="49">
        <v>0.25739000000000001</v>
      </c>
      <c r="J6017" s="49">
        <v>42.890799999999999</v>
      </c>
      <c r="K6017" s="49">
        <v>0.21179600000000001</v>
      </c>
      <c r="L6017" s="49">
        <v>100.63967400000001</v>
      </c>
      <c r="M6017" s="47"/>
      <c r="N6017" s="50">
        <v>0.9990772669780329</v>
      </c>
      <c r="O6017" s="50">
        <v>6.1855300912251067E-4</v>
      </c>
      <c r="P6017" s="50">
        <v>0.36760407503661363</v>
      </c>
      <c r="Q6017" s="50">
        <v>4.4507763422830283E-3</v>
      </c>
      <c r="R6017" s="50">
        <v>5.5026674309909766E-3</v>
      </c>
      <c r="S6017" s="50">
        <v>1.6138700015332803</v>
      </c>
      <c r="T6017" s="50">
        <v>5.727581239276045E-3</v>
      </c>
      <c r="U6017" s="50">
        <v>2.9977958233809736</v>
      </c>
      <c r="V6017" s="51">
        <v>81.447949312919164</v>
      </c>
      <c r="X6017" s="49">
        <v>0.211953</v>
      </c>
      <c r="Y6017" s="49">
        <v>51.212299999999999</v>
      </c>
      <c r="Z6017" s="49">
        <v>0.435365</v>
      </c>
      <c r="AA6017" s="49">
        <v>9.81982</v>
      </c>
      <c r="AB6017" s="49">
        <v>5.7270399999999997</v>
      </c>
      <c r="AC6017" s="49">
        <v>0.18055399999999999</v>
      </c>
      <c r="AD6017" s="49">
        <v>5.6139599999999996</v>
      </c>
      <c r="AE6017" s="226"/>
      <c r="AF6017" s="226" t="s">
        <v>435</v>
      </c>
      <c r="AG6017" s="343">
        <v>30</v>
      </c>
      <c r="AH6017" s="343">
        <v>15</v>
      </c>
      <c r="AI6017" s="343"/>
      <c r="AJ6017" s="343"/>
      <c r="AK6017" s="343"/>
      <c r="AL6017" s="343"/>
      <c r="AM6017" s="343"/>
      <c r="AN6017" s="343"/>
      <c r="AO6017" s="343"/>
      <c r="AP6017" s="343"/>
      <c r="AQ6017" s="343"/>
      <c r="AR6017" s="343"/>
      <c r="AS6017" s="343"/>
      <c r="AT6017" s="343"/>
      <c r="AU6017" s="343"/>
      <c r="AV6017" s="343"/>
      <c r="AW6017" s="343"/>
      <c r="AX6017" s="343"/>
      <c r="AY6017" s="343"/>
      <c r="AZ6017" s="343"/>
      <c r="BA6017" s="343"/>
      <c r="BB6017" s="343"/>
      <c r="BC6017" s="343"/>
      <c r="BD6017" s="343"/>
      <c r="BE6017" s="475"/>
      <c r="BF6017" s="475"/>
      <c r="BG6017" s="475"/>
      <c r="BH6017" s="475"/>
      <c r="BI6017" s="475"/>
      <c r="BJ6017" s="475"/>
      <c r="BK6017" s="475"/>
      <c r="BL6017" s="475"/>
      <c r="BM6017" s="475"/>
      <c r="BN6017" s="475"/>
      <c r="BO6017" s="475"/>
      <c r="BP6017" s="306"/>
      <c r="BQ6017" s="496"/>
      <c r="BR6017" s="496"/>
      <c r="BS6017" s="496"/>
      <c r="BT6017" s="496"/>
      <c r="BU6017" s="496"/>
      <c r="BV6017" s="496"/>
    </row>
    <row r="6018" spans="1:74" s="52" customFormat="1" ht="12.75">
      <c r="A6018" s="45">
        <v>2346.9885393806389</v>
      </c>
      <c r="B6018" s="46" t="s">
        <v>416</v>
      </c>
      <c r="C6018" s="47" t="s">
        <v>331</v>
      </c>
      <c r="D6018" s="48">
        <v>142.84705882352935</v>
      </c>
      <c r="E6018" s="49">
        <v>39.540700000000001</v>
      </c>
      <c r="F6018" s="49">
        <v>4.4644999999999997E-2</v>
      </c>
      <c r="G6018" s="49">
        <v>17.5014</v>
      </c>
      <c r="H6018" s="49">
        <v>0.25600000000000001</v>
      </c>
      <c r="I6018" s="49">
        <v>0.247006</v>
      </c>
      <c r="J6018" s="49">
        <v>42.792700000000004</v>
      </c>
      <c r="K6018" s="49">
        <v>0.23091700000000001</v>
      </c>
      <c r="L6018" s="49">
        <v>100.65033400000002</v>
      </c>
      <c r="M6018" s="47"/>
      <c r="N6018" s="50">
        <v>0.99843627148199299</v>
      </c>
      <c r="O6018" s="50">
        <v>8.9130068169288056E-4</v>
      </c>
      <c r="P6018" s="50">
        <v>0.3695768684197937</v>
      </c>
      <c r="Q6018" s="50">
        <v>5.1994793056254519E-3</v>
      </c>
      <c r="R6018" s="50">
        <v>5.2828616622520247E-3</v>
      </c>
      <c r="S6018" s="50">
        <v>1.6108467713879475</v>
      </c>
      <c r="T6018" s="50">
        <v>6.247259561717726E-3</v>
      </c>
      <c r="U6018" s="50">
        <v>2.9975809173855548</v>
      </c>
      <c r="V6018" s="51">
        <v>81.338494401345756</v>
      </c>
      <c r="X6018" s="49">
        <v>0.212141</v>
      </c>
      <c r="Y6018" s="49">
        <v>36.392699999999998</v>
      </c>
      <c r="Z6018" s="49">
        <v>0.433724</v>
      </c>
      <c r="AA6018" s="49">
        <v>8.4222999999999999</v>
      </c>
      <c r="AB6018" s="49">
        <v>5.9625899999999996</v>
      </c>
      <c r="AC6018" s="49">
        <v>0.180836</v>
      </c>
      <c r="AD6018" s="49">
        <v>5.12134</v>
      </c>
      <c r="AE6018" s="226"/>
      <c r="AF6018" s="226" t="s">
        <v>435</v>
      </c>
      <c r="AG6018" s="343">
        <v>30</v>
      </c>
      <c r="AH6018" s="343">
        <v>15</v>
      </c>
      <c r="AI6018" s="343"/>
      <c r="AJ6018" s="343"/>
      <c r="AK6018" s="343"/>
      <c r="AL6018" s="343"/>
      <c r="AM6018" s="343"/>
      <c r="AN6018" s="343"/>
      <c r="AO6018" s="343"/>
      <c r="AP6018" s="343"/>
      <c r="AQ6018" s="343"/>
      <c r="AR6018" s="343"/>
      <c r="AS6018" s="343"/>
      <c r="AT6018" s="343"/>
      <c r="AU6018" s="343"/>
      <c r="AV6018" s="343"/>
      <c r="AW6018" s="343"/>
      <c r="AX6018" s="343"/>
      <c r="AY6018" s="343"/>
      <c r="AZ6018" s="343"/>
      <c r="BA6018" s="343"/>
      <c r="BB6018" s="343"/>
      <c r="BC6018" s="343"/>
      <c r="BD6018" s="343"/>
      <c r="BE6018" s="475"/>
      <c r="BF6018" s="475"/>
      <c r="BG6018" s="475"/>
      <c r="BH6018" s="475"/>
      <c r="BI6018" s="475"/>
      <c r="BJ6018" s="475"/>
      <c r="BK6018" s="475"/>
      <c r="BL6018" s="475"/>
      <c r="BM6018" s="475"/>
      <c r="BN6018" s="475"/>
      <c r="BO6018" s="475"/>
      <c r="BP6018" s="306"/>
      <c r="BQ6018" s="496"/>
      <c r="BR6018" s="496"/>
      <c r="BS6018" s="496"/>
      <c r="BT6018" s="496"/>
      <c r="BU6018" s="496"/>
      <c r="BV6018" s="496"/>
    </row>
    <row r="6019" spans="1:74" s="52" customFormat="1" ht="12.75">
      <c r="A6019" s="45">
        <v>2346.9885393806389</v>
      </c>
      <c r="B6019" s="46" t="s">
        <v>416</v>
      </c>
      <c r="C6019" s="47" t="s">
        <v>331</v>
      </c>
      <c r="D6019" s="48">
        <v>147.94705882352935</v>
      </c>
      <c r="E6019" s="49">
        <v>39.646299999999997</v>
      </c>
      <c r="F6019" s="49">
        <v>5.4980000000000003E-3</v>
      </c>
      <c r="G6019" s="49">
        <v>17.369900000000001</v>
      </c>
      <c r="H6019" s="49">
        <v>0.25563000000000002</v>
      </c>
      <c r="I6019" s="49">
        <v>0.24049400000000001</v>
      </c>
      <c r="J6019" s="49">
        <v>42.880899999999997</v>
      </c>
      <c r="K6019" s="49">
        <v>0.20852999999999999</v>
      </c>
      <c r="L6019" s="49">
        <v>100.62907399999999</v>
      </c>
      <c r="M6019" s="47"/>
      <c r="N6019" s="50">
        <v>1.0007457217817617</v>
      </c>
      <c r="O6019" s="50">
        <v>1.0972389852264479E-4</v>
      </c>
      <c r="P6019" s="50">
        <v>0.36666916659301513</v>
      </c>
      <c r="Q6019" s="50">
        <v>5.1901127391709321E-3</v>
      </c>
      <c r="R6019" s="50">
        <v>5.1417512729670378E-3</v>
      </c>
      <c r="S6019" s="50">
        <v>1.6135912000170098</v>
      </c>
      <c r="T6019" s="50">
        <v>5.6395865997582225E-3</v>
      </c>
      <c r="U6019" s="50">
        <v>2.997736452075201</v>
      </c>
      <c r="V6019" s="51">
        <v>81.483790072478698</v>
      </c>
      <c r="X6019" s="49">
        <v>0.21188100000000001</v>
      </c>
      <c r="Y6019" s="49">
        <v>280.14999999999998</v>
      </c>
      <c r="Z6019" s="49">
        <v>0.43587999999999999</v>
      </c>
      <c r="AA6019" s="49">
        <v>8.3247800000000005</v>
      </c>
      <c r="AB6019" s="49">
        <v>6.0350799999999998</v>
      </c>
      <c r="AC6019" s="49">
        <v>0.18051200000000001</v>
      </c>
      <c r="AD6019" s="49">
        <v>5.7010699999999996</v>
      </c>
      <c r="AE6019" s="226"/>
      <c r="AF6019" s="226" t="s">
        <v>435</v>
      </c>
      <c r="AG6019" s="343">
        <v>30</v>
      </c>
      <c r="AH6019" s="343">
        <v>15</v>
      </c>
      <c r="AI6019" s="343"/>
      <c r="AJ6019" s="343"/>
      <c r="AK6019" s="343"/>
      <c r="AL6019" s="343"/>
      <c r="AM6019" s="343"/>
      <c r="AN6019" s="343"/>
      <c r="AO6019" s="343"/>
      <c r="AP6019" s="343"/>
      <c r="AQ6019" s="343"/>
      <c r="AR6019" s="343"/>
      <c r="AS6019" s="343"/>
      <c r="AT6019" s="343"/>
      <c r="AU6019" s="343"/>
      <c r="AV6019" s="343"/>
      <c r="AW6019" s="343"/>
      <c r="AX6019" s="343"/>
      <c r="AY6019" s="343"/>
      <c r="AZ6019" s="343"/>
      <c r="BA6019" s="343"/>
      <c r="BB6019" s="343"/>
      <c r="BC6019" s="343"/>
      <c r="BD6019" s="343"/>
      <c r="BE6019" s="475"/>
      <c r="BF6019" s="475"/>
      <c r="BG6019" s="475"/>
      <c r="BH6019" s="475"/>
      <c r="BI6019" s="475"/>
      <c r="BJ6019" s="475"/>
      <c r="BK6019" s="475"/>
      <c r="BL6019" s="475"/>
      <c r="BM6019" s="475"/>
      <c r="BN6019" s="475"/>
      <c r="BO6019" s="475"/>
      <c r="BP6019" s="306"/>
      <c r="BQ6019" s="496"/>
      <c r="BR6019" s="496"/>
      <c r="BS6019" s="496"/>
      <c r="BT6019" s="496"/>
      <c r="BU6019" s="496"/>
      <c r="BV6019" s="496"/>
    </row>
    <row r="6020" spans="1:74" s="52" customFormat="1" ht="12.75">
      <c r="A6020" s="45">
        <v>2346.9885393806389</v>
      </c>
      <c r="B6020" s="46" t="s">
        <v>416</v>
      </c>
      <c r="C6020" s="47" t="s">
        <v>331</v>
      </c>
      <c r="D6020" s="48">
        <v>153.04705882352934</v>
      </c>
      <c r="E6020" s="49">
        <v>39.569899999999997</v>
      </c>
      <c r="F6020" s="49">
        <v>4.0432999999999997E-2</v>
      </c>
      <c r="G6020" s="49">
        <v>17.425699999999999</v>
      </c>
      <c r="H6020" s="49">
        <v>0.26242599999999999</v>
      </c>
      <c r="I6020" s="49">
        <v>0.22655500000000001</v>
      </c>
      <c r="J6020" s="49">
        <v>42.9754</v>
      </c>
      <c r="K6020" s="49">
        <v>0.224413</v>
      </c>
      <c r="L6020" s="49">
        <v>100.76960399999999</v>
      </c>
      <c r="M6020" s="47"/>
      <c r="N6020" s="50">
        <v>0.99749886333600457</v>
      </c>
      <c r="O6020" s="50">
        <v>8.0585858628814543E-4</v>
      </c>
      <c r="P6020" s="50">
        <v>0.36736153725272264</v>
      </c>
      <c r="Q6020" s="50">
        <v>5.3210606603279649E-3</v>
      </c>
      <c r="R6020" s="50">
        <v>4.8373426042826635E-3</v>
      </c>
      <c r="S6020" s="50">
        <v>1.6150126557197488</v>
      </c>
      <c r="T6020" s="50">
        <v>6.061123256367441E-3</v>
      </c>
      <c r="U6020" s="50">
        <v>2.9982287674409678</v>
      </c>
      <c r="V6020" s="51">
        <v>81.468607765626615</v>
      </c>
      <c r="X6020" s="49">
        <v>0.21202299999999999</v>
      </c>
      <c r="Y6020" s="49">
        <v>38.0274</v>
      </c>
      <c r="Z6020" s="49">
        <v>0.43471599999999999</v>
      </c>
      <c r="AA6020" s="49">
        <v>8.25657</v>
      </c>
      <c r="AB6020" s="49">
        <v>6.2888599999999997</v>
      </c>
      <c r="AC6020" s="49">
        <v>0.18032899999999999</v>
      </c>
      <c r="AD6020" s="49">
        <v>5.24451</v>
      </c>
      <c r="AE6020" s="226"/>
      <c r="AF6020" s="226" t="s">
        <v>435</v>
      </c>
      <c r="AG6020" s="343">
        <v>30</v>
      </c>
      <c r="AH6020" s="343">
        <v>15</v>
      </c>
      <c r="AI6020" s="343"/>
      <c r="AJ6020" s="343"/>
      <c r="AK6020" s="343"/>
      <c r="AL6020" s="343"/>
      <c r="AM6020" s="343"/>
      <c r="AN6020" s="343"/>
      <c r="AO6020" s="343"/>
      <c r="AP6020" s="343"/>
      <c r="AQ6020" s="343"/>
      <c r="AR6020" s="343"/>
      <c r="AS6020" s="343"/>
      <c r="AT6020" s="343"/>
      <c r="AU6020" s="343"/>
      <c r="AV6020" s="343"/>
      <c r="AW6020" s="343"/>
      <c r="AX6020" s="343"/>
      <c r="AY6020" s="343"/>
      <c r="AZ6020" s="343"/>
      <c r="BA6020" s="343"/>
      <c r="BB6020" s="343"/>
      <c r="BC6020" s="343"/>
      <c r="BD6020" s="343"/>
      <c r="BE6020" s="475"/>
      <c r="BF6020" s="475"/>
      <c r="BG6020" s="475"/>
      <c r="BH6020" s="475"/>
      <c r="BI6020" s="475"/>
      <c r="BJ6020" s="475"/>
      <c r="BK6020" s="475"/>
      <c r="BL6020" s="475"/>
      <c r="BM6020" s="475"/>
      <c r="BN6020" s="475"/>
      <c r="BO6020" s="475"/>
      <c r="BP6020" s="306"/>
      <c r="BQ6020" s="496"/>
      <c r="BR6020" s="496"/>
      <c r="BS6020" s="496"/>
      <c r="BT6020" s="496"/>
      <c r="BU6020" s="496"/>
      <c r="BV6020" s="496"/>
    </row>
    <row r="6021" spans="1:74" s="52" customFormat="1" ht="12.75">
      <c r="A6021" s="45">
        <v>2346.9885393806389</v>
      </c>
      <c r="B6021" s="46" t="s">
        <v>416</v>
      </c>
      <c r="C6021" s="47" t="s">
        <v>331</v>
      </c>
      <c r="D6021" s="48">
        <v>158.14705882352933</v>
      </c>
      <c r="E6021" s="49">
        <v>39.564100000000003</v>
      </c>
      <c r="F6021" s="49">
        <v>4.6120000000000001E-2</v>
      </c>
      <c r="G6021" s="49">
        <v>17.536100000000001</v>
      </c>
      <c r="H6021" s="49">
        <v>0.26375399999999999</v>
      </c>
      <c r="I6021" s="49">
        <v>0.26991300000000001</v>
      </c>
      <c r="J6021" s="49">
        <v>42.927500000000002</v>
      </c>
      <c r="K6021" s="49">
        <v>0.20651</v>
      </c>
      <c r="L6021" s="49">
        <v>100.828694</v>
      </c>
      <c r="M6021" s="47"/>
      <c r="N6021" s="50">
        <v>0.99776096949356807</v>
      </c>
      <c r="O6021" s="50">
        <v>9.1958088244640309E-4</v>
      </c>
      <c r="P6021" s="50">
        <v>0.36984029570417809</v>
      </c>
      <c r="Q6021" s="50">
        <v>5.350177213614078E-3</v>
      </c>
      <c r="R6021" s="50">
        <v>5.7654705987034661E-3</v>
      </c>
      <c r="S6021" s="50">
        <v>1.613873025238119</v>
      </c>
      <c r="T6021" s="50">
        <v>5.5798683757309116E-3</v>
      </c>
      <c r="U6021" s="50">
        <v>2.9995262145847525</v>
      </c>
      <c r="V6021" s="51">
        <v>81.35616211275439</v>
      </c>
      <c r="X6021" s="49">
        <v>0.21205499999999999</v>
      </c>
      <c r="Y6021" s="49">
        <v>34.349899999999998</v>
      </c>
      <c r="Z6021" s="49">
        <v>0.43331599999999998</v>
      </c>
      <c r="AA6021" s="49">
        <v>8.0695599999999992</v>
      </c>
      <c r="AB6021" s="49">
        <v>5.2837199999999998</v>
      </c>
      <c r="AC6021" s="49">
        <v>0.180536</v>
      </c>
      <c r="AD6021" s="49">
        <v>5.7129200000000004</v>
      </c>
      <c r="AE6021" s="226"/>
      <c r="AF6021" s="226" t="s">
        <v>435</v>
      </c>
      <c r="AG6021" s="343">
        <v>30</v>
      </c>
      <c r="AH6021" s="343">
        <v>15</v>
      </c>
      <c r="AI6021" s="343"/>
      <c r="AJ6021" s="343"/>
      <c r="AK6021" s="343"/>
      <c r="AL6021" s="343"/>
      <c r="AM6021" s="343"/>
      <c r="AN6021" s="343"/>
      <c r="AO6021" s="343"/>
      <c r="AP6021" s="343"/>
      <c r="AQ6021" s="343"/>
      <c r="AR6021" s="343"/>
      <c r="AS6021" s="343"/>
      <c r="AT6021" s="343"/>
      <c r="AU6021" s="343"/>
      <c r="AV6021" s="343"/>
      <c r="AW6021" s="343"/>
      <c r="AX6021" s="343"/>
      <c r="AY6021" s="343"/>
      <c r="AZ6021" s="343"/>
      <c r="BA6021" s="343"/>
      <c r="BB6021" s="343"/>
      <c r="BC6021" s="343"/>
      <c r="BD6021" s="343"/>
      <c r="BE6021" s="475"/>
      <c r="BF6021" s="475"/>
      <c r="BG6021" s="475"/>
      <c r="BH6021" s="475"/>
      <c r="BI6021" s="475"/>
      <c r="BJ6021" s="475"/>
      <c r="BK6021" s="475"/>
      <c r="BL6021" s="475"/>
      <c r="BM6021" s="475"/>
      <c r="BN6021" s="475"/>
      <c r="BO6021" s="475"/>
      <c r="BP6021" s="306"/>
      <c r="BQ6021" s="496"/>
      <c r="BR6021" s="496"/>
      <c r="BS6021" s="496"/>
      <c r="BT6021" s="496"/>
      <c r="BU6021" s="496"/>
      <c r="BV6021" s="496"/>
    </row>
    <row r="6022" spans="1:74" s="52" customFormat="1" ht="12.75">
      <c r="A6022" s="45">
        <v>2346.9885393806389</v>
      </c>
      <c r="B6022" s="46" t="s">
        <v>416</v>
      </c>
      <c r="C6022" s="47" t="s">
        <v>331</v>
      </c>
      <c r="D6022" s="48">
        <v>163.24705882352933</v>
      </c>
      <c r="E6022" s="49">
        <v>39.703000000000003</v>
      </c>
      <c r="F6022" s="49">
        <v>2.6679999999999999E-2</v>
      </c>
      <c r="G6022" s="49">
        <v>17.592400000000001</v>
      </c>
      <c r="H6022" s="49">
        <v>0.24549000000000001</v>
      </c>
      <c r="I6022" s="49">
        <v>0.26860899999999999</v>
      </c>
      <c r="J6022" s="49">
        <v>42.899900000000002</v>
      </c>
      <c r="K6022" s="49">
        <v>0.22889599999999999</v>
      </c>
      <c r="L6022" s="49">
        <v>100.996245</v>
      </c>
      <c r="M6022" s="47"/>
      <c r="N6022" s="50">
        <v>0.99934587295486821</v>
      </c>
      <c r="O6022" s="50">
        <v>5.3095014023501596E-4</v>
      </c>
      <c r="P6022" s="50">
        <v>0.37031694466532294</v>
      </c>
      <c r="Q6022" s="50">
        <v>4.9701580315432044E-3</v>
      </c>
      <c r="R6022" s="50">
        <v>5.7266257108110445E-3</v>
      </c>
      <c r="S6022" s="50">
        <v>1.6097458900290964</v>
      </c>
      <c r="T6022" s="50">
        <v>6.1728873333541405E-3</v>
      </c>
      <c r="U6022" s="50">
        <v>2.9977369614983744</v>
      </c>
      <c r="V6022" s="51">
        <v>81.29771751801637</v>
      </c>
      <c r="X6022" s="49">
        <v>0.21165600000000001</v>
      </c>
      <c r="Y6022" s="49">
        <v>59.706800000000001</v>
      </c>
      <c r="Z6022" s="49">
        <v>0.43310199999999999</v>
      </c>
      <c r="AA6022" s="49">
        <v>8.6869800000000001</v>
      </c>
      <c r="AB6022" s="49">
        <v>5.4832200000000002</v>
      </c>
      <c r="AC6022" s="49">
        <v>0.180538</v>
      </c>
      <c r="AD6022" s="49">
        <v>5.2920600000000002</v>
      </c>
      <c r="AE6022" s="226"/>
      <c r="AF6022" s="226" t="s">
        <v>435</v>
      </c>
      <c r="AG6022" s="343">
        <v>30</v>
      </c>
      <c r="AH6022" s="343">
        <v>15</v>
      </c>
      <c r="AI6022" s="343"/>
      <c r="AJ6022" s="343"/>
      <c r="AK6022" s="343"/>
      <c r="AL6022" s="343"/>
      <c r="AM6022" s="343"/>
      <c r="AN6022" s="343"/>
      <c r="AO6022" s="343"/>
      <c r="AP6022" s="343"/>
      <c r="AQ6022" s="343"/>
      <c r="AR6022" s="343"/>
      <c r="AS6022" s="343"/>
      <c r="AT6022" s="343"/>
      <c r="AU6022" s="343"/>
      <c r="AV6022" s="343"/>
      <c r="AW6022" s="343"/>
      <c r="AX6022" s="343"/>
      <c r="AY6022" s="343"/>
      <c r="AZ6022" s="343"/>
      <c r="BA6022" s="343"/>
      <c r="BB6022" s="343"/>
      <c r="BC6022" s="343"/>
      <c r="BD6022" s="343"/>
      <c r="BE6022" s="475"/>
      <c r="BF6022" s="475"/>
      <c r="BG6022" s="475"/>
      <c r="BH6022" s="475"/>
      <c r="BI6022" s="475"/>
      <c r="BJ6022" s="475"/>
      <c r="BK6022" s="475"/>
      <c r="BL6022" s="475"/>
      <c r="BM6022" s="475"/>
      <c r="BN6022" s="475"/>
      <c r="BO6022" s="475"/>
      <c r="BP6022" s="306"/>
      <c r="BQ6022" s="496"/>
      <c r="BR6022" s="496"/>
      <c r="BS6022" s="496"/>
      <c r="BT6022" s="496"/>
      <c r="BU6022" s="496"/>
      <c r="BV6022" s="496"/>
    </row>
    <row r="6023" spans="1:74" s="52" customFormat="1" ht="12.75">
      <c r="A6023" s="45">
        <v>2346.9885393806389</v>
      </c>
      <c r="B6023" s="46" t="s">
        <v>416</v>
      </c>
      <c r="C6023" s="47" t="s">
        <v>331</v>
      </c>
      <c r="D6023" s="48">
        <v>168.34705882352932</v>
      </c>
      <c r="E6023" s="49">
        <v>39.754300000000001</v>
      </c>
      <c r="F6023" s="49">
        <v>2.5274000000000001E-2</v>
      </c>
      <c r="G6023" s="49">
        <v>17.654399999999999</v>
      </c>
      <c r="H6023" s="49">
        <v>0.227405</v>
      </c>
      <c r="I6023" s="49">
        <v>0.22899</v>
      </c>
      <c r="J6023" s="49">
        <v>43.044699999999999</v>
      </c>
      <c r="K6023" s="49">
        <v>0.221078</v>
      </c>
      <c r="L6023" s="49">
        <v>101.172473</v>
      </c>
      <c r="M6023" s="47"/>
      <c r="N6023" s="50">
        <v>0.99901735880839104</v>
      </c>
      <c r="O6023" s="50">
        <v>5.0215561127563157E-4</v>
      </c>
      <c r="P6023" s="50">
        <v>0.37102047756428441</v>
      </c>
      <c r="Q6023" s="50">
        <v>4.5965588583053042E-3</v>
      </c>
      <c r="R6023" s="50">
        <v>4.8740634685454434E-3</v>
      </c>
      <c r="S6023" s="50">
        <v>1.6125647226883917</v>
      </c>
      <c r="T6023" s="50">
        <v>5.9523998670621119E-3</v>
      </c>
      <c r="U6023" s="50">
        <v>2.999011267900523</v>
      </c>
      <c r="V6023" s="51">
        <v>81.295460486546162</v>
      </c>
      <c r="X6023" s="49">
        <v>0.21154600000000001</v>
      </c>
      <c r="Y6023" s="49">
        <v>62.777999999999999</v>
      </c>
      <c r="Z6023" s="49">
        <v>0.43210399999999999</v>
      </c>
      <c r="AA6023" s="49">
        <v>9.4347100000000008</v>
      </c>
      <c r="AB6023" s="49">
        <v>6.2615600000000002</v>
      </c>
      <c r="AC6023" s="49">
        <v>0.18024399999999999</v>
      </c>
      <c r="AD6023" s="49">
        <v>5.4013799999999996</v>
      </c>
      <c r="AE6023" s="226"/>
      <c r="AF6023" s="226" t="s">
        <v>435</v>
      </c>
      <c r="AG6023" s="343">
        <v>30</v>
      </c>
      <c r="AH6023" s="343">
        <v>15</v>
      </c>
      <c r="AI6023" s="343"/>
      <c r="AJ6023" s="343"/>
      <c r="AK6023" s="343"/>
      <c r="AL6023" s="343"/>
      <c r="AM6023" s="343"/>
      <c r="AN6023" s="343"/>
      <c r="AO6023" s="343"/>
      <c r="AP6023" s="343"/>
      <c r="AQ6023" s="343"/>
      <c r="AR6023" s="343"/>
      <c r="AS6023" s="343"/>
      <c r="AT6023" s="343"/>
      <c r="AU6023" s="343"/>
      <c r="AV6023" s="343"/>
      <c r="AW6023" s="343"/>
      <c r="AX6023" s="343"/>
      <c r="AY6023" s="343"/>
      <c r="AZ6023" s="343"/>
      <c r="BA6023" s="343"/>
      <c r="BB6023" s="343"/>
      <c r="BC6023" s="343"/>
      <c r="BD6023" s="343"/>
      <c r="BE6023" s="475"/>
      <c r="BF6023" s="475"/>
      <c r="BG6023" s="475"/>
      <c r="BH6023" s="475"/>
      <c r="BI6023" s="475"/>
      <c r="BJ6023" s="475"/>
      <c r="BK6023" s="475"/>
      <c r="BL6023" s="475"/>
      <c r="BM6023" s="475"/>
      <c r="BN6023" s="475"/>
      <c r="BO6023" s="475"/>
      <c r="BP6023" s="306"/>
      <c r="BQ6023" s="496"/>
      <c r="BR6023" s="496"/>
      <c r="BS6023" s="496"/>
      <c r="BT6023" s="496"/>
      <c r="BU6023" s="496"/>
      <c r="BV6023" s="496"/>
    </row>
    <row r="6024" spans="1:74" s="52" customFormat="1" ht="12.75">
      <c r="A6024" s="45">
        <v>2346.9885393806389</v>
      </c>
      <c r="B6024" s="46" t="s">
        <v>416</v>
      </c>
      <c r="C6024" s="47" t="s">
        <v>331</v>
      </c>
      <c r="D6024" s="48">
        <v>173.44705882352932</v>
      </c>
      <c r="E6024" s="49">
        <v>39.511000000000003</v>
      </c>
      <c r="F6024" s="49">
        <v>2.3386000000000001E-2</v>
      </c>
      <c r="G6024" s="49">
        <v>17.519500000000001</v>
      </c>
      <c r="H6024" s="49">
        <v>0.282051</v>
      </c>
      <c r="I6024" s="49">
        <v>0.24854299999999999</v>
      </c>
      <c r="J6024" s="49">
        <v>42.731200000000001</v>
      </c>
      <c r="K6024" s="49">
        <v>0.230015</v>
      </c>
      <c r="L6024" s="49">
        <v>100.585796</v>
      </c>
      <c r="M6024" s="47"/>
      <c r="N6024" s="50">
        <v>0.9986571444829111</v>
      </c>
      <c r="O6024" s="50">
        <v>4.6733655433508901E-4</v>
      </c>
      <c r="P6024" s="50">
        <v>0.37031908371398692</v>
      </c>
      <c r="Q6024" s="50">
        <v>5.7341615992279153E-3</v>
      </c>
      <c r="R6024" s="50">
        <v>5.3209069856136283E-3</v>
      </c>
      <c r="S6024" s="50">
        <v>1.6100969466075152</v>
      </c>
      <c r="T6024" s="50">
        <v>6.2289120363944878E-3</v>
      </c>
      <c r="U6024" s="50">
        <v>2.9980190554561292</v>
      </c>
      <c r="V6024" s="51">
        <v>81.300944950750122</v>
      </c>
      <c r="X6024" s="49">
        <v>0.21224399999999999</v>
      </c>
      <c r="Y6024" s="49">
        <v>63.924900000000001</v>
      </c>
      <c r="Z6024" s="49">
        <v>0.43410399999999999</v>
      </c>
      <c r="AA6024" s="49">
        <v>7.4018699999999997</v>
      </c>
      <c r="AB6024" s="49">
        <v>5.8975799999999996</v>
      </c>
      <c r="AC6024" s="49">
        <v>0.181033</v>
      </c>
      <c r="AD6024" s="49">
        <v>5.2118200000000003</v>
      </c>
      <c r="AE6024" s="226"/>
      <c r="AF6024" s="226" t="s">
        <v>435</v>
      </c>
      <c r="AG6024" s="343">
        <v>30</v>
      </c>
      <c r="AH6024" s="343">
        <v>15</v>
      </c>
      <c r="AI6024" s="343"/>
      <c r="AJ6024" s="343"/>
      <c r="AK6024" s="343"/>
      <c r="AL6024" s="343"/>
      <c r="AM6024" s="343"/>
      <c r="AN6024" s="343"/>
      <c r="AO6024" s="343"/>
      <c r="AP6024" s="343"/>
      <c r="AQ6024" s="343"/>
      <c r="AR6024" s="343"/>
      <c r="AS6024" s="343"/>
      <c r="AT6024" s="343"/>
      <c r="AU6024" s="343"/>
      <c r="AV6024" s="343"/>
      <c r="AW6024" s="343"/>
      <c r="AX6024" s="343"/>
      <c r="AY6024" s="343"/>
      <c r="AZ6024" s="343"/>
      <c r="BA6024" s="343"/>
      <c r="BB6024" s="343"/>
      <c r="BC6024" s="343"/>
      <c r="BD6024" s="343"/>
      <c r="BE6024" s="475"/>
      <c r="BF6024" s="475"/>
      <c r="BG6024" s="475"/>
      <c r="BH6024" s="475"/>
      <c r="BI6024" s="475"/>
      <c r="BJ6024" s="475"/>
      <c r="BK6024" s="475"/>
      <c r="BL6024" s="475"/>
      <c r="BM6024" s="475"/>
      <c r="BN6024" s="475"/>
      <c r="BO6024" s="475"/>
      <c r="BP6024" s="306"/>
      <c r="BQ6024" s="496"/>
      <c r="BR6024" s="496"/>
      <c r="BS6024" s="496"/>
      <c r="BT6024" s="496"/>
      <c r="BU6024" s="496"/>
      <c r="BV6024" s="496"/>
    </row>
    <row r="6025" spans="1:74" s="52" customFormat="1" ht="12.75">
      <c r="A6025" s="38"/>
      <c r="B6025" s="46"/>
      <c r="C6025" s="47"/>
      <c r="D6025" s="48"/>
      <c r="E6025" s="49"/>
      <c r="F6025" s="49"/>
      <c r="G6025" s="49"/>
      <c r="H6025" s="49"/>
      <c r="I6025" s="49"/>
      <c r="J6025" s="49"/>
      <c r="K6025" s="49"/>
      <c r="L6025" s="49"/>
      <c r="M6025" s="47"/>
      <c r="N6025" s="50"/>
      <c r="O6025" s="50"/>
      <c r="P6025" s="50"/>
      <c r="Q6025" s="50"/>
      <c r="R6025" s="50"/>
      <c r="S6025" s="50"/>
      <c r="T6025" s="50"/>
      <c r="U6025" s="50"/>
      <c r="V6025" s="51"/>
      <c r="AE6025" s="312"/>
      <c r="AF6025" s="312"/>
      <c r="AG6025" s="312"/>
      <c r="AH6025" s="312"/>
      <c r="AI6025" s="312"/>
      <c r="AJ6025" s="312"/>
      <c r="AK6025" s="312"/>
      <c r="AL6025" s="312"/>
      <c r="AM6025" s="312"/>
      <c r="AN6025" s="312"/>
      <c r="AO6025" s="312"/>
      <c r="AP6025" s="312"/>
      <c r="AQ6025" s="312"/>
      <c r="AR6025" s="312"/>
      <c r="AS6025" s="312"/>
      <c r="AT6025" s="312"/>
      <c r="AU6025" s="312"/>
      <c r="AV6025" s="312"/>
      <c r="AW6025" s="312"/>
      <c r="AX6025" s="312"/>
      <c r="AY6025" s="312"/>
      <c r="AZ6025" s="312"/>
      <c r="BA6025" s="312"/>
      <c r="BB6025" s="312"/>
      <c r="BC6025" s="312"/>
      <c r="BD6025" s="312"/>
      <c r="BE6025" s="306"/>
      <c r="BF6025" s="306"/>
      <c r="BG6025" s="306"/>
      <c r="BH6025" s="306"/>
      <c r="BI6025" s="306"/>
      <c r="BJ6025" s="306"/>
      <c r="BK6025" s="306"/>
      <c r="BL6025" s="306"/>
      <c r="BM6025" s="306"/>
      <c r="BN6025" s="306"/>
      <c r="BO6025" s="306"/>
      <c r="BP6025" s="306"/>
      <c r="BQ6025" s="496"/>
      <c r="BR6025" s="496"/>
      <c r="BS6025" s="496"/>
      <c r="BT6025" s="496"/>
      <c r="BU6025" s="496"/>
      <c r="BV6025" s="496"/>
    </row>
    <row r="6026" spans="1:74" s="52" customFormat="1" ht="12.75">
      <c r="A6026" s="45">
        <v>2346.9885393806389</v>
      </c>
      <c r="B6026" s="46" t="s">
        <v>416</v>
      </c>
      <c r="C6026" s="47" t="s">
        <v>426</v>
      </c>
      <c r="D6026" s="48">
        <v>0</v>
      </c>
      <c r="E6026" s="49">
        <v>38.8185</v>
      </c>
      <c r="F6026" s="49">
        <v>2.6499999999999999E-2</v>
      </c>
      <c r="G6026" s="49">
        <v>17.869599999999998</v>
      </c>
      <c r="H6026" s="49">
        <v>0.2039</v>
      </c>
      <c r="I6026" s="49">
        <v>0.25109999999999999</v>
      </c>
      <c r="J6026" s="49">
        <v>42.265099999999997</v>
      </c>
      <c r="K6026" s="49">
        <v>0.26079999999999998</v>
      </c>
      <c r="L6026" s="49">
        <v>99.695499999999996</v>
      </c>
      <c r="M6026" s="47"/>
      <c r="N6026" s="50">
        <v>0.99338901934880985</v>
      </c>
      <c r="O6026" s="50">
        <v>5.3616923945783081E-4</v>
      </c>
      <c r="P6026" s="50">
        <v>0.38242953962760312</v>
      </c>
      <c r="Q6026" s="50">
        <v>4.197026618680373E-3</v>
      </c>
      <c r="R6026" s="50">
        <v>5.4426832144732458E-3</v>
      </c>
      <c r="S6026" s="50">
        <v>1.6123935488763859</v>
      </c>
      <c r="T6026" s="50">
        <v>7.1506552468641208E-3</v>
      </c>
      <c r="U6026" s="50">
        <v>3.0055386421722741</v>
      </c>
      <c r="V6026" s="51">
        <v>80.828899473265821</v>
      </c>
      <c r="X6026" s="47" t="s">
        <v>1753</v>
      </c>
      <c r="Y6026" s="47" t="s">
        <v>1753</v>
      </c>
      <c r="Z6026" s="47" t="s">
        <v>1753</v>
      </c>
      <c r="AA6026" s="47" t="s">
        <v>1753</v>
      </c>
      <c r="AB6026" s="47" t="s">
        <v>1753</v>
      </c>
      <c r="AC6026" s="47" t="s">
        <v>1753</v>
      </c>
      <c r="AD6026" s="47" t="s">
        <v>1753</v>
      </c>
      <c r="AE6026" s="312"/>
      <c r="AF6026" s="465" t="s">
        <v>1754</v>
      </c>
      <c r="AG6026" s="311">
        <v>40</v>
      </c>
      <c r="AH6026" s="311">
        <v>15</v>
      </c>
      <c r="AI6026" s="311"/>
      <c r="AJ6026" s="311"/>
      <c r="AK6026" s="311"/>
      <c r="AL6026" s="311"/>
      <c r="AM6026" s="311"/>
      <c r="AN6026" s="311"/>
      <c r="AO6026" s="311"/>
      <c r="AP6026" s="311"/>
      <c r="AQ6026" s="311"/>
      <c r="AR6026" s="311"/>
      <c r="AS6026" s="311"/>
      <c r="AT6026" s="311"/>
      <c r="AU6026" s="311"/>
      <c r="AV6026" s="311"/>
      <c r="AW6026" s="311"/>
      <c r="AX6026" s="311"/>
      <c r="AY6026" s="311"/>
      <c r="AZ6026" s="311"/>
      <c r="BA6026" s="311"/>
      <c r="BB6026" s="311"/>
      <c r="BC6026" s="311"/>
      <c r="BD6026" s="311"/>
      <c r="BE6026" s="491"/>
      <c r="BF6026" s="491"/>
      <c r="BG6026" s="491"/>
      <c r="BH6026" s="491"/>
      <c r="BI6026" s="491"/>
      <c r="BJ6026" s="491"/>
      <c r="BK6026" s="491"/>
      <c r="BL6026" s="491"/>
      <c r="BM6026" s="491"/>
      <c r="BN6026" s="491"/>
      <c r="BO6026" s="491"/>
      <c r="BP6026" s="306"/>
      <c r="BQ6026" s="496"/>
      <c r="BR6026" s="496"/>
      <c r="BS6026" s="496"/>
      <c r="BT6026" s="496"/>
      <c r="BU6026" s="496"/>
      <c r="BV6026" s="496"/>
    </row>
    <row r="6027" spans="1:74" s="52" customFormat="1" ht="12.75">
      <c r="A6027" s="45">
        <v>2346.9885393806389</v>
      </c>
      <c r="B6027" s="46" t="s">
        <v>416</v>
      </c>
      <c r="C6027" s="47" t="s">
        <v>426</v>
      </c>
      <c r="D6027" s="48">
        <v>5.0599999999999996</v>
      </c>
      <c r="E6027" s="49">
        <v>38.927500000000002</v>
      </c>
      <c r="F6027" s="49">
        <v>5.3100000000000001E-2</v>
      </c>
      <c r="G6027" s="49">
        <v>17.048200000000001</v>
      </c>
      <c r="H6027" s="49">
        <v>0.18010000000000001</v>
      </c>
      <c r="I6027" s="49">
        <v>0.20979999999999999</v>
      </c>
      <c r="J6027" s="49">
        <v>42.531199999999998</v>
      </c>
      <c r="K6027" s="49">
        <v>0.23039999999999999</v>
      </c>
      <c r="L6027" s="49">
        <v>99.180300000000017</v>
      </c>
      <c r="M6027" s="47"/>
      <c r="N6027" s="50">
        <v>0.99678956779206795</v>
      </c>
      <c r="O6027" s="50">
        <v>1.0750208980337818E-3</v>
      </c>
      <c r="P6027" s="50">
        <v>0.36507449772165174</v>
      </c>
      <c r="Q6027" s="50">
        <v>3.709407757953611E-3</v>
      </c>
      <c r="R6027" s="50">
        <v>4.5502807560105227E-3</v>
      </c>
      <c r="S6027" s="50">
        <v>1.6235405965271528</v>
      </c>
      <c r="T6027" s="50">
        <v>6.321018958993784E-3</v>
      </c>
      <c r="U6027" s="50">
        <v>3.001060390411864</v>
      </c>
      <c r="V6027" s="51">
        <v>81.641771764809121</v>
      </c>
      <c r="X6027" s="47" t="s">
        <v>1753</v>
      </c>
      <c r="Y6027" s="47" t="s">
        <v>1753</v>
      </c>
      <c r="Z6027" s="47" t="s">
        <v>1753</v>
      </c>
      <c r="AA6027" s="47" t="s">
        <v>1753</v>
      </c>
      <c r="AB6027" s="47" t="s">
        <v>1753</v>
      </c>
      <c r="AC6027" s="47" t="s">
        <v>1753</v>
      </c>
      <c r="AD6027" s="47" t="s">
        <v>1753</v>
      </c>
      <c r="AE6027" s="312"/>
      <c r="AF6027" s="465" t="s">
        <v>1754</v>
      </c>
      <c r="AG6027" s="311">
        <v>40</v>
      </c>
      <c r="AH6027" s="311">
        <v>15</v>
      </c>
      <c r="AI6027" s="311"/>
      <c r="AJ6027" s="311"/>
      <c r="AK6027" s="311"/>
      <c r="AL6027" s="311"/>
      <c r="AM6027" s="311"/>
      <c r="AN6027" s="311"/>
      <c r="AO6027" s="311"/>
      <c r="AP6027" s="311"/>
      <c r="AQ6027" s="311"/>
      <c r="AR6027" s="311"/>
      <c r="AS6027" s="311"/>
      <c r="AT6027" s="311"/>
      <c r="AU6027" s="311"/>
      <c r="AV6027" s="311"/>
      <c r="AW6027" s="311"/>
      <c r="AX6027" s="311"/>
      <c r="AY6027" s="311"/>
      <c r="AZ6027" s="311"/>
      <c r="BA6027" s="311"/>
      <c r="BB6027" s="311"/>
      <c r="BC6027" s="311"/>
      <c r="BD6027" s="311"/>
      <c r="BE6027" s="491"/>
      <c r="BF6027" s="491"/>
      <c r="BG6027" s="491"/>
      <c r="BH6027" s="491"/>
      <c r="BI6027" s="491"/>
      <c r="BJ6027" s="491"/>
      <c r="BK6027" s="491"/>
      <c r="BL6027" s="491"/>
      <c r="BM6027" s="491"/>
      <c r="BN6027" s="491"/>
      <c r="BO6027" s="491"/>
      <c r="BP6027" s="306"/>
      <c r="BQ6027" s="496"/>
      <c r="BR6027" s="496"/>
      <c r="BS6027" s="496"/>
      <c r="BT6027" s="496"/>
      <c r="BU6027" s="496"/>
      <c r="BV6027" s="496"/>
    </row>
    <row r="6028" spans="1:74" s="52" customFormat="1" ht="12.75">
      <c r="A6028" s="45">
        <v>2346.9885393806389</v>
      </c>
      <c r="B6028" s="46" t="s">
        <v>416</v>
      </c>
      <c r="C6028" s="47" t="s">
        <v>426</v>
      </c>
      <c r="D6028" s="48">
        <v>10.119999999999999</v>
      </c>
      <c r="E6028" s="49">
        <v>38.908200000000001</v>
      </c>
      <c r="F6028" s="49">
        <v>4.02E-2</v>
      </c>
      <c r="G6028" s="49">
        <v>16.5364</v>
      </c>
      <c r="H6028" s="49">
        <v>0.24149999999999999</v>
      </c>
      <c r="I6028" s="49">
        <v>0.27700000000000002</v>
      </c>
      <c r="J6028" s="49">
        <v>43.220100000000002</v>
      </c>
      <c r="K6028" s="49">
        <v>0.22689999999999999</v>
      </c>
      <c r="L6028" s="49">
        <v>99.450299999999999</v>
      </c>
      <c r="M6028" s="47"/>
      <c r="N6028" s="50">
        <v>0.99227869705242244</v>
      </c>
      <c r="O6028" s="50">
        <v>8.1057647685244807E-4</v>
      </c>
      <c r="P6028" s="50">
        <v>0.35268703175950333</v>
      </c>
      <c r="Q6028" s="50">
        <v>4.9539720907786286E-3</v>
      </c>
      <c r="R6028" s="50">
        <v>5.9835377645929017E-3</v>
      </c>
      <c r="S6028" s="50">
        <v>1.6431864350388687</v>
      </c>
      <c r="T6028" s="50">
        <v>6.1998998108534807E-3</v>
      </c>
      <c r="U6028" s="50">
        <v>3.006100149993872</v>
      </c>
      <c r="V6028" s="51">
        <v>82.329188817502697</v>
      </c>
      <c r="X6028" s="47" t="s">
        <v>1753</v>
      </c>
      <c r="Y6028" s="47" t="s">
        <v>1753</v>
      </c>
      <c r="Z6028" s="47" t="s">
        <v>1753</v>
      </c>
      <c r="AA6028" s="47" t="s">
        <v>1753</v>
      </c>
      <c r="AB6028" s="47" t="s">
        <v>1753</v>
      </c>
      <c r="AC6028" s="47" t="s">
        <v>1753</v>
      </c>
      <c r="AD6028" s="47" t="s">
        <v>1753</v>
      </c>
      <c r="AE6028" s="312"/>
      <c r="AF6028" s="465" t="s">
        <v>1754</v>
      </c>
      <c r="AG6028" s="311">
        <v>40</v>
      </c>
      <c r="AH6028" s="311">
        <v>15</v>
      </c>
      <c r="AI6028" s="311"/>
      <c r="AJ6028" s="311"/>
      <c r="AK6028" s="311"/>
      <c r="AL6028" s="311"/>
      <c r="AM6028" s="311"/>
      <c r="AN6028" s="311"/>
      <c r="AO6028" s="311"/>
      <c r="AP6028" s="311"/>
      <c r="AQ6028" s="311"/>
      <c r="AR6028" s="311"/>
      <c r="AS6028" s="311"/>
      <c r="AT6028" s="311"/>
      <c r="AU6028" s="311"/>
      <c r="AV6028" s="311"/>
      <c r="AW6028" s="311"/>
      <c r="AX6028" s="311"/>
      <c r="AY6028" s="311"/>
      <c r="AZ6028" s="311"/>
      <c r="BA6028" s="311"/>
      <c r="BB6028" s="311"/>
      <c r="BC6028" s="311"/>
      <c r="BD6028" s="311"/>
      <c r="BE6028" s="491"/>
      <c r="BF6028" s="491"/>
      <c r="BG6028" s="491"/>
      <c r="BH6028" s="491"/>
      <c r="BI6028" s="491"/>
      <c r="BJ6028" s="491"/>
      <c r="BK6028" s="491"/>
      <c r="BL6028" s="491"/>
      <c r="BM6028" s="491"/>
      <c r="BN6028" s="491"/>
      <c r="BO6028" s="491"/>
      <c r="BP6028" s="306"/>
      <c r="BQ6028" s="496"/>
      <c r="BR6028" s="496"/>
      <c r="BS6028" s="496"/>
      <c r="BT6028" s="496"/>
      <c r="BU6028" s="496"/>
      <c r="BV6028" s="496"/>
    </row>
    <row r="6029" spans="1:74" s="52" customFormat="1" ht="12.75">
      <c r="A6029" s="45">
        <v>2346.9885393806389</v>
      </c>
      <c r="B6029" s="46" t="s">
        <v>416</v>
      </c>
      <c r="C6029" s="47" t="s">
        <v>426</v>
      </c>
      <c r="D6029" s="48">
        <v>15.18</v>
      </c>
      <c r="E6029" s="49">
        <v>39.2348</v>
      </c>
      <c r="F6029" s="49">
        <v>3.32E-2</v>
      </c>
      <c r="G6029" s="49">
        <v>15.456799999999999</v>
      </c>
      <c r="H6029" s="49">
        <v>0.28760000000000002</v>
      </c>
      <c r="I6029" s="49">
        <v>0.19589999999999999</v>
      </c>
      <c r="J6029" s="49">
        <v>43.561999999999998</v>
      </c>
      <c r="K6029" s="49">
        <v>0.22409999999999999</v>
      </c>
      <c r="L6029" s="49">
        <v>98.994399999999999</v>
      </c>
      <c r="M6029" s="47"/>
      <c r="N6029" s="50">
        <v>0.99927757418372876</v>
      </c>
      <c r="O6029" s="50">
        <v>6.68541231011357E-4</v>
      </c>
      <c r="P6029" s="50">
        <v>0.32922308445267007</v>
      </c>
      <c r="Q6029" s="50">
        <v>5.8917928906081461E-3</v>
      </c>
      <c r="R6029" s="50">
        <v>4.2260523559769642E-3</v>
      </c>
      <c r="S6029" s="50">
        <v>1.6539830484425084</v>
      </c>
      <c r="T6029" s="50">
        <v>6.1152497977440988E-3</v>
      </c>
      <c r="U6029" s="50">
        <v>2.9993853433542479</v>
      </c>
      <c r="V6029" s="51">
        <v>83.39945207954483</v>
      </c>
      <c r="X6029" s="47" t="s">
        <v>1753</v>
      </c>
      <c r="Y6029" s="47" t="s">
        <v>1753</v>
      </c>
      <c r="Z6029" s="47" t="s">
        <v>1753</v>
      </c>
      <c r="AA6029" s="47" t="s">
        <v>1753</v>
      </c>
      <c r="AB6029" s="47" t="s">
        <v>1753</v>
      </c>
      <c r="AC6029" s="47" t="s">
        <v>1753</v>
      </c>
      <c r="AD6029" s="47" t="s">
        <v>1753</v>
      </c>
      <c r="AE6029" s="312"/>
      <c r="AF6029" s="465" t="s">
        <v>1754</v>
      </c>
      <c r="AG6029" s="311">
        <v>40</v>
      </c>
      <c r="AH6029" s="311">
        <v>15</v>
      </c>
      <c r="AI6029" s="311"/>
      <c r="AJ6029" s="311"/>
      <c r="AK6029" s="311"/>
      <c r="AL6029" s="311"/>
      <c r="AM6029" s="311"/>
      <c r="AN6029" s="311"/>
      <c r="AO6029" s="311"/>
      <c r="AP6029" s="311"/>
      <c r="AQ6029" s="311"/>
      <c r="AR6029" s="311"/>
      <c r="AS6029" s="311"/>
      <c r="AT6029" s="311"/>
      <c r="AU6029" s="311"/>
      <c r="AV6029" s="311"/>
      <c r="AW6029" s="311"/>
      <c r="AX6029" s="311"/>
      <c r="AY6029" s="311"/>
      <c r="AZ6029" s="311"/>
      <c r="BA6029" s="311"/>
      <c r="BB6029" s="311"/>
      <c r="BC6029" s="311"/>
      <c r="BD6029" s="311"/>
      <c r="BE6029" s="491"/>
      <c r="BF6029" s="491"/>
      <c r="BG6029" s="491"/>
      <c r="BH6029" s="491"/>
      <c r="BI6029" s="491"/>
      <c r="BJ6029" s="491"/>
      <c r="BK6029" s="491"/>
      <c r="BL6029" s="491"/>
      <c r="BM6029" s="491"/>
      <c r="BN6029" s="491"/>
      <c r="BO6029" s="491"/>
      <c r="BP6029" s="306"/>
      <c r="BQ6029" s="496"/>
      <c r="BR6029" s="496"/>
      <c r="BS6029" s="496"/>
      <c r="BT6029" s="496"/>
      <c r="BU6029" s="496"/>
      <c r="BV6029" s="496"/>
    </row>
    <row r="6030" spans="1:74" s="52" customFormat="1" ht="12.75">
      <c r="A6030" s="45">
        <v>2346.9885393806389</v>
      </c>
      <c r="B6030" s="46" t="s">
        <v>416</v>
      </c>
      <c r="C6030" s="47" t="s">
        <v>426</v>
      </c>
      <c r="D6030" s="48">
        <v>20.239999999999998</v>
      </c>
      <c r="E6030" s="49">
        <v>39.262099999999997</v>
      </c>
      <c r="F6030" s="49">
        <v>0.1072</v>
      </c>
      <c r="G6030" s="49">
        <v>15.412800000000001</v>
      </c>
      <c r="H6030" s="49">
        <v>0.29599999999999999</v>
      </c>
      <c r="I6030" s="49">
        <v>0.25219999999999998</v>
      </c>
      <c r="J6030" s="49">
        <v>44.303199999999997</v>
      </c>
      <c r="K6030" s="49">
        <v>0.2399</v>
      </c>
      <c r="L6030" s="49">
        <v>99.873400000000004</v>
      </c>
      <c r="M6030" s="47"/>
      <c r="N6030" s="50">
        <v>0.99132756258862875</v>
      </c>
      <c r="O6030" s="50">
        <v>2.1400004117268718E-3</v>
      </c>
      <c r="P6030" s="50">
        <v>0.32544769009938906</v>
      </c>
      <c r="Q6030" s="50">
        <v>6.0114502864808675E-3</v>
      </c>
      <c r="R6030" s="50">
        <v>5.3935471287747654E-3</v>
      </c>
      <c r="S6030" s="50">
        <v>1.6675823825042131</v>
      </c>
      <c r="T6030" s="50">
        <v>6.4898035687042501E-3</v>
      </c>
      <c r="U6030" s="50">
        <v>3.0043924365879175</v>
      </c>
      <c r="V6030" s="51">
        <v>83.670708506959997</v>
      </c>
      <c r="X6030" s="47" t="s">
        <v>1753</v>
      </c>
      <c r="Y6030" s="47" t="s">
        <v>1753</v>
      </c>
      <c r="Z6030" s="47" t="s">
        <v>1753</v>
      </c>
      <c r="AA6030" s="47" t="s">
        <v>1753</v>
      </c>
      <c r="AB6030" s="47" t="s">
        <v>1753</v>
      </c>
      <c r="AC6030" s="47" t="s">
        <v>1753</v>
      </c>
      <c r="AD6030" s="47" t="s">
        <v>1753</v>
      </c>
      <c r="AE6030" s="312"/>
      <c r="AF6030" s="465" t="s">
        <v>1754</v>
      </c>
      <c r="AG6030" s="311">
        <v>40</v>
      </c>
      <c r="AH6030" s="311">
        <v>15</v>
      </c>
      <c r="AI6030" s="311"/>
      <c r="AJ6030" s="311"/>
      <c r="AK6030" s="311"/>
      <c r="AL6030" s="311"/>
      <c r="AM6030" s="311"/>
      <c r="AN6030" s="311"/>
      <c r="AO6030" s="311"/>
      <c r="AP6030" s="311"/>
      <c r="AQ6030" s="311"/>
      <c r="AR6030" s="311"/>
      <c r="AS6030" s="311"/>
      <c r="AT6030" s="311"/>
      <c r="AU6030" s="311"/>
      <c r="AV6030" s="311"/>
      <c r="AW6030" s="311"/>
      <c r="AX6030" s="311"/>
      <c r="AY6030" s="311"/>
      <c r="AZ6030" s="311"/>
      <c r="BA6030" s="311"/>
      <c r="BB6030" s="311"/>
      <c r="BC6030" s="311"/>
      <c r="BD6030" s="311"/>
      <c r="BE6030" s="491"/>
      <c r="BF6030" s="491"/>
      <c r="BG6030" s="491"/>
      <c r="BH6030" s="491"/>
      <c r="BI6030" s="491"/>
      <c r="BJ6030" s="491"/>
      <c r="BK6030" s="491"/>
      <c r="BL6030" s="491"/>
      <c r="BM6030" s="491"/>
      <c r="BN6030" s="491"/>
      <c r="BO6030" s="491"/>
      <c r="BP6030" s="306"/>
      <c r="BQ6030" s="496"/>
      <c r="BR6030" s="496"/>
      <c r="BS6030" s="496"/>
      <c r="BT6030" s="496"/>
      <c r="BU6030" s="496"/>
      <c r="BV6030" s="496"/>
    </row>
    <row r="6031" spans="1:74" s="52" customFormat="1" ht="12.75">
      <c r="A6031" s="45">
        <v>2346.9885393806389</v>
      </c>
      <c r="B6031" s="46" t="s">
        <v>416</v>
      </c>
      <c r="C6031" s="47" t="s">
        <v>426</v>
      </c>
      <c r="D6031" s="48">
        <v>25.3</v>
      </c>
      <c r="E6031" s="49">
        <v>39.225999999999999</v>
      </c>
      <c r="F6031" s="49">
        <v>9.2600000000000002E-2</v>
      </c>
      <c r="G6031" s="49">
        <v>14.6815</v>
      </c>
      <c r="H6031" s="49">
        <v>0.30890000000000001</v>
      </c>
      <c r="I6031" s="49">
        <v>0.22339999999999999</v>
      </c>
      <c r="J6031" s="49">
        <v>44.351900000000001</v>
      </c>
      <c r="K6031" s="49">
        <v>0.26729999999999998</v>
      </c>
      <c r="L6031" s="49">
        <v>99.151600000000002</v>
      </c>
      <c r="M6031" s="47"/>
      <c r="N6031" s="50">
        <v>0.99437334997440052</v>
      </c>
      <c r="O6031" s="50">
        <v>1.8559311203062436E-3</v>
      </c>
      <c r="P6031" s="50">
        <v>0.31124463620129966</v>
      </c>
      <c r="Q6031" s="50">
        <v>6.2985017306968188E-3</v>
      </c>
      <c r="R6031" s="50">
        <v>4.796719915064372E-3</v>
      </c>
      <c r="S6031" s="50">
        <v>1.6760857251070616</v>
      </c>
      <c r="T6031" s="50">
        <v>7.2599237361576589E-3</v>
      </c>
      <c r="U6031" s="50">
        <v>3.0019147877849872</v>
      </c>
      <c r="V6031" s="51">
        <v>84.338555770043612</v>
      </c>
      <c r="X6031" s="47" t="s">
        <v>1753</v>
      </c>
      <c r="Y6031" s="47" t="s">
        <v>1753</v>
      </c>
      <c r="Z6031" s="47" t="s">
        <v>1753</v>
      </c>
      <c r="AA6031" s="47" t="s">
        <v>1753</v>
      </c>
      <c r="AB6031" s="47" t="s">
        <v>1753</v>
      </c>
      <c r="AC6031" s="47" t="s">
        <v>1753</v>
      </c>
      <c r="AD6031" s="47" t="s">
        <v>1753</v>
      </c>
      <c r="AE6031" s="312"/>
      <c r="AF6031" s="465" t="s">
        <v>1754</v>
      </c>
      <c r="AG6031" s="311">
        <v>40</v>
      </c>
      <c r="AH6031" s="311">
        <v>15</v>
      </c>
      <c r="AI6031" s="311"/>
      <c r="AJ6031" s="311"/>
      <c r="AK6031" s="311"/>
      <c r="AL6031" s="311"/>
      <c r="AM6031" s="311"/>
      <c r="AN6031" s="311"/>
      <c r="AO6031" s="311"/>
      <c r="AP6031" s="311"/>
      <c r="AQ6031" s="311"/>
      <c r="AR6031" s="311"/>
      <c r="AS6031" s="311"/>
      <c r="AT6031" s="311"/>
      <c r="AU6031" s="311"/>
      <c r="AV6031" s="311"/>
      <c r="AW6031" s="311"/>
      <c r="AX6031" s="311"/>
      <c r="AY6031" s="311"/>
      <c r="AZ6031" s="311"/>
      <c r="BA6031" s="311"/>
      <c r="BB6031" s="311"/>
      <c r="BC6031" s="311"/>
      <c r="BD6031" s="311"/>
      <c r="BE6031" s="491"/>
      <c r="BF6031" s="491"/>
      <c r="BG6031" s="491"/>
      <c r="BH6031" s="491"/>
      <c r="BI6031" s="491"/>
      <c r="BJ6031" s="491"/>
      <c r="BK6031" s="491"/>
      <c r="BL6031" s="491"/>
      <c r="BM6031" s="491"/>
      <c r="BN6031" s="491"/>
      <c r="BO6031" s="491"/>
      <c r="BP6031" s="306"/>
      <c r="BQ6031" s="496"/>
      <c r="BR6031" s="496"/>
      <c r="BS6031" s="496"/>
      <c r="BT6031" s="496"/>
      <c r="BU6031" s="496"/>
      <c r="BV6031" s="496"/>
    </row>
    <row r="6032" spans="1:74" s="52" customFormat="1" ht="12.75">
      <c r="A6032" s="45">
        <v>2346.9885393806389</v>
      </c>
      <c r="B6032" s="46" t="s">
        <v>416</v>
      </c>
      <c r="C6032" s="47" t="s">
        <v>426</v>
      </c>
      <c r="D6032" s="48">
        <v>30.36</v>
      </c>
      <c r="E6032" s="49">
        <v>39.220799999999997</v>
      </c>
      <c r="F6032" s="49">
        <v>9.7000000000000003E-2</v>
      </c>
      <c r="G6032" s="49">
        <v>14.611700000000001</v>
      </c>
      <c r="H6032" s="49">
        <v>0.32450000000000001</v>
      </c>
      <c r="I6032" s="49">
        <v>0.16900000000000001</v>
      </c>
      <c r="J6032" s="49">
        <v>45.0867</v>
      </c>
      <c r="K6032" s="49">
        <v>0.23419999999999999</v>
      </c>
      <c r="L6032" s="49">
        <v>99.743899999999996</v>
      </c>
      <c r="M6032" s="47"/>
      <c r="N6032" s="50">
        <v>0.98817886575211356</v>
      </c>
      <c r="O6032" s="50">
        <v>1.9322631110999776E-3</v>
      </c>
      <c r="P6032" s="50">
        <v>0.3078760134385361</v>
      </c>
      <c r="Q6032" s="50">
        <v>6.5762407966163212E-3</v>
      </c>
      <c r="R6032" s="50">
        <v>3.6065466770172786E-3</v>
      </c>
      <c r="S6032" s="50">
        <v>1.6934645449045771</v>
      </c>
      <c r="T6032" s="50">
        <v>6.3221333457267239E-3</v>
      </c>
      <c r="U6032" s="50">
        <v>3.0079566080256872</v>
      </c>
      <c r="V6032" s="51">
        <v>84.616510560630275</v>
      </c>
      <c r="X6032" s="47" t="s">
        <v>1753</v>
      </c>
      <c r="Y6032" s="47" t="s">
        <v>1753</v>
      </c>
      <c r="Z6032" s="47" t="s">
        <v>1753</v>
      </c>
      <c r="AA6032" s="47" t="s">
        <v>1753</v>
      </c>
      <c r="AB6032" s="47" t="s">
        <v>1753</v>
      </c>
      <c r="AC6032" s="47" t="s">
        <v>1753</v>
      </c>
      <c r="AD6032" s="47" t="s">
        <v>1753</v>
      </c>
      <c r="AE6032" s="312"/>
      <c r="AF6032" s="465" t="s">
        <v>1754</v>
      </c>
      <c r="AG6032" s="311">
        <v>40</v>
      </c>
      <c r="AH6032" s="311">
        <v>15</v>
      </c>
      <c r="AI6032" s="311"/>
      <c r="AJ6032" s="311"/>
      <c r="AK6032" s="311"/>
      <c r="AL6032" s="311"/>
      <c r="AM6032" s="311"/>
      <c r="AN6032" s="311"/>
      <c r="AO6032" s="311"/>
      <c r="AP6032" s="311"/>
      <c r="AQ6032" s="311"/>
      <c r="AR6032" s="311"/>
      <c r="AS6032" s="311"/>
      <c r="AT6032" s="311"/>
      <c r="AU6032" s="311"/>
      <c r="AV6032" s="311"/>
      <c r="AW6032" s="311"/>
      <c r="AX6032" s="311"/>
      <c r="AY6032" s="311"/>
      <c r="AZ6032" s="311"/>
      <c r="BA6032" s="311"/>
      <c r="BB6032" s="311"/>
      <c r="BC6032" s="311"/>
      <c r="BD6032" s="311"/>
      <c r="BE6032" s="491"/>
      <c r="BF6032" s="491"/>
      <c r="BG6032" s="491"/>
      <c r="BH6032" s="491"/>
      <c r="BI6032" s="491"/>
      <c r="BJ6032" s="491"/>
      <c r="BK6032" s="491"/>
      <c r="BL6032" s="491"/>
      <c r="BM6032" s="491"/>
      <c r="BN6032" s="491"/>
      <c r="BO6032" s="491"/>
      <c r="BP6032" s="306"/>
      <c r="BQ6032" s="496"/>
      <c r="BR6032" s="496"/>
      <c r="BS6032" s="496"/>
      <c r="BT6032" s="496"/>
      <c r="BU6032" s="496"/>
      <c r="BV6032" s="496"/>
    </row>
    <row r="6033" spans="1:74" s="52" customFormat="1" ht="12.75">
      <c r="A6033" s="45">
        <v>2346.9885393806389</v>
      </c>
      <c r="B6033" s="46" t="s">
        <v>416</v>
      </c>
      <c r="C6033" s="47" t="s">
        <v>426</v>
      </c>
      <c r="D6033" s="48">
        <v>35.42</v>
      </c>
      <c r="E6033" s="49">
        <v>39.185899999999997</v>
      </c>
      <c r="F6033" s="49">
        <v>6.9199999999999998E-2</v>
      </c>
      <c r="G6033" s="49">
        <v>14.1594</v>
      </c>
      <c r="H6033" s="49">
        <v>0.30270000000000002</v>
      </c>
      <c r="I6033" s="49">
        <v>0.1527</v>
      </c>
      <c r="J6033" s="49">
        <v>45.1494</v>
      </c>
      <c r="K6033" s="49">
        <v>0.25309999999999999</v>
      </c>
      <c r="L6033" s="49">
        <v>99.272400000000005</v>
      </c>
      <c r="M6033" s="47"/>
      <c r="N6033" s="50">
        <v>0.98999098817342157</v>
      </c>
      <c r="O6033" s="50">
        <v>1.382238307643251E-3</v>
      </c>
      <c r="P6033" s="50">
        <v>0.29915912897570524</v>
      </c>
      <c r="Q6033" s="50">
        <v>6.1511699851907169E-3</v>
      </c>
      <c r="R6033" s="50">
        <v>3.2675797178262178E-3</v>
      </c>
      <c r="S6033" s="50">
        <v>1.7004424735824004</v>
      </c>
      <c r="T6033" s="50">
        <v>6.8509564691049216E-3</v>
      </c>
      <c r="U6033" s="50">
        <v>3.0072445352112922</v>
      </c>
      <c r="V6033" s="51">
        <v>85.039063351770238</v>
      </c>
      <c r="X6033" s="47" t="s">
        <v>1753</v>
      </c>
      <c r="Y6033" s="47" t="s">
        <v>1753</v>
      </c>
      <c r="Z6033" s="47" t="s">
        <v>1753</v>
      </c>
      <c r="AA6033" s="47" t="s">
        <v>1753</v>
      </c>
      <c r="AB6033" s="47" t="s">
        <v>1753</v>
      </c>
      <c r="AC6033" s="47" t="s">
        <v>1753</v>
      </c>
      <c r="AD6033" s="47" t="s">
        <v>1753</v>
      </c>
      <c r="AE6033" s="312"/>
      <c r="AF6033" s="465" t="s">
        <v>1754</v>
      </c>
      <c r="AG6033" s="311">
        <v>40</v>
      </c>
      <c r="AH6033" s="311">
        <v>15</v>
      </c>
      <c r="AI6033" s="311"/>
      <c r="AJ6033" s="311"/>
      <c r="AK6033" s="311"/>
      <c r="AL6033" s="311"/>
      <c r="AM6033" s="311"/>
      <c r="AN6033" s="311"/>
      <c r="AO6033" s="311"/>
      <c r="AP6033" s="311"/>
      <c r="AQ6033" s="311"/>
      <c r="AR6033" s="311"/>
      <c r="AS6033" s="311"/>
      <c r="AT6033" s="311"/>
      <c r="AU6033" s="311"/>
      <c r="AV6033" s="311"/>
      <c r="AW6033" s="311"/>
      <c r="AX6033" s="311"/>
      <c r="AY6033" s="311"/>
      <c r="AZ6033" s="311"/>
      <c r="BA6033" s="311"/>
      <c r="BB6033" s="311"/>
      <c r="BC6033" s="311"/>
      <c r="BD6033" s="311"/>
      <c r="BE6033" s="491"/>
      <c r="BF6033" s="491"/>
      <c r="BG6033" s="491"/>
      <c r="BH6033" s="491"/>
      <c r="BI6033" s="491"/>
      <c r="BJ6033" s="491"/>
      <c r="BK6033" s="491"/>
      <c r="BL6033" s="491"/>
      <c r="BM6033" s="491"/>
      <c r="BN6033" s="491"/>
      <c r="BO6033" s="491"/>
      <c r="BP6033" s="306"/>
      <c r="BQ6033" s="496"/>
      <c r="BR6033" s="496"/>
      <c r="BS6033" s="496"/>
      <c r="BT6033" s="496"/>
      <c r="BU6033" s="496"/>
      <c r="BV6033" s="496"/>
    </row>
    <row r="6034" spans="1:74" s="52" customFormat="1" ht="12.75">
      <c r="A6034" s="45">
        <v>2346.9885393806389</v>
      </c>
      <c r="B6034" s="46" t="s">
        <v>416</v>
      </c>
      <c r="C6034" s="47" t="s">
        <v>426</v>
      </c>
      <c r="D6034" s="48">
        <v>40.49</v>
      </c>
      <c r="E6034" s="49">
        <v>39.3645</v>
      </c>
      <c r="F6034" s="49">
        <v>6.83E-2</v>
      </c>
      <c r="G6034" s="49">
        <v>13.7226</v>
      </c>
      <c r="H6034" s="49">
        <v>0.31630000000000003</v>
      </c>
      <c r="I6034" s="49">
        <v>0.20019999999999999</v>
      </c>
      <c r="J6034" s="49">
        <v>45.2</v>
      </c>
      <c r="K6034" s="49">
        <v>0.22750000000000001</v>
      </c>
      <c r="L6034" s="49">
        <v>99.099400000000017</v>
      </c>
      <c r="M6034" s="47"/>
      <c r="N6034" s="50">
        <v>0.99394472087100105</v>
      </c>
      <c r="O6034" s="50">
        <v>1.3634951913362111E-3</v>
      </c>
      <c r="P6034" s="50">
        <v>0.28976764432217272</v>
      </c>
      <c r="Q6034" s="50">
        <v>6.4239266911896523E-3</v>
      </c>
      <c r="R6034" s="50">
        <v>4.2816119539199182E-3</v>
      </c>
      <c r="S6034" s="50">
        <v>1.7013923363711581</v>
      </c>
      <c r="T6034" s="50">
        <v>6.154553345548674E-3</v>
      </c>
      <c r="U6034" s="50">
        <v>3.0033282887463262</v>
      </c>
      <c r="V6034" s="51">
        <v>85.447294685921008</v>
      </c>
      <c r="X6034" s="47" t="s">
        <v>1753</v>
      </c>
      <c r="Y6034" s="47" t="s">
        <v>1753</v>
      </c>
      <c r="Z6034" s="47" t="s">
        <v>1753</v>
      </c>
      <c r="AA6034" s="47" t="s">
        <v>1753</v>
      </c>
      <c r="AB6034" s="47" t="s">
        <v>1753</v>
      </c>
      <c r="AC6034" s="47" t="s">
        <v>1753</v>
      </c>
      <c r="AD6034" s="47" t="s">
        <v>1753</v>
      </c>
      <c r="AE6034" s="312"/>
      <c r="AF6034" s="465" t="s">
        <v>1754</v>
      </c>
      <c r="AG6034" s="311">
        <v>40</v>
      </c>
      <c r="AH6034" s="311">
        <v>15</v>
      </c>
      <c r="AI6034" s="311"/>
      <c r="AJ6034" s="311"/>
      <c r="AK6034" s="311"/>
      <c r="AL6034" s="311"/>
      <c r="AM6034" s="311"/>
      <c r="AN6034" s="311"/>
      <c r="AO6034" s="311"/>
      <c r="AP6034" s="311"/>
      <c r="AQ6034" s="311"/>
      <c r="AR6034" s="311"/>
      <c r="AS6034" s="311"/>
      <c r="AT6034" s="311"/>
      <c r="AU6034" s="311"/>
      <c r="AV6034" s="311"/>
      <c r="AW6034" s="311"/>
      <c r="AX6034" s="311"/>
      <c r="AY6034" s="311"/>
      <c r="AZ6034" s="311"/>
      <c r="BA6034" s="311"/>
      <c r="BB6034" s="311"/>
      <c r="BC6034" s="311"/>
      <c r="BD6034" s="311"/>
      <c r="BE6034" s="491"/>
      <c r="BF6034" s="491"/>
      <c r="BG6034" s="491"/>
      <c r="BH6034" s="491"/>
      <c r="BI6034" s="491"/>
      <c r="BJ6034" s="491"/>
      <c r="BK6034" s="491"/>
      <c r="BL6034" s="491"/>
      <c r="BM6034" s="491"/>
      <c r="BN6034" s="491"/>
      <c r="BO6034" s="491"/>
      <c r="BP6034" s="306"/>
      <c r="BQ6034" s="496"/>
      <c r="BR6034" s="496"/>
      <c r="BS6034" s="496"/>
      <c r="BT6034" s="496"/>
      <c r="BU6034" s="496"/>
      <c r="BV6034" s="496"/>
    </row>
    <row r="6035" spans="1:74" s="52" customFormat="1" ht="12.75">
      <c r="A6035" s="45">
        <v>2346.9885393806389</v>
      </c>
      <c r="B6035" s="46" t="s">
        <v>416</v>
      </c>
      <c r="C6035" s="47" t="s">
        <v>426</v>
      </c>
      <c r="D6035" s="48">
        <v>45.55</v>
      </c>
      <c r="E6035" s="49">
        <v>39.631799999999998</v>
      </c>
      <c r="F6035" s="49">
        <v>7.7100000000000002E-2</v>
      </c>
      <c r="G6035" s="49">
        <v>13.3224</v>
      </c>
      <c r="H6035" s="49">
        <v>0.33260000000000001</v>
      </c>
      <c r="I6035" s="49">
        <v>0.18029999999999999</v>
      </c>
      <c r="J6035" s="49">
        <v>45.651600000000002</v>
      </c>
      <c r="K6035" s="49">
        <v>0.23139999999999999</v>
      </c>
      <c r="L6035" s="49">
        <v>99.427199999999999</v>
      </c>
      <c r="M6035" s="47"/>
      <c r="N6035" s="50">
        <v>0.99507560763508573</v>
      </c>
      <c r="O6035" s="50">
        <v>1.530530808250918E-3</v>
      </c>
      <c r="P6035" s="50">
        <v>0.27973753647934996</v>
      </c>
      <c r="Q6035" s="50">
        <v>6.7170475107488853E-3</v>
      </c>
      <c r="R6035" s="50">
        <v>3.8343676226600854E-3</v>
      </c>
      <c r="S6035" s="50">
        <v>1.7087433277083097</v>
      </c>
      <c r="T6035" s="50">
        <v>6.2249129840075456E-3</v>
      </c>
      <c r="U6035" s="50">
        <v>3.0018633307484128</v>
      </c>
      <c r="V6035" s="51">
        <v>85.932098139972339</v>
      </c>
      <c r="X6035" s="47" t="s">
        <v>1753</v>
      </c>
      <c r="Y6035" s="47" t="s">
        <v>1753</v>
      </c>
      <c r="Z6035" s="47" t="s">
        <v>1753</v>
      </c>
      <c r="AA6035" s="47" t="s">
        <v>1753</v>
      </c>
      <c r="AB6035" s="47" t="s">
        <v>1753</v>
      </c>
      <c r="AC6035" s="47" t="s">
        <v>1753</v>
      </c>
      <c r="AD6035" s="47" t="s">
        <v>1753</v>
      </c>
      <c r="AE6035" s="312"/>
      <c r="AF6035" s="465" t="s">
        <v>1754</v>
      </c>
      <c r="AG6035" s="311">
        <v>40</v>
      </c>
      <c r="AH6035" s="311">
        <v>15</v>
      </c>
      <c r="AI6035" s="311"/>
      <c r="AJ6035" s="311"/>
      <c r="AK6035" s="311"/>
      <c r="AL6035" s="311"/>
      <c r="AM6035" s="311"/>
      <c r="AN6035" s="311"/>
      <c r="AO6035" s="311"/>
      <c r="AP6035" s="311"/>
      <c r="AQ6035" s="311"/>
      <c r="AR6035" s="311"/>
      <c r="AS6035" s="311"/>
      <c r="AT6035" s="311"/>
      <c r="AU6035" s="311"/>
      <c r="AV6035" s="311"/>
      <c r="AW6035" s="311"/>
      <c r="AX6035" s="311"/>
      <c r="AY6035" s="311"/>
      <c r="AZ6035" s="311"/>
      <c r="BA6035" s="311"/>
      <c r="BB6035" s="311"/>
      <c r="BC6035" s="311"/>
      <c r="BD6035" s="311"/>
      <c r="BE6035" s="491"/>
      <c r="BF6035" s="491"/>
      <c r="BG6035" s="491"/>
      <c r="BH6035" s="491"/>
      <c r="BI6035" s="491"/>
      <c r="BJ6035" s="491"/>
      <c r="BK6035" s="491"/>
      <c r="BL6035" s="491"/>
      <c r="BM6035" s="491"/>
      <c r="BN6035" s="491"/>
      <c r="BO6035" s="491"/>
      <c r="BP6035" s="306"/>
      <c r="BQ6035" s="496"/>
      <c r="BR6035" s="496"/>
      <c r="BS6035" s="496"/>
      <c r="BT6035" s="496"/>
      <c r="BU6035" s="496"/>
      <c r="BV6035" s="496"/>
    </row>
    <row r="6036" spans="1:74" s="52" customFormat="1" ht="12.75">
      <c r="A6036" s="45">
        <v>2346.9885393806389</v>
      </c>
      <c r="B6036" s="46" t="s">
        <v>416</v>
      </c>
      <c r="C6036" s="47" t="s">
        <v>426</v>
      </c>
      <c r="D6036" s="48">
        <v>50.61</v>
      </c>
      <c r="E6036" s="49">
        <v>39.658799999999999</v>
      </c>
      <c r="F6036" s="49">
        <v>7.4499999999999997E-2</v>
      </c>
      <c r="G6036" s="49">
        <v>13.267899999999999</v>
      </c>
      <c r="H6036" s="49">
        <v>0.34889999999999999</v>
      </c>
      <c r="I6036" s="49">
        <v>0.2203</v>
      </c>
      <c r="J6036" s="49">
        <v>45.76</v>
      </c>
      <c r="K6036" s="49">
        <v>0.22900000000000001</v>
      </c>
      <c r="L6036" s="49">
        <v>99.559399999999997</v>
      </c>
      <c r="M6036" s="47"/>
      <c r="N6036" s="50">
        <v>0.99445344066138353</v>
      </c>
      <c r="O6036" s="50">
        <v>1.4769866618385427E-3</v>
      </c>
      <c r="P6036" s="50">
        <v>0.27822943200166644</v>
      </c>
      <c r="Q6036" s="50">
        <v>7.0370355883128738E-3</v>
      </c>
      <c r="R6036" s="50">
        <v>4.6789146371550806E-3</v>
      </c>
      <c r="S6036" s="50">
        <v>1.7105644692275492</v>
      </c>
      <c r="T6036" s="50">
        <v>6.1523072370339221E-3</v>
      </c>
      <c r="U6036" s="50">
        <v>3.0025925860149396</v>
      </c>
      <c r="V6036" s="51">
        <v>86.010142537660599</v>
      </c>
      <c r="X6036" s="47" t="s">
        <v>1753</v>
      </c>
      <c r="Y6036" s="47" t="s">
        <v>1753</v>
      </c>
      <c r="Z6036" s="47" t="s">
        <v>1753</v>
      </c>
      <c r="AA6036" s="47" t="s">
        <v>1753</v>
      </c>
      <c r="AB6036" s="47" t="s">
        <v>1753</v>
      </c>
      <c r="AC6036" s="47" t="s">
        <v>1753</v>
      </c>
      <c r="AD6036" s="47" t="s">
        <v>1753</v>
      </c>
      <c r="AE6036" s="312"/>
      <c r="AF6036" s="465" t="s">
        <v>1754</v>
      </c>
      <c r="AG6036" s="311">
        <v>40</v>
      </c>
      <c r="AH6036" s="311">
        <v>15</v>
      </c>
      <c r="AI6036" s="311"/>
      <c r="AJ6036" s="311"/>
      <c r="AK6036" s="311"/>
      <c r="AL6036" s="311"/>
      <c r="AM6036" s="311"/>
      <c r="AN6036" s="311"/>
      <c r="AO6036" s="311"/>
      <c r="AP6036" s="311"/>
      <c r="AQ6036" s="311"/>
      <c r="AR6036" s="311"/>
      <c r="AS6036" s="311"/>
      <c r="AT6036" s="311"/>
      <c r="AU6036" s="311"/>
      <c r="AV6036" s="311"/>
      <c r="AW6036" s="311"/>
      <c r="AX6036" s="311"/>
      <c r="AY6036" s="311"/>
      <c r="AZ6036" s="311"/>
      <c r="BA6036" s="311"/>
      <c r="BB6036" s="311"/>
      <c r="BC6036" s="311"/>
      <c r="BD6036" s="311"/>
      <c r="BE6036" s="491"/>
      <c r="BF6036" s="491"/>
      <c r="BG6036" s="491"/>
      <c r="BH6036" s="491"/>
      <c r="BI6036" s="491"/>
      <c r="BJ6036" s="491"/>
      <c r="BK6036" s="491"/>
      <c r="BL6036" s="491"/>
      <c r="BM6036" s="491"/>
      <c r="BN6036" s="491"/>
      <c r="BO6036" s="491"/>
      <c r="BP6036" s="306"/>
      <c r="BQ6036" s="496"/>
      <c r="BR6036" s="496"/>
      <c r="BS6036" s="496"/>
      <c r="BT6036" s="496"/>
      <c r="BU6036" s="496"/>
      <c r="BV6036" s="496"/>
    </row>
    <row r="6037" spans="1:74" s="52" customFormat="1" ht="12.75">
      <c r="A6037" s="45">
        <v>2346.9885393806389</v>
      </c>
      <c r="B6037" s="46" t="s">
        <v>416</v>
      </c>
      <c r="C6037" s="47" t="s">
        <v>426</v>
      </c>
      <c r="D6037" s="48">
        <v>55.67</v>
      </c>
      <c r="E6037" s="49">
        <v>39.759700000000002</v>
      </c>
      <c r="F6037" s="49">
        <v>3.0200000000000001E-2</v>
      </c>
      <c r="G6037" s="49">
        <v>13.0238</v>
      </c>
      <c r="H6037" s="49">
        <v>0.38069999999999998</v>
      </c>
      <c r="I6037" s="49">
        <v>0.1895</v>
      </c>
      <c r="J6037" s="49">
        <v>46.056699999999999</v>
      </c>
      <c r="K6037" s="49">
        <v>0.2268</v>
      </c>
      <c r="L6037" s="49">
        <v>99.667400000000001</v>
      </c>
      <c r="M6037" s="47"/>
      <c r="N6037" s="50">
        <v>0.99491269101078961</v>
      </c>
      <c r="O6037" s="50">
        <v>5.9748117980947034E-4</v>
      </c>
      <c r="P6037" s="50">
        <v>0.27254334651062945</v>
      </c>
      <c r="Q6037" s="50">
        <v>7.6624674221192944E-3</v>
      </c>
      <c r="R6037" s="50">
        <v>4.0163987700164022E-3</v>
      </c>
      <c r="S6037" s="50">
        <v>1.71807941585874</v>
      </c>
      <c r="T6037" s="50">
        <v>6.0805458774872414E-3</v>
      </c>
      <c r="U6037" s="50">
        <v>3.0038923466295913</v>
      </c>
      <c r="V6037" s="51">
        <v>86.30863910215561</v>
      </c>
      <c r="X6037" s="47" t="s">
        <v>1753</v>
      </c>
      <c r="Y6037" s="47" t="s">
        <v>1753</v>
      </c>
      <c r="Z6037" s="47" t="s">
        <v>1753</v>
      </c>
      <c r="AA6037" s="47" t="s">
        <v>1753</v>
      </c>
      <c r="AB6037" s="47" t="s">
        <v>1753</v>
      </c>
      <c r="AC6037" s="47" t="s">
        <v>1753</v>
      </c>
      <c r="AD6037" s="47" t="s">
        <v>1753</v>
      </c>
      <c r="AE6037" s="312"/>
      <c r="AF6037" s="465" t="s">
        <v>1754</v>
      </c>
      <c r="AG6037" s="311">
        <v>40</v>
      </c>
      <c r="AH6037" s="311">
        <v>15</v>
      </c>
      <c r="AI6037" s="311"/>
      <c r="AJ6037" s="311"/>
      <c r="AK6037" s="311"/>
      <c r="AL6037" s="311"/>
      <c r="AM6037" s="311"/>
      <c r="AN6037" s="311"/>
      <c r="AO6037" s="311"/>
      <c r="AP6037" s="311"/>
      <c r="AQ6037" s="311"/>
      <c r="AR6037" s="311"/>
      <c r="AS6037" s="311"/>
      <c r="AT6037" s="311"/>
      <c r="AU6037" s="311"/>
      <c r="AV6037" s="311"/>
      <c r="AW6037" s="311"/>
      <c r="AX6037" s="311"/>
      <c r="AY6037" s="311"/>
      <c r="AZ6037" s="311"/>
      <c r="BA6037" s="311"/>
      <c r="BB6037" s="311"/>
      <c r="BC6037" s="311"/>
      <c r="BD6037" s="311"/>
      <c r="BE6037" s="491"/>
      <c r="BF6037" s="491"/>
      <c r="BG6037" s="491"/>
      <c r="BH6037" s="491"/>
      <c r="BI6037" s="491"/>
      <c r="BJ6037" s="491"/>
      <c r="BK6037" s="491"/>
      <c r="BL6037" s="491"/>
      <c r="BM6037" s="491"/>
      <c r="BN6037" s="491"/>
      <c r="BO6037" s="491"/>
      <c r="BP6037" s="306"/>
      <c r="BQ6037" s="496"/>
      <c r="BR6037" s="496"/>
      <c r="BS6037" s="496"/>
      <c r="BT6037" s="496"/>
      <c r="BU6037" s="496"/>
      <c r="BV6037" s="496"/>
    </row>
    <row r="6038" spans="1:74" s="52" customFormat="1" ht="12.75">
      <c r="A6038" s="45">
        <v>2346.9885393806389</v>
      </c>
      <c r="B6038" s="46" t="s">
        <v>416</v>
      </c>
      <c r="C6038" s="47" t="s">
        <v>426</v>
      </c>
      <c r="D6038" s="48">
        <v>60.73</v>
      </c>
      <c r="E6038" s="49">
        <v>39.811799999999998</v>
      </c>
      <c r="F6038" s="49">
        <v>9.1300000000000006E-2</v>
      </c>
      <c r="G6038" s="49">
        <v>12.706</v>
      </c>
      <c r="H6038" s="49">
        <v>0.32440000000000002</v>
      </c>
      <c r="I6038" s="49">
        <v>0.16589999999999999</v>
      </c>
      <c r="J6038" s="49">
        <v>46.2971</v>
      </c>
      <c r="K6038" s="49">
        <v>0.2167</v>
      </c>
      <c r="L6038" s="49">
        <v>99.613200000000006</v>
      </c>
      <c r="M6038" s="47"/>
      <c r="N6038" s="50">
        <v>0.99456367631523235</v>
      </c>
      <c r="O6038" s="50">
        <v>1.8032958063461783E-3</v>
      </c>
      <c r="P6038" s="50">
        <v>0.26545176976584051</v>
      </c>
      <c r="Q6038" s="50">
        <v>6.5184677025385256E-3</v>
      </c>
      <c r="R6038" s="50">
        <v>3.510370088786274E-3</v>
      </c>
      <c r="S6038" s="50">
        <v>1.7241820275850994</v>
      </c>
      <c r="T6038" s="50">
        <v>5.800124808231907E-3</v>
      </c>
      <c r="U6038" s="50">
        <v>3.0018297320720748</v>
      </c>
      <c r="V6038" s="51">
        <v>86.658259921033149</v>
      </c>
      <c r="X6038" s="47" t="s">
        <v>1753</v>
      </c>
      <c r="Y6038" s="47" t="s">
        <v>1753</v>
      </c>
      <c r="Z6038" s="47" t="s">
        <v>1753</v>
      </c>
      <c r="AA6038" s="47" t="s">
        <v>1753</v>
      </c>
      <c r="AB6038" s="47" t="s">
        <v>1753</v>
      </c>
      <c r="AC6038" s="47" t="s">
        <v>1753</v>
      </c>
      <c r="AD6038" s="47" t="s">
        <v>1753</v>
      </c>
      <c r="AE6038" s="312"/>
      <c r="AF6038" s="465" t="s">
        <v>1754</v>
      </c>
      <c r="AG6038" s="311">
        <v>40</v>
      </c>
      <c r="AH6038" s="311">
        <v>15</v>
      </c>
      <c r="AI6038" s="311"/>
      <c r="AJ6038" s="311"/>
      <c r="AK6038" s="311"/>
      <c r="AL6038" s="311"/>
      <c r="AM6038" s="311"/>
      <c r="AN6038" s="311"/>
      <c r="AO6038" s="311"/>
      <c r="AP6038" s="311"/>
      <c r="AQ6038" s="311"/>
      <c r="AR6038" s="311"/>
      <c r="AS6038" s="311"/>
      <c r="AT6038" s="311"/>
      <c r="AU6038" s="311"/>
      <c r="AV6038" s="311"/>
      <c r="AW6038" s="311"/>
      <c r="AX6038" s="311"/>
      <c r="AY6038" s="311"/>
      <c r="AZ6038" s="311"/>
      <c r="BA6038" s="311"/>
      <c r="BB6038" s="311"/>
      <c r="BC6038" s="311"/>
      <c r="BD6038" s="311"/>
      <c r="BE6038" s="491"/>
      <c r="BF6038" s="491"/>
      <c r="BG6038" s="491"/>
      <c r="BH6038" s="491"/>
      <c r="BI6038" s="491"/>
      <c r="BJ6038" s="491"/>
      <c r="BK6038" s="491"/>
      <c r="BL6038" s="491"/>
      <c r="BM6038" s="491"/>
      <c r="BN6038" s="491"/>
      <c r="BO6038" s="491"/>
      <c r="BP6038" s="306"/>
      <c r="BQ6038" s="496"/>
      <c r="BR6038" s="496"/>
      <c r="BS6038" s="496"/>
      <c r="BT6038" s="496"/>
      <c r="BU6038" s="496"/>
      <c r="BV6038" s="496"/>
    </row>
    <row r="6039" spans="1:74" s="52" customFormat="1" ht="12.75">
      <c r="A6039" s="45">
        <v>2346.9885393806389</v>
      </c>
      <c r="B6039" s="46" t="s">
        <v>416</v>
      </c>
      <c r="C6039" s="47" t="s">
        <v>426</v>
      </c>
      <c r="D6039" s="48">
        <v>65.790000000000006</v>
      </c>
      <c r="E6039" s="49">
        <v>39.830100000000002</v>
      </c>
      <c r="F6039" s="49">
        <v>6.88E-2</v>
      </c>
      <c r="G6039" s="49">
        <v>12.7186</v>
      </c>
      <c r="H6039" s="49">
        <v>0.40210000000000001</v>
      </c>
      <c r="I6039" s="49">
        <v>0.18959999999999999</v>
      </c>
      <c r="J6039" s="49">
        <v>46.508000000000003</v>
      </c>
      <c r="K6039" s="49">
        <v>0.2157</v>
      </c>
      <c r="L6039" s="49">
        <v>99.932900000000004</v>
      </c>
      <c r="M6039" s="47"/>
      <c r="N6039" s="50">
        <v>0.9926051777849545</v>
      </c>
      <c r="O6039" s="50">
        <v>1.3555919863686998E-3</v>
      </c>
      <c r="P6039" s="50">
        <v>0.26506991725213608</v>
      </c>
      <c r="Q6039" s="50">
        <v>8.0601496451455923E-3</v>
      </c>
      <c r="R6039" s="50">
        <v>4.0021117553792184E-3</v>
      </c>
      <c r="S6039" s="50">
        <v>1.7278313469747393</v>
      </c>
      <c r="T6039" s="50">
        <v>5.7593428435845908E-3</v>
      </c>
      <c r="U6039" s="50">
        <v>3.0046836382423079</v>
      </c>
      <c r="V6039" s="51">
        <v>86.69929504234787</v>
      </c>
      <c r="X6039" s="47" t="s">
        <v>1753</v>
      </c>
      <c r="Y6039" s="47" t="s">
        <v>1753</v>
      </c>
      <c r="Z6039" s="47" t="s">
        <v>1753</v>
      </c>
      <c r="AA6039" s="47" t="s">
        <v>1753</v>
      </c>
      <c r="AB6039" s="47" t="s">
        <v>1753</v>
      </c>
      <c r="AC6039" s="47" t="s">
        <v>1753</v>
      </c>
      <c r="AD6039" s="47" t="s">
        <v>1753</v>
      </c>
      <c r="AE6039" s="312"/>
      <c r="AF6039" s="465" t="s">
        <v>1754</v>
      </c>
      <c r="AG6039" s="311">
        <v>40</v>
      </c>
      <c r="AH6039" s="311">
        <v>15</v>
      </c>
      <c r="AI6039" s="311"/>
      <c r="AJ6039" s="311"/>
      <c r="AK6039" s="311"/>
      <c r="AL6039" s="311"/>
      <c r="AM6039" s="311"/>
      <c r="AN6039" s="311"/>
      <c r="AO6039" s="311"/>
      <c r="AP6039" s="311"/>
      <c r="AQ6039" s="311"/>
      <c r="AR6039" s="311"/>
      <c r="AS6039" s="311"/>
      <c r="AT6039" s="311"/>
      <c r="AU6039" s="311"/>
      <c r="AV6039" s="311"/>
      <c r="AW6039" s="311"/>
      <c r="AX6039" s="311"/>
      <c r="AY6039" s="311"/>
      <c r="AZ6039" s="311"/>
      <c r="BA6039" s="311"/>
      <c r="BB6039" s="311"/>
      <c r="BC6039" s="311"/>
      <c r="BD6039" s="311"/>
      <c r="BE6039" s="491"/>
      <c r="BF6039" s="491"/>
      <c r="BG6039" s="491"/>
      <c r="BH6039" s="491"/>
      <c r="BI6039" s="491"/>
      <c r="BJ6039" s="491"/>
      <c r="BK6039" s="491"/>
      <c r="BL6039" s="491"/>
      <c r="BM6039" s="491"/>
      <c r="BN6039" s="491"/>
      <c r="BO6039" s="491"/>
      <c r="BP6039" s="306"/>
      <c r="BQ6039" s="496"/>
      <c r="BR6039" s="496"/>
      <c r="BS6039" s="496"/>
      <c r="BT6039" s="496"/>
      <c r="BU6039" s="496"/>
      <c r="BV6039" s="496"/>
    </row>
    <row r="6040" spans="1:74" s="52" customFormat="1" ht="12.75">
      <c r="A6040" s="45">
        <v>2346.9885393806389</v>
      </c>
      <c r="B6040" s="46" t="s">
        <v>416</v>
      </c>
      <c r="C6040" s="47" t="s">
        <v>426</v>
      </c>
      <c r="D6040" s="48">
        <v>70.849999999999994</v>
      </c>
      <c r="E6040" s="49">
        <v>39.791400000000003</v>
      </c>
      <c r="F6040" s="49">
        <v>0.12479999999999999</v>
      </c>
      <c r="G6040" s="49">
        <v>12.381399999999999</v>
      </c>
      <c r="H6040" s="49">
        <v>0.41</v>
      </c>
      <c r="I6040" s="49">
        <v>0.2445</v>
      </c>
      <c r="J6040" s="49">
        <v>46.575099999999999</v>
      </c>
      <c r="K6040" s="49">
        <v>0.2046</v>
      </c>
      <c r="L6040" s="49">
        <v>99.731799999999993</v>
      </c>
      <c r="M6040" s="47"/>
      <c r="N6040" s="50">
        <v>0.99216972996289621</v>
      </c>
      <c r="O6040" s="50">
        <v>2.4602925642386734E-3</v>
      </c>
      <c r="P6040" s="50">
        <v>0.25817994385000714</v>
      </c>
      <c r="Q6040" s="50">
        <v>8.2228904189353656E-3</v>
      </c>
      <c r="R6040" s="50">
        <v>5.1637042040217906E-3</v>
      </c>
      <c r="S6040" s="50">
        <v>1.7312472446929064</v>
      </c>
      <c r="T6040" s="50">
        <v>5.4658792156200261E-3</v>
      </c>
      <c r="U6040" s="50">
        <v>3.0029096849086252</v>
      </c>
      <c r="V6040" s="51">
        <v>87.022397937614286</v>
      </c>
      <c r="X6040" s="47" t="s">
        <v>1753</v>
      </c>
      <c r="Y6040" s="47" t="s">
        <v>1753</v>
      </c>
      <c r="Z6040" s="47" t="s">
        <v>1753</v>
      </c>
      <c r="AA6040" s="47" t="s">
        <v>1753</v>
      </c>
      <c r="AB6040" s="47" t="s">
        <v>1753</v>
      </c>
      <c r="AC6040" s="47" t="s">
        <v>1753</v>
      </c>
      <c r="AD6040" s="47" t="s">
        <v>1753</v>
      </c>
      <c r="AE6040" s="312"/>
      <c r="AF6040" s="465" t="s">
        <v>1754</v>
      </c>
      <c r="AG6040" s="311">
        <v>40</v>
      </c>
      <c r="AH6040" s="311">
        <v>15</v>
      </c>
      <c r="AI6040" s="311"/>
      <c r="AJ6040" s="311"/>
      <c r="AK6040" s="311"/>
      <c r="AL6040" s="311"/>
      <c r="AM6040" s="311"/>
      <c r="AN6040" s="311"/>
      <c r="AO6040" s="311"/>
      <c r="AP6040" s="311"/>
      <c r="AQ6040" s="311"/>
      <c r="AR6040" s="311"/>
      <c r="AS6040" s="311"/>
      <c r="AT6040" s="311"/>
      <c r="AU6040" s="311"/>
      <c r="AV6040" s="311"/>
      <c r="AW6040" s="311"/>
      <c r="AX6040" s="311"/>
      <c r="AY6040" s="311"/>
      <c r="AZ6040" s="311"/>
      <c r="BA6040" s="311"/>
      <c r="BB6040" s="311"/>
      <c r="BC6040" s="311"/>
      <c r="BD6040" s="311"/>
      <c r="BE6040" s="491"/>
      <c r="BF6040" s="491"/>
      <c r="BG6040" s="491"/>
      <c r="BH6040" s="491"/>
      <c r="BI6040" s="491"/>
      <c r="BJ6040" s="491"/>
      <c r="BK6040" s="491"/>
      <c r="BL6040" s="491"/>
      <c r="BM6040" s="491"/>
      <c r="BN6040" s="491"/>
      <c r="BO6040" s="491"/>
      <c r="BP6040" s="306"/>
      <c r="BQ6040" s="496"/>
      <c r="BR6040" s="496"/>
      <c r="BS6040" s="496"/>
      <c r="BT6040" s="496"/>
      <c r="BU6040" s="496"/>
      <c r="BV6040" s="496"/>
    </row>
    <row r="6041" spans="1:74" s="52" customFormat="1" ht="12.75">
      <c r="A6041" s="45">
        <v>2346.9885393806389</v>
      </c>
      <c r="B6041" s="46" t="s">
        <v>416</v>
      </c>
      <c r="C6041" s="47" t="s">
        <v>426</v>
      </c>
      <c r="D6041" s="48">
        <v>75.91</v>
      </c>
      <c r="E6041" s="49">
        <v>39.722299999999997</v>
      </c>
      <c r="F6041" s="49">
        <v>7.9799999999999996E-2</v>
      </c>
      <c r="G6041" s="49">
        <v>12.340299999999999</v>
      </c>
      <c r="H6041" s="49">
        <v>0.34710000000000002</v>
      </c>
      <c r="I6041" s="49">
        <v>0.17519999999999999</v>
      </c>
      <c r="J6041" s="49">
        <v>46.766100000000002</v>
      </c>
      <c r="K6041" s="49">
        <v>0.21909999999999999</v>
      </c>
      <c r="L6041" s="49">
        <v>99.649899999999988</v>
      </c>
      <c r="M6041" s="47"/>
      <c r="N6041" s="50">
        <v>0.99099240261906074</v>
      </c>
      <c r="O6041" s="50">
        <v>1.5740344901370969E-3</v>
      </c>
      <c r="P6041" s="50">
        <v>0.25746467434851661</v>
      </c>
      <c r="Q6041" s="50">
        <v>6.9652136748046215E-3</v>
      </c>
      <c r="R6041" s="50">
        <v>3.7021650706893475E-3</v>
      </c>
      <c r="S6041" s="50">
        <v>1.7393045676576777</v>
      </c>
      <c r="T6041" s="50">
        <v>5.85647053977849E-3</v>
      </c>
      <c r="U6041" s="50">
        <v>3.0058595284006646</v>
      </c>
      <c r="V6041" s="51">
        <v>87.105937484802382</v>
      </c>
      <c r="X6041" s="47" t="s">
        <v>1753</v>
      </c>
      <c r="Y6041" s="47" t="s">
        <v>1753</v>
      </c>
      <c r="Z6041" s="47" t="s">
        <v>1753</v>
      </c>
      <c r="AA6041" s="47" t="s">
        <v>1753</v>
      </c>
      <c r="AB6041" s="47" t="s">
        <v>1753</v>
      </c>
      <c r="AC6041" s="47" t="s">
        <v>1753</v>
      </c>
      <c r="AD6041" s="47" t="s">
        <v>1753</v>
      </c>
      <c r="AE6041" s="312"/>
      <c r="AF6041" s="465" t="s">
        <v>1754</v>
      </c>
      <c r="AG6041" s="311">
        <v>40</v>
      </c>
      <c r="AH6041" s="311">
        <v>15</v>
      </c>
      <c r="AI6041" s="311"/>
      <c r="AJ6041" s="311"/>
      <c r="AK6041" s="311"/>
      <c r="AL6041" s="311"/>
      <c r="AM6041" s="311"/>
      <c r="AN6041" s="311"/>
      <c r="AO6041" s="311"/>
      <c r="AP6041" s="311"/>
      <c r="AQ6041" s="311"/>
      <c r="AR6041" s="311"/>
      <c r="AS6041" s="311"/>
      <c r="AT6041" s="311"/>
      <c r="AU6041" s="311"/>
      <c r="AV6041" s="311"/>
      <c r="AW6041" s="311"/>
      <c r="AX6041" s="311"/>
      <c r="AY6041" s="311"/>
      <c r="AZ6041" s="311"/>
      <c r="BA6041" s="311"/>
      <c r="BB6041" s="311"/>
      <c r="BC6041" s="311"/>
      <c r="BD6041" s="311"/>
      <c r="BE6041" s="491"/>
      <c r="BF6041" s="491"/>
      <c r="BG6041" s="491"/>
      <c r="BH6041" s="491"/>
      <c r="BI6041" s="491"/>
      <c r="BJ6041" s="491"/>
      <c r="BK6041" s="491"/>
      <c r="BL6041" s="491"/>
      <c r="BM6041" s="491"/>
      <c r="BN6041" s="491"/>
      <c r="BO6041" s="491"/>
      <c r="BP6041" s="306"/>
      <c r="BQ6041" s="496"/>
      <c r="BR6041" s="496"/>
      <c r="BS6041" s="496"/>
      <c r="BT6041" s="496"/>
      <c r="BU6041" s="496"/>
      <c r="BV6041" s="496"/>
    </row>
    <row r="6042" spans="1:74" s="52" customFormat="1" ht="12.75">
      <c r="A6042" s="45">
        <v>2346.9885393806389</v>
      </c>
      <c r="B6042" s="46" t="s">
        <v>416</v>
      </c>
      <c r="C6042" s="47" t="s">
        <v>426</v>
      </c>
      <c r="D6042" s="48">
        <v>80.97</v>
      </c>
      <c r="E6042" s="49">
        <v>39.882599999999996</v>
      </c>
      <c r="F6042" s="49">
        <v>9.2700000000000005E-2</v>
      </c>
      <c r="G6042" s="49">
        <v>12.282</v>
      </c>
      <c r="H6042" s="49">
        <v>0.42980000000000002</v>
      </c>
      <c r="I6042" s="49">
        <v>0.13869999999999999</v>
      </c>
      <c r="J6042" s="49">
        <v>46.758099999999999</v>
      </c>
      <c r="K6042" s="49">
        <v>0.23139999999999999</v>
      </c>
      <c r="L6042" s="49">
        <v>99.815299999999993</v>
      </c>
      <c r="M6042" s="47"/>
      <c r="N6042" s="50">
        <v>0.9928904108272395</v>
      </c>
      <c r="O6042" s="50">
        <v>1.824622402512252E-3</v>
      </c>
      <c r="P6042" s="50">
        <v>0.25570719052637003</v>
      </c>
      <c r="Q6042" s="50">
        <v>8.6065313909483368E-3</v>
      </c>
      <c r="R6042" s="50">
        <v>2.9246914390131961E-3</v>
      </c>
      <c r="S6042" s="50">
        <v>1.7353347139061652</v>
      </c>
      <c r="T6042" s="50">
        <v>6.1721838754874971E-3</v>
      </c>
      <c r="U6042" s="50">
        <v>3.0034603443677361</v>
      </c>
      <c r="V6042" s="51">
        <v>87.157116585185648</v>
      </c>
      <c r="X6042" s="47" t="s">
        <v>1753</v>
      </c>
      <c r="Y6042" s="47" t="s">
        <v>1753</v>
      </c>
      <c r="Z6042" s="47" t="s">
        <v>1753</v>
      </c>
      <c r="AA6042" s="47" t="s">
        <v>1753</v>
      </c>
      <c r="AB6042" s="47" t="s">
        <v>1753</v>
      </c>
      <c r="AC6042" s="47" t="s">
        <v>1753</v>
      </c>
      <c r="AD6042" s="47" t="s">
        <v>1753</v>
      </c>
      <c r="AE6042" s="312"/>
      <c r="AF6042" s="465" t="s">
        <v>1754</v>
      </c>
      <c r="AG6042" s="311">
        <v>40</v>
      </c>
      <c r="AH6042" s="311">
        <v>15</v>
      </c>
      <c r="AI6042" s="311"/>
      <c r="AJ6042" s="311"/>
      <c r="AK6042" s="311"/>
      <c r="AL6042" s="311"/>
      <c r="AM6042" s="311"/>
      <c r="AN6042" s="311"/>
      <c r="AO6042" s="311"/>
      <c r="AP6042" s="311"/>
      <c r="AQ6042" s="311"/>
      <c r="AR6042" s="311"/>
      <c r="AS6042" s="311"/>
      <c r="AT6042" s="311"/>
      <c r="AU6042" s="311"/>
      <c r="AV6042" s="311"/>
      <c r="AW6042" s="311"/>
      <c r="AX6042" s="311"/>
      <c r="AY6042" s="311"/>
      <c r="AZ6042" s="311"/>
      <c r="BA6042" s="311"/>
      <c r="BB6042" s="311"/>
      <c r="BC6042" s="311"/>
      <c r="BD6042" s="311"/>
      <c r="BE6042" s="491"/>
      <c r="BF6042" s="491"/>
      <c r="BG6042" s="491"/>
      <c r="BH6042" s="491"/>
      <c r="BI6042" s="491"/>
      <c r="BJ6042" s="491"/>
      <c r="BK6042" s="491"/>
      <c r="BL6042" s="491"/>
      <c r="BM6042" s="491"/>
      <c r="BN6042" s="491"/>
      <c r="BO6042" s="491"/>
      <c r="BP6042" s="306"/>
      <c r="BQ6042" s="496"/>
      <c r="BR6042" s="496"/>
      <c r="BS6042" s="496"/>
      <c r="BT6042" s="496"/>
      <c r="BU6042" s="496"/>
      <c r="BV6042" s="496"/>
    </row>
    <row r="6043" spans="1:74" s="52" customFormat="1" ht="12.75">
      <c r="A6043" s="45">
        <v>2346.9885393806389</v>
      </c>
      <c r="B6043" s="46" t="s">
        <v>416</v>
      </c>
      <c r="C6043" s="47" t="s">
        <v>426</v>
      </c>
      <c r="D6043" s="48">
        <v>86.03</v>
      </c>
      <c r="E6043" s="49">
        <v>39.825800000000001</v>
      </c>
      <c r="F6043" s="49">
        <v>7.8200000000000006E-2</v>
      </c>
      <c r="G6043" s="49">
        <v>12.2005</v>
      </c>
      <c r="H6043" s="49">
        <v>0.36409999999999998</v>
      </c>
      <c r="I6043" s="49">
        <v>0.14960000000000001</v>
      </c>
      <c r="J6043" s="49">
        <v>46.670400000000001</v>
      </c>
      <c r="K6043" s="49">
        <v>0.19009999999999999</v>
      </c>
      <c r="L6043" s="49">
        <v>99.478700000000003</v>
      </c>
      <c r="M6043" s="47"/>
      <c r="N6043" s="50">
        <v>0.99416639923020433</v>
      </c>
      <c r="O6043" s="50">
        <v>1.5433937615229852E-3</v>
      </c>
      <c r="P6043" s="50">
        <v>0.25469956053780585</v>
      </c>
      <c r="Q6043" s="50">
        <v>7.3107030468284725E-3</v>
      </c>
      <c r="R6043" s="50">
        <v>3.1630925925000362E-3</v>
      </c>
      <c r="S6043" s="50">
        <v>1.7367793269849559</v>
      </c>
      <c r="T6043" s="50">
        <v>5.0843370929319455E-3</v>
      </c>
      <c r="U6043" s="50">
        <v>3.0027468132467496</v>
      </c>
      <c r="V6043" s="51">
        <v>87.210531724258871</v>
      </c>
      <c r="X6043" s="47" t="s">
        <v>1753</v>
      </c>
      <c r="Y6043" s="47" t="s">
        <v>1753</v>
      </c>
      <c r="Z6043" s="47" t="s">
        <v>1753</v>
      </c>
      <c r="AA6043" s="47" t="s">
        <v>1753</v>
      </c>
      <c r="AB6043" s="47" t="s">
        <v>1753</v>
      </c>
      <c r="AC6043" s="47" t="s">
        <v>1753</v>
      </c>
      <c r="AD6043" s="47" t="s">
        <v>1753</v>
      </c>
      <c r="AE6043" s="312"/>
      <c r="AF6043" s="465" t="s">
        <v>1754</v>
      </c>
      <c r="AG6043" s="311">
        <v>40</v>
      </c>
      <c r="AH6043" s="311">
        <v>15</v>
      </c>
      <c r="AI6043" s="311"/>
      <c r="AJ6043" s="311"/>
      <c r="AK6043" s="311"/>
      <c r="AL6043" s="311"/>
      <c r="AM6043" s="311"/>
      <c r="AN6043" s="311"/>
      <c r="AO6043" s="311"/>
      <c r="AP6043" s="311"/>
      <c r="AQ6043" s="311"/>
      <c r="AR6043" s="311"/>
      <c r="AS6043" s="311"/>
      <c r="AT6043" s="311"/>
      <c r="AU6043" s="311"/>
      <c r="AV6043" s="311"/>
      <c r="AW6043" s="311"/>
      <c r="AX6043" s="311"/>
      <c r="AY6043" s="311"/>
      <c r="AZ6043" s="311"/>
      <c r="BA6043" s="311"/>
      <c r="BB6043" s="311"/>
      <c r="BC6043" s="311"/>
      <c r="BD6043" s="311"/>
      <c r="BE6043" s="491"/>
      <c r="BF6043" s="491"/>
      <c r="BG6043" s="491"/>
      <c r="BH6043" s="491"/>
      <c r="BI6043" s="491"/>
      <c r="BJ6043" s="491"/>
      <c r="BK6043" s="491"/>
      <c r="BL6043" s="491"/>
      <c r="BM6043" s="491"/>
      <c r="BN6043" s="491"/>
      <c r="BO6043" s="491"/>
      <c r="BP6043" s="306"/>
      <c r="BQ6043" s="496"/>
      <c r="BR6043" s="496"/>
      <c r="BS6043" s="496"/>
      <c r="BT6043" s="496"/>
      <c r="BU6043" s="496"/>
      <c r="BV6043" s="496"/>
    </row>
    <row r="6044" spans="1:74" s="52" customFormat="1" ht="12.75">
      <c r="A6044" s="45">
        <v>2346.9885393806389</v>
      </c>
      <c r="B6044" s="46" t="s">
        <v>416</v>
      </c>
      <c r="C6044" s="47" t="s">
        <v>426</v>
      </c>
      <c r="D6044" s="48">
        <v>91.09</v>
      </c>
      <c r="E6044" s="49">
        <v>39.7851</v>
      </c>
      <c r="F6044" s="49">
        <v>5.9400000000000001E-2</v>
      </c>
      <c r="G6044" s="49">
        <v>12.2204</v>
      </c>
      <c r="H6044" s="49">
        <v>0.41149999999999998</v>
      </c>
      <c r="I6044" s="49">
        <v>0.16789999999999999</v>
      </c>
      <c r="J6044" s="49">
        <v>46.826999999999998</v>
      </c>
      <c r="K6044" s="49">
        <v>0.2084</v>
      </c>
      <c r="L6044" s="49">
        <v>99.679699999999983</v>
      </c>
      <c r="M6044" s="47"/>
      <c r="N6044" s="50">
        <v>0.99192882550060213</v>
      </c>
      <c r="O6044" s="50">
        <v>1.1709056917710528E-3</v>
      </c>
      <c r="P6044" s="50">
        <v>0.25480120211573293</v>
      </c>
      <c r="Q6044" s="50">
        <v>8.2522768424771985E-3</v>
      </c>
      <c r="R6044" s="50">
        <v>3.5456551380815939E-3</v>
      </c>
      <c r="S6044" s="50">
        <v>1.7404635722015458</v>
      </c>
      <c r="T6044" s="50">
        <v>5.5669256256453423E-3</v>
      </c>
      <c r="U6044" s="50">
        <v>3.0057293631158561</v>
      </c>
      <c r="V6044" s="51">
        <v>87.229704779260757</v>
      </c>
      <c r="X6044" s="47" t="s">
        <v>1753</v>
      </c>
      <c r="Y6044" s="47" t="s">
        <v>1753</v>
      </c>
      <c r="Z6044" s="47" t="s">
        <v>1753</v>
      </c>
      <c r="AA6044" s="47" t="s">
        <v>1753</v>
      </c>
      <c r="AB6044" s="47" t="s">
        <v>1753</v>
      </c>
      <c r="AC6044" s="47" t="s">
        <v>1753</v>
      </c>
      <c r="AD6044" s="47" t="s">
        <v>1753</v>
      </c>
      <c r="AE6044" s="312"/>
      <c r="AF6044" s="465" t="s">
        <v>1754</v>
      </c>
      <c r="AG6044" s="311">
        <v>40</v>
      </c>
      <c r="AH6044" s="311">
        <v>15</v>
      </c>
      <c r="AI6044" s="311"/>
      <c r="AJ6044" s="311"/>
      <c r="AK6044" s="311"/>
      <c r="AL6044" s="311"/>
      <c r="AM6044" s="311"/>
      <c r="AN6044" s="311"/>
      <c r="AO6044" s="311"/>
      <c r="AP6044" s="311"/>
      <c r="AQ6044" s="311"/>
      <c r="AR6044" s="311"/>
      <c r="AS6044" s="311"/>
      <c r="AT6044" s="311"/>
      <c r="AU6044" s="311"/>
      <c r="AV6044" s="311"/>
      <c r="AW6044" s="311"/>
      <c r="AX6044" s="311"/>
      <c r="AY6044" s="311"/>
      <c r="AZ6044" s="311"/>
      <c r="BA6044" s="311"/>
      <c r="BB6044" s="311"/>
      <c r="BC6044" s="311"/>
      <c r="BD6044" s="311"/>
      <c r="BE6044" s="491"/>
      <c r="BF6044" s="491"/>
      <c r="BG6044" s="491"/>
      <c r="BH6044" s="491"/>
      <c r="BI6044" s="491"/>
      <c r="BJ6044" s="491"/>
      <c r="BK6044" s="491"/>
      <c r="BL6044" s="491"/>
      <c r="BM6044" s="491"/>
      <c r="BN6044" s="491"/>
      <c r="BO6044" s="491"/>
      <c r="BP6044" s="306"/>
      <c r="BQ6044" s="496"/>
      <c r="BR6044" s="496"/>
      <c r="BS6044" s="496"/>
      <c r="BT6044" s="496"/>
      <c r="BU6044" s="496"/>
      <c r="BV6044" s="496"/>
    </row>
    <row r="6045" spans="1:74" s="52" customFormat="1" ht="12.75">
      <c r="A6045" s="45">
        <v>2346.9885393806389</v>
      </c>
      <c r="B6045" s="46" t="s">
        <v>416</v>
      </c>
      <c r="C6045" s="47" t="s">
        <v>426</v>
      </c>
      <c r="D6045" s="48">
        <v>96.15</v>
      </c>
      <c r="E6045" s="49">
        <v>39.877200000000002</v>
      </c>
      <c r="F6045" s="49">
        <v>0.1152</v>
      </c>
      <c r="G6045" s="49">
        <v>12.4026</v>
      </c>
      <c r="H6045" s="49">
        <v>0.34289999999999998</v>
      </c>
      <c r="I6045" s="49">
        <v>0.1368</v>
      </c>
      <c r="J6045" s="49">
        <v>47.151699999999998</v>
      </c>
      <c r="K6045" s="49">
        <v>0.19139999999999999</v>
      </c>
      <c r="L6045" s="49">
        <v>100.2178</v>
      </c>
      <c r="M6045" s="47"/>
      <c r="N6045" s="50">
        <v>0.988965479825198</v>
      </c>
      <c r="O6045" s="50">
        <v>2.2588342819981786E-3</v>
      </c>
      <c r="P6045" s="50">
        <v>0.25723212624295388</v>
      </c>
      <c r="Q6045" s="50">
        <v>6.8401850922474566E-3</v>
      </c>
      <c r="R6045" s="50">
        <v>2.8736132189558297E-3</v>
      </c>
      <c r="S6045" s="50">
        <v>1.7432608506615086</v>
      </c>
      <c r="T6045" s="50">
        <v>5.0857622879436765E-3</v>
      </c>
      <c r="U6045" s="50">
        <v>3.0065168516108058</v>
      </c>
      <c r="V6045" s="51">
        <v>87.141563144051034</v>
      </c>
      <c r="X6045" s="47" t="s">
        <v>1753</v>
      </c>
      <c r="Y6045" s="47" t="s">
        <v>1753</v>
      </c>
      <c r="Z6045" s="47" t="s">
        <v>1753</v>
      </c>
      <c r="AA6045" s="47" t="s">
        <v>1753</v>
      </c>
      <c r="AB6045" s="47" t="s">
        <v>1753</v>
      </c>
      <c r="AC6045" s="47" t="s">
        <v>1753</v>
      </c>
      <c r="AD6045" s="47" t="s">
        <v>1753</v>
      </c>
      <c r="AE6045" s="312"/>
      <c r="AF6045" s="465" t="s">
        <v>1754</v>
      </c>
      <c r="AG6045" s="311">
        <v>40</v>
      </c>
      <c r="AH6045" s="311">
        <v>15</v>
      </c>
      <c r="AI6045" s="311"/>
      <c r="AJ6045" s="311"/>
      <c r="AK6045" s="311"/>
      <c r="AL6045" s="311"/>
      <c r="AM6045" s="311"/>
      <c r="AN6045" s="311"/>
      <c r="AO6045" s="311"/>
      <c r="AP6045" s="311"/>
      <c r="AQ6045" s="311"/>
      <c r="AR6045" s="311"/>
      <c r="AS6045" s="311"/>
      <c r="AT6045" s="311"/>
      <c r="AU6045" s="311"/>
      <c r="AV6045" s="311"/>
      <c r="AW6045" s="311"/>
      <c r="AX6045" s="311"/>
      <c r="AY6045" s="311"/>
      <c r="AZ6045" s="311"/>
      <c r="BA6045" s="311"/>
      <c r="BB6045" s="311"/>
      <c r="BC6045" s="311"/>
      <c r="BD6045" s="311"/>
      <c r="BE6045" s="491"/>
      <c r="BF6045" s="491"/>
      <c r="BG6045" s="491"/>
      <c r="BH6045" s="491"/>
      <c r="BI6045" s="491"/>
      <c r="BJ6045" s="491"/>
      <c r="BK6045" s="491"/>
      <c r="BL6045" s="491"/>
      <c r="BM6045" s="491"/>
      <c r="BN6045" s="491"/>
      <c r="BO6045" s="491"/>
      <c r="BP6045" s="306"/>
      <c r="BQ6045" s="496"/>
      <c r="BR6045" s="496"/>
      <c r="BS6045" s="496"/>
      <c r="BT6045" s="496"/>
      <c r="BU6045" s="496"/>
      <c r="BV6045" s="496"/>
    </row>
    <row r="6046" spans="1:74" s="52" customFormat="1" ht="12.75">
      <c r="A6046" s="45">
        <v>2346.9885393806389</v>
      </c>
      <c r="B6046" s="46" t="s">
        <v>416</v>
      </c>
      <c r="C6046" s="47" t="s">
        <v>426</v>
      </c>
      <c r="D6046" s="48">
        <v>101.22</v>
      </c>
      <c r="E6046" s="49">
        <v>39.717300000000002</v>
      </c>
      <c r="F6046" s="49">
        <v>0.06</v>
      </c>
      <c r="G6046" s="49">
        <v>11.799899999999999</v>
      </c>
      <c r="H6046" s="49">
        <v>0.36990000000000001</v>
      </c>
      <c r="I6046" s="49">
        <v>0.1479</v>
      </c>
      <c r="J6046" s="49">
        <v>46.632199999999997</v>
      </c>
      <c r="K6046" s="49">
        <v>0.22539999999999999</v>
      </c>
      <c r="L6046" s="49">
        <v>98.952600000000004</v>
      </c>
      <c r="M6046" s="47"/>
      <c r="N6046" s="50">
        <v>0.99525344506513047</v>
      </c>
      <c r="O6046" s="50">
        <v>1.1887229233389642E-3</v>
      </c>
      <c r="P6046" s="50">
        <v>0.24727960203508509</v>
      </c>
      <c r="Q6046" s="50">
        <v>7.4555930698882262E-3</v>
      </c>
      <c r="R6046" s="50">
        <v>3.1391197657158567E-3</v>
      </c>
      <c r="S6046" s="50">
        <v>1.742001091479777</v>
      </c>
      <c r="T6046" s="50">
        <v>6.0515347492560781E-3</v>
      </c>
      <c r="U6046" s="50">
        <v>3.0023691090881921</v>
      </c>
      <c r="V6046" s="51">
        <v>87.569396172132613</v>
      </c>
      <c r="X6046" s="47" t="s">
        <v>1753</v>
      </c>
      <c r="Y6046" s="47" t="s">
        <v>1753</v>
      </c>
      <c r="Z6046" s="47" t="s">
        <v>1753</v>
      </c>
      <c r="AA6046" s="47" t="s">
        <v>1753</v>
      </c>
      <c r="AB6046" s="47" t="s">
        <v>1753</v>
      </c>
      <c r="AC6046" s="47" t="s">
        <v>1753</v>
      </c>
      <c r="AD6046" s="47" t="s">
        <v>1753</v>
      </c>
      <c r="AE6046" s="312"/>
      <c r="AF6046" s="465" t="s">
        <v>1754</v>
      </c>
      <c r="AG6046" s="311">
        <v>40</v>
      </c>
      <c r="AH6046" s="311">
        <v>15</v>
      </c>
      <c r="AI6046" s="311"/>
      <c r="AJ6046" s="311"/>
      <c r="AK6046" s="311"/>
      <c r="AL6046" s="311"/>
      <c r="AM6046" s="311"/>
      <c r="AN6046" s="311"/>
      <c r="AO6046" s="311"/>
      <c r="AP6046" s="311"/>
      <c r="AQ6046" s="311"/>
      <c r="AR6046" s="311"/>
      <c r="AS6046" s="311"/>
      <c r="AT6046" s="311"/>
      <c r="AU6046" s="311"/>
      <c r="AV6046" s="311"/>
      <c r="AW6046" s="311"/>
      <c r="AX6046" s="311"/>
      <c r="AY6046" s="311"/>
      <c r="AZ6046" s="311"/>
      <c r="BA6046" s="311"/>
      <c r="BB6046" s="311"/>
      <c r="BC6046" s="311"/>
      <c r="BD6046" s="311"/>
      <c r="BE6046" s="491"/>
      <c r="BF6046" s="491"/>
      <c r="BG6046" s="491"/>
      <c r="BH6046" s="491"/>
      <c r="BI6046" s="491"/>
      <c r="BJ6046" s="491"/>
      <c r="BK6046" s="491"/>
      <c r="BL6046" s="491"/>
      <c r="BM6046" s="491"/>
      <c r="BN6046" s="491"/>
      <c r="BO6046" s="491"/>
      <c r="BP6046" s="306"/>
      <c r="BQ6046" s="496"/>
      <c r="BR6046" s="496"/>
      <c r="BS6046" s="496"/>
      <c r="BT6046" s="496"/>
      <c r="BU6046" s="496"/>
      <c r="BV6046" s="496"/>
    </row>
    <row r="6047" spans="1:74" s="52" customFormat="1" ht="12.75">
      <c r="A6047" s="45">
        <v>2346.9885393806389</v>
      </c>
      <c r="B6047" s="46" t="s">
        <v>416</v>
      </c>
      <c r="C6047" s="47" t="s">
        <v>426</v>
      </c>
      <c r="D6047" s="48">
        <v>106.28</v>
      </c>
      <c r="E6047" s="49">
        <v>39.637</v>
      </c>
      <c r="F6047" s="49">
        <v>7.2300000000000003E-2</v>
      </c>
      <c r="G6047" s="49">
        <v>12.021599999999999</v>
      </c>
      <c r="H6047" s="49">
        <v>0.32100000000000001</v>
      </c>
      <c r="I6047" s="49">
        <v>0.16059999999999999</v>
      </c>
      <c r="J6047" s="49">
        <v>46.592599999999997</v>
      </c>
      <c r="K6047" s="49">
        <v>0.21079999999999999</v>
      </c>
      <c r="L6047" s="49">
        <v>99.015900000000002</v>
      </c>
      <c r="M6047" s="47"/>
      <c r="N6047" s="50">
        <v>0.99354793721523116</v>
      </c>
      <c r="O6047" s="50">
        <v>1.432853410383042E-3</v>
      </c>
      <c r="P6047" s="50">
        <v>0.25200335153947051</v>
      </c>
      <c r="Q6047" s="50">
        <v>6.471977132864056E-3</v>
      </c>
      <c r="R6047" s="50">
        <v>3.4097248090701584E-3</v>
      </c>
      <c r="S6047" s="50">
        <v>1.741059210110272</v>
      </c>
      <c r="T6047" s="50">
        <v>5.6613017467118101E-3</v>
      </c>
      <c r="U6047" s="50">
        <v>3.0035863559640026</v>
      </c>
      <c r="V6047" s="51">
        <v>87.355973847058948</v>
      </c>
      <c r="X6047" s="47" t="s">
        <v>1753</v>
      </c>
      <c r="Y6047" s="47" t="s">
        <v>1753</v>
      </c>
      <c r="Z6047" s="47" t="s">
        <v>1753</v>
      </c>
      <c r="AA6047" s="47" t="s">
        <v>1753</v>
      </c>
      <c r="AB6047" s="47" t="s">
        <v>1753</v>
      </c>
      <c r="AC6047" s="47" t="s">
        <v>1753</v>
      </c>
      <c r="AD6047" s="47" t="s">
        <v>1753</v>
      </c>
      <c r="AE6047" s="312"/>
      <c r="AF6047" s="465" t="s">
        <v>1754</v>
      </c>
      <c r="AG6047" s="311">
        <v>40</v>
      </c>
      <c r="AH6047" s="311">
        <v>15</v>
      </c>
      <c r="AI6047" s="311"/>
      <c r="AJ6047" s="311"/>
      <c r="AK6047" s="311"/>
      <c r="AL6047" s="311"/>
      <c r="AM6047" s="311"/>
      <c r="AN6047" s="311"/>
      <c r="AO6047" s="311"/>
      <c r="AP6047" s="311"/>
      <c r="AQ6047" s="311"/>
      <c r="AR6047" s="311"/>
      <c r="AS6047" s="311"/>
      <c r="AT6047" s="311"/>
      <c r="AU6047" s="311"/>
      <c r="AV6047" s="311"/>
      <c r="AW6047" s="311"/>
      <c r="AX6047" s="311"/>
      <c r="AY6047" s="311"/>
      <c r="AZ6047" s="311"/>
      <c r="BA6047" s="311"/>
      <c r="BB6047" s="311"/>
      <c r="BC6047" s="311"/>
      <c r="BD6047" s="311"/>
      <c r="BE6047" s="491"/>
      <c r="BF6047" s="491"/>
      <c r="BG6047" s="491"/>
      <c r="BH6047" s="491"/>
      <c r="BI6047" s="491"/>
      <c r="BJ6047" s="491"/>
      <c r="BK6047" s="491"/>
      <c r="BL6047" s="491"/>
      <c r="BM6047" s="491"/>
      <c r="BN6047" s="491"/>
      <c r="BO6047" s="491"/>
      <c r="BP6047" s="306"/>
      <c r="BQ6047" s="496"/>
      <c r="BR6047" s="496"/>
      <c r="BS6047" s="496"/>
      <c r="BT6047" s="496"/>
      <c r="BU6047" s="496"/>
      <c r="BV6047" s="496"/>
    </row>
    <row r="6048" spans="1:74" s="52" customFormat="1" ht="12.75">
      <c r="A6048" s="45">
        <v>2346.9885393806389</v>
      </c>
      <c r="B6048" s="46" t="s">
        <v>416</v>
      </c>
      <c r="C6048" s="47" t="s">
        <v>426</v>
      </c>
      <c r="D6048" s="48">
        <v>111.34</v>
      </c>
      <c r="E6048" s="49">
        <v>39.932499999999997</v>
      </c>
      <c r="F6048" s="49">
        <v>6.2799999999999995E-2</v>
      </c>
      <c r="G6048" s="49">
        <v>12.1647</v>
      </c>
      <c r="H6048" s="49">
        <v>0.36570000000000003</v>
      </c>
      <c r="I6048" s="49">
        <v>0.18990000000000001</v>
      </c>
      <c r="J6048" s="49">
        <v>46.580100000000002</v>
      </c>
      <c r="K6048" s="49">
        <v>0.2155</v>
      </c>
      <c r="L6048" s="49">
        <v>99.511200000000002</v>
      </c>
      <c r="M6048" s="47"/>
      <c r="N6048" s="50">
        <v>0.99636387875953103</v>
      </c>
      <c r="O6048" s="50">
        <v>1.2388722728166573E-3</v>
      </c>
      <c r="P6048" s="50">
        <v>0.25383346098653425</v>
      </c>
      <c r="Q6048" s="50">
        <v>7.3393961043539992E-3</v>
      </c>
      <c r="R6048" s="50">
        <v>4.0133051119765764E-3</v>
      </c>
      <c r="S6048" s="50">
        <v>1.73260848307822</v>
      </c>
      <c r="T6048" s="50">
        <v>5.7609803814033592E-3</v>
      </c>
      <c r="U6048" s="50">
        <v>3.0011583766948355</v>
      </c>
      <c r="V6048" s="51">
        <v>87.221702514641436</v>
      </c>
      <c r="X6048" s="47" t="s">
        <v>1753</v>
      </c>
      <c r="Y6048" s="47" t="s">
        <v>1753</v>
      </c>
      <c r="Z6048" s="47" t="s">
        <v>1753</v>
      </c>
      <c r="AA6048" s="47" t="s">
        <v>1753</v>
      </c>
      <c r="AB6048" s="47" t="s">
        <v>1753</v>
      </c>
      <c r="AC6048" s="47" t="s">
        <v>1753</v>
      </c>
      <c r="AD6048" s="47" t="s">
        <v>1753</v>
      </c>
      <c r="AE6048" s="312"/>
      <c r="AF6048" s="465" t="s">
        <v>1754</v>
      </c>
      <c r="AG6048" s="311">
        <v>40</v>
      </c>
      <c r="AH6048" s="311">
        <v>15</v>
      </c>
      <c r="AI6048" s="311"/>
      <c r="AJ6048" s="311"/>
      <c r="AK6048" s="311"/>
      <c r="AL6048" s="311"/>
      <c r="AM6048" s="311"/>
      <c r="AN6048" s="311"/>
      <c r="AO6048" s="311"/>
      <c r="AP6048" s="311"/>
      <c r="AQ6048" s="311"/>
      <c r="AR6048" s="311"/>
      <c r="AS6048" s="311"/>
      <c r="AT6048" s="311"/>
      <c r="AU6048" s="311"/>
      <c r="AV6048" s="311"/>
      <c r="AW6048" s="311"/>
      <c r="AX6048" s="311"/>
      <c r="AY6048" s="311"/>
      <c r="AZ6048" s="311"/>
      <c r="BA6048" s="311"/>
      <c r="BB6048" s="311"/>
      <c r="BC6048" s="311"/>
      <c r="BD6048" s="311"/>
      <c r="BE6048" s="491"/>
      <c r="BF6048" s="491"/>
      <c r="BG6048" s="491"/>
      <c r="BH6048" s="491"/>
      <c r="BI6048" s="491"/>
      <c r="BJ6048" s="491"/>
      <c r="BK6048" s="491"/>
      <c r="BL6048" s="491"/>
      <c r="BM6048" s="491"/>
      <c r="BN6048" s="491"/>
      <c r="BO6048" s="491"/>
      <c r="BP6048" s="306"/>
      <c r="BQ6048" s="496"/>
      <c r="BR6048" s="496"/>
      <c r="BS6048" s="496"/>
      <c r="BT6048" s="496"/>
      <c r="BU6048" s="496"/>
      <c r="BV6048" s="496"/>
    </row>
    <row r="6049" spans="1:74" s="52" customFormat="1" ht="12.75">
      <c r="A6049" s="45">
        <v>2346.9885393806389</v>
      </c>
      <c r="B6049" s="46" t="s">
        <v>416</v>
      </c>
      <c r="C6049" s="47" t="s">
        <v>426</v>
      </c>
      <c r="D6049" s="48">
        <v>116.4</v>
      </c>
      <c r="E6049" s="49">
        <v>39.740400000000001</v>
      </c>
      <c r="F6049" s="49">
        <v>9.8699999999999996E-2</v>
      </c>
      <c r="G6049" s="49">
        <v>12.2026</v>
      </c>
      <c r="H6049" s="49">
        <v>0.37040000000000001</v>
      </c>
      <c r="I6049" s="49">
        <v>0.2044</v>
      </c>
      <c r="J6049" s="49">
        <v>46.816499999999998</v>
      </c>
      <c r="K6049" s="49">
        <v>0.19470000000000001</v>
      </c>
      <c r="L6049" s="49">
        <v>99.62769999999999</v>
      </c>
      <c r="M6049" s="47"/>
      <c r="N6049" s="50">
        <v>0.9910833528948737</v>
      </c>
      <c r="O6049" s="50">
        <v>1.9461240293073879E-3</v>
      </c>
      <c r="P6049" s="50">
        <v>0.25449913857571221</v>
      </c>
      <c r="Q6049" s="50">
        <v>7.4300685004120588E-3</v>
      </c>
      <c r="R6049" s="50">
        <v>4.3176216025337475E-3</v>
      </c>
      <c r="S6049" s="50">
        <v>1.7405457197341052</v>
      </c>
      <c r="T6049" s="50">
        <v>5.2023737095672207E-3</v>
      </c>
      <c r="U6049" s="50">
        <v>3.0050243990465111</v>
      </c>
      <c r="V6049" s="51">
        <v>87.243437784585893</v>
      </c>
      <c r="X6049" s="47" t="s">
        <v>1753</v>
      </c>
      <c r="Y6049" s="47" t="s">
        <v>1753</v>
      </c>
      <c r="Z6049" s="47" t="s">
        <v>1753</v>
      </c>
      <c r="AA6049" s="47" t="s">
        <v>1753</v>
      </c>
      <c r="AB6049" s="47" t="s">
        <v>1753</v>
      </c>
      <c r="AC6049" s="47" t="s">
        <v>1753</v>
      </c>
      <c r="AD6049" s="47" t="s">
        <v>1753</v>
      </c>
      <c r="AE6049" s="312"/>
      <c r="AF6049" s="465" t="s">
        <v>1754</v>
      </c>
      <c r="AG6049" s="311">
        <v>40</v>
      </c>
      <c r="AH6049" s="311">
        <v>15</v>
      </c>
      <c r="AI6049" s="311"/>
      <c r="AJ6049" s="311"/>
      <c r="AK6049" s="311"/>
      <c r="AL6049" s="311"/>
      <c r="AM6049" s="311"/>
      <c r="AN6049" s="311"/>
      <c r="AO6049" s="311"/>
      <c r="AP6049" s="311"/>
      <c r="AQ6049" s="311"/>
      <c r="AR6049" s="311"/>
      <c r="AS6049" s="311"/>
      <c r="AT6049" s="311"/>
      <c r="AU6049" s="311"/>
      <c r="AV6049" s="311"/>
      <c r="AW6049" s="311"/>
      <c r="AX6049" s="311"/>
      <c r="AY6049" s="311"/>
      <c r="AZ6049" s="311"/>
      <c r="BA6049" s="311"/>
      <c r="BB6049" s="311"/>
      <c r="BC6049" s="311"/>
      <c r="BD6049" s="311"/>
      <c r="BE6049" s="491"/>
      <c r="BF6049" s="491"/>
      <c r="BG6049" s="491"/>
      <c r="BH6049" s="491"/>
      <c r="BI6049" s="491"/>
      <c r="BJ6049" s="491"/>
      <c r="BK6049" s="491"/>
      <c r="BL6049" s="491"/>
      <c r="BM6049" s="491"/>
      <c r="BN6049" s="491"/>
      <c r="BO6049" s="491"/>
      <c r="BP6049" s="306"/>
      <c r="BQ6049" s="496"/>
      <c r="BR6049" s="496"/>
      <c r="BS6049" s="496"/>
      <c r="BT6049" s="496"/>
      <c r="BU6049" s="496"/>
      <c r="BV6049" s="496"/>
    </row>
    <row r="6050" spans="1:74" s="52" customFormat="1" ht="12.75">
      <c r="A6050" s="45">
        <v>2346.9885393806389</v>
      </c>
      <c r="B6050" s="46" t="s">
        <v>416</v>
      </c>
      <c r="C6050" s="47" t="s">
        <v>426</v>
      </c>
      <c r="D6050" s="48">
        <v>121.46</v>
      </c>
      <c r="E6050" s="49">
        <v>39.696199999999997</v>
      </c>
      <c r="F6050" s="49">
        <v>0.12239999999999999</v>
      </c>
      <c r="G6050" s="49">
        <v>12.202299999999999</v>
      </c>
      <c r="H6050" s="49">
        <v>0.3987</v>
      </c>
      <c r="I6050" s="49">
        <v>0.22989999999999999</v>
      </c>
      <c r="J6050" s="49">
        <v>46.628599999999999</v>
      </c>
      <c r="K6050" s="49">
        <v>0.21959999999999999</v>
      </c>
      <c r="L6050" s="49">
        <v>99.497699999999995</v>
      </c>
      <c r="M6050" s="47"/>
      <c r="N6050" s="50">
        <v>0.99147397226913991</v>
      </c>
      <c r="O6050" s="50">
        <v>2.4170699308849134E-3</v>
      </c>
      <c r="P6050" s="50">
        <v>0.2548766644508334</v>
      </c>
      <c r="Q6050" s="50">
        <v>8.0098154677805799E-3</v>
      </c>
      <c r="R6050" s="50">
        <v>4.8635915277194458E-3</v>
      </c>
      <c r="S6050" s="50">
        <v>1.7361742251651981</v>
      </c>
      <c r="T6050" s="50">
        <v>5.8765490575338232E-3</v>
      </c>
      <c r="U6050" s="50">
        <v>3.0036918878690906</v>
      </c>
      <c r="V6050" s="51">
        <v>87.198887493027073</v>
      </c>
      <c r="X6050" s="47" t="s">
        <v>1753</v>
      </c>
      <c r="Y6050" s="47" t="s">
        <v>1753</v>
      </c>
      <c r="Z6050" s="47" t="s">
        <v>1753</v>
      </c>
      <c r="AA6050" s="47" t="s">
        <v>1753</v>
      </c>
      <c r="AB6050" s="47" t="s">
        <v>1753</v>
      </c>
      <c r="AC6050" s="47" t="s">
        <v>1753</v>
      </c>
      <c r="AD6050" s="47" t="s">
        <v>1753</v>
      </c>
      <c r="AE6050" s="312"/>
      <c r="AF6050" s="465" t="s">
        <v>1754</v>
      </c>
      <c r="AG6050" s="311">
        <v>40</v>
      </c>
      <c r="AH6050" s="311">
        <v>15</v>
      </c>
      <c r="AI6050" s="311"/>
      <c r="AJ6050" s="311"/>
      <c r="AK6050" s="311"/>
      <c r="AL6050" s="311"/>
      <c r="AM6050" s="311"/>
      <c r="AN6050" s="311"/>
      <c r="AO6050" s="311"/>
      <c r="AP6050" s="311"/>
      <c r="AQ6050" s="311"/>
      <c r="AR6050" s="311"/>
      <c r="AS6050" s="311"/>
      <c r="AT6050" s="311"/>
      <c r="AU6050" s="311"/>
      <c r="AV6050" s="311"/>
      <c r="AW6050" s="311"/>
      <c r="AX6050" s="311"/>
      <c r="AY6050" s="311"/>
      <c r="AZ6050" s="311"/>
      <c r="BA6050" s="311"/>
      <c r="BB6050" s="311"/>
      <c r="BC6050" s="311"/>
      <c r="BD6050" s="311"/>
      <c r="BE6050" s="491"/>
      <c r="BF6050" s="491"/>
      <c r="BG6050" s="491"/>
      <c r="BH6050" s="491"/>
      <c r="BI6050" s="491"/>
      <c r="BJ6050" s="491"/>
      <c r="BK6050" s="491"/>
      <c r="BL6050" s="491"/>
      <c r="BM6050" s="491"/>
      <c r="BN6050" s="491"/>
      <c r="BO6050" s="491"/>
      <c r="BP6050" s="306"/>
      <c r="BQ6050" s="496"/>
      <c r="BR6050" s="496"/>
      <c r="BS6050" s="496"/>
      <c r="BT6050" s="496"/>
      <c r="BU6050" s="496"/>
      <c r="BV6050" s="496"/>
    </row>
    <row r="6051" spans="1:74" s="52" customFormat="1" ht="12.75">
      <c r="A6051" s="45">
        <v>2346.9885393806389</v>
      </c>
      <c r="B6051" s="46" t="s">
        <v>416</v>
      </c>
      <c r="C6051" s="47" t="s">
        <v>426</v>
      </c>
      <c r="D6051" s="48">
        <v>126.52</v>
      </c>
      <c r="E6051" s="49">
        <v>39.684199999999997</v>
      </c>
      <c r="F6051" s="49">
        <v>0.1169</v>
      </c>
      <c r="G6051" s="49">
        <v>12.207800000000001</v>
      </c>
      <c r="H6051" s="49">
        <v>0.37609999999999999</v>
      </c>
      <c r="I6051" s="49">
        <v>0.17150000000000001</v>
      </c>
      <c r="J6051" s="49">
        <v>46.690199999999997</v>
      </c>
      <c r="K6051" s="49">
        <v>0.2074</v>
      </c>
      <c r="L6051" s="49">
        <v>99.454100000000011</v>
      </c>
      <c r="M6051" s="47"/>
      <c r="N6051" s="50">
        <v>0.99130627998613752</v>
      </c>
      <c r="O6051" s="50">
        <v>2.3087672535954391E-3</v>
      </c>
      <c r="P6051" s="50">
        <v>0.25502551155969039</v>
      </c>
      <c r="Q6051" s="50">
        <v>7.5567917405761388E-3</v>
      </c>
      <c r="R6051" s="50">
        <v>3.6286083144049584E-3</v>
      </c>
      <c r="S6051" s="50">
        <v>1.738699413262085</v>
      </c>
      <c r="T6051" s="50">
        <v>5.5508133901823612E-3</v>
      </c>
      <c r="U6051" s="50">
        <v>3.0040761855066718</v>
      </c>
      <c r="V6051" s="51">
        <v>87.208590895131238</v>
      </c>
      <c r="X6051" s="47" t="s">
        <v>1753</v>
      </c>
      <c r="Y6051" s="47" t="s">
        <v>1753</v>
      </c>
      <c r="Z6051" s="47" t="s">
        <v>1753</v>
      </c>
      <c r="AA6051" s="47" t="s">
        <v>1753</v>
      </c>
      <c r="AB6051" s="47" t="s">
        <v>1753</v>
      </c>
      <c r="AC6051" s="47" t="s">
        <v>1753</v>
      </c>
      <c r="AD6051" s="47" t="s">
        <v>1753</v>
      </c>
      <c r="AE6051" s="312"/>
      <c r="AF6051" s="465" t="s">
        <v>1754</v>
      </c>
      <c r="AG6051" s="311">
        <v>40</v>
      </c>
      <c r="AH6051" s="311">
        <v>15</v>
      </c>
      <c r="AI6051" s="311"/>
      <c r="AJ6051" s="311"/>
      <c r="AK6051" s="311"/>
      <c r="AL6051" s="311"/>
      <c r="AM6051" s="311"/>
      <c r="AN6051" s="311"/>
      <c r="AO6051" s="311"/>
      <c r="AP6051" s="311"/>
      <c r="AQ6051" s="311"/>
      <c r="AR6051" s="311"/>
      <c r="AS6051" s="311"/>
      <c r="AT6051" s="311"/>
      <c r="AU6051" s="311"/>
      <c r="AV6051" s="311"/>
      <c r="AW6051" s="311"/>
      <c r="AX6051" s="311"/>
      <c r="AY6051" s="311"/>
      <c r="AZ6051" s="311"/>
      <c r="BA6051" s="311"/>
      <c r="BB6051" s="311"/>
      <c r="BC6051" s="311"/>
      <c r="BD6051" s="311"/>
      <c r="BE6051" s="491"/>
      <c r="BF6051" s="491"/>
      <c r="BG6051" s="491"/>
      <c r="BH6051" s="491"/>
      <c r="BI6051" s="491"/>
      <c r="BJ6051" s="491"/>
      <c r="BK6051" s="491"/>
      <c r="BL6051" s="491"/>
      <c r="BM6051" s="491"/>
      <c r="BN6051" s="491"/>
      <c r="BO6051" s="491"/>
      <c r="BP6051" s="306"/>
      <c r="BQ6051" s="496"/>
      <c r="BR6051" s="496"/>
      <c r="BS6051" s="496"/>
      <c r="BT6051" s="496"/>
      <c r="BU6051" s="496"/>
      <c r="BV6051" s="496"/>
    </row>
    <row r="6052" spans="1:74" s="52" customFormat="1" ht="12.75">
      <c r="A6052" s="45">
        <v>2346.9885393806389</v>
      </c>
      <c r="B6052" s="46" t="s">
        <v>416</v>
      </c>
      <c r="C6052" s="47" t="s">
        <v>426</v>
      </c>
      <c r="D6052" s="48">
        <v>131.58000000000001</v>
      </c>
      <c r="E6052" s="49">
        <v>39.6492</v>
      </c>
      <c r="F6052" s="49">
        <v>6.2E-2</v>
      </c>
      <c r="G6052" s="49">
        <v>12.403700000000001</v>
      </c>
      <c r="H6052" s="49">
        <v>0.3513</v>
      </c>
      <c r="I6052" s="49">
        <v>0.1678</v>
      </c>
      <c r="J6052" s="49">
        <v>46.805900000000001</v>
      </c>
      <c r="K6052" s="49">
        <v>0.20599999999999999</v>
      </c>
      <c r="L6052" s="49">
        <v>99.645899999999997</v>
      </c>
      <c r="M6052" s="47"/>
      <c r="N6052" s="50">
        <v>0.98974274473748569</v>
      </c>
      <c r="O6052" s="50">
        <v>1.2236437672485487E-3</v>
      </c>
      <c r="P6052" s="50">
        <v>0.25893761622070249</v>
      </c>
      <c r="Q6052" s="50">
        <v>7.0535855816227389E-3</v>
      </c>
      <c r="R6052" s="50">
        <v>3.5478528071113007E-3</v>
      </c>
      <c r="S6052" s="50">
        <v>1.7417950172776402</v>
      </c>
      <c r="T6052" s="50">
        <v>5.509507336206778E-3</v>
      </c>
      <c r="U6052" s="50">
        <v>3.0078099677280177</v>
      </c>
      <c r="V6052" s="51">
        <v>87.057860111576119</v>
      </c>
      <c r="X6052" s="47" t="s">
        <v>1753</v>
      </c>
      <c r="Y6052" s="47" t="s">
        <v>1753</v>
      </c>
      <c r="Z6052" s="47" t="s">
        <v>1753</v>
      </c>
      <c r="AA6052" s="47" t="s">
        <v>1753</v>
      </c>
      <c r="AB6052" s="47" t="s">
        <v>1753</v>
      </c>
      <c r="AC6052" s="47" t="s">
        <v>1753</v>
      </c>
      <c r="AD6052" s="47" t="s">
        <v>1753</v>
      </c>
      <c r="AE6052" s="312"/>
      <c r="AF6052" s="465" t="s">
        <v>1754</v>
      </c>
      <c r="AG6052" s="311">
        <v>40</v>
      </c>
      <c r="AH6052" s="311">
        <v>15</v>
      </c>
      <c r="AI6052" s="311"/>
      <c r="AJ6052" s="311"/>
      <c r="AK6052" s="311"/>
      <c r="AL6052" s="311"/>
      <c r="AM6052" s="311"/>
      <c r="AN6052" s="311"/>
      <c r="AO6052" s="311"/>
      <c r="AP6052" s="311"/>
      <c r="AQ6052" s="311"/>
      <c r="AR6052" s="311"/>
      <c r="AS6052" s="311"/>
      <c r="AT6052" s="311"/>
      <c r="AU6052" s="311"/>
      <c r="AV6052" s="311"/>
      <c r="AW6052" s="311"/>
      <c r="AX6052" s="311"/>
      <c r="AY6052" s="311"/>
      <c r="AZ6052" s="311"/>
      <c r="BA6052" s="311"/>
      <c r="BB6052" s="311"/>
      <c r="BC6052" s="311"/>
      <c r="BD6052" s="311"/>
      <c r="BE6052" s="491"/>
      <c r="BF6052" s="491"/>
      <c r="BG6052" s="491"/>
      <c r="BH6052" s="491"/>
      <c r="BI6052" s="491"/>
      <c r="BJ6052" s="491"/>
      <c r="BK6052" s="491"/>
      <c r="BL6052" s="491"/>
      <c r="BM6052" s="491"/>
      <c r="BN6052" s="491"/>
      <c r="BO6052" s="491"/>
      <c r="BP6052" s="306"/>
      <c r="BQ6052" s="496"/>
      <c r="BR6052" s="496"/>
      <c r="BS6052" s="496"/>
      <c r="BT6052" s="496"/>
      <c r="BU6052" s="496"/>
      <c r="BV6052" s="496"/>
    </row>
    <row r="6053" spans="1:74" s="52" customFormat="1" ht="12.75">
      <c r="A6053" s="45">
        <v>2346.9885393806389</v>
      </c>
      <c r="B6053" s="46" t="s">
        <v>416</v>
      </c>
      <c r="C6053" s="47" t="s">
        <v>426</v>
      </c>
      <c r="D6053" s="48">
        <v>136.63999999999999</v>
      </c>
      <c r="E6053" s="49">
        <v>39.618899999999996</v>
      </c>
      <c r="F6053" s="49">
        <v>9.4E-2</v>
      </c>
      <c r="G6053" s="49">
        <v>12.070600000000001</v>
      </c>
      <c r="H6053" s="49">
        <v>0.32879999999999998</v>
      </c>
      <c r="I6053" s="49">
        <v>0.14779999999999999</v>
      </c>
      <c r="J6053" s="49">
        <v>46.738599999999998</v>
      </c>
      <c r="K6053" s="49">
        <v>0.2056</v>
      </c>
      <c r="L6053" s="49">
        <v>99.204299999999989</v>
      </c>
      <c r="M6053" s="47"/>
      <c r="N6053" s="50">
        <v>0.99145549478680928</v>
      </c>
      <c r="O6053" s="50">
        <v>1.8598335565029652E-3</v>
      </c>
      <c r="P6053" s="50">
        <v>0.25261298051350173</v>
      </c>
      <c r="Q6053" s="50">
        <v>6.6183009532990826E-3</v>
      </c>
      <c r="R6053" s="50">
        <v>3.1327878366158219E-3</v>
      </c>
      <c r="S6053" s="50">
        <v>1.7436329028064583</v>
      </c>
      <c r="T6053" s="50">
        <v>5.5125376469970441E-3</v>
      </c>
      <c r="U6053" s="50">
        <v>3.0048248381001845</v>
      </c>
      <c r="V6053" s="51">
        <v>87.345597923368999</v>
      </c>
      <c r="X6053" s="47" t="s">
        <v>1753</v>
      </c>
      <c r="Y6053" s="47" t="s">
        <v>1753</v>
      </c>
      <c r="Z6053" s="47" t="s">
        <v>1753</v>
      </c>
      <c r="AA6053" s="47" t="s">
        <v>1753</v>
      </c>
      <c r="AB6053" s="47" t="s">
        <v>1753</v>
      </c>
      <c r="AC6053" s="47" t="s">
        <v>1753</v>
      </c>
      <c r="AD6053" s="47" t="s">
        <v>1753</v>
      </c>
      <c r="AE6053" s="312"/>
      <c r="AF6053" s="465" t="s">
        <v>1754</v>
      </c>
      <c r="AG6053" s="311">
        <v>40</v>
      </c>
      <c r="AH6053" s="311">
        <v>15</v>
      </c>
      <c r="AI6053" s="311"/>
      <c r="AJ6053" s="311"/>
      <c r="AK6053" s="311"/>
      <c r="AL6053" s="311"/>
      <c r="AM6053" s="311"/>
      <c r="AN6053" s="311"/>
      <c r="AO6053" s="311"/>
      <c r="AP6053" s="311"/>
      <c r="AQ6053" s="311"/>
      <c r="AR6053" s="311"/>
      <c r="AS6053" s="311"/>
      <c r="AT6053" s="311"/>
      <c r="AU6053" s="311"/>
      <c r="AV6053" s="311"/>
      <c r="AW6053" s="311"/>
      <c r="AX6053" s="311"/>
      <c r="AY6053" s="311"/>
      <c r="AZ6053" s="311"/>
      <c r="BA6053" s="311"/>
      <c r="BB6053" s="311"/>
      <c r="BC6053" s="311"/>
      <c r="BD6053" s="311"/>
      <c r="BE6053" s="491"/>
      <c r="BF6053" s="491"/>
      <c r="BG6053" s="491"/>
      <c r="BH6053" s="491"/>
      <c r="BI6053" s="491"/>
      <c r="BJ6053" s="491"/>
      <c r="BK6053" s="491"/>
      <c r="BL6053" s="491"/>
      <c r="BM6053" s="491"/>
      <c r="BN6053" s="491"/>
      <c r="BO6053" s="491"/>
      <c r="BP6053" s="306"/>
      <c r="BQ6053" s="496"/>
      <c r="BR6053" s="496"/>
      <c r="BS6053" s="496"/>
      <c r="BT6053" s="496"/>
      <c r="BU6053" s="496"/>
      <c r="BV6053" s="496"/>
    </row>
    <row r="6054" spans="1:74" s="52" customFormat="1" ht="12.75">
      <c r="A6054" s="45">
        <v>2346.9885393806389</v>
      </c>
      <c r="B6054" s="46" t="s">
        <v>416</v>
      </c>
      <c r="C6054" s="47" t="s">
        <v>426</v>
      </c>
      <c r="D6054" s="48">
        <v>141.69999999999999</v>
      </c>
      <c r="E6054" s="49">
        <v>39.499200000000002</v>
      </c>
      <c r="F6054" s="49">
        <v>5.1400000000000001E-2</v>
      </c>
      <c r="G6054" s="49">
        <v>11.9582</v>
      </c>
      <c r="H6054" s="49">
        <v>0.3634</v>
      </c>
      <c r="I6054" s="49">
        <v>0.20080000000000001</v>
      </c>
      <c r="J6054" s="49">
        <v>46.735900000000001</v>
      </c>
      <c r="K6054" s="49">
        <v>0.2276</v>
      </c>
      <c r="L6054" s="49">
        <v>99.03649999999999</v>
      </c>
      <c r="M6054" s="47"/>
      <c r="N6054" s="50">
        <v>0.99058057096321683</v>
      </c>
      <c r="O6054" s="50">
        <v>1.0191545317242553E-3</v>
      </c>
      <c r="P6054" s="50">
        <v>0.25079756324758079</v>
      </c>
      <c r="Q6054" s="50">
        <v>7.330444689830384E-3</v>
      </c>
      <c r="R6054" s="50">
        <v>4.2653134636992376E-3</v>
      </c>
      <c r="S6054" s="50">
        <v>1.747272580955193</v>
      </c>
      <c r="T6054" s="50">
        <v>6.115492122090233E-3</v>
      </c>
      <c r="U6054" s="50">
        <v>3.0073811199733345</v>
      </c>
      <c r="V6054" s="51">
        <v>87.448010072356681</v>
      </c>
      <c r="X6054" s="47" t="s">
        <v>1753</v>
      </c>
      <c r="Y6054" s="47" t="s">
        <v>1753</v>
      </c>
      <c r="Z6054" s="47" t="s">
        <v>1753</v>
      </c>
      <c r="AA6054" s="47" t="s">
        <v>1753</v>
      </c>
      <c r="AB6054" s="47" t="s">
        <v>1753</v>
      </c>
      <c r="AC6054" s="47" t="s">
        <v>1753</v>
      </c>
      <c r="AD6054" s="47" t="s">
        <v>1753</v>
      </c>
      <c r="AE6054" s="312"/>
      <c r="AF6054" s="465" t="s">
        <v>1754</v>
      </c>
      <c r="AG6054" s="311">
        <v>40</v>
      </c>
      <c r="AH6054" s="311">
        <v>15</v>
      </c>
      <c r="AI6054" s="311"/>
      <c r="AJ6054" s="311"/>
      <c r="AK6054" s="311"/>
      <c r="AL6054" s="311"/>
      <c r="AM6054" s="311"/>
      <c r="AN6054" s="311"/>
      <c r="AO6054" s="311"/>
      <c r="AP6054" s="311"/>
      <c r="AQ6054" s="311"/>
      <c r="AR6054" s="311"/>
      <c r="AS6054" s="311"/>
      <c r="AT6054" s="311"/>
      <c r="AU6054" s="311"/>
      <c r="AV6054" s="311"/>
      <c r="AW6054" s="311"/>
      <c r="AX6054" s="311"/>
      <c r="AY6054" s="311"/>
      <c r="AZ6054" s="311"/>
      <c r="BA6054" s="311"/>
      <c r="BB6054" s="311"/>
      <c r="BC6054" s="311"/>
      <c r="BD6054" s="311"/>
      <c r="BE6054" s="491"/>
      <c r="BF6054" s="491"/>
      <c r="BG6054" s="491"/>
      <c r="BH6054" s="491"/>
      <c r="BI6054" s="491"/>
      <c r="BJ6054" s="491"/>
      <c r="BK6054" s="491"/>
      <c r="BL6054" s="491"/>
      <c r="BM6054" s="491"/>
      <c r="BN6054" s="491"/>
      <c r="BO6054" s="491"/>
      <c r="BP6054" s="306"/>
      <c r="BQ6054" s="496"/>
      <c r="BR6054" s="496"/>
      <c r="BS6054" s="496"/>
      <c r="BT6054" s="496"/>
      <c r="BU6054" s="496"/>
      <c r="BV6054" s="496"/>
    </row>
    <row r="6055" spans="1:74" s="52" customFormat="1" ht="12.75">
      <c r="A6055" s="45">
        <v>2346.9885393806389</v>
      </c>
      <c r="B6055" s="46" t="s">
        <v>416</v>
      </c>
      <c r="C6055" s="47" t="s">
        <v>426</v>
      </c>
      <c r="D6055" s="48">
        <v>146.76</v>
      </c>
      <c r="E6055" s="49">
        <v>39.847700000000003</v>
      </c>
      <c r="F6055" s="49">
        <v>9.3799999999999994E-2</v>
      </c>
      <c r="G6055" s="49">
        <v>11.8736</v>
      </c>
      <c r="H6055" s="49">
        <v>0.34079999999999999</v>
      </c>
      <c r="I6055" s="49">
        <v>0.18260000000000001</v>
      </c>
      <c r="J6055" s="49">
        <v>46.588299999999997</v>
      </c>
      <c r="K6055" s="49">
        <v>0.20419999999999999</v>
      </c>
      <c r="L6055" s="49">
        <v>99.131</v>
      </c>
      <c r="M6055" s="47"/>
      <c r="N6055" s="50">
        <v>0.99652067594744131</v>
      </c>
      <c r="O6055" s="50">
        <v>1.8546472004055637E-3</v>
      </c>
      <c r="P6055" s="50">
        <v>0.24832558263343998</v>
      </c>
      <c r="Q6055" s="50">
        <v>6.8553010781086249E-3</v>
      </c>
      <c r="R6055" s="50">
        <v>3.8678495014028138E-3</v>
      </c>
      <c r="S6055" s="50">
        <v>1.736874598815521</v>
      </c>
      <c r="T6055" s="50">
        <v>5.4713744754283627E-3</v>
      </c>
      <c r="U6055" s="50">
        <v>2.9997700296517475</v>
      </c>
      <c r="V6055" s="51">
        <v>87.491156561743225</v>
      </c>
      <c r="X6055" s="47" t="s">
        <v>1753</v>
      </c>
      <c r="Y6055" s="47" t="s">
        <v>1753</v>
      </c>
      <c r="Z6055" s="47" t="s">
        <v>1753</v>
      </c>
      <c r="AA6055" s="47" t="s">
        <v>1753</v>
      </c>
      <c r="AB6055" s="47" t="s">
        <v>1753</v>
      </c>
      <c r="AC6055" s="47" t="s">
        <v>1753</v>
      </c>
      <c r="AD6055" s="47" t="s">
        <v>1753</v>
      </c>
      <c r="AE6055" s="312"/>
      <c r="AF6055" s="465" t="s">
        <v>1754</v>
      </c>
      <c r="AG6055" s="311">
        <v>40</v>
      </c>
      <c r="AH6055" s="311">
        <v>15</v>
      </c>
      <c r="AI6055" s="311"/>
      <c r="AJ6055" s="311"/>
      <c r="AK6055" s="311"/>
      <c r="AL6055" s="311"/>
      <c r="AM6055" s="311"/>
      <c r="AN6055" s="311"/>
      <c r="AO6055" s="311"/>
      <c r="AP6055" s="311"/>
      <c r="AQ6055" s="311"/>
      <c r="AR6055" s="311"/>
      <c r="AS6055" s="311"/>
      <c r="AT6055" s="311"/>
      <c r="AU6055" s="311"/>
      <c r="AV6055" s="311"/>
      <c r="AW6055" s="311"/>
      <c r="AX6055" s="311"/>
      <c r="AY6055" s="311"/>
      <c r="AZ6055" s="311"/>
      <c r="BA6055" s="311"/>
      <c r="BB6055" s="311"/>
      <c r="BC6055" s="311"/>
      <c r="BD6055" s="311"/>
      <c r="BE6055" s="491"/>
      <c r="BF6055" s="491"/>
      <c r="BG6055" s="491"/>
      <c r="BH6055" s="491"/>
      <c r="BI6055" s="491"/>
      <c r="BJ6055" s="491"/>
      <c r="BK6055" s="491"/>
      <c r="BL6055" s="491"/>
      <c r="BM6055" s="491"/>
      <c r="BN6055" s="491"/>
      <c r="BO6055" s="491"/>
      <c r="BP6055" s="306"/>
      <c r="BQ6055" s="496"/>
      <c r="BR6055" s="496"/>
      <c r="BS6055" s="496"/>
      <c r="BT6055" s="496"/>
      <c r="BU6055" s="496"/>
      <c r="BV6055" s="496"/>
    </row>
    <row r="6056" spans="1:74" s="52" customFormat="1" ht="12.75">
      <c r="A6056" s="45">
        <v>2346.9885393806389</v>
      </c>
      <c r="B6056" s="46" t="s">
        <v>416</v>
      </c>
      <c r="C6056" s="47" t="s">
        <v>426</v>
      </c>
      <c r="D6056" s="48">
        <v>151.82</v>
      </c>
      <c r="E6056" s="49">
        <v>39.737900000000003</v>
      </c>
      <c r="F6056" s="49">
        <v>7.0400000000000004E-2</v>
      </c>
      <c r="G6056" s="49">
        <v>12</v>
      </c>
      <c r="H6056" s="49">
        <v>0.37609999999999999</v>
      </c>
      <c r="I6056" s="49">
        <v>0.16969999999999999</v>
      </c>
      <c r="J6056" s="49">
        <v>46.913600000000002</v>
      </c>
      <c r="K6056" s="49">
        <v>0.21729999999999999</v>
      </c>
      <c r="L6056" s="49">
        <v>99.484999999999999</v>
      </c>
      <c r="M6056" s="47"/>
      <c r="N6056" s="50">
        <v>0.99162315729520922</v>
      </c>
      <c r="O6056" s="50">
        <v>1.388960265621839E-3</v>
      </c>
      <c r="P6056" s="50">
        <v>0.25042575268991984</v>
      </c>
      <c r="Q6056" s="50">
        <v>7.548992146022105E-3</v>
      </c>
      <c r="R6056" s="50">
        <v>3.5868179068575035E-3</v>
      </c>
      <c r="S6056" s="50">
        <v>1.7452154694374091</v>
      </c>
      <c r="T6056" s="50">
        <v>5.8097724325074027E-3</v>
      </c>
      <c r="U6056" s="50">
        <v>3.0055989221735473</v>
      </c>
      <c r="V6056" s="51">
        <v>87.451364007054877</v>
      </c>
      <c r="X6056" s="47" t="s">
        <v>1753</v>
      </c>
      <c r="Y6056" s="47" t="s">
        <v>1753</v>
      </c>
      <c r="Z6056" s="47" t="s">
        <v>1753</v>
      </c>
      <c r="AA6056" s="47" t="s">
        <v>1753</v>
      </c>
      <c r="AB6056" s="47" t="s">
        <v>1753</v>
      </c>
      <c r="AC6056" s="47" t="s">
        <v>1753</v>
      </c>
      <c r="AD6056" s="47" t="s">
        <v>1753</v>
      </c>
      <c r="AE6056" s="312"/>
      <c r="AF6056" s="465" t="s">
        <v>1754</v>
      </c>
      <c r="AG6056" s="311">
        <v>40</v>
      </c>
      <c r="AH6056" s="311">
        <v>15</v>
      </c>
      <c r="AI6056" s="311"/>
      <c r="AJ6056" s="311"/>
      <c r="AK6056" s="311"/>
      <c r="AL6056" s="311"/>
      <c r="AM6056" s="311"/>
      <c r="AN6056" s="311"/>
      <c r="AO6056" s="311"/>
      <c r="AP6056" s="311"/>
      <c r="AQ6056" s="311"/>
      <c r="AR6056" s="311"/>
      <c r="AS6056" s="311"/>
      <c r="AT6056" s="311"/>
      <c r="AU6056" s="311"/>
      <c r="AV6056" s="311"/>
      <c r="AW6056" s="311"/>
      <c r="AX6056" s="311"/>
      <c r="AY6056" s="311"/>
      <c r="AZ6056" s="311"/>
      <c r="BA6056" s="311"/>
      <c r="BB6056" s="311"/>
      <c r="BC6056" s="311"/>
      <c r="BD6056" s="311"/>
      <c r="BE6056" s="491"/>
      <c r="BF6056" s="491"/>
      <c r="BG6056" s="491"/>
      <c r="BH6056" s="491"/>
      <c r="BI6056" s="491"/>
      <c r="BJ6056" s="491"/>
      <c r="BK6056" s="491"/>
      <c r="BL6056" s="491"/>
      <c r="BM6056" s="491"/>
      <c r="BN6056" s="491"/>
      <c r="BO6056" s="491"/>
      <c r="BP6056" s="306"/>
      <c r="BQ6056" s="496"/>
      <c r="BR6056" s="496"/>
      <c r="BS6056" s="496"/>
      <c r="BT6056" s="496"/>
      <c r="BU6056" s="496"/>
      <c r="BV6056" s="496"/>
    </row>
    <row r="6057" spans="1:74" s="52" customFormat="1" ht="12.75">
      <c r="A6057" s="45">
        <v>2346.9885393806389</v>
      </c>
      <c r="B6057" s="46" t="s">
        <v>416</v>
      </c>
      <c r="C6057" s="47" t="s">
        <v>426</v>
      </c>
      <c r="D6057" s="48">
        <v>156.88</v>
      </c>
      <c r="E6057" s="49">
        <v>39.808300000000003</v>
      </c>
      <c r="F6057" s="49">
        <v>0.1065</v>
      </c>
      <c r="G6057" s="49">
        <v>12.0306</v>
      </c>
      <c r="H6057" s="49">
        <v>0.39450000000000002</v>
      </c>
      <c r="I6057" s="49">
        <v>0.19339999999999999</v>
      </c>
      <c r="J6057" s="49">
        <v>46.798000000000002</v>
      </c>
      <c r="K6057" s="49">
        <v>0.22289999999999999</v>
      </c>
      <c r="L6057" s="49">
        <v>99.554199999999994</v>
      </c>
      <c r="M6057" s="47"/>
      <c r="N6057" s="50">
        <v>0.99263336305070593</v>
      </c>
      <c r="O6057" s="50">
        <v>2.09961786449163E-3</v>
      </c>
      <c r="P6057" s="50">
        <v>0.2508756541047209</v>
      </c>
      <c r="Q6057" s="50">
        <v>7.9123617784807761E-3</v>
      </c>
      <c r="R6057" s="50">
        <v>4.0846744179667332E-3</v>
      </c>
      <c r="S6057" s="50">
        <v>1.7396067137338369</v>
      </c>
      <c r="T6057" s="50">
        <v>5.955016270108077E-3</v>
      </c>
      <c r="U6057" s="50">
        <v>3.0031674012203111</v>
      </c>
      <c r="V6057" s="51">
        <v>87.39623831096057</v>
      </c>
      <c r="X6057" s="47" t="s">
        <v>1753</v>
      </c>
      <c r="Y6057" s="47" t="s">
        <v>1753</v>
      </c>
      <c r="Z6057" s="47" t="s">
        <v>1753</v>
      </c>
      <c r="AA6057" s="47" t="s">
        <v>1753</v>
      </c>
      <c r="AB6057" s="47" t="s">
        <v>1753</v>
      </c>
      <c r="AC6057" s="47" t="s">
        <v>1753</v>
      </c>
      <c r="AD6057" s="47" t="s">
        <v>1753</v>
      </c>
      <c r="AE6057" s="312"/>
      <c r="AF6057" s="465" t="s">
        <v>1754</v>
      </c>
      <c r="AG6057" s="311">
        <v>40</v>
      </c>
      <c r="AH6057" s="311">
        <v>15</v>
      </c>
      <c r="AI6057" s="311"/>
      <c r="AJ6057" s="311"/>
      <c r="AK6057" s="311"/>
      <c r="AL6057" s="311"/>
      <c r="AM6057" s="311"/>
      <c r="AN6057" s="311"/>
      <c r="AO6057" s="311"/>
      <c r="AP6057" s="311"/>
      <c r="AQ6057" s="311"/>
      <c r="AR6057" s="311"/>
      <c r="AS6057" s="311"/>
      <c r="AT6057" s="311"/>
      <c r="AU6057" s="311"/>
      <c r="AV6057" s="311"/>
      <c r="AW6057" s="311"/>
      <c r="AX6057" s="311"/>
      <c r="AY6057" s="311"/>
      <c r="AZ6057" s="311"/>
      <c r="BA6057" s="311"/>
      <c r="BB6057" s="311"/>
      <c r="BC6057" s="311"/>
      <c r="BD6057" s="311"/>
      <c r="BE6057" s="491"/>
      <c r="BF6057" s="491"/>
      <c r="BG6057" s="491"/>
      <c r="BH6057" s="491"/>
      <c r="BI6057" s="491"/>
      <c r="BJ6057" s="491"/>
      <c r="BK6057" s="491"/>
      <c r="BL6057" s="491"/>
      <c r="BM6057" s="491"/>
      <c r="BN6057" s="491"/>
      <c r="BO6057" s="491"/>
      <c r="BP6057" s="306"/>
      <c r="BQ6057" s="496"/>
      <c r="BR6057" s="496"/>
      <c r="BS6057" s="496"/>
      <c r="BT6057" s="496"/>
      <c r="BU6057" s="496"/>
      <c r="BV6057" s="496"/>
    </row>
    <row r="6058" spans="1:74" s="52" customFormat="1" ht="12.75">
      <c r="A6058" s="45">
        <v>2346.9885393806389</v>
      </c>
      <c r="B6058" s="46" t="s">
        <v>416</v>
      </c>
      <c r="C6058" s="47" t="s">
        <v>426</v>
      </c>
      <c r="D6058" s="48">
        <v>161.94</v>
      </c>
      <c r="E6058" s="49">
        <v>39.8444</v>
      </c>
      <c r="F6058" s="49">
        <v>9.1399999999999995E-2</v>
      </c>
      <c r="G6058" s="49">
        <v>11.9809</v>
      </c>
      <c r="H6058" s="49">
        <v>0.35639999999999999</v>
      </c>
      <c r="I6058" s="49">
        <v>0.1406</v>
      </c>
      <c r="J6058" s="49">
        <v>46.845500000000001</v>
      </c>
      <c r="K6058" s="49">
        <v>0.20419999999999999</v>
      </c>
      <c r="L6058" s="49">
        <v>99.463399999999993</v>
      </c>
      <c r="M6058" s="47"/>
      <c r="N6058" s="50">
        <v>0.99371795004262908</v>
      </c>
      <c r="O6058" s="50">
        <v>1.8022600427394292E-3</v>
      </c>
      <c r="P6058" s="50">
        <v>0.24988562916767462</v>
      </c>
      <c r="Q6058" s="50">
        <v>7.1495289849373526E-3</v>
      </c>
      <c r="R6058" s="50">
        <v>2.9700714925134869E-3</v>
      </c>
      <c r="S6058" s="50">
        <v>1.7416956520931828</v>
      </c>
      <c r="T6058" s="50">
        <v>5.4564380482147153E-3</v>
      </c>
      <c r="U6058" s="50">
        <v>3.0026775298718911</v>
      </c>
      <c r="V6058" s="51">
        <v>87.452903302572039</v>
      </c>
      <c r="X6058" s="47" t="s">
        <v>1753</v>
      </c>
      <c r="Y6058" s="47" t="s">
        <v>1753</v>
      </c>
      <c r="Z6058" s="47" t="s">
        <v>1753</v>
      </c>
      <c r="AA6058" s="47" t="s">
        <v>1753</v>
      </c>
      <c r="AB6058" s="47" t="s">
        <v>1753</v>
      </c>
      <c r="AC6058" s="47" t="s">
        <v>1753</v>
      </c>
      <c r="AD6058" s="47" t="s">
        <v>1753</v>
      </c>
      <c r="AE6058" s="312"/>
      <c r="AF6058" s="465" t="s">
        <v>1754</v>
      </c>
      <c r="AG6058" s="311">
        <v>40</v>
      </c>
      <c r="AH6058" s="311">
        <v>15</v>
      </c>
      <c r="AI6058" s="311"/>
      <c r="AJ6058" s="311"/>
      <c r="AK6058" s="311"/>
      <c r="AL6058" s="311"/>
      <c r="AM6058" s="311"/>
      <c r="AN6058" s="311"/>
      <c r="AO6058" s="311"/>
      <c r="AP6058" s="311"/>
      <c r="AQ6058" s="311"/>
      <c r="AR6058" s="311"/>
      <c r="AS6058" s="311"/>
      <c r="AT6058" s="311"/>
      <c r="AU6058" s="311"/>
      <c r="AV6058" s="311"/>
      <c r="AW6058" s="311"/>
      <c r="AX6058" s="311"/>
      <c r="AY6058" s="311"/>
      <c r="AZ6058" s="311"/>
      <c r="BA6058" s="311"/>
      <c r="BB6058" s="311"/>
      <c r="BC6058" s="311"/>
      <c r="BD6058" s="311"/>
      <c r="BE6058" s="491"/>
      <c r="BF6058" s="491"/>
      <c r="BG6058" s="491"/>
      <c r="BH6058" s="491"/>
      <c r="BI6058" s="491"/>
      <c r="BJ6058" s="491"/>
      <c r="BK6058" s="491"/>
      <c r="BL6058" s="491"/>
      <c r="BM6058" s="491"/>
      <c r="BN6058" s="491"/>
      <c r="BO6058" s="491"/>
      <c r="BP6058" s="306"/>
      <c r="BQ6058" s="496"/>
      <c r="BR6058" s="496"/>
      <c r="BS6058" s="496"/>
      <c r="BT6058" s="496"/>
      <c r="BU6058" s="496"/>
      <c r="BV6058" s="496"/>
    </row>
    <row r="6059" spans="1:74" s="52" customFormat="1" ht="12.75">
      <c r="A6059" s="45">
        <v>2346.9885393806389</v>
      </c>
      <c r="B6059" s="46" t="s">
        <v>416</v>
      </c>
      <c r="C6059" s="47" t="s">
        <v>426</v>
      </c>
      <c r="D6059" s="48">
        <v>167.01</v>
      </c>
      <c r="E6059" s="49">
        <v>39.7744</v>
      </c>
      <c r="F6059" s="49">
        <v>0.04</v>
      </c>
      <c r="G6059" s="49">
        <v>12.0937</v>
      </c>
      <c r="H6059" s="49">
        <v>0.43190000000000001</v>
      </c>
      <c r="I6059" s="49">
        <v>0.18609999999999999</v>
      </c>
      <c r="J6059" s="49">
        <v>46.809800000000003</v>
      </c>
      <c r="K6059" s="49">
        <v>0.19339999999999999</v>
      </c>
      <c r="L6059" s="49">
        <v>99.529300000000006</v>
      </c>
      <c r="M6059" s="47"/>
      <c r="N6059" s="50">
        <v>0.99279609462303653</v>
      </c>
      <c r="O6059" s="50">
        <v>7.8939037997236298E-4</v>
      </c>
      <c r="P6059" s="50">
        <v>0.25244781044057413</v>
      </c>
      <c r="Q6059" s="50">
        <v>8.6712861795442096E-3</v>
      </c>
      <c r="R6059" s="50">
        <v>3.9344908119636184E-3</v>
      </c>
      <c r="S6059" s="50">
        <v>1.7418139089852738</v>
      </c>
      <c r="T6059" s="50">
        <v>5.1721431966543392E-3</v>
      </c>
      <c r="U6059" s="50">
        <v>3.0056251246170191</v>
      </c>
      <c r="V6059" s="51">
        <v>87.341289862734044</v>
      </c>
      <c r="X6059" s="47" t="s">
        <v>1753</v>
      </c>
      <c r="Y6059" s="47" t="s">
        <v>1753</v>
      </c>
      <c r="Z6059" s="47" t="s">
        <v>1753</v>
      </c>
      <c r="AA6059" s="47" t="s">
        <v>1753</v>
      </c>
      <c r="AB6059" s="47" t="s">
        <v>1753</v>
      </c>
      <c r="AC6059" s="47" t="s">
        <v>1753</v>
      </c>
      <c r="AD6059" s="47" t="s">
        <v>1753</v>
      </c>
      <c r="AE6059" s="312"/>
      <c r="AF6059" s="465" t="s">
        <v>1754</v>
      </c>
      <c r="AG6059" s="311">
        <v>40</v>
      </c>
      <c r="AH6059" s="311">
        <v>15</v>
      </c>
      <c r="AI6059" s="311"/>
      <c r="AJ6059" s="311"/>
      <c r="AK6059" s="311"/>
      <c r="AL6059" s="311"/>
      <c r="AM6059" s="311"/>
      <c r="AN6059" s="311"/>
      <c r="AO6059" s="311"/>
      <c r="AP6059" s="311"/>
      <c r="AQ6059" s="311"/>
      <c r="AR6059" s="311"/>
      <c r="AS6059" s="311"/>
      <c r="AT6059" s="311"/>
      <c r="AU6059" s="311"/>
      <c r="AV6059" s="311"/>
      <c r="AW6059" s="311"/>
      <c r="AX6059" s="311"/>
      <c r="AY6059" s="311"/>
      <c r="AZ6059" s="311"/>
      <c r="BA6059" s="311"/>
      <c r="BB6059" s="311"/>
      <c r="BC6059" s="311"/>
      <c r="BD6059" s="311"/>
      <c r="BE6059" s="491"/>
      <c r="BF6059" s="491"/>
      <c r="BG6059" s="491"/>
      <c r="BH6059" s="491"/>
      <c r="BI6059" s="491"/>
      <c r="BJ6059" s="491"/>
      <c r="BK6059" s="491"/>
      <c r="BL6059" s="491"/>
      <c r="BM6059" s="491"/>
      <c r="BN6059" s="491"/>
      <c r="BO6059" s="491"/>
      <c r="BP6059" s="306"/>
      <c r="BQ6059" s="496"/>
      <c r="BR6059" s="496"/>
      <c r="BS6059" s="496"/>
      <c r="BT6059" s="496"/>
      <c r="BU6059" s="496"/>
      <c r="BV6059" s="496"/>
    </row>
    <row r="6060" spans="1:74" s="52" customFormat="1" ht="12.75">
      <c r="A6060" s="45">
        <v>2346.9885393806389</v>
      </c>
      <c r="B6060" s="46" t="s">
        <v>416</v>
      </c>
      <c r="C6060" s="47" t="s">
        <v>426</v>
      </c>
      <c r="D6060" s="48">
        <v>172.07</v>
      </c>
      <c r="E6060" s="49">
        <v>39.762799999999999</v>
      </c>
      <c r="F6060" s="49">
        <v>5.1200000000000002E-2</v>
      </c>
      <c r="G6060" s="49">
        <v>12.220800000000001</v>
      </c>
      <c r="H6060" s="49">
        <v>0.33079999999999998</v>
      </c>
      <c r="I6060" s="49">
        <v>0.16420000000000001</v>
      </c>
      <c r="J6060" s="49">
        <v>46.631599999999999</v>
      </c>
      <c r="K6060" s="49">
        <v>0.19750000000000001</v>
      </c>
      <c r="L6060" s="49">
        <v>99.358900000000006</v>
      </c>
      <c r="M6060" s="47"/>
      <c r="N6060" s="50">
        <v>0.99406647120795832</v>
      </c>
      <c r="O6060" s="50">
        <v>1.01200776088255E-3</v>
      </c>
      <c r="P6060" s="50">
        <v>0.25550187861462492</v>
      </c>
      <c r="Q6060" s="50">
        <v>6.6519329083404412E-3</v>
      </c>
      <c r="R6060" s="50">
        <v>3.4769413024065905E-3</v>
      </c>
      <c r="S6060" s="50">
        <v>1.7379101896039755</v>
      </c>
      <c r="T6060" s="50">
        <v>5.2900918720880019E-3</v>
      </c>
      <c r="U6060" s="50">
        <v>3.0039095132702762</v>
      </c>
      <c r="V6060" s="51">
        <v>87.182686275048368</v>
      </c>
      <c r="X6060" s="47" t="s">
        <v>1753</v>
      </c>
      <c r="Y6060" s="47" t="s">
        <v>1753</v>
      </c>
      <c r="Z6060" s="47" t="s">
        <v>1753</v>
      </c>
      <c r="AA6060" s="47" t="s">
        <v>1753</v>
      </c>
      <c r="AB6060" s="47" t="s">
        <v>1753</v>
      </c>
      <c r="AC6060" s="47" t="s">
        <v>1753</v>
      </c>
      <c r="AD6060" s="47" t="s">
        <v>1753</v>
      </c>
      <c r="AE6060" s="312"/>
      <c r="AF6060" s="465" t="s">
        <v>1754</v>
      </c>
      <c r="AG6060" s="311">
        <v>40</v>
      </c>
      <c r="AH6060" s="311">
        <v>15</v>
      </c>
      <c r="AI6060" s="311"/>
      <c r="AJ6060" s="311"/>
      <c r="AK6060" s="311"/>
      <c r="AL6060" s="311"/>
      <c r="AM6060" s="311"/>
      <c r="AN6060" s="311"/>
      <c r="AO6060" s="311"/>
      <c r="AP6060" s="311"/>
      <c r="AQ6060" s="311"/>
      <c r="AR6060" s="311"/>
      <c r="AS6060" s="311"/>
      <c r="AT6060" s="311"/>
      <c r="AU6060" s="311"/>
      <c r="AV6060" s="311"/>
      <c r="AW6060" s="311"/>
      <c r="AX6060" s="311"/>
      <c r="AY6060" s="311"/>
      <c r="AZ6060" s="311"/>
      <c r="BA6060" s="311"/>
      <c r="BB6060" s="311"/>
      <c r="BC6060" s="311"/>
      <c r="BD6060" s="311"/>
      <c r="BE6060" s="491"/>
      <c r="BF6060" s="491"/>
      <c r="BG6060" s="491"/>
      <c r="BH6060" s="491"/>
      <c r="BI6060" s="491"/>
      <c r="BJ6060" s="491"/>
      <c r="BK6060" s="491"/>
      <c r="BL6060" s="491"/>
      <c r="BM6060" s="491"/>
      <c r="BN6060" s="491"/>
      <c r="BO6060" s="491"/>
      <c r="BP6060" s="306"/>
      <c r="BQ6060" s="496"/>
      <c r="BR6060" s="496"/>
      <c r="BS6060" s="496"/>
      <c r="BT6060" s="496"/>
      <c r="BU6060" s="496"/>
      <c r="BV6060" s="496"/>
    </row>
    <row r="6061" spans="1:74" s="52" customFormat="1" ht="12.75">
      <c r="A6061" s="45">
        <v>2346.9885393806389</v>
      </c>
      <c r="B6061" s="46" t="s">
        <v>416</v>
      </c>
      <c r="C6061" s="47" t="s">
        <v>426</v>
      </c>
      <c r="D6061" s="48">
        <v>177.13</v>
      </c>
      <c r="E6061" s="49">
        <v>39.868200000000002</v>
      </c>
      <c r="F6061" s="49">
        <v>4.4400000000000002E-2</v>
      </c>
      <c r="G6061" s="49">
        <v>11.8104</v>
      </c>
      <c r="H6061" s="49">
        <v>0.31330000000000002</v>
      </c>
      <c r="I6061" s="49">
        <v>0.2319</v>
      </c>
      <c r="J6061" s="49">
        <v>46.607199999999999</v>
      </c>
      <c r="K6061" s="49">
        <v>0.18640000000000001</v>
      </c>
      <c r="L6061" s="49">
        <v>99.061800000000019</v>
      </c>
      <c r="M6061" s="47"/>
      <c r="N6061" s="50">
        <v>0.9976588544432935</v>
      </c>
      <c r="O6061" s="50">
        <v>8.7844346896707667E-4</v>
      </c>
      <c r="P6061" s="50">
        <v>0.24715877490620219</v>
      </c>
      <c r="Q6061" s="50">
        <v>6.3060835488762115E-3</v>
      </c>
      <c r="R6061" s="50">
        <v>4.915208227611113E-3</v>
      </c>
      <c r="S6061" s="50">
        <v>1.7386693228421504</v>
      </c>
      <c r="T6061" s="50">
        <v>4.9975711816712355E-3</v>
      </c>
      <c r="U6061" s="50">
        <v>3.0005842586187716</v>
      </c>
      <c r="V6061" s="51">
        <v>87.553868575711803</v>
      </c>
      <c r="X6061" s="47" t="s">
        <v>1753</v>
      </c>
      <c r="Y6061" s="47" t="s">
        <v>1753</v>
      </c>
      <c r="Z6061" s="47" t="s">
        <v>1753</v>
      </c>
      <c r="AA6061" s="47" t="s">
        <v>1753</v>
      </c>
      <c r="AB6061" s="47" t="s">
        <v>1753</v>
      </c>
      <c r="AC6061" s="47" t="s">
        <v>1753</v>
      </c>
      <c r="AD6061" s="47" t="s">
        <v>1753</v>
      </c>
      <c r="AE6061" s="312"/>
      <c r="AF6061" s="465" t="s">
        <v>1754</v>
      </c>
      <c r="AG6061" s="311">
        <v>40</v>
      </c>
      <c r="AH6061" s="311">
        <v>15</v>
      </c>
      <c r="AI6061" s="311"/>
      <c r="AJ6061" s="311"/>
      <c r="AK6061" s="311"/>
      <c r="AL6061" s="311"/>
      <c r="AM6061" s="311"/>
      <c r="AN6061" s="311"/>
      <c r="AO6061" s="311"/>
      <c r="AP6061" s="311"/>
      <c r="AQ6061" s="311"/>
      <c r="AR6061" s="311"/>
      <c r="AS6061" s="311"/>
      <c r="AT6061" s="311"/>
      <c r="AU6061" s="311"/>
      <c r="AV6061" s="311"/>
      <c r="AW6061" s="311"/>
      <c r="AX6061" s="311"/>
      <c r="AY6061" s="311"/>
      <c r="AZ6061" s="311"/>
      <c r="BA6061" s="311"/>
      <c r="BB6061" s="311"/>
      <c r="BC6061" s="311"/>
      <c r="BD6061" s="311"/>
      <c r="BE6061" s="491"/>
      <c r="BF6061" s="491"/>
      <c r="BG6061" s="491"/>
      <c r="BH6061" s="491"/>
      <c r="BI6061" s="491"/>
      <c r="BJ6061" s="491"/>
      <c r="BK6061" s="491"/>
      <c r="BL6061" s="491"/>
      <c r="BM6061" s="491"/>
      <c r="BN6061" s="491"/>
      <c r="BO6061" s="491"/>
      <c r="BP6061" s="306"/>
      <c r="BQ6061" s="496"/>
      <c r="BR6061" s="496"/>
      <c r="BS6061" s="496"/>
      <c r="BT6061" s="496"/>
      <c r="BU6061" s="496"/>
      <c r="BV6061" s="496"/>
    </row>
    <row r="6062" spans="1:74" s="52" customFormat="1" ht="12.75">
      <c r="A6062" s="45">
        <v>2346.9885393806389</v>
      </c>
      <c r="B6062" s="46" t="s">
        <v>416</v>
      </c>
      <c r="C6062" s="47" t="s">
        <v>426</v>
      </c>
      <c r="D6062" s="48">
        <v>182.19</v>
      </c>
      <c r="E6062" s="49">
        <v>39.961599999999997</v>
      </c>
      <c r="F6062" s="49">
        <v>8.8099999999999998E-2</v>
      </c>
      <c r="G6062" s="49">
        <v>12.093999999999999</v>
      </c>
      <c r="H6062" s="49">
        <v>0.34350000000000003</v>
      </c>
      <c r="I6062" s="49">
        <v>0.2354</v>
      </c>
      <c r="J6062" s="49">
        <v>46.781399999999998</v>
      </c>
      <c r="K6062" s="49">
        <v>0.23880000000000001</v>
      </c>
      <c r="L6062" s="49">
        <v>99.742799999999988</v>
      </c>
      <c r="M6062" s="47"/>
      <c r="N6062" s="50">
        <v>0.99457846128488325</v>
      </c>
      <c r="O6062" s="50">
        <v>1.7335944381021097E-3</v>
      </c>
      <c r="P6062" s="50">
        <v>0.25172255995795928</v>
      </c>
      <c r="Q6062" s="50">
        <v>6.8764899921860984E-3</v>
      </c>
      <c r="R6062" s="50">
        <v>4.9623612770004861E-3</v>
      </c>
      <c r="S6062" s="50">
        <v>1.7357131014103933</v>
      </c>
      <c r="T6062" s="50">
        <v>6.3677814783875721E-3</v>
      </c>
      <c r="U6062" s="50">
        <v>3.0019543498389121</v>
      </c>
      <c r="V6062" s="51">
        <v>87.334303955044874</v>
      </c>
      <c r="X6062" s="47" t="s">
        <v>1753</v>
      </c>
      <c r="Y6062" s="47" t="s">
        <v>1753</v>
      </c>
      <c r="Z6062" s="47" t="s">
        <v>1753</v>
      </c>
      <c r="AA6062" s="47" t="s">
        <v>1753</v>
      </c>
      <c r="AB6062" s="47" t="s">
        <v>1753</v>
      </c>
      <c r="AC6062" s="47" t="s">
        <v>1753</v>
      </c>
      <c r="AD6062" s="47" t="s">
        <v>1753</v>
      </c>
      <c r="AE6062" s="312"/>
      <c r="AF6062" s="465" t="s">
        <v>1754</v>
      </c>
      <c r="AG6062" s="311">
        <v>40</v>
      </c>
      <c r="AH6062" s="311">
        <v>15</v>
      </c>
      <c r="AI6062" s="311"/>
      <c r="AJ6062" s="311"/>
      <c r="AK6062" s="311"/>
      <c r="AL6062" s="311"/>
      <c r="AM6062" s="311"/>
      <c r="AN6062" s="311"/>
      <c r="AO6062" s="311"/>
      <c r="AP6062" s="311"/>
      <c r="AQ6062" s="311"/>
      <c r="AR6062" s="311"/>
      <c r="AS6062" s="311"/>
      <c r="AT6062" s="311"/>
      <c r="AU6062" s="311"/>
      <c r="AV6062" s="311"/>
      <c r="AW6062" s="311"/>
      <c r="AX6062" s="311"/>
      <c r="AY6062" s="311"/>
      <c r="AZ6062" s="311"/>
      <c r="BA6062" s="311"/>
      <c r="BB6062" s="311"/>
      <c r="BC6062" s="311"/>
      <c r="BD6062" s="311"/>
      <c r="BE6062" s="491"/>
      <c r="BF6062" s="491"/>
      <c r="BG6062" s="491"/>
      <c r="BH6062" s="491"/>
      <c r="BI6062" s="491"/>
      <c r="BJ6062" s="491"/>
      <c r="BK6062" s="491"/>
      <c r="BL6062" s="491"/>
      <c r="BM6062" s="491"/>
      <c r="BN6062" s="491"/>
      <c r="BO6062" s="491"/>
      <c r="BP6062" s="306"/>
      <c r="BQ6062" s="496"/>
      <c r="BR6062" s="496"/>
      <c r="BS6062" s="496"/>
      <c r="BT6062" s="496"/>
      <c r="BU6062" s="496"/>
      <c r="BV6062" s="496"/>
    </row>
    <row r="6063" spans="1:74" s="52" customFormat="1" ht="12.75">
      <c r="A6063" s="45">
        <v>2346.9885393806389</v>
      </c>
      <c r="B6063" s="46" t="s">
        <v>416</v>
      </c>
      <c r="C6063" s="47" t="s">
        <v>426</v>
      </c>
      <c r="D6063" s="48">
        <v>187.25</v>
      </c>
      <c r="E6063" s="49">
        <v>39.75</v>
      </c>
      <c r="F6063" s="49">
        <v>0.1116</v>
      </c>
      <c r="G6063" s="49">
        <v>11.9887</v>
      </c>
      <c r="H6063" s="49">
        <v>0.41639999999999999</v>
      </c>
      <c r="I6063" s="49">
        <v>0.188</v>
      </c>
      <c r="J6063" s="49">
        <v>46.895699999999998</v>
      </c>
      <c r="K6063" s="49">
        <v>0.21629999999999999</v>
      </c>
      <c r="L6063" s="49">
        <v>99.566700000000012</v>
      </c>
      <c r="M6063" s="47"/>
      <c r="N6063" s="50">
        <v>0.99110503633958358</v>
      </c>
      <c r="O6063" s="50">
        <v>2.1999973601671491E-3</v>
      </c>
      <c r="P6063" s="50">
        <v>0.2499830927529661</v>
      </c>
      <c r="Q6063" s="50">
        <v>8.3509746097220096E-3</v>
      </c>
      <c r="R6063" s="50">
        <v>3.9703257326619877E-3</v>
      </c>
      <c r="S6063" s="50">
        <v>1.7431072869697901</v>
      </c>
      <c r="T6063" s="50">
        <v>5.7782551751913765E-3</v>
      </c>
      <c r="U6063" s="50">
        <v>3.0044949689400826</v>
      </c>
      <c r="V6063" s="51">
        <v>87.457513452664443</v>
      </c>
      <c r="X6063" s="47" t="s">
        <v>1753</v>
      </c>
      <c r="Y6063" s="47" t="s">
        <v>1753</v>
      </c>
      <c r="Z6063" s="47" t="s">
        <v>1753</v>
      </c>
      <c r="AA6063" s="47" t="s">
        <v>1753</v>
      </c>
      <c r="AB6063" s="47" t="s">
        <v>1753</v>
      </c>
      <c r="AC6063" s="47" t="s">
        <v>1753</v>
      </c>
      <c r="AD6063" s="47" t="s">
        <v>1753</v>
      </c>
      <c r="AE6063" s="312"/>
      <c r="AF6063" s="465" t="s">
        <v>1754</v>
      </c>
      <c r="AG6063" s="311">
        <v>40</v>
      </c>
      <c r="AH6063" s="311">
        <v>15</v>
      </c>
      <c r="AI6063" s="311"/>
      <c r="AJ6063" s="311"/>
      <c r="AK6063" s="311"/>
      <c r="AL6063" s="311"/>
      <c r="AM6063" s="311"/>
      <c r="AN6063" s="311"/>
      <c r="AO6063" s="311"/>
      <c r="AP6063" s="311"/>
      <c r="AQ6063" s="311"/>
      <c r="AR6063" s="311"/>
      <c r="AS6063" s="311"/>
      <c r="AT6063" s="311"/>
      <c r="AU6063" s="311"/>
      <c r="AV6063" s="311"/>
      <c r="AW6063" s="311"/>
      <c r="AX6063" s="311"/>
      <c r="AY6063" s="311"/>
      <c r="AZ6063" s="311"/>
      <c r="BA6063" s="311"/>
      <c r="BB6063" s="311"/>
      <c r="BC6063" s="311"/>
      <c r="BD6063" s="311"/>
      <c r="BE6063" s="491"/>
      <c r="BF6063" s="491"/>
      <c r="BG6063" s="491"/>
      <c r="BH6063" s="491"/>
      <c r="BI6063" s="491"/>
      <c r="BJ6063" s="491"/>
      <c r="BK6063" s="491"/>
      <c r="BL6063" s="491"/>
      <c r="BM6063" s="491"/>
      <c r="BN6063" s="491"/>
      <c r="BO6063" s="491"/>
      <c r="BP6063" s="306"/>
      <c r="BQ6063" s="496"/>
      <c r="BR6063" s="496"/>
      <c r="BS6063" s="496"/>
      <c r="BT6063" s="496"/>
      <c r="BU6063" s="496"/>
      <c r="BV6063" s="496"/>
    </row>
    <row r="6064" spans="1:74" s="52" customFormat="1" ht="12.75">
      <c r="A6064" s="45">
        <v>2346.9885393806389</v>
      </c>
      <c r="B6064" s="46" t="s">
        <v>416</v>
      </c>
      <c r="C6064" s="47" t="s">
        <v>426</v>
      </c>
      <c r="D6064" s="48">
        <v>192.31</v>
      </c>
      <c r="E6064" s="49">
        <v>39.875799999999998</v>
      </c>
      <c r="F6064" s="49">
        <v>6.0600000000000001E-2</v>
      </c>
      <c r="G6064" s="49">
        <v>12.2439</v>
      </c>
      <c r="H6064" s="49">
        <v>0.36330000000000001</v>
      </c>
      <c r="I6064" s="49">
        <v>0.2208</v>
      </c>
      <c r="J6064" s="49">
        <v>46.899500000000003</v>
      </c>
      <c r="K6064" s="49">
        <v>0.20219999999999999</v>
      </c>
      <c r="L6064" s="49">
        <v>99.866100000000017</v>
      </c>
      <c r="M6064" s="47"/>
      <c r="N6064" s="50">
        <v>0.99226438198274725</v>
      </c>
      <c r="O6064" s="50">
        <v>1.1922464349138572E-3</v>
      </c>
      <c r="P6064" s="50">
        <v>0.25479667783882409</v>
      </c>
      <c r="Q6064" s="50">
        <v>7.2715548348547725E-3</v>
      </c>
      <c r="R6064" s="50">
        <v>4.6537473456794189E-3</v>
      </c>
      <c r="S6064" s="50">
        <v>1.7397816723685811</v>
      </c>
      <c r="T6064" s="50">
        <v>5.3908443418247704E-3</v>
      </c>
      <c r="U6064" s="50">
        <v>3.005351125147425</v>
      </c>
      <c r="V6064" s="51">
        <v>87.225536775111934</v>
      </c>
      <c r="X6064" s="47" t="s">
        <v>1753</v>
      </c>
      <c r="Y6064" s="47" t="s">
        <v>1753</v>
      </c>
      <c r="Z6064" s="47" t="s">
        <v>1753</v>
      </c>
      <c r="AA6064" s="47" t="s">
        <v>1753</v>
      </c>
      <c r="AB6064" s="47" t="s">
        <v>1753</v>
      </c>
      <c r="AC6064" s="47" t="s">
        <v>1753</v>
      </c>
      <c r="AD6064" s="47" t="s">
        <v>1753</v>
      </c>
      <c r="AE6064" s="312"/>
      <c r="AF6064" s="465" t="s">
        <v>1754</v>
      </c>
      <c r="AG6064" s="311">
        <v>40</v>
      </c>
      <c r="AH6064" s="311">
        <v>15</v>
      </c>
      <c r="AI6064" s="311"/>
      <c r="AJ6064" s="311"/>
      <c r="AK6064" s="311"/>
      <c r="AL6064" s="311"/>
      <c r="AM6064" s="311"/>
      <c r="AN6064" s="311"/>
      <c r="AO6064" s="311"/>
      <c r="AP6064" s="311"/>
      <c r="AQ6064" s="311"/>
      <c r="AR6064" s="311"/>
      <c r="AS6064" s="311"/>
      <c r="AT6064" s="311"/>
      <c r="AU6064" s="311"/>
      <c r="AV6064" s="311"/>
      <c r="AW6064" s="311"/>
      <c r="AX6064" s="311"/>
      <c r="AY6064" s="311"/>
      <c r="AZ6064" s="311"/>
      <c r="BA6064" s="311"/>
      <c r="BB6064" s="311"/>
      <c r="BC6064" s="311"/>
      <c r="BD6064" s="311"/>
      <c r="BE6064" s="491"/>
      <c r="BF6064" s="491"/>
      <c r="BG6064" s="491"/>
      <c r="BH6064" s="491"/>
      <c r="BI6064" s="491"/>
      <c r="BJ6064" s="491"/>
      <c r="BK6064" s="491"/>
      <c r="BL6064" s="491"/>
      <c r="BM6064" s="491"/>
      <c r="BN6064" s="491"/>
      <c r="BO6064" s="491"/>
      <c r="BP6064" s="306"/>
      <c r="BQ6064" s="496"/>
      <c r="BR6064" s="496"/>
      <c r="BS6064" s="496"/>
      <c r="BT6064" s="496"/>
      <c r="BU6064" s="496"/>
      <c r="BV6064" s="496"/>
    </row>
    <row r="6065" spans="1:74" s="52" customFormat="1" ht="12.75">
      <c r="A6065" s="45">
        <v>2346.9885393806389</v>
      </c>
      <c r="B6065" s="46" t="s">
        <v>416</v>
      </c>
      <c r="C6065" s="47" t="s">
        <v>426</v>
      </c>
      <c r="D6065" s="48">
        <v>197.37</v>
      </c>
      <c r="E6065" s="49">
        <v>40.008899999999997</v>
      </c>
      <c r="F6065" s="49">
        <v>0.1061</v>
      </c>
      <c r="G6065" s="49">
        <v>12.354799999999999</v>
      </c>
      <c r="H6065" s="49">
        <v>0.30669999999999997</v>
      </c>
      <c r="I6065" s="49">
        <v>0.18429999999999999</v>
      </c>
      <c r="J6065" s="49">
        <v>46.919199999999996</v>
      </c>
      <c r="K6065" s="49">
        <v>0.23499999999999999</v>
      </c>
      <c r="L6065" s="49">
        <v>100.11499999999999</v>
      </c>
      <c r="M6065" s="47"/>
      <c r="N6065" s="50">
        <v>0.99276676300801037</v>
      </c>
      <c r="O6065" s="50">
        <v>2.0815239717871408E-3</v>
      </c>
      <c r="P6065" s="50">
        <v>0.25637893034039189</v>
      </c>
      <c r="Q6065" s="50">
        <v>6.1213651429614527E-3</v>
      </c>
      <c r="R6065" s="50">
        <v>3.8734833388942387E-3</v>
      </c>
      <c r="S6065" s="50">
        <v>1.7356004813650829</v>
      </c>
      <c r="T6065" s="50">
        <v>6.2476418812876348E-3</v>
      </c>
      <c r="U6065" s="50">
        <v>3.0030701890484162</v>
      </c>
      <c r="V6065" s="51">
        <v>87.129438746513571</v>
      </c>
      <c r="X6065" s="47" t="s">
        <v>1753</v>
      </c>
      <c r="Y6065" s="47" t="s">
        <v>1753</v>
      </c>
      <c r="Z6065" s="47" t="s">
        <v>1753</v>
      </c>
      <c r="AA6065" s="47" t="s">
        <v>1753</v>
      </c>
      <c r="AB6065" s="47" t="s">
        <v>1753</v>
      </c>
      <c r="AC6065" s="47" t="s">
        <v>1753</v>
      </c>
      <c r="AD6065" s="47" t="s">
        <v>1753</v>
      </c>
      <c r="AE6065" s="312"/>
      <c r="AF6065" s="465" t="s">
        <v>1754</v>
      </c>
      <c r="AG6065" s="311">
        <v>40</v>
      </c>
      <c r="AH6065" s="311">
        <v>15</v>
      </c>
      <c r="AI6065" s="311"/>
      <c r="AJ6065" s="311"/>
      <c r="AK6065" s="311"/>
      <c r="AL6065" s="311"/>
      <c r="AM6065" s="311"/>
      <c r="AN6065" s="311"/>
      <c r="AO6065" s="311"/>
      <c r="AP6065" s="311"/>
      <c r="AQ6065" s="311"/>
      <c r="AR6065" s="311"/>
      <c r="AS6065" s="311"/>
      <c r="AT6065" s="311"/>
      <c r="AU6065" s="311"/>
      <c r="AV6065" s="311"/>
      <c r="AW6065" s="311"/>
      <c r="AX6065" s="311"/>
      <c r="AY6065" s="311"/>
      <c r="AZ6065" s="311"/>
      <c r="BA6065" s="311"/>
      <c r="BB6065" s="311"/>
      <c r="BC6065" s="311"/>
      <c r="BD6065" s="311"/>
      <c r="BE6065" s="491"/>
      <c r="BF6065" s="491"/>
      <c r="BG6065" s="491"/>
      <c r="BH6065" s="491"/>
      <c r="BI6065" s="491"/>
      <c r="BJ6065" s="491"/>
      <c r="BK6065" s="491"/>
      <c r="BL6065" s="491"/>
      <c r="BM6065" s="491"/>
      <c r="BN6065" s="491"/>
      <c r="BO6065" s="491"/>
      <c r="BP6065" s="306"/>
      <c r="BQ6065" s="496"/>
      <c r="BR6065" s="496"/>
      <c r="BS6065" s="496"/>
      <c r="BT6065" s="496"/>
      <c r="BU6065" s="496"/>
      <c r="BV6065" s="496"/>
    </row>
    <row r="6066" spans="1:74" s="52" customFormat="1" ht="12.75">
      <c r="A6066" s="45">
        <v>2346.9885393806389</v>
      </c>
      <c r="B6066" s="46" t="s">
        <v>416</v>
      </c>
      <c r="C6066" s="47" t="s">
        <v>426</v>
      </c>
      <c r="D6066" s="48">
        <v>202.43</v>
      </c>
      <c r="E6066" s="49">
        <v>40.040199999999999</v>
      </c>
      <c r="F6066" s="49">
        <v>5.3400000000000003E-2</v>
      </c>
      <c r="G6066" s="49">
        <v>11.840199999999999</v>
      </c>
      <c r="H6066" s="49">
        <v>0.35920000000000002</v>
      </c>
      <c r="I6066" s="49">
        <v>0.1424</v>
      </c>
      <c r="J6066" s="49">
        <v>46.627600000000001</v>
      </c>
      <c r="K6066" s="49">
        <v>0.23619999999999999</v>
      </c>
      <c r="L6066" s="49">
        <v>99.299200000000013</v>
      </c>
      <c r="M6066" s="47"/>
      <c r="N6066" s="50">
        <v>0.99924274589479289</v>
      </c>
      <c r="O6066" s="50">
        <v>1.0536380311393677E-3</v>
      </c>
      <c r="P6066" s="50">
        <v>0.24710970282741915</v>
      </c>
      <c r="Q6066" s="50">
        <v>7.210327419877891E-3</v>
      </c>
      <c r="R6066" s="50">
        <v>3.0100277160891851E-3</v>
      </c>
      <c r="S6066" s="50">
        <v>1.7347079697357346</v>
      </c>
      <c r="T6066" s="50">
        <v>6.315566417875668E-3</v>
      </c>
      <c r="U6066" s="50">
        <v>2.9986499780429283</v>
      </c>
      <c r="V6066" s="51">
        <v>87.531158579899852</v>
      </c>
      <c r="X6066" s="47" t="s">
        <v>1753</v>
      </c>
      <c r="Y6066" s="47" t="s">
        <v>1753</v>
      </c>
      <c r="Z6066" s="47" t="s">
        <v>1753</v>
      </c>
      <c r="AA6066" s="47" t="s">
        <v>1753</v>
      </c>
      <c r="AB6066" s="47" t="s">
        <v>1753</v>
      </c>
      <c r="AC6066" s="47" t="s">
        <v>1753</v>
      </c>
      <c r="AD6066" s="47" t="s">
        <v>1753</v>
      </c>
      <c r="AE6066" s="312"/>
      <c r="AF6066" s="465" t="s">
        <v>1754</v>
      </c>
      <c r="AG6066" s="311">
        <v>40</v>
      </c>
      <c r="AH6066" s="311">
        <v>15</v>
      </c>
      <c r="AI6066" s="311"/>
      <c r="AJ6066" s="311"/>
      <c r="AK6066" s="311"/>
      <c r="AL6066" s="311"/>
      <c r="AM6066" s="311"/>
      <c r="AN6066" s="311"/>
      <c r="AO6066" s="311"/>
      <c r="AP6066" s="311"/>
      <c r="AQ6066" s="311"/>
      <c r="AR6066" s="311"/>
      <c r="AS6066" s="311"/>
      <c r="AT6066" s="311"/>
      <c r="AU6066" s="311"/>
      <c r="AV6066" s="311"/>
      <c r="AW6066" s="311"/>
      <c r="AX6066" s="311"/>
      <c r="AY6066" s="311"/>
      <c r="AZ6066" s="311"/>
      <c r="BA6066" s="311"/>
      <c r="BB6066" s="311"/>
      <c r="BC6066" s="311"/>
      <c r="BD6066" s="311"/>
      <c r="BE6066" s="491"/>
      <c r="BF6066" s="491"/>
      <c r="BG6066" s="491"/>
      <c r="BH6066" s="491"/>
      <c r="BI6066" s="491"/>
      <c r="BJ6066" s="491"/>
      <c r="BK6066" s="491"/>
      <c r="BL6066" s="491"/>
      <c r="BM6066" s="491"/>
      <c r="BN6066" s="491"/>
      <c r="BO6066" s="491"/>
      <c r="BP6066" s="306"/>
      <c r="BQ6066" s="496"/>
      <c r="BR6066" s="496"/>
      <c r="BS6066" s="496"/>
      <c r="BT6066" s="496"/>
      <c r="BU6066" s="496"/>
      <c r="BV6066" s="496"/>
    </row>
    <row r="6067" spans="1:74" s="52" customFormat="1" ht="12.75">
      <c r="A6067" s="45">
        <v>2346.9885393806389</v>
      </c>
      <c r="B6067" s="46" t="s">
        <v>416</v>
      </c>
      <c r="C6067" s="47" t="s">
        <v>426</v>
      </c>
      <c r="D6067" s="48">
        <v>207.49</v>
      </c>
      <c r="E6067" s="49">
        <v>39.844000000000001</v>
      </c>
      <c r="F6067" s="49">
        <v>9.1399999999999995E-2</v>
      </c>
      <c r="G6067" s="49">
        <v>12.103</v>
      </c>
      <c r="H6067" s="49">
        <v>0.35270000000000001</v>
      </c>
      <c r="I6067" s="49">
        <v>0.21160000000000001</v>
      </c>
      <c r="J6067" s="49">
        <v>46.903100000000002</v>
      </c>
      <c r="K6067" s="49">
        <v>0.20499999999999999</v>
      </c>
      <c r="L6067" s="49">
        <v>99.710799999999992</v>
      </c>
      <c r="M6067" s="47"/>
      <c r="N6067" s="50">
        <v>0.99219111051762077</v>
      </c>
      <c r="O6067" s="50">
        <v>1.7995089502476104E-3</v>
      </c>
      <c r="P6067" s="50">
        <v>0.25204693903612368</v>
      </c>
      <c r="Q6067" s="50">
        <v>7.064505251537464E-3</v>
      </c>
      <c r="R6067" s="50">
        <v>4.4630710724277815E-3</v>
      </c>
      <c r="S6067" s="50">
        <v>1.7411752835768985</v>
      </c>
      <c r="T6067" s="50">
        <v>5.4694531770277909E-3</v>
      </c>
      <c r="U6067" s="50">
        <v>3.0042098715818835</v>
      </c>
      <c r="V6067" s="51">
        <v>87.354799872454663</v>
      </c>
      <c r="X6067" s="47" t="s">
        <v>1753</v>
      </c>
      <c r="Y6067" s="47" t="s">
        <v>1753</v>
      </c>
      <c r="Z6067" s="47" t="s">
        <v>1753</v>
      </c>
      <c r="AA6067" s="47" t="s">
        <v>1753</v>
      </c>
      <c r="AB6067" s="47" t="s">
        <v>1753</v>
      </c>
      <c r="AC6067" s="47" t="s">
        <v>1753</v>
      </c>
      <c r="AD6067" s="47" t="s">
        <v>1753</v>
      </c>
      <c r="AE6067" s="312"/>
      <c r="AF6067" s="465" t="s">
        <v>1754</v>
      </c>
      <c r="AG6067" s="311">
        <v>40</v>
      </c>
      <c r="AH6067" s="311">
        <v>15</v>
      </c>
      <c r="AI6067" s="311"/>
      <c r="AJ6067" s="311"/>
      <c r="AK6067" s="311"/>
      <c r="AL6067" s="311"/>
      <c r="AM6067" s="311"/>
      <c r="AN6067" s="311"/>
      <c r="AO6067" s="311"/>
      <c r="AP6067" s="311"/>
      <c r="AQ6067" s="311"/>
      <c r="AR6067" s="311"/>
      <c r="AS6067" s="311"/>
      <c r="AT6067" s="311"/>
      <c r="AU6067" s="311"/>
      <c r="AV6067" s="311"/>
      <c r="AW6067" s="311"/>
      <c r="AX6067" s="311"/>
      <c r="AY6067" s="311"/>
      <c r="AZ6067" s="311"/>
      <c r="BA6067" s="311"/>
      <c r="BB6067" s="311"/>
      <c r="BC6067" s="311"/>
      <c r="BD6067" s="311"/>
      <c r="BE6067" s="491"/>
      <c r="BF6067" s="491"/>
      <c r="BG6067" s="491"/>
      <c r="BH6067" s="491"/>
      <c r="BI6067" s="491"/>
      <c r="BJ6067" s="491"/>
      <c r="BK6067" s="491"/>
      <c r="BL6067" s="491"/>
      <c r="BM6067" s="491"/>
      <c r="BN6067" s="491"/>
      <c r="BO6067" s="491"/>
      <c r="BP6067" s="306"/>
      <c r="BQ6067" s="496"/>
      <c r="BR6067" s="496"/>
      <c r="BS6067" s="496"/>
      <c r="BT6067" s="496"/>
      <c r="BU6067" s="496"/>
      <c r="BV6067" s="496"/>
    </row>
    <row r="6068" spans="1:74" s="52" customFormat="1" ht="12.75">
      <c r="A6068" s="45">
        <v>2346.9885393806389</v>
      </c>
      <c r="B6068" s="46" t="s">
        <v>416</v>
      </c>
      <c r="C6068" s="47" t="s">
        <v>426</v>
      </c>
      <c r="D6068" s="48">
        <v>212.55</v>
      </c>
      <c r="E6068" s="49">
        <v>40.067900000000002</v>
      </c>
      <c r="F6068" s="49">
        <v>6.7699999999999996E-2</v>
      </c>
      <c r="G6068" s="49">
        <v>12.2264</v>
      </c>
      <c r="H6068" s="49">
        <v>0.38729999999999998</v>
      </c>
      <c r="I6068" s="49">
        <v>0.18970000000000001</v>
      </c>
      <c r="J6068" s="49">
        <v>47.159100000000002</v>
      </c>
      <c r="K6068" s="49">
        <v>0.2102</v>
      </c>
      <c r="L6068" s="49">
        <v>100.30830000000002</v>
      </c>
      <c r="M6068" s="47"/>
      <c r="N6068" s="50">
        <v>0.99226099758200115</v>
      </c>
      <c r="O6068" s="50">
        <v>1.3255417882261636E-3</v>
      </c>
      <c r="P6068" s="50">
        <v>0.25321179617925799</v>
      </c>
      <c r="Q6068" s="50">
        <v>7.7147299640652565E-3</v>
      </c>
      <c r="R6068" s="50">
        <v>3.9790776101794011E-3</v>
      </c>
      <c r="S6068" s="50">
        <v>1.7410185310237469</v>
      </c>
      <c r="T6068" s="50">
        <v>5.5772446940694142E-3</v>
      </c>
      <c r="U6068" s="50">
        <v>3.0050879188415465</v>
      </c>
      <c r="V6068" s="51">
        <v>87.302780790903</v>
      </c>
      <c r="X6068" s="47" t="s">
        <v>1753</v>
      </c>
      <c r="Y6068" s="47" t="s">
        <v>1753</v>
      </c>
      <c r="Z6068" s="47" t="s">
        <v>1753</v>
      </c>
      <c r="AA6068" s="47" t="s">
        <v>1753</v>
      </c>
      <c r="AB6068" s="47" t="s">
        <v>1753</v>
      </c>
      <c r="AC6068" s="47" t="s">
        <v>1753</v>
      </c>
      <c r="AD6068" s="47" t="s">
        <v>1753</v>
      </c>
      <c r="AE6068" s="312"/>
      <c r="AF6068" s="465" t="s">
        <v>1754</v>
      </c>
      <c r="AG6068" s="311">
        <v>40</v>
      </c>
      <c r="AH6068" s="311">
        <v>15</v>
      </c>
      <c r="AI6068" s="311"/>
      <c r="AJ6068" s="311"/>
      <c r="AK6068" s="311"/>
      <c r="AL6068" s="311"/>
      <c r="AM6068" s="311"/>
      <c r="AN6068" s="311"/>
      <c r="AO6068" s="311"/>
      <c r="AP6068" s="311"/>
      <c r="AQ6068" s="311"/>
      <c r="AR6068" s="311"/>
      <c r="AS6068" s="311"/>
      <c r="AT6068" s="311"/>
      <c r="AU6068" s="311"/>
      <c r="AV6068" s="311"/>
      <c r="AW6068" s="311"/>
      <c r="AX6068" s="311"/>
      <c r="AY6068" s="311"/>
      <c r="AZ6068" s="311"/>
      <c r="BA6068" s="311"/>
      <c r="BB6068" s="311"/>
      <c r="BC6068" s="311"/>
      <c r="BD6068" s="311"/>
      <c r="BE6068" s="491"/>
      <c r="BF6068" s="491"/>
      <c r="BG6068" s="491"/>
      <c r="BH6068" s="491"/>
      <c r="BI6068" s="491"/>
      <c r="BJ6068" s="491"/>
      <c r="BK6068" s="491"/>
      <c r="BL6068" s="491"/>
      <c r="BM6068" s="491"/>
      <c r="BN6068" s="491"/>
      <c r="BO6068" s="491"/>
      <c r="BP6068" s="306"/>
      <c r="BQ6068" s="496"/>
      <c r="BR6068" s="496"/>
      <c r="BS6068" s="496"/>
      <c r="BT6068" s="496"/>
      <c r="BU6068" s="496"/>
      <c r="BV6068" s="496"/>
    </row>
    <row r="6069" spans="1:74" s="52" customFormat="1" ht="12.75">
      <c r="A6069" s="45">
        <v>2346.9885393806389</v>
      </c>
      <c r="B6069" s="46" t="s">
        <v>416</v>
      </c>
      <c r="C6069" s="47" t="s">
        <v>426</v>
      </c>
      <c r="D6069" s="48">
        <v>217.61</v>
      </c>
      <c r="E6069" s="49">
        <v>39.941600000000001</v>
      </c>
      <c r="F6069" s="49">
        <v>8.3000000000000004E-2</v>
      </c>
      <c r="G6069" s="49">
        <v>12.0886</v>
      </c>
      <c r="H6069" s="49">
        <v>0.35909999999999997</v>
      </c>
      <c r="I6069" s="49">
        <v>0.18609999999999999</v>
      </c>
      <c r="J6069" s="49">
        <v>46.6999</v>
      </c>
      <c r="K6069" s="49">
        <v>0.21160000000000001</v>
      </c>
      <c r="L6069" s="49">
        <v>99.569900000000004</v>
      </c>
      <c r="M6069" s="47"/>
      <c r="N6069" s="50">
        <v>0.99554542653321854</v>
      </c>
      <c r="O6069" s="50">
        <v>1.6356453034435388E-3</v>
      </c>
      <c r="P6069" s="50">
        <v>0.25198090127628364</v>
      </c>
      <c r="Q6069" s="50">
        <v>7.1993770789694879E-3</v>
      </c>
      <c r="R6069" s="50">
        <v>3.9288706960038302E-3</v>
      </c>
      <c r="S6069" s="50">
        <v>1.7352422750113146</v>
      </c>
      <c r="T6069" s="50">
        <v>5.6507869606611527E-3</v>
      </c>
      <c r="U6069" s="50">
        <v>3.0011832828598948</v>
      </c>
      <c r="V6069" s="51">
        <v>87.319949551563809</v>
      </c>
      <c r="X6069" s="47" t="s">
        <v>1753</v>
      </c>
      <c r="Y6069" s="47" t="s">
        <v>1753</v>
      </c>
      <c r="Z6069" s="47" t="s">
        <v>1753</v>
      </c>
      <c r="AA6069" s="47" t="s">
        <v>1753</v>
      </c>
      <c r="AB6069" s="47" t="s">
        <v>1753</v>
      </c>
      <c r="AC6069" s="47" t="s">
        <v>1753</v>
      </c>
      <c r="AD6069" s="47" t="s">
        <v>1753</v>
      </c>
      <c r="AE6069" s="312"/>
      <c r="AF6069" s="465" t="s">
        <v>1754</v>
      </c>
      <c r="AG6069" s="311">
        <v>40</v>
      </c>
      <c r="AH6069" s="311">
        <v>15</v>
      </c>
      <c r="AI6069" s="311"/>
      <c r="AJ6069" s="311"/>
      <c r="AK6069" s="311"/>
      <c r="AL6069" s="311"/>
      <c r="AM6069" s="311"/>
      <c r="AN6069" s="311"/>
      <c r="AO6069" s="311"/>
      <c r="AP6069" s="311"/>
      <c r="AQ6069" s="311"/>
      <c r="AR6069" s="311"/>
      <c r="AS6069" s="311"/>
      <c r="AT6069" s="311"/>
      <c r="AU6069" s="311"/>
      <c r="AV6069" s="311"/>
      <c r="AW6069" s="311"/>
      <c r="AX6069" s="311"/>
      <c r="AY6069" s="311"/>
      <c r="AZ6069" s="311"/>
      <c r="BA6069" s="311"/>
      <c r="BB6069" s="311"/>
      <c r="BC6069" s="311"/>
      <c r="BD6069" s="311"/>
      <c r="BE6069" s="491"/>
      <c r="BF6069" s="491"/>
      <c r="BG6069" s="491"/>
      <c r="BH6069" s="491"/>
      <c r="BI6069" s="491"/>
      <c r="BJ6069" s="491"/>
      <c r="BK6069" s="491"/>
      <c r="BL6069" s="491"/>
      <c r="BM6069" s="491"/>
      <c r="BN6069" s="491"/>
      <c r="BO6069" s="491"/>
      <c r="BP6069" s="306"/>
      <c r="BQ6069" s="496"/>
      <c r="BR6069" s="496"/>
      <c r="BS6069" s="496"/>
      <c r="BT6069" s="496"/>
      <c r="BU6069" s="496"/>
      <c r="BV6069" s="496"/>
    </row>
    <row r="6070" spans="1:74" s="52" customFormat="1" ht="12.75">
      <c r="A6070" s="45">
        <v>2346.9885393806389</v>
      </c>
      <c r="B6070" s="46" t="s">
        <v>416</v>
      </c>
      <c r="C6070" s="47" t="s">
        <v>426</v>
      </c>
      <c r="D6070" s="48">
        <v>222.67</v>
      </c>
      <c r="E6070" s="49">
        <v>40.031700000000001</v>
      </c>
      <c r="F6070" s="49">
        <v>4.7199999999999999E-2</v>
      </c>
      <c r="G6070" s="49">
        <v>12.1264</v>
      </c>
      <c r="H6070" s="49">
        <v>0.34849999999999998</v>
      </c>
      <c r="I6070" s="49">
        <v>0.1588</v>
      </c>
      <c r="J6070" s="49">
        <v>46.7027</v>
      </c>
      <c r="K6070" s="49">
        <v>0.19620000000000001</v>
      </c>
      <c r="L6070" s="49">
        <v>99.611500000000007</v>
      </c>
      <c r="M6070" s="47"/>
      <c r="N6070" s="50">
        <v>0.99727586665088508</v>
      </c>
      <c r="O6070" s="50">
        <v>9.2966972845403293E-4</v>
      </c>
      <c r="P6070" s="50">
        <v>0.25263828230487001</v>
      </c>
      <c r="Q6070" s="50">
        <v>6.9832558037591277E-3</v>
      </c>
      <c r="R6070" s="50">
        <v>3.3507923362642443E-3</v>
      </c>
      <c r="S6070" s="50">
        <v>1.7344501036907016</v>
      </c>
      <c r="T6070" s="50">
        <v>5.2368233772721318E-3</v>
      </c>
      <c r="U6070" s="50">
        <v>3.0008647938922062</v>
      </c>
      <c r="V6070" s="51">
        <v>87.286006798419635</v>
      </c>
      <c r="X6070" s="47" t="s">
        <v>1753</v>
      </c>
      <c r="Y6070" s="47" t="s">
        <v>1753</v>
      </c>
      <c r="Z6070" s="47" t="s">
        <v>1753</v>
      </c>
      <c r="AA6070" s="47" t="s">
        <v>1753</v>
      </c>
      <c r="AB6070" s="47" t="s">
        <v>1753</v>
      </c>
      <c r="AC6070" s="47" t="s">
        <v>1753</v>
      </c>
      <c r="AD6070" s="47" t="s">
        <v>1753</v>
      </c>
      <c r="AE6070" s="312"/>
      <c r="AF6070" s="465" t="s">
        <v>1754</v>
      </c>
      <c r="AG6070" s="311">
        <v>40</v>
      </c>
      <c r="AH6070" s="311">
        <v>15</v>
      </c>
      <c r="AI6070" s="311"/>
      <c r="AJ6070" s="311"/>
      <c r="AK6070" s="311"/>
      <c r="AL6070" s="311"/>
      <c r="AM6070" s="311"/>
      <c r="AN6070" s="311"/>
      <c r="AO6070" s="311"/>
      <c r="AP6070" s="311"/>
      <c r="AQ6070" s="311"/>
      <c r="AR6070" s="311"/>
      <c r="AS6070" s="311"/>
      <c r="AT6070" s="311"/>
      <c r="AU6070" s="311"/>
      <c r="AV6070" s="311"/>
      <c r="AW6070" s="311"/>
      <c r="AX6070" s="311"/>
      <c r="AY6070" s="311"/>
      <c r="AZ6070" s="311"/>
      <c r="BA6070" s="311"/>
      <c r="BB6070" s="311"/>
      <c r="BC6070" s="311"/>
      <c r="BD6070" s="311"/>
      <c r="BE6070" s="491"/>
      <c r="BF6070" s="491"/>
      <c r="BG6070" s="491"/>
      <c r="BH6070" s="491"/>
      <c r="BI6070" s="491"/>
      <c r="BJ6070" s="491"/>
      <c r="BK6070" s="491"/>
      <c r="BL6070" s="491"/>
      <c r="BM6070" s="491"/>
      <c r="BN6070" s="491"/>
      <c r="BO6070" s="491"/>
      <c r="BP6070" s="306"/>
      <c r="BQ6070" s="496"/>
      <c r="BR6070" s="496"/>
      <c r="BS6070" s="496"/>
      <c r="BT6070" s="496"/>
      <c r="BU6070" s="496"/>
      <c r="BV6070" s="496"/>
    </row>
    <row r="6071" spans="1:74" s="52" customFormat="1" ht="12.75">
      <c r="A6071" s="45">
        <v>2346.9885393806389</v>
      </c>
      <c r="B6071" s="46" t="s">
        <v>416</v>
      </c>
      <c r="C6071" s="47" t="s">
        <v>426</v>
      </c>
      <c r="D6071" s="48">
        <v>227.73</v>
      </c>
      <c r="E6071" s="49">
        <v>39.987000000000002</v>
      </c>
      <c r="F6071" s="49">
        <v>7.8399999999999997E-2</v>
      </c>
      <c r="G6071" s="49">
        <v>12.2705</v>
      </c>
      <c r="H6071" s="49">
        <v>0.35620000000000002</v>
      </c>
      <c r="I6071" s="49">
        <v>0.12590000000000001</v>
      </c>
      <c r="J6071" s="49">
        <v>46.651499999999999</v>
      </c>
      <c r="K6071" s="49">
        <v>0.23599999999999999</v>
      </c>
      <c r="L6071" s="49">
        <v>99.705500000000015</v>
      </c>
      <c r="M6071" s="47"/>
      <c r="N6071" s="50">
        <v>0.99585370371132265</v>
      </c>
      <c r="O6071" s="50">
        <v>1.5437188169844587E-3</v>
      </c>
      <c r="P6071" s="50">
        <v>0.25556123253928964</v>
      </c>
      <c r="Q6071" s="50">
        <v>7.1353376274968742E-3</v>
      </c>
      <c r="R6071" s="50">
        <v>2.655756111478311E-3</v>
      </c>
      <c r="S6071" s="50">
        <v>1.7320119260317131</v>
      </c>
      <c r="T6071" s="50">
        <v>6.2971838164229714E-3</v>
      </c>
      <c r="U6071" s="50">
        <v>3.0010588586547082</v>
      </c>
      <c r="V6071" s="51">
        <v>87.142046498402621</v>
      </c>
      <c r="X6071" s="47" t="s">
        <v>1753</v>
      </c>
      <c r="Y6071" s="47" t="s">
        <v>1753</v>
      </c>
      <c r="Z6071" s="47" t="s">
        <v>1753</v>
      </c>
      <c r="AA6071" s="47" t="s">
        <v>1753</v>
      </c>
      <c r="AB6071" s="47" t="s">
        <v>1753</v>
      </c>
      <c r="AC6071" s="47" t="s">
        <v>1753</v>
      </c>
      <c r="AD6071" s="47" t="s">
        <v>1753</v>
      </c>
      <c r="AE6071" s="312"/>
      <c r="AF6071" s="465" t="s">
        <v>1754</v>
      </c>
      <c r="AG6071" s="311">
        <v>40</v>
      </c>
      <c r="AH6071" s="311">
        <v>15</v>
      </c>
      <c r="AI6071" s="311"/>
      <c r="AJ6071" s="311"/>
      <c r="AK6071" s="311"/>
      <c r="AL6071" s="311"/>
      <c r="AM6071" s="311"/>
      <c r="AN6071" s="311"/>
      <c r="AO6071" s="311"/>
      <c r="AP6071" s="311"/>
      <c r="AQ6071" s="311"/>
      <c r="AR6071" s="311"/>
      <c r="AS6071" s="311"/>
      <c r="AT6071" s="311"/>
      <c r="AU6071" s="311"/>
      <c r="AV6071" s="311"/>
      <c r="AW6071" s="311"/>
      <c r="AX6071" s="311"/>
      <c r="AY6071" s="311"/>
      <c r="AZ6071" s="311"/>
      <c r="BA6071" s="311"/>
      <c r="BB6071" s="311"/>
      <c r="BC6071" s="311"/>
      <c r="BD6071" s="311"/>
      <c r="BE6071" s="491"/>
      <c r="BF6071" s="491"/>
      <c r="BG6071" s="491"/>
      <c r="BH6071" s="491"/>
      <c r="BI6071" s="491"/>
      <c r="BJ6071" s="491"/>
      <c r="BK6071" s="491"/>
      <c r="BL6071" s="491"/>
      <c r="BM6071" s="491"/>
      <c r="BN6071" s="491"/>
      <c r="BO6071" s="491"/>
      <c r="BP6071" s="306"/>
      <c r="BQ6071" s="496"/>
      <c r="BR6071" s="496"/>
      <c r="BS6071" s="496"/>
      <c r="BT6071" s="496"/>
      <c r="BU6071" s="496"/>
      <c r="BV6071" s="496"/>
    </row>
    <row r="6072" spans="1:74" s="52" customFormat="1" ht="12.75">
      <c r="A6072" s="45">
        <v>2346.9885393806389</v>
      </c>
      <c r="B6072" s="46" t="s">
        <v>416</v>
      </c>
      <c r="C6072" s="47" t="s">
        <v>426</v>
      </c>
      <c r="D6072" s="48">
        <v>232.8</v>
      </c>
      <c r="E6072" s="49">
        <v>39.862200000000001</v>
      </c>
      <c r="F6072" s="49">
        <v>0.1056</v>
      </c>
      <c r="G6072" s="49">
        <v>11.9673</v>
      </c>
      <c r="H6072" s="49">
        <v>0.37390000000000001</v>
      </c>
      <c r="I6072" s="49">
        <v>0.23719999999999999</v>
      </c>
      <c r="J6072" s="49">
        <v>46.715600000000002</v>
      </c>
      <c r="K6072" s="49">
        <v>0.2172</v>
      </c>
      <c r="L6072" s="49">
        <v>99.479000000000013</v>
      </c>
      <c r="M6072" s="47"/>
      <c r="N6072" s="50">
        <v>0.99432255927613478</v>
      </c>
      <c r="O6072" s="50">
        <v>2.082597593927836E-3</v>
      </c>
      <c r="P6072" s="50">
        <v>0.24964231499498041</v>
      </c>
      <c r="Q6072" s="50">
        <v>7.5017983593664034E-3</v>
      </c>
      <c r="R6072" s="50">
        <v>5.0114852095859332E-3</v>
      </c>
      <c r="S6072" s="50">
        <v>1.737146740406561</v>
      </c>
      <c r="T6072" s="50">
        <v>5.8047496954531617E-3</v>
      </c>
      <c r="U6072" s="50">
        <v>3.0015122455360097</v>
      </c>
      <c r="V6072" s="51">
        <v>87.434885736043768</v>
      </c>
      <c r="X6072" s="47" t="s">
        <v>1753</v>
      </c>
      <c r="Y6072" s="47" t="s">
        <v>1753</v>
      </c>
      <c r="Z6072" s="47" t="s">
        <v>1753</v>
      </c>
      <c r="AA6072" s="47" t="s">
        <v>1753</v>
      </c>
      <c r="AB6072" s="47" t="s">
        <v>1753</v>
      </c>
      <c r="AC6072" s="47" t="s">
        <v>1753</v>
      </c>
      <c r="AD6072" s="47" t="s">
        <v>1753</v>
      </c>
      <c r="AE6072" s="312"/>
      <c r="AF6072" s="465" t="s">
        <v>1754</v>
      </c>
      <c r="AG6072" s="311">
        <v>40</v>
      </c>
      <c r="AH6072" s="311">
        <v>15</v>
      </c>
      <c r="AI6072" s="311"/>
      <c r="AJ6072" s="311"/>
      <c r="AK6072" s="311"/>
      <c r="AL6072" s="311"/>
      <c r="AM6072" s="311"/>
      <c r="AN6072" s="311"/>
      <c r="AO6072" s="311"/>
      <c r="AP6072" s="311"/>
      <c r="AQ6072" s="311"/>
      <c r="AR6072" s="311"/>
      <c r="AS6072" s="311"/>
      <c r="AT6072" s="311"/>
      <c r="AU6072" s="311"/>
      <c r="AV6072" s="311"/>
      <c r="AW6072" s="311"/>
      <c r="AX6072" s="311"/>
      <c r="AY6072" s="311"/>
      <c r="AZ6072" s="311"/>
      <c r="BA6072" s="311"/>
      <c r="BB6072" s="311"/>
      <c r="BC6072" s="311"/>
      <c r="BD6072" s="311"/>
      <c r="BE6072" s="491"/>
      <c r="BF6072" s="491"/>
      <c r="BG6072" s="491"/>
      <c r="BH6072" s="491"/>
      <c r="BI6072" s="491"/>
      <c r="BJ6072" s="491"/>
      <c r="BK6072" s="491"/>
      <c r="BL6072" s="491"/>
      <c r="BM6072" s="491"/>
      <c r="BN6072" s="491"/>
      <c r="BO6072" s="491"/>
      <c r="BP6072" s="306"/>
      <c r="BQ6072" s="496"/>
      <c r="BR6072" s="496"/>
      <c r="BS6072" s="496"/>
      <c r="BT6072" s="496"/>
      <c r="BU6072" s="496"/>
      <c r="BV6072" s="496"/>
    </row>
    <row r="6073" spans="1:74" s="52" customFormat="1" ht="12.75">
      <c r="A6073" s="45">
        <v>2346.9885393806389</v>
      </c>
      <c r="B6073" s="46" t="s">
        <v>416</v>
      </c>
      <c r="C6073" s="47" t="s">
        <v>426</v>
      </c>
      <c r="D6073" s="48">
        <v>237.86</v>
      </c>
      <c r="E6073" s="49">
        <v>39.846499999999999</v>
      </c>
      <c r="F6073" s="49">
        <v>9.01E-2</v>
      </c>
      <c r="G6073" s="49">
        <v>12.007199999999999</v>
      </c>
      <c r="H6073" s="49">
        <v>0.3725</v>
      </c>
      <c r="I6073" s="49">
        <v>0.17519999999999999</v>
      </c>
      <c r="J6073" s="49">
        <v>46.859200000000001</v>
      </c>
      <c r="K6073" s="49">
        <v>0.21679999999999999</v>
      </c>
      <c r="L6073" s="49">
        <v>99.567499999999995</v>
      </c>
      <c r="M6073" s="47"/>
      <c r="N6073" s="50">
        <v>0.99315548557003941</v>
      </c>
      <c r="O6073" s="50">
        <v>1.7755269616175988E-3</v>
      </c>
      <c r="P6073" s="50">
        <v>0.25027922648269335</v>
      </c>
      <c r="Q6073" s="50">
        <v>7.4678783526724397E-3</v>
      </c>
      <c r="R6073" s="50">
        <v>3.6986812569587807E-3</v>
      </c>
      <c r="S6073" s="50">
        <v>1.7411271227896565</v>
      </c>
      <c r="T6073" s="50">
        <v>5.7895390930869251E-3</v>
      </c>
      <c r="U6073" s="50">
        <v>3.0032934605067254</v>
      </c>
      <c r="V6073" s="51">
        <v>87.432036330799875</v>
      </c>
      <c r="X6073" s="47" t="s">
        <v>1753</v>
      </c>
      <c r="Y6073" s="47" t="s">
        <v>1753</v>
      </c>
      <c r="Z6073" s="47" t="s">
        <v>1753</v>
      </c>
      <c r="AA6073" s="47" t="s">
        <v>1753</v>
      </c>
      <c r="AB6073" s="47" t="s">
        <v>1753</v>
      </c>
      <c r="AC6073" s="47" t="s">
        <v>1753</v>
      </c>
      <c r="AD6073" s="47" t="s">
        <v>1753</v>
      </c>
      <c r="AE6073" s="312"/>
      <c r="AF6073" s="465" t="s">
        <v>1754</v>
      </c>
      <c r="AG6073" s="311">
        <v>40</v>
      </c>
      <c r="AH6073" s="311">
        <v>15</v>
      </c>
      <c r="AI6073" s="311"/>
      <c r="AJ6073" s="311"/>
      <c r="AK6073" s="311"/>
      <c r="AL6073" s="311"/>
      <c r="AM6073" s="311"/>
      <c r="AN6073" s="311"/>
      <c r="AO6073" s="311"/>
      <c r="AP6073" s="311"/>
      <c r="AQ6073" s="311"/>
      <c r="AR6073" s="311"/>
      <c r="AS6073" s="311"/>
      <c r="AT6073" s="311"/>
      <c r="AU6073" s="311"/>
      <c r="AV6073" s="311"/>
      <c r="AW6073" s="311"/>
      <c r="AX6073" s="311"/>
      <c r="AY6073" s="311"/>
      <c r="AZ6073" s="311"/>
      <c r="BA6073" s="311"/>
      <c r="BB6073" s="311"/>
      <c r="BC6073" s="311"/>
      <c r="BD6073" s="311"/>
      <c r="BE6073" s="491"/>
      <c r="BF6073" s="491"/>
      <c r="BG6073" s="491"/>
      <c r="BH6073" s="491"/>
      <c r="BI6073" s="491"/>
      <c r="BJ6073" s="491"/>
      <c r="BK6073" s="491"/>
      <c r="BL6073" s="491"/>
      <c r="BM6073" s="491"/>
      <c r="BN6073" s="491"/>
      <c r="BO6073" s="491"/>
      <c r="BP6073" s="306"/>
      <c r="BQ6073" s="496"/>
      <c r="BR6073" s="496"/>
      <c r="BS6073" s="496"/>
      <c r="BT6073" s="496"/>
      <c r="BU6073" s="496"/>
      <c r="BV6073" s="496"/>
    </row>
    <row r="6074" spans="1:74" s="52" customFormat="1" ht="12.75">
      <c r="A6074" s="45">
        <v>2346.9885393806389</v>
      </c>
      <c r="B6074" s="46" t="s">
        <v>416</v>
      </c>
      <c r="C6074" s="47" t="s">
        <v>426</v>
      </c>
      <c r="D6074" s="48">
        <v>242.92</v>
      </c>
      <c r="E6074" s="49">
        <v>39.786099999999998</v>
      </c>
      <c r="F6074" s="49">
        <v>0.1086</v>
      </c>
      <c r="G6074" s="49">
        <v>11.932700000000001</v>
      </c>
      <c r="H6074" s="49">
        <v>0.36059999999999998</v>
      </c>
      <c r="I6074" s="49">
        <v>0.1278</v>
      </c>
      <c r="J6074" s="49">
        <v>46.707799999999999</v>
      </c>
      <c r="K6074" s="49">
        <v>0.2215</v>
      </c>
      <c r="L6074" s="49">
        <v>99.245099999999994</v>
      </c>
      <c r="M6074" s="47"/>
      <c r="N6074" s="50">
        <v>0.99418753610302746</v>
      </c>
      <c r="O6074" s="50">
        <v>2.1455675126351029E-3</v>
      </c>
      <c r="P6074" s="50">
        <v>0.24936279693892849</v>
      </c>
      <c r="Q6074" s="50">
        <v>7.2478059817230323E-3</v>
      </c>
      <c r="R6074" s="50">
        <v>2.7049144712187143E-3</v>
      </c>
      <c r="S6074" s="50">
        <v>1.7399425217667421</v>
      </c>
      <c r="T6074" s="50">
        <v>5.9301860974268527E-3</v>
      </c>
      <c r="U6074" s="50">
        <v>3.0015213288717022</v>
      </c>
      <c r="V6074" s="51">
        <v>87.464830330762155</v>
      </c>
      <c r="X6074" s="47" t="s">
        <v>1753</v>
      </c>
      <c r="Y6074" s="47" t="s">
        <v>1753</v>
      </c>
      <c r="Z6074" s="47" t="s">
        <v>1753</v>
      </c>
      <c r="AA6074" s="47" t="s">
        <v>1753</v>
      </c>
      <c r="AB6074" s="47" t="s">
        <v>1753</v>
      </c>
      <c r="AC6074" s="47" t="s">
        <v>1753</v>
      </c>
      <c r="AD6074" s="47" t="s">
        <v>1753</v>
      </c>
      <c r="AE6074" s="312"/>
      <c r="AF6074" s="465" t="s">
        <v>1754</v>
      </c>
      <c r="AG6074" s="311">
        <v>40</v>
      </c>
      <c r="AH6074" s="311">
        <v>15</v>
      </c>
      <c r="AI6074" s="311"/>
      <c r="AJ6074" s="311"/>
      <c r="AK6074" s="311"/>
      <c r="AL6074" s="311"/>
      <c r="AM6074" s="311"/>
      <c r="AN6074" s="311"/>
      <c r="AO6074" s="311"/>
      <c r="AP6074" s="311"/>
      <c r="AQ6074" s="311"/>
      <c r="AR6074" s="311"/>
      <c r="AS6074" s="311"/>
      <c r="AT6074" s="311"/>
      <c r="AU6074" s="311"/>
      <c r="AV6074" s="311"/>
      <c r="AW6074" s="311"/>
      <c r="AX6074" s="311"/>
      <c r="AY6074" s="311"/>
      <c r="AZ6074" s="311"/>
      <c r="BA6074" s="311"/>
      <c r="BB6074" s="311"/>
      <c r="BC6074" s="311"/>
      <c r="BD6074" s="311"/>
      <c r="BE6074" s="491"/>
      <c r="BF6074" s="491"/>
      <c r="BG6074" s="491"/>
      <c r="BH6074" s="491"/>
      <c r="BI6074" s="491"/>
      <c r="BJ6074" s="491"/>
      <c r="BK6074" s="491"/>
      <c r="BL6074" s="491"/>
      <c r="BM6074" s="491"/>
      <c r="BN6074" s="491"/>
      <c r="BO6074" s="491"/>
      <c r="BP6074" s="306"/>
      <c r="BQ6074" s="496"/>
      <c r="BR6074" s="496"/>
      <c r="BS6074" s="496"/>
      <c r="BT6074" s="496"/>
      <c r="BU6074" s="496"/>
      <c r="BV6074" s="496"/>
    </row>
    <row r="6075" spans="1:74" s="52" customFormat="1" ht="12.75">
      <c r="A6075" s="45">
        <v>2346.9885393806389</v>
      </c>
      <c r="B6075" s="46" t="s">
        <v>416</v>
      </c>
      <c r="C6075" s="47" t="s">
        <v>426</v>
      </c>
      <c r="D6075" s="48">
        <v>247.98</v>
      </c>
      <c r="E6075" s="49">
        <v>39.868099999999998</v>
      </c>
      <c r="F6075" s="49">
        <v>8.0600000000000005E-2</v>
      </c>
      <c r="G6075" s="49">
        <v>12.2171</v>
      </c>
      <c r="H6075" s="49">
        <v>0.34210000000000002</v>
      </c>
      <c r="I6075" s="49">
        <v>0.22259999999999999</v>
      </c>
      <c r="J6075" s="49">
        <v>46.750700000000002</v>
      </c>
      <c r="K6075" s="49">
        <v>0.23180000000000001</v>
      </c>
      <c r="L6075" s="49">
        <v>99.713000000000008</v>
      </c>
      <c r="M6075" s="47"/>
      <c r="N6075" s="50">
        <v>0.99328398162675657</v>
      </c>
      <c r="O6075" s="50">
        <v>1.5876630948668158E-3</v>
      </c>
      <c r="P6075" s="50">
        <v>0.2545493635990061</v>
      </c>
      <c r="Q6075" s="50">
        <v>6.8555903604292758E-3</v>
      </c>
      <c r="R6075" s="50">
        <v>4.6974135057076503E-3</v>
      </c>
      <c r="S6075" s="50">
        <v>1.7363791264264619</v>
      </c>
      <c r="T6075" s="50">
        <v>6.1875535702815461E-3</v>
      </c>
      <c r="U6075" s="50">
        <v>3.0035406921835093</v>
      </c>
      <c r="V6075" s="51">
        <v>87.214540106573594</v>
      </c>
      <c r="X6075" s="47" t="s">
        <v>1753</v>
      </c>
      <c r="Y6075" s="47" t="s">
        <v>1753</v>
      </c>
      <c r="Z6075" s="47" t="s">
        <v>1753</v>
      </c>
      <c r="AA6075" s="47" t="s">
        <v>1753</v>
      </c>
      <c r="AB6075" s="47" t="s">
        <v>1753</v>
      </c>
      <c r="AC6075" s="47" t="s">
        <v>1753</v>
      </c>
      <c r="AD6075" s="47" t="s">
        <v>1753</v>
      </c>
      <c r="AE6075" s="312"/>
      <c r="AF6075" s="465" t="s">
        <v>1754</v>
      </c>
      <c r="AG6075" s="311">
        <v>40</v>
      </c>
      <c r="AH6075" s="311">
        <v>15</v>
      </c>
      <c r="AI6075" s="311"/>
      <c r="AJ6075" s="311"/>
      <c r="AK6075" s="311"/>
      <c r="AL6075" s="311"/>
      <c r="AM6075" s="311"/>
      <c r="AN6075" s="311"/>
      <c r="AO6075" s="311"/>
      <c r="AP6075" s="311"/>
      <c r="AQ6075" s="311"/>
      <c r="AR6075" s="311"/>
      <c r="AS6075" s="311"/>
      <c r="AT6075" s="311"/>
      <c r="AU6075" s="311"/>
      <c r="AV6075" s="311"/>
      <c r="AW6075" s="311"/>
      <c r="AX6075" s="311"/>
      <c r="AY6075" s="311"/>
      <c r="AZ6075" s="311"/>
      <c r="BA6075" s="311"/>
      <c r="BB6075" s="311"/>
      <c r="BC6075" s="311"/>
      <c r="BD6075" s="311"/>
      <c r="BE6075" s="491"/>
      <c r="BF6075" s="491"/>
      <c r="BG6075" s="491"/>
      <c r="BH6075" s="491"/>
      <c r="BI6075" s="491"/>
      <c r="BJ6075" s="491"/>
      <c r="BK6075" s="491"/>
      <c r="BL6075" s="491"/>
      <c r="BM6075" s="491"/>
      <c r="BN6075" s="491"/>
      <c r="BO6075" s="491"/>
      <c r="BP6075" s="306"/>
      <c r="BQ6075" s="496"/>
      <c r="BR6075" s="496"/>
      <c r="BS6075" s="496"/>
      <c r="BT6075" s="496"/>
      <c r="BU6075" s="496"/>
      <c r="BV6075" s="496"/>
    </row>
    <row r="6076" spans="1:74" s="52" customFormat="1" ht="12.75">
      <c r="A6076" s="45">
        <v>2346.9885393806389</v>
      </c>
      <c r="B6076" s="46" t="s">
        <v>416</v>
      </c>
      <c r="C6076" s="47" t="s">
        <v>426</v>
      </c>
      <c r="D6076" s="48">
        <v>253.04</v>
      </c>
      <c r="E6076" s="49">
        <v>40.017400000000002</v>
      </c>
      <c r="F6076" s="49">
        <v>0.10340000000000001</v>
      </c>
      <c r="G6076" s="49">
        <v>12.2141</v>
      </c>
      <c r="H6076" s="49">
        <v>0.4148</v>
      </c>
      <c r="I6076" s="49">
        <v>0.16600000000000001</v>
      </c>
      <c r="J6076" s="49">
        <v>46.583500000000001</v>
      </c>
      <c r="K6076" s="49">
        <v>0.22800000000000001</v>
      </c>
      <c r="L6076" s="49">
        <v>99.727199999999996</v>
      </c>
      <c r="M6076" s="47"/>
      <c r="N6076" s="50">
        <v>0.99633731125362679</v>
      </c>
      <c r="O6076" s="50">
        <v>2.0354173855750314E-3</v>
      </c>
      <c r="P6076" s="50">
        <v>0.25431676542038528</v>
      </c>
      <c r="Q6076" s="50">
        <v>8.3069226398452337E-3</v>
      </c>
      <c r="R6076" s="50">
        <v>3.5006714542361135E-3</v>
      </c>
      <c r="S6076" s="50">
        <v>1.729012715341832</v>
      </c>
      <c r="T6076" s="50">
        <v>6.082050479722381E-3</v>
      </c>
      <c r="U6076" s="50">
        <v>2.9995918539752231</v>
      </c>
      <c r="V6076" s="51">
        <v>87.177281037407454</v>
      </c>
      <c r="X6076" s="47" t="s">
        <v>1753</v>
      </c>
      <c r="Y6076" s="47" t="s">
        <v>1753</v>
      </c>
      <c r="Z6076" s="47" t="s">
        <v>1753</v>
      </c>
      <c r="AA6076" s="47" t="s">
        <v>1753</v>
      </c>
      <c r="AB6076" s="47" t="s">
        <v>1753</v>
      </c>
      <c r="AC6076" s="47" t="s">
        <v>1753</v>
      </c>
      <c r="AD6076" s="47" t="s">
        <v>1753</v>
      </c>
      <c r="AE6076" s="312"/>
      <c r="AF6076" s="465" t="s">
        <v>1754</v>
      </c>
      <c r="AG6076" s="311">
        <v>40</v>
      </c>
      <c r="AH6076" s="311">
        <v>15</v>
      </c>
      <c r="AI6076" s="311"/>
      <c r="AJ6076" s="311"/>
      <c r="AK6076" s="311"/>
      <c r="AL6076" s="311"/>
      <c r="AM6076" s="311"/>
      <c r="AN6076" s="311"/>
      <c r="AO6076" s="311"/>
      <c r="AP6076" s="311"/>
      <c r="AQ6076" s="311"/>
      <c r="AR6076" s="311"/>
      <c r="AS6076" s="311"/>
      <c r="AT6076" s="311"/>
      <c r="AU6076" s="311"/>
      <c r="AV6076" s="311"/>
      <c r="AW6076" s="311"/>
      <c r="AX6076" s="311"/>
      <c r="AY6076" s="311"/>
      <c r="AZ6076" s="311"/>
      <c r="BA6076" s="311"/>
      <c r="BB6076" s="311"/>
      <c r="BC6076" s="311"/>
      <c r="BD6076" s="311"/>
      <c r="BE6076" s="491"/>
      <c r="BF6076" s="491"/>
      <c r="BG6076" s="491"/>
      <c r="BH6076" s="491"/>
      <c r="BI6076" s="491"/>
      <c r="BJ6076" s="491"/>
      <c r="BK6076" s="491"/>
      <c r="BL6076" s="491"/>
      <c r="BM6076" s="491"/>
      <c r="BN6076" s="491"/>
      <c r="BO6076" s="491"/>
      <c r="BP6076" s="306"/>
      <c r="BQ6076" s="496"/>
      <c r="BR6076" s="496"/>
      <c r="BS6076" s="496"/>
      <c r="BT6076" s="496"/>
      <c r="BU6076" s="496"/>
      <c r="BV6076" s="496"/>
    </row>
    <row r="6077" spans="1:74" s="52" customFormat="1" ht="12.75">
      <c r="A6077" s="45">
        <v>2346.9885393806389</v>
      </c>
      <c r="B6077" s="46" t="s">
        <v>416</v>
      </c>
      <c r="C6077" s="47" t="s">
        <v>426</v>
      </c>
      <c r="D6077" s="48">
        <v>258.10000000000002</v>
      </c>
      <c r="E6077" s="49">
        <v>39.921599999999998</v>
      </c>
      <c r="F6077" s="49">
        <v>8.3500000000000005E-2</v>
      </c>
      <c r="G6077" s="49">
        <v>12.350300000000001</v>
      </c>
      <c r="H6077" s="49">
        <v>0.39150000000000001</v>
      </c>
      <c r="I6077" s="49">
        <v>0.20419999999999999</v>
      </c>
      <c r="J6077" s="49">
        <v>46.828899999999997</v>
      </c>
      <c r="K6077" s="49">
        <v>0.19750000000000001</v>
      </c>
      <c r="L6077" s="49">
        <v>99.977500000000006</v>
      </c>
      <c r="M6077" s="47"/>
      <c r="N6077" s="50">
        <v>0.99258135269114012</v>
      </c>
      <c r="O6077" s="50">
        <v>1.6414212958579264E-3</v>
      </c>
      <c r="P6077" s="50">
        <v>0.25679802202036117</v>
      </c>
      <c r="Q6077" s="50">
        <v>7.8294964567549741E-3</v>
      </c>
      <c r="R6077" s="50">
        <v>4.3003088716979622E-3</v>
      </c>
      <c r="S6077" s="50">
        <v>1.7357240262882274</v>
      </c>
      <c r="T6077" s="50">
        <v>5.2611770931049679E-3</v>
      </c>
      <c r="U6077" s="50">
        <v>3.0041358047171447</v>
      </c>
      <c r="V6077" s="51">
        <v>87.11191064418324</v>
      </c>
      <c r="X6077" s="47" t="s">
        <v>1753</v>
      </c>
      <c r="Y6077" s="47" t="s">
        <v>1753</v>
      </c>
      <c r="Z6077" s="47" t="s">
        <v>1753</v>
      </c>
      <c r="AA6077" s="47" t="s">
        <v>1753</v>
      </c>
      <c r="AB6077" s="47" t="s">
        <v>1753</v>
      </c>
      <c r="AC6077" s="47" t="s">
        <v>1753</v>
      </c>
      <c r="AD6077" s="47" t="s">
        <v>1753</v>
      </c>
      <c r="AE6077" s="312"/>
      <c r="AF6077" s="465" t="s">
        <v>1754</v>
      </c>
      <c r="AG6077" s="311">
        <v>40</v>
      </c>
      <c r="AH6077" s="311">
        <v>15</v>
      </c>
      <c r="AI6077" s="311"/>
      <c r="AJ6077" s="311"/>
      <c r="AK6077" s="311"/>
      <c r="AL6077" s="311"/>
      <c r="AM6077" s="311"/>
      <c r="AN6077" s="311"/>
      <c r="AO6077" s="311"/>
      <c r="AP6077" s="311"/>
      <c r="AQ6077" s="311"/>
      <c r="AR6077" s="311"/>
      <c r="AS6077" s="311"/>
      <c r="AT6077" s="311"/>
      <c r="AU6077" s="311"/>
      <c r="AV6077" s="311"/>
      <c r="AW6077" s="311"/>
      <c r="AX6077" s="311"/>
      <c r="AY6077" s="311"/>
      <c r="AZ6077" s="311"/>
      <c r="BA6077" s="311"/>
      <c r="BB6077" s="311"/>
      <c r="BC6077" s="311"/>
      <c r="BD6077" s="311"/>
      <c r="BE6077" s="491"/>
      <c r="BF6077" s="491"/>
      <c r="BG6077" s="491"/>
      <c r="BH6077" s="491"/>
      <c r="BI6077" s="491"/>
      <c r="BJ6077" s="491"/>
      <c r="BK6077" s="491"/>
      <c r="BL6077" s="491"/>
      <c r="BM6077" s="491"/>
      <c r="BN6077" s="491"/>
      <c r="BO6077" s="491"/>
      <c r="BP6077" s="306"/>
      <c r="BQ6077" s="496"/>
      <c r="BR6077" s="496"/>
      <c r="BS6077" s="496"/>
      <c r="BT6077" s="496"/>
      <c r="BU6077" s="496"/>
      <c r="BV6077" s="496"/>
    </row>
    <row r="6078" spans="1:74" s="52" customFormat="1" ht="12.75">
      <c r="A6078" s="45">
        <v>2346.9885393806389</v>
      </c>
      <c r="B6078" s="46" t="s">
        <v>416</v>
      </c>
      <c r="C6078" s="47" t="s">
        <v>426</v>
      </c>
      <c r="D6078" s="48">
        <v>263.16000000000003</v>
      </c>
      <c r="E6078" s="49">
        <v>39.877699999999997</v>
      </c>
      <c r="F6078" s="49">
        <v>4.99E-2</v>
      </c>
      <c r="G6078" s="49">
        <v>12.2416</v>
      </c>
      <c r="H6078" s="49">
        <v>0.34139999999999998</v>
      </c>
      <c r="I6078" s="49">
        <v>0.15140000000000001</v>
      </c>
      <c r="J6078" s="49">
        <v>46.590899999999998</v>
      </c>
      <c r="K6078" s="49">
        <v>0.22520000000000001</v>
      </c>
      <c r="L6078" s="49">
        <v>99.478099999999998</v>
      </c>
      <c r="M6078" s="47"/>
      <c r="N6078" s="50">
        <v>0.99562722743681242</v>
      </c>
      <c r="O6078" s="50">
        <v>9.8501449996663795E-4</v>
      </c>
      <c r="P6078" s="50">
        <v>0.25559999532625666</v>
      </c>
      <c r="Q6078" s="50">
        <v>6.8560515142092196E-3</v>
      </c>
      <c r="R6078" s="50">
        <v>3.2016826113069581E-3</v>
      </c>
      <c r="S6078" s="50">
        <v>1.7341086649060278</v>
      </c>
      <c r="T6078" s="50">
        <v>6.0241072686743682E-3</v>
      </c>
      <c r="U6078" s="50">
        <v>3.0024027435632541</v>
      </c>
      <c r="V6078" s="51">
        <v>87.153898435742988</v>
      </c>
      <c r="X6078" s="47" t="s">
        <v>1753</v>
      </c>
      <c r="Y6078" s="47" t="s">
        <v>1753</v>
      </c>
      <c r="Z6078" s="47" t="s">
        <v>1753</v>
      </c>
      <c r="AA6078" s="47" t="s">
        <v>1753</v>
      </c>
      <c r="AB6078" s="47" t="s">
        <v>1753</v>
      </c>
      <c r="AC6078" s="47" t="s">
        <v>1753</v>
      </c>
      <c r="AD6078" s="47" t="s">
        <v>1753</v>
      </c>
      <c r="AE6078" s="312"/>
      <c r="AF6078" s="465" t="s">
        <v>1754</v>
      </c>
      <c r="AG6078" s="311">
        <v>40</v>
      </c>
      <c r="AH6078" s="311">
        <v>15</v>
      </c>
      <c r="AI6078" s="311"/>
      <c r="AJ6078" s="311"/>
      <c r="AK6078" s="311"/>
      <c r="AL6078" s="311"/>
      <c r="AM6078" s="311"/>
      <c r="AN6078" s="311"/>
      <c r="AO6078" s="311"/>
      <c r="AP6078" s="311"/>
      <c r="AQ6078" s="311"/>
      <c r="AR6078" s="311"/>
      <c r="AS6078" s="311"/>
      <c r="AT6078" s="311"/>
      <c r="AU6078" s="311"/>
      <c r="AV6078" s="311"/>
      <c r="AW6078" s="311"/>
      <c r="AX6078" s="311"/>
      <c r="AY6078" s="311"/>
      <c r="AZ6078" s="311"/>
      <c r="BA6078" s="311"/>
      <c r="BB6078" s="311"/>
      <c r="BC6078" s="311"/>
      <c r="BD6078" s="311"/>
      <c r="BE6078" s="491"/>
      <c r="BF6078" s="491"/>
      <c r="BG6078" s="491"/>
      <c r="BH6078" s="491"/>
      <c r="BI6078" s="491"/>
      <c r="BJ6078" s="491"/>
      <c r="BK6078" s="491"/>
      <c r="BL6078" s="491"/>
      <c r="BM6078" s="491"/>
      <c r="BN6078" s="491"/>
      <c r="BO6078" s="491"/>
      <c r="BP6078" s="306"/>
      <c r="BQ6078" s="496"/>
      <c r="BR6078" s="496"/>
      <c r="BS6078" s="496"/>
      <c r="BT6078" s="496"/>
      <c r="BU6078" s="496"/>
      <c r="BV6078" s="496"/>
    </row>
    <row r="6079" spans="1:74" s="52" customFormat="1" ht="12.75">
      <c r="A6079" s="45">
        <v>2346.9885393806389</v>
      </c>
      <c r="B6079" s="46" t="s">
        <v>416</v>
      </c>
      <c r="C6079" s="47" t="s">
        <v>426</v>
      </c>
      <c r="D6079" s="48">
        <v>268.22000000000003</v>
      </c>
      <c r="E6079" s="49">
        <v>39.8172</v>
      </c>
      <c r="F6079" s="49">
        <v>8.2500000000000004E-2</v>
      </c>
      <c r="G6079" s="49">
        <v>12.238300000000001</v>
      </c>
      <c r="H6079" s="49">
        <v>0.376</v>
      </c>
      <c r="I6079" s="49">
        <v>0.11310000000000001</v>
      </c>
      <c r="J6079" s="49">
        <v>46.646900000000002</v>
      </c>
      <c r="K6079" s="49">
        <v>0.22850000000000001</v>
      </c>
      <c r="L6079" s="49">
        <v>99.502499999999998</v>
      </c>
      <c r="M6079" s="47"/>
      <c r="N6079" s="50">
        <v>0.99389356068437174</v>
      </c>
      <c r="O6079" s="50">
        <v>1.6281654095627427E-3</v>
      </c>
      <c r="P6079" s="50">
        <v>0.25547373020942049</v>
      </c>
      <c r="Q6079" s="50">
        <v>7.549199415372263E-3</v>
      </c>
      <c r="R6079" s="50">
        <v>2.391208822776682E-3</v>
      </c>
      <c r="S6079" s="50">
        <v>1.7358032337051228</v>
      </c>
      <c r="T6079" s="50">
        <v>6.1110102498753158E-3</v>
      </c>
      <c r="U6079" s="50">
        <v>3.002850108496502</v>
      </c>
      <c r="V6079" s="51">
        <v>87.170356769095619</v>
      </c>
      <c r="X6079" s="47" t="s">
        <v>1753</v>
      </c>
      <c r="Y6079" s="47" t="s">
        <v>1753</v>
      </c>
      <c r="Z6079" s="47" t="s">
        <v>1753</v>
      </c>
      <c r="AA6079" s="47" t="s">
        <v>1753</v>
      </c>
      <c r="AB6079" s="47" t="s">
        <v>1753</v>
      </c>
      <c r="AC6079" s="47" t="s">
        <v>1753</v>
      </c>
      <c r="AD6079" s="47" t="s">
        <v>1753</v>
      </c>
      <c r="AE6079" s="312"/>
      <c r="AF6079" s="465" t="s">
        <v>1754</v>
      </c>
      <c r="AG6079" s="311">
        <v>40</v>
      </c>
      <c r="AH6079" s="311">
        <v>15</v>
      </c>
      <c r="AI6079" s="311"/>
      <c r="AJ6079" s="311"/>
      <c r="AK6079" s="311"/>
      <c r="AL6079" s="311"/>
      <c r="AM6079" s="311"/>
      <c r="AN6079" s="311"/>
      <c r="AO6079" s="311"/>
      <c r="AP6079" s="311"/>
      <c r="AQ6079" s="311"/>
      <c r="AR6079" s="311"/>
      <c r="AS6079" s="311"/>
      <c r="AT6079" s="311"/>
      <c r="AU6079" s="311"/>
      <c r="AV6079" s="311"/>
      <c r="AW6079" s="311"/>
      <c r="AX6079" s="311"/>
      <c r="AY6079" s="311"/>
      <c r="AZ6079" s="311"/>
      <c r="BA6079" s="311"/>
      <c r="BB6079" s="311"/>
      <c r="BC6079" s="311"/>
      <c r="BD6079" s="311"/>
      <c r="BE6079" s="491"/>
      <c r="BF6079" s="491"/>
      <c r="BG6079" s="491"/>
      <c r="BH6079" s="491"/>
      <c r="BI6079" s="491"/>
      <c r="BJ6079" s="491"/>
      <c r="BK6079" s="491"/>
      <c r="BL6079" s="491"/>
      <c r="BM6079" s="491"/>
      <c r="BN6079" s="491"/>
      <c r="BO6079" s="491"/>
      <c r="BP6079" s="306"/>
      <c r="BQ6079" s="496"/>
      <c r="BR6079" s="496"/>
      <c r="BS6079" s="496"/>
      <c r="BT6079" s="496"/>
      <c r="BU6079" s="496"/>
      <c r="BV6079" s="496"/>
    </row>
    <row r="6080" spans="1:74" s="52" customFormat="1" ht="12.75">
      <c r="A6080" s="45">
        <v>2346.9885393806389</v>
      </c>
      <c r="B6080" s="46" t="s">
        <v>416</v>
      </c>
      <c r="C6080" s="47" t="s">
        <v>426</v>
      </c>
      <c r="D6080" s="48">
        <v>273.27999999999997</v>
      </c>
      <c r="E6080" s="49">
        <v>39.869700000000002</v>
      </c>
      <c r="F6080" s="49">
        <v>8.5300000000000001E-2</v>
      </c>
      <c r="G6080" s="49">
        <v>12.027799999999999</v>
      </c>
      <c r="H6080" s="49">
        <v>0.35070000000000001</v>
      </c>
      <c r="I6080" s="49">
        <v>0.19889999999999999</v>
      </c>
      <c r="J6080" s="49">
        <v>46.704300000000003</v>
      </c>
      <c r="K6080" s="49">
        <v>0.2056</v>
      </c>
      <c r="L6080" s="49">
        <v>99.442300000000017</v>
      </c>
      <c r="M6080" s="47"/>
      <c r="N6080" s="50">
        <v>0.99490006518635044</v>
      </c>
      <c r="O6080" s="50">
        <v>1.6829101808916475E-3</v>
      </c>
      <c r="P6080" s="50">
        <v>0.25100286780201908</v>
      </c>
      <c r="Q6080" s="50">
        <v>7.0390840313689041E-3</v>
      </c>
      <c r="R6080" s="50">
        <v>4.2039448868396454E-3</v>
      </c>
      <c r="S6080" s="50">
        <v>1.7374083497945638</v>
      </c>
      <c r="T6080" s="50">
        <v>5.4968925698319123E-3</v>
      </c>
      <c r="U6080" s="50">
        <v>3.0017341144518652</v>
      </c>
      <c r="V6080" s="51">
        <v>87.376712342962463</v>
      </c>
      <c r="X6080" s="47" t="s">
        <v>1753</v>
      </c>
      <c r="Y6080" s="47" t="s">
        <v>1753</v>
      </c>
      <c r="Z6080" s="47" t="s">
        <v>1753</v>
      </c>
      <c r="AA6080" s="47" t="s">
        <v>1753</v>
      </c>
      <c r="AB6080" s="47" t="s">
        <v>1753</v>
      </c>
      <c r="AC6080" s="47" t="s">
        <v>1753</v>
      </c>
      <c r="AD6080" s="47" t="s">
        <v>1753</v>
      </c>
      <c r="AE6080" s="312"/>
      <c r="AF6080" s="465" t="s">
        <v>1754</v>
      </c>
      <c r="AG6080" s="311">
        <v>40</v>
      </c>
      <c r="AH6080" s="311">
        <v>15</v>
      </c>
      <c r="AI6080" s="311"/>
      <c r="AJ6080" s="311"/>
      <c r="AK6080" s="311"/>
      <c r="AL6080" s="311"/>
      <c r="AM6080" s="311"/>
      <c r="AN6080" s="311"/>
      <c r="AO6080" s="311"/>
      <c r="AP6080" s="311"/>
      <c r="AQ6080" s="311"/>
      <c r="AR6080" s="311"/>
      <c r="AS6080" s="311"/>
      <c r="AT6080" s="311"/>
      <c r="AU6080" s="311"/>
      <c r="AV6080" s="311"/>
      <c r="AW6080" s="311"/>
      <c r="AX6080" s="311"/>
      <c r="AY6080" s="311"/>
      <c r="AZ6080" s="311"/>
      <c r="BA6080" s="311"/>
      <c r="BB6080" s="311"/>
      <c r="BC6080" s="311"/>
      <c r="BD6080" s="311"/>
      <c r="BE6080" s="491"/>
      <c r="BF6080" s="491"/>
      <c r="BG6080" s="491"/>
      <c r="BH6080" s="491"/>
      <c r="BI6080" s="491"/>
      <c r="BJ6080" s="491"/>
      <c r="BK6080" s="491"/>
      <c r="BL6080" s="491"/>
      <c r="BM6080" s="491"/>
      <c r="BN6080" s="491"/>
      <c r="BO6080" s="491"/>
      <c r="BP6080" s="306"/>
      <c r="BQ6080" s="496"/>
      <c r="BR6080" s="496"/>
      <c r="BS6080" s="496"/>
      <c r="BT6080" s="496"/>
      <c r="BU6080" s="496"/>
      <c r="BV6080" s="496"/>
    </row>
    <row r="6081" spans="1:74" s="52" customFormat="1" ht="12.75">
      <c r="A6081" s="45">
        <v>2346.9885393806389</v>
      </c>
      <c r="B6081" s="46" t="s">
        <v>416</v>
      </c>
      <c r="C6081" s="47" t="s">
        <v>426</v>
      </c>
      <c r="D6081" s="48">
        <v>278.33999999999997</v>
      </c>
      <c r="E6081" s="49">
        <v>39.982799999999997</v>
      </c>
      <c r="F6081" s="49">
        <v>8.3299999999999999E-2</v>
      </c>
      <c r="G6081" s="49">
        <v>12.142099999999999</v>
      </c>
      <c r="H6081" s="49">
        <v>0.33929999999999999</v>
      </c>
      <c r="I6081" s="49">
        <v>0.21160000000000001</v>
      </c>
      <c r="J6081" s="49">
        <v>46.661900000000003</v>
      </c>
      <c r="K6081" s="49">
        <v>0.22289999999999999</v>
      </c>
      <c r="L6081" s="49">
        <v>99.643899999999988</v>
      </c>
      <c r="M6081" s="47"/>
      <c r="N6081" s="50">
        <v>0.99602006525029596</v>
      </c>
      <c r="O6081" s="50">
        <v>1.6406475695446522E-3</v>
      </c>
      <c r="P6081" s="50">
        <v>0.25295582364312502</v>
      </c>
      <c r="Q6081" s="50">
        <v>6.7986492350182006E-3</v>
      </c>
      <c r="R6081" s="50">
        <v>4.4647411553856457E-3</v>
      </c>
      <c r="S6081" s="50">
        <v>1.7328694575560479</v>
      </c>
      <c r="T6081" s="50">
        <v>5.9492552011975791E-3</v>
      </c>
      <c r="U6081" s="50">
        <v>3.0006986396106154</v>
      </c>
      <c r="V6081" s="51">
        <v>87.261929534386155</v>
      </c>
      <c r="X6081" s="47" t="s">
        <v>1753</v>
      </c>
      <c r="Y6081" s="47" t="s">
        <v>1753</v>
      </c>
      <c r="Z6081" s="47" t="s">
        <v>1753</v>
      </c>
      <c r="AA6081" s="47" t="s">
        <v>1753</v>
      </c>
      <c r="AB6081" s="47" t="s">
        <v>1753</v>
      </c>
      <c r="AC6081" s="47" t="s">
        <v>1753</v>
      </c>
      <c r="AD6081" s="47" t="s">
        <v>1753</v>
      </c>
      <c r="AE6081" s="312"/>
      <c r="AF6081" s="465" t="s">
        <v>1754</v>
      </c>
      <c r="AG6081" s="311">
        <v>40</v>
      </c>
      <c r="AH6081" s="311">
        <v>15</v>
      </c>
      <c r="AI6081" s="311"/>
      <c r="AJ6081" s="311"/>
      <c r="AK6081" s="311"/>
      <c r="AL6081" s="311"/>
      <c r="AM6081" s="311"/>
      <c r="AN6081" s="311"/>
      <c r="AO6081" s="311"/>
      <c r="AP6081" s="311"/>
      <c r="AQ6081" s="311"/>
      <c r="AR6081" s="311"/>
      <c r="AS6081" s="311"/>
      <c r="AT6081" s="311"/>
      <c r="AU6081" s="311"/>
      <c r="AV6081" s="311"/>
      <c r="AW6081" s="311"/>
      <c r="AX6081" s="311"/>
      <c r="AY6081" s="311"/>
      <c r="AZ6081" s="311"/>
      <c r="BA6081" s="311"/>
      <c r="BB6081" s="311"/>
      <c r="BC6081" s="311"/>
      <c r="BD6081" s="311"/>
      <c r="BE6081" s="491"/>
      <c r="BF6081" s="491"/>
      <c r="BG6081" s="491"/>
      <c r="BH6081" s="491"/>
      <c r="BI6081" s="491"/>
      <c r="BJ6081" s="491"/>
      <c r="BK6081" s="491"/>
      <c r="BL6081" s="491"/>
      <c r="BM6081" s="491"/>
      <c r="BN6081" s="491"/>
      <c r="BO6081" s="491"/>
      <c r="BP6081" s="306"/>
      <c r="BQ6081" s="496"/>
      <c r="BR6081" s="496"/>
      <c r="BS6081" s="496"/>
      <c r="BT6081" s="496"/>
      <c r="BU6081" s="496"/>
      <c r="BV6081" s="496"/>
    </row>
    <row r="6082" spans="1:74" s="52" customFormat="1" ht="12.75">
      <c r="A6082" s="45">
        <v>2346.9885393806389</v>
      </c>
      <c r="B6082" s="46" t="s">
        <v>416</v>
      </c>
      <c r="C6082" s="47" t="s">
        <v>426</v>
      </c>
      <c r="D6082" s="48">
        <v>283.39999999999998</v>
      </c>
      <c r="E6082" s="49">
        <v>39.865099999999998</v>
      </c>
      <c r="F6082" s="49">
        <v>4.2000000000000003E-2</v>
      </c>
      <c r="G6082" s="49">
        <v>12.285</v>
      </c>
      <c r="H6082" s="49">
        <v>0.376</v>
      </c>
      <c r="I6082" s="49">
        <v>0.12039999999999999</v>
      </c>
      <c r="J6082" s="49">
        <v>46.74</v>
      </c>
      <c r="K6082" s="49">
        <v>0.2266</v>
      </c>
      <c r="L6082" s="49">
        <v>99.65509999999999</v>
      </c>
      <c r="M6082" s="47"/>
      <c r="N6082" s="50">
        <v>0.99396199975575539</v>
      </c>
      <c r="O6082" s="50">
        <v>8.279452688512509E-4</v>
      </c>
      <c r="P6082" s="50">
        <v>0.25615809106659099</v>
      </c>
      <c r="Q6082" s="50">
        <v>7.5406478678703009E-3</v>
      </c>
      <c r="R6082" s="50">
        <v>2.5426650262886622E-3</v>
      </c>
      <c r="S6082" s="50">
        <v>1.7372974289649949</v>
      </c>
      <c r="T6082" s="50">
        <v>6.0533317561897717E-3</v>
      </c>
      <c r="U6082" s="50">
        <v>3.0043821097065413</v>
      </c>
      <c r="V6082" s="51">
        <v>87.150047317708285</v>
      </c>
      <c r="X6082" s="47" t="s">
        <v>1753</v>
      </c>
      <c r="Y6082" s="47" t="s">
        <v>1753</v>
      </c>
      <c r="Z6082" s="47" t="s">
        <v>1753</v>
      </c>
      <c r="AA6082" s="47" t="s">
        <v>1753</v>
      </c>
      <c r="AB6082" s="47" t="s">
        <v>1753</v>
      </c>
      <c r="AC6082" s="47" t="s">
        <v>1753</v>
      </c>
      <c r="AD6082" s="47" t="s">
        <v>1753</v>
      </c>
      <c r="AE6082" s="312"/>
      <c r="AF6082" s="465" t="s">
        <v>1754</v>
      </c>
      <c r="AG6082" s="311">
        <v>40</v>
      </c>
      <c r="AH6082" s="311">
        <v>15</v>
      </c>
      <c r="AI6082" s="311"/>
      <c r="AJ6082" s="311"/>
      <c r="AK6082" s="311"/>
      <c r="AL6082" s="311"/>
      <c r="AM6082" s="311"/>
      <c r="AN6082" s="311"/>
      <c r="AO6082" s="311"/>
      <c r="AP6082" s="311"/>
      <c r="AQ6082" s="311"/>
      <c r="AR6082" s="311"/>
      <c r="AS6082" s="311"/>
      <c r="AT6082" s="311"/>
      <c r="AU6082" s="311"/>
      <c r="AV6082" s="311"/>
      <c r="AW6082" s="311"/>
      <c r="AX6082" s="311"/>
      <c r="AY6082" s="311"/>
      <c r="AZ6082" s="311"/>
      <c r="BA6082" s="311"/>
      <c r="BB6082" s="311"/>
      <c r="BC6082" s="311"/>
      <c r="BD6082" s="311"/>
      <c r="BE6082" s="491"/>
      <c r="BF6082" s="491"/>
      <c r="BG6082" s="491"/>
      <c r="BH6082" s="491"/>
      <c r="BI6082" s="491"/>
      <c r="BJ6082" s="491"/>
      <c r="BK6082" s="491"/>
      <c r="BL6082" s="491"/>
      <c r="BM6082" s="491"/>
      <c r="BN6082" s="491"/>
      <c r="BO6082" s="491"/>
      <c r="BP6082" s="306"/>
      <c r="BQ6082" s="496"/>
      <c r="BR6082" s="496"/>
      <c r="BS6082" s="496"/>
      <c r="BT6082" s="496"/>
      <c r="BU6082" s="496"/>
      <c r="BV6082" s="496"/>
    </row>
    <row r="6083" spans="1:74" s="52" customFormat="1" ht="12.75">
      <c r="A6083" s="45">
        <v>2346.9885393806389</v>
      </c>
      <c r="B6083" s="46" t="s">
        <v>416</v>
      </c>
      <c r="C6083" s="47" t="s">
        <v>426</v>
      </c>
      <c r="D6083" s="48">
        <v>288.45999999999998</v>
      </c>
      <c r="E6083" s="49">
        <v>40.08</v>
      </c>
      <c r="F6083" s="49">
        <v>8.8599999999999998E-2</v>
      </c>
      <c r="G6083" s="49">
        <v>12.144399999999999</v>
      </c>
      <c r="H6083" s="49">
        <v>0.3901</v>
      </c>
      <c r="I6083" s="49">
        <v>0.18240000000000001</v>
      </c>
      <c r="J6083" s="49">
        <v>46.546100000000003</v>
      </c>
      <c r="K6083" s="49">
        <v>0.2266</v>
      </c>
      <c r="L6083" s="49">
        <v>99.658200000000008</v>
      </c>
      <c r="M6083" s="47"/>
      <c r="N6083" s="50">
        <v>0.99809112621858753</v>
      </c>
      <c r="O6083" s="50">
        <v>1.7444222542458742E-3</v>
      </c>
      <c r="P6083" s="50">
        <v>0.25291497160761256</v>
      </c>
      <c r="Q6083" s="50">
        <v>7.8138005990742582E-3</v>
      </c>
      <c r="R6083" s="50">
        <v>3.8472734438626129E-3</v>
      </c>
      <c r="S6083" s="50">
        <v>1.7279625480277709</v>
      </c>
      <c r="T6083" s="50">
        <v>6.0458871217662202E-3</v>
      </c>
      <c r="U6083" s="50">
        <v>2.99842002927292</v>
      </c>
      <c r="V6083" s="51">
        <v>87.23217517990885</v>
      </c>
      <c r="X6083" s="47" t="s">
        <v>1753</v>
      </c>
      <c r="Y6083" s="47" t="s">
        <v>1753</v>
      </c>
      <c r="Z6083" s="47" t="s">
        <v>1753</v>
      </c>
      <c r="AA6083" s="47" t="s">
        <v>1753</v>
      </c>
      <c r="AB6083" s="47" t="s">
        <v>1753</v>
      </c>
      <c r="AC6083" s="47" t="s">
        <v>1753</v>
      </c>
      <c r="AD6083" s="47" t="s">
        <v>1753</v>
      </c>
      <c r="AE6083" s="312"/>
      <c r="AF6083" s="465" t="s">
        <v>1754</v>
      </c>
      <c r="AG6083" s="311">
        <v>40</v>
      </c>
      <c r="AH6083" s="311">
        <v>15</v>
      </c>
      <c r="AI6083" s="311"/>
      <c r="AJ6083" s="311"/>
      <c r="AK6083" s="311"/>
      <c r="AL6083" s="311"/>
      <c r="AM6083" s="311"/>
      <c r="AN6083" s="311"/>
      <c r="AO6083" s="311"/>
      <c r="AP6083" s="311"/>
      <c r="AQ6083" s="311"/>
      <c r="AR6083" s="311"/>
      <c r="AS6083" s="311"/>
      <c r="AT6083" s="311"/>
      <c r="AU6083" s="311"/>
      <c r="AV6083" s="311"/>
      <c r="AW6083" s="311"/>
      <c r="AX6083" s="311"/>
      <c r="AY6083" s="311"/>
      <c r="AZ6083" s="311"/>
      <c r="BA6083" s="311"/>
      <c r="BB6083" s="311"/>
      <c r="BC6083" s="311"/>
      <c r="BD6083" s="311"/>
      <c r="BE6083" s="491"/>
      <c r="BF6083" s="491"/>
      <c r="BG6083" s="491"/>
      <c r="BH6083" s="491"/>
      <c r="BI6083" s="491"/>
      <c r="BJ6083" s="491"/>
      <c r="BK6083" s="491"/>
      <c r="BL6083" s="491"/>
      <c r="BM6083" s="491"/>
      <c r="BN6083" s="491"/>
      <c r="BO6083" s="491"/>
      <c r="BP6083" s="306"/>
      <c r="BQ6083" s="496"/>
      <c r="BR6083" s="496"/>
      <c r="BS6083" s="496"/>
      <c r="BT6083" s="496"/>
      <c r="BU6083" s="496"/>
      <c r="BV6083" s="496"/>
    </row>
    <row r="6084" spans="1:74" s="52" customFormat="1" ht="12.75">
      <c r="A6084" s="45">
        <v>2346.9885393806389</v>
      </c>
      <c r="B6084" s="46" t="s">
        <v>416</v>
      </c>
      <c r="C6084" s="47" t="s">
        <v>426</v>
      </c>
      <c r="D6084" s="48">
        <v>293.52</v>
      </c>
      <c r="E6084" s="49">
        <v>40.055999999999997</v>
      </c>
      <c r="F6084" s="49">
        <v>7.0699999999999999E-2</v>
      </c>
      <c r="G6084" s="49">
        <v>12.233000000000001</v>
      </c>
      <c r="H6084" s="49">
        <v>0.376</v>
      </c>
      <c r="I6084" s="49">
        <v>0.18970000000000001</v>
      </c>
      <c r="J6084" s="49">
        <v>46.714100000000002</v>
      </c>
      <c r="K6084" s="49">
        <v>0.21809999999999999</v>
      </c>
      <c r="L6084" s="49">
        <v>99.857600000000005</v>
      </c>
      <c r="M6084" s="47"/>
      <c r="N6084" s="50">
        <v>0.99613024074478551</v>
      </c>
      <c r="O6084" s="50">
        <v>1.3900914597204451E-3</v>
      </c>
      <c r="P6084" s="50">
        <v>0.25441195546659456</v>
      </c>
      <c r="Q6084" s="50">
        <v>7.5210813064109476E-3</v>
      </c>
      <c r="R6084" s="50">
        <v>3.9957804383422661E-3</v>
      </c>
      <c r="S6084" s="50">
        <v>1.7318292799497008</v>
      </c>
      <c r="T6084" s="50">
        <v>5.8111469702189934E-3</v>
      </c>
      <c r="U6084" s="50">
        <v>3.0010895763357737</v>
      </c>
      <c r="V6084" s="51">
        <v>87.191286187688448</v>
      </c>
      <c r="X6084" s="47" t="s">
        <v>1753</v>
      </c>
      <c r="Y6084" s="47" t="s">
        <v>1753</v>
      </c>
      <c r="Z6084" s="47" t="s">
        <v>1753</v>
      </c>
      <c r="AA6084" s="47" t="s">
        <v>1753</v>
      </c>
      <c r="AB6084" s="47" t="s">
        <v>1753</v>
      </c>
      <c r="AC6084" s="47" t="s">
        <v>1753</v>
      </c>
      <c r="AD6084" s="47" t="s">
        <v>1753</v>
      </c>
      <c r="AE6084" s="312"/>
      <c r="AF6084" s="465" t="s">
        <v>1754</v>
      </c>
      <c r="AG6084" s="311">
        <v>40</v>
      </c>
      <c r="AH6084" s="311">
        <v>15</v>
      </c>
      <c r="AI6084" s="311"/>
      <c r="AJ6084" s="311"/>
      <c r="AK6084" s="311"/>
      <c r="AL6084" s="311"/>
      <c r="AM6084" s="311"/>
      <c r="AN6084" s="311"/>
      <c r="AO6084" s="311"/>
      <c r="AP6084" s="311"/>
      <c r="AQ6084" s="311"/>
      <c r="AR6084" s="311"/>
      <c r="AS6084" s="311"/>
      <c r="AT6084" s="311"/>
      <c r="AU6084" s="311"/>
      <c r="AV6084" s="311"/>
      <c r="AW6084" s="311"/>
      <c r="AX6084" s="311"/>
      <c r="AY6084" s="311"/>
      <c r="AZ6084" s="311"/>
      <c r="BA6084" s="311"/>
      <c r="BB6084" s="311"/>
      <c r="BC6084" s="311"/>
      <c r="BD6084" s="311"/>
      <c r="BE6084" s="491"/>
      <c r="BF6084" s="491"/>
      <c r="BG6084" s="491"/>
      <c r="BH6084" s="491"/>
      <c r="BI6084" s="491"/>
      <c r="BJ6084" s="491"/>
      <c r="BK6084" s="491"/>
      <c r="BL6084" s="491"/>
      <c r="BM6084" s="491"/>
      <c r="BN6084" s="491"/>
      <c r="BO6084" s="491"/>
      <c r="BP6084" s="306"/>
      <c r="BQ6084" s="496"/>
      <c r="BR6084" s="496"/>
      <c r="BS6084" s="496"/>
      <c r="BT6084" s="496"/>
      <c r="BU6084" s="496"/>
      <c r="BV6084" s="496"/>
    </row>
    <row r="6085" spans="1:74" s="52" customFormat="1" ht="12.75">
      <c r="A6085" s="45">
        <v>2346.9885393806389</v>
      </c>
      <c r="B6085" s="46" t="s">
        <v>416</v>
      </c>
      <c r="C6085" s="47" t="s">
        <v>426</v>
      </c>
      <c r="D6085" s="48">
        <v>298.58</v>
      </c>
      <c r="E6085" s="49">
        <v>39.692500000000003</v>
      </c>
      <c r="F6085" s="49">
        <v>0.12740000000000001</v>
      </c>
      <c r="G6085" s="49">
        <v>12.3436</v>
      </c>
      <c r="H6085" s="49">
        <v>0.39350000000000002</v>
      </c>
      <c r="I6085" s="49">
        <v>0.2024</v>
      </c>
      <c r="J6085" s="49">
        <v>46.618299999999998</v>
      </c>
      <c r="K6085" s="49">
        <v>0.2424</v>
      </c>
      <c r="L6085" s="49">
        <v>99.620100000000008</v>
      </c>
      <c r="M6085" s="47"/>
      <c r="N6085" s="50">
        <v>0.99073679110053481</v>
      </c>
      <c r="O6085" s="50">
        <v>2.5141702347043844E-3</v>
      </c>
      <c r="P6085" s="50">
        <v>0.25766039674583296</v>
      </c>
      <c r="Q6085" s="50">
        <v>7.9002069222518963E-3</v>
      </c>
      <c r="R6085" s="50">
        <v>4.2790374240244018E-3</v>
      </c>
      <c r="S6085" s="50">
        <v>1.7346618022006448</v>
      </c>
      <c r="T6085" s="50">
        <v>6.4824638020635891E-3</v>
      </c>
      <c r="U6085" s="50">
        <v>3.004234868430057</v>
      </c>
      <c r="V6085" s="51">
        <v>87.067332940320526</v>
      </c>
      <c r="X6085" s="47" t="s">
        <v>1753</v>
      </c>
      <c r="Y6085" s="47" t="s">
        <v>1753</v>
      </c>
      <c r="Z6085" s="47" t="s">
        <v>1753</v>
      </c>
      <c r="AA6085" s="47" t="s">
        <v>1753</v>
      </c>
      <c r="AB6085" s="47" t="s">
        <v>1753</v>
      </c>
      <c r="AC6085" s="47" t="s">
        <v>1753</v>
      </c>
      <c r="AD6085" s="47" t="s">
        <v>1753</v>
      </c>
      <c r="AE6085" s="312"/>
      <c r="AF6085" s="465" t="s">
        <v>1754</v>
      </c>
      <c r="AG6085" s="311">
        <v>40</v>
      </c>
      <c r="AH6085" s="311">
        <v>15</v>
      </c>
      <c r="AI6085" s="311"/>
      <c r="AJ6085" s="311"/>
      <c r="AK6085" s="311"/>
      <c r="AL6085" s="311"/>
      <c r="AM6085" s="311"/>
      <c r="AN6085" s="311"/>
      <c r="AO6085" s="311"/>
      <c r="AP6085" s="311"/>
      <c r="AQ6085" s="311"/>
      <c r="AR6085" s="311"/>
      <c r="AS6085" s="311"/>
      <c r="AT6085" s="311"/>
      <c r="AU6085" s="311"/>
      <c r="AV6085" s="311"/>
      <c r="AW6085" s="311"/>
      <c r="AX6085" s="311"/>
      <c r="AY6085" s="311"/>
      <c r="AZ6085" s="311"/>
      <c r="BA6085" s="311"/>
      <c r="BB6085" s="311"/>
      <c r="BC6085" s="311"/>
      <c r="BD6085" s="311"/>
      <c r="BE6085" s="491"/>
      <c r="BF6085" s="491"/>
      <c r="BG6085" s="491"/>
      <c r="BH6085" s="491"/>
      <c r="BI6085" s="491"/>
      <c r="BJ6085" s="491"/>
      <c r="BK6085" s="491"/>
      <c r="BL6085" s="491"/>
      <c r="BM6085" s="491"/>
      <c r="BN6085" s="491"/>
      <c r="BO6085" s="491"/>
      <c r="BP6085" s="306"/>
      <c r="BQ6085" s="496"/>
      <c r="BR6085" s="496"/>
      <c r="BS6085" s="496"/>
      <c r="BT6085" s="496"/>
      <c r="BU6085" s="496"/>
      <c r="BV6085" s="496"/>
    </row>
    <row r="6086" spans="1:74" s="52" customFormat="1" ht="12.75">
      <c r="A6086" s="45">
        <v>2346.9885393806389</v>
      </c>
      <c r="B6086" s="46" t="s">
        <v>416</v>
      </c>
      <c r="C6086" s="47" t="s">
        <v>426</v>
      </c>
      <c r="D6086" s="48">
        <v>303.64</v>
      </c>
      <c r="E6086" s="49">
        <v>39.9101</v>
      </c>
      <c r="F6086" s="49">
        <v>6.2199999999999998E-2</v>
      </c>
      <c r="G6086" s="49">
        <v>12.1731</v>
      </c>
      <c r="H6086" s="49">
        <v>0.30880000000000002</v>
      </c>
      <c r="I6086" s="49">
        <v>0.21529999999999999</v>
      </c>
      <c r="J6086" s="49">
        <v>46.526899999999998</v>
      </c>
      <c r="K6086" s="49">
        <v>0.20219999999999999</v>
      </c>
      <c r="L6086" s="49">
        <v>99.398599999999988</v>
      </c>
      <c r="M6086" s="47"/>
      <c r="N6086" s="50">
        <v>0.99678121762958427</v>
      </c>
      <c r="O6086" s="50">
        <v>1.22823884852252E-3</v>
      </c>
      <c r="P6086" s="50">
        <v>0.25425775833030234</v>
      </c>
      <c r="Q6086" s="50">
        <v>6.2035203904190856E-3</v>
      </c>
      <c r="R6086" s="50">
        <v>4.5545638947499054E-3</v>
      </c>
      <c r="S6086" s="50">
        <v>1.7323262760045199</v>
      </c>
      <c r="T6086" s="50">
        <v>5.4107295752727725E-3</v>
      </c>
      <c r="U6086" s="50">
        <v>3.0007623046733709</v>
      </c>
      <c r="V6086" s="51">
        <v>87.201258344178896</v>
      </c>
      <c r="X6086" s="47" t="s">
        <v>1753</v>
      </c>
      <c r="Y6086" s="47" t="s">
        <v>1753</v>
      </c>
      <c r="Z6086" s="47" t="s">
        <v>1753</v>
      </c>
      <c r="AA6086" s="47" t="s">
        <v>1753</v>
      </c>
      <c r="AB6086" s="47" t="s">
        <v>1753</v>
      </c>
      <c r="AC6086" s="47" t="s">
        <v>1753</v>
      </c>
      <c r="AD6086" s="47" t="s">
        <v>1753</v>
      </c>
      <c r="AE6086" s="312"/>
      <c r="AF6086" s="465" t="s">
        <v>1754</v>
      </c>
      <c r="AG6086" s="311">
        <v>40</v>
      </c>
      <c r="AH6086" s="311">
        <v>15</v>
      </c>
      <c r="AI6086" s="311"/>
      <c r="AJ6086" s="311"/>
      <c r="AK6086" s="311"/>
      <c r="AL6086" s="311"/>
      <c r="AM6086" s="311"/>
      <c r="AN6086" s="311"/>
      <c r="AO6086" s="311"/>
      <c r="AP6086" s="311"/>
      <c r="AQ6086" s="311"/>
      <c r="AR6086" s="311"/>
      <c r="AS6086" s="311"/>
      <c r="AT6086" s="311"/>
      <c r="AU6086" s="311"/>
      <c r="AV6086" s="311"/>
      <c r="AW6086" s="311"/>
      <c r="AX6086" s="311"/>
      <c r="AY6086" s="311"/>
      <c r="AZ6086" s="311"/>
      <c r="BA6086" s="311"/>
      <c r="BB6086" s="311"/>
      <c r="BC6086" s="311"/>
      <c r="BD6086" s="311"/>
      <c r="BE6086" s="491"/>
      <c r="BF6086" s="491"/>
      <c r="BG6086" s="491"/>
      <c r="BH6086" s="491"/>
      <c r="BI6086" s="491"/>
      <c r="BJ6086" s="491"/>
      <c r="BK6086" s="491"/>
      <c r="BL6086" s="491"/>
      <c r="BM6086" s="491"/>
      <c r="BN6086" s="491"/>
      <c r="BO6086" s="491"/>
      <c r="BP6086" s="306"/>
      <c r="BQ6086" s="496"/>
      <c r="BR6086" s="496"/>
      <c r="BS6086" s="496"/>
      <c r="BT6086" s="496"/>
      <c r="BU6086" s="496"/>
      <c r="BV6086" s="496"/>
    </row>
    <row r="6087" spans="1:74" s="52" customFormat="1" ht="12.75">
      <c r="A6087" s="45">
        <v>2346.9885393806389</v>
      </c>
      <c r="B6087" s="46" t="s">
        <v>416</v>
      </c>
      <c r="C6087" s="47" t="s">
        <v>426</v>
      </c>
      <c r="D6087" s="48">
        <v>308.70999999999998</v>
      </c>
      <c r="E6087" s="49">
        <v>39.995600000000003</v>
      </c>
      <c r="F6087" s="49">
        <v>9.9000000000000005E-2</v>
      </c>
      <c r="G6087" s="49">
        <v>12.117100000000001</v>
      </c>
      <c r="H6087" s="49">
        <v>0.36320000000000002</v>
      </c>
      <c r="I6087" s="49">
        <v>0.19520000000000001</v>
      </c>
      <c r="J6087" s="49">
        <v>46.707999999999998</v>
      </c>
      <c r="K6087" s="49">
        <v>0.19139999999999999</v>
      </c>
      <c r="L6087" s="49">
        <v>99.669499999999999</v>
      </c>
      <c r="M6087" s="47"/>
      <c r="N6087" s="50">
        <v>0.99582889499715677</v>
      </c>
      <c r="O6087" s="50">
        <v>1.9488711068123292E-3</v>
      </c>
      <c r="P6087" s="50">
        <v>0.25230577629177914</v>
      </c>
      <c r="Q6087" s="50">
        <v>7.2738148057861314E-3</v>
      </c>
      <c r="R6087" s="50">
        <v>4.1165942194567769E-3</v>
      </c>
      <c r="S6087" s="50">
        <v>1.7336935139147003</v>
      </c>
      <c r="T6087" s="50">
        <v>5.1058974535273145E-3</v>
      </c>
      <c r="U6087" s="50">
        <v>3.0002733627892186</v>
      </c>
      <c r="V6087" s="51">
        <v>87.29577711653927</v>
      </c>
      <c r="X6087" s="47" t="s">
        <v>1753</v>
      </c>
      <c r="Y6087" s="47" t="s">
        <v>1753</v>
      </c>
      <c r="Z6087" s="47" t="s">
        <v>1753</v>
      </c>
      <c r="AA6087" s="47" t="s">
        <v>1753</v>
      </c>
      <c r="AB6087" s="47" t="s">
        <v>1753</v>
      </c>
      <c r="AC6087" s="47" t="s">
        <v>1753</v>
      </c>
      <c r="AD6087" s="47" t="s">
        <v>1753</v>
      </c>
      <c r="AE6087" s="312"/>
      <c r="AF6087" s="465" t="s">
        <v>1754</v>
      </c>
      <c r="AG6087" s="311">
        <v>40</v>
      </c>
      <c r="AH6087" s="311">
        <v>15</v>
      </c>
      <c r="AI6087" s="311"/>
      <c r="AJ6087" s="311"/>
      <c r="AK6087" s="311"/>
      <c r="AL6087" s="311"/>
      <c r="AM6087" s="311"/>
      <c r="AN6087" s="311"/>
      <c r="AO6087" s="311"/>
      <c r="AP6087" s="311"/>
      <c r="AQ6087" s="311"/>
      <c r="AR6087" s="311"/>
      <c r="AS6087" s="311"/>
      <c r="AT6087" s="311"/>
      <c r="AU6087" s="311"/>
      <c r="AV6087" s="311"/>
      <c r="AW6087" s="311"/>
      <c r="AX6087" s="311"/>
      <c r="AY6087" s="311"/>
      <c r="AZ6087" s="311"/>
      <c r="BA6087" s="311"/>
      <c r="BB6087" s="311"/>
      <c r="BC6087" s="311"/>
      <c r="BD6087" s="311"/>
      <c r="BE6087" s="491"/>
      <c r="BF6087" s="491"/>
      <c r="BG6087" s="491"/>
      <c r="BH6087" s="491"/>
      <c r="BI6087" s="491"/>
      <c r="BJ6087" s="491"/>
      <c r="BK6087" s="491"/>
      <c r="BL6087" s="491"/>
      <c r="BM6087" s="491"/>
      <c r="BN6087" s="491"/>
      <c r="BO6087" s="491"/>
      <c r="BP6087" s="306"/>
      <c r="BQ6087" s="496"/>
      <c r="BR6087" s="496"/>
      <c r="BS6087" s="496"/>
      <c r="BT6087" s="496"/>
      <c r="BU6087" s="496"/>
      <c r="BV6087" s="496"/>
    </row>
    <row r="6088" spans="1:74" s="52" customFormat="1" ht="12.75">
      <c r="A6088" s="45">
        <v>2346.9885393806389</v>
      </c>
      <c r="B6088" s="46" t="s">
        <v>416</v>
      </c>
      <c r="C6088" s="47" t="s">
        <v>426</v>
      </c>
      <c r="D6088" s="48">
        <v>313.77</v>
      </c>
      <c r="E6088" s="49">
        <v>40.159300000000002</v>
      </c>
      <c r="F6088" s="49">
        <v>0.09</v>
      </c>
      <c r="G6088" s="49">
        <v>12.0322</v>
      </c>
      <c r="H6088" s="49">
        <v>0.34</v>
      </c>
      <c r="I6088" s="49">
        <v>0.14599999999999999</v>
      </c>
      <c r="J6088" s="49">
        <v>46.674399999999999</v>
      </c>
      <c r="K6088" s="49">
        <v>0.22989999999999999</v>
      </c>
      <c r="L6088" s="49">
        <v>99.671800000000005</v>
      </c>
      <c r="M6088" s="47"/>
      <c r="N6088" s="50">
        <v>0.99887340735400887</v>
      </c>
      <c r="O6088" s="50">
        <v>1.7698735604472606E-3</v>
      </c>
      <c r="P6088" s="50">
        <v>0.25027954294609728</v>
      </c>
      <c r="Q6088" s="50">
        <v>6.802164436930702E-3</v>
      </c>
      <c r="R6088" s="50">
        <v>3.0758341328140744E-3</v>
      </c>
      <c r="S6088" s="50">
        <v>1.7306594032155058</v>
      </c>
      <c r="T6088" s="50">
        <v>6.1266198792929976E-3</v>
      </c>
      <c r="U6088" s="50">
        <v>2.9975868455250971</v>
      </c>
      <c r="V6088" s="51">
        <v>87.365610463106123</v>
      </c>
      <c r="X6088" s="47" t="s">
        <v>1753</v>
      </c>
      <c r="Y6088" s="47" t="s">
        <v>1753</v>
      </c>
      <c r="Z6088" s="47" t="s">
        <v>1753</v>
      </c>
      <c r="AA6088" s="47" t="s">
        <v>1753</v>
      </c>
      <c r="AB6088" s="47" t="s">
        <v>1753</v>
      </c>
      <c r="AC6088" s="47" t="s">
        <v>1753</v>
      </c>
      <c r="AD6088" s="47" t="s">
        <v>1753</v>
      </c>
      <c r="AE6088" s="312"/>
      <c r="AF6088" s="465" t="s">
        <v>1754</v>
      </c>
      <c r="AG6088" s="311">
        <v>40</v>
      </c>
      <c r="AH6088" s="311">
        <v>15</v>
      </c>
      <c r="AI6088" s="311"/>
      <c r="AJ6088" s="311"/>
      <c r="AK6088" s="311"/>
      <c r="AL6088" s="311"/>
      <c r="AM6088" s="311"/>
      <c r="AN6088" s="311"/>
      <c r="AO6088" s="311"/>
      <c r="AP6088" s="311"/>
      <c r="AQ6088" s="311"/>
      <c r="AR6088" s="311"/>
      <c r="AS6088" s="311"/>
      <c r="AT6088" s="311"/>
      <c r="AU6088" s="311"/>
      <c r="AV6088" s="311"/>
      <c r="AW6088" s="311"/>
      <c r="AX6088" s="311"/>
      <c r="AY6088" s="311"/>
      <c r="AZ6088" s="311"/>
      <c r="BA6088" s="311"/>
      <c r="BB6088" s="311"/>
      <c r="BC6088" s="311"/>
      <c r="BD6088" s="311"/>
      <c r="BE6088" s="491"/>
      <c r="BF6088" s="491"/>
      <c r="BG6088" s="491"/>
      <c r="BH6088" s="491"/>
      <c r="BI6088" s="491"/>
      <c r="BJ6088" s="491"/>
      <c r="BK6088" s="491"/>
      <c r="BL6088" s="491"/>
      <c r="BM6088" s="491"/>
      <c r="BN6088" s="491"/>
      <c r="BO6088" s="491"/>
      <c r="BP6088" s="306"/>
      <c r="BQ6088" s="496"/>
      <c r="BR6088" s="496"/>
      <c r="BS6088" s="496"/>
      <c r="BT6088" s="496"/>
      <c r="BU6088" s="496"/>
      <c r="BV6088" s="496"/>
    </row>
    <row r="6089" spans="1:74" s="52" customFormat="1" ht="12.75">
      <c r="A6089" s="45">
        <v>2346.9885393806389</v>
      </c>
      <c r="B6089" s="46" t="s">
        <v>416</v>
      </c>
      <c r="C6089" s="47" t="s">
        <v>426</v>
      </c>
      <c r="D6089" s="48">
        <v>318.83</v>
      </c>
      <c r="E6089" s="49">
        <v>39.814700000000002</v>
      </c>
      <c r="F6089" s="49">
        <v>9.8000000000000004E-2</v>
      </c>
      <c r="G6089" s="49">
        <v>12.2761</v>
      </c>
      <c r="H6089" s="49">
        <v>0.3518</v>
      </c>
      <c r="I6089" s="49">
        <v>0.23880000000000001</v>
      </c>
      <c r="J6089" s="49">
        <v>46.894199999999998</v>
      </c>
      <c r="K6089" s="49">
        <v>0.21290000000000001</v>
      </c>
      <c r="L6089" s="49">
        <v>99.886499999999998</v>
      </c>
      <c r="M6089" s="47"/>
      <c r="N6089" s="50">
        <v>0.99072550731650122</v>
      </c>
      <c r="O6089" s="50">
        <v>1.9280193469720362E-3</v>
      </c>
      <c r="P6089" s="50">
        <v>0.25546200023654808</v>
      </c>
      <c r="Q6089" s="50">
        <v>7.0412477314943924E-3</v>
      </c>
      <c r="R6089" s="50">
        <v>5.0330350925572908E-3</v>
      </c>
      <c r="S6089" s="50">
        <v>1.7395526335624574</v>
      </c>
      <c r="T6089" s="50">
        <v>5.6760107030249633E-3</v>
      </c>
      <c r="U6089" s="50">
        <v>3.0054184539895554</v>
      </c>
      <c r="V6089" s="51">
        <v>87.194981134043871</v>
      </c>
      <c r="X6089" s="47" t="s">
        <v>1753</v>
      </c>
      <c r="Y6089" s="47" t="s">
        <v>1753</v>
      </c>
      <c r="Z6089" s="47" t="s">
        <v>1753</v>
      </c>
      <c r="AA6089" s="47" t="s">
        <v>1753</v>
      </c>
      <c r="AB6089" s="47" t="s">
        <v>1753</v>
      </c>
      <c r="AC6089" s="47" t="s">
        <v>1753</v>
      </c>
      <c r="AD6089" s="47" t="s">
        <v>1753</v>
      </c>
      <c r="AE6089" s="312"/>
      <c r="AF6089" s="465" t="s">
        <v>1754</v>
      </c>
      <c r="AG6089" s="311">
        <v>40</v>
      </c>
      <c r="AH6089" s="311">
        <v>15</v>
      </c>
      <c r="AI6089" s="311"/>
      <c r="AJ6089" s="311"/>
      <c r="AK6089" s="311"/>
      <c r="AL6089" s="311"/>
      <c r="AM6089" s="311"/>
      <c r="AN6089" s="311"/>
      <c r="AO6089" s="311"/>
      <c r="AP6089" s="311"/>
      <c r="AQ6089" s="311"/>
      <c r="AR6089" s="311"/>
      <c r="AS6089" s="311"/>
      <c r="AT6089" s="311"/>
      <c r="AU6089" s="311"/>
      <c r="AV6089" s="311"/>
      <c r="AW6089" s="311"/>
      <c r="AX6089" s="311"/>
      <c r="AY6089" s="311"/>
      <c r="AZ6089" s="311"/>
      <c r="BA6089" s="311"/>
      <c r="BB6089" s="311"/>
      <c r="BC6089" s="311"/>
      <c r="BD6089" s="311"/>
      <c r="BE6089" s="491"/>
      <c r="BF6089" s="491"/>
      <c r="BG6089" s="491"/>
      <c r="BH6089" s="491"/>
      <c r="BI6089" s="491"/>
      <c r="BJ6089" s="491"/>
      <c r="BK6089" s="491"/>
      <c r="BL6089" s="491"/>
      <c r="BM6089" s="491"/>
      <c r="BN6089" s="491"/>
      <c r="BO6089" s="491"/>
      <c r="BP6089" s="306"/>
      <c r="BQ6089" s="496"/>
      <c r="BR6089" s="496"/>
      <c r="BS6089" s="496"/>
      <c r="BT6089" s="496"/>
      <c r="BU6089" s="496"/>
      <c r="BV6089" s="496"/>
    </row>
    <row r="6090" spans="1:74" s="52" customFormat="1" ht="12.75">
      <c r="A6090" s="45">
        <v>2346.9885393806389</v>
      </c>
      <c r="B6090" s="46" t="s">
        <v>416</v>
      </c>
      <c r="C6090" s="47" t="s">
        <v>426</v>
      </c>
      <c r="D6090" s="48">
        <v>323.89</v>
      </c>
      <c r="E6090" s="49">
        <v>40</v>
      </c>
      <c r="F6090" s="49">
        <v>7.3599999999999999E-2</v>
      </c>
      <c r="G6090" s="49">
        <v>12.213800000000001</v>
      </c>
      <c r="H6090" s="49">
        <v>0.38369999999999999</v>
      </c>
      <c r="I6090" s="49">
        <v>0.15870000000000001</v>
      </c>
      <c r="J6090" s="49">
        <v>46.716799999999999</v>
      </c>
      <c r="K6090" s="49">
        <v>0.2059</v>
      </c>
      <c r="L6090" s="49">
        <v>99.752499999999998</v>
      </c>
      <c r="M6090" s="47"/>
      <c r="N6090" s="50">
        <v>0.99566791793390608</v>
      </c>
      <c r="O6090" s="50">
        <v>1.4484641533729122E-3</v>
      </c>
      <c r="P6090" s="50">
        <v>0.25425021013261018</v>
      </c>
      <c r="Q6090" s="50">
        <v>7.6822814478890609E-3</v>
      </c>
      <c r="R6090" s="50">
        <v>3.3459325997980687E-3</v>
      </c>
      <c r="S6090" s="50">
        <v>1.7335491316288147</v>
      </c>
      <c r="T6090" s="50">
        <v>5.4912158629568898E-3</v>
      </c>
      <c r="U6090" s="50">
        <v>3.0014351537593478</v>
      </c>
      <c r="V6090" s="51">
        <v>87.209463008106525</v>
      </c>
      <c r="X6090" s="47" t="s">
        <v>1753</v>
      </c>
      <c r="Y6090" s="47" t="s">
        <v>1753</v>
      </c>
      <c r="Z6090" s="47" t="s">
        <v>1753</v>
      </c>
      <c r="AA6090" s="47" t="s">
        <v>1753</v>
      </c>
      <c r="AB6090" s="47" t="s">
        <v>1753</v>
      </c>
      <c r="AC6090" s="47" t="s">
        <v>1753</v>
      </c>
      <c r="AD6090" s="47" t="s">
        <v>1753</v>
      </c>
      <c r="AE6090" s="312"/>
      <c r="AF6090" s="465" t="s">
        <v>1754</v>
      </c>
      <c r="AG6090" s="311">
        <v>40</v>
      </c>
      <c r="AH6090" s="311">
        <v>15</v>
      </c>
      <c r="AI6090" s="311"/>
      <c r="AJ6090" s="311"/>
      <c r="AK6090" s="311"/>
      <c r="AL6090" s="311"/>
      <c r="AM6090" s="311"/>
      <c r="AN6090" s="311"/>
      <c r="AO6090" s="311"/>
      <c r="AP6090" s="311"/>
      <c r="AQ6090" s="311"/>
      <c r="AR6090" s="311"/>
      <c r="AS6090" s="311"/>
      <c r="AT6090" s="311"/>
      <c r="AU6090" s="311"/>
      <c r="AV6090" s="311"/>
      <c r="AW6090" s="311"/>
      <c r="AX6090" s="311"/>
      <c r="AY6090" s="311"/>
      <c r="AZ6090" s="311"/>
      <c r="BA6090" s="311"/>
      <c r="BB6090" s="311"/>
      <c r="BC6090" s="311"/>
      <c r="BD6090" s="311"/>
      <c r="BE6090" s="491"/>
      <c r="BF6090" s="491"/>
      <c r="BG6090" s="491"/>
      <c r="BH6090" s="491"/>
      <c r="BI6090" s="491"/>
      <c r="BJ6090" s="491"/>
      <c r="BK6090" s="491"/>
      <c r="BL6090" s="491"/>
      <c r="BM6090" s="491"/>
      <c r="BN6090" s="491"/>
      <c r="BO6090" s="491"/>
      <c r="BP6090" s="306"/>
      <c r="BQ6090" s="496"/>
      <c r="BR6090" s="496"/>
      <c r="BS6090" s="496"/>
      <c r="BT6090" s="496"/>
      <c r="BU6090" s="496"/>
      <c r="BV6090" s="496"/>
    </row>
    <row r="6091" spans="1:74" s="52" customFormat="1" ht="12.75">
      <c r="A6091" s="45">
        <v>2346.9885393806389</v>
      </c>
      <c r="B6091" s="46" t="s">
        <v>416</v>
      </c>
      <c r="C6091" s="47" t="s">
        <v>426</v>
      </c>
      <c r="D6091" s="48">
        <v>328.95</v>
      </c>
      <c r="E6091" s="49">
        <v>39.8748</v>
      </c>
      <c r="F6091" s="49">
        <v>0.1108</v>
      </c>
      <c r="G6091" s="49">
        <v>12.2479</v>
      </c>
      <c r="H6091" s="49">
        <v>0.44090000000000001</v>
      </c>
      <c r="I6091" s="49">
        <v>0.1313</v>
      </c>
      <c r="J6091" s="49">
        <v>46.624200000000002</v>
      </c>
      <c r="K6091" s="49">
        <v>0.2233</v>
      </c>
      <c r="L6091" s="49">
        <v>99.653199999999998</v>
      </c>
      <c r="M6091" s="47"/>
      <c r="N6091" s="50">
        <v>0.99397566816941463</v>
      </c>
      <c r="O6091" s="50">
        <v>2.1836971685423932E-3</v>
      </c>
      <c r="P6091" s="50">
        <v>0.25532589408404527</v>
      </c>
      <c r="Q6091" s="50">
        <v>8.8401824163698208E-3</v>
      </c>
      <c r="R6091" s="50">
        <v>2.7722200539323722E-3</v>
      </c>
      <c r="S6091" s="50">
        <v>1.7325954682492242</v>
      </c>
      <c r="T6091" s="50">
        <v>5.9638073519715741E-3</v>
      </c>
      <c r="U6091" s="50">
        <v>3.0016569374935003</v>
      </c>
      <c r="V6091" s="51">
        <v>87.156137112769727</v>
      </c>
      <c r="X6091" s="47" t="s">
        <v>1753</v>
      </c>
      <c r="Y6091" s="47" t="s">
        <v>1753</v>
      </c>
      <c r="Z6091" s="47" t="s">
        <v>1753</v>
      </c>
      <c r="AA6091" s="47" t="s">
        <v>1753</v>
      </c>
      <c r="AB6091" s="47" t="s">
        <v>1753</v>
      </c>
      <c r="AC6091" s="47" t="s">
        <v>1753</v>
      </c>
      <c r="AD6091" s="47" t="s">
        <v>1753</v>
      </c>
      <c r="AE6091" s="312"/>
      <c r="AF6091" s="465" t="s">
        <v>1754</v>
      </c>
      <c r="AG6091" s="311">
        <v>40</v>
      </c>
      <c r="AH6091" s="311">
        <v>15</v>
      </c>
      <c r="AI6091" s="311"/>
      <c r="AJ6091" s="311"/>
      <c r="AK6091" s="311"/>
      <c r="AL6091" s="311"/>
      <c r="AM6091" s="311"/>
      <c r="AN6091" s="311"/>
      <c r="AO6091" s="311"/>
      <c r="AP6091" s="311"/>
      <c r="AQ6091" s="311"/>
      <c r="AR6091" s="311"/>
      <c r="AS6091" s="311"/>
      <c r="AT6091" s="311"/>
      <c r="AU6091" s="311"/>
      <c r="AV6091" s="311"/>
      <c r="AW6091" s="311"/>
      <c r="AX6091" s="311"/>
      <c r="AY6091" s="311"/>
      <c r="AZ6091" s="311"/>
      <c r="BA6091" s="311"/>
      <c r="BB6091" s="311"/>
      <c r="BC6091" s="311"/>
      <c r="BD6091" s="311"/>
      <c r="BE6091" s="491"/>
      <c r="BF6091" s="491"/>
      <c r="BG6091" s="491"/>
      <c r="BH6091" s="491"/>
      <c r="BI6091" s="491"/>
      <c r="BJ6091" s="491"/>
      <c r="BK6091" s="491"/>
      <c r="BL6091" s="491"/>
      <c r="BM6091" s="491"/>
      <c r="BN6091" s="491"/>
      <c r="BO6091" s="491"/>
      <c r="BP6091" s="306"/>
      <c r="BQ6091" s="496"/>
      <c r="BR6091" s="496"/>
      <c r="BS6091" s="496"/>
      <c r="BT6091" s="496"/>
      <c r="BU6091" s="496"/>
      <c r="BV6091" s="496"/>
    </row>
    <row r="6092" spans="1:74" s="52" customFormat="1" ht="12.75">
      <c r="A6092" s="45">
        <v>2346.9885393806389</v>
      </c>
      <c r="B6092" s="46" t="s">
        <v>416</v>
      </c>
      <c r="C6092" s="47" t="s">
        <v>426</v>
      </c>
      <c r="D6092" s="48">
        <v>334.01</v>
      </c>
      <c r="E6092" s="49">
        <v>39.956800000000001</v>
      </c>
      <c r="F6092" s="49">
        <v>0.1002</v>
      </c>
      <c r="G6092" s="49">
        <v>12.338900000000001</v>
      </c>
      <c r="H6092" s="49">
        <v>0.3533</v>
      </c>
      <c r="I6092" s="49">
        <v>0.1477</v>
      </c>
      <c r="J6092" s="49">
        <v>46.619599999999998</v>
      </c>
      <c r="K6092" s="49">
        <v>0.23499999999999999</v>
      </c>
      <c r="L6092" s="49">
        <v>99.751500000000007</v>
      </c>
      <c r="M6092" s="47"/>
      <c r="N6092" s="50">
        <v>0.99500237744403119</v>
      </c>
      <c r="O6092" s="50">
        <v>1.9727704553775503E-3</v>
      </c>
      <c r="P6092" s="50">
        <v>0.25696019735594644</v>
      </c>
      <c r="Q6092" s="50">
        <v>7.076539716255578E-3</v>
      </c>
      <c r="R6092" s="50">
        <v>3.1152984079885972E-3</v>
      </c>
      <c r="S6092" s="50">
        <v>1.7306550226045279</v>
      </c>
      <c r="T6092" s="50">
        <v>6.2698756610866033E-3</v>
      </c>
      <c r="U6092" s="50">
        <v>3.0010520816452138</v>
      </c>
      <c r="V6092" s="51">
        <v>87.071934508478137</v>
      </c>
      <c r="X6092" s="47" t="s">
        <v>1753</v>
      </c>
      <c r="Y6092" s="47" t="s">
        <v>1753</v>
      </c>
      <c r="Z6092" s="47" t="s">
        <v>1753</v>
      </c>
      <c r="AA6092" s="47" t="s">
        <v>1753</v>
      </c>
      <c r="AB6092" s="47" t="s">
        <v>1753</v>
      </c>
      <c r="AC6092" s="47" t="s">
        <v>1753</v>
      </c>
      <c r="AD6092" s="47" t="s">
        <v>1753</v>
      </c>
      <c r="AE6092" s="312"/>
      <c r="AF6092" s="465" t="s">
        <v>1754</v>
      </c>
      <c r="AG6092" s="311">
        <v>40</v>
      </c>
      <c r="AH6092" s="311">
        <v>15</v>
      </c>
      <c r="AI6092" s="311"/>
      <c r="AJ6092" s="311"/>
      <c r="AK6092" s="311"/>
      <c r="AL6092" s="311"/>
      <c r="AM6092" s="311"/>
      <c r="AN6092" s="311"/>
      <c r="AO6092" s="311"/>
      <c r="AP6092" s="311"/>
      <c r="AQ6092" s="311"/>
      <c r="AR6092" s="311"/>
      <c r="AS6092" s="311"/>
      <c r="AT6092" s="311"/>
      <c r="AU6092" s="311"/>
      <c r="AV6092" s="311"/>
      <c r="AW6092" s="311"/>
      <c r="AX6092" s="311"/>
      <c r="AY6092" s="311"/>
      <c r="AZ6092" s="311"/>
      <c r="BA6092" s="311"/>
      <c r="BB6092" s="311"/>
      <c r="BC6092" s="311"/>
      <c r="BD6092" s="311"/>
      <c r="BE6092" s="491"/>
      <c r="BF6092" s="491"/>
      <c r="BG6092" s="491"/>
      <c r="BH6092" s="491"/>
      <c r="BI6092" s="491"/>
      <c r="BJ6092" s="491"/>
      <c r="BK6092" s="491"/>
      <c r="BL6092" s="491"/>
      <c r="BM6092" s="491"/>
      <c r="BN6092" s="491"/>
      <c r="BO6092" s="491"/>
      <c r="BP6092" s="306"/>
      <c r="BQ6092" s="496"/>
      <c r="BR6092" s="496"/>
      <c r="BS6092" s="496"/>
      <c r="BT6092" s="496"/>
      <c r="BU6092" s="496"/>
      <c r="BV6092" s="496"/>
    </row>
    <row r="6093" spans="1:74" s="52" customFormat="1" ht="12.75">
      <c r="A6093" s="45">
        <v>2346.9885393806389</v>
      </c>
      <c r="B6093" s="46" t="s">
        <v>416</v>
      </c>
      <c r="C6093" s="47" t="s">
        <v>426</v>
      </c>
      <c r="D6093" s="48">
        <v>339.07</v>
      </c>
      <c r="E6093" s="49">
        <v>39.895200000000003</v>
      </c>
      <c r="F6093" s="49">
        <v>6.2300000000000001E-2</v>
      </c>
      <c r="G6093" s="49">
        <v>12.5258</v>
      </c>
      <c r="H6093" s="49">
        <v>0.38290000000000002</v>
      </c>
      <c r="I6093" s="49">
        <v>0.16039999999999999</v>
      </c>
      <c r="J6093" s="49">
        <v>46.612400000000001</v>
      </c>
      <c r="K6093" s="49">
        <v>0.22500000000000001</v>
      </c>
      <c r="L6093" s="49">
        <v>99.864000000000004</v>
      </c>
      <c r="M6093" s="47"/>
      <c r="N6093" s="50">
        <v>0.99373861151641307</v>
      </c>
      <c r="O6093" s="50">
        <v>1.2269164227702669E-3</v>
      </c>
      <c r="P6093" s="50">
        <v>0.2609233735589403</v>
      </c>
      <c r="Q6093" s="50">
        <v>7.6715086084980033E-3</v>
      </c>
      <c r="R6093" s="50">
        <v>3.3840877913801112E-3</v>
      </c>
      <c r="S6093" s="50">
        <v>1.7308583526381007</v>
      </c>
      <c r="T6093" s="50">
        <v>6.0047051019445309E-3</v>
      </c>
      <c r="U6093" s="50">
        <v>3.0038075556380472</v>
      </c>
      <c r="V6093" s="51">
        <v>86.900001635363537</v>
      </c>
      <c r="X6093" s="47" t="s">
        <v>1753</v>
      </c>
      <c r="Y6093" s="47" t="s">
        <v>1753</v>
      </c>
      <c r="Z6093" s="47" t="s">
        <v>1753</v>
      </c>
      <c r="AA6093" s="47" t="s">
        <v>1753</v>
      </c>
      <c r="AB6093" s="47" t="s">
        <v>1753</v>
      </c>
      <c r="AC6093" s="47" t="s">
        <v>1753</v>
      </c>
      <c r="AD6093" s="47" t="s">
        <v>1753</v>
      </c>
      <c r="AE6093" s="312"/>
      <c r="AF6093" s="465" t="s">
        <v>1754</v>
      </c>
      <c r="AG6093" s="311">
        <v>40</v>
      </c>
      <c r="AH6093" s="311">
        <v>15</v>
      </c>
      <c r="AI6093" s="311"/>
      <c r="AJ6093" s="311"/>
      <c r="AK6093" s="311"/>
      <c r="AL6093" s="311"/>
      <c r="AM6093" s="311"/>
      <c r="AN6093" s="311"/>
      <c r="AO6093" s="311"/>
      <c r="AP6093" s="311"/>
      <c r="AQ6093" s="311"/>
      <c r="AR6093" s="311"/>
      <c r="AS6093" s="311"/>
      <c r="AT6093" s="311"/>
      <c r="AU6093" s="311"/>
      <c r="AV6093" s="311"/>
      <c r="AW6093" s="311"/>
      <c r="AX6093" s="311"/>
      <c r="AY6093" s="311"/>
      <c r="AZ6093" s="311"/>
      <c r="BA6093" s="311"/>
      <c r="BB6093" s="311"/>
      <c r="BC6093" s="311"/>
      <c r="BD6093" s="311"/>
      <c r="BE6093" s="491"/>
      <c r="BF6093" s="491"/>
      <c r="BG6093" s="491"/>
      <c r="BH6093" s="491"/>
      <c r="BI6093" s="491"/>
      <c r="BJ6093" s="491"/>
      <c r="BK6093" s="491"/>
      <c r="BL6093" s="491"/>
      <c r="BM6093" s="491"/>
      <c r="BN6093" s="491"/>
      <c r="BO6093" s="491"/>
      <c r="BP6093" s="306"/>
      <c r="BQ6093" s="496"/>
      <c r="BR6093" s="496"/>
      <c r="BS6093" s="496"/>
      <c r="BT6093" s="496"/>
      <c r="BU6093" s="496"/>
      <c r="BV6093" s="496"/>
    </row>
    <row r="6094" spans="1:74" s="52" customFormat="1" ht="12.75">
      <c r="A6094" s="45">
        <v>2346.9885393806389</v>
      </c>
      <c r="B6094" s="46" t="s">
        <v>416</v>
      </c>
      <c r="C6094" s="47" t="s">
        <v>426</v>
      </c>
      <c r="D6094" s="48">
        <v>344.13</v>
      </c>
      <c r="E6094" s="49">
        <v>39.749499999999998</v>
      </c>
      <c r="F6094" s="49">
        <v>6.2300000000000001E-2</v>
      </c>
      <c r="G6094" s="49">
        <v>12.1991</v>
      </c>
      <c r="H6094" s="49">
        <v>0.40129999999999999</v>
      </c>
      <c r="I6094" s="49">
        <v>0.14949999999999999</v>
      </c>
      <c r="J6094" s="49">
        <v>46.6875</v>
      </c>
      <c r="K6094" s="49">
        <v>0.2228</v>
      </c>
      <c r="L6094" s="49">
        <v>99.472000000000008</v>
      </c>
      <c r="M6094" s="47"/>
      <c r="N6094" s="50">
        <v>0.99288830361017566</v>
      </c>
      <c r="O6094" s="50">
        <v>1.2303599513641115E-3</v>
      </c>
      <c r="P6094" s="50">
        <v>0.25483114753781799</v>
      </c>
      <c r="Q6094" s="50">
        <v>8.0627236879841791E-3</v>
      </c>
      <c r="R6094" s="50">
        <v>3.1629742507935867E-3</v>
      </c>
      <c r="S6094" s="50">
        <v>1.7385127866819476</v>
      </c>
      <c r="T6094" s="50">
        <v>5.9626807670134134E-3</v>
      </c>
      <c r="U6094" s="50">
        <v>3.0046509764870963</v>
      </c>
      <c r="V6094" s="51">
        <v>87.215896706878937</v>
      </c>
      <c r="X6094" s="47" t="s">
        <v>1753</v>
      </c>
      <c r="Y6094" s="47" t="s">
        <v>1753</v>
      </c>
      <c r="Z6094" s="47" t="s">
        <v>1753</v>
      </c>
      <c r="AA6094" s="47" t="s">
        <v>1753</v>
      </c>
      <c r="AB6094" s="47" t="s">
        <v>1753</v>
      </c>
      <c r="AC6094" s="47" t="s">
        <v>1753</v>
      </c>
      <c r="AD6094" s="47" t="s">
        <v>1753</v>
      </c>
      <c r="AE6094" s="312"/>
      <c r="AF6094" s="465" t="s">
        <v>1754</v>
      </c>
      <c r="AG6094" s="311">
        <v>40</v>
      </c>
      <c r="AH6094" s="311">
        <v>15</v>
      </c>
      <c r="AI6094" s="311"/>
      <c r="AJ6094" s="311"/>
      <c r="AK6094" s="311"/>
      <c r="AL6094" s="311"/>
      <c r="AM6094" s="311"/>
      <c r="AN6094" s="311"/>
      <c r="AO6094" s="311"/>
      <c r="AP6094" s="311"/>
      <c r="AQ6094" s="311"/>
      <c r="AR6094" s="311"/>
      <c r="AS6094" s="311"/>
      <c r="AT6094" s="311"/>
      <c r="AU6094" s="311"/>
      <c r="AV6094" s="311"/>
      <c r="AW6094" s="311"/>
      <c r="AX6094" s="311"/>
      <c r="AY6094" s="311"/>
      <c r="AZ6094" s="311"/>
      <c r="BA6094" s="311"/>
      <c r="BB6094" s="311"/>
      <c r="BC6094" s="311"/>
      <c r="BD6094" s="311"/>
      <c r="BE6094" s="491"/>
      <c r="BF6094" s="491"/>
      <c r="BG6094" s="491"/>
      <c r="BH6094" s="491"/>
      <c r="BI6094" s="491"/>
      <c r="BJ6094" s="491"/>
      <c r="BK6094" s="491"/>
      <c r="BL6094" s="491"/>
      <c r="BM6094" s="491"/>
      <c r="BN6094" s="491"/>
      <c r="BO6094" s="491"/>
      <c r="BP6094" s="306"/>
      <c r="BQ6094" s="496"/>
      <c r="BR6094" s="496"/>
      <c r="BS6094" s="496"/>
      <c r="BT6094" s="496"/>
      <c r="BU6094" s="496"/>
      <c r="BV6094" s="496"/>
    </row>
    <row r="6095" spans="1:74" s="52" customFormat="1" ht="12.75">
      <c r="A6095" s="45">
        <v>2346.9885393806389</v>
      </c>
      <c r="B6095" s="46" t="s">
        <v>416</v>
      </c>
      <c r="C6095" s="47" t="s">
        <v>426</v>
      </c>
      <c r="D6095" s="48">
        <v>349.19</v>
      </c>
      <c r="E6095" s="49">
        <v>39.703600000000002</v>
      </c>
      <c r="F6095" s="49">
        <v>0.1139</v>
      </c>
      <c r="G6095" s="49">
        <v>12.366300000000001</v>
      </c>
      <c r="H6095" s="49">
        <v>0.39700000000000002</v>
      </c>
      <c r="I6095" s="49">
        <v>0.15129999999999999</v>
      </c>
      <c r="J6095" s="49">
        <v>46.4848</v>
      </c>
      <c r="K6095" s="49">
        <v>0.22550000000000001</v>
      </c>
      <c r="L6095" s="49">
        <v>99.442400000000006</v>
      </c>
      <c r="M6095" s="47"/>
      <c r="N6095" s="50">
        <v>0.99255251096988961</v>
      </c>
      <c r="O6095" s="50">
        <v>2.2512449140488157E-3</v>
      </c>
      <c r="P6095" s="50">
        <v>0.25853501916086935</v>
      </c>
      <c r="Q6095" s="50">
        <v>7.9828506590557281E-3</v>
      </c>
      <c r="R6095" s="50">
        <v>3.2036736764458527E-3</v>
      </c>
      <c r="S6095" s="50">
        <v>1.7323798269277169</v>
      </c>
      <c r="T6095" s="50">
        <v>6.0398728939866416E-3</v>
      </c>
      <c r="U6095" s="50">
        <v>3.002944999202013</v>
      </c>
      <c r="V6095" s="51">
        <v>87.014260320133957</v>
      </c>
      <c r="X6095" s="47" t="s">
        <v>1753</v>
      </c>
      <c r="Y6095" s="47" t="s">
        <v>1753</v>
      </c>
      <c r="Z6095" s="47" t="s">
        <v>1753</v>
      </c>
      <c r="AA6095" s="47" t="s">
        <v>1753</v>
      </c>
      <c r="AB6095" s="47" t="s">
        <v>1753</v>
      </c>
      <c r="AC6095" s="47" t="s">
        <v>1753</v>
      </c>
      <c r="AD6095" s="47" t="s">
        <v>1753</v>
      </c>
      <c r="AE6095" s="312"/>
      <c r="AF6095" s="465" t="s">
        <v>1754</v>
      </c>
      <c r="AG6095" s="311">
        <v>40</v>
      </c>
      <c r="AH6095" s="311">
        <v>15</v>
      </c>
      <c r="AI6095" s="311"/>
      <c r="AJ6095" s="311"/>
      <c r="AK6095" s="311"/>
      <c r="AL6095" s="311"/>
      <c r="AM6095" s="311"/>
      <c r="AN6095" s="311"/>
      <c r="AO6095" s="311"/>
      <c r="AP6095" s="311"/>
      <c r="AQ6095" s="311"/>
      <c r="AR6095" s="311"/>
      <c r="AS6095" s="311"/>
      <c r="AT6095" s="311"/>
      <c r="AU6095" s="311"/>
      <c r="AV6095" s="311"/>
      <c r="AW6095" s="311"/>
      <c r="AX6095" s="311"/>
      <c r="AY6095" s="311"/>
      <c r="AZ6095" s="311"/>
      <c r="BA6095" s="311"/>
      <c r="BB6095" s="311"/>
      <c r="BC6095" s="311"/>
      <c r="BD6095" s="311"/>
      <c r="BE6095" s="491"/>
      <c r="BF6095" s="491"/>
      <c r="BG6095" s="491"/>
      <c r="BH6095" s="491"/>
      <c r="BI6095" s="491"/>
      <c r="BJ6095" s="491"/>
      <c r="BK6095" s="491"/>
      <c r="BL6095" s="491"/>
      <c r="BM6095" s="491"/>
      <c r="BN6095" s="491"/>
      <c r="BO6095" s="491"/>
      <c r="BP6095" s="306"/>
      <c r="BQ6095" s="496"/>
      <c r="BR6095" s="496"/>
      <c r="BS6095" s="496"/>
      <c r="BT6095" s="496"/>
      <c r="BU6095" s="496"/>
      <c r="BV6095" s="496"/>
    </row>
    <row r="6096" spans="1:74" s="52" customFormat="1" ht="12.75">
      <c r="A6096" s="45">
        <v>2346.9885393806389</v>
      </c>
      <c r="B6096" s="46" t="s">
        <v>416</v>
      </c>
      <c r="C6096" s="47" t="s">
        <v>426</v>
      </c>
      <c r="D6096" s="48">
        <v>354.25</v>
      </c>
      <c r="E6096" s="49">
        <v>39.847999999999999</v>
      </c>
      <c r="F6096" s="49">
        <v>6.9099999999999995E-2</v>
      </c>
      <c r="G6096" s="49">
        <v>12.191700000000001</v>
      </c>
      <c r="H6096" s="49">
        <v>0.37659999999999999</v>
      </c>
      <c r="I6096" s="49">
        <v>0.186</v>
      </c>
      <c r="J6096" s="49">
        <v>46.465899999999998</v>
      </c>
      <c r="K6096" s="49">
        <v>0.21859999999999999</v>
      </c>
      <c r="L6096" s="49">
        <v>99.355900000000005</v>
      </c>
      <c r="M6096" s="47"/>
      <c r="N6096" s="50">
        <v>0.99607561309976722</v>
      </c>
      <c r="O6096" s="50">
        <v>1.365649471943565E-3</v>
      </c>
      <c r="P6096" s="50">
        <v>0.25486255944557884</v>
      </c>
      <c r="Q6096" s="50">
        <v>7.571989215570678E-3</v>
      </c>
      <c r="R6096" s="50">
        <v>3.9380793450531438E-3</v>
      </c>
      <c r="S6096" s="50">
        <v>1.7315246465106966</v>
      </c>
      <c r="T6096" s="50">
        <v>5.8545508677352613E-3</v>
      </c>
      <c r="U6096" s="50">
        <v>3.0011930879563455</v>
      </c>
      <c r="V6096" s="51">
        <v>87.169542842333996</v>
      </c>
      <c r="X6096" s="47" t="s">
        <v>1753</v>
      </c>
      <c r="Y6096" s="47" t="s">
        <v>1753</v>
      </c>
      <c r="Z6096" s="47" t="s">
        <v>1753</v>
      </c>
      <c r="AA6096" s="47" t="s">
        <v>1753</v>
      </c>
      <c r="AB6096" s="47" t="s">
        <v>1753</v>
      </c>
      <c r="AC6096" s="47" t="s">
        <v>1753</v>
      </c>
      <c r="AD6096" s="47" t="s">
        <v>1753</v>
      </c>
      <c r="AE6096" s="312"/>
      <c r="AF6096" s="465" t="s">
        <v>1754</v>
      </c>
      <c r="AG6096" s="311">
        <v>40</v>
      </c>
      <c r="AH6096" s="311">
        <v>15</v>
      </c>
      <c r="AI6096" s="311"/>
      <c r="AJ6096" s="311"/>
      <c r="AK6096" s="311"/>
      <c r="AL6096" s="311"/>
      <c r="AM6096" s="311"/>
      <c r="AN6096" s="311"/>
      <c r="AO6096" s="311"/>
      <c r="AP6096" s="311"/>
      <c r="AQ6096" s="311"/>
      <c r="AR6096" s="311"/>
      <c r="AS6096" s="311"/>
      <c r="AT6096" s="311"/>
      <c r="AU6096" s="311"/>
      <c r="AV6096" s="311"/>
      <c r="AW6096" s="311"/>
      <c r="AX6096" s="311"/>
      <c r="AY6096" s="311"/>
      <c r="AZ6096" s="311"/>
      <c r="BA6096" s="311"/>
      <c r="BB6096" s="311"/>
      <c r="BC6096" s="311"/>
      <c r="BD6096" s="311"/>
      <c r="BE6096" s="491"/>
      <c r="BF6096" s="491"/>
      <c r="BG6096" s="491"/>
      <c r="BH6096" s="491"/>
      <c r="BI6096" s="491"/>
      <c r="BJ6096" s="491"/>
      <c r="BK6096" s="491"/>
      <c r="BL6096" s="491"/>
      <c r="BM6096" s="491"/>
      <c r="BN6096" s="491"/>
      <c r="BO6096" s="491"/>
      <c r="BP6096" s="306"/>
      <c r="BQ6096" s="496"/>
      <c r="BR6096" s="496"/>
      <c r="BS6096" s="496"/>
      <c r="BT6096" s="496"/>
      <c r="BU6096" s="496"/>
      <c r="BV6096" s="496"/>
    </row>
    <row r="6097" spans="1:74" s="52" customFormat="1" ht="12.75">
      <c r="A6097" s="45">
        <v>2346.9885393806389</v>
      </c>
      <c r="B6097" s="46" t="s">
        <v>416</v>
      </c>
      <c r="C6097" s="47" t="s">
        <v>426</v>
      </c>
      <c r="D6097" s="48">
        <v>359.31</v>
      </c>
      <c r="E6097" s="49">
        <v>39.777999999999999</v>
      </c>
      <c r="F6097" s="49">
        <v>7.1499999999999994E-2</v>
      </c>
      <c r="G6097" s="49">
        <v>12.4734</v>
      </c>
      <c r="H6097" s="49">
        <v>0.36799999999999999</v>
      </c>
      <c r="I6097" s="49">
        <v>0.22420000000000001</v>
      </c>
      <c r="J6097" s="49">
        <v>46.699599999999997</v>
      </c>
      <c r="K6097" s="49">
        <v>0.21659999999999999</v>
      </c>
      <c r="L6097" s="49">
        <v>99.831299999999999</v>
      </c>
      <c r="M6097" s="47"/>
      <c r="N6097" s="50">
        <v>0.99139562226599598</v>
      </c>
      <c r="O6097" s="50">
        <v>1.4089173274305479E-3</v>
      </c>
      <c r="P6097" s="50">
        <v>0.25998296779085711</v>
      </c>
      <c r="Q6097" s="50">
        <v>7.3772714613790239E-3</v>
      </c>
      <c r="R6097" s="50">
        <v>4.7328789934489909E-3</v>
      </c>
      <c r="S6097" s="50">
        <v>1.7351049935304184</v>
      </c>
      <c r="T6097" s="50">
        <v>5.7838917096128296E-3</v>
      </c>
      <c r="U6097" s="50">
        <v>3.0057865430791431</v>
      </c>
      <c r="V6097" s="51">
        <v>86.968846846297453</v>
      </c>
      <c r="X6097" s="47" t="s">
        <v>1753</v>
      </c>
      <c r="Y6097" s="47" t="s">
        <v>1753</v>
      </c>
      <c r="Z6097" s="47" t="s">
        <v>1753</v>
      </c>
      <c r="AA6097" s="47" t="s">
        <v>1753</v>
      </c>
      <c r="AB6097" s="47" t="s">
        <v>1753</v>
      </c>
      <c r="AC6097" s="47" t="s">
        <v>1753</v>
      </c>
      <c r="AD6097" s="47" t="s">
        <v>1753</v>
      </c>
      <c r="AE6097" s="312"/>
      <c r="AF6097" s="465" t="s">
        <v>1754</v>
      </c>
      <c r="AG6097" s="311">
        <v>40</v>
      </c>
      <c r="AH6097" s="311">
        <v>15</v>
      </c>
      <c r="AI6097" s="311"/>
      <c r="AJ6097" s="311"/>
      <c r="AK6097" s="311"/>
      <c r="AL6097" s="311"/>
      <c r="AM6097" s="311"/>
      <c r="AN6097" s="311"/>
      <c r="AO6097" s="311"/>
      <c r="AP6097" s="311"/>
      <c r="AQ6097" s="311"/>
      <c r="AR6097" s="311"/>
      <c r="AS6097" s="311"/>
      <c r="AT6097" s="311"/>
      <c r="AU6097" s="311"/>
      <c r="AV6097" s="311"/>
      <c r="AW6097" s="311"/>
      <c r="AX6097" s="311"/>
      <c r="AY6097" s="311"/>
      <c r="AZ6097" s="311"/>
      <c r="BA6097" s="311"/>
      <c r="BB6097" s="311"/>
      <c r="BC6097" s="311"/>
      <c r="BD6097" s="311"/>
      <c r="BE6097" s="491"/>
      <c r="BF6097" s="491"/>
      <c r="BG6097" s="491"/>
      <c r="BH6097" s="491"/>
      <c r="BI6097" s="491"/>
      <c r="BJ6097" s="491"/>
      <c r="BK6097" s="491"/>
      <c r="BL6097" s="491"/>
      <c r="BM6097" s="491"/>
      <c r="BN6097" s="491"/>
      <c r="BO6097" s="491"/>
      <c r="BP6097" s="306"/>
      <c r="BQ6097" s="496"/>
      <c r="BR6097" s="496"/>
      <c r="BS6097" s="496"/>
      <c r="BT6097" s="496"/>
      <c r="BU6097" s="496"/>
      <c r="BV6097" s="496"/>
    </row>
    <row r="6098" spans="1:74" s="52" customFormat="1" ht="12.75">
      <c r="A6098" s="45">
        <v>2346.9885393806389</v>
      </c>
      <c r="B6098" s="46" t="s">
        <v>416</v>
      </c>
      <c r="C6098" s="47" t="s">
        <v>426</v>
      </c>
      <c r="D6098" s="48">
        <v>364.37</v>
      </c>
      <c r="E6098" s="49">
        <v>39.946599999999997</v>
      </c>
      <c r="F6098" s="49">
        <v>0.1149</v>
      </c>
      <c r="G6098" s="49">
        <v>12.693899999999999</v>
      </c>
      <c r="H6098" s="49">
        <v>0.3856</v>
      </c>
      <c r="I6098" s="49">
        <v>0.2059</v>
      </c>
      <c r="J6098" s="49">
        <v>46.617800000000003</v>
      </c>
      <c r="K6098" s="49">
        <v>0.24510000000000001</v>
      </c>
      <c r="L6098" s="49">
        <v>100.20979999999999</v>
      </c>
      <c r="M6098" s="47"/>
      <c r="N6098" s="50">
        <v>0.99230968287342824</v>
      </c>
      <c r="O6098" s="50">
        <v>2.256642962541462E-3</v>
      </c>
      <c r="P6098" s="50">
        <v>0.26370506722327181</v>
      </c>
      <c r="Q6098" s="50">
        <v>7.7045685922727371E-3</v>
      </c>
      <c r="R6098" s="50">
        <v>4.3322099370039788E-3</v>
      </c>
      <c r="S6098" s="50">
        <v>1.726345544362601</v>
      </c>
      <c r="T6098" s="50">
        <v>6.5233152503695315E-3</v>
      </c>
      <c r="U6098" s="50">
        <v>3.0031770312014885</v>
      </c>
      <c r="V6098" s="51">
        <v>86.748826100803285</v>
      </c>
      <c r="X6098" s="47" t="s">
        <v>1753</v>
      </c>
      <c r="Y6098" s="47" t="s">
        <v>1753</v>
      </c>
      <c r="Z6098" s="47" t="s">
        <v>1753</v>
      </c>
      <c r="AA6098" s="47" t="s">
        <v>1753</v>
      </c>
      <c r="AB6098" s="47" t="s">
        <v>1753</v>
      </c>
      <c r="AC6098" s="47" t="s">
        <v>1753</v>
      </c>
      <c r="AD6098" s="47" t="s">
        <v>1753</v>
      </c>
      <c r="AE6098" s="312"/>
      <c r="AF6098" s="465" t="s">
        <v>1754</v>
      </c>
      <c r="AG6098" s="311">
        <v>40</v>
      </c>
      <c r="AH6098" s="311">
        <v>15</v>
      </c>
      <c r="AI6098" s="311"/>
      <c r="AJ6098" s="311"/>
      <c r="AK6098" s="311"/>
      <c r="AL6098" s="311"/>
      <c r="AM6098" s="311"/>
      <c r="AN6098" s="311"/>
      <c r="AO6098" s="311"/>
      <c r="AP6098" s="311"/>
      <c r="AQ6098" s="311"/>
      <c r="AR6098" s="311"/>
      <c r="AS6098" s="311"/>
      <c r="AT6098" s="311"/>
      <c r="AU6098" s="311"/>
      <c r="AV6098" s="311"/>
      <c r="AW6098" s="311"/>
      <c r="AX6098" s="311"/>
      <c r="AY6098" s="311"/>
      <c r="AZ6098" s="311"/>
      <c r="BA6098" s="311"/>
      <c r="BB6098" s="311"/>
      <c r="BC6098" s="311"/>
      <c r="BD6098" s="311"/>
      <c r="BE6098" s="491"/>
      <c r="BF6098" s="491"/>
      <c r="BG6098" s="491"/>
      <c r="BH6098" s="491"/>
      <c r="BI6098" s="491"/>
      <c r="BJ6098" s="491"/>
      <c r="BK6098" s="491"/>
      <c r="BL6098" s="491"/>
      <c r="BM6098" s="491"/>
      <c r="BN6098" s="491"/>
      <c r="BO6098" s="491"/>
      <c r="BP6098" s="306"/>
      <c r="BQ6098" s="496"/>
      <c r="BR6098" s="496"/>
      <c r="BS6098" s="496"/>
      <c r="BT6098" s="496"/>
      <c r="BU6098" s="496"/>
      <c r="BV6098" s="496"/>
    </row>
    <row r="6099" spans="1:74" s="52" customFormat="1" ht="12.75">
      <c r="A6099" s="45">
        <v>2346.9885393806389</v>
      </c>
      <c r="B6099" s="46" t="s">
        <v>416</v>
      </c>
      <c r="C6099" s="47" t="s">
        <v>426</v>
      </c>
      <c r="D6099" s="48">
        <v>369.43</v>
      </c>
      <c r="E6099" s="49">
        <v>39.772599999999997</v>
      </c>
      <c r="F6099" s="49">
        <v>9.4600000000000004E-2</v>
      </c>
      <c r="G6099" s="49">
        <v>12.472899999999999</v>
      </c>
      <c r="H6099" s="49">
        <v>0.3468</v>
      </c>
      <c r="I6099" s="49">
        <v>0.22420000000000001</v>
      </c>
      <c r="J6099" s="49">
        <v>46.752899999999997</v>
      </c>
      <c r="K6099" s="49">
        <v>0.19919999999999999</v>
      </c>
      <c r="L6099" s="49">
        <v>99.863199999999992</v>
      </c>
      <c r="M6099" s="47"/>
      <c r="N6099" s="50">
        <v>0.99072191450387381</v>
      </c>
      <c r="O6099" s="50">
        <v>1.8630921612154119E-3</v>
      </c>
      <c r="P6099" s="50">
        <v>0.25983115364582676</v>
      </c>
      <c r="Q6099" s="50">
        <v>6.9484953034894183E-3</v>
      </c>
      <c r="R6099" s="50">
        <v>4.7303048974161738E-3</v>
      </c>
      <c r="S6099" s="50">
        <v>1.7361405759252739</v>
      </c>
      <c r="T6099" s="50">
        <v>5.3163647365998754E-3</v>
      </c>
      <c r="U6099" s="50">
        <v>3.0055519011736953</v>
      </c>
      <c r="V6099" s="51">
        <v>86.982222754143919</v>
      </c>
      <c r="X6099" s="47" t="s">
        <v>1753</v>
      </c>
      <c r="Y6099" s="47" t="s">
        <v>1753</v>
      </c>
      <c r="Z6099" s="47" t="s">
        <v>1753</v>
      </c>
      <c r="AA6099" s="47" t="s">
        <v>1753</v>
      </c>
      <c r="AB6099" s="47" t="s">
        <v>1753</v>
      </c>
      <c r="AC6099" s="47" t="s">
        <v>1753</v>
      </c>
      <c r="AD6099" s="47" t="s">
        <v>1753</v>
      </c>
      <c r="AE6099" s="312"/>
      <c r="AF6099" s="465" t="s">
        <v>1754</v>
      </c>
      <c r="AG6099" s="311">
        <v>40</v>
      </c>
      <c r="AH6099" s="311">
        <v>15</v>
      </c>
      <c r="AI6099" s="311"/>
      <c r="AJ6099" s="311"/>
      <c r="AK6099" s="311"/>
      <c r="AL6099" s="311"/>
      <c r="AM6099" s="311"/>
      <c r="AN6099" s="311"/>
      <c r="AO6099" s="311"/>
      <c r="AP6099" s="311"/>
      <c r="AQ6099" s="311"/>
      <c r="AR6099" s="311"/>
      <c r="AS6099" s="311"/>
      <c r="AT6099" s="311"/>
      <c r="AU6099" s="311"/>
      <c r="AV6099" s="311"/>
      <c r="AW6099" s="311"/>
      <c r="AX6099" s="311"/>
      <c r="AY6099" s="311"/>
      <c r="AZ6099" s="311"/>
      <c r="BA6099" s="311"/>
      <c r="BB6099" s="311"/>
      <c r="BC6099" s="311"/>
      <c r="BD6099" s="311"/>
      <c r="BE6099" s="491"/>
      <c r="BF6099" s="491"/>
      <c r="BG6099" s="491"/>
      <c r="BH6099" s="491"/>
      <c r="BI6099" s="491"/>
      <c r="BJ6099" s="491"/>
      <c r="BK6099" s="491"/>
      <c r="BL6099" s="491"/>
      <c r="BM6099" s="491"/>
      <c r="BN6099" s="491"/>
      <c r="BO6099" s="491"/>
      <c r="BP6099" s="306"/>
      <c r="BQ6099" s="496"/>
      <c r="BR6099" s="496"/>
      <c r="BS6099" s="496"/>
      <c r="BT6099" s="496"/>
      <c r="BU6099" s="496"/>
      <c r="BV6099" s="496"/>
    </row>
    <row r="6100" spans="1:74" s="52" customFormat="1" ht="12.75">
      <c r="A6100" s="45">
        <v>2346.9885393806389</v>
      </c>
      <c r="B6100" s="46" t="s">
        <v>416</v>
      </c>
      <c r="C6100" s="47" t="s">
        <v>426</v>
      </c>
      <c r="D6100" s="48">
        <v>374.49</v>
      </c>
      <c r="E6100" s="49">
        <v>39.937399999999997</v>
      </c>
      <c r="F6100" s="49">
        <v>0.1145</v>
      </c>
      <c r="G6100" s="49">
        <v>12.4285</v>
      </c>
      <c r="H6100" s="49">
        <v>0.36730000000000002</v>
      </c>
      <c r="I6100" s="49">
        <v>0.18049999999999999</v>
      </c>
      <c r="J6100" s="49">
        <v>46.402299999999997</v>
      </c>
      <c r="K6100" s="49">
        <v>0.1946</v>
      </c>
      <c r="L6100" s="49">
        <v>99.625099999999989</v>
      </c>
      <c r="M6100" s="47"/>
      <c r="N6100" s="50">
        <v>0.99612006505852235</v>
      </c>
      <c r="O6100" s="50">
        <v>2.2579421039035374E-3</v>
      </c>
      <c r="P6100" s="50">
        <v>0.25924274471515701</v>
      </c>
      <c r="Q6100" s="50">
        <v>7.3687991794940746E-3</v>
      </c>
      <c r="R6100" s="50">
        <v>3.8132461958561982E-3</v>
      </c>
      <c r="S6100" s="50">
        <v>1.7253609057607511</v>
      </c>
      <c r="T6100" s="50">
        <v>5.2003477199861637E-3</v>
      </c>
      <c r="U6100" s="50">
        <v>2.9993640507336701</v>
      </c>
      <c r="V6100" s="51">
        <v>86.937303846388133</v>
      </c>
      <c r="X6100" s="47" t="s">
        <v>1753</v>
      </c>
      <c r="Y6100" s="47" t="s">
        <v>1753</v>
      </c>
      <c r="Z6100" s="47" t="s">
        <v>1753</v>
      </c>
      <c r="AA6100" s="47" t="s">
        <v>1753</v>
      </c>
      <c r="AB6100" s="47" t="s">
        <v>1753</v>
      </c>
      <c r="AC6100" s="47" t="s">
        <v>1753</v>
      </c>
      <c r="AD6100" s="47" t="s">
        <v>1753</v>
      </c>
      <c r="AE6100" s="312"/>
      <c r="AF6100" s="465" t="s">
        <v>1754</v>
      </c>
      <c r="AG6100" s="311">
        <v>40</v>
      </c>
      <c r="AH6100" s="311">
        <v>15</v>
      </c>
      <c r="AI6100" s="311"/>
      <c r="AJ6100" s="311"/>
      <c r="AK6100" s="311"/>
      <c r="AL6100" s="311"/>
      <c r="AM6100" s="311"/>
      <c r="AN6100" s="311"/>
      <c r="AO6100" s="311"/>
      <c r="AP6100" s="311"/>
      <c r="AQ6100" s="311"/>
      <c r="AR6100" s="311"/>
      <c r="AS6100" s="311"/>
      <c r="AT6100" s="311"/>
      <c r="AU6100" s="311"/>
      <c r="AV6100" s="311"/>
      <c r="AW6100" s="311"/>
      <c r="AX6100" s="311"/>
      <c r="AY6100" s="311"/>
      <c r="AZ6100" s="311"/>
      <c r="BA6100" s="311"/>
      <c r="BB6100" s="311"/>
      <c r="BC6100" s="311"/>
      <c r="BD6100" s="311"/>
      <c r="BE6100" s="491"/>
      <c r="BF6100" s="491"/>
      <c r="BG6100" s="491"/>
      <c r="BH6100" s="491"/>
      <c r="BI6100" s="491"/>
      <c r="BJ6100" s="491"/>
      <c r="BK6100" s="491"/>
      <c r="BL6100" s="491"/>
      <c r="BM6100" s="491"/>
      <c r="BN6100" s="491"/>
      <c r="BO6100" s="491"/>
      <c r="BP6100" s="306"/>
      <c r="BQ6100" s="496"/>
      <c r="BR6100" s="496"/>
      <c r="BS6100" s="496"/>
      <c r="BT6100" s="496"/>
      <c r="BU6100" s="496"/>
      <c r="BV6100" s="496"/>
    </row>
    <row r="6101" spans="1:74" s="52" customFormat="1" ht="12.75">
      <c r="A6101" s="45">
        <v>2346.9885393806389</v>
      </c>
      <c r="B6101" s="46" t="s">
        <v>416</v>
      </c>
      <c r="C6101" s="47" t="s">
        <v>426</v>
      </c>
      <c r="D6101" s="48">
        <v>379.55</v>
      </c>
      <c r="E6101" s="49">
        <v>39.873199999999997</v>
      </c>
      <c r="F6101" s="49">
        <v>5.8799999999999998E-2</v>
      </c>
      <c r="G6101" s="49">
        <v>12.4956</v>
      </c>
      <c r="H6101" s="49">
        <v>0.34050000000000002</v>
      </c>
      <c r="I6101" s="49">
        <v>0.16039999999999999</v>
      </c>
      <c r="J6101" s="49">
        <v>46.796700000000001</v>
      </c>
      <c r="K6101" s="49">
        <v>0.24379999999999999</v>
      </c>
      <c r="L6101" s="49">
        <v>99.968999999999994</v>
      </c>
      <c r="M6101" s="47"/>
      <c r="N6101" s="50">
        <v>0.99205868482820936</v>
      </c>
      <c r="O6101" s="50">
        <v>1.1566687797240297E-3</v>
      </c>
      <c r="P6101" s="50">
        <v>0.25999762495802398</v>
      </c>
      <c r="Q6101" s="50">
        <v>6.8142377318753701E-3</v>
      </c>
      <c r="R6101" s="50">
        <v>3.3802309623211387E-3</v>
      </c>
      <c r="S6101" s="50">
        <v>1.7357215141291955</v>
      </c>
      <c r="T6101" s="50">
        <v>6.4990162229933051E-3</v>
      </c>
      <c r="U6101" s="50">
        <v>3.0056279776123427</v>
      </c>
      <c r="V6101" s="51">
        <v>86.972233724383742</v>
      </c>
      <c r="X6101" s="47" t="s">
        <v>1753</v>
      </c>
      <c r="Y6101" s="47" t="s">
        <v>1753</v>
      </c>
      <c r="Z6101" s="47" t="s">
        <v>1753</v>
      </c>
      <c r="AA6101" s="47" t="s">
        <v>1753</v>
      </c>
      <c r="AB6101" s="47" t="s">
        <v>1753</v>
      </c>
      <c r="AC6101" s="47" t="s">
        <v>1753</v>
      </c>
      <c r="AD6101" s="47" t="s">
        <v>1753</v>
      </c>
      <c r="AE6101" s="312"/>
      <c r="AF6101" s="465" t="s">
        <v>1754</v>
      </c>
      <c r="AG6101" s="311">
        <v>40</v>
      </c>
      <c r="AH6101" s="311">
        <v>15</v>
      </c>
      <c r="AI6101" s="311"/>
      <c r="AJ6101" s="311"/>
      <c r="AK6101" s="311"/>
      <c r="AL6101" s="311"/>
      <c r="AM6101" s="311"/>
      <c r="AN6101" s="311"/>
      <c r="AO6101" s="311"/>
      <c r="AP6101" s="311"/>
      <c r="AQ6101" s="311"/>
      <c r="AR6101" s="311"/>
      <c r="AS6101" s="311"/>
      <c r="AT6101" s="311"/>
      <c r="AU6101" s="311"/>
      <c r="AV6101" s="311"/>
      <c r="AW6101" s="311"/>
      <c r="AX6101" s="311"/>
      <c r="AY6101" s="311"/>
      <c r="AZ6101" s="311"/>
      <c r="BA6101" s="311"/>
      <c r="BB6101" s="311"/>
      <c r="BC6101" s="311"/>
      <c r="BD6101" s="311"/>
      <c r="BE6101" s="491"/>
      <c r="BF6101" s="491"/>
      <c r="BG6101" s="491"/>
      <c r="BH6101" s="491"/>
      <c r="BI6101" s="491"/>
      <c r="BJ6101" s="491"/>
      <c r="BK6101" s="491"/>
      <c r="BL6101" s="491"/>
      <c r="BM6101" s="491"/>
      <c r="BN6101" s="491"/>
      <c r="BO6101" s="491"/>
      <c r="BP6101" s="306"/>
      <c r="BQ6101" s="496"/>
      <c r="BR6101" s="496"/>
      <c r="BS6101" s="496"/>
      <c r="BT6101" s="496"/>
      <c r="BU6101" s="496"/>
      <c r="BV6101" s="496"/>
    </row>
    <row r="6102" spans="1:74" s="52" customFormat="1" ht="12.75">
      <c r="A6102" s="45">
        <v>2346.9885393806389</v>
      </c>
      <c r="B6102" s="46" t="s">
        <v>416</v>
      </c>
      <c r="C6102" s="47" t="s">
        <v>426</v>
      </c>
      <c r="D6102" s="48">
        <v>384.61</v>
      </c>
      <c r="E6102" s="49">
        <v>39.964399999999998</v>
      </c>
      <c r="F6102" s="49">
        <v>5.8200000000000002E-2</v>
      </c>
      <c r="G6102" s="49">
        <v>12.4457</v>
      </c>
      <c r="H6102" s="49">
        <v>0.37440000000000001</v>
      </c>
      <c r="I6102" s="49">
        <v>0.16039999999999999</v>
      </c>
      <c r="J6102" s="49">
        <v>46.540700000000001</v>
      </c>
      <c r="K6102" s="49">
        <v>0.22459999999999999</v>
      </c>
      <c r="L6102" s="49">
        <v>99.7684</v>
      </c>
      <c r="M6102" s="47"/>
      <c r="N6102" s="50">
        <v>0.99578762636528395</v>
      </c>
      <c r="O6102" s="50">
        <v>1.146546909465844E-3</v>
      </c>
      <c r="P6102" s="50">
        <v>0.2593395485756449</v>
      </c>
      <c r="Q6102" s="50">
        <v>7.5036602307102266E-3</v>
      </c>
      <c r="R6102" s="50">
        <v>3.3851937585954272E-3</v>
      </c>
      <c r="S6102" s="50">
        <v>1.728760714972581</v>
      </c>
      <c r="T6102" s="50">
        <v>5.9959890035033488E-3</v>
      </c>
      <c r="U6102" s="50">
        <v>3.0019192798157848</v>
      </c>
      <c r="V6102" s="51">
        <v>86.95540897354978</v>
      </c>
      <c r="X6102" s="47" t="s">
        <v>1753</v>
      </c>
      <c r="Y6102" s="47" t="s">
        <v>1753</v>
      </c>
      <c r="Z6102" s="47" t="s">
        <v>1753</v>
      </c>
      <c r="AA6102" s="47" t="s">
        <v>1753</v>
      </c>
      <c r="AB6102" s="47" t="s">
        <v>1753</v>
      </c>
      <c r="AC6102" s="47" t="s">
        <v>1753</v>
      </c>
      <c r="AD6102" s="47" t="s">
        <v>1753</v>
      </c>
      <c r="AE6102" s="312"/>
      <c r="AF6102" s="465" t="s">
        <v>1754</v>
      </c>
      <c r="AG6102" s="311">
        <v>40</v>
      </c>
      <c r="AH6102" s="311">
        <v>15</v>
      </c>
      <c r="AI6102" s="311"/>
      <c r="AJ6102" s="311"/>
      <c r="AK6102" s="311"/>
      <c r="AL6102" s="311"/>
      <c r="AM6102" s="311"/>
      <c r="AN6102" s="311"/>
      <c r="AO6102" s="311"/>
      <c r="AP6102" s="311"/>
      <c r="AQ6102" s="311"/>
      <c r="AR6102" s="311"/>
      <c r="AS6102" s="311"/>
      <c r="AT6102" s="311"/>
      <c r="AU6102" s="311"/>
      <c r="AV6102" s="311"/>
      <c r="AW6102" s="311"/>
      <c r="AX6102" s="311"/>
      <c r="AY6102" s="311"/>
      <c r="AZ6102" s="311"/>
      <c r="BA6102" s="311"/>
      <c r="BB6102" s="311"/>
      <c r="BC6102" s="311"/>
      <c r="BD6102" s="311"/>
      <c r="BE6102" s="491"/>
      <c r="BF6102" s="491"/>
      <c r="BG6102" s="491"/>
      <c r="BH6102" s="491"/>
      <c r="BI6102" s="491"/>
      <c r="BJ6102" s="491"/>
      <c r="BK6102" s="491"/>
      <c r="BL6102" s="491"/>
      <c r="BM6102" s="491"/>
      <c r="BN6102" s="491"/>
      <c r="BO6102" s="491"/>
      <c r="BP6102" s="306"/>
      <c r="BQ6102" s="496"/>
      <c r="BR6102" s="496"/>
      <c r="BS6102" s="496"/>
      <c r="BT6102" s="496"/>
      <c r="BU6102" s="496"/>
      <c r="BV6102" s="496"/>
    </row>
    <row r="6103" spans="1:74" s="52" customFormat="1" ht="12.75">
      <c r="A6103" s="45">
        <v>2346.9885393806389</v>
      </c>
      <c r="B6103" s="46" t="s">
        <v>416</v>
      </c>
      <c r="C6103" s="47" t="s">
        <v>426</v>
      </c>
      <c r="D6103" s="48">
        <v>389.68</v>
      </c>
      <c r="E6103" s="49">
        <v>39.911000000000001</v>
      </c>
      <c r="F6103" s="49">
        <v>6.7799999999999999E-2</v>
      </c>
      <c r="G6103" s="49">
        <v>12.3508</v>
      </c>
      <c r="H6103" s="49">
        <v>0.37509999999999999</v>
      </c>
      <c r="I6103" s="49">
        <v>0.1714</v>
      </c>
      <c r="J6103" s="49">
        <v>46.747</v>
      </c>
      <c r="K6103" s="49">
        <v>0.2382</v>
      </c>
      <c r="L6103" s="49">
        <v>99.8613</v>
      </c>
      <c r="M6103" s="47"/>
      <c r="N6103" s="50">
        <v>0.99341372334956679</v>
      </c>
      <c r="O6103" s="50">
        <v>1.3342667226890093E-3</v>
      </c>
      <c r="P6103" s="50">
        <v>0.25709203908841866</v>
      </c>
      <c r="Q6103" s="50">
        <v>7.5098022677912877E-3</v>
      </c>
      <c r="R6103" s="50">
        <v>3.6135502842633443E-3</v>
      </c>
      <c r="S6103" s="50">
        <v>1.7346019744630889</v>
      </c>
      <c r="T6103" s="50">
        <v>6.3523870292372664E-3</v>
      </c>
      <c r="U6103" s="50">
        <v>3.0039177432050552</v>
      </c>
      <c r="V6103" s="51">
        <v>87.091790338316954</v>
      </c>
      <c r="X6103" s="47" t="s">
        <v>1753</v>
      </c>
      <c r="Y6103" s="47" t="s">
        <v>1753</v>
      </c>
      <c r="Z6103" s="47" t="s">
        <v>1753</v>
      </c>
      <c r="AA6103" s="47" t="s">
        <v>1753</v>
      </c>
      <c r="AB6103" s="47" t="s">
        <v>1753</v>
      </c>
      <c r="AC6103" s="47" t="s">
        <v>1753</v>
      </c>
      <c r="AD6103" s="47" t="s">
        <v>1753</v>
      </c>
      <c r="AE6103" s="312"/>
      <c r="AF6103" s="465" t="s">
        <v>1754</v>
      </c>
      <c r="AG6103" s="311">
        <v>40</v>
      </c>
      <c r="AH6103" s="311">
        <v>15</v>
      </c>
      <c r="AI6103" s="311"/>
      <c r="AJ6103" s="311"/>
      <c r="AK6103" s="311"/>
      <c r="AL6103" s="311"/>
      <c r="AM6103" s="311"/>
      <c r="AN6103" s="311"/>
      <c r="AO6103" s="311"/>
      <c r="AP6103" s="311"/>
      <c r="AQ6103" s="311"/>
      <c r="AR6103" s="311"/>
      <c r="AS6103" s="311"/>
      <c r="AT6103" s="311"/>
      <c r="AU6103" s="311"/>
      <c r="AV6103" s="311"/>
      <c r="AW6103" s="311"/>
      <c r="AX6103" s="311"/>
      <c r="AY6103" s="311"/>
      <c r="AZ6103" s="311"/>
      <c r="BA6103" s="311"/>
      <c r="BB6103" s="311"/>
      <c r="BC6103" s="311"/>
      <c r="BD6103" s="311"/>
      <c r="BE6103" s="491"/>
      <c r="BF6103" s="491"/>
      <c r="BG6103" s="491"/>
      <c r="BH6103" s="491"/>
      <c r="BI6103" s="491"/>
      <c r="BJ6103" s="491"/>
      <c r="BK6103" s="491"/>
      <c r="BL6103" s="491"/>
      <c r="BM6103" s="491"/>
      <c r="BN6103" s="491"/>
      <c r="BO6103" s="491"/>
      <c r="BP6103" s="306"/>
      <c r="BQ6103" s="496"/>
      <c r="BR6103" s="496"/>
      <c r="BS6103" s="496"/>
      <c r="BT6103" s="496"/>
      <c r="BU6103" s="496"/>
      <c r="BV6103" s="496"/>
    </row>
    <row r="6104" spans="1:74" s="52" customFormat="1" ht="12.75">
      <c r="A6104" s="45">
        <v>2346.9885393806389</v>
      </c>
      <c r="B6104" s="46" t="s">
        <v>416</v>
      </c>
      <c r="C6104" s="47" t="s">
        <v>426</v>
      </c>
      <c r="D6104" s="48">
        <v>394.74</v>
      </c>
      <c r="E6104" s="49">
        <v>40.0426</v>
      </c>
      <c r="F6104" s="49">
        <v>7.4899999999999994E-2</v>
      </c>
      <c r="G6104" s="49">
        <v>12.442299999999999</v>
      </c>
      <c r="H6104" s="49">
        <v>0.35320000000000001</v>
      </c>
      <c r="I6104" s="49">
        <v>0.18590000000000001</v>
      </c>
      <c r="J6104" s="49">
        <v>46.619199999999999</v>
      </c>
      <c r="K6104" s="49">
        <v>0.22639999999999999</v>
      </c>
      <c r="L6104" s="49">
        <v>99.944499999999991</v>
      </c>
      <c r="M6104" s="47"/>
      <c r="N6104" s="50">
        <v>0.99577187680813428</v>
      </c>
      <c r="O6104" s="50">
        <v>1.4726339906452716E-3</v>
      </c>
      <c r="P6104" s="50">
        <v>0.25875827675496915</v>
      </c>
      <c r="Q6104" s="50">
        <v>7.064837467053795E-3</v>
      </c>
      <c r="R6104" s="50">
        <v>3.9156396420804542E-3</v>
      </c>
      <c r="S6104" s="50">
        <v>1.7282674471430008</v>
      </c>
      <c r="T6104" s="50">
        <v>6.0321434046916441E-3</v>
      </c>
      <c r="U6104" s="50">
        <v>3.0012828552105755</v>
      </c>
      <c r="V6104" s="51">
        <v>86.977608108295641</v>
      </c>
      <c r="X6104" s="47" t="s">
        <v>1753</v>
      </c>
      <c r="Y6104" s="47" t="s">
        <v>1753</v>
      </c>
      <c r="Z6104" s="47" t="s">
        <v>1753</v>
      </c>
      <c r="AA6104" s="47" t="s">
        <v>1753</v>
      </c>
      <c r="AB6104" s="47" t="s">
        <v>1753</v>
      </c>
      <c r="AC6104" s="47" t="s">
        <v>1753</v>
      </c>
      <c r="AD6104" s="47" t="s">
        <v>1753</v>
      </c>
      <c r="AE6104" s="312"/>
      <c r="AF6104" s="465" t="s">
        <v>1754</v>
      </c>
      <c r="AG6104" s="311">
        <v>40</v>
      </c>
      <c r="AH6104" s="311">
        <v>15</v>
      </c>
      <c r="AI6104" s="311"/>
      <c r="AJ6104" s="311"/>
      <c r="AK6104" s="311"/>
      <c r="AL6104" s="311"/>
      <c r="AM6104" s="311"/>
      <c r="AN6104" s="311"/>
      <c r="AO6104" s="311"/>
      <c r="AP6104" s="311"/>
      <c r="AQ6104" s="311"/>
      <c r="AR6104" s="311"/>
      <c r="AS6104" s="311"/>
      <c r="AT6104" s="311"/>
      <c r="AU6104" s="311"/>
      <c r="AV6104" s="311"/>
      <c r="AW6104" s="311"/>
      <c r="AX6104" s="311"/>
      <c r="AY6104" s="311"/>
      <c r="AZ6104" s="311"/>
      <c r="BA6104" s="311"/>
      <c r="BB6104" s="311"/>
      <c r="BC6104" s="311"/>
      <c r="BD6104" s="311"/>
      <c r="BE6104" s="491"/>
      <c r="BF6104" s="491"/>
      <c r="BG6104" s="491"/>
      <c r="BH6104" s="491"/>
      <c r="BI6104" s="491"/>
      <c r="BJ6104" s="491"/>
      <c r="BK6104" s="491"/>
      <c r="BL6104" s="491"/>
      <c r="BM6104" s="491"/>
      <c r="BN6104" s="491"/>
      <c r="BO6104" s="491"/>
      <c r="BP6104" s="306"/>
      <c r="BQ6104" s="496"/>
      <c r="BR6104" s="496"/>
      <c r="BS6104" s="496"/>
      <c r="BT6104" s="496"/>
      <c r="BU6104" s="496"/>
      <c r="BV6104" s="496"/>
    </row>
    <row r="6105" spans="1:74" s="52" customFormat="1" ht="12.75">
      <c r="A6105" s="45">
        <v>2346.9885393806389</v>
      </c>
      <c r="B6105" s="46" t="s">
        <v>416</v>
      </c>
      <c r="C6105" s="47" t="s">
        <v>426</v>
      </c>
      <c r="D6105" s="48">
        <v>399.8</v>
      </c>
      <c r="E6105" s="49">
        <v>39.886699999999998</v>
      </c>
      <c r="F6105" s="49">
        <v>6.7400000000000002E-2</v>
      </c>
      <c r="G6105" s="49">
        <v>12.519299999999999</v>
      </c>
      <c r="H6105" s="49">
        <v>0.35809999999999997</v>
      </c>
      <c r="I6105" s="49">
        <v>0.15679999999999999</v>
      </c>
      <c r="J6105" s="49">
        <v>46.707099999999997</v>
      </c>
      <c r="K6105" s="49">
        <v>0.19220000000000001</v>
      </c>
      <c r="L6105" s="49">
        <v>99.887599999999992</v>
      </c>
      <c r="M6105" s="47"/>
      <c r="N6105" s="50">
        <v>0.99307732619823719</v>
      </c>
      <c r="O6105" s="50">
        <v>1.3267535890438859E-3</v>
      </c>
      <c r="P6105" s="50">
        <v>0.26066996887864674</v>
      </c>
      <c r="Q6105" s="50">
        <v>7.1713872200228797E-3</v>
      </c>
      <c r="R6105" s="50">
        <v>3.306638797442296E-3</v>
      </c>
      <c r="S6105" s="50">
        <v>1.7335900603858896</v>
      </c>
      <c r="T6105" s="50">
        <v>5.127031554393157E-3</v>
      </c>
      <c r="U6105" s="50">
        <v>3.004269166623676</v>
      </c>
      <c r="V6105" s="51">
        <v>86.928987942721832</v>
      </c>
      <c r="X6105" s="47" t="s">
        <v>1753</v>
      </c>
      <c r="Y6105" s="47" t="s">
        <v>1753</v>
      </c>
      <c r="Z6105" s="47" t="s">
        <v>1753</v>
      </c>
      <c r="AA6105" s="47" t="s">
        <v>1753</v>
      </c>
      <c r="AB6105" s="47" t="s">
        <v>1753</v>
      </c>
      <c r="AC6105" s="47" t="s">
        <v>1753</v>
      </c>
      <c r="AD6105" s="47" t="s">
        <v>1753</v>
      </c>
      <c r="AE6105" s="312"/>
      <c r="AF6105" s="465" t="s">
        <v>1754</v>
      </c>
      <c r="AG6105" s="311">
        <v>40</v>
      </c>
      <c r="AH6105" s="311">
        <v>15</v>
      </c>
      <c r="AI6105" s="311"/>
      <c r="AJ6105" s="311"/>
      <c r="AK6105" s="311"/>
      <c r="AL6105" s="311"/>
      <c r="AM6105" s="311"/>
      <c r="AN6105" s="311"/>
      <c r="AO6105" s="311"/>
      <c r="AP6105" s="311"/>
      <c r="AQ6105" s="311"/>
      <c r="AR6105" s="311"/>
      <c r="AS6105" s="311"/>
      <c r="AT6105" s="311"/>
      <c r="AU6105" s="311"/>
      <c r="AV6105" s="311"/>
      <c r="AW6105" s="311"/>
      <c r="AX6105" s="311"/>
      <c r="AY6105" s="311"/>
      <c r="AZ6105" s="311"/>
      <c r="BA6105" s="311"/>
      <c r="BB6105" s="311"/>
      <c r="BC6105" s="311"/>
      <c r="BD6105" s="311"/>
      <c r="BE6105" s="491"/>
      <c r="BF6105" s="491"/>
      <c r="BG6105" s="491"/>
      <c r="BH6105" s="491"/>
      <c r="BI6105" s="491"/>
      <c r="BJ6105" s="491"/>
      <c r="BK6105" s="491"/>
      <c r="BL6105" s="491"/>
      <c r="BM6105" s="491"/>
      <c r="BN6105" s="491"/>
      <c r="BO6105" s="491"/>
      <c r="BP6105" s="306"/>
      <c r="BQ6105" s="496"/>
      <c r="BR6105" s="496"/>
      <c r="BS6105" s="496"/>
      <c r="BT6105" s="496"/>
      <c r="BU6105" s="496"/>
      <c r="BV6105" s="496"/>
    </row>
    <row r="6106" spans="1:74" s="52" customFormat="1" ht="12.75">
      <c r="A6106" s="45">
        <v>2346.9885393806389</v>
      </c>
      <c r="B6106" s="46" t="s">
        <v>416</v>
      </c>
      <c r="C6106" s="47" t="s">
        <v>426</v>
      </c>
      <c r="D6106" s="48">
        <v>404.86</v>
      </c>
      <c r="E6106" s="49">
        <v>39.996699999999997</v>
      </c>
      <c r="F6106" s="49">
        <v>9.2200000000000004E-2</v>
      </c>
      <c r="G6106" s="49">
        <v>12.2151</v>
      </c>
      <c r="H6106" s="49">
        <v>0.41830000000000001</v>
      </c>
      <c r="I6106" s="49">
        <v>0.18779999999999999</v>
      </c>
      <c r="J6106" s="49">
        <v>46.5503</v>
      </c>
      <c r="K6106" s="49">
        <v>0.21199999999999999</v>
      </c>
      <c r="L6106" s="49">
        <v>99.672399999999996</v>
      </c>
      <c r="M6106" s="47"/>
      <c r="N6106" s="50">
        <v>0.99651964615169886</v>
      </c>
      <c r="O6106" s="50">
        <v>1.8162182725513332E-3</v>
      </c>
      <c r="P6106" s="50">
        <v>0.25451578674069225</v>
      </c>
      <c r="Q6106" s="50">
        <v>8.3828840963371103E-3</v>
      </c>
      <c r="R6106" s="50">
        <v>3.9631730110634127E-3</v>
      </c>
      <c r="S6106" s="50">
        <v>1.7289910068091159</v>
      </c>
      <c r="T6106" s="50">
        <v>5.6592022217394075E-3</v>
      </c>
      <c r="U6106" s="50">
        <v>2.9998479173031982</v>
      </c>
      <c r="V6106" s="51">
        <v>87.168393495381238</v>
      </c>
      <c r="X6106" s="47" t="s">
        <v>1753</v>
      </c>
      <c r="Y6106" s="47" t="s">
        <v>1753</v>
      </c>
      <c r="Z6106" s="47" t="s">
        <v>1753</v>
      </c>
      <c r="AA6106" s="47" t="s">
        <v>1753</v>
      </c>
      <c r="AB6106" s="47" t="s">
        <v>1753</v>
      </c>
      <c r="AC6106" s="47" t="s">
        <v>1753</v>
      </c>
      <c r="AD6106" s="47" t="s">
        <v>1753</v>
      </c>
      <c r="AE6106" s="312"/>
      <c r="AF6106" s="465" t="s">
        <v>1754</v>
      </c>
      <c r="AG6106" s="311">
        <v>40</v>
      </c>
      <c r="AH6106" s="311">
        <v>15</v>
      </c>
      <c r="AI6106" s="311"/>
      <c r="AJ6106" s="311"/>
      <c r="AK6106" s="311"/>
      <c r="AL6106" s="311"/>
      <c r="AM6106" s="311"/>
      <c r="AN6106" s="311"/>
      <c r="AO6106" s="311"/>
      <c r="AP6106" s="311"/>
      <c r="AQ6106" s="311"/>
      <c r="AR6106" s="311"/>
      <c r="AS6106" s="311"/>
      <c r="AT6106" s="311"/>
      <c r="AU6106" s="311"/>
      <c r="AV6106" s="311"/>
      <c r="AW6106" s="311"/>
      <c r="AX6106" s="311"/>
      <c r="AY6106" s="311"/>
      <c r="AZ6106" s="311"/>
      <c r="BA6106" s="311"/>
      <c r="BB6106" s="311"/>
      <c r="BC6106" s="311"/>
      <c r="BD6106" s="311"/>
      <c r="BE6106" s="491"/>
      <c r="BF6106" s="491"/>
      <c r="BG6106" s="491"/>
      <c r="BH6106" s="491"/>
      <c r="BI6106" s="491"/>
      <c r="BJ6106" s="491"/>
      <c r="BK6106" s="491"/>
      <c r="BL6106" s="491"/>
      <c r="BM6106" s="491"/>
      <c r="BN6106" s="491"/>
      <c r="BO6106" s="491"/>
      <c r="BP6106" s="306"/>
      <c r="BQ6106" s="496"/>
      <c r="BR6106" s="496"/>
      <c r="BS6106" s="496"/>
      <c r="BT6106" s="496"/>
      <c r="BU6106" s="496"/>
      <c r="BV6106" s="496"/>
    </row>
    <row r="6107" spans="1:74" s="52" customFormat="1" ht="12.75">
      <c r="A6107" s="45">
        <v>2346.9885393806389</v>
      </c>
      <c r="B6107" s="46" t="s">
        <v>416</v>
      </c>
      <c r="C6107" s="47" t="s">
        <v>426</v>
      </c>
      <c r="D6107" s="48">
        <v>409.92</v>
      </c>
      <c r="E6107" s="49">
        <v>39.929699999999997</v>
      </c>
      <c r="F6107" s="49">
        <v>8.6699999999999999E-2</v>
      </c>
      <c r="G6107" s="49">
        <v>12.2324</v>
      </c>
      <c r="H6107" s="49">
        <v>0.3165</v>
      </c>
      <c r="I6107" s="49">
        <v>0.18970000000000001</v>
      </c>
      <c r="J6107" s="49">
        <v>46.726799999999997</v>
      </c>
      <c r="K6107" s="49">
        <v>0.2162</v>
      </c>
      <c r="L6107" s="49">
        <v>99.697999999999993</v>
      </c>
      <c r="M6107" s="47"/>
      <c r="N6107" s="50">
        <v>0.99451106994649818</v>
      </c>
      <c r="O6107" s="50">
        <v>1.70729310699493E-3</v>
      </c>
      <c r="P6107" s="50">
        <v>0.25478933334092568</v>
      </c>
      <c r="Q6107" s="50">
        <v>6.3406120412105088E-3</v>
      </c>
      <c r="R6107" s="50">
        <v>4.0019037988728561E-3</v>
      </c>
      <c r="S6107" s="50">
        <v>1.7349547812723398</v>
      </c>
      <c r="T6107" s="50">
        <v>5.7693503326701912E-3</v>
      </c>
      <c r="U6107" s="50">
        <v>3.0020743438395123</v>
      </c>
      <c r="V6107" s="51">
        <v>87.194869356834488</v>
      </c>
      <c r="X6107" s="47" t="s">
        <v>1753</v>
      </c>
      <c r="Y6107" s="47" t="s">
        <v>1753</v>
      </c>
      <c r="Z6107" s="47" t="s">
        <v>1753</v>
      </c>
      <c r="AA6107" s="47" t="s">
        <v>1753</v>
      </c>
      <c r="AB6107" s="47" t="s">
        <v>1753</v>
      </c>
      <c r="AC6107" s="47" t="s">
        <v>1753</v>
      </c>
      <c r="AD6107" s="47" t="s">
        <v>1753</v>
      </c>
      <c r="AE6107" s="312"/>
      <c r="AF6107" s="465" t="s">
        <v>1754</v>
      </c>
      <c r="AG6107" s="311">
        <v>40</v>
      </c>
      <c r="AH6107" s="311">
        <v>15</v>
      </c>
      <c r="AI6107" s="311"/>
      <c r="AJ6107" s="311"/>
      <c r="AK6107" s="311"/>
      <c r="AL6107" s="311"/>
      <c r="AM6107" s="311"/>
      <c r="AN6107" s="311"/>
      <c r="AO6107" s="311"/>
      <c r="AP6107" s="311"/>
      <c r="AQ6107" s="311"/>
      <c r="AR6107" s="311"/>
      <c r="AS6107" s="311"/>
      <c r="AT6107" s="311"/>
      <c r="AU6107" s="311"/>
      <c r="AV6107" s="311"/>
      <c r="AW6107" s="311"/>
      <c r="AX6107" s="311"/>
      <c r="AY6107" s="311"/>
      <c r="AZ6107" s="311"/>
      <c r="BA6107" s="311"/>
      <c r="BB6107" s="311"/>
      <c r="BC6107" s="311"/>
      <c r="BD6107" s="311"/>
      <c r="BE6107" s="491"/>
      <c r="BF6107" s="491"/>
      <c r="BG6107" s="491"/>
      <c r="BH6107" s="491"/>
      <c r="BI6107" s="491"/>
      <c r="BJ6107" s="491"/>
      <c r="BK6107" s="491"/>
      <c r="BL6107" s="491"/>
      <c r="BM6107" s="491"/>
      <c r="BN6107" s="491"/>
      <c r="BO6107" s="491"/>
      <c r="BP6107" s="306"/>
      <c r="BQ6107" s="496"/>
      <c r="BR6107" s="496"/>
      <c r="BS6107" s="496"/>
      <c r="BT6107" s="496"/>
      <c r="BU6107" s="496"/>
      <c r="BV6107" s="496"/>
    </row>
    <row r="6108" spans="1:74" s="52" customFormat="1" ht="12.75">
      <c r="A6108" s="45">
        <v>2346.9885393806389</v>
      </c>
      <c r="B6108" s="46" t="s">
        <v>416</v>
      </c>
      <c r="C6108" s="47" t="s">
        <v>426</v>
      </c>
      <c r="D6108" s="48">
        <v>414.98</v>
      </c>
      <c r="E6108" s="49">
        <v>39.944699999999997</v>
      </c>
      <c r="F6108" s="49">
        <v>9.1899999999999996E-2</v>
      </c>
      <c r="G6108" s="49">
        <v>12.2898</v>
      </c>
      <c r="H6108" s="49">
        <v>0.34260000000000002</v>
      </c>
      <c r="I6108" s="49">
        <v>0.22059999999999999</v>
      </c>
      <c r="J6108" s="49">
        <v>46.604300000000002</v>
      </c>
      <c r="K6108" s="49">
        <v>0.2288</v>
      </c>
      <c r="L6108" s="49">
        <v>99.722700000000003</v>
      </c>
      <c r="M6108" s="47"/>
      <c r="N6108" s="50">
        <v>0.99508056027328884</v>
      </c>
      <c r="O6108" s="50">
        <v>1.8100476364096968E-3</v>
      </c>
      <c r="P6108" s="50">
        <v>0.25603532434954057</v>
      </c>
      <c r="Q6108" s="50">
        <v>6.8648385730970167E-3</v>
      </c>
      <c r="R6108" s="50">
        <v>4.6546853170847651E-3</v>
      </c>
      <c r="S6108" s="50">
        <v>1.7307471016784144</v>
      </c>
      <c r="T6108" s="50">
        <v>6.1067866260559999E-3</v>
      </c>
      <c r="U6108" s="50">
        <v>3.0012993444538907</v>
      </c>
      <c r="V6108" s="51">
        <v>87.113066786008602</v>
      </c>
      <c r="X6108" s="47" t="s">
        <v>1753</v>
      </c>
      <c r="Y6108" s="47" t="s">
        <v>1753</v>
      </c>
      <c r="Z6108" s="47" t="s">
        <v>1753</v>
      </c>
      <c r="AA6108" s="47" t="s">
        <v>1753</v>
      </c>
      <c r="AB6108" s="47" t="s">
        <v>1753</v>
      </c>
      <c r="AC6108" s="47" t="s">
        <v>1753</v>
      </c>
      <c r="AD6108" s="47" t="s">
        <v>1753</v>
      </c>
      <c r="AE6108" s="312"/>
      <c r="AF6108" s="465" t="s">
        <v>1754</v>
      </c>
      <c r="AG6108" s="311">
        <v>40</v>
      </c>
      <c r="AH6108" s="311">
        <v>15</v>
      </c>
      <c r="AI6108" s="311"/>
      <c r="AJ6108" s="311"/>
      <c r="AK6108" s="311"/>
      <c r="AL6108" s="311"/>
      <c r="AM6108" s="311"/>
      <c r="AN6108" s="311"/>
      <c r="AO6108" s="311"/>
      <c r="AP6108" s="311"/>
      <c r="AQ6108" s="311"/>
      <c r="AR6108" s="311"/>
      <c r="AS6108" s="311"/>
      <c r="AT6108" s="311"/>
      <c r="AU6108" s="311"/>
      <c r="AV6108" s="311"/>
      <c r="AW6108" s="311"/>
      <c r="AX6108" s="311"/>
      <c r="AY6108" s="311"/>
      <c r="AZ6108" s="311"/>
      <c r="BA6108" s="311"/>
      <c r="BB6108" s="311"/>
      <c r="BC6108" s="311"/>
      <c r="BD6108" s="311"/>
      <c r="BE6108" s="491"/>
      <c r="BF6108" s="491"/>
      <c r="BG6108" s="491"/>
      <c r="BH6108" s="491"/>
      <c r="BI6108" s="491"/>
      <c r="BJ6108" s="491"/>
      <c r="BK6108" s="491"/>
      <c r="BL6108" s="491"/>
      <c r="BM6108" s="491"/>
      <c r="BN6108" s="491"/>
      <c r="BO6108" s="491"/>
      <c r="BP6108" s="306"/>
      <c r="BQ6108" s="496"/>
      <c r="BR6108" s="496"/>
      <c r="BS6108" s="496"/>
      <c r="BT6108" s="496"/>
      <c r="BU6108" s="496"/>
      <c r="BV6108" s="496"/>
    </row>
    <row r="6109" spans="1:74" s="52" customFormat="1" ht="12.75">
      <c r="A6109" s="45">
        <v>2346.9885393806389</v>
      </c>
      <c r="B6109" s="46" t="s">
        <v>416</v>
      </c>
      <c r="C6109" s="47" t="s">
        <v>426</v>
      </c>
      <c r="D6109" s="48">
        <v>420.04</v>
      </c>
      <c r="E6109" s="49">
        <v>39.8611</v>
      </c>
      <c r="F6109" s="49">
        <v>9.3600000000000003E-2</v>
      </c>
      <c r="G6109" s="49">
        <v>12.5672</v>
      </c>
      <c r="H6109" s="49">
        <v>0.36859999999999998</v>
      </c>
      <c r="I6109" s="49">
        <v>0.1749</v>
      </c>
      <c r="J6109" s="49">
        <v>46.465600000000002</v>
      </c>
      <c r="K6109" s="49">
        <v>0.2465</v>
      </c>
      <c r="L6109" s="49">
        <v>99.777500000000003</v>
      </c>
      <c r="M6109" s="47"/>
      <c r="N6109" s="50">
        <v>0.99384457400695947</v>
      </c>
      <c r="O6109" s="50">
        <v>1.8451023226237115E-3</v>
      </c>
      <c r="P6109" s="50">
        <v>0.26203765995336525</v>
      </c>
      <c r="Q6109" s="50">
        <v>7.3921099001182239E-3</v>
      </c>
      <c r="R6109" s="50">
        <v>3.6935564462201513E-3</v>
      </c>
      <c r="S6109" s="50">
        <v>1.7270674009161451</v>
      </c>
      <c r="T6109" s="50">
        <v>6.5848178023610975E-3</v>
      </c>
      <c r="U6109" s="50">
        <v>3.0024652213477929</v>
      </c>
      <c r="V6109" s="51">
        <v>86.826353966500946</v>
      </c>
      <c r="X6109" s="47" t="s">
        <v>1753</v>
      </c>
      <c r="Y6109" s="47" t="s">
        <v>1753</v>
      </c>
      <c r="Z6109" s="47" t="s">
        <v>1753</v>
      </c>
      <c r="AA6109" s="47" t="s">
        <v>1753</v>
      </c>
      <c r="AB6109" s="47" t="s">
        <v>1753</v>
      </c>
      <c r="AC6109" s="47" t="s">
        <v>1753</v>
      </c>
      <c r="AD6109" s="47" t="s">
        <v>1753</v>
      </c>
      <c r="AE6109" s="312"/>
      <c r="AF6109" s="465" t="s">
        <v>1754</v>
      </c>
      <c r="AG6109" s="311">
        <v>40</v>
      </c>
      <c r="AH6109" s="311">
        <v>15</v>
      </c>
      <c r="AI6109" s="311"/>
      <c r="AJ6109" s="311"/>
      <c r="AK6109" s="311"/>
      <c r="AL6109" s="311"/>
      <c r="AM6109" s="311"/>
      <c r="AN6109" s="311"/>
      <c r="AO6109" s="311"/>
      <c r="AP6109" s="311"/>
      <c r="AQ6109" s="311"/>
      <c r="AR6109" s="311"/>
      <c r="AS6109" s="311"/>
      <c r="AT6109" s="311"/>
      <c r="AU6109" s="311"/>
      <c r="AV6109" s="311"/>
      <c r="AW6109" s="311"/>
      <c r="AX6109" s="311"/>
      <c r="AY6109" s="311"/>
      <c r="AZ6109" s="311"/>
      <c r="BA6109" s="311"/>
      <c r="BB6109" s="311"/>
      <c r="BC6109" s="311"/>
      <c r="BD6109" s="311"/>
      <c r="BE6109" s="491"/>
      <c r="BF6109" s="491"/>
      <c r="BG6109" s="491"/>
      <c r="BH6109" s="491"/>
      <c r="BI6109" s="491"/>
      <c r="BJ6109" s="491"/>
      <c r="BK6109" s="491"/>
      <c r="BL6109" s="491"/>
      <c r="BM6109" s="491"/>
      <c r="BN6109" s="491"/>
      <c r="BO6109" s="491"/>
      <c r="BP6109" s="306"/>
      <c r="BQ6109" s="496"/>
      <c r="BR6109" s="496"/>
      <c r="BS6109" s="496"/>
      <c r="BT6109" s="496"/>
      <c r="BU6109" s="496"/>
      <c r="BV6109" s="496"/>
    </row>
    <row r="6110" spans="1:74" s="52" customFormat="1" ht="12.75">
      <c r="A6110" s="45">
        <v>2346.9885393806389</v>
      </c>
      <c r="B6110" s="46" t="s">
        <v>416</v>
      </c>
      <c r="C6110" s="47" t="s">
        <v>426</v>
      </c>
      <c r="D6110" s="48">
        <v>425.1</v>
      </c>
      <c r="E6110" s="49">
        <v>39.648000000000003</v>
      </c>
      <c r="F6110" s="49">
        <v>0.1158</v>
      </c>
      <c r="G6110" s="49">
        <v>12.4244</v>
      </c>
      <c r="H6110" s="49">
        <v>0.32140000000000002</v>
      </c>
      <c r="I6110" s="49">
        <v>0.18229999999999999</v>
      </c>
      <c r="J6110" s="49">
        <v>46.302799999999998</v>
      </c>
      <c r="K6110" s="49">
        <v>0.2414</v>
      </c>
      <c r="L6110" s="49">
        <v>99.236099999999993</v>
      </c>
      <c r="M6110" s="47"/>
      <c r="N6110" s="50">
        <v>0.99331636404102974</v>
      </c>
      <c r="O6110" s="50">
        <v>2.2937721737977361E-3</v>
      </c>
      <c r="P6110" s="50">
        <v>0.26031411915480568</v>
      </c>
      <c r="Q6110" s="50">
        <v>6.4767341397247505E-3</v>
      </c>
      <c r="R6110" s="50">
        <v>3.8684653689703076E-3</v>
      </c>
      <c r="S6110" s="50">
        <v>1.729346842444891</v>
      </c>
      <c r="T6110" s="50">
        <v>6.4797942881555251E-3</v>
      </c>
      <c r="U6110" s="50">
        <v>3.0020960916113748</v>
      </c>
      <c r="V6110" s="51">
        <v>86.916659462147166</v>
      </c>
      <c r="X6110" s="47" t="s">
        <v>1753</v>
      </c>
      <c r="Y6110" s="47" t="s">
        <v>1753</v>
      </c>
      <c r="Z6110" s="47" t="s">
        <v>1753</v>
      </c>
      <c r="AA6110" s="47" t="s">
        <v>1753</v>
      </c>
      <c r="AB6110" s="47" t="s">
        <v>1753</v>
      </c>
      <c r="AC6110" s="47" t="s">
        <v>1753</v>
      </c>
      <c r="AD6110" s="47" t="s">
        <v>1753</v>
      </c>
      <c r="AE6110" s="312"/>
      <c r="AF6110" s="465" t="s">
        <v>1754</v>
      </c>
      <c r="AG6110" s="311">
        <v>40</v>
      </c>
      <c r="AH6110" s="311">
        <v>15</v>
      </c>
      <c r="AI6110" s="311"/>
      <c r="AJ6110" s="311"/>
      <c r="AK6110" s="311"/>
      <c r="AL6110" s="311"/>
      <c r="AM6110" s="311"/>
      <c r="AN6110" s="311"/>
      <c r="AO6110" s="311"/>
      <c r="AP6110" s="311"/>
      <c r="AQ6110" s="311"/>
      <c r="AR6110" s="311"/>
      <c r="AS6110" s="311"/>
      <c r="AT6110" s="311"/>
      <c r="AU6110" s="311"/>
      <c r="AV6110" s="311"/>
      <c r="AW6110" s="311"/>
      <c r="AX6110" s="311"/>
      <c r="AY6110" s="311"/>
      <c r="AZ6110" s="311"/>
      <c r="BA6110" s="311"/>
      <c r="BB6110" s="311"/>
      <c r="BC6110" s="311"/>
      <c r="BD6110" s="311"/>
      <c r="BE6110" s="491"/>
      <c r="BF6110" s="491"/>
      <c r="BG6110" s="491"/>
      <c r="BH6110" s="491"/>
      <c r="BI6110" s="491"/>
      <c r="BJ6110" s="491"/>
      <c r="BK6110" s="491"/>
      <c r="BL6110" s="491"/>
      <c r="BM6110" s="491"/>
      <c r="BN6110" s="491"/>
      <c r="BO6110" s="491"/>
      <c r="BP6110" s="306"/>
      <c r="BQ6110" s="496"/>
      <c r="BR6110" s="496"/>
      <c r="BS6110" s="496"/>
      <c r="BT6110" s="496"/>
      <c r="BU6110" s="496"/>
      <c r="BV6110" s="496"/>
    </row>
    <row r="6111" spans="1:74" s="52" customFormat="1" ht="12.75">
      <c r="A6111" s="45">
        <v>2346.9885393806389</v>
      </c>
      <c r="B6111" s="46" t="s">
        <v>416</v>
      </c>
      <c r="C6111" s="47" t="s">
        <v>426</v>
      </c>
      <c r="D6111" s="48">
        <v>430.16</v>
      </c>
      <c r="E6111" s="49">
        <v>39.847499999999997</v>
      </c>
      <c r="F6111" s="49">
        <v>5.1799999999999999E-2</v>
      </c>
      <c r="G6111" s="49">
        <v>12.353899999999999</v>
      </c>
      <c r="H6111" s="49">
        <v>0.39550000000000002</v>
      </c>
      <c r="I6111" s="49">
        <v>0.15490000000000001</v>
      </c>
      <c r="J6111" s="49">
        <v>46.341799999999999</v>
      </c>
      <c r="K6111" s="49">
        <v>0.21049999999999999</v>
      </c>
      <c r="L6111" s="49">
        <v>99.355899999999991</v>
      </c>
      <c r="M6111" s="47"/>
      <c r="N6111" s="50">
        <v>0.99675583410191104</v>
      </c>
      <c r="O6111" s="50">
        <v>1.0244549891242018E-3</v>
      </c>
      <c r="P6111" s="50">
        <v>0.25843288902096412</v>
      </c>
      <c r="Q6111" s="50">
        <v>7.9575263836476114E-3</v>
      </c>
      <c r="R6111" s="50">
        <v>3.2818963734070851E-3</v>
      </c>
      <c r="S6111" s="50">
        <v>1.7281011178711077</v>
      </c>
      <c r="T6111" s="50">
        <v>5.641537179679192E-3</v>
      </c>
      <c r="U6111" s="50">
        <v>3.0011952559198409</v>
      </c>
      <c r="V6111" s="51">
        <v>86.99076441055837</v>
      </c>
      <c r="X6111" s="47" t="s">
        <v>1753</v>
      </c>
      <c r="Y6111" s="47" t="s">
        <v>1753</v>
      </c>
      <c r="Z6111" s="47" t="s">
        <v>1753</v>
      </c>
      <c r="AA6111" s="47" t="s">
        <v>1753</v>
      </c>
      <c r="AB6111" s="47" t="s">
        <v>1753</v>
      </c>
      <c r="AC6111" s="47" t="s">
        <v>1753</v>
      </c>
      <c r="AD6111" s="47" t="s">
        <v>1753</v>
      </c>
      <c r="AE6111" s="312"/>
      <c r="AF6111" s="465" t="s">
        <v>1754</v>
      </c>
      <c r="AG6111" s="311">
        <v>40</v>
      </c>
      <c r="AH6111" s="311">
        <v>15</v>
      </c>
      <c r="AI6111" s="311"/>
      <c r="AJ6111" s="311"/>
      <c r="AK6111" s="311"/>
      <c r="AL6111" s="311"/>
      <c r="AM6111" s="311"/>
      <c r="AN6111" s="311"/>
      <c r="AO6111" s="311"/>
      <c r="AP6111" s="311"/>
      <c r="AQ6111" s="311"/>
      <c r="AR6111" s="311"/>
      <c r="AS6111" s="311"/>
      <c r="AT6111" s="311"/>
      <c r="AU6111" s="311"/>
      <c r="AV6111" s="311"/>
      <c r="AW6111" s="311"/>
      <c r="AX6111" s="311"/>
      <c r="AY6111" s="311"/>
      <c r="AZ6111" s="311"/>
      <c r="BA6111" s="311"/>
      <c r="BB6111" s="311"/>
      <c r="BC6111" s="311"/>
      <c r="BD6111" s="311"/>
      <c r="BE6111" s="491"/>
      <c r="BF6111" s="491"/>
      <c r="BG6111" s="491"/>
      <c r="BH6111" s="491"/>
      <c r="BI6111" s="491"/>
      <c r="BJ6111" s="491"/>
      <c r="BK6111" s="491"/>
      <c r="BL6111" s="491"/>
      <c r="BM6111" s="491"/>
      <c r="BN6111" s="491"/>
      <c r="BO6111" s="491"/>
      <c r="BP6111" s="306"/>
      <c r="BQ6111" s="496"/>
      <c r="BR6111" s="496"/>
      <c r="BS6111" s="496"/>
      <c r="BT6111" s="496"/>
      <c r="BU6111" s="496"/>
      <c r="BV6111" s="496"/>
    </row>
    <row r="6112" spans="1:74" s="52" customFormat="1" ht="12.75">
      <c r="A6112" s="45">
        <v>2346.9885393806389</v>
      </c>
      <c r="B6112" s="46" t="s">
        <v>416</v>
      </c>
      <c r="C6112" s="47" t="s">
        <v>426</v>
      </c>
      <c r="D6112" s="48">
        <v>435.22</v>
      </c>
      <c r="E6112" s="49">
        <v>39.726500000000001</v>
      </c>
      <c r="F6112" s="49">
        <v>9.1899999999999996E-2</v>
      </c>
      <c r="G6112" s="49">
        <v>12.573499999999999</v>
      </c>
      <c r="H6112" s="49">
        <v>0.38840000000000002</v>
      </c>
      <c r="I6112" s="49">
        <v>0.16950000000000001</v>
      </c>
      <c r="J6112" s="49">
        <v>46.375100000000003</v>
      </c>
      <c r="K6112" s="49">
        <v>0.2329</v>
      </c>
      <c r="L6112" s="49">
        <v>99.557800000000015</v>
      </c>
      <c r="M6112" s="47"/>
      <c r="N6112" s="50">
        <v>0.99300219081941665</v>
      </c>
      <c r="O6112" s="50">
        <v>1.8161881124910202E-3</v>
      </c>
      <c r="P6112" s="50">
        <v>0.26283432555417058</v>
      </c>
      <c r="Q6112" s="50">
        <v>7.8089567219273058E-3</v>
      </c>
      <c r="R6112" s="50">
        <v>3.5886024068419306E-3</v>
      </c>
      <c r="S6112" s="50">
        <v>1.728077863521742</v>
      </c>
      <c r="T6112" s="50">
        <v>6.2373058190116747E-3</v>
      </c>
      <c r="U6112" s="50">
        <v>3.0033654329556008</v>
      </c>
      <c r="V6112" s="51">
        <v>86.798296429328417</v>
      </c>
      <c r="X6112" s="47" t="s">
        <v>1753</v>
      </c>
      <c r="Y6112" s="47" t="s">
        <v>1753</v>
      </c>
      <c r="Z6112" s="47" t="s">
        <v>1753</v>
      </c>
      <c r="AA6112" s="47" t="s">
        <v>1753</v>
      </c>
      <c r="AB6112" s="47" t="s">
        <v>1753</v>
      </c>
      <c r="AC6112" s="47" t="s">
        <v>1753</v>
      </c>
      <c r="AD6112" s="47" t="s">
        <v>1753</v>
      </c>
      <c r="AE6112" s="312"/>
      <c r="AF6112" s="465" t="s">
        <v>1754</v>
      </c>
      <c r="AG6112" s="311">
        <v>40</v>
      </c>
      <c r="AH6112" s="311">
        <v>15</v>
      </c>
      <c r="AI6112" s="311"/>
      <c r="AJ6112" s="311"/>
      <c r="AK6112" s="311"/>
      <c r="AL6112" s="311"/>
      <c r="AM6112" s="311"/>
      <c r="AN6112" s="311"/>
      <c r="AO6112" s="311"/>
      <c r="AP6112" s="311"/>
      <c r="AQ6112" s="311"/>
      <c r="AR6112" s="311"/>
      <c r="AS6112" s="311"/>
      <c r="AT6112" s="311"/>
      <c r="AU6112" s="311"/>
      <c r="AV6112" s="311"/>
      <c r="AW6112" s="311"/>
      <c r="AX6112" s="311"/>
      <c r="AY6112" s="311"/>
      <c r="AZ6112" s="311"/>
      <c r="BA6112" s="311"/>
      <c r="BB6112" s="311"/>
      <c r="BC6112" s="311"/>
      <c r="BD6112" s="311"/>
      <c r="BE6112" s="491"/>
      <c r="BF6112" s="491"/>
      <c r="BG6112" s="491"/>
      <c r="BH6112" s="491"/>
      <c r="BI6112" s="491"/>
      <c r="BJ6112" s="491"/>
      <c r="BK6112" s="491"/>
      <c r="BL6112" s="491"/>
      <c r="BM6112" s="491"/>
      <c r="BN6112" s="491"/>
      <c r="BO6112" s="491"/>
      <c r="BP6112" s="306"/>
      <c r="BQ6112" s="496"/>
      <c r="BR6112" s="496"/>
      <c r="BS6112" s="496"/>
      <c r="BT6112" s="496"/>
      <c r="BU6112" s="496"/>
      <c r="BV6112" s="496"/>
    </row>
    <row r="6113" spans="1:74" s="52" customFormat="1" ht="12.75">
      <c r="A6113" s="45">
        <v>2346.9885393806389</v>
      </c>
      <c r="B6113" s="46" t="s">
        <v>416</v>
      </c>
      <c r="C6113" s="47" t="s">
        <v>426</v>
      </c>
      <c r="D6113" s="48">
        <v>440.28</v>
      </c>
      <c r="E6113" s="49">
        <v>39.738199999999999</v>
      </c>
      <c r="F6113" s="49">
        <v>9.5799999999999996E-2</v>
      </c>
      <c r="G6113" s="49">
        <v>12.1828</v>
      </c>
      <c r="H6113" s="49">
        <v>0.3836</v>
      </c>
      <c r="I6113" s="49">
        <v>0.2006</v>
      </c>
      <c r="J6113" s="49">
        <v>46.469299999999997</v>
      </c>
      <c r="K6113" s="49">
        <v>0.2298</v>
      </c>
      <c r="L6113" s="49">
        <v>99.3001</v>
      </c>
      <c r="M6113" s="47"/>
      <c r="N6113" s="50">
        <v>0.99413018673785636</v>
      </c>
      <c r="O6113" s="50">
        <v>1.8948550532783006E-3</v>
      </c>
      <c r="P6113" s="50">
        <v>0.25488142044382889</v>
      </c>
      <c r="Q6113" s="50">
        <v>7.7189381493219557E-3</v>
      </c>
      <c r="R6113" s="50">
        <v>4.2506146825449119E-3</v>
      </c>
      <c r="S6113" s="50">
        <v>1.7330446266320296</v>
      </c>
      <c r="T6113" s="50">
        <v>6.159461456726802E-3</v>
      </c>
      <c r="U6113" s="50">
        <v>3.002080103155587</v>
      </c>
      <c r="V6113" s="51">
        <v>87.178526041310889</v>
      </c>
      <c r="X6113" s="47" t="s">
        <v>1753</v>
      </c>
      <c r="Y6113" s="47" t="s">
        <v>1753</v>
      </c>
      <c r="Z6113" s="47" t="s">
        <v>1753</v>
      </c>
      <c r="AA6113" s="47" t="s">
        <v>1753</v>
      </c>
      <c r="AB6113" s="47" t="s">
        <v>1753</v>
      </c>
      <c r="AC6113" s="47" t="s">
        <v>1753</v>
      </c>
      <c r="AD6113" s="47" t="s">
        <v>1753</v>
      </c>
      <c r="AE6113" s="312"/>
      <c r="AF6113" s="465" t="s">
        <v>1754</v>
      </c>
      <c r="AG6113" s="311">
        <v>40</v>
      </c>
      <c r="AH6113" s="311">
        <v>15</v>
      </c>
      <c r="AI6113" s="311"/>
      <c r="AJ6113" s="311"/>
      <c r="AK6113" s="311"/>
      <c r="AL6113" s="311"/>
      <c r="AM6113" s="311"/>
      <c r="AN6113" s="311"/>
      <c r="AO6113" s="311"/>
      <c r="AP6113" s="311"/>
      <c r="AQ6113" s="311"/>
      <c r="AR6113" s="311"/>
      <c r="AS6113" s="311"/>
      <c r="AT6113" s="311"/>
      <c r="AU6113" s="311"/>
      <c r="AV6113" s="311"/>
      <c r="AW6113" s="311"/>
      <c r="AX6113" s="311"/>
      <c r="AY6113" s="311"/>
      <c r="AZ6113" s="311"/>
      <c r="BA6113" s="311"/>
      <c r="BB6113" s="311"/>
      <c r="BC6113" s="311"/>
      <c r="BD6113" s="311"/>
      <c r="BE6113" s="491"/>
      <c r="BF6113" s="491"/>
      <c r="BG6113" s="491"/>
      <c r="BH6113" s="491"/>
      <c r="BI6113" s="491"/>
      <c r="BJ6113" s="491"/>
      <c r="BK6113" s="491"/>
      <c r="BL6113" s="491"/>
      <c r="BM6113" s="491"/>
      <c r="BN6113" s="491"/>
      <c r="BO6113" s="491"/>
      <c r="BP6113" s="306"/>
      <c r="BQ6113" s="496"/>
      <c r="BR6113" s="496"/>
      <c r="BS6113" s="496"/>
      <c r="BT6113" s="496"/>
      <c r="BU6113" s="496"/>
      <c r="BV6113" s="496"/>
    </row>
    <row r="6114" spans="1:74" s="52" customFormat="1" ht="12.75">
      <c r="A6114" s="45">
        <v>2346.9885393806389</v>
      </c>
      <c r="B6114" s="46" t="s">
        <v>416</v>
      </c>
      <c r="C6114" s="47" t="s">
        <v>426</v>
      </c>
      <c r="D6114" s="48">
        <v>445.34</v>
      </c>
      <c r="E6114" s="49">
        <v>39.9116</v>
      </c>
      <c r="F6114" s="49">
        <v>5.5100000000000003E-2</v>
      </c>
      <c r="G6114" s="49">
        <v>12.6889</v>
      </c>
      <c r="H6114" s="49">
        <v>0.36649999999999999</v>
      </c>
      <c r="I6114" s="49">
        <v>0.18770000000000001</v>
      </c>
      <c r="J6114" s="49">
        <v>46.6342</v>
      </c>
      <c r="K6114" s="49">
        <v>0.1968</v>
      </c>
      <c r="L6114" s="49">
        <v>100.0408</v>
      </c>
      <c r="M6114" s="47"/>
      <c r="N6114" s="50">
        <v>0.99313078440768465</v>
      </c>
      <c r="O6114" s="50">
        <v>1.084012573425339E-3</v>
      </c>
      <c r="P6114" s="50">
        <v>0.26405067039776481</v>
      </c>
      <c r="Q6114" s="50">
        <v>7.3354232429541063E-3</v>
      </c>
      <c r="R6114" s="50">
        <v>3.9560094242503206E-3</v>
      </c>
      <c r="S6114" s="50">
        <v>1.729897544313088</v>
      </c>
      <c r="T6114" s="50">
        <v>5.2467460862978075E-3</v>
      </c>
      <c r="U6114" s="50">
        <v>3.004701190445465</v>
      </c>
      <c r="V6114" s="51">
        <v>86.757395781411745</v>
      </c>
      <c r="X6114" s="47" t="s">
        <v>1753</v>
      </c>
      <c r="Y6114" s="47" t="s">
        <v>1753</v>
      </c>
      <c r="Z6114" s="47" t="s">
        <v>1753</v>
      </c>
      <c r="AA6114" s="47" t="s">
        <v>1753</v>
      </c>
      <c r="AB6114" s="47" t="s">
        <v>1753</v>
      </c>
      <c r="AC6114" s="47" t="s">
        <v>1753</v>
      </c>
      <c r="AD6114" s="47" t="s">
        <v>1753</v>
      </c>
      <c r="AE6114" s="312"/>
      <c r="AF6114" s="465" t="s">
        <v>1754</v>
      </c>
      <c r="AG6114" s="311">
        <v>40</v>
      </c>
      <c r="AH6114" s="311">
        <v>15</v>
      </c>
      <c r="AI6114" s="311"/>
      <c r="AJ6114" s="311"/>
      <c r="AK6114" s="311"/>
      <c r="AL6114" s="311"/>
      <c r="AM6114" s="311"/>
      <c r="AN6114" s="311"/>
      <c r="AO6114" s="311"/>
      <c r="AP6114" s="311"/>
      <c r="AQ6114" s="311"/>
      <c r="AR6114" s="311"/>
      <c r="AS6114" s="311"/>
      <c r="AT6114" s="311"/>
      <c r="AU6114" s="311"/>
      <c r="AV6114" s="311"/>
      <c r="AW6114" s="311"/>
      <c r="AX6114" s="311"/>
      <c r="AY6114" s="311"/>
      <c r="AZ6114" s="311"/>
      <c r="BA6114" s="311"/>
      <c r="BB6114" s="311"/>
      <c r="BC6114" s="311"/>
      <c r="BD6114" s="311"/>
      <c r="BE6114" s="491"/>
      <c r="BF6114" s="491"/>
      <c r="BG6114" s="491"/>
      <c r="BH6114" s="491"/>
      <c r="BI6114" s="491"/>
      <c r="BJ6114" s="491"/>
      <c r="BK6114" s="491"/>
      <c r="BL6114" s="491"/>
      <c r="BM6114" s="491"/>
      <c r="BN6114" s="491"/>
      <c r="BO6114" s="491"/>
      <c r="BP6114" s="306"/>
      <c r="BQ6114" s="496"/>
      <c r="BR6114" s="496"/>
      <c r="BS6114" s="496"/>
      <c r="BT6114" s="496"/>
      <c r="BU6114" s="496"/>
      <c r="BV6114" s="496"/>
    </row>
    <row r="6115" spans="1:74" s="52" customFormat="1" ht="12.75">
      <c r="A6115" s="45">
        <v>2346.9885393806389</v>
      </c>
      <c r="B6115" s="46" t="s">
        <v>416</v>
      </c>
      <c r="C6115" s="47" t="s">
        <v>426</v>
      </c>
      <c r="D6115" s="48">
        <v>450.4</v>
      </c>
      <c r="E6115" s="49">
        <v>39.85</v>
      </c>
      <c r="F6115" s="49">
        <v>8.5199999999999998E-2</v>
      </c>
      <c r="G6115" s="49">
        <v>12.331200000000001</v>
      </c>
      <c r="H6115" s="49">
        <v>0.35239999999999999</v>
      </c>
      <c r="I6115" s="49">
        <v>0.18770000000000001</v>
      </c>
      <c r="J6115" s="49">
        <v>46.388199999999998</v>
      </c>
      <c r="K6115" s="49">
        <v>0.21990000000000001</v>
      </c>
      <c r="L6115" s="49">
        <v>99.414600000000007</v>
      </c>
      <c r="M6115" s="47"/>
      <c r="N6115" s="50">
        <v>0.99596138656536304</v>
      </c>
      <c r="O6115" s="50">
        <v>1.6835622737020146E-3</v>
      </c>
      <c r="P6115" s="50">
        <v>0.25773625339410977</v>
      </c>
      <c r="Q6115" s="50">
        <v>7.0842514468105692E-3</v>
      </c>
      <c r="R6115" s="50">
        <v>3.9734173816632678E-3</v>
      </c>
      <c r="S6115" s="50">
        <v>1.7283442212394984</v>
      </c>
      <c r="T6115" s="50">
        <v>5.8883965860862539E-3</v>
      </c>
      <c r="U6115" s="50">
        <v>3.0006714888872335</v>
      </c>
      <c r="V6115" s="51">
        <v>87.02286958227829</v>
      </c>
      <c r="X6115" s="47" t="s">
        <v>1753</v>
      </c>
      <c r="Y6115" s="47" t="s">
        <v>1753</v>
      </c>
      <c r="Z6115" s="47" t="s">
        <v>1753</v>
      </c>
      <c r="AA6115" s="47" t="s">
        <v>1753</v>
      </c>
      <c r="AB6115" s="47" t="s">
        <v>1753</v>
      </c>
      <c r="AC6115" s="47" t="s">
        <v>1753</v>
      </c>
      <c r="AD6115" s="47" t="s">
        <v>1753</v>
      </c>
      <c r="AE6115" s="312"/>
      <c r="AF6115" s="465" t="s">
        <v>1754</v>
      </c>
      <c r="AG6115" s="311">
        <v>40</v>
      </c>
      <c r="AH6115" s="311">
        <v>15</v>
      </c>
      <c r="AI6115" s="311"/>
      <c r="AJ6115" s="311"/>
      <c r="AK6115" s="311"/>
      <c r="AL6115" s="311"/>
      <c r="AM6115" s="311"/>
      <c r="AN6115" s="311"/>
      <c r="AO6115" s="311"/>
      <c r="AP6115" s="311"/>
      <c r="AQ6115" s="311"/>
      <c r="AR6115" s="311"/>
      <c r="AS6115" s="311"/>
      <c r="AT6115" s="311"/>
      <c r="AU6115" s="311"/>
      <c r="AV6115" s="311"/>
      <c r="AW6115" s="311"/>
      <c r="AX6115" s="311"/>
      <c r="AY6115" s="311"/>
      <c r="AZ6115" s="311"/>
      <c r="BA6115" s="311"/>
      <c r="BB6115" s="311"/>
      <c r="BC6115" s="311"/>
      <c r="BD6115" s="311"/>
      <c r="BE6115" s="491"/>
      <c r="BF6115" s="491"/>
      <c r="BG6115" s="491"/>
      <c r="BH6115" s="491"/>
      <c r="BI6115" s="491"/>
      <c r="BJ6115" s="491"/>
      <c r="BK6115" s="491"/>
      <c r="BL6115" s="491"/>
      <c r="BM6115" s="491"/>
      <c r="BN6115" s="491"/>
      <c r="BO6115" s="491"/>
      <c r="BP6115" s="306"/>
      <c r="BQ6115" s="496"/>
      <c r="BR6115" s="496"/>
      <c r="BS6115" s="496"/>
      <c r="BT6115" s="496"/>
      <c r="BU6115" s="496"/>
      <c r="BV6115" s="496"/>
    </row>
    <row r="6116" spans="1:74" s="52" customFormat="1" ht="12.75">
      <c r="A6116" s="45">
        <v>2346.9885393806389</v>
      </c>
      <c r="B6116" s="46" t="s">
        <v>416</v>
      </c>
      <c r="C6116" s="47" t="s">
        <v>426</v>
      </c>
      <c r="D6116" s="48">
        <v>455.46</v>
      </c>
      <c r="E6116" s="49">
        <v>39.880800000000001</v>
      </c>
      <c r="F6116" s="49">
        <v>6.4199999999999993E-2</v>
      </c>
      <c r="G6116" s="49">
        <v>12.2842</v>
      </c>
      <c r="H6116" s="49">
        <v>0.3906</v>
      </c>
      <c r="I6116" s="49">
        <v>0.18049999999999999</v>
      </c>
      <c r="J6116" s="49">
        <v>46.367699999999999</v>
      </c>
      <c r="K6116" s="49">
        <v>0.2152</v>
      </c>
      <c r="L6116" s="49">
        <v>99.383200000000002</v>
      </c>
      <c r="M6116" s="47"/>
      <c r="N6116" s="50">
        <v>0.99697089116217086</v>
      </c>
      <c r="O6116" s="50">
        <v>1.2689048572799518E-3</v>
      </c>
      <c r="P6116" s="50">
        <v>0.2568156522456333</v>
      </c>
      <c r="Q6116" s="50">
        <v>7.8540696456167233E-3</v>
      </c>
      <c r="R6116" s="50">
        <v>3.8219197356257426E-3</v>
      </c>
      <c r="S6116" s="50">
        <v>1.7279959336897888</v>
      </c>
      <c r="T6116" s="50">
        <v>5.763927787153623E-3</v>
      </c>
      <c r="U6116" s="50">
        <v>3.0004912991232691</v>
      </c>
      <c r="V6116" s="51">
        <v>87.06095560578872</v>
      </c>
      <c r="X6116" s="47" t="s">
        <v>1753</v>
      </c>
      <c r="Y6116" s="47" t="s">
        <v>1753</v>
      </c>
      <c r="Z6116" s="47" t="s">
        <v>1753</v>
      </c>
      <c r="AA6116" s="47" t="s">
        <v>1753</v>
      </c>
      <c r="AB6116" s="47" t="s">
        <v>1753</v>
      </c>
      <c r="AC6116" s="47" t="s">
        <v>1753</v>
      </c>
      <c r="AD6116" s="47" t="s">
        <v>1753</v>
      </c>
      <c r="AE6116" s="312"/>
      <c r="AF6116" s="465" t="s">
        <v>1754</v>
      </c>
      <c r="AG6116" s="311">
        <v>40</v>
      </c>
      <c r="AH6116" s="311">
        <v>15</v>
      </c>
      <c r="AI6116" s="311"/>
      <c r="AJ6116" s="311"/>
      <c r="AK6116" s="311"/>
      <c r="AL6116" s="311"/>
      <c r="AM6116" s="311"/>
      <c r="AN6116" s="311"/>
      <c r="AO6116" s="311"/>
      <c r="AP6116" s="311"/>
      <c r="AQ6116" s="311"/>
      <c r="AR6116" s="311"/>
      <c r="AS6116" s="311"/>
      <c r="AT6116" s="311"/>
      <c r="AU6116" s="311"/>
      <c r="AV6116" s="311"/>
      <c r="AW6116" s="311"/>
      <c r="AX6116" s="311"/>
      <c r="AY6116" s="311"/>
      <c r="AZ6116" s="311"/>
      <c r="BA6116" s="311"/>
      <c r="BB6116" s="311"/>
      <c r="BC6116" s="311"/>
      <c r="BD6116" s="311"/>
      <c r="BE6116" s="491"/>
      <c r="BF6116" s="491"/>
      <c r="BG6116" s="491"/>
      <c r="BH6116" s="491"/>
      <c r="BI6116" s="491"/>
      <c r="BJ6116" s="491"/>
      <c r="BK6116" s="491"/>
      <c r="BL6116" s="491"/>
      <c r="BM6116" s="491"/>
      <c r="BN6116" s="491"/>
      <c r="BO6116" s="491"/>
      <c r="BP6116" s="306"/>
      <c r="BQ6116" s="496"/>
      <c r="BR6116" s="496"/>
      <c r="BS6116" s="496"/>
      <c r="BT6116" s="496"/>
      <c r="BU6116" s="496"/>
      <c r="BV6116" s="496"/>
    </row>
    <row r="6117" spans="1:74" s="52" customFormat="1" ht="12.75">
      <c r="A6117" s="45">
        <v>2346.9885393806389</v>
      </c>
      <c r="B6117" s="46" t="s">
        <v>416</v>
      </c>
      <c r="C6117" s="47" t="s">
        <v>426</v>
      </c>
      <c r="D6117" s="48">
        <v>460.52</v>
      </c>
      <c r="E6117" s="49">
        <v>39.972799999999999</v>
      </c>
      <c r="F6117" s="49">
        <v>6.8699999999999997E-2</v>
      </c>
      <c r="G6117" s="49">
        <v>12.228999999999999</v>
      </c>
      <c r="H6117" s="49">
        <v>0.38569999999999999</v>
      </c>
      <c r="I6117" s="49">
        <v>0.24249999999999999</v>
      </c>
      <c r="J6117" s="49">
        <v>46.453099999999999</v>
      </c>
      <c r="K6117" s="49">
        <v>0.21049999999999999</v>
      </c>
      <c r="L6117" s="49">
        <v>99.562299999999993</v>
      </c>
      <c r="M6117" s="47"/>
      <c r="N6117" s="50">
        <v>0.99728031117454419</v>
      </c>
      <c r="O6117" s="50">
        <v>1.3551420653741548E-3</v>
      </c>
      <c r="P6117" s="50">
        <v>0.25515237398262769</v>
      </c>
      <c r="Q6117" s="50">
        <v>7.7400934770104545E-3</v>
      </c>
      <c r="R6117" s="50">
        <v>5.1244841782875777E-3</v>
      </c>
      <c r="S6117" s="50">
        <v>1.7277301875955586</v>
      </c>
      <c r="T6117" s="50">
        <v>5.6268122213048105E-3</v>
      </c>
      <c r="U6117" s="50">
        <v>3.0000094046947074</v>
      </c>
      <c r="V6117" s="51">
        <v>87.132249840376303</v>
      </c>
      <c r="X6117" s="47" t="s">
        <v>1753</v>
      </c>
      <c r="Y6117" s="47" t="s">
        <v>1753</v>
      </c>
      <c r="Z6117" s="47" t="s">
        <v>1753</v>
      </c>
      <c r="AA6117" s="47" t="s">
        <v>1753</v>
      </c>
      <c r="AB6117" s="47" t="s">
        <v>1753</v>
      </c>
      <c r="AC6117" s="47" t="s">
        <v>1753</v>
      </c>
      <c r="AD6117" s="47" t="s">
        <v>1753</v>
      </c>
      <c r="AE6117" s="312"/>
      <c r="AF6117" s="465" t="s">
        <v>1754</v>
      </c>
      <c r="AG6117" s="311">
        <v>40</v>
      </c>
      <c r="AH6117" s="311">
        <v>15</v>
      </c>
      <c r="AI6117" s="311"/>
      <c r="AJ6117" s="311"/>
      <c r="AK6117" s="311"/>
      <c r="AL6117" s="311"/>
      <c r="AM6117" s="311"/>
      <c r="AN6117" s="311"/>
      <c r="AO6117" s="311"/>
      <c r="AP6117" s="311"/>
      <c r="AQ6117" s="311"/>
      <c r="AR6117" s="311"/>
      <c r="AS6117" s="311"/>
      <c r="AT6117" s="311"/>
      <c r="AU6117" s="311"/>
      <c r="AV6117" s="311"/>
      <c r="AW6117" s="311"/>
      <c r="AX6117" s="311"/>
      <c r="AY6117" s="311"/>
      <c r="AZ6117" s="311"/>
      <c r="BA6117" s="311"/>
      <c r="BB6117" s="311"/>
      <c r="BC6117" s="311"/>
      <c r="BD6117" s="311"/>
      <c r="BE6117" s="491"/>
      <c r="BF6117" s="491"/>
      <c r="BG6117" s="491"/>
      <c r="BH6117" s="491"/>
      <c r="BI6117" s="491"/>
      <c r="BJ6117" s="491"/>
      <c r="BK6117" s="491"/>
      <c r="BL6117" s="491"/>
      <c r="BM6117" s="491"/>
      <c r="BN6117" s="491"/>
      <c r="BO6117" s="491"/>
      <c r="BP6117" s="306"/>
      <c r="BQ6117" s="496"/>
      <c r="BR6117" s="496"/>
      <c r="BS6117" s="496"/>
      <c r="BT6117" s="496"/>
      <c r="BU6117" s="496"/>
      <c r="BV6117" s="496"/>
    </row>
    <row r="6118" spans="1:74" s="52" customFormat="1" ht="12.75">
      <c r="A6118" s="45">
        <v>2346.9885393806389</v>
      </c>
      <c r="B6118" s="46" t="s">
        <v>416</v>
      </c>
      <c r="C6118" s="47" t="s">
        <v>426</v>
      </c>
      <c r="D6118" s="48">
        <v>465.59</v>
      </c>
      <c r="E6118" s="49">
        <v>39.770699999999998</v>
      </c>
      <c r="F6118" s="49">
        <v>9.6199999999999994E-2</v>
      </c>
      <c r="G6118" s="49">
        <v>12.4199</v>
      </c>
      <c r="H6118" s="49">
        <v>0.38490000000000002</v>
      </c>
      <c r="I6118" s="49">
        <v>0.1913</v>
      </c>
      <c r="J6118" s="49">
        <v>46.372700000000002</v>
      </c>
      <c r="K6118" s="49">
        <v>0.20860000000000001</v>
      </c>
      <c r="L6118" s="49">
        <v>99.444300000000013</v>
      </c>
      <c r="M6118" s="47"/>
      <c r="N6118" s="50">
        <v>0.9943792943552755</v>
      </c>
      <c r="O6118" s="50">
        <v>1.9016882566236398E-3</v>
      </c>
      <c r="P6118" s="50">
        <v>0.25969460686108148</v>
      </c>
      <c r="Q6118" s="50">
        <v>7.7407072153630394E-3</v>
      </c>
      <c r="R6118" s="50">
        <v>4.0512546897266194E-3</v>
      </c>
      <c r="S6118" s="50">
        <v>1.7284617212466282</v>
      </c>
      <c r="T6118" s="50">
        <v>5.5880565067789037E-3</v>
      </c>
      <c r="U6118" s="50">
        <v>3.0018173291314771</v>
      </c>
      <c r="V6118" s="51">
        <v>86.93791815112175</v>
      </c>
      <c r="X6118" s="47" t="s">
        <v>1753</v>
      </c>
      <c r="Y6118" s="47" t="s">
        <v>1753</v>
      </c>
      <c r="Z6118" s="47" t="s">
        <v>1753</v>
      </c>
      <c r="AA6118" s="47" t="s">
        <v>1753</v>
      </c>
      <c r="AB6118" s="47" t="s">
        <v>1753</v>
      </c>
      <c r="AC6118" s="47" t="s">
        <v>1753</v>
      </c>
      <c r="AD6118" s="47" t="s">
        <v>1753</v>
      </c>
      <c r="AE6118" s="312"/>
      <c r="AF6118" s="465" t="s">
        <v>1754</v>
      </c>
      <c r="AG6118" s="311">
        <v>40</v>
      </c>
      <c r="AH6118" s="311">
        <v>15</v>
      </c>
      <c r="AI6118" s="311"/>
      <c r="AJ6118" s="311"/>
      <c r="AK6118" s="311"/>
      <c r="AL6118" s="311"/>
      <c r="AM6118" s="311"/>
      <c r="AN6118" s="311"/>
      <c r="AO6118" s="311"/>
      <c r="AP6118" s="311"/>
      <c r="AQ6118" s="311"/>
      <c r="AR6118" s="311"/>
      <c r="AS6118" s="311"/>
      <c r="AT6118" s="311"/>
      <c r="AU6118" s="311"/>
      <c r="AV6118" s="311"/>
      <c r="AW6118" s="311"/>
      <c r="AX6118" s="311"/>
      <c r="AY6118" s="311"/>
      <c r="AZ6118" s="311"/>
      <c r="BA6118" s="311"/>
      <c r="BB6118" s="311"/>
      <c r="BC6118" s="311"/>
      <c r="BD6118" s="311"/>
      <c r="BE6118" s="491"/>
      <c r="BF6118" s="491"/>
      <c r="BG6118" s="491"/>
      <c r="BH6118" s="491"/>
      <c r="BI6118" s="491"/>
      <c r="BJ6118" s="491"/>
      <c r="BK6118" s="491"/>
      <c r="BL6118" s="491"/>
      <c r="BM6118" s="491"/>
      <c r="BN6118" s="491"/>
      <c r="BO6118" s="491"/>
      <c r="BP6118" s="306"/>
      <c r="BQ6118" s="496"/>
      <c r="BR6118" s="496"/>
      <c r="BS6118" s="496"/>
      <c r="BT6118" s="496"/>
      <c r="BU6118" s="496"/>
      <c r="BV6118" s="496"/>
    </row>
    <row r="6119" spans="1:74" s="52" customFormat="1" ht="12.75">
      <c r="A6119" s="45">
        <v>2346.9885393806389</v>
      </c>
      <c r="B6119" s="46" t="s">
        <v>416</v>
      </c>
      <c r="C6119" s="47" t="s">
        <v>426</v>
      </c>
      <c r="D6119" s="48">
        <v>470.65</v>
      </c>
      <c r="E6119" s="49">
        <v>39.843200000000003</v>
      </c>
      <c r="F6119" s="49">
        <v>7.1499999999999994E-2</v>
      </c>
      <c r="G6119" s="49">
        <v>12.714399999999999</v>
      </c>
      <c r="H6119" s="49">
        <v>0.34100000000000003</v>
      </c>
      <c r="I6119" s="49">
        <v>0.19309999999999999</v>
      </c>
      <c r="J6119" s="49">
        <v>46.3446</v>
      </c>
      <c r="K6119" s="49">
        <v>0.2104</v>
      </c>
      <c r="L6119" s="49">
        <v>99.71820000000001</v>
      </c>
      <c r="M6119" s="47"/>
      <c r="N6119" s="50">
        <v>0.99458213092262426</v>
      </c>
      <c r="O6119" s="50">
        <v>1.4111328359661173E-3</v>
      </c>
      <c r="P6119" s="50">
        <v>0.26542284820754025</v>
      </c>
      <c r="Q6119" s="50">
        <v>6.8467538107264986E-3</v>
      </c>
      <c r="R6119" s="50">
        <v>4.0827656650382028E-3</v>
      </c>
      <c r="S6119" s="50">
        <v>1.7246228047089269</v>
      </c>
      <c r="T6119" s="50">
        <v>5.6271672546210853E-3</v>
      </c>
      <c r="U6119" s="50">
        <v>3.0025956034054428</v>
      </c>
      <c r="V6119" s="51">
        <v>86.662474410144526</v>
      </c>
      <c r="X6119" s="47" t="s">
        <v>1753</v>
      </c>
      <c r="Y6119" s="47" t="s">
        <v>1753</v>
      </c>
      <c r="Z6119" s="47" t="s">
        <v>1753</v>
      </c>
      <c r="AA6119" s="47" t="s">
        <v>1753</v>
      </c>
      <c r="AB6119" s="47" t="s">
        <v>1753</v>
      </c>
      <c r="AC6119" s="47" t="s">
        <v>1753</v>
      </c>
      <c r="AD6119" s="47" t="s">
        <v>1753</v>
      </c>
      <c r="AE6119" s="312"/>
      <c r="AF6119" s="465" t="s">
        <v>1754</v>
      </c>
      <c r="AG6119" s="311">
        <v>40</v>
      </c>
      <c r="AH6119" s="311">
        <v>15</v>
      </c>
      <c r="AI6119" s="311"/>
      <c r="AJ6119" s="311"/>
      <c r="AK6119" s="311"/>
      <c r="AL6119" s="311"/>
      <c r="AM6119" s="311"/>
      <c r="AN6119" s="311"/>
      <c r="AO6119" s="311"/>
      <c r="AP6119" s="311"/>
      <c r="AQ6119" s="311"/>
      <c r="AR6119" s="311"/>
      <c r="AS6119" s="311"/>
      <c r="AT6119" s="311"/>
      <c r="AU6119" s="311"/>
      <c r="AV6119" s="311"/>
      <c r="AW6119" s="311"/>
      <c r="AX6119" s="311"/>
      <c r="AY6119" s="311"/>
      <c r="AZ6119" s="311"/>
      <c r="BA6119" s="311"/>
      <c r="BB6119" s="311"/>
      <c r="BC6119" s="311"/>
      <c r="BD6119" s="311"/>
      <c r="BE6119" s="491"/>
      <c r="BF6119" s="491"/>
      <c r="BG6119" s="491"/>
      <c r="BH6119" s="491"/>
      <c r="BI6119" s="491"/>
      <c r="BJ6119" s="491"/>
      <c r="BK6119" s="491"/>
      <c r="BL6119" s="491"/>
      <c r="BM6119" s="491"/>
      <c r="BN6119" s="491"/>
      <c r="BO6119" s="491"/>
      <c r="BP6119" s="306"/>
      <c r="BQ6119" s="496"/>
      <c r="BR6119" s="496"/>
      <c r="BS6119" s="496"/>
      <c r="BT6119" s="496"/>
      <c r="BU6119" s="496"/>
      <c r="BV6119" s="496"/>
    </row>
    <row r="6120" spans="1:74" s="52" customFormat="1" ht="12.75">
      <c r="A6120" s="45">
        <v>2346.9885393806389</v>
      </c>
      <c r="B6120" s="46" t="s">
        <v>416</v>
      </c>
      <c r="C6120" s="47" t="s">
        <v>426</v>
      </c>
      <c r="D6120" s="48">
        <v>475.71</v>
      </c>
      <c r="E6120" s="49">
        <v>39.962899999999998</v>
      </c>
      <c r="F6120" s="49">
        <v>7.3300000000000004E-2</v>
      </c>
      <c r="G6120" s="49">
        <v>12.6572</v>
      </c>
      <c r="H6120" s="49">
        <v>0.3579</v>
      </c>
      <c r="I6120" s="49">
        <v>0.23499999999999999</v>
      </c>
      <c r="J6120" s="49">
        <v>46.360199999999999</v>
      </c>
      <c r="K6120" s="49">
        <v>0.20899999999999999</v>
      </c>
      <c r="L6120" s="49">
        <v>99.855500000000006</v>
      </c>
      <c r="M6120" s="47"/>
      <c r="N6120" s="50">
        <v>0.99591273536341207</v>
      </c>
      <c r="O6120" s="50">
        <v>1.4442543338689926E-3</v>
      </c>
      <c r="P6120" s="50">
        <v>0.26378975608305533</v>
      </c>
      <c r="Q6120" s="50">
        <v>7.1741405455205973E-3</v>
      </c>
      <c r="R6120" s="50">
        <v>4.960413619268654E-3</v>
      </c>
      <c r="S6120" s="50">
        <v>1.7223370188471661</v>
      </c>
      <c r="T6120" s="50">
        <v>5.5804371765580413E-3</v>
      </c>
      <c r="U6120" s="50">
        <v>3.0011987559688498</v>
      </c>
      <c r="V6120" s="51">
        <v>86.71838276323912</v>
      </c>
      <c r="X6120" s="47" t="s">
        <v>1753</v>
      </c>
      <c r="Y6120" s="47" t="s">
        <v>1753</v>
      </c>
      <c r="Z6120" s="47" t="s">
        <v>1753</v>
      </c>
      <c r="AA6120" s="47" t="s">
        <v>1753</v>
      </c>
      <c r="AB6120" s="47" t="s">
        <v>1753</v>
      </c>
      <c r="AC6120" s="47" t="s">
        <v>1753</v>
      </c>
      <c r="AD6120" s="47" t="s">
        <v>1753</v>
      </c>
      <c r="AE6120" s="312"/>
      <c r="AF6120" s="465" t="s">
        <v>1754</v>
      </c>
      <c r="AG6120" s="311">
        <v>40</v>
      </c>
      <c r="AH6120" s="311">
        <v>15</v>
      </c>
      <c r="AI6120" s="311"/>
      <c r="AJ6120" s="311"/>
      <c r="AK6120" s="311"/>
      <c r="AL6120" s="311"/>
      <c r="AM6120" s="311"/>
      <c r="AN6120" s="311"/>
      <c r="AO6120" s="311"/>
      <c r="AP6120" s="311"/>
      <c r="AQ6120" s="311"/>
      <c r="AR6120" s="311"/>
      <c r="AS6120" s="311"/>
      <c r="AT6120" s="311"/>
      <c r="AU6120" s="311"/>
      <c r="AV6120" s="311"/>
      <c r="AW6120" s="311"/>
      <c r="AX6120" s="311"/>
      <c r="AY6120" s="311"/>
      <c r="AZ6120" s="311"/>
      <c r="BA6120" s="311"/>
      <c r="BB6120" s="311"/>
      <c r="BC6120" s="311"/>
      <c r="BD6120" s="311"/>
      <c r="BE6120" s="491"/>
      <c r="BF6120" s="491"/>
      <c r="BG6120" s="491"/>
      <c r="BH6120" s="491"/>
      <c r="BI6120" s="491"/>
      <c r="BJ6120" s="491"/>
      <c r="BK6120" s="491"/>
      <c r="BL6120" s="491"/>
      <c r="BM6120" s="491"/>
      <c r="BN6120" s="491"/>
      <c r="BO6120" s="491"/>
      <c r="BP6120" s="306"/>
      <c r="BQ6120" s="496"/>
      <c r="BR6120" s="496"/>
      <c r="BS6120" s="496"/>
      <c r="BT6120" s="496"/>
      <c r="BU6120" s="496"/>
      <c r="BV6120" s="496"/>
    </row>
    <row r="6121" spans="1:74" s="52" customFormat="1" ht="12.75">
      <c r="A6121" s="45">
        <v>2346.9885393806389</v>
      </c>
      <c r="B6121" s="46" t="s">
        <v>416</v>
      </c>
      <c r="C6121" s="47" t="s">
        <v>426</v>
      </c>
      <c r="D6121" s="48">
        <v>480.77</v>
      </c>
      <c r="E6121" s="49">
        <v>39.761600000000001</v>
      </c>
      <c r="F6121" s="49">
        <v>8.9700000000000002E-2</v>
      </c>
      <c r="G6121" s="49">
        <v>12.3688</v>
      </c>
      <c r="H6121" s="49">
        <v>0.35310000000000002</v>
      </c>
      <c r="I6121" s="49">
        <v>0.20780000000000001</v>
      </c>
      <c r="J6121" s="49">
        <v>46.392299999999999</v>
      </c>
      <c r="K6121" s="49">
        <v>0.24179999999999999</v>
      </c>
      <c r="L6121" s="49">
        <v>99.415099999999995</v>
      </c>
      <c r="M6121" s="47"/>
      <c r="N6121" s="50">
        <v>0.99429573694299223</v>
      </c>
      <c r="O6121" s="50">
        <v>1.773452592343758E-3</v>
      </c>
      <c r="P6121" s="50">
        <v>0.25866358146228385</v>
      </c>
      <c r="Q6121" s="50">
        <v>7.102207151601321E-3</v>
      </c>
      <c r="R6121" s="50">
        <v>4.4013206335855115E-3</v>
      </c>
      <c r="S6121" s="50">
        <v>1.7294426902672442</v>
      </c>
      <c r="T6121" s="50">
        <v>6.4783688222694123E-3</v>
      </c>
      <c r="U6121" s="50">
        <v>3.0021573578723202</v>
      </c>
      <c r="V6121" s="51">
        <v>86.989448947451748</v>
      </c>
      <c r="X6121" s="47" t="s">
        <v>1753</v>
      </c>
      <c r="Y6121" s="47" t="s">
        <v>1753</v>
      </c>
      <c r="Z6121" s="47" t="s">
        <v>1753</v>
      </c>
      <c r="AA6121" s="47" t="s">
        <v>1753</v>
      </c>
      <c r="AB6121" s="47" t="s">
        <v>1753</v>
      </c>
      <c r="AC6121" s="47" t="s">
        <v>1753</v>
      </c>
      <c r="AD6121" s="47" t="s">
        <v>1753</v>
      </c>
      <c r="AE6121" s="312"/>
      <c r="AF6121" s="465" t="s">
        <v>1754</v>
      </c>
      <c r="AG6121" s="311">
        <v>40</v>
      </c>
      <c r="AH6121" s="311">
        <v>15</v>
      </c>
      <c r="AI6121" s="311"/>
      <c r="AJ6121" s="311"/>
      <c r="AK6121" s="311"/>
      <c r="AL6121" s="311"/>
      <c r="AM6121" s="311"/>
      <c r="AN6121" s="311"/>
      <c r="AO6121" s="311"/>
      <c r="AP6121" s="311"/>
      <c r="AQ6121" s="311"/>
      <c r="AR6121" s="311"/>
      <c r="AS6121" s="311"/>
      <c r="AT6121" s="311"/>
      <c r="AU6121" s="311"/>
      <c r="AV6121" s="311"/>
      <c r="AW6121" s="311"/>
      <c r="AX6121" s="311"/>
      <c r="AY6121" s="311"/>
      <c r="AZ6121" s="311"/>
      <c r="BA6121" s="311"/>
      <c r="BB6121" s="311"/>
      <c r="BC6121" s="311"/>
      <c r="BD6121" s="311"/>
      <c r="BE6121" s="491"/>
      <c r="BF6121" s="491"/>
      <c r="BG6121" s="491"/>
      <c r="BH6121" s="491"/>
      <c r="BI6121" s="491"/>
      <c r="BJ6121" s="491"/>
      <c r="BK6121" s="491"/>
      <c r="BL6121" s="491"/>
      <c r="BM6121" s="491"/>
      <c r="BN6121" s="491"/>
      <c r="BO6121" s="491"/>
      <c r="BP6121" s="306"/>
      <c r="BQ6121" s="496"/>
      <c r="BR6121" s="496"/>
      <c r="BS6121" s="496"/>
      <c r="BT6121" s="496"/>
      <c r="BU6121" s="496"/>
      <c r="BV6121" s="496"/>
    </row>
    <row r="6122" spans="1:74" s="52" customFormat="1" ht="12.75">
      <c r="A6122" s="45">
        <v>2346.9885393806389</v>
      </c>
      <c r="B6122" s="46" t="s">
        <v>416</v>
      </c>
      <c r="C6122" s="47" t="s">
        <v>426</v>
      </c>
      <c r="D6122" s="48">
        <v>485.83</v>
      </c>
      <c r="E6122" s="49">
        <v>39.740699999999997</v>
      </c>
      <c r="F6122" s="49">
        <v>8.7400000000000005E-2</v>
      </c>
      <c r="G6122" s="49">
        <v>12.441599999999999</v>
      </c>
      <c r="H6122" s="49">
        <v>0.35730000000000001</v>
      </c>
      <c r="I6122" s="49">
        <v>0.2278</v>
      </c>
      <c r="J6122" s="49">
        <v>46.537700000000001</v>
      </c>
      <c r="K6122" s="49">
        <v>0.24610000000000001</v>
      </c>
      <c r="L6122" s="49">
        <v>99.638600000000011</v>
      </c>
      <c r="M6122" s="47"/>
      <c r="N6122" s="50">
        <v>0.99218947856666762</v>
      </c>
      <c r="O6122" s="50">
        <v>1.7252258328200143E-3</v>
      </c>
      <c r="P6122" s="50">
        <v>0.25977139905377289</v>
      </c>
      <c r="Q6122" s="50">
        <v>7.1752330819314482E-3</v>
      </c>
      <c r="R6122" s="50">
        <v>4.8172431043977393E-3</v>
      </c>
      <c r="S6122" s="50">
        <v>1.7320984217527806</v>
      </c>
      <c r="T6122" s="50">
        <v>6.5830683753224546E-3</v>
      </c>
      <c r="U6122" s="50">
        <v>3.0043600697676927</v>
      </c>
      <c r="V6122" s="51">
        <v>86.958414835132871</v>
      </c>
      <c r="X6122" s="47" t="s">
        <v>1753</v>
      </c>
      <c r="Y6122" s="47" t="s">
        <v>1753</v>
      </c>
      <c r="Z6122" s="47" t="s">
        <v>1753</v>
      </c>
      <c r="AA6122" s="47" t="s">
        <v>1753</v>
      </c>
      <c r="AB6122" s="47" t="s">
        <v>1753</v>
      </c>
      <c r="AC6122" s="47" t="s">
        <v>1753</v>
      </c>
      <c r="AD6122" s="47" t="s">
        <v>1753</v>
      </c>
      <c r="AE6122" s="312"/>
      <c r="AF6122" s="465" t="s">
        <v>1754</v>
      </c>
      <c r="AG6122" s="311">
        <v>40</v>
      </c>
      <c r="AH6122" s="311">
        <v>15</v>
      </c>
      <c r="AI6122" s="311"/>
      <c r="AJ6122" s="311"/>
      <c r="AK6122" s="311"/>
      <c r="AL6122" s="311"/>
      <c r="AM6122" s="311"/>
      <c r="AN6122" s="311"/>
      <c r="AO6122" s="311"/>
      <c r="AP6122" s="311"/>
      <c r="AQ6122" s="311"/>
      <c r="AR6122" s="311"/>
      <c r="AS6122" s="311"/>
      <c r="AT6122" s="311"/>
      <c r="AU6122" s="311"/>
      <c r="AV6122" s="311"/>
      <c r="AW6122" s="311"/>
      <c r="AX6122" s="311"/>
      <c r="AY6122" s="311"/>
      <c r="AZ6122" s="311"/>
      <c r="BA6122" s="311"/>
      <c r="BB6122" s="311"/>
      <c r="BC6122" s="311"/>
      <c r="BD6122" s="311"/>
      <c r="BE6122" s="491"/>
      <c r="BF6122" s="491"/>
      <c r="BG6122" s="491"/>
      <c r="BH6122" s="491"/>
      <c r="BI6122" s="491"/>
      <c r="BJ6122" s="491"/>
      <c r="BK6122" s="491"/>
      <c r="BL6122" s="491"/>
      <c r="BM6122" s="491"/>
      <c r="BN6122" s="491"/>
      <c r="BO6122" s="491"/>
      <c r="BP6122" s="306"/>
      <c r="BQ6122" s="496"/>
      <c r="BR6122" s="496"/>
      <c r="BS6122" s="496"/>
      <c r="BT6122" s="496"/>
      <c r="BU6122" s="496"/>
      <c r="BV6122" s="496"/>
    </row>
    <row r="6123" spans="1:74" s="52" customFormat="1" ht="12.75">
      <c r="A6123" s="45">
        <v>2346.9885393806389</v>
      </c>
      <c r="B6123" s="46" t="s">
        <v>416</v>
      </c>
      <c r="C6123" s="47" t="s">
        <v>426</v>
      </c>
      <c r="D6123" s="48">
        <v>490.89</v>
      </c>
      <c r="E6123" s="49">
        <v>39.777700000000003</v>
      </c>
      <c r="F6123" s="49">
        <v>7.2499999999999995E-2</v>
      </c>
      <c r="G6123" s="49">
        <v>12.369199999999999</v>
      </c>
      <c r="H6123" s="49">
        <v>0.36230000000000001</v>
      </c>
      <c r="I6123" s="49">
        <v>0.2296</v>
      </c>
      <c r="J6123" s="49">
        <v>46.277000000000001</v>
      </c>
      <c r="K6123" s="49">
        <v>0.2283</v>
      </c>
      <c r="L6123" s="49">
        <v>99.316600000000008</v>
      </c>
      <c r="M6123" s="47"/>
      <c r="N6123" s="50">
        <v>0.99574879296971841</v>
      </c>
      <c r="O6123" s="50">
        <v>1.4349062995684166E-3</v>
      </c>
      <c r="P6123" s="50">
        <v>0.25894511734162051</v>
      </c>
      <c r="Q6123" s="50">
        <v>7.2949504614494912E-3</v>
      </c>
      <c r="R6123" s="50">
        <v>4.8681925069759468E-3</v>
      </c>
      <c r="S6123" s="50">
        <v>1.7269663020385404</v>
      </c>
      <c r="T6123" s="50">
        <v>6.1231328132714154E-3</v>
      </c>
      <c r="U6123" s="50">
        <v>3.0013813944311445</v>
      </c>
      <c r="V6123" s="51">
        <v>86.960892876962149</v>
      </c>
      <c r="X6123" s="47" t="s">
        <v>1753</v>
      </c>
      <c r="Y6123" s="47" t="s">
        <v>1753</v>
      </c>
      <c r="Z6123" s="47" t="s">
        <v>1753</v>
      </c>
      <c r="AA6123" s="47" t="s">
        <v>1753</v>
      </c>
      <c r="AB6123" s="47" t="s">
        <v>1753</v>
      </c>
      <c r="AC6123" s="47" t="s">
        <v>1753</v>
      </c>
      <c r="AD6123" s="47" t="s">
        <v>1753</v>
      </c>
      <c r="AE6123" s="312"/>
      <c r="AF6123" s="465" t="s">
        <v>1754</v>
      </c>
      <c r="AG6123" s="311">
        <v>40</v>
      </c>
      <c r="AH6123" s="311">
        <v>15</v>
      </c>
      <c r="AI6123" s="311"/>
      <c r="AJ6123" s="311"/>
      <c r="AK6123" s="311"/>
      <c r="AL6123" s="311"/>
      <c r="AM6123" s="311"/>
      <c r="AN6123" s="311"/>
      <c r="AO6123" s="311"/>
      <c r="AP6123" s="311"/>
      <c r="AQ6123" s="311"/>
      <c r="AR6123" s="311"/>
      <c r="AS6123" s="311"/>
      <c r="AT6123" s="311"/>
      <c r="AU6123" s="311"/>
      <c r="AV6123" s="311"/>
      <c r="AW6123" s="311"/>
      <c r="AX6123" s="311"/>
      <c r="AY6123" s="311"/>
      <c r="AZ6123" s="311"/>
      <c r="BA6123" s="311"/>
      <c r="BB6123" s="311"/>
      <c r="BC6123" s="311"/>
      <c r="BD6123" s="311"/>
      <c r="BE6123" s="491"/>
      <c r="BF6123" s="491"/>
      <c r="BG6123" s="491"/>
      <c r="BH6123" s="491"/>
      <c r="BI6123" s="491"/>
      <c r="BJ6123" s="491"/>
      <c r="BK6123" s="491"/>
      <c r="BL6123" s="491"/>
      <c r="BM6123" s="491"/>
      <c r="BN6123" s="491"/>
      <c r="BO6123" s="491"/>
      <c r="BP6123" s="306"/>
      <c r="BQ6123" s="496"/>
      <c r="BR6123" s="496"/>
      <c r="BS6123" s="496"/>
      <c r="BT6123" s="496"/>
      <c r="BU6123" s="496"/>
      <c r="BV6123" s="496"/>
    </row>
    <row r="6124" spans="1:74" s="52" customFormat="1" ht="12.75">
      <c r="A6124" s="45">
        <v>2346.9885393806389</v>
      </c>
      <c r="B6124" s="46" t="s">
        <v>416</v>
      </c>
      <c r="C6124" s="47" t="s">
        <v>426</v>
      </c>
      <c r="D6124" s="48">
        <v>495.95</v>
      </c>
      <c r="E6124" s="49">
        <v>39.708300000000001</v>
      </c>
      <c r="F6124" s="49">
        <v>9.9900000000000003E-2</v>
      </c>
      <c r="G6124" s="49">
        <v>12.6051</v>
      </c>
      <c r="H6124" s="49">
        <v>0.37069999999999997</v>
      </c>
      <c r="I6124" s="49">
        <v>0.1749</v>
      </c>
      <c r="J6124" s="49">
        <v>46.584600000000002</v>
      </c>
      <c r="K6124" s="49">
        <v>0.1832</v>
      </c>
      <c r="L6124" s="49">
        <v>99.726699999999994</v>
      </c>
      <c r="M6124" s="47"/>
      <c r="N6124" s="50">
        <v>0.99094711649494105</v>
      </c>
      <c r="O6124" s="50">
        <v>1.9711064869138246E-3</v>
      </c>
      <c r="P6124" s="50">
        <v>0.26307008997831693</v>
      </c>
      <c r="Q6124" s="50">
        <v>7.4410746647825795E-3</v>
      </c>
      <c r="R6124" s="50">
        <v>3.696959837908288E-3</v>
      </c>
      <c r="S6124" s="50">
        <v>1.7330859450140463</v>
      </c>
      <c r="T6124" s="50">
        <v>4.8983780543217902E-3</v>
      </c>
      <c r="U6124" s="50">
        <v>3.0051106705312307</v>
      </c>
      <c r="V6124" s="51">
        <v>86.821166012739909</v>
      </c>
      <c r="X6124" s="47" t="s">
        <v>1753</v>
      </c>
      <c r="Y6124" s="47" t="s">
        <v>1753</v>
      </c>
      <c r="Z6124" s="47" t="s">
        <v>1753</v>
      </c>
      <c r="AA6124" s="47" t="s">
        <v>1753</v>
      </c>
      <c r="AB6124" s="47" t="s">
        <v>1753</v>
      </c>
      <c r="AC6124" s="47" t="s">
        <v>1753</v>
      </c>
      <c r="AD6124" s="47" t="s">
        <v>1753</v>
      </c>
      <c r="AE6124" s="312"/>
      <c r="AF6124" s="465" t="s">
        <v>1754</v>
      </c>
      <c r="AG6124" s="311">
        <v>40</v>
      </c>
      <c r="AH6124" s="311">
        <v>15</v>
      </c>
      <c r="AI6124" s="311"/>
      <c r="AJ6124" s="311"/>
      <c r="AK6124" s="311"/>
      <c r="AL6124" s="311"/>
      <c r="AM6124" s="311"/>
      <c r="AN6124" s="311"/>
      <c r="AO6124" s="311"/>
      <c r="AP6124" s="311"/>
      <c r="AQ6124" s="311"/>
      <c r="AR6124" s="311"/>
      <c r="AS6124" s="311"/>
      <c r="AT6124" s="311"/>
      <c r="AU6124" s="311"/>
      <c r="AV6124" s="311"/>
      <c r="AW6124" s="311"/>
      <c r="AX6124" s="311"/>
      <c r="AY6124" s="311"/>
      <c r="AZ6124" s="311"/>
      <c r="BA6124" s="311"/>
      <c r="BB6124" s="311"/>
      <c r="BC6124" s="311"/>
      <c r="BD6124" s="311"/>
      <c r="BE6124" s="491"/>
      <c r="BF6124" s="491"/>
      <c r="BG6124" s="491"/>
      <c r="BH6124" s="491"/>
      <c r="BI6124" s="491"/>
      <c r="BJ6124" s="491"/>
      <c r="BK6124" s="491"/>
      <c r="BL6124" s="491"/>
      <c r="BM6124" s="491"/>
      <c r="BN6124" s="491"/>
      <c r="BO6124" s="491"/>
      <c r="BP6124" s="306"/>
      <c r="BQ6124" s="496"/>
      <c r="BR6124" s="496"/>
      <c r="BS6124" s="496"/>
      <c r="BT6124" s="496"/>
      <c r="BU6124" s="496"/>
      <c r="BV6124" s="496"/>
    </row>
    <row r="6125" spans="1:74" s="52" customFormat="1" ht="12.75">
      <c r="A6125" s="45">
        <v>2346.9885393806389</v>
      </c>
      <c r="B6125" s="46" t="s">
        <v>416</v>
      </c>
      <c r="C6125" s="47" t="s">
        <v>426</v>
      </c>
      <c r="D6125" s="48">
        <v>501.01</v>
      </c>
      <c r="E6125" s="49">
        <v>39.695599999999999</v>
      </c>
      <c r="F6125" s="49">
        <v>8.3299999999999999E-2</v>
      </c>
      <c r="G6125" s="49">
        <v>12.5275</v>
      </c>
      <c r="H6125" s="49">
        <v>0.32629999999999998</v>
      </c>
      <c r="I6125" s="49">
        <v>0.16769999999999999</v>
      </c>
      <c r="J6125" s="49">
        <v>46.492699999999999</v>
      </c>
      <c r="K6125" s="49">
        <v>0.19539999999999999</v>
      </c>
      <c r="L6125" s="49">
        <v>99.488500000000016</v>
      </c>
      <c r="M6125" s="47"/>
      <c r="N6125" s="50">
        <v>0.99245932544519255</v>
      </c>
      <c r="O6125" s="50">
        <v>1.646610053188433E-3</v>
      </c>
      <c r="P6125" s="50">
        <v>0.26193332236584382</v>
      </c>
      <c r="Q6125" s="50">
        <v>6.5619257561085253E-3</v>
      </c>
      <c r="R6125" s="50">
        <v>3.5513146095319452E-3</v>
      </c>
      <c r="S6125" s="50">
        <v>1.7328607292230722</v>
      </c>
      <c r="T6125" s="50">
        <v>5.2342269954928937E-3</v>
      </c>
      <c r="U6125" s="50">
        <v>3.0042474544484299</v>
      </c>
      <c r="V6125" s="51">
        <v>86.869154629912515</v>
      </c>
      <c r="X6125" s="47" t="s">
        <v>1753</v>
      </c>
      <c r="Y6125" s="47" t="s">
        <v>1753</v>
      </c>
      <c r="Z6125" s="47" t="s">
        <v>1753</v>
      </c>
      <c r="AA6125" s="47" t="s">
        <v>1753</v>
      </c>
      <c r="AB6125" s="47" t="s">
        <v>1753</v>
      </c>
      <c r="AC6125" s="47" t="s">
        <v>1753</v>
      </c>
      <c r="AD6125" s="47" t="s">
        <v>1753</v>
      </c>
      <c r="AE6125" s="312"/>
      <c r="AF6125" s="465" t="s">
        <v>1754</v>
      </c>
      <c r="AG6125" s="311">
        <v>40</v>
      </c>
      <c r="AH6125" s="311">
        <v>15</v>
      </c>
      <c r="AI6125" s="311"/>
      <c r="AJ6125" s="311"/>
      <c r="AK6125" s="311"/>
      <c r="AL6125" s="311"/>
      <c r="AM6125" s="311"/>
      <c r="AN6125" s="311"/>
      <c r="AO6125" s="311"/>
      <c r="AP6125" s="311"/>
      <c r="AQ6125" s="311"/>
      <c r="AR6125" s="311"/>
      <c r="AS6125" s="311"/>
      <c r="AT6125" s="311"/>
      <c r="AU6125" s="311"/>
      <c r="AV6125" s="311"/>
      <c r="AW6125" s="311"/>
      <c r="AX6125" s="311"/>
      <c r="AY6125" s="311"/>
      <c r="AZ6125" s="311"/>
      <c r="BA6125" s="311"/>
      <c r="BB6125" s="311"/>
      <c r="BC6125" s="311"/>
      <c r="BD6125" s="311"/>
      <c r="BE6125" s="491"/>
      <c r="BF6125" s="491"/>
      <c r="BG6125" s="491"/>
      <c r="BH6125" s="491"/>
      <c r="BI6125" s="491"/>
      <c r="BJ6125" s="491"/>
      <c r="BK6125" s="491"/>
      <c r="BL6125" s="491"/>
      <c r="BM6125" s="491"/>
      <c r="BN6125" s="491"/>
      <c r="BO6125" s="491"/>
      <c r="BP6125" s="306"/>
      <c r="BQ6125" s="496"/>
      <c r="BR6125" s="496"/>
      <c r="BS6125" s="496"/>
      <c r="BT6125" s="496"/>
      <c r="BU6125" s="496"/>
      <c r="BV6125" s="496"/>
    </row>
    <row r="6126" spans="1:74" s="52" customFormat="1" ht="12.75">
      <c r="A6126" s="38"/>
      <c r="B6126" s="46"/>
      <c r="C6126" s="47"/>
      <c r="D6126" s="48"/>
      <c r="E6126" s="49"/>
      <c r="F6126" s="49"/>
      <c r="G6126" s="49"/>
      <c r="H6126" s="49"/>
      <c r="I6126" s="49"/>
      <c r="J6126" s="49"/>
      <c r="K6126" s="49"/>
      <c r="L6126" s="49"/>
      <c r="M6126" s="47"/>
      <c r="N6126" s="50"/>
      <c r="O6126" s="50"/>
      <c r="P6126" s="50"/>
      <c r="Q6126" s="50"/>
      <c r="R6126" s="50"/>
      <c r="S6126" s="50"/>
      <c r="T6126" s="50"/>
      <c r="U6126" s="50"/>
      <c r="V6126" s="51"/>
      <c r="AE6126" s="312"/>
      <c r="AF6126" s="312"/>
      <c r="AG6126" s="312"/>
      <c r="AH6126" s="312"/>
      <c r="AI6126" s="312"/>
      <c r="AJ6126" s="312"/>
      <c r="AK6126" s="312"/>
      <c r="AL6126" s="312"/>
      <c r="AM6126" s="312"/>
      <c r="AN6126" s="312"/>
      <c r="AO6126" s="312"/>
      <c r="AP6126" s="312"/>
      <c r="AQ6126" s="312"/>
      <c r="AR6126" s="312"/>
      <c r="AS6126" s="312"/>
      <c r="AT6126" s="312"/>
      <c r="AU6126" s="312"/>
      <c r="AV6126" s="312"/>
      <c r="AW6126" s="312"/>
      <c r="AX6126" s="312"/>
      <c r="AY6126" s="312"/>
      <c r="AZ6126" s="312"/>
      <c r="BA6126" s="312"/>
      <c r="BB6126" s="312"/>
      <c r="BC6126" s="312"/>
      <c r="BD6126" s="312"/>
      <c r="BE6126" s="306"/>
      <c r="BF6126" s="306"/>
      <c r="BG6126" s="306"/>
      <c r="BH6126" s="306"/>
      <c r="BI6126" s="306"/>
      <c r="BJ6126" s="306"/>
      <c r="BK6126" s="306"/>
      <c r="BL6126" s="306"/>
      <c r="BM6126" s="306"/>
      <c r="BN6126" s="306"/>
      <c r="BO6126" s="306"/>
      <c r="BP6126" s="306"/>
      <c r="BQ6126" s="496"/>
      <c r="BR6126" s="496"/>
      <c r="BS6126" s="496"/>
      <c r="BT6126" s="496"/>
      <c r="BU6126" s="496"/>
      <c r="BV6126" s="496"/>
    </row>
    <row r="6127" spans="1:74" s="52" customFormat="1" ht="12.75">
      <c r="A6127" s="45">
        <v>2346.9885393806389</v>
      </c>
      <c r="B6127" s="46" t="s">
        <v>416</v>
      </c>
      <c r="C6127" s="47" t="s">
        <v>427</v>
      </c>
      <c r="D6127" s="48">
        <v>0</v>
      </c>
      <c r="E6127" s="49">
        <v>39.207799999999999</v>
      </c>
      <c r="F6127" s="49">
        <v>2.7400000000000001E-2</v>
      </c>
      <c r="G6127" s="49">
        <v>18.4313</v>
      </c>
      <c r="H6127" s="49">
        <v>0.22450000000000001</v>
      </c>
      <c r="I6127" s="49">
        <v>0.25230000000000002</v>
      </c>
      <c r="J6127" s="49">
        <v>42.758200000000002</v>
      </c>
      <c r="K6127" s="49">
        <v>0.25280000000000002</v>
      </c>
      <c r="L6127" s="49">
        <v>101.15429999999999</v>
      </c>
      <c r="M6127" s="47"/>
      <c r="N6127" s="50">
        <v>0.99070932100080156</v>
      </c>
      <c r="O6127" s="50">
        <v>5.4739364704225774E-4</v>
      </c>
      <c r="P6127" s="50">
        <v>0.38948051619331314</v>
      </c>
      <c r="Q6127" s="50">
        <v>4.5628271032212304E-3</v>
      </c>
      <c r="R6127" s="50">
        <v>5.3997886863926719E-3</v>
      </c>
      <c r="S6127" s="50">
        <v>1.6106520688533266</v>
      </c>
      <c r="T6127" s="50">
        <v>6.8439762210164446E-3</v>
      </c>
      <c r="U6127" s="50">
        <v>3.0081958917051135</v>
      </c>
      <c r="V6127" s="51">
        <v>80.527265087067661</v>
      </c>
      <c r="X6127" s="47" t="s">
        <v>1753</v>
      </c>
      <c r="Y6127" s="47" t="s">
        <v>1753</v>
      </c>
      <c r="Z6127" s="47" t="s">
        <v>1753</v>
      </c>
      <c r="AA6127" s="47" t="s">
        <v>1753</v>
      </c>
      <c r="AB6127" s="47" t="s">
        <v>1753</v>
      </c>
      <c r="AC6127" s="47" t="s">
        <v>1753</v>
      </c>
      <c r="AD6127" s="47" t="s">
        <v>1753</v>
      </c>
      <c r="AE6127" s="312"/>
      <c r="AF6127" s="465" t="s">
        <v>1754</v>
      </c>
      <c r="AG6127" s="311">
        <v>40</v>
      </c>
      <c r="AH6127" s="311">
        <v>15</v>
      </c>
      <c r="AI6127" s="311"/>
      <c r="AJ6127" s="311"/>
      <c r="AK6127" s="311"/>
      <c r="AL6127" s="311"/>
      <c r="AM6127" s="311"/>
      <c r="AN6127" s="311"/>
      <c r="AO6127" s="311"/>
      <c r="AP6127" s="311"/>
      <c r="AQ6127" s="311"/>
      <c r="AR6127" s="311"/>
      <c r="AS6127" s="311"/>
      <c r="AT6127" s="311"/>
      <c r="AU6127" s="311"/>
      <c r="AV6127" s="311"/>
      <c r="AW6127" s="311"/>
      <c r="AX6127" s="311"/>
      <c r="AY6127" s="311"/>
      <c r="AZ6127" s="311"/>
      <c r="BA6127" s="311"/>
      <c r="BB6127" s="311"/>
      <c r="BC6127" s="311"/>
      <c r="BD6127" s="311"/>
      <c r="BE6127" s="491"/>
      <c r="BF6127" s="491"/>
      <c r="BG6127" s="491"/>
      <c r="BH6127" s="491"/>
      <c r="BI6127" s="491"/>
      <c r="BJ6127" s="491"/>
      <c r="BK6127" s="491"/>
      <c r="BL6127" s="491"/>
      <c r="BM6127" s="491"/>
      <c r="BN6127" s="491"/>
      <c r="BO6127" s="491"/>
      <c r="BP6127" s="306"/>
      <c r="BQ6127" s="496"/>
      <c r="BR6127" s="496"/>
      <c r="BS6127" s="496"/>
      <c r="BT6127" s="496"/>
      <c r="BU6127" s="496"/>
      <c r="BV6127" s="496"/>
    </row>
    <row r="6128" spans="1:74" s="52" customFormat="1" ht="12.75">
      <c r="A6128" s="45">
        <v>2346.9885393806389</v>
      </c>
      <c r="B6128" s="46" t="s">
        <v>416</v>
      </c>
      <c r="C6128" s="47" t="s">
        <v>427</v>
      </c>
      <c r="D6128" s="48">
        <v>5</v>
      </c>
      <c r="E6128" s="49">
        <v>39.228099999999998</v>
      </c>
      <c r="F6128" s="49">
        <v>3.1E-2</v>
      </c>
      <c r="G6128" s="49">
        <v>17.779399999999999</v>
      </c>
      <c r="H6128" s="49">
        <v>0.24149999999999999</v>
      </c>
      <c r="I6128" s="49">
        <v>0.23630000000000001</v>
      </c>
      <c r="J6128" s="49">
        <v>42.882399999999997</v>
      </c>
      <c r="K6128" s="49">
        <v>0.23960000000000001</v>
      </c>
      <c r="L6128" s="49">
        <v>100.63829999999999</v>
      </c>
      <c r="M6128" s="47"/>
      <c r="N6128" s="50">
        <v>0.99326087532481178</v>
      </c>
      <c r="O6128" s="50">
        <v>6.2058770058757756E-4</v>
      </c>
      <c r="P6128" s="50">
        <v>0.37647760753124226</v>
      </c>
      <c r="Q6128" s="50">
        <v>4.9184366571882066E-3</v>
      </c>
      <c r="R6128" s="50">
        <v>5.0677538939745363E-3</v>
      </c>
      <c r="S6128" s="50">
        <v>1.6186527306763066</v>
      </c>
      <c r="T6128" s="50">
        <v>6.4999574899020206E-3</v>
      </c>
      <c r="U6128" s="50">
        <v>3.0054979492740128</v>
      </c>
      <c r="V6128" s="51">
        <v>81.13017479001023</v>
      </c>
      <c r="X6128" s="47" t="s">
        <v>1753</v>
      </c>
      <c r="Y6128" s="47" t="s">
        <v>1753</v>
      </c>
      <c r="Z6128" s="47" t="s">
        <v>1753</v>
      </c>
      <c r="AA6128" s="47" t="s">
        <v>1753</v>
      </c>
      <c r="AB6128" s="47" t="s">
        <v>1753</v>
      </c>
      <c r="AC6128" s="47" t="s">
        <v>1753</v>
      </c>
      <c r="AD6128" s="47" t="s">
        <v>1753</v>
      </c>
      <c r="AE6128" s="312"/>
      <c r="AF6128" s="465" t="s">
        <v>1754</v>
      </c>
      <c r="AG6128" s="311">
        <v>40</v>
      </c>
      <c r="AH6128" s="311">
        <v>15</v>
      </c>
      <c r="AI6128" s="311"/>
      <c r="AJ6128" s="311"/>
      <c r="AK6128" s="311"/>
      <c r="AL6128" s="311"/>
      <c r="AM6128" s="311"/>
      <c r="AN6128" s="311"/>
      <c r="AO6128" s="311"/>
      <c r="AP6128" s="311"/>
      <c r="AQ6128" s="311"/>
      <c r="AR6128" s="311"/>
      <c r="AS6128" s="311"/>
      <c r="AT6128" s="311"/>
      <c r="AU6128" s="311"/>
      <c r="AV6128" s="311"/>
      <c r="AW6128" s="311"/>
      <c r="AX6128" s="311"/>
      <c r="AY6128" s="311"/>
      <c r="AZ6128" s="311"/>
      <c r="BA6128" s="311"/>
      <c r="BB6128" s="311"/>
      <c r="BC6128" s="311"/>
      <c r="BD6128" s="311"/>
      <c r="BE6128" s="491"/>
      <c r="BF6128" s="491"/>
      <c r="BG6128" s="491"/>
      <c r="BH6128" s="491"/>
      <c r="BI6128" s="491"/>
      <c r="BJ6128" s="491"/>
      <c r="BK6128" s="491"/>
      <c r="BL6128" s="491"/>
      <c r="BM6128" s="491"/>
      <c r="BN6128" s="491"/>
      <c r="BO6128" s="491"/>
      <c r="BP6128" s="306"/>
      <c r="BQ6128" s="496"/>
      <c r="BR6128" s="496"/>
      <c r="BS6128" s="496"/>
      <c r="BT6128" s="496"/>
      <c r="BU6128" s="496"/>
      <c r="BV6128" s="496"/>
    </row>
    <row r="6129" spans="1:74" s="52" customFormat="1" ht="12.75">
      <c r="A6129" s="45">
        <v>2346.9885393806389</v>
      </c>
      <c r="B6129" s="46" t="s">
        <v>416</v>
      </c>
      <c r="C6129" s="47" t="s">
        <v>427</v>
      </c>
      <c r="D6129" s="48">
        <v>10</v>
      </c>
      <c r="E6129" s="49">
        <v>38.921599999999998</v>
      </c>
      <c r="F6129" s="49">
        <v>1.54E-2</v>
      </c>
      <c r="G6129" s="49">
        <v>17.2822</v>
      </c>
      <c r="H6129" s="49">
        <v>0.2072</v>
      </c>
      <c r="I6129" s="49">
        <v>0.2492</v>
      </c>
      <c r="J6129" s="49">
        <v>43.237299999999998</v>
      </c>
      <c r="K6129" s="49">
        <v>0.26340000000000002</v>
      </c>
      <c r="L6129" s="49">
        <v>100.17630000000001</v>
      </c>
      <c r="M6129" s="47"/>
      <c r="N6129" s="50">
        <v>0.98880443925060535</v>
      </c>
      <c r="O6129" s="50">
        <v>3.0932559598132576E-4</v>
      </c>
      <c r="P6129" s="50">
        <v>0.36717638626419141</v>
      </c>
      <c r="Q6129" s="50">
        <v>4.2340244921959293E-3</v>
      </c>
      <c r="R6129" s="50">
        <v>5.3623295374776786E-3</v>
      </c>
      <c r="S6129" s="50">
        <v>1.6375208339017027</v>
      </c>
      <c r="T6129" s="50">
        <v>7.1695705152778309E-3</v>
      </c>
      <c r="U6129" s="50">
        <v>3.0105769095574324</v>
      </c>
      <c r="V6129" s="51">
        <v>81.684197365534999</v>
      </c>
      <c r="X6129" s="47" t="s">
        <v>1753</v>
      </c>
      <c r="Y6129" s="47" t="s">
        <v>1753</v>
      </c>
      <c r="Z6129" s="47" t="s">
        <v>1753</v>
      </c>
      <c r="AA6129" s="47" t="s">
        <v>1753</v>
      </c>
      <c r="AB6129" s="47" t="s">
        <v>1753</v>
      </c>
      <c r="AC6129" s="47" t="s">
        <v>1753</v>
      </c>
      <c r="AD6129" s="47" t="s">
        <v>1753</v>
      </c>
      <c r="AE6129" s="312"/>
      <c r="AF6129" s="465" t="s">
        <v>1754</v>
      </c>
      <c r="AG6129" s="311">
        <v>40</v>
      </c>
      <c r="AH6129" s="311">
        <v>15</v>
      </c>
      <c r="AI6129" s="311"/>
      <c r="AJ6129" s="311"/>
      <c r="AK6129" s="311"/>
      <c r="AL6129" s="311"/>
      <c r="AM6129" s="311"/>
      <c r="AN6129" s="311"/>
      <c r="AO6129" s="311"/>
      <c r="AP6129" s="311"/>
      <c r="AQ6129" s="311"/>
      <c r="AR6129" s="311"/>
      <c r="AS6129" s="311"/>
      <c r="AT6129" s="311"/>
      <c r="AU6129" s="311"/>
      <c r="AV6129" s="311"/>
      <c r="AW6129" s="311"/>
      <c r="AX6129" s="311"/>
      <c r="AY6129" s="311"/>
      <c r="AZ6129" s="311"/>
      <c r="BA6129" s="311"/>
      <c r="BB6129" s="311"/>
      <c r="BC6129" s="311"/>
      <c r="BD6129" s="311"/>
      <c r="BE6129" s="491"/>
      <c r="BF6129" s="491"/>
      <c r="BG6129" s="491"/>
      <c r="BH6129" s="491"/>
      <c r="BI6129" s="491"/>
      <c r="BJ6129" s="491"/>
      <c r="BK6129" s="491"/>
      <c r="BL6129" s="491"/>
      <c r="BM6129" s="491"/>
      <c r="BN6129" s="491"/>
      <c r="BO6129" s="491"/>
      <c r="BP6129" s="306"/>
      <c r="BQ6129" s="496"/>
      <c r="BR6129" s="496"/>
      <c r="BS6129" s="496"/>
      <c r="BT6129" s="496"/>
      <c r="BU6129" s="496"/>
      <c r="BV6129" s="496"/>
    </row>
    <row r="6130" spans="1:74" s="52" customFormat="1" ht="12.75">
      <c r="A6130" s="45">
        <v>2346.9885393806389</v>
      </c>
      <c r="B6130" s="46" t="s">
        <v>416</v>
      </c>
      <c r="C6130" s="47" t="s">
        <v>427</v>
      </c>
      <c r="D6130" s="48">
        <v>14.99</v>
      </c>
      <c r="E6130" s="49">
        <v>39.719000000000001</v>
      </c>
      <c r="F6130" s="49">
        <v>6.3399999999999998E-2</v>
      </c>
      <c r="G6130" s="49">
        <v>16.590699999999998</v>
      </c>
      <c r="H6130" s="49">
        <v>0.26579999999999998</v>
      </c>
      <c r="I6130" s="49">
        <v>0.2225</v>
      </c>
      <c r="J6130" s="49">
        <v>44.509300000000003</v>
      </c>
      <c r="K6130" s="49">
        <v>0.22159999999999999</v>
      </c>
      <c r="L6130" s="49">
        <v>101.59229999999999</v>
      </c>
      <c r="M6130" s="47"/>
      <c r="N6130" s="50">
        <v>0.99015630863440018</v>
      </c>
      <c r="O6130" s="50">
        <v>1.2495974377179264E-3</v>
      </c>
      <c r="P6130" s="50">
        <v>0.34588056313083404</v>
      </c>
      <c r="Q6130" s="50">
        <v>5.3297191207886882E-3</v>
      </c>
      <c r="R6130" s="50">
        <v>4.6980886525017241E-3</v>
      </c>
      <c r="S6130" s="50">
        <v>1.6541114305331837</v>
      </c>
      <c r="T6130" s="50">
        <v>5.9187889807376581E-3</v>
      </c>
      <c r="U6130" s="50">
        <v>3.0073444964901639</v>
      </c>
      <c r="V6130" s="51">
        <v>82.705902612281193</v>
      </c>
      <c r="X6130" s="47" t="s">
        <v>1753</v>
      </c>
      <c r="Y6130" s="47" t="s">
        <v>1753</v>
      </c>
      <c r="Z6130" s="47" t="s">
        <v>1753</v>
      </c>
      <c r="AA6130" s="47" t="s">
        <v>1753</v>
      </c>
      <c r="AB6130" s="47" t="s">
        <v>1753</v>
      </c>
      <c r="AC6130" s="47" t="s">
        <v>1753</v>
      </c>
      <c r="AD6130" s="47" t="s">
        <v>1753</v>
      </c>
      <c r="AE6130" s="312"/>
      <c r="AF6130" s="465" t="s">
        <v>1754</v>
      </c>
      <c r="AG6130" s="311">
        <v>40</v>
      </c>
      <c r="AH6130" s="311">
        <v>15</v>
      </c>
      <c r="AI6130" s="311"/>
      <c r="AJ6130" s="311"/>
      <c r="AK6130" s="311"/>
      <c r="AL6130" s="311"/>
      <c r="AM6130" s="311"/>
      <c r="AN6130" s="311"/>
      <c r="AO6130" s="311"/>
      <c r="AP6130" s="311"/>
      <c r="AQ6130" s="311"/>
      <c r="AR6130" s="311"/>
      <c r="AS6130" s="311"/>
      <c r="AT6130" s="311"/>
      <c r="AU6130" s="311"/>
      <c r="AV6130" s="311"/>
      <c r="AW6130" s="311"/>
      <c r="AX6130" s="311"/>
      <c r="AY6130" s="311"/>
      <c r="AZ6130" s="311"/>
      <c r="BA6130" s="311"/>
      <c r="BB6130" s="311"/>
      <c r="BC6130" s="311"/>
      <c r="BD6130" s="311"/>
      <c r="BE6130" s="491"/>
      <c r="BF6130" s="491"/>
      <c r="BG6130" s="491"/>
      <c r="BH6130" s="491"/>
      <c r="BI6130" s="491"/>
      <c r="BJ6130" s="491"/>
      <c r="BK6130" s="491"/>
      <c r="BL6130" s="491"/>
      <c r="BM6130" s="491"/>
      <c r="BN6130" s="491"/>
      <c r="BO6130" s="491"/>
      <c r="BP6130" s="306"/>
      <c r="BQ6130" s="496"/>
      <c r="BR6130" s="496"/>
      <c r="BS6130" s="496"/>
      <c r="BT6130" s="496"/>
      <c r="BU6130" s="496"/>
      <c r="BV6130" s="496"/>
    </row>
    <row r="6131" spans="1:74" s="52" customFormat="1" ht="12.75">
      <c r="A6131" s="45">
        <v>2346.9885393806389</v>
      </c>
      <c r="B6131" s="46" t="s">
        <v>416</v>
      </c>
      <c r="C6131" s="47" t="s">
        <v>427</v>
      </c>
      <c r="D6131" s="48">
        <v>19.989999999999998</v>
      </c>
      <c r="E6131" s="49">
        <v>39.841999999999999</v>
      </c>
      <c r="F6131" s="49">
        <v>5.8500000000000003E-2</v>
      </c>
      <c r="G6131" s="49">
        <v>15.9488</v>
      </c>
      <c r="H6131" s="49">
        <v>0.27160000000000001</v>
      </c>
      <c r="I6131" s="49">
        <v>0.24809999999999999</v>
      </c>
      <c r="J6131" s="49">
        <v>44.9328</v>
      </c>
      <c r="K6131" s="49">
        <v>0.23760000000000001</v>
      </c>
      <c r="L6131" s="49">
        <v>101.5394</v>
      </c>
      <c r="M6131" s="47"/>
      <c r="N6131" s="50">
        <v>0.99092279430751484</v>
      </c>
      <c r="O6131" s="50">
        <v>1.1503499253994434E-3</v>
      </c>
      <c r="P6131" s="50">
        <v>0.33172843015280806</v>
      </c>
      <c r="Q6131" s="50">
        <v>5.4334083458765815E-3</v>
      </c>
      <c r="R6131" s="50">
        <v>5.226502843511293E-3</v>
      </c>
      <c r="S6131" s="50">
        <v>1.6659835762479023</v>
      </c>
      <c r="T6131" s="50">
        <v>6.3314440186732308E-3</v>
      </c>
      <c r="U6131" s="50">
        <v>3.0067765058416858</v>
      </c>
      <c r="V6131" s="51">
        <v>83.394581947250487</v>
      </c>
      <c r="X6131" s="47" t="s">
        <v>1753</v>
      </c>
      <c r="Y6131" s="47" t="s">
        <v>1753</v>
      </c>
      <c r="Z6131" s="47" t="s">
        <v>1753</v>
      </c>
      <c r="AA6131" s="47" t="s">
        <v>1753</v>
      </c>
      <c r="AB6131" s="47" t="s">
        <v>1753</v>
      </c>
      <c r="AC6131" s="47" t="s">
        <v>1753</v>
      </c>
      <c r="AD6131" s="47" t="s">
        <v>1753</v>
      </c>
      <c r="AE6131" s="312"/>
      <c r="AF6131" s="465" t="s">
        <v>1754</v>
      </c>
      <c r="AG6131" s="311">
        <v>40</v>
      </c>
      <c r="AH6131" s="311">
        <v>15</v>
      </c>
      <c r="AI6131" s="311"/>
      <c r="AJ6131" s="311"/>
      <c r="AK6131" s="311"/>
      <c r="AL6131" s="311"/>
      <c r="AM6131" s="311"/>
      <c r="AN6131" s="311"/>
      <c r="AO6131" s="311"/>
      <c r="AP6131" s="311"/>
      <c r="AQ6131" s="311"/>
      <c r="AR6131" s="311"/>
      <c r="AS6131" s="311"/>
      <c r="AT6131" s="311"/>
      <c r="AU6131" s="311"/>
      <c r="AV6131" s="311"/>
      <c r="AW6131" s="311"/>
      <c r="AX6131" s="311"/>
      <c r="AY6131" s="311"/>
      <c r="AZ6131" s="311"/>
      <c r="BA6131" s="311"/>
      <c r="BB6131" s="311"/>
      <c r="BC6131" s="311"/>
      <c r="BD6131" s="311"/>
      <c r="BE6131" s="491"/>
      <c r="BF6131" s="491"/>
      <c r="BG6131" s="491"/>
      <c r="BH6131" s="491"/>
      <c r="BI6131" s="491"/>
      <c r="BJ6131" s="491"/>
      <c r="BK6131" s="491"/>
      <c r="BL6131" s="491"/>
      <c r="BM6131" s="491"/>
      <c r="BN6131" s="491"/>
      <c r="BO6131" s="491"/>
      <c r="BP6131" s="306"/>
      <c r="BQ6131" s="496"/>
      <c r="BR6131" s="496"/>
      <c r="BS6131" s="496"/>
      <c r="BT6131" s="496"/>
      <c r="BU6131" s="496"/>
      <c r="BV6131" s="496"/>
    </row>
    <row r="6132" spans="1:74" s="52" customFormat="1" ht="12.75">
      <c r="A6132" s="45">
        <v>2346.9885393806389</v>
      </c>
      <c r="B6132" s="46" t="s">
        <v>416</v>
      </c>
      <c r="C6132" s="47" t="s">
        <v>427</v>
      </c>
      <c r="D6132" s="48">
        <v>24.99</v>
      </c>
      <c r="E6132" s="49">
        <v>39.720500000000001</v>
      </c>
      <c r="F6132" s="49">
        <v>2.64E-2</v>
      </c>
      <c r="G6132" s="49">
        <v>15.7165</v>
      </c>
      <c r="H6132" s="49">
        <v>0.35749999999999998</v>
      </c>
      <c r="I6132" s="49">
        <v>0.2155</v>
      </c>
      <c r="J6132" s="49">
        <v>44.681800000000003</v>
      </c>
      <c r="K6132" s="49">
        <v>0.24329999999999999</v>
      </c>
      <c r="L6132" s="49">
        <v>100.96150000000002</v>
      </c>
      <c r="M6132" s="47"/>
      <c r="N6132" s="50">
        <v>0.99308780977790034</v>
      </c>
      <c r="O6132" s="50">
        <v>5.218579286296206E-4</v>
      </c>
      <c r="P6132" s="50">
        <v>0.32861302637161177</v>
      </c>
      <c r="Q6132" s="50">
        <v>7.189403896595491E-3</v>
      </c>
      <c r="R6132" s="50">
        <v>4.5635830447606071E-3</v>
      </c>
      <c r="S6132" s="50">
        <v>1.6653754184922143</v>
      </c>
      <c r="T6132" s="50">
        <v>6.5173748531288404E-3</v>
      </c>
      <c r="U6132" s="50">
        <v>3.0058684743648403</v>
      </c>
      <c r="V6132" s="51">
        <v>83.519812904730571</v>
      </c>
      <c r="X6132" s="47" t="s">
        <v>1753</v>
      </c>
      <c r="Y6132" s="47" t="s">
        <v>1753</v>
      </c>
      <c r="Z6132" s="47" t="s">
        <v>1753</v>
      </c>
      <c r="AA6132" s="47" t="s">
        <v>1753</v>
      </c>
      <c r="AB6132" s="47" t="s">
        <v>1753</v>
      </c>
      <c r="AC6132" s="47" t="s">
        <v>1753</v>
      </c>
      <c r="AD6132" s="47" t="s">
        <v>1753</v>
      </c>
      <c r="AE6132" s="312"/>
      <c r="AF6132" s="465" t="s">
        <v>1754</v>
      </c>
      <c r="AG6132" s="311">
        <v>40</v>
      </c>
      <c r="AH6132" s="311">
        <v>15</v>
      </c>
      <c r="AI6132" s="311"/>
      <c r="AJ6132" s="311"/>
      <c r="AK6132" s="311"/>
      <c r="AL6132" s="311"/>
      <c r="AM6132" s="311"/>
      <c r="AN6132" s="311"/>
      <c r="AO6132" s="311"/>
      <c r="AP6132" s="311"/>
      <c r="AQ6132" s="311"/>
      <c r="AR6132" s="311"/>
      <c r="AS6132" s="311"/>
      <c r="AT6132" s="311"/>
      <c r="AU6132" s="311"/>
      <c r="AV6132" s="311"/>
      <c r="AW6132" s="311"/>
      <c r="AX6132" s="311"/>
      <c r="AY6132" s="311"/>
      <c r="AZ6132" s="311"/>
      <c r="BA6132" s="311"/>
      <c r="BB6132" s="311"/>
      <c r="BC6132" s="311"/>
      <c r="BD6132" s="311"/>
      <c r="BE6132" s="491"/>
      <c r="BF6132" s="491"/>
      <c r="BG6132" s="491"/>
      <c r="BH6132" s="491"/>
      <c r="BI6132" s="491"/>
      <c r="BJ6132" s="491"/>
      <c r="BK6132" s="491"/>
      <c r="BL6132" s="491"/>
      <c r="BM6132" s="491"/>
      <c r="BN6132" s="491"/>
      <c r="BO6132" s="491"/>
      <c r="BP6132" s="306"/>
      <c r="BQ6132" s="496"/>
      <c r="BR6132" s="496"/>
      <c r="BS6132" s="496"/>
      <c r="BT6132" s="496"/>
      <c r="BU6132" s="496"/>
      <c r="BV6132" s="496"/>
    </row>
    <row r="6133" spans="1:74" s="52" customFormat="1" ht="12.75">
      <c r="A6133" s="45">
        <v>2346.9885393806389</v>
      </c>
      <c r="B6133" s="46" t="s">
        <v>416</v>
      </c>
      <c r="C6133" s="47" t="s">
        <v>427</v>
      </c>
      <c r="D6133" s="48">
        <v>29.99</v>
      </c>
      <c r="E6133" s="49">
        <v>39.6526</v>
      </c>
      <c r="F6133" s="49">
        <v>0.04</v>
      </c>
      <c r="G6133" s="49">
        <v>15.8047</v>
      </c>
      <c r="H6133" s="49">
        <v>0.309</v>
      </c>
      <c r="I6133" s="49">
        <v>0.21379999999999999</v>
      </c>
      <c r="J6133" s="49">
        <v>45.0961</v>
      </c>
      <c r="K6133" s="49">
        <v>0.25030000000000002</v>
      </c>
      <c r="L6133" s="49">
        <v>101.36649999999999</v>
      </c>
      <c r="M6133" s="47"/>
      <c r="N6133" s="50">
        <v>0.98796359774547493</v>
      </c>
      <c r="O6133" s="50">
        <v>7.8796092313960966E-4</v>
      </c>
      <c r="P6133" s="50">
        <v>0.32931500884747844</v>
      </c>
      <c r="Q6133" s="50">
        <v>6.1925802842381821E-3</v>
      </c>
      <c r="R6133" s="50">
        <v>4.511933748730778E-3</v>
      </c>
      <c r="S6133" s="50">
        <v>1.6750076865734485</v>
      </c>
      <c r="T6133" s="50">
        <v>6.681712285735387E-3</v>
      </c>
      <c r="U6133" s="50">
        <v>3.0104604804082453</v>
      </c>
      <c r="V6133" s="51">
        <v>83.569761017034281</v>
      </c>
      <c r="X6133" s="47" t="s">
        <v>1753</v>
      </c>
      <c r="Y6133" s="47" t="s">
        <v>1753</v>
      </c>
      <c r="Z6133" s="47" t="s">
        <v>1753</v>
      </c>
      <c r="AA6133" s="47" t="s">
        <v>1753</v>
      </c>
      <c r="AB6133" s="47" t="s">
        <v>1753</v>
      </c>
      <c r="AC6133" s="47" t="s">
        <v>1753</v>
      </c>
      <c r="AD6133" s="47" t="s">
        <v>1753</v>
      </c>
      <c r="AE6133" s="312"/>
      <c r="AF6133" s="465" t="s">
        <v>1754</v>
      </c>
      <c r="AG6133" s="311">
        <v>40</v>
      </c>
      <c r="AH6133" s="311">
        <v>15</v>
      </c>
      <c r="AI6133" s="311"/>
      <c r="AJ6133" s="311"/>
      <c r="AK6133" s="311"/>
      <c r="AL6133" s="311"/>
      <c r="AM6133" s="311"/>
      <c r="AN6133" s="311"/>
      <c r="AO6133" s="311"/>
      <c r="AP6133" s="311"/>
      <c r="AQ6133" s="311"/>
      <c r="AR6133" s="311"/>
      <c r="AS6133" s="311"/>
      <c r="AT6133" s="311"/>
      <c r="AU6133" s="311"/>
      <c r="AV6133" s="311"/>
      <c r="AW6133" s="311"/>
      <c r="AX6133" s="311"/>
      <c r="AY6133" s="311"/>
      <c r="AZ6133" s="311"/>
      <c r="BA6133" s="311"/>
      <c r="BB6133" s="311"/>
      <c r="BC6133" s="311"/>
      <c r="BD6133" s="311"/>
      <c r="BE6133" s="491"/>
      <c r="BF6133" s="491"/>
      <c r="BG6133" s="491"/>
      <c r="BH6133" s="491"/>
      <c r="BI6133" s="491"/>
      <c r="BJ6133" s="491"/>
      <c r="BK6133" s="491"/>
      <c r="BL6133" s="491"/>
      <c r="BM6133" s="491"/>
      <c r="BN6133" s="491"/>
      <c r="BO6133" s="491"/>
      <c r="BP6133" s="306"/>
      <c r="BQ6133" s="496"/>
      <c r="BR6133" s="496"/>
      <c r="BS6133" s="496"/>
      <c r="BT6133" s="496"/>
      <c r="BU6133" s="496"/>
      <c r="BV6133" s="496"/>
    </row>
    <row r="6134" spans="1:74" s="52" customFormat="1" ht="12.75">
      <c r="A6134" s="45">
        <v>2346.9885393806389</v>
      </c>
      <c r="B6134" s="46" t="s">
        <v>416</v>
      </c>
      <c r="C6134" s="47" t="s">
        <v>427</v>
      </c>
      <c r="D6134" s="48">
        <v>34.979999999999997</v>
      </c>
      <c r="E6134" s="49">
        <v>39.781999999999996</v>
      </c>
      <c r="F6134" s="49">
        <v>0.04</v>
      </c>
      <c r="G6134" s="49">
        <v>15.057600000000001</v>
      </c>
      <c r="H6134" s="49">
        <v>0.27050000000000002</v>
      </c>
      <c r="I6134" s="49">
        <v>0.22489999999999999</v>
      </c>
      <c r="J6134" s="49">
        <v>45.246499999999997</v>
      </c>
      <c r="K6134" s="49">
        <v>0.2641</v>
      </c>
      <c r="L6134" s="49">
        <v>100.8856</v>
      </c>
      <c r="M6134" s="47"/>
      <c r="N6134" s="50">
        <v>0.99210571898976974</v>
      </c>
      <c r="O6134" s="50">
        <v>7.8869074844981459E-4</v>
      </c>
      <c r="P6134" s="50">
        <v>0.31403864163100537</v>
      </c>
      <c r="Q6134" s="50">
        <v>5.4260338893213182E-3</v>
      </c>
      <c r="R6134" s="50">
        <v>4.7505788919920636E-3</v>
      </c>
      <c r="S6134" s="50">
        <v>1.6821506046794337</v>
      </c>
      <c r="T6134" s="50">
        <v>7.0566306833590572E-3</v>
      </c>
      <c r="U6134" s="50">
        <v>3.0063168995133314</v>
      </c>
      <c r="V6134" s="51">
        <v>84.268092706568595</v>
      </c>
      <c r="X6134" s="47" t="s">
        <v>1753</v>
      </c>
      <c r="Y6134" s="47" t="s">
        <v>1753</v>
      </c>
      <c r="Z6134" s="47" t="s">
        <v>1753</v>
      </c>
      <c r="AA6134" s="47" t="s">
        <v>1753</v>
      </c>
      <c r="AB6134" s="47" t="s">
        <v>1753</v>
      </c>
      <c r="AC6134" s="47" t="s">
        <v>1753</v>
      </c>
      <c r="AD6134" s="47" t="s">
        <v>1753</v>
      </c>
      <c r="AE6134" s="312"/>
      <c r="AF6134" s="465" t="s">
        <v>1754</v>
      </c>
      <c r="AG6134" s="311">
        <v>40</v>
      </c>
      <c r="AH6134" s="311">
        <v>15</v>
      </c>
      <c r="AI6134" s="311"/>
      <c r="AJ6134" s="311"/>
      <c r="AK6134" s="311"/>
      <c r="AL6134" s="311"/>
      <c r="AM6134" s="311"/>
      <c r="AN6134" s="311"/>
      <c r="AO6134" s="311"/>
      <c r="AP6134" s="311"/>
      <c r="AQ6134" s="311"/>
      <c r="AR6134" s="311"/>
      <c r="AS6134" s="311"/>
      <c r="AT6134" s="311"/>
      <c r="AU6134" s="311"/>
      <c r="AV6134" s="311"/>
      <c r="AW6134" s="311"/>
      <c r="AX6134" s="311"/>
      <c r="AY6134" s="311"/>
      <c r="AZ6134" s="311"/>
      <c r="BA6134" s="311"/>
      <c r="BB6134" s="311"/>
      <c r="BC6134" s="311"/>
      <c r="BD6134" s="311"/>
      <c r="BE6134" s="491"/>
      <c r="BF6134" s="491"/>
      <c r="BG6134" s="491"/>
      <c r="BH6134" s="491"/>
      <c r="BI6134" s="491"/>
      <c r="BJ6134" s="491"/>
      <c r="BK6134" s="491"/>
      <c r="BL6134" s="491"/>
      <c r="BM6134" s="491"/>
      <c r="BN6134" s="491"/>
      <c r="BO6134" s="491"/>
      <c r="BP6134" s="306"/>
      <c r="BQ6134" s="496"/>
      <c r="BR6134" s="496"/>
      <c r="BS6134" s="496"/>
      <c r="BT6134" s="496"/>
      <c r="BU6134" s="496"/>
      <c r="BV6134" s="496"/>
    </row>
    <row r="6135" spans="1:74" s="52" customFormat="1" ht="12.75">
      <c r="A6135" s="45">
        <v>2346.9885393806389</v>
      </c>
      <c r="B6135" s="46" t="s">
        <v>416</v>
      </c>
      <c r="C6135" s="47" t="s">
        <v>427</v>
      </c>
      <c r="D6135" s="48">
        <v>39.979999999999997</v>
      </c>
      <c r="E6135" s="49">
        <v>39.849400000000003</v>
      </c>
      <c r="F6135" s="49">
        <v>2.3199999999999998E-2</v>
      </c>
      <c r="G6135" s="49">
        <v>14.547800000000001</v>
      </c>
      <c r="H6135" s="49">
        <v>0.372</v>
      </c>
      <c r="I6135" s="49">
        <v>0.19969999999999999</v>
      </c>
      <c r="J6135" s="49">
        <v>45.542499999999997</v>
      </c>
      <c r="K6135" s="49">
        <v>0.25819999999999999</v>
      </c>
      <c r="L6135" s="49">
        <v>100.79280000000001</v>
      </c>
      <c r="M6135" s="47"/>
      <c r="N6135" s="50">
        <v>0.99277239357720859</v>
      </c>
      <c r="O6135" s="50">
        <v>4.5697380441386576E-4</v>
      </c>
      <c r="P6135" s="50">
        <v>0.30309670921021997</v>
      </c>
      <c r="Q6135" s="50">
        <v>7.4544350922509644E-3</v>
      </c>
      <c r="R6135" s="50">
        <v>4.2139726192858985E-3</v>
      </c>
      <c r="S6135" s="50">
        <v>1.691427229705343</v>
      </c>
      <c r="T6135" s="50">
        <v>6.8919448052412735E-3</v>
      </c>
      <c r="U6135" s="50">
        <v>3.0063136588139634</v>
      </c>
      <c r="V6135" s="51">
        <v>84.803556212265079</v>
      </c>
      <c r="X6135" s="47" t="s">
        <v>1753</v>
      </c>
      <c r="Y6135" s="47" t="s">
        <v>1753</v>
      </c>
      <c r="Z6135" s="47" t="s">
        <v>1753</v>
      </c>
      <c r="AA6135" s="47" t="s">
        <v>1753</v>
      </c>
      <c r="AB6135" s="47" t="s">
        <v>1753</v>
      </c>
      <c r="AC6135" s="47" t="s">
        <v>1753</v>
      </c>
      <c r="AD6135" s="47" t="s">
        <v>1753</v>
      </c>
      <c r="AE6135" s="312"/>
      <c r="AF6135" s="465" t="s">
        <v>1754</v>
      </c>
      <c r="AG6135" s="311">
        <v>40</v>
      </c>
      <c r="AH6135" s="311">
        <v>15</v>
      </c>
      <c r="AI6135" s="311"/>
      <c r="AJ6135" s="311"/>
      <c r="AK6135" s="311"/>
      <c r="AL6135" s="311"/>
      <c r="AM6135" s="311"/>
      <c r="AN6135" s="311"/>
      <c r="AO6135" s="311"/>
      <c r="AP6135" s="311"/>
      <c r="AQ6135" s="311"/>
      <c r="AR6135" s="311"/>
      <c r="AS6135" s="311"/>
      <c r="AT6135" s="311"/>
      <c r="AU6135" s="311"/>
      <c r="AV6135" s="311"/>
      <c r="AW6135" s="311"/>
      <c r="AX6135" s="311"/>
      <c r="AY6135" s="311"/>
      <c r="AZ6135" s="311"/>
      <c r="BA6135" s="311"/>
      <c r="BB6135" s="311"/>
      <c r="BC6135" s="311"/>
      <c r="BD6135" s="311"/>
      <c r="BE6135" s="491"/>
      <c r="BF6135" s="491"/>
      <c r="BG6135" s="491"/>
      <c r="BH6135" s="491"/>
      <c r="BI6135" s="491"/>
      <c r="BJ6135" s="491"/>
      <c r="BK6135" s="491"/>
      <c r="BL6135" s="491"/>
      <c r="BM6135" s="491"/>
      <c r="BN6135" s="491"/>
      <c r="BO6135" s="491"/>
      <c r="BP6135" s="306"/>
      <c r="BQ6135" s="496"/>
      <c r="BR6135" s="496"/>
      <c r="BS6135" s="496"/>
      <c r="BT6135" s="496"/>
      <c r="BU6135" s="496"/>
      <c r="BV6135" s="496"/>
    </row>
    <row r="6136" spans="1:74" s="52" customFormat="1" ht="12.75">
      <c r="A6136" s="45">
        <v>2346.9885393806389</v>
      </c>
      <c r="B6136" s="46" t="s">
        <v>416</v>
      </c>
      <c r="C6136" s="47" t="s">
        <v>427</v>
      </c>
      <c r="D6136" s="48">
        <v>44.98</v>
      </c>
      <c r="E6136" s="49">
        <v>39.712000000000003</v>
      </c>
      <c r="F6136" s="49">
        <v>4.24E-2</v>
      </c>
      <c r="G6136" s="49">
        <v>14.4726</v>
      </c>
      <c r="H6136" s="49">
        <v>0.31919999999999998</v>
      </c>
      <c r="I6136" s="49">
        <v>0.23780000000000001</v>
      </c>
      <c r="J6136" s="49">
        <v>45.303800000000003</v>
      </c>
      <c r="K6136" s="49">
        <v>0.24279999999999999</v>
      </c>
      <c r="L6136" s="49">
        <v>100.33060000000002</v>
      </c>
      <c r="M6136" s="47"/>
      <c r="N6136" s="50">
        <v>0.99352428869842946</v>
      </c>
      <c r="O6136" s="50">
        <v>8.3868331014995043E-4</v>
      </c>
      <c r="P6136" s="50">
        <v>0.30280237837202073</v>
      </c>
      <c r="Q6136" s="50">
        <v>6.4233783563636057E-3</v>
      </c>
      <c r="R6136" s="50">
        <v>5.0391155657755369E-3</v>
      </c>
      <c r="S6136" s="50">
        <v>1.6896622678852513</v>
      </c>
      <c r="T6136" s="50">
        <v>6.50823249328027E-3</v>
      </c>
      <c r="U6136" s="50">
        <v>3.0047983446812712</v>
      </c>
      <c r="V6136" s="51">
        <v>84.802622272830916</v>
      </c>
      <c r="X6136" s="47" t="s">
        <v>1753</v>
      </c>
      <c r="Y6136" s="47" t="s">
        <v>1753</v>
      </c>
      <c r="Z6136" s="47" t="s">
        <v>1753</v>
      </c>
      <c r="AA6136" s="47" t="s">
        <v>1753</v>
      </c>
      <c r="AB6136" s="47" t="s">
        <v>1753</v>
      </c>
      <c r="AC6136" s="47" t="s">
        <v>1753</v>
      </c>
      <c r="AD6136" s="47" t="s">
        <v>1753</v>
      </c>
      <c r="AE6136" s="312"/>
      <c r="AF6136" s="465" t="s">
        <v>1754</v>
      </c>
      <c r="AG6136" s="311">
        <v>40</v>
      </c>
      <c r="AH6136" s="311">
        <v>15</v>
      </c>
      <c r="AI6136" s="311"/>
      <c r="AJ6136" s="311"/>
      <c r="AK6136" s="311"/>
      <c r="AL6136" s="311"/>
      <c r="AM6136" s="311"/>
      <c r="AN6136" s="311"/>
      <c r="AO6136" s="311"/>
      <c r="AP6136" s="311"/>
      <c r="AQ6136" s="311"/>
      <c r="AR6136" s="311"/>
      <c r="AS6136" s="311"/>
      <c r="AT6136" s="311"/>
      <c r="AU6136" s="311"/>
      <c r="AV6136" s="311"/>
      <c r="AW6136" s="311"/>
      <c r="AX6136" s="311"/>
      <c r="AY6136" s="311"/>
      <c r="AZ6136" s="311"/>
      <c r="BA6136" s="311"/>
      <c r="BB6136" s="311"/>
      <c r="BC6136" s="311"/>
      <c r="BD6136" s="311"/>
      <c r="BE6136" s="491"/>
      <c r="BF6136" s="491"/>
      <c r="BG6136" s="491"/>
      <c r="BH6136" s="491"/>
      <c r="BI6136" s="491"/>
      <c r="BJ6136" s="491"/>
      <c r="BK6136" s="491"/>
      <c r="BL6136" s="491"/>
      <c r="BM6136" s="491"/>
      <c r="BN6136" s="491"/>
      <c r="BO6136" s="491"/>
      <c r="BP6136" s="306"/>
      <c r="BQ6136" s="496"/>
      <c r="BR6136" s="496"/>
      <c r="BS6136" s="496"/>
      <c r="BT6136" s="496"/>
      <c r="BU6136" s="496"/>
      <c r="BV6136" s="496"/>
    </row>
    <row r="6137" spans="1:74" s="52" customFormat="1" ht="12.75">
      <c r="A6137" s="45">
        <v>2346.9885393806389</v>
      </c>
      <c r="B6137" s="46" t="s">
        <v>416</v>
      </c>
      <c r="C6137" s="47" t="s">
        <v>427</v>
      </c>
      <c r="D6137" s="48">
        <v>49.98</v>
      </c>
      <c r="E6137" s="49">
        <v>39.781700000000001</v>
      </c>
      <c r="F6137" s="49">
        <v>5.3900000000000003E-2</v>
      </c>
      <c r="G6137" s="49">
        <v>14.5336</v>
      </c>
      <c r="H6137" s="49">
        <v>0.35930000000000001</v>
      </c>
      <c r="I6137" s="49">
        <v>0.2233</v>
      </c>
      <c r="J6137" s="49">
        <v>45.678600000000003</v>
      </c>
      <c r="K6137" s="49">
        <v>0.24049999999999999</v>
      </c>
      <c r="L6137" s="49">
        <v>100.87090000000001</v>
      </c>
      <c r="M6137" s="47"/>
      <c r="N6137" s="50">
        <v>0.99035025239128927</v>
      </c>
      <c r="O6137" s="50">
        <v>1.0608882976560676E-3</v>
      </c>
      <c r="P6137" s="50">
        <v>0.30257613830854074</v>
      </c>
      <c r="Q6137" s="50">
        <v>7.1945989205190811E-3</v>
      </c>
      <c r="R6137" s="50">
        <v>4.7084714446557823E-3</v>
      </c>
      <c r="S6137" s="50">
        <v>1.6952228942294587</v>
      </c>
      <c r="T6137" s="50">
        <v>6.4147274212786503E-3</v>
      </c>
      <c r="U6137" s="50">
        <v>3.0075279710133982</v>
      </c>
      <c r="V6137" s="51">
        <v>84.854525736547743</v>
      </c>
      <c r="X6137" s="47" t="s">
        <v>1753</v>
      </c>
      <c r="Y6137" s="47" t="s">
        <v>1753</v>
      </c>
      <c r="Z6137" s="47" t="s">
        <v>1753</v>
      </c>
      <c r="AA6137" s="47" t="s">
        <v>1753</v>
      </c>
      <c r="AB6137" s="47" t="s">
        <v>1753</v>
      </c>
      <c r="AC6137" s="47" t="s">
        <v>1753</v>
      </c>
      <c r="AD6137" s="47" t="s">
        <v>1753</v>
      </c>
      <c r="AE6137" s="312"/>
      <c r="AF6137" s="465" t="s">
        <v>1754</v>
      </c>
      <c r="AG6137" s="311">
        <v>40</v>
      </c>
      <c r="AH6137" s="311">
        <v>15</v>
      </c>
      <c r="AI6137" s="311"/>
      <c r="AJ6137" s="311"/>
      <c r="AK6137" s="311"/>
      <c r="AL6137" s="311"/>
      <c r="AM6137" s="311"/>
      <c r="AN6137" s="311"/>
      <c r="AO6137" s="311"/>
      <c r="AP6137" s="311"/>
      <c r="AQ6137" s="311"/>
      <c r="AR6137" s="311"/>
      <c r="AS6137" s="311"/>
      <c r="AT6137" s="311"/>
      <c r="AU6137" s="311"/>
      <c r="AV6137" s="311"/>
      <c r="AW6137" s="311"/>
      <c r="AX6137" s="311"/>
      <c r="AY6137" s="311"/>
      <c r="AZ6137" s="311"/>
      <c r="BA6137" s="311"/>
      <c r="BB6137" s="311"/>
      <c r="BC6137" s="311"/>
      <c r="BD6137" s="311"/>
      <c r="BE6137" s="491"/>
      <c r="BF6137" s="491"/>
      <c r="BG6137" s="491"/>
      <c r="BH6137" s="491"/>
      <c r="BI6137" s="491"/>
      <c r="BJ6137" s="491"/>
      <c r="BK6137" s="491"/>
      <c r="BL6137" s="491"/>
      <c r="BM6137" s="491"/>
      <c r="BN6137" s="491"/>
      <c r="BO6137" s="491"/>
      <c r="BP6137" s="306"/>
      <c r="BQ6137" s="496"/>
      <c r="BR6137" s="496"/>
      <c r="BS6137" s="496"/>
      <c r="BT6137" s="496"/>
      <c r="BU6137" s="496"/>
      <c r="BV6137" s="496"/>
    </row>
    <row r="6138" spans="1:74" s="52" customFormat="1" ht="12.75">
      <c r="A6138" s="45">
        <v>2346.9885393806389</v>
      </c>
      <c r="B6138" s="46" t="s">
        <v>416</v>
      </c>
      <c r="C6138" s="47" t="s">
        <v>427</v>
      </c>
      <c r="D6138" s="48">
        <v>54.97</v>
      </c>
      <c r="E6138" s="49">
        <v>39.953299999999999</v>
      </c>
      <c r="F6138" s="49">
        <v>2.9399999999999999E-2</v>
      </c>
      <c r="G6138" s="49">
        <v>14.2813</v>
      </c>
      <c r="H6138" s="49">
        <v>0.35310000000000002</v>
      </c>
      <c r="I6138" s="49">
        <v>0.17979999999999999</v>
      </c>
      <c r="J6138" s="49">
        <v>45.701999999999998</v>
      </c>
      <c r="K6138" s="49">
        <v>0.27060000000000001</v>
      </c>
      <c r="L6138" s="49">
        <v>100.76949999999999</v>
      </c>
      <c r="M6138" s="47"/>
      <c r="N6138" s="50">
        <v>0.99400727796270449</v>
      </c>
      <c r="O6138" s="50">
        <v>5.7830860358284205E-4</v>
      </c>
      <c r="P6138" s="50">
        <v>0.2971396751339484</v>
      </c>
      <c r="Q6138" s="50">
        <v>7.0660794762664467E-3</v>
      </c>
      <c r="R6138" s="50">
        <v>3.7888929457343774E-3</v>
      </c>
      <c r="S6138" s="50">
        <v>1.6950427641554628</v>
      </c>
      <c r="T6138" s="50">
        <v>7.2131065524305947E-3</v>
      </c>
      <c r="U6138" s="50">
        <v>3.00483610483013</v>
      </c>
      <c r="V6138" s="51">
        <v>85.08471567293131</v>
      </c>
      <c r="X6138" s="47" t="s">
        <v>1753</v>
      </c>
      <c r="Y6138" s="47" t="s">
        <v>1753</v>
      </c>
      <c r="Z6138" s="47" t="s">
        <v>1753</v>
      </c>
      <c r="AA6138" s="47" t="s">
        <v>1753</v>
      </c>
      <c r="AB6138" s="47" t="s">
        <v>1753</v>
      </c>
      <c r="AC6138" s="47" t="s">
        <v>1753</v>
      </c>
      <c r="AD6138" s="47" t="s">
        <v>1753</v>
      </c>
      <c r="AE6138" s="312"/>
      <c r="AF6138" s="465" t="s">
        <v>1754</v>
      </c>
      <c r="AG6138" s="311">
        <v>40</v>
      </c>
      <c r="AH6138" s="311">
        <v>15</v>
      </c>
      <c r="AI6138" s="311"/>
      <c r="AJ6138" s="311"/>
      <c r="AK6138" s="311"/>
      <c r="AL6138" s="311"/>
      <c r="AM6138" s="311"/>
      <c r="AN6138" s="311"/>
      <c r="AO6138" s="311"/>
      <c r="AP6138" s="311"/>
      <c r="AQ6138" s="311"/>
      <c r="AR6138" s="311"/>
      <c r="AS6138" s="311"/>
      <c r="AT6138" s="311"/>
      <c r="AU6138" s="311"/>
      <c r="AV6138" s="311"/>
      <c r="AW6138" s="311"/>
      <c r="AX6138" s="311"/>
      <c r="AY6138" s="311"/>
      <c r="AZ6138" s="311"/>
      <c r="BA6138" s="311"/>
      <c r="BB6138" s="311"/>
      <c r="BC6138" s="311"/>
      <c r="BD6138" s="311"/>
      <c r="BE6138" s="491"/>
      <c r="BF6138" s="491"/>
      <c r="BG6138" s="491"/>
      <c r="BH6138" s="491"/>
      <c r="BI6138" s="491"/>
      <c r="BJ6138" s="491"/>
      <c r="BK6138" s="491"/>
      <c r="BL6138" s="491"/>
      <c r="BM6138" s="491"/>
      <c r="BN6138" s="491"/>
      <c r="BO6138" s="491"/>
      <c r="BP6138" s="306"/>
      <c r="BQ6138" s="496"/>
      <c r="BR6138" s="496"/>
      <c r="BS6138" s="496"/>
      <c r="BT6138" s="496"/>
      <c r="BU6138" s="496"/>
      <c r="BV6138" s="496"/>
    </row>
    <row r="6139" spans="1:74" s="52" customFormat="1" ht="12.75">
      <c r="A6139" s="45">
        <v>2346.9885393806389</v>
      </c>
      <c r="B6139" s="46" t="s">
        <v>416</v>
      </c>
      <c r="C6139" s="47" t="s">
        <v>427</v>
      </c>
      <c r="D6139" s="48">
        <v>59.97</v>
      </c>
      <c r="E6139" s="49">
        <v>39.718600000000002</v>
      </c>
      <c r="F6139" s="49">
        <v>1.09E-2</v>
      </c>
      <c r="G6139" s="49">
        <v>14.1759</v>
      </c>
      <c r="H6139" s="49">
        <v>0.36509999999999998</v>
      </c>
      <c r="I6139" s="49">
        <v>0.18160000000000001</v>
      </c>
      <c r="J6139" s="49">
        <v>45.7273</v>
      </c>
      <c r="K6139" s="49">
        <v>0.2495</v>
      </c>
      <c r="L6139" s="49">
        <v>100.4289</v>
      </c>
      <c r="M6139" s="47"/>
      <c r="N6139" s="50">
        <v>0.99171574014247887</v>
      </c>
      <c r="O6139" s="50">
        <v>2.1517667243817402E-4</v>
      </c>
      <c r="P6139" s="50">
        <v>0.29600558755644124</v>
      </c>
      <c r="Q6139" s="50">
        <v>7.3324481306768679E-3</v>
      </c>
      <c r="R6139" s="50">
        <v>3.8405626812927423E-3</v>
      </c>
      <c r="S6139" s="50">
        <v>1.7020698493086832</v>
      </c>
      <c r="T6139" s="50">
        <v>6.6745420206333365E-3</v>
      </c>
      <c r="U6139" s="50">
        <v>3.0078539065126448</v>
      </c>
      <c r="V6139" s="51">
        <v>85.185464868090335</v>
      </c>
      <c r="X6139" s="47" t="s">
        <v>1753</v>
      </c>
      <c r="Y6139" s="47" t="s">
        <v>1753</v>
      </c>
      <c r="Z6139" s="47" t="s">
        <v>1753</v>
      </c>
      <c r="AA6139" s="47" t="s">
        <v>1753</v>
      </c>
      <c r="AB6139" s="47" t="s">
        <v>1753</v>
      </c>
      <c r="AC6139" s="47" t="s">
        <v>1753</v>
      </c>
      <c r="AD6139" s="47" t="s">
        <v>1753</v>
      </c>
      <c r="AE6139" s="312"/>
      <c r="AF6139" s="465" t="s">
        <v>1754</v>
      </c>
      <c r="AG6139" s="311">
        <v>40</v>
      </c>
      <c r="AH6139" s="311">
        <v>15</v>
      </c>
      <c r="AI6139" s="311"/>
      <c r="AJ6139" s="311"/>
      <c r="AK6139" s="311"/>
      <c r="AL6139" s="311"/>
      <c r="AM6139" s="311"/>
      <c r="AN6139" s="311"/>
      <c r="AO6139" s="311"/>
      <c r="AP6139" s="311"/>
      <c r="AQ6139" s="311"/>
      <c r="AR6139" s="311"/>
      <c r="AS6139" s="311"/>
      <c r="AT6139" s="311"/>
      <c r="AU6139" s="311"/>
      <c r="AV6139" s="311"/>
      <c r="AW6139" s="311"/>
      <c r="AX6139" s="311"/>
      <c r="AY6139" s="311"/>
      <c r="AZ6139" s="311"/>
      <c r="BA6139" s="311"/>
      <c r="BB6139" s="311"/>
      <c r="BC6139" s="311"/>
      <c r="BD6139" s="311"/>
      <c r="BE6139" s="491"/>
      <c r="BF6139" s="491"/>
      <c r="BG6139" s="491"/>
      <c r="BH6139" s="491"/>
      <c r="BI6139" s="491"/>
      <c r="BJ6139" s="491"/>
      <c r="BK6139" s="491"/>
      <c r="BL6139" s="491"/>
      <c r="BM6139" s="491"/>
      <c r="BN6139" s="491"/>
      <c r="BO6139" s="491"/>
      <c r="BP6139" s="306"/>
      <c r="BQ6139" s="496"/>
      <c r="BR6139" s="496"/>
      <c r="BS6139" s="496"/>
      <c r="BT6139" s="496"/>
      <c r="BU6139" s="496"/>
      <c r="BV6139" s="496"/>
    </row>
    <row r="6140" spans="1:74" s="52" customFormat="1" ht="12.75">
      <c r="A6140" s="45">
        <v>2346.9885393806389</v>
      </c>
      <c r="B6140" s="46" t="s">
        <v>416</v>
      </c>
      <c r="C6140" s="47" t="s">
        <v>427</v>
      </c>
      <c r="D6140" s="48">
        <v>64.97</v>
      </c>
      <c r="E6140" s="49">
        <v>39.860799999999998</v>
      </c>
      <c r="F6140" s="49">
        <v>4.2700000000000002E-2</v>
      </c>
      <c r="G6140" s="49">
        <v>14.315799999999999</v>
      </c>
      <c r="H6140" s="49">
        <v>0.35510000000000003</v>
      </c>
      <c r="I6140" s="49">
        <v>0.20519999999999999</v>
      </c>
      <c r="J6140" s="49">
        <v>45.622500000000002</v>
      </c>
      <c r="K6140" s="49">
        <v>0.27</v>
      </c>
      <c r="L6140" s="49">
        <v>100.6721</v>
      </c>
      <c r="M6140" s="47"/>
      <c r="N6140" s="50">
        <v>0.99306876101652242</v>
      </c>
      <c r="O6140" s="50">
        <v>8.4107863248850329E-4</v>
      </c>
      <c r="P6140" s="50">
        <v>0.29826680782987286</v>
      </c>
      <c r="Q6140" s="50">
        <v>7.1158678562090556E-3</v>
      </c>
      <c r="R6140" s="50">
        <v>4.3300848385448556E-3</v>
      </c>
      <c r="S6140" s="50">
        <v>1.6944194782361668</v>
      </c>
      <c r="T6140" s="50">
        <v>7.2070033086967071E-3</v>
      </c>
      <c r="U6140" s="50">
        <v>3.0052490817185014</v>
      </c>
      <c r="V6140" s="51">
        <v>85.031923493651817</v>
      </c>
      <c r="X6140" s="47" t="s">
        <v>1753</v>
      </c>
      <c r="Y6140" s="47" t="s">
        <v>1753</v>
      </c>
      <c r="Z6140" s="47" t="s">
        <v>1753</v>
      </c>
      <c r="AA6140" s="47" t="s">
        <v>1753</v>
      </c>
      <c r="AB6140" s="47" t="s">
        <v>1753</v>
      </c>
      <c r="AC6140" s="47" t="s">
        <v>1753</v>
      </c>
      <c r="AD6140" s="47" t="s">
        <v>1753</v>
      </c>
      <c r="AE6140" s="312"/>
      <c r="AF6140" s="465" t="s">
        <v>1754</v>
      </c>
      <c r="AG6140" s="311">
        <v>40</v>
      </c>
      <c r="AH6140" s="311">
        <v>15</v>
      </c>
      <c r="AI6140" s="311"/>
      <c r="AJ6140" s="311"/>
      <c r="AK6140" s="311"/>
      <c r="AL6140" s="311"/>
      <c r="AM6140" s="311"/>
      <c r="AN6140" s="311"/>
      <c r="AO6140" s="311"/>
      <c r="AP6140" s="311"/>
      <c r="AQ6140" s="311"/>
      <c r="AR6140" s="311"/>
      <c r="AS6140" s="311"/>
      <c r="AT6140" s="311"/>
      <c r="AU6140" s="311"/>
      <c r="AV6140" s="311"/>
      <c r="AW6140" s="311"/>
      <c r="AX6140" s="311"/>
      <c r="AY6140" s="311"/>
      <c r="AZ6140" s="311"/>
      <c r="BA6140" s="311"/>
      <c r="BB6140" s="311"/>
      <c r="BC6140" s="311"/>
      <c r="BD6140" s="311"/>
      <c r="BE6140" s="491"/>
      <c r="BF6140" s="491"/>
      <c r="BG6140" s="491"/>
      <c r="BH6140" s="491"/>
      <c r="BI6140" s="491"/>
      <c r="BJ6140" s="491"/>
      <c r="BK6140" s="491"/>
      <c r="BL6140" s="491"/>
      <c r="BM6140" s="491"/>
      <c r="BN6140" s="491"/>
      <c r="BO6140" s="491"/>
      <c r="BP6140" s="306"/>
      <c r="BQ6140" s="496"/>
      <c r="BR6140" s="496"/>
      <c r="BS6140" s="496"/>
      <c r="BT6140" s="496"/>
      <c r="BU6140" s="496"/>
      <c r="BV6140" s="496"/>
    </row>
    <row r="6141" spans="1:74" s="52" customFormat="1" ht="12.75">
      <c r="A6141" s="45">
        <v>2346.9885393806389</v>
      </c>
      <c r="B6141" s="46" t="s">
        <v>416</v>
      </c>
      <c r="C6141" s="47" t="s">
        <v>427</v>
      </c>
      <c r="D6141" s="48">
        <v>69.959999999999994</v>
      </c>
      <c r="E6141" s="49">
        <v>39.7363</v>
      </c>
      <c r="F6141" s="49">
        <v>7.7799999999999994E-2</v>
      </c>
      <c r="G6141" s="49">
        <v>14.2117</v>
      </c>
      <c r="H6141" s="49">
        <v>0.3397</v>
      </c>
      <c r="I6141" s="49">
        <v>0.247</v>
      </c>
      <c r="J6141" s="49">
        <v>45.514499999999998</v>
      </c>
      <c r="K6141" s="49">
        <v>0.24199999999999999</v>
      </c>
      <c r="L6141" s="49">
        <v>100.36900000000001</v>
      </c>
      <c r="M6141" s="47"/>
      <c r="N6141" s="50">
        <v>0.99256838054656971</v>
      </c>
      <c r="O6141" s="50">
        <v>1.5364839299566698E-3</v>
      </c>
      <c r="P6141" s="50">
        <v>0.29687596286553941</v>
      </c>
      <c r="Q6141" s="50">
        <v>6.8251539131790355E-3</v>
      </c>
      <c r="R6141" s="50">
        <v>5.2258351147559416E-3</v>
      </c>
      <c r="S6141" s="50">
        <v>1.6948502509085832</v>
      </c>
      <c r="T6141" s="50">
        <v>6.4765843149326586E-3</v>
      </c>
      <c r="U6141" s="50">
        <v>3.0043586515935168</v>
      </c>
      <c r="V6141" s="51">
        <v>85.094539560083959</v>
      </c>
      <c r="X6141" s="47" t="s">
        <v>1753</v>
      </c>
      <c r="Y6141" s="47" t="s">
        <v>1753</v>
      </c>
      <c r="Z6141" s="47" t="s">
        <v>1753</v>
      </c>
      <c r="AA6141" s="47" t="s">
        <v>1753</v>
      </c>
      <c r="AB6141" s="47" t="s">
        <v>1753</v>
      </c>
      <c r="AC6141" s="47" t="s">
        <v>1753</v>
      </c>
      <c r="AD6141" s="47" t="s">
        <v>1753</v>
      </c>
      <c r="AE6141" s="312"/>
      <c r="AF6141" s="465" t="s">
        <v>1754</v>
      </c>
      <c r="AG6141" s="311">
        <v>40</v>
      </c>
      <c r="AH6141" s="311">
        <v>15</v>
      </c>
      <c r="AI6141" s="311"/>
      <c r="AJ6141" s="311"/>
      <c r="AK6141" s="311"/>
      <c r="AL6141" s="311"/>
      <c r="AM6141" s="311"/>
      <c r="AN6141" s="311"/>
      <c r="AO6141" s="311"/>
      <c r="AP6141" s="311"/>
      <c r="AQ6141" s="311"/>
      <c r="AR6141" s="311"/>
      <c r="AS6141" s="311"/>
      <c r="AT6141" s="311"/>
      <c r="AU6141" s="311"/>
      <c r="AV6141" s="311"/>
      <c r="AW6141" s="311"/>
      <c r="AX6141" s="311"/>
      <c r="AY6141" s="311"/>
      <c r="AZ6141" s="311"/>
      <c r="BA6141" s="311"/>
      <c r="BB6141" s="311"/>
      <c r="BC6141" s="311"/>
      <c r="BD6141" s="311"/>
      <c r="BE6141" s="491"/>
      <c r="BF6141" s="491"/>
      <c r="BG6141" s="491"/>
      <c r="BH6141" s="491"/>
      <c r="BI6141" s="491"/>
      <c r="BJ6141" s="491"/>
      <c r="BK6141" s="491"/>
      <c r="BL6141" s="491"/>
      <c r="BM6141" s="491"/>
      <c r="BN6141" s="491"/>
      <c r="BO6141" s="491"/>
      <c r="BP6141" s="306"/>
      <c r="BQ6141" s="496"/>
      <c r="BR6141" s="496"/>
      <c r="BS6141" s="496"/>
      <c r="BT6141" s="496"/>
      <c r="BU6141" s="496"/>
      <c r="BV6141" s="496"/>
    </row>
    <row r="6142" spans="1:74" s="52" customFormat="1" ht="12.75">
      <c r="A6142" s="45">
        <v>2346.9885393806389</v>
      </c>
      <c r="B6142" s="46" t="s">
        <v>416</v>
      </c>
      <c r="C6142" s="47" t="s">
        <v>427</v>
      </c>
      <c r="D6142" s="48">
        <v>74.959999999999994</v>
      </c>
      <c r="E6142" s="49">
        <v>39.862699999999997</v>
      </c>
      <c r="F6142" s="49">
        <v>4.4699999999999997E-2</v>
      </c>
      <c r="G6142" s="49">
        <v>14.3405</v>
      </c>
      <c r="H6142" s="49">
        <v>0.42559999999999998</v>
      </c>
      <c r="I6142" s="49">
        <v>0.16339999999999999</v>
      </c>
      <c r="J6142" s="49">
        <v>45.664200000000001</v>
      </c>
      <c r="K6142" s="49">
        <v>0.23499999999999999</v>
      </c>
      <c r="L6142" s="49">
        <v>100.73610000000001</v>
      </c>
      <c r="M6142" s="47"/>
      <c r="N6142" s="50">
        <v>0.9926513692815383</v>
      </c>
      <c r="O6142" s="50">
        <v>8.8006139996089547E-4</v>
      </c>
      <c r="P6142" s="50">
        <v>0.29864161301881648</v>
      </c>
      <c r="Q6142" s="50">
        <v>8.5246301638800398E-3</v>
      </c>
      <c r="R6142" s="50">
        <v>3.4464170187302025E-3</v>
      </c>
      <c r="S6142" s="50">
        <v>1.6951745902264561</v>
      </c>
      <c r="T6142" s="50">
        <v>6.2698268091582821E-3</v>
      </c>
      <c r="U6142" s="50">
        <v>3.00558850791854</v>
      </c>
      <c r="V6142" s="51">
        <v>85.021607682156116</v>
      </c>
      <c r="X6142" s="47" t="s">
        <v>1753</v>
      </c>
      <c r="Y6142" s="47" t="s">
        <v>1753</v>
      </c>
      <c r="Z6142" s="47" t="s">
        <v>1753</v>
      </c>
      <c r="AA6142" s="47" t="s">
        <v>1753</v>
      </c>
      <c r="AB6142" s="47" t="s">
        <v>1753</v>
      </c>
      <c r="AC6142" s="47" t="s">
        <v>1753</v>
      </c>
      <c r="AD6142" s="47" t="s">
        <v>1753</v>
      </c>
      <c r="AE6142" s="312"/>
      <c r="AF6142" s="465" t="s">
        <v>1754</v>
      </c>
      <c r="AG6142" s="311">
        <v>40</v>
      </c>
      <c r="AH6142" s="311">
        <v>15</v>
      </c>
      <c r="AI6142" s="311"/>
      <c r="AJ6142" s="311"/>
      <c r="AK6142" s="311"/>
      <c r="AL6142" s="311"/>
      <c r="AM6142" s="311"/>
      <c r="AN6142" s="311"/>
      <c r="AO6142" s="311"/>
      <c r="AP6142" s="311"/>
      <c r="AQ6142" s="311"/>
      <c r="AR6142" s="311"/>
      <c r="AS6142" s="311"/>
      <c r="AT6142" s="311"/>
      <c r="AU6142" s="311"/>
      <c r="AV6142" s="311"/>
      <c r="AW6142" s="311"/>
      <c r="AX6142" s="311"/>
      <c r="AY6142" s="311"/>
      <c r="AZ6142" s="311"/>
      <c r="BA6142" s="311"/>
      <c r="BB6142" s="311"/>
      <c r="BC6142" s="311"/>
      <c r="BD6142" s="311"/>
      <c r="BE6142" s="491"/>
      <c r="BF6142" s="491"/>
      <c r="BG6142" s="491"/>
      <c r="BH6142" s="491"/>
      <c r="BI6142" s="491"/>
      <c r="BJ6142" s="491"/>
      <c r="BK6142" s="491"/>
      <c r="BL6142" s="491"/>
      <c r="BM6142" s="491"/>
      <c r="BN6142" s="491"/>
      <c r="BO6142" s="491"/>
      <c r="BP6142" s="306"/>
      <c r="BQ6142" s="496"/>
      <c r="BR6142" s="496"/>
      <c r="BS6142" s="496"/>
      <c r="BT6142" s="496"/>
      <c r="BU6142" s="496"/>
      <c r="BV6142" s="496"/>
    </row>
    <row r="6143" spans="1:74" s="52" customFormat="1" ht="12.75">
      <c r="A6143" s="45">
        <v>2346.9885393806389</v>
      </c>
      <c r="B6143" s="46" t="s">
        <v>416</v>
      </c>
      <c r="C6143" s="47" t="s">
        <v>427</v>
      </c>
      <c r="D6143" s="48">
        <v>79.959999999999994</v>
      </c>
      <c r="E6143" s="49">
        <v>39.921300000000002</v>
      </c>
      <c r="F6143" s="49">
        <v>4.9299999999999997E-2</v>
      </c>
      <c r="G6143" s="49">
        <v>14.377700000000001</v>
      </c>
      <c r="H6143" s="49">
        <v>0.30590000000000001</v>
      </c>
      <c r="I6143" s="49">
        <v>0.19789999999999999</v>
      </c>
      <c r="J6143" s="49">
        <v>45.650599999999997</v>
      </c>
      <c r="K6143" s="49">
        <v>0.24990000000000001</v>
      </c>
      <c r="L6143" s="49">
        <v>100.7526</v>
      </c>
      <c r="M6143" s="47"/>
      <c r="N6143" s="50">
        <v>0.99356721572743056</v>
      </c>
      <c r="O6143" s="50">
        <v>9.7009644249372096E-4</v>
      </c>
      <c r="P6143" s="50">
        <v>0.29925263912456718</v>
      </c>
      <c r="Q6143" s="50">
        <v>6.1237287721024689E-3</v>
      </c>
      <c r="R6143" s="50">
        <v>4.1718060640230769E-3</v>
      </c>
      <c r="S6143" s="50">
        <v>1.6937433892332241</v>
      </c>
      <c r="T6143" s="50">
        <v>6.6637160237414126E-3</v>
      </c>
      <c r="U6143" s="50">
        <v>3.0044925913875824</v>
      </c>
      <c r="V6143" s="51">
        <v>84.98478497364853</v>
      </c>
      <c r="X6143" s="47" t="s">
        <v>1753</v>
      </c>
      <c r="Y6143" s="47" t="s">
        <v>1753</v>
      </c>
      <c r="Z6143" s="47" t="s">
        <v>1753</v>
      </c>
      <c r="AA6143" s="47" t="s">
        <v>1753</v>
      </c>
      <c r="AB6143" s="47" t="s">
        <v>1753</v>
      </c>
      <c r="AC6143" s="47" t="s">
        <v>1753</v>
      </c>
      <c r="AD6143" s="47" t="s">
        <v>1753</v>
      </c>
      <c r="AE6143" s="312"/>
      <c r="AF6143" s="465" t="s">
        <v>1754</v>
      </c>
      <c r="AG6143" s="311">
        <v>40</v>
      </c>
      <c r="AH6143" s="311">
        <v>15</v>
      </c>
      <c r="AI6143" s="311"/>
      <c r="AJ6143" s="311"/>
      <c r="AK6143" s="311"/>
      <c r="AL6143" s="311"/>
      <c r="AM6143" s="311"/>
      <c r="AN6143" s="311"/>
      <c r="AO6143" s="311"/>
      <c r="AP6143" s="311"/>
      <c r="AQ6143" s="311"/>
      <c r="AR6143" s="311"/>
      <c r="AS6143" s="311"/>
      <c r="AT6143" s="311"/>
      <c r="AU6143" s="311"/>
      <c r="AV6143" s="311"/>
      <c r="AW6143" s="311"/>
      <c r="AX6143" s="311"/>
      <c r="AY6143" s="311"/>
      <c r="AZ6143" s="311"/>
      <c r="BA6143" s="311"/>
      <c r="BB6143" s="311"/>
      <c r="BC6143" s="311"/>
      <c r="BD6143" s="311"/>
      <c r="BE6143" s="491"/>
      <c r="BF6143" s="491"/>
      <c r="BG6143" s="491"/>
      <c r="BH6143" s="491"/>
      <c r="BI6143" s="491"/>
      <c r="BJ6143" s="491"/>
      <c r="BK6143" s="491"/>
      <c r="BL6143" s="491"/>
      <c r="BM6143" s="491"/>
      <c r="BN6143" s="491"/>
      <c r="BO6143" s="491"/>
      <c r="BP6143" s="306"/>
      <c r="BQ6143" s="496"/>
      <c r="BR6143" s="496"/>
      <c r="BS6143" s="496"/>
      <c r="BT6143" s="496"/>
      <c r="BU6143" s="496"/>
      <c r="BV6143" s="496"/>
    </row>
    <row r="6144" spans="1:74" s="52" customFormat="1" ht="12.75">
      <c r="A6144" s="45">
        <v>2346.9885393806389</v>
      </c>
      <c r="B6144" s="46" t="s">
        <v>416</v>
      </c>
      <c r="C6144" s="47" t="s">
        <v>427</v>
      </c>
      <c r="D6144" s="48">
        <v>84.96</v>
      </c>
      <c r="E6144" s="49">
        <v>39.8384</v>
      </c>
      <c r="F6144" s="49">
        <v>3.1199999999999999E-2</v>
      </c>
      <c r="G6144" s="49">
        <v>14.5603</v>
      </c>
      <c r="H6144" s="49">
        <v>0.34310000000000002</v>
      </c>
      <c r="I6144" s="49">
        <v>0.23780000000000001</v>
      </c>
      <c r="J6144" s="49">
        <v>45.5869</v>
      </c>
      <c r="K6144" s="49">
        <v>0.24790000000000001</v>
      </c>
      <c r="L6144" s="49">
        <v>100.8456</v>
      </c>
      <c r="M6144" s="47"/>
      <c r="N6144" s="50">
        <v>0.99205589591152654</v>
      </c>
      <c r="O6144" s="50">
        <v>6.1427701293719861E-4</v>
      </c>
      <c r="P6144" s="50">
        <v>0.30322190503446311</v>
      </c>
      <c r="Q6144" s="50">
        <v>6.8722486573081654E-3</v>
      </c>
      <c r="R6144" s="50">
        <v>5.0157033685959106E-3</v>
      </c>
      <c r="S6144" s="50">
        <v>1.6923214555308983</v>
      </c>
      <c r="T6144" s="50">
        <v>6.6140645468698162E-3</v>
      </c>
      <c r="U6144" s="50">
        <v>3.0067155500625988</v>
      </c>
      <c r="V6144" s="51">
        <v>84.805045531631208</v>
      </c>
      <c r="X6144" s="47" t="s">
        <v>1753</v>
      </c>
      <c r="Y6144" s="47" t="s">
        <v>1753</v>
      </c>
      <c r="Z6144" s="47" t="s">
        <v>1753</v>
      </c>
      <c r="AA6144" s="47" t="s">
        <v>1753</v>
      </c>
      <c r="AB6144" s="47" t="s">
        <v>1753</v>
      </c>
      <c r="AC6144" s="47" t="s">
        <v>1753</v>
      </c>
      <c r="AD6144" s="47" t="s">
        <v>1753</v>
      </c>
      <c r="AE6144" s="312"/>
      <c r="AF6144" s="465" t="s">
        <v>1754</v>
      </c>
      <c r="AG6144" s="311">
        <v>40</v>
      </c>
      <c r="AH6144" s="311">
        <v>15</v>
      </c>
      <c r="AI6144" s="311"/>
      <c r="AJ6144" s="311"/>
      <c r="AK6144" s="311"/>
      <c r="AL6144" s="311"/>
      <c r="AM6144" s="311"/>
      <c r="AN6144" s="311"/>
      <c r="AO6144" s="311"/>
      <c r="AP6144" s="311"/>
      <c r="AQ6144" s="311"/>
      <c r="AR6144" s="311"/>
      <c r="AS6144" s="311"/>
      <c r="AT6144" s="311"/>
      <c r="AU6144" s="311"/>
      <c r="AV6144" s="311"/>
      <c r="AW6144" s="311"/>
      <c r="AX6144" s="311"/>
      <c r="AY6144" s="311"/>
      <c r="AZ6144" s="311"/>
      <c r="BA6144" s="311"/>
      <c r="BB6144" s="311"/>
      <c r="BC6144" s="311"/>
      <c r="BD6144" s="311"/>
      <c r="BE6144" s="491"/>
      <c r="BF6144" s="491"/>
      <c r="BG6144" s="491"/>
      <c r="BH6144" s="491"/>
      <c r="BI6144" s="491"/>
      <c r="BJ6144" s="491"/>
      <c r="BK6144" s="491"/>
      <c r="BL6144" s="491"/>
      <c r="BM6144" s="491"/>
      <c r="BN6144" s="491"/>
      <c r="BO6144" s="491"/>
      <c r="BP6144" s="306"/>
      <c r="BQ6144" s="496"/>
      <c r="BR6144" s="496"/>
      <c r="BS6144" s="496"/>
      <c r="BT6144" s="496"/>
      <c r="BU6144" s="496"/>
      <c r="BV6144" s="496"/>
    </row>
    <row r="6145" spans="1:74" s="52" customFormat="1" ht="12.75">
      <c r="A6145" s="45">
        <v>2346.9885393806389</v>
      </c>
      <c r="B6145" s="46" t="s">
        <v>416</v>
      </c>
      <c r="C6145" s="47" t="s">
        <v>427</v>
      </c>
      <c r="D6145" s="48">
        <v>89.95</v>
      </c>
      <c r="E6145" s="49">
        <v>39.720999999999997</v>
      </c>
      <c r="F6145" s="49">
        <v>4.2200000000000001E-2</v>
      </c>
      <c r="G6145" s="49">
        <v>14.2415</v>
      </c>
      <c r="H6145" s="49">
        <v>0.35659999999999997</v>
      </c>
      <c r="I6145" s="49">
        <v>0.23419999999999999</v>
      </c>
      <c r="J6145" s="49">
        <v>45.679000000000002</v>
      </c>
      <c r="K6145" s="49">
        <v>0.2462</v>
      </c>
      <c r="L6145" s="49">
        <v>100.52070000000001</v>
      </c>
      <c r="M6145" s="47"/>
      <c r="N6145" s="50">
        <v>0.99118122772304706</v>
      </c>
      <c r="O6145" s="50">
        <v>8.3257000528678114E-4</v>
      </c>
      <c r="P6145" s="50">
        <v>0.29719713798404807</v>
      </c>
      <c r="Q6145" s="50">
        <v>7.1574467535097681E-3</v>
      </c>
      <c r="R6145" s="50">
        <v>4.9500037117746728E-3</v>
      </c>
      <c r="S6145" s="50">
        <v>1.6992529321671204</v>
      </c>
      <c r="T6145" s="50">
        <v>6.5823139215928552E-3</v>
      </c>
      <c r="U6145" s="50">
        <v>3.0071536322663799</v>
      </c>
      <c r="V6145" s="51">
        <v>85.113720476788842</v>
      </c>
      <c r="X6145" s="47" t="s">
        <v>1753</v>
      </c>
      <c r="Y6145" s="47" t="s">
        <v>1753</v>
      </c>
      <c r="Z6145" s="47" t="s">
        <v>1753</v>
      </c>
      <c r="AA6145" s="47" t="s">
        <v>1753</v>
      </c>
      <c r="AB6145" s="47" t="s">
        <v>1753</v>
      </c>
      <c r="AC6145" s="47" t="s">
        <v>1753</v>
      </c>
      <c r="AD6145" s="47" t="s">
        <v>1753</v>
      </c>
      <c r="AE6145" s="312"/>
      <c r="AF6145" s="465" t="s">
        <v>1754</v>
      </c>
      <c r="AG6145" s="311">
        <v>40</v>
      </c>
      <c r="AH6145" s="311">
        <v>15</v>
      </c>
      <c r="AI6145" s="311"/>
      <c r="AJ6145" s="311"/>
      <c r="AK6145" s="311"/>
      <c r="AL6145" s="311"/>
      <c r="AM6145" s="311"/>
      <c r="AN6145" s="311"/>
      <c r="AO6145" s="311"/>
      <c r="AP6145" s="311"/>
      <c r="AQ6145" s="311"/>
      <c r="AR6145" s="311"/>
      <c r="AS6145" s="311"/>
      <c r="AT6145" s="311"/>
      <c r="AU6145" s="311"/>
      <c r="AV6145" s="311"/>
      <c r="AW6145" s="311"/>
      <c r="AX6145" s="311"/>
      <c r="AY6145" s="311"/>
      <c r="AZ6145" s="311"/>
      <c r="BA6145" s="311"/>
      <c r="BB6145" s="311"/>
      <c r="BC6145" s="311"/>
      <c r="BD6145" s="311"/>
      <c r="BE6145" s="491"/>
      <c r="BF6145" s="491"/>
      <c r="BG6145" s="491"/>
      <c r="BH6145" s="491"/>
      <c r="BI6145" s="491"/>
      <c r="BJ6145" s="491"/>
      <c r="BK6145" s="491"/>
      <c r="BL6145" s="491"/>
      <c r="BM6145" s="491"/>
      <c r="BN6145" s="491"/>
      <c r="BO6145" s="491"/>
      <c r="BP6145" s="306"/>
      <c r="BQ6145" s="496"/>
      <c r="BR6145" s="496"/>
      <c r="BS6145" s="496"/>
      <c r="BT6145" s="496"/>
      <c r="BU6145" s="496"/>
      <c r="BV6145" s="496"/>
    </row>
    <row r="6146" spans="1:74" s="52" customFormat="1" ht="12.75">
      <c r="A6146" s="45">
        <v>2346.9885393806389</v>
      </c>
      <c r="B6146" s="46" t="s">
        <v>416</v>
      </c>
      <c r="C6146" s="47" t="s">
        <v>427</v>
      </c>
      <c r="D6146" s="48">
        <v>94.95</v>
      </c>
      <c r="E6146" s="49">
        <v>39.672400000000003</v>
      </c>
      <c r="F6146" s="49">
        <v>6.6900000000000001E-2</v>
      </c>
      <c r="G6146" s="49">
        <v>14.1287</v>
      </c>
      <c r="H6146" s="49">
        <v>0.35170000000000001</v>
      </c>
      <c r="I6146" s="49">
        <v>0.14169999999999999</v>
      </c>
      <c r="J6146" s="49">
        <v>45.4953</v>
      </c>
      <c r="K6146" s="49">
        <v>0.27060000000000001</v>
      </c>
      <c r="L6146" s="49">
        <v>100.12730000000001</v>
      </c>
      <c r="M6146" s="47"/>
      <c r="N6146" s="50">
        <v>0.99283584076182962</v>
      </c>
      <c r="O6146" s="50">
        <v>1.3237028540797433E-3</v>
      </c>
      <c r="P6146" s="50">
        <v>0.29569717138686985</v>
      </c>
      <c r="Q6146" s="50">
        <v>7.0795431498371728E-3</v>
      </c>
      <c r="R6146" s="50">
        <v>3.0036170566894648E-3</v>
      </c>
      <c r="S6146" s="50">
        <v>1.6973212602772401</v>
      </c>
      <c r="T6146" s="50">
        <v>7.2556180434656375E-3</v>
      </c>
      <c r="U6146" s="50">
        <v>3.0045167535300115</v>
      </c>
      <c r="V6146" s="51">
        <v>85.163349887337887</v>
      </c>
      <c r="X6146" s="47" t="s">
        <v>1753</v>
      </c>
      <c r="Y6146" s="47" t="s">
        <v>1753</v>
      </c>
      <c r="Z6146" s="47" t="s">
        <v>1753</v>
      </c>
      <c r="AA6146" s="47" t="s">
        <v>1753</v>
      </c>
      <c r="AB6146" s="47" t="s">
        <v>1753</v>
      </c>
      <c r="AC6146" s="47" t="s">
        <v>1753</v>
      </c>
      <c r="AD6146" s="47" t="s">
        <v>1753</v>
      </c>
      <c r="AE6146" s="312"/>
      <c r="AF6146" s="465" t="s">
        <v>1754</v>
      </c>
      <c r="AG6146" s="311">
        <v>40</v>
      </c>
      <c r="AH6146" s="311">
        <v>15</v>
      </c>
      <c r="AI6146" s="311"/>
      <c r="AJ6146" s="311"/>
      <c r="AK6146" s="311"/>
      <c r="AL6146" s="311"/>
      <c r="AM6146" s="311"/>
      <c r="AN6146" s="311"/>
      <c r="AO6146" s="311"/>
      <c r="AP6146" s="311"/>
      <c r="AQ6146" s="311"/>
      <c r="AR6146" s="311"/>
      <c r="AS6146" s="311"/>
      <c r="AT6146" s="311"/>
      <c r="AU6146" s="311"/>
      <c r="AV6146" s="311"/>
      <c r="AW6146" s="311"/>
      <c r="AX6146" s="311"/>
      <c r="AY6146" s="311"/>
      <c r="AZ6146" s="311"/>
      <c r="BA6146" s="311"/>
      <c r="BB6146" s="311"/>
      <c r="BC6146" s="311"/>
      <c r="BD6146" s="311"/>
      <c r="BE6146" s="491"/>
      <c r="BF6146" s="491"/>
      <c r="BG6146" s="491"/>
      <c r="BH6146" s="491"/>
      <c r="BI6146" s="491"/>
      <c r="BJ6146" s="491"/>
      <c r="BK6146" s="491"/>
      <c r="BL6146" s="491"/>
      <c r="BM6146" s="491"/>
      <c r="BN6146" s="491"/>
      <c r="BO6146" s="491"/>
      <c r="BP6146" s="306"/>
      <c r="BQ6146" s="496"/>
      <c r="BR6146" s="496"/>
      <c r="BS6146" s="496"/>
      <c r="BT6146" s="496"/>
      <c r="BU6146" s="496"/>
      <c r="BV6146" s="496"/>
    </row>
    <row r="6147" spans="1:74" s="52" customFormat="1" ht="12.75">
      <c r="A6147" s="45">
        <v>2346.9885393806389</v>
      </c>
      <c r="B6147" s="46" t="s">
        <v>416</v>
      </c>
      <c r="C6147" s="47" t="s">
        <v>427</v>
      </c>
      <c r="D6147" s="48">
        <v>99.95</v>
      </c>
      <c r="E6147" s="49">
        <v>39.885599999999997</v>
      </c>
      <c r="F6147" s="49">
        <v>5.5199999999999999E-2</v>
      </c>
      <c r="G6147" s="49">
        <v>14.152200000000001</v>
      </c>
      <c r="H6147" s="49">
        <v>0.37559999999999999</v>
      </c>
      <c r="I6147" s="49">
        <v>0.1943</v>
      </c>
      <c r="J6147" s="49">
        <v>45.369900000000001</v>
      </c>
      <c r="K6147" s="49">
        <v>0.25459999999999999</v>
      </c>
      <c r="L6147" s="49">
        <v>100.28739999999999</v>
      </c>
      <c r="M6147" s="47"/>
      <c r="N6147" s="50">
        <v>0.99643829138616735</v>
      </c>
      <c r="O6147" s="50">
        <v>1.0903069278577521E-3</v>
      </c>
      <c r="P6147" s="50">
        <v>0.29567474454566395</v>
      </c>
      <c r="Q6147" s="50">
        <v>7.5475110026915274E-3</v>
      </c>
      <c r="R6147" s="50">
        <v>4.1114292252729034E-3</v>
      </c>
      <c r="S6147" s="50">
        <v>1.6897040554363258</v>
      </c>
      <c r="T6147" s="50">
        <v>6.8147562341382304E-3</v>
      </c>
      <c r="U6147" s="50">
        <v>3.0013810947581177</v>
      </c>
      <c r="V6147" s="51">
        <v>85.107388849505895</v>
      </c>
      <c r="X6147" s="47" t="s">
        <v>1753</v>
      </c>
      <c r="Y6147" s="47" t="s">
        <v>1753</v>
      </c>
      <c r="Z6147" s="47" t="s">
        <v>1753</v>
      </c>
      <c r="AA6147" s="47" t="s">
        <v>1753</v>
      </c>
      <c r="AB6147" s="47" t="s">
        <v>1753</v>
      </c>
      <c r="AC6147" s="47" t="s">
        <v>1753</v>
      </c>
      <c r="AD6147" s="47" t="s">
        <v>1753</v>
      </c>
      <c r="AE6147" s="312"/>
      <c r="AF6147" s="465" t="s">
        <v>1754</v>
      </c>
      <c r="AG6147" s="311">
        <v>40</v>
      </c>
      <c r="AH6147" s="311">
        <v>15</v>
      </c>
      <c r="AI6147" s="311"/>
      <c r="AJ6147" s="311"/>
      <c r="AK6147" s="311"/>
      <c r="AL6147" s="311"/>
      <c r="AM6147" s="311"/>
      <c r="AN6147" s="311"/>
      <c r="AO6147" s="311"/>
      <c r="AP6147" s="311"/>
      <c r="AQ6147" s="311"/>
      <c r="AR6147" s="311"/>
      <c r="AS6147" s="311"/>
      <c r="AT6147" s="311"/>
      <c r="AU6147" s="311"/>
      <c r="AV6147" s="311"/>
      <c r="AW6147" s="311"/>
      <c r="AX6147" s="311"/>
      <c r="AY6147" s="311"/>
      <c r="AZ6147" s="311"/>
      <c r="BA6147" s="311"/>
      <c r="BB6147" s="311"/>
      <c r="BC6147" s="311"/>
      <c r="BD6147" s="311"/>
      <c r="BE6147" s="491"/>
      <c r="BF6147" s="491"/>
      <c r="BG6147" s="491"/>
      <c r="BH6147" s="491"/>
      <c r="BI6147" s="491"/>
      <c r="BJ6147" s="491"/>
      <c r="BK6147" s="491"/>
      <c r="BL6147" s="491"/>
      <c r="BM6147" s="491"/>
      <c r="BN6147" s="491"/>
      <c r="BO6147" s="491"/>
      <c r="BP6147" s="306"/>
      <c r="BQ6147" s="496"/>
      <c r="BR6147" s="496"/>
      <c r="BS6147" s="496"/>
      <c r="BT6147" s="496"/>
      <c r="BU6147" s="496"/>
      <c r="BV6147" s="496"/>
    </row>
    <row r="6148" spans="1:74" s="52" customFormat="1" ht="12.75">
      <c r="A6148" s="45">
        <v>2346.9885393806389</v>
      </c>
      <c r="B6148" s="46" t="s">
        <v>416</v>
      </c>
      <c r="C6148" s="47" t="s">
        <v>427</v>
      </c>
      <c r="D6148" s="48">
        <v>104.95</v>
      </c>
      <c r="E6148" s="49">
        <v>39.765500000000003</v>
      </c>
      <c r="F6148" s="49">
        <v>5.57E-2</v>
      </c>
      <c r="G6148" s="49">
        <v>14.419700000000001</v>
      </c>
      <c r="H6148" s="49">
        <v>0.36919999999999997</v>
      </c>
      <c r="I6148" s="49">
        <v>0.216</v>
      </c>
      <c r="J6148" s="49">
        <v>45.500700000000002</v>
      </c>
      <c r="K6148" s="49">
        <v>0.2485</v>
      </c>
      <c r="L6148" s="49">
        <v>100.57530000000001</v>
      </c>
      <c r="M6148" s="47"/>
      <c r="N6148" s="50">
        <v>0.99228282376753552</v>
      </c>
      <c r="O6148" s="50">
        <v>1.0989037023574706E-3</v>
      </c>
      <c r="P6148" s="50">
        <v>0.30091320434340629</v>
      </c>
      <c r="Q6148" s="50">
        <v>7.4102798776271772E-3</v>
      </c>
      <c r="R6148" s="50">
        <v>4.565291538691835E-3</v>
      </c>
      <c r="S6148" s="50">
        <v>1.6926051188870195</v>
      </c>
      <c r="T6148" s="50">
        <v>6.6437467111119452E-3</v>
      </c>
      <c r="U6148" s="50">
        <v>3.0055193688277497</v>
      </c>
      <c r="V6148" s="51">
        <v>84.905420690802217</v>
      </c>
      <c r="X6148" s="47" t="s">
        <v>1753</v>
      </c>
      <c r="Y6148" s="47" t="s">
        <v>1753</v>
      </c>
      <c r="Z6148" s="47" t="s">
        <v>1753</v>
      </c>
      <c r="AA6148" s="47" t="s">
        <v>1753</v>
      </c>
      <c r="AB6148" s="47" t="s">
        <v>1753</v>
      </c>
      <c r="AC6148" s="47" t="s">
        <v>1753</v>
      </c>
      <c r="AD6148" s="47" t="s">
        <v>1753</v>
      </c>
      <c r="AE6148" s="312"/>
      <c r="AF6148" s="465" t="s">
        <v>1754</v>
      </c>
      <c r="AG6148" s="311">
        <v>40</v>
      </c>
      <c r="AH6148" s="311">
        <v>15</v>
      </c>
      <c r="AI6148" s="311"/>
      <c r="AJ6148" s="311"/>
      <c r="AK6148" s="311"/>
      <c r="AL6148" s="311"/>
      <c r="AM6148" s="311"/>
      <c r="AN6148" s="311"/>
      <c r="AO6148" s="311"/>
      <c r="AP6148" s="311"/>
      <c r="AQ6148" s="311"/>
      <c r="AR6148" s="311"/>
      <c r="AS6148" s="311"/>
      <c r="AT6148" s="311"/>
      <c r="AU6148" s="311"/>
      <c r="AV6148" s="311"/>
      <c r="AW6148" s="311"/>
      <c r="AX6148" s="311"/>
      <c r="AY6148" s="311"/>
      <c r="AZ6148" s="311"/>
      <c r="BA6148" s="311"/>
      <c r="BB6148" s="311"/>
      <c r="BC6148" s="311"/>
      <c r="BD6148" s="311"/>
      <c r="BE6148" s="491"/>
      <c r="BF6148" s="491"/>
      <c r="BG6148" s="491"/>
      <c r="BH6148" s="491"/>
      <c r="BI6148" s="491"/>
      <c r="BJ6148" s="491"/>
      <c r="BK6148" s="491"/>
      <c r="BL6148" s="491"/>
      <c r="BM6148" s="491"/>
      <c r="BN6148" s="491"/>
      <c r="BO6148" s="491"/>
      <c r="BP6148" s="306"/>
      <c r="BQ6148" s="496"/>
      <c r="BR6148" s="496"/>
      <c r="BS6148" s="496"/>
      <c r="BT6148" s="496"/>
      <c r="BU6148" s="496"/>
      <c r="BV6148" s="496"/>
    </row>
    <row r="6149" spans="1:74" s="52" customFormat="1" ht="12.75">
      <c r="A6149" s="45">
        <v>2346.9885393806389</v>
      </c>
      <c r="B6149" s="46" t="s">
        <v>416</v>
      </c>
      <c r="C6149" s="47" t="s">
        <v>427</v>
      </c>
      <c r="D6149" s="48">
        <v>109.94</v>
      </c>
      <c r="E6149" s="49">
        <v>39.595300000000002</v>
      </c>
      <c r="F6149" s="49">
        <v>3.7499999999999999E-2</v>
      </c>
      <c r="G6149" s="49">
        <v>14.2659</v>
      </c>
      <c r="H6149" s="49">
        <v>0.32140000000000002</v>
      </c>
      <c r="I6149" s="49">
        <v>0.19800000000000001</v>
      </c>
      <c r="J6149" s="49">
        <v>45.5261</v>
      </c>
      <c r="K6149" s="49">
        <v>0.23780000000000001</v>
      </c>
      <c r="L6149" s="49">
        <v>100.18199999999999</v>
      </c>
      <c r="M6149" s="47"/>
      <c r="N6149" s="50">
        <v>0.99137219998277948</v>
      </c>
      <c r="O6149" s="50">
        <v>7.4233473313090493E-4</v>
      </c>
      <c r="P6149" s="50">
        <v>0.29870897244278366</v>
      </c>
      <c r="Q6149" s="50">
        <v>6.4726610216667216E-3</v>
      </c>
      <c r="R6149" s="50">
        <v>4.1989821451949745E-3</v>
      </c>
      <c r="S6149" s="50">
        <v>1.6992688334291819</v>
      </c>
      <c r="T6149" s="50">
        <v>6.3791467962212994E-3</v>
      </c>
      <c r="U6149" s="50">
        <v>3.0071431305509586</v>
      </c>
      <c r="V6149" s="51">
        <v>85.049434905388253</v>
      </c>
      <c r="X6149" s="47" t="s">
        <v>1753</v>
      </c>
      <c r="Y6149" s="47" t="s">
        <v>1753</v>
      </c>
      <c r="Z6149" s="47" t="s">
        <v>1753</v>
      </c>
      <c r="AA6149" s="47" t="s">
        <v>1753</v>
      </c>
      <c r="AB6149" s="47" t="s">
        <v>1753</v>
      </c>
      <c r="AC6149" s="47" t="s">
        <v>1753</v>
      </c>
      <c r="AD6149" s="47" t="s">
        <v>1753</v>
      </c>
      <c r="AE6149" s="312"/>
      <c r="AF6149" s="465" t="s">
        <v>1754</v>
      </c>
      <c r="AG6149" s="311">
        <v>40</v>
      </c>
      <c r="AH6149" s="311">
        <v>15</v>
      </c>
      <c r="AI6149" s="311"/>
      <c r="AJ6149" s="311"/>
      <c r="AK6149" s="311"/>
      <c r="AL6149" s="311"/>
      <c r="AM6149" s="311"/>
      <c r="AN6149" s="311"/>
      <c r="AO6149" s="311"/>
      <c r="AP6149" s="311"/>
      <c r="AQ6149" s="311"/>
      <c r="AR6149" s="311"/>
      <c r="AS6149" s="311"/>
      <c r="AT6149" s="311"/>
      <c r="AU6149" s="311"/>
      <c r="AV6149" s="311"/>
      <c r="AW6149" s="311"/>
      <c r="AX6149" s="311"/>
      <c r="AY6149" s="311"/>
      <c r="AZ6149" s="311"/>
      <c r="BA6149" s="311"/>
      <c r="BB6149" s="311"/>
      <c r="BC6149" s="311"/>
      <c r="BD6149" s="311"/>
      <c r="BE6149" s="491"/>
      <c r="BF6149" s="491"/>
      <c r="BG6149" s="491"/>
      <c r="BH6149" s="491"/>
      <c r="BI6149" s="491"/>
      <c r="BJ6149" s="491"/>
      <c r="BK6149" s="491"/>
      <c r="BL6149" s="491"/>
      <c r="BM6149" s="491"/>
      <c r="BN6149" s="491"/>
      <c r="BO6149" s="491"/>
      <c r="BP6149" s="306"/>
      <c r="BQ6149" s="496"/>
      <c r="BR6149" s="496"/>
      <c r="BS6149" s="496"/>
      <c r="BT6149" s="496"/>
      <c r="BU6149" s="496"/>
      <c r="BV6149" s="496"/>
    </row>
    <row r="6150" spans="1:74" s="52" customFormat="1" ht="12.75">
      <c r="A6150" s="45">
        <v>2346.9885393806389</v>
      </c>
      <c r="B6150" s="46" t="s">
        <v>416</v>
      </c>
      <c r="C6150" s="47" t="s">
        <v>427</v>
      </c>
      <c r="D6150" s="48">
        <v>114.94</v>
      </c>
      <c r="E6150" s="49">
        <v>39.665799999999997</v>
      </c>
      <c r="F6150" s="49">
        <v>1.2500000000000001E-2</v>
      </c>
      <c r="G6150" s="49">
        <v>14.283799999999999</v>
      </c>
      <c r="H6150" s="49">
        <v>0.3115</v>
      </c>
      <c r="I6150" s="49">
        <v>0.22520000000000001</v>
      </c>
      <c r="J6150" s="49">
        <v>45.418999999999997</v>
      </c>
      <c r="K6150" s="49">
        <v>0.25180000000000002</v>
      </c>
      <c r="L6150" s="49">
        <v>100.1696</v>
      </c>
      <c r="M6150" s="47"/>
      <c r="N6150" s="50">
        <v>0.99334199899952658</v>
      </c>
      <c r="O6150" s="50">
        <v>2.4749589971683812E-4</v>
      </c>
      <c r="P6150" s="50">
        <v>0.29914540404981688</v>
      </c>
      <c r="Q6150" s="50">
        <v>6.2745780175261284E-3</v>
      </c>
      <c r="R6150" s="50">
        <v>4.7767961228443187E-3</v>
      </c>
      <c r="S6150" s="50">
        <v>1.6956206379104015</v>
      </c>
      <c r="T6150" s="50">
        <v>6.7560982012078562E-3</v>
      </c>
      <c r="U6150" s="50">
        <v>3.0061630092010403</v>
      </c>
      <c r="V6150" s="51">
        <v>85.003484230368571</v>
      </c>
      <c r="X6150" s="47" t="s">
        <v>1753</v>
      </c>
      <c r="Y6150" s="47" t="s">
        <v>1753</v>
      </c>
      <c r="Z6150" s="47" t="s">
        <v>1753</v>
      </c>
      <c r="AA6150" s="47" t="s">
        <v>1753</v>
      </c>
      <c r="AB6150" s="47" t="s">
        <v>1753</v>
      </c>
      <c r="AC6150" s="47" t="s">
        <v>1753</v>
      </c>
      <c r="AD6150" s="47" t="s">
        <v>1753</v>
      </c>
      <c r="AE6150" s="312"/>
      <c r="AF6150" s="465" t="s">
        <v>1754</v>
      </c>
      <c r="AG6150" s="311">
        <v>40</v>
      </c>
      <c r="AH6150" s="311">
        <v>15</v>
      </c>
      <c r="AI6150" s="311"/>
      <c r="AJ6150" s="311"/>
      <c r="AK6150" s="311"/>
      <c r="AL6150" s="311"/>
      <c r="AM6150" s="311"/>
      <c r="AN6150" s="311"/>
      <c r="AO6150" s="311"/>
      <c r="AP6150" s="311"/>
      <c r="AQ6150" s="311"/>
      <c r="AR6150" s="311"/>
      <c r="AS6150" s="311"/>
      <c r="AT6150" s="311"/>
      <c r="AU6150" s="311"/>
      <c r="AV6150" s="311"/>
      <c r="AW6150" s="311"/>
      <c r="AX6150" s="311"/>
      <c r="AY6150" s="311"/>
      <c r="AZ6150" s="311"/>
      <c r="BA6150" s="311"/>
      <c r="BB6150" s="311"/>
      <c r="BC6150" s="311"/>
      <c r="BD6150" s="311"/>
      <c r="BE6150" s="491"/>
      <c r="BF6150" s="491"/>
      <c r="BG6150" s="491"/>
      <c r="BH6150" s="491"/>
      <c r="BI6150" s="491"/>
      <c r="BJ6150" s="491"/>
      <c r="BK6150" s="491"/>
      <c r="BL6150" s="491"/>
      <c r="BM6150" s="491"/>
      <c r="BN6150" s="491"/>
      <c r="BO6150" s="491"/>
      <c r="BP6150" s="306"/>
      <c r="BQ6150" s="496"/>
      <c r="BR6150" s="496"/>
      <c r="BS6150" s="496"/>
      <c r="BT6150" s="496"/>
      <c r="BU6150" s="496"/>
      <c r="BV6150" s="496"/>
    </row>
    <row r="6151" spans="1:74" s="52" customFormat="1" ht="12.75">
      <c r="A6151" s="45">
        <v>2346.9885393806389</v>
      </c>
      <c r="B6151" s="46" t="s">
        <v>416</v>
      </c>
      <c r="C6151" s="47" t="s">
        <v>427</v>
      </c>
      <c r="D6151" s="48">
        <v>119.94</v>
      </c>
      <c r="E6151" s="49">
        <v>39.8444</v>
      </c>
      <c r="F6151" s="49">
        <v>5.8200000000000002E-2</v>
      </c>
      <c r="G6151" s="49">
        <v>14.225199999999999</v>
      </c>
      <c r="H6151" s="49">
        <v>0.3574</v>
      </c>
      <c r="I6151" s="49">
        <v>0.2034</v>
      </c>
      <c r="J6151" s="49">
        <v>45.443300000000001</v>
      </c>
      <c r="K6151" s="49">
        <v>0.24060000000000001</v>
      </c>
      <c r="L6151" s="49">
        <v>100.3725</v>
      </c>
      <c r="M6151" s="47"/>
      <c r="N6151" s="50">
        <v>0.99495380005559486</v>
      </c>
      <c r="O6151" s="50">
        <v>1.149037026074363E-3</v>
      </c>
      <c r="P6151" s="50">
        <v>0.29706398238455278</v>
      </c>
      <c r="Q6151" s="50">
        <v>7.1785059431051877E-3</v>
      </c>
      <c r="R6151" s="50">
        <v>4.3020188751836446E-3</v>
      </c>
      <c r="S6151" s="50">
        <v>1.6916637017913867</v>
      </c>
      <c r="T6151" s="50">
        <v>6.4370798163586379E-3</v>
      </c>
      <c r="U6151" s="50">
        <v>3.0027481258922557</v>
      </c>
      <c r="V6151" s="51">
        <v>85.062611399828441</v>
      </c>
      <c r="X6151" s="47" t="s">
        <v>1753</v>
      </c>
      <c r="Y6151" s="47" t="s">
        <v>1753</v>
      </c>
      <c r="Z6151" s="47" t="s">
        <v>1753</v>
      </c>
      <c r="AA6151" s="47" t="s">
        <v>1753</v>
      </c>
      <c r="AB6151" s="47" t="s">
        <v>1753</v>
      </c>
      <c r="AC6151" s="47" t="s">
        <v>1753</v>
      </c>
      <c r="AD6151" s="47" t="s">
        <v>1753</v>
      </c>
      <c r="AE6151" s="312"/>
      <c r="AF6151" s="465" t="s">
        <v>1754</v>
      </c>
      <c r="AG6151" s="311">
        <v>40</v>
      </c>
      <c r="AH6151" s="311">
        <v>15</v>
      </c>
      <c r="AI6151" s="311"/>
      <c r="AJ6151" s="311"/>
      <c r="AK6151" s="311"/>
      <c r="AL6151" s="311"/>
      <c r="AM6151" s="311"/>
      <c r="AN6151" s="311"/>
      <c r="AO6151" s="311"/>
      <c r="AP6151" s="311"/>
      <c r="AQ6151" s="311"/>
      <c r="AR6151" s="311"/>
      <c r="AS6151" s="311"/>
      <c r="AT6151" s="311"/>
      <c r="AU6151" s="311"/>
      <c r="AV6151" s="311"/>
      <c r="AW6151" s="311"/>
      <c r="AX6151" s="311"/>
      <c r="AY6151" s="311"/>
      <c r="AZ6151" s="311"/>
      <c r="BA6151" s="311"/>
      <c r="BB6151" s="311"/>
      <c r="BC6151" s="311"/>
      <c r="BD6151" s="311"/>
      <c r="BE6151" s="491"/>
      <c r="BF6151" s="491"/>
      <c r="BG6151" s="491"/>
      <c r="BH6151" s="491"/>
      <c r="BI6151" s="491"/>
      <c r="BJ6151" s="491"/>
      <c r="BK6151" s="491"/>
      <c r="BL6151" s="491"/>
      <c r="BM6151" s="491"/>
      <c r="BN6151" s="491"/>
      <c r="BO6151" s="491"/>
      <c r="BP6151" s="306"/>
      <c r="BQ6151" s="496"/>
      <c r="BR6151" s="496"/>
      <c r="BS6151" s="496"/>
      <c r="BT6151" s="496"/>
      <c r="BU6151" s="496"/>
      <c r="BV6151" s="496"/>
    </row>
    <row r="6152" spans="1:74" s="52" customFormat="1" ht="12.75">
      <c r="A6152" s="45">
        <v>2346.9885393806389</v>
      </c>
      <c r="B6152" s="46" t="s">
        <v>416</v>
      </c>
      <c r="C6152" s="47" t="s">
        <v>427</v>
      </c>
      <c r="D6152" s="48">
        <v>124.94</v>
      </c>
      <c r="E6152" s="49">
        <v>39.721699999999998</v>
      </c>
      <c r="F6152" s="49">
        <v>6.2E-2</v>
      </c>
      <c r="G6152" s="49">
        <v>14.112500000000001</v>
      </c>
      <c r="H6152" s="49">
        <v>0.31290000000000001</v>
      </c>
      <c r="I6152" s="49">
        <v>0.2198</v>
      </c>
      <c r="J6152" s="49">
        <v>45.408799999999999</v>
      </c>
      <c r="K6152" s="49">
        <v>0.2621</v>
      </c>
      <c r="L6152" s="49">
        <v>100.09979999999999</v>
      </c>
      <c r="M6152" s="47"/>
      <c r="N6152" s="50">
        <v>0.99425427678565703</v>
      </c>
      <c r="O6152" s="50">
        <v>1.2269779138102783E-3</v>
      </c>
      <c r="P6152" s="50">
        <v>0.29541299090406115</v>
      </c>
      <c r="Q6152" s="50">
        <v>6.2996888014833783E-3</v>
      </c>
      <c r="R6152" s="50">
        <v>4.6599694339464412E-3</v>
      </c>
      <c r="S6152" s="50">
        <v>1.6944088511531061</v>
      </c>
      <c r="T6152" s="50">
        <v>7.0290123946583705E-3</v>
      </c>
      <c r="U6152" s="50">
        <v>3.0032917673867225</v>
      </c>
      <c r="V6152" s="51">
        <v>85.153796955075649</v>
      </c>
      <c r="X6152" s="47" t="s">
        <v>1753</v>
      </c>
      <c r="Y6152" s="47" t="s">
        <v>1753</v>
      </c>
      <c r="Z6152" s="47" t="s">
        <v>1753</v>
      </c>
      <c r="AA6152" s="47" t="s">
        <v>1753</v>
      </c>
      <c r="AB6152" s="47" t="s">
        <v>1753</v>
      </c>
      <c r="AC6152" s="47" t="s">
        <v>1753</v>
      </c>
      <c r="AD6152" s="47" t="s">
        <v>1753</v>
      </c>
      <c r="AE6152" s="312"/>
      <c r="AF6152" s="465" t="s">
        <v>1754</v>
      </c>
      <c r="AG6152" s="311">
        <v>40</v>
      </c>
      <c r="AH6152" s="311">
        <v>15</v>
      </c>
      <c r="AI6152" s="311"/>
      <c r="AJ6152" s="311"/>
      <c r="AK6152" s="311"/>
      <c r="AL6152" s="311"/>
      <c r="AM6152" s="311"/>
      <c r="AN6152" s="311"/>
      <c r="AO6152" s="311"/>
      <c r="AP6152" s="311"/>
      <c r="AQ6152" s="311"/>
      <c r="AR6152" s="311"/>
      <c r="AS6152" s="311"/>
      <c r="AT6152" s="311"/>
      <c r="AU6152" s="311"/>
      <c r="AV6152" s="311"/>
      <c r="AW6152" s="311"/>
      <c r="AX6152" s="311"/>
      <c r="AY6152" s="311"/>
      <c r="AZ6152" s="311"/>
      <c r="BA6152" s="311"/>
      <c r="BB6152" s="311"/>
      <c r="BC6152" s="311"/>
      <c r="BD6152" s="311"/>
      <c r="BE6152" s="491"/>
      <c r="BF6152" s="491"/>
      <c r="BG6152" s="491"/>
      <c r="BH6152" s="491"/>
      <c r="BI6152" s="491"/>
      <c r="BJ6152" s="491"/>
      <c r="BK6152" s="491"/>
      <c r="BL6152" s="491"/>
      <c r="BM6152" s="491"/>
      <c r="BN6152" s="491"/>
      <c r="BO6152" s="491"/>
      <c r="BP6152" s="306"/>
      <c r="BQ6152" s="496"/>
      <c r="BR6152" s="496"/>
      <c r="BS6152" s="496"/>
      <c r="BT6152" s="496"/>
      <c r="BU6152" s="496"/>
      <c r="BV6152" s="496"/>
    </row>
    <row r="6153" spans="1:74" s="52" customFormat="1" ht="12.75">
      <c r="A6153" s="45">
        <v>2346.9885393806389</v>
      </c>
      <c r="B6153" s="46" t="s">
        <v>416</v>
      </c>
      <c r="C6153" s="47" t="s">
        <v>427</v>
      </c>
      <c r="D6153" s="48">
        <v>129.94</v>
      </c>
      <c r="E6153" s="49">
        <v>39.786200000000001</v>
      </c>
      <c r="F6153" s="49">
        <v>5.9200000000000003E-2</v>
      </c>
      <c r="G6153" s="49">
        <v>14.1892</v>
      </c>
      <c r="H6153" s="49">
        <v>0.34470000000000001</v>
      </c>
      <c r="I6153" s="49">
        <v>0.2089</v>
      </c>
      <c r="J6153" s="49">
        <v>45.432299999999998</v>
      </c>
      <c r="K6153" s="49">
        <v>0.24809999999999999</v>
      </c>
      <c r="L6153" s="49">
        <v>100.26859999999999</v>
      </c>
      <c r="M6153" s="47"/>
      <c r="N6153" s="50">
        <v>0.99448173464920886</v>
      </c>
      <c r="O6153" s="50">
        <v>1.1699342934414086E-3</v>
      </c>
      <c r="P6153" s="50">
        <v>0.29660485379759294</v>
      </c>
      <c r="Q6153" s="50">
        <v>6.9302599544251763E-3</v>
      </c>
      <c r="R6153" s="50">
        <v>4.4227106661264932E-3</v>
      </c>
      <c r="S6153" s="50">
        <v>1.6929246106241951</v>
      </c>
      <c r="T6153" s="50">
        <v>6.6442927789186696E-3</v>
      </c>
      <c r="U6153" s="50">
        <v>3.0031783967639085</v>
      </c>
      <c r="V6153" s="51">
        <v>85.091708411375834</v>
      </c>
      <c r="X6153" s="47" t="s">
        <v>1753</v>
      </c>
      <c r="Y6153" s="47" t="s">
        <v>1753</v>
      </c>
      <c r="Z6153" s="47" t="s">
        <v>1753</v>
      </c>
      <c r="AA6153" s="47" t="s">
        <v>1753</v>
      </c>
      <c r="AB6153" s="47" t="s">
        <v>1753</v>
      </c>
      <c r="AC6153" s="47" t="s">
        <v>1753</v>
      </c>
      <c r="AD6153" s="47" t="s">
        <v>1753</v>
      </c>
      <c r="AE6153" s="312"/>
      <c r="AF6153" s="465" t="s">
        <v>1754</v>
      </c>
      <c r="AG6153" s="311">
        <v>40</v>
      </c>
      <c r="AH6153" s="311">
        <v>15</v>
      </c>
      <c r="AI6153" s="311"/>
      <c r="AJ6153" s="311"/>
      <c r="AK6153" s="311"/>
      <c r="AL6153" s="311"/>
      <c r="AM6153" s="311"/>
      <c r="AN6153" s="311"/>
      <c r="AO6153" s="311"/>
      <c r="AP6153" s="311"/>
      <c r="AQ6153" s="311"/>
      <c r="AR6153" s="311"/>
      <c r="AS6153" s="311"/>
      <c r="AT6153" s="311"/>
      <c r="AU6153" s="311"/>
      <c r="AV6153" s="311"/>
      <c r="AW6153" s="311"/>
      <c r="AX6153" s="311"/>
      <c r="AY6153" s="311"/>
      <c r="AZ6153" s="311"/>
      <c r="BA6153" s="311"/>
      <c r="BB6153" s="311"/>
      <c r="BC6153" s="311"/>
      <c r="BD6153" s="311"/>
      <c r="BE6153" s="491"/>
      <c r="BF6153" s="491"/>
      <c r="BG6153" s="491"/>
      <c r="BH6153" s="491"/>
      <c r="BI6153" s="491"/>
      <c r="BJ6153" s="491"/>
      <c r="BK6153" s="491"/>
      <c r="BL6153" s="491"/>
      <c r="BM6153" s="491"/>
      <c r="BN6153" s="491"/>
      <c r="BO6153" s="491"/>
      <c r="BP6153" s="306"/>
      <c r="BQ6153" s="496"/>
      <c r="BR6153" s="496"/>
      <c r="BS6153" s="496"/>
      <c r="BT6153" s="496"/>
      <c r="BU6153" s="496"/>
      <c r="BV6153" s="496"/>
    </row>
    <row r="6154" spans="1:74" s="52" customFormat="1" ht="12.75">
      <c r="A6154" s="45">
        <v>2346.9885393806389</v>
      </c>
      <c r="B6154" s="46" t="s">
        <v>416</v>
      </c>
      <c r="C6154" s="47" t="s">
        <v>427</v>
      </c>
      <c r="D6154" s="48">
        <v>134.93</v>
      </c>
      <c r="E6154" s="49">
        <v>39.671300000000002</v>
      </c>
      <c r="F6154" s="49">
        <v>6.5600000000000006E-2</v>
      </c>
      <c r="G6154" s="49">
        <v>14.426</v>
      </c>
      <c r="H6154" s="49">
        <v>0.32629999999999998</v>
      </c>
      <c r="I6154" s="49">
        <v>0.20330000000000001</v>
      </c>
      <c r="J6154" s="49">
        <v>45.578099999999999</v>
      </c>
      <c r="K6154" s="49">
        <v>0.2387</v>
      </c>
      <c r="L6154" s="49">
        <v>100.5093</v>
      </c>
      <c r="M6154" s="47"/>
      <c r="N6154" s="50">
        <v>0.99055032842482638</v>
      </c>
      <c r="O6154" s="50">
        <v>1.2950286263684802E-3</v>
      </c>
      <c r="P6154" s="50">
        <v>0.30123264553490814</v>
      </c>
      <c r="Q6154" s="50">
        <v>6.553315549936916E-3</v>
      </c>
      <c r="R6154" s="50">
        <v>4.2995522588783076E-3</v>
      </c>
      <c r="S6154" s="50">
        <v>1.6965430193869935</v>
      </c>
      <c r="T6154" s="50">
        <v>6.3857245405250576E-3</v>
      </c>
      <c r="U6154" s="50">
        <v>3.0068596143224369</v>
      </c>
      <c r="V6154" s="51">
        <v>84.921598014025051</v>
      </c>
      <c r="X6154" s="47" t="s">
        <v>1753</v>
      </c>
      <c r="Y6154" s="47" t="s">
        <v>1753</v>
      </c>
      <c r="Z6154" s="47" t="s">
        <v>1753</v>
      </c>
      <c r="AA6154" s="47" t="s">
        <v>1753</v>
      </c>
      <c r="AB6154" s="47" t="s">
        <v>1753</v>
      </c>
      <c r="AC6154" s="47" t="s">
        <v>1753</v>
      </c>
      <c r="AD6154" s="47" t="s">
        <v>1753</v>
      </c>
      <c r="AE6154" s="312"/>
      <c r="AF6154" s="465" t="s">
        <v>1754</v>
      </c>
      <c r="AG6154" s="311">
        <v>40</v>
      </c>
      <c r="AH6154" s="311">
        <v>15</v>
      </c>
      <c r="AI6154" s="311"/>
      <c r="AJ6154" s="311"/>
      <c r="AK6154" s="311"/>
      <c r="AL6154" s="311"/>
      <c r="AM6154" s="311"/>
      <c r="AN6154" s="311"/>
      <c r="AO6154" s="311"/>
      <c r="AP6154" s="311"/>
      <c r="AQ6154" s="311"/>
      <c r="AR6154" s="311"/>
      <c r="AS6154" s="311"/>
      <c r="AT6154" s="311"/>
      <c r="AU6154" s="311"/>
      <c r="AV6154" s="311"/>
      <c r="AW6154" s="311"/>
      <c r="AX6154" s="311"/>
      <c r="AY6154" s="311"/>
      <c r="AZ6154" s="311"/>
      <c r="BA6154" s="311"/>
      <c r="BB6154" s="311"/>
      <c r="BC6154" s="311"/>
      <c r="BD6154" s="311"/>
      <c r="BE6154" s="491"/>
      <c r="BF6154" s="491"/>
      <c r="BG6154" s="491"/>
      <c r="BH6154" s="491"/>
      <c r="BI6154" s="491"/>
      <c r="BJ6154" s="491"/>
      <c r="BK6154" s="491"/>
      <c r="BL6154" s="491"/>
      <c r="BM6154" s="491"/>
      <c r="BN6154" s="491"/>
      <c r="BO6154" s="491"/>
      <c r="BP6154" s="306"/>
      <c r="BQ6154" s="496"/>
      <c r="BR6154" s="496"/>
      <c r="BS6154" s="496"/>
      <c r="BT6154" s="496"/>
      <c r="BU6154" s="496"/>
      <c r="BV6154" s="496"/>
    </row>
    <row r="6155" spans="1:74" s="52" customFormat="1" ht="12.75">
      <c r="A6155" s="45">
        <v>2346.9885393806389</v>
      </c>
      <c r="B6155" s="46" t="s">
        <v>416</v>
      </c>
      <c r="C6155" s="47" t="s">
        <v>427</v>
      </c>
      <c r="D6155" s="48">
        <v>139.93</v>
      </c>
      <c r="E6155" s="49">
        <v>39.576999999999998</v>
      </c>
      <c r="F6155" s="49">
        <v>4.7800000000000002E-2</v>
      </c>
      <c r="G6155" s="49">
        <v>14.116899999999999</v>
      </c>
      <c r="H6155" s="49">
        <v>0.3306</v>
      </c>
      <c r="I6155" s="49">
        <v>0.20710000000000001</v>
      </c>
      <c r="J6155" s="49">
        <v>45.372700000000002</v>
      </c>
      <c r="K6155" s="49">
        <v>0.25559999999999999</v>
      </c>
      <c r="L6155" s="49">
        <v>99.907699999999991</v>
      </c>
      <c r="M6155" s="47"/>
      <c r="N6155" s="50">
        <v>0.99297305904951105</v>
      </c>
      <c r="O6155" s="50">
        <v>9.4819553588890268E-4</v>
      </c>
      <c r="P6155" s="50">
        <v>0.29620332338207045</v>
      </c>
      <c r="Q6155" s="50">
        <v>6.6717741490750718E-3</v>
      </c>
      <c r="R6155" s="50">
        <v>4.4010918546950537E-3</v>
      </c>
      <c r="S6155" s="50">
        <v>1.697062214390751</v>
      </c>
      <c r="T6155" s="50">
        <v>6.8708915167196875E-3</v>
      </c>
      <c r="U6155" s="50">
        <v>3.0051305498787113</v>
      </c>
      <c r="V6155" s="51">
        <v>85.139796089936226</v>
      </c>
      <c r="X6155" s="47" t="s">
        <v>1753</v>
      </c>
      <c r="Y6155" s="47" t="s">
        <v>1753</v>
      </c>
      <c r="Z6155" s="47" t="s">
        <v>1753</v>
      </c>
      <c r="AA6155" s="47" t="s">
        <v>1753</v>
      </c>
      <c r="AB6155" s="47" t="s">
        <v>1753</v>
      </c>
      <c r="AC6155" s="47" t="s">
        <v>1753</v>
      </c>
      <c r="AD6155" s="47" t="s">
        <v>1753</v>
      </c>
      <c r="AE6155" s="312"/>
      <c r="AF6155" s="465" t="s">
        <v>1754</v>
      </c>
      <c r="AG6155" s="311">
        <v>40</v>
      </c>
      <c r="AH6155" s="311">
        <v>15</v>
      </c>
      <c r="AI6155" s="311"/>
      <c r="AJ6155" s="311"/>
      <c r="AK6155" s="311"/>
      <c r="AL6155" s="311"/>
      <c r="AM6155" s="311"/>
      <c r="AN6155" s="311"/>
      <c r="AO6155" s="311"/>
      <c r="AP6155" s="311"/>
      <c r="AQ6155" s="311"/>
      <c r="AR6155" s="311"/>
      <c r="AS6155" s="311"/>
      <c r="AT6155" s="311"/>
      <c r="AU6155" s="311"/>
      <c r="AV6155" s="311"/>
      <c r="AW6155" s="311"/>
      <c r="AX6155" s="311"/>
      <c r="AY6155" s="311"/>
      <c r="AZ6155" s="311"/>
      <c r="BA6155" s="311"/>
      <c r="BB6155" s="311"/>
      <c r="BC6155" s="311"/>
      <c r="BD6155" s="311"/>
      <c r="BE6155" s="491"/>
      <c r="BF6155" s="491"/>
      <c r="BG6155" s="491"/>
      <c r="BH6155" s="491"/>
      <c r="BI6155" s="491"/>
      <c r="BJ6155" s="491"/>
      <c r="BK6155" s="491"/>
      <c r="BL6155" s="491"/>
      <c r="BM6155" s="491"/>
      <c r="BN6155" s="491"/>
      <c r="BO6155" s="491"/>
      <c r="BP6155" s="306"/>
      <c r="BQ6155" s="496"/>
      <c r="BR6155" s="496"/>
      <c r="BS6155" s="496"/>
      <c r="BT6155" s="496"/>
      <c r="BU6155" s="496"/>
      <c r="BV6155" s="496"/>
    </row>
    <row r="6156" spans="1:74" s="52" customFormat="1" ht="12.75">
      <c r="A6156" s="45">
        <v>2346.9885393806389</v>
      </c>
      <c r="B6156" s="46" t="s">
        <v>416</v>
      </c>
      <c r="C6156" s="47" t="s">
        <v>427</v>
      </c>
      <c r="D6156" s="48">
        <v>144.93</v>
      </c>
      <c r="E6156" s="49">
        <v>39.646500000000003</v>
      </c>
      <c r="F6156" s="49">
        <v>4.2099999999999999E-2</v>
      </c>
      <c r="G6156" s="49">
        <v>14.555</v>
      </c>
      <c r="H6156" s="49">
        <v>0.33889999999999998</v>
      </c>
      <c r="I6156" s="49">
        <v>0.19059999999999999</v>
      </c>
      <c r="J6156" s="49">
        <v>45.418199999999999</v>
      </c>
      <c r="K6156" s="49">
        <v>0.2475</v>
      </c>
      <c r="L6156" s="49">
        <v>100.43880000000001</v>
      </c>
      <c r="M6156" s="47"/>
      <c r="N6156" s="50">
        <v>0.99133596518315137</v>
      </c>
      <c r="O6156" s="50">
        <v>8.3228778271769006E-4</v>
      </c>
      <c r="P6156" s="50">
        <v>0.30435764321041614</v>
      </c>
      <c r="Q6156" s="50">
        <v>6.8160296337475314E-3</v>
      </c>
      <c r="R6156" s="50">
        <v>4.0366829865267975E-3</v>
      </c>
      <c r="S6156" s="50">
        <v>1.6929903110645119</v>
      </c>
      <c r="T6156" s="50">
        <v>6.6305393903416977E-3</v>
      </c>
      <c r="U6156" s="50">
        <v>3.0069994592514133</v>
      </c>
      <c r="V6156" s="51">
        <v>84.761911786126262</v>
      </c>
      <c r="X6156" s="47" t="s">
        <v>1753</v>
      </c>
      <c r="Y6156" s="47" t="s">
        <v>1753</v>
      </c>
      <c r="Z6156" s="47" t="s">
        <v>1753</v>
      </c>
      <c r="AA6156" s="47" t="s">
        <v>1753</v>
      </c>
      <c r="AB6156" s="47" t="s">
        <v>1753</v>
      </c>
      <c r="AC6156" s="47" t="s">
        <v>1753</v>
      </c>
      <c r="AD6156" s="47" t="s">
        <v>1753</v>
      </c>
      <c r="AE6156" s="312"/>
      <c r="AF6156" s="465" t="s">
        <v>1754</v>
      </c>
      <c r="AG6156" s="311">
        <v>40</v>
      </c>
      <c r="AH6156" s="311">
        <v>15</v>
      </c>
      <c r="AI6156" s="311"/>
      <c r="AJ6156" s="311"/>
      <c r="AK6156" s="311"/>
      <c r="AL6156" s="311"/>
      <c r="AM6156" s="311"/>
      <c r="AN6156" s="311"/>
      <c r="AO6156" s="311"/>
      <c r="AP6156" s="311"/>
      <c r="AQ6156" s="311"/>
      <c r="AR6156" s="311"/>
      <c r="AS6156" s="311"/>
      <c r="AT6156" s="311"/>
      <c r="AU6156" s="311"/>
      <c r="AV6156" s="311"/>
      <c r="AW6156" s="311"/>
      <c r="AX6156" s="311"/>
      <c r="AY6156" s="311"/>
      <c r="AZ6156" s="311"/>
      <c r="BA6156" s="311"/>
      <c r="BB6156" s="311"/>
      <c r="BC6156" s="311"/>
      <c r="BD6156" s="311"/>
      <c r="BE6156" s="491"/>
      <c r="BF6156" s="491"/>
      <c r="BG6156" s="491"/>
      <c r="BH6156" s="491"/>
      <c r="BI6156" s="491"/>
      <c r="BJ6156" s="491"/>
      <c r="BK6156" s="491"/>
      <c r="BL6156" s="491"/>
      <c r="BM6156" s="491"/>
      <c r="BN6156" s="491"/>
      <c r="BO6156" s="491"/>
      <c r="BP6156" s="306"/>
      <c r="BQ6156" s="496"/>
      <c r="BR6156" s="496"/>
      <c r="BS6156" s="496"/>
      <c r="BT6156" s="496"/>
      <c r="BU6156" s="496"/>
      <c r="BV6156" s="496"/>
    </row>
    <row r="6157" spans="1:74" s="52" customFormat="1" ht="12.75">
      <c r="A6157" s="45">
        <v>2346.9885393806389</v>
      </c>
      <c r="B6157" s="46" t="s">
        <v>416</v>
      </c>
      <c r="C6157" s="47" t="s">
        <v>427</v>
      </c>
      <c r="D6157" s="48">
        <v>149.93</v>
      </c>
      <c r="E6157" s="49">
        <v>39.678899999999999</v>
      </c>
      <c r="F6157" s="49">
        <v>3.7600000000000001E-2</v>
      </c>
      <c r="G6157" s="49">
        <v>14.344200000000001</v>
      </c>
      <c r="H6157" s="49">
        <v>0.3009</v>
      </c>
      <c r="I6157" s="49">
        <v>0.28689999999999999</v>
      </c>
      <c r="J6157" s="49">
        <v>45.501100000000001</v>
      </c>
      <c r="K6157" s="49">
        <v>0.24149999999999999</v>
      </c>
      <c r="L6157" s="49">
        <v>100.39109999999999</v>
      </c>
      <c r="M6157" s="47"/>
      <c r="N6157" s="50">
        <v>0.99186093454849744</v>
      </c>
      <c r="O6157" s="50">
        <v>7.4311225166085555E-4</v>
      </c>
      <c r="P6157" s="50">
        <v>0.29986341834879821</v>
      </c>
      <c r="Q6157" s="50">
        <v>6.0500260091190658E-3</v>
      </c>
      <c r="R6157" s="50">
        <v>6.0744568171101632E-3</v>
      </c>
      <c r="S6157" s="50">
        <v>1.6955929535447971</v>
      </c>
      <c r="T6157" s="50">
        <v>6.4679394281980523E-3</v>
      </c>
      <c r="U6157" s="50">
        <v>3.0066528409481812</v>
      </c>
      <c r="V6157" s="51">
        <v>84.972689828129802</v>
      </c>
      <c r="X6157" s="47" t="s">
        <v>1753</v>
      </c>
      <c r="Y6157" s="47" t="s">
        <v>1753</v>
      </c>
      <c r="Z6157" s="47" t="s">
        <v>1753</v>
      </c>
      <c r="AA6157" s="47" t="s">
        <v>1753</v>
      </c>
      <c r="AB6157" s="47" t="s">
        <v>1753</v>
      </c>
      <c r="AC6157" s="47" t="s">
        <v>1753</v>
      </c>
      <c r="AD6157" s="47" t="s">
        <v>1753</v>
      </c>
      <c r="AE6157" s="312"/>
      <c r="AF6157" s="465" t="s">
        <v>1754</v>
      </c>
      <c r="AG6157" s="311">
        <v>40</v>
      </c>
      <c r="AH6157" s="311">
        <v>15</v>
      </c>
      <c r="AI6157" s="311"/>
      <c r="AJ6157" s="311"/>
      <c r="AK6157" s="311"/>
      <c r="AL6157" s="311"/>
      <c r="AM6157" s="311"/>
      <c r="AN6157" s="311"/>
      <c r="AO6157" s="311"/>
      <c r="AP6157" s="311"/>
      <c r="AQ6157" s="311"/>
      <c r="AR6157" s="311"/>
      <c r="AS6157" s="311"/>
      <c r="AT6157" s="311"/>
      <c r="AU6157" s="311"/>
      <c r="AV6157" s="311"/>
      <c r="AW6157" s="311"/>
      <c r="AX6157" s="311"/>
      <c r="AY6157" s="311"/>
      <c r="AZ6157" s="311"/>
      <c r="BA6157" s="311"/>
      <c r="BB6157" s="311"/>
      <c r="BC6157" s="311"/>
      <c r="BD6157" s="311"/>
      <c r="BE6157" s="491"/>
      <c r="BF6157" s="491"/>
      <c r="BG6157" s="491"/>
      <c r="BH6157" s="491"/>
      <c r="BI6157" s="491"/>
      <c r="BJ6157" s="491"/>
      <c r="BK6157" s="491"/>
      <c r="BL6157" s="491"/>
      <c r="BM6157" s="491"/>
      <c r="BN6157" s="491"/>
      <c r="BO6157" s="491"/>
      <c r="BP6157" s="306"/>
      <c r="BQ6157" s="496"/>
      <c r="BR6157" s="496"/>
      <c r="BS6157" s="496"/>
      <c r="BT6157" s="496"/>
      <c r="BU6157" s="496"/>
      <c r="BV6157" s="496"/>
    </row>
    <row r="6158" spans="1:74" s="52" customFormat="1" ht="12.75">
      <c r="A6158" s="45">
        <v>2346.9885393806389</v>
      </c>
      <c r="B6158" s="46" t="s">
        <v>416</v>
      </c>
      <c r="C6158" s="47" t="s">
        <v>427</v>
      </c>
      <c r="D6158" s="48">
        <v>154.91999999999999</v>
      </c>
      <c r="E6158" s="49">
        <v>39.694099999999999</v>
      </c>
      <c r="F6158" s="49">
        <v>5.2200000000000003E-2</v>
      </c>
      <c r="G6158" s="49">
        <v>14.3017</v>
      </c>
      <c r="H6158" s="49">
        <v>0.3327</v>
      </c>
      <c r="I6158" s="49">
        <v>0.2016</v>
      </c>
      <c r="J6158" s="49">
        <v>45.446199999999997</v>
      </c>
      <c r="K6158" s="49">
        <v>0.2752</v>
      </c>
      <c r="L6158" s="49">
        <v>100.30370000000001</v>
      </c>
      <c r="M6158" s="47"/>
      <c r="N6158" s="50">
        <v>0.99263119958035884</v>
      </c>
      <c r="O6158" s="50">
        <v>1.0320669720122794E-3</v>
      </c>
      <c r="P6158" s="50">
        <v>0.29909256677812468</v>
      </c>
      <c r="Q6158" s="50">
        <v>6.6920419581106621E-3</v>
      </c>
      <c r="R6158" s="50">
        <v>4.2701018019550997E-3</v>
      </c>
      <c r="S6158" s="50">
        <v>1.6942132852352707</v>
      </c>
      <c r="T6158" s="50">
        <v>7.3734041497842346E-3</v>
      </c>
      <c r="U6158" s="50">
        <v>3.0053046664756167</v>
      </c>
      <c r="V6158" s="51">
        <v>84.995149315594603</v>
      </c>
      <c r="X6158" s="47" t="s">
        <v>1753</v>
      </c>
      <c r="Y6158" s="47" t="s">
        <v>1753</v>
      </c>
      <c r="Z6158" s="47" t="s">
        <v>1753</v>
      </c>
      <c r="AA6158" s="47" t="s">
        <v>1753</v>
      </c>
      <c r="AB6158" s="47" t="s">
        <v>1753</v>
      </c>
      <c r="AC6158" s="47" t="s">
        <v>1753</v>
      </c>
      <c r="AD6158" s="47" t="s">
        <v>1753</v>
      </c>
      <c r="AE6158" s="312"/>
      <c r="AF6158" s="465" t="s">
        <v>1754</v>
      </c>
      <c r="AG6158" s="311">
        <v>40</v>
      </c>
      <c r="AH6158" s="311">
        <v>15</v>
      </c>
      <c r="AI6158" s="311"/>
      <c r="AJ6158" s="311"/>
      <c r="AK6158" s="311"/>
      <c r="AL6158" s="311"/>
      <c r="AM6158" s="311"/>
      <c r="AN6158" s="311"/>
      <c r="AO6158" s="311"/>
      <c r="AP6158" s="311"/>
      <c r="AQ6158" s="311"/>
      <c r="AR6158" s="311"/>
      <c r="AS6158" s="311"/>
      <c r="AT6158" s="311"/>
      <c r="AU6158" s="311"/>
      <c r="AV6158" s="311"/>
      <c r="AW6158" s="311"/>
      <c r="AX6158" s="311"/>
      <c r="AY6158" s="311"/>
      <c r="AZ6158" s="311"/>
      <c r="BA6158" s="311"/>
      <c r="BB6158" s="311"/>
      <c r="BC6158" s="311"/>
      <c r="BD6158" s="311"/>
      <c r="BE6158" s="491"/>
      <c r="BF6158" s="491"/>
      <c r="BG6158" s="491"/>
      <c r="BH6158" s="491"/>
      <c r="BI6158" s="491"/>
      <c r="BJ6158" s="491"/>
      <c r="BK6158" s="491"/>
      <c r="BL6158" s="491"/>
      <c r="BM6158" s="491"/>
      <c r="BN6158" s="491"/>
      <c r="BO6158" s="491"/>
      <c r="BP6158" s="306"/>
      <c r="BQ6158" s="496"/>
      <c r="BR6158" s="496"/>
      <c r="BS6158" s="496"/>
      <c r="BT6158" s="496"/>
      <c r="BU6158" s="496"/>
      <c r="BV6158" s="496"/>
    </row>
    <row r="6159" spans="1:74" s="52" customFormat="1" ht="12.75">
      <c r="A6159" s="45">
        <v>2346.9885393806389</v>
      </c>
      <c r="B6159" s="46" t="s">
        <v>416</v>
      </c>
      <c r="C6159" s="47" t="s">
        <v>427</v>
      </c>
      <c r="D6159" s="48">
        <v>159.91999999999999</v>
      </c>
      <c r="E6159" s="49">
        <v>39.542900000000003</v>
      </c>
      <c r="F6159" s="49">
        <v>6.7000000000000004E-2</v>
      </c>
      <c r="G6159" s="49">
        <v>14.3271</v>
      </c>
      <c r="H6159" s="49">
        <v>0.34320000000000001</v>
      </c>
      <c r="I6159" s="49">
        <v>0.187</v>
      </c>
      <c r="J6159" s="49">
        <v>45.462699999999998</v>
      </c>
      <c r="K6159" s="49">
        <v>0.24249999999999999</v>
      </c>
      <c r="L6159" s="49">
        <v>100.17240000000001</v>
      </c>
      <c r="M6159" s="47"/>
      <c r="N6159" s="50">
        <v>0.99046264560339337</v>
      </c>
      <c r="O6159" s="50">
        <v>1.3268438092517345E-3</v>
      </c>
      <c r="P6159" s="50">
        <v>0.30011235230245253</v>
      </c>
      <c r="Q6159" s="50">
        <v>6.9144996067177942E-3</v>
      </c>
      <c r="R6159" s="50">
        <v>3.9673172487088015E-3</v>
      </c>
      <c r="S6159" s="50">
        <v>1.6975921366172089</v>
      </c>
      <c r="T6159" s="50">
        <v>6.5078715903695824E-3</v>
      </c>
      <c r="U6159" s="50">
        <v>3.0068836667781027</v>
      </c>
      <c r="V6159" s="51">
        <v>84.977139813869556</v>
      </c>
      <c r="X6159" s="47" t="s">
        <v>1753</v>
      </c>
      <c r="Y6159" s="47" t="s">
        <v>1753</v>
      </c>
      <c r="Z6159" s="47" t="s">
        <v>1753</v>
      </c>
      <c r="AA6159" s="47" t="s">
        <v>1753</v>
      </c>
      <c r="AB6159" s="47" t="s">
        <v>1753</v>
      </c>
      <c r="AC6159" s="47" t="s">
        <v>1753</v>
      </c>
      <c r="AD6159" s="47" t="s">
        <v>1753</v>
      </c>
      <c r="AE6159" s="312"/>
      <c r="AF6159" s="465" t="s">
        <v>1754</v>
      </c>
      <c r="AG6159" s="311">
        <v>40</v>
      </c>
      <c r="AH6159" s="311">
        <v>15</v>
      </c>
      <c r="AI6159" s="311"/>
      <c r="AJ6159" s="311"/>
      <c r="AK6159" s="311"/>
      <c r="AL6159" s="311"/>
      <c r="AM6159" s="311"/>
      <c r="AN6159" s="311"/>
      <c r="AO6159" s="311"/>
      <c r="AP6159" s="311"/>
      <c r="AQ6159" s="311"/>
      <c r="AR6159" s="311"/>
      <c r="AS6159" s="311"/>
      <c r="AT6159" s="311"/>
      <c r="AU6159" s="311"/>
      <c r="AV6159" s="311"/>
      <c r="AW6159" s="311"/>
      <c r="AX6159" s="311"/>
      <c r="AY6159" s="311"/>
      <c r="AZ6159" s="311"/>
      <c r="BA6159" s="311"/>
      <c r="BB6159" s="311"/>
      <c r="BC6159" s="311"/>
      <c r="BD6159" s="311"/>
      <c r="BE6159" s="491"/>
      <c r="BF6159" s="491"/>
      <c r="BG6159" s="491"/>
      <c r="BH6159" s="491"/>
      <c r="BI6159" s="491"/>
      <c r="BJ6159" s="491"/>
      <c r="BK6159" s="491"/>
      <c r="BL6159" s="491"/>
      <c r="BM6159" s="491"/>
      <c r="BN6159" s="491"/>
      <c r="BO6159" s="491"/>
      <c r="BP6159" s="306"/>
      <c r="BQ6159" s="496"/>
      <c r="BR6159" s="496"/>
      <c r="BS6159" s="496"/>
      <c r="BT6159" s="496"/>
      <c r="BU6159" s="496"/>
      <c r="BV6159" s="496"/>
    </row>
    <row r="6160" spans="1:74" s="52" customFormat="1" ht="12.75">
      <c r="A6160" s="45">
        <v>2346.9885393806389</v>
      </c>
      <c r="B6160" s="46" t="s">
        <v>416</v>
      </c>
      <c r="C6160" s="47" t="s">
        <v>427</v>
      </c>
      <c r="D6160" s="48">
        <v>164.92</v>
      </c>
      <c r="E6160" s="49">
        <v>39.739899999999999</v>
      </c>
      <c r="F6160" s="49">
        <v>4.2299999999999997E-2</v>
      </c>
      <c r="G6160" s="49">
        <v>14.230499999999999</v>
      </c>
      <c r="H6160" s="49">
        <v>0.33410000000000001</v>
      </c>
      <c r="I6160" s="49">
        <v>0.19070000000000001</v>
      </c>
      <c r="J6160" s="49">
        <v>45.252099999999999</v>
      </c>
      <c r="K6160" s="49">
        <v>0.2346</v>
      </c>
      <c r="L6160" s="49">
        <v>100.02419999999999</v>
      </c>
      <c r="M6160" s="47"/>
      <c r="N6160" s="50">
        <v>0.99584589927476308</v>
      </c>
      <c r="O6160" s="50">
        <v>8.3807165409634514E-4</v>
      </c>
      <c r="P6160" s="50">
        <v>0.29822326667506327</v>
      </c>
      <c r="Q6160" s="50">
        <v>6.7341957672509192E-3</v>
      </c>
      <c r="R6160" s="50">
        <v>4.0476392786969722E-3</v>
      </c>
      <c r="S6160" s="50">
        <v>1.6904901833055543</v>
      </c>
      <c r="T6160" s="50">
        <v>6.2987014616193524E-3</v>
      </c>
      <c r="U6160" s="50">
        <v>3.0024779574170437</v>
      </c>
      <c r="V6160" s="51">
        <v>85.004211306663109</v>
      </c>
      <c r="X6160" s="47" t="s">
        <v>1753</v>
      </c>
      <c r="Y6160" s="47" t="s">
        <v>1753</v>
      </c>
      <c r="Z6160" s="47" t="s">
        <v>1753</v>
      </c>
      <c r="AA6160" s="47" t="s">
        <v>1753</v>
      </c>
      <c r="AB6160" s="47" t="s">
        <v>1753</v>
      </c>
      <c r="AC6160" s="47" t="s">
        <v>1753</v>
      </c>
      <c r="AD6160" s="47" t="s">
        <v>1753</v>
      </c>
      <c r="AE6160" s="312"/>
      <c r="AF6160" s="465" t="s">
        <v>1754</v>
      </c>
      <c r="AG6160" s="311">
        <v>40</v>
      </c>
      <c r="AH6160" s="311">
        <v>15</v>
      </c>
      <c r="AI6160" s="311"/>
      <c r="AJ6160" s="311"/>
      <c r="AK6160" s="311"/>
      <c r="AL6160" s="311"/>
      <c r="AM6160" s="311"/>
      <c r="AN6160" s="311"/>
      <c r="AO6160" s="311"/>
      <c r="AP6160" s="311"/>
      <c r="AQ6160" s="311"/>
      <c r="AR6160" s="311"/>
      <c r="AS6160" s="311"/>
      <c r="AT6160" s="311"/>
      <c r="AU6160" s="311"/>
      <c r="AV6160" s="311"/>
      <c r="AW6160" s="311"/>
      <c r="AX6160" s="311"/>
      <c r="AY6160" s="311"/>
      <c r="AZ6160" s="311"/>
      <c r="BA6160" s="311"/>
      <c r="BB6160" s="311"/>
      <c r="BC6160" s="311"/>
      <c r="BD6160" s="311"/>
      <c r="BE6160" s="491"/>
      <c r="BF6160" s="491"/>
      <c r="BG6160" s="491"/>
      <c r="BH6160" s="491"/>
      <c r="BI6160" s="491"/>
      <c r="BJ6160" s="491"/>
      <c r="BK6160" s="491"/>
      <c r="BL6160" s="491"/>
      <c r="BM6160" s="491"/>
      <c r="BN6160" s="491"/>
      <c r="BO6160" s="491"/>
      <c r="BP6160" s="306"/>
      <c r="BQ6160" s="496"/>
      <c r="BR6160" s="496"/>
      <c r="BS6160" s="496"/>
      <c r="BT6160" s="496"/>
      <c r="BU6160" s="496"/>
      <c r="BV6160" s="496"/>
    </row>
    <row r="6161" spans="1:74" s="52" customFormat="1" ht="12.75">
      <c r="A6161" s="45">
        <v>2346.9885393806389</v>
      </c>
      <c r="B6161" s="46" t="s">
        <v>416</v>
      </c>
      <c r="C6161" s="47" t="s">
        <v>427</v>
      </c>
      <c r="D6161" s="48">
        <v>169.92</v>
      </c>
      <c r="E6161" s="49">
        <v>39.518799999999999</v>
      </c>
      <c r="F6161" s="49">
        <v>5.1299999999999998E-2</v>
      </c>
      <c r="G6161" s="49">
        <v>14.1637</v>
      </c>
      <c r="H6161" s="49">
        <v>0.35949999999999999</v>
      </c>
      <c r="I6161" s="49">
        <v>0.19980000000000001</v>
      </c>
      <c r="J6161" s="49">
        <v>45.510899999999999</v>
      </c>
      <c r="K6161" s="49">
        <v>0.23780000000000001</v>
      </c>
      <c r="L6161" s="49">
        <v>100.04179999999999</v>
      </c>
      <c r="M6161" s="47"/>
      <c r="N6161" s="50">
        <v>0.99067362322875363</v>
      </c>
      <c r="O6161" s="50">
        <v>1.0167627604952252E-3</v>
      </c>
      <c r="P6161" s="50">
        <v>0.29693375120809756</v>
      </c>
      <c r="Q6161" s="50">
        <v>7.24885877067275E-3</v>
      </c>
      <c r="R6161" s="50">
        <v>4.2423654234862015E-3</v>
      </c>
      <c r="S6161" s="50">
        <v>1.7007904981978619</v>
      </c>
      <c r="T6161" s="50">
        <v>6.3869916608888036E-3</v>
      </c>
      <c r="U6161" s="50">
        <v>3.0072928512502561</v>
      </c>
      <c r="V6161" s="51">
        <v>85.136399515779345</v>
      </c>
      <c r="X6161" s="47" t="s">
        <v>1753</v>
      </c>
      <c r="Y6161" s="47" t="s">
        <v>1753</v>
      </c>
      <c r="Z6161" s="47" t="s">
        <v>1753</v>
      </c>
      <c r="AA6161" s="47" t="s">
        <v>1753</v>
      </c>
      <c r="AB6161" s="47" t="s">
        <v>1753</v>
      </c>
      <c r="AC6161" s="47" t="s">
        <v>1753</v>
      </c>
      <c r="AD6161" s="47" t="s">
        <v>1753</v>
      </c>
      <c r="AE6161" s="312"/>
      <c r="AF6161" s="465" t="s">
        <v>1754</v>
      </c>
      <c r="AG6161" s="311">
        <v>40</v>
      </c>
      <c r="AH6161" s="311">
        <v>15</v>
      </c>
      <c r="AI6161" s="311"/>
      <c r="AJ6161" s="311"/>
      <c r="AK6161" s="311"/>
      <c r="AL6161" s="311"/>
      <c r="AM6161" s="311"/>
      <c r="AN6161" s="311"/>
      <c r="AO6161" s="311"/>
      <c r="AP6161" s="311"/>
      <c r="AQ6161" s="311"/>
      <c r="AR6161" s="311"/>
      <c r="AS6161" s="311"/>
      <c r="AT6161" s="311"/>
      <c r="AU6161" s="311"/>
      <c r="AV6161" s="311"/>
      <c r="AW6161" s="311"/>
      <c r="AX6161" s="311"/>
      <c r="AY6161" s="311"/>
      <c r="AZ6161" s="311"/>
      <c r="BA6161" s="311"/>
      <c r="BB6161" s="311"/>
      <c r="BC6161" s="311"/>
      <c r="BD6161" s="311"/>
      <c r="BE6161" s="491"/>
      <c r="BF6161" s="491"/>
      <c r="BG6161" s="491"/>
      <c r="BH6161" s="491"/>
      <c r="BI6161" s="491"/>
      <c r="BJ6161" s="491"/>
      <c r="BK6161" s="491"/>
      <c r="BL6161" s="491"/>
      <c r="BM6161" s="491"/>
      <c r="BN6161" s="491"/>
      <c r="BO6161" s="491"/>
      <c r="BP6161" s="306"/>
      <c r="BQ6161" s="496"/>
      <c r="BR6161" s="496"/>
      <c r="BS6161" s="496"/>
      <c r="BT6161" s="496"/>
      <c r="BU6161" s="496"/>
      <c r="BV6161" s="496"/>
    </row>
    <row r="6162" spans="1:74" s="52" customFormat="1" ht="12.75">
      <c r="A6162" s="45">
        <v>2346.9885393806389</v>
      </c>
      <c r="B6162" s="46" t="s">
        <v>416</v>
      </c>
      <c r="C6162" s="47" t="s">
        <v>427</v>
      </c>
      <c r="D6162" s="48">
        <v>174.91</v>
      </c>
      <c r="E6162" s="49">
        <v>39.7774</v>
      </c>
      <c r="F6162" s="49">
        <v>4.3799999999999999E-2</v>
      </c>
      <c r="G6162" s="49">
        <v>14.250400000000001</v>
      </c>
      <c r="H6162" s="49">
        <v>0.3362</v>
      </c>
      <c r="I6162" s="49">
        <v>0.2016</v>
      </c>
      <c r="J6162" s="49">
        <v>45.442599999999999</v>
      </c>
      <c r="K6162" s="49">
        <v>0.22009999999999999</v>
      </c>
      <c r="L6162" s="49">
        <v>100.27209999999999</v>
      </c>
      <c r="M6162" s="47"/>
      <c r="N6162" s="50">
        <v>0.994451998956425</v>
      </c>
      <c r="O6162" s="50">
        <v>8.6575888655076954E-4</v>
      </c>
      <c r="P6162" s="50">
        <v>0.29794114427035084</v>
      </c>
      <c r="Q6162" s="50">
        <v>6.7606590435657877E-3</v>
      </c>
      <c r="R6162" s="50">
        <v>4.2689758648344111E-3</v>
      </c>
      <c r="S6162" s="50">
        <v>1.6936323854493898</v>
      </c>
      <c r="T6162" s="50">
        <v>5.8955607993566358E-3</v>
      </c>
      <c r="U6162" s="50">
        <v>3.003816483270473</v>
      </c>
      <c r="V6162" s="51">
        <v>85.039912419790099</v>
      </c>
      <c r="X6162" s="47" t="s">
        <v>1753</v>
      </c>
      <c r="Y6162" s="47" t="s">
        <v>1753</v>
      </c>
      <c r="Z6162" s="47" t="s">
        <v>1753</v>
      </c>
      <c r="AA6162" s="47" t="s">
        <v>1753</v>
      </c>
      <c r="AB6162" s="47" t="s">
        <v>1753</v>
      </c>
      <c r="AC6162" s="47" t="s">
        <v>1753</v>
      </c>
      <c r="AD6162" s="47" t="s">
        <v>1753</v>
      </c>
      <c r="AE6162" s="312"/>
      <c r="AF6162" s="465" t="s">
        <v>1754</v>
      </c>
      <c r="AG6162" s="311">
        <v>40</v>
      </c>
      <c r="AH6162" s="311">
        <v>15</v>
      </c>
      <c r="AI6162" s="311"/>
      <c r="AJ6162" s="311"/>
      <c r="AK6162" s="311"/>
      <c r="AL6162" s="311"/>
      <c r="AM6162" s="311"/>
      <c r="AN6162" s="311"/>
      <c r="AO6162" s="311"/>
      <c r="AP6162" s="311"/>
      <c r="AQ6162" s="311"/>
      <c r="AR6162" s="311"/>
      <c r="AS6162" s="311"/>
      <c r="AT6162" s="311"/>
      <c r="AU6162" s="311"/>
      <c r="AV6162" s="311"/>
      <c r="AW6162" s="311"/>
      <c r="AX6162" s="311"/>
      <c r="AY6162" s="311"/>
      <c r="AZ6162" s="311"/>
      <c r="BA6162" s="311"/>
      <c r="BB6162" s="311"/>
      <c r="BC6162" s="311"/>
      <c r="BD6162" s="311"/>
      <c r="BE6162" s="491"/>
      <c r="BF6162" s="491"/>
      <c r="BG6162" s="491"/>
      <c r="BH6162" s="491"/>
      <c r="BI6162" s="491"/>
      <c r="BJ6162" s="491"/>
      <c r="BK6162" s="491"/>
      <c r="BL6162" s="491"/>
      <c r="BM6162" s="491"/>
      <c r="BN6162" s="491"/>
      <c r="BO6162" s="491"/>
      <c r="BP6162" s="306"/>
      <c r="BQ6162" s="496"/>
      <c r="BR6162" s="496"/>
      <c r="BS6162" s="496"/>
      <c r="BT6162" s="496"/>
      <c r="BU6162" s="496"/>
      <c r="BV6162" s="496"/>
    </row>
    <row r="6163" spans="1:74" s="52" customFormat="1" ht="12.75">
      <c r="A6163" s="45">
        <v>2346.9885393806389</v>
      </c>
      <c r="B6163" s="46" t="s">
        <v>416</v>
      </c>
      <c r="C6163" s="47" t="s">
        <v>427</v>
      </c>
      <c r="D6163" s="48">
        <v>179.91</v>
      </c>
      <c r="E6163" s="49">
        <v>39.697200000000002</v>
      </c>
      <c r="F6163" s="49">
        <v>7.7600000000000002E-2</v>
      </c>
      <c r="G6163" s="49">
        <v>14.2193</v>
      </c>
      <c r="H6163" s="49">
        <v>0.35730000000000001</v>
      </c>
      <c r="I6163" s="49">
        <v>0.15440000000000001</v>
      </c>
      <c r="J6163" s="49">
        <v>45.174300000000002</v>
      </c>
      <c r="K6163" s="49">
        <v>0.25090000000000001</v>
      </c>
      <c r="L6163" s="49">
        <v>99.931000000000012</v>
      </c>
      <c r="M6163" s="47"/>
      <c r="N6163" s="50">
        <v>0.99553452622272853</v>
      </c>
      <c r="O6163" s="50">
        <v>1.5386278438824738E-3</v>
      </c>
      <c r="P6163" s="50">
        <v>0.29821580877513632</v>
      </c>
      <c r="Q6163" s="50">
        <v>7.2073126119710411E-3</v>
      </c>
      <c r="R6163" s="50">
        <v>3.2796650087966572E-3</v>
      </c>
      <c r="S6163" s="50">
        <v>1.6888708052419998</v>
      </c>
      <c r="T6163" s="50">
        <v>6.7414723849915379E-3</v>
      </c>
      <c r="U6163" s="50">
        <v>3.0013882180895064</v>
      </c>
      <c r="V6163" s="51">
        <v>84.992309511246873</v>
      </c>
      <c r="X6163" s="47" t="s">
        <v>1753</v>
      </c>
      <c r="Y6163" s="47" t="s">
        <v>1753</v>
      </c>
      <c r="Z6163" s="47" t="s">
        <v>1753</v>
      </c>
      <c r="AA6163" s="47" t="s">
        <v>1753</v>
      </c>
      <c r="AB6163" s="47" t="s">
        <v>1753</v>
      </c>
      <c r="AC6163" s="47" t="s">
        <v>1753</v>
      </c>
      <c r="AD6163" s="47" t="s">
        <v>1753</v>
      </c>
      <c r="AE6163" s="312"/>
      <c r="AF6163" s="465" t="s">
        <v>1754</v>
      </c>
      <c r="AG6163" s="311">
        <v>40</v>
      </c>
      <c r="AH6163" s="311">
        <v>15</v>
      </c>
      <c r="AI6163" s="311"/>
      <c r="AJ6163" s="311"/>
      <c r="AK6163" s="311"/>
      <c r="AL6163" s="311"/>
      <c r="AM6163" s="311"/>
      <c r="AN6163" s="311"/>
      <c r="AO6163" s="311"/>
      <c r="AP6163" s="311"/>
      <c r="AQ6163" s="311"/>
      <c r="AR6163" s="311"/>
      <c r="AS6163" s="311"/>
      <c r="AT6163" s="311"/>
      <c r="AU6163" s="311"/>
      <c r="AV6163" s="311"/>
      <c r="AW6163" s="311"/>
      <c r="AX6163" s="311"/>
      <c r="AY6163" s="311"/>
      <c r="AZ6163" s="311"/>
      <c r="BA6163" s="311"/>
      <c r="BB6163" s="311"/>
      <c r="BC6163" s="311"/>
      <c r="BD6163" s="311"/>
      <c r="BE6163" s="491"/>
      <c r="BF6163" s="491"/>
      <c r="BG6163" s="491"/>
      <c r="BH6163" s="491"/>
      <c r="BI6163" s="491"/>
      <c r="BJ6163" s="491"/>
      <c r="BK6163" s="491"/>
      <c r="BL6163" s="491"/>
      <c r="BM6163" s="491"/>
      <c r="BN6163" s="491"/>
      <c r="BO6163" s="491"/>
      <c r="BP6163" s="306"/>
      <c r="BQ6163" s="496"/>
      <c r="BR6163" s="496"/>
      <c r="BS6163" s="496"/>
      <c r="BT6163" s="496"/>
      <c r="BU6163" s="496"/>
      <c r="BV6163" s="496"/>
    </row>
    <row r="6164" spans="1:74" s="52" customFormat="1" ht="12.75">
      <c r="A6164" s="45">
        <v>2346.9885393806389</v>
      </c>
      <c r="B6164" s="46" t="s">
        <v>416</v>
      </c>
      <c r="C6164" s="47" t="s">
        <v>427</v>
      </c>
      <c r="D6164" s="48">
        <v>184.91</v>
      </c>
      <c r="E6164" s="49">
        <v>39.564799999999998</v>
      </c>
      <c r="F6164" s="49">
        <v>4.58E-2</v>
      </c>
      <c r="G6164" s="49">
        <v>14.2864</v>
      </c>
      <c r="H6164" s="49">
        <v>0.32629999999999998</v>
      </c>
      <c r="I6164" s="49">
        <v>0.1888</v>
      </c>
      <c r="J6164" s="49">
        <v>45.375700000000002</v>
      </c>
      <c r="K6164" s="49">
        <v>0.23780000000000001</v>
      </c>
      <c r="L6164" s="49">
        <v>100.0256</v>
      </c>
      <c r="M6164" s="47"/>
      <c r="N6164" s="50">
        <v>0.99217501549771214</v>
      </c>
      <c r="O6164" s="50">
        <v>9.0807183353118709E-4</v>
      </c>
      <c r="P6164" s="50">
        <v>0.29961124657976301</v>
      </c>
      <c r="Q6164" s="50">
        <v>6.5817332686176847E-3</v>
      </c>
      <c r="R6164" s="50">
        <v>4.0102093119108347E-3</v>
      </c>
      <c r="S6164" s="50">
        <v>1.6963333301143082</v>
      </c>
      <c r="T6164" s="50">
        <v>6.389234229382694E-3</v>
      </c>
      <c r="U6164" s="50">
        <v>3.0060088408352255</v>
      </c>
      <c r="V6164" s="51">
        <v>84.988999690762142</v>
      </c>
      <c r="X6164" s="47" t="s">
        <v>1753</v>
      </c>
      <c r="Y6164" s="47" t="s">
        <v>1753</v>
      </c>
      <c r="Z6164" s="47" t="s">
        <v>1753</v>
      </c>
      <c r="AA6164" s="47" t="s">
        <v>1753</v>
      </c>
      <c r="AB6164" s="47" t="s">
        <v>1753</v>
      </c>
      <c r="AC6164" s="47" t="s">
        <v>1753</v>
      </c>
      <c r="AD6164" s="47" t="s">
        <v>1753</v>
      </c>
      <c r="AE6164" s="312"/>
      <c r="AF6164" s="465" t="s">
        <v>1754</v>
      </c>
      <c r="AG6164" s="311">
        <v>40</v>
      </c>
      <c r="AH6164" s="311">
        <v>15</v>
      </c>
      <c r="AI6164" s="311"/>
      <c r="AJ6164" s="311"/>
      <c r="AK6164" s="311"/>
      <c r="AL6164" s="311"/>
      <c r="AM6164" s="311"/>
      <c r="AN6164" s="311"/>
      <c r="AO6164" s="311"/>
      <c r="AP6164" s="311"/>
      <c r="AQ6164" s="311"/>
      <c r="AR6164" s="311"/>
      <c r="AS6164" s="311"/>
      <c r="AT6164" s="311"/>
      <c r="AU6164" s="311"/>
      <c r="AV6164" s="311"/>
      <c r="AW6164" s="311"/>
      <c r="AX6164" s="311"/>
      <c r="AY6164" s="311"/>
      <c r="AZ6164" s="311"/>
      <c r="BA6164" s="311"/>
      <c r="BB6164" s="311"/>
      <c r="BC6164" s="311"/>
      <c r="BD6164" s="311"/>
      <c r="BE6164" s="491"/>
      <c r="BF6164" s="491"/>
      <c r="BG6164" s="491"/>
      <c r="BH6164" s="491"/>
      <c r="BI6164" s="491"/>
      <c r="BJ6164" s="491"/>
      <c r="BK6164" s="491"/>
      <c r="BL6164" s="491"/>
      <c r="BM6164" s="491"/>
      <c r="BN6164" s="491"/>
      <c r="BO6164" s="491"/>
      <c r="BP6164" s="306"/>
      <c r="BQ6164" s="496"/>
      <c r="BR6164" s="496"/>
      <c r="BS6164" s="496"/>
      <c r="BT6164" s="496"/>
      <c r="BU6164" s="496"/>
      <c r="BV6164" s="496"/>
    </row>
    <row r="6165" spans="1:74" s="52" customFormat="1" ht="12.75">
      <c r="A6165" s="45">
        <v>2346.9885393806389</v>
      </c>
      <c r="B6165" s="46" t="s">
        <v>416</v>
      </c>
      <c r="C6165" s="47" t="s">
        <v>427</v>
      </c>
      <c r="D6165" s="48">
        <v>189.9</v>
      </c>
      <c r="E6165" s="49">
        <v>39.598599999999998</v>
      </c>
      <c r="F6165" s="49">
        <v>6.9199999999999998E-2</v>
      </c>
      <c r="G6165" s="49">
        <v>14.313599999999999</v>
      </c>
      <c r="H6165" s="49">
        <v>0.36220000000000002</v>
      </c>
      <c r="I6165" s="49">
        <v>0.20519999999999999</v>
      </c>
      <c r="J6165" s="49">
        <v>45.382800000000003</v>
      </c>
      <c r="K6165" s="49">
        <v>0.24379999999999999</v>
      </c>
      <c r="L6165" s="49">
        <v>100.1754</v>
      </c>
      <c r="M6165" s="47"/>
      <c r="N6165" s="50">
        <v>0.99174411526159856</v>
      </c>
      <c r="O6165" s="50">
        <v>1.3702547299635518E-3</v>
      </c>
      <c r="P6165" s="50">
        <v>0.29979519706881075</v>
      </c>
      <c r="Q6165" s="50">
        <v>7.2964588703436761E-3</v>
      </c>
      <c r="R6165" s="50">
        <v>4.3529421554554595E-3</v>
      </c>
      <c r="S6165" s="50">
        <v>1.6944143980138719</v>
      </c>
      <c r="T6165" s="50">
        <v>6.5420091784301323E-3</v>
      </c>
      <c r="U6165" s="50">
        <v>3.005515375278474</v>
      </c>
      <c r="V6165" s="51">
        <v>84.966715745022739</v>
      </c>
      <c r="X6165" s="47" t="s">
        <v>1753</v>
      </c>
      <c r="Y6165" s="47" t="s">
        <v>1753</v>
      </c>
      <c r="Z6165" s="47" t="s">
        <v>1753</v>
      </c>
      <c r="AA6165" s="47" t="s">
        <v>1753</v>
      </c>
      <c r="AB6165" s="47" t="s">
        <v>1753</v>
      </c>
      <c r="AC6165" s="47" t="s">
        <v>1753</v>
      </c>
      <c r="AD6165" s="47" t="s">
        <v>1753</v>
      </c>
      <c r="AE6165" s="312"/>
      <c r="AF6165" s="465" t="s">
        <v>1754</v>
      </c>
      <c r="AG6165" s="311">
        <v>40</v>
      </c>
      <c r="AH6165" s="311">
        <v>15</v>
      </c>
      <c r="AI6165" s="311"/>
      <c r="AJ6165" s="311"/>
      <c r="AK6165" s="311"/>
      <c r="AL6165" s="311"/>
      <c r="AM6165" s="311"/>
      <c r="AN6165" s="311"/>
      <c r="AO6165" s="311"/>
      <c r="AP6165" s="311"/>
      <c r="AQ6165" s="311"/>
      <c r="AR6165" s="311"/>
      <c r="AS6165" s="311"/>
      <c r="AT6165" s="311"/>
      <c r="AU6165" s="311"/>
      <c r="AV6165" s="311"/>
      <c r="AW6165" s="311"/>
      <c r="AX6165" s="311"/>
      <c r="AY6165" s="311"/>
      <c r="AZ6165" s="311"/>
      <c r="BA6165" s="311"/>
      <c r="BB6165" s="311"/>
      <c r="BC6165" s="311"/>
      <c r="BD6165" s="311"/>
      <c r="BE6165" s="491"/>
      <c r="BF6165" s="491"/>
      <c r="BG6165" s="491"/>
      <c r="BH6165" s="491"/>
      <c r="BI6165" s="491"/>
      <c r="BJ6165" s="491"/>
      <c r="BK6165" s="491"/>
      <c r="BL6165" s="491"/>
      <c r="BM6165" s="491"/>
      <c r="BN6165" s="491"/>
      <c r="BO6165" s="491"/>
      <c r="BP6165" s="306"/>
      <c r="BQ6165" s="496"/>
      <c r="BR6165" s="496"/>
      <c r="BS6165" s="496"/>
      <c r="BT6165" s="496"/>
      <c r="BU6165" s="496"/>
      <c r="BV6165" s="496"/>
    </row>
    <row r="6166" spans="1:74" s="52" customFormat="1" ht="12.75">
      <c r="A6166" s="45">
        <v>2346.9885393806389</v>
      </c>
      <c r="B6166" s="46" t="s">
        <v>416</v>
      </c>
      <c r="C6166" s="47" t="s">
        <v>427</v>
      </c>
      <c r="D6166" s="48">
        <v>194.9</v>
      </c>
      <c r="E6166" s="49">
        <v>39.613199999999999</v>
      </c>
      <c r="F6166" s="49">
        <v>7.9100000000000004E-2</v>
      </c>
      <c r="G6166" s="49">
        <v>14.263500000000001</v>
      </c>
      <c r="H6166" s="49">
        <v>0.31859999999999999</v>
      </c>
      <c r="I6166" s="49">
        <v>0.1653</v>
      </c>
      <c r="J6166" s="49">
        <v>45.3628</v>
      </c>
      <c r="K6166" s="49">
        <v>0.25509999999999999</v>
      </c>
      <c r="L6166" s="49">
        <v>100.05760000000001</v>
      </c>
      <c r="M6166" s="47"/>
      <c r="N6166" s="50">
        <v>0.99258078638444935</v>
      </c>
      <c r="O6166" s="50">
        <v>1.5670318951777752E-3</v>
      </c>
      <c r="P6166" s="50">
        <v>0.29888769653754499</v>
      </c>
      <c r="Q6166" s="50">
        <v>6.4211911938758491E-3</v>
      </c>
      <c r="R6166" s="50">
        <v>3.5082015037077446E-3</v>
      </c>
      <c r="S6166" s="50">
        <v>1.6944717646468028</v>
      </c>
      <c r="T6166" s="50">
        <v>6.8484776636365367E-3</v>
      </c>
      <c r="U6166" s="50">
        <v>3.0042851498251952</v>
      </c>
      <c r="V6166" s="51">
        <v>85.005830490805607</v>
      </c>
      <c r="X6166" s="47" t="s">
        <v>1753</v>
      </c>
      <c r="Y6166" s="47" t="s">
        <v>1753</v>
      </c>
      <c r="Z6166" s="47" t="s">
        <v>1753</v>
      </c>
      <c r="AA6166" s="47" t="s">
        <v>1753</v>
      </c>
      <c r="AB6166" s="47" t="s">
        <v>1753</v>
      </c>
      <c r="AC6166" s="47" t="s">
        <v>1753</v>
      </c>
      <c r="AD6166" s="47" t="s">
        <v>1753</v>
      </c>
      <c r="AE6166" s="312"/>
      <c r="AF6166" s="465" t="s">
        <v>1754</v>
      </c>
      <c r="AG6166" s="311">
        <v>40</v>
      </c>
      <c r="AH6166" s="311">
        <v>15</v>
      </c>
      <c r="AI6166" s="311"/>
      <c r="AJ6166" s="311"/>
      <c r="AK6166" s="311"/>
      <c r="AL6166" s="311"/>
      <c r="AM6166" s="311"/>
      <c r="AN6166" s="311"/>
      <c r="AO6166" s="311"/>
      <c r="AP6166" s="311"/>
      <c r="AQ6166" s="311"/>
      <c r="AR6166" s="311"/>
      <c r="AS6166" s="311"/>
      <c r="AT6166" s="311"/>
      <c r="AU6166" s="311"/>
      <c r="AV6166" s="311"/>
      <c r="AW6166" s="311"/>
      <c r="AX6166" s="311"/>
      <c r="AY6166" s="311"/>
      <c r="AZ6166" s="311"/>
      <c r="BA6166" s="311"/>
      <c r="BB6166" s="311"/>
      <c r="BC6166" s="311"/>
      <c r="BD6166" s="311"/>
      <c r="BE6166" s="491"/>
      <c r="BF6166" s="491"/>
      <c r="BG6166" s="491"/>
      <c r="BH6166" s="491"/>
      <c r="BI6166" s="491"/>
      <c r="BJ6166" s="491"/>
      <c r="BK6166" s="491"/>
      <c r="BL6166" s="491"/>
      <c r="BM6166" s="491"/>
      <c r="BN6166" s="491"/>
      <c r="BO6166" s="491"/>
      <c r="BP6166" s="306"/>
      <c r="BQ6166" s="496"/>
      <c r="BR6166" s="496"/>
      <c r="BS6166" s="496"/>
      <c r="BT6166" s="496"/>
      <c r="BU6166" s="496"/>
      <c r="BV6166" s="496"/>
    </row>
    <row r="6167" spans="1:74" s="52" customFormat="1" ht="12.75">
      <c r="A6167" s="45">
        <v>2346.9885393806389</v>
      </c>
      <c r="B6167" s="46" t="s">
        <v>416</v>
      </c>
      <c r="C6167" s="47" t="s">
        <v>427</v>
      </c>
      <c r="D6167" s="48">
        <v>199.9</v>
      </c>
      <c r="E6167" s="49">
        <v>39.5167</v>
      </c>
      <c r="F6167" s="49">
        <v>6.2399999999999997E-2</v>
      </c>
      <c r="G6167" s="49">
        <v>14.323499999999999</v>
      </c>
      <c r="H6167" s="49">
        <v>0.36</v>
      </c>
      <c r="I6167" s="49">
        <v>0.22869999999999999</v>
      </c>
      <c r="J6167" s="49">
        <v>45.096499999999999</v>
      </c>
      <c r="K6167" s="49">
        <v>0.2419</v>
      </c>
      <c r="L6167" s="49">
        <v>99.829699999999988</v>
      </c>
      <c r="M6167" s="47"/>
      <c r="N6167" s="50">
        <v>0.9933148240072347</v>
      </c>
      <c r="O6167" s="50">
        <v>1.2401272530040066E-3</v>
      </c>
      <c r="P6167" s="50">
        <v>0.30110044218829324</v>
      </c>
      <c r="Q6167" s="50">
        <v>7.2786802276419878E-3</v>
      </c>
      <c r="R6167" s="50">
        <v>4.8692060250661471E-3</v>
      </c>
      <c r="S6167" s="50">
        <v>1.6898868616613527</v>
      </c>
      <c r="T6167" s="50">
        <v>6.514780124164554E-3</v>
      </c>
      <c r="U6167" s="50">
        <v>3.0042049214867572</v>
      </c>
      <c r="V6167" s="51">
        <v>84.876827611803222</v>
      </c>
      <c r="X6167" s="47" t="s">
        <v>1753</v>
      </c>
      <c r="Y6167" s="47" t="s">
        <v>1753</v>
      </c>
      <c r="Z6167" s="47" t="s">
        <v>1753</v>
      </c>
      <c r="AA6167" s="47" t="s">
        <v>1753</v>
      </c>
      <c r="AB6167" s="47" t="s">
        <v>1753</v>
      </c>
      <c r="AC6167" s="47" t="s">
        <v>1753</v>
      </c>
      <c r="AD6167" s="47" t="s">
        <v>1753</v>
      </c>
      <c r="AE6167" s="312"/>
      <c r="AF6167" s="465" t="s">
        <v>1754</v>
      </c>
      <c r="AG6167" s="311">
        <v>40</v>
      </c>
      <c r="AH6167" s="311">
        <v>15</v>
      </c>
      <c r="AI6167" s="311"/>
      <c r="AJ6167" s="311"/>
      <c r="AK6167" s="311"/>
      <c r="AL6167" s="311"/>
      <c r="AM6167" s="311"/>
      <c r="AN6167" s="311"/>
      <c r="AO6167" s="311"/>
      <c r="AP6167" s="311"/>
      <c r="AQ6167" s="311"/>
      <c r="AR6167" s="311"/>
      <c r="AS6167" s="311"/>
      <c r="AT6167" s="311"/>
      <c r="AU6167" s="311"/>
      <c r="AV6167" s="311"/>
      <c r="AW6167" s="311"/>
      <c r="AX6167" s="311"/>
      <c r="AY6167" s="311"/>
      <c r="AZ6167" s="311"/>
      <c r="BA6167" s="311"/>
      <c r="BB6167" s="311"/>
      <c r="BC6167" s="311"/>
      <c r="BD6167" s="311"/>
      <c r="BE6167" s="491"/>
      <c r="BF6167" s="491"/>
      <c r="BG6167" s="491"/>
      <c r="BH6167" s="491"/>
      <c r="BI6167" s="491"/>
      <c r="BJ6167" s="491"/>
      <c r="BK6167" s="491"/>
      <c r="BL6167" s="491"/>
      <c r="BM6167" s="491"/>
      <c r="BN6167" s="491"/>
      <c r="BO6167" s="491"/>
      <c r="BP6167" s="306"/>
      <c r="BQ6167" s="496"/>
      <c r="BR6167" s="496"/>
      <c r="BS6167" s="496"/>
      <c r="BT6167" s="496"/>
      <c r="BU6167" s="496"/>
      <c r="BV6167" s="496"/>
    </row>
    <row r="6168" spans="1:74" s="52" customFormat="1" ht="12.75">
      <c r="A6168" s="45">
        <v>2346.9885393806389</v>
      </c>
      <c r="B6168" s="46" t="s">
        <v>416</v>
      </c>
      <c r="C6168" s="47" t="s">
        <v>427</v>
      </c>
      <c r="D6168" s="48">
        <v>204.9</v>
      </c>
      <c r="E6168" s="49">
        <v>39.533299999999997</v>
      </c>
      <c r="F6168" s="49">
        <v>4.7500000000000001E-2</v>
      </c>
      <c r="G6168" s="49">
        <v>14.286099999999999</v>
      </c>
      <c r="H6168" s="49">
        <v>0.32840000000000003</v>
      </c>
      <c r="I6168" s="49">
        <v>0.17430000000000001</v>
      </c>
      <c r="J6168" s="49">
        <v>45.071899999999999</v>
      </c>
      <c r="K6168" s="49">
        <v>0.24379999999999999</v>
      </c>
      <c r="L6168" s="49">
        <v>99.685299999999984</v>
      </c>
      <c r="M6168" s="47"/>
      <c r="N6168" s="50">
        <v>0.99460431226548163</v>
      </c>
      <c r="O6168" s="50">
        <v>9.4483569993443755E-4</v>
      </c>
      <c r="P6168" s="50">
        <v>0.30057783328721183</v>
      </c>
      <c r="Q6168" s="50">
        <v>6.6456017307343299E-3</v>
      </c>
      <c r="R6168" s="50">
        <v>3.7142437057744657E-3</v>
      </c>
      <c r="S6168" s="50">
        <v>1.69044747619437</v>
      </c>
      <c r="T6168" s="50">
        <v>6.5717134511429935E-3</v>
      </c>
      <c r="U6168" s="50">
        <v>3.0035060163346499</v>
      </c>
      <c r="V6168" s="51">
        <v>84.903364519988173</v>
      </c>
      <c r="X6168" s="47" t="s">
        <v>1753</v>
      </c>
      <c r="Y6168" s="47" t="s">
        <v>1753</v>
      </c>
      <c r="Z6168" s="47" t="s">
        <v>1753</v>
      </c>
      <c r="AA6168" s="47" t="s">
        <v>1753</v>
      </c>
      <c r="AB6168" s="47" t="s">
        <v>1753</v>
      </c>
      <c r="AC6168" s="47" t="s">
        <v>1753</v>
      </c>
      <c r="AD6168" s="47" t="s">
        <v>1753</v>
      </c>
      <c r="AE6168" s="312"/>
      <c r="AF6168" s="465" t="s">
        <v>1754</v>
      </c>
      <c r="AG6168" s="311">
        <v>40</v>
      </c>
      <c r="AH6168" s="311">
        <v>15</v>
      </c>
      <c r="AI6168" s="311"/>
      <c r="AJ6168" s="311"/>
      <c r="AK6168" s="311"/>
      <c r="AL6168" s="311"/>
      <c r="AM6168" s="311"/>
      <c r="AN6168" s="311"/>
      <c r="AO6168" s="311"/>
      <c r="AP6168" s="311"/>
      <c r="AQ6168" s="311"/>
      <c r="AR6168" s="311"/>
      <c r="AS6168" s="311"/>
      <c r="AT6168" s="311"/>
      <c r="AU6168" s="311"/>
      <c r="AV6168" s="311"/>
      <c r="AW6168" s="311"/>
      <c r="AX6168" s="311"/>
      <c r="AY6168" s="311"/>
      <c r="AZ6168" s="311"/>
      <c r="BA6168" s="311"/>
      <c r="BB6168" s="311"/>
      <c r="BC6168" s="311"/>
      <c r="BD6168" s="311"/>
      <c r="BE6168" s="491"/>
      <c r="BF6168" s="491"/>
      <c r="BG6168" s="491"/>
      <c r="BH6168" s="491"/>
      <c r="BI6168" s="491"/>
      <c r="BJ6168" s="491"/>
      <c r="BK6168" s="491"/>
      <c r="BL6168" s="491"/>
      <c r="BM6168" s="491"/>
      <c r="BN6168" s="491"/>
      <c r="BO6168" s="491"/>
      <c r="BP6168" s="306"/>
      <c r="BQ6168" s="496"/>
      <c r="BR6168" s="496"/>
      <c r="BS6168" s="496"/>
      <c r="BT6168" s="496"/>
      <c r="BU6168" s="496"/>
      <c r="BV6168" s="496"/>
    </row>
    <row r="6169" spans="1:74" s="52" customFormat="1" ht="12.75">
      <c r="A6169" s="45">
        <v>2346.9885393806389</v>
      </c>
      <c r="B6169" s="46" t="s">
        <v>416</v>
      </c>
      <c r="C6169" s="47" t="s">
        <v>427</v>
      </c>
      <c r="D6169" s="48">
        <v>209.89</v>
      </c>
      <c r="E6169" s="49">
        <v>39.556100000000001</v>
      </c>
      <c r="F6169" s="49">
        <v>4.1500000000000002E-2</v>
      </c>
      <c r="G6169" s="49">
        <v>14.3444</v>
      </c>
      <c r="H6169" s="49">
        <v>0.35730000000000001</v>
      </c>
      <c r="I6169" s="49">
        <v>0.1852</v>
      </c>
      <c r="J6169" s="49">
        <v>45.190800000000003</v>
      </c>
      <c r="K6169" s="49">
        <v>0.25919999999999999</v>
      </c>
      <c r="L6169" s="49">
        <v>99.934500000000014</v>
      </c>
      <c r="M6169" s="47"/>
      <c r="N6169" s="50">
        <v>0.99326404766591481</v>
      </c>
      <c r="O6169" s="50">
        <v>8.2390049086769981E-4</v>
      </c>
      <c r="P6169" s="50">
        <v>0.30122404145450526</v>
      </c>
      <c r="Q6169" s="50">
        <v>7.216525630438223E-3</v>
      </c>
      <c r="R6169" s="50">
        <v>3.9389273562607926E-3</v>
      </c>
      <c r="S6169" s="50">
        <v>1.6916473197199577</v>
      </c>
      <c r="T6169" s="50">
        <v>6.973389034405455E-3</v>
      </c>
      <c r="U6169" s="50">
        <v>3.00508815135235</v>
      </c>
      <c r="V6169" s="51">
        <v>84.884922964772585</v>
      </c>
      <c r="X6169" s="47" t="s">
        <v>1753</v>
      </c>
      <c r="Y6169" s="47" t="s">
        <v>1753</v>
      </c>
      <c r="Z6169" s="47" t="s">
        <v>1753</v>
      </c>
      <c r="AA6169" s="47" t="s">
        <v>1753</v>
      </c>
      <c r="AB6169" s="47" t="s">
        <v>1753</v>
      </c>
      <c r="AC6169" s="47" t="s">
        <v>1753</v>
      </c>
      <c r="AD6169" s="47" t="s">
        <v>1753</v>
      </c>
      <c r="AE6169" s="312"/>
      <c r="AF6169" s="465" t="s">
        <v>1754</v>
      </c>
      <c r="AG6169" s="311">
        <v>40</v>
      </c>
      <c r="AH6169" s="311">
        <v>15</v>
      </c>
      <c r="AI6169" s="311"/>
      <c r="AJ6169" s="311"/>
      <c r="AK6169" s="311"/>
      <c r="AL6169" s="311"/>
      <c r="AM6169" s="311"/>
      <c r="AN6169" s="311"/>
      <c r="AO6169" s="311"/>
      <c r="AP6169" s="311"/>
      <c r="AQ6169" s="311"/>
      <c r="AR6169" s="311"/>
      <c r="AS6169" s="311"/>
      <c r="AT6169" s="311"/>
      <c r="AU6169" s="311"/>
      <c r="AV6169" s="311"/>
      <c r="AW6169" s="311"/>
      <c r="AX6169" s="311"/>
      <c r="AY6169" s="311"/>
      <c r="AZ6169" s="311"/>
      <c r="BA6169" s="311"/>
      <c r="BB6169" s="311"/>
      <c r="BC6169" s="311"/>
      <c r="BD6169" s="311"/>
      <c r="BE6169" s="491"/>
      <c r="BF6169" s="491"/>
      <c r="BG6169" s="491"/>
      <c r="BH6169" s="491"/>
      <c r="BI6169" s="491"/>
      <c r="BJ6169" s="491"/>
      <c r="BK6169" s="491"/>
      <c r="BL6169" s="491"/>
      <c r="BM6169" s="491"/>
      <c r="BN6169" s="491"/>
      <c r="BO6169" s="491"/>
      <c r="BP6169" s="306"/>
      <c r="BQ6169" s="496"/>
      <c r="BR6169" s="496"/>
      <c r="BS6169" s="496"/>
      <c r="BT6169" s="496"/>
      <c r="BU6169" s="496"/>
      <c r="BV6169" s="496"/>
    </row>
    <row r="6170" spans="1:74" s="52" customFormat="1" ht="12.75">
      <c r="A6170" s="45">
        <v>2346.9885393806389</v>
      </c>
      <c r="B6170" s="46" t="s">
        <v>416</v>
      </c>
      <c r="C6170" s="47" t="s">
        <v>427</v>
      </c>
      <c r="D6170" s="48">
        <v>214.89</v>
      </c>
      <c r="E6170" s="49">
        <v>39.531599999999997</v>
      </c>
      <c r="F6170" s="49">
        <v>6.1100000000000002E-2</v>
      </c>
      <c r="G6170" s="49">
        <v>14.1503</v>
      </c>
      <c r="H6170" s="49">
        <v>0.31359999999999999</v>
      </c>
      <c r="I6170" s="49">
        <v>0.18529999999999999</v>
      </c>
      <c r="J6170" s="49">
        <v>45.2119</v>
      </c>
      <c r="K6170" s="49">
        <v>0.25369999999999998</v>
      </c>
      <c r="L6170" s="49">
        <v>99.707499999999996</v>
      </c>
      <c r="M6170" s="47"/>
      <c r="N6170" s="50">
        <v>0.99373640488014359</v>
      </c>
      <c r="O6170" s="50">
        <v>1.2143487586464183E-3</v>
      </c>
      <c r="P6170" s="50">
        <v>0.29747361372742065</v>
      </c>
      <c r="Q6170" s="50">
        <v>6.3408394105328178E-3</v>
      </c>
      <c r="R6170" s="50">
        <v>3.9453720757615289E-3</v>
      </c>
      <c r="S6170" s="50">
        <v>1.6942914209883062</v>
      </c>
      <c r="T6170" s="50">
        <v>6.8328977617528285E-3</v>
      </c>
      <c r="U6170" s="50">
        <v>3.0038348976025642</v>
      </c>
      <c r="V6170" s="51">
        <v>85.064823985632572</v>
      </c>
      <c r="X6170" s="47" t="s">
        <v>1753</v>
      </c>
      <c r="Y6170" s="47" t="s">
        <v>1753</v>
      </c>
      <c r="Z6170" s="47" t="s">
        <v>1753</v>
      </c>
      <c r="AA6170" s="47" t="s">
        <v>1753</v>
      </c>
      <c r="AB6170" s="47" t="s">
        <v>1753</v>
      </c>
      <c r="AC6170" s="47" t="s">
        <v>1753</v>
      </c>
      <c r="AD6170" s="47" t="s">
        <v>1753</v>
      </c>
      <c r="AE6170" s="312"/>
      <c r="AF6170" s="465" t="s">
        <v>1754</v>
      </c>
      <c r="AG6170" s="311">
        <v>40</v>
      </c>
      <c r="AH6170" s="311">
        <v>15</v>
      </c>
      <c r="AI6170" s="311"/>
      <c r="AJ6170" s="311"/>
      <c r="AK6170" s="311"/>
      <c r="AL6170" s="311"/>
      <c r="AM6170" s="311"/>
      <c r="AN6170" s="311"/>
      <c r="AO6170" s="311"/>
      <c r="AP6170" s="311"/>
      <c r="AQ6170" s="311"/>
      <c r="AR6170" s="311"/>
      <c r="AS6170" s="311"/>
      <c r="AT6170" s="311"/>
      <c r="AU6170" s="311"/>
      <c r="AV6170" s="311"/>
      <c r="AW6170" s="311"/>
      <c r="AX6170" s="311"/>
      <c r="AY6170" s="311"/>
      <c r="AZ6170" s="311"/>
      <c r="BA6170" s="311"/>
      <c r="BB6170" s="311"/>
      <c r="BC6170" s="311"/>
      <c r="BD6170" s="311"/>
      <c r="BE6170" s="491"/>
      <c r="BF6170" s="491"/>
      <c r="BG6170" s="491"/>
      <c r="BH6170" s="491"/>
      <c r="BI6170" s="491"/>
      <c r="BJ6170" s="491"/>
      <c r="BK6170" s="491"/>
      <c r="BL6170" s="491"/>
      <c r="BM6170" s="491"/>
      <c r="BN6170" s="491"/>
      <c r="BO6170" s="491"/>
      <c r="BP6170" s="306"/>
      <c r="BQ6170" s="496"/>
      <c r="BR6170" s="496"/>
      <c r="BS6170" s="496"/>
      <c r="BT6170" s="496"/>
      <c r="BU6170" s="496"/>
      <c r="BV6170" s="496"/>
    </row>
    <row r="6171" spans="1:74" s="52" customFormat="1" ht="12.75">
      <c r="A6171" s="45">
        <v>2346.9885393806389</v>
      </c>
      <c r="B6171" s="46" t="s">
        <v>416</v>
      </c>
      <c r="C6171" s="47" t="s">
        <v>427</v>
      </c>
      <c r="D6171" s="48">
        <v>219.89</v>
      </c>
      <c r="E6171" s="49">
        <v>39.354700000000001</v>
      </c>
      <c r="F6171" s="49">
        <v>5.0299999999999997E-2</v>
      </c>
      <c r="G6171" s="49">
        <v>14.538</v>
      </c>
      <c r="H6171" s="49">
        <v>0.33250000000000002</v>
      </c>
      <c r="I6171" s="49">
        <v>0.19059999999999999</v>
      </c>
      <c r="J6171" s="49">
        <v>45.148800000000001</v>
      </c>
      <c r="K6171" s="49">
        <v>0.2349</v>
      </c>
      <c r="L6171" s="49">
        <v>99.849800000000002</v>
      </c>
      <c r="M6171" s="47"/>
      <c r="N6171" s="50">
        <v>0.99022115161217417</v>
      </c>
      <c r="O6171" s="50">
        <v>1.0006426111220763E-3</v>
      </c>
      <c r="P6171" s="50">
        <v>0.30591181535748602</v>
      </c>
      <c r="Q6171" s="50">
        <v>6.7293192856081015E-3</v>
      </c>
      <c r="R6171" s="50">
        <v>4.0620403043091077E-3</v>
      </c>
      <c r="S6171" s="50">
        <v>1.6935200785609312</v>
      </c>
      <c r="T6171" s="50">
        <v>6.3325154339511159E-3</v>
      </c>
      <c r="U6171" s="50">
        <v>3.0077775631655816</v>
      </c>
      <c r="V6171" s="51">
        <v>84.700063238564695</v>
      </c>
      <c r="X6171" s="47" t="s">
        <v>1753</v>
      </c>
      <c r="Y6171" s="47" t="s">
        <v>1753</v>
      </c>
      <c r="Z6171" s="47" t="s">
        <v>1753</v>
      </c>
      <c r="AA6171" s="47" t="s">
        <v>1753</v>
      </c>
      <c r="AB6171" s="47" t="s">
        <v>1753</v>
      </c>
      <c r="AC6171" s="47" t="s">
        <v>1753</v>
      </c>
      <c r="AD6171" s="47" t="s">
        <v>1753</v>
      </c>
      <c r="AE6171" s="312"/>
      <c r="AF6171" s="465" t="s">
        <v>1754</v>
      </c>
      <c r="AG6171" s="311">
        <v>40</v>
      </c>
      <c r="AH6171" s="311">
        <v>15</v>
      </c>
      <c r="AI6171" s="311"/>
      <c r="AJ6171" s="311"/>
      <c r="AK6171" s="311"/>
      <c r="AL6171" s="311"/>
      <c r="AM6171" s="311"/>
      <c r="AN6171" s="311"/>
      <c r="AO6171" s="311"/>
      <c r="AP6171" s="311"/>
      <c r="AQ6171" s="311"/>
      <c r="AR6171" s="311"/>
      <c r="AS6171" s="311"/>
      <c r="AT6171" s="311"/>
      <c r="AU6171" s="311"/>
      <c r="AV6171" s="311"/>
      <c r="AW6171" s="311"/>
      <c r="AX6171" s="311"/>
      <c r="AY6171" s="311"/>
      <c r="AZ6171" s="311"/>
      <c r="BA6171" s="311"/>
      <c r="BB6171" s="311"/>
      <c r="BC6171" s="311"/>
      <c r="BD6171" s="311"/>
      <c r="BE6171" s="491"/>
      <c r="BF6171" s="491"/>
      <c r="BG6171" s="491"/>
      <c r="BH6171" s="491"/>
      <c r="BI6171" s="491"/>
      <c r="BJ6171" s="491"/>
      <c r="BK6171" s="491"/>
      <c r="BL6171" s="491"/>
      <c r="BM6171" s="491"/>
      <c r="BN6171" s="491"/>
      <c r="BO6171" s="491"/>
      <c r="BP6171" s="306"/>
      <c r="BQ6171" s="496"/>
      <c r="BR6171" s="496"/>
      <c r="BS6171" s="496"/>
      <c r="BT6171" s="496"/>
      <c r="BU6171" s="496"/>
      <c r="BV6171" s="496"/>
    </row>
    <row r="6172" spans="1:74" s="52" customFormat="1" ht="12.75">
      <c r="A6172" s="45">
        <v>2346.9885393806389</v>
      </c>
      <c r="B6172" s="46" t="s">
        <v>416</v>
      </c>
      <c r="C6172" s="47" t="s">
        <v>427</v>
      </c>
      <c r="D6172" s="48">
        <v>224.89</v>
      </c>
      <c r="E6172" s="49">
        <v>39.502899999999997</v>
      </c>
      <c r="F6172" s="49">
        <v>0.06</v>
      </c>
      <c r="G6172" s="49">
        <v>14.3576</v>
      </c>
      <c r="H6172" s="49">
        <v>0.32550000000000001</v>
      </c>
      <c r="I6172" s="49">
        <v>0.1961</v>
      </c>
      <c r="J6172" s="49">
        <v>45.302300000000002</v>
      </c>
      <c r="K6172" s="49">
        <v>0.2676</v>
      </c>
      <c r="L6172" s="49">
        <v>100.012</v>
      </c>
      <c r="M6172" s="47"/>
      <c r="N6172" s="50">
        <v>0.99125990608591985</v>
      </c>
      <c r="O6172" s="50">
        <v>1.1903789173070116E-3</v>
      </c>
      <c r="P6172" s="50">
        <v>0.30129810824536368</v>
      </c>
      <c r="Q6172" s="50">
        <v>6.569819628512566E-3</v>
      </c>
      <c r="R6172" s="50">
        <v>4.1679441800749504E-3</v>
      </c>
      <c r="S6172" s="50">
        <v>1.6946786508484928</v>
      </c>
      <c r="T6172" s="50">
        <v>7.194528173795115E-3</v>
      </c>
      <c r="U6172" s="50">
        <v>3.0063593360794658</v>
      </c>
      <c r="V6172" s="51">
        <v>84.904728631101477</v>
      </c>
      <c r="X6172" s="47" t="s">
        <v>1753</v>
      </c>
      <c r="Y6172" s="47" t="s">
        <v>1753</v>
      </c>
      <c r="Z6172" s="47" t="s">
        <v>1753</v>
      </c>
      <c r="AA6172" s="47" t="s">
        <v>1753</v>
      </c>
      <c r="AB6172" s="47" t="s">
        <v>1753</v>
      </c>
      <c r="AC6172" s="47" t="s">
        <v>1753</v>
      </c>
      <c r="AD6172" s="47" t="s">
        <v>1753</v>
      </c>
      <c r="AE6172" s="312"/>
      <c r="AF6172" s="465" t="s">
        <v>1754</v>
      </c>
      <c r="AG6172" s="311">
        <v>40</v>
      </c>
      <c r="AH6172" s="311">
        <v>15</v>
      </c>
      <c r="AI6172" s="311"/>
      <c r="AJ6172" s="311"/>
      <c r="AK6172" s="311"/>
      <c r="AL6172" s="311"/>
      <c r="AM6172" s="311"/>
      <c r="AN6172" s="311"/>
      <c r="AO6172" s="311"/>
      <c r="AP6172" s="311"/>
      <c r="AQ6172" s="311"/>
      <c r="AR6172" s="311"/>
      <c r="AS6172" s="311"/>
      <c r="AT6172" s="311"/>
      <c r="AU6172" s="311"/>
      <c r="AV6172" s="311"/>
      <c r="AW6172" s="311"/>
      <c r="AX6172" s="311"/>
      <c r="AY6172" s="311"/>
      <c r="AZ6172" s="311"/>
      <c r="BA6172" s="311"/>
      <c r="BB6172" s="311"/>
      <c r="BC6172" s="311"/>
      <c r="BD6172" s="311"/>
      <c r="BE6172" s="491"/>
      <c r="BF6172" s="491"/>
      <c r="BG6172" s="491"/>
      <c r="BH6172" s="491"/>
      <c r="BI6172" s="491"/>
      <c r="BJ6172" s="491"/>
      <c r="BK6172" s="491"/>
      <c r="BL6172" s="491"/>
      <c r="BM6172" s="491"/>
      <c r="BN6172" s="491"/>
      <c r="BO6172" s="491"/>
      <c r="BP6172" s="306"/>
      <c r="BQ6172" s="496"/>
      <c r="BR6172" s="496"/>
      <c r="BS6172" s="496"/>
      <c r="BT6172" s="496"/>
      <c r="BU6172" s="496"/>
      <c r="BV6172" s="496"/>
    </row>
    <row r="6173" spans="1:74" s="52" customFormat="1" ht="12.75">
      <c r="A6173" s="45">
        <v>2346.9885393806389</v>
      </c>
      <c r="B6173" s="46" t="s">
        <v>416</v>
      </c>
      <c r="C6173" s="47" t="s">
        <v>427</v>
      </c>
      <c r="D6173" s="48">
        <v>229.89</v>
      </c>
      <c r="E6173" s="49">
        <v>39.5578</v>
      </c>
      <c r="F6173" s="49">
        <v>3.7400000000000003E-2</v>
      </c>
      <c r="G6173" s="49">
        <v>14.4125</v>
      </c>
      <c r="H6173" s="49">
        <v>0.34239999999999998</v>
      </c>
      <c r="I6173" s="49">
        <v>0.1961</v>
      </c>
      <c r="J6173" s="49">
        <v>45.170400000000001</v>
      </c>
      <c r="K6173" s="49">
        <v>0.22789999999999999</v>
      </c>
      <c r="L6173" s="49">
        <v>99.944500000000005</v>
      </c>
      <c r="M6173" s="47"/>
      <c r="N6173" s="50">
        <v>0.9934069682228488</v>
      </c>
      <c r="O6173" s="50">
        <v>7.4257801786178066E-4</v>
      </c>
      <c r="P6173" s="50">
        <v>0.30268464214933677</v>
      </c>
      <c r="Q6173" s="50">
        <v>6.9162824365873576E-3</v>
      </c>
      <c r="R6173" s="50">
        <v>4.1711749389271909E-3</v>
      </c>
      <c r="S6173" s="50">
        <v>1.691054302011642</v>
      </c>
      <c r="T6173" s="50">
        <v>6.1319279642233658E-3</v>
      </c>
      <c r="U6173" s="50">
        <v>3.0051078757414276</v>
      </c>
      <c r="V6173" s="51">
        <v>84.818240972028818</v>
      </c>
      <c r="X6173" s="47" t="s">
        <v>1753</v>
      </c>
      <c r="Y6173" s="47" t="s">
        <v>1753</v>
      </c>
      <c r="Z6173" s="47" t="s">
        <v>1753</v>
      </c>
      <c r="AA6173" s="47" t="s">
        <v>1753</v>
      </c>
      <c r="AB6173" s="47" t="s">
        <v>1753</v>
      </c>
      <c r="AC6173" s="47" t="s">
        <v>1753</v>
      </c>
      <c r="AD6173" s="47" t="s">
        <v>1753</v>
      </c>
      <c r="AE6173" s="312"/>
      <c r="AF6173" s="465" t="s">
        <v>1754</v>
      </c>
      <c r="AG6173" s="311">
        <v>40</v>
      </c>
      <c r="AH6173" s="311">
        <v>15</v>
      </c>
      <c r="AI6173" s="311"/>
      <c r="AJ6173" s="311"/>
      <c r="AK6173" s="311"/>
      <c r="AL6173" s="311"/>
      <c r="AM6173" s="311"/>
      <c r="AN6173" s="311"/>
      <c r="AO6173" s="311"/>
      <c r="AP6173" s="311"/>
      <c r="AQ6173" s="311"/>
      <c r="AR6173" s="311"/>
      <c r="AS6173" s="311"/>
      <c r="AT6173" s="311"/>
      <c r="AU6173" s="311"/>
      <c r="AV6173" s="311"/>
      <c r="AW6173" s="311"/>
      <c r="AX6173" s="311"/>
      <c r="AY6173" s="311"/>
      <c r="AZ6173" s="311"/>
      <c r="BA6173" s="311"/>
      <c r="BB6173" s="311"/>
      <c r="BC6173" s="311"/>
      <c r="BD6173" s="311"/>
      <c r="BE6173" s="491"/>
      <c r="BF6173" s="491"/>
      <c r="BG6173" s="491"/>
      <c r="BH6173" s="491"/>
      <c r="BI6173" s="491"/>
      <c r="BJ6173" s="491"/>
      <c r="BK6173" s="491"/>
      <c r="BL6173" s="491"/>
      <c r="BM6173" s="491"/>
      <c r="BN6173" s="491"/>
      <c r="BO6173" s="491"/>
      <c r="BP6173" s="306"/>
      <c r="BQ6173" s="496"/>
      <c r="BR6173" s="496"/>
      <c r="BS6173" s="496"/>
      <c r="BT6173" s="496"/>
      <c r="BU6173" s="496"/>
      <c r="BV6173" s="496"/>
    </row>
    <row r="6174" spans="1:74" s="52" customFormat="1" ht="12.75">
      <c r="A6174" s="45">
        <v>2346.9885393806389</v>
      </c>
      <c r="B6174" s="46" t="s">
        <v>416</v>
      </c>
      <c r="C6174" s="47" t="s">
        <v>427</v>
      </c>
      <c r="D6174" s="48">
        <v>234.88</v>
      </c>
      <c r="E6174" s="49">
        <v>39.450299999999999</v>
      </c>
      <c r="F6174" s="49">
        <v>9.3100000000000002E-2</v>
      </c>
      <c r="G6174" s="49">
        <v>14.6686</v>
      </c>
      <c r="H6174" s="49">
        <v>0.35580000000000001</v>
      </c>
      <c r="I6174" s="49">
        <v>0.17419999999999999</v>
      </c>
      <c r="J6174" s="49">
        <v>45.426600000000001</v>
      </c>
      <c r="K6174" s="49">
        <v>0.21190000000000001</v>
      </c>
      <c r="L6174" s="49">
        <v>100.3805</v>
      </c>
      <c r="M6174" s="47"/>
      <c r="N6174" s="50">
        <v>0.9876794190050433</v>
      </c>
      <c r="O6174" s="50">
        <v>1.8428534077132978E-3</v>
      </c>
      <c r="P6174" s="50">
        <v>0.30712159453348858</v>
      </c>
      <c r="Q6174" s="50">
        <v>7.1649890354246468E-3</v>
      </c>
      <c r="R6174" s="50">
        <v>3.6940229043000514E-3</v>
      </c>
      <c r="S6174" s="50">
        <v>1.6954479922975207</v>
      </c>
      <c r="T6174" s="50">
        <v>5.6840029960390382E-3</v>
      </c>
      <c r="U6174" s="50">
        <v>3.0086348741795299</v>
      </c>
      <c r="V6174" s="51">
        <v>84.663624347781237</v>
      </c>
      <c r="X6174" s="47" t="s">
        <v>1753</v>
      </c>
      <c r="Y6174" s="47" t="s">
        <v>1753</v>
      </c>
      <c r="Z6174" s="47" t="s">
        <v>1753</v>
      </c>
      <c r="AA6174" s="47" t="s">
        <v>1753</v>
      </c>
      <c r="AB6174" s="47" t="s">
        <v>1753</v>
      </c>
      <c r="AC6174" s="47" t="s">
        <v>1753</v>
      </c>
      <c r="AD6174" s="47" t="s">
        <v>1753</v>
      </c>
      <c r="AE6174" s="312"/>
      <c r="AF6174" s="465" t="s">
        <v>1754</v>
      </c>
      <c r="AG6174" s="311">
        <v>40</v>
      </c>
      <c r="AH6174" s="311">
        <v>15</v>
      </c>
      <c r="AI6174" s="311"/>
      <c r="AJ6174" s="311"/>
      <c r="AK6174" s="311"/>
      <c r="AL6174" s="311"/>
      <c r="AM6174" s="311"/>
      <c r="AN6174" s="311"/>
      <c r="AO6174" s="311"/>
      <c r="AP6174" s="311"/>
      <c r="AQ6174" s="311"/>
      <c r="AR6174" s="311"/>
      <c r="AS6174" s="311"/>
      <c r="AT6174" s="311"/>
      <c r="AU6174" s="311"/>
      <c r="AV6174" s="311"/>
      <c r="AW6174" s="311"/>
      <c r="AX6174" s="311"/>
      <c r="AY6174" s="311"/>
      <c r="AZ6174" s="311"/>
      <c r="BA6174" s="311"/>
      <c r="BB6174" s="311"/>
      <c r="BC6174" s="311"/>
      <c r="BD6174" s="311"/>
      <c r="BE6174" s="491"/>
      <c r="BF6174" s="491"/>
      <c r="BG6174" s="491"/>
      <c r="BH6174" s="491"/>
      <c r="BI6174" s="491"/>
      <c r="BJ6174" s="491"/>
      <c r="BK6174" s="491"/>
      <c r="BL6174" s="491"/>
      <c r="BM6174" s="491"/>
      <c r="BN6174" s="491"/>
      <c r="BO6174" s="491"/>
      <c r="BP6174" s="306"/>
      <c r="BQ6174" s="496"/>
      <c r="BR6174" s="496"/>
      <c r="BS6174" s="496"/>
      <c r="BT6174" s="496"/>
      <c r="BU6174" s="496"/>
      <c r="BV6174" s="496"/>
    </row>
    <row r="6175" spans="1:74" s="52" customFormat="1" ht="12.75">
      <c r="A6175" s="45">
        <v>2346.9885393806389</v>
      </c>
      <c r="B6175" s="46" t="s">
        <v>416</v>
      </c>
      <c r="C6175" s="47" t="s">
        <v>427</v>
      </c>
      <c r="D6175" s="48">
        <v>239.88</v>
      </c>
      <c r="E6175" s="49">
        <v>39.406599999999997</v>
      </c>
      <c r="F6175" s="49">
        <v>3.1E-2</v>
      </c>
      <c r="G6175" s="49">
        <v>14.244199999999999</v>
      </c>
      <c r="H6175" s="49">
        <v>0.33329999999999999</v>
      </c>
      <c r="I6175" s="49">
        <v>0.17979999999999999</v>
      </c>
      <c r="J6175" s="49">
        <v>45.115200000000002</v>
      </c>
      <c r="K6175" s="49">
        <v>0.22420000000000001</v>
      </c>
      <c r="L6175" s="49">
        <v>99.534300000000002</v>
      </c>
      <c r="M6175" s="47"/>
      <c r="N6175" s="50">
        <v>0.99313716390330442</v>
      </c>
      <c r="O6175" s="50">
        <v>6.1769968111386982E-4</v>
      </c>
      <c r="P6175" s="50">
        <v>0.30021633934727288</v>
      </c>
      <c r="Q6175" s="50">
        <v>6.7564641119331045E-3</v>
      </c>
      <c r="R6175" s="50">
        <v>3.8380947766630375E-3</v>
      </c>
      <c r="S6175" s="50">
        <v>1.695007798875334</v>
      </c>
      <c r="T6175" s="50">
        <v>6.0538760388466331E-3</v>
      </c>
      <c r="U6175" s="50">
        <v>3.0056274367344678</v>
      </c>
      <c r="V6175" s="51">
        <v>84.953252439361876</v>
      </c>
      <c r="X6175" s="47" t="s">
        <v>1753</v>
      </c>
      <c r="Y6175" s="47" t="s">
        <v>1753</v>
      </c>
      <c r="Z6175" s="47" t="s">
        <v>1753</v>
      </c>
      <c r="AA6175" s="47" t="s">
        <v>1753</v>
      </c>
      <c r="AB6175" s="47" t="s">
        <v>1753</v>
      </c>
      <c r="AC6175" s="47" t="s">
        <v>1753</v>
      </c>
      <c r="AD6175" s="47" t="s">
        <v>1753</v>
      </c>
      <c r="AE6175" s="312"/>
      <c r="AF6175" s="465" t="s">
        <v>1754</v>
      </c>
      <c r="AG6175" s="311">
        <v>40</v>
      </c>
      <c r="AH6175" s="311">
        <v>15</v>
      </c>
      <c r="AI6175" s="311"/>
      <c r="AJ6175" s="311"/>
      <c r="AK6175" s="311"/>
      <c r="AL6175" s="311"/>
      <c r="AM6175" s="311"/>
      <c r="AN6175" s="311"/>
      <c r="AO6175" s="311"/>
      <c r="AP6175" s="311"/>
      <c r="AQ6175" s="311"/>
      <c r="AR6175" s="311"/>
      <c r="AS6175" s="311"/>
      <c r="AT6175" s="311"/>
      <c r="AU6175" s="311"/>
      <c r="AV6175" s="311"/>
      <c r="AW6175" s="311"/>
      <c r="AX6175" s="311"/>
      <c r="AY6175" s="311"/>
      <c r="AZ6175" s="311"/>
      <c r="BA6175" s="311"/>
      <c r="BB6175" s="311"/>
      <c r="BC6175" s="311"/>
      <c r="BD6175" s="311"/>
      <c r="BE6175" s="491"/>
      <c r="BF6175" s="491"/>
      <c r="BG6175" s="491"/>
      <c r="BH6175" s="491"/>
      <c r="BI6175" s="491"/>
      <c r="BJ6175" s="491"/>
      <c r="BK6175" s="491"/>
      <c r="BL6175" s="491"/>
      <c r="BM6175" s="491"/>
      <c r="BN6175" s="491"/>
      <c r="BO6175" s="491"/>
      <c r="BP6175" s="306"/>
      <c r="BQ6175" s="496"/>
      <c r="BR6175" s="496"/>
      <c r="BS6175" s="496"/>
      <c r="BT6175" s="496"/>
      <c r="BU6175" s="496"/>
      <c r="BV6175" s="496"/>
    </row>
    <row r="6176" spans="1:74" s="52" customFormat="1" ht="12.75">
      <c r="A6176" s="45">
        <v>2346.9885393806389</v>
      </c>
      <c r="B6176" s="46" t="s">
        <v>416</v>
      </c>
      <c r="C6176" s="47" t="s">
        <v>427</v>
      </c>
      <c r="D6176" s="48">
        <v>244.88</v>
      </c>
      <c r="E6176" s="49">
        <v>39.4604</v>
      </c>
      <c r="F6176" s="49">
        <v>9.3799999999999994E-2</v>
      </c>
      <c r="G6176" s="49">
        <v>14.3187</v>
      </c>
      <c r="H6176" s="49">
        <v>0.35799999999999998</v>
      </c>
      <c r="I6176" s="49">
        <v>0.1888</v>
      </c>
      <c r="J6176" s="49">
        <v>45.173099999999998</v>
      </c>
      <c r="K6176" s="49">
        <v>0.249</v>
      </c>
      <c r="L6176" s="49">
        <v>99.841799999999992</v>
      </c>
      <c r="M6176" s="47"/>
      <c r="N6176" s="50">
        <v>0.99162383510383723</v>
      </c>
      <c r="O6176" s="50">
        <v>1.8636473121407143E-3</v>
      </c>
      <c r="P6176" s="50">
        <v>0.30091584593053694</v>
      </c>
      <c r="Q6176" s="50">
        <v>7.2362305103374006E-3</v>
      </c>
      <c r="R6176" s="50">
        <v>4.0185854089213203E-3</v>
      </c>
      <c r="S6176" s="50">
        <v>1.6922865953689172</v>
      </c>
      <c r="T6176" s="50">
        <v>6.704130637190853E-3</v>
      </c>
      <c r="U6176" s="50">
        <v>3.0046488702718817</v>
      </c>
      <c r="V6176" s="51">
        <v>84.902895978074511</v>
      </c>
      <c r="X6176" s="47" t="s">
        <v>1753</v>
      </c>
      <c r="Y6176" s="47" t="s">
        <v>1753</v>
      </c>
      <c r="Z6176" s="47" t="s">
        <v>1753</v>
      </c>
      <c r="AA6176" s="47" t="s">
        <v>1753</v>
      </c>
      <c r="AB6176" s="47" t="s">
        <v>1753</v>
      </c>
      <c r="AC6176" s="47" t="s">
        <v>1753</v>
      </c>
      <c r="AD6176" s="47" t="s">
        <v>1753</v>
      </c>
      <c r="AE6176" s="312"/>
      <c r="AF6176" s="465" t="s">
        <v>1754</v>
      </c>
      <c r="AG6176" s="311">
        <v>40</v>
      </c>
      <c r="AH6176" s="311">
        <v>15</v>
      </c>
      <c r="AI6176" s="311"/>
      <c r="AJ6176" s="311"/>
      <c r="AK6176" s="311"/>
      <c r="AL6176" s="311"/>
      <c r="AM6176" s="311"/>
      <c r="AN6176" s="311"/>
      <c r="AO6176" s="311"/>
      <c r="AP6176" s="311"/>
      <c r="AQ6176" s="311"/>
      <c r="AR6176" s="311"/>
      <c r="AS6176" s="311"/>
      <c r="AT6176" s="311"/>
      <c r="AU6176" s="311"/>
      <c r="AV6176" s="311"/>
      <c r="AW6176" s="311"/>
      <c r="AX6176" s="311"/>
      <c r="AY6176" s="311"/>
      <c r="AZ6176" s="311"/>
      <c r="BA6176" s="311"/>
      <c r="BB6176" s="311"/>
      <c r="BC6176" s="311"/>
      <c r="BD6176" s="311"/>
      <c r="BE6176" s="491"/>
      <c r="BF6176" s="491"/>
      <c r="BG6176" s="491"/>
      <c r="BH6176" s="491"/>
      <c r="BI6176" s="491"/>
      <c r="BJ6176" s="491"/>
      <c r="BK6176" s="491"/>
      <c r="BL6176" s="491"/>
      <c r="BM6176" s="491"/>
      <c r="BN6176" s="491"/>
      <c r="BO6176" s="491"/>
      <c r="BP6176" s="306"/>
      <c r="BQ6176" s="496"/>
      <c r="BR6176" s="496"/>
      <c r="BS6176" s="496"/>
      <c r="BT6176" s="496"/>
      <c r="BU6176" s="496"/>
      <c r="BV6176" s="496"/>
    </row>
    <row r="6177" spans="1:74" s="52" customFormat="1" ht="12.75">
      <c r="A6177" s="45">
        <v>2346.9885393806389</v>
      </c>
      <c r="B6177" s="46" t="s">
        <v>416</v>
      </c>
      <c r="C6177" s="47" t="s">
        <v>427</v>
      </c>
      <c r="D6177" s="48">
        <v>249.88</v>
      </c>
      <c r="E6177" s="49">
        <v>39.380299999999998</v>
      </c>
      <c r="F6177" s="49">
        <v>7.3499999999999996E-2</v>
      </c>
      <c r="G6177" s="49">
        <v>14.343400000000001</v>
      </c>
      <c r="H6177" s="49">
        <v>0.32690000000000002</v>
      </c>
      <c r="I6177" s="49">
        <v>0.1598</v>
      </c>
      <c r="J6177" s="49">
        <v>45.236899999999999</v>
      </c>
      <c r="K6177" s="49">
        <v>0.22839999999999999</v>
      </c>
      <c r="L6177" s="49">
        <v>99.749200000000002</v>
      </c>
      <c r="M6177" s="47"/>
      <c r="N6177" s="50">
        <v>0.99063306164703469</v>
      </c>
      <c r="O6177" s="50">
        <v>1.4618289285664885E-3</v>
      </c>
      <c r="P6177" s="50">
        <v>0.30174626407812077</v>
      </c>
      <c r="Q6177" s="50">
        <v>6.6144328346800741E-3</v>
      </c>
      <c r="R6177" s="50">
        <v>3.4048368928608578E-3</v>
      </c>
      <c r="S6177" s="50">
        <v>1.696427012973613</v>
      </c>
      <c r="T6177" s="50">
        <v>6.1558431409568827E-3</v>
      </c>
      <c r="U6177" s="50">
        <v>3.0064432804958323</v>
      </c>
      <c r="V6177" s="51">
        <v>84.898894027682047</v>
      </c>
      <c r="X6177" s="47" t="s">
        <v>1753</v>
      </c>
      <c r="Y6177" s="47" t="s">
        <v>1753</v>
      </c>
      <c r="Z6177" s="47" t="s">
        <v>1753</v>
      </c>
      <c r="AA6177" s="47" t="s">
        <v>1753</v>
      </c>
      <c r="AB6177" s="47" t="s">
        <v>1753</v>
      </c>
      <c r="AC6177" s="47" t="s">
        <v>1753</v>
      </c>
      <c r="AD6177" s="47" t="s">
        <v>1753</v>
      </c>
      <c r="AE6177" s="312"/>
      <c r="AF6177" s="465" t="s">
        <v>1754</v>
      </c>
      <c r="AG6177" s="311">
        <v>40</v>
      </c>
      <c r="AH6177" s="311">
        <v>15</v>
      </c>
      <c r="AI6177" s="311"/>
      <c r="AJ6177" s="311"/>
      <c r="AK6177" s="311"/>
      <c r="AL6177" s="311"/>
      <c r="AM6177" s="311"/>
      <c r="AN6177" s="311"/>
      <c r="AO6177" s="311"/>
      <c r="AP6177" s="311"/>
      <c r="AQ6177" s="311"/>
      <c r="AR6177" s="311"/>
      <c r="AS6177" s="311"/>
      <c r="AT6177" s="311"/>
      <c r="AU6177" s="311"/>
      <c r="AV6177" s="311"/>
      <c r="AW6177" s="311"/>
      <c r="AX6177" s="311"/>
      <c r="AY6177" s="311"/>
      <c r="AZ6177" s="311"/>
      <c r="BA6177" s="311"/>
      <c r="BB6177" s="311"/>
      <c r="BC6177" s="311"/>
      <c r="BD6177" s="311"/>
      <c r="BE6177" s="491"/>
      <c r="BF6177" s="491"/>
      <c r="BG6177" s="491"/>
      <c r="BH6177" s="491"/>
      <c r="BI6177" s="491"/>
      <c r="BJ6177" s="491"/>
      <c r="BK6177" s="491"/>
      <c r="BL6177" s="491"/>
      <c r="BM6177" s="491"/>
      <c r="BN6177" s="491"/>
      <c r="BO6177" s="491"/>
      <c r="BP6177" s="306"/>
      <c r="BQ6177" s="496"/>
      <c r="BR6177" s="496"/>
      <c r="BS6177" s="496"/>
      <c r="BT6177" s="496"/>
      <c r="BU6177" s="496"/>
      <c r="BV6177" s="496"/>
    </row>
    <row r="6178" spans="1:74" s="52" customFormat="1" ht="12.75">
      <c r="A6178" s="45">
        <v>2346.9885393806389</v>
      </c>
      <c r="B6178" s="46" t="s">
        <v>416</v>
      </c>
      <c r="C6178" s="47" t="s">
        <v>427</v>
      </c>
      <c r="D6178" s="48">
        <v>254.87</v>
      </c>
      <c r="E6178" s="49">
        <v>39.650300000000001</v>
      </c>
      <c r="F6178" s="49">
        <v>4.0599999999999997E-2</v>
      </c>
      <c r="G6178" s="49">
        <v>14.247999999999999</v>
      </c>
      <c r="H6178" s="49">
        <v>0.37209999999999999</v>
      </c>
      <c r="I6178" s="49">
        <v>0.20699999999999999</v>
      </c>
      <c r="J6178" s="49">
        <v>44.994</v>
      </c>
      <c r="K6178" s="49">
        <v>0.22750000000000001</v>
      </c>
      <c r="L6178" s="49">
        <v>99.739500000000007</v>
      </c>
      <c r="M6178" s="47"/>
      <c r="N6178" s="50">
        <v>0.99682670847228882</v>
      </c>
      <c r="O6178" s="50">
        <v>8.0700204782864656E-4</v>
      </c>
      <c r="P6178" s="50">
        <v>0.29955949418892508</v>
      </c>
      <c r="Q6178" s="50">
        <v>7.5244844763134805E-3</v>
      </c>
      <c r="R6178" s="50">
        <v>4.4078750270995035E-3</v>
      </c>
      <c r="S6178" s="50">
        <v>1.6863058152181574</v>
      </c>
      <c r="T6178" s="50">
        <v>6.1279080014403232E-3</v>
      </c>
      <c r="U6178" s="50">
        <v>3.0015592874320536</v>
      </c>
      <c r="V6178" s="51">
        <v>84.91541733621581</v>
      </c>
      <c r="X6178" s="47" t="s">
        <v>1753</v>
      </c>
      <c r="Y6178" s="47" t="s">
        <v>1753</v>
      </c>
      <c r="Z6178" s="47" t="s">
        <v>1753</v>
      </c>
      <c r="AA6178" s="47" t="s">
        <v>1753</v>
      </c>
      <c r="AB6178" s="47" t="s">
        <v>1753</v>
      </c>
      <c r="AC6178" s="47" t="s">
        <v>1753</v>
      </c>
      <c r="AD6178" s="47" t="s">
        <v>1753</v>
      </c>
      <c r="AE6178" s="312"/>
      <c r="AF6178" s="465" t="s">
        <v>1754</v>
      </c>
      <c r="AG6178" s="311">
        <v>40</v>
      </c>
      <c r="AH6178" s="311">
        <v>15</v>
      </c>
      <c r="AI6178" s="311"/>
      <c r="AJ6178" s="311"/>
      <c r="AK6178" s="311"/>
      <c r="AL6178" s="311"/>
      <c r="AM6178" s="311"/>
      <c r="AN6178" s="311"/>
      <c r="AO6178" s="311"/>
      <c r="AP6178" s="311"/>
      <c r="AQ6178" s="311"/>
      <c r="AR6178" s="311"/>
      <c r="AS6178" s="311"/>
      <c r="AT6178" s="311"/>
      <c r="AU6178" s="311"/>
      <c r="AV6178" s="311"/>
      <c r="AW6178" s="311"/>
      <c r="AX6178" s="311"/>
      <c r="AY6178" s="311"/>
      <c r="AZ6178" s="311"/>
      <c r="BA6178" s="311"/>
      <c r="BB6178" s="311"/>
      <c r="BC6178" s="311"/>
      <c r="BD6178" s="311"/>
      <c r="BE6178" s="491"/>
      <c r="BF6178" s="491"/>
      <c r="BG6178" s="491"/>
      <c r="BH6178" s="491"/>
      <c r="BI6178" s="491"/>
      <c r="BJ6178" s="491"/>
      <c r="BK6178" s="491"/>
      <c r="BL6178" s="491"/>
      <c r="BM6178" s="491"/>
      <c r="BN6178" s="491"/>
      <c r="BO6178" s="491"/>
      <c r="BP6178" s="306"/>
      <c r="BQ6178" s="496"/>
      <c r="BR6178" s="496"/>
      <c r="BS6178" s="496"/>
      <c r="BT6178" s="496"/>
      <c r="BU6178" s="496"/>
      <c r="BV6178" s="496"/>
    </row>
    <row r="6179" spans="1:74" s="52" customFormat="1" ht="12.75">
      <c r="A6179" s="45">
        <v>2346.9885393806389</v>
      </c>
      <c r="B6179" s="46" t="s">
        <v>416</v>
      </c>
      <c r="C6179" s="47" t="s">
        <v>427</v>
      </c>
      <c r="D6179" s="48">
        <v>259.87</v>
      </c>
      <c r="E6179" s="49">
        <v>39.540100000000002</v>
      </c>
      <c r="F6179" s="49">
        <v>3.6200000000000003E-2</v>
      </c>
      <c r="G6179" s="49">
        <v>14.476599999999999</v>
      </c>
      <c r="H6179" s="49">
        <v>0.37059999999999998</v>
      </c>
      <c r="I6179" s="49">
        <v>0.22869999999999999</v>
      </c>
      <c r="J6179" s="49">
        <v>45.136200000000002</v>
      </c>
      <c r="K6179" s="49">
        <v>0.2545</v>
      </c>
      <c r="L6179" s="49">
        <v>100.0429</v>
      </c>
      <c r="M6179" s="47"/>
      <c r="N6179" s="50">
        <v>0.99269342032175401</v>
      </c>
      <c r="O6179" s="50">
        <v>7.1855723339748221E-4</v>
      </c>
      <c r="P6179" s="50">
        <v>0.30394846095184558</v>
      </c>
      <c r="Q6179" s="50">
        <v>7.4838777970014335E-3</v>
      </c>
      <c r="R6179" s="50">
        <v>4.8632801045235072E-3</v>
      </c>
      <c r="S6179" s="50">
        <v>1.6893160907599811</v>
      </c>
      <c r="T6179" s="50">
        <v>6.845778042947369E-3</v>
      </c>
      <c r="U6179" s="50">
        <v>3.0058694652114504</v>
      </c>
      <c r="V6179" s="51">
        <v>84.751223278876196</v>
      </c>
      <c r="X6179" s="47" t="s">
        <v>1753</v>
      </c>
      <c r="Y6179" s="47" t="s">
        <v>1753</v>
      </c>
      <c r="Z6179" s="47" t="s">
        <v>1753</v>
      </c>
      <c r="AA6179" s="47" t="s">
        <v>1753</v>
      </c>
      <c r="AB6179" s="47" t="s">
        <v>1753</v>
      </c>
      <c r="AC6179" s="47" t="s">
        <v>1753</v>
      </c>
      <c r="AD6179" s="47" t="s">
        <v>1753</v>
      </c>
      <c r="AE6179" s="312"/>
      <c r="AF6179" s="465" t="s">
        <v>1754</v>
      </c>
      <c r="AG6179" s="311">
        <v>40</v>
      </c>
      <c r="AH6179" s="311">
        <v>15</v>
      </c>
      <c r="AI6179" s="311"/>
      <c r="AJ6179" s="311"/>
      <c r="AK6179" s="311"/>
      <c r="AL6179" s="311"/>
      <c r="AM6179" s="311"/>
      <c r="AN6179" s="311"/>
      <c r="AO6179" s="311"/>
      <c r="AP6179" s="311"/>
      <c r="AQ6179" s="311"/>
      <c r="AR6179" s="311"/>
      <c r="AS6179" s="311"/>
      <c r="AT6179" s="311"/>
      <c r="AU6179" s="311"/>
      <c r="AV6179" s="311"/>
      <c r="AW6179" s="311"/>
      <c r="AX6179" s="311"/>
      <c r="AY6179" s="311"/>
      <c r="AZ6179" s="311"/>
      <c r="BA6179" s="311"/>
      <c r="BB6179" s="311"/>
      <c r="BC6179" s="311"/>
      <c r="BD6179" s="311"/>
      <c r="BE6179" s="491"/>
      <c r="BF6179" s="491"/>
      <c r="BG6179" s="491"/>
      <c r="BH6179" s="491"/>
      <c r="BI6179" s="491"/>
      <c r="BJ6179" s="491"/>
      <c r="BK6179" s="491"/>
      <c r="BL6179" s="491"/>
      <c r="BM6179" s="491"/>
      <c r="BN6179" s="491"/>
      <c r="BO6179" s="491"/>
      <c r="BP6179" s="306"/>
      <c r="BQ6179" s="496"/>
      <c r="BR6179" s="496"/>
      <c r="BS6179" s="496"/>
      <c r="BT6179" s="496"/>
      <c r="BU6179" s="496"/>
      <c r="BV6179" s="496"/>
    </row>
    <row r="6180" spans="1:74" s="52" customFormat="1" ht="12.75">
      <c r="A6180" s="45">
        <v>2346.9885393806389</v>
      </c>
      <c r="B6180" s="46" t="s">
        <v>416</v>
      </c>
      <c r="C6180" s="47" t="s">
        <v>427</v>
      </c>
      <c r="D6180" s="48">
        <v>264.87</v>
      </c>
      <c r="E6180" s="49">
        <v>39.361699999999999</v>
      </c>
      <c r="F6180" s="49">
        <v>4.36E-2</v>
      </c>
      <c r="G6180" s="49">
        <v>14.2537</v>
      </c>
      <c r="H6180" s="49">
        <v>0.37909999999999999</v>
      </c>
      <c r="I6180" s="49">
        <v>0.19239999999999999</v>
      </c>
      <c r="J6180" s="49">
        <v>45.090299999999999</v>
      </c>
      <c r="K6180" s="49">
        <v>0.25729999999999997</v>
      </c>
      <c r="L6180" s="49">
        <v>99.578099999999992</v>
      </c>
      <c r="M6180" s="47"/>
      <c r="N6180" s="50">
        <v>0.99204379611314197</v>
      </c>
      <c r="O6180" s="50">
        <v>8.6879818081681567E-4</v>
      </c>
      <c r="P6180" s="50">
        <v>0.30042813822417563</v>
      </c>
      <c r="Q6180" s="50">
        <v>7.6851911745484036E-3</v>
      </c>
      <c r="R6180" s="50">
        <v>4.1072184806936699E-3</v>
      </c>
      <c r="S6180" s="50">
        <v>1.6941375513835228</v>
      </c>
      <c r="T6180" s="50">
        <v>6.9479139683249229E-3</v>
      </c>
      <c r="U6180" s="50">
        <v>3.006218607525224</v>
      </c>
      <c r="V6180" s="51">
        <v>84.937666390758721</v>
      </c>
      <c r="X6180" s="47" t="s">
        <v>1753</v>
      </c>
      <c r="Y6180" s="47" t="s">
        <v>1753</v>
      </c>
      <c r="Z6180" s="47" t="s">
        <v>1753</v>
      </c>
      <c r="AA6180" s="47" t="s">
        <v>1753</v>
      </c>
      <c r="AB6180" s="47" t="s">
        <v>1753</v>
      </c>
      <c r="AC6180" s="47" t="s">
        <v>1753</v>
      </c>
      <c r="AD6180" s="47" t="s">
        <v>1753</v>
      </c>
      <c r="AE6180" s="312"/>
      <c r="AF6180" s="465" t="s">
        <v>1754</v>
      </c>
      <c r="AG6180" s="311">
        <v>40</v>
      </c>
      <c r="AH6180" s="311">
        <v>15</v>
      </c>
      <c r="AI6180" s="311"/>
      <c r="AJ6180" s="311"/>
      <c r="AK6180" s="311"/>
      <c r="AL6180" s="311"/>
      <c r="AM6180" s="311"/>
      <c r="AN6180" s="311"/>
      <c r="AO6180" s="311"/>
      <c r="AP6180" s="311"/>
      <c r="AQ6180" s="311"/>
      <c r="AR6180" s="311"/>
      <c r="AS6180" s="311"/>
      <c r="AT6180" s="311"/>
      <c r="AU6180" s="311"/>
      <c r="AV6180" s="311"/>
      <c r="AW6180" s="311"/>
      <c r="AX6180" s="311"/>
      <c r="AY6180" s="311"/>
      <c r="AZ6180" s="311"/>
      <c r="BA6180" s="311"/>
      <c r="BB6180" s="311"/>
      <c r="BC6180" s="311"/>
      <c r="BD6180" s="311"/>
      <c r="BE6180" s="491"/>
      <c r="BF6180" s="491"/>
      <c r="BG6180" s="491"/>
      <c r="BH6180" s="491"/>
      <c r="BI6180" s="491"/>
      <c r="BJ6180" s="491"/>
      <c r="BK6180" s="491"/>
      <c r="BL6180" s="491"/>
      <c r="BM6180" s="491"/>
      <c r="BN6180" s="491"/>
      <c r="BO6180" s="491"/>
      <c r="BP6180" s="306"/>
      <c r="BQ6180" s="496"/>
      <c r="BR6180" s="496"/>
      <c r="BS6180" s="496"/>
      <c r="BT6180" s="496"/>
      <c r="BU6180" s="496"/>
      <c r="BV6180" s="496"/>
    </row>
    <row r="6181" spans="1:74" s="52" customFormat="1" ht="12.75">
      <c r="A6181" s="45">
        <v>2346.9885393806389</v>
      </c>
      <c r="B6181" s="46" t="s">
        <v>416</v>
      </c>
      <c r="C6181" s="47" t="s">
        <v>427</v>
      </c>
      <c r="D6181" s="48">
        <v>269.87</v>
      </c>
      <c r="E6181" s="49">
        <v>39.546500000000002</v>
      </c>
      <c r="F6181" s="49">
        <v>3.0800000000000001E-2</v>
      </c>
      <c r="G6181" s="49">
        <v>14.454000000000001</v>
      </c>
      <c r="H6181" s="49">
        <v>0.37269999999999998</v>
      </c>
      <c r="I6181" s="49">
        <v>0.1706</v>
      </c>
      <c r="J6181" s="49">
        <v>45.164900000000003</v>
      </c>
      <c r="K6181" s="49">
        <v>0.255</v>
      </c>
      <c r="L6181" s="49">
        <v>99.994500000000002</v>
      </c>
      <c r="M6181" s="47"/>
      <c r="N6181" s="50">
        <v>0.99299813052730557</v>
      </c>
      <c r="O6181" s="50">
        <v>6.1145782821415571E-4</v>
      </c>
      <c r="P6181" s="50">
        <v>0.30351797935002256</v>
      </c>
      <c r="Q6181" s="50">
        <v>7.5273769185084218E-3</v>
      </c>
      <c r="R6181" s="50">
        <v>3.6283163341842661E-3</v>
      </c>
      <c r="S6181" s="50">
        <v>1.6906354702915056</v>
      </c>
      <c r="T6181" s="50">
        <v>6.8602225665254481E-3</v>
      </c>
      <c r="U6181" s="50">
        <v>3.0057789538162658</v>
      </c>
      <c r="V6181" s="51">
        <v>84.779607637286716</v>
      </c>
      <c r="X6181" s="47" t="s">
        <v>1753</v>
      </c>
      <c r="Y6181" s="47" t="s">
        <v>1753</v>
      </c>
      <c r="Z6181" s="47" t="s">
        <v>1753</v>
      </c>
      <c r="AA6181" s="47" t="s">
        <v>1753</v>
      </c>
      <c r="AB6181" s="47" t="s">
        <v>1753</v>
      </c>
      <c r="AC6181" s="47" t="s">
        <v>1753</v>
      </c>
      <c r="AD6181" s="47" t="s">
        <v>1753</v>
      </c>
      <c r="AE6181" s="312"/>
      <c r="AF6181" s="465" t="s">
        <v>1754</v>
      </c>
      <c r="AG6181" s="311">
        <v>40</v>
      </c>
      <c r="AH6181" s="311">
        <v>15</v>
      </c>
      <c r="AI6181" s="311"/>
      <c r="AJ6181" s="311"/>
      <c r="AK6181" s="311"/>
      <c r="AL6181" s="311"/>
      <c r="AM6181" s="311"/>
      <c r="AN6181" s="311"/>
      <c r="AO6181" s="311"/>
      <c r="AP6181" s="311"/>
      <c r="AQ6181" s="311"/>
      <c r="AR6181" s="311"/>
      <c r="AS6181" s="311"/>
      <c r="AT6181" s="311"/>
      <c r="AU6181" s="311"/>
      <c r="AV6181" s="311"/>
      <c r="AW6181" s="311"/>
      <c r="AX6181" s="311"/>
      <c r="AY6181" s="311"/>
      <c r="AZ6181" s="311"/>
      <c r="BA6181" s="311"/>
      <c r="BB6181" s="311"/>
      <c r="BC6181" s="311"/>
      <c r="BD6181" s="311"/>
      <c r="BE6181" s="491"/>
      <c r="BF6181" s="491"/>
      <c r="BG6181" s="491"/>
      <c r="BH6181" s="491"/>
      <c r="BI6181" s="491"/>
      <c r="BJ6181" s="491"/>
      <c r="BK6181" s="491"/>
      <c r="BL6181" s="491"/>
      <c r="BM6181" s="491"/>
      <c r="BN6181" s="491"/>
      <c r="BO6181" s="491"/>
      <c r="BP6181" s="306"/>
      <c r="BQ6181" s="496"/>
      <c r="BR6181" s="496"/>
      <c r="BS6181" s="496"/>
      <c r="BT6181" s="496"/>
      <c r="BU6181" s="496"/>
      <c r="BV6181" s="496"/>
    </row>
    <row r="6182" spans="1:74" s="52" customFormat="1" ht="12.75">
      <c r="A6182" s="45">
        <v>2346.9885393806389</v>
      </c>
      <c r="B6182" s="46" t="s">
        <v>416</v>
      </c>
      <c r="C6182" s="47" t="s">
        <v>427</v>
      </c>
      <c r="D6182" s="48">
        <v>274.86</v>
      </c>
      <c r="E6182" s="49">
        <v>39.339700000000001</v>
      </c>
      <c r="F6182" s="49">
        <v>3.7100000000000001E-2</v>
      </c>
      <c r="G6182" s="49">
        <v>14.389799999999999</v>
      </c>
      <c r="H6182" s="49">
        <v>0.34379999999999999</v>
      </c>
      <c r="I6182" s="49">
        <v>0.21779999999999999</v>
      </c>
      <c r="J6182" s="49">
        <v>45.0334</v>
      </c>
      <c r="K6182" s="49">
        <v>0.25919999999999999</v>
      </c>
      <c r="L6182" s="49">
        <v>99.620800000000017</v>
      </c>
      <c r="M6182" s="47"/>
      <c r="N6182" s="50">
        <v>0.99170969162296096</v>
      </c>
      <c r="O6182" s="50">
        <v>7.3943982700188759E-4</v>
      </c>
      <c r="P6182" s="50">
        <v>0.30336415612665474</v>
      </c>
      <c r="Q6182" s="50">
        <v>6.9711315537203415E-3</v>
      </c>
      <c r="R6182" s="50">
        <v>4.650473012025428E-3</v>
      </c>
      <c r="S6182" s="50">
        <v>1.6923757609609342</v>
      </c>
      <c r="T6182" s="50">
        <v>7.0007756197372059E-3</v>
      </c>
      <c r="U6182" s="50">
        <v>3.0068114287230348</v>
      </c>
      <c r="V6182" s="51">
        <v>84.799414316001744</v>
      </c>
      <c r="X6182" s="47" t="s">
        <v>1753</v>
      </c>
      <c r="Y6182" s="47" t="s">
        <v>1753</v>
      </c>
      <c r="Z6182" s="47" t="s">
        <v>1753</v>
      </c>
      <c r="AA6182" s="47" t="s">
        <v>1753</v>
      </c>
      <c r="AB6182" s="47" t="s">
        <v>1753</v>
      </c>
      <c r="AC6182" s="47" t="s">
        <v>1753</v>
      </c>
      <c r="AD6182" s="47" t="s">
        <v>1753</v>
      </c>
      <c r="AE6182" s="312"/>
      <c r="AF6182" s="465" t="s">
        <v>1754</v>
      </c>
      <c r="AG6182" s="311">
        <v>40</v>
      </c>
      <c r="AH6182" s="311">
        <v>15</v>
      </c>
      <c r="AI6182" s="311"/>
      <c r="AJ6182" s="311"/>
      <c r="AK6182" s="311"/>
      <c r="AL6182" s="311"/>
      <c r="AM6182" s="311"/>
      <c r="AN6182" s="311"/>
      <c r="AO6182" s="311"/>
      <c r="AP6182" s="311"/>
      <c r="AQ6182" s="311"/>
      <c r="AR6182" s="311"/>
      <c r="AS6182" s="311"/>
      <c r="AT6182" s="311"/>
      <c r="AU6182" s="311"/>
      <c r="AV6182" s="311"/>
      <c r="AW6182" s="311"/>
      <c r="AX6182" s="311"/>
      <c r="AY6182" s="311"/>
      <c r="AZ6182" s="311"/>
      <c r="BA6182" s="311"/>
      <c r="BB6182" s="311"/>
      <c r="BC6182" s="311"/>
      <c r="BD6182" s="311"/>
      <c r="BE6182" s="491"/>
      <c r="BF6182" s="491"/>
      <c r="BG6182" s="491"/>
      <c r="BH6182" s="491"/>
      <c r="BI6182" s="491"/>
      <c r="BJ6182" s="491"/>
      <c r="BK6182" s="491"/>
      <c r="BL6182" s="491"/>
      <c r="BM6182" s="491"/>
      <c r="BN6182" s="491"/>
      <c r="BO6182" s="491"/>
      <c r="BP6182" s="306"/>
      <c r="BQ6182" s="496"/>
      <c r="BR6182" s="496"/>
      <c r="BS6182" s="496"/>
      <c r="BT6182" s="496"/>
      <c r="BU6182" s="496"/>
      <c r="BV6182" s="496"/>
    </row>
    <row r="6183" spans="1:74" s="52" customFormat="1" ht="12.75">
      <c r="A6183" s="45">
        <v>2346.9885393806389</v>
      </c>
      <c r="B6183" s="46" t="s">
        <v>416</v>
      </c>
      <c r="C6183" s="47" t="s">
        <v>427</v>
      </c>
      <c r="D6183" s="48">
        <v>279.86</v>
      </c>
      <c r="E6183" s="49">
        <v>39.469299999999997</v>
      </c>
      <c r="F6183" s="49">
        <v>6.83E-2</v>
      </c>
      <c r="G6183" s="49">
        <v>14.3986</v>
      </c>
      <c r="H6183" s="49">
        <v>0.33889999999999998</v>
      </c>
      <c r="I6183" s="49">
        <v>0.19059999999999999</v>
      </c>
      <c r="J6183" s="49">
        <v>45.182299999999998</v>
      </c>
      <c r="K6183" s="49">
        <v>0.2465</v>
      </c>
      <c r="L6183" s="49">
        <v>99.894499999999994</v>
      </c>
      <c r="M6183" s="47"/>
      <c r="N6183" s="50">
        <v>0.99171457037763533</v>
      </c>
      <c r="O6183" s="50">
        <v>1.3568235990653672E-3</v>
      </c>
      <c r="P6183" s="50">
        <v>0.30255444016310296</v>
      </c>
      <c r="Q6183" s="50">
        <v>6.8492454687877303E-3</v>
      </c>
      <c r="R6183" s="50">
        <v>4.0563545260292348E-3</v>
      </c>
      <c r="S6183" s="50">
        <v>1.692404417605476</v>
      </c>
      <c r="T6183" s="50">
        <v>6.6359306841371479E-3</v>
      </c>
      <c r="U6183" s="50">
        <v>3.0055717824242336</v>
      </c>
      <c r="V6183" s="51">
        <v>84.834051139203993</v>
      </c>
      <c r="X6183" s="47" t="s">
        <v>1753</v>
      </c>
      <c r="Y6183" s="47" t="s">
        <v>1753</v>
      </c>
      <c r="Z6183" s="47" t="s">
        <v>1753</v>
      </c>
      <c r="AA6183" s="47" t="s">
        <v>1753</v>
      </c>
      <c r="AB6183" s="47" t="s">
        <v>1753</v>
      </c>
      <c r="AC6183" s="47" t="s">
        <v>1753</v>
      </c>
      <c r="AD6183" s="47" t="s">
        <v>1753</v>
      </c>
      <c r="AE6183" s="312"/>
      <c r="AF6183" s="465" t="s">
        <v>1754</v>
      </c>
      <c r="AG6183" s="311">
        <v>40</v>
      </c>
      <c r="AH6183" s="311">
        <v>15</v>
      </c>
      <c r="AI6183" s="311"/>
      <c r="AJ6183" s="311"/>
      <c r="AK6183" s="311"/>
      <c r="AL6183" s="311"/>
      <c r="AM6183" s="311"/>
      <c r="AN6183" s="311"/>
      <c r="AO6183" s="311"/>
      <c r="AP6183" s="311"/>
      <c r="AQ6183" s="311"/>
      <c r="AR6183" s="311"/>
      <c r="AS6183" s="311"/>
      <c r="AT6183" s="311"/>
      <c r="AU6183" s="311"/>
      <c r="AV6183" s="311"/>
      <c r="AW6183" s="311"/>
      <c r="AX6183" s="311"/>
      <c r="AY6183" s="311"/>
      <c r="AZ6183" s="311"/>
      <c r="BA6183" s="311"/>
      <c r="BB6183" s="311"/>
      <c r="BC6183" s="311"/>
      <c r="BD6183" s="311"/>
      <c r="BE6183" s="491"/>
      <c r="BF6183" s="491"/>
      <c r="BG6183" s="491"/>
      <c r="BH6183" s="491"/>
      <c r="BI6183" s="491"/>
      <c r="BJ6183" s="491"/>
      <c r="BK6183" s="491"/>
      <c r="BL6183" s="491"/>
      <c r="BM6183" s="491"/>
      <c r="BN6183" s="491"/>
      <c r="BO6183" s="491"/>
      <c r="BP6183" s="306"/>
      <c r="BQ6183" s="496"/>
      <c r="BR6183" s="496"/>
      <c r="BS6183" s="496"/>
      <c r="BT6183" s="496"/>
      <c r="BU6183" s="496"/>
      <c r="BV6183" s="496"/>
    </row>
    <row r="6184" spans="1:74" s="52" customFormat="1" ht="12.75">
      <c r="A6184" s="45">
        <v>2346.9885393806389</v>
      </c>
      <c r="B6184" s="46" t="s">
        <v>416</v>
      </c>
      <c r="C6184" s="47" t="s">
        <v>427</v>
      </c>
      <c r="D6184" s="48">
        <v>284.86</v>
      </c>
      <c r="E6184" s="49">
        <v>39.346600000000002</v>
      </c>
      <c r="F6184" s="49">
        <v>7.3099999999999998E-2</v>
      </c>
      <c r="G6184" s="49">
        <v>14.3908</v>
      </c>
      <c r="H6184" s="49">
        <v>0.28820000000000001</v>
      </c>
      <c r="I6184" s="49">
        <v>0.2087</v>
      </c>
      <c r="J6184" s="49">
        <v>44.955399999999997</v>
      </c>
      <c r="K6184" s="49">
        <v>0.2185</v>
      </c>
      <c r="L6184" s="49">
        <v>99.481300000000005</v>
      </c>
      <c r="M6184" s="47"/>
      <c r="N6184" s="50">
        <v>0.99258606753954681</v>
      </c>
      <c r="O6184" s="50">
        <v>1.4579873525724788E-3</v>
      </c>
      <c r="P6184" s="50">
        <v>0.30360009014002526</v>
      </c>
      <c r="Q6184" s="50">
        <v>5.8478851344324779E-3</v>
      </c>
      <c r="R6184" s="50">
        <v>4.4593252837274991E-3</v>
      </c>
      <c r="S6184" s="50">
        <v>1.6906409203678578</v>
      </c>
      <c r="T6184" s="50">
        <v>5.9056819371460043E-3</v>
      </c>
      <c r="U6184" s="50">
        <v>3.0044979577553086</v>
      </c>
      <c r="V6184" s="51">
        <v>84.776158521446405</v>
      </c>
      <c r="X6184" s="47" t="s">
        <v>1753</v>
      </c>
      <c r="Y6184" s="47" t="s">
        <v>1753</v>
      </c>
      <c r="Z6184" s="47" t="s">
        <v>1753</v>
      </c>
      <c r="AA6184" s="47" t="s">
        <v>1753</v>
      </c>
      <c r="AB6184" s="47" t="s">
        <v>1753</v>
      </c>
      <c r="AC6184" s="47" t="s">
        <v>1753</v>
      </c>
      <c r="AD6184" s="47" t="s">
        <v>1753</v>
      </c>
      <c r="AE6184" s="312"/>
      <c r="AF6184" s="465" t="s">
        <v>1754</v>
      </c>
      <c r="AG6184" s="311">
        <v>40</v>
      </c>
      <c r="AH6184" s="311">
        <v>15</v>
      </c>
      <c r="AI6184" s="311"/>
      <c r="AJ6184" s="311"/>
      <c r="AK6184" s="311"/>
      <c r="AL6184" s="311"/>
      <c r="AM6184" s="311"/>
      <c r="AN6184" s="311"/>
      <c r="AO6184" s="311"/>
      <c r="AP6184" s="311"/>
      <c r="AQ6184" s="311"/>
      <c r="AR6184" s="311"/>
      <c r="AS6184" s="311"/>
      <c r="AT6184" s="311"/>
      <c r="AU6184" s="311"/>
      <c r="AV6184" s="311"/>
      <c r="AW6184" s="311"/>
      <c r="AX6184" s="311"/>
      <c r="AY6184" s="311"/>
      <c r="AZ6184" s="311"/>
      <c r="BA6184" s="311"/>
      <c r="BB6184" s="311"/>
      <c r="BC6184" s="311"/>
      <c r="BD6184" s="311"/>
      <c r="BE6184" s="491"/>
      <c r="BF6184" s="491"/>
      <c r="BG6184" s="491"/>
      <c r="BH6184" s="491"/>
      <c r="BI6184" s="491"/>
      <c r="BJ6184" s="491"/>
      <c r="BK6184" s="491"/>
      <c r="BL6184" s="491"/>
      <c r="BM6184" s="491"/>
      <c r="BN6184" s="491"/>
      <c r="BO6184" s="491"/>
      <c r="BP6184" s="306"/>
      <c r="BQ6184" s="496"/>
      <c r="BR6184" s="496"/>
      <c r="BS6184" s="496"/>
      <c r="BT6184" s="496"/>
      <c r="BU6184" s="496"/>
      <c r="BV6184" s="496"/>
    </row>
    <row r="6185" spans="1:74" s="52" customFormat="1" ht="12.75">
      <c r="A6185" s="45">
        <v>2346.9885393806389</v>
      </c>
      <c r="B6185" s="46" t="s">
        <v>416</v>
      </c>
      <c r="C6185" s="47" t="s">
        <v>427</v>
      </c>
      <c r="D6185" s="48">
        <v>289.85000000000002</v>
      </c>
      <c r="E6185" s="49">
        <v>39.397100000000002</v>
      </c>
      <c r="F6185" s="49">
        <v>5.7000000000000002E-2</v>
      </c>
      <c r="G6185" s="49">
        <v>14.5808</v>
      </c>
      <c r="H6185" s="49">
        <v>0.28739999999999999</v>
      </c>
      <c r="I6185" s="49">
        <v>0.21410000000000001</v>
      </c>
      <c r="J6185" s="49">
        <v>45.2821</v>
      </c>
      <c r="K6185" s="49">
        <v>0.24790000000000001</v>
      </c>
      <c r="L6185" s="49">
        <v>100.0664</v>
      </c>
      <c r="M6185" s="47"/>
      <c r="N6185" s="50">
        <v>0.98921738327291453</v>
      </c>
      <c r="O6185" s="50">
        <v>1.1315604388663213E-3</v>
      </c>
      <c r="P6185" s="50">
        <v>0.30617154915796141</v>
      </c>
      <c r="Q6185" s="50">
        <v>5.8044107915731155E-3</v>
      </c>
      <c r="R6185" s="50">
        <v>4.5533380155729159E-3</v>
      </c>
      <c r="S6185" s="50">
        <v>1.6949722397147564</v>
      </c>
      <c r="T6185" s="50">
        <v>6.6690144577079107E-3</v>
      </c>
      <c r="U6185" s="50">
        <v>3.0085194958493529</v>
      </c>
      <c r="V6185" s="51">
        <v>84.700172428367409</v>
      </c>
      <c r="X6185" s="47" t="s">
        <v>1753</v>
      </c>
      <c r="Y6185" s="47" t="s">
        <v>1753</v>
      </c>
      <c r="Z6185" s="47" t="s">
        <v>1753</v>
      </c>
      <c r="AA6185" s="47" t="s">
        <v>1753</v>
      </c>
      <c r="AB6185" s="47" t="s">
        <v>1753</v>
      </c>
      <c r="AC6185" s="47" t="s">
        <v>1753</v>
      </c>
      <c r="AD6185" s="47" t="s">
        <v>1753</v>
      </c>
      <c r="AE6185" s="312"/>
      <c r="AF6185" s="465" t="s">
        <v>1754</v>
      </c>
      <c r="AG6185" s="311">
        <v>40</v>
      </c>
      <c r="AH6185" s="311">
        <v>15</v>
      </c>
      <c r="AI6185" s="311"/>
      <c r="AJ6185" s="311"/>
      <c r="AK6185" s="311"/>
      <c r="AL6185" s="311"/>
      <c r="AM6185" s="311"/>
      <c r="AN6185" s="311"/>
      <c r="AO6185" s="311"/>
      <c r="AP6185" s="311"/>
      <c r="AQ6185" s="311"/>
      <c r="AR6185" s="311"/>
      <c r="AS6185" s="311"/>
      <c r="AT6185" s="311"/>
      <c r="AU6185" s="311"/>
      <c r="AV6185" s="311"/>
      <c r="AW6185" s="311"/>
      <c r="AX6185" s="311"/>
      <c r="AY6185" s="311"/>
      <c r="AZ6185" s="311"/>
      <c r="BA6185" s="311"/>
      <c r="BB6185" s="311"/>
      <c r="BC6185" s="311"/>
      <c r="BD6185" s="311"/>
      <c r="BE6185" s="491"/>
      <c r="BF6185" s="491"/>
      <c r="BG6185" s="491"/>
      <c r="BH6185" s="491"/>
      <c r="BI6185" s="491"/>
      <c r="BJ6185" s="491"/>
      <c r="BK6185" s="491"/>
      <c r="BL6185" s="491"/>
      <c r="BM6185" s="491"/>
      <c r="BN6185" s="491"/>
      <c r="BO6185" s="491"/>
      <c r="BP6185" s="306"/>
      <c r="BQ6185" s="496"/>
      <c r="BR6185" s="496"/>
      <c r="BS6185" s="496"/>
      <c r="BT6185" s="496"/>
      <c r="BU6185" s="496"/>
      <c r="BV6185" s="496"/>
    </row>
    <row r="6186" spans="1:74" s="52" customFormat="1" ht="12.75">
      <c r="A6186" s="45">
        <v>2346.9885393806389</v>
      </c>
      <c r="B6186" s="46" t="s">
        <v>416</v>
      </c>
      <c r="C6186" s="47" t="s">
        <v>427</v>
      </c>
      <c r="D6186" s="48">
        <v>294.85000000000002</v>
      </c>
      <c r="E6186" s="49">
        <v>39.4377</v>
      </c>
      <c r="F6186" s="49">
        <v>2.87E-2</v>
      </c>
      <c r="G6186" s="49">
        <v>14.448600000000001</v>
      </c>
      <c r="H6186" s="49">
        <v>0.37269999999999998</v>
      </c>
      <c r="I6186" s="49">
        <v>0.18870000000000001</v>
      </c>
      <c r="J6186" s="49">
        <v>44.858800000000002</v>
      </c>
      <c r="K6186" s="49">
        <v>0.2447</v>
      </c>
      <c r="L6186" s="49">
        <v>99.579899999999995</v>
      </c>
      <c r="M6186" s="47"/>
      <c r="N6186" s="50">
        <v>0.99450592052689601</v>
      </c>
      <c r="O6186" s="50">
        <v>5.7220692005774713E-4</v>
      </c>
      <c r="P6186" s="50">
        <v>0.30470357940798704</v>
      </c>
      <c r="Q6186" s="50">
        <v>7.5596045725138984E-3</v>
      </c>
      <c r="R6186" s="50">
        <v>4.0304490295839431E-3</v>
      </c>
      <c r="S6186" s="50">
        <v>1.68636659686132</v>
      </c>
      <c r="T6186" s="50">
        <v>6.611308314630018E-3</v>
      </c>
      <c r="U6186" s="50">
        <v>3.0043496656329891</v>
      </c>
      <c r="V6186" s="51">
        <v>84.696492216114962</v>
      </c>
      <c r="X6186" s="47" t="s">
        <v>1753</v>
      </c>
      <c r="Y6186" s="47" t="s">
        <v>1753</v>
      </c>
      <c r="Z6186" s="47" t="s">
        <v>1753</v>
      </c>
      <c r="AA6186" s="47" t="s">
        <v>1753</v>
      </c>
      <c r="AB6186" s="47" t="s">
        <v>1753</v>
      </c>
      <c r="AC6186" s="47" t="s">
        <v>1753</v>
      </c>
      <c r="AD6186" s="47" t="s">
        <v>1753</v>
      </c>
      <c r="AE6186" s="312"/>
      <c r="AF6186" s="465" t="s">
        <v>1754</v>
      </c>
      <c r="AG6186" s="311">
        <v>40</v>
      </c>
      <c r="AH6186" s="311">
        <v>15</v>
      </c>
      <c r="AI6186" s="311"/>
      <c r="AJ6186" s="311"/>
      <c r="AK6186" s="311"/>
      <c r="AL6186" s="311"/>
      <c r="AM6186" s="311"/>
      <c r="AN6186" s="311"/>
      <c r="AO6186" s="311"/>
      <c r="AP6186" s="311"/>
      <c r="AQ6186" s="311"/>
      <c r="AR6186" s="311"/>
      <c r="AS6186" s="311"/>
      <c r="AT6186" s="311"/>
      <c r="AU6186" s="311"/>
      <c r="AV6186" s="311"/>
      <c r="AW6186" s="311"/>
      <c r="AX6186" s="311"/>
      <c r="AY6186" s="311"/>
      <c r="AZ6186" s="311"/>
      <c r="BA6186" s="311"/>
      <c r="BB6186" s="311"/>
      <c r="BC6186" s="311"/>
      <c r="BD6186" s="311"/>
      <c r="BE6186" s="491"/>
      <c r="BF6186" s="491"/>
      <c r="BG6186" s="491"/>
      <c r="BH6186" s="491"/>
      <c r="BI6186" s="491"/>
      <c r="BJ6186" s="491"/>
      <c r="BK6186" s="491"/>
      <c r="BL6186" s="491"/>
      <c r="BM6186" s="491"/>
      <c r="BN6186" s="491"/>
      <c r="BO6186" s="491"/>
      <c r="BP6186" s="306"/>
      <c r="BQ6186" s="496"/>
      <c r="BR6186" s="496"/>
      <c r="BS6186" s="496"/>
      <c r="BT6186" s="496"/>
      <c r="BU6186" s="496"/>
      <c r="BV6186" s="496"/>
    </row>
    <row r="6187" spans="1:74" s="52" customFormat="1" ht="12.75">
      <c r="A6187" s="45">
        <v>2346.9885393806389</v>
      </c>
      <c r="B6187" s="46" t="s">
        <v>416</v>
      </c>
      <c r="C6187" s="47" t="s">
        <v>427</v>
      </c>
      <c r="D6187" s="48">
        <v>299.85000000000002</v>
      </c>
      <c r="E6187" s="49">
        <v>39.460900000000002</v>
      </c>
      <c r="F6187" s="49">
        <v>5.8500000000000003E-2</v>
      </c>
      <c r="G6187" s="49">
        <v>14.681100000000001</v>
      </c>
      <c r="H6187" s="49">
        <v>0.29020000000000001</v>
      </c>
      <c r="I6187" s="49">
        <v>0.27579999999999999</v>
      </c>
      <c r="J6187" s="49">
        <v>44.917400000000001</v>
      </c>
      <c r="K6187" s="49">
        <v>0.2203</v>
      </c>
      <c r="L6187" s="49">
        <v>99.904199999999989</v>
      </c>
      <c r="M6187" s="47"/>
      <c r="N6187" s="50">
        <v>0.99271184307625504</v>
      </c>
      <c r="O6187" s="50">
        <v>1.1635565574281549E-3</v>
      </c>
      <c r="P6187" s="50">
        <v>0.30886650069478372</v>
      </c>
      <c r="Q6187" s="50">
        <v>5.8721550919071455E-3</v>
      </c>
      <c r="R6187" s="50">
        <v>5.8767364950176064E-3</v>
      </c>
      <c r="S6187" s="50">
        <v>1.6845324136637903</v>
      </c>
      <c r="T6187" s="50">
        <v>5.9378382297063173E-3</v>
      </c>
      <c r="U6187" s="50">
        <v>3.0049610438088887</v>
      </c>
      <c r="V6187" s="51">
        <v>84.505534819448357</v>
      </c>
      <c r="X6187" s="47" t="s">
        <v>1753</v>
      </c>
      <c r="Y6187" s="47" t="s">
        <v>1753</v>
      </c>
      <c r="Z6187" s="47" t="s">
        <v>1753</v>
      </c>
      <c r="AA6187" s="47" t="s">
        <v>1753</v>
      </c>
      <c r="AB6187" s="47" t="s">
        <v>1753</v>
      </c>
      <c r="AC6187" s="47" t="s">
        <v>1753</v>
      </c>
      <c r="AD6187" s="47" t="s">
        <v>1753</v>
      </c>
      <c r="AE6187" s="312"/>
      <c r="AF6187" s="465" t="s">
        <v>1754</v>
      </c>
      <c r="AG6187" s="311">
        <v>40</v>
      </c>
      <c r="AH6187" s="311">
        <v>15</v>
      </c>
      <c r="AI6187" s="311"/>
      <c r="AJ6187" s="311"/>
      <c r="AK6187" s="311"/>
      <c r="AL6187" s="311"/>
      <c r="AM6187" s="311"/>
      <c r="AN6187" s="311"/>
      <c r="AO6187" s="311"/>
      <c r="AP6187" s="311"/>
      <c r="AQ6187" s="311"/>
      <c r="AR6187" s="311"/>
      <c r="AS6187" s="311"/>
      <c r="AT6187" s="311"/>
      <c r="AU6187" s="311"/>
      <c r="AV6187" s="311"/>
      <c r="AW6187" s="311"/>
      <c r="AX6187" s="311"/>
      <c r="AY6187" s="311"/>
      <c r="AZ6187" s="311"/>
      <c r="BA6187" s="311"/>
      <c r="BB6187" s="311"/>
      <c r="BC6187" s="311"/>
      <c r="BD6187" s="311"/>
      <c r="BE6187" s="491"/>
      <c r="BF6187" s="491"/>
      <c r="BG6187" s="491"/>
      <c r="BH6187" s="491"/>
      <c r="BI6187" s="491"/>
      <c r="BJ6187" s="491"/>
      <c r="BK6187" s="491"/>
      <c r="BL6187" s="491"/>
      <c r="BM6187" s="491"/>
      <c r="BN6187" s="491"/>
      <c r="BO6187" s="491"/>
      <c r="BP6187" s="306"/>
      <c r="BQ6187" s="496"/>
      <c r="BR6187" s="496"/>
      <c r="BS6187" s="496"/>
      <c r="BT6187" s="496"/>
      <c r="BU6187" s="496"/>
      <c r="BV6187" s="496"/>
    </row>
    <row r="6188" spans="1:74" s="52" customFormat="1" ht="12.75">
      <c r="A6188" s="45">
        <v>2346.9885393806389</v>
      </c>
      <c r="B6188" s="46" t="s">
        <v>416</v>
      </c>
      <c r="C6188" s="47" t="s">
        <v>427</v>
      </c>
      <c r="D6188" s="48">
        <v>304.85000000000002</v>
      </c>
      <c r="E6188" s="49">
        <v>39.429400000000001</v>
      </c>
      <c r="F6188" s="49">
        <v>3.15E-2</v>
      </c>
      <c r="G6188" s="49">
        <v>14.397</v>
      </c>
      <c r="H6188" s="49">
        <v>0.35439999999999999</v>
      </c>
      <c r="I6188" s="49">
        <v>0.2142</v>
      </c>
      <c r="J6188" s="49">
        <v>45.133800000000001</v>
      </c>
      <c r="K6188" s="49">
        <v>0.24610000000000001</v>
      </c>
      <c r="L6188" s="49">
        <v>99.806399999999996</v>
      </c>
      <c r="M6188" s="47"/>
      <c r="N6188" s="50">
        <v>0.99201251045673278</v>
      </c>
      <c r="O6188" s="50">
        <v>6.2658926426724805E-4</v>
      </c>
      <c r="P6188" s="50">
        <v>0.3029179292959896</v>
      </c>
      <c r="Q6188" s="50">
        <v>7.1719059597754606E-3</v>
      </c>
      <c r="R6188" s="50">
        <v>4.5645943299166365E-3</v>
      </c>
      <c r="S6188" s="50">
        <v>1.692806922626152</v>
      </c>
      <c r="T6188" s="50">
        <v>6.6338590818998157E-3</v>
      </c>
      <c r="U6188" s="50">
        <v>3.0067343110147338</v>
      </c>
      <c r="V6188" s="51">
        <v>84.82165870689839</v>
      </c>
      <c r="X6188" s="47" t="s">
        <v>1753</v>
      </c>
      <c r="Y6188" s="47" t="s">
        <v>1753</v>
      </c>
      <c r="Z6188" s="47" t="s">
        <v>1753</v>
      </c>
      <c r="AA6188" s="47" t="s">
        <v>1753</v>
      </c>
      <c r="AB6188" s="47" t="s">
        <v>1753</v>
      </c>
      <c r="AC6188" s="47" t="s">
        <v>1753</v>
      </c>
      <c r="AD6188" s="47" t="s">
        <v>1753</v>
      </c>
      <c r="AE6188" s="312"/>
      <c r="AF6188" s="465" t="s">
        <v>1754</v>
      </c>
      <c r="AG6188" s="311">
        <v>40</v>
      </c>
      <c r="AH6188" s="311">
        <v>15</v>
      </c>
      <c r="AI6188" s="311"/>
      <c r="AJ6188" s="311"/>
      <c r="AK6188" s="311"/>
      <c r="AL6188" s="311"/>
      <c r="AM6188" s="311"/>
      <c r="AN6188" s="311"/>
      <c r="AO6188" s="311"/>
      <c r="AP6188" s="311"/>
      <c r="AQ6188" s="311"/>
      <c r="AR6188" s="311"/>
      <c r="AS6188" s="311"/>
      <c r="AT6188" s="311"/>
      <c r="AU6188" s="311"/>
      <c r="AV6188" s="311"/>
      <c r="AW6188" s="311"/>
      <c r="AX6188" s="311"/>
      <c r="AY6188" s="311"/>
      <c r="AZ6188" s="311"/>
      <c r="BA6188" s="311"/>
      <c r="BB6188" s="311"/>
      <c r="BC6188" s="311"/>
      <c r="BD6188" s="311"/>
      <c r="BE6188" s="491"/>
      <c r="BF6188" s="491"/>
      <c r="BG6188" s="491"/>
      <c r="BH6188" s="491"/>
      <c r="BI6188" s="491"/>
      <c r="BJ6188" s="491"/>
      <c r="BK6188" s="491"/>
      <c r="BL6188" s="491"/>
      <c r="BM6188" s="491"/>
      <c r="BN6188" s="491"/>
      <c r="BO6188" s="491"/>
      <c r="BP6188" s="306"/>
      <c r="BQ6188" s="496"/>
      <c r="BR6188" s="496"/>
      <c r="BS6188" s="496"/>
      <c r="BT6188" s="496"/>
      <c r="BU6188" s="496"/>
      <c r="BV6188" s="496"/>
    </row>
    <row r="6189" spans="1:74" s="52" customFormat="1" ht="12.75">
      <c r="A6189" s="45">
        <v>2346.9885393806389</v>
      </c>
      <c r="B6189" s="46" t="s">
        <v>416</v>
      </c>
      <c r="C6189" s="47" t="s">
        <v>427</v>
      </c>
      <c r="D6189" s="48">
        <v>309.83999999999997</v>
      </c>
      <c r="E6189" s="49">
        <v>39.496699999999997</v>
      </c>
      <c r="F6189" s="49">
        <v>6.1400000000000003E-2</v>
      </c>
      <c r="G6189" s="49">
        <v>14.474399999999999</v>
      </c>
      <c r="H6189" s="49">
        <v>0.3649</v>
      </c>
      <c r="I6189" s="49">
        <v>0.22140000000000001</v>
      </c>
      <c r="J6189" s="49">
        <v>44.9741</v>
      </c>
      <c r="K6189" s="49">
        <v>0.23949999999999999</v>
      </c>
      <c r="L6189" s="49">
        <v>99.832400000000007</v>
      </c>
      <c r="M6189" s="47"/>
      <c r="N6189" s="50">
        <v>0.99345798796026286</v>
      </c>
      <c r="O6189" s="50">
        <v>1.2210472813709507E-3</v>
      </c>
      <c r="P6189" s="50">
        <v>0.30447052704450767</v>
      </c>
      <c r="Q6189" s="50">
        <v>7.3825509103335653E-3</v>
      </c>
      <c r="R6189" s="50">
        <v>4.7168498377338167E-3</v>
      </c>
      <c r="S6189" s="50">
        <v>1.6863966141351481</v>
      </c>
      <c r="T6189" s="50">
        <v>6.454340307638088E-3</v>
      </c>
      <c r="U6189" s="50">
        <v>3.0040999174769953</v>
      </c>
      <c r="V6189" s="51">
        <v>84.706637587875477</v>
      </c>
      <c r="X6189" s="47" t="s">
        <v>1753</v>
      </c>
      <c r="Y6189" s="47" t="s">
        <v>1753</v>
      </c>
      <c r="Z6189" s="47" t="s">
        <v>1753</v>
      </c>
      <c r="AA6189" s="47" t="s">
        <v>1753</v>
      </c>
      <c r="AB6189" s="47" t="s">
        <v>1753</v>
      </c>
      <c r="AC6189" s="47" t="s">
        <v>1753</v>
      </c>
      <c r="AD6189" s="47" t="s">
        <v>1753</v>
      </c>
      <c r="AE6189" s="312"/>
      <c r="AF6189" s="465" t="s">
        <v>1754</v>
      </c>
      <c r="AG6189" s="311">
        <v>40</v>
      </c>
      <c r="AH6189" s="311">
        <v>15</v>
      </c>
      <c r="AI6189" s="311"/>
      <c r="AJ6189" s="311"/>
      <c r="AK6189" s="311"/>
      <c r="AL6189" s="311"/>
      <c r="AM6189" s="311"/>
      <c r="AN6189" s="311"/>
      <c r="AO6189" s="311"/>
      <c r="AP6189" s="311"/>
      <c r="AQ6189" s="311"/>
      <c r="AR6189" s="311"/>
      <c r="AS6189" s="311"/>
      <c r="AT6189" s="311"/>
      <c r="AU6189" s="311"/>
      <c r="AV6189" s="311"/>
      <c r="AW6189" s="311"/>
      <c r="AX6189" s="311"/>
      <c r="AY6189" s="311"/>
      <c r="AZ6189" s="311"/>
      <c r="BA6189" s="311"/>
      <c r="BB6189" s="311"/>
      <c r="BC6189" s="311"/>
      <c r="BD6189" s="311"/>
      <c r="BE6189" s="491"/>
      <c r="BF6189" s="491"/>
      <c r="BG6189" s="491"/>
      <c r="BH6189" s="491"/>
      <c r="BI6189" s="491"/>
      <c r="BJ6189" s="491"/>
      <c r="BK6189" s="491"/>
      <c r="BL6189" s="491"/>
      <c r="BM6189" s="491"/>
      <c r="BN6189" s="491"/>
      <c r="BO6189" s="491"/>
      <c r="BP6189" s="306"/>
      <c r="BQ6189" s="496"/>
      <c r="BR6189" s="496"/>
      <c r="BS6189" s="496"/>
      <c r="BT6189" s="496"/>
      <c r="BU6189" s="496"/>
      <c r="BV6189" s="496"/>
    </row>
    <row r="6190" spans="1:74" s="52" customFormat="1" ht="12.75">
      <c r="A6190" s="45">
        <v>2346.9885393806389</v>
      </c>
      <c r="B6190" s="46" t="s">
        <v>416</v>
      </c>
      <c r="C6190" s="47" t="s">
        <v>427</v>
      </c>
      <c r="D6190" s="48">
        <v>314.83999999999997</v>
      </c>
      <c r="E6190" s="49">
        <v>39.390300000000003</v>
      </c>
      <c r="F6190" s="49">
        <v>8.5500000000000007E-2</v>
      </c>
      <c r="G6190" s="49">
        <v>14.549099999999999</v>
      </c>
      <c r="H6190" s="49">
        <v>0.31130000000000002</v>
      </c>
      <c r="I6190" s="49">
        <v>0.25580000000000003</v>
      </c>
      <c r="J6190" s="49">
        <v>44.945</v>
      </c>
      <c r="K6190" s="49">
        <v>0.2409</v>
      </c>
      <c r="L6190" s="49">
        <v>99.777900000000002</v>
      </c>
      <c r="M6190" s="47"/>
      <c r="N6190" s="50">
        <v>0.99171104415168643</v>
      </c>
      <c r="O6190" s="50">
        <v>1.7019131390029018E-3</v>
      </c>
      <c r="P6190" s="50">
        <v>0.30632890905714061</v>
      </c>
      <c r="Q6190" s="50">
        <v>6.3040387550960409E-3</v>
      </c>
      <c r="R6190" s="50">
        <v>5.4548415598784051E-3</v>
      </c>
      <c r="S6190" s="50">
        <v>1.6868862242798186</v>
      </c>
      <c r="T6190" s="50">
        <v>6.4981586276851586E-3</v>
      </c>
      <c r="U6190" s="50">
        <v>3.0048851295703085</v>
      </c>
      <c r="V6190" s="51">
        <v>84.631417656141451</v>
      </c>
      <c r="X6190" s="47" t="s">
        <v>1753</v>
      </c>
      <c r="Y6190" s="47" t="s">
        <v>1753</v>
      </c>
      <c r="Z6190" s="47" t="s">
        <v>1753</v>
      </c>
      <c r="AA6190" s="47" t="s">
        <v>1753</v>
      </c>
      <c r="AB6190" s="47" t="s">
        <v>1753</v>
      </c>
      <c r="AC6190" s="47" t="s">
        <v>1753</v>
      </c>
      <c r="AD6190" s="47" t="s">
        <v>1753</v>
      </c>
      <c r="AE6190" s="312"/>
      <c r="AF6190" s="465" t="s">
        <v>1754</v>
      </c>
      <c r="AG6190" s="311">
        <v>40</v>
      </c>
      <c r="AH6190" s="311">
        <v>15</v>
      </c>
      <c r="AI6190" s="311"/>
      <c r="AJ6190" s="311"/>
      <c r="AK6190" s="311"/>
      <c r="AL6190" s="311"/>
      <c r="AM6190" s="311"/>
      <c r="AN6190" s="311"/>
      <c r="AO6190" s="311"/>
      <c r="AP6190" s="311"/>
      <c r="AQ6190" s="311"/>
      <c r="AR6190" s="311"/>
      <c r="AS6190" s="311"/>
      <c r="AT6190" s="311"/>
      <c r="AU6190" s="311"/>
      <c r="AV6190" s="311"/>
      <c r="AW6190" s="311"/>
      <c r="AX6190" s="311"/>
      <c r="AY6190" s="311"/>
      <c r="AZ6190" s="311"/>
      <c r="BA6190" s="311"/>
      <c r="BB6190" s="311"/>
      <c r="BC6190" s="311"/>
      <c r="BD6190" s="311"/>
      <c r="BE6190" s="491"/>
      <c r="BF6190" s="491"/>
      <c r="BG6190" s="491"/>
      <c r="BH6190" s="491"/>
      <c r="BI6190" s="491"/>
      <c r="BJ6190" s="491"/>
      <c r="BK6190" s="491"/>
      <c r="BL6190" s="491"/>
      <c r="BM6190" s="491"/>
      <c r="BN6190" s="491"/>
      <c r="BO6190" s="491"/>
      <c r="BP6190" s="306"/>
      <c r="BQ6190" s="496"/>
      <c r="BR6190" s="496"/>
      <c r="BS6190" s="496"/>
      <c r="BT6190" s="496"/>
      <c r="BU6190" s="496"/>
      <c r="BV6190" s="496"/>
    </row>
    <row r="6191" spans="1:74" s="52" customFormat="1" ht="12.75">
      <c r="A6191" s="45">
        <v>2346.9885393806389</v>
      </c>
      <c r="B6191" s="46" t="s">
        <v>416</v>
      </c>
      <c r="C6191" s="47" t="s">
        <v>427</v>
      </c>
      <c r="D6191" s="48">
        <v>319.83999999999997</v>
      </c>
      <c r="E6191" s="49">
        <v>39.327300000000001</v>
      </c>
      <c r="F6191" s="49">
        <v>5.62E-2</v>
      </c>
      <c r="G6191" s="49">
        <v>14.231</v>
      </c>
      <c r="H6191" s="49">
        <v>0.36209999999999998</v>
      </c>
      <c r="I6191" s="49">
        <v>0.19969999999999999</v>
      </c>
      <c r="J6191" s="49">
        <v>44.771500000000003</v>
      </c>
      <c r="K6191" s="49">
        <v>0.23719999999999999</v>
      </c>
      <c r="L6191" s="49">
        <v>99.185000000000002</v>
      </c>
      <c r="M6191" s="47"/>
      <c r="N6191" s="50">
        <v>0.99470021987072665</v>
      </c>
      <c r="O6191" s="50">
        <v>1.1238537872879462E-3</v>
      </c>
      <c r="P6191" s="50">
        <v>0.30101594114104452</v>
      </c>
      <c r="Q6191" s="50">
        <v>7.3666578641532416E-3</v>
      </c>
      <c r="R6191" s="50">
        <v>4.2782079155460825E-3</v>
      </c>
      <c r="S6191" s="50">
        <v>1.6881392726871325</v>
      </c>
      <c r="T6191" s="50">
        <v>6.4279192888069756E-3</v>
      </c>
      <c r="U6191" s="50">
        <v>3.0030520725546976</v>
      </c>
      <c r="V6191" s="51">
        <v>84.867146663646622</v>
      </c>
      <c r="X6191" s="47" t="s">
        <v>1753</v>
      </c>
      <c r="Y6191" s="47" t="s">
        <v>1753</v>
      </c>
      <c r="Z6191" s="47" t="s">
        <v>1753</v>
      </c>
      <c r="AA6191" s="47" t="s">
        <v>1753</v>
      </c>
      <c r="AB6191" s="47" t="s">
        <v>1753</v>
      </c>
      <c r="AC6191" s="47" t="s">
        <v>1753</v>
      </c>
      <c r="AD6191" s="47" t="s">
        <v>1753</v>
      </c>
      <c r="AE6191" s="312"/>
      <c r="AF6191" s="465" t="s">
        <v>1754</v>
      </c>
      <c r="AG6191" s="311">
        <v>40</v>
      </c>
      <c r="AH6191" s="311">
        <v>15</v>
      </c>
      <c r="AI6191" s="311"/>
      <c r="AJ6191" s="311"/>
      <c r="AK6191" s="311"/>
      <c r="AL6191" s="311"/>
      <c r="AM6191" s="311"/>
      <c r="AN6191" s="311"/>
      <c r="AO6191" s="311"/>
      <c r="AP6191" s="311"/>
      <c r="AQ6191" s="311"/>
      <c r="AR6191" s="311"/>
      <c r="AS6191" s="311"/>
      <c r="AT6191" s="311"/>
      <c r="AU6191" s="311"/>
      <c r="AV6191" s="311"/>
      <c r="AW6191" s="311"/>
      <c r="AX6191" s="311"/>
      <c r="AY6191" s="311"/>
      <c r="AZ6191" s="311"/>
      <c r="BA6191" s="311"/>
      <c r="BB6191" s="311"/>
      <c r="BC6191" s="311"/>
      <c r="BD6191" s="311"/>
      <c r="BE6191" s="491"/>
      <c r="BF6191" s="491"/>
      <c r="BG6191" s="491"/>
      <c r="BH6191" s="491"/>
      <c r="BI6191" s="491"/>
      <c r="BJ6191" s="491"/>
      <c r="BK6191" s="491"/>
      <c r="BL6191" s="491"/>
      <c r="BM6191" s="491"/>
      <c r="BN6191" s="491"/>
      <c r="BO6191" s="491"/>
      <c r="BP6191" s="306"/>
      <c r="BQ6191" s="496"/>
      <c r="BR6191" s="496"/>
      <c r="BS6191" s="496"/>
      <c r="BT6191" s="496"/>
      <c r="BU6191" s="496"/>
      <c r="BV6191" s="496"/>
    </row>
    <row r="6192" spans="1:74" s="52" customFormat="1" ht="12.75">
      <c r="A6192" s="45">
        <v>2346.9885393806389</v>
      </c>
      <c r="B6192" s="46" t="s">
        <v>416</v>
      </c>
      <c r="C6192" s="47" t="s">
        <v>427</v>
      </c>
      <c r="D6192" s="48">
        <v>324.83999999999997</v>
      </c>
      <c r="E6192" s="49">
        <v>39.493899999999996</v>
      </c>
      <c r="F6192" s="49">
        <v>4.8599999999999997E-2</v>
      </c>
      <c r="G6192" s="49">
        <v>14.313599999999999</v>
      </c>
      <c r="H6192" s="49">
        <v>0.35370000000000001</v>
      </c>
      <c r="I6192" s="49">
        <v>0.19239999999999999</v>
      </c>
      <c r="J6192" s="49">
        <v>45.056800000000003</v>
      </c>
      <c r="K6192" s="49">
        <v>0.2162</v>
      </c>
      <c r="L6192" s="49">
        <v>99.675200000000004</v>
      </c>
      <c r="M6192" s="47"/>
      <c r="N6192" s="50">
        <v>0.99404817759969744</v>
      </c>
      <c r="O6192" s="50">
        <v>9.6713944309147562E-4</v>
      </c>
      <c r="P6192" s="50">
        <v>0.30128831028635122</v>
      </c>
      <c r="Q6192" s="50">
        <v>7.1607145800443818E-3</v>
      </c>
      <c r="R6192" s="50">
        <v>4.1017408521933875E-3</v>
      </c>
      <c r="S6192" s="50">
        <v>1.6906211628168755</v>
      </c>
      <c r="T6192" s="50">
        <v>5.8302979358666202E-3</v>
      </c>
      <c r="U6192" s="50">
        <v>3.0040175435141201</v>
      </c>
      <c r="V6192" s="51">
        <v>84.874397438505596</v>
      </c>
      <c r="X6192" s="47" t="s">
        <v>1753</v>
      </c>
      <c r="Y6192" s="47" t="s">
        <v>1753</v>
      </c>
      <c r="Z6192" s="47" t="s">
        <v>1753</v>
      </c>
      <c r="AA6192" s="47" t="s">
        <v>1753</v>
      </c>
      <c r="AB6192" s="47" t="s">
        <v>1753</v>
      </c>
      <c r="AC6192" s="47" t="s">
        <v>1753</v>
      </c>
      <c r="AD6192" s="47" t="s">
        <v>1753</v>
      </c>
      <c r="AE6192" s="312"/>
      <c r="AF6192" s="465" t="s">
        <v>1754</v>
      </c>
      <c r="AG6192" s="311">
        <v>40</v>
      </c>
      <c r="AH6192" s="311">
        <v>15</v>
      </c>
      <c r="AI6192" s="311"/>
      <c r="AJ6192" s="311"/>
      <c r="AK6192" s="311"/>
      <c r="AL6192" s="311"/>
      <c r="AM6192" s="311"/>
      <c r="AN6192" s="311"/>
      <c r="AO6192" s="311"/>
      <c r="AP6192" s="311"/>
      <c r="AQ6192" s="311"/>
      <c r="AR6192" s="311"/>
      <c r="AS6192" s="311"/>
      <c r="AT6192" s="311"/>
      <c r="AU6192" s="311"/>
      <c r="AV6192" s="311"/>
      <c r="AW6192" s="311"/>
      <c r="AX6192" s="311"/>
      <c r="AY6192" s="311"/>
      <c r="AZ6192" s="311"/>
      <c r="BA6192" s="311"/>
      <c r="BB6192" s="311"/>
      <c r="BC6192" s="311"/>
      <c r="BD6192" s="311"/>
      <c r="BE6192" s="491"/>
      <c r="BF6192" s="491"/>
      <c r="BG6192" s="491"/>
      <c r="BH6192" s="491"/>
      <c r="BI6192" s="491"/>
      <c r="BJ6192" s="491"/>
      <c r="BK6192" s="491"/>
      <c r="BL6192" s="491"/>
      <c r="BM6192" s="491"/>
      <c r="BN6192" s="491"/>
      <c r="BO6192" s="491"/>
      <c r="BP6192" s="306"/>
      <c r="BQ6192" s="496"/>
      <c r="BR6192" s="496"/>
      <c r="BS6192" s="496"/>
      <c r="BT6192" s="496"/>
      <c r="BU6192" s="496"/>
      <c r="BV6192" s="496"/>
    </row>
    <row r="6193" spans="1:74" s="52" customFormat="1" ht="12.75">
      <c r="A6193" s="45">
        <v>2346.9885393806389</v>
      </c>
      <c r="B6193" s="46" t="s">
        <v>416</v>
      </c>
      <c r="C6193" s="47" t="s">
        <v>427</v>
      </c>
      <c r="D6193" s="48">
        <v>329.84</v>
      </c>
      <c r="E6193" s="49">
        <v>39.5608</v>
      </c>
      <c r="F6193" s="49">
        <v>3.9300000000000002E-2</v>
      </c>
      <c r="G6193" s="49">
        <v>14.514200000000001</v>
      </c>
      <c r="H6193" s="49">
        <v>0.3896</v>
      </c>
      <c r="I6193" s="49">
        <v>0.21959999999999999</v>
      </c>
      <c r="J6193" s="49">
        <v>45.290300000000002</v>
      </c>
      <c r="K6193" s="49">
        <v>0.2465</v>
      </c>
      <c r="L6193" s="49">
        <v>100.2603</v>
      </c>
      <c r="M6193" s="47"/>
      <c r="N6193" s="50">
        <v>0.99129101854918789</v>
      </c>
      <c r="O6193" s="50">
        <v>7.7858148436005714E-4</v>
      </c>
      <c r="P6193" s="50">
        <v>0.304148166822378</v>
      </c>
      <c r="Q6193" s="50">
        <v>7.8523372997415172E-3</v>
      </c>
      <c r="R6193" s="50">
        <v>4.6607325368339053E-3</v>
      </c>
      <c r="S6193" s="50">
        <v>1.6918032269078802</v>
      </c>
      <c r="T6193" s="50">
        <v>6.6177548817100314E-3</v>
      </c>
      <c r="U6193" s="50">
        <v>3.0071518184820913</v>
      </c>
      <c r="V6193" s="51">
        <v>84.761744811132317</v>
      </c>
      <c r="X6193" s="47" t="s">
        <v>1753</v>
      </c>
      <c r="Y6193" s="47" t="s">
        <v>1753</v>
      </c>
      <c r="Z6193" s="47" t="s">
        <v>1753</v>
      </c>
      <c r="AA6193" s="47" t="s">
        <v>1753</v>
      </c>
      <c r="AB6193" s="47" t="s">
        <v>1753</v>
      </c>
      <c r="AC6193" s="47" t="s">
        <v>1753</v>
      </c>
      <c r="AD6193" s="47" t="s">
        <v>1753</v>
      </c>
      <c r="AE6193" s="312"/>
      <c r="AF6193" s="465" t="s">
        <v>1754</v>
      </c>
      <c r="AG6193" s="311">
        <v>40</v>
      </c>
      <c r="AH6193" s="311">
        <v>15</v>
      </c>
      <c r="AI6193" s="311"/>
      <c r="AJ6193" s="311"/>
      <c r="AK6193" s="311"/>
      <c r="AL6193" s="311"/>
      <c r="AM6193" s="311"/>
      <c r="AN6193" s="311"/>
      <c r="AO6193" s="311"/>
      <c r="AP6193" s="311"/>
      <c r="AQ6193" s="311"/>
      <c r="AR6193" s="311"/>
      <c r="AS6193" s="311"/>
      <c r="AT6193" s="311"/>
      <c r="AU6193" s="311"/>
      <c r="AV6193" s="311"/>
      <c r="AW6193" s="311"/>
      <c r="AX6193" s="311"/>
      <c r="AY6193" s="311"/>
      <c r="AZ6193" s="311"/>
      <c r="BA6193" s="311"/>
      <c r="BB6193" s="311"/>
      <c r="BC6193" s="311"/>
      <c r="BD6193" s="311"/>
      <c r="BE6193" s="491"/>
      <c r="BF6193" s="491"/>
      <c r="BG6193" s="491"/>
      <c r="BH6193" s="491"/>
      <c r="BI6193" s="491"/>
      <c r="BJ6193" s="491"/>
      <c r="BK6193" s="491"/>
      <c r="BL6193" s="491"/>
      <c r="BM6193" s="491"/>
      <c r="BN6193" s="491"/>
      <c r="BO6193" s="491"/>
      <c r="BP6193" s="306"/>
      <c r="BQ6193" s="496"/>
      <c r="BR6193" s="496"/>
      <c r="BS6193" s="496"/>
      <c r="BT6193" s="496"/>
      <c r="BU6193" s="496"/>
      <c r="BV6193" s="496"/>
    </row>
    <row r="6194" spans="1:74" s="52" customFormat="1" ht="12.75">
      <c r="A6194" s="45">
        <v>2346.9885393806389</v>
      </c>
      <c r="B6194" s="46" t="s">
        <v>416</v>
      </c>
      <c r="C6194" s="47" t="s">
        <v>427</v>
      </c>
      <c r="D6194" s="48">
        <v>334.83</v>
      </c>
      <c r="E6194" s="49">
        <v>39.4923</v>
      </c>
      <c r="F6194" s="49">
        <v>3.73E-2</v>
      </c>
      <c r="G6194" s="49">
        <v>14.2255</v>
      </c>
      <c r="H6194" s="49">
        <v>0.33750000000000002</v>
      </c>
      <c r="I6194" s="49">
        <v>0.24510000000000001</v>
      </c>
      <c r="J6194" s="49">
        <v>45.099699999999999</v>
      </c>
      <c r="K6194" s="49">
        <v>0.23069999999999999</v>
      </c>
      <c r="L6194" s="49">
        <v>99.668099999999995</v>
      </c>
      <c r="M6194" s="47"/>
      <c r="N6194" s="50">
        <v>0.99396152048465969</v>
      </c>
      <c r="O6194" s="50">
        <v>7.4223493436398314E-4</v>
      </c>
      <c r="P6194" s="50">
        <v>0.29941991194986445</v>
      </c>
      <c r="Q6194" s="50">
        <v>6.8324240680556385E-3</v>
      </c>
      <c r="R6194" s="50">
        <v>5.2249987970833826E-3</v>
      </c>
      <c r="S6194" s="50">
        <v>1.6921518881143085</v>
      </c>
      <c r="T6194" s="50">
        <v>6.221031298276585E-3</v>
      </c>
      <c r="U6194" s="50">
        <v>3.0045540096466121</v>
      </c>
      <c r="V6194" s="51">
        <v>84.965648140819411</v>
      </c>
      <c r="X6194" s="47" t="s">
        <v>1753</v>
      </c>
      <c r="Y6194" s="47" t="s">
        <v>1753</v>
      </c>
      <c r="Z6194" s="47" t="s">
        <v>1753</v>
      </c>
      <c r="AA6194" s="47" t="s">
        <v>1753</v>
      </c>
      <c r="AB6194" s="47" t="s">
        <v>1753</v>
      </c>
      <c r="AC6194" s="47" t="s">
        <v>1753</v>
      </c>
      <c r="AD6194" s="47" t="s">
        <v>1753</v>
      </c>
      <c r="AE6194" s="312"/>
      <c r="AF6194" s="465" t="s">
        <v>1754</v>
      </c>
      <c r="AG6194" s="311">
        <v>40</v>
      </c>
      <c r="AH6194" s="311">
        <v>15</v>
      </c>
      <c r="AI6194" s="311"/>
      <c r="AJ6194" s="311"/>
      <c r="AK6194" s="311"/>
      <c r="AL6194" s="311"/>
      <c r="AM6194" s="311"/>
      <c r="AN6194" s="311"/>
      <c r="AO6194" s="311"/>
      <c r="AP6194" s="311"/>
      <c r="AQ6194" s="311"/>
      <c r="AR6194" s="311"/>
      <c r="AS6194" s="311"/>
      <c r="AT6194" s="311"/>
      <c r="AU6194" s="311"/>
      <c r="AV6194" s="311"/>
      <c r="AW6194" s="311"/>
      <c r="AX6194" s="311"/>
      <c r="AY6194" s="311"/>
      <c r="AZ6194" s="311"/>
      <c r="BA6194" s="311"/>
      <c r="BB6194" s="311"/>
      <c r="BC6194" s="311"/>
      <c r="BD6194" s="311"/>
      <c r="BE6194" s="491"/>
      <c r="BF6194" s="491"/>
      <c r="BG6194" s="491"/>
      <c r="BH6194" s="491"/>
      <c r="BI6194" s="491"/>
      <c r="BJ6194" s="491"/>
      <c r="BK6194" s="491"/>
      <c r="BL6194" s="491"/>
      <c r="BM6194" s="491"/>
      <c r="BN6194" s="491"/>
      <c r="BO6194" s="491"/>
      <c r="BP6194" s="306"/>
      <c r="BQ6194" s="496"/>
      <c r="BR6194" s="496"/>
      <c r="BS6194" s="496"/>
      <c r="BT6194" s="496"/>
      <c r="BU6194" s="496"/>
      <c r="BV6194" s="496"/>
    </row>
    <row r="6195" spans="1:74" s="52" customFormat="1" ht="12.75">
      <c r="A6195" s="45">
        <v>2346.9885393806389</v>
      </c>
      <c r="B6195" s="46" t="s">
        <v>416</v>
      </c>
      <c r="C6195" s="47" t="s">
        <v>427</v>
      </c>
      <c r="D6195" s="48">
        <v>339.83</v>
      </c>
      <c r="E6195" s="49">
        <v>39.7898</v>
      </c>
      <c r="F6195" s="49">
        <v>7.9799999999999996E-2</v>
      </c>
      <c r="G6195" s="49">
        <v>14.6342</v>
      </c>
      <c r="H6195" s="49">
        <v>0.32519999999999999</v>
      </c>
      <c r="I6195" s="49">
        <v>0.21759999999999999</v>
      </c>
      <c r="J6195" s="49">
        <v>45.225900000000003</v>
      </c>
      <c r="K6195" s="49">
        <v>0.2412</v>
      </c>
      <c r="L6195" s="49">
        <v>100.51370000000001</v>
      </c>
      <c r="M6195" s="47"/>
      <c r="N6195" s="50">
        <v>0.99392076832864029</v>
      </c>
      <c r="O6195" s="50">
        <v>1.5760076296841426E-3</v>
      </c>
      <c r="P6195" s="50">
        <v>0.30570672273284466</v>
      </c>
      <c r="Q6195" s="50">
        <v>6.5339294147470674E-3</v>
      </c>
      <c r="R6195" s="50">
        <v>4.6038868295507586E-3</v>
      </c>
      <c r="S6195" s="50">
        <v>1.6841306233274949</v>
      </c>
      <c r="T6195" s="50">
        <v>6.4552781490294841E-3</v>
      </c>
      <c r="U6195" s="50">
        <v>3.0029272164119916</v>
      </c>
      <c r="V6195" s="51">
        <v>84.636597391333993</v>
      </c>
      <c r="X6195" s="47" t="s">
        <v>1753</v>
      </c>
      <c r="Y6195" s="47" t="s">
        <v>1753</v>
      </c>
      <c r="Z6195" s="47" t="s">
        <v>1753</v>
      </c>
      <c r="AA6195" s="47" t="s">
        <v>1753</v>
      </c>
      <c r="AB6195" s="47" t="s">
        <v>1753</v>
      </c>
      <c r="AC6195" s="47" t="s">
        <v>1753</v>
      </c>
      <c r="AD6195" s="47" t="s">
        <v>1753</v>
      </c>
      <c r="AE6195" s="312"/>
      <c r="AF6195" s="465" t="s">
        <v>1754</v>
      </c>
      <c r="AG6195" s="311">
        <v>40</v>
      </c>
      <c r="AH6195" s="311">
        <v>15</v>
      </c>
      <c r="AI6195" s="311"/>
      <c r="AJ6195" s="311"/>
      <c r="AK6195" s="311"/>
      <c r="AL6195" s="311"/>
      <c r="AM6195" s="311"/>
      <c r="AN6195" s="311"/>
      <c r="AO6195" s="311"/>
      <c r="AP6195" s="311"/>
      <c r="AQ6195" s="311"/>
      <c r="AR6195" s="311"/>
      <c r="AS6195" s="311"/>
      <c r="AT6195" s="311"/>
      <c r="AU6195" s="311"/>
      <c r="AV6195" s="311"/>
      <c r="AW6195" s="311"/>
      <c r="AX6195" s="311"/>
      <c r="AY6195" s="311"/>
      <c r="AZ6195" s="311"/>
      <c r="BA6195" s="311"/>
      <c r="BB6195" s="311"/>
      <c r="BC6195" s="311"/>
      <c r="BD6195" s="311"/>
      <c r="BE6195" s="491"/>
      <c r="BF6195" s="491"/>
      <c r="BG6195" s="491"/>
      <c r="BH6195" s="491"/>
      <c r="BI6195" s="491"/>
      <c r="BJ6195" s="491"/>
      <c r="BK6195" s="491"/>
      <c r="BL6195" s="491"/>
      <c r="BM6195" s="491"/>
      <c r="BN6195" s="491"/>
      <c r="BO6195" s="491"/>
      <c r="BP6195" s="306"/>
      <c r="BQ6195" s="496"/>
      <c r="BR6195" s="496"/>
      <c r="BS6195" s="496"/>
      <c r="BT6195" s="496"/>
      <c r="BU6195" s="496"/>
      <c r="BV6195" s="496"/>
    </row>
    <row r="6196" spans="1:74" s="52" customFormat="1" ht="12.75">
      <c r="A6196" s="45">
        <v>2346.9885393806389</v>
      </c>
      <c r="B6196" s="46" t="s">
        <v>416</v>
      </c>
      <c r="C6196" s="47" t="s">
        <v>427</v>
      </c>
      <c r="D6196" s="48">
        <v>344.83</v>
      </c>
      <c r="E6196" s="49">
        <v>39.512900000000002</v>
      </c>
      <c r="F6196" s="49">
        <v>7.0099999999999996E-2</v>
      </c>
      <c r="G6196" s="49">
        <v>14.6219</v>
      </c>
      <c r="H6196" s="49">
        <v>0.35420000000000001</v>
      </c>
      <c r="I6196" s="49">
        <v>0.1923</v>
      </c>
      <c r="J6196" s="49">
        <v>44.922499999999999</v>
      </c>
      <c r="K6196" s="49">
        <v>0.22489999999999999</v>
      </c>
      <c r="L6196" s="49">
        <v>99.898800000000008</v>
      </c>
      <c r="M6196" s="47"/>
      <c r="N6196" s="50">
        <v>0.99354953518498224</v>
      </c>
      <c r="O6196" s="50">
        <v>1.3936189791521163E-3</v>
      </c>
      <c r="P6196" s="50">
        <v>0.30747543357297197</v>
      </c>
      <c r="Q6196" s="50">
        <v>7.1637936616700242E-3</v>
      </c>
      <c r="R6196" s="50">
        <v>4.0955821604002456E-3</v>
      </c>
      <c r="S6196" s="50">
        <v>1.6839263083664187</v>
      </c>
      <c r="T6196" s="50">
        <v>6.0589549311185816E-3</v>
      </c>
      <c r="U6196" s="50">
        <v>3.0036632268567138</v>
      </c>
      <c r="V6196" s="51">
        <v>84.559849120472947</v>
      </c>
      <c r="X6196" s="47" t="s">
        <v>1753</v>
      </c>
      <c r="Y6196" s="47" t="s">
        <v>1753</v>
      </c>
      <c r="Z6196" s="47" t="s">
        <v>1753</v>
      </c>
      <c r="AA6196" s="47" t="s">
        <v>1753</v>
      </c>
      <c r="AB6196" s="47" t="s">
        <v>1753</v>
      </c>
      <c r="AC6196" s="47" t="s">
        <v>1753</v>
      </c>
      <c r="AD6196" s="47" t="s">
        <v>1753</v>
      </c>
      <c r="AE6196" s="312"/>
      <c r="AF6196" s="465" t="s">
        <v>1754</v>
      </c>
      <c r="AG6196" s="311">
        <v>40</v>
      </c>
      <c r="AH6196" s="311">
        <v>15</v>
      </c>
      <c r="AI6196" s="311"/>
      <c r="AJ6196" s="311"/>
      <c r="AK6196" s="311"/>
      <c r="AL6196" s="311"/>
      <c r="AM6196" s="311"/>
      <c r="AN6196" s="311"/>
      <c r="AO6196" s="311"/>
      <c r="AP6196" s="311"/>
      <c r="AQ6196" s="311"/>
      <c r="AR6196" s="311"/>
      <c r="AS6196" s="311"/>
      <c r="AT6196" s="311"/>
      <c r="AU6196" s="311"/>
      <c r="AV6196" s="311"/>
      <c r="AW6196" s="311"/>
      <c r="AX6196" s="311"/>
      <c r="AY6196" s="311"/>
      <c r="AZ6196" s="311"/>
      <c r="BA6196" s="311"/>
      <c r="BB6196" s="311"/>
      <c r="BC6196" s="311"/>
      <c r="BD6196" s="311"/>
      <c r="BE6196" s="491"/>
      <c r="BF6196" s="491"/>
      <c r="BG6196" s="491"/>
      <c r="BH6196" s="491"/>
      <c r="BI6196" s="491"/>
      <c r="BJ6196" s="491"/>
      <c r="BK6196" s="491"/>
      <c r="BL6196" s="491"/>
      <c r="BM6196" s="491"/>
      <c r="BN6196" s="491"/>
      <c r="BO6196" s="491"/>
      <c r="BP6196" s="306"/>
      <c r="BQ6196" s="496"/>
      <c r="BR6196" s="496"/>
      <c r="BS6196" s="496"/>
      <c r="BT6196" s="496"/>
      <c r="BU6196" s="496"/>
      <c r="BV6196" s="496"/>
    </row>
    <row r="6197" spans="1:74" s="52" customFormat="1" ht="12.75">
      <c r="A6197" s="45">
        <v>2346.9885393806389</v>
      </c>
      <c r="B6197" s="46" t="s">
        <v>416</v>
      </c>
      <c r="C6197" s="47" t="s">
        <v>427</v>
      </c>
      <c r="D6197" s="48">
        <v>349.83</v>
      </c>
      <c r="E6197" s="49">
        <v>39.472499999999997</v>
      </c>
      <c r="F6197" s="49">
        <v>7.22E-2</v>
      </c>
      <c r="G6197" s="49">
        <v>14.411899999999999</v>
      </c>
      <c r="H6197" s="49">
        <v>0.31340000000000001</v>
      </c>
      <c r="I6197" s="49">
        <v>0.30120000000000002</v>
      </c>
      <c r="J6197" s="49">
        <v>45.020699999999998</v>
      </c>
      <c r="K6197" s="49">
        <v>0.23849999999999999</v>
      </c>
      <c r="L6197" s="49">
        <v>99.830399999999997</v>
      </c>
      <c r="M6197" s="47"/>
      <c r="N6197" s="50">
        <v>0.99272747255306115</v>
      </c>
      <c r="O6197" s="50">
        <v>1.4356481639119145E-3</v>
      </c>
      <c r="P6197" s="50">
        <v>0.3031186382707145</v>
      </c>
      <c r="Q6197" s="50">
        <v>6.3398399139911873E-3</v>
      </c>
      <c r="R6197" s="50">
        <v>6.4161737181549069E-3</v>
      </c>
      <c r="S6197" s="50">
        <v>1.6879368560078707</v>
      </c>
      <c r="T6197" s="50">
        <v>6.4266024914103048E-3</v>
      </c>
      <c r="U6197" s="50">
        <v>3.0044012311191151</v>
      </c>
      <c r="V6197" s="51">
        <v>84.775982430336896</v>
      </c>
      <c r="X6197" s="47" t="s">
        <v>1753</v>
      </c>
      <c r="Y6197" s="47" t="s">
        <v>1753</v>
      </c>
      <c r="Z6197" s="47" t="s">
        <v>1753</v>
      </c>
      <c r="AA6197" s="47" t="s">
        <v>1753</v>
      </c>
      <c r="AB6197" s="47" t="s">
        <v>1753</v>
      </c>
      <c r="AC6197" s="47" t="s">
        <v>1753</v>
      </c>
      <c r="AD6197" s="47" t="s">
        <v>1753</v>
      </c>
      <c r="AE6197" s="312"/>
      <c r="AF6197" s="465" t="s">
        <v>1754</v>
      </c>
      <c r="AG6197" s="311">
        <v>40</v>
      </c>
      <c r="AH6197" s="311">
        <v>15</v>
      </c>
      <c r="AI6197" s="311"/>
      <c r="AJ6197" s="311"/>
      <c r="AK6197" s="311"/>
      <c r="AL6197" s="311"/>
      <c r="AM6197" s="311"/>
      <c r="AN6197" s="311"/>
      <c r="AO6197" s="311"/>
      <c r="AP6197" s="311"/>
      <c r="AQ6197" s="311"/>
      <c r="AR6197" s="311"/>
      <c r="AS6197" s="311"/>
      <c r="AT6197" s="311"/>
      <c r="AU6197" s="311"/>
      <c r="AV6197" s="311"/>
      <c r="AW6197" s="311"/>
      <c r="AX6197" s="311"/>
      <c r="AY6197" s="311"/>
      <c r="AZ6197" s="311"/>
      <c r="BA6197" s="311"/>
      <c r="BB6197" s="311"/>
      <c r="BC6197" s="311"/>
      <c r="BD6197" s="311"/>
      <c r="BE6197" s="491"/>
      <c r="BF6197" s="491"/>
      <c r="BG6197" s="491"/>
      <c r="BH6197" s="491"/>
      <c r="BI6197" s="491"/>
      <c r="BJ6197" s="491"/>
      <c r="BK6197" s="491"/>
      <c r="BL6197" s="491"/>
      <c r="BM6197" s="491"/>
      <c r="BN6197" s="491"/>
      <c r="BO6197" s="491"/>
      <c r="BP6197" s="306"/>
      <c r="BQ6197" s="496"/>
      <c r="BR6197" s="496"/>
      <c r="BS6197" s="496"/>
      <c r="BT6197" s="496"/>
      <c r="BU6197" s="496"/>
      <c r="BV6197" s="496"/>
    </row>
    <row r="6198" spans="1:74" s="52" customFormat="1" ht="12.75">
      <c r="A6198" s="45">
        <v>2346.9885393806389</v>
      </c>
      <c r="B6198" s="46" t="s">
        <v>416</v>
      </c>
      <c r="C6198" s="47" t="s">
        <v>427</v>
      </c>
      <c r="D6198" s="48">
        <v>354.82</v>
      </c>
      <c r="E6198" s="49">
        <v>39.4221</v>
      </c>
      <c r="F6198" s="49">
        <v>7.1800000000000003E-2</v>
      </c>
      <c r="G6198" s="49">
        <v>14.644</v>
      </c>
      <c r="H6198" s="49">
        <v>0.34720000000000001</v>
      </c>
      <c r="I6198" s="49">
        <v>0.2195</v>
      </c>
      <c r="J6198" s="49">
        <v>44.912300000000002</v>
      </c>
      <c r="K6198" s="49">
        <v>0.2301</v>
      </c>
      <c r="L6198" s="49">
        <v>99.846999999999994</v>
      </c>
      <c r="M6198" s="47"/>
      <c r="N6198" s="50">
        <v>0.99221014862429824</v>
      </c>
      <c r="O6198" s="50">
        <v>1.4287747576216554E-3</v>
      </c>
      <c r="P6198" s="50">
        <v>0.30823334814527831</v>
      </c>
      <c r="Q6198" s="50">
        <v>7.0289024889742292E-3</v>
      </c>
      <c r="R6198" s="50">
        <v>4.6793353805763783E-3</v>
      </c>
      <c r="S6198" s="50">
        <v>1.6851468440435977</v>
      </c>
      <c r="T6198" s="50">
        <v>6.2049484201118681E-3</v>
      </c>
      <c r="U6198" s="50">
        <v>3.0049323018604581</v>
      </c>
      <c r="V6198" s="51">
        <v>84.537152051921623</v>
      </c>
      <c r="X6198" s="47" t="s">
        <v>1753</v>
      </c>
      <c r="Y6198" s="47" t="s">
        <v>1753</v>
      </c>
      <c r="Z6198" s="47" t="s">
        <v>1753</v>
      </c>
      <c r="AA6198" s="47" t="s">
        <v>1753</v>
      </c>
      <c r="AB6198" s="47" t="s">
        <v>1753</v>
      </c>
      <c r="AC6198" s="47" t="s">
        <v>1753</v>
      </c>
      <c r="AD6198" s="47" t="s">
        <v>1753</v>
      </c>
      <c r="AE6198" s="312"/>
      <c r="AF6198" s="465" t="s">
        <v>1754</v>
      </c>
      <c r="AG6198" s="311">
        <v>40</v>
      </c>
      <c r="AH6198" s="311">
        <v>15</v>
      </c>
      <c r="AI6198" s="311"/>
      <c r="AJ6198" s="311"/>
      <c r="AK6198" s="311"/>
      <c r="AL6198" s="311"/>
      <c r="AM6198" s="311"/>
      <c r="AN6198" s="311"/>
      <c r="AO6198" s="311"/>
      <c r="AP6198" s="311"/>
      <c r="AQ6198" s="311"/>
      <c r="AR6198" s="311"/>
      <c r="AS6198" s="311"/>
      <c r="AT6198" s="311"/>
      <c r="AU6198" s="311"/>
      <c r="AV6198" s="311"/>
      <c r="AW6198" s="311"/>
      <c r="AX6198" s="311"/>
      <c r="AY6198" s="311"/>
      <c r="AZ6198" s="311"/>
      <c r="BA6198" s="311"/>
      <c r="BB6198" s="311"/>
      <c r="BC6198" s="311"/>
      <c r="BD6198" s="311"/>
      <c r="BE6198" s="491"/>
      <c r="BF6198" s="491"/>
      <c r="BG6198" s="491"/>
      <c r="BH6198" s="491"/>
      <c r="BI6198" s="491"/>
      <c r="BJ6198" s="491"/>
      <c r="BK6198" s="491"/>
      <c r="BL6198" s="491"/>
      <c r="BM6198" s="491"/>
      <c r="BN6198" s="491"/>
      <c r="BO6198" s="491"/>
      <c r="BP6198" s="306"/>
      <c r="BQ6198" s="496"/>
      <c r="BR6198" s="496"/>
      <c r="BS6198" s="496"/>
      <c r="BT6198" s="496"/>
      <c r="BU6198" s="496"/>
      <c r="BV6198" s="496"/>
    </row>
    <row r="6199" spans="1:74" s="52" customFormat="1" ht="12.75">
      <c r="A6199" s="45">
        <v>2346.9885393806389</v>
      </c>
      <c r="B6199" s="46" t="s">
        <v>416</v>
      </c>
      <c r="C6199" s="47" t="s">
        <v>427</v>
      </c>
      <c r="D6199" s="48">
        <v>359.82</v>
      </c>
      <c r="E6199" s="49">
        <v>39.4773</v>
      </c>
      <c r="F6199" s="49">
        <v>7.4099999999999999E-2</v>
      </c>
      <c r="G6199" s="49">
        <v>14.4587</v>
      </c>
      <c r="H6199" s="49">
        <v>0.3458</v>
      </c>
      <c r="I6199" s="49">
        <v>0.1923</v>
      </c>
      <c r="J6199" s="49">
        <v>44.961199999999998</v>
      </c>
      <c r="K6199" s="49">
        <v>0.24790000000000001</v>
      </c>
      <c r="L6199" s="49">
        <v>99.757300000000001</v>
      </c>
      <c r="M6199" s="47"/>
      <c r="N6199" s="50">
        <v>0.99342009716671686</v>
      </c>
      <c r="O6199" s="50">
        <v>1.474277110261912E-3</v>
      </c>
      <c r="P6199" s="50">
        <v>0.30427813130519488</v>
      </c>
      <c r="Q6199" s="50">
        <v>6.9992963348608338E-3</v>
      </c>
      <c r="R6199" s="50">
        <v>4.098741444175275E-3</v>
      </c>
      <c r="S6199" s="50">
        <v>1.6866770633039083</v>
      </c>
      <c r="T6199" s="50">
        <v>6.683741947641049E-3</v>
      </c>
      <c r="U6199" s="50">
        <v>3.003631348612759</v>
      </c>
      <c r="V6199" s="51">
        <v>84.716977452376284</v>
      </c>
      <c r="X6199" s="47" t="s">
        <v>1753</v>
      </c>
      <c r="Y6199" s="47" t="s">
        <v>1753</v>
      </c>
      <c r="Z6199" s="47" t="s">
        <v>1753</v>
      </c>
      <c r="AA6199" s="47" t="s">
        <v>1753</v>
      </c>
      <c r="AB6199" s="47" t="s">
        <v>1753</v>
      </c>
      <c r="AC6199" s="47" t="s">
        <v>1753</v>
      </c>
      <c r="AD6199" s="47" t="s">
        <v>1753</v>
      </c>
      <c r="AE6199" s="312"/>
      <c r="AF6199" s="465" t="s">
        <v>1754</v>
      </c>
      <c r="AG6199" s="311">
        <v>40</v>
      </c>
      <c r="AH6199" s="311">
        <v>15</v>
      </c>
      <c r="AI6199" s="311"/>
      <c r="AJ6199" s="311"/>
      <c r="AK6199" s="311"/>
      <c r="AL6199" s="311"/>
      <c r="AM6199" s="311"/>
      <c r="AN6199" s="311"/>
      <c r="AO6199" s="311"/>
      <c r="AP6199" s="311"/>
      <c r="AQ6199" s="311"/>
      <c r="AR6199" s="311"/>
      <c r="AS6199" s="311"/>
      <c r="AT6199" s="311"/>
      <c r="AU6199" s="311"/>
      <c r="AV6199" s="311"/>
      <c r="AW6199" s="311"/>
      <c r="AX6199" s="311"/>
      <c r="AY6199" s="311"/>
      <c r="AZ6199" s="311"/>
      <c r="BA6199" s="311"/>
      <c r="BB6199" s="311"/>
      <c r="BC6199" s="311"/>
      <c r="BD6199" s="311"/>
      <c r="BE6199" s="491"/>
      <c r="BF6199" s="491"/>
      <c r="BG6199" s="491"/>
      <c r="BH6199" s="491"/>
      <c r="BI6199" s="491"/>
      <c r="BJ6199" s="491"/>
      <c r="BK6199" s="491"/>
      <c r="BL6199" s="491"/>
      <c r="BM6199" s="491"/>
      <c r="BN6199" s="491"/>
      <c r="BO6199" s="491"/>
      <c r="BP6199" s="306"/>
      <c r="BQ6199" s="496"/>
      <c r="BR6199" s="496"/>
      <c r="BS6199" s="496"/>
      <c r="BT6199" s="496"/>
      <c r="BU6199" s="496"/>
      <c r="BV6199" s="496"/>
    </row>
    <row r="6200" spans="1:74" s="52" customFormat="1" ht="12.75">
      <c r="A6200" s="45">
        <v>2346.9885393806389</v>
      </c>
      <c r="B6200" s="46" t="s">
        <v>416</v>
      </c>
      <c r="C6200" s="47" t="s">
        <v>427</v>
      </c>
      <c r="D6200" s="48">
        <v>364.82</v>
      </c>
      <c r="E6200" s="49">
        <v>39.524799999999999</v>
      </c>
      <c r="F6200" s="49">
        <v>7.51E-2</v>
      </c>
      <c r="G6200" s="49">
        <v>14.1972</v>
      </c>
      <c r="H6200" s="49">
        <v>0.33250000000000002</v>
      </c>
      <c r="I6200" s="49">
        <v>0.21240000000000001</v>
      </c>
      <c r="J6200" s="49">
        <v>44.776200000000003</v>
      </c>
      <c r="K6200" s="49">
        <v>0.2424</v>
      </c>
      <c r="L6200" s="49">
        <v>99.360600000000005</v>
      </c>
      <c r="M6200" s="47"/>
      <c r="N6200" s="50">
        <v>0.99710368757607526</v>
      </c>
      <c r="O6200" s="50">
        <v>1.4979109427084823E-3</v>
      </c>
      <c r="P6200" s="50">
        <v>0.29952241987936634</v>
      </c>
      <c r="Q6200" s="50">
        <v>6.7469296747560293E-3</v>
      </c>
      <c r="R6200" s="50">
        <v>4.5384848808566313E-3</v>
      </c>
      <c r="S6200" s="50">
        <v>1.6839392534717921</v>
      </c>
      <c r="T6200" s="50">
        <v>6.5518041129527631E-3</v>
      </c>
      <c r="U6200" s="50">
        <v>2.9999004905385074</v>
      </c>
      <c r="V6200" s="51">
        <v>84.899006423788961</v>
      </c>
      <c r="X6200" s="47" t="s">
        <v>1753</v>
      </c>
      <c r="Y6200" s="47" t="s">
        <v>1753</v>
      </c>
      <c r="Z6200" s="47" t="s">
        <v>1753</v>
      </c>
      <c r="AA6200" s="47" t="s">
        <v>1753</v>
      </c>
      <c r="AB6200" s="47" t="s">
        <v>1753</v>
      </c>
      <c r="AC6200" s="47" t="s">
        <v>1753</v>
      </c>
      <c r="AD6200" s="47" t="s">
        <v>1753</v>
      </c>
      <c r="AE6200" s="312"/>
      <c r="AF6200" s="465" t="s">
        <v>1754</v>
      </c>
      <c r="AG6200" s="311">
        <v>40</v>
      </c>
      <c r="AH6200" s="311">
        <v>15</v>
      </c>
      <c r="AI6200" s="311"/>
      <c r="AJ6200" s="311"/>
      <c r="AK6200" s="311"/>
      <c r="AL6200" s="311"/>
      <c r="AM6200" s="311"/>
      <c r="AN6200" s="311"/>
      <c r="AO6200" s="311"/>
      <c r="AP6200" s="311"/>
      <c r="AQ6200" s="311"/>
      <c r="AR6200" s="311"/>
      <c r="AS6200" s="311"/>
      <c r="AT6200" s="311"/>
      <c r="AU6200" s="311"/>
      <c r="AV6200" s="311"/>
      <c r="AW6200" s="311"/>
      <c r="AX6200" s="311"/>
      <c r="AY6200" s="311"/>
      <c r="AZ6200" s="311"/>
      <c r="BA6200" s="311"/>
      <c r="BB6200" s="311"/>
      <c r="BC6200" s="311"/>
      <c r="BD6200" s="311"/>
      <c r="BE6200" s="491"/>
      <c r="BF6200" s="491"/>
      <c r="BG6200" s="491"/>
      <c r="BH6200" s="491"/>
      <c r="BI6200" s="491"/>
      <c r="BJ6200" s="491"/>
      <c r="BK6200" s="491"/>
      <c r="BL6200" s="491"/>
      <c r="BM6200" s="491"/>
      <c r="BN6200" s="491"/>
      <c r="BO6200" s="491"/>
      <c r="BP6200" s="306"/>
      <c r="BQ6200" s="496"/>
      <c r="BR6200" s="496"/>
      <c r="BS6200" s="496"/>
      <c r="BT6200" s="496"/>
      <c r="BU6200" s="496"/>
      <c r="BV6200" s="496"/>
    </row>
    <row r="6201" spans="1:74" s="52" customFormat="1" ht="12.75">
      <c r="A6201" s="45">
        <v>2346.9885393806389</v>
      </c>
      <c r="B6201" s="46" t="s">
        <v>416</v>
      </c>
      <c r="C6201" s="47" t="s">
        <v>427</v>
      </c>
      <c r="D6201" s="48">
        <v>369.82</v>
      </c>
      <c r="E6201" s="49">
        <v>39.514400000000002</v>
      </c>
      <c r="F6201" s="49">
        <v>7.2300000000000003E-2</v>
      </c>
      <c r="G6201" s="49">
        <v>14.4724</v>
      </c>
      <c r="H6201" s="49">
        <v>0.3226</v>
      </c>
      <c r="I6201" s="49">
        <v>0.25040000000000001</v>
      </c>
      <c r="J6201" s="49">
        <v>44.996299999999998</v>
      </c>
      <c r="K6201" s="49">
        <v>0.23530000000000001</v>
      </c>
      <c r="L6201" s="49">
        <v>99.863699999999994</v>
      </c>
      <c r="M6201" s="47"/>
      <c r="N6201" s="50">
        <v>0.99341147550557318</v>
      </c>
      <c r="O6201" s="50">
        <v>1.4371016664812674E-3</v>
      </c>
      <c r="P6201" s="50">
        <v>0.30427784519664913</v>
      </c>
      <c r="Q6201" s="50">
        <v>6.5235205690174491E-3</v>
      </c>
      <c r="R6201" s="50">
        <v>5.3320454714720312E-3</v>
      </c>
      <c r="S6201" s="50">
        <v>1.6863943164010515</v>
      </c>
      <c r="T6201" s="50">
        <v>6.3380163512192925E-3</v>
      </c>
      <c r="U6201" s="50">
        <v>3.0037143211614641</v>
      </c>
      <c r="V6201" s="51">
        <v>84.714818890497895</v>
      </c>
      <c r="X6201" s="47" t="s">
        <v>1753</v>
      </c>
      <c r="Y6201" s="47" t="s">
        <v>1753</v>
      </c>
      <c r="Z6201" s="47" t="s">
        <v>1753</v>
      </c>
      <c r="AA6201" s="47" t="s">
        <v>1753</v>
      </c>
      <c r="AB6201" s="47" t="s">
        <v>1753</v>
      </c>
      <c r="AC6201" s="47" t="s">
        <v>1753</v>
      </c>
      <c r="AD6201" s="47" t="s">
        <v>1753</v>
      </c>
      <c r="AE6201" s="312"/>
      <c r="AF6201" s="465" t="s">
        <v>1754</v>
      </c>
      <c r="AG6201" s="311">
        <v>40</v>
      </c>
      <c r="AH6201" s="311">
        <v>15</v>
      </c>
      <c r="AI6201" s="311"/>
      <c r="AJ6201" s="311"/>
      <c r="AK6201" s="311"/>
      <c r="AL6201" s="311"/>
      <c r="AM6201" s="311"/>
      <c r="AN6201" s="311"/>
      <c r="AO6201" s="311"/>
      <c r="AP6201" s="311"/>
      <c r="AQ6201" s="311"/>
      <c r="AR6201" s="311"/>
      <c r="AS6201" s="311"/>
      <c r="AT6201" s="311"/>
      <c r="AU6201" s="311"/>
      <c r="AV6201" s="311"/>
      <c r="AW6201" s="311"/>
      <c r="AX6201" s="311"/>
      <c r="AY6201" s="311"/>
      <c r="AZ6201" s="311"/>
      <c r="BA6201" s="311"/>
      <c r="BB6201" s="311"/>
      <c r="BC6201" s="311"/>
      <c r="BD6201" s="311"/>
      <c r="BE6201" s="491"/>
      <c r="BF6201" s="491"/>
      <c r="BG6201" s="491"/>
      <c r="BH6201" s="491"/>
      <c r="BI6201" s="491"/>
      <c r="BJ6201" s="491"/>
      <c r="BK6201" s="491"/>
      <c r="BL6201" s="491"/>
      <c r="BM6201" s="491"/>
      <c r="BN6201" s="491"/>
      <c r="BO6201" s="491"/>
      <c r="BP6201" s="306"/>
      <c r="BQ6201" s="496"/>
      <c r="BR6201" s="496"/>
      <c r="BS6201" s="496"/>
      <c r="BT6201" s="496"/>
      <c r="BU6201" s="496"/>
      <c r="BV6201" s="496"/>
    </row>
    <row r="6202" spans="1:74" s="52" customFormat="1" ht="12.75">
      <c r="A6202" s="45">
        <v>2346.9885393806389</v>
      </c>
      <c r="B6202" s="46" t="s">
        <v>416</v>
      </c>
      <c r="C6202" s="47" t="s">
        <v>427</v>
      </c>
      <c r="D6202" s="48">
        <v>374.81</v>
      </c>
      <c r="E6202" s="49">
        <v>39.397500000000001</v>
      </c>
      <c r="F6202" s="49">
        <v>4.4400000000000002E-2</v>
      </c>
      <c r="G6202" s="49">
        <v>14.492100000000001</v>
      </c>
      <c r="H6202" s="49">
        <v>0.3261</v>
      </c>
      <c r="I6202" s="49">
        <v>0.1905</v>
      </c>
      <c r="J6202" s="49">
        <v>44.934600000000003</v>
      </c>
      <c r="K6202" s="49">
        <v>0.2409</v>
      </c>
      <c r="L6202" s="49">
        <v>99.626099999999994</v>
      </c>
      <c r="M6202" s="47"/>
      <c r="N6202" s="50">
        <v>0.99307781302752263</v>
      </c>
      <c r="O6202" s="50">
        <v>8.8485681509663119E-4</v>
      </c>
      <c r="P6202" s="50">
        <v>0.30549346970885172</v>
      </c>
      <c r="Q6202" s="50">
        <v>6.6116416395027161E-3</v>
      </c>
      <c r="R6202" s="50">
        <v>4.0671981768416491E-3</v>
      </c>
      <c r="S6202" s="50">
        <v>1.6885115688250969</v>
      </c>
      <c r="T6202" s="50">
        <v>6.5059251493715655E-3</v>
      </c>
      <c r="U6202" s="50">
        <v>3.0051524733422839</v>
      </c>
      <c r="V6202" s="51">
        <v>84.679403321194243</v>
      </c>
      <c r="X6202" s="47" t="s">
        <v>1753</v>
      </c>
      <c r="Y6202" s="47" t="s">
        <v>1753</v>
      </c>
      <c r="Z6202" s="47" t="s">
        <v>1753</v>
      </c>
      <c r="AA6202" s="47" t="s">
        <v>1753</v>
      </c>
      <c r="AB6202" s="47" t="s">
        <v>1753</v>
      </c>
      <c r="AC6202" s="47" t="s">
        <v>1753</v>
      </c>
      <c r="AD6202" s="47" t="s">
        <v>1753</v>
      </c>
      <c r="AE6202" s="312"/>
      <c r="AF6202" s="465" t="s">
        <v>1754</v>
      </c>
      <c r="AG6202" s="311">
        <v>40</v>
      </c>
      <c r="AH6202" s="311">
        <v>15</v>
      </c>
      <c r="AI6202" s="311"/>
      <c r="AJ6202" s="311"/>
      <c r="AK6202" s="311"/>
      <c r="AL6202" s="311"/>
      <c r="AM6202" s="311"/>
      <c r="AN6202" s="311"/>
      <c r="AO6202" s="311"/>
      <c r="AP6202" s="311"/>
      <c r="AQ6202" s="311"/>
      <c r="AR6202" s="311"/>
      <c r="AS6202" s="311"/>
      <c r="AT6202" s="311"/>
      <c r="AU6202" s="311"/>
      <c r="AV6202" s="311"/>
      <c r="AW6202" s="311"/>
      <c r="AX6202" s="311"/>
      <c r="AY6202" s="311"/>
      <c r="AZ6202" s="311"/>
      <c r="BA6202" s="311"/>
      <c r="BB6202" s="311"/>
      <c r="BC6202" s="311"/>
      <c r="BD6202" s="311"/>
      <c r="BE6202" s="491"/>
      <c r="BF6202" s="491"/>
      <c r="BG6202" s="491"/>
      <c r="BH6202" s="491"/>
      <c r="BI6202" s="491"/>
      <c r="BJ6202" s="491"/>
      <c r="BK6202" s="491"/>
      <c r="BL6202" s="491"/>
      <c r="BM6202" s="491"/>
      <c r="BN6202" s="491"/>
      <c r="BO6202" s="491"/>
      <c r="BP6202" s="306"/>
      <c r="BQ6202" s="496"/>
      <c r="BR6202" s="496"/>
      <c r="BS6202" s="496"/>
      <c r="BT6202" s="496"/>
      <c r="BU6202" s="496"/>
      <c r="BV6202" s="496"/>
    </row>
    <row r="6203" spans="1:74" s="52" customFormat="1" ht="12.75">
      <c r="A6203" s="45">
        <v>2346.9885393806389</v>
      </c>
      <c r="B6203" s="46" t="s">
        <v>416</v>
      </c>
      <c r="C6203" s="47" t="s">
        <v>427</v>
      </c>
      <c r="D6203" s="48">
        <v>379.81</v>
      </c>
      <c r="E6203" s="49">
        <v>39.310699999999997</v>
      </c>
      <c r="F6203" s="49">
        <v>7.6799999999999993E-2</v>
      </c>
      <c r="G6203" s="49">
        <v>14.406599999999999</v>
      </c>
      <c r="H6203" s="49">
        <v>0.34160000000000001</v>
      </c>
      <c r="I6203" s="49">
        <v>0.20680000000000001</v>
      </c>
      <c r="J6203" s="49">
        <v>44.879100000000001</v>
      </c>
      <c r="K6203" s="49">
        <v>0.22450000000000001</v>
      </c>
      <c r="L6203" s="49">
        <v>99.446100000000001</v>
      </c>
      <c r="M6203" s="47"/>
      <c r="N6203" s="50">
        <v>0.99240509782013009</v>
      </c>
      <c r="O6203" s="50">
        <v>1.5329036004902352E-3</v>
      </c>
      <c r="P6203" s="50">
        <v>0.30415551903710525</v>
      </c>
      <c r="Q6203" s="50">
        <v>6.9364931797904076E-3</v>
      </c>
      <c r="R6203" s="50">
        <v>4.421956671610815E-3</v>
      </c>
      <c r="S6203" s="50">
        <v>1.6890048388977892</v>
      </c>
      <c r="T6203" s="50">
        <v>6.0722857719735963E-3</v>
      </c>
      <c r="U6203" s="50">
        <v>3.0045290949788894</v>
      </c>
      <c r="V6203" s="51">
        <v>84.740037708143078</v>
      </c>
      <c r="X6203" s="47" t="s">
        <v>1753</v>
      </c>
      <c r="Y6203" s="47" t="s">
        <v>1753</v>
      </c>
      <c r="Z6203" s="47" t="s">
        <v>1753</v>
      </c>
      <c r="AA6203" s="47" t="s">
        <v>1753</v>
      </c>
      <c r="AB6203" s="47" t="s">
        <v>1753</v>
      </c>
      <c r="AC6203" s="47" t="s">
        <v>1753</v>
      </c>
      <c r="AD6203" s="47" t="s">
        <v>1753</v>
      </c>
      <c r="AE6203" s="312"/>
      <c r="AF6203" s="465" t="s">
        <v>1754</v>
      </c>
      <c r="AG6203" s="311">
        <v>40</v>
      </c>
      <c r="AH6203" s="311">
        <v>15</v>
      </c>
      <c r="AI6203" s="311"/>
      <c r="AJ6203" s="311"/>
      <c r="AK6203" s="311"/>
      <c r="AL6203" s="311"/>
      <c r="AM6203" s="311"/>
      <c r="AN6203" s="311"/>
      <c r="AO6203" s="311"/>
      <c r="AP6203" s="311"/>
      <c r="AQ6203" s="311"/>
      <c r="AR6203" s="311"/>
      <c r="AS6203" s="311"/>
      <c r="AT6203" s="311"/>
      <c r="AU6203" s="311"/>
      <c r="AV6203" s="311"/>
      <c r="AW6203" s="311"/>
      <c r="AX6203" s="311"/>
      <c r="AY6203" s="311"/>
      <c r="AZ6203" s="311"/>
      <c r="BA6203" s="311"/>
      <c r="BB6203" s="311"/>
      <c r="BC6203" s="311"/>
      <c r="BD6203" s="311"/>
      <c r="BE6203" s="491"/>
      <c r="BF6203" s="491"/>
      <c r="BG6203" s="491"/>
      <c r="BH6203" s="491"/>
      <c r="BI6203" s="491"/>
      <c r="BJ6203" s="491"/>
      <c r="BK6203" s="491"/>
      <c r="BL6203" s="491"/>
      <c r="BM6203" s="491"/>
      <c r="BN6203" s="491"/>
      <c r="BO6203" s="491"/>
      <c r="BP6203" s="306"/>
      <c r="BQ6203" s="496"/>
      <c r="BR6203" s="496"/>
      <c r="BS6203" s="496"/>
      <c r="BT6203" s="496"/>
      <c r="BU6203" s="496"/>
      <c r="BV6203" s="496"/>
    </row>
    <row r="6204" spans="1:74" s="52" customFormat="1" ht="12.75">
      <c r="A6204" s="45">
        <v>2346.9885393806389</v>
      </c>
      <c r="B6204" s="46" t="s">
        <v>416</v>
      </c>
      <c r="C6204" s="47" t="s">
        <v>427</v>
      </c>
      <c r="D6204" s="48">
        <v>384.81</v>
      </c>
      <c r="E6204" s="49">
        <v>39.560699999999997</v>
      </c>
      <c r="F6204" s="49">
        <v>6.0299999999999999E-2</v>
      </c>
      <c r="G6204" s="49">
        <v>14.797499999999999</v>
      </c>
      <c r="H6204" s="49">
        <v>0.32890000000000003</v>
      </c>
      <c r="I6204" s="49">
        <v>0.1741</v>
      </c>
      <c r="J6204" s="49">
        <v>45.250399999999999</v>
      </c>
      <c r="K6204" s="49">
        <v>0.22869999999999999</v>
      </c>
      <c r="L6204" s="49">
        <v>100.4006</v>
      </c>
      <c r="M6204" s="47"/>
      <c r="N6204" s="50">
        <v>0.99054008476675903</v>
      </c>
      <c r="O6204" s="50">
        <v>1.1937154496180914E-3</v>
      </c>
      <c r="P6204" s="50">
        <v>0.3098506633050474</v>
      </c>
      <c r="Q6204" s="50">
        <v>6.6239318168042054E-3</v>
      </c>
      <c r="R6204" s="50">
        <v>3.6922627416919877E-3</v>
      </c>
      <c r="S6204" s="50">
        <v>1.6890365814034694</v>
      </c>
      <c r="T6204" s="50">
        <v>6.1352448506150755E-3</v>
      </c>
      <c r="U6204" s="50">
        <v>3.0070724843340049</v>
      </c>
      <c r="V6204" s="51">
        <v>84.498842337140886</v>
      </c>
      <c r="X6204" s="47" t="s">
        <v>1753</v>
      </c>
      <c r="Y6204" s="47" t="s">
        <v>1753</v>
      </c>
      <c r="Z6204" s="47" t="s">
        <v>1753</v>
      </c>
      <c r="AA6204" s="47" t="s">
        <v>1753</v>
      </c>
      <c r="AB6204" s="47" t="s">
        <v>1753</v>
      </c>
      <c r="AC6204" s="47" t="s">
        <v>1753</v>
      </c>
      <c r="AD6204" s="47" t="s">
        <v>1753</v>
      </c>
      <c r="AE6204" s="312"/>
      <c r="AF6204" s="465" t="s">
        <v>1754</v>
      </c>
      <c r="AG6204" s="311">
        <v>40</v>
      </c>
      <c r="AH6204" s="311">
        <v>15</v>
      </c>
      <c r="AI6204" s="311"/>
      <c r="AJ6204" s="311"/>
      <c r="AK6204" s="311"/>
      <c r="AL6204" s="311"/>
      <c r="AM6204" s="311"/>
      <c r="AN6204" s="311"/>
      <c r="AO6204" s="311"/>
      <c r="AP6204" s="311"/>
      <c r="AQ6204" s="311"/>
      <c r="AR6204" s="311"/>
      <c r="AS6204" s="311"/>
      <c r="AT6204" s="311"/>
      <c r="AU6204" s="311"/>
      <c r="AV6204" s="311"/>
      <c r="AW6204" s="311"/>
      <c r="AX6204" s="311"/>
      <c r="AY6204" s="311"/>
      <c r="AZ6204" s="311"/>
      <c r="BA6204" s="311"/>
      <c r="BB6204" s="311"/>
      <c r="BC6204" s="311"/>
      <c r="BD6204" s="311"/>
      <c r="BE6204" s="491"/>
      <c r="BF6204" s="491"/>
      <c r="BG6204" s="491"/>
      <c r="BH6204" s="491"/>
      <c r="BI6204" s="491"/>
      <c r="BJ6204" s="491"/>
      <c r="BK6204" s="491"/>
      <c r="BL6204" s="491"/>
      <c r="BM6204" s="491"/>
      <c r="BN6204" s="491"/>
      <c r="BO6204" s="491"/>
      <c r="BP6204" s="306"/>
      <c r="BQ6204" s="496"/>
      <c r="BR6204" s="496"/>
      <c r="BS6204" s="496"/>
      <c r="BT6204" s="496"/>
      <c r="BU6204" s="496"/>
      <c r="BV6204" s="496"/>
    </row>
    <row r="6205" spans="1:74" s="52" customFormat="1" ht="12.75">
      <c r="A6205" s="45">
        <v>2346.9885393806389</v>
      </c>
      <c r="B6205" s="46" t="s">
        <v>416</v>
      </c>
      <c r="C6205" s="47" t="s">
        <v>427</v>
      </c>
      <c r="D6205" s="48">
        <v>389.81</v>
      </c>
      <c r="E6205" s="49">
        <v>39.164400000000001</v>
      </c>
      <c r="F6205" s="49">
        <v>0.18579999999999999</v>
      </c>
      <c r="G6205" s="49">
        <v>14.6647</v>
      </c>
      <c r="H6205" s="49">
        <v>0.37030000000000002</v>
      </c>
      <c r="I6205" s="49">
        <v>0.18129999999999999</v>
      </c>
      <c r="J6205" s="49">
        <v>44.750900000000001</v>
      </c>
      <c r="K6205" s="49">
        <v>0.22670000000000001</v>
      </c>
      <c r="L6205" s="49">
        <v>99.544099999999986</v>
      </c>
      <c r="M6205" s="47"/>
      <c r="N6205" s="50">
        <v>0.98874598451496976</v>
      </c>
      <c r="O6205" s="50">
        <v>3.7086374536941745E-3</v>
      </c>
      <c r="P6205" s="50">
        <v>0.30961531315796326</v>
      </c>
      <c r="Q6205" s="50">
        <v>7.5195328279709069E-3</v>
      </c>
      <c r="R6205" s="50">
        <v>3.8768303665038732E-3</v>
      </c>
      <c r="S6205" s="50">
        <v>1.6842384383505371</v>
      </c>
      <c r="T6205" s="50">
        <v>6.1320039060031523E-3</v>
      </c>
      <c r="U6205" s="50">
        <v>3.0038367405776421</v>
      </c>
      <c r="V6205" s="51">
        <v>84.471513373349666</v>
      </c>
      <c r="X6205" s="47" t="s">
        <v>1753</v>
      </c>
      <c r="Y6205" s="47" t="s">
        <v>1753</v>
      </c>
      <c r="Z6205" s="47" t="s">
        <v>1753</v>
      </c>
      <c r="AA6205" s="47" t="s">
        <v>1753</v>
      </c>
      <c r="AB6205" s="47" t="s">
        <v>1753</v>
      </c>
      <c r="AC6205" s="47" t="s">
        <v>1753</v>
      </c>
      <c r="AD6205" s="47" t="s">
        <v>1753</v>
      </c>
      <c r="AE6205" s="312"/>
      <c r="AF6205" s="465" t="s">
        <v>1754</v>
      </c>
      <c r="AG6205" s="311">
        <v>40</v>
      </c>
      <c r="AH6205" s="311">
        <v>15</v>
      </c>
      <c r="AI6205" s="311"/>
      <c r="AJ6205" s="311"/>
      <c r="AK6205" s="311"/>
      <c r="AL6205" s="311"/>
      <c r="AM6205" s="311"/>
      <c r="AN6205" s="311"/>
      <c r="AO6205" s="311"/>
      <c r="AP6205" s="311"/>
      <c r="AQ6205" s="311"/>
      <c r="AR6205" s="311"/>
      <c r="AS6205" s="311"/>
      <c r="AT6205" s="311"/>
      <c r="AU6205" s="311"/>
      <c r="AV6205" s="311"/>
      <c r="AW6205" s="311"/>
      <c r="AX6205" s="311"/>
      <c r="AY6205" s="311"/>
      <c r="AZ6205" s="311"/>
      <c r="BA6205" s="311"/>
      <c r="BB6205" s="311"/>
      <c r="BC6205" s="311"/>
      <c r="BD6205" s="311"/>
      <c r="BE6205" s="491"/>
      <c r="BF6205" s="491"/>
      <c r="BG6205" s="491"/>
      <c r="BH6205" s="491"/>
      <c r="BI6205" s="491"/>
      <c r="BJ6205" s="491"/>
      <c r="BK6205" s="491"/>
      <c r="BL6205" s="491"/>
      <c r="BM6205" s="491"/>
      <c r="BN6205" s="491"/>
      <c r="BO6205" s="491"/>
      <c r="BP6205" s="306"/>
      <c r="BQ6205" s="496"/>
      <c r="BR6205" s="496"/>
      <c r="BS6205" s="496"/>
      <c r="BT6205" s="496"/>
      <c r="BU6205" s="496"/>
      <c r="BV6205" s="496"/>
    </row>
    <row r="6206" spans="1:74" s="52" customFormat="1" ht="12.75">
      <c r="A6206" s="45">
        <v>2346.9885393806389</v>
      </c>
      <c r="B6206" s="46" t="s">
        <v>416</v>
      </c>
      <c r="C6206" s="47" t="s">
        <v>427</v>
      </c>
      <c r="D6206" s="48">
        <v>394.8</v>
      </c>
      <c r="E6206" s="49">
        <v>39.607700000000001</v>
      </c>
      <c r="F6206" s="49">
        <v>9.2499999999999999E-2</v>
      </c>
      <c r="G6206" s="49">
        <v>14.545999999999999</v>
      </c>
      <c r="H6206" s="49">
        <v>0.33589999999999998</v>
      </c>
      <c r="I6206" s="49">
        <v>0.20499999999999999</v>
      </c>
      <c r="J6206" s="49">
        <v>44.781500000000001</v>
      </c>
      <c r="K6206" s="49">
        <v>0.25390000000000001</v>
      </c>
      <c r="L6206" s="49">
        <v>99.822500000000005</v>
      </c>
      <c r="M6206" s="47"/>
      <c r="N6206" s="50">
        <v>0.99595727214701013</v>
      </c>
      <c r="O6206" s="50">
        <v>1.8389851867936058E-3</v>
      </c>
      <c r="P6206" s="50">
        <v>0.30588674662926568</v>
      </c>
      <c r="Q6206" s="50">
        <v>6.7938347546961852E-3</v>
      </c>
      <c r="R6206" s="50">
        <v>4.3661704239762889E-3</v>
      </c>
      <c r="S6206" s="50">
        <v>1.678681349390071</v>
      </c>
      <c r="T6206" s="50">
        <v>6.8403989475893474E-3</v>
      </c>
      <c r="U6206" s="50">
        <v>3.0003647574794021</v>
      </c>
      <c r="V6206" s="51">
        <v>84.58673465310585</v>
      </c>
      <c r="X6206" s="47" t="s">
        <v>1753</v>
      </c>
      <c r="Y6206" s="47" t="s">
        <v>1753</v>
      </c>
      <c r="Z6206" s="47" t="s">
        <v>1753</v>
      </c>
      <c r="AA6206" s="47" t="s">
        <v>1753</v>
      </c>
      <c r="AB6206" s="47" t="s">
        <v>1753</v>
      </c>
      <c r="AC6206" s="47" t="s">
        <v>1753</v>
      </c>
      <c r="AD6206" s="47" t="s">
        <v>1753</v>
      </c>
      <c r="AE6206" s="312"/>
      <c r="AF6206" s="465" t="s">
        <v>1754</v>
      </c>
      <c r="AG6206" s="311">
        <v>40</v>
      </c>
      <c r="AH6206" s="311">
        <v>15</v>
      </c>
      <c r="AI6206" s="311"/>
      <c r="AJ6206" s="311"/>
      <c r="AK6206" s="311"/>
      <c r="AL6206" s="311"/>
      <c r="AM6206" s="311"/>
      <c r="AN6206" s="311"/>
      <c r="AO6206" s="311"/>
      <c r="AP6206" s="311"/>
      <c r="AQ6206" s="311"/>
      <c r="AR6206" s="311"/>
      <c r="AS6206" s="311"/>
      <c r="AT6206" s="311"/>
      <c r="AU6206" s="311"/>
      <c r="AV6206" s="311"/>
      <c r="AW6206" s="311"/>
      <c r="AX6206" s="311"/>
      <c r="AY6206" s="311"/>
      <c r="AZ6206" s="311"/>
      <c r="BA6206" s="311"/>
      <c r="BB6206" s="311"/>
      <c r="BC6206" s="311"/>
      <c r="BD6206" s="311"/>
      <c r="BE6206" s="491"/>
      <c r="BF6206" s="491"/>
      <c r="BG6206" s="491"/>
      <c r="BH6206" s="491"/>
      <c r="BI6206" s="491"/>
      <c r="BJ6206" s="491"/>
      <c r="BK6206" s="491"/>
      <c r="BL6206" s="491"/>
      <c r="BM6206" s="491"/>
      <c r="BN6206" s="491"/>
      <c r="BO6206" s="491"/>
      <c r="BP6206" s="306"/>
      <c r="BQ6206" s="496"/>
      <c r="BR6206" s="496"/>
      <c r="BS6206" s="496"/>
      <c r="BT6206" s="496"/>
      <c r="BU6206" s="496"/>
      <c r="BV6206" s="496"/>
    </row>
    <row r="6207" spans="1:74" s="52" customFormat="1" ht="12.75">
      <c r="A6207" s="45">
        <v>2346.9885393806389</v>
      </c>
      <c r="B6207" s="46" t="s">
        <v>416</v>
      </c>
      <c r="C6207" s="47" t="s">
        <v>427</v>
      </c>
      <c r="D6207" s="48">
        <v>399.8</v>
      </c>
      <c r="E6207" s="49">
        <v>39.403100000000002</v>
      </c>
      <c r="F6207" s="49">
        <v>6.1199999999999997E-2</v>
      </c>
      <c r="G6207" s="49">
        <v>14.4634</v>
      </c>
      <c r="H6207" s="49">
        <v>0.38240000000000002</v>
      </c>
      <c r="I6207" s="49">
        <v>0.2177</v>
      </c>
      <c r="J6207" s="49">
        <v>45.000999999999998</v>
      </c>
      <c r="K6207" s="49">
        <v>0.24460000000000001</v>
      </c>
      <c r="L6207" s="49">
        <v>99.773399999999995</v>
      </c>
      <c r="M6207" s="47"/>
      <c r="N6207" s="50">
        <v>0.9919792456133758</v>
      </c>
      <c r="O6207" s="50">
        <v>1.2181451269526579E-3</v>
      </c>
      <c r="P6207" s="50">
        <v>0.30450791542190297</v>
      </c>
      <c r="Q6207" s="50">
        <v>7.7434405957324988E-3</v>
      </c>
      <c r="R6207" s="50">
        <v>4.6421200039803668E-3</v>
      </c>
      <c r="S6207" s="50">
        <v>1.6888959926066933</v>
      </c>
      <c r="T6207" s="50">
        <v>6.5976047640816599E-3</v>
      </c>
      <c r="U6207" s="50">
        <v>3.0055844641327192</v>
      </c>
      <c r="V6207" s="51">
        <v>84.724224017246456</v>
      </c>
      <c r="X6207" s="47" t="s">
        <v>1753</v>
      </c>
      <c r="Y6207" s="47" t="s">
        <v>1753</v>
      </c>
      <c r="Z6207" s="47" t="s">
        <v>1753</v>
      </c>
      <c r="AA6207" s="47" t="s">
        <v>1753</v>
      </c>
      <c r="AB6207" s="47" t="s">
        <v>1753</v>
      </c>
      <c r="AC6207" s="47" t="s">
        <v>1753</v>
      </c>
      <c r="AD6207" s="47" t="s">
        <v>1753</v>
      </c>
      <c r="AE6207" s="312"/>
      <c r="AF6207" s="465" t="s">
        <v>1754</v>
      </c>
      <c r="AG6207" s="311">
        <v>40</v>
      </c>
      <c r="AH6207" s="311">
        <v>15</v>
      </c>
      <c r="AI6207" s="311"/>
      <c r="AJ6207" s="311"/>
      <c r="AK6207" s="311"/>
      <c r="AL6207" s="311"/>
      <c r="AM6207" s="311"/>
      <c r="AN6207" s="311"/>
      <c r="AO6207" s="311"/>
      <c r="AP6207" s="311"/>
      <c r="AQ6207" s="311"/>
      <c r="AR6207" s="311"/>
      <c r="AS6207" s="311"/>
      <c r="AT6207" s="311"/>
      <c r="AU6207" s="311"/>
      <c r="AV6207" s="311"/>
      <c r="AW6207" s="311"/>
      <c r="AX6207" s="311"/>
      <c r="AY6207" s="311"/>
      <c r="AZ6207" s="311"/>
      <c r="BA6207" s="311"/>
      <c r="BB6207" s="311"/>
      <c r="BC6207" s="311"/>
      <c r="BD6207" s="311"/>
      <c r="BE6207" s="491"/>
      <c r="BF6207" s="491"/>
      <c r="BG6207" s="491"/>
      <c r="BH6207" s="491"/>
      <c r="BI6207" s="491"/>
      <c r="BJ6207" s="491"/>
      <c r="BK6207" s="491"/>
      <c r="BL6207" s="491"/>
      <c r="BM6207" s="491"/>
      <c r="BN6207" s="491"/>
      <c r="BO6207" s="491"/>
      <c r="BP6207" s="306"/>
      <c r="BQ6207" s="496"/>
      <c r="BR6207" s="496"/>
      <c r="BS6207" s="496"/>
      <c r="BT6207" s="496"/>
      <c r="BU6207" s="496"/>
      <c r="BV6207" s="496"/>
    </row>
    <row r="6208" spans="1:74" s="52" customFormat="1" ht="12.75">
      <c r="A6208" s="45">
        <v>2346.9885393806389</v>
      </c>
      <c r="B6208" s="46" t="s">
        <v>416</v>
      </c>
      <c r="C6208" s="47" t="s">
        <v>427</v>
      </c>
      <c r="D6208" s="48">
        <v>404.8</v>
      </c>
      <c r="E6208" s="49">
        <v>39.601700000000001</v>
      </c>
      <c r="F6208" s="49">
        <v>6.9099999999999995E-2</v>
      </c>
      <c r="G6208" s="49">
        <v>14.3042</v>
      </c>
      <c r="H6208" s="49">
        <v>0.36699999999999999</v>
      </c>
      <c r="I6208" s="49">
        <v>0.15790000000000001</v>
      </c>
      <c r="J6208" s="49">
        <v>44.756799999999998</v>
      </c>
      <c r="K6208" s="49">
        <v>0.22370000000000001</v>
      </c>
      <c r="L6208" s="49">
        <v>99.480399999999989</v>
      </c>
      <c r="M6208" s="47"/>
      <c r="N6208" s="50">
        <v>0.99802597050592468</v>
      </c>
      <c r="O6208" s="50">
        <v>1.3768336623148677E-3</v>
      </c>
      <c r="P6208" s="50">
        <v>0.30147241564260824</v>
      </c>
      <c r="Q6208" s="50">
        <v>7.4394010168755114E-3</v>
      </c>
      <c r="R6208" s="50">
        <v>3.3705120361110846E-3</v>
      </c>
      <c r="S6208" s="50">
        <v>1.6814950247761233</v>
      </c>
      <c r="T6208" s="50">
        <v>6.0402045294878116E-3</v>
      </c>
      <c r="U6208" s="50">
        <v>2.9992203621694453</v>
      </c>
      <c r="V6208" s="51">
        <v>84.796905410663314</v>
      </c>
      <c r="X6208" s="47" t="s">
        <v>1753</v>
      </c>
      <c r="Y6208" s="47" t="s">
        <v>1753</v>
      </c>
      <c r="Z6208" s="47" t="s">
        <v>1753</v>
      </c>
      <c r="AA6208" s="47" t="s">
        <v>1753</v>
      </c>
      <c r="AB6208" s="47" t="s">
        <v>1753</v>
      </c>
      <c r="AC6208" s="47" t="s">
        <v>1753</v>
      </c>
      <c r="AD6208" s="47" t="s">
        <v>1753</v>
      </c>
      <c r="AE6208" s="312"/>
      <c r="AF6208" s="465" t="s">
        <v>1754</v>
      </c>
      <c r="AG6208" s="311">
        <v>40</v>
      </c>
      <c r="AH6208" s="311">
        <v>15</v>
      </c>
      <c r="AI6208" s="311"/>
      <c r="AJ6208" s="311"/>
      <c r="AK6208" s="311"/>
      <c r="AL6208" s="311"/>
      <c r="AM6208" s="311"/>
      <c r="AN6208" s="311"/>
      <c r="AO6208" s="311"/>
      <c r="AP6208" s="311"/>
      <c r="AQ6208" s="311"/>
      <c r="AR6208" s="311"/>
      <c r="AS6208" s="311"/>
      <c r="AT6208" s="311"/>
      <c r="AU6208" s="311"/>
      <c r="AV6208" s="311"/>
      <c r="AW6208" s="311"/>
      <c r="AX6208" s="311"/>
      <c r="AY6208" s="311"/>
      <c r="AZ6208" s="311"/>
      <c r="BA6208" s="311"/>
      <c r="BB6208" s="311"/>
      <c r="BC6208" s="311"/>
      <c r="BD6208" s="311"/>
      <c r="BE6208" s="491"/>
      <c r="BF6208" s="491"/>
      <c r="BG6208" s="491"/>
      <c r="BH6208" s="491"/>
      <c r="BI6208" s="491"/>
      <c r="BJ6208" s="491"/>
      <c r="BK6208" s="491"/>
      <c r="BL6208" s="491"/>
      <c r="BM6208" s="491"/>
      <c r="BN6208" s="491"/>
      <c r="BO6208" s="491"/>
      <c r="BP6208" s="306"/>
      <c r="BQ6208" s="496"/>
      <c r="BR6208" s="496"/>
      <c r="BS6208" s="496"/>
      <c r="BT6208" s="496"/>
      <c r="BU6208" s="496"/>
      <c r="BV6208" s="496"/>
    </row>
    <row r="6209" spans="1:74" s="52" customFormat="1" ht="12.75">
      <c r="A6209" s="45">
        <v>2346.9885393806389</v>
      </c>
      <c r="B6209" s="46" t="s">
        <v>416</v>
      </c>
      <c r="C6209" s="47" t="s">
        <v>427</v>
      </c>
      <c r="D6209" s="48">
        <v>409.8</v>
      </c>
      <c r="E6209" s="49">
        <v>39.779299999999999</v>
      </c>
      <c r="F6209" s="49">
        <v>3.2000000000000001E-2</v>
      </c>
      <c r="G6209" s="49">
        <v>14.6363</v>
      </c>
      <c r="H6209" s="49">
        <v>0.34160000000000001</v>
      </c>
      <c r="I6209" s="49">
        <v>0.19950000000000001</v>
      </c>
      <c r="J6209" s="49">
        <v>45.064</v>
      </c>
      <c r="K6209" s="49">
        <v>0.23569999999999999</v>
      </c>
      <c r="L6209" s="49">
        <v>100.28839999999998</v>
      </c>
      <c r="M6209" s="47"/>
      <c r="N6209" s="50">
        <v>0.99603459434600006</v>
      </c>
      <c r="O6209" s="50">
        <v>6.3349425318006607E-4</v>
      </c>
      <c r="P6209" s="50">
        <v>0.30648172456091183</v>
      </c>
      <c r="Q6209" s="50">
        <v>6.8798511246989857E-3</v>
      </c>
      <c r="R6209" s="50">
        <v>4.2310282527310023E-3</v>
      </c>
      <c r="S6209" s="50">
        <v>1.6821145595895468</v>
      </c>
      <c r="T6209" s="50">
        <v>6.3231650205709073E-3</v>
      </c>
      <c r="U6209" s="50">
        <v>3.0026984171476401</v>
      </c>
      <c r="V6209" s="51">
        <v>84.588036948291759</v>
      </c>
      <c r="X6209" s="47" t="s">
        <v>1753</v>
      </c>
      <c r="Y6209" s="47" t="s">
        <v>1753</v>
      </c>
      <c r="Z6209" s="47" t="s">
        <v>1753</v>
      </c>
      <c r="AA6209" s="47" t="s">
        <v>1753</v>
      </c>
      <c r="AB6209" s="47" t="s">
        <v>1753</v>
      </c>
      <c r="AC6209" s="47" t="s">
        <v>1753</v>
      </c>
      <c r="AD6209" s="47" t="s">
        <v>1753</v>
      </c>
      <c r="AE6209" s="312"/>
      <c r="AF6209" s="465" t="s">
        <v>1754</v>
      </c>
      <c r="AG6209" s="311">
        <v>40</v>
      </c>
      <c r="AH6209" s="311">
        <v>15</v>
      </c>
      <c r="AI6209" s="311"/>
      <c r="AJ6209" s="311"/>
      <c r="AK6209" s="311"/>
      <c r="AL6209" s="311"/>
      <c r="AM6209" s="311"/>
      <c r="AN6209" s="311"/>
      <c r="AO6209" s="311"/>
      <c r="AP6209" s="311"/>
      <c r="AQ6209" s="311"/>
      <c r="AR6209" s="311"/>
      <c r="AS6209" s="311"/>
      <c r="AT6209" s="311"/>
      <c r="AU6209" s="311"/>
      <c r="AV6209" s="311"/>
      <c r="AW6209" s="311"/>
      <c r="AX6209" s="311"/>
      <c r="AY6209" s="311"/>
      <c r="AZ6209" s="311"/>
      <c r="BA6209" s="311"/>
      <c r="BB6209" s="311"/>
      <c r="BC6209" s="311"/>
      <c r="BD6209" s="311"/>
      <c r="BE6209" s="491"/>
      <c r="BF6209" s="491"/>
      <c r="BG6209" s="491"/>
      <c r="BH6209" s="491"/>
      <c r="BI6209" s="491"/>
      <c r="BJ6209" s="491"/>
      <c r="BK6209" s="491"/>
      <c r="BL6209" s="491"/>
      <c r="BM6209" s="491"/>
      <c r="BN6209" s="491"/>
      <c r="BO6209" s="491"/>
      <c r="BP6209" s="306"/>
      <c r="BQ6209" s="496"/>
      <c r="BR6209" s="496"/>
      <c r="BS6209" s="496"/>
      <c r="BT6209" s="496"/>
      <c r="BU6209" s="496"/>
      <c r="BV6209" s="496"/>
    </row>
    <row r="6210" spans="1:74" s="52" customFormat="1" ht="12.75">
      <c r="A6210" s="45">
        <v>2346.9885393806389</v>
      </c>
      <c r="B6210" s="46" t="s">
        <v>416</v>
      </c>
      <c r="C6210" s="47" t="s">
        <v>427</v>
      </c>
      <c r="D6210" s="48">
        <v>414.79</v>
      </c>
      <c r="E6210" s="49">
        <v>39.3904</v>
      </c>
      <c r="F6210" s="49">
        <v>5.7599999999999998E-2</v>
      </c>
      <c r="G6210" s="49">
        <v>14.5542</v>
      </c>
      <c r="H6210" s="49">
        <v>0.3352</v>
      </c>
      <c r="I6210" s="49">
        <v>0.18859999999999999</v>
      </c>
      <c r="J6210" s="49">
        <v>44.795699999999997</v>
      </c>
      <c r="K6210" s="49">
        <v>0.2515</v>
      </c>
      <c r="L6210" s="49">
        <v>99.573199999999986</v>
      </c>
      <c r="M6210" s="47"/>
      <c r="N6210" s="50">
        <v>0.99365624051935664</v>
      </c>
      <c r="O6210" s="50">
        <v>1.1487980029036746E-3</v>
      </c>
      <c r="P6210" s="50">
        <v>0.30703657016950836</v>
      </c>
      <c r="Q6210" s="50">
        <v>6.8013273138154114E-3</v>
      </c>
      <c r="R6210" s="50">
        <v>4.0297045069338389E-3</v>
      </c>
      <c r="S6210" s="50">
        <v>1.6845761451390757</v>
      </c>
      <c r="T6210" s="50">
        <v>6.797377823242196E-3</v>
      </c>
      <c r="U6210" s="50">
        <v>3.0040461634748357</v>
      </c>
      <c r="V6210" s="51">
        <v>84.583520289388417</v>
      </c>
      <c r="X6210" s="47" t="s">
        <v>1753</v>
      </c>
      <c r="Y6210" s="47" t="s">
        <v>1753</v>
      </c>
      <c r="Z6210" s="47" t="s">
        <v>1753</v>
      </c>
      <c r="AA6210" s="47" t="s">
        <v>1753</v>
      </c>
      <c r="AB6210" s="47" t="s">
        <v>1753</v>
      </c>
      <c r="AC6210" s="47" t="s">
        <v>1753</v>
      </c>
      <c r="AD6210" s="47" t="s">
        <v>1753</v>
      </c>
      <c r="AE6210" s="312"/>
      <c r="AF6210" s="465" t="s">
        <v>1754</v>
      </c>
      <c r="AG6210" s="311">
        <v>40</v>
      </c>
      <c r="AH6210" s="311">
        <v>15</v>
      </c>
      <c r="AI6210" s="311"/>
      <c r="AJ6210" s="311"/>
      <c r="AK6210" s="311"/>
      <c r="AL6210" s="311"/>
      <c r="AM6210" s="311"/>
      <c r="AN6210" s="311"/>
      <c r="AO6210" s="311"/>
      <c r="AP6210" s="311"/>
      <c r="AQ6210" s="311"/>
      <c r="AR6210" s="311"/>
      <c r="AS6210" s="311"/>
      <c r="AT6210" s="311"/>
      <c r="AU6210" s="311"/>
      <c r="AV6210" s="311"/>
      <c r="AW6210" s="311"/>
      <c r="AX6210" s="311"/>
      <c r="AY6210" s="311"/>
      <c r="AZ6210" s="311"/>
      <c r="BA6210" s="311"/>
      <c r="BB6210" s="311"/>
      <c r="BC6210" s="311"/>
      <c r="BD6210" s="311"/>
      <c r="BE6210" s="491"/>
      <c r="BF6210" s="491"/>
      <c r="BG6210" s="491"/>
      <c r="BH6210" s="491"/>
      <c r="BI6210" s="491"/>
      <c r="BJ6210" s="491"/>
      <c r="BK6210" s="491"/>
      <c r="BL6210" s="491"/>
      <c r="BM6210" s="491"/>
      <c r="BN6210" s="491"/>
      <c r="BO6210" s="491"/>
      <c r="BP6210" s="306"/>
      <c r="BQ6210" s="496"/>
      <c r="BR6210" s="496"/>
      <c r="BS6210" s="496"/>
      <c r="BT6210" s="496"/>
      <c r="BU6210" s="496"/>
      <c r="BV6210" s="496"/>
    </row>
    <row r="6211" spans="1:74" s="52" customFormat="1" ht="12.75">
      <c r="A6211" s="45">
        <v>2346.9885393806389</v>
      </c>
      <c r="B6211" s="46" t="s">
        <v>416</v>
      </c>
      <c r="C6211" s="47" t="s">
        <v>427</v>
      </c>
      <c r="D6211" s="48">
        <v>419.79</v>
      </c>
      <c r="E6211" s="49">
        <v>39.4236</v>
      </c>
      <c r="F6211" s="49">
        <v>5.2499999999999998E-2</v>
      </c>
      <c r="G6211" s="49">
        <v>14.6511</v>
      </c>
      <c r="H6211" s="49">
        <v>0.31890000000000002</v>
      </c>
      <c r="I6211" s="49">
        <v>0.25569999999999998</v>
      </c>
      <c r="J6211" s="49">
        <v>44.833599999999997</v>
      </c>
      <c r="K6211" s="49">
        <v>0.21410000000000001</v>
      </c>
      <c r="L6211" s="49">
        <v>99.749499999999998</v>
      </c>
      <c r="M6211" s="47"/>
      <c r="N6211" s="50">
        <v>0.99326917546601901</v>
      </c>
      <c r="O6211" s="50">
        <v>1.0457921962546402E-3</v>
      </c>
      <c r="P6211" s="50">
        <v>0.30870019579014468</v>
      </c>
      <c r="Q6211" s="50">
        <v>6.4626269886434162E-3</v>
      </c>
      <c r="R6211" s="50">
        <v>5.4566631595742892E-3</v>
      </c>
      <c r="S6211" s="50">
        <v>1.683925356739028</v>
      </c>
      <c r="T6211" s="50">
        <v>5.7794298018071441E-3</v>
      </c>
      <c r="U6211" s="50">
        <v>3.0046392401414712</v>
      </c>
      <c r="V6211" s="51">
        <v>84.507867250908134</v>
      </c>
      <c r="X6211" s="47" t="s">
        <v>1753</v>
      </c>
      <c r="Y6211" s="47" t="s">
        <v>1753</v>
      </c>
      <c r="Z6211" s="47" t="s">
        <v>1753</v>
      </c>
      <c r="AA6211" s="47" t="s">
        <v>1753</v>
      </c>
      <c r="AB6211" s="47" t="s">
        <v>1753</v>
      </c>
      <c r="AC6211" s="47" t="s">
        <v>1753</v>
      </c>
      <c r="AD6211" s="47" t="s">
        <v>1753</v>
      </c>
      <c r="AE6211" s="312"/>
      <c r="AF6211" s="465" t="s">
        <v>1754</v>
      </c>
      <c r="AG6211" s="311">
        <v>40</v>
      </c>
      <c r="AH6211" s="311">
        <v>15</v>
      </c>
      <c r="AI6211" s="311"/>
      <c r="AJ6211" s="311"/>
      <c r="AK6211" s="311"/>
      <c r="AL6211" s="311"/>
      <c r="AM6211" s="311"/>
      <c r="AN6211" s="311"/>
      <c r="AO6211" s="311"/>
      <c r="AP6211" s="311"/>
      <c r="AQ6211" s="311"/>
      <c r="AR6211" s="311"/>
      <c r="AS6211" s="311"/>
      <c r="AT6211" s="311"/>
      <c r="AU6211" s="311"/>
      <c r="AV6211" s="311"/>
      <c r="AW6211" s="311"/>
      <c r="AX6211" s="311"/>
      <c r="AY6211" s="311"/>
      <c r="AZ6211" s="311"/>
      <c r="BA6211" s="311"/>
      <c r="BB6211" s="311"/>
      <c r="BC6211" s="311"/>
      <c r="BD6211" s="311"/>
      <c r="BE6211" s="491"/>
      <c r="BF6211" s="491"/>
      <c r="BG6211" s="491"/>
      <c r="BH6211" s="491"/>
      <c r="BI6211" s="491"/>
      <c r="BJ6211" s="491"/>
      <c r="BK6211" s="491"/>
      <c r="BL6211" s="491"/>
      <c r="BM6211" s="491"/>
      <c r="BN6211" s="491"/>
      <c r="BO6211" s="491"/>
      <c r="BP6211" s="306"/>
      <c r="BQ6211" s="496"/>
      <c r="BR6211" s="496"/>
      <c r="BS6211" s="496"/>
      <c r="BT6211" s="496"/>
      <c r="BU6211" s="496"/>
      <c r="BV6211" s="496"/>
    </row>
    <row r="6212" spans="1:74" s="52" customFormat="1" ht="12.75">
      <c r="A6212" s="45">
        <v>2346.9885393806389</v>
      </c>
      <c r="B6212" s="46" t="s">
        <v>416</v>
      </c>
      <c r="C6212" s="47" t="s">
        <v>427</v>
      </c>
      <c r="D6212" s="48">
        <v>424.79</v>
      </c>
      <c r="E6212" s="49">
        <v>39.5749</v>
      </c>
      <c r="F6212" s="49">
        <v>7.6999999999999999E-2</v>
      </c>
      <c r="G6212" s="49">
        <v>14.401899999999999</v>
      </c>
      <c r="H6212" s="49">
        <v>0.3402</v>
      </c>
      <c r="I6212" s="49">
        <v>0.22500000000000001</v>
      </c>
      <c r="J6212" s="49">
        <v>45.001100000000001</v>
      </c>
      <c r="K6212" s="49">
        <v>0.2437</v>
      </c>
      <c r="L6212" s="49">
        <v>99.863800000000012</v>
      </c>
      <c r="M6212" s="47"/>
      <c r="N6212" s="50">
        <v>0.99442004744946855</v>
      </c>
      <c r="O6212" s="50">
        <v>1.5297349359300876E-3</v>
      </c>
      <c r="P6212" s="50">
        <v>0.30263965277218469</v>
      </c>
      <c r="Q6212" s="50">
        <v>6.8758793344010421E-3</v>
      </c>
      <c r="R6212" s="50">
        <v>4.7887074079175562E-3</v>
      </c>
      <c r="S6212" s="50">
        <v>1.6857055637517002</v>
      </c>
      <c r="T6212" s="50">
        <v>6.5608970270698503E-3</v>
      </c>
      <c r="U6212" s="50">
        <v>3.0025204826786718</v>
      </c>
      <c r="V6212" s="51">
        <v>84.779320499421473</v>
      </c>
      <c r="X6212" s="47" t="s">
        <v>1753</v>
      </c>
      <c r="Y6212" s="47" t="s">
        <v>1753</v>
      </c>
      <c r="Z6212" s="47" t="s">
        <v>1753</v>
      </c>
      <c r="AA6212" s="47" t="s">
        <v>1753</v>
      </c>
      <c r="AB6212" s="47" t="s">
        <v>1753</v>
      </c>
      <c r="AC6212" s="47" t="s">
        <v>1753</v>
      </c>
      <c r="AD6212" s="47" t="s">
        <v>1753</v>
      </c>
      <c r="AE6212" s="312"/>
      <c r="AF6212" s="465" t="s">
        <v>1754</v>
      </c>
      <c r="AG6212" s="311">
        <v>40</v>
      </c>
      <c r="AH6212" s="311">
        <v>15</v>
      </c>
      <c r="AI6212" s="311"/>
      <c r="AJ6212" s="311"/>
      <c r="AK6212" s="311"/>
      <c r="AL6212" s="311"/>
      <c r="AM6212" s="311"/>
      <c r="AN6212" s="311"/>
      <c r="AO6212" s="311"/>
      <c r="AP6212" s="311"/>
      <c r="AQ6212" s="311"/>
      <c r="AR6212" s="311"/>
      <c r="AS6212" s="311"/>
      <c r="AT6212" s="311"/>
      <c r="AU6212" s="311"/>
      <c r="AV6212" s="311"/>
      <c r="AW6212" s="311"/>
      <c r="AX6212" s="311"/>
      <c r="AY6212" s="311"/>
      <c r="AZ6212" s="311"/>
      <c r="BA6212" s="311"/>
      <c r="BB6212" s="311"/>
      <c r="BC6212" s="311"/>
      <c r="BD6212" s="311"/>
      <c r="BE6212" s="491"/>
      <c r="BF6212" s="491"/>
      <c r="BG6212" s="491"/>
      <c r="BH6212" s="491"/>
      <c r="BI6212" s="491"/>
      <c r="BJ6212" s="491"/>
      <c r="BK6212" s="491"/>
      <c r="BL6212" s="491"/>
      <c r="BM6212" s="491"/>
      <c r="BN6212" s="491"/>
      <c r="BO6212" s="491"/>
      <c r="BP6212" s="306"/>
      <c r="BQ6212" s="496"/>
      <c r="BR6212" s="496"/>
      <c r="BS6212" s="496"/>
      <c r="BT6212" s="496"/>
      <c r="BU6212" s="496"/>
      <c r="BV6212" s="496"/>
    </row>
    <row r="6213" spans="1:74" s="52" customFormat="1" ht="12.75">
      <c r="A6213" s="45">
        <v>2346.9885393806389</v>
      </c>
      <c r="B6213" s="46" t="s">
        <v>416</v>
      </c>
      <c r="C6213" s="47" t="s">
        <v>427</v>
      </c>
      <c r="D6213" s="48">
        <v>429.79</v>
      </c>
      <c r="E6213" s="49">
        <v>39.549500000000002</v>
      </c>
      <c r="F6213" s="49">
        <v>5.5800000000000002E-2</v>
      </c>
      <c r="G6213" s="49">
        <v>14.8081</v>
      </c>
      <c r="H6213" s="49">
        <v>0.37730000000000002</v>
      </c>
      <c r="I6213" s="49">
        <v>0.24660000000000001</v>
      </c>
      <c r="J6213" s="49">
        <v>44.851599999999998</v>
      </c>
      <c r="K6213" s="49">
        <v>0.23089999999999999</v>
      </c>
      <c r="L6213" s="49">
        <v>100.1198</v>
      </c>
      <c r="M6213" s="47"/>
      <c r="N6213" s="50">
        <v>0.99346870759606121</v>
      </c>
      <c r="O6213" s="50">
        <v>1.10821189882427E-3</v>
      </c>
      <c r="P6213" s="50">
        <v>0.31107744798087722</v>
      </c>
      <c r="Q6213" s="50">
        <v>7.6233154736259374E-3</v>
      </c>
      <c r="R6213" s="50">
        <v>5.2467697543370677E-3</v>
      </c>
      <c r="S6213" s="50">
        <v>1.6795760792728347</v>
      </c>
      <c r="T6213" s="50">
        <v>6.2143366297294621E-3</v>
      </c>
      <c r="U6213" s="50">
        <v>3.0043148686062899</v>
      </c>
      <c r="V6213" s="51">
        <v>84.373099400675883</v>
      </c>
      <c r="X6213" s="47" t="s">
        <v>1753</v>
      </c>
      <c r="Y6213" s="47" t="s">
        <v>1753</v>
      </c>
      <c r="Z6213" s="47" t="s">
        <v>1753</v>
      </c>
      <c r="AA6213" s="47" t="s">
        <v>1753</v>
      </c>
      <c r="AB6213" s="47" t="s">
        <v>1753</v>
      </c>
      <c r="AC6213" s="47" t="s">
        <v>1753</v>
      </c>
      <c r="AD6213" s="47" t="s">
        <v>1753</v>
      </c>
      <c r="AE6213" s="312"/>
      <c r="AF6213" s="465" t="s">
        <v>1754</v>
      </c>
      <c r="AG6213" s="311">
        <v>40</v>
      </c>
      <c r="AH6213" s="311">
        <v>15</v>
      </c>
      <c r="AI6213" s="311"/>
      <c r="AJ6213" s="311"/>
      <c r="AK6213" s="311"/>
      <c r="AL6213" s="311"/>
      <c r="AM6213" s="311"/>
      <c r="AN6213" s="311"/>
      <c r="AO6213" s="311"/>
      <c r="AP6213" s="311"/>
      <c r="AQ6213" s="311"/>
      <c r="AR6213" s="311"/>
      <c r="AS6213" s="311"/>
      <c r="AT6213" s="311"/>
      <c r="AU6213" s="311"/>
      <c r="AV6213" s="311"/>
      <c r="AW6213" s="311"/>
      <c r="AX6213" s="311"/>
      <c r="AY6213" s="311"/>
      <c r="AZ6213" s="311"/>
      <c r="BA6213" s="311"/>
      <c r="BB6213" s="311"/>
      <c r="BC6213" s="311"/>
      <c r="BD6213" s="311"/>
      <c r="BE6213" s="491"/>
      <c r="BF6213" s="491"/>
      <c r="BG6213" s="491"/>
      <c r="BH6213" s="491"/>
      <c r="BI6213" s="491"/>
      <c r="BJ6213" s="491"/>
      <c r="BK6213" s="491"/>
      <c r="BL6213" s="491"/>
      <c r="BM6213" s="491"/>
      <c r="BN6213" s="491"/>
      <c r="BO6213" s="491"/>
      <c r="BP6213" s="306"/>
      <c r="BQ6213" s="496"/>
      <c r="BR6213" s="496"/>
      <c r="BS6213" s="496"/>
      <c r="BT6213" s="496"/>
      <c r="BU6213" s="496"/>
      <c r="BV6213" s="496"/>
    </row>
    <row r="6214" spans="1:74" s="52" customFormat="1" ht="12.75">
      <c r="A6214" s="45">
        <v>2346.9885393806389</v>
      </c>
      <c r="B6214" s="46" t="s">
        <v>416</v>
      </c>
      <c r="C6214" s="47" t="s">
        <v>427</v>
      </c>
      <c r="D6214" s="48">
        <v>434.78</v>
      </c>
      <c r="E6214" s="49">
        <v>39.480699999999999</v>
      </c>
      <c r="F6214" s="49">
        <v>7.4099999999999999E-2</v>
      </c>
      <c r="G6214" s="49">
        <v>14.6845</v>
      </c>
      <c r="H6214" s="49">
        <v>0.32669999999999999</v>
      </c>
      <c r="I6214" s="49">
        <v>0.20860000000000001</v>
      </c>
      <c r="J6214" s="49">
        <v>44.997</v>
      </c>
      <c r="K6214" s="49">
        <v>0.24959999999999999</v>
      </c>
      <c r="L6214" s="49">
        <v>100.02120000000001</v>
      </c>
      <c r="M6214" s="47"/>
      <c r="N6214" s="50">
        <v>0.99195011513874953</v>
      </c>
      <c r="O6214" s="50">
        <v>1.4719688212801235E-3</v>
      </c>
      <c r="P6214" s="50">
        <v>0.30854615985998068</v>
      </c>
      <c r="Q6214" s="50">
        <v>6.6023419680709657E-3</v>
      </c>
      <c r="R6214" s="50">
        <v>4.4392032657536076E-3</v>
      </c>
      <c r="S6214" s="50">
        <v>1.6853771183210811</v>
      </c>
      <c r="T6214" s="50">
        <v>6.7190398437742948E-3</v>
      </c>
      <c r="U6214" s="50">
        <v>3.0051059472186905</v>
      </c>
      <c r="V6214" s="51">
        <v>84.525675424109139</v>
      </c>
      <c r="X6214" s="47" t="s">
        <v>1753</v>
      </c>
      <c r="Y6214" s="47" t="s">
        <v>1753</v>
      </c>
      <c r="Z6214" s="47" t="s">
        <v>1753</v>
      </c>
      <c r="AA6214" s="47" t="s">
        <v>1753</v>
      </c>
      <c r="AB6214" s="47" t="s">
        <v>1753</v>
      </c>
      <c r="AC6214" s="47" t="s">
        <v>1753</v>
      </c>
      <c r="AD6214" s="47" t="s">
        <v>1753</v>
      </c>
      <c r="AE6214" s="312"/>
      <c r="AF6214" s="465" t="s">
        <v>1754</v>
      </c>
      <c r="AG6214" s="311">
        <v>40</v>
      </c>
      <c r="AH6214" s="311">
        <v>15</v>
      </c>
      <c r="AI6214" s="311"/>
      <c r="AJ6214" s="311"/>
      <c r="AK6214" s="311"/>
      <c r="AL6214" s="311"/>
      <c r="AM6214" s="311"/>
      <c r="AN6214" s="311"/>
      <c r="AO6214" s="311"/>
      <c r="AP6214" s="311"/>
      <c r="AQ6214" s="311"/>
      <c r="AR6214" s="311"/>
      <c r="AS6214" s="311"/>
      <c r="AT6214" s="311"/>
      <c r="AU6214" s="311"/>
      <c r="AV6214" s="311"/>
      <c r="AW6214" s="311"/>
      <c r="AX6214" s="311"/>
      <c r="AY6214" s="311"/>
      <c r="AZ6214" s="311"/>
      <c r="BA6214" s="311"/>
      <c r="BB6214" s="311"/>
      <c r="BC6214" s="311"/>
      <c r="BD6214" s="311"/>
      <c r="BE6214" s="491"/>
      <c r="BF6214" s="491"/>
      <c r="BG6214" s="491"/>
      <c r="BH6214" s="491"/>
      <c r="BI6214" s="491"/>
      <c r="BJ6214" s="491"/>
      <c r="BK6214" s="491"/>
      <c r="BL6214" s="491"/>
      <c r="BM6214" s="491"/>
      <c r="BN6214" s="491"/>
      <c r="BO6214" s="491"/>
      <c r="BP6214" s="306"/>
      <c r="BQ6214" s="496"/>
      <c r="BR6214" s="496"/>
      <c r="BS6214" s="496"/>
      <c r="BT6214" s="496"/>
      <c r="BU6214" s="496"/>
      <c r="BV6214" s="496"/>
    </row>
    <row r="6215" spans="1:74" s="52" customFormat="1" ht="12.75">
      <c r="A6215" s="45"/>
      <c r="B6215" s="46"/>
      <c r="C6215" s="47"/>
      <c r="D6215" s="48"/>
      <c r="AE6215" s="312"/>
      <c r="AF6215" s="312"/>
      <c r="AG6215" s="312"/>
      <c r="AH6215" s="312"/>
      <c r="AI6215" s="312"/>
      <c r="AJ6215" s="312"/>
      <c r="AK6215" s="312"/>
      <c r="AL6215" s="312"/>
      <c r="AM6215" s="312"/>
      <c r="AN6215" s="312"/>
      <c r="AO6215" s="312"/>
      <c r="AP6215" s="312"/>
      <c r="AQ6215" s="312"/>
      <c r="AR6215" s="312"/>
      <c r="AS6215" s="312"/>
      <c r="AT6215" s="312"/>
      <c r="AU6215" s="312"/>
      <c r="AV6215" s="312"/>
      <c r="AW6215" s="312"/>
      <c r="AX6215" s="312"/>
      <c r="AY6215" s="312"/>
      <c r="AZ6215" s="312"/>
      <c r="BA6215" s="312"/>
      <c r="BB6215" s="312"/>
      <c r="BC6215" s="312"/>
      <c r="BD6215" s="312"/>
      <c r="BE6215" s="306"/>
      <c r="BF6215" s="306"/>
      <c r="BG6215" s="306"/>
      <c r="BH6215" s="306"/>
      <c r="BI6215" s="306"/>
      <c r="BJ6215" s="306"/>
      <c r="BK6215" s="306"/>
      <c r="BL6215" s="306"/>
      <c r="BM6215" s="306"/>
      <c r="BN6215" s="306"/>
      <c r="BO6215" s="306"/>
      <c r="BP6215" s="306"/>
      <c r="BQ6215" s="496"/>
      <c r="BR6215" s="496"/>
      <c r="BS6215" s="496"/>
      <c r="BT6215" s="496"/>
      <c r="BU6215" s="496"/>
      <c r="BV6215" s="496"/>
    </row>
    <row r="6216" spans="1:74" s="52" customFormat="1" ht="13.5" thickBot="1">
      <c r="A6216" s="39"/>
      <c r="B6216" s="58"/>
      <c r="C6216" s="59"/>
      <c r="D6216" s="60"/>
      <c r="E6216" s="187"/>
      <c r="F6216" s="187"/>
      <c r="G6216" s="187"/>
      <c r="H6216" s="187"/>
      <c r="I6216" s="187"/>
      <c r="J6216" s="187"/>
      <c r="K6216" s="187"/>
      <c r="L6216" s="187"/>
      <c r="M6216" s="187"/>
      <c r="N6216" s="187"/>
      <c r="O6216" s="187"/>
      <c r="P6216" s="187"/>
      <c r="Q6216" s="187"/>
      <c r="R6216" s="187"/>
      <c r="S6216" s="187"/>
      <c r="T6216" s="187"/>
      <c r="U6216" s="187"/>
      <c r="V6216" s="187"/>
      <c r="W6216" s="187"/>
      <c r="X6216" s="187"/>
      <c r="Y6216" s="187"/>
      <c r="Z6216" s="187"/>
      <c r="AA6216" s="187"/>
      <c r="AB6216" s="187"/>
      <c r="AC6216" s="187"/>
      <c r="AD6216" s="187"/>
      <c r="AE6216" s="320"/>
      <c r="AF6216" s="320"/>
      <c r="AG6216" s="320"/>
      <c r="AH6216" s="320"/>
      <c r="AI6216" s="306"/>
      <c r="AJ6216" s="306"/>
      <c r="AK6216" s="306"/>
      <c r="AL6216" s="306"/>
      <c r="AM6216" s="306"/>
      <c r="AN6216" s="306"/>
      <c r="AO6216" s="306"/>
      <c r="AP6216" s="306"/>
      <c r="AQ6216" s="306"/>
      <c r="AR6216" s="306"/>
      <c r="AS6216" s="306"/>
      <c r="AT6216" s="306"/>
      <c r="AU6216" s="306"/>
      <c r="AV6216" s="306"/>
      <c r="AW6216" s="306"/>
      <c r="AX6216" s="306"/>
      <c r="AY6216" s="306"/>
      <c r="AZ6216" s="306"/>
      <c r="BA6216" s="306"/>
      <c r="BB6216" s="306"/>
      <c r="BC6216" s="306"/>
      <c r="BD6216" s="306"/>
      <c r="BE6216" s="306"/>
      <c r="BF6216" s="306"/>
      <c r="BG6216" s="306"/>
      <c r="BH6216" s="306"/>
      <c r="BI6216" s="306"/>
      <c r="BJ6216" s="306"/>
      <c r="BK6216" s="306"/>
      <c r="BL6216" s="306"/>
      <c r="BM6216" s="306"/>
      <c r="BN6216" s="306"/>
      <c r="BO6216" s="306"/>
      <c r="BP6216" s="306"/>
      <c r="BQ6216" s="496"/>
      <c r="BR6216" s="496"/>
      <c r="BS6216" s="496"/>
      <c r="BT6216" s="496"/>
      <c r="BU6216" s="496"/>
      <c r="BV6216" s="496"/>
    </row>
    <row r="6217" spans="1:74" s="52" customFormat="1" ht="12.75">
      <c r="A6217" s="38"/>
      <c r="B6217" s="46"/>
      <c r="C6217" s="47"/>
      <c r="D6217" s="48"/>
      <c r="AE6217" s="312"/>
      <c r="AF6217" s="312"/>
      <c r="AG6217" s="312"/>
      <c r="AH6217" s="312"/>
      <c r="AI6217" s="312"/>
      <c r="AJ6217" s="312"/>
      <c r="AK6217" s="312"/>
      <c r="AL6217" s="312"/>
      <c r="AM6217" s="312"/>
      <c r="AN6217" s="312"/>
      <c r="AO6217" s="312"/>
      <c r="AP6217" s="312"/>
      <c r="AQ6217" s="312"/>
      <c r="AR6217" s="312"/>
      <c r="AS6217" s="312"/>
      <c r="AT6217" s="312"/>
      <c r="AU6217" s="312"/>
      <c r="AV6217" s="312"/>
      <c r="AW6217" s="312"/>
      <c r="AX6217" s="312"/>
      <c r="AY6217" s="312"/>
      <c r="AZ6217" s="312"/>
      <c r="BA6217" s="312"/>
      <c r="BB6217" s="312"/>
      <c r="BC6217" s="312"/>
      <c r="BD6217" s="312"/>
      <c r="BE6217" s="306"/>
      <c r="BF6217" s="306"/>
      <c r="BG6217" s="306"/>
      <c r="BH6217" s="306"/>
      <c r="BI6217" s="306"/>
      <c r="BJ6217" s="306"/>
      <c r="BK6217" s="306"/>
      <c r="BL6217" s="306"/>
      <c r="BM6217" s="306"/>
      <c r="BN6217" s="306"/>
      <c r="BO6217" s="306"/>
      <c r="BP6217" s="306"/>
      <c r="BQ6217" s="496"/>
      <c r="BR6217" s="496"/>
      <c r="BS6217" s="496"/>
      <c r="BT6217" s="496"/>
      <c r="BU6217" s="496"/>
      <c r="BV6217" s="496"/>
    </row>
  </sheetData>
  <mergeCells count="35">
    <mergeCell ref="BP3:BQ3"/>
    <mergeCell ref="BR3:BS3"/>
    <mergeCell ref="BT3:BU3"/>
    <mergeCell ref="AX2:BU2"/>
    <mergeCell ref="BF3:BG3"/>
    <mergeCell ref="BH3:BI3"/>
    <mergeCell ref="BJ3:BK3"/>
    <mergeCell ref="BL3:BM3"/>
    <mergeCell ref="BN3:BO3"/>
    <mergeCell ref="AX3:AY3"/>
    <mergeCell ref="AV2:AW2"/>
    <mergeCell ref="AZ3:BA3"/>
    <mergeCell ref="BB3:BC3"/>
    <mergeCell ref="BD3:BE3"/>
    <mergeCell ref="AJ312:AS312"/>
    <mergeCell ref="AJ146:AS146"/>
    <mergeCell ref="AJ176:AS176"/>
    <mergeCell ref="AJ197:AS197"/>
    <mergeCell ref="AJ221:AS221"/>
    <mergeCell ref="AJ51:AS51"/>
    <mergeCell ref="AJ68:AS68"/>
    <mergeCell ref="AJ83:AS83"/>
    <mergeCell ref="AJ113:AS113"/>
    <mergeCell ref="AJ128:AS128"/>
    <mergeCell ref="AJ326:AS326"/>
    <mergeCell ref="AJ239:AS239"/>
    <mergeCell ref="AJ257:AS257"/>
    <mergeCell ref="AJ271:AS271"/>
    <mergeCell ref="AJ285:AS285"/>
    <mergeCell ref="AJ299:AS299"/>
    <mergeCell ref="AF2:AH2"/>
    <mergeCell ref="X2:AD2"/>
    <mergeCell ref="AJ2:AS2"/>
    <mergeCell ref="AJ22:AS22"/>
    <mergeCell ref="AJ36:AS36"/>
  </mergeCells>
  <pageMargins left="0.7" right="0.7" top="0.75" bottom="0.75" header="0.51180555555555496" footer="0.51180555555555496"/>
  <pageSetup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1080"/>
  <sheetViews>
    <sheetView zoomScale="60" zoomScaleNormal="60" workbookViewId="0">
      <selection activeCell="AV82" sqref="AV82"/>
    </sheetView>
  </sheetViews>
  <sheetFormatPr defaultColWidth="11.42578125" defaultRowHeight="15"/>
  <cols>
    <col min="3" max="3" width="12.28515625" bestFit="1" customWidth="1"/>
    <col min="4" max="4" width="15.85546875" bestFit="1" customWidth="1"/>
    <col min="15" max="15" width="11.42578125" style="212"/>
    <col min="16" max="29" width="11.5703125" style="129"/>
    <col min="32" max="40" width="11.42578125" style="91"/>
    <col min="41" max="41" width="11.42578125" style="212"/>
    <col min="42" max="42" width="11.5703125" style="95" bestFit="1" customWidth="1"/>
    <col min="43" max="43" width="15" style="95" bestFit="1" customWidth="1"/>
    <col min="44" max="44" width="14.5703125" style="95" bestFit="1" customWidth="1"/>
    <col min="45" max="45" width="11.42578125" style="212"/>
    <col min="46" max="46" width="50.7109375" style="233" bestFit="1" customWidth="1"/>
    <col min="47" max="58" width="11.42578125" style="233"/>
    <col min="59" max="59" width="31.85546875" style="256" bestFit="1" customWidth="1"/>
    <col min="60" max="60" width="15.28515625" style="256" bestFit="1" customWidth="1"/>
    <col min="61" max="61" width="14.28515625" style="256" bestFit="1" customWidth="1"/>
    <col min="62" max="68" width="11.42578125" style="256"/>
    <col min="69" max="69" width="11.42578125" style="233"/>
  </cols>
  <sheetData>
    <row r="1" spans="1:87" ht="16.5" thickBot="1">
      <c r="A1" s="107" t="s">
        <v>442</v>
      </c>
      <c r="B1" s="95"/>
      <c r="C1" s="95"/>
      <c r="D1" s="93"/>
      <c r="E1" s="91"/>
      <c r="F1" s="105"/>
      <c r="G1" s="105"/>
      <c r="H1" s="105"/>
      <c r="I1" s="105"/>
      <c r="J1" s="105"/>
      <c r="K1" s="105"/>
      <c r="L1" s="105"/>
      <c r="M1" s="105"/>
      <c r="N1" s="105"/>
      <c r="O1" s="219"/>
      <c r="P1" s="127"/>
      <c r="Q1" s="127"/>
      <c r="R1" s="127"/>
      <c r="S1" s="127"/>
      <c r="T1" s="127"/>
      <c r="U1" s="127"/>
      <c r="V1" s="126"/>
      <c r="W1" s="127"/>
      <c r="X1" s="127"/>
      <c r="Y1" s="127"/>
      <c r="Z1" s="126"/>
      <c r="AA1" s="126"/>
      <c r="AB1" s="126"/>
      <c r="AC1" s="126"/>
      <c r="AD1" s="92"/>
      <c r="AU1" s="247"/>
      <c r="AV1" s="247"/>
      <c r="AW1" s="247"/>
      <c r="AX1" s="247"/>
      <c r="AY1" s="247"/>
      <c r="AZ1" s="247"/>
      <c r="BA1" s="247"/>
      <c r="BB1" s="247"/>
      <c r="BC1" s="247"/>
      <c r="BD1" s="247"/>
    </row>
    <row r="2" spans="1:87" ht="15.75" thickBot="1">
      <c r="A2" s="95"/>
      <c r="B2" s="95"/>
      <c r="C2" s="70"/>
      <c r="D2" s="93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219"/>
      <c r="P2" s="127"/>
      <c r="Q2" s="127"/>
      <c r="R2" s="127"/>
      <c r="S2" s="127"/>
      <c r="T2" s="127"/>
      <c r="U2" s="127"/>
      <c r="V2" s="126"/>
      <c r="W2" s="127"/>
      <c r="X2" s="127"/>
      <c r="Y2" s="127"/>
      <c r="Z2" s="126"/>
      <c r="AA2" s="126"/>
      <c r="AB2" s="126"/>
      <c r="AC2" s="126"/>
      <c r="AD2" s="92"/>
      <c r="AF2" s="581" t="s">
        <v>443</v>
      </c>
      <c r="AG2" s="582"/>
      <c r="AH2" s="582"/>
      <c r="AI2" s="582"/>
      <c r="AJ2" s="582"/>
      <c r="AK2" s="582"/>
      <c r="AL2" s="582"/>
      <c r="AM2" s="582"/>
      <c r="AN2" s="583"/>
      <c r="AP2" s="578" t="s">
        <v>1680</v>
      </c>
      <c r="AQ2" s="579"/>
      <c r="AR2" s="579"/>
      <c r="AS2" s="213"/>
      <c r="AT2" s="584" t="s">
        <v>1694</v>
      </c>
      <c r="AU2" s="585"/>
      <c r="AV2" s="585"/>
      <c r="AW2" s="585"/>
      <c r="AX2" s="585"/>
      <c r="AY2" s="585"/>
      <c r="AZ2" s="585"/>
      <c r="BA2" s="585"/>
      <c r="BB2" s="585"/>
      <c r="BC2" s="585"/>
      <c r="BD2" s="585"/>
      <c r="BE2" s="586"/>
      <c r="BG2" s="515"/>
      <c r="BH2" s="578" t="s">
        <v>1680</v>
      </c>
      <c r="BI2" s="580"/>
      <c r="BJ2" s="593" t="s">
        <v>1768</v>
      </c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/>
      <c r="BX2" s="593"/>
      <c r="BY2" s="593"/>
      <c r="BZ2" s="593"/>
      <c r="CA2" s="593"/>
      <c r="CB2" s="593"/>
      <c r="CC2" s="593"/>
      <c r="CD2" s="593"/>
      <c r="CE2" s="593"/>
      <c r="CF2" s="593"/>
      <c r="CG2" s="594"/>
    </row>
    <row r="3" spans="1:87" s="135" customFormat="1">
      <c r="A3" s="40" t="s">
        <v>281</v>
      </c>
      <c r="B3" s="40" t="s">
        <v>282</v>
      </c>
      <c r="C3" s="84" t="s">
        <v>444</v>
      </c>
      <c r="D3" s="108" t="s">
        <v>284</v>
      </c>
      <c r="E3" s="106" t="s">
        <v>285</v>
      </c>
      <c r="F3" s="106" t="s">
        <v>445</v>
      </c>
      <c r="G3" s="106" t="s">
        <v>446</v>
      </c>
      <c r="H3" s="106" t="s">
        <v>286</v>
      </c>
      <c r="I3" s="106" t="s">
        <v>447</v>
      </c>
      <c r="J3" s="106" t="s">
        <v>289</v>
      </c>
      <c r="K3" s="106" t="s">
        <v>448</v>
      </c>
      <c r="L3" s="106" t="s">
        <v>449</v>
      </c>
      <c r="M3" s="106" t="s">
        <v>450</v>
      </c>
      <c r="N3" s="106" t="s">
        <v>451</v>
      </c>
      <c r="O3" s="275"/>
      <c r="P3" s="128" t="s">
        <v>293</v>
      </c>
      <c r="Q3" s="128" t="s">
        <v>452</v>
      </c>
      <c r="R3" s="128" t="s">
        <v>452</v>
      </c>
      <c r="S3" s="128" t="s">
        <v>453</v>
      </c>
      <c r="T3" s="128" t="s">
        <v>294</v>
      </c>
      <c r="U3" s="128" t="s">
        <v>454</v>
      </c>
      <c r="V3" s="128" t="s">
        <v>455</v>
      </c>
      <c r="W3" s="128" t="s">
        <v>298</v>
      </c>
      <c r="X3" s="128" t="s">
        <v>298</v>
      </c>
      <c r="Y3" s="128" t="s">
        <v>455</v>
      </c>
      <c r="Z3" s="128" t="s">
        <v>297</v>
      </c>
      <c r="AA3" s="128" t="s">
        <v>299</v>
      </c>
      <c r="AB3" s="128" t="s">
        <v>456</v>
      </c>
      <c r="AC3" s="35" t="s">
        <v>300</v>
      </c>
      <c r="AD3" s="108" t="s">
        <v>457</v>
      </c>
      <c r="AF3" s="106" t="s">
        <v>293</v>
      </c>
      <c r="AG3" s="106" t="s">
        <v>453</v>
      </c>
      <c r="AH3" s="106" t="s">
        <v>458</v>
      </c>
      <c r="AI3" s="106" t="s">
        <v>294</v>
      </c>
      <c r="AJ3" s="106" t="s">
        <v>459</v>
      </c>
      <c r="AK3" s="106" t="s">
        <v>297</v>
      </c>
      <c r="AL3" s="106" t="s">
        <v>298</v>
      </c>
      <c r="AM3" s="106" t="s">
        <v>299</v>
      </c>
      <c r="AN3" s="106" t="s">
        <v>456</v>
      </c>
      <c r="AO3" s="272"/>
      <c r="AP3" s="211" t="s">
        <v>1675</v>
      </c>
      <c r="AQ3" s="211" t="s">
        <v>1676</v>
      </c>
      <c r="AR3" s="211" t="s">
        <v>1677</v>
      </c>
      <c r="AS3" s="214"/>
      <c r="AT3" s="382" t="s">
        <v>1675</v>
      </c>
      <c r="AU3" s="218" t="s">
        <v>1682</v>
      </c>
      <c r="AV3" s="279" t="s">
        <v>285</v>
      </c>
      <c r="AW3" s="279" t="s">
        <v>445</v>
      </c>
      <c r="AX3" s="279" t="s">
        <v>446</v>
      </c>
      <c r="AY3" s="279" t="s">
        <v>286</v>
      </c>
      <c r="AZ3" s="279" t="s">
        <v>447</v>
      </c>
      <c r="BA3" s="279" t="s">
        <v>289</v>
      </c>
      <c r="BB3" s="279" t="s">
        <v>448</v>
      </c>
      <c r="BC3" s="279" t="s">
        <v>449</v>
      </c>
      <c r="BD3" s="279" t="s">
        <v>450</v>
      </c>
      <c r="BE3" s="412" t="s">
        <v>451</v>
      </c>
      <c r="BG3" s="387" t="s">
        <v>1675</v>
      </c>
      <c r="BH3" s="507" t="s">
        <v>1676</v>
      </c>
      <c r="BI3" s="508" t="s">
        <v>1677</v>
      </c>
      <c r="BJ3" s="595" t="s">
        <v>293</v>
      </c>
      <c r="BK3" s="596"/>
      <c r="BL3" s="590" t="s">
        <v>458</v>
      </c>
      <c r="BM3" s="591"/>
      <c r="BN3" s="590" t="s">
        <v>299</v>
      </c>
      <c r="BO3" s="591"/>
      <c r="BP3" s="590" t="s">
        <v>298</v>
      </c>
      <c r="BQ3" s="592"/>
      <c r="BR3" s="590" t="s">
        <v>456</v>
      </c>
      <c r="BS3" s="591"/>
      <c r="BT3" s="590" t="s">
        <v>459</v>
      </c>
      <c r="BU3" s="591"/>
      <c r="BV3" s="590" t="s">
        <v>297</v>
      </c>
      <c r="BW3" s="591"/>
      <c r="BX3" s="590" t="s">
        <v>294</v>
      </c>
      <c r="BY3" s="591"/>
      <c r="BZ3" s="590" t="s">
        <v>296</v>
      </c>
      <c r="CA3" s="591"/>
      <c r="CB3" s="590" t="s">
        <v>453</v>
      </c>
      <c r="CC3" s="591"/>
      <c r="CD3" s="590" t="s">
        <v>1451</v>
      </c>
      <c r="CE3" s="591"/>
      <c r="CF3" s="590" t="s">
        <v>507</v>
      </c>
      <c r="CG3" s="591"/>
    </row>
    <row r="4" spans="1:87" s="135" customFormat="1" ht="16.149999999999999" customHeight="1" thickBot="1">
      <c r="A4" s="41" t="s">
        <v>9</v>
      </c>
      <c r="B4" s="39"/>
      <c r="C4" s="148"/>
      <c r="D4" s="125" t="s">
        <v>302</v>
      </c>
      <c r="E4" s="27" t="s">
        <v>303</v>
      </c>
      <c r="F4" s="27" t="s">
        <v>303</v>
      </c>
      <c r="G4" s="27" t="s">
        <v>303</v>
      </c>
      <c r="H4" s="27" t="s">
        <v>303</v>
      </c>
      <c r="I4" s="27" t="s">
        <v>303</v>
      </c>
      <c r="J4" s="27" t="s">
        <v>303</v>
      </c>
      <c r="K4" s="27" t="s">
        <v>303</v>
      </c>
      <c r="L4" s="27" t="s">
        <v>303</v>
      </c>
      <c r="M4" s="27" t="s">
        <v>303</v>
      </c>
      <c r="N4" s="27" t="s">
        <v>303</v>
      </c>
      <c r="O4" s="216"/>
      <c r="P4" s="36"/>
      <c r="Q4" s="36"/>
      <c r="R4" s="36"/>
      <c r="S4" s="36"/>
      <c r="T4" s="149"/>
      <c r="U4" s="149"/>
      <c r="V4" s="150"/>
      <c r="W4" s="149"/>
      <c r="X4" s="149"/>
      <c r="Y4" s="149"/>
      <c r="Z4" s="149"/>
      <c r="AA4" s="150"/>
      <c r="AB4" s="149"/>
      <c r="AC4" s="149"/>
      <c r="AD4" s="125"/>
      <c r="AF4" s="27" t="s">
        <v>460</v>
      </c>
      <c r="AG4" s="27" t="s">
        <v>460</v>
      </c>
      <c r="AH4" s="27" t="s">
        <v>460</v>
      </c>
      <c r="AI4" s="27" t="s">
        <v>460</v>
      </c>
      <c r="AJ4" s="27" t="s">
        <v>460</v>
      </c>
      <c r="AK4" s="27" t="s">
        <v>460</v>
      </c>
      <c r="AL4" s="27" t="s">
        <v>460</v>
      </c>
      <c r="AM4" s="27" t="s">
        <v>460</v>
      </c>
      <c r="AN4" s="27" t="s">
        <v>460</v>
      </c>
      <c r="AO4" s="216"/>
      <c r="AP4" s="155" t="s">
        <v>429</v>
      </c>
      <c r="AQ4" s="155" t="s">
        <v>1678</v>
      </c>
      <c r="AR4" s="155" t="s">
        <v>1679</v>
      </c>
      <c r="AS4" s="214"/>
      <c r="AT4" s="413" t="s">
        <v>429</v>
      </c>
      <c r="AU4" s="151"/>
      <c r="AV4" s="27" t="s">
        <v>303</v>
      </c>
      <c r="AW4" s="27" t="s">
        <v>303</v>
      </c>
      <c r="AX4" s="27" t="s">
        <v>303</v>
      </c>
      <c r="AY4" s="27" t="s">
        <v>303</v>
      </c>
      <c r="AZ4" s="27" t="s">
        <v>303</v>
      </c>
      <c r="BA4" s="27" t="s">
        <v>303</v>
      </c>
      <c r="BB4" s="27" t="s">
        <v>303</v>
      </c>
      <c r="BC4" s="27" t="s">
        <v>303</v>
      </c>
      <c r="BD4" s="27" t="s">
        <v>303</v>
      </c>
      <c r="BE4" s="364" t="s">
        <v>303</v>
      </c>
      <c r="BG4" s="393" t="s">
        <v>429</v>
      </c>
      <c r="BH4" s="509" t="s">
        <v>1678</v>
      </c>
      <c r="BI4" s="510" t="s">
        <v>1679</v>
      </c>
      <c r="BJ4" s="533" t="s">
        <v>1766</v>
      </c>
      <c r="BK4" s="534" t="s">
        <v>1767</v>
      </c>
      <c r="BL4" s="533" t="s">
        <v>1766</v>
      </c>
      <c r="BM4" s="534" t="s">
        <v>1767</v>
      </c>
      <c r="BN4" s="533" t="s">
        <v>1766</v>
      </c>
      <c r="BO4" s="534" t="s">
        <v>1767</v>
      </c>
      <c r="BP4" s="533" t="s">
        <v>1766</v>
      </c>
      <c r="BQ4" s="535" t="s">
        <v>1767</v>
      </c>
      <c r="BR4" s="533" t="s">
        <v>1766</v>
      </c>
      <c r="BS4" s="534" t="s">
        <v>1767</v>
      </c>
      <c r="BT4" s="533" t="s">
        <v>1766</v>
      </c>
      <c r="BU4" s="534" t="s">
        <v>1767</v>
      </c>
      <c r="BV4" s="533" t="s">
        <v>1766</v>
      </c>
      <c r="BW4" s="534" t="s">
        <v>1767</v>
      </c>
      <c r="BX4" s="533" t="s">
        <v>1766</v>
      </c>
      <c r="BY4" s="534" t="s">
        <v>1767</v>
      </c>
      <c r="BZ4" s="533" t="s">
        <v>1766</v>
      </c>
      <c r="CA4" s="534" t="s">
        <v>1767</v>
      </c>
      <c r="CB4" s="533" t="s">
        <v>1766</v>
      </c>
      <c r="CC4" s="534" t="s">
        <v>1767</v>
      </c>
      <c r="CD4" s="533" t="s">
        <v>1766</v>
      </c>
      <c r="CE4" s="534" t="s">
        <v>1767</v>
      </c>
      <c r="CF4" s="533" t="s">
        <v>1766</v>
      </c>
      <c r="CG4" s="534" t="s">
        <v>1767</v>
      </c>
    </row>
    <row r="5" spans="1:87" s="255" customFormat="1" ht="12.75">
      <c r="A5" s="249">
        <v>2670.0804681784898</v>
      </c>
      <c r="B5" s="250" t="s">
        <v>364</v>
      </c>
      <c r="C5" s="251" t="s">
        <v>461</v>
      </c>
      <c r="D5" s="249">
        <v>0</v>
      </c>
      <c r="E5" s="224">
        <v>55.6</v>
      </c>
      <c r="F5" s="224">
        <v>0.29220000000000002</v>
      </c>
      <c r="G5" s="224">
        <v>0.78680000000000005</v>
      </c>
      <c r="H5" s="224">
        <v>0.1656</v>
      </c>
      <c r="I5" s="224">
        <v>12.73672</v>
      </c>
      <c r="J5" s="224">
        <v>0.2863</v>
      </c>
      <c r="K5" s="224">
        <v>28.9</v>
      </c>
      <c r="L5" s="224">
        <v>2.3199999999999998</v>
      </c>
      <c r="M5" s="224">
        <v>3.32E-2</v>
      </c>
      <c r="N5" s="224">
        <v>101.12081999999998</v>
      </c>
      <c r="O5" s="276"/>
      <c r="P5" s="253">
        <v>1.9611106041766966</v>
      </c>
      <c r="Q5" s="253">
        <v>3.2707501528300313E-2</v>
      </c>
      <c r="R5" s="253" t="s">
        <v>462</v>
      </c>
      <c r="S5" s="253">
        <v>7.750473884297001E-3</v>
      </c>
      <c r="T5" s="253">
        <v>4.6180969278563598E-3</v>
      </c>
      <c r="U5" s="253">
        <v>2.722269696406876E-2</v>
      </c>
      <c r="V5" s="253">
        <v>0.18030940799386549</v>
      </c>
      <c r="W5" s="253">
        <v>0.78628121852491539</v>
      </c>
      <c r="X5" s="253">
        <v>0.73333417674068768</v>
      </c>
      <c r="Y5" s="253">
        <v>0.16816763284495542</v>
      </c>
      <c r="Z5" s="253">
        <v>8.5533133701141285E-3</v>
      </c>
      <c r="AA5" s="253">
        <v>8.7674425502029904E-2</v>
      </c>
      <c r="AB5" s="253">
        <v>2.2704515422128342E-3</v>
      </c>
      <c r="AC5" s="253">
        <f>SUM(P5:AB5)</f>
        <v>3.9999999999999996</v>
      </c>
      <c r="AD5" s="249">
        <v>80.177452749262002</v>
      </c>
      <c r="AE5" s="254"/>
      <c r="AF5" s="252">
        <v>0.04</v>
      </c>
      <c r="AG5" s="252">
        <v>0.85</v>
      </c>
      <c r="AH5" s="252">
        <v>0.28999999999999998</v>
      </c>
      <c r="AI5" s="252">
        <v>2.33</v>
      </c>
      <c r="AJ5" s="252">
        <v>0.14000000000000001</v>
      </c>
      <c r="AK5" s="252">
        <v>2.57</v>
      </c>
      <c r="AL5" s="252">
        <v>7.0000000000000007E-2</v>
      </c>
      <c r="AM5" s="252">
        <v>0.1</v>
      </c>
      <c r="AN5" s="252">
        <v>4.12</v>
      </c>
      <c r="AO5" s="256"/>
      <c r="AP5" s="483" t="s">
        <v>436</v>
      </c>
      <c r="AQ5" s="252">
        <v>30</v>
      </c>
      <c r="AR5" s="252">
        <v>15</v>
      </c>
      <c r="AS5" s="256"/>
      <c r="AT5" s="414" t="s">
        <v>1697</v>
      </c>
      <c r="AU5" s="429" t="s">
        <v>1686</v>
      </c>
      <c r="AV5" s="237">
        <v>55.55</v>
      </c>
      <c r="AW5" s="237">
        <v>3.1199999999999999E-2</v>
      </c>
      <c r="AX5" s="237">
        <v>0.01</v>
      </c>
      <c r="AY5" s="237">
        <v>0</v>
      </c>
      <c r="AZ5" s="237">
        <v>0.83120000000000005</v>
      </c>
      <c r="BA5" s="237">
        <v>6.2899999999999998E-2</v>
      </c>
      <c r="BB5" s="237">
        <v>18.059999999999999</v>
      </c>
      <c r="BC5" s="237">
        <v>25.64</v>
      </c>
      <c r="BD5" s="237">
        <v>6.7100000000000007E-2</v>
      </c>
      <c r="BE5" s="415">
        <v>100.2867</v>
      </c>
      <c r="BG5" s="536" t="s">
        <v>1697</v>
      </c>
      <c r="BH5" s="511">
        <v>30</v>
      </c>
      <c r="BI5" s="512">
        <v>15</v>
      </c>
      <c r="BJ5" s="504">
        <v>20</v>
      </c>
      <c r="BK5" s="522">
        <v>10</v>
      </c>
      <c r="BL5" s="504">
        <v>60</v>
      </c>
      <c r="BM5" s="522">
        <v>30</v>
      </c>
      <c r="BN5" s="504">
        <v>50</v>
      </c>
      <c r="BO5" s="522">
        <v>25</v>
      </c>
      <c r="BP5" s="504">
        <v>20</v>
      </c>
      <c r="BQ5" s="491">
        <v>10</v>
      </c>
      <c r="BR5" s="504">
        <v>50</v>
      </c>
      <c r="BS5" s="522">
        <v>25</v>
      </c>
      <c r="BT5" s="504">
        <v>30</v>
      </c>
      <c r="BU5" s="522">
        <v>15</v>
      </c>
      <c r="BV5" s="504">
        <v>10</v>
      </c>
      <c r="BW5" s="522">
        <v>5</v>
      </c>
      <c r="BX5" s="504">
        <v>30</v>
      </c>
      <c r="BY5" s="522">
        <v>15</v>
      </c>
      <c r="BZ5" s="504">
        <v>50</v>
      </c>
      <c r="CA5" s="522">
        <v>25</v>
      </c>
      <c r="CB5" s="504"/>
      <c r="CC5" s="529"/>
      <c r="CD5" s="504"/>
      <c r="CE5" s="529"/>
      <c r="CF5" s="504"/>
      <c r="CG5" s="529"/>
    </row>
    <row r="6" spans="1:87" s="255" customFormat="1" ht="12.75">
      <c r="A6" s="249">
        <v>2670.0804681784898</v>
      </c>
      <c r="B6" s="250" t="s">
        <v>364</v>
      </c>
      <c r="C6" s="251" t="s">
        <v>461</v>
      </c>
      <c r="D6" s="249">
        <v>3.970688808362612</v>
      </c>
      <c r="E6" s="224">
        <v>55.53</v>
      </c>
      <c r="F6" s="224">
        <v>0.28610000000000002</v>
      </c>
      <c r="G6" s="224">
        <v>0.8659</v>
      </c>
      <c r="H6" s="224">
        <v>0.17610000000000001</v>
      </c>
      <c r="I6" s="224">
        <v>12.41039</v>
      </c>
      <c r="J6" s="224">
        <v>0.27289999999999998</v>
      </c>
      <c r="K6" s="224">
        <v>29.12</v>
      </c>
      <c r="L6" s="224">
        <v>2.29</v>
      </c>
      <c r="M6" s="224">
        <v>3.4799999999999998E-2</v>
      </c>
      <c r="N6" s="224">
        <v>100.98619000000002</v>
      </c>
      <c r="O6" s="276"/>
      <c r="P6" s="253">
        <v>1.9579231698922615</v>
      </c>
      <c r="Q6" s="253">
        <v>3.5982508334656299E-2</v>
      </c>
      <c r="R6" s="253" t="s">
        <v>462</v>
      </c>
      <c r="S6" s="253">
        <v>7.5858906717124015E-3</v>
      </c>
      <c r="T6" s="253">
        <v>4.9091097716034331E-3</v>
      </c>
      <c r="U6" s="253">
        <v>3.0469258746595784E-2</v>
      </c>
      <c r="V6" s="253">
        <v>0.17314341479971718</v>
      </c>
      <c r="W6" s="253">
        <v>0.78998664778345318</v>
      </c>
      <c r="X6" s="253">
        <v>0.74063513119345292</v>
      </c>
      <c r="Y6" s="253">
        <v>0.16232691539189448</v>
      </c>
      <c r="Z6" s="253">
        <v>8.1499932161225325E-3</v>
      </c>
      <c r="AA6" s="253">
        <v>8.6508962217727234E-2</v>
      </c>
      <c r="AB6" s="253">
        <v>2.378997980802924E-3</v>
      </c>
      <c r="AC6" s="253">
        <f t="shared" ref="AC6:AC70" si="0">SUM(P6:AB6)</f>
        <v>4</v>
      </c>
      <c r="AD6" s="249">
        <v>80.705101604991341</v>
      </c>
      <c r="AE6" s="254"/>
      <c r="AF6" s="252">
        <v>0.04</v>
      </c>
      <c r="AG6" s="252">
        <v>0.86</v>
      </c>
      <c r="AH6" s="252">
        <v>0.27</v>
      </c>
      <c r="AI6" s="252">
        <v>2.2400000000000002</v>
      </c>
      <c r="AJ6" s="252">
        <v>0.14000000000000001</v>
      </c>
      <c r="AK6" s="252">
        <v>2.58</v>
      </c>
      <c r="AL6" s="252">
        <v>7.0000000000000007E-2</v>
      </c>
      <c r="AM6" s="252">
        <v>0.1</v>
      </c>
      <c r="AN6" s="252">
        <v>3.99</v>
      </c>
      <c r="AO6" s="256"/>
      <c r="AP6" s="483" t="s">
        <v>436</v>
      </c>
      <c r="AQ6" s="252">
        <v>30</v>
      </c>
      <c r="AR6" s="252">
        <v>15</v>
      </c>
      <c r="AS6" s="256"/>
      <c r="AT6" s="414" t="s">
        <v>1697</v>
      </c>
      <c r="AU6" s="327" t="s">
        <v>1686</v>
      </c>
      <c r="AV6" s="237">
        <v>55.44</v>
      </c>
      <c r="AW6" s="237">
        <v>3.5299999999999998E-2</v>
      </c>
      <c r="AX6" s="237">
        <v>1.8499999999999999E-2</v>
      </c>
      <c r="AY6" s="237">
        <v>4.7000000000000002E-3</v>
      </c>
      <c r="AZ6" s="237">
        <v>0.82640000000000002</v>
      </c>
      <c r="BA6" s="237">
        <v>0.1018</v>
      </c>
      <c r="BB6" s="237">
        <v>18.010000000000002</v>
      </c>
      <c r="BC6" s="237">
        <v>25.6</v>
      </c>
      <c r="BD6" s="237">
        <v>6.6900000000000001E-2</v>
      </c>
      <c r="BE6" s="415">
        <v>100.1052</v>
      </c>
      <c r="BG6" s="537" t="s">
        <v>1762</v>
      </c>
      <c r="BH6" s="511">
        <v>30</v>
      </c>
      <c r="BI6" s="512">
        <v>15</v>
      </c>
      <c r="BJ6" s="504">
        <v>15</v>
      </c>
      <c r="BK6" s="522">
        <v>7</v>
      </c>
      <c r="BL6" s="504">
        <v>20</v>
      </c>
      <c r="BM6" s="522">
        <v>10</v>
      </c>
      <c r="BN6" s="504">
        <v>15</v>
      </c>
      <c r="BO6" s="522">
        <v>7</v>
      </c>
      <c r="BP6" s="504">
        <v>20</v>
      </c>
      <c r="BQ6" s="491">
        <v>20</v>
      </c>
      <c r="BR6" s="504">
        <v>15</v>
      </c>
      <c r="BS6" s="522">
        <v>7</v>
      </c>
      <c r="BT6" s="504">
        <v>30</v>
      </c>
      <c r="BU6" s="522">
        <v>15</v>
      </c>
      <c r="BV6" s="504">
        <v>30</v>
      </c>
      <c r="BW6" s="522">
        <v>15</v>
      </c>
      <c r="BX6" s="504">
        <v>20</v>
      </c>
      <c r="BY6" s="522">
        <v>10</v>
      </c>
      <c r="BZ6" s="504"/>
      <c r="CA6" s="522"/>
      <c r="CB6" s="504">
        <v>20</v>
      </c>
      <c r="CC6" s="529">
        <v>10</v>
      </c>
      <c r="CD6" s="504"/>
      <c r="CE6" s="529"/>
      <c r="CF6" s="504"/>
      <c r="CG6" s="529"/>
    </row>
    <row r="7" spans="1:87" s="255" customFormat="1" ht="12.75">
      <c r="A7" s="249">
        <v>2670.0804681784898</v>
      </c>
      <c r="B7" s="250" t="s">
        <v>364</v>
      </c>
      <c r="C7" s="251" t="s">
        <v>461</v>
      </c>
      <c r="D7" s="249">
        <v>7.9406888083626121</v>
      </c>
      <c r="E7" s="224">
        <v>55.31</v>
      </c>
      <c r="F7" s="224">
        <v>0.29380000000000001</v>
      </c>
      <c r="G7" s="224">
        <v>0.94059999999999999</v>
      </c>
      <c r="H7" s="224">
        <v>0.22539999999999999</v>
      </c>
      <c r="I7" s="224">
        <v>12.11373</v>
      </c>
      <c r="J7" s="224">
        <v>0.25390000000000001</v>
      </c>
      <c r="K7" s="224">
        <v>29.1</v>
      </c>
      <c r="L7" s="224">
        <v>2.3199999999999998</v>
      </c>
      <c r="M7" s="224">
        <v>2.69E-2</v>
      </c>
      <c r="N7" s="224">
        <v>100.58433000000001</v>
      </c>
      <c r="O7" s="276"/>
      <c r="P7" s="253">
        <v>1.9564499519521303</v>
      </c>
      <c r="Q7" s="253">
        <v>3.9212612824420706E-2</v>
      </c>
      <c r="R7" s="253" t="s">
        <v>462</v>
      </c>
      <c r="S7" s="253">
        <v>7.8151555204418049E-3</v>
      </c>
      <c r="T7" s="253">
        <v>6.3036836643701214E-3</v>
      </c>
      <c r="U7" s="253">
        <v>2.77983519928231E-2</v>
      </c>
      <c r="V7" s="253">
        <v>0.17057128046980188</v>
      </c>
      <c r="W7" s="253">
        <v>0.79184896357601242</v>
      </c>
      <c r="X7" s="253">
        <v>0.74265006820949786</v>
      </c>
      <c r="Y7" s="253">
        <v>0.15997340263402368</v>
      </c>
      <c r="Z7" s="253">
        <v>7.6070018924885375E-3</v>
      </c>
      <c r="AA7" s="253">
        <v>8.7924663837231257E-2</v>
      </c>
      <c r="AB7" s="253">
        <v>1.8448634267586054E-3</v>
      </c>
      <c r="AC7" s="253">
        <f t="shared" si="0"/>
        <v>4</v>
      </c>
      <c r="AD7" s="249">
        <v>81.068519061027516</v>
      </c>
      <c r="AE7" s="254"/>
      <c r="AF7" s="252">
        <v>0.04</v>
      </c>
      <c r="AG7" s="252">
        <v>0.84</v>
      </c>
      <c r="AH7" s="252">
        <v>0.25</v>
      </c>
      <c r="AI7" s="252">
        <v>1.83</v>
      </c>
      <c r="AJ7" s="252">
        <v>0.14000000000000001</v>
      </c>
      <c r="AK7" s="252">
        <v>2.69</v>
      </c>
      <c r="AL7" s="252">
        <v>7.0000000000000007E-2</v>
      </c>
      <c r="AM7" s="252">
        <v>0.1</v>
      </c>
      <c r="AN7" s="252">
        <v>5.07</v>
      </c>
      <c r="AO7" s="256"/>
      <c r="AP7" s="483" t="s">
        <v>436</v>
      </c>
      <c r="AQ7" s="252">
        <v>30</v>
      </c>
      <c r="AR7" s="252">
        <v>15</v>
      </c>
      <c r="AS7" s="256"/>
      <c r="AT7" s="414" t="s">
        <v>1697</v>
      </c>
      <c r="AU7" s="327" t="s">
        <v>1686</v>
      </c>
      <c r="AV7" s="237">
        <v>55.25</v>
      </c>
      <c r="AW7" s="237">
        <v>2.9000000000000001E-2</v>
      </c>
      <c r="AX7" s="237">
        <v>1.3599999999999999E-2</v>
      </c>
      <c r="AY7" s="237">
        <v>8.2000000000000007E-3</v>
      </c>
      <c r="AZ7" s="237">
        <v>0.82040000000000002</v>
      </c>
      <c r="BA7" s="237">
        <v>7.46E-2</v>
      </c>
      <c r="BB7" s="237">
        <v>18.079999999999998</v>
      </c>
      <c r="BC7" s="237">
        <v>25.59</v>
      </c>
      <c r="BD7" s="237">
        <v>7.1099999999999997E-2</v>
      </c>
      <c r="BE7" s="415">
        <v>99.947599999999994</v>
      </c>
      <c r="BG7" s="538" t="s">
        <v>1745</v>
      </c>
      <c r="BH7" s="511">
        <v>30</v>
      </c>
      <c r="BI7" s="512">
        <v>15</v>
      </c>
      <c r="BJ7" s="523">
        <v>20</v>
      </c>
      <c r="BK7" s="524">
        <v>10</v>
      </c>
      <c r="BL7" s="523">
        <v>20</v>
      </c>
      <c r="BM7" s="524">
        <v>10</v>
      </c>
      <c r="BN7" s="523">
        <v>20</v>
      </c>
      <c r="BO7" s="527">
        <v>10</v>
      </c>
      <c r="BP7" s="528">
        <v>20</v>
      </c>
      <c r="BQ7" s="502">
        <v>10</v>
      </c>
      <c r="BR7" s="528">
        <v>10</v>
      </c>
      <c r="BS7" s="527">
        <v>5</v>
      </c>
      <c r="BT7" s="528">
        <v>20</v>
      </c>
      <c r="BU7" s="527">
        <v>10</v>
      </c>
      <c r="BV7" s="528">
        <v>20</v>
      </c>
      <c r="BW7" s="527">
        <v>10</v>
      </c>
      <c r="BX7" s="528">
        <v>20</v>
      </c>
      <c r="BY7" s="527">
        <v>10</v>
      </c>
      <c r="BZ7" s="528">
        <v>20</v>
      </c>
      <c r="CA7" s="527">
        <v>10</v>
      </c>
      <c r="CB7" s="504"/>
      <c r="CC7" s="529"/>
      <c r="CD7" s="504"/>
      <c r="CE7" s="529"/>
      <c r="CF7" s="504"/>
      <c r="CG7" s="529"/>
    </row>
    <row r="8" spans="1:87" s="255" customFormat="1" ht="12.75">
      <c r="A8" s="249">
        <v>2670.0804681784898</v>
      </c>
      <c r="B8" s="250" t="s">
        <v>364</v>
      </c>
      <c r="C8" s="251" t="s">
        <v>461</v>
      </c>
      <c r="D8" s="249">
        <v>11.910688808362613</v>
      </c>
      <c r="E8" s="224">
        <v>55.34</v>
      </c>
      <c r="F8" s="224">
        <v>0.29170000000000001</v>
      </c>
      <c r="G8" s="224">
        <v>0.95320000000000005</v>
      </c>
      <c r="H8" s="224">
        <v>0.24199999999999999</v>
      </c>
      <c r="I8" s="224">
        <v>11.8764</v>
      </c>
      <c r="J8" s="224">
        <v>0.245</v>
      </c>
      <c r="K8" s="224">
        <v>29.3</v>
      </c>
      <c r="L8" s="224">
        <v>2.4</v>
      </c>
      <c r="M8" s="224">
        <v>2.7400000000000001E-2</v>
      </c>
      <c r="N8" s="224">
        <v>100.67570000000001</v>
      </c>
      <c r="O8" s="276"/>
      <c r="P8" s="253">
        <v>1.9534478756901641</v>
      </c>
      <c r="Q8" s="253">
        <v>3.9655408578878407E-2</v>
      </c>
      <c r="R8" s="253" t="s">
        <v>462</v>
      </c>
      <c r="S8" s="253">
        <v>7.7431888385160047E-3</v>
      </c>
      <c r="T8" s="253">
        <v>6.7538817660341222E-3</v>
      </c>
      <c r="U8" s="253">
        <v>3.3083834563083059E-2</v>
      </c>
      <c r="V8" s="253">
        <v>0.16381645627558414</v>
      </c>
      <c r="W8" s="253">
        <v>0.79549935428773988</v>
      </c>
      <c r="X8" s="253">
        <v>0.74633897726940324</v>
      </c>
      <c r="Y8" s="253">
        <v>0.15369290468637367</v>
      </c>
      <c r="Z8" s="253">
        <v>7.3251158243010563E-3</v>
      </c>
      <c r="AA8" s="253">
        <v>9.0767748254567113E-2</v>
      </c>
      <c r="AB8" s="253">
        <v>1.8752539653550126E-3</v>
      </c>
      <c r="AC8" s="253">
        <f t="shared" si="0"/>
        <v>4</v>
      </c>
      <c r="AD8" s="249">
        <v>81.473929676832341</v>
      </c>
      <c r="AE8" s="254"/>
      <c r="AF8" s="252">
        <v>0.04</v>
      </c>
      <c r="AG8" s="252">
        <v>0.85</v>
      </c>
      <c r="AH8" s="252">
        <v>0.25</v>
      </c>
      <c r="AI8" s="252">
        <v>1.79</v>
      </c>
      <c r="AJ8" s="252">
        <v>0.14000000000000001</v>
      </c>
      <c r="AK8" s="252">
        <v>2.85</v>
      </c>
      <c r="AL8" s="252">
        <v>7.0000000000000007E-2</v>
      </c>
      <c r="AM8" s="252">
        <v>0.1</v>
      </c>
      <c r="AN8" s="252">
        <v>4.92</v>
      </c>
      <c r="AO8" s="256"/>
      <c r="AP8" s="483" t="s">
        <v>436</v>
      </c>
      <c r="AQ8" s="252">
        <v>30</v>
      </c>
      <c r="AR8" s="252">
        <v>15</v>
      </c>
      <c r="AS8" s="256"/>
      <c r="AT8" s="414" t="s">
        <v>1697</v>
      </c>
      <c r="AU8" s="327" t="s">
        <v>1686</v>
      </c>
      <c r="AV8" s="237">
        <v>55.28</v>
      </c>
      <c r="AW8" s="237">
        <v>4.7600000000000003E-2</v>
      </c>
      <c r="AX8" s="237">
        <v>1.7100000000000001E-2</v>
      </c>
      <c r="AY8" s="237">
        <v>0</v>
      </c>
      <c r="AZ8" s="237">
        <v>0.79169999999999996</v>
      </c>
      <c r="BA8" s="237">
        <v>7.51E-2</v>
      </c>
      <c r="BB8" s="237">
        <v>18.04</v>
      </c>
      <c r="BC8" s="237">
        <v>25.53</v>
      </c>
      <c r="BD8" s="237">
        <v>7.4800000000000005E-2</v>
      </c>
      <c r="BE8" s="415">
        <v>99.879599999999996</v>
      </c>
      <c r="BG8" s="539" t="s">
        <v>437</v>
      </c>
      <c r="BH8" s="511">
        <v>30</v>
      </c>
      <c r="BI8" s="512">
        <v>15</v>
      </c>
      <c r="BJ8" s="504">
        <v>20</v>
      </c>
      <c r="BK8" s="522">
        <v>10</v>
      </c>
      <c r="BL8" s="504">
        <v>20</v>
      </c>
      <c r="BM8" s="522">
        <v>10</v>
      </c>
      <c r="BN8" s="504">
        <v>20</v>
      </c>
      <c r="BO8" s="522">
        <v>10</v>
      </c>
      <c r="BP8" s="504">
        <v>20</v>
      </c>
      <c r="BQ8" s="491">
        <v>10</v>
      </c>
      <c r="BR8" s="504">
        <v>20</v>
      </c>
      <c r="BS8" s="522">
        <v>10</v>
      </c>
      <c r="BT8" s="504">
        <v>20</v>
      </c>
      <c r="BU8" s="522">
        <v>10</v>
      </c>
      <c r="BV8" s="504">
        <v>20</v>
      </c>
      <c r="BW8" s="522">
        <v>10</v>
      </c>
      <c r="BX8" s="504">
        <v>20</v>
      </c>
      <c r="BY8" s="522">
        <v>10</v>
      </c>
      <c r="BZ8" s="504"/>
      <c r="CA8" s="522"/>
      <c r="CB8" s="504">
        <v>20</v>
      </c>
      <c r="CC8" s="529">
        <v>10</v>
      </c>
      <c r="CD8" s="504"/>
      <c r="CE8" s="529"/>
      <c r="CF8" s="531">
        <v>20</v>
      </c>
      <c r="CG8" s="503">
        <v>10</v>
      </c>
    </row>
    <row r="9" spans="1:87" s="255" customFormat="1" ht="13.5" thickBot="1">
      <c r="A9" s="249">
        <v>2670.0804681784898</v>
      </c>
      <c r="B9" s="250" t="s">
        <v>364</v>
      </c>
      <c r="C9" s="251" t="s">
        <v>461</v>
      </c>
      <c r="D9" s="249">
        <v>15.880688808362613</v>
      </c>
      <c r="E9" s="224">
        <v>55.54</v>
      </c>
      <c r="F9" s="224">
        <v>0.2833</v>
      </c>
      <c r="G9" s="224">
        <v>0.99019999999999997</v>
      </c>
      <c r="H9" s="224">
        <v>0.2087</v>
      </c>
      <c r="I9" s="224">
        <v>11.40174</v>
      </c>
      <c r="J9" s="224">
        <v>0.25319999999999998</v>
      </c>
      <c r="K9" s="224">
        <v>29.62</v>
      </c>
      <c r="L9" s="224">
        <v>2.46</v>
      </c>
      <c r="M9" s="224">
        <v>3.0800000000000001E-2</v>
      </c>
      <c r="N9" s="224">
        <v>100.78794000000001</v>
      </c>
      <c r="O9" s="276"/>
      <c r="P9" s="253">
        <v>1.9541464608695385</v>
      </c>
      <c r="Q9" s="253">
        <v>4.1061033820726074E-2</v>
      </c>
      <c r="R9" s="253" t="s">
        <v>462</v>
      </c>
      <c r="S9" s="253">
        <v>7.4958098098989734E-3</v>
      </c>
      <c r="T9" s="253">
        <v>5.8056265898803168E-3</v>
      </c>
      <c r="U9" s="253">
        <v>3.1949908322033593E-2</v>
      </c>
      <c r="V9" s="253">
        <v>0.15683001197554838</v>
      </c>
      <c r="W9" s="253">
        <v>0.8027111486123738</v>
      </c>
      <c r="X9" s="253">
        <v>0.7509089638054588</v>
      </c>
      <c r="Y9" s="253">
        <v>0.14670913938311955</v>
      </c>
      <c r="Z9" s="253">
        <v>7.5457198237047964E-3</v>
      </c>
      <c r="AA9" s="253">
        <v>9.2735066896201618E-2</v>
      </c>
      <c r="AB9" s="253">
        <v>2.1011100915152522E-3</v>
      </c>
      <c r="AC9" s="253">
        <f t="shared" si="0"/>
        <v>4.0000000000000009</v>
      </c>
      <c r="AD9" s="249">
        <v>82.240885564701344</v>
      </c>
      <c r="AE9" s="254"/>
      <c r="AF9" s="252">
        <v>0.04</v>
      </c>
      <c r="AG9" s="252">
        <v>0.86</v>
      </c>
      <c r="AH9" s="252">
        <v>0.24</v>
      </c>
      <c r="AI9" s="252">
        <v>1.98</v>
      </c>
      <c r="AJ9" s="252">
        <v>0.15</v>
      </c>
      <c r="AK9" s="252">
        <v>2.8</v>
      </c>
      <c r="AL9" s="252">
        <v>7.0000000000000007E-2</v>
      </c>
      <c r="AM9" s="252">
        <v>0.1</v>
      </c>
      <c r="AN9" s="252">
        <v>4.3899999999999997</v>
      </c>
      <c r="AO9" s="256"/>
      <c r="AP9" s="483" t="s">
        <v>436</v>
      </c>
      <c r="AQ9" s="252">
        <v>30</v>
      </c>
      <c r="AR9" s="252">
        <v>15</v>
      </c>
      <c r="AS9" s="256"/>
      <c r="AT9" s="484" t="s">
        <v>1697</v>
      </c>
      <c r="AU9" s="330" t="s">
        <v>1686</v>
      </c>
      <c r="AV9" s="261">
        <v>55.33</v>
      </c>
      <c r="AW9" s="261">
        <v>4.82E-2</v>
      </c>
      <c r="AX9" s="261">
        <v>1.1299999999999999E-2</v>
      </c>
      <c r="AY9" s="261">
        <v>1.5100000000000001E-2</v>
      </c>
      <c r="AZ9" s="261">
        <v>0.76139999999999997</v>
      </c>
      <c r="BA9" s="261">
        <v>9.1399999999999995E-2</v>
      </c>
      <c r="BB9" s="261">
        <v>17.96</v>
      </c>
      <c r="BC9" s="261">
        <v>25.54</v>
      </c>
      <c r="BD9" s="261">
        <v>7.5700000000000003E-2</v>
      </c>
      <c r="BE9" s="416">
        <v>99.848100000000002</v>
      </c>
      <c r="BG9" s="540" t="s">
        <v>435</v>
      </c>
      <c r="BH9" s="513">
        <v>30</v>
      </c>
      <c r="BI9" s="514">
        <v>15</v>
      </c>
      <c r="BJ9" s="525">
        <v>20</v>
      </c>
      <c r="BK9" s="526">
        <v>10</v>
      </c>
      <c r="BL9" s="525">
        <v>20</v>
      </c>
      <c r="BM9" s="526">
        <v>10</v>
      </c>
      <c r="BN9" s="525">
        <v>20</v>
      </c>
      <c r="BO9" s="526">
        <v>10</v>
      </c>
      <c r="BP9" s="525">
        <v>20</v>
      </c>
      <c r="BQ9" s="505">
        <v>10</v>
      </c>
      <c r="BR9" s="525">
        <v>10</v>
      </c>
      <c r="BS9" s="526">
        <v>5</v>
      </c>
      <c r="BT9" s="525">
        <v>20</v>
      </c>
      <c r="BU9" s="526">
        <v>10</v>
      </c>
      <c r="BV9" s="525">
        <v>20</v>
      </c>
      <c r="BW9" s="526">
        <v>10</v>
      </c>
      <c r="BX9" s="525">
        <v>20</v>
      </c>
      <c r="BY9" s="526">
        <v>10</v>
      </c>
      <c r="BZ9" s="525">
        <v>20</v>
      </c>
      <c r="CA9" s="526">
        <v>10</v>
      </c>
      <c r="CB9" s="525"/>
      <c r="CC9" s="530"/>
      <c r="CD9" s="525"/>
      <c r="CE9" s="530"/>
      <c r="CF9" s="532"/>
      <c r="CG9" s="506"/>
    </row>
    <row r="10" spans="1:87" s="255" customFormat="1">
      <c r="A10" s="249">
        <v>2670.0804681784898</v>
      </c>
      <c r="B10" s="250" t="s">
        <v>364</v>
      </c>
      <c r="C10" s="251" t="s">
        <v>461</v>
      </c>
      <c r="D10" s="249">
        <v>19.850688808362612</v>
      </c>
      <c r="E10" s="224">
        <v>55.62</v>
      </c>
      <c r="F10" s="224">
        <v>0.2397</v>
      </c>
      <c r="G10" s="224">
        <v>1.0446</v>
      </c>
      <c r="H10" s="224">
        <v>0.28760000000000002</v>
      </c>
      <c r="I10" s="224">
        <v>10.897410000000001</v>
      </c>
      <c r="J10" s="224">
        <v>0.23019999999999999</v>
      </c>
      <c r="K10" s="224">
        <v>30.09</v>
      </c>
      <c r="L10" s="224">
        <v>2.4300000000000002</v>
      </c>
      <c r="M10" s="224">
        <v>3.2599999999999997E-2</v>
      </c>
      <c r="N10" s="224">
        <v>100.87211000000001</v>
      </c>
      <c r="O10" s="276"/>
      <c r="P10" s="253">
        <v>1.9500235322628632</v>
      </c>
      <c r="Q10" s="253">
        <v>4.3163297138084748E-2</v>
      </c>
      <c r="R10" s="253" t="s">
        <v>462</v>
      </c>
      <c r="S10" s="253">
        <v>6.3197172940972126E-3</v>
      </c>
      <c r="T10" s="253">
        <v>7.9721078350236778E-3</v>
      </c>
      <c r="U10" s="253">
        <v>3.8394114123651235E-2</v>
      </c>
      <c r="V10" s="253">
        <v>0.14468848779617557</v>
      </c>
      <c r="W10" s="253">
        <v>0.80943874355010459</v>
      </c>
      <c r="X10" s="253">
        <v>0.76323849437773517</v>
      </c>
      <c r="Y10" s="253">
        <v>0.13643011834966426</v>
      </c>
      <c r="Z10" s="253">
        <v>6.8359665085260257E-3</v>
      </c>
      <c r="AA10" s="253">
        <v>9.1279402553393701E-2</v>
      </c>
      <c r="AB10" s="253">
        <v>2.2160182106809225E-3</v>
      </c>
      <c r="AC10" s="253">
        <f t="shared" si="0"/>
        <v>3.9999999999999996</v>
      </c>
      <c r="AD10" s="249">
        <v>83.1141308574596</v>
      </c>
      <c r="AE10" s="254"/>
      <c r="AF10" s="252">
        <v>0.04</v>
      </c>
      <c r="AG10" s="252">
        <v>0.99</v>
      </c>
      <c r="AH10" s="252">
        <v>0.23</v>
      </c>
      <c r="AI10" s="252">
        <v>1.51</v>
      </c>
      <c r="AJ10" s="252">
        <v>0.15</v>
      </c>
      <c r="AK10" s="252">
        <v>2.92</v>
      </c>
      <c r="AL10" s="252">
        <v>7.0000000000000007E-2</v>
      </c>
      <c r="AM10" s="252">
        <v>0.1</v>
      </c>
      <c r="AN10" s="252">
        <v>4.2300000000000004</v>
      </c>
      <c r="AO10" s="256"/>
      <c r="AP10" s="483" t="s">
        <v>436</v>
      </c>
      <c r="AQ10" s="252">
        <v>30</v>
      </c>
      <c r="AR10" s="252">
        <v>15</v>
      </c>
      <c r="AS10" s="256"/>
      <c r="AT10" s="387" t="s">
        <v>1735</v>
      </c>
      <c r="AU10" s="426"/>
      <c r="AV10" s="388">
        <f>AVERAGE(AV5:AV9)</f>
        <v>55.370000000000005</v>
      </c>
      <c r="AW10" s="388"/>
      <c r="AX10" s="388">
        <f t="shared" ref="AX10:BD10" si="1">AVERAGE(AX5:AX9)</f>
        <v>1.4100000000000001E-2</v>
      </c>
      <c r="AY10" s="388">
        <f t="shared" si="1"/>
        <v>5.6000000000000008E-3</v>
      </c>
      <c r="AZ10" s="388">
        <f t="shared" si="1"/>
        <v>0.80621999999999994</v>
      </c>
      <c r="BA10" s="388">
        <f t="shared" si="1"/>
        <v>8.1159999999999996E-2</v>
      </c>
      <c r="BB10" s="388">
        <f t="shared" si="1"/>
        <v>18.03</v>
      </c>
      <c r="BC10" s="388">
        <f t="shared" si="1"/>
        <v>25.580000000000002</v>
      </c>
      <c r="BD10" s="388">
        <f t="shared" si="1"/>
        <v>7.1120000000000003E-2</v>
      </c>
      <c r="BE10" s="417"/>
      <c r="BG10" s="490"/>
      <c r="BH10" s="500"/>
      <c r="BI10" s="491"/>
      <c r="BJ10" s="491"/>
      <c r="BK10" s="491"/>
      <c r="BL10" s="491"/>
      <c r="BM10" s="491"/>
      <c r="BN10" s="491"/>
      <c r="BO10" s="491"/>
      <c r="BP10" s="491"/>
      <c r="BQ10" s="491"/>
      <c r="BR10" s="491"/>
      <c r="BS10" s="491"/>
      <c r="BT10" s="491"/>
      <c r="BU10" s="491"/>
      <c r="BV10" s="491"/>
      <c r="BW10" s="491"/>
      <c r="BX10" s="491"/>
      <c r="BY10" s="491"/>
      <c r="BZ10" s="491"/>
      <c r="CA10" s="491"/>
      <c r="CB10" s="491"/>
      <c r="CC10" s="492"/>
      <c r="CD10" s="491"/>
      <c r="CE10" s="492"/>
      <c r="CF10" s="491"/>
      <c r="CG10" s="492"/>
    </row>
    <row r="11" spans="1:87" s="255" customFormat="1">
      <c r="A11" s="249">
        <v>2670.0804681784898</v>
      </c>
      <c r="B11" s="250" t="s">
        <v>364</v>
      </c>
      <c r="C11" s="251" t="s">
        <v>461</v>
      </c>
      <c r="D11" s="249">
        <v>23.820688808362611</v>
      </c>
      <c r="E11" s="224">
        <v>55.31</v>
      </c>
      <c r="F11" s="224">
        <v>0.24099999999999999</v>
      </c>
      <c r="G11" s="224">
        <v>1.0338000000000001</v>
      </c>
      <c r="H11" s="224">
        <v>0.26850000000000002</v>
      </c>
      <c r="I11" s="224">
        <v>10.897410000000001</v>
      </c>
      <c r="J11" s="224">
        <v>0.2495</v>
      </c>
      <c r="K11" s="224">
        <v>29.9</v>
      </c>
      <c r="L11" s="224">
        <v>2.44</v>
      </c>
      <c r="M11" s="224">
        <v>3.1399999999999997E-2</v>
      </c>
      <c r="N11" s="224">
        <v>100.37160999999999</v>
      </c>
      <c r="O11" s="276"/>
      <c r="P11" s="253">
        <v>1.9493272098072809</v>
      </c>
      <c r="Q11" s="253">
        <v>4.2941116972240047E-2</v>
      </c>
      <c r="R11" s="253" t="s">
        <v>462</v>
      </c>
      <c r="S11" s="253">
        <v>6.387322996090029E-3</v>
      </c>
      <c r="T11" s="253">
        <v>7.4817086420525683E-3</v>
      </c>
      <c r="U11" s="253">
        <v>4.0293752409249706E-2</v>
      </c>
      <c r="V11" s="253">
        <v>0.14464146066117214</v>
      </c>
      <c r="W11" s="253">
        <v>0.80892742851191446</v>
      </c>
      <c r="X11" s="253">
        <v>0.76201699292023373</v>
      </c>
      <c r="Y11" s="253">
        <v>0.13625357111128453</v>
      </c>
      <c r="Z11" s="253">
        <v>7.4479606880027537E-3</v>
      </c>
      <c r="AA11" s="253">
        <v>9.2135831650195302E-2</v>
      </c>
      <c r="AB11" s="253">
        <v>2.1456436302837389E-3</v>
      </c>
      <c r="AC11" s="253">
        <f t="shared" si="0"/>
        <v>4</v>
      </c>
      <c r="AD11" s="249">
        <v>83.025043732187726</v>
      </c>
      <c r="AE11" s="254"/>
      <c r="AF11" s="252">
        <v>0.04</v>
      </c>
      <c r="AG11" s="252">
        <v>1</v>
      </c>
      <c r="AH11" s="252">
        <v>0.24</v>
      </c>
      <c r="AI11" s="252">
        <v>1.6</v>
      </c>
      <c r="AJ11" s="252">
        <v>0.15</v>
      </c>
      <c r="AK11" s="252">
        <v>2.74</v>
      </c>
      <c r="AL11" s="252">
        <v>7.0000000000000007E-2</v>
      </c>
      <c r="AM11" s="252">
        <v>0.1</v>
      </c>
      <c r="AN11" s="252">
        <v>4.3099999999999996</v>
      </c>
      <c r="AO11" s="256"/>
      <c r="AP11" s="483" t="s">
        <v>436</v>
      </c>
      <c r="AQ11" s="252">
        <v>30</v>
      </c>
      <c r="AR11" s="252">
        <v>15</v>
      </c>
      <c r="AS11" s="256"/>
      <c r="AT11" s="387" t="s">
        <v>1736</v>
      </c>
      <c r="AU11" s="426"/>
      <c r="AV11" s="388">
        <f>(STDEV(AV5:AV9)/AV10)*100</f>
        <v>0.22375856408458958</v>
      </c>
      <c r="AW11" s="388"/>
      <c r="AX11" s="388">
        <f t="shared" ref="AX11:BD11" si="2">(STDEV(AX5:AX9)/AX10)*100</f>
        <v>25.879237291516223</v>
      </c>
      <c r="AY11" s="388">
        <f t="shared" si="2"/>
        <v>113.12891102721743</v>
      </c>
      <c r="AZ11" s="388">
        <f t="shared" si="2"/>
        <v>3.6437604476740506</v>
      </c>
      <c r="BA11" s="388">
        <f t="shared" si="2"/>
        <v>18.928923858885277</v>
      </c>
      <c r="BB11" s="388">
        <f t="shared" si="2"/>
        <v>0.26014507819319527</v>
      </c>
      <c r="BC11" s="388">
        <f t="shared" si="2"/>
        <v>0.17700127322395345</v>
      </c>
      <c r="BD11" s="388">
        <f t="shared" si="2"/>
        <v>5.818157832086027</v>
      </c>
      <c r="BE11" s="418"/>
      <c r="BG11" s="490"/>
      <c r="BH11" s="500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2"/>
      <c r="CD11" s="491"/>
      <c r="CE11" s="492"/>
      <c r="CF11" s="491"/>
      <c r="CG11" s="492"/>
      <c r="CH11" s="256"/>
      <c r="CI11" s="256"/>
    </row>
    <row r="12" spans="1:87" s="255" customFormat="1">
      <c r="A12" s="249">
        <v>2670.0804681784898</v>
      </c>
      <c r="B12" s="250" t="s">
        <v>364</v>
      </c>
      <c r="C12" s="251" t="s">
        <v>461</v>
      </c>
      <c r="D12" s="249">
        <v>27.79068880836261</v>
      </c>
      <c r="E12" s="224">
        <v>55.23</v>
      </c>
      <c r="F12" s="224">
        <v>0.2329</v>
      </c>
      <c r="G12" s="224">
        <v>0.96490010000000004</v>
      </c>
      <c r="H12" s="224">
        <v>0.24759999999999999</v>
      </c>
      <c r="I12" s="224">
        <v>12.133509999999999</v>
      </c>
      <c r="J12" s="224">
        <v>0.28010000000000002</v>
      </c>
      <c r="K12" s="224">
        <v>29.21</v>
      </c>
      <c r="L12" s="224">
        <v>2.42</v>
      </c>
      <c r="M12" s="224">
        <v>3.1E-2</v>
      </c>
      <c r="N12" s="224">
        <v>100.75001010000001</v>
      </c>
      <c r="O12" s="276"/>
      <c r="P12" s="253">
        <v>1.9495136030788072</v>
      </c>
      <c r="Q12" s="253">
        <v>4.0141102895655867E-2</v>
      </c>
      <c r="R12" s="253" t="s">
        <v>462</v>
      </c>
      <c r="S12" s="253">
        <v>6.1821774176471327E-3</v>
      </c>
      <c r="T12" s="253">
        <v>6.9099878236957013E-3</v>
      </c>
      <c r="U12" s="253">
        <v>4.3678930070649713E-2</v>
      </c>
      <c r="V12" s="253">
        <v>0.16196863223184735</v>
      </c>
      <c r="W12" s="253">
        <v>0.79160556648169766</v>
      </c>
      <c r="X12" s="253">
        <v>0.74545623303058628</v>
      </c>
      <c r="Y12" s="253">
        <v>0.15252612104447719</v>
      </c>
      <c r="Z12" s="253">
        <v>8.3743300765013445E-3</v>
      </c>
      <c r="AA12" s="253">
        <v>9.1521734065524968E-2</v>
      </c>
      <c r="AB12" s="253">
        <v>2.1215817829101759E-3</v>
      </c>
      <c r="AC12" s="253">
        <f t="shared" si="0"/>
        <v>4</v>
      </c>
      <c r="AD12" s="249">
        <v>81.101362517410593</v>
      </c>
      <c r="AE12" s="254"/>
      <c r="AF12" s="252">
        <v>0.04</v>
      </c>
      <c r="AG12" s="252">
        <v>1.02</v>
      </c>
      <c r="AH12" s="252">
        <v>0.25</v>
      </c>
      <c r="AI12" s="252">
        <v>1.73</v>
      </c>
      <c r="AJ12" s="252">
        <v>0.14000000000000001</v>
      </c>
      <c r="AK12" s="252">
        <v>2.4</v>
      </c>
      <c r="AL12" s="252">
        <v>7.0000000000000007E-2</v>
      </c>
      <c r="AM12" s="252">
        <v>0.1</v>
      </c>
      <c r="AN12" s="252">
        <v>4.45</v>
      </c>
      <c r="AO12" s="256"/>
      <c r="AP12" s="483" t="s">
        <v>436</v>
      </c>
      <c r="AQ12" s="252">
        <v>30</v>
      </c>
      <c r="AR12" s="252">
        <v>15</v>
      </c>
      <c r="AS12" s="256"/>
      <c r="AT12" s="387" t="s">
        <v>1737</v>
      </c>
      <c r="AU12" s="426"/>
      <c r="AV12" s="388">
        <v>55.36</v>
      </c>
      <c r="AW12" s="388"/>
      <c r="AX12" s="388"/>
      <c r="AY12" s="388"/>
      <c r="AZ12" s="388">
        <v>0.9</v>
      </c>
      <c r="BA12" s="419"/>
      <c r="BB12" s="388">
        <v>18.13</v>
      </c>
      <c r="BC12" s="388">
        <v>25.72</v>
      </c>
      <c r="BD12" s="411"/>
      <c r="BE12" s="418"/>
      <c r="BG12" s="490"/>
      <c r="BH12" s="500"/>
      <c r="BI12" s="491"/>
      <c r="BJ12" s="491"/>
      <c r="BK12" s="491"/>
      <c r="BL12" s="491"/>
      <c r="BM12" s="491"/>
      <c r="BN12" s="491"/>
      <c r="BO12" s="491"/>
      <c r="BP12" s="491"/>
      <c r="BQ12" s="491"/>
      <c r="BR12" s="491"/>
      <c r="BS12" s="491"/>
      <c r="BT12" s="491"/>
      <c r="BU12" s="491"/>
      <c r="BV12" s="491"/>
      <c r="BW12" s="491"/>
      <c r="BX12" s="491"/>
      <c r="BY12" s="491"/>
      <c r="BZ12" s="491"/>
      <c r="CA12" s="491"/>
      <c r="CB12" s="491"/>
      <c r="CC12" s="492"/>
      <c r="CD12" s="491"/>
      <c r="CE12" s="492"/>
      <c r="CF12" s="491"/>
      <c r="CG12" s="492"/>
      <c r="CH12" s="256"/>
      <c r="CI12" s="256"/>
    </row>
    <row r="13" spans="1:87" s="255" customFormat="1">
      <c r="A13" s="249">
        <v>2670.0804681784898</v>
      </c>
      <c r="B13" s="250" t="s">
        <v>364</v>
      </c>
      <c r="C13" s="251" t="s">
        <v>461</v>
      </c>
      <c r="D13" s="249">
        <v>31.760688808362609</v>
      </c>
      <c r="E13" s="224">
        <v>54.38</v>
      </c>
      <c r="F13" s="224">
        <v>0.50800000000000001</v>
      </c>
      <c r="G13" s="224">
        <v>1.2176</v>
      </c>
      <c r="H13" s="224">
        <v>0.10100000000000001</v>
      </c>
      <c r="I13" s="224">
        <v>14.140919999999999</v>
      </c>
      <c r="J13" s="224">
        <v>0.3483</v>
      </c>
      <c r="K13" s="224">
        <v>27.8</v>
      </c>
      <c r="L13" s="224">
        <v>2.13</v>
      </c>
      <c r="M13" s="224">
        <v>2.6100000000000002E-2</v>
      </c>
      <c r="N13" s="224">
        <v>100.65191999999999</v>
      </c>
      <c r="O13" s="276"/>
      <c r="P13" s="253">
        <v>1.9391351029654056</v>
      </c>
      <c r="Q13" s="253">
        <v>5.1171627173544676E-2</v>
      </c>
      <c r="R13" s="253" t="s">
        <v>462</v>
      </c>
      <c r="S13" s="253">
        <v>1.3622390524567318E-2</v>
      </c>
      <c r="T13" s="253">
        <v>2.8475125955456653E-3</v>
      </c>
      <c r="U13" s="253">
        <v>4.2270370521205081E-2</v>
      </c>
      <c r="V13" s="253">
        <v>0.19427572118095171</v>
      </c>
      <c r="W13" s="253">
        <v>0.75667727503878002</v>
      </c>
      <c r="X13" s="253">
        <v>0.72114499346403149</v>
      </c>
      <c r="Y13" s="253">
        <v>0.18515286278959175</v>
      </c>
      <c r="Z13" s="253">
        <v>1.0519814423165621E-2</v>
      </c>
      <c r="AA13" s="253">
        <v>8.1377832052971541E-2</v>
      </c>
      <c r="AB13" s="253">
        <v>1.8044972702396537E-3</v>
      </c>
      <c r="AC13" s="253">
        <f t="shared" si="0"/>
        <v>4.0000000000000009</v>
      </c>
      <c r="AD13" s="249">
        <v>77.799723983765347</v>
      </c>
      <c r="AE13" s="254"/>
      <c r="AF13" s="252">
        <v>0.05</v>
      </c>
      <c r="AG13" s="252">
        <v>0.54</v>
      </c>
      <c r="AH13" s="252">
        <v>0.21</v>
      </c>
      <c r="AI13" s="252">
        <v>3.54</v>
      </c>
      <c r="AJ13" s="252">
        <v>0.13</v>
      </c>
      <c r="AK13" s="252">
        <v>2.06</v>
      </c>
      <c r="AL13" s="252">
        <v>7.0000000000000007E-2</v>
      </c>
      <c r="AM13" s="252">
        <v>0.11</v>
      </c>
      <c r="AN13" s="252">
        <v>5.44</v>
      </c>
      <c r="AO13" s="256"/>
      <c r="AP13" s="483" t="s">
        <v>436</v>
      </c>
      <c r="AQ13" s="252">
        <v>30</v>
      </c>
      <c r="AR13" s="252">
        <v>15</v>
      </c>
      <c r="AS13" s="256"/>
      <c r="AT13" s="391" t="s">
        <v>1681</v>
      </c>
      <c r="AU13" s="426"/>
      <c r="AV13" s="392">
        <f>(AV12-AV10)/AV12*100</f>
        <v>-1.8063583815038142E-2</v>
      </c>
      <c r="AW13" s="392"/>
      <c r="AX13" s="392"/>
      <c r="AY13" s="392"/>
      <c r="AZ13" s="392">
        <f>(AZ12-AZ10)/AZ12*100</f>
        <v>10.420000000000011</v>
      </c>
      <c r="BA13" s="392"/>
      <c r="BB13" s="392">
        <f>(BB12-BB10)/BB12*100</f>
        <v>0.55157198014339703</v>
      </c>
      <c r="BC13" s="392">
        <f>(BC12-BC10)/BC12*100</f>
        <v>0.54432348367028394</v>
      </c>
      <c r="BD13" s="392"/>
      <c r="BE13" s="418"/>
      <c r="BG13" s="490"/>
      <c r="BH13" s="500"/>
      <c r="BI13" s="491"/>
      <c r="BJ13" s="491"/>
      <c r="BK13" s="491"/>
      <c r="BL13" s="491"/>
      <c r="BM13" s="491"/>
      <c r="BN13" s="491"/>
      <c r="BO13" s="491"/>
      <c r="BP13" s="491"/>
      <c r="BQ13" s="491"/>
      <c r="BR13" s="491"/>
      <c r="BS13" s="491"/>
      <c r="BT13" s="491"/>
      <c r="BU13" s="491"/>
      <c r="BV13" s="491"/>
      <c r="BW13" s="491"/>
      <c r="BX13" s="491"/>
      <c r="BY13" s="491"/>
      <c r="BZ13" s="491"/>
      <c r="CA13" s="491"/>
      <c r="CB13" s="491"/>
      <c r="CC13" s="492"/>
      <c r="CD13" s="491"/>
      <c r="CE13" s="492"/>
      <c r="CF13" s="491"/>
      <c r="CG13" s="492"/>
      <c r="CH13" s="256"/>
      <c r="CI13" s="256"/>
    </row>
    <row r="14" spans="1:87" s="255" customFormat="1" ht="15.75" thickBot="1">
      <c r="A14" s="249">
        <v>2670.0804681784898</v>
      </c>
      <c r="B14" s="250" t="s">
        <v>364</v>
      </c>
      <c r="C14" s="251" t="s">
        <v>461</v>
      </c>
      <c r="D14" s="249">
        <v>35.730688808362608</v>
      </c>
      <c r="E14" s="224">
        <v>54.13</v>
      </c>
      <c r="F14" s="224">
        <v>0.48359999999999997</v>
      </c>
      <c r="G14" s="224">
        <v>1.1955</v>
      </c>
      <c r="H14" s="224">
        <v>6.1400000000000003E-2</v>
      </c>
      <c r="I14" s="224">
        <v>15.32757</v>
      </c>
      <c r="J14" s="224">
        <v>0.34399999999999997</v>
      </c>
      <c r="K14" s="224">
        <v>26.94</v>
      </c>
      <c r="L14" s="224">
        <v>2.11</v>
      </c>
      <c r="M14" s="224">
        <v>3.04E-2</v>
      </c>
      <c r="N14" s="224">
        <v>100.62246999999999</v>
      </c>
      <c r="O14" s="276"/>
      <c r="P14" s="253">
        <v>1.9411590217835519</v>
      </c>
      <c r="Q14" s="253">
        <v>5.0527567478593494E-2</v>
      </c>
      <c r="R14" s="253" t="s">
        <v>462</v>
      </c>
      <c r="S14" s="253">
        <v>1.3041577573847461E-2</v>
      </c>
      <c r="T14" s="253">
        <v>1.7408721347907455E-3</v>
      </c>
      <c r="U14" s="253">
        <v>4.1444062552505656E-2</v>
      </c>
      <c r="V14" s="253">
        <v>0.21426075258480107</v>
      </c>
      <c r="W14" s="253">
        <v>0.73782614589190976</v>
      </c>
      <c r="X14" s="253">
        <v>0.7023951374419759</v>
      </c>
      <c r="Y14" s="253">
        <v>0.20397177790209395</v>
      </c>
      <c r="Z14" s="253">
        <v>1.0448820521725232E-2</v>
      </c>
      <c r="AA14" s="253">
        <v>8.1070563253516567E-2</v>
      </c>
      <c r="AB14" s="253">
        <v>2.1137008806883166E-3</v>
      </c>
      <c r="AC14" s="253">
        <f t="shared" si="0"/>
        <v>4</v>
      </c>
      <c r="AD14" s="249">
        <v>75.805194649889458</v>
      </c>
      <c r="AE14" s="254"/>
      <c r="AF14" s="252">
        <v>0.05</v>
      </c>
      <c r="AG14" s="252">
        <v>0.56000000000000005</v>
      </c>
      <c r="AH14" s="252">
        <v>0.22</v>
      </c>
      <c r="AI14" s="252">
        <v>5.85</v>
      </c>
      <c r="AJ14" s="252">
        <v>0.13</v>
      </c>
      <c r="AK14" s="252">
        <v>2.1800000000000002</v>
      </c>
      <c r="AL14" s="252">
        <v>7.0000000000000007E-2</v>
      </c>
      <c r="AM14" s="252">
        <v>0.11</v>
      </c>
      <c r="AN14" s="252">
        <v>4.75</v>
      </c>
      <c r="AO14" s="256"/>
      <c r="AP14" s="483" t="s">
        <v>436</v>
      </c>
      <c r="AQ14" s="252">
        <v>30</v>
      </c>
      <c r="AR14" s="252">
        <v>15</v>
      </c>
      <c r="AS14" s="256"/>
      <c r="AT14" s="393" t="s">
        <v>1693</v>
      </c>
      <c r="AU14" s="430"/>
      <c r="AV14" s="394">
        <v>4.5810055865921712E-2</v>
      </c>
      <c r="AW14" s="394">
        <v>0.69039106145251361</v>
      </c>
      <c r="AX14" s="394">
        <v>0.18050279329608948</v>
      </c>
      <c r="AY14" s="394">
        <v>2.015642458100559</v>
      </c>
      <c r="AZ14" s="394">
        <v>0.14837988826815621</v>
      </c>
      <c r="BA14" s="394">
        <v>2.8582122905027934</v>
      </c>
      <c r="BB14" s="394">
        <v>7.1955307262570004E-2</v>
      </c>
      <c r="BC14" s="394">
        <v>9.6256983240223332E-2</v>
      </c>
      <c r="BD14" s="485">
        <v>4.1022905027932977</v>
      </c>
      <c r="BE14" s="420"/>
      <c r="BG14" s="490"/>
      <c r="BH14" s="500"/>
      <c r="BI14" s="491"/>
      <c r="BJ14" s="491"/>
      <c r="BK14" s="491"/>
      <c r="BL14" s="491"/>
      <c r="BM14" s="491"/>
      <c r="BN14" s="491"/>
      <c r="BO14" s="491"/>
      <c r="BP14" s="491"/>
      <c r="BQ14" s="491"/>
      <c r="BR14" s="491"/>
      <c r="BS14" s="491"/>
      <c r="BT14" s="491"/>
      <c r="BU14" s="491"/>
      <c r="BV14" s="491"/>
      <c r="BW14" s="491"/>
      <c r="BX14" s="491"/>
      <c r="BY14" s="491"/>
      <c r="BZ14" s="491"/>
      <c r="CA14" s="491"/>
      <c r="CB14" s="491"/>
      <c r="CC14" s="492"/>
      <c r="CD14" s="491"/>
      <c r="CE14" s="492"/>
      <c r="CF14" s="491"/>
      <c r="CG14" s="492"/>
      <c r="CH14" s="256"/>
      <c r="CI14" s="256"/>
    </row>
    <row r="15" spans="1:87" s="255" customFormat="1" ht="15.75" thickBot="1">
      <c r="A15" s="249">
        <v>2670.0804681784898</v>
      </c>
      <c r="B15" s="250" t="s">
        <v>364</v>
      </c>
      <c r="C15" s="251" t="s">
        <v>461</v>
      </c>
      <c r="D15" s="249">
        <v>39.700688808362607</v>
      </c>
      <c r="E15" s="224">
        <v>53.98</v>
      </c>
      <c r="F15" s="224">
        <v>0.50170000000000003</v>
      </c>
      <c r="G15" s="224">
        <v>1.1589</v>
      </c>
      <c r="H15" s="224">
        <v>5.6399999999999999E-2</v>
      </c>
      <c r="I15" s="224">
        <v>15.81212</v>
      </c>
      <c r="J15" s="224">
        <v>0.31540000000000001</v>
      </c>
      <c r="K15" s="224">
        <v>26.66</v>
      </c>
      <c r="L15" s="224">
        <v>2.09</v>
      </c>
      <c r="M15" s="224">
        <v>3.1800000000000002E-2</v>
      </c>
      <c r="N15" s="224">
        <v>100.60632</v>
      </c>
      <c r="O15" s="276"/>
      <c r="P15" s="253">
        <v>1.9399296929224712</v>
      </c>
      <c r="Q15" s="253">
        <v>4.9085678191718198E-2</v>
      </c>
      <c r="R15" s="253" t="s">
        <v>462</v>
      </c>
      <c r="S15" s="253">
        <v>1.3558697153954496E-2</v>
      </c>
      <c r="T15" s="253">
        <v>1.6025353905903545E-3</v>
      </c>
      <c r="U15" s="253">
        <v>4.4550788557387477E-2</v>
      </c>
      <c r="V15" s="253">
        <v>0.22038326567591376</v>
      </c>
      <c r="W15" s="253">
        <v>0.73088934210796486</v>
      </c>
      <c r="X15" s="253">
        <v>0.69741843490679789</v>
      </c>
      <c r="Y15" s="253">
        <v>0.21029086535050451</v>
      </c>
      <c r="Z15" s="253">
        <v>9.600647813269839E-3</v>
      </c>
      <c r="AA15" s="253">
        <v>8.047426963687937E-2</v>
      </c>
      <c r="AB15" s="253">
        <v>2.2157822925483266E-3</v>
      </c>
      <c r="AC15" s="253">
        <f t="shared" si="0"/>
        <v>4</v>
      </c>
      <c r="AD15" s="249">
        <v>75.034580680805362</v>
      </c>
      <c r="AE15" s="254"/>
      <c r="AF15" s="252">
        <v>0.05</v>
      </c>
      <c r="AG15" s="252">
        <v>0.54</v>
      </c>
      <c r="AH15" s="252">
        <v>0.22</v>
      </c>
      <c r="AI15" s="252">
        <v>6.07</v>
      </c>
      <c r="AJ15" s="252">
        <v>0.12</v>
      </c>
      <c r="AK15" s="252">
        <v>2.34</v>
      </c>
      <c r="AL15" s="252">
        <v>7.0000000000000007E-2</v>
      </c>
      <c r="AM15" s="252">
        <v>0.11</v>
      </c>
      <c r="AN15" s="252">
        <v>4.49</v>
      </c>
      <c r="AO15" s="256"/>
      <c r="AP15" s="483" t="s">
        <v>436</v>
      </c>
      <c r="AQ15" s="252">
        <v>30</v>
      </c>
      <c r="AR15" s="252">
        <v>15</v>
      </c>
      <c r="AS15" s="256"/>
      <c r="AT15" s="300"/>
      <c r="AU15" s="256"/>
      <c r="AV15" s="477"/>
      <c r="AW15" s="477"/>
      <c r="AX15" s="477"/>
      <c r="AY15" s="477"/>
      <c r="AZ15" s="477"/>
      <c r="BA15" s="477"/>
      <c r="BB15" s="477"/>
      <c r="BC15" s="477"/>
      <c r="BD15" s="486"/>
      <c r="BE15" s="233"/>
      <c r="BG15" s="490"/>
      <c r="BH15" s="500"/>
      <c r="BI15" s="491"/>
      <c r="BJ15" s="491"/>
      <c r="BK15" s="491"/>
      <c r="BL15" s="491"/>
      <c r="BM15" s="491"/>
      <c r="BN15" s="491"/>
      <c r="BO15" s="491"/>
      <c r="BP15" s="491"/>
      <c r="BQ15" s="491"/>
      <c r="BR15" s="491"/>
      <c r="BS15" s="491"/>
      <c r="BT15" s="491"/>
      <c r="BU15" s="491"/>
      <c r="BV15" s="491"/>
      <c r="BW15" s="491"/>
      <c r="BX15" s="491"/>
      <c r="BY15" s="491"/>
      <c r="BZ15" s="491"/>
      <c r="CA15" s="491"/>
      <c r="CB15" s="491"/>
      <c r="CC15" s="492"/>
      <c r="CD15" s="491"/>
      <c r="CE15" s="492"/>
      <c r="CF15" s="491"/>
      <c r="CG15" s="492"/>
      <c r="CH15" s="256"/>
      <c r="CI15" s="256"/>
    </row>
    <row r="16" spans="1:87" s="255" customFormat="1" ht="13.5" thickBot="1">
      <c r="A16" s="249">
        <v>2670.0804681784898</v>
      </c>
      <c r="B16" s="250" t="s">
        <v>364</v>
      </c>
      <c r="C16" s="251" t="s">
        <v>461</v>
      </c>
      <c r="D16" s="249">
        <v>43.670688808362605</v>
      </c>
      <c r="E16" s="224">
        <v>53.97</v>
      </c>
      <c r="F16" s="224">
        <v>0.50849999999999995</v>
      </c>
      <c r="G16" s="224">
        <v>1.1748000000000001</v>
      </c>
      <c r="H16" s="224">
        <v>6.3899999999999998E-2</v>
      </c>
      <c r="I16" s="224">
        <v>15.9209</v>
      </c>
      <c r="J16" s="224">
        <v>0.32840000000000003</v>
      </c>
      <c r="K16" s="224">
        <v>26.61</v>
      </c>
      <c r="L16" s="224">
        <v>2.0699999999999998</v>
      </c>
      <c r="M16" s="224">
        <v>3.56E-2</v>
      </c>
      <c r="N16" s="224">
        <v>100.68209999999999</v>
      </c>
      <c r="O16" s="276"/>
      <c r="P16" s="253">
        <v>1.9389925268250832</v>
      </c>
      <c r="Q16" s="253">
        <v>4.9744306165967637E-2</v>
      </c>
      <c r="R16" s="253" t="s">
        <v>462</v>
      </c>
      <c r="S16" s="253">
        <v>1.3738376803172145E-2</v>
      </c>
      <c r="T16" s="253">
        <v>1.8150976328553375E-3</v>
      </c>
      <c r="U16" s="253">
        <v>4.5458611308468733E-2</v>
      </c>
      <c r="V16" s="253">
        <v>0.22138619948180582</v>
      </c>
      <c r="W16" s="253">
        <v>0.72886488178264697</v>
      </c>
      <c r="X16" s="253">
        <v>0.69633946183848006</v>
      </c>
      <c r="Y16" s="253">
        <v>0.21150689360774921</v>
      </c>
      <c r="Z16" s="253">
        <v>9.9933846712752621E-3</v>
      </c>
      <c r="AA16" s="253">
        <v>7.9680437518692859E-2</v>
      </c>
      <c r="AB16" s="253">
        <v>2.4798223638027111E-3</v>
      </c>
      <c r="AC16" s="253">
        <f t="shared" si="0"/>
        <v>3.9999999999999996</v>
      </c>
      <c r="AD16" s="249">
        <v>74.870626746409769</v>
      </c>
      <c r="AE16" s="254"/>
      <c r="AF16" s="252">
        <v>0.05</v>
      </c>
      <c r="AG16" s="252">
        <v>0.53</v>
      </c>
      <c r="AH16" s="252">
        <v>0.22</v>
      </c>
      <c r="AI16" s="252">
        <v>5.4</v>
      </c>
      <c r="AJ16" s="252">
        <v>0.12</v>
      </c>
      <c r="AK16" s="252">
        <v>2.33</v>
      </c>
      <c r="AL16" s="252">
        <v>7.0000000000000007E-2</v>
      </c>
      <c r="AM16" s="252">
        <v>0.11</v>
      </c>
      <c r="AN16" s="252">
        <v>4.09</v>
      </c>
      <c r="AO16" s="256"/>
      <c r="AP16" s="483" t="s">
        <v>436</v>
      </c>
      <c r="AQ16" s="252">
        <v>30</v>
      </c>
      <c r="AR16" s="252">
        <v>15</v>
      </c>
      <c r="AS16" s="256"/>
      <c r="AT16" s="584" t="s">
        <v>1694</v>
      </c>
      <c r="AU16" s="585"/>
      <c r="AV16" s="585"/>
      <c r="AW16" s="585"/>
      <c r="AX16" s="585"/>
      <c r="AY16" s="585"/>
      <c r="AZ16" s="585"/>
      <c r="BA16" s="585"/>
      <c r="BB16" s="585"/>
      <c r="BC16" s="585"/>
      <c r="BD16" s="585"/>
      <c r="BE16" s="586"/>
      <c r="BG16" s="499"/>
      <c r="BH16" s="500"/>
      <c r="BI16" s="491"/>
      <c r="BJ16" s="491"/>
      <c r="BK16" s="491"/>
      <c r="BL16" s="491"/>
      <c r="BM16" s="491"/>
      <c r="BN16" s="491"/>
      <c r="BO16" s="491"/>
      <c r="BP16" s="491"/>
      <c r="BQ16" s="491"/>
      <c r="BR16" s="491"/>
      <c r="BS16" s="491"/>
      <c r="BT16" s="491"/>
      <c r="BU16" s="491"/>
      <c r="BV16" s="491"/>
      <c r="BW16" s="491"/>
      <c r="BX16" s="491"/>
      <c r="BY16" s="491"/>
      <c r="BZ16" s="491"/>
      <c r="CA16" s="491"/>
      <c r="CB16" s="491"/>
      <c r="CC16" s="492"/>
      <c r="CD16" s="491"/>
      <c r="CE16" s="492"/>
      <c r="CF16" s="491"/>
      <c r="CG16" s="492"/>
      <c r="CH16" s="256"/>
      <c r="CI16" s="256"/>
    </row>
    <row r="17" spans="1:87" s="255" customFormat="1" ht="12.75">
      <c r="A17" s="249">
        <v>2670.0804681784898</v>
      </c>
      <c r="B17" s="250" t="s">
        <v>364</v>
      </c>
      <c r="C17" s="251" t="s">
        <v>461</v>
      </c>
      <c r="D17" s="249">
        <v>47.640688808362604</v>
      </c>
      <c r="E17" s="224">
        <v>54.21</v>
      </c>
      <c r="F17" s="224">
        <v>0.49719999999999998</v>
      </c>
      <c r="G17" s="224">
        <v>1.1916</v>
      </c>
      <c r="H17" s="224">
        <v>6.6500000000000004E-2</v>
      </c>
      <c r="I17" s="224">
        <v>15.980230000000001</v>
      </c>
      <c r="J17" s="224">
        <v>0.35699999999999998</v>
      </c>
      <c r="K17" s="224">
        <v>26.86</v>
      </c>
      <c r="L17" s="224">
        <v>2.09</v>
      </c>
      <c r="M17" s="224">
        <v>2.6200000000000001E-2</v>
      </c>
      <c r="N17" s="224">
        <v>101.27873000000001</v>
      </c>
      <c r="O17" s="276"/>
      <c r="P17" s="253">
        <v>1.9353929667926248</v>
      </c>
      <c r="Q17" s="253">
        <v>5.0139034695700579E-2</v>
      </c>
      <c r="R17" s="253" t="s">
        <v>462</v>
      </c>
      <c r="S17" s="253">
        <v>1.3348781377403864E-2</v>
      </c>
      <c r="T17" s="253">
        <v>1.8770974148326607E-3</v>
      </c>
      <c r="U17" s="253">
        <v>5.2313956484859148E-2</v>
      </c>
      <c r="V17" s="253">
        <v>0.21692608129722105</v>
      </c>
      <c r="W17" s="253">
        <v>0.73000208193735816</v>
      </c>
      <c r="X17" s="253">
        <v>0.69956422912852967</v>
      </c>
      <c r="Y17" s="253">
        <v>0.20788122471900736</v>
      </c>
      <c r="Z17" s="253">
        <v>1.0795523485640231E-2</v>
      </c>
      <c r="AA17" s="253">
        <v>7.9945437731371929E-2</v>
      </c>
      <c r="AB17" s="253">
        <v>1.8135849354507896E-3</v>
      </c>
      <c r="AC17" s="253">
        <f t="shared" si="0"/>
        <v>3.9999999999999996</v>
      </c>
      <c r="AD17" s="249">
        <v>74.976431948496781</v>
      </c>
      <c r="AE17" s="254"/>
      <c r="AF17" s="252">
        <v>0.05</v>
      </c>
      <c r="AG17" s="252">
        <v>0.54</v>
      </c>
      <c r="AH17" s="252">
        <v>0.22</v>
      </c>
      <c r="AI17" s="252">
        <v>5.18</v>
      </c>
      <c r="AJ17" s="252">
        <v>0.12</v>
      </c>
      <c r="AK17" s="252">
        <v>2.13</v>
      </c>
      <c r="AL17" s="252">
        <v>7.0000000000000007E-2</v>
      </c>
      <c r="AM17" s="252">
        <v>0.11</v>
      </c>
      <c r="AN17" s="252">
        <v>5.48</v>
      </c>
      <c r="AO17" s="256"/>
      <c r="AP17" s="483" t="s">
        <v>436</v>
      </c>
      <c r="AQ17" s="252">
        <v>30</v>
      </c>
      <c r="AR17" s="252">
        <v>15</v>
      </c>
      <c r="AS17" s="256"/>
      <c r="AT17" s="382" t="s">
        <v>1675</v>
      </c>
      <c r="AU17" s="218" t="s">
        <v>1682</v>
      </c>
      <c r="AV17" s="279" t="s">
        <v>285</v>
      </c>
      <c r="AW17" s="279" t="s">
        <v>445</v>
      </c>
      <c r="AX17" s="279" t="s">
        <v>446</v>
      </c>
      <c r="AY17" s="279" t="s">
        <v>286</v>
      </c>
      <c r="AZ17" s="279" t="s">
        <v>447</v>
      </c>
      <c r="BA17" s="279" t="s">
        <v>289</v>
      </c>
      <c r="BB17" s="279" t="s">
        <v>448</v>
      </c>
      <c r="BC17" s="279" t="s">
        <v>449</v>
      </c>
      <c r="BD17" s="279" t="s">
        <v>450</v>
      </c>
      <c r="BE17" s="412" t="s">
        <v>451</v>
      </c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</row>
    <row r="18" spans="1:87" s="255" customFormat="1" ht="13.5" thickBot="1">
      <c r="A18" s="249">
        <v>2670.0804681784898</v>
      </c>
      <c r="B18" s="250" t="s">
        <v>364</v>
      </c>
      <c r="C18" s="251" t="s">
        <v>461</v>
      </c>
      <c r="D18" s="249">
        <v>51.610688808362603</v>
      </c>
      <c r="E18" s="224">
        <v>54.14</v>
      </c>
      <c r="F18" s="224">
        <v>0.497</v>
      </c>
      <c r="G18" s="224">
        <v>1.1706000000000001</v>
      </c>
      <c r="H18" s="224">
        <v>6.4699999999999994E-2</v>
      </c>
      <c r="I18" s="224">
        <v>15.70335</v>
      </c>
      <c r="J18" s="224">
        <v>0.30220000000000002</v>
      </c>
      <c r="K18" s="224">
        <v>26.77</v>
      </c>
      <c r="L18" s="224">
        <v>2.11</v>
      </c>
      <c r="M18" s="224">
        <v>3.7900000000000003E-2</v>
      </c>
      <c r="N18" s="224">
        <v>100.79574999999998</v>
      </c>
      <c r="O18" s="276"/>
      <c r="P18" s="253">
        <v>1.940938057542217</v>
      </c>
      <c r="Q18" s="253">
        <v>4.9460404828020395E-2</v>
      </c>
      <c r="R18" s="253" t="s">
        <v>462</v>
      </c>
      <c r="S18" s="253">
        <v>1.3398943695867896E-2</v>
      </c>
      <c r="T18" s="253">
        <v>1.833889314326977E-3</v>
      </c>
      <c r="U18" s="253">
        <v>4.2666089876579605E-2</v>
      </c>
      <c r="V18" s="253">
        <v>0.21920144355077772</v>
      </c>
      <c r="W18" s="253">
        <v>0.7325011711922097</v>
      </c>
      <c r="X18" s="253">
        <v>0.69820463943646927</v>
      </c>
      <c r="Y18" s="253">
        <v>0.20893818450723592</v>
      </c>
      <c r="Z18" s="253">
        <v>9.1764271986329408E-3</v>
      </c>
      <c r="AA18" s="253">
        <v>8.1046362362566668E-2</v>
      </c>
      <c r="AB18" s="253">
        <v>2.6343864950952246E-3</v>
      </c>
      <c r="AC18" s="253">
        <f t="shared" si="0"/>
        <v>3.9999999999999996</v>
      </c>
      <c r="AD18" s="249">
        <v>75.240448934310663</v>
      </c>
      <c r="AE18" s="254"/>
      <c r="AF18" s="252">
        <v>0.05</v>
      </c>
      <c r="AG18" s="252">
        <v>0.55000000000000004</v>
      </c>
      <c r="AH18" s="252">
        <v>0.22</v>
      </c>
      <c r="AI18" s="252">
        <v>5.26</v>
      </c>
      <c r="AJ18" s="252">
        <v>0.12</v>
      </c>
      <c r="AK18" s="252">
        <v>2.5</v>
      </c>
      <c r="AL18" s="252">
        <v>7.0000000000000007E-2</v>
      </c>
      <c r="AM18" s="252">
        <v>0.11</v>
      </c>
      <c r="AN18" s="252">
        <v>3.77</v>
      </c>
      <c r="AO18" s="256"/>
      <c r="AP18" s="483" t="s">
        <v>436</v>
      </c>
      <c r="AQ18" s="252">
        <v>30</v>
      </c>
      <c r="AR18" s="252">
        <v>15</v>
      </c>
      <c r="AS18" s="256"/>
      <c r="AT18" s="413" t="s">
        <v>429</v>
      </c>
      <c r="AU18" s="151"/>
      <c r="AV18" s="27" t="s">
        <v>303</v>
      </c>
      <c r="AW18" s="27" t="s">
        <v>303</v>
      </c>
      <c r="AX18" s="27" t="s">
        <v>303</v>
      </c>
      <c r="AY18" s="27" t="s">
        <v>303</v>
      </c>
      <c r="AZ18" s="27" t="s">
        <v>303</v>
      </c>
      <c r="BA18" s="27" t="s">
        <v>303</v>
      </c>
      <c r="BB18" s="27" t="s">
        <v>303</v>
      </c>
      <c r="BC18" s="27" t="s">
        <v>303</v>
      </c>
      <c r="BD18" s="27" t="s">
        <v>303</v>
      </c>
      <c r="BE18" s="364" t="s">
        <v>303</v>
      </c>
      <c r="BG18" s="499"/>
      <c r="BH18" s="500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2"/>
      <c r="CD18" s="491"/>
      <c r="CE18" s="492"/>
      <c r="CF18" s="491"/>
      <c r="CG18" s="492"/>
      <c r="CH18" s="256"/>
      <c r="CI18" s="256"/>
    </row>
    <row r="19" spans="1:87" s="255" customFormat="1" ht="12.75">
      <c r="A19" s="249">
        <v>2670.0804681784898</v>
      </c>
      <c r="B19" s="250" t="s">
        <v>364</v>
      </c>
      <c r="C19" s="251" t="s">
        <v>461</v>
      </c>
      <c r="D19" s="249">
        <v>55.580688808362602</v>
      </c>
      <c r="E19" s="224">
        <v>53.88</v>
      </c>
      <c r="F19" s="224">
        <v>0.47960000000000003</v>
      </c>
      <c r="G19" s="224">
        <v>1.1420999999999999</v>
      </c>
      <c r="H19" s="224">
        <v>7.17E-2</v>
      </c>
      <c r="I19" s="224">
        <v>15.78246</v>
      </c>
      <c r="J19" s="224">
        <v>0.3165</v>
      </c>
      <c r="K19" s="224">
        <v>26.7</v>
      </c>
      <c r="L19" s="224">
        <v>2.09</v>
      </c>
      <c r="M19" s="224">
        <v>4.0399999999999998E-2</v>
      </c>
      <c r="N19" s="224">
        <v>100.50276000000002</v>
      </c>
      <c r="O19" s="276"/>
      <c r="P19" s="253">
        <v>1.937587385029979</v>
      </c>
      <c r="Q19" s="253">
        <v>4.8405372373490942E-2</v>
      </c>
      <c r="R19" s="253" t="s">
        <v>462</v>
      </c>
      <c r="S19" s="253">
        <v>1.2969810622641591E-2</v>
      </c>
      <c r="T19" s="253">
        <v>2.038582454049212E-3</v>
      </c>
      <c r="U19" s="253">
        <v>5.125849227318291E-2</v>
      </c>
      <c r="V19" s="253">
        <v>0.21633876410447817</v>
      </c>
      <c r="W19" s="253">
        <v>0.7314015931421789</v>
      </c>
      <c r="X19" s="253">
        <v>0.69997370500011513</v>
      </c>
      <c r="Y19" s="253">
        <v>0.20704281705867211</v>
      </c>
      <c r="Z19" s="253">
        <v>9.6403580627491096E-3</v>
      </c>
      <c r="AA19" s="253">
        <v>8.0526281472496422E-2</v>
      </c>
      <c r="AB19" s="253">
        <v>2.8168384059672653E-3</v>
      </c>
      <c r="AC19" s="253">
        <f t="shared" si="0"/>
        <v>4.0000000000000009</v>
      </c>
      <c r="AD19" s="249">
        <v>75.097783548134771</v>
      </c>
      <c r="AF19" s="252">
        <v>0.05</v>
      </c>
      <c r="AG19" s="252">
        <v>0.56000000000000005</v>
      </c>
      <c r="AH19" s="252">
        <v>0.22</v>
      </c>
      <c r="AI19" s="252">
        <v>4.68</v>
      </c>
      <c r="AJ19" s="252">
        <v>0.12</v>
      </c>
      <c r="AK19" s="252">
        <v>2.33</v>
      </c>
      <c r="AL19" s="252">
        <v>7.0000000000000007E-2</v>
      </c>
      <c r="AM19" s="252">
        <v>0.11</v>
      </c>
      <c r="AN19" s="252">
        <v>3.54</v>
      </c>
      <c r="AO19" s="256"/>
      <c r="AP19" s="483" t="s">
        <v>436</v>
      </c>
      <c r="AQ19" s="252">
        <v>30</v>
      </c>
      <c r="AR19" s="252">
        <v>15</v>
      </c>
      <c r="AS19" s="256"/>
      <c r="AT19" s="414" t="s">
        <v>1762</v>
      </c>
      <c r="AU19" s="429" t="s">
        <v>1686</v>
      </c>
      <c r="AV19" s="237">
        <v>55.51</v>
      </c>
      <c r="AW19" s="237">
        <v>4.41E-2</v>
      </c>
      <c r="AX19" s="237">
        <v>1.7999999999999999E-2</v>
      </c>
      <c r="AY19" s="237">
        <v>9.1999999999999998E-3</v>
      </c>
      <c r="AZ19" s="237">
        <v>0.85429999999999995</v>
      </c>
      <c r="BA19" s="237">
        <v>7.8700000000000006E-2</v>
      </c>
      <c r="BB19" s="237">
        <v>18.079999999999998</v>
      </c>
      <c r="BC19" s="237">
        <v>25.91</v>
      </c>
      <c r="BD19" s="237">
        <v>7.7899999999999997E-2</v>
      </c>
      <c r="BE19" s="415">
        <v>100.6005</v>
      </c>
      <c r="BG19" s="541"/>
      <c r="BH19" s="500"/>
      <c r="BI19" s="491"/>
      <c r="BJ19" s="501"/>
      <c r="BK19" s="501"/>
      <c r="BL19" s="501"/>
      <c r="BM19" s="501"/>
      <c r="BN19" s="501"/>
      <c r="BO19" s="50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2"/>
      <c r="CD19" s="491"/>
      <c r="CE19" s="492"/>
      <c r="CF19" s="491"/>
      <c r="CG19" s="492"/>
      <c r="CH19" s="256"/>
      <c r="CI19" s="256"/>
    </row>
    <row r="20" spans="1:87" s="255" customFormat="1" ht="12.75">
      <c r="A20" s="249">
        <v>2670.0804681784898</v>
      </c>
      <c r="B20" s="250" t="s">
        <v>364</v>
      </c>
      <c r="C20" s="251" t="s">
        <v>461</v>
      </c>
      <c r="D20" s="249">
        <v>59.550688808362601</v>
      </c>
      <c r="E20" s="224">
        <v>53.99</v>
      </c>
      <c r="F20" s="224">
        <v>0.48099999999999998</v>
      </c>
      <c r="G20" s="224">
        <v>1.1460999999999999</v>
      </c>
      <c r="H20" s="224">
        <v>2.7699999999999999E-2</v>
      </c>
      <c r="I20" s="224">
        <v>15.85168</v>
      </c>
      <c r="J20" s="224">
        <v>0.31669999999999998</v>
      </c>
      <c r="K20" s="224">
        <v>26.8</v>
      </c>
      <c r="L20" s="224">
        <v>2.08</v>
      </c>
      <c r="M20" s="224">
        <v>2.5100000000000001E-2</v>
      </c>
      <c r="N20" s="224">
        <v>100.71827999999999</v>
      </c>
      <c r="O20" s="276"/>
      <c r="P20" s="253">
        <v>1.9372285159491385</v>
      </c>
      <c r="Q20" s="253">
        <v>4.846695784507097E-2</v>
      </c>
      <c r="R20" s="253" t="s">
        <v>462</v>
      </c>
      <c r="S20" s="253">
        <v>1.2978764472797439E-2</v>
      </c>
      <c r="T20" s="253">
        <v>7.8581933410621914E-4</v>
      </c>
      <c r="U20" s="253">
        <v>5.2078838336898414E-2</v>
      </c>
      <c r="V20" s="253">
        <v>0.216330127969418</v>
      </c>
      <c r="W20" s="253">
        <v>0.73213097609257072</v>
      </c>
      <c r="X20" s="253">
        <v>0.70141248910531728</v>
      </c>
      <c r="Y20" s="253">
        <v>0.20725342661681848</v>
      </c>
      <c r="Z20" s="253">
        <v>9.6250130795914168E-3</v>
      </c>
      <c r="AA20" s="253">
        <v>7.9962894838324153E-2</v>
      </c>
      <c r="AB20" s="253">
        <v>1.7461763599487228E-3</v>
      </c>
      <c r="AC20" s="253">
        <f t="shared" si="0"/>
        <v>4</v>
      </c>
      <c r="AD20" s="249">
        <v>75.085850962595202</v>
      </c>
      <c r="AF20" s="252">
        <v>0.05</v>
      </c>
      <c r="AG20" s="252">
        <v>0.56000000000000005</v>
      </c>
      <c r="AH20" s="252">
        <v>0.22</v>
      </c>
      <c r="AI20" s="252">
        <v>12.46</v>
      </c>
      <c r="AJ20" s="252">
        <v>0.12</v>
      </c>
      <c r="AK20" s="252">
        <v>2.35</v>
      </c>
      <c r="AL20" s="252">
        <v>7.0000000000000007E-2</v>
      </c>
      <c r="AM20" s="252">
        <v>0.11</v>
      </c>
      <c r="AN20" s="252">
        <v>5.67</v>
      </c>
      <c r="AO20" s="256"/>
      <c r="AP20" s="483" t="s">
        <v>436</v>
      </c>
      <c r="AQ20" s="252">
        <v>30</v>
      </c>
      <c r="AR20" s="252">
        <v>15</v>
      </c>
      <c r="AS20" s="256"/>
      <c r="AT20" s="414" t="s">
        <v>1762</v>
      </c>
      <c r="AU20" s="327" t="s">
        <v>1686</v>
      </c>
      <c r="AV20" s="237">
        <v>55.48</v>
      </c>
      <c r="AW20" s="237">
        <v>3.5999999999999997E-2</v>
      </c>
      <c r="AX20" s="237">
        <v>1E-3</v>
      </c>
      <c r="AY20" s="237">
        <v>0</v>
      </c>
      <c r="AZ20" s="237">
        <v>0.82240000000000002</v>
      </c>
      <c r="BA20" s="237">
        <v>7.1900000000000006E-2</v>
      </c>
      <c r="BB20" s="237">
        <v>18</v>
      </c>
      <c r="BC20" s="237">
        <v>26.08</v>
      </c>
      <c r="BD20" s="237">
        <v>6.2600000000000003E-2</v>
      </c>
      <c r="BE20" s="415">
        <v>100.562</v>
      </c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</row>
    <row r="21" spans="1:87" s="255" customFormat="1" ht="12.75">
      <c r="A21" s="249">
        <v>2670.0804681784898</v>
      </c>
      <c r="B21" s="250" t="s">
        <v>364</v>
      </c>
      <c r="C21" s="251" t="s">
        <v>461</v>
      </c>
      <c r="D21" s="249">
        <v>63.5206888083626</v>
      </c>
      <c r="E21" s="224">
        <v>54.25</v>
      </c>
      <c r="F21" s="224">
        <v>0.45569999999999999</v>
      </c>
      <c r="G21" s="224">
        <v>1.1596</v>
      </c>
      <c r="H21" s="224">
        <v>5.3499999999999999E-2</v>
      </c>
      <c r="I21" s="224">
        <v>15.426460000000001</v>
      </c>
      <c r="J21" s="224">
        <v>0.3256</v>
      </c>
      <c r="K21" s="224">
        <v>26.77</v>
      </c>
      <c r="L21" s="224">
        <v>2.1</v>
      </c>
      <c r="M21" s="224">
        <v>3.7900000000000003E-2</v>
      </c>
      <c r="N21" s="224">
        <v>100.57875999999997</v>
      </c>
      <c r="O21" s="276"/>
      <c r="P21" s="253">
        <v>1.947767791112244</v>
      </c>
      <c r="Q21" s="253">
        <v>4.9068340098921824E-2</v>
      </c>
      <c r="R21" s="253" t="s">
        <v>462</v>
      </c>
      <c r="S21" s="253">
        <v>1.2303741984220205E-2</v>
      </c>
      <c r="T21" s="253">
        <v>1.5186812619556313E-3</v>
      </c>
      <c r="U21" s="253">
        <v>3.1908208358061074E-2</v>
      </c>
      <c r="V21" s="253">
        <v>0.22151255677425383</v>
      </c>
      <c r="W21" s="253">
        <v>0.73592068041034353</v>
      </c>
      <c r="X21" s="253">
        <v>0.6969082906974684</v>
      </c>
      <c r="Y21" s="253">
        <v>0.20976980457118491</v>
      </c>
      <c r="Z21" s="253">
        <v>9.9016500426944033E-3</v>
      </c>
      <c r="AA21" s="253">
        <v>8.078195877678418E-2</v>
      </c>
      <c r="AB21" s="253">
        <v>2.638295911868118E-3</v>
      </c>
      <c r="AC21" s="253">
        <f t="shared" si="0"/>
        <v>4</v>
      </c>
      <c r="AD21" s="249">
        <v>75.570369411630679</v>
      </c>
      <c r="AF21" s="252">
        <v>0.05</v>
      </c>
      <c r="AG21" s="252">
        <v>0.59</v>
      </c>
      <c r="AH21" s="252">
        <v>0.22</v>
      </c>
      <c r="AI21" s="252">
        <v>6.5</v>
      </c>
      <c r="AJ21" s="252">
        <v>0.13</v>
      </c>
      <c r="AK21" s="252">
        <v>2.33</v>
      </c>
      <c r="AL21" s="252">
        <v>7.0000000000000007E-2</v>
      </c>
      <c r="AM21" s="252">
        <v>0.11</v>
      </c>
      <c r="AN21" s="252">
        <v>3.79</v>
      </c>
      <c r="AO21" s="256"/>
      <c r="AP21" s="483" t="s">
        <v>436</v>
      </c>
      <c r="AQ21" s="252">
        <v>30</v>
      </c>
      <c r="AR21" s="252">
        <v>15</v>
      </c>
      <c r="AS21" s="256"/>
      <c r="AT21" s="414" t="s">
        <v>1762</v>
      </c>
      <c r="AU21" s="327" t="s">
        <v>1686</v>
      </c>
      <c r="AV21" s="237">
        <v>55.32</v>
      </c>
      <c r="AW21" s="237">
        <v>3.9100000000000003E-2</v>
      </c>
      <c r="AX21" s="237">
        <v>2.75E-2</v>
      </c>
      <c r="AY21" s="237">
        <v>1.32E-2</v>
      </c>
      <c r="AZ21" s="237">
        <v>0.75419999999999998</v>
      </c>
      <c r="BA21" s="237">
        <v>8.48E-2</v>
      </c>
      <c r="BB21" s="237">
        <v>18.18</v>
      </c>
      <c r="BC21" s="237">
        <v>25.88</v>
      </c>
      <c r="BD21" s="237">
        <v>7.6399999999999996E-2</v>
      </c>
      <c r="BE21" s="415">
        <v>100.37520000000001</v>
      </c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</row>
    <row r="22" spans="1:87" s="255" customFormat="1" ht="12.75">
      <c r="A22" s="249">
        <v>2670.0804681784898</v>
      </c>
      <c r="B22" s="250" t="s">
        <v>364</v>
      </c>
      <c r="C22" s="251" t="s">
        <v>461</v>
      </c>
      <c r="D22" s="249">
        <v>67.490688808362606</v>
      </c>
      <c r="E22" s="224">
        <v>54.16</v>
      </c>
      <c r="F22" s="224">
        <v>0.48220000000000002</v>
      </c>
      <c r="G22" s="224">
        <v>1.1469</v>
      </c>
      <c r="H22" s="224">
        <v>6.1100000000000002E-2</v>
      </c>
      <c r="I22" s="224">
        <v>15.594569999999999</v>
      </c>
      <c r="J22" s="224">
        <v>0.34339999999999998</v>
      </c>
      <c r="K22" s="224">
        <v>26.82</v>
      </c>
      <c r="L22" s="224">
        <v>2.12</v>
      </c>
      <c r="M22" s="224">
        <v>4.02E-2</v>
      </c>
      <c r="N22" s="224">
        <v>100.76837</v>
      </c>
      <c r="O22" s="276"/>
      <c r="P22" s="253">
        <v>1.9414509796196282</v>
      </c>
      <c r="Q22" s="253">
        <v>4.845393463438466E-2</v>
      </c>
      <c r="R22" s="253" t="s">
        <v>462</v>
      </c>
      <c r="S22" s="253">
        <v>1.2998574538254402E-2</v>
      </c>
      <c r="T22" s="253">
        <v>1.7316670726658402E-3</v>
      </c>
      <c r="U22" s="253">
        <v>4.3709253191938302E-2</v>
      </c>
      <c r="V22" s="253">
        <v>0.21717575998963912</v>
      </c>
      <c r="W22" s="253">
        <v>0.73447983095348945</v>
      </c>
      <c r="X22" s="253">
        <v>0.69874753763118824</v>
      </c>
      <c r="Y22" s="253">
        <v>0.2066102037532353</v>
      </c>
      <c r="Z22" s="253">
        <v>1.0426386111322336E-2</v>
      </c>
      <c r="AA22" s="253">
        <v>8.1421909289501063E-2</v>
      </c>
      <c r="AB22" s="253">
        <v>2.7939632147530222E-3</v>
      </c>
      <c r="AC22" s="253">
        <f t="shared" si="0"/>
        <v>4</v>
      </c>
      <c r="AD22" s="249">
        <v>75.404342511822122</v>
      </c>
      <c r="AF22" s="252">
        <v>0.05</v>
      </c>
      <c r="AG22" s="252">
        <v>0.56000000000000005</v>
      </c>
      <c r="AH22" s="252">
        <v>0.22</v>
      </c>
      <c r="AI22" s="252">
        <v>5.53</v>
      </c>
      <c r="AJ22" s="252">
        <v>0.12</v>
      </c>
      <c r="AK22" s="252">
        <v>2.15</v>
      </c>
      <c r="AL22" s="252">
        <v>7.0000000000000007E-2</v>
      </c>
      <c r="AM22" s="252">
        <v>0.11</v>
      </c>
      <c r="AN22" s="252">
        <v>3.55</v>
      </c>
      <c r="AO22" s="256"/>
      <c r="AP22" s="483" t="s">
        <v>436</v>
      </c>
      <c r="AQ22" s="252">
        <v>30</v>
      </c>
      <c r="AR22" s="252">
        <v>15</v>
      </c>
      <c r="AS22" s="256"/>
      <c r="AT22" s="414" t="s">
        <v>1762</v>
      </c>
      <c r="AU22" s="327" t="s">
        <v>1686</v>
      </c>
      <c r="AV22" s="237">
        <v>55.65</v>
      </c>
      <c r="AW22" s="237">
        <v>2.6700000000000002E-2</v>
      </c>
      <c r="AX22" s="237">
        <v>1.6299999999999999E-2</v>
      </c>
      <c r="AY22" s="237">
        <v>6.1000000000000004E-3</v>
      </c>
      <c r="AZ22" s="237">
        <v>0.8014</v>
      </c>
      <c r="BA22" s="237">
        <v>6.1199999999999997E-2</v>
      </c>
      <c r="BB22" s="237">
        <v>17.940000000000001</v>
      </c>
      <c r="BC22" s="237">
        <v>25.89</v>
      </c>
      <c r="BD22" s="237">
        <v>6.6900000000000001E-2</v>
      </c>
      <c r="BE22" s="415">
        <v>100.4841</v>
      </c>
      <c r="BG22" s="542"/>
      <c r="BH22" s="500"/>
      <c r="BI22" s="491"/>
      <c r="BJ22" s="491"/>
      <c r="BK22" s="491"/>
      <c r="BL22" s="491"/>
      <c r="BM22" s="491"/>
      <c r="BN22" s="491"/>
      <c r="BO22" s="491"/>
      <c r="BP22" s="491"/>
      <c r="BQ22" s="491"/>
      <c r="BR22" s="491"/>
      <c r="BS22" s="491"/>
      <c r="BT22" s="491"/>
      <c r="BU22" s="491"/>
      <c r="BV22" s="491"/>
      <c r="BW22" s="491"/>
      <c r="BX22" s="491"/>
      <c r="BY22" s="491"/>
      <c r="BZ22" s="491"/>
      <c r="CA22" s="491"/>
      <c r="CB22" s="491"/>
      <c r="CC22" s="492"/>
      <c r="CD22" s="491"/>
      <c r="CE22" s="492"/>
      <c r="CF22" s="491"/>
      <c r="CG22" s="491"/>
      <c r="CH22" s="256"/>
      <c r="CI22" s="256"/>
    </row>
    <row r="23" spans="1:87" s="255" customFormat="1" ht="12.75">
      <c r="A23" s="249">
        <v>2670.0804681784898</v>
      </c>
      <c r="B23" s="250" t="s">
        <v>364</v>
      </c>
      <c r="C23" s="251" t="s">
        <v>461</v>
      </c>
      <c r="D23" s="249">
        <v>71.460688808362605</v>
      </c>
      <c r="E23" s="224">
        <v>54.18</v>
      </c>
      <c r="F23" s="224">
        <v>0.45279999999999998</v>
      </c>
      <c r="G23" s="224">
        <v>1.1475</v>
      </c>
      <c r="H23" s="224">
        <v>2.8500000000000001E-2</v>
      </c>
      <c r="I23" s="224">
        <v>15.48579</v>
      </c>
      <c r="J23" s="224">
        <v>0.26429999999999998</v>
      </c>
      <c r="K23" s="224">
        <v>26.86</v>
      </c>
      <c r="L23" s="224">
        <v>2.11</v>
      </c>
      <c r="M23" s="224">
        <v>3.6499999999999998E-2</v>
      </c>
      <c r="N23" s="224">
        <v>100.56539000000001</v>
      </c>
      <c r="O23" s="276"/>
      <c r="P23" s="253">
        <v>1.9446670620684607</v>
      </c>
      <c r="Q23" s="253">
        <v>4.8541665649757079E-2</v>
      </c>
      <c r="R23" s="253" t="s">
        <v>462</v>
      </c>
      <c r="S23" s="253">
        <v>1.222175082174984E-2</v>
      </c>
      <c r="T23" s="253">
        <v>8.0877279210755427E-4</v>
      </c>
      <c r="U23" s="253">
        <v>3.941200749759588E-2</v>
      </c>
      <c r="V23" s="253">
        <v>0.21797045077596999</v>
      </c>
      <c r="W23" s="253">
        <v>0.73637829039435887</v>
      </c>
      <c r="X23" s="253">
        <v>0.70083363307367808</v>
      </c>
      <c r="Y23" s="253">
        <v>0.20744911265406935</v>
      </c>
      <c r="Z23" s="253">
        <v>8.0350606646196667E-3</v>
      </c>
      <c r="AA23" s="253">
        <v>8.1142121887750648E-2</v>
      </c>
      <c r="AB23" s="253">
        <v>2.5400717198822667E-3</v>
      </c>
      <c r="AC23" s="253">
        <f t="shared" si="0"/>
        <v>4</v>
      </c>
      <c r="AD23" s="249">
        <v>75.561464693249604</v>
      </c>
      <c r="AF23" s="252">
        <v>0.05</v>
      </c>
      <c r="AG23" s="252">
        <v>0.6</v>
      </c>
      <c r="AH23" s="252">
        <v>0.22</v>
      </c>
      <c r="AI23" s="252">
        <v>12.08</v>
      </c>
      <c r="AJ23" s="252">
        <v>0.13</v>
      </c>
      <c r="AK23" s="252">
        <v>2.7</v>
      </c>
      <c r="AL23" s="252">
        <v>7.0000000000000007E-2</v>
      </c>
      <c r="AM23" s="252">
        <v>0.11</v>
      </c>
      <c r="AN23" s="252">
        <v>3.87</v>
      </c>
      <c r="AO23" s="256"/>
      <c r="AP23" s="483" t="s">
        <v>436</v>
      </c>
      <c r="AQ23" s="252">
        <v>30</v>
      </c>
      <c r="AR23" s="252">
        <v>15</v>
      </c>
      <c r="AS23" s="256"/>
      <c r="AT23" s="414" t="s">
        <v>1762</v>
      </c>
      <c r="AU23" s="327" t="s">
        <v>1686</v>
      </c>
      <c r="AV23" s="237">
        <v>55.77</v>
      </c>
      <c r="AW23" s="237">
        <v>1.78E-2</v>
      </c>
      <c r="AX23" s="237">
        <v>1.24E-2</v>
      </c>
      <c r="AY23" s="237">
        <v>2.4400000000000002E-2</v>
      </c>
      <c r="AZ23" s="237">
        <v>0.79190000000000005</v>
      </c>
      <c r="BA23" s="237">
        <v>5.0799999999999998E-2</v>
      </c>
      <c r="BB23" s="237">
        <v>18.16</v>
      </c>
      <c r="BC23" s="237">
        <v>25.88</v>
      </c>
      <c r="BD23" s="237">
        <v>5.8299999999999998E-2</v>
      </c>
      <c r="BE23" s="415">
        <v>100.76560000000001</v>
      </c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</row>
    <row r="24" spans="1:87" s="255" customFormat="1" ht="13.5" thickBot="1">
      <c r="A24" s="249">
        <v>2670.0804681784898</v>
      </c>
      <c r="B24" s="250" t="s">
        <v>364</v>
      </c>
      <c r="C24" s="251" t="s">
        <v>461</v>
      </c>
      <c r="D24" s="249">
        <v>75.430688808362603</v>
      </c>
      <c r="E24" s="224">
        <v>54.22</v>
      </c>
      <c r="F24" s="224">
        <v>0.45939999999999998</v>
      </c>
      <c r="G24" s="224">
        <v>1.1397999999999999</v>
      </c>
      <c r="H24" s="224">
        <v>5.0299999999999997E-2</v>
      </c>
      <c r="I24" s="224">
        <v>15.505570000000001</v>
      </c>
      <c r="J24" s="224">
        <v>0.3569</v>
      </c>
      <c r="K24" s="224">
        <v>26.86</v>
      </c>
      <c r="L24" s="224">
        <v>2.09</v>
      </c>
      <c r="M24" s="224">
        <v>2.86E-2</v>
      </c>
      <c r="N24" s="224">
        <v>100.71057</v>
      </c>
      <c r="O24" s="276"/>
      <c r="P24" s="253">
        <v>1.944160181923078</v>
      </c>
      <c r="Q24" s="253">
        <v>4.816781056727356E-2</v>
      </c>
      <c r="R24" s="253" t="s">
        <v>462</v>
      </c>
      <c r="S24" s="253">
        <v>1.2387517212787719E-2</v>
      </c>
      <c r="T24" s="253">
        <v>1.4259881976242074E-3</v>
      </c>
      <c r="U24" s="253">
        <v>3.9299119026905416E-2</v>
      </c>
      <c r="V24" s="253">
        <v>0.21828235682431363</v>
      </c>
      <c r="W24" s="253">
        <v>0.73627702624801705</v>
      </c>
      <c r="X24" s="253">
        <v>0.69950028056024849</v>
      </c>
      <c r="Y24" s="253">
        <v>0.20737923960230442</v>
      </c>
      <c r="Z24" s="253">
        <v>1.0839389392588068E-2</v>
      </c>
      <c r="AA24" s="253">
        <v>8.0292774381325482E-2</v>
      </c>
      <c r="AB24" s="253">
        <v>1.9883160635335456E-3</v>
      </c>
      <c r="AC24" s="253">
        <f t="shared" si="0"/>
        <v>3.9999999999999991</v>
      </c>
      <c r="AD24" s="249">
        <v>75.537885284146526</v>
      </c>
      <c r="AF24" s="252">
        <v>0.05</v>
      </c>
      <c r="AG24" s="252">
        <v>0.57999999999999996</v>
      </c>
      <c r="AH24" s="252">
        <v>0.22</v>
      </c>
      <c r="AI24" s="252">
        <v>6.89</v>
      </c>
      <c r="AJ24" s="252">
        <v>0.13</v>
      </c>
      <c r="AK24" s="252">
        <v>2.14</v>
      </c>
      <c r="AL24" s="252">
        <v>7.0000000000000007E-2</v>
      </c>
      <c r="AM24" s="252">
        <v>0.11</v>
      </c>
      <c r="AN24" s="252">
        <v>4.96</v>
      </c>
      <c r="AO24" s="256"/>
      <c r="AP24" s="483" t="s">
        <v>436</v>
      </c>
      <c r="AQ24" s="252">
        <v>30</v>
      </c>
      <c r="AR24" s="252">
        <v>15</v>
      </c>
      <c r="AS24" s="256"/>
      <c r="AT24" s="424" t="s">
        <v>1762</v>
      </c>
      <c r="AU24" s="330" t="s">
        <v>1686</v>
      </c>
      <c r="AV24" s="261">
        <v>55.68</v>
      </c>
      <c r="AW24" s="261">
        <v>3.2399999999999998E-2</v>
      </c>
      <c r="AX24" s="261">
        <v>3.0000000000000001E-3</v>
      </c>
      <c r="AY24" s="261">
        <v>4.4000000000000003E-3</v>
      </c>
      <c r="AZ24" s="261">
        <v>0.80369999999999997</v>
      </c>
      <c r="BA24" s="261">
        <v>7.6399999999999996E-2</v>
      </c>
      <c r="BB24" s="261">
        <v>17.97</v>
      </c>
      <c r="BC24" s="261">
        <v>26.08</v>
      </c>
      <c r="BD24" s="261">
        <v>6.0100000000000001E-2</v>
      </c>
      <c r="BE24" s="416">
        <v>100.7141</v>
      </c>
    </row>
    <row r="25" spans="1:87" s="255" customFormat="1">
      <c r="A25" s="249">
        <v>2670.0804681784898</v>
      </c>
      <c r="B25" s="250" t="s">
        <v>364</v>
      </c>
      <c r="C25" s="251" t="s">
        <v>461</v>
      </c>
      <c r="D25" s="249">
        <v>79.400688808362602</v>
      </c>
      <c r="E25" s="224">
        <v>54.17</v>
      </c>
      <c r="F25" s="224">
        <v>0.4385</v>
      </c>
      <c r="G25" s="224">
        <v>1.1607000000000001</v>
      </c>
      <c r="H25" s="224">
        <v>5.8700000000000002E-2</v>
      </c>
      <c r="I25" s="224">
        <v>15.3078</v>
      </c>
      <c r="J25" s="224">
        <v>0.27960000000000002</v>
      </c>
      <c r="K25" s="224">
        <v>27.02</v>
      </c>
      <c r="L25" s="224">
        <v>2.12</v>
      </c>
      <c r="M25" s="224">
        <v>4.1599999999999998E-2</v>
      </c>
      <c r="N25" s="224">
        <v>100.59690000000001</v>
      </c>
      <c r="O25" s="276"/>
      <c r="P25" s="253">
        <v>1.9418353774191077</v>
      </c>
      <c r="Q25" s="253">
        <v>4.9037608331666468E-2</v>
      </c>
      <c r="R25" s="253" t="s">
        <v>462</v>
      </c>
      <c r="S25" s="253">
        <v>1.1820719730819575E-2</v>
      </c>
      <c r="T25" s="253">
        <v>1.663669634020588E-3</v>
      </c>
      <c r="U25" s="253">
        <v>4.4877831762223153E-2</v>
      </c>
      <c r="V25" s="253">
        <v>0.21186773483746854</v>
      </c>
      <c r="W25" s="253">
        <v>0.73889705828469365</v>
      </c>
      <c r="X25" s="253">
        <v>0.70503734381217731</v>
      </c>
      <c r="Y25" s="253">
        <v>0.20215896562922589</v>
      </c>
      <c r="Z25" s="253">
        <v>8.4893898896309071E-3</v>
      </c>
      <c r="AA25" s="253">
        <v>8.1422996641200285E-2</v>
      </c>
      <c r="AB25" s="253">
        <v>2.8913040277656747E-3</v>
      </c>
      <c r="AC25" s="253">
        <f t="shared" si="0"/>
        <v>3.9999999999999991</v>
      </c>
      <c r="AD25" s="249">
        <v>75.883164678280252</v>
      </c>
      <c r="AF25" s="252">
        <v>0.05</v>
      </c>
      <c r="AG25" s="252">
        <v>0.61</v>
      </c>
      <c r="AH25" s="252">
        <v>0.22</v>
      </c>
      <c r="AI25" s="252">
        <v>5.86</v>
      </c>
      <c r="AJ25" s="252">
        <v>0.13</v>
      </c>
      <c r="AK25" s="252">
        <v>2.66</v>
      </c>
      <c r="AL25" s="252">
        <v>7.0000000000000007E-2</v>
      </c>
      <c r="AM25" s="252">
        <v>0.11</v>
      </c>
      <c r="AN25" s="252">
        <v>3.38</v>
      </c>
      <c r="AO25" s="256"/>
      <c r="AP25" s="483" t="s">
        <v>436</v>
      </c>
      <c r="AQ25" s="252">
        <v>30</v>
      </c>
      <c r="AR25" s="252">
        <v>15</v>
      </c>
      <c r="AS25" s="256"/>
      <c r="AT25" s="387" t="s">
        <v>1758</v>
      </c>
      <c r="AU25" s="426"/>
      <c r="AV25" s="388">
        <f>AVERAGE(AV19:AV24)</f>
        <v>55.568333333333335</v>
      </c>
      <c r="AW25" s="388"/>
      <c r="AX25" s="388">
        <f t="shared" ref="AX25:BD25" si="3">AVERAGE(AX19:AX24)</f>
        <v>1.3033333333333333E-2</v>
      </c>
      <c r="AY25" s="388">
        <f t="shared" si="3"/>
        <v>9.5500000000000012E-3</v>
      </c>
      <c r="AZ25" s="388">
        <f t="shared" si="3"/>
        <v>0.80465000000000009</v>
      </c>
      <c r="BA25" s="388">
        <f t="shared" si="3"/>
        <v>7.0633333333333326E-2</v>
      </c>
      <c r="BB25" s="388">
        <f t="shared" si="3"/>
        <v>18.055</v>
      </c>
      <c r="BC25" s="388">
        <f t="shared" si="3"/>
        <v>25.95333333333333</v>
      </c>
      <c r="BD25" s="388">
        <f t="shared" si="3"/>
        <v>6.7033333333333334E-2</v>
      </c>
      <c r="BE25" s="417"/>
    </row>
    <row r="26" spans="1:87" s="255" customFormat="1">
      <c r="A26" s="249">
        <v>2670.0804681784898</v>
      </c>
      <c r="B26" s="250" t="s">
        <v>364</v>
      </c>
      <c r="C26" s="251" t="s">
        <v>461</v>
      </c>
      <c r="D26" s="249">
        <v>83.370688808362601</v>
      </c>
      <c r="E26" s="224">
        <v>54.38</v>
      </c>
      <c r="F26" s="224">
        <v>0.43559999999999999</v>
      </c>
      <c r="G26" s="224">
        <v>1.1255999999999999</v>
      </c>
      <c r="H26" s="224">
        <v>3.9100000000000003E-2</v>
      </c>
      <c r="I26" s="224">
        <v>15.37702</v>
      </c>
      <c r="J26" s="224">
        <v>0.26790000000000003</v>
      </c>
      <c r="K26" s="224">
        <v>27.19</v>
      </c>
      <c r="L26" s="224">
        <v>2.12</v>
      </c>
      <c r="M26" s="224">
        <v>3.4599999999999999E-2</v>
      </c>
      <c r="N26" s="224">
        <v>100.96982</v>
      </c>
      <c r="O26" s="276"/>
      <c r="P26" s="253">
        <v>1.9417277318160249</v>
      </c>
      <c r="Q26" s="253">
        <v>4.7368424174716053E-2</v>
      </c>
      <c r="R26" s="253" t="s">
        <v>462</v>
      </c>
      <c r="S26" s="253">
        <v>1.1696549154660845E-2</v>
      </c>
      <c r="T26" s="253">
        <v>1.1038277361102389E-3</v>
      </c>
      <c r="U26" s="253">
        <v>4.7074553278946496E-2</v>
      </c>
      <c r="V26" s="253">
        <v>0.21077378307472966</v>
      </c>
      <c r="W26" s="253">
        <v>0.74025513076481242</v>
      </c>
      <c r="X26" s="253">
        <v>0.70707259966602853</v>
      </c>
      <c r="Y26" s="253">
        <v>0.20132567887252106</v>
      </c>
      <c r="Z26" s="253">
        <v>8.102286255743012E-3</v>
      </c>
      <c r="AA26" s="253">
        <v>8.1104068074561012E-2</v>
      </c>
      <c r="AB26" s="253">
        <v>2.3953671311463089E-3</v>
      </c>
      <c r="AC26" s="253">
        <f t="shared" si="0"/>
        <v>4.0000000000000009</v>
      </c>
      <c r="AD26" s="249">
        <v>75.915363504272477</v>
      </c>
      <c r="AF26" s="252">
        <v>0.05</v>
      </c>
      <c r="AG26" s="252">
        <v>0.61</v>
      </c>
      <c r="AH26" s="252">
        <v>0.23</v>
      </c>
      <c r="AI26" s="252">
        <v>8.67</v>
      </c>
      <c r="AJ26" s="252">
        <v>0.13</v>
      </c>
      <c r="AK26" s="252">
        <v>2.64</v>
      </c>
      <c r="AL26" s="252">
        <v>7.0000000000000007E-2</v>
      </c>
      <c r="AM26" s="252">
        <v>0.11</v>
      </c>
      <c r="AN26" s="252">
        <v>4.05</v>
      </c>
      <c r="AO26" s="256"/>
      <c r="AP26" s="483" t="s">
        <v>436</v>
      </c>
      <c r="AQ26" s="252">
        <v>30</v>
      </c>
      <c r="AR26" s="252">
        <v>15</v>
      </c>
      <c r="AS26" s="256"/>
      <c r="AT26" s="387" t="s">
        <v>1736</v>
      </c>
      <c r="AU26" s="426"/>
      <c r="AV26" s="388">
        <f>(STDEV(AV19:AV24)/AV25)*100</f>
        <v>0.29315399262615099</v>
      </c>
      <c r="AW26" s="388"/>
      <c r="AX26" s="388">
        <f t="shared" ref="AX26:BD26" si="4">(STDEV(AX19:AX24)/AX25)*100</f>
        <v>75.993430451144391</v>
      </c>
      <c r="AY26" s="388">
        <f t="shared" si="4"/>
        <v>89.293650353935448</v>
      </c>
      <c r="AZ26" s="388">
        <f t="shared" si="4"/>
        <v>4.1216036805174374</v>
      </c>
      <c r="BA26" s="388">
        <f t="shared" si="4"/>
        <v>17.716534788324974</v>
      </c>
      <c r="BB26" s="388">
        <f t="shared" si="4"/>
        <v>0.55800170810329097</v>
      </c>
      <c r="BC26" s="388">
        <f t="shared" si="4"/>
        <v>0.38039509834951241</v>
      </c>
      <c r="BD26" s="388">
        <f t="shared" si="4"/>
        <v>12.478281422854526</v>
      </c>
      <c r="BE26" s="418"/>
    </row>
    <row r="27" spans="1:87" s="255" customFormat="1">
      <c r="A27" s="249">
        <v>2670.0804681784898</v>
      </c>
      <c r="B27" s="250" t="s">
        <v>364</v>
      </c>
      <c r="C27" s="251" t="s">
        <v>461</v>
      </c>
      <c r="D27" s="249">
        <v>87.3406888083626</v>
      </c>
      <c r="E27" s="224">
        <v>54.06</v>
      </c>
      <c r="F27" s="224">
        <v>0.43540000000000001</v>
      </c>
      <c r="G27" s="224">
        <v>1.1485000000000001</v>
      </c>
      <c r="H27" s="224">
        <v>5.2299999999999999E-2</v>
      </c>
      <c r="I27" s="224">
        <v>15.11002</v>
      </c>
      <c r="J27" s="224">
        <v>0.31</v>
      </c>
      <c r="K27" s="224">
        <v>27.15</v>
      </c>
      <c r="L27" s="224">
        <v>2.13</v>
      </c>
      <c r="M27" s="224">
        <v>3.49E-2</v>
      </c>
      <c r="N27" s="224">
        <v>100.43111999999999</v>
      </c>
      <c r="O27" s="276"/>
      <c r="P27" s="253">
        <v>1.9392807965255361</v>
      </c>
      <c r="Q27" s="253">
        <v>4.8556947553676004E-2</v>
      </c>
      <c r="R27" s="253" t="s">
        <v>462</v>
      </c>
      <c r="S27" s="253">
        <v>1.1745562751528889E-2</v>
      </c>
      <c r="T27" s="253">
        <v>1.4833435909479976E-3</v>
      </c>
      <c r="U27" s="253">
        <v>5.0334365664086889E-2</v>
      </c>
      <c r="V27" s="253">
        <v>0.20607875837285233</v>
      </c>
      <c r="W27" s="253">
        <v>0.7425202255413722</v>
      </c>
      <c r="X27" s="253">
        <v>0.70940093594337938</v>
      </c>
      <c r="Y27" s="253">
        <v>0.19688684434307752</v>
      </c>
      <c r="Z27" s="253">
        <v>9.4191581448316054E-3</v>
      </c>
      <c r="AA27" s="253">
        <v>8.1865686205869634E-2</v>
      </c>
      <c r="AB27" s="253">
        <v>2.4273753628418124E-3</v>
      </c>
      <c r="AC27" s="253">
        <f t="shared" si="0"/>
        <v>3.9999999999999996</v>
      </c>
      <c r="AD27" s="249">
        <v>76.207487872434427</v>
      </c>
      <c r="AF27" s="252">
        <v>0.05</v>
      </c>
      <c r="AG27" s="252">
        <v>0.62</v>
      </c>
      <c r="AH27" s="252">
        <v>0.22</v>
      </c>
      <c r="AI27" s="252">
        <v>6.46</v>
      </c>
      <c r="AJ27" s="252">
        <v>0.13</v>
      </c>
      <c r="AK27" s="252">
        <v>2.4300000000000002</v>
      </c>
      <c r="AL27" s="252">
        <v>7.0000000000000007E-2</v>
      </c>
      <c r="AM27" s="252">
        <v>0.11</v>
      </c>
      <c r="AN27" s="252">
        <v>4.09</v>
      </c>
      <c r="AO27" s="256"/>
      <c r="AP27" s="483" t="s">
        <v>436</v>
      </c>
      <c r="AQ27" s="252">
        <v>30</v>
      </c>
      <c r="AR27" s="252">
        <v>15</v>
      </c>
      <c r="AS27" s="256"/>
      <c r="AT27" s="387" t="s">
        <v>1737</v>
      </c>
      <c r="AU27" s="426"/>
      <c r="AV27" s="388">
        <v>55.36</v>
      </c>
      <c r="AW27" s="388"/>
      <c r="AX27" s="388"/>
      <c r="AY27" s="388"/>
      <c r="AZ27" s="388">
        <v>0.9</v>
      </c>
      <c r="BA27" s="419"/>
      <c r="BB27" s="388">
        <v>18.13</v>
      </c>
      <c r="BC27" s="388">
        <v>25.72</v>
      </c>
      <c r="BD27" s="411"/>
      <c r="BE27" s="418"/>
    </row>
    <row r="28" spans="1:87" s="255" customFormat="1">
      <c r="A28" s="249">
        <v>2670.0804681784898</v>
      </c>
      <c r="B28" s="250" t="s">
        <v>364</v>
      </c>
      <c r="C28" s="251" t="s">
        <v>461</v>
      </c>
      <c r="D28" s="249">
        <v>91.310688808362599</v>
      </c>
      <c r="E28" s="224">
        <v>54.41</v>
      </c>
      <c r="F28" s="224">
        <v>0.44479999999999997</v>
      </c>
      <c r="G28" s="224">
        <v>1.1572</v>
      </c>
      <c r="H28" s="224">
        <v>5.8999999999999997E-2</v>
      </c>
      <c r="I28" s="224">
        <v>15.199020000000001</v>
      </c>
      <c r="J28" s="224">
        <v>0.36990000000000001</v>
      </c>
      <c r="K28" s="224">
        <v>27.2</v>
      </c>
      <c r="L28" s="224">
        <v>2.12</v>
      </c>
      <c r="M28" s="224">
        <v>3.0700000000000002E-2</v>
      </c>
      <c r="N28" s="224">
        <v>100.99062000000001</v>
      </c>
      <c r="O28" s="276"/>
      <c r="P28" s="253">
        <v>1.9421960062722732</v>
      </c>
      <c r="Q28" s="253">
        <v>4.8683128408336052E-2</v>
      </c>
      <c r="R28" s="253" t="s">
        <v>462</v>
      </c>
      <c r="S28" s="253">
        <v>1.1939877157214392E-2</v>
      </c>
      <c r="T28" s="253">
        <v>1.6651055085159371E-3</v>
      </c>
      <c r="U28" s="253">
        <v>4.3504708742451825E-2</v>
      </c>
      <c r="V28" s="253">
        <v>0.21022960618539227</v>
      </c>
      <c r="W28" s="253">
        <v>0.74178156772581638</v>
      </c>
      <c r="X28" s="253">
        <v>0.70562913762930002</v>
      </c>
      <c r="Y28" s="253">
        <v>0.19998358299943347</v>
      </c>
      <c r="Z28" s="253">
        <v>1.1183671484717082E-2</v>
      </c>
      <c r="AA28" s="253">
        <v>8.1078898368271604E-2</v>
      </c>
      <c r="AB28" s="253">
        <v>2.1247095182778345E-3</v>
      </c>
      <c r="AC28" s="253">
        <f t="shared" si="0"/>
        <v>4</v>
      </c>
      <c r="AD28" s="249">
        <v>76.1342869102116</v>
      </c>
      <c r="AF28" s="252">
        <v>0.04</v>
      </c>
      <c r="AG28" s="252">
        <v>0.6</v>
      </c>
      <c r="AH28" s="252">
        <v>0.22</v>
      </c>
      <c r="AI28" s="252">
        <v>5.71</v>
      </c>
      <c r="AJ28" s="252">
        <v>0.13</v>
      </c>
      <c r="AK28" s="252">
        <v>2.08</v>
      </c>
      <c r="AL28" s="252">
        <v>7.0000000000000007E-2</v>
      </c>
      <c r="AM28" s="252">
        <v>0.11</v>
      </c>
      <c r="AN28" s="252">
        <v>4.5999999999999996</v>
      </c>
      <c r="AO28" s="256"/>
      <c r="AP28" s="483" t="s">
        <v>436</v>
      </c>
      <c r="AQ28" s="252">
        <v>30</v>
      </c>
      <c r="AR28" s="252">
        <v>15</v>
      </c>
      <c r="AS28" s="256"/>
      <c r="AT28" s="391" t="s">
        <v>1681</v>
      </c>
      <c r="AU28" s="426"/>
      <c r="AV28" s="392">
        <f>(AV27-AV25)/AV27*100</f>
        <v>-0.37632466281310639</v>
      </c>
      <c r="AW28" s="392"/>
      <c r="AX28" s="392"/>
      <c r="AY28" s="392"/>
      <c r="AZ28" s="392">
        <f>(AZ27-AZ25)/AZ27*100</f>
        <v>10.594444444444436</v>
      </c>
      <c r="BA28" s="392"/>
      <c r="BB28" s="392">
        <f>(BB27-BB25)/BB27*100</f>
        <v>0.41367898510755263</v>
      </c>
      <c r="BC28" s="392">
        <f>(BC27-BC25)/BC27*100</f>
        <v>-0.90720580611714907</v>
      </c>
      <c r="BD28" s="392"/>
      <c r="BE28" s="418"/>
    </row>
    <row r="29" spans="1:87" s="255" customFormat="1" ht="15.75" thickBot="1">
      <c r="A29" s="249">
        <v>2670.0804681784898</v>
      </c>
      <c r="B29" s="250" t="s">
        <v>364</v>
      </c>
      <c r="C29" s="251" t="s">
        <v>461</v>
      </c>
      <c r="D29" s="249">
        <v>95.280688808362598</v>
      </c>
      <c r="E29" s="224">
        <v>54.39</v>
      </c>
      <c r="F29" s="224">
        <v>0.45190000000000002</v>
      </c>
      <c r="G29" s="224">
        <v>1.1900999999999999</v>
      </c>
      <c r="H29" s="224">
        <v>5.0799999999999998E-2</v>
      </c>
      <c r="I29" s="224">
        <v>15.24846</v>
      </c>
      <c r="J29" s="224">
        <v>0.28449999999999998</v>
      </c>
      <c r="K29" s="224">
        <v>27.41</v>
      </c>
      <c r="L29" s="224">
        <v>2.14</v>
      </c>
      <c r="M29" s="224">
        <v>2.7099999999999999E-2</v>
      </c>
      <c r="N29" s="224">
        <v>101.19286</v>
      </c>
      <c r="O29" s="276"/>
      <c r="P29" s="253">
        <v>1.9360544546254677</v>
      </c>
      <c r="Q29" s="253">
        <v>4.9927254794763704E-2</v>
      </c>
      <c r="R29" s="253" t="s">
        <v>462</v>
      </c>
      <c r="S29" s="253">
        <v>1.209655209388073E-2</v>
      </c>
      <c r="T29" s="253">
        <v>1.429676033502302E-3</v>
      </c>
      <c r="U29" s="253">
        <v>5.4211370305093709E-2</v>
      </c>
      <c r="V29" s="253">
        <v>0.20398775231622454</v>
      </c>
      <c r="W29" s="253">
        <v>0.74229293983106726</v>
      </c>
      <c r="X29" s="253">
        <v>0.7122149810681887</v>
      </c>
      <c r="Y29" s="253">
        <v>0.19572210020899042</v>
      </c>
      <c r="Z29" s="253">
        <v>8.5776144107096268E-3</v>
      </c>
      <c r="AA29" s="253">
        <v>8.1614989740055821E-2</v>
      </c>
      <c r="AB29" s="253">
        <v>1.8703145720554957E-3</v>
      </c>
      <c r="AC29" s="253">
        <f t="shared" si="0"/>
        <v>3.9999999999999996</v>
      </c>
      <c r="AD29" s="249">
        <v>76.214929209096596</v>
      </c>
      <c r="AF29" s="252">
        <v>0.05</v>
      </c>
      <c r="AG29" s="252">
        <v>0.59</v>
      </c>
      <c r="AH29" s="252">
        <v>0.22</v>
      </c>
      <c r="AI29" s="252">
        <v>7.03</v>
      </c>
      <c r="AJ29" s="252">
        <v>0.13</v>
      </c>
      <c r="AK29" s="252">
        <v>2.5299999999999998</v>
      </c>
      <c r="AL29" s="252">
        <v>7.0000000000000007E-2</v>
      </c>
      <c r="AM29" s="252">
        <v>0.11</v>
      </c>
      <c r="AN29" s="252">
        <v>5.14</v>
      </c>
      <c r="AO29" s="256"/>
      <c r="AP29" s="483" t="s">
        <v>436</v>
      </c>
      <c r="AQ29" s="252">
        <v>30</v>
      </c>
      <c r="AR29" s="252">
        <v>15</v>
      </c>
      <c r="AS29" s="256"/>
      <c r="AT29" s="393" t="s">
        <v>1693</v>
      </c>
      <c r="AU29" s="430"/>
      <c r="AV29" s="394">
        <v>0.24083333333333251</v>
      </c>
      <c r="AW29" s="394">
        <v>3.4892816091954009</v>
      </c>
      <c r="AX29" s="394">
        <v>1.8014655172413792</v>
      </c>
      <c r="AY29" s="394">
        <v>5.8444540229885078</v>
      </c>
      <c r="AZ29" s="394">
        <v>0.56390804597701072</v>
      </c>
      <c r="BA29" s="394">
        <v>6.3673275862068923</v>
      </c>
      <c r="BB29" s="394">
        <v>0.27732758620689851</v>
      </c>
      <c r="BC29" s="394">
        <v>0.78014367816092101</v>
      </c>
      <c r="BD29" s="394">
        <v>36.943965517241388</v>
      </c>
      <c r="BE29" s="420"/>
    </row>
    <row r="30" spans="1:87" s="255" customFormat="1" ht="15.75" thickBot="1">
      <c r="A30" s="249">
        <v>2670.0804681784898</v>
      </c>
      <c r="B30" s="250" t="s">
        <v>364</v>
      </c>
      <c r="C30" s="251" t="s">
        <v>461</v>
      </c>
      <c r="D30" s="249">
        <v>99.250688808362597</v>
      </c>
      <c r="E30" s="224">
        <v>54.32</v>
      </c>
      <c r="F30" s="224">
        <v>0.43430000000000002</v>
      </c>
      <c r="G30" s="224">
        <v>1.1735</v>
      </c>
      <c r="H30" s="224">
        <v>7.5499999999999998E-2</v>
      </c>
      <c r="I30" s="224">
        <v>14.9518</v>
      </c>
      <c r="J30" s="224">
        <v>0.31830000000000003</v>
      </c>
      <c r="K30" s="224">
        <v>27.33</v>
      </c>
      <c r="L30" s="224">
        <v>2.12</v>
      </c>
      <c r="M30" s="224">
        <v>4.02E-2</v>
      </c>
      <c r="N30" s="224">
        <v>100.7636</v>
      </c>
      <c r="O30" s="276"/>
      <c r="P30" s="253">
        <v>1.9407824360638488</v>
      </c>
      <c r="Q30" s="253">
        <v>4.9414671038372882E-2</v>
      </c>
      <c r="R30" s="253" t="s">
        <v>462</v>
      </c>
      <c r="S30" s="253">
        <v>1.166883961112637E-2</v>
      </c>
      <c r="T30" s="253">
        <v>2.1327475838742718E-3</v>
      </c>
      <c r="U30" s="253">
        <v>4.6334804326873424E-2</v>
      </c>
      <c r="V30" s="253">
        <v>0.20487250748483452</v>
      </c>
      <c r="W30" s="253">
        <v>0.74479399389106948</v>
      </c>
      <c r="X30" s="253">
        <v>0.71088384094982526</v>
      </c>
      <c r="Y30" s="253">
        <v>0.19554474958231441</v>
      </c>
      <c r="Z30" s="253">
        <v>9.6325100273675877E-3</v>
      </c>
      <c r="AA30" s="253">
        <v>8.1154125141422923E-2</v>
      </c>
      <c r="AB30" s="253">
        <v>2.7847742990698482E-3</v>
      </c>
      <c r="AC30" s="253">
        <f t="shared" si="0"/>
        <v>4</v>
      </c>
      <c r="AD30" s="249">
        <v>76.516766148482759</v>
      </c>
      <c r="AF30" s="252">
        <v>0.05</v>
      </c>
      <c r="AG30" s="252">
        <v>0.6</v>
      </c>
      <c r="AH30" s="252">
        <v>0.22</v>
      </c>
      <c r="AI30" s="252">
        <v>4.51</v>
      </c>
      <c r="AJ30" s="252">
        <v>0.13</v>
      </c>
      <c r="AK30" s="252">
        <v>2.29</v>
      </c>
      <c r="AL30" s="252">
        <v>7.0000000000000007E-2</v>
      </c>
      <c r="AM30" s="252">
        <v>0.11</v>
      </c>
      <c r="AN30" s="252">
        <v>3.5</v>
      </c>
      <c r="AO30" s="256"/>
      <c r="AP30" s="483" t="s">
        <v>436</v>
      </c>
      <c r="AQ30" s="252">
        <v>30</v>
      </c>
      <c r="AR30" s="252">
        <v>15</v>
      </c>
      <c r="AS30" s="256"/>
      <c r="AT30" s="300"/>
      <c r="AU30" s="256"/>
      <c r="AV30" s="477"/>
      <c r="AW30" s="477"/>
      <c r="AX30" s="477"/>
      <c r="AY30" s="477"/>
      <c r="AZ30" s="477"/>
      <c r="BA30" s="477"/>
      <c r="BB30" s="477"/>
      <c r="BC30" s="477"/>
      <c r="BD30" s="486"/>
      <c r="BE30" s="233"/>
    </row>
    <row r="31" spans="1:87" s="255" customFormat="1" ht="13.5" thickBot="1">
      <c r="A31" s="249">
        <v>2670.0804681784898</v>
      </c>
      <c r="B31" s="250" t="s">
        <v>364</v>
      </c>
      <c r="C31" s="251" t="s">
        <v>461</v>
      </c>
      <c r="D31" s="249">
        <v>103.2206888083626</v>
      </c>
      <c r="E31" s="224">
        <v>54.26</v>
      </c>
      <c r="F31" s="224">
        <v>0.43319999999999997</v>
      </c>
      <c r="G31" s="224">
        <v>1.1654</v>
      </c>
      <c r="H31" s="224">
        <v>4.3200000000000002E-2</v>
      </c>
      <c r="I31" s="224">
        <v>14.912240000000001</v>
      </c>
      <c r="J31" s="224">
        <v>0.31900000000000001</v>
      </c>
      <c r="K31" s="224">
        <v>27.25</v>
      </c>
      <c r="L31" s="224">
        <v>2.13</v>
      </c>
      <c r="M31" s="224">
        <v>3.73E-2</v>
      </c>
      <c r="N31" s="224">
        <v>100.55033999999999</v>
      </c>
      <c r="O31" s="276"/>
      <c r="P31" s="253">
        <v>1.9428482626968426</v>
      </c>
      <c r="Q31" s="253">
        <v>4.9180147885312699E-2</v>
      </c>
      <c r="R31" s="253" t="s">
        <v>462</v>
      </c>
      <c r="S31" s="253">
        <v>1.166455811105245E-2</v>
      </c>
      <c r="T31" s="253">
        <v>1.222976904999567E-3</v>
      </c>
      <c r="U31" s="253">
        <v>4.3160726841302122E-2</v>
      </c>
      <c r="V31" s="253">
        <v>0.20667121663762172</v>
      </c>
      <c r="W31" s="253">
        <v>0.7452521109228688</v>
      </c>
      <c r="X31" s="253">
        <v>0.70931628117281054</v>
      </c>
      <c r="Y31" s="253">
        <v>0.1967055935330726</v>
      </c>
      <c r="Z31" s="253">
        <v>9.674655651532622E-3</v>
      </c>
      <c r="AA31" s="253">
        <v>8.1713976395179758E-2</v>
      </c>
      <c r="AB31" s="253">
        <v>2.5894932474045083E-3</v>
      </c>
      <c r="AC31" s="253">
        <f t="shared" si="0"/>
        <v>4</v>
      </c>
      <c r="AD31" s="249">
        <v>76.511696156689794</v>
      </c>
      <c r="AF31" s="252">
        <v>0.05</v>
      </c>
      <c r="AG31" s="252">
        <v>0.61</v>
      </c>
      <c r="AH31" s="252">
        <v>0.22</v>
      </c>
      <c r="AI31" s="252">
        <v>8.2200000000000006</v>
      </c>
      <c r="AJ31" s="252">
        <v>0.13</v>
      </c>
      <c r="AK31" s="252">
        <v>2.33</v>
      </c>
      <c r="AL31" s="252">
        <v>7.0000000000000007E-2</v>
      </c>
      <c r="AM31" s="252">
        <v>0.11</v>
      </c>
      <c r="AN31" s="252">
        <v>3.83</v>
      </c>
      <c r="AO31" s="256"/>
      <c r="AP31" s="483" t="s">
        <v>436</v>
      </c>
      <c r="AQ31" s="252">
        <v>30</v>
      </c>
      <c r="AR31" s="252">
        <v>15</v>
      </c>
      <c r="AS31" s="256"/>
      <c r="AT31" s="584" t="s">
        <v>1694</v>
      </c>
      <c r="AU31" s="585"/>
      <c r="AV31" s="585"/>
      <c r="AW31" s="585"/>
      <c r="AX31" s="585"/>
      <c r="AY31" s="585"/>
      <c r="AZ31" s="585"/>
      <c r="BA31" s="585"/>
      <c r="BB31" s="585"/>
      <c r="BC31" s="585"/>
      <c r="BD31" s="585"/>
      <c r="BE31" s="586"/>
    </row>
    <row r="32" spans="1:87" s="255" customFormat="1" ht="12.75">
      <c r="A32" s="249">
        <v>2670.0804681784898</v>
      </c>
      <c r="B32" s="250" t="s">
        <v>364</v>
      </c>
      <c r="C32" s="251" t="s">
        <v>461</v>
      </c>
      <c r="D32" s="249">
        <v>107.19068880836259</v>
      </c>
      <c r="E32" s="224">
        <v>54.36</v>
      </c>
      <c r="F32" s="224">
        <v>0.43009999999999998</v>
      </c>
      <c r="G32" s="224">
        <v>1.1694</v>
      </c>
      <c r="H32" s="224">
        <v>6.0999999999999999E-2</v>
      </c>
      <c r="I32" s="224">
        <v>14.93202</v>
      </c>
      <c r="J32" s="224">
        <v>0.31409999999999999</v>
      </c>
      <c r="K32" s="224">
        <v>27.36</v>
      </c>
      <c r="L32" s="224">
        <v>2.14</v>
      </c>
      <c r="M32" s="224">
        <v>2.7300000000000001E-2</v>
      </c>
      <c r="N32" s="224">
        <v>100.79392</v>
      </c>
      <c r="O32" s="276"/>
      <c r="P32" s="253">
        <v>1.9414904121684964</v>
      </c>
      <c r="Q32" s="253">
        <v>4.9223740696339828E-2</v>
      </c>
      <c r="R32" s="253" t="s">
        <v>462</v>
      </c>
      <c r="S32" s="253">
        <v>1.1551702452244265E-2</v>
      </c>
      <c r="T32" s="253">
        <v>1.7225072248842125E-3</v>
      </c>
      <c r="U32" s="253">
        <v>4.4859973320349411E-2</v>
      </c>
      <c r="V32" s="253">
        <v>0.20536453252716733</v>
      </c>
      <c r="W32" s="253">
        <v>0.74578713161051913</v>
      </c>
      <c r="X32" s="253">
        <v>0.710947485545806</v>
      </c>
      <c r="Y32" s="253">
        <v>0.19577087325868278</v>
      </c>
      <c r="Z32" s="253">
        <v>9.5018786076084601E-3</v>
      </c>
      <c r="AA32" s="253">
        <v>8.188931210484765E-2</v>
      </c>
      <c r="AB32" s="253">
        <v>1.8904504830550358E-3</v>
      </c>
      <c r="AC32" s="253">
        <f t="shared" si="0"/>
        <v>4.0000000000000009</v>
      </c>
      <c r="AD32" s="249">
        <v>76.560238185015479</v>
      </c>
      <c r="AF32" s="252">
        <v>0.05</v>
      </c>
      <c r="AG32" s="252">
        <v>0.62</v>
      </c>
      <c r="AH32" s="252">
        <v>0.22</v>
      </c>
      <c r="AI32" s="252">
        <v>5.63</v>
      </c>
      <c r="AJ32" s="252">
        <v>0.13</v>
      </c>
      <c r="AK32" s="252">
        <v>2.34</v>
      </c>
      <c r="AL32" s="252">
        <v>7.0000000000000007E-2</v>
      </c>
      <c r="AM32" s="252">
        <v>0.11</v>
      </c>
      <c r="AN32" s="252">
        <v>5.13</v>
      </c>
      <c r="AO32" s="256"/>
      <c r="AP32" s="483" t="s">
        <v>436</v>
      </c>
      <c r="AQ32" s="252">
        <v>30</v>
      </c>
      <c r="AR32" s="252">
        <v>15</v>
      </c>
      <c r="AS32" s="256"/>
      <c r="AT32" s="382" t="s">
        <v>1675</v>
      </c>
      <c r="AU32" s="431" t="s">
        <v>1682</v>
      </c>
      <c r="AV32" s="279" t="s">
        <v>285</v>
      </c>
      <c r="AW32" s="279" t="s">
        <v>445</v>
      </c>
      <c r="AX32" s="279" t="s">
        <v>446</v>
      </c>
      <c r="AY32" s="279" t="s">
        <v>286</v>
      </c>
      <c r="AZ32" s="279" t="s">
        <v>447</v>
      </c>
      <c r="BA32" s="279" t="s">
        <v>289</v>
      </c>
      <c r="BB32" s="279" t="s">
        <v>448</v>
      </c>
      <c r="BC32" s="279" t="s">
        <v>449</v>
      </c>
      <c r="BD32" s="279" t="s">
        <v>450</v>
      </c>
      <c r="BE32" s="412" t="s">
        <v>451</v>
      </c>
    </row>
    <row r="33" spans="1:57" s="255" customFormat="1" ht="13.5" thickBot="1">
      <c r="A33" s="249">
        <v>2670.0804681784898</v>
      </c>
      <c r="B33" s="250" t="s">
        <v>364</v>
      </c>
      <c r="C33" s="251" t="s">
        <v>461</v>
      </c>
      <c r="D33" s="249">
        <v>111.16068880836259</v>
      </c>
      <c r="E33" s="224">
        <v>54.36</v>
      </c>
      <c r="F33" s="224">
        <v>0.41220000000000001</v>
      </c>
      <c r="G33" s="224">
        <v>1.1820999999999999</v>
      </c>
      <c r="H33" s="224">
        <v>6.8000000000000005E-2</v>
      </c>
      <c r="I33" s="224">
        <v>14.912240000000001</v>
      </c>
      <c r="J33" s="224">
        <v>0.28010000000000002</v>
      </c>
      <c r="K33" s="224">
        <v>27.45</v>
      </c>
      <c r="L33" s="224">
        <v>2.15</v>
      </c>
      <c r="M33" s="224">
        <v>4.1700000000000001E-2</v>
      </c>
      <c r="N33" s="224">
        <v>100.85634000000002</v>
      </c>
      <c r="O33" s="276"/>
      <c r="P33" s="253">
        <v>1.939161545708554</v>
      </c>
      <c r="Q33" s="253">
        <v>4.9698637463917061E-2</v>
      </c>
      <c r="R33" s="253" t="s">
        <v>462</v>
      </c>
      <c r="S33" s="253">
        <v>1.1057661190548003E-2</v>
      </c>
      <c r="T33" s="253">
        <v>1.917868693919752E-3</v>
      </c>
      <c r="U33" s="253">
        <v>5.0829227459317394E-2</v>
      </c>
      <c r="V33" s="253">
        <v>0.20136261789310703</v>
      </c>
      <c r="W33" s="253">
        <v>0.74597244159063669</v>
      </c>
      <c r="X33" s="253">
        <v>0.71380092803953332</v>
      </c>
      <c r="Y33" s="253">
        <v>0.19267846305164879</v>
      </c>
      <c r="Z33" s="253">
        <v>8.4631763467595874E-3</v>
      </c>
      <c r="AA33" s="253">
        <v>8.2173285146699832E-2</v>
      </c>
      <c r="AB33" s="253">
        <v>2.884147415358417E-3</v>
      </c>
      <c r="AC33" s="253">
        <f t="shared" si="0"/>
        <v>3.9999999999999996</v>
      </c>
      <c r="AD33" s="249">
        <v>76.642859053656807</v>
      </c>
      <c r="AF33" s="252">
        <v>0.05</v>
      </c>
      <c r="AG33" s="252">
        <v>0.64</v>
      </c>
      <c r="AH33" s="252">
        <v>0.22</v>
      </c>
      <c r="AI33" s="252">
        <v>5.21</v>
      </c>
      <c r="AJ33" s="252">
        <v>0.13</v>
      </c>
      <c r="AK33" s="252">
        <v>2.59</v>
      </c>
      <c r="AL33" s="252">
        <v>7.0000000000000007E-2</v>
      </c>
      <c r="AM33" s="252">
        <v>0.11</v>
      </c>
      <c r="AN33" s="252">
        <v>3.41</v>
      </c>
      <c r="AO33" s="256"/>
      <c r="AP33" s="483" t="s">
        <v>436</v>
      </c>
      <c r="AQ33" s="252">
        <v>30</v>
      </c>
      <c r="AR33" s="252">
        <v>15</v>
      </c>
      <c r="AS33" s="256"/>
      <c r="AT33" s="413" t="s">
        <v>429</v>
      </c>
      <c r="AU33" s="398"/>
      <c r="AV33" s="27" t="s">
        <v>303</v>
      </c>
      <c r="AW33" s="27" t="s">
        <v>303</v>
      </c>
      <c r="AX33" s="27" t="s">
        <v>303</v>
      </c>
      <c r="AY33" s="27" t="s">
        <v>303</v>
      </c>
      <c r="AZ33" s="27" t="s">
        <v>303</v>
      </c>
      <c r="BA33" s="27" t="s">
        <v>303</v>
      </c>
      <c r="BB33" s="27" t="s">
        <v>303</v>
      </c>
      <c r="BC33" s="27" t="s">
        <v>303</v>
      </c>
      <c r="BD33" s="27" t="s">
        <v>303</v>
      </c>
      <c r="BE33" s="364" t="s">
        <v>303</v>
      </c>
    </row>
    <row r="34" spans="1:57" s="255" customFormat="1" ht="12.75">
      <c r="A34" s="249">
        <v>2670.0804681784898</v>
      </c>
      <c r="B34" s="250" t="s">
        <v>364</v>
      </c>
      <c r="C34" s="251" t="s">
        <v>461</v>
      </c>
      <c r="D34" s="249">
        <v>115.13068880836259</v>
      </c>
      <c r="E34" s="224">
        <v>54.23</v>
      </c>
      <c r="F34" s="224">
        <v>0.42430000000000001</v>
      </c>
      <c r="G34" s="224">
        <v>1.1791</v>
      </c>
      <c r="H34" s="224">
        <v>5.4100000000000002E-2</v>
      </c>
      <c r="I34" s="224">
        <v>14.82325</v>
      </c>
      <c r="J34" s="224">
        <v>0.27760000000000001</v>
      </c>
      <c r="K34" s="224">
        <v>27.5</v>
      </c>
      <c r="L34" s="224">
        <v>2.14</v>
      </c>
      <c r="M34" s="224">
        <v>3.0200000000000001E-2</v>
      </c>
      <c r="N34" s="224">
        <v>100.65854999999999</v>
      </c>
      <c r="O34" s="276"/>
      <c r="P34" s="253">
        <v>1.9374690450741348</v>
      </c>
      <c r="Q34" s="253">
        <v>4.964797392123689E-2</v>
      </c>
      <c r="R34" s="253" t="s">
        <v>462</v>
      </c>
      <c r="S34" s="253">
        <v>1.1399582580497745E-2</v>
      </c>
      <c r="T34" s="253">
        <v>1.5281565535240195E-3</v>
      </c>
      <c r="U34" s="253">
        <v>5.3178552982936722E-2</v>
      </c>
      <c r="V34" s="253">
        <v>0.19897255001874639</v>
      </c>
      <c r="W34" s="253">
        <v>0.74780413886892438</v>
      </c>
      <c r="X34" s="253">
        <v>0.71685446615681736</v>
      </c>
      <c r="Y34" s="253">
        <v>0.19073759251892849</v>
      </c>
      <c r="Z34" s="253">
        <v>8.4004077917810283E-3</v>
      </c>
      <c r="AA34" s="253">
        <v>8.19155947655094E-2</v>
      </c>
      <c r="AB34" s="253">
        <v>2.0919387669636465E-3</v>
      </c>
      <c r="AC34" s="253">
        <f t="shared" si="0"/>
        <v>4.0000000000000009</v>
      </c>
      <c r="AD34" s="249">
        <v>76.7822954956996</v>
      </c>
      <c r="AF34" s="252">
        <v>0.05</v>
      </c>
      <c r="AG34" s="252">
        <v>0.62</v>
      </c>
      <c r="AH34" s="252">
        <v>0.22</v>
      </c>
      <c r="AI34" s="252">
        <v>6.44</v>
      </c>
      <c r="AJ34" s="252">
        <v>0.13</v>
      </c>
      <c r="AK34" s="252">
        <v>2.5499999999999998</v>
      </c>
      <c r="AL34" s="252">
        <v>7.0000000000000007E-2</v>
      </c>
      <c r="AM34" s="252">
        <v>0.11</v>
      </c>
      <c r="AN34" s="252">
        <v>4.66</v>
      </c>
      <c r="AO34" s="256"/>
      <c r="AP34" s="483" t="s">
        <v>436</v>
      </c>
      <c r="AQ34" s="252">
        <v>30</v>
      </c>
      <c r="AR34" s="252">
        <v>15</v>
      </c>
      <c r="AS34" s="256"/>
      <c r="AT34" s="414" t="s">
        <v>1745</v>
      </c>
      <c r="AU34" s="327" t="s">
        <v>1686</v>
      </c>
      <c r="AV34" s="237">
        <v>55.607500000000002</v>
      </c>
      <c r="AW34" s="237" t="s">
        <v>1687</v>
      </c>
      <c r="AX34" s="237">
        <v>3.7686999999999998E-2</v>
      </c>
      <c r="AY34" s="237">
        <v>-4.8900000000000002E-3</v>
      </c>
      <c r="AZ34" s="237">
        <v>0.74476600000000004</v>
      </c>
      <c r="BA34" s="237">
        <v>7.0836999999999997E-2</v>
      </c>
      <c r="BB34" s="237">
        <v>18.104900000000001</v>
      </c>
      <c r="BC34" s="237">
        <v>25.4695</v>
      </c>
      <c r="BD34" s="237">
        <v>4.7580999999999998E-2</v>
      </c>
      <c r="BE34" s="415">
        <f t="shared" ref="BE34:BE38" si="5">SUM(AV34:BD34)</f>
        <v>100.07788099999999</v>
      </c>
    </row>
    <row r="35" spans="1:57" s="255" customFormat="1" ht="12.75">
      <c r="A35" s="249">
        <v>2670.0804681784898</v>
      </c>
      <c r="B35" s="250" t="s">
        <v>364</v>
      </c>
      <c r="C35" s="251" t="s">
        <v>461</v>
      </c>
      <c r="D35" s="249">
        <v>119.10068880836259</v>
      </c>
      <c r="E35" s="224">
        <v>54.38</v>
      </c>
      <c r="F35" s="224">
        <v>0.4239</v>
      </c>
      <c r="G35" s="224">
        <v>1.1715</v>
      </c>
      <c r="H35" s="224">
        <v>7.2700000000000001E-2</v>
      </c>
      <c r="I35" s="224">
        <v>14.79358</v>
      </c>
      <c r="J35" s="224">
        <v>0.2787</v>
      </c>
      <c r="K35" s="224">
        <v>27.47</v>
      </c>
      <c r="L35" s="224">
        <v>2.15</v>
      </c>
      <c r="M35" s="224">
        <v>3.0200000000000001E-2</v>
      </c>
      <c r="N35" s="224">
        <v>100.77058000000001</v>
      </c>
      <c r="O35" s="276"/>
      <c r="P35" s="253">
        <v>1.9411366449301521</v>
      </c>
      <c r="Q35" s="253">
        <v>4.9285018131908526E-2</v>
      </c>
      <c r="R35" s="253" t="s">
        <v>462</v>
      </c>
      <c r="S35" s="253">
        <v>1.1378920699777771E-2</v>
      </c>
      <c r="T35" s="253">
        <v>2.0517608135074564E-3</v>
      </c>
      <c r="U35" s="253">
        <v>4.5722207312294927E-2</v>
      </c>
      <c r="V35" s="253">
        <v>0.20254748782346921</v>
      </c>
      <c r="W35" s="253">
        <v>0.74787796028888986</v>
      </c>
      <c r="X35" s="253">
        <v>0.7139090893742488</v>
      </c>
      <c r="Y35" s="253">
        <v>0.19334771214709739</v>
      </c>
      <c r="Z35" s="253">
        <v>8.4263523054058428E-3</v>
      </c>
      <c r="AA35" s="253">
        <v>8.2226728655676609E-2</v>
      </c>
      <c r="AB35" s="253">
        <v>2.0901175175713159E-3</v>
      </c>
      <c r="AC35" s="253">
        <f t="shared" si="0"/>
        <v>3.9999999999999996</v>
      </c>
      <c r="AD35" s="249">
        <v>76.798551370871877</v>
      </c>
      <c r="AF35" s="252">
        <v>0.05</v>
      </c>
      <c r="AG35" s="252">
        <v>0.62</v>
      </c>
      <c r="AH35" s="252">
        <v>0.22</v>
      </c>
      <c r="AI35" s="252">
        <v>4.71</v>
      </c>
      <c r="AJ35" s="252">
        <v>0.13</v>
      </c>
      <c r="AK35" s="252">
        <v>2.57</v>
      </c>
      <c r="AL35" s="252">
        <v>7.0000000000000007E-2</v>
      </c>
      <c r="AM35" s="252">
        <v>0.11</v>
      </c>
      <c r="AN35" s="252">
        <v>4.6399999999999997</v>
      </c>
      <c r="AO35" s="256"/>
      <c r="AP35" s="483" t="s">
        <v>436</v>
      </c>
      <c r="AQ35" s="252">
        <v>30</v>
      </c>
      <c r="AR35" s="252">
        <v>15</v>
      </c>
      <c r="AS35" s="256"/>
      <c r="AT35" s="414" t="s">
        <v>1745</v>
      </c>
      <c r="AU35" s="327" t="s">
        <v>1686</v>
      </c>
      <c r="AV35" s="237">
        <v>55.497100000000003</v>
      </c>
      <c r="AW35" s="237" t="s">
        <v>1687</v>
      </c>
      <c r="AX35" s="237">
        <v>2.2270000000000002E-2</v>
      </c>
      <c r="AY35" s="237">
        <v>9.7739999999999997E-3</v>
      </c>
      <c r="AZ35" s="237">
        <v>0.74269300000000005</v>
      </c>
      <c r="BA35" s="237">
        <v>8.1431000000000003E-2</v>
      </c>
      <c r="BB35" s="237">
        <v>18.131799999999998</v>
      </c>
      <c r="BC35" s="237">
        <v>25.499199999999998</v>
      </c>
      <c r="BD35" s="237">
        <v>4.7862000000000002E-2</v>
      </c>
      <c r="BE35" s="415">
        <f t="shared" si="5"/>
        <v>100.03213000000001</v>
      </c>
    </row>
    <row r="36" spans="1:57" s="255" customFormat="1" ht="12.75">
      <c r="A36" s="249">
        <v>2670.0804681784898</v>
      </c>
      <c r="B36" s="250" t="s">
        <v>364</v>
      </c>
      <c r="C36" s="251" t="s">
        <v>461</v>
      </c>
      <c r="D36" s="249">
        <v>123.07068880836259</v>
      </c>
      <c r="E36" s="224">
        <v>54.31</v>
      </c>
      <c r="F36" s="224">
        <v>0.43319999999999997</v>
      </c>
      <c r="G36" s="224">
        <v>1.1525000000000001</v>
      </c>
      <c r="H36" s="224">
        <v>5.0500009999999998E-2</v>
      </c>
      <c r="I36" s="224">
        <v>14.922129999999999</v>
      </c>
      <c r="J36" s="224">
        <v>0.29799999999999999</v>
      </c>
      <c r="K36" s="224">
        <v>27.56</v>
      </c>
      <c r="L36" s="224">
        <v>2.15</v>
      </c>
      <c r="M36" s="224">
        <v>3.4200000000000001E-2</v>
      </c>
      <c r="N36" s="224">
        <v>100.91053001000002</v>
      </c>
      <c r="O36" s="276"/>
      <c r="P36" s="253">
        <v>1.9358251082012614</v>
      </c>
      <c r="Q36" s="253">
        <v>4.8415338479292289E-2</v>
      </c>
      <c r="R36" s="253" t="s">
        <v>462</v>
      </c>
      <c r="S36" s="253">
        <v>1.1611692138210785E-2</v>
      </c>
      <c r="T36" s="253">
        <v>1.4231582504643471E-3</v>
      </c>
      <c r="U36" s="253">
        <v>5.7651422576293854E-2</v>
      </c>
      <c r="V36" s="253">
        <v>0.19760788807024257</v>
      </c>
      <c r="W36" s="253">
        <v>0.74746539228423459</v>
      </c>
      <c r="X36" s="253">
        <v>0.71698300976856222</v>
      </c>
      <c r="Y36" s="253">
        <v>0.18954924175102841</v>
      </c>
      <c r="Z36" s="253">
        <v>8.9968052375224861E-3</v>
      </c>
      <c r="AA36" s="253">
        <v>8.2107423257891873E-2</v>
      </c>
      <c r="AB36" s="253">
        <v>2.363519984995096E-3</v>
      </c>
      <c r="AC36" s="253">
        <f t="shared" si="0"/>
        <v>4.0000000000000009</v>
      </c>
      <c r="AD36" s="249">
        <v>76.702530722187859</v>
      </c>
      <c r="AF36" s="252">
        <v>0.05</v>
      </c>
      <c r="AG36" s="252">
        <v>0.6</v>
      </c>
      <c r="AH36" s="252">
        <v>0.22</v>
      </c>
      <c r="AI36" s="252">
        <v>7.07</v>
      </c>
      <c r="AJ36" s="252">
        <v>0.13</v>
      </c>
      <c r="AK36" s="252">
        <v>2.52</v>
      </c>
      <c r="AL36" s="252">
        <v>7.0000000000000007E-2</v>
      </c>
      <c r="AM36" s="252">
        <v>0.11</v>
      </c>
      <c r="AN36" s="252">
        <v>4.13</v>
      </c>
      <c r="AO36" s="256"/>
      <c r="AP36" s="483" t="s">
        <v>436</v>
      </c>
      <c r="AQ36" s="252">
        <v>30</v>
      </c>
      <c r="AR36" s="252">
        <v>15</v>
      </c>
      <c r="AS36" s="256"/>
      <c r="AT36" s="414" t="s">
        <v>1745</v>
      </c>
      <c r="AU36" s="327" t="s">
        <v>1686</v>
      </c>
      <c r="AV36" s="237">
        <v>55.5565</v>
      </c>
      <c r="AW36" s="237" t="s">
        <v>1687</v>
      </c>
      <c r="AX36" s="237">
        <v>4.0600999999999998E-2</v>
      </c>
      <c r="AY36" s="237">
        <v>-1.116E-2</v>
      </c>
      <c r="AZ36" s="237">
        <v>0.73155099999999995</v>
      </c>
      <c r="BA36" s="237">
        <v>7.9328999999999997E-2</v>
      </c>
      <c r="BB36" s="237">
        <v>18.1479</v>
      </c>
      <c r="BC36" s="237">
        <v>25.496099999999998</v>
      </c>
      <c r="BD36" s="237">
        <v>3.9772000000000002E-2</v>
      </c>
      <c r="BE36" s="415">
        <f t="shared" si="5"/>
        <v>100.08059300000001</v>
      </c>
    </row>
    <row r="37" spans="1:57" s="255" customFormat="1" ht="12.75">
      <c r="A37" s="249">
        <v>2670.0804681784898</v>
      </c>
      <c r="B37" s="250" t="s">
        <v>364</v>
      </c>
      <c r="C37" s="251" t="s">
        <v>461</v>
      </c>
      <c r="D37" s="249">
        <v>127.04068880836259</v>
      </c>
      <c r="E37" s="224">
        <v>54.55</v>
      </c>
      <c r="F37" s="224">
        <v>0.42980000000000002</v>
      </c>
      <c r="G37" s="224">
        <v>1.1789000000000001</v>
      </c>
      <c r="H37" s="224">
        <v>8.6499999999999994E-2</v>
      </c>
      <c r="I37" s="224">
        <v>14.7738</v>
      </c>
      <c r="J37" s="224">
        <v>0.25559999999999999</v>
      </c>
      <c r="K37" s="224">
        <v>27.63</v>
      </c>
      <c r="L37" s="224">
        <v>2.15</v>
      </c>
      <c r="M37" s="224">
        <v>2.4299999999999999E-2</v>
      </c>
      <c r="N37" s="224">
        <v>101.07889999999999</v>
      </c>
      <c r="O37" s="276"/>
      <c r="P37" s="253">
        <v>1.9405370228689676</v>
      </c>
      <c r="Q37" s="253">
        <v>4.942650115712599E-2</v>
      </c>
      <c r="R37" s="253" t="s">
        <v>462</v>
      </c>
      <c r="S37" s="253">
        <v>1.1497789101662896E-2</v>
      </c>
      <c r="T37" s="253">
        <v>2.4328688651930079E-3</v>
      </c>
      <c r="U37" s="253">
        <v>4.5747030327634164E-2</v>
      </c>
      <c r="V37" s="253">
        <v>0.20129919196699272</v>
      </c>
      <c r="W37" s="253">
        <v>0.74905959571242375</v>
      </c>
      <c r="X37" s="253">
        <v>0.71620686347662788</v>
      </c>
      <c r="Y37" s="253">
        <v>0.19247048395653879</v>
      </c>
      <c r="Z37" s="253">
        <v>7.7014724592740381E-3</v>
      </c>
      <c r="AA37" s="253">
        <v>8.1945155816346094E-2</v>
      </c>
      <c r="AB37" s="253">
        <v>1.676024291213201E-3</v>
      </c>
      <c r="AC37" s="253">
        <f t="shared" si="0"/>
        <v>4</v>
      </c>
      <c r="AD37" s="249">
        <v>76.925630474606365</v>
      </c>
      <c r="AF37" s="252">
        <v>0.04</v>
      </c>
      <c r="AG37" s="252">
        <v>0.62</v>
      </c>
      <c r="AH37" s="252">
        <v>0.22</v>
      </c>
      <c r="AI37" s="252">
        <v>4.0999999999999996</v>
      </c>
      <c r="AJ37" s="252">
        <v>0.13</v>
      </c>
      <c r="AK37" s="252">
        <v>2.85</v>
      </c>
      <c r="AL37" s="252">
        <v>7.0000000000000007E-2</v>
      </c>
      <c r="AM37" s="252">
        <v>0.11</v>
      </c>
      <c r="AN37" s="252">
        <v>5.9</v>
      </c>
      <c r="AO37" s="256"/>
      <c r="AP37" s="483" t="s">
        <v>436</v>
      </c>
      <c r="AQ37" s="252">
        <v>30</v>
      </c>
      <c r="AR37" s="252">
        <v>15</v>
      </c>
      <c r="AS37" s="256"/>
      <c r="AT37" s="414" t="s">
        <v>1745</v>
      </c>
      <c r="AU37" s="327" t="s">
        <v>1686</v>
      </c>
      <c r="AV37" s="237">
        <v>55.593600000000002</v>
      </c>
      <c r="AW37" s="237" t="s">
        <v>1687</v>
      </c>
      <c r="AX37" s="237">
        <v>2.0027E-2</v>
      </c>
      <c r="AY37" s="237">
        <v>-2.1700000000000001E-2</v>
      </c>
      <c r="AZ37" s="237">
        <v>0.68578399999999995</v>
      </c>
      <c r="BA37" s="237">
        <v>7.8293000000000001E-2</v>
      </c>
      <c r="BB37" s="237">
        <v>18.150099999999998</v>
      </c>
      <c r="BC37" s="237">
        <v>25.662600000000001</v>
      </c>
      <c r="BD37" s="237">
        <v>5.2736999999999999E-2</v>
      </c>
      <c r="BE37" s="415">
        <f t="shared" si="5"/>
        <v>100.22144099999998</v>
      </c>
    </row>
    <row r="38" spans="1:57" s="255" customFormat="1" ht="13.5" thickBot="1">
      <c r="A38" s="249">
        <v>2670.0804681784898</v>
      </c>
      <c r="B38" s="250" t="s">
        <v>364</v>
      </c>
      <c r="C38" s="251" t="s">
        <v>461</v>
      </c>
      <c r="D38" s="249">
        <v>131.0106888083626</v>
      </c>
      <c r="E38" s="224">
        <v>54.2</v>
      </c>
      <c r="F38" s="224">
        <v>0.41610000000000003</v>
      </c>
      <c r="G38" s="224">
        <v>1.1832</v>
      </c>
      <c r="H38" s="224">
        <v>7.0199999999999999E-2</v>
      </c>
      <c r="I38" s="224">
        <v>14.83314</v>
      </c>
      <c r="J38" s="224">
        <v>0.31530000000000002</v>
      </c>
      <c r="K38" s="224">
        <v>27.49</v>
      </c>
      <c r="L38" s="224">
        <v>2.15</v>
      </c>
      <c r="M38" s="224">
        <v>3.0300000000000001E-2</v>
      </c>
      <c r="N38" s="224">
        <v>100.68823999999999</v>
      </c>
      <c r="O38" s="276"/>
      <c r="P38" s="253">
        <v>1.9360929178307467</v>
      </c>
      <c r="Q38" s="253">
        <v>4.9812781549601171E-2</v>
      </c>
      <c r="R38" s="253" t="s">
        <v>462</v>
      </c>
      <c r="S38" s="253">
        <v>1.1177517918825649E-2</v>
      </c>
      <c r="T38" s="253">
        <v>1.9826197904694526E-3</v>
      </c>
      <c r="U38" s="253">
        <v>5.5762263023405367E-2</v>
      </c>
      <c r="V38" s="253">
        <v>0.19776629120841263</v>
      </c>
      <c r="W38" s="253">
        <v>0.74740560867853867</v>
      </c>
      <c r="X38" s="253">
        <v>0.71649029384937901</v>
      </c>
      <c r="Y38" s="253">
        <v>0.18958598444551136</v>
      </c>
      <c r="Z38" s="253">
        <v>9.5397417866538298E-3</v>
      </c>
      <c r="AA38" s="253">
        <v>8.2285444055835891E-2</v>
      </c>
      <c r="AB38" s="253">
        <v>2.0985358626199931E-3</v>
      </c>
      <c r="AC38" s="253">
        <f t="shared" si="0"/>
        <v>3.9999999999999996</v>
      </c>
      <c r="AD38" s="249">
        <v>76.763916489241808</v>
      </c>
      <c r="AF38" s="252">
        <v>0.05</v>
      </c>
      <c r="AG38" s="252">
        <v>0.64</v>
      </c>
      <c r="AH38" s="252">
        <v>0.22</v>
      </c>
      <c r="AI38" s="252">
        <v>4.96</v>
      </c>
      <c r="AJ38" s="252">
        <v>0.13</v>
      </c>
      <c r="AK38" s="252">
        <v>2.2999999999999998</v>
      </c>
      <c r="AL38" s="252">
        <v>7.0000000000000007E-2</v>
      </c>
      <c r="AM38" s="252">
        <v>0.11</v>
      </c>
      <c r="AN38" s="252">
        <v>4.6399999999999997</v>
      </c>
      <c r="AO38" s="256"/>
      <c r="AP38" s="483" t="s">
        <v>436</v>
      </c>
      <c r="AQ38" s="252">
        <v>30</v>
      </c>
      <c r="AR38" s="252">
        <v>15</v>
      </c>
      <c r="AS38" s="256"/>
      <c r="AT38" s="484" t="s">
        <v>1745</v>
      </c>
      <c r="AU38" s="330" t="s">
        <v>1686</v>
      </c>
      <c r="AV38" s="261">
        <v>55.6556</v>
      </c>
      <c r="AW38" s="261" t="s">
        <v>1687</v>
      </c>
      <c r="AX38" s="261">
        <v>2.7474999999999999E-2</v>
      </c>
      <c r="AY38" s="261">
        <v>1.248E-2</v>
      </c>
      <c r="AZ38" s="261">
        <v>0.71180100000000002</v>
      </c>
      <c r="BA38" s="261">
        <v>8.9834999999999998E-2</v>
      </c>
      <c r="BB38" s="261">
        <v>18.172000000000001</v>
      </c>
      <c r="BC38" s="261">
        <v>25.504000000000001</v>
      </c>
      <c r="BD38" s="261">
        <v>3.9855000000000002E-2</v>
      </c>
      <c r="BE38" s="416">
        <f t="shared" si="5"/>
        <v>100.21304600000001</v>
      </c>
    </row>
    <row r="39" spans="1:57" s="255" customFormat="1">
      <c r="A39" s="249">
        <v>2670.0804681784898</v>
      </c>
      <c r="B39" s="250" t="s">
        <v>364</v>
      </c>
      <c r="C39" s="251" t="s">
        <v>461</v>
      </c>
      <c r="D39" s="249">
        <v>134.9806888083626</v>
      </c>
      <c r="E39" s="224">
        <v>54.46</v>
      </c>
      <c r="F39" s="224">
        <v>0.43190000000000001</v>
      </c>
      <c r="G39" s="224">
        <v>1.1817</v>
      </c>
      <c r="H39" s="224">
        <v>7.5200000000000003E-2</v>
      </c>
      <c r="I39" s="224">
        <v>14.763920000000001</v>
      </c>
      <c r="J39" s="224">
        <v>0.29549999999999998</v>
      </c>
      <c r="K39" s="224">
        <v>27.55</v>
      </c>
      <c r="L39" s="224">
        <v>2.17</v>
      </c>
      <c r="M39" s="224">
        <v>4.0399999999999998E-2</v>
      </c>
      <c r="N39" s="224">
        <v>100.96862000000002</v>
      </c>
      <c r="O39" s="276"/>
      <c r="P39" s="253">
        <v>1.9396665799883899</v>
      </c>
      <c r="Q39" s="253">
        <v>4.9603509488275507E-2</v>
      </c>
      <c r="R39" s="253" t="s">
        <v>462</v>
      </c>
      <c r="S39" s="253">
        <v>1.1567869998054254E-2</v>
      </c>
      <c r="T39" s="253">
        <v>2.1175940192880707E-3</v>
      </c>
      <c r="U39" s="253">
        <v>4.8599826058485007E-2</v>
      </c>
      <c r="V39" s="253">
        <v>0.20010724143160213</v>
      </c>
      <c r="W39" s="253">
        <v>0.74833737901590536</v>
      </c>
      <c r="X39" s="253">
        <v>0.71444457801077865</v>
      </c>
      <c r="Y39" s="253">
        <v>0.19104422372901858</v>
      </c>
      <c r="Z39" s="253">
        <v>8.9144113508828615E-3</v>
      </c>
      <c r="AA39" s="253">
        <v>8.2806957370383225E-2</v>
      </c>
      <c r="AB39" s="253">
        <v>2.7898295389367786E-3</v>
      </c>
      <c r="AC39" s="253">
        <f t="shared" si="0"/>
        <v>4</v>
      </c>
      <c r="AD39" s="249">
        <v>76.886012813464703</v>
      </c>
      <c r="AF39" s="252">
        <v>0.04</v>
      </c>
      <c r="AG39" s="252">
        <v>0.61</v>
      </c>
      <c r="AH39" s="252">
        <v>0.22</v>
      </c>
      <c r="AI39" s="252">
        <v>4.67</v>
      </c>
      <c r="AJ39" s="252">
        <v>0.13</v>
      </c>
      <c r="AK39" s="252">
        <v>2.5</v>
      </c>
      <c r="AL39" s="252">
        <v>7.0000000000000007E-2</v>
      </c>
      <c r="AM39" s="252">
        <v>0.11</v>
      </c>
      <c r="AN39" s="252">
        <v>3.45</v>
      </c>
      <c r="AO39" s="256"/>
      <c r="AP39" s="483" t="s">
        <v>436</v>
      </c>
      <c r="AQ39" s="252">
        <v>30</v>
      </c>
      <c r="AR39" s="252">
        <v>15</v>
      </c>
      <c r="AS39" s="256"/>
      <c r="AT39" s="387" t="s">
        <v>1735</v>
      </c>
      <c r="AU39" s="426"/>
      <c r="AV39" s="388">
        <f>AVERAGE(AV34:AV38)</f>
        <v>55.582059999999998</v>
      </c>
      <c r="AW39" s="388"/>
      <c r="AX39" s="388">
        <f t="shared" ref="AX39:BD39" si="6">AVERAGE(AX34:AX38)</f>
        <v>2.9611999999999999E-2</v>
      </c>
      <c r="AY39" s="388">
        <f t="shared" si="6"/>
        <v>-3.0992000000000003E-3</v>
      </c>
      <c r="AZ39" s="388">
        <f t="shared" si="6"/>
        <v>0.72331899999999993</v>
      </c>
      <c r="BA39" s="388">
        <f t="shared" si="6"/>
        <v>7.9945000000000002E-2</v>
      </c>
      <c r="BB39" s="388">
        <f t="shared" si="6"/>
        <v>18.14134</v>
      </c>
      <c r="BC39" s="388">
        <f t="shared" si="6"/>
        <v>25.52628</v>
      </c>
      <c r="BD39" s="388">
        <f t="shared" si="6"/>
        <v>4.5561400000000002E-2</v>
      </c>
      <c r="BE39" s="417"/>
    </row>
    <row r="40" spans="1:57" s="255" customFormat="1">
      <c r="A40" s="249">
        <v>2670.0804681784898</v>
      </c>
      <c r="B40" s="250" t="s">
        <v>364</v>
      </c>
      <c r="C40" s="251" t="s">
        <v>461</v>
      </c>
      <c r="D40" s="249">
        <v>138.9506888083626</v>
      </c>
      <c r="E40" s="224">
        <v>54.26</v>
      </c>
      <c r="F40" s="224">
        <v>0.40799999999999997</v>
      </c>
      <c r="G40" s="224">
        <v>1.1697</v>
      </c>
      <c r="H40" s="224">
        <v>6.6000000000000003E-2</v>
      </c>
      <c r="I40" s="224">
        <v>14.71447</v>
      </c>
      <c r="J40" s="224">
        <v>0.28949999999999998</v>
      </c>
      <c r="K40" s="224">
        <v>27.42</v>
      </c>
      <c r="L40" s="224">
        <v>2.16</v>
      </c>
      <c r="M40" s="224">
        <v>2.06E-2</v>
      </c>
      <c r="N40" s="224">
        <v>100.50827000000001</v>
      </c>
      <c r="O40" s="276"/>
      <c r="P40" s="253">
        <v>1.9416844655393732</v>
      </c>
      <c r="Q40" s="253">
        <v>4.9332040481185148E-2</v>
      </c>
      <c r="R40" s="253" t="s">
        <v>462</v>
      </c>
      <c r="S40" s="253">
        <v>1.097942961350195E-2</v>
      </c>
      <c r="T40" s="253">
        <v>1.8673177146088372E-3</v>
      </c>
      <c r="U40" s="253">
        <v>4.4902117108405193E-2</v>
      </c>
      <c r="V40" s="253">
        <v>0.2024335555420913</v>
      </c>
      <c r="W40" s="253">
        <v>0.74880107400083407</v>
      </c>
      <c r="X40" s="253">
        <v>0.71396494430972768</v>
      </c>
      <c r="Y40" s="253">
        <v>0.19301583187749061</v>
      </c>
      <c r="Z40" s="253">
        <v>8.7747181175104327E-3</v>
      </c>
      <c r="AA40" s="253">
        <v>8.2815240085322581E-2</v>
      </c>
      <c r="AB40" s="253">
        <v>1.4292656099487223E-3</v>
      </c>
      <c r="AC40" s="253">
        <f t="shared" si="0"/>
        <v>4</v>
      </c>
      <c r="AD40" s="249">
        <v>76.861570594379714</v>
      </c>
      <c r="AF40" s="252">
        <v>0.05</v>
      </c>
      <c r="AG40" s="252">
        <v>0.64</v>
      </c>
      <c r="AH40" s="252">
        <v>0.22</v>
      </c>
      <c r="AI40" s="252">
        <v>5.34</v>
      </c>
      <c r="AJ40" s="252">
        <v>0.13</v>
      </c>
      <c r="AK40" s="252">
        <v>2.5499999999999998</v>
      </c>
      <c r="AL40" s="252">
        <v>7.0000000000000007E-2</v>
      </c>
      <c r="AM40" s="252">
        <v>0.11</v>
      </c>
      <c r="AN40" s="252">
        <v>6.9</v>
      </c>
      <c r="AO40" s="256"/>
      <c r="AP40" s="483" t="s">
        <v>436</v>
      </c>
      <c r="AQ40" s="252">
        <v>30</v>
      </c>
      <c r="AR40" s="252">
        <v>15</v>
      </c>
      <c r="AS40" s="256"/>
      <c r="AT40" s="387" t="s">
        <v>1736</v>
      </c>
      <c r="AU40" s="426"/>
      <c r="AV40" s="388">
        <f>(STDEV(AV34:AV38)/AV39)*100</f>
        <v>0.10666654084355734</v>
      </c>
      <c r="AW40" s="388"/>
      <c r="AX40" s="388">
        <f t="shared" ref="AX40:BD40" si="7">(STDEV(AX34:AX38)/AX39)*100</f>
        <v>30.964970575772444</v>
      </c>
      <c r="AY40" s="388">
        <f t="shared" si="7"/>
        <v>-462.71736939890064</v>
      </c>
      <c r="AZ40" s="388">
        <f t="shared" si="7"/>
        <v>3.4178018651798556</v>
      </c>
      <c r="BA40" s="388">
        <f t="shared" si="7"/>
        <v>8.5316655191647417</v>
      </c>
      <c r="BB40" s="388">
        <f t="shared" si="7"/>
        <v>0.13721826508920751</v>
      </c>
      <c r="BC40" s="388">
        <f t="shared" si="7"/>
        <v>0.30311964938095332</v>
      </c>
      <c r="BD40" s="388">
        <f t="shared" si="7"/>
        <v>12.364421088165649</v>
      </c>
      <c r="BE40" s="418"/>
    </row>
    <row r="41" spans="1:57" s="255" customFormat="1">
      <c r="A41" s="252"/>
      <c r="B41" s="252"/>
      <c r="C41" s="251"/>
      <c r="D41" s="249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76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49"/>
      <c r="AF41" s="224"/>
      <c r="AG41" s="224"/>
      <c r="AH41" s="224"/>
      <c r="AI41" s="224"/>
      <c r="AJ41" s="224"/>
      <c r="AK41" s="224"/>
      <c r="AL41" s="224"/>
      <c r="AM41" s="224"/>
      <c r="AN41" s="224"/>
      <c r="AO41" s="256"/>
      <c r="AP41" s="252"/>
      <c r="AQ41" s="252"/>
      <c r="AR41" s="252"/>
      <c r="AS41" s="256"/>
      <c r="AT41" s="387" t="s">
        <v>1737</v>
      </c>
      <c r="AU41" s="426"/>
      <c r="AV41" s="388">
        <v>55.36</v>
      </c>
      <c r="AW41" s="388"/>
      <c r="AX41" s="388"/>
      <c r="AY41" s="388"/>
      <c r="AZ41" s="388">
        <v>0.9</v>
      </c>
      <c r="BA41" s="419"/>
      <c r="BB41" s="388">
        <v>18.13</v>
      </c>
      <c r="BC41" s="388">
        <v>25.72</v>
      </c>
      <c r="BD41" s="411"/>
      <c r="BE41" s="418"/>
    </row>
    <row r="42" spans="1:57" s="255" customFormat="1">
      <c r="A42" s="249">
        <v>2670.0804681784898</v>
      </c>
      <c r="B42" s="250" t="s">
        <v>364</v>
      </c>
      <c r="C42" s="251" t="s">
        <v>463</v>
      </c>
      <c r="D42" s="249">
        <v>0</v>
      </c>
      <c r="E42" s="224">
        <v>53.639400000000002</v>
      </c>
      <c r="F42" s="224"/>
      <c r="G42" s="224">
        <v>1.44489</v>
      </c>
      <c r="H42" s="224">
        <v>0.13272400000000001</v>
      </c>
      <c r="I42" s="224">
        <v>14.545999999999999</v>
      </c>
      <c r="J42" s="224">
        <v>0.27615200000000001</v>
      </c>
      <c r="K42" s="224">
        <v>25.873200000000001</v>
      </c>
      <c r="L42" s="224">
        <v>2.7321200000000001</v>
      </c>
      <c r="M42" s="224">
        <v>1.3991999999999999E-2</v>
      </c>
      <c r="N42" s="224">
        <v>98.644485999999986</v>
      </c>
      <c r="O42" s="276"/>
      <c r="P42" s="253">
        <v>1.9617419712355928</v>
      </c>
      <c r="Q42" s="253">
        <v>3.8258028764407204E-2</v>
      </c>
      <c r="R42" s="253">
        <v>2.4021953556242703E-2</v>
      </c>
      <c r="S42" s="253">
        <v>0</v>
      </c>
      <c r="T42" s="253">
        <v>3.8378045156197264E-3</v>
      </c>
      <c r="U42" s="253">
        <v>1.1390437345555782E-2</v>
      </c>
      <c r="V42" s="253">
        <v>0.225844061693947</v>
      </c>
      <c r="W42" s="253">
        <v>0.73490574288863486</v>
      </c>
      <c r="X42" s="253">
        <v>0.67573578134253964</v>
      </c>
      <c r="Y42" s="253">
        <v>0.20766052649211397</v>
      </c>
      <c r="Z42" s="253">
        <v>8.5544463063385486E-3</v>
      </c>
      <c r="AA42" s="253">
        <v>0.10705707920599518</v>
      </c>
      <c r="AB42" s="253">
        <v>9.9216665301261474E-4</v>
      </c>
      <c r="AC42" s="253">
        <f t="shared" si="0"/>
        <v>4.0000000000000009</v>
      </c>
      <c r="AD42" s="249">
        <v>76.023375794538168</v>
      </c>
      <c r="AF42" s="224">
        <v>0.177424</v>
      </c>
      <c r="AG42" s="224"/>
      <c r="AH42" s="224">
        <v>1.2133499999999999</v>
      </c>
      <c r="AI42" s="224">
        <v>13.7484</v>
      </c>
      <c r="AJ42" s="224">
        <v>0.47952099999999998</v>
      </c>
      <c r="AK42" s="224">
        <v>5.2918700000000003</v>
      </c>
      <c r="AL42" s="224">
        <v>0.235514</v>
      </c>
      <c r="AM42" s="224">
        <v>1.0850200000000001</v>
      </c>
      <c r="AN42" s="224">
        <v>80.442099999999996</v>
      </c>
      <c r="AO42" s="256"/>
      <c r="AP42" s="483" t="s">
        <v>1745</v>
      </c>
      <c r="AQ42" s="252">
        <v>30</v>
      </c>
      <c r="AR42" s="252">
        <v>15</v>
      </c>
      <c r="AS42" s="256"/>
      <c r="AT42" s="391" t="s">
        <v>1681</v>
      </c>
      <c r="AU42" s="426"/>
      <c r="AV42" s="392">
        <f>(AV41-AV39)/AV41*100</f>
        <v>-0.40111994219653002</v>
      </c>
      <c r="AW42" s="392"/>
      <c r="AX42" s="392"/>
      <c r="AY42" s="392"/>
      <c r="AZ42" s="392">
        <f>(AZ41-AZ39)/AZ41*100</f>
        <v>19.631222222222231</v>
      </c>
      <c r="BA42" s="392"/>
      <c r="BB42" s="392">
        <f>(BB41-BB39)/BB41*100</f>
        <v>-6.2548262548265704E-2</v>
      </c>
      <c r="BC42" s="392">
        <f>(BC41-BC39)/BC41*100</f>
        <v>0.75318818040435076</v>
      </c>
      <c r="BD42" s="392"/>
      <c r="BE42" s="418"/>
    </row>
    <row r="43" spans="1:57" s="255" customFormat="1" ht="15.75" thickBot="1">
      <c r="A43" s="249">
        <v>2670.0804681784898</v>
      </c>
      <c r="B43" s="250" t="s">
        <v>364</v>
      </c>
      <c r="C43" s="251" t="s">
        <v>463</v>
      </c>
      <c r="D43" s="249">
        <v>4.0162171256046619</v>
      </c>
      <c r="E43" s="224">
        <v>54.463200000000001</v>
      </c>
      <c r="F43" s="224"/>
      <c r="G43" s="224">
        <v>1.0101800000000001</v>
      </c>
      <c r="H43" s="224">
        <v>0.17032700000000001</v>
      </c>
      <c r="I43" s="224">
        <v>12.821999999999999</v>
      </c>
      <c r="J43" s="224">
        <v>0.259799</v>
      </c>
      <c r="K43" s="224">
        <v>27.886500000000002</v>
      </c>
      <c r="L43" s="224">
        <v>2.35589</v>
      </c>
      <c r="M43" s="224">
        <v>3.2426000000000003E-2</v>
      </c>
      <c r="N43" s="224">
        <v>98.967895999999996</v>
      </c>
      <c r="O43" s="276"/>
      <c r="P43" s="253">
        <v>1.9645752348095304</v>
      </c>
      <c r="Q43" s="253">
        <v>3.5424765190469554E-2</v>
      </c>
      <c r="R43" s="253">
        <v>7.5209657440571398E-3</v>
      </c>
      <c r="S43" s="253">
        <v>0</v>
      </c>
      <c r="T43" s="253">
        <v>4.8576298932767508E-3</v>
      </c>
      <c r="U43" s="253">
        <v>2.5313974747684043E-2</v>
      </c>
      <c r="V43" s="253">
        <v>0.18691188450877438</v>
      </c>
      <c r="W43" s="253">
        <v>0.7753955451062079</v>
      </c>
      <c r="X43" s="253">
        <v>0.72417902053917349</v>
      </c>
      <c r="Y43" s="253">
        <v>0.1745659570847225</v>
      </c>
      <c r="Z43" s="253">
        <v>7.9375911330798743E-3</v>
      </c>
      <c r="AA43" s="253">
        <v>9.1049626048476245E-2</v>
      </c>
      <c r="AB43" s="253">
        <v>2.2678051945479718E-3</v>
      </c>
      <c r="AC43" s="253">
        <f t="shared" si="0"/>
        <v>4</v>
      </c>
      <c r="AD43" s="249">
        <v>79.495403436216648</v>
      </c>
      <c r="AF43" s="224">
        <v>0.17615700000000001</v>
      </c>
      <c r="AG43" s="224"/>
      <c r="AH43" s="224">
        <v>1.5277099999999999</v>
      </c>
      <c r="AI43" s="224">
        <v>11.049899999999999</v>
      </c>
      <c r="AJ43" s="224">
        <v>0.51253099999999996</v>
      </c>
      <c r="AK43" s="224">
        <v>5.5273700000000003</v>
      </c>
      <c r="AL43" s="224">
        <v>0.22520299999999999</v>
      </c>
      <c r="AM43" s="224">
        <v>1.1787300000000001</v>
      </c>
      <c r="AN43" s="224">
        <v>33.609499999999997</v>
      </c>
      <c r="AO43" s="256"/>
      <c r="AP43" s="483" t="s">
        <v>1745</v>
      </c>
      <c r="AQ43" s="252">
        <v>30</v>
      </c>
      <c r="AR43" s="252">
        <v>15</v>
      </c>
      <c r="AS43" s="256"/>
      <c r="AT43" s="393" t="s">
        <v>1693</v>
      </c>
      <c r="AU43" s="428"/>
      <c r="AV43" s="394">
        <v>0.17743435761589416</v>
      </c>
      <c r="AW43" s="394"/>
      <c r="AX43" s="394">
        <v>1.1586887571743933</v>
      </c>
      <c r="AY43" s="394">
        <v>11.261765099337747</v>
      </c>
      <c r="AZ43" s="394">
        <v>0.55908360927152312</v>
      </c>
      <c r="BA43" s="394">
        <v>6.3697717880794675</v>
      </c>
      <c r="BB43" s="394">
        <v>0.25741047240618109</v>
      </c>
      <c r="BC43" s="394">
        <v>1.015100708609272</v>
      </c>
      <c r="BD43" s="394">
        <v>76.266930324503335</v>
      </c>
      <c r="BE43" s="420"/>
    </row>
    <row r="44" spans="1:57" s="255" customFormat="1" ht="15.75" thickBot="1">
      <c r="A44" s="249">
        <v>2670.0804681784898</v>
      </c>
      <c r="B44" s="250" t="s">
        <v>364</v>
      </c>
      <c r="C44" s="251" t="s">
        <v>463</v>
      </c>
      <c r="D44" s="249">
        <v>8.0162171256046619</v>
      </c>
      <c r="E44" s="224">
        <v>54.5595</v>
      </c>
      <c r="F44" s="224"/>
      <c r="G44" s="224">
        <v>1.05217</v>
      </c>
      <c r="H44" s="224">
        <v>0.233649</v>
      </c>
      <c r="I44" s="224">
        <v>12.242800000000001</v>
      </c>
      <c r="J44" s="224">
        <v>0.25420700000000002</v>
      </c>
      <c r="K44" s="224">
        <v>28.248699999999999</v>
      </c>
      <c r="L44" s="224">
        <v>2.28247</v>
      </c>
      <c r="M44" s="224">
        <v>2.2190999999999999E-2</v>
      </c>
      <c r="N44" s="224">
        <v>98.873495999999989</v>
      </c>
      <c r="O44" s="276"/>
      <c r="P44" s="253">
        <v>1.9654225039539421</v>
      </c>
      <c r="Q44" s="253">
        <v>3.4577496046057865E-2</v>
      </c>
      <c r="R44" s="253">
        <v>1.009365881483193E-2</v>
      </c>
      <c r="S44" s="253">
        <v>0</v>
      </c>
      <c r="T44" s="253">
        <v>6.6546448764958814E-3</v>
      </c>
      <c r="U44" s="253">
        <v>1.9379112322214453E-2</v>
      </c>
      <c r="V44" s="253">
        <v>0.18045966825338725</v>
      </c>
      <c r="W44" s="253">
        <v>0.7834129157330707</v>
      </c>
      <c r="X44" s="253">
        <v>0.73361144466140327</v>
      </c>
      <c r="Y44" s="253">
        <v>0.16898786740911068</v>
      </c>
      <c r="Z44" s="253">
        <v>7.7563748114841905E-3</v>
      </c>
      <c r="AA44" s="253">
        <v>8.8094393150516093E-2</v>
      </c>
      <c r="AB44" s="253">
        <v>1.5499199674858426E-3</v>
      </c>
      <c r="AC44" s="253">
        <f t="shared" si="0"/>
        <v>4</v>
      </c>
      <c r="AD44" s="249">
        <v>80.442429102514097</v>
      </c>
      <c r="AF44" s="224">
        <v>0.17600499999999999</v>
      </c>
      <c r="AG44" s="224"/>
      <c r="AH44" s="224">
        <v>1.4829399999999999</v>
      </c>
      <c r="AI44" s="224">
        <v>8.7194699999999994</v>
      </c>
      <c r="AJ44" s="224">
        <v>0.52521099999999998</v>
      </c>
      <c r="AK44" s="224">
        <v>5.8173500000000002</v>
      </c>
      <c r="AL44" s="224">
        <v>0.22335199999999999</v>
      </c>
      <c r="AM44" s="224">
        <v>1.19784</v>
      </c>
      <c r="AN44" s="224">
        <v>47.392299999999999</v>
      </c>
      <c r="AO44" s="256"/>
      <c r="AP44" s="483" t="s">
        <v>1745</v>
      </c>
      <c r="AQ44" s="252">
        <v>30</v>
      </c>
      <c r="AR44" s="252">
        <v>15</v>
      </c>
      <c r="AS44" s="256"/>
      <c r="AT44" s="212"/>
      <c r="AU44" s="212"/>
      <c r="AV44" s="212"/>
      <c r="AW44"/>
      <c r="AX44"/>
      <c r="AY44"/>
      <c r="AZ44"/>
      <c r="BA44"/>
      <c r="BB44"/>
      <c r="BC44"/>
      <c r="BD44"/>
      <c r="BE44"/>
    </row>
    <row r="45" spans="1:57" s="255" customFormat="1" ht="13.5" thickBot="1">
      <c r="A45" s="249">
        <v>2670.0804681784898</v>
      </c>
      <c r="B45" s="250" t="s">
        <v>364</v>
      </c>
      <c r="C45" s="251" t="s">
        <v>463</v>
      </c>
      <c r="D45" s="249">
        <v>12.016217125604662</v>
      </c>
      <c r="E45" s="224">
        <v>54.6248</v>
      </c>
      <c r="F45" s="224"/>
      <c r="G45" s="224">
        <v>1.0267900000000001</v>
      </c>
      <c r="H45" s="224">
        <v>0.214527</v>
      </c>
      <c r="I45" s="224">
        <v>11.972</v>
      </c>
      <c r="J45" s="224">
        <v>0.24820700000000001</v>
      </c>
      <c r="K45" s="224">
        <v>28.576499999999999</v>
      </c>
      <c r="L45" s="224">
        <v>2.21652</v>
      </c>
      <c r="M45" s="224">
        <v>2.0622000000000001E-2</v>
      </c>
      <c r="N45" s="224">
        <v>98.879343999999989</v>
      </c>
      <c r="O45" s="276"/>
      <c r="P45" s="253">
        <v>1.9641717383472019</v>
      </c>
      <c r="Q45" s="253">
        <v>3.5828261652798066E-2</v>
      </c>
      <c r="R45" s="253">
        <v>7.6855323114095597E-3</v>
      </c>
      <c r="S45" s="253">
        <v>0</v>
      </c>
      <c r="T45" s="253">
        <v>6.0988362443259317E-3</v>
      </c>
      <c r="U45" s="253">
        <v>2.3481589670449665E-2</v>
      </c>
      <c r="V45" s="253">
        <v>0.17340781483420784</v>
      </c>
      <c r="W45" s="253">
        <v>0.78932622693960708</v>
      </c>
      <c r="X45" s="253">
        <v>0.74249181229414596</v>
      </c>
      <c r="Y45" s="253">
        <v>0.16311871860818059</v>
      </c>
      <c r="Z45" s="253">
        <v>7.5594354445994386E-3</v>
      </c>
      <c r="AA45" s="253">
        <v>8.5392337079686978E-2</v>
      </c>
      <c r="AB45" s="253">
        <v>1.4376965733869603E-3</v>
      </c>
      <c r="AC45" s="253">
        <f t="shared" si="0"/>
        <v>4</v>
      </c>
      <c r="AD45" s="249">
        <v>80.970338063921801</v>
      </c>
      <c r="AF45" s="224">
        <v>0.175983</v>
      </c>
      <c r="AG45" s="224"/>
      <c r="AH45" s="224">
        <v>1.5104500000000001</v>
      </c>
      <c r="AI45" s="224">
        <v>9.1460899999999992</v>
      </c>
      <c r="AJ45" s="224">
        <v>0.53100199999999997</v>
      </c>
      <c r="AK45" s="224">
        <v>5.8970900000000004</v>
      </c>
      <c r="AL45" s="224">
        <v>0.22178800000000001</v>
      </c>
      <c r="AM45" s="224">
        <v>1.2165699999999999</v>
      </c>
      <c r="AN45" s="224">
        <v>52.501300000000001</v>
      </c>
      <c r="AO45" s="256"/>
      <c r="AP45" s="483" t="s">
        <v>1745</v>
      </c>
      <c r="AQ45" s="252">
        <v>30</v>
      </c>
      <c r="AR45" s="252">
        <v>15</v>
      </c>
      <c r="AS45" s="256"/>
      <c r="AT45" s="584" t="s">
        <v>1694</v>
      </c>
      <c r="AU45" s="585"/>
      <c r="AV45" s="585"/>
      <c r="AW45" s="585"/>
      <c r="AX45" s="585"/>
      <c r="AY45" s="585"/>
      <c r="AZ45" s="585"/>
      <c r="BA45" s="585"/>
      <c r="BB45" s="585"/>
      <c r="BC45" s="585"/>
      <c r="BD45" s="585"/>
      <c r="BE45" s="586"/>
    </row>
    <row r="46" spans="1:57" s="255" customFormat="1" ht="12.75">
      <c r="A46" s="249">
        <v>2670.0804681784898</v>
      </c>
      <c r="B46" s="250" t="s">
        <v>364</v>
      </c>
      <c r="C46" s="251" t="s">
        <v>463</v>
      </c>
      <c r="D46" s="249">
        <v>16.016217125604662</v>
      </c>
      <c r="E46" s="224">
        <v>54.983499999999999</v>
      </c>
      <c r="F46" s="224"/>
      <c r="G46" s="224">
        <v>1.2660199999999999</v>
      </c>
      <c r="H46" s="224">
        <v>0.314336</v>
      </c>
      <c r="I46" s="224">
        <v>11.330399999999999</v>
      </c>
      <c r="J46" s="224">
        <v>0.20732200000000001</v>
      </c>
      <c r="K46" s="224">
        <v>28.919799999999999</v>
      </c>
      <c r="L46" s="224">
        <v>2.3450600000000001</v>
      </c>
      <c r="M46" s="224">
        <v>3.5701999999999998E-2</v>
      </c>
      <c r="N46" s="224">
        <v>99.366438000000002</v>
      </c>
      <c r="O46" s="276"/>
      <c r="P46" s="253">
        <v>1.9624783384627149</v>
      </c>
      <c r="Q46" s="253">
        <v>3.7521661537285089E-2</v>
      </c>
      <c r="R46" s="253">
        <v>1.5734367330378252E-2</v>
      </c>
      <c r="S46" s="253">
        <v>0</v>
      </c>
      <c r="T46" s="253">
        <v>8.8703759668607145E-3</v>
      </c>
      <c r="U46" s="253">
        <v>1.5387572032855346E-2</v>
      </c>
      <c r="V46" s="253">
        <v>0.16647178407332955</v>
      </c>
      <c r="W46" s="253">
        <v>0.79353590059657586</v>
      </c>
      <c r="X46" s="253">
        <v>0.7452433479085947</v>
      </c>
      <c r="Y46" s="253">
        <v>0.15634073972186477</v>
      </c>
      <c r="Z46" s="253">
        <v>6.2676338749876152E-3</v>
      </c>
      <c r="AA46" s="253">
        <v>8.9677624701742675E-2</v>
      </c>
      <c r="AB46" s="253">
        <v>2.4706537928101879E-3</v>
      </c>
      <c r="AC46" s="253">
        <f t="shared" si="0"/>
        <v>3.9999999999999996</v>
      </c>
      <c r="AD46" s="249">
        <v>81.981682598207158</v>
      </c>
      <c r="AF46" s="224">
        <v>0.17543300000000001</v>
      </c>
      <c r="AG46" s="224"/>
      <c r="AH46" s="224">
        <v>1.3253200000000001</v>
      </c>
      <c r="AI46" s="224">
        <v>6.9855700000000001</v>
      </c>
      <c r="AJ46" s="224">
        <v>0.54641099999999998</v>
      </c>
      <c r="AK46" s="224">
        <v>6.8178900000000002</v>
      </c>
      <c r="AL46" s="224">
        <v>0.220084</v>
      </c>
      <c r="AM46" s="224">
        <v>1.1841299999999999</v>
      </c>
      <c r="AN46" s="224">
        <v>30.178799999999999</v>
      </c>
      <c r="AO46" s="256"/>
      <c r="AP46" s="483" t="s">
        <v>1745</v>
      </c>
      <c r="AQ46" s="252">
        <v>30</v>
      </c>
      <c r="AR46" s="252">
        <v>15</v>
      </c>
      <c r="AS46" s="256"/>
      <c r="AT46" s="382" t="s">
        <v>1675</v>
      </c>
      <c r="AU46" s="431" t="s">
        <v>1682</v>
      </c>
      <c r="AV46" s="279" t="s">
        <v>285</v>
      </c>
      <c r="AW46" s="279" t="s">
        <v>445</v>
      </c>
      <c r="AX46" s="279" t="s">
        <v>446</v>
      </c>
      <c r="AY46" s="279" t="s">
        <v>286</v>
      </c>
      <c r="AZ46" s="279" t="s">
        <v>447</v>
      </c>
      <c r="BA46" s="279" t="s">
        <v>289</v>
      </c>
      <c r="BB46" s="279" t="s">
        <v>448</v>
      </c>
      <c r="BC46" s="279" t="s">
        <v>449</v>
      </c>
      <c r="BD46" s="279" t="s">
        <v>450</v>
      </c>
      <c r="BE46" s="412" t="s">
        <v>451</v>
      </c>
    </row>
    <row r="47" spans="1:57" s="255" customFormat="1" ht="13.5" thickBot="1">
      <c r="A47" s="249">
        <v>2670.0804681784898</v>
      </c>
      <c r="B47" s="250" t="s">
        <v>364</v>
      </c>
      <c r="C47" s="251" t="s">
        <v>463</v>
      </c>
      <c r="D47" s="249">
        <v>20.016217125604662</v>
      </c>
      <c r="E47" s="224">
        <v>54.804000000000002</v>
      </c>
      <c r="F47" s="224"/>
      <c r="G47" s="224">
        <v>1.41029</v>
      </c>
      <c r="H47" s="224">
        <v>0.358122</v>
      </c>
      <c r="I47" s="224">
        <v>10.4901</v>
      </c>
      <c r="J47" s="224">
        <v>0.22865199999999999</v>
      </c>
      <c r="K47" s="224">
        <v>29.4422</v>
      </c>
      <c r="L47" s="224">
        <v>2.32565</v>
      </c>
      <c r="M47" s="224">
        <v>2.7182999999999999E-2</v>
      </c>
      <c r="N47" s="224">
        <v>99.059014000000005</v>
      </c>
      <c r="O47" s="276"/>
      <c r="P47" s="253">
        <v>1.9546423550939718</v>
      </c>
      <c r="Q47" s="253">
        <v>4.5357644906028227E-2</v>
      </c>
      <c r="R47" s="253">
        <v>1.3923856821034697E-2</v>
      </c>
      <c r="S47" s="253">
        <v>0</v>
      </c>
      <c r="T47" s="253">
        <v>1.0098606825063972E-2</v>
      </c>
      <c r="U47" s="253">
        <v>2.3214927781538108E-2</v>
      </c>
      <c r="V47" s="253">
        <v>0.14877372053810911</v>
      </c>
      <c r="W47" s="253">
        <v>0.80398888803425428</v>
      </c>
      <c r="X47" s="253">
        <v>0.7614418302367485</v>
      </c>
      <c r="Y47" s="253">
        <v>0.14090062156784666</v>
      </c>
      <c r="Z47" s="253">
        <v>6.9074188479473567E-3</v>
      </c>
      <c r="AA47" s="253">
        <v>8.8870382825850594E-2</v>
      </c>
      <c r="AB47" s="253">
        <v>1.8797465216068999E-3</v>
      </c>
      <c r="AC47" s="253">
        <f t="shared" si="0"/>
        <v>4</v>
      </c>
      <c r="AD47" s="249">
        <v>83.342067812723954</v>
      </c>
      <c r="AF47" s="224">
        <v>0.17589399999999999</v>
      </c>
      <c r="AG47" s="224"/>
      <c r="AH47" s="224">
        <v>1.23661</v>
      </c>
      <c r="AI47" s="224">
        <v>6.1837400000000002</v>
      </c>
      <c r="AJ47" s="224">
        <v>0.56990399999999997</v>
      </c>
      <c r="AK47" s="224">
        <v>6.2462</v>
      </c>
      <c r="AL47" s="224">
        <v>0.217643</v>
      </c>
      <c r="AM47" s="224">
        <v>1.1889099999999999</v>
      </c>
      <c r="AN47" s="224">
        <v>40.354500000000002</v>
      </c>
      <c r="AO47" s="256"/>
      <c r="AP47" s="483" t="s">
        <v>1745</v>
      </c>
      <c r="AQ47" s="252">
        <v>30</v>
      </c>
      <c r="AR47" s="252">
        <v>15</v>
      </c>
      <c r="AS47" s="256"/>
      <c r="AT47" s="413" t="s">
        <v>429</v>
      </c>
      <c r="AU47" s="398"/>
      <c r="AV47" s="27" t="s">
        <v>303</v>
      </c>
      <c r="AW47" s="27" t="s">
        <v>303</v>
      </c>
      <c r="AX47" s="27" t="s">
        <v>303</v>
      </c>
      <c r="AY47" s="27" t="s">
        <v>303</v>
      </c>
      <c r="AZ47" s="27" t="s">
        <v>303</v>
      </c>
      <c r="BA47" s="27" t="s">
        <v>303</v>
      </c>
      <c r="BB47" s="27" t="s">
        <v>303</v>
      </c>
      <c r="BC47" s="27" t="s">
        <v>303</v>
      </c>
      <c r="BD47" s="27" t="s">
        <v>303</v>
      </c>
      <c r="BE47" s="364" t="s">
        <v>303</v>
      </c>
    </row>
    <row r="48" spans="1:57" s="255" customFormat="1" ht="12.75">
      <c r="A48" s="249">
        <v>2670.0804681784898</v>
      </c>
      <c r="B48" s="250" t="s">
        <v>364</v>
      </c>
      <c r="C48" s="251" t="s">
        <v>463</v>
      </c>
      <c r="D48" s="249">
        <v>24.016217125604662</v>
      </c>
      <c r="E48" s="224">
        <v>54.972700000000003</v>
      </c>
      <c r="F48" s="224"/>
      <c r="G48" s="224">
        <v>1.40133</v>
      </c>
      <c r="H48" s="224">
        <v>0.36975000000000002</v>
      </c>
      <c r="I48" s="224">
        <v>10.460800000000001</v>
      </c>
      <c r="J48" s="224">
        <v>0.247307</v>
      </c>
      <c r="K48" s="224">
        <v>29.459900000000001</v>
      </c>
      <c r="L48" s="224">
        <v>2.34171</v>
      </c>
      <c r="M48" s="224">
        <v>2.0338999999999999E-2</v>
      </c>
      <c r="N48" s="224">
        <v>99.253497000000024</v>
      </c>
      <c r="O48" s="276"/>
      <c r="P48" s="253">
        <v>1.9573614175024954</v>
      </c>
      <c r="Q48" s="253">
        <v>4.2638582497504629E-2</v>
      </c>
      <c r="R48" s="253">
        <v>1.6167208729711557E-2</v>
      </c>
      <c r="S48" s="253">
        <v>0</v>
      </c>
      <c r="T48" s="253">
        <v>1.0408965119712243E-2</v>
      </c>
      <c r="U48" s="253">
        <v>1.7466516309134761E-2</v>
      </c>
      <c r="V48" s="253">
        <v>0.15129738022248426</v>
      </c>
      <c r="W48" s="253">
        <v>0.80465992961895716</v>
      </c>
      <c r="X48" s="253">
        <v>0.75907727606361575</v>
      </c>
      <c r="Y48" s="253">
        <v>0.1427266339821712</v>
      </c>
      <c r="Z48" s="253">
        <v>7.458407431041615E-3</v>
      </c>
      <c r="AA48" s="253">
        <v>8.9333574862115503E-2</v>
      </c>
      <c r="AB48" s="253">
        <v>1.4041076610559016E-3</v>
      </c>
      <c r="AC48" s="253">
        <f t="shared" si="0"/>
        <v>4</v>
      </c>
      <c r="AD48" s="249">
        <v>83.389189243456627</v>
      </c>
      <c r="AF48" s="224">
        <v>0.175617</v>
      </c>
      <c r="AG48" s="224"/>
      <c r="AH48" s="224">
        <v>1.2444200000000001</v>
      </c>
      <c r="AI48" s="224">
        <v>6.2126799999999998</v>
      </c>
      <c r="AJ48" s="224">
        <v>0.57143500000000003</v>
      </c>
      <c r="AK48" s="224">
        <v>5.7535400000000001</v>
      </c>
      <c r="AL48" s="224">
        <v>0.217528</v>
      </c>
      <c r="AM48" s="224">
        <v>1.1853800000000001</v>
      </c>
      <c r="AN48" s="224">
        <v>54.860900000000001</v>
      </c>
      <c r="AO48" s="256"/>
      <c r="AP48" s="483" t="s">
        <v>1745</v>
      </c>
      <c r="AQ48" s="252">
        <v>30</v>
      </c>
      <c r="AR48" s="252">
        <v>15</v>
      </c>
      <c r="AS48" s="256"/>
      <c r="AT48" s="414" t="s">
        <v>437</v>
      </c>
      <c r="AU48" s="327" t="s">
        <v>1686</v>
      </c>
      <c r="AV48" s="237">
        <v>54.6738</v>
      </c>
      <c r="AW48" s="237" t="s">
        <v>1687</v>
      </c>
      <c r="AX48" s="237">
        <v>1.0170999999999999E-2</v>
      </c>
      <c r="AY48" s="237">
        <v>1.9751000000000001E-2</v>
      </c>
      <c r="AZ48" s="237">
        <v>0.90596600000000005</v>
      </c>
      <c r="BA48" s="237">
        <v>8.3929000000000004E-2</v>
      </c>
      <c r="BB48" s="237">
        <v>18.015699999999999</v>
      </c>
      <c r="BC48" s="237">
        <v>25.620999999999999</v>
      </c>
      <c r="BD48" s="237">
        <v>7.8135999999999997E-2</v>
      </c>
      <c r="BE48" s="415">
        <f t="shared" ref="BE48:BE54" si="8">SUM(AV48:BD48)</f>
        <v>99.408452999999994</v>
      </c>
    </row>
    <row r="49" spans="1:57" s="255" customFormat="1" ht="12.75">
      <c r="A49" s="249">
        <v>2670.0804681784898</v>
      </c>
      <c r="B49" s="250" t="s">
        <v>364</v>
      </c>
      <c r="C49" s="251" t="s">
        <v>463</v>
      </c>
      <c r="D49" s="249">
        <v>28.016217125604662</v>
      </c>
      <c r="E49" s="224">
        <v>55.019599999999997</v>
      </c>
      <c r="F49" s="224"/>
      <c r="G49" s="224">
        <v>1.2905899999999999</v>
      </c>
      <c r="H49" s="224">
        <v>0.35258299999999998</v>
      </c>
      <c r="I49" s="224">
        <v>10.4754</v>
      </c>
      <c r="J49" s="224">
        <v>0.24442700000000001</v>
      </c>
      <c r="K49" s="224">
        <v>29.731200000000001</v>
      </c>
      <c r="L49" s="224">
        <v>2.22573</v>
      </c>
      <c r="M49" s="224">
        <v>7.9480000000000002E-3</v>
      </c>
      <c r="N49" s="224">
        <v>99.339529999999996</v>
      </c>
      <c r="O49" s="276"/>
      <c r="P49" s="253">
        <v>1.9560932168713756</v>
      </c>
      <c r="Q49" s="253">
        <v>4.3906783128624394E-2</v>
      </c>
      <c r="R49" s="253">
        <v>1.0170658445060266E-2</v>
      </c>
      <c r="S49" s="253">
        <v>0</v>
      </c>
      <c r="T49" s="253">
        <v>9.9108043359116948E-3</v>
      </c>
      <c r="U49" s="253">
        <v>2.4373189481959656E-2</v>
      </c>
      <c r="V49" s="253">
        <v>0.14725890865348804</v>
      </c>
      <c r="W49" s="253">
        <v>0.80828643908358067</v>
      </c>
      <c r="X49" s="253">
        <v>0.76748455639740998</v>
      </c>
      <c r="Y49" s="253">
        <v>0.1398253548724975</v>
      </c>
      <c r="Z49" s="253">
        <v>7.360495221118187E-3</v>
      </c>
      <c r="AA49" s="253">
        <v>8.4781724374667231E-2</v>
      </c>
      <c r="AB49" s="253">
        <v>5.4786913430709559E-4</v>
      </c>
      <c r="AC49" s="253">
        <f t="shared" si="0"/>
        <v>4</v>
      </c>
      <c r="AD49" s="249">
        <v>83.496568565542631</v>
      </c>
      <c r="AF49" s="224">
        <v>0.17558299999999999</v>
      </c>
      <c r="AG49" s="224"/>
      <c r="AH49" s="224">
        <v>1.30253</v>
      </c>
      <c r="AI49" s="224">
        <v>6.2615999999999996</v>
      </c>
      <c r="AJ49" s="224">
        <v>0.569299</v>
      </c>
      <c r="AK49" s="224">
        <v>5.7986899999999997</v>
      </c>
      <c r="AL49" s="224">
        <v>0.21650700000000001</v>
      </c>
      <c r="AM49" s="224">
        <v>1.2202500000000001</v>
      </c>
      <c r="AN49" s="224">
        <v>135.41900000000001</v>
      </c>
      <c r="AO49" s="256"/>
      <c r="AP49" s="483" t="s">
        <v>1745</v>
      </c>
      <c r="AQ49" s="252">
        <v>30</v>
      </c>
      <c r="AR49" s="252">
        <v>15</v>
      </c>
      <c r="AS49" s="256"/>
      <c r="AT49" s="414" t="s">
        <v>437</v>
      </c>
      <c r="AU49" s="327" t="s">
        <v>1686</v>
      </c>
      <c r="AV49" s="237">
        <v>54.665700000000001</v>
      </c>
      <c r="AW49" s="237" t="s">
        <v>1687</v>
      </c>
      <c r="AX49" s="237">
        <v>4.8679999999999999E-3</v>
      </c>
      <c r="AY49" s="237">
        <v>3.7919000000000001E-2</v>
      </c>
      <c r="AZ49" s="237">
        <v>0.94112399999999996</v>
      </c>
      <c r="BA49" s="237">
        <v>9.1171000000000002E-2</v>
      </c>
      <c r="BB49" s="237">
        <v>18.1386</v>
      </c>
      <c r="BC49" s="237">
        <v>25.482900000000001</v>
      </c>
      <c r="BD49" s="237">
        <v>0.104475</v>
      </c>
      <c r="BE49" s="415">
        <f t="shared" si="8"/>
        <v>99.466757000000001</v>
      </c>
    </row>
    <row r="50" spans="1:57" s="255" customFormat="1" ht="12.75">
      <c r="A50" s="249">
        <v>2670.0804681784898</v>
      </c>
      <c r="B50" s="250" t="s">
        <v>364</v>
      </c>
      <c r="C50" s="251" t="s">
        <v>463</v>
      </c>
      <c r="D50" s="249">
        <v>32.016217125604662</v>
      </c>
      <c r="E50" s="224">
        <v>54.988199999999999</v>
      </c>
      <c r="F50" s="224"/>
      <c r="G50" s="224">
        <v>1.29071</v>
      </c>
      <c r="H50" s="224">
        <v>0.37974799999999997</v>
      </c>
      <c r="I50" s="224">
        <v>10.4687</v>
      </c>
      <c r="J50" s="224">
        <v>0.213979</v>
      </c>
      <c r="K50" s="224">
        <v>29.622599999999998</v>
      </c>
      <c r="L50" s="224">
        <v>2.30782</v>
      </c>
      <c r="M50" s="224">
        <v>3.2672E-2</v>
      </c>
      <c r="N50" s="224">
        <v>99.271756999999994</v>
      </c>
      <c r="O50" s="276"/>
      <c r="P50" s="253">
        <v>1.9561449206863644</v>
      </c>
      <c r="Q50" s="253">
        <v>4.3855079313635636E-2</v>
      </c>
      <c r="R50" s="253">
        <v>1.025970355349104E-2</v>
      </c>
      <c r="S50" s="253">
        <v>0</v>
      </c>
      <c r="T50" s="253">
        <v>1.0680766801922608E-2</v>
      </c>
      <c r="U50" s="253">
        <v>2.5168090993490821E-2</v>
      </c>
      <c r="V50" s="253">
        <v>0.14703426464114092</v>
      </c>
      <c r="W50" s="253">
        <v>0.8068571740099546</v>
      </c>
      <c r="X50" s="253">
        <v>0.76409600881319428</v>
      </c>
      <c r="Y50" s="253">
        <v>0.13924186137272002</v>
      </c>
      <c r="Z50" s="253">
        <v>6.4474564226618932E-3</v>
      </c>
      <c r="AA50" s="253">
        <v>8.7961191356156793E-2</v>
      </c>
      <c r="AB50" s="253">
        <v>2.2534820352670408E-3</v>
      </c>
      <c r="AC50" s="253">
        <f t="shared" si="0"/>
        <v>3.9999999999999996</v>
      </c>
      <c r="AD50" s="249">
        <v>83.454916744179769</v>
      </c>
      <c r="AF50" s="224">
        <v>0.17561599999999999</v>
      </c>
      <c r="AG50" s="224"/>
      <c r="AH50" s="224">
        <v>1.3014600000000001</v>
      </c>
      <c r="AI50" s="224">
        <v>5.8398199999999996</v>
      </c>
      <c r="AJ50" s="224">
        <v>0.56986599999999998</v>
      </c>
      <c r="AK50" s="224">
        <v>6.6614100000000001</v>
      </c>
      <c r="AL50" s="224">
        <v>0.21698500000000001</v>
      </c>
      <c r="AM50" s="224">
        <v>1.1960900000000001</v>
      </c>
      <c r="AN50" s="224">
        <v>32.836799999999997</v>
      </c>
      <c r="AO50" s="256"/>
      <c r="AP50" s="483" t="s">
        <v>1745</v>
      </c>
      <c r="AQ50" s="252">
        <v>30</v>
      </c>
      <c r="AR50" s="252">
        <v>15</v>
      </c>
      <c r="AS50" s="256"/>
      <c r="AT50" s="414" t="s">
        <v>437</v>
      </c>
      <c r="AU50" s="327" t="s">
        <v>1686</v>
      </c>
      <c r="AV50" s="237">
        <v>54.551499999999997</v>
      </c>
      <c r="AW50" s="237" t="s">
        <v>1687</v>
      </c>
      <c r="AX50" s="237">
        <v>9.3800000000000003E-4</v>
      </c>
      <c r="AY50" s="237">
        <v>3.5490000000000001E-3</v>
      </c>
      <c r="AZ50" s="237">
        <v>0.90892099999999998</v>
      </c>
      <c r="BA50" s="237">
        <v>7.3108999999999993E-2</v>
      </c>
      <c r="BB50" s="237">
        <v>18.101600000000001</v>
      </c>
      <c r="BC50" s="237">
        <v>25.692299999999999</v>
      </c>
      <c r="BD50" s="237">
        <v>6.1572000000000002E-2</v>
      </c>
      <c r="BE50" s="415">
        <f t="shared" si="8"/>
        <v>99.393489000000002</v>
      </c>
    </row>
    <row r="51" spans="1:57" s="255" customFormat="1" ht="12.75">
      <c r="A51" s="252"/>
      <c r="B51" s="250"/>
      <c r="C51" s="251"/>
      <c r="D51" s="249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76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49"/>
      <c r="AF51" s="224"/>
      <c r="AG51" s="224"/>
      <c r="AH51" s="224"/>
      <c r="AI51" s="224"/>
      <c r="AJ51" s="224"/>
      <c r="AK51" s="224"/>
      <c r="AL51" s="224"/>
      <c r="AM51" s="224"/>
      <c r="AN51" s="224"/>
      <c r="AO51" s="256"/>
      <c r="AP51" s="252"/>
      <c r="AQ51" s="252"/>
      <c r="AR51" s="252"/>
      <c r="AS51" s="256"/>
      <c r="AT51" s="414" t="s">
        <v>437</v>
      </c>
      <c r="AU51" s="327" t="s">
        <v>1686</v>
      </c>
      <c r="AV51" s="237">
        <v>54.397500000000001</v>
      </c>
      <c r="AW51" s="237" t="s">
        <v>1687</v>
      </c>
      <c r="AX51" s="237">
        <v>-1.584E-2</v>
      </c>
      <c r="AY51" s="237">
        <v>-2.8989999999999998E-2</v>
      </c>
      <c r="AZ51" s="237">
        <v>0.93921100000000002</v>
      </c>
      <c r="BA51" s="237">
        <v>9.1979000000000005E-2</v>
      </c>
      <c r="BB51" s="237">
        <v>18.084700000000002</v>
      </c>
      <c r="BC51" s="237">
        <v>25.730399999999999</v>
      </c>
      <c r="BD51" s="237">
        <v>6.4336000000000004E-2</v>
      </c>
      <c r="BE51" s="415">
        <f t="shared" si="8"/>
        <v>99.263296000000011</v>
      </c>
    </row>
    <row r="52" spans="1:57" s="255" customFormat="1" ht="12.75">
      <c r="A52" s="249">
        <v>2670.0804681784898</v>
      </c>
      <c r="B52" s="250" t="s">
        <v>364</v>
      </c>
      <c r="C52" s="251" t="s">
        <v>464</v>
      </c>
      <c r="D52" s="249">
        <v>0</v>
      </c>
      <c r="E52" s="224">
        <v>52.619900000000001</v>
      </c>
      <c r="F52" s="224"/>
      <c r="G52" s="224">
        <v>9.9784400000000009</v>
      </c>
      <c r="H52" s="224">
        <v>4.3899000000000001E-2</v>
      </c>
      <c r="I52" s="224">
        <v>15.635400000000001</v>
      </c>
      <c r="J52" s="224">
        <v>0.26862599999999998</v>
      </c>
      <c r="K52" s="224">
        <v>13.0932</v>
      </c>
      <c r="L52" s="224">
        <v>5.1459000000000001</v>
      </c>
      <c r="M52" s="224">
        <v>1.67841</v>
      </c>
      <c r="N52" s="224">
        <v>98.463774999999998</v>
      </c>
      <c r="O52" s="276"/>
      <c r="P52" s="253">
        <v>1.9855706249694904</v>
      </c>
      <c r="Q52" s="253">
        <v>1.4429375030509561E-2</v>
      </c>
      <c r="R52" s="253">
        <v>0.42933628657141965</v>
      </c>
      <c r="S52" s="253">
        <v>0</v>
      </c>
      <c r="T52" s="253">
        <v>1.3096805054818497E-3</v>
      </c>
      <c r="U52" s="253">
        <v>0</v>
      </c>
      <c r="V52" s="253">
        <v>0.22840326752803997</v>
      </c>
      <c r="W52" s="253">
        <v>0.34095076539505842</v>
      </c>
      <c r="X52" s="253">
        <v>0.3955779238121393</v>
      </c>
      <c r="Y52" s="253">
        <v>0.26499805699500606</v>
      </c>
      <c r="Z52" s="253">
        <v>8.5855694409209052E-3</v>
      </c>
      <c r="AA52" s="253">
        <v>0.20804357619229974</v>
      </c>
      <c r="AB52" s="253">
        <v>0.12279487355963402</v>
      </c>
      <c r="AC52" s="253">
        <f t="shared" si="0"/>
        <v>3.9999999999999991</v>
      </c>
      <c r="AD52" s="249">
        <v>59.883788588375566</v>
      </c>
      <c r="AF52" s="224">
        <v>0.17877100000000001</v>
      </c>
      <c r="AG52" s="224"/>
      <c r="AH52" s="224">
        <v>0.41620800000000002</v>
      </c>
      <c r="AI52" s="224">
        <v>35.883000000000003</v>
      </c>
      <c r="AJ52" s="224">
        <v>0.46242499999999997</v>
      </c>
      <c r="AK52" s="224">
        <v>5.4504099999999998</v>
      </c>
      <c r="AL52" s="224">
        <v>0.33859299999999998</v>
      </c>
      <c r="AM52" s="224">
        <v>0.77617700000000001</v>
      </c>
      <c r="AN52" s="224">
        <v>1.6870000000000001</v>
      </c>
      <c r="AO52" s="256"/>
      <c r="AP52" s="483" t="s">
        <v>1745</v>
      </c>
      <c r="AQ52" s="252">
        <v>30</v>
      </c>
      <c r="AR52" s="252">
        <v>15</v>
      </c>
      <c r="AS52" s="256"/>
      <c r="AT52" s="414" t="s">
        <v>437</v>
      </c>
      <c r="AU52" s="327" t="s">
        <v>1686</v>
      </c>
      <c r="AV52" s="237">
        <v>54.473199999999999</v>
      </c>
      <c r="AW52" s="237" t="s">
        <v>1687</v>
      </c>
      <c r="AX52" s="237">
        <v>1.1438E-2</v>
      </c>
      <c r="AY52" s="237">
        <v>-2.0760000000000001E-2</v>
      </c>
      <c r="AZ52" s="237">
        <v>0.93816699999999997</v>
      </c>
      <c r="BA52" s="237">
        <v>4.7835000000000003E-2</v>
      </c>
      <c r="BB52" s="237">
        <v>18.109300000000001</v>
      </c>
      <c r="BC52" s="237">
        <v>25.5181</v>
      </c>
      <c r="BD52" s="237">
        <v>5.1708999999999998E-2</v>
      </c>
      <c r="BE52" s="415">
        <f t="shared" si="8"/>
        <v>99.128989000000004</v>
      </c>
    </row>
    <row r="53" spans="1:57" s="255" customFormat="1" ht="12.75">
      <c r="A53" s="249">
        <v>2670.0804681784898</v>
      </c>
      <c r="B53" s="250" t="s">
        <v>364</v>
      </c>
      <c r="C53" s="251" t="s">
        <v>464</v>
      </c>
      <c r="D53" s="249">
        <v>2.9834334902299626</v>
      </c>
      <c r="E53" s="224">
        <v>53.770499999999998</v>
      </c>
      <c r="F53" s="224"/>
      <c r="G53" s="224">
        <v>1.5039499999999999</v>
      </c>
      <c r="H53" s="224">
        <v>0.229768</v>
      </c>
      <c r="I53" s="224">
        <v>12.6526</v>
      </c>
      <c r="J53" s="224">
        <v>0.25717899999999999</v>
      </c>
      <c r="K53" s="224">
        <v>27.501100000000001</v>
      </c>
      <c r="L53" s="224">
        <v>2.3925000000000001</v>
      </c>
      <c r="M53" s="224">
        <v>2.6707000000000002E-2</v>
      </c>
      <c r="N53" s="224">
        <v>98.334304000000003</v>
      </c>
      <c r="O53" s="276"/>
      <c r="P53" s="253">
        <v>1.9528678544098204</v>
      </c>
      <c r="Q53" s="253">
        <v>4.7132145590179642E-2</v>
      </c>
      <c r="R53" s="253">
        <v>1.7242952305116521E-2</v>
      </c>
      <c r="S53" s="253">
        <v>0</v>
      </c>
      <c r="T53" s="253">
        <v>6.5977178761268832E-3</v>
      </c>
      <c r="U53" s="253">
        <v>2.5172094087768215E-2</v>
      </c>
      <c r="V53" s="253">
        <v>0.18479604630855201</v>
      </c>
      <c r="W53" s="253">
        <v>0.7661911894224358</v>
      </c>
      <c r="X53" s="253">
        <v>0.72278376470392947</v>
      </c>
      <c r="Y53" s="253">
        <v>0.17432670056410043</v>
      </c>
      <c r="Z53" s="253">
        <v>7.9113395450892705E-3</v>
      </c>
      <c r="AA53" s="253">
        <v>9.3097576508051227E-2</v>
      </c>
      <c r="AB53" s="253">
        <v>1.8806186788296645E-3</v>
      </c>
      <c r="AC53" s="253">
        <f t="shared" si="0"/>
        <v>3.9999999999999991</v>
      </c>
      <c r="AD53" s="249">
        <v>79.485344718184763</v>
      </c>
      <c r="AF53" s="224">
        <v>0.17769399999999999</v>
      </c>
      <c r="AG53" s="224"/>
      <c r="AH53" s="224">
        <v>1.1925300000000001</v>
      </c>
      <c r="AI53" s="224">
        <v>8.5224399999999996</v>
      </c>
      <c r="AJ53" s="224">
        <v>0.51678400000000002</v>
      </c>
      <c r="AK53" s="224">
        <v>5.6385199999999998</v>
      </c>
      <c r="AL53" s="224">
        <v>0.22726299999999999</v>
      </c>
      <c r="AM53" s="224">
        <v>1.17055</v>
      </c>
      <c r="AN53" s="224">
        <v>41.402700000000003</v>
      </c>
      <c r="AO53" s="256"/>
      <c r="AP53" s="483" t="s">
        <v>1745</v>
      </c>
      <c r="AQ53" s="252">
        <v>30</v>
      </c>
      <c r="AR53" s="252">
        <v>15</v>
      </c>
      <c r="AS53" s="256"/>
      <c r="AT53" s="414" t="s">
        <v>437</v>
      </c>
      <c r="AU53" s="327" t="s">
        <v>1686</v>
      </c>
      <c r="AV53" s="237">
        <v>55.655299999999997</v>
      </c>
      <c r="AW53" s="237" t="s">
        <v>1687</v>
      </c>
      <c r="AX53" s="237">
        <v>9.5130000000000006E-3</v>
      </c>
      <c r="AY53" s="237">
        <v>-1.8769999999999998E-2</v>
      </c>
      <c r="AZ53" s="237">
        <v>0.89316300000000004</v>
      </c>
      <c r="BA53" s="237">
        <v>8.0535999999999996E-2</v>
      </c>
      <c r="BB53" s="237">
        <v>17.953499999999998</v>
      </c>
      <c r="BC53" s="237">
        <v>25.6069</v>
      </c>
      <c r="BD53" s="237">
        <v>9.3838000000000005E-2</v>
      </c>
      <c r="BE53" s="415">
        <f t="shared" si="8"/>
        <v>100.27397999999999</v>
      </c>
    </row>
    <row r="54" spans="1:57" s="255" customFormat="1" ht="13.5" thickBot="1">
      <c r="A54" s="249">
        <v>2670.0804681784898</v>
      </c>
      <c r="B54" s="250" t="s">
        <v>364</v>
      </c>
      <c r="C54" s="251" t="s">
        <v>464</v>
      </c>
      <c r="D54" s="249">
        <v>5.9834334902299631</v>
      </c>
      <c r="E54" s="224">
        <v>54.196800000000003</v>
      </c>
      <c r="F54" s="224"/>
      <c r="G54" s="224">
        <v>1.36669</v>
      </c>
      <c r="H54" s="224">
        <v>0.22437199999999999</v>
      </c>
      <c r="I54" s="224">
        <v>12.3628</v>
      </c>
      <c r="J54" s="224">
        <v>0.246001</v>
      </c>
      <c r="K54" s="224">
        <v>28.061900000000001</v>
      </c>
      <c r="L54" s="224">
        <v>2.3480099999999999</v>
      </c>
      <c r="M54" s="224">
        <v>1.8224000000000001E-2</v>
      </c>
      <c r="N54" s="224">
        <v>98.824797000000032</v>
      </c>
      <c r="O54" s="276"/>
      <c r="P54" s="253">
        <v>1.9545023320308486</v>
      </c>
      <c r="Q54" s="253">
        <v>4.5497667969151445E-2</v>
      </c>
      <c r="R54" s="253">
        <v>1.2590581321281213E-2</v>
      </c>
      <c r="S54" s="253">
        <v>0</v>
      </c>
      <c r="T54" s="253">
        <v>6.3974459063918642E-3</v>
      </c>
      <c r="U54" s="253">
        <v>2.7783886251709689E-2</v>
      </c>
      <c r="V54" s="253">
        <v>0.17744234806640688</v>
      </c>
      <c r="W54" s="253">
        <v>0.77578573845421039</v>
      </c>
      <c r="X54" s="253">
        <v>0.73286311274598548</v>
      </c>
      <c r="Y54" s="253">
        <v>0.16762482872657111</v>
      </c>
      <c r="Z54" s="253">
        <v>7.5142416936562874E-3</v>
      </c>
      <c r="AA54" s="253">
        <v>9.0723571323553992E-2</v>
      </c>
      <c r="AB54" s="253">
        <v>1.274245510233057E-3</v>
      </c>
      <c r="AC54" s="253">
        <f t="shared" si="0"/>
        <v>3.9999999999999996</v>
      </c>
      <c r="AD54" s="249">
        <v>80.18330693390827</v>
      </c>
      <c r="AF54" s="224">
        <v>0.177007</v>
      </c>
      <c r="AG54" s="224"/>
      <c r="AH54" s="224">
        <v>1.27362</v>
      </c>
      <c r="AI54" s="224">
        <v>8.8842300000000005</v>
      </c>
      <c r="AJ54" s="224">
        <v>0.52317599999999997</v>
      </c>
      <c r="AK54" s="224">
        <v>5.93581</v>
      </c>
      <c r="AL54" s="224">
        <v>0.22463900000000001</v>
      </c>
      <c r="AM54" s="224">
        <v>1.1789000000000001</v>
      </c>
      <c r="AN54" s="224">
        <v>59.899299999999997</v>
      </c>
      <c r="AO54" s="256"/>
      <c r="AP54" s="483" t="s">
        <v>1745</v>
      </c>
      <c r="AQ54" s="252">
        <v>30</v>
      </c>
      <c r="AR54" s="252">
        <v>15</v>
      </c>
      <c r="AS54" s="256"/>
      <c r="AT54" s="424" t="s">
        <v>437</v>
      </c>
      <c r="AU54" s="330" t="s">
        <v>1686</v>
      </c>
      <c r="AV54" s="261">
        <v>55.686100000000003</v>
      </c>
      <c r="AW54" s="261" t="s">
        <v>1687</v>
      </c>
      <c r="AX54" s="261">
        <v>3.47E-3</v>
      </c>
      <c r="AY54" s="261">
        <v>1.0388E-2</v>
      </c>
      <c r="AZ54" s="261">
        <v>0.72610399999999997</v>
      </c>
      <c r="BA54" s="261">
        <v>8.1441E-2</v>
      </c>
      <c r="BB54" s="261">
        <v>18.069500000000001</v>
      </c>
      <c r="BC54" s="261">
        <v>25.759799999999998</v>
      </c>
      <c r="BD54" s="261">
        <v>5.2439E-2</v>
      </c>
      <c r="BE54" s="416">
        <f t="shared" si="8"/>
        <v>100.38924200000001</v>
      </c>
    </row>
    <row r="55" spans="1:57" s="255" customFormat="1">
      <c r="A55" s="249">
        <v>2670.0804681784898</v>
      </c>
      <c r="B55" s="250" t="s">
        <v>364</v>
      </c>
      <c r="C55" s="251" t="s">
        <v>464</v>
      </c>
      <c r="D55" s="249">
        <v>8.9834334902299631</v>
      </c>
      <c r="E55" s="224">
        <v>54.132399999999997</v>
      </c>
      <c r="F55" s="224"/>
      <c r="G55" s="224">
        <v>1.5145299999999999</v>
      </c>
      <c r="H55" s="224">
        <v>0.31350899999999998</v>
      </c>
      <c r="I55" s="224">
        <v>12.099600000000001</v>
      </c>
      <c r="J55" s="224">
        <v>0.24154700000000001</v>
      </c>
      <c r="K55" s="224">
        <v>28.201000000000001</v>
      </c>
      <c r="L55" s="224">
        <v>2.4408300000000001</v>
      </c>
      <c r="M55" s="224">
        <v>1.8721999999999999E-2</v>
      </c>
      <c r="N55" s="224">
        <v>98.96213800000001</v>
      </c>
      <c r="O55" s="276"/>
      <c r="P55" s="253">
        <v>1.9475407145181589</v>
      </c>
      <c r="Q55" s="253">
        <v>5.2459285481841089E-2</v>
      </c>
      <c r="R55" s="253">
        <v>1.1759615113539734E-2</v>
      </c>
      <c r="S55" s="253">
        <v>0</v>
      </c>
      <c r="T55" s="253">
        <v>8.9177376385692411E-3</v>
      </c>
      <c r="U55" s="253">
        <v>3.3087888177504965E-2</v>
      </c>
      <c r="V55" s="253">
        <v>0.16987636950265164</v>
      </c>
      <c r="W55" s="253">
        <v>0.77635838956773429</v>
      </c>
      <c r="X55" s="253">
        <v>0.73616575986507893</v>
      </c>
      <c r="Y55" s="253">
        <v>0.16108174822155344</v>
      </c>
      <c r="Z55" s="253">
        <v>7.360658187117574E-3</v>
      </c>
      <c r="AA55" s="253">
        <v>9.4085878278476559E-2</v>
      </c>
      <c r="AB55" s="253">
        <v>1.3059554477734235E-3</v>
      </c>
      <c r="AC55" s="253">
        <f t="shared" si="0"/>
        <v>3.9999999999999991</v>
      </c>
      <c r="AD55" s="249">
        <v>80.600458508474247</v>
      </c>
      <c r="AF55" s="224">
        <v>0.17710600000000001</v>
      </c>
      <c r="AG55" s="224"/>
      <c r="AH55" s="224">
        <v>1.18849</v>
      </c>
      <c r="AI55" s="224">
        <v>6.8355899999999998</v>
      </c>
      <c r="AJ55" s="224">
        <v>0.52886500000000003</v>
      </c>
      <c r="AK55" s="224">
        <v>6.0964</v>
      </c>
      <c r="AL55" s="224">
        <v>0.22392000000000001</v>
      </c>
      <c r="AM55" s="224">
        <v>1.15272</v>
      </c>
      <c r="AN55" s="224">
        <v>58.447000000000003</v>
      </c>
      <c r="AO55" s="256"/>
      <c r="AP55" s="483" t="s">
        <v>1745</v>
      </c>
      <c r="AQ55" s="252">
        <v>30</v>
      </c>
      <c r="AR55" s="252">
        <v>15</v>
      </c>
      <c r="AS55" s="256"/>
      <c r="AT55" s="387" t="s">
        <v>1741</v>
      </c>
      <c r="AU55" s="426"/>
      <c r="AV55" s="388">
        <f>AVERAGE(AV48:AV54)</f>
        <v>54.871871428571431</v>
      </c>
      <c r="AW55" s="388"/>
      <c r="AX55" s="388">
        <f t="shared" ref="AX55:BD55" si="9">AVERAGE(AX48:AX54)</f>
        <v>3.5082857142857147E-3</v>
      </c>
      <c r="AY55" s="388">
        <f t="shared" si="9"/>
        <v>4.4099999999999917E-4</v>
      </c>
      <c r="AZ55" s="388">
        <f t="shared" si="9"/>
        <v>0.8932365714285716</v>
      </c>
      <c r="BA55" s="388">
        <f t="shared" si="9"/>
        <v>7.8571428571428584E-2</v>
      </c>
      <c r="BB55" s="388">
        <f t="shared" si="9"/>
        <v>18.067557142857144</v>
      </c>
      <c r="BC55" s="388">
        <f t="shared" si="9"/>
        <v>25.630200000000002</v>
      </c>
      <c r="BD55" s="388">
        <f t="shared" si="9"/>
        <v>7.235785714285714E-2</v>
      </c>
      <c r="BE55" s="421"/>
    </row>
    <row r="56" spans="1:57" s="255" customFormat="1">
      <c r="A56" s="249">
        <v>2670.0804681784898</v>
      </c>
      <c r="B56" s="250" t="s">
        <v>364</v>
      </c>
      <c r="C56" s="251" t="s">
        <v>464</v>
      </c>
      <c r="D56" s="249">
        <v>11.983433490229963</v>
      </c>
      <c r="E56" s="224">
        <v>54.276899999999998</v>
      </c>
      <c r="F56" s="224"/>
      <c r="G56" s="224">
        <v>1.43954</v>
      </c>
      <c r="H56" s="224">
        <v>0.34583900000000001</v>
      </c>
      <c r="I56" s="224">
        <v>11.773400000000001</v>
      </c>
      <c r="J56" s="224">
        <v>0.23872699999999999</v>
      </c>
      <c r="K56" s="224">
        <v>28.4206</v>
      </c>
      <c r="L56" s="224">
        <v>2.37819</v>
      </c>
      <c r="M56" s="224">
        <v>1.4278000000000001E-2</v>
      </c>
      <c r="N56" s="224">
        <v>98.887473999999997</v>
      </c>
      <c r="O56" s="276"/>
      <c r="P56" s="253">
        <v>1.9517188959317262</v>
      </c>
      <c r="Q56" s="253">
        <v>4.8281104068273795E-2</v>
      </c>
      <c r="R56" s="253">
        <v>1.2726179984261954E-2</v>
      </c>
      <c r="S56" s="253">
        <v>0</v>
      </c>
      <c r="T56" s="253">
        <v>9.8322205884933643E-3</v>
      </c>
      <c r="U56" s="253">
        <v>2.6718146654745922E-2</v>
      </c>
      <c r="V56" s="253">
        <v>0.16813969050539726</v>
      </c>
      <c r="W56" s="253">
        <v>0.78258376226710091</v>
      </c>
      <c r="X56" s="253">
        <v>0.74092171354075453</v>
      </c>
      <c r="Y56" s="253">
        <v>0.15918851579871093</v>
      </c>
      <c r="Z56" s="253">
        <v>7.2709224294015004E-3</v>
      </c>
      <c r="AA56" s="253">
        <v>9.1623405071906236E-2</v>
      </c>
      <c r="AB56" s="253">
        <v>9.9544315922691457E-4</v>
      </c>
      <c r="AC56" s="253">
        <f t="shared" si="0"/>
        <v>3.9999999999999991</v>
      </c>
      <c r="AD56" s="249">
        <v>81.143191493605087</v>
      </c>
      <c r="AF56" s="224">
        <v>0.17691399999999999</v>
      </c>
      <c r="AG56" s="224"/>
      <c r="AH56" s="224">
        <v>1.23041</v>
      </c>
      <c r="AI56" s="224">
        <v>6.3202299999999996</v>
      </c>
      <c r="AJ56" s="224">
        <v>0.53735500000000003</v>
      </c>
      <c r="AK56" s="224">
        <v>6.0863899999999997</v>
      </c>
      <c r="AL56" s="224">
        <v>0.222856</v>
      </c>
      <c r="AM56" s="224">
        <v>1.17771</v>
      </c>
      <c r="AN56" s="224">
        <v>76.024000000000001</v>
      </c>
      <c r="AO56" s="256"/>
      <c r="AP56" s="483" t="s">
        <v>1745</v>
      </c>
      <c r="AQ56" s="252">
        <v>30</v>
      </c>
      <c r="AR56" s="252">
        <v>15</v>
      </c>
      <c r="AS56" s="256"/>
      <c r="AT56" s="387" t="s">
        <v>1736</v>
      </c>
      <c r="AU56" s="426"/>
      <c r="AV56" s="388">
        <f>(STDEV(AV48:AV54)/AV55)*100</f>
        <v>1.010604703432294</v>
      </c>
      <c r="AW56" s="388"/>
      <c r="AX56" s="388">
        <f t="shared" ref="AX56:BD56" si="10">(STDEV(AX48:AX54)/AX55)*100</f>
        <v>266.9197541693465</v>
      </c>
      <c r="AY56" s="388">
        <f t="shared" si="10"/>
        <v>5531.8324690528061</v>
      </c>
      <c r="AZ56" s="388">
        <f t="shared" si="10"/>
        <v>8.5219916725513372</v>
      </c>
      <c r="BA56" s="388">
        <f t="shared" si="10"/>
        <v>19.118294743682906</v>
      </c>
      <c r="BB56" s="388">
        <f t="shared" si="10"/>
        <v>0.34964406915738799</v>
      </c>
      <c r="BC56" s="388">
        <f t="shared" si="10"/>
        <v>0.40791605644717643</v>
      </c>
      <c r="BD56" s="388">
        <f t="shared" si="10"/>
        <v>28.379768221202561</v>
      </c>
      <c r="BE56" s="421"/>
    </row>
    <row r="57" spans="1:57" s="255" customFormat="1">
      <c r="A57" s="249">
        <v>2670.0804681784898</v>
      </c>
      <c r="B57" s="250" t="s">
        <v>364</v>
      </c>
      <c r="C57" s="251" t="s">
        <v>464</v>
      </c>
      <c r="D57" s="249">
        <v>14.983433490229963</v>
      </c>
      <c r="E57" s="224">
        <v>53.702800000000003</v>
      </c>
      <c r="F57" s="224"/>
      <c r="G57" s="224">
        <v>2.1789900000000002</v>
      </c>
      <c r="H57" s="224">
        <v>0.51938200000000001</v>
      </c>
      <c r="I57" s="224">
        <v>11.202400000000001</v>
      </c>
      <c r="J57" s="224">
        <v>0.24950800000000001</v>
      </c>
      <c r="K57" s="224">
        <v>28.3447</v>
      </c>
      <c r="L57" s="224">
        <v>2.6448900000000002</v>
      </c>
      <c r="M57" s="224">
        <v>1.8970999999999998E-2</v>
      </c>
      <c r="N57" s="224">
        <v>98.861641000000006</v>
      </c>
      <c r="O57" s="276"/>
      <c r="P57" s="253">
        <v>1.9285108181304336</v>
      </c>
      <c r="Q57" s="253">
        <v>7.1489181869566432E-2</v>
      </c>
      <c r="R57" s="253">
        <v>2.0733152136792832E-2</v>
      </c>
      <c r="S57" s="253">
        <v>0</v>
      </c>
      <c r="T57" s="253">
        <v>1.4746449197654294E-2</v>
      </c>
      <c r="U57" s="253">
        <v>3.7330457087067614E-2</v>
      </c>
      <c r="V57" s="253">
        <v>0.15266597116516978</v>
      </c>
      <c r="W57" s="253">
        <v>0.77452397041331555</v>
      </c>
      <c r="X57" s="253">
        <v>0.74289517701440455</v>
      </c>
      <c r="Y57" s="253">
        <v>0.1464316380192886</v>
      </c>
      <c r="Z57" s="253">
        <v>7.5891889161683245E-3</v>
      </c>
      <c r="AA57" s="253">
        <v>0.10176311949819024</v>
      </c>
      <c r="AB57" s="253">
        <v>1.3208765519481622E-3</v>
      </c>
      <c r="AC57" s="253">
        <f t="shared" si="0"/>
        <v>4</v>
      </c>
      <c r="AD57" s="249">
        <v>81.852438335508623</v>
      </c>
      <c r="AF57" s="224">
        <v>0.17799000000000001</v>
      </c>
      <c r="AG57" s="224"/>
      <c r="AH57" s="224">
        <v>0.96183799999999997</v>
      </c>
      <c r="AI57" s="224">
        <v>4.7550699999999999</v>
      </c>
      <c r="AJ57" s="224">
        <v>0.55089399999999999</v>
      </c>
      <c r="AK57" s="224">
        <v>5.74763</v>
      </c>
      <c r="AL57" s="224">
        <v>0.22282199999999999</v>
      </c>
      <c r="AM57" s="224">
        <v>1.1113500000000001</v>
      </c>
      <c r="AN57" s="224">
        <v>58.518000000000001</v>
      </c>
      <c r="AO57" s="256"/>
      <c r="AP57" s="483" t="s">
        <v>1745</v>
      </c>
      <c r="AQ57" s="252">
        <v>30</v>
      </c>
      <c r="AR57" s="252">
        <v>15</v>
      </c>
      <c r="AS57" s="256"/>
      <c r="AT57" s="387" t="s">
        <v>1737</v>
      </c>
      <c r="AU57" s="426"/>
      <c r="AV57" s="388">
        <v>55.36</v>
      </c>
      <c r="AW57" s="388"/>
      <c r="AX57" s="388"/>
      <c r="AY57" s="388"/>
      <c r="AZ57" s="388">
        <v>0.9</v>
      </c>
      <c r="BA57" s="419"/>
      <c r="BB57" s="388">
        <v>18.13</v>
      </c>
      <c r="BC57" s="388">
        <v>25.72</v>
      </c>
      <c r="BD57" s="411"/>
      <c r="BE57" s="421"/>
    </row>
    <row r="58" spans="1:57" s="255" customFormat="1">
      <c r="A58" s="249">
        <v>2670.0804681784898</v>
      </c>
      <c r="B58" s="250" t="s">
        <v>364</v>
      </c>
      <c r="C58" s="251" t="s">
        <v>464</v>
      </c>
      <c r="D58" s="249">
        <v>17.983433490229963</v>
      </c>
      <c r="E58" s="224">
        <v>54.306600000000003</v>
      </c>
      <c r="F58" s="224"/>
      <c r="G58" s="224">
        <v>1.9151400000000001</v>
      </c>
      <c r="H58" s="224">
        <v>0.56122000000000005</v>
      </c>
      <c r="I58" s="224">
        <v>10.308199999999999</v>
      </c>
      <c r="J58" s="224">
        <v>0.18809300000000001</v>
      </c>
      <c r="K58" s="224">
        <v>29.191600000000001</v>
      </c>
      <c r="L58" s="224">
        <v>2.4876999999999998</v>
      </c>
      <c r="M58" s="224">
        <v>4.6128000000000002E-2</v>
      </c>
      <c r="N58" s="224">
        <v>99.004681000000005</v>
      </c>
      <c r="O58" s="276"/>
      <c r="P58" s="253">
        <v>1.938484068370447</v>
      </c>
      <c r="Q58" s="253">
        <v>6.1515931629553045E-2</v>
      </c>
      <c r="R58" s="253">
        <v>1.9052678595831818E-2</v>
      </c>
      <c r="S58" s="253">
        <v>0</v>
      </c>
      <c r="T58" s="253">
        <v>1.5838650549370437E-2</v>
      </c>
      <c r="U58" s="253">
        <v>2.9817030436145586E-2</v>
      </c>
      <c r="V58" s="253">
        <v>0.14193168108424251</v>
      </c>
      <c r="W58" s="253">
        <v>0.79335995933440939</v>
      </c>
      <c r="X58" s="253">
        <v>0.76001416853320358</v>
      </c>
      <c r="Y58" s="253">
        <v>0.13596613657974141</v>
      </c>
      <c r="Z58" s="253">
        <v>5.6868005276371099E-3</v>
      </c>
      <c r="AA58" s="253">
        <v>9.5140466407622859E-2</v>
      </c>
      <c r="AB58" s="253">
        <v>3.1924279517950497E-3</v>
      </c>
      <c r="AC58" s="253">
        <f t="shared" si="0"/>
        <v>4</v>
      </c>
      <c r="AD58" s="249">
        <v>83.465871214452719</v>
      </c>
      <c r="AF58" s="224">
        <v>0.17693700000000001</v>
      </c>
      <c r="AG58" s="224"/>
      <c r="AH58" s="224">
        <v>1.0377400000000001</v>
      </c>
      <c r="AI58" s="224">
        <v>4.5429500000000003</v>
      </c>
      <c r="AJ58" s="224">
        <v>0.57571600000000001</v>
      </c>
      <c r="AK58" s="224">
        <v>7.4861899999999997</v>
      </c>
      <c r="AL58" s="224">
        <v>0.218861</v>
      </c>
      <c r="AM58" s="224">
        <v>1.1488400000000001</v>
      </c>
      <c r="AN58" s="224">
        <v>24.0197</v>
      </c>
      <c r="AO58" s="256"/>
      <c r="AP58" s="483" t="s">
        <v>1745</v>
      </c>
      <c r="AQ58" s="252">
        <v>30</v>
      </c>
      <c r="AR58" s="252">
        <v>15</v>
      </c>
      <c r="AS58" s="256"/>
      <c r="AT58" s="391" t="s">
        <v>1681</v>
      </c>
      <c r="AU58" s="426"/>
      <c r="AV58" s="392">
        <f>(AV57-AV55)/AV57*100</f>
        <v>0.88173513625102629</v>
      </c>
      <c r="AW58" s="392"/>
      <c r="AX58" s="392"/>
      <c r="AY58" s="392"/>
      <c r="AZ58" s="392">
        <f>(AZ57-AZ55)/AZ57*100</f>
        <v>0.75149206349204667</v>
      </c>
      <c r="BA58" s="392"/>
      <c r="BB58" s="392">
        <f>(BB57-BB55)/BB57*100</f>
        <v>0.34441730360096662</v>
      </c>
      <c r="BC58" s="392">
        <f>(BC57-BC55)/BC57*100</f>
        <v>0.34914463452564842</v>
      </c>
      <c r="BD58" s="411"/>
      <c r="BE58" s="421"/>
    </row>
    <row r="59" spans="1:57" s="255" customFormat="1" ht="13.5" thickBot="1">
      <c r="A59" s="249">
        <v>2670.0804681784898</v>
      </c>
      <c r="B59" s="250" t="s">
        <v>364</v>
      </c>
      <c r="C59" s="251" t="s">
        <v>464</v>
      </c>
      <c r="D59" s="249">
        <v>20.983433490229963</v>
      </c>
      <c r="E59" s="224">
        <v>54.388800000000003</v>
      </c>
      <c r="F59" s="224"/>
      <c r="G59" s="224">
        <v>1.7671300000000001</v>
      </c>
      <c r="H59" s="224">
        <v>0.36962200000000001</v>
      </c>
      <c r="I59" s="224">
        <v>10.77</v>
      </c>
      <c r="J59" s="224">
        <v>0.23291899999999999</v>
      </c>
      <c r="K59" s="224">
        <v>29.063300000000002</v>
      </c>
      <c r="L59" s="224">
        <v>2.3912800000000001</v>
      </c>
      <c r="M59" s="224">
        <v>2.5925E-2</v>
      </c>
      <c r="N59" s="224">
        <v>99.00897599999999</v>
      </c>
      <c r="O59" s="276"/>
      <c r="P59" s="253">
        <v>1.9440777442870416</v>
      </c>
      <c r="Q59" s="253">
        <v>5.5922255712958391E-2</v>
      </c>
      <c r="R59" s="253">
        <v>1.8521516929521198E-2</v>
      </c>
      <c r="S59" s="253">
        <v>0</v>
      </c>
      <c r="T59" s="253">
        <v>1.0445695923920063E-2</v>
      </c>
      <c r="U59" s="253">
        <v>2.8751718889497013E-2</v>
      </c>
      <c r="V59" s="253">
        <v>0.14999361207975156</v>
      </c>
      <c r="W59" s="253">
        <v>0.79228745617731022</v>
      </c>
      <c r="X59" s="253">
        <v>0.75637803816884708</v>
      </c>
      <c r="Y59" s="253">
        <v>0.14319534300105288</v>
      </c>
      <c r="Z59" s="253">
        <v>7.0517159095418004E-3</v>
      </c>
      <c r="AA59" s="253">
        <v>9.1578226890579997E-2</v>
      </c>
      <c r="AB59" s="253">
        <v>1.7966760299782444E-3</v>
      </c>
      <c r="AC59" s="253">
        <f t="shared" si="0"/>
        <v>4</v>
      </c>
      <c r="AD59" s="249">
        <v>82.789500033561453</v>
      </c>
      <c r="AF59" s="224">
        <v>0.17676800000000001</v>
      </c>
      <c r="AG59" s="224"/>
      <c r="AH59" s="224">
        <v>1.0863499999999999</v>
      </c>
      <c r="AI59" s="224">
        <v>6.0119899999999999</v>
      </c>
      <c r="AJ59" s="224">
        <v>0.56274999999999997</v>
      </c>
      <c r="AK59" s="224">
        <v>6.1418200000000001</v>
      </c>
      <c r="AL59" s="224">
        <v>0.219557</v>
      </c>
      <c r="AM59" s="224">
        <v>1.1759599999999999</v>
      </c>
      <c r="AN59" s="224">
        <v>41.751100000000001</v>
      </c>
      <c r="AO59" s="256"/>
      <c r="AP59" s="483" t="s">
        <v>1745</v>
      </c>
      <c r="AQ59" s="252">
        <v>30</v>
      </c>
      <c r="AR59" s="252">
        <v>15</v>
      </c>
      <c r="AS59" s="256"/>
      <c r="AT59" s="393" t="s">
        <v>1693</v>
      </c>
      <c r="AU59" s="430"/>
      <c r="AV59" s="394">
        <v>0.17696962678062686</v>
      </c>
      <c r="AW59" s="394">
        <v>8.5425198290598345</v>
      </c>
      <c r="AX59" s="394">
        <v>1.0963357407407408</v>
      </c>
      <c r="AY59" s="394">
        <v>17.294471168091167</v>
      </c>
      <c r="AZ59" s="394">
        <v>0.63562682051282049</v>
      </c>
      <c r="BA59" s="394">
        <v>7.1701765811965874</v>
      </c>
      <c r="BB59" s="394">
        <v>0.37743000000000004</v>
      </c>
      <c r="BC59" s="394">
        <v>0.9448672991452991</v>
      </c>
      <c r="BD59" s="394">
        <v>21.827261683760668</v>
      </c>
      <c r="BE59" s="423"/>
    </row>
    <row r="60" spans="1:57" s="255" customFormat="1" ht="15.75" thickBot="1">
      <c r="A60" s="249">
        <v>2670.0804681784898</v>
      </c>
      <c r="B60" s="250" t="s">
        <v>364</v>
      </c>
      <c r="C60" s="251" t="s">
        <v>464</v>
      </c>
      <c r="D60" s="249">
        <v>23.983433490229963</v>
      </c>
      <c r="E60" s="224">
        <v>54.233899999999998</v>
      </c>
      <c r="F60" s="224"/>
      <c r="G60" s="224">
        <v>1.8839900000000001</v>
      </c>
      <c r="H60" s="224">
        <v>0.39787099999999997</v>
      </c>
      <c r="I60" s="224">
        <v>10.8147</v>
      </c>
      <c r="J60" s="224">
        <v>0.22489700000000001</v>
      </c>
      <c r="K60" s="224">
        <v>28.8764</v>
      </c>
      <c r="L60" s="224">
        <v>2.4350900000000002</v>
      </c>
      <c r="M60" s="224">
        <v>1.4041E-2</v>
      </c>
      <c r="N60" s="224">
        <v>98.88088900000001</v>
      </c>
      <c r="O60" s="276"/>
      <c r="P60" s="253">
        <v>1.942341718270455</v>
      </c>
      <c r="Q60" s="253">
        <v>5.7658281729545013E-2</v>
      </c>
      <c r="R60" s="253">
        <v>2.1864052255076594E-2</v>
      </c>
      <c r="S60" s="253">
        <v>0</v>
      </c>
      <c r="T60" s="253">
        <v>1.1266071488888892E-2</v>
      </c>
      <c r="U60" s="253">
        <v>2.5503146946819655E-2</v>
      </c>
      <c r="V60" s="253">
        <v>0.15265813846359438</v>
      </c>
      <c r="W60" s="253">
        <v>0.78870859084562051</v>
      </c>
      <c r="X60" s="253">
        <v>0.75301457039972031</v>
      </c>
      <c r="Y60" s="253">
        <v>0.14574939830430383</v>
      </c>
      <c r="Z60" s="253">
        <v>6.8221961763275827E-3</v>
      </c>
      <c r="AA60" s="253">
        <v>9.3438846158408487E-2</v>
      </c>
      <c r="AB60" s="253">
        <v>9.7498896123980551E-4</v>
      </c>
      <c r="AC60" s="253">
        <f t="shared" si="0"/>
        <v>4</v>
      </c>
      <c r="AD60" s="249">
        <v>82.638035615093997</v>
      </c>
      <c r="AF60" s="224">
        <v>0.17708299999999999</v>
      </c>
      <c r="AG60" s="224"/>
      <c r="AH60" s="224">
        <v>1.0495000000000001</v>
      </c>
      <c r="AI60" s="224">
        <v>5.5106099999999998</v>
      </c>
      <c r="AJ60" s="224">
        <v>0.56125899999999995</v>
      </c>
      <c r="AK60" s="224">
        <v>6.31881</v>
      </c>
      <c r="AL60" s="224">
        <v>0.22042900000000001</v>
      </c>
      <c r="AM60" s="224">
        <v>1.1590199999999999</v>
      </c>
      <c r="AN60" s="224">
        <v>75.358099999999993</v>
      </c>
      <c r="AO60" s="256"/>
      <c r="AP60" s="483" t="s">
        <v>1745</v>
      </c>
      <c r="AQ60" s="252">
        <v>30</v>
      </c>
      <c r="AR60" s="252">
        <v>15</v>
      </c>
      <c r="AS60" s="256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</row>
    <row r="61" spans="1:57" s="255" customFormat="1" ht="13.5" thickBot="1">
      <c r="A61" s="249">
        <v>2670.0804681784898</v>
      </c>
      <c r="B61" s="250" t="s">
        <v>364</v>
      </c>
      <c r="C61" s="251" t="s">
        <v>464</v>
      </c>
      <c r="D61" s="249">
        <v>26.983433490229963</v>
      </c>
      <c r="E61" s="224">
        <v>54.181899999999999</v>
      </c>
      <c r="F61" s="224"/>
      <c r="G61" s="224">
        <v>1.81046</v>
      </c>
      <c r="H61" s="224">
        <v>0.35578300000000002</v>
      </c>
      <c r="I61" s="224">
        <v>10.936199999999999</v>
      </c>
      <c r="J61" s="224">
        <v>0.234404</v>
      </c>
      <c r="K61" s="224">
        <v>28.820599999999999</v>
      </c>
      <c r="L61" s="224">
        <v>2.4146999999999998</v>
      </c>
      <c r="M61" s="224">
        <v>2.6412000000000001E-2</v>
      </c>
      <c r="N61" s="224">
        <v>98.780458999999993</v>
      </c>
      <c r="O61" s="276"/>
      <c r="P61" s="253">
        <v>1.9429726473191962</v>
      </c>
      <c r="Q61" s="253">
        <v>5.7027352680803833E-2</v>
      </c>
      <c r="R61" s="253">
        <v>1.9489502624472799E-2</v>
      </c>
      <c r="S61" s="253">
        <v>0</v>
      </c>
      <c r="T61" s="253">
        <v>1.0087256499413503E-2</v>
      </c>
      <c r="U61" s="253">
        <v>2.9286965302510737E-2</v>
      </c>
      <c r="V61" s="253">
        <v>0.15282226469785162</v>
      </c>
      <c r="W61" s="253">
        <v>0.78831401087575115</v>
      </c>
      <c r="X61" s="253">
        <v>0.7524070522340085</v>
      </c>
      <c r="Y61" s="253">
        <v>0.14586135487976129</v>
      </c>
      <c r="Z61" s="253">
        <v>7.1197249137367018E-3</v>
      </c>
      <c r="AA61" s="253">
        <v>9.277549622690083E-2</v>
      </c>
      <c r="AB61" s="253">
        <v>1.8363717455925459E-3</v>
      </c>
      <c r="AC61" s="253">
        <f t="shared" si="0"/>
        <v>4</v>
      </c>
      <c r="AD61" s="249">
        <v>82.449186561468537</v>
      </c>
      <c r="AF61" s="224">
        <v>0.17710899999999999</v>
      </c>
      <c r="AG61" s="224"/>
      <c r="AH61" s="224">
        <v>1.0743400000000001</v>
      </c>
      <c r="AI61" s="224">
        <v>6.4059499999999998</v>
      </c>
      <c r="AJ61" s="224">
        <v>0.55832300000000001</v>
      </c>
      <c r="AK61" s="224">
        <v>6.0359100000000003</v>
      </c>
      <c r="AL61" s="224">
        <v>0.220636</v>
      </c>
      <c r="AM61" s="224">
        <v>1.1629</v>
      </c>
      <c r="AN61" s="224">
        <v>42.189500000000002</v>
      </c>
      <c r="AO61" s="256"/>
      <c r="AP61" s="483" t="s">
        <v>1745</v>
      </c>
      <c r="AQ61" s="252">
        <v>30</v>
      </c>
      <c r="AR61" s="252">
        <v>15</v>
      </c>
      <c r="AS61" s="256"/>
      <c r="AT61" s="584" t="s">
        <v>1694</v>
      </c>
      <c r="AU61" s="585"/>
      <c r="AV61" s="585"/>
      <c r="AW61" s="585"/>
      <c r="AX61" s="585"/>
      <c r="AY61" s="585"/>
      <c r="AZ61" s="585"/>
      <c r="BA61" s="585"/>
      <c r="BB61" s="585"/>
      <c r="BC61" s="585"/>
      <c r="BD61" s="585"/>
      <c r="BE61" s="586"/>
    </row>
    <row r="62" spans="1:57" s="255" customFormat="1" ht="12.75">
      <c r="A62" s="249">
        <v>2670.0804681784898</v>
      </c>
      <c r="B62" s="250" t="s">
        <v>364</v>
      </c>
      <c r="C62" s="251" t="s">
        <v>464</v>
      </c>
      <c r="D62" s="249">
        <v>29.983433490229963</v>
      </c>
      <c r="E62" s="224">
        <v>54.643099999999997</v>
      </c>
      <c r="F62" s="224"/>
      <c r="G62" s="224">
        <v>1.4753499999999999</v>
      </c>
      <c r="H62" s="224">
        <v>0.31575599999999998</v>
      </c>
      <c r="I62" s="224">
        <v>10.8964</v>
      </c>
      <c r="J62" s="224">
        <v>0.22468299999999999</v>
      </c>
      <c r="K62" s="224">
        <v>29.137699999999999</v>
      </c>
      <c r="L62" s="224">
        <v>2.3294899999999998</v>
      </c>
      <c r="M62" s="224">
        <v>1.0914E-2</v>
      </c>
      <c r="N62" s="224">
        <v>99.033392999999975</v>
      </c>
      <c r="O62" s="276"/>
      <c r="P62" s="253">
        <v>1.9534787984838458</v>
      </c>
      <c r="Q62" s="253">
        <v>4.6521201516154242E-2</v>
      </c>
      <c r="R62" s="253">
        <v>1.5640680700903076E-2</v>
      </c>
      <c r="S62" s="253">
        <v>0</v>
      </c>
      <c r="T62" s="253">
        <v>8.9248391826320453E-3</v>
      </c>
      <c r="U62" s="253">
        <v>2.2712173352775977E-2</v>
      </c>
      <c r="V62" s="253">
        <v>0.15557155529465186</v>
      </c>
      <c r="W62" s="253">
        <v>0.79715075146903691</v>
      </c>
      <c r="X62" s="253">
        <v>0.75572670597021807</v>
      </c>
      <c r="Y62" s="253">
        <v>0.14748725860049264</v>
      </c>
      <c r="Z62" s="253">
        <v>6.8034520090655241E-3</v>
      </c>
      <c r="AA62" s="253">
        <v>8.9226091700067664E-2</v>
      </c>
      <c r="AB62" s="253">
        <v>7.5649172015607744E-4</v>
      </c>
      <c r="AC62" s="253">
        <f t="shared" si="0"/>
        <v>3.9999999999999996</v>
      </c>
      <c r="AD62" s="249">
        <v>82.659289545673005</v>
      </c>
      <c r="AF62" s="224">
        <v>0.176369</v>
      </c>
      <c r="AG62" s="224"/>
      <c r="AH62" s="224">
        <v>1.20834</v>
      </c>
      <c r="AI62" s="224">
        <v>6.6918300000000004</v>
      </c>
      <c r="AJ62" s="224">
        <v>0.55904699999999996</v>
      </c>
      <c r="AK62" s="224">
        <v>6.38971</v>
      </c>
      <c r="AL62" s="224">
        <v>0.219471</v>
      </c>
      <c r="AM62" s="224">
        <v>1.1909700000000001</v>
      </c>
      <c r="AN62" s="224">
        <v>99.041200000000003</v>
      </c>
      <c r="AO62" s="256"/>
      <c r="AP62" s="483" t="s">
        <v>1745</v>
      </c>
      <c r="AQ62" s="252">
        <v>30</v>
      </c>
      <c r="AR62" s="252">
        <v>15</v>
      </c>
      <c r="AS62" s="256"/>
      <c r="AT62" s="382" t="s">
        <v>1675</v>
      </c>
      <c r="AU62" s="431" t="s">
        <v>1682</v>
      </c>
      <c r="AV62" s="279" t="s">
        <v>285</v>
      </c>
      <c r="AW62" s="279" t="s">
        <v>445</v>
      </c>
      <c r="AX62" s="279" t="s">
        <v>446</v>
      </c>
      <c r="AY62" s="279" t="s">
        <v>286</v>
      </c>
      <c r="AZ62" s="279" t="s">
        <v>447</v>
      </c>
      <c r="BA62" s="279" t="s">
        <v>289</v>
      </c>
      <c r="BB62" s="279" t="s">
        <v>448</v>
      </c>
      <c r="BC62" s="279" t="s">
        <v>449</v>
      </c>
      <c r="BD62" s="279" t="s">
        <v>450</v>
      </c>
      <c r="BE62" s="412" t="s">
        <v>451</v>
      </c>
    </row>
    <row r="63" spans="1:57" s="255" customFormat="1" ht="13.5" thickBot="1">
      <c r="A63" s="249">
        <v>2670.0804681784898</v>
      </c>
      <c r="B63" s="250" t="s">
        <v>364</v>
      </c>
      <c r="C63" s="251" t="s">
        <v>464</v>
      </c>
      <c r="D63" s="249">
        <v>32.983433490229963</v>
      </c>
      <c r="E63" s="224">
        <v>54.461199999999998</v>
      </c>
      <c r="F63" s="224"/>
      <c r="G63" s="224">
        <v>1.60609</v>
      </c>
      <c r="H63" s="224">
        <v>0.36614099999999999</v>
      </c>
      <c r="I63" s="224">
        <v>10.9666</v>
      </c>
      <c r="J63" s="224">
        <v>0.25642900000000002</v>
      </c>
      <c r="K63" s="224">
        <v>28.9785</v>
      </c>
      <c r="L63" s="224">
        <v>2.34362</v>
      </c>
      <c r="M63" s="224">
        <v>2.0091999999999999E-2</v>
      </c>
      <c r="N63" s="224">
        <v>98.998671999999999</v>
      </c>
      <c r="O63" s="276"/>
      <c r="P63" s="253">
        <v>1.9488357065581257</v>
      </c>
      <c r="Q63" s="253">
        <v>5.1164293441874342E-2</v>
      </c>
      <c r="R63" s="253">
        <v>1.6570782573659848E-2</v>
      </c>
      <c r="S63" s="253">
        <v>0</v>
      </c>
      <c r="T63" s="253">
        <v>1.0358856102277538E-2</v>
      </c>
      <c r="U63" s="253">
        <v>2.5628639598590297E-2</v>
      </c>
      <c r="V63" s="253">
        <v>0.15507957448642401</v>
      </c>
      <c r="W63" s="253">
        <v>0.79236214723904819</v>
      </c>
      <c r="X63" s="253">
        <v>0.75350607227449384</v>
      </c>
      <c r="Y63" s="253">
        <v>0.14747473925708821</v>
      </c>
      <c r="Z63" s="253">
        <v>7.7721450966857005E-3</v>
      </c>
      <c r="AA63" s="253">
        <v>8.9853058539076561E-2</v>
      </c>
      <c r="AB63" s="253">
        <v>1.3939848326556981E-3</v>
      </c>
      <c r="AC63" s="253">
        <f t="shared" si="0"/>
        <v>4</v>
      </c>
      <c r="AD63" s="249">
        <v>82.4880473865597</v>
      </c>
      <c r="AF63" s="224">
        <v>0.17671600000000001</v>
      </c>
      <c r="AG63" s="224"/>
      <c r="AH63" s="224">
        <v>1.15313</v>
      </c>
      <c r="AI63" s="224">
        <v>5.9958</v>
      </c>
      <c r="AJ63" s="224">
        <v>0.55806999999999995</v>
      </c>
      <c r="AK63" s="224">
        <v>5.5733199999999998</v>
      </c>
      <c r="AL63" s="224">
        <v>0.22015100000000001</v>
      </c>
      <c r="AM63" s="224">
        <v>1.1880200000000001</v>
      </c>
      <c r="AN63" s="224">
        <v>54.8063</v>
      </c>
      <c r="AO63" s="256"/>
      <c r="AP63" s="483" t="s">
        <v>1745</v>
      </c>
      <c r="AQ63" s="252">
        <v>30</v>
      </c>
      <c r="AR63" s="252">
        <v>15</v>
      </c>
      <c r="AS63" s="256"/>
      <c r="AT63" s="413" t="s">
        <v>429</v>
      </c>
      <c r="AU63" s="398"/>
      <c r="AV63" s="27" t="s">
        <v>303</v>
      </c>
      <c r="AW63" s="27" t="s">
        <v>303</v>
      </c>
      <c r="AX63" s="27" t="s">
        <v>303</v>
      </c>
      <c r="AY63" s="27" t="s">
        <v>303</v>
      </c>
      <c r="AZ63" s="27" t="s">
        <v>303</v>
      </c>
      <c r="BA63" s="27" t="s">
        <v>303</v>
      </c>
      <c r="BB63" s="27" t="s">
        <v>303</v>
      </c>
      <c r="BC63" s="27" t="s">
        <v>303</v>
      </c>
      <c r="BD63" s="27" t="s">
        <v>303</v>
      </c>
      <c r="BE63" s="364" t="s">
        <v>303</v>
      </c>
    </row>
    <row r="64" spans="1:57" s="255" customFormat="1" ht="12.75">
      <c r="A64" s="249">
        <v>2670.0804681784898</v>
      </c>
      <c r="B64" s="250" t="s">
        <v>364</v>
      </c>
      <c r="C64" s="251" t="s">
        <v>464</v>
      </c>
      <c r="D64" s="249">
        <v>35.983433490229963</v>
      </c>
      <c r="E64" s="224">
        <v>54.565300000000001</v>
      </c>
      <c r="F64" s="224"/>
      <c r="G64" s="224">
        <v>1.5166500000000001</v>
      </c>
      <c r="H64" s="224">
        <v>0.40567999999999999</v>
      </c>
      <c r="I64" s="224">
        <v>11.126099999999999</v>
      </c>
      <c r="J64" s="224">
        <v>0.243177</v>
      </c>
      <c r="K64" s="224">
        <v>28.9816</v>
      </c>
      <c r="L64" s="224">
        <v>2.3267600000000002</v>
      </c>
      <c r="M64" s="224">
        <v>3.4833000000000003E-2</v>
      </c>
      <c r="N64" s="224">
        <v>99.200100000000006</v>
      </c>
      <c r="O64" s="276"/>
      <c r="P64" s="253">
        <v>1.9496437083430329</v>
      </c>
      <c r="Q64" s="253">
        <v>5.0356291656967089E-2</v>
      </c>
      <c r="R64" s="253">
        <v>1.3511190802334649E-2</v>
      </c>
      <c r="S64" s="253">
        <v>0</v>
      </c>
      <c r="T64" s="253">
        <v>1.1460345689709025E-2</v>
      </c>
      <c r="U64" s="253">
        <v>2.7797861402174107E-2</v>
      </c>
      <c r="V64" s="253">
        <v>0.15612769758213568</v>
      </c>
      <c r="W64" s="253">
        <v>0.79110290452364718</v>
      </c>
      <c r="X64" s="253">
        <v>0.75262092773799349</v>
      </c>
      <c r="Y64" s="253">
        <v>0.1485331072960957</v>
      </c>
      <c r="Z64" s="253">
        <v>7.3594768057060672E-3</v>
      </c>
      <c r="AA64" s="253">
        <v>8.9073381922953693E-2</v>
      </c>
      <c r="AB64" s="253">
        <v>2.4131062372510282E-3</v>
      </c>
      <c r="AC64" s="253">
        <f t="shared" si="0"/>
        <v>4</v>
      </c>
      <c r="AD64" s="249">
        <v>82.280046501939225</v>
      </c>
      <c r="AF64" s="224">
        <v>0.17641699999999999</v>
      </c>
      <c r="AG64" s="224"/>
      <c r="AH64" s="224">
        <v>1.1881200000000001</v>
      </c>
      <c r="AI64" s="224">
        <v>5.6141100000000002</v>
      </c>
      <c r="AJ64" s="224">
        <v>0.55280399999999996</v>
      </c>
      <c r="AK64" s="224">
        <v>5.9896399999999996</v>
      </c>
      <c r="AL64" s="224">
        <v>0.22012300000000001</v>
      </c>
      <c r="AM64" s="224">
        <v>1.18764</v>
      </c>
      <c r="AN64" s="224">
        <v>30.3124</v>
      </c>
      <c r="AO64" s="256"/>
      <c r="AP64" s="483" t="s">
        <v>1745</v>
      </c>
      <c r="AQ64" s="252">
        <v>30</v>
      </c>
      <c r="AR64" s="252">
        <v>15</v>
      </c>
      <c r="AS64" s="256"/>
      <c r="AT64" s="414" t="s">
        <v>435</v>
      </c>
      <c r="AU64" s="327" t="s">
        <v>1686</v>
      </c>
      <c r="AV64" s="237">
        <v>54.938499999999998</v>
      </c>
      <c r="AW64" s="237">
        <v>5.1475E-2</v>
      </c>
      <c r="AX64" s="237">
        <v>3.6614000000000001E-2</v>
      </c>
      <c r="AY64" s="237">
        <v>-6.6699999999999997E-3</v>
      </c>
      <c r="AZ64" s="237">
        <v>0.75392599999999999</v>
      </c>
      <c r="BA64" s="237">
        <v>5.1465999999999998E-2</v>
      </c>
      <c r="BB64" s="237">
        <v>18.246400000000001</v>
      </c>
      <c r="BC64" s="237">
        <v>25.950399999999998</v>
      </c>
      <c r="BD64" s="237">
        <v>6.7738000000000007E-2</v>
      </c>
      <c r="BE64" s="415">
        <f t="shared" ref="BE64:BE68" si="11">SUM(AV64:BD64)</f>
        <v>100.089849</v>
      </c>
    </row>
    <row r="65" spans="1:57" s="255" customFormat="1" ht="12.75">
      <c r="A65" s="249">
        <v>2670.0804681784898</v>
      </c>
      <c r="B65" s="250" t="s">
        <v>364</v>
      </c>
      <c r="C65" s="251" t="s">
        <v>464</v>
      </c>
      <c r="D65" s="249">
        <v>38.983433490229963</v>
      </c>
      <c r="E65" s="224">
        <v>54.623800000000003</v>
      </c>
      <c r="F65" s="224"/>
      <c r="G65" s="224">
        <v>1.50264</v>
      </c>
      <c r="H65" s="224">
        <v>0.39933600000000002</v>
      </c>
      <c r="I65" s="224">
        <v>11.071199999999999</v>
      </c>
      <c r="J65" s="224">
        <v>0.21329899999999999</v>
      </c>
      <c r="K65" s="224">
        <v>28.988900000000001</v>
      </c>
      <c r="L65" s="224">
        <v>2.3210999999999999</v>
      </c>
      <c r="M65" s="224">
        <v>2.6238999999999998E-2</v>
      </c>
      <c r="N65" s="224">
        <v>99.14651400000001</v>
      </c>
      <c r="O65" s="276"/>
      <c r="P65" s="253">
        <v>1.9525378230055637</v>
      </c>
      <c r="Q65" s="253">
        <v>4.7462176994436334E-2</v>
      </c>
      <c r="R65" s="253">
        <v>1.5841394694064981E-2</v>
      </c>
      <c r="S65" s="253">
        <v>0</v>
      </c>
      <c r="T65" s="253">
        <v>1.1285775961068781E-2</v>
      </c>
      <c r="U65" s="253">
        <v>2.2153499545090938E-2</v>
      </c>
      <c r="V65" s="253">
        <v>0.15838963120937641</v>
      </c>
      <c r="W65" s="253">
        <v>0.79232969859039881</v>
      </c>
      <c r="X65" s="253">
        <v>0.75241896372727035</v>
      </c>
      <c r="Y65" s="253">
        <v>0.15041132800111309</v>
      </c>
      <c r="Z65" s="253">
        <v>6.4579117323911453E-3</v>
      </c>
      <c r="AA65" s="253">
        <v>8.8893303333437354E-2</v>
      </c>
      <c r="AB65" s="253">
        <v>1.8184932057879676E-3</v>
      </c>
      <c r="AC65" s="253">
        <f t="shared" si="0"/>
        <v>3.9999999999999996</v>
      </c>
      <c r="AD65" s="249">
        <v>82.355712104044841</v>
      </c>
      <c r="AF65" s="224">
        <v>0.17636199999999999</v>
      </c>
      <c r="AG65" s="224"/>
      <c r="AH65" s="224">
        <v>1.2003999999999999</v>
      </c>
      <c r="AI65" s="224">
        <v>5.7151699999999996</v>
      </c>
      <c r="AJ65" s="224">
        <v>0.55500400000000005</v>
      </c>
      <c r="AK65" s="224">
        <v>6.6115000000000004</v>
      </c>
      <c r="AL65" s="224">
        <v>0.22013099999999999</v>
      </c>
      <c r="AM65" s="224">
        <v>1.19075</v>
      </c>
      <c r="AN65" s="224">
        <v>41.412500000000001</v>
      </c>
      <c r="AO65" s="256"/>
      <c r="AP65" s="483" t="s">
        <v>1745</v>
      </c>
      <c r="AQ65" s="252">
        <v>30</v>
      </c>
      <c r="AR65" s="252">
        <v>15</v>
      </c>
      <c r="AS65" s="256"/>
      <c r="AT65" s="414" t="s">
        <v>435</v>
      </c>
      <c r="AU65" s="327" t="s">
        <v>1686</v>
      </c>
      <c r="AV65" s="237">
        <v>54.859699999999997</v>
      </c>
      <c r="AW65" s="237">
        <v>5.1664000000000002E-2</v>
      </c>
      <c r="AX65" s="237">
        <v>3.1040999999999999E-2</v>
      </c>
      <c r="AY65" s="237">
        <v>5.8659999999999997E-3</v>
      </c>
      <c r="AZ65" s="237">
        <v>0.72499400000000003</v>
      </c>
      <c r="BA65" s="237">
        <v>6.6789000000000001E-2</v>
      </c>
      <c r="BB65" s="237">
        <v>18.2988</v>
      </c>
      <c r="BC65" s="237">
        <v>25.9953</v>
      </c>
      <c r="BD65" s="237">
        <v>5.0506000000000002E-2</v>
      </c>
      <c r="BE65" s="415">
        <f t="shared" si="11"/>
        <v>100.08466</v>
      </c>
    </row>
    <row r="66" spans="1:57" s="255" customFormat="1" ht="12.75">
      <c r="A66" s="249">
        <v>2670.0804681784898</v>
      </c>
      <c r="B66" s="250" t="s">
        <v>364</v>
      </c>
      <c r="C66" s="251" t="s">
        <v>464</v>
      </c>
      <c r="D66" s="249">
        <v>41.983433490229963</v>
      </c>
      <c r="E66" s="224">
        <v>54.381100000000004</v>
      </c>
      <c r="F66" s="224"/>
      <c r="G66" s="224">
        <v>1.5279</v>
      </c>
      <c r="H66" s="224">
        <v>0.32619599999999999</v>
      </c>
      <c r="I66" s="224">
        <v>11.1599</v>
      </c>
      <c r="J66" s="224">
        <v>0.251635</v>
      </c>
      <c r="K66" s="224">
        <v>28.892800000000001</v>
      </c>
      <c r="L66" s="224">
        <v>2.3651499999999999</v>
      </c>
      <c r="M66" s="224">
        <v>1.3996E-2</v>
      </c>
      <c r="N66" s="224">
        <v>98.918677000000017</v>
      </c>
      <c r="O66" s="276"/>
      <c r="P66" s="253">
        <v>1.9488068039835109</v>
      </c>
      <c r="Q66" s="253">
        <v>5.1193196016489084E-2</v>
      </c>
      <c r="R66" s="253">
        <v>1.3338258299964156E-2</v>
      </c>
      <c r="S66" s="253">
        <v>0</v>
      </c>
      <c r="T66" s="253">
        <v>9.2421889983457291E-3</v>
      </c>
      <c r="U66" s="253">
        <v>2.9585208367697291E-2</v>
      </c>
      <c r="V66" s="253">
        <v>0.15633172490821809</v>
      </c>
      <c r="W66" s="253">
        <v>0.79150261942577449</v>
      </c>
      <c r="X66" s="253">
        <v>0.75204124599081779</v>
      </c>
      <c r="Y66" s="253">
        <v>0.14853760720736989</v>
      </c>
      <c r="Z66" s="253">
        <v>7.6379636208235794E-3</v>
      </c>
      <c r="AA66" s="253">
        <v>9.0810723531472556E-2</v>
      </c>
      <c r="AB66" s="253">
        <v>9.7245964951624825E-4</v>
      </c>
      <c r="AC66" s="253">
        <f t="shared" si="0"/>
        <v>3.9999999999999996</v>
      </c>
      <c r="AD66" s="249">
        <v>82.19090392022855</v>
      </c>
      <c r="AF66" s="224">
        <v>0.17677300000000001</v>
      </c>
      <c r="AG66" s="224"/>
      <c r="AH66" s="224">
        <v>1.18228</v>
      </c>
      <c r="AI66" s="224">
        <v>6.7109800000000002</v>
      </c>
      <c r="AJ66" s="224">
        <v>0.55155200000000004</v>
      </c>
      <c r="AK66" s="224">
        <v>5.7348499999999998</v>
      </c>
      <c r="AL66" s="224">
        <v>0.220558</v>
      </c>
      <c r="AM66" s="224">
        <v>1.1741999999999999</v>
      </c>
      <c r="AN66" s="224">
        <v>80.915700000000001</v>
      </c>
      <c r="AO66" s="256"/>
      <c r="AP66" s="483" t="s">
        <v>1745</v>
      </c>
      <c r="AQ66" s="252">
        <v>30</v>
      </c>
      <c r="AR66" s="252">
        <v>15</v>
      </c>
      <c r="AS66" s="256"/>
      <c r="AT66" s="414" t="s">
        <v>435</v>
      </c>
      <c r="AU66" s="327" t="s">
        <v>1686</v>
      </c>
      <c r="AV66" s="237">
        <v>55.137</v>
      </c>
      <c r="AW66" s="237">
        <v>4.5897E-2</v>
      </c>
      <c r="AX66" s="237">
        <v>2.9227E-2</v>
      </c>
      <c r="AY66" s="237">
        <v>2.15E-3</v>
      </c>
      <c r="AZ66" s="237">
        <v>0.73775299999999999</v>
      </c>
      <c r="BA66" s="237">
        <v>7.9904000000000003E-2</v>
      </c>
      <c r="BB66" s="237">
        <v>18.360700000000001</v>
      </c>
      <c r="BC66" s="237">
        <v>25.991199999999999</v>
      </c>
      <c r="BD66" s="237">
        <v>0.14679500000000001</v>
      </c>
      <c r="BE66" s="415">
        <f t="shared" si="11"/>
        <v>100.53062599999998</v>
      </c>
    </row>
    <row r="67" spans="1:57" s="255" customFormat="1" ht="12.75">
      <c r="A67" s="249">
        <v>2670.0804681784898</v>
      </c>
      <c r="B67" s="250" t="s">
        <v>364</v>
      </c>
      <c r="C67" s="251" t="s">
        <v>464</v>
      </c>
      <c r="D67" s="249">
        <v>44.983433490229963</v>
      </c>
      <c r="E67" s="224">
        <v>54.053199999999997</v>
      </c>
      <c r="F67" s="224"/>
      <c r="G67" s="224">
        <v>1.853</v>
      </c>
      <c r="H67" s="224">
        <v>0.34342899999999998</v>
      </c>
      <c r="I67" s="224">
        <v>11.283899999999999</v>
      </c>
      <c r="J67" s="224">
        <v>0.24849099999999999</v>
      </c>
      <c r="K67" s="224">
        <v>28.5928</v>
      </c>
      <c r="L67" s="224">
        <v>2.4459900000000001</v>
      </c>
      <c r="M67" s="224">
        <v>4.4239000000000001E-2</v>
      </c>
      <c r="N67" s="224">
        <v>98.865048999999999</v>
      </c>
      <c r="O67" s="276"/>
      <c r="P67" s="253">
        <v>1.9393507081668975</v>
      </c>
      <c r="Q67" s="253">
        <v>6.0649291833102525E-2</v>
      </c>
      <c r="R67" s="253">
        <v>1.7705594583703466E-2</v>
      </c>
      <c r="S67" s="253">
        <v>0</v>
      </c>
      <c r="T67" s="253">
        <v>9.7419820212975832E-3</v>
      </c>
      <c r="U67" s="253">
        <v>3.6279137566658903E-2</v>
      </c>
      <c r="V67" s="253">
        <v>0.15452349238729496</v>
      </c>
      <c r="W67" s="253">
        <v>0.78174979344104545</v>
      </c>
      <c r="X67" s="253">
        <v>0.7475765708130534</v>
      </c>
      <c r="Y67" s="253">
        <v>0.14776868957070283</v>
      </c>
      <c r="Z67" s="253">
        <v>7.5514673056478699E-3</v>
      </c>
      <c r="AA67" s="253">
        <v>9.4025849972036918E-2</v>
      </c>
      <c r="AB67" s="253">
        <v>3.0774223385590218E-3</v>
      </c>
      <c r="AC67" s="253">
        <f t="shared" si="0"/>
        <v>4.0000000000000009</v>
      </c>
      <c r="AD67" s="249">
        <v>81.874204220879648</v>
      </c>
      <c r="AF67" s="224">
        <v>0.17738899999999999</v>
      </c>
      <c r="AG67" s="224"/>
      <c r="AH67" s="224">
        <v>1.0604899999999999</v>
      </c>
      <c r="AI67" s="224">
        <v>6.3526999999999996</v>
      </c>
      <c r="AJ67" s="224">
        <v>0.54895099999999997</v>
      </c>
      <c r="AK67" s="224">
        <v>5.7854700000000001</v>
      </c>
      <c r="AL67" s="224">
        <v>0.22191</v>
      </c>
      <c r="AM67" s="224">
        <v>1.1536299999999999</v>
      </c>
      <c r="AN67" s="224">
        <v>24.710899999999999</v>
      </c>
      <c r="AO67" s="256"/>
      <c r="AP67" s="483" t="s">
        <v>1745</v>
      </c>
      <c r="AQ67" s="252">
        <v>30</v>
      </c>
      <c r="AR67" s="252">
        <v>15</v>
      </c>
      <c r="AS67" s="256"/>
      <c r="AT67" s="414" t="s">
        <v>435</v>
      </c>
      <c r="AU67" s="327" t="s">
        <v>1686</v>
      </c>
      <c r="AV67" s="237">
        <v>54.918100000000003</v>
      </c>
      <c r="AW67" s="237">
        <v>5.6794999999999998E-2</v>
      </c>
      <c r="AX67" s="237">
        <v>2.8101000000000001E-2</v>
      </c>
      <c r="AY67" s="237">
        <v>4.2141999999999999E-2</v>
      </c>
      <c r="AZ67" s="237">
        <v>0.75691699999999995</v>
      </c>
      <c r="BA67" s="237">
        <v>5.9593E-2</v>
      </c>
      <c r="BB67" s="237">
        <v>18.2865</v>
      </c>
      <c r="BC67" s="237">
        <v>25.907599999999999</v>
      </c>
      <c r="BD67" s="237">
        <v>4.8092000000000003E-2</v>
      </c>
      <c r="BE67" s="415">
        <f t="shared" si="11"/>
        <v>100.10384000000001</v>
      </c>
    </row>
    <row r="68" spans="1:57" s="255" customFormat="1" ht="13.5" thickBot="1">
      <c r="A68" s="249">
        <v>2670.0804681784898</v>
      </c>
      <c r="B68" s="250" t="s">
        <v>364</v>
      </c>
      <c r="C68" s="251" t="s">
        <v>464</v>
      </c>
      <c r="D68" s="249">
        <v>47.983433490229963</v>
      </c>
      <c r="E68" s="224">
        <v>54.191800000000001</v>
      </c>
      <c r="F68" s="224"/>
      <c r="G68" s="224">
        <v>1.6908000000000001</v>
      </c>
      <c r="H68" s="224">
        <v>0.37372499999999997</v>
      </c>
      <c r="I68" s="224">
        <v>11.299799999999999</v>
      </c>
      <c r="J68" s="224">
        <v>0.31261</v>
      </c>
      <c r="K68" s="224">
        <v>28.724399999999999</v>
      </c>
      <c r="L68" s="224">
        <v>2.32579</v>
      </c>
      <c r="M68" s="224">
        <v>2.5387E-2</v>
      </c>
      <c r="N68" s="224">
        <v>98.944312000000011</v>
      </c>
      <c r="O68" s="276"/>
      <c r="P68" s="253">
        <v>1.9431061709357209</v>
      </c>
      <c r="Q68" s="253">
        <v>5.6893829064279089E-2</v>
      </c>
      <c r="R68" s="253">
        <v>1.4557599509924746E-2</v>
      </c>
      <c r="S68" s="253">
        <v>0</v>
      </c>
      <c r="T68" s="253">
        <v>1.0594745287899818E-2</v>
      </c>
      <c r="U68" s="253">
        <v>3.350638870235656E-2</v>
      </c>
      <c r="V68" s="253">
        <v>0.15614403414684067</v>
      </c>
      <c r="W68" s="253">
        <v>0.785197232352978</v>
      </c>
      <c r="X68" s="253">
        <v>0.75020605429430109</v>
      </c>
      <c r="Y68" s="253">
        <v>0.149185701289172</v>
      </c>
      <c r="Z68" s="253">
        <v>9.4940509968034961E-3</v>
      </c>
      <c r="AA68" s="253">
        <v>8.9349288983821634E-2</v>
      </c>
      <c r="AB68" s="253">
        <v>1.7649044359018208E-3</v>
      </c>
      <c r="AC68" s="253">
        <f t="shared" si="0"/>
        <v>3.9999999999999996</v>
      </c>
      <c r="AD68" s="249">
        <v>81.921406508236046</v>
      </c>
      <c r="AF68" s="224">
        <v>0.17711299999999999</v>
      </c>
      <c r="AG68" s="224"/>
      <c r="AH68" s="224">
        <v>1.1160300000000001</v>
      </c>
      <c r="AI68" s="224">
        <v>5.9580500000000001</v>
      </c>
      <c r="AJ68" s="224">
        <v>0.54865299999999995</v>
      </c>
      <c r="AK68" s="224">
        <v>4.2434700000000003</v>
      </c>
      <c r="AL68" s="224">
        <v>0.22134799999999999</v>
      </c>
      <c r="AM68" s="224">
        <v>1.1910700000000001</v>
      </c>
      <c r="AN68" s="224">
        <v>41.384399999999999</v>
      </c>
      <c r="AO68" s="256"/>
      <c r="AP68" s="483" t="s">
        <v>1745</v>
      </c>
      <c r="AQ68" s="252">
        <v>30</v>
      </c>
      <c r="AR68" s="252">
        <v>15</v>
      </c>
      <c r="AS68" s="256"/>
      <c r="AT68" s="424" t="s">
        <v>435</v>
      </c>
      <c r="AU68" s="330" t="s">
        <v>1686</v>
      </c>
      <c r="AV68" s="261">
        <v>55.2117</v>
      </c>
      <c r="AW68" s="261">
        <v>3.9666E-2</v>
      </c>
      <c r="AX68" s="261">
        <v>1.6423E-2</v>
      </c>
      <c r="AY68" s="261">
        <v>1.2979999999999999E-3</v>
      </c>
      <c r="AZ68" s="261">
        <v>0.78598500000000004</v>
      </c>
      <c r="BA68" s="261">
        <v>9.6869999999999998E-2</v>
      </c>
      <c r="BB68" s="261">
        <v>18.2227</v>
      </c>
      <c r="BC68" s="261">
        <v>25.9437</v>
      </c>
      <c r="BD68" s="261">
        <v>5.1449000000000002E-2</v>
      </c>
      <c r="BE68" s="416">
        <f t="shared" si="11"/>
        <v>100.36979100000001</v>
      </c>
    </row>
    <row r="69" spans="1:57" s="255" customFormat="1">
      <c r="A69" s="252"/>
      <c r="B69" s="252"/>
      <c r="C69" s="251"/>
      <c r="D69" s="249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76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49"/>
      <c r="AF69" s="224"/>
      <c r="AG69" s="224"/>
      <c r="AH69" s="224"/>
      <c r="AI69" s="224"/>
      <c r="AJ69" s="224"/>
      <c r="AK69" s="224"/>
      <c r="AL69" s="224"/>
      <c r="AM69" s="224"/>
      <c r="AN69" s="224"/>
      <c r="AO69" s="256"/>
      <c r="AP69" s="252"/>
      <c r="AQ69" s="252"/>
      <c r="AR69" s="252"/>
      <c r="AS69" s="256"/>
      <c r="AT69" s="387" t="s">
        <v>1735</v>
      </c>
      <c r="AU69" s="426"/>
      <c r="AV69" s="388">
        <f>AVERAGE(AV64:AV68)</f>
        <v>55.012999999999998</v>
      </c>
      <c r="AW69" s="388"/>
      <c r="AX69" s="388">
        <f t="shared" ref="AX69:BD69" si="12">AVERAGE(AX64:AX68)</f>
        <v>2.8281199999999999E-2</v>
      </c>
      <c r="AY69" s="388">
        <f t="shared" si="12"/>
        <v>8.9572000000000002E-3</v>
      </c>
      <c r="AZ69" s="388">
        <f t="shared" si="12"/>
        <v>0.75191500000000011</v>
      </c>
      <c r="BA69" s="388">
        <f t="shared" si="12"/>
        <v>7.0924399999999999E-2</v>
      </c>
      <c r="BB69" s="388">
        <f t="shared" si="12"/>
        <v>18.28302</v>
      </c>
      <c r="BC69" s="388">
        <f t="shared" si="12"/>
        <v>25.957640000000005</v>
      </c>
      <c r="BD69" s="388">
        <f t="shared" si="12"/>
        <v>7.2916000000000009E-2</v>
      </c>
      <c r="BE69" s="417"/>
    </row>
    <row r="70" spans="1:57" s="255" customFormat="1">
      <c r="A70" s="249">
        <v>2670.0804681784898</v>
      </c>
      <c r="B70" s="250" t="s">
        <v>364</v>
      </c>
      <c r="C70" s="251" t="s">
        <v>465</v>
      </c>
      <c r="D70" s="249">
        <v>0</v>
      </c>
      <c r="E70" s="224">
        <v>52.6965</v>
      </c>
      <c r="F70" s="224"/>
      <c r="G70" s="224">
        <v>2.2895500000000002</v>
      </c>
      <c r="H70" s="224">
        <v>0.17074500000000001</v>
      </c>
      <c r="I70" s="224">
        <v>14.459</v>
      </c>
      <c r="J70" s="224">
        <v>0.28153299999999998</v>
      </c>
      <c r="K70" s="224">
        <v>25.4954</v>
      </c>
      <c r="L70" s="224">
        <v>2.8248500000000001</v>
      </c>
      <c r="M70" s="224">
        <v>2.647E-2</v>
      </c>
      <c r="N70" s="224">
        <v>98.244047999999992</v>
      </c>
      <c r="O70" s="276"/>
      <c r="P70" s="253">
        <v>1.9347795204224498</v>
      </c>
      <c r="Q70" s="253">
        <v>6.5220479577550172E-2</v>
      </c>
      <c r="R70" s="253">
        <v>3.3852577809498463E-2</v>
      </c>
      <c r="S70" s="253">
        <v>0</v>
      </c>
      <c r="T70" s="253">
        <v>4.9564772890717864E-3</v>
      </c>
      <c r="U70" s="253">
        <v>2.829572647867451E-2</v>
      </c>
      <c r="V70" s="253">
        <v>0.21410427404319154</v>
      </c>
      <c r="W70" s="253">
        <v>0.71879094437956415</v>
      </c>
      <c r="X70" s="253">
        <v>0.6766777118082119</v>
      </c>
      <c r="Y70" s="253">
        <v>0.20156012173047111</v>
      </c>
      <c r="Z70" s="253">
        <v>8.7551735225526832E-3</v>
      </c>
      <c r="AA70" s="253">
        <v>0.11112269093906968</v>
      </c>
      <c r="AB70" s="253">
        <v>1.8843019996946711E-3</v>
      </c>
      <c r="AC70" s="253">
        <f t="shared" si="0"/>
        <v>4.0000000000000009</v>
      </c>
      <c r="AD70" s="249">
        <v>75.864239623953921</v>
      </c>
      <c r="AF70" s="224">
        <v>0.179532</v>
      </c>
      <c r="AG70" s="224"/>
      <c r="AH70" s="224">
        <v>0.93622099999999997</v>
      </c>
      <c r="AI70" s="224">
        <v>11.3309</v>
      </c>
      <c r="AJ70" s="224">
        <v>0.48233199999999998</v>
      </c>
      <c r="AK70" s="224">
        <v>5.3916599999999999</v>
      </c>
      <c r="AL70" s="224">
        <v>0.23766599999999999</v>
      </c>
      <c r="AM70" s="224">
        <v>1.0649</v>
      </c>
      <c r="AN70" s="224">
        <v>41.7408</v>
      </c>
      <c r="AO70" s="256"/>
      <c r="AP70" s="483" t="s">
        <v>1745</v>
      </c>
      <c r="AQ70" s="252">
        <v>30</v>
      </c>
      <c r="AR70" s="252">
        <v>15</v>
      </c>
      <c r="AS70" s="256"/>
      <c r="AT70" s="387" t="s">
        <v>1736</v>
      </c>
      <c r="AU70" s="426"/>
      <c r="AV70" s="388">
        <f>(STDEV(AV64:AV68)/AV69)*100</f>
        <v>0.2770430228680219</v>
      </c>
      <c r="AW70" s="388"/>
      <c r="AX70" s="388">
        <f t="shared" ref="AX70:BD70" si="13">(STDEV(AX64:AX68)/AX69)*100</f>
        <v>26.139257414485193</v>
      </c>
      <c r="AY70" s="388">
        <f t="shared" si="13"/>
        <v>213.29159362736098</v>
      </c>
      <c r="AZ70" s="388">
        <f t="shared" si="13"/>
        <v>3.0582285845113559</v>
      </c>
      <c r="BA70" s="388">
        <f t="shared" si="13"/>
        <v>25.201673049146684</v>
      </c>
      <c r="BB70" s="388">
        <f t="shared" si="13"/>
        <v>0.29038690814898277</v>
      </c>
      <c r="BC70" s="388">
        <f t="shared" si="13"/>
        <v>0.1401682838503864</v>
      </c>
      <c r="BD70" s="388">
        <f t="shared" si="13"/>
        <v>57.633943735287453</v>
      </c>
      <c r="BE70" s="417"/>
    </row>
    <row r="71" spans="1:57" s="255" customFormat="1">
      <c r="A71" s="249">
        <v>2670.0804681784898</v>
      </c>
      <c r="B71" s="250" t="s">
        <v>364</v>
      </c>
      <c r="C71" s="251" t="s">
        <v>465</v>
      </c>
      <c r="D71" s="249">
        <v>3.9748186969306767</v>
      </c>
      <c r="E71" s="224">
        <v>53.729199999999999</v>
      </c>
      <c r="F71" s="224"/>
      <c r="G71" s="224">
        <v>1.3737600000000001</v>
      </c>
      <c r="H71" s="224">
        <v>0.153585</v>
      </c>
      <c r="I71" s="224">
        <v>13.577500000000001</v>
      </c>
      <c r="J71" s="224">
        <v>0.26716600000000001</v>
      </c>
      <c r="K71" s="224">
        <v>26.984300000000001</v>
      </c>
      <c r="L71" s="224">
        <v>2.4024800000000002</v>
      </c>
      <c r="M71" s="224">
        <v>1.8200000000000001E-2</v>
      </c>
      <c r="N71" s="224">
        <v>98.506191000000001</v>
      </c>
      <c r="O71" s="276"/>
      <c r="P71" s="253">
        <v>1.9557941702866326</v>
      </c>
      <c r="Q71" s="253">
        <v>4.4205829713367395E-2</v>
      </c>
      <c r="R71" s="253">
        <v>1.4729994643995159E-2</v>
      </c>
      <c r="S71" s="253">
        <v>0</v>
      </c>
      <c r="T71" s="253">
        <v>4.4201498228892645E-3</v>
      </c>
      <c r="U71" s="253">
        <v>2.6340176106112168E-2</v>
      </c>
      <c r="V71" s="253">
        <v>0.19952462625459697</v>
      </c>
      <c r="W71" s="253">
        <v>0.75498505317240683</v>
      </c>
      <c r="X71" s="253">
        <v>0.70932308192805038</v>
      </c>
      <c r="Y71" s="253">
        <v>0.18745725126711113</v>
      </c>
      <c r="Z71" s="253">
        <v>8.2372017022182466E-3</v>
      </c>
      <c r="AA71" s="253">
        <v>9.3697974242989923E-2</v>
      </c>
      <c r="AB71" s="253">
        <v>1.2844908596303588E-3</v>
      </c>
      <c r="AC71" s="253">
        <f t="shared" ref="AC71:AC76" si="14">SUM(P71:AB71)</f>
        <v>4.0000000000000009</v>
      </c>
      <c r="AD71" s="249">
        <v>77.987036206114468</v>
      </c>
      <c r="AF71" s="224">
        <v>0.17776</v>
      </c>
      <c r="AG71" s="224"/>
      <c r="AH71" s="224">
        <v>1.26095</v>
      </c>
      <c r="AI71" s="224">
        <v>11.6242</v>
      </c>
      <c r="AJ71" s="224">
        <v>0.49829099999999998</v>
      </c>
      <c r="AK71" s="224">
        <v>5.4833100000000004</v>
      </c>
      <c r="AL71" s="224">
        <v>0.23014200000000001</v>
      </c>
      <c r="AM71" s="224">
        <v>1.16848</v>
      </c>
      <c r="AN71" s="224">
        <v>60.025100000000002</v>
      </c>
      <c r="AO71" s="256"/>
      <c r="AP71" s="483" t="s">
        <v>1745</v>
      </c>
      <c r="AQ71" s="252">
        <v>30</v>
      </c>
      <c r="AR71" s="252">
        <v>15</v>
      </c>
      <c r="AS71" s="256"/>
      <c r="AT71" s="387" t="s">
        <v>1737</v>
      </c>
      <c r="AU71" s="426"/>
      <c r="AV71" s="388">
        <v>55.36</v>
      </c>
      <c r="AW71" s="388"/>
      <c r="AX71" s="388"/>
      <c r="AY71" s="388"/>
      <c r="AZ71" s="388">
        <v>0.9</v>
      </c>
      <c r="BA71" s="419"/>
      <c r="BB71" s="388">
        <v>18.13</v>
      </c>
      <c r="BC71" s="388">
        <v>25.72</v>
      </c>
      <c r="BD71" s="411"/>
      <c r="BE71" s="417"/>
    </row>
    <row r="72" spans="1:57" s="255" customFormat="1">
      <c r="A72" s="249">
        <v>2670.0804681784898</v>
      </c>
      <c r="B72" s="250" t="s">
        <v>364</v>
      </c>
      <c r="C72" s="251" t="s">
        <v>465</v>
      </c>
      <c r="D72" s="249">
        <v>7.9748186969306767</v>
      </c>
      <c r="E72" s="224">
        <v>53.961300000000001</v>
      </c>
      <c r="F72" s="224"/>
      <c r="G72" s="224">
        <v>1.38114</v>
      </c>
      <c r="H72" s="224">
        <v>0.213695</v>
      </c>
      <c r="I72" s="224">
        <v>13.162599999999999</v>
      </c>
      <c r="J72" s="224">
        <v>0.27388299999999999</v>
      </c>
      <c r="K72" s="224">
        <v>27.321400000000001</v>
      </c>
      <c r="L72" s="224">
        <v>2.4243399999999999</v>
      </c>
      <c r="M72" s="224">
        <v>1.9845000000000002E-2</v>
      </c>
      <c r="N72" s="224">
        <v>98.758203000000009</v>
      </c>
      <c r="O72" s="276"/>
      <c r="P72" s="253">
        <v>1.9557677511199398</v>
      </c>
      <c r="Q72" s="253">
        <v>4.4232248880060165E-2</v>
      </c>
      <c r="R72" s="253">
        <v>1.4764530306321966E-2</v>
      </c>
      <c r="S72" s="253">
        <v>0</v>
      </c>
      <c r="T72" s="253">
        <v>6.1235695195294756E-3</v>
      </c>
      <c r="U72" s="253">
        <v>2.4738695031448543E-2</v>
      </c>
      <c r="V72" s="253">
        <v>0.19300915671777436</v>
      </c>
      <c r="W72" s="253">
        <v>0.76136404842492511</v>
      </c>
      <c r="X72" s="253">
        <v>0.71483993214126795</v>
      </c>
      <c r="Y72" s="253">
        <v>0.18121508728472863</v>
      </c>
      <c r="Z72" s="253">
        <v>8.4078642742655019E-3</v>
      </c>
      <c r="AA72" s="253">
        <v>9.4142570322499411E-2</v>
      </c>
      <c r="AB72" s="253">
        <v>1.3945459772384857E-3</v>
      </c>
      <c r="AC72" s="253">
        <f t="shared" si="14"/>
        <v>3.9999999999999991</v>
      </c>
      <c r="AD72" s="249">
        <v>78.723870666456435</v>
      </c>
      <c r="AF72" s="224">
        <v>0.177505</v>
      </c>
      <c r="AG72" s="224"/>
      <c r="AH72" s="224">
        <v>1.26387</v>
      </c>
      <c r="AI72" s="224">
        <v>9.3222299999999994</v>
      </c>
      <c r="AJ72" s="224">
        <v>0.50700000000000001</v>
      </c>
      <c r="AK72" s="224">
        <v>5.3544200000000002</v>
      </c>
      <c r="AL72" s="224">
        <v>0.228627</v>
      </c>
      <c r="AM72" s="224">
        <v>1.1577900000000001</v>
      </c>
      <c r="AN72" s="224">
        <v>55.734900000000003</v>
      </c>
      <c r="AO72" s="256"/>
      <c r="AP72" s="483" t="s">
        <v>1745</v>
      </c>
      <c r="AQ72" s="252">
        <v>30</v>
      </c>
      <c r="AR72" s="252">
        <v>15</v>
      </c>
      <c r="AS72" s="256"/>
      <c r="AT72" s="391" t="s">
        <v>1681</v>
      </c>
      <c r="AU72" s="426"/>
      <c r="AV72" s="392">
        <f>(AV71-AV69)/AV71*100</f>
        <v>0.62680635838150522</v>
      </c>
      <c r="AW72" s="392"/>
      <c r="AX72" s="392"/>
      <c r="AY72" s="392"/>
      <c r="AZ72" s="392">
        <f>(AZ71-AZ69)/AZ71*100</f>
        <v>16.45388888888888</v>
      </c>
      <c r="BA72" s="392"/>
      <c r="BB72" s="392">
        <f>(BB71-BB69)/BB71*100</f>
        <v>-0.84401544401545225</v>
      </c>
      <c r="BC72" s="392">
        <f>(BC71-BC69)/BC71*100</f>
        <v>-0.9239502332815166</v>
      </c>
      <c r="BD72" s="392"/>
      <c r="BE72" s="417"/>
    </row>
    <row r="73" spans="1:57" s="255" customFormat="1" ht="13.5" thickBot="1">
      <c r="A73" s="249">
        <v>2670.0804681784898</v>
      </c>
      <c r="B73" s="250" t="s">
        <v>364</v>
      </c>
      <c r="C73" s="251" t="s">
        <v>465</v>
      </c>
      <c r="D73" s="249">
        <v>11.974818696930676</v>
      </c>
      <c r="E73" s="224">
        <v>53.549799999999998</v>
      </c>
      <c r="F73" s="224"/>
      <c r="G73" s="224">
        <v>1.56758</v>
      </c>
      <c r="H73" s="224">
        <v>0.212973</v>
      </c>
      <c r="I73" s="224">
        <v>13.466799999999999</v>
      </c>
      <c r="J73" s="224">
        <v>0.25656699999999999</v>
      </c>
      <c r="K73" s="224">
        <v>27.0763</v>
      </c>
      <c r="L73" s="224">
        <v>2.41554</v>
      </c>
      <c r="M73" s="224">
        <v>1.8487E-2</v>
      </c>
      <c r="N73" s="224">
        <v>98.564046999999988</v>
      </c>
      <c r="O73" s="276"/>
      <c r="P73" s="253">
        <v>1.9466751231223123</v>
      </c>
      <c r="Q73" s="253">
        <v>5.3324876877687721E-2</v>
      </c>
      <c r="R73" s="253">
        <v>1.38367275382687E-2</v>
      </c>
      <c r="S73" s="253">
        <v>0</v>
      </c>
      <c r="T73" s="253">
        <v>6.1211861854391127E-3</v>
      </c>
      <c r="U73" s="253">
        <v>3.4669976680717696E-2</v>
      </c>
      <c r="V73" s="253">
        <v>0.19231807057854278</v>
      </c>
      <c r="W73" s="253">
        <v>0.75305403901703161</v>
      </c>
      <c r="X73" s="253">
        <v>0.71429519184924095</v>
      </c>
      <c r="Y73" s="253">
        <v>0.18241967508638396</v>
      </c>
      <c r="Z73" s="253">
        <v>7.899910319145045E-3</v>
      </c>
      <c r="AA73" s="253">
        <v>9.4082209218493848E-2</v>
      </c>
      <c r="AB73" s="253">
        <v>1.3030135267361976E-3</v>
      </c>
      <c r="AC73" s="253">
        <f t="shared" si="14"/>
        <v>4</v>
      </c>
      <c r="AD73" s="249">
        <v>78.185362700003523</v>
      </c>
      <c r="AF73" s="224">
        <v>0.178143</v>
      </c>
      <c r="AG73" s="224"/>
      <c r="AH73" s="224">
        <v>1.1671899999999999</v>
      </c>
      <c r="AI73" s="224">
        <v>9.2712599999999998</v>
      </c>
      <c r="AJ73" s="224">
        <v>0.499998</v>
      </c>
      <c r="AK73" s="224">
        <v>5.6331800000000003</v>
      </c>
      <c r="AL73" s="224">
        <v>0.22972500000000001</v>
      </c>
      <c r="AM73" s="224">
        <v>1.1644699999999999</v>
      </c>
      <c r="AN73" s="224">
        <v>61.5901</v>
      </c>
      <c r="AO73" s="256"/>
      <c r="AP73" s="483" t="s">
        <v>1745</v>
      </c>
      <c r="AQ73" s="252">
        <v>30</v>
      </c>
      <c r="AR73" s="252">
        <v>15</v>
      </c>
      <c r="AS73" s="256"/>
      <c r="AT73" s="393" t="s">
        <v>1693</v>
      </c>
      <c r="AU73" s="430"/>
      <c r="AV73" s="394">
        <v>0.17760719230769231</v>
      </c>
      <c r="AW73" s="394"/>
      <c r="AX73" s="394">
        <v>6.0944507692307699</v>
      </c>
      <c r="AY73" s="394">
        <v>0.68062457692307698</v>
      </c>
      <c r="AZ73" s="394">
        <v>0.29007523076923075</v>
      </c>
      <c r="BA73" s="394">
        <v>11.719816923076925</v>
      </c>
      <c r="BB73" s="394">
        <v>18.911867307692305</v>
      </c>
      <c r="BC73" s="394">
        <v>0.99402938461538448</v>
      </c>
      <c r="BD73" s="394">
        <v>6.4480346153846142</v>
      </c>
      <c r="BE73" s="422"/>
    </row>
    <row r="74" spans="1:57" s="255" customFormat="1" ht="15.75" thickBot="1">
      <c r="A74" s="249">
        <v>2670.0804681784898</v>
      </c>
      <c r="B74" s="250" t="s">
        <v>364</v>
      </c>
      <c r="C74" s="251" t="s">
        <v>465</v>
      </c>
      <c r="D74" s="249">
        <v>15.974818696930676</v>
      </c>
      <c r="E74" s="224">
        <v>54.279200000000003</v>
      </c>
      <c r="F74" s="224"/>
      <c r="G74" s="224">
        <v>1.3450899999999999</v>
      </c>
      <c r="H74" s="224">
        <v>0.27399400000000002</v>
      </c>
      <c r="I74" s="224">
        <v>11.9565</v>
      </c>
      <c r="J74" s="224">
        <v>0.23968400000000001</v>
      </c>
      <c r="K74" s="224">
        <v>28.216799999999999</v>
      </c>
      <c r="L74" s="224">
        <v>2.3700399999999999</v>
      </c>
      <c r="M74" s="224">
        <v>2.6505999999999998E-2</v>
      </c>
      <c r="N74" s="224">
        <v>98.707814000000013</v>
      </c>
      <c r="O74" s="276"/>
      <c r="P74" s="253">
        <v>1.9570924263139358</v>
      </c>
      <c r="Q74" s="253">
        <v>4.2907573686064238E-2</v>
      </c>
      <c r="R74" s="253">
        <v>1.4251471404687965E-2</v>
      </c>
      <c r="S74" s="253">
        <v>0</v>
      </c>
      <c r="T74" s="253">
        <v>7.8107792855423644E-3</v>
      </c>
      <c r="U74" s="253">
        <v>2.2698295388806855E-2</v>
      </c>
      <c r="V74" s="253">
        <v>0.17401226847531787</v>
      </c>
      <c r="W74" s="253">
        <v>0.78122718544564462</v>
      </c>
      <c r="X74" s="253">
        <v>0.73545366568340598</v>
      </c>
      <c r="Y74" s="253">
        <v>0.16381657360151075</v>
      </c>
      <c r="Z74" s="253">
        <v>7.3198584229827151E-3</v>
      </c>
      <c r="AA74" s="253">
        <v>9.1556929899127795E-2</v>
      </c>
      <c r="AB74" s="253">
        <v>1.8529723929728442E-3</v>
      </c>
      <c r="AC74" s="253">
        <f t="shared" si="14"/>
        <v>3.9999999999999996</v>
      </c>
      <c r="AD74" s="249">
        <v>80.794502279125012</v>
      </c>
      <c r="AF74" s="224">
        <v>0.17680299999999999</v>
      </c>
      <c r="AG74" s="224"/>
      <c r="AH74" s="224">
        <v>1.2820800000000001</v>
      </c>
      <c r="AI74" s="224">
        <v>7.6955900000000002</v>
      </c>
      <c r="AJ74" s="224">
        <v>0.53256300000000001</v>
      </c>
      <c r="AK74" s="224">
        <v>6.1023199999999997</v>
      </c>
      <c r="AL74" s="224">
        <v>0.22376399999999999</v>
      </c>
      <c r="AM74" s="224">
        <v>1.17201</v>
      </c>
      <c r="AN74" s="224">
        <v>40.848599999999998</v>
      </c>
      <c r="AO74" s="256"/>
      <c r="AP74" s="483" t="s">
        <v>1745</v>
      </c>
      <c r="AQ74" s="252">
        <v>30</v>
      </c>
      <c r="AR74" s="252">
        <v>15</v>
      </c>
      <c r="AS74" s="256"/>
      <c r="AT74" s="233"/>
      <c r="AU74" s="233"/>
      <c r="AV74" s="233"/>
      <c r="AW74" s="233"/>
      <c r="AX74" s="233"/>
      <c r="AY74" s="233"/>
      <c r="AZ74" s="233"/>
      <c r="BA74" s="233"/>
      <c r="BB74" s="233"/>
      <c r="BC74" s="233"/>
      <c r="BD74" s="233"/>
      <c r="BE74" s="233"/>
    </row>
    <row r="75" spans="1:57" s="255" customFormat="1">
      <c r="A75" s="249">
        <v>2670.0804681784898</v>
      </c>
      <c r="B75" s="250" t="s">
        <v>364</v>
      </c>
      <c r="C75" s="251" t="s">
        <v>465</v>
      </c>
      <c r="D75" s="249">
        <v>19.974818696930676</v>
      </c>
      <c r="E75" s="224">
        <v>54.231999999999999</v>
      </c>
      <c r="F75" s="224"/>
      <c r="G75" s="224">
        <v>1.48858</v>
      </c>
      <c r="H75" s="224">
        <v>0.33671200000000001</v>
      </c>
      <c r="I75" s="224">
        <v>11.843299999999999</v>
      </c>
      <c r="J75" s="224">
        <v>0.24771799999999999</v>
      </c>
      <c r="K75" s="224">
        <v>28.3627</v>
      </c>
      <c r="L75" s="224">
        <v>2.41953</v>
      </c>
      <c r="M75" s="224">
        <v>4.0961999999999998E-2</v>
      </c>
      <c r="N75" s="224">
        <v>98.971501999999987</v>
      </c>
      <c r="O75" s="276"/>
      <c r="P75" s="253">
        <v>1.9486772312933449</v>
      </c>
      <c r="Q75" s="253">
        <v>5.1322768706655086E-2</v>
      </c>
      <c r="R75" s="253">
        <v>1.1716648901392901E-2</v>
      </c>
      <c r="S75" s="253">
        <v>0</v>
      </c>
      <c r="T75" s="253">
        <v>9.5657339852999578E-3</v>
      </c>
      <c r="U75" s="253">
        <v>3.289411200527681E-2</v>
      </c>
      <c r="V75" s="253">
        <v>0.16582414920987093</v>
      </c>
      <c r="W75" s="253">
        <v>0.77999935589815894</v>
      </c>
      <c r="X75" s="253">
        <v>0.73928969077653617</v>
      </c>
      <c r="Y75" s="253">
        <v>0.15716946823819422</v>
      </c>
      <c r="Z75" s="253">
        <v>7.5392404426586172E-3</v>
      </c>
      <c r="AA75" s="253">
        <v>9.3147874357298113E-2</v>
      </c>
      <c r="AB75" s="253">
        <v>2.853726185312903E-3</v>
      </c>
      <c r="AC75" s="253">
        <f t="shared" si="14"/>
        <v>3.9999999999999996</v>
      </c>
      <c r="AD75" s="249">
        <v>81.021110436947836</v>
      </c>
      <c r="AF75" s="224">
        <v>0.176982</v>
      </c>
      <c r="AG75" s="224"/>
      <c r="AH75" s="224">
        <v>1.2015899999999999</v>
      </c>
      <c r="AI75" s="224">
        <v>6.5224399999999996</v>
      </c>
      <c r="AJ75" s="224">
        <v>0.53419799999999995</v>
      </c>
      <c r="AK75" s="224">
        <v>5.7877099999999997</v>
      </c>
      <c r="AL75" s="224">
        <v>0.223163</v>
      </c>
      <c r="AM75" s="224">
        <v>1.1611800000000001</v>
      </c>
      <c r="AN75" s="224">
        <v>26.5625</v>
      </c>
      <c r="AO75" s="256"/>
      <c r="AP75" s="483" t="s">
        <v>1745</v>
      </c>
      <c r="AQ75" s="252">
        <v>30</v>
      </c>
      <c r="AR75" s="252">
        <v>15</v>
      </c>
      <c r="AS75" s="256"/>
      <c r="AT75" s="366" t="s">
        <v>1763</v>
      </c>
      <c r="AU75" s="467" t="s">
        <v>1696</v>
      </c>
      <c r="AV75" s="367" t="s">
        <v>285</v>
      </c>
      <c r="AW75" s="367" t="s">
        <v>445</v>
      </c>
      <c r="AX75" s="367" t="s">
        <v>446</v>
      </c>
      <c r="AY75" s="367" t="s">
        <v>286</v>
      </c>
      <c r="AZ75" s="367" t="s">
        <v>447</v>
      </c>
      <c r="BA75" s="367" t="s">
        <v>289</v>
      </c>
      <c r="BB75" s="367" t="s">
        <v>448</v>
      </c>
      <c r="BC75" s="367" t="s">
        <v>449</v>
      </c>
      <c r="BD75" s="368" t="s">
        <v>450</v>
      </c>
      <c r="BE75" s="233"/>
    </row>
    <row r="76" spans="1:57" s="255" customFormat="1" ht="15.75" thickBot="1">
      <c r="A76" s="249">
        <v>2670.0804681784898</v>
      </c>
      <c r="B76" s="250" t="s">
        <v>364</v>
      </c>
      <c r="C76" s="251" t="s">
        <v>465</v>
      </c>
      <c r="D76" s="249">
        <v>23.974818696930676</v>
      </c>
      <c r="E76" s="224">
        <v>54.2928</v>
      </c>
      <c r="F76" s="224"/>
      <c r="G76" s="224">
        <v>1.35104</v>
      </c>
      <c r="H76" s="224">
        <v>0.30497600000000002</v>
      </c>
      <c r="I76" s="224">
        <v>11.8133</v>
      </c>
      <c r="J76" s="224">
        <v>0.26197599999999999</v>
      </c>
      <c r="K76" s="224">
        <v>28.216100000000001</v>
      </c>
      <c r="L76" s="224">
        <v>2.3677999999999999</v>
      </c>
      <c r="M76" s="224">
        <v>1.9001000000000001E-2</v>
      </c>
      <c r="N76" s="224">
        <v>98.626993000000013</v>
      </c>
      <c r="O76" s="276"/>
      <c r="P76" s="253">
        <v>1.9588852303033963</v>
      </c>
      <c r="Q76" s="253">
        <v>4.1114769696603659E-2</v>
      </c>
      <c r="R76" s="253">
        <v>1.6335316143588408E-2</v>
      </c>
      <c r="S76" s="253">
        <v>0</v>
      </c>
      <c r="T76" s="253">
        <v>8.699771200494125E-3</v>
      </c>
      <c r="U76" s="253">
        <v>1.7408881539791921E-2</v>
      </c>
      <c r="V76" s="253">
        <v>0.17485271635276767</v>
      </c>
      <c r="W76" s="253">
        <v>0.78270331476335797</v>
      </c>
      <c r="X76" s="253">
        <v>0.73494898157263999</v>
      </c>
      <c r="Y76" s="253">
        <v>0.16418459381065648</v>
      </c>
      <c r="Z76" s="253">
        <v>8.0059707302471382E-3</v>
      </c>
      <c r="AA76" s="253">
        <v>9.1531254699185369E-2</v>
      </c>
      <c r="AB76" s="253">
        <v>1.3291991872709699E-3</v>
      </c>
      <c r="AC76" s="253">
        <f t="shared" si="14"/>
        <v>4</v>
      </c>
      <c r="AD76" s="249">
        <v>80.980391693493672</v>
      </c>
      <c r="AF76" s="224">
        <v>0.17680799999999999</v>
      </c>
      <c r="AG76" s="224"/>
      <c r="AH76" s="224">
        <v>1.27891</v>
      </c>
      <c r="AI76" s="224">
        <v>6.9873900000000004</v>
      </c>
      <c r="AJ76" s="224">
        <v>0.53599799999999997</v>
      </c>
      <c r="AK76" s="224">
        <v>5.6179399999999999</v>
      </c>
      <c r="AL76" s="224">
        <v>0.223801</v>
      </c>
      <c r="AM76" s="224">
        <v>1.1791499999999999</v>
      </c>
      <c r="AN76" s="224">
        <v>57.594499999999996</v>
      </c>
      <c r="AO76" s="256"/>
      <c r="AP76" s="483" t="s">
        <v>1745</v>
      </c>
      <c r="AQ76" s="252">
        <v>30</v>
      </c>
      <c r="AR76" s="252">
        <v>15</v>
      </c>
      <c r="AS76" s="256"/>
      <c r="AT76" s="425"/>
      <c r="AU76" s="432"/>
      <c r="AV76" s="409" t="s">
        <v>303</v>
      </c>
      <c r="AW76" s="409" t="s">
        <v>303</v>
      </c>
      <c r="AX76" s="409" t="s">
        <v>303</v>
      </c>
      <c r="AY76" s="409" t="s">
        <v>303</v>
      </c>
      <c r="AZ76" s="409" t="s">
        <v>303</v>
      </c>
      <c r="BA76" s="409" t="s">
        <v>303</v>
      </c>
      <c r="BB76" s="409" t="s">
        <v>303</v>
      </c>
      <c r="BC76" s="409" t="s">
        <v>303</v>
      </c>
      <c r="BD76" s="410" t="s">
        <v>303</v>
      </c>
      <c r="BE76" s="233"/>
    </row>
    <row r="77" spans="1:57" s="255" customFormat="1">
      <c r="A77" s="252"/>
      <c r="B77" s="250"/>
      <c r="C77" s="251"/>
      <c r="D77" s="249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76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49"/>
      <c r="AF77" s="224"/>
      <c r="AG77" s="224"/>
      <c r="AH77" s="224"/>
      <c r="AI77" s="224"/>
      <c r="AJ77" s="224"/>
      <c r="AK77" s="224"/>
      <c r="AL77" s="224"/>
      <c r="AM77" s="224"/>
      <c r="AN77" s="224"/>
      <c r="AO77" s="256"/>
      <c r="AP77" s="252"/>
      <c r="AQ77" s="252"/>
      <c r="AR77" s="252"/>
      <c r="AS77" s="256"/>
      <c r="AT77" s="387" t="s">
        <v>1764</v>
      </c>
      <c r="AU77" s="433" t="s">
        <v>1686</v>
      </c>
      <c r="AV77" s="388">
        <f t="shared" ref="AV77:BD77" si="15">AVERAGE(AV5:AV9,AV34:AV38,AV64:AV68,AV48:AV54,AV19:AV24)</f>
        <v>55.26208571428571</v>
      </c>
      <c r="AW77" s="388">
        <f t="shared" si="15"/>
        <v>3.9556062500000003E-2</v>
      </c>
      <c r="AX77" s="388">
        <f t="shared" si="15"/>
        <v>1.6525857142857141E-2</v>
      </c>
      <c r="AY77" s="388">
        <f t="shared" si="15"/>
        <v>4.2027499999999999E-3</v>
      </c>
      <c r="AZ77" s="388">
        <f t="shared" si="15"/>
        <v>0.80313664285714281</v>
      </c>
      <c r="BA77" s="388">
        <f t="shared" si="15"/>
        <v>7.6212392857142874E-2</v>
      </c>
      <c r="BB77" s="388">
        <f t="shared" si="15"/>
        <v>18.109810714285715</v>
      </c>
      <c r="BC77" s="388">
        <f t="shared" si="15"/>
        <v>25.730392857142853</v>
      </c>
      <c r="BD77" s="390">
        <f t="shared" si="15"/>
        <v>6.6310428571428576E-2</v>
      </c>
      <c r="BE77" s="233"/>
    </row>
    <row r="78" spans="1:57" s="255" customFormat="1">
      <c r="A78" s="249">
        <v>2670.0804681784898</v>
      </c>
      <c r="B78" s="250" t="s">
        <v>364</v>
      </c>
      <c r="C78" s="251" t="s">
        <v>466</v>
      </c>
      <c r="D78" s="249">
        <v>0</v>
      </c>
      <c r="E78" s="224">
        <v>53.580300000000001</v>
      </c>
      <c r="F78" s="224"/>
      <c r="G78" s="224">
        <v>1.7483900000000001</v>
      </c>
      <c r="H78" s="224">
        <v>0.25223600000000002</v>
      </c>
      <c r="I78" s="224">
        <v>13.4495</v>
      </c>
      <c r="J78" s="224">
        <v>0.27847899999999998</v>
      </c>
      <c r="K78" s="224">
        <v>26.943300000000001</v>
      </c>
      <c r="L78" s="224">
        <v>2.5755499999999998</v>
      </c>
      <c r="M78" s="224">
        <v>3.1551000000000003E-2</v>
      </c>
      <c r="N78" s="224">
        <v>98.859305999999989</v>
      </c>
      <c r="O78" s="276"/>
      <c r="P78" s="253">
        <v>1.9428888096619401</v>
      </c>
      <c r="Q78" s="253">
        <v>5.7111190338059892E-2</v>
      </c>
      <c r="R78" s="253">
        <v>1.7608806097654472E-2</v>
      </c>
      <c r="S78" s="253">
        <v>0</v>
      </c>
      <c r="T78" s="253">
        <v>7.2314484013740995E-3</v>
      </c>
      <c r="U78" s="253">
        <v>3.4489146517977076E-2</v>
      </c>
      <c r="V78" s="253">
        <v>0.19193705203658101</v>
      </c>
      <c r="W78" s="253">
        <v>0.74873354694641336</v>
      </c>
      <c r="X78" s="253">
        <v>0.70773844764415594</v>
      </c>
      <c r="Y78" s="253">
        <v>0.18142800173409024</v>
      </c>
      <c r="Z78" s="253">
        <v>8.5530497064651087E-3</v>
      </c>
      <c r="AA78" s="253">
        <v>0.10006229023634261</v>
      </c>
      <c r="AB78" s="253">
        <v>2.2182106789460651E-3</v>
      </c>
      <c r="AC78" s="253">
        <f t="shared" ref="AC78:AC90" si="16">SUM(P78:AB78)</f>
        <v>3.9999999999999996</v>
      </c>
      <c r="AD78" s="249">
        <v>78.123238228969285</v>
      </c>
      <c r="AF78" s="224">
        <v>0.17801700000000001</v>
      </c>
      <c r="AG78" s="224"/>
      <c r="AH78" s="224">
        <v>1.10151</v>
      </c>
      <c r="AI78" s="224">
        <v>8.1193799999999996</v>
      </c>
      <c r="AJ78" s="224">
        <v>0.50006499999999998</v>
      </c>
      <c r="AK78" s="224">
        <v>5.3550800000000001</v>
      </c>
      <c r="AL78" s="224">
        <v>0.230161</v>
      </c>
      <c r="AM78" s="224">
        <v>1.12398</v>
      </c>
      <c r="AN78" s="224">
        <v>35.186500000000002</v>
      </c>
      <c r="AO78" s="256"/>
      <c r="AP78" s="483" t="s">
        <v>1745</v>
      </c>
      <c r="AQ78" s="252">
        <v>30</v>
      </c>
      <c r="AR78" s="252">
        <v>15</v>
      </c>
      <c r="AS78" s="256"/>
      <c r="AT78" s="387" t="s">
        <v>1736</v>
      </c>
      <c r="AU78" s="433" t="s">
        <v>1686</v>
      </c>
      <c r="AV78" s="388">
        <f t="shared" ref="AV78:BD78" si="17">(STDEV(AV5:AV9,AV34:AV38,AV64:AV68,AV48:AV54,AV19:AV24)/AV77)*100</f>
        <v>0.75137181089521177</v>
      </c>
      <c r="AW78" s="388">
        <f t="shared" si="17"/>
        <v>26.819416878324333</v>
      </c>
      <c r="AX78" s="388">
        <f t="shared" si="17"/>
        <v>77.778537480380507</v>
      </c>
      <c r="AY78" s="388">
        <f t="shared" si="17"/>
        <v>384.14471564153081</v>
      </c>
      <c r="AZ78" s="388">
        <f t="shared" si="17"/>
        <v>9.2848278222654734</v>
      </c>
      <c r="BA78" s="388">
        <f t="shared" si="17"/>
        <v>18.037828986644548</v>
      </c>
      <c r="BB78" s="388">
        <f t="shared" si="17"/>
        <v>0.59604853411635883</v>
      </c>
      <c r="BC78" s="388">
        <f t="shared" si="17"/>
        <v>0.78440216816288988</v>
      </c>
      <c r="BD78" s="390">
        <f t="shared" si="17"/>
        <v>32.944344701207839</v>
      </c>
      <c r="BE78" s="233"/>
    </row>
    <row r="79" spans="1:57" s="255" customFormat="1">
      <c r="A79" s="249">
        <v>2670.0804681784898</v>
      </c>
      <c r="B79" s="250" t="s">
        <v>364</v>
      </c>
      <c r="C79" s="251" t="s">
        <v>466</v>
      </c>
      <c r="D79" s="249">
        <v>4.2801869118065978</v>
      </c>
      <c r="E79" s="224">
        <v>54.000900000000001</v>
      </c>
      <c r="F79" s="224"/>
      <c r="G79" s="224">
        <v>1.5516799999999999</v>
      </c>
      <c r="H79" s="224">
        <v>0.26669599999999999</v>
      </c>
      <c r="I79" s="224">
        <v>12.916700000000001</v>
      </c>
      <c r="J79" s="224">
        <v>0.26897900000000002</v>
      </c>
      <c r="K79" s="224">
        <v>27.6557</v>
      </c>
      <c r="L79" s="224">
        <v>2.4875099999999999</v>
      </c>
      <c r="M79" s="224">
        <v>4.3057999999999999E-2</v>
      </c>
      <c r="N79" s="224">
        <v>99.191223000000008</v>
      </c>
      <c r="O79" s="276"/>
      <c r="P79" s="253">
        <v>1.9451519186222206</v>
      </c>
      <c r="Q79" s="253">
        <v>5.4848081377779412E-2</v>
      </c>
      <c r="R79" s="253">
        <v>1.1025369165953869E-2</v>
      </c>
      <c r="S79" s="253">
        <v>0</v>
      </c>
      <c r="T79" s="253">
        <v>7.5952914766368269E-3</v>
      </c>
      <c r="U79" s="253">
        <v>3.9234557902600997E-2</v>
      </c>
      <c r="V79" s="253">
        <v>0.17963785075664737</v>
      </c>
      <c r="W79" s="253">
        <v>0.76250693069816067</v>
      </c>
      <c r="X79" s="253">
        <v>0.72255897942731973</v>
      </c>
      <c r="Y79" s="253">
        <v>0.17022657353474122</v>
      </c>
      <c r="Z79" s="253">
        <v>8.2064748289720491E-3</v>
      </c>
      <c r="AA79" s="253">
        <v>9.6000835041556237E-2</v>
      </c>
      <c r="AB79" s="253">
        <v>3.0071371674107168E-3</v>
      </c>
      <c r="AC79" s="253">
        <f t="shared" si="16"/>
        <v>4</v>
      </c>
      <c r="AD79" s="249">
        <v>79.238807439593003</v>
      </c>
      <c r="AF79" s="224">
        <v>0.17723</v>
      </c>
      <c r="AG79" s="224"/>
      <c r="AH79" s="224">
        <v>1.1682600000000001</v>
      </c>
      <c r="AI79" s="224">
        <v>7.7666000000000004</v>
      </c>
      <c r="AJ79" s="224">
        <v>0.51062399999999997</v>
      </c>
      <c r="AK79" s="224">
        <v>5.4771999999999998</v>
      </c>
      <c r="AL79" s="224">
        <v>0.22665399999999999</v>
      </c>
      <c r="AM79" s="224">
        <v>1.1443099999999999</v>
      </c>
      <c r="AN79" s="224">
        <v>25.432099999999998</v>
      </c>
      <c r="AO79" s="256"/>
      <c r="AP79" s="483" t="s">
        <v>1745</v>
      </c>
      <c r="AQ79" s="252">
        <v>30</v>
      </c>
      <c r="AR79" s="252">
        <v>15</v>
      </c>
      <c r="AS79" s="256"/>
      <c r="AT79" s="387" t="s">
        <v>1737</v>
      </c>
      <c r="AU79" s="433" t="s">
        <v>1686</v>
      </c>
      <c r="AV79" s="388">
        <v>55.36</v>
      </c>
      <c r="AW79" s="388"/>
      <c r="AX79" s="388"/>
      <c r="AY79" s="388"/>
      <c r="AZ79" s="388">
        <v>0.9</v>
      </c>
      <c r="BA79" s="419"/>
      <c r="BB79" s="388">
        <v>18.13</v>
      </c>
      <c r="BC79" s="388">
        <v>25.72</v>
      </c>
      <c r="BD79" s="421"/>
      <c r="BE79" s="233"/>
    </row>
    <row r="80" spans="1:57" s="255" customFormat="1">
      <c r="A80" s="249">
        <v>2670.0804681784898</v>
      </c>
      <c r="B80" s="250" t="s">
        <v>364</v>
      </c>
      <c r="C80" s="251" t="s">
        <v>466</v>
      </c>
      <c r="D80" s="249">
        <v>8.2801869118065987</v>
      </c>
      <c r="E80" s="224">
        <v>54.405900000000003</v>
      </c>
      <c r="F80" s="224"/>
      <c r="G80" s="224">
        <v>1.3316399999999999</v>
      </c>
      <c r="H80" s="224">
        <v>0.256718</v>
      </c>
      <c r="I80" s="224">
        <v>12.5365</v>
      </c>
      <c r="J80" s="224">
        <v>0.27206999999999998</v>
      </c>
      <c r="K80" s="224">
        <v>28.0261</v>
      </c>
      <c r="L80" s="224">
        <v>2.39331</v>
      </c>
      <c r="M80" s="224">
        <v>3.058E-2</v>
      </c>
      <c r="N80" s="224">
        <v>99.252818000000005</v>
      </c>
      <c r="O80" s="276"/>
      <c r="P80" s="253">
        <v>1.9553470940077118</v>
      </c>
      <c r="Q80" s="253">
        <v>4.4652905992288217E-2</v>
      </c>
      <c r="R80" s="253">
        <v>1.1752459291740625E-2</v>
      </c>
      <c r="S80" s="253">
        <v>0</v>
      </c>
      <c r="T80" s="253">
        <v>7.2947363001771388E-3</v>
      </c>
      <c r="U80" s="253">
        <v>2.7736606132371833E-2</v>
      </c>
      <c r="V80" s="253">
        <v>0.17979261569544167</v>
      </c>
      <c r="W80" s="253">
        <v>0.773423582580269</v>
      </c>
      <c r="X80" s="253">
        <v>0.72815848853231635</v>
      </c>
      <c r="Y80" s="253">
        <v>0.16927014154042466</v>
      </c>
      <c r="Z80" s="253">
        <v>8.2821722231771807E-3</v>
      </c>
      <c r="AA80" s="253">
        <v>9.2158301972080164E-2</v>
      </c>
      <c r="AB80" s="253">
        <v>2.1308957320016835E-3</v>
      </c>
      <c r="AC80" s="253">
        <f t="shared" si="16"/>
        <v>4.0000000000000009</v>
      </c>
      <c r="AD80" s="249">
        <v>79.940210414591121</v>
      </c>
      <c r="AF80" s="224">
        <v>0.176561</v>
      </c>
      <c r="AG80" s="224"/>
      <c r="AH80" s="224">
        <v>1.28922</v>
      </c>
      <c r="AI80" s="224">
        <v>7.8909099999999999</v>
      </c>
      <c r="AJ80" s="224">
        <v>0.51946199999999998</v>
      </c>
      <c r="AK80" s="224">
        <v>5.4221700000000004</v>
      </c>
      <c r="AL80" s="224">
        <v>0.22484299999999999</v>
      </c>
      <c r="AM80" s="224">
        <v>1.1748499999999999</v>
      </c>
      <c r="AN80" s="224">
        <v>36.723799999999997</v>
      </c>
      <c r="AO80" s="256"/>
      <c r="AP80" s="483" t="s">
        <v>1745</v>
      </c>
      <c r="AQ80" s="252">
        <v>30</v>
      </c>
      <c r="AR80" s="252">
        <v>15</v>
      </c>
      <c r="AS80" s="256"/>
      <c r="AT80" s="391" t="s">
        <v>1681</v>
      </c>
      <c r="AU80" s="433" t="s">
        <v>1686</v>
      </c>
      <c r="AV80" s="392">
        <f>(AV79-AV77)/AV79*100</f>
        <v>0.17686829066887455</v>
      </c>
      <c r="AW80" s="392"/>
      <c r="AX80" s="392"/>
      <c r="AY80" s="392"/>
      <c r="AZ80" s="392">
        <f>(AZ79-AZ77)/AZ79*100</f>
        <v>10.762595238095244</v>
      </c>
      <c r="BA80" s="392"/>
      <c r="BB80" s="392">
        <f>(BB79-BB77)/BB79*100</f>
        <v>0.11135844299108917</v>
      </c>
      <c r="BC80" s="392">
        <f>(BC79-BC77)/BC79*100</f>
        <v>-4.040768718061425E-2</v>
      </c>
      <c r="BD80" s="407"/>
      <c r="BE80" s="233"/>
    </row>
    <row r="81" spans="1:57" s="255" customFormat="1" ht="15.75" thickBot="1">
      <c r="A81" s="249">
        <v>2670.0804681784898</v>
      </c>
      <c r="B81" s="250" t="s">
        <v>364</v>
      </c>
      <c r="C81" s="251" t="s">
        <v>466</v>
      </c>
      <c r="D81" s="249">
        <v>12.280186911806599</v>
      </c>
      <c r="E81" s="224">
        <v>54.2211</v>
      </c>
      <c r="F81" s="224"/>
      <c r="G81" s="224">
        <v>2.0138699999999998</v>
      </c>
      <c r="H81" s="224">
        <v>0.61839999999999995</v>
      </c>
      <c r="I81" s="224">
        <v>10.7218</v>
      </c>
      <c r="J81" s="224">
        <v>0.21318100000000001</v>
      </c>
      <c r="K81" s="224">
        <v>28.9039</v>
      </c>
      <c r="L81" s="224">
        <v>2.4947400000000002</v>
      </c>
      <c r="M81" s="224">
        <v>3.8103999999999999E-2</v>
      </c>
      <c r="N81" s="224">
        <v>99.22509500000001</v>
      </c>
      <c r="O81" s="276"/>
      <c r="P81" s="253">
        <v>1.9353233247445545</v>
      </c>
      <c r="Q81" s="253">
        <v>6.4676675255445515E-2</v>
      </c>
      <c r="R81" s="253">
        <v>2.004067465066095E-2</v>
      </c>
      <c r="S81" s="253">
        <v>0</v>
      </c>
      <c r="T81" s="253">
        <v>1.7451393160086055E-2</v>
      </c>
      <c r="U81" s="253">
        <v>2.9821561921851369E-2</v>
      </c>
      <c r="V81" s="253">
        <v>0.14806145549511898</v>
      </c>
      <c r="W81" s="253">
        <v>0.78462491477228247</v>
      </c>
      <c r="X81" s="253">
        <v>0.75335335168659479</v>
      </c>
      <c r="Y81" s="253">
        <v>0.1421604025730128</v>
      </c>
      <c r="Z81" s="253">
        <v>6.4449483481306274E-3</v>
      </c>
      <c r="AA81" s="253">
        <v>9.5404342915108409E-2</v>
      </c>
      <c r="AB81" s="253">
        <v>2.6369544771533198E-3</v>
      </c>
      <c r="AC81" s="253">
        <f t="shared" si="16"/>
        <v>4</v>
      </c>
      <c r="AD81" s="249">
        <v>82.775043890813492</v>
      </c>
      <c r="AF81" s="224">
        <v>0.17705599999999999</v>
      </c>
      <c r="AG81" s="224"/>
      <c r="AH81" s="224">
        <v>1.00589</v>
      </c>
      <c r="AI81" s="224">
        <v>4.2389000000000001</v>
      </c>
      <c r="AJ81" s="224">
        <v>0.56260900000000003</v>
      </c>
      <c r="AK81" s="224">
        <v>6.5659299999999998</v>
      </c>
      <c r="AL81" s="224">
        <v>0.22012399999999999</v>
      </c>
      <c r="AM81" s="224">
        <v>1.1466799999999999</v>
      </c>
      <c r="AN81" s="224">
        <v>29.258500000000002</v>
      </c>
      <c r="AO81" s="256"/>
      <c r="AP81" s="483" t="s">
        <v>1745</v>
      </c>
      <c r="AQ81" s="252">
        <v>30</v>
      </c>
      <c r="AR81" s="252">
        <v>15</v>
      </c>
      <c r="AS81" s="256"/>
      <c r="AT81" s="393" t="s">
        <v>1693</v>
      </c>
      <c r="AU81" s="434" t="s">
        <v>1686</v>
      </c>
      <c r="AV81" s="394">
        <f>AVERAGE(AV73,AV59,AV43,AV29,AV14)</f>
        <v>0.16373091318069349</v>
      </c>
      <c r="AW81" s="394">
        <f t="shared" ref="AW81:BD81" si="18">AVERAGE(AW73,AW59,AW43,AW29,AW14)</f>
        <v>4.2407308332359168</v>
      </c>
      <c r="AX81" s="394">
        <f t="shared" si="18"/>
        <v>2.0662887155366745</v>
      </c>
      <c r="AY81" s="394">
        <f t="shared" si="18"/>
        <v>7.4193914650882107</v>
      </c>
      <c r="AZ81" s="394">
        <f t="shared" si="18"/>
        <v>0.43941471895974826</v>
      </c>
      <c r="BA81" s="394">
        <f t="shared" si="18"/>
        <v>6.8970610338125322</v>
      </c>
      <c r="BB81" s="394">
        <f t="shared" si="18"/>
        <v>3.9791981347135907</v>
      </c>
      <c r="BC81" s="394">
        <f t="shared" si="18"/>
        <v>0.76607961075421993</v>
      </c>
      <c r="BD81" s="487">
        <f t="shared" si="18"/>
        <v>29.117696528736662</v>
      </c>
      <c r="BE81" s="233"/>
    </row>
    <row r="82" spans="1:57" s="255" customFormat="1" ht="12.75">
      <c r="A82" s="249">
        <v>2670.0804681784898</v>
      </c>
      <c r="B82" s="250" t="s">
        <v>364</v>
      </c>
      <c r="C82" s="251" t="s">
        <v>466</v>
      </c>
      <c r="D82" s="249">
        <v>16.280186911806599</v>
      </c>
      <c r="E82" s="224">
        <v>54.135399999999997</v>
      </c>
      <c r="F82" s="224"/>
      <c r="G82" s="224">
        <v>2.0610200000000001</v>
      </c>
      <c r="H82" s="224">
        <v>0.47256300000000001</v>
      </c>
      <c r="I82" s="224">
        <v>11.0982</v>
      </c>
      <c r="J82" s="224">
        <v>0.243537</v>
      </c>
      <c r="K82" s="224">
        <v>28.487500000000001</v>
      </c>
      <c r="L82" s="224">
        <v>2.5790799999999998</v>
      </c>
      <c r="M82" s="224">
        <v>3.9441999999999998E-2</v>
      </c>
      <c r="N82" s="224">
        <v>99.116742000000002</v>
      </c>
      <c r="O82" s="276"/>
      <c r="P82" s="253">
        <v>1.9380186586423127</v>
      </c>
      <c r="Q82" s="253">
        <v>6.1981341357687292E-2</v>
      </c>
      <c r="R82" s="253">
        <v>2.4977657817851995E-2</v>
      </c>
      <c r="S82" s="253">
        <v>0</v>
      </c>
      <c r="T82" s="253">
        <v>1.337555260944475E-2</v>
      </c>
      <c r="U82" s="253">
        <v>2.6365809080504121E-2</v>
      </c>
      <c r="V82" s="253">
        <v>0.1566622271613268</v>
      </c>
      <c r="W82" s="253">
        <v>0.77861875333087294</v>
      </c>
      <c r="X82" s="253">
        <v>0.74171692594433425</v>
      </c>
      <c r="Y82" s="253">
        <v>0.14923738356493668</v>
      </c>
      <c r="Z82" s="253">
        <v>7.3846054255505408E-3</v>
      </c>
      <c r="AA82" s="253">
        <v>9.8923406915063711E-2</v>
      </c>
      <c r="AB82" s="253">
        <v>2.737678150114789E-3</v>
      </c>
      <c r="AC82" s="253">
        <f t="shared" si="16"/>
        <v>4.0000000000000009</v>
      </c>
      <c r="AD82" s="249">
        <v>82.064923745785521</v>
      </c>
      <c r="AF82" s="224">
        <v>0.17712700000000001</v>
      </c>
      <c r="AG82" s="224"/>
      <c r="AH82" s="224">
        <v>0.98906799999999995</v>
      </c>
      <c r="AI82" s="224">
        <v>5.1295299999999999</v>
      </c>
      <c r="AJ82" s="224">
        <v>0.55298400000000003</v>
      </c>
      <c r="AK82" s="224">
        <v>5.8909099999999999</v>
      </c>
      <c r="AL82" s="224">
        <v>0.221966</v>
      </c>
      <c r="AM82" s="224">
        <v>1.12174</v>
      </c>
      <c r="AN82" s="224">
        <v>28.534400000000002</v>
      </c>
      <c r="AO82" s="256"/>
      <c r="AP82" s="483" t="s">
        <v>1745</v>
      </c>
      <c r="AQ82" s="252">
        <v>30</v>
      </c>
      <c r="AR82" s="252">
        <v>15</v>
      </c>
      <c r="AS82" s="256"/>
    </row>
    <row r="83" spans="1:57" s="255" customFormat="1" ht="12.75">
      <c r="A83" s="249">
        <v>2670.0804681784898</v>
      </c>
      <c r="B83" s="250" t="s">
        <v>364</v>
      </c>
      <c r="C83" s="251" t="s">
        <v>466</v>
      </c>
      <c r="D83" s="249">
        <v>20.280186911806599</v>
      </c>
      <c r="E83" s="224">
        <v>54.253900000000002</v>
      </c>
      <c r="F83" s="224"/>
      <c r="G83" s="224">
        <v>1.7976399999999999</v>
      </c>
      <c r="H83" s="224">
        <v>0.52328200000000002</v>
      </c>
      <c r="I83" s="224">
        <v>10.9496</v>
      </c>
      <c r="J83" s="224">
        <v>0.24673800000000001</v>
      </c>
      <c r="K83" s="224">
        <v>28.601900000000001</v>
      </c>
      <c r="L83" s="224">
        <v>2.5781200000000002</v>
      </c>
      <c r="M83" s="224">
        <v>2.5513000000000001E-2</v>
      </c>
      <c r="N83" s="224">
        <v>98.976692999999997</v>
      </c>
      <c r="O83" s="276"/>
      <c r="P83" s="253">
        <v>1.9445383819488049</v>
      </c>
      <c r="Q83" s="253">
        <v>5.5461618051195094E-2</v>
      </c>
      <c r="R83" s="253">
        <v>2.0473732659910926E-2</v>
      </c>
      <c r="S83" s="253">
        <v>0</v>
      </c>
      <c r="T83" s="253">
        <v>1.4828484526421307E-2</v>
      </c>
      <c r="U83" s="253">
        <v>2.1932340477093248E-2</v>
      </c>
      <c r="V83" s="253">
        <v>0.15739412153119797</v>
      </c>
      <c r="W83" s="253">
        <v>0.78537132080537597</v>
      </c>
      <c r="X83" s="253">
        <v>0.74285961464403261</v>
      </c>
      <c r="Y83" s="253">
        <v>0.14887446660008147</v>
      </c>
      <c r="Z83" s="253">
        <v>7.4904401211237119E-3</v>
      </c>
      <c r="AA83" s="253">
        <v>9.9002539022532074E-2</v>
      </c>
      <c r="AB83" s="253">
        <v>1.7729396122301104E-3</v>
      </c>
      <c r="AC83" s="253">
        <f t="shared" si="16"/>
        <v>3.9999999999999996</v>
      </c>
      <c r="AD83" s="249">
        <v>82.320873986132057</v>
      </c>
      <c r="AF83" s="224">
        <v>0.17691499999999999</v>
      </c>
      <c r="AG83" s="224"/>
      <c r="AH83" s="224">
        <v>1.07759</v>
      </c>
      <c r="AI83" s="224">
        <v>4.7821100000000003</v>
      </c>
      <c r="AJ83" s="224">
        <v>0.55736699999999995</v>
      </c>
      <c r="AK83" s="224">
        <v>5.8463599999999998</v>
      </c>
      <c r="AL83" s="224">
        <v>0.22143199999999999</v>
      </c>
      <c r="AM83" s="224">
        <v>1.12907</v>
      </c>
      <c r="AN83" s="224">
        <v>42.715200000000003</v>
      </c>
      <c r="AO83" s="256"/>
      <c r="AP83" s="483" t="s">
        <v>1745</v>
      </c>
      <c r="AQ83" s="252">
        <v>30</v>
      </c>
      <c r="AR83" s="252">
        <v>15</v>
      </c>
      <c r="AS83" s="256"/>
    </row>
    <row r="84" spans="1:57" s="255" customFormat="1" ht="12.75">
      <c r="A84" s="249">
        <v>2670.0804681784898</v>
      </c>
      <c r="B84" s="250" t="s">
        <v>364</v>
      </c>
      <c r="C84" s="251" t="s">
        <v>466</v>
      </c>
      <c r="D84" s="249">
        <v>24.280186911806599</v>
      </c>
      <c r="E84" s="224">
        <v>52.465699999999998</v>
      </c>
      <c r="F84" s="224"/>
      <c r="G84" s="224">
        <v>1.23109</v>
      </c>
      <c r="H84" s="224">
        <v>5.5598000000000002E-2</v>
      </c>
      <c r="I84" s="224">
        <v>15.416600000000001</v>
      </c>
      <c r="J84" s="224">
        <v>0.308915</v>
      </c>
      <c r="K84" s="224">
        <v>28.0503</v>
      </c>
      <c r="L84" s="224">
        <v>2.12547</v>
      </c>
      <c r="M84" s="224">
        <v>4.7381E-2</v>
      </c>
      <c r="N84" s="224">
        <v>99.701053999999999</v>
      </c>
      <c r="O84" s="276"/>
      <c r="P84" s="253">
        <v>1.8855525103330566</v>
      </c>
      <c r="Q84" s="253">
        <v>5.2144521451083059E-2</v>
      </c>
      <c r="R84" s="253" t="s">
        <v>462</v>
      </c>
      <c r="S84" s="253">
        <v>0</v>
      </c>
      <c r="T84" s="253">
        <v>1.5797841205318062E-3</v>
      </c>
      <c r="U84" s="253">
        <v>0.17847219609604004</v>
      </c>
      <c r="V84" s="253">
        <v>0.14058948548464847</v>
      </c>
      <c r="W84" s="253">
        <v>0.7416615025146398</v>
      </c>
      <c r="X84" s="253">
        <v>0.76116628227925776</v>
      </c>
      <c r="Y84" s="253">
        <v>0.14428681498375498</v>
      </c>
      <c r="Z84" s="253">
        <v>9.4034646432155349E-3</v>
      </c>
      <c r="AA84" s="253">
        <v>8.184191576000284E-2</v>
      </c>
      <c r="AB84" s="253">
        <v>3.301522333768936E-3</v>
      </c>
      <c r="AC84" s="253">
        <f t="shared" si="16"/>
        <v>3.9999999999999996</v>
      </c>
      <c r="AD84" s="249">
        <v>76.434030816182101</v>
      </c>
      <c r="AF84" s="224">
        <v>0.18029800000000001</v>
      </c>
      <c r="AG84" s="224"/>
      <c r="AH84" s="224">
        <v>1.3581300000000001</v>
      </c>
      <c r="AI84" s="224">
        <v>29.261700000000001</v>
      </c>
      <c r="AJ84" s="224">
        <v>0.46567999999999998</v>
      </c>
      <c r="AK84" s="224">
        <v>5.0079200000000004</v>
      </c>
      <c r="AL84" s="224">
        <v>0.22659299999999999</v>
      </c>
      <c r="AM84" s="224">
        <v>1.2486999999999999</v>
      </c>
      <c r="AN84" s="224">
        <v>24.902699999999999</v>
      </c>
      <c r="AO84" s="256"/>
      <c r="AP84" s="483" t="s">
        <v>1745</v>
      </c>
      <c r="AQ84" s="252">
        <v>30</v>
      </c>
      <c r="AR84" s="252">
        <v>15</v>
      </c>
      <c r="AS84" s="256"/>
    </row>
    <row r="85" spans="1:57" s="255" customFormat="1" ht="12.75">
      <c r="A85" s="249">
        <v>2670.0804681784898</v>
      </c>
      <c r="B85" s="250" t="s">
        <v>364</v>
      </c>
      <c r="C85" s="251" t="s">
        <v>466</v>
      </c>
      <c r="D85" s="249">
        <v>28.280186911806599</v>
      </c>
      <c r="E85" s="224">
        <v>53.466799999999999</v>
      </c>
      <c r="F85" s="224"/>
      <c r="G85" s="224">
        <v>1.29051</v>
      </c>
      <c r="H85" s="224">
        <v>7.2425000000000003E-2</v>
      </c>
      <c r="I85" s="224">
        <v>15.5275</v>
      </c>
      <c r="J85" s="224">
        <v>0.29353200000000002</v>
      </c>
      <c r="K85" s="224">
        <v>26.488600000000002</v>
      </c>
      <c r="L85" s="224">
        <v>2.1636199999999999</v>
      </c>
      <c r="M85" s="224">
        <v>5.9095000000000002E-2</v>
      </c>
      <c r="N85" s="224">
        <v>99.362082000000001</v>
      </c>
      <c r="O85" s="276"/>
      <c r="P85" s="253">
        <v>1.9407180087436837</v>
      </c>
      <c r="Q85" s="253">
        <v>5.5207151610909992E-2</v>
      </c>
      <c r="R85" s="253" t="s">
        <v>462</v>
      </c>
      <c r="S85" s="253">
        <v>0</v>
      </c>
      <c r="T85" s="253">
        <v>2.0784623529479917E-3</v>
      </c>
      <c r="U85" s="253">
        <v>6.5437243265566991E-2</v>
      </c>
      <c r="V85" s="253">
        <v>0.20669128160452419</v>
      </c>
      <c r="W85" s="253">
        <v>0.72986785242236707</v>
      </c>
      <c r="X85" s="253">
        <v>0.70346083892239453</v>
      </c>
      <c r="Y85" s="253">
        <v>0.19921307928948548</v>
      </c>
      <c r="Z85" s="253">
        <v>9.0244228506822562E-3</v>
      </c>
      <c r="AA85" s="253">
        <v>8.4142784220644626E-2</v>
      </c>
      <c r="AB85" s="253">
        <v>4.1588747167931135E-3</v>
      </c>
      <c r="AC85" s="253">
        <f t="shared" si="16"/>
        <v>4</v>
      </c>
      <c r="AD85" s="249">
        <v>75.253375596180547</v>
      </c>
      <c r="AF85" s="224">
        <v>0.17815800000000001</v>
      </c>
      <c r="AG85" s="224"/>
      <c r="AH85" s="224">
        <v>1.3142799999999999</v>
      </c>
      <c r="AI85" s="224">
        <v>22.9938</v>
      </c>
      <c r="AJ85" s="224">
        <v>0.46404099999999998</v>
      </c>
      <c r="AK85" s="224">
        <v>5.21692</v>
      </c>
      <c r="AL85" s="224">
        <v>0.23349300000000001</v>
      </c>
      <c r="AM85" s="224">
        <v>1.2341</v>
      </c>
      <c r="AN85" s="224">
        <v>19.170999999999999</v>
      </c>
      <c r="AO85" s="256"/>
      <c r="AP85" s="483" t="s">
        <v>1745</v>
      </c>
      <c r="AQ85" s="252">
        <v>30</v>
      </c>
      <c r="AR85" s="252">
        <v>15</v>
      </c>
      <c r="AS85" s="256"/>
    </row>
    <row r="86" spans="1:57" s="255" customFormat="1" ht="12.75">
      <c r="A86" s="249">
        <v>2670.0804681784898</v>
      </c>
      <c r="B86" s="250" t="s">
        <v>364</v>
      </c>
      <c r="C86" s="251" t="s">
        <v>466</v>
      </c>
      <c r="D86" s="249">
        <v>32.280186911806595</v>
      </c>
      <c r="E86" s="224">
        <v>53.482999999999997</v>
      </c>
      <c r="F86" s="224"/>
      <c r="G86" s="224">
        <v>1.32422</v>
      </c>
      <c r="H86" s="224">
        <v>6.105E-2</v>
      </c>
      <c r="I86" s="224">
        <v>15.387499999999999</v>
      </c>
      <c r="J86" s="224">
        <v>0.29593999999999998</v>
      </c>
      <c r="K86" s="224">
        <v>26.552</v>
      </c>
      <c r="L86" s="224">
        <v>2.1208499999999999</v>
      </c>
      <c r="M86" s="224">
        <v>4.7222E-2</v>
      </c>
      <c r="N86" s="224">
        <v>99.271782000000016</v>
      </c>
      <c r="O86" s="276"/>
      <c r="P86" s="253">
        <v>1.942053857522845</v>
      </c>
      <c r="Q86" s="253">
        <v>5.6671065127277279E-2</v>
      </c>
      <c r="R86" s="253" t="s">
        <v>462</v>
      </c>
      <c r="S86" s="253">
        <v>0</v>
      </c>
      <c r="T86" s="253">
        <v>1.7526959901348308E-3</v>
      </c>
      <c r="U86" s="253">
        <v>6.0793103498562928E-2</v>
      </c>
      <c r="V86" s="253">
        <v>0.20695043398899671</v>
      </c>
      <c r="W86" s="253">
        <v>0.73177884387218362</v>
      </c>
      <c r="X86" s="253">
        <v>0.70553396101566868</v>
      </c>
      <c r="Y86" s="253">
        <v>0.19952826000483753</v>
      </c>
      <c r="Z86" s="253">
        <v>9.1019599124806481E-3</v>
      </c>
      <c r="AA86" s="253">
        <v>8.2511239405348671E-2</v>
      </c>
      <c r="AB86" s="253">
        <v>3.3245796616645337E-3</v>
      </c>
      <c r="AC86" s="253">
        <f t="shared" si="16"/>
        <v>4</v>
      </c>
      <c r="AD86" s="249">
        <v>75.46594690997577</v>
      </c>
      <c r="AF86" s="224">
        <v>0.17817</v>
      </c>
      <c r="AG86" s="224"/>
      <c r="AH86" s="224">
        <v>1.29392</v>
      </c>
      <c r="AI86" s="224">
        <v>27.655000000000001</v>
      </c>
      <c r="AJ86" s="224">
        <v>0.46633799999999997</v>
      </c>
      <c r="AK86" s="224">
        <v>5.1215099999999998</v>
      </c>
      <c r="AL86" s="224">
        <v>0.23310800000000001</v>
      </c>
      <c r="AM86" s="224">
        <v>1.2495400000000001</v>
      </c>
      <c r="AN86" s="224">
        <v>24.280200000000001</v>
      </c>
      <c r="AO86" s="256"/>
      <c r="AP86" s="483" t="s">
        <v>1745</v>
      </c>
      <c r="AQ86" s="252">
        <v>30</v>
      </c>
      <c r="AR86" s="252">
        <v>15</v>
      </c>
      <c r="AS86" s="256"/>
    </row>
    <row r="87" spans="1:57" s="255" customFormat="1" ht="12.75">
      <c r="A87" s="249">
        <v>2670.0804681784898</v>
      </c>
      <c r="B87" s="250" t="s">
        <v>364</v>
      </c>
      <c r="C87" s="251" t="s">
        <v>466</v>
      </c>
      <c r="D87" s="249">
        <v>36.280186911806595</v>
      </c>
      <c r="E87" s="224">
        <v>53.497599999999998</v>
      </c>
      <c r="F87" s="224"/>
      <c r="G87" s="224">
        <v>1.29552</v>
      </c>
      <c r="H87" s="224">
        <v>8.6303000000000005E-2</v>
      </c>
      <c r="I87" s="224">
        <v>15.407500000000001</v>
      </c>
      <c r="J87" s="224">
        <v>0.32934000000000002</v>
      </c>
      <c r="K87" s="224">
        <v>26.2483</v>
      </c>
      <c r="L87" s="224">
        <v>2.1342699999999999</v>
      </c>
      <c r="M87" s="224">
        <v>3.9793000000000002E-2</v>
      </c>
      <c r="N87" s="224">
        <v>99.038626000000008</v>
      </c>
      <c r="O87" s="276"/>
      <c r="P87" s="253">
        <v>1.9497881400895751</v>
      </c>
      <c r="Q87" s="253">
        <v>5.0211859910424872E-2</v>
      </c>
      <c r="R87" s="253">
        <v>5.4365769598012648E-3</v>
      </c>
      <c r="S87" s="253">
        <v>0</v>
      </c>
      <c r="T87" s="253">
        <v>2.4868777276927457E-3</v>
      </c>
      <c r="U87" s="253">
        <v>4.5100349202064294E-2</v>
      </c>
      <c r="V87" s="253">
        <v>0.21722272805454551</v>
      </c>
      <c r="W87" s="253">
        <v>0.72975346805589625</v>
      </c>
      <c r="X87" s="253">
        <v>0.69638880040143414</v>
      </c>
      <c r="Y87" s="253">
        <v>0.2072912039908868</v>
      </c>
      <c r="Z87" s="253">
        <v>1.0166778119130235E-2</v>
      </c>
      <c r="AA87" s="253">
        <v>8.334127350941449E-2</v>
      </c>
      <c r="AB87" s="253">
        <v>2.8119439791343937E-3</v>
      </c>
      <c r="AC87" s="253">
        <f t="shared" si="16"/>
        <v>4.0000000000000009</v>
      </c>
      <c r="AD87" s="249">
        <v>75.228133521647777</v>
      </c>
      <c r="AF87" s="224">
        <v>0.178064</v>
      </c>
      <c r="AG87" s="224"/>
      <c r="AH87" s="224">
        <v>1.30663</v>
      </c>
      <c r="AI87" s="224">
        <v>19.969100000000001</v>
      </c>
      <c r="AJ87" s="224">
        <v>0.46621099999999999</v>
      </c>
      <c r="AK87" s="224">
        <v>4.7090800000000002</v>
      </c>
      <c r="AL87" s="224">
        <v>0.23453299999999999</v>
      </c>
      <c r="AM87" s="224">
        <v>1.24752</v>
      </c>
      <c r="AN87" s="224">
        <v>28.620699999999999</v>
      </c>
      <c r="AO87" s="256"/>
      <c r="AP87" s="483" t="s">
        <v>1745</v>
      </c>
      <c r="AQ87" s="252">
        <v>30</v>
      </c>
      <c r="AR87" s="252">
        <v>15</v>
      </c>
      <c r="AS87" s="256"/>
    </row>
    <row r="88" spans="1:57" s="255" customFormat="1" ht="12.75">
      <c r="A88" s="249">
        <v>2670.0804681784898</v>
      </c>
      <c r="B88" s="250" t="s">
        <v>364</v>
      </c>
      <c r="C88" s="251" t="s">
        <v>466</v>
      </c>
      <c r="D88" s="249">
        <v>40.280186911806595</v>
      </c>
      <c r="E88" s="224">
        <v>53.472099999999998</v>
      </c>
      <c r="F88" s="224"/>
      <c r="G88" s="224">
        <v>1.31012</v>
      </c>
      <c r="H88" s="224">
        <v>7.1032999999999999E-2</v>
      </c>
      <c r="I88" s="224">
        <v>15.3782</v>
      </c>
      <c r="J88" s="224">
        <v>0.33118900000000001</v>
      </c>
      <c r="K88" s="224">
        <v>26.406500000000001</v>
      </c>
      <c r="L88" s="224">
        <v>2.1363300000000001</v>
      </c>
      <c r="M88" s="224">
        <v>2.2733E-2</v>
      </c>
      <c r="N88" s="224">
        <v>99.12820499999998</v>
      </c>
      <c r="O88" s="276"/>
      <c r="P88" s="253">
        <v>1.9459922566469103</v>
      </c>
      <c r="Q88" s="253">
        <v>5.4007743353089666E-2</v>
      </c>
      <c r="R88" s="253">
        <v>2.1850558408607057E-3</v>
      </c>
      <c r="S88" s="253">
        <v>0</v>
      </c>
      <c r="T88" s="253">
        <v>2.0438519771536472E-3</v>
      </c>
      <c r="U88" s="253">
        <v>5.1382883964958381E-2</v>
      </c>
      <c r="V88" s="253">
        <v>0.21277421973284841</v>
      </c>
      <c r="W88" s="253">
        <v>0.73161398848417825</v>
      </c>
      <c r="X88" s="253">
        <v>0.70101341865282285</v>
      </c>
      <c r="Y88" s="253">
        <v>0.20387470103619629</v>
      </c>
      <c r="Z88" s="253">
        <v>1.020881915382984E-2</v>
      </c>
      <c r="AA88" s="253">
        <v>8.3299012727267946E-2</v>
      </c>
      <c r="AB88" s="253">
        <v>1.6040484298830268E-3</v>
      </c>
      <c r="AC88" s="253">
        <f t="shared" si="16"/>
        <v>3.9999999999999991</v>
      </c>
      <c r="AD88" s="249">
        <v>75.375290751187649</v>
      </c>
      <c r="AF88" s="224">
        <v>0.178115</v>
      </c>
      <c r="AG88" s="224"/>
      <c r="AH88" s="224">
        <v>1.29817</v>
      </c>
      <c r="AI88" s="224">
        <v>24.374700000000001</v>
      </c>
      <c r="AJ88" s="224">
        <v>0.466727</v>
      </c>
      <c r="AK88" s="224">
        <v>4.6536999999999997</v>
      </c>
      <c r="AL88" s="224">
        <v>0.23382800000000001</v>
      </c>
      <c r="AM88" s="224">
        <v>1.2502800000000001</v>
      </c>
      <c r="AN88" s="224">
        <v>49.341999999999999</v>
      </c>
      <c r="AO88" s="256"/>
      <c r="AP88" s="483" t="s">
        <v>1745</v>
      </c>
      <c r="AQ88" s="252">
        <v>30</v>
      </c>
      <c r="AR88" s="252">
        <v>15</v>
      </c>
      <c r="AS88" s="256"/>
    </row>
    <row r="89" spans="1:57" s="255" customFormat="1" ht="12.75">
      <c r="A89" s="249">
        <v>2670.0804681784898</v>
      </c>
      <c r="B89" s="250" t="s">
        <v>364</v>
      </c>
      <c r="C89" s="251" t="s">
        <v>466</v>
      </c>
      <c r="D89" s="249">
        <v>44.280186911806595</v>
      </c>
      <c r="E89" s="224">
        <v>53.259700000000002</v>
      </c>
      <c r="F89" s="224"/>
      <c r="G89" s="224">
        <v>1.40371</v>
      </c>
      <c r="H89" s="224">
        <v>8.8194999999999996E-2</v>
      </c>
      <c r="I89" s="224">
        <v>15.686400000000001</v>
      </c>
      <c r="J89" s="224">
        <v>0.301869</v>
      </c>
      <c r="K89" s="224">
        <v>26.113900000000001</v>
      </c>
      <c r="L89" s="224">
        <v>2.1720199999999998</v>
      </c>
      <c r="M89" s="224">
        <v>4.2370999999999999E-2</v>
      </c>
      <c r="N89" s="224">
        <v>99.068165000000008</v>
      </c>
      <c r="O89" s="276"/>
      <c r="P89" s="253">
        <v>1.9420702166450603</v>
      </c>
      <c r="Q89" s="253">
        <v>5.7929783354939701E-2</v>
      </c>
      <c r="R89" s="253">
        <v>2.3954941899724247E-3</v>
      </c>
      <c r="S89" s="253">
        <v>0</v>
      </c>
      <c r="T89" s="253">
        <v>2.5426441973866684E-3</v>
      </c>
      <c r="U89" s="253">
        <v>5.5987230905683916E-2</v>
      </c>
      <c r="V89" s="253">
        <v>0.21533749876742175</v>
      </c>
      <c r="W89" s="253">
        <v>0.72373713193953582</v>
      </c>
      <c r="X89" s="253">
        <v>0.69579914121373343</v>
      </c>
      <c r="Y89" s="253">
        <v>0.20702495436699936</v>
      </c>
      <c r="Z89" s="253">
        <v>9.3233173578115332E-3</v>
      </c>
      <c r="AA89" s="253">
        <v>8.4857001123353218E-2</v>
      </c>
      <c r="AB89" s="253">
        <v>2.9955859381023803E-3</v>
      </c>
      <c r="AC89" s="253">
        <f t="shared" si="16"/>
        <v>4.0000000000000009</v>
      </c>
      <c r="AD89" s="249">
        <v>74.795657124335506</v>
      </c>
      <c r="AF89" s="224">
        <v>0.17848</v>
      </c>
      <c r="AG89" s="224"/>
      <c r="AH89" s="224">
        <v>1.2425600000000001</v>
      </c>
      <c r="AI89" s="224">
        <v>20.636600000000001</v>
      </c>
      <c r="AJ89" s="224">
        <v>0.46159800000000001</v>
      </c>
      <c r="AK89" s="224">
        <v>5.0300700000000003</v>
      </c>
      <c r="AL89" s="224">
        <v>0.23533399999999999</v>
      </c>
      <c r="AM89" s="224">
        <v>1.2377499999999999</v>
      </c>
      <c r="AN89" s="224">
        <v>26.4941</v>
      </c>
      <c r="AO89" s="256"/>
      <c r="AP89" s="483" t="s">
        <v>1745</v>
      </c>
      <c r="AQ89" s="252">
        <v>30</v>
      </c>
      <c r="AR89" s="252">
        <v>15</v>
      </c>
      <c r="AS89" s="256"/>
    </row>
    <row r="90" spans="1:57" s="255" customFormat="1" ht="12.75">
      <c r="A90" s="249">
        <v>2670.0804681784898</v>
      </c>
      <c r="B90" s="250" t="s">
        <v>364</v>
      </c>
      <c r="C90" s="251" t="s">
        <v>466</v>
      </c>
      <c r="D90" s="249">
        <v>48.280186911806595</v>
      </c>
      <c r="E90" s="224">
        <v>53.533499999999997</v>
      </c>
      <c r="F90" s="224"/>
      <c r="G90" s="224">
        <v>1.3447100000000001</v>
      </c>
      <c r="H90" s="224">
        <v>8.9631000000000002E-2</v>
      </c>
      <c r="I90" s="224">
        <v>15.379200000000001</v>
      </c>
      <c r="J90" s="224">
        <v>0.32510299999999998</v>
      </c>
      <c r="K90" s="224">
        <v>26.133099999999999</v>
      </c>
      <c r="L90" s="224">
        <v>2.2452800000000002</v>
      </c>
      <c r="M90" s="224">
        <v>1.6851000000000001E-2</v>
      </c>
      <c r="N90" s="224">
        <v>99.067374999999984</v>
      </c>
      <c r="O90" s="276"/>
      <c r="P90" s="253">
        <v>1.9515949944698012</v>
      </c>
      <c r="Q90" s="253">
        <v>4.8405005530198775E-2</v>
      </c>
      <c r="R90" s="253">
        <v>9.371119968001107E-3</v>
      </c>
      <c r="S90" s="253">
        <v>0</v>
      </c>
      <c r="T90" s="253">
        <v>2.5834360413601468E-3</v>
      </c>
      <c r="U90" s="253">
        <v>3.7641517620084386E-2</v>
      </c>
      <c r="V90" s="253">
        <v>0.22135996988869724</v>
      </c>
      <c r="W90" s="253">
        <v>0.72904395648185716</v>
      </c>
      <c r="X90" s="253">
        <v>0.6912019071570763</v>
      </c>
      <c r="Y90" s="253">
        <v>0.20986997010941985</v>
      </c>
      <c r="Z90" s="253">
        <v>1.0038545078920257E-2</v>
      </c>
      <c r="AA90" s="253">
        <v>8.7698509555337784E-2</v>
      </c>
      <c r="AB90" s="253">
        <v>1.1910680992458101E-3</v>
      </c>
      <c r="AC90" s="253">
        <f t="shared" si="16"/>
        <v>4.0000000000000009</v>
      </c>
      <c r="AD90" s="249">
        <v>75.180394973765559</v>
      </c>
      <c r="AF90" s="224">
        <v>0.17795800000000001</v>
      </c>
      <c r="AG90" s="224"/>
      <c r="AH90" s="224">
        <v>1.28135</v>
      </c>
      <c r="AI90" s="224">
        <v>18.596499999999999</v>
      </c>
      <c r="AJ90" s="224">
        <v>0.46635500000000002</v>
      </c>
      <c r="AK90" s="224">
        <v>4.6625100000000002</v>
      </c>
      <c r="AL90" s="224">
        <v>0.23502899999999999</v>
      </c>
      <c r="AM90" s="224">
        <v>1.2064900000000001</v>
      </c>
      <c r="AN90" s="224">
        <v>65.735699999999994</v>
      </c>
      <c r="AO90" s="256"/>
      <c r="AP90" s="483" t="s">
        <v>1745</v>
      </c>
      <c r="AQ90" s="252">
        <v>30</v>
      </c>
      <c r="AR90" s="252">
        <v>15</v>
      </c>
      <c r="AS90" s="256"/>
    </row>
    <row r="91" spans="1:57" s="255" customFormat="1" ht="12.75">
      <c r="A91" s="252"/>
      <c r="B91" s="252"/>
      <c r="C91" s="251"/>
      <c r="D91" s="249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76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49"/>
      <c r="AF91" s="224"/>
      <c r="AG91" s="224"/>
      <c r="AH91" s="224"/>
      <c r="AI91" s="224"/>
      <c r="AJ91" s="224"/>
      <c r="AK91" s="224"/>
      <c r="AL91" s="224"/>
      <c r="AM91" s="224"/>
      <c r="AN91" s="224"/>
      <c r="AO91" s="256"/>
      <c r="AP91" s="252"/>
      <c r="AQ91" s="252"/>
      <c r="AR91" s="252"/>
      <c r="AS91" s="256"/>
    </row>
    <row r="92" spans="1:57" s="255" customFormat="1">
      <c r="A92" s="249">
        <v>2670.0804681784898</v>
      </c>
      <c r="B92" s="250" t="s">
        <v>364</v>
      </c>
      <c r="C92" s="251" t="s">
        <v>467</v>
      </c>
      <c r="D92" s="249">
        <v>0</v>
      </c>
      <c r="E92" s="224">
        <v>55.533450000000002</v>
      </c>
      <c r="F92" s="224">
        <v>0.39979999999999999</v>
      </c>
      <c r="G92" s="224">
        <v>1.4342999999999999</v>
      </c>
      <c r="H92" s="224">
        <v>0.32650000000000001</v>
      </c>
      <c r="I92" s="224">
        <v>12.031980000000001</v>
      </c>
      <c r="J92" s="224">
        <v>0.2349</v>
      </c>
      <c r="K92" s="224">
        <v>28.772839999999999</v>
      </c>
      <c r="L92" s="224">
        <v>2.42</v>
      </c>
      <c r="M92" s="224">
        <v>3.0800000000000001E-2</v>
      </c>
      <c r="N92" s="224">
        <v>101.18457000000001</v>
      </c>
      <c r="O92" s="276"/>
      <c r="P92" s="253">
        <v>1.9555778476963559</v>
      </c>
      <c r="Q92" s="253">
        <v>4.4422152303644102E-2</v>
      </c>
      <c r="R92" s="253">
        <v>1.5105146440215211E-2</v>
      </c>
      <c r="S92" s="253">
        <v>1.0587270110450525E-2</v>
      </c>
      <c r="T92" s="253">
        <v>9.0903175580334481E-3</v>
      </c>
      <c r="U92" s="253">
        <v>1.155045212792416E-3</v>
      </c>
      <c r="V92" s="253">
        <v>0.18269920664645214</v>
      </c>
      <c r="W92" s="253">
        <v>0.78136301403205644</v>
      </c>
      <c r="X92" s="253">
        <v>0.72910568709228407</v>
      </c>
      <c r="Y92" s="253">
        <v>0.17048033782120084</v>
      </c>
      <c r="Z92" s="253">
        <v>7.0063077605120542E-3</v>
      </c>
      <c r="AA92" s="253">
        <v>9.1304770197704346E-2</v>
      </c>
      <c r="AB92" s="253">
        <v>2.1028971282987994E-3</v>
      </c>
      <c r="AC92" s="253">
        <f t="shared" ref="AC92:AC135" si="19">SUM(P92:AB92)</f>
        <v>4</v>
      </c>
      <c r="AD92" s="249">
        <v>80.998822158474056</v>
      </c>
      <c r="AF92" s="252">
        <v>0.05</v>
      </c>
      <c r="AG92" s="252">
        <v>0.66</v>
      </c>
      <c r="AH92" s="252">
        <v>0.19</v>
      </c>
      <c r="AI92" s="227">
        <v>1.39</v>
      </c>
      <c r="AJ92" s="252">
        <v>0.15</v>
      </c>
      <c r="AK92" s="252">
        <v>2.96</v>
      </c>
      <c r="AL92" s="252">
        <v>7.0000000000000007E-2</v>
      </c>
      <c r="AM92" s="252">
        <v>0.1</v>
      </c>
      <c r="AN92" s="252">
        <v>4.4400000000000004</v>
      </c>
      <c r="AO92" s="256"/>
      <c r="AP92" s="483" t="s">
        <v>1697</v>
      </c>
      <c r="AQ92" s="252">
        <v>30</v>
      </c>
      <c r="AR92" s="252">
        <v>15</v>
      </c>
      <c r="AS92" s="256"/>
    </row>
    <row r="93" spans="1:57" s="255" customFormat="1">
      <c r="A93" s="249">
        <v>2670.0804681784898</v>
      </c>
      <c r="B93" s="250" t="s">
        <v>364</v>
      </c>
      <c r="C93" s="251" t="s">
        <v>467</v>
      </c>
      <c r="D93" s="249">
        <v>3.9677281174846124</v>
      </c>
      <c r="E93" s="224">
        <v>55.213610000000003</v>
      </c>
      <c r="F93" s="224">
        <v>0.36030000000000001</v>
      </c>
      <c r="G93" s="224">
        <v>1.94</v>
      </c>
      <c r="H93" s="224">
        <v>0.46029999999999999</v>
      </c>
      <c r="I93" s="224">
        <v>10.93271</v>
      </c>
      <c r="J93" s="224">
        <v>0.2452</v>
      </c>
      <c r="K93" s="224">
        <v>29.30714</v>
      </c>
      <c r="L93" s="224">
        <v>2.74</v>
      </c>
      <c r="M93" s="224">
        <v>2.9399999999999999E-2</v>
      </c>
      <c r="N93" s="224">
        <v>101.22865999999999</v>
      </c>
      <c r="O93" s="276"/>
      <c r="P93" s="253">
        <v>1.9344659849488308</v>
      </c>
      <c r="Q93" s="253">
        <v>6.5534015051169181E-2</v>
      </c>
      <c r="R93" s="253">
        <v>1.4573342636995168E-2</v>
      </c>
      <c r="S93" s="253">
        <v>9.4929231626438518E-3</v>
      </c>
      <c r="T93" s="253">
        <v>1.275062121536949E-2</v>
      </c>
      <c r="U93" s="253">
        <v>2.1221347778835664E-2</v>
      </c>
      <c r="V93" s="253">
        <v>0.15397559106634975</v>
      </c>
      <c r="W93" s="253">
        <v>0.78798617413980654</v>
      </c>
      <c r="X93" s="253">
        <v>0.74273799272031871</v>
      </c>
      <c r="Y93" s="253">
        <v>0.14513391882971607</v>
      </c>
      <c r="Z93" s="253">
        <v>7.2764769742777857E-3</v>
      </c>
      <c r="AA93" s="253">
        <v>0.10285446857036561</v>
      </c>
      <c r="AB93" s="253">
        <v>1.9971429053218122E-3</v>
      </c>
      <c r="AC93" s="253">
        <f t="shared" si="19"/>
        <v>4.0000000000000009</v>
      </c>
      <c r="AD93" s="249">
        <v>82.694687438836866</v>
      </c>
      <c r="AF93" s="252">
        <v>0.05</v>
      </c>
      <c r="AG93" s="252">
        <v>0.72</v>
      </c>
      <c r="AH93" s="252">
        <v>0.16</v>
      </c>
      <c r="AI93" s="227">
        <v>1.1000000000000001</v>
      </c>
      <c r="AJ93" s="252">
        <v>0.15</v>
      </c>
      <c r="AK93" s="252">
        <v>2.74</v>
      </c>
      <c r="AL93" s="252">
        <v>7.0000000000000007E-2</v>
      </c>
      <c r="AM93" s="252">
        <v>0.09</v>
      </c>
      <c r="AN93" s="252">
        <v>4.66</v>
      </c>
      <c r="AO93" s="256"/>
      <c r="AP93" s="483" t="s">
        <v>1697</v>
      </c>
      <c r="AQ93" s="252">
        <v>30</v>
      </c>
      <c r="AR93" s="252">
        <v>15</v>
      </c>
      <c r="AS93" s="256"/>
    </row>
    <row r="94" spans="1:57" s="255" customFormat="1">
      <c r="A94" s="249">
        <v>2670.0804681784898</v>
      </c>
      <c r="B94" s="250" t="s">
        <v>364</v>
      </c>
      <c r="C94" s="251" t="s">
        <v>467</v>
      </c>
      <c r="D94" s="249">
        <v>7.9377281174846122</v>
      </c>
      <c r="E94" s="224">
        <v>55.213610000000003</v>
      </c>
      <c r="F94" s="224">
        <v>0.34389999999999998</v>
      </c>
      <c r="G94" s="224">
        <v>1.93</v>
      </c>
      <c r="H94" s="224">
        <v>0.4738</v>
      </c>
      <c r="I94" s="224">
        <v>10.742839999999999</v>
      </c>
      <c r="J94" s="224">
        <v>0.2394</v>
      </c>
      <c r="K94" s="224">
        <v>29.257670000000001</v>
      </c>
      <c r="L94" s="224">
        <v>2.65</v>
      </c>
      <c r="M94" s="224">
        <v>3.5000000000000003E-2</v>
      </c>
      <c r="N94" s="224">
        <v>100.88622000000001</v>
      </c>
      <c r="O94" s="276"/>
      <c r="P94" s="253">
        <v>1.9401838402747005</v>
      </c>
      <c r="Q94" s="253">
        <v>5.9816159725299523E-2</v>
      </c>
      <c r="R94" s="253">
        <v>2.0113832627981498E-2</v>
      </c>
      <c r="S94" s="253">
        <v>9.0876096647566906E-3</v>
      </c>
      <c r="T94" s="253">
        <v>1.3163373711312387E-2</v>
      </c>
      <c r="U94" s="253">
        <v>1.0748312651513103E-2</v>
      </c>
      <c r="V94" s="253">
        <v>0.15713527608277694</v>
      </c>
      <c r="W94" s="253">
        <v>0.78975159526165883</v>
      </c>
      <c r="X94" s="253">
        <v>0.74290557901959298</v>
      </c>
      <c r="Y94" s="253">
        <v>0.14781441906933035</v>
      </c>
      <c r="Z94" s="253">
        <v>7.1253569420089737E-3</v>
      </c>
      <c r="AA94" s="253">
        <v>9.9770066374046479E-2</v>
      </c>
      <c r="AB94" s="253">
        <v>2.3845785950211726E-3</v>
      </c>
      <c r="AC94" s="253">
        <f t="shared" si="19"/>
        <v>4</v>
      </c>
      <c r="AD94" s="249">
        <v>82.92005720201864</v>
      </c>
      <c r="AF94" s="252">
        <v>0.05</v>
      </c>
      <c r="AG94" s="252">
        <v>0.75</v>
      </c>
      <c r="AH94" s="252">
        <v>0.16</v>
      </c>
      <c r="AI94" s="227">
        <v>1.06</v>
      </c>
      <c r="AJ94" s="252">
        <v>0.15</v>
      </c>
      <c r="AK94" s="252">
        <v>2.86</v>
      </c>
      <c r="AL94" s="252">
        <v>7.0000000000000007E-2</v>
      </c>
      <c r="AM94" s="252">
        <v>0.1</v>
      </c>
      <c r="AN94" s="252">
        <v>3.94</v>
      </c>
      <c r="AO94" s="256"/>
      <c r="AP94" s="483" t="s">
        <v>1697</v>
      </c>
      <c r="AQ94" s="252">
        <v>30</v>
      </c>
      <c r="AR94" s="252">
        <v>15</v>
      </c>
      <c r="AS94" s="256"/>
    </row>
    <row r="95" spans="1:57" s="255" customFormat="1">
      <c r="A95" s="249">
        <v>2670.0804681784898</v>
      </c>
      <c r="B95" s="250" t="s">
        <v>364</v>
      </c>
      <c r="C95" s="251" t="s">
        <v>467</v>
      </c>
      <c r="D95" s="249">
        <v>11.907728117484613</v>
      </c>
      <c r="E95" s="224">
        <v>55.313560000000003</v>
      </c>
      <c r="F95" s="224">
        <v>0.33689999999999998</v>
      </c>
      <c r="G95" s="224">
        <v>1.8320000000000001</v>
      </c>
      <c r="H95" s="224">
        <v>0.47170000000000001</v>
      </c>
      <c r="I95" s="224">
        <v>10.76282</v>
      </c>
      <c r="J95" s="224">
        <v>0.19919999999999999</v>
      </c>
      <c r="K95" s="224">
        <v>29.208200000000001</v>
      </c>
      <c r="L95" s="224">
        <v>2.76</v>
      </c>
      <c r="M95" s="224">
        <v>3.44E-2</v>
      </c>
      <c r="N95" s="224">
        <v>100.91878000000003</v>
      </c>
      <c r="O95" s="276"/>
      <c r="P95" s="253">
        <v>1.9436426088354233</v>
      </c>
      <c r="Q95" s="253">
        <v>5.635739116457672E-2</v>
      </c>
      <c r="R95" s="253">
        <v>1.951189404660747E-2</v>
      </c>
      <c r="S95" s="253">
        <v>8.9023888619628767E-3</v>
      </c>
      <c r="T95" s="253">
        <v>1.310467008110471E-2</v>
      </c>
      <c r="U95" s="253">
        <v>8.2796849874444689E-3</v>
      </c>
      <c r="V95" s="253">
        <v>0.15922508520719297</v>
      </c>
      <c r="W95" s="253">
        <v>0.7909762768156875</v>
      </c>
      <c r="X95" s="253">
        <v>0.73904735862711901</v>
      </c>
      <c r="Y95" s="253">
        <v>0.14877169151430109</v>
      </c>
      <c r="Z95" s="253">
        <v>5.9287054432983982E-3</v>
      </c>
      <c r="AA95" s="253">
        <v>0.10390860874077619</v>
      </c>
      <c r="AB95" s="253">
        <v>2.3436356745054053E-3</v>
      </c>
      <c r="AC95" s="253">
        <f t="shared" si="19"/>
        <v>3.9999999999999996</v>
      </c>
      <c r="AD95" s="249">
        <v>82.869715373093854</v>
      </c>
      <c r="AF95" s="252">
        <v>0.05</v>
      </c>
      <c r="AG95" s="252">
        <v>0.76</v>
      </c>
      <c r="AH95" s="252">
        <v>0.16</v>
      </c>
      <c r="AI95" s="227">
        <v>1.07</v>
      </c>
      <c r="AJ95" s="252">
        <v>0.16</v>
      </c>
      <c r="AK95" s="252">
        <v>3.4</v>
      </c>
      <c r="AL95" s="252">
        <v>7.0000000000000007E-2</v>
      </c>
      <c r="AM95" s="252">
        <v>0.09</v>
      </c>
      <c r="AN95" s="252">
        <v>3.95</v>
      </c>
      <c r="AO95" s="256"/>
      <c r="AP95" s="483" t="s">
        <v>1697</v>
      </c>
      <c r="AQ95" s="252">
        <v>30</v>
      </c>
      <c r="AR95" s="252">
        <v>15</v>
      </c>
      <c r="AS95" s="256"/>
    </row>
    <row r="96" spans="1:57" s="255" customFormat="1">
      <c r="A96" s="249">
        <v>2670.0804681784898</v>
      </c>
      <c r="B96" s="250" t="s">
        <v>364</v>
      </c>
      <c r="C96" s="251" t="s">
        <v>467</v>
      </c>
      <c r="D96" s="249">
        <v>15.877728117484613</v>
      </c>
      <c r="E96" s="224">
        <v>55.38353</v>
      </c>
      <c r="F96" s="224">
        <v>0.34229999999999999</v>
      </c>
      <c r="G96" s="224">
        <v>1.7784</v>
      </c>
      <c r="H96" s="224">
        <v>0.48159999999999997</v>
      </c>
      <c r="I96" s="224">
        <v>10.8028</v>
      </c>
      <c r="J96" s="224">
        <v>0.28739999999999999</v>
      </c>
      <c r="K96" s="224">
        <v>29.386299999999999</v>
      </c>
      <c r="L96" s="224">
        <v>2.71</v>
      </c>
      <c r="M96" s="224">
        <v>4.1200000000000001E-2</v>
      </c>
      <c r="N96" s="224">
        <v>101.21353000000001</v>
      </c>
      <c r="O96" s="276"/>
      <c r="P96" s="253">
        <v>1.9401029993670749</v>
      </c>
      <c r="Q96" s="253">
        <v>5.9897000632925135E-2</v>
      </c>
      <c r="R96" s="253">
        <v>1.3525526151877632E-2</v>
      </c>
      <c r="S96" s="253">
        <v>9.0172020755276867E-3</v>
      </c>
      <c r="T96" s="253">
        <v>1.3338470951524618E-2</v>
      </c>
      <c r="U96" s="253">
        <v>1.779686042689832E-2</v>
      </c>
      <c r="V96" s="253">
        <v>0.15417337243781554</v>
      </c>
      <c r="W96" s="253">
        <v>0.79214856795635624</v>
      </c>
      <c r="X96" s="253">
        <v>0.7424599607157274</v>
      </c>
      <c r="Y96" s="253">
        <v>0.14450263583623413</v>
      </c>
      <c r="Z96" s="253">
        <v>8.5274004289983118E-3</v>
      </c>
      <c r="AA96" s="253">
        <v>0.10171174197060993</v>
      </c>
      <c r="AB96" s="253">
        <v>2.7982610484302011E-3</v>
      </c>
      <c r="AC96" s="253">
        <f t="shared" si="19"/>
        <v>3.9999999999999991</v>
      </c>
      <c r="AD96" s="249">
        <v>82.903352108120615</v>
      </c>
      <c r="AF96" s="252">
        <v>0.05</v>
      </c>
      <c r="AG96" s="252">
        <v>0.75</v>
      </c>
      <c r="AH96" s="252">
        <v>0.17</v>
      </c>
      <c r="AI96" s="227">
        <v>1.05</v>
      </c>
      <c r="AJ96" s="252">
        <v>0.15</v>
      </c>
      <c r="AK96" s="252">
        <v>2.4700000000000002</v>
      </c>
      <c r="AL96" s="252">
        <v>7.0000000000000007E-2</v>
      </c>
      <c r="AM96" s="252">
        <v>0.09</v>
      </c>
      <c r="AN96" s="252">
        <v>3.34</v>
      </c>
      <c r="AO96" s="256"/>
      <c r="AP96" s="483" t="s">
        <v>1697</v>
      </c>
      <c r="AQ96" s="252">
        <v>30</v>
      </c>
      <c r="AR96" s="252">
        <v>15</v>
      </c>
      <c r="AS96" s="256"/>
    </row>
    <row r="97" spans="1:69" s="255" customFormat="1">
      <c r="A97" s="249">
        <v>2670.0804681784898</v>
      </c>
      <c r="B97" s="250" t="s">
        <v>364</v>
      </c>
      <c r="C97" s="251" t="s">
        <v>467</v>
      </c>
      <c r="D97" s="249">
        <v>19.847728117484614</v>
      </c>
      <c r="E97" s="224">
        <v>54.793810000000001</v>
      </c>
      <c r="F97" s="224">
        <v>0.41310000000000002</v>
      </c>
      <c r="G97" s="224">
        <v>1.2443</v>
      </c>
      <c r="H97" s="224">
        <v>0.15579999999999999</v>
      </c>
      <c r="I97" s="224">
        <v>14.88008</v>
      </c>
      <c r="J97" s="224">
        <v>0.28899999999999998</v>
      </c>
      <c r="K97" s="224">
        <v>27.10069</v>
      </c>
      <c r="L97" s="224">
        <v>2.21</v>
      </c>
      <c r="M97" s="224">
        <v>3.6600000000000001E-2</v>
      </c>
      <c r="N97" s="224">
        <v>101.12338</v>
      </c>
      <c r="O97" s="276"/>
      <c r="P97" s="253">
        <v>1.953042735115404</v>
      </c>
      <c r="Q97" s="253">
        <v>4.6957264884595951E-2</v>
      </c>
      <c r="R97" s="253">
        <v>5.3137666449227794E-3</v>
      </c>
      <c r="S97" s="253">
        <v>1.1072767757322464E-2</v>
      </c>
      <c r="T97" s="253">
        <v>4.390592338864509E-3</v>
      </c>
      <c r="U97" s="253">
        <v>1.7636716077442216E-2</v>
      </c>
      <c r="V97" s="253">
        <v>0.21948858331333881</v>
      </c>
      <c r="W97" s="253">
        <v>0.74209757386810948</v>
      </c>
      <c r="X97" s="253">
        <v>0.6979244716814208</v>
      </c>
      <c r="Y97" s="253">
        <v>0.20642360107795044</v>
      </c>
      <c r="Z97" s="253">
        <v>8.7249677196456401E-3</v>
      </c>
      <c r="AA97" s="253">
        <v>8.4397613829705301E-2</v>
      </c>
      <c r="AB97" s="253">
        <v>2.5293456912778146E-3</v>
      </c>
      <c r="AC97" s="253">
        <f t="shared" si="19"/>
        <v>4</v>
      </c>
      <c r="AD97" s="249">
        <v>76.45170194378062</v>
      </c>
      <c r="AF97" s="252">
        <v>0.05</v>
      </c>
      <c r="AG97" s="252">
        <v>0.65</v>
      </c>
      <c r="AH97" s="252">
        <v>0.21</v>
      </c>
      <c r="AI97" s="227">
        <v>2.54</v>
      </c>
      <c r="AJ97" s="252">
        <v>0.13</v>
      </c>
      <c r="AK97" s="252">
        <v>2.62</v>
      </c>
      <c r="AL97" s="252">
        <v>7.0000000000000007E-2</v>
      </c>
      <c r="AM97" s="252">
        <v>0.11</v>
      </c>
      <c r="AN97" s="252">
        <v>3.96</v>
      </c>
      <c r="AO97" s="256"/>
      <c r="AP97" s="483" t="s">
        <v>1697</v>
      </c>
      <c r="AQ97" s="252">
        <v>30</v>
      </c>
      <c r="AR97" s="252">
        <v>15</v>
      </c>
      <c r="AS97" s="256"/>
    </row>
    <row r="98" spans="1:69" s="255" customFormat="1">
      <c r="A98" s="249">
        <v>2670.0804681784898</v>
      </c>
      <c r="B98" s="250" t="s">
        <v>364</v>
      </c>
      <c r="C98" s="251" t="s">
        <v>467</v>
      </c>
      <c r="D98" s="249">
        <v>23.817728117484613</v>
      </c>
      <c r="E98" s="224">
        <v>54.633879999999998</v>
      </c>
      <c r="F98" s="224">
        <v>0.42749999999999999</v>
      </c>
      <c r="G98" s="224">
        <v>1.2279</v>
      </c>
      <c r="H98" s="224">
        <v>0.1547</v>
      </c>
      <c r="I98" s="224">
        <v>15.239839999999999</v>
      </c>
      <c r="J98" s="224">
        <v>0.32279999999999998</v>
      </c>
      <c r="K98" s="224">
        <v>26.754390000000001</v>
      </c>
      <c r="L98" s="224">
        <v>2.17</v>
      </c>
      <c r="M98" s="224">
        <v>3.3300000000000003E-2</v>
      </c>
      <c r="N98" s="224">
        <v>100.96431</v>
      </c>
      <c r="O98" s="276"/>
      <c r="P98" s="253">
        <v>1.954400976993758</v>
      </c>
      <c r="Q98" s="253">
        <v>4.5599023006241968E-2</v>
      </c>
      <c r="R98" s="253">
        <v>6.1700452610446987E-3</v>
      </c>
      <c r="S98" s="253">
        <v>1.150028213270325E-2</v>
      </c>
      <c r="T98" s="253">
        <v>4.3753958989820492E-3</v>
      </c>
      <c r="U98" s="253">
        <v>1.4362649204329614E-2</v>
      </c>
      <c r="V98" s="253">
        <v>0.2277328703574254</v>
      </c>
      <c r="W98" s="253">
        <v>0.73585875714551496</v>
      </c>
      <c r="X98" s="253">
        <v>0.69091537127528346</v>
      </c>
      <c r="Y98" s="253">
        <v>0.2138238339174538</v>
      </c>
      <c r="Z98" s="253">
        <v>9.7807214798214439E-3</v>
      </c>
      <c r="AA98" s="253">
        <v>8.317044170391967E-2</v>
      </c>
      <c r="AB98" s="253">
        <v>2.3096316235216895E-3</v>
      </c>
      <c r="AC98" s="253">
        <f t="shared" si="19"/>
        <v>4</v>
      </c>
      <c r="AD98" s="249">
        <v>75.783665378227326</v>
      </c>
      <c r="AF98" s="252">
        <v>0.05</v>
      </c>
      <c r="AG98" s="252">
        <v>0.63</v>
      </c>
      <c r="AH98" s="252">
        <v>0.21</v>
      </c>
      <c r="AI98" s="227">
        <v>2.4700000000000002</v>
      </c>
      <c r="AJ98" s="252">
        <v>0.13</v>
      </c>
      <c r="AK98" s="252">
        <v>2.35</v>
      </c>
      <c r="AL98" s="252">
        <v>7.0000000000000007E-2</v>
      </c>
      <c r="AM98" s="252">
        <v>0.11</v>
      </c>
      <c r="AN98" s="252">
        <v>4.37</v>
      </c>
      <c r="AO98" s="256"/>
      <c r="AP98" s="483" t="s">
        <v>1697</v>
      </c>
      <c r="AQ98" s="252">
        <v>30</v>
      </c>
      <c r="AR98" s="252">
        <v>15</v>
      </c>
      <c r="AS98" s="256"/>
    </row>
    <row r="99" spans="1:69" s="255" customFormat="1">
      <c r="A99" s="249">
        <v>2670.0804681784898</v>
      </c>
      <c r="B99" s="250" t="s">
        <v>364</v>
      </c>
      <c r="C99" s="251" t="s">
        <v>467</v>
      </c>
      <c r="D99" s="249">
        <v>27.787728117484612</v>
      </c>
      <c r="E99" s="224">
        <v>54.583910000000003</v>
      </c>
      <c r="F99" s="224">
        <v>0.41210000000000002</v>
      </c>
      <c r="G99" s="224">
        <v>1.2841</v>
      </c>
      <c r="H99" s="224">
        <v>0.1706</v>
      </c>
      <c r="I99" s="224">
        <v>15.669549999999999</v>
      </c>
      <c r="J99" s="224">
        <v>0.41089999999999999</v>
      </c>
      <c r="K99" s="224">
        <v>26.7346</v>
      </c>
      <c r="L99" s="224">
        <v>2.16</v>
      </c>
      <c r="M99" s="224">
        <v>3.4799999999999998E-2</v>
      </c>
      <c r="N99" s="224">
        <v>101.46056</v>
      </c>
      <c r="O99" s="276"/>
      <c r="P99" s="253">
        <v>1.9454117912879902</v>
      </c>
      <c r="Q99" s="253">
        <v>5.3938823598534996E-2</v>
      </c>
      <c r="R99" s="253" t="s">
        <v>462</v>
      </c>
      <c r="S99" s="253">
        <v>1.1045115593047512E-2</v>
      </c>
      <c r="T99" s="253">
        <v>4.8073013104028752E-3</v>
      </c>
      <c r="U99" s="253">
        <v>3.0744828324305473E-2</v>
      </c>
      <c r="V99" s="253">
        <v>0.22418272861536367</v>
      </c>
      <c r="W99" s="253">
        <v>0.72986941127035554</v>
      </c>
      <c r="X99" s="253">
        <v>0.69059101157286362</v>
      </c>
      <c r="Y99" s="253">
        <v>0.21211818846084154</v>
      </c>
      <c r="Z99" s="253">
        <v>1.240420063224724E-2</v>
      </c>
      <c r="AA99" s="253">
        <v>8.2481832338727398E-2</v>
      </c>
      <c r="AB99" s="253">
        <v>2.4047669953201744E-3</v>
      </c>
      <c r="AC99" s="253">
        <f t="shared" si="19"/>
        <v>3.9999999999999996</v>
      </c>
      <c r="AD99" s="249">
        <v>75.255935410527258</v>
      </c>
      <c r="AF99" s="252">
        <v>0.05</v>
      </c>
      <c r="AG99" s="252">
        <v>0.66</v>
      </c>
      <c r="AH99" s="252">
        <v>0.21</v>
      </c>
      <c r="AI99" s="227">
        <v>2.29</v>
      </c>
      <c r="AJ99" s="252">
        <v>0.13</v>
      </c>
      <c r="AK99" s="252">
        <v>1.86</v>
      </c>
      <c r="AL99" s="252">
        <v>7.0000000000000007E-2</v>
      </c>
      <c r="AM99" s="252">
        <v>0.11</v>
      </c>
      <c r="AN99" s="252">
        <v>4.1900000000000004</v>
      </c>
      <c r="AO99" s="256"/>
      <c r="AP99" s="483" t="s">
        <v>1697</v>
      </c>
      <c r="AQ99" s="252">
        <v>30</v>
      </c>
      <c r="AR99" s="252">
        <v>15</v>
      </c>
      <c r="AS99" s="256"/>
    </row>
    <row r="100" spans="1:69" s="255" customFormat="1">
      <c r="A100" s="249">
        <v>2670.0804681784898</v>
      </c>
      <c r="B100" s="250" t="s">
        <v>364</v>
      </c>
      <c r="C100" s="251" t="s">
        <v>467</v>
      </c>
      <c r="D100" s="249">
        <v>31.757728117484611</v>
      </c>
      <c r="E100" s="224">
        <v>54.553919999999998</v>
      </c>
      <c r="F100" s="224">
        <v>0.443</v>
      </c>
      <c r="G100" s="224">
        <v>1.3408</v>
      </c>
      <c r="H100" s="224">
        <v>0.15770000000000001</v>
      </c>
      <c r="I100" s="224">
        <v>15.49966</v>
      </c>
      <c r="J100" s="224">
        <v>0.38969999999999999</v>
      </c>
      <c r="K100" s="224">
        <v>26.586189999999998</v>
      </c>
      <c r="L100" s="224">
        <v>2.2200000000000002</v>
      </c>
      <c r="M100" s="224">
        <v>1.8800000000000001E-2</v>
      </c>
      <c r="N100" s="224">
        <v>101.20977000000001</v>
      </c>
      <c r="O100" s="276"/>
      <c r="P100" s="253">
        <v>1.9495218286423444</v>
      </c>
      <c r="Q100" s="253">
        <v>5.0478171357655643E-2</v>
      </c>
      <c r="R100" s="253">
        <v>5.992358639117068E-3</v>
      </c>
      <c r="S100" s="253">
        <v>1.1904923670175096E-2</v>
      </c>
      <c r="T100" s="253">
        <v>4.4556313213675973E-3</v>
      </c>
      <c r="U100" s="253">
        <v>1.7522921376754041E-2</v>
      </c>
      <c r="V100" s="253">
        <v>0.22981262733599692</v>
      </c>
      <c r="W100" s="253">
        <v>0.73031153765658963</v>
      </c>
      <c r="X100" s="253">
        <v>0.68602607813932259</v>
      </c>
      <c r="Y100" s="253">
        <v>0.21587698853025936</v>
      </c>
      <c r="Z100" s="253">
        <v>1.1795552416238309E-2</v>
      </c>
      <c r="AA100" s="253">
        <v>8.4998793594244518E-2</v>
      </c>
      <c r="AB100" s="253">
        <v>1.3025873199351615E-3</v>
      </c>
      <c r="AC100" s="253">
        <f t="shared" si="19"/>
        <v>4</v>
      </c>
      <c r="AD100" s="249">
        <v>75.355138223150249</v>
      </c>
      <c r="AF100" s="252">
        <v>0.05</v>
      </c>
      <c r="AG100" s="252">
        <v>0.61</v>
      </c>
      <c r="AH100" s="252">
        <v>0.2</v>
      </c>
      <c r="AI100" s="227">
        <v>2.52</v>
      </c>
      <c r="AJ100" s="252">
        <v>0.13</v>
      </c>
      <c r="AK100" s="252">
        <v>1.98</v>
      </c>
      <c r="AL100" s="252">
        <v>7.0000000000000007E-2</v>
      </c>
      <c r="AM100" s="252">
        <v>0.11</v>
      </c>
      <c r="AN100" s="252">
        <v>7.75</v>
      </c>
      <c r="AO100" s="256"/>
      <c r="AP100" s="483" t="s">
        <v>1697</v>
      </c>
      <c r="AQ100" s="252">
        <v>30</v>
      </c>
      <c r="AR100" s="252">
        <v>15</v>
      </c>
      <c r="AS100" s="256"/>
    </row>
    <row r="101" spans="1:69" s="255" customFormat="1">
      <c r="A101" s="249">
        <v>2670.0804681784898</v>
      </c>
      <c r="B101" s="250" t="s">
        <v>364</v>
      </c>
      <c r="C101" s="251" t="s">
        <v>467</v>
      </c>
      <c r="D101" s="249">
        <v>35.72772811748461</v>
      </c>
      <c r="E101" s="224">
        <v>54.603900000000003</v>
      </c>
      <c r="F101" s="224">
        <v>0.42549999999999999</v>
      </c>
      <c r="G101" s="224">
        <v>1.3160000000000001</v>
      </c>
      <c r="H101" s="224">
        <v>0.15670000000000001</v>
      </c>
      <c r="I101" s="224">
        <v>15.53964</v>
      </c>
      <c r="J101" s="224">
        <v>0.38890000000000002</v>
      </c>
      <c r="K101" s="224">
        <v>26.615870000000001</v>
      </c>
      <c r="L101" s="224">
        <v>2.2200000000000002</v>
      </c>
      <c r="M101" s="224">
        <v>3.6200000000000003E-2</v>
      </c>
      <c r="N101" s="224">
        <v>101.30271</v>
      </c>
      <c r="O101" s="276"/>
      <c r="P101" s="253">
        <v>1.9492609934200444</v>
      </c>
      <c r="Q101" s="253">
        <v>5.0739006579955559E-2</v>
      </c>
      <c r="R101" s="253">
        <v>4.6288793569706499E-3</v>
      </c>
      <c r="S101" s="253">
        <v>1.1422644039159007E-2</v>
      </c>
      <c r="T101" s="253">
        <v>4.422733196437518E-3</v>
      </c>
      <c r="U101" s="253">
        <v>2.1347648352737281E-2</v>
      </c>
      <c r="V101" s="253">
        <v>0.22811319065438354</v>
      </c>
      <c r="W101" s="253">
        <v>0.73006490440031224</v>
      </c>
      <c r="X101" s="253">
        <v>0.68636648253311883</v>
      </c>
      <c r="Y101" s="253">
        <v>0.21445935470280489</v>
      </c>
      <c r="Z101" s="253">
        <v>1.1758989754519465E-2</v>
      </c>
      <c r="AA101" s="253">
        <v>8.4909630605049677E-2</v>
      </c>
      <c r="AB101" s="253">
        <v>2.5055424045071985E-3</v>
      </c>
      <c r="AC101" s="253">
        <f t="shared" si="19"/>
        <v>4</v>
      </c>
      <c r="AD101" s="249">
        <v>75.328007885036229</v>
      </c>
      <c r="AF101" s="252">
        <v>0.05</v>
      </c>
      <c r="AG101" s="252">
        <v>0.64</v>
      </c>
      <c r="AH101" s="252">
        <v>0.21</v>
      </c>
      <c r="AI101" s="227">
        <v>2.54</v>
      </c>
      <c r="AJ101" s="252">
        <v>0.13</v>
      </c>
      <c r="AK101" s="252">
        <v>2.02</v>
      </c>
      <c r="AL101" s="252">
        <v>7.0000000000000007E-2</v>
      </c>
      <c r="AM101" s="252">
        <v>0.11</v>
      </c>
      <c r="AN101" s="252">
        <v>4.0199999999999996</v>
      </c>
      <c r="AO101" s="256"/>
      <c r="AP101" s="483" t="s">
        <v>1697</v>
      </c>
      <c r="AQ101" s="252">
        <v>30</v>
      </c>
      <c r="AR101" s="252">
        <v>15</v>
      </c>
      <c r="AS101" s="256"/>
    </row>
    <row r="102" spans="1:69" s="255" customFormat="1">
      <c r="A102" s="249">
        <v>2670.0804681784898</v>
      </c>
      <c r="B102" s="250" t="s">
        <v>364</v>
      </c>
      <c r="C102" s="251" t="s">
        <v>467</v>
      </c>
      <c r="D102" s="249">
        <v>39.697728117484608</v>
      </c>
      <c r="E102" s="224">
        <v>54.573909999999998</v>
      </c>
      <c r="F102" s="224">
        <v>0.44579999999999997</v>
      </c>
      <c r="G102" s="224">
        <v>1.3486</v>
      </c>
      <c r="H102" s="224">
        <v>0.19719999999999999</v>
      </c>
      <c r="I102" s="224">
        <v>15.279809999999999</v>
      </c>
      <c r="J102" s="224">
        <v>0.40389999999999998</v>
      </c>
      <c r="K102" s="224">
        <v>26.64555</v>
      </c>
      <c r="L102" s="224">
        <v>2.1800000000000002</v>
      </c>
      <c r="M102" s="224">
        <v>3.3099999999999997E-2</v>
      </c>
      <c r="N102" s="224">
        <v>101.10787000000001</v>
      </c>
      <c r="O102" s="276"/>
      <c r="P102" s="253">
        <v>1.9508627731443902</v>
      </c>
      <c r="Q102" s="253">
        <v>4.9137226855609839E-2</v>
      </c>
      <c r="R102" s="253">
        <v>7.6800649384565212E-3</v>
      </c>
      <c r="S102" s="253">
        <v>1.1984018325865877E-2</v>
      </c>
      <c r="T102" s="253">
        <v>5.5734482987801395E-3</v>
      </c>
      <c r="U102" s="253">
        <v>1.4209798926296813E-2</v>
      </c>
      <c r="V102" s="253">
        <v>0.22824835987156686</v>
      </c>
      <c r="W102" s="253">
        <v>0.73230430963903459</v>
      </c>
      <c r="X102" s="253">
        <v>0.68765168589891668</v>
      </c>
      <c r="Y102" s="253">
        <v>0.21433080128493523</v>
      </c>
      <c r="Z102" s="253">
        <v>1.2229289993156046E-2</v>
      </c>
      <c r="AA102" s="253">
        <v>8.3494100863333129E-2</v>
      </c>
      <c r="AB102" s="253">
        <v>2.2941219596589227E-3</v>
      </c>
      <c r="AC102" s="253">
        <f t="shared" si="19"/>
        <v>4.0000000000000009</v>
      </c>
      <c r="AD102" s="249">
        <v>75.660573445808893</v>
      </c>
      <c r="AF102" s="252">
        <v>0.05</v>
      </c>
      <c r="AG102" s="252">
        <v>0.6</v>
      </c>
      <c r="AH102" s="252">
        <v>0.2</v>
      </c>
      <c r="AI102" s="227">
        <v>2.08</v>
      </c>
      <c r="AJ102" s="252">
        <v>0.13</v>
      </c>
      <c r="AK102" s="252">
        <v>1.92</v>
      </c>
      <c r="AL102" s="252">
        <v>7.0000000000000007E-2</v>
      </c>
      <c r="AM102" s="252">
        <v>0.11</v>
      </c>
      <c r="AN102" s="252">
        <v>4.37</v>
      </c>
      <c r="AO102" s="256"/>
      <c r="AP102" s="483" t="s">
        <v>1697</v>
      </c>
      <c r="AQ102" s="252">
        <v>30</v>
      </c>
      <c r="AR102" s="252">
        <v>15</v>
      </c>
      <c r="AS102" s="256"/>
    </row>
    <row r="103" spans="1:69" s="255" customFormat="1">
      <c r="A103" s="249">
        <v>2670.0804681784898</v>
      </c>
      <c r="B103" s="250" t="s">
        <v>364</v>
      </c>
      <c r="C103" s="251" t="s">
        <v>467</v>
      </c>
      <c r="D103" s="249">
        <v>43.667728117484607</v>
      </c>
      <c r="E103" s="224">
        <v>54.583910000000003</v>
      </c>
      <c r="F103" s="224">
        <v>0.42570000000000002</v>
      </c>
      <c r="G103" s="224">
        <v>1.3928</v>
      </c>
      <c r="H103" s="224">
        <v>0.17469999999999999</v>
      </c>
      <c r="I103" s="224">
        <v>15.099930000000001</v>
      </c>
      <c r="J103" s="224">
        <v>0.33310000000000001</v>
      </c>
      <c r="K103" s="224">
        <v>26.981960000000001</v>
      </c>
      <c r="L103" s="224">
        <v>2.16</v>
      </c>
      <c r="M103" s="224">
        <v>2.92E-2</v>
      </c>
      <c r="N103" s="224">
        <v>101.18130000000001</v>
      </c>
      <c r="O103" s="276"/>
      <c r="P103" s="253">
        <v>1.9461537344045443</v>
      </c>
      <c r="Q103" s="253">
        <v>5.3846265595455689E-2</v>
      </c>
      <c r="R103" s="253">
        <v>4.6808313093227305E-3</v>
      </c>
      <c r="S103" s="253">
        <v>1.1413974582661352E-2</v>
      </c>
      <c r="T103" s="253">
        <v>4.9247118186086141E-3</v>
      </c>
      <c r="U103" s="253">
        <v>2.3431335846208157E-2</v>
      </c>
      <c r="V103" s="253">
        <v>0.21915381321111913</v>
      </c>
      <c r="W103" s="253">
        <v>0.73639533323207984</v>
      </c>
      <c r="X103" s="253">
        <v>0.69775454845283091</v>
      </c>
      <c r="Y103" s="253">
        <v>0.20765418122312865</v>
      </c>
      <c r="Z103" s="253">
        <v>1.0059418436666516E-2</v>
      </c>
      <c r="AA103" s="253">
        <v>8.2513289343367005E-2</v>
      </c>
      <c r="AB103" s="253">
        <v>2.0185625440068914E-3</v>
      </c>
      <c r="AC103" s="253">
        <f t="shared" si="19"/>
        <v>4</v>
      </c>
      <c r="AD103" s="249">
        <v>76.106882409347449</v>
      </c>
      <c r="AF103" s="252">
        <v>0.05</v>
      </c>
      <c r="AG103" s="252">
        <v>0.63</v>
      </c>
      <c r="AH103" s="252">
        <v>0.2</v>
      </c>
      <c r="AI103" s="227">
        <v>2.31</v>
      </c>
      <c r="AJ103" s="252">
        <v>0.13</v>
      </c>
      <c r="AK103" s="252">
        <v>2.2200000000000002</v>
      </c>
      <c r="AL103" s="252">
        <v>7.0000000000000007E-2</v>
      </c>
      <c r="AM103" s="252">
        <v>0.11</v>
      </c>
      <c r="AN103" s="252">
        <v>4.93</v>
      </c>
      <c r="AO103" s="256"/>
      <c r="AP103" s="483" t="s">
        <v>1697</v>
      </c>
      <c r="AQ103" s="252">
        <v>30</v>
      </c>
      <c r="AR103" s="252">
        <v>15</v>
      </c>
      <c r="AS103" s="256"/>
    </row>
    <row r="104" spans="1:69" s="255" customFormat="1">
      <c r="A104" s="249">
        <v>2670.0804681784898</v>
      </c>
      <c r="B104" s="250" t="s">
        <v>364</v>
      </c>
      <c r="C104" s="251" t="s">
        <v>467</v>
      </c>
      <c r="D104" s="249">
        <v>47.637728117484606</v>
      </c>
      <c r="E104" s="224">
        <v>54.783810000000003</v>
      </c>
      <c r="F104" s="224">
        <v>0.43340000000000001</v>
      </c>
      <c r="G104" s="224">
        <v>1.4148000000000001</v>
      </c>
      <c r="H104" s="224">
        <v>0.1946</v>
      </c>
      <c r="I104" s="224">
        <v>14.650230000000001</v>
      </c>
      <c r="J104" s="224">
        <v>0.39939999999999998</v>
      </c>
      <c r="K104" s="224">
        <v>27.32827</v>
      </c>
      <c r="L104" s="224">
        <v>2.13</v>
      </c>
      <c r="M104" s="224">
        <v>3.7699999999999997E-2</v>
      </c>
      <c r="N104" s="224">
        <v>101.37221000000001</v>
      </c>
      <c r="O104" s="276"/>
      <c r="P104" s="253">
        <v>1.9458569725390622</v>
      </c>
      <c r="Q104" s="253">
        <v>5.4143027460937798E-2</v>
      </c>
      <c r="R104" s="253">
        <v>5.0825707821986477E-3</v>
      </c>
      <c r="S104" s="253">
        <v>1.1576261765886714E-2</v>
      </c>
      <c r="T104" s="253">
        <v>5.464833485445326E-3</v>
      </c>
      <c r="U104" s="253">
        <v>2.3039351934668773E-2</v>
      </c>
      <c r="V104" s="253">
        <v>0.21166348353233105</v>
      </c>
      <c r="W104" s="253">
        <v>0.74317349849946979</v>
      </c>
      <c r="X104" s="253">
        <v>0.70386260809900181</v>
      </c>
      <c r="Y104" s="253">
        <v>0.20046733617276979</v>
      </c>
      <c r="Z104" s="253">
        <v>1.2015794223483294E-2</v>
      </c>
      <c r="AA104" s="253">
        <v>8.1058009231596159E-2</v>
      </c>
      <c r="AB104" s="253">
        <v>2.5962522731490033E-3</v>
      </c>
      <c r="AC104" s="253">
        <f t="shared" si="19"/>
        <v>4</v>
      </c>
      <c r="AD104" s="249">
        <v>76.879783227208648</v>
      </c>
      <c r="AF104" s="252">
        <v>0.05</v>
      </c>
      <c r="AG104" s="252">
        <v>0.62</v>
      </c>
      <c r="AH104" s="252">
        <v>0.2</v>
      </c>
      <c r="AI104" s="227">
        <v>2.06</v>
      </c>
      <c r="AJ104" s="252">
        <v>0.13</v>
      </c>
      <c r="AK104" s="252">
        <v>1.97</v>
      </c>
      <c r="AL104" s="252">
        <v>7.0000000000000007E-2</v>
      </c>
      <c r="AM104" s="252">
        <v>0.11</v>
      </c>
      <c r="AN104" s="252">
        <v>3.81</v>
      </c>
      <c r="AO104" s="256"/>
      <c r="AP104" s="483" t="s">
        <v>1697</v>
      </c>
      <c r="AQ104" s="252">
        <v>30</v>
      </c>
      <c r="AR104" s="252">
        <v>15</v>
      </c>
      <c r="AS104" s="256"/>
    </row>
    <row r="105" spans="1:69" s="255" customFormat="1">
      <c r="A105" s="249">
        <v>2670.0804681784898</v>
      </c>
      <c r="B105" s="250" t="s">
        <v>364</v>
      </c>
      <c r="C105" s="251" t="s">
        <v>467</v>
      </c>
      <c r="D105" s="249">
        <v>51.607728117484605</v>
      </c>
      <c r="E105" s="224">
        <v>54.723840000000003</v>
      </c>
      <c r="F105" s="224">
        <v>0.43580000000000002</v>
      </c>
      <c r="G105" s="224">
        <v>1.4298</v>
      </c>
      <c r="H105" s="224">
        <v>0.19550000000000001</v>
      </c>
      <c r="I105" s="224">
        <v>14.300459999999999</v>
      </c>
      <c r="J105" s="224">
        <v>0.29449999999999998</v>
      </c>
      <c r="K105" s="224">
        <v>27.41732</v>
      </c>
      <c r="L105" s="224">
        <v>2.12</v>
      </c>
      <c r="M105" s="224">
        <v>3.2099999999999997E-2</v>
      </c>
      <c r="N105" s="224">
        <v>100.94932000000001</v>
      </c>
      <c r="O105" s="276"/>
      <c r="P105" s="253">
        <v>1.9490913895584399</v>
      </c>
      <c r="Q105" s="253">
        <v>5.0908610441560143E-2</v>
      </c>
      <c r="R105" s="253">
        <v>9.1100991581440915E-3</v>
      </c>
      <c r="S105" s="253">
        <v>1.1672492769083796E-2</v>
      </c>
      <c r="T105" s="253">
        <v>5.5052597567033703E-3</v>
      </c>
      <c r="U105" s="253">
        <v>1.5164969085383007E-2</v>
      </c>
      <c r="V105" s="253">
        <v>0.21095631814797428</v>
      </c>
      <c r="W105" s="253">
        <v>0.74759086108271167</v>
      </c>
      <c r="X105" s="253">
        <v>0.7081671373632733</v>
      </c>
      <c r="Y105" s="253">
        <v>0.19983167225343917</v>
      </c>
      <c r="Z105" s="253">
        <v>8.8843708155177756E-3</v>
      </c>
      <c r="AA105" s="253">
        <v>8.0900116470930872E-2</v>
      </c>
      <c r="AB105" s="253">
        <v>2.2167030968388924E-3</v>
      </c>
      <c r="AC105" s="253">
        <f t="shared" si="19"/>
        <v>4</v>
      </c>
      <c r="AD105" s="249">
        <v>77.363528777302676</v>
      </c>
      <c r="AF105" s="252">
        <v>0.05</v>
      </c>
      <c r="AG105" s="252">
        <v>0.62</v>
      </c>
      <c r="AH105" s="252">
        <v>0.19</v>
      </c>
      <c r="AI105" s="227">
        <v>2.08</v>
      </c>
      <c r="AJ105" s="252">
        <v>0.13</v>
      </c>
      <c r="AK105" s="252">
        <v>2.5299999999999998</v>
      </c>
      <c r="AL105" s="252">
        <v>7.0000000000000007E-2</v>
      </c>
      <c r="AM105" s="252">
        <v>0.11</v>
      </c>
      <c r="AN105" s="252">
        <v>4.46</v>
      </c>
      <c r="AO105" s="256"/>
      <c r="AP105" s="483" t="s">
        <v>1697</v>
      </c>
      <c r="AQ105" s="252">
        <v>30</v>
      </c>
      <c r="AR105" s="252">
        <v>15</v>
      </c>
      <c r="AS105" s="256"/>
    </row>
    <row r="106" spans="1:69" s="255" customFormat="1">
      <c r="A106" s="249">
        <v>2670.0804681784898</v>
      </c>
      <c r="B106" s="250" t="s">
        <v>364</v>
      </c>
      <c r="C106" s="251" t="s">
        <v>467</v>
      </c>
      <c r="D106" s="249">
        <v>55.577728117484604</v>
      </c>
      <c r="E106" s="224">
        <v>54.863770000000002</v>
      </c>
      <c r="F106" s="224">
        <v>0.41220000000000001</v>
      </c>
      <c r="G106" s="224">
        <v>1.4400999999999999</v>
      </c>
      <c r="H106" s="224">
        <v>0.2205</v>
      </c>
      <c r="I106" s="224">
        <v>14.230510000000001</v>
      </c>
      <c r="J106" s="224">
        <v>0.28270000000000001</v>
      </c>
      <c r="K106" s="224">
        <v>27.634989999999998</v>
      </c>
      <c r="L106" s="224">
        <v>2.06</v>
      </c>
      <c r="M106" s="224">
        <v>3.5400000000000001E-2</v>
      </c>
      <c r="N106" s="224">
        <v>101.18017</v>
      </c>
      <c r="O106" s="276"/>
      <c r="P106" s="253">
        <v>1.9479662657619099</v>
      </c>
      <c r="Q106" s="253">
        <v>5.2033734238090101E-2</v>
      </c>
      <c r="R106" s="253">
        <v>8.2283512998606589E-3</v>
      </c>
      <c r="S106" s="253">
        <v>1.1005873610443211E-2</v>
      </c>
      <c r="T106" s="253">
        <v>6.189845276521464E-3</v>
      </c>
      <c r="U106" s="253">
        <v>1.8040736428822868E-2</v>
      </c>
      <c r="V106" s="253">
        <v>0.20721685094504894</v>
      </c>
      <c r="W106" s="253">
        <v>0.74931834243930306</v>
      </c>
      <c r="X106" s="253">
        <v>0.71340988309479081</v>
      </c>
      <c r="Y106" s="253">
        <v>0.19728670851261426</v>
      </c>
      <c r="Z106" s="253">
        <v>8.5017304660910988E-3</v>
      </c>
      <c r="AA106" s="253">
        <v>7.8364731938501755E-2</v>
      </c>
      <c r="AB106" s="253">
        <v>2.436945988002065E-3</v>
      </c>
      <c r="AC106" s="253">
        <f t="shared" si="19"/>
        <v>4</v>
      </c>
      <c r="AD106" s="249">
        <v>77.58709729837399</v>
      </c>
      <c r="AF106" s="252">
        <v>0.05</v>
      </c>
      <c r="AG106" s="252">
        <v>0.65</v>
      </c>
      <c r="AH106" s="252">
        <v>0.19</v>
      </c>
      <c r="AI106" s="227">
        <v>1.91</v>
      </c>
      <c r="AJ106" s="252">
        <v>0.13</v>
      </c>
      <c r="AK106" s="252">
        <v>2.6</v>
      </c>
      <c r="AL106" s="252">
        <v>7.0000000000000007E-2</v>
      </c>
      <c r="AM106" s="252">
        <v>0.11</v>
      </c>
      <c r="AN106" s="252">
        <v>4.01</v>
      </c>
      <c r="AO106" s="256"/>
      <c r="AP106" s="483" t="s">
        <v>1697</v>
      </c>
      <c r="AQ106" s="252">
        <v>30</v>
      </c>
      <c r="AR106" s="252">
        <v>15</v>
      </c>
      <c r="AS106" s="256"/>
    </row>
    <row r="107" spans="1:69" s="255" customFormat="1">
      <c r="A107" s="249">
        <v>2670.0804681784898</v>
      </c>
      <c r="B107" s="250" t="s">
        <v>364</v>
      </c>
      <c r="C107" s="251" t="s">
        <v>467</v>
      </c>
      <c r="D107" s="249">
        <v>59.547728117484603</v>
      </c>
      <c r="E107" s="224">
        <v>55.363529999999997</v>
      </c>
      <c r="F107" s="224">
        <v>0.33</v>
      </c>
      <c r="G107" s="224">
        <v>1.2724</v>
      </c>
      <c r="H107" s="224">
        <v>0.2427</v>
      </c>
      <c r="I107" s="224">
        <v>12.881410000000001</v>
      </c>
      <c r="J107" s="224">
        <v>0.253</v>
      </c>
      <c r="K107" s="224">
        <v>28.357279999999999</v>
      </c>
      <c r="L107" s="224">
        <v>2.2799999999999998</v>
      </c>
      <c r="M107" s="224">
        <v>3.8399999999999997E-2</v>
      </c>
      <c r="N107" s="224">
        <v>101.01871999999999</v>
      </c>
      <c r="O107" s="276"/>
      <c r="P107" s="253">
        <v>1.9583617819415373</v>
      </c>
      <c r="Q107" s="253">
        <v>4.1638218058462684E-2</v>
      </c>
      <c r="R107" s="253">
        <v>1.1407280448220369E-2</v>
      </c>
      <c r="S107" s="253">
        <v>8.7781670462244461E-3</v>
      </c>
      <c r="T107" s="253">
        <v>6.7875703430285506E-3</v>
      </c>
      <c r="U107" s="253">
        <v>8.520617529494956E-3</v>
      </c>
      <c r="V107" s="253">
        <v>0.1923634963830447</v>
      </c>
      <c r="W107" s="253">
        <v>0.77214286824998679</v>
      </c>
      <c r="X107" s="253">
        <v>0.72320511400761778</v>
      </c>
      <c r="Y107" s="253">
        <v>0.18017166259387543</v>
      </c>
      <c r="Z107" s="253">
        <v>7.5801083318701584E-3</v>
      </c>
      <c r="AA107" s="253">
        <v>8.6409530711907323E-2</v>
      </c>
      <c r="AB107" s="253">
        <v>2.6335843547293002E-3</v>
      </c>
      <c r="AC107" s="253">
        <f t="shared" si="19"/>
        <v>3.9999999999999996</v>
      </c>
      <c r="AD107" s="249">
        <v>79.692229099060469</v>
      </c>
      <c r="AF107" s="252">
        <v>0.05</v>
      </c>
      <c r="AG107" s="252">
        <v>0.77</v>
      </c>
      <c r="AH107" s="252">
        <v>0.21</v>
      </c>
      <c r="AI107" s="227">
        <v>1.74</v>
      </c>
      <c r="AJ107" s="252">
        <v>0.14000000000000001</v>
      </c>
      <c r="AK107" s="252">
        <v>2.89</v>
      </c>
      <c r="AL107" s="252">
        <v>7.0000000000000007E-2</v>
      </c>
      <c r="AM107" s="252">
        <v>0.1</v>
      </c>
      <c r="AN107" s="252">
        <v>3.64</v>
      </c>
      <c r="AO107" s="256"/>
      <c r="AP107" s="483" t="s">
        <v>1697</v>
      </c>
      <c r="AQ107" s="252">
        <v>30</v>
      </c>
      <c r="AR107" s="252">
        <v>15</v>
      </c>
      <c r="AS107" s="256"/>
    </row>
    <row r="108" spans="1:69" s="255" customFormat="1">
      <c r="A108" s="249">
        <v>2670.0804681784898</v>
      </c>
      <c r="B108" s="250" t="s">
        <v>364</v>
      </c>
      <c r="C108" s="251" t="s">
        <v>467</v>
      </c>
      <c r="D108" s="249">
        <v>63.517728117484602</v>
      </c>
      <c r="E108" s="224">
        <v>55.763339999999999</v>
      </c>
      <c r="F108" s="224">
        <v>0.3085</v>
      </c>
      <c r="G108" s="224">
        <v>1.3025</v>
      </c>
      <c r="H108" s="224">
        <v>0.22420000000000001</v>
      </c>
      <c r="I108" s="224">
        <v>11.82212</v>
      </c>
      <c r="J108" s="224">
        <v>0.24429999999999999</v>
      </c>
      <c r="K108" s="224">
        <v>29.168620000000001</v>
      </c>
      <c r="L108" s="224">
        <v>2.29</v>
      </c>
      <c r="M108" s="224">
        <v>3.4000000000000002E-2</v>
      </c>
      <c r="N108" s="224">
        <v>101.15758000000002</v>
      </c>
      <c r="O108" s="276"/>
      <c r="P108" s="253">
        <v>1.9599737261742987</v>
      </c>
      <c r="Q108" s="253">
        <v>4.0026273825701342E-2</v>
      </c>
      <c r="R108" s="253">
        <v>1.3929127333620617E-2</v>
      </c>
      <c r="S108" s="253">
        <v>8.1541254511279318E-3</v>
      </c>
      <c r="T108" s="253">
        <v>6.2303507175026449E-3</v>
      </c>
      <c r="U108" s="253">
        <v>5.8755513364090461E-3</v>
      </c>
      <c r="V108" s="253">
        <v>0.17644168111792161</v>
      </c>
      <c r="W108" s="253">
        <v>0.7893691640434185</v>
      </c>
      <c r="X108" s="253">
        <v>0.73899166845937525</v>
      </c>
      <c r="Y108" s="253">
        <v>0.16518118296794529</v>
      </c>
      <c r="Z108" s="253">
        <v>7.2729512649019057E-3</v>
      </c>
      <c r="AA108" s="253">
        <v>8.6237190843690192E-2</v>
      </c>
      <c r="AB108" s="253">
        <v>2.3170064640873479E-3</v>
      </c>
      <c r="AC108" s="253">
        <f t="shared" si="19"/>
        <v>4.0000000000000009</v>
      </c>
      <c r="AD108" s="249">
        <v>81.475240436794394</v>
      </c>
      <c r="AF108" s="252">
        <v>0.05</v>
      </c>
      <c r="AG108" s="252">
        <v>0.82</v>
      </c>
      <c r="AH108" s="252">
        <v>0.2</v>
      </c>
      <c r="AI108" s="227">
        <v>1.85</v>
      </c>
      <c r="AJ108" s="252">
        <v>0.15</v>
      </c>
      <c r="AK108" s="252">
        <v>2.99</v>
      </c>
      <c r="AL108" s="252">
        <v>7.0000000000000007E-2</v>
      </c>
      <c r="AM108" s="252">
        <v>0.1</v>
      </c>
      <c r="AN108" s="252">
        <v>4.04</v>
      </c>
      <c r="AO108" s="256"/>
      <c r="AP108" s="483" t="s">
        <v>1697</v>
      </c>
      <c r="AQ108" s="252">
        <v>30</v>
      </c>
      <c r="AR108" s="252">
        <v>15</v>
      </c>
      <c r="AS108" s="256"/>
    </row>
    <row r="109" spans="1:69" s="255" customFormat="1">
      <c r="A109" s="249">
        <v>2670.0804681784898</v>
      </c>
      <c r="B109" s="250" t="s">
        <v>364</v>
      </c>
      <c r="C109" s="251" t="s">
        <v>467</v>
      </c>
      <c r="D109" s="249">
        <v>67.487728117484608</v>
      </c>
      <c r="E109" s="224">
        <v>55.913269999999997</v>
      </c>
      <c r="F109" s="224">
        <v>0.28649999999999998</v>
      </c>
      <c r="G109" s="224">
        <v>1.2004999999999999</v>
      </c>
      <c r="H109" s="224">
        <v>0.2006</v>
      </c>
      <c r="I109" s="224">
        <v>11.172549999999999</v>
      </c>
      <c r="J109" s="224">
        <v>0.22040000000000001</v>
      </c>
      <c r="K109" s="224">
        <v>29.772169999999999</v>
      </c>
      <c r="L109" s="224">
        <v>2.2799999999999998</v>
      </c>
      <c r="M109" s="224">
        <v>4.3400000000000001E-2</v>
      </c>
      <c r="N109" s="224">
        <v>101.08938999999999</v>
      </c>
      <c r="O109" s="276"/>
      <c r="P109" s="253">
        <v>1.9594187697910208</v>
      </c>
      <c r="Q109" s="253">
        <v>4.0581230208979191E-2</v>
      </c>
      <c r="R109" s="253">
        <v>9.001479681410185E-3</v>
      </c>
      <c r="S109" s="253">
        <v>7.5501876817264226E-3</v>
      </c>
      <c r="T109" s="253">
        <v>5.5580022169414763E-3</v>
      </c>
      <c r="U109" s="253">
        <v>1.3870197667070983E-2</v>
      </c>
      <c r="V109" s="253">
        <v>0.1617399614261599</v>
      </c>
      <c r="W109" s="253">
        <v>0.80228017132669072</v>
      </c>
      <c r="X109" s="253">
        <v>0.75308155436111646</v>
      </c>
      <c r="Y109" s="253">
        <v>0.15182150314359552</v>
      </c>
      <c r="Z109" s="253">
        <v>6.5419873698270093E-3</v>
      </c>
      <c r="AA109" s="253">
        <v>8.560613040556532E-2</v>
      </c>
      <c r="AB109" s="253">
        <v>2.9488247198956345E-3</v>
      </c>
      <c r="AC109" s="253">
        <f t="shared" si="19"/>
        <v>3.9999999999999996</v>
      </c>
      <c r="AD109" s="249">
        <v>82.609262156069718</v>
      </c>
      <c r="AF109" s="252">
        <v>0.04</v>
      </c>
      <c r="AG109" s="252">
        <v>0.87</v>
      </c>
      <c r="AH109" s="252">
        <v>0.22</v>
      </c>
      <c r="AI109" s="227">
        <v>2.0499999999999998</v>
      </c>
      <c r="AJ109" s="252">
        <v>0.15</v>
      </c>
      <c r="AK109" s="252">
        <v>3.18</v>
      </c>
      <c r="AL109" s="252">
        <v>7.0000000000000007E-2</v>
      </c>
      <c r="AM109" s="252">
        <v>0.1</v>
      </c>
      <c r="AN109" s="252">
        <v>3.17</v>
      </c>
      <c r="AO109" s="256"/>
      <c r="AP109" s="483" t="s">
        <v>1697</v>
      </c>
      <c r="AQ109" s="252">
        <v>30</v>
      </c>
      <c r="AR109" s="252">
        <v>15</v>
      </c>
      <c r="AS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</row>
    <row r="110" spans="1:69" s="255" customFormat="1">
      <c r="A110" s="249">
        <v>2670.0804681784898</v>
      </c>
      <c r="B110" s="250" t="s">
        <v>364</v>
      </c>
      <c r="C110" s="251" t="s">
        <v>467</v>
      </c>
      <c r="D110" s="249">
        <v>71.457728117484606</v>
      </c>
      <c r="E110" s="224">
        <v>56.01323</v>
      </c>
      <c r="F110" s="224">
        <v>0.29480000000000001</v>
      </c>
      <c r="G110" s="224">
        <v>1.2921</v>
      </c>
      <c r="H110" s="224">
        <v>0.21060000000000001</v>
      </c>
      <c r="I110" s="224">
        <v>10.91272</v>
      </c>
      <c r="J110" s="224">
        <v>0.2447</v>
      </c>
      <c r="K110" s="224">
        <v>29.890910000000002</v>
      </c>
      <c r="L110" s="224">
        <v>2.29</v>
      </c>
      <c r="M110" s="224">
        <v>2.4299999999999999E-2</v>
      </c>
      <c r="N110" s="224">
        <v>101.17336</v>
      </c>
      <c r="O110" s="276"/>
      <c r="P110" s="253">
        <v>1.9598988767443317</v>
      </c>
      <c r="Q110" s="253">
        <v>4.0101123255668281E-2</v>
      </c>
      <c r="R110" s="253">
        <v>1.3182640757548825E-2</v>
      </c>
      <c r="S110" s="253">
        <v>7.7569550609957764E-3</v>
      </c>
      <c r="T110" s="253">
        <v>5.8260851671487748E-3</v>
      </c>
      <c r="U110" s="253">
        <v>7.2270146388770939E-3</v>
      </c>
      <c r="V110" s="253">
        <v>0.16111535468583194</v>
      </c>
      <c r="W110" s="253">
        <v>0.80489194968959721</v>
      </c>
      <c r="X110" s="253">
        <v>0.75426821195910509</v>
      </c>
      <c r="Y110" s="253">
        <v>0.15098199273194951</v>
      </c>
      <c r="Z110" s="253">
        <v>7.2520828276476674E-3</v>
      </c>
      <c r="AA110" s="253">
        <v>8.5849185051399865E-2</v>
      </c>
      <c r="AB110" s="253">
        <v>1.6485274298979169E-3</v>
      </c>
      <c r="AC110" s="253">
        <f t="shared" si="19"/>
        <v>3.9999999999999996</v>
      </c>
      <c r="AD110" s="249">
        <v>83.00095859045021</v>
      </c>
      <c r="AF110" s="252">
        <v>0.04</v>
      </c>
      <c r="AG110" s="252">
        <v>0.85</v>
      </c>
      <c r="AH110" s="252">
        <v>0.21</v>
      </c>
      <c r="AI110" s="227">
        <v>2</v>
      </c>
      <c r="AJ110" s="252">
        <v>0.15</v>
      </c>
      <c r="AK110" s="252">
        <v>2.94</v>
      </c>
      <c r="AL110" s="252">
        <v>7.0000000000000007E-2</v>
      </c>
      <c r="AM110" s="252">
        <v>0.1</v>
      </c>
      <c r="AN110" s="252">
        <v>5.59</v>
      </c>
      <c r="AO110" s="256"/>
      <c r="AP110" s="483" t="s">
        <v>1697</v>
      </c>
      <c r="AQ110" s="252">
        <v>30</v>
      </c>
      <c r="AR110" s="252">
        <v>15</v>
      </c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</row>
    <row r="111" spans="1:69" s="255" customFormat="1">
      <c r="A111" s="249">
        <v>2670.0804681784898</v>
      </c>
      <c r="B111" s="250" t="s">
        <v>364</v>
      </c>
      <c r="C111" s="251" t="s">
        <v>467</v>
      </c>
      <c r="D111" s="249">
        <v>75.427728117484605</v>
      </c>
      <c r="E111" s="224">
        <v>55.843299999999999</v>
      </c>
      <c r="F111" s="224">
        <v>0.29620000000000002</v>
      </c>
      <c r="G111" s="224">
        <v>1.2437</v>
      </c>
      <c r="H111" s="224">
        <v>0.18890000000000001</v>
      </c>
      <c r="I111" s="224">
        <v>10.91272</v>
      </c>
      <c r="J111" s="224">
        <v>0.2621</v>
      </c>
      <c r="K111" s="224">
        <v>29.960170000000002</v>
      </c>
      <c r="L111" s="224">
        <v>2.31</v>
      </c>
      <c r="M111" s="224">
        <v>3.2399999999999998E-2</v>
      </c>
      <c r="N111" s="224">
        <v>101.04948999999999</v>
      </c>
      <c r="O111" s="276"/>
      <c r="P111" s="253">
        <v>1.9554575477221405</v>
      </c>
      <c r="Q111" s="253">
        <v>4.4542452277859468E-2</v>
      </c>
      <c r="R111" s="253">
        <v>6.7848778662189524E-3</v>
      </c>
      <c r="S111" s="253">
        <v>7.799793786841004E-3</v>
      </c>
      <c r="T111" s="253">
        <v>5.2297953003462823E-3</v>
      </c>
      <c r="U111" s="253">
        <v>1.9127920560253031E-2</v>
      </c>
      <c r="V111" s="253">
        <v>0.15486993616697606</v>
      </c>
      <c r="W111" s="253">
        <v>0.80618767631936461</v>
      </c>
      <c r="X111" s="253">
        <v>0.75778851105749012</v>
      </c>
      <c r="Y111" s="253">
        <v>0.14557237946298082</v>
      </c>
      <c r="Z111" s="253">
        <v>7.7737411902019434E-3</v>
      </c>
      <c r="AA111" s="253">
        <v>8.6665639266689201E-2</v>
      </c>
      <c r="AB111" s="253">
        <v>2.1997290226378734E-3</v>
      </c>
      <c r="AC111" s="253">
        <f t="shared" si="19"/>
        <v>4</v>
      </c>
      <c r="AD111" s="249">
        <v>83.033588543838107</v>
      </c>
      <c r="AF111" s="252">
        <v>0.05</v>
      </c>
      <c r="AG111" s="252">
        <v>0.85</v>
      </c>
      <c r="AH111" s="252">
        <v>0.21</v>
      </c>
      <c r="AI111" s="227">
        <v>2.1800000000000002</v>
      </c>
      <c r="AJ111" s="252">
        <v>0.15</v>
      </c>
      <c r="AK111" s="252">
        <v>2.71</v>
      </c>
      <c r="AL111" s="252">
        <v>7.0000000000000007E-2</v>
      </c>
      <c r="AM111" s="252">
        <v>0.1</v>
      </c>
      <c r="AN111" s="252">
        <v>4.26</v>
      </c>
      <c r="AO111" s="256"/>
      <c r="AP111" s="483" t="s">
        <v>1697</v>
      </c>
      <c r="AQ111" s="252">
        <v>30</v>
      </c>
      <c r="AR111" s="252">
        <v>15</v>
      </c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</row>
    <row r="112" spans="1:69" s="255" customFormat="1">
      <c r="A112" s="249">
        <v>2670.0804681784898</v>
      </c>
      <c r="B112" s="250" t="s">
        <v>364</v>
      </c>
      <c r="C112" s="251" t="s">
        <v>467</v>
      </c>
      <c r="D112" s="249">
        <v>79.397728117484604</v>
      </c>
      <c r="E112" s="224">
        <v>55.913269999999997</v>
      </c>
      <c r="F112" s="224">
        <v>0.3105</v>
      </c>
      <c r="G112" s="224">
        <v>1.1839999999999999</v>
      </c>
      <c r="H112" s="224">
        <v>0.18679999999999999</v>
      </c>
      <c r="I112" s="224">
        <v>10.9527</v>
      </c>
      <c r="J112" s="224">
        <v>0.31900000000000001</v>
      </c>
      <c r="K112" s="224">
        <v>29.979959999999998</v>
      </c>
      <c r="L112" s="224">
        <v>2.29</v>
      </c>
      <c r="M112" s="224">
        <v>2.9399999999999999E-2</v>
      </c>
      <c r="N112" s="224">
        <v>101.16562999999999</v>
      </c>
      <c r="O112" s="276"/>
      <c r="P112" s="253">
        <v>1.9563219868692334</v>
      </c>
      <c r="Q112" s="253">
        <v>4.367801313076658E-2</v>
      </c>
      <c r="R112" s="253">
        <v>5.1459320091407079E-3</v>
      </c>
      <c r="S112" s="253">
        <v>8.1697317636588856E-3</v>
      </c>
      <c r="T112" s="253">
        <v>5.1674672261510426E-3</v>
      </c>
      <c r="U112" s="253">
        <v>1.9019584194932548E-2</v>
      </c>
      <c r="V112" s="253">
        <v>0.15556267534638593</v>
      </c>
      <c r="W112" s="253">
        <v>0.80693460945973039</v>
      </c>
      <c r="X112" s="253">
        <v>0.75680716601469988</v>
      </c>
      <c r="Y112" s="253">
        <v>0.14589899365623679</v>
      </c>
      <c r="Z112" s="253">
        <v>9.453701082581362E-3</v>
      </c>
      <c r="AA112" s="253">
        <v>8.5845705419705404E-2</v>
      </c>
      <c r="AB112" s="253">
        <v>1.9944338267766622E-3</v>
      </c>
      <c r="AC112" s="253">
        <f t="shared" si="19"/>
        <v>4</v>
      </c>
      <c r="AD112" s="249">
        <v>82.991331263824293</v>
      </c>
      <c r="AF112" s="252">
        <v>0.05</v>
      </c>
      <c r="AG112" s="252">
        <v>0.82</v>
      </c>
      <c r="AH112" s="252">
        <v>0.22</v>
      </c>
      <c r="AI112" s="227">
        <v>2.19</v>
      </c>
      <c r="AJ112" s="252">
        <v>0.15</v>
      </c>
      <c r="AK112" s="252">
        <v>2.31</v>
      </c>
      <c r="AL112" s="252">
        <v>7.0000000000000007E-2</v>
      </c>
      <c r="AM112" s="252">
        <v>0.1</v>
      </c>
      <c r="AN112" s="252">
        <v>4.6100000000000003</v>
      </c>
      <c r="AO112" s="256"/>
      <c r="AP112" s="483" t="s">
        <v>1697</v>
      </c>
      <c r="AQ112" s="252">
        <v>30</v>
      </c>
      <c r="AR112" s="252">
        <v>15</v>
      </c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</row>
    <row r="113" spans="1:69" s="255" customFormat="1">
      <c r="A113" s="249">
        <v>2670.0804681784898</v>
      </c>
      <c r="B113" s="250" t="s">
        <v>364</v>
      </c>
      <c r="C113" s="251" t="s">
        <v>467</v>
      </c>
      <c r="D113" s="249">
        <v>83.367728117484603</v>
      </c>
      <c r="E113" s="224">
        <v>56.09319</v>
      </c>
      <c r="F113" s="224">
        <v>0.33589999999999998</v>
      </c>
      <c r="G113" s="224">
        <v>1.1983999999999999</v>
      </c>
      <c r="H113" s="224">
        <v>0.15989999999999999</v>
      </c>
      <c r="I113" s="224">
        <v>11.192539999999999</v>
      </c>
      <c r="J113" s="224">
        <v>0.18140000000000001</v>
      </c>
      <c r="K113" s="224">
        <v>29.960170000000002</v>
      </c>
      <c r="L113" s="224">
        <v>2.3199999999999998</v>
      </c>
      <c r="M113" s="224">
        <v>3.2899999999999999E-2</v>
      </c>
      <c r="N113" s="224">
        <v>101.47439999999999</v>
      </c>
      <c r="O113" s="276"/>
      <c r="P113" s="253">
        <v>1.9576823296533283</v>
      </c>
      <c r="Q113" s="253">
        <v>4.2317670346671665E-2</v>
      </c>
      <c r="R113" s="253">
        <v>6.9758239090909058E-3</v>
      </c>
      <c r="S113" s="253">
        <v>8.8158224506664114E-3</v>
      </c>
      <c r="T113" s="253">
        <v>4.4122078275533197E-3</v>
      </c>
      <c r="U113" s="253">
        <v>1.5524248345577973E-2</v>
      </c>
      <c r="V113" s="253">
        <v>0.16045213672845038</v>
      </c>
      <c r="W113" s="253">
        <v>0.80381976073866057</v>
      </c>
      <c r="X113" s="253">
        <v>0.75496051165075384</v>
      </c>
      <c r="Y113" s="253">
        <v>0.15069924024840098</v>
      </c>
      <c r="Z113" s="253">
        <v>5.3623493452304195E-3</v>
      </c>
      <c r="AA113" s="253">
        <v>8.6751644118733554E-2</v>
      </c>
      <c r="AB113" s="253">
        <v>2.2262546368812214E-3</v>
      </c>
      <c r="AC113" s="253">
        <f t="shared" si="19"/>
        <v>3.9999999999999991</v>
      </c>
      <c r="AD113" s="249">
        <v>82.673918508575184</v>
      </c>
      <c r="AF113" s="252">
        <v>0.04</v>
      </c>
      <c r="AG113" s="252">
        <v>0.76</v>
      </c>
      <c r="AH113" s="252">
        <v>0.22</v>
      </c>
      <c r="AI113" s="227">
        <v>2.41</v>
      </c>
      <c r="AJ113" s="252">
        <v>0.15</v>
      </c>
      <c r="AK113" s="252">
        <v>3.78</v>
      </c>
      <c r="AL113" s="252">
        <v>7.0000000000000007E-2</v>
      </c>
      <c r="AM113" s="252">
        <v>0.1</v>
      </c>
      <c r="AN113" s="252">
        <v>4.17</v>
      </c>
      <c r="AO113" s="256"/>
      <c r="AP113" s="483" t="s">
        <v>1697</v>
      </c>
      <c r="AQ113" s="252">
        <v>30</v>
      </c>
      <c r="AR113" s="252">
        <v>15</v>
      </c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</row>
    <row r="114" spans="1:69" s="255" customFormat="1">
      <c r="A114" s="249">
        <v>2670.0804681784898</v>
      </c>
      <c r="B114" s="250" t="s">
        <v>364</v>
      </c>
      <c r="C114" s="251" t="s">
        <v>467</v>
      </c>
      <c r="D114" s="249">
        <v>87.337728117484602</v>
      </c>
      <c r="E114" s="224">
        <v>56.183140000000002</v>
      </c>
      <c r="F114" s="224">
        <v>0.34460000000000002</v>
      </c>
      <c r="G114" s="224">
        <v>1.1176999999999999</v>
      </c>
      <c r="H114" s="224">
        <v>0.1258</v>
      </c>
      <c r="I114" s="224">
        <v>11.33244</v>
      </c>
      <c r="J114" s="224">
        <v>0.29470000000000002</v>
      </c>
      <c r="K114" s="224">
        <v>29.920590000000001</v>
      </c>
      <c r="L114" s="224">
        <v>2.31</v>
      </c>
      <c r="M114" s="224">
        <v>2.9899999999999999E-2</v>
      </c>
      <c r="N114" s="224">
        <v>101.65887000000001</v>
      </c>
      <c r="O114" s="276"/>
      <c r="P114" s="253">
        <v>1.9589099482323611</v>
      </c>
      <c r="Q114" s="253">
        <v>4.1090051767638913E-2</v>
      </c>
      <c r="R114" s="253">
        <v>4.8392071191036834E-3</v>
      </c>
      <c r="S114" s="253">
        <v>9.0353397231040453E-3</v>
      </c>
      <c r="T114" s="253">
        <v>3.4678836669901378E-3</v>
      </c>
      <c r="U114" s="253">
        <v>1.6733561678545783E-2</v>
      </c>
      <c r="V114" s="253">
        <v>0.16213393656753838</v>
      </c>
      <c r="W114" s="253">
        <v>0.80379007124471769</v>
      </c>
      <c r="X114" s="253">
        <v>0.75141320590826677</v>
      </c>
      <c r="Y114" s="253">
        <v>0.15156890514221089</v>
      </c>
      <c r="Z114" s="253">
        <v>8.7031073249168346E-3</v>
      </c>
      <c r="AA114" s="253">
        <v>8.6293501481396931E-2</v>
      </c>
      <c r="AB114" s="253">
        <v>2.0212801432085655E-3</v>
      </c>
      <c r="AC114" s="253">
        <f t="shared" si="19"/>
        <v>4</v>
      </c>
      <c r="AD114" s="249">
        <v>82.476164094433884</v>
      </c>
      <c r="AF114" s="252">
        <v>0.04</v>
      </c>
      <c r="AG114" s="252">
        <v>0.75</v>
      </c>
      <c r="AH114" s="252">
        <v>0.23</v>
      </c>
      <c r="AI114" s="227">
        <v>3.03</v>
      </c>
      <c r="AJ114" s="252">
        <v>0.15</v>
      </c>
      <c r="AK114" s="252">
        <v>2.31</v>
      </c>
      <c r="AL114" s="252">
        <v>7.0000000000000007E-2</v>
      </c>
      <c r="AM114" s="252">
        <v>0.1</v>
      </c>
      <c r="AN114" s="252">
        <v>4.6399999999999997</v>
      </c>
      <c r="AO114" s="256"/>
      <c r="AP114" s="483" t="s">
        <v>1697</v>
      </c>
      <c r="AQ114" s="252">
        <v>30</v>
      </c>
      <c r="AR114" s="252">
        <v>15</v>
      </c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</row>
    <row r="115" spans="1:69" s="255" customFormat="1">
      <c r="A115" s="249">
        <v>2670.0804681784898</v>
      </c>
      <c r="B115" s="250" t="s">
        <v>364</v>
      </c>
      <c r="C115" s="251" t="s">
        <v>467</v>
      </c>
      <c r="D115" s="249">
        <v>91.307728117484601</v>
      </c>
      <c r="E115" s="224">
        <v>55.983240000000002</v>
      </c>
      <c r="F115" s="224">
        <v>0.32990000000000003</v>
      </c>
      <c r="G115" s="224">
        <v>1.1520999999999999</v>
      </c>
      <c r="H115" s="224">
        <v>8.6499999999999994E-2</v>
      </c>
      <c r="I115" s="224">
        <v>11.26249</v>
      </c>
      <c r="J115" s="224">
        <v>0.22950000000000001</v>
      </c>
      <c r="K115" s="224">
        <v>29.871120000000001</v>
      </c>
      <c r="L115" s="224">
        <v>2.37</v>
      </c>
      <c r="M115" s="224">
        <v>3.73E-2</v>
      </c>
      <c r="N115" s="224">
        <v>101.32215000000002</v>
      </c>
      <c r="O115" s="276"/>
      <c r="P115" s="253">
        <v>1.9572343791090623</v>
      </c>
      <c r="Q115" s="253">
        <v>4.2765620890937717E-2</v>
      </c>
      <c r="R115" s="253">
        <v>4.7056332502699583E-3</v>
      </c>
      <c r="S115" s="253">
        <v>8.6733699485231699E-3</v>
      </c>
      <c r="T115" s="253">
        <v>2.3909821215533514E-3</v>
      </c>
      <c r="U115" s="253">
        <v>2.0850634844833849E-2</v>
      </c>
      <c r="V115" s="253">
        <v>0.15930139093856013</v>
      </c>
      <c r="W115" s="253">
        <v>0.80407798889625914</v>
      </c>
      <c r="X115" s="253">
        <v>0.75276515436184577</v>
      </c>
      <c r="Y115" s="253">
        <v>0.14913545426672956</v>
      </c>
      <c r="Z115" s="253">
        <v>6.7959978888149338E-3</v>
      </c>
      <c r="AA115" s="253">
        <v>8.8775024259845806E-2</v>
      </c>
      <c r="AB115" s="253">
        <v>2.528369222764048E-3</v>
      </c>
      <c r="AC115" s="253">
        <f t="shared" si="19"/>
        <v>4</v>
      </c>
      <c r="AD115" s="249">
        <v>82.541639694468188</v>
      </c>
      <c r="AF115" s="252">
        <v>0.04</v>
      </c>
      <c r="AG115" s="252">
        <v>0.78</v>
      </c>
      <c r="AH115" s="252">
        <v>0.22</v>
      </c>
      <c r="AI115" s="227">
        <v>4.3099999999999996</v>
      </c>
      <c r="AJ115" s="252">
        <v>0.15</v>
      </c>
      <c r="AK115" s="252">
        <v>3.08</v>
      </c>
      <c r="AL115" s="252">
        <v>7.0000000000000007E-2</v>
      </c>
      <c r="AM115" s="252">
        <v>0.1</v>
      </c>
      <c r="AN115" s="252">
        <v>3.68</v>
      </c>
      <c r="AO115" s="256"/>
      <c r="AP115" s="483" t="s">
        <v>1697</v>
      </c>
      <c r="AQ115" s="252">
        <v>30</v>
      </c>
      <c r="AR115" s="252">
        <v>15</v>
      </c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</row>
    <row r="116" spans="1:69" s="255" customFormat="1">
      <c r="A116" s="249">
        <v>2670.0804681784898</v>
      </c>
      <c r="B116" s="250" t="s">
        <v>364</v>
      </c>
      <c r="C116" s="251" t="s">
        <v>467</v>
      </c>
      <c r="D116" s="249">
        <v>95.2777281174846</v>
      </c>
      <c r="E116" s="224">
        <v>55.263579999999997</v>
      </c>
      <c r="F116" s="224">
        <v>0.44490000000000002</v>
      </c>
      <c r="G116" s="224">
        <v>1.5214000000000001</v>
      </c>
      <c r="H116" s="224">
        <v>8.5699999999999998E-2</v>
      </c>
      <c r="I116" s="224">
        <v>11.47235</v>
      </c>
      <c r="J116" s="224">
        <v>0.29239999999999999</v>
      </c>
      <c r="K116" s="224">
        <v>29.44566</v>
      </c>
      <c r="L116" s="224">
        <v>2.44</v>
      </c>
      <c r="M116" s="224">
        <v>2.4500000000000001E-2</v>
      </c>
      <c r="N116" s="224">
        <v>100.99049000000001</v>
      </c>
      <c r="O116" s="276"/>
      <c r="P116" s="253">
        <v>1.9414728054761474</v>
      </c>
      <c r="Q116" s="253">
        <v>5.8527194523852577E-2</v>
      </c>
      <c r="R116" s="253">
        <v>4.4656806148180017E-3</v>
      </c>
      <c r="S116" s="253">
        <v>1.1753722996079708E-2</v>
      </c>
      <c r="T116" s="253">
        <v>2.3803922815638901E-3</v>
      </c>
      <c r="U116" s="253">
        <v>2.9842479273519018E-2</v>
      </c>
      <c r="V116" s="253">
        <v>0.15807225545346934</v>
      </c>
      <c r="W116" s="253">
        <v>0.7934854693805502</v>
      </c>
      <c r="X116" s="253">
        <v>0.74864861141957206</v>
      </c>
      <c r="Y116" s="253">
        <v>0.14914019111349899</v>
      </c>
      <c r="Z116" s="253">
        <v>8.7007242306682709E-3</v>
      </c>
      <c r="AA116" s="253">
        <v>9.1841669598052969E-2</v>
      </c>
      <c r="AB116" s="253">
        <v>1.6688036382077602E-3</v>
      </c>
      <c r="AC116" s="253">
        <f t="shared" si="19"/>
        <v>4</v>
      </c>
      <c r="AD116" s="249">
        <v>82.063809193784394</v>
      </c>
      <c r="AF116" s="252">
        <v>0.05</v>
      </c>
      <c r="AG116" s="252">
        <v>0.6</v>
      </c>
      <c r="AH116" s="252">
        <v>0.19</v>
      </c>
      <c r="AI116" s="227">
        <v>4.17</v>
      </c>
      <c r="AJ116" s="252">
        <v>0.15</v>
      </c>
      <c r="AK116" s="252">
        <v>2.5499999999999998</v>
      </c>
      <c r="AL116" s="252">
        <v>7.0000000000000007E-2</v>
      </c>
      <c r="AM116" s="252">
        <v>0.1</v>
      </c>
      <c r="AN116" s="252">
        <v>5.66</v>
      </c>
      <c r="AO116" s="256"/>
      <c r="AP116" s="483" t="s">
        <v>1697</v>
      </c>
      <c r="AQ116" s="252">
        <v>30</v>
      </c>
      <c r="AR116" s="252">
        <v>15</v>
      </c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</row>
    <row r="117" spans="1:69" s="255" customFormat="1">
      <c r="A117" s="249">
        <v>2670.0804681784898</v>
      </c>
      <c r="B117" s="250" t="s">
        <v>364</v>
      </c>
      <c r="C117" s="251" t="s">
        <v>467</v>
      </c>
      <c r="D117" s="249">
        <v>99.247728117484598</v>
      </c>
      <c r="E117" s="224">
        <v>55.593420000000002</v>
      </c>
      <c r="F117" s="224">
        <v>0.43880000000000002</v>
      </c>
      <c r="G117" s="224">
        <v>1.399</v>
      </c>
      <c r="H117" s="224">
        <v>6.3500000000000001E-2</v>
      </c>
      <c r="I117" s="224">
        <v>11.502330000000001</v>
      </c>
      <c r="J117" s="224">
        <v>0.25679999999999997</v>
      </c>
      <c r="K117" s="224">
        <v>29.435770000000002</v>
      </c>
      <c r="L117" s="224">
        <v>2.2999999999999998</v>
      </c>
      <c r="M117" s="224">
        <v>2.1700000000000001E-2</v>
      </c>
      <c r="N117" s="224">
        <v>101.01132</v>
      </c>
      <c r="O117" s="276"/>
      <c r="P117" s="253">
        <v>1.9532630355339271</v>
      </c>
      <c r="Q117" s="253">
        <v>4.6736964466072894E-2</v>
      </c>
      <c r="R117" s="253">
        <v>1.1194002369796063E-2</v>
      </c>
      <c r="S117" s="253">
        <v>1.1593770724423764E-2</v>
      </c>
      <c r="T117" s="253">
        <v>1.7639508497050683E-3</v>
      </c>
      <c r="U117" s="253">
        <v>1.2069706328425411E-2</v>
      </c>
      <c r="V117" s="253">
        <v>0.16810513627213183</v>
      </c>
      <c r="W117" s="253">
        <v>0.79527343345551815</v>
      </c>
      <c r="X117" s="253">
        <v>0.74650258424371974</v>
      </c>
      <c r="Y117" s="253">
        <v>0.15779593957580393</v>
      </c>
      <c r="Z117" s="253">
        <v>7.6421947026845561E-3</v>
      </c>
      <c r="AA117" s="253">
        <v>8.6581044947089708E-2</v>
      </c>
      <c r="AB117" s="253">
        <v>1.4782365307021521E-3</v>
      </c>
      <c r="AC117" s="253">
        <f t="shared" si="19"/>
        <v>4</v>
      </c>
      <c r="AD117" s="249">
        <v>82.020409227523189</v>
      </c>
      <c r="AF117" s="252">
        <v>0.05</v>
      </c>
      <c r="AG117" s="252">
        <v>0.61</v>
      </c>
      <c r="AH117" s="252">
        <v>0.19</v>
      </c>
      <c r="AI117" s="227">
        <v>5.67</v>
      </c>
      <c r="AJ117" s="252">
        <v>0.15</v>
      </c>
      <c r="AK117" s="252">
        <v>2.75</v>
      </c>
      <c r="AL117" s="252">
        <v>7.0000000000000007E-2</v>
      </c>
      <c r="AM117" s="252">
        <v>0.1</v>
      </c>
      <c r="AN117" s="252">
        <v>6.35</v>
      </c>
      <c r="AO117" s="256"/>
      <c r="AP117" s="483" t="s">
        <v>1697</v>
      </c>
      <c r="AQ117" s="252">
        <v>30</v>
      </c>
      <c r="AR117" s="252">
        <v>15</v>
      </c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</row>
    <row r="118" spans="1:69" s="255" customFormat="1">
      <c r="A118" s="249">
        <v>2670.0804681784898</v>
      </c>
      <c r="B118" s="250" t="s">
        <v>364</v>
      </c>
      <c r="C118" s="251" t="s">
        <v>467</v>
      </c>
      <c r="D118" s="249">
        <v>103.2177281174846</v>
      </c>
      <c r="E118" s="224">
        <v>55.473480000000002</v>
      </c>
      <c r="F118" s="224">
        <v>0.45550000000000002</v>
      </c>
      <c r="G118" s="224">
        <v>1.4913000000000001</v>
      </c>
      <c r="H118" s="224">
        <v>8.9700000000000002E-2</v>
      </c>
      <c r="I118" s="224">
        <v>11.47235</v>
      </c>
      <c r="J118" s="224">
        <v>0.24379999999999999</v>
      </c>
      <c r="K118" s="224">
        <v>29.168620000000001</v>
      </c>
      <c r="L118" s="224">
        <v>2.39</v>
      </c>
      <c r="M118" s="224">
        <v>2.9499999999999998E-2</v>
      </c>
      <c r="N118" s="224">
        <v>100.81425</v>
      </c>
      <c r="O118" s="276"/>
      <c r="P118" s="253">
        <v>1.9542101058468986</v>
      </c>
      <c r="Q118" s="253">
        <v>4.5789894153101418E-2</v>
      </c>
      <c r="R118" s="253">
        <v>1.612663229158029E-2</v>
      </c>
      <c r="S118" s="253">
        <v>1.2066879451321207E-2</v>
      </c>
      <c r="T118" s="253">
        <v>2.4983524280085554E-3</v>
      </c>
      <c r="U118" s="253">
        <v>5.0460561905083523E-3</v>
      </c>
      <c r="V118" s="253">
        <v>0.17215999215646502</v>
      </c>
      <c r="W118" s="253">
        <v>0.79210208748211708</v>
      </c>
      <c r="X118" s="253">
        <v>0.73972685850435071</v>
      </c>
      <c r="Y118" s="253">
        <v>0.16077646072471771</v>
      </c>
      <c r="Z118" s="253">
        <v>7.2745357773321036E-3</v>
      </c>
      <c r="AA118" s="253">
        <v>9.0207239333960451E-2</v>
      </c>
      <c r="AB118" s="253">
        <v>2.0149056596390743E-3</v>
      </c>
      <c r="AC118" s="253">
        <f t="shared" si="19"/>
        <v>4.0000000000000009</v>
      </c>
      <c r="AD118" s="249">
        <v>81.924246524568517</v>
      </c>
      <c r="AF118" s="252">
        <v>0.05</v>
      </c>
      <c r="AG118" s="252">
        <v>0.59</v>
      </c>
      <c r="AH118" s="252">
        <v>0.19</v>
      </c>
      <c r="AI118" s="227">
        <v>4.01</v>
      </c>
      <c r="AJ118" s="252">
        <v>0.15</v>
      </c>
      <c r="AK118" s="252">
        <v>2.95</v>
      </c>
      <c r="AL118" s="252">
        <v>7.0000000000000007E-2</v>
      </c>
      <c r="AM118" s="252">
        <v>0.1</v>
      </c>
      <c r="AN118" s="252">
        <v>4.66</v>
      </c>
      <c r="AO118" s="256"/>
      <c r="AP118" s="483" t="s">
        <v>1697</v>
      </c>
      <c r="AQ118" s="252">
        <v>30</v>
      </c>
      <c r="AR118" s="252">
        <v>15</v>
      </c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  <c r="BJ118" s="256"/>
      <c r="BK118" s="256"/>
      <c r="BL118" s="256"/>
      <c r="BM118" s="256"/>
      <c r="BN118" s="256"/>
      <c r="BO118" s="256"/>
      <c r="BP118" s="256"/>
      <c r="BQ118" s="256"/>
    </row>
    <row r="119" spans="1:69" s="255" customFormat="1">
      <c r="A119" s="249">
        <v>2670.0804681784898</v>
      </c>
      <c r="B119" s="250" t="s">
        <v>364</v>
      </c>
      <c r="C119" s="251" t="s">
        <v>467</v>
      </c>
      <c r="D119" s="249">
        <v>107.1877281174846</v>
      </c>
      <c r="E119" s="224">
        <v>55.56344</v>
      </c>
      <c r="F119" s="224">
        <v>0.44330000000000003</v>
      </c>
      <c r="G119" s="224">
        <v>1.4457</v>
      </c>
      <c r="H119" s="224">
        <v>6.25E-2</v>
      </c>
      <c r="I119" s="224">
        <v>11.42238</v>
      </c>
      <c r="J119" s="224">
        <v>0.25190000000000001</v>
      </c>
      <c r="K119" s="224">
        <v>29.406089999999999</v>
      </c>
      <c r="L119" s="224">
        <v>2.34</v>
      </c>
      <c r="M119" s="224">
        <v>2.9000000000000001E-2</v>
      </c>
      <c r="N119" s="224">
        <v>100.96431000000001</v>
      </c>
      <c r="O119" s="276"/>
      <c r="P119" s="253">
        <v>1.952734457951506</v>
      </c>
      <c r="Q119" s="253">
        <v>4.726554204849398E-2</v>
      </c>
      <c r="R119" s="253">
        <v>1.2615309540235931E-2</v>
      </c>
      <c r="S119" s="253">
        <v>1.1715816065352231E-2</v>
      </c>
      <c r="T119" s="253">
        <v>1.7366387875866118E-3</v>
      </c>
      <c r="U119" s="253">
        <v>1.1458016094399781E-2</v>
      </c>
      <c r="V119" s="253">
        <v>0.16734824415891048</v>
      </c>
      <c r="W119" s="253">
        <v>0.79512597535351492</v>
      </c>
      <c r="X119" s="253">
        <v>0.74550949308097625</v>
      </c>
      <c r="Y119" s="253">
        <v>0.15690558293663132</v>
      </c>
      <c r="Z119" s="253">
        <v>7.4983890708035499E-3</v>
      </c>
      <c r="AA119" s="253">
        <v>8.8110480407155453E-2</v>
      </c>
      <c r="AB119" s="253">
        <v>1.9760545044335003E-3</v>
      </c>
      <c r="AC119" s="253">
        <f t="shared" si="19"/>
        <v>4</v>
      </c>
      <c r="AD119" s="249">
        <v>82.108224788122968</v>
      </c>
      <c r="AF119" s="252">
        <v>0.05</v>
      </c>
      <c r="AG119" s="252">
        <v>0.62</v>
      </c>
      <c r="AH119" s="252">
        <v>0.19</v>
      </c>
      <c r="AI119" s="227">
        <v>5.59</v>
      </c>
      <c r="AJ119" s="252">
        <v>0.15</v>
      </c>
      <c r="AK119" s="252">
        <v>2.79</v>
      </c>
      <c r="AL119" s="252">
        <v>7.0000000000000007E-2</v>
      </c>
      <c r="AM119" s="252">
        <v>0.1</v>
      </c>
      <c r="AN119" s="252">
        <v>4.75</v>
      </c>
      <c r="AO119" s="256"/>
      <c r="AP119" s="483" t="s">
        <v>1697</v>
      </c>
      <c r="AQ119" s="252">
        <v>30</v>
      </c>
      <c r="AR119" s="252">
        <v>15</v>
      </c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</row>
    <row r="120" spans="1:69" s="255" customFormat="1">
      <c r="A120" s="249">
        <v>2670.0804681784898</v>
      </c>
      <c r="B120" s="250" t="s">
        <v>364</v>
      </c>
      <c r="C120" s="251" t="s">
        <v>467</v>
      </c>
      <c r="D120" s="249">
        <v>111.1577281174846</v>
      </c>
      <c r="E120" s="224">
        <v>55.493470000000002</v>
      </c>
      <c r="F120" s="224">
        <v>0.44950000000000001</v>
      </c>
      <c r="G120" s="224">
        <v>1.4244000000000001</v>
      </c>
      <c r="H120" s="224">
        <v>7.2700000000000001E-2</v>
      </c>
      <c r="I120" s="224">
        <v>11.562290000000001</v>
      </c>
      <c r="J120" s="224">
        <v>0.26869999999999999</v>
      </c>
      <c r="K120" s="224">
        <v>29.336819999999999</v>
      </c>
      <c r="L120" s="224">
        <v>2.3199999999999998</v>
      </c>
      <c r="M120" s="224">
        <v>2.3699999999999999E-2</v>
      </c>
      <c r="N120" s="224">
        <v>100.95157999999999</v>
      </c>
      <c r="O120" s="276"/>
      <c r="P120" s="253">
        <v>1.9517515556025371</v>
      </c>
      <c r="Q120" s="253">
        <v>4.8248444397462897E-2</v>
      </c>
      <c r="R120" s="253">
        <v>1.0794817139426982E-2</v>
      </c>
      <c r="S120" s="253">
        <v>1.1888665212345668E-2</v>
      </c>
      <c r="T120" s="253">
        <v>2.0215871950890483E-3</v>
      </c>
      <c r="U120" s="253">
        <v>1.3270845455330971E-2</v>
      </c>
      <c r="V120" s="253">
        <v>0.16858055271703692</v>
      </c>
      <c r="W120" s="253">
        <v>0.79344353228077036</v>
      </c>
      <c r="X120" s="253">
        <v>0.74472610336000089</v>
      </c>
      <c r="Y120" s="253">
        <v>0.1582297076218499</v>
      </c>
      <c r="Z120" s="253">
        <v>8.0045340761134669E-3</v>
      </c>
      <c r="AA120" s="253">
        <v>8.7423519124960852E-2</v>
      </c>
      <c r="AB120" s="253">
        <v>1.6161358170748586E-3</v>
      </c>
      <c r="AC120" s="253">
        <f t="shared" si="19"/>
        <v>4.0000000000000009</v>
      </c>
      <c r="AD120" s="249">
        <v>81.893732381311622</v>
      </c>
      <c r="AF120" s="252">
        <v>0.05</v>
      </c>
      <c r="AG120" s="252">
        <v>0.6</v>
      </c>
      <c r="AH120" s="252">
        <v>0.19</v>
      </c>
      <c r="AI120" s="227">
        <v>5</v>
      </c>
      <c r="AJ120" s="252">
        <v>0.15</v>
      </c>
      <c r="AK120" s="252">
        <v>2.66</v>
      </c>
      <c r="AL120" s="252">
        <v>7.0000000000000007E-2</v>
      </c>
      <c r="AM120" s="252">
        <v>0.1</v>
      </c>
      <c r="AN120" s="252">
        <v>5.86</v>
      </c>
      <c r="AO120" s="256"/>
      <c r="AP120" s="483" t="s">
        <v>1697</v>
      </c>
      <c r="AQ120" s="252">
        <v>30</v>
      </c>
      <c r="AR120" s="252">
        <v>15</v>
      </c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</row>
    <row r="121" spans="1:69" s="255" customFormat="1">
      <c r="A121" s="249">
        <v>2670.0804681784898</v>
      </c>
      <c r="B121" s="250" t="s">
        <v>364</v>
      </c>
      <c r="C121" s="251" t="s">
        <v>467</v>
      </c>
      <c r="D121" s="249">
        <v>115.12772811748459</v>
      </c>
      <c r="E121" s="224">
        <v>55.4435</v>
      </c>
      <c r="F121" s="224">
        <v>0.43980000000000002</v>
      </c>
      <c r="G121" s="224">
        <v>1.4528000000000001</v>
      </c>
      <c r="H121" s="224">
        <v>9.4E-2</v>
      </c>
      <c r="I121" s="224">
        <v>11.562290000000001</v>
      </c>
      <c r="J121" s="224">
        <v>0.24759999999999999</v>
      </c>
      <c r="K121" s="224">
        <v>29.237880000000001</v>
      </c>
      <c r="L121" s="224">
        <v>2.34</v>
      </c>
      <c r="M121" s="224">
        <v>3.3799999999999997E-2</v>
      </c>
      <c r="N121" s="224">
        <v>100.85167000000001</v>
      </c>
      <c r="O121" s="276"/>
      <c r="P121" s="253">
        <v>1.9522480702676437</v>
      </c>
      <c r="Q121" s="253">
        <v>4.7751929732356313E-2</v>
      </c>
      <c r="R121" s="253">
        <v>1.2538158264534083E-2</v>
      </c>
      <c r="S121" s="253">
        <v>1.164555894923657E-2</v>
      </c>
      <c r="T121" s="253">
        <v>2.6169030451487232E-3</v>
      </c>
      <c r="U121" s="253">
        <v>1.1613283528047802E-2</v>
      </c>
      <c r="V121" s="253">
        <v>0.16968531320389033</v>
      </c>
      <c r="W121" s="253">
        <v>0.79190078300914335</v>
      </c>
      <c r="X121" s="253">
        <v>0.74285326934825613</v>
      </c>
      <c r="Y121" s="253">
        <v>0.15917560934200689</v>
      </c>
      <c r="Z121" s="253">
        <v>7.3844940257094703E-3</v>
      </c>
      <c r="AA121" s="253">
        <v>8.8279094280179271E-2</v>
      </c>
      <c r="AB121" s="253">
        <v>2.3075330038481714E-3</v>
      </c>
      <c r="AC121" s="253">
        <f t="shared" si="19"/>
        <v>4</v>
      </c>
      <c r="AD121" s="249">
        <v>81.843585998498313</v>
      </c>
      <c r="AF121" s="252">
        <v>0.05</v>
      </c>
      <c r="AG121" s="252">
        <v>0.62</v>
      </c>
      <c r="AH121" s="252">
        <v>0.19</v>
      </c>
      <c r="AI121" s="227">
        <v>3.85</v>
      </c>
      <c r="AJ121" s="252">
        <v>0.15</v>
      </c>
      <c r="AK121" s="252">
        <v>2.86</v>
      </c>
      <c r="AL121" s="252">
        <v>7.0000000000000007E-2</v>
      </c>
      <c r="AM121" s="252">
        <v>0.1</v>
      </c>
      <c r="AN121" s="252">
        <v>4.0599999999999996</v>
      </c>
      <c r="AO121" s="256"/>
      <c r="AP121" s="483" t="s">
        <v>1697</v>
      </c>
      <c r="AQ121" s="252">
        <v>30</v>
      </c>
      <c r="AR121" s="252">
        <v>15</v>
      </c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</row>
    <row r="122" spans="1:69" s="255" customFormat="1">
      <c r="A122" s="249">
        <v>2670.0804681784898</v>
      </c>
      <c r="B122" s="250" t="s">
        <v>364</v>
      </c>
      <c r="C122" s="251" t="s">
        <v>467</v>
      </c>
      <c r="D122" s="249">
        <v>119.09772811748459</v>
      </c>
      <c r="E122" s="224">
        <v>55.793329999999997</v>
      </c>
      <c r="F122" s="224">
        <v>0.438</v>
      </c>
      <c r="G122" s="224">
        <v>1.3889</v>
      </c>
      <c r="H122" s="224">
        <v>0.1111</v>
      </c>
      <c r="I122" s="224">
        <v>11.49234</v>
      </c>
      <c r="J122" s="224">
        <v>0.24110000000000001</v>
      </c>
      <c r="K122" s="224">
        <v>29.53471</v>
      </c>
      <c r="L122" s="224">
        <v>2.35</v>
      </c>
      <c r="M122" s="224">
        <v>2.3400000000000001E-2</v>
      </c>
      <c r="N122" s="224">
        <v>101.37287999999999</v>
      </c>
      <c r="O122" s="276"/>
      <c r="P122" s="253">
        <v>1.9532910272402739</v>
      </c>
      <c r="Q122" s="253">
        <v>4.6708972759726075E-2</v>
      </c>
      <c r="R122" s="253">
        <v>1.0598515327206126E-2</v>
      </c>
      <c r="S122" s="253">
        <v>1.1531333480409736E-2</v>
      </c>
      <c r="T122" s="253">
        <v>3.0752055247426089E-3</v>
      </c>
      <c r="U122" s="253">
        <v>1.1560939260377268E-2</v>
      </c>
      <c r="V122" s="253">
        <v>0.16768866720164854</v>
      </c>
      <c r="W122" s="253">
        <v>0.79554533920561543</v>
      </c>
      <c r="X122" s="253">
        <v>0.74589219060130663</v>
      </c>
      <c r="Y122" s="253">
        <v>0.15722255056254403</v>
      </c>
      <c r="Z122" s="253">
        <v>7.1493675011952383E-3</v>
      </c>
      <c r="AA122" s="253">
        <v>8.8147537021535133E-2</v>
      </c>
      <c r="AB122" s="253">
        <v>1.5883543134189001E-3</v>
      </c>
      <c r="AC122" s="253">
        <f t="shared" si="19"/>
        <v>3.9999999999999996</v>
      </c>
      <c r="AD122" s="249">
        <v>82.082623068403066</v>
      </c>
      <c r="AF122" s="252">
        <v>0.05</v>
      </c>
      <c r="AG122" s="252">
        <v>0.62</v>
      </c>
      <c r="AH122" s="252">
        <v>0.2</v>
      </c>
      <c r="AI122" s="227">
        <v>3.34</v>
      </c>
      <c r="AJ122" s="252">
        <v>0.15</v>
      </c>
      <c r="AK122" s="252">
        <v>2.88</v>
      </c>
      <c r="AL122" s="252">
        <v>7.0000000000000007E-2</v>
      </c>
      <c r="AM122" s="252">
        <v>0.1</v>
      </c>
      <c r="AN122" s="252">
        <v>5.88</v>
      </c>
      <c r="AO122" s="256"/>
      <c r="AP122" s="483" t="s">
        <v>1697</v>
      </c>
      <c r="AQ122" s="252">
        <v>30</v>
      </c>
      <c r="AR122" s="252">
        <v>15</v>
      </c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256"/>
      <c r="BL122" s="256"/>
      <c r="BM122" s="256"/>
      <c r="BN122" s="256"/>
      <c r="BO122" s="256"/>
      <c r="BP122" s="256"/>
      <c r="BQ122" s="256"/>
    </row>
    <row r="123" spans="1:69" s="255" customFormat="1">
      <c r="A123" s="249">
        <v>2670.0804681784898</v>
      </c>
      <c r="B123" s="250" t="s">
        <v>364</v>
      </c>
      <c r="C123" s="251" t="s">
        <v>467</v>
      </c>
      <c r="D123" s="249">
        <v>123.06772811748459</v>
      </c>
      <c r="E123" s="224">
        <v>55.58343</v>
      </c>
      <c r="F123" s="224">
        <v>0.44059999999999999</v>
      </c>
      <c r="G123" s="224">
        <v>1.4255</v>
      </c>
      <c r="H123" s="224">
        <v>0.1048</v>
      </c>
      <c r="I123" s="224">
        <v>11.582280000000001</v>
      </c>
      <c r="J123" s="224">
        <v>0.31690000000000002</v>
      </c>
      <c r="K123" s="224">
        <v>29.3764</v>
      </c>
      <c r="L123" s="224">
        <v>2.31</v>
      </c>
      <c r="M123" s="224">
        <v>2.18E-2</v>
      </c>
      <c r="N123" s="224">
        <v>101.16171000000001</v>
      </c>
      <c r="O123" s="276"/>
      <c r="P123" s="253">
        <v>1.9512766538253308</v>
      </c>
      <c r="Q123" s="253">
        <v>4.8723346174669224E-2</v>
      </c>
      <c r="R123" s="253">
        <v>1.0255524112973369E-2</v>
      </c>
      <c r="S123" s="253">
        <v>1.1631580943740579E-2</v>
      </c>
      <c r="T123" s="253">
        <v>2.9087754959797765E-3</v>
      </c>
      <c r="U123" s="253">
        <v>1.3779689766437286E-2</v>
      </c>
      <c r="V123" s="253">
        <v>0.16831090522022832</v>
      </c>
      <c r="W123" s="253">
        <v>0.79311352446064032</v>
      </c>
      <c r="X123" s="253">
        <v>0.74426434073438374</v>
      </c>
      <c r="Y123" s="253">
        <v>0.15794435607100429</v>
      </c>
      <c r="Z123" s="253">
        <v>9.422832771427499E-3</v>
      </c>
      <c r="AA123" s="253">
        <v>8.6884665334984734E-2</v>
      </c>
      <c r="AB123" s="253">
        <v>1.4838050881996632E-3</v>
      </c>
      <c r="AC123" s="253">
        <f t="shared" si="19"/>
        <v>3.9999999999999996</v>
      </c>
      <c r="AD123" s="249">
        <v>81.88810963076422</v>
      </c>
      <c r="AF123" s="252">
        <v>0.05</v>
      </c>
      <c r="AG123" s="252">
        <v>0.61</v>
      </c>
      <c r="AH123" s="252">
        <v>0.19</v>
      </c>
      <c r="AI123" s="227">
        <v>3.55</v>
      </c>
      <c r="AJ123" s="252">
        <v>0.15</v>
      </c>
      <c r="AK123" s="252">
        <v>2.34</v>
      </c>
      <c r="AL123" s="252">
        <v>7.0000000000000007E-2</v>
      </c>
      <c r="AM123" s="252">
        <v>0.1</v>
      </c>
      <c r="AN123" s="252">
        <v>6.32</v>
      </c>
      <c r="AO123" s="256"/>
      <c r="AP123" s="483" t="s">
        <v>1697</v>
      </c>
      <c r="AQ123" s="252">
        <v>30</v>
      </c>
      <c r="AR123" s="252">
        <v>15</v>
      </c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  <c r="BJ123" s="256"/>
      <c r="BK123" s="256"/>
      <c r="BL123" s="256"/>
      <c r="BM123" s="256"/>
      <c r="BN123" s="256"/>
      <c r="BO123" s="256"/>
      <c r="BP123" s="256"/>
      <c r="BQ123" s="256"/>
    </row>
    <row r="124" spans="1:69" s="255" customFormat="1">
      <c r="A124" s="249">
        <v>2670.0804681784898</v>
      </c>
      <c r="B124" s="250" t="s">
        <v>364</v>
      </c>
      <c r="C124" s="251" t="s">
        <v>467</v>
      </c>
      <c r="D124" s="249">
        <v>127.03772811748459</v>
      </c>
      <c r="E124" s="224">
        <v>55.753349999999998</v>
      </c>
      <c r="F124" s="224">
        <v>0.41980000000000001</v>
      </c>
      <c r="G124" s="224">
        <v>1.3891</v>
      </c>
      <c r="H124" s="224">
        <v>0.13400000000000001</v>
      </c>
      <c r="I124" s="224">
        <v>11.562290000000001</v>
      </c>
      <c r="J124" s="224">
        <v>0.26989999999999997</v>
      </c>
      <c r="K124" s="224">
        <v>29.366510000000002</v>
      </c>
      <c r="L124" s="224">
        <v>2.31</v>
      </c>
      <c r="M124" s="224">
        <v>2.6499999999999999E-2</v>
      </c>
      <c r="N124" s="224">
        <v>101.23145000000001</v>
      </c>
      <c r="O124" s="276"/>
      <c r="P124" s="253">
        <v>1.9560004937886033</v>
      </c>
      <c r="Q124" s="253">
        <v>4.3999506211396699E-2</v>
      </c>
      <c r="R124" s="253">
        <v>1.343689579216667E-2</v>
      </c>
      <c r="S124" s="253">
        <v>1.1075444775861075E-2</v>
      </c>
      <c r="T124" s="253">
        <v>3.7168771406286836E-3</v>
      </c>
      <c r="U124" s="253">
        <v>6.4974078527253454E-3</v>
      </c>
      <c r="V124" s="253">
        <v>0.17188109142508995</v>
      </c>
      <c r="W124" s="253">
        <v>0.79339228301352815</v>
      </c>
      <c r="X124" s="253">
        <v>0.74249333920543303</v>
      </c>
      <c r="Y124" s="253">
        <v>0.16085430656541094</v>
      </c>
      <c r="Z124" s="253">
        <v>8.0202261843145949E-3</v>
      </c>
      <c r="AA124" s="253">
        <v>8.6829563918995795E-2</v>
      </c>
      <c r="AB124" s="253">
        <v>1.8025641258455245E-3</v>
      </c>
      <c r="AC124" s="253">
        <f t="shared" si="19"/>
        <v>4</v>
      </c>
      <c r="AD124" s="249">
        <v>81.908726362750258</v>
      </c>
      <c r="AF124" s="252">
        <v>0.05</v>
      </c>
      <c r="AG124" s="252">
        <v>0.64</v>
      </c>
      <c r="AH124" s="252">
        <v>0.2</v>
      </c>
      <c r="AI124" s="227">
        <v>2.91</v>
      </c>
      <c r="AJ124" s="252">
        <v>0.15</v>
      </c>
      <c r="AK124" s="252">
        <v>2.67</v>
      </c>
      <c r="AL124" s="252">
        <v>7.0000000000000007E-2</v>
      </c>
      <c r="AM124" s="252">
        <v>0.1</v>
      </c>
      <c r="AN124" s="252">
        <v>5.0999999999999996</v>
      </c>
      <c r="AO124" s="256"/>
      <c r="AP124" s="483" t="s">
        <v>1697</v>
      </c>
      <c r="AQ124" s="252">
        <v>30</v>
      </c>
      <c r="AR124" s="252">
        <v>15</v>
      </c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</row>
    <row r="125" spans="1:69" s="255" customFormat="1">
      <c r="A125" s="249">
        <v>2670.0804681784898</v>
      </c>
      <c r="B125" s="250" t="s">
        <v>364</v>
      </c>
      <c r="C125" s="251" t="s">
        <v>467</v>
      </c>
      <c r="D125" s="249">
        <v>131.00772811748459</v>
      </c>
      <c r="E125" s="224">
        <v>55.54345</v>
      </c>
      <c r="F125" s="224">
        <v>0.4405</v>
      </c>
      <c r="G125" s="224">
        <v>1.3625</v>
      </c>
      <c r="H125" s="224">
        <v>0.1303</v>
      </c>
      <c r="I125" s="224">
        <v>11.47235</v>
      </c>
      <c r="J125" s="224">
        <v>0.30130000000000001</v>
      </c>
      <c r="K125" s="224">
        <v>29.237880000000001</v>
      </c>
      <c r="L125" s="224">
        <v>2.2999999999999998</v>
      </c>
      <c r="M125" s="224">
        <v>2.3E-2</v>
      </c>
      <c r="N125" s="224">
        <v>100.81128</v>
      </c>
      <c r="O125" s="276"/>
      <c r="P125" s="253">
        <v>1.9569867318008172</v>
      </c>
      <c r="Q125" s="253">
        <v>4.301326819918283E-2</v>
      </c>
      <c r="R125" s="253">
        <v>1.3564689026250409E-2</v>
      </c>
      <c r="S125" s="253">
        <v>1.1671366082704865E-2</v>
      </c>
      <c r="T125" s="253">
        <v>3.6297345065924758E-3</v>
      </c>
      <c r="U125" s="253">
        <v>4.0473061772772212E-3</v>
      </c>
      <c r="V125" s="253">
        <v>0.17275309010286033</v>
      </c>
      <c r="W125" s="253">
        <v>0.79433381410431547</v>
      </c>
      <c r="X125" s="253">
        <v>0.74137704158909123</v>
      </c>
      <c r="Y125" s="253">
        <v>0.16123595973343879</v>
      </c>
      <c r="Z125" s="253">
        <v>8.9916604893228429E-3</v>
      </c>
      <c r="AA125" s="253">
        <v>8.6824144511800025E-2</v>
      </c>
      <c r="AB125" s="253">
        <v>1.5711936763471717E-3</v>
      </c>
      <c r="AC125" s="253">
        <f t="shared" si="19"/>
        <v>4.0000000000000009</v>
      </c>
      <c r="AD125" s="249">
        <v>81.959340411472823</v>
      </c>
      <c r="AF125" s="252">
        <v>0.05</v>
      </c>
      <c r="AG125" s="252">
        <v>0.61</v>
      </c>
      <c r="AH125" s="252">
        <v>0.2</v>
      </c>
      <c r="AI125" s="227">
        <v>2.99</v>
      </c>
      <c r="AJ125" s="252">
        <v>0.15</v>
      </c>
      <c r="AK125" s="252">
        <v>2.4900000000000002</v>
      </c>
      <c r="AL125" s="252">
        <v>7.0000000000000007E-2</v>
      </c>
      <c r="AM125" s="252">
        <v>0.1</v>
      </c>
      <c r="AN125" s="252">
        <v>5.96</v>
      </c>
      <c r="AO125" s="256"/>
      <c r="AP125" s="483" t="s">
        <v>1697</v>
      </c>
      <c r="AQ125" s="252">
        <v>30</v>
      </c>
      <c r="AR125" s="252">
        <v>15</v>
      </c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  <c r="BJ125" s="256"/>
      <c r="BK125" s="256"/>
      <c r="BL125" s="256"/>
      <c r="BM125" s="256"/>
      <c r="BN125" s="256"/>
      <c r="BO125" s="256"/>
      <c r="BP125" s="256"/>
      <c r="BQ125" s="256"/>
    </row>
    <row r="126" spans="1:69" s="255" customFormat="1">
      <c r="A126" s="249">
        <v>2670.0804681784898</v>
      </c>
      <c r="B126" s="250" t="s">
        <v>364</v>
      </c>
      <c r="C126" s="251" t="s">
        <v>467</v>
      </c>
      <c r="D126" s="249">
        <v>134.97772811748459</v>
      </c>
      <c r="E126" s="224">
        <v>55.673389999999998</v>
      </c>
      <c r="F126" s="224">
        <v>0.42399999999999999</v>
      </c>
      <c r="G126" s="224">
        <v>1.3741000000000001</v>
      </c>
      <c r="H126" s="224">
        <v>0.1178</v>
      </c>
      <c r="I126" s="224">
        <v>11.592269999999999</v>
      </c>
      <c r="J126" s="224">
        <v>0.27400000000000002</v>
      </c>
      <c r="K126" s="224">
        <v>29.415980000000001</v>
      </c>
      <c r="L126" s="224">
        <v>2.2999999999999998</v>
      </c>
      <c r="M126" s="224">
        <v>2.24E-2</v>
      </c>
      <c r="N126" s="224">
        <v>101.19394</v>
      </c>
      <c r="O126" s="276"/>
      <c r="P126" s="253">
        <v>1.9536006399660579</v>
      </c>
      <c r="Q126" s="253">
        <v>4.6399360033942072E-2</v>
      </c>
      <c r="R126" s="253">
        <v>1.0428615456584911E-2</v>
      </c>
      <c r="S126" s="253">
        <v>1.1188573726376848E-2</v>
      </c>
      <c r="T126" s="253">
        <v>3.2682015205305294E-3</v>
      </c>
      <c r="U126" s="253">
        <v>1.1849388693397245E-2</v>
      </c>
      <c r="V126" s="253">
        <v>0.16938994527906015</v>
      </c>
      <c r="W126" s="253">
        <v>0.79387527532405022</v>
      </c>
      <c r="X126" s="253">
        <v>0.7449169710794411</v>
      </c>
      <c r="Y126" s="253">
        <v>0.15894366393648424</v>
      </c>
      <c r="Z126" s="253">
        <v>8.1437498347279383E-3</v>
      </c>
      <c r="AA126" s="253">
        <v>8.6471622060022083E-2</v>
      </c>
      <c r="AB126" s="253">
        <v>1.5239930893247283E-3</v>
      </c>
      <c r="AC126" s="253">
        <f t="shared" si="19"/>
        <v>4</v>
      </c>
      <c r="AD126" s="249">
        <v>81.895291120058161</v>
      </c>
      <c r="AF126" s="252">
        <v>0.05</v>
      </c>
      <c r="AG126" s="252">
        <v>0.63</v>
      </c>
      <c r="AH126" s="252">
        <v>0.2</v>
      </c>
      <c r="AI126" s="227">
        <v>3.26</v>
      </c>
      <c r="AJ126" s="252">
        <v>0.15</v>
      </c>
      <c r="AK126" s="252">
        <v>2.62</v>
      </c>
      <c r="AL126" s="252">
        <v>7.0000000000000007E-2</v>
      </c>
      <c r="AM126" s="252">
        <v>0.1</v>
      </c>
      <c r="AN126" s="252">
        <v>6.13</v>
      </c>
      <c r="AO126" s="256"/>
      <c r="AP126" s="483" t="s">
        <v>1697</v>
      </c>
      <c r="AQ126" s="252">
        <v>30</v>
      </c>
      <c r="AR126" s="252">
        <v>15</v>
      </c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</row>
    <row r="127" spans="1:69" s="255" customFormat="1">
      <c r="A127" s="249">
        <v>2670.0804681784898</v>
      </c>
      <c r="B127" s="250" t="s">
        <v>364</v>
      </c>
      <c r="C127" s="251" t="s">
        <v>467</v>
      </c>
      <c r="D127" s="249">
        <v>138.94772811748459</v>
      </c>
      <c r="E127" s="224">
        <v>55.593420000000002</v>
      </c>
      <c r="F127" s="224">
        <v>0.41070000000000001</v>
      </c>
      <c r="G127" s="224">
        <v>1.3460000000000001</v>
      </c>
      <c r="H127" s="224">
        <v>0.1114</v>
      </c>
      <c r="I127" s="224">
        <v>11.562290000000001</v>
      </c>
      <c r="J127" s="224">
        <v>0.25080000000000002</v>
      </c>
      <c r="K127" s="224">
        <v>29.396190000000001</v>
      </c>
      <c r="L127" s="224">
        <v>2.29</v>
      </c>
      <c r="M127" s="224">
        <v>1.7500000000000002E-2</v>
      </c>
      <c r="N127" s="224">
        <v>100.97830000000002</v>
      </c>
      <c r="O127" s="276"/>
      <c r="P127" s="253">
        <v>1.9546111946313056</v>
      </c>
      <c r="Q127" s="253">
        <v>4.5388805368694385E-2</v>
      </c>
      <c r="R127" s="253">
        <v>1.0385962636235035E-2</v>
      </c>
      <c r="S127" s="253">
        <v>1.0858815195266179E-2</v>
      </c>
      <c r="T127" s="253">
        <v>3.0966890316414062E-3</v>
      </c>
      <c r="U127" s="253">
        <v>1.1381472360593392E-2</v>
      </c>
      <c r="V127" s="253">
        <v>0.16949599605745044</v>
      </c>
      <c r="W127" s="253">
        <v>0.79478106471881371</v>
      </c>
      <c r="X127" s="253">
        <v>0.74598456249670864</v>
      </c>
      <c r="Y127" s="253">
        <v>0.15908959344495058</v>
      </c>
      <c r="Z127" s="253">
        <v>7.4687902199225007E-3</v>
      </c>
      <c r="AA127" s="253">
        <v>8.6264104788108933E-2</v>
      </c>
      <c r="AB127" s="253">
        <v>1.1929490503093997E-3</v>
      </c>
      <c r="AC127" s="253">
        <f t="shared" si="19"/>
        <v>4</v>
      </c>
      <c r="AD127" s="249">
        <v>81.923690493753014</v>
      </c>
      <c r="AF127" s="252">
        <v>0.05</v>
      </c>
      <c r="AG127" s="252">
        <v>0.64</v>
      </c>
      <c r="AH127" s="252">
        <v>0.2</v>
      </c>
      <c r="AI127" s="227">
        <v>3.39</v>
      </c>
      <c r="AJ127" s="252">
        <v>0.15</v>
      </c>
      <c r="AK127" s="252">
        <v>2.77</v>
      </c>
      <c r="AL127" s="252">
        <v>7.0000000000000007E-2</v>
      </c>
      <c r="AM127" s="252">
        <v>0.1</v>
      </c>
      <c r="AN127" s="252">
        <v>7.69</v>
      </c>
      <c r="AO127" s="256"/>
      <c r="AP127" s="483" t="s">
        <v>1697</v>
      </c>
      <c r="AQ127" s="252">
        <v>30</v>
      </c>
      <c r="AR127" s="252">
        <v>15</v>
      </c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</row>
    <row r="128" spans="1:69" s="255" customFormat="1">
      <c r="A128" s="249">
        <v>2670.0804681784898</v>
      </c>
      <c r="B128" s="250" t="s">
        <v>364</v>
      </c>
      <c r="C128" s="251" t="s">
        <v>467</v>
      </c>
      <c r="D128" s="249">
        <v>142.91772811748459</v>
      </c>
      <c r="E128" s="224">
        <v>55.813319999999997</v>
      </c>
      <c r="F128" s="224">
        <v>0.40810000000000002</v>
      </c>
      <c r="G128" s="224">
        <v>1.3357000000000001</v>
      </c>
      <c r="H128" s="224">
        <v>0.11219999999999999</v>
      </c>
      <c r="I128" s="224">
        <v>11.75216</v>
      </c>
      <c r="J128" s="224">
        <v>0.2606</v>
      </c>
      <c r="K128" s="224">
        <v>29.594080000000002</v>
      </c>
      <c r="L128" s="224">
        <v>2.2799999999999998</v>
      </c>
      <c r="M128" s="224">
        <v>2.3300000000000001E-2</v>
      </c>
      <c r="N128" s="224">
        <v>101.57946000000001</v>
      </c>
      <c r="O128" s="276"/>
      <c r="P128" s="253">
        <v>1.9508697911682469</v>
      </c>
      <c r="Q128" s="253">
        <v>4.9130208831753119E-2</v>
      </c>
      <c r="R128" s="253">
        <v>5.8941607610547564E-3</v>
      </c>
      <c r="S128" s="253">
        <v>1.0726987410208878E-2</v>
      </c>
      <c r="T128" s="253">
        <v>3.1006925011121808E-3</v>
      </c>
      <c r="U128" s="253">
        <v>2.0260421016343955E-2</v>
      </c>
      <c r="V128" s="253">
        <v>0.16637418053362363</v>
      </c>
      <c r="W128" s="253">
        <v>0.79364355777765661</v>
      </c>
      <c r="X128" s="253">
        <v>0.74842547523149783</v>
      </c>
      <c r="Y128" s="253">
        <v>0.15689496110924506</v>
      </c>
      <c r="Z128" s="253">
        <v>7.7152602029999327E-3</v>
      </c>
      <c r="AA128" s="253">
        <v>8.538526318908024E-2</v>
      </c>
      <c r="AB128" s="253">
        <v>1.579040267176959E-3</v>
      </c>
      <c r="AC128" s="253">
        <f t="shared" si="19"/>
        <v>4</v>
      </c>
      <c r="AD128" s="249">
        <v>81.781405467294306</v>
      </c>
      <c r="AF128" s="252">
        <v>0.05</v>
      </c>
      <c r="AG128" s="252">
        <v>0.65</v>
      </c>
      <c r="AH128" s="252">
        <v>0.2</v>
      </c>
      <c r="AI128" s="227">
        <v>3.33</v>
      </c>
      <c r="AJ128" s="252">
        <v>0.15</v>
      </c>
      <c r="AK128" s="252">
        <v>2.84</v>
      </c>
      <c r="AL128" s="252">
        <v>7.0000000000000007E-2</v>
      </c>
      <c r="AM128" s="252">
        <v>0.1</v>
      </c>
      <c r="AN128" s="252">
        <v>5.82</v>
      </c>
      <c r="AO128" s="256"/>
      <c r="AP128" s="483" t="s">
        <v>1697</v>
      </c>
      <c r="AQ128" s="252">
        <v>30</v>
      </c>
      <c r="AR128" s="252">
        <v>15</v>
      </c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</row>
    <row r="129" spans="1:69" s="255" customFormat="1">
      <c r="A129" s="249">
        <v>2670.0804681784898</v>
      </c>
      <c r="B129" s="250" t="s">
        <v>364</v>
      </c>
      <c r="C129" s="251" t="s">
        <v>467</v>
      </c>
      <c r="D129" s="249">
        <v>146.88772811748458</v>
      </c>
      <c r="E129" s="224">
        <v>55.58343</v>
      </c>
      <c r="F129" s="224">
        <v>0.4083</v>
      </c>
      <c r="G129" s="224">
        <v>1.3491</v>
      </c>
      <c r="H129" s="224">
        <v>0.13400000000000001</v>
      </c>
      <c r="I129" s="224">
        <v>11.592269999999999</v>
      </c>
      <c r="J129" s="224">
        <v>0.2324</v>
      </c>
      <c r="K129" s="224">
        <v>29.49513</v>
      </c>
      <c r="L129" s="224">
        <v>2.2799999999999998</v>
      </c>
      <c r="M129" s="224">
        <v>2.0299999999999999E-2</v>
      </c>
      <c r="N129" s="224">
        <v>101.09493000000001</v>
      </c>
      <c r="O129" s="276"/>
      <c r="P129" s="253">
        <v>1.9514910131583718</v>
      </c>
      <c r="Q129" s="253">
        <v>4.8508986841628188E-2</v>
      </c>
      <c r="R129" s="253">
        <v>7.3150292691037677E-3</v>
      </c>
      <c r="S129" s="253">
        <v>1.0780064058926642E-2</v>
      </c>
      <c r="T129" s="253">
        <v>3.7196444242498928E-3</v>
      </c>
      <c r="U129" s="253">
        <v>1.7296045227118029E-2</v>
      </c>
      <c r="V129" s="253">
        <v>0.16628936537154484</v>
      </c>
      <c r="W129" s="253">
        <v>0.794599851649057</v>
      </c>
      <c r="X129" s="253">
        <v>0.74916117517085568</v>
      </c>
      <c r="Y129" s="253">
        <v>0.15678021600636197</v>
      </c>
      <c r="Z129" s="253">
        <v>6.9110347299048865E-3</v>
      </c>
      <c r="AA129" s="253">
        <v>8.576571389618122E-2</v>
      </c>
      <c r="AB129" s="253">
        <v>1.3818601966963402E-3</v>
      </c>
      <c r="AC129" s="253">
        <f t="shared" si="19"/>
        <v>4</v>
      </c>
      <c r="AD129" s="249">
        <v>81.93509836579652</v>
      </c>
      <c r="AF129" s="252">
        <v>0.05</v>
      </c>
      <c r="AG129" s="252">
        <v>0.65</v>
      </c>
      <c r="AH129" s="252">
        <v>0.2</v>
      </c>
      <c r="AI129" s="227">
        <v>2.86</v>
      </c>
      <c r="AJ129" s="252">
        <v>0.15</v>
      </c>
      <c r="AK129" s="252">
        <v>3.02</v>
      </c>
      <c r="AL129" s="252">
        <v>7.0000000000000007E-2</v>
      </c>
      <c r="AM129" s="252">
        <v>0.1</v>
      </c>
      <c r="AN129" s="252">
        <v>6.83</v>
      </c>
      <c r="AO129" s="256"/>
      <c r="AP129" s="483" t="s">
        <v>1697</v>
      </c>
      <c r="AQ129" s="252">
        <v>30</v>
      </c>
      <c r="AR129" s="252">
        <v>15</v>
      </c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</row>
    <row r="130" spans="1:69" s="255" customFormat="1">
      <c r="A130" s="249">
        <v>2670.0804681784898</v>
      </c>
      <c r="B130" s="250" t="s">
        <v>364</v>
      </c>
      <c r="C130" s="251" t="s">
        <v>467</v>
      </c>
      <c r="D130" s="249">
        <v>150.85772811748458</v>
      </c>
      <c r="E130" s="224">
        <v>55.673389999999998</v>
      </c>
      <c r="F130" s="224">
        <v>0.37159999999999999</v>
      </c>
      <c r="G130" s="224">
        <v>1.3621000000000001</v>
      </c>
      <c r="H130" s="224">
        <v>0.1641</v>
      </c>
      <c r="I130" s="224">
        <v>11.49234</v>
      </c>
      <c r="J130" s="224">
        <v>0.2324</v>
      </c>
      <c r="K130" s="224">
        <v>29.406089999999999</v>
      </c>
      <c r="L130" s="224">
        <v>2.2799999999999998</v>
      </c>
      <c r="M130" s="224">
        <v>2.6599999999999999E-2</v>
      </c>
      <c r="N130" s="224">
        <v>101.00862000000001</v>
      </c>
      <c r="O130" s="276"/>
      <c r="P130" s="253">
        <v>1.9564114952954401</v>
      </c>
      <c r="Q130" s="253">
        <v>4.3588504704559883E-2</v>
      </c>
      <c r="R130" s="253">
        <v>1.2824243179697437E-2</v>
      </c>
      <c r="S130" s="253">
        <v>9.8199436071077437E-3</v>
      </c>
      <c r="T130" s="253">
        <v>4.5592828444846337E-3</v>
      </c>
      <c r="U130" s="253">
        <v>8.377437129871268E-3</v>
      </c>
      <c r="V130" s="253">
        <v>0.16987460057912435</v>
      </c>
      <c r="W130" s="253">
        <v>0.7945444926597145</v>
      </c>
      <c r="X130" s="253">
        <v>0.74594367511479387</v>
      </c>
      <c r="Y130" s="253">
        <v>0.15948368535092178</v>
      </c>
      <c r="Z130" s="253">
        <v>6.9172648156031686E-3</v>
      </c>
      <c r="AA130" s="253">
        <v>8.5843029054971487E-2</v>
      </c>
      <c r="AB130" s="253">
        <v>1.8123456637097253E-3</v>
      </c>
      <c r="AC130" s="253">
        <f t="shared" si="19"/>
        <v>4</v>
      </c>
      <c r="AD130" s="249">
        <v>82.018345911366623</v>
      </c>
      <c r="AF130" s="252">
        <v>0.05</v>
      </c>
      <c r="AG130" s="252">
        <v>0.7</v>
      </c>
      <c r="AH130" s="252">
        <v>0.2</v>
      </c>
      <c r="AI130" s="227">
        <v>2.38</v>
      </c>
      <c r="AJ130" s="252">
        <v>0.15</v>
      </c>
      <c r="AK130" s="252">
        <v>3.03</v>
      </c>
      <c r="AL130" s="252">
        <v>7.0000000000000007E-2</v>
      </c>
      <c r="AM130" s="252">
        <v>0.1</v>
      </c>
      <c r="AN130" s="252">
        <v>5.16</v>
      </c>
      <c r="AO130" s="256"/>
      <c r="AP130" s="483" t="s">
        <v>1697</v>
      </c>
      <c r="AQ130" s="252">
        <v>30</v>
      </c>
      <c r="AR130" s="252">
        <v>15</v>
      </c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</row>
    <row r="131" spans="1:69" s="255" customFormat="1">
      <c r="A131" s="249">
        <v>2670.0804681784898</v>
      </c>
      <c r="B131" s="250" t="s">
        <v>364</v>
      </c>
      <c r="C131" s="251" t="s">
        <v>467</v>
      </c>
      <c r="D131" s="249">
        <v>154.82772811748458</v>
      </c>
      <c r="E131" s="224">
        <v>55.753349999999998</v>
      </c>
      <c r="F131" s="224">
        <v>0.35020000000000001</v>
      </c>
      <c r="G131" s="224">
        <v>1.3669</v>
      </c>
      <c r="H131" s="224">
        <v>0.1452</v>
      </c>
      <c r="I131" s="224">
        <v>11.572279999999999</v>
      </c>
      <c r="J131" s="224">
        <v>0.27939999999999998</v>
      </c>
      <c r="K131" s="224">
        <v>29.396190000000001</v>
      </c>
      <c r="L131" s="224">
        <v>2.2599999999999998</v>
      </c>
      <c r="M131" s="224">
        <v>2.9899999999999999E-2</v>
      </c>
      <c r="N131" s="224">
        <v>101.15342</v>
      </c>
      <c r="O131" s="276"/>
      <c r="P131" s="253">
        <v>1.9569613458103219</v>
      </c>
      <c r="Q131" s="253">
        <v>4.3038654189678116E-2</v>
      </c>
      <c r="R131" s="253">
        <v>1.3507587631139018E-2</v>
      </c>
      <c r="S131" s="253">
        <v>9.243749564269578E-3</v>
      </c>
      <c r="T131" s="253">
        <v>4.0295199600085324E-3</v>
      </c>
      <c r="U131" s="253">
        <v>9.04888306188667E-3</v>
      </c>
      <c r="V131" s="253">
        <v>0.17058573718330608</v>
      </c>
      <c r="W131" s="253">
        <v>0.79358452259938994</v>
      </c>
      <c r="X131" s="253">
        <v>0.74460862121002125</v>
      </c>
      <c r="Y131" s="253">
        <v>0.1600580744015814</v>
      </c>
      <c r="Z131" s="253">
        <v>8.3066023563864479E-3</v>
      </c>
      <c r="AA131" s="253">
        <v>8.4991866440115152E-2</v>
      </c>
      <c r="AB131" s="253">
        <v>2.0348355918957815E-3</v>
      </c>
      <c r="AC131" s="253">
        <f t="shared" si="19"/>
        <v>3.9999999999999996</v>
      </c>
      <c r="AD131" s="249">
        <v>81.9108974736166</v>
      </c>
      <c r="AF131" s="252">
        <v>0.05</v>
      </c>
      <c r="AG131" s="252">
        <v>0.73</v>
      </c>
      <c r="AH131" s="252">
        <v>0.2</v>
      </c>
      <c r="AI131" s="227">
        <v>2.58</v>
      </c>
      <c r="AJ131" s="252">
        <v>0.15</v>
      </c>
      <c r="AK131" s="252">
        <v>2.4900000000000002</v>
      </c>
      <c r="AL131" s="252">
        <v>7.0000000000000007E-2</v>
      </c>
      <c r="AM131" s="252">
        <v>0.1</v>
      </c>
      <c r="AN131" s="252">
        <v>4.55</v>
      </c>
      <c r="AO131" s="256"/>
      <c r="AP131" s="483" t="s">
        <v>1697</v>
      </c>
      <c r="AQ131" s="252">
        <v>30</v>
      </c>
      <c r="AR131" s="252">
        <v>15</v>
      </c>
      <c r="AS131" s="256"/>
      <c r="AT131" s="256"/>
      <c r="AU131" s="256"/>
      <c r="AV131" s="256"/>
      <c r="AW131" s="256"/>
      <c r="AX131" s="256"/>
      <c r="AY131" s="256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  <c r="BJ131" s="256"/>
      <c r="BK131" s="256"/>
      <c r="BL131" s="256"/>
      <c r="BM131" s="256"/>
      <c r="BN131" s="256"/>
      <c r="BO131" s="256"/>
      <c r="BP131" s="256"/>
      <c r="BQ131" s="256"/>
    </row>
    <row r="132" spans="1:69" s="255" customFormat="1">
      <c r="A132" s="249">
        <v>2670.0804681784898</v>
      </c>
      <c r="B132" s="250" t="s">
        <v>364</v>
      </c>
      <c r="C132" s="251" t="s">
        <v>467</v>
      </c>
      <c r="D132" s="249">
        <v>158.79772811748458</v>
      </c>
      <c r="E132" s="224">
        <v>55.893279999999997</v>
      </c>
      <c r="F132" s="224">
        <v>0.34770000000000001</v>
      </c>
      <c r="G132" s="224">
        <v>1.3387</v>
      </c>
      <c r="H132" s="224">
        <v>0.16819999999999999</v>
      </c>
      <c r="I132" s="224">
        <v>11.642239999999999</v>
      </c>
      <c r="J132" s="224">
        <v>0.24829999999999999</v>
      </c>
      <c r="K132" s="224">
        <v>29.326930000000001</v>
      </c>
      <c r="L132" s="224">
        <v>2.27</v>
      </c>
      <c r="M132" s="224">
        <v>2.93E-2</v>
      </c>
      <c r="N132" s="224">
        <v>101.26465</v>
      </c>
      <c r="O132" s="276"/>
      <c r="P132" s="253">
        <v>1.9608153606233831</v>
      </c>
      <c r="Q132" s="253">
        <v>3.918463937661687E-2</v>
      </c>
      <c r="R132" s="253">
        <v>1.6165165002943738E-2</v>
      </c>
      <c r="S132" s="253">
        <v>9.1728130884912804E-3</v>
      </c>
      <c r="T132" s="253">
        <v>4.6652885561535278E-3</v>
      </c>
      <c r="U132" s="253">
        <v>2.001487515878253E-3</v>
      </c>
      <c r="V132" s="253">
        <v>0.17546181504665118</v>
      </c>
      <c r="W132" s="253">
        <v>0.79253343078988125</v>
      </c>
      <c r="X132" s="253">
        <v>0.74120836408708834</v>
      </c>
      <c r="Y132" s="253">
        <v>0.16409877468621228</v>
      </c>
      <c r="Z132" s="253">
        <v>7.3780154958848054E-3</v>
      </c>
      <c r="AA132" s="253">
        <v>8.5321917855474272E-2</v>
      </c>
      <c r="AB132" s="253">
        <v>1.9929278753402953E-3</v>
      </c>
      <c r="AC132" s="253">
        <f t="shared" si="19"/>
        <v>3.9999999999999987</v>
      </c>
      <c r="AD132" s="249">
        <v>81.786307684547623</v>
      </c>
      <c r="AF132" s="252">
        <v>0.04</v>
      </c>
      <c r="AG132" s="252">
        <v>0.74</v>
      </c>
      <c r="AH132" s="252">
        <v>0.2</v>
      </c>
      <c r="AI132" s="227">
        <v>2.33</v>
      </c>
      <c r="AJ132" s="252">
        <v>0.15</v>
      </c>
      <c r="AK132" s="252">
        <v>2.8</v>
      </c>
      <c r="AL132" s="252">
        <v>7.0000000000000007E-2</v>
      </c>
      <c r="AM132" s="252">
        <v>0.1</v>
      </c>
      <c r="AN132" s="252">
        <v>4.6900000000000004</v>
      </c>
      <c r="AO132" s="256"/>
      <c r="AP132" s="483" t="s">
        <v>1697</v>
      </c>
      <c r="AQ132" s="252">
        <v>30</v>
      </c>
      <c r="AR132" s="252">
        <v>15</v>
      </c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256"/>
      <c r="BP132" s="256"/>
      <c r="BQ132" s="256"/>
    </row>
    <row r="133" spans="1:69" s="255" customFormat="1">
      <c r="A133" s="249">
        <v>2670.0804681784898</v>
      </c>
      <c r="B133" s="250" t="s">
        <v>364</v>
      </c>
      <c r="C133" s="251" t="s">
        <v>467</v>
      </c>
      <c r="D133" s="249">
        <v>162.76772811748458</v>
      </c>
      <c r="E133" s="224">
        <v>55.823309999999999</v>
      </c>
      <c r="F133" s="224">
        <v>0.33400000000000002</v>
      </c>
      <c r="G133" s="224">
        <v>1.3070999999999999</v>
      </c>
      <c r="H133" s="224">
        <v>0.1646</v>
      </c>
      <c r="I133" s="224">
        <v>11.562290000000001</v>
      </c>
      <c r="J133" s="224">
        <v>0.2278</v>
      </c>
      <c r="K133" s="224">
        <v>29.396190000000001</v>
      </c>
      <c r="L133" s="224">
        <v>2.25</v>
      </c>
      <c r="M133" s="224">
        <v>3.0700000000000002E-2</v>
      </c>
      <c r="N133" s="224">
        <v>101.09599</v>
      </c>
      <c r="O133" s="276"/>
      <c r="P133" s="253">
        <v>1.9604248095194463</v>
      </c>
      <c r="Q133" s="253">
        <v>3.957519048055369E-2</v>
      </c>
      <c r="R133" s="253">
        <v>1.4525043474101995E-2</v>
      </c>
      <c r="S133" s="253">
        <v>8.8206750241411769E-3</v>
      </c>
      <c r="T133" s="253">
        <v>4.5702488897177655E-3</v>
      </c>
      <c r="U133" s="253">
        <v>4.9289020620886248E-3</v>
      </c>
      <c r="V133" s="253">
        <v>0.17274159766768665</v>
      </c>
      <c r="W133" s="253">
        <v>0.79441353288226335</v>
      </c>
      <c r="X133" s="253">
        <v>0.74457079474171628</v>
      </c>
      <c r="Y133" s="253">
        <v>0.16190352170076289</v>
      </c>
      <c r="Z133" s="253">
        <v>6.7760104149166521E-3</v>
      </c>
      <c r="AA133" s="253">
        <v>8.4659319148968765E-2</v>
      </c>
      <c r="AB133" s="253">
        <v>2.090353993635447E-3</v>
      </c>
      <c r="AC133" s="253">
        <f t="shared" si="19"/>
        <v>4</v>
      </c>
      <c r="AD133" s="249">
        <v>81.923690493753014</v>
      </c>
      <c r="AF133" s="252">
        <v>0.05</v>
      </c>
      <c r="AG133" s="252">
        <v>0.76</v>
      </c>
      <c r="AH133" s="252">
        <v>0.21</v>
      </c>
      <c r="AI133" s="227">
        <v>2.4</v>
      </c>
      <c r="AJ133" s="252">
        <v>0.15</v>
      </c>
      <c r="AK133" s="252">
        <v>3.13</v>
      </c>
      <c r="AL133" s="252">
        <v>7.0000000000000007E-2</v>
      </c>
      <c r="AM133" s="252">
        <v>0.1</v>
      </c>
      <c r="AN133" s="252">
        <v>4.5</v>
      </c>
      <c r="AO133" s="256"/>
      <c r="AP133" s="483" t="s">
        <v>1697</v>
      </c>
      <c r="AQ133" s="252">
        <v>30</v>
      </c>
      <c r="AR133" s="252">
        <v>15</v>
      </c>
      <c r="AS133" s="256"/>
      <c r="AT133" s="256"/>
      <c r="AU133" s="256"/>
      <c r="AV133" s="256"/>
      <c r="AW133" s="256"/>
      <c r="AX133" s="256"/>
      <c r="AY133" s="256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  <c r="BJ133" s="256"/>
      <c r="BK133" s="256"/>
      <c r="BL133" s="256"/>
      <c r="BM133" s="256"/>
      <c r="BN133" s="256"/>
      <c r="BO133" s="256"/>
      <c r="BP133" s="256"/>
      <c r="BQ133" s="256"/>
    </row>
    <row r="134" spans="1:69" s="255" customFormat="1">
      <c r="A134" s="249">
        <v>2670.0804681784898</v>
      </c>
      <c r="B134" s="250" t="s">
        <v>364</v>
      </c>
      <c r="C134" s="251" t="s">
        <v>467</v>
      </c>
      <c r="D134" s="249">
        <v>166.73772811748458</v>
      </c>
      <c r="E134" s="224">
        <v>55.813319999999997</v>
      </c>
      <c r="F134" s="224">
        <v>0.33610000000000001</v>
      </c>
      <c r="G134" s="224">
        <v>1.3392999999999999</v>
      </c>
      <c r="H134" s="224">
        <v>0.16270000000000001</v>
      </c>
      <c r="I134" s="224">
        <v>11.672219999999999</v>
      </c>
      <c r="J134" s="224">
        <v>0.25990000000000002</v>
      </c>
      <c r="K134" s="224">
        <v>29.366510000000002</v>
      </c>
      <c r="L134" s="224">
        <v>2.27</v>
      </c>
      <c r="M134" s="224">
        <v>2.9399999999999999E-2</v>
      </c>
      <c r="N134" s="224">
        <v>101.24945</v>
      </c>
      <c r="O134" s="276"/>
      <c r="P134" s="253">
        <v>1.9579798413219307</v>
      </c>
      <c r="Q134" s="253">
        <v>4.2020158678069297E-2</v>
      </c>
      <c r="R134" s="253">
        <v>1.3353593254418872E-2</v>
      </c>
      <c r="S134" s="253">
        <v>8.8666511304221138E-3</v>
      </c>
      <c r="T134" s="253">
        <v>4.5126674173397059E-3</v>
      </c>
      <c r="U134" s="253">
        <v>8.4202943651501272E-3</v>
      </c>
      <c r="V134" s="253">
        <v>0.17235726425463771</v>
      </c>
      <c r="W134" s="253">
        <v>0.79248952957803176</v>
      </c>
      <c r="X134" s="253">
        <v>0.7432983705608579</v>
      </c>
      <c r="Y134" s="253">
        <v>0.16165875875106422</v>
      </c>
      <c r="Z134" s="253">
        <v>7.7225793252991273E-3</v>
      </c>
      <c r="AA134" s="253">
        <v>8.5320592743094475E-2</v>
      </c>
      <c r="AB134" s="253">
        <v>1.9996986196842786E-3</v>
      </c>
      <c r="AC134" s="253">
        <f t="shared" si="19"/>
        <v>4</v>
      </c>
      <c r="AD134" s="249">
        <v>81.768081032153134</v>
      </c>
      <c r="AF134" s="252">
        <v>0.05</v>
      </c>
      <c r="AG134" s="252">
        <v>0.76</v>
      </c>
      <c r="AH134" s="252">
        <v>0.2</v>
      </c>
      <c r="AI134" s="227">
        <v>2.4700000000000002</v>
      </c>
      <c r="AJ134" s="252">
        <v>0.15</v>
      </c>
      <c r="AK134" s="252">
        <v>2.68</v>
      </c>
      <c r="AL134" s="252">
        <v>7.0000000000000007E-2</v>
      </c>
      <c r="AM134" s="252">
        <v>0.1</v>
      </c>
      <c r="AN134" s="252">
        <v>4.7</v>
      </c>
      <c r="AO134" s="256"/>
      <c r="AP134" s="483" t="s">
        <v>1697</v>
      </c>
      <c r="AQ134" s="252">
        <v>30</v>
      </c>
      <c r="AR134" s="252">
        <v>15</v>
      </c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6"/>
      <c r="BL134" s="256"/>
      <c r="BM134" s="256"/>
      <c r="BN134" s="256"/>
      <c r="BO134" s="256"/>
      <c r="BP134" s="256"/>
      <c r="BQ134" s="256"/>
    </row>
    <row r="135" spans="1:69" s="255" customFormat="1">
      <c r="A135" s="249">
        <v>2670.0804681784898</v>
      </c>
      <c r="B135" s="250" t="s">
        <v>364</v>
      </c>
      <c r="C135" s="251" t="s">
        <v>467</v>
      </c>
      <c r="D135" s="249">
        <v>170.70772811748458</v>
      </c>
      <c r="E135" s="224">
        <v>55.493470000000002</v>
      </c>
      <c r="F135" s="224">
        <v>0.31900000000000001</v>
      </c>
      <c r="G135" s="224">
        <v>1.3312999999999999</v>
      </c>
      <c r="H135" s="224">
        <v>0.17349999999999999</v>
      </c>
      <c r="I135" s="224">
        <v>11.542299999999999</v>
      </c>
      <c r="J135" s="224">
        <v>0.25</v>
      </c>
      <c r="K135" s="224">
        <v>29.415980000000001</v>
      </c>
      <c r="L135" s="224">
        <v>2.29</v>
      </c>
      <c r="M135" s="224">
        <v>3.4299999999999997E-2</v>
      </c>
      <c r="N135" s="224">
        <v>100.84985000000002</v>
      </c>
      <c r="O135" s="276"/>
      <c r="P135" s="253">
        <v>1.9526839186836493</v>
      </c>
      <c r="Q135" s="253">
        <v>4.7316081316350678E-2</v>
      </c>
      <c r="R135" s="253">
        <v>7.8944240283389533E-3</v>
      </c>
      <c r="S135" s="253">
        <v>8.4411477075007155E-3</v>
      </c>
      <c r="T135" s="253">
        <v>4.8268628811170408E-3</v>
      </c>
      <c r="U135" s="253">
        <v>2.0052580823605837E-2</v>
      </c>
      <c r="V135" s="253">
        <v>0.16451224016619795</v>
      </c>
      <c r="W135" s="253">
        <v>0.79427274439323947</v>
      </c>
      <c r="X135" s="253">
        <v>0.74878413371251773</v>
      </c>
      <c r="Y135" s="253">
        <v>0.15509049770057889</v>
      </c>
      <c r="Z135" s="253">
        <v>7.45102148180464E-3</v>
      </c>
      <c r="AA135" s="253">
        <v>8.6334265273388347E-2</v>
      </c>
      <c r="AB135" s="253">
        <v>2.3400818317103889E-3</v>
      </c>
      <c r="AC135" s="253">
        <f t="shared" si="19"/>
        <v>4</v>
      </c>
      <c r="AD135" s="249">
        <v>81.959254352928568</v>
      </c>
      <c r="AF135" s="252">
        <v>0.05</v>
      </c>
      <c r="AG135" s="252">
        <v>0.8</v>
      </c>
      <c r="AH135" s="252">
        <v>0.2</v>
      </c>
      <c r="AI135" s="227">
        <v>2.36</v>
      </c>
      <c r="AJ135" s="252">
        <v>0.15</v>
      </c>
      <c r="AK135" s="252">
        <v>2.86</v>
      </c>
      <c r="AL135" s="252">
        <v>7.0000000000000007E-2</v>
      </c>
      <c r="AM135" s="252">
        <v>0.1</v>
      </c>
      <c r="AN135" s="252">
        <v>4.0199999999999996</v>
      </c>
      <c r="AO135" s="256"/>
      <c r="AP135" s="483" t="s">
        <v>1697</v>
      </c>
      <c r="AQ135" s="252">
        <v>30</v>
      </c>
      <c r="AR135" s="252">
        <v>15</v>
      </c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</row>
    <row r="136" spans="1:69" s="255" customFormat="1" ht="12.75">
      <c r="A136" s="252"/>
      <c r="B136" s="252"/>
      <c r="C136" s="251"/>
      <c r="D136" s="249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76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49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56"/>
      <c r="AP136" s="252"/>
      <c r="AQ136" s="252"/>
      <c r="AR136" s="252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6"/>
      <c r="BL136" s="256"/>
      <c r="BM136" s="256"/>
      <c r="BN136" s="256"/>
      <c r="BO136" s="256"/>
      <c r="BP136" s="256"/>
      <c r="BQ136" s="256"/>
    </row>
    <row r="137" spans="1:69" s="255" customFormat="1" ht="12.75">
      <c r="A137" s="249">
        <v>2670.0804681784898</v>
      </c>
      <c r="B137" s="250" t="s">
        <v>364</v>
      </c>
      <c r="C137" s="251" t="s">
        <v>468</v>
      </c>
      <c r="D137" s="249">
        <v>0</v>
      </c>
      <c r="E137" s="224">
        <v>54.122199999999999</v>
      </c>
      <c r="F137" s="224"/>
      <c r="G137" s="224">
        <v>1.1167199999999999</v>
      </c>
      <c r="H137" s="224">
        <v>0.174479</v>
      </c>
      <c r="I137" s="224">
        <v>13.3809</v>
      </c>
      <c r="J137" s="224">
        <v>0.26002700000000001</v>
      </c>
      <c r="K137" s="224">
        <v>27.1813</v>
      </c>
      <c r="L137" s="224">
        <v>2.48021</v>
      </c>
      <c r="M137" s="224">
        <v>3.2379999999999999E-2</v>
      </c>
      <c r="N137" s="224">
        <v>98.748215999999999</v>
      </c>
      <c r="O137" s="276"/>
      <c r="P137" s="253">
        <v>1.9640126895411212</v>
      </c>
      <c r="Q137" s="253">
        <v>3.5987310458878818E-2</v>
      </c>
      <c r="R137" s="253">
        <v>1.1773189521195437E-2</v>
      </c>
      <c r="S137" s="253">
        <v>0</v>
      </c>
      <c r="T137" s="253">
        <v>5.0059605892152706E-3</v>
      </c>
      <c r="U137" s="253">
        <v>2.1486364029209781E-2</v>
      </c>
      <c r="V137" s="253">
        <v>0.19939031028913373</v>
      </c>
      <c r="W137" s="253">
        <v>0.7623441755712459</v>
      </c>
      <c r="X137" s="253">
        <v>0.70809687025214219</v>
      </c>
      <c r="Y137" s="253">
        <v>0.18520198513819985</v>
      </c>
      <c r="Z137" s="253">
        <v>7.9923230965561528E-3</v>
      </c>
      <c r="AA137" s="253">
        <v>9.6430617832359289E-2</v>
      </c>
      <c r="AB137" s="253">
        <v>2.2782036807424645E-3</v>
      </c>
      <c r="AC137" s="253">
        <f t="shared" ref="AC137:AC152" si="20">SUM(P137:AB137)</f>
        <v>4</v>
      </c>
      <c r="AD137" s="249">
        <v>78.36001091201085</v>
      </c>
      <c r="AF137" s="224">
        <v>0.176952</v>
      </c>
      <c r="AG137" s="224"/>
      <c r="AH137" s="224">
        <v>1.4323999999999999</v>
      </c>
      <c r="AI137" s="224">
        <v>10.864100000000001</v>
      </c>
      <c r="AJ137" s="224">
        <v>0.50194000000000005</v>
      </c>
      <c r="AK137" s="224">
        <v>5.7173499999999997</v>
      </c>
      <c r="AL137" s="224">
        <v>0.22919800000000001</v>
      </c>
      <c r="AM137" s="224">
        <v>1.1434800000000001</v>
      </c>
      <c r="AN137" s="224">
        <v>33.719000000000001</v>
      </c>
      <c r="AO137" s="256"/>
      <c r="AP137" s="483" t="s">
        <v>1745</v>
      </c>
      <c r="AQ137" s="252">
        <v>30</v>
      </c>
      <c r="AR137" s="252">
        <v>15</v>
      </c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6"/>
      <c r="BL137" s="256"/>
      <c r="BM137" s="256"/>
      <c r="BN137" s="256"/>
      <c r="BO137" s="256"/>
      <c r="BP137" s="256"/>
      <c r="BQ137" s="256"/>
    </row>
    <row r="138" spans="1:69" s="255" customFormat="1" ht="12.75">
      <c r="A138" s="249">
        <v>2670.0804681784898</v>
      </c>
      <c r="B138" s="250" t="s">
        <v>364</v>
      </c>
      <c r="C138" s="251" t="s">
        <v>468</v>
      </c>
      <c r="D138" s="249">
        <v>3.9623225512316917</v>
      </c>
      <c r="E138" s="224">
        <v>54.598300000000002</v>
      </c>
      <c r="F138" s="224"/>
      <c r="G138" s="224">
        <v>1.03331</v>
      </c>
      <c r="H138" s="224">
        <v>0.25303500000000001</v>
      </c>
      <c r="I138" s="224">
        <v>12.0749</v>
      </c>
      <c r="J138" s="224">
        <v>0.26345400000000002</v>
      </c>
      <c r="K138" s="224">
        <v>28.4207</v>
      </c>
      <c r="L138" s="224">
        <v>2.3333300000000001</v>
      </c>
      <c r="M138" s="224">
        <v>2.0955000000000001E-2</v>
      </c>
      <c r="N138" s="224">
        <v>98.997983999999988</v>
      </c>
      <c r="O138" s="276"/>
      <c r="P138" s="253">
        <v>1.9631458901286769</v>
      </c>
      <c r="Q138" s="253">
        <v>3.6854109871323093E-2</v>
      </c>
      <c r="R138" s="253">
        <v>6.9343640385066685E-3</v>
      </c>
      <c r="S138" s="253">
        <v>0</v>
      </c>
      <c r="T138" s="253">
        <v>7.1933214306050255E-3</v>
      </c>
      <c r="U138" s="253">
        <v>2.4187282313954839E-2</v>
      </c>
      <c r="V138" s="253">
        <v>0.17500650371844786</v>
      </c>
      <c r="W138" s="253">
        <v>0.78667852849848607</v>
      </c>
      <c r="X138" s="253">
        <v>0.73673136103753301</v>
      </c>
      <c r="Y138" s="253">
        <v>0.16389512997259889</v>
      </c>
      <c r="Z138" s="253">
        <v>8.02350247092758E-3</v>
      </c>
      <c r="AA138" s="253">
        <v>8.9889148607194491E-2</v>
      </c>
      <c r="AB138" s="253">
        <v>1.4608579117460364E-3</v>
      </c>
      <c r="AC138" s="253">
        <f t="shared" si="20"/>
        <v>4.0000000000000009</v>
      </c>
      <c r="AD138" s="249">
        <v>80.753292027615515</v>
      </c>
      <c r="AF138" s="224">
        <v>0.176203</v>
      </c>
      <c r="AG138" s="224"/>
      <c r="AH138" s="224">
        <v>1.49892</v>
      </c>
      <c r="AI138" s="224">
        <v>7.8476600000000003</v>
      </c>
      <c r="AJ138" s="224">
        <v>0.52960300000000005</v>
      </c>
      <c r="AK138" s="224">
        <v>5.5563700000000003</v>
      </c>
      <c r="AL138" s="224">
        <v>0.222913</v>
      </c>
      <c r="AM138" s="224">
        <v>1.1852199999999999</v>
      </c>
      <c r="AN138" s="224">
        <v>50.949399999999997</v>
      </c>
      <c r="AO138" s="256"/>
      <c r="AP138" s="483" t="s">
        <v>1745</v>
      </c>
      <c r="AQ138" s="252">
        <v>30</v>
      </c>
      <c r="AR138" s="252">
        <v>15</v>
      </c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</row>
    <row r="139" spans="1:69" s="255" customFormat="1" ht="12.75">
      <c r="A139" s="249">
        <v>2670.0804681784898</v>
      </c>
      <c r="B139" s="250" t="s">
        <v>364</v>
      </c>
      <c r="C139" s="251" t="s">
        <v>468</v>
      </c>
      <c r="D139" s="249">
        <v>7.9623225512316917</v>
      </c>
      <c r="E139" s="224">
        <v>54.631100000000004</v>
      </c>
      <c r="F139" s="224"/>
      <c r="G139" s="224">
        <v>1.06423</v>
      </c>
      <c r="H139" s="224">
        <v>0.26796599999999998</v>
      </c>
      <c r="I139" s="224">
        <v>12.0794</v>
      </c>
      <c r="J139" s="224">
        <v>0.27263799999999999</v>
      </c>
      <c r="K139" s="224">
        <v>28.540700000000001</v>
      </c>
      <c r="L139" s="224">
        <v>2.3262800000000001</v>
      </c>
      <c r="M139" s="224">
        <v>1.5042E-2</v>
      </c>
      <c r="N139" s="224">
        <v>99.197355999999999</v>
      </c>
      <c r="O139" s="276"/>
      <c r="P139" s="253">
        <v>1.9598775204016639</v>
      </c>
      <c r="Q139" s="253">
        <v>4.0122479598336147E-2</v>
      </c>
      <c r="R139" s="253">
        <v>4.8741729556063262E-3</v>
      </c>
      <c r="S139" s="253">
        <v>0</v>
      </c>
      <c r="T139" s="253">
        <v>7.6005338058522153E-3</v>
      </c>
      <c r="U139" s="253">
        <v>2.8694037187749544E-2</v>
      </c>
      <c r="V139" s="253">
        <v>0.17201862668158632</v>
      </c>
      <c r="W139" s="253">
        <v>0.78681262936920615</v>
      </c>
      <c r="X139" s="253">
        <v>0.73956556318890976</v>
      </c>
      <c r="Y139" s="253">
        <v>0.16168913381924585</v>
      </c>
      <c r="Z139" s="253">
        <v>8.2844010098744574E-3</v>
      </c>
      <c r="AA139" s="253">
        <v>8.9414637631097707E-2</v>
      </c>
      <c r="AB139" s="253">
        <v>1.0462643508721968E-3</v>
      </c>
      <c r="AC139" s="253">
        <f t="shared" si="20"/>
        <v>4</v>
      </c>
      <c r="AD139" s="249">
        <v>80.812916297294763</v>
      </c>
      <c r="AF139" s="224">
        <v>0.17616399999999999</v>
      </c>
      <c r="AG139" s="224"/>
      <c r="AH139" s="224">
        <v>1.4608399999999999</v>
      </c>
      <c r="AI139" s="224">
        <v>7.8043300000000002</v>
      </c>
      <c r="AJ139" s="224">
        <v>0.52946800000000005</v>
      </c>
      <c r="AK139" s="224">
        <v>5.35128</v>
      </c>
      <c r="AL139" s="224">
        <v>0.22233600000000001</v>
      </c>
      <c r="AM139" s="224">
        <v>1.1872499999999999</v>
      </c>
      <c r="AN139" s="224">
        <v>70.797899999999998</v>
      </c>
      <c r="AO139" s="256"/>
      <c r="AP139" s="483" t="s">
        <v>1745</v>
      </c>
      <c r="AQ139" s="252">
        <v>30</v>
      </c>
      <c r="AR139" s="252">
        <v>15</v>
      </c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</row>
    <row r="140" spans="1:69" s="255" customFormat="1" ht="12.75">
      <c r="A140" s="249">
        <v>2670.0804681784898</v>
      </c>
      <c r="B140" s="250" t="s">
        <v>364</v>
      </c>
      <c r="C140" s="251" t="s">
        <v>468</v>
      </c>
      <c r="D140" s="249">
        <v>11.962322551231692</v>
      </c>
      <c r="E140" s="224">
        <v>54.590699999999998</v>
      </c>
      <c r="F140" s="224"/>
      <c r="G140" s="224">
        <v>1.0985100000000001</v>
      </c>
      <c r="H140" s="224">
        <v>0.25454900000000003</v>
      </c>
      <c r="I140" s="224">
        <v>11.9194</v>
      </c>
      <c r="J140" s="224">
        <v>0.239449</v>
      </c>
      <c r="K140" s="224">
        <v>28.438400000000001</v>
      </c>
      <c r="L140" s="224">
        <v>2.4505499999999998</v>
      </c>
      <c r="M140" s="224">
        <v>2.9805999999999999E-2</v>
      </c>
      <c r="N140" s="224">
        <v>99.021363999999991</v>
      </c>
      <c r="O140" s="276"/>
      <c r="P140" s="253">
        <v>1.9612999505111191</v>
      </c>
      <c r="Q140" s="253">
        <v>3.870004948888095E-2</v>
      </c>
      <c r="R140" s="253">
        <v>7.8141007868843815E-3</v>
      </c>
      <c r="S140" s="253">
        <v>0</v>
      </c>
      <c r="T140" s="253">
        <v>7.2305638329869092E-3</v>
      </c>
      <c r="U140" s="253">
        <v>2.5731617003437179E-2</v>
      </c>
      <c r="V140" s="253">
        <v>0.17183242148563549</v>
      </c>
      <c r="W140" s="253">
        <v>0.78739129689105569</v>
      </c>
      <c r="X140" s="253">
        <v>0.73574601921361649</v>
      </c>
      <c r="Y140" s="253">
        <v>0.16056187130727828</v>
      </c>
      <c r="Z140" s="253">
        <v>7.2865864372088128E-3</v>
      </c>
      <c r="AA140" s="253">
        <v>9.4329290907469346E-2</v>
      </c>
      <c r="AB140" s="253">
        <v>2.0762321344270228E-3</v>
      </c>
      <c r="AC140" s="253">
        <f t="shared" si="20"/>
        <v>3.9999999999999996</v>
      </c>
      <c r="AD140" s="249">
        <v>80.963540621763457</v>
      </c>
      <c r="AF140" s="224">
        <v>0.17623900000000001</v>
      </c>
      <c r="AG140" s="224"/>
      <c r="AH140" s="224">
        <v>1.44594</v>
      </c>
      <c r="AI140" s="224">
        <v>8.3042499999999997</v>
      </c>
      <c r="AJ140" s="224">
        <v>0.533447</v>
      </c>
      <c r="AK140" s="224">
        <v>6.05783</v>
      </c>
      <c r="AL140" s="224">
        <v>0.22276099999999999</v>
      </c>
      <c r="AM140" s="224">
        <v>1.15357</v>
      </c>
      <c r="AN140" s="224">
        <v>36.747700000000002</v>
      </c>
      <c r="AO140" s="256"/>
      <c r="AP140" s="483" t="s">
        <v>1745</v>
      </c>
      <c r="AQ140" s="252">
        <v>30</v>
      </c>
      <c r="AR140" s="252">
        <v>15</v>
      </c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</row>
    <row r="141" spans="1:69" s="255" customFormat="1" ht="12.75">
      <c r="A141" s="249">
        <v>2670.0804681784898</v>
      </c>
      <c r="B141" s="250" t="s">
        <v>364</v>
      </c>
      <c r="C141" s="251" t="s">
        <v>468</v>
      </c>
      <c r="D141" s="249">
        <v>15.962322551231692</v>
      </c>
      <c r="E141" s="224">
        <v>54.512999999999998</v>
      </c>
      <c r="F141" s="224"/>
      <c r="G141" s="224">
        <v>1.2612300000000001</v>
      </c>
      <c r="H141" s="224">
        <v>0.28641699999999998</v>
      </c>
      <c r="I141" s="224">
        <v>11.3825</v>
      </c>
      <c r="J141" s="224">
        <v>0.22137899999999999</v>
      </c>
      <c r="K141" s="224">
        <v>28.668199999999999</v>
      </c>
      <c r="L141" s="224">
        <v>2.4569200000000002</v>
      </c>
      <c r="M141" s="224">
        <v>2.1068E-2</v>
      </c>
      <c r="N141" s="224">
        <v>98.81071399999999</v>
      </c>
      <c r="O141" s="276"/>
      <c r="P141" s="253">
        <v>1.9583777919521848</v>
      </c>
      <c r="Q141" s="253">
        <v>4.1622208047815246E-2</v>
      </c>
      <c r="R141" s="253">
        <v>1.1778425261548264E-2</v>
      </c>
      <c r="S141" s="253">
        <v>0</v>
      </c>
      <c r="T141" s="253">
        <v>8.1352442964829578E-3</v>
      </c>
      <c r="U141" s="253">
        <v>2.3175999460251617E-2</v>
      </c>
      <c r="V141" s="253">
        <v>0.16452860406958972</v>
      </c>
      <c r="W141" s="253">
        <v>0.79238172691212805</v>
      </c>
      <c r="X141" s="253">
        <v>0.74296109763307094</v>
      </c>
      <c r="Y141" s="253">
        <v>0.15426700051241224</v>
      </c>
      <c r="Z141" s="253">
        <v>6.7362555288111164E-3</v>
      </c>
      <c r="AA141" s="253">
        <v>9.4568185355235437E-2</v>
      </c>
      <c r="AB141" s="253">
        <v>1.4674609704702791E-3</v>
      </c>
      <c r="AC141" s="253">
        <f t="shared" si="20"/>
        <v>4.0000000000000009</v>
      </c>
      <c r="AD141" s="249">
        <v>81.783999588200942</v>
      </c>
      <c r="AF141" s="224">
        <v>0.17630299999999999</v>
      </c>
      <c r="AG141" s="224"/>
      <c r="AH141" s="224">
        <v>1.3348</v>
      </c>
      <c r="AI141" s="224">
        <v>7.6162299999999998</v>
      </c>
      <c r="AJ141" s="224">
        <v>0.54631399999999997</v>
      </c>
      <c r="AK141" s="224">
        <v>6.46516</v>
      </c>
      <c r="AL141" s="224">
        <v>0.22139300000000001</v>
      </c>
      <c r="AM141" s="224">
        <v>1.1531400000000001</v>
      </c>
      <c r="AN141" s="224">
        <v>50.047499999999999</v>
      </c>
      <c r="AO141" s="256"/>
      <c r="AP141" s="483" t="s">
        <v>1745</v>
      </c>
      <c r="AQ141" s="252">
        <v>30</v>
      </c>
      <c r="AR141" s="252">
        <v>15</v>
      </c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</row>
    <row r="142" spans="1:69" s="255" customFormat="1" ht="12.75">
      <c r="A142" s="249">
        <v>2670.0804681784898</v>
      </c>
      <c r="B142" s="250" t="s">
        <v>364</v>
      </c>
      <c r="C142" s="251" t="s">
        <v>468</v>
      </c>
      <c r="D142" s="249">
        <v>19.962322551231694</v>
      </c>
      <c r="E142" s="224">
        <v>54.421900000000001</v>
      </c>
      <c r="F142" s="224"/>
      <c r="G142" s="224">
        <v>1.36283</v>
      </c>
      <c r="H142" s="224">
        <v>0.32148399999999999</v>
      </c>
      <c r="I142" s="224">
        <v>11.0169</v>
      </c>
      <c r="J142" s="224">
        <v>0.227214</v>
      </c>
      <c r="K142" s="224">
        <v>28.902799999999999</v>
      </c>
      <c r="L142" s="224">
        <v>2.5348899999999999</v>
      </c>
      <c r="M142" s="224">
        <v>1.3119E-2</v>
      </c>
      <c r="N142" s="224">
        <v>98.801137000000011</v>
      </c>
      <c r="O142" s="276"/>
      <c r="P142" s="253">
        <v>1.9520645918988468</v>
      </c>
      <c r="Q142" s="253">
        <v>4.7935408101153154E-2</v>
      </c>
      <c r="R142" s="253">
        <v>9.6772471933173065E-3</v>
      </c>
      <c r="S142" s="253">
        <v>0</v>
      </c>
      <c r="T142" s="253">
        <v>9.1170694344497368E-3</v>
      </c>
      <c r="U142" s="253">
        <v>3.0053455331763956E-2</v>
      </c>
      <c r="V142" s="253">
        <v>0.15479802204765386</v>
      </c>
      <c r="W142" s="253">
        <v>0.79635420599281492</v>
      </c>
      <c r="X142" s="253">
        <v>0.74914557272633819</v>
      </c>
      <c r="Y142" s="253">
        <v>0.14562144835942548</v>
      </c>
      <c r="Z142" s="253">
        <v>6.9030546324275509E-3</v>
      </c>
      <c r="AA142" s="253">
        <v>9.7417560423431332E-2</v>
      </c>
      <c r="AB142" s="253">
        <v>9.1236385837740086E-4</v>
      </c>
      <c r="AC142" s="253">
        <f t="shared" si="20"/>
        <v>3.9999999999999991</v>
      </c>
      <c r="AD142" s="249">
        <v>82.383916090382399</v>
      </c>
      <c r="AF142" s="224">
        <v>0.17644599999999999</v>
      </c>
      <c r="AG142" s="224"/>
      <c r="AH142" s="224">
        <v>1.26685</v>
      </c>
      <c r="AI142" s="224">
        <v>6.7471699999999997</v>
      </c>
      <c r="AJ142" s="224">
        <v>0.55520899999999995</v>
      </c>
      <c r="AK142" s="224">
        <v>6.1905000000000001</v>
      </c>
      <c r="AL142" s="224">
        <v>0.22012499999999999</v>
      </c>
      <c r="AM142" s="224">
        <v>1.12999</v>
      </c>
      <c r="AN142" s="224">
        <v>81.182900000000004</v>
      </c>
      <c r="AO142" s="256"/>
      <c r="AP142" s="483" t="s">
        <v>1745</v>
      </c>
      <c r="AQ142" s="252">
        <v>30</v>
      </c>
      <c r="AR142" s="252">
        <v>15</v>
      </c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</row>
    <row r="143" spans="1:69" s="255" customFormat="1" ht="12.75">
      <c r="A143" s="249">
        <v>2670.0804681784898</v>
      </c>
      <c r="B143" s="250" t="s">
        <v>364</v>
      </c>
      <c r="C143" s="251" t="s">
        <v>468</v>
      </c>
      <c r="D143" s="249">
        <v>23.962322551231694</v>
      </c>
      <c r="E143" s="224">
        <v>54.854599999999998</v>
      </c>
      <c r="F143" s="224"/>
      <c r="G143" s="224">
        <v>1.2641100000000001</v>
      </c>
      <c r="H143" s="224">
        <v>0.33141300000000001</v>
      </c>
      <c r="I143" s="224">
        <v>10.681699999999999</v>
      </c>
      <c r="J143" s="224">
        <v>0.22248200000000001</v>
      </c>
      <c r="K143" s="224">
        <v>29.351900000000001</v>
      </c>
      <c r="L143" s="224">
        <v>2.3185799999999999</v>
      </c>
      <c r="M143" s="224">
        <v>4.1998000000000001E-2</v>
      </c>
      <c r="N143" s="224">
        <v>99.066783000000001</v>
      </c>
      <c r="O143" s="276"/>
      <c r="P143" s="253">
        <v>1.9582151073769429</v>
      </c>
      <c r="Q143" s="253">
        <v>4.1784892623057068E-2</v>
      </c>
      <c r="R143" s="253">
        <v>1.1399956778596287E-2</v>
      </c>
      <c r="S143" s="253">
        <v>0</v>
      </c>
      <c r="T143" s="253">
        <v>9.3538908824452177E-3</v>
      </c>
      <c r="U143" s="253">
        <v>2.3937896225803001E-2</v>
      </c>
      <c r="V143" s="253">
        <v>0.15173562812577046</v>
      </c>
      <c r="W143" s="253">
        <v>0.80357262798738516</v>
      </c>
      <c r="X143" s="253">
        <v>0.75846722109798903</v>
      </c>
      <c r="Y143" s="253">
        <v>0.14321854204311901</v>
      </c>
      <c r="Z143" s="253">
        <v>6.7271012361327723E-3</v>
      </c>
      <c r="AA143" s="253">
        <v>8.8680284358971809E-2</v>
      </c>
      <c r="AB143" s="253">
        <v>2.9068512637873494E-3</v>
      </c>
      <c r="AC143" s="253">
        <f t="shared" si="20"/>
        <v>4.0000000000000009</v>
      </c>
      <c r="AD143" s="249">
        <v>83.046060106152098</v>
      </c>
      <c r="AF143" s="224">
        <v>0.17577000000000001</v>
      </c>
      <c r="AG143" s="224"/>
      <c r="AH143" s="224">
        <v>1.3226899999999999</v>
      </c>
      <c r="AI143" s="224">
        <v>6.8384099999999997</v>
      </c>
      <c r="AJ143" s="224">
        <v>0.56416500000000003</v>
      </c>
      <c r="AK143" s="224">
        <v>6.3093599999999999</v>
      </c>
      <c r="AL143" s="224">
        <v>0.218168</v>
      </c>
      <c r="AM143" s="224">
        <v>1.18712</v>
      </c>
      <c r="AN143" s="224">
        <v>26.650600000000001</v>
      </c>
      <c r="AO143" s="256"/>
      <c r="AP143" s="483" t="s">
        <v>1745</v>
      </c>
      <c r="AQ143" s="252">
        <v>30</v>
      </c>
      <c r="AR143" s="252">
        <v>15</v>
      </c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</row>
    <row r="144" spans="1:69" s="255" customFormat="1" ht="12.75">
      <c r="A144" s="249">
        <v>2670.0804681784898</v>
      </c>
      <c r="B144" s="250" t="s">
        <v>364</v>
      </c>
      <c r="C144" s="251" t="s">
        <v>468</v>
      </c>
      <c r="D144" s="249">
        <v>27.962322551231694</v>
      </c>
      <c r="E144" s="224">
        <v>54.979599999999998</v>
      </c>
      <c r="F144" s="224"/>
      <c r="G144" s="224">
        <v>1.32836</v>
      </c>
      <c r="H144" s="224">
        <v>0.37019800000000003</v>
      </c>
      <c r="I144" s="224">
        <v>10.5802</v>
      </c>
      <c r="J144" s="224">
        <v>0.23896200000000001</v>
      </c>
      <c r="K144" s="224">
        <v>29.334199999999999</v>
      </c>
      <c r="L144" s="224">
        <v>2.47112</v>
      </c>
      <c r="M144" s="224">
        <v>4.5301000000000001E-2</v>
      </c>
      <c r="N144" s="224">
        <v>99.347940999999992</v>
      </c>
      <c r="O144" s="276"/>
      <c r="P144" s="253">
        <v>1.957368410279972</v>
      </c>
      <c r="Q144" s="253">
        <v>4.2631589720028007E-2</v>
      </c>
      <c r="R144" s="253">
        <v>1.3105271918348649E-2</v>
      </c>
      <c r="S144" s="253">
        <v>0</v>
      </c>
      <c r="T144" s="253">
        <v>1.0420306236349128E-2</v>
      </c>
      <c r="U144" s="253">
        <v>2.2232995466087146E-2</v>
      </c>
      <c r="V144" s="253">
        <v>0.15104349239037057</v>
      </c>
      <c r="W144" s="253">
        <v>0.80319793398884454</v>
      </c>
      <c r="X144" s="253">
        <v>0.75367723994816493</v>
      </c>
      <c r="Y144" s="253">
        <v>0.14173099511295212</v>
      </c>
      <c r="Z144" s="253">
        <v>7.2058560632282829E-3</v>
      </c>
      <c r="AA144" s="253">
        <v>9.4258924974895353E-2</v>
      </c>
      <c r="AB144" s="253">
        <v>3.1269839007592552E-3</v>
      </c>
      <c r="AC144" s="253">
        <f t="shared" si="20"/>
        <v>3.9999999999999996</v>
      </c>
      <c r="AD144" s="249">
        <v>83.171622333954986</v>
      </c>
      <c r="AF144" s="224">
        <v>0.175571</v>
      </c>
      <c r="AG144" s="224"/>
      <c r="AH144" s="224">
        <v>1.28023</v>
      </c>
      <c r="AI144" s="224">
        <v>6.1536600000000004</v>
      </c>
      <c r="AJ144" s="224">
        <v>0.56668300000000005</v>
      </c>
      <c r="AK144" s="224">
        <v>5.9471499999999997</v>
      </c>
      <c r="AL144" s="224">
        <v>0.21821299999999999</v>
      </c>
      <c r="AM144" s="224">
        <v>1.14944</v>
      </c>
      <c r="AN144" s="224">
        <v>24.6068</v>
      </c>
      <c r="AO144" s="256"/>
      <c r="AP144" s="483" t="s">
        <v>1745</v>
      </c>
      <c r="AQ144" s="252">
        <v>30</v>
      </c>
      <c r="AR144" s="252">
        <v>15</v>
      </c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</row>
    <row r="145" spans="1:69" s="255" customFormat="1" ht="12.75">
      <c r="A145" s="249">
        <v>2670.0804681784898</v>
      </c>
      <c r="B145" s="250" t="s">
        <v>364</v>
      </c>
      <c r="C145" s="251" t="s">
        <v>468</v>
      </c>
      <c r="D145" s="249">
        <v>31.962322551231694</v>
      </c>
      <c r="E145" s="224">
        <v>54.773000000000003</v>
      </c>
      <c r="F145" s="224"/>
      <c r="G145" s="224">
        <v>1.35829</v>
      </c>
      <c r="H145" s="224">
        <v>0.390741</v>
      </c>
      <c r="I145" s="224">
        <v>10.537000000000001</v>
      </c>
      <c r="J145" s="224">
        <v>0.23985699999999999</v>
      </c>
      <c r="K145" s="224">
        <v>29.308199999999999</v>
      </c>
      <c r="L145" s="224">
        <v>2.4859</v>
      </c>
      <c r="M145" s="224">
        <v>2.6636E-2</v>
      </c>
      <c r="N145" s="224">
        <v>99.119624000000002</v>
      </c>
      <c r="O145" s="276"/>
      <c r="P145" s="253">
        <v>1.9543541961817479</v>
      </c>
      <c r="Q145" s="253">
        <v>4.5645803818252118E-2</v>
      </c>
      <c r="R145" s="253">
        <v>1.1473771928593113E-2</v>
      </c>
      <c r="S145" s="253">
        <v>0</v>
      </c>
      <c r="T145" s="253">
        <v>1.1023033969179143E-2</v>
      </c>
      <c r="U145" s="253">
        <v>2.4991689326670397E-2</v>
      </c>
      <c r="V145" s="253">
        <v>0.14914821863209457</v>
      </c>
      <c r="W145" s="253">
        <v>0.80336328614346308</v>
      </c>
      <c r="X145" s="253">
        <v>0.75559480054416517</v>
      </c>
      <c r="Y145" s="253">
        <v>0.1402797718698712</v>
      </c>
      <c r="Z145" s="253">
        <v>7.2489463205170253E-3</v>
      </c>
      <c r="AA145" s="253">
        <v>9.5033789859255396E-2</v>
      </c>
      <c r="AB145" s="253">
        <v>1.842691406191166E-3</v>
      </c>
      <c r="AC145" s="253">
        <f t="shared" si="20"/>
        <v>4</v>
      </c>
      <c r="AD145" s="249">
        <v>83.216429411707409</v>
      </c>
      <c r="AF145" s="224">
        <v>0.175904</v>
      </c>
      <c r="AG145" s="224"/>
      <c r="AH145" s="224">
        <v>1.26437</v>
      </c>
      <c r="AI145" s="224">
        <v>5.8465199999999999</v>
      </c>
      <c r="AJ145" s="224">
        <v>0.56831299999999996</v>
      </c>
      <c r="AK145" s="224">
        <v>5.9071400000000001</v>
      </c>
      <c r="AL145" s="224">
        <v>0.21833</v>
      </c>
      <c r="AM145" s="224">
        <v>1.1492899999999999</v>
      </c>
      <c r="AN145" s="224">
        <v>40.599400000000003</v>
      </c>
      <c r="AO145" s="256"/>
      <c r="AP145" s="483" t="s">
        <v>1745</v>
      </c>
      <c r="AQ145" s="252">
        <v>30</v>
      </c>
      <c r="AR145" s="252">
        <v>15</v>
      </c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</row>
    <row r="146" spans="1:69" s="255" customFormat="1" ht="12.75">
      <c r="A146" s="249">
        <v>2670.0804681784898</v>
      </c>
      <c r="B146" s="250" t="s">
        <v>364</v>
      </c>
      <c r="C146" s="251" t="s">
        <v>468</v>
      </c>
      <c r="D146" s="249">
        <v>35.962322551231694</v>
      </c>
      <c r="E146" s="224">
        <v>54.693300000000001</v>
      </c>
      <c r="F146" s="224"/>
      <c r="G146" s="224">
        <v>1.50746</v>
      </c>
      <c r="H146" s="224">
        <v>0.38392999999999999</v>
      </c>
      <c r="I146" s="224">
        <v>11.115</v>
      </c>
      <c r="J146" s="224">
        <v>0.20225199999999999</v>
      </c>
      <c r="K146" s="224">
        <v>29.046199999999999</v>
      </c>
      <c r="L146" s="224">
        <v>2.3146100000000001</v>
      </c>
      <c r="M146" s="224">
        <v>3.0450000000000001E-2</v>
      </c>
      <c r="N146" s="224">
        <v>99.293202000000008</v>
      </c>
      <c r="O146" s="276"/>
      <c r="P146" s="253">
        <v>1.95193635295756</v>
      </c>
      <c r="Q146" s="253">
        <v>4.8063647042440039E-2</v>
      </c>
      <c r="R146" s="253">
        <v>1.5342745387384227E-2</v>
      </c>
      <c r="S146" s="253">
        <v>0</v>
      </c>
      <c r="T146" s="253">
        <v>1.0833255561126765E-2</v>
      </c>
      <c r="U146" s="253">
        <v>2.3994651639263509E-2</v>
      </c>
      <c r="V146" s="253">
        <v>0.15773803680595055</v>
      </c>
      <c r="W146" s="253">
        <v>0.79209131060627458</v>
      </c>
      <c r="X146" s="253">
        <v>0.75326771679086191</v>
      </c>
      <c r="Y146" s="253">
        <v>0.15000665863250801</v>
      </c>
      <c r="Z146" s="253">
        <v>6.1137839661042923E-3</v>
      </c>
      <c r="AA146" s="253">
        <v>8.8504835065189288E-2</v>
      </c>
      <c r="AB146" s="253">
        <v>2.1070055453365115E-3</v>
      </c>
      <c r="AC146" s="253">
        <f t="shared" si="20"/>
        <v>4</v>
      </c>
      <c r="AD146" s="249">
        <v>82.327013246147516</v>
      </c>
      <c r="AF146" s="224">
        <v>0.17650099999999999</v>
      </c>
      <c r="AG146" s="224"/>
      <c r="AH146" s="224">
        <v>1.1883900000000001</v>
      </c>
      <c r="AI146" s="224">
        <v>5.9179899999999996</v>
      </c>
      <c r="AJ146" s="224">
        <v>0.55353600000000003</v>
      </c>
      <c r="AK146" s="224">
        <v>7.0034400000000003</v>
      </c>
      <c r="AL146" s="224">
        <v>0.22020600000000001</v>
      </c>
      <c r="AM146" s="224">
        <v>1.19804</v>
      </c>
      <c r="AN146" s="224">
        <v>36.4529</v>
      </c>
      <c r="AO146" s="256"/>
      <c r="AP146" s="483" t="s">
        <v>1745</v>
      </c>
      <c r="AQ146" s="252">
        <v>30</v>
      </c>
      <c r="AR146" s="252">
        <v>15</v>
      </c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</row>
    <row r="147" spans="1:69" s="255" customFormat="1" ht="12.75">
      <c r="A147" s="249">
        <v>2670.0804681784898</v>
      </c>
      <c r="B147" s="250" t="s">
        <v>364</v>
      </c>
      <c r="C147" s="251" t="s">
        <v>468</v>
      </c>
      <c r="D147" s="249">
        <v>39.962322551231694</v>
      </c>
      <c r="E147" s="224">
        <v>54.482700000000001</v>
      </c>
      <c r="F147" s="224"/>
      <c r="G147" s="224">
        <v>1.0719799999999999</v>
      </c>
      <c r="H147" s="224">
        <v>0.198791</v>
      </c>
      <c r="I147" s="224">
        <v>11.948</v>
      </c>
      <c r="J147" s="224">
        <v>0.23521500000000001</v>
      </c>
      <c r="K147" s="224">
        <v>28.664000000000001</v>
      </c>
      <c r="L147" s="224">
        <v>2.2904599999999999</v>
      </c>
      <c r="M147" s="224">
        <v>2.5845E-2</v>
      </c>
      <c r="N147" s="224">
        <v>98.916990999999996</v>
      </c>
      <c r="O147" s="276"/>
      <c r="P147" s="253">
        <v>1.9575236454248783</v>
      </c>
      <c r="Q147" s="253">
        <v>4.2476354575121666E-2</v>
      </c>
      <c r="R147" s="253">
        <v>2.9168455198846921E-3</v>
      </c>
      <c r="S147" s="253">
        <v>0</v>
      </c>
      <c r="T147" s="253">
        <v>5.647035636136632E-3</v>
      </c>
      <c r="U147" s="253">
        <v>3.5712884961693447E-2</v>
      </c>
      <c r="V147" s="253">
        <v>0.16624245527566334</v>
      </c>
      <c r="W147" s="253">
        <v>0.7894807786066218</v>
      </c>
      <c r="X147" s="253">
        <v>0.74582093854106146</v>
      </c>
      <c r="Y147" s="253">
        <v>0.15704892047896873</v>
      </c>
      <c r="Z147" s="253">
        <v>7.1581228569024182E-3</v>
      </c>
      <c r="AA147" s="253">
        <v>8.8171606580473141E-2</v>
      </c>
      <c r="AB147" s="253">
        <v>1.8004115425942189E-3</v>
      </c>
      <c r="AC147" s="253">
        <f t="shared" si="20"/>
        <v>3.9999999999999996</v>
      </c>
      <c r="AD147" s="249">
        <v>81.048243266321023</v>
      </c>
      <c r="AF147" s="224">
        <v>0.17647699999999999</v>
      </c>
      <c r="AG147" s="224"/>
      <c r="AH147" s="224">
        <v>1.4664299999999999</v>
      </c>
      <c r="AI147" s="224">
        <v>9.8831600000000002</v>
      </c>
      <c r="AJ147" s="224">
        <v>0.53248399999999996</v>
      </c>
      <c r="AK147" s="224">
        <v>6.0934600000000003</v>
      </c>
      <c r="AL147" s="224">
        <v>0.221855</v>
      </c>
      <c r="AM147" s="224">
        <v>1.19296</v>
      </c>
      <c r="AN147" s="224">
        <v>41.706699999999998</v>
      </c>
      <c r="AO147" s="256"/>
      <c r="AP147" s="483" t="s">
        <v>1745</v>
      </c>
      <c r="AQ147" s="252">
        <v>30</v>
      </c>
      <c r="AR147" s="252">
        <v>15</v>
      </c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</row>
    <row r="148" spans="1:69" s="255" customFormat="1" ht="12.75">
      <c r="A148" s="249">
        <v>2670.0804681784898</v>
      </c>
      <c r="B148" s="250" t="s">
        <v>364</v>
      </c>
      <c r="C148" s="251" t="s">
        <v>468</v>
      </c>
      <c r="D148" s="249">
        <v>43.962322551231694</v>
      </c>
      <c r="E148" s="224">
        <v>54.200499999999998</v>
      </c>
      <c r="F148" s="224"/>
      <c r="G148" s="224">
        <v>1.20834</v>
      </c>
      <c r="H148" s="224">
        <v>0.19392200000000001</v>
      </c>
      <c r="I148" s="224">
        <v>12.7722</v>
      </c>
      <c r="J148" s="224">
        <v>0.26840599999999998</v>
      </c>
      <c r="K148" s="224">
        <v>28.0747</v>
      </c>
      <c r="L148" s="224">
        <v>2.2683800000000001</v>
      </c>
      <c r="M148" s="224">
        <v>4.4052000000000001E-2</v>
      </c>
      <c r="N148" s="224">
        <v>99.030499999999975</v>
      </c>
      <c r="O148" s="276"/>
      <c r="P148" s="253">
        <v>1.9522034677564961</v>
      </c>
      <c r="Q148" s="253">
        <v>4.7796532243503886E-2</v>
      </c>
      <c r="R148" s="253">
        <v>3.4974789124477823E-3</v>
      </c>
      <c r="S148" s="253">
        <v>0</v>
      </c>
      <c r="T148" s="253">
        <v>5.522354518562176E-3</v>
      </c>
      <c r="U148" s="253">
        <v>4.1853038403257159E-2</v>
      </c>
      <c r="V148" s="253">
        <v>0.1758736036777756</v>
      </c>
      <c r="W148" s="253">
        <v>0.77325352448795737</v>
      </c>
      <c r="X148" s="253">
        <v>0.73420529400583601</v>
      </c>
      <c r="Y148" s="253">
        <v>0.1669922306291643</v>
      </c>
      <c r="Z148" s="253">
        <v>8.1884131317664314E-3</v>
      </c>
      <c r="AA148" s="253">
        <v>8.7537722642469826E-2</v>
      </c>
      <c r="AB148" s="253">
        <v>3.0763395907634937E-3</v>
      </c>
      <c r="AC148" s="253">
        <f t="shared" si="20"/>
        <v>3.9999999999999996</v>
      </c>
      <c r="AD148" s="249">
        <v>79.66793105644318</v>
      </c>
      <c r="AF148" s="224">
        <v>0.17696400000000001</v>
      </c>
      <c r="AG148" s="224"/>
      <c r="AH148" s="224">
        <v>1.3659600000000001</v>
      </c>
      <c r="AI148" s="224">
        <v>9.7057800000000007</v>
      </c>
      <c r="AJ148" s="224">
        <v>0.514131</v>
      </c>
      <c r="AK148" s="224">
        <v>5.4455299999999998</v>
      </c>
      <c r="AL148" s="224">
        <v>0.224855</v>
      </c>
      <c r="AM148" s="224">
        <v>1.2010799999999999</v>
      </c>
      <c r="AN148" s="224">
        <v>25.105399999999999</v>
      </c>
      <c r="AO148" s="256"/>
      <c r="AP148" s="483" t="s">
        <v>1745</v>
      </c>
      <c r="AQ148" s="252">
        <v>30</v>
      </c>
      <c r="AR148" s="252">
        <v>15</v>
      </c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</row>
    <row r="149" spans="1:69" s="255" customFormat="1" ht="12.75">
      <c r="A149" s="249">
        <v>2670.0804681784898</v>
      </c>
      <c r="B149" s="250" t="s">
        <v>364</v>
      </c>
      <c r="C149" s="251" t="s">
        <v>468</v>
      </c>
      <c r="D149" s="249">
        <v>47.962322551231694</v>
      </c>
      <c r="E149" s="224">
        <v>54.275300000000001</v>
      </c>
      <c r="F149" s="224"/>
      <c r="G149" s="224">
        <v>1.2308300000000001</v>
      </c>
      <c r="H149" s="224">
        <v>0.16861400000000001</v>
      </c>
      <c r="I149" s="224">
        <v>12.992900000000001</v>
      </c>
      <c r="J149" s="224">
        <v>0.25210900000000003</v>
      </c>
      <c r="K149" s="224">
        <v>27.818100000000001</v>
      </c>
      <c r="L149" s="224">
        <v>2.2834300000000001</v>
      </c>
      <c r="M149" s="224">
        <v>2.7595999999999999E-2</v>
      </c>
      <c r="N149" s="224">
        <v>99.048878999999999</v>
      </c>
      <c r="O149" s="276"/>
      <c r="P149" s="253">
        <v>1.9574754379126205</v>
      </c>
      <c r="Q149" s="253">
        <v>4.2524562087379536E-2</v>
      </c>
      <c r="R149" s="253">
        <v>9.7930465079789641E-3</v>
      </c>
      <c r="S149" s="253">
        <v>0</v>
      </c>
      <c r="T149" s="253">
        <v>4.8079853415688972E-3</v>
      </c>
      <c r="U149" s="253">
        <v>2.9853218175313501E-2</v>
      </c>
      <c r="V149" s="253">
        <v>0.18621926854458429</v>
      </c>
      <c r="W149" s="253">
        <v>0.76932648143055504</v>
      </c>
      <c r="X149" s="253">
        <v>0.72632394180507587</v>
      </c>
      <c r="Y149" s="253">
        <v>0.17581029177346671</v>
      </c>
      <c r="Z149" s="253">
        <v>7.7013733476378621E-3</v>
      </c>
      <c r="AA149" s="253">
        <v>8.8234705136335023E-2</v>
      </c>
      <c r="AB149" s="253">
        <v>1.9296879374846069E-3</v>
      </c>
      <c r="AC149" s="253">
        <f t="shared" si="20"/>
        <v>4</v>
      </c>
      <c r="AD149" s="249">
        <v>79.238363694244057</v>
      </c>
      <c r="AF149" s="224">
        <v>0.17676500000000001</v>
      </c>
      <c r="AG149" s="224"/>
      <c r="AH149" s="224">
        <v>1.3460700000000001</v>
      </c>
      <c r="AI149" s="224">
        <v>11.456300000000001</v>
      </c>
      <c r="AJ149" s="224">
        <v>0.50875700000000001</v>
      </c>
      <c r="AK149" s="224">
        <v>5.7844800000000003</v>
      </c>
      <c r="AL149" s="224">
        <v>0.225994</v>
      </c>
      <c r="AM149" s="224">
        <v>1.19618</v>
      </c>
      <c r="AN149" s="224">
        <v>40.012</v>
      </c>
      <c r="AO149" s="256"/>
      <c r="AP149" s="483" t="s">
        <v>1745</v>
      </c>
      <c r="AQ149" s="252">
        <v>30</v>
      </c>
      <c r="AR149" s="252">
        <v>15</v>
      </c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6"/>
      <c r="BL149" s="256"/>
      <c r="BM149" s="256"/>
      <c r="BN149" s="256"/>
      <c r="BO149" s="256"/>
      <c r="BP149" s="256"/>
      <c r="BQ149" s="256"/>
    </row>
    <row r="150" spans="1:69" s="255" customFormat="1" ht="12.75">
      <c r="A150" s="249">
        <v>2670.0804681784898</v>
      </c>
      <c r="B150" s="250" t="s">
        <v>364</v>
      </c>
      <c r="C150" s="251" t="s">
        <v>468</v>
      </c>
      <c r="D150" s="249">
        <v>51.962322551231694</v>
      </c>
      <c r="E150" s="224">
        <v>54.232199999999999</v>
      </c>
      <c r="F150" s="224"/>
      <c r="G150" s="224">
        <v>1.21919</v>
      </c>
      <c r="H150" s="224">
        <v>0.17496300000000001</v>
      </c>
      <c r="I150" s="224">
        <v>12.7537</v>
      </c>
      <c r="J150" s="224">
        <v>0.253552</v>
      </c>
      <c r="K150" s="224">
        <v>27.939599999999999</v>
      </c>
      <c r="L150" s="224">
        <v>2.2539899999999999</v>
      </c>
      <c r="M150" s="224">
        <v>2.3623000000000002E-2</v>
      </c>
      <c r="N150" s="224">
        <v>98.85081799999999</v>
      </c>
      <c r="O150" s="276"/>
      <c r="P150" s="253">
        <v>1.9578404680548132</v>
      </c>
      <c r="Q150" s="253">
        <v>4.2159531945186846E-2</v>
      </c>
      <c r="R150" s="253">
        <v>9.714164109426715E-3</v>
      </c>
      <c r="S150" s="253">
        <v>0</v>
      </c>
      <c r="T150" s="253">
        <v>4.9939214877854866E-3</v>
      </c>
      <c r="U150" s="253">
        <v>2.9104937919877116E-2</v>
      </c>
      <c r="V150" s="253">
        <v>0.18302124510934464</v>
      </c>
      <c r="W150" s="253">
        <v>0.77316573137356637</v>
      </c>
      <c r="X150" s="253">
        <v>0.73049136507598933</v>
      </c>
      <c r="Y150" s="253">
        <v>0.17291950968948916</v>
      </c>
      <c r="Z150" s="253">
        <v>7.7530548831521084E-3</v>
      </c>
      <c r="AA150" s="253">
        <v>8.718257877946764E-2</v>
      </c>
      <c r="AB150" s="253">
        <v>1.6534915719017777E-3</v>
      </c>
      <c r="AC150" s="253">
        <f t="shared" si="20"/>
        <v>4</v>
      </c>
      <c r="AD150" s="249">
        <v>79.613219457981813</v>
      </c>
      <c r="AF150" s="224">
        <v>0.176897</v>
      </c>
      <c r="AG150" s="224"/>
      <c r="AH150" s="224">
        <v>1.3525799999999999</v>
      </c>
      <c r="AI150" s="224">
        <v>10.826700000000001</v>
      </c>
      <c r="AJ150" s="224">
        <v>0.51517000000000002</v>
      </c>
      <c r="AK150" s="224">
        <v>5.85</v>
      </c>
      <c r="AL150" s="224">
        <v>0.225323</v>
      </c>
      <c r="AM150" s="224">
        <v>1.20912</v>
      </c>
      <c r="AN150" s="224">
        <v>45.518900000000002</v>
      </c>
      <c r="AO150" s="256"/>
      <c r="AP150" s="483" t="s">
        <v>1745</v>
      </c>
      <c r="AQ150" s="252">
        <v>30</v>
      </c>
      <c r="AR150" s="252">
        <v>15</v>
      </c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</row>
    <row r="151" spans="1:69" s="255" customFormat="1" ht="12.75">
      <c r="A151" s="249">
        <v>2670.0804681784898</v>
      </c>
      <c r="B151" s="250" t="s">
        <v>364</v>
      </c>
      <c r="C151" s="251" t="s">
        <v>468</v>
      </c>
      <c r="D151" s="249">
        <v>55.962322551231694</v>
      </c>
      <c r="E151" s="224">
        <v>54.268799999999999</v>
      </c>
      <c r="F151" s="224"/>
      <c r="G151" s="224">
        <v>1.2071700000000001</v>
      </c>
      <c r="H151" s="224">
        <v>0.140735</v>
      </c>
      <c r="I151" s="224">
        <v>12.7067</v>
      </c>
      <c r="J151" s="224">
        <v>0.27130199999999999</v>
      </c>
      <c r="K151" s="224">
        <v>27.8367</v>
      </c>
      <c r="L151" s="224">
        <v>2.2599</v>
      </c>
      <c r="M151" s="224">
        <v>2.6796E-2</v>
      </c>
      <c r="N151" s="224">
        <v>98.718103000000013</v>
      </c>
      <c r="O151" s="276"/>
      <c r="P151" s="253">
        <v>1.9621690359745774</v>
      </c>
      <c r="Q151" s="253">
        <v>3.7830964025422631E-2</v>
      </c>
      <c r="R151" s="253">
        <v>1.3610148934132926E-2</v>
      </c>
      <c r="S151" s="253">
        <v>0</v>
      </c>
      <c r="T151" s="253">
        <v>4.0231269044891478E-3</v>
      </c>
      <c r="U151" s="253">
        <v>2.2076152832976703E-2</v>
      </c>
      <c r="V151" s="253">
        <v>0.1867104465607044</v>
      </c>
      <c r="W151" s="253">
        <v>0.773580124767697</v>
      </c>
      <c r="X151" s="253">
        <v>0.72683866474971226</v>
      </c>
      <c r="Y151" s="253">
        <v>0.17542897927187251</v>
      </c>
      <c r="Z151" s="253">
        <v>8.308544190849752E-3</v>
      </c>
      <c r="AA151" s="253">
        <v>8.7545347141389881E-2</v>
      </c>
      <c r="AB151" s="253">
        <v>1.8784646461755886E-3</v>
      </c>
      <c r="AC151" s="253">
        <f t="shared" si="20"/>
        <v>4.0000000000000009</v>
      </c>
      <c r="AD151" s="249">
        <v>79.613256281854376</v>
      </c>
      <c r="AF151" s="224">
        <v>0.17677999999999999</v>
      </c>
      <c r="AG151" s="224"/>
      <c r="AH151" s="224">
        <v>1.36931</v>
      </c>
      <c r="AI151" s="224">
        <v>13.2005</v>
      </c>
      <c r="AJ151" s="224">
        <v>0.51603500000000002</v>
      </c>
      <c r="AK151" s="224">
        <v>5.4130700000000003</v>
      </c>
      <c r="AL151" s="224">
        <v>0.22565099999999999</v>
      </c>
      <c r="AM151" s="224">
        <v>1.20974</v>
      </c>
      <c r="AN151" s="224">
        <v>41.3</v>
      </c>
      <c r="AO151" s="256"/>
      <c r="AP151" s="483" t="s">
        <v>1745</v>
      </c>
      <c r="AQ151" s="252">
        <v>30</v>
      </c>
      <c r="AR151" s="252">
        <v>15</v>
      </c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56"/>
      <c r="BM151" s="256"/>
      <c r="BN151" s="256"/>
      <c r="BO151" s="256"/>
      <c r="BP151" s="256"/>
      <c r="BQ151" s="256"/>
    </row>
    <row r="152" spans="1:69" s="255" customFormat="1" ht="12.75">
      <c r="A152" s="249">
        <v>2670.0804681784898</v>
      </c>
      <c r="B152" s="250" t="s">
        <v>364</v>
      </c>
      <c r="C152" s="251" t="s">
        <v>468</v>
      </c>
      <c r="D152" s="249">
        <v>59.962322551231694</v>
      </c>
      <c r="E152" s="224">
        <v>54.266800000000003</v>
      </c>
      <c r="F152" s="224"/>
      <c r="G152" s="224">
        <v>1.23184</v>
      </c>
      <c r="H152" s="224">
        <v>0.19340099999999999</v>
      </c>
      <c r="I152" s="224">
        <v>12.7872</v>
      </c>
      <c r="J152" s="224">
        <v>0.27613900000000002</v>
      </c>
      <c r="K152" s="224">
        <v>27.759699999999999</v>
      </c>
      <c r="L152" s="224">
        <v>2.2869299999999999</v>
      </c>
      <c r="M152" s="224">
        <v>3.6200999999999997E-2</v>
      </c>
      <c r="N152" s="224">
        <v>98.838211000000001</v>
      </c>
      <c r="O152" s="276"/>
      <c r="P152" s="253">
        <v>1.960811029887233</v>
      </c>
      <c r="Q152" s="253">
        <v>3.9188970112767008E-2</v>
      </c>
      <c r="R152" s="253">
        <v>1.3269008690944162E-2</v>
      </c>
      <c r="S152" s="253">
        <v>0</v>
      </c>
      <c r="T152" s="253">
        <v>5.5250429534839524E-3</v>
      </c>
      <c r="U152" s="253">
        <v>2.2931033527921585E-2</v>
      </c>
      <c r="V152" s="253">
        <v>0.18738348534341367</v>
      </c>
      <c r="W152" s="253">
        <v>0.77089142948423706</v>
      </c>
      <c r="X152" s="253">
        <v>0.72439655069769593</v>
      </c>
      <c r="Y152" s="253">
        <v>0.17608179991221021</v>
      </c>
      <c r="Z152" s="253">
        <v>8.4511345344946368E-3</v>
      </c>
      <c r="AA152" s="253">
        <v>8.8534399796015739E-2</v>
      </c>
      <c r="AB152" s="253">
        <v>2.5361150595835532E-3</v>
      </c>
      <c r="AC152" s="253">
        <f t="shared" si="20"/>
        <v>4</v>
      </c>
      <c r="AD152" s="249">
        <v>79.465401343042487</v>
      </c>
      <c r="AF152" s="224">
        <v>0.17680000000000001</v>
      </c>
      <c r="AG152" s="224"/>
      <c r="AH152" s="224">
        <v>1.3473999999999999</v>
      </c>
      <c r="AI152" s="224">
        <v>9.6918600000000001</v>
      </c>
      <c r="AJ152" s="224">
        <v>0.51354500000000003</v>
      </c>
      <c r="AK152" s="224">
        <v>5.39107</v>
      </c>
      <c r="AL152" s="224">
        <v>0.22620799999999999</v>
      </c>
      <c r="AM152" s="224">
        <v>1.2035499999999999</v>
      </c>
      <c r="AN152" s="224">
        <v>30.802</v>
      </c>
      <c r="AO152" s="256"/>
      <c r="AP152" s="483" t="s">
        <v>1745</v>
      </c>
      <c r="AQ152" s="252">
        <v>30</v>
      </c>
      <c r="AR152" s="252">
        <v>15</v>
      </c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/>
      <c r="BN152" s="256"/>
      <c r="BO152" s="256"/>
      <c r="BP152" s="256"/>
      <c r="BQ152" s="256"/>
    </row>
    <row r="153" spans="1:69" s="255" customFormat="1" ht="12.75">
      <c r="A153" s="252"/>
      <c r="B153" s="252"/>
      <c r="C153" s="251"/>
      <c r="D153" s="249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76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49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56"/>
      <c r="AP153" s="252"/>
      <c r="AQ153" s="252"/>
      <c r="AR153" s="252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</row>
    <row r="154" spans="1:69" s="255" customFormat="1" ht="12.75">
      <c r="A154" s="249">
        <v>2670.0804681784898</v>
      </c>
      <c r="B154" s="250" t="s">
        <v>364</v>
      </c>
      <c r="C154" s="251" t="s">
        <v>469</v>
      </c>
      <c r="D154" s="249">
        <v>0</v>
      </c>
      <c r="E154" s="224">
        <v>53.107700000000001</v>
      </c>
      <c r="F154" s="224"/>
      <c r="G154" s="224">
        <v>2.5392299999999999</v>
      </c>
      <c r="H154" s="224">
        <v>1.7659000000000001E-2</v>
      </c>
      <c r="I154" s="224">
        <v>17.994900000000001</v>
      </c>
      <c r="J154" s="224">
        <v>0.32234699999999999</v>
      </c>
      <c r="K154" s="224">
        <v>22.458200000000001</v>
      </c>
      <c r="L154" s="224">
        <v>3.2029999999999998</v>
      </c>
      <c r="M154" s="224">
        <v>0.176873</v>
      </c>
      <c r="N154" s="224">
        <v>99.81990900000001</v>
      </c>
      <c r="O154" s="276"/>
      <c r="P154" s="253">
        <v>1.9544506032950464</v>
      </c>
      <c r="Q154" s="253">
        <v>4.5549396704953615E-2</v>
      </c>
      <c r="R154" s="253">
        <v>6.4585504965681828E-2</v>
      </c>
      <c r="S154" s="253">
        <v>0</v>
      </c>
      <c r="T154" s="253">
        <v>5.1381730497604622E-4</v>
      </c>
      <c r="U154" s="253">
        <v>0</v>
      </c>
      <c r="V154" s="253">
        <v>0.28991561062614346</v>
      </c>
      <c r="W154" s="253">
        <v>0.64498506710319792</v>
      </c>
      <c r="X154" s="253">
        <v>0.58712837571505083</v>
      </c>
      <c r="Y154" s="253">
        <v>0.26390949223965499</v>
      </c>
      <c r="Z154" s="253">
        <v>1.0047929452666828E-2</v>
      </c>
      <c r="AA154" s="253">
        <v>0.12629373039348823</v>
      </c>
      <c r="AB154" s="253">
        <v>1.2620472199139129E-2</v>
      </c>
      <c r="AC154" s="253">
        <f t="shared" ref="AC154:AC168" si="21">SUM(P154:AB154)</f>
        <v>3.9999999999999996</v>
      </c>
      <c r="AD154" s="249">
        <v>68.989688687542525</v>
      </c>
      <c r="AF154" s="224">
        <v>0.17843100000000001</v>
      </c>
      <c r="AG154" s="224"/>
      <c r="AH154" s="224">
        <v>0.88318399999999997</v>
      </c>
      <c r="AI154" s="224">
        <v>87.103200000000001</v>
      </c>
      <c r="AJ154" s="224">
        <v>0.429921</v>
      </c>
      <c r="AK154" s="224">
        <v>4.8374100000000002</v>
      </c>
      <c r="AL154" s="224">
        <v>0.25640200000000002</v>
      </c>
      <c r="AM154" s="224">
        <v>0.99728499999999998</v>
      </c>
      <c r="AN154" s="224">
        <v>7.94937</v>
      </c>
      <c r="AO154" s="256"/>
      <c r="AP154" s="483" t="s">
        <v>1745</v>
      </c>
      <c r="AQ154" s="252">
        <v>30</v>
      </c>
      <c r="AR154" s="252">
        <v>15</v>
      </c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</row>
    <row r="155" spans="1:69" s="255" customFormat="1" ht="12.75">
      <c r="A155" s="249">
        <v>2670.0804681784898</v>
      </c>
      <c r="B155" s="250" t="s">
        <v>364</v>
      </c>
      <c r="C155" s="251" t="s">
        <v>469</v>
      </c>
      <c r="D155" s="249">
        <v>4.0607881008493942</v>
      </c>
      <c r="E155" s="224">
        <v>54.810699999999997</v>
      </c>
      <c r="F155" s="224"/>
      <c r="G155" s="224">
        <v>0.71912100000000001</v>
      </c>
      <c r="H155" s="224">
        <v>0.127661</v>
      </c>
      <c r="I155" s="224">
        <v>13.2478</v>
      </c>
      <c r="J155" s="224">
        <v>0.27051599999999998</v>
      </c>
      <c r="K155" s="224">
        <v>27.604900000000001</v>
      </c>
      <c r="L155" s="224">
        <v>2.35961</v>
      </c>
      <c r="M155" s="224">
        <v>2.0454E-2</v>
      </c>
      <c r="N155" s="224">
        <v>99.160762000000005</v>
      </c>
      <c r="O155" s="276"/>
      <c r="P155" s="253">
        <v>1.9789504529810202</v>
      </c>
      <c r="Q155" s="253">
        <v>2.1049547018979764E-2</v>
      </c>
      <c r="R155" s="253">
        <v>9.5508644547170896E-3</v>
      </c>
      <c r="S155" s="253">
        <v>0</v>
      </c>
      <c r="T155" s="253">
        <v>3.6442086062519908E-3</v>
      </c>
      <c r="U155" s="253">
        <v>9.2863145855144325E-3</v>
      </c>
      <c r="V155" s="253">
        <v>0.20353372021697905</v>
      </c>
      <c r="W155" s="253">
        <v>0.77398489213653732</v>
      </c>
      <c r="X155" s="253">
        <v>0.71182859454236436</v>
      </c>
      <c r="Y155" s="253">
        <v>0.18718856592161079</v>
      </c>
      <c r="Z155" s="253">
        <v>8.2727189192492098E-3</v>
      </c>
      <c r="AA155" s="253">
        <v>9.1278279989272917E-2</v>
      </c>
      <c r="AB155" s="253">
        <v>1.4318406275026544E-3</v>
      </c>
      <c r="AC155" s="253">
        <f t="shared" si="21"/>
        <v>4</v>
      </c>
      <c r="AD155" s="249">
        <v>78.788635290884628</v>
      </c>
      <c r="AF155" s="224">
        <v>0.17572499999999999</v>
      </c>
      <c r="AG155" s="224"/>
      <c r="AH155" s="224">
        <v>1.88331</v>
      </c>
      <c r="AI155" s="224">
        <v>13.561</v>
      </c>
      <c r="AJ155" s="224">
        <v>0.50427699999999998</v>
      </c>
      <c r="AK155" s="224">
        <v>5.4489400000000003</v>
      </c>
      <c r="AL155" s="224">
        <v>0.22706200000000001</v>
      </c>
      <c r="AM155" s="224">
        <v>1.1788099999999999</v>
      </c>
      <c r="AN155" s="224">
        <v>52.673299999999998</v>
      </c>
      <c r="AO155" s="256"/>
      <c r="AP155" s="483" t="s">
        <v>1745</v>
      </c>
      <c r="AQ155" s="252">
        <v>30</v>
      </c>
      <c r="AR155" s="252">
        <v>15</v>
      </c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</row>
    <row r="156" spans="1:69" s="255" customFormat="1" ht="12.75">
      <c r="A156" s="249">
        <v>2670.0804681784898</v>
      </c>
      <c r="B156" s="250" t="s">
        <v>364</v>
      </c>
      <c r="C156" s="251" t="s">
        <v>469</v>
      </c>
      <c r="D156" s="249">
        <v>8.0607881008493933</v>
      </c>
      <c r="E156" s="224">
        <v>54.669400000000003</v>
      </c>
      <c r="F156" s="224"/>
      <c r="G156" s="224">
        <v>0.71638199999999996</v>
      </c>
      <c r="H156" s="224">
        <v>9.8129999999999995E-2</v>
      </c>
      <c r="I156" s="224">
        <v>13.164300000000001</v>
      </c>
      <c r="J156" s="224">
        <v>0.27598099999999998</v>
      </c>
      <c r="K156" s="224">
        <v>27.8399</v>
      </c>
      <c r="L156" s="224">
        <v>2.2655500000000002</v>
      </c>
      <c r="M156" s="224">
        <v>1.9914999999999999E-2</v>
      </c>
      <c r="N156" s="224">
        <v>99.049558000000005</v>
      </c>
      <c r="O156" s="276"/>
      <c r="P156" s="253">
        <v>1.9735739295436976</v>
      </c>
      <c r="Q156" s="253">
        <v>2.6426070456302408E-2</v>
      </c>
      <c r="R156" s="253">
        <v>4.0535447480252174E-3</v>
      </c>
      <c r="S156" s="253">
        <v>0</v>
      </c>
      <c r="T156" s="253">
        <v>2.8008271393637671E-3</v>
      </c>
      <c r="U156" s="253">
        <v>2.0965613467408772E-2</v>
      </c>
      <c r="V156" s="253">
        <v>0.19522549057397467</v>
      </c>
      <c r="W156" s="253">
        <v>0.77695452407122734</v>
      </c>
      <c r="X156" s="253">
        <v>0.72129900250372947</v>
      </c>
      <c r="Y156" s="253">
        <v>0.18124091855007959</v>
      </c>
      <c r="Z156" s="253">
        <v>8.4386702220272964E-3</v>
      </c>
      <c r="AA156" s="253">
        <v>8.762749382566884E-2</v>
      </c>
      <c r="AB156" s="253">
        <v>1.3939148984947352E-3</v>
      </c>
      <c r="AC156" s="253">
        <f t="shared" si="21"/>
        <v>3.9999999999999991</v>
      </c>
      <c r="AD156" s="249">
        <v>79.034918382628192</v>
      </c>
      <c r="AF156" s="224">
        <v>0.17599699999999999</v>
      </c>
      <c r="AG156" s="224"/>
      <c r="AH156" s="224">
        <v>1.8935299999999999</v>
      </c>
      <c r="AI156" s="224">
        <v>17.309100000000001</v>
      </c>
      <c r="AJ156" s="224">
        <v>0.50616899999999998</v>
      </c>
      <c r="AK156" s="224">
        <v>5.4176799999999998</v>
      </c>
      <c r="AL156" s="224">
        <v>0.225908</v>
      </c>
      <c r="AM156" s="224">
        <v>1.20689</v>
      </c>
      <c r="AN156" s="224">
        <v>53.730600000000003</v>
      </c>
      <c r="AO156" s="256"/>
      <c r="AP156" s="483" t="s">
        <v>1745</v>
      </c>
      <c r="AQ156" s="252">
        <v>30</v>
      </c>
      <c r="AR156" s="252">
        <v>15</v>
      </c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</row>
    <row r="157" spans="1:69" s="255" customFormat="1" ht="12.75">
      <c r="A157" s="249">
        <v>2670.0804681784898</v>
      </c>
      <c r="B157" s="250" t="s">
        <v>364</v>
      </c>
      <c r="C157" s="251" t="s">
        <v>469</v>
      </c>
      <c r="D157" s="249">
        <v>12.060788100849393</v>
      </c>
      <c r="E157" s="224">
        <v>54.535800000000002</v>
      </c>
      <c r="F157" s="224"/>
      <c r="G157" s="224">
        <v>0.68942999999999999</v>
      </c>
      <c r="H157" s="224">
        <v>8.8200000000000001E-2</v>
      </c>
      <c r="I157" s="224">
        <v>13.6181</v>
      </c>
      <c r="J157" s="224">
        <v>0.29217700000000002</v>
      </c>
      <c r="K157" s="224">
        <v>27.419899999999998</v>
      </c>
      <c r="L157" s="224">
        <v>2.2693400000000001</v>
      </c>
      <c r="M157" s="224">
        <v>3.7287000000000001E-2</v>
      </c>
      <c r="N157" s="224">
        <v>98.950234000000009</v>
      </c>
      <c r="O157" s="276"/>
      <c r="P157" s="253">
        <v>1.9753179626799793</v>
      </c>
      <c r="Q157" s="253">
        <v>2.4682037320020722E-2</v>
      </c>
      <c r="R157" s="253">
        <v>4.7487055825565783E-3</v>
      </c>
      <c r="S157" s="253">
        <v>0</v>
      </c>
      <c r="T157" s="253">
        <v>2.5258021287398497E-3</v>
      </c>
      <c r="U157" s="253">
        <v>2.0026072093893177E-2</v>
      </c>
      <c r="V157" s="253">
        <v>0.20381873774673814</v>
      </c>
      <c r="W157" s="253">
        <v>0.76888068244807206</v>
      </c>
      <c r="X157" s="253">
        <v>0.71169201632745471</v>
      </c>
      <c r="Y157" s="253">
        <v>0.18865888003642162</v>
      </c>
      <c r="Z157" s="253">
        <v>8.9636953871693112E-3</v>
      </c>
      <c r="AA157" s="253">
        <v>8.8066865763786528E-2</v>
      </c>
      <c r="AB157" s="253">
        <v>2.6185424851678687E-3</v>
      </c>
      <c r="AC157" s="253">
        <f t="shared" si="21"/>
        <v>3.9999999999999996</v>
      </c>
      <c r="AD157" s="249">
        <v>78.209876138666672</v>
      </c>
      <c r="AF157" s="224">
        <v>0.17615</v>
      </c>
      <c r="AG157" s="224"/>
      <c r="AH157" s="224">
        <v>1.9581999999999999</v>
      </c>
      <c r="AI157" s="224">
        <v>19.0229</v>
      </c>
      <c r="AJ157" s="224">
        <v>0.49751299999999998</v>
      </c>
      <c r="AK157" s="224">
        <v>5.0581399999999999</v>
      </c>
      <c r="AL157" s="224">
        <v>0.22812199999999999</v>
      </c>
      <c r="AM157" s="224">
        <v>1.2018899999999999</v>
      </c>
      <c r="AN157" s="224">
        <v>30.4453</v>
      </c>
      <c r="AO157" s="256"/>
      <c r="AP157" s="483" t="s">
        <v>1745</v>
      </c>
      <c r="AQ157" s="252">
        <v>30</v>
      </c>
      <c r="AR157" s="252">
        <v>15</v>
      </c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</row>
    <row r="158" spans="1:69" s="255" customFormat="1" ht="12.75">
      <c r="A158" s="249">
        <v>2670.0804681784898</v>
      </c>
      <c r="B158" s="250" t="s">
        <v>364</v>
      </c>
      <c r="C158" s="251" t="s">
        <v>469</v>
      </c>
      <c r="D158" s="249">
        <v>16.060788100849393</v>
      </c>
      <c r="E158" s="224">
        <v>54.821599999999997</v>
      </c>
      <c r="F158" s="224"/>
      <c r="G158" s="224">
        <v>0.76987799999999995</v>
      </c>
      <c r="H158" s="224">
        <v>0.145535</v>
      </c>
      <c r="I158" s="224">
        <v>12.563700000000001</v>
      </c>
      <c r="J158" s="224">
        <v>0.24859400000000001</v>
      </c>
      <c r="K158" s="224">
        <v>28.091000000000001</v>
      </c>
      <c r="L158" s="224">
        <v>2.33853</v>
      </c>
      <c r="M158" s="224">
        <v>2.1527000000000001E-2</v>
      </c>
      <c r="N158" s="224">
        <v>99.000364000000019</v>
      </c>
      <c r="O158" s="276"/>
      <c r="P158" s="253">
        <v>1.9758068595242373</v>
      </c>
      <c r="Q158" s="253">
        <v>2.4193140475762709E-2</v>
      </c>
      <c r="R158" s="253">
        <v>8.5085658766601568E-3</v>
      </c>
      <c r="S158" s="253">
        <v>0</v>
      </c>
      <c r="T158" s="253">
        <v>4.1470153952404597E-3</v>
      </c>
      <c r="U158" s="253">
        <v>1.3041820045604169E-2</v>
      </c>
      <c r="V158" s="253">
        <v>0.19000239979151257</v>
      </c>
      <c r="W158" s="253">
        <v>0.78430019889098257</v>
      </c>
      <c r="X158" s="253">
        <v>0.72497531996567521</v>
      </c>
      <c r="Y158" s="253">
        <v>0.17563051849008227</v>
      </c>
      <c r="Z158" s="253">
        <v>7.5887310951702341E-3</v>
      </c>
      <c r="AA158" s="253">
        <v>9.0301169607331117E-2</v>
      </c>
      <c r="AB158" s="253">
        <v>1.5042608417411615E-3</v>
      </c>
      <c r="AC158" s="253">
        <f t="shared" si="21"/>
        <v>4</v>
      </c>
      <c r="AD158" s="249">
        <v>79.942546850146073</v>
      </c>
      <c r="AF158" s="224">
        <v>0.17582300000000001</v>
      </c>
      <c r="AG158" s="224"/>
      <c r="AH158" s="224">
        <v>1.8157700000000001</v>
      </c>
      <c r="AI158" s="224">
        <v>12.599</v>
      </c>
      <c r="AJ158" s="224">
        <v>0.51894799999999996</v>
      </c>
      <c r="AK158" s="224">
        <v>5.8529999999999998</v>
      </c>
      <c r="AL158" s="224">
        <v>0.224608</v>
      </c>
      <c r="AM158" s="224">
        <v>1.18137</v>
      </c>
      <c r="AN158" s="224">
        <v>51.374099999999999</v>
      </c>
      <c r="AO158" s="256"/>
      <c r="AP158" s="483" t="s">
        <v>1745</v>
      </c>
      <c r="AQ158" s="252">
        <v>30</v>
      </c>
      <c r="AR158" s="252">
        <v>15</v>
      </c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</row>
    <row r="159" spans="1:69" s="255" customFormat="1" ht="12.75">
      <c r="A159" s="249">
        <v>2670.0804681784898</v>
      </c>
      <c r="B159" s="250" t="s">
        <v>364</v>
      </c>
      <c r="C159" s="251" t="s">
        <v>469</v>
      </c>
      <c r="D159" s="249">
        <v>20.060788100849393</v>
      </c>
      <c r="E159" s="224">
        <v>54.605600000000003</v>
      </c>
      <c r="F159" s="224"/>
      <c r="G159" s="224">
        <v>1.03223</v>
      </c>
      <c r="H159" s="224">
        <v>0.24129900000000001</v>
      </c>
      <c r="I159" s="224">
        <v>12.1373</v>
      </c>
      <c r="J159" s="224">
        <v>0.25835399999999997</v>
      </c>
      <c r="K159" s="224">
        <v>28.427099999999999</v>
      </c>
      <c r="L159" s="224">
        <v>2.2941699999999998</v>
      </c>
      <c r="M159" s="224">
        <v>4.8535000000000002E-2</v>
      </c>
      <c r="N159" s="224">
        <v>99.04458799999999</v>
      </c>
      <c r="O159" s="276"/>
      <c r="P159" s="253">
        <v>1.9622500155838494</v>
      </c>
      <c r="Q159" s="253">
        <v>3.7749984416150628E-2</v>
      </c>
      <c r="R159" s="253">
        <v>5.9669155003696517E-3</v>
      </c>
      <c r="S159" s="253">
        <v>0</v>
      </c>
      <c r="T159" s="253">
        <v>6.8556414343388626E-3</v>
      </c>
      <c r="U159" s="253">
        <v>2.8309002674241412E-2</v>
      </c>
      <c r="V159" s="253">
        <v>0.17350803320105337</v>
      </c>
      <c r="W159" s="253">
        <v>0.78536040718999656</v>
      </c>
      <c r="X159" s="253">
        <v>0.73749356542405808</v>
      </c>
      <c r="Y159" s="253">
        <v>0.16293291190092299</v>
      </c>
      <c r="Z159" s="253">
        <v>7.8635397584229955E-3</v>
      </c>
      <c r="AA159" s="253">
        <v>8.8328407723797311E-2</v>
      </c>
      <c r="AB159" s="253">
        <v>3.3815751927986923E-3</v>
      </c>
      <c r="AC159" s="253">
        <f t="shared" si="21"/>
        <v>3.9999999999999996</v>
      </c>
      <c r="AD159" s="249">
        <v>80.676563349115966</v>
      </c>
      <c r="AF159" s="224">
        <v>0.17630899999999999</v>
      </c>
      <c r="AG159" s="224"/>
      <c r="AH159" s="224">
        <v>1.4946699999999999</v>
      </c>
      <c r="AI159" s="224">
        <v>8.2297600000000006</v>
      </c>
      <c r="AJ159" s="224">
        <v>0.52826600000000001</v>
      </c>
      <c r="AK159" s="224">
        <v>5.5630899999999999</v>
      </c>
      <c r="AL159" s="224">
        <v>0.22294600000000001</v>
      </c>
      <c r="AM159" s="224">
        <v>1.1998800000000001</v>
      </c>
      <c r="AN159" s="224">
        <v>23.271000000000001</v>
      </c>
      <c r="AO159" s="256"/>
      <c r="AP159" s="483" t="s">
        <v>1745</v>
      </c>
      <c r="AQ159" s="252">
        <v>30</v>
      </c>
      <c r="AR159" s="252">
        <v>15</v>
      </c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</row>
    <row r="160" spans="1:69" s="255" customFormat="1" ht="12.75">
      <c r="A160" s="249">
        <v>2670.0804681784898</v>
      </c>
      <c r="B160" s="250" t="s">
        <v>364</v>
      </c>
      <c r="C160" s="251" t="s">
        <v>469</v>
      </c>
      <c r="D160" s="249">
        <v>24.060788100849393</v>
      </c>
      <c r="E160" s="224">
        <v>54.857199999999999</v>
      </c>
      <c r="F160" s="224"/>
      <c r="G160" s="224">
        <v>1.0730299999999999</v>
      </c>
      <c r="H160" s="224">
        <v>0.27220299999999997</v>
      </c>
      <c r="I160" s="224">
        <v>11.849</v>
      </c>
      <c r="J160" s="224">
        <v>0.25271900000000003</v>
      </c>
      <c r="K160" s="224">
        <v>28.662299999999998</v>
      </c>
      <c r="L160" s="224">
        <v>2.23495</v>
      </c>
      <c r="M160" s="224">
        <v>2.0312E-2</v>
      </c>
      <c r="N160" s="224">
        <v>99.221714000000006</v>
      </c>
      <c r="O160" s="276"/>
      <c r="P160" s="253">
        <v>1.965804162145312</v>
      </c>
      <c r="Q160" s="253">
        <v>3.4195837854688049E-2</v>
      </c>
      <c r="R160" s="253">
        <v>1.1122523749178992E-2</v>
      </c>
      <c r="S160" s="253">
        <v>0</v>
      </c>
      <c r="T160" s="253">
        <v>7.7121405524306456E-3</v>
      </c>
      <c r="U160" s="253">
        <v>1.6772430713665187E-2</v>
      </c>
      <c r="V160" s="253">
        <v>0.17452543839384357</v>
      </c>
      <c r="W160" s="253">
        <v>0.78986746659088136</v>
      </c>
      <c r="X160" s="253">
        <v>0.7413123521903493</v>
      </c>
      <c r="Y160" s="253">
        <v>0.16379692635170204</v>
      </c>
      <c r="Z160" s="253">
        <v>7.6706160909249341E-3</v>
      </c>
      <c r="AA160" s="253">
        <v>8.5808848206437249E-2</v>
      </c>
      <c r="AB160" s="253">
        <v>1.4112571605865622E-3</v>
      </c>
      <c r="AC160" s="253">
        <f t="shared" si="21"/>
        <v>4</v>
      </c>
      <c r="AD160" s="249">
        <v>81.174809183221768</v>
      </c>
      <c r="AF160" s="224">
        <v>0.17582500000000001</v>
      </c>
      <c r="AG160" s="224"/>
      <c r="AH160" s="224">
        <v>1.4631700000000001</v>
      </c>
      <c r="AI160" s="224">
        <v>7.6867099999999997</v>
      </c>
      <c r="AJ160" s="224">
        <v>0.53444499999999995</v>
      </c>
      <c r="AK160" s="224">
        <v>5.7081900000000001</v>
      </c>
      <c r="AL160" s="224">
        <v>0.221771</v>
      </c>
      <c r="AM160" s="224">
        <v>1.21726</v>
      </c>
      <c r="AN160" s="224">
        <v>54.078499999999998</v>
      </c>
      <c r="AO160" s="256"/>
      <c r="AP160" s="483" t="s">
        <v>1745</v>
      </c>
      <c r="AQ160" s="252">
        <v>30</v>
      </c>
      <c r="AR160" s="252">
        <v>15</v>
      </c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</row>
    <row r="161" spans="1:69" s="255" customFormat="1" ht="12.75">
      <c r="A161" s="249">
        <v>2670.0804681784898</v>
      </c>
      <c r="B161" s="250" t="s">
        <v>364</v>
      </c>
      <c r="C161" s="251" t="s">
        <v>469</v>
      </c>
      <c r="D161" s="249">
        <v>28.060788100849393</v>
      </c>
      <c r="E161" s="224">
        <v>54.903399999999998</v>
      </c>
      <c r="F161" s="224"/>
      <c r="G161" s="224">
        <v>1.3211299999999999</v>
      </c>
      <c r="H161" s="224">
        <v>0.36244999999999999</v>
      </c>
      <c r="I161" s="224">
        <v>10.9587</v>
      </c>
      <c r="J161" s="224">
        <v>0.241869</v>
      </c>
      <c r="K161" s="224">
        <v>29.045300000000001</v>
      </c>
      <c r="L161" s="224">
        <v>2.3748499999999999</v>
      </c>
      <c r="M161" s="224">
        <v>2.5226999999999999E-2</v>
      </c>
      <c r="N161" s="224">
        <v>99.232925999999992</v>
      </c>
      <c r="O161" s="276"/>
      <c r="P161" s="253">
        <v>1.9606690473730743</v>
      </c>
      <c r="Q161" s="253">
        <v>3.9330952626925653E-2</v>
      </c>
      <c r="R161" s="253">
        <v>1.6273085211440108E-2</v>
      </c>
      <c r="S161" s="253">
        <v>0</v>
      </c>
      <c r="T161" s="253">
        <v>1.0233603166828456E-2</v>
      </c>
      <c r="U161" s="253">
        <v>1.4570961019277462E-2</v>
      </c>
      <c r="V161" s="253">
        <v>0.16130449961828663</v>
      </c>
      <c r="W161" s="253">
        <v>0.79761785098416782</v>
      </c>
      <c r="X161" s="253">
        <v>0.74866687165643597</v>
      </c>
      <c r="Y161" s="253">
        <v>0.1514050054977098</v>
      </c>
      <c r="Z161" s="253">
        <v>7.3159545912741463E-3</v>
      </c>
      <c r="AA161" s="253">
        <v>9.0865471483959057E-2</v>
      </c>
      <c r="AB161" s="253">
        <v>1.7466967706209228E-3</v>
      </c>
      <c r="AC161" s="253">
        <f t="shared" si="21"/>
        <v>4</v>
      </c>
      <c r="AD161" s="249">
        <v>82.531674473034613</v>
      </c>
      <c r="AF161" s="224">
        <v>0.17579700000000001</v>
      </c>
      <c r="AG161" s="224"/>
      <c r="AH161" s="224">
        <v>1.2918000000000001</v>
      </c>
      <c r="AI161" s="224">
        <v>6.0537999999999998</v>
      </c>
      <c r="AJ161" s="224">
        <v>0.55723400000000001</v>
      </c>
      <c r="AK161" s="224">
        <v>5.8941400000000002</v>
      </c>
      <c r="AL161" s="224">
        <v>0.21962899999999999</v>
      </c>
      <c r="AM161" s="224">
        <v>1.1756</v>
      </c>
      <c r="AN161" s="224">
        <v>43.513100000000001</v>
      </c>
      <c r="AO161" s="256"/>
      <c r="AP161" s="483" t="s">
        <v>1745</v>
      </c>
      <c r="AQ161" s="252">
        <v>30</v>
      </c>
      <c r="AR161" s="252">
        <v>15</v>
      </c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</row>
    <row r="162" spans="1:69" s="255" customFormat="1" ht="12.75">
      <c r="A162" s="249">
        <v>2670.0804681784898</v>
      </c>
      <c r="B162" s="250" t="s">
        <v>364</v>
      </c>
      <c r="C162" s="251" t="s">
        <v>469</v>
      </c>
      <c r="D162" s="249">
        <v>32.060788100849393</v>
      </c>
      <c r="E162" s="224">
        <v>54.9358</v>
      </c>
      <c r="F162" s="224"/>
      <c r="G162" s="224">
        <v>1.3864099999999999</v>
      </c>
      <c r="H162" s="224">
        <v>0.39205899999999999</v>
      </c>
      <c r="I162" s="224">
        <v>10.647500000000001</v>
      </c>
      <c r="J162" s="224">
        <v>0.2228</v>
      </c>
      <c r="K162" s="224">
        <v>29.3461</v>
      </c>
      <c r="L162" s="224">
        <v>2.2952900000000001</v>
      </c>
      <c r="M162" s="224">
        <v>3.5062999999999997E-2</v>
      </c>
      <c r="N162" s="224">
        <v>99.261022000000011</v>
      </c>
      <c r="O162" s="276"/>
      <c r="P162" s="253">
        <v>1.957656064106019</v>
      </c>
      <c r="Q162" s="253">
        <v>4.2343935893981E-2</v>
      </c>
      <c r="R162" s="253">
        <v>1.5883591130534835E-2</v>
      </c>
      <c r="S162" s="253">
        <v>0</v>
      </c>
      <c r="T162" s="253">
        <v>1.1046069811251443E-2</v>
      </c>
      <c r="U162" s="253">
        <v>1.7836847935097211E-2</v>
      </c>
      <c r="V162" s="253">
        <v>0.1539278156946324</v>
      </c>
      <c r="W162" s="253">
        <v>0.80130567542848441</v>
      </c>
      <c r="X162" s="253">
        <v>0.75767193990981974</v>
      </c>
      <c r="Y162" s="253">
        <v>0.14554593870943092</v>
      </c>
      <c r="Z162" s="253">
        <v>6.7248386150088463E-3</v>
      </c>
      <c r="AA162" s="253">
        <v>8.7634709782837855E-2</v>
      </c>
      <c r="AB162" s="253">
        <v>2.4225729829026356E-3</v>
      </c>
      <c r="AC162" s="253">
        <f t="shared" si="21"/>
        <v>3.9999999999999996</v>
      </c>
      <c r="AD162" s="249">
        <v>83.088386989290015</v>
      </c>
      <c r="AF162" s="224">
        <v>0.175763</v>
      </c>
      <c r="AG162" s="224"/>
      <c r="AH162" s="224">
        <v>1.2517</v>
      </c>
      <c r="AI162" s="224">
        <v>5.7548700000000004</v>
      </c>
      <c r="AJ162" s="224">
        <v>0.56449499999999997</v>
      </c>
      <c r="AK162" s="224">
        <v>6.3803900000000002</v>
      </c>
      <c r="AL162" s="224">
        <v>0.218254</v>
      </c>
      <c r="AM162" s="224">
        <v>1.1998899999999999</v>
      </c>
      <c r="AN162" s="224">
        <v>31.361000000000001</v>
      </c>
      <c r="AO162" s="256"/>
      <c r="AP162" s="483" t="s">
        <v>1745</v>
      </c>
      <c r="AQ162" s="252">
        <v>30</v>
      </c>
      <c r="AR162" s="252">
        <v>15</v>
      </c>
      <c r="AS162" s="256"/>
      <c r="AT162" s="256"/>
      <c r="AU162" s="256"/>
      <c r="AV162" s="256"/>
      <c r="AW162" s="256"/>
      <c r="AX162" s="256"/>
      <c r="AY162" s="256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  <c r="BJ162" s="256"/>
      <c r="BK162" s="256"/>
      <c r="BL162" s="256"/>
      <c r="BM162" s="256"/>
      <c r="BN162" s="256"/>
      <c r="BO162" s="256"/>
      <c r="BP162" s="256"/>
      <c r="BQ162" s="256"/>
    </row>
    <row r="163" spans="1:69" s="255" customFormat="1" ht="12.75">
      <c r="A163" s="249">
        <v>2670.0804681784898</v>
      </c>
      <c r="B163" s="250" t="s">
        <v>364</v>
      </c>
      <c r="C163" s="251" t="s">
        <v>469</v>
      </c>
      <c r="D163" s="249">
        <v>36.060788100849393</v>
      </c>
      <c r="E163" s="224">
        <v>54.969000000000001</v>
      </c>
      <c r="F163" s="224"/>
      <c r="G163" s="224">
        <v>1.3522400000000001</v>
      </c>
      <c r="H163" s="224">
        <v>0.336532</v>
      </c>
      <c r="I163" s="224">
        <v>10.415699999999999</v>
      </c>
      <c r="J163" s="224">
        <v>0.22099299999999999</v>
      </c>
      <c r="K163" s="224">
        <v>29.4941</v>
      </c>
      <c r="L163" s="224">
        <v>2.35236</v>
      </c>
      <c r="M163" s="224">
        <v>3.8381999999999999E-2</v>
      </c>
      <c r="N163" s="224">
        <v>99.179307000000009</v>
      </c>
      <c r="O163" s="276"/>
      <c r="P163" s="253">
        <v>1.9581089638343798</v>
      </c>
      <c r="Q163" s="253">
        <v>4.1891036165620177E-2</v>
      </c>
      <c r="R163" s="253">
        <v>1.4880222152741762E-2</v>
      </c>
      <c r="S163" s="253">
        <v>0</v>
      </c>
      <c r="T163" s="253">
        <v>9.4780894005484281E-3</v>
      </c>
      <c r="U163" s="253">
        <v>2.0183625419949891E-2</v>
      </c>
      <c r="V163" s="253">
        <v>0.14931460494948337</v>
      </c>
      <c r="W163" s="253">
        <v>0.80614345807727683</v>
      </c>
      <c r="X163" s="253">
        <v>0.76011241738690849</v>
      </c>
      <c r="Y163" s="253">
        <v>0.1407886948434969</v>
      </c>
      <c r="Z163" s="253">
        <v>6.6678109198221496E-3</v>
      </c>
      <c r="AA163" s="253">
        <v>8.9780176042151758E-2</v>
      </c>
      <c r="AB163" s="253">
        <v>2.6509008076206694E-3</v>
      </c>
      <c r="AC163" s="253">
        <f t="shared" si="21"/>
        <v>4</v>
      </c>
      <c r="AD163" s="249">
        <v>83.464969458678539</v>
      </c>
      <c r="AF163" s="224">
        <v>0.17569699999999999</v>
      </c>
      <c r="AG163" s="224"/>
      <c r="AH163" s="224">
        <v>1.26885</v>
      </c>
      <c r="AI163" s="224">
        <v>6.5176699999999999</v>
      </c>
      <c r="AJ163" s="224">
        <v>0.57253299999999996</v>
      </c>
      <c r="AK163" s="224">
        <v>6.3619599999999998</v>
      </c>
      <c r="AL163" s="224">
        <v>0.21746499999999999</v>
      </c>
      <c r="AM163" s="224">
        <v>1.1835100000000001</v>
      </c>
      <c r="AN163" s="224">
        <v>28.6221</v>
      </c>
      <c r="AO163" s="256"/>
      <c r="AP163" s="483" t="s">
        <v>1745</v>
      </c>
      <c r="AQ163" s="252">
        <v>30</v>
      </c>
      <c r="AR163" s="252">
        <v>15</v>
      </c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6"/>
      <c r="BL163" s="256"/>
      <c r="BM163" s="256"/>
      <c r="BN163" s="256"/>
      <c r="BO163" s="256"/>
      <c r="BP163" s="256"/>
      <c r="BQ163" s="256"/>
    </row>
    <row r="164" spans="1:69" s="255" customFormat="1" ht="12.75">
      <c r="A164" s="249">
        <v>2670.0804681784898</v>
      </c>
      <c r="B164" s="250" t="s">
        <v>364</v>
      </c>
      <c r="C164" s="251" t="s">
        <v>469</v>
      </c>
      <c r="D164" s="249">
        <v>40.060788100849393</v>
      </c>
      <c r="E164" s="224">
        <v>54.8414</v>
      </c>
      <c r="F164" s="224"/>
      <c r="G164" s="224">
        <v>1.5230600000000001</v>
      </c>
      <c r="H164" s="224">
        <v>0.44182700000000003</v>
      </c>
      <c r="I164" s="224">
        <v>10.039099999999999</v>
      </c>
      <c r="J164" s="224">
        <v>0.22467699999999999</v>
      </c>
      <c r="K164" s="224">
        <v>29.653199999999998</v>
      </c>
      <c r="L164" s="224">
        <v>2.3113000000000001</v>
      </c>
      <c r="M164" s="224">
        <v>1.9435000000000001E-2</v>
      </c>
      <c r="N164" s="224">
        <v>99.053999000000005</v>
      </c>
      <c r="O164" s="276"/>
      <c r="P164" s="253">
        <v>1.9535357545114251</v>
      </c>
      <c r="Q164" s="253">
        <v>4.6464245488574862E-2</v>
      </c>
      <c r="R164" s="253">
        <v>1.7477658845598931E-2</v>
      </c>
      <c r="S164" s="253">
        <v>0</v>
      </c>
      <c r="T164" s="253">
        <v>1.2443441156002225E-2</v>
      </c>
      <c r="U164" s="253">
        <v>1.7885428930510372E-2</v>
      </c>
      <c r="V164" s="253">
        <v>0.14426518112688783</v>
      </c>
      <c r="W164" s="253">
        <v>0.80792828994100085</v>
      </c>
      <c r="X164" s="253">
        <v>0.7667540017715998</v>
      </c>
      <c r="Y164" s="253">
        <v>0.1369130234979439</v>
      </c>
      <c r="Z164" s="253">
        <v>6.778868149155016E-3</v>
      </c>
      <c r="AA164" s="253">
        <v>8.8211823137764517E-2</v>
      </c>
      <c r="AB164" s="253">
        <v>1.3422834435368176E-3</v>
      </c>
      <c r="AC164" s="253">
        <f t="shared" si="21"/>
        <v>4</v>
      </c>
      <c r="AD164" s="249">
        <v>84.039264367575541</v>
      </c>
      <c r="AF164" s="224">
        <v>0.17597699999999999</v>
      </c>
      <c r="AG164" s="224"/>
      <c r="AH164" s="224">
        <v>1.17879</v>
      </c>
      <c r="AI164" s="224">
        <v>5.48149</v>
      </c>
      <c r="AJ164" s="224">
        <v>0.58335099999999995</v>
      </c>
      <c r="AK164" s="224">
        <v>6.1576899999999997</v>
      </c>
      <c r="AL164" s="224">
        <v>0.21673100000000001</v>
      </c>
      <c r="AM164" s="224">
        <v>1.1997100000000001</v>
      </c>
      <c r="AN164" s="224">
        <v>56.367699999999999</v>
      </c>
      <c r="AO164" s="256"/>
      <c r="AP164" s="483" t="s">
        <v>1745</v>
      </c>
      <c r="AQ164" s="252">
        <v>30</v>
      </c>
      <c r="AR164" s="252">
        <v>15</v>
      </c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</row>
    <row r="165" spans="1:69" s="255" customFormat="1" ht="12.75">
      <c r="A165" s="249">
        <v>2670.0804681784898</v>
      </c>
      <c r="B165" s="250" t="s">
        <v>364</v>
      </c>
      <c r="C165" s="251" t="s">
        <v>469</v>
      </c>
      <c r="D165" s="249">
        <v>44.060788100849393</v>
      </c>
      <c r="E165" s="224">
        <v>55.005200000000002</v>
      </c>
      <c r="F165" s="224"/>
      <c r="G165" s="224">
        <v>1.50166</v>
      </c>
      <c r="H165" s="224">
        <v>0.38669300000000001</v>
      </c>
      <c r="I165" s="224">
        <v>10.077999999999999</v>
      </c>
      <c r="J165" s="224">
        <v>0.236842</v>
      </c>
      <c r="K165" s="224">
        <v>29.851400000000002</v>
      </c>
      <c r="L165" s="224">
        <v>2.3156699999999999</v>
      </c>
      <c r="M165" s="224">
        <v>3.7732000000000002E-2</v>
      </c>
      <c r="N165" s="224">
        <v>99.413196999999997</v>
      </c>
      <c r="O165" s="276"/>
      <c r="P165" s="253">
        <v>1.9511440451875119</v>
      </c>
      <c r="Q165" s="253">
        <v>4.8855954812488056E-2</v>
      </c>
      <c r="R165" s="253">
        <v>1.3922832159210419E-2</v>
      </c>
      <c r="S165" s="253">
        <v>0</v>
      </c>
      <c r="T165" s="253">
        <v>1.0844943910397822E-2</v>
      </c>
      <c r="U165" s="253">
        <v>2.6683208053835727E-2</v>
      </c>
      <c r="V165" s="253">
        <v>0.13954261999910525</v>
      </c>
      <c r="W165" s="253">
        <v>0.80900639587745105</v>
      </c>
      <c r="X165" s="253">
        <v>0.76954539091089591</v>
      </c>
      <c r="Y165" s="253">
        <v>0.13273613237565643</v>
      </c>
      <c r="Z165" s="253">
        <v>7.1159033985092098E-3</v>
      </c>
      <c r="AA165" s="253">
        <v>8.8007544003980906E-2</v>
      </c>
      <c r="AB165" s="253">
        <v>2.5950293109574655E-3</v>
      </c>
      <c r="AC165" s="253">
        <f t="shared" si="21"/>
        <v>4</v>
      </c>
      <c r="AD165" s="249">
        <v>84.0767099110858</v>
      </c>
      <c r="AF165" s="224">
        <v>0.17568300000000001</v>
      </c>
      <c r="AG165" s="224"/>
      <c r="AH165" s="224">
        <v>1.2004699999999999</v>
      </c>
      <c r="AI165" s="224">
        <v>5.8346</v>
      </c>
      <c r="AJ165" s="224">
        <v>0.58261799999999997</v>
      </c>
      <c r="AK165" s="224">
        <v>5.9101299999999997</v>
      </c>
      <c r="AL165" s="224">
        <v>0.215975</v>
      </c>
      <c r="AM165" s="224">
        <v>1.19512</v>
      </c>
      <c r="AN165" s="224">
        <v>29.3337</v>
      </c>
      <c r="AO165" s="256"/>
      <c r="AP165" s="483" t="s">
        <v>1745</v>
      </c>
      <c r="AQ165" s="252">
        <v>30</v>
      </c>
      <c r="AR165" s="252">
        <v>15</v>
      </c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</row>
    <row r="166" spans="1:69" s="255" customFormat="1" ht="12.75">
      <c r="A166" s="249">
        <v>2670.0804681784898</v>
      </c>
      <c r="B166" s="250" t="s">
        <v>364</v>
      </c>
      <c r="C166" s="251" t="s">
        <v>469</v>
      </c>
      <c r="D166" s="249">
        <v>48.060788100849393</v>
      </c>
      <c r="E166" s="224">
        <v>54.952399999999997</v>
      </c>
      <c r="F166" s="224"/>
      <c r="G166" s="224">
        <v>1.34935</v>
      </c>
      <c r="H166" s="224">
        <v>0.31899699999999998</v>
      </c>
      <c r="I166" s="224">
        <v>9.9697600000000008</v>
      </c>
      <c r="J166" s="224">
        <v>0.19739000000000001</v>
      </c>
      <c r="K166" s="224">
        <v>29.890899999999998</v>
      </c>
      <c r="L166" s="224">
        <v>2.3381500000000002</v>
      </c>
      <c r="M166" s="224">
        <v>3.7545000000000002E-2</v>
      </c>
      <c r="N166" s="224">
        <v>99.054491999999996</v>
      </c>
      <c r="O166" s="276"/>
      <c r="P166" s="253">
        <v>1.9549428892864988</v>
      </c>
      <c r="Q166" s="253">
        <v>4.5057110713501158E-2</v>
      </c>
      <c r="R166" s="253">
        <v>1.1518303994516366E-2</v>
      </c>
      <c r="S166" s="253">
        <v>0</v>
      </c>
      <c r="T166" s="253">
        <v>8.9724164693411098E-3</v>
      </c>
      <c r="U166" s="253">
        <v>2.7156071877962873E-2</v>
      </c>
      <c r="V166" s="253">
        <v>0.13836064050073904</v>
      </c>
      <c r="W166" s="253">
        <v>0.81399256715744095</v>
      </c>
      <c r="X166" s="253">
        <v>0.77124715895410112</v>
      </c>
      <c r="Y166" s="253">
        <v>0.13109487138182307</v>
      </c>
      <c r="Z166" s="253">
        <v>5.9478265654595601E-3</v>
      </c>
      <c r="AA166" s="253">
        <v>8.912046147029648E-2</v>
      </c>
      <c r="AB166" s="253">
        <v>2.5896816283197364E-3</v>
      </c>
      <c r="AC166" s="253">
        <f t="shared" si="21"/>
        <v>4.0000000000000009</v>
      </c>
      <c r="AD166" s="249">
        <v>84.238309254056361</v>
      </c>
      <c r="AF166" s="224">
        <v>0.17568300000000001</v>
      </c>
      <c r="AG166" s="224"/>
      <c r="AH166" s="224">
        <v>1.2701499999999999</v>
      </c>
      <c r="AI166" s="224">
        <v>6.9388800000000002</v>
      </c>
      <c r="AJ166" s="224">
        <v>0.58557300000000001</v>
      </c>
      <c r="AK166" s="224">
        <v>6.9858099999999999</v>
      </c>
      <c r="AL166" s="224">
        <v>0.215589</v>
      </c>
      <c r="AM166" s="224">
        <v>1.17957</v>
      </c>
      <c r="AN166" s="224">
        <v>29.2791</v>
      </c>
      <c r="AO166" s="256"/>
      <c r="AP166" s="483" t="s">
        <v>1745</v>
      </c>
      <c r="AQ166" s="252">
        <v>30</v>
      </c>
      <c r="AR166" s="252">
        <v>15</v>
      </c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</row>
    <row r="167" spans="1:69" s="255" customFormat="1" ht="12.75">
      <c r="A167" s="249">
        <v>2670.0804681784898</v>
      </c>
      <c r="B167" s="250" t="s">
        <v>364</v>
      </c>
      <c r="C167" s="251" t="s">
        <v>469</v>
      </c>
      <c r="D167" s="249">
        <v>52.060788100849393</v>
      </c>
      <c r="E167" s="224">
        <v>55.0886</v>
      </c>
      <c r="F167" s="224"/>
      <c r="G167" s="224">
        <v>1.2382</v>
      </c>
      <c r="H167" s="224">
        <v>0.35932500000000001</v>
      </c>
      <c r="I167" s="224">
        <v>10.044499999999999</v>
      </c>
      <c r="J167" s="224">
        <v>0.21554100000000001</v>
      </c>
      <c r="K167" s="224">
        <v>29.737400000000001</v>
      </c>
      <c r="L167" s="224">
        <v>2.3162199999999999</v>
      </c>
      <c r="M167" s="224">
        <v>2.1968000000000001E-2</v>
      </c>
      <c r="N167" s="224">
        <v>99.021754000000016</v>
      </c>
      <c r="O167" s="276"/>
      <c r="P167" s="253">
        <v>1.9627132468501618</v>
      </c>
      <c r="Q167" s="253">
        <v>3.7286753149838203E-2</v>
      </c>
      <c r="R167" s="253">
        <v>1.4705859381912934E-2</v>
      </c>
      <c r="S167" s="253">
        <v>0</v>
      </c>
      <c r="T167" s="253">
        <v>1.0121805028274665E-2</v>
      </c>
      <c r="U167" s="253">
        <v>1.3976602001489979E-2</v>
      </c>
      <c r="V167" s="253">
        <v>0.14706125236651105</v>
      </c>
      <c r="W167" s="253">
        <v>0.8141344812218112</v>
      </c>
      <c r="X167" s="253">
        <v>0.76531834138205923</v>
      </c>
      <c r="Y167" s="253">
        <v>0.13824334472825597</v>
      </c>
      <c r="Z167" s="253">
        <v>6.5044525637916522E-3</v>
      </c>
      <c r="AA167" s="253">
        <v>8.8416348064053102E-2</v>
      </c>
      <c r="AB167" s="253">
        <v>1.5175132618401039E-3</v>
      </c>
      <c r="AC167" s="253">
        <f t="shared" si="21"/>
        <v>4</v>
      </c>
      <c r="AD167" s="249">
        <v>84.070060176723274</v>
      </c>
      <c r="AF167" s="224">
        <v>0.17544599999999999</v>
      </c>
      <c r="AG167" s="224"/>
      <c r="AH167" s="224">
        <v>1.3395699999999999</v>
      </c>
      <c r="AI167" s="224">
        <v>6.2062200000000001</v>
      </c>
      <c r="AJ167" s="224">
        <v>0.58283499999999999</v>
      </c>
      <c r="AK167" s="224">
        <v>6.6345599999999996</v>
      </c>
      <c r="AL167" s="224">
        <v>0.216334</v>
      </c>
      <c r="AM167" s="224">
        <v>1.19567</v>
      </c>
      <c r="AN167" s="224">
        <v>47.744999999999997</v>
      </c>
      <c r="AO167" s="256"/>
      <c r="AP167" s="483" t="s">
        <v>1745</v>
      </c>
      <c r="AQ167" s="252">
        <v>30</v>
      </c>
      <c r="AR167" s="252">
        <v>15</v>
      </c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</row>
    <row r="168" spans="1:69" s="255" customFormat="1" ht="12.75">
      <c r="A168" s="249">
        <v>2670.0804681784898</v>
      </c>
      <c r="B168" s="250" t="s">
        <v>364</v>
      </c>
      <c r="C168" s="251" t="s">
        <v>469</v>
      </c>
      <c r="D168" s="249">
        <v>56.060788100849393</v>
      </c>
      <c r="E168" s="224">
        <v>55.187600000000003</v>
      </c>
      <c r="F168" s="224"/>
      <c r="G168" s="224">
        <v>1.2632000000000001</v>
      </c>
      <c r="H168" s="224">
        <v>0.36260399999999998</v>
      </c>
      <c r="I168" s="224">
        <v>10.1441</v>
      </c>
      <c r="J168" s="224">
        <v>0.211566</v>
      </c>
      <c r="K168" s="224">
        <v>29.668500000000002</v>
      </c>
      <c r="L168" s="224">
        <v>2.28552</v>
      </c>
      <c r="M168" s="224">
        <v>3.1175999999999999E-2</v>
      </c>
      <c r="N168" s="224">
        <v>99.154266000000007</v>
      </c>
      <c r="O168" s="276"/>
      <c r="P168" s="253">
        <v>1.9646090020087656</v>
      </c>
      <c r="Q168" s="253">
        <v>3.5390997991234352E-2</v>
      </c>
      <c r="R168" s="253">
        <v>1.7607365749087389E-2</v>
      </c>
      <c r="S168" s="253">
        <v>0</v>
      </c>
      <c r="T168" s="253">
        <v>1.0205695994895011E-2</v>
      </c>
      <c r="U168" s="253">
        <v>9.7297360915007403E-3</v>
      </c>
      <c r="V168" s="253">
        <v>0.15068708632122038</v>
      </c>
      <c r="W168" s="253">
        <v>0.81177011584329628</v>
      </c>
      <c r="X168" s="253">
        <v>0.76271571582418896</v>
      </c>
      <c r="Y168" s="253">
        <v>0.14158122683483612</v>
      </c>
      <c r="Z168" s="253">
        <v>6.3792002617907521E-3</v>
      </c>
      <c r="AA168" s="253">
        <v>8.7172057234935235E-2</v>
      </c>
      <c r="AB168" s="253">
        <v>2.1517998442490039E-3</v>
      </c>
      <c r="AC168" s="253">
        <f t="shared" si="21"/>
        <v>4</v>
      </c>
      <c r="AD168" s="249">
        <v>83.906174078069256</v>
      </c>
      <c r="AF168" s="224">
        <v>0.17522199999999999</v>
      </c>
      <c r="AG168" s="224"/>
      <c r="AH168" s="224">
        <v>1.32701</v>
      </c>
      <c r="AI168" s="224">
        <v>6.0747799999999996</v>
      </c>
      <c r="AJ168" s="224">
        <v>0.57959700000000003</v>
      </c>
      <c r="AK168" s="224">
        <v>6.6086200000000002</v>
      </c>
      <c r="AL168" s="224">
        <v>0.216642</v>
      </c>
      <c r="AM168" s="224">
        <v>1.1992499999999999</v>
      </c>
      <c r="AN168" s="224">
        <v>34.546799999999998</v>
      </c>
      <c r="AO168" s="256"/>
      <c r="AP168" s="483" t="s">
        <v>1745</v>
      </c>
      <c r="AQ168" s="252">
        <v>30</v>
      </c>
      <c r="AR168" s="252">
        <v>15</v>
      </c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</row>
    <row r="169" spans="1:69" s="255" customFormat="1" ht="12.75">
      <c r="A169" s="252"/>
      <c r="B169" s="252"/>
      <c r="C169" s="251"/>
      <c r="D169" s="249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76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49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56"/>
      <c r="AP169" s="252"/>
      <c r="AQ169" s="252"/>
      <c r="AR169" s="252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</row>
    <row r="170" spans="1:69" s="255" customFormat="1" ht="12.75">
      <c r="A170" s="249">
        <v>2670.0804681784898</v>
      </c>
      <c r="B170" s="250" t="s">
        <v>364</v>
      </c>
      <c r="C170" s="251" t="s">
        <v>470</v>
      </c>
      <c r="D170" s="249">
        <v>0</v>
      </c>
      <c r="E170" s="224">
        <v>53.572899999999997</v>
      </c>
      <c r="F170" s="224"/>
      <c r="G170" s="224">
        <v>1.0817000000000001</v>
      </c>
      <c r="H170" s="224">
        <v>8.7276999999999993E-2</v>
      </c>
      <c r="I170" s="224">
        <v>14.7538</v>
      </c>
      <c r="J170" s="224">
        <v>0.27560200000000001</v>
      </c>
      <c r="K170" s="224">
        <v>25.885100000000001</v>
      </c>
      <c r="L170" s="224">
        <v>2.8998699999999999</v>
      </c>
      <c r="M170" s="224">
        <v>2.4333E-2</v>
      </c>
      <c r="N170" s="224">
        <v>98.580582000000007</v>
      </c>
      <c r="O170" s="276"/>
      <c r="P170" s="253">
        <v>1.9618146858844496</v>
      </c>
      <c r="Q170" s="253">
        <v>3.8185314115550373E-2</v>
      </c>
      <c r="R170" s="253">
        <v>8.4994724346025841E-3</v>
      </c>
      <c r="S170" s="253">
        <v>0</v>
      </c>
      <c r="T170" s="253">
        <v>2.5268999677555372E-3</v>
      </c>
      <c r="U170" s="253">
        <v>2.8886590018014857E-2</v>
      </c>
      <c r="V170" s="253">
        <v>0.22116137507452852</v>
      </c>
      <c r="W170" s="253">
        <v>0.73892566250509828</v>
      </c>
      <c r="X170" s="253">
        <v>0.67416887561795413</v>
      </c>
      <c r="Y170" s="253">
        <v>0.20177958775804025</v>
      </c>
      <c r="Z170" s="253">
        <v>8.548323108019628E-3</v>
      </c>
      <c r="AA170" s="253">
        <v>0.11377556521116279</v>
      </c>
      <c r="AB170" s="253">
        <v>1.7276483048231513E-3</v>
      </c>
      <c r="AC170" s="253">
        <f t="shared" ref="AC170:AC181" si="22">SUM(P170:AB170)</f>
        <v>3.9999999999999996</v>
      </c>
      <c r="AD170" s="249">
        <v>75.772309468719186</v>
      </c>
      <c r="AF170" s="224">
        <v>0.17773</v>
      </c>
      <c r="AG170" s="224"/>
      <c r="AH170" s="224">
        <v>1.4630399999999999</v>
      </c>
      <c r="AI170" s="224">
        <v>19.344200000000001</v>
      </c>
      <c r="AJ170" s="224">
        <v>0.477296</v>
      </c>
      <c r="AK170" s="224">
        <v>5.3538600000000001</v>
      </c>
      <c r="AL170" s="224">
        <v>0.235954</v>
      </c>
      <c r="AM170" s="224">
        <v>1.0554300000000001</v>
      </c>
      <c r="AN170" s="224">
        <v>47.201000000000001</v>
      </c>
      <c r="AO170" s="256"/>
      <c r="AP170" s="483" t="s">
        <v>1745</v>
      </c>
      <c r="AQ170" s="252">
        <v>30</v>
      </c>
      <c r="AR170" s="252">
        <v>15</v>
      </c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</row>
    <row r="171" spans="1:69" s="255" customFormat="1" ht="12.75">
      <c r="A171" s="249">
        <v>2670.0804681784898</v>
      </c>
      <c r="B171" s="250" t="s">
        <v>364</v>
      </c>
      <c r="C171" s="251" t="s">
        <v>470</v>
      </c>
      <c r="D171" s="249">
        <v>3.0413053145859026</v>
      </c>
      <c r="E171" s="224">
        <v>54.7455</v>
      </c>
      <c r="F171" s="224"/>
      <c r="G171" s="224">
        <v>0.78501699999999996</v>
      </c>
      <c r="H171" s="224">
        <v>0.18116699999999999</v>
      </c>
      <c r="I171" s="224">
        <v>12.632999999999999</v>
      </c>
      <c r="J171" s="224">
        <v>0.242508</v>
      </c>
      <c r="K171" s="224">
        <v>28.332599999999999</v>
      </c>
      <c r="L171" s="224">
        <v>2.36192</v>
      </c>
      <c r="M171" s="224">
        <v>2.2183999999999999E-2</v>
      </c>
      <c r="N171" s="224">
        <v>99.303895999999995</v>
      </c>
      <c r="O171" s="276"/>
      <c r="P171" s="253">
        <v>1.9658159849409411</v>
      </c>
      <c r="Q171" s="253">
        <v>3.3222263615959875E-2</v>
      </c>
      <c r="R171" s="253" t="s">
        <v>462</v>
      </c>
      <c r="S171" s="253">
        <v>0</v>
      </c>
      <c r="T171" s="253">
        <v>5.1433839276230665E-3</v>
      </c>
      <c r="U171" s="253">
        <v>3.1546858521924293E-2</v>
      </c>
      <c r="V171" s="253">
        <v>0.17988419756024623</v>
      </c>
      <c r="W171" s="253">
        <v>0.78438731143330565</v>
      </c>
      <c r="X171" s="253">
        <v>0.73227680410718132</v>
      </c>
      <c r="Y171" s="253">
        <v>0.16793365137192454</v>
      </c>
      <c r="Z171" s="253">
        <v>7.3757509647666628E-3</v>
      </c>
      <c r="AA171" s="253">
        <v>9.0869317608737218E-2</v>
      </c>
      <c r="AB171" s="253">
        <v>1.5444759473902108E-3</v>
      </c>
      <c r="AC171" s="253">
        <f t="shared" si="22"/>
        <v>4</v>
      </c>
      <c r="AD171" s="249">
        <v>79.991617065455372</v>
      </c>
      <c r="AF171" s="224">
        <v>0.17608199999999999</v>
      </c>
      <c r="AG171" s="224"/>
      <c r="AH171" s="224">
        <v>1.78749</v>
      </c>
      <c r="AI171" s="224">
        <v>10.512</v>
      </c>
      <c r="AJ171" s="224">
        <v>0.51807199999999998</v>
      </c>
      <c r="AK171" s="224">
        <v>5.9624800000000002</v>
      </c>
      <c r="AL171" s="224">
        <v>0.22373599999999999</v>
      </c>
      <c r="AM171" s="224">
        <v>1.1813899999999999</v>
      </c>
      <c r="AN171" s="224">
        <v>51.647199999999998</v>
      </c>
      <c r="AO171" s="256"/>
      <c r="AP171" s="483" t="s">
        <v>1745</v>
      </c>
      <c r="AQ171" s="252">
        <v>30</v>
      </c>
      <c r="AR171" s="252">
        <v>15</v>
      </c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</row>
    <row r="172" spans="1:69" s="255" customFormat="1" ht="12.75">
      <c r="A172" s="249">
        <v>2670.0804681784898</v>
      </c>
      <c r="B172" s="250" t="s">
        <v>364</v>
      </c>
      <c r="C172" s="251" t="s">
        <v>470</v>
      </c>
      <c r="D172" s="249">
        <v>6.0413053145859026</v>
      </c>
      <c r="E172" s="224">
        <v>54.555500000000002</v>
      </c>
      <c r="F172" s="224"/>
      <c r="G172" s="224">
        <v>0.90551899999999996</v>
      </c>
      <c r="H172" s="224">
        <v>0.187862</v>
      </c>
      <c r="I172" s="224">
        <v>11.9339</v>
      </c>
      <c r="J172" s="224">
        <v>0.25853900000000002</v>
      </c>
      <c r="K172" s="224">
        <v>28.672999999999998</v>
      </c>
      <c r="L172" s="224">
        <v>2.36673</v>
      </c>
      <c r="M172" s="224">
        <v>2.3196000000000001E-2</v>
      </c>
      <c r="N172" s="224">
        <v>98.904246000000001</v>
      </c>
      <c r="O172" s="276"/>
      <c r="P172" s="253">
        <v>1.9607392561268053</v>
      </c>
      <c r="Q172" s="253">
        <v>3.8356113361788909E-2</v>
      </c>
      <c r="R172" s="253" t="s">
        <v>462</v>
      </c>
      <c r="S172" s="253">
        <v>0</v>
      </c>
      <c r="T172" s="253">
        <v>5.3382100696967002E-3</v>
      </c>
      <c r="U172" s="253">
        <v>3.644353609936779E-2</v>
      </c>
      <c r="V172" s="253">
        <v>0.16630303087952716</v>
      </c>
      <c r="W172" s="253">
        <v>0.79281985346281414</v>
      </c>
      <c r="X172" s="253">
        <v>0.74343399486945771</v>
      </c>
      <c r="Y172" s="253">
        <v>0.15594378226738567</v>
      </c>
      <c r="Z172" s="253">
        <v>7.8703329882566491E-3</v>
      </c>
      <c r="AA172" s="253">
        <v>9.1135518090436116E-2</v>
      </c>
      <c r="AB172" s="253">
        <v>1.6163717844638068E-3</v>
      </c>
      <c r="AC172" s="253">
        <f t="shared" si="22"/>
        <v>4</v>
      </c>
      <c r="AD172" s="249">
        <v>81.07119197997325</v>
      </c>
      <c r="AF172" s="224">
        <v>0.17632200000000001</v>
      </c>
      <c r="AG172" s="224"/>
      <c r="AH172" s="224">
        <v>1.63785</v>
      </c>
      <c r="AI172" s="224">
        <v>10.446400000000001</v>
      </c>
      <c r="AJ172" s="224">
        <v>0.53234599999999999</v>
      </c>
      <c r="AK172" s="224">
        <v>5.6280299999999999</v>
      </c>
      <c r="AL172" s="224">
        <v>0.221891</v>
      </c>
      <c r="AM172" s="224">
        <v>1.1788400000000001</v>
      </c>
      <c r="AN172" s="224">
        <v>48.9529</v>
      </c>
      <c r="AO172" s="256"/>
      <c r="AP172" s="483" t="s">
        <v>1745</v>
      </c>
      <c r="AQ172" s="252">
        <v>30</v>
      </c>
      <c r="AR172" s="252">
        <v>15</v>
      </c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</row>
    <row r="173" spans="1:69" s="255" customFormat="1" ht="12.75">
      <c r="A173" s="249">
        <v>2670.0804681784898</v>
      </c>
      <c r="B173" s="250" t="s">
        <v>364</v>
      </c>
      <c r="C173" s="251" t="s">
        <v>470</v>
      </c>
      <c r="D173" s="249">
        <v>9.0413053145859017</v>
      </c>
      <c r="E173" s="224">
        <v>54.683700000000002</v>
      </c>
      <c r="F173" s="224"/>
      <c r="G173" s="224">
        <v>0.87849200000000005</v>
      </c>
      <c r="H173" s="224">
        <v>0.21512500000000001</v>
      </c>
      <c r="I173" s="224">
        <v>11.790800000000001</v>
      </c>
      <c r="J173" s="224">
        <v>0.26600499999999999</v>
      </c>
      <c r="K173" s="224">
        <v>28.8994</v>
      </c>
      <c r="L173" s="224">
        <v>2.3626200000000002</v>
      </c>
      <c r="M173" s="224">
        <v>4.3429000000000002E-2</v>
      </c>
      <c r="N173" s="224">
        <v>99.139571000000018</v>
      </c>
      <c r="O173" s="276"/>
      <c r="P173" s="253">
        <v>1.9587139002084493</v>
      </c>
      <c r="Q173" s="253">
        <v>3.7085714182430972E-2</v>
      </c>
      <c r="R173" s="253" t="s">
        <v>462</v>
      </c>
      <c r="S173" s="253">
        <v>0</v>
      </c>
      <c r="T173" s="253">
        <v>6.0922737783315941E-3</v>
      </c>
      <c r="U173" s="253">
        <v>4.2410270392272409E-2</v>
      </c>
      <c r="V173" s="253">
        <v>0.16020712897763381</v>
      </c>
      <c r="W173" s="253">
        <v>0.79549071246088199</v>
      </c>
      <c r="X173" s="253">
        <v>0.74766760867861171</v>
      </c>
      <c r="Y173" s="253">
        <v>0.15057583846004188</v>
      </c>
      <c r="Z173" s="253">
        <v>8.0702809214265262E-3</v>
      </c>
      <c r="AA173" s="253">
        <v>9.067021316998608E-2</v>
      </c>
      <c r="AB173" s="253">
        <v>3.0160587699337776E-3</v>
      </c>
      <c r="AC173" s="253">
        <f t="shared" si="22"/>
        <v>4</v>
      </c>
      <c r="AD173" s="249">
        <v>81.375118123039996</v>
      </c>
      <c r="AF173" s="224">
        <v>0.17602699999999999</v>
      </c>
      <c r="AG173" s="224"/>
      <c r="AH173" s="224">
        <v>1.6545000000000001</v>
      </c>
      <c r="AI173" s="224">
        <v>9.1421700000000001</v>
      </c>
      <c r="AJ173" s="224">
        <v>0.53580899999999998</v>
      </c>
      <c r="AK173" s="224">
        <v>5.3433000000000002</v>
      </c>
      <c r="AL173" s="224">
        <v>0.220667</v>
      </c>
      <c r="AM173" s="224">
        <v>1.1770700000000001</v>
      </c>
      <c r="AN173" s="224">
        <v>25.933</v>
      </c>
      <c r="AO173" s="256"/>
      <c r="AP173" s="483" t="s">
        <v>1745</v>
      </c>
      <c r="AQ173" s="252">
        <v>30</v>
      </c>
      <c r="AR173" s="252">
        <v>15</v>
      </c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</row>
    <row r="174" spans="1:69" s="255" customFormat="1" ht="12.75">
      <c r="A174" s="249">
        <v>2670.0804681784898</v>
      </c>
      <c r="B174" s="250" t="s">
        <v>364</v>
      </c>
      <c r="C174" s="251" t="s">
        <v>470</v>
      </c>
      <c r="D174" s="249">
        <v>12.041305314585902</v>
      </c>
      <c r="E174" s="224">
        <v>54.825299999999999</v>
      </c>
      <c r="F174" s="224"/>
      <c r="G174" s="224">
        <v>0.96454700000000004</v>
      </c>
      <c r="H174" s="224">
        <v>0.236593</v>
      </c>
      <c r="I174" s="224">
        <v>11.298299999999999</v>
      </c>
      <c r="J174" s="224">
        <v>0.23160700000000001</v>
      </c>
      <c r="K174" s="224">
        <v>29.153600000000001</v>
      </c>
      <c r="L174" s="224">
        <v>2.4417499999999999</v>
      </c>
      <c r="M174" s="224">
        <v>3.8059999999999997E-2</v>
      </c>
      <c r="N174" s="224">
        <v>99.189757</v>
      </c>
      <c r="O174" s="276"/>
      <c r="P174" s="253">
        <v>1.9590088683779308</v>
      </c>
      <c r="Q174" s="253">
        <v>4.0619493388027214E-2</v>
      </c>
      <c r="R174" s="253" t="s">
        <v>462</v>
      </c>
      <c r="S174" s="253">
        <v>0</v>
      </c>
      <c r="T174" s="253">
        <v>6.6839422898140478E-3</v>
      </c>
      <c r="U174" s="253">
        <v>3.7315590144055832E-2</v>
      </c>
      <c r="V174" s="253">
        <v>0.1549712835123826</v>
      </c>
      <c r="W174" s="253">
        <v>0.80140082228778931</v>
      </c>
      <c r="X174" s="253">
        <v>0.7515443451156234</v>
      </c>
      <c r="Y174" s="253">
        <v>0.14533026238550162</v>
      </c>
      <c r="Z174" s="253">
        <v>7.0095930572674891E-3</v>
      </c>
      <c r="AA174" s="253">
        <v>9.3479036863849022E-2</v>
      </c>
      <c r="AB174" s="253">
        <v>2.6367625777584916E-3</v>
      </c>
      <c r="AC174" s="253">
        <f t="shared" si="22"/>
        <v>4</v>
      </c>
      <c r="AD174" s="249">
        <v>82.14197250063286</v>
      </c>
      <c r="AF174" s="224">
        <v>0.175868</v>
      </c>
      <c r="AG174" s="224"/>
      <c r="AH174" s="224">
        <v>1.55992</v>
      </c>
      <c r="AI174" s="224">
        <v>8.3610900000000008</v>
      </c>
      <c r="AJ174" s="224">
        <v>0.54773400000000005</v>
      </c>
      <c r="AK174" s="224">
        <v>6.0998700000000001</v>
      </c>
      <c r="AL174" s="224">
        <v>0.219495</v>
      </c>
      <c r="AM174" s="224">
        <v>1.1548799999999999</v>
      </c>
      <c r="AN174" s="224">
        <v>28.189</v>
      </c>
      <c r="AO174" s="256"/>
      <c r="AP174" s="483" t="s">
        <v>1745</v>
      </c>
      <c r="AQ174" s="252">
        <v>30</v>
      </c>
      <c r="AR174" s="252">
        <v>15</v>
      </c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</row>
    <row r="175" spans="1:69" s="255" customFormat="1" ht="12.75">
      <c r="A175" s="249">
        <v>2670.0804681784898</v>
      </c>
      <c r="B175" s="250" t="s">
        <v>364</v>
      </c>
      <c r="C175" s="251" t="s">
        <v>470</v>
      </c>
      <c r="D175" s="249">
        <v>15.041305314585902</v>
      </c>
      <c r="E175" s="224">
        <v>54.598599999999998</v>
      </c>
      <c r="F175" s="224"/>
      <c r="G175" s="224">
        <v>1.1455599999999999</v>
      </c>
      <c r="H175" s="224">
        <v>0.36485499999999998</v>
      </c>
      <c r="I175" s="224">
        <v>11.156000000000001</v>
      </c>
      <c r="J175" s="224">
        <v>0.20200199999999999</v>
      </c>
      <c r="K175" s="224">
        <v>29.0273</v>
      </c>
      <c r="L175" s="224">
        <v>2.4312499999999999</v>
      </c>
      <c r="M175" s="224">
        <v>3.3444000000000002E-2</v>
      </c>
      <c r="N175" s="224">
        <v>98.959011000000004</v>
      </c>
      <c r="O175" s="276"/>
      <c r="P175" s="253">
        <v>1.955529226411113</v>
      </c>
      <c r="Q175" s="253">
        <v>4.4470773588886958E-2</v>
      </c>
      <c r="R175" s="253">
        <v>3.8858943489770148E-3</v>
      </c>
      <c r="S175" s="253">
        <v>0</v>
      </c>
      <c r="T175" s="253">
        <v>1.0331860211149254E-2</v>
      </c>
      <c r="U175" s="253">
        <v>3.2575477068084169E-2</v>
      </c>
      <c r="V175" s="253">
        <v>0.15526522700740458</v>
      </c>
      <c r="W175" s="253">
        <v>0.79794154136438533</v>
      </c>
      <c r="X175" s="253">
        <v>0.75193816315182826</v>
      </c>
      <c r="Y175" s="253">
        <v>0.14631378809739753</v>
      </c>
      <c r="Z175" s="253">
        <v>6.1280769896591425E-3</v>
      </c>
      <c r="AA175" s="253">
        <v>9.3297513721793082E-2</v>
      </c>
      <c r="AB175" s="253">
        <v>2.3224580393220564E-3</v>
      </c>
      <c r="AC175" s="253">
        <f t="shared" si="22"/>
        <v>4</v>
      </c>
      <c r="AD175" s="249">
        <v>82.263883916751013</v>
      </c>
      <c r="AF175" s="224">
        <v>0.176285</v>
      </c>
      <c r="AG175" s="224"/>
      <c r="AH175" s="224">
        <v>1.4056</v>
      </c>
      <c r="AI175" s="224">
        <v>6.1637399999999998</v>
      </c>
      <c r="AJ175" s="224">
        <v>0.551593</v>
      </c>
      <c r="AK175" s="224">
        <v>6.8802500000000002</v>
      </c>
      <c r="AL175" s="224">
        <v>0.219916</v>
      </c>
      <c r="AM175" s="224">
        <v>1.16127</v>
      </c>
      <c r="AN175" s="224">
        <v>33.297800000000002</v>
      </c>
      <c r="AO175" s="256"/>
      <c r="AP175" s="483" t="s">
        <v>1745</v>
      </c>
      <c r="AQ175" s="252">
        <v>30</v>
      </c>
      <c r="AR175" s="252">
        <v>15</v>
      </c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</row>
    <row r="176" spans="1:69" s="255" customFormat="1" ht="12.75">
      <c r="A176" s="249">
        <v>2670.0804681784898</v>
      </c>
      <c r="B176" s="250" t="s">
        <v>364</v>
      </c>
      <c r="C176" s="251" t="s">
        <v>470</v>
      </c>
      <c r="D176" s="249">
        <v>18.041305314585902</v>
      </c>
      <c r="E176" s="224">
        <v>54.444600000000001</v>
      </c>
      <c r="F176" s="224"/>
      <c r="G176" s="224">
        <v>1.09178</v>
      </c>
      <c r="H176" s="224">
        <v>0.29089900000000002</v>
      </c>
      <c r="I176" s="224">
        <v>11.629300000000001</v>
      </c>
      <c r="J176" s="224">
        <v>0.25478499999999998</v>
      </c>
      <c r="K176" s="224">
        <v>28.646100000000001</v>
      </c>
      <c r="L176" s="224">
        <v>2.3679199999999998</v>
      </c>
      <c r="M176" s="224">
        <v>3.1522000000000001E-2</v>
      </c>
      <c r="N176" s="224">
        <v>98.756906000000001</v>
      </c>
      <c r="O176" s="276"/>
      <c r="P176" s="253">
        <v>1.9583460877581405</v>
      </c>
      <c r="Q176" s="253">
        <v>4.1653912241859548E-2</v>
      </c>
      <c r="R176" s="253">
        <v>4.6295128424662657E-3</v>
      </c>
      <c r="S176" s="253">
        <v>0</v>
      </c>
      <c r="T176" s="253">
        <v>8.2727952674647876E-3</v>
      </c>
      <c r="U176" s="253">
        <v>3.0949946120896854E-2</v>
      </c>
      <c r="V176" s="253">
        <v>0.16436539675760392</v>
      </c>
      <c r="W176" s="253">
        <v>0.79178234901156785</v>
      </c>
      <c r="X176" s="253">
        <v>0.74427942837697314</v>
      </c>
      <c r="Y176" s="253">
        <v>0.15450430752393113</v>
      </c>
      <c r="Z176" s="253">
        <v>7.7623680113390933E-3</v>
      </c>
      <c r="AA176" s="253">
        <v>9.125555409878891E-2</v>
      </c>
      <c r="AB176" s="253">
        <v>2.1983419889678195E-3</v>
      </c>
      <c r="AC176" s="253">
        <f t="shared" si="22"/>
        <v>3.9999999999999991</v>
      </c>
      <c r="AD176" s="249">
        <v>81.450602076706744</v>
      </c>
      <c r="AF176" s="224">
        <v>0.17649599999999999</v>
      </c>
      <c r="AG176" s="224"/>
      <c r="AH176" s="224">
        <v>1.44773</v>
      </c>
      <c r="AI176" s="224">
        <v>7.3561399999999999</v>
      </c>
      <c r="AJ176" s="224">
        <v>0.54014099999999998</v>
      </c>
      <c r="AK176" s="224">
        <v>5.6626099999999999</v>
      </c>
      <c r="AL176" s="224">
        <v>0.221717</v>
      </c>
      <c r="AM176" s="224">
        <v>1.17378</v>
      </c>
      <c r="AN176" s="224">
        <v>34.828699999999998</v>
      </c>
      <c r="AO176" s="256"/>
      <c r="AP176" s="483" t="s">
        <v>1745</v>
      </c>
      <c r="AQ176" s="252">
        <v>30</v>
      </c>
      <c r="AR176" s="252">
        <v>15</v>
      </c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</row>
    <row r="177" spans="1:69" s="255" customFormat="1" ht="12.75">
      <c r="A177" s="249">
        <v>2670.0804681784898</v>
      </c>
      <c r="B177" s="250" t="s">
        <v>364</v>
      </c>
      <c r="C177" s="251" t="s">
        <v>470</v>
      </c>
      <c r="D177" s="249">
        <v>21.041305314585902</v>
      </c>
      <c r="E177" s="224">
        <v>54.402000000000001</v>
      </c>
      <c r="F177" s="224"/>
      <c r="G177" s="224">
        <v>0.98510699999999995</v>
      </c>
      <c r="H177" s="224">
        <v>0.103841</v>
      </c>
      <c r="I177" s="224">
        <v>12.4939</v>
      </c>
      <c r="J177" s="224">
        <v>0.26384200000000002</v>
      </c>
      <c r="K177" s="224">
        <v>28.178999999999998</v>
      </c>
      <c r="L177" s="224">
        <v>2.2837200000000002</v>
      </c>
      <c r="M177" s="224">
        <v>3.6933000000000001E-2</v>
      </c>
      <c r="N177" s="224">
        <v>98.748343000000006</v>
      </c>
      <c r="O177" s="276"/>
      <c r="P177" s="253">
        <v>1.9631964711122061</v>
      </c>
      <c r="Q177" s="253">
        <v>3.6803528887793924E-2</v>
      </c>
      <c r="R177" s="253">
        <v>5.0939630813355841E-3</v>
      </c>
      <c r="S177" s="253">
        <v>0</v>
      </c>
      <c r="T177" s="253">
        <v>2.9627375066888406E-3</v>
      </c>
      <c r="U177" s="253">
        <v>3.1330934402914679E-2</v>
      </c>
      <c r="V177" s="253">
        <v>0.17839146030859729</v>
      </c>
      <c r="W177" s="253">
        <v>0.78222090470046379</v>
      </c>
      <c r="X177" s="253">
        <v>0.73372261628879665</v>
      </c>
      <c r="Y177" s="253">
        <v>0.16733105468630341</v>
      </c>
      <c r="Z177" s="253">
        <v>8.0645208344360918E-3</v>
      </c>
      <c r="AA177" s="253">
        <v>8.8297702087316021E-2</v>
      </c>
      <c r="AB177" s="253">
        <v>2.5841061031477951E-3</v>
      </c>
      <c r="AC177" s="253">
        <f t="shared" si="22"/>
        <v>4</v>
      </c>
      <c r="AD177" s="249">
        <v>80.081666516311628</v>
      </c>
      <c r="AF177" s="224">
        <v>0.176569</v>
      </c>
      <c r="AG177" s="224"/>
      <c r="AH177" s="224">
        <v>1.55826</v>
      </c>
      <c r="AI177" s="224">
        <v>16.615100000000002</v>
      </c>
      <c r="AJ177" s="224">
        <v>0.52026399999999995</v>
      </c>
      <c r="AK177" s="224">
        <v>5.60562</v>
      </c>
      <c r="AL177" s="224">
        <v>0.22425800000000001</v>
      </c>
      <c r="AM177" s="224">
        <v>1.20079</v>
      </c>
      <c r="AN177" s="224">
        <v>30.031500000000001</v>
      </c>
      <c r="AO177" s="256"/>
      <c r="AP177" s="483" t="s">
        <v>1745</v>
      </c>
      <c r="AQ177" s="252">
        <v>30</v>
      </c>
      <c r="AR177" s="252">
        <v>15</v>
      </c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</row>
    <row r="178" spans="1:69" s="255" customFormat="1" ht="12.75">
      <c r="A178" s="249">
        <v>2670.0804681784898</v>
      </c>
      <c r="B178" s="250" t="s">
        <v>364</v>
      </c>
      <c r="C178" s="251" t="s">
        <v>470</v>
      </c>
      <c r="D178" s="249">
        <v>24.041305314585902</v>
      </c>
      <c r="E178" s="224">
        <v>54.201900000000002</v>
      </c>
      <c r="F178" s="224"/>
      <c r="G178" s="224">
        <v>0.97418099999999996</v>
      </c>
      <c r="H178" s="224">
        <v>9.8691000000000001E-2</v>
      </c>
      <c r="I178" s="224">
        <v>13.129</v>
      </c>
      <c r="J178" s="224">
        <v>0.28454000000000002</v>
      </c>
      <c r="K178" s="224">
        <v>27.814299999999999</v>
      </c>
      <c r="L178" s="224">
        <v>2.2658100000000001</v>
      </c>
      <c r="M178" s="224">
        <v>2.2193999999999998E-2</v>
      </c>
      <c r="N178" s="224">
        <v>98.790616000000014</v>
      </c>
      <c r="O178" s="276"/>
      <c r="P178" s="253">
        <v>1.9605714321692049</v>
      </c>
      <c r="Q178" s="253">
        <v>3.9428567830795069E-2</v>
      </c>
      <c r="R178" s="253">
        <v>2.1015857587647346E-3</v>
      </c>
      <c r="S178" s="253">
        <v>0</v>
      </c>
      <c r="T178" s="253">
        <v>2.8224166416105983E-3</v>
      </c>
      <c r="U178" s="253">
        <v>3.6061070710925236E-2</v>
      </c>
      <c r="V178" s="253">
        <v>0.18608480949078843</v>
      </c>
      <c r="W178" s="253">
        <v>0.77293011739791073</v>
      </c>
      <c r="X178" s="253">
        <v>0.72690956429751841</v>
      </c>
      <c r="Y178" s="253">
        <v>0.17500524917403271</v>
      </c>
      <c r="Z178" s="253">
        <v>8.7176057822703872E-3</v>
      </c>
      <c r="AA178" s="253">
        <v>8.7811075465674987E-2</v>
      </c>
      <c r="AB178" s="253">
        <v>1.5565052805034619E-3</v>
      </c>
      <c r="AC178" s="253">
        <f t="shared" si="22"/>
        <v>3.9999999999999996</v>
      </c>
      <c r="AD178" s="249">
        <v>79.064151125145059</v>
      </c>
      <c r="AF178" s="224">
        <v>0.176871</v>
      </c>
      <c r="AG178" s="224"/>
      <c r="AH178" s="224">
        <v>1.54796</v>
      </c>
      <c r="AI178" s="224">
        <v>18.337299999999999</v>
      </c>
      <c r="AJ178" s="224">
        <v>0.50698299999999996</v>
      </c>
      <c r="AK178" s="224">
        <v>5.1941300000000004</v>
      </c>
      <c r="AL178" s="224">
        <v>0.226131</v>
      </c>
      <c r="AM178" s="224">
        <v>1.2056500000000001</v>
      </c>
      <c r="AN178" s="224">
        <v>49.366599999999998</v>
      </c>
      <c r="AO178" s="256"/>
      <c r="AP178" s="483" t="s">
        <v>1745</v>
      </c>
      <c r="AQ178" s="252">
        <v>30</v>
      </c>
      <c r="AR178" s="252">
        <v>15</v>
      </c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</row>
    <row r="179" spans="1:69" s="255" customFormat="1" ht="12.75">
      <c r="A179" s="249">
        <v>2670.0804681784898</v>
      </c>
      <c r="B179" s="250" t="s">
        <v>364</v>
      </c>
      <c r="C179" s="251" t="s">
        <v>470</v>
      </c>
      <c r="D179" s="249">
        <v>27.041305314585902</v>
      </c>
      <c r="E179" s="224">
        <v>54.263199999999998</v>
      </c>
      <c r="F179" s="224"/>
      <c r="G179" s="224">
        <v>0.96521000000000001</v>
      </c>
      <c r="H179" s="224">
        <v>0.13883400000000001</v>
      </c>
      <c r="I179" s="224">
        <v>13.364000000000001</v>
      </c>
      <c r="J179" s="224">
        <v>0.288744</v>
      </c>
      <c r="K179" s="224">
        <v>27.603200000000001</v>
      </c>
      <c r="L179" s="224">
        <v>2.19475</v>
      </c>
      <c r="M179" s="224">
        <v>4.2493999999999997E-2</v>
      </c>
      <c r="N179" s="224">
        <v>98.860432000000003</v>
      </c>
      <c r="O179" s="276"/>
      <c r="P179" s="253">
        <v>1.9640128327062882</v>
      </c>
      <c r="Q179" s="253">
        <v>3.5987167293711764E-2</v>
      </c>
      <c r="R179" s="253">
        <v>5.1862065145371616E-3</v>
      </c>
      <c r="S179" s="253">
        <v>0</v>
      </c>
      <c r="T179" s="253">
        <v>3.9729232133975043E-3</v>
      </c>
      <c r="U179" s="253">
        <v>2.9810077056666273E-2</v>
      </c>
      <c r="V179" s="253">
        <v>0.19317774987519454</v>
      </c>
      <c r="W179" s="253">
        <v>0.76785304334020454</v>
      </c>
      <c r="X179" s="253">
        <v>0.72153168862361305</v>
      </c>
      <c r="Y179" s="253">
        <v>0.18152414616425994</v>
      </c>
      <c r="Z179" s="253">
        <v>8.8519230006825853E-3</v>
      </c>
      <c r="AA179" s="253">
        <v>8.5110202720553293E-2</v>
      </c>
      <c r="AB179" s="253">
        <v>2.9820394908910996E-3</v>
      </c>
      <c r="AC179" s="253">
        <f t="shared" si="22"/>
        <v>3.9999999999999996</v>
      </c>
      <c r="AD179" s="249">
        <v>78.64128640092234</v>
      </c>
      <c r="AF179" s="224">
        <v>0.17664299999999999</v>
      </c>
      <c r="AG179" s="224"/>
      <c r="AH179" s="224">
        <v>1.5682799999999999</v>
      </c>
      <c r="AI179" s="224">
        <v>12.8887</v>
      </c>
      <c r="AJ179" s="224">
        <v>0.50178</v>
      </c>
      <c r="AK179" s="224">
        <v>5.1270800000000003</v>
      </c>
      <c r="AL179" s="224">
        <v>0.22711200000000001</v>
      </c>
      <c r="AM179" s="224">
        <v>1.2300899999999999</v>
      </c>
      <c r="AN179" s="224">
        <v>26.957000000000001</v>
      </c>
      <c r="AO179" s="256"/>
      <c r="AP179" s="483" t="s">
        <v>1745</v>
      </c>
      <c r="AQ179" s="252">
        <v>30</v>
      </c>
      <c r="AR179" s="252">
        <v>15</v>
      </c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</row>
    <row r="180" spans="1:69" s="255" customFormat="1" ht="12.75">
      <c r="A180" s="249">
        <v>2670.0804681784898</v>
      </c>
      <c r="B180" s="250" t="s">
        <v>364</v>
      </c>
      <c r="C180" s="251" t="s">
        <v>470</v>
      </c>
      <c r="D180" s="249">
        <v>30.041305314585902</v>
      </c>
      <c r="E180" s="224">
        <v>54.231499999999997</v>
      </c>
      <c r="F180" s="224"/>
      <c r="G180" s="224">
        <v>0.992282</v>
      </c>
      <c r="H180" s="224">
        <v>0.113479</v>
      </c>
      <c r="I180" s="224">
        <v>13.597300000000001</v>
      </c>
      <c r="J180" s="224">
        <v>0.27854899999999999</v>
      </c>
      <c r="K180" s="224">
        <v>27.584599999999998</v>
      </c>
      <c r="L180" s="224">
        <v>2.1794699999999998</v>
      </c>
      <c r="M180" s="224">
        <v>2.5169E-2</v>
      </c>
      <c r="N180" s="224">
        <v>99.002348999999995</v>
      </c>
      <c r="O180" s="276"/>
      <c r="P180" s="253">
        <v>1.9612870690994015</v>
      </c>
      <c r="Q180" s="253">
        <v>3.8712930900598463E-2</v>
      </c>
      <c r="R180" s="253">
        <v>3.5812271770163662E-3</v>
      </c>
      <c r="S180" s="253">
        <v>0</v>
      </c>
      <c r="T180" s="253">
        <v>3.2447441886616552E-3</v>
      </c>
      <c r="U180" s="253">
        <v>3.3651787455998061E-2</v>
      </c>
      <c r="V180" s="253">
        <v>0.19428985096655887</v>
      </c>
      <c r="W180" s="253">
        <v>0.76523239021176503</v>
      </c>
      <c r="X180" s="253">
        <v>0.72195188386112519</v>
      </c>
      <c r="Y180" s="253">
        <v>0.18330108044902244</v>
      </c>
      <c r="Z180" s="253">
        <v>8.5325116724078165E-3</v>
      </c>
      <c r="AA180" s="253">
        <v>8.44496960963661E-2</v>
      </c>
      <c r="AB180" s="253">
        <v>1.7648279210785228E-3</v>
      </c>
      <c r="AC180" s="253">
        <f t="shared" si="22"/>
        <v>4</v>
      </c>
      <c r="AD180" s="249">
        <v>78.33771220068148</v>
      </c>
      <c r="AF180" s="224">
        <v>0.17674500000000001</v>
      </c>
      <c r="AG180" s="224"/>
      <c r="AH180" s="224">
        <v>1.53518</v>
      </c>
      <c r="AI180" s="224">
        <v>15.839499999999999</v>
      </c>
      <c r="AJ180" s="224">
        <v>0.49778</v>
      </c>
      <c r="AK180" s="224">
        <v>5.2473599999999996</v>
      </c>
      <c r="AL180" s="224">
        <v>0.22730500000000001</v>
      </c>
      <c r="AM180" s="224">
        <v>1.2291700000000001</v>
      </c>
      <c r="AN180" s="224">
        <v>43.289000000000001</v>
      </c>
      <c r="AO180" s="256"/>
      <c r="AP180" s="483" t="s">
        <v>1745</v>
      </c>
      <c r="AQ180" s="252">
        <v>30</v>
      </c>
      <c r="AR180" s="252">
        <v>15</v>
      </c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</row>
    <row r="181" spans="1:69" s="255" customFormat="1" ht="12.75">
      <c r="A181" s="249">
        <v>2670.0804681784898</v>
      </c>
      <c r="B181" s="250" t="s">
        <v>364</v>
      </c>
      <c r="C181" s="251" t="s">
        <v>470</v>
      </c>
      <c r="D181" s="249">
        <v>33.041305314585898</v>
      </c>
      <c r="E181" s="224">
        <v>54.169499999999999</v>
      </c>
      <c r="F181" s="224"/>
      <c r="G181" s="224">
        <v>0.96898200000000001</v>
      </c>
      <c r="H181" s="224">
        <v>0.108637</v>
      </c>
      <c r="I181" s="224">
        <v>13.4878</v>
      </c>
      <c r="J181" s="224">
        <v>0.26957700000000001</v>
      </c>
      <c r="K181" s="224">
        <v>27.5397</v>
      </c>
      <c r="L181" s="224">
        <v>2.2033299999999998</v>
      </c>
      <c r="M181" s="224">
        <v>4.0436E-2</v>
      </c>
      <c r="N181" s="224">
        <v>98.787961999999979</v>
      </c>
      <c r="O181" s="276"/>
      <c r="P181" s="253">
        <v>1.9626689447849752</v>
      </c>
      <c r="Q181" s="253">
        <v>3.7331055215024778E-2</v>
      </c>
      <c r="R181" s="253">
        <v>4.046388445962279E-3</v>
      </c>
      <c r="S181" s="253">
        <v>0</v>
      </c>
      <c r="T181" s="253">
        <v>3.1120416657324916E-3</v>
      </c>
      <c r="U181" s="253">
        <v>3.3013206698162989E-2</v>
      </c>
      <c r="V181" s="253">
        <v>0.19352961156655796</v>
      </c>
      <c r="W181" s="253">
        <v>0.76629875162358496</v>
      </c>
      <c r="X181" s="253">
        <v>0.72121152348782236</v>
      </c>
      <c r="Y181" s="253">
        <v>0.18214278139198253</v>
      </c>
      <c r="Z181" s="253">
        <v>8.2729576078174362E-3</v>
      </c>
      <c r="AA181" s="253">
        <v>8.5532155917543887E-2</v>
      </c>
      <c r="AB181" s="253">
        <v>2.8405815948337595E-3</v>
      </c>
      <c r="AC181" s="253">
        <f t="shared" si="22"/>
        <v>4.0000000000000009</v>
      </c>
      <c r="AD181" s="249">
        <v>78.44707895977875</v>
      </c>
      <c r="AF181" s="224">
        <v>0.17687700000000001</v>
      </c>
      <c r="AG181" s="224"/>
      <c r="AH181" s="224">
        <v>1.56806</v>
      </c>
      <c r="AI181" s="224">
        <v>15.822699999999999</v>
      </c>
      <c r="AJ181" s="224">
        <v>0.49918099999999999</v>
      </c>
      <c r="AK181" s="224">
        <v>5.44597</v>
      </c>
      <c r="AL181" s="224">
        <v>0.22739500000000001</v>
      </c>
      <c r="AM181" s="224">
        <v>1.21929</v>
      </c>
      <c r="AN181" s="224">
        <v>28.465900000000001</v>
      </c>
      <c r="AO181" s="256"/>
      <c r="AP181" s="483" t="s">
        <v>1745</v>
      </c>
      <c r="AQ181" s="252">
        <v>30</v>
      </c>
      <c r="AR181" s="252">
        <v>15</v>
      </c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</row>
    <row r="182" spans="1:69" s="255" customFormat="1" ht="12.75">
      <c r="A182" s="252"/>
      <c r="B182" s="252"/>
      <c r="C182" s="251"/>
      <c r="D182" s="249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76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49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56"/>
      <c r="AP182" s="252"/>
      <c r="AQ182" s="252"/>
      <c r="AR182" s="252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6"/>
      <c r="BL182" s="256"/>
      <c r="BM182" s="256"/>
      <c r="BN182" s="256"/>
      <c r="BO182" s="256"/>
      <c r="BP182" s="256"/>
      <c r="BQ182" s="256"/>
    </row>
    <row r="183" spans="1:69" s="255" customFormat="1" ht="12.75">
      <c r="A183" s="249">
        <v>2670.0804681784898</v>
      </c>
      <c r="B183" s="250" t="s">
        <v>364</v>
      </c>
      <c r="C183" s="251" t="s">
        <v>471</v>
      </c>
      <c r="D183" s="249">
        <v>0</v>
      </c>
      <c r="E183" s="224">
        <v>54.76</v>
      </c>
      <c r="F183" s="224">
        <v>0.39600000000000002</v>
      </c>
      <c r="G183" s="224">
        <v>1.4636</v>
      </c>
      <c r="H183" s="224">
        <v>0.31719999999999998</v>
      </c>
      <c r="I183" s="224">
        <v>11.8764</v>
      </c>
      <c r="J183" s="224">
        <v>0.2447</v>
      </c>
      <c r="K183" s="224">
        <v>29</v>
      </c>
      <c r="L183" s="224">
        <v>2.4900000000000002</v>
      </c>
      <c r="M183" s="224">
        <v>4.0099999999999997E-2</v>
      </c>
      <c r="N183" s="224">
        <v>100.58799999999998</v>
      </c>
      <c r="O183" s="276"/>
      <c r="P183" s="253">
        <v>1.9358273321837094</v>
      </c>
      <c r="Q183" s="253">
        <v>6.0979140885736277E-2</v>
      </c>
      <c r="R183" s="253" t="s">
        <v>462</v>
      </c>
      <c r="S183" s="253">
        <v>1.052735123676652E-2</v>
      </c>
      <c r="T183" s="253">
        <v>8.8656742831725536E-3</v>
      </c>
      <c r="U183" s="253">
        <v>4.0194309550331653E-2</v>
      </c>
      <c r="V183" s="253">
        <v>0.159514650992302</v>
      </c>
      <c r="W183" s="253">
        <v>0.78409154086798183</v>
      </c>
      <c r="X183" s="253">
        <v>0.74421235931079033</v>
      </c>
      <c r="Y183" s="253">
        <v>0.15140167770233115</v>
      </c>
      <c r="Z183" s="253">
        <v>7.3269442414186804E-3</v>
      </c>
      <c r="AA183" s="253">
        <v>9.4310527185266516E-2</v>
      </c>
      <c r="AB183" s="253">
        <v>2.7484915601933089E-3</v>
      </c>
      <c r="AC183" s="253">
        <f t="shared" ref="AC183:AC214" si="23">SUM(P183:AB183)</f>
        <v>4</v>
      </c>
      <c r="AD183" s="249">
        <v>81.31808437858308</v>
      </c>
      <c r="AF183" s="252">
        <v>0.04</v>
      </c>
      <c r="AG183" s="252">
        <v>0.66</v>
      </c>
      <c r="AH183" s="252">
        <v>0.19</v>
      </c>
      <c r="AI183" s="252">
        <v>1.43</v>
      </c>
      <c r="AJ183" s="252">
        <v>0.14000000000000001</v>
      </c>
      <c r="AK183" s="252">
        <v>2.87</v>
      </c>
      <c r="AL183" s="252">
        <v>7.0000000000000007E-2</v>
      </c>
      <c r="AM183" s="252">
        <v>0.1</v>
      </c>
      <c r="AN183" s="252">
        <v>3.4</v>
      </c>
      <c r="AO183" s="256"/>
      <c r="AP183" s="483" t="s">
        <v>436</v>
      </c>
      <c r="AQ183" s="252">
        <v>30</v>
      </c>
      <c r="AR183" s="252">
        <v>15</v>
      </c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6"/>
      <c r="BL183" s="256"/>
      <c r="BM183" s="256"/>
      <c r="BN183" s="256"/>
      <c r="BO183" s="256"/>
      <c r="BP183" s="256"/>
      <c r="BQ183" s="256"/>
    </row>
    <row r="184" spans="1:69" s="255" customFormat="1" ht="12.75">
      <c r="A184" s="249">
        <v>2670.0804681784898</v>
      </c>
      <c r="B184" s="250" t="s">
        <v>364</v>
      </c>
      <c r="C184" s="251" t="s">
        <v>471</v>
      </c>
      <c r="D184" s="249">
        <v>3.9587361413378761</v>
      </c>
      <c r="E184" s="224">
        <v>54.36</v>
      </c>
      <c r="F184" s="224">
        <v>0.3589</v>
      </c>
      <c r="G184" s="224">
        <v>1.96</v>
      </c>
      <c r="H184" s="224">
        <v>0.56359999999999999</v>
      </c>
      <c r="I184" s="224">
        <v>10.778740000000001</v>
      </c>
      <c r="J184" s="224">
        <v>0.23580000000000001</v>
      </c>
      <c r="K184" s="224">
        <v>29.57</v>
      </c>
      <c r="L184" s="224">
        <v>2.63</v>
      </c>
      <c r="M184" s="224">
        <v>2.87E-2</v>
      </c>
      <c r="N184" s="224">
        <v>100.48574000000001</v>
      </c>
      <c r="O184" s="276"/>
      <c r="P184" s="253">
        <v>1.9148485200952219</v>
      </c>
      <c r="Q184" s="253">
        <v>8.1370459683231422E-2</v>
      </c>
      <c r="R184" s="253" t="s">
        <v>462</v>
      </c>
      <c r="S184" s="253">
        <v>9.5071245374467629E-3</v>
      </c>
      <c r="T184" s="253">
        <v>1.5696447613201849E-2</v>
      </c>
      <c r="U184" s="253">
        <v>5.6181928264289027E-2</v>
      </c>
      <c r="V184" s="253">
        <v>0.13287959737312441</v>
      </c>
      <c r="W184" s="253">
        <v>0.78951592243348456</v>
      </c>
      <c r="X184" s="253">
        <v>0.76328165742650478</v>
      </c>
      <c r="Y184" s="253">
        <v>0.12846423541213622</v>
      </c>
      <c r="Z184" s="253">
        <v>7.0353306818258651E-3</v>
      </c>
      <c r="AA184" s="253">
        <v>9.9258651653474028E-2</v>
      </c>
      <c r="AB184" s="253">
        <v>1.9601248260591041E-3</v>
      </c>
      <c r="AC184" s="253">
        <f t="shared" si="23"/>
        <v>4</v>
      </c>
      <c r="AD184" s="249">
        <v>83.022948272936773</v>
      </c>
      <c r="AF184" s="252">
        <v>0.04</v>
      </c>
      <c r="AG184" s="252">
        <v>0.71</v>
      </c>
      <c r="AH184" s="252">
        <v>0.15</v>
      </c>
      <c r="AI184" s="252">
        <v>0.93</v>
      </c>
      <c r="AJ184" s="252">
        <v>0.15</v>
      </c>
      <c r="AK184" s="252">
        <v>2.83</v>
      </c>
      <c r="AL184" s="252">
        <v>7.0000000000000007E-2</v>
      </c>
      <c r="AM184" s="252">
        <v>0.09</v>
      </c>
      <c r="AN184" s="252">
        <v>4.78</v>
      </c>
      <c r="AO184" s="256"/>
      <c r="AP184" s="483" t="s">
        <v>436</v>
      </c>
      <c r="AQ184" s="252">
        <v>30</v>
      </c>
      <c r="AR184" s="252">
        <v>15</v>
      </c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6"/>
      <c r="BL184" s="256"/>
      <c r="BM184" s="256"/>
      <c r="BN184" s="256"/>
      <c r="BO184" s="256"/>
      <c r="BP184" s="256"/>
      <c r="BQ184" s="256"/>
    </row>
    <row r="185" spans="1:69" s="255" customFormat="1" ht="12.75">
      <c r="A185" s="249">
        <v>2670.0804681784898</v>
      </c>
      <c r="B185" s="250" t="s">
        <v>364</v>
      </c>
      <c r="C185" s="251" t="s">
        <v>471</v>
      </c>
      <c r="D185" s="249">
        <v>7.9187361413378756</v>
      </c>
      <c r="E185" s="224">
        <v>53.52</v>
      </c>
      <c r="F185" s="224">
        <v>0.41039999999999999</v>
      </c>
      <c r="G185" s="224">
        <v>1.1873</v>
      </c>
      <c r="H185" s="224">
        <v>0.1065</v>
      </c>
      <c r="I185" s="224">
        <v>13.44871</v>
      </c>
      <c r="J185" s="224">
        <v>0.2586</v>
      </c>
      <c r="K185" s="224">
        <v>27.77</v>
      </c>
      <c r="L185" s="224">
        <v>2.19</v>
      </c>
      <c r="M185" s="224">
        <v>2.81E-2</v>
      </c>
      <c r="N185" s="224">
        <v>98.919609999999992</v>
      </c>
      <c r="O185" s="276"/>
      <c r="P185" s="253">
        <v>1.93601703499101</v>
      </c>
      <c r="Q185" s="253">
        <v>5.061849868051066E-2</v>
      </c>
      <c r="R185" s="253" t="s">
        <v>462</v>
      </c>
      <c r="S185" s="253">
        <v>1.1164034524622227E-2</v>
      </c>
      <c r="T185" s="253">
        <v>3.0459171936275771E-3</v>
      </c>
      <c r="U185" s="253">
        <v>5.3944261853336783E-2</v>
      </c>
      <c r="V185" s="253">
        <v>0.18026326350925084</v>
      </c>
      <c r="W185" s="253">
        <v>0.76494698924764148</v>
      </c>
      <c r="X185" s="253">
        <v>0.73258978137500619</v>
      </c>
      <c r="Y185" s="253">
        <v>0.17263813919193663</v>
      </c>
      <c r="Z185" s="253">
        <v>7.9233224296068466E-3</v>
      </c>
      <c r="AA185" s="253">
        <v>8.4877940244712596E-2</v>
      </c>
      <c r="AB185" s="253">
        <v>1.9708167587377456E-3</v>
      </c>
      <c r="AC185" s="253">
        <f t="shared" si="23"/>
        <v>4</v>
      </c>
      <c r="AD185" s="249">
        <v>78.636346511110631</v>
      </c>
      <c r="AF185" s="252">
        <v>0.05</v>
      </c>
      <c r="AG185" s="252">
        <v>0.64</v>
      </c>
      <c r="AH185" s="252">
        <v>0.21</v>
      </c>
      <c r="AI185" s="252">
        <v>3.33</v>
      </c>
      <c r="AJ185" s="252">
        <v>0.13</v>
      </c>
      <c r="AK185" s="252">
        <v>2.78</v>
      </c>
      <c r="AL185" s="252">
        <v>7.0000000000000007E-2</v>
      </c>
      <c r="AM185" s="252">
        <v>0.1</v>
      </c>
      <c r="AN185" s="252">
        <v>4.93</v>
      </c>
      <c r="AO185" s="256"/>
      <c r="AP185" s="483" t="s">
        <v>436</v>
      </c>
      <c r="AQ185" s="252">
        <v>30</v>
      </c>
      <c r="AR185" s="252">
        <v>15</v>
      </c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</row>
    <row r="186" spans="1:69" s="255" customFormat="1" ht="12.75">
      <c r="A186" s="249">
        <v>2670.0804681784898</v>
      </c>
      <c r="B186" s="250" t="s">
        <v>364</v>
      </c>
      <c r="C186" s="251" t="s">
        <v>471</v>
      </c>
      <c r="D186" s="249">
        <v>11.878736141337875</v>
      </c>
      <c r="E186" s="224">
        <v>54.71</v>
      </c>
      <c r="F186" s="224">
        <v>0.42720000000000002</v>
      </c>
      <c r="G186" s="224">
        <v>1.2023999999999999</v>
      </c>
      <c r="H186" s="224">
        <v>0.1086</v>
      </c>
      <c r="I186" s="224">
        <v>13.76515</v>
      </c>
      <c r="J186" s="224">
        <v>0.23630000000000001</v>
      </c>
      <c r="K186" s="224">
        <v>28.06</v>
      </c>
      <c r="L186" s="224">
        <v>2.21</v>
      </c>
      <c r="M186" s="224">
        <v>2.8799999999999999E-2</v>
      </c>
      <c r="N186" s="224">
        <v>100.74845000000001</v>
      </c>
      <c r="O186" s="276"/>
      <c r="P186" s="253">
        <v>1.9452360856954489</v>
      </c>
      <c r="Q186" s="253">
        <v>5.0386047639821838E-2</v>
      </c>
      <c r="R186" s="253" t="s">
        <v>462</v>
      </c>
      <c r="S186" s="253">
        <v>1.1422406083297469E-2</v>
      </c>
      <c r="T186" s="253">
        <v>3.0528877976121124E-3</v>
      </c>
      <c r="U186" s="253">
        <v>3.5229466970703172E-2</v>
      </c>
      <c r="V186" s="253">
        <v>0.1918551517740725</v>
      </c>
      <c r="W186" s="253">
        <v>0.76281795403904429</v>
      </c>
      <c r="X186" s="253">
        <v>0.72449313160126838</v>
      </c>
      <c r="Y186" s="253">
        <v>0.18221613556243058</v>
      </c>
      <c r="Z186" s="253">
        <v>7.1163133598754228E-3</v>
      </c>
      <c r="AA186" s="253">
        <v>8.4189033510795167E-2</v>
      </c>
      <c r="AB186" s="253">
        <v>1.9853859656304516E-3</v>
      </c>
      <c r="AC186" s="253">
        <f t="shared" si="23"/>
        <v>4</v>
      </c>
      <c r="AD186" s="249">
        <v>78.419371550557642</v>
      </c>
      <c r="AF186" s="252">
        <v>0.04</v>
      </c>
      <c r="AG186" s="252">
        <v>0.62</v>
      </c>
      <c r="AH186" s="252">
        <v>0.21</v>
      </c>
      <c r="AI186" s="252">
        <v>3.33</v>
      </c>
      <c r="AJ186" s="252">
        <v>0.13</v>
      </c>
      <c r="AK186" s="252">
        <v>3.01</v>
      </c>
      <c r="AL186" s="252">
        <v>7.0000000000000007E-2</v>
      </c>
      <c r="AM186" s="252">
        <v>0.1</v>
      </c>
      <c r="AN186" s="252">
        <v>4.84</v>
      </c>
      <c r="AO186" s="256"/>
      <c r="AP186" s="483" t="s">
        <v>436</v>
      </c>
      <c r="AQ186" s="252">
        <v>30</v>
      </c>
      <c r="AR186" s="252">
        <v>15</v>
      </c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6"/>
      <c r="BL186" s="256"/>
      <c r="BM186" s="256"/>
      <c r="BN186" s="256"/>
      <c r="BO186" s="256"/>
      <c r="BP186" s="256"/>
      <c r="BQ186" s="256"/>
    </row>
    <row r="187" spans="1:69" s="255" customFormat="1" ht="12.75">
      <c r="A187" s="249">
        <v>2670.0804681784898</v>
      </c>
      <c r="B187" s="250" t="s">
        <v>364</v>
      </c>
      <c r="C187" s="251" t="s">
        <v>471</v>
      </c>
      <c r="D187" s="249">
        <v>15.838736141337876</v>
      </c>
      <c r="E187" s="224">
        <v>54.42</v>
      </c>
      <c r="F187" s="224">
        <v>0.43480000000000002</v>
      </c>
      <c r="G187" s="224">
        <v>1.2139</v>
      </c>
      <c r="H187" s="224">
        <v>9.769999E-2</v>
      </c>
      <c r="I187" s="224">
        <v>13.84426</v>
      </c>
      <c r="J187" s="224">
        <v>0.27839999999999998</v>
      </c>
      <c r="K187" s="224">
        <v>28.19</v>
      </c>
      <c r="L187" s="224">
        <v>2.2200000000000002</v>
      </c>
      <c r="M187" s="224">
        <v>2.52E-2</v>
      </c>
      <c r="N187" s="224">
        <v>100.72425999000001</v>
      </c>
      <c r="O187" s="276"/>
      <c r="P187" s="253">
        <v>1.934581061308597</v>
      </c>
      <c r="Q187" s="253">
        <v>5.0858907698285993E-2</v>
      </c>
      <c r="R187" s="253" t="s">
        <v>462</v>
      </c>
      <c r="S187" s="253">
        <v>1.1623547081156961E-2</v>
      </c>
      <c r="T187" s="253">
        <v>2.745986063702425E-3</v>
      </c>
      <c r="U187" s="253">
        <v>5.5722793366729917E-2</v>
      </c>
      <c r="V187" s="253">
        <v>0.18169357054297794</v>
      </c>
      <c r="W187" s="253">
        <v>0.76277413393854976</v>
      </c>
      <c r="X187" s="253">
        <v>0.7311619456177344</v>
      </c>
      <c r="Y187" s="253">
        <v>0.17416351529709742</v>
      </c>
      <c r="Z187" s="253">
        <v>8.3826892048358814E-3</v>
      </c>
      <c r="AA187" s="253">
        <v>8.4554945972107318E-2</v>
      </c>
      <c r="AB187" s="253">
        <v>1.7369039082248696E-3</v>
      </c>
      <c r="AC187" s="253">
        <f t="shared" si="23"/>
        <v>4</v>
      </c>
      <c r="AD187" s="249">
        <v>78.400607073688818</v>
      </c>
      <c r="AF187" s="252">
        <v>0.04</v>
      </c>
      <c r="AG187" s="252">
        <v>0.6</v>
      </c>
      <c r="AH187" s="252">
        <v>0.21</v>
      </c>
      <c r="AI187" s="252">
        <v>3.86</v>
      </c>
      <c r="AJ187" s="252">
        <v>0.13</v>
      </c>
      <c r="AK187" s="252">
        <v>2.58</v>
      </c>
      <c r="AL187" s="252">
        <v>7.0000000000000007E-2</v>
      </c>
      <c r="AM187" s="252">
        <v>0.1</v>
      </c>
      <c r="AN187" s="252">
        <v>5.55</v>
      </c>
      <c r="AO187" s="256"/>
      <c r="AP187" s="483" t="s">
        <v>436</v>
      </c>
      <c r="AQ187" s="252">
        <v>30</v>
      </c>
      <c r="AR187" s="252">
        <v>15</v>
      </c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6"/>
      <c r="BL187" s="256"/>
      <c r="BM187" s="256"/>
      <c r="BN187" s="256"/>
      <c r="BO187" s="256"/>
      <c r="BP187" s="256"/>
      <c r="BQ187" s="256"/>
    </row>
    <row r="188" spans="1:69" s="255" customFormat="1" ht="12.75">
      <c r="A188" s="249">
        <v>2670.0804681784898</v>
      </c>
      <c r="B188" s="250" t="s">
        <v>364</v>
      </c>
      <c r="C188" s="251" t="s">
        <v>471</v>
      </c>
      <c r="D188" s="249">
        <v>19.798736141337876</v>
      </c>
      <c r="E188" s="224">
        <v>54.43</v>
      </c>
      <c r="F188" s="224">
        <v>0.4304</v>
      </c>
      <c r="G188" s="224">
        <v>1.1984999999999999</v>
      </c>
      <c r="H188" s="224">
        <v>6.1500010000000001E-2</v>
      </c>
      <c r="I188" s="224">
        <v>13.91348</v>
      </c>
      <c r="J188" s="224">
        <v>0.25430000000000003</v>
      </c>
      <c r="K188" s="224">
        <v>28.08</v>
      </c>
      <c r="L188" s="224">
        <v>2.2200000000000002</v>
      </c>
      <c r="M188" s="224">
        <v>3.15E-2</v>
      </c>
      <c r="N188" s="224">
        <v>100.61968001</v>
      </c>
      <c r="O188" s="276"/>
      <c r="P188" s="253">
        <v>1.9375948574335129</v>
      </c>
      <c r="Q188" s="253">
        <v>5.0282678021816581E-2</v>
      </c>
      <c r="R188" s="253" t="s">
        <v>462</v>
      </c>
      <c r="S188" s="253">
        <v>1.1521728856663964E-2</v>
      </c>
      <c r="T188" s="253">
        <v>1.7309130023092664E-3</v>
      </c>
      <c r="U188" s="253">
        <v>5.192734907942409E-2</v>
      </c>
      <c r="V188" s="253">
        <v>0.18519302307016788</v>
      </c>
      <c r="W188" s="253">
        <v>0.76174945053610554</v>
      </c>
      <c r="X188" s="253">
        <v>0.72840158124614285</v>
      </c>
      <c r="Y188" s="253">
        <v>0.17708564245780173</v>
      </c>
      <c r="Z188" s="253">
        <v>7.6675521456794843E-3</v>
      </c>
      <c r="AA188" s="253">
        <v>8.4671111466471313E-2</v>
      </c>
      <c r="AB188" s="253">
        <v>2.1741126839045443E-3</v>
      </c>
      <c r="AC188" s="253">
        <f t="shared" si="23"/>
        <v>3.9999999999999996</v>
      </c>
      <c r="AD188" s="249">
        <v>78.249561163298537</v>
      </c>
      <c r="AF188" s="252">
        <v>0.04</v>
      </c>
      <c r="AG188" s="252">
        <v>0.61</v>
      </c>
      <c r="AH188" s="252">
        <v>0.22</v>
      </c>
      <c r="AI188" s="252">
        <v>5.93</v>
      </c>
      <c r="AJ188" s="252">
        <v>0.13</v>
      </c>
      <c r="AK188" s="252">
        <v>2.91</v>
      </c>
      <c r="AL188" s="252">
        <v>7.0000000000000007E-2</v>
      </c>
      <c r="AM188" s="252">
        <v>0.1</v>
      </c>
      <c r="AN188" s="252">
        <v>4.45</v>
      </c>
      <c r="AO188" s="256"/>
      <c r="AP188" s="483" t="s">
        <v>436</v>
      </c>
      <c r="AQ188" s="252">
        <v>30</v>
      </c>
      <c r="AR188" s="252">
        <v>15</v>
      </c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6"/>
      <c r="BL188" s="256"/>
      <c r="BM188" s="256"/>
      <c r="BN188" s="256"/>
      <c r="BO188" s="256"/>
      <c r="BP188" s="256"/>
      <c r="BQ188" s="256"/>
    </row>
    <row r="189" spans="1:69" s="255" customFormat="1" ht="12.75">
      <c r="A189" s="249">
        <v>2670.0804681784898</v>
      </c>
      <c r="B189" s="250" t="s">
        <v>364</v>
      </c>
      <c r="C189" s="251" t="s">
        <v>471</v>
      </c>
      <c r="D189" s="249">
        <v>23.758736141337877</v>
      </c>
      <c r="E189" s="224">
        <v>54.47</v>
      </c>
      <c r="F189" s="224">
        <v>0.43290000000000001</v>
      </c>
      <c r="G189" s="224">
        <v>1.2045999999999999</v>
      </c>
      <c r="H189" s="224">
        <v>0.11360000000000001</v>
      </c>
      <c r="I189" s="224">
        <v>13.88381</v>
      </c>
      <c r="J189" s="224">
        <v>0.25540000000000002</v>
      </c>
      <c r="K189" s="224">
        <v>28.1</v>
      </c>
      <c r="L189" s="224">
        <v>2.2000000000000002</v>
      </c>
      <c r="M189" s="224">
        <v>2.8799999999999999E-2</v>
      </c>
      <c r="N189" s="224">
        <v>100.68911</v>
      </c>
      <c r="O189" s="276"/>
      <c r="P189" s="253">
        <v>1.9378196475659633</v>
      </c>
      <c r="Q189" s="253">
        <v>5.0507347490629899E-2</v>
      </c>
      <c r="R189" s="253" t="s">
        <v>462</v>
      </c>
      <c r="S189" s="253">
        <v>1.1581486749512732E-2</v>
      </c>
      <c r="T189" s="253">
        <v>3.1952859227935169E-3</v>
      </c>
      <c r="U189" s="253">
        <v>4.9481628854422866E-2</v>
      </c>
      <c r="V189" s="253">
        <v>0.18580868833904857</v>
      </c>
      <c r="W189" s="253">
        <v>0.76160591507762931</v>
      </c>
      <c r="X189" s="253">
        <v>0.72868428324708234</v>
      </c>
      <c r="Y189" s="253">
        <v>0.17777681108164628</v>
      </c>
      <c r="Z189" s="253">
        <v>7.6959566332863074E-3</v>
      </c>
      <c r="AA189" s="253">
        <v>8.3856418139185082E-2</v>
      </c>
      <c r="AB189" s="253">
        <v>1.9865308988000958E-3</v>
      </c>
      <c r="AC189" s="253">
        <f t="shared" si="23"/>
        <v>4</v>
      </c>
      <c r="AD189" s="249">
        <v>78.297972613843157</v>
      </c>
      <c r="AF189" s="252">
        <v>0.04</v>
      </c>
      <c r="AG189" s="252">
        <v>0.61</v>
      </c>
      <c r="AH189" s="252">
        <v>0.21</v>
      </c>
      <c r="AI189" s="252">
        <v>3.17</v>
      </c>
      <c r="AJ189" s="252">
        <v>0.13</v>
      </c>
      <c r="AK189" s="252">
        <v>2.69</v>
      </c>
      <c r="AL189" s="252">
        <v>7.0000000000000007E-2</v>
      </c>
      <c r="AM189" s="252">
        <v>0.1</v>
      </c>
      <c r="AN189" s="252">
        <v>4.8499999999999996</v>
      </c>
      <c r="AO189" s="256"/>
      <c r="AP189" s="483" t="s">
        <v>436</v>
      </c>
      <c r="AQ189" s="252">
        <v>30</v>
      </c>
      <c r="AR189" s="252">
        <v>15</v>
      </c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6"/>
      <c r="BL189" s="256"/>
      <c r="BM189" s="256"/>
      <c r="BN189" s="256"/>
      <c r="BO189" s="256"/>
      <c r="BP189" s="256"/>
      <c r="BQ189" s="256"/>
    </row>
    <row r="190" spans="1:69" s="255" customFormat="1" ht="12.75">
      <c r="A190" s="249">
        <v>2670.0804681784898</v>
      </c>
      <c r="B190" s="250" t="s">
        <v>364</v>
      </c>
      <c r="C190" s="251" t="s">
        <v>471</v>
      </c>
      <c r="D190" s="249">
        <v>27.718736141337878</v>
      </c>
      <c r="E190" s="224">
        <v>54.44</v>
      </c>
      <c r="F190" s="224">
        <v>0.4234</v>
      </c>
      <c r="G190" s="224">
        <v>1.1883999999999999</v>
      </c>
      <c r="H190" s="224">
        <v>9.0700000000000003E-2</v>
      </c>
      <c r="I190" s="224">
        <v>13.83437</v>
      </c>
      <c r="J190" s="224">
        <v>0.2868</v>
      </c>
      <c r="K190" s="224">
        <v>28.16</v>
      </c>
      <c r="L190" s="224">
        <v>2.21</v>
      </c>
      <c r="M190" s="224">
        <v>2.7E-2</v>
      </c>
      <c r="N190" s="224">
        <v>100.66066999999998</v>
      </c>
      <c r="O190" s="276"/>
      <c r="P190" s="253">
        <v>1.936621855113255</v>
      </c>
      <c r="Q190" s="253">
        <v>4.982474422201804E-2</v>
      </c>
      <c r="R190" s="253" t="s">
        <v>462</v>
      </c>
      <c r="S190" s="253">
        <v>1.1326567434415343E-2</v>
      </c>
      <c r="T190" s="253">
        <v>2.5509938654134706E-3</v>
      </c>
      <c r="U190" s="253">
        <v>5.3589664031955309E-2</v>
      </c>
      <c r="V190" s="253">
        <v>0.18293607900386874</v>
      </c>
      <c r="W190" s="253">
        <v>0.76315009632907416</v>
      </c>
      <c r="X190" s="253">
        <v>0.73022157312354896</v>
      </c>
      <c r="Y190" s="253">
        <v>0.17504272361862724</v>
      </c>
      <c r="Z190" s="253">
        <v>8.6415490291246403E-3</v>
      </c>
      <c r="AA190" s="253">
        <v>8.4231907013971555E-2</v>
      </c>
      <c r="AB190" s="253">
        <v>1.8622472147276257E-3</v>
      </c>
      <c r="AC190" s="253">
        <f t="shared" si="23"/>
        <v>4</v>
      </c>
      <c r="AD190" s="249">
        <v>78.39467714216309</v>
      </c>
      <c r="AF190" s="252">
        <v>0.04</v>
      </c>
      <c r="AG190" s="252">
        <v>0.63</v>
      </c>
      <c r="AH190" s="252">
        <v>0.22</v>
      </c>
      <c r="AI190" s="252">
        <v>4.0599999999999996</v>
      </c>
      <c r="AJ190" s="252">
        <v>0.13</v>
      </c>
      <c r="AK190" s="252">
        <v>2.6</v>
      </c>
      <c r="AL190" s="252">
        <v>7.0000000000000007E-2</v>
      </c>
      <c r="AM190" s="252">
        <v>0.1</v>
      </c>
      <c r="AN190" s="252">
        <v>5.16</v>
      </c>
      <c r="AO190" s="256"/>
      <c r="AP190" s="483" t="s">
        <v>436</v>
      </c>
      <c r="AQ190" s="252">
        <v>30</v>
      </c>
      <c r="AR190" s="252">
        <v>15</v>
      </c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6"/>
    </row>
    <row r="191" spans="1:69" s="255" customFormat="1" ht="12.75">
      <c r="A191" s="249">
        <v>2670.0804681784898</v>
      </c>
      <c r="B191" s="250" t="s">
        <v>364</v>
      </c>
      <c r="C191" s="251" t="s">
        <v>471</v>
      </c>
      <c r="D191" s="249">
        <v>31.678736141337879</v>
      </c>
      <c r="E191" s="224">
        <v>54.48</v>
      </c>
      <c r="F191" s="224">
        <v>0.43459999999999999</v>
      </c>
      <c r="G191" s="224">
        <v>1.2057</v>
      </c>
      <c r="H191" s="224">
        <v>0.1123</v>
      </c>
      <c r="I191" s="224">
        <v>13.96292</v>
      </c>
      <c r="J191" s="224">
        <v>0.2838</v>
      </c>
      <c r="K191" s="224">
        <v>28.02</v>
      </c>
      <c r="L191" s="224">
        <v>2.2000000000000002</v>
      </c>
      <c r="M191" s="224">
        <v>2.7400000000000001E-2</v>
      </c>
      <c r="N191" s="224">
        <v>100.72672</v>
      </c>
      <c r="O191" s="276"/>
      <c r="P191" s="253">
        <v>1.9385239324880073</v>
      </c>
      <c r="Q191" s="253">
        <v>5.0562559700037542E-2</v>
      </c>
      <c r="R191" s="253" t="s">
        <v>462</v>
      </c>
      <c r="S191" s="253">
        <v>1.1629058073623877E-2</v>
      </c>
      <c r="T191" s="253">
        <v>3.159288156983612E-3</v>
      </c>
      <c r="U191" s="253">
        <v>4.7862474300567115E-2</v>
      </c>
      <c r="V191" s="253">
        <v>0.18803803643462194</v>
      </c>
      <c r="W191" s="253">
        <v>0.76022465084615853</v>
      </c>
      <c r="X191" s="253">
        <v>0.7260899518647812</v>
      </c>
      <c r="Y191" s="253">
        <v>0.17959497718417425</v>
      </c>
      <c r="Z191" s="253">
        <v>8.5532703335420308E-3</v>
      </c>
      <c r="AA191" s="253">
        <v>8.3871497336653389E-2</v>
      </c>
      <c r="AB191" s="253">
        <v>1.8903032808491324E-3</v>
      </c>
      <c r="AC191" s="253">
        <f t="shared" si="23"/>
        <v>4</v>
      </c>
      <c r="AD191" s="249">
        <v>78.152629962034808</v>
      </c>
      <c r="AF191" s="252">
        <v>0.04</v>
      </c>
      <c r="AG191" s="252">
        <v>0.61</v>
      </c>
      <c r="AH191" s="252">
        <v>0.21</v>
      </c>
      <c r="AI191" s="252">
        <v>3.24</v>
      </c>
      <c r="AJ191" s="252">
        <v>0.13</v>
      </c>
      <c r="AK191" s="252">
        <v>2.52</v>
      </c>
      <c r="AL191" s="252">
        <v>7.0000000000000007E-2</v>
      </c>
      <c r="AM191" s="252">
        <v>0.1</v>
      </c>
      <c r="AN191" s="252">
        <v>5.09</v>
      </c>
      <c r="AO191" s="256"/>
      <c r="AP191" s="483" t="s">
        <v>436</v>
      </c>
      <c r="AQ191" s="252">
        <v>30</v>
      </c>
      <c r="AR191" s="252">
        <v>15</v>
      </c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6"/>
      <c r="BL191" s="256"/>
      <c r="BM191" s="256"/>
      <c r="BN191" s="256"/>
      <c r="BO191" s="256"/>
      <c r="BP191" s="256"/>
      <c r="BQ191" s="256"/>
    </row>
    <row r="192" spans="1:69" s="255" customFormat="1" ht="12.75">
      <c r="A192" s="249">
        <v>2670.0804681784898</v>
      </c>
      <c r="B192" s="250" t="s">
        <v>364</v>
      </c>
      <c r="C192" s="251" t="s">
        <v>471</v>
      </c>
      <c r="D192" s="249">
        <v>35.63873614133788</v>
      </c>
      <c r="E192" s="224">
        <v>54.39</v>
      </c>
      <c r="F192" s="224">
        <v>0.45</v>
      </c>
      <c r="G192" s="224">
        <v>1.1914</v>
      </c>
      <c r="H192" s="224">
        <v>9.0300000000000005E-2</v>
      </c>
      <c r="I192" s="224">
        <v>14.022259999999999</v>
      </c>
      <c r="J192" s="224">
        <v>0.31109999999999999</v>
      </c>
      <c r="K192" s="224">
        <v>28.07</v>
      </c>
      <c r="L192" s="224">
        <v>2.2200000000000002</v>
      </c>
      <c r="M192" s="224">
        <v>2.5999999999999999E-2</v>
      </c>
      <c r="N192" s="224">
        <v>100.77105999999999</v>
      </c>
      <c r="O192" s="276"/>
      <c r="P192" s="253">
        <v>1.9344037736371431</v>
      </c>
      <c r="Q192" s="253">
        <v>4.9939178089788462E-2</v>
      </c>
      <c r="R192" s="253" t="s">
        <v>462</v>
      </c>
      <c r="S192" s="253">
        <v>1.2035422339908033E-2</v>
      </c>
      <c r="T192" s="253">
        <v>2.5391668369671638E-3</v>
      </c>
      <c r="U192" s="253">
        <v>5.6436130959141906E-2</v>
      </c>
      <c r="V192" s="253">
        <v>0.18425411508855005</v>
      </c>
      <c r="W192" s="253">
        <v>0.76039221304850124</v>
      </c>
      <c r="X192" s="253">
        <v>0.72786854341830054</v>
      </c>
      <c r="Y192" s="253">
        <v>0.17637315594100711</v>
      </c>
      <c r="Z192" s="253">
        <v>9.3716016952276431E-3</v>
      </c>
      <c r="AA192" s="253">
        <v>8.4593831105464104E-2</v>
      </c>
      <c r="AB192" s="253">
        <v>1.7928678400005577E-3</v>
      </c>
      <c r="AC192" s="253">
        <f t="shared" si="23"/>
        <v>4</v>
      </c>
      <c r="AD192" s="249">
        <v>78.110632768820807</v>
      </c>
      <c r="AF192" s="252">
        <v>0.05</v>
      </c>
      <c r="AG192" s="252">
        <v>0.59</v>
      </c>
      <c r="AH192" s="252">
        <v>0.22</v>
      </c>
      <c r="AI192" s="252">
        <v>4.18</v>
      </c>
      <c r="AJ192" s="252">
        <v>0.13</v>
      </c>
      <c r="AK192" s="252">
        <v>2.2799999999999998</v>
      </c>
      <c r="AL192" s="252">
        <v>7.0000000000000007E-2</v>
      </c>
      <c r="AM192" s="252">
        <v>0.1</v>
      </c>
      <c r="AN192" s="252">
        <v>5.36</v>
      </c>
      <c r="AO192" s="256"/>
      <c r="AP192" s="483" t="s">
        <v>436</v>
      </c>
      <c r="AQ192" s="252">
        <v>30</v>
      </c>
      <c r="AR192" s="252">
        <v>15</v>
      </c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6"/>
      <c r="BM192" s="256"/>
      <c r="BN192" s="256"/>
      <c r="BO192" s="256"/>
      <c r="BP192" s="256"/>
      <c r="BQ192" s="256"/>
    </row>
    <row r="193" spans="1:69" s="255" customFormat="1" ht="12.75">
      <c r="A193" s="249">
        <v>2670.0804681784898</v>
      </c>
      <c r="B193" s="250" t="s">
        <v>364</v>
      </c>
      <c r="C193" s="251" t="s">
        <v>471</v>
      </c>
      <c r="D193" s="249">
        <v>39.598736141337881</v>
      </c>
      <c r="E193" s="224">
        <v>54.26</v>
      </c>
      <c r="F193" s="224">
        <v>0.45100000000000001</v>
      </c>
      <c r="G193" s="224">
        <v>1.2021999999999999</v>
      </c>
      <c r="H193" s="224">
        <v>6.5799999999999997E-2</v>
      </c>
      <c r="I193" s="224">
        <v>14.101369999999999</v>
      </c>
      <c r="J193" s="224">
        <v>0.24249999999999999</v>
      </c>
      <c r="K193" s="224">
        <v>27.82</v>
      </c>
      <c r="L193" s="224">
        <v>2.25</v>
      </c>
      <c r="M193" s="224">
        <v>3.3099999999999997E-2</v>
      </c>
      <c r="N193" s="224">
        <v>100.42597000000002</v>
      </c>
      <c r="O193" s="276"/>
      <c r="P193" s="253">
        <v>1.9376124296188466</v>
      </c>
      <c r="Q193" s="253">
        <v>5.0596394329678676E-2</v>
      </c>
      <c r="R193" s="253" t="s">
        <v>462</v>
      </c>
      <c r="S193" s="253">
        <v>1.2111122960365032E-2</v>
      </c>
      <c r="T193" s="253">
        <v>1.8577549665280051E-3</v>
      </c>
      <c r="U193" s="253">
        <v>5.039046775306133E-2</v>
      </c>
      <c r="V193" s="253">
        <v>0.18968286557760428</v>
      </c>
      <c r="W193" s="253">
        <v>0.75774896479391629</v>
      </c>
      <c r="X193" s="253">
        <v>0.72324331141120102</v>
      </c>
      <c r="Y193" s="253">
        <v>0.18104526722200504</v>
      </c>
      <c r="Z193" s="253">
        <v>7.3347379871399089E-3</v>
      </c>
      <c r="AA193" s="253">
        <v>8.6084961171960711E-2</v>
      </c>
      <c r="AB193" s="253">
        <v>2.2917222076932848E-3</v>
      </c>
      <c r="AC193" s="253">
        <f t="shared" si="23"/>
        <v>4.0000000000000009</v>
      </c>
      <c r="AD193" s="249">
        <v>77.860459887044996</v>
      </c>
      <c r="AF193" s="252">
        <v>0.05</v>
      </c>
      <c r="AG193" s="252">
        <v>0.59</v>
      </c>
      <c r="AH193" s="252">
        <v>0.22</v>
      </c>
      <c r="AI193" s="252">
        <v>5.53</v>
      </c>
      <c r="AJ193" s="252">
        <v>0.13</v>
      </c>
      <c r="AK193" s="252">
        <v>2.91</v>
      </c>
      <c r="AL193" s="252">
        <v>7.0000000000000007E-2</v>
      </c>
      <c r="AM193" s="252">
        <v>0.1</v>
      </c>
      <c r="AN193" s="252">
        <v>4.2</v>
      </c>
      <c r="AO193" s="256"/>
      <c r="AP193" s="483" t="s">
        <v>436</v>
      </c>
      <c r="AQ193" s="252">
        <v>30</v>
      </c>
      <c r="AR193" s="252">
        <v>15</v>
      </c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</row>
    <row r="194" spans="1:69" s="255" customFormat="1" ht="12.75">
      <c r="A194" s="249">
        <v>2670.0804681784898</v>
      </c>
      <c r="B194" s="250" t="s">
        <v>364</v>
      </c>
      <c r="C194" s="251" t="s">
        <v>471</v>
      </c>
      <c r="D194" s="249">
        <v>43.558736141337882</v>
      </c>
      <c r="E194" s="224">
        <v>54.37</v>
      </c>
      <c r="F194" s="224">
        <v>0.44969999999999999</v>
      </c>
      <c r="G194" s="224">
        <v>1.1858</v>
      </c>
      <c r="H194" s="224">
        <v>8.9499999999999996E-2</v>
      </c>
      <c r="I194" s="224">
        <v>14.091480000000001</v>
      </c>
      <c r="J194" s="224">
        <v>0.31230000000000002</v>
      </c>
      <c r="K194" s="224">
        <v>27.84</v>
      </c>
      <c r="L194" s="224">
        <v>2.31</v>
      </c>
      <c r="M194" s="224">
        <v>3.1300000000000001E-2</v>
      </c>
      <c r="N194" s="224">
        <v>100.68008</v>
      </c>
      <c r="O194" s="276"/>
      <c r="P194" s="253">
        <v>1.9372187685011362</v>
      </c>
      <c r="Q194" s="253">
        <v>4.9795087939120984E-2</v>
      </c>
      <c r="R194" s="253" t="s">
        <v>462</v>
      </c>
      <c r="S194" s="253">
        <v>1.2049332025533288E-2</v>
      </c>
      <c r="T194" s="253">
        <v>2.5212608802627997E-3</v>
      </c>
      <c r="U194" s="253">
        <v>5.1309723148710518E-2</v>
      </c>
      <c r="V194" s="253">
        <v>0.18896479071165506</v>
      </c>
      <c r="W194" s="253">
        <v>0.75814103679358158</v>
      </c>
      <c r="X194" s="253">
        <v>0.72061697800181446</v>
      </c>
      <c r="Y194" s="253">
        <v>0.17961201125227239</v>
      </c>
      <c r="Z194" s="253">
        <v>9.4249066733169979E-3</v>
      </c>
      <c r="AA194" s="253">
        <v>8.8183831051164119E-2</v>
      </c>
      <c r="AB194" s="253">
        <v>2.1622730214319319E-3</v>
      </c>
      <c r="AC194" s="253">
        <f t="shared" si="23"/>
        <v>4.0000000000000009</v>
      </c>
      <c r="AD194" s="249">
        <v>77.884932314240544</v>
      </c>
      <c r="AF194" s="252">
        <v>0.04</v>
      </c>
      <c r="AG194" s="252">
        <v>0.59</v>
      </c>
      <c r="AH194" s="252">
        <v>0.22</v>
      </c>
      <c r="AI194" s="252">
        <v>4.04</v>
      </c>
      <c r="AJ194" s="252">
        <v>0.13</v>
      </c>
      <c r="AK194" s="252">
        <v>2.34</v>
      </c>
      <c r="AL194" s="252">
        <v>7.0000000000000007E-2</v>
      </c>
      <c r="AM194" s="252">
        <v>0.1</v>
      </c>
      <c r="AN194" s="252">
        <v>4.46</v>
      </c>
      <c r="AO194" s="256"/>
      <c r="AP194" s="483" t="s">
        <v>436</v>
      </c>
      <c r="AQ194" s="252">
        <v>30</v>
      </c>
      <c r="AR194" s="252">
        <v>15</v>
      </c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</row>
    <row r="195" spans="1:69" s="255" customFormat="1" ht="12.75">
      <c r="A195" s="249">
        <v>2670.0804681784898</v>
      </c>
      <c r="B195" s="250" t="s">
        <v>364</v>
      </c>
      <c r="C195" s="251" t="s">
        <v>471</v>
      </c>
      <c r="D195" s="249">
        <v>47.518736141337882</v>
      </c>
      <c r="E195" s="224">
        <v>54.13</v>
      </c>
      <c r="F195" s="224">
        <v>0.49509999999999998</v>
      </c>
      <c r="G195" s="224">
        <v>1.3616999999999999</v>
      </c>
      <c r="H195" s="224">
        <v>7.7799999999999994E-2</v>
      </c>
      <c r="I195" s="224">
        <v>14.12115</v>
      </c>
      <c r="J195" s="224">
        <v>0.33529999999999999</v>
      </c>
      <c r="K195" s="224">
        <v>27.7</v>
      </c>
      <c r="L195" s="224">
        <v>2.36</v>
      </c>
      <c r="M195" s="224">
        <v>3.6299999999999999E-2</v>
      </c>
      <c r="N195" s="224">
        <v>100.61735000000002</v>
      </c>
      <c r="O195" s="276"/>
      <c r="P195" s="253">
        <v>1.9305409944238372</v>
      </c>
      <c r="Q195" s="253">
        <v>5.7237171130819511E-2</v>
      </c>
      <c r="R195" s="253" t="s">
        <v>462</v>
      </c>
      <c r="S195" s="253">
        <v>1.3278673014320097E-2</v>
      </c>
      <c r="T195" s="253">
        <v>2.193794852516198E-3</v>
      </c>
      <c r="U195" s="253">
        <v>5.5439819135569834E-2</v>
      </c>
      <c r="V195" s="253">
        <v>0.18725911660076724</v>
      </c>
      <c r="W195" s="253">
        <v>0.75405043084217038</v>
      </c>
      <c r="X195" s="253">
        <v>0.71870053321013472</v>
      </c>
      <c r="Y195" s="253">
        <v>0.17848040587831679</v>
      </c>
      <c r="Z195" s="253">
        <v>1.0128853593839738E-2</v>
      </c>
      <c r="AA195" s="253">
        <v>9.0180087322487126E-2</v>
      </c>
      <c r="AB195" s="253">
        <v>2.5101199952215921E-3</v>
      </c>
      <c r="AC195" s="253">
        <f t="shared" si="23"/>
        <v>4</v>
      </c>
      <c r="AD195" s="249">
        <v>77.761624049500966</v>
      </c>
      <c r="AF195" s="252">
        <v>0.05</v>
      </c>
      <c r="AG195" s="252">
        <v>0.55000000000000004</v>
      </c>
      <c r="AH195" s="252">
        <v>0.2</v>
      </c>
      <c r="AI195" s="252">
        <v>4.62</v>
      </c>
      <c r="AJ195" s="252">
        <v>0.13</v>
      </c>
      <c r="AK195" s="252">
        <v>2.21</v>
      </c>
      <c r="AL195" s="252">
        <v>7.0000000000000007E-2</v>
      </c>
      <c r="AM195" s="252">
        <v>0.1</v>
      </c>
      <c r="AN195" s="252">
        <v>3.88</v>
      </c>
      <c r="AO195" s="256"/>
      <c r="AP195" s="483" t="s">
        <v>436</v>
      </c>
      <c r="AQ195" s="252">
        <v>30</v>
      </c>
      <c r="AR195" s="252">
        <v>15</v>
      </c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</row>
    <row r="196" spans="1:69" s="255" customFormat="1" ht="12.75">
      <c r="A196" s="249">
        <v>2670.0804681784898</v>
      </c>
      <c r="B196" s="250" t="s">
        <v>364</v>
      </c>
      <c r="C196" s="251" t="s">
        <v>471</v>
      </c>
      <c r="D196" s="249">
        <v>51.478736141337883</v>
      </c>
      <c r="E196" s="224">
        <v>53.96</v>
      </c>
      <c r="F196" s="224">
        <v>0.60619999999999996</v>
      </c>
      <c r="G196" s="224">
        <v>1.5689</v>
      </c>
      <c r="H196" s="224">
        <v>8.9499999999999996E-2</v>
      </c>
      <c r="I196" s="224">
        <v>14.368359999999999</v>
      </c>
      <c r="J196" s="224">
        <v>0.35389999999999999</v>
      </c>
      <c r="K196" s="224">
        <v>27.46</v>
      </c>
      <c r="L196" s="224">
        <v>2.34</v>
      </c>
      <c r="M196" s="224">
        <v>3.4200000000000001E-2</v>
      </c>
      <c r="N196" s="224">
        <v>100.78106</v>
      </c>
      <c r="O196" s="276"/>
      <c r="P196" s="253">
        <v>1.9243714405217238</v>
      </c>
      <c r="Q196" s="253">
        <v>6.5942885610181273E-2</v>
      </c>
      <c r="R196" s="253" t="s">
        <v>462</v>
      </c>
      <c r="S196" s="253">
        <v>1.6257495525690727E-2</v>
      </c>
      <c r="T196" s="253">
        <v>2.523570327814373E-3</v>
      </c>
      <c r="U196" s="253">
        <v>5.26404475099298E-2</v>
      </c>
      <c r="V196" s="253">
        <v>0.19211407466476216</v>
      </c>
      <c r="W196" s="253">
        <v>0.7461500858398985</v>
      </c>
      <c r="X196" s="253">
        <v>0.71375976967183463</v>
      </c>
      <c r="Y196" s="253">
        <v>0.18377441788951404</v>
      </c>
      <c r="Z196" s="253">
        <v>1.0690136823678869E-2</v>
      </c>
      <c r="AA196" s="253">
        <v>8.9410900072215915E-2</v>
      </c>
      <c r="AB196" s="253">
        <v>2.3647755427566122E-3</v>
      </c>
      <c r="AC196" s="253">
        <f t="shared" si="23"/>
        <v>4.0000000000000009</v>
      </c>
      <c r="AD196" s="249">
        <v>77.307766549378016</v>
      </c>
      <c r="AF196" s="252">
        <v>0.05</v>
      </c>
      <c r="AG196" s="252">
        <v>0.47</v>
      </c>
      <c r="AH196" s="252">
        <v>0.18</v>
      </c>
      <c r="AI196" s="252">
        <v>4.07</v>
      </c>
      <c r="AJ196" s="252">
        <v>0.13</v>
      </c>
      <c r="AK196" s="252">
        <v>2.09</v>
      </c>
      <c r="AL196" s="252">
        <v>7.0000000000000007E-2</v>
      </c>
      <c r="AM196" s="252">
        <v>0.1</v>
      </c>
      <c r="AN196" s="252">
        <v>4.07</v>
      </c>
      <c r="AO196" s="256"/>
      <c r="AP196" s="483" t="s">
        <v>436</v>
      </c>
      <c r="AQ196" s="252">
        <v>30</v>
      </c>
      <c r="AR196" s="252">
        <v>15</v>
      </c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</row>
    <row r="197" spans="1:69" s="255" customFormat="1" ht="12.75">
      <c r="A197" s="249">
        <v>2670.0804681784898</v>
      </c>
      <c r="B197" s="250" t="s">
        <v>364</v>
      </c>
      <c r="C197" s="251" t="s">
        <v>471</v>
      </c>
      <c r="D197" s="249">
        <v>55.438736141337884</v>
      </c>
      <c r="E197" s="224">
        <v>53.55</v>
      </c>
      <c r="F197" s="224">
        <v>0.58499999999999996</v>
      </c>
      <c r="G197" s="224">
        <v>1.6338999999999999</v>
      </c>
      <c r="H197" s="224">
        <v>8.6699999999999999E-2</v>
      </c>
      <c r="I197" s="224">
        <v>14.35848</v>
      </c>
      <c r="J197" s="224">
        <v>0.31490000000000001</v>
      </c>
      <c r="K197" s="224">
        <v>27.5</v>
      </c>
      <c r="L197" s="224">
        <v>2.25</v>
      </c>
      <c r="M197" s="224">
        <v>2.1899999999999999E-2</v>
      </c>
      <c r="N197" s="224">
        <v>100.30087999999999</v>
      </c>
      <c r="O197" s="276"/>
      <c r="P197" s="253">
        <v>1.9175024724307408</v>
      </c>
      <c r="Q197" s="253">
        <v>6.8953712360119754E-2</v>
      </c>
      <c r="R197" s="253" t="s">
        <v>462</v>
      </c>
      <c r="S197" s="253">
        <v>1.5752630012422806E-2</v>
      </c>
      <c r="T197" s="253">
        <v>2.4545448383515404E-3</v>
      </c>
      <c r="U197" s="253">
        <v>6.3601971413371317E-2</v>
      </c>
      <c r="V197" s="253">
        <v>0.18609411357310454</v>
      </c>
      <c r="W197" s="253">
        <v>0.74564055537188878</v>
      </c>
      <c r="X197" s="253">
        <v>0.72233119066663809</v>
      </c>
      <c r="Y197" s="253">
        <v>0.18027665161837972</v>
      </c>
      <c r="Z197" s="253">
        <v>9.5506923860817564E-3</v>
      </c>
      <c r="AA197" s="253">
        <v>8.6321031830731698E-2</v>
      </c>
      <c r="AB197" s="253">
        <v>1.5204334981688014E-3</v>
      </c>
      <c r="AC197" s="253">
        <f t="shared" si="23"/>
        <v>3.9999999999999996</v>
      </c>
      <c r="AD197" s="249">
        <v>77.345347003722338</v>
      </c>
      <c r="AF197" s="252">
        <v>0.05</v>
      </c>
      <c r="AG197" s="252">
        <v>0.48</v>
      </c>
      <c r="AH197" s="252">
        <v>0.17</v>
      </c>
      <c r="AI197" s="252">
        <v>4.17</v>
      </c>
      <c r="AJ197" s="252">
        <v>0.13</v>
      </c>
      <c r="AK197" s="252">
        <v>2.37</v>
      </c>
      <c r="AL197" s="252">
        <v>7.0000000000000007E-2</v>
      </c>
      <c r="AM197" s="252">
        <v>0.1</v>
      </c>
      <c r="AN197" s="252">
        <v>6.39</v>
      </c>
      <c r="AO197" s="256"/>
      <c r="AP197" s="483" t="s">
        <v>436</v>
      </c>
      <c r="AQ197" s="252">
        <v>30</v>
      </c>
      <c r="AR197" s="252">
        <v>15</v>
      </c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</row>
    <row r="198" spans="1:69" s="255" customFormat="1" ht="12.75">
      <c r="A198" s="249">
        <v>2670.0804681784898</v>
      </c>
      <c r="B198" s="250" t="s">
        <v>364</v>
      </c>
      <c r="C198" s="251" t="s">
        <v>471</v>
      </c>
      <c r="D198" s="249">
        <v>59.398736141337885</v>
      </c>
      <c r="E198" s="224">
        <v>54.33</v>
      </c>
      <c r="F198" s="224">
        <v>0.54379999999999995</v>
      </c>
      <c r="G198" s="224">
        <v>1.3292999999999999</v>
      </c>
      <c r="H198" s="224">
        <v>7.5999999999999998E-2</v>
      </c>
      <c r="I198" s="224">
        <v>14.645250000000001</v>
      </c>
      <c r="J198" s="224">
        <v>0.30659999999999998</v>
      </c>
      <c r="K198" s="224">
        <v>27.77</v>
      </c>
      <c r="L198" s="224">
        <v>2.1800000000000002</v>
      </c>
      <c r="M198" s="224">
        <v>2.7199999999999998E-2</v>
      </c>
      <c r="N198" s="224">
        <v>101.20814999999999</v>
      </c>
      <c r="O198" s="276"/>
      <c r="P198" s="253">
        <v>1.9289907532212014</v>
      </c>
      <c r="Q198" s="253">
        <v>5.5624890390836887E-2</v>
      </c>
      <c r="R198" s="253" t="s">
        <v>462</v>
      </c>
      <c r="S198" s="253">
        <v>1.4519457613159908E-2</v>
      </c>
      <c r="T198" s="253">
        <v>2.1334351597339682E-3</v>
      </c>
      <c r="U198" s="253">
        <v>5.7093685415829043E-2</v>
      </c>
      <c r="V198" s="253">
        <v>0.19252544317659478</v>
      </c>
      <c r="W198" s="253">
        <v>0.74911233502264529</v>
      </c>
      <c r="X198" s="253">
        <v>0.72074392410827792</v>
      </c>
      <c r="Y198" s="253">
        <v>0.18523462626147988</v>
      </c>
      <c r="Z198" s="253">
        <v>9.2203696077696618E-3</v>
      </c>
      <c r="AA198" s="253">
        <v>8.2928647387348078E-2</v>
      </c>
      <c r="AB198" s="253">
        <v>1.8724326351244513E-3</v>
      </c>
      <c r="AC198" s="253">
        <f t="shared" si="23"/>
        <v>4.0000000000000018</v>
      </c>
      <c r="AD198" s="249">
        <v>77.169555908190461</v>
      </c>
      <c r="AF198" s="252">
        <v>0.05</v>
      </c>
      <c r="AG198" s="252">
        <v>0.51</v>
      </c>
      <c r="AH198" s="252">
        <v>0.2</v>
      </c>
      <c r="AI198" s="252">
        <v>4.7</v>
      </c>
      <c r="AJ198" s="252">
        <v>0.13</v>
      </c>
      <c r="AK198" s="252">
        <v>2.4300000000000002</v>
      </c>
      <c r="AL198" s="252">
        <v>7.0000000000000007E-2</v>
      </c>
      <c r="AM198" s="252">
        <v>0.1</v>
      </c>
      <c r="AN198" s="252">
        <v>5.26</v>
      </c>
      <c r="AO198" s="256"/>
      <c r="AP198" s="483" t="s">
        <v>436</v>
      </c>
      <c r="AQ198" s="252">
        <v>30</v>
      </c>
      <c r="AR198" s="252">
        <v>15</v>
      </c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</row>
    <row r="199" spans="1:69" s="255" customFormat="1" ht="12.75">
      <c r="A199" s="249">
        <v>2670.0804681784898</v>
      </c>
      <c r="B199" s="250" t="s">
        <v>364</v>
      </c>
      <c r="C199" s="251" t="s">
        <v>471</v>
      </c>
      <c r="D199" s="249">
        <v>63.358736141337886</v>
      </c>
      <c r="E199" s="224">
        <v>54.34</v>
      </c>
      <c r="F199" s="224">
        <v>0.52339999999999998</v>
      </c>
      <c r="G199" s="224">
        <v>1.2657</v>
      </c>
      <c r="H199" s="224">
        <v>6.8500000000000005E-2</v>
      </c>
      <c r="I199" s="224">
        <v>14.4277</v>
      </c>
      <c r="J199" s="224">
        <v>0.34649999999999997</v>
      </c>
      <c r="K199" s="224">
        <v>27.7</v>
      </c>
      <c r="L199" s="224">
        <v>2.15</v>
      </c>
      <c r="M199" s="224">
        <v>3.9199999999999999E-2</v>
      </c>
      <c r="N199" s="224">
        <v>100.86100000000002</v>
      </c>
      <c r="O199" s="276"/>
      <c r="P199" s="253">
        <v>1.9353169499190579</v>
      </c>
      <c r="Q199" s="253">
        <v>5.3127449722101851E-2</v>
      </c>
      <c r="R199" s="253" t="s">
        <v>462</v>
      </c>
      <c r="S199" s="253">
        <v>1.4018028340820526E-2</v>
      </c>
      <c r="T199" s="253">
        <v>1.9288499883364674E-3</v>
      </c>
      <c r="U199" s="253">
        <v>4.8980601251125577E-2</v>
      </c>
      <c r="V199" s="253">
        <v>0.19467059103611842</v>
      </c>
      <c r="W199" s="253">
        <v>0.75195752974243901</v>
      </c>
      <c r="X199" s="253">
        <v>0.71873125583907194</v>
      </c>
      <c r="Y199" s="253">
        <v>0.18606880420260949</v>
      </c>
      <c r="Z199" s="253">
        <v>1.0452530521441107E-2</v>
      </c>
      <c r="AA199" s="253">
        <v>8.2040551955558011E-2</v>
      </c>
      <c r="AB199" s="253">
        <v>2.7068574813194283E-3</v>
      </c>
      <c r="AC199" s="253">
        <f t="shared" si="23"/>
        <v>3.9999999999999996</v>
      </c>
      <c r="AD199" s="249">
        <v>77.388023011476662</v>
      </c>
      <c r="AF199" s="252">
        <v>0.05</v>
      </c>
      <c r="AG199" s="252">
        <v>0.53</v>
      </c>
      <c r="AH199" s="252">
        <v>0.21</v>
      </c>
      <c r="AI199" s="252">
        <v>5.17</v>
      </c>
      <c r="AJ199" s="252">
        <v>0.13</v>
      </c>
      <c r="AK199" s="252">
        <v>2.19</v>
      </c>
      <c r="AL199" s="252">
        <v>7.0000000000000007E-2</v>
      </c>
      <c r="AM199" s="252">
        <v>0.11</v>
      </c>
      <c r="AN199" s="252">
        <v>3.57</v>
      </c>
      <c r="AO199" s="256"/>
      <c r="AP199" s="483" t="s">
        <v>436</v>
      </c>
      <c r="AQ199" s="252">
        <v>30</v>
      </c>
      <c r="AR199" s="252">
        <v>15</v>
      </c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</row>
    <row r="200" spans="1:69" s="255" customFormat="1" ht="12.75">
      <c r="A200" s="249">
        <v>2670.0804681784898</v>
      </c>
      <c r="B200" s="250" t="s">
        <v>364</v>
      </c>
      <c r="C200" s="251" t="s">
        <v>471</v>
      </c>
      <c r="D200" s="249">
        <v>67.31873614133788</v>
      </c>
      <c r="E200" s="224">
        <v>53.92</v>
      </c>
      <c r="F200" s="224">
        <v>0.49740000000000001</v>
      </c>
      <c r="G200" s="224">
        <v>1.3044</v>
      </c>
      <c r="H200" s="224">
        <v>6.6900000000000001E-2</v>
      </c>
      <c r="I200" s="224">
        <v>14.46725</v>
      </c>
      <c r="J200" s="224">
        <v>0.3266</v>
      </c>
      <c r="K200" s="224">
        <v>27.69</v>
      </c>
      <c r="L200" s="224">
        <v>2.14</v>
      </c>
      <c r="M200" s="224">
        <v>3.8600000000000002E-2</v>
      </c>
      <c r="N200" s="224">
        <v>100.45115</v>
      </c>
      <c r="O200" s="276"/>
      <c r="P200" s="253">
        <v>1.9273218608221694</v>
      </c>
      <c r="Q200" s="253">
        <v>5.4950402354174796E-2</v>
      </c>
      <c r="R200" s="253" t="s">
        <v>462</v>
      </c>
      <c r="S200" s="253">
        <v>1.3369984200359574E-2</v>
      </c>
      <c r="T200" s="253">
        <v>1.8906271785307167E-3</v>
      </c>
      <c r="U200" s="253">
        <v>6.445037120970909E-2</v>
      </c>
      <c r="V200" s="253">
        <v>0.18725241338247969</v>
      </c>
      <c r="W200" s="253">
        <v>0.75076434085257748</v>
      </c>
      <c r="X200" s="253">
        <v>0.72472428242865128</v>
      </c>
      <c r="Y200" s="253">
        <v>0.18075761399048448</v>
      </c>
      <c r="Z200" s="253">
        <v>9.8879504982692015E-3</v>
      </c>
      <c r="AA200" s="253">
        <v>8.1955062295120326E-2</v>
      </c>
      <c r="AB200" s="253">
        <v>2.6750907874748234E-3</v>
      </c>
      <c r="AC200" s="253">
        <f t="shared" si="23"/>
        <v>4.0000000000000009</v>
      </c>
      <c r="AD200" s="249">
        <v>77.33375506227118</v>
      </c>
      <c r="AF200" s="252">
        <v>0.05</v>
      </c>
      <c r="AG200" s="252">
        <v>0.55000000000000004</v>
      </c>
      <c r="AH200" s="252">
        <v>0.2</v>
      </c>
      <c r="AI200" s="252">
        <v>5.29</v>
      </c>
      <c r="AJ200" s="252">
        <v>0.13</v>
      </c>
      <c r="AK200" s="252">
        <v>2.17</v>
      </c>
      <c r="AL200" s="252">
        <v>7.0000000000000007E-2</v>
      </c>
      <c r="AM200" s="252">
        <v>0.11</v>
      </c>
      <c r="AN200" s="252">
        <v>3.64</v>
      </c>
      <c r="AO200" s="256"/>
      <c r="AP200" s="483" t="s">
        <v>436</v>
      </c>
      <c r="AQ200" s="252">
        <v>30</v>
      </c>
      <c r="AR200" s="252">
        <v>15</v>
      </c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</row>
    <row r="201" spans="1:69" s="255" customFormat="1" ht="12.75">
      <c r="A201" s="249">
        <v>2670.0804681784898</v>
      </c>
      <c r="B201" s="250" t="s">
        <v>364</v>
      </c>
      <c r="C201" s="251" t="s">
        <v>471</v>
      </c>
      <c r="D201" s="249">
        <v>71.278736141337873</v>
      </c>
      <c r="E201" s="224">
        <v>54.07</v>
      </c>
      <c r="F201" s="224">
        <v>0.53569999999999995</v>
      </c>
      <c r="G201" s="224">
        <v>1.3052999999999999</v>
      </c>
      <c r="H201" s="224">
        <v>9.2399999999999996E-2</v>
      </c>
      <c r="I201" s="224">
        <v>14.487030000000001</v>
      </c>
      <c r="J201" s="224">
        <v>0.28689999999999999</v>
      </c>
      <c r="K201" s="224">
        <v>27.78</v>
      </c>
      <c r="L201" s="224">
        <v>2.15</v>
      </c>
      <c r="M201" s="224">
        <v>3.3500000000000002E-2</v>
      </c>
      <c r="N201" s="224">
        <v>100.74083000000002</v>
      </c>
      <c r="O201" s="276"/>
      <c r="P201" s="253">
        <v>1.9272081503513048</v>
      </c>
      <c r="Q201" s="253">
        <v>5.4832533770999579E-2</v>
      </c>
      <c r="R201" s="253" t="s">
        <v>462</v>
      </c>
      <c r="S201" s="253">
        <v>1.4358684390537068E-2</v>
      </c>
      <c r="T201" s="253">
        <v>2.6038720528483118E-3</v>
      </c>
      <c r="U201" s="253">
        <v>6.174499357885388E-2</v>
      </c>
      <c r="V201" s="253">
        <v>0.18828062334625295</v>
      </c>
      <c r="W201" s="253">
        <v>0.75097114250920316</v>
      </c>
      <c r="X201" s="253">
        <v>0.7251195474554275</v>
      </c>
      <c r="Y201" s="253">
        <v>0.18179920993939869</v>
      </c>
      <c r="Z201" s="253">
        <v>8.6614088938990873E-3</v>
      </c>
      <c r="AA201" s="253">
        <v>8.2104764824890555E-2</v>
      </c>
      <c r="AB201" s="253">
        <v>2.3150688863841818E-3</v>
      </c>
      <c r="AC201" s="253">
        <f t="shared" si="23"/>
        <v>4</v>
      </c>
      <c r="AD201" s="249">
        <v>77.366669380509165</v>
      </c>
      <c r="AF201" s="252">
        <v>0.05</v>
      </c>
      <c r="AG201" s="252">
        <v>0.51</v>
      </c>
      <c r="AH201" s="252">
        <v>0.2</v>
      </c>
      <c r="AI201" s="252">
        <v>3.79</v>
      </c>
      <c r="AJ201" s="252">
        <v>0.13</v>
      </c>
      <c r="AK201" s="252">
        <v>2.5499999999999998</v>
      </c>
      <c r="AL201" s="252">
        <v>7.0000000000000007E-2</v>
      </c>
      <c r="AM201" s="252">
        <v>0.11</v>
      </c>
      <c r="AN201" s="252">
        <v>4.1500000000000004</v>
      </c>
      <c r="AO201" s="256"/>
      <c r="AP201" s="483" t="s">
        <v>436</v>
      </c>
      <c r="AQ201" s="252">
        <v>30</v>
      </c>
      <c r="AR201" s="252">
        <v>15</v>
      </c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6"/>
      <c r="BL201" s="256"/>
      <c r="BM201" s="256"/>
      <c r="BN201" s="256"/>
      <c r="BO201" s="256"/>
      <c r="BP201" s="256"/>
      <c r="BQ201" s="256"/>
    </row>
    <row r="202" spans="1:69" s="255" customFormat="1" ht="12.75">
      <c r="A202" s="249">
        <v>2670.0804681784898</v>
      </c>
      <c r="B202" s="250" t="s">
        <v>364</v>
      </c>
      <c r="C202" s="251" t="s">
        <v>471</v>
      </c>
      <c r="D202" s="249">
        <v>75.238736141337867</v>
      </c>
      <c r="E202" s="224">
        <v>54.099989999999998</v>
      </c>
      <c r="F202" s="224">
        <v>0.51900000000000002</v>
      </c>
      <c r="G202" s="224">
        <v>1.3112999999999999</v>
      </c>
      <c r="H202" s="224">
        <v>7.4300000000000005E-2</v>
      </c>
      <c r="I202" s="224">
        <v>14.50681</v>
      </c>
      <c r="J202" s="224">
        <v>0.32179999999999997</v>
      </c>
      <c r="K202" s="224">
        <v>27.71</v>
      </c>
      <c r="L202" s="224">
        <v>2.17</v>
      </c>
      <c r="M202" s="224">
        <v>2.86E-2</v>
      </c>
      <c r="N202" s="224">
        <v>100.74179999999998</v>
      </c>
      <c r="O202" s="276"/>
      <c r="P202" s="253">
        <v>1.9288980900018347</v>
      </c>
      <c r="Q202" s="253">
        <v>5.5102319689239711E-2</v>
      </c>
      <c r="R202" s="253" t="s">
        <v>462</v>
      </c>
      <c r="S202" s="253">
        <v>1.3915544525093783E-2</v>
      </c>
      <c r="T202" s="253">
        <v>2.0944805274519698E-3</v>
      </c>
      <c r="U202" s="253">
        <v>5.915301412392715E-2</v>
      </c>
      <c r="V202" s="253">
        <v>0.19028286627992458</v>
      </c>
      <c r="W202" s="253">
        <v>0.75055368485252805</v>
      </c>
      <c r="X202" s="253">
        <v>0.72229173843493988</v>
      </c>
      <c r="Y202" s="253">
        <v>0.18311780363414598</v>
      </c>
      <c r="Z202" s="253">
        <v>9.7181562449463361E-3</v>
      </c>
      <c r="AA202" s="253">
        <v>8.2895218291491365E-2</v>
      </c>
      <c r="AB202" s="253">
        <v>1.9770833944764347E-3</v>
      </c>
      <c r="AC202" s="253">
        <f t="shared" si="23"/>
        <v>4</v>
      </c>
      <c r="AD202" s="249">
        <v>77.298525942674743</v>
      </c>
      <c r="AF202" s="252">
        <v>0.05</v>
      </c>
      <c r="AG202" s="252">
        <v>0.55000000000000004</v>
      </c>
      <c r="AH202" s="252">
        <v>0.19</v>
      </c>
      <c r="AI202" s="252">
        <v>3.34</v>
      </c>
      <c r="AJ202" s="252">
        <v>0.13</v>
      </c>
      <c r="AK202" s="252">
        <v>2.5</v>
      </c>
      <c r="AL202" s="252">
        <v>0.08</v>
      </c>
      <c r="AM202" s="252">
        <v>0.11</v>
      </c>
      <c r="AN202" s="252">
        <v>5.2</v>
      </c>
      <c r="AO202" s="256"/>
      <c r="AP202" s="483" t="s">
        <v>436</v>
      </c>
      <c r="AQ202" s="252">
        <v>30</v>
      </c>
      <c r="AR202" s="252">
        <v>15</v>
      </c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</row>
    <row r="203" spans="1:69" s="255" customFormat="1" ht="12.75">
      <c r="A203" s="249">
        <v>2670.0804681784898</v>
      </c>
      <c r="B203" s="250" t="s">
        <v>364</v>
      </c>
      <c r="C203" s="251" t="s">
        <v>471</v>
      </c>
      <c r="D203" s="249">
        <v>79.198736141337861</v>
      </c>
      <c r="E203" s="224">
        <v>54.05</v>
      </c>
      <c r="F203" s="224">
        <v>0.5071</v>
      </c>
      <c r="G203" s="224">
        <v>1.3344</v>
      </c>
      <c r="H203" s="224">
        <v>7.0099999999999996E-2</v>
      </c>
      <c r="I203" s="224">
        <v>14.31892</v>
      </c>
      <c r="J203" s="224">
        <v>0.34460000000000002</v>
      </c>
      <c r="K203" s="224">
        <v>27.85</v>
      </c>
      <c r="L203" s="224">
        <v>2.16</v>
      </c>
      <c r="M203" s="224">
        <v>2.8899999999999999E-2</v>
      </c>
      <c r="N203" s="224">
        <v>100.66401999999999</v>
      </c>
      <c r="O203" s="276"/>
      <c r="P203" s="253">
        <v>1.9266740049611972</v>
      </c>
      <c r="Q203" s="253">
        <v>5.6060155169595401E-2</v>
      </c>
      <c r="R203" s="253" t="s">
        <v>462</v>
      </c>
      <c r="S203" s="253">
        <v>1.3593362522288823E-2</v>
      </c>
      <c r="T203" s="253">
        <v>1.9756316388805035E-3</v>
      </c>
      <c r="U203" s="253">
        <v>6.342684232318696E-2</v>
      </c>
      <c r="V203" s="253">
        <v>0.18498268955018801</v>
      </c>
      <c r="W203" s="253">
        <v>0.75328731383466274</v>
      </c>
      <c r="X203" s="253">
        <v>0.7266601016979255</v>
      </c>
      <c r="Y203" s="253">
        <v>0.17844391845207527</v>
      </c>
      <c r="Z203" s="253">
        <v>1.0404316425664629E-2</v>
      </c>
      <c r="AA203" s="253">
        <v>8.249429932570021E-2</v>
      </c>
      <c r="AB203" s="253">
        <v>1.9973640986343266E-3</v>
      </c>
      <c r="AC203" s="253">
        <f t="shared" si="23"/>
        <v>4</v>
      </c>
      <c r="AD203" s="249">
        <v>77.614156886100886</v>
      </c>
      <c r="AF203" s="252">
        <v>0.05</v>
      </c>
      <c r="AG203" s="252">
        <v>0.53</v>
      </c>
      <c r="AH203" s="252">
        <v>0.2</v>
      </c>
      <c r="AI203" s="252">
        <v>4.6100000000000003</v>
      </c>
      <c r="AJ203" s="252">
        <v>0.13</v>
      </c>
      <c r="AK203" s="252">
        <v>2.31</v>
      </c>
      <c r="AL203" s="252">
        <v>7.0000000000000007E-2</v>
      </c>
      <c r="AM203" s="252">
        <v>0.11</v>
      </c>
      <c r="AN203" s="252">
        <v>4.87</v>
      </c>
      <c r="AO203" s="256"/>
      <c r="AP203" s="483" t="s">
        <v>436</v>
      </c>
      <c r="AQ203" s="252">
        <v>30</v>
      </c>
      <c r="AR203" s="252">
        <v>15</v>
      </c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</row>
    <row r="204" spans="1:69" s="255" customFormat="1" ht="12.75">
      <c r="A204" s="249">
        <v>2670.0804681784898</v>
      </c>
      <c r="B204" s="250" t="s">
        <v>364</v>
      </c>
      <c r="C204" s="251" t="s">
        <v>471</v>
      </c>
      <c r="D204" s="249">
        <v>83.158736141337855</v>
      </c>
      <c r="E204" s="224">
        <v>54.11</v>
      </c>
      <c r="F204" s="224">
        <v>0.52410000000000001</v>
      </c>
      <c r="G204" s="224">
        <v>1.3462000000000001</v>
      </c>
      <c r="H204" s="224">
        <v>8.0500000000000002E-2</v>
      </c>
      <c r="I204" s="224">
        <v>14.5167</v>
      </c>
      <c r="J204" s="224">
        <v>0.30649999999999999</v>
      </c>
      <c r="K204" s="224">
        <v>27.83</v>
      </c>
      <c r="L204" s="224">
        <v>2.16</v>
      </c>
      <c r="M204" s="224">
        <v>3.0800000000000001E-2</v>
      </c>
      <c r="N204" s="224">
        <v>100.90479999999999</v>
      </c>
      <c r="O204" s="276"/>
      <c r="P204" s="253">
        <v>1.9253483950945054</v>
      </c>
      <c r="Q204" s="253">
        <v>5.6454309810197237E-2</v>
      </c>
      <c r="R204" s="253" t="s">
        <v>462</v>
      </c>
      <c r="S204" s="253">
        <v>1.4023832058141929E-2</v>
      </c>
      <c r="T204" s="253">
        <v>2.2646604142427711E-3</v>
      </c>
      <c r="U204" s="253">
        <v>6.4661430802104292E-2</v>
      </c>
      <c r="V204" s="253">
        <v>0.18673917230970216</v>
      </c>
      <c r="W204" s="253">
        <v>0.75050819951110648</v>
      </c>
      <c r="X204" s="253">
        <v>0.72572016351887236</v>
      </c>
      <c r="Y204" s="253">
        <v>0.1805714884291153</v>
      </c>
      <c r="Z204" s="253">
        <v>9.2373630220637E-3</v>
      </c>
      <c r="AA204" s="253">
        <v>8.2346129698109505E-2</v>
      </c>
      <c r="AB204" s="253">
        <v>2.1248553318391605E-3</v>
      </c>
      <c r="AC204" s="253">
        <f t="shared" si="23"/>
        <v>4</v>
      </c>
      <c r="AD204" s="249">
        <v>77.362331588058453</v>
      </c>
      <c r="AF204" s="252">
        <v>0.05</v>
      </c>
      <c r="AG204" s="252">
        <v>0.54</v>
      </c>
      <c r="AH204" s="252">
        <v>0.2</v>
      </c>
      <c r="AI204" s="252">
        <v>4.99</v>
      </c>
      <c r="AJ204" s="252">
        <v>0.13</v>
      </c>
      <c r="AK204" s="252">
        <v>2.19</v>
      </c>
      <c r="AL204" s="252">
        <v>7.0000000000000007E-2</v>
      </c>
      <c r="AM204" s="252">
        <v>0.11</v>
      </c>
      <c r="AN204" s="252">
        <v>4.9400000000000004</v>
      </c>
      <c r="AO204" s="256"/>
      <c r="AP204" s="483" t="s">
        <v>436</v>
      </c>
      <c r="AQ204" s="252">
        <v>30</v>
      </c>
      <c r="AR204" s="252">
        <v>15</v>
      </c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</row>
    <row r="205" spans="1:69" s="255" customFormat="1" ht="12.75">
      <c r="A205" s="249">
        <v>2670.0804681784898</v>
      </c>
      <c r="B205" s="250" t="s">
        <v>364</v>
      </c>
      <c r="C205" s="251" t="s">
        <v>471</v>
      </c>
      <c r="D205" s="249">
        <v>87.118736141337848</v>
      </c>
      <c r="E205" s="224">
        <v>53.93</v>
      </c>
      <c r="F205" s="224">
        <v>0.53720000000000001</v>
      </c>
      <c r="G205" s="224">
        <v>1.3433999999999999</v>
      </c>
      <c r="H205" s="224">
        <v>8.8499999999999995E-2</v>
      </c>
      <c r="I205" s="224">
        <v>14.50681</v>
      </c>
      <c r="J205" s="224">
        <v>0.27300000000000002</v>
      </c>
      <c r="K205" s="224">
        <v>27.85</v>
      </c>
      <c r="L205" s="224">
        <v>2.16</v>
      </c>
      <c r="M205" s="224">
        <v>3.7900000000000003E-2</v>
      </c>
      <c r="N205" s="224">
        <v>100.72680999999999</v>
      </c>
      <c r="O205" s="276"/>
      <c r="P205" s="253">
        <v>1.9216819286517566</v>
      </c>
      <c r="Q205" s="253">
        <v>5.6417281090298116E-2</v>
      </c>
      <c r="R205" s="253" t="s">
        <v>462</v>
      </c>
      <c r="S205" s="253">
        <v>1.4394873044731889E-2</v>
      </c>
      <c r="T205" s="253">
        <v>2.4932726414362764E-3</v>
      </c>
      <c r="U205" s="253">
        <v>7.1554249872667341E-2</v>
      </c>
      <c r="V205" s="253">
        <v>0.18299473358073223</v>
      </c>
      <c r="W205" s="253">
        <v>0.7504636611183777</v>
      </c>
      <c r="X205" s="253">
        <v>0.72893366994169284</v>
      </c>
      <c r="Y205" s="253">
        <v>0.17774481249394494</v>
      </c>
      <c r="Z205" s="253">
        <v>8.2394737044604923E-3</v>
      </c>
      <c r="AA205" s="253">
        <v>8.2463636862524808E-2</v>
      </c>
      <c r="AB205" s="253">
        <v>2.6184069973769638E-3</v>
      </c>
      <c r="AC205" s="253">
        <f t="shared" si="23"/>
        <v>4</v>
      </c>
      <c r="AD205" s="249">
        <v>77.386838813021924</v>
      </c>
      <c r="AF205" s="252">
        <v>0.05</v>
      </c>
      <c r="AG205" s="252">
        <v>0.53</v>
      </c>
      <c r="AH205" s="252">
        <v>0.2</v>
      </c>
      <c r="AI205" s="252">
        <v>4.3099999999999996</v>
      </c>
      <c r="AJ205" s="252">
        <v>0.13</v>
      </c>
      <c r="AK205" s="252">
        <v>2.36</v>
      </c>
      <c r="AL205" s="252">
        <v>7.0000000000000007E-2</v>
      </c>
      <c r="AM205" s="252">
        <v>0.11</v>
      </c>
      <c r="AN205" s="252">
        <v>4.5999999999999996</v>
      </c>
      <c r="AO205" s="256"/>
      <c r="AP205" s="483" t="s">
        <v>436</v>
      </c>
      <c r="AQ205" s="252">
        <v>30</v>
      </c>
      <c r="AR205" s="252">
        <v>15</v>
      </c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</row>
    <row r="206" spans="1:69" s="255" customFormat="1" ht="12.75">
      <c r="A206" s="249">
        <v>2670.0804681784898</v>
      </c>
      <c r="B206" s="250" t="s">
        <v>364</v>
      </c>
      <c r="C206" s="251" t="s">
        <v>471</v>
      </c>
      <c r="D206" s="249">
        <v>91.078736141337842</v>
      </c>
      <c r="E206" s="224">
        <v>54.07</v>
      </c>
      <c r="F206" s="224">
        <v>0.51839999999999997</v>
      </c>
      <c r="G206" s="224">
        <v>1.3376999999999999</v>
      </c>
      <c r="H206" s="224">
        <v>8.14E-2</v>
      </c>
      <c r="I206" s="224">
        <v>14.34859</v>
      </c>
      <c r="J206" s="224">
        <v>0.31</v>
      </c>
      <c r="K206" s="224">
        <v>27.92</v>
      </c>
      <c r="L206" s="224">
        <v>2.15</v>
      </c>
      <c r="M206" s="224">
        <v>2.9600000000000001E-2</v>
      </c>
      <c r="N206" s="224">
        <v>100.76569000000001</v>
      </c>
      <c r="O206" s="276"/>
      <c r="P206" s="253">
        <v>1.9251253807797788</v>
      </c>
      <c r="Q206" s="253">
        <v>5.6132850901966826E-2</v>
      </c>
      <c r="R206" s="253" t="s">
        <v>462</v>
      </c>
      <c r="S206" s="253">
        <v>1.3879965679021252E-2</v>
      </c>
      <c r="T206" s="253">
        <v>2.2914082381432195E-3</v>
      </c>
      <c r="U206" s="253">
        <v>6.5608390678898232E-2</v>
      </c>
      <c r="V206" s="253">
        <v>0.18379248221692934</v>
      </c>
      <c r="W206" s="253">
        <v>0.7531695215052624</v>
      </c>
      <c r="X206" s="253">
        <v>0.72875679249538228</v>
      </c>
      <c r="Y206" s="253">
        <v>0.17783515662912841</v>
      </c>
      <c r="Z206" s="253">
        <v>9.3486754552613363E-3</v>
      </c>
      <c r="AA206" s="253">
        <v>8.201603268362008E-2</v>
      </c>
      <c r="AB206" s="253">
        <v>2.0433427366077788E-3</v>
      </c>
      <c r="AC206" s="253">
        <f t="shared" si="23"/>
        <v>4</v>
      </c>
      <c r="AD206" s="249">
        <v>77.621807230076087</v>
      </c>
      <c r="AF206" s="252">
        <v>0.05</v>
      </c>
      <c r="AG206" s="252">
        <v>0.51</v>
      </c>
      <c r="AH206" s="252">
        <v>0.2</v>
      </c>
      <c r="AI206" s="252">
        <v>4.05</v>
      </c>
      <c r="AJ206" s="252">
        <v>0.13</v>
      </c>
      <c r="AK206" s="252">
        <v>2.58</v>
      </c>
      <c r="AL206" s="252">
        <v>7.0000000000000007E-2</v>
      </c>
      <c r="AM206" s="252">
        <v>0.11</v>
      </c>
      <c r="AN206" s="252">
        <v>3.72</v>
      </c>
      <c r="AO206" s="256"/>
      <c r="AP206" s="483" t="s">
        <v>436</v>
      </c>
      <c r="AQ206" s="252">
        <v>30</v>
      </c>
      <c r="AR206" s="252">
        <v>15</v>
      </c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</row>
    <row r="207" spans="1:69" s="255" customFormat="1" ht="12.75">
      <c r="A207" s="249">
        <v>2670.0804681784898</v>
      </c>
      <c r="B207" s="250" t="s">
        <v>364</v>
      </c>
      <c r="C207" s="251" t="s">
        <v>471</v>
      </c>
      <c r="D207" s="249">
        <v>95.038736141337836</v>
      </c>
      <c r="E207" s="224">
        <v>54.04</v>
      </c>
      <c r="F207" s="224">
        <v>0.50580000000000003</v>
      </c>
      <c r="G207" s="224">
        <v>1.2882</v>
      </c>
      <c r="H207" s="224">
        <v>7.8899999999999998E-2</v>
      </c>
      <c r="I207" s="224">
        <v>14.08159</v>
      </c>
      <c r="J207" s="224">
        <v>0.317</v>
      </c>
      <c r="K207" s="224">
        <v>27.89</v>
      </c>
      <c r="L207" s="224">
        <v>2.13</v>
      </c>
      <c r="M207" s="224">
        <v>2.1100000000000001E-2</v>
      </c>
      <c r="N207" s="224">
        <v>100.35258999999999</v>
      </c>
      <c r="O207" s="276"/>
      <c r="P207" s="253">
        <v>1.9309284525483861</v>
      </c>
      <c r="Q207" s="253">
        <v>5.4248765428400597E-2</v>
      </c>
      <c r="R207" s="253" t="s">
        <v>462</v>
      </c>
      <c r="S207" s="253">
        <v>1.3590968810827648E-2</v>
      </c>
      <c r="T207" s="253">
        <v>2.2289650555834609E-3</v>
      </c>
      <c r="U207" s="253">
        <v>5.5945200531963835E-2</v>
      </c>
      <c r="V207" s="253">
        <v>0.18593411098643978</v>
      </c>
      <c r="W207" s="253">
        <v>0.75712353663839882</v>
      </c>
      <c r="X207" s="253">
        <v>0.728497024548594</v>
      </c>
      <c r="Y207" s="253">
        <v>0.17890402300411032</v>
      </c>
      <c r="Z207" s="253">
        <v>9.5939144851722117E-3</v>
      </c>
      <c r="AA207" s="253">
        <v>8.1543264227749546E-2</v>
      </c>
      <c r="AB207" s="253">
        <v>1.4617737343739373E-3</v>
      </c>
      <c r="AC207" s="253">
        <f t="shared" si="23"/>
        <v>4</v>
      </c>
      <c r="AD207" s="249">
        <v>77.927902084678081</v>
      </c>
      <c r="AF207" s="252">
        <v>0.05</v>
      </c>
      <c r="AG207" s="252">
        <v>0.53</v>
      </c>
      <c r="AH207" s="252">
        <v>0.2</v>
      </c>
      <c r="AI207" s="252">
        <v>4.3899999999999997</v>
      </c>
      <c r="AJ207" s="252">
        <v>0.13</v>
      </c>
      <c r="AK207" s="252">
        <v>2.38</v>
      </c>
      <c r="AL207" s="252">
        <v>7.0000000000000007E-2</v>
      </c>
      <c r="AM207" s="252">
        <v>0.11</v>
      </c>
      <c r="AN207" s="252">
        <v>4.79</v>
      </c>
      <c r="AO207" s="256"/>
      <c r="AP207" s="483" t="s">
        <v>436</v>
      </c>
      <c r="AQ207" s="252">
        <v>30</v>
      </c>
      <c r="AR207" s="252">
        <v>15</v>
      </c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</row>
    <row r="208" spans="1:69" s="255" customFormat="1" ht="12.75">
      <c r="A208" s="249">
        <v>2670.0804681784898</v>
      </c>
      <c r="B208" s="250" t="s">
        <v>364</v>
      </c>
      <c r="C208" s="251" t="s">
        <v>471</v>
      </c>
      <c r="D208" s="249">
        <v>98.99873614133783</v>
      </c>
      <c r="E208" s="224">
        <v>54.36</v>
      </c>
      <c r="F208" s="224">
        <v>0.50800000000000001</v>
      </c>
      <c r="G208" s="224">
        <v>1.2632000000000001</v>
      </c>
      <c r="H208" s="224">
        <v>7.9600000000000004E-2</v>
      </c>
      <c r="I208" s="224">
        <v>14.170590000000001</v>
      </c>
      <c r="J208" s="224">
        <v>0.22459999999999999</v>
      </c>
      <c r="K208" s="224">
        <v>28.07</v>
      </c>
      <c r="L208" s="224">
        <v>2.14</v>
      </c>
      <c r="M208" s="224">
        <v>2.7799999999999998E-2</v>
      </c>
      <c r="N208" s="224">
        <v>100.84378999999998</v>
      </c>
      <c r="O208" s="276"/>
      <c r="P208" s="253">
        <v>1.9323345454945251</v>
      </c>
      <c r="Q208" s="253">
        <v>5.2921325066003555E-2</v>
      </c>
      <c r="R208" s="253" t="s">
        <v>462</v>
      </c>
      <c r="S208" s="253">
        <v>1.357961106630075E-2</v>
      </c>
      <c r="T208" s="253">
        <v>2.2371306751798334E-3</v>
      </c>
      <c r="U208" s="253">
        <v>5.4929226806299525E-2</v>
      </c>
      <c r="V208" s="253">
        <v>0.18654079631914874</v>
      </c>
      <c r="W208" s="253">
        <v>0.75745736457254231</v>
      </c>
      <c r="X208" s="253">
        <v>0.73003185948956439</v>
      </c>
      <c r="Y208" s="253">
        <v>0.17978665305390937</v>
      </c>
      <c r="Z208" s="253">
        <v>6.7623611537247844E-3</v>
      </c>
      <c r="AA208" s="253">
        <v>8.1503130633666571E-2</v>
      </c>
      <c r="AB208" s="253">
        <v>1.9159956691349085E-3</v>
      </c>
      <c r="AC208" s="253">
        <f t="shared" si="23"/>
        <v>4</v>
      </c>
      <c r="AD208" s="249">
        <v>77.930185671855696</v>
      </c>
      <c r="AF208" s="252">
        <v>0.05</v>
      </c>
      <c r="AG208" s="252">
        <v>0.54</v>
      </c>
      <c r="AH208" s="252">
        <v>0.2</v>
      </c>
      <c r="AI208" s="252">
        <v>4.53</v>
      </c>
      <c r="AJ208" s="252">
        <v>0.13</v>
      </c>
      <c r="AK208" s="252">
        <v>2.33</v>
      </c>
      <c r="AL208" s="252">
        <v>7.0000000000000007E-2</v>
      </c>
      <c r="AM208" s="252">
        <v>0.11</v>
      </c>
      <c r="AN208" s="252">
        <v>6.57</v>
      </c>
      <c r="AO208" s="256"/>
      <c r="AP208" s="483" t="s">
        <v>436</v>
      </c>
      <c r="AQ208" s="252">
        <v>30</v>
      </c>
      <c r="AR208" s="252">
        <v>15</v>
      </c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</row>
    <row r="209" spans="1:69" s="255" customFormat="1" ht="12.75">
      <c r="A209" s="249">
        <v>2670.0804681784898</v>
      </c>
      <c r="B209" s="250" t="s">
        <v>364</v>
      </c>
      <c r="C209" s="251" t="s">
        <v>471</v>
      </c>
      <c r="D209" s="249">
        <v>102.95873614133782</v>
      </c>
      <c r="E209" s="224">
        <v>54.2</v>
      </c>
      <c r="F209" s="224">
        <v>0.52090000000000003</v>
      </c>
      <c r="G209" s="224">
        <v>1.276</v>
      </c>
      <c r="H209" s="224">
        <v>6.4399999999999999E-2</v>
      </c>
      <c r="I209" s="224">
        <v>13.972810000000001</v>
      </c>
      <c r="J209" s="224">
        <v>0.25269999999999998</v>
      </c>
      <c r="K209" s="224">
        <v>28.06</v>
      </c>
      <c r="L209" s="224">
        <v>2.16</v>
      </c>
      <c r="M209" s="224">
        <v>2.5999999999999999E-2</v>
      </c>
      <c r="N209" s="224">
        <v>100.53281</v>
      </c>
      <c r="O209" s="276"/>
      <c r="P209" s="253">
        <v>1.9315528580458421</v>
      </c>
      <c r="Q209" s="253">
        <v>5.3593695926568492E-2</v>
      </c>
      <c r="R209" s="253" t="s">
        <v>462</v>
      </c>
      <c r="S209" s="253">
        <v>1.3959903540747816E-2</v>
      </c>
      <c r="T209" s="253">
        <v>1.8145485524460559E-3</v>
      </c>
      <c r="U209" s="253">
        <v>5.5362733565555544E-2</v>
      </c>
      <c r="V209" s="253">
        <v>0.18400819178986047</v>
      </c>
      <c r="W209" s="253">
        <v>0.75970806857897955</v>
      </c>
      <c r="X209" s="253">
        <v>0.73103748642203226</v>
      </c>
      <c r="Y209" s="253">
        <v>0.1770639164840441</v>
      </c>
      <c r="Z209" s="253">
        <v>7.6277823414017407E-3</v>
      </c>
      <c r="AA209" s="253">
        <v>8.2474313534774107E-2</v>
      </c>
      <c r="AB209" s="253">
        <v>1.7965012177477552E-3</v>
      </c>
      <c r="AC209" s="253">
        <f t="shared" si="23"/>
        <v>4</v>
      </c>
      <c r="AD209" s="249">
        <v>78.164895018355566</v>
      </c>
      <c r="AF209" s="252">
        <v>0.05</v>
      </c>
      <c r="AG209" s="252">
        <v>0.54</v>
      </c>
      <c r="AH209" s="252">
        <v>0.21</v>
      </c>
      <c r="AI209" s="252">
        <v>4.5999999999999996</v>
      </c>
      <c r="AJ209" s="252">
        <v>0.13</v>
      </c>
      <c r="AK209" s="252">
        <v>3.22</v>
      </c>
      <c r="AL209" s="252">
        <v>7.0000000000000007E-2</v>
      </c>
      <c r="AM209" s="252">
        <v>0.11</v>
      </c>
      <c r="AN209" s="252">
        <v>5.03</v>
      </c>
      <c r="AO209" s="256"/>
      <c r="AP209" s="483" t="s">
        <v>436</v>
      </c>
      <c r="AQ209" s="252">
        <v>30</v>
      </c>
      <c r="AR209" s="252">
        <v>15</v>
      </c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</row>
    <row r="210" spans="1:69" s="255" customFormat="1" ht="12.75">
      <c r="A210" s="249">
        <v>2670.0804681784898</v>
      </c>
      <c r="B210" s="250" t="s">
        <v>364</v>
      </c>
      <c r="C210" s="251" t="s">
        <v>471</v>
      </c>
      <c r="D210" s="249">
        <v>106.91873614133782</v>
      </c>
      <c r="E210" s="224">
        <v>54.15</v>
      </c>
      <c r="F210" s="224">
        <v>0.47020000000000001</v>
      </c>
      <c r="G210" s="224">
        <v>1.2216</v>
      </c>
      <c r="H210" s="224">
        <v>8.1600000000000006E-2</v>
      </c>
      <c r="I210" s="224">
        <v>13.933260000000001</v>
      </c>
      <c r="J210" s="224">
        <v>0.2848</v>
      </c>
      <c r="K210" s="224">
        <v>27.95</v>
      </c>
      <c r="L210" s="224">
        <v>2.1800000000000002</v>
      </c>
      <c r="M210" s="224">
        <v>2.58E-2</v>
      </c>
      <c r="N210" s="224">
        <v>100.29726000000002</v>
      </c>
      <c r="O210" s="276"/>
      <c r="P210" s="253">
        <v>1.9347261920013143</v>
      </c>
      <c r="Q210" s="253">
        <v>5.1440572915000711E-2</v>
      </c>
      <c r="R210" s="253" t="s">
        <v>462</v>
      </c>
      <c r="S210" s="253">
        <v>1.2633521509667709E-2</v>
      </c>
      <c r="T210" s="253">
        <v>2.3050832980082E-3</v>
      </c>
      <c r="U210" s="253">
        <v>5.3322176261094256E-2</v>
      </c>
      <c r="V210" s="253">
        <v>0.18536495912999995</v>
      </c>
      <c r="W210" s="253">
        <v>0.76020749488491457</v>
      </c>
      <c r="X210" s="253">
        <v>0.72850696921544433</v>
      </c>
      <c r="Y210" s="253">
        <v>0.17763527126891088</v>
      </c>
      <c r="Z210" s="253">
        <v>8.6187994313357899E-3</v>
      </c>
      <c r="AA210" s="253">
        <v>8.3451700588241862E-2</v>
      </c>
      <c r="AB210" s="253">
        <v>1.7872594960671336E-3</v>
      </c>
      <c r="AC210" s="253">
        <f t="shared" si="23"/>
        <v>3.9999999999999996</v>
      </c>
      <c r="AD210" s="249">
        <v>78.146228398517209</v>
      </c>
      <c r="AF210" s="252">
        <v>0.05</v>
      </c>
      <c r="AG210" s="252">
        <v>0.53</v>
      </c>
      <c r="AH210" s="252">
        <v>0.21</v>
      </c>
      <c r="AI210" s="252">
        <v>5.35</v>
      </c>
      <c r="AJ210" s="252">
        <v>0.13</v>
      </c>
      <c r="AK210" s="252">
        <v>2.91</v>
      </c>
      <c r="AL210" s="252">
        <v>7.0000000000000007E-2</v>
      </c>
      <c r="AM210" s="252">
        <v>0.11</v>
      </c>
      <c r="AN210" s="252">
        <v>5.33</v>
      </c>
      <c r="AO210" s="256"/>
      <c r="AP210" s="483" t="s">
        <v>436</v>
      </c>
      <c r="AQ210" s="252">
        <v>30</v>
      </c>
      <c r="AR210" s="252">
        <v>15</v>
      </c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</row>
    <row r="211" spans="1:69" s="255" customFormat="1" ht="12.75">
      <c r="A211" s="249">
        <v>2670.0804681784898</v>
      </c>
      <c r="B211" s="250" t="s">
        <v>364</v>
      </c>
      <c r="C211" s="251" t="s">
        <v>471</v>
      </c>
      <c r="D211" s="249">
        <v>110.87873614133781</v>
      </c>
      <c r="E211" s="224">
        <v>54.32</v>
      </c>
      <c r="F211" s="224">
        <v>0.4577</v>
      </c>
      <c r="G211" s="224">
        <v>1.2208000000000001</v>
      </c>
      <c r="H211" s="224">
        <v>8.2199999999999995E-2</v>
      </c>
      <c r="I211" s="224">
        <v>13.903589999999999</v>
      </c>
      <c r="J211" s="224">
        <v>0.255</v>
      </c>
      <c r="K211" s="224">
        <v>27.95</v>
      </c>
      <c r="L211" s="224">
        <v>2.1800000000000002</v>
      </c>
      <c r="M211" s="224">
        <v>2.35E-2</v>
      </c>
      <c r="N211" s="224">
        <v>100.39279000000001</v>
      </c>
      <c r="O211" s="276"/>
      <c r="P211" s="253">
        <v>1.9389708747363248</v>
      </c>
      <c r="Q211" s="253">
        <v>5.1358433369362876E-2</v>
      </c>
      <c r="R211" s="253" t="s">
        <v>462</v>
      </c>
      <c r="S211" s="253">
        <v>1.2286075673357176E-2</v>
      </c>
      <c r="T211" s="253">
        <v>2.3198438695450625E-3</v>
      </c>
      <c r="U211" s="253">
        <v>4.5434217740289995E-2</v>
      </c>
      <c r="V211" s="253">
        <v>0.18901879214020753</v>
      </c>
      <c r="W211" s="253">
        <v>0.76061176247091233</v>
      </c>
      <c r="X211" s="253">
        <v>0.72669955312255152</v>
      </c>
      <c r="Y211" s="253">
        <v>0.18059130631089368</v>
      </c>
      <c r="Z211" s="253">
        <v>7.7096993765025145E-3</v>
      </c>
      <c r="AA211" s="253">
        <v>8.3373045391491957E-2</v>
      </c>
      <c r="AB211" s="253">
        <v>1.6263957985604273E-3</v>
      </c>
      <c r="AC211" s="253">
        <f t="shared" si="23"/>
        <v>4</v>
      </c>
      <c r="AD211" s="249">
        <v>78.182611639129618</v>
      </c>
      <c r="AF211" s="252">
        <v>0.05</v>
      </c>
      <c r="AG211" s="252">
        <v>0.56999999999999995</v>
      </c>
      <c r="AH211" s="252">
        <v>0.21</v>
      </c>
      <c r="AI211" s="252">
        <v>4.29</v>
      </c>
      <c r="AJ211" s="252">
        <v>0.13</v>
      </c>
      <c r="AK211" s="252">
        <v>2.56</v>
      </c>
      <c r="AL211" s="252">
        <v>7.0000000000000007E-2</v>
      </c>
      <c r="AM211" s="252">
        <v>0.1</v>
      </c>
      <c r="AN211" s="252">
        <v>5.37</v>
      </c>
      <c r="AO211" s="256"/>
      <c r="AP211" s="483" t="s">
        <v>436</v>
      </c>
      <c r="AQ211" s="252">
        <v>30</v>
      </c>
      <c r="AR211" s="252">
        <v>15</v>
      </c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</row>
    <row r="212" spans="1:69" s="255" customFormat="1" ht="12.75">
      <c r="A212" s="249">
        <v>2670.0804681784898</v>
      </c>
      <c r="B212" s="250" t="s">
        <v>364</v>
      </c>
      <c r="C212" s="251" t="s">
        <v>471</v>
      </c>
      <c r="D212" s="249">
        <v>114.8387361413378</v>
      </c>
      <c r="E212" s="224">
        <v>54.5</v>
      </c>
      <c r="F212" s="224">
        <v>0.43209999999999998</v>
      </c>
      <c r="G212" s="224">
        <v>1.2427999999999999</v>
      </c>
      <c r="H212" s="224">
        <v>0.11310000000000001</v>
      </c>
      <c r="I212" s="224">
        <v>13.933260000000001</v>
      </c>
      <c r="J212" s="224">
        <v>0.32129999999999997</v>
      </c>
      <c r="K212" s="224">
        <v>28.02</v>
      </c>
      <c r="L212" s="224">
        <v>2.2000000000000002</v>
      </c>
      <c r="M212" s="224">
        <v>3.27E-2</v>
      </c>
      <c r="N212" s="224">
        <v>100.79526</v>
      </c>
      <c r="O212" s="276"/>
      <c r="P212" s="253">
        <v>1.9378614750733587</v>
      </c>
      <c r="Q212" s="253">
        <v>5.2081465233819992E-2</v>
      </c>
      <c r="R212" s="253" t="s">
        <v>462</v>
      </c>
      <c r="S212" s="253">
        <v>1.155397017662636E-2</v>
      </c>
      <c r="T212" s="253">
        <v>3.1795396612052085E-3</v>
      </c>
      <c r="U212" s="253">
        <v>4.8162451973192688E-2</v>
      </c>
      <c r="V212" s="253">
        <v>0.18732092022778127</v>
      </c>
      <c r="W212" s="253">
        <v>0.75984017765401568</v>
      </c>
      <c r="X212" s="253">
        <v>0.72542125229232235</v>
      </c>
      <c r="Y212" s="253">
        <v>0.17883573484062551</v>
      </c>
      <c r="Z212" s="253">
        <v>9.6765978257286143E-3</v>
      </c>
      <c r="AA212" s="253">
        <v>8.3812067673135163E-2</v>
      </c>
      <c r="AB212" s="253">
        <v>2.2543473681882948E-3</v>
      </c>
      <c r="AC212" s="253">
        <f t="shared" si="23"/>
        <v>4</v>
      </c>
      <c r="AD212" s="249">
        <v>78.188915975178247</v>
      </c>
      <c r="AF212" s="252">
        <v>0.05</v>
      </c>
      <c r="AG212" s="252">
        <v>0.57999999999999996</v>
      </c>
      <c r="AH212" s="252">
        <v>0.21</v>
      </c>
      <c r="AI212" s="252">
        <v>4.41</v>
      </c>
      <c r="AJ212" s="252">
        <v>0.13</v>
      </c>
      <c r="AK212" s="252">
        <v>2.84</v>
      </c>
      <c r="AL212" s="252">
        <v>7.0000000000000007E-2</v>
      </c>
      <c r="AM212" s="252">
        <v>0.11</v>
      </c>
      <c r="AN212" s="252">
        <v>5.94</v>
      </c>
      <c r="AO212" s="256"/>
      <c r="AP212" s="483" t="s">
        <v>436</v>
      </c>
      <c r="AQ212" s="252">
        <v>30</v>
      </c>
      <c r="AR212" s="252">
        <v>15</v>
      </c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</row>
    <row r="213" spans="1:69" s="255" customFormat="1" ht="12.75">
      <c r="A213" s="249">
        <v>2670.0804681784898</v>
      </c>
      <c r="B213" s="250" t="s">
        <v>364</v>
      </c>
      <c r="C213" s="251" t="s">
        <v>471</v>
      </c>
      <c r="D213" s="249">
        <v>118.7987361413378</v>
      </c>
      <c r="E213" s="224">
        <v>54.61</v>
      </c>
      <c r="F213" s="224">
        <v>0.46029999999999999</v>
      </c>
      <c r="G213" s="224">
        <v>1.2472000000000001</v>
      </c>
      <c r="H213" s="224">
        <v>0.1008</v>
      </c>
      <c r="I213" s="224">
        <v>13.25093</v>
      </c>
      <c r="J213" s="224">
        <v>0.28370000000000001</v>
      </c>
      <c r="K213" s="224">
        <v>28.6</v>
      </c>
      <c r="L213" s="224">
        <v>2.23</v>
      </c>
      <c r="M213" s="224">
        <v>3.6600000000000001E-2</v>
      </c>
      <c r="N213" s="224">
        <v>100.81953000000001</v>
      </c>
      <c r="O213" s="276"/>
      <c r="P213" s="253">
        <v>1.9344037863874004</v>
      </c>
      <c r="Q213" s="253">
        <v>5.2067506739746861E-2</v>
      </c>
      <c r="R213" s="253" t="s">
        <v>462</v>
      </c>
      <c r="S213" s="253">
        <v>1.2261304590672407E-2</v>
      </c>
      <c r="T213" s="253">
        <v>2.8230001696175713E-3</v>
      </c>
      <c r="U213" s="253">
        <v>5.4292950097522663E-2</v>
      </c>
      <c r="V213" s="253">
        <v>0.17276274324209054</v>
      </c>
      <c r="W213" s="253">
        <v>0.77138870877294874</v>
      </c>
      <c r="X213" s="253">
        <v>0.73886369539093333</v>
      </c>
      <c r="Y213" s="253">
        <v>0.16547833465280612</v>
      </c>
      <c r="Z213" s="253">
        <v>8.5117729835122412E-3</v>
      </c>
      <c r="AA213" s="253">
        <v>8.4632558009717029E-2</v>
      </c>
      <c r="AB213" s="253">
        <v>2.5136389630313984E-3</v>
      </c>
      <c r="AC213" s="253">
        <f t="shared" si="23"/>
        <v>3.9999999999999996</v>
      </c>
      <c r="AD213" s="249">
        <v>79.370568269840632</v>
      </c>
      <c r="AF213" s="252">
        <v>0.04</v>
      </c>
      <c r="AG213" s="252">
        <v>0.62</v>
      </c>
      <c r="AH213" s="252">
        <v>0.21</v>
      </c>
      <c r="AI213" s="252">
        <v>3.26</v>
      </c>
      <c r="AJ213" s="252">
        <v>0.13</v>
      </c>
      <c r="AK213" s="252">
        <v>2.33</v>
      </c>
      <c r="AL213" s="252">
        <v>7.0000000000000007E-2</v>
      </c>
      <c r="AM213" s="252">
        <v>0.1</v>
      </c>
      <c r="AN213" s="252">
        <v>4.2699999999999996</v>
      </c>
      <c r="AO213" s="256"/>
      <c r="AP213" s="483" t="s">
        <v>436</v>
      </c>
      <c r="AQ213" s="252">
        <v>30</v>
      </c>
      <c r="AR213" s="252">
        <v>15</v>
      </c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</row>
    <row r="214" spans="1:69" s="255" customFormat="1" ht="12.75">
      <c r="A214" s="249">
        <v>2670.0804681784898</v>
      </c>
      <c r="B214" s="250" t="s">
        <v>364</v>
      </c>
      <c r="C214" s="251" t="s">
        <v>471</v>
      </c>
      <c r="D214" s="249">
        <v>122.75873614133779</v>
      </c>
      <c r="E214" s="224">
        <v>54.56</v>
      </c>
      <c r="F214" s="224">
        <v>0.40949999999999998</v>
      </c>
      <c r="G214" s="224">
        <v>1.6857</v>
      </c>
      <c r="H214" s="224">
        <v>0.4163</v>
      </c>
      <c r="I214" s="224">
        <v>11.3424</v>
      </c>
      <c r="J214" s="224">
        <v>0.26440000000000002</v>
      </c>
      <c r="K214" s="224">
        <v>29.31</v>
      </c>
      <c r="L214" s="224">
        <v>2.5499999999999998</v>
      </c>
      <c r="M214" s="224">
        <v>3.1E-2</v>
      </c>
      <c r="N214" s="224">
        <v>100.5693</v>
      </c>
      <c r="O214" s="276"/>
      <c r="P214" s="253">
        <v>1.9248589231056747</v>
      </c>
      <c r="Q214" s="253">
        <v>7.0090725043857341E-2</v>
      </c>
      <c r="R214" s="253" t="s">
        <v>462</v>
      </c>
      <c r="S214" s="253">
        <v>1.0864236180978919E-2</v>
      </c>
      <c r="T214" s="253">
        <v>1.1611982401663428E-2</v>
      </c>
      <c r="U214" s="253">
        <v>4.897144867558012E-2</v>
      </c>
      <c r="V214" s="253">
        <v>0.14596506678281726</v>
      </c>
      <c r="W214" s="253">
        <v>0.78763761780942854</v>
      </c>
      <c r="X214" s="253">
        <v>0.75388147100878922</v>
      </c>
      <c r="Y214" s="253">
        <v>0.13970937493840099</v>
      </c>
      <c r="Z214" s="253">
        <v>7.9008120943913612E-3</v>
      </c>
      <c r="AA214" s="253">
        <v>9.6387867264008956E-2</v>
      </c>
      <c r="AB214" s="253">
        <v>2.1204746944093631E-3</v>
      </c>
      <c r="AC214" s="253">
        <f t="shared" si="23"/>
        <v>4.0000000000000009</v>
      </c>
      <c r="AD214" s="249">
        <v>82.163301516436277</v>
      </c>
      <c r="AF214" s="252">
        <v>0.04</v>
      </c>
      <c r="AG214" s="252">
        <v>0.56999999999999995</v>
      </c>
      <c r="AH214" s="252">
        <v>0.21</v>
      </c>
      <c r="AI214" s="252">
        <v>3.66</v>
      </c>
      <c r="AJ214" s="252">
        <v>0.14000000000000001</v>
      </c>
      <c r="AK214" s="252">
        <v>2.62</v>
      </c>
      <c r="AL214" s="252">
        <v>7.0000000000000007E-2</v>
      </c>
      <c r="AM214" s="252">
        <v>0.1</v>
      </c>
      <c r="AN214" s="252">
        <v>3.81</v>
      </c>
      <c r="AO214" s="256"/>
      <c r="AP214" s="483" t="s">
        <v>436</v>
      </c>
      <c r="AQ214" s="252">
        <v>30</v>
      </c>
      <c r="AR214" s="252">
        <v>15</v>
      </c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</row>
    <row r="215" spans="1:69" s="255" customFormat="1" ht="12.75">
      <c r="A215" s="252"/>
      <c r="B215" s="252"/>
      <c r="C215" s="251"/>
      <c r="D215" s="249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76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49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56"/>
      <c r="AP215" s="252"/>
      <c r="AQ215" s="252"/>
      <c r="AR215" s="252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</row>
    <row r="216" spans="1:69" s="255" customFormat="1" ht="12.75">
      <c r="A216" s="249">
        <v>2670.0804681784898</v>
      </c>
      <c r="B216" s="250" t="s">
        <v>364</v>
      </c>
      <c r="C216" s="251" t="s">
        <v>472</v>
      </c>
      <c r="D216" s="249">
        <v>0</v>
      </c>
      <c r="E216" s="224">
        <v>49.51</v>
      </c>
      <c r="F216" s="224">
        <v>1.93</v>
      </c>
      <c r="G216" s="224">
        <v>4.5999999999999996</v>
      </c>
      <c r="H216" s="224">
        <v>7.0900000000000005E-2</v>
      </c>
      <c r="I216" s="224">
        <v>10.28431</v>
      </c>
      <c r="J216" s="224">
        <v>0.21779999999999999</v>
      </c>
      <c r="K216" s="224">
        <v>15.73</v>
      </c>
      <c r="L216" s="224">
        <v>17.809999999999999</v>
      </c>
      <c r="M216" s="224">
        <v>0.24329999999999999</v>
      </c>
      <c r="N216" s="224">
        <v>100.39631000000001</v>
      </c>
      <c r="O216" s="276"/>
      <c r="P216" s="253">
        <v>1.8298525620175277</v>
      </c>
      <c r="Q216" s="253">
        <v>0.17014743798247234</v>
      </c>
      <c r="R216" s="253">
        <v>3.0224420542757535E-2</v>
      </c>
      <c r="S216" s="253">
        <v>5.3641539101906707E-2</v>
      </c>
      <c r="T216" s="253">
        <v>2.0717856580897468E-3</v>
      </c>
      <c r="U216" s="253">
        <v>4.8002759611646795E-2</v>
      </c>
      <c r="V216" s="253">
        <v>0.20564276278028482</v>
      </c>
      <c r="W216" s="253">
        <v>0.66041673230531472</v>
      </c>
      <c r="X216" s="253">
        <v>0.20626659162984975</v>
      </c>
      <c r="Y216" s="253">
        <v>6.4227978633989727E-2</v>
      </c>
      <c r="Z216" s="253">
        <v>6.8181536928423343E-3</v>
      </c>
      <c r="AA216" s="253">
        <v>0.70525267000948277</v>
      </c>
      <c r="AB216" s="253">
        <v>1.7434606033835391E-2</v>
      </c>
      <c r="AC216" s="253">
        <f t="shared" ref="AC216:AC260" si="24">SUM(P216:AB216)</f>
        <v>4</v>
      </c>
      <c r="AD216" s="249">
        <v>73.165196103077292</v>
      </c>
      <c r="AF216" s="252">
        <v>0.05</v>
      </c>
      <c r="AG216" s="252">
        <v>0.22</v>
      </c>
      <c r="AH216" s="252">
        <v>0.09</v>
      </c>
      <c r="AI216" s="252">
        <v>5.24</v>
      </c>
      <c r="AJ216" s="252">
        <v>0.15</v>
      </c>
      <c r="AK216" s="252">
        <v>3.17</v>
      </c>
      <c r="AL216" s="252">
        <v>0.09</v>
      </c>
      <c r="AM216" s="252">
        <v>0.03</v>
      </c>
      <c r="AN216" s="252">
        <v>0.74</v>
      </c>
      <c r="AO216" s="256"/>
      <c r="AP216" s="483" t="s">
        <v>436</v>
      </c>
      <c r="AQ216" s="252">
        <v>30</v>
      </c>
      <c r="AR216" s="252">
        <v>15</v>
      </c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</row>
    <row r="217" spans="1:69" s="255" customFormat="1" ht="12.75">
      <c r="A217" s="249">
        <v>2670.0804681784898</v>
      </c>
      <c r="B217" s="250" t="s">
        <v>364</v>
      </c>
      <c r="C217" s="251" t="s">
        <v>472</v>
      </c>
      <c r="D217" s="249">
        <v>4.9561157011227399</v>
      </c>
      <c r="E217" s="224">
        <v>51.69</v>
      </c>
      <c r="F217" s="224">
        <v>0.97250000000000003</v>
      </c>
      <c r="G217" s="224">
        <v>2.78</v>
      </c>
      <c r="H217" s="224">
        <v>0.4773</v>
      </c>
      <c r="I217" s="224">
        <v>8.3362230000000004</v>
      </c>
      <c r="J217" s="224">
        <v>0.1789</v>
      </c>
      <c r="K217" s="224">
        <v>17.55</v>
      </c>
      <c r="L217" s="224">
        <v>18.149999999999999</v>
      </c>
      <c r="M217" s="224">
        <v>0.21740000000000001</v>
      </c>
      <c r="N217" s="224">
        <v>100.35232299999998</v>
      </c>
      <c r="O217" s="276"/>
      <c r="P217" s="253">
        <v>1.8929089149225238</v>
      </c>
      <c r="Q217" s="253">
        <v>0.10709108507747622</v>
      </c>
      <c r="R217" s="253">
        <v>1.2893016251651179E-2</v>
      </c>
      <c r="S217" s="253">
        <v>2.6781416499989438E-2</v>
      </c>
      <c r="T217" s="253">
        <v>1.3819426929050346E-2</v>
      </c>
      <c r="U217" s="253">
        <v>4.2251624481803418E-2</v>
      </c>
      <c r="V217" s="253">
        <v>0.16449638317796922</v>
      </c>
      <c r="W217" s="253">
        <v>0.73975813265953638</v>
      </c>
      <c r="X217" s="253">
        <v>0.21833747859221048</v>
      </c>
      <c r="Y217" s="253">
        <v>4.8550632909561575E-2</v>
      </c>
      <c r="Z217" s="253">
        <v>5.5490580006468324E-3</v>
      </c>
      <c r="AA217" s="253">
        <v>0.71212701491257457</v>
      </c>
      <c r="AB217" s="253">
        <v>1.5435815585006453E-2</v>
      </c>
      <c r="AC217" s="253">
        <f t="shared" si="24"/>
        <v>3.9999999999999991</v>
      </c>
      <c r="AD217" s="249">
        <v>78.959959618551196</v>
      </c>
      <c r="AF217" s="252">
        <v>0.05</v>
      </c>
      <c r="AG217" s="252">
        <v>0.34</v>
      </c>
      <c r="AH217" s="252">
        <v>0.12</v>
      </c>
      <c r="AI217" s="252">
        <v>1.08</v>
      </c>
      <c r="AJ217" s="252">
        <v>0.17</v>
      </c>
      <c r="AK217" s="252">
        <v>3.72</v>
      </c>
      <c r="AL217" s="252">
        <v>0.09</v>
      </c>
      <c r="AM217" s="252">
        <v>0.03</v>
      </c>
      <c r="AN217" s="252">
        <v>0.79</v>
      </c>
      <c r="AO217" s="256"/>
      <c r="AP217" s="483" t="s">
        <v>436</v>
      </c>
      <c r="AQ217" s="252">
        <v>30</v>
      </c>
      <c r="AR217" s="252">
        <v>15</v>
      </c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</row>
    <row r="218" spans="1:69" s="255" customFormat="1" ht="12.75">
      <c r="A218" s="249">
        <v>2670.0804681784898</v>
      </c>
      <c r="B218" s="250" t="s">
        <v>364</v>
      </c>
      <c r="C218" s="251" t="s">
        <v>472</v>
      </c>
      <c r="D218" s="249">
        <v>9.9161157011227399</v>
      </c>
      <c r="E218" s="224">
        <v>52.1</v>
      </c>
      <c r="F218" s="224">
        <v>0.78590000000000004</v>
      </c>
      <c r="G218" s="224">
        <v>2.54</v>
      </c>
      <c r="H218" s="224">
        <v>0.6643</v>
      </c>
      <c r="I218" s="224">
        <v>7.2385700000000002</v>
      </c>
      <c r="J218" s="224">
        <v>0.16159999999999999</v>
      </c>
      <c r="K218" s="224">
        <v>17.87</v>
      </c>
      <c r="L218" s="224">
        <v>18.88</v>
      </c>
      <c r="M218" s="224">
        <v>0.2462</v>
      </c>
      <c r="N218" s="224">
        <v>100.48657</v>
      </c>
      <c r="O218" s="276"/>
      <c r="P218" s="253">
        <v>1.8989339498218338</v>
      </c>
      <c r="Q218" s="253">
        <v>0.10106605017816617</v>
      </c>
      <c r="R218" s="253">
        <v>8.0432009561017814E-3</v>
      </c>
      <c r="S218" s="253">
        <v>2.1540717925069158E-2</v>
      </c>
      <c r="T218" s="253">
        <v>1.9143079513192045E-2</v>
      </c>
      <c r="U218" s="253">
        <v>4.8196642925535826E-2</v>
      </c>
      <c r="V218" s="253">
        <v>0.13619605938551069</v>
      </c>
      <c r="W218" s="253">
        <v>0.76688029929459045</v>
      </c>
      <c r="X218" s="253">
        <v>0.20408840856854885</v>
      </c>
      <c r="Y218" s="253">
        <v>3.6245600570081721E-2</v>
      </c>
      <c r="Z218" s="253">
        <v>4.9888360455267204E-3</v>
      </c>
      <c r="AA218" s="253">
        <v>0.73727884574904123</v>
      </c>
      <c r="AB218" s="253">
        <v>1.7398309066801558E-2</v>
      </c>
      <c r="AC218" s="253">
        <f t="shared" si="24"/>
        <v>4</v>
      </c>
      <c r="AD218" s="249">
        <v>81.483970730977859</v>
      </c>
      <c r="AF218" s="252">
        <v>0.05</v>
      </c>
      <c r="AG218" s="252">
        <v>0.39</v>
      </c>
      <c r="AH218" s="252">
        <v>0.13</v>
      </c>
      <c r="AI218" s="252">
        <v>0.87</v>
      </c>
      <c r="AJ218" s="252">
        <v>0.19</v>
      </c>
      <c r="AK218" s="252">
        <v>4.16</v>
      </c>
      <c r="AL218" s="252">
        <v>0.09</v>
      </c>
      <c r="AM218" s="252">
        <v>0.03</v>
      </c>
      <c r="AN218" s="252">
        <v>0.71</v>
      </c>
      <c r="AO218" s="256"/>
      <c r="AP218" s="483" t="s">
        <v>436</v>
      </c>
      <c r="AQ218" s="252">
        <v>30</v>
      </c>
      <c r="AR218" s="252">
        <v>15</v>
      </c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</row>
    <row r="219" spans="1:69" s="255" customFormat="1" ht="12.75">
      <c r="A219" s="249">
        <v>2670.0804681784898</v>
      </c>
      <c r="B219" s="250" t="s">
        <v>364</v>
      </c>
      <c r="C219" s="251" t="s">
        <v>472</v>
      </c>
      <c r="D219" s="249">
        <v>14.876115701122739</v>
      </c>
      <c r="E219" s="224">
        <v>51.86</v>
      </c>
      <c r="F219" s="224">
        <v>0.84950000000000003</v>
      </c>
      <c r="G219" s="224">
        <v>2.71</v>
      </c>
      <c r="H219" s="224">
        <v>0.68979999999999997</v>
      </c>
      <c r="I219" s="224">
        <v>7.3869009999999999</v>
      </c>
      <c r="J219" s="224">
        <v>0.21820000000000001</v>
      </c>
      <c r="K219" s="224">
        <v>17.690000000000001</v>
      </c>
      <c r="L219" s="224">
        <v>18.579999999999998</v>
      </c>
      <c r="M219" s="224">
        <v>0.23380000000000001</v>
      </c>
      <c r="N219" s="224">
        <v>100.21820100000001</v>
      </c>
      <c r="O219" s="276"/>
      <c r="P219" s="253">
        <v>1.8973347168254135</v>
      </c>
      <c r="Q219" s="253">
        <v>0.10266528317458645</v>
      </c>
      <c r="R219" s="253">
        <v>1.4186798741242068E-2</v>
      </c>
      <c r="S219" s="253">
        <v>2.3371983623076856E-2</v>
      </c>
      <c r="T219" s="253">
        <v>1.9953084696030028E-2</v>
      </c>
      <c r="U219" s="253">
        <v>3.8365948614849543E-2</v>
      </c>
      <c r="V219" s="253">
        <v>0.14720933155482718</v>
      </c>
      <c r="W219" s="253">
        <v>0.75691285276997355</v>
      </c>
      <c r="X219" s="253">
        <v>0.20791052828900777</v>
      </c>
      <c r="Y219" s="253">
        <v>4.0435790964084908E-2</v>
      </c>
      <c r="Z219" s="253">
        <v>6.761638160787925E-3</v>
      </c>
      <c r="AA219" s="253">
        <v>0.72830752646243058</v>
      </c>
      <c r="AB219" s="253">
        <v>1.6584516123688862E-2</v>
      </c>
      <c r="AC219" s="253">
        <f t="shared" si="24"/>
        <v>3.9999999999999991</v>
      </c>
      <c r="AD219" s="249">
        <v>81.020781627740433</v>
      </c>
      <c r="AF219" s="252">
        <v>0.05</v>
      </c>
      <c r="AG219" s="252">
        <v>0.37</v>
      </c>
      <c r="AH219" s="252">
        <v>0.12</v>
      </c>
      <c r="AI219" s="252">
        <v>0.85</v>
      </c>
      <c r="AJ219" s="252">
        <v>0.19</v>
      </c>
      <c r="AK219" s="252">
        <v>3.19</v>
      </c>
      <c r="AL219" s="252">
        <v>0.09</v>
      </c>
      <c r="AM219" s="252">
        <v>0.03</v>
      </c>
      <c r="AN219" s="252">
        <v>0.74</v>
      </c>
      <c r="AO219" s="256"/>
      <c r="AP219" s="483" t="s">
        <v>436</v>
      </c>
      <c r="AQ219" s="252">
        <v>30</v>
      </c>
      <c r="AR219" s="252">
        <v>15</v>
      </c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</row>
    <row r="220" spans="1:69" s="255" customFormat="1" ht="12.75">
      <c r="A220" s="249">
        <v>2670.0804681784898</v>
      </c>
      <c r="B220" s="250" t="s">
        <v>364</v>
      </c>
      <c r="C220" s="251" t="s">
        <v>472</v>
      </c>
      <c r="D220" s="249">
        <v>19.83611570112274</v>
      </c>
      <c r="E220" s="224">
        <v>51.73</v>
      </c>
      <c r="F220" s="224">
        <v>0.81669999999999998</v>
      </c>
      <c r="G220" s="224">
        <v>2.95</v>
      </c>
      <c r="H220" s="224">
        <v>0.93740000000000001</v>
      </c>
      <c r="I220" s="224">
        <v>7.0506840000000004</v>
      </c>
      <c r="J220" s="224">
        <v>0.182</v>
      </c>
      <c r="K220" s="224">
        <v>17.7</v>
      </c>
      <c r="L220" s="224">
        <v>18.78</v>
      </c>
      <c r="M220" s="224">
        <v>0.23710000000000001</v>
      </c>
      <c r="N220" s="224">
        <v>100.38388399999999</v>
      </c>
      <c r="O220" s="276"/>
      <c r="P220" s="253">
        <v>1.8883004096614031</v>
      </c>
      <c r="Q220" s="253">
        <v>0.11169959033859689</v>
      </c>
      <c r="R220" s="253">
        <v>1.5213479038467259E-2</v>
      </c>
      <c r="S220" s="253">
        <v>2.2418776827414923E-2</v>
      </c>
      <c r="T220" s="253">
        <v>2.705384348679379E-2</v>
      </c>
      <c r="U220" s="253">
        <v>4.1375296185254484E-2</v>
      </c>
      <c r="V220" s="253">
        <v>0.13668837791576857</v>
      </c>
      <c r="W220" s="253">
        <v>0.75725022654630059</v>
      </c>
      <c r="X220" s="253">
        <v>0.20593634879641126</v>
      </c>
      <c r="Y220" s="253">
        <v>3.7172792406099442E-2</v>
      </c>
      <c r="Z220" s="253">
        <v>5.6271142917926169E-3</v>
      </c>
      <c r="AA220" s="253">
        <v>0.73448316247894985</v>
      </c>
      <c r="AB220" s="253">
        <v>1.6780582026746847E-2</v>
      </c>
      <c r="AC220" s="253">
        <f t="shared" si="24"/>
        <v>3.9999999999999991</v>
      </c>
      <c r="AD220" s="249">
        <v>81.735212325002209</v>
      </c>
      <c r="AF220" s="252">
        <v>0.05</v>
      </c>
      <c r="AG220" s="252">
        <v>0.38</v>
      </c>
      <c r="AH220" s="252">
        <v>0.12</v>
      </c>
      <c r="AI220" s="252">
        <v>0.69</v>
      </c>
      <c r="AJ220" s="252">
        <v>0.19</v>
      </c>
      <c r="AK220" s="252">
        <v>3.72</v>
      </c>
      <c r="AL220" s="252">
        <v>0.09</v>
      </c>
      <c r="AM220" s="252">
        <v>0.03</v>
      </c>
      <c r="AN220" s="252">
        <v>0.74</v>
      </c>
      <c r="AO220" s="256"/>
      <c r="AP220" s="483" t="s">
        <v>436</v>
      </c>
      <c r="AQ220" s="252">
        <v>30</v>
      </c>
      <c r="AR220" s="252">
        <v>15</v>
      </c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</row>
    <row r="221" spans="1:69" s="255" customFormat="1" ht="12.75">
      <c r="A221" s="249">
        <v>2670.0804681784898</v>
      </c>
      <c r="B221" s="250" t="s">
        <v>364</v>
      </c>
      <c r="C221" s="251" t="s">
        <v>472</v>
      </c>
      <c r="D221" s="249">
        <v>24.796115701122741</v>
      </c>
      <c r="E221" s="224">
        <v>51.65</v>
      </c>
      <c r="F221" s="224">
        <v>0.73629999999999995</v>
      </c>
      <c r="G221" s="224">
        <v>3.23</v>
      </c>
      <c r="H221" s="224">
        <v>0.8276</v>
      </c>
      <c r="I221" s="224">
        <v>6.8232419999999996</v>
      </c>
      <c r="J221" s="224">
        <v>0.17560000000000001</v>
      </c>
      <c r="K221" s="224">
        <v>17.93</v>
      </c>
      <c r="L221" s="224">
        <v>18.579999999999998</v>
      </c>
      <c r="M221" s="224">
        <v>0.25180000000000002</v>
      </c>
      <c r="N221" s="224">
        <v>100.20454199999999</v>
      </c>
      <c r="O221" s="276"/>
      <c r="P221" s="253">
        <v>1.8842763443195183</v>
      </c>
      <c r="Q221" s="253">
        <v>0.11572365568048171</v>
      </c>
      <c r="R221" s="253">
        <v>2.3154044212608138E-2</v>
      </c>
      <c r="S221" s="253">
        <v>2.0199927918891084E-2</v>
      </c>
      <c r="T221" s="253">
        <v>2.3870975504180762E-2</v>
      </c>
      <c r="U221" s="253">
        <v>4.6109310524276026E-2</v>
      </c>
      <c r="V221" s="253">
        <v>0.12635923925404893</v>
      </c>
      <c r="W221" s="253">
        <v>0.76030650258599497</v>
      </c>
      <c r="X221" s="253">
        <v>0.21482481633889378</v>
      </c>
      <c r="Y221" s="253">
        <v>3.5702838622510863E-2</v>
      </c>
      <c r="Z221" s="253">
        <v>5.426059113995939E-3</v>
      </c>
      <c r="AA221" s="253">
        <v>0.72623575552623354</v>
      </c>
      <c r="AB221" s="253">
        <v>1.7810530398365831E-2</v>
      </c>
      <c r="AC221" s="253">
        <f t="shared" si="24"/>
        <v>3.9999999999999996</v>
      </c>
      <c r="AD221" s="249">
        <v>82.407596373095004</v>
      </c>
      <c r="AF221" s="252">
        <v>0.05</v>
      </c>
      <c r="AG221" s="252">
        <v>0.42</v>
      </c>
      <c r="AH221" s="252">
        <v>0.11</v>
      </c>
      <c r="AI221" s="252">
        <v>0.75</v>
      </c>
      <c r="AJ221" s="252">
        <v>0.19</v>
      </c>
      <c r="AK221" s="252">
        <v>3.77</v>
      </c>
      <c r="AL221" s="252">
        <v>0.09</v>
      </c>
      <c r="AM221" s="252">
        <v>0.03</v>
      </c>
      <c r="AN221" s="252">
        <v>0.7</v>
      </c>
      <c r="AO221" s="256"/>
      <c r="AP221" s="483" t="s">
        <v>436</v>
      </c>
      <c r="AQ221" s="252">
        <v>30</v>
      </c>
      <c r="AR221" s="252">
        <v>15</v>
      </c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</row>
    <row r="222" spans="1:69" s="255" customFormat="1" ht="12.75">
      <c r="A222" s="249">
        <v>2670.0804681784898</v>
      </c>
      <c r="B222" s="250" t="s">
        <v>364</v>
      </c>
      <c r="C222" s="251" t="s">
        <v>472</v>
      </c>
      <c r="D222" s="249">
        <v>29.756115701122742</v>
      </c>
      <c r="E222" s="224">
        <v>51.42</v>
      </c>
      <c r="F222" s="224">
        <v>0.76819999999999999</v>
      </c>
      <c r="G222" s="224">
        <v>3.38</v>
      </c>
      <c r="H222" s="224">
        <v>0.8831</v>
      </c>
      <c r="I222" s="224">
        <v>7.0902390000000004</v>
      </c>
      <c r="J222" s="224">
        <v>0.15540000000000001</v>
      </c>
      <c r="K222" s="224">
        <v>17.93</v>
      </c>
      <c r="L222" s="224">
        <v>18.54</v>
      </c>
      <c r="M222" s="224">
        <v>0.26790000000000003</v>
      </c>
      <c r="N222" s="224">
        <v>100.43483899999998</v>
      </c>
      <c r="O222" s="276"/>
      <c r="P222" s="253">
        <v>1.8723133713567925</v>
      </c>
      <c r="Q222" s="253">
        <v>0.12768662864320746</v>
      </c>
      <c r="R222" s="253">
        <v>1.7363757577287586E-2</v>
      </c>
      <c r="S222" s="253">
        <v>2.1034951673268288E-2</v>
      </c>
      <c r="T222" s="253">
        <v>2.5423290876739488E-2</v>
      </c>
      <c r="U222" s="253">
        <v>6.1742921360037784E-2</v>
      </c>
      <c r="V222" s="253">
        <v>0.1195676829276589</v>
      </c>
      <c r="W222" s="253">
        <v>0.75486739558500793</v>
      </c>
      <c r="X222" s="253">
        <v>0.21840700754812969</v>
      </c>
      <c r="Y222" s="253">
        <v>3.4594711575077881E-2</v>
      </c>
      <c r="Z222" s="253">
        <v>4.7927328328918935E-3</v>
      </c>
      <c r="AA222" s="253">
        <v>0.7232923035265062</v>
      </c>
      <c r="AB222" s="253">
        <v>1.8913244517394248E-2</v>
      </c>
      <c r="AC222" s="253">
        <f t="shared" si="24"/>
        <v>4</v>
      </c>
      <c r="AD222" s="249">
        <v>81.844181126375517</v>
      </c>
      <c r="AF222" s="252">
        <v>0.05</v>
      </c>
      <c r="AG222" s="252">
        <v>0.4</v>
      </c>
      <c r="AH222" s="252">
        <v>0.11</v>
      </c>
      <c r="AI222" s="252">
        <v>0.72</v>
      </c>
      <c r="AJ222" s="252">
        <v>0.19</v>
      </c>
      <c r="AK222" s="252">
        <v>4.3600000000000003</v>
      </c>
      <c r="AL222" s="252">
        <v>0.09</v>
      </c>
      <c r="AM222" s="252">
        <v>0.03</v>
      </c>
      <c r="AN222" s="252">
        <v>0.67</v>
      </c>
      <c r="AO222" s="256"/>
      <c r="AP222" s="483" t="s">
        <v>436</v>
      </c>
      <c r="AQ222" s="252">
        <v>30</v>
      </c>
      <c r="AR222" s="252">
        <v>15</v>
      </c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</row>
    <row r="223" spans="1:69" s="255" customFormat="1" ht="12.75">
      <c r="A223" s="249">
        <v>2670.0804681784898</v>
      </c>
      <c r="B223" s="250" t="s">
        <v>364</v>
      </c>
      <c r="C223" s="251" t="s">
        <v>472</v>
      </c>
      <c r="D223" s="249">
        <v>34.716115701122739</v>
      </c>
      <c r="E223" s="224">
        <v>51.91</v>
      </c>
      <c r="F223" s="224">
        <v>0.74909999999999999</v>
      </c>
      <c r="G223" s="224">
        <v>3.18</v>
      </c>
      <c r="H223" s="224">
        <v>0.88949999999999996</v>
      </c>
      <c r="I223" s="224">
        <v>6.7342430000000002</v>
      </c>
      <c r="J223" s="224">
        <v>0.16639999999999999</v>
      </c>
      <c r="K223" s="224">
        <v>17.920000000000002</v>
      </c>
      <c r="L223" s="224">
        <v>18.78</v>
      </c>
      <c r="M223" s="224">
        <v>0.246</v>
      </c>
      <c r="N223" s="224">
        <v>100.57524299999999</v>
      </c>
      <c r="O223" s="276"/>
      <c r="P223" s="253">
        <v>1.8874688815746798</v>
      </c>
      <c r="Q223" s="253">
        <v>0.11253111842532015</v>
      </c>
      <c r="R223" s="253">
        <v>2.3742445479252527E-2</v>
      </c>
      <c r="S223" s="253">
        <v>2.0482799676533284E-2</v>
      </c>
      <c r="T223" s="253">
        <v>2.5571142876571834E-2</v>
      </c>
      <c r="U223" s="253">
        <v>3.95943920775359E-2</v>
      </c>
      <c r="V223" s="253">
        <v>0.12943802696580037</v>
      </c>
      <c r="W223" s="253">
        <v>0.76117119292430613</v>
      </c>
      <c r="X223" s="253">
        <v>0.21017786256072696</v>
      </c>
      <c r="Y223" s="253">
        <v>3.5740984544136614E-2</v>
      </c>
      <c r="Z223" s="253">
        <v>5.1246927505758863E-3</v>
      </c>
      <c r="AA223" s="253">
        <v>0.73161399878345357</v>
      </c>
      <c r="AB223" s="253">
        <v>1.7342461361106912E-2</v>
      </c>
      <c r="AC223" s="253">
        <f t="shared" si="24"/>
        <v>4</v>
      </c>
      <c r="AD223" s="249">
        <v>82.589108641887705</v>
      </c>
      <c r="AF223" s="252">
        <v>0.05</v>
      </c>
      <c r="AG223" s="252">
        <v>0.41</v>
      </c>
      <c r="AH223" s="252">
        <v>0.11</v>
      </c>
      <c r="AI223" s="252">
        <v>0.72</v>
      </c>
      <c r="AJ223" s="252">
        <v>0.19</v>
      </c>
      <c r="AK223" s="252">
        <v>4.04</v>
      </c>
      <c r="AL223" s="252">
        <v>0.09</v>
      </c>
      <c r="AM223" s="252">
        <v>0.03</v>
      </c>
      <c r="AN223" s="252">
        <v>0.71</v>
      </c>
      <c r="AO223" s="256"/>
      <c r="AP223" s="483" t="s">
        <v>436</v>
      </c>
      <c r="AQ223" s="252">
        <v>30</v>
      </c>
      <c r="AR223" s="252">
        <v>15</v>
      </c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</row>
    <row r="224" spans="1:69" s="255" customFormat="1" ht="12.75">
      <c r="A224" s="249">
        <v>2670.0804681784898</v>
      </c>
      <c r="B224" s="250" t="s">
        <v>364</v>
      </c>
      <c r="C224" s="251" t="s">
        <v>472</v>
      </c>
      <c r="D224" s="249">
        <v>39.67611570112274</v>
      </c>
      <c r="E224" s="224">
        <v>51.38</v>
      </c>
      <c r="F224" s="224">
        <v>0.9012</v>
      </c>
      <c r="G224" s="224">
        <v>3.44</v>
      </c>
      <c r="H224" s="224">
        <v>0.73</v>
      </c>
      <c r="I224" s="224">
        <v>7.2484590000000004</v>
      </c>
      <c r="J224" s="224">
        <v>0.1971</v>
      </c>
      <c r="K224" s="224">
        <v>17.850000000000001</v>
      </c>
      <c r="L224" s="224">
        <v>18.52</v>
      </c>
      <c r="M224" s="224">
        <v>0.2445</v>
      </c>
      <c r="N224" s="224">
        <v>100.511259</v>
      </c>
      <c r="O224" s="276"/>
      <c r="P224" s="253">
        <v>1.8710056782785658</v>
      </c>
      <c r="Q224" s="253">
        <v>0.12899432172143421</v>
      </c>
      <c r="R224" s="253">
        <v>1.8642664389640462E-2</v>
      </c>
      <c r="S224" s="253">
        <v>2.4678737459353582E-2</v>
      </c>
      <c r="T224" s="253">
        <v>2.1017414085257851E-2</v>
      </c>
      <c r="U224" s="253">
        <v>5.7239388949030356E-2</v>
      </c>
      <c r="V224" s="253">
        <v>0.12681847424806877</v>
      </c>
      <c r="W224" s="253">
        <v>0.75160332086864878</v>
      </c>
      <c r="X224" s="253">
        <v>0.21740559185136837</v>
      </c>
      <c r="Y224" s="253">
        <v>3.6682974497404153E-2</v>
      </c>
      <c r="Z224" s="253">
        <v>6.0792971125338173E-3</v>
      </c>
      <c r="AA224" s="253">
        <v>0.72256951591749297</v>
      </c>
      <c r="AB224" s="253">
        <v>1.7262620621200604E-2</v>
      </c>
      <c r="AC224" s="253">
        <f t="shared" si="24"/>
        <v>3.9999999999999996</v>
      </c>
      <c r="AD224" s="249">
        <v>81.446448077203215</v>
      </c>
      <c r="AF224" s="252">
        <v>0.05</v>
      </c>
      <c r="AG224" s="252">
        <v>0.36</v>
      </c>
      <c r="AH224" s="252">
        <v>0.11</v>
      </c>
      <c r="AI224" s="252">
        <v>0.81</v>
      </c>
      <c r="AJ224" s="252">
        <v>0.19</v>
      </c>
      <c r="AK224" s="252">
        <v>3.48</v>
      </c>
      <c r="AL224" s="252">
        <v>0.09</v>
      </c>
      <c r="AM224" s="252">
        <v>0.03</v>
      </c>
      <c r="AN224" s="252">
        <v>0.72</v>
      </c>
      <c r="AO224" s="256"/>
      <c r="AP224" s="483" t="s">
        <v>436</v>
      </c>
      <c r="AQ224" s="252">
        <v>30</v>
      </c>
      <c r="AR224" s="252">
        <v>15</v>
      </c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</row>
    <row r="225" spans="1:69" s="255" customFormat="1" ht="12.75">
      <c r="A225" s="249">
        <v>2670.0804681784898</v>
      </c>
      <c r="B225" s="250" t="s">
        <v>364</v>
      </c>
      <c r="C225" s="251" t="s">
        <v>472</v>
      </c>
      <c r="D225" s="249">
        <v>44.636115701122741</v>
      </c>
      <c r="E225" s="224">
        <v>51.84</v>
      </c>
      <c r="F225" s="224">
        <v>0.66049999999999998</v>
      </c>
      <c r="G225" s="224">
        <v>3.05</v>
      </c>
      <c r="H225" s="224">
        <v>0.99780000000000002</v>
      </c>
      <c r="I225" s="224">
        <v>6.3683589999999999</v>
      </c>
      <c r="J225" s="224">
        <v>0.191</v>
      </c>
      <c r="K225" s="224">
        <v>18.100000000000001</v>
      </c>
      <c r="L225" s="224">
        <v>19.03</v>
      </c>
      <c r="M225" s="224">
        <v>0.25650000000000001</v>
      </c>
      <c r="N225" s="224">
        <v>100.49415900000001</v>
      </c>
      <c r="O225" s="276"/>
      <c r="P225" s="253">
        <v>1.8837732034848129</v>
      </c>
      <c r="Q225" s="253">
        <v>0.11622679651518708</v>
      </c>
      <c r="R225" s="253">
        <v>1.4396062134287568E-2</v>
      </c>
      <c r="S225" s="253">
        <v>1.8049168238678203E-2</v>
      </c>
      <c r="T225" s="253">
        <v>2.8667019154138662E-2</v>
      </c>
      <c r="U225" s="253">
        <v>5.513703048297991E-2</v>
      </c>
      <c r="V225" s="253">
        <v>0.10930778845808699</v>
      </c>
      <c r="W225" s="253">
        <v>0.77444293153182819</v>
      </c>
      <c r="X225" s="253">
        <v>0.20606416747500556</v>
      </c>
      <c r="Y225" s="253">
        <v>2.9084671716994036E-2</v>
      </c>
      <c r="Z225" s="253">
        <v>5.8787193627830537E-3</v>
      </c>
      <c r="AA225" s="253">
        <v>0.74090078971164142</v>
      </c>
      <c r="AB225" s="253">
        <v>1.8071651733575986E-2</v>
      </c>
      <c r="AC225" s="253">
        <f t="shared" si="24"/>
        <v>3.9999999999999996</v>
      </c>
      <c r="AD225" s="249">
        <v>83.515889337546113</v>
      </c>
      <c r="AF225" s="252">
        <v>0.05</v>
      </c>
      <c r="AG225" s="252">
        <v>0.45</v>
      </c>
      <c r="AH225" s="252">
        <v>0.11</v>
      </c>
      <c r="AI225" s="252">
        <v>0.66</v>
      </c>
      <c r="AJ225" s="252">
        <v>0.2</v>
      </c>
      <c r="AK225" s="252">
        <v>3.42</v>
      </c>
      <c r="AL225" s="252">
        <v>0.09</v>
      </c>
      <c r="AM225" s="252">
        <v>0.03</v>
      </c>
      <c r="AN225" s="252">
        <v>0.68</v>
      </c>
      <c r="AO225" s="256"/>
      <c r="AP225" s="483" t="s">
        <v>436</v>
      </c>
      <c r="AQ225" s="252">
        <v>30</v>
      </c>
      <c r="AR225" s="252">
        <v>15</v>
      </c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6"/>
      <c r="BM225" s="256"/>
      <c r="BN225" s="256"/>
      <c r="BO225" s="256"/>
      <c r="BP225" s="256"/>
      <c r="BQ225" s="256"/>
    </row>
    <row r="226" spans="1:69" s="255" customFormat="1" ht="12.75">
      <c r="A226" s="249">
        <v>2670.0804681784898</v>
      </c>
      <c r="B226" s="250" t="s">
        <v>364</v>
      </c>
      <c r="C226" s="251" t="s">
        <v>472</v>
      </c>
      <c r="D226" s="249">
        <v>49.596115701122741</v>
      </c>
      <c r="E226" s="224">
        <v>51.51</v>
      </c>
      <c r="F226" s="224">
        <v>0.89100000000000001</v>
      </c>
      <c r="G226" s="224">
        <v>2.3199999999999998</v>
      </c>
      <c r="H226" s="224">
        <v>7.7799999999999994E-2</v>
      </c>
      <c r="I226" s="224">
        <v>9.2360989999999994</v>
      </c>
      <c r="J226" s="224">
        <v>0.21740000000000001</v>
      </c>
      <c r="K226" s="224">
        <v>16.739999999999998</v>
      </c>
      <c r="L226" s="224">
        <v>18.71</v>
      </c>
      <c r="M226" s="224">
        <v>0.2752</v>
      </c>
      <c r="N226" s="224">
        <v>99.97749899999998</v>
      </c>
      <c r="O226" s="276"/>
      <c r="P226" s="253">
        <v>1.9004026784249639</v>
      </c>
      <c r="Q226" s="253">
        <v>9.9597321575036091E-2</v>
      </c>
      <c r="R226" s="253">
        <v>1.2809869314960309E-3</v>
      </c>
      <c r="S226" s="253">
        <v>2.4720231708598314E-2</v>
      </c>
      <c r="T226" s="253">
        <v>2.2693897867514419E-3</v>
      </c>
      <c r="U226" s="253">
        <v>6.6292113822246534E-2</v>
      </c>
      <c r="V226" s="253">
        <v>0.17377807802241066</v>
      </c>
      <c r="W226" s="253">
        <v>0.73165919972849724</v>
      </c>
      <c r="X226" s="253">
        <v>0.18904067312405834</v>
      </c>
      <c r="Y226" s="253">
        <v>4.4899489893316415E-2</v>
      </c>
      <c r="Z226" s="253">
        <v>6.7935904649385169E-3</v>
      </c>
      <c r="AA226" s="253">
        <v>0.73958061413503329</v>
      </c>
      <c r="AB226" s="253">
        <v>1.968563238265341E-2</v>
      </c>
      <c r="AC226" s="253">
        <f t="shared" si="24"/>
        <v>4</v>
      </c>
      <c r="AD226" s="249">
        <v>76.364196918387378</v>
      </c>
      <c r="AF226" s="252">
        <v>0.05</v>
      </c>
      <c r="AG226" s="252">
        <v>0.36</v>
      </c>
      <c r="AH226" s="252">
        <v>0.14000000000000001</v>
      </c>
      <c r="AI226" s="252">
        <v>4.7699999999999996</v>
      </c>
      <c r="AJ226" s="252">
        <v>0.16</v>
      </c>
      <c r="AK226" s="252">
        <v>3.1</v>
      </c>
      <c r="AL226" s="252">
        <v>0.09</v>
      </c>
      <c r="AM226" s="252">
        <v>0.03</v>
      </c>
      <c r="AN226" s="252">
        <v>0.67</v>
      </c>
      <c r="AO226" s="256"/>
      <c r="AP226" s="483" t="s">
        <v>436</v>
      </c>
      <c r="AQ226" s="252">
        <v>30</v>
      </c>
      <c r="AR226" s="252">
        <v>15</v>
      </c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</row>
    <row r="227" spans="1:69" s="255" customFormat="1" ht="12.75">
      <c r="A227" s="249">
        <v>2670.0804681784898</v>
      </c>
      <c r="B227" s="250" t="s">
        <v>364</v>
      </c>
      <c r="C227" s="251" t="s">
        <v>472</v>
      </c>
      <c r="D227" s="249">
        <v>54.556115701122742</v>
      </c>
      <c r="E227" s="224">
        <v>51.68</v>
      </c>
      <c r="F227" s="224">
        <v>0.87949999999999995</v>
      </c>
      <c r="G227" s="224">
        <v>2.33</v>
      </c>
      <c r="H227" s="224">
        <v>0.10879999999999999</v>
      </c>
      <c r="I227" s="224">
        <v>9.3152089999999994</v>
      </c>
      <c r="J227" s="224">
        <v>0.1855</v>
      </c>
      <c r="K227" s="224">
        <v>16.739999999999998</v>
      </c>
      <c r="L227" s="224">
        <v>18.77</v>
      </c>
      <c r="M227" s="224">
        <v>0.27779999999999999</v>
      </c>
      <c r="N227" s="224">
        <v>100.28680899999999</v>
      </c>
      <c r="O227" s="276"/>
      <c r="P227" s="253">
        <v>1.9013064510116893</v>
      </c>
      <c r="Q227" s="253">
        <v>9.8693548988310731E-2</v>
      </c>
      <c r="R227" s="253">
        <v>2.3343358336296305E-3</v>
      </c>
      <c r="S227" s="253">
        <v>2.4332470735499222E-2</v>
      </c>
      <c r="T227" s="253">
        <v>3.1647100569855749E-3</v>
      </c>
      <c r="U227" s="253">
        <v>6.434522953521693E-2</v>
      </c>
      <c r="V227" s="253">
        <v>0.17654432319725755</v>
      </c>
      <c r="W227" s="253">
        <v>0.72927893064141136</v>
      </c>
      <c r="X227" s="253">
        <v>0.18882874020226284</v>
      </c>
      <c r="Y227" s="253">
        <v>4.5711785626220136E-2</v>
      </c>
      <c r="Z227" s="253">
        <v>5.7804183352070269E-3</v>
      </c>
      <c r="AA227" s="253">
        <v>0.73986338792778894</v>
      </c>
      <c r="AB227" s="253">
        <v>1.9815667908521122E-2</v>
      </c>
      <c r="AC227" s="253">
        <f t="shared" si="24"/>
        <v>4.0000000000000009</v>
      </c>
      <c r="AD227" s="249">
        <v>76.209911591144191</v>
      </c>
      <c r="AF227" s="252">
        <v>0.05</v>
      </c>
      <c r="AG227" s="252">
        <v>0.36</v>
      </c>
      <c r="AH227" s="252">
        <v>0.13</v>
      </c>
      <c r="AI227" s="252">
        <v>3.47</v>
      </c>
      <c r="AJ227" s="252">
        <v>0.16</v>
      </c>
      <c r="AK227" s="252">
        <v>3.66</v>
      </c>
      <c r="AL227" s="252">
        <v>0.09</v>
      </c>
      <c r="AM227" s="252">
        <v>0.03</v>
      </c>
      <c r="AN227" s="252">
        <v>0.66</v>
      </c>
      <c r="AO227" s="256"/>
      <c r="AP227" s="483" t="s">
        <v>436</v>
      </c>
      <c r="AQ227" s="252">
        <v>30</v>
      </c>
      <c r="AR227" s="252">
        <v>15</v>
      </c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</row>
    <row r="228" spans="1:69" s="255" customFormat="1" ht="12.75">
      <c r="A228" s="249">
        <v>2670.0804681784898</v>
      </c>
      <c r="B228" s="250" t="s">
        <v>364</v>
      </c>
      <c r="C228" s="251" t="s">
        <v>472</v>
      </c>
      <c r="D228" s="249">
        <v>59.516115701122743</v>
      </c>
      <c r="E228" s="224">
        <v>51.62</v>
      </c>
      <c r="F228" s="224">
        <v>0.86770000000000003</v>
      </c>
      <c r="G228" s="224">
        <v>2.2999999999999998</v>
      </c>
      <c r="H228" s="224">
        <v>9.7100000000000006E-2</v>
      </c>
      <c r="I228" s="224">
        <v>9.344875</v>
      </c>
      <c r="J228" s="224">
        <v>0.17799999999999999</v>
      </c>
      <c r="K228" s="224">
        <v>16.78</v>
      </c>
      <c r="L228" s="224">
        <v>18.690000000000001</v>
      </c>
      <c r="M228" s="224">
        <v>0.27750000000000002</v>
      </c>
      <c r="N228" s="224">
        <v>100.15517499999999</v>
      </c>
      <c r="O228" s="276"/>
      <c r="P228" s="253">
        <v>1.9012269654961149</v>
      </c>
      <c r="Q228" s="253">
        <v>9.8773034503885082E-2</v>
      </c>
      <c r="R228" s="253">
        <v>1.0658049020437765E-3</v>
      </c>
      <c r="S228" s="253">
        <v>2.4032907327022571E-2</v>
      </c>
      <c r="T228" s="253">
        <v>2.8275520623143777E-3</v>
      </c>
      <c r="U228" s="253">
        <v>6.6630310782580082E-2</v>
      </c>
      <c r="V228" s="253">
        <v>0.17530212765001518</v>
      </c>
      <c r="W228" s="253">
        <v>0.73014129727602439</v>
      </c>
      <c r="X228" s="253">
        <v>0.19119136401465658</v>
      </c>
      <c r="Y228" s="253">
        <v>4.5903790163792479E-2</v>
      </c>
      <c r="Z228" s="253">
        <v>5.5529237076224584E-3</v>
      </c>
      <c r="AA228" s="253">
        <v>0.73753547421682875</v>
      </c>
      <c r="AB228" s="253">
        <v>1.981644789709967E-2</v>
      </c>
      <c r="AC228" s="253">
        <f t="shared" si="24"/>
        <v>4.0000000000000009</v>
      </c>
      <c r="AD228" s="249">
        <v>76.195531409737924</v>
      </c>
      <c r="AF228" s="252">
        <v>0.05</v>
      </c>
      <c r="AG228" s="252">
        <v>0.37</v>
      </c>
      <c r="AH228" s="252">
        <v>0.14000000000000001</v>
      </c>
      <c r="AI228" s="252">
        <v>3.86</v>
      </c>
      <c r="AJ228" s="252">
        <v>0.16</v>
      </c>
      <c r="AK228" s="252">
        <v>3.84</v>
      </c>
      <c r="AL228" s="252">
        <v>0.09</v>
      </c>
      <c r="AM228" s="252">
        <v>0.03</v>
      </c>
      <c r="AN228" s="252">
        <v>0.66</v>
      </c>
      <c r="AO228" s="256"/>
      <c r="AP228" s="483" t="s">
        <v>436</v>
      </c>
      <c r="AQ228" s="252">
        <v>30</v>
      </c>
      <c r="AR228" s="252">
        <v>15</v>
      </c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</row>
    <row r="229" spans="1:69" s="255" customFormat="1" ht="12.75">
      <c r="A229" s="249">
        <v>2670.0804681784898</v>
      </c>
      <c r="B229" s="250" t="s">
        <v>364</v>
      </c>
      <c r="C229" s="251" t="s">
        <v>472</v>
      </c>
      <c r="D229" s="249">
        <v>64.476115701122737</v>
      </c>
      <c r="E229" s="224">
        <v>51.58</v>
      </c>
      <c r="F229" s="224">
        <v>0.86550000000000005</v>
      </c>
      <c r="G229" s="224">
        <v>2.33</v>
      </c>
      <c r="H229" s="224">
        <v>9.3500009999999995E-2</v>
      </c>
      <c r="I229" s="224">
        <v>9.2855430000000005</v>
      </c>
      <c r="J229" s="224">
        <v>0.21340000000000001</v>
      </c>
      <c r="K229" s="224">
        <v>16.829999999999998</v>
      </c>
      <c r="L229" s="224">
        <v>18.63</v>
      </c>
      <c r="M229" s="224">
        <v>0.27900000000000003</v>
      </c>
      <c r="N229" s="224">
        <v>100.10694300999998</v>
      </c>
      <c r="O229" s="276"/>
      <c r="P229" s="253">
        <v>1.9000269325875752</v>
      </c>
      <c r="Q229" s="253">
        <v>9.9973067412424843E-2</v>
      </c>
      <c r="R229" s="253">
        <v>1.1825634544773145E-3</v>
      </c>
      <c r="S229" s="253">
        <v>2.3975420926985729E-2</v>
      </c>
      <c r="T229" s="253">
        <v>2.7231119225810995E-3</v>
      </c>
      <c r="U229" s="253">
        <v>6.8042979344919985E-2</v>
      </c>
      <c r="V229" s="253">
        <v>0.17255445279899487</v>
      </c>
      <c r="W229" s="253">
        <v>0.73152147155204039</v>
      </c>
      <c r="X229" s="253">
        <v>0.19268941689342969</v>
      </c>
      <c r="Y229" s="253">
        <v>4.5452414160392557E-2</v>
      </c>
      <c r="Z229" s="253">
        <v>6.6582266323876654E-3</v>
      </c>
      <c r="AA229" s="253">
        <v>0.73527351315026734</v>
      </c>
      <c r="AB229" s="253">
        <v>1.9926429163522715E-2</v>
      </c>
      <c r="AC229" s="253">
        <f t="shared" si="24"/>
        <v>4</v>
      </c>
      <c r="AD229" s="249">
        <v>76.364609865373467</v>
      </c>
      <c r="AF229" s="252">
        <v>0.05</v>
      </c>
      <c r="AG229" s="252">
        <v>0.37</v>
      </c>
      <c r="AH229" s="252">
        <v>0.13</v>
      </c>
      <c r="AI229" s="252">
        <v>3.94</v>
      </c>
      <c r="AJ229" s="252">
        <v>0.16</v>
      </c>
      <c r="AK229" s="252">
        <v>3.16</v>
      </c>
      <c r="AL229" s="252">
        <v>0.09</v>
      </c>
      <c r="AM229" s="252">
        <v>0.03</v>
      </c>
      <c r="AN229" s="252">
        <v>0.65</v>
      </c>
      <c r="AO229" s="256"/>
      <c r="AP229" s="483" t="s">
        <v>436</v>
      </c>
      <c r="AQ229" s="252">
        <v>30</v>
      </c>
      <c r="AR229" s="252">
        <v>15</v>
      </c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6"/>
      <c r="BM229" s="256"/>
      <c r="BN229" s="256"/>
      <c r="BO229" s="256"/>
      <c r="BP229" s="256"/>
      <c r="BQ229" s="256"/>
    </row>
    <row r="230" spans="1:69" s="255" customFormat="1" ht="12.75">
      <c r="A230" s="249">
        <v>2670.0804681784898</v>
      </c>
      <c r="B230" s="250" t="s">
        <v>364</v>
      </c>
      <c r="C230" s="251" t="s">
        <v>472</v>
      </c>
      <c r="D230" s="249">
        <v>69.436115701122731</v>
      </c>
      <c r="E230" s="224">
        <v>51.66</v>
      </c>
      <c r="F230" s="224">
        <v>0.84379990000000005</v>
      </c>
      <c r="G230" s="224">
        <v>2.2999999999999998</v>
      </c>
      <c r="H230" s="224">
        <v>0.1021</v>
      </c>
      <c r="I230" s="224">
        <v>9.4338739999999994</v>
      </c>
      <c r="J230" s="224">
        <v>0.23630000000000001</v>
      </c>
      <c r="K230" s="224">
        <v>16.84</v>
      </c>
      <c r="L230" s="224">
        <v>18.64</v>
      </c>
      <c r="M230" s="224">
        <v>0.2782</v>
      </c>
      <c r="N230" s="224">
        <v>100.3342739</v>
      </c>
      <c r="O230" s="276"/>
      <c r="P230" s="253">
        <v>1.8994292869047056</v>
      </c>
      <c r="Q230" s="253">
        <v>9.9667206720493534E-2</v>
      </c>
      <c r="R230" s="253" t="s">
        <v>462</v>
      </c>
      <c r="S230" s="253">
        <v>2.3330763264219134E-2</v>
      </c>
      <c r="T230" s="253">
        <v>2.9680409276508532E-3</v>
      </c>
      <c r="U230" s="253">
        <v>7.1676935010671627E-2</v>
      </c>
      <c r="V230" s="253">
        <v>0.17276477849069011</v>
      </c>
      <c r="W230" s="253">
        <v>0.73016298868156904</v>
      </c>
      <c r="X230" s="253">
        <v>0.19287454436469181</v>
      </c>
      <c r="Y230" s="253">
        <v>4.563628730871043E-2</v>
      </c>
      <c r="Z230" s="253">
        <v>7.3589895978262371E-3</v>
      </c>
      <c r="AA230" s="253">
        <v>0.73429789573210624</v>
      </c>
      <c r="AB230" s="253">
        <v>1.9832282996665247E-2</v>
      </c>
      <c r="AC230" s="253">
        <f t="shared" si="24"/>
        <v>4</v>
      </c>
      <c r="AD230" s="249">
        <v>76.088180167971899</v>
      </c>
      <c r="AF230" s="252">
        <v>0.05</v>
      </c>
      <c r="AG230" s="252">
        <v>0.38</v>
      </c>
      <c r="AH230" s="252">
        <v>0.14000000000000001</v>
      </c>
      <c r="AI230" s="252">
        <v>3.72</v>
      </c>
      <c r="AJ230" s="252">
        <v>0.16</v>
      </c>
      <c r="AK230" s="252">
        <v>3</v>
      </c>
      <c r="AL230" s="252">
        <v>0.09</v>
      </c>
      <c r="AM230" s="252">
        <v>0.03</v>
      </c>
      <c r="AN230" s="252">
        <v>0.66</v>
      </c>
      <c r="AO230" s="256"/>
      <c r="AP230" s="483" t="s">
        <v>436</v>
      </c>
      <c r="AQ230" s="252">
        <v>30</v>
      </c>
      <c r="AR230" s="252">
        <v>15</v>
      </c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</row>
    <row r="231" spans="1:69" s="255" customFormat="1" ht="12.75">
      <c r="A231" s="249">
        <v>2670.0804681784898</v>
      </c>
      <c r="B231" s="250" t="s">
        <v>364</v>
      </c>
      <c r="C231" s="251" t="s">
        <v>472</v>
      </c>
      <c r="D231" s="249">
        <v>74.396115701122724</v>
      </c>
      <c r="E231" s="224">
        <v>52</v>
      </c>
      <c r="F231" s="224">
        <v>0.85170000000000001</v>
      </c>
      <c r="G231" s="224">
        <v>2.2400000000000002</v>
      </c>
      <c r="H231" s="224">
        <v>7.1400000000000005E-2</v>
      </c>
      <c r="I231" s="224">
        <v>9.3646539999999998</v>
      </c>
      <c r="J231" s="224">
        <v>0.2248</v>
      </c>
      <c r="K231" s="224">
        <v>16.89</v>
      </c>
      <c r="L231" s="224">
        <v>18.71</v>
      </c>
      <c r="M231" s="224">
        <v>0.2477</v>
      </c>
      <c r="N231" s="224">
        <v>100.60025399999999</v>
      </c>
      <c r="O231" s="276"/>
      <c r="P231" s="253">
        <v>1.9071318408157496</v>
      </c>
      <c r="Q231" s="253">
        <v>9.2868159184250398E-2</v>
      </c>
      <c r="R231" s="253">
        <v>3.9554159118742049E-3</v>
      </c>
      <c r="S231" s="253">
        <v>2.3490094819101019E-2</v>
      </c>
      <c r="T231" s="253">
        <v>2.0703844647542505E-3</v>
      </c>
      <c r="U231" s="253">
        <v>5.7475854651789504E-2</v>
      </c>
      <c r="V231" s="253">
        <v>0.18189694915881002</v>
      </c>
      <c r="W231" s="253">
        <v>0.73111130099367061</v>
      </c>
      <c r="X231" s="253">
        <v>0.19234334057351929</v>
      </c>
      <c r="Y231" s="253">
        <v>4.7854091153817363E-2</v>
      </c>
      <c r="Z231" s="253">
        <v>6.9832794173971232E-3</v>
      </c>
      <c r="AA231" s="253">
        <v>0.7352056033728972</v>
      </c>
      <c r="AB231" s="253">
        <v>1.761368548236909E-2</v>
      </c>
      <c r="AC231" s="253">
        <f t="shared" si="24"/>
        <v>3.9999999999999991</v>
      </c>
      <c r="AD231" s="249">
        <v>76.27560293128181</v>
      </c>
      <c r="AF231" s="252">
        <v>0.05</v>
      </c>
      <c r="AG231" s="252">
        <v>0.37</v>
      </c>
      <c r="AH231" s="252">
        <v>0.14000000000000001</v>
      </c>
      <c r="AI231" s="252">
        <v>5.13</v>
      </c>
      <c r="AJ231" s="252">
        <v>0.16</v>
      </c>
      <c r="AK231" s="252">
        <v>2.9</v>
      </c>
      <c r="AL231" s="252">
        <v>0.09</v>
      </c>
      <c r="AM231" s="252">
        <v>0.03</v>
      </c>
      <c r="AN231" s="252">
        <v>0.73</v>
      </c>
      <c r="AO231" s="256"/>
      <c r="AP231" s="483" t="s">
        <v>436</v>
      </c>
      <c r="AQ231" s="252">
        <v>30</v>
      </c>
      <c r="AR231" s="252">
        <v>15</v>
      </c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</row>
    <row r="232" spans="1:69" s="255" customFormat="1" ht="12.75">
      <c r="A232" s="249">
        <v>2670.0804681784898</v>
      </c>
      <c r="B232" s="250" t="s">
        <v>364</v>
      </c>
      <c r="C232" s="251" t="s">
        <v>472</v>
      </c>
      <c r="D232" s="249">
        <v>79.356115701122718</v>
      </c>
      <c r="E232" s="224">
        <v>51.73</v>
      </c>
      <c r="F232" s="224">
        <v>0.82189999999999996</v>
      </c>
      <c r="G232" s="224">
        <v>2.17</v>
      </c>
      <c r="H232" s="224">
        <v>5.2400000000000002E-2</v>
      </c>
      <c r="I232" s="224">
        <v>9.1569889999999994</v>
      </c>
      <c r="J232" s="224">
        <v>0.24049999999999999</v>
      </c>
      <c r="K232" s="224">
        <v>16.86</v>
      </c>
      <c r="L232" s="224">
        <v>18.63</v>
      </c>
      <c r="M232" s="224">
        <v>0.2666</v>
      </c>
      <c r="N232" s="224">
        <v>99.928388999999981</v>
      </c>
      <c r="O232" s="276"/>
      <c r="P232" s="253">
        <v>1.9085003180654558</v>
      </c>
      <c r="Q232" s="253">
        <v>9.1499681934544164E-2</v>
      </c>
      <c r="R232" s="253">
        <v>2.8553823325263572E-3</v>
      </c>
      <c r="S232" s="253">
        <v>2.2802868768989494E-2</v>
      </c>
      <c r="T232" s="253">
        <v>1.528468385494455E-3</v>
      </c>
      <c r="U232" s="253">
        <v>6.0580360102569841E-2</v>
      </c>
      <c r="V232" s="253">
        <v>0.17617450389792291</v>
      </c>
      <c r="W232" s="253">
        <v>0.73605841651249737</v>
      </c>
      <c r="X232" s="253">
        <v>0.19123221928248799</v>
      </c>
      <c r="Y232" s="253">
        <v>4.577115159013892E-2</v>
      </c>
      <c r="Z232" s="253">
        <v>7.5153736576135406E-3</v>
      </c>
      <c r="AA232" s="253">
        <v>0.73641098904573277</v>
      </c>
      <c r="AB232" s="253">
        <v>1.9070266424026754E-2</v>
      </c>
      <c r="AC232" s="253">
        <f t="shared" si="24"/>
        <v>4</v>
      </c>
      <c r="AD232" s="249">
        <v>76.647203915812256</v>
      </c>
      <c r="AF232" s="252">
        <v>0.05</v>
      </c>
      <c r="AG232" s="252">
        <v>0.38</v>
      </c>
      <c r="AH232" s="252">
        <v>0.14000000000000001</v>
      </c>
      <c r="AI232" s="252">
        <v>7.14</v>
      </c>
      <c r="AJ232" s="252">
        <v>0.17</v>
      </c>
      <c r="AK232" s="252">
        <v>2.85</v>
      </c>
      <c r="AL232" s="252">
        <v>0.09</v>
      </c>
      <c r="AM232" s="252">
        <v>0.03</v>
      </c>
      <c r="AN232" s="252">
        <v>0.68</v>
      </c>
      <c r="AO232" s="256"/>
      <c r="AP232" s="483" t="s">
        <v>436</v>
      </c>
      <c r="AQ232" s="252">
        <v>30</v>
      </c>
      <c r="AR232" s="252">
        <v>15</v>
      </c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</row>
    <row r="233" spans="1:69" s="255" customFormat="1" ht="12.75">
      <c r="A233" s="249">
        <v>2670.0804681784898</v>
      </c>
      <c r="B233" s="250" t="s">
        <v>364</v>
      </c>
      <c r="C233" s="251" t="s">
        <v>472</v>
      </c>
      <c r="D233" s="249">
        <v>84.316115701122712</v>
      </c>
      <c r="E233" s="224">
        <v>52.09</v>
      </c>
      <c r="F233" s="224">
        <v>0.70799999999999996</v>
      </c>
      <c r="G233" s="224">
        <v>1.96</v>
      </c>
      <c r="H233" s="224">
        <v>7.9899999999999999E-2</v>
      </c>
      <c r="I233" s="224">
        <v>9.344875</v>
      </c>
      <c r="J233" s="224">
        <v>0.2049</v>
      </c>
      <c r="K233" s="224">
        <v>17.149999999999999</v>
      </c>
      <c r="L233" s="224">
        <v>18.420000000000002</v>
      </c>
      <c r="M233" s="224">
        <v>0.26590000000000003</v>
      </c>
      <c r="N233" s="224">
        <v>100.22357500000001</v>
      </c>
      <c r="O233" s="276"/>
      <c r="P233" s="253">
        <v>1.915042959293918</v>
      </c>
      <c r="Q233" s="253">
        <v>8.4925078570497664E-2</v>
      </c>
      <c r="R233" s="253" t="s">
        <v>462</v>
      </c>
      <c r="S233" s="253">
        <v>1.9573936279154436E-2</v>
      </c>
      <c r="T233" s="253">
        <v>2.3224499189661973E-3</v>
      </c>
      <c r="U233" s="253">
        <v>6.2472177666386131E-2</v>
      </c>
      <c r="V233" s="253">
        <v>0.17675340796275879</v>
      </c>
      <c r="W233" s="253">
        <v>0.7389099903083185</v>
      </c>
      <c r="X233" s="253">
        <v>0.20102287071367242</v>
      </c>
      <c r="Y233" s="253">
        <v>4.8086340614061467E-2</v>
      </c>
      <c r="Z233" s="253">
        <v>6.3804580986190941E-3</v>
      </c>
      <c r="AA233" s="253">
        <v>0.72555683327165377</v>
      </c>
      <c r="AB233" s="253">
        <v>1.8953497301993267E-2</v>
      </c>
      <c r="AC233" s="253">
        <f t="shared" si="24"/>
        <v>3.9999999999999991</v>
      </c>
      <c r="AD233" s="249">
        <v>76.58886562611076</v>
      </c>
      <c r="AF233" s="252">
        <v>0.05</v>
      </c>
      <c r="AG233" s="252">
        <v>0.43</v>
      </c>
      <c r="AH233" s="252">
        <v>0.15</v>
      </c>
      <c r="AI233" s="252">
        <v>4.59</v>
      </c>
      <c r="AJ233" s="252">
        <v>0.16</v>
      </c>
      <c r="AK233" s="252">
        <v>3.49</v>
      </c>
      <c r="AL233" s="252">
        <v>0.09</v>
      </c>
      <c r="AM233" s="252">
        <v>0.03</v>
      </c>
      <c r="AN233" s="252">
        <v>0.69</v>
      </c>
      <c r="AO233" s="256"/>
      <c r="AP233" s="483" t="s">
        <v>436</v>
      </c>
      <c r="AQ233" s="252">
        <v>30</v>
      </c>
      <c r="AR233" s="252">
        <v>15</v>
      </c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</row>
    <row r="234" spans="1:69" s="255" customFormat="1" ht="12.75">
      <c r="A234" s="249">
        <v>2670.0804681784898</v>
      </c>
      <c r="B234" s="250" t="s">
        <v>364</v>
      </c>
      <c r="C234" s="251" t="s">
        <v>472</v>
      </c>
      <c r="D234" s="249">
        <v>89.276115701122706</v>
      </c>
      <c r="E234" s="224">
        <v>52.01</v>
      </c>
      <c r="F234" s="224">
        <v>0.70009999999999994</v>
      </c>
      <c r="G234" s="224">
        <v>1.97</v>
      </c>
      <c r="H234" s="224">
        <v>6.1699999999999998E-2</v>
      </c>
      <c r="I234" s="224">
        <v>9.265765</v>
      </c>
      <c r="J234" s="224">
        <v>0.25359999999999999</v>
      </c>
      <c r="K234" s="224">
        <v>17.170000000000002</v>
      </c>
      <c r="L234" s="224">
        <v>18.43</v>
      </c>
      <c r="M234" s="224">
        <v>0.26329999999999998</v>
      </c>
      <c r="N234" s="224">
        <v>100.124465</v>
      </c>
      <c r="O234" s="276"/>
      <c r="P234" s="253">
        <v>1.9134730002758822</v>
      </c>
      <c r="Q234" s="253">
        <v>8.5419580376483215E-2</v>
      </c>
      <c r="R234" s="253" t="s">
        <v>462</v>
      </c>
      <c r="S234" s="253">
        <v>1.9369406409354032E-2</v>
      </c>
      <c r="T234" s="253">
        <v>1.794717360830678E-3</v>
      </c>
      <c r="U234" s="253">
        <v>6.588251544900281E-2</v>
      </c>
      <c r="V234" s="253">
        <v>0.17259240782681282</v>
      </c>
      <c r="W234" s="253">
        <v>0.74146837230163387</v>
      </c>
      <c r="X234" s="253">
        <v>0.20023543334977781</v>
      </c>
      <c r="Y234" s="253">
        <v>4.6609021861318968E-2</v>
      </c>
      <c r="Z234" s="253">
        <v>7.9026086085938092E-3</v>
      </c>
      <c r="AA234" s="253">
        <v>0.72647130962352124</v>
      </c>
      <c r="AB234" s="253">
        <v>1.8781626556788143E-2</v>
      </c>
      <c r="AC234" s="253">
        <f t="shared" si="24"/>
        <v>3.9999999999999991</v>
      </c>
      <c r="AD234" s="249">
        <v>76.761754838692326</v>
      </c>
      <c r="AF234" s="252">
        <v>0.05</v>
      </c>
      <c r="AG234" s="252">
        <v>0.43</v>
      </c>
      <c r="AH234" s="252">
        <v>0.15</v>
      </c>
      <c r="AI234" s="252">
        <v>5.83</v>
      </c>
      <c r="AJ234" s="252">
        <v>0.16</v>
      </c>
      <c r="AK234" s="252">
        <v>2.7</v>
      </c>
      <c r="AL234" s="252">
        <v>0.09</v>
      </c>
      <c r="AM234" s="252">
        <v>0.03</v>
      </c>
      <c r="AN234" s="252">
        <v>0.68</v>
      </c>
      <c r="AO234" s="256"/>
      <c r="AP234" s="483" t="s">
        <v>436</v>
      </c>
      <c r="AQ234" s="252">
        <v>30</v>
      </c>
      <c r="AR234" s="252">
        <v>15</v>
      </c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</row>
    <row r="235" spans="1:69" s="255" customFormat="1" ht="12.75">
      <c r="A235" s="249">
        <v>2670.0804681784898</v>
      </c>
      <c r="B235" s="250" t="s">
        <v>364</v>
      </c>
      <c r="C235" s="251" t="s">
        <v>472</v>
      </c>
      <c r="D235" s="249">
        <v>94.236115701122699</v>
      </c>
      <c r="E235" s="224">
        <v>52.13</v>
      </c>
      <c r="F235" s="224">
        <v>0.71650000000000003</v>
      </c>
      <c r="G235" s="224">
        <v>1.98</v>
      </c>
      <c r="H235" s="224">
        <v>9.5100000000000004E-2</v>
      </c>
      <c r="I235" s="224">
        <v>9.3745410000000007</v>
      </c>
      <c r="J235" s="224">
        <v>0.21609999999999999</v>
      </c>
      <c r="K235" s="224">
        <v>17.23</v>
      </c>
      <c r="L235" s="224">
        <v>18.399999999999999</v>
      </c>
      <c r="M235" s="224">
        <v>0.2792</v>
      </c>
      <c r="N235" s="224">
        <v>100.42144100000002</v>
      </c>
      <c r="O235" s="276"/>
      <c r="P235" s="253">
        <v>1.9122971086990777</v>
      </c>
      <c r="Q235" s="253">
        <v>8.5602915518737346E-2</v>
      </c>
      <c r="R235" s="253" t="s">
        <v>462</v>
      </c>
      <c r="S235" s="253">
        <v>1.9765353561911735E-2</v>
      </c>
      <c r="T235" s="253">
        <v>2.7581861634112096E-3</v>
      </c>
      <c r="U235" s="253">
        <v>6.7371718113928836E-2</v>
      </c>
      <c r="V235" s="253">
        <v>0.17280974412456226</v>
      </c>
      <c r="W235" s="253">
        <v>0.73939497381837094</v>
      </c>
      <c r="X235" s="253">
        <v>0.20284487323798348</v>
      </c>
      <c r="Y235" s="253">
        <v>4.7408451345310264E-2</v>
      </c>
      <c r="Z235" s="253">
        <v>6.7144145248245468E-3</v>
      </c>
      <c r="AA235" s="253">
        <v>0.72317451657382525</v>
      </c>
      <c r="AB235" s="253">
        <v>1.9857744318056387E-2</v>
      </c>
      <c r="AC235" s="253">
        <f t="shared" si="24"/>
        <v>4</v>
      </c>
      <c r="AD235" s="249">
        <v>76.615469653775165</v>
      </c>
      <c r="AF235" s="252">
        <v>0.05</v>
      </c>
      <c r="AG235" s="252">
        <v>0.43</v>
      </c>
      <c r="AH235" s="252">
        <v>0.15</v>
      </c>
      <c r="AI235" s="252">
        <v>3.73</v>
      </c>
      <c r="AJ235" s="252">
        <v>0.16</v>
      </c>
      <c r="AK235" s="252">
        <v>3.17</v>
      </c>
      <c r="AL235" s="252">
        <v>0.09</v>
      </c>
      <c r="AM235" s="252">
        <v>0.03</v>
      </c>
      <c r="AN235" s="252">
        <v>0.66</v>
      </c>
      <c r="AO235" s="256"/>
      <c r="AP235" s="483" t="s">
        <v>436</v>
      </c>
      <c r="AQ235" s="252">
        <v>30</v>
      </c>
      <c r="AR235" s="252">
        <v>15</v>
      </c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</row>
    <row r="236" spans="1:69" s="255" customFormat="1" ht="12.75">
      <c r="A236" s="249">
        <v>2670.0804681784898</v>
      </c>
      <c r="B236" s="250" t="s">
        <v>364</v>
      </c>
      <c r="C236" s="251" t="s">
        <v>472</v>
      </c>
      <c r="D236" s="249">
        <v>99.196115701122693</v>
      </c>
      <c r="E236" s="224">
        <v>52.12</v>
      </c>
      <c r="F236" s="224">
        <v>0.69910000000000005</v>
      </c>
      <c r="G236" s="224">
        <v>1.95</v>
      </c>
      <c r="H236" s="224">
        <v>8.4699999999999998E-2</v>
      </c>
      <c r="I236" s="224">
        <v>9.3053209999999993</v>
      </c>
      <c r="J236" s="224">
        <v>0.2505</v>
      </c>
      <c r="K236" s="224">
        <v>17.3</v>
      </c>
      <c r="L236" s="224">
        <v>18.43</v>
      </c>
      <c r="M236" s="224">
        <v>0.2596</v>
      </c>
      <c r="N236" s="224">
        <v>100.39922100000001</v>
      </c>
      <c r="O236" s="276"/>
      <c r="P236" s="253">
        <v>1.9118762974164714</v>
      </c>
      <c r="Q236" s="253">
        <v>8.4303521465527831E-2</v>
      </c>
      <c r="R236" s="253" t="s">
        <v>462</v>
      </c>
      <c r="S236" s="253">
        <v>1.9284813059454401E-2</v>
      </c>
      <c r="T236" s="253">
        <v>2.4564855138573169E-3</v>
      </c>
      <c r="U236" s="253">
        <v>6.9380970075581416E-2</v>
      </c>
      <c r="V236" s="253">
        <v>0.16970159199840013</v>
      </c>
      <c r="W236" s="253">
        <v>0.74299632047070752</v>
      </c>
      <c r="X236" s="253">
        <v>0.20304483682480945</v>
      </c>
      <c r="Y236" s="253">
        <v>4.637577751986189E-2</v>
      </c>
      <c r="Z236" s="253">
        <v>7.7830326339797746E-3</v>
      </c>
      <c r="AA236" s="253">
        <v>0.72433315501453177</v>
      </c>
      <c r="AB236" s="253">
        <v>1.8463198006817148E-2</v>
      </c>
      <c r="AC236" s="253">
        <f t="shared" si="24"/>
        <v>3.9999999999999996</v>
      </c>
      <c r="AD236" s="249">
        <v>76.820263401253385</v>
      </c>
      <c r="AF236" s="252">
        <v>0.05</v>
      </c>
      <c r="AG236" s="252">
        <v>0.43</v>
      </c>
      <c r="AH236" s="252">
        <v>0.15</v>
      </c>
      <c r="AI236" s="252">
        <v>4.3</v>
      </c>
      <c r="AJ236" s="252">
        <v>0.16</v>
      </c>
      <c r="AK236" s="252">
        <v>2.87</v>
      </c>
      <c r="AL236" s="252">
        <v>0.09</v>
      </c>
      <c r="AM236" s="252">
        <v>0.03</v>
      </c>
      <c r="AN236" s="252">
        <v>0.71</v>
      </c>
      <c r="AO236" s="256"/>
      <c r="AP236" s="483" t="s">
        <v>436</v>
      </c>
      <c r="AQ236" s="252">
        <v>30</v>
      </c>
      <c r="AR236" s="252">
        <v>15</v>
      </c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</row>
    <row r="237" spans="1:69" s="255" customFormat="1" ht="12.75">
      <c r="A237" s="249">
        <v>2670.0804681784898</v>
      </c>
      <c r="B237" s="250" t="s">
        <v>364</v>
      </c>
      <c r="C237" s="251" t="s">
        <v>472</v>
      </c>
      <c r="D237" s="249">
        <v>104.15611570112269</v>
      </c>
      <c r="E237" s="224">
        <v>51.86</v>
      </c>
      <c r="F237" s="224">
        <v>0.71609999999999996</v>
      </c>
      <c r="G237" s="224">
        <v>1.94</v>
      </c>
      <c r="H237" s="224">
        <v>6.25E-2</v>
      </c>
      <c r="I237" s="224">
        <v>9.2756550000000004</v>
      </c>
      <c r="J237" s="224">
        <v>0.23949999999999999</v>
      </c>
      <c r="K237" s="224">
        <v>17.21</v>
      </c>
      <c r="L237" s="224">
        <v>18.34</v>
      </c>
      <c r="M237" s="224">
        <v>0.2727</v>
      </c>
      <c r="N237" s="224">
        <v>99.916454999999999</v>
      </c>
      <c r="O237" s="276"/>
      <c r="P237" s="253">
        <v>1.9113814330534327</v>
      </c>
      <c r="Q237" s="253">
        <v>8.4269865968015931E-2</v>
      </c>
      <c r="R237" s="253" t="s">
        <v>462</v>
      </c>
      <c r="S237" s="253">
        <v>1.9847658255481616E-2</v>
      </c>
      <c r="T237" s="253">
        <v>1.8212530118445472E-3</v>
      </c>
      <c r="U237" s="253">
        <v>7.0937781883595008E-2</v>
      </c>
      <c r="V237" s="253">
        <v>0.16887667115121033</v>
      </c>
      <c r="W237" s="253">
        <v>0.74286533667641996</v>
      </c>
      <c r="X237" s="253">
        <v>0.20272770226799625</v>
      </c>
      <c r="Y237" s="253">
        <v>4.6086387153726517E-2</v>
      </c>
      <c r="Z237" s="253">
        <v>7.4766337621897383E-3</v>
      </c>
      <c r="AA237" s="253">
        <v>0.72422219333480498</v>
      </c>
      <c r="AB237" s="253">
        <v>1.9487083481282429E-2</v>
      </c>
      <c r="AC237" s="253">
        <f t="shared" si="24"/>
        <v>4</v>
      </c>
      <c r="AD237" s="249">
        <v>76.784225643912677</v>
      </c>
      <c r="AF237" s="252">
        <v>0.05</v>
      </c>
      <c r="AG237" s="252">
        <v>0.43</v>
      </c>
      <c r="AH237" s="252">
        <v>0.15</v>
      </c>
      <c r="AI237" s="252">
        <v>5.93</v>
      </c>
      <c r="AJ237" s="252">
        <v>0.16</v>
      </c>
      <c r="AK237" s="252">
        <v>2.92</v>
      </c>
      <c r="AL237" s="252">
        <v>0.09</v>
      </c>
      <c r="AM237" s="252">
        <v>0.03</v>
      </c>
      <c r="AN237" s="252">
        <v>0.67</v>
      </c>
      <c r="AO237" s="256"/>
      <c r="AP237" s="483" t="s">
        <v>436</v>
      </c>
      <c r="AQ237" s="252">
        <v>30</v>
      </c>
      <c r="AR237" s="252">
        <v>15</v>
      </c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</row>
    <row r="238" spans="1:69" s="255" customFormat="1" ht="12.75">
      <c r="A238" s="249">
        <v>2670.0804681784898</v>
      </c>
      <c r="B238" s="250" t="s">
        <v>364</v>
      </c>
      <c r="C238" s="251" t="s">
        <v>472</v>
      </c>
      <c r="D238" s="249">
        <v>109.11611570112268</v>
      </c>
      <c r="E238" s="224">
        <v>52.09</v>
      </c>
      <c r="F238" s="224">
        <v>0.71130000000000004</v>
      </c>
      <c r="G238" s="224">
        <v>1.94</v>
      </c>
      <c r="H238" s="224">
        <v>5.04E-2</v>
      </c>
      <c r="I238" s="224">
        <v>9.4536519999999999</v>
      </c>
      <c r="J238" s="224">
        <v>0.27650000000000002</v>
      </c>
      <c r="K238" s="224">
        <v>17.34</v>
      </c>
      <c r="L238" s="224">
        <v>18.39</v>
      </c>
      <c r="M238" s="224">
        <v>0.26800000000000002</v>
      </c>
      <c r="N238" s="224">
        <v>100.51985200000001</v>
      </c>
      <c r="O238" s="276"/>
      <c r="P238" s="253">
        <v>1.9086858903686208</v>
      </c>
      <c r="Q238" s="253">
        <v>8.377946027891911E-2</v>
      </c>
      <c r="R238" s="253" t="s">
        <v>462</v>
      </c>
      <c r="S238" s="253">
        <v>1.9599891332932339E-2</v>
      </c>
      <c r="T238" s="253">
        <v>1.4601116197524458E-3</v>
      </c>
      <c r="U238" s="253">
        <v>7.7228637284198598E-2</v>
      </c>
      <c r="V238" s="253">
        <v>0.16658498688277643</v>
      </c>
      <c r="W238" s="253">
        <v>0.74266102223280017</v>
      </c>
      <c r="X238" s="253">
        <v>0.20453037363092666</v>
      </c>
      <c r="Y238" s="253">
        <v>4.5877848154735813E-2</v>
      </c>
      <c r="Z238" s="253">
        <v>8.5814560088911737E-3</v>
      </c>
      <c r="AA238" s="253">
        <v>0.72197054961947138</v>
      </c>
      <c r="AB238" s="253">
        <v>1.9039772585975043E-2</v>
      </c>
      <c r="AC238" s="253">
        <f t="shared" si="24"/>
        <v>3.9999999999999996</v>
      </c>
      <c r="AD238" s="249">
        <v>76.578908175298665</v>
      </c>
      <c r="AF238" s="252">
        <v>0.05</v>
      </c>
      <c r="AG238" s="252">
        <v>0.43</v>
      </c>
      <c r="AH238" s="252">
        <v>0.15</v>
      </c>
      <c r="AI238" s="252">
        <v>7.19</v>
      </c>
      <c r="AJ238" s="252">
        <v>0.16</v>
      </c>
      <c r="AK238" s="252">
        <v>2.6</v>
      </c>
      <c r="AL238" s="252">
        <v>0.09</v>
      </c>
      <c r="AM238" s="252">
        <v>0.03</v>
      </c>
      <c r="AN238" s="252">
        <v>0.67</v>
      </c>
      <c r="AO238" s="256"/>
      <c r="AP238" s="483" t="s">
        <v>436</v>
      </c>
      <c r="AQ238" s="252">
        <v>30</v>
      </c>
      <c r="AR238" s="252">
        <v>15</v>
      </c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</row>
    <row r="239" spans="1:69" s="255" customFormat="1" ht="12.75">
      <c r="A239" s="249">
        <v>2670.0804681784898</v>
      </c>
      <c r="B239" s="250" t="s">
        <v>364</v>
      </c>
      <c r="C239" s="251" t="s">
        <v>472</v>
      </c>
      <c r="D239" s="249">
        <v>114.07611570112267</v>
      </c>
      <c r="E239" s="224">
        <v>52.16</v>
      </c>
      <c r="F239" s="224">
        <v>0.70540000000000003</v>
      </c>
      <c r="G239" s="224">
        <v>1.95</v>
      </c>
      <c r="H239" s="224">
        <v>8.6699999999999999E-2</v>
      </c>
      <c r="I239" s="224">
        <v>9.3053209999999993</v>
      </c>
      <c r="J239" s="224">
        <v>0.2331</v>
      </c>
      <c r="K239" s="224">
        <v>17.22</v>
      </c>
      <c r="L239" s="224">
        <v>18.350000000000001</v>
      </c>
      <c r="M239" s="224">
        <v>0.27389999999999998</v>
      </c>
      <c r="N239" s="224">
        <v>100.28442099999998</v>
      </c>
      <c r="O239" s="276"/>
      <c r="P239" s="253">
        <v>1.9159029459053796</v>
      </c>
      <c r="Q239" s="253">
        <v>8.4097054094620427E-2</v>
      </c>
      <c r="R239" s="253">
        <v>3.192349372733716E-4</v>
      </c>
      <c r="S239" s="253">
        <v>1.9484628373305821E-2</v>
      </c>
      <c r="T239" s="253">
        <v>2.5178533707634811E-3</v>
      </c>
      <c r="U239" s="253">
        <v>6.1797005115979076E-2</v>
      </c>
      <c r="V239" s="253">
        <v>0.1758375043666088</v>
      </c>
      <c r="W239" s="253">
        <v>0.74004377383606901</v>
      </c>
      <c r="X239" s="253">
        <v>0.20288223511638642</v>
      </c>
      <c r="Y239" s="253">
        <v>4.8205669940664032E-2</v>
      </c>
      <c r="Z239" s="253">
        <v>7.2521025252113257E-3</v>
      </c>
      <c r="AA239" s="253">
        <v>0.72215369634173177</v>
      </c>
      <c r="AB239" s="253">
        <v>1.9506296076006392E-2</v>
      </c>
      <c r="AC239" s="253">
        <f t="shared" si="24"/>
        <v>3.9999999999999996</v>
      </c>
      <c r="AD239" s="249">
        <v>76.737626561721981</v>
      </c>
      <c r="AF239" s="252">
        <v>0.05</v>
      </c>
      <c r="AG239" s="252">
        <v>0.43</v>
      </c>
      <c r="AH239" s="252">
        <v>0.15</v>
      </c>
      <c r="AI239" s="252">
        <v>4.22</v>
      </c>
      <c r="AJ239" s="252">
        <v>0.16</v>
      </c>
      <c r="AK239" s="252">
        <v>3.02</v>
      </c>
      <c r="AL239" s="252">
        <v>0.09</v>
      </c>
      <c r="AM239" s="252">
        <v>0.03</v>
      </c>
      <c r="AN239" s="252">
        <v>0.67</v>
      </c>
      <c r="AO239" s="256"/>
      <c r="AP239" s="483" t="s">
        <v>436</v>
      </c>
      <c r="AQ239" s="252">
        <v>30</v>
      </c>
      <c r="AR239" s="252">
        <v>15</v>
      </c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</row>
    <row r="240" spans="1:69" s="255" customFormat="1" ht="12.75">
      <c r="A240" s="249">
        <v>2670.0804681784898</v>
      </c>
      <c r="B240" s="250" t="s">
        <v>364</v>
      </c>
      <c r="C240" s="251" t="s">
        <v>472</v>
      </c>
      <c r="D240" s="249">
        <v>119.03611570112267</v>
      </c>
      <c r="E240" s="224">
        <v>52.12</v>
      </c>
      <c r="F240" s="224">
        <v>0.67500000000000004</v>
      </c>
      <c r="G240" s="224">
        <v>1.93</v>
      </c>
      <c r="H240" s="224">
        <v>5.67E-2</v>
      </c>
      <c r="I240" s="224">
        <v>9.4734300000000005</v>
      </c>
      <c r="J240" s="224">
        <v>0.22159999999999999</v>
      </c>
      <c r="K240" s="224">
        <v>17.239999999999998</v>
      </c>
      <c r="L240" s="224">
        <v>18.32</v>
      </c>
      <c r="M240" s="224">
        <v>0.26069999999999999</v>
      </c>
      <c r="N240" s="224">
        <v>100.29742999999998</v>
      </c>
      <c r="O240" s="276"/>
      <c r="P240" s="253">
        <v>1.9145607099624187</v>
      </c>
      <c r="Q240" s="253">
        <v>8.3556024169189225E-2</v>
      </c>
      <c r="R240" s="253" t="s">
        <v>462</v>
      </c>
      <c r="S240" s="253">
        <v>1.8646153588307963E-2</v>
      </c>
      <c r="T240" s="253">
        <v>1.6467330774090174E-3</v>
      </c>
      <c r="U240" s="253">
        <v>6.6950981059509473E-2</v>
      </c>
      <c r="V240" s="253">
        <v>0.17544357052948079</v>
      </c>
      <c r="W240" s="253">
        <v>0.73919582761368563</v>
      </c>
      <c r="X240" s="253">
        <v>0.20488796540965354</v>
      </c>
      <c r="Y240" s="253">
        <v>4.862889489789763E-2</v>
      </c>
      <c r="Z240" s="253">
        <v>6.8947770990331588E-3</v>
      </c>
      <c r="AA240" s="253">
        <v>0.72102089718585216</v>
      </c>
      <c r="AB240" s="253">
        <v>1.8567465407563474E-2</v>
      </c>
      <c r="AC240" s="253">
        <f t="shared" si="24"/>
        <v>4</v>
      </c>
      <c r="AD240" s="249">
        <v>76.437394488733531</v>
      </c>
      <c r="AF240" s="252">
        <v>0.05</v>
      </c>
      <c r="AG240" s="252">
        <v>0.45</v>
      </c>
      <c r="AH240" s="252">
        <v>0.15</v>
      </c>
      <c r="AI240" s="252">
        <v>6.48</v>
      </c>
      <c r="AJ240" s="252">
        <v>0.16</v>
      </c>
      <c r="AK240" s="252">
        <v>3.14</v>
      </c>
      <c r="AL240" s="252">
        <v>0.09</v>
      </c>
      <c r="AM240" s="252">
        <v>0.03</v>
      </c>
      <c r="AN240" s="252">
        <v>0.69</v>
      </c>
      <c r="AO240" s="256"/>
      <c r="AP240" s="483" t="s">
        <v>436</v>
      </c>
      <c r="AQ240" s="252">
        <v>30</v>
      </c>
      <c r="AR240" s="252">
        <v>15</v>
      </c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</row>
    <row r="241" spans="1:69" s="255" customFormat="1" ht="12.75">
      <c r="A241" s="249">
        <v>2670.0804681784898</v>
      </c>
      <c r="B241" s="250" t="s">
        <v>364</v>
      </c>
      <c r="C241" s="251" t="s">
        <v>472</v>
      </c>
      <c r="D241" s="249">
        <v>123.99611570112266</v>
      </c>
      <c r="E241" s="224">
        <v>52.06</v>
      </c>
      <c r="F241" s="224">
        <v>0.70709999999999995</v>
      </c>
      <c r="G241" s="224">
        <v>1.92</v>
      </c>
      <c r="H241" s="224">
        <v>4.3799999999999999E-2</v>
      </c>
      <c r="I241" s="224">
        <v>9.2756550000000004</v>
      </c>
      <c r="J241" s="224">
        <v>0.2351</v>
      </c>
      <c r="K241" s="224">
        <v>17.37</v>
      </c>
      <c r="L241" s="224">
        <v>18.23</v>
      </c>
      <c r="M241" s="224">
        <v>0.27700000000000002</v>
      </c>
      <c r="N241" s="224">
        <v>100.118655</v>
      </c>
      <c r="O241" s="276"/>
      <c r="P241" s="253">
        <v>1.9138124999830868</v>
      </c>
      <c r="Q241" s="253">
        <v>8.31863701934938E-2</v>
      </c>
      <c r="R241" s="253" t="s">
        <v>462</v>
      </c>
      <c r="S241" s="253">
        <v>1.9547751502005696E-2</v>
      </c>
      <c r="T241" s="253">
        <v>1.2730479111363361E-3</v>
      </c>
      <c r="U241" s="253">
        <v>6.8563474600399132E-2</v>
      </c>
      <c r="V241" s="253">
        <v>0.16935027101982342</v>
      </c>
      <c r="W241" s="253">
        <v>0.74426658479005492</v>
      </c>
      <c r="X241" s="253">
        <v>0.20766028796537661</v>
      </c>
      <c r="Y241" s="253">
        <v>4.7250980718032916E-2</v>
      </c>
      <c r="Z241" s="253">
        <v>7.3203794200529648E-3</v>
      </c>
      <c r="AA241" s="253">
        <v>0.71802495622132378</v>
      </c>
      <c r="AB241" s="253">
        <v>1.9743395675213812E-2</v>
      </c>
      <c r="AC241" s="253">
        <f t="shared" si="24"/>
        <v>4</v>
      </c>
      <c r="AD241" s="249">
        <v>76.948778364741017</v>
      </c>
      <c r="AF241" s="252">
        <v>0.05</v>
      </c>
      <c r="AG241" s="252">
        <v>0.43</v>
      </c>
      <c r="AH241" s="252">
        <v>0.15</v>
      </c>
      <c r="AI241" s="252">
        <v>8.25</v>
      </c>
      <c r="AJ241" s="252">
        <v>0.16</v>
      </c>
      <c r="AK241" s="252">
        <v>2.9</v>
      </c>
      <c r="AL241" s="252">
        <v>0.09</v>
      </c>
      <c r="AM241" s="252">
        <v>0.03</v>
      </c>
      <c r="AN241" s="252">
        <v>0.65</v>
      </c>
      <c r="AO241" s="256"/>
      <c r="AP241" s="483" t="s">
        <v>436</v>
      </c>
      <c r="AQ241" s="252">
        <v>30</v>
      </c>
      <c r="AR241" s="252">
        <v>15</v>
      </c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</row>
    <row r="242" spans="1:69" s="255" customFormat="1" ht="12.75">
      <c r="A242" s="249">
        <v>2670.0804681784898</v>
      </c>
      <c r="B242" s="250" t="s">
        <v>364</v>
      </c>
      <c r="C242" s="251" t="s">
        <v>472</v>
      </c>
      <c r="D242" s="249">
        <v>128.95611570112266</v>
      </c>
      <c r="E242" s="224">
        <v>51.93</v>
      </c>
      <c r="F242" s="224">
        <v>0.67859999999999998</v>
      </c>
      <c r="G242" s="224">
        <v>1.95</v>
      </c>
      <c r="H242" s="224">
        <v>6.7100000000000007E-2</v>
      </c>
      <c r="I242" s="224">
        <v>9.3349869999999999</v>
      </c>
      <c r="J242" s="224">
        <v>0.16689999999999999</v>
      </c>
      <c r="K242" s="224">
        <v>17.29</v>
      </c>
      <c r="L242" s="224">
        <v>18.28</v>
      </c>
      <c r="M242" s="224">
        <v>0.26250000000000001</v>
      </c>
      <c r="N242" s="224">
        <v>99.960087000000001</v>
      </c>
      <c r="O242" s="276"/>
      <c r="P242" s="253">
        <v>1.9125419355965809</v>
      </c>
      <c r="Q242" s="253">
        <v>8.4641427254058446E-2</v>
      </c>
      <c r="R242" s="253" t="s">
        <v>462</v>
      </c>
      <c r="S242" s="253">
        <v>1.879434732323914E-2</v>
      </c>
      <c r="T242" s="253">
        <v>1.95384712052245E-3</v>
      </c>
      <c r="U242" s="253">
        <v>6.9476441760045304E-2</v>
      </c>
      <c r="V242" s="253">
        <v>0.17045943526918073</v>
      </c>
      <c r="W242" s="253">
        <v>0.74213256567637298</v>
      </c>
      <c r="X242" s="253">
        <v>0.20715148196453048</v>
      </c>
      <c r="Y242" s="253">
        <v>4.7580346509475284E-2</v>
      </c>
      <c r="Z242" s="253">
        <v>5.2063662965124947E-3</v>
      </c>
      <c r="AA242" s="253">
        <v>0.7213175232552167</v>
      </c>
      <c r="AB242" s="253">
        <v>1.8744281974265028E-2</v>
      </c>
      <c r="AC242" s="253">
        <f t="shared" si="24"/>
        <v>4.0000000000000009</v>
      </c>
      <c r="AD242" s="249">
        <v>76.753221175761766</v>
      </c>
      <c r="AF242" s="252">
        <v>0.05</v>
      </c>
      <c r="AG242" s="252">
        <v>0.44</v>
      </c>
      <c r="AH242" s="252">
        <v>0.15</v>
      </c>
      <c r="AI242" s="252">
        <v>5.59</v>
      </c>
      <c r="AJ242" s="252">
        <v>0.16</v>
      </c>
      <c r="AK242" s="252">
        <v>4.0999999999999996</v>
      </c>
      <c r="AL242" s="252">
        <v>0.09</v>
      </c>
      <c r="AM242" s="252">
        <v>0.03</v>
      </c>
      <c r="AN242" s="252">
        <v>0.69</v>
      </c>
      <c r="AO242" s="256"/>
      <c r="AP242" s="483" t="s">
        <v>436</v>
      </c>
      <c r="AQ242" s="252">
        <v>30</v>
      </c>
      <c r="AR242" s="252">
        <v>15</v>
      </c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</row>
    <row r="243" spans="1:69" s="255" customFormat="1" ht="12.75">
      <c r="A243" s="249">
        <v>2670.0804681784898</v>
      </c>
      <c r="B243" s="250" t="s">
        <v>364</v>
      </c>
      <c r="C243" s="251" t="s">
        <v>472</v>
      </c>
      <c r="D243" s="249">
        <v>133.91611570112266</v>
      </c>
      <c r="E243" s="224">
        <v>52.16</v>
      </c>
      <c r="F243" s="224">
        <v>0.70150000000000001</v>
      </c>
      <c r="G243" s="224">
        <v>1.93</v>
      </c>
      <c r="H243" s="224">
        <v>0.1024</v>
      </c>
      <c r="I243" s="224">
        <v>9.4536519999999999</v>
      </c>
      <c r="J243" s="224">
        <v>0.2132</v>
      </c>
      <c r="K243" s="224">
        <v>17.29</v>
      </c>
      <c r="L243" s="224">
        <v>18.29</v>
      </c>
      <c r="M243" s="224">
        <v>0.26950000000000002</v>
      </c>
      <c r="N243" s="224">
        <v>100.41025199999999</v>
      </c>
      <c r="O243" s="276"/>
      <c r="P243" s="253">
        <v>1.9137126428480498</v>
      </c>
      <c r="Q243" s="253">
        <v>8.3454964162569811E-2</v>
      </c>
      <c r="R243" s="253" t="s">
        <v>462</v>
      </c>
      <c r="S243" s="253">
        <v>1.9354750081104464E-2</v>
      </c>
      <c r="T243" s="253">
        <v>2.9703971190761249E-3</v>
      </c>
      <c r="U243" s="253">
        <v>6.6610852982162072E-2</v>
      </c>
      <c r="V243" s="253">
        <v>0.17467134285021113</v>
      </c>
      <c r="W243" s="253">
        <v>0.73922504995682647</v>
      </c>
      <c r="X243" s="253">
        <v>0.20645163546139511</v>
      </c>
      <c r="Y243" s="253">
        <v>4.8782416669687079E-2</v>
      </c>
      <c r="Z243" s="253">
        <v>6.6253996874235561E-3</v>
      </c>
      <c r="AA243" s="253">
        <v>0.71896954805937818</v>
      </c>
      <c r="AB243" s="253">
        <v>1.9171000122116078E-2</v>
      </c>
      <c r="AC243" s="253">
        <f t="shared" si="24"/>
        <v>4</v>
      </c>
      <c r="AD243" s="249">
        <v>76.527076258580109</v>
      </c>
      <c r="AF243" s="252">
        <v>0.05</v>
      </c>
      <c r="AG243" s="252">
        <v>0.43</v>
      </c>
      <c r="AH243" s="252">
        <v>0.15</v>
      </c>
      <c r="AI243" s="252">
        <v>3.56</v>
      </c>
      <c r="AJ243" s="252">
        <v>0.16</v>
      </c>
      <c r="AK243" s="252">
        <v>3.25</v>
      </c>
      <c r="AL243" s="252">
        <v>0.09</v>
      </c>
      <c r="AM243" s="252">
        <v>0.03</v>
      </c>
      <c r="AN243" s="252">
        <v>0.67</v>
      </c>
      <c r="AO243" s="256"/>
      <c r="AP243" s="483" t="s">
        <v>436</v>
      </c>
      <c r="AQ243" s="252">
        <v>30</v>
      </c>
      <c r="AR243" s="252">
        <v>15</v>
      </c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</row>
    <row r="244" spans="1:69" s="255" customFormat="1" ht="12.75">
      <c r="A244" s="249">
        <v>2670.0804681784898</v>
      </c>
      <c r="B244" s="250" t="s">
        <v>364</v>
      </c>
      <c r="C244" s="251" t="s">
        <v>472</v>
      </c>
      <c r="D244" s="249">
        <v>138.87611570112267</v>
      </c>
      <c r="E244" s="224">
        <v>52.09</v>
      </c>
      <c r="F244" s="224">
        <v>0.68400000000000005</v>
      </c>
      <c r="G244" s="224">
        <v>1.92</v>
      </c>
      <c r="H244" s="224">
        <v>6.4100000000000004E-2</v>
      </c>
      <c r="I244" s="224">
        <v>9.344875</v>
      </c>
      <c r="J244" s="224">
        <v>0.18029999999999999</v>
      </c>
      <c r="K244" s="224">
        <v>17.32</v>
      </c>
      <c r="L244" s="224">
        <v>18.190000000000001</v>
      </c>
      <c r="M244" s="224">
        <v>0.28010000000000002</v>
      </c>
      <c r="N244" s="224">
        <v>100.073375</v>
      </c>
      <c r="O244" s="276"/>
      <c r="P244" s="253">
        <v>1.91616980377105</v>
      </c>
      <c r="Q244" s="253">
        <v>8.3240865265979444E-2</v>
      </c>
      <c r="R244" s="253" t="s">
        <v>462</v>
      </c>
      <c r="S244" s="253">
        <v>1.8921540230310403E-2</v>
      </c>
      <c r="T244" s="253">
        <v>1.8642883220225646E-3</v>
      </c>
      <c r="U244" s="253">
        <v>6.4689587623778522E-2</v>
      </c>
      <c r="V244" s="253">
        <v>0.17386962308047671</v>
      </c>
      <c r="W244" s="253">
        <v>0.74124429170638251</v>
      </c>
      <c r="X244" s="253">
        <v>0.2085642431992373</v>
      </c>
      <c r="Y244" s="253">
        <v>4.8921774857297054E-2</v>
      </c>
      <c r="Z244" s="253">
        <v>5.6177330819000594E-3</v>
      </c>
      <c r="AA244" s="253">
        <v>0.71691881964706317</v>
      </c>
      <c r="AB244" s="253">
        <v>1.9977429214502369E-2</v>
      </c>
      <c r="AC244" s="253">
        <f t="shared" si="24"/>
        <v>4</v>
      </c>
      <c r="AD244" s="249">
        <v>76.765261419735765</v>
      </c>
      <c r="AF244" s="252">
        <v>0.05</v>
      </c>
      <c r="AG244" s="252">
        <v>0.44</v>
      </c>
      <c r="AH244" s="252">
        <v>0.15</v>
      </c>
      <c r="AI244" s="252">
        <v>5.71</v>
      </c>
      <c r="AJ244" s="252">
        <v>0.16</v>
      </c>
      <c r="AK244" s="252">
        <v>3.94</v>
      </c>
      <c r="AL244" s="252">
        <v>0.09</v>
      </c>
      <c r="AM244" s="252">
        <v>0.03</v>
      </c>
      <c r="AN244" s="252">
        <v>0.65</v>
      </c>
      <c r="AO244" s="256"/>
      <c r="AP244" s="483" t="s">
        <v>436</v>
      </c>
      <c r="AQ244" s="252">
        <v>30</v>
      </c>
      <c r="AR244" s="252">
        <v>15</v>
      </c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</row>
    <row r="245" spans="1:69" s="255" customFormat="1" ht="12.75">
      <c r="A245" s="249">
        <v>2670.0804681784898</v>
      </c>
      <c r="B245" s="250" t="s">
        <v>364</v>
      </c>
      <c r="C245" s="251" t="s">
        <v>472</v>
      </c>
      <c r="D245" s="249">
        <v>143.83611570112268</v>
      </c>
      <c r="E245" s="224">
        <v>51.86</v>
      </c>
      <c r="F245" s="224">
        <v>0.67849999999999999</v>
      </c>
      <c r="G245" s="224">
        <v>1.93</v>
      </c>
      <c r="H245" s="224">
        <v>4.0599999999999997E-2</v>
      </c>
      <c r="I245" s="224">
        <v>9.3349869999999999</v>
      </c>
      <c r="J245" s="224">
        <v>0.2127</v>
      </c>
      <c r="K245" s="224">
        <v>17.29</v>
      </c>
      <c r="L245" s="224">
        <v>18.16</v>
      </c>
      <c r="M245" s="224">
        <v>0.25800000000000001</v>
      </c>
      <c r="N245" s="224">
        <v>99.764786999999998</v>
      </c>
      <c r="O245" s="276"/>
      <c r="P245" s="253">
        <v>1.9137187581675561</v>
      </c>
      <c r="Q245" s="253">
        <v>8.3938003102227571E-2</v>
      </c>
      <c r="R245" s="253" t="s">
        <v>462</v>
      </c>
      <c r="S245" s="253">
        <v>1.8828520804752606E-2</v>
      </c>
      <c r="T245" s="253">
        <v>1.184532688407828E-3</v>
      </c>
      <c r="U245" s="253">
        <v>6.8242076052944967E-2</v>
      </c>
      <c r="V245" s="253">
        <v>0.17160917355636535</v>
      </c>
      <c r="W245" s="253">
        <v>0.74247893562774536</v>
      </c>
      <c r="X245" s="253">
        <v>0.20867134465648865</v>
      </c>
      <c r="Y245" s="253">
        <v>4.8230212714545487E-2</v>
      </c>
      <c r="Z245" s="253">
        <v>6.6481197024413118E-3</v>
      </c>
      <c r="AA245" s="253">
        <v>0.71799115313832695</v>
      </c>
      <c r="AB245" s="253">
        <v>1.8459169788197619E-2</v>
      </c>
      <c r="AC245" s="253">
        <f t="shared" si="24"/>
        <v>4</v>
      </c>
      <c r="AD245" s="249">
        <v>76.753221175761766</v>
      </c>
      <c r="AF245" s="252">
        <v>0.05</v>
      </c>
      <c r="AG245" s="252">
        <v>0.44</v>
      </c>
      <c r="AH245" s="252">
        <v>0.15</v>
      </c>
      <c r="AI245" s="252">
        <v>8.94</v>
      </c>
      <c r="AJ245" s="252">
        <v>0.16</v>
      </c>
      <c r="AK245" s="252">
        <v>3.29</v>
      </c>
      <c r="AL245" s="252">
        <v>0.09</v>
      </c>
      <c r="AM245" s="252">
        <v>0.03</v>
      </c>
      <c r="AN245" s="252">
        <v>0.7</v>
      </c>
      <c r="AO245" s="256"/>
      <c r="AP245" s="483" t="s">
        <v>436</v>
      </c>
      <c r="AQ245" s="252">
        <v>30</v>
      </c>
      <c r="AR245" s="252">
        <v>15</v>
      </c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</row>
    <row r="246" spans="1:69" s="255" customFormat="1" ht="12.75">
      <c r="A246" s="249">
        <v>2670.0804681784898</v>
      </c>
      <c r="B246" s="250" t="s">
        <v>364</v>
      </c>
      <c r="C246" s="251" t="s">
        <v>472</v>
      </c>
      <c r="D246" s="249">
        <v>148.79611570112269</v>
      </c>
      <c r="E246" s="224">
        <v>51.7</v>
      </c>
      <c r="F246" s="224">
        <v>0.68759999999999999</v>
      </c>
      <c r="G246" s="224">
        <v>1.8852</v>
      </c>
      <c r="H246" s="224">
        <v>8.14E-2</v>
      </c>
      <c r="I246" s="224">
        <v>9.3053209999999993</v>
      </c>
      <c r="J246" s="224">
        <v>0.254</v>
      </c>
      <c r="K246" s="224">
        <v>17.3</v>
      </c>
      <c r="L246" s="224">
        <v>18.079999999999998</v>
      </c>
      <c r="M246" s="224">
        <v>0.25700000000000001</v>
      </c>
      <c r="N246" s="224">
        <v>99.550521000000003</v>
      </c>
      <c r="O246" s="276"/>
      <c r="P246" s="253">
        <v>1.9119820430538226</v>
      </c>
      <c r="Q246" s="253">
        <v>8.2168700720992055E-2</v>
      </c>
      <c r="R246" s="253" t="s">
        <v>462</v>
      </c>
      <c r="S246" s="253">
        <v>1.9122729565162953E-2</v>
      </c>
      <c r="T246" s="253">
        <v>2.3800883907884513E-3</v>
      </c>
      <c r="U246" s="253">
        <v>7.166945531342428E-2</v>
      </c>
      <c r="V246" s="253">
        <v>0.16860474458310112</v>
      </c>
      <c r="W246" s="253">
        <v>0.74407223837270853</v>
      </c>
      <c r="X246" s="253">
        <v>0.20970711015714416</v>
      </c>
      <c r="Y246" s="253">
        <v>4.7519060545294513E-2</v>
      </c>
      <c r="Z246" s="253">
        <v>7.9563287927845033E-3</v>
      </c>
      <c r="AA246" s="253">
        <v>0.7163897108416013</v>
      </c>
      <c r="AB246" s="253">
        <v>1.8427789663175473E-2</v>
      </c>
      <c r="AC246" s="253">
        <f t="shared" si="24"/>
        <v>3.9999999999999996</v>
      </c>
      <c r="AD246" s="249">
        <v>76.820263401253385</v>
      </c>
      <c r="AF246" s="252">
        <v>0.05</v>
      </c>
      <c r="AG246" s="252">
        <v>0.43</v>
      </c>
      <c r="AH246" s="252">
        <v>0.15</v>
      </c>
      <c r="AI246" s="252">
        <v>4.38</v>
      </c>
      <c r="AJ246" s="252">
        <v>0.16</v>
      </c>
      <c r="AK246" s="252">
        <v>2.64</v>
      </c>
      <c r="AL246" s="252">
        <v>0.09</v>
      </c>
      <c r="AM246" s="252">
        <v>0.03</v>
      </c>
      <c r="AN246" s="252">
        <v>0.7</v>
      </c>
      <c r="AO246" s="256"/>
      <c r="AP246" s="483" t="s">
        <v>436</v>
      </c>
      <c r="AQ246" s="252">
        <v>30</v>
      </c>
      <c r="AR246" s="252">
        <v>15</v>
      </c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</row>
    <row r="247" spans="1:69" s="255" customFormat="1" ht="12.75">
      <c r="A247" s="249">
        <v>2670.0804681784898</v>
      </c>
      <c r="B247" s="250" t="s">
        <v>364</v>
      </c>
      <c r="C247" s="251" t="s">
        <v>472</v>
      </c>
      <c r="D247" s="249">
        <v>153.7561157011227</v>
      </c>
      <c r="E247" s="224">
        <v>51.47</v>
      </c>
      <c r="F247" s="224">
        <v>0.66569999999999996</v>
      </c>
      <c r="G247" s="224">
        <v>1.8779999999999999</v>
      </c>
      <c r="H247" s="224">
        <v>6.7799999999999999E-2</v>
      </c>
      <c r="I247" s="224">
        <v>9.3053209999999993</v>
      </c>
      <c r="J247" s="224">
        <v>0.2044</v>
      </c>
      <c r="K247" s="224">
        <v>17.170000000000002</v>
      </c>
      <c r="L247" s="224">
        <v>18.010000000000002</v>
      </c>
      <c r="M247" s="224">
        <v>0.24929999999999999</v>
      </c>
      <c r="N247" s="224">
        <v>99.020521000000016</v>
      </c>
      <c r="O247" s="276"/>
      <c r="P247" s="253">
        <v>1.9139420425004607</v>
      </c>
      <c r="Q247" s="253">
        <v>8.2304944196633645E-2</v>
      </c>
      <c r="R247" s="253" t="s">
        <v>462</v>
      </c>
      <c r="S247" s="253">
        <v>1.8615466341589317E-2</v>
      </c>
      <c r="T247" s="253">
        <v>1.9933323871855636E-3</v>
      </c>
      <c r="U247" s="253">
        <v>6.8560664861884391E-2</v>
      </c>
      <c r="V247" s="253">
        <v>0.17222261399904262</v>
      </c>
      <c r="W247" s="253">
        <v>0.74236093571320383</v>
      </c>
      <c r="X247" s="253">
        <v>0.20945605909950696</v>
      </c>
      <c r="Y247" s="253">
        <v>4.8592360239697673E-2</v>
      </c>
      <c r="Z247" s="253">
        <v>6.4378558012650926E-3</v>
      </c>
      <c r="AA247" s="253">
        <v>0.717539765729727</v>
      </c>
      <c r="AB247" s="253">
        <v>1.7973959129803308E-2</v>
      </c>
      <c r="AC247" s="253">
        <f t="shared" si="24"/>
        <v>4.0000000000000009</v>
      </c>
      <c r="AD247" s="249">
        <v>76.685678661477624</v>
      </c>
      <c r="AF247" s="252">
        <v>0.05</v>
      </c>
      <c r="AG247" s="252">
        <v>0.44</v>
      </c>
      <c r="AH247" s="252">
        <v>0.15</v>
      </c>
      <c r="AI247" s="252">
        <v>5.3</v>
      </c>
      <c r="AJ247" s="252">
        <v>0.16</v>
      </c>
      <c r="AK247" s="252">
        <v>3.32</v>
      </c>
      <c r="AL247" s="252">
        <v>0.09</v>
      </c>
      <c r="AM247" s="252">
        <v>0.03</v>
      </c>
      <c r="AN247" s="252">
        <v>0.72</v>
      </c>
      <c r="AO247" s="256"/>
      <c r="AP247" s="483" t="s">
        <v>436</v>
      </c>
      <c r="AQ247" s="252">
        <v>30</v>
      </c>
      <c r="AR247" s="252">
        <v>15</v>
      </c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</row>
    <row r="248" spans="1:69" s="255" customFormat="1" ht="12.75">
      <c r="A248" s="249">
        <v>2670.0804681784898</v>
      </c>
      <c r="B248" s="250" t="s">
        <v>364</v>
      </c>
      <c r="C248" s="251" t="s">
        <v>472</v>
      </c>
      <c r="D248" s="249">
        <v>158.7161157011227</v>
      </c>
      <c r="E248" s="224">
        <v>51.59</v>
      </c>
      <c r="F248" s="224">
        <v>0.66200000000000003</v>
      </c>
      <c r="G248" s="224">
        <v>1.8480000000000001</v>
      </c>
      <c r="H248" s="224">
        <v>6.6500000000000004E-2</v>
      </c>
      <c r="I248" s="224">
        <v>9.1569889999999994</v>
      </c>
      <c r="J248" s="224">
        <v>0.16750000000000001</v>
      </c>
      <c r="K248" s="224">
        <v>17.22</v>
      </c>
      <c r="L248" s="224">
        <v>17.96</v>
      </c>
      <c r="M248" s="224">
        <v>0.2596</v>
      </c>
      <c r="N248" s="224">
        <v>98.930588999999998</v>
      </c>
      <c r="O248" s="276"/>
      <c r="P248" s="253">
        <v>1.9190025254906575</v>
      </c>
      <c r="Q248" s="253">
        <v>8.0997474509342471E-2</v>
      </c>
      <c r="R248" s="253">
        <v>1.7949250704418773E-5</v>
      </c>
      <c r="S248" s="253">
        <v>1.851777304425686E-2</v>
      </c>
      <c r="T248" s="253">
        <v>1.95572180904789E-3</v>
      </c>
      <c r="U248" s="253">
        <v>6.0710659260536204E-2</v>
      </c>
      <c r="V248" s="253">
        <v>0.17466960851681612</v>
      </c>
      <c r="W248" s="253">
        <v>0.74412828811863918</v>
      </c>
      <c r="X248" s="253">
        <v>0.2107581188216692</v>
      </c>
      <c r="Y248" s="253">
        <v>4.947135956811298E-2</v>
      </c>
      <c r="Z248" s="253">
        <v>5.2772852443606086E-3</v>
      </c>
      <c r="AA248" s="253">
        <v>0.71577083446639589</v>
      </c>
      <c r="AB248" s="253">
        <v>1.8722401899461245E-2</v>
      </c>
      <c r="AC248" s="253">
        <f t="shared" si="24"/>
        <v>4.0000000000000009</v>
      </c>
      <c r="AD248" s="249">
        <v>77.023240437277437</v>
      </c>
      <c r="AF248" s="252">
        <v>0.05</v>
      </c>
      <c r="AG248" s="252">
        <v>0.45</v>
      </c>
      <c r="AH248" s="252">
        <v>0.15</v>
      </c>
      <c r="AI248" s="252">
        <v>5.41</v>
      </c>
      <c r="AJ248" s="252">
        <v>0.16</v>
      </c>
      <c r="AK248" s="252">
        <v>4.12</v>
      </c>
      <c r="AL248" s="252">
        <v>0.09</v>
      </c>
      <c r="AM248" s="252">
        <v>0.03</v>
      </c>
      <c r="AN248" s="252">
        <v>0.68</v>
      </c>
      <c r="AO248" s="256"/>
      <c r="AP248" s="483" t="s">
        <v>436</v>
      </c>
      <c r="AQ248" s="252">
        <v>30</v>
      </c>
      <c r="AR248" s="252">
        <v>15</v>
      </c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</row>
    <row r="249" spans="1:69" s="255" customFormat="1" ht="12.75">
      <c r="A249" s="249">
        <v>2670.0804681784898</v>
      </c>
      <c r="B249" s="250" t="s">
        <v>364</v>
      </c>
      <c r="C249" s="251" t="s">
        <v>472</v>
      </c>
      <c r="D249" s="249">
        <v>163.67611570112271</v>
      </c>
      <c r="E249" s="224">
        <v>51.36</v>
      </c>
      <c r="F249" s="224">
        <v>0.67410000000000003</v>
      </c>
      <c r="G249" s="224">
        <v>1.8486</v>
      </c>
      <c r="H249" s="224">
        <v>5.7000000000000002E-2</v>
      </c>
      <c r="I249" s="224">
        <v>9.1965450000000004</v>
      </c>
      <c r="J249" s="224">
        <v>0.2351</v>
      </c>
      <c r="K249" s="224">
        <v>17.190000000000001</v>
      </c>
      <c r="L249" s="224">
        <v>17.95</v>
      </c>
      <c r="M249" s="224">
        <v>0.26740000000000003</v>
      </c>
      <c r="N249" s="224">
        <v>98.778745000000001</v>
      </c>
      <c r="O249" s="276"/>
      <c r="P249" s="253">
        <v>1.9136090421574306</v>
      </c>
      <c r="Q249" s="253">
        <v>8.1175854838294509E-2</v>
      </c>
      <c r="R249" s="253" t="s">
        <v>462</v>
      </c>
      <c r="S249" s="253">
        <v>1.8887447740185817E-2</v>
      </c>
      <c r="T249" s="253">
        <v>1.6791073787368433E-3</v>
      </c>
      <c r="U249" s="253">
        <v>7.1468914748916035E-2</v>
      </c>
      <c r="V249" s="253">
        <v>0.1678903620858288</v>
      </c>
      <c r="W249" s="253">
        <v>0.74528927105060716</v>
      </c>
      <c r="X249" s="253">
        <v>0.20951119345979469</v>
      </c>
      <c r="Y249" s="253">
        <v>4.719631892917802E-2</v>
      </c>
      <c r="Z249" s="253">
        <v>7.4193621085458144E-3</v>
      </c>
      <c r="AA249" s="253">
        <v>0.71655626874130196</v>
      </c>
      <c r="AB249" s="253">
        <v>1.9316856761179512E-2</v>
      </c>
      <c r="AC249" s="253">
        <f t="shared" si="24"/>
        <v>4</v>
      </c>
      <c r="AD249" s="249">
        <v>76.915922438836972</v>
      </c>
      <c r="AF249" s="252">
        <v>0.05</v>
      </c>
      <c r="AG249" s="252">
        <v>0.44</v>
      </c>
      <c r="AH249" s="252">
        <v>0.15</v>
      </c>
      <c r="AI249" s="252">
        <v>6.27</v>
      </c>
      <c r="AJ249" s="252">
        <v>0.16</v>
      </c>
      <c r="AK249" s="252">
        <v>2.94</v>
      </c>
      <c r="AL249" s="252">
        <v>0.09</v>
      </c>
      <c r="AM249" s="252">
        <v>0.03</v>
      </c>
      <c r="AN249" s="252">
        <v>0.67</v>
      </c>
      <c r="AO249" s="256"/>
      <c r="AP249" s="483" t="s">
        <v>436</v>
      </c>
      <c r="AQ249" s="252">
        <v>30</v>
      </c>
      <c r="AR249" s="252">
        <v>15</v>
      </c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</row>
    <row r="250" spans="1:69" s="255" customFormat="1" ht="12.75">
      <c r="A250" s="249">
        <v>2670.0804681784898</v>
      </c>
      <c r="B250" s="250" t="s">
        <v>364</v>
      </c>
      <c r="C250" s="251" t="s">
        <v>472</v>
      </c>
      <c r="D250" s="249">
        <v>168.63611570112272</v>
      </c>
      <c r="E250" s="224">
        <v>51.6</v>
      </c>
      <c r="F250" s="224">
        <v>0.68789999999999996</v>
      </c>
      <c r="G250" s="224">
        <v>1.8691</v>
      </c>
      <c r="H250" s="224">
        <v>8.7400000000000005E-2</v>
      </c>
      <c r="I250" s="224">
        <v>9.3250980000000006</v>
      </c>
      <c r="J250" s="224">
        <v>0.2344</v>
      </c>
      <c r="K250" s="224">
        <v>17.25</v>
      </c>
      <c r="L250" s="224">
        <v>17.96</v>
      </c>
      <c r="M250" s="224">
        <v>0.2555</v>
      </c>
      <c r="N250" s="224">
        <v>99.26939800000001</v>
      </c>
      <c r="O250" s="276"/>
      <c r="P250" s="253">
        <v>1.9139478687789708</v>
      </c>
      <c r="Q250" s="253">
        <v>8.1708768139232599E-2</v>
      </c>
      <c r="R250" s="253" t="s">
        <v>462</v>
      </c>
      <c r="S250" s="253">
        <v>1.9187856484255708E-2</v>
      </c>
      <c r="T250" s="253">
        <v>2.5631100326407902E-3</v>
      </c>
      <c r="U250" s="253">
        <v>6.783128276080852E-2</v>
      </c>
      <c r="V250" s="253">
        <v>0.17234707800354684</v>
      </c>
      <c r="W250" s="253">
        <v>0.74241403580054466</v>
      </c>
      <c r="X250" s="253">
        <v>0.21143149204279815</v>
      </c>
      <c r="Y250" s="253">
        <v>4.908258477658442E-2</v>
      </c>
      <c r="Z250" s="253">
        <v>7.3641690489064581E-3</v>
      </c>
      <c r="AA250" s="253">
        <v>0.71374714267257588</v>
      </c>
      <c r="AB250" s="253">
        <v>1.8374611459135153E-2</v>
      </c>
      <c r="AC250" s="253">
        <f t="shared" si="24"/>
        <v>3.9999999999999996</v>
      </c>
      <c r="AD250" s="249">
        <v>76.730798870876754</v>
      </c>
      <c r="AF250" s="252">
        <v>0.05</v>
      </c>
      <c r="AG250" s="252">
        <v>0.43</v>
      </c>
      <c r="AH250" s="252">
        <v>0.15</v>
      </c>
      <c r="AI250" s="252">
        <v>4.05</v>
      </c>
      <c r="AJ250" s="252">
        <v>0.16</v>
      </c>
      <c r="AK250" s="252">
        <v>3.11</v>
      </c>
      <c r="AL250" s="252">
        <v>0.09</v>
      </c>
      <c r="AM250" s="252">
        <v>0.03</v>
      </c>
      <c r="AN250" s="252">
        <v>0.7</v>
      </c>
      <c r="AO250" s="256"/>
      <c r="AP250" s="483" t="s">
        <v>436</v>
      </c>
      <c r="AQ250" s="252">
        <v>30</v>
      </c>
      <c r="AR250" s="252">
        <v>15</v>
      </c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</row>
    <row r="251" spans="1:69" s="255" customFormat="1" ht="12.75">
      <c r="A251" s="249">
        <v>2670.0804681784898</v>
      </c>
      <c r="B251" s="250" t="s">
        <v>364</v>
      </c>
      <c r="C251" s="251" t="s">
        <v>472</v>
      </c>
      <c r="D251" s="249">
        <v>173.59611570112273</v>
      </c>
      <c r="E251" s="224">
        <v>51.64</v>
      </c>
      <c r="F251" s="224">
        <v>0.67420000000000002</v>
      </c>
      <c r="G251" s="224">
        <v>1.8757999999999999</v>
      </c>
      <c r="H251" s="224">
        <v>5.1700000000000003E-2</v>
      </c>
      <c r="I251" s="224">
        <v>9.3349869999999999</v>
      </c>
      <c r="J251" s="224">
        <v>0.27600000000000002</v>
      </c>
      <c r="K251" s="224">
        <v>17.260000000000002</v>
      </c>
      <c r="L251" s="224">
        <v>18.059999999999999</v>
      </c>
      <c r="M251" s="224">
        <v>0.26860000000000001</v>
      </c>
      <c r="N251" s="224">
        <v>99.441287000000003</v>
      </c>
      <c r="O251" s="276"/>
      <c r="P251" s="253">
        <v>1.9118800671265022</v>
      </c>
      <c r="Q251" s="253">
        <v>8.1849619714655403E-2</v>
      </c>
      <c r="R251" s="253" t="s">
        <v>462</v>
      </c>
      <c r="S251" s="253">
        <v>1.8770848699740241E-2</v>
      </c>
      <c r="T251" s="253">
        <v>1.5133534457031101E-3</v>
      </c>
      <c r="U251" s="253">
        <v>7.4616094079550166E-2</v>
      </c>
      <c r="V251" s="253">
        <v>0.16744115966718387</v>
      </c>
      <c r="W251" s="253">
        <v>0.74392885726666491</v>
      </c>
      <c r="X251" s="253">
        <v>0.20870003415261071</v>
      </c>
      <c r="Y251" s="253">
        <v>4.697354511759156E-2</v>
      </c>
      <c r="Z251" s="253">
        <v>8.6550430632683951E-3</v>
      </c>
      <c r="AA251" s="253">
        <v>0.71639047877413597</v>
      </c>
      <c r="AB251" s="253">
        <v>1.9280898892393396E-2</v>
      </c>
      <c r="AC251" s="253">
        <f t="shared" si="24"/>
        <v>4</v>
      </c>
      <c r="AD251" s="249">
        <v>76.722220981635516</v>
      </c>
      <c r="AF251" s="252">
        <v>0.05</v>
      </c>
      <c r="AG251" s="252">
        <v>0.44</v>
      </c>
      <c r="AH251" s="252">
        <v>0.15</v>
      </c>
      <c r="AI251" s="252">
        <v>7.02</v>
      </c>
      <c r="AJ251" s="252">
        <v>0.16</v>
      </c>
      <c r="AK251" s="252">
        <v>2.6</v>
      </c>
      <c r="AL251" s="252">
        <v>0.09</v>
      </c>
      <c r="AM251" s="252">
        <v>0.03</v>
      </c>
      <c r="AN251" s="252">
        <v>0.67</v>
      </c>
      <c r="AO251" s="256"/>
      <c r="AP251" s="483" t="s">
        <v>436</v>
      </c>
      <c r="AQ251" s="252">
        <v>30</v>
      </c>
      <c r="AR251" s="252">
        <v>15</v>
      </c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</row>
    <row r="252" spans="1:69" s="255" customFormat="1" ht="12.75">
      <c r="A252" s="249">
        <v>2670.0804681784898</v>
      </c>
      <c r="B252" s="250" t="s">
        <v>364</v>
      </c>
      <c r="C252" s="251" t="s">
        <v>472</v>
      </c>
      <c r="D252" s="249">
        <v>178.55611570112274</v>
      </c>
      <c r="E252" s="224">
        <v>51.58</v>
      </c>
      <c r="F252" s="224">
        <v>0.66249999999999998</v>
      </c>
      <c r="G252" s="224">
        <v>1.8654999999999999</v>
      </c>
      <c r="H252" s="224">
        <v>6.6400000000000001E-2</v>
      </c>
      <c r="I252" s="224">
        <v>9.344875</v>
      </c>
      <c r="J252" s="224">
        <v>0.28460000000000002</v>
      </c>
      <c r="K252" s="224">
        <v>17.29</v>
      </c>
      <c r="L252" s="224">
        <v>17.98</v>
      </c>
      <c r="M252" s="224">
        <v>0.26479999999999998</v>
      </c>
      <c r="N252" s="224">
        <v>99.338674999999995</v>
      </c>
      <c r="O252" s="276"/>
      <c r="P252" s="253">
        <v>1.9114653951172926</v>
      </c>
      <c r="Q252" s="253">
        <v>8.1477196699401677E-2</v>
      </c>
      <c r="R252" s="253" t="s">
        <v>462</v>
      </c>
      <c r="S252" s="253">
        <v>1.8462552106142543E-2</v>
      </c>
      <c r="T252" s="253">
        <v>1.945488180470674E-3</v>
      </c>
      <c r="U252" s="253">
        <v>7.5747527905321022E-2</v>
      </c>
      <c r="V252" s="253">
        <v>0.166638070077057</v>
      </c>
      <c r="W252" s="253">
        <v>0.7442637699143142</v>
      </c>
      <c r="X252" s="253">
        <v>0.21092375339532748</v>
      </c>
      <c r="Y252" s="253">
        <v>4.7225094946181496E-2</v>
      </c>
      <c r="Z252" s="253">
        <v>8.9331728471926126E-3</v>
      </c>
      <c r="AA252" s="253">
        <v>0.71389187157923462</v>
      </c>
      <c r="AB252" s="253">
        <v>1.9026107232063785E-2</v>
      </c>
      <c r="AC252" s="253">
        <f t="shared" si="24"/>
        <v>3.9999999999999996</v>
      </c>
      <c r="AD252" s="249">
        <v>76.73432616221389</v>
      </c>
      <c r="AF252" s="252">
        <v>0.05</v>
      </c>
      <c r="AG252" s="252">
        <v>0.45</v>
      </c>
      <c r="AH252" s="252">
        <v>0.15</v>
      </c>
      <c r="AI252" s="252">
        <v>5.42</v>
      </c>
      <c r="AJ252" s="252">
        <v>0.16</v>
      </c>
      <c r="AK252" s="252">
        <v>2.5099999999999998</v>
      </c>
      <c r="AL252" s="252">
        <v>0.09</v>
      </c>
      <c r="AM252" s="252">
        <v>0.03</v>
      </c>
      <c r="AN252" s="252">
        <v>0.68</v>
      </c>
      <c r="AO252" s="256"/>
      <c r="AP252" s="483" t="s">
        <v>436</v>
      </c>
      <c r="AQ252" s="252">
        <v>30</v>
      </c>
      <c r="AR252" s="252">
        <v>15</v>
      </c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</row>
    <row r="253" spans="1:69" s="255" customFormat="1" ht="12.75">
      <c r="A253" s="249">
        <v>2670.0804681784898</v>
      </c>
      <c r="B253" s="250" t="s">
        <v>364</v>
      </c>
      <c r="C253" s="251" t="s">
        <v>472</v>
      </c>
      <c r="D253" s="249">
        <v>183.51611570112274</v>
      </c>
      <c r="E253" s="224">
        <v>51.69</v>
      </c>
      <c r="F253" s="224">
        <v>0.66379999999999995</v>
      </c>
      <c r="G253" s="224">
        <v>1.8629</v>
      </c>
      <c r="H253" s="224">
        <v>4.5600000000000002E-2</v>
      </c>
      <c r="I253" s="224">
        <v>9.2756550000000004</v>
      </c>
      <c r="J253" s="224">
        <v>0.2016</v>
      </c>
      <c r="K253" s="224">
        <v>17.239999999999998</v>
      </c>
      <c r="L253" s="224">
        <v>18.04</v>
      </c>
      <c r="M253" s="224">
        <v>0.26219999999999999</v>
      </c>
      <c r="N253" s="224">
        <v>99.281755000000004</v>
      </c>
      <c r="O253" s="276"/>
      <c r="P253" s="253">
        <v>1.9164653494347563</v>
      </c>
      <c r="Q253" s="253">
        <v>8.1402867686840519E-2</v>
      </c>
      <c r="R253" s="253" t="s">
        <v>462</v>
      </c>
      <c r="S253" s="253">
        <v>1.8507699373802793E-2</v>
      </c>
      <c r="T253" s="253">
        <v>1.3367023051059676E-3</v>
      </c>
      <c r="U253" s="253">
        <v>6.6162710428502081E-2</v>
      </c>
      <c r="V253" s="253">
        <v>0.17275264234255697</v>
      </c>
      <c r="W253" s="253">
        <v>0.74337202842843608</v>
      </c>
      <c r="X253" s="253">
        <v>0.20951243580865206</v>
      </c>
      <c r="Y253" s="253">
        <v>4.8688712388179865E-2</v>
      </c>
      <c r="Z253" s="253">
        <v>6.3309765697997303E-3</v>
      </c>
      <c r="AA253" s="253">
        <v>0.71661949719580065</v>
      </c>
      <c r="AB253" s="253">
        <v>1.8848378037567646E-2</v>
      </c>
      <c r="AC253" s="253">
        <f t="shared" si="24"/>
        <v>4</v>
      </c>
      <c r="AD253" s="249">
        <v>76.815257993622978</v>
      </c>
      <c r="AF253" s="252">
        <v>0.05</v>
      </c>
      <c r="AG253" s="252">
        <v>0.45</v>
      </c>
      <c r="AH253" s="252">
        <v>0.15</v>
      </c>
      <c r="AI253" s="252">
        <v>8.0399999999999991</v>
      </c>
      <c r="AJ253" s="252">
        <v>0.16</v>
      </c>
      <c r="AK253" s="252">
        <v>3.41</v>
      </c>
      <c r="AL253" s="252">
        <v>0.09</v>
      </c>
      <c r="AM253" s="252">
        <v>0.03</v>
      </c>
      <c r="AN253" s="252">
        <v>0.68</v>
      </c>
      <c r="AO253" s="256"/>
      <c r="AP253" s="483" t="s">
        <v>436</v>
      </c>
      <c r="AQ253" s="252">
        <v>30</v>
      </c>
      <c r="AR253" s="252">
        <v>15</v>
      </c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</row>
    <row r="254" spans="1:69" s="255" customFormat="1" ht="12.75">
      <c r="A254" s="249">
        <v>2670.0804681784898</v>
      </c>
      <c r="B254" s="250" t="s">
        <v>364</v>
      </c>
      <c r="C254" s="251" t="s">
        <v>472</v>
      </c>
      <c r="D254" s="249">
        <v>188.47611570112275</v>
      </c>
      <c r="E254" s="224">
        <v>51.59</v>
      </c>
      <c r="F254" s="224">
        <v>0.66930000000000001</v>
      </c>
      <c r="G254" s="224">
        <v>1.8522000000000001</v>
      </c>
      <c r="H254" s="224">
        <v>5.930001E-2</v>
      </c>
      <c r="I254" s="224">
        <v>9.2360989999999994</v>
      </c>
      <c r="J254" s="224">
        <v>0.17849999999999999</v>
      </c>
      <c r="K254" s="224">
        <v>17.329999999999998</v>
      </c>
      <c r="L254" s="224">
        <v>18.02</v>
      </c>
      <c r="M254" s="224">
        <v>0.25590000000000002</v>
      </c>
      <c r="N254" s="224">
        <v>99.191299009999994</v>
      </c>
      <c r="O254" s="276"/>
      <c r="P254" s="253">
        <v>1.9136404207335642</v>
      </c>
      <c r="Q254" s="253">
        <v>8.0972660760741513E-2</v>
      </c>
      <c r="R254" s="253" t="s">
        <v>462</v>
      </c>
      <c r="S254" s="253">
        <v>1.8669658845639942E-2</v>
      </c>
      <c r="T254" s="253">
        <v>1.7391017397706137E-3</v>
      </c>
      <c r="U254" s="253">
        <v>7.1072066743118611E-2</v>
      </c>
      <c r="V254" s="253">
        <v>0.16774586294764832</v>
      </c>
      <c r="W254" s="253">
        <v>0.74616022822951655</v>
      </c>
      <c r="X254" s="253">
        <v>0.21214071620274594</v>
      </c>
      <c r="Y254" s="253">
        <v>4.7691804198944407E-2</v>
      </c>
      <c r="Z254" s="253">
        <v>5.6081389780954279E-3</v>
      </c>
      <c r="AA254" s="253">
        <v>0.7161553522181755</v>
      </c>
      <c r="AB254" s="253">
        <v>1.840398840203869E-2</v>
      </c>
      <c r="AC254" s="253">
        <f t="shared" si="24"/>
        <v>3.9999999999999996</v>
      </c>
      <c r="AD254" s="249">
        <v>76.983669976551667</v>
      </c>
      <c r="AF254" s="252">
        <v>0.05</v>
      </c>
      <c r="AG254" s="252">
        <v>0.45</v>
      </c>
      <c r="AH254" s="252">
        <v>0.15</v>
      </c>
      <c r="AI254" s="252">
        <v>5.95</v>
      </c>
      <c r="AJ254" s="252">
        <v>0.16</v>
      </c>
      <c r="AK254" s="252">
        <v>3.9</v>
      </c>
      <c r="AL254" s="252">
        <v>0.09</v>
      </c>
      <c r="AM254" s="252">
        <v>0.03</v>
      </c>
      <c r="AN254" s="252">
        <v>0.7</v>
      </c>
      <c r="AO254" s="256"/>
      <c r="AP254" s="483" t="s">
        <v>436</v>
      </c>
      <c r="AQ254" s="252">
        <v>30</v>
      </c>
      <c r="AR254" s="252">
        <v>15</v>
      </c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</row>
    <row r="255" spans="1:69" s="255" customFormat="1" ht="12.75">
      <c r="A255" s="249">
        <v>2670.0804681784898</v>
      </c>
      <c r="B255" s="250" t="s">
        <v>364</v>
      </c>
      <c r="C255" s="251" t="s">
        <v>472</v>
      </c>
      <c r="D255" s="249">
        <v>193.43611570112276</v>
      </c>
      <c r="E255" s="224">
        <v>51.46</v>
      </c>
      <c r="F255" s="224">
        <v>0.6603</v>
      </c>
      <c r="G255" s="224">
        <v>1.8727</v>
      </c>
      <c r="H255" s="224">
        <v>8.4199999999999997E-2</v>
      </c>
      <c r="I255" s="224">
        <v>9.2756550000000004</v>
      </c>
      <c r="J255" s="224">
        <v>0.24379999999999999</v>
      </c>
      <c r="K255" s="224">
        <v>17.170000000000002</v>
      </c>
      <c r="L255" s="224">
        <v>17.89</v>
      </c>
      <c r="M255" s="224">
        <v>0.25629999999999997</v>
      </c>
      <c r="N255" s="224">
        <v>98.912955000000011</v>
      </c>
      <c r="O255" s="276"/>
      <c r="P255" s="253">
        <v>1.9155963249830208</v>
      </c>
      <c r="Q255" s="253">
        <v>8.2159567891333593E-2</v>
      </c>
      <c r="R255" s="253" t="s">
        <v>462</v>
      </c>
      <c r="S255" s="253">
        <v>1.8484012765104758E-2</v>
      </c>
      <c r="T255" s="253">
        <v>2.4781165029694541E-3</v>
      </c>
      <c r="U255" s="253">
        <v>6.5699848882230683E-2</v>
      </c>
      <c r="V255" s="253">
        <v>0.17368092250940684</v>
      </c>
      <c r="W255" s="253">
        <v>0.74190120646593383</v>
      </c>
      <c r="X255" s="253">
        <v>0.21092359715828299</v>
      </c>
      <c r="Y255" s="253">
        <v>4.9377740073988131E-2</v>
      </c>
      <c r="Z255" s="253">
        <v>7.6869428780633802E-3</v>
      </c>
      <c r="AA255" s="253">
        <v>0.71351351111688177</v>
      </c>
      <c r="AB255" s="253">
        <v>1.8498208772783773E-2</v>
      </c>
      <c r="AC255" s="253">
        <f t="shared" si="24"/>
        <v>3.9999999999999996</v>
      </c>
      <c r="AD255" s="249">
        <v>76.742719722781487</v>
      </c>
      <c r="AF255" s="252">
        <v>0.05</v>
      </c>
      <c r="AG255" s="252">
        <v>0.45</v>
      </c>
      <c r="AH255" s="252">
        <v>0.15</v>
      </c>
      <c r="AI255" s="252">
        <v>4.3</v>
      </c>
      <c r="AJ255" s="252">
        <v>0.16</v>
      </c>
      <c r="AK255" s="252">
        <v>2.84</v>
      </c>
      <c r="AL255" s="252">
        <v>0.09</v>
      </c>
      <c r="AM255" s="252">
        <v>0.03</v>
      </c>
      <c r="AN255" s="252">
        <v>0.7</v>
      </c>
      <c r="AO255" s="256"/>
      <c r="AP255" s="483" t="s">
        <v>436</v>
      </c>
      <c r="AQ255" s="252">
        <v>30</v>
      </c>
      <c r="AR255" s="252">
        <v>15</v>
      </c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</row>
    <row r="256" spans="1:69" s="255" customFormat="1" ht="12.75">
      <c r="A256" s="249">
        <v>2670.0804681784898</v>
      </c>
      <c r="B256" s="250" t="s">
        <v>364</v>
      </c>
      <c r="C256" s="251" t="s">
        <v>472</v>
      </c>
      <c r="D256" s="249">
        <v>198.39611570112277</v>
      </c>
      <c r="E256" s="224">
        <v>51.68</v>
      </c>
      <c r="F256" s="224">
        <v>0.65790000000000004</v>
      </c>
      <c r="G256" s="224">
        <v>1.8508</v>
      </c>
      <c r="H256" s="224">
        <v>7.2999999999999995E-2</v>
      </c>
      <c r="I256" s="224">
        <v>9.2756550000000004</v>
      </c>
      <c r="J256" s="224">
        <v>0.21460000000000001</v>
      </c>
      <c r="K256" s="224">
        <v>17.170000000000002</v>
      </c>
      <c r="L256" s="224">
        <v>17.86</v>
      </c>
      <c r="M256" s="224">
        <v>0.26379999999999998</v>
      </c>
      <c r="N256" s="224">
        <v>99.045755</v>
      </c>
      <c r="O256" s="276"/>
      <c r="P256" s="253">
        <v>1.9212612733944381</v>
      </c>
      <c r="Q256" s="253">
        <v>7.8738726605561915E-2</v>
      </c>
      <c r="R256" s="253">
        <v>2.353483574364823E-3</v>
      </c>
      <c r="S256" s="253">
        <v>1.8392660707624176E-2</v>
      </c>
      <c r="T256" s="253">
        <v>2.1456663930386438E-3</v>
      </c>
      <c r="U256" s="253">
        <v>5.6468784223245194E-2</v>
      </c>
      <c r="V256" s="253">
        <v>0.1804046319707697</v>
      </c>
      <c r="W256" s="253">
        <v>0.74023477313095665</v>
      </c>
      <c r="X256" s="253">
        <v>0.21133965922421169</v>
      </c>
      <c r="Y256" s="253">
        <v>5.1506163756544737E-2</v>
      </c>
      <c r="Z256" s="253">
        <v>6.7573961603004983E-3</v>
      </c>
      <c r="AA256" s="253">
        <v>0.71138225185860837</v>
      </c>
      <c r="AB256" s="253">
        <v>1.9014529000334721E-2</v>
      </c>
      <c r="AC256" s="253">
        <f t="shared" si="24"/>
        <v>3.9999999999999991</v>
      </c>
      <c r="AD256" s="249">
        <v>76.742719722781487</v>
      </c>
      <c r="AF256" s="252">
        <v>0.04</v>
      </c>
      <c r="AG256" s="252">
        <v>0.45</v>
      </c>
      <c r="AH256" s="252">
        <v>0.15</v>
      </c>
      <c r="AI256" s="252">
        <v>4.9400000000000004</v>
      </c>
      <c r="AJ256" s="252">
        <v>0.16</v>
      </c>
      <c r="AK256" s="252">
        <v>3.16</v>
      </c>
      <c r="AL256" s="252">
        <v>0.09</v>
      </c>
      <c r="AM256" s="252">
        <v>0.03</v>
      </c>
      <c r="AN256" s="252">
        <v>0.69</v>
      </c>
      <c r="AO256" s="256"/>
      <c r="AP256" s="483" t="s">
        <v>436</v>
      </c>
      <c r="AQ256" s="252">
        <v>30</v>
      </c>
      <c r="AR256" s="252">
        <v>15</v>
      </c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</row>
    <row r="257" spans="1:69" s="255" customFormat="1" ht="12.75">
      <c r="A257" s="249">
        <v>2670.0804681784898</v>
      </c>
      <c r="B257" s="250" t="s">
        <v>364</v>
      </c>
      <c r="C257" s="251" t="s">
        <v>472</v>
      </c>
      <c r="D257" s="249">
        <v>203.35611570112277</v>
      </c>
      <c r="E257" s="224">
        <v>51.61</v>
      </c>
      <c r="F257" s="224">
        <v>0.67159999999999997</v>
      </c>
      <c r="G257" s="224">
        <v>1.8588</v>
      </c>
      <c r="H257" s="224">
        <v>5.6099999999999997E-2</v>
      </c>
      <c r="I257" s="224">
        <v>9.3745410000000007</v>
      </c>
      <c r="J257" s="224">
        <v>0.23860000000000001</v>
      </c>
      <c r="K257" s="224">
        <v>17.190000000000001</v>
      </c>
      <c r="L257" s="224">
        <v>17.95</v>
      </c>
      <c r="M257" s="224">
        <v>0.26079999999999998</v>
      </c>
      <c r="N257" s="224">
        <v>99.210441000000003</v>
      </c>
      <c r="O257" s="276"/>
      <c r="P257" s="253">
        <v>1.9158132402804944</v>
      </c>
      <c r="Q257" s="253">
        <v>8.1321933865574306E-2</v>
      </c>
      <c r="R257" s="253" t="s">
        <v>462</v>
      </c>
      <c r="S257" s="253">
        <v>1.8747818825259051E-2</v>
      </c>
      <c r="T257" s="253">
        <v>1.6464842763021814E-3</v>
      </c>
      <c r="U257" s="253">
        <v>6.6679873496003239E-2</v>
      </c>
      <c r="V257" s="253">
        <v>0.17476018922780845</v>
      </c>
      <c r="W257" s="253">
        <v>0.7410304600285581</v>
      </c>
      <c r="X257" s="253">
        <v>0.2102393928416986</v>
      </c>
      <c r="Y257" s="253">
        <v>4.9581600295808152E-2</v>
      </c>
      <c r="Z257" s="253">
        <v>7.5019728805721204E-3</v>
      </c>
      <c r="AA257" s="253">
        <v>0.71390662413253614</v>
      </c>
      <c r="AB257" s="253">
        <v>1.8770409849385009E-2</v>
      </c>
      <c r="AC257" s="253">
        <f t="shared" si="24"/>
        <v>4</v>
      </c>
      <c r="AD257" s="249">
        <v>76.573802581984495</v>
      </c>
      <c r="AF257" s="252">
        <v>0.05</v>
      </c>
      <c r="AG257" s="252">
        <v>0.44</v>
      </c>
      <c r="AH257" s="252">
        <v>0.15</v>
      </c>
      <c r="AI257" s="252">
        <v>6.37</v>
      </c>
      <c r="AJ257" s="252">
        <v>0.16</v>
      </c>
      <c r="AK257" s="252">
        <v>2.94</v>
      </c>
      <c r="AL257" s="252">
        <v>0.09</v>
      </c>
      <c r="AM257" s="252">
        <v>0.03</v>
      </c>
      <c r="AN257" s="252">
        <v>0.69</v>
      </c>
      <c r="AO257" s="256"/>
      <c r="AP257" s="483" t="s">
        <v>436</v>
      </c>
      <c r="AQ257" s="252">
        <v>30</v>
      </c>
      <c r="AR257" s="252">
        <v>15</v>
      </c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</row>
    <row r="258" spans="1:69" s="255" customFormat="1" ht="12.75">
      <c r="A258" s="249">
        <v>2670.0804681784898</v>
      </c>
      <c r="B258" s="250" t="s">
        <v>364</v>
      </c>
      <c r="C258" s="251" t="s">
        <v>472</v>
      </c>
      <c r="D258" s="249">
        <v>208.31611570112278</v>
      </c>
      <c r="E258" s="224">
        <v>51.88</v>
      </c>
      <c r="F258" s="224">
        <v>0.65669999999999995</v>
      </c>
      <c r="G258" s="224">
        <v>1.8426</v>
      </c>
      <c r="H258" s="224">
        <v>4.9099999999999998E-2</v>
      </c>
      <c r="I258" s="224">
        <v>9.3745410000000007</v>
      </c>
      <c r="J258" s="224">
        <v>0.27650000000000002</v>
      </c>
      <c r="K258" s="224">
        <v>17.32</v>
      </c>
      <c r="L258" s="224">
        <v>18.100000000000001</v>
      </c>
      <c r="M258" s="224">
        <v>0.25430000000000003</v>
      </c>
      <c r="N258" s="224">
        <v>99.753740999999991</v>
      </c>
      <c r="O258" s="276"/>
      <c r="P258" s="253">
        <v>1.9150274104923657</v>
      </c>
      <c r="Q258" s="253">
        <v>8.0160758262234968E-2</v>
      </c>
      <c r="R258" s="253" t="s">
        <v>462</v>
      </c>
      <c r="S258" s="253">
        <v>1.8228997804285316E-2</v>
      </c>
      <c r="T258" s="253">
        <v>1.4329529614277711E-3</v>
      </c>
      <c r="U258" s="253">
        <v>7.0093340447742847E-2</v>
      </c>
      <c r="V258" s="253">
        <v>0.17116241465244778</v>
      </c>
      <c r="W258" s="253">
        <v>0.74389412537949595</v>
      </c>
      <c r="X258" s="253">
        <v>0.20919049249855065</v>
      </c>
      <c r="Y258" s="253">
        <v>4.8132588491837575E-2</v>
      </c>
      <c r="Z258" s="253">
        <v>8.6448189464807205E-3</v>
      </c>
      <c r="AA258" s="253">
        <v>0.71583223179842081</v>
      </c>
      <c r="AB258" s="253">
        <v>1.8199868264710223E-2</v>
      </c>
      <c r="AC258" s="253">
        <f t="shared" si="24"/>
        <v>4</v>
      </c>
      <c r="AD258" s="249">
        <v>76.708680786934124</v>
      </c>
      <c r="AF258" s="252">
        <v>0.05</v>
      </c>
      <c r="AG258" s="252">
        <v>0.45</v>
      </c>
      <c r="AH258" s="252">
        <v>0.16</v>
      </c>
      <c r="AI258" s="252">
        <v>7.31</v>
      </c>
      <c r="AJ258" s="252">
        <v>0.16</v>
      </c>
      <c r="AK258" s="252">
        <v>2.56</v>
      </c>
      <c r="AL258" s="252">
        <v>0.09</v>
      </c>
      <c r="AM258" s="252">
        <v>0.03</v>
      </c>
      <c r="AN258" s="252">
        <v>0.71</v>
      </c>
      <c r="AO258" s="256"/>
      <c r="AP258" s="483" t="s">
        <v>436</v>
      </c>
      <c r="AQ258" s="252">
        <v>30</v>
      </c>
      <c r="AR258" s="252">
        <v>15</v>
      </c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</row>
    <row r="259" spans="1:69" s="255" customFormat="1" ht="12.75">
      <c r="A259" s="249">
        <v>2670.0804681784898</v>
      </c>
      <c r="B259" s="250" t="s">
        <v>364</v>
      </c>
      <c r="C259" s="251" t="s">
        <v>472</v>
      </c>
      <c r="D259" s="249">
        <v>213.27611570112279</v>
      </c>
      <c r="E259" s="224">
        <v>51.85</v>
      </c>
      <c r="F259" s="224">
        <v>0.67430000000000001</v>
      </c>
      <c r="G259" s="224">
        <v>1.8499000000000001</v>
      </c>
      <c r="H259" s="224">
        <v>5.6099999999999997E-2</v>
      </c>
      <c r="I259" s="224">
        <v>9.3943200000000004</v>
      </c>
      <c r="J259" s="224">
        <v>0.2301</v>
      </c>
      <c r="K259" s="224">
        <v>17.37</v>
      </c>
      <c r="L259" s="224">
        <v>17.96</v>
      </c>
      <c r="M259" s="224">
        <v>0.2591</v>
      </c>
      <c r="N259" s="224">
        <v>99.643820000000019</v>
      </c>
      <c r="O259" s="276"/>
      <c r="P259" s="253">
        <v>1.9155381769636244</v>
      </c>
      <c r="Q259" s="253">
        <v>8.0546379929743658E-2</v>
      </c>
      <c r="R259" s="253" t="s">
        <v>462</v>
      </c>
      <c r="S259" s="253">
        <v>1.8733372122388913E-2</v>
      </c>
      <c r="T259" s="253">
        <v>1.6386278338965689E-3</v>
      </c>
      <c r="U259" s="253">
        <v>6.7830968830799421E-2</v>
      </c>
      <c r="V259" s="253">
        <v>0.1727367117994818</v>
      </c>
      <c r="W259" s="253">
        <v>0.74297576252006503</v>
      </c>
      <c r="X259" s="253">
        <v>0.21366837680635992</v>
      </c>
      <c r="Y259" s="253">
        <v>4.9676415688010449E-2</v>
      </c>
      <c r="Z259" s="253">
        <v>7.2001974987173428E-3</v>
      </c>
      <c r="AA259" s="253">
        <v>0.71089593524044681</v>
      </c>
      <c r="AB259" s="253">
        <v>1.8559074766465448E-2</v>
      </c>
      <c r="AC259" s="253">
        <f t="shared" si="24"/>
        <v>4</v>
      </c>
      <c r="AD259" s="249">
        <v>76.722525081149882</v>
      </c>
      <c r="AF259" s="252">
        <v>0.05</v>
      </c>
      <c r="AG259" s="252">
        <v>0.44</v>
      </c>
      <c r="AH259" s="252">
        <v>0.16</v>
      </c>
      <c r="AI259" s="252">
        <v>6.68</v>
      </c>
      <c r="AJ259" s="252">
        <v>0.16</v>
      </c>
      <c r="AK259" s="252">
        <v>3.03</v>
      </c>
      <c r="AL259" s="252">
        <v>0.09</v>
      </c>
      <c r="AM259" s="252">
        <v>0.03</v>
      </c>
      <c r="AN259" s="252">
        <v>0.69</v>
      </c>
      <c r="AO259" s="256"/>
      <c r="AP259" s="483" t="s">
        <v>436</v>
      </c>
      <c r="AQ259" s="252">
        <v>30</v>
      </c>
      <c r="AR259" s="252">
        <v>15</v>
      </c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</row>
    <row r="260" spans="1:69" s="255" customFormat="1" ht="12.75">
      <c r="A260" s="249">
        <v>2670.0804681784898</v>
      </c>
      <c r="B260" s="250" t="s">
        <v>364</v>
      </c>
      <c r="C260" s="251" t="s">
        <v>472</v>
      </c>
      <c r="D260" s="249">
        <v>218.2361157011228</v>
      </c>
      <c r="E260" s="224">
        <v>52.01</v>
      </c>
      <c r="F260" s="224">
        <v>0.67169999999999996</v>
      </c>
      <c r="G260" s="224">
        <v>1.8595999999999999</v>
      </c>
      <c r="H260" s="224">
        <v>6.6799999999999998E-2</v>
      </c>
      <c r="I260" s="224">
        <v>9.344875</v>
      </c>
      <c r="J260" s="224">
        <v>0.2286</v>
      </c>
      <c r="K260" s="224">
        <v>17.329999999999998</v>
      </c>
      <c r="L260" s="224">
        <v>17.91</v>
      </c>
      <c r="M260" s="224">
        <v>0.25740000000000002</v>
      </c>
      <c r="N260" s="224">
        <v>99.678974999999994</v>
      </c>
      <c r="O260" s="276"/>
      <c r="P260" s="253">
        <v>1.9211152864997711</v>
      </c>
      <c r="Q260" s="253">
        <v>7.8884713500228854E-2</v>
      </c>
      <c r="R260" s="253">
        <v>2.0699429594097651E-3</v>
      </c>
      <c r="S260" s="253">
        <v>1.8657896149425573E-2</v>
      </c>
      <c r="T260" s="253">
        <v>1.9508256244994912E-3</v>
      </c>
      <c r="U260" s="253">
        <v>5.5982254085060745E-2</v>
      </c>
      <c r="V260" s="253">
        <v>0.18061351102012785</v>
      </c>
      <c r="W260" s="253">
        <v>0.74072557016147667</v>
      </c>
      <c r="X260" s="253">
        <v>0.21354972837067354</v>
      </c>
      <c r="Y260" s="253">
        <v>5.2070520813820131E-2</v>
      </c>
      <c r="Z260" s="253">
        <v>7.1520170191697015E-3</v>
      </c>
      <c r="AA260" s="253">
        <v>0.70879363232874426</v>
      </c>
      <c r="AB260" s="253">
        <v>1.8434101467592435E-2</v>
      </c>
      <c r="AC260" s="253">
        <f t="shared" si="24"/>
        <v>4</v>
      </c>
      <c r="AD260" s="249">
        <v>76.775554898947732</v>
      </c>
      <c r="AF260" s="252">
        <v>0.05</v>
      </c>
      <c r="AG260" s="252">
        <v>0.44</v>
      </c>
      <c r="AH260" s="252">
        <v>0.15</v>
      </c>
      <c r="AI260" s="252">
        <v>5.36</v>
      </c>
      <c r="AJ260" s="252">
        <v>0.16</v>
      </c>
      <c r="AK260" s="252">
        <v>3.02</v>
      </c>
      <c r="AL260" s="252">
        <v>0.09</v>
      </c>
      <c r="AM260" s="252">
        <v>0.03</v>
      </c>
      <c r="AN260" s="252">
        <v>0.69</v>
      </c>
      <c r="AO260" s="256"/>
      <c r="AP260" s="483" t="s">
        <v>436</v>
      </c>
      <c r="AQ260" s="252">
        <v>30</v>
      </c>
      <c r="AR260" s="252">
        <v>15</v>
      </c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</row>
    <row r="261" spans="1:69" s="255" customFormat="1" ht="12.75">
      <c r="A261" s="252"/>
      <c r="B261" s="250"/>
      <c r="C261" s="251"/>
      <c r="D261" s="249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76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49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56"/>
      <c r="AP261" s="252"/>
      <c r="AQ261" s="252"/>
      <c r="AR261" s="252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</row>
    <row r="262" spans="1:69" s="255" customFormat="1" ht="12.75">
      <c r="A262" s="249">
        <v>2670.0804681784898</v>
      </c>
      <c r="B262" s="250" t="s">
        <v>364</v>
      </c>
      <c r="C262" s="251" t="s">
        <v>473</v>
      </c>
      <c r="D262" s="249">
        <v>0</v>
      </c>
      <c r="E262" s="224">
        <v>51.67</v>
      </c>
      <c r="F262" s="224">
        <v>0.75439999999999996</v>
      </c>
      <c r="G262" s="224">
        <v>2.4500000000000002</v>
      </c>
      <c r="H262" s="224">
        <v>0.54349999999999998</v>
      </c>
      <c r="I262" s="224">
        <v>7.5352329999999998</v>
      </c>
      <c r="J262" s="224">
        <v>0.2112</v>
      </c>
      <c r="K262" s="224">
        <v>17.84</v>
      </c>
      <c r="L262" s="224">
        <v>18.32</v>
      </c>
      <c r="M262" s="224">
        <v>0.23730000000000001</v>
      </c>
      <c r="N262" s="224">
        <v>99.561633</v>
      </c>
      <c r="O262" s="276"/>
      <c r="P262" s="253">
        <v>1.9010536941000025</v>
      </c>
      <c r="Q262" s="253">
        <v>9.8946305899997533E-2</v>
      </c>
      <c r="R262" s="253">
        <v>7.2911663752397438E-3</v>
      </c>
      <c r="S262" s="253">
        <v>2.0872686527416973E-2</v>
      </c>
      <c r="T262" s="253">
        <v>1.5809964157892629E-2</v>
      </c>
      <c r="U262" s="253">
        <v>5.1027602233254754E-2</v>
      </c>
      <c r="V262" s="253">
        <v>0.1411558225523768</v>
      </c>
      <c r="W262" s="253">
        <v>0.76384275815381919</v>
      </c>
      <c r="X262" s="253">
        <v>0.21465383402214669</v>
      </c>
      <c r="Y262" s="253">
        <v>3.9667376802328569E-2</v>
      </c>
      <c r="Z262" s="253">
        <v>6.5816619930708607E-3</v>
      </c>
      <c r="AA262" s="253">
        <v>0.72216932726123151</v>
      </c>
      <c r="AB262" s="253">
        <v>1.6927799921222442E-2</v>
      </c>
      <c r="AC262" s="253">
        <f t="shared" ref="AC262:AC295" si="25">SUM(P262:AB262)</f>
        <v>4</v>
      </c>
      <c r="AD262" s="249">
        <v>80.844276380275176</v>
      </c>
      <c r="AF262" s="252">
        <v>0.05</v>
      </c>
      <c r="AG262" s="252">
        <v>0.41</v>
      </c>
      <c r="AH262" s="252">
        <v>0.13</v>
      </c>
      <c r="AI262" s="252">
        <v>0.98</v>
      </c>
      <c r="AJ262" s="252">
        <v>0.18</v>
      </c>
      <c r="AK262" s="252">
        <v>3.19</v>
      </c>
      <c r="AL262" s="252">
        <v>0.09</v>
      </c>
      <c r="AM262" s="252">
        <v>0.03</v>
      </c>
      <c r="AN262" s="252">
        <v>0.72</v>
      </c>
      <c r="AO262" s="256"/>
      <c r="AP262" s="483" t="s">
        <v>436</v>
      </c>
      <c r="AQ262" s="252">
        <v>30</v>
      </c>
      <c r="AR262" s="252">
        <v>15</v>
      </c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</row>
    <row r="263" spans="1:69" s="255" customFormat="1" ht="12.75">
      <c r="A263" s="249">
        <v>2670.0804681784898</v>
      </c>
      <c r="B263" s="250" t="s">
        <v>364</v>
      </c>
      <c r="C263" s="251" t="s">
        <v>473</v>
      </c>
      <c r="D263" s="249">
        <v>3.9586031343783636</v>
      </c>
      <c r="E263" s="224">
        <v>50.96</v>
      </c>
      <c r="F263" s="224">
        <v>0.77549999999999997</v>
      </c>
      <c r="G263" s="224">
        <v>2.86</v>
      </c>
      <c r="H263" s="224">
        <v>0.73340000000000005</v>
      </c>
      <c r="I263" s="224">
        <v>7.4857889999999996</v>
      </c>
      <c r="J263" s="224">
        <v>0.19689999999999999</v>
      </c>
      <c r="K263" s="224">
        <v>17.739999999999998</v>
      </c>
      <c r="L263" s="224">
        <v>18.21</v>
      </c>
      <c r="M263" s="224">
        <v>0.2243</v>
      </c>
      <c r="N263" s="224">
        <v>99.185889000000003</v>
      </c>
      <c r="O263" s="276"/>
      <c r="P263" s="253">
        <v>1.8819657613980605</v>
      </c>
      <c r="Q263" s="253">
        <v>0.11803423860193951</v>
      </c>
      <c r="R263" s="253">
        <v>6.4470440180128818E-3</v>
      </c>
      <c r="S263" s="253">
        <v>2.1536982246340469E-2</v>
      </c>
      <c r="T263" s="253">
        <v>2.1414040484833998E-2</v>
      </c>
      <c r="U263" s="253">
        <v>6.3159666223594257E-2</v>
      </c>
      <c r="V263" s="253">
        <v>0.13027074530572907</v>
      </c>
      <c r="W263" s="253">
        <v>0.75717152172148894</v>
      </c>
      <c r="X263" s="253">
        <v>0.21949085893576861</v>
      </c>
      <c r="Y263" s="253">
        <v>3.7763224000221571E-2</v>
      </c>
      <c r="Z263" s="253">
        <v>6.159050344830044E-3</v>
      </c>
      <c r="AA263" s="253">
        <v>0.72052639010199759</v>
      </c>
      <c r="AB263" s="253">
        <v>1.6060476617182236E-2</v>
      </c>
      <c r="AC263" s="253">
        <f t="shared" si="25"/>
        <v>3.9999999999999996</v>
      </c>
      <c r="AD263" s="249">
        <v>80.859172580898957</v>
      </c>
      <c r="AF263" s="252">
        <v>0.05</v>
      </c>
      <c r="AG263" s="252">
        <v>0.4</v>
      </c>
      <c r="AH263" s="252">
        <v>0.12</v>
      </c>
      <c r="AI263" s="252">
        <v>0.8</v>
      </c>
      <c r="AJ263" s="252">
        <v>0.18</v>
      </c>
      <c r="AK263" s="252">
        <v>3.55</v>
      </c>
      <c r="AL263" s="252">
        <v>0.09</v>
      </c>
      <c r="AM263" s="252">
        <v>0.03</v>
      </c>
      <c r="AN263" s="252">
        <v>0.76</v>
      </c>
      <c r="AO263" s="256"/>
      <c r="AP263" s="483" t="s">
        <v>436</v>
      </c>
      <c r="AQ263" s="252">
        <v>30</v>
      </c>
      <c r="AR263" s="252">
        <v>15</v>
      </c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</row>
    <row r="264" spans="1:69" s="255" customFormat="1" ht="12.75">
      <c r="A264" s="249">
        <v>2670.0804681784898</v>
      </c>
      <c r="B264" s="250" t="s">
        <v>364</v>
      </c>
      <c r="C264" s="251" t="s">
        <v>473</v>
      </c>
      <c r="D264" s="249">
        <v>7.9186031343783636</v>
      </c>
      <c r="E264" s="224">
        <v>51.27</v>
      </c>
      <c r="F264" s="224">
        <v>0.72340000000000004</v>
      </c>
      <c r="G264" s="224">
        <v>3.06</v>
      </c>
      <c r="H264" s="224">
        <v>0.95089999999999997</v>
      </c>
      <c r="I264" s="224">
        <v>7.0605729999999998</v>
      </c>
      <c r="J264" s="224">
        <v>0.18579999999999999</v>
      </c>
      <c r="K264" s="224">
        <v>17.95</v>
      </c>
      <c r="L264" s="224">
        <v>18.37</v>
      </c>
      <c r="M264" s="224">
        <v>0.2596</v>
      </c>
      <c r="N264" s="224">
        <v>99.830273000000005</v>
      </c>
      <c r="O264" s="276"/>
      <c r="P264" s="253">
        <v>1.8783883713222718</v>
      </c>
      <c r="Q264" s="253">
        <v>0.12161162867772823</v>
      </c>
      <c r="R264" s="253">
        <v>1.0517698246210738E-2</v>
      </c>
      <c r="S264" s="253">
        <v>1.9930643782117129E-2</v>
      </c>
      <c r="T264" s="253">
        <v>2.7544337807746667E-2</v>
      </c>
      <c r="U264" s="253">
        <v>6.2128844392679738E-2</v>
      </c>
      <c r="V264" s="253">
        <v>0.11958473512190848</v>
      </c>
      <c r="W264" s="253">
        <v>0.76029374064933752</v>
      </c>
      <c r="X264" s="253">
        <v>0.22008767934144399</v>
      </c>
      <c r="Y264" s="253">
        <v>3.4617050529922748E-2</v>
      </c>
      <c r="Z264" s="253">
        <v>5.7657196605211533E-3</v>
      </c>
      <c r="AA264" s="253">
        <v>0.72108901113496882</v>
      </c>
      <c r="AB264" s="253">
        <v>1.8440539333143272E-2</v>
      </c>
      <c r="AC264" s="253">
        <f t="shared" si="25"/>
        <v>4</v>
      </c>
      <c r="AD264" s="249">
        <v>81.922917042731271</v>
      </c>
      <c r="AF264" s="252">
        <v>0.05</v>
      </c>
      <c r="AG264" s="252">
        <v>0.42</v>
      </c>
      <c r="AH264" s="252">
        <v>0.11</v>
      </c>
      <c r="AI264" s="252">
        <v>0.67</v>
      </c>
      <c r="AJ264" s="252">
        <v>0.19</v>
      </c>
      <c r="AK264" s="252">
        <v>3.69</v>
      </c>
      <c r="AL264" s="252">
        <v>0.09</v>
      </c>
      <c r="AM264" s="252">
        <v>0.03</v>
      </c>
      <c r="AN264" s="252">
        <v>0.68</v>
      </c>
      <c r="AO264" s="256"/>
      <c r="AP264" s="483" t="s">
        <v>436</v>
      </c>
      <c r="AQ264" s="252">
        <v>30</v>
      </c>
      <c r="AR264" s="252">
        <v>15</v>
      </c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</row>
    <row r="265" spans="1:69" s="255" customFormat="1" ht="12.75">
      <c r="A265" s="249">
        <v>2670.0804681784898</v>
      </c>
      <c r="B265" s="250" t="s">
        <v>364</v>
      </c>
      <c r="C265" s="251" t="s">
        <v>473</v>
      </c>
      <c r="D265" s="249">
        <v>11.878603134378363</v>
      </c>
      <c r="E265" s="224">
        <v>51.04</v>
      </c>
      <c r="F265" s="224">
        <v>0.76919999999999999</v>
      </c>
      <c r="G265" s="224">
        <v>3.28</v>
      </c>
      <c r="H265" s="224">
        <v>0.80600000000000005</v>
      </c>
      <c r="I265" s="224">
        <v>7.110017</v>
      </c>
      <c r="J265" s="224">
        <v>0.15720000000000001</v>
      </c>
      <c r="K265" s="224">
        <v>17.75</v>
      </c>
      <c r="L265" s="224">
        <v>18.29</v>
      </c>
      <c r="M265" s="224">
        <v>0.25109999999999999</v>
      </c>
      <c r="N265" s="224">
        <v>99.453516999999991</v>
      </c>
      <c r="O265" s="276"/>
      <c r="P265" s="253">
        <v>1.8774258085204241</v>
      </c>
      <c r="Q265" s="253">
        <v>0.12257419147957593</v>
      </c>
      <c r="R265" s="253">
        <v>1.9619943754258795E-2</v>
      </c>
      <c r="S265" s="253">
        <v>2.1277085695589226E-2</v>
      </c>
      <c r="T265" s="253">
        <v>2.3440268111656993E-2</v>
      </c>
      <c r="U265" s="253">
        <v>5.4867750581976793E-2</v>
      </c>
      <c r="V265" s="253">
        <v>0.12690740072778639</v>
      </c>
      <c r="W265" s="253">
        <v>0.75388755112873196</v>
      </c>
      <c r="X265" s="253">
        <v>0.21944000942657946</v>
      </c>
      <c r="Y265" s="253">
        <v>3.6939940406646644E-2</v>
      </c>
      <c r="Z265" s="253">
        <v>4.8976799180921729E-3</v>
      </c>
      <c r="AA265" s="253">
        <v>0.72081442788918559</v>
      </c>
      <c r="AB265" s="253">
        <v>1.790794235949612E-2</v>
      </c>
      <c r="AC265" s="253">
        <f t="shared" si="25"/>
        <v>4</v>
      </c>
      <c r="AD265" s="249">
        <v>81.652075007584997</v>
      </c>
      <c r="AF265" s="252">
        <v>0.05</v>
      </c>
      <c r="AG265" s="252">
        <v>0.4</v>
      </c>
      <c r="AH265" s="252">
        <v>0.11</v>
      </c>
      <c r="AI265" s="252">
        <v>0.74</v>
      </c>
      <c r="AJ265" s="252">
        <v>0.19</v>
      </c>
      <c r="AK265" s="252">
        <v>4.29</v>
      </c>
      <c r="AL265" s="252">
        <v>0.09</v>
      </c>
      <c r="AM265" s="252">
        <v>0.03</v>
      </c>
      <c r="AN265" s="252">
        <v>0.71</v>
      </c>
      <c r="AO265" s="256"/>
      <c r="AP265" s="483" t="s">
        <v>436</v>
      </c>
      <c r="AQ265" s="252">
        <v>30</v>
      </c>
      <c r="AR265" s="252">
        <v>15</v>
      </c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</row>
    <row r="266" spans="1:69" s="255" customFormat="1" ht="12.75">
      <c r="A266" s="249">
        <v>2670.0804681784898</v>
      </c>
      <c r="B266" s="250" t="s">
        <v>364</v>
      </c>
      <c r="C266" s="251" t="s">
        <v>473</v>
      </c>
      <c r="D266" s="249">
        <v>15.838603134378364</v>
      </c>
      <c r="E266" s="224">
        <v>50.13</v>
      </c>
      <c r="F266" s="224">
        <v>0.8831</v>
      </c>
      <c r="G266" s="224">
        <v>3.92</v>
      </c>
      <c r="H266" s="224">
        <v>0.75009999999999999</v>
      </c>
      <c r="I266" s="224">
        <v>7.5154550000000002</v>
      </c>
      <c r="J266" s="224">
        <v>0.2039</v>
      </c>
      <c r="K266" s="224">
        <v>17.47</v>
      </c>
      <c r="L266" s="224">
        <v>17.98</v>
      </c>
      <c r="M266" s="224">
        <v>0.26019999999999999</v>
      </c>
      <c r="N266" s="224">
        <v>99.112755000000007</v>
      </c>
      <c r="O266" s="276"/>
      <c r="P266" s="253">
        <v>1.8519152126897498</v>
      </c>
      <c r="Q266" s="253">
        <v>0.14808478731025021</v>
      </c>
      <c r="R266" s="253">
        <v>2.2588354939514499E-2</v>
      </c>
      <c r="S266" s="253">
        <v>2.4533190355218809E-2</v>
      </c>
      <c r="T266" s="253">
        <v>2.190876894221316E-2</v>
      </c>
      <c r="U266" s="253">
        <v>7.3158348752189184E-2</v>
      </c>
      <c r="V266" s="253">
        <v>0.12167565187141852</v>
      </c>
      <c r="W266" s="253">
        <v>0.73613568513944627</v>
      </c>
      <c r="X266" s="253">
        <v>0.22597457299411419</v>
      </c>
      <c r="Y266" s="253">
        <v>3.7351271009522923E-2</v>
      </c>
      <c r="Z266" s="253">
        <v>6.3800834559815493E-3</v>
      </c>
      <c r="AA266" s="253">
        <v>0.71165700650627572</v>
      </c>
      <c r="AB266" s="253">
        <v>1.8637066034105674E-2</v>
      </c>
      <c r="AC266" s="253">
        <f t="shared" si="25"/>
        <v>4</v>
      </c>
      <c r="AD266" s="249">
        <v>80.558809285798077</v>
      </c>
      <c r="AF266" s="252">
        <v>0.05</v>
      </c>
      <c r="AG266" s="252">
        <v>0.37</v>
      </c>
      <c r="AH266" s="252">
        <v>0.1</v>
      </c>
      <c r="AI266" s="252">
        <v>0.79</v>
      </c>
      <c r="AJ266" s="252">
        <v>0.18</v>
      </c>
      <c r="AK266" s="252">
        <v>3.33</v>
      </c>
      <c r="AL266" s="252">
        <v>0.09</v>
      </c>
      <c r="AM266" s="252">
        <v>0.03</v>
      </c>
      <c r="AN266" s="252">
        <v>0.68</v>
      </c>
      <c r="AO266" s="256"/>
      <c r="AP266" s="483" t="s">
        <v>436</v>
      </c>
      <c r="AQ266" s="252">
        <v>30</v>
      </c>
      <c r="AR266" s="252">
        <v>15</v>
      </c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</row>
    <row r="267" spans="1:69" s="255" customFormat="1" ht="12.75">
      <c r="A267" s="249">
        <v>2670.0804681784898</v>
      </c>
      <c r="B267" s="250" t="s">
        <v>364</v>
      </c>
      <c r="C267" s="251" t="s">
        <v>473</v>
      </c>
      <c r="D267" s="249">
        <v>19.798603134378364</v>
      </c>
      <c r="E267" s="224">
        <v>50.83</v>
      </c>
      <c r="F267" s="224">
        <v>0.73850000000000005</v>
      </c>
      <c r="G267" s="224">
        <v>3.27</v>
      </c>
      <c r="H267" s="224">
        <v>0.99560000000000004</v>
      </c>
      <c r="I267" s="224">
        <v>6.8034650000000001</v>
      </c>
      <c r="J267" s="224">
        <v>0.1484</v>
      </c>
      <c r="K267" s="224">
        <v>17.57</v>
      </c>
      <c r="L267" s="224">
        <v>18.64</v>
      </c>
      <c r="M267" s="224">
        <v>0.2767</v>
      </c>
      <c r="N267" s="224">
        <v>99.272665000000018</v>
      </c>
      <c r="O267" s="276"/>
      <c r="P267" s="253">
        <v>1.8731893803766748</v>
      </c>
      <c r="Q267" s="253">
        <v>0.12681061962332518</v>
      </c>
      <c r="R267" s="253">
        <v>1.521446365733814E-2</v>
      </c>
      <c r="S267" s="253">
        <v>2.0465993229128131E-2</v>
      </c>
      <c r="T267" s="253">
        <v>2.9008273422030665E-2</v>
      </c>
      <c r="U267" s="253">
        <v>6.1426393386375011E-2</v>
      </c>
      <c r="V267" s="253">
        <v>0.11634686487480489</v>
      </c>
      <c r="W267" s="253">
        <v>0.75753801143032351</v>
      </c>
      <c r="X267" s="253">
        <v>0.2077165982734355</v>
      </c>
      <c r="Y267" s="253">
        <v>3.1902260516199016E-2</v>
      </c>
      <c r="Z267" s="253">
        <v>4.6321350999169878E-3</v>
      </c>
      <c r="AA267" s="253">
        <v>0.73597850880977367</v>
      </c>
      <c r="AB267" s="253">
        <v>1.9770497300674861E-2</v>
      </c>
      <c r="AC267" s="253">
        <f t="shared" si="25"/>
        <v>4</v>
      </c>
      <c r="AD267" s="249">
        <v>82.154213795808289</v>
      </c>
      <c r="AF267" s="252">
        <v>0.05</v>
      </c>
      <c r="AG267" s="252">
        <v>0.41</v>
      </c>
      <c r="AH267" s="252">
        <v>0.11</v>
      </c>
      <c r="AI267" s="252">
        <v>0.66</v>
      </c>
      <c r="AJ267" s="252">
        <v>0.19</v>
      </c>
      <c r="AK267" s="252">
        <v>4.51</v>
      </c>
      <c r="AL267" s="252">
        <v>0.09</v>
      </c>
      <c r="AM267" s="252">
        <v>0.03</v>
      </c>
      <c r="AN267" s="252">
        <v>0.65</v>
      </c>
      <c r="AO267" s="256"/>
      <c r="AP267" s="483" t="s">
        <v>436</v>
      </c>
      <c r="AQ267" s="252">
        <v>30</v>
      </c>
      <c r="AR267" s="252">
        <v>15</v>
      </c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</row>
    <row r="268" spans="1:69" s="255" customFormat="1" ht="12.75">
      <c r="A268" s="249">
        <v>2670.0804681784898</v>
      </c>
      <c r="B268" s="250" t="s">
        <v>364</v>
      </c>
      <c r="C268" s="251" t="s">
        <v>473</v>
      </c>
      <c r="D268" s="249">
        <v>23.758603134378365</v>
      </c>
      <c r="E268" s="224">
        <v>50.97</v>
      </c>
      <c r="F268" s="224">
        <v>0.69640000000000002</v>
      </c>
      <c r="G268" s="224">
        <v>3.16</v>
      </c>
      <c r="H268" s="224">
        <v>0.94410000000000005</v>
      </c>
      <c r="I268" s="224">
        <v>6.7441329999999997</v>
      </c>
      <c r="J268" s="224">
        <v>0.1605</v>
      </c>
      <c r="K268" s="224">
        <v>17.54</v>
      </c>
      <c r="L268" s="224">
        <v>18.579999999999998</v>
      </c>
      <c r="M268" s="224">
        <v>0.24249999999999999</v>
      </c>
      <c r="N268" s="224">
        <v>99.037632999999985</v>
      </c>
      <c r="O268" s="276"/>
      <c r="P268" s="253">
        <v>1.883149381028439</v>
      </c>
      <c r="Q268" s="253">
        <v>0.11685061897156102</v>
      </c>
      <c r="R268" s="253">
        <v>2.0747641497570246E-2</v>
      </c>
      <c r="S268" s="253">
        <v>1.9348604610418953E-2</v>
      </c>
      <c r="T268" s="253">
        <v>2.7578049764715017E-2</v>
      </c>
      <c r="U268" s="253">
        <v>4.7198875203465107E-2</v>
      </c>
      <c r="V268" s="253">
        <v>0.12655960297838337</v>
      </c>
      <c r="W268" s="253">
        <v>0.75856722594544712</v>
      </c>
      <c r="X268" s="253">
        <v>0.207502055441213</v>
      </c>
      <c r="Y268" s="253">
        <v>3.4619710495806491E-2</v>
      </c>
      <c r="Z268" s="253">
        <v>5.0226268528293918E-3</v>
      </c>
      <c r="AA268" s="253">
        <v>0.73548445049512257</v>
      </c>
      <c r="AB268" s="253">
        <v>1.7371156715028493E-2</v>
      </c>
      <c r="AC268" s="253">
        <f t="shared" si="25"/>
        <v>3.9999999999999996</v>
      </c>
      <c r="AD268" s="249">
        <v>82.257342794033704</v>
      </c>
      <c r="AF268" s="252">
        <v>0.05</v>
      </c>
      <c r="AG268" s="252">
        <v>0.43</v>
      </c>
      <c r="AH268" s="252">
        <v>0.11</v>
      </c>
      <c r="AI268" s="252">
        <v>0.68</v>
      </c>
      <c r="AJ268" s="252">
        <v>0.19</v>
      </c>
      <c r="AK268" s="252">
        <v>3.99</v>
      </c>
      <c r="AL268" s="252">
        <v>0.09</v>
      </c>
      <c r="AM268" s="252">
        <v>0.03</v>
      </c>
      <c r="AN268" s="252">
        <v>0.72</v>
      </c>
      <c r="AO268" s="256"/>
      <c r="AP268" s="483" t="s">
        <v>436</v>
      </c>
      <c r="AQ268" s="252">
        <v>30</v>
      </c>
      <c r="AR268" s="252">
        <v>15</v>
      </c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</row>
    <row r="269" spans="1:69" s="255" customFormat="1" ht="12.75">
      <c r="A269" s="249">
        <v>2670.0804681784898</v>
      </c>
      <c r="B269" s="250" t="s">
        <v>364</v>
      </c>
      <c r="C269" s="251" t="s">
        <v>473</v>
      </c>
      <c r="D269" s="249">
        <v>27.718603134378366</v>
      </c>
      <c r="E269" s="224">
        <v>51.16</v>
      </c>
      <c r="F269" s="224">
        <v>0.85920010000000002</v>
      </c>
      <c r="G269" s="224">
        <v>2.23</v>
      </c>
      <c r="H269" s="224">
        <v>0.14510000000000001</v>
      </c>
      <c r="I269" s="224">
        <v>8.6526619999999994</v>
      </c>
      <c r="J269" s="224">
        <v>0.2727</v>
      </c>
      <c r="K269" s="224">
        <v>16.850000000000001</v>
      </c>
      <c r="L269" s="224">
        <v>18.72</v>
      </c>
      <c r="M269" s="224">
        <v>0.26900000000000002</v>
      </c>
      <c r="N269" s="224">
        <v>99.158662100000001</v>
      </c>
      <c r="O269" s="276"/>
      <c r="P269" s="253">
        <v>1.8998468248677738</v>
      </c>
      <c r="Q269" s="253">
        <v>9.7599734731135965E-2</v>
      </c>
      <c r="R269" s="253" t="s">
        <v>462</v>
      </c>
      <c r="S269" s="253">
        <v>2.3994025698010221E-2</v>
      </c>
      <c r="T269" s="253">
        <v>4.2602087405969073E-3</v>
      </c>
      <c r="U269" s="253">
        <v>6.9826462975742132E-2</v>
      </c>
      <c r="V269" s="253">
        <v>0.15895487159509358</v>
      </c>
      <c r="W269" s="253">
        <v>0.74551787139164782</v>
      </c>
      <c r="X269" s="253">
        <v>0.18729923622807279</v>
      </c>
      <c r="Y269" s="253">
        <v>3.9934825423993132E-2</v>
      </c>
      <c r="Z269" s="253">
        <v>8.5774644889865005E-3</v>
      </c>
      <c r="AA269" s="253">
        <v>0.74482036627990378</v>
      </c>
      <c r="AB269" s="253">
        <v>1.9368107579043718E-2</v>
      </c>
      <c r="AC269" s="253">
        <f t="shared" si="25"/>
        <v>4</v>
      </c>
      <c r="AD269" s="249">
        <v>77.635562223897352</v>
      </c>
      <c r="AF269" s="252">
        <v>0.05</v>
      </c>
      <c r="AG269" s="252">
        <v>0.37</v>
      </c>
      <c r="AH269" s="252">
        <v>0.14000000000000001</v>
      </c>
      <c r="AI269" s="252">
        <v>2.63</v>
      </c>
      <c r="AJ269" s="252">
        <v>0.17</v>
      </c>
      <c r="AK269" s="252">
        <v>2.63</v>
      </c>
      <c r="AL269" s="252">
        <v>0.09</v>
      </c>
      <c r="AM269" s="252">
        <v>0.03</v>
      </c>
      <c r="AN269" s="252">
        <v>0.68</v>
      </c>
      <c r="AO269" s="256"/>
      <c r="AP269" s="483" t="s">
        <v>436</v>
      </c>
      <c r="AQ269" s="252">
        <v>30</v>
      </c>
      <c r="AR269" s="252">
        <v>15</v>
      </c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</row>
    <row r="270" spans="1:69" s="255" customFormat="1" ht="12.75">
      <c r="A270" s="249">
        <v>2670.0804681784898</v>
      </c>
      <c r="B270" s="250" t="s">
        <v>364</v>
      </c>
      <c r="C270" s="251" t="s">
        <v>473</v>
      </c>
      <c r="D270" s="249">
        <v>31.678603134378367</v>
      </c>
      <c r="E270" s="224">
        <v>51.03</v>
      </c>
      <c r="F270" s="224">
        <v>0.96589999999999998</v>
      </c>
      <c r="G270" s="224">
        <v>2.2799999999999998</v>
      </c>
      <c r="H270" s="224">
        <v>8.8499999999999995E-2</v>
      </c>
      <c r="I270" s="224">
        <v>9.3547639999999994</v>
      </c>
      <c r="J270" s="224">
        <v>0.19520000000000001</v>
      </c>
      <c r="K270" s="224">
        <v>16.350000000000001</v>
      </c>
      <c r="L270" s="224">
        <v>18.71</v>
      </c>
      <c r="M270" s="224">
        <v>0.30399999999999999</v>
      </c>
      <c r="N270" s="224">
        <v>99.27836400000001</v>
      </c>
      <c r="O270" s="276"/>
      <c r="P270" s="253">
        <v>1.8985850174690273</v>
      </c>
      <c r="Q270" s="253">
        <v>9.9975837447902421E-2</v>
      </c>
      <c r="R270" s="253" t="s">
        <v>462</v>
      </c>
      <c r="S270" s="253">
        <v>2.7024483122316662E-2</v>
      </c>
      <c r="T270" s="253">
        <v>2.6032936964302533E-3</v>
      </c>
      <c r="U270" s="253">
        <v>6.813117539214808E-2</v>
      </c>
      <c r="V270" s="253">
        <v>0.17832105046796845</v>
      </c>
      <c r="W270" s="253">
        <v>0.72535914240420729</v>
      </c>
      <c r="X270" s="253">
        <v>0.18148109836628182</v>
      </c>
      <c r="Y270" s="253">
        <v>4.4615002705407941E-2</v>
      </c>
      <c r="Z270" s="253">
        <v>6.1513442682116113E-3</v>
      </c>
      <c r="AA270" s="253">
        <v>0.74582324694092805</v>
      </c>
      <c r="AB270" s="253">
        <v>2.1929307719170552E-2</v>
      </c>
      <c r="AC270" s="253">
        <f t="shared" si="25"/>
        <v>4</v>
      </c>
      <c r="AD270" s="249">
        <v>75.702027408940054</v>
      </c>
      <c r="AF270" s="252">
        <v>0.05</v>
      </c>
      <c r="AG270" s="252">
        <v>0.34</v>
      </c>
      <c r="AH270" s="252">
        <v>0.14000000000000001</v>
      </c>
      <c r="AI270" s="252">
        <v>4.2300000000000004</v>
      </c>
      <c r="AJ270" s="252">
        <v>0.16</v>
      </c>
      <c r="AK270" s="252">
        <v>3.59</v>
      </c>
      <c r="AL270" s="252">
        <v>0.09</v>
      </c>
      <c r="AM270" s="252">
        <v>0.03</v>
      </c>
      <c r="AN270" s="252">
        <v>0.61</v>
      </c>
      <c r="AO270" s="256"/>
      <c r="AP270" s="483" t="s">
        <v>436</v>
      </c>
      <c r="AQ270" s="252">
        <v>30</v>
      </c>
      <c r="AR270" s="252">
        <v>15</v>
      </c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</row>
    <row r="271" spans="1:69" s="255" customFormat="1" ht="12.75">
      <c r="A271" s="249">
        <v>2670.0804681784898</v>
      </c>
      <c r="B271" s="250" t="s">
        <v>364</v>
      </c>
      <c r="C271" s="251" t="s">
        <v>473</v>
      </c>
      <c r="D271" s="249">
        <v>35.638603134378364</v>
      </c>
      <c r="E271" s="224">
        <v>51.12</v>
      </c>
      <c r="F271" s="224">
        <v>0.93279999999999996</v>
      </c>
      <c r="G271" s="224">
        <v>2.2000000000000002</v>
      </c>
      <c r="H271" s="224">
        <v>5.62E-2</v>
      </c>
      <c r="I271" s="224">
        <v>9.6415389999999999</v>
      </c>
      <c r="J271" s="224">
        <v>0.2195</v>
      </c>
      <c r="K271" s="224">
        <v>16.5</v>
      </c>
      <c r="L271" s="224">
        <v>18.489999999999998</v>
      </c>
      <c r="M271" s="224">
        <v>0.29780000000000001</v>
      </c>
      <c r="N271" s="224">
        <v>99.457838999999993</v>
      </c>
      <c r="O271" s="276"/>
      <c r="P271" s="253">
        <v>1.89872673135922</v>
      </c>
      <c r="Q271" s="253">
        <v>9.630526331745061E-2</v>
      </c>
      <c r="R271" s="253" t="s">
        <v>462</v>
      </c>
      <c r="S271" s="253">
        <v>2.6054389787329393E-2</v>
      </c>
      <c r="T271" s="253">
        <v>1.650377712822747E-3</v>
      </c>
      <c r="U271" s="253">
        <v>7.3927962036316686E-2</v>
      </c>
      <c r="V271" s="253">
        <v>0.17886038189896858</v>
      </c>
      <c r="W271" s="253">
        <v>0.72447489388789199</v>
      </c>
      <c r="X271" s="253">
        <v>0.18914197411389344</v>
      </c>
      <c r="Y271" s="253">
        <v>4.6695897964920782E-2</v>
      </c>
      <c r="Z271" s="253">
        <v>6.9054483829444754E-3</v>
      </c>
      <c r="AA271" s="253">
        <v>0.73581083417855209</v>
      </c>
      <c r="AB271" s="253">
        <v>2.1445845359689238E-2</v>
      </c>
      <c r="AC271" s="253">
        <f t="shared" si="25"/>
        <v>4</v>
      </c>
      <c r="AD271" s="249">
        <v>75.312507798760336</v>
      </c>
      <c r="AF271" s="252">
        <v>0.05</v>
      </c>
      <c r="AG271" s="252">
        <v>0.35</v>
      </c>
      <c r="AH271" s="252">
        <v>0.14000000000000001</v>
      </c>
      <c r="AI271" s="252">
        <v>6.5</v>
      </c>
      <c r="AJ271" s="252">
        <v>0.16</v>
      </c>
      <c r="AK271" s="252">
        <v>3.09</v>
      </c>
      <c r="AL271" s="252">
        <v>0.09</v>
      </c>
      <c r="AM271" s="252">
        <v>0.03</v>
      </c>
      <c r="AN271" s="252">
        <v>0.62</v>
      </c>
      <c r="AO271" s="256"/>
      <c r="AP271" s="483" t="s">
        <v>436</v>
      </c>
      <c r="AQ271" s="252">
        <v>30</v>
      </c>
      <c r="AR271" s="252">
        <v>15</v>
      </c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</row>
    <row r="272" spans="1:69" s="255" customFormat="1" ht="12.75">
      <c r="A272" s="249">
        <v>2670.0804681784898</v>
      </c>
      <c r="B272" s="250" t="s">
        <v>364</v>
      </c>
      <c r="C272" s="251" t="s">
        <v>473</v>
      </c>
      <c r="D272" s="249">
        <v>39.598603134378365</v>
      </c>
      <c r="E272" s="224">
        <v>50.92</v>
      </c>
      <c r="F272" s="224">
        <v>0.95050000000000001</v>
      </c>
      <c r="G272" s="224">
        <v>2.19</v>
      </c>
      <c r="H272" s="224">
        <v>6.9699999999999998E-2</v>
      </c>
      <c r="I272" s="224">
        <v>9.5624280000000006</v>
      </c>
      <c r="J272" s="224">
        <v>0.249</v>
      </c>
      <c r="K272" s="224">
        <v>16.62</v>
      </c>
      <c r="L272" s="224">
        <v>18.43</v>
      </c>
      <c r="M272" s="224">
        <v>0.29609999999999997</v>
      </c>
      <c r="N272" s="224">
        <v>99.287727999999987</v>
      </c>
      <c r="O272" s="276"/>
      <c r="P272" s="253">
        <v>1.8933668881217187</v>
      </c>
      <c r="Q272" s="253">
        <v>9.5972370135140081E-2</v>
      </c>
      <c r="R272" s="253" t="s">
        <v>462</v>
      </c>
      <c r="S272" s="253">
        <v>2.6577813717697147E-2</v>
      </c>
      <c r="T272" s="253">
        <v>2.0490595303335793E-3</v>
      </c>
      <c r="U272" s="253">
        <v>8.343591092267566E-2</v>
      </c>
      <c r="V272" s="253">
        <v>0.16933325806429292</v>
      </c>
      <c r="W272" s="253">
        <v>0.7292646995081421</v>
      </c>
      <c r="X272" s="253">
        <v>0.19200321872339857</v>
      </c>
      <c r="Y272" s="253">
        <v>4.4582619462031327E-2</v>
      </c>
      <c r="Z272" s="253">
        <v>7.8420836241053365E-3</v>
      </c>
      <c r="AA272" s="253">
        <v>0.73422533392348333</v>
      </c>
      <c r="AB272" s="253">
        <v>2.1346744266981452E-2</v>
      </c>
      <c r="AC272" s="253">
        <f t="shared" si="25"/>
        <v>4.0000000000000009</v>
      </c>
      <c r="AD272" s="249">
        <v>75.59929592317431</v>
      </c>
      <c r="AF272" s="252">
        <v>0.05</v>
      </c>
      <c r="AG272" s="252">
        <v>0.35</v>
      </c>
      <c r="AH272" s="252">
        <v>0.14000000000000001</v>
      </c>
      <c r="AI272" s="252">
        <v>5.12</v>
      </c>
      <c r="AJ272" s="252">
        <v>0.16</v>
      </c>
      <c r="AK272" s="252">
        <v>2.85</v>
      </c>
      <c r="AL272" s="252">
        <v>0.09</v>
      </c>
      <c r="AM272" s="252">
        <v>0.03</v>
      </c>
      <c r="AN272" s="252">
        <v>0.63</v>
      </c>
      <c r="AO272" s="256"/>
      <c r="AP272" s="483" t="s">
        <v>436</v>
      </c>
      <c r="AQ272" s="252">
        <v>30</v>
      </c>
      <c r="AR272" s="252">
        <v>15</v>
      </c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</row>
    <row r="273" spans="1:69" s="255" customFormat="1" ht="12.75">
      <c r="A273" s="249">
        <v>2670.0804681784898</v>
      </c>
      <c r="B273" s="250" t="s">
        <v>364</v>
      </c>
      <c r="C273" s="251" t="s">
        <v>473</v>
      </c>
      <c r="D273" s="249">
        <v>43.558603134378366</v>
      </c>
      <c r="E273" s="224">
        <v>50.72</v>
      </c>
      <c r="F273" s="224">
        <v>0.99399999999999999</v>
      </c>
      <c r="G273" s="224">
        <v>2.2799999999999998</v>
      </c>
      <c r="H273" s="224">
        <v>8.2799999999999999E-2</v>
      </c>
      <c r="I273" s="224">
        <v>9.6810930000000006</v>
      </c>
      <c r="J273" s="224">
        <v>0.2036</v>
      </c>
      <c r="K273" s="224">
        <v>16.48</v>
      </c>
      <c r="L273" s="224">
        <v>18.329999999999998</v>
      </c>
      <c r="M273" s="224">
        <v>0.29430000000000001</v>
      </c>
      <c r="N273" s="224">
        <v>99.065792999999999</v>
      </c>
      <c r="O273" s="276"/>
      <c r="P273" s="253">
        <v>1.8913702904888432</v>
      </c>
      <c r="Q273" s="253">
        <v>0.10020465282319553</v>
      </c>
      <c r="R273" s="253" t="s">
        <v>462</v>
      </c>
      <c r="S273" s="253">
        <v>2.7874330918485183E-2</v>
      </c>
      <c r="T273" s="253">
        <v>2.4411983618985245E-3</v>
      </c>
      <c r="U273" s="253">
        <v>8.0143083982530783E-2</v>
      </c>
      <c r="V273" s="253">
        <v>0.17500456071634449</v>
      </c>
      <c r="W273" s="253">
        <v>0.72296188270870188</v>
      </c>
      <c r="X273" s="253">
        <v>0.19318070236997995</v>
      </c>
      <c r="Y273" s="253">
        <v>4.6762498501950835E-2</v>
      </c>
      <c r="Z273" s="253">
        <v>6.43073822078388E-3</v>
      </c>
      <c r="AA273" s="253">
        <v>0.73234788292500308</v>
      </c>
      <c r="AB273" s="253">
        <v>2.1278177982282254E-2</v>
      </c>
      <c r="AC273" s="253">
        <f t="shared" si="25"/>
        <v>4</v>
      </c>
      <c r="AD273" s="249">
        <v>75.213704941388514</v>
      </c>
      <c r="AF273" s="252">
        <v>0.05</v>
      </c>
      <c r="AG273" s="252">
        <v>0.33</v>
      </c>
      <c r="AH273" s="252">
        <v>0.14000000000000001</v>
      </c>
      <c r="AI273" s="252">
        <v>4.42</v>
      </c>
      <c r="AJ273" s="252">
        <v>0.16</v>
      </c>
      <c r="AK273" s="252">
        <v>3.44</v>
      </c>
      <c r="AL273" s="252">
        <v>0.09</v>
      </c>
      <c r="AM273" s="252">
        <v>0.03</v>
      </c>
      <c r="AN273" s="252">
        <v>0.63</v>
      </c>
      <c r="AO273" s="256"/>
      <c r="AP273" s="483" t="s">
        <v>436</v>
      </c>
      <c r="AQ273" s="252">
        <v>30</v>
      </c>
      <c r="AR273" s="252">
        <v>15</v>
      </c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</row>
    <row r="274" spans="1:69" s="255" customFormat="1" ht="12.75">
      <c r="A274" s="249">
        <v>2670.0804681784898</v>
      </c>
      <c r="B274" s="250" t="s">
        <v>364</v>
      </c>
      <c r="C274" s="251" t="s">
        <v>473</v>
      </c>
      <c r="D274" s="249">
        <v>47.518603134378367</v>
      </c>
      <c r="E274" s="224">
        <v>50.66</v>
      </c>
      <c r="F274" s="224">
        <v>0.97640000000000005</v>
      </c>
      <c r="G274" s="224">
        <v>2.2599999999999998</v>
      </c>
      <c r="H274" s="224">
        <v>6.2899999999999998E-2</v>
      </c>
      <c r="I274" s="224">
        <v>9.7503150000000005</v>
      </c>
      <c r="J274" s="224">
        <v>0.25650000000000001</v>
      </c>
      <c r="K274" s="224">
        <v>16.510000000000002</v>
      </c>
      <c r="L274" s="224">
        <v>18.27</v>
      </c>
      <c r="M274" s="224">
        <v>0.2878</v>
      </c>
      <c r="N274" s="224">
        <v>99.033914999999993</v>
      </c>
      <c r="O274" s="276"/>
      <c r="P274" s="253">
        <v>1.889872999591548</v>
      </c>
      <c r="Q274" s="253">
        <v>9.9364578977901519E-2</v>
      </c>
      <c r="R274" s="253" t="s">
        <v>462</v>
      </c>
      <c r="S274" s="253">
        <v>2.7391508785410225E-2</v>
      </c>
      <c r="T274" s="253">
        <v>1.8552117891167913E-3</v>
      </c>
      <c r="U274" s="253">
        <v>8.5067566456661581E-2</v>
      </c>
      <c r="V274" s="253">
        <v>0.17271763962293685</v>
      </c>
      <c r="W274" s="253">
        <v>0.72373049477642537</v>
      </c>
      <c r="X274" s="253">
        <v>0.19443941020124839</v>
      </c>
      <c r="Y274" s="253">
        <v>4.6402792506359855E-2</v>
      </c>
      <c r="Z274" s="253">
        <v>8.1047671777376602E-3</v>
      </c>
      <c r="AA274" s="253">
        <v>0.73023665613705746</v>
      </c>
      <c r="AB274" s="253">
        <v>2.0816373977596649E-2</v>
      </c>
      <c r="AC274" s="253">
        <f t="shared" si="25"/>
        <v>4</v>
      </c>
      <c r="AD274" s="249">
        <v>75.114653597024557</v>
      </c>
      <c r="AF274" s="252">
        <v>0.05</v>
      </c>
      <c r="AG274" s="252">
        <v>0.34</v>
      </c>
      <c r="AH274" s="252">
        <v>0.14000000000000001</v>
      </c>
      <c r="AI274" s="252">
        <v>5.55</v>
      </c>
      <c r="AJ274" s="252">
        <v>0.16</v>
      </c>
      <c r="AK274" s="252">
        <v>2.89</v>
      </c>
      <c r="AL274" s="252">
        <v>0.09</v>
      </c>
      <c r="AM274" s="252">
        <v>0.03</v>
      </c>
      <c r="AN274" s="252">
        <v>0.65</v>
      </c>
      <c r="AO274" s="256"/>
      <c r="AP274" s="483" t="s">
        <v>436</v>
      </c>
      <c r="AQ274" s="252">
        <v>30</v>
      </c>
      <c r="AR274" s="252">
        <v>15</v>
      </c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</row>
    <row r="275" spans="1:69" s="255" customFormat="1" ht="12.75">
      <c r="A275" s="249">
        <v>2670.0804681784898</v>
      </c>
      <c r="B275" s="250" t="s">
        <v>364</v>
      </c>
      <c r="C275" s="251" t="s">
        <v>473</v>
      </c>
      <c r="D275" s="249">
        <v>51.478603134378368</v>
      </c>
      <c r="E275" s="224">
        <v>50.75</v>
      </c>
      <c r="F275" s="224">
        <v>0.97719999999999996</v>
      </c>
      <c r="G275" s="224">
        <v>2.19</v>
      </c>
      <c r="H275" s="224">
        <v>7.4399999999999994E-2</v>
      </c>
      <c r="I275" s="224">
        <v>9.7206480000000006</v>
      </c>
      <c r="J275" s="224">
        <v>0.21679999999999999</v>
      </c>
      <c r="K275" s="224">
        <v>16.47</v>
      </c>
      <c r="L275" s="224">
        <v>18.309999999999999</v>
      </c>
      <c r="M275" s="224">
        <v>0.28620000000000001</v>
      </c>
      <c r="N275" s="224">
        <v>98.995247999999989</v>
      </c>
      <c r="O275" s="276"/>
      <c r="P275" s="253">
        <v>1.894310221015219</v>
      </c>
      <c r="Q275" s="253">
        <v>9.6341830459474934E-2</v>
      </c>
      <c r="R275" s="253" t="s">
        <v>462</v>
      </c>
      <c r="S275" s="253">
        <v>2.7429586675957573E-2</v>
      </c>
      <c r="T275" s="253">
        <v>2.1956514888274072E-3</v>
      </c>
      <c r="U275" s="253">
        <v>7.8695355983937176E-2</v>
      </c>
      <c r="V275" s="253">
        <v>0.17744089534067717</v>
      </c>
      <c r="W275" s="253">
        <v>0.72358645903590646</v>
      </c>
      <c r="X275" s="253">
        <v>0.19288131993392196</v>
      </c>
      <c r="Y275" s="253">
        <v>4.7299163322054881E-2</v>
      </c>
      <c r="Z275" s="253">
        <v>6.8542520889123887E-3</v>
      </c>
      <c r="AA275" s="253">
        <v>0.73225281134051956</v>
      </c>
      <c r="AB275" s="253">
        <v>2.0712453314591123E-2</v>
      </c>
      <c r="AC275" s="253">
        <f t="shared" si="25"/>
        <v>3.9999999999999991</v>
      </c>
      <c r="AD275" s="249">
        <v>75.126270983264547</v>
      </c>
      <c r="AF275" s="252">
        <v>0.05</v>
      </c>
      <c r="AG275" s="252">
        <v>0.34</v>
      </c>
      <c r="AH275" s="252">
        <v>0.14000000000000001</v>
      </c>
      <c r="AI275" s="252">
        <v>4.9000000000000004</v>
      </c>
      <c r="AJ275" s="252">
        <v>0.16</v>
      </c>
      <c r="AK275" s="252">
        <v>3.19</v>
      </c>
      <c r="AL275" s="252">
        <v>0.09</v>
      </c>
      <c r="AM275" s="252">
        <v>0.03</v>
      </c>
      <c r="AN275" s="252">
        <v>0.65</v>
      </c>
      <c r="AO275" s="256"/>
      <c r="AP275" s="483" t="s">
        <v>436</v>
      </c>
      <c r="AQ275" s="252">
        <v>30</v>
      </c>
      <c r="AR275" s="252">
        <v>15</v>
      </c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</row>
    <row r="276" spans="1:69" s="255" customFormat="1" ht="12.75">
      <c r="A276" s="249">
        <v>2670.0804681784898</v>
      </c>
      <c r="B276" s="250" t="s">
        <v>364</v>
      </c>
      <c r="C276" s="251" t="s">
        <v>473</v>
      </c>
      <c r="D276" s="249">
        <v>55.438603134378369</v>
      </c>
      <c r="E276" s="224">
        <v>50.77</v>
      </c>
      <c r="F276" s="224">
        <v>0.94950000000000001</v>
      </c>
      <c r="G276" s="224">
        <v>2.2200000000000002</v>
      </c>
      <c r="H276" s="224">
        <v>8.0399999999999999E-2</v>
      </c>
      <c r="I276" s="224">
        <v>9.5920939999999995</v>
      </c>
      <c r="J276" s="224">
        <v>0.24440000000000001</v>
      </c>
      <c r="K276" s="224">
        <v>16.41</v>
      </c>
      <c r="L276" s="224">
        <v>18.600000000000001</v>
      </c>
      <c r="M276" s="224">
        <v>0.29849999999999999</v>
      </c>
      <c r="N276" s="224">
        <v>99.16489399999999</v>
      </c>
      <c r="O276" s="276"/>
      <c r="P276" s="253">
        <v>1.891522121336408</v>
      </c>
      <c r="Q276" s="253">
        <v>9.7479424930403222E-2</v>
      </c>
      <c r="R276" s="253" t="s">
        <v>462</v>
      </c>
      <c r="S276" s="253">
        <v>2.6602348561920827E-2</v>
      </c>
      <c r="T276" s="253">
        <v>2.3682946021770322E-3</v>
      </c>
      <c r="U276" s="253">
        <v>8.546565902911496E-2</v>
      </c>
      <c r="V276" s="253">
        <v>0.17009315692187937</v>
      </c>
      <c r="W276" s="253">
        <v>0.72646899461809689</v>
      </c>
      <c r="X276" s="253">
        <v>0.18495695189240388</v>
      </c>
      <c r="Y276" s="253">
        <v>4.3305236803073126E-2</v>
      </c>
      <c r="Z276" s="253">
        <v>7.7124294109585561E-3</v>
      </c>
      <c r="AA276" s="253">
        <v>0.74246306353521174</v>
      </c>
      <c r="AB276" s="253">
        <v>2.1562318358352706E-2</v>
      </c>
      <c r="AC276" s="253">
        <f t="shared" si="25"/>
        <v>4</v>
      </c>
      <c r="AD276" s="249">
        <v>75.306409791399403</v>
      </c>
      <c r="AF276" s="252">
        <v>0.05</v>
      </c>
      <c r="AG276" s="252">
        <v>0.34</v>
      </c>
      <c r="AH276" s="252">
        <v>0.14000000000000001</v>
      </c>
      <c r="AI276" s="252">
        <v>4.63</v>
      </c>
      <c r="AJ276" s="252">
        <v>0.16</v>
      </c>
      <c r="AK276" s="252">
        <v>2.87</v>
      </c>
      <c r="AL276" s="252">
        <v>0.09</v>
      </c>
      <c r="AM276" s="252">
        <v>0.03</v>
      </c>
      <c r="AN276" s="252">
        <v>0.62</v>
      </c>
      <c r="AO276" s="256"/>
      <c r="AP276" s="483" t="s">
        <v>436</v>
      </c>
      <c r="AQ276" s="252">
        <v>30</v>
      </c>
      <c r="AR276" s="252">
        <v>15</v>
      </c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</row>
    <row r="277" spans="1:69" s="255" customFormat="1" ht="12.75">
      <c r="A277" s="249">
        <v>2670.0804681784898</v>
      </c>
      <c r="B277" s="250" t="s">
        <v>364</v>
      </c>
      <c r="C277" s="251" t="s">
        <v>473</v>
      </c>
      <c r="D277" s="249">
        <v>59.398603134378369</v>
      </c>
      <c r="E277" s="224">
        <v>51.1</v>
      </c>
      <c r="F277" s="224">
        <v>0.91919989999999996</v>
      </c>
      <c r="G277" s="224">
        <v>2.15</v>
      </c>
      <c r="H277" s="224">
        <v>6.93E-2</v>
      </c>
      <c r="I277" s="224">
        <v>9.730537</v>
      </c>
      <c r="J277" s="224">
        <v>0.26119999999999999</v>
      </c>
      <c r="K277" s="224">
        <v>16.46</v>
      </c>
      <c r="L277" s="224">
        <v>18.399999999999999</v>
      </c>
      <c r="M277" s="224">
        <v>0.29620000000000002</v>
      </c>
      <c r="N277" s="224">
        <v>99.386436900000007</v>
      </c>
      <c r="O277" s="276"/>
      <c r="P277" s="253">
        <v>1.90024615459607</v>
      </c>
      <c r="Q277" s="253">
        <v>9.4228688124565321E-2</v>
      </c>
      <c r="R277" s="253" t="s">
        <v>462</v>
      </c>
      <c r="S277" s="253">
        <v>2.5705122615860439E-2</v>
      </c>
      <c r="T277" s="253">
        <v>2.0374999741120778E-3</v>
      </c>
      <c r="U277" s="253">
        <v>7.3187304750904403E-2</v>
      </c>
      <c r="V277" s="253">
        <v>0.18174262495463214</v>
      </c>
      <c r="W277" s="253">
        <v>0.72285260498385551</v>
      </c>
      <c r="X277" s="253">
        <v>0.18963576655073347</v>
      </c>
      <c r="Y277" s="253">
        <v>4.7679017493454129E-2</v>
      </c>
      <c r="Z277" s="253">
        <v>8.2271207978232043E-3</v>
      </c>
      <c r="AA277" s="253">
        <v>0.73310204788454503</v>
      </c>
      <c r="AB277" s="253">
        <v>2.1356047273444204E-2</v>
      </c>
      <c r="AC277" s="253">
        <f t="shared" si="25"/>
        <v>4</v>
      </c>
      <c r="AD277" s="249">
        <v>75.095908571802212</v>
      </c>
      <c r="AF277" s="252">
        <v>0.05</v>
      </c>
      <c r="AG277" s="252">
        <v>0.35</v>
      </c>
      <c r="AH277" s="252">
        <v>0.14000000000000001</v>
      </c>
      <c r="AI277" s="252">
        <v>5.16</v>
      </c>
      <c r="AJ277" s="252">
        <v>0.16</v>
      </c>
      <c r="AK277" s="252">
        <v>2.67</v>
      </c>
      <c r="AL277" s="252">
        <v>0.09</v>
      </c>
      <c r="AM277" s="252">
        <v>0.03</v>
      </c>
      <c r="AN277" s="252">
        <v>0.63</v>
      </c>
      <c r="AO277" s="256"/>
      <c r="AP277" s="483" t="s">
        <v>436</v>
      </c>
      <c r="AQ277" s="252">
        <v>30</v>
      </c>
      <c r="AR277" s="252">
        <v>15</v>
      </c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</row>
    <row r="278" spans="1:69" s="255" customFormat="1" ht="12.75">
      <c r="A278" s="249">
        <v>2670.0804681784898</v>
      </c>
      <c r="B278" s="250" t="s">
        <v>364</v>
      </c>
      <c r="C278" s="251" t="s">
        <v>473</v>
      </c>
      <c r="D278" s="249">
        <v>63.35860313437837</v>
      </c>
      <c r="E278" s="224">
        <v>50.88</v>
      </c>
      <c r="F278" s="224">
        <v>0.94070010000000004</v>
      </c>
      <c r="G278" s="224">
        <v>2.21</v>
      </c>
      <c r="H278" s="224">
        <v>7.0499999999999993E-2</v>
      </c>
      <c r="I278" s="224">
        <v>9.967867</v>
      </c>
      <c r="J278" s="224">
        <v>0.24590000000000001</v>
      </c>
      <c r="K278" s="224">
        <v>16.5</v>
      </c>
      <c r="L278" s="224">
        <v>18.2</v>
      </c>
      <c r="M278" s="224">
        <v>0.30259999999999998</v>
      </c>
      <c r="N278" s="224">
        <v>99.317567100000019</v>
      </c>
      <c r="O278" s="276"/>
      <c r="P278" s="253">
        <v>1.8936300151712522</v>
      </c>
      <c r="Q278" s="253">
        <v>9.6938439116370956E-2</v>
      </c>
      <c r="R278" s="253" t="s">
        <v>462</v>
      </c>
      <c r="S278" s="253">
        <v>2.63281270802673E-2</v>
      </c>
      <c r="T278" s="253">
        <v>2.0744957919806017E-3</v>
      </c>
      <c r="U278" s="253">
        <v>8.2906314069999709E-2</v>
      </c>
      <c r="V278" s="253">
        <v>0.17866518231645465</v>
      </c>
      <c r="W278" s="253">
        <v>0.71945742645367494</v>
      </c>
      <c r="X278" s="253">
        <v>0.19600498268332212</v>
      </c>
      <c r="Y278" s="253">
        <v>4.8674549290101933E-2</v>
      </c>
      <c r="Z278" s="253">
        <v>7.7516167792343153E-3</v>
      </c>
      <c r="AA278" s="253">
        <v>0.72573331776595273</v>
      </c>
      <c r="AB278" s="253">
        <v>2.1835533481388881E-2</v>
      </c>
      <c r="AC278" s="253">
        <f t="shared" si="25"/>
        <v>3.9999999999999996</v>
      </c>
      <c r="AD278" s="249">
        <v>74.688430641220563</v>
      </c>
      <c r="AF278" s="252">
        <v>0.05</v>
      </c>
      <c r="AG278" s="252">
        <v>0.35</v>
      </c>
      <c r="AH278" s="252">
        <v>0.14000000000000001</v>
      </c>
      <c r="AI278" s="252">
        <v>5.25</v>
      </c>
      <c r="AJ278" s="252">
        <v>0.16</v>
      </c>
      <c r="AK278" s="252">
        <v>2.98</v>
      </c>
      <c r="AL278" s="252">
        <v>0.09</v>
      </c>
      <c r="AM278" s="252">
        <v>0.03</v>
      </c>
      <c r="AN278" s="252">
        <v>0.62</v>
      </c>
      <c r="AO278" s="256"/>
      <c r="AP278" s="483" t="s">
        <v>436</v>
      </c>
      <c r="AQ278" s="252">
        <v>30</v>
      </c>
      <c r="AR278" s="252">
        <v>15</v>
      </c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</row>
    <row r="279" spans="1:69" s="255" customFormat="1" ht="12.75">
      <c r="A279" s="249">
        <v>2670.0804681784898</v>
      </c>
      <c r="B279" s="250" t="s">
        <v>364</v>
      </c>
      <c r="C279" s="251" t="s">
        <v>473</v>
      </c>
      <c r="D279" s="249">
        <v>67.318603134378364</v>
      </c>
      <c r="E279" s="224">
        <v>50.73</v>
      </c>
      <c r="F279" s="224">
        <v>1.1474</v>
      </c>
      <c r="G279" s="224">
        <v>2.56</v>
      </c>
      <c r="H279" s="224">
        <v>7.8600000000000003E-2</v>
      </c>
      <c r="I279" s="224">
        <v>10.28431</v>
      </c>
      <c r="J279" s="224">
        <v>0.22470000000000001</v>
      </c>
      <c r="K279" s="224">
        <v>16.3</v>
      </c>
      <c r="L279" s="224">
        <v>18.100000000000001</v>
      </c>
      <c r="M279" s="224">
        <v>0.30299999999999999</v>
      </c>
      <c r="N279" s="224">
        <v>99.728009999999983</v>
      </c>
      <c r="O279" s="276"/>
      <c r="P279" s="253">
        <v>1.8833772151603547</v>
      </c>
      <c r="Q279" s="253">
        <v>0.11201292489892552</v>
      </c>
      <c r="R279" s="253" t="s">
        <v>462</v>
      </c>
      <c r="S279" s="253">
        <v>3.2033769368656727E-2</v>
      </c>
      <c r="T279" s="253">
        <v>2.3071212050702209E-3</v>
      </c>
      <c r="U279" s="253">
        <v>7.6668299706687648E-2</v>
      </c>
      <c r="V279" s="253">
        <v>0.18940053802221338</v>
      </c>
      <c r="W279" s="253">
        <v>0.70420013163809125</v>
      </c>
      <c r="X279" s="253">
        <v>0.19792877649011811</v>
      </c>
      <c r="Y279" s="253">
        <v>5.3234606290265295E-2</v>
      </c>
      <c r="Z279" s="253">
        <v>7.065798714641496E-3</v>
      </c>
      <c r="AA279" s="253">
        <v>0.71996050363626973</v>
      </c>
      <c r="AB279" s="253">
        <v>2.1810314868705358E-2</v>
      </c>
      <c r="AC279" s="253">
        <f t="shared" si="25"/>
        <v>3.9999999999999987</v>
      </c>
      <c r="AD279" s="249">
        <v>73.858278482815251</v>
      </c>
      <c r="AF279" s="252">
        <v>0.05</v>
      </c>
      <c r="AG279" s="252">
        <v>0.3</v>
      </c>
      <c r="AH279" s="252">
        <v>0.13</v>
      </c>
      <c r="AI279" s="252">
        <v>4.63</v>
      </c>
      <c r="AJ279" s="252">
        <v>0.15</v>
      </c>
      <c r="AK279" s="252">
        <v>3.13</v>
      </c>
      <c r="AL279" s="252">
        <v>0.09</v>
      </c>
      <c r="AM279" s="252">
        <v>0.03</v>
      </c>
      <c r="AN279" s="252">
        <v>0.62</v>
      </c>
      <c r="AO279" s="256"/>
      <c r="AP279" s="483" t="s">
        <v>436</v>
      </c>
      <c r="AQ279" s="252">
        <v>30</v>
      </c>
      <c r="AR279" s="252">
        <v>15</v>
      </c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</row>
    <row r="280" spans="1:69" s="255" customFormat="1" ht="12.75">
      <c r="A280" s="249">
        <v>2670.0804681784898</v>
      </c>
      <c r="B280" s="250" t="s">
        <v>364</v>
      </c>
      <c r="C280" s="251" t="s">
        <v>473</v>
      </c>
      <c r="D280" s="249">
        <v>71.278603134378358</v>
      </c>
      <c r="E280" s="224">
        <v>50.02</v>
      </c>
      <c r="F280" s="224">
        <v>1.1623000000000001</v>
      </c>
      <c r="G280" s="224">
        <v>2.63</v>
      </c>
      <c r="H280" s="224">
        <v>7.5999999999999998E-2</v>
      </c>
      <c r="I280" s="224">
        <v>10.13598</v>
      </c>
      <c r="J280" s="224">
        <v>0.2059</v>
      </c>
      <c r="K280" s="224">
        <v>16.07</v>
      </c>
      <c r="L280" s="224">
        <v>18.21</v>
      </c>
      <c r="M280" s="224">
        <v>0.31040000000000001</v>
      </c>
      <c r="N280" s="224">
        <v>98.820580000000021</v>
      </c>
      <c r="O280" s="276"/>
      <c r="P280" s="253">
        <v>1.8738709355302903</v>
      </c>
      <c r="Q280" s="253">
        <v>0.11612011544848262</v>
      </c>
      <c r="R280" s="253" t="s">
        <v>462</v>
      </c>
      <c r="S280" s="253">
        <v>3.2744244519569837E-2</v>
      </c>
      <c r="T280" s="253">
        <v>2.2510492408285912E-3</v>
      </c>
      <c r="U280" s="253">
        <v>9.0944218488736794E-2</v>
      </c>
      <c r="V280" s="253">
        <v>0.17822460998019812</v>
      </c>
      <c r="W280" s="253">
        <v>0.70584482679189342</v>
      </c>
      <c r="X280" s="253">
        <v>0.19162614426259397</v>
      </c>
      <c r="Y280" s="253">
        <v>4.8385273259613018E-2</v>
      </c>
      <c r="Z280" s="253">
        <v>6.533382330219945E-3</v>
      </c>
      <c r="AA280" s="253">
        <v>0.73090945686980568</v>
      </c>
      <c r="AB280" s="253">
        <v>2.254574327776732E-2</v>
      </c>
      <c r="AC280" s="253">
        <f t="shared" si="25"/>
        <v>3.9999999999999996</v>
      </c>
      <c r="AD280" s="249">
        <v>73.864399275219498</v>
      </c>
      <c r="AF280" s="252">
        <v>0.05</v>
      </c>
      <c r="AG280" s="252">
        <v>0.3</v>
      </c>
      <c r="AH280" s="252">
        <v>0.12</v>
      </c>
      <c r="AI280" s="252">
        <v>4.76</v>
      </c>
      <c r="AJ280" s="252">
        <v>0.16</v>
      </c>
      <c r="AK280" s="252">
        <v>3.54</v>
      </c>
      <c r="AL280" s="252">
        <v>0.09</v>
      </c>
      <c r="AM280" s="252">
        <v>0.03</v>
      </c>
      <c r="AN280" s="252">
        <v>0.61</v>
      </c>
      <c r="AO280" s="256"/>
      <c r="AP280" s="483" t="s">
        <v>436</v>
      </c>
      <c r="AQ280" s="252">
        <v>30</v>
      </c>
      <c r="AR280" s="252">
        <v>15</v>
      </c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</row>
    <row r="281" spans="1:69" s="255" customFormat="1" ht="12.75">
      <c r="A281" s="249">
        <v>2670.0804681784898</v>
      </c>
      <c r="B281" s="250" t="s">
        <v>364</v>
      </c>
      <c r="C281" s="251" t="s">
        <v>473</v>
      </c>
      <c r="D281" s="249">
        <v>75.278603134378358</v>
      </c>
      <c r="E281" s="224">
        <v>50.21</v>
      </c>
      <c r="F281" s="224">
        <v>1.1554</v>
      </c>
      <c r="G281" s="224">
        <v>2.64</v>
      </c>
      <c r="H281" s="224">
        <v>3.95E-2</v>
      </c>
      <c r="I281" s="224">
        <v>10.00742</v>
      </c>
      <c r="J281" s="224">
        <v>0.1898</v>
      </c>
      <c r="K281" s="224">
        <v>16.079999999999998</v>
      </c>
      <c r="L281" s="224">
        <v>18.309999999999999</v>
      </c>
      <c r="M281" s="224">
        <v>0.308</v>
      </c>
      <c r="N281" s="224">
        <v>98.940120000000007</v>
      </c>
      <c r="O281" s="276"/>
      <c r="P281" s="253">
        <v>1.8781043762218814</v>
      </c>
      <c r="Q281" s="253">
        <v>0.11638289415299569</v>
      </c>
      <c r="R281" s="253" t="s">
        <v>462</v>
      </c>
      <c r="S281" s="253">
        <v>3.2499944225061285E-2</v>
      </c>
      <c r="T281" s="253">
        <v>1.1681591469852395E-3</v>
      </c>
      <c r="U281" s="253">
        <v>8.3577420640517985E-2</v>
      </c>
      <c r="V281" s="253">
        <v>0.1810011119509442</v>
      </c>
      <c r="W281" s="253">
        <v>0.70726609366161386</v>
      </c>
      <c r="X281" s="253">
        <v>0.18938626087744023</v>
      </c>
      <c r="Y281" s="253">
        <v>4.8467082070314631E-2</v>
      </c>
      <c r="Z281" s="253">
        <v>6.0132803317308175E-3</v>
      </c>
      <c r="AA281" s="253">
        <v>0.73379626188612934</v>
      </c>
      <c r="AB281" s="253">
        <v>2.2337114834385052E-2</v>
      </c>
      <c r="AC281" s="253">
        <f t="shared" si="25"/>
        <v>4</v>
      </c>
      <c r="AD281" s="249">
        <v>74.122002133426264</v>
      </c>
      <c r="AF281" s="252">
        <v>0.05</v>
      </c>
      <c r="AG281" s="252">
        <v>0.3</v>
      </c>
      <c r="AH281" s="252">
        <v>0.12</v>
      </c>
      <c r="AI281" s="252">
        <v>6.96</v>
      </c>
      <c r="AJ281" s="252">
        <v>0.16</v>
      </c>
      <c r="AK281" s="252">
        <v>2.83</v>
      </c>
      <c r="AL281" s="252">
        <v>0.09</v>
      </c>
      <c r="AM281" s="252">
        <v>0.03</v>
      </c>
      <c r="AN281" s="252">
        <v>0.63</v>
      </c>
      <c r="AO281" s="256"/>
      <c r="AP281" s="483" t="s">
        <v>436</v>
      </c>
      <c r="AQ281" s="252">
        <v>30</v>
      </c>
      <c r="AR281" s="252">
        <v>15</v>
      </c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</row>
    <row r="282" spans="1:69" s="255" customFormat="1" ht="12.75">
      <c r="A282" s="249">
        <v>2670.0804681784898</v>
      </c>
      <c r="B282" s="250" t="s">
        <v>364</v>
      </c>
      <c r="C282" s="251" t="s">
        <v>473</v>
      </c>
      <c r="D282" s="249">
        <v>79.278603134378358</v>
      </c>
      <c r="E282" s="224">
        <v>50.41</v>
      </c>
      <c r="F282" s="224">
        <v>1.1413</v>
      </c>
      <c r="G282" s="224">
        <v>2.56</v>
      </c>
      <c r="H282" s="224">
        <v>3.4000000000000002E-2</v>
      </c>
      <c r="I282" s="224">
        <v>10.116199999999999</v>
      </c>
      <c r="J282" s="224">
        <v>0.27150000000000002</v>
      </c>
      <c r="K282" s="224">
        <v>16.2</v>
      </c>
      <c r="L282" s="224">
        <v>18.43</v>
      </c>
      <c r="M282" s="224">
        <v>0.32100000000000001</v>
      </c>
      <c r="N282" s="224">
        <v>99.484000000000009</v>
      </c>
      <c r="O282" s="276"/>
      <c r="P282" s="253">
        <v>1.8753508433134549</v>
      </c>
      <c r="Q282" s="253">
        <v>0.11224358222574625</v>
      </c>
      <c r="R282" s="253" t="s">
        <v>462</v>
      </c>
      <c r="S282" s="253">
        <v>3.1929079418290408E-2</v>
      </c>
      <c r="T282" s="253">
        <v>1.0000464275609941E-3</v>
      </c>
      <c r="U282" s="253">
        <v>9.5350082913791212E-2</v>
      </c>
      <c r="V282" s="253">
        <v>0.17351633765696742</v>
      </c>
      <c r="W282" s="253">
        <v>0.71061002804418882</v>
      </c>
      <c r="X282" s="253">
        <v>0.18783061653853386</v>
      </c>
      <c r="Y282" s="253">
        <v>4.5864369197432607E-2</v>
      </c>
      <c r="Z282" s="253">
        <v>8.5550273797861589E-3</v>
      </c>
      <c r="AA282" s="253">
        <v>0.73459642985365892</v>
      </c>
      <c r="AB282" s="253">
        <v>2.3153557030588419E-2</v>
      </c>
      <c r="AC282" s="253">
        <f t="shared" si="25"/>
        <v>4</v>
      </c>
      <c r="AD282" s="249">
        <v>74.05718756174123</v>
      </c>
      <c r="AF282" s="252">
        <v>0.05</v>
      </c>
      <c r="AG282" s="252">
        <v>0.3</v>
      </c>
      <c r="AH282" s="252">
        <v>0.12</v>
      </c>
      <c r="AI282" s="252">
        <v>9.2799999999999994</v>
      </c>
      <c r="AJ282" s="252">
        <v>0.16</v>
      </c>
      <c r="AK282" s="252">
        <v>3.61</v>
      </c>
      <c r="AL282" s="252">
        <v>0.09</v>
      </c>
      <c r="AM282" s="252">
        <v>0.03</v>
      </c>
      <c r="AN282" s="252">
        <v>0.62</v>
      </c>
      <c r="AO282" s="256"/>
      <c r="AP282" s="483" t="s">
        <v>436</v>
      </c>
      <c r="AQ282" s="252">
        <v>30</v>
      </c>
      <c r="AR282" s="252">
        <v>15</v>
      </c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</row>
    <row r="283" spans="1:69" s="255" customFormat="1" ht="12.75">
      <c r="A283" s="249">
        <v>2670.0804681784898</v>
      </c>
      <c r="B283" s="250" t="s">
        <v>364</v>
      </c>
      <c r="C283" s="251" t="s">
        <v>473</v>
      </c>
      <c r="D283" s="249">
        <v>83.278603134378358</v>
      </c>
      <c r="E283" s="224">
        <v>50.39</v>
      </c>
      <c r="F283" s="224">
        <v>1.1708000000000001</v>
      </c>
      <c r="G283" s="224">
        <v>2.54</v>
      </c>
      <c r="H283" s="224">
        <v>4.8599999999999997E-2</v>
      </c>
      <c r="I283" s="224">
        <v>10.05687</v>
      </c>
      <c r="J283" s="224">
        <v>0.2525</v>
      </c>
      <c r="K283" s="224">
        <v>16.11</v>
      </c>
      <c r="L283" s="224">
        <v>18.59</v>
      </c>
      <c r="M283" s="224">
        <v>0.31759999999999999</v>
      </c>
      <c r="N283" s="224">
        <v>99.476370000000003</v>
      </c>
      <c r="O283" s="276"/>
      <c r="P283" s="253">
        <v>1.8753897511978708</v>
      </c>
      <c r="Q283" s="253">
        <v>0.11141319257689832</v>
      </c>
      <c r="R283" s="253" t="s">
        <v>462</v>
      </c>
      <c r="S283" s="253">
        <v>3.276805341456468E-2</v>
      </c>
      <c r="T283" s="253">
        <v>1.430075163745054E-3</v>
      </c>
      <c r="U283" s="253">
        <v>9.3759007770378489E-2</v>
      </c>
      <c r="V283" s="253">
        <v>0.1743763851543734</v>
      </c>
      <c r="W283" s="253">
        <v>0.71086353472216957</v>
      </c>
      <c r="X283" s="253">
        <v>0.18295893042278086</v>
      </c>
      <c r="Y283" s="253">
        <v>4.4880227161045928E-2</v>
      </c>
      <c r="Z283" s="253">
        <v>7.9596560513985337E-3</v>
      </c>
      <c r="AA283" s="253">
        <v>0.74128330162888156</v>
      </c>
      <c r="AB283" s="253">
        <v>2.2917884735893044E-2</v>
      </c>
      <c r="AC283" s="253">
        <f t="shared" si="25"/>
        <v>4</v>
      </c>
      <c r="AD283" s="249">
        <v>74.063163574594256</v>
      </c>
      <c r="AF283" s="252">
        <v>0.05</v>
      </c>
      <c r="AG283" s="252">
        <v>0.3</v>
      </c>
      <c r="AH283" s="252">
        <v>0.13</v>
      </c>
      <c r="AI283" s="252">
        <v>10.67</v>
      </c>
      <c r="AJ283" s="252">
        <v>0.16</v>
      </c>
      <c r="AK283" s="252">
        <v>2.64</v>
      </c>
      <c r="AL283" s="252">
        <v>0.09</v>
      </c>
      <c r="AM283" s="252">
        <v>0.03</v>
      </c>
      <c r="AN283" s="252">
        <v>0.59</v>
      </c>
      <c r="AO283" s="256"/>
      <c r="AP283" s="483" t="s">
        <v>436</v>
      </c>
      <c r="AQ283" s="252">
        <v>30</v>
      </c>
      <c r="AR283" s="252">
        <v>15</v>
      </c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</row>
    <row r="284" spans="1:69" s="255" customFormat="1" ht="12.75">
      <c r="A284" s="249">
        <v>2670.0804681784898</v>
      </c>
      <c r="B284" s="250" t="s">
        <v>364</v>
      </c>
      <c r="C284" s="251" t="s">
        <v>473</v>
      </c>
      <c r="D284" s="249">
        <v>87.278603134378358</v>
      </c>
      <c r="E284" s="224">
        <v>50.31</v>
      </c>
      <c r="F284" s="224">
        <v>1.1680999999999999</v>
      </c>
      <c r="G284" s="224">
        <v>2.56</v>
      </c>
      <c r="H284" s="224">
        <v>7.6899999999999996E-2</v>
      </c>
      <c r="I284" s="224">
        <v>9.9382009999999994</v>
      </c>
      <c r="J284" s="224">
        <v>0.2198</v>
      </c>
      <c r="K284" s="224">
        <v>16.100000000000001</v>
      </c>
      <c r="L284" s="224">
        <v>18.61</v>
      </c>
      <c r="M284" s="224">
        <v>0.33050000000000002</v>
      </c>
      <c r="N284" s="224">
        <v>99.313501000000016</v>
      </c>
      <c r="O284" s="276"/>
      <c r="P284" s="253">
        <v>1.874705937594856</v>
      </c>
      <c r="Q284" s="253">
        <v>0.11242801049791691</v>
      </c>
      <c r="R284" s="253" t="s">
        <v>462</v>
      </c>
      <c r="S284" s="253">
        <v>3.2732532720268097E-2</v>
      </c>
      <c r="T284" s="253">
        <v>2.2655862092002843E-3</v>
      </c>
      <c r="U284" s="253">
        <v>9.4307419263838455E-2</v>
      </c>
      <c r="V284" s="253">
        <v>0.17149117712442877</v>
      </c>
      <c r="W284" s="253">
        <v>0.71206933658949179</v>
      </c>
      <c r="X284" s="253">
        <v>0.18229250009388873</v>
      </c>
      <c r="Y284" s="253">
        <v>4.3902403622357235E-2</v>
      </c>
      <c r="Z284" s="253">
        <v>6.9373285791553361E-3</v>
      </c>
      <c r="AA284" s="253">
        <v>0.7429898111033949</v>
      </c>
      <c r="AB284" s="253">
        <v>2.3877956601203818E-2</v>
      </c>
      <c r="AC284" s="253">
        <f t="shared" si="25"/>
        <v>4.0000000000000009</v>
      </c>
      <c r="AD284" s="249">
        <v>74.278667975421413</v>
      </c>
      <c r="AF284" s="252">
        <v>0.05</v>
      </c>
      <c r="AG284" s="252">
        <v>0.3</v>
      </c>
      <c r="AH284" s="252">
        <v>0.13</v>
      </c>
      <c r="AI284" s="252">
        <v>7.57</v>
      </c>
      <c r="AJ284" s="252">
        <v>0.16</v>
      </c>
      <c r="AK284" s="252">
        <v>2.76</v>
      </c>
      <c r="AL284" s="252">
        <v>0.09</v>
      </c>
      <c r="AM284" s="252">
        <v>0.03</v>
      </c>
      <c r="AN284" s="252">
        <v>0.6</v>
      </c>
      <c r="AO284" s="256"/>
      <c r="AP284" s="483" t="s">
        <v>436</v>
      </c>
      <c r="AQ284" s="252">
        <v>30</v>
      </c>
      <c r="AR284" s="252">
        <v>15</v>
      </c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</row>
    <row r="285" spans="1:69" s="255" customFormat="1" ht="12.75">
      <c r="A285" s="249">
        <v>2670.0804681784898</v>
      </c>
      <c r="B285" s="250" t="s">
        <v>364</v>
      </c>
      <c r="C285" s="251" t="s">
        <v>473</v>
      </c>
      <c r="D285" s="249">
        <v>91.278603134378358</v>
      </c>
      <c r="E285" s="224">
        <v>50.75</v>
      </c>
      <c r="F285" s="224">
        <v>1.1185</v>
      </c>
      <c r="G285" s="224">
        <v>2.5499999999999998</v>
      </c>
      <c r="H285" s="224">
        <v>6.9900000000000004E-2</v>
      </c>
      <c r="I285" s="224">
        <v>9.8986459999999994</v>
      </c>
      <c r="J285" s="224">
        <v>0.24110000000000001</v>
      </c>
      <c r="K285" s="224">
        <v>16.14</v>
      </c>
      <c r="L285" s="224">
        <v>18.61</v>
      </c>
      <c r="M285" s="224">
        <v>0.30659999999999998</v>
      </c>
      <c r="N285" s="224">
        <v>99.684746000000004</v>
      </c>
      <c r="O285" s="276"/>
      <c r="P285" s="253">
        <v>1.8843672573473778</v>
      </c>
      <c r="Q285" s="253">
        <v>0.11159003296467224</v>
      </c>
      <c r="R285" s="253" t="s">
        <v>462</v>
      </c>
      <c r="S285" s="253">
        <v>3.1231025173275858E-2</v>
      </c>
      <c r="T285" s="253">
        <v>2.0520223826680163E-3</v>
      </c>
      <c r="U285" s="253">
        <v>7.7233726374602796E-2</v>
      </c>
      <c r="V285" s="253">
        <v>0.18302415774986847</v>
      </c>
      <c r="W285" s="253">
        <v>0.71050177800753489</v>
      </c>
      <c r="X285" s="253">
        <v>0.18288923357378056</v>
      </c>
      <c r="Y285" s="253">
        <v>4.7111983351018683E-2</v>
      </c>
      <c r="Z285" s="253">
        <v>7.5825005830127785E-3</v>
      </c>
      <c r="AA285" s="253">
        <v>0.74034393572893686</v>
      </c>
      <c r="AB285" s="253">
        <v>2.2072346763251059E-2</v>
      </c>
      <c r="AC285" s="253">
        <f t="shared" si="25"/>
        <v>3.9999999999999996</v>
      </c>
      <c r="AD285" s="249">
        <v>74.402075147807253</v>
      </c>
      <c r="AF285" s="252">
        <v>0.05</v>
      </c>
      <c r="AG285" s="252">
        <v>0.3</v>
      </c>
      <c r="AH285" s="252">
        <v>0.13</v>
      </c>
      <c r="AI285" s="252">
        <v>4.83</v>
      </c>
      <c r="AJ285" s="252">
        <v>0.16</v>
      </c>
      <c r="AK285" s="252">
        <v>3.12</v>
      </c>
      <c r="AL285" s="252">
        <v>0.09</v>
      </c>
      <c r="AM285" s="252">
        <v>0.03</v>
      </c>
      <c r="AN285" s="252">
        <v>0.57999999999999996</v>
      </c>
      <c r="AO285" s="256"/>
      <c r="AP285" s="483" t="s">
        <v>436</v>
      </c>
      <c r="AQ285" s="252">
        <v>30</v>
      </c>
      <c r="AR285" s="252">
        <v>15</v>
      </c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</row>
    <row r="286" spans="1:69" s="255" customFormat="1" ht="12.75">
      <c r="A286" s="249">
        <v>2670.0804681784898</v>
      </c>
      <c r="B286" s="250" t="s">
        <v>364</v>
      </c>
      <c r="C286" s="251" t="s">
        <v>473</v>
      </c>
      <c r="D286" s="249">
        <v>95.278603134378358</v>
      </c>
      <c r="E286" s="224">
        <v>50.67</v>
      </c>
      <c r="F286" s="224">
        <v>1.1492</v>
      </c>
      <c r="G286" s="224">
        <v>2.46</v>
      </c>
      <c r="H286" s="224">
        <v>5.6300000000000003E-2</v>
      </c>
      <c r="I286" s="224">
        <v>9.8096479999999993</v>
      </c>
      <c r="J286" s="224">
        <v>0.189</v>
      </c>
      <c r="K286" s="224">
        <v>16.190000000000001</v>
      </c>
      <c r="L286" s="224">
        <v>18.68</v>
      </c>
      <c r="M286" s="224">
        <v>0.31019999999999998</v>
      </c>
      <c r="N286" s="224">
        <v>99.514347999999998</v>
      </c>
      <c r="O286" s="276"/>
      <c r="P286" s="253">
        <v>1.8837710670011139</v>
      </c>
      <c r="Q286" s="253">
        <v>0.10778741279148352</v>
      </c>
      <c r="R286" s="253" t="s">
        <v>462</v>
      </c>
      <c r="S286" s="253">
        <v>3.2128731891735707E-2</v>
      </c>
      <c r="T286" s="253">
        <v>1.6548591206101886E-3</v>
      </c>
      <c r="U286" s="253">
        <v>8.1117824960124096E-2</v>
      </c>
      <c r="V286" s="253">
        <v>0.1784214368899491</v>
      </c>
      <c r="W286" s="253">
        <v>0.71511866734498364</v>
      </c>
      <c r="X286" s="253">
        <v>0.18217088753258631</v>
      </c>
      <c r="Y286" s="253">
        <v>4.545146560605913E-2</v>
      </c>
      <c r="Z286" s="253">
        <v>5.9514770244937188E-3</v>
      </c>
      <c r="AA286" s="253">
        <v>0.74406647517894275</v>
      </c>
      <c r="AB286" s="253">
        <v>2.2359694657918108E-2</v>
      </c>
      <c r="AC286" s="253">
        <f t="shared" si="25"/>
        <v>3.9999999999999996</v>
      </c>
      <c r="AD286" s="249">
        <v>74.63231062359884</v>
      </c>
      <c r="AF286" s="252">
        <v>0.05</v>
      </c>
      <c r="AG286" s="252">
        <v>0.31</v>
      </c>
      <c r="AH286" s="252">
        <v>0.13</v>
      </c>
      <c r="AI286" s="252">
        <v>5.24</v>
      </c>
      <c r="AJ286" s="252">
        <v>0.16</v>
      </c>
      <c r="AK286" s="252">
        <v>2.92</v>
      </c>
      <c r="AL286" s="252">
        <v>0.09</v>
      </c>
      <c r="AM286" s="252">
        <v>0.03</v>
      </c>
      <c r="AN286" s="252">
        <v>0.62</v>
      </c>
      <c r="AO286" s="256"/>
      <c r="AP286" s="483" t="s">
        <v>436</v>
      </c>
      <c r="AQ286" s="252">
        <v>30</v>
      </c>
      <c r="AR286" s="252">
        <v>15</v>
      </c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</row>
    <row r="287" spans="1:69" s="255" customFormat="1" ht="12.75">
      <c r="A287" s="249">
        <v>2670.0804681784898</v>
      </c>
      <c r="B287" s="250" t="s">
        <v>364</v>
      </c>
      <c r="C287" s="251" t="s">
        <v>473</v>
      </c>
      <c r="D287" s="249">
        <v>99.278603134378358</v>
      </c>
      <c r="E287" s="224">
        <v>50.64</v>
      </c>
      <c r="F287" s="224">
        <v>1.0566</v>
      </c>
      <c r="G287" s="224">
        <v>2.4300000000000002</v>
      </c>
      <c r="H287" s="224">
        <v>7.8799999999999995E-2</v>
      </c>
      <c r="I287" s="224">
        <v>9.6712050000000005</v>
      </c>
      <c r="J287" s="224">
        <v>0.25669999999999998</v>
      </c>
      <c r="K287" s="224">
        <v>16.21</v>
      </c>
      <c r="L287" s="224">
        <v>18.7</v>
      </c>
      <c r="M287" s="224">
        <v>0.3165</v>
      </c>
      <c r="N287" s="224">
        <v>99.359805000000023</v>
      </c>
      <c r="O287" s="276"/>
      <c r="P287" s="253">
        <v>1.8846207437684839</v>
      </c>
      <c r="Q287" s="253">
        <v>0.10658406169929537</v>
      </c>
      <c r="R287" s="253" t="s">
        <v>462</v>
      </c>
      <c r="S287" s="253">
        <v>2.9570701378982881E-2</v>
      </c>
      <c r="T287" s="253">
        <v>2.3186324121692728E-3</v>
      </c>
      <c r="U287" s="253">
        <v>8.5552035548623451E-2</v>
      </c>
      <c r="V287" s="253">
        <v>0.17226709778245039</v>
      </c>
      <c r="W287" s="253">
        <v>0.71908672740999513</v>
      </c>
      <c r="X287" s="253">
        <v>0.18024896623616474</v>
      </c>
      <c r="Y287" s="253">
        <v>4.3181114472283871E-2</v>
      </c>
      <c r="Z287" s="253">
        <v>8.0917392201061457E-3</v>
      </c>
      <c r="AA287" s="253">
        <v>0.74564056011642321</v>
      </c>
      <c r="AB287" s="253">
        <v>2.2837619955021964E-2</v>
      </c>
      <c r="AC287" s="253">
        <f t="shared" si="25"/>
        <v>4</v>
      </c>
      <c r="AD287" s="249">
        <v>74.923666166334073</v>
      </c>
      <c r="AF287" s="252">
        <v>0.05</v>
      </c>
      <c r="AG287" s="252">
        <v>0.3</v>
      </c>
      <c r="AH287" s="252">
        <v>0.13</v>
      </c>
      <c r="AI287" s="252">
        <v>6.41</v>
      </c>
      <c r="AJ287" s="252">
        <v>0.16</v>
      </c>
      <c r="AK287" s="252">
        <v>3.57</v>
      </c>
      <c r="AL287" s="252">
        <v>0.09</v>
      </c>
      <c r="AM287" s="252">
        <v>0.03</v>
      </c>
      <c r="AN287" s="252">
        <v>0.61</v>
      </c>
      <c r="AO287" s="256"/>
      <c r="AP287" s="483" t="s">
        <v>436</v>
      </c>
      <c r="AQ287" s="252">
        <v>30</v>
      </c>
      <c r="AR287" s="252">
        <v>15</v>
      </c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</row>
    <row r="288" spans="1:69" s="255" customFormat="1" ht="12.75">
      <c r="A288" s="249">
        <v>2670.0804681784898</v>
      </c>
      <c r="B288" s="250" t="s">
        <v>364</v>
      </c>
      <c r="C288" s="251" t="s">
        <v>473</v>
      </c>
      <c r="D288" s="249">
        <v>103.27860313437836</v>
      </c>
      <c r="E288" s="224">
        <v>50.69</v>
      </c>
      <c r="F288" s="224">
        <v>0.73470000000000002</v>
      </c>
      <c r="G288" s="224">
        <v>3.09</v>
      </c>
      <c r="H288" s="224">
        <v>0.96819999999999995</v>
      </c>
      <c r="I288" s="224">
        <v>6.6056900000000001</v>
      </c>
      <c r="J288" s="224">
        <v>0.1489</v>
      </c>
      <c r="K288" s="224">
        <v>17.329999999999998</v>
      </c>
      <c r="L288" s="224">
        <v>19.11</v>
      </c>
      <c r="M288" s="224">
        <v>0.2722</v>
      </c>
      <c r="N288" s="224">
        <v>98.94968999999999</v>
      </c>
      <c r="O288" s="276"/>
      <c r="P288" s="253">
        <v>1.8750190426724367</v>
      </c>
      <c r="Q288" s="253">
        <v>0.12498095732756331</v>
      </c>
      <c r="R288" s="253">
        <v>9.7283470965963126E-3</v>
      </c>
      <c r="S288" s="253">
        <v>2.0436860504166168E-2</v>
      </c>
      <c r="T288" s="253">
        <v>2.8315477183347253E-2</v>
      </c>
      <c r="U288" s="253">
        <v>6.5585145081936247E-2</v>
      </c>
      <c r="V288" s="253">
        <v>0.11105914636028902</v>
      </c>
      <c r="W288" s="253">
        <v>0.76487502377366512</v>
      </c>
      <c r="X288" s="253">
        <v>0.19075657102076468</v>
      </c>
      <c r="Y288" s="253">
        <v>2.7697677766571869E-2</v>
      </c>
      <c r="Z288" s="253">
        <v>4.6651308388468322E-3</v>
      </c>
      <c r="AA288" s="253">
        <v>0.75735888733116596</v>
      </c>
      <c r="AB288" s="253">
        <v>1.9521733042650702E-2</v>
      </c>
      <c r="AC288" s="253">
        <f t="shared" si="25"/>
        <v>4.0000000000000009</v>
      </c>
      <c r="AD288" s="249">
        <v>82.383911534709014</v>
      </c>
      <c r="AF288" s="252">
        <v>0.05</v>
      </c>
      <c r="AG288" s="252">
        <v>0.32</v>
      </c>
      <c r="AH288" s="252">
        <v>0.13</v>
      </c>
      <c r="AI288" s="252">
        <v>4.66</v>
      </c>
      <c r="AJ288" s="252">
        <v>0.16</v>
      </c>
      <c r="AK288" s="252">
        <v>2.81</v>
      </c>
      <c r="AL288" s="252">
        <v>0.09</v>
      </c>
      <c r="AM288" s="252">
        <v>0.03</v>
      </c>
      <c r="AN288" s="252">
        <v>0.6</v>
      </c>
      <c r="AO288" s="256"/>
      <c r="AP288" s="483" t="s">
        <v>436</v>
      </c>
      <c r="AQ288" s="252">
        <v>30</v>
      </c>
      <c r="AR288" s="252">
        <v>15</v>
      </c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</row>
    <row r="289" spans="1:69" s="255" customFormat="1" ht="12.75">
      <c r="A289" s="249">
        <v>2670.0804681784898</v>
      </c>
      <c r="B289" s="250" t="s">
        <v>364</v>
      </c>
      <c r="C289" s="251" t="s">
        <v>473</v>
      </c>
      <c r="D289" s="249">
        <v>107.27860313437836</v>
      </c>
      <c r="E289" s="224">
        <v>50.15</v>
      </c>
      <c r="F289" s="224">
        <v>0.93869999999999998</v>
      </c>
      <c r="G289" s="224">
        <v>3.93</v>
      </c>
      <c r="H289" s="224">
        <v>0.69399999999999995</v>
      </c>
      <c r="I289" s="224">
        <v>7.3176800000000002</v>
      </c>
      <c r="J289" s="224">
        <v>0.17349999999999999</v>
      </c>
      <c r="K289" s="224">
        <v>17.07</v>
      </c>
      <c r="L289" s="224">
        <v>18.71</v>
      </c>
      <c r="M289" s="224">
        <v>0.27439999999999998</v>
      </c>
      <c r="N289" s="224">
        <v>99.258279999999999</v>
      </c>
      <c r="O289" s="276"/>
      <c r="P289" s="253">
        <v>1.8517740427267746</v>
      </c>
      <c r="Q289" s="253">
        <v>0.14822595727322541</v>
      </c>
      <c r="R289" s="253">
        <v>2.2801298688488458E-2</v>
      </c>
      <c r="S289" s="253">
        <v>2.6065413669836168E-2</v>
      </c>
      <c r="T289" s="253">
        <v>2.0260583101349056E-2</v>
      </c>
      <c r="U289" s="253">
        <v>7.2678066562239962E-2</v>
      </c>
      <c r="V289" s="253">
        <v>0.12036730760453038</v>
      </c>
      <c r="W289" s="253">
        <v>0.73782733037355586</v>
      </c>
      <c r="X289" s="253">
        <v>0.20180753150799452</v>
      </c>
      <c r="Y289" s="253">
        <v>3.2922376580487182E-2</v>
      </c>
      <c r="Z289" s="253">
        <v>5.4262809140359384E-3</v>
      </c>
      <c r="AA289" s="253">
        <v>0.74019899257895971</v>
      </c>
      <c r="AB289" s="253">
        <v>1.9644818418522558E-2</v>
      </c>
      <c r="AC289" s="253">
        <f t="shared" si="25"/>
        <v>4</v>
      </c>
      <c r="AD289" s="249">
        <v>80.613654405112584</v>
      </c>
      <c r="AF289" s="252">
        <v>0.05</v>
      </c>
      <c r="AG289" s="252">
        <v>0.41</v>
      </c>
      <c r="AH289" s="252">
        <v>0.11</v>
      </c>
      <c r="AI289" s="252">
        <v>0.68</v>
      </c>
      <c r="AJ289" s="252">
        <v>0.2</v>
      </c>
      <c r="AK289" s="252">
        <v>4.2300000000000004</v>
      </c>
      <c r="AL289" s="252">
        <v>0.09</v>
      </c>
      <c r="AM289" s="252">
        <v>0.03</v>
      </c>
      <c r="AN289" s="252">
        <v>0.66</v>
      </c>
      <c r="AO289" s="256"/>
      <c r="AP289" s="483" t="s">
        <v>436</v>
      </c>
      <c r="AQ289" s="252">
        <v>30</v>
      </c>
      <c r="AR289" s="252">
        <v>15</v>
      </c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</row>
    <row r="290" spans="1:69" s="255" customFormat="1" ht="12.75">
      <c r="A290" s="249">
        <v>2670.0804681784898</v>
      </c>
      <c r="B290" s="250" t="s">
        <v>364</v>
      </c>
      <c r="C290" s="251" t="s">
        <v>473</v>
      </c>
      <c r="D290" s="249">
        <v>111.27860313437836</v>
      </c>
      <c r="E290" s="224">
        <v>50.02</v>
      </c>
      <c r="F290" s="224">
        <v>1.0035000000000001</v>
      </c>
      <c r="G290" s="224">
        <v>3.94</v>
      </c>
      <c r="H290" s="224">
        <v>0.47870000000000001</v>
      </c>
      <c r="I290" s="224">
        <v>7.7231189999999996</v>
      </c>
      <c r="J290" s="224">
        <v>0.2097</v>
      </c>
      <c r="K290" s="224">
        <v>16.899999999999999</v>
      </c>
      <c r="L290" s="224">
        <v>18.649999999999999</v>
      </c>
      <c r="M290" s="224">
        <v>0.26889999999999997</v>
      </c>
      <c r="N290" s="224">
        <v>99.193918999999994</v>
      </c>
      <c r="O290" s="276"/>
      <c r="P290" s="253">
        <v>1.8503620337973072</v>
      </c>
      <c r="Q290" s="253">
        <v>0.14963796620269276</v>
      </c>
      <c r="R290" s="253">
        <v>2.2139014913127752E-2</v>
      </c>
      <c r="S290" s="253">
        <v>2.7915868732809223E-2</v>
      </c>
      <c r="T290" s="253">
        <v>1.400076815672684E-2</v>
      </c>
      <c r="U290" s="253">
        <v>7.695282395419234E-2</v>
      </c>
      <c r="V290" s="253">
        <v>0.12718319002785966</v>
      </c>
      <c r="W290" s="253">
        <v>0.73180833421528457</v>
      </c>
      <c r="X290" s="253">
        <v>0.20017526893993376</v>
      </c>
      <c r="Y290" s="253">
        <v>3.4789067134313283E-2</v>
      </c>
      <c r="Z290" s="253">
        <v>6.5704814146839543E-3</v>
      </c>
      <c r="AA290" s="253">
        <v>0.73917880422409665</v>
      </c>
      <c r="AB290" s="253">
        <v>1.928637828697229E-2</v>
      </c>
      <c r="AC290" s="253">
        <f t="shared" si="25"/>
        <v>4.0000000000000009</v>
      </c>
      <c r="AD290" s="249">
        <v>79.594900582277319</v>
      </c>
      <c r="AF290" s="252">
        <v>0.05</v>
      </c>
      <c r="AG290" s="252">
        <v>0.35</v>
      </c>
      <c r="AH290" s="252">
        <v>0.1</v>
      </c>
      <c r="AI290" s="252">
        <v>0.84</v>
      </c>
      <c r="AJ290" s="252">
        <v>0.19</v>
      </c>
      <c r="AK290" s="252">
        <v>3.62</v>
      </c>
      <c r="AL290" s="252">
        <v>0.09</v>
      </c>
      <c r="AM290" s="252">
        <v>0.03</v>
      </c>
      <c r="AN290" s="252">
        <v>0.66</v>
      </c>
      <c r="AO290" s="256"/>
      <c r="AP290" s="483" t="s">
        <v>436</v>
      </c>
      <c r="AQ290" s="252">
        <v>30</v>
      </c>
      <c r="AR290" s="252">
        <v>15</v>
      </c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</row>
    <row r="291" spans="1:69" s="255" customFormat="1" ht="12.75">
      <c r="A291" s="249">
        <v>2670.0804681784898</v>
      </c>
      <c r="B291" s="250" t="s">
        <v>364</v>
      </c>
      <c r="C291" s="251" t="s">
        <v>473</v>
      </c>
      <c r="D291" s="249">
        <v>115.27860313437836</v>
      </c>
      <c r="E291" s="224">
        <v>50.83</v>
      </c>
      <c r="F291" s="224">
        <v>0.82379999999999998</v>
      </c>
      <c r="G291" s="224">
        <v>3.4</v>
      </c>
      <c r="H291" s="224">
        <v>0.81589999999999996</v>
      </c>
      <c r="I291" s="224">
        <v>6.9221300000000001</v>
      </c>
      <c r="J291" s="224">
        <v>0.17419999999999999</v>
      </c>
      <c r="K291" s="224">
        <v>17.239999999999998</v>
      </c>
      <c r="L291" s="224">
        <v>19.11</v>
      </c>
      <c r="M291" s="224">
        <v>0.2737</v>
      </c>
      <c r="N291" s="224">
        <v>99.589730000000003</v>
      </c>
      <c r="O291" s="276"/>
      <c r="P291" s="253">
        <v>1.8697068599864164</v>
      </c>
      <c r="Q291" s="253">
        <v>0.13029314001358361</v>
      </c>
      <c r="R291" s="253">
        <v>1.7103658776827846E-2</v>
      </c>
      <c r="S291" s="253">
        <v>2.2787461534697073E-2</v>
      </c>
      <c r="T291" s="253">
        <v>2.3728252761559942E-2</v>
      </c>
      <c r="U291" s="253">
        <v>6.3406092045294571E-2</v>
      </c>
      <c r="V291" s="253">
        <v>0.11922231358464129</v>
      </c>
      <c r="W291" s="253">
        <v>0.75375222129698027</v>
      </c>
      <c r="X291" s="253">
        <v>0.19161212419250434</v>
      </c>
      <c r="Y291" s="253">
        <v>3.0307626447573968E-2</v>
      </c>
      <c r="Z291" s="253">
        <v>5.4273434055987588E-3</v>
      </c>
      <c r="AA291" s="253">
        <v>0.75313311931482707</v>
      </c>
      <c r="AB291" s="253">
        <v>1.9519786639495804E-2</v>
      </c>
      <c r="AC291" s="253">
        <f t="shared" si="25"/>
        <v>4.0000000000000009</v>
      </c>
      <c r="AD291" s="249">
        <v>81.616510172880965</v>
      </c>
      <c r="AF291" s="252">
        <v>0.05</v>
      </c>
      <c r="AG291" s="252">
        <v>0.33</v>
      </c>
      <c r="AH291" s="252">
        <v>0.1</v>
      </c>
      <c r="AI291" s="252">
        <v>1.07</v>
      </c>
      <c r="AJ291" s="252">
        <v>0.18</v>
      </c>
      <c r="AK291" s="252">
        <v>3.2</v>
      </c>
      <c r="AL291" s="252">
        <v>0.09</v>
      </c>
      <c r="AM291" s="252">
        <v>0.03</v>
      </c>
      <c r="AN291" s="252">
        <v>0.66</v>
      </c>
      <c r="AO291" s="256"/>
      <c r="AP291" s="483" t="s">
        <v>436</v>
      </c>
      <c r="AQ291" s="252">
        <v>30</v>
      </c>
      <c r="AR291" s="252">
        <v>15</v>
      </c>
      <c r="AS291" s="256"/>
      <c r="AT291" s="256"/>
      <c r="AU291" s="256"/>
      <c r="AV291" s="256"/>
      <c r="AW291" s="256"/>
      <c r="AX291" s="256"/>
      <c r="AY291" s="256"/>
      <c r="AZ291" s="256"/>
      <c r="BA291" s="256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6"/>
      <c r="BM291" s="256"/>
      <c r="BN291" s="256"/>
      <c r="BO291" s="256"/>
      <c r="BP291" s="256"/>
      <c r="BQ291" s="256"/>
    </row>
    <row r="292" spans="1:69" s="255" customFormat="1" ht="12.75">
      <c r="A292" s="249">
        <v>2670.0804681784898</v>
      </c>
      <c r="B292" s="250" t="s">
        <v>364</v>
      </c>
      <c r="C292" s="251" t="s">
        <v>473</v>
      </c>
      <c r="D292" s="249">
        <v>119.27860313437836</v>
      </c>
      <c r="E292" s="224">
        <v>50.85</v>
      </c>
      <c r="F292" s="224">
        <v>0.77110000000000001</v>
      </c>
      <c r="G292" s="224">
        <v>3.05</v>
      </c>
      <c r="H292" s="224">
        <v>0.9298999</v>
      </c>
      <c r="I292" s="224">
        <v>6.5859120000000004</v>
      </c>
      <c r="J292" s="224">
        <v>0.1308</v>
      </c>
      <c r="K292" s="224">
        <v>17.34</v>
      </c>
      <c r="L292" s="224">
        <v>19.37</v>
      </c>
      <c r="M292" s="224">
        <v>0.25919999999999999</v>
      </c>
      <c r="N292" s="224">
        <v>99.286911900000007</v>
      </c>
      <c r="O292" s="276"/>
      <c r="P292" s="253">
        <v>1.8749323070129582</v>
      </c>
      <c r="Q292" s="253">
        <v>0.12506769298704179</v>
      </c>
      <c r="R292" s="253">
        <v>7.4732930628362837E-3</v>
      </c>
      <c r="S292" s="253">
        <v>2.1380905180775137E-2</v>
      </c>
      <c r="T292" s="253">
        <v>2.7108547685562204E-2</v>
      </c>
      <c r="U292" s="253">
        <v>6.6254087540652762E-2</v>
      </c>
      <c r="V292" s="253">
        <v>0.11019091017283189</v>
      </c>
      <c r="W292" s="253">
        <v>0.76759225635734152</v>
      </c>
      <c r="X292" s="253">
        <v>0.1855380391124449</v>
      </c>
      <c r="Y292" s="253">
        <v>2.663472075461518E-2</v>
      </c>
      <c r="Z292" s="253">
        <v>4.0849629173995133E-3</v>
      </c>
      <c r="AA292" s="253">
        <v>0.76521223155198137</v>
      </c>
      <c r="AB292" s="253">
        <v>1.8530045663559123E-2</v>
      </c>
      <c r="AC292" s="253">
        <f t="shared" si="25"/>
        <v>4</v>
      </c>
      <c r="AD292" s="249">
        <v>82.435741256345011</v>
      </c>
      <c r="AF292" s="252">
        <v>0.05</v>
      </c>
      <c r="AG292" s="252">
        <v>0.38</v>
      </c>
      <c r="AH292" s="252">
        <v>0.11</v>
      </c>
      <c r="AI292" s="252">
        <v>0.75</v>
      </c>
      <c r="AJ292" s="252">
        <v>0.19</v>
      </c>
      <c r="AK292" s="252">
        <v>3.92</v>
      </c>
      <c r="AL292" s="252">
        <v>0.09</v>
      </c>
      <c r="AM292" s="252">
        <v>0.03</v>
      </c>
      <c r="AN292" s="252">
        <v>0.66</v>
      </c>
      <c r="AO292" s="256"/>
      <c r="AP292" s="483" t="s">
        <v>436</v>
      </c>
      <c r="AQ292" s="252">
        <v>30</v>
      </c>
      <c r="AR292" s="252">
        <v>15</v>
      </c>
      <c r="AS292" s="256"/>
      <c r="AT292" s="256"/>
      <c r="AU292" s="256"/>
      <c r="AV292" s="256"/>
      <c r="AW292" s="256"/>
      <c r="AX292" s="256"/>
      <c r="AY292" s="256"/>
      <c r="AZ292" s="256"/>
      <c r="BA292" s="256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6"/>
      <c r="BM292" s="256"/>
      <c r="BN292" s="256"/>
      <c r="BO292" s="256"/>
      <c r="BP292" s="256"/>
      <c r="BQ292" s="256"/>
    </row>
    <row r="293" spans="1:69" s="255" customFormat="1" ht="12.75">
      <c r="A293" s="249">
        <v>2670.0804681784898</v>
      </c>
      <c r="B293" s="250" t="s">
        <v>364</v>
      </c>
      <c r="C293" s="251" t="s">
        <v>473</v>
      </c>
      <c r="D293" s="249">
        <v>123.27860313437836</v>
      </c>
      <c r="E293" s="224">
        <v>50.88</v>
      </c>
      <c r="F293" s="224">
        <v>0.81059999999999999</v>
      </c>
      <c r="G293" s="224">
        <v>2.93</v>
      </c>
      <c r="H293" s="224">
        <v>0.91360010000000003</v>
      </c>
      <c r="I293" s="224">
        <v>6.6848000000000001</v>
      </c>
      <c r="J293" s="224">
        <v>0.1024</v>
      </c>
      <c r="K293" s="224">
        <v>17.239999999999998</v>
      </c>
      <c r="L293" s="224">
        <v>19.39</v>
      </c>
      <c r="M293" s="224">
        <v>0.25380000000000003</v>
      </c>
      <c r="N293" s="224">
        <v>99.205200100000013</v>
      </c>
      <c r="O293" s="276"/>
      <c r="P293" s="253">
        <v>1.8790538008555566</v>
      </c>
      <c r="Q293" s="253">
        <v>0.12094619914444338</v>
      </c>
      <c r="R293" s="253">
        <v>6.5847098913125457E-3</v>
      </c>
      <c r="S293" s="253">
        <v>2.2512278920126586E-2</v>
      </c>
      <c r="T293" s="253">
        <v>2.6676181634684711E-2</v>
      </c>
      <c r="U293" s="253">
        <v>6.0833915510311698E-2</v>
      </c>
      <c r="V293" s="253">
        <v>0.11750757464157924</v>
      </c>
      <c r="W293" s="253">
        <v>0.76588533940198544</v>
      </c>
      <c r="X293" s="253">
        <v>0.18327136416069703</v>
      </c>
      <c r="Y293" s="253">
        <v>2.811879585081575E-2</v>
      </c>
      <c r="Z293" s="253">
        <v>3.2031539200980483E-3</v>
      </c>
      <c r="AA293" s="253">
        <v>0.76723352033627001</v>
      </c>
      <c r="AB293" s="253">
        <v>1.8173165732119159E-2</v>
      </c>
      <c r="AC293" s="253">
        <f t="shared" si="25"/>
        <v>4</v>
      </c>
      <c r="AD293" s="249">
        <v>82.134194299068469</v>
      </c>
      <c r="AF293" s="252">
        <v>0.05</v>
      </c>
      <c r="AG293" s="252">
        <v>0.4</v>
      </c>
      <c r="AH293" s="252">
        <v>0.11</v>
      </c>
      <c r="AI293" s="252">
        <v>0.69</v>
      </c>
      <c r="AJ293" s="252">
        <v>0.2</v>
      </c>
      <c r="AK293" s="252">
        <v>5.01</v>
      </c>
      <c r="AL293" s="252">
        <v>0.09</v>
      </c>
      <c r="AM293" s="252">
        <v>0.03</v>
      </c>
      <c r="AN293" s="252">
        <v>0.68</v>
      </c>
      <c r="AO293" s="256"/>
      <c r="AP293" s="483" t="s">
        <v>436</v>
      </c>
      <c r="AQ293" s="252">
        <v>30</v>
      </c>
      <c r="AR293" s="252">
        <v>15</v>
      </c>
      <c r="AS293" s="256"/>
      <c r="AT293" s="256"/>
      <c r="AU293" s="256"/>
      <c r="AV293" s="256"/>
      <c r="AW293" s="256"/>
      <c r="AX293" s="256"/>
      <c r="AY293" s="256"/>
      <c r="AZ293" s="256"/>
      <c r="BA293" s="256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6"/>
      <c r="BM293" s="256"/>
      <c r="BN293" s="256"/>
      <c r="BO293" s="256"/>
      <c r="BP293" s="256"/>
      <c r="BQ293" s="256"/>
    </row>
    <row r="294" spans="1:69" s="255" customFormat="1" ht="12.75">
      <c r="A294" s="249">
        <v>2670.0804681784898</v>
      </c>
      <c r="B294" s="250" t="s">
        <v>364</v>
      </c>
      <c r="C294" s="251" t="s">
        <v>473</v>
      </c>
      <c r="D294" s="249">
        <v>127.27860313437836</v>
      </c>
      <c r="E294" s="224">
        <v>51.21</v>
      </c>
      <c r="F294" s="224">
        <v>0.78879999999999995</v>
      </c>
      <c r="G294" s="224">
        <v>2.6</v>
      </c>
      <c r="H294" s="224">
        <v>0.67049999999999998</v>
      </c>
      <c r="I294" s="224">
        <v>6.9023519999999996</v>
      </c>
      <c r="J294" s="224">
        <v>0.221</v>
      </c>
      <c r="K294" s="224">
        <v>17.28</v>
      </c>
      <c r="L294" s="224">
        <v>19.39</v>
      </c>
      <c r="M294" s="224">
        <v>0.21229999999999999</v>
      </c>
      <c r="N294" s="224">
        <v>99.274951999999999</v>
      </c>
      <c r="O294" s="276"/>
      <c r="P294" s="253">
        <v>1.8913452514667297</v>
      </c>
      <c r="Q294" s="253">
        <v>0.10865474853327028</v>
      </c>
      <c r="R294" s="253">
        <v>4.5188455791977944E-3</v>
      </c>
      <c r="S294" s="253">
        <v>2.1908048247681354E-2</v>
      </c>
      <c r="T294" s="253">
        <v>1.9578987757755999E-2</v>
      </c>
      <c r="U294" s="253">
        <v>5.5943244378200419E-2</v>
      </c>
      <c r="V294" s="253">
        <v>0.12737602299231118</v>
      </c>
      <c r="W294" s="253">
        <v>0.77067485104485378</v>
      </c>
      <c r="X294" s="253">
        <v>0.18073648402910286</v>
      </c>
      <c r="Y294" s="253">
        <v>2.9871864268087578E-2</v>
      </c>
      <c r="Z294" s="253">
        <v>6.9134376508171533E-3</v>
      </c>
      <c r="AA294" s="253">
        <v>0.76727578837474553</v>
      </c>
      <c r="AB294" s="253">
        <v>1.5202425677246806E-2</v>
      </c>
      <c r="AC294" s="253">
        <f t="shared" si="25"/>
        <v>4.0000000000000009</v>
      </c>
      <c r="AD294" s="249">
        <v>81.694085515687092</v>
      </c>
      <c r="AF294" s="252">
        <v>0.05</v>
      </c>
      <c r="AG294" s="252">
        <v>0.39</v>
      </c>
      <c r="AH294" s="252">
        <v>0.12</v>
      </c>
      <c r="AI294" s="252">
        <v>0.7</v>
      </c>
      <c r="AJ294" s="252">
        <v>0.19</v>
      </c>
      <c r="AK294" s="252">
        <v>6.35</v>
      </c>
      <c r="AL294" s="252">
        <v>0.09</v>
      </c>
      <c r="AM294" s="252">
        <v>0.03</v>
      </c>
      <c r="AN294" s="252">
        <v>0.69</v>
      </c>
      <c r="AO294" s="256"/>
      <c r="AP294" s="483" t="s">
        <v>436</v>
      </c>
      <c r="AQ294" s="252">
        <v>30</v>
      </c>
      <c r="AR294" s="252">
        <v>15</v>
      </c>
      <c r="AS294" s="256"/>
      <c r="AT294" s="256"/>
      <c r="AU294" s="256"/>
      <c r="AV294" s="256"/>
      <c r="AW294" s="256"/>
      <c r="AX294" s="256"/>
      <c r="AY294" s="256"/>
      <c r="AZ294" s="256"/>
      <c r="BA294" s="256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6"/>
      <c r="BM294" s="256"/>
      <c r="BN294" s="256"/>
      <c r="BO294" s="256"/>
      <c r="BP294" s="256"/>
      <c r="BQ294" s="256"/>
    </row>
    <row r="295" spans="1:69" s="255" customFormat="1" ht="12.75">
      <c r="A295" s="249">
        <v>2670.0804681784898</v>
      </c>
      <c r="B295" s="250" t="s">
        <v>364</v>
      </c>
      <c r="C295" s="251" t="s">
        <v>473</v>
      </c>
      <c r="D295" s="249">
        <v>131.27860313437836</v>
      </c>
      <c r="E295" s="224">
        <v>51.59</v>
      </c>
      <c r="F295" s="224">
        <v>0.86130010000000001</v>
      </c>
      <c r="G295" s="224">
        <v>2.59</v>
      </c>
      <c r="H295" s="224">
        <v>0.50060000000000004</v>
      </c>
      <c r="I295" s="224">
        <v>7.1594600000000002</v>
      </c>
      <c r="J295" s="224">
        <v>0.15479999999999999</v>
      </c>
      <c r="K295" s="224">
        <v>17.23</v>
      </c>
      <c r="L295" s="224">
        <v>19.18</v>
      </c>
      <c r="M295" s="224">
        <v>0.24060000000000001</v>
      </c>
      <c r="N295" s="224">
        <v>99.506760100000008</v>
      </c>
      <c r="O295" s="276"/>
      <c r="P295" s="253">
        <v>1.9018206759686354</v>
      </c>
      <c r="Q295" s="253">
        <v>9.8179324031364645E-2</v>
      </c>
      <c r="R295" s="253">
        <v>1.4348397017231118E-2</v>
      </c>
      <c r="S295" s="253">
        <v>2.3876973836809021E-2</v>
      </c>
      <c r="T295" s="253">
        <v>1.4590504102972447E-2</v>
      </c>
      <c r="U295" s="253">
        <v>3.8683230747917463E-2</v>
      </c>
      <c r="V295" s="253">
        <v>0.14649361452047971</v>
      </c>
      <c r="W295" s="253">
        <v>0.76200727977458982</v>
      </c>
      <c r="X295" s="253">
        <v>0.18487907845669221</v>
      </c>
      <c r="Y295" s="253">
        <v>3.5542448440056676E-2</v>
      </c>
      <c r="Z295" s="253">
        <v>4.8334889747016861E-3</v>
      </c>
      <c r="AA295" s="253">
        <v>0.75754822861817672</v>
      </c>
      <c r="AB295" s="253">
        <v>1.7196755510372665E-2</v>
      </c>
      <c r="AC295" s="253">
        <f t="shared" si="25"/>
        <v>3.9999999999999996</v>
      </c>
      <c r="AD295" s="249">
        <v>81.096417840923053</v>
      </c>
      <c r="AF295" s="252">
        <v>0.05</v>
      </c>
      <c r="AG295" s="252">
        <v>0.39</v>
      </c>
      <c r="AH295" s="252">
        <v>0.12</v>
      </c>
      <c r="AI295" s="252">
        <v>0.87</v>
      </c>
      <c r="AJ295" s="252">
        <v>0.19</v>
      </c>
      <c r="AK295" s="252">
        <v>3.08</v>
      </c>
      <c r="AL295" s="252">
        <v>0.09</v>
      </c>
      <c r="AM295" s="252">
        <v>0.03</v>
      </c>
      <c r="AN295" s="252">
        <v>0.82</v>
      </c>
      <c r="AO295" s="256"/>
      <c r="AP295" s="483" t="s">
        <v>436</v>
      </c>
      <c r="AQ295" s="252">
        <v>30</v>
      </c>
      <c r="AR295" s="252">
        <v>15</v>
      </c>
      <c r="AS295" s="256"/>
      <c r="AT295" s="256"/>
      <c r="AU295" s="256"/>
      <c r="AV295" s="256"/>
      <c r="AW295" s="256"/>
      <c r="AX295" s="256"/>
      <c r="AY295" s="256"/>
      <c r="AZ295" s="256"/>
      <c r="BA295" s="256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6"/>
      <c r="BM295" s="256"/>
      <c r="BN295" s="256"/>
      <c r="BO295" s="256"/>
      <c r="BP295" s="256"/>
      <c r="BQ295" s="256"/>
    </row>
    <row r="296" spans="1:69" s="255" customFormat="1" ht="12.75">
      <c r="A296" s="252"/>
      <c r="B296" s="252"/>
      <c r="C296" s="251"/>
      <c r="D296" s="249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76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49"/>
      <c r="AF296" s="224"/>
      <c r="AG296" s="224"/>
      <c r="AH296" s="224"/>
      <c r="AI296" s="224"/>
      <c r="AJ296" s="224"/>
      <c r="AK296" s="224"/>
      <c r="AL296" s="224"/>
      <c r="AM296" s="224"/>
      <c r="AN296" s="224"/>
      <c r="AO296" s="256"/>
      <c r="AP296" s="483"/>
      <c r="AQ296" s="252"/>
      <c r="AR296" s="252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</row>
    <row r="297" spans="1:69" s="255" customFormat="1" ht="12.75">
      <c r="A297" s="249">
        <v>2670.0804681784898</v>
      </c>
      <c r="B297" s="250" t="s">
        <v>364</v>
      </c>
      <c r="C297" s="251" t="s">
        <v>474</v>
      </c>
      <c r="D297" s="249">
        <v>0</v>
      </c>
      <c r="E297" s="224">
        <v>50.87</v>
      </c>
      <c r="F297" s="224">
        <v>1.0377000000000001</v>
      </c>
      <c r="G297" s="224">
        <v>2.93</v>
      </c>
      <c r="H297" s="224">
        <v>0.41820000000000002</v>
      </c>
      <c r="I297" s="224">
        <v>8.8603269999999998</v>
      </c>
      <c r="J297" s="224">
        <v>0.1865</v>
      </c>
      <c r="K297" s="224">
        <v>17.600000000000001</v>
      </c>
      <c r="L297" s="224">
        <v>17.059999999999999</v>
      </c>
      <c r="M297" s="224">
        <v>0.2271</v>
      </c>
      <c r="N297" s="224">
        <v>99.189826999999994</v>
      </c>
      <c r="O297" s="276"/>
      <c r="P297" s="253">
        <v>1.8848063095523648</v>
      </c>
      <c r="Q297" s="253">
        <v>0.11519369044763517</v>
      </c>
      <c r="R297" s="253">
        <v>1.2752786620347845E-2</v>
      </c>
      <c r="S297" s="253">
        <v>2.8913292864870828E-2</v>
      </c>
      <c r="T297" s="253">
        <v>1.2250799520453427E-2</v>
      </c>
      <c r="U297" s="253">
        <v>4.8677838730030842E-2</v>
      </c>
      <c r="V297" s="253">
        <v>0.16919271224962965</v>
      </c>
      <c r="W297" s="253">
        <v>0.72821257001466744</v>
      </c>
      <c r="X297" s="253">
        <v>0.24392158670975331</v>
      </c>
      <c r="Y297" s="253">
        <v>5.6672675714489716E-2</v>
      </c>
      <c r="Z297" s="253">
        <v>5.8528792547772584E-3</v>
      </c>
      <c r="AA297" s="253">
        <v>0.6772385381680428</v>
      </c>
      <c r="AB297" s="253">
        <v>1.631432015293684E-2</v>
      </c>
      <c r="AC297" s="253">
        <f t="shared" ref="AC297:AC332" si="26">SUM(P297:AB297)</f>
        <v>4</v>
      </c>
      <c r="AD297" s="249">
        <v>77.978005348800608</v>
      </c>
      <c r="AF297" s="252">
        <v>0.05</v>
      </c>
      <c r="AG297" s="252">
        <v>0.32</v>
      </c>
      <c r="AH297" s="252">
        <v>0.12</v>
      </c>
      <c r="AI297" s="252">
        <v>1.21</v>
      </c>
      <c r="AJ297" s="252">
        <v>0.17</v>
      </c>
      <c r="AK297" s="252">
        <v>3.73</v>
      </c>
      <c r="AL297" s="252">
        <v>0.09</v>
      </c>
      <c r="AM297" s="252">
        <v>0.04</v>
      </c>
      <c r="AN297" s="252">
        <v>0.76</v>
      </c>
      <c r="AO297" s="256"/>
      <c r="AP297" s="483" t="s">
        <v>436</v>
      </c>
      <c r="AQ297" s="252">
        <v>30</v>
      </c>
      <c r="AR297" s="252">
        <v>15</v>
      </c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</row>
    <row r="298" spans="1:69" s="255" customFormat="1" ht="12.75">
      <c r="A298" s="249">
        <v>2670.0804681784898</v>
      </c>
      <c r="B298" s="250" t="s">
        <v>364</v>
      </c>
      <c r="C298" s="251" t="s">
        <v>474</v>
      </c>
      <c r="D298" s="249">
        <v>4.9392703435489125</v>
      </c>
      <c r="E298" s="224">
        <v>51.58</v>
      </c>
      <c r="F298" s="224">
        <v>0.85040000000000004</v>
      </c>
      <c r="G298" s="224">
        <v>2.65</v>
      </c>
      <c r="H298" s="224">
        <v>0.44180000000000003</v>
      </c>
      <c r="I298" s="224">
        <v>8.207668</v>
      </c>
      <c r="J298" s="224">
        <v>0.15820000000000001</v>
      </c>
      <c r="K298" s="224">
        <v>17.88</v>
      </c>
      <c r="L298" s="224">
        <v>17.64</v>
      </c>
      <c r="M298" s="224">
        <v>0.22420000000000001</v>
      </c>
      <c r="N298" s="224">
        <v>99.632267999999996</v>
      </c>
      <c r="O298" s="276"/>
      <c r="P298" s="253">
        <v>1.8984299241715763</v>
      </c>
      <c r="Q298" s="253">
        <v>0.1015700758284237</v>
      </c>
      <c r="R298" s="253">
        <v>1.3381473649654474E-2</v>
      </c>
      <c r="S298" s="253">
        <v>2.3537332029739434E-2</v>
      </c>
      <c r="T298" s="253">
        <v>1.2856251498734849E-2</v>
      </c>
      <c r="U298" s="253">
        <v>4.425679198267396E-2</v>
      </c>
      <c r="V298" s="253">
        <v>0.15871720652880622</v>
      </c>
      <c r="W298" s="253">
        <v>0.74725094431039096</v>
      </c>
      <c r="X298" s="253">
        <v>0.233794878839096</v>
      </c>
      <c r="Y298" s="253">
        <v>4.9658378289942344E-2</v>
      </c>
      <c r="Z298" s="253">
        <v>4.9317999452770872E-3</v>
      </c>
      <c r="AA298" s="253">
        <v>0.69561583756356793</v>
      </c>
      <c r="AB298" s="253">
        <v>1.5999105362116718E-2</v>
      </c>
      <c r="AC298" s="253">
        <f t="shared" si="26"/>
        <v>4.0000000000000009</v>
      </c>
      <c r="AD298" s="249">
        <v>79.522019858057376</v>
      </c>
      <c r="AF298" s="252">
        <v>0.05</v>
      </c>
      <c r="AG298" s="252">
        <v>0.37</v>
      </c>
      <c r="AH298" s="252">
        <v>0.12</v>
      </c>
      <c r="AI298" s="252">
        <v>1.1399999999999999</v>
      </c>
      <c r="AJ298" s="252">
        <v>0.17</v>
      </c>
      <c r="AK298" s="252">
        <v>4.29</v>
      </c>
      <c r="AL298" s="252">
        <v>0.09</v>
      </c>
      <c r="AM298" s="252">
        <v>0.03</v>
      </c>
      <c r="AN298" s="252">
        <v>0.77</v>
      </c>
      <c r="AO298" s="256"/>
      <c r="AP298" s="483" t="s">
        <v>436</v>
      </c>
      <c r="AQ298" s="252">
        <v>30</v>
      </c>
      <c r="AR298" s="252">
        <v>15</v>
      </c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</row>
    <row r="299" spans="1:69" s="255" customFormat="1" ht="12.75">
      <c r="A299" s="249">
        <v>2670.0804681784898</v>
      </c>
      <c r="B299" s="250" t="s">
        <v>364</v>
      </c>
      <c r="C299" s="251" t="s">
        <v>474</v>
      </c>
      <c r="D299" s="249">
        <v>9.8792703435489138</v>
      </c>
      <c r="E299" s="224">
        <v>51.77</v>
      </c>
      <c r="F299" s="224">
        <v>0.80210000000000004</v>
      </c>
      <c r="G299" s="224">
        <v>2.5099999999999998</v>
      </c>
      <c r="H299" s="224">
        <v>0.49590000000000001</v>
      </c>
      <c r="I299" s="224">
        <v>7.6538979999999999</v>
      </c>
      <c r="J299" s="224">
        <v>0.15260000000000001</v>
      </c>
      <c r="K299" s="224">
        <v>17.829999999999998</v>
      </c>
      <c r="L299" s="224">
        <v>18.48</v>
      </c>
      <c r="M299" s="224">
        <v>0.2243</v>
      </c>
      <c r="N299" s="224">
        <v>99.918797999999995</v>
      </c>
      <c r="O299" s="276"/>
      <c r="P299" s="253">
        <v>1.8986229493177578</v>
      </c>
      <c r="Q299" s="253">
        <v>0.10137705068224223</v>
      </c>
      <c r="R299" s="253">
        <v>7.1130232630780554E-3</v>
      </c>
      <c r="S299" s="253">
        <v>2.2121258286408065E-2</v>
      </c>
      <c r="T299" s="253">
        <v>1.4379046375694008E-2</v>
      </c>
      <c r="U299" s="253">
        <v>5.1591583226231919E-2</v>
      </c>
      <c r="V299" s="253">
        <v>0.14311103514345752</v>
      </c>
      <c r="W299" s="253">
        <v>0.76168405370513048</v>
      </c>
      <c r="X299" s="253">
        <v>0.21312701041425966</v>
      </c>
      <c r="Y299" s="253">
        <v>4.0043935446786826E-2</v>
      </c>
      <c r="Z299" s="253">
        <v>4.7402454922224335E-3</v>
      </c>
      <c r="AA299" s="253">
        <v>0.72613968989115318</v>
      </c>
      <c r="AB299" s="253">
        <v>1.594911875557797E-2</v>
      </c>
      <c r="AC299" s="253">
        <f t="shared" si="26"/>
        <v>4</v>
      </c>
      <c r="AD299" s="249">
        <v>80.592362832861497</v>
      </c>
      <c r="AF299" s="252">
        <v>0.05</v>
      </c>
      <c r="AG299" s="252">
        <v>0.39</v>
      </c>
      <c r="AH299" s="252">
        <v>0.13</v>
      </c>
      <c r="AI299" s="252">
        <v>1.05</v>
      </c>
      <c r="AJ299" s="252">
        <v>0.18</v>
      </c>
      <c r="AK299" s="252">
        <v>4.33</v>
      </c>
      <c r="AL299" s="252">
        <v>0.09</v>
      </c>
      <c r="AM299" s="252">
        <v>0.03</v>
      </c>
      <c r="AN299" s="252">
        <v>0.77</v>
      </c>
      <c r="AO299" s="256"/>
      <c r="AP299" s="483" t="s">
        <v>436</v>
      </c>
      <c r="AQ299" s="252">
        <v>30</v>
      </c>
      <c r="AR299" s="252">
        <v>15</v>
      </c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</row>
    <row r="300" spans="1:69" s="255" customFormat="1" ht="12.75">
      <c r="A300" s="249">
        <v>2670.0804681784898</v>
      </c>
      <c r="B300" s="250" t="s">
        <v>364</v>
      </c>
      <c r="C300" s="251" t="s">
        <v>474</v>
      </c>
      <c r="D300" s="249">
        <v>14.819270343548915</v>
      </c>
      <c r="E300" s="224">
        <v>51.7</v>
      </c>
      <c r="F300" s="224">
        <v>0.91740010000000005</v>
      </c>
      <c r="G300" s="224">
        <v>2.67</v>
      </c>
      <c r="H300" s="224">
        <v>0.59319999999999995</v>
      </c>
      <c r="I300" s="224">
        <v>7.9703390000000001</v>
      </c>
      <c r="J300" s="224">
        <v>0.19719999999999999</v>
      </c>
      <c r="K300" s="224">
        <v>17.760000000000002</v>
      </c>
      <c r="L300" s="224">
        <v>18.12</v>
      </c>
      <c r="M300" s="224">
        <v>0.21759999999999999</v>
      </c>
      <c r="N300" s="224">
        <v>100.14573910000003</v>
      </c>
      <c r="O300" s="276"/>
      <c r="P300" s="253">
        <v>1.8946388749355878</v>
      </c>
      <c r="Q300" s="253">
        <v>0.1053611250644122</v>
      </c>
      <c r="R300" s="253">
        <v>9.9584105992471805E-3</v>
      </c>
      <c r="S300" s="253">
        <v>2.5282233224592807E-2</v>
      </c>
      <c r="T300" s="253">
        <v>1.7187489996705146E-2</v>
      </c>
      <c r="U300" s="253">
        <v>4.3111902876775687E-2</v>
      </c>
      <c r="V300" s="253">
        <v>0.15531524299612684</v>
      </c>
      <c r="W300" s="253">
        <v>0.74914472030655166</v>
      </c>
      <c r="X300" s="253">
        <v>0.22111367223648215</v>
      </c>
      <c r="Y300" s="253">
        <v>4.5842042001073197E-2</v>
      </c>
      <c r="Z300" s="253">
        <v>6.1210869799855653E-3</v>
      </c>
      <c r="AA300" s="253">
        <v>0.71146205392495732</v>
      </c>
      <c r="AB300" s="253">
        <v>1.5461144857501701E-2</v>
      </c>
      <c r="AC300" s="253">
        <f t="shared" si="26"/>
        <v>3.9999999999999996</v>
      </c>
      <c r="AD300" s="249">
        <v>79.887719981615774</v>
      </c>
      <c r="AF300" s="252">
        <v>0.05</v>
      </c>
      <c r="AG300" s="252">
        <v>0.35</v>
      </c>
      <c r="AH300" s="252">
        <v>0.12</v>
      </c>
      <c r="AI300" s="252">
        <v>0.92</v>
      </c>
      <c r="AJ300" s="252">
        <v>0.18</v>
      </c>
      <c r="AK300" s="252">
        <v>3.45</v>
      </c>
      <c r="AL300" s="252">
        <v>0.09</v>
      </c>
      <c r="AM300" s="252">
        <v>0.03</v>
      </c>
      <c r="AN300" s="252">
        <v>0.79</v>
      </c>
      <c r="AO300" s="256"/>
      <c r="AP300" s="483" t="s">
        <v>436</v>
      </c>
      <c r="AQ300" s="252">
        <v>30</v>
      </c>
      <c r="AR300" s="252">
        <v>15</v>
      </c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</row>
    <row r="301" spans="1:69" s="255" customFormat="1" ht="12.75">
      <c r="A301" s="249">
        <v>2670.0804681784898</v>
      </c>
      <c r="B301" s="250" t="s">
        <v>364</v>
      </c>
      <c r="C301" s="251" t="s">
        <v>474</v>
      </c>
      <c r="D301" s="249">
        <v>19.759270343548916</v>
      </c>
      <c r="E301" s="224">
        <v>54.36</v>
      </c>
      <c r="F301" s="224">
        <v>0.78569999999999995</v>
      </c>
      <c r="G301" s="224">
        <v>2.65</v>
      </c>
      <c r="H301" s="224">
        <v>0.47799999999999998</v>
      </c>
      <c r="I301" s="224">
        <v>7.6538979999999999</v>
      </c>
      <c r="J301" s="224">
        <v>0.1988</v>
      </c>
      <c r="K301" s="224">
        <v>16.95</v>
      </c>
      <c r="L301" s="224">
        <v>18.12</v>
      </c>
      <c r="M301" s="224">
        <v>0.23300000000000001</v>
      </c>
      <c r="N301" s="224">
        <v>101.42939800000002</v>
      </c>
      <c r="O301" s="276"/>
      <c r="P301" s="253">
        <v>1.9739376253851193</v>
      </c>
      <c r="Q301" s="253">
        <v>2.6062374614880701E-2</v>
      </c>
      <c r="R301" s="253">
        <v>8.734872825973472E-2</v>
      </c>
      <c r="S301" s="253">
        <v>2.1455146262066505E-2</v>
      </c>
      <c r="T301" s="253">
        <v>1.3723259915533699E-2</v>
      </c>
      <c r="U301" s="253">
        <v>0</v>
      </c>
      <c r="V301" s="253">
        <v>0.17735113552727572</v>
      </c>
      <c r="W301" s="253">
        <v>0.70012173003538924</v>
      </c>
      <c r="X301" s="253">
        <v>0.21743352166643126</v>
      </c>
      <c r="Y301" s="253">
        <v>5.5079110267420059E-2</v>
      </c>
      <c r="Z301" s="253">
        <v>6.1144316761749815E-3</v>
      </c>
      <c r="AA301" s="253">
        <v>0.70496867218578863</v>
      </c>
      <c r="AB301" s="253">
        <v>1.6404264204185094E-2</v>
      </c>
      <c r="AC301" s="253">
        <f t="shared" si="26"/>
        <v>4</v>
      </c>
      <c r="AD301" s="249">
        <v>79.788419393054127</v>
      </c>
      <c r="AF301" s="252">
        <v>0.04</v>
      </c>
      <c r="AG301" s="252">
        <v>0.4</v>
      </c>
      <c r="AH301" s="252">
        <v>0.12</v>
      </c>
      <c r="AI301" s="252">
        <v>1.07</v>
      </c>
      <c r="AJ301" s="252">
        <v>0.18</v>
      </c>
      <c r="AK301" s="252">
        <v>3.38</v>
      </c>
      <c r="AL301" s="252">
        <v>0.09</v>
      </c>
      <c r="AM301" s="252">
        <v>0.03</v>
      </c>
      <c r="AN301" s="252">
        <v>0.74</v>
      </c>
      <c r="AO301" s="256"/>
      <c r="AP301" s="483" t="s">
        <v>436</v>
      </c>
      <c r="AQ301" s="252">
        <v>30</v>
      </c>
      <c r="AR301" s="252">
        <v>15</v>
      </c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</row>
    <row r="302" spans="1:69" s="255" customFormat="1" ht="12.75">
      <c r="A302" s="249">
        <v>2670.0804681784898</v>
      </c>
      <c r="B302" s="250" t="s">
        <v>364</v>
      </c>
      <c r="C302" s="251" t="s">
        <v>474</v>
      </c>
      <c r="D302" s="249">
        <v>24.699270343548918</v>
      </c>
      <c r="E302" s="224">
        <v>51.05</v>
      </c>
      <c r="F302" s="224">
        <v>0.79590000000000005</v>
      </c>
      <c r="G302" s="224">
        <v>2.76</v>
      </c>
      <c r="H302" s="224">
        <v>0.64300000000000002</v>
      </c>
      <c r="I302" s="224">
        <v>7.3374579999999998</v>
      </c>
      <c r="J302" s="224">
        <v>0.18240000000000001</v>
      </c>
      <c r="K302" s="224">
        <v>17.7</v>
      </c>
      <c r="L302" s="224">
        <v>18.66</v>
      </c>
      <c r="M302" s="224">
        <v>0.22620000000000001</v>
      </c>
      <c r="N302" s="224">
        <v>99.354957999999996</v>
      </c>
      <c r="O302" s="276"/>
      <c r="P302" s="253">
        <v>1.8817128724140995</v>
      </c>
      <c r="Q302" s="253">
        <v>0.11828712758590054</v>
      </c>
      <c r="R302" s="253">
        <v>1.613764446591226E-3</v>
      </c>
      <c r="S302" s="253">
        <v>2.206159274561616E-2</v>
      </c>
      <c r="T302" s="253">
        <v>1.8738895849506713E-2</v>
      </c>
      <c r="U302" s="253">
        <v>6.9977076797504978E-2</v>
      </c>
      <c r="V302" s="253">
        <v>0.12282715790617776</v>
      </c>
      <c r="W302" s="253">
        <v>0.76478151225460234</v>
      </c>
      <c r="X302" s="253">
        <v>0.20783003487946036</v>
      </c>
      <c r="Y302" s="253">
        <v>3.3378385987039509E-2</v>
      </c>
      <c r="Z302" s="253">
        <v>5.694665022368625E-3</v>
      </c>
      <c r="AA302" s="253">
        <v>0.73693111911219622</v>
      </c>
      <c r="AB302" s="253">
        <v>1.6165794998935386E-2</v>
      </c>
      <c r="AC302" s="253">
        <f t="shared" si="26"/>
        <v>3.9999999999999996</v>
      </c>
      <c r="AD302" s="249">
        <v>81.13248906598109</v>
      </c>
      <c r="AF302" s="252">
        <v>0.05</v>
      </c>
      <c r="AG302" s="252">
        <v>0.39</v>
      </c>
      <c r="AH302" s="252">
        <v>0.12</v>
      </c>
      <c r="AI302" s="252">
        <v>0.87</v>
      </c>
      <c r="AJ302" s="252">
        <v>0.19</v>
      </c>
      <c r="AK302" s="252">
        <v>3.67</v>
      </c>
      <c r="AL302" s="252">
        <v>0.09</v>
      </c>
      <c r="AM302" s="252">
        <v>0.03</v>
      </c>
      <c r="AN302" s="252">
        <v>0.76</v>
      </c>
      <c r="AO302" s="256"/>
      <c r="AP302" s="483" t="s">
        <v>436</v>
      </c>
      <c r="AQ302" s="252">
        <v>30</v>
      </c>
      <c r="AR302" s="252">
        <v>15</v>
      </c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</row>
    <row r="303" spans="1:69" s="255" customFormat="1" ht="12.75">
      <c r="A303" s="249">
        <v>2670.0804681784898</v>
      </c>
      <c r="B303" s="250" t="s">
        <v>364</v>
      </c>
      <c r="C303" s="251" t="s">
        <v>474</v>
      </c>
      <c r="D303" s="249">
        <v>29.639270343548919</v>
      </c>
      <c r="E303" s="224">
        <v>50.96</v>
      </c>
      <c r="F303" s="224">
        <v>0.78039999999999998</v>
      </c>
      <c r="G303" s="224">
        <v>3.24</v>
      </c>
      <c r="H303" s="224">
        <v>0.92869999999999997</v>
      </c>
      <c r="I303" s="224">
        <v>6.9221300000000001</v>
      </c>
      <c r="J303" s="224">
        <v>0.17469999999999999</v>
      </c>
      <c r="K303" s="224">
        <v>17.690000000000001</v>
      </c>
      <c r="L303" s="224">
        <v>18.75</v>
      </c>
      <c r="M303" s="224">
        <v>0.23949999999999999</v>
      </c>
      <c r="N303" s="224">
        <v>99.685430000000011</v>
      </c>
      <c r="O303" s="276"/>
      <c r="P303" s="253">
        <v>1.8707517768805892</v>
      </c>
      <c r="Q303" s="253">
        <v>0.12924822311941075</v>
      </c>
      <c r="R303" s="253">
        <v>1.0932236611743917E-2</v>
      </c>
      <c r="S303" s="253">
        <v>2.1543921451222442E-2</v>
      </c>
      <c r="T303" s="253">
        <v>2.6954892719971382E-2</v>
      </c>
      <c r="U303" s="253">
        <v>6.5319903931012391E-2</v>
      </c>
      <c r="V303" s="253">
        <v>0.11551111559514779</v>
      </c>
      <c r="W303" s="253">
        <v>0.75973792969090204</v>
      </c>
      <c r="X303" s="253">
        <v>0.20836854688417042</v>
      </c>
      <c r="Y303" s="253">
        <v>3.1680507665745698E-2</v>
      </c>
      <c r="Z303" s="253">
        <v>5.4320704185697516E-3</v>
      </c>
      <c r="AA303" s="253">
        <v>0.73747222198575313</v>
      </c>
      <c r="AB303" s="253">
        <v>1.7046653045761015E-2</v>
      </c>
      <c r="AC303" s="253">
        <f t="shared" si="26"/>
        <v>4</v>
      </c>
      <c r="AD303" s="249">
        <v>81.999975731875267</v>
      </c>
      <c r="AF303" s="252">
        <v>0.05</v>
      </c>
      <c r="AG303" s="252">
        <v>0.4</v>
      </c>
      <c r="AH303" s="252">
        <v>0.11</v>
      </c>
      <c r="AI303" s="252">
        <v>0.69</v>
      </c>
      <c r="AJ303" s="252">
        <v>0.19</v>
      </c>
      <c r="AK303" s="252">
        <v>3.84</v>
      </c>
      <c r="AL303" s="252">
        <v>0.09</v>
      </c>
      <c r="AM303" s="252">
        <v>0.03</v>
      </c>
      <c r="AN303" s="252">
        <v>0.72</v>
      </c>
      <c r="AO303" s="256"/>
      <c r="AP303" s="483" t="s">
        <v>436</v>
      </c>
      <c r="AQ303" s="252">
        <v>30</v>
      </c>
      <c r="AR303" s="252">
        <v>15</v>
      </c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</row>
    <row r="304" spans="1:69" s="255" customFormat="1" ht="12.75">
      <c r="A304" s="249">
        <v>2670.0804681784898</v>
      </c>
      <c r="B304" s="250" t="s">
        <v>364</v>
      </c>
      <c r="C304" s="251" t="s">
        <v>474</v>
      </c>
      <c r="D304" s="249">
        <v>34.57927034354892</v>
      </c>
      <c r="E304" s="224">
        <v>51.15</v>
      </c>
      <c r="F304" s="224">
        <v>0.80900000000000005</v>
      </c>
      <c r="G304" s="224">
        <v>3.26</v>
      </c>
      <c r="H304" s="224">
        <v>0.81230000000000002</v>
      </c>
      <c r="I304" s="224">
        <v>7.110017</v>
      </c>
      <c r="J304" s="224">
        <v>0.14680000000000001</v>
      </c>
      <c r="K304" s="224">
        <v>17.82</v>
      </c>
      <c r="L304" s="224">
        <v>18.45</v>
      </c>
      <c r="M304" s="224">
        <v>0.24990000000000001</v>
      </c>
      <c r="N304" s="224">
        <v>99.808016999999992</v>
      </c>
      <c r="O304" s="276"/>
      <c r="P304" s="253">
        <v>1.8748174144077252</v>
      </c>
      <c r="Q304" s="253">
        <v>0.1251825855922748</v>
      </c>
      <c r="R304" s="253">
        <v>1.5644653008131115E-2</v>
      </c>
      <c r="S304" s="253">
        <v>2.2298857469594185E-2</v>
      </c>
      <c r="T304" s="253">
        <v>2.3539932278691889E-2</v>
      </c>
      <c r="U304" s="253">
        <v>5.9159610327675693E-2</v>
      </c>
      <c r="V304" s="253">
        <v>0.12329093545211522</v>
      </c>
      <c r="W304" s="253">
        <v>0.75606601146379149</v>
      </c>
      <c r="X304" s="253">
        <v>0.21764388949873795</v>
      </c>
      <c r="Y304" s="253">
        <v>3.5490973439984176E-2</v>
      </c>
      <c r="Z304" s="253">
        <v>4.5574838211786088E-3</v>
      </c>
      <c r="AA304" s="253">
        <v>0.72454832827868598</v>
      </c>
      <c r="AB304" s="253">
        <v>1.7759324961413348E-2</v>
      </c>
      <c r="AC304" s="253">
        <f t="shared" si="26"/>
        <v>3.9999999999999996</v>
      </c>
      <c r="AD304" s="249">
        <v>81.710967189848745</v>
      </c>
      <c r="AF304" s="252">
        <v>0.05</v>
      </c>
      <c r="AG304" s="252">
        <v>0.38</v>
      </c>
      <c r="AH304" s="252">
        <v>0.11</v>
      </c>
      <c r="AI304" s="252">
        <v>0.74</v>
      </c>
      <c r="AJ304" s="252">
        <v>0.19</v>
      </c>
      <c r="AK304" s="252">
        <v>4.53</v>
      </c>
      <c r="AL304" s="252">
        <v>0.09</v>
      </c>
      <c r="AM304" s="252">
        <v>0.03</v>
      </c>
      <c r="AN304" s="252">
        <v>0.71</v>
      </c>
      <c r="AO304" s="256"/>
      <c r="AP304" s="483" t="s">
        <v>436</v>
      </c>
      <c r="AQ304" s="252">
        <v>30</v>
      </c>
      <c r="AR304" s="252">
        <v>15</v>
      </c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</row>
    <row r="305" spans="1:69" s="255" customFormat="1" ht="12.75">
      <c r="A305" s="249">
        <v>2670.0804681784898</v>
      </c>
      <c r="B305" s="250" t="s">
        <v>364</v>
      </c>
      <c r="C305" s="251" t="s">
        <v>474</v>
      </c>
      <c r="D305" s="249">
        <v>39.519270343548918</v>
      </c>
      <c r="E305" s="224">
        <v>50.8</v>
      </c>
      <c r="F305" s="224">
        <v>0.84309999999999996</v>
      </c>
      <c r="G305" s="224">
        <v>3.55</v>
      </c>
      <c r="H305" s="224">
        <v>0.79500000000000004</v>
      </c>
      <c r="I305" s="224">
        <v>7.030907</v>
      </c>
      <c r="J305" s="224">
        <v>0.18779999999999999</v>
      </c>
      <c r="K305" s="224">
        <v>17.68</v>
      </c>
      <c r="L305" s="224">
        <v>18.29</v>
      </c>
      <c r="M305" s="224">
        <v>0.25169999999999998</v>
      </c>
      <c r="N305" s="224">
        <v>99.428506999999996</v>
      </c>
      <c r="O305" s="276"/>
      <c r="P305" s="253">
        <v>1.8689129860052585</v>
      </c>
      <c r="Q305" s="253">
        <v>0.13108701399474154</v>
      </c>
      <c r="R305" s="253">
        <v>2.2838086264977964E-2</v>
      </c>
      <c r="S305" s="253">
        <v>2.3325190957963805E-2</v>
      </c>
      <c r="T305" s="253">
        <v>2.3124263693825652E-2</v>
      </c>
      <c r="U305" s="253">
        <v>5.6428043224567404E-2</v>
      </c>
      <c r="V305" s="253">
        <v>0.12375745888066247</v>
      </c>
      <c r="W305" s="253">
        <v>0.75052695697800265</v>
      </c>
      <c r="X305" s="253">
        <v>0.21912566390123617</v>
      </c>
      <c r="Y305" s="253">
        <v>3.6132526737144122E-2</v>
      </c>
      <c r="Z305" s="253">
        <v>5.8520320580872235E-3</v>
      </c>
      <c r="AA305" s="253">
        <v>0.72093601619897529</v>
      </c>
      <c r="AB305" s="253">
        <v>1.7953761104557146E-2</v>
      </c>
      <c r="AC305" s="253">
        <f t="shared" si="26"/>
        <v>3.9999999999999996</v>
      </c>
      <c r="AD305" s="249">
        <v>81.760254447009203</v>
      </c>
      <c r="AF305" s="252">
        <v>0.05</v>
      </c>
      <c r="AG305" s="252">
        <v>0.38</v>
      </c>
      <c r="AH305" s="252">
        <v>0.1</v>
      </c>
      <c r="AI305" s="252">
        <v>0.76</v>
      </c>
      <c r="AJ305" s="252">
        <v>0.19</v>
      </c>
      <c r="AK305" s="252">
        <v>3.46</v>
      </c>
      <c r="AL305" s="252">
        <v>0.09</v>
      </c>
      <c r="AM305" s="252">
        <v>0.03</v>
      </c>
      <c r="AN305" s="252">
        <v>0.7</v>
      </c>
      <c r="AO305" s="256"/>
      <c r="AP305" s="483" t="s">
        <v>436</v>
      </c>
      <c r="AQ305" s="252">
        <v>30</v>
      </c>
      <c r="AR305" s="252">
        <v>15</v>
      </c>
      <c r="AS305" s="256"/>
      <c r="AT305" s="256"/>
      <c r="AU305" s="256"/>
      <c r="AV305" s="256"/>
      <c r="AW305" s="256"/>
      <c r="AX305" s="256"/>
      <c r="AY305" s="256"/>
      <c r="AZ305" s="256"/>
      <c r="BA305" s="256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6"/>
      <c r="BM305" s="256"/>
      <c r="BN305" s="256"/>
      <c r="BO305" s="256"/>
      <c r="BP305" s="256"/>
      <c r="BQ305" s="256"/>
    </row>
    <row r="306" spans="1:69" s="255" customFormat="1" ht="12.75">
      <c r="A306" s="249">
        <v>2670.0804681784898</v>
      </c>
      <c r="B306" s="250" t="s">
        <v>364</v>
      </c>
      <c r="C306" s="251" t="s">
        <v>474</v>
      </c>
      <c r="D306" s="249">
        <v>44.459270343548916</v>
      </c>
      <c r="E306" s="224">
        <v>50.32</v>
      </c>
      <c r="F306" s="224">
        <v>0.98670000000000002</v>
      </c>
      <c r="G306" s="224">
        <v>3.95</v>
      </c>
      <c r="H306" s="224">
        <v>0.31119999999999998</v>
      </c>
      <c r="I306" s="224">
        <v>7.733009</v>
      </c>
      <c r="J306" s="224">
        <v>0.16900000000000001</v>
      </c>
      <c r="K306" s="224">
        <v>17.25</v>
      </c>
      <c r="L306" s="224">
        <v>18.39</v>
      </c>
      <c r="M306" s="224">
        <v>0.24979999999999999</v>
      </c>
      <c r="N306" s="224">
        <v>99.359708999999995</v>
      </c>
      <c r="O306" s="276"/>
      <c r="P306" s="253">
        <v>1.8555106543037729</v>
      </c>
      <c r="Q306" s="253">
        <v>0.14448934569622707</v>
      </c>
      <c r="R306" s="253">
        <v>2.7173235411254382E-2</v>
      </c>
      <c r="S306" s="253">
        <v>2.736079406652199E-2</v>
      </c>
      <c r="T306" s="253">
        <v>9.0727265878891086E-3</v>
      </c>
      <c r="U306" s="253">
        <v>7.1381000099783876E-2</v>
      </c>
      <c r="V306" s="253">
        <v>0.12958581435715058</v>
      </c>
      <c r="W306" s="253">
        <v>0.7354264294774</v>
      </c>
      <c r="X306" s="253">
        <v>0.21281835991406656</v>
      </c>
      <c r="Y306" s="253">
        <v>3.7499659210255477E-2</v>
      </c>
      <c r="Z306" s="253">
        <v>5.2783145048801378E-3</v>
      </c>
      <c r="AA306" s="253">
        <v>0.72654446183505339</v>
      </c>
      <c r="AB306" s="253">
        <v>1.7859204535744425E-2</v>
      </c>
      <c r="AC306" s="253">
        <f t="shared" si="26"/>
        <v>4</v>
      </c>
      <c r="AD306" s="249">
        <v>79.905265830833955</v>
      </c>
      <c r="AF306" s="252">
        <v>0.05</v>
      </c>
      <c r="AG306" s="252">
        <v>0.33</v>
      </c>
      <c r="AH306" s="252">
        <v>0.1</v>
      </c>
      <c r="AI306" s="252">
        <v>1.51</v>
      </c>
      <c r="AJ306" s="252">
        <v>0.18</v>
      </c>
      <c r="AK306" s="252">
        <v>3.92</v>
      </c>
      <c r="AL306" s="252">
        <v>0.09</v>
      </c>
      <c r="AM306" s="252">
        <v>0.03</v>
      </c>
      <c r="AN306" s="252">
        <v>0.71</v>
      </c>
      <c r="AO306" s="256"/>
      <c r="AP306" s="483" t="s">
        <v>436</v>
      </c>
      <c r="AQ306" s="252">
        <v>30</v>
      </c>
      <c r="AR306" s="252">
        <v>15</v>
      </c>
      <c r="AS306" s="256"/>
      <c r="AT306" s="256"/>
      <c r="AU306" s="256"/>
      <c r="AV306" s="256"/>
      <c r="AW306" s="256"/>
      <c r="AX306" s="256"/>
      <c r="AY306" s="256"/>
      <c r="AZ306" s="256"/>
      <c r="BA306" s="256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6"/>
      <c r="BM306" s="256"/>
      <c r="BN306" s="256"/>
      <c r="BO306" s="256"/>
      <c r="BP306" s="256"/>
      <c r="BQ306" s="256"/>
    </row>
    <row r="307" spans="1:69" s="255" customFormat="1" ht="12.75">
      <c r="A307" s="249">
        <v>2670.0804681784898</v>
      </c>
      <c r="B307" s="250" t="s">
        <v>364</v>
      </c>
      <c r="C307" s="251" t="s">
        <v>474</v>
      </c>
      <c r="D307" s="249">
        <v>49.399270343548913</v>
      </c>
      <c r="E307" s="224">
        <v>50.91</v>
      </c>
      <c r="F307" s="224">
        <v>0.7954</v>
      </c>
      <c r="G307" s="224">
        <v>3.48</v>
      </c>
      <c r="H307" s="224">
        <v>0.80069999999999997</v>
      </c>
      <c r="I307" s="224">
        <v>6.8726859999999999</v>
      </c>
      <c r="J307" s="224">
        <v>0.16450000000000001</v>
      </c>
      <c r="K307" s="224">
        <v>17.71</v>
      </c>
      <c r="L307" s="224">
        <v>18.66</v>
      </c>
      <c r="M307" s="224">
        <v>0.25459999999999999</v>
      </c>
      <c r="N307" s="224">
        <v>99.647885999999986</v>
      </c>
      <c r="O307" s="276"/>
      <c r="P307" s="253">
        <v>1.86796289559564</v>
      </c>
      <c r="Q307" s="253">
        <v>0.13203710440436001</v>
      </c>
      <c r="R307" s="253">
        <v>1.8450287297687495E-2</v>
      </c>
      <c r="S307" s="253">
        <v>2.1946814057543951E-2</v>
      </c>
      <c r="T307" s="253">
        <v>2.3227923758905845E-2</v>
      </c>
      <c r="U307" s="253">
        <v>6.457743185292486E-2</v>
      </c>
      <c r="V307" s="253">
        <v>0.11439432957294757</v>
      </c>
      <c r="W307" s="253">
        <v>0.75740321345998995</v>
      </c>
      <c r="X307" s="253">
        <v>0.21130337843715147</v>
      </c>
      <c r="Y307" s="253">
        <v>3.1914187691908513E-2</v>
      </c>
      <c r="Z307" s="253">
        <v>5.1123053989994595E-3</v>
      </c>
      <c r="AA307" s="253">
        <v>0.73355796185169675</v>
      </c>
      <c r="AB307" s="253">
        <v>1.8112166620243876E-2</v>
      </c>
      <c r="AC307" s="253">
        <f t="shared" si="26"/>
        <v>3.9999999999999991</v>
      </c>
      <c r="AD307" s="249">
        <v>82.122136094864203</v>
      </c>
      <c r="AF307" s="252">
        <v>0.05</v>
      </c>
      <c r="AG307" s="252">
        <v>0.39</v>
      </c>
      <c r="AH307" s="252">
        <v>0.11</v>
      </c>
      <c r="AI307" s="252">
        <v>0.77</v>
      </c>
      <c r="AJ307" s="252">
        <v>0.19</v>
      </c>
      <c r="AK307" s="252">
        <v>4.0599999999999996</v>
      </c>
      <c r="AL307" s="252">
        <v>0.09</v>
      </c>
      <c r="AM307" s="252">
        <v>0.03</v>
      </c>
      <c r="AN307" s="252">
        <v>0.7</v>
      </c>
      <c r="AO307" s="256"/>
      <c r="AP307" s="483" t="s">
        <v>436</v>
      </c>
      <c r="AQ307" s="252">
        <v>30</v>
      </c>
      <c r="AR307" s="252">
        <v>15</v>
      </c>
      <c r="AS307" s="256"/>
      <c r="AT307" s="256"/>
      <c r="AU307" s="256"/>
      <c r="AV307" s="256"/>
      <c r="AW307" s="256"/>
      <c r="AX307" s="256"/>
      <c r="AY307" s="256"/>
      <c r="AZ307" s="256"/>
      <c r="BA307" s="256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6"/>
      <c r="BM307" s="256"/>
      <c r="BN307" s="256"/>
      <c r="BO307" s="256"/>
      <c r="BP307" s="256"/>
      <c r="BQ307" s="256"/>
    </row>
    <row r="308" spans="1:69" s="255" customFormat="1" ht="12.75">
      <c r="A308" s="249">
        <v>2670.0804681784898</v>
      </c>
      <c r="B308" s="250" t="s">
        <v>364</v>
      </c>
      <c r="C308" s="251" t="s">
        <v>474</v>
      </c>
      <c r="D308" s="249">
        <v>54.339270343548911</v>
      </c>
      <c r="E308" s="224">
        <v>51.42</v>
      </c>
      <c r="F308" s="224">
        <v>0.91469999999999996</v>
      </c>
      <c r="G308" s="224">
        <v>2.27</v>
      </c>
      <c r="H308" s="224">
        <v>0.12590000000000001</v>
      </c>
      <c r="I308" s="224">
        <v>9.0383239999999994</v>
      </c>
      <c r="J308" s="224">
        <v>0.2026</v>
      </c>
      <c r="K308" s="224">
        <v>16.63</v>
      </c>
      <c r="L308" s="224">
        <v>19.100000000000001</v>
      </c>
      <c r="M308" s="224">
        <v>0.29799999999999999</v>
      </c>
      <c r="N308" s="224">
        <v>99.999524000000008</v>
      </c>
      <c r="O308" s="276"/>
      <c r="P308" s="253">
        <v>1.8966087782159189</v>
      </c>
      <c r="Q308" s="253">
        <v>9.8679573520822766E-2</v>
      </c>
      <c r="R308" s="253" t="s">
        <v>462</v>
      </c>
      <c r="S308" s="253">
        <v>2.5371439720189386E-2</v>
      </c>
      <c r="T308" s="253">
        <v>3.6715278696008288E-3</v>
      </c>
      <c r="U308" s="253">
        <v>7.4999706919262721E-2</v>
      </c>
      <c r="V308" s="253">
        <v>0.16414907877524884</v>
      </c>
      <c r="W308" s="253">
        <v>0.73651989497895598</v>
      </c>
      <c r="X308" s="253">
        <v>0.17790171046374917</v>
      </c>
      <c r="Y308" s="253">
        <v>3.964916913208414E-2</v>
      </c>
      <c r="Z308" s="253">
        <v>6.3295212790864851E-3</v>
      </c>
      <c r="AA308" s="253">
        <v>0.75480835494317955</v>
      </c>
      <c r="AB308" s="253">
        <v>2.1311244181900616E-2</v>
      </c>
      <c r="AC308" s="253">
        <f t="shared" si="26"/>
        <v>3.9999999999999991</v>
      </c>
      <c r="AD308" s="249">
        <v>76.634815241909621</v>
      </c>
      <c r="AF308" s="252">
        <v>0.05</v>
      </c>
      <c r="AG308" s="252">
        <v>0.36</v>
      </c>
      <c r="AH308" s="252">
        <v>0.14000000000000001</v>
      </c>
      <c r="AI308" s="252">
        <v>3.12</v>
      </c>
      <c r="AJ308" s="252">
        <v>0.17</v>
      </c>
      <c r="AK308" s="252">
        <v>3.47</v>
      </c>
      <c r="AL308" s="252">
        <v>0.09</v>
      </c>
      <c r="AM308" s="252">
        <v>0.03</v>
      </c>
      <c r="AN308" s="252">
        <v>0.63</v>
      </c>
      <c r="AO308" s="256"/>
      <c r="AP308" s="483" t="s">
        <v>436</v>
      </c>
      <c r="AQ308" s="252">
        <v>30</v>
      </c>
      <c r="AR308" s="252">
        <v>15</v>
      </c>
      <c r="AS308" s="256"/>
      <c r="AT308" s="256"/>
      <c r="AU308" s="256"/>
      <c r="AV308" s="256"/>
      <c r="AW308" s="256"/>
      <c r="AX308" s="256"/>
      <c r="AY308" s="256"/>
      <c r="AZ308" s="256"/>
      <c r="BA308" s="256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6"/>
      <c r="BM308" s="256"/>
      <c r="BN308" s="256"/>
      <c r="BO308" s="256"/>
      <c r="BP308" s="256"/>
      <c r="BQ308" s="256"/>
    </row>
    <row r="309" spans="1:69" s="255" customFormat="1" ht="12.75">
      <c r="A309" s="249">
        <v>2670.0804681784898</v>
      </c>
      <c r="B309" s="250" t="s">
        <v>364</v>
      </c>
      <c r="C309" s="251" t="s">
        <v>474</v>
      </c>
      <c r="D309" s="249">
        <v>59.279270343548909</v>
      </c>
      <c r="E309" s="224">
        <v>51.03</v>
      </c>
      <c r="F309" s="224">
        <v>0.96750000000000003</v>
      </c>
      <c r="G309" s="224">
        <v>2.2400000000000002</v>
      </c>
      <c r="H309" s="224">
        <v>0.1118</v>
      </c>
      <c r="I309" s="224">
        <v>9.4042080000000006</v>
      </c>
      <c r="J309" s="224">
        <v>0.22359999999999999</v>
      </c>
      <c r="K309" s="224">
        <v>16.329999999999998</v>
      </c>
      <c r="L309" s="224">
        <v>18.93</v>
      </c>
      <c r="M309" s="224">
        <v>0.30819999999999997</v>
      </c>
      <c r="N309" s="224">
        <v>99.545308000000006</v>
      </c>
      <c r="O309" s="276"/>
      <c r="P309" s="253">
        <v>1.894146574990905</v>
      </c>
      <c r="Q309" s="253">
        <v>9.7992255886579879E-2</v>
      </c>
      <c r="R309" s="253" t="s">
        <v>462</v>
      </c>
      <c r="S309" s="253">
        <v>2.7005967307220682E-2</v>
      </c>
      <c r="T309" s="253">
        <v>3.2809924673704981E-3</v>
      </c>
      <c r="U309" s="253">
        <v>7.860197166196059E-2</v>
      </c>
      <c r="V309" s="253">
        <v>0.17169193799453897</v>
      </c>
      <c r="W309" s="253">
        <v>0.72728029969142427</v>
      </c>
      <c r="X309" s="253">
        <v>0.17633327174326652</v>
      </c>
      <c r="Y309" s="253">
        <v>4.1627693162270996E-2</v>
      </c>
      <c r="Z309" s="253">
        <v>7.0298418227075646E-3</v>
      </c>
      <c r="AA309" s="253">
        <v>0.75282888865959197</v>
      </c>
      <c r="AB309" s="253">
        <v>2.2180304612162898E-2</v>
      </c>
      <c r="AC309" s="253">
        <f t="shared" si="26"/>
        <v>4</v>
      </c>
      <c r="AD309" s="249">
        <v>75.582349302181115</v>
      </c>
      <c r="AF309" s="252">
        <v>0.05</v>
      </c>
      <c r="AG309" s="252">
        <v>0.34</v>
      </c>
      <c r="AH309" s="252">
        <v>0.14000000000000001</v>
      </c>
      <c r="AI309" s="252">
        <v>3.39</v>
      </c>
      <c r="AJ309" s="252">
        <v>0.16</v>
      </c>
      <c r="AK309" s="252">
        <v>3.01</v>
      </c>
      <c r="AL309" s="252">
        <v>0.09</v>
      </c>
      <c r="AM309" s="252">
        <v>0.03</v>
      </c>
      <c r="AN309" s="252">
        <v>0.62</v>
      </c>
      <c r="AO309" s="256"/>
      <c r="AP309" s="483" t="s">
        <v>436</v>
      </c>
      <c r="AQ309" s="252">
        <v>30</v>
      </c>
      <c r="AR309" s="252">
        <v>15</v>
      </c>
      <c r="AS309" s="256"/>
      <c r="AT309" s="256"/>
      <c r="AU309" s="256"/>
      <c r="AV309" s="256"/>
      <c r="AW309" s="256"/>
      <c r="AX309" s="256"/>
      <c r="AY309" s="256"/>
      <c r="AZ309" s="256"/>
      <c r="BA309" s="256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6"/>
      <c r="BM309" s="256"/>
      <c r="BN309" s="256"/>
      <c r="BO309" s="256"/>
      <c r="BP309" s="256"/>
      <c r="BQ309" s="256"/>
    </row>
    <row r="310" spans="1:69" s="255" customFormat="1" ht="12.75">
      <c r="A310" s="249">
        <v>2670.0804681784898</v>
      </c>
      <c r="B310" s="250" t="s">
        <v>364</v>
      </c>
      <c r="C310" s="251" t="s">
        <v>474</v>
      </c>
      <c r="D310" s="249">
        <v>64.219270343548914</v>
      </c>
      <c r="E310" s="224">
        <v>50.66</v>
      </c>
      <c r="F310" s="224">
        <v>0.99570000000000003</v>
      </c>
      <c r="G310" s="224">
        <v>2.38</v>
      </c>
      <c r="H310" s="224">
        <v>9.4200000000000006E-2</v>
      </c>
      <c r="I310" s="224">
        <v>9.5030959999999993</v>
      </c>
      <c r="J310" s="224">
        <v>0.2334</v>
      </c>
      <c r="K310" s="224">
        <v>16.37</v>
      </c>
      <c r="L310" s="224">
        <v>18.739999999999998</v>
      </c>
      <c r="M310" s="224">
        <v>0.28970000000000001</v>
      </c>
      <c r="N310" s="224">
        <v>99.26609599999999</v>
      </c>
      <c r="O310" s="276"/>
      <c r="P310" s="253">
        <v>1.8854256818355295</v>
      </c>
      <c r="Q310" s="253">
        <v>0.10439433032330538</v>
      </c>
      <c r="R310" s="253" t="s">
        <v>462</v>
      </c>
      <c r="S310" s="253">
        <v>2.7867209931449966E-2</v>
      </c>
      <c r="T310" s="253">
        <v>2.7718552737863995E-3</v>
      </c>
      <c r="U310" s="253">
        <v>8.7152521283938356E-2</v>
      </c>
      <c r="V310" s="253">
        <v>0.16669367200699442</v>
      </c>
      <c r="W310" s="253">
        <v>0.72569472934499546</v>
      </c>
      <c r="X310" s="253">
        <v>0.18254701288518363</v>
      </c>
      <c r="Y310" s="253">
        <v>4.1931449494203535E-2</v>
      </c>
      <c r="Z310" s="253">
        <v>7.3575093706360669E-3</v>
      </c>
      <c r="AA310" s="253">
        <v>0.74725953783498722</v>
      </c>
      <c r="AB310" s="253">
        <v>2.0904490414989551E-2</v>
      </c>
      <c r="AC310" s="253">
        <f t="shared" si="26"/>
        <v>4</v>
      </c>
      <c r="AD310" s="249">
        <v>75.434146122043217</v>
      </c>
      <c r="AF310" s="252">
        <v>0.05</v>
      </c>
      <c r="AG310" s="252">
        <v>0.33</v>
      </c>
      <c r="AH310" s="252">
        <v>0.13</v>
      </c>
      <c r="AI310" s="252">
        <v>3.82</v>
      </c>
      <c r="AJ310" s="252">
        <v>0.16</v>
      </c>
      <c r="AK310" s="252">
        <v>3.08</v>
      </c>
      <c r="AL310" s="252">
        <v>0.09</v>
      </c>
      <c r="AM310" s="252">
        <v>0.03</v>
      </c>
      <c r="AN310" s="252">
        <v>0.65</v>
      </c>
      <c r="AO310" s="256"/>
      <c r="AP310" s="483" t="s">
        <v>436</v>
      </c>
      <c r="AQ310" s="252">
        <v>30</v>
      </c>
      <c r="AR310" s="252">
        <v>15</v>
      </c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</row>
    <row r="311" spans="1:69" s="255" customFormat="1" ht="12.75">
      <c r="A311" s="249">
        <v>2670.0804681784898</v>
      </c>
      <c r="B311" s="250" t="s">
        <v>364</v>
      </c>
      <c r="C311" s="251" t="s">
        <v>474</v>
      </c>
      <c r="D311" s="249">
        <v>69.159270343548911</v>
      </c>
      <c r="E311" s="224">
        <v>51.14</v>
      </c>
      <c r="F311" s="224">
        <v>0.95759989999999995</v>
      </c>
      <c r="G311" s="224">
        <v>2.23</v>
      </c>
      <c r="H311" s="224">
        <v>6.1699999999999998E-2</v>
      </c>
      <c r="I311" s="224">
        <v>9.690982</v>
      </c>
      <c r="J311" s="224">
        <v>0.2505</v>
      </c>
      <c r="K311" s="224">
        <v>16.47</v>
      </c>
      <c r="L311" s="224">
        <v>18.559999999999999</v>
      </c>
      <c r="M311" s="224">
        <v>0.2944</v>
      </c>
      <c r="N311" s="224">
        <v>99.655181900000002</v>
      </c>
      <c r="O311" s="276"/>
      <c r="P311" s="253">
        <v>1.8964821262009379</v>
      </c>
      <c r="Q311" s="253">
        <v>9.7464984034536864E-2</v>
      </c>
      <c r="R311" s="253" t="s">
        <v>462</v>
      </c>
      <c r="S311" s="253">
        <v>2.6705017782517958E-2</v>
      </c>
      <c r="T311" s="253">
        <v>1.8090418312990241E-3</v>
      </c>
      <c r="U311" s="253">
        <v>7.5519338461754515E-2</v>
      </c>
      <c r="V311" s="253">
        <v>0.17874968491628221</v>
      </c>
      <c r="W311" s="253">
        <v>0.7232698067726715</v>
      </c>
      <c r="X311" s="253">
        <v>0.18725162994427841</v>
      </c>
      <c r="Y311" s="253">
        <v>4.6277571024225327E-2</v>
      </c>
      <c r="Z311" s="253">
        <v>7.8683106801223819E-3</v>
      </c>
      <c r="AA311" s="253">
        <v>0.73743483605687077</v>
      </c>
      <c r="AB311" s="253">
        <v>2.1167652294503118E-2</v>
      </c>
      <c r="AC311" s="253">
        <f t="shared" si="26"/>
        <v>3.9999999999999996</v>
      </c>
      <c r="AD311" s="249">
        <v>75.183343406025585</v>
      </c>
      <c r="AF311" s="252">
        <v>0.05</v>
      </c>
      <c r="AG311" s="252">
        <v>0.34</v>
      </c>
      <c r="AH311" s="252">
        <v>0.14000000000000001</v>
      </c>
      <c r="AI311" s="252">
        <v>6.05</v>
      </c>
      <c r="AJ311" s="252">
        <v>0.16</v>
      </c>
      <c r="AK311" s="252">
        <v>2.84</v>
      </c>
      <c r="AL311" s="252">
        <v>0.09</v>
      </c>
      <c r="AM311" s="252">
        <v>0.03</v>
      </c>
      <c r="AN311" s="252">
        <v>0.63</v>
      </c>
      <c r="AO311" s="256"/>
      <c r="AP311" s="483" t="s">
        <v>436</v>
      </c>
      <c r="AQ311" s="252">
        <v>30</v>
      </c>
      <c r="AR311" s="252">
        <v>15</v>
      </c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</row>
    <row r="312" spans="1:69" s="255" customFormat="1" ht="12.75">
      <c r="A312" s="249">
        <v>2670.0804681784898</v>
      </c>
      <c r="B312" s="250" t="s">
        <v>364</v>
      </c>
      <c r="C312" s="251" t="s">
        <v>474</v>
      </c>
      <c r="D312" s="249">
        <v>74.099270343548909</v>
      </c>
      <c r="E312" s="224">
        <v>51.07</v>
      </c>
      <c r="F312" s="224">
        <v>0.99419990000000003</v>
      </c>
      <c r="G312" s="224">
        <v>2.31</v>
      </c>
      <c r="H312" s="224">
        <v>7.6899999999999996E-2</v>
      </c>
      <c r="I312" s="224">
        <v>9.770092</v>
      </c>
      <c r="J312" s="224">
        <v>0.1772</v>
      </c>
      <c r="K312" s="224">
        <v>16.32</v>
      </c>
      <c r="L312" s="224">
        <v>18.53</v>
      </c>
      <c r="M312" s="224">
        <v>0.30969999999999998</v>
      </c>
      <c r="N312" s="224">
        <v>99.558091900000008</v>
      </c>
      <c r="O312" s="276"/>
      <c r="P312" s="253">
        <v>1.8966679007104268</v>
      </c>
      <c r="Q312" s="253">
        <v>0.10110977383561741</v>
      </c>
      <c r="R312" s="253" t="s">
        <v>462</v>
      </c>
      <c r="S312" s="253">
        <v>2.7766420773602422E-2</v>
      </c>
      <c r="T312" s="253">
        <v>2.2580169166430695E-3</v>
      </c>
      <c r="U312" s="253">
        <v>7.0064009713625808E-2</v>
      </c>
      <c r="V312" s="253">
        <v>0.18518291686378177</v>
      </c>
      <c r="W312" s="253">
        <v>0.71695096118630208</v>
      </c>
      <c r="X312" s="253">
        <v>0.18660308773997161</v>
      </c>
      <c r="Y312" s="253">
        <v>4.8198141789640082E-2</v>
      </c>
      <c r="Z312" s="253">
        <v>5.5741017638293987E-3</v>
      </c>
      <c r="AA312" s="253">
        <v>0.73732422527261721</v>
      </c>
      <c r="AB312" s="253">
        <v>2.2300443433941639E-2</v>
      </c>
      <c r="AC312" s="253">
        <f t="shared" si="26"/>
        <v>4</v>
      </c>
      <c r="AD312" s="249">
        <v>74.859545129782788</v>
      </c>
      <c r="AF312" s="252">
        <v>0.05</v>
      </c>
      <c r="AG312" s="252">
        <v>0.33</v>
      </c>
      <c r="AH312" s="252">
        <v>0.14000000000000001</v>
      </c>
      <c r="AI312" s="252">
        <v>4.76</v>
      </c>
      <c r="AJ312" s="252">
        <v>0.16</v>
      </c>
      <c r="AK312" s="252">
        <v>3.87</v>
      </c>
      <c r="AL312" s="252">
        <v>0.09</v>
      </c>
      <c r="AM312" s="252">
        <v>0.03</v>
      </c>
      <c r="AN312" s="252">
        <v>0.61</v>
      </c>
      <c r="AO312" s="256"/>
      <c r="AP312" s="483" t="s">
        <v>436</v>
      </c>
      <c r="AQ312" s="252">
        <v>30</v>
      </c>
      <c r="AR312" s="252">
        <v>15</v>
      </c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</row>
    <row r="313" spans="1:69" s="255" customFormat="1" ht="12.75">
      <c r="A313" s="249">
        <v>2670.0804681784898</v>
      </c>
      <c r="B313" s="250" t="s">
        <v>364</v>
      </c>
      <c r="C313" s="251" t="s">
        <v>474</v>
      </c>
      <c r="D313" s="249">
        <v>79.039270343548907</v>
      </c>
      <c r="E313" s="224">
        <v>51.22</v>
      </c>
      <c r="F313" s="224">
        <v>0.97019999999999995</v>
      </c>
      <c r="G313" s="224">
        <v>2.2400000000000002</v>
      </c>
      <c r="H313" s="224">
        <v>7.0800000000000002E-2</v>
      </c>
      <c r="I313" s="224">
        <v>9.8195359999999994</v>
      </c>
      <c r="J313" s="224">
        <v>0.1905</v>
      </c>
      <c r="K313" s="224">
        <v>16.48</v>
      </c>
      <c r="L313" s="224">
        <v>18.399999999999999</v>
      </c>
      <c r="M313" s="224">
        <v>0.2959</v>
      </c>
      <c r="N313" s="224">
        <v>99.686936000000017</v>
      </c>
      <c r="O313" s="276"/>
      <c r="P313" s="253">
        <v>1.8992457783158401</v>
      </c>
      <c r="Q313" s="253">
        <v>9.7891579635078357E-2</v>
      </c>
      <c r="R313" s="253" t="s">
        <v>462</v>
      </c>
      <c r="S313" s="253">
        <v>2.7053509710269669E-2</v>
      </c>
      <c r="T313" s="253">
        <v>2.0756315734550292E-3</v>
      </c>
      <c r="U313" s="253">
        <v>6.8707441871918462E-2</v>
      </c>
      <c r="V313" s="253">
        <v>0.18608714168619214</v>
      </c>
      <c r="W313" s="253">
        <v>0.71893891720724634</v>
      </c>
      <c r="X313" s="253">
        <v>0.19203794916457081</v>
      </c>
      <c r="Y313" s="253">
        <v>4.9706299380941427E-2</v>
      </c>
      <c r="Z313" s="253">
        <v>5.9830456272486066E-3</v>
      </c>
      <c r="AA313" s="253">
        <v>0.73099947669456766</v>
      </c>
      <c r="AB313" s="253">
        <v>2.1273229132671458E-2</v>
      </c>
      <c r="AC313" s="253">
        <f t="shared" si="26"/>
        <v>4</v>
      </c>
      <c r="AD313" s="249">
        <v>74.948049595174183</v>
      </c>
      <c r="AF313" s="252">
        <v>0.05</v>
      </c>
      <c r="AG313" s="252">
        <v>0.34</v>
      </c>
      <c r="AH313" s="252">
        <v>0.14000000000000001</v>
      </c>
      <c r="AI313" s="252">
        <v>5.12</v>
      </c>
      <c r="AJ313" s="252">
        <v>0.16</v>
      </c>
      <c r="AK313" s="252">
        <v>3.7</v>
      </c>
      <c r="AL313" s="252">
        <v>0.09</v>
      </c>
      <c r="AM313" s="252">
        <v>0.03</v>
      </c>
      <c r="AN313" s="252">
        <v>0.62</v>
      </c>
      <c r="AO313" s="256"/>
      <c r="AP313" s="483" t="s">
        <v>436</v>
      </c>
      <c r="AQ313" s="252">
        <v>30</v>
      </c>
      <c r="AR313" s="252">
        <v>15</v>
      </c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</row>
    <row r="314" spans="1:69" s="255" customFormat="1" ht="12.75">
      <c r="A314" s="249">
        <v>2670.0804681784898</v>
      </c>
      <c r="B314" s="250" t="s">
        <v>364</v>
      </c>
      <c r="C314" s="251" t="s">
        <v>474</v>
      </c>
      <c r="D314" s="249">
        <v>83.979270343548905</v>
      </c>
      <c r="E314" s="224">
        <v>51.08</v>
      </c>
      <c r="F314" s="224">
        <v>0.9207999</v>
      </c>
      <c r="G314" s="224">
        <v>2.13</v>
      </c>
      <c r="H314" s="224">
        <v>7.2999999999999995E-2</v>
      </c>
      <c r="I314" s="224">
        <v>9.7997580000000006</v>
      </c>
      <c r="J314" s="224">
        <v>0.21240000000000001</v>
      </c>
      <c r="K314" s="224">
        <v>16.61</v>
      </c>
      <c r="L314" s="224">
        <v>18.38</v>
      </c>
      <c r="M314" s="224">
        <v>0.30859999999999999</v>
      </c>
      <c r="N314" s="224">
        <v>99.5145579</v>
      </c>
      <c r="O314" s="276"/>
      <c r="P314" s="253">
        <v>1.8959183894855924</v>
      </c>
      <c r="Q314" s="253">
        <v>9.3176003023206527E-2</v>
      </c>
      <c r="R314" s="253" t="s">
        <v>462</v>
      </c>
      <c r="S314" s="253">
        <v>2.5701280595422624E-2</v>
      </c>
      <c r="T314" s="253">
        <v>2.1422345810240134E-3</v>
      </c>
      <c r="U314" s="253">
        <v>8.3650528623577358E-2</v>
      </c>
      <c r="V314" s="253">
        <v>0.17405427937229817</v>
      </c>
      <c r="W314" s="253">
        <v>0.72535728431887891</v>
      </c>
      <c r="X314" s="253">
        <v>0.19370919897991551</v>
      </c>
      <c r="Y314" s="253">
        <v>4.6481803884955868E-2</v>
      </c>
      <c r="Z314" s="253">
        <v>6.6774247432473842E-3</v>
      </c>
      <c r="AA314" s="253">
        <v>0.73092346600204194</v>
      </c>
      <c r="AB314" s="253">
        <v>2.220810638983927E-2</v>
      </c>
      <c r="AC314" s="253">
        <f t="shared" si="26"/>
        <v>4</v>
      </c>
      <c r="AD314" s="249">
        <v>75.132978360773023</v>
      </c>
      <c r="AF314" s="252">
        <v>0.05</v>
      </c>
      <c r="AG314" s="252">
        <v>0.35</v>
      </c>
      <c r="AH314" s="252">
        <v>0.14000000000000001</v>
      </c>
      <c r="AI314" s="252">
        <v>4.9800000000000004</v>
      </c>
      <c r="AJ314" s="252">
        <v>0.16</v>
      </c>
      <c r="AK314" s="252">
        <v>3.13</v>
      </c>
      <c r="AL314" s="252">
        <v>0.09</v>
      </c>
      <c r="AM314" s="252">
        <v>0.03</v>
      </c>
      <c r="AN314" s="252">
        <v>0.61</v>
      </c>
      <c r="AO314" s="256"/>
      <c r="AP314" s="483" t="s">
        <v>436</v>
      </c>
      <c r="AQ314" s="252">
        <v>30</v>
      </c>
      <c r="AR314" s="252">
        <v>15</v>
      </c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</row>
    <row r="315" spans="1:69" s="255" customFormat="1" ht="12.75">
      <c r="A315" s="249">
        <v>2670.0804681784898</v>
      </c>
      <c r="B315" s="250" t="s">
        <v>364</v>
      </c>
      <c r="C315" s="251" t="s">
        <v>474</v>
      </c>
      <c r="D315" s="249">
        <v>88.919270343548902</v>
      </c>
      <c r="E315" s="224">
        <v>51.24</v>
      </c>
      <c r="F315" s="224">
        <v>0.96509999999999996</v>
      </c>
      <c r="G315" s="224">
        <v>2.19</v>
      </c>
      <c r="H315" s="224">
        <v>6.8099999999999994E-2</v>
      </c>
      <c r="I315" s="224">
        <v>9.7602030000000006</v>
      </c>
      <c r="J315" s="224">
        <v>0.2263</v>
      </c>
      <c r="K315" s="224">
        <v>16.45</v>
      </c>
      <c r="L315" s="224">
        <v>18.309999999999999</v>
      </c>
      <c r="M315" s="224">
        <v>0.30520000000000003</v>
      </c>
      <c r="N315" s="224">
        <v>99.514903000000004</v>
      </c>
      <c r="O315" s="276"/>
      <c r="P315" s="253">
        <v>1.9032922741724345</v>
      </c>
      <c r="Q315" s="253">
        <v>9.5872974369059075E-2</v>
      </c>
      <c r="R315" s="253" t="s">
        <v>462</v>
      </c>
      <c r="S315" s="253">
        <v>2.695810921635557E-2</v>
      </c>
      <c r="T315" s="253">
        <v>1.9999488600638102E-3</v>
      </c>
      <c r="U315" s="253">
        <v>6.3606313129962899E-2</v>
      </c>
      <c r="V315" s="253">
        <v>0.18914208482588302</v>
      </c>
      <c r="W315" s="253">
        <v>0.71912829542624135</v>
      </c>
      <c r="X315" s="253">
        <v>0.19177193406736745</v>
      </c>
      <c r="Y315" s="253">
        <v>5.0439043563283041E-2</v>
      </c>
      <c r="Z315" s="253">
        <v>7.11978135432015E-3</v>
      </c>
      <c r="AA315" s="253">
        <v>0.72868923787836126</v>
      </c>
      <c r="AB315" s="253">
        <v>2.198000313666815E-2</v>
      </c>
      <c r="AC315" s="253">
        <f t="shared" si="26"/>
        <v>4.0000000000000009</v>
      </c>
      <c r="AD315" s="249">
        <v>75.027549594814388</v>
      </c>
      <c r="AF315" s="252">
        <v>0.05</v>
      </c>
      <c r="AG315" s="252">
        <v>0.34</v>
      </c>
      <c r="AH315" s="252">
        <v>0.14000000000000001</v>
      </c>
      <c r="AI315" s="252">
        <v>5.12</v>
      </c>
      <c r="AJ315" s="252">
        <v>0.16</v>
      </c>
      <c r="AK315" s="252">
        <v>3.2</v>
      </c>
      <c r="AL315" s="252">
        <v>0.09</v>
      </c>
      <c r="AM315" s="252">
        <v>0.03</v>
      </c>
      <c r="AN315" s="252">
        <v>0.61</v>
      </c>
      <c r="AO315" s="256"/>
      <c r="AP315" s="483" t="s">
        <v>436</v>
      </c>
      <c r="AQ315" s="252">
        <v>30</v>
      </c>
      <c r="AR315" s="252">
        <v>15</v>
      </c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</row>
    <row r="316" spans="1:69" s="255" customFormat="1" ht="12.75">
      <c r="A316" s="249">
        <v>2670.0804681784898</v>
      </c>
      <c r="B316" s="250" t="s">
        <v>364</v>
      </c>
      <c r="C316" s="251" t="s">
        <v>474</v>
      </c>
      <c r="D316" s="249">
        <v>93.8592703435489</v>
      </c>
      <c r="E316" s="224">
        <v>50.83</v>
      </c>
      <c r="F316" s="224">
        <v>0.97739989999999999</v>
      </c>
      <c r="G316" s="224">
        <v>2.27</v>
      </c>
      <c r="H316" s="224">
        <v>8.3099999999999993E-2</v>
      </c>
      <c r="I316" s="224">
        <v>9.7404259999999994</v>
      </c>
      <c r="J316" s="224">
        <v>0.25419999999999998</v>
      </c>
      <c r="K316" s="224">
        <v>16.32</v>
      </c>
      <c r="L316" s="224">
        <v>18.5</v>
      </c>
      <c r="M316" s="224">
        <v>0.28939999999999999</v>
      </c>
      <c r="N316" s="224">
        <v>99.264525899999995</v>
      </c>
      <c r="O316" s="276"/>
      <c r="P316" s="253">
        <v>1.8934852313748336</v>
      </c>
      <c r="Q316" s="253">
        <v>9.966057585411639E-2</v>
      </c>
      <c r="R316" s="253" t="s">
        <v>462</v>
      </c>
      <c r="S316" s="253">
        <v>2.7380088769869155E-2</v>
      </c>
      <c r="T316" s="253">
        <v>2.4474749261646821E-3</v>
      </c>
      <c r="U316" s="253">
        <v>7.7063277786828976E-2</v>
      </c>
      <c r="V316" s="253">
        <v>0.17986842460466676</v>
      </c>
      <c r="W316" s="253">
        <v>0.72009492668352115</v>
      </c>
      <c r="X316" s="253">
        <v>0.18620201064676592</v>
      </c>
      <c r="Y316" s="253">
        <v>4.6510343389732998E-2</v>
      </c>
      <c r="Z316" s="253">
        <v>8.0205305586244311E-3</v>
      </c>
      <c r="AA316" s="253">
        <v>0.73836514654835839</v>
      </c>
      <c r="AB316" s="253">
        <v>2.0901968856518308E-2</v>
      </c>
      <c r="AC316" s="253">
        <f t="shared" si="26"/>
        <v>4.0000000000000009</v>
      </c>
      <c r="AD316" s="249">
        <v>74.91673410401647</v>
      </c>
      <c r="AF316" s="252">
        <v>0.05</v>
      </c>
      <c r="AG316" s="252">
        <v>0.34</v>
      </c>
      <c r="AH316" s="252">
        <v>0.14000000000000001</v>
      </c>
      <c r="AI316" s="252">
        <v>4.32</v>
      </c>
      <c r="AJ316" s="252">
        <v>0.16</v>
      </c>
      <c r="AK316" s="252">
        <v>2.8</v>
      </c>
      <c r="AL316" s="252">
        <v>0.09</v>
      </c>
      <c r="AM316" s="252">
        <v>0.03</v>
      </c>
      <c r="AN316" s="252">
        <v>0.64</v>
      </c>
      <c r="AO316" s="256"/>
      <c r="AP316" s="483" t="s">
        <v>436</v>
      </c>
      <c r="AQ316" s="252">
        <v>30</v>
      </c>
      <c r="AR316" s="252">
        <v>15</v>
      </c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</row>
    <row r="317" spans="1:69" s="255" customFormat="1" ht="12.75">
      <c r="A317" s="249">
        <v>2670.0804681784898</v>
      </c>
      <c r="B317" s="250" t="s">
        <v>364</v>
      </c>
      <c r="C317" s="251" t="s">
        <v>474</v>
      </c>
      <c r="D317" s="249">
        <v>98.799270343548898</v>
      </c>
      <c r="E317" s="224">
        <v>49.96</v>
      </c>
      <c r="F317" s="224">
        <v>1.4274</v>
      </c>
      <c r="G317" s="224">
        <v>3.06</v>
      </c>
      <c r="H317" s="224">
        <v>5.2700009999999999E-2</v>
      </c>
      <c r="I317" s="224">
        <v>10.224970000000001</v>
      </c>
      <c r="J317" s="224">
        <v>0.2399</v>
      </c>
      <c r="K317" s="224">
        <v>15.85</v>
      </c>
      <c r="L317" s="224">
        <v>18.38</v>
      </c>
      <c r="M317" s="224">
        <v>0.32419999999999999</v>
      </c>
      <c r="N317" s="224">
        <v>99.519170010000011</v>
      </c>
      <c r="O317" s="276"/>
      <c r="P317" s="253">
        <v>1.860958922001358</v>
      </c>
      <c r="Q317" s="253">
        <v>0.13433571966125912</v>
      </c>
      <c r="R317" s="253" t="s">
        <v>462</v>
      </c>
      <c r="S317" s="253">
        <v>3.9983499154451832E-2</v>
      </c>
      <c r="T317" s="253">
        <v>1.5520312796801384E-3</v>
      </c>
      <c r="U317" s="253">
        <v>8.5641331848414382E-2</v>
      </c>
      <c r="V317" s="253">
        <v>0.18360457496607829</v>
      </c>
      <c r="W317" s="253">
        <v>0.69392392108875856</v>
      </c>
      <c r="X317" s="253">
        <v>0.18621691034243593</v>
      </c>
      <c r="Y317" s="253">
        <v>4.927092961613877E-2</v>
      </c>
      <c r="Z317" s="253">
        <v>7.5688577703613997E-3</v>
      </c>
      <c r="AA317" s="253">
        <v>0.73352937717008848</v>
      </c>
      <c r="AB317" s="253">
        <v>2.34139251009754E-2</v>
      </c>
      <c r="AC317" s="253">
        <f t="shared" si="26"/>
        <v>4</v>
      </c>
      <c r="AD317" s="249">
        <v>73.427205700956804</v>
      </c>
      <c r="AF317" s="252">
        <v>0.05</v>
      </c>
      <c r="AG317" s="252">
        <v>0.26</v>
      </c>
      <c r="AH317" s="252">
        <v>0.11</v>
      </c>
      <c r="AI317" s="252">
        <v>6.79</v>
      </c>
      <c r="AJ317" s="252">
        <v>0.16</v>
      </c>
      <c r="AK317" s="252">
        <v>2.92</v>
      </c>
      <c r="AL317" s="252">
        <v>0.09</v>
      </c>
      <c r="AM317" s="252">
        <v>0.03</v>
      </c>
      <c r="AN317" s="252">
        <v>0.59</v>
      </c>
      <c r="AO317" s="256"/>
      <c r="AP317" s="483" t="s">
        <v>436</v>
      </c>
      <c r="AQ317" s="252">
        <v>30</v>
      </c>
      <c r="AR317" s="252">
        <v>15</v>
      </c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</row>
    <row r="318" spans="1:69" s="255" customFormat="1" ht="12.75">
      <c r="A318" s="249">
        <v>2670.0804681784898</v>
      </c>
      <c r="B318" s="250" t="s">
        <v>364</v>
      </c>
      <c r="C318" s="251" t="s">
        <v>474</v>
      </c>
      <c r="D318" s="249">
        <v>103.7392703435489</v>
      </c>
      <c r="E318" s="224">
        <v>50.87</v>
      </c>
      <c r="F318" s="224">
        <v>1.0462</v>
      </c>
      <c r="G318" s="224">
        <v>2.4</v>
      </c>
      <c r="H318" s="224">
        <v>5.0500009999999998E-2</v>
      </c>
      <c r="I318" s="224">
        <v>9.967867</v>
      </c>
      <c r="J318" s="224">
        <v>0.21510000000000001</v>
      </c>
      <c r="K318" s="224">
        <v>16.399999999999999</v>
      </c>
      <c r="L318" s="224">
        <v>18.18</v>
      </c>
      <c r="M318" s="224">
        <v>0.30549999999999999</v>
      </c>
      <c r="N318" s="224">
        <v>99.435167010000015</v>
      </c>
      <c r="O318" s="276"/>
      <c r="P318" s="253">
        <v>1.8917356193907153</v>
      </c>
      <c r="Q318" s="253">
        <v>0.10518787170023727</v>
      </c>
      <c r="R318" s="253" t="s">
        <v>462</v>
      </c>
      <c r="S318" s="253">
        <v>2.925729484995198E-2</v>
      </c>
      <c r="T318" s="253">
        <v>1.4847918764444865E-3</v>
      </c>
      <c r="U318" s="253">
        <v>7.3368580141321971E-2</v>
      </c>
      <c r="V318" s="253">
        <v>0.18565067508929381</v>
      </c>
      <c r="W318" s="253">
        <v>0.71331516695203545</v>
      </c>
      <c r="X318" s="253">
        <v>0.19586739458862071</v>
      </c>
      <c r="Y318" s="253">
        <v>5.0977345944760534E-2</v>
      </c>
      <c r="Z318" s="253">
        <v>6.7752426417393386E-3</v>
      </c>
      <c r="AA318" s="253">
        <v>0.72435294462554134</v>
      </c>
      <c r="AB318" s="253">
        <v>2.20270721993381E-2</v>
      </c>
      <c r="AC318" s="253">
        <f t="shared" si="26"/>
        <v>4</v>
      </c>
      <c r="AD318" s="249">
        <v>74.573335022821425</v>
      </c>
      <c r="AF318" s="252">
        <v>0.05</v>
      </c>
      <c r="AG318" s="252">
        <v>0.32</v>
      </c>
      <c r="AH318" s="252">
        <v>0.13</v>
      </c>
      <c r="AI318" s="252">
        <v>7.15</v>
      </c>
      <c r="AJ318" s="252">
        <v>0.16</v>
      </c>
      <c r="AK318" s="252">
        <v>3.33</v>
      </c>
      <c r="AL318" s="252">
        <v>0.09</v>
      </c>
      <c r="AM318" s="252">
        <v>0.03</v>
      </c>
      <c r="AN318" s="252">
        <v>0.61</v>
      </c>
      <c r="AO318" s="256"/>
      <c r="AP318" s="483" t="s">
        <v>436</v>
      </c>
      <c r="AQ318" s="252">
        <v>30</v>
      </c>
      <c r="AR318" s="252">
        <v>15</v>
      </c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</row>
    <row r="319" spans="1:69" s="255" customFormat="1" ht="12.75">
      <c r="A319" s="249">
        <v>2670.0804681784898</v>
      </c>
      <c r="B319" s="250" t="s">
        <v>364</v>
      </c>
      <c r="C319" s="251" t="s">
        <v>474</v>
      </c>
      <c r="D319" s="249">
        <v>108.67927034354889</v>
      </c>
      <c r="E319" s="224">
        <v>51.08</v>
      </c>
      <c r="F319" s="224">
        <v>0.92949990000000005</v>
      </c>
      <c r="G319" s="224">
        <v>2.12</v>
      </c>
      <c r="H319" s="224">
        <v>6.4600000000000005E-2</v>
      </c>
      <c r="I319" s="224">
        <v>9.9085350000000005</v>
      </c>
      <c r="J319" s="224">
        <v>0.25030000000000002</v>
      </c>
      <c r="K319" s="224">
        <v>16.53</v>
      </c>
      <c r="L319" s="224">
        <v>18.350000000000001</v>
      </c>
      <c r="M319" s="224">
        <v>0.29430000000000001</v>
      </c>
      <c r="N319" s="224">
        <v>99.52723490000001</v>
      </c>
      <c r="O319" s="276"/>
      <c r="P319" s="253">
        <v>1.8971144398179742</v>
      </c>
      <c r="Q319" s="253">
        <v>9.2797061618039037E-2</v>
      </c>
      <c r="R319" s="253" t="s">
        <v>462</v>
      </c>
      <c r="S319" s="253">
        <v>2.5960481165086025E-2</v>
      </c>
      <c r="T319" s="253">
        <v>1.896926807848661E-3</v>
      </c>
      <c r="U319" s="253">
        <v>8.0348550956063747E-2</v>
      </c>
      <c r="V319" s="253">
        <v>0.17949521203239277</v>
      </c>
      <c r="W319" s="253">
        <v>0.72238732760259605</v>
      </c>
      <c r="X319" s="253">
        <v>0.19282959175850428</v>
      </c>
      <c r="Y319" s="253">
        <v>4.7913338366109066E-2</v>
      </c>
      <c r="Z319" s="253">
        <v>7.8738879441006236E-3</v>
      </c>
      <c r="AA319" s="253">
        <v>0.73019080058321306</v>
      </c>
      <c r="AB319" s="253">
        <v>2.1192381348073049E-2</v>
      </c>
      <c r="AC319" s="253">
        <f t="shared" si="26"/>
        <v>4</v>
      </c>
      <c r="AD319" s="249">
        <v>74.835352497964692</v>
      </c>
      <c r="AF319" s="252">
        <v>0.05</v>
      </c>
      <c r="AG319" s="252">
        <v>0.35</v>
      </c>
      <c r="AH319" s="252">
        <v>0.14000000000000001</v>
      </c>
      <c r="AI319" s="252">
        <v>5.52</v>
      </c>
      <c r="AJ319" s="252">
        <v>0.16</v>
      </c>
      <c r="AK319" s="252">
        <v>2.88</v>
      </c>
      <c r="AL319" s="252">
        <v>0.09</v>
      </c>
      <c r="AM319" s="252">
        <v>0.03</v>
      </c>
      <c r="AN319" s="252">
        <v>0.63</v>
      </c>
      <c r="AO319" s="256"/>
      <c r="AP319" s="483" t="s">
        <v>436</v>
      </c>
      <c r="AQ319" s="252">
        <v>30</v>
      </c>
      <c r="AR319" s="252">
        <v>15</v>
      </c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</row>
    <row r="320" spans="1:69" s="255" customFormat="1" ht="12.75">
      <c r="A320" s="249">
        <v>2670.0804681784898</v>
      </c>
      <c r="B320" s="250" t="s">
        <v>364</v>
      </c>
      <c r="C320" s="251" t="s">
        <v>474</v>
      </c>
      <c r="D320" s="249">
        <v>113.61927034354889</v>
      </c>
      <c r="E320" s="224">
        <v>50.67</v>
      </c>
      <c r="F320" s="224">
        <v>1.0397000000000001</v>
      </c>
      <c r="G320" s="224">
        <v>2.41</v>
      </c>
      <c r="H320" s="224">
        <v>8.6099999999999996E-2</v>
      </c>
      <c r="I320" s="224">
        <v>9.967867</v>
      </c>
      <c r="J320" s="224">
        <v>0.21590000000000001</v>
      </c>
      <c r="K320" s="224">
        <v>16.239999999999998</v>
      </c>
      <c r="L320" s="224">
        <v>18.309999999999999</v>
      </c>
      <c r="M320" s="224">
        <v>0.29849999999999999</v>
      </c>
      <c r="N320" s="224">
        <v>99.238067000000015</v>
      </c>
      <c r="O320" s="276"/>
      <c r="P320" s="253">
        <v>1.8891647022081357</v>
      </c>
      <c r="Q320" s="253">
        <v>0.10589895716411039</v>
      </c>
      <c r="R320" s="253" t="s">
        <v>462</v>
      </c>
      <c r="S320" s="253">
        <v>2.9150614308416655E-2</v>
      </c>
      <c r="T320" s="253">
        <v>2.5380342864277814E-3</v>
      </c>
      <c r="U320" s="253">
        <v>7.6510321956869021E-2</v>
      </c>
      <c r="V320" s="253">
        <v>0.18479133997483488</v>
      </c>
      <c r="W320" s="253">
        <v>0.7119460301012055</v>
      </c>
      <c r="X320" s="253">
        <v>0.19069171174266814</v>
      </c>
      <c r="Y320" s="253">
        <v>4.9495573323182052E-2</v>
      </c>
      <c r="Z320" s="253">
        <v>6.8180047544904717E-3</v>
      </c>
      <c r="AA320" s="253">
        <v>0.73141676373914877</v>
      </c>
      <c r="AB320" s="253">
        <v>2.1577946440510587E-2</v>
      </c>
      <c r="AC320" s="253">
        <f t="shared" si="26"/>
        <v>4</v>
      </c>
      <c r="AD320" s="249">
        <v>74.386988909947121</v>
      </c>
      <c r="AF320" s="252">
        <v>0.05</v>
      </c>
      <c r="AG320" s="252">
        <v>0.32</v>
      </c>
      <c r="AH320" s="252">
        <v>0.13</v>
      </c>
      <c r="AI320" s="252">
        <v>4.12</v>
      </c>
      <c r="AJ320" s="252">
        <v>0.16</v>
      </c>
      <c r="AK320" s="252">
        <v>3.17</v>
      </c>
      <c r="AL320" s="252">
        <v>0.09</v>
      </c>
      <c r="AM320" s="252">
        <v>0.03</v>
      </c>
      <c r="AN320" s="252">
        <v>0.63</v>
      </c>
      <c r="AO320" s="256"/>
      <c r="AP320" s="483" t="s">
        <v>436</v>
      </c>
      <c r="AQ320" s="252">
        <v>30</v>
      </c>
      <c r="AR320" s="252">
        <v>15</v>
      </c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</row>
    <row r="321" spans="1:69" s="255" customFormat="1" ht="12.75">
      <c r="A321" s="249">
        <v>2670.0804681784898</v>
      </c>
      <c r="B321" s="250" t="s">
        <v>364</v>
      </c>
      <c r="C321" s="251" t="s">
        <v>474</v>
      </c>
      <c r="D321" s="249">
        <v>118.55927034354889</v>
      </c>
      <c r="E321" s="224">
        <v>50.66</v>
      </c>
      <c r="F321" s="224">
        <v>1.0852999999999999</v>
      </c>
      <c r="G321" s="224">
        <v>2.41</v>
      </c>
      <c r="H321" s="224">
        <v>7.3599999999999999E-2</v>
      </c>
      <c r="I321" s="224">
        <v>9.9480909999999998</v>
      </c>
      <c r="J321" s="224">
        <v>0.20910000000000001</v>
      </c>
      <c r="K321" s="224">
        <v>16.16</v>
      </c>
      <c r="L321" s="224">
        <v>18.559999999999999</v>
      </c>
      <c r="M321" s="224">
        <v>0.31440000000000001</v>
      </c>
      <c r="N321" s="224">
        <v>99.420491000000013</v>
      </c>
      <c r="O321" s="276"/>
      <c r="P321" s="253">
        <v>1.8857768334730041</v>
      </c>
      <c r="Q321" s="253">
        <v>0.10572991327403933</v>
      </c>
      <c r="R321" s="253" t="s">
        <v>462</v>
      </c>
      <c r="S321" s="253">
        <v>3.0380552167924235E-2</v>
      </c>
      <c r="T321" s="253">
        <v>2.1660991908728677E-3</v>
      </c>
      <c r="U321" s="253">
        <v>8.2480261678528066E-2</v>
      </c>
      <c r="V321" s="253">
        <v>0.18061117047347297</v>
      </c>
      <c r="W321" s="253">
        <v>0.71285516974215857</v>
      </c>
      <c r="X321" s="253">
        <v>0.18390232025087333</v>
      </c>
      <c r="Y321" s="253">
        <v>4.6594055459135683E-2</v>
      </c>
      <c r="Z321" s="253">
        <v>6.5927238192975681E-3</v>
      </c>
      <c r="AA321" s="253">
        <v>0.74021985504539711</v>
      </c>
      <c r="AB321" s="253">
        <v>2.269104542529634E-2</v>
      </c>
      <c r="AC321" s="253">
        <f t="shared" si="26"/>
        <v>4</v>
      </c>
      <c r="AD321" s="249">
        <v>74.330698312312279</v>
      </c>
      <c r="AF321" s="252">
        <v>0.05</v>
      </c>
      <c r="AG321" s="252">
        <v>0.31</v>
      </c>
      <c r="AH321" s="252">
        <v>0.13</v>
      </c>
      <c r="AI321" s="252">
        <v>4.92</v>
      </c>
      <c r="AJ321" s="252">
        <v>0.16</v>
      </c>
      <c r="AK321" s="252">
        <v>3.45</v>
      </c>
      <c r="AL321" s="252">
        <v>0.09</v>
      </c>
      <c r="AM321" s="252">
        <v>0.03</v>
      </c>
      <c r="AN321" s="252">
        <v>0.6</v>
      </c>
      <c r="AO321" s="256"/>
      <c r="AP321" s="483" t="s">
        <v>436</v>
      </c>
      <c r="AQ321" s="252">
        <v>30</v>
      </c>
      <c r="AR321" s="252">
        <v>15</v>
      </c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</row>
    <row r="322" spans="1:69" s="255" customFormat="1" ht="12.75">
      <c r="A322" s="249">
        <v>2670.0804681784898</v>
      </c>
      <c r="B322" s="250" t="s">
        <v>364</v>
      </c>
      <c r="C322" s="251" t="s">
        <v>474</v>
      </c>
      <c r="D322" s="249">
        <v>123.49927034354889</v>
      </c>
      <c r="E322" s="224">
        <v>50.42</v>
      </c>
      <c r="F322" s="224">
        <v>1.0840000000000001</v>
      </c>
      <c r="G322" s="224">
        <v>2.41</v>
      </c>
      <c r="H322" s="224">
        <v>6.54E-2</v>
      </c>
      <c r="I322" s="224">
        <v>9.9184239999999999</v>
      </c>
      <c r="J322" s="224">
        <v>0.20979999999999999</v>
      </c>
      <c r="K322" s="224">
        <v>16.079999999999998</v>
      </c>
      <c r="L322" s="224">
        <v>18.16</v>
      </c>
      <c r="M322" s="224">
        <v>0.28649999999999998</v>
      </c>
      <c r="N322" s="224">
        <v>98.634124</v>
      </c>
      <c r="O322" s="276"/>
      <c r="P322" s="253">
        <v>1.892226364731491</v>
      </c>
      <c r="Q322" s="253">
        <v>0.1065965166759418</v>
      </c>
      <c r="R322" s="253" t="s">
        <v>462</v>
      </c>
      <c r="S322" s="253">
        <v>3.0592874092732713E-2</v>
      </c>
      <c r="T322" s="253">
        <v>1.9405436288525836E-3</v>
      </c>
      <c r="U322" s="253">
        <v>6.6671373962767788E-2</v>
      </c>
      <c r="V322" s="253">
        <v>0.19282589961827762</v>
      </c>
      <c r="W322" s="253">
        <v>0.70914642728993649</v>
      </c>
      <c r="X322" s="253">
        <v>0.19048545460662911</v>
      </c>
      <c r="Y322" s="253">
        <v>5.1795408867938146E-2</v>
      </c>
      <c r="Z322" s="253">
        <v>6.6690115725127437E-3</v>
      </c>
      <c r="AA322" s="253">
        <v>0.73020321303691094</v>
      </c>
      <c r="AB322" s="253">
        <v>2.0846911916009021E-2</v>
      </c>
      <c r="AC322" s="253">
        <f t="shared" si="26"/>
        <v>3.9999999999999991</v>
      </c>
      <c r="AD322" s="249">
        <v>74.292974838013691</v>
      </c>
      <c r="AF322" s="252">
        <v>0.05</v>
      </c>
      <c r="AG322" s="252">
        <v>0.31</v>
      </c>
      <c r="AH322" s="252">
        <v>0.13</v>
      </c>
      <c r="AI322" s="252">
        <v>5.33</v>
      </c>
      <c r="AJ322" s="252">
        <v>0.16</v>
      </c>
      <c r="AK322" s="252">
        <v>3.31</v>
      </c>
      <c r="AL322" s="252">
        <v>0.09</v>
      </c>
      <c r="AM322" s="252">
        <v>0.03</v>
      </c>
      <c r="AN322" s="252">
        <v>0.66</v>
      </c>
      <c r="AO322" s="256"/>
      <c r="AP322" s="483" t="s">
        <v>436</v>
      </c>
      <c r="AQ322" s="252">
        <v>30</v>
      </c>
      <c r="AR322" s="252">
        <v>15</v>
      </c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</row>
    <row r="323" spans="1:69" s="255" customFormat="1" ht="12.75">
      <c r="A323" s="249">
        <v>2670.0804681784898</v>
      </c>
      <c r="B323" s="250" t="s">
        <v>364</v>
      </c>
      <c r="C323" s="251" t="s">
        <v>474</v>
      </c>
      <c r="D323" s="249">
        <v>128.43927034354888</v>
      </c>
      <c r="E323" s="224">
        <v>50.77</v>
      </c>
      <c r="F323" s="224">
        <v>0.95789999999999997</v>
      </c>
      <c r="G323" s="224">
        <v>2.17</v>
      </c>
      <c r="H323" s="224">
        <v>7.22E-2</v>
      </c>
      <c r="I323" s="224">
        <v>10.037089999999999</v>
      </c>
      <c r="J323" s="224">
        <v>0.26279999999999998</v>
      </c>
      <c r="K323" s="224">
        <v>16.55</v>
      </c>
      <c r="L323" s="224">
        <v>17.79</v>
      </c>
      <c r="M323" s="224">
        <v>0.2928</v>
      </c>
      <c r="N323" s="224">
        <v>98.90279000000001</v>
      </c>
      <c r="O323" s="276"/>
      <c r="P323" s="253">
        <v>1.8975588437338491</v>
      </c>
      <c r="Q323" s="253">
        <v>9.5588037540048826E-2</v>
      </c>
      <c r="R323" s="253" t="s">
        <v>462</v>
      </c>
      <c r="S323" s="253">
        <v>2.692334469196276E-2</v>
      </c>
      <c r="T323" s="253">
        <v>2.1335395680452678E-3</v>
      </c>
      <c r="U323" s="253">
        <v>7.4532122910239806E-2</v>
      </c>
      <c r="V323" s="253">
        <v>0.1860419721420899</v>
      </c>
      <c r="W323" s="253">
        <v>0.71722213941376456</v>
      </c>
      <c r="X323" s="253">
        <v>0.20491312909319778</v>
      </c>
      <c r="Y323" s="253">
        <v>5.3152908365970537E-2</v>
      </c>
      <c r="Z323" s="253">
        <v>8.3195376036010512E-3</v>
      </c>
      <c r="AA323" s="253">
        <v>0.71239634806727337</v>
      </c>
      <c r="AB323" s="253">
        <v>2.1218076869957237E-2</v>
      </c>
      <c r="AC323" s="253">
        <f t="shared" si="26"/>
        <v>4</v>
      </c>
      <c r="AD323" s="249">
        <v>74.614727664631502</v>
      </c>
      <c r="AF323" s="252">
        <v>0.05</v>
      </c>
      <c r="AG323" s="252">
        <v>0.34</v>
      </c>
      <c r="AH323" s="252">
        <v>0.14000000000000001</v>
      </c>
      <c r="AI323" s="252">
        <v>4.8899999999999997</v>
      </c>
      <c r="AJ323" s="252">
        <v>0.16</v>
      </c>
      <c r="AK323" s="252">
        <v>2.64</v>
      </c>
      <c r="AL323" s="252">
        <v>0.09</v>
      </c>
      <c r="AM323" s="252">
        <v>0.03</v>
      </c>
      <c r="AN323" s="252">
        <v>0.63</v>
      </c>
      <c r="AO323" s="256"/>
      <c r="AP323" s="483" t="s">
        <v>436</v>
      </c>
      <c r="AQ323" s="252">
        <v>30</v>
      </c>
      <c r="AR323" s="252">
        <v>15</v>
      </c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</row>
    <row r="324" spans="1:69" s="255" customFormat="1" ht="12.75">
      <c r="A324" s="249">
        <v>2670.0804681784898</v>
      </c>
      <c r="B324" s="250" t="s">
        <v>364</v>
      </c>
      <c r="C324" s="251" t="s">
        <v>474</v>
      </c>
      <c r="D324" s="249">
        <v>133.37927034354888</v>
      </c>
      <c r="E324" s="224">
        <v>50.64</v>
      </c>
      <c r="F324" s="224">
        <v>1.0034000000000001</v>
      </c>
      <c r="G324" s="224">
        <v>2.29</v>
      </c>
      <c r="H324" s="224">
        <v>7.1199999999999999E-2</v>
      </c>
      <c r="I324" s="224">
        <v>10.09642</v>
      </c>
      <c r="J324" s="224">
        <v>0.24929999999999999</v>
      </c>
      <c r="K324" s="224">
        <v>16.420000000000002</v>
      </c>
      <c r="L324" s="224">
        <v>17.97</v>
      </c>
      <c r="M324" s="224">
        <v>0.2923</v>
      </c>
      <c r="N324" s="224">
        <v>99.032619999999994</v>
      </c>
      <c r="O324" s="276"/>
      <c r="P324" s="253">
        <v>1.8912664342477634</v>
      </c>
      <c r="Q324" s="253">
        <v>0.10079760724818947</v>
      </c>
      <c r="R324" s="253" t="s">
        <v>462</v>
      </c>
      <c r="S324" s="253">
        <v>2.8180835428085492E-2</v>
      </c>
      <c r="T324" s="253">
        <v>2.102395539948431E-3</v>
      </c>
      <c r="U324" s="253">
        <v>7.9371257971207143E-2</v>
      </c>
      <c r="V324" s="253">
        <v>0.18429320433976604</v>
      </c>
      <c r="W324" s="253">
        <v>0.71398826522504022</v>
      </c>
      <c r="X324" s="253">
        <v>0.20021068068147541</v>
      </c>
      <c r="Y324" s="253">
        <v>5.16779752314349E-2</v>
      </c>
      <c r="Z324" s="253">
        <v>7.8861863570008541E-3</v>
      </c>
      <c r="AA324" s="253">
        <v>0.71905935761904383</v>
      </c>
      <c r="AB324" s="253">
        <v>2.1165800111044974E-2</v>
      </c>
      <c r="AC324" s="253">
        <f t="shared" si="26"/>
        <v>4.0000000000000009</v>
      </c>
      <c r="AD324" s="249">
        <v>74.352840678053695</v>
      </c>
      <c r="AF324" s="252">
        <v>0.05</v>
      </c>
      <c r="AG324" s="252">
        <v>0.33</v>
      </c>
      <c r="AH324" s="252">
        <v>0.14000000000000001</v>
      </c>
      <c r="AI324" s="252">
        <v>4.96</v>
      </c>
      <c r="AJ324" s="252">
        <v>0.16</v>
      </c>
      <c r="AK324" s="252">
        <v>2.86</v>
      </c>
      <c r="AL324" s="252">
        <v>0.09</v>
      </c>
      <c r="AM324" s="252">
        <v>0.03</v>
      </c>
      <c r="AN324" s="252">
        <v>0.64</v>
      </c>
      <c r="AO324" s="256"/>
      <c r="AP324" s="483" t="s">
        <v>436</v>
      </c>
      <c r="AQ324" s="252">
        <v>30</v>
      </c>
      <c r="AR324" s="252">
        <v>15</v>
      </c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</row>
    <row r="325" spans="1:69" s="255" customFormat="1" ht="12.75">
      <c r="A325" s="249">
        <v>2670.0804681784898</v>
      </c>
      <c r="B325" s="250" t="s">
        <v>364</v>
      </c>
      <c r="C325" s="251" t="s">
        <v>474</v>
      </c>
      <c r="D325" s="249">
        <v>138.31927034354888</v>
      </c>
      <c r="E325" s="224">
        <v>50.61</v>
      </c>
      <c r="F325" s="224">
        <v>0.98040000000000005</v>
      </c>
      <c r="G325" s="224">
        <v>2.33</v>
      </c>
      <c r="H325" s="224">
        <v>6.7900000000000002E-2</v>
      </c>
      <c r="I325" s="224">
        <v>9.967867</v>
      </c>
      <c r="J325" s="224">
        <v>0.20030000000000001</v>
      </c>
      <c r="K325" s="224">
        <v>16.3</v>
      </c>
      <c r="L325" s="224">
        <v>18.18</v>
      </c>
      <c r="M325" s="224">
        <v>0.31919999999999998</v>
      </c>
      <c r="N325" s="224">
        <v>98.955667000000005</v>
      </c>
      <c r="O325" s="276"/>
      <c r="P325" s="253">
        <v>1.8910908651366405</v>
      </c>
      <c r="Q325" s="253">
        <v>0.10260953114218543</v>
      </c>
      <c r="R325" s="253" t="s">
        <v>462</v>
      </c>
      <c r="S325" s="253">
        <v>2.7548636665946074E-2</v>
      </c>
      <c r="T325" s="253">
        <v>2.005955289362473E-3</v>
      </c>
      <c r="U325" s="253">
        <v>8.1230726035309786E-2</v>
      </c>
      <c r="V325" s="253">
        <v>0.18115433628078906</v>
      </c>
      <c r="W325" s="253">
        <v>0.71435994944976677</v>
      </c>
      <c r="X325" s="253">
        <v>0.19361153512744242</v>
      </c>
      <c r="Y325" s="253">
        <v>4.9097894092931436E-2</v>
      </c>
      <c r="Z325" s="253">
        <v>6.3393210669661663E-3</v>
      </c>
      <c r="AA325" s="253">
        <v>0.72782603364062948</v>
      </c>
      <c r="AB325" s="253">
        <v>2.3125216072030413E-2</v>
      </c>
      <c r="AC325" s="253">
        <f t="shared" si="26"/>
        <v>3.9999999999999996</v>
      </c>
      <c r="AD325" s="249">
        <v>74.457187907969981</v>
      </c>
      <c r="AF325" s="252">
        <v>0.05</v>
      </c>
      <c r="AG325" s="252">
        <v>0.34</v>
      </c>
      <c r="AH325" s="252">
        <v>0.13</v>
      </c>
      <c r="AI325" s="252">
        <v>5.32</v>
      </c>
      <c r="AJ325" s="252">
        <v>0.16</v>
      </c>
      <c r="AK325" s="252">
        <v>3.56</v>
      </c>
      <c r="AL325" s="252">
        <v>0.09</v>
      </c>
      <c r="AM325" s="252">
        <v>0.03</v>
      </c>
      <c r="AN325" s="252">
        <v>0.59</v>
      </c>
      <c r="AO325" s="256"/>
      <c r="AP325" s="483" t="s">
        <v>436</v>
      </c>
      <c r="AQ325" s="252">
        <v>30</v>
      </c>
      <c r="AR325" s="252">
        <v>15</v>
      </c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</row>
    <row r="326" spans="1:69" s="255" customFormat="1" ht="12.75">
      <c r="A326" s="249">
        <v>2670.0804681784898</v>
      </c>
      <c r="B326" s="250" t="s">
        <v>364</v>
      </c>
      <c r="C326" s="251" t="s">
        <v>474</v>
      </c>
      <c r="D326" s="249">
        <v>143.25927034354888</v>
      </c>
      <c r="E326" s="224">
        <v>50.93</v>
      </c>
      <c r="F326" s="224">
        <v>1.0033000000000001</v>
      </c>
      <c r="G326" s="224">
        <v>2.2999999999999998</v>
      </c>
      <c r="H326" s="224">
        <v>6.1100000000000002E-2</v>
      </c>
      <c r="I326" s="224">
        <v>9.8986459999999994</v>
      </c>
      <c r="J326" s="224">
        <v>0.23769999999999999</v>
      </c>
      <c r="K326" s="224">
        <v>16.27</v>
      </c>
      <c r="L326" s="224">
        <v>18.28</v>
      </c>
      <c r="M326" s="224">
        <v>0.30830000000000002</v>
      </c>
      <c r="N326" s="224">
        <v>99.289046000000013</v>
      </c>
      <c r="O326" s="276"/>
      <c r="P326" s="253">
        <v>1.8975253168107131</v>
      </c>
      <c r="Q326" s="253">
        <v>0.10099443908219401</v>
      </c>
      <c r="R326" s="253" t="s">
        <v>462</v>
      </c>
      <c r="S326" s="253">
        <v>2.8110298944556567E-2</v>
      </c>
      <c r="T326" s="253">
        <v>1.7998260282914818E-3</v>
      </c>
      <c r="U326" s="253">
        <v>6.8205224758015603E-2</v>
      </c>
      <c r="V326" s="253">
        <v>0.18970716801487822</v>
      </c>
      <c r="W326" s="253">
        <v>0.71365772636135105</v>
      </c>
      <c r="X326" s="253">
        <v>0.19001255757841137</v>
      </c>
      <c r="Y326" s="253">
        <v>5.0509849265210106E-2</v>
      </c>
      <c r="Z326" s="253">
        <v>7.5011668167705081E-3</v>
      </c>
      <c r="AA326" s="253">
        <v>0.72970570496056841</v>
      </c>
      <c r="AB326" s="253">
        <v>2.2270721379039599E-2</v>
      </c>
      <c r="AC326" s="253">
        <f t="shared" si="26"/>
        <v>4.0000000000000009</v>
      </c>
      <c r="AD326" s="249">
        <v>74.554562838403655</v>
      </c>
      <c r="AF326" s="252">
        <v>0.05</v>
      </c>
      <c r="AG326" s="252">
        <v>0.33</v>
      </c>
      <c r="AH326" s="252">
        <v>0.13</v>
      </c>
      <c r="AI326" s="252">
        <v>5.79</v>
      </c>
      <c r="AJ326" s="252">
        <v>0.16</v>
      </c>
      <c r="AK326" s="252">
        <v>2.96</v>
      </c>
      <c r="AL326" s="252">
        <v>0.09</v>
      </c>
      <c r="AM326" s="252">
        <v>0.03</v>
      </c>
      <c r="AN326" s="252">
        <v>0.61</v>
      </c>
      <c r="AO326" s="256"/>
      <c r="AP326" s="483" t="s">
        <v>436</v>
      </c>
      <c r="AQ326" s="252">
        <v>30</v>
      </c>
      <c r="AR326" s="252">
        <v>15</v>
      </c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</row>
    <row r="327" spans="1:69" s="255" customFormat="1" ht="12.75">
      <c r="A327" s="249">
        <v>2670.0804681784898</v>
      </c>
      <c r="B327" s="250" t="s">
        <v>364</v>
      </c>
      <c r="C327" s="251" t="s">
        <v>474</v>
      </c>
      <c r="D327" s="249">
        <v>148.19927034354887</v>
      </c>
      <c r="E327" s="224">
        <v>50.65</v>
      </c>
      <c r="F327" s="224">
        <v>1.1160000000000001</v>
      </c>
      <c r="G327" s="224">
        <v>2.68</v>
      </c>
      <c r="H327" s="224">
        <v>7.8600000000000003E-2</v>
      </c>
      <c r="I327" s="224">
        <v>10.01731</v>
      </c>
      <c r="J327" s="224">
        <v>0.25380000000000003</v>
      </c>
      <c r="K327" s="224">
        <v>16.09</v>
      </c>
      <c r="L327" s="224">
        <v>18.41</v>
      </c>
      <c r="M327" s="224">
        <v>0.32150000000000001</v>
      </c>
      <c r="N327" s="224">
        <v>99.61721</v>
      </c>
      <c r="O327" s="276"/>
      <c r="P327" s="253">
        <v>1.8822568602220502</v>
      </c>
      <c r="Q327" s="253">
        <v>0.11737887849051749</v>
      </c>
      <c r="R327" s="253" t="s">
        <v>462</v>
      </c>
      <c r="S327" s="253">
        <v>3.1187774308233863E-2</v>
      </c>
      <c r="T327" s="253">
        <v>2.3093906336655841E-3</v>
      </c>
      <c r="U327" s="253">
        <v>7.6587193457664071E-2</v>
      </c>
      <c r="V327" s="253">
        <v>0.1855739706430703</v>
      </c>
      <c r="W327" s="253">
        <v>0.70470593224479905</v>
      </c>
      <c r="X327" s="253">
        <v>0.18667641394190143</v>
      </c>
      <c r="Y327" s="253">
        <v>4.915849544540813E-2</v>
      </c>
      <c r="Z327" s="253">
        <v>7.9887125742878727E-3</v>
      </c>
      <c r="AA327" s="253">
        <v>0.73301164639598615</v>
      </c>
      <c r="AB327" s="253">
        <v>2.3164731642416416E-2</v>
      </c>
      <c r="AC327" s="253">
        <f t="shared" si="26"/>
        <v>4.0000000000000009</v>
      </c>
      <c r="AD327" s="249">
        <v>74.114979599086467</v>
      </c>
      <c r="AF327" s="252">
        <v>0.05</v>
      </c>
      <c r="AG327" s="252">
        <v>0.31</v>
      </c>
      <c r="AH327" s="252">
        <v>0.12</v>
      </c>
      <c r="AI327" s="252">
        <v>4.62</v>
      </c>
      <c r="AJ327" s="252">
        <v>0.16</v>
      </c>
      <c r="AK327" s="252">
        <v>2.77</v>
      </c>
      <c r="AL327" s="252">
        <v>0.09</v>
      </c>
      <c r="AM327" s="252">
        <v>0.03</v>
      </c>
      <c r="AN327" s="252">
        <v>0.59</v>
      </c>
      <c r="AO327" s="256"/>
      <c r="AP327" s="483" t="s">
        <v>436</v>
      </c>
      <c r="AQ327" s="252">
        <v>30</v>
      </c>
      <c r="AR327" s="252">
        <v>15</v>
      </c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</row>
    <row r="328" spans="1:69" s="255" customFormat="1" ht="12.75">
      <c r="A328" s="249">
        <v>2670.0804681784898</v>
      </c>
      <c r="B328" s="250" t="s">
        <v>364</v>
      </c>
      <c r="C328" s="251" t="s">
        <v>474</v>
      </c>
      <c r="D328" s="249">
        <v>153.13927034354887</v>
      </c>
      <c r="E328" s="224">
        <v>50.11</v>
      </c>
      <c r="F328" s="224">
        <v>1.2755000000000001</v>
      </c>
      <c r="G328" s="224">
        <v>3</v>
      </c>
      <c r="H328" s="224">
        <v>5.7700000000000001E-2</v>
      </c>
      <c r="I328" s="224">
        <v>10.17553</v>
      </c>
      <c r="J328" s="224">
        <v>0.26240000000000002</v>
      </c>
      <c r="K328" s="224">
        <v>16.010000000000002</v>
      </c>
      <c r="L328" s="224">
        <v>18.25</v>
      </c>
      <c r="M328" s="224">
        <v>0.31809999999999999</v>
      </c>
      <c r="N328" s="224">
        <v>99.459230000000005</v>
      </c>
      <c r="O328" s="276"/>
      <c r="P328" s="253">
        <v>1.8659531852269233</v>
      </c>
      <c r="Q328" s="253">
        <v>0.13165983855435806</v>
      </c>
      <c r="R328" s="253" t="s">
        <v>462</v>
      </c>
      <c r="S328" s="253">
        <v>3.5717212114817556E-2</v>
      </c>
      <c r="T328" s="253">
        <v>1.6987425653966976E-3</v>
      </c>
      <c r="U328" s="253">
        <v>8.6266703866138883E-2</v>
      </c>
      <c r="V328" s="253">
        <v>0.18103093113767299</v>
      </c>
      <c r="W328" s="253">
        <v>0.69767338653469213</v>
      </c>
      <c r="X328" s="253">
        <v>0.19106966498560132</v>
      </c>
      <c r="Y328" s="253">
        <v>4.9578384430443892E-2</v>
      </c>
      <c r="Z328" s="253">
        <v>8.2761034520753753E-3</v>
      </c>
      <c r="AA328" s="253">
        <v>0.72810976746250677</v>
      </c>
      <c r="AB328" s="253">
        <v>2.2966079669372585E-2</v>
      </c>
      <c r="AC328" s="253">
        <f t="shared" si="26"/>
        <v>3.9999999999999996</v>
      </c>
      <c r="AD328" s="249">
        <v>73.716737975671776</v>
      </c>
      <c r="AF328" s="252">
        <v>0.05</v>
      </c>
      <c r="AG328" s="252">
        <v>0.28000000000000003</v>
      </c>
      <c r="AH328" s="252">
        <v>0.12</v>
      </c>
      <c r="AI328" s="252">
        <v>6.41</v>
      </c>
      <c r="AJ328" s="252">
        <v>0.16</v>
      </c>
      <c r="AK328" s="252">
        <v>2.74</v>
      </c>
      <c r="AL328" s="252">
        <v>0.09</v>
      </c>
      <c r="AM328" s="252">
        <v>0.03</v>
      </c>
      <c r="AN328" s="252">
        <v>0.6</v>
      </c>
      <c r="AO328" s="256"/>
      <c r="AP328" s="483" t="s">
        <v>436</v>
      </c>
      <c r="AQ328" s="252">
        <v>30</v>
      </c>
      <c r="AR328" s="252">
        <v>15</v>
      </c>
      <c r="AS328" s="256"/>
      <c r="AT328" s="256"/>
      <c r="AU328" s="256"/>
      <c r="AV328" s="256"/>
      <c r="AW328" s="256"/>
      <c r="AX328" s="256"/>
      <c r="AY328" s="256"/>
      <c r="AZ328" s="256"/>
      <c r="BA328" s="256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6"/>
      <c r="BM328" s="256"/>
      <c r="BN328" s="256"/>
      <c r="BO328" s="256"/>
      <c r="BP328" s="256"/>
      <c r="BQ328" s="256"/>
    </row>
    <row r="329" spans="1:69" s="255" customFormat="1" ht="12.75">
      <c r="A329" s="249">
        <v>2670.0804681784898</v>
      </c>
      <c r="B329" s="250" t="s">
        <v>364</v>
      </c>
      <c r="C329" s="251" t="s">
        <v>474</v>
      </c>
      <c r="D329" s="249">
        <v>158.07927034354887</v>
      </c>
      <c r="E329" s="224">
        <v>49.66</v>
      </c>
      <c r="F329" s="224">
        <v>1.4870000000000001</v>
      </c>
      <c r="G329" s="224">
        <v>3.36</v>
      </c>
      <c r="H329" s="224">
        <v>6.7599999999999993E-2</v>
      </c>
      <c r="I329" s="224">
        <v>10.422750000000001</v>
      </c>
      <c r="J329" s="224">
        <v>0.2399</v>
      </c>
      <c r="K329" s="224">
        <v>15.82</v>
      </c>
      <c r="L329" s="224">
        <v>18.25</v>
      </c>
      <c r="M329" s="224">
        <v>0.32440000000000002</v>
      </c>
      <c r="N329" s="224">
        <v>99.631650000000008</v>
      </c>
      <c r="O329" s="276"/>
      <c r="P329" s="253">
        <v>1.8482016297555297</v>
      </c>
      <c r="Q329" s="253">
        <v>0.14737968831195875</v>
      </c>
      <c r="R329" s="253" t="s">
        <v>462</v>
      </c>
      <c r="S329" s="253">
        <v>4.1617343144752933E-2</v>
      </c>
      <c r="T329" s="253">
        <v>1.9891372238244019E-3</v>
      </c>
      <c r="U329" s="253">
        <v>9.4401553543958627E-2</v>
      </c>
      <c r="V329" s="253">
        <v>0.17989458562271754</v>
      </c>
      <c r="W329" s="253">
        <v>0.68651606239725882</v>
      </c>
      <c r="X329" s="253">
        <v>0.1912073004627225</v>
      </c>
      <c r="Y329" s="253">
        <v>5.0103937793775435E-2</v>
      </c>
      <c r="Z329" s="253">
        <v>7.562382168372966E-3</v>
      </c>
      <c r="AA329" s="253">
        <v>0.72771805469482098</v>
      </c>
      <c r="AB329" s="253">
        <v>2.340832488030814E-2</v>
      </c>
      <c r="AC329" s="253">
        <f t="shared" si="26"/>
        <v>4.0000000000000009</v>
      </c>
      <c r="AD329" s="249">
        <v>73.014412146483991</v>
      </c>
      <c r="AF329" s="252">
        <v>0.05</v>
      </c>
      <c r="AG329" s="252">
        <v>0.25</v>
      </c>
      <c r="AH329" s="252">
        <v>0.11</v>
      </c>
      <c r="AI329" s="252">
        <v>5.3</v>
      </c>
      <c r="AJ329" s="252">
        <v>0.15</v>
      </c>
      <c r="AK329" s="252">
        <v>3.01</v>
      </c>
      <c r="AL329" s="252">
        <v>0.09</v>
      </c>
      <c r="AM329" s="252">
        <v>0.03</v>
      </c>
      <c r="AN329" s="252">
        <v>0.59</v>
      </c>
      <c r="AO329" s="256"/>
      <c r="AP329" s="483" t="s">
        <v>436</v>
      </c>
      <c r="AQ329" s="252">
        <v>30</v>
      </c>
      <c r="AR329" s="252">
        <v>15</v>
      </c>
      <c r="AS329" s="256"/>
      <c r="AT329" s="256"/>
      <c r="AU329" s="256"/>
      <c r="AV329" s="256"/>
      <c r="AW329" s="256"/>
      <c r="AX329" s="256"/>
      <c r="AY329" s="256"/>
      <c r="AZ329" s="256"/>
      <c r="BA329" s="256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6"/>
      <c r="BM329" s="256"/>
      <c r="BN329" s="256"/>
      <c r="BO329" s="256"/>
      <c r="BP329" s="256"/>
      <c r="BQ329" s="256"/>
    </row>
    <row r="330" spans="1:69" s="255" customFormat="1" ht="12.75">
      <c r="A330" s="249">
        <v>2670.0804681784898</v>
      </c>
      <c r="B330" s="250" t="s">
        <v>364</v>
      </c>
      <c r="C330" s="251" t="s">
        <v>474</v>
      </c>
      <c r="D330" s="249">
        <v>163.01927034354887</v>
      </c>
      <c r="E330" s="224">
        <v>49.98</v>
      </c>
      <c r="F330" s="224">
        <v>1.3732</v>
      </c>
      <c r="G330" s="224">
        <v>3.25</v>
      </c>
      <c r="H330" s="224">
        <v>3.2099999999999997E-2</v>
      </c>
      <c r="I330" s="224">
        <v>10.24475</v>
      </c>
      <c r="J330" s="224">
        <v>0.20119999999999999</v>
      </c>
      <c r="K330" s="224">
        <v>15.67</v>
      </c>
      <c r="L330" s="224">
        <v>18.489999999999998</v>
      </c>
      <c r="M330" s="224">
        <v>0.32719999999999999</v>
      </c>
      <c r="N330" s="224">
        <v>99.568449999999999</v>
      </c>
      <c r="O330" s="276"/>
      <c r="P330" s="253">
        <v>1.8612535983948371</v>
      </c>
      <c r="Q330" s="253">
        <v>0.13874640160516294</v>
      </c>
      <c r="R330" s="253">
        <v>3.8959146046932958E-3</v>
      </c>
      <c r="S330" s="253">
        <v>3.845597639448535E-2</v>
      </c>
      <c r="T330" s="253">
        <v>9.4512607723349512E-4</v>
      </c>
      <c r="U330" s="253">
        <v>8.061827940313826E-2</v>
      </c>
      <c r="V330" s="253">
        <v>0.18846683198985026</v>
      </c>
      <c r="W330" s="253">
        <v>0.68761787153059895</v>
      </c>
      <c r="X330" s="253">
        <v>0.18231720159973741</v>
      </c>
      <c r="Y330" s="253">
        <v>4.9970698589133937E-2</v>
      </c>
      <c r="Z330" s="253">
        <v>6.3463353070255177E-3</v>
      </c>
      <c r="AA330" s="253">
        <v>0.73774089323522973</v>
      </c>
      <c r="AB330" s="253">
        <v>2.3624871268873353E-2</v>
      </c>
      <c r="AC330" s="253">
        <f t="shared" si="26"/>
        <v>3.9999999999999987</v>
      </c>
      <c r="AD330" s="249">
        <v>73.16583209225962</v>
      </c>
      <c r="AF330" s="252">
        <v>0.05</v>
      </c>
      <c r="AG330" s="252">
        <v>0.27</v>
      </c>
      <c r="AH330" s="252">
        <v>0.11</v>
      </c>
      <c r="AI330" s="252">
        <v>11.41</v>
      </c>
      <c r="AJ330" s="252">
        <v>0.16</v>
      </c>
      <c r="AK330" s="252">
        <v>3.53</v>
      </c>
      <c r="AL330" s="252">
        <v>0.09</v>
      </c>
      <c r="AM330" s="252">
        <v>0.03</v>
      </c>
      <c r="AN330" s="252">
        <v>0.59</v>
      </c>
      <c r="AO330" s="256"/>
      <c r="AP330" s="483" t="s">
        <v>436</v>
      </c>
      <c r="AQ330" s="252">
        <v>30</v>
      </c>
      <c r="AR330" s="252">
        <v>15</v>
      </c>
      <c r="AS330" s="256"/>
      <c r="AT330" s="256"/>
      <c r="AU330" s="256"/>
      <c r="AV330" s="256"/>
      <c r="AW330" s="256"/>
      <c r="AX330" s="256"/>
      <c r="AY330" s="256"/>
      <c r="AZ330" s="256"/>
      <c r="BA330" s="256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6"/>
      <c r="BM330" s="256"/>
      <c r="BN330" s="256"/>
      <c r="BO330" s="256"/>
      <c r="BP330" s="256"/>
      <c r="BQ330" s="256"/>
    </row>
    <row r="331" spans="1:69" s="255" customFormat="1" ht="12.75">
      <c r="A331" s="249">
        <v>2670.0804681784898</v>
      </c>
      <c r="B331" s="250" t="s">
        <v>364</v>
      </c>
      <c r="C331" s="251" t="s">
        <v>474</v>
      </c>
      <c r="D331" s="249">
        <v>167.95927034354887</v>
      </c>
      <c r="E331" s="224">
        <v>51.21</v>
      </c>
      <c r="F331" s="224">
        <v>0.95950000000000002</v>
      </c>
      <c r="G331" s="224">
        <v>2.21</v>
      </c>
      <c r="H331" s="224">
        <v>5.33E-2</v>
      </c>
      <c r="I331" s="224">
        <v>9.7503150000000005</v>
      </c>
      <c r="J331" s="224">
        <v>0.29670000000000002</v>
      </c>
      <c r="K331" s="224">
        <v>16.260000000000002</v>
      </c>
      <c r="L331" s="224">
        <v>18.71</v>
      </c>
      <c r="M331" s="224">
        <v>0.3004</v>
      </c>
      <c r="N331" s="224">
        <v>99.750214999999997</v>
      </c>
      <c r="O331" s="276"/>
      <c r="P331" s="253">
        <v>1.8992672595849531</v>
      </c>
      <c r="Q331" s="253">
        <v>9.6600483974871768E-2</v>
      </c>
      <c r="R331" s="253" t="s">
        <v>462</v>
      </c>
      <c r="S331" s="253">
        <v>2.6760673180340575E-2</v>
      </c>
      <c r="T331" s="253">
        <v>1.5629098562724433E-3</v>
      </c>
      <c r="U331" s="253">
        <v>7.1381951253597364E-2</v>
      </c>
      <c r="V331" s="253">
        <v>0.18490919931378147</v>
      </c>
      <c r="W331" s="253">
        <v>0.71951752283618342</v>
      </c>
      <c r="X331" s="253">
        <v>0.17948392823530246</v>
      </c>
      <c r="Y331" s="253">
        <v>4.6125672282255378E-2</v>
      </c>
      <c r="Z331" s="253">
        <v>9.3204008638153504E-3</v>
      </c>
      <c r="AA331" s="253">
        <v>0.74346878800329841</v>
      </c>
      <c r="AB331" s="253">
        <v>2.1601210615328329E-2</v>
      </c>
      <c r="AC331" s="253">
        <f t="shared" si="26"/>
        <v>4</v>
      </c>
      <c r="AD331" s="249">
        <v>74.828348343443835</v>
      </c>
      <c r="AF331" s="252">
        <v>0.05</v>
      </c>
      <c r="AG331" s="252">
        <v>0.34</v>
      </c>
      <c r="AH331" s="252">
        <v>0.14000000000000001</v>
      </c>
      <c r="AI331" s="252">
        <v>6.97</v>
      </c>
      <c r="AJ331" s="252">
        <v>0.16</v>
      </c>
      <c r="AK331" s="252">
        <v>2.38</v>
      </c>
      <c r="AL331" s="252">
        <v>0.09</v>
      </c>
      <c r="AM331" s="252">
        <v>0.03</v>
      </c>
      <c r="AN331" s="252">
        <v>0.63</v>
      </c>
      <c r="AO331" s="256"/>
      <c r="AP331" s="483" t="s">
        <v>436</v>
      </c>
      <c r="AQ331" s="252">
        <v>30</v>
      </c>
      <c r="AR331" s="252">
        <v>15</v>
      </c>
      <c r="AS331" s="256"/>
      <c r="AT331" s="256"/>
      <c r="AU331" s="256"/>
      <c r="AV331" s="256"/>
      <c r="AW331" s="256"/>
      <c r="AX331" s="256"/>
      <c r="AY331" s="256"/>
      <c r="AZ331" s="256"/>
      <c r="BA331" s="256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6"/>
      <c r="BM331" s="256"/>
      <c r="BN331" s="256"/>
      <c r="BO331" s="256"/>
      <c r="BP331" s="256"/>
      <c r="BQ331" s="256"/>
    </row>
    <row r="332" spans="1:69" s="255" customFormat="1" ht="12.75">
      <c r="A332" s="249">
        <v>2670.0804681784898</v>
      </c>
      <c r="B332" s="250" t="s">
        <v>364</v>
      </c>
      <c r="C332" s="251" t="s">
        <v>474</v>
      </c>
      <c r="D332" s="249">
        <v>172.89927034354886</v>
      </c>
      <c r="E332" s="224">
        <v>51.02</v>
      </c>
      <c r="F332" s="224">
        <v>0.97399999999999998</v>
      </c>
      <c r="G332" s="224">
        <v>2.25</v>
      </c>
      <c r="H332" s="224">
        <v>6.8000000000000005E-2</v>
      </c>
      <c r="I332" s="224">
        <v>10.027200000000001</v>
      </c>
      <c r="J332" s="224">
        <v>0.21290000000000001</v>
      </c>
      <c r="K332" s="224">
        <v>16.23</v>
      </c>
      <c r="L332" s="224">
        <v>18.809999999999999</v>
      </c>
      <c r="M332" s="224">
        <v>0.311</v>
      </c>
      <c r="N332" s="224">
        <v>99.903100000000023</v>
      </c>
      <c r="O332" s="276"/>
      <c r="P332" s="253">
        <v>1.8900612593325445</v>
      </c>
      <c r="Q332" s="253">
        <v>9.8236677805203967E-2</v>
      </c>
      <c r="R332" s="253" t="s">
        <v>462</v>
      </c>
      <c r="S332" s="253">
        <v>2.7134081944924397E-2</v>
      </c>
      <c r="T332" s="253">
        <v>1.9916808788803505E-3</v>
      </c>
      <c r="U332" s="253">
        <v>8.7718875730992352E-2</v>
      </c>
      <c r="V332" s="253">
        <v>0.17823672716459529</v>
      </c>
      <c r="W332" s="253">
        <v>0.71662069714285948</v>
      </c>
      <c r="X332" s="253">
        <v>0.17969807365697152</v>
      </c>
      <c r="Y332" s="253">
        <v>4.4694210834404634E-2</v>
      </c>
      <c r="Z332" s="253">
        <v>6.6803132370782028E-3</v>
      </c>
      <c r="AA332" s="253">
        <v>0.74658948530153058</v>
      </c>
      <c r="AB332" s="253">
        <v>2.2337916970015109E-2</v>
      </c>
      <c r="AC332" s="253">
        <f t="shared" si="26"/>
        <v>4</v>
      </c>
      <c r="AD332" s="249">
        <v>74.261980161562647</v>
      </c>
      <c r="AF332" s="252">
        <v>0.05</v>
      </c>
      <c r="AG332" s="252">
        <v>0.34</v>
      </c>
      <c r="AH332" s="252">
        <v>0.14000000000000001</v>
      </c>
      <c r="AI332" s="252">
        <v>5.21</v>
      </c>
      <c r="AJ332" s="252">
        <v>0.16</v>
      </c>
      <c r="AK332" s="252">
        <v>3.31</v>
      </c>
      <c r="AL332" s="252">
        <v>0.09</v>
      </c>
      <c r="AM332" s="252">
        <v>0.03</v>
      </c>
      <c r="AN332" s="252">
        <v>0.61</v>
      </c>
      <c r="AO332" s="256"/>
      <c r="AP332" s="483" t="s">
        <v>436</v>
      </c>
      <c r="AQ332" s="252">
        <v>30</v>
      </c>
      <c r="AR332" s="252">
        <v>15</v>
      </c>
      <c r="AS332" s="256"/>
      <c r="AT332" s="256"/>
      <c r="AU332" s="256"/>
      <c r="AV332" s="256"/>
      <c r="AW332" s="256"/>
      <c r="AX332" s="256"/>
      <c r="AY332" s="256"/>
      <c r="AZ332" s="256"/>
      <c r="BA332" s="256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6"/>
      <c r="BM332" s="256"/>
      <c r="BN332" s="256"/>
      <c r="BO332" s="256"/>
      <c r="BP332" s="256"/>
      <c r="BQ332" s="256"/>
    </row>
    <row r="333" spans="1:69" s="255" customFormat="1" ht="13.5" thickBot="1">
      <c r="A333" s="257"/>
      <c r="B333" s="258"/>
      <c r="C333" s="259"/>
      <c r="D333" s="260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76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262"/>
      <c r="AB333" s="262"/>
      <c r="AC333" s="262"/>
      <c r="AD333" s="260"/>
      <c r="AE333" s="263"/>
      <c r="AF333" s="257"/>
      <c r="AG333" s="257"/>
      <c r="AH333" s="257"/>
      <c r="AI333" s="257"/>
      <c r="AJ333" s="257"/>
      <c r="AK333" s="257"/>
      <c r="AL333" s="257"/>
      <c r="AM333" s="257"/>
      <c r="AN333" s="257"/>
      <c r="AO333" s="263"/>
      <c r="AP333" s="257"/>
      <c r="AQ333" s="257"/>
      <c r="AR333" s="257"/>
      <c r="AS333" s="256"/>
      <c r="AT333" s="256"/>
      <c r="AU333" s="256"/>
      <c r="AV333" s="256"/>
      <c r="AW333" s="256"/>
      <c r="AX333" s="256"/>
      <c r="AY333" s="256"/>
      <c r="AZ333" s="256"/>
      <c r="BA333" s="256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6"/>
      <c r="BM333" s="256"/>
      <c r="BN333" s="256"/>
      <c r="BO333" s="256"/>
      <c r="BP333" s="256"/>
      <c r="BQ333" s="256"/>
    </row>
    <row r="334" spans="1:69" s="255" customFormat="1" ht="12.75">
      <c r="A334" s="252"/>
      <c r="B334" s="252"/>
      <c r="C334" s="251"/>
      <c r="D334" s="249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76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49"/>
      <c r="AF334" s="224"/>
      <c r="AG334" s="224"/>
      <c r="AH334" s="224"/>
      <c r="AI334" s="224"/>
      <c r="AJ334" s="224"/>
      <c r="AK334" s="224"/>
      <c r="AL334" s="224"/>
      <c r="AM334" s="224"/>
      <c r="AN334" s="224"/>
      <c r="AO334" s="256"/>
      <c r="AP334" s="252"/>
      <c r="AQ334" s="252"/>
      <c r="AR334" s="252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</row>
    <row r="335" spans="1:69" s="255" customFormat="1" ht="12.75">
      <c r="A335" s="249">
        <v>2670.0804681784898</v>
      </c>
      <c r="B335" s="250" t="s">
        <v>360</v>
      </c>
      <c r="C335" s="251" t="s">
        <v>475</v>
      </c>
      <c r="D335" s="249">
        <v>0</v>
      </c>
      <c r="E335" s="224">
        <v>52.414940000000001</v>
      </c>
      <c r="F335" s="224">
        <v>0.62960000000000005</v>
      </c>
      <c r="G335" s="224">
        <v>2.58</v>
      </c>
      <c r="H335" s="224">
        <v>0.74829999999999997</v>
      </c>
      <c r="I335" s="224">
        <v>9.0339759999999991</v>
      </c>
      <c r="J335" s="224">
        <v>0.26939999999999997</v>
      </c>
      <c r="K335" s="224">
        <v>20.24389</v>
      </c>
      <c r="L335" s="224">
        <v>13.59</v>
      </c>
      <c r="M335" s="224">
        <v>0.1769</v>
      </c>
      <c r="N335" s="224">
        <v>99.687006000000011</v>
      </c>
      <c r="O335" s="276"/>
      <c r="P335" s="253">
        <v>1.9166914281442315</v>
      </c>
      <c r="Q335" s="253">
        <v>8.3308571855768454E-2</v>
      </c>
      <c r="R335" s="253">
        <v>2.7883170662832413E-2</v>
      </c>
      <c r="S335" s="253">
        <v>1.7313408502448301E-2</v>
      </c>
      <c r="T335" s="253">
        <v>2.1634570006810537E-2</v>
      </c>
      <c r="U335" s="253">
        <v>1.1706158612117434E-2</v>
      </c>
      <c r="V335" s="253">
        <v>0.17818799659706724</v>
      </c>
      <c r="W335" s="253">
        <v>0.74327469561872372</v>
      </c>
      <c r="X335" s="253">
        <v>0.36029463373536363</v>
      </c>
      <c r="Y335" s="253">
        <v>8.6374767429068008E-2</v>
      </c>
      <c r="Z335" s="253">
        <v>8.3441180210732709E-3</v>
      </c>
      <c r="AA335" s="253">
        <v>0.53244433638360655</v>
      </c>
      <c r="AB335" s="253">
        <v>1.2542144430888575E-2</v>
      </c>
      <c r="AC335" s="253">
        <f t="shared" ref="AC335:AC398" si="27">SUM(P335:AB335)</f>
        <v>4</v>
      </c>
      <c r="AD335" s="249">
        <v>79.978166119155659</v>
      </c>
      <c r="AF335" s="252">
        <v>0.05</v>
      </c>
      <c r="AG335" s="252">
        <v>0.46</v>
      </c>
      <c r="AH335" s="252">
        <v>0.13</v>
      </c>
      <c r="AI335" s="252">
        <v>0.79</v>
      </c>
      <c r="AJ335" s="252">
        <v>0.17</v>
      </c>
      <c r="AK335" s="252">
        <v>2.64</v>
      </c>
      <c r="AL335" s="252">
        <v>0.08</v>
      </c>
      <c r="AM335" s="252">
        <v>0.04</v>
      </c>
      <c r="AN335" s="252">
        <v>0.94</v>
      </c>
      <c r="AO335" s="256"/>
      <c r="AP335" s="483" t="s">
        <v>1697</v>
      </c>
      <c r="AQ335" s="252">
        <v>30</v>
      </c>
      <c r="AR335" s="252">
        <v>15</v>
      </c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</row>
    <row r="336" spans="1:69" s="255" customFormat="1" ht="12.75">
      <c r="A336" s="249">
        <v>2670.0804681784898</v>
      </c>
      <c r="B336" s="250" t="s">
        <v>360</v>
      </c>
      <c r="C336" s="251" t="s">
        <v>475</v>
      </c>
      <c r="D336" s="249">
        <v>3.937694906473912</v>
      </c>
      <c r="E336" s="224">
        <v>51.255499999999998</v>
      </c>
      <c r="F336" s="224">
        <v>0.93510000000000004</v>
      </c>
      <c r="G336" s="224">
        <v>3.57</v>
      </c>
      <c r="H336" s="224">
        <v>0.43209999999999998</v>
      </c>
      <c r="I336" s="224">
        <v>9.2438350000000007</v>
      </c>
      <c r="J336" s="224">
        <v>0.24479999999999999</v>
      </c>
      <c r="K336" s="224">
        <v>18.957619999999999</v>
      </c>
      <c r="L336" s="224">
        <v>14.65</v>
      </c>
      <c r="M336" s="224">
        <v>0.17899999999999999</v>
      </c>
      <c r="N336" s="224">
        <v>99.467954999999989</v>
      </c>
      <c r="O336" s="276"/>
      <c r="P336" s="253">
        <v>1.8852548088874974</v>
      </c>
      <c r="Q336" s="253">
        <v>0.11474519111250259</v>
      </c>
      <c r="R336" s="253">
        <v>4.0012956084321427E-2</v>
      </c>
      <c r="S336" s="253">
        <v>2.5864756192291196E-2</v>
      </c>
      <c r="T336" s="253">
        <v>1.2565774569566049E-2</v>
      </c>
      <c r="U336" s="253">
        <v>2.3202202374227099E-2</v>
      </c>
      <c r="V336" s="253">
        <v>0.18036941214343361</v>
      </c>
      <c r="W336" s="253">
        <v>0.71798489863616011</v>
      </c>
      <c r="X336" s="253">
        <v>0.32150899407378181</v>
      </c>
      <c r="Y336" s="253">
        <v>8.0768256226655552E-2</v>
      </c>
      <c r="Z336" s="253">
        <v>7.6265256547482767E-3</v>
      </c>
      <c r="AA336" s="253">
        <v>0.57733096974462128</v>
      </c>
      <c r="AB336" s="253">
        <v>1.2765254300193037E-2</v>
      </c>
      <c r="AC336" s="253">
        <f t="shared" si="27"/>
        <v>3.9999999999999991</v>
      </c>
      <c r="AD336" s="249">
        <v>78.521482183503693</v>
      </c>
      <c r="AF336" s="252">
        <v>0.05</v>
      </c>
      <c r="AG336" s="252">
        <v>0.35</v>
      </c>
      <c r="AH336" s="252">
        <v>0.11</v>
      </c>
      <c r="AI336" s="252">
        <v>1.1200000000000001</v>
      </c>
      <c r="AJ336" s="252">
        <v>0.17</v>
      </c>
      <c r="AK336" s="252">
        <v>2.83</v>
      </c>
      <c r="AL336" s="252">
        <v>0.08</v>
      </c>
      <c r="AM336" s="252">
        <v>0.04</v>
      </c>
      <c r="AN336" s="252">
        <v>0.94</v>
      </c>
      <c r="AO336" s="256"/>
      <c r="AP336" s="483" t="s">
        <v>1697</v>
      </c>
      <c r="AQ336" s="252">
        <v>30</v>
      </c>
      <c r="AR336" s="252">
        <v>15</v>
      </c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</row>
    <row r="337" spans="1:69" s="255" customFormat="1" ht="12.75">
      <c r="A337" s="249">
        <v>2670.0804681784898</v>
      </c>
      <c r="B337" s="250" t="s">
        <v>360</v>
      </c>
      <c r="C337" s="251" t="s">
        <v>475</v>
      </c>
      <c r="D337" s="249">
        <v>7.8776949064739119</v>
      </c>
      <c r="E337" s="224">
        <v>54.48395</v>
      </c>
      <c r="F337" s="224">
        <v>0.42899999999999999</v>
      </c>
      <c r="G337" s="224">
        <v>2.11</v>
      </c>
      <c r="H337" s="224">
        <v>0.50670000000000004</v>
      </c>
      <c r="I337" s="224">
        <v>11.01266</v>
      </c>
      <c r="J337" s="224">
        <v>0.218</v>
      </c>
      <c r="K337" s="224">
        <v>27.674569999999999</v>
      </c>
      <c r="L337" s="224">
        <v>4.42</v>
      </c>
      <c r="M337" s="224">
        <v>4.9799999999999997E-2</v>
      </c>
      <c r="N337" s="224">
        <v>100.90468000000001</v>
      </c>
      <c r="O337" s="276"/>
      <c r="P337" s="253">
        <v>1.9256226975753894</v>
      </c>
      <c r="Q337" s="253">
        <v>7.4377302424610603E-2</v>
      </c>
      <c r="R337" s="253">
        <v>1.3512965554366652E-2</v>
      </c>
      <c r="S337" s="253">
        <v>1.1401989902088457E-2</v>
      </c>
      <c r="T337" s="253">
        <v>1.4158880945908942E-2</v>
      </c>
      <c r="U337" s="253">
        <v>2.7314024448658714E-2</v>
      </c>
      <c r="V337" s="253">
        <v>0.15850917393398542</v>
      </c>
      <c r="W337" s="253">
        <v>0.77510296521499178</v>
      </c>
      <c r="X337" s="253">
        <v>0.6830129084064186</v>
      </c>
      <c r="Y337" s="253">
        <v>0.13967668394575281</v>
      </c>
      <c r="Z337" s="253">
        <v>6.5259665515653067E-3</v>
      </c>
      <c r="AA337" s="253">
        <v>0.16737189276776235</v>
      </c>
      <c r="AB337" s="253">
        <v>3.4125483285009535E-3</v>
      </c>
      <c r="AC337" s="253">
        <f t="shared" si="27"/>
        <v>4</v>
      </c>
      <c r="AD337" s="249">
        <v>81.75056027383755</v>
      </c>
      <c r="AF337" s="252">
        <v>0.05</v>
      </c>
      <c r="AG337" s="252">
        <v>0.62</v>
      </c>
      <c r="AH337" s="252">
        <v>0.15</v>
      </c>
      <c r="AI337" s="252">
        <v>1.04</v>
      </c>
      <c r="AJ337" s="252">
        <v>0.15</v>
      </c>
      <c r="AK337" s="252">
        <v>3.07</v>
      </c>
      <c r="AL337" s="252">
        <v>7.0000000000000007E-2</v>
      </c>
      <c r="AM337" s="252">
        <v>7.0000000000000007E-2</v>
      </c>
      <c r="AN337" s="252">
        <v>2.84</v>
      </c>
      <c r="AO337" s="256"/>
      <c r="AP337" s="483" t="s">
        <v>1697</v>
      </c>
      <c r="AQ337" s="252">
        <v>30</v>
      </c>
      <c r="AR337" s="252">
        <v>15</v>
      </c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</row>
    <row r="338" spans="1:69" s="255" customFormat="1" ht="12.75">
      <c r="A338" s="249">
        <v>2670.0804681784898</v>
      </c>
      <c r="B338" s="250" t="s">
        <v>360</v>
      </c>
      <c r="C338" s="251" t="s">
        <v>475</v>
      </c>
      <c r="D338" s="249">
        <v>11.817694906473912</v>
      </c>
      <c r="E338" s="224">
        <v>54.803800000000003</v>
      </c>
      <c r="F338" s="224">
        <v>0.37669999999999998</v>
      </c>
      <c r="G338" s="224">
        <v>1.89</v>
      </c>
      <c r="H338" s="224">
        <v>0.55069999999999997</v>
      </c>
      <c r="I338" s="224">
        <v>11.072620000000001</v>
      </c>
      <c r="J338" s="224">
        <v>0.1991</v>
      </c>
      <c r="K338" s="224">
        <v>28.654109999999999</v>
      </c>
      <c r="L338" s="224">
        <v>2.83</v>
      </c>
      <c r="M338" s="224">
        <v>3.1699999999999999E-2</v>
      </c>
      <c r="N338" s="224">
        <v>100.40873000000001</v>
      </c>
      <c r="O338" s="276"/>
      <c r="P338" s="253">
        <v>1.9401537872831345</v>
      </c>
      <c r="Q338" s="253">
        <v>5.9846212716865521E-2</v>
      </c>
      <c r="R338" s="253">
        <v>1.9011288252385405E-2</v>
      </c>
      <c r="S338" s="253">
        <v>1.0028635632513308E-2</v>
      </c>
      <c r="T338" s="253">
        <v>1.5414022005588383E-2</v>
      </c>
      <c r="U338" s="253">
        <v>7.5394944708833123E-3</v>
      </c>
      <c r="V338" s="253">
        <v>0.16568751940126628</v>
      </c>
      <c r="W338" s="253">
        <v>0.78231904023736332</v>
      </c>
      <c r="X338" s="253">
        <v>0.72992176451915391</v>
      </c>
      <c r="Y338" s="253">
        <v>0.15459028899958741</v>
      </c>
      <c r="Z338" s="253">
        <v>5.9701120515573778E-3</v>
      </c>
      <c r="AA338" s="253">
        <v>0.10734197115268244</v>
      </c>
      <c r="AB338" s="253">
        <v>2.1758632770188368E-3</v>
      </c>
      <c r="AC338" s="253">
        <f t="shared" si="27"/>
        <v>4</v>
      </c>
      <c r="AD338" s="249">
        <v>82.184404855872856</v>
      </c>
      <c r="AF338" s="252">
        <v>0.05</v>
      </c>
      <c r="AG338" s="252">
        <v>0.69</v>
      </c>
      <c r="AH338" s="252">
        <v>0.16</v>
      </c>
      <c r="AI338" s="252">
        <v>0.96</v>
      </c>
      <c r="AJ338" s="252">
        <v>0.15</v>
      </c>
      <c r="AK338" s="252">
        <v>3.44</v>
      </c>
      <c r="AL338" s="252">
        <v>7.0000000000000007E-2</v>
      </c>
      <c r="AM338" s="252">
        <v>0.09</v>
      </c>
      <c r="AN338" s="252">
        <v>4.29</v>
      </c>
      <c r="AO338" s="256"/>
      <c r="AP338" s="483" t="s">
        <v>1697</v>
      </c>
      <c r="AQ338" s="252">
        <v>30</v>
      </c>
      <c r="AR338" s="252">
        <v>15</v>
      </c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</row>
    <row r="339" spans="1:69" s="255" customFormat="1" ht="12.75">
      <c r="A339" s="249">
        <v>2670.0804681784898</v>
      </c>
      <c r="B339" s="250" t="s">
        <v>360</v>
      </c>
      <c r="C339" s="251" t="s">
        <v>475</v>
      </c>
      <c r="D339" s="249">
        <v>15.757694906473912</v>
      </c>
      <c r="E339" s="224">
        <v>54.763820000000003</v>
      </c>
      <c r="F339" s="224">
        <v>0.36720000000000003</v>
      </c>
      <c r="G339" s="224">
        <v>1.8084</v>
      </c>
      <c r="H339" s="224">
        <v>0.54279999999999995</v>
      </c>
      <c r="I339" s="224">
        <v>10.81279</v>
      </c>
      <c r="J339" s="224">
        <v>0.1855</v>
      </c>
      <c r="K339" s="224">
        <v>28.74316</v>
      </c>
      <c r="L339" s="224">
        <v>2.86</v>
      </c>
      <c r="M339" s="224">
        <v>4.0099999999999997E-2</v>
      </c>
      <c r="N339" s="224">
        <v>100.12376999999999</v>
      </c>
      <c r="O339" s="276"/>
      <c r="P339" s="253">
        <v>1.9421275577817239</v>
      </c>
      <c r="Q339" s="253">
        <v>5.7872442218276143E-2</v>
      </c>
      <c r="R339" s="253">
        <v>1.7712317605962813E-2</v>
      </c>
      <c r="S339" s="253">
        <v>9.7928124731926202E-3</v>
      </c>
      <c r="T339" s="253">
        <v>1.5219460941987098E-2</v>
      </c>
      <c r="U339" s="253">
        <v>8.1122830147144498E-3</v>
      </c>
      <c r="V339" s="253">
        <v>0.16192973653211459</v>
      </c>
      <c r="W339" s="253">
        <v>0.78723338943202836</v>
      </c>
      <c r="X339" s="253">
        <v>0.73235887591033866</v>
      </c>
      <c r="Y339" s="253">
        <v>0.15064233988941619</v>
      </c>
      <c r="Z339" s="253">
        <v>5.5720328680733296E-3</v>
      </c>
      <c r="AA339" s="253">
        <v>0.10866950704139788</v>
      </c>
      <c r="AB339" s="253">
        <v>2.7572442907740193E-3</v>
      </c>
      <c r="AC339" s="253">
        <f t="shared" si="27"/>
        <v>4</v>
      </c>
      <c r="AD339" s="249">
        <v>82.574122003270887</v>
      </c>
      <c r="AF339" s="252">
        <v>0.05</v>
      </c>
      <c r="AG339" s="252">
        <v>0.7</v>
      </c>
      <c r="AH339" s="252">
        <v>0.16</v>
      </c>
      <c r="AI339" s="252">
        <v>0.96</v>
      </c>
      <c r="AJ339" s="252">
        <v>0.15</v>
      </c>
      <c r="AK339" s="252">
        <v>3.76</v>
      </c>
      <c r="AL339" s="252">
        <v>7.0000000000000007E-2</v>
      </c>
      <c r="AM339" s="252">
        <v>0.09</v>
      </c>
      <c r="AN339" s="252">
        <v>3.41</v>
      </c>
      <c r="AO339" s="256"/>
      <c r="AP339" s="483" t="s">
        <v>1697</v>
      </c>
      <c r="AQ339" s="252">
        <v>30</v>
      </c>
      <c r="AR339" s="252">
        <v>15</v>
      </c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</row>
    <row r="340" spans="1:69" s="255" customFormat="1" ht="12.75">
      <c r="A340" s="249">
        <v>2670.0804681784898</v>
      </c>
      <c r="B340" s="250" t="s">
        <v>360</v>
      </c>
      <c r="C340" s="251" t="s">
        <v>475</v>
      </c>
      <c r="D340" s="249">
        <v>19.697694906473913</v>
      </c>
      <c r="E340" s="224">
        <v>54.48395</v>
      </c>
      <c r="F340" s="224">
        <v>0.5595</v>
      </c>
      <c r="G340" s="224">
        <v>1.8266</v>
      </c>
      <c r="H340" s="224">
        <v>0.28399999999999997</v>
      </c>
      <c r="I340" s="224">
        <v>13.06129</v>
      </c>
      <c r="J340" s="224">
        <v>0.28510000000000002</v>
      </c>
      <c r="K340" s="224">
        <v>27.822990000000001</v>
      </c>
      <c r="L340" s="224">
        <v>2.35</v>
      </c>
      <c r="M340" s="224">
        <v>3.4500000000000003E-2</v>
      </c>
      <c r="N340" s="224">
        <v>100.70792999999999</v>
      </c>
      <c r="O340" s="276"/>
      <c r="P340" s="253">
        <v>1.9370574375907024</v>
      </c>
      <c r="Q340" s="253">
        <v>6.2942562409297631E-2</v>
      </c>
      <c r="R340" s="253">
        <v>1.3594729006120243E-2</v>
      </c>
      <c r="S340" s="253">
        <v>1.4958731018183317E-2</v>
      </c>
      <c r="T340" s="253">
        <v>7.9830282843673973E-3</v>
      </c>
      <c r="U340" s="253">
        <v>1.3825496483852007E-2</v>
      </c>
      <c r="V340" s="253">
        <v>0.19233420255910788</v>
      </c>
      <c r="W340" s="253">
        <v>0.75730381264836888</v>
      </c>
      <c r="X340" s="253">
        <v>0.71733702953399692</v>
      </c>
      <c r="Y340" s="253">
        <v>0.18218374612303978</v>
      </c>
      <c r="Z340" s="253">
        <v>8.5853275555986194E-3</v>
      </c>
      <c r="AA340" s="253">
        <v>8.9515743385957428E-2</v>
      </c>
      <c r="AB340" s="253">
        <v>2.378153401407295E-3</v>
      </c>
      <c r="AC340" s="253">
        <f t="shared" si="27"/>
        <v>4</v>
      </c>
      <c r="AD340" s="249">
        <v>79.154765404986904</v>
      </c>
      <c r="AF340" s="252">
        <v>0.05</v>
      </c>
      <c r="AG340" s="252">
        <v>0.51</v>
      </c>
      <c r="AH340" s="252">
        <v>0.16</v>
      </c>
      <c r="AI340" s="252">
        <v>1.52</v>
      </c>
      <c r="AJ340" s="252">
        <v>0.14000000000000001</v>
      </c>
      <c r="AK340" s="252">
        <v>2.6</v>
      </c>
      <c r="AL340" s="252">
        <v>7.0000000000000007E-2</v>
      </c>
      <c r="AM340" s="252">
        <v>0.1</v>
      </c>
      <c r="AN340" s="252">
        <v>4.1100000000000003</v>
      </c>
      <c r="AO340" s="256"/>
      <c r="AP340" s="483" t="s">
        <v>1697</v>
      </c>
      <c r="AQ340" s="252">
        <v>30</v>
      </c>
      <c r="AR340" s="252">
        <v>15</v>
      </c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</row>
    <row r="341" spans="1:69" s="255" customFormat="1" ht="12.75">
      <c r="A341" s="249">
        <v>2670.0804681784898</v>
      </c>
      <c r="B341" s="250" t="s">
        <v>360</v>
      </c>
      <c r="C341" s="251" t="s">
        <v>475</v>
      </c>
      <c r="D341" s="249">
        <v>23.637694906473914</v>
      </c>
      <c r="E341" s="224">
        <v>54.623890000000003</v>
      </c>
      <c r="F341" s="224">
        <v>0.53310000000000002</v>
      </c>
      <c r="G341" s="224">
        <v>1.8106</v>
      </c>
      <c r="H341" s="224">
        <v>0.2452</v>
      </c>
      <c r="I341" s="224">
        <v>13.01132</v>
      </c>
      <c r="J341" s="224">
        <v>0.2747</v>
      </c>
      <c r="K341" s="224">
        <v>27.92193</v>
      </c>
      <c r="L341" s="224">
        <v>2.4</v>
      </c>
      <c r="M341" s="224">
        <v>3.6200000000000003E-2</v>
      </c>
      <c r="N341" s="224">
        <v>100.85693999999999</v>
      </c>
      <c r="O341" s="276"/>
      <c r="P341" s="253">
        <v>1.9381684082268482</v>
      </c>
      <c r="Q341" s="253">
        <v>6.1831591773151784E-2</v>
      </c>
      <c r="R341" s="253">
        <v>1.3884314370752104E-2</v>
      </c>
      <c r="S341" s="253">
        <v>1.4224542828127707E-2</v>
      </c>
      <c r="T341" s="253">
        <v>6.8786746167395453E-3</v>
      </c>
      <c r="U341" s="253">
        <v>1.5109889636182317E-2</v>
      </c>
      <c r="V341" s="253">
        <v>0.19069730908014931</v>
      </c>
      <c r="W341" s="253">
        <v>0.75920526946804878</v>
      </c>
      <c r="X341" s="253">
        <v>0.71773477268152008</v>
      </c>
      <c r="Y341" s="253">
        <v>0.18028074262382177</v>
      </c>
      <c r="Z341" s="253">
        <v>8.2556882371338219E-3</v>
      </c>
      <c r="AA341" s="253">
        <v>9.1238423950748229E-2</v>
      </c>
      <c r="AB341" s="253">
        <v>2.4903725067760918E-3</v>
      </c>
      <c r="AC341" s="253">
        <f t="shared" si="27"/>
        <v>4</v>
      </c>
      <c r="AD341" s="249">
        <v>79.276320873240209</v>
      </c>
      <c r="AF341" s="252">
        <v>0.05</v>
      </c>
      <c r="AG341" s="252">
        <v>0.53</v>
      </c>
      <c r="AH341" s="252">
        <v>0.16</v>
      </c>
      <c r="AI341" s="252">
        <v>1.7</v>
      </c>
      <c r="AJ341" s="252">
        <v>0.14000000000000001</v>
      </c>
      <c r="AK341" s="252">
        <v>2.59</v>
      </c>
      <c r="AL341" s="252">
        <v>7.0000000000000007E-2</v>
      </c>
      <c r="AM341" s="252">
        <v>0.1</v>
      </c>
      <c r="AN341" s="252">
        <v>3.88</v>
      </c>
      <c r="AO341" s="256"/>
      <c r="AP341" s="483" t="s">
        <v>1697</v>
      </c>
      <c r="AQ341" s="252">
        <v>30</v>
      </c>
      <c r="AR341" s="252">
        <v>15</v>
      </c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</row>
    <row r="342" spans="1:69" s="255" customFormat="1" ht="12.75">
      <c r="A342" s="249">
        <v>2670.0804681784898</v>
      </c>
      <c r="B342" s="250" t="s">
        <v>360</v>
      </c>
      <c r="C342" s="251" t="s">
        <v>475</v>
      </c>
      <c r="D342" s="249">
        <v>27.577694906473916</v>
      </c>
      <c r="E342" s="224">
        <v>54.473959999999998</v>
      </c>
      <c r="F342" s="224">
        <v>0.60540000000000005</v>
      </c>
      <c r="G342" s="224">
        <v>1.6117999999999999</v>
      </c>
      <c r="H342" s="224">
        <v>0.22059999999999999</v>
      </c>
      <c r="I342" s="224">
        <v>13.331110000000001</v>
      </c>
      <c r="J342" s="224">
        <v>0.28189999999999998</v>
      </c>
      <c r="K342" s="224">
        <v>28.090129999999998</v>
      </c>
      <c r="L342" s="224">
        <v>2.0499999999999998</v>
      </c>
      <c r="M342" s="224">
        <v>4.3700000000000003E-2</v>
      </c>
      <c r="N342" s="224">
        <v>100.70859999999999</v>
      </c>
      <c r="O342" s="276"/>
      <c r="P342" s="253">
        <v>1.9360339780025588</v>
      </c>
      <c r="Q342" s="253">
        <v>6.3966021997441169E-2</v>
      </c>
      <c r="R342" s="253">
        <v>3.5475213009976692E-3</v>
      </c>
      <c r="S342" s="253">
        <v>1.6180323234386274E-2</v>
      </c>
      <c r="T342" s="253">
        <v>6.1987618371883591E-3</v>
      </c>
      <c r="U342" s="253">
        <v>2.487038058519353E-2</v>
      </c>
      <c r="V342" s="253">
        <v>0.18954956075634316</v>
      </c>
      <c r="W342" s="253">
        <v>0.75965345228589076</v>
      </c>
      <c r="X342" s="253">
        <v>0.7286322929822272</v>
      </c>
      <c r="Y342" s="253">
        <v>0.18180912713826614</v>
      </c>
      <c r="Z342" s="253">
        <v>8.4860354672207476E-3</v>
      </c>
      <c r="AA342" s="253">
        <v>7.8061256217575203E-2</v>
      </c>
      <c r="AB342" s="253">
        <v>3.0112881947106812E-3</v>
      </c>
      <c r="AC342" s="253">
        <f t="shared" si="27"/>
        <v>3.9999999999999991</v>
      </c>
      <c r="AD342" s="249">
        <v>78.97447843926561</v>
      </c>
      <c r="AF342" s="252">
        <v>0.05</v>
      </c>
      <c r="AG342" s="252">
        <v>0.48</v>
      </c>
      <c r="AH342" s="252">
        <v>0.18</v>
      </c>
      <c r="AI342" s="252">
        <v>1.87</v>
      </c>
      <c r="AJ342" s="252">
        <v>0.14000000000000001</v>
      </c>
      <c r="AK342" s="252">
        <v>2.62</v>
      </c>
      <c r="AL342" s="252">
        <v>7.0000000000000007E-2</v>
      </c>
      <c r="AM342" s="252">
        <v>0.11</v>
      </c>
      <c r="AN342" s="252">
        <v>3.24</v>
      </c>
      <c r="AO342" s="256"/>
      <c r="AP342" s="483" t="s">
        <v>1697</v>
      </c>
      <c r="AQ342" s="252">
        <v>30</v>
      </c>
      <c r="AR342" s="252">
        <v>15</v>
      </c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</row>
    <row r="343" spans="1:69" s="255" customFormat="1" ht="12.75">
      <c r="A343" s="249">
        <v>2670.0804681784898</v>
      </c>
      <c r="B343" s="250" t="s">
        <v>360</v>
      </c>
      <c r="C343" s="251" t="s">
        <v>475</v>
      </c>
      <c r="D343" s="249">
        <v>31.517694906473917</v>
      </c>
      <c r="E343" s="224">
        <v>54.254060000000003</v>
      </c>
      <c r="F343" s="224">
        <v>0.62080000000000002</v>
      </c>
      <c r="G343" s="224">
        <v>1.7890999999999999</v>
      </c>
      <c r="H343" s="224">
        <v>0.18779999999999999</v>
      </c>
      <c r="I343" s="224">
        <v>13.67088</v>
      </c>
      <c r="J343" s="224">
        <v>0.21940000000000001</v>
      </c>
      <c r="K343" s="224">
        <v>27.793299999999999</v>
      </c>
      <c r="L343" s="224">
        <v>2.12</v>
      </c>
      <c r="M343" s="224">
        <v>2.7799999999999998E-2</v>
      </c>
      <c r="N343" s="224">
        <v>100.68314000000001</v>
      </c>
      <c r="O343" s="276"/>
      <c r="P343" s="253">
        <v>1.9315208122805831</v>
      </c>
      <c r="Q343" s="253">
        <v>6.8479187719416856E-2</v>
      </c>
      <c r="R343" s="253">
        <v>6.589268914215296E-3</v>
      </c>
      <c r="S343" s="253">
        <v>1.6620328607499856E-2</v>
      </c>
      <c r="T343" s="253">
        <v>5.2861338016037826E-3</v>
      </c>
      <c r="U343" s="253">
        <v>2.5282056327077029E-2</v>
      </c>
      <c r="V343" s="253">
        <v>0.19453252794834153</v>
      </c>
      <c r="W343" s="253">
        <v>0.75168968440126194</v>
      </c>
      <c r="X343" s="253">
        <v>0.72339111328082861</v>
      </c>
      <c r="Y343" s="253">
        <v>0.18720903702965386</v>
      </c>
      <c r="Z343" s="253">
        <v>6.6159088202164661E-3</v>
      </c>
      <c r="AA343" s="253">
        <v>8.0865012330823216E-2</v>
      </c>
      <c r="AB343" s="253">
        <v>1.9189285384778639E-3</v>
      </c>
      <c r="AC343" s="253">
        <f t="shared" si="27"/>
        <v>4</v>
      </c>
      <c r="AD343" s="249">
        <v>78.374014895299567</v>
      </c>
      <c r="AF343" s="252">
        <v>0.05</v>
      </c>
      <c r="AG343" s="252">
        <v>0.47</v>
      </c>
      <c r="AH343" s="252">
        <v>0.17</v>
      </c>
      <c r="AI343" s="252">
        <v>2.11</v>
      </c>
      <c r="AJ343" s="252">
        <v>0.14000000000000001</v>
      </c>
      <c r="AK343" s="252">
        <v>3.23</v>
      </c>
      <c r="AL343" s="252">
        <v>7.0000000000000007E-2</v>
      </c>
      <c r="AM343" s="252">
        <v>0.11</v>
      </c>
      <c r="AN343" s="252">
        <v>5.05</v>
      </c>
      <c r="AO343" s="256"/>
      <c r="AP343" s="483" t="s">
        <v>1697</v>
      </c>
      <c r="AQ343" s="252">
        <v>30</v>
      </c>
      <c r="AR343" s="252">
        <v>15</v>
      </c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</row>
    <row r="344" spans="1:69" s="255" customFormat="1" ht="12.75">
      <c r="A344" s="249">
        <v>2670.0804681784898</v>
      </c>
      <c r="B344" s="250" t="s">
        <v>360</v>
      </c>
      <c r="C344" s="251" t="s">
        <v>475</v>
      </c>
      <c r="D344" s="249">
        <v>35.457694906473918</v>
      </c>
      <c r="E344" s="224">
        <v>53.984189999999998</v>
      </c>
      <c r="F344" s="224">
        <v>0.59699999999999998</v>
      </c>
      <c r="G344" s="224">
        <v>1.7586999999999999</v>
      </c>
      <c r="H344" s="224">
        <v>0.1663</v>
      </c>
      <c r="I344" s="224">
        <v>13.730840000000001</v>
      </c>
      <c r="J344" s="224">
        <v>0.28599999999999998</v>
      </c>
      <c r="K344" s="224">
        <v>27.427209999999999</v>
      </c>
      <c r="L344" s="224">
        <v>2.2400000000000002</v>
      </c>
      <c r="M344" s="224">
        <v>4.4600000000000001E-2</v>
      </c>
      <c r="N344" s="224">
        <v>100.23484000000001</v>
      </c>
      <c r="O344" s="276"/>
      <c r="P344" s="253">
        <v>1.9325541166263236</v>
      </c>
      <c r="Q344" s="253">
        <v>6.7445883373676407E-2</v>
      </c>
      <c r="R344" s="253">
        <v>6.7555954832512199E-3</v>
      </c>
      <c r="S344" s="253">
        <v>1.6071638492144196E-2</v>
      </c>
      <c r="T344" s="253">
        <v>4.7068758026749995E-3</v>
      </c>
      <c r="U344" s="253">
        <v>2.6935749021246735E-2</v>
      </c>
      <c r="V344" s="253">
        <v>0.19655989283562098</v>
      </c>
      <c r="W344" s="253">
        <v>0.74897024836506187</v>
      </c>
      <c r="X344" s="253">
        <v>0.71474046656202306</v>
      </c>
      <c r="Y344" s="253">
        <v>0.18757662246182566</v>
      </c>
      <c r="Z344" s="253">
        <v>8.6719516352645101E-3</v>
      </c>
      <c r="AA344" s="253">
        <v>8.591534542309931E-2</v>
      </c>
      <c r="AB344" s="253">
        <v>3.0956139177874507E-3</v>
      </c>
      <c r="AC344" s="253">
        <f t="shared" si="27"/>
        <v>4</v>
      </c>
      <c r="AD344" s="249">
        <v>78.07360804587276</v>
      </c>
      <c r="AF344" s="252">
        <v>0.05</v>
      </c>
      <c r="AG344" s="252">
        <v>0.48</v>
      </c>
      <c r="AH344" s="252">
        <v>0.17</v>
      </c>
      <c r="AI344" s="252">
        <v>2.38</v>
      </c>
      <c r="AJ344" s="252">
        <v>0.14000000000000001</v>
      </c>
      <c r="AK344" s="252">
        <v>2.4300000000000002</v>
      </c>
      <c r="AL344" s="252">
        <v>7.0000000000000007E-2</v>
      </c>
      <c r="AM344" s="252">
        <v>0.1</v>
      </c>
      <c r="AN344" s="252">
        <v>3.22</v>
      </c>
      <c r="AO344" s="256"/>
      <c r="AP344" s="483" t="s">
        <v>1697</v>
      </c>
      <c r="AQ344" s="252">
        <v>30</v>
      </c>
      <c r="AR344" s="252">
        <v>15</v>
      </c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</row>
    <row r="345" spans="1:69" s="255" customFormat="1" ht="12.75">
      <c r="A345" s="249">
        <v>2670.0804681784898</v>
      </c>
      <c r="B345" s="250" t="s">
        <v>360</v>
      </c>
      <c r="C345" s="251" t="s">
        <v>475</v>
      </c>
      <c r="D345" s="249">
        <v>39.397694906473916</v>
      </c>
      <c r="E345" s="224">
        <v>54.354019999999998</v>
      </c>
      <c r="F345" s="224">
        <v>0.5897</v>
      </c>
      <c r="G345" s="224">
        <v>1.6975</v>
      </c>
      <c r="H345" s="224">
        <v>0.1525</v>
      </c>
      <c r="I345" s="224">
        <v>13.800800000000001</v>
      </c>
      <c r="J345" s="224">
        <v>0.25669999999999998</v>
      </c>
      <c r="K345" s="224">
        <v>27.545940000000002</v>
      </c>
      <c r="L345" s="224">
        <v>2.17</v>
      </c>
      <c r="M345" s="224">
        <v>3.6799999999999999E-2</v>
      </c>
      <c r="N345" s="224">
        <v>100.60396</v>
      </c>
      <c r="O345" s="276"/>
      <c r="P345" s="253">
        <v>1.9388204031763276</v>
      </c>
      <c r="Q345" s="253">
        <v>6.1179596823672355E-2</v>
      </c>
      <c r="R345" s="253">
        <v>1.0183126836368128E-2</v>
      </c>
      <c r="S345" s="253">
        <v>1.5818226449378806E-2</v>
      </c>
      <c r="T345" s="253">
        <v>4.3008190457968264E-3</v>
      </c>
      <c r="U345" s="253">
        <v>1.7604273056747388E-2</v>
      </c>
      <c r="V345" s="253">
        <v>0.20184554474839678</v>
      </c>
      <c r="W345" s="253">
        <v>0.75024800986331264</v>
      </c>
      <c r="X345" s="253">
        <v>0.71453081896374515</v>
      </c>
      <c r="Y345" s="253">
        <v>0.19223624787692745</v>
      </c>
      <c r="Z345" s="253">
        <v>7.7556378134772987E-3</v>
      </c>
      <c r="AA345" s="253">
        <v>8.2932220331851353E-2</v>
      </c>
      <c r="AB345" s="253">
        <v>2.5450750139986425E-3</v>
      </c>
      <c r="AC345" s="253">
        <f t="shared" si="27"/>
        <v>3.9999999999999996</v>
      </c>
      <c r="AD345" s="249">
        <v>78.060550619052961</v>
      </c>
      <c r="AF345" s="252">
        <v>0.05</v>
      </c>
      <c r="AG345" s="252">
        <v>0.48</v>
      </c>
      <c r="AH345" s="252">
        <v>0.17</v>
      </c>
      <c r="AI345" s="252">
        <v>2.4900000000000002</v>
      </c>
      <c r="AJ345" s="252">
        <v>0.14000000000000001</v>
      </c>
      <c r="AK345" s="252">
        <v>2.64</v>
      </c>
      <c r="AL345" s="252">
        <v>7.0000000000000007E-2</v>
      </c>
      <c r="AM345" s="252">
        <v>0.11</v>
      </c>
      <c r="AN345" s="252">
        <v>3.89</v>
      </c>
      <c r="AO345" s="256"/>
      <c r="AP345" s="483" t="s">
        <v>1697</v>
      </c>
      <c r="AQ345" s="252">
        <v>30</v>
      </c>
      <c r="AR345" s="252">
        <v>15</v>
      </c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</row>
    <row r="346" spans="1:69" s="255" customFormat="1" ht="12.75">
      <c r="A346" s="249">
        <v>2670.0804681784898</v>
      </c>
      <c r="B346" s="250" t="s">
        <v>360</v>
      </c>
      <c r="C346" s="251" t="s">
        <v>475</v>
      </c>
      <c r="D346" s="249">
        <v>43.337694906473914</v>
      </c>
      <c r="E346" s="224">
        <v>54.244070000000001</v>
      </c>
      <c r="F346" s="224">
        <v>0.60160000000000002</v>
      </c>
      <c r="G346" s="224">
        <v>1.7024999999999999</v>
      </c>
      <c r="H346" s="224">
        <v>0.1394</v>
      </c>
      <c r="I346" s="224">
        <v>13.890739999999999</v>
      </c>
      <c r="J346" s="224">
        <v>0.30349999999999999</v>
      </c>
      <c r="K346" s="224">
        <v>27.526150000000001</v>
      </c>
      <c r="L346" s="224">
        <v>2.1800000000000002</v>
      </c>
      <c r="M346" s="224">
        <v>3.8699999999999998E-2</v>
      </c>
      <c r="N346" s="224">
        <v>100.62666000000002</v>
      </c>
      <c r="O346" s="276"/>
      <c r="P346" s="253">
        <v>1.9349970628232867</v>
      </c>
      <c r="Q346" s="253">
        <v>6.5002937176713349E-2</v>
      </c>
      <c r="R346" s="253">
        <v>6.5736332840788947E-3</v>
      </c>
      <c r="S346" s="253">
        <v>1.6138256698332243E-2</v>
      </c>
      <c r="T346" s="253">
        <v>3.9315719799611409E-3</v>
      </c>
      <c r="U346" s="253">
        <v>2.4897833251525725E-2</v>
      </c>
      <c r="V346" s="253">
        <v>0.19933021805598242</v>
      </c>
      <c r="W346" s="253">
        <v>0.74912848673011956</v>
      </c>
      <c r="X346" s="253">
        <v>0.71467258275083712</v>
      </c>
      <c r="Y346" s="253">
        <v>0.19016209406234677</v>
      </c>
      <c r="Z346" s="253">
        <v>9.1700663291501856E-3</v>
      </c>
      <c r="AA346" s="253">
        <v>8.3318642122150136E-2</v>
      </c>
      <c r="AB346" s="253">
        <v>2.6766147355158851E-3</v>
      </c>
      <c r="AC346" s="253">
        <f t="shared" si="27"/>
        <v>4</v>
      </c>
      <c r="AD346" s="249">
        <v>77.936743495908061</v>
      </c>
      <c r="AF346" s="252">
        <v>0.05</v>
      </c>
      <c r="AG346" s="252">
        <v>0.48</v>
      </c>
      <c r="AH346" s="252">
        <v>0.17</v>
      </c>
      <c r="AI346" s="252">
        <v>2.77</v>
      </c>
      <c r="AJ346" s="252">
        <v>0.13</v>
      </c>
      <c r="AK346" s="252">
        <v>2.35</v>
      </c>
      <c r="AL346" s="252">
        <v>7.0000000000000007E-2</v>
      </c>
      <c r="AM346" s="252">
        <v>0.11</v>
      </c>
      <c r="AN346" s="252">
        <v>3.67</v>
      </c>
      <c r="AO346" s="256"/>
      <c r="AP346" s="483" t="s">
        <v>1697</v>
      </c>
      <c r="AQ346" s="252">
        <v>30</v>
      </c>
      <c r="AR346" s="252">
        <v>15</v>
      </c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</row>
    <row r="347" spans="1:69" s="255" customFormat="1" ht="12.75">
      <c r="A347" s="249">
        <v>2670.0804681784898</v>
      </c>
      <c r="B347" s="250" t="s">
        <v>360</v>
      </c>
      <c r="C347" s="251" t="s">
        <v>475</v>
      </c>
      <c r="D347" s="249">
        <v>47.277694906473911</v>
      </c>
      <c r="E347" s="224">
        <v>54.034170000000003</v>
      </c>
      <c r="F347" s="224">
        <v>0.59499999999999997</v>
      </c>
      <c r="G347" s="224">
        <v>1.7335</v>
      </c>
      <c r="H347" s="224">
        <v>0.1464</v>
      </c>
      <c r="I347" s="224">
        <v>13.900729999999999</v>
      </c>
      <c r="J347" s="224">
        <v>0.28199999999999997</v>
      </c>
      <c r="K347" s="224">
        <v>27.298580000000001</v>
      </c>
      <c r="L347" s="224">
        <v>2.25</v>
      </c>
      <c r="M347" s="224">
        <v>3.8600000000000002E-2</v>
      </c>
      <c r="N347" s="224">
        <v>100.27898</v>
      </c>
      <c r="O347" s="276"/>
      <c r="P347" s="253">
        <v>1.9352256619809676</v>
      </c>
      <c r="Q347" s="253">
        <v>6.4774338019032429E-2</v>
      </c>
      <c r="R347" s="253">
        <v>8.3972866794836953E-3</v>
      </c>
      <c r="S347" s="253">
        <v>1.6025103547863219E-2</v>
      </c>
      <c r="T347" s="253">
        <v>4.1455257900681764E-3</v>
      </c>
      <c r="U347" s="253">
        <v>2.2861704147862483E-2</v>
      </c>
      <c r="V347" s="253">
        <v>0.20164788892544691</v>
      </c>
      <c r="W347" s="253">
        <v>0.74692249090927543</v>
      </c>
      <c r="X347" s="253">
        <v>0.71058814243833657</v>
      </c>
      <c r="Y347" s="253">
        <v>0.19183864532411007</v>
      </c>
      <c r="Z347" s="253">
        <v>8.55456591647283E-3</v>
      </c>
      <c r="AA347" s="253">
        <v>8.633826062697271E-2</v>
      </c>
      <c r="AB347" s="253">
        <v>2.6803856941078402E-3</v>
      </c>
      <c r="AC347" s="253">
        <f t="shared" si="27"/>
        <v>4</v>
      </c>
      <c r="AD347" s="249">
        <v>77.781238241826884</v>
      </c>
      <c r="AF347" s="252">
        <v>0.05</v>
      </c>
      <c r="AG347" s="252">
        <v>0.48</v>
      </c>
      <c r="AH347" s="252">
        <v>0.17</v>
      </c>
      <c r="AI347" s="252">
        <v>2.63</v>
      </c>
      <c r="AJ347" s="252">
        <v>0.13</v>
      </c>
      <c r="AK347" s="252">
        <v>2.5</v>
      </c>
      <c r="AL347" s="252">
        <v>7.0000000000000007E-2</v>
      </c>
      <c r="AM347" s="252">
        <v>0.1</v>
      </c>
      <c r="AN347" s="252">
        <v>3.73</v>
      </c>
      <c r="AO347" s="256"/>
      <c r="AP347" s="483" t="s">
        <v>1697</v>
      </c>
      <c r="AQ347" s="252">
        <v>30</v>
      </c>
      <c r="AR347" s="252">
        <v>15</v>
      </c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</row>
    <row r="348" spans="1:69" s="255" customFormat="1" ht="12.75">
      <c r="A348" s="249">
        <v>2670.0804681784898</v>
      </c>
      <c r="B348" s="250" t="s">
        <v>360</v>
      </c>
      <c r="C348" s="251" t="s">
        <v>475</v>
      </c>
      <c r="D348" s="249">
        <v>51.217694906473909</v>
      </c>
      <c r="E348" s="224">
        <v>54.004179999999998</v>
      </c>
      <c r="F348" s="224">
        <v>0.58850000000000002</v>
      </c>
      <c r="G348" s="224">
        <v>1.7657</v>
      </c>
      <c r="H348" s="224">
        <v>0.13289999999999999</v>
      </c>
      <c r="I348" s="224">
        <v>13.97068</v>
      </c>
      <c r="J348" s="224">
        <v>0.27689999999999998</v>
      </c>
      <c r="K348" s="224">
        <v>27.308479999999999</v>
      </c>
      <c r="L348" s="224">
        <v>2.36</v>
      </c>
      <c r="M348" s="224">
        <v>3.6600000000000001E-2</v>
      </c>
      <c r="N348" s="224">
        <v>100.44394000000001</v>
      </c>
      <c r="O348" s="276"/>
      <c r="P348" s="253">
        <v>1.9311202824459808</v>
      </c>
      <c r="Q348" s="253">
        <v>6.8879717554019226E-2</v>
      </c>
      <c r="R348" s="253">
        <v>5.5342719697364373E-3</v>
      </c>
      <c r="S348" s="253">
        <v>1.5825198473392577E-2</v>
      </c>
      <c r="T348" s="253">
        <v>3.7573559982643271E-3</v>
      </c>
      <c r="U348" s="253">
        <v>3.0475215079910356E-2</v>
      </c>
      <c r="V348" s="253">
        <v>0.19846319166158732</v>
      </c>
      <c r="W348" s="253">
        <v>0.74594476681710786</v>
      </c>
      <c r="X348" s="253">
        <v>0.70980933505363109</v>
      </c>
      <c r="Y348" s="253">
        <v>0.18884913786180052</v>
      </c>
      <c r="Z348" s="253">
        <v>8.3866910377640852E-3</v>
      </c>
      <c r="AA348" s="253">
        <v>9.0417313606128744E-2</v>
      </c>
      <c r="AB348" s="253">
        <v>2.5375224406755351E-3</v>
      </c>
      <c r="AC348" s="253">
        <f t="shared" si="27"/>
        <v>3.9999999999999982</v>
      </c>
      <c r="AD348" s="249">
        <v>77.700653444797197</v>
      </c>
      <c r="AF348" s="252">
        <v>0.05</v>
      </c>
      <c r="AG348" s="252">
        <v>0.49</v>
      </c>
      <c r="AH348" s="252">
        <v>0.17</v>
      </c>
      <c r="AI348" s="252">
        <v>2.87</v>
      </c>
      <c r="AJ348" s="252">
        <v>0.13</v>
      </c>
      <c r="AK348" s="252">
        <v>2.6</v>
      </c>
      <c r="AL348" s="252">
        <v>7.0000000000000007E-2</v>
      </c>
      <c r="AM348" s="252">
        <v>0.1</v>
      </c>
      <c r="AN348" s="252">
        <v>3.9</v>
      </c>
      <c r="AO348" s="256"/>
      <c r="AP348" s="483" t="s">
        <v>1697</v>
      </c>
      <c r="AQ348" s="252">
        <v>30</v>
      </c>
      <c r="AR348" s="252">
        <v>15</v>
      </c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</row>
    <row r="349" spans="1:69" s="255" customFormat="1" ht="12.75">
      <c r="A349" s="249">
        <v>2670.0804681784898</v>
      </c>
      <c r="B349" s="250" t="s">
        <v>360</v>
      </c>
      <c r="C349" s="251" t="s">
        <v>475</v>
      </c>
      <c r="D349" s="249">
        <v>55.157694906473907</v>
      </c>
      <c r="E349" s="224">
        <v>53.724319999999999</v>
      </c>
      <c r="F349" s="224">
        <v>0.6089</v>
      </c>
      <c r="G349" s="224">
        <v>1.6996</v>
      </c>
      <c r="H349" s="224">
        <v>9.9599989999999999E-2</v>
      </c>
      <c r="I349" s="224">
        <v>14.03064</v>
      </c>
      <c r="J349" s="224">
        <v>0.28520000000000001</v>
      </c>
      <c r="K349" s="224">
        <v>27.110589999999998</v>
      </c>
      <c r="L349" s="224">
        <v>2.33</v>
      </c>
      <c r="M349" s="224">
        <v>3.0099999999999998E-2</v>
      </c>
      <c r="N349" s="224">
        <v>99.918949990000002</v>
      </c>
      <c r="O349" s="276"/>
      <c r="P349" s="253">
        <v>1.9323643702299043</v>
      </c>
      <c r="Q349" s="253">
        <v>6.763562977009574E-2</v>
      </c>
      <c r="R349" s="253">
        <v>4.4121395354270732E-3</v>
      </c>
      <c r="S349" s="253">
        <v>1.6469666958704519E-2</v>
      </c>
      <c r="T349" s="253">
        <v>2.8323883787995303E-3</v>
      </c>
      <c r="U349" s="253">
        <v>2.9550859808923136E-2</v>
      </c>
      <c r="V349" s="253">
        <v>0.20127292546997169</v>
      </c>
      <c r="W349" s="253">
        <v>0.7454620198481744</v>
      </c>
      <c r="X349" s="253">
        <v>0.70820724641874111</v>
      </c>
      <c r="Y349" s="253">
        <v>0.19121422759373355</v>
      </c>
      <c r="Z349" s="253">
        <v>8.6886710308688182E-3</v>
      </c>
      <c r="AA349" s="253">
        <v>8.9790763086193465E-2</v>
      </c>
      <c r="AB349" s="253">
        <v>2.0990918704631109E-3</v>
      </c>
      <c r="AC349" s="253">
        <f t="shared" si="27"/>
        <v>4.0000000000000009</v>
      </c>
      <c r="AD349" s="249">
        <v>77.49979340773082</v>
      </c>
      <c r="AF349" s="252">
        <v>0.05</v>
      </c>
      <c r="AG349" s="252">
        <v>0.47</v>
      </c>
      <c r="AH349" s="252">
        <v>0.17</v>
      </c>
      <c r="AI349" s="252">
        <v>3.72</v>
      </c>
      <c r="AJ349" s="252">
        <v>0.13</v>
      </c>
      <c r="AK349" s="252">
        <v>2.48</v>
      </c>
      <c r="AL349" s="252">
        <v>7.0000000000000007E-2</v>
      </c>
      <c r="AM349" s="252">
        <v>0.1</v>
      </c>
      <c r="AN349" s="252">
        <v>4.62</v>
      </c>
      <c r="AO349" s="256"/>
      <c r="AP349" s="483" t="s">
        <v>1697</v>
      </c>
      <c r="AQ349" s="252">
        <v>30</v>
      </c>
      <c r="AR349" s="252">
        <v>15</v>
      </c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</row>
    <row r="350" spans="1:69" s="255" customFormat="1" ht="12.75">
      <c r="A350" s="249">
        <v>2670.0804681784898</v>
      </c>
      <c r="B350" s="250" t="s">
        <v>360</v>
      </c>
      <c r="C350" s="251" t="s">
        <v>475</v>
      </c>
      <c r="D350" s="249">
        <v>59.097694906473905</v>
      </c>
      <c r="E350" s="224">
        <v>54.294040000000003</v>
      </c>
      <c r="F350" s="224">
        <v>0.59530000000000005</v>
      </c>
      <c r="G350" s="224">
        <v>1.89</v>
      </c>
      <c r="H350" s="224">
        <v>0.11210000000000001</v>
      </c>
      <c r="I350" s="224">
        <v>13.810790000000001</v>
      </c>
      <c r="J350" s="224">
        <v>0.28449999999999998</v>
      </c>
      <c r="K350" s="224">
        <v>27.160060000000001</v>
      </c>
      <c r="L350" s="224">
        <v>2.59</v>
      </c>
      <c r="M350" s="224">
        <v>3.8600000000000002E-2</v>
      </c>
      <c r="N350" s="224">
        <v>100.77539</v>
      </c>
      <c r="O350" s="276"/>
      <c r="P350" s="253">
        <v>1.935829939799016</v>
      </c>
      <c r="Q350" s="253">
        <v>6.4170060200984036E-2</v>
      </c>
      <c r="R350" s="253">
        <v>1.525043135701587E-2</v>
      </c>
      <c r="S350" s="253">
        <v>1.5961425515762715E-2</v>
      </c>
      <c r="T350" s="253">
        <v>3.1600654055530149E-3</v>
      </c>
      <c r="U350" s="253">
        <v>1.6505101800140309E-2</v>
      </c>
      <c r="V350" s="253">
        <v>0.20402508979146053</v>
      </c>
      <c r="W350" s="253">
        <v>0.74509788613006778</v>
      </c>
      <c r="X350" s="253">
        <v>0.69852684827427092</v>
      </c>
      <c r="Y350" s="253">
        <v>0.19127285903482708</v>
      </c>
      <c r="Z350" s="253">
        <v>8.5917781368613257E-3</v>
      </c>
      <c r="AA350" s="253">
        <v>9.8940125160789164E-2</v>
      </c>
      <c r="AB350" s="253">
        <v>2.6683893932515257E-3</v>
      </c>
      <c r="AC350" s="253">
        <f t="shared" si="27"/>
        <v>3.9999999999999996</v>
      </c>
      <c r="AD350" s="249">
        <v>77.805492946221051</v>
      </c>
      <c r="AF350" s="252">
        <v>0.05</v>
      </c>
      <c r="AG350" s="252">
        <v>0.49</v>
      </c>
      <c r="AH350" s="252">
        <v>0.16</v>
      </c>
      <c r="AI350" s="252">
        <v>3.23</v>
      </c>
      <c r="AJ350" s="252">
        <v>0.14000000000000001</v>
      </c>
      <c r="AK350" s="252">
        <v>2.59</v>
      </c>
      <c r="AL350" s="252">
        <v>7.0000000000000007E-2</v>
      </c>
      <c r="AM350" s="252">
        <v>0.1</v>
      </c>
      <c r="AN350" s="252">
        <v>3.7</v>
      </c>
      <c r="AO350" s="256"/>
      <c r="AP350" s="483" t="s">
        <v>1697</v>
      </c>
      <c r="AQ350" s="252">
        <v>30</v>
      </c>
      <c r="AR350" s="252">
        <v>15</v>
      </c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</row>
    <row r="351" spans="1:69" s="255" customFormat="1" ht="12.75">
      <c r="A351" s="249">
        <v>2670.0804681784898</v>
      </c>
      <c r="B351" s="250" t="s">
        <v>360</v>
      </c>
      <c r="C351" s="251" t="s">
        <v>475</v>
      </c>
      <c r="D351" s="249">
        <v>63.037694906473902</v>
      </c>
      <c r="E351" s="224">
        <v>53.984189999999998</v>
      </c>
      <c r="F351" s="224">
        <v>0.625</v>
      </c>
      <c r="G351" s="224">
        <v>1.96</v>
      </c>
      <c r="H351" s="224">
        <v>0.1202</v>
      </c>
      <c r="I351" s="224">
        <v>13.780810000000001</v>
      </c>
      <c r="J351" s="224">
        <v>0.28360000000000002</v>
      </c>
      <c r="K351" s="224">
        <v>26.912700000000001</v>
      </c>
      <c r="L351" s="224">
        <v>2.72</v>
      </c>
      <c r="M351" s="224">
        <v>3.8800000000000001E-2</v>
      </c>
      <c r="N351" s="224">
        <v>100.42529999999999</v>
      </c>
      <c r="O351" s="276"/>
      <c r="P351" s="253">
        <v>1.9325950717349847</v>
      </c>
      <c r="Q351" s="253">
        <v>6.7404928265015318E-2</v>
      </c>
      <c r="R351" s="253">
        <v>1.5291370505492896E-2</v>
      </c>
      <c r="S351" s="253">
        <v>1.6825773749806431E-2</v>
      </c>
      <c r="T351" s="253">
        <v>3.4021555100907353E-3</v>
      </c>
      <c r="U351" s="253">
        <v>1.7752957113129852E-2</v>
      </c>
      <c r="V351" s="253">
        <v>0.20413379390895497</v>
      </c>
      <c r="W351" s="253">
        <v>0.74259394921252486</v>
      </c>
      <c r="X351" s="253">
        <v>0.69368929542348168</v>
      </c>
      <c r="Y351" s="253">
        <v>0.19069025248453619</v>
      </c>
      <c r="Z351" s="253">
        <v>8.5993622488501984E-3</v>
      </c>
      <c r="AA351" s="253">
        <v>0.10432798747982076</v>
      </c>
      <c r="AB351" s="253">
        <v>2.6931023633111053E-3</v>
      </c>
      <c r="AC351" s="253">
        <f t="shared" si="27"/>
        <v>3.9999999999999996</v>
      </c>
      <c r="AD351" s="249">
        <v>77.684792351336583</v>
      </c>
      <c r="AF351" s="252">
        <v>0.05</v>
      </c>
      <c r="AG351" s="252">
        <v>0.47</v>
      </c>
      <c r="AH351" s="252">
        <v>0.16</v>
      </c>
      <c r="AI351" s="252">
        <v>3.09</v>
      </c>
      <c r="AJ351" s="252">
        <v>0.14000000000000001</v>
      </c>
      <c r="AK351" s="252">
        <v>2.57</v>
      </c>
      <c r="AL351" s="252">
        <v>7.0000000000000007E-2</v>
      </c>
      <c r="AM351" s="252">
        <v>0.09</v>
      </c>
      <c r="AN351" s="252">
        <v>3.71</v>
      </c>
      <c r="AO351" s="256"/>
      <c r="AP351" s="483" t="s">
        <v>1697</v>
      </c>
      <c r="AQ351" s="252">
        <v>30</v>
      </c>
      <c r="AR351" s="252">
        <v>15</v>
      </c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</row>
    <row r="352" spans="1:69" s="255" customFormat="1" ht="12.75">
      <c r="A352" s="249">
        <v>2670.0804681784898</v>
      </c>
      <c r="B352" s="250" t="s">
        <v>360</v>
      </c>
      <c r="C352" s="251" t="s">
        <v>475</v>
      </c>
      <c r="D352" s="249">
        <v>66.9776949064739</v>
      </c>
      <c r="E352" s="224">
        <v>54.95373</v>
      </c>
      <c r="F352" s="224">
        <v>0.47149999999999997</v>
      </c>
      <c r="G352" s="224">
        <v>1.2036</v>
      </c>
      <c r="H352" s="224">
        <v>0.13320000000000001</v>
      </c>
      <c r="I352" s="224">
        <v>13.6509</v>
      </c>
      <c r="J352" s="224">
        <v>0.26129999999999998</v>
      </c>
      <c r="K352" s="224">
        <v>28.198969999999999</v>
      </c>
      <c r="L352" s="224">
        <v>2.04</v>
      </c>
      <c r="M352" s="224">
        <v>3.6600000000000001E-2</v>
      </c>
      <c r="N352" s="224">
        <v>100.94980000000002</v>
      </c>
      <c r="O352" s="276"/>
      <c r="P352" s="253">
        <v>1.9493329467741947</v>
      </c>
      <c r="Q352" s="253">
        <v>5.0318391432399391E-2</v>
      </c>
      <c r="R352" s="253" t="s">
        <v>462</v>
      </c>
      <c r="S352" s="253">
        <v>1.257741218390873E-2</v>
      </c>
      <c r="T352" s="253">
        <v>3.7356698507763023E-3</v>
      </c>
      <c r="U352" s="253">
        <v>2.4642415392539974E-2</v>
      </c>
      <c r="V352" s="253">
        <v>0.19496120966188429</v>
      </c>
      <c r="W352" s="253">
        <v>0.76443195470429626</v>
      </c>
      <c r="X352" s="253">
        <v>0.72674999673045748</v>
      </c>
      <c r="Y352" s="253">
        <v>0.18535077924515775</v>
      </c>
      <c r="Z352" s="253">
        <v>7.8508014938990615E-3</v>
      </c>
      <c r="AA352" s="253">
        <v>7.7531227938566205E-2</v>
      </c>
      <c r="AB352" s="253">
        <v>2.517194591919542E-3</v>
      </c>
      <c r="AC352" s="253">
        <f t="shared" si="27"/>
        <v>4</v>
      </c>
      <c r="AD352" s="249">
        <v>78.643181273598273</v>
      </c>
      <c r="AF352" s="252">
        <v>0.05</v>
      </c>
      <c r="AG352" s="252">
        <v>0.57999999999999996</v>
      </c>
      <c r="AH352" s="252">
        <v>0.22</v>
      </c>
      <c r="AI352" s="252">
        <v>2.87</v>
      </c>
      <c r="AJ352" s="252">
        <v>0.14000000000000001</v>
      </c>
      <c r="AK352" s="252">
        <v>2.69</v>
      </c>
      <c r="AL352" s="252">
        <v>7.0000000000000007E-2</v>
      </c>
      <c r="AM352" s="252">
        <v>0.11</v>
      </c>
      <c r="AN352" s="252">
        <v>3.88</v>
      </c>
      <c r="AO352" s="256"/>
      <c r="AP352" s="483" t="s">
        <v>1697</v>
      </c>
      <c r="AQ352" s="252">
        <v>30</v>
      </c>
      <c r="AR352" s="252">
        <v>15</v>
      </c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</row>
    <row r="353" spans="1:69" s="255" customFormat="1" ht="12.75">
      <c r="A353" s="249">
        <v>2670.0804681784898</v>
      </c>
      <c r="B353" s="250" t="s">
        <v>360</v>
      </c>
      <c r="C353" s="251" t="s">
        <v>475</v>
      </c>
      <c r="D353" s="249">
        <v>70.917694906473898</v>
      </c>
      <c r="E353" s="224">
        <v>55.323549999999997</v>
      </c>
      <c r="F353" s="224">
        <v>0.39989999999999998</v>
      </c>
      <c r="G353" s="224">
        <v>0.96799999999999997</v>
      </c>
      <c r="H353" s="224">
        <v>7.4499999999999997E-2</v>
      </c>
      <c r="I353" s="224">
        <v>13.451029999999999</v>
      </c>
      <c r="J353" s="224">
        <v>0.25009999999999999</v>
      </c>
      <c r="K353" s="224">
        <v>28.08024</v>
      </c>
      <c r="L353" s="224">
        <v>2.2000000000000002</v>
      </c>
      <c r="M353" s="224">
        <v>3.3300000000000003E-2</v>
      </c>
      <c r="N353" s="224">
        <v>100.78062000000001</v>
      </c>
      <c r="O353" s="276"/>
      <c r="P353" s="253">
        <v>1.9658806631147414</v>
      </c>
      <c r="Q353" s="253">
        <v>3.4119336885258589E-2</v>
      </c>
      <c r="R353" s="253">
        <v>6.4201447039180515E-3</v>
      </c>
      <c r="S353" s="253">
        <v>1.0686100740294311E-2</v>
      </c>
      <c r="T353" s="253">
        <v>2.0930461223542707E-3</v>
      </c>
      <c r="U353" s="253">
        <v>6.5281811656703326E-3</v>
      </c>
      <c r="V353" s="253">
        <v>0.20369009777573066</v>
      </c>
      <c r="W353" s="253">
        <v>0.77058242949203226</v>
      </c>
      <c r="X353" s="253">
        <v>0.71691584857549273</v>
      </c>
      <c r="Y353" s="253">
        <v>0.18950426807625903</v>
      </c>
      <c r="Z353" s="253">
        <v>7.5274268132332787E-3</v>
      </c>
      <c r="AA353" s="253">
        <v>8.3758219947741658E-2</v>
      </c>
      <c r="AB353" s="253">
        <v>2.2942365872732503E-3</v>
      </c>
      <c r="AC353" s="253">
        <f t="shared" si="27"/>
        <v>4</v>
      </c>
      <c r="AD353" s="249">
        <v>78.819513768367969</v>
      </c>
      <c r="AF353" s="252">
        <v>0.05</v>
      </c>
      <c r="AG353" s="252">
        <v>0.66</v>
      </c>
      <c r="AH353" s="252">
        <v>0.25</v>
      </c>
      <c r="AI353" s="252">
        <v>4.78</v>
      </c>
      <c r="AJ353" s="252">
        <v>0.14000000000000001</v>
      </c>
      <c r="AK353" s="252">
        <v>2.95</v>
      </c>
      <c r="AL353" s="252">
        <v>7.0000000000000007E-2</v>
      </c>
      <c r="AM353" s="252">
        <v>0.11</v>
      </c>
      <c r="AN353" s="252">
        <v>4.17</v>
      </c>
      <c r="AO353" s="256"/>
      <c r="AP353" s="483" t="s">
        <v>1697</v>
      </c>
      <c r="AQ353" s="252">
        <v>30</v>
      </c>
      <c r="AR353" s="252">
        <v>15</v>
      </c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</row>
    <row r="354" spans="1:69" s="255" customFormat="1" ht="12.75">
      <c r="A354" s="249">
        <v>2670.0804681784898</v>
      </c>
      <c r="B354" s="250" t="s">
        <v>360</v>
      </c>
      <c r="C354" s="251" t="s">
        <v>475</v>
      </c>
      <c r="D354" s="249">
        <v>74.857694906473895</v>
      </c>
      <c r="E354" s="224">
        <v>54.224080000000001</v>
      </c>
      <c r="F354" s="224">
        <v>0.61990000000000001</v>
      </c>
      <c r="G354" s="224">
        <v>1.92</v>
      </c>
      <c r="H354" s="224">
        <v>8.6999999999999994E-2</v>
      </c>
      <c r="I354" s="224">
        <v>13.72085</v>
      </c>
      <c r="J354" s="224">
        <v>0.31530000000000002</v>
      </c>
      <c r="K354" s="224">
        <v>27.407419999999998</v>
      </c>
      <c r="L354" s="224">
        <v>2.68</v>
      </c>
      <c r="M354" s="224">
        <v>3.9399999999999998E-2</v>
      </c>
      <c r="N354" s="224">
        <v>101.01395000000001</v>
      </c>
      <c r="O354" s="276"/>
      <c r="P354" s="253">
        <v>1.9267807294684907</v>
      </c>
      <c r="Q354" s="253">
        <v>7.321927053150934E-2</v>
      </c>
      <c r="R354" s="253">
        <v>7.1883209008518634E-3</v>
      </c>
      <c r="S354" s="253">
        <v>1.6564658522474726E-2</v>
      </c>
      <c r="T354" s="253">
        <v>2.4441889117342796E-3</v>
      </c>
      <c r="U354" s="253">
        <v>3.3171902014579757E-2</v>
      </c>
      <c r="V354" s="253">
        <v>0.19290718359400533</v>
      </c>
      <c r="W354" s="253">
        <v>0.74772374605635405</v>
      </c>
      <c r="X354" s="253">
        <v>0.7041097182736179</v>
      </c>
      <c r="Y354" s="253">
        <v>0.18165508773757089</v>
      </c>
      <c r="Z354" s="253">
        <v>9.4896416289141396E-3</v>
      </c>
      <c r="AA354" s="253">
        <v>0.10203109401929041</v>
      </c>
      <c r="AB354" s="253">
        <v>2.7144583406066894E-3</v>
      </c>
      <c r="AC354" s="253">
        <f t="shared" si="27"/>
        <v>4</v>
      </c>
      <c r="AD354" s="249">
        <v>78.073711055990685</v>
      </c>
      <c r="AF354" s="252">
        <v>0.05</v>
      </c>
      <c r="AG354" s="252">
        <v>0.47</v>
      </c>
      <c r="AH354" s="252">
        <v>0.16</v>
      </c>
      <c r="AI354" s="252">
        <v>4.3099999999999996</v>
      </c>
      <c r="AJ354" s="252">
        <v>0.14000000000000001</v>
      </c>
      <c r="AK354" s="252">
        <v>2.3199999999999998</v>
      </c>
      <c r="AL354" s="252">
        <v>7.0000000000000007E-2</v>
      </c>
      <c r="AM354" s="252">
        <v>0.09</v>
      </c>
      <c r="AN354" s="252">
        <v>3.65</v>
      </c>
      <c r="AO354" s="256"/>
      <c r="AP354" s="483" t="s">
        <v>1697</v>
      </c>
      <c r="AQ354" s="252">
        <v>30</v>
      </c>
      <c r="AR354" s="252">
        <v>15</v>
      </c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</row>
    <row r="355" spans="1:69" s="255" customFormat="1" ht="12.75">
      <c r="A355" s="249">
        <v>2670.0804681784898</v>
      </c>
      <c r="B355" s="250" t="s">
        <v>360</v>
      </c>
      <c r="C355" s="251" t="s">
        <v>475</v>
      </c>
      <c r="D355" s="249">
        <v>78.797694906473893</v>
      </c>
      <c r="E355" s="224">
        <v>54.473959999999998</v>
      </c>
      <c r="F355" s="224">
        <v>0.62180000000000002</v>
      </c>
      <c r="G355" s="224">
        <v>1.8495999999999999</v>
      </c>
      <c r="H355" s="224">
        <v>8.5400000000000004E-2</v>
      </c>
      <c r="I355" s="224">
        <v>13.60093</v>
      </c>
      <c r="J355" s="224">
        <v>0.2681</v>
      </c>
      <c r="K355" s="224">
        <v>27.536049999999999</v>
      </c>
      <c r="L355" s="224">
        <v>2.63</v>
      </c>
      <c r="M355" s="224">
        <v>3.15E-2</v>
      </c>
      <c r="N355" s="224">
        <v>101.09734</v>
      </c>
      <c r="O355" s="276"/>
      <c r="P355" s="253">
        <v>1.9330895952931235</v>
      </c>
      <c r="Q355" s="253">
        <v>6.6910404706876481E-2</v>
      </c>
      <c r="R355" s="253">
        <v>1.0446053127015187E-2</v>
      </c>
      <c r="S355" s="253">
        <v>1.6593366384213337E-2</v>
      </c>
      <c r="T355" s="253">
        <v>2.3960524546811721E-3</v>
      </c>
      <c r="U355" s="253">
        <v>2.3048873421307903E-2</v>
      </c>
      <c r="V355" s="253">
        <v>0.19627233852786111</v>
      </c>
      <c r="W355" s="253">
        <v>0.75124331608492079</v>
      </c>
      <c r="X355" s="253">
        <v>0.70546709063563595</v>
      </c>
      <c r="Y355" s="253">
        <v>0.1843126889369234</v>
      </c>
      <c r="Z355" s="253">
        <v>8.0583400292876407E-3</v>
      </c>
      <c r="AA355" s="253">
        <v>9.999457333360065E-2</v>
      </c>
      <c r="AB355" s="253">
        <v>2.1673070645523273E-3</v>
      </c>
      <c r="AC355" s="253">
        <f t="shared" si="27"/>
        <v>4</v>
      </c>
      <c r="AD355" s="249">
        <v>78.303268957488228</v>
      </c>
      <c r="AF355" s="252">
        <v>0.05</v>
      </c>
      <c r="AG355" s="252">
        <v>0.47</v>
      </c>
      <c r="AH355" s="252">
        <v>0.16</v>
      </c>
      <c r="AI355" s="252">
        <v>4.25</v>
      </c>
      <c r="AJ355" s="252">
        <v>0.14000000000000001</v>
      </c>
      <c r="AK355" s="252">
        <v>2.57</v>
      </c>
      <c r="AL355" s="252">
        <v>7.0000000000000007E-2</v>
      </c>
      <c r="AM355" s="252">
        <v>0.1</v>
      </c>
      <c r="AN355" s="252">
        <v>4.54</v>
      </c>
      <c r="AO355" s="256"/>
      <c r="AP355" s="483" t="s">
        <v>1697</v>
      </c>
      <c r="AQ355" s="252">
        <v>30</v>
      </c>
      <c r="AR355" s="252">
        <v>15</v>
      </c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</row>
    <row r="356" spans="1:69" s="255" customFormat="1" ht="12.75">
      <c r="A356" s="249">
        <v>2670.0804681784898</v>
      </c>
      <c r="B356" s="250" t="s">
        <v>360</v>
      </c>
      <c r="C356" s="251" t="s">
        <v>475</v>
      </c>
      <c r="D356" s="249">
        <v>82.737694906473891</v>
      </c>
      <c r="E356" s="224">
        <v>54.374009999999998</v>
      </c>
      <c r="F356" s="224">
        <v>0.61319999999999997</v>
      </c>
      <c r="G356" s="224">
        <v>1.8617999999999999</v>
      </c>
      <c r="H356" s="224">
        <v>0.13500000000000001</v>
      </c>
      <c r="I356" s="224">
        <v>13.26116</v>
      </c>
      <c r="J356" s="224">
        <v>0.25430000000000003</v>
      </c>
      <c r="K356" s="224">
        <v>27.8032</v>
      </c>
      <c r="L356" s="224">
        <v>2.52</v>
      </c>
      <c r="M356" s="224">
        <v>3.1600000000000003E-2</v>
      </c>
      <c r="N356" s="224">
        <v>100.85427</v>
      </c>
      <c r="O356" s="276"/>
      <c r="P356" s="253">
        <v>1.9307085221755309</v>
      </c>
      <c r="Q356" s="253">
        <v>6.9291477824469094E-2</v>
      </c>
      <c r="R356" s="253">
        <v>8.6222707338183824E-3</v>
      </c>
      <c r="S356" s="253">
        <v>1.6373753432797587E-2</v>
      </c>
      <c r="T356" s="253">
        <v>3.7899591974245627E-3</v>
      </c>
      <c r="U356" s="253">
        <v>2.6307242044291357E-2</v>
      </c>
      <c r="V356" s="253">
        <v>0.18879564203605792</v>
      </c>
      <c r="W356" s="253">
        <v>0.75611113255560958</v>
      </c>
      <c r="X356" s="253">
        <v>0.71562068878895757</v>
      </c>
      <c r="Y356" s="253">
        <v>0.17868546246309985</v>
      </c>
      <c r="Z356" s="253">
        <v>7.6481685482241999E-3</v>
      </c>
      <c r="AA356" s="253">
        <v>9.5870179183058096E-2</v>
      </c>
      <c r="AB356" s="253">
        <v>2.1755010166601991E-3</v>
      </c>
      <c r="AC356" s="253">
        <f t="shared" si="27"/>
        <v>4</v>
      </c>
      <c r="AD356" s="249">
        <v>78.891230804046302</v>
      </c>
      <c r="AF356" s="252">
        <v>0.05</v>
      </c>
      <c r="AG356" s="252">
        <v>0.48</v>
      </c>
      <c r="AH356" s="252">
        <v>0.16</v>
      </c>
      <c r="AI356" s="252">
        <v>2.83</v>
      </c>
      <c r="AJ356" s="252">
        <v>0.14000000000000001</v>
      </c>
      <c r="AK356" s="252">
        <v>2.74</v>
      </c>
      <c r="AL356" s="252">
        <v>7.0000000000000007E-2</v>
      </c>
      <c r="AM356" s="252">
        <v>0.1</v>
      </c>
      <c r="AN356" s="252">
        <v>4.47</v>
      </c>
      <c r="AO356" s="256"/>
      <c r="AP356" s="483" t="s">
        <v>1697</v>
      </c>
      <c r="AQ356" s="252">
        <v>30</v>
      </c>
      <c r="AR356" s="252">
        <v>15</v>
      </c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</row>
    <row r="357" spans="1:69" s="255" customFormat="1" ht="12.75">
      <c r="A357" s="249">
        <v>2670.0804681784898</v>
      </c>
      <c r="B357" s="250" t="s">
        <v>360</v>
      </c>
      <c r="C357" s="251" t="s">
        <v>475</v>
      </c>
      <c r="D357" s="249">
        <v>86.677694906473889</v>
      </c>
      <c r="E357" s="224">
        <v>54.573909999999998</v>
      </c>
      <c r="F357" s="224">
        <v>0.62370000000000003</v>
      </c>
      <c r="G357" s="224">
        <v>1.7529999999999999</v>
      </c>
      <c r="H357" s="224">
        <v>0.1711</v>
      </c>
      <c r="I357" s="224">
        <v>13.17122</v>
      </c>
      <c r="J357" s="224">
        <v>0.2198</v>
      </c>
      <c r="K357" s="224">
        <v>28.109919999999999</v>
      </c>
      <c r="L357" s="224">
        <v>2.13</v>
      </c>
      <c r="M357" s="224">
        <v>3.1300000000000001E-2</v>
      </c>
      <c r="N357" s="224">
        <v>100.78395</v>
      </c>
      <c r="O357" s="276"/>
      <c r="P357" s="253">
        <v>1.9370760055922769</v>
      </c>
      <c r="Q357" s="253">
        <v>6.2923994407723116E-2</v>
      </c>
      <c r="R357" s="253">
        <v>1.0408968102653127E-2</v>
      </c>
      <c r="S357" s="253">
        <v>1.6647847329220467E-2</v>
      </c>
      <c r="T357" s="253">
        <v>4.8016114737058609E-3</v>
      </c>
      <c r="U357" s="253">
        <v>1.657175532290367E-2</v>
      </c>
      <c r="V357" s="253">
        <v>0.1913552587395746</v>
      </c>
      <c r="W357" s="253">
        <v>0.7602145590319429</v>
      </c>
      <c r="X357" s="253">
        <v>0.72719218547403641</v>
      </c>
      <c r="Y357" s="253">
        <v>0.18304312532764061</v>
      </c>
      <c r="Z357" s="253">
        <v>6.6080758381593966E-3</v>
      </c>
      <c r="AA357" s="253">
        <v>8.1002578210183251E-2</v>
      </c>
      <c r="AB357" s="253">
        <v>2.1540351499803739E-3</v>
      </c>
      <c r="AC357" s="253">
        <f t="shared" si="27"/>
        <v>4.0000000000000009</v>
      </c>
      <c r="AD357" s="249">
        <v>79.18574580309064</v>
      </c>
      <c r="AF357" s="252">
        <v>0.05</v>
      </c>
      <c r="AG357" s="252">
        <v>0.47</v>
      </c>
      <c r="AH357" s="252">
        <v>0.17</v>
      </c>
      <c r="AI357" s="252">
        <v>2.33</v>
      </c>
      <c r="AJ357" s="252">
        <v>0.14000000000000001</v>
      </c>
      <c r="AK357" s="252">
        <v>3.33</v>
      </c>
      <c r="AL357" s="252">
        <v>7.0000000000000007E-2</v>
      </c>
      <c r="AM357" s="252">
        <v>0.11</v>
      </c>
      <c r="AN357" s="252">
        <v>4.5199999999999996</v>
      </c>
      <c r="AO357" s="256"/>
      <c r="AP357" s="483" t="s">
        <v>1697</v>
      </c>
      <c r="AQ357" s="252">
        <v>30</v>
      </c>
      <c r="AR357" s="252">
        <v>15</v>
      </c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</row>
    <row r="358" spans="1:69" s="255" customFormat="1" ht="12.75">
      <c r="A358" s="249">
        <v>2670.0804681784898</v>
      </c>
      <c r="B358" s="250" t="s">
        <v>360</v>
      </c>
      <c r="C358" s="251" t="s">
        <v>475</v>
      </c>
      <c r="D358" s="249">
        <v>90.617694906473886</v>
      </c>
      <c r="E358" s="224">
        <v>54.663870000000003</v>
      </c>
      <c r="F358" s="224">
        <v>0.59489999999999998</v>
      </c>
      <c r="G358" s="224">
        <v>1.6284000000000001</v>
      </c>
      <c r="H358" s="224">
        <v>0.24129999999999999</v>
      </c>
      <c r="I358" s="224">
        <v>13.281140000000001</v>
      </c>
      <c r="J358" s="224">
        <v>0.21909999999999999</v>
      </c>
      <c r="K358" s="224">
        <v>28.386959999999998</v>
      </c>
      <c r="L358" s="224">
        <v>2.06</v>
      </c>
      <c r="M358" s="224">
        <v>3.7100000000000001E-2</v>
      </c>
      <c r="N358" s="224">
        <v>101.11277000000001</v>
      </c>
      <c r="O358" s="276"/>
      <c r="P358" s="253">
        <v>1.9331068474693933</v>
      </c>
      <c r="Q358" s="253">
        <v>6.6893152530606681E-2</v>
      </c>
      <c r="R358" s="253">
        <v>9.7598037356716461E-4</v>
      </c>
      <c r="S358" s="253">
        <v>1.5820499903317228E-2</v>
      </c>
      <c r="T358" s="253">
        <v>6.7466506321512661E-3</v>
      </c>
      <c r="U358" s="253">
        <v>3.0073282404632806E-2</v>
      </c>
      <c r="V358" s="253">
        <v>0.18462390185646657</v>
      </c>
      <c r="W358" s="253">
        <v>0.76175968482986567</v>
      </c>
      <c r="X358" s="253">
        <v>0.73476166039920965</v>
      </c>
      <c r="Y358" s="253">
        <v>0.17808052510383995</v>
      </c>
      <c r="Z358" s="253">
        <v>6.5627158552268574E-3</v>
      </c>
      <c r="AA358" s="253">
        <v>7.8051337955341651E-2</v>
      </c>
      <c r="AB358" s="253">
        <v>2.5437606863818233E-3</v>
      </c>
      <c r="AC358" s="253">
        <f t="shared" si="27"/>
        <v>4.0000000000000009</v>
      </c>
      <c r="AD358" s="249">
        <v>79.210400364629294</v>
      </c>
      <c r="AF358" s="252">
        <v>0.05</v>
      </c>
      <c r="AG358" s="252">
        <v>0.49</v>
      </c>
      <c r="AH358" s="252">
        <v>0.18</v>
      </c>
      <c r="AI358" s="252">
        <v>1.73</v>
      </c>
      <c r="AJ358" s="252">
        <v>0.14000000000000001</v>
      </c>
      <c r="AK358" s="252">
        <v>3.02</v>
      </c>
      <c r="AL358" s="252">
        <v>7.0000000000000007E-2</v>
      </c>
      <c r="AM358" s="252">
        <v>0.11</v>
      </c>
      <c r="AN358" s="252">
        <v>3.81</v>
      </c>
      <c r="AO358" s="256"/>
      <c r="AP358" s="483" t="s">
        <v>1697</v>
      </c>
      <c r="AQ358" s="252">
        <v>30</v>
      </c>
      <c r="AR358" s="252">
        <v>15</v>
      </c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</row>
    <row r="359" spans="1:69" s="255" customFormat="1" ht="12.75">
      <c r="A359" s="249">
        <v>2670.0804681784898</v>
      </c>
      <c r="B359" s="250" t="s">
        <v>360</v>
      </c>
      <c r="C359" s="251" t="s">
        <v>475</v>
      </c>
      <c r="D359" s="249">
        <v>94.557694906473884</v>
      </c>
      <c r="E359" s="224">
        <v>54.643880000000003</v>
      </c>
      <c r="F359" s="224">
        <v>0.54249999999999998</v>
      </c>
      <c r="G359" s="224">
        <v>1.8447</v>
      </c>
      <c r="H359" s="224">
        <v>0.21149999999999999</v>
      </c>
      <c r="I359" s="224">
        <v>13.22118</v>
      </c>
      <c r="J359" s="224">
        <v>0.2301</v>
      </c>
      <c r="K359" s="224">
        <v>27.94172</v>
      </c>
      <c r="L359" s="224">
        <v>2.4500000000000002</v>
      </c>
      <c r="M359" s="224">
        <v>3.7699999999999997E-2</v>
      </c>
      <c r="N359" s="224">
        <v>101.12328000000001</v>
      </c>
      <c r="O359" s="276"/>
      <c r="P359" s="253">
        <v>1.9343424659713246</v>
      </c>
      <c r="Q359" s="253">
        <v>6.5657534028675357E-2</v>
      </c>
      <c r="R359" s="253">
        <v>1.1303927722381424E-2</v>
      </c>
      <c r="S359" s="253">
        <v>1.4441500813789924E-2</v>
      </c>
      <c r="T359" s="253">
        <v>5.9193991272601821E-3</v>
      </c>
      <c r="U359" s="253">
        <v>2.2138703682005101E-2</v>
      </c>
      <c r="V359" s="253">
        <v>0.1894964496050707</v>
      </c>
      <c r="W359" s="253">
        <v>0.75670001904949291</v>
      </c>
      <c r="X359" s="253">
        <v>0.71782966296607376</v>
      </c>
      <c r="Y359" s="253">
        <v>0.17976234852503489</v>
      </c>
      <c r="Z359" s="253">
        <v>6.8991278845157919E-3</v>
      </c>
      <c r="AA359" s="253">
        <v>9.292136249382206E-2</v>
      </c>
      <c r="AB359" s="253">
        <v>2.5874981305535213E-3</v>
      </c>
      <c r="AC359" s="253">
        <f t="shared" si="27"/>
        <v>4</v>
      </c>
      <c r="AD359" s="249">
        <v>79.023967001262292</v>
      </c>
      <c r="AF359" s="252">
        <v>0.05</v>
      </c>
      <c r="AG359" s="252">
        <v>0.52</v>
      </c>
      <c r="AH359" s="252">
        <v>0.16</v>
      </c>
      <c r="AI359" s="252">
        <v>1.96</v>
      </c>
      <c r="AJ359" s="252">
        <v>0.14000000000000001</v>
      </c>
      <c r="AK359" s="252">
        <v>2.98</v>
      </c>
      <c r="AL359" s="252">
        <v>7.0000000000000007E-2</v>
      </c>
      <c r="AM359" s="252">
        <v>0.1</v>
      </c>
      <c r="AN359" s="252">
        <v>3.77</v>
      </c>
      <c r="AO359" s="256"/>
      <c r="AP359" s="483" t="s">
        <v>1697</v>
      </c>
      <c r="AQ359" s="252">
        <v>30</v>
      </c>
      <c r="AR359" s="252">
        <v>15</v>
      </c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</row>
    <row r="360" spans="1:69" s="255" customFormat="1" ht="12.75">
      <c r="A360" s="249">
        <v>2670.0804681784898</v>
      </c>
      <c r="B360" s="250" t="s">
        <v>360</v>
      </c>
      <c r="C360" s="251" t="s">
        <v>475</v>
      </c>
      <c r="D360" s="249">
        <v>98.497694906473882</v>
      </c>
      <c r="E360" s="224">
        <v>54.52393</v>
      </c>
      <c r="F360" s="224">
        <v>0.53910000000000002</v>
      </c>
      <c r="G360" s="224">
        <v>1.8528</v>
      </c>
      <c r="H360" s="224">
        <v>0.27850000000000003</v>
      </c>
      <c r="I360" s="224">
        <v>13.351100000000001</v>
      </c>
      <c r="J360" s="224">
        <v>0.23449999999999999</v>
      </c>
      <c r="K360" s="224">
        <v>27.793299999999999</v>
      </c>
      <c r="L360" s="224">
        <v>2.39</v>
      </c>
      <c r="M360" s="224">
        <v>3.9399999999999998E-2</v>
      </c>
      <c r="N360" s="224">
        <v>101.00263</v>
      </c>
      <c r="O360" s="276"/>
      <c r="P360" s="253">
        <v>1.9340305392116361</v>
      </c>
      <c r="Q360" s="253">
        <v>6.5969460788363854E-2</v>
      </c>
      <c r="R360" s="253">
        <v>1.1487497908948541E-2</v>
      </c>
      <c r="S360" s="253">
        <v>1.4380244061555358E-2</v>
      </c>
      <c r="T360" s="253">
        <v>7.8104632003206846E-3</v>
      </c>
      <c r="U360" s="253">
        <v>2.0620699349230165E-2</v>
      </c>
      <c r="V360" s="253">
        <v>0.19242329732068075</v>
      </c>
      <c r="W360" s="253">
        <v>0.75327779815926421</v>
      </c>
      <c r="X360" s="253">
        <v>0.7164091478170711</v>
      </c>
      <c r="Y360" s="253">
        <v>0.18300527480104178</v>
      </c>
      <c r="Z360" s="253">
        <v>7.0453855159176666E-3</v>
      </c>
      <c r="AA360" s="253">
        <v>9.0830504072723819E-2</v>
      </c>
      <c r="AB360" s="253">
        <v>2.70968779324558E-3</v>
      </c>
      <c r="AC360" s="253">
        <f t="shared" si="27"/>
        <v>4</v>
      </c>
      <c r="AD360" s="249">
        <v>78.772493787314176</v>
      </c>
      <c r="AF360" s="252">
        <v>0.05</v>
      </c>
      <c r="AG360" s="252">
        <v>0.52</v>
      </c>
      <c r="AH360" s="252">
        <v>0.16</v>
      </c>
      <c r="AI360" s="252">
        <v>1.59</v>
      </c>
      <c r="AJ360" s="252">
        <v>0.14000000000000001</v>
      </c>
      <c r="AK360" s="252">
        <v>3.09</v>
      </c>
      <c r="AL360" s="252">
        <v>7.0000000000000007E-2</v>
      </c>
      <c r="AM360" s="252">
        <v>0.1</v>
      </c>
      <c r="AN360" s="252">
        <v>3.63</v>
      </c>
      <c r="AO360" s="256"/>
      <c r="AP360" s="483" t="s">
        <v>1697</v>
      </c>
      <c r="AQ360" s="252">
        <v>30</v>
      </c>
      <c r="AR360" s="252">
        <v>15</v>
      </c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</row>
    <row r="361" spans="1:69" s="255" customFormat="1" ht="12.75">
      <c r="A361" s="249">
        <v>2670.0804681784898</v>
      </c>
      <c r="B361" s="250" t="s">
        <v>360</v>
      </c>
      <c r="C361" s="251" t="s">
        <v>475</v>
      </c>
      <c r="D361" s="249">
        <v>102.43769490647388</v>
      </c>
      <c r="E361" s="224">
        <v>54.553919999999998</v>
      </c>
      <c r="F361" s="224">
        <v>0.53910000000000002</v>
      </c>
      <c r="G361" s="224">
        <v>1.8686</v>
      </c>
      <c r="H361" s="224">
        <v>0.24979999999999999</v>
      </c>
      <c r="I361" s="224">
        <v>13.55096</v>
      </c>
      <c r="J361" s="224">
        <v>0.23780000000000001</v>
      </c>
      <c r="K361" s="224">
        <v>27.704249999999998</v>
      </c>
      <c r="L361" s="224">
        <v>2.39</v>
      </c>
      <c r="M361" s="224">
        <v>3.32E-2</v>
      </c>
      <c r="N361" s="224">
        <v>101.12763</v>
      </c>
      <c r="O361" s="276"/>
      <c r="P361" s="253">
        <v>1.9342181395931008</v>
      </c>
      <c r="Q361" s="253">
        <v>6.5781860406899151E-2</v>
      </c>
      <c r="R361" s="253">
        <v>1.2300252450916371E-2</v>
      </c>
      <c r="S361" s="253">
        <v>1.4373732903143942E-2</v>
      </c>
      <c r="T361" s="253">
        <v>7.0024068209727491E-3</v>
      </c>
      <c r="U361" s="253">
        <v>2.0013991710939649E-2</v>
      </c>
      <c r="V361" s="253">
        <v>0.19570152207574226</v>
      </c>
      <c r="W361" s="253">
        <v>0.75060809403828566</v>
      </c>
      <c r="X361" s="253">
        <v>0.71370664080673285</v>
      </c>
      <c r="Y361" s="253">
        <v>0.18608042869614788</v>
      </c>
      <c r="Z361" s="253">
        <v>7.141296729461395E-3</v>
      </c>
      <c r="AA361" s="253">
        <v>9.0789377385438491E-2</v>
      </c>
      <c r="AB361" s="253">
        <v>2.2822563822194604E-3</v>
      </c>
      <c r="AC361" s="253">
        <f t="shared" si="27"/>
        <v>4.0000000000000009</v>
      </c>
      <c r="AD361" s="249">
        <v>78.468804269520817</v>
      </c>
      <c r="AF361" s="252">
        <v>0.05</v>
      </c>
      <c r="AG361" s="252">
        <v>0.52</v>
      </c>
      <c r="AH361" s="252">
        <v>0.16</v>
      </c>
      <c r="AI361" s="252">
        <v>1.7</v>
      </c>
      <c r="AJ361" s="252">
        <v>0.14000000000000001</v>
      </c>
      <c r="AK361" s="252">
        <v>3.06</v>
      </c>
      <c r="AL361" s="252">
        <v>7.0000000000000007E-2</v>
      </c>
      <c r="AM361" s="252">
        <v>0.1</v>
      </c>
      <c r="AN361" s="252">
        <v>4.3</v>
      </c>
      <c r="AO361" s="256"/>
      <c r="AP361" s="483" t="s">
        <v>1697</v>
      </c>
      <c r="AQ361" s="252">
        <v>30</v>
      </c>
      <c r="AR361" s="252">
        <v>15</v>
      </c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</row>
    <row r="362" spans="1:69" s="255" customFormat="1" ht="12.75">
      <c r="A362" s="249">
        <v>2670.0804681784898</v>
      </c>
      <c r="B362" s="250" t="s">
        <v>360</v>
      </c>
      <c r="C362" s="251" t="s">
        <v>475</v>
      </c>
      <c r="D362" s="249">
        <v>106.37769490647388</v>
      </c>
      <c r="E362" s="224">
        <v>54.97372</v>
      </c>
      <c r="F362" s="224">
        <v>0.39900000000000002</v>
      </c>
      <c r="G362" s="224">
        <v>1.6439999999999999</v>
      </c>
      <c r="H362" s="224">
        <v>0.3548</v>
      </c>
      <c r="I362" s="224">
        <v>12.13191</v>
      </c>
      <c r="J362" s="224">
        <v>0.2175</v>
      </c>
      <c r="K362" s="224">
        <v>28.931149999999999</v>
      </c>
      <c r="L362" s="224">
        <v>2.48</v>
      </c>
      <c r="M362" s="224">
        <v>3.8199999999999998E-2</v>
      </c>
      <c r="N362" s="224">
        <v>101.17028000000001</v>
      </c>
      <c r="O362" s="276"/>
      <c r="P362" s="253">
        <v>1.9342894512514235</v>
      </c>
      <c r="Q362" s="253">
        <v>6.5710548748576514E-2</v>
      </c>
      <c r="R362" s="253">
        <v>2.4642513445560787E-3</v>
      </c>
      <c r="S362" s="253">
        <v>1.0557473066167146E-2</v>
      </c>
      <c r="T362" s="253">
        <v>9.870186605256558E-3</v>
      </c>
      <c r="U362" s="253">
        <v>3.4867177543254968E-2</v>
      </c>
      <c r="V362" s="253">
        <v>0.16498357650745332</v>
      </c>
      <c r="W362" s="253">
        <v>0.77725733493331273</v>
      </c>
      <c r="X362" s="253">
        <v>0.74028417669236535</v>
      </c>
      <c r="Y362" s="253">
        <v>0.15713551434424339</v>
      </c>
      <c r="Z362" s="253">
        <v>6.4820344939821002E-3</v>
      </c>
      <c r="AA362" s="253">
        <v>9.3492261592584017E-2</v>
      </c>
      <c r="AB362" s="253">
        <v>2.6060128768251498E-3</v>
      </c>
      <c r="AC362" s="253">
        <f t="shared" si="27"/>
        <v>4</v>
      </c>
      <c r="AD362" s="249">
        <v>80.955936092287587</v>
      </c>
      <c r="AF362" s="252">
        <v>0.05</v>
      </c>
      <c r="AG362" s="252">
        <v>0.67</v>
      </c>
      <c r="AH362" s="252">
        <v>0.17</v>
      </c>
      <c r="AI362" s="252">
        <v>1.31</v>
      </c>
      <c r="AJ362" s="252">
        <v>0.14000000000000001</v>
      </c>
      <c r="AK362" s="252">
        <v>3.14</v>
      </c>
      <c r="AL362" s="252">
        <v>7.0000000000000007E-2</v>
      </c>
      <c r="AM362" s="252">
        <v>0.1</v>
      </c>
      <c r="AN362" s="252">
        <v>3.67</v>
      </c>
      <c r="AO362" s="256"/>
      <c r="AP362" s="483" t="s">
        <v>1697</v>
      </c>
      <c r="AQ362" s="252">
        <v>30</v>
      </c>
      <c r="AR362" s="252">
        <v>15</v>
      </c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</row>
    <row r="363" spans="1:69" s="255" customFormat="1" ht="12.75">
      <c r="A363" s="249">
        <v>2670.0804681784898</v>
      </c>
      <c r="B363" s="250" t="s">
        <v>360</v>
      </c>
      <c r="C363" s="251" t="s">
        <v>475</v>
      </c>
      <c r="D363" s="249">
        <v>110.31769490647387</v>
      </c>
      <c r="E363" s="224">
        <v>55.283580000000001</v>
      </c>
      <c r="F363" s="224">
        <v>0.3619</v>
      </c>
      <c r="G363" s="224">
        <v>1.6990000000000001</v>
      </c>
      <c r="H363" s="224">
        <v>0.47270000000000001</v>
      </c>
      <c r="I363" s="224">
        <v>11.102600000000001</v>
      </c>
      <c r="J363" s="224">
        <v>0.25969999999999999</v>
      </c>
      <c r="K363" s="224">
        <v>28.614529999999998</v>
      </c>
      <c r="L363" s="224">
        <v>3.05</v>
      </c>
      <c r="M363" s="224">
        <v>3.78E-2</v>
      </c>
      <c r="N363" s="224">
        <v>100.88181</v>
      </c>
      <c r="O363" s="276"/>
      <c r="P363" s="253">
        <v>1.949429936264971</v>
      </c>
      <c r="Q363" s="253">
        <v>5.0570063735029036E-2</v>
      </c>
      <c r="R363" s="253">
        <v>2.0039019636312272E-2</v>
      </c>
      <c r="S363" s="253">
        <v>9.5966753779649864E-3</v>
      </c>
      <c r="T363" s="253">
        <v>1.3178697500979173E-2</v>
      </c>
      <c r="U363" s="253">
        <v>7.433386950896903E-4</v>
      </c>
      <c r="V363" s="253">
        <v>0.17064995433037808</v>
      </c>
      <c r="W363" s="253">
        <v>0.78579231445927578</v>
      </c>
      <c r="X363" s="253">
        <v>0.71841132306737543</v>
      </c>
      <c r="Y363" s="253">
        <v>0.15601687267231193</v>
      </c>
      <c r="Z363" s="253">
        <v>7.7565600834569167E-3</v>
      </c>
      <c r="AA363" s="253">
        <v>0.11523090132357434</v>
      </c>
      <c r="AB363" s="253">
        <v>2.5843428532813335E-3</v>
      </c>
      <c r="AC363" s="253">
        <f t="shared" si="27"/>
        <v>4</v>
      </c>
      <c r="AD363" s="249">
        <v>82.124497799623668</v>
      </c>
      <c r="AF363" s="252">
        <v>0.05</v>
      </c>
      <c r="AG363" s="252">
        <v>0.72</v>
      </c>
      <c r="AH363" s="252">
        <v>0.17</v>
      </c>
      <c r="AI363" s="252">
        <v>1.07</v>
      </c>
      <c r="AJ363" s="252">
        <v>0.15</v>
      </c>
      <c r="AK363" s="252">
        <v>2.71</v>
      </c>
      <c r="AL363" s="252">
        <v>7.0000000000000007E-2</v>
      </c>
      <c r="AM363" s="252">
        <v>0.09</v>
      </c>
      <c r="AN363" s="252">
        <v>3.6</v>
      </c>
      <c r="AO363" s="256"/>
      <c r="AP363" s="483" t="s">
        <v>1697</v>
      </c>
      <c r="AQ363" s="252">
        <v>30</v>
      </c>
      <c r="AR363" s="252">
        <v>15</v>
      </c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</row>
    <row r="364" spans="1:69" s="255" customFormat="1" ht="12.75">
      <c r="A364" s="249">
        <v>2670.0804681784898</v>
      </c>
      <c r="B364" s="250" t="s">
        <v>360</v>
      </c>
      <c r="C364" s="251" t="s">
        <v>475</v>
      </c>
      <c r="D364" s="249">
        <v>114.25769490647387</v>
      </c>
      <c r="E364" s="224">
        <v>55.38353</v>
      </c>
      <c r="F364" s="224">
        <v>0.35160000000000002</v>
      </c>
      <c r="G364" s="224">
        <v>1.4105000000000001</v>
      </c>
      <c r="H364" s="224">
        <v>0.38019999999999998</v>
      </c>
      <c r="I364" s="224">
        <v>11.36242</v>
      </c>
      <c r="J364" s="224">
        <v>0.28999999999999998</v>
      </c>
      <c r="K364" s="224">
        <v>29.049890000000001</v>
      </c>
      <c r="L364" s="224">
        <v>2.9</v>
      </c>
      <c r="M364" s="224">
        <v>3.1699999999999999E-2</v>
      </c>
      <c r="N364" s="224">
        <v>101.15984000000002</v>
      </c>
      <c r="O364" s="276"/>
      <c r="P364" s="253">
        <v>1.9461179996074458</v>
      </c>
      <c r="Q364" s="253">
        <v>5.3882000392554197E-2</v>
      </c>
      <c r="R364" s="253">
        <v>4.5320538405095867E-3</v>
      </c>
      <c r="S364" s="253">
        <v>9.290907835529787E-3</v>
      </c>
      <c r="T364" s="253">
        <v>1.0562727209999501E-2</v>
      </c>
      <c r="U364" s="253">
        <v>2.2365109774925784E-2</v>
      </c>
      <c r="V364" s="253">
        <v>0.16198831589087179</v>
      </c>
      <c r="W364" s="253">
        <v>0.79126088544816353</v>
      </c>
      <c r="X364" s="253">
        <v>0.73048303078525678</v>
      </c>
      <c r="Y364" s="253">
        <v>0.14954576691446417</v>
      </c>
      <c r="Z364" s="253">
        <v>8.6312217305364002E-3</v>
      </c>
      <c r="AA364" s="253">
        <v>0.10918027446580256</v>
      </c>
      <c r="AB364" s="253">
        <v>2.1597061039400852E-3</v>
      </c>
      <c r="AC364" s="253">
        <f t="shared" si="27"/>
        <v>3.9999999999999996</v>
      </c>
      <c r="AD364" s="249">
        <v>82.006281757825477</v>
      </c>
      <c r="AF364" s="252">
        <v>0.05</v>
      </c>
      <c r="AG364" s="252">
        <v>0.73</v>
      </c>
      <c r="AH364" s="252">
        <v>0.19</v>
      </c>
      <c r="AI364" s="252">
        <v>1.25</v>
      </c>
      <c r="AJ364" s="252">
        <v>0.15</v>
      </c>
      <c r="AK364" s="252">
        <v>2.4</v>
      </c>
      <c r="AL364" s="252">
        <v>7.0000000000000007E-2</v>
      </c>
      <c r="AM364" s="252">
        <v>0.09</v>
      </c>
      <c r="AN364" s="252">
        <v>4.3499999999999996</v>
      </c>
      <c r="AO364" s="256"/>
      <c r="AP364" s="483" t="s">
        <v>1697</v>
      </c>
      <c r="AQ364" s="252">
        <v>30</v>
      </c>
      <c r="AR364" s="252">
        <v>15</v>
      </c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</row>
    <row r="365" spans="1:69" s="255" customFormat="1" ht="12.75">
      <c r="A365" s="249">
        <v>2670.0804681784898</v>
      </c>
      <c r="B365" s="250" t="s">
        <v>360</v>
      </c>
      <c r="C365" s="251" t="s">
        <v>475</v>
      </c>
      <c r="D365" s="249">
        <v>118.19769490647387</v>
      </c>
      <c r="E365" s="224">
        <v>52.075099999999999</v>
      </c>
      <c r="F365" s="224">
        <v>0.79559999999999997</v>
      </c>
      <c r="G365" s="224">
        <v>3.45</v>
      </c>
      <c r="H365" s="224">
        <v>0.55249999999999999</v>
      </c>
      <c r="I365" s="224">
        <v>9.8134560000000004</v>
      </c>
      <c r="J365" s="224">
        <v>0.27300000000000002</v>
      </c>
      <c r="K365" s="224">
        <v>20.946390000000001</v>
      </c>
      <c r="L365" s="224">
        <v>11.97</v>
      </c>
      <c r="M365" s="224">
        <v>0.17169999999999999</v>
      </c>
      <c r="N365" s="224">
        <v>100.047746</v>
      </c>
      <c r="O365" s="276"/>
      <c r="P365" s="253">
        <v>1.8936703487482032</v>
      </c>
      <c r="Q365" s="253">
        <v>0.10632965125179683</v>
      </c>
      <c r="R365" s="253">
        <v>4.1529797983930639E-2</v>
      </c>
      <c r="S365" s="253">
        <v>2.1756538022477945E-2</v>
      </c>
      <c r="T365" s="253">
        <v>1.5884807779185401E-2</v>
      </c>
      <c r="U365" s="253">
        <v>1.7507711577488649E-2</v>
      </c>
      <c r="V365" s="253">
        <v>0.17915958151729283</v>
      </c>
      <c r="W365" s="253">
        <v>0.72416156311962487</v>
      </c>
      <c r="X365" s="253">
        <v>0.41135114068858003</v>
      </c>
      <c r="Y365" s="253">
        <v>0.10176941441761235</v>
      </c>
      <c r="Z365" s="253">
        <v>8.4085798493947796E-3</v>
      </c>
      <c r="AA365" s="253">
        <v>0.46636512291064869</v>
      </c>
      <c r="AB365" s="253">
        <v>1.2105742133764221E-2</v>
      </c>
      <c r="AC365" s="253">
        <f t="shared" si="27"/>
        <v>4.0000000000000009</v>
      </c>
      <c r="AD365" s="249">
        <v>79.18777990657648</v>
      </c>
      <c r="AF365" s="252">
        <v>0.05</v>
      </c>
      <c r="AG365" s="252">
        <v>0.39</v>
      </c>
      <c r="AH365" s="252">
        <v>0.11</v>
      </c>
      <c r="AI365" s="252">
        <v>0.97</v>
      </c>
      <c r="AJ365" s="252">
        <v>0.16</v>
      </c>
      <c r="AK365" s="252">
        <v>2.58</v>
      </c>
      <c r="AL365" s="252">
        <v>0.08</v>
      </c>
      <c r="AM365" s="252">
        <v>0.04</v>
      </c>
      <c r="AN365" s="252">
        <v>0.98</v>
      </c>
      <c r="AO365" s="256"/>
      <c r="AP365" s="483" t="s">
        <v>1697</v>
      </c>
      <c r="AQ365" s="252">
        <v>30</v>
      </c>
      <c r="AR365" s="252">
        <v>15</v>
      </c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</row>
    <row r="366" spans="1:69" s="255" customFormat="1" ht="12.75">
      <c r="A366" s="249">
        <v>2670.0804681784898</v>
      </c>
      <c r="B366" s="250" t="s">
        <v>360</v>
      </c>
      <c r="C366" s="251" t="s">
        <v>475</v>
      </c>
      <c r="D366" s="249">
        <v>122.13769490647387</v>
      </c>
      <c r="E366" s="224">
        <v>52.295000000000002</v>
      </c>
      <c r="F366" s="224">
        <v>0.87549999999999994</v>
      </c>
      <c r="G366" s="224">
        <v>3.34</v>
      </c>
      <c r="H366" s="224">
        <v>0.4279</v>
      </c>
      <c r="I366" s="224">
        <v>9.8334430000000008</v>
      </c>
      <c r="J366" s="224">
        <v>0.27029999999999998</v>
      </c>
      <c r="K366" s="224">
        <v>20.332940000000001</v>
      </c>
      <c r="L366" s="224">
        <v>13</v>
      </c>
      <c r="M366" s="224">
        <v>0.17829999999999999</v>
      </c>
      <c r="N366" s="224">
        <v>100.55338300000001</v>
      </c>
      <c r="O366" s="276"/>
      <c r="P366" s="253">
        <v>1.8970431082248074</v>
      </c>
      <c r="Q366" s="253">
        <v>0.10295689177519263</v>
      </c>
      <c r="R366" s="253">
        <v>3.9840153765494879E-2</v>
      </c>
      <c r="S366" s="253">
        <v>2.3883277906760144E-2</v>
      </c>
      <c r="T366" s="253">
        <v>1.2272547850456797E-2</v>
      </c>
      <c r="U366" s="253">
        <v>1.5618145327819022E-2</v>
      </c>
      <c r="V366" s="253">
        <v>0.18578050518378519</v>
      </c>
      <c r="W366" s="253">
        <v>0.72260536996568447</v>
      </c>
      <c r="X366" s="253">
        <v>0.37697190885403958</v>
      </c>
      <c r="Y366" s="253">
        <v>9.6918781091157827E-2</v>
      </c>
      <c r="Z366" s="253">
        <v>8.3051755635399939E-3</v>
      </c>
      <c r="AA366" s="253">
        <v>0.50526362350916343</v>
      </c>
      <c r="AB366" s="253">
        <v>1.254051098209907E-2</v>
      </c>
      <c r="AC366" s="253">
        <f t="shared" si="27"/>
        <v>4.0000000000000009</v>
      </c>
      <c r="AD366" s="249">
        <v>78.659520679307704</v>
      </c>
      <c r="AF366" s="252">
        <v>0.05</v>
      </c>
      <c r="AG366" s="252">
        <v>0.37</v>
      </c>
      <c r="AH366" s="252">
        <v>0.11</v>
      </c>
      <c r="AI366" s="252">
        <v>1.18</v>
      </c>
      <c r="AJ366" s="252">
        <v>0.16</v>
      </c>
      <c r="AK366" s="252">
        <v>2.64</v>
      </c>
      <c r="AL366" s="252">
        <v>0.08</v>
      </c>
      <c r="AM366" s="252">
        <v>0.04</v>
      </c>
      <c r="AN366" s="252">
        <v>0.94</v>
      </c>
      <c r="AO366" s="256"/>
      <c r="AP366" s="483" t="s">
        <v>1697</v>
      </c>
      <c r="AQ366" s="252">
        <v>30</v>
      </c>
      <c r="AR366" s="252">
        <v>15</v>
      </c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</row>
    <row r="367" spans="1:69" s="255" customFormat="1" ht="12.75">
      <c r="A367" s="249">
        <v>2670.0804681784898</v>
      </c>
      <c r="B367" s="250" t="s">
        <v>360</v>
      </c>
      <c r="C367" s="251" t="s">
        <v>475</v>
      </c>
      <c r="D367" s="249">
        <v>126.07769490647387</v>
      </c>
      <c r="E367" s="224">
        <v>53.274529999999999</v>
      </c>
      <c r="F367" s="224">
        <v>0.59379999999999999</v>
      </c>
      <c r="G367" s="224">
        <v>2.39</v>
      </c>
      <c r="H367" s="224">
        <v>0.66549999999999998</v>
      </c>
      <c r="I367" s="224">
        <v>9.1139220000000005</v>
      </c>
      <c r="J367" s="224">
        <v>0.2545</v>
      </c>
      <c r="K367" s="224">
        <v>20.659459999999999</v>
      </c>
      <c r="L367" s="224">
        <v>13.62</v>
      </c>
      <c r="M367" s="224">
        <v>0.16520000000000001</v>
      </c>
      <c r="N367" s="224">
        <v>100.73691199999999</v>
      </c>
      <c r="O367" s="276"/>
      <c r="P367" s="253">
        <v>1.9265235942343395</v>
      </c>
      <c r="Q367" s="253">
        <v>7.3476405765660502E-2</v>
      </c>
      <c r="R367" s="253">
        <v>2.8384686505827705E-2</v>
      </c>
      <c r="S367" s="253">
        <v>1.6147884994361473E-2</v>
      </c>
      <c r="T367" s="253">
        <v>1.9027344445108618E-2</v>
      </c>
      <c r="U367" s="253">
        <v>5.3513527632276237E-3</v>
      </c>
      <c r="V367" s="253">
        <v>0.18182498271929562</v>
      </c>
      <c r="W367" s="253">
        <v>0.74926374857217848</v>
      </c>
      <c r="X367" s="253">
        <v>0.36447214531271704</v>
      </c>
      <c r="Y367" s="253">
        <v>8.8447014351669767E-2</v>
      </c>
      <c r="Z367" s="253">
        <v>7.7952173903439673E-3</v>
      </c>
      <c r="AA367" s="253">
        <v>0.52770287500804491</v>
      </c>
      <c r="AB367" s="253">
        <v>1.1582747937224363E-2</v>
      </c>
      <c r="AC367" s="253">
        <f t="shared" si="27"/>
        <v>3.9999999999999996</v>
      </c>
      <c r="AD367" s="249">
        <v>80.161837114467659</v>
      </c>
      <c r="AF367" s="252">
        <v>0.05</v>
      </c>
      <c r="AG367" s="252">
        <v>0.48</v>
      </c>
      <c r="AH367" s="252">
        <v>0.14000000000000001</v>
      </c>
      <c r="AI367" s="252">
        <v>0.87</v>
      </c>
      <c r="AJ367" s="252">
        <v>0.17</v>
      </c>
      <c r="AK367" s="252">
        <v>2.65</v>
      </c>
      <c r="AL367" s="252">
        <v>0.08</v>
      </c>
      <c r="AM367" s="252">
        <v>0.04</v>
      </c>
      <c r="AN367" s="252">
        <v>1.01</v>
      </c>
      <c r="AO367" s="256"/>
      <c r="AP367" s="483" t="s">
        <v>1697</v>
      </c>
      <c r="AQ367" s="252">
        <v>30</v>
      </c>
      <c r="AR367" s="252">
        <v>15</v>
      </c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</row>
    <row r="368" spans="1:69" s="255" customFormat="1" ht="12.75">
      <c r="A368" s="249">
        <v>2670.0804681784898</v>
      </c>
      <c r="B368" s="250" t="s">
        <v>360</v>
      </c>
      <c r="C368" s="251" t="s">
        <v>475</v>
      </c>
      <c r="D368" s="249">
        <v>130.01769490647388</v>
      </c>
      <c r="E368" s="224">
        <v>53.014659999999999</v>
      </c>
      <c r="F368" s="224">
        <v>0.61939999999999995</v>
      </c>
      <c r="G368" s="224">
        <v>2.4300000000000002</v>
      </c>
      <c r="H368" s="224">
        <v>0.76959999999999995</v>
      </c>
      <c r="I368" s="224">
        <v>8.6042609999999993</v>
      </c>
      <c r="J368" s="224">
        <v>0.1835</v>
      </c>
      <c r="K368" s="224">
        <v>19.709599999999998</v>
      </c>
      <c r="L368" s="224">
        <v>14.91</v>
      </c>
      <c r="M368" s="224">
        <v>0.19189999999999999</v>
      </c>
      <c r="N368" s="224">
        <v>100.43292099999998</v>
      </c>
      <c r="O368" s="276"/>
      <c r="P368" s="253">
        <v>1.9272255542012944</v>
      </c>
      <c r="Q368" s="253">
        <v>7.2774445798705623E-2</v>
      </c>
      <c r="R368" s="253">
        <v>3.1337020088493706E-2</v>
      </c>
      <c r="S368" s="253">
        <v>1.6932789727506052E-2</v>
      </c>
      <c r="T368" s="253">
        <v>2.2119588289034525E-2</v>
      </c>
      <c r="U368" s="253">
        <v>0</v>
      </c>
      <c r="V368" s="253">
        <v>0.18287355639060648</v>
      </c>
      <c r="W368" s="253">
        <v>0.74673704550435949</v>
      </c>
      <c r="X368" s="253">
        <v>0.32139002314753451</v>
      </c>
      <c r="Y368" s="253">
        <v>7.870740694504065E-2</v>
      </c>
      <c r="Z368" s="253">
        <v>5.6501291231557385E-3</v>
      </c>
      <c r="AA368" s="253">
        <v>0.58072678293985769</v>
      </c>
      <c r="AB368" s="253">
        <v>1.3525657844411364E-2</v>
      </c>
      <c r="AC368" s="253">
        <f t="shared" si="27"/>
        <v>4</v>
      </c>
      <c r="AD368" s="249">
        <v>80.327939890333894</v>
      </c>
      <c r="AF368" s="252">
        <v>0.05</v>
      </c>
      <c r="AG368" s="252">
        <v>0.48</v>
      </c>
      <c r="AH368" s="252">
        <v>0.13</v>
      </c>
      <c r="AI368" s="252">
        <v>0.78</v>
      </c>
      <c r="AJ368" s="252">
        <v>0.17</v>
      </c>
      <c r="AK368" s="252">
        <v>3.82</v>
      </c>
      <c r="AL368" s="252">
        <v>0.08</v>
      </c>
      <c r="AM368" s="252">
        <v>0.04</v>
      </c>
      <c r="AN368" s="252">
        <v>0.89</v>
      </c>
      <c r="AO368" s="256"/>
      <c r="AP368" s="483" t="s">
        <v>1697</v>
      </c>
      <c r="AQ368" s="252">
        <v>30</v>
      </c>
      <c r="AR368" s="252">
        <v>15</v>
      </c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</row>
    <row r="369" spans="1:69" s="255" customFormat="1" ht="12.75">
      <c r="A369" s="252"/>
      <c r="B369" s="252"/>
      <c r="C369" s="251"/>
      <c r="D369" s="249"/>
      <c r="E369" s="224"/>
      <c r="F369" s="224"/>
      <c r="G369" s="224"/>
      <c r="H369" s="224"/>
      <c r="I369" s="224"/>
      <c r="J369" s="224"/>
      <c r="K369" s="224"/>
      <c r="L369" s="224"/>
      <c r="M369" s="224"/>
      <c r="N369" s="224"/>
      <c r="O369" s="276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49"/>
      <c r="AF369" s="224"/>
      <c r="AG369" s="224"/>
      <c r="AH369" s="224"/>
      <c r="AI369" s="224"/>
      <c r="AJ369" s="224"/>
      <c r="AK369" s="224"/>
      <c r="AL369" s="224"/>
      <c r="AM369" s="224"/>
      <c r="AN369" s="224"/>
      <c r="AO369" s="256"/>
      <c r="AP369" s="252"/>
      <c r="AQ369" s="252"/>
      <c r="AR369" s="252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</row>
    <row r="370" spans="1:69" s="255" customFormat="1" ht="12.75">
      <c r="A370" s="249">
        <v>2670.0804681784898</v>
      </c>
      <c r="B370" s="250" t="s">
        <v>360</v>
      </c>
      <c r="C370" s="251" t="s">
        <v>465</v>
      </c>
      <c r="D370" s="249">
        <v>0</v>
      </c>
      <c r="E370" s="224">
        <v>55.633400000000002</v>
      </c>
      <c r="F370" s="224">
        <v>0.29289999999999999</v>
      </c>
      <c r="G370" s="224">
        <v>2.0099999999999998</v>
      </c>
      <c r="H370" s="224">
        <v>0.55069999999999997</v>
      </c>
      <c r="I370" s="224">
        <v>9.9733490000000007</v>
      </c>
      <c r="J370" s="224">
        <v>0.22819999999999999</v>
      </c>
      <c r="K370" s="224">
        <v>30.118480000000002</v>
      </c>
      <c r="L370" s="224">
        <v>2.42</v>
      </c>
      <c r="M370" s="224">
        <v>2.86E-2</v>
      </c>
      <c r="N370" s="224">
        <v>101.25562900000001</v>
      </c>
      <c r="O370" s="276"/>
      <c r="P370" s="253">
        <v>1.9394654349084819</v>
      </c>
      <c r="Q370" s="253">
        <v>6.0534565091518111E-2</v>
      </c>
      <c r="R370" s="253">
        <v>2.2049873676634579E-2</v>
      </c>
      <c r="S370" s="253">
        <v>7.6786798806773981E-3</v>
      </c>
      <c r="T370" s="253">
        <v>1.5178782334705428E-2</v>
      </c>
      <c r="U370" s="253">
        <v>9.8816716238694369E-3</v>
      </c>
      <c r="V370" s="253">
        <v>0.14381002395961962</v>
      </c>
      <c r="W370" s="253">
        <v>0.80140096852449316</v>
      </c>
      <c r="X370" s="253">
        <v>0.76386461983645626</v>
      </c>
      <c r="Y370" s="253">
        <v>0.1370741908171641</v>
      </c>
      <c r="Z370" s="253">
        <v>6.7382608758885781E-3</v>
      </c>
      <c r="AA370" s="253">
        <v>9.0389806165446132E-2</v>
      </c>
      <c r="AB370" s="253">
        <v>1.9331223050448121E-3</v>
      </c>
      <c r="AC370" s="253">
        <f t="shared" si="27"/>
        <v>3.9999999999999991</v>
      </c>
      <c r="AD370" s="249">
        <v>84.334000238977609</v>
      </c>
      <c r="AF370" s="252">
        <v>0.05</v>
      </c>
      <c r="AG370" s="252">
        <v>0.85</v>
      </c>
      <c r="AH370" s="252">
        <v>0.15</v>
      </c>
      <c r="AI370" s="252">
        <v>0.97</v>
      </c>
      <c r="AJ370" s="252">
        <v>0.16</v>
      </c>
      <c r="AK370" s="252">
        <v>3.02</v>
      </c>
      <c r="AL370" s="252">
        <v>7.0000000000000007E-2</v>
      </c>
      <c r="AM370" s="252">
        <v>0.1</v>
      </c>
      <c r="AN370" s="252">
        <v>4.7699999999999996</v>
      </c>
      <c r="AO370" s="256"/>
      <c r="AP370" s="483" t="s">
        <v>1697</v>
      </c>
      <c r="AQ370" s="252">
        <v>30</v>
      </c>
      <c r="AR370" s="252">
        <v>15</v>
      </c>
      <c r="AS370" s="256"/>
      <c r="AT370" s="256"/>
      <c r="AU370" s="256"/>
      <c r="AV370" s="256"/>
      <c r="AW370" s="256"/>
      <c r="AX370" s="256"/>
      <c r="AY370" s="256"/>
      <c r="AZ370" s="256"/>
      <c r="BA370" s="256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6"/>
      <c r="BM370" s="256"/>
      <c r="BN370" s="256"/>
      <c r="BO370" s="256"/>
      <c r="BP370" s="256"/>
      <c r="BQ370" s="256"/>
    </row>
    <row r="371" spans="1:69" s="255" customFormat="1" ht="12.75">
      <c r="A371" s="249">
        <v>2670.0804681784898</v>
      </c>
      <c r="B371" s="250" t="s">
        <v>360</v>
      </c>
      <c r="C371" s="251" t="s">
        <v>465</v>
      </c>
      <c r="D371" s="249">
        <v>5.9085565073036239</v>
      </c>
      <c r="E371" s="224">
        <v>55.533450000000002</v>
      </c>
      <c r="F371" s="224">
        <v>0.28370000000000001</v>
      </c>
      <c r="G371" s="224">
        <v>2.06</v>
      </c>
      <c r="H371" s="224">
        <v>0.64029999999999998</v>
      </c>
      <c r="I371" s="224">
        <v>9.5836100000000002</v>
      </c>
      <c r="J371" s="224">
        <v>0.20100000000000001</v>
      </c>
      <c r="K371" s="224">
        <v>30.05911</v>
      </c>
      <c r="L371" s="224">
        <v>2.63</v>
      </c>
      <c r="M371" s="224">
        <v>2.5499999999999998E-2</v>
      </c>
      <c r="N371" s="224">
        <v>101.01667</v>
      </c>
      <c r="O371" s="276"/>
      <c r="P371" s="253">
        <v>1.9392868432410677</v>
      </c>
      <c r="Q371" s="253">
        <v>6.0713156758932296E-2</v>
      </c>
      <c r="R371" s="253">
        <v>2.4070147707041301E-2</v>
      </c>
      <c r="S371" s="253">
        <v>7.4501922771645739E-3</v>
      </c>
      <c r="T371" s="253">
        <v>1.7678536650482673E-2</v>
      </c>
      <c r="U371" s="253">
        <v>5.7906190591978657E-3</v>
      </c>
      <c r="V371" s="253">
        <v>0.14085185165348524</v>
      </c>
      <c r="W371" s="253">
        <v>0.80415865265262843</v>
      </c>
      <c r="X371" s="253">
        <v>0.76068898863871748</v>
      </c>
      <c r="Y371" s="253">
        <v>0.13323795277057526</v>
      </c>
      <c r="Z371" s="253">
        <v>5.9452372879853508E-3</v>
      </c>
      <c r="AA371" s="253">
        <v>9.8401290090601737E-2</v>
      </c>
      <c r="AB371" s="253">
        <v>1.7265312121202141E-3</v>
      </c>
      <c r="AC371" s="253">
        <f t="shared" si="27"/>
        <v>4</v>
      </c>
      <c r="AD371" s="249">
        <v>84.828093157597451</v>
      </c>
      <c r="AF371" s="252">
        <v>0.05</v>
      </c>
      <c r="AG371" s="252">
        <v>0.88</v>
      </c>
      <c r="AH371" s="252">
        <v>0.15</v>
      </c>
      <c r="AI371" s="252">
        <v>0.87</v>
      </c>
      <c r="AJ371" s="252">
        <v>0.16</v>
      </c>
      <c r="AK371" s="252">
        <v>3.39</v>
      </c>
      <c r="AL371" s="252">
        <v>7.0000000000000007E-2</v>
      </c>
      <c r="AM371" s="252">
        <v>0.1</v>
      </c>
      <c r="AN371" s="252">
        <v>5.31</v>
      </c>
      <c r="AO371" s="256"/>
      <c r="AP371" s="483" t="s">
        <v>1697</v>
      </c>
      <c r="AQ371" s="252">
        <v>30</v>
      </c>
      <c r="AR371" s="252">
        <v>15</v>
      </c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</row>
    <row r="372" spans="1:69" s="255" customFormat="1" ht="12.75">
      <c r="A372" s="249">
        <v>2670.0804681784898</v>
      </c>
      <c r="B372" s="250" t="s">
        <v>360</v>
      </c>
      <c r="C372" s="251" t="s">
        <v>465</v>
      </c>
      <c r="D372" s="249">
        <v>11.808556507303624</v>
      </c>
      <c r="E372" s="224">
        <v>55.413510000000002</v>
      </c>
      <c r="F372" s="224">
        <v>0.29670000000000002</v>
      </c>
      <c r="G372" s="224">
        <v>2.04</v>
      </c>
      <c r="H372" s="224">
        <v>0.66569999999999996</v>
      </c>
      <c r="I372" s="224">
        <v>9.3837419999999998</v>
      </c>
      <c r="J372" s="224">
        <v>0.22270000000000001</v>
      </c>
      <c r="K372" s="224">
        <v>30.05911</v>
      </c>
      <c r="L372" s="224">
        <v>2.69</v>
      </c>
      <c r="M372" s="224">
        <v>3.4799999999999998E-2</v>
      </c>
      <c r="N372" s="224">
        <v>100.80626200000002</v>
      </c>
      <c r="O372" s="276"/>
      <c r="P372" s="253">
        <v>1.9381458695177991</v>
      </c>
      <c r="Q372" s="253">
        <v>6.1854130482200897E-2</v>
      </c>
      <c r="R372" s="253">
        <v>2.223825839561977E-2</v>
      </c>
      <c r="S372" s="253">
        <v>7.8038532756342146E-3</v>
      </c>
      <c r="T372" s="253">
        <v>1.8408770010757396E-2</v>
      </c>
      <c r="U372" s="253">
        <v>7.9593134602404803E-3</v>
      </c>
      <c r="V372" s="253">
        <v>0.13713475604680292</v>
      </c>
      <c r="W372" s="253">
        <v>0.80645504881094521</v>
      </c>
      <c r="X372" s="253">
        <v>0.76085696713090845</v>
      </c>
      <c r="Y372" s="253">
        <v>0.12938096764084817</v>
      </c>
      <c r="Z372" s="253">
        <v>6.5974598535674042E-3</v>
      </c>
      <c r="AA372" s="253">
        <v>0.10080468743899378</v>
      </c>
      <c r="AB372" s="253">
        <v>2.3599179356821949E-3</v>
      </c>
      <c r="AC372" s="253">
        <f t="shared" si="27"/>
        <v>4</v>
      </c>
      <c r="AD372" s="249">
        <v>85.097352232580974</v>
      </c>
      <c r="AF372" s="252">
        <v>0.05</v>
      </c>
      <c r="AG372" s="252">
        <v>0.84</v>
      </c>
      <c r="AH372" s="252">
        <v>0.15</v>
      </c>
      <c r="AI372" s="252">
        <v>0.85</v>
      </c>
      <c r="AJ372" s="252">
        <v>0.17</v>
      </c>
      <c r="AK372" s="252">
        <v>3.02</v>
      </c>
      <c r="AL372" s="252">
        <v>7.0000000000000007E-2</v>
      </c>
      <c r="AM372" s="252">
        <v>0.09</v>
      </c>
      <c r="AN372" s="252">
        <v>3.87</v>
      </c>
      <c r="AO372" s="256"/>
      <c r="AP372" s="483" t="s">
        <v>1697</v>
      </c>
      <c r="AQ372" s="252">
        <v>30</v>
      </c>
      <c r="AR372" s="252">
        <v>15</v>
      </c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</row>
    <row r="373" spans="1:69" s="255" customFormat="1" ht="12.75">
      <c r="A373" s="249">
        <v>2670.0804681784898</v>
      </c>
      <c r="B373" s="250" t="s">
        <v>360</v>
      </c>
      <c r="C373" s="251" t="s">
        <v>465</v>
      </c>
      <c r="D373" s="249">
        <v>17.708556507303626</v>
      </c>
      <c r="E373" s="224">
        <v>55.813319999999997</v>
      </c>
      <c r="F373" s="224">
        <v>0.26860000000000001</v>
      </c>
      <c r="G373" s="224">
        <v>1.96</v>
      </c>
      <c r="H373" s="224">
        <v>0.66710000000000003</v>
      </c>
      <c r="I373" s="224">
        <v>9.2538289999999996</v>
      </c>
      <c r="J373" s="224">
        <v>0.2364</v>
      </c>
      <c r="K373" s="224">
        <v>30.613199999999999</v>
      </c>
      <c r="L373" s="224">
        <v>2.52</v>
      </c>
      <c r="M373" s="224">
        <v>2.46E-2</v>
      </c>
      <c r="N373" s="224">
        <v>101.35704899999999</v>
      </c>
      <c r="O373" s="276"/>
      <c r="P373" s="253">
        <v>1.9383575636563068</v>
      </c>
      <c r="Q373" s="253">
        <v>6.1642436343693152E-2</v>
      </c>
      <c r="R373" s="253">
        <v>1.8582213538544057E-2</v>
      </c>
      <c r="S373" s="253">
        <v>7.0149211520166305E-3</v>
      </c>
      <c r="T373" s="253">
        <v>1.8317339383996389E-2</v>
      </c>
      <c r="U373" s="253">
        <v>1.2369489856185467E-2</v>
      </c>
      <c r="V373" s="253">
        <v>0.1314071862958397</v>
      </c>
      <c r="W373" s="253">
        <v>0.81230884977341766</v>
      </c>
      <c r="X373" s="253">
        <v>0.77263291903895581</v>
      </c>
      <c r="Y373" s="253">
        <v>0.12498881177863669</v>
      </c>
      <c r="Z373" s="253">
        <v>6.9539129179618728E-3</v>
      </c>
      <c r="AA373" s="253">
        <v>9.3767907525379751E-2</v>
      </c>
      <c r="AB373" s="253">
        <v>1.6564487390657754E-3</v>
      </c>
      <c r="AC373" s="253">
        <f t="shared" si="27"/>
        <v>4</v>
      </c>
      <c r="AD373" s="249">
        <v>85.501190279479033</v>
      </c>
      <c r="AF373" s="252">
        <v>0.04</v>
      </c>
      <c r="AG373" s="252">
        <v>0.91</v>
      </c>
      <c r="AH373" s="252">
        <v>0.16</v>
      </c>
      <c r="AI373" s="252">
        <v>0.87</v>
      </c>
      <c r="AJ373" s="252">
        <v>0.17</v>
      </c>
      <c r="AK373" s="252">
        <v>2.87</v>
      </c>
      <c r="AL373" s="252">
        <v>7.0000000000000007E-2</v>
      </c>
      <c r="AM373" s="252">
        <v>0.1</v>
      </c>
      <c r="AN373" s="252">
        <v>5.5</v>
      </c>
      <c r="AO373" s="256"/>
      <c r="AP373" s="483" t="s">
        <v>1697</v>
      </c>
      <c r="AQ373" s="252">
        <v>30</v>
      </c>
      <c r="AR373" s="252">
        <v>15</v>
      </c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</row>
    <row r="374" spans="1:69" s="255" customFormat="1" ht="12.75">
      <c r="A374" s="249">
        <v>2670.0804681784898</v>
      </c>
      <c r="B374" s="250" t="s">
        <v>360</v>
      </c>
      <c r="C374" s="251" t="s">
        <v>465</v>
      </c>
      <c r="D374" s="249">
        <v>23.608556507303625</v>
      </c>
      <c r="E374" s="224">
        <v>56.423029999999997</v>
      </c>
      <c r="F374" s="224">
        <v>0.1865</v>
      </c>
      <c r="G374" s="224">
        <v>1.2534000000000001</v>
      </c>
      <c r="H374" s="224">
        <v>0.44409999999999999</v>
      </c>
      <c r="I374" s="224">
        <v>9.0839420000000004</v>
      </c>
      <c r="J374" s="224">
        <v>0.1915</v>
      </c>
      <c r="K374" s="224">
        <v>31.08813</v>
      </c>
      <c r="L374" s="224">
        <v>2.2200000000000002</v>
      </c>
      <c r="M374" s="224">
        <v>2.8400000000000002E-2</v>
      </c>
      <c r="N374" s="224">
        <v>100.91900200000001</v>
      </c>
      <c r="O374" s="276"/>
      <c r="P374" s="253">
        <v>1.9637483455031697</v>
      </c>
      <c r="Q374" s="253">
        <v>3.6251654496830321E-2</v>
      </c>
      <c r="R374" s="253">
        <v>1.5161569762922156E-2</v>
      </c>
      <c r="S374" s="253">
        <v>4.8812270889377132E-3</v>
      </c>
      <c r="T374" s="253">
        <v>1.2220405463154478E-2</v>
      </c>
      <c r="U374" s="253">
        <v>1.0236624352284451E-3</v>
      </c>
      <c r="V374" s="253">
        <v>0.13569208707789809</v>
      </c>
      <c r="W374" s="253">
        <v>0.83102104817185918</v>
      </c>
      <c r="X374" s="253">
        <v>0.78197228488749637</v>
      </c>
      <c r="Y374" s="253">
        <v>0.12768322969301443</v>
      </c>
      <c r="Z374" s="253">
        <v>5.6452599511529122E-3</v>
      </c>
      <c r="AA374" s="253">
        <v>8.2782788125984344E-2</v>
      </c>
      <c r="AB374" s="253">
        <v>1.9164373423518639E-3</v>
      </c>
      <c r="AC374" s="253">
        <f t="shared" si="27"/>
        <v>3.9999999999999996</v>
      </c>
      <c r="AD374" s="249">
        <v>85.91669000247029</v>
      </c>
      <c r="AF374" s="252">
        <v>0.04</v>
      </c>
      <c r="AG374" s="252">
        <v>1.27</v>
      </c>
      <c r="AH374" s="252">
        <v>0.21</v>
      </c>
      <c r="AI374" s="252">
        <v>1.1100000000000001</v>
      </c>
      <c r="AJ374" s="252">
        <v>0.17</v>
      </c>
      <c r="AK374" s="252">
        <v>3.42</v>
      </c>
      <c r="AL374" s="252">
        <v>7.0000000000000007E-2</v>
      </c>
      <c r="AM374" s="252">
        <v>0.11</v>
      </c>
      <c r="AN374" s="252">
        <v>4.7300000000000004</v>
      </c>
      <c r="AO374" s="256"/>
      <c r="AP374" s="483" t="s">
        <v>1697</v>
      </c>
      <c r="AQ374" s="252">
        <v>30</v>
      </c>
      <c r="AR374" s="252">
        <v>15</v>
      </c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</row>
    <row r="375" spans="1:69" s="255" customFormat="1" ht="12.75">
      <c r="A375" s="249">
        <v>2670.0804681784898</v>
      </c>
      <c r="B375" s="250" t="s">
        <v>360</v>
      </c>
      <c r="C375" s="251" t="s">
        <v>465</v>
      </c>
      <c r="D375" s="249">
        <v>29.508556507303624</v>
      </c>
      <c r="E375" s="224">
        <v>55.823309999999999</v>
      </c>
      <c r="F375" s="224">
        <v>0.2437</v>
      </c>
      <c r="G375" s="224">
        <v>1.5940000000000001</v>
      </c>
      <c r="H375" s="224">
        <v>0.5464</v>
      </c>
      <c r="I375" s="224">
        <v>9.2138559999999998</v>
      </c>
      <c r="J375" s="224">
        <v>0.1525</v>
      </c>
      <c r="K375" s="224">
        <v>30.504359999999998</v>
      </c>
      <c r="L375" s="224">
        <v>2.41</v>
      </c>
      <c r="M375" s="224">
        <v>3.2300000000000002E-2</v>
      </c>
      <c r="N375" s="224">
        <v>100.520426</v>
      </c>
      <c r="O375" s="276"/>
      <c r="P375" s="253">
        <v>1.9540618677861332</v>
      </c>
      <c r="Q375" s="253">
        <v>4.5938132213866778E-2</v>
      </c>
      <c r="R375" s="253">
        <v>1.9822618971626405E-2</v>
      </c>
      <c r="S375" s="253">
        <v>6.4150346151707486E-3</v>
      </c>
      <c r="T375" s="253">
        <v>1.5121985995195276E-2</v>
      </c>
      <c r="U375" s="253">
        <v>3.5561729115229923E-4</v>
      </c>
      <c r="V375" s="253">
        <v>0.13869218372961609</v>
      </c>
      <c r="W375" s="253">
        <v>0.81959255939723952</v>
      </c>
      <c r="X375" s="253">
        <v>0.77222462572719053</v>
      </c>
      <c r="Y375" s="253">
        <v>0.13067653975611518</v>
      </c>
      <c r="Z375" s="253">
        <v>4.5214559976427928E-3</v>
      </c>
      <c r="AA375" s="253">
        <v>9.0385219244601259E-2</v>
      </c>
      <c r="AB375" s="253">
        <v>2.1921592744501318E-3</v>
      </c>
      <c r="AC375" s="253">
        <f t="shared" si="27"/>
        <v>4.0000000000000009</v>
      </c>
      <c r="AD375" s="249">
        <v>85.510699760173793</v>
      </c>
      <c r="AF375" s="252">
        <v>0.04</v>
      </c>
      <c r="AG375" s="252">
        <v>0.99</v>
      </c>
      <c r="AH375" s="252">
        <v>0.18</v>
      </c>
      <c r="AI375" s="252">
        <v>0.95</v>
      </c>
      <c r="AJ375" s="252">
        <v>0.17</v>
      </c>
      <c r="AK375" s="252">
        <v>4.42</v>
      </c>
      <c r="AL375" s="252">
        <v>7.0000000000000007E-2</v>
      </c>
      <c r="AM375" s="252">
        <v>0.1</v>
      </c>
      <c r="AN375" s="252">
        <v>4.18</v>
      </c>
      <c r="AO375" s="256"/>
      <c r="AP375" s="483" t="s">
        <v>1697</v>
      </c>
      <c r="AQ375" s="252">
        <v>30</v>
      </c>
      <c r="AR375" s="252">
        <v>15</v>
      </c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</row>
    <row r="376" spans="1:69" s="255" customFormat="1" ht="12.75">
      <c r="A376" s="249">
        <v>2670.0804681784898</v>
      </c>
      <c r="B376" s="250" t="s">
        <v>360</v>
      </c>
      <c r="C376" s="251" t="s">
        <v>465</v>
      </c>
      <c r="D376" s="249">
        <v>35.408556507303622</v>
      </c>
      <c r="E376" s="224">
        <v>55.70337</v>
      </c>
      <c r="F376" s="224">
        <v>0.30370000000000003</v>
      </c>
      <c r="G376" s="224">
        <v>1.6042000000000001</v>
      </c>
      <c r="H376" s="224">
        <v>0.48620000000000002</v>
      </c>
      <c r="I376" s="224">
        <v>10.602930000000001</v>
      </c>
      <c r="J376" s="224">
        <v>0.20419999999999999</v>
      </c>
      <c r="K376" s="224">
        <v>29.940380000000001</v>
      </c>
      <c r="L376" s="224">
        <v>2.33</v>
      </c>
      <c r="M376" s="224">
        <v>3.5400000000000001E-2</v>
      </c>
      <c r="N376" s="224">
        <v>101.21038</v>
      </c>
      <c r="O376" s="276"/>
      <c r="P376" s="253">
        <v>1.9468887250431901</v>
      </c>
      <c r="Q376" s="253">
        <v>5.3111274956809895E-2</v>
      </c>
      <c r="R376" s="253">
        <v>1.2969312364546681E-2</v>
      </c>
      <c r="S376" s="253">
        <v>7.9822477062684617E-3</v>
      </c>
      <c r="T376" s="253">
        <v>1.3435382316882342E-2</v>
      </c>
      <c r="U376" s="253">
        <v>1.3140971795857936E-2</v>
      </c>
      <c r="V376" s="253">
        <v>0.15223601477385301</v>
      </c>
      <c r="W376" s="253">
        <v>0.80023607104259165</v>
      </c>
      <c r="X376" s="253">
        <v>0.75976721534011771</v>
      </c>
      <c r="Y376" s="253">
        <v>0.14453726494547292</v>
      </c>
      <c r="Z376" s="253">
        <v>6.0450672495970083E-3</v>
      </c>
      <c r="AA376" s="253">
        <v>8.7251565531798567E-2</v>
      </c>
      <c r="AB376" s="253">
        <v>2.3988869330137672E-3</v>
      </c>
      <c r="AC376" s="253">
        <f t="shared" si="27"/>
        <v>4</v>
      </c>
      <c r="AD376" s="249">
        <v>83.426314517399504</v>
      </c>
      <c r="AF376" s="252">
        <v>0.05</v>
      </c>
      <c r="AG376" s="252">
        <v>0.83</v>
      </c>
      <c r="AH376" s="252">
        <v>0.18</v>
      </c>
      <c r="AI376" s="252">
        <v>1.04</v>
      </c>
      <c r="AJ376" s="252">
        <v>0.16</v>
      </c>
      <c r="AK376" s="252">
        <v>3.39</v>
      </c>
      <c r="AL376" s="252">
        <v>7.0000000000000007E-2</v>
      </c>
      <c r="AM376" s="252">
        <v>0.1</v>
      </c>
      <c r="AN376" s="252">
        <v>3.87</v>
      </c>
      <c r="AO376" s="256"/>
      <c r="AP376" s="483" t="s">
        <v>1697</v>
      </c>
      <c r="AQ376" s="252">
        <v>30</v>
      </c>
      <c r="AR376" s="252">
        <v>15</v>
      </c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</row>
    <row r="377" spans="1:69" s="255" customFormat="1" ht="12.75">
      <c r="A377" s="249">
        <v>2670.0804681784898</v>
      </c>
      <c r="B377" s="250" t="s">
        <v>360</v>
      </c>
      <c r="C377" s="251" t="s">
        <v>465</v>
      </c>
      <c r="D377" s="249">
        <v>41.308556507303621</v>
      </c>
      <c r="E377" s="224">
        <v>54.99371</v>
      </c>
      <c r="F377" s="224">
        <v>0.39069999999999999</v>
      </c>
      <c r="G377" s="224">
        <v>1.6493</v>
      </c>
      <c r="H377" s="224">
        <v>0.40970000000000001</v>
      </c>
      <c r="I377" s="224">
        <v>12.11192</v>
      </c>
      <c r="J377" s="224">
        <v>0.29310000000000003</v>
      </c>
      <c r="K377" s="224">
        <v>28.822320000000001</v>
      </c>
      <c r="L377" s="224">
        <v>2.19</v>
      </c>
      <c r="M377" s="224">
        <v>2.9100000000000001E-2</v>
      </c>
      <c r="N377" s="224">
        <v>100.88985</v>
      </c>
      <c r="O377" s="276"/>
      <c r="P377" s="253">
        <v>1.9414803868393067</v>
      </c>
      <c r="Q377" s="253">
        <v>5.8519613160693318E-2</v>
      </c>
      <c r="R377" s="253">
        <v>1.0104282737979808E-2</v>
      </c>
      <c r="S377" s="253">
        <v>1.0372516845990819E-2</v>
      </c>
      <c r="T377" s="253">
        <v>1.1435663497437193E-2</v>
      </c>
      <c r="U377" s="253">
        <v>1.8226497930898589E-2</v>
      </c>
      <c r="V377" s="253">
        <v>0.17365538980744022</v>
      </c>
      <c r="W377" s="253">
        <v>0.7762056491802527</v>
      </c>
      <c r="X377" s="253">
        <v>0.74069616106586977</v>
      </c>
      <c r="Y377" s="253">
        <v>0.16571108534781903</v>
      </c>
      <c r="Z377" s="253">
        <v>8.7643870018101252E-3</v>
      </c>
      <c r="AA377" s="253">
        <v>8.2836501886899144E-2</v>
      </c>
      <c r="AB377" s="253">
        <v>1.9918646976018941E-3</v>
      </c>
      <c r="AC377" s="253">
        <f t="shared" si="27"/>
        <v>3.9999999999999987</v>
      </c>
      <c r="AD377" s="249">
        <v>80.92323455547492</v>
      </c>
      <c r="AF377" s="252">
        <v>0.05</v>
      </c>
      <c r="AG377" s="252">
        <v>0.67</v>
      </c>
      <c r="AH377" s="252">
        <v>0.18</v>
      </c>
      <c r="AI377" s="252">
        <v>1.17</v>
      </c>
      <c r="AJ377" s="252">
        <v>0.15</v>
      </c>
      <c r="AK377" s="252">
        <v>2.48</v>
      </c>
      <c r="AL377" s="252">
        <v>7.0000000000000007E-2</v>
      </c>
      <c r="AM377" s="252">
        <v>0.11</v>
      </c>
      <c r="AN377" s="252">
        <v>4.7300000000000004</v>
      </c>
      <c r="AO377" s="256"/>
      <c r="AP377" s="483" t="s">
        <v>1697</v>
      </c>
      <c r="AQ377" s="252">
        <v>30</v>
      </c>
      <c r="AR377" s="252">
        <v>15</v>
      </c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</row>
    <row r="378" spans="1:69" s="255" customFormat="1" ht="12.75">
      <c r="A378" s="249">
        <v>2670.0804681784898</v>
      </c>
      <c r="B378" s="250" t="s">
        <v>360</v>
      </c>
      <c r="C378" s="251" t="s">
        <v>465</v>
      </c>
      <c r="D378" s="249">
        <v>47.208556507303619</v>
      </c>
      <c r="E378" s="224">
        <v>55.223599999999998</v>
      </c>
      <c r="F378" s="224">
        <v>0.41920000000000002</v>
      </c>
      <c r="G378" s="224">
        <v>1.5995999999999999</v>
      </c>
      <c r="H378" s="224">
        <v>0.37540000000000001</v>
      </c>
      <c r="I378" s="224">
        <v>12.061959999999999</v>
      </c>
      <c r="J378" s="224">
        <v>0.23089999999999999</v>
      </c>
      <c r="K378" s="224">
        <v>28.802530000000001</v>
      </c>
      <c r="L378" s="224">
        <v>2.17</v>
      </c>
      <c r="M378" s="224">
        <v>3.6400000000000002E-2</v>
      </c>
      <c r="N378" s="224">
        <v>100.91959</v>
      </c>
      <c r="O378" s="276"/>
      <c r="P378" s="253">
        <v>1.9490048333679071</v>
      </c>
      <c r="Q378" s="253">
        <v>5.0995166632092914E-2</v>
      </c>
      <c r="R378" s="253">
        <v>1.5540623648393481E-2</v>
      </c>
      <c r="S378" s="253">
        <v>1.1125773765079446E-2</v>
      </c>
      <c r="T378" s="253">
        <v>1.0475092937238211E-2</v>
      </c>
      <c r="U378" s="253">
        <v>5.2186886667318078E-3</v>
      </c>
      <c r="V378" s="253">
        <v>0.18000919177679803</v>
      </c>
      <c r="W378" s="253">
        <v>0.77763062920575898</v>
      </c>
      <c r="X378" s="253">
        <v>0.7377697258320105</v>
      </c>
      <c r="Y378" s="253">
        <v>0.1707820230795849</v>
      </c>
      <c r="Z378" s="253">
        <v>6.9023642428633035E-3</v>
      </c>
      <c r="AA378" s="253">
        <v>8.2055100695112321E-2</v>
      </c>
      <c r="AB378" s="253">
        <v>2.4907861504289853E-3</v>
      </c>
      <c r="AC378" s="253">
        <f t="shared" si="27"/>
        <v>4</v>
      </c>
      <c r="AD378" s="249">
        <v>80.976383885119532</v>
      </c>
      <c r="AF378" s="252">
        <v>0.05</v>
      </c>
      <c r="AG378" s="252">
        <v>0.64</v>
      </c>
      <c r="AH378" s="252">
        <v>0.18</v>
      </c>
      <c r="AI378" s="252">
        <v>1.29</v>
      </c>
      <c r="AJ378" s="252">
        <v>0.15</v>
      </c>
      <c r="AK378" s="252">
        <v>3.12</v>
      </c>
      <c r="AL378" s="252">
        <v>7.0000000000000007E-2</v>
      </c>
      <c r="AM378" s="252">
        <v>0.11</v>
      </c>
      <c r="AN378" s="252">
        <v>3.91</v>
      </c>
      <c r="AO378" s="256"/>
      <c r="AP378" s="483" t="s">
        <v>1697</v>
      </c>
      <c r="AQ378" s="252">
        <v>30</v>
      </c>
      <c r="AR378" s="252">
        <v>15</v>
      </c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</row>
    <row r="379" spans="1:69" s="255" customFormat="1" ht="12.75">
      <c r="A379" s="249">
        <v>2670.0804681784898</v>
      </c>
      <c r="B379" s="250" t="s">
        <v>360</v>
      </c>
      <c r="C379" s="251" t="s">
        <v>465</v>
      </c>
      <c r="D379" s="249">
        <v>53.108556507303618</v>
      </c>
      <c r="E379" s="224">
        <v>55.183619999999998</v>
      </c>
      <c r="F379" s="224">
        <v>0.44159999999999999</v>
      </c>
      <c r="G379" s="224">
        <v>1.5954999999999999</v>
      </c>
      <c r="H379" s="224">
        <v>0.37769999999999998</v>
      </c>
      <c r="I379" s="224">
        <v>12.091939999999999</v>
      </c>
      <c r="J379" s="224">
        <v>0.22969999999999999</v>
      </c>
      <c r="K379" s="224">
        <v>28.822320000000001</v>
      </c>
      <c r="L379" s="224">
        <v>2.1800000000000002</v>
      </c>
      <c r="M379" s="224">
        <v>3.7900000000000003E-2</v>
      </c>
      <c r="N379" s="224">
        <v>100.96028</v>
      </c>
      <c r="O379" s="276"/>
      <c r="P379" s="253">
        <v>1.9468889885449308</v>
      </c>
      <c r="Q379" s="253">
        <v>5.3111011455069246E-2</v>
      </c>
      <c r="R379" s="253">
        <v>1.32302207223014E-2</v>
      </c>
      <c r="S379" s="253">
        <v>1.1716039204414044E-2</v>
      </c>
      <c r="T379" s="253">
        <v>1.0535457566585497E-2</v>
      </c>
      <c r="U379" s="253">
        <v>8.5057446355190081E-3</v>
      </c>
      <c r="V379" s="253">
        <v>0.1786016806410215</v>
      </c>
      <c r="W379" s="253">
        <v>0.77741085723015857</v>
      </c>
      <c r="X379" s="253">
        <v>0.73848191949012354</v>
      </c>
      <c r="Y379" s="253">
        <v>0.16965818102138408</v>
      </c>
      <c r="Z379" s="253">
        <v>6.8640073008141211E-3</v>
      </c>
      <c r="AA379" s="253">
        <v>8.2403402309514651E-2</v>
      </c>
      <c r="AB379" s="253">
        <v>2.5924898781636138E-3</v>
      </c>
      <c r="AC379" s="253">
        <f t="shared" si="27"/>
        <v>4</v>
      </c>
      <c r="AD379" s="249">
        <v>80.948708556073257</v>
      </c>
      <c r="AF379" s="252">
        <v>0.05</v>
      </c>
      <c r="AG379" s="252">
        <v>0.61</v>
      </c>
      <c r="AH379" s="252">
        <v>0.18</v>
      </c>
      <c r="AI379" s="252">
        <v>1.26</v>
      </c>
      <c r="AJ379" s="252">
        <v>0.15</v>
      </c>
      <c r="AK379" s="252">
        <v>3.04</v>
      </c>
      <c r="AL379" s="252">
        <v>7.0000000000000007E-2</v>
      </c>
      <c r="AM379" s="252">
        <v>0.11</v>
      </c>
      <c r="AN379" s="252">
        <v>3.69</v>
      </c>
      <c r="AO379" s="256"/>
      <c r="AP379" s="483" t="s">
        <v>1697</v>
      </c>
      <c r="AQ379" s="252">
        <v>30</v>
      </c>
      <c r="AR379" s="252">
        <v>15</v>
      </c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</row>
    <row r="380" spans="1:69" s="255" customFormat="1" ht="12.75">
      <c r="A380" s="249">
        <v>2670.0804681784898</v>
      </c>
      <c r="B380" s="250" t="s">
        <v>360</v>
      </c>
      <c r="C380" s="251" t="s">
        <v>465</v>
      </c>
      <c r="D380" s="249">
        <v>59.008556507303616</v>
      </c>
      <c r="E380" s="224">
        <v>55.293570000000003</v>
      </c>
      <c r="F380" s="224">
        <v>0.44490000000000002</v>
      </c>
      <c r="G380" s="224">
        <v>1.5908</v>
      </c>
      <c r="H380" s="224">
        <v>0.33629999999999999</v>
      </c>
      <c r="I380" s="224">
        <v>12.13191</v>
      </c>
      <c r="J380" s="224">
        <v>0.22559999999999999</v>
      </c>
      <c r="K380" s="224">
        <v>28.941050000000001</v>
      </c>
      <c r="L380" s="224">
        <v>2.17</v>
      </c>
      <c r="M380" s="224">
        <v>4.9200000000000001E-2</v>
      </c>
      <c r="N380" s="224">
        <v>101.18333000000001</v>
      </c>
      <c r="O380" s="276"/>
      <c r="P380" s="253">
        <v>1.9457515819342071</v>
      </c>
      <c r="Q380" s="253">
        <v>5.4248418065792947E-2</v>
      </c>
      <c r="R380" s="253">
        <v>1.1727290987125105E-2</v>
      </c>
      <c r="S380" s="253">
        <v>1.1773237804486147E-2</v>
      </c>
      <c r="T380" s="253">
        <v>9.3565349409216285E-3</v>
      </c>
      <c r="U380" s="253">
        <v>1.2974910768587478E-2</v>
      </c>
      <c r="V380" s="253">
        <v>0.17627980475461774</v>
      </c>
      <c r="W380" s="253">
        <v>0.77788822074426156</v>
      </c>
      <c r="X380" s="253">
        <v>0.74033486348010402</v>
      </c>
      <c r="Y380" s="253">
        <v>0.16776971511722438</v>
      </c>
      <c r="Z380" s="253">
        <v>6.7241531421981787E-3</v>
      </c>
      <c r="AA380" s="253">
        <v>8.1814474020659944E-2</v>
      </c>
      <c r="AB380" s="253">
        <v>3.3567942398134926E-3</v>
      </c>
      <c r="AC380" s="253">
        <f t="shared" si="27"/>
        <v>4</v>
      </c>
      <c r="AD380" s="249">
        <v>80.961210303687778</v>
      </c>
      <c r="AF380" s="252">
        <v>0.05</v>
      </c>
      <c r="AG380" s="252">
        <v>0.6</v>
      </c>
      <c r="AH380" s="252">
        <v>0.18</v>
      </c>
      <c r="AI380" s="252">
        <v>1.38</v>
      </c>
      <c r="AJ380" s="252">
        <v>0.15</v>
      </c>
      <c r="AK380" s="252">
        <v>3.12</v>
      </c>
      <c r="AL380" s="252">
        <v>7.0000000000000007E-2</v>
      </c>
      <c r="AM380" s="252">
        <v>0.11</v>
      </c>
      <c r="AN380" s="252">
        <v>2.85</v>
      </c>
      <c r="AO380" s="256"/>
      <c r="AP380" s="483" t="s">
        <v>1697</v>
      </c>
      <c r="AQ380" s="252">
        <v>30</v>
      </c>
      <c r="AR380" s="252">
        <v>15</v>
      </c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</row>
    <row r="381" spans="1:69" s="255" customFormat="1" ht="12.75">
      <c r="A381" s="249">
        <v>2670.0804681784898</v>
      </c>
      <c r="B381" s="250" t="s">
        <v>360</v>
      </c>
      <c r="C381" s="251" t="s">
        <v>465</v>
      </c>
      <c r="D381" s="249">
        <v>64.908556507303615</v>
      </c>
      <c r="E381" s="224">
        <v>55.233600000000003</v>
      </c>
      <c r="F381" s="224">
        <v>0.4496</v>
      </c>
      <c r="G381" s="224">
        <v>1.6073</v>
      </c>
      <c r="H381" s="224">
        <v>0.34689999999999999</v>
      </c>
      <c r="I381" s="224">
        <v>12.051959999999999</v>
      </c>
      <c r="J381" s="224">
        <v>0.1968</v>
      </c>
      <c r="K381" s="224">
        <v>28.92126</v>
      </c>
      <c r="L381" s="224">
        <v>2.1800000000000002</v>
      </c>
      <c r="M381" s="224">
        <v>3.27E-2</v>
      </c>
      <c r="N381" s="224">
        <v>101.02012000000001</v>
      </c>
      <c r="O381" s="276"/>
      <c r="P381" s="253">
        <v>1.9465634629631223</v>
      </c>
      <c r="Q381" s="253">
        <v>5.3436537036877674E-2</v>
      </c>
      <c r="R381" s="253">
        <v>1.3323702198881904E-2</v>
      </c>
      <c r="S381" s="253">
        <v>1.1915499936319953E-2</v>
      </c>
      <c r="T381" s="253">
        <v>9.665958625478116E-3</v>
      </c>
      <c r="U381" s="253">
        <v>8.8502707012327875E-3</v>
      </c>
      <c r="V381" s="253">
        <v>0.17750886733206758</v>
      </c>
      <c r="W381" s="253">
        <v>0.77873570120602031</v>
      </c>
      <c r="X381" s="253">
        <v>0.74073024845799318</v>
      </c>
      <c r="Y381" s="253">
        <v>0.16884571645906046</v>
      </c>
      <c r="Z381" s="253">
        <v>5.8745695553908094E-3</v>
      </c>
      <c r="AA381" s="253">
        <v>8.2315071166200918E-2</v>
      </c>
      <c r="AB381" s="253">
        <v>2.2343943613546058E-3</v>
      </c>
      <c r="AC381" s="253">
        <f t="shared" si="27"/>
        <v>4.0000000000000009</v>
      </c>
      <c r="AD381" s="249">
        <v>81.052414444987988</v>
      </c>
      <c r="AF381" s="252">
        <v>0.05</v>
      </c>
      <c r="AG381" s="252">
        <v>0.6</v>
      </c>
      <c r="AH381" s="252">
        <v>0.18</v>
      </c>
      <c r="AI381" s="252">
        <v>1.33</v>
      </c>
      <c r="AJ381" s="252">
        <v>0.15</v>
      </c>
      <c r="AK381" s="252">
        <v>3.51</v>
      </c>
      <c r="AL381" s="252">
        <v>7.0000000000000007E-2</v>
      </c>
      <c r="AM381" s="252">
        <v>0.11</v>
      </c>
      <c r="AN381" s="252">
        <v>4.2699999999999996</v>
      </c>
      <c r="AO381" s="256"/>
      <c r="AP381" s="483" t="s">
        <v>1697</v>
      </c>
      <c r="AQ381" s="252">
        <v>30</v>
      </c>
      <c r="AR381" s="252">
        <v>15</v>
      </c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</row>
    <row r="382" spans="1:69" s="255" customFormat="1" ht="12.75">
      <c r="A382" s="249">
        <v>2670.0804681784898</v>
      </c>
      <c r="B382" s="250" t="s">
        <v>360</v>
      </c>
      <c r="C382" s="251" t="s">
        <v>465</v>
      </c>
      <c r="D382" s="249">
        <v>70.808556507303621</v>
      </c>
      <c r="E382" s="224">
        <v>55.303570000000001</v>
      </c>
      <c r="F382" s="224">
        <v>0.43730000000000002</v>
      </c>
      <c r="G382" s="224">
        <v>1.6162000000000001</v>
      </c>
      <c r="H382" s="224">
        <v>0.33050000000000002</v>
      </c>
      <c r="I382" s="224">
        <v>12.13191</v>
      </c>
      <c r="J382" s="224">
        <v>0.27689999999999998</v>
      </c>
      <c r="K382" s="224">
        <v>29.000419999999998</v>
      </c>
      <c r="L382" s="224">
        <v>2.17</v>
      </c>
      <c r="M382" s="224">
        <v>3.7900000000000003E-2</v>
      </c>
      <c r="N382" s="224">
        <v>101.3047</v>
      </c>
      <c r="O382" s="276"/>
      <c r="P382" s="253">
        <v>1.9437149468546944</v>
      </c>
      <c r="Q382" s="253">
        <v>5.628505314530563E-2</v>
      </c>
      <c r="R382" s="253">
        <v>1.0661809958290913E-2</v>
      </c>
      <c r="S382" s="253">
        <v>1.1557918659406389E-2</v>
      </c>
      <c r="T382" s="253">
        <v>9.183881811200903E-3</v>
      </c>
      <c r="U382" s="253">
        <v>1.5906173578914107E-2</v>
      </c>
      <c r="V382" s="253">
        <v>0.17448188982646046</v>
      </c>
      <c r="W382" s="253">
        <v>0.77820832616572699</v>
      </c>
      <c r="X382" s="253">
        <v>0.74126206038688924</v>
      </c>
      <c r="Y382" s="253">
        <v>0.16619817702312367</v>
      </c>
      <c r="Z382" s="253">
        <v>8.2430531889496565E-3</v>
      </c>
      <c r="AA382" s="253">
        <v>8.1714059879123863E-2</v>
      </c>
      <c r="AB382" s="253">
        <v>2.5826495219135577E-3</v>
      </c>
      <c r="AC382" s="253">
        <f t="shared" si="27"/>
        <v>4</v>
      </c>
      <c r="AD382" s="249">
        <v>80.99277840017524</v>
      </c>
      <c r="AF382" s="252">
        <v>0.05</v>
      </c>
      <c r="AG382" s="252">
        <v>0.61</v>
      </c>
      <c r="AH382" s="252">
        <v>0.18</v>
      </c>
      <c r="AI382" s="252">
        <v>1.37</v>
      </c>
      <c r="AJ382" s="252">
        <v>0.15</v>
      </c>
      <c r="AK382" s="252">
        <v>2.5</v>
      </c>
      <c r="AL382" s="252">
        <v>7.0000000000000007E-2</v>
      </c>
      <c r="AM382" s="252">
        <v>0.11</v>
      </c>
      <c r="AN382" s="252">
        <v>3.67</v>
      </c>
      <c r="AO382" s="256"/>
      <c r="AP382" s="483" t="s">
        <v>1697</v>
      </c>
      <c r="AQ382" s="252">
        <v>30</v>
      </c>
      <c r="AR382" s="252">
        <v>15</v>
      </c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</row>
    <row r="383" spans="1:69" s="255" customFormat="1" ht="12.75">
      <c r="A383" s="249">
        <v>2670.0804681784898</v>
      </c>
      <c r="B383" s="250" t="s">
        <v>360</v>
      </c>
      <c r="C383" s="251" t="s">
        <v>465</v>
      </c>
      <c r="D383" s="249">
        <v>76.708556507303626</v>
      </c>
      <c r="E383" s="224">
        <v>55.213610000000003</v>
      </c>
      <c r="F383" s="224">
        <v>0.45989999999999998</v>
      </c>
      <c r="G383" s="224">
        <v>1.6097999999999999</v>
      </c>
      <c r="H383" s="224">
        <v>0.34139999999999998</v>
      </c>
      <c r="I383" s="224">
        <v>12.13191</v>
      </c>
      <c r="J383" s="224">
        <v>0.28249999999999997</v>
      </c>
      <c r="K383" s="224">
        <v>28.90147</v>
      </c>
      <c r="L383" s="224">
        <v>2.15</v>
      </c>
      <c r="M383" s="224">
        <v>3.3300000000000003E-2</v>
      </c>
      <c r="N383" s="224">
        <v>101.12389</v>
      </c>
      <c r="O383" s="276"/>
      <c r="P383" s="253">
        <v>1.9447397235252677</v>
      </c>
      <c r="Q383" s="253">
        <v>5.5260276474732306E-2</v>
      </c>
      <c r="R383" s="253">
        <v>1.156534212510163E-2</v>
      </c>
      <c r="S383" s="253">
        <v>1.2181464410556743E-2</v>
      </c>
      <c r="T383" s="253">
        <v>9.5072359819402177E-3</v>
      </c>
      <c r="U383" s="253">
        <v>1.209885318001902E-2</v>
      </c>
      <c r="V383" s="253">
        <v>0.17693612278285711</v>
      </c>
      <c r="W383" s="253">
        <v>0.77771098151952522</v>
      </c>
      <c r="X383" s="253">
        <v>0.73984185258527002</v>
      </c>
      <c r="Y383" s="253">
        <v>0.16832056121048525</v>
      </c>
      <c r="Z383" s="253">
        <v>8.4279030937945629E-3</v>
      </c>
      <c r="AA383" s="253">
        <v>8.1135599477008685E-2</v>
      </c>
      <c r="AB383" s="253">
        <v>2.2740836334414751E-3</v>
      </c>
      <c r="AC383" s="253">
        <f t="shared" si="27"/>
        <v>4</v>
      </c>
      <c r="AD383" s="249">
        <v>80.940106586129005</v>
      </c>
      <c r="AF383" s="252">
        <v>0.05</v>
      </c>
      <c r="AG383" s="252">
        <v>0.59</v>
      </c>
      <c r="AH383" s="252">
        <v>0.18</v>
      </c>
      <c r="AI383" s="252">
        <v>1.36</v>
      </c>
      <c r="AJ383" s="252">
        <v>0.15</v>
      </c>
      <c r="AK383" s="252">
        <v>2.59</v>
      </c>
      <c r="AL383" s="252">
        <v>7.0000000000000007E-2</v>
      </c>
      <c r="AM383" s="252">
        <v>0.11</v>
      </c>
      <c r="AN383" s="252">
        <v>4.2300000000000004</v>
      </c>
      <c r="AO383" s="256"/>
      <c r="AP383" s="483" t="s">
        <v>1697</v>
      </c>
      <c r="AQ383" s="252">
        <v>30</v>
      </c>
      <c r="AR383" s="252">
        <v>15</v>
      </c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</row>
    <row r="384" spans="1:69" s="255" customFormat="1" ht="12.75">
      <c r="A384" s="249">
        <v>2670.0804681784898</v>
      </c>
      <c r="B384" s="250" t="s">
        <v>360</v>
      </c>
      <c r="C384" s="251" t="s">
        <v>465</v>
      </c>
      <c r="D384" s="249">
        <v>82.608556507303632</v>
      </c>
      <c r="E384" s="224">
        <v>55.313560000000003</v>
      </c>
      <c r="F384" s="224">
        <v>0.44429999999999997</v>
      </c>
      <c r="G384" s="224">
        <v>1.6380999999999999</v>
      </c>
      <c r="H384" s="224">
        <v>0.36559999999999998</v>
      </c>
      <c r="I384" s="224">
        <v>12.051959999999999</v>
      </c>
      <c r="J384" s="224">
        <v>0.23069999999999999</v>
      </c>
      <c r="K384" s="224">
        <v>28.92126</v>
      </c>
      <c r="L384" s="224">
        <v>2.16</v>
      </c>
      <c r="M384" s="224">
        <v>3.95E-2</v>
      </c>
      <c r="N384" s="224">
        <v>101.16498</v>
      </c>
      <c r="O384" s="276"/>
      <c r="P384" s="253">
        <v>1.9468508976556593</v>
      </c>
      <c r="Q384" s="253">
        <v>5.3149102344340671E-2</v>
      </c>
      <c r="R384" s="253">
        <v>1.4802110696910287E-2</v>
      </c>
      <c r="S384" s="253">
        <v>1.1759751469054633E-2</v>
      </c>
      <c r="T384" s="253">
        <v>1.0173787988901931E-2</v>
      </c>
      <c r="U384" s="253">
        <v>7.3492360835718529E-3</v>
      </c>
      <c r="V384" s="253">
        <v>0.1780694971045538</v>
      </c>
      <c r="W384" s="253">
        <v>0.77784561665700702</v>
      </c>
      <c r="X384" s="253">
        <v>0.73964787226211148</v>
      </c>
      <c r="Y384" s="253">
        <v>0.1693250200653181</v>
      </c>
      <c r="Z384" s="253">
        <v>6.8775604258945328E-3</v>
      </c>
      <c r="AA384" s="253">
        <v>8.1454011883525329E-2</v>
      </c>
      <c r="AB384" s="253">
        <v>2.6955353631504791E-3</v>
      </c>
      <c r="AC384" s="253">
        <f t="shared" si="27"/>
        <v>3.9999999999999991</v>
      </c>
      <c r="AD384" s="249">
        <v>81.052414444987988</v>
      </c>
      <c r="AF384" s="252">
        <v>0.05</v>
      </c>
      <c r="AG384" s="252">
        <v>0.61</v>
      </c>
      <c r="AH384" s="252">
        <v>0.18</v>
      </c>
      <c r="AI384" s="252">
        <v>1.29</v>
      </c>
      <c r="AJ384" s="252">
        <v>0.15</v>
      </c>
      <c r="AK384" s="252">
        <v>3.08</v>
      </c>
      <c r="AL384" s="252">
        <v>7.0000000000000007E-2</v>
      </c>
      <c r="AM384" s="252">
        <v>0.11</v>
      </c>
      <c r="AN384" s="252">
        <v>3.53</v>
      </c>
      <c r="AO384" s="256"/>
      <c r="AP384" s="483" t="s">
        <v>1697</v>
      </c>
      <c r="AQ384" s="252">
        <v>30</v>
      </c>
      <c r="AR384" s="252">
        <v>15</v>
      </c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</row>
    <row r="385" spans="1:69" s="255" customFormat="1" ht="12.75">
      <c r="A385" s="249">
        <v>2670.0804681784898</v>
      </c>
      <c r="B385" s="250" t="s">
        <v>360</v>
      </c>
      <c r="C385" s="251" t="s">
        <v>465</v>
      </c>
      <c r="D385" s="249">
        <v>88.508556507303638</v>
      </c>
      <c r="E385" s="224">
        <v>55.07367</v>
      </c>
      <c r="F385" s="224">
        <v>0.47389999999999999</v>
      </c>
      <c r="G385" s="224">
        <v>1.6589</v>
      </c>
      <c r="H385" s="224">
        <v>0.34200000000000003</v>
      </c>
      <c r="I385" s="224">
        <v>12.151899999999999</v>
      </c>
      <c r="J385" s="224">
        <v>0.24460000000000001</v>
      </c>
      <c r="K385" s="224">
        <v>29.03999</v>
      </c>
      <c r="L385" s="224">
        <v>2.14</v>
      </c>
      <c r="M385" s="224">
        <v>3.2399999999999998E-2</v>
      </c>
      <c r="N385" s="224">
        <v>101.15736000000001</v>
      </c>
      <c r="O385" s="276"/>
      <c r="P385" s="253">
        <v>1.9379747721221141</v>
      </c>
      <c r="Q385" s="253">
        <v>6.2025227877885891E-2</v>
      </c>
      <c r="R385" s="253">
        <v>6.7734402959520601E-3</v>
      </c>
      <c r="S385" s="253">
        <v>1.2540404903197924E-2</v>
      </c>
      <c r="T385" s="253">
        <v>9.5149305437800171E-3</v>
      </c>
      <c r="U385" s="253">
        <v>2.2866574968578135E-2</v>
      </c>
      <c r="V385" s="253">
        <v>0.17083622513436689</v>
      </c>
      <c r="W385" s="253">
        <v>0.77746842415412509</v>
      </c>
      <c r="X385" s="253">
        <v>0.74591459161535789</v>
      </c>
      <c r="Y385" s="253">
        <v>0.16390277617107327</v>
      </c>
      <c r="Z385" s="253">
        <v>7.2903149914963763E-3</v>
      </c>
      <c r="AA385" s="253">
        <v>8.0681789485254063E-2</v>
      </c>
      <c r="AB385" s="253">
        <v>2.2105277368183619E-3</v>
      </c>
      <c r="AC385" s="253">
        <f t="shared" si="27"/>
        <v>4</v>
      </c>
      <c r="AD385" s="249">
        <v>80.988423970954742</v>
      </c>
      <c r="AF385" s="252">
        <v>0.05</v>
      </c>
      <c r="AG385" s="252">
        <v>0.57999999999999996</v>
      </c>
      <c r="AH385" s="252">
        <v>0.17</v>
      </c>
      <c r="AI385" s="252">
        <v>1.34</v>
      </c>
      <c r="AJ385" s="252">
        <v>0.15</v>
      </c>
      <c r="AK385" s="252">
        <v>2.92</v>
      </c>
      <c r="AL385" s="252">
        <v>7.0000000000000007E-2</v>
      </c>
      <c r="AM385" s="252">
        <v>0.11</v>
      </c>
      <c r="AN385" s="252">
        <v>4.32</v>
      </c>
      <c r="AO385" s="256"/>
      <c r="AP385" s="483" t="s">
        <v>1697</v>
      </c>
      <c r="AQ385" s="252">
        <v>30</v>
      </c>
      <c r="AR385" s="252">
        <v>15</v>
      </c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</row>
    <row r="386" spans="1:69" s="255" customFormat="1" ht="12.75">
      <c r="A386" s="249">
        <v>2670.0804681784898</v>
      </c>
      <c r="B386" s="250" t="s">
        <v>360</v>
      </c>
      <c r="C386" s="251" t="s">
        <v>465</v>
      </c>
      <c r="D386" s="249">
        <v>94.408556507303643</v>
      </c>
      <c r="E386" s="224">
        <v>55.123649999999998</v>
      </c>
      <c r="F386" s="224">
        <v>0.46610000000000001</v>
      </c>
      <c r="G386" s="224">
        <v>1.637</v>
      </c>
      <c r="H386" s="224">
        <v>0.30459999999999998</v>
      </c>
      <c r="I386" s="224">
        <v>12.002000000000001</v>
      </c>
      <c r="J386" s="224">
        <v>0.2107</v>
      </c>
      <c r="K386" s="224">
        <v>29.03999</v>
      </c>
      <c r="L386" s="224">
        <v>2.16</v>
      </c>
      <c r="M386" s="224">
        <v>3.1800000000000002E-2</v>
      </c>
      <c r="N386" s="224">
        <v>100.97584000000001</v>
      </c>
      <c r="O386" s="276"/>
      <c r="P386" s="253">
        <v>1.9422122457927959</v>
      </c>
      <c r="Q386" s="253">
        <v>5.7787754207204056E-2</v>
      </c>
      <c r="R386" s="253">
        <v>1.0189422575784146E-2</v>
      </c>
      <c r="S386" s="253">
        <v>1.2349761587441868E-2</v>
      </c>
      <c r="T386" s="253">
        <v>8.4852381432298646E-3</v>
      </c>
      <c r="U386" s="253">
        <v>1.6585934820881221E-2</v>
      </c>
      <c r="V386" s="253">
        <v>0.17236577295717792</v>
      </c>
      <c r="W386" s="253">
        <v>0.78002386991548489</v>
      </c>
      <c r="X386" s="253">
        <v>0.74530584044223835</v>
      </c>
      <c r="Y386" s="253">
        <v>0.16469395646987656</v>
      </c>
      <c r="Z386" s="253">
        <v>6.2879487934686075E-3</v>
      </c>
      <c r="AA386" s="253">
        <v>8.1539889786842137E-2</v>
      </c>
      <c r="AB386" s="253">
        <v>2.172364507574387E-3</v>
      </c>
      <c r="AC386" s="253">
        <f t="shared" si="27"/>
        <v>4</v>
      </c>
      <c r="AD386" s="249">
        <v>81.178802605534131</v>
      </c>
      <c r="AF386" s="252">
        <v>0.05</v>
      </c>
      <c r="AG386" s="252">
        <v>0.59</v>
      </c>
      <c r="AH386" s="252">
        <v>0.18</v>
      </c>
      <c r="AI386" s="252">
        <v>1.49</v>
      </c>
      <c r="AJ386" s="252">
        <v>0.15</v>
      </c>
      <c r="AK386" s="252">
        <v>3.35</v>
      </c>
      <c r="AL386" s="252">
        <v>7.0000000000000007E-2</v>
      </c>
      <c r="AM386" s="252">
        <v>0.11</v>
      </c>
      <c r="AN386" s="252">
        <v>4.37</v>
      </c>
      <c r="AO386" s="256"/>
      <c r="AP386" s="483" t="s">
        <v>1697</v>
      </c>
      <c r="AQ386" s="252">
        <v>30</v>
      </c>
      <c r="AR386" s="252">
        <v>15</v>
      </c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</row>
    <row r="387" spans="1:69" s="255" customFormat="1" ht="12.75">
      <c r="A387" s="249">
        <v>2670.0804681784898</v>
      </c>
      <c r="B387" s="250" t="s">
        <v>360</v>
      </c>
      <c r="C387" s="251" t="s">
        <v>465</v>
      </c>
      <c r="D387" s="249">
        <v>100.30855650730365</v>
      </c>
      <c r="E387" s="224">
        <v>55.023699999999998</v>
      </c>
      <c r="F387" s="224">
        <v>0.47210000000000002</v>
      </c>
      <c r="G387" s="224">
        <v>1.6480999999999999</v>
      </c>
      <c r="H387" s="224">
        <v>0.33110000000000001</v>
      </c>
      <c r="I387" s="224">
        <v>12.031980000000001</v>
      </c>
      <c r="J387" s="224">
        <v>0.22270000000000001</v>
      </c>
      <c r="K387" s="224">
        <v>28.92126</v>
      </c>
      <c r="L387" s="224">
        <v>2.14</v>
      </c>
      <c r="M387" s="224">
        <v>3.3799999999999997E-2</v>
      </c>
      <c r="N387" s="224">
        <v>100.82474000000001</v>
      </c>
      <c r="O387" s="276"/>
      <c r="P387" s="253">
        <v>1.942467120643099</v>
      </c>
      <c r="Q387" s="253">
        <v>5.753287935690099E-2</v>
      </c>
      <c r="R387" s="253">
        <v>1.1038544552533391E-2</v>
      </c>
      <c r="S387" s="253">
        <v>1.2533103767000019E-2</v>
      </c>
      <c r="T387" s="253">
        <v>9.2414151756177315E-3</v>
      </c>
      <c r="U387" s="253">
        <v>1.4500201117662925E-2</v>
      </c>
      <c r="V387" s="253">
        <v>0.17425584166975691</v>
      </c>
      <c r="W387" s="253">
        <v>0.77843089371742946</v>
      </c>
      <c r="X387" s="253">
        <v>0.74362163546277749</v>
      </c>
      <c r="Y387" s="253">
        <v>0.16646360648996175</v>
      </c>
      <c r="Z387" s="253">
        <v>6.6590126826282965E-3</v>
      </c>
      <c r="AA387" s="253">
        <v>8.0942256341718199E-2</v>
      </c>
      <c r="AB387" s="253">
        <v>2.3134890229142861E-3</v>
      </c>
      <c r="AC387" s="253">
        <f t="shared" si="27"/>
        <v>4.0000000000000009</v>
      </c>
      <c r="AD387" s="249">
        <v>81.07788240013025</v>
      </c>
      <c r="AF387" s="252">
        <v>0.05</v>
      </c>
      <c r="AG387" s="252">
        <v>0.56999999999999995</v>
      </c>
      <c r="AH387" s="252">
        <v>0.17</v>
      </c>
      <c r="AI387" s="252">
        <v>1.37</v>
      </c>
      <c r="AJ387" s="252">
        <v>0.15</v>
      </c>
      <c r="AK387" s="252">
        <v>3.12</v>
      </c>
      <c r="AL387" s="252">
        <v>7.0000000000000007E-2</v>
      </c>
      <c r="AM387" s="252">
        <v>0.11</v>
      </c>
      <c r="AN387" s="252">
        <v>4.13</v>
      </c>
      <c r="AO387" s="256"/>
      <c r="AP387" s="483" t="s">
        <v>1697</v>
      </c>
      <c r="AQ387" s="252">
        <v>30</v>
      </c>
      <c r="AR387" s="252">
        <v>15</v>
      </c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</row>
    <row r="388" spans="1:69" s="255" customFormat="1" ht="12.75">
      <c r="A388" s="249">
        <v>2670.0804681784898</v>
      </c>
      <c r="B388" s="250" t="s">
        <v>360</v>
      </c>
      <c r="C388" s="251" t="s">
        <v>465</v>
      </c>
      <c r="D388" s="249">
        <v>106.20855650730365</v>
      </c>
      <c r="E388" s="224">
        <v>55.163629999999998</v>
      </c>
      <c r="F388" s="224">
        <v>0.4642</v>
      </c>
      <c r="G388" s="224">
        <v>1.6344000000000001</v>
      </c>
      <c r="H388" s="224">
        <v>0.32490000000000002</v>
      </c>
      <c r="I388" s="224">
        <v>11.972020000000001</v>
      </c>
      <c r="J388" s="224">
        <v>0.26819999999999999</v>
      </c>
      <c r="K388" s="224">
        <v>29.069680000000002</v>
      </c>
      <c r="L388" s="224">
        <v>2.12</v>
      </c>
      <c r="M388" s="224">
        <v>4.7899999999999998E-2</v>
      </c>
      <c r="N388" s="224">
        <v>101.06492999999999</v>
      </c>
      <c r="O388" s="276"/>
      <c r="P388" s="253">
        <v>1.9417772922613046</v>
      </c>
      <c r="Q388" s="253">
        <v>5.8222707738695423E-2</v>
      </c>
      <c r="R388" s="253">
        <v>9.5821263212361174E-3</v>
      </c>
      <c r="S388" s="253">
        <v>1.2287752818076883E-2</v>
      </c>
      <c r="T388" s="253">
        <v>9.0421500063178201E-3</v>
      </c>
      <c r="U388" s="253">
        <v>1.8292031391037966E-2</v>
      </c>
      <c r="V388" s="253">
        <v>0.17084256200069275</v>
      </c>
      <c r="W388" s="253">
        <v>0.77995337746263838</v>
      </c>
      <c r="X388" s="253">
        <v>0.74548749198032471</v>
      </c>
      <c r="Y388" s="253">
        <v>0.16329308488120553</v>
      </c>
      <c r="Z388" s="253">
        <v>7.996337092546775E-3</v>
      </c>
      <c r="AA388" s="253">
        <v>7.9953980429872562E-2</v>
      </c>
      <c r="AB388" s="253">
        <v>3.26910561605037E-3</v>
      </c>
      <c r="AC388" s="253">
        <f t="shared" si="27"/>
        <v>4</v>
      </c>
      <c r="AD388" s="249">
        <v>81.232569303021592</v>
      </c>
      <c r="AF388" s="252">
        <v>0.05</v>
      </c>
      <c r="AG388" s="252">
        <v>0.59</v>
      </c>
      <c r="AH388" s="252">
        <v>0.18</v>
      </c>
      <c r="AI388" s="252">
        <v>1.4</v>
      </c>
      <c r="AJ388" s="252">
        <v>0.15</v>
      </c>
      <c r="AK388" s="252">
        <v>2.69</v>
      </c>
      <c r="AL388" s="252">
        <v>7.0000000000000007E-2</v>
      </c>
      <c r="AM388" s="252">
        <v>0.11</v>
      </c>
      <c r="AN388" s="252">
        <v>2.93</v>
      </c>
      <c r="AO388" s="256"/>
      <c r="AP388" s="483" t="s">
        <v>1697</v>
      </c>
      <c r="AQ388" s="252">
        <v>30</v>
      </c>
      <c r="AR388" s="252">
        <v>15</v>
      </c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</row>
    <row r="389" spans="1:69" s="255" customFormat="1" ht="12.75">
      <c r="A389" s="249">
        <v>2670.0804681784898</v>
      </c>
      <c r="B389" s="250" t="s">
        <v>360</v>
      </c>
      <c r="C389" s="251" t="s">
        <v>465</v>
      </c>
      <c r="D389" s="249">
        <v>112.10855650730366</v>
      </c>
      <c r="E389" s="224">
        <v>55.123649999999998</v>
      </c>
      <c r="F389" s="224">
        <v>0.42680000000000001</v>
      </c>
      <c r="G389" s="224">
        <v>1.6214</v>
      </c>
      <c r="H389" s="224">
        <v>0.34110000000000001</v>
      </c>
      <c r="I389" s="224">
        <v>12.22185</v>
      </c>
      <c r="J389" s="224">
        <v>0.30130000000000001</v>
      </c>
      <c r="K389" s="224">
        <v>28.950939999999999</v>
      </c>
      <c r="L389" s="224">
        <v>2.13</v>
      </c>
      <c r="M389" s="224">
        <v>3.85E-2</v>
      </c>
      <c r="N389" s="224">
        <v>101.15553999999999</v>
      </c>
      <c r="O389" s="276"/>
      <c r="P389" s="253">
        <v>1.9406804082585529</v>
      </c>
      <c r="Q389" s="253">
        <v>5.9319591741447075E-2</v>
      </c>
      <c r="R389" s="253">
        <v>7.9566846847813899E-3</v>
      </c>
      <c r="S389" s="253">
        <v>1.1299551735371486E-2</v>
      </c>
      <c r="T389" s="253">
        <v>9.4945238432956134E-3</v>
      </c>
      <c r="U389" s="253">
        <v>2.1897269339085312E-2</v>
      </c>
      <c r="V389" s="253">
        <v>0.17272911184368325</v>
      </c>
      <c r="W389" s="253">
        <v>0.77662285855378377</v>
      </c>
      <c r="X389" s="253">
        <v>0.74283013752270888</v>
      </c>
      <c r="Y389" s="253">
        <v>0.16521325440246851</v>
      </c>
      <c r="Z389" s="253">
        <v>8.984645080383772E-3</v>
      </c>
      <c r="AA389" s="253">
        <v>8.0343973397979912E-2</v>
      </c>
      <c r="AB389" s="253">
        <v>2.627989596458958E-3</v>
      </c>
      <c r="AC389" s="253">
        <f t="shared" si="27"/>
        <v>4.0000000000000009</v>
      </c>
      <c r="AD389" s="249">
        <v>80.8523893765786</v>
      </c>
      <c r="AF389" s="252">
        <v>0.05</v>
      </c>
      <c r="AG389" s="252">
        <v>0.63</v>
      </c>
      <c r="AH389" s="252">
        <v>0.18</v>
      </c>
      <c r="AI389" s="252">
        <v>1.33</v>
      </c>
      <c r="AJ389" s="252">
        <v>0.14000000000000001</v>
      </c>
      <c r="AK389" s="252">
        <v>2.36</v>
      </c>
      <c r="AL389" s="252">
        <v>7.0000000000000007E-2</v>
      </c>
      <c r="AM389" s="252">
        <v>0.11</v>
      </c>
      <c r="AN389" s="252">
        <v>3.65</v>
      </c>
      <c r="AO389" s="256"/>
      <c r="AP389" s="483" t="s">
        <v>1697</v>
      </c>
      <c r="AQ389" s="252">
        <v>30</v>
      </c>
      <c r="AR389" s="252">
        <v>15</v>
      </c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</row>
    <row r="390" spans="1:69" s="255" customFormat="1" ht="12.75">
      <c r="A390" s="249">
        <v>2670.0804681784898</v>
      </c>
      <c r="B390" s="250" t="s">
        <v>360</v>
      </c>
      <c r="C390" s="251" t="s">
        <v>465</v>
      </c>
      <c r="D390" s="249">
        <v>118.00855650730367</v>
      </c>
      <c r="E390" s="224">
        <v>55.263579999999997</v>
      </c>
      <c r="F390" s="224">
        <v>0.46610000000000001</v>
      </c>
      <c r="G390" s="224">
        <v>1.6416999999999999</v>
      </c>
      <c r="H390" s="224">
        <v>0.34179999999999999</v>
      </c>
      <c r="I390" s="224">
        <v>12.061959999999999</v>
      </c>
      <c r="J390" s="224">
        <v>0.23880000000000001</v>
      </c>
      <c r="K390" s="224">
        <v>28.822320000000001</v>
      </c>
      <c r="L390" s="224">
        <v>2.13</v>
      </c>
      <c r="M390" s="224">
        <v>3.3599999999999998E-2</v>
      </c>
      <c r="N390" s="224">
        <v>100.99986</v>
      </c>
      <c r="O390" s="276"/>
      <c r="P390" s="253">
        <v>1.9489333919005867</v>
      </c>
      <c r="Q390" s="253">
        <v>5.1066608099413324E-2</v>
      </c>
      <c r="R390" s="253">
        <v>1.7168440026493315E-2</v>
      </c>
      <c r="S390" s="253">
        <v>1.2361120311246468E-2</v>
      </c>
      <c r="T390" s="253">
        <v>9.5302754875919281E-3</v>
      </c>
      <c r="U390" s="253">
        <v>1.943091633245686E-3</v>
      </c>
      <c r="V390" s="253">
        <v>0.18152705934549979</v>
      </c>
      <c r="W390" s="253">
        <v>0.77747001319592279</v>
      </c>
      <c r="X390" s="253">
        <v>0.73781895877567283</v>
      </c>
      <c r="Y390" s="253">
        <v>0.17226915976520757</v>
      </c>
      <c r="Z390" s="253">
        <v>7.1330955738327165E-3</v>
      </c>
      <c r="AA390" s="253">
        <v>8.0481346214876071E-2</v>
      </c>
      <c r="AB390" s="253">
        <v>2.2974396704107279E-3</v>
      </c>
      <c r="AC390" s="253">
        <f t="shared" si="27"/>
        <v>4</v>
      </c>
      <c r="AD390" s="249">
        <v>80.98696240830499</v>
      </c>
      <c r="AF390" s="252">
        <v>0.05</v>
      </c>
      <c r="AG390" s="252">
        <v>0.57999999999999996</v>
      </c>
      <c r="AH390" s="252">
        <v>0.18</v>
      </c>
      <c r="AI390" s="252">
        <v>1.36</v>
      </c>
      <c r="AJ390" s="252">
        <v>0.15</v>
      </c>
      <c r="AK390" s="252">
        <v>2.97</v>
      </c>
      <c r="AL390" s="252">
        <v>7.0000000000000007E-2</v>
      </c>
      <c r="AM390" s="252">
        <v>0.11</v>
      </c>
      <c r="AN390" s="252">
        <v>4.1500000000000004</v>
      </c>
      <c r="AO390" s="256"/>
      <c r="AP390" s="483" t="s">
        <v>1697</v>
      </c>
      <c r="AQ390" s="252">
        <v>30</v>
      </c>
      <c r="AR390" s="252">
        <v>15</v>
      </c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</row>
    <row r="391" spans="1:69" s="255" customFormat="1" ht="12.75">
      <c r="A391" s="249">
        <v>2670.0804681784898</v>
      </c>
      <c r="B391" s="250" t="s">
        <v>360</v>
      </c>
      <c r="C391" s="251" t="s">
        <v>465</v>
      </c>
      <c r="D391" s="249">
        <v>123.90855650730367</v>
      </c>
      <c r="E391" s="224">
        <v>55.293570000000003</v>
      </c>
      <c r="F391" s="224">
        <v>0.44679999999999997</v>
      </c>
      <c r="G391" s="224">
        <v>1.6356999999999999</v>
      </c>
      <c r="H391" s="224">
        <v>0.31030000000000002</v>
      </c>
      <c r="I391" s="224">
        <v>12.11192</v>
      </c>
      <c r="J391" s="224">
        <v>0.23380000000000001</v>
      </c>
      <c r="K391" s="224">
        <v>28.941050000000001</v>
      </c>
      <c r="L391" s="224">
        <v>2.13</v>
      </c>
      <c r="M391" s="224">
        <v>3.5799999999999998E-2</v>
      </c>
      <c r="N391" s="224">
        <v>101.13894000000001</v>
      </c>
      <c r="O391" s="276"/>
      <c r="P391" s="253">
        <v>1.9465190759103186</v>
      </c>
      <c r="Q391" s="253">
        <v>5.3480924089681414E-2</v>
      </c>
      <c r="R391" s="253">
        <v>1.4383694039159067E-2</v>
      </c>
      <c r="S391" s="253">
        <v>1.1828180599289129E-2</v>
      </c>
      <c r="T391" s="253">
        <v>8.6365685407243011E-3</v>
      </c>
      <c r="U391" s="253">
        <v>9.2478091656840178E-3</v>
      </c>
      <c r="V391" s="253">
        <v>0.17791328586341978</v>
      </c>
      <c r="W391" s="253">
        <v>0.77799046179172393</v>
      </c>
      <c r="X391" s="253">
        <v>0.74083147949248151</v>
      </c>
      <c r="Y391" s="253">
        <v>0.16941565386806937</v>
      </c>
      <c r="Z391" s="253">
        <v>6.9713081383154588E-3</v>
      </c>
      <c r="AA391" s="253">
        <v>8.0338049646669407E-2</v>
      </c>
      <c r="AB391" s="253">
        <v>2.4435088544641883E-3</v>
      </c>
      <c r="AC391" s="253">
        <f t="shared" si="27"/>
        <v>4</v>
      </c>
      <c r="AD391" s="249">
        <v>80.986616298495605</v>
      </c>
      <c r="AF391" s="252">
        <v>0.05</v>
      </c>
      <c r="AG391" s="252">
        <v>0.61</v>
      </c>
      <c r="AH391" s="252">
        <v>0.18</v>
      </c>
      <c r="AI391" s="252">
        <v>1.48</v>
      </c>
      <c r="AJ391" s="252">
        <v>0.15</v>
      </c>
      <c r="AK391" s="252">
        <v>2.98</v>
      </c>
      <c r="AL391" s="252">
        <v>7.0000000000000007E-2</v>
      </c>
      <c r="AM391" s="252">
        <v>0.11</v>
      </c>
      <c r="AN391" s="252">
        <v>3.9</v>
      </c>
      <c r="AO391" s="256"/>
      <c r="AP391" s="483" t="s">
        <v>1697</v>
      </c>
      <c r="AQ391" s="252">
        <v>30</v>
      </c>
      <c r="AR391" s="252">
        <v>15</v>
      </c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</row>
    <row r="392" spans="1:69" s="255" customFormat="1" ht="12.75">
      <c r="A392" s="249">
        <v>2670.0804681784898</v>
      </c>
      <c r="B392" s="250" t="s">
        <v>360</v>
      </c>
      <c r="C392" s="251" t="s">
        <v>465</v>
      </c>
      <c r="D392" s="249">
        <v>129.80855650730368</v>
      </c>
      <c r="E392" s="224">
        <v>55.07367</v>
      </c>
      <c r="F392" s="224">
        <v>0.45290000000000002</v>
      </c>
      <c r="G392" s="224">
        <v>1.6163000000000001</v>
      </c>
      <c r="H392" s="224">
        <v>0.31090000000000001</v>
      </c>
      <c r="I392" s="224">
        <v>12.11192</v>
      </c>
      <c r="J392" s="224">
        <v>0.245</v>
      </c>
      <c r="K392" s="224">
        <v>28.931149999999999</v>
      </c>
      <c r="L392" s="224">
        <v>2.13</v>
      </c>
      <c r="M392" s="224">
        <v>4.0099999999999997E-2</v>
      </c>
      <c r="N392" s="224">
        <v>100.91194</v>
      </c>
      <c r="O392" s="276"/>
      <c r="P392" s="253">
        <v>1.9427897350856187</v>
      </c>
      <c r="Q392" s="253">
        <v>5.7210264914381304E-2</v>
      </c>
      <c r="R392" s="253">
        <v>9.9882194475173769E-3</v>
      </c>
      <c r="S392" s="253">
        <v>1.2014476494068244E-2</v>
      </c>
      <c r="T392" s="253">
        <v>8.6711743641048594E-3</v>
      </c>
      <c r="U392" s="253">
        <v>1.7264584678054362E-2</v>
      </c>
      <c r="V392" s="253">
        <v>0.17391864442906962</v>
      </c>
      <c r="W392" s="253">
        <v>0.77814290058718583</v>
      </c>
      <c r="X392" s="253">
        <v>0.74330128476401991</v>
      </c>
      <c r="Y392" s="253">
        <v>0.16613137734854899</v>
      </c>
      <c r="Z392" s="253">
        <v>7.3203796625303935E-3</v>
      </c>
      <c r="AA392" s="253">
        <v>8.0504291661467803E-2</v>
      </c>
      <c r="AB392" s="253">
        <v>2.7426665634328225E-3</v>
      </c>
      <c r="AC392" s="253">
        <f t="shared" si="27"/>
        <v>4.0000000000000009</v>
      </c>
      <c r="AD392" s="249">
        <v>80.981347471857788</v>
      </c>
      <c r="AF392" s="252">
        <v>0.05</v>
      </c>
      <c r="AG392" s="252">
        <v>0.6</v>
      </c>
      <c r="AH392" s="252">
        <v>0.18</v>
      </c>
      <c r="AI392" s="252">
        <v>1.45</v>
      </c>
      <c r="AJ392" s="252">
        <v>0.15</v>
      </c>
      <c r="AK392" s="252">
        <v>2.8</v>
      </c>
      <c r="AL392" s="252">
        <v>7.0000000000000007E-2</v>
      </c>
      <c r="AM392" s="252">
        <v>0.11</v>
      </c>
      <c r="AN392" s="252">
        <v>3.48</v>
      </c>
      <c r="AO392" s="256"/>
      <c r="AP392" s="483" t="s">
        <v>1697</v>
      </c>
      <c r="AQ392" s="252">
        <v>30</v>
      </c>
      <c r="AR392" s="252">
        <v>15</v>
      </c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</row>
    <row r="393" spans="1:69" s="255" customFormat="1" ht="12.75">
      <c r="A393" s="249">
        <v>2670.0804681784898</v>
      </c>
      <c r="B393" s="250" t="s">
        <v>360</v>
      </c>
      <c r="C393" s="251" t="s">
        <v>465</v>
      </c>
      <c r="D393" s="249">
        <v>135.70855650730368</v>
      </c>
      <c r="E393" s="224">
        <v>55.223599999999998</v>
      </c>
      <c r="F393" s="224">
        <v>0.44890000000000002</v>
      </c>
      <c r="G393" s="224">
        <v>1.6433</v>
      </c>
      <c r="H393" s="224">
        <v>0.31459999999999999</v>
      </c>
      <c r="I393" s="224">
        <v>12.091939999999999</v>
      </c>
      <c r="J393" s="224">
        <v>0.2243</v>
      </c>
      <c r="K393" s="224">
        <v>28.822320000000001</v>
      </c>
      <c r="L393" s="224">
        <v>2.1</v>
      </c>
      <c r="M393" s="224">
        <v>3.3399999999999999E-2</v>
      </c>
      <c r="N393" s="224">
        <v>100.90235999999999</v>
      </c>
      <c r="O393" s="276"/>
      <c r="P393" s="253">
        <v>1.9491091217955439</v>
      </c>
      <c r="Q393" s="253">
        <v>5.0890878204456147E-2</v>
      </c>
      <c r="R393" s="253">
        <v>1.7466282773402231E-2</v>
      </c>
      <c r="S393" s="253">
        <v>1.1914663845683481E-2</v>
      </c>
      <c r="T393" s="253">
        <v>8.7790105849138295E-3</v>
      </c>
      <c r="U393" s="253">
        <v>3.1018810262466445E-3</v>
      </c>
      <c r="V393" s="253">
        <v>0.18136489114749627</v>
      </c>
      <c r="W393" s="253">
        <v>0.77737327062225814</v>
      </c>
      <c r="X393" s="253">
        <v>0.73914944710441033</v>
      </c>
      <c r="Y393" s="253">
        <v>0.1724470908403074</v>
      </c>
      <c r="Z393" s="253">
        <v>6.7054272049865901E-3</v>
      </c>
      <c r="AA393" s="253">
        <v>7.94124109788229E-2</v>
      </c>
      <c r="AB393" s="253">
        <v>2.2856238714728046E-3</v>
      </c>
      <c r="AC393" s="253">
        <f t="shared" si="27"/>
        <v>4.0000000000000009</v>
      </c>
      <c r="AD393" s="249">
        <v>80.948708556073257</v>
      </c>
      <c r="AF393" s="252">
        <v>0.05</v>
      </c>
      <c r="AG393" s="252">
        <v>0.6</v>
      </c>
      <c r="AH393" s="252">
        <v>0.17</v>
      </c>
      <c r="AI393" s="252">
        <v>1.47</v>
      </c>
      <c r="AJ393" s="252">
        <v>0.15</v>
      </c>
      <c r="AK393" s="252">
        <v>3.1</v>
      </c>
      <c r="AL393" s="252">
        <v>7.0000000000000007E-2</v>
      </c>
      <c r="AM393" s="252">
        <v>0.11</v>
      </c>
      <c r="AN393" s="252">
        <v>4.17</v>
      </c>
      <c r="AO393" s="256"/>
      <c r="AP393" s="483" t="s">
        <v>1697</v>
      </c>
      <c r="AQ393" s="252">
        <v>30</v>
      </c>
      <c r="AR393" s="252">
        <v>15</v>
      </c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</row>
    <row r="394" spans="1:69" s="255" customFormat="1" ht="12.75">
      <c r="A394" s="249">
        <v>2670.0804681784898</v>
      </c>
      <c r="B394" s="250" t="s">
        <v>360</v>
      </c>
      <c r="C394" s="251" t="s">
        <v>465</v>
      </c>
      <c r="D394" s="249">
        <v>141.60855650730369</v>
      </c>
      <c r="E394" s="224">
        <v>55.223599999999998</v>
      </c>
      <c r="F394" s="224">
        <v>0.437</v>
      </c>
      <c r="G394" s="224">
        <v>1.6115999999999999</v>
      </c>
      <c r="H394" s="224">
        <v>0.31240000000000001</v>
      </c>
      <c r="I394" s="224">
        <v>12.121919999999999</v>
      </c>
      <c r="J394" s="224">
        <v>0.27989999999999998</v>
      </c>
      <c r="K394" s="224">
        <v>28.83221</v>
      </c>
      <c r="L394" s="224">
        <v>2.09</v>
      </c>
      <c r="M394" s="224">
        <v>3.49E-2</v>
      </c>
      <c r="N394" s="224">
        <v>100.94353</v>
      </c>
      <c r="O394" s="276"/>
      <c r="P394" s="253">
        <v>1.9485751859199238</v>
      </c>
      <c r="Q394" s="253">
        <v>5.1424814080076153E-2</v>
      </c>
      <c r="R394" s="253">
        <v>1.5595341929132367E-2</v>
      </c>
      <c r="S394" s="253">
        <v>1.1595637743744338E-2</v>
      </c>
      <c r="T394" s="253">
        <v>8.7152308117428544E-3</v>
      </c>
      <c r="U394" s="253">
        <v>6.3105832624792413E-3</v>
      </c>
      <c r="V394" s="253">
        <v>0.18016724890939279</v>
      </c>
      <c r="W394" s="253">
        <v>0.77761595734350819</v>
      </c>
      <c r="X394" s="253">
        <v>0.73901155881679892</v>
      </c>
      <c r="Y394" s="253">
        <v>0.17122292592749366</v>
      </c>
      <c r="Z394" s="253">
        <v>8.3652917235994308E-3</v>
      </c>
      <c r="AA394" s="253">
        <v>7.9012606121341603E-2</v>
      </c>
      <c r="AB394" s="253">
        <v>2.3876174107664697E-3</v>
      </c>
      <c r="AC394" s="253">
        <f t="shared" si="27"/>
        <v>3.9999999999999991</v>
      </c>
      <c r="AD394" s="249">
        <v>80.915789245048259</v>
      </c>
      <c r="AF394" s="252">
        <v>0.05</v>
      </c>
      <c r="AG394" s="252">
        <v>0.62</v>
      </c>
      <c r="AH394" s="252">
        <v>0.18</v>
      </c>
      <c r="AI394" s="252">
        <v>1.46</v>
      </c>
      <c r="AJ394" s="252">
        <v>0.15</v>
      </c>
      <c r="AK394" s="252">
        <v>2.4700000000000002</v>
      </c>
      <c r="AL394" s="252">
        <v>7.0000000000000007E-2</v>
      </c>
      <c r="AM394" s="252">
        <v>0.11</v>
      </c>
      <c r="AN394" s="252">
        <v>3.99</v>
      </c>
      <c r="AO394" s="256"/>
      <c r="AP394" s="483" t="s">
        <v>1697</v>
      </c>
      <c r="AQ394" s="252">
        <v>30</v>
      </c>
      <c r="AR394" s="252">
        <v>15</v>
      </c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</row>
    <row r="395" spans="1:69" s="255" customFormat="1" ht="12.75">
      <c r="A395" s="249">
        <v>2670.0804681784898</v>
      </c>
      <c r="B395" s="250" t="s">
        <v>360</v>
      </c>
      <c r="C395" s="251" t="s">
        <v>465</v>
      </c>
      <c r="D395" s="249">
        <v>147.50855650730369</v>
      </c>
      <c r="E395" s="224">
        <v>55.183619999999998</v>
      </c>
      <c r="F395" s="224">
        <v>0.44700000000000001</v>
      </c>
      <c r="G395" s="224">
        <v>1.5848</v>
      </c>
      <c r="H395" s="224">
        <v>0.33400000000000002</v>
      </c>
      <c r="I395" s="224">
        <v>12.061959999999999</v>
      </c>
      <c r="J395" s="224">
        <v>0.2293</v>
      </c>
      <c r="K395" s="224">
        <v>28.822320000000001</v>
      </c>
      <c r="L395" s="224">
        <v>2.09</v>
      </c>
      <c r="M395" s="224">
        <v>3.6900000000000002E-2</v>
      </c>
      <c r="N395" s="224">
        <v>100.7899</v>
      </c>
      <c r="O395" s="276"/>
      <c r="P395" s="253">
        <v>1.9497587756578278</v>
      </c>
      <c r="Q395" s="253">
        <v>5.0241224342172153E-2</v>
      </c>
      <c r="R395" s="253">
        <v>1.575223318399388E-2</v>
      </c>
      <c r="S395" s="253">
        <v>1.1876787048302685E-2</v>
      </c>
      <c r="T395" s="253">
        <v>9.33023492995857E-3</v>
      </c>
      <c r="U395" s="253">
        <v>3.932989180650992E-3</v>
      </c>
      <c r="V395" s="253">
        <v>0.18072237460003737</v>
      </c>
      <c r="W395" s="253">
        <v>0.77838538105705635</v>
      </c>
      <c r="X395" s="253">
        <v>0.73974187825610171</v>
      </c>
      <c r="Y395" s="253">
        <v>0.17175028216483812</v>
      </c>
      <c r="Z395" s="253">
        <v>6.8621544900177465E-3</v>
      </c>
      <c r="AA395" s="253">
        <v>7.9117878040003836E-2</v>
      </c>
      <c r="AB395" s="253">
        <v>2.5278070490386069E-3</v>
      </c>
      <c r="AC395" s="253">
        <f t="shared" si="27"/>
        <v>3.9999999999999991</v>
      </c>
      <c r="AD395" s="249">
        <v>80.98696240830499</v>
      </c>
      <c r="AF395" s="252">
        <v>0.05</v>
      </c>
      <c r="AG395" s="252">
        <v>0.6</v>
      </c>
      <c r="AH395" s="252">
        <v>0.18</v>
      </c>
      <c r="AI395" s="252">
        <v>1.39</v>
      </c>
      <c r="AJ395" s="252">
        <v>0.15</v>
      </c>
      <c r="AK395" s="252">
        <v>3.12</v>
      </c>
      <c r="AL395" s="252">
        <v>7.0000000000000007E-2</v>
      </c>
      <c r="AM395" s="252">
        <v>0.11</v>
      </c>
      <c r="AN395" s="252">
        <v>3.79</v>
      </c>
      <c r="AO395" s="256"/>
      <c r="AP395" s="483" t="s">
        <v>1697</v>
      </c>
      <c r="AQ395" s="252">
        <v>30</v>
      </c>
      <c r="AR395" s="252">
        <v>15</v>
      </c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</row>
    <row r="396" spans="1:69" s="255" customFormat="1" ht="12.75">
      <c r="A396" s="252"/>
      <c r="B396" s="252"/>
      <c r="C396" s="251"/>
      <c r="D396" s="249"/>
      <c r="E396" s="224"/>
      <c r="F396" s="224"/>
      <c r="G396" s="224"/>
      <c r="H396" s="224"/>
      <c r="I396" s="224"/>
      <c r="J396" s="224"/>
      <c r="K396" s="224"/>
      <c r="L396" s="224"/>
      <c r="M396" s="224"/>
      <c r="N396" s="224"/>
      <c r="O396" s="276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49"/>
      <c r="AF396" s="224"/>
      <c r="AG396" s="224"/>
      <c r="AH396" s="224"/>
      <c r="AI396" s="224"/>
      <c r="AJ396" s="224"/>
      <c r="AK396" s="224"/>
      <c r="AL396" s="224"/>
      <c r="AM396" s="224"/>
      <c r="AN396" s="224"/>
      <c r="AO396" s="256"/>
      <c r="AP396" s="252"/>
      <c r="AQ396" s="252"/>
      <c r="AR396" s="252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</row>
    <row r="397" spans="1:69" s="255" customFormat="1" ht="12.75">
      <c r="A397" s="249">
        <v>2670.0804681784898</v>
      </c>
      <c r="B397" s="250" t="s">
        <v>360</v>
      </c>
      <c r="C397" s="251" t="s">
        <v>476</v>
      </c>
      <c r="D397" s="249">
        <v>0</v>
      </c>
      <c r="E397" s="224">
        <v>54.116349999999997</v>
      </c>
      <c r="F397" s="224">
        <v>0.59130000000000005</v>
      </c>
      <c r="G397" s="224">
        <v>1.4715</v>
      </c>
      <c r="H397" s="224">
        <v>0.4592</v>
      </c>
      <c r="I397" s="224">
        <v>12.482950000000001</v>
      </c>
      <c r="J397" s="224">
        <v>0.24360000000000001</v>
      </c>
      <c r="K397" s="224">
        <v>26.8812</v>
      </c>
      <c r="L397" s="224">
        <v>3.3595220000000001</v>
      </c>
      <c r="M397" s="224">
        <v>8.2900000000000001E-2</v>
      </c>
      <c r="N397" s="224">
        <v>99.688521999999978</v>
      </c>
      <c r="O397" s="276"/>
      <c r="P397" s="253">
        <v>1.947722902617012</v>
      </c>
      <c r="Q397" s="253">
        <v>5.2277097382988025E-2</v>
      </c>
      <c r="R397" s="253">
        <v>1.0141594546557275E-2</v>
      </c>
      <c r="S397" s="253">
        <v>1.6003954288741778E-2</v>
      </c>
      <c r="T397" s="253">
        <v>1.3067002329653826E-2</v>
      </c>
      <c r="U397" s="253">
        <v>2.8455479515638871E-3</v>
      </c>
      <c r="V397" s="253">
        <v>0.19678377508495065</v>
      </c>
      <c r="W397" s="253">
        <v>0.76115812579853315</v>
      </c>
      <c r="X397" s="253">
        <v>0.68114276494397785</v>
      </c>
      <c r="Y397" s="253">
        <v>0.17609723934413452</v>
      </c>
      <c r="Z397" s="253">
        <v>7.4261154596644693E-3</v>
      </c>
      <c r="AA397" s="253">
        <v>0.12954892422995115</v>
      </c>
      <c r="AB397" s="253">
        <v>5.7849560222719594E-3</v>
      </c>
      <c r="AC397" s="253">
        <f t="shared" si="27"/>
        <v>4.0000000000000009</v>
      </c>
      <c r="AD397" s="249">
        <v>79.333284448747222</v>
      </c>
      <c r="AF397" s="252">
        <v>0.25</v>
      </c>
      <c r="AG397" s="252">
        <v>2.17</v>
      </c>
      <c r="AH397" s="252">
        <v>1.46</v>
      </c>
      <c r="AI397" s="252">
        <v>4.74</v>
      </c>
      <c r="AJ397" s="252">
        <v>0.52</v>
      </c>
      <c r="AK397" s="252">
        <v>5.98</v>
      </c>
      <c r="AL397" s="252">
        <v>0.28000000000000003</v>
      </c>
      <c r="AM397" s="252">
        <v>0.71</v>
      </c>
      <c r="AN397" s="252">
        <v>15.53</v>
      </c>
      <c r="AO397" s="256"/>
      <c r="AP397" s="483" t="s">
        <v>1762</v>
      </c>
      <c r="AQ397" s="252">
        <v>30</v>
      </c>
      <c r="AR397" s="252">
        <v>15</v>
      </c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</row>
    <row r="398" spans="1:69" s="255" customFormat="1" ht="12.75">
      <c r="A398" s="249">
        <v>2670.0804681784898</v>
      </c>
      <c r="B398" s="250" t="s">
        <v>360</v>
      </c>
      <c r="C398" s="251" t="s">
        <v>476</v>
      </c>
      <c r="D398" s="249">
        <v>9.9913160867953099</v>
      </c>
      <c r="E398" s="224">
        <v>54.93327</v>
      </c>
      <c r="F398" s="224">
        <v>0.23949999999999999</v>
      </c>
      <c r="G398" s="224">
        <v>0.97140000000000004</v>
      </c>
      <c r="H398" s="224">
        <v>0.43369999999999997</v>
      </c>
      <c r="I398" s="224">
        <v>10.330719999999999</v>
      </c>
      <c r="J398" s="224">
        <v>0.2147</v>
      </c>
      <c r="K398" s="224">
        <v>29.86354</v>
      </c>
      <c r="L398" s="224">
        <v>2.2495919999999998</v>
      </c>
      <c r="M398" s="224">
        <v>3.5299999999999998E-2</v>
      </c>
      <c r="N398" s="224">
        <v>99.271722000000011</v>
      </c>
      <c r="O398" s="276"/>
      <c r="P398" s="253">
        <v>1.9545625782533942</v>
      </c>
      <c r="Q398" s="253">
        <v>4.0735021460834013E-2</v>
      </c>
      <c r="R398" s="253" t="s">
        <v>462</v>
      </c>
      <c r="S398" s="253">
        <v>6.4082639939029911E-3</v>
      </c>
      <c r="T398" s="253">
        <v>1.2200537520433836E-2</v>
      </c>
      <c r="U398" s="253">
        <v>2.7557962440207362E-2</v>
      </c>
      <c r="V398" s="253">
        <v>0.14391355761382549</v>
      </c>
      <c r="W398" s="253">
        <v>0.81462207871740211</v>
      </c>
      <c r="X398" s="253">
        <v>0.76940995691207914</v>
      </c>
      <c r="Y398" s="253">
        <v>0.13592624979801213</v>
      </c>
      <c r="Z398" s="253">
        <v>6.4704116467340584E-3</v>
      </c>
      <c r="AA398" s="253">
        <v>8.5758175727105826E-2</v>
      </c>
      <c r="AB398" s="253">
        <v>2.4352059160687896E-3</v>
      </c>
      <c r="AC398" s="253">
        <f t="shared" si="27"/>
        <v>4</v>
      </c>
      <c r="AD398" s="249">
        <v>83.7478626507217</v>
      </c>
      <c r="AF398" s="252">
        <v>0.24</v>
      </c>
      <c r="AG398" s="252">
        <v>4.29</v>
      </c>
      <c r="AH398" s="252">
        <v>1.86</v>
      </c>
      <c r="AI398" s="252">
        <v>4.76</v>
      </c>
      <c r="AJ398" s="252">
        <v>0.56999999999999995</v>
      </c>
      <c r="AK398" s="252">
        <v>6.42</v>
      </c>
      <c r="AL398" s="252">
        <v>0.26</v>
      </c>
      <c r="AM398" s="252">
        <v>0.88</v>
      </c>
      <c r="AN398" s="252">
        <v>31.62</v>
      </c>
      <c r="AO398" s="256"/>
      <c r="AP398" s="483" t="s">
        <v>1762</v>
      </c>
      <c r="AQ398" s="252">
        <v>30</v>
      </c>
      <c r="AR398" s="252">
        <v>15</v>
      </c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</row>
    <row r="399" spans="1:69" s="255" customFormat="1" ht="12.75">
      <c r="A399" s="249">
        <v>2670.0804681784898</v>
      </c>
      <c r="B399" s="250" t="s">
        <v>360</v>
      </c>
      <c r="C399" s="251" t="s">
        <v>476</v>
      </c>
      <c r="D399" s="249">
        <v>19.991316086795308</v>
      </c>
      <c r="E399" s="224">
        <v>55.501139999999999</v>
      </c>
      <c r="F399" s="224">
        <v>0.22989999999999999</v>
      </c>
      <c r="G399" s="224">
        <v>0.95569999999999999</v>
      </c>
      <c r="H399" s="224">
        <v>0.41070000000000001</v>
      </c>
      <c r="I399" s="224">
        <v>10.340730000000001</v>
      </c>
      <c r="J399" s="224">
        <v>0.21210000000000001</v>
      </c>
      <c r="K399" s="224">
        <v>30.08445</v>
      </c>
      <c r="L399" s="224">
        <v>2.2495919999999998</v>
      </c>
      <c r="M399" s="224">
        <v>2.1899999999999999E-2</v>
      </c>
      <c r="N399" s="224">
        <v>100.00621200000002</v>
      </c>
      <c r="O399" s="276"/>
      <c r="P399" s="253">
        <v>1.9602347839717469</v>
      </c>
      <c r="Q399" s="253">
        <v>3.9765216028253114E-2</v>
      </c>
      <c r="R399" s="253">
        <v>1.6498482724891517E-5</v>
      </c>
      <c r="S399" s="253">
        <v>6.1061280590050645E-3</v>
      </c>
      <c r="T399" s="253">
        <v>1.1468491727166847E-2</v>
      </c>
      <c r="U399" s="253">
        <v>1.7567644727876086E-2</v>
      </c>
      <c r="V399" s="253">
        <v>0.14837712626553654</v>
      </c>
      <c r="W399" s="253">
        <v>0.81646411073769043</v>
      </c>
      <c r="X399" s="253">
        <v>0.76754184242602119</v>
      </c>
      <c r="Y399" s="253">
        <v>0.139486416328613</v>
      </c>
      <c r="Z399" s="253">
        <v>6.3450141574967608E-3</v>
      </c>
      <c r="AA399" s="253">
        <v>8.5127052060343197E-2</v>
      </c>
      <c r="AB399" s="253">
        <v>1.4996750275257996E-3</v>
      </c>
      <c r="AC399" s="253">
        <f t="shared" ref="AC399:AC462" si="28">SUM(P399:AB399)</f>
        <v>3.9999999999999996</v>
      </c>
      <c r="AD399" s="249">
        <v>83.834805573711478</v>
      </c>
      <c r="AF399" s="252">
        <v>0.24</v>
      </c>
      <c r="AG399" s="252">
        <v>4.51</v>
      </c>
      <c r="AH399" s="252">
        <v>1.9</v>
      </c>
      <c r="AI399" s="252">
        <v>5.07</v>
      </c>
      <c r="AJ399" s="252">
        <v>0.56999999999999995</v>
      </c>
      <c r="AK399" s="252">
        <v>6.55</v>
      </c>
      <c r="AL399" s="252">
        <v>0.26</v>
      </c>
      <c r="AM399" s="252">
        <v>0.88</v>
      </c>
      <c r="AN399" s="252">
        <v>53.91</v>
      </c>
      <c r="AO399" s="256"/>
      <c r="AP399" s="483" t="s">
        <v>1762</v>
      </c>
      <c r="AQ399" s="252">
        <v>30</v>
      </c>
      <c r="AR399" s="252">
        <v>15</v>
      </c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</row>
    <row r="400" spans="1:69" s="255" customFormat="1" ht="12.75">
      <c r="A400" s="249">
        <v>2670.0804681784898</v>
      </c>
      <c r="B400" s="250" t="s">
        <v>360</v>
      </c>
      <c r="C400" s="251" t="s">
        <v>476</v>
      </c>
      <c r="D400" s="249">
        <v>29.991316086795308</v>
      </c>
      <c r="E400" s="224">
        <v>55.37162</v>
      </c>
      <c r="F400" s="224">
        <v>0.23980000000000001</v>
      </c>
      <c r="G400" s="224">
        <v>0.95860000000000001</v>
      </c>
      <c r="H400" s="224">
        <v>0.42170000000000002</v>
      </c>
      <c r="I400" s="224">
        <v>10.26064</v>
      </c>
      <c r="J400" s="224">
        <v>0.23860000000000001</v>
      </c>
      <c r="K400" s="224">
        <v>30.10454</v>
      </c>
      <c r="L400" s="224">
        <v>2.239681</v>
      </c>
      <c r="M400" s="224">
        <v>3.5799999999999998E-2</v>
      </c>
      <c r="N400" s="224">
        <v>99.870981</v>
      </c>
      <c r="O400" s="276"/>
      <c r="P400" s="253">
        <v>1.9575306756041897</v>
      </c>
      <c r="Q400" s="253">
        <v>3.9940591655500672E-2</v>
      </c>
      <c r="R400" s="253" t="s">
        <v>462</v>
      </c>
      <c r="S400" s="253">
        <v>6.3751627254510857E-3</v>
      </c>
      <c r="T400" s="253">
        <v>1.178692072746659E-2</v>
      </c>
      <c r="U400" s="253">
        <v>2.2914679145488392E-2</v>
      </c>
      <c r="V400" s="253">
        <v>0.14441744623224317</v>
      </c>
      <c r="W400" s="253">
        <v>0.81703452390966003</v>
      </c>
      <c r="X400" s="253">
        <v>0.76954515583787442</v>
      </c>
      <c r="Y400" s="253">
        <v>0.13602331714784149</v>
      </c>
      <c r="Z400" s="253">
        <v>7.1445935173021311E-3</v>
      </c>
      <c r="AA400" s="253">
        <v>8.4833065309247391E-2</v>
      </c>
      <c r="AB400" s="253">
        <v>2.453868187734637E-3</v>
      </c>
      <c r="AC400" s="253">
        <f t="shared" si="28"/>
        <v>4.0000000000000009</v>
      </c>
      <c r="AD400" s="249">
        <v>83.948896501763812</v>
      </c>
      <c r="AF400" s="252">
        <v>0.24</v>
      </c>
      <c r="AG400" s="252">
        <v>4.3</v>
      </c>
      <c r="AH400" s="252">
        <v>1.9</v>
      </c>
      <c r="AI400" s="252">
        <v>4.8499999999999996</v>
      </c>
      <c r="AJ400" s="252">
        <v>0.56999999999999995</v>
      </c>
      <c r="AK400" s="252">
        <v>5.74</v>
      </c>
      <c r="AL400" s="252">
        <v>0.26</v>
      </c>
      <c r="AM400" s="252">
        <v>0.88</v>
      </c>
      <c r="AN400" s="252">
        <v>32.11</v>
      </c>
      <c r="AO400" s="256"/>
      <c r="AP400" s="483" t="s">
        <v>1762</v>
      </c>
      <c r="AQ400" s="252">
        <v>30</v>
      </c>
      <c r="AR400" s="252">
        <v>15</v>
      </c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</row>
    <row r="401" spans="1:69" s="255" customFormat="1" ht="12.75">
      <c r="A401" s="249">
        <v>2670.0804681784898</v>
      </c>
      <c r="B401" s="250" t="s">
        <v>360</v>
      </c>
      <c r="C401" s="251" t="s">
        <v>476</v>
      </c>
      <c r="D401" s="249">
        <v>39.991316086795308</v>
      </c>
      <c r="E401" s="224">
        <v>55.31185</v>
      </c>
      <c r="F401" s="224">
        <v>0.24560000000000001</v>
      </c>
      <c r="G401" s="224">
        <v>0.98209999999999997</v>
      </c>
      <c r="H401" s="224">
        <v>0.39510000000000001</v>
      </c>
      <c r="I401" s="224">
        <v>10.26064</v>
      </c>
      <c r="J401" s="224">
        <v>0.2248</v>
      </c>
      <c r="K401" s="224">
        <v>30.06437</v>
      </c>
      <c r="L401" s="224">
        <v>2.2892320000000002</v>
      </c>
      <c r="M401" s="224">
        <v>4.2900000000000001E-2</v>
      </c>
      <c r="N401" s="224">
        <v>99.816592</v>
      </c>
      <c r="O401" s="276"/>
      <c r="P401" s="253">
        <v>1.9563419948437739</v>
      </c>
      <c r="Q401" s="253">
        <v>4.0939075105594809E-2</v>
      </c>
      <c r="R401" s="253" t="s">
        <v>462</v>
      </c>
      <c r="S401" s="253">
        <v>6.5324441417438607E-3</v>
      </c>
      <c r="T401" s="253">
        <v>1.1048645464580887E-2</v>
      </c>
      <c r="U401" s="253">
        <v>2.5205320671277676E-2</v>
      </c>
      <c r="V401" s="253">
        <v>0.14335511892799832</v>
      </c>
      <c r="W401" s="253">
        <v>0.81657740084503028</v>
      </c>
      <c r="X401" s="253">
        <v>0.76863421613050609</v>
      </c>
      <c r="Y401" s="253">
        <v>0.13493840186060799</v>
      </c>
      <c r="Z401" s="253">
        <v>6.7345508937854438E-3</v>
      </c>
      <c r="AA401" s="253">
        <v>8.6750911902612526E-2</v>
      </c>
      <c r="AB401" s="253">
        <v>2.941919212487962E-3</v>
      </c>
      <c r="AC401" s="253">
        <f t="shared" si="28"/>
        <v>3.9999999999999996</v>
      </c>
      <c r="AD401" s="249">
        <v>83.9308963370014</v>
      </c>
      <c r="AF401" s="252">
        <v>0.24</v>
      </c>
      <c r="AG401" s="252">
        <v>4.21</v>
      </c>
      <c r="AH401" s="252">
        <v>1.86</v>
      </c>
      <c r="AI401" s="252">
        <v>5.21</v>
      </c>
      <c r="AJ401" s="252">
        <v>0.56999999999999995</v>
      </c>
      <c r="AK401" s="252">
        <v>6.13</v>
      </c>
      <c r="AL401" s="252">
        <v>0.26</v>
      </c>
      <c r="AM401" s="252">
        <v>0.87</v>
      </c>
      <c r="AN401" s="252">
        <v>26.64</v>
      </c>
      <c r="AO401" s="256"/>
      <c r="AP401" s="483" t="s">
        <v>1762</v>
      </c>
      <c r="AQ401" s="252">
        <v>30</v>
      </c>
      <c r="AR401" s="252">
        <v>15</v>
      </c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</row>
    <row r="402" spans="1:69" s="255" customFormat="1" ht="12.75">
      <c r="A402" s="249">
        <v>2670.0804681784898</v>
      </c>
      <c r="B402" s="250" t="s">
        <v>360</v>
      </c>
      <c r="C402" s="251" t="s">
        <v>476</v>
      </c>
      <c r="D402" s="249">
        <v>49.991316086795308</v>
      </c>
      <c r="E402" s="224">
        <v>55.421439999999997</v>
      </c>
      <c r="F402" s="224">
        <v>0.24210000000000001</v>
      </c>
      <c r="G402" s="224">
        <v>0.99960000000000004</v>
      </c>
      <c r="H402" s="224">
        <v>0.45169999999999999</v>
      </c>
      <c r="I402" s="224">
        <v>10.21059</v>
      </c>
      <c r="J402" s="224">
        <v>0.21099999999999999</v>
      </c>
      <c r="K402" s="224">
        <v>29.974</v>
      </c>
      <c r="L402" s="224">
        <v>2.2793220000000001</v>
      </c>
      <c r="M402" s="224">
        <v>3.4200000000000001E-2</v>
      </c>
      <c r="N402" s="224">
        <v>99.823951999999991</v>
      </c>
      <c r="O402" s="276"/>
      <c r="P402" s="253">
        <v>1.9609709676444878</v>
      </c>
      <c r="Q402" s="253">
        <v>3.902903235551225E-2</v>
      </c>
      <c r="R402" s="253">
        <v>2.6555378807948671E-3</v>
      </c>
      <c r="S402" s="253">
        <v>6.441824619048392E-3</v>
      </c>
      <c r="T402" s="253">
        <v>1.2636269036765437E-2</v>
      </c>
      <c r="U402" s="253">
        <v>1.3199783173909907E-2</v>
      </c>
      <c r="V402" s="253">
        <v>0.14911385137792002</v>
      </c>
      <c r="W402" s="253">
        <v>0.81595273391156142</v>
      </c>
      <c r="X402" s="253">
        <v>0.7651009146438762</v>
      </c>
      <c r="Y402" s="253">
        <v>0.13982077555938818</v>
      </c>
      <c r="Z402" s="253">
        <v>6.3235586761759381E-3</v>
      </c>
      <c r="AA402" s="253">
        <v>8.6408544146505256E-2</v>
      </c>
      <c r="AB402" s="253">
        <v>2.3462069740545141E-3</v>
      </c>
      <c r="AC402" s="253">
        <f t="shared" si="28"/>
        <v>4</v>
      </c>
      <c r="AD402" s="249">
        <v>83.956227381500241</v>
      </c>
      <c r="AF402" s="252">
        <v>0.24</v>
      </c>
      <c r="AG402" s="252">
        <v>4.29</v>
      </c>
      <c r="AH402" s="252">
        <v>1.83</v>
      </c>
      <c r="AI402" s="252">
        <v>4.67</v>
      </c>
      <c r="AJ402" s="252">
        <v>0.56999999999999995</v>
      </c>
      <c r="AK402" s="252">
        <v>6.56</v>
      </c>
      <c r="AL402" s="252">
        <v>0.26</v>
      </c>
      <c r="AM402" s="252">
        <v>0.87</v>
      </c>
      <c r="AN402" s="252">
        <v>33.9</v>
      </c>
      <c r="AO402" s="256"/>
      <c r="AP402" s="483" t="s">
        <v>1762</v>
      </c>
      <c r="AQ402" s="252">
        <v>30</v>
      </c>
      <c r="AR402" s="252">
        <v>15</v>
      </c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56"/>
      <c r="BO402" s="256"/>
      <c r="BP402" s="256"/>
      <c r="BQ402" s="256"/>
    </row>
    <row r="403" spans="1:69" s="255" customFormat="1" ht="12.75">
      <c r="A403" s="249">
        <v>2670.0804681784898</v>
      </c>
      <c r="B403" s="250" t="s">
        <v>360</v>
      </c>
      <c r="C403" s="251" t="s">
        <v>476</v>
      </c>
      <c r="D403" s="249">
        <v>59.991316086795308</v>
      </c>
      <c r="E403" s="224">
        <v>55.122570000000003</v>
      </c>
      <c r="F403" s="224">
        <v>0.23</v>
      </c>
      <c r="G403" s="224">
        <v>1.0213000000000001</v>
      </c>
      <c r="H403" s="224">
        <v>0.42499999999999999</v>
      </c>
      <c r="I403" s="224">
        <v>10.30068</v>
      </c>
      <c r="J403" s="224">
        <v>0.21490000000000001</v>
      </c>
      <c r="K403" s="224">
        <v>30.06437</v>
      </c>
      <c r="L403" s="224">
        <v>2.2595019999999999</v>
      </c>
      <c r="M403" s="224">
        <v>1.7600000000000001E-2</v>
      </c>
      <c r="N403" s="224">
        <v>99.65592199999999</v>
      </c>
      <c r="O403" s="276"/>
      <c r="P403" s="253">
        <v>1.9528760234813412</v>
      </c>
      <c r="Q403" s="253">
        <v>4.264364019249723E-2</v>
      </c>
      <c r="R403" s="253" t="s">
        <v>462</v>
      </c>
      <c r="S403" s="253">
        <v>6.1276478793571556E-3</v>
      </c>
      <c r="T403" s="253">
        <v>1.1904456183350728E-2</v>
      </c>
      <c r="U403" s="253">
        <v>2.865350088448082E-2</v>
      </c>
      <c r="V403" s="253">
        <v>0.14206563038392597</v>
      </c>
      <c r="W403" s="253">
        <v>0.81572910099504647</v>
      </c>
      <c r="X403" s="253">
        <v>0.77210772057773558</v>
      </c>
      <c r="Y403" s="253">
        <v>0.1344686243440005</v>
      </c>
      <c r="Z403" s="253">
        <v>6.4486286801520229E-3</v>
      </c>
      <c r="AA403" s="253">
        <v>8.5766086416388748E-2</v>
      </c>
      <c r="AB403" s="253">
        <v>1.2089399817231037E-3</v>
      </c>
      <c r="AC403" s="253">
        <f t="shared" si="28"/>
        <v>3.9999999999999991</v>
      </c>
      <c r="AD403" s="249">
        <v>83.878299347481118</v>
      </c>
      <c r="AF403" s="252">
        <v>0.24</v>
      </c>
      <c r="AG403" s="252">
        <v>4.51</v>
      </c>
      <c r="AH403" s="252">
        <v>1.8</v>
      </c>
      <c r="AI403" s="252">
        <v>4.9000000000000004</v>
      </c>
      <c r="AJ403" s="252">
        <v>0.56999999999999995</v>
      </c>
      <c r="AK403" s="252">
        <v>6.52</v>
      </c>
      <c r="AL403" s="252">
        <v>0.26</v>
      </c>
      <c r="AM403" s="252">
        <v>0.87</v>
      </c>
      <c r="AN403" s="252">
        <v>65.27</v>
      </c>
      <c r="AO403" s="256"/>
      <c r="AP403" s="483" t="s">
        <v>1762</v>
      </c>
      <c r="AQ403" s="252">
        <v>30</v>
      </c>
      <c r="AR403" s="252">
        <v>15</v>
      </c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56"/>
      <c r="BO403" s="256"/>
      <c r="BP403" s="256"/>
      <c r="BQ403" s="256"/>
    </row>
    <row r="404" spans="1:69" s="255" customFormat="1" ht="12.75">
      <c r="A404" s="249">
        <v>2670.0804681784898</v>
      </c>
      <c r="B404" s="250" t="s">
        <v>360</v>
      </c>
      <c r="C404" s="251" t="s">
        <v>476</v>
      </c>
      <c r="D404" s="249">
        <v>69.991316086795308</v>
      </c>
      <c r="E404" s="224">
        <v>55.361660000000001</v>
      </c>
      <c r="F404" s="224">
        <v>0.23960000000000001</v>
      </c>
      <c r="G404" s="224">
        <v>1.0333000000000001</v>
      </c>
      <c r="H404" s="224">
        <v>0.4546</v>
      </c>
      <c r="I404" s="224">
        <v>10.30068</v>
      </c>
      <c r="J404" s="224">
        <v>0.21299999999999999</v>
      </c>
      <c r="K404" s="224">
        <v>29.974</v>
      </c>
      <c r="L404" s="224">
        <v>2.2595019999999999</v>
      </c>
      <c r="M404" s="224">
        <v>3.5400000000000001E-2</v>
      </c>
      <c r="N404" s="224">
        <v>99.871741999999983</v>
      </c>
      <c r="O404" s="276"/>
      <c r="P404" s="253">
        <v>1.9581892936428824</v>
      </c>
      <c r="Q404" s="253">
        <v>4.1810706357117589E-2</v>
      </c>
      <c r="R404" s="253">
        <v>1.2645350441817804E-3</v>
      </c>
      <c r="S404" s="253">
        <v>6.3731351869243434E-3</v>
      </c>
      <c r="T404" s="253">
        <v>1.2713069300349327E-2</v>
      </c>
      <c r="U404" s="253">
        <v>1.7514535377147311E-2</v>
      </c>
      <c r="V404" s="253">
        <v>0.14794029036318332</v>
      </c>
      <c r="W404" s="253">
        <v>0.81419443472821429</v>
      </c>
      <c r="X404" s="253">
        <v>0.76632127332898625</v>
      </c>
      <c r="Y404" s="253">
        <v>0.13924166863854634</v>
      </c>
      <c r="Z404" s="253">
        <v>6.3813256884186738E-3</v>
      </c>
      <c r="AA404" s="253">
        <v>8.5628028605637355E-2</v>
      </c>
      <c r="AB404" s="253">
        <v>2.4277037384114459E-3</v>
      </c>
      <c r="AC404" s="253">
        <f t="shared" si="28"/>
        <v>4</v>
      </c>
      <c r="AD404" s="249">
        <v>83.837549216732882</v>
      </c>
      <c r="AF404" s="252">
        <v>0.24</v>
      </c>
      <c r="AG404" s="252">
        <v>4.37</v>
      </c>
      <c r="AH404" s="252">
        <v>1.8</v>
      </c>
      <c r="AI404" s="252">
        <v>4.71</v>
      </c>
      <c r="AJ404" s="252">
        <v>0.56999999999999995</v>
      </c>
      <c r="AK404" s="252">
        <v>6.55</v>
      </c>
      <c r="AL404" s="252">
        <v>0.26</v>
      </c>
      <c r="AM404" s="252">
        <v>0.87</v>
      </c>
      <c r="AN404" s="252">
        <v>32.590000000000003</v>
      </c>
      <c r="AO404" s="256"/>
      <c r="AP404" s="483" t="s">
        <v>1762</v>
      </c>
      <c r="AQ404" s="252">
        <v>30</v>
      </c>
      <c r="AR404" s="252">
        <v>15</v>
      </c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56"/>
      <c r="BO404" s="256"/>
      <c r="BP404" s="256"/>
      <c r="BQ404" s="256"/>
    </row>
    <row r="405" spans="1:69" s="255" customFormat="1" ht="12.75">
      <c r="A405" s="249">
        <v>2670.0804681784898</v>
      </c>
      <c r="B405" s="250" t="s">
        <v>360</v>
      </c>
      <c r="C405" s="251" t="s">
        <v>476</v>
      </c>
      <c r="D405" s="249">
        <v>79.991316086795308</v>
      </c>
      <c r="E405" s="224">
        <v>55.072749999999999</v>
      </c>
      <c r="F405" s="224">
        <v>0.26329999999999998</v>
      </c>
      <c r="G405" s="224">
        <v>1.1115999999999999</v>
      </c>
      <c r="H405" s="224">
        <v>0.49349999999999999</v>
      </c>
      <c r="I405" s="224">
        <v>10.30068</v>
      </c>
      <c r="J405" s="224">
        <v>0.20150000000000001</v>
      </c>
      <c r="K405" s="224">
        <v>30.09449</v>
      </c>
      <c r="L405" s="224">
        <v>2.3090519999999999</v>
      </c>
      <c r="M405" s="224">
        <v>3.73E-2</v>
      </c>
      <c r="N405" s="224">
        <v>99.884171999999978</v>
      </c>
      <c r="O405" s="276"/>
      <c r="P405" s="253">
        <v>1.946617256123671</v>
      </c>
      <c r="Q405" s="253">
        <v>4.6307151464409994E-2</v>
      </c>
      <c r="R405" s="253" t="s">
        <v>462</v>
      </c>
      <c r="S405" s="253">
        <v>6.9986683552840327E-3</v>
      </c>
      <c r="T405" s="253">
        <v>1.379133722496991E-2</v>
      </c>
      <c r="U405" s="253">
        <v>3.5225889806328681E-2</v>
      </c>
      <c r="V405" s="253">
        <v>0.13804732274522385</v>
      </c>
      <c r="W405" s="253">
        <v>0.81301237428011264</v>
      </c>
      <c r="X405" s="253">
        <v>0.77275449222092318</v>
      </c>
      <c r="Y405" s="253">
        <v>0.13121164223964116</v>
      </c>
      <c r="Z405" s="253">
        <v>6.0326009141281854E-3</v>
      </c>
      <c r="AA405" s="253">
        <v>8.744503717168807E-2</v>
      </c>
      <c r="AB405" s="253">
        <v>2.5562274536193317E-3</v>
      </c>
      <c r="AC405" s="253">
        <f t="shared" si="28"/>
        <v>3.9999999999999996</v>
      </c>
      <c r="AD405" s="249">
        <v>83.891835602559894</v>
      </c>
      <c r="AF405" s="252">
        <v>0.24</v>
      </c>
      <c r="AG405" s="252">
        <v>3.98</v>
      </c>
      <c r="AH405" s="252">
        <v>1.72</v>
      </c>
      <c r="AI405" s="252">
        <v>4.42</v>
      </c>
      <c r="AJ405" s="252">
        <v>0.56999999999999995</v>
      </c>
      <c r="AK405" s="252">
        <v>6.88</v>
      </c>
      <c r="AL405" s="252">
        <v>0.26</v>
      </c>
      <c r="AM405" s="252">
        <v>0.86</v>
      </c>
      <c r="AN405" s="252">
        <v>31.15</v>
      </c>
      <c r="AO405" s="256"/>
      <c r="AP405" s="483" t="s">
        <v>1762</v>
      </c>
      <c r="AQ405" s="252">
        <v>30</v>
      </c>
      <c r="AR405" s="252">
        <v>15</v>
      </c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56"/>
      <c r="BO405" s="256"/>
      <c r="BP405" s="256"/>
      <c r="BQ405" s="256"/>
    </row>
    <row r="406" spans="1:69" s="255" customFormat="1" ht="12.75">
      <c r="A406" s="249">
        <v>2670.0804681784898</v>
      </c>
      <c r="B406" s="250" t="s">
        <v>360</v>
      </c>
      <c r="C406" s="251" t="s">
        <v>476</v>
      </c>
      <c r="D406" s="249">
        <v>89.991316086795308</v>
      </c>
      <c r="E406" s="224">
        <v>55.082709999999999</v>
      </c>
      <c r="F406" s="224">
        <v>0.26650000000000001</v>
      </c>
      <c r="G406" s="224">
        <v>1.1895</v>
      </c>
      <c r="H406" s="224">
        <v>0.53939999999999999</v>
      </c>
      <c r="I406" s="224">
        <v>10.310689999999999</v>
      </c>
      <c r="J406" s="224">
        <v>0.222</v>
      </c>
      <c r="K406" s="224">
        <v>29.87358</v>
      </c>
      <c r="L406" s="224">
        <v>2.358603</v>
      </c>
      <c r="M406" s="224">
        <v>3.4700000000000002E-2</v>
      </c>
      <c r="N406" s="224">
        <v>99.877683000000005</v>
      </c>
      <c r="O406" s="276"/>
      <c r="P406" s="253">
        <v>1.9489511106310728</v>
      </c>
      <c r="Q406" s="253">
        <v>4.9602756913912277E-2</v>
      </c>
      <c r="R406" s="253" t="s">
        <v>462</v>
      </c>
      <c r="S406" s="253">
        <v>7.0909367031441357E-3</v>
      </c>
      <c r="T406" s="253">
        <v>1.5089401113915447E-2</v>
      </c>
      <c r="U406" s="253">
        <v>2.5604213277436116E-2</v>
      </c>
      <c r="V406" s="253">
        <v>0.14366837098730673</v>
      </c>
      <c r="W406" s="253">
        <v>0.80999321037321215</v>
      </c>
      <c r="X406" s="253">
        <v>0.76573555243036329</v>
      </c>
      <c r="Y406" s="253">
        <v>0.13581839701353376</v>
      </c>
      <c r="Z406" s="253">
        <v>6.6531047278681329E-3</v>
      </c>
      <c r="AA406" s="253">
        <v>8.9412479854537499E-2</v>
      </c>
      <c r="AB406" s="253">
        <v>2.3804659736973008E-3</v>
      </c>
      <c r="AC406" s="253">
        <f t="shared" si="28"/>
        <v>4</v>
      </c>
      <c r="AD406" s="249">
        <v>83.778829298327523</v>
      </c>
      <c r="AF406" s="252">
        <v>0.24</v>
      </c>
      <c r="AG406" s="252">
        <v>3.98</v>
      </c>
      <c r="AH406" s="252">
        <v>1.65</v>
      </c>
      <c r="AI406" s="252">
        <v>4.17</v>
      </c>
      <c r="AJ406" s="252">
        <v>0.56999999999999995</v>
      </c>
      <c r="AK406" s="252">
        <v>6.28</v>
      </c>
      <c r="AL406" s="252">
        <v>0.26</v>
      </c>
      <c r="AM406" s="252">
        <v>0.85</v>
      </c>
      <c r="AN406" s="252">
        <v>32.799999999999997</v>
      </c>
      <c r="AO406" s="256"/>
      <c r="AP406" s="483" t="s">
        <v>1762</v>
      </c>
      <c r="AQ406" s="252">
        <v>30</v>
      </c>
      <c r="AR406" s="252">
        <v>15</v>
      </c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56"/>
      <c r="BO406" s="256"/>
      <c r="BP406" s="256"/>
      <c r="BQ406" s="256"/>
    </row>
    <row r="407" spans="1:69" s="255" customFormat="1" ht="12.75">
      <c r="A407" s="249">
        <v>2670.0804681784898</v>
      </c>
      <c r="B407" s="250" t="s">
        <v>360</v>
      </c>
      <c r="C407" s="251" t="s">
        <v>476</v>
      </c>
      <c r="D407" s="249">
        <v>99.991316086795308</v>
      </c>
      <c r="E407" s="224">
        <v>55.212220000000002</v>
      </c>
      <c r="F407" s="224">
        <v>0.25669999999999998</v>
      </c>
      <c r="G407" s="224">
        <v>1.1354</v>
      </c>
      <c r="H407" s="224">
        <v>0.47610000000000002</v>
      </c>
      <c r="I407" s="224">
        <v>10.220599999999999</v>
      </c>
      <c r="J407" s="224">
        <v>0.2082</v>
      </c>
      <c r="K407" s="224">
        <v>29.88363</v>
      </c>
      <c r="L407" s="224">
        <v>2.318962</v>
      </c>
      <c r="M407" s="224">
        <v>2.5999999999999999E-2</v>
      </c>
      <c r="N407" s="224">
        <v>99.737812000000005</v>
      </c>
      <c r="O407" s="276"/>
      <c r="P407" s="253">
        <v>1.9556621927712112</v>
      </c>
      <c r="Q407" s="253">
        <v>4.4337807228788773E-2</v>
      </c>
      <c r="R407" s="253">
        <v>3.0605448619720477E-3</v>
      </c>
      <c r="S407" s="253">
        <v>6.837624514724994E-3</v>
      </c>
      <c r="T407" s="253">
        <v>1.3333133473301747E-2</v>
      </c>
      <c r="U407" s="253">
        <v>1.6054457900622765E-2</v>
      </c>
      <c r="V407" s="253">
        <v>0.14771304352558595</v>
      </c>
      <c r="W407" s="253">
        <v>0.81300119572379193</v>
      </c>
      <c r="X407" s="253">
        <v>0.76497528661150249</v>
      </c>
      <c r="Y407" s="253">
        <v>0.13898728366155055</v>
      </c>
      <c r="Z407" s="253">
        <v>6.2463324427723876E-3</v>
      </c>
      <c r="AA407" s="253">
        <v>8.8005519247618541E-2</v>
      </c>
      <c r="AB407" s="253">
        <v>1.7855780365560567E-3</v>
      </c>
      <c r="AC407" s="253">
        <f t="shared" si="28"/>
        <v>3.9999999999999987</v>
      </c>
      <c r="AD407" s="249">
        <v>83.902283631271331</v>
      </c>
      <c r="AF407" s="252">
        <v>0.24</v>
      </c>
      <c r="AG407" s="252">
        <v>4.09</v>
      </c>
      <c r="AH407" s="252">
        <v>1.7</v>
      </c>
      <c r="AI407" s="252">
        <v>4.59</v>
      </c>
      <c r="AJ407" s="252">
        <v>0.56999999999999995</v>
      </c>
      <c r="AK407" s="252">
        <v>6.64</v>
      </c>
      <c r="AL407" s="252">
        <v>0.26</v>
      </c>
      <c r="AM407" s="252">
        <v>0.86</v>
      </c>
      <c r="AN407" s="252">
        <v>44.55</v>
      </c>
      <c r="AO407" s="256"/>
      <c r="AP407" s="483" t="s">
        <v>1762</v>
      </c>
      <c r="AQ407" s="252">
        <v>30</v>
      </c>
      <c r="AR407" s="252">
        <v>15</v>
      </c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56"/>
      <c r="BO407" s="256"/>
      <c r="BP407" s="256"/>
      <c r="BQ407" s="256"/>
    </row>
    <row r="408" spans="1:69" s="255" customFormat="1" ht="12.75">
      <c r="A408" s="249">
        <v>2670.0804681784898</v>
      </c>
      <c r="B408" s="250" t="s">
        <v>360</v>
      </c>
      <c r="C408" s="251" t="s">
        <v>476</v>
      </c>
      <c r="D408" s="249">
        <v>109.99131608679531</v>
      </c>
      <c r="E408" s="224">
        <v>55.082709999999999</v>
      </c>
      <c r="F408" s="224">
        <v>0.24529999999999999</v>
      </c>
      <c r="G408" s="224">
        <v>1.0826</v>
      </c>
      <c r="H408" s="224">
        <v>0.46050000000000002</v>
      </c>
      <c r="I408" s="224">
        <v>10.220599999999999</v>
      </c>
      <c r="J408" s="224">
        <v>0.19089999999999999</v>
      </c>
      <c r="K408" s="224">
        <v>30.18487</v>
      </c>
      <c r="L408" s="224">
        <v>2.3090519999999999</v>
      </c>
      <c r="M408" s="224">
        <v>4.1099999999999998E-2</v>
      </c>
      <c r="N408" s="224">
        <v>99.817632000000003</v>
      </c>
      <c r="O408" s="276"/>
      <c r="P408" s="253">
        <v>1.9469295799987387</v>
      </c>
      <c r="Q408" s="253">
        <v>4.5098146186114151E-2</v>
      </c>
      <c r="R408" s="253" t="s">
        <v>462</v>
      </c>
      <c r="S408" s="253">
        <v>6.520084767279573E-3</v>
      </c>
      <c r="T408" s="253">
        <v>1.2868857569943206E-2</v>
      </c>
      <c r="U408" s="253">
        <v>3.7950256650889358E-2</v>
      </c>
      <c r="V408" s="253">
        <v>0.13539986915813873</v>
      </c>
      <c r="W408" s="253">
        <v>0.81523320566889645</v>
      </c>
      <c r="X408" s="253">
        <v>0.77526359538552536</v>
      </c>
      <c r="Y408" s="253">
        <v>0.12876142513373251</v>
      </c>
      <c r="Z408" s="253">
        <v>5.7151365620932834E-3</v>
      </c>
      <c r="AA408" s="253">
        <v>8.7443252979666528E-2</v>
      </c>
      <c r="AB408" s="253">
        <v>2.8165899389822461E-3</v>
      </c>
      <c r="AC408" s="253">
        <f t="shared" si="28"/>
        <v>4</v>
      </c>
      <c r="AD408" s="249">
        <v>84.037291676116922</v>
      </c>
      <c r="AF408" s="252">
        <v>0.24</v>
      </c>
      <c r="AG408" s="252">
        <v>4.26</v>
      </c>
      <c r="AH408" s="252">
        <v>1.73</v>
      </c>
      <c r="AI408" s="252">
        <v>4.75</v>
      </c>
      <c r="AJ408" s="252">
        <v>0.56999999999999995</v>
      </c>
      <c r="AK408" s="252">
        <v>7.15</v>
      </c>
      <c r="AL408" s="252">
        <v>0.26</v>
      </c>
      <c r="AM408" s="252">
        <v>0.86</v>
      </c>
      <c r="AN408" s="252">
        <v>28.94</v>
      </c>
      <c r="AO408" s="256"/>
      <c r="AP408" s="483" t="s">
        <v>1762</v>
      </c>
      <c r="AQ408" s="252">
        <v>30</v>
      </c>
      <c r="AR408" s="252">
        <v>15</v>
      </c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56"/>
      <c r="BO408" s="256"/>
      <c r="BP408" s="256"/>
      <c r="BQ408" s="256"/>
    </row>
    <row r="409" spans="1:69" s="255" customFormat="1" ht="12.75">
      <c r="A409" s="249">
        <v>2670.0804681784898</v>
      </c>
      <c r="B409" s="250" t="s">
        <v>360</v>
      </c>
      <c r="C409" s="251" t="s">
        <v>476</v>
      </c>
      <c r="D409" s="249">
        <v>119.99131608679531</v>
      </c>
      <c r="E409" s="224">
        <v>55.341740000000001</v>
      </c>
      <c r="F409" s="224">
        <v>0.2525</v>
      </c>
      <c r="G409" s="224">
        <v>1.0558000000000001</v>
      </c>
      <c r="H409" s="224">
        <v>0.4778</v>
      </c>
      <c r="I409" s="224">
        <v>10.280659999999999</v>
      </c>
      <c r="J409" s="224">
        <v>0.216</v>
      </c>
      <c r="K409" s="224">
        <v>30.04429</v>
      </c>
      <c r="L409" s="224">
        <v>2.3387820000000001</v>
      </c>
      <c r="M409" s="224">
        <v>4.6300000000000001E-2</v>
      </c>
      <c r="N409" s="224">
        <v>100.053872</v>
      </c>
      <c r="O409" s="276"/>
      <c r="P409" s="253">
        <v>1.9534891786590849</v>
      </c>
      <c r="Q409" s="253">
        <v>4.392336258614888E-2</v>
      </c>
      <c r="R409" s="253" t="s">
        <v>462</v>
      </c>
      <c r="S409" s="253">
        <v>6.7025541564846762E-3</v>
      </c>
      <c r="T409" s="253">
        <v>1.3334592875896714E-2</v>
      </c>
      <c r="U409" s="253">
        <v>2.5527314836587323E-2</v>
      </c>
      <c r="V409" s="253">
        <v>0.14309760502723565</v>
      </c>
      <c r="W409" s="253">
        <v>0.81392539185856205</v>
      </c>
      <c r="X409" s="253">
        <v>0.76706303563314537</v>
      </c>
      <c r="Y409" s="253">
        <v>0.13485865461621857</v>
      </c>
      <c r="Z409" s="253">
        <v>6.4579947927446268E-3</v>
      </c>
      <c r="AA409" s="253">
        <v>8.8451579028121563E-2</v>
      </c>
      <c r="AB409" s="253">
        <v>3.1687359297699461E-3</v>
      </c>
      <c r="AC409" s="253">
        <f t="shared" si="28"/>
        <v>4</v>
      </c>
      <c r="AD409" s="249">
        <v>83.895564690666532</v>
      </c>
      <c r="AF409" s="252">
        <v>0.24</v>
      </c>
      <c r="AG409" s="252">
        <v>4.2</v>
      </c>
      <c r="AH409" s="252">
        <v>1.78</v>
      </c>
      <c r="AI409" s="252">
        <v>4.49</v>
      </c>
      <c r="AJ409" s="252">
        <v>0.56999999999999995</v>
      </c>
      <c r="AK409" s="252">
        <v>6.29</v>
      </c>
      <c r="AL409" s="252">
        <v>0.26</v>
      </c>
      <c r="AM409" s="252">
        <v>0.86</v>
      </c>
      <c r="AN409" s="252">
        <v>24.51</v>
      </c>
      <c r="AO409" s="256"/>
      <c r="AP409" s="483" t="s">
        <v>1762</v>
      </c>
      <c r="AQ409" s="252">
        <v>30</v>
      </c>
      <c r="AR409" s="252">
        <v>15</v>
      </c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56"/>
      <c r="BO409" s="256"/>
      <c r="BP409" s="256"/>
      <c r="BQ409" s="256"/>
    </row>
    <row r="410" spans="1:69" s="255" customFormat="1" ht="12.75">
      <c r="A410" s="249">
        <v>2670.0804681784898</v>
      </c>
      <c r="B410" s="250" t="s">
        <v>360</v>
      </c>
      <c r="C410" s="251" t="s">
        <v>476</v>
      </c>
      <c r="D410" s="249">
        <v>129.99131608679531</v>
      </c>
      <c r="E410" s="224">
        <v>55.441360000000003</v>
      </c>
      <c r="F410" s="224">
        <v>0.2281</v>
      </c>
      <c r="G410" s="224">
        <v>1.0504</v>
      </c>
      <c r="H410" s="224">
        <v>0.46229999999999999</v>
      </c>
      <c r="I410" s="224">
        <v>10.160539999999999</v>
      </c>
      <c r="J410" s="224">
        <v>0.2145</v>
      </c>
      <c r="K410" s="224">
        <v>29.98404</v>
      </c>
      <c r="L410" s="224">
        <v>2.3387820000000001</v>
      </c>
      <c r="M410" s="224">
        <v>3.6999999999999998E-2</v>
      </c>
      <c r="N410" s="224">
        <v>99.917022000000017</v>
      </c>
      <c r="O410" s="276"/>
      <c r="P410" s="253">
        <v>1.9595462794395337</v>
      </c>
      <c r="Q410" s="253">
        <v>4.0453720560466255E-2</v>
      </c>
      <c r="R410" s="253">
        <v>3.3017224646223475E-3</v>
      </c>
      <c r="S410" s="253">
        <v>6.0627224131437505E-3</v>
      </c>
      <c r="T410" s="253">
        <v>1.2918763809027931E-2</v>
      </c>
      <c r="U410" s="253">
        <v>1.46433280864251E-2</v>
      </c>
      <c r="V410" s="253">
        <v>0.14748165114067599</v>
      </c>
      <c r="W410" s="253">
        <v>0.81559181208610421</v>
      </c>
      <c r="X410" s="253">
        <v>0.76427451895969478</v>
      </c>
      <c r="Y410" s="253">
        <v>0.13820205930294685</v>
      </c>
      <c r="Z410" s="253">
        <v>6.421473363701637E-3</v>
      </c>
      <c r="AA410" s="253">
        <v>8.8566409747760047E-2</v>
      </c>
      <c r="AB410" s="253">
        <v>2.5355386258967484E-3</v>
      </c>
      <c r="AC410" s="253">
        <f t="shared" si="28"/>
        <v>3.9999999999999987</v>
      </c>
      <c r="AD410" s="249">
        <v>84.026800466922253</v>
      </c>
      <c r="AF410" s="252">
        <v>0.24</v>
      </c>
      <c r="AG410" s="252">
        <v>4.55</v>
      </c>
      <c r="AH410" s="252">
        <v>1.77</v>
      </c>
      <c r="AI410" s="252">
        <v>4.6500000000000004</v>
      </c>
      <c r="AJ410" s="252">
        <v>0.56999999999999995</v>
      </c>
      <c r="AK410" s="252">
        <v>6.43</v>
      </c>
      <c r="AL410" s="252">
        <v>0.26</v>
      </c>
      <c r="AM410" s="252">
        <v>0.86</v>
      </c>
      <c r="AN410" s="252">
        <v>30.79</v>
      </c>
      <c r="AO410" s="256"/>
      <c r="AP410" s="483" t="s">
        <v>1762</v>
      </c>
      <c r="AQ410" s="252">
        <v>30</v>
      </c>
      <c r="AR410" s="252">
        <v>15</v>
      </c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56"/>
      <c r="BO410" s="256"/>
      <c r="BP410" s="256"/>
      <c r="BQ410" s="256"/>
    </row>
    <row r="411" spans="1:69" s="255" customFormat="1" ht="12.75">
      <c r="A411" s="249">
        <v>2670.0804681784898</v>
      </c>
      <c r="B411" s="250" t="s">
        <v>360</v>
      </c>
      <c r="C411" s="251" t="s">
        <v>476</v>
      </c>
      <c r="D411" s="249">
        <v>139.99131608679531</v>
      </c>
      <c r="E411" s="224">
        <v>55.262039999999999</v>
      </c>
      <c r="F411" s="224">
        <v>0.2455</v>
      </c>
      <c r="G411" s="224">
        <v>1.0094000000000001</v>
      </c>
      <c r="H411" s="224">
        <v>0.44130000000000003</v>
      </c>
      <c r="I411" s="224">
        <v>10.21059</v>
      </c>
      <c r="J411" s="224">
        <v>0.2291</v>
      </c>
      <c r="K411" s="224">
        <v>30.13466</v>
      </c>
      <c r="L411" s="224">
        <v>2.2991419999999998</v>
      </c>
      <c r="M411" s="224">
        <v>4.6699999999999998E-2</v>
      </c>
      <c r="N411" s="224">
        <v>99.878432000000004</v>
      </c>
      <c r="O411" s="276"/>
      <c r="P411" s="253">
        <v>1.9527952629128336</v>
      </c>
      <c r="Q411" s="253">
        <v>4.2038656015755391E-2</v>
      </c>
      <c r="R411" s="253" t="s">
        <v>462</v>
      </c>
      <c r="S411" s="253">
        <v>6.5238211392625303E-3</v>
      </c>
      <c r="T411" s="253">
        <v>1.2329320509970716E-2</v>
      </c>
      <c r="U411" s="253">
        <v>3.0193439527447907E-2</v>
      </c>
      <c r="V411" s="253">
        <v>0.13966176736011116</v>
      </c>
      <c r="W411" s="253">
        <v>0.81645773253461851</v>
      </c>
      <c r="X411" s="253">
        <v>0.77100903130372767</v>
      </c>
      <c r="Y411" s="253">
        <v>0.13188739560124152</v>
      </c>
      <c r="Z411" s="253">
        <v>6.8571022962287181E-3</v>
      </c>
      <c r="AA411" s="253">
        <v>8.7046886641437018E-2</v>
      </c>
      <c r="AB411" s="253">
        <v>3.1995841573650586E-3</v>
      </c>
      <c r="AC411" s="253">
        <f t="shared" si="28"/>
        <v>4</v>
      </c>
      <c r="AD411" s="249">
        <v>84.028101497536781</v>
      </c>
      <c r="AF411" s="252">
        <v>0.24</v>
      </c>
      <c r="AG411" s="252">
        <v>4.21</v>
      </c>
      <c r="AH411" s="252">
        <v>1.84</v>
      </c>
      <c r="AI411" s="252">
        <v>4.8499999999999996</v>
      </c>
      <c r="AJ411" s="252">
        <v>0.56999999999999995</v>
      </c>
      <c r="AK411" s="252">
        <v>6.08</v>
      </c>
      <c r="AL411" s="252">
        <v>0.26</v>
      </c>
      <c r="AM411" s="252">
        <v>0.87</v>
      </c>
      <c r="AN411" s="252">
        <v>24.93</v>
      </c>
      <c r="AO411" s="256"/>
      <c r="AP411" s="483" t="s">
        <v>1762</v>
      </c>
      <c r="AQ411" s="252">
        <v>30</v>
      </c>
      <c r="AR411" s="252">
        <v>15</v>
      </c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56"/>
      <c r="BO411" s="256"/>
      <c r="BP411" s="256"/>
      <c r="BQ411" s="256"/>
    </row>
    <row r="412" spans="1:69" s="255" customFormat="1" ht="12.75">
      <c r="A412" s="249">
        <v>2670.0804681784898</v>
      </c>
      <c r="B412" s="250" t="s">
        <v>360</v>
      </c>
      <c r="C412" s="251" t="s">
        <v>476</v>
      </c>
      <c r="D412" s="249">
        <v>149.99131608679531</v>
      </c>
      <c r="E412" s="224">
        <v>55.610729999999997</v>
      </c>
      <c r="F412" s="224">
        <v>0.2432</v>
      </c>
      <c r="G412" s="224">
        <v>1.0013000000000001</v>
      </c>
      <c r="H412" s="224">
        <v>0.41639999999999999</v>
      </c>
      <c r="I412" s="224">
        <v>10.15053</v>
      </c>
      <c r="J412" s="224">
        <v>0.24579999999999999</v>
      </c>
      <c r="K412" s="224">
        <v>30.0242</v>
      </c>
      <c r="L412" s="224">
        <v>2.3288720000000001</v>
      </c>
      <c r="M412" s="224">
        <v>4.4600000000000001E-2</v>
      </c>
      <c r="N412" s="224">
        <v>100.06563200000001</v>
      </c>
      <c r="O412" s="276"/>
      <c r="P412" s="253">
        <v>1.9626071112428165</v>
      </c>
      <c r="Q412" s="253">
        <v>3.7392888757183496E-2</v>
      </c>
      <c r="R412" s="253">
        <v>4.2551649561244353E-3</v>
      </c>
      <c r="S412" s="253">
        <v>6.4544477851657097E-3</v>
      </c>
      <c r="T412" s="253">
        <v>1.161879015187006E-2</v>
      </c>
      <c r="U412" s="253">
        <v>1.1661841024562136E-2</v>
      </c>
      <c r="V412" s="253">
        <v>0.14893101362428326</v>
      </c>
      <c r="W412" s="253">
        <v>0.81707874245799417</v>
      </c>
      <c r="X412" s="253">
        <v>0.7625490344681114</v>
      </c>
      <c r="Y412" s="253">
        <v>0.13899174552003821</v>
      </c>
      <c r="Z412" s="253">
        <v>7.3475472878141938E-3</v>
      </c>
      <c r="AA412" s="253">
        <v>8.805986977833101E-2</v>
      </c>
      <c r="AB412" s="253">
        <v>3.0518029457051671E-3</v>
      </c>
      <c r="AC412" s="253">
        <f t="shared" si="28"/>
        <v>3.9999999999999996</v>
      </c>
      <c r="AD412" s="249">
        <v>84.057970039980191</v>
      </c>
      <c r="AF412" s="252">
        <v>0.24</v>
      </c>
      <c r="AG412" s="252">
        <v>4.28</v>
      </c>
      <c r="AH412" s="252">
        <v>1.84</v>
      </c>
      <c r="AI412" s="252">
        <v>5.01</v>
      </c>
      <c r="AJ412" s="252">
        <v>0.57999999999999996</v>
      </c>
      <c r="AK412" s="252">
        <v>5.77</v>
      </c>
      <c r="AL412" s="252">
        <v>0.26</v>
      </c>
      <c r="AM412" s="252">
        <v>0.86</v>
      </c>
      <c r="AN412" s="252">
        <v>26.27</v>
      </c>
      <c r="AO412" s="256"/>
      <c r="AP412" s="483" t="s">
        <v>1762</v>
      </c>
      <c r="AQ412" s="252">
        <v>30</v>
      </c>
      <c r="AR412" s="252">
        <v>15</v>
      </c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</row>
    <row r="413" spans="1:69" s="255" customFormat="1" ht="12.75">
      <c r="A413" s="249">
        <v>2670.0804681784898</v>
      </c>
      <c r="B413" s="250" t="s">
        <v>360</v>
      </c>
      <c r="C413" s="251" t="s">
        <v>476</v>
      </c>
      <c r="D413" s="249">
        <v>159.99131608679531</v>
      </c>
      <c r="E413" s="224">
        <v>55.262039999999999</v>
      </c>
      <c r="F413" s="224">
        <v>0.24959999999999999</v>
      </c>
      <c r="G413" s="224">
        <v>1.1071</v>
      </c>
      <c r="H413" s="224">
        <v>0.45610000000000001</v>
      </c>
      <c r="I413" s="224">
        <v>10.20058</v>
      </c>
      <c r="J413" s="224">
        <v>0.21690000000000001</v>
      </c>
      <c r="K413" s="224">
        <v>29.974</v>
      </c>
      <c r="L413" s="224">
        <v>2.2595019999999999</v>
      </c>
      <c r="M413" s="224">
        <v>1.21E-2</v>
      </c>
      <c r="N413" s="224">
        <v>99.737921999999998</v>
      </c>
      <c r="O413" s="276"/>
      <c r="P413" s="253">
        <v>1.9569069121358873</v>
      </c>
      <c r="Q413" s="253">
        <v>4.30930878641127E-2</v>
      </c>
      <c r="R413" s="253">
        <v>3.1115773498044952E-3</v>
      </c>
      <c r="S413" s="253">
        <v>6.6467383735273377E-3</v>
      </c>
      <c r="T413" s="253">
        <v>1.2769642582177063E-2</v>
      </c>
      <c r="U413" s="253">
        <v>1.4749151001758776E-2</v>
      </c>
      <c r="V413" s="253">
        <v>0.14795276964745813</v>
      </c>
      <c r="W413" s="253">
        <v>0.81477012104527413</v>
      </c>
      <c r="X413" s="253">
        <v>0.76755784150950912</v>
      </c>
      <c r="Y413" s="253">
        <v>0.13937956925846368</v>
      </c>
      <c r="Z413" s="253">
        <v>6.5056178057879329E-3</v>
      </c>
      <c r="AA413" s="253">
        <v>8.572621160955729E-2</v>
      </c>
      <c r="AB413" s="253">
        <v>8.3075981668196579E-4</v>
      </c>
      <c r="AC413" s="253">
        <f t="shared" si="28"/>
        <v>4</v>
      </c>
      <c r="AD413" s="249">
        <v>83.969434587958915</v>
      </c>
      <c r="AF413" s="252">
        <v>0.24</v>
      </c>
      <c r="AG413" s="252">
        <v>4.17</v>
      </c>
      <c r="AH413" s="252">
        <v>1.73</v>
      </c>
      <c r="AI413" s="252">
        <v>4.6900000000000004</v>
      </c>
      <c r="AJ413" s="252">
        <v>0.56999999999999995</v>
      </c>
      <c r="AK413" s="252">
        <v>6.25</v>
      </c>
      <c r="AL413" s="252">
        <v>0.26</v>
      </c>
      <c r="AM413" s="252">
        <v>0.88</v>
      </c>
      <c r="AN413" s="252">
        <v>93.94</v>
      </c>
      <c r="AO413" s="256"/>
      <c r="AP413" s="483" t="s">
        <v>1762</v>
      </c>
      <c r="AQ413" s="252">
        <v>30</v>
      </c>
      <c r="AR413" s="252">
        <v>15</v>
      </c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</row>
    <row r="414" spans="1:69" s="255" customFormat="1" ht="12.75">
      <c r="A414" s="249">
        <v>2670.0804681784898</v>
      </c>
      <c r="B414" s="250" t="s">
        <v>360</v>
      </c>
      <c r="C414" s="251" t="s">
        <v>476</v>
      </c>
      <c r="D414" s="249">
        <v>169.99131608679531</v>
      </c>
      <c r="E414" s="224">
        <v>55.24212</v>
      </c>
      <c r="F414" s="224">
        <v>0.22520000000000001</v>
      </c>
      <c r="G414" s="224">
        <v>1.0116000000000001</v>
      </c>
      <c r="H414" s="224">
        <v>0.44280000000000003</v>
      </c>
      <c r="I414" s="224">
        <v>10.160539999999999</v>
      </c>
      <c r="J414" s="224">
        <v>0.22070000000000001</v>
      </c>
      <c r="K414" s="224">
        <v>30.12462</v>
      </c>
      <c r="L414" s="224">
        <v>2.2793220000000001</v>
      </c>
      <c r="M414" s="224">
        <v>4.53E-2</v>
      </c>
      <c r="N414" s="224">
        <v>99.752201999999997</v>
      </c>
      <c r="O414" s="276"/>
      <c r="P414" s="253">
        <v>1.9541507954782742</v>
      </c>
      <c r="Q414" s="253">
        <v>4.2174727012559719E-2</v>
      </c>
      <c r="R414" s="253" t="s">
        <v>462</v>
      </c>
      <c r="S414" s="253">
        <v>5.9906903510278534E-3</v>
      </c>
      <c r="T414" s="253">
        <v>1.2384280044532681E-2</v>
      </c>
      <c r="U414" s="253">
        <v>2.8264960780452597E-2</v>
      </c>
      <c r="V414" s="253">
        <v>0.14004586583570108</v>
      </c>
      <c r="W414" s="253">
        <v>0.81698868049745166</v>
      </c>
      <c r="X414" s="253">
        <v>0.77162339603505814</v>
      </c>
      <c r="Y414" s="253">
        <v>0.1322694783617028</v>
      </c>
      <c r="Z414" s="253">
        <v>6.6126541510153755E-3</v>
      </c>
      <c r="AA414" s="253">
        <v>8.6387531956073543E-2</v>
      </c>
      <c r="AB414" s="253">
        <v>3.1069394961501079E-3</v>
      </c>
      <c r="AC414" s="253">
        <f t="shared" si="28"/>
        <v>3.9999999999999996</v>
      </c>
      <c r="AD414" s="249">
        <v>84.089481414404759</v>
      </c>
      <c r="AF414" s="252">
        <v>0.24</v>
      </c>
      <c r="AG414" s="252">
        <v>4.58</v>
      </c>
      <c r="AH414" s="252">
        <v>1.82</v>
      </c>
      <c r="AI414" s="252">
        <v>4.7699999999999996</v>
      </c>
      <c r="AJ414" s="252">
        <v>0.57999999999999996</v>
      </c>
      <c r="AK414" s="252">
        <v>6.31</v>
      </c>
      <c r="AL414" s="252">
        <v>0.26</v>
      </c>
      <c r="AM414" s="252">
        <v>0.87</v>
      </c>
      <c r="AN414" s="252">
        <v>25.59</v>
      </c>
      <c r="AO414" s="256"/>
      <c r="AP414" s="483" t="s">
        <v>1762</v>
      </c>
      <c r="AQ414" s="252">
        <v>30</v>
      </c>
      <c r="AR414" s="252">
        <v>15</v>
      </c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56"/>
      <c r="BO414" s="256"/>
      <c r="BP414" s="256"/>
      <c r="BQ414" s="256"/>
    </row>
    <row r="415" spans="1:69" s="255" customFormat="1" ht="12.75">
      <c r="A415" s="249">
        <v>2670.0804681784898</v>
      </c>
      <c r="B415" s="250" t="s">
        <v>360</v>
      </c>
      <c r="C415" s="251" t="s">
        <v>476</v>
      </c>
      <c r="D415" s="249">
        <v>179.99131608679531</v>
      </c>
      <c r="E415" s="224">
        <v>55.531030000000001</v>
      </c>
      <c r="F415" s="224">
        <v>0.22189999999999999</v>
      </c>
      <c r="G415" s="224">
        <v>1.0123</v>
      </c>
      <c r="H415" s="224">
        <v>0.45650000000000002</v>
      </c>
      <c r="I415" s="224">
        <v>10.050420000000001</v>
      </c>
      <c r="J415" s="224">
        <v>0.20810000000000001</v>
      </c>
      <c r="K415" s="224">
        <v>30.11458</v>
      </c>
      <c r="L415" s="224">
        <v>2.2892320000000002</v>
      </c>
      <c r="M415" s="224">
        <v>4.2700000000000002E-2</v>
      </c>
      <c r="N415" s="224">
        <v>99.926761999999997</v>
      </c>
      <c r="O415" s="276"/>
      <c r="P415" s="253">
        <v>1.9611460947821551</v>
      </c>
      <c r="Q415" s="253">
        <v>3.8853905217844931E-2</v>
      </c>
      <c r="R415" s="253">
        <v>3.2807241504584361E-3</v>
      </c>
      <c r="S415" s="253">
        <v>5.8932147878483663E-3</v>
      </c>
      <c r="T415" s="253">
        <v>1.2746484302669732E-2</v>
      </c>
      <c r="U415" s="253">
        <v>1.3964075866518044E-2</v>
      </c>
      <c r="V415" s="253">
        <v>0.14596856115648357</v>
      </c>
      <c r="W415" s="253">
        <v>0.81814693973602182</v>
      </c>
      <c r="X415" s="253">
        <v>0.76732870373378026</v>
      </c>
      <c r="Y415" s="253">
        <v>0.13690189546419215</v>
      </c>
      <c r="Z415" s="253">
        <v>6.2248951106802595E-3</v>
      </c>
      <c r="AA415" s="253">
        <v>8.6620697013849085E-2</v>
      </c>
      <c r="AB415" s="253">
        <v>2.9238086774982458E-3</v>
      </c>
      <c r="AC415" s="253">
        <f t="shared" si="28"/>
        <v>4</v>
      </c>
      <c r="AD415" s="249">
        <v>84.230307189606606</v>
      </c>
      <c r="AF415" s="252">
        <v>0.24</v>
      </c>
      <c r="AG415" s="252">
        <v>4.5999999999999996</v>
      </c>
      <c r="AH415" s="252">
        <v>1.83</v>
      </c>
      <c r="AI415" s="252">
        <v>4.7</v>
      </c>
      <c r="AJ415" s="252">
        <v>0.57999999999999996</v>
      </c>
      <c r="AK415" s="252">
        <v>6.64</v>
      </c>
      <c r="AL415" s="252">
        <v>0.26</v>
      </c>
      <c r="AM415" s="252">
        <v>0.87</v>
      </c>
      <c r="AN415" s="252">
        <v>26.55</v>
      </c>
      <c r="AO415" s="256"/>
      <c r="AP415" s="483" t="s">
        <v>1762</v>
      </c>
      <c r="AQ415" s="252">
        <v>30</v>
      </c>
      <c r="AR415" s="252">
        <v>15</v>
      </c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56"/>
      <c r="BO415" s="256"/>
      <c r="BP415" s="256"/>
      <c r="BQ415" s="256"/>
    </row>
    <row r="416" spans="1:69" s="255" customFormat="1" ht="12.75">
      <c r="A416" s="249">
        <v>2670.0804681784898</v>
      </c>
      <c r="B416" s="250" t="s">
        <v>360</v>
      </c>
      <c r="C416" s="251" t="s">
        <v>476</v>
      </c>
      <c r="D416" s="249">
        <v>189.99131608679531</v>
      </c>
      <c r="E416" s="224">
        <v>55.31185</v>
      </c>
      <c r="F416" s="224">
        <v>0.23530000000000001</v>
      </c>
      <c r="G416" s="224">
        <v>0.98400010000000004</v>
      </c>
      <c r="H416" s="224">
        <v>0.4158</v>
      </c>
      <c r="I416" s="224">
        <v>10.070449999999999</v>
      </c>
      <c r="J416" s="224">
        <v>0.21460000000000001</v>
      </c>
      <c r="K416" s="224">
        <v>29.99408</v>
      </c>
      <c r="L416" s="224">
        <v>2.3090519999999999</v>
      </c>
      <c r="M416" s="224">
        <v>4.7100000000000003E-2</v>
      </c>
      <c r="N416" s="224">
        <v>99.582232099999999</v>
      </c>
      <c r="O416" s="276"/>
      <c r="P416" s="253">
        <v>1.960367697632708</v>
      </c>
      <c r="Q416" s="253">
        <v>3.9632302367291983E-2</v>
      </c>
      <c r="R416" s="253">
        <v>1.4703850724773204E-3</v>
      </c>
      <c r="S416" s="253">
        <v>6.2713643030897397E-3</v>
      </c>
      <c r="T416" s="253">
        <v>1.1651430617144999E-2</v>
      </c>
      <c r="U416" s="253">
        <v>1.7204343820404588E-2</v>
      </c>
      <c r="V416" s="253">
        <v>0.1452205628151173</v>
      </c>
      <c r="W416" s="253">
        <v>0.81818191337176638</v>
      </c>
      <c r="X416" s="253">
        <v>0.76657788020226836</v>
      </c>
      <c r="Y416" s="253">
        <v>0.13606127119802264</v>
      </c>
      <c r="Z416" s="253">
        <v>6.4422089988227012E-3</v>
      </c>
      <c r="AA416" s="253">
        <v>8.7682053851972322E-2</v>
      </c>
      <c r="AB416" s="253">
        <v>3.2365857489140191E-3</v>
      </c>
      <c r="AC416" s="253">
        <f t="shared" si="28"/>
        <v>4</v>
      </c>
      <c r="AD416" s="249">
        <v>84.150441186901915</v>
      </c>
      <c r="AF416" s="252">
        <v>0.24</v>
      </c>
      <c r="AG416" s="252">
        <v>4.3499999999999996</v>
      </c>
      <c r="AH416" s="252">
        <v>1.85</v>
      </c>
      <c r="AI416" s="252">
        <v>5.0599999999999996</v>
      </c>
      <c r="AJ416" s="252">
        <v>0.57999999999999996</v>
      </c>
      <c r="AK416" s="252">
        <v>6.49</v>
      </c>
      <c r="AL416" s="252">
        <v>0.26</v>
      </c>
      <c r="AM416" s="252">
        <v>0.86</v>
      </c>
      <c r="AN416" s="252">
        <v>23.75</v>
      </c>
      <c r="AO416" s="256"/>
      <c r="AP416" s="483" t="s">
        <v>1762</v>
      </c>
      <c r="AQ416" s="252">
        <v>30</v>
      </c>
      <c r="AR416" s="252">
        <v>15</v>
      </c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56"/>
      <c r="BO416" s="256"/>
      <c r="BP416" s="256"/>
      <c r="BQ416" s="256"/>
    </row>
    <row r="417" spans="1:69" s="255" customFormat="1" ht="12.75">
      <c r="A417" s="249">
        <v>2670.0804681784898</v>
      </c>
      <c r="B417" s="250" t="s">
        <v>360</v>
      </c>
      <c r="C417" s="251" t="s">
        <v>476</v>
      </c>
      <c r="D417" s="249">
        <v>199.99131608679531</v>
      </c>
      <c r="E417" s="224">
        <v>55.640610000000002</v>
      </c>
      <c r="F417" s="224">
        <v>0.21809999999999999</v>
      </c>
      <c r="G417" s="224">
        <v>0.99500010000000005</v>
      </c>
      <c r="H417" s="224">
        <v>0.4637</v>
      </c>
      <c r="I417" s="224">
        <v>10.06044</v>
      </c>
      <c r="J417" s="224">
        <v>0.23089999999999999</v>
      </c>
      <c r="K417" s="224">
        <v>30.18487</v>
      </c>
      <c r="L417" s="224">
        <v>2.2991419999999998</v>
      </c>
      <c r="M417" s="224">
        <v>3.7100000000000001E-2</v>
      </c>
      <c r="N417" s="224">
        <v>100.12986210000001</v>
      </c>
      <c r="O417" s="276"/>
      <c r="P417" s="253">
        <v>1.9611329449724801</v>
      </c>
      <c r="Q417" s="253">
        <v>3.8867055027519859E-2</v>
      </c>
      <c r="R417" s="253">
        <v>2.4656662921986872E-3</v>
      </c>
      <c r="S417" s="253">
        <v>5.7808482300367942E-3</v>
      </c>
      <c r="T417" s="253">
        <v>1.2921938322600387E-2</v>
      </c>
      <c r="U417" s="253">
        <v>1.4453092266927925E-2</v>
      </c>
      <c r="V417" s="253">
        <v>0.14562278405314025</v>
      </c>
      <c r="W417" s="253">
        <v>0.81875567083509571</v>
      </c>
      <c r="X417" s="253">
        <v>0.76728021014743886</v>
      </c>
      <c r="Y417" s="253">
        <v>0.13646742774506251</v>
      </c>
      <c r="Z417" s="253">
        <v>6.8932626260346753E-3</v>
      </c>
      <c r="AA417" s="253">
        <v>8.6823761167183947E-2</v>
      </c>
      <c r="AB417" s="253">
        <v>2.5353383142798919E-3</v>
      </c>
      <c r="AC417" s="253">
        <f t="shared" si="28"/>
        <v>4</v>
      </c>
      <c r="AD417" s="249">
        <v>84.248030233181268</v>
      </c>
      <c r="AF417" s="252">
        <v>0.24</v>
      </c>
      <c r="AG417" s="252">
        <v>4.71</v>
      </c>
      <c r="AH417" s="252">
        <v>1.85</v>
      </c>
      <c r="AI417" s="252">
        <v>4.6399999999999997</v>
      </c>
      <c r="AJ417" s="252">
        <v>0.57999999999999996</v>
      </c>
      <c r="AK417" s="252">
        <v>5.95</v>
      </c>
      <c r="AL417" s="252">
        <v>0.26</v>
      </c>
      <c r="AM417" s="252">
        <v>0.86</v>
      </c>
      <c r="AN417" s="252">
        <v>29.89</v>
      </c>
      <c r="AO417" s="256"/>
      <c r="AP417" s="483" t="s">
        <v>1762</v>
      </c>
      <c r="AQ417" s="252">
        <v>30</v>
      </c>
      <c r="AR417" s="252">
        <v>15</v>
      </c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56"/>
      <c r="BO417" s="256"/>
      <c r="BP417" s="256"/>
      <c r="BQ417" s="256"/>
    </row>
    <row r="418" spans="1:69" s="255" customFormat="1" ht="12.75">
      <c r="A418" s="249">
        <v>2670.0804681784898</v>
      </c>
      <c r="B418" s="250" t="s">
        <v>360</v>
      </c>
      <c r="C418" s="251" t="s">
        <v>476</v>
      </c>
      <c r="D418" s="249">
        <v>209.99131608679531</v>
      </c>
      <c r="E418" s="224">
        <v>55.411479999999997</v>
      </c>
      <c r="F418" s="224">
        <v>0.22450000000000001</v>
      </c>
      <c r="G418" s="224">
        <v>0.9667</v>
      </c>
      <c r="H418" s="224">
        <v>0.43340000000000001</v>
      </c>
      <c r="I418" s="224">
        <v>10.130509999999999</v>
      </c>
      <c r="J418" s="224">
        <v>0.21479999999999999</v>
      </c>
      <c r="K418" s="224">
        <v>30.19491</v>
      </c>
      <c r="L418" s="224">
        <v>2.2892320000000002</v>
      </c>
      <c r="M418" s="224">
        <v>4.4900000000000002E-2</v>
      </c>
      <c r="N418" s="224">
        <v>99.910432</v>
      </c>
      <c r="O418" s="276"/>
      <c r="P418" s="253">
        <v>1.9568018862628132</v>
      </c>
      <c r="Q418" s="253">
        <v>4.0234123956550592E-2</v>
      </c>
      <c r="R418" s="253" t="s">
        <v>462</v>
      </c>
      <c r="S418" s="253">
        <v>5.9618933501579194E-3</v>
      </c>
      <c r="T418" s="253">
        <v>1.2100726088449157E-2</v>
      </c>
      <c r="U418" s="253">
        <v>2.5211848690911864E-2</v>
      </c>
      <c r="V418" s="253">
        <v>0.14108666462189184</v>
      </c>
      <c r="W418" s="253">
        <v>0.81860285702922519</v>
      </c>
      <c r="X418" s="253">
        <v>0.77100277695758512</v>
      </c>
      <c r="Y418" s="253">
        <v>0.13288276394481063</v>
      </c>
      <c r="Z418" s="253">
        <v>6.4249111261844094E-3</v>
      </c>
      <c r="AA418" s="253">
        <v>8.6615290009566276E-2</v>
      </c>
      <c r="AB418" s="253">
        <v>3.0742579618534783E-3</v>
      </c>
      <c r="AC418" s="253">
        <f t="shared" si="28"/>
        <v>3.9999999999999991</v>
      </c>
      <c r="AD418" s="249">
        <v>84.160136038824035</v>
      </c>
      <c r="AF418" s="252">
        <v>0.24</v>
      </c>
      <c r="AG418" s="252">
        <v>4.57</v>
      </c>
      <c r="AH418" s="252">
        <v>1.89</v>
      </c>
      <c r="AI418" s="252">
        <v>4.91</v>
      </c>
      <c r="AJ418" s="252">
        <v>0.57999999999999996</v>
      </c>
      <c r="AK418" s="252">
        <v>6.34</v>
      </c>
      <c r="AL418" s="252">
        <v>0.26</v>
      </c>
      <c r="AM418" s="252">
        <v>0.87</v>
      </c>
      <c r="AN418" s="252">
        <v>25.36</v>
      </c>
      <c r="AO418" s="256"/>
      <c r="AP418" s="483" t="s">
        <v>1762</v>
      </c>
      <c r="AQ418" s="252">
        <v>30</v>
      </c>
      <c r="AR418" s="252">
        <v>15</v>
      </c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</row>
    <row r="419" spans="1:69" s="255" customFormat="1" ht="12.75">
      <c r="A419" s="249">
        <v>2670.0804681784898</v>
      </c>
      <c r="B419" s="250" t="s">
        <v>360</v>
      </c>
      <c r="C419" s="251" t="s">
        <v>476</v>
      </c>
      <c r="D419" s="249">
        <v>219.99131608679531</v>
      </c>
      <c r="E419" s="224">
        <v>55.232149999999997</v>
      </c>
      <c r="F419" s="224">
        <v>0.22359999999999999</v>
      </c>
      <c r="G419" s="224">
        <v>0.98240000000000005</v>
      </c>
      <c r="H419" s="224">
        <v>0.4274</v>
      </c>
      <c r="I419" s="224">
        <v>10.06044</v>
      </c>
      <c r="J419" s="224">
        <v>0.21859999999999999</v>
      </c>
      <c r="K419" s="224">
        <v>30.32545</v>
      </c>
      <c r="L419" s="224">
        <v>2.3387820000000001</v>
      </c>
      <c r="M419" s="224">
        <v>2.8299999999999999E-2</v>
      </c>
      <c r="N419" s="224">
        <v>99.837121999999979</v>
      </c>
      <c r="O419" s="276"/>
      <c r="P419" s="253">
        <v>1.9505744050864242</v>
      </c>
      <c r="Q419" s="253">
        <v>4.0889768194174038E-2</v>
      </c>
      <c r="R419" s="253" t="s">
        <v>462</v>
      </c>
      <c r="S419" s="253">
        <v>5.9383134861179902E-3</v>
      </c>
      <c r="T419" s="253">
        <v>1.1933848081515446E-2</v>
      </c>
      <c r="U419" s="253">
        <v>3.6088723882077289E-2</v>
      </c>
      <c r="V419" s="253">
        <v>0.13414140358928106</v>
      </c>
      <c r="W419" s="253">
        <v>0.82043353768040994</v>
      </c>
      <c r="X419" s="253">
        <v>0.77613060686547852</v>
      </c>
      <c r="Y419" s="253">
        <v>0.12689784631170337</v>
      </c>
      <c r="Z419" s="253">
        <v>6.5389266978907994E-3</v>
      </c>
      <c r="AA419" s="253">
        <v>8.8494842822076508E-2</v>
      </c>
      <c r="AB419" s="253">
        <v>1.9377773028508866E-3</v>
      </c>
      <c r="AC419" s="253">
        <f t="shared" si="28"/>
        <v>4</v>
      </c>
      <c r="AD419" s="249">
        <v>84.309594421016214</v>
      </c>
      <c r="AF419" s="252">
        <v>0.24</v>
      </c>
      <c r="AG419" s="252">
        <v>4.53</v>
      </c>
      <c r="AH419" s="252">
        <v>1.85</v>
      </c>
      <c r="AI419" s="252">
        <v>4.87</v>
      </c>
      <c r="AJ419" s="252">
        <v>0.57999999999999996</v>
      </c>
      <c r="AK419" s="252">
        <v>6.36</v>
      </c>
      <c r="AL419" s="252">
        <v>0.26</v>
      </c>
      <c r="AM419" s="252">
        <v>0.86</v>
      </c>
      <c r="AN419" s="252">
        <v>41.4</v>
      </c>
      <c r="AO419" s="256"/>
      <c r="AP419" s="483" t="s">
        <v>1762</v>
      </c>
      <c r="AQ419" s="252">
        <v>30</v>
      </c>
      <c r="AR419" s="252">
        <v>15</v>
      </c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56"/>
      <c r="BO419" s="256"/>
      <c r="BP419" s="256"/>
      <c r="BQ419" s="256"/>
    </row>
    <row r="420" spans="1:69" s="255" customFormat="1" ht="12.75">
      <c r="A420" s="249">
        <v>2670.0804681784898</v>
      </c>
      <c r="B420" s="250" t="s">
        <v>360</v>
      </c>
      <c r="C420" s="251" t="s">
        <v>476</v>
      </c>
      <c r="D420" s="249">
        <v>229.99131608679531</v>
      </c>
      <c r="E420" s="224">
        <v>55.570869999999999</v>
      </c>
      <c r="F420" s="224">
        <v>0.22120000000000001</v>
      </c>
      <c r="G420" s="224">
        <v>0.9864001</v>
      </c>
      <c r="H420" s="224">
        <v>0.44269999999999998</v>
      </c>
      <c r="I420" s="224">
        <v>10.070449999999999</v>
      </c>
      <c r="J420" s="224">
        <v>0.20799999999999999</v>
      </c>
      <c r="K420" s="224">
        <v>30.22503</v>
      </c>
      <c r="L420" s="224">
        <v>2.358603</v>
      </c>
      <c r="M420" s="224">
        <v>2.7699999999999999E-2</v>
      </c>
      <c r="N420" s="224">
        <v>100.1109531</v>
      </c>
      <c r="O420" s="276"/>
      <c r="P420" s="253">
        <v>1.9586717838882337</v>
      </c>
      <c r="Q420" s="253">
        <v>4.0975409385983035E-2</v>
      </c>
      <c r="R420" s="253" t="s">
        <v>462</v>
      </c>
      <c r="S420" s="253">
        <v>5.8630060568294349E-3</v>
      </c>
      <c r="T420" s="253">
        <v>1.2336711482942317E-2</v>
      </c>
      <c r="U420" s="253">
        <v>1.9511257759869949E-2</v>
      </c>
      <c r="V420" s="253">
        <v>0.14310934711311404</v>
      </c>
      <c r="W420" s="253">
        <v>0.81953248431302783</v>
      </c>
      <c r="X420" s="253">
        <v>0.76861107320875832</v>
      </c>
      <c r="Y420" s="253">
        <v>0.13421728970636085</v>
      </c>
      <c r="Z420" s="253">
        <v>6.2095988534895501E-3</v>
      </c>
      <c r="AA420" s="253">
        <v>8.906907971246758E-2</v>
      </c>
      <c r="AB420" s="253">
        <v>1.892958518923768E-3</v>
      </c>
      <c r="AC420" s="253">
        <f t="shared" si="28"/>
        <v>4.0000000000000009</v>
      </c>
      <c r="AD420" s="249">
        <v>84.252476635859267</v>
      </c>
      <c r="AF420" s="252">
        <v>0.24</v>
      </c>
      <c r="AG420" s="252">
        <v>4.6399999999999997</v>
      </c>
      <c r="AH420" s="252">
        <v>1.84</v>
      </c>
      <c r="AI420" s="252">
        <v>4.75</v>
      </c>
      <c r="AJ420" s="252">
        <v>0.57999999999999996</v>
      </c>
      <c r="AK420" s="252">
        <v>6.6</v>
      </c>
      <c r="AL420" s="252">
        <v>0.26</v>
      </c>
      <c r="AM420" s="252">
        <v>0.85</v>
      </c>
      <c r="AN420" s="252">
        <v>41.14</v>
      </c>
      <c r="AO420" s="256"/>
      <c r="AP420" s="483" t="s">
        <v>1762</v>
      </c>
      <c r="AQ420" s="252">
        <v>30</v>
      </c>
      <c r="AR420" s="252">
        <v>15</v>
      </c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56"/>
      <c r="BO420" s="256"/>
      <c r="BP420" s="256"/>
      <c r="BQ420" s="256"/>
    </row>
    <row r="421" spans="1:69" s="255" customFormat="1" ht="12.75">
      <c r="A421" s="249">
        <v>2670.0804681784898</v>
      </c>
      <c r="B421" s="250" t="s">
        <v>360</v>
      </c>
      <c r="C421" s="251" t="s">
        <v>476</v>
      </c>
      <c r="D421" s="249">
        <v>239.99131608679531</v>
      </c>
      <c r="E421" s="224">
        <v>55.521059999999999</v>
      </c>
      <c r="F421" s="224">
        <v>0.22009999999999999</v>
      </c>
      <c r="G421" s="224">
        <v>0.97719990000000001</v>
      </c>
      <c r="H421" s="224">
        <v>0.44969999999999999</v>
      </c>
      <c r="I421" s="224">
        <v>10.06044</v>
      </c>
      <c r="J421" s="224">
        <v>0.21709999999999999</v>
      </c>
      <c r="K421" s="224">
        <v>30.09449</v>
      </c>
      <c r="L421" s="224">
        <v>2.3387820000000001</v>
      </c>
      <c r="M421" s="224">
        <v>2.69E-2</v>
      </c>
      <c r="N421" s="224">
        <v>99.905771899999991</v>
      </c>
      <c r="O421" s="276"/>
      <c r="P421" s="253">
        <v>1.9616523494224345</v>
      </c>
      <c r="Q421" s="253">
        <v>3.8347650577565506E-2</v>
      </c>
      <c r="R421" s="253">
        <v>2.3438242024638178E-3</v>
      </c>
      <c r="S421" s="253">
        <v>5.8479693191569133E-3</v>
      </c>
      <c r="T421" s="253">
        <v>1.2562110126837913E-2</v>
      </c>
      <c r="U421" s="253">
        <v>1.3588514927381112E-2</v>
      </c>
      <c r="V421" s="253">
        <v>0.14658200523174933</v>
      </c>
      <c r="W421" s="253">
        <v>0.81907557619241145</v>
      </c>
      <c r="X421" s="253">
        <v>0.76603596174281108</v>
      </c>
      <c r="Y421" s="253">
        <v>0.13709002028100417</v>
      </c>
      <c r="Z421" s="253">
        <v>6.496954965601787E-3</v>
      </c>
      <c r="AA421" s="253">
        <v>8.8534325693149674E-2</v>
      </c>
      <c r="AB421" s="253">
        <v>1.842737317433349E-3</v>
      </c>
      <c r="AC421" s="253">
        <f t="shared" si="28"/>
        <v>4.0000000000000009</v>
      </c>
      <c r="AD421" s="249">
        <v>84.208194338672143</v>
      </c>
      <c r="AF421" s="252">
        <v>0.24</v>
      </c>
      <c r="AG421" s="252">
        <v>4.67</v>
      </c>
      <c r="AH421" s="252">
        <v>1.88</v>
      </c>
      <c r="AI421" s="252">
        <v>4.68</v>
      </c>
      <c r="AJ421" s="252">
        <v>0.57999999999999996</v>
      </c>
      <c r="AK421" s="252">
        <v>6.33</v>
      </c>
      <c r="AL421" s="252">
        <v>0.26</v>
      </c>
      <c r="AM421" s="252">
        <v>0.86</v>
      </c>
      <c r="AN421" s="252">
        <v>41.34</v>
      </c>
      <c r="AO421" s="256"/>
      <c r="AP421" s="483" t="s">
        <v>1762</v>
      </c>
      <c r="AQ421" s="252">
        <v>30</v>
      </c>
      <c r="AR421" s="252">
        <v>15</v>
      </c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56"/>
      <c r="BO421" s="256"/>
      <c r="BP421" s="256"/>
      <c r="BQ421" s="256"/>
    </row>
    <row r="422" spans="1:69" s="255" customFormat="1" ht="12.75">
      <c r="A422" s="249">
        <v>2670.0804681784898</v>
      </c>
      <c r="B422" s="250" t="s">
        <v>360</v>
      </c>
      <c r="C422" s="251" t="s">
        <v>476</v>
      </c>
      <c r="D422" s="249">
        <v>249.99131608679531</v>
      </c>
      <c r="E422" s="224">
        <v>55.570869999999999</v>
      </c>
      <c r="F422" s="224">
        <v>0.2099</v>
      </c>
      <c r="G422" s="224">
        <v>0.96709999999999996</v>
      </c>
      <c r="H422" s="224">
        <v>0.44779999999999998</v>
      </c>
      <c r="I422" s="224">
        <v>10.0304</v>
      </c>
      <c r="J422" s="224">
        <v>0.2177</v>
      </c>
      <c r="K422" s="224">
        <v>30.2652</v>
      </c>
      <c r="L422" s="224">
        <v>2.3387820000000001</v>
      </c>
      <c r="M422" s="224">
        <v>3.4200000000000001E-2</v>
      </c>
      <c r="N422" s="224">
        <v>100.08195199999999</v>
      </c>
      <c r="O422" s="276"/>
      <c r="P422" s="253">
        <v>1.958693173760079</v>
      </c>
      <c r="Q422" s="253">
        <v>4.0174115119506901E-2</v>
      </c>
      <c r="R422" s="253" t="s">
        <v>462</v>
      </c>
      <c r="S422" s="253">
        <v>5.563555202126814E-3</v>
      </c>
      <c r="T422" s="253">
        <v>1.24789693508051E-2</v>
      </c>
      <c r="U422" s="253">
        <v>2.1170637689676752E-2</v>
      </c>
      <c r="V422" s="253">
        <v>0.14159304188729044</v>
      </c>
      <c r="W422" s="253">
        <v>0.82032650699051557</v>
      </c>
      <c r="X422" s="253">
        <v>0.76994510898584989</v>
      </c>
      <c r="Y422" s="253">
        <v>0.13289692474707304</v>
      </c>
      <c r="Z422" s="253">
        <v>6.4992520826745179E-3</v>
      </c>
      <c r="AA422" s="253">
        <v>8.8321534100001042E-2</v>
      </c>
      <c r="AB422" s="253">
        <v>2.3371800844015122E-3</v>
      </c>
      <c r="AC422" s="253">
        <f t="shared" si="28"/>
        <v>4.0000000000000009</v>
      </c>
      <c r="AD422" s="249">
        <v>84.322840389409905</v>
      </c>
      <c r="AF422" s="252">
        <v>0.24</v>
      </c>
      <c r="AG422" s="252">
        <v>4.8600000000000003</v>
      </c>
      <c r="AH422" s="252">
        <v>1.89</v>
      </c>
      <c r="AI422" s="252">
        <v>4.74</v>
      </c>
      <c r="AJ422" s="252">
        <v>0.57999999999999996</v>
      </c>
      <c r="AK422" s="252">
        <v>6.3</v>
      </c>
      <c r="AL422" s="252">
        <v>0.26</v>
      </c>
      <c r="AM422" s="252">
        <v>0.86</v>
      </c>
      <c r="AN422" s="252">
        <v>33.75</v>
      </c>
      <c r="AO422" s="256"/>
      <c r="AP422" s="483" t="s">
        <v>1762</v>
      </c>
      <c r="AQ422" s="252">
        <v>30</v>
      </c>
      <c r="AR422" s="252">
        <v>15</v>
      </c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</row>
    <row r="423" spans="1:69" s="255" customFormat="1" ht="12.75">
      <c r="A423" s="249">
        <v>2670.0804681784898</v>
      </c>
      <c r="B423" s="250" t="s">
        <v>360</v>
      </c>
      <c r="C423" s="251" t="s">
        <v>476</v>
      </c>
      <c r="D423" s="249">
        <v>259.99131608679534</v>
      </c>
      <c r="E423" s="224">
        <v>55.381590000000003</v>
      </c>
      <c r="F423" s="224">
        <v>0.23630000000000001</v>
      </c>
      <c r="G423" s="224">
        <v>1.1380999999999999</v>
      </c>
      <c r="H423" s="224">
        <v>0.53180000000000005</v>
      </c>
      <c r="I423" s="224">
        <v>10.09047</v>
      </c>
      <c r="J423" s="224">
        <v>0.2122</v>
      </c>
      <c r="K423" s="224">
        <v>29.99408</v>
      </c>
      <c r="L423" s="224">
        <v>2.4477929999999999</v>
      </c>
      <c r="M423" s="224">
        <v>1.8700000000000001E-2</v>
      </c>
      <c r="N423" s="224">
        <v>100.05103299999999</v>
      </c>
      <c r="O423" s="276"/>
      <c r="P423" s="253">
        <v>1.9550076583198894</v>
      </c>
      <c r="Q423" s="253">
        <v>4.499234168011057E-2</v>
      </c>
      <c r="R423" s="253">
        <v>2.3575717002111141E-3</v>
      </c>
      <c r="S423" s="253">
        <v>6.2728877142903695E-3</v>
      </c>
      <c r="T423" s="253">
        <v>1.4842490885639435E-2</v>
      </c>
      <c r="U423" s="253">
        <v>1.6526390307976868E-2</v>
      </c>
      <c r="V423" s="253">
        <v>0.14523397982663244</v>
      </c>
      <c r="W423" s="253">
        <v>0.81476667956524951</v>
      </c>
      <c r="X423" s="253">
        <v>0.76366988891532217</v>
      </c>
      <c r="Y423" s="253">
        <v>0.1361258628054296</v>
      </c>
      <c r="Z423" s="253">
        <v>6.3447448462587777E-3</v>
      </c>
      <c r="AA423" s="253">
        <v>9.2579616790693417E-2</v>
      </c>
      <c r="AB423" s="253">
        <v>1.2798866422960562E-3</v>
      </c>
      <c r="AC423" s="253">
        <f t="shared" si="28"/>
        <v>3.9999999999999996</v>
      </c>
      <c r="AD423" s="249">
        <v>84.123934713445806</v>
      </c>
      <c r="AF423" s="252">
        <v>0.24</v>
      </c>
      <c r="AG423" s="252">
        <v>4.37</v>
      </c>
      <c r="AH423" s="252">
        <v>1.69</v>
      </c>
      <c r="AI423" s="252">
        <v>4.16</v>
      </c>
      <c r="AJ423" s="252">
        <v>0.57999999999999996</v>
      </c>
      <c r="AK423" s="252">
        <v>6.57</v>
      </c>
      <c r="AL423" s="252">
        <v>0.26</v>
      </c>
      <c r="AM423" s="252">
        <v>0.83</v>
      </c>
      <c r="AN423" s="252">
        <v>62.7</v>
      </c>
      <c r="AO423" s="256"/>
      <c r="AP423" s="483" t="s">
        <v>1762</v>
      </c>
      <c r="AQ423" s="252">
        <v>30</v>
      </c>
      <c r="AR423" s="252">
        <v>15</v>
      </c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</row>
    <row r="424" spans="1:69" s="255" customFormat="1" ht="12.75">
      <c r="A424" s="249">
        <v>2670.0804681784898</v>
      </c>
      <c r="B424" s="250" t="s">
        <v>360</v>
      </c>
      <c r="C424" s="251" t="s">
        <v>476</v>
      </c>
      <c r="D424" s="249">
        <v>269.99131608679534</v>
      </c>
      <c r="E424" s="224">
        <v>54.963160000000002</v>
      </c>
      <c r="F424" s="224">
        <v>0.25519999999999998</v>
      </c>
      <c r="G424" s="224">
        <v>1.2161999999999999</v>
      </c>
      <c r="H424" s="224">
        <v>0.51690000000000003</v>
      </c>
      <c r="I424" s="224">
        <v>10.11049</v>
      </c>
      <c r="J424" s="224">
        <v>0.20660000000000001</v>
      </c>
      <c r="K424" s="224">
        <v>29.88363</v>
      </c>
      <c r="L424" s="224">
        <v>2.408153</v>
      </c>
      <c r="M424" s="224">
        <v>3.27E-2</v>
      </c>
      <c r="N424" s="224">
        <v>99.593033000000005</v>
      </c>
      <c r="O424" s="276"/>
      <c r="P424" s="253">
        <v>1.9486968608253896</v>
      </c>
      <c r="Q424" s="253">
        <v>5.0819842365374991E-2</v>
      </c>
      <c r="R424" s="253" t="s">
        <v>462</v>
      </c>
      <c r="S424" s="253">
        <v>6.8041520659385809E-3</v>
      </c>
      <c r="T424" s="253">
        <v>1.4489538030465099E-2</v>
      </c>
      <c r="U424" s="253">
        <v>2.5936443171660883E-2</v>
      </c>
      <c r="V424" s="253">
        <v>0.14085020770398235</v>
      </c>
      <c r="W424" s="253">
        <v>0.8124029558371888</v>
      </c>
      <c r="X424" s="253">
        <v>0.76707834240248096</v>
      </c>
      <c r="Y424" s="253">
        <v>0.13299206148416395</v>
      </c>
      <c r="Z424" s="253">
        <v>6.2042408413404589E-3</v>
      </c>
      <c r="AA424" s="253">
        <v>9.1477505921857133E-2</v>
      </c>
      <c r="AB424" s="253">
        <v>2.2478493501574912E-3</v>
      </c>
      <c r="AC424" s="253">
        <f t="shared" si="28"/>
        <v>4.0000000000000009</v>
      </c>
      <c r="AD424" s="249">
        <v>84.048044939551559</v>
      </c>
      <c r="AF424" s="252">
        <v>0.24</v>
      </c>
      <c r="AG424" s="252">
        <v>4.07</v>
      </c>
      <c r="AH424" s="252">
        <v>1.64</v>
      </c>
      <c r="AI424" s="252">
        <v>4.3600000000000003</v>
      </c>
      <c r="AJ424" s="252">
        <v>0.57999999999999996</v>
      </c>
      <c r="AK424" s="252">
        <v>6.52</v>
      </c>
      <c r="AL424" s="252">
        <v>0.26</v>
      </c>
      <c r="AM424" s="252">
        <v>0.85</v>
      </c>
      <c r="AN424" s="252">
        <v>35.08</v>
      </c>
      <c r="AO424" s="256"/>
      <c r="AP424" s="483" t="s">
        <v>1762</v>
      </c>
      <c r="AQ424" s="252">
        <v>30</v>
      </c>
      <c r="AR424" s="252">
        <v>15</v>
      </c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</row>
    <row r="425" spans="1:69" s="255" customFormat="1" ht="12.75">
      <c r="A425" s="249">
        <v>2670.0804681784898</v>
      </c>
      <c r="B425" s="250" t="s">
        <v>360</v>
      </c>
      <c r="C425" s="251" t="s">
        <v>476</v>
      </c>
      <c r="D425" s="249">
        <v>279.99131608679534</v>
      </c>
      <c r="E425" s="224">
        <v>54.86354</v>
      </c>
      <c r="F425" s="224">
        <v>0.2717</v>
      </c>
      <c r="G425" s="224">
        <v>1.3376999999999999</v>
      </c>
      <c r="H425" s="224">
        <v>0.58499999999999996</v>
      </c>
      <c r="I425" s="224">
        <v>10.020390000000001</v>
      </c>
      <c r="J425" s="224">
        <v>0.2293</v>
      </c>
      <c r="K425" s="224">
        <v>29.8535</v>
      </c>
      <c r="L425" s="224">
        <v>2.4775239999999998</v>
      </c>
      <c r="M425" s="224">
        <v>2.18E-2</v>
      </c>
      <c r="N425" s="224">
        <v>99.660454000000001</v>
      </c>
      <c r="O425" s="276"/>
      <c r="P425" s="253">
        <v>1.9440968660905709</v>
      </c>
      <c r="Q425" s="253">
        <v>5.5866121743559392E-2</v>
      </c>
      <c r="R425" s="253" t="s">
        <v>462</v>
      </c>
      <c r="S425" s="253">
        <v>7.2400982764109613E-3</v>
      </c>
      <c r="T425" s="253">
        <v>1.6389486801102984E-2</v>
      </c>
      <c r="U425" s="253">
        <v>2.6568206155701546E-2</v>
      </c>
      <c r="V425" s="253">
        <v>0.13901367058029587</v>
      </c>
      <c r="W425" s="253">
        <v>0.81082555035235826</v>
      </c>
      <c r="X425" s="253">
        <v>0.76619689308830052</v>
      </c>
      <c r="Y425" s="253">
        <v>0.131362217741087</v>
      </c>
      <c r="Z425" s="253">
        <v>6.8821457785080333E-3</v>
      </c>
      <c r="AA425" s="253">
        <v>9.4060999957776878E-2</v>
      </c>
      <c r="AB425" s="253">
        <v>1.4977434343275415E-3</v>
      </c>
      <c r="AC425" s="253">
        <f t="shared" si="28"/>
        <v>4.0000000000000009</v>
      </c>
      <c r="AD425" s="249">
        <v>84.154247769704909</v>
      </c>
      <c r="AF425" s="252">
        <v>0.24</v>
      </c>
      <c r="AG425" s="252">
        <v>3.95</v>
      </c>
      <c r="AH425" s="252">
        <v>1.54</v>
      </c>
      <c r="AI425" s="252">
        <v>3.91</v>
      </c>
      <c r="AJ425" s="252">
        <v>0.57999999999999996</v>
      </c>
      <c r="AK425" s="252">
        <v>6.04</v>
      </c>
      <c r="AL425" s="252">
        <v>0.26</v>
      </c>
      <c r="AM425" s="252">
        <v>0.83</v>
      </c>
      <c r="AN425" s="252">
        <v>50.85</v>
      </c>
      <c r="AO425" s="256"/>
      <c r="AP425" s="483" t="s">
        <v>1762</v>
      </c>
      <c r="AQ425" s="252">
        <v>30</v>
      </c>
      <c r="AR425" s="252">
        <v>15</v>
      </c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</row>
    <row r="426" spans="1:69" s="255" customFormat="1" ht="12.75">
      <c r="A426" s="249">
        <v>2670.0804681784898</v>
      </c>
      <c r="B426" s="250" t="s">
        <v>360</v>
      </c>
      <c r="C426" s="251" t="s">
        <v>476</v>
      </c>
      <c r="D426" s="249">
        <v>289.99131608679534</v>
      </c>
      <c r="E426" s="224">
        <v>55.531030000000001</v>
      </c>
      <c r="F426" s="224">
        <v>0.2442</v>
      </c>
      <c r="G426" s="224">
        <v>1.0827</v>
      </c>
      <c r="H426" s="224">
        <v>0.44929999999999998</v>
      </c>
      <c r="I426" s="224">
        <v>10.11049</v>
      </c>
      <c r="J426" s="224">
        <v>0.21490000000000001</v>
      </c>
      <c r="K426" s="224">
        <v>30.13466</v>
      </c>
      <c r="L426" s="224">
        <v>2.408153</v>
      </c>
      <c r="M426" s="224">
        <v>2.5999999999999999E-2</v>
      </c>
      <c r="N426" s="224">
        <v>100.20143299999999</v>
      </c>
      <c r="O426" s="276"/>
      <c r="P426" s="253">
        <v>1.9563957562237624</v>
      </c>
      <c r="Q426" s="253">
        <v>4.3604243776237617E-2</v>
      </c>
      <c r="R426" s="253">
        <v>1.3514643196836928E-3</v>
      </c>
      <c r="S426" s="253">
        <v>6.4697484014839433E-3</v>
      </c>
      <c r="T426" s="253">
        <v>1.2515056564081179E-2</v>
      </c>
      <c r="U426" s="253">
        <v>1.8574218838312007E-2</v>
      </c>
      <c r="V426" s="253">
        <v>0.14416910502897246</v>
      </c>
      <c r="W426" s="253">
        <v>0.81692040684746636</v>
      </c>
      <c r="X426" s="253">
        <v>0.76576946998574857</v>
      </c>
      <c r="Y426" s="253">
        <v>0.13514205083013631</v>
      </c>
      <c r="Z426" s="253">
        <v>6.4127327022555428E-3</v>
      </c>
      <c r="AA426" s="253">
        <v>9.0899753733052119E-2</v>
      </c>
      <c r="AB426" s="253">
        <v>1.7759927488075228E-3</v>
      </c>
      <c r="AC426" s="253">
        <f t="shared" si="28"/>
        <v>3.9999999999999996</v>
      </c>
      <c r="AD426" s="249">
        <v>84.159880097594282</v>
      </c>
      <c r="AF426" s="252">
        <v>0.24</v>
      </c>
      <c r="AG426" s="252">
        <v>4.26</v>
      </c>
      <c r="AH426" s="252">
        <v>1.74</v>
      </c>
      <c r="AI426" s="252">
        <v>4.71</v>
      </c>
      <c r="AJ426" s="252">
        <v>0.57999999999999996</v>
      </c>
      <c r="AK426" s="252">
        <v>6.37</v>
      </c>
      <c r="AL426" s="252">
        <v>0.26</v>
      </c>
      <c r="AM426" s="252">
        <v>0.84</v>
      </c>
      <c r="AN426" s="252">
        <v>43.37</v>
      </c>
      <c r="AO426" s="256"/>
      <c r="AP426" s="483" t="s">
        <v>1762</v>
      </c>
      <c r="AQ426" s="252">
        <v>30</v>
      </c>
      <c r="AR426" s="252">
        <v>15</v>
      </c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</row>
    <row r="427" spans="1:69" s="255" customFormat="1" ht="12.75">
      <c r="A427" s="252"/>
      <c r="B427" s="252"/>
      <c r="C427" s="251"/>
      <c r="D427" s="249"/>
      <c r="E427" s="224"/>
      <c r="F427" s="224"/>
      <c r="G427" s="224"/>
      <c r="H427" s="224"/>
      <c r="I427" s="224"/>
      <c r="J427" s="224"/>
      <c r="K427" s="224"/>
      <c r="L427" s="224"/>
      <c r="M427" s="224"/>
      <c r="N427" s="224"/>
      <c r="O427" s="276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49"/>
      <c r="AF427" s="224"/>
      <c r="AG427" s="224"/>
      <c r="AH427" s="224"/>
      <c r="AI427" s="224"/>
      <c r="AJ427" s="224"/>
      <c r="AK427" s="224"/>
      <c r="AL427" s="224"/>
      <c r="AM427" s="224"/>
      <c r="AN427" s="224"/>
      <c r="AO427" s="256"/>
      <c r="AP427" s="252"/>
      <c r="AQ427" s="252"/>
      <c r="AR427" s="252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56"/>
      <c r="BO427" s="256"/>
      <c r="BP427" s="256"/>
      <c r="BQ427" s="256"/>
    </row>
    <row r="428" spans="1:69" s="255" customFormat="1" ht="12.75">
      <c r="A428" s="249">
        <v>2670.0804681784898</v>
      </c>
      <c r="B428" s="250" t="s">
        <v>360</v>
      </c>
      <c r="C428" s="251" t="s">
        <v>477</v>
      </c>
      <c r="D428" s="249">
        <v>0</v>
      </c>
      <c r="E428" s="224">
        <v>54.68421</v>
      </c>
      <c r="F428" s="224">
        <v>0.41760000000000003</v>
      </c>
      <c r="G428" s="224">
        <v>1.3194999999999999</v>
      </c>
      <c r="H428" s="224">
        <v>0.30159999999999998</v>
      </c>
      <c r="I428" s="224">
        <v>12.042490000000001</v>
      </c>
      <c r="J428" s="224">
        <v>0.24560000000000001</v>
      </c>
      <c r="K428" s="224">
        <v>28.025939999999999</v>
      </c>
      <c r="L428" s="224">
        <v>2.7550059999999998</v>
      </c>
      <c r="M428" s="224">
        <v>5.8099999999999999E-2</v>
      </c>
      <c r="N428" s="224">
        <v>99.850045999999978</v>
      </c>
      <c r="O428" s="276"/>
      <c r="P428" s="253">
        <v>1.9544860204758117</v>
      </c>
      <c r="Q428" s="253">
        <v>4.5513979524188342E-2</v>
      </c>
      <c r="R428" s="253">
        <v>1.0068221842359559E-2</v>
      </c>
      <c r="S428" s="253">
        <v>1.1224108732482608E-2</v>
      </c>
      <c r="T428" s="253">
        <v>8.5227034698680555E-3</v>
      </c>
      <c r="U428" s="253">
        <v>8.5010207186542175E-3</v>
      </c>
      <c r="V428" s="253">
        <v>0.18321634773487391</v>
      </c>
      <c r="W428" s="253">
        <v>0.7784675975017612</v>
      </c>
      <c r="X428" s="253">
        <v>0.71480590745550754</v>
      </c>
      <c r="Y428" s="253">
        <v>0.16823324197898179</v>
      </c>
      <c r="Z428" s="253">
        <v>7.4350642828938957E-3</v>
      </c>
      <c r="AA428" s="253">
        <v>0.10549960231095892</v>
      </c>
      <c r="AB428" s="253">
        <v>4.0261839716578852E-3</v>
      </c>
      <c r="AC428" s="253">
        <f t="shared" si="28"/>
        <v>3.9999999999999996</v>
      </c>
      <c r="AD428" s="249">
        <v>80.577059868616956</v>
      </c>
      <c r="AF428" s="252">
        <v>0.24</v>
      </c>
      <c r="AG428" s="252">
        <v>2.75</v>
      </c>
      <c r="AH428" s="252">
        <v>1.55</v>
      </c>
      <c r="AI428" s="252">
        <v>6.3</v>
      </c>
      <c r="AJ428" s="252">
        <v>0.53</v>
      </c>
      <c r="AK428" s="252">
        <v>5.85</v>
      </c>
      <c r="AL428" s="252">
        <v>0.27</v>
      </c>
      <c r="AM428" s="252">
        <v>0.78</v>
      </c>
      <c r="AN428" s="252">
        <v>21.48</v>
      </c>
      <c r="AO428" s="256"/>
      <c r="AP428" s="483" t="s">
        <v>1762</v>
      </c>
      <c r="AQ428" s="252">
        <v>30</v>
      </c>
      <c r="AR428" s="252">
        <v>15</v>
      </c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</row>
    <row r="429" spans="1:69" s="255" customFormat="1" ht="12.75">
      <c r="A429" s="249">
        <v>2670.0804681784898</v>
      </c>
      <c r="B429" s="250" t="s">
        <v>360</v>
      </c>
      <c r="C429" s="251" t="s">
        <v>477</v>
      </c>
      <c r="D429" s="249">
        <v>3.0000000000000044</v>
      </c>
      <c r="E429" s="224">
        <v>55.172370000000001</v>
      </c>
      <c r="F429" s="224">
        <v>0.2964</v>
      </c>
      <c r="G429" s="224">
        <v>0.8095</v>
      </c>
      <c r="H429" s="224">
        <v>0.29189999999999999</v>
      </c>
      <c r="I429" s="224">
        <v>12.102550000000001</v>
      </c>
      <c r="J429" s="224">
        <v>0.26090000000000002</v>
      </c>
      <c r="K429" s="224">
        <v>28.728850000000001</v>
      </c>
      <c r="L429" s="224">
        <v>2.497344</v>
      </c>
      <c r="M429" s="224">
        <v>4.0300000000000002E-2</v>
      </c>
      <c r="N429" s="224">
        <v>100.20011400000001</v>
      </c>
      <c r="O429" s="276"/>
      <c r="P429" s="253">
        <v>1.9616139009559788</v>
      </c>
      <c r="Q429" s="253">
        <v>3.3920673464485115E-2</v>
      </c>
      <c r="R429" s="253" t="s">
        <v>462</v>
      </c>
      <c r="S429" s="253">
        <v>7.9248461351527962E-3</v>
      </c>
      <c r="T429" s="253">
        <v>8.2054310504181376E-3</v>
      </c>
      <c r="U429" s="253">
        <v>2.1574475199100718E-2</v>
      </c>
      <c r="V429" s="253">
        <v>0.1757309220276633</v>
      </c>
      <c r="W429" s="253">
        <v>0.79102975116720109</v>
      </c>
      <c r="X429" s="253">
        <v>0.73168543062649949</v>
      </c>
      <c r="Y429" s="253">
        <v>0.16254730642997592</v>
      </c>
      <c r="Z429" s="253">
        <v>7.8569087405489721E-3</v>
      </c>
      <c r="AA429" s="253">
        <v>9.5132280306708394E-2</v>
      </c>
      <c r="AB429" s="253">
        <v>2.7780738962672395E-3</v>
      </c>
      <c r="AC429" s="253">
        <f t="shared" si="28"/>
        <v>4</v>
      </c>
      <c r="AD429" s="249">
        <v>80.885007842857249</v>
      </c>
      <c r="AF429" s="252">
        <v>0.24</v>
      </c>
      <c r="AG429" s="252">
        <v>3.62</v>
      </c>
      <c r="AH429" s="252">
        <v>2.09</v>
      </c>
      <c r="AI429" s="252">
        <v>6.6</v>
      </c>
      <c r="AJ429" s="252">
        <v>0.52</v>
      </c>
      <c r="AK429" s="252">
        <v>5.45</v>
      </c>
      <c r="AL429" s="252">
        <v>0.27</v>
      </c>
      <c r="AM429" s="252">
        <v>0.83</v>
      </c>
      <c r="AN429" s="252">
        <v>28.67</v>
      </c>
      <c r="AO429" s="256"/>
      <c r="AP429" s="483" t="s">
        <v>1762</v>
      </c>
      <c r="AQ429" s="252">
        <v>30</v>
      </c>
      <c r="AR429" s="252">
        <v>15</v>
      </c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6"/>
      <c r="BL429" s="256"/>
      <c r="BM429" s="256"/>
      <c r="BN429" s="256"/>
      <c r="BO429" s="256"/>
      <c r="BP429" s="256"/>
      <c r="BQ429" s="256"/>
    </row>
    <row r="430" spans="1:69" s="255" customFormat="1" ht="12.75">
      <c r="A430" s="249">
        <v>2670.0804681784898</v>
      </c>
      <c r="B430" s="250" t="s">
        <v>360</v>
      </c>
      <c r="C430" s="251" t="s">
        <v>477</v>
      </c>
      <c r="D430" s="249">
        <v>6.0000000000000044</v>
      </c>
      <c r="E430" s="224">
        <v>55.24212</v>
      </c>
      <c r="F430" s="224">
        <v>0.29420000000000002</v>
      </c>
      <c r="G430" s="224">
        <v>0.83689999999999998</v>
      </c>
      <c r="H430" s="224">
        <v>0.36030000000000001</v>
      </c>
      <c r="I430" s="224">
        <v>11.922370000000001</v>
      </c>
      <c r="J430" s="224">
        <v>0.24360000000000001</v>
      </c>
      <c r="K430" s="224">
        <v>28.829260000000001</v>
      </c>
      <c r="L430" s="224">
        <v>2.4477929999999999</v>
      </c>
      <c r="M430" s="224">
        <v>3.8600000000000002E-2</v>
      </c>
      <c r="N430" s="224">
        <v>100.21514300000001</v>
      </c>
      <c r="O430" s="276"/>
      <c r="P430" s="253">
        <v>1.9626557350880405</v>
      </c>
      <c r="Q430" s="253">
        <v>3.5043145453687703E-2</v>
      </c>
      <c r="R430" s="253" t="s">
        <v>462</v>
      </c>
      <c r="S430" s="253">
        <v>7.8602653672486394E-3</v>
      </c>
      <c r="T430" s="253">
        <v>1.0120767962035194E-2</v>
      </c>
      <c r="U430" s="253">
        <v>1.6463022092912283E-2</v>
      </c>
      <c r="V430" s="253">
        <v>0.1753189623974506</v>
      </c>
      <c r="W430" s="253">
        <v>0.79253810163862537</v>
      </c>
      <c r="X430" s="253">
        <v>0.73438030769240614</v>
      </c>
      <c r="Y430" s="253">
        <v>0.16245375873229601</v>
      </c>
      <c r="Z430" s="253">
        <v>7.3305542809610821E-3</v>
      </c>
      <c r="AA430" s="253">
        <v>9.3176442875122417E-2</v>
      </c>
      <c r="AB430" s="253">
        <v>2.6589364192144732E-3</v>
      </c>
      <c r="AC430" s="253">
        <f t="shared" si="28"/>
        <v>4</v>
      </c>
      <c r="AD430" s="249">
        <v>81.169233646175172</v>
      </c>
      <c r="AF430" s="252">
        <v>0.24</v>
      </c>
      <c r="AG430" s="252">
        <v>3.65</v>
      </c>
      <c r="AH430" s="252">
        <v>2.04</v>
      </c>
      <c r="AI430" s="252">
        <v>5.56</v>
      </c>
      <c r="AJ430" s="252">
        <v>0.53</v>
      </c>
      <c r="AK430" s="252">
        <v>5.74</v>
      </c>
      <c r="AL430" s="252">
        <v>0.27</v>
      </c>
      <c r="AM430" s="252">
        <v>0.84</v>
      </c>
      <c r="AN430" s="252">
        <v>31.05</v>
      </c>
      <c r="AO430" s="256"/>
      <c r="AP430" s="483" t="s">
        <v>1762</v>
      </c>
      <c r="AQ430" s="252">
        <v>30</v>
      </c>
      <c r="AR430" s="252">
        <v>15</v>
      </c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56"/>
      <c r="BO430" s="256"/>
      <c r="BP430" s="256"/>
      <c r="BQ430" s="256"/>
    </row>
    <row r="431" spans="1:69" s="255" customFormat="1" ht="12.75">
      <c r="A431" s="249">
        <v>2670.0804681784898</v>
      </c>
      <c r="B431" s="250" t="s">
        <v>360</v>
      </c>
      <c r="C431" s="251" t="s">
        <v>477</v>
      </c>
      <c r="D431" s="249">
        <v>9.0000000000000036</v>
      </c>
      <c r="E431" s="224">
        <v>55.381590000000003</v>
      </c>
      <c r="F431" s="224">
        <v>0.2621</v>
      </c>
      <c r="G431" s="224">
        <v>0.81610000000000005</v>
      </c>
      <c r="H431" s="224">
        <v>0.41620000000000001</v>
      </c>
      <c r="I431" s="224">
        <v>11.081490000000001</v>
      </c>
      <c r="J431" s="224">
        <v>0.2374</v>
      </c>
      <c r="K431" s="224">
        <v>29.632580000000001</v>
      </c>
      <c r="L431" s="224">
        <v>2.3090519999999999</v>
      </c>
      <c r="M431" s="224">
        <v>2.41E-2</v>
      </c>
      <c r="N431" s="224">
        <v>100.160612</v>
      </c>
      <c r="O431" s="276"/>
      <c r="P431" s="253">
        <v>1.9598238846860534</v>
      </c>
      <c r="Q431" s="253">
        <v>3.4036957044707439E-2</v>
      </c>
      <c r="R431" s="253" t="s">
        <v>462</v>
      </c>
      <c r="S431" s="253">
        <v>6.9749226565074202E-3</v>
      </c>
      <c r="T431" s="253">
        <v>1.1644721788313077E-2</v>
      </c>
      <c r="U431" s="253">
        <v>2.2374249606071928E-2</v>
      </c>
      <c r="V431" s="253">
        <v>0.15781202451080534</v>
      </c>
      <c r="W431" s="253">
        <v>0.80733323970754156</v>
      </c>
      <c r="X431" s="253">
        <v>0.75592107899011085</v>
      </c>
      <c r="Y431" s="253">
        <v>0.14776232412905005</v>
      </c>
      <c r="Z431" s="253">
        <v>7.1157073741701885E-3</v>
      </c>
      <c r="AA431" s="253">
        <v>8.7547346382455524E-2</v>
      </c>
      <c r="AB431" s="253">
        <v>1.6535431242132987E-3</v>
      </c>
      <c r="AC431" s="253">
        <f t="shared" si="28"/>
        <v>3.9999999999999996</v>
      </c>
      <c r="AD431" s="249">
        <v>82.659259072213516</v>
      </c>
      <c r="AF431" s="252">
        <v>0.24</v>
      </c>
      <c r="AG431" s="252">
        <v>4.04</v>
      </c>
      <c r="AH431" s="252">
        <v>2.09</v>
      </c>
      <c r="AI431" s="252">
        <v>4.99</v>
      </c>
      <c r="AJ431" s="252">
        <v>0.55000000000000004</v>
      </c>
      <c r="AK431" s="252">
        <v>5.97</v>
      </c>
      <c r="AL431" s="252">
        <v>0.26</v>
      </c>
      <c r="AM431" s="252">
        <v>0.86</v>
      </c>
      <c r="AN431" s="252">
        <v>47.43</v>
      </c>
      <c r="AO431" s="256"/>
      <c r="AP431" s="483" t="s">
        <v>1762</v>
      </c>
      <c r="AQ431" s="252">
        <v>30</v>
      </c>
      <c r="AR431" s="252">
        <v>15</v>
      </c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56"/>
      <c r="BO431" s="256"/>
      <c r="BP431" s="256"/>
      <c r="BQ431" s="256"/>
    </row>
    <row r="432" spans="1:69" s="255" customFormat="1" ht="12.75">
      <c r="A432" s="249">
        <v>2670.0804681784898</v>
      </c>
      <c r="B432" s="250" t="s">
        <v>360</v>
      </c>
      <c r="C432" s="251" t="s">
        <v>477</v>
      </c>
      <c r="D432" s="249">
        <v>12.000000000000004</v>
      </c>
      <c r="E432" s="224">
        <v>55.421439999999997</v>
      </c>
      <c r="F432" s="224">
        <v>0.27739999999999998</v>
      </c>
      <c r="G432" s="224">
        <v>0.85350000000000004</v>
      </c>
      <c r="H432" s="224">
        <v>0.37759999999999999</v>
      </c>
      <c r="I432" s="224">
        <v>11.081490000000001</v>
      </c>
      <c r="J432" s="224">
        <v>0.22109999999999999</v>
      </c>
      <c r="K432" s="224">
        <v>29.502040000000001</v>
      </c>
      <c r="L432" s="224">
        <v>2.2495919999999998</v>
      </c>
      <c r="M432" s="224">
        <v>2.0299999999999999E-2</v>
      </c>
      <c r="N432" s="224">
        <v>100.004462</v>
      </c>
      <c r="O432" s="276"/>
      <c r="P432" s="253">
        <v>1.9649641128583288</v>
      </c>
      <c r="Q432" s="253">
        <v>3.5035887141671163E-2</v>
      </c>
      <c r="R432" s="253">
        <v>6.2860675085385509E-4</v>
      </c>
      <c r="S432" s="253">
        <v>7.3961212664333774E-3</v>
      </c>
      <c r="T432" s="253">
        <v>1.0584838058945409E-2</v>
      </c>
      <c r="U432" s="253">
        <v>1.0425667253958437E-2</v>
      </c>
      <c r="V432" s="253">
        <v>0.16453443304132651</v>
      </c>
      <c r="W432" s="253">
        <v>0.80643033362848271</v>
      </c>
      <c r="X432" s="253">
        <v>0.75289742585206143</v>
      </c>
      <c r="Y432" s="253">
        <v>0.15361221662318161</v>
      </c>
      <c r="Z432" s="253">
        <v>6.6397434486785267E-3</v>
      </c>
      <c r="AA432" s="253">
        <v>8.5455146621123496E-2</v>
      </c>
      <c r="AB432" s="253">
        <v>1.3954674549548922E-3</v>
      </c>
      <c r="AC432" s="253">
        <f t="shared" si="28"/>
        <v>4</v>
      </c>
      <c r="AD432" s="249">
        <v>82.595884124058784</v>
      </c>
      <c r="AF432" s="252">
        <v>0.24</v>
      </c>
      <c r="AG432" s="252">
        <v>3.83</v>
      </c>
      <c r="AH432" s="252">
        <v>2.04</v>
      </c>
      <c r="AI432" s="252">
        <v>5.42</v>
      </c>
      <c r="AJ432" s="252">
        <v>0.55000000000000004</v>
      </c>
      <c r="AK432" s="252">
        <v>6.24</v>
      </c>
      <c r="AL432" s="252">
        <v>0.26</v>
      </c>
      <c r="AM432" s="252">
        <v>0.88</v>
      </c>
      <c r="AN432" s="252">
        <v>56.55</v>
      </c>
      <c r="AO432" s="256"/>
      <c r="AP432" s="483" t="s">
        <v>1762</v>
      </c>
      <c r="AQ432" s="252">
        <v>30</v>
      </c>
      <c r="AR432" s="252">
        <v>15</v>
      </c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</row>
    <row r="433" spans="1:69" s="255" customFormat="1" ht="12.75">
      <c r="A433" s="249">
        <v>2670.0804681784898</v>
      </c>
      <c r="B433" s="250" t="s">
        <v>360</v>
      </c>
      <c r="C433" s="251" t="s">
        <v>477</v>
      </c>
      <c r="D433" s="249">
        <v>15.000000000000004</v>
      </c>
      <c r="E433" s="224">
        <v>54.983089999999997</v>
      </c>
      <c r="F433" s="224">
        <v>0.32469999999999999</v>
      </c>
      <c r="G433" s="224">
        <v>0.93430000000000002</v>
      </c>
      <c r="H433" s="224">
        <v>0.32290000000000002</v>
      </c>
      <c r="I433" s="224">
        <v>11.752190000000001</v>
      </c>
      <c r="J433" s="224">
        <v>0.248</v>
      </c>
      <c r="K433" s="224">
        <v>29.130510000000001</v>
      </c>
      <c r="L433" s="224">
        <v>2.2991419999999998</v>
      </c>
      <c r="M433" s="224">
        <v>3.1800000000000002E-2</v>
      </c>
      <c r="N433" s="224">
        <v>100.02663200000001</v>
      </c>
      <c r="O433" s="276"/>
      <c r="P433" s="253">
        <v>1.9536753543077894</v>
      </c>
      <c r="Q433" s="253">
        <v>3.9125988799133302E-2</v>
      </c>
      <c r="R433" s="253" t="s">
        <v>462</v>
      </c>
      <c r="S433" s="253">
        <v>8.676134831583391E-3</v>
      </c>
      <c r="T433" s="253">
        <v>9.0712412009431274E-3</v>
      </c>
      <c r="U433" s="253">
        <v>2.9290563974591066E-2</v>
      </c>
      <c r="V433" s="253">
        <v>0.16488806089004623</v>
      </c>
      <c r="W433" s="253">
        <v>0.79527265599591346</v>
      </c>
      <c r="X433" s="253">
        <v>0.74777695132887245</v>
      </c>
      <c r="Y433" s="253">
        <v>0.15504052673416938</v>
      </c>
      <c r="Z433" s="253">
        <v>7.4638117081372414E-3</v>
      </c>
      <c r="AA433" s="253">
        <v>8.752793797540856E-2</v>
      </c>
      <c r="AB433" s="253">
        <v>2.190772253412404E-3</v>
      </c>
      <c r="AC433" s="253">
        <f t="shared" si="28"/>
        <v>4</v>
      </c>
      <c r="AD433" s="249">
        <v>81.544949682651946</v>
      </c>
      <c r="AF433" s="252">
        <v>0.24</v>
      </c>
      <c r="AG433" s="252">
        <v>3.41</v>
      </c>
      <c r="AH433" s="252">
        <v>1.92</v>
      </c>
      <c r="AI433" s="252">
        <v>6.03</v>
      </c>
      <c r="AJ433" s="252">
        <v>0.53</v>
      </c>
      <c r="AK433" s="252">
        <v>5.66</v>
      </c>
      <c r="AL433" s="252">
        <v>0.27</v>
      </c>
      <c r="AM433" s="252">
        <v>0.87</v>
      </c>
      <c r="AN433" s="252">
        <v>37.270000000000003</v>
      </c>
      <c r="AO433" s="256"/>
      <c r="AP433" s="483" t="s">
        <v>1762</v>
      </c>
      <c r="AQ433" s="252">
        <v>30</v>
      </c>
      <c r="AR433" s="252">
        <v>15</v>
      </c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</row>
    <row r="434" spans="1:69" s="255" customFormat="1" ht="12.75">
      <c r="A434" s="249">
        <v>2670.0804681784898</v>
      </c>
      <c r="B434" s="250" t="s">
        <v>360</v>
      </c>
      <c r="C434" s="251" t="s">
        <v>477</v>
      </c>
      <c r="D434" s="249">
        <v>18.000000000000004</v>
      </c>
      <c r="E434" s="224">
        <v>55.122570000000003</v>
      </c>
      <c r="F434" s="224">
        <v>0.31359999999999999</v>
      </c>
      <c r="G434" s="224">
        <v>0.85460000000000003</v>
      </c>
      <c r="H434" s="224">
        <v>0.27489999999999998</v>
      </c>
      <c r="I434" s="224">
        <v>11.802239999999999</v>
      </c>
      <c r="J434" s="224">
        <v>0.2397</v>
      </c>
      <c r="K434" s="224">
        <v>29.180710000000001</v>
      </c>
      <c r="L434" s="224">
        <v>2.2595019999999999</v>
      </c>
      <c r="M434" s="224">
        <v>3.1399999999999997E-2</v>
      </c>
      <c r="N434" s="224">
        <v>100.07922200000002</v>
      </c>
      <c r="O434" s="276"/>
      <c r="P434" s="253">
        <v>1.9574895610095118</v>
      </c>
      <c r="Q434" s="253">
        <v>3.576750184421025E-2</v>
      </c>
      <c r="R434" s="253" t="s">
        <v>462</v>
      </c>
      <c r="S434" s="253">
        <v>8.3746525946224778E-3</v>
      </c>
      <c r="T434" s="253">
        <v>7.7182732880546273E-3</v>
      </c>
      <c r="U434" s="253">
        <v>2.6947751923611207E-2</v>
      </c>
      <c r="V434" s="253">
        <v>0.16688946891678039</v>
      </c>
      <c r="W434" s="253">
        <v>0.79681279042320907</v>
      </c>
      <c r="X434" s="253">
        <v>0.74799480891105052</v>
      </c>
      <c r="Y434" s="253">
        <v>0.15666472465304163</v>
      </c>
      <c r="Z434" s="253">
        <v>7.209809176765755E-3</v>
      </c>
      <c r="AA434" s="253">
        <v>8.5968702994998258E-2</v>
      </c>
      <c r="AB434" s="253">
        <v>2.1619542641439136E-3</v>
      </c>
      <c r="AC434" s="253">
        <f t="shared" si="28"/>
        <v>3.9999999999999996</v>
      </c>
      <c r="AD434" s="249">
        <v>81.506875937497682</v>
      </c>
      <c r="AF434" s="252">
        <v>0.24</v>
      </c>
      <c r="AG434" s="252">
        <v>3.5</v>
      </c>
      <c r="AH434" s="252">
        <v>2.02</v>
      </c>
      <c r="AI434" s="252">
        <v>6.82</v>
      </c>
      <c r="AJ434" s="252">
        <v>0.53</v>
      </c>
      <c r="AK434" s="252">
        <v>5.91</v>
      </c>
      <c r="AL434" s="252">
        <v>0.26</v>
      </c>
      <c r="AM434" s="252">
        <v>0.87</v>
      </c>
      <c r="AN434" s="252">
        <v>37.15</v>
      </c>
      <c r="AO434" s="256"/>
      <c r="AP434" s="483" t="s">
        <v>1762</v>
      </c>
      <c r="AQ434" s="252">
        <v>30</v>
      </c>
      <c r="AR434" s="252">
        <v>15</v>
      </c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56"/>
      <c r="BO434" s="256"/>
      <c r="BP434" s="256"/>
      <c r="BQ434" s="256"/>
    </row>
    <row r="435" spans="1:69" s="255" customFormat="1" ht="12.75">
      <c r="A435" s="249">
        <v>2670.0804681784898</v>
      </c>
      <c r="B435" s="250" t="s">
        <v>360</v>
      </c>
      <c r="C435" s="251" t="s">
        <v>477</v>
      </c>
      <c r="D435" s="249">
        <v>21.000000000000004</v>
      </c>
      <c r="E435" s="224">
        <v>55.082709999999999</v>
      </c>
      <c r="F435" s="224">
        <v>0.2954</v>
      </c>
      <c r="G435" s="224">
        <v>0.84840000000000004</v>
      </c>
      <c r="H435" s="224">
        <v>0.26819999999999999</v>
      </c>
      <c r="I435" s="224">
        <v>11.892329999999999</v>
      </c>
      <c r="J435" s="224">
        <v>0.2273</v>
      </c>
      <c r="K435" s="224">
        <v>29.160630000000001</v>
      </c>
      <c r="L435" s="224">
        <v>2.2793220000000001</v>
      </c>
      <c r="M435" s="224">
        <v>3.3399999999999999E-2</v>
      </c>
      <c r="N435" s="224">
        <v>100.08769199999999</v>
      </c>
      <c r="O435" s="276"/>
      <c r="P435" s="253">
        <v>1.9561805950499156</v>
      </c>
      <c r="Q435" s="253">
        <v>3.5509947493280986E-2</v>
      </c>
      <c r="R435" s="253" t="s">
        <v>462</v>
      </c>
      <c r="S435" s="253">
        <v>7.8890532550922061E-3</v>
      </c>
      <c r="T435" s="253">
        <v>7.5305697635038591E-3</v>
      </c>
      <c r="U435" s="253">
        <v>3.1119969727445351E-2</v>
      </c>
      <c r="V435" s="253">
        <v>0.16601252596459046</v>
      </c>
      <c r="W435" s="253">
        <v>0.79575733874617161</v>
      </c>
      <c r="X435" s="253">
        <v>0.74807130920914799</v>
      </c>
      <c r="Y435" s="253">
        <v>0.15606416880694626</v>
      </c>
      <c r="Z435" s="253">
        <v>6.837208479532857E-3</v>
      </c>
      <c r="AA435" s="253">
        <v>8.6727529910128207E-2</v>
      </c>
      <c r="AB435" s="253">
        <v>2.2997835942446961E-3</v>
      </c>
      <c r="AC435" s="253">
        <f t="shared" si="28"/>
        <v>4</v>
      </c>
      <c r="AD435" s="249">
        <v>81.381552360941924</v>
      </c>
      <c r="AF435" s="252">
        <v>0.24</v>
      </c>
      <c r="AG435" s="252">
        <v>3.69</v>
      </c>
      <c r="AH435" s="252">
        <v>2.04</v>
      </c>
      <c r="AI435" s="252">
        <v>7.04</v>
      </c>
      <c r="AJ435" s="252">
        <v>0.53</v>
      </c>
      <c r="AK435" s="252">
        <v>6.22</v>
      </c>
      <c r="AL435" s="252">
        <v>0.27</v>
      </c>
      <c r="AM435" s="252">
        <v>0.87</v>
      </c>
      <c r="AN435" s="252">
        <v>35.409999999999997</v>
      </c>
      <c r="AO435" s="256"/>
      <c r="AP435" s="483" t="s">
        <v>1762</v>
      </c>
      <c r="AQ435" s="252">
        <v>30</v>
      </c>
      <c r="AR435" s="252">
        <v>15</v>
      </c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56"/>
      <c r="BO435" s="256"/>
      <c r="BP435" s="256"/>
      <c r="BQ435" s="256"/>
    </row>
    <row r="436" spans="1:69" s="255" customFormat="1" ht="12.75">
      <c r="A436" s="249">
        <v>2670.0804681784898</v>
      </c>
      <c r="B436" s="250" t="s">
        <v>360</v>
      </c>
      <c r="C436" s="251" t="s">
        <v>477</v>
      </c>
      <c r="D436" s="249">
        <v>24.000000000000004</v>
      </c>
      <c r="E436" s="224">
        <v>55.122570000000003</v>
      </c>
      <c r="F436" s="224">
        <v>0.32800000000000001</v>
      </c>
      <c r="G436" s="224">
        <v>0.88439999999999996</v>
      </c>
      <c r="H436" s="224">
        <v>0.2787</v>
      </c>
      <c r="I436" s="224">
        <v>11.872310000000001</v>
      </c>
      <c r="J436" s="224">
        <v>0.2389</v>
      </c>
      <c r="K436" s="224">
        <v>29.070260000000001</v>
      </c>
      <c r="L436" s="224">
        <v>2.2793220000000001</v>
      </c>
      <c r="M436" s="224">
        <v>3.7400000000000003E-2</v>
      </c>
      <c r="N436" s="224">
        <v>100.11186200000002</v>
      </c>
      <c r="O436" s="276"/>
      <c r="P436" s="253">
        <v>1.9579225581100184</v>
      </c>
      <c r="Q436" s="253">
        <v>3.7022906398633267E-2</v>
      </c>
      <c r="R436" s="253" t="s">
        <v>462</v>
      </c>
      <c r="S436" s="253">
        <v>8.7611405063949526E-3</v>
      </c>
      <c r="T436" s="253">
        <v>7.8266954723122898E-3</v>
      </c>
      <c r="U436" s="253">
        <v>2.4358637045400755E-2</v>
      </c>
      <c r="V436" s="253">
        <v>0.16947863795653176</v>
      </c>
      <c r="W436" s="253">
        <v>0.7946294245107095</v>
      </c>
      <c r="X436" s="253">
        <v>0.74467144282438791</v>
      </c>
      <c r="Y436" s="253">
        <v>0.15882359495146239</v>
      </c>
      <c r="Z436" s="253">
        <v>7.1873358896477639E-3</v>
      </c>
      <c r="AA436" s="253">
        <v>8.6741990185326912E-2</v>
      </c>
      <c r="AB436" s="253">
        <v>2.5756361491749919E-3</v>
      </c>
      <c r="AC436" s="253">
        <f t="shared" si="28"/>
        <v>4.0000000000000009</v>
      </c>
      <c r="AD436" s="249">
        <v>81.360042171951179</v>
      </c>
      <c r="AF436" s="252">
        <v>0.24</v>
      </c>
      <c r="AG436" s="252">
        <v>3.39</v>
      </c>
      <c r="AH436" s="252">
        <v>1.98</v>
      </c>
      <c r="AI436" s="252">
        <v>6.82</v>
      </c>
      <c r="AJ436" s="252">
        <v>0.53</v>
      </c>
      <c r="AK436" s="252">
        <v>5.96</v>
      </c>
      <c r="AL436" s="252">
        <v>0.27</v>
      </c>
      <c r="AM436" s="252">
        <v>0.87</v>
      </c>
      <c r="AN436" s="252">
        <v>30.91</v>
      </c>
      <c r="AO436" s="256"/>
      <c r="AP436" s="483" t="s">
        <v>1762</v>
      </c>
      <c r="AQ436" s="252">
        <v>30</v>
      </c>
      <c r="AR436" s="252">
        <v>15</v>
      </c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</row>
    <row r="437" spans="1:69" s="255" customFormat="1" ht="12.75">
      <c r="A437" s="249">
        <v>2670.0804681784898</v>
      </c>
      <c r="B437" s="250" t="s">
        <v>360</v>
      </c>
      <c r="C437" s="251" t="s">
        <v>477</v>
      </c>
      <c r="D437" s="249">
        <v>27.000000000000004</v>
      </c>
      <c r="E437" s="224">
        <v>55.092669999999998</v>
      </c>
      <c r="F437" s="224">
        <v>0.33539999999999998</v>
      </c>
      <c r="G437" s="224">
        <v>0.85819999999999996</v>
      </c>
      <c r="H437" s="224">
        <v>0.2586</v>
      </c>
      <c r="I437" s="224">
        <v>11.892329999999999</v>
      </c>
      <c r="J437" s="224">
        <v>0.26029999999999998</v>
      </c>
      <c r="K437" s="224">
        <v>29.050170000000001</v>
      </c>
      <c r="L437" s="224">
        <v>2.269412</v>
      </c>
      <c r="M437" s="224">
        <v>2.9000000000000001E-2</v>
      </c>
      <c r="N437" s="224">
        <v>100.046082</v>
      </c>
      <c r="O437" s="276"/>
      <c r="P437" s="253">
        <v>1.9584794686075715</v>
      </c>
      <c r="Q437" s="253">
        <v>3.5955839692571129E-2</v>
      </c>
      <c r="R437" s="253" t="s">
        <v>462</v>
      </c>
      <c r="S437" s="253">
        <v>8.9662121406897926E-3</v>
      </c>
      <c r="T437" s="253">
        <v>7.2682379713169274E-3</v>
      </c>
      <c r="U437" s="253">
        <v>2.3883364138928442E-2</v>
      </c>
      <c r="V437" s="253">
        <v>0.17027493701858959</v>
      </c>
      <c r="W437" s="253">
        <v>0.79517194043033268</v>
      </c>
      <c r="X437" s="253">
        <v>0.74433774808289244</v>
      </c>
      <c r="Y437" s="253">
        <v>0.15938950650947614</v>
      </c>
      <c r="Z437" s="253">
        <v>7.8376363625627422E-3</v>
      </c>
      <c r="AA437" s="253">
        <v>8.643630574572965E-2</v>
      </c>
      <c r="AB437" s="253">
        <v>1.9988032993390561E-3</v>
      </c>
      <c r="AC437" s="253">
        <f t="shared" si="28"/>
        <v>4</v>
      </c>
      <c r="AD437" s="249">
        <v>81.323979415291021</v>
      </c>
      <c r="AF437" s="252">
        <v>0.24</v>
      </c>
      <c r="AG437" s="252">
        <v>3.25</v>
      </c>
      <c r="AH437" s="252">
        <v>2.0299999999999998</v>
      </c>
      <c r="AI437" s="252">
        <v>6.95</v>
      </c>
      <c r="AJ437" s="252">
        <v>0.53</v>
      </c>
      <c r="AK437" s="252">
        <v>5.48</v>
      </c>
      <c r="AL437" s="252">
        <v>0.27</v>
      </c>
      <c r="AM437" s="252">
        <v>0.87</v>
      </c>
      <c r="AN437" s="252">
        <v>39.94</v>
      </c>
      <c r="AO437" s="256"/>
      <c r="AP437" s="483" t="s">
        <v>1762</v>
      </c>
      <c r="AQ437" s="252">
        <v>30</v>
      </c>
      <c r="AR437" s="252">
        <v>15</v>
      </c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6"/>
      <c r="BL437" s="256"/>
      <c r="BM437" s="256"/>
      <c r="BN437" s="256"/>
      <c r="BO437" s="256"/>
      <c r="BP437" s="256"/>
      <c r="BQ437" s="256"/>
    </row>
    <row r="438" spans="1:69" s="255" customFormat="1" ht="12.75">
      <c r="A438" s="249">
        <v>2670.0804681784898</v>
      </c>
      <c r="B438" s="250" t="s">
        <v>360</v>
      </c>
      <c r="C438" s="251" t="s">
        <v>477</v>
      </c>
      <c r="D438" s="249">
        <v>30.000000000000004</v>
      </c>
      <c r="E438" s="224">
        <v>54.93327</v>
      </c>
      <c r="F438" s="224">
        <v>0.33040000000000003</v>
      </c>
      <c r="G438" s="224">
        <v>0.86240000000000006</v>
      </c>
      <c r="H438" s="224">
        <v>0.2419</v>
      </c>
      <c r="I438" s="224">
        <v>11.862299999999999</v>
      </c>
      <c r="J438" s="224">
        <v>0.2356</v>
      </c>
      <c r="K438" s="224">
        <v>28.969840000000001</v>
      </c>
      <c r="L438" s="224">
        <v>2.2495919999999998</v>
      </c>
      <c r="M438" s="224">
        <v>2.86E-2</v>
      </c>
      <c r="N438" s="224">
        <v>99.713902000000004</v>
      </c>
      <c r="O438" s="276"/>
      <c r="P438" s="253">
        <v>1.9590670998954898</v>
      </c>
      <c r="Q438" s="253">
        <v>3.6247522642686561E-2</v>
      </c>
      <c r="R438" s="253" t="s">
        <v>462</v>
      </c>
      <c r="S438" s="253">
        <v>8.8608349514717674E-3</v>
      </c>
      <c r="T438" s="253">
        <v>6.8206402368721194E-3</v>
      </c>
      <c r="U438" s="253">
        <v>2.3053514132724828E-2</v>
      </c>
      <c r="V438" s="253">
        <v>0.17075718769366796</v>
      </c>
      <c r="W438" s="253">
        <v>0.79519320044708619</v>
      </c>
      <c r="X438" s="253">
        <v>0.74497623810657065</v>
      </c>
      <c r="Y438" s="253">
        <v>0.15997376140309591</v>
      </c>
      <c r="Z438" s="253">
        <v>7.1166381539333043E-3</v>
      </c>
      <c r="AA438" s="253">
        <v>8.5955815630195845E-2</v>
      </c>
      <c r="AB438" s="253">
        <v>1.9775467062042853E-3</v>
      </c>
      <c r="AC438" s="253">
        <f t="shared" si="28"/>
        <v>3.9999999999999996</v>
      </c>
      <c r="AD438" s="249">
        <v>81.32032343044871</v>
      </c>
      <c r="AF438" s="252">
        <v>0.24</v>
      </c>
      <c r="AG438" s="252">
        <v>3.31</v>
      </c>
      <c r="AH438" s="252">
        <v>2.0099999999999998</v>
      </c>
      <c r="AI438" s="252">
        <v>7.43</v>
      </c>
      <c r="AJ438" s="252">
        <v>0.53</v>
      </c>
      <c r="AK438" s="252">
        <v>5.95</v>
      </c>
      <c r="AL438" s="252">
        <v>0.27</v>
      </c>
      <c r="AM438" s="252">
        <v>0.87</v>
      </c>
      <c r="AN438" s="252">
        <v>40.020000000000003</v>
      </c>
      <c r="AO438" s="256"/>
      <c r="AP438" s="483" t="s">
        <v>1762</v>
      </c>
      <c r="AQ438" s="252">
        <v>30</v>
      </c>
      <c r="AR438" s="252">
        <v>15</v>
      </c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6"/>
      <c r="BL438" s="256"/>
      <c r="BM438" s="256"/>
      <c r="BN438" s="256"/>
      <c r="BO438" s="256"/>
      <c r="BP438" s="256"/>
      <c r="BQ438" s="256"/>
    </row>
    <row r="439" spans="1:69" s="255" customFormat="1" ht="12.75">
      <c r="A439" s="249">
        <v>2670.0804681784898</v>
      </c>
      <c r="B439" s="250" t="s">
        <v>360</v>
      </c>
      <c r="C439" s="251" t="s">
        <v>477</v>
      </c>
      <c r="D439" s="249">
        <v>33</v>
      </c>
      <c r="E439" s="224">
        <v>54.963160000000002</v>
      </c>
      <c r="F439" s="224">
        <v>0.31340000000000001</v>
      </c>
      <c r="G439" s="224">
        <v>0.83879999999999999</v>
      </c>
      <c r="H439" s="224">
        <v>0.22789999999999999</v>
      </c>
      <c r="I439" s="224">
        <v>11.772209999999999</v>
      </c>
      <c r="J439" s="224">
        <v>0.2324</v>
      </c>
      <c r="K439" s="224">
        <v>28.969840000000001</v>
      </c>
      <c r="L439" s="224">
        <v>2.239681</v>
      </c>
      <c r="M439" s="224">
        <v>1.2200000000000001E-2</v>
      </c>
      <c r="N439" s="224">
        <v>99.569591000000017</v>
      </c>
      <c r="O439" s="276"/>
      <c r="P439" s="253">
        <v>1.9626220720477325</v>
      </c>
      <c r="Q439" s="253">
        <v>3.5300359597452258E-2</v>
      </c>
      <c r="R439" s="253" t="s">
        <v>462</v>
      </c>
      <c r="S439" s="253">
        <v>8.415593050866357E-3</v>
      </c>
      <c r="T439" s="253">
        <v>6.4340543513117477E-3</v>
      </c>
      <c r="U439" s="253">
        <v>1.7034895908816239E-2</v>
      </c>
      <c r="V439" s="253">
        <v>0.17293616809981513</v>
      </c>
      <c r="W439" s="253">
        <v>0.79725685694400561</v>
      </c>
      <c r="X439" s="253">
        <v>0.74486831860479363</v>
      </c>
      <c r="Y439" s="253">
        <v>0.16157236107348069</v>
      </c>
      <c r="Z439" s="253">
        <v>7.0288916373363207E-3</v>
      </c>
      <c r="AA439" s="253">
        <v>8.5685788629612888E-2</v>
      </c>
      <c r="AB439" s="253">
        <v>8.4464005477646745E-4</v>
      </c>
      <c r="AC439" s="253">
        <f t="shared" si="28"/>
        <v>4</v>
      </c>
      <c r="AD439" s="249">
        <v>81.435852874943976</v>
      </c>
      <c r="AF439" s="252">
        <v>0.24</v>
      </c>
      <c r="AG439" s="252">
        <v>3.47</v>
      </c>
      <c r="AH439" s="252">
        <v>2.0499999999999998</v>
      </c>
      <c r="AI439" s="252">
        <v>7.75</v>
      </c>
      <c r="AJ439" s="252">
        <v>0.53</v>
      </c>
      <c r="AK439" s="252">
        <v>6.09</v>
      </c>
      <c r="AL439" s="252">
        <v>0.26</v>
      </c>
      <c r="AM439" s="252">
        <v>0.87</v>
      </c>
      <c r="AN439" s="252">
        <v>93.56</v>
      </c>
      <c r="AO439" s="256"/>
      <c r="AP439" s="483" t="s">
        <v>1762</v>
      </c>
      <c r="AQ439" s="252">
        <v>30</v>
      </c>
      <c r="AR439" s="252">
        <v>15</v>
      </c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6"/>
      <c r="BL439" s="256"/>
      <c r="BM439" s="256"/>
      <c r="BN439" s="256"/>
      <c r="BO439" s="256"/>
      <c r="BP439" s="256"/>
      <c r="BQ439" s="256"/>
    </row>
    <row r="440" spans="1:69" s="255" customFormat="1" ht="12.75">
      <c r="A440" s="249">
        <v>2670.0804681784898</v>
      </c>
      <c r="B440" s="250" t="s">
        <v>360</v>
      </c>
      <c r="C440" s="251" t="s">
        <v>477</v>
      </c>
      <c r="D440" s="249">
        <v>36</v>
      </c>
      <c r="E440" s="224">
        <v>54.604520000000001</v>
      </c>
      <c r="F440" s="224">
        <v>0.28399999999999997</v>
      </c>
      <c r="G440" s="224">
        <v>0.83189999999999997</v>
      </c>
      <c r="H440" s="224">
        <v>0.248</v>
      </c>
      <c r="I440" s="224">
        <v>11.79223</v>
      </c>
      <c r="J440" s="224">
        <v>0.22289999999999999</v>
      </c>
      <c r="K440" s="224">
        <v>28.949760000000001</v>
      </c>
      <c r="L440" s="224">
        <v>2.239681</v>
      </c>
      <c r="M440" s="224">
        <v>2.93E-2</v>
      </c>
      <c r="N440" s="224">
        <v>99.202291000000002</v>
      </c>
      <c r="O440" s="276"/>
      <c r="P440" s="253">
        <v>1.9561209316449901</v>
      </c>
      <c r="Q440" s="253">
        <v>3.5123190035917358E-2</v>
      </c>
      <c r="R440" s="253" t="s">
        <v>462</v>
      </c>
      <c r="S440" s="253">
        <v>7.6507884883297295E-3</v>
      </c>
      <c r="T440" s="253">
        <v>7.0241568752782042E-3</v>
      </c>
      <c r="U440" s="253">
        <v>3.2344293280305081E-2</v>
      </c>
      <c r="V440" s="253">
        <v>0.16532388885675356</v>
      </c>
      <c r="W440" s="253">
        <v>0.79641275081842566</v>
      </c>
      <c r="X440" s="253">
        <v>0.74962687081143164</v>
      </c>
      <c r="Y440" s="253">
        <v>0.15561180976410585</v>
      </c>
      <c r="Z440" s="253">
        <v>6.7633663781195581E-3</v>
      </c>
      <c r="AA440" s="253">
        <v>8.5962872588203135E-2</v>
      </c>
      <c r="AB440" s="253">
        <v>2.0350804581397669E-3</v>
      </c>
      <c r="AC440" s="253">
        <f t="shared" si="28"/>
        <v>4</v>
      </c>
      <c r="AD440" s="249">
        <v>81.399655466918375</v>
      </c>
      <c r="AF440" s="252">
        <v>0.24</v>
      </c>
      <c r="AG440" s="252">
        <v>3.77</v>
      </c>
      <c r="AH440" s="252">
        <v>2.06</v>
      </c>
      <c r="AI440" s="252">
        <v>7.3</v>
      </c>
      <c r="AJ440" s="252">
        <v>0.53</v>
      </c>
      <c r="AK440" s="252">
        <v>6.26</v>
      </c>
      <c r="AL440" s="252">
        <v>0.26</v>
      </c>
      <c r="AM440" s="252">
        <v>0.87</v>
      </c>
      <c r="AN440" s="252">
        <v>39.4</v>
      </c>
      <c r="AO440" s="256"/>
      <c r="AP440" s="483" t="s">
        <v>1762</v>
      </c>
      <c r="AQ440" s="252">
        <v>30</v>
      </c>
      <c r="AR440" s="252">
        <v>15</v>
      </c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6"/>
      <c r="BL440" s="256"/>
      <c r="BM440" s="256"/>
      <c r="BN440" s="256"/>
      <c r="BO440" s="256"/>
      <c r="BP440" s="256"/>
      <c r="BQ440" s="256"/>
    </row>
    <row r="441" spans="1:69" s="255" customFormat="1" ht="12.75">
      <c r="A441" s="249">
        <v>2670.0804681784898</v>
      </c>
      <c r="B441" s="250" t="s">
        <v>360</v>
      </c>
      <c r="C441" s="251" t="s">
        <v>477</v>
      </c>
      <c r="D441" s="249">
        <v>39</v>
      </c>
      <c r="E441" s="224">
        <v>54.61448</v>
      </c>
      <c r="F441" s="224">
        <v>0.29320000000000002</v>
      </c>
      <c r="G441" s="224">
        <v>0.78159999999999996</v>
      </c>
      <c r="H441" s="224">
        <v>0.24049999999999999</v>
      </c>
      <c r="I441" s="224">
        <v>11.73217</v>
      </c>
      <c r="J441" s="224">
        <v>0.23880000000000001</v>
      </c>
      <c r="K441" s="224">
        <v>28.829260000000001</v>
      </c>
      <c r="L441" s="224">
        <v>2.239681</v>
      </c>
      <c r="M441" s="224">
        <v>2.0799999999999999E-2</v>
      </c>
      <c r="N441" s="224">
        <v>98.990490999999992</v>
      </c>
      <c r="O441" s="276"/>
      <c r="P441" s="253">
        <v>1.9614175300853787</v>
      </c>
      <c r="Q441" s="253">
        <v>3.3082820068174687E-2</v>
      </c>
      <c r="R441" s="253" t="s">
        <v>462</v>
      </c>
      <c r="S441" s="253">
        <v>7.9185737273344565E-3</v>
      </c>
      <c r="T441" s="253">
        <v>6.8289313251440999E-3</v>
      </c>
      <c r="U441" s="253">
        <v>2.2864387372598216E-2</v>
      </c>
      <c r="V441" s="253">
        <v>0.17027410554467259</v>
      </c>
      <c r="W441" s="253">
        <v>0.79761365187669686</v>
      </c>
      <c r="X441" s="253">
        <v>0.74587801798336095</v>
      </c>
      <c r="Y441" s="253">
        <v>0.15922961205431257</v>
      </c>
      <c r="Z441" s="253">
        <v>7.2641083127600479E-3</v>
      </c>
      <c r="AA441" s="253">
        <v>8.617991525822441E-2</v>
      </c>
      <c r="AB441" s="253">
        <v>1.4483463913421079E-3</v>
      </c>
      <c r="AC441" s="253">
        <f t="shared" si="28"/>
        <v>3.9999999999999996</v>
      </c>
      <c r="AD441" s="249">
        <v>81.41380973163615</v>
      </c>
      <c r="AF441" s="252">
        <v>0.24</v>
      </c>
      <c r="AG441" s="252">
        <v>3.59</v>
      </c>
      <c r="AH441" s="252">
        <v>2.14</v>
      </c>
      <c r="AI441" s="252">
        <v>7.35</v>
      </c>
      <c r="AJ441" s="252">
        <v>0.53</v>
      </c>
      <c r="AK441" s="252">
        <v>5.97</v>
      </c>
      <c r="AL441" s="252">
        <v>0.27</v>
      </c>
      <c r="AM441" s="252">
        <v>0.87</v>
      </c>
      <c r="AN441" s="252">
        <v>55.73</v>
      </c>
      <c r="AO441" s="256"/>
      <c r="AP441" s="483" t="s">
        <v>1762</v>
      </c>
      <c r="AQ441" s="252">
        <v>30</v>
      </c>
      <c r="AR441" s="252">
        <v>15</v>
      </c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56"/>
      <c r="BO441" s="256"/>
      <c r="BP441" s="256"/>
      <c r="BQ441" s="256"/>
    </row>
    <row r="442" spans="1:69" s="255" customFormat="1" ht="12.75">
      <c r="A442" s="249">
        <v>2670.0804681784898</v>
      </c>
      <c r="B442" s="250" t="s">
        <v>360</v>
      </c>
      <c r="C442" s="251" t="s">
        <v>477</v>
      </c>
      <c r="D442" s="249">
        <v>42</v>
      </c>
      <c r="E442" s="224">
        <v>54.953200000000002</v>
      </c>
      <c r="F442" s="224">
        <v>0.25600000000000001</v>
      </c>
      <c r="G442" s="224">
        <v>0.81359999999999999</v>
      </c>
      <c r="H442" s="224">
        <v>0.23380000000000001</v>
      </c>
      <c r="I442" s="224">
        <v>11.872310000000001</v>
      </c>
      <c r="J442" s="224">
        <v>0.25950000000000001</v>
      </c>
      <c r="K442" s="224">
        <v>29.010010000000001</v>
      </c>
      <c r="L442" s="224">
        <v>2.239681</v>
      </c>
      <c r="M442" s="224">
        <v>4.3299999999999998E-2</v>
      </c>
      <c r="N442" s="224">
        <v>99.681401000000022</v>
      </c>
      <c r="O442" s="276"/>
      <c r="P442" s="253">
        <v>1.9596652778317052</v>
      </c>
      <c r="Q442" s="253">
        <v>3.4194446101380123E-2</v>
      </c>
      <c r="R442" s="253" t="s">
        <v>462</v>
      </c>
      <c r="S442" s="253">
        <v>6.8651435873414816E-3</v>
      </c>
      <c r="T442" s="253">
        <v>6.5918730140515506E-3</v>
      </c>
      <c r="U442" s="253">
        <v>2.9146644113147602E-2</v>
      </c>
      <c r="V442" s="253">
        <v>0.16767341633011157</v>
      </c>
      <c r="W442" s="253">
        <v>0.79586319902226177</v>
      </c>
      <c r="X442" s="253">
        <v>0.74635326336149932</v>
      </c>
      <c r="Y442" s="253">
        <v>0.15724260351614722</v>
      </c>
      <c r="Z442" s="253">
        <v>7.8381218748526729E-3</v>
      </c>
      <c r="AA442" s="253">
        <v>8.5572205180830571E-2</v>
      </c>
      <c r="AB442" s="253">
        <v>2.9938060666701996E-3</v>
      </c>
      <c r="AC442" s="253">
        <f t="shared" si="28"/>
        <v>3.9999999999999996</v>
      </c>
      <c r="AD442" s="249">
        <v>81.328557645298261</v>
      </c>
      <c r="AF442" s="252">
        <v>0.24</v>
      </c>
      <c r="AG442" s="252">
        <v>4.1100000000000003</v>
      </c>
      <c r="AH442" s="252">
        <v>2.09</v>
      </c>
      <c r="AI442" s="252">
        <v>7.47</v>
      </c>
      <c r="AJ442" s="252">
        <v>0.53</v>
      </c>
      <c r="AK442" s="252">
        <v>5.55</v>
      </c>
      <c r="AL442" s="252">
        <v>0.27</v>
      </c>
      <c r="AM442" s="252">
        <v>0.87</v>
      </c>
      <c r="AN442" s="252">
        <v>26.75</v>
      </c>
      <c r="AO442" s="256"/>
      <c r="AP442" s="483" t="s">
        <v>1762</v>
      </c>
      <c r="AQ442" s="252">
        <v>30</v>
      </c>
      <c r="AR442" s="252">
        <v>15</v>
      </c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56"/>
      <c r="BO442" s="256"/>
      <c r="BP442" s="256"/>
      <c r="BQ442" s="256"/>
    </row>
    <row r="443" spans="1:69" s="255" customFormat="1" ht="12.75">
      <c r="A443" s="249">
        <v>2670.0804681784898</v>
      </c>
      <c r="B443" s="250" t="s">
        <v>360</v>
      </c>
      <c r="C443" s="251" t="s">
        <v>477</v>
      </c>
      <c r="D443" s="249">
        <v>45</v>
      </c>
      <c r="E443" s="224">
        <v>54.93327</v>
      </c>
      <c r="F443" s="224">
        <v>0.27689999999999998</v>
      </c>
      <c r="G443" s="224">
        <v>0.79369999999999996</v>
      </c>
      <c r="H443" s="224">
        <v>0.24979999999999999</v>
      </c>
      <c r="I443" s="224">
        <v>11.82226</v>
      </c>
      <c r="J443" s="224">
        <v>0.2374</v>
      </c>
      <c r="K443" s="224">
        <v>29.070260000000001</v>
      </c>
      <c r="L443" s="224">
        <v>2.2198609999999999</v>
      </c>
      <c r="M443" s="224">
        <v>3.4799999999999998E-2</v>
      </c>
      <c r="N443" s="224">
        <v>99.638250999999997</v>
      </c>
      <c r="O443" s="276"/>
      <c r="P443" s="253">
        <v>1.9593648658678775</v>
      </c>
      <c r="Q443" s="253">
        <v>3.3365064390156247E-2</v>
      </c>
      <c r="R443" s="253" t="s">
        <v>462</v>
      </c>
      <c r="S443" s="253">
        <v>7.4271735007857545E-3</v>
      </c>
      <c r="T443" s="253">
        <v>7.044460097224382E-3</v>
      </c>
      <c r="U443" s="253">
        <v>2.8413008152126551E-2</v>
      </c>
      <c r="V443" s="253">
        <v>0.16721277189379843</v>
      </c>
      <c r="W443" s="253">
        <v>0.79717265609803112</v>
      </c>
      <c r="X443" s="253">
        <v>0.74857047739974802</v>
      </c>
      <c r="Y443" s="253">
        <v>0.15701811085261716</v>
      </c>
      <c r="Z443" s="253">
        <v>7.172099701459652E-3</v>
      </c>
      <c r="AA443" s="253">
        <v>8.4832700669340844E-2</v>
      </c>
      <c r="AB443" s="253">
        <v>2.4066113768342703E-3</v>
      </c>
      <c r="AC443" s="253">
        <f t="shared" si="28"/>
        <v>4</v>
      </c>
      <c r="AD443" s="249">
        <v>81.424025429657505</v>
      </c>
      <c r="AF443" s="252">
        <v>0.24</v>
      </c>
      <c r="AG443" s="252">
        <v>3.81</v>
      </c>
      <c r="AH443" s="252">
        <v>2.11</v>
      </c>
      <c r="AI443" s="252">
        <v>7.23</v>
      </c>
      <c r="AJ443" s="252">
        <v>0.53</v>
      </c>
      <c r="AK443" s="252">
        <v>5.9</v>
      </c>
      <c r="AL443" s="252">
        <v>0.26</v>
      </c>
      <c r="AM443" s="252">
        <v>0.88</v>
      </c>
      <c r="AN443" s="252">
        <v>32.54</v>
      </c>
      <c r="AO443" s="256"/>
      <c r="AP443" s="483" t="s">
        <v>1762</v>
      </c>
      <c r="AQ443" s="252">
        <v>30</v>
      </c>
      <c r="AR443" s="252">
        <v>15</v>
      </c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56"/>
      <c r="BO443" s="256"/>
      <c r="BP443" s="256"/>
      <c r="BQ443" s="256"/>
    </row>
    <row r="444" spans="1:69" s="255" customFormat="1" ht="12.75">
      <c r="A444" s="249">
        <v>2670.0804681784898</v>
      </c>
      <c r="B444" s="250" t="s">
        <v>360</v>
      </c>
      <c r="C444" s="251" t="s">
        <v>477</v>
      </c>
      <c r="D444" s="249">
        <v>48</v>
      </c>
      <c r="E444" s="224">
        <v>54.654330000000002</v>
      </c>
      <c r="F444" s="224">
        <v>0.27979999999999999</v>
      </c>
      <c r="G444" s="224">
        <v>0.78120000000000001</v>
      </c>
      <c r="H444" s="224">
        <v>0.23860000000000001</v>
      </c>
      <c r="I444" s="224">
        <v>11.812250000000001</v>
      </c>
      <c r="J444" s="224">
        <v>0.25240000000000001</v>
      </c>
      <c r="K444" s="224">
        <v>28.909590000000001</v>
      </c>
      <c r="L444" s="224">
        <v>2.239681</v>
      </c>
      <c r="M444" s="224">
        <v>2.76E-2</v>
      </c>
      <c r="N444" s="224">
        <v>99.195451000000006</v>
      </c>
      <c r="O444" s="276"/>
      <c r="P444" s="253">
        <v>1.9586417651411314</v>
      </c>
      <c r="Q444" s="253">
        <v>3.2995019816326424E-2</v>
      </c>
      <c r="R444" s="253" t="s">
        <v>462</v>
      </c>
      <c r="S444" s="253">
        <v>7.5404783192621529E-3</v>
      </c>
      <c r="T444" s="253">
        <v>6.7604606712696816E-3</v>
      </c>
      <c r="U444" s="253">
        <v>2.9797757792842106E-2</v>
      </c>
      <c r="V444" s="253">
        <v>0.16729853405086098</v>
      </c>
      <c r="W444" s="253">
        <v>0.796965984208307</v>
      </c>
      <c r="X444" s="253">
        <v>0.74750912746095022</v>
      </c>
      <c r="Y444" s="253">
        <v>0.1569165857663109</v>
      </c>
      <c r="Z444" s="253">
        <v>7.6613539339615375E-3</v>
      </c>
      <c r="AA444" s="253">
        <v>8.5995207637552723E-2</v>
      </c>
      <c r="AB444" s="253">
        <v>1.9177252012245788E-3</v>
      </c>
      <c r="AC444" s="253">
        <f t="shared" si="28"/>
        <v>3.9999999999999996</v>
      </c>
      <c r="AD444" s="249">
        <v>81.352904015768416</v>
      </c>
      <c r="AF444" s="252">
        <v>0.24</v>
      </c>
      <c r="AG444" s="252">
        <v>3.78</v>
      </c>
      <c r="AH444" s="252">
        <v>2.12</v>
      </c>
      <c r="AI444" s="252">
        <v>7.53</v>
      </c>
      <c r="AJ444" s="252">
        <v>0.53</v>
      </c>
      <c r="AK444" s="252">
        <v>5.62</v>
      </c>
      <c r="AL444" s="252">
        <v>0.26</v>
      </c>
      <c r="AM444" s="252">
        <v>0.87</v>
      </c>
      <c r="AN444" s="252">
        <v>41.88</v>
      </c>
      <c r="AO444" s="256"/>
      <c r="AP444" s="483" t="s">
        <v>1762</v>
      </c>
      <c r="AQ444" s="252">
        <v>30</v>
      </c>
      <c r="AR444" s="252">
        <v>15</v>
      </c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56"/>
      <c r="BO444" s="256"/>
      <c r="BP444" s="256"/>
      <c r="BQ444" s="256"/>
    </row>
    <row r="445" spans="1:69" s="255" customFormat="1" ht="12.75">
      <c r="A445" s="249">
        <v>2670.0804681784898</v>
      </c>
      <c r="B445" s="250" t="s">
        <v>360</v>
      </c>
      <c r="C445" s="251" t="s">
        <v>477</v>
      </c>
      <c r="D445" s="249">
        <v>51</v>
      </c>
      <c r="E445" s="224">
        <v>55.042859999999997</v>
      </c>
      <c r="F445" s="224">
        <v>0.25519999999999998</v>
      </c>
      <c r="G445" s="224">
        <v>0.77410000000000001</v>
      </c>
      <c r="H445" s="224">
        <v>0.26100000000000001</v>
      </c>
      <c r="I445" s="224">
        <v>11.82226</v>
      </c>
      <c r="J445" s="224">
        <v>0.24560000000000001</v>
      </c>
      <c r="K445" s="224">
        <v>29.020050000000001</v>
      </c>
      <c r="L445" s="224">
        <v>2.2198609999999999</v>
      </c>
      <c r="M445" s="224">
        <v>2.58E-2</v>
      </c>
      <c r="N445" s="224">
        <v>99.666730999999984</v>
      </c>
      <c r="O445" s="276"/>
      <c r="P445" s="253">
        <v>1.9633845357782425</v>
      </c>
      <c r="Q445" s="253">
        <v>3.2542968409966302E-2</v>
      </c>
      <c r="R445" s="253" t="s">
        <v>462</v>
      </c>
      <c r="S445" s="253">
        <v>6.845509755808242E-3</v>
      </c>
      <c r="T445" s="253">
        <v>7.3607199882509524E-3</v>
      </c>
      <c r="U445" s="253">
        <v>2.1420533114392626E-2</v>
      </c>
      <c r="V445" s="253">
        <v>0.17114302806251064</v>
      </c>
      <c r="W445" s="253">
        <v>0.79730270489082888</v>
      </c>
      <c r="X445" s="253">
        <v>0.74585771764225106</v>
      </c>
      <c r="Y445" s="253">
        <v>0.16010023234345638</v>
      </c>
      <c r="Z445" s="253">
        <v>7.4202489508036233E-3</v>
      </c>
      <c r="AA445" s="253">
        <v>8.4837488482777446E-2</v>
      </c>
      <c r="AB445" s="253">
        <v>1.7843125807114697E-3</v>
      </c>
      <c r="AC445" s="253">
        <f t="shared" si="28"/>
        <v>4.0000000000000009</v>
      </c>
      <c r="AD445" s="249">
        <v>81.397864288572904</v>
      </c>
      <c r="AF445" s="252">
        <v>0.24</v>
      </c>
      <c r="AG445" s="252">
        <v>4.12</v>
      </c>
      <c r="AH445" s="252">
        <v>2.16</v>
      </c>
      <c r="AI445" s="252">
        <v>6.94</v>
      </c>
      <c r="AJ445" s="252">
        <v>0.53</v>
      </c>
      <c r="AK445" s="252">
        <v>5.76</v>
      </c>
      <c r="AL445" s="252">
        <v>0.26</v>
      </c>
      <c r="AM445" s="252">
        <v>0.88</v>
      </c>
      <c r="AN445" s="252">
        <v>45.38</v>
      </c>
      <c r="AO445" s="256"/>
      <c r="AP445" s="483" t="s">
        <v>1762</v>
      </c>
      <c r="AQ445" s="252">
        <v>30</v>
      </c>
      <c r="AR445" s="252">
        <v>15</v>
      </c>
      <c r="AS445" s="256"/>
      <c r="AT445" s="256"/>
      <c r="AU445" s="256"/>
      <c r="AV445" s="256"/>
      <c r="AW445" s="256"/>
      <c r="AX445" s="256"/>
      <c r="AY445" s="256"/>
      <c r="AZ445" s="256"/>
      <c r="BA445" s="256"/>
      <c r="BB445" s="256"/>
      <c r="BC445" s="256"/>
      <c r="BD445" s="256"/>
      <c r="BE445" s="256"/>
      <c r="BF445" s="256"/>
      <c r="BG445" s="256"/>
      <c r="BH445" s="256"/>
      <c r="BI445" s="256"/>
      <c r="BJ445" s="256"/>
      <c r="BK445" s="256"/>
      <c r="BL445" s="256"/>
      <c r="BM445" s="256"/>
      <c r="BN445" s="256"/>
      <c r="BO445" s="256"/>
      <c r="BP445" s="256"/>
      <c r="BQ445" s="256"/>
    </row>
    <row r="446" spans="1:69" s="255" customFormat="1" ht="12.75">
      <c r="A446" s="249">
        <v>2670.0804681784898</v>
      </c>
      <c r="B446" s="250" t="s">
        <v>360</v>
      </c>
      <c r="C446" s="251" t="s">
        <v>477</v>
      </c>
      <c r="D446" s="249">
        <v>54</v>
      </c>
      <c r="E446" s="224">
        <v>55.271999999999998</v>
      </c>
      <c r="F446" s="224">
        <v>0.24579999999999999</v>
      </c>
      <c r="G446" s="224">
        <v>0.75539999999999996</v>
      </c>
      <c r="H446" s="224">
        <v>0.20250000000000001</v>
      </c>
      <c r="I446" s="224">
        <v>11.812250000000001</v>
      </c>
      <c r="J446" s="224">
        <v>0.24970000000000001</v>
      </c>
      <c r="K446" s="224">
        <v>29.070260000000001</v>
      </c>
      <c r="L446" s="224">
        <v>2.2099510000000002</v>
      </c>
      <c r="M446" s="224">
        <v>2.0899999999999998E-2</v>
      </c>
      <c r="N446" s="224">
        <v>99.838761000000019</v>
      </c>
      <c r="O446" s="276"/>
      <c r="P446" s="253">
        <v>1.9679846427699357</v>
      </c>
      <c r="Q446" s="253">
        <v>3.1699267632547816E-2</v>
      </c>
      <c r="R446" s="253" t="s">
        <v>462</v>
      </c>
      <c r="S446" s="253">
        <v>6.5814131276581344E-3</v>
      </c>
      <c r="T446" s="253">
        <v>5.7005527401700132E-3</v>
      </c>
      <c r="U446" s="253">
        <v>1.4910879576012448E-2</v>
      </c>
      <c r="V446" s="253">
        <v>0.17435654340892515</v>
      </c>
      <c r="W446" s="253">
        <v>0.79876670074474998</v>
      </c>
      <c r="X446" s="253">
        <v>0.74426193917436534</v>
      </c>
      <c r="Y446" s="253">
        <v>0.1624591247785801</v>
      </c>
      <c r="Z446" s="253">
        <v>7.5304478793951218E-3</v>
      </c>
      <c r="AA446" s="253">
        <v>8.4305676423743509E-2</v>
      </c>
      <c r="AB446" s="253">
        <v>1.4428117439158538E-3</v>
      </c>
      <c r="AC446" s="253">
        <f t="shared" si="28"/>
        <v>3.9999999999999987</v>
      </c>
      <c r="AD446" s="249">
        <v>81.436834159367351</v>
      </c>
      <c r="AF446" s="252">
        <v>0.24</v>
      </c>
      <c r="AG446" s="252">
        <v>4.24</v>
      </c>
      <c r="AH446" s="252">
        <v>2.1800000000000002</v>
      </c>
      <c r="AI446" s="252">
        <v>8.82</v>
      </c>
      <c r="AJ446" s="252">
        <v>0.53</v>
      </c>
      <c r="AK446" s="252">
        <v>5.57</v>
      </c>
      <c r="AL446" s="252">
        <v>0.26</v>
      </c>
      <c r="AM446" s="252">
        <v>0.88</v>
      </c>
      <c r="AN446" s="252">
        <v>54.49</v>
      </c>
      <c r="AO446" s="256"/>
      <c r="AP446" s="483" t="s">
        <v>1762</v>
      </c>
      <c r="AQ446" s="252">
        <v>30</v>
      </c>
      <c r="AR446" s="252">
        <v>15</v>
      </c>
      <c r="AS446" s="256"/>
      <c r="AT446" s="256"/>
      <c r="AU446" s="256"/>
      <c r="AV446" s="256"/>
      <c r="AW446" s="256"/>
      <c r="AX446" s="256"/>
      <c r="AY446" s="256"/>
      <c r="AZ446" s="256"/>
      <c r="BA446" s="256"/>
      <c r="BB446" s="256"/>
      <c r="BC446" s="256"/>
      <c r="BD446" s="256"/>
      <c r="BE446" s="256"/>
      <c r="BF446" s="256"/>
      <c r="BG446" s="256"/>
      <c r="BH446" s="256"/>
      <c r="BI446" s="256"/>
      <c r="BJ446" s="256"/>
      <c r="BK446" s="256"/>
      <c r="BL446" s="256"/>
      <c r="BM446" s="256"/>
      <c r="BN446" s="256"/>
      <c r="BO446" s="256"/>
      <c r="BP446" s="256"/>
      <c r="BQ446" s="256"/>
    </row>
    <row r="447" spans="1:69" s="255" customFormat="1" ht="12.75">
      <c r="A447" s="249">
        <v>2670.0804681784898</v>
      </c>
      <c r="B447" s="250" t="s">
        <v>360</v>
      </c>
      <c r="C447" s="251" t="s">
        <v>477</v>
      </c>
      <c r="D447" s="249">
        <v>57</v>
      </c>
      <c r="E447" s="224">
        <v>54.903390000000002</v>
      </c>
      <c r="F447" s="224">
        <v>0.24049999999999999</v>
      </c>
      <c r="G447" s="224">
        <v>0.73839999999999995</v>
      </c>
      <c r="H447" s="224">
        <v>0.2215</v>
      </c>
      <c r="I447" s="224">
        <v>11.70214</v>
      </c>
      <c r="J447" s="224">
        <v>0.24199999999999999</v>
      </c>
      <c r="K447" s="224">
        <v>28.919630000000002</v>
      </c>
      <c r="L447" s="224">
        <v>2.239681</v>
      </c>
      <c r="M447" s="224">
        <v>3.6200000000000003E-2</v>
      </c>
      <c r="N447" s="224">
        <v>99.24344099999999</v>
      </c>
      <c r="O447" s="276"/>
      <c r="P447" s="253">
        <v>1.9660473257782569</v>
      </c>
      <c r="Q447" s="253">
        <v>3.116321225722804E-2</v>
      </c>
      <c r="R447" s="253" t="s">
        <v>462</v>
      </c>
      <c r="S447" s="253">
        <v>6.4763548575110822E-3</v>
      </c>
      <c r="T447" s="253">
        <v>6.2711032706822796E-3</v>
      </c>
      <c r="U447" s="253">
        <v>2.0031657364691924E-2</v>
      </c>
      <c r="V447" s="253">
        <v>0.17100446863955604</v>
      </c>
      <c r="W447" s="253">
        <v>0.79900587783207333</v>
      </c>
      <c r="X447" s="253">
        <v>0.7448120675069726</v>
      </c>
      <c r="Y447" s="253">
        <v>0.15940582588195612</v>
      </c>
      <c r="Z447" s="253">
        <v>7.3399975043096123E-3</v>
      </c>
      <c r="AA447" s="253">
        <v>8.5928774942625449E-2</v>
      </c>
      <c r="AB447" s="253">
        <v>2.5133341641361243E-3</v>
      </c>
      <c r="AC447" s="253">
        <f t="shared" si="28"/>
        <v>3.9999999999999996</v>
      </c>
      <c r="AD447" s="249">
        <v>81.499795651085762</v>
      </c>
      <c r="AF447" s="252">
        <v>0.24</v>
      </c>
      <c r="AG447" s="252">
        <v>4.33</v>
      </c>
      <c r="AH447" s="252">
        <v>2.21</v>
      </c>
      <c r="AI447" s="252">
        <v>8.09</v>
      </c>
      <c r="AJ447" s="252">
        <v>0.53</v>
      </c>
      <c r="AK447" s="252">
        <v>5.75</v>
      </c>
      <c r="AL447" s="252">
        <v>0.27</v>
      </c>
      <c r="AM447" s="252">
        <v>0.88</v>
      </c>
      <c r="AN447" s="252">
        <v>32.380000000000003</v>
      </c>
      <c r="AO447" s="256"/>
      <c r="AP447" s="483" t="s">
        <v>1762</v>
      </c>
      <c r="AQ447" s="252">
        <v>30</v>
      </c>
      <c r="AR447" s="252">
        <v>15</v>
      </c>
      <c r="AS447" s="256"/>
      <c r="AT447" s="256"/>
      <c r="AU447" s="256"/>
      <c r="AV447" s="256"/>
      <c r="AW447" s="256"/>
      <c r="AX447" s="256"/>
      <c r="AY447" s="256"/>
      <c r="AZ447" s="256"/>
      <c r="BA447" s="256"/>
      <c r="BB447" s="256"/>
      <c r="BC447" s="256"/>
      <c r="BD447" s="256"/>
      <c r="BE447" s="256"/>
      <c r="BF447" s="256"/>
      <c r="BG447" s="256"/>
      <c r="BH447" s="256"/>
      <c r="BI447" s="256"/>
      <c r="BJ447" s="256"/>
      <c r="BK447" s="256"/>
      <c r="BL447" s="256"/>
      <c r="BM447" s="256"/>
      <c r="BN447" s="256"/>
      <c r="BO447" s="256"/>
      <c r="BP447" s="256"/>
      <c r="BQ447" s="256"/>
    </row>
    <row r="448" spans="1:69" s="255" customFormat="1" ht="12.75">
      <c r="A448" s="249">
        <v>2670.0804681784898</v>
      </c>
      <c r="B448" s="250" t="s">
        <v>360</v>
      </c>
      <c r="C448" s="251" t="s">
        <v>477</v>
      </c>
      <c r="D448" s="249">
        <v>60</v>
      </c>
      <c r="E448" s="224">
        <v>55.222189999999998</v>
      </c>
      <c r="F448" s="224">
        <v>0.2545</v>
      </c>
      <c r="G448" s="224">
        <v>0.75419999999999998</v>
      </c>
      <c r="H448" s="224">
        <v>0.22869999999999999</v>
      </c>
      <c r="I448" s="224">
        <v>11.73217</v>
      </c>
      <c r="J448" s="224">
        <v>0.24679999999999999</v>
      </c>
      <c r="K448" s="224">
        <v>29.060220000000001</v>
      </c>
      <c r="L448" s="224">
        <v>2.2297709999999999</v>
      </c>
      <c r="M448" s="224">
        <v>3.6999999999999998E-2</v>
      </c>
      <c r="N448" s="224">
        <v>99.765551000000002</v>
      </c>
      <c r="O448" s="276"/>
      <c r="P448" s="253">
        <v>1.9671901508274208</v>
      </c>
      <c r="Q448" s="253">
        <v>3.1664669993176776E-2</v>
      </c>
      <c r="R448" s="253" t="s">
        <v>462</v>
      </c>
      <c r="S448" s="253">
        <v>6.8177528143046123E-3</v>
      </c>
      <c r="T448" s="253">
        <v>6.4413113978363306E-3</v>
      </c>
      <c r="U448" s="253">
        <v>1.6433743167624471E-2</v>
      </c>
      <c r="V448" s="253">
        <v>0.17244876047076874</v>
      </c>
      <c r="W448" s="253">
        <v>0.79900361132886766</v>
      </c>
      <c r="X448" s="253">
        <v>0.74426015192393136</v>
      </c>
      <c r="Y448" s="253">
        <v>0.16063349257409149</v>
      </c>
      <c r="Z448" s="253">
        <v>7.4466957471504246E-3</v>
      </c>
      <c r="AA448" s="253">
        <v>8.5104127912738595E-2</v>
      </c>
      <c r="AB448" s="253">
        <v>2.5555318420881425E-3</v>
      </c>
      <c r="AC448" s="253">
        <f t="shared" si="28"/>
        <v>4</v>
      </c>
      <c r="AD448" s="249">
        <v>81.534249060692403</v>
      </c>
      <c r="AF448" s="252">
        <v>0.24</v>
      </c>
      <c r="AG448" s="252">
        <v>4.09</v>
      </c>
      <c r="AH448" s="252">
        <v>2.1800000000000002</v>
      </c>
      <c r="AI448" s="252">
        <v>7.78</v>
      </c>
      <c r="AJ448" s="252">
        <v>0.53</v>
      </c>
      <c r="AK448" s="252">
        <v>5.76</v>
      </c>
      <c r="AL448" s="252">
        <v>0.26</v>
      </c>
      <c r="AM448" s="252">
        <v>0.88</v>
      </c>
      <c r="AN448" s="252">
        <v>30.72</v>
      </c>
      <c r="AO448" s="256"/>
      <c r="AP448" s="483" t="s">
        <v>1762</v>
      </c>
      <c r="AQ448" s="252">
        <v>30</v>
      </c>
      <c r="AR448" s="252">
        <v>15</v>
      </c>
      <c r="AS448" s="256"/>
      <c r="AT448" s="256"/>
      <c r="AU448" s="256"/>
      <c r="AV448" s="256"/>
      <c r="AW448" s="256"/>
      <c r="AX448" s="256"/>
      <c r="AY448" s="256"/>
      <c r="AZ448" s="256"/>
      <c r="BA448" s="256"/>
      <c r="BB448" s="256"/>
      <c r="BC448" s="256"/>
      <c r="BD448" s="256"/>
      <c r="BE448" s="256"/>
      <c r="BF448" s="256"/>
      <c r="BG448" s="256"/>
      <c r="BH448" s="256"/>
      <c r="BI448" s="256"/>
      <c r="BJ448" s="256"/>
      <c r="BK448" s="256"/>
      <c r="BL448" s="256"/>
      <c r="BM448" s="256"/>
      <c r="BN448" s="256"/>
      <c r="BO448" s="256"/>
      <c r="BP448" s="256"/>
      <c r="BQ448" s="256"/>
    </row>
    <row r="449" spans="1:69" s="255" customFormat="1" ht="12.75">
      <c r="A449" s="249">
        <v>2670.0804681784898</v>
      </c>
      <c r="B449" s="250" t="s">
        <v>360</v>
      </c>
      <c r="C449" s="251" t="s">
        <v>477</v>
      </c>
      <c r="D449" s="249">
        <v>63</v>
      </c>
      <c r="E449" s="224">
        <v>54.823680000000003</v>
      </c>
      <c r="F449" s="224">
        <v>0.25269999999999998</v>
      </c>
      <c r="G449" s="224">
        <v>0.77310000000000001</v>
      </c>
      <c r="H449" s="224">
        <v>0.2412</v>
      </c>
      <c r="I449" s="224">
        <v>11.70214</v>
      </c>
      <c r="J449" s="224">
        <v>0.23949999999999999</v>
      </c>
      <c r="K449" s="224">
        <v>28.939720000000001</v>
      </c>
      <c r="L449" s="224">
        <v>2.239681</v>
      </c>
      <c r="M449" s="224">
        <v>2.86E-2</v>
      </c>
      <c r="N449" s="224">
        <v>99.240321000000023</v>
      </c>
      <c r="O449" s="276"/>
      <c r="P449" s="253">
        <v>1.9632099698277445</v>
      </c>
      <c r="Q449" s="253">
        <v>3.2627963134291123E-2</v>
      </c>
      <c r="R449" s="253" t="s">
        <v>462</v>
      </c>
      <c r="S449" s="253">
        <v>6.8049440389613353E-3</v>
      </c>
      <c r="T449" s="253">
        <v>6.8289083717841372E-3</v>
      </c>
      <c r="U449" s="253">
        <v>2.2498990799665108E-2</v>
      </c>
      <c r="V449" s="253">
        <v>0.16950708503895706</v>
      </c>
      <c r="W449" s="253">
        <v>0.79852213878859601</v>
      </c>
      <c r="X449" s="253">
        <v>0.74638164705530341</v>
      </c>
      <c r="Y449" s="253">
        <v>0.1584389100480717</v>
      </c>
      <c r="Z449" s="253">
        <v>7.2642339743934446E-3</v>
      </c>
      <c r="AA449" s="253">
        <v>8.5929518883080799E-2</v>
      </c>
      <c r="AB449" s="253">
        <v>1.9856900391506255E-3</v>
      </c>
      <c r="AC449" s="253">
        <f t="shared" si="28"/>
        <v>3.9999999999999991</v>
      </c>
      <c r="AD449" s="249">
        <v>81.510263909543582</v>
      </c>
      <c r="AF449" s="252">
        <v>0.24</v>
      </c>
      <c r="AG449" s="252">
        <v>4.1100000000000003</v>
      </c>
      <c r="AH449" s="252">
        <v>2.14</v>
      </c>
      <c r="AI449" s="252">
        <v>7.47</v>
      </c>
      <c r="AJ449" s="252">
        <v>0.53</v>
      </c>
      <c r="AK449" s="252">
        <v>5.85</v>
      </c>
      <c r="AL449" s="252">
        <v>0.26</v>
      </c>
      <c r="AM449" s="252">
        <v>0.87</v>
      </c>
      <c r="AN449" s="252">
        <v>40.51</v>
      </c>
      <c r="AO449" s="256"/>
      <c r="AP449" s="483" t="s">
        <v>1762</v>
      </c>
      <c r="AQ449" s="252">
        <v>30</v>
      </c>
      <c r="AR449" s="252">
        <v>15</v>
      </c>
      <c r="AS449" s="256"/>
      <c r="AT449" s="256"/>
      <c r="AU449" s="256"/>
      <c r="AV449" s="256"/>
      <c r="AW449" s="256"/>
      <c r="AX449" s="256"/>
      <c r="AY449" s="256"/>
      <c r="AZ449" s="256"/>
      <c r="BA449" s="256"/>
      <c r="BB449" s="256"/>
      <c r="BC449" s="256"/>
      <c r="BD449" s="256"/>
      <c r="BE449" s="256"/>
      <c r="BF449" s="256"/>
      <c r="BG449" s="256"/>
      <c r="BH449" s="256"/>
      <c r="BI449" s="256"/>
      <c r="BJ449" s="256"/>
      <c r="BK449" s="256"/>
      <c r="BL449" s="256"/>
      <c r="BM449" s="256"/>
      <c r="BN449" s="256"/>
      <c r="BO449" s="256"/>
      <c r="BP449" s="256"/>
      <c r="BQ449" s="256"/>
    </row>
    <row r="450" spans="1:69" s="255" customFormat="1" ht="12.75">
      <c r="A450" s="249">
        <v>2670.0804681784898</v>
      </c>
      <c r="B450" s="250" t="s">
        <v>360</v>
      </c>
      <c r="C450" s="251" t="s">
        <v>477</v>
      </c>
      <c r="D450" s="249">
        <v>66</v>
      </c>
      <c r="E450" s="224">
        <v>54.62444</v>
      </c>
      <c r="F450" s="224">
        <v>0.25159999999999999</v>
      </c>
      <c r="G450" s="224">
        <v>0.7762</v>
      </c>
      <c r="H450" s="224">
        <v>0.26329999999999998</v>
      </c>
      <c r="I450" s="224">
        <v>11.652089999999999</v>
      </c>
      <c r="J450" s="224">
        <v>0.23499999999999999</v>
      </c>
      <c r="K450" s="224">
        <v>28.829260000000001</v>
      </c>
      <c r="L450" s="224">
        <v>2.2297709999999999</v>
      </c>
      <c r="M450" s="224">
        <v>3.8100000000000002E-2</v>
      </c>
      <c r="N450" s="224">
        <v>98.899761000000012</v>
      </c>
      <c r="O450" s="276"/>
      <c r="P450" s="253">
        <v>1.9627784110510071</v>
      </c>
      <c r="Q450" s="253">
        <v>3.2871054455257537E-2</v>
      </c>
      <c r="R450" s="253" t="s">
        <v>462</v>
      </c>
      <c r="S450" s="253">
        <v>6.7985400563975781E-3</v>
      </c>
      <c r="T450" s="253">
        <v>7.4801541688364415E-3</v>
      </c>
      <c r="U450" s="253">
        <v>2.3149226446113502E-2</v>
      </c>
      <c r="V450" s="253">
        <v>0.16896332834443367</v>
      </c>
      <c r="W450" s="253">
        <v>0.79795928547795381</v>
      </c>
      <c r="X450" s="253">
        <v>0.74632166853264548</v>
      </c>
      <c r="Y450" s="253">
        <v>0.15802935741930274</v>
      </c>
      <c r="Z450" s="253">
        <v>7.15217078387596E-3</v>
      </c>
      <c r="AA450" s="253">
        <v>8.5842465979159732E-2</v>
      </c>
      <c r="AB450" s="253">
        <v>2.65433728501602E-3</v>
      </c>
      <c r="AC450" s="253">
        <f t="shared" si="28"/>
        <v>3.9999999999999996</v>
      </c>
      <c r="AD450" s="249">
        <v>81.517225195427685</v>
      </c>
      <c r="AF450" s="252">
        <v>0.24</v>
      </c>
      <c r="AG450" s="252">
        <v>4.16</v>
      </c>
      <c r="AH450" s="252">
        <v>2.13</v>
      </c>
      <c r="AI450" s="252">
        <v>6.89</v>
      </c>
      <c r="AJ450" s="252">
        <v>0.53</v>
      </c>
      <c r="AK450" s="252">
        <v>5.92</v>
      </c>
      <c r="AL450" s="252">
        <v>0.26</v>
      </c>
      <c r="AM450" s="252">
        <v>0.87</v>
      </c>
      <c r="AN450" s="252">
        <v>30.56</v>
      </c>
      <c r="AO450" s="256"/>
      <c r="AP450" s="483" t="s">
        <v>1762</v>
      </c>
      <c r="AQ450" s="252">
        <v>30</v>
      </c>
      <c r="AR450" s="252">
        <v>15</v>
      </c>
      <c r="AS450" s="256"/>
      <c r="AT450" s="256"/>
      <c r="AU450" s="256"/>
      <c r="AV450" s="256"/>
      <c r="AW450" s="256"/>
      <c r="AX450" s="256"/>
      <c r="AY450" s="256"/>
      <c r="AZ450" s="256"/>
      <c r="BA450" s="256"/>
      <c r="BB450" s="256"/>
      <c r="BC450" s="256"/>
      <c r="BD450" s="256"/>
      <c r="BE450" s="256"/>
      <c r="BF450" s="256"/>
      <c r="BG450" s="256"/>
      <c r="BH450" s="256"/>
      <c r="BI450" s="256"/>
      <c r="BJ450" s="256"/>
      <c r="BK450" s="256"/>
      <c r="BL450" s="256"/>
      <c r="BM450" s="256"/>
      <c r="BN450" s="256"/>
      <c r="BO450" s="256"/>
      <c r="BP450" s="256"/>
      <c r="BQ450" s="256"/>
    </row>
    <row r="451" spans="1:69" s="255" customFormat="1" ht="12.75">
      <c r="A451" s="249">
        <v>2670.0804681784898</v>
      </c>
      <c r="B451" s="250" t="s">
        <v>360</v>
      </c>
      <c r="C451" s="251" t="s">
        <v>477</v>
      </c>
      <c r="D451" s="249">
        <v>69</v>
      </c>
      <c r="E451" s="224">
        <v>54.43515</v>
      </c>
      <c r="F451" s="224">
        <v>0.25340000000000001</v>
      </c>
      <c r="G451" s="224">
        <v>0.80069999999999997</v>
      </c>
      <c r="H451" s="224">
        <v>0.26450000000000001</v>
      </c>
      <c r="I451" s="224">
        <v>11.602029999999999</v>
      </c>
      <c r="J451" s="224">
        <v>0.25850000000000001</v>
      </c>
      <c r="K451" s="224">
        <v>28.809180000000001</v>
      </c>
      <c r="L451" s="224">
        <v>2.239681</v>
      </c>
      <c r="M451" s="224">
        <v>2.52E-2</v>
      </c>
      <c r="N451" s="224">
        <v>98.688340999999994</v>
      </c>
      <c r="O451" s="276"/>
      <c r="P451" s="253">
        <v>1.9599276299641055</v>
      </c>
      <c r="Q451" s="253">
        <v>3.3977088593274501E-2</v>
      </c>
      <c r="R451" s="253" t="s">
        <v>462</v>
      </c>
      <c r="S451" s="253">
        <v>6.8610087175171785E-3</v>
      </c>
      <c r="T451" s="253">
        <v>7.5294231131049737E-3</v>
      </c>
      <c r="U451" s="253">
        <v>2.6675381737035764E-2</v>
      </c>
      <c r="V451" s="253">
        <v>0.16660486024321677</v>
      </c>
      <c r="W451" s="253">
        <v>0.79842460763174428</v>
      </c>
      <c r="X451" s="253">
        <v>0.74789781699693414</v>
      </c>
      <c r="Y451" s="253">
        <v>0.15606158688742686</v>
      </c>
      <c r="Z451" s="253">
        <v>7.8832790172932588E-3</v>
      </c>
      <c r="AA451" s="253">
        <v>8.639814629168735E-2</v>
      </c>
      <c r="AB451" s="253">
        <v>1.7591708066584284E-3</v>
      </c>
      <c r="AC451" s="253">
        <f t="shared" si="28"/>
        <v>3.9999999999999987</v>
      </c>
      <c r="AD451" s="249">
        <v>81.571534715424718</v>
      </c>
      <c r="AF451" s="252">
        <v>0.24</v>
      </c>
      <c r="AG451" s="252">
        <v>4.1100000000000003</v>
      </c>
      <c r="AH451" s="252">
        <v>2.1</v>
      </c>
      <c r="AI451" s="252">
        <v>6.83</v>
      </c>
      <c r="AJ451" s="252">
        <v>0.53</v>
      </c>
      <c r="AK451" s="252">
        <v>5.48</v>
      </c>
      <c r="AL451" s="252">
        <v>0.26</v>
      </c>
      <c r="AM451" s="252">
        <v>0.87</v>
      </c>
      <c r="AN451" s="252">
        <v>46.08</v>
      </c>
      <c r="AO451" s="256"/>
      <c r="AP451" s="483" t="s">
        <v>1762</v>
      </c>
      <c r="AQ451" s="252">
        <v>30</v>
      </c>
      <c r="AR451" s="252">
        <v>15</v>
      </c>
      <c r="AS451" s="256"/>
      <c r="AT451" s="256"/>
      <c r="AU451" s="256"/>
      <c r="AV451" s="256"/>
      <c r="AW451" s="256"/>
      <c r="AX451" s="256"/>
      <c r="AY451" s="256"/>
      <c r="AZ451" s="256"/>
      <c r="BA451" s="256"/>
      <c r="BB451" s="256"/>
      <c r="BC451" s="256"/>
      <c r="BD451" s="256"/>
      <c r="BE451" s="256"/>
      <c r="BF451" s="256"/>
      <c r="BG451" s="256"/>
      <c r="BH451" s="256"/>
      <c r="BI451" s="256"/>
      <c r="BJ451" s="256"/>
      <c r="BK451" s="256"/>
      <c r="BL451" s="256"/>
      <c r="BM451" s="256"/>
      <c r="BN451" s="256"/>
      <c r="BO451" s="256"/>
      <c r="BP451" s="256"/>
      <c r="BQ451" s="256"/>
    </row>
    <row r="452" spans="1:69" s="255" customFormat="1" ht="12.75">
      <c r="A452" s="249">
        <v>2670.0804681784898</v>
      </c>
      <c r="B452" s="250" t="s">
        <v>360</v>
      </c>
      <c r="C452" s="251" t="s">
        <v>477</v>
      </c>
      <c r="D452" s="249">
        <v>72</v>
      </c>
      <c r="E452" s="224">
        <v>54.544739999999997</v>
      </c>
      <c r="F452" s="224">
        <v>0.26529999999999998</v>
      </c>
      <c r="G452" s="224">
        <v>0.85050000000000003</v>
      </c>
      <c r="H452" s="224">
        <v>0.24990000000000001</v>
      </c>
      <c r="I452" s="224">
        <v>11.62205</v>
      </c>
      <c r="J452" s="224">
        <v>0.24679999999999999</v>
      </c>
      <c r="K452" s="224">
        <v>28.829260000000001</v>
      </c>
      <c r="L452" s="224">
        <v>2.2495919999999998</v>
      </c>
      <c r="M452" s="224">
        <v>2.18E-2</v>
      </c>
      <c r="N452" s="224">
        <v>98.879941999999986</v>
      </c>
      <c r="O452" s="276"/>
      <c r="P452" s="253">
        <v>1.960230137567321</v>
      </c>
      <c r="Q452" s="253">
        <v>3.6023360698612207E-2</v>
      </c>
      <c r="R452" s="253" t="s">
        <v>462</v>
      </c>
      <c r="S452" s="253">
        <v>7.1698849218721642E-3</v>
      </c>
      <c r="T452" s="253">
        <v>7.1006132289642108E-3</v>
      </c>
      <c r="U452" s="253">
        <v>2.3594980264808996E-2</v>
      </c>
      <c r="V452" s="253">
        <v>0.1682081300590926</v>
      </c>
      <c r="W452" s="253">
        <v>0.79767289325932911</v>
      </c>
      <c r="X452" s="253">
        <v>0.74685667397379429</v>
      </c>
      <c r="Y452" s="253">
        <v>0.15749233252488495</v>
      </c>
      <c r="Z452" s="253">
        <v>7.5125103031283124E-3</v>
      </c>
      <c r="AA452" s="253">
        <v>8.6619484027420396E-2</v>
      </c>
      <c r="AB452" s="253">
        <v>1.5189991707720144E-3</v>
      </c>
      <c r="AC452" s="253">
        <f t="shared" si="28"/>
        <v>4.0000000000000009</v>
      </c>
      <c r="AD452" s="249">
        <v>81.556086703402485</v>
      </c>
      <c r="AF452" s="252">
        <v>0.24</v>
      </c>
      <c r="AG452" s="252">
        <v>3.97</v>
      </c>
      <c r="AH452" s="252">
        <v>2.0099999999999998</v>
      </c>
      <c r="AI452" s="252">
        <v>7.31</v>
      </c>
      <c r="AJ452" s="252">
        <v>0.53</v>
      </c>
      <c r="AK452" s="252">
        <v>5.78</v>
      </c>
      <c r="AL452" s="252">
        <v>0.26</v>
      </c>
      <c r="AM452" s="252">
        <v>0.87</v>
      </c>
      <c r="AN452" s="252">
        <v>51.42</v>
      </c>
      <c r="AO452" s="256"/>
      <c r="AP452" s="483" t="s">
        <v>1762</v>
      </c>
      <c r="AQ452" s="252">
        <v>30</v>
      </c>
      <c r="AR452" s="252">
        <v>15</v>
      </c>
      <c r="AS452" s="256"/>
      <c r="AT452" s="256"/>
      <c r="AU452" s="256"/>
      <c r="AV452" s="256"/>
      <c r="AW452" s="256"/>
      <c r="AX452" s="256"/>
      <c r="AY452" s="256"/>
      <c r="AZ452" s="256"/>
      <c r="BA452" s="256"/>
      <c r="BB452" s="256"/>
      <c r="BC452" s="256"/>
      <c r="BD452" s="256"/>
      <c r="BE452" s="256"/>
      <c r="BF452" s="256"/>
      <c r="BG452" s="256"/>
      <c r="BH452" s="256"/>
      <c r="BI452" s="256"/>
      <c r="BJ452" s="256"/>
      <c r="BK452" s="256"/>
      <c r="BL452" s="256"/>
      <c r="BM452" s="256"/>
      <c r="BN452" s="256"/>
      <c r="BO452" s="256"/>
      <c r="BP452" s="256"/>
      <c r="BQ452" s="256"/>
    </row>
    <row r="453" spans="1:69" s="255" customFormat="1" ht="12.75">
      <c r="A453" s="249">
        <v>2670.0804681784898</v>
      </c>
      <c r="B453" s="250" t="s">
        <v>360</v>
      </c>
      <c r="C453" s="251" t="s">
        <v>477</v>
      </c>
      <c r="D453" s="249">
        <v>75</v>
      </c>
      <c r="E453" s="224">
        <v>54.753950000000003</v>
      </c>
      <c r="F453" s="224">
        <v>0.26650000000000001</v>
      </c>
      <c r="G453" s="224">
        <v>0.86099999999999999</v>
      </c>
      <c r="H453" s="224">
        <v>0.29320000000000002</v>
      </c>
      <c r="I453" s="224">
        <v>11.662100000000001</v>
      </c>
      <c r="J453" s="224">
        <v>0.24829999999999999</v>
      </c>
      <c r="K453" s="224">
        <v>28.949760000000001</v>
      </c>
      <c r="L453" s="224">
        <v>2.239681</v>
      </c>
      <c r="M453" s="224">
        <v>3.0599999999999999E-2</v>
      </c>
      <c r="N453" s="224">
        <v>99.305091000000004</v>
      </c>
      <c r="O453" s="276"/>
      <c r="P453" s="253">
        <v>1.9593417977267389</v>
      </c>
      <c r="Q453" s="253">
        <v>3.6312288672056464E-2</v>
      </c>
      <c r="R453" s="253" t="s">
        <v>462</v>
      </c>
      <c r="S453" s="253">
        <v>7.1715447161970767E-3</v>
      </c>
      <c r="T453" s="253">
        <v>8.2953388172183878E-3</v>
      </c>
      <c r="U453" s="253">
        <v>2.4488751358592964E-2</v>
      </c>
      <c r="V453" s="253">
        <v>0.16745775936559973</v>
      </c>
      <c r="W453" s="253">
        <v>0.79693251934359588</v>
      </c>
      <c r="X453" s="253">
        <v>0.74742647361860381</v>
      </c>
      <c r="Y453" s="253">
        <v>0.15705515777646337</v>
      </c>
      <c r="Z453" s="253">
        <v>7.5258785737615996E-3</v>
      </c>
      <c r="AA453" s="253">
        <v>8.5869426297432383E-2</v>
      </c>
      <c r="AB453" s="253">
        <v>2.123063733738956E-3</v>
      </c>
      <c r="AC453" s="253">
        <f t="shared" si="28"/>
        <v>3.9999999999999987</v>
      </c>
      <c r="AD453" s="249">
        <v>81.567079341819166</v>
      </c>
      <c r="AF453" s="252">
        <v>0.24</v>
      </c>
      <c r="AG453" s="252">
        <v>3.94</v>
      </c>
      <c r="AH453" s="252">
        <v>2</v>
      </c>
      <c r="AI453" s="252">
        <v>6.31</v>
      </c>
      <c r="AJ453" s="252">
        <v>0.53</v>
      </c>
      <c r="AK453" s="252">
        <v>5.69</v>
      </c>
      <c r="AL453" s="252">
        <v>0.26</v>
      </c>
      <c r="AM453" s="252">
        <v>0.87</v>
      </c>
      <c r="AN453" s="252">
        <v>37.020000000000003</v>
      </c>
      <c r="AO453" s="256"/>
      <c r="AP453" s="483" t="s">
        <v>1762</v>
      </c>
      <c r="AQ453" s="252">
        <v>30</v>
      </c>
      <c r="AR453" s="252">
        <v>15</v>
      </c>
      <c r="AS453" s="256"/>
      <c r="AT453" s="256"/>
      <c r="AU453" s="256"/>
      <c r="AV453" s="256"/>
      <c r="AW453" s="256"/>
      <c r="AX453" s="256"/>
      <c r="AY453" s="256"/>
      <c r="AZ453" s="256"/>
      <c r="BA453" s="256"/>
      <c r="BB453" s="256"/>
      <c r="BC453" s="256"/>
      <c r="BD453" s="256"/>
      <c r="BE453" s="256"/>
      <c r="BF453" s="256"/>
      <c r="BG453" s="256"/>
      <c r="BH453" s="256"/>
      <c r="BI453" s="256"/>
      <c r="BJ453" s="256"/>
      <c r="BK453" s="256"/>
      <c r="BL453" s="256"/>
      <c r="BM453" s="256"/>
      <c r="BN453" s="256"/>
      <c r="BO453" s="256"/>
      <c r="BP453" s="256"/>
      <c r="BQ453" s="256"/>
    </row>
    <row r="454" spans="1:69" s="255" customFormat="1" ht="12.75">
      <c r="A454" s="249">
        <v>2670.0804681784898</v>
      </c>
      <c r="B454" s="250" t="s">
        <v>360</v>
      </c>
      <c r="C454" s="251" t="s">
        <v>477</v>
      </c>
      <c r="D454" s="249">
        <v>78</v>
      </c>
      <c r="E454" s="224">
        <v>54.93327</v>
      </c>
      <c r="F454" s="224">
        <v>0.28489999999999999</v>
      </c>
      <c r="G454" s="224">
        <v>0.85319999999999996</v>
      </c>
      <c r="H454" s="224">
        <v>0.29759999999999998</v>
      </c>
      <c r="I454" s="224">
        <v>11.842280000000001</v>
      </c>
      <c r="J454" s="224">
        <v>0.23180000000000001</v>
      </c>
      <c r="K454" s="224">
        <v>28.979880000000001</v>
      </c>
      <c r="L454" s="224">
        <v>2.2793220000000001</v>
      </c>
      <c r="M454" s="224">
        <v>4.9200000000000001E-2</v>
      </c>
      <c r="N454" s="224">
        <v>99.751452</v>
      </c>
      <c r="O454" s="276"/>
      <c r="P454" s="253">
        <v>1.9579188499738103</v>
      </c>
      <c r="Q454" s="253">
        <v>3.583981878629984E-2</v>
      </c>
      <c r="R454" s="253" t="s">
        <v>462</v>
      </c>
      <c r="S454" s="253">
        <v>7.6361145399213041E-3</v>
      </c>
      <c r="T454" s="253">
        <v>8.3862456111677905E-3</v>
      </c>
      <c r="U454" s="253">
        <v>2.8063946125771011E-2</v>
      </c>
      <c r="V454" s="253">
        <v>0.16765012503712529</v>
      </c>
      <c r="W454" s="253">
        <v>0.79450489992590456</v>
      </c>
      <c r="X454" s="253">
        <v>0.74529527287656716</v>
      </c>
      <c r="Y454" s="253">
        <v>0.15726629967793476</v>
      </c>
      <c r="Z454" s="253">
        <v>6.9977497357000063E-3</v>
      </c>
      <c r="AA454" s="253">
        <v>8.7040738159096229E-2</v>
      </c>
      <c r="AB454" s="253">
        <v>3.3999395507018524E-3</v>
      </c>
      <c r="AC454" s="253">
        <f t="shared" si="28"/>
        <v>4</v>
      </c>
      <c r="AD454" s="249">
        <v>81.35122573896497</v>
      </c>
      <c r="AF454" s="252">
        <v>0.24</v>
      </c>
      <c r="AG454" s="252">
        <v>3.73</v>
      </c>
      <c r="AH454" s="252">
        <v>2.0299999999999998</v>
      </c>
      <c r="AI454" s="252">
        <v>6.38</v>
      </c>
      <c r="AJ454" s="252">
        <v>0.53</v>
      </c>
      <c r="AK454" s="252">
        <v>6.05</v>
      </c>
      <c r="AL454" s="252">
        <v>0.26</v>
      </c>
      <c r="AM454" s="252">
        <v>0.86</v>
      </c>
      <c r="AN454" s="252">
        <v>23.27</v>
      </c>
      <c r="AO454" s="256"/>
      <c r="AP454" s="483" t="s">
        <v>1762</v>
      </c>
      <c r="AQ454" s="252">
        <v>30</v>
      </c>
      <c r="AR454" s="252">
        <v>15</v>
      </c>
      <c r="AS454" s="256"/>
      <c r="AT454" s="256"/>
      <c r="AU454" s="256"/>
      <c r="AV454" s="256"/>
      <c r="AW454" s="256"/>
      <c r="AX454" s="256"/>
      <c r="AY454" s="256"/>
      <c r="AZ454" s="256"/>
      <c r="BA454" s="256"/>
      <c r="BB454" s="256"/>
      <c r="BC454" s="256"/>
      <c r="BD454" s="256"/>
      <c r="BE454" s="256"/>
      <c r="BF454" s="256"/>
      <c r="BG454" s="256"/>
      <c r="BH454" s="256"/>
      <c r="BI454" s="256"/>
      <c r="BJ454" s="256"/>
      <c r="BK454" s="256"/>
      <c r="BL454" s="256"/>
      <c r="BM454" s="256"/>
      <c r="BN454" s="256"/>
      <c r="BO454" s="256"/>
      <c r="BP454" s="256"/>
      <c r="BQ454" s="256"/>
    </row>
    <row r="455" spans="1:69" s="255" customFormat="1" ht="12.75">
      <c r="A455" s="249">
        <v>2670.0804681784898</v>
      </c>
      <c r="B455" s="250" t="s">
        <v>360</v>
      </c>
      <c r="C455" s="251" t="s">
        <v>477</v>
      </c>
      <c r="D455" s="249">
        <v>81</v>
      </c>
      <c r="E455" s="224">
        <v>55.003019999999999</v>
      </c>
      <c r="F455" s="224">
        <v>0.27329999999999999</v>
      </c>
      <c r="G455" s="224">
        <v>0.8992</v>
      </c>
      <c r="H455" s="224">
        <v>0.28000000000000003</v>
      </c>
      <c r="I455" s="224">
        <v>11.722160000000001</v>
      </c>
      <c r="J455" s="224">
        <v>0.25180000000000002</v>
      </c>
      <c r="K455" s="224">
        <v>28.959800000000001</v>
      </c>
      <c r="L455" s="224">
        <v>2.269412</v>
      </c>
      <c r="M455" s="224">
        <v>2.8799999999999999E-2</v>
      </c>
      <c r="N455" s="224">
        <v>99.687492000000006</v>
      </c>
      <c r="O455" s="276"/>
      <c r="P455" s="253">
        <v>1.9614936242159584</v>
      </c>
      <c r="Q455" s="253">
        <v>3.7793088645551275E-2</v>
      </c>
      <c r="R455" s="253" t="s">
        <v>462</v>
      </c>
      <c r="S455" s="253">
        <v>7.3292704276480226E-3</v>
      </c>
      <c r="T455" s="253">
        <v>7.894666920560494E-3</v>
      </c>
      <c r="U455" s="253">
        <v>1.8657768977325517E-2</v>
      </c>
      <c r="V455" s="253">
        <v>0.17105346463739801</v>
      </c>
      <c r="W455" s="253">
        <v>0.79577811617555771</v>
      </c>
      <c r="X455" s="253">
        <v>0.74380971236546922</v>
      </c>
      <c r="Y455" s="253">
        <v>0.15988279363916474</v>
      </c>
      <c r="Z455" s="253">
        <v>7.6057462196770943E-3</v>
      </c>
      <c r="AA455" s="253">
        <v>8.6710433945040882E-2</v>
      </c>
      <c r="AB455" s="253">
        <v>1.9913138306480714E-3</v>
      </c>
      <c r="AC455" s="253">
        <f t="shared" si="28"/>
        <v>3.9999999999999991</v>
      </c>
      <c r="AD455" s="249">
        <v>81.494951045526051</v>
      </c>
      <c r="AF455" s="252">
        <v>0.24</v>
      </c>
      <c r="AG455" s="252">
        <v>3.9</v>
      </c>
      <c r="AH455" s="252">
        <v>1.95</v>
      </c>
      <c r="AI455" s="252">
        <v>6.61</v>
      </c>
      <c r="AJ455" s="252">
        <v>0.53</v>
      </c>
      <c r="AK455" s="252">
        <v>5.65</v>
      </c>
      <c r="AL455" s="252">
        <v>0.27</v>
      </c>
      <c r="AM455" s="252">
        <v>0.87</v>
      </c>
      <c r="AN455" s="252">
        <v>39.01</v>
      </c>
      <c r="AO455" s="256"/>
      <c r="AP455" s="483" t="s">
        <v>1762</v>
      </c>
      <c r="AQ455" s="252">
        <v>30</v>
      </c>
      <c r="AR455" s="252">
        <v>15</v>
      </c>
      <c r="AS455" s="256"/>
      <c r="AT455" s="256"/>
      <c r="AU455" s="256"/>
      <c r="AV455" s="256"/>
      <c r="AW455" s="256"/>
      <c r="AX455" s="256"/>
      <c r="AY455" s="256"/>
      <c r="AZ455" s="256"/>
      <c r="BA455" s="256"/>
      <c r="BB455" s="256"/>
      <c r="BC455" s="256"/>
      <c r="BD455" s="256"/>
      <c r="BE455" s="256"/>
      <c r="BF455" s="256"/>
      <c r="BG455" s="256"/>
      <c r="BH455" s="256"/>
      <c r="BI455" s="256"/>
      <c r="BJ455" s="256"/>
      <c r="BK455" s="256"/>
      <c r="BL455" s="256"/>
      <c r="BM455" s="256"/>
      <c r="BN455" s="256"/>
      <c r="BO455" s="256"/>
      <c r="BP455" s="256"/>
      <c r="BQ455" s="256"/>
    </row>
    <row r="456" spans="1:69" s="255" customFormat="1" ht="12.75">
      <c r="A456" s="249">
        <v>2670.0804681784898</v>
      </c>
      <c r="B456" s="250" t="s">
        <v>360</v>
      </c>
      <c r="C456" s="251" t="s">
        <v>477</v>
      </c>
      <c r="D456" s="249">
        <v>84</v>
      </c>
      <c r="E456" s="224">
        <v>54.674250000000001</v>
      </c>
      <c r="F456" s="224">
        <v>0.2712</v>
      </c>
      <c r="G456" s="224">
        <v>0.85840000000000005</v>
      </c>
      <c r="H456" s="224">
        <v>0.27960000000000002</v>
      </c>
      <c r="I456" s="224">
        <v>11.922370000000001</v>
      </c>
      <c r="J456" s="224">
        <v>0.23300000000000001</v>
      </c>
      <c r="K456" s="224">
        <v>29.291170000000001</v>
      </c>
      <c r="L456" s="224">
        <v>2.269412</v>
      </c>
      <c r="M456" s="224">
        <v>4.1099999999999998E-2</v>
      </c>
      <c r="N456" s="224">
        <v>99.840502000000001</v>
      </c>
      <c r="O456" s="276"/>
      <c r="P456" s="253">
        <v>1.9447307311139257</v>
      </c>
      <c r="Q456" s="253">
        <v>3.5985047015518329E-2</v>
      </c>
      <c r="R456" s="253" t="s">
        <v>462</v>
      </c>
      <c r="S456" s="253">
        <v>7.2541591131925817E-3</v>
      </c>
      <c r="T456" s="253">
        <v>7.8630171870585248E-3</v>
      </c>
      <c r="U456" s="253">
        <v>5.5016582640165623E-2</v>
      </c>
      <c r="V456" s="253">
        <v>0.15349309049268478</v>
      </c>
      <c r="W456" s="253">
        <v>0.79565737243745505</v>
      </c>
      <c r="X456" s="253">
        <v>0.75752305020784261</v>
      </c>
      <c r="Y456" s="253">
        <v>0.14613646290946308</v>
      </c>
      <c r="Z456" s="253">
        <v>7.019695974105707E-3</v>
      </c>
      <c r="AA456" s="253">
        <v>8.6486363611609066E-2</v>
      </c>
      <c r="AB456" s="253">
        <v>2.8344272969794805E-3</v>
      </c>
      <c r="AC456" s="253">
        <f t="shared" si="28"/>
        <v>4</v>
      </c>
      <c r="AD456" s="249">
        <v>81.410986526664473</v>
      </c>
      <c r="AF456" s="252">
        <v>0.24</v>
      </c>
      <c r="AG456" s="252">
        <v>3.87</v>
      </c>
      <c r="AH456" s="252">
        <v>2</v>
      </c>
      <c r="AI456" s="252">
        <v>6.56</v>
      </c>
      <c r="AJ456" s="252">
        <v>0.53</v>
      </c>
      <c r="AK456" s="252">
        <v>5.92</v>
      </c>
      <c r="AL456" s="252">
        <v>0.26</v>
      </c>
      <c r="AM456" s="252">
        <v>0.87</v>
      </c>
      <c r="AN456" s="252">
        <v>28.04</v>
      </c>
      <c r="AO456" s="256"/>
      <c r="AP456" s="483" t="s">
        <v>1762</v>
      </c>
      <c r="AQ456" s="252">
        <v>30</v>
      </c>
      <c r="AR456" s="252">
        <v>15</v>
      </c>
      <c r="AS456" s="256"/>
      <c r="AT456" s="256"/>
      <c r="AU456" s="256"/>
      <c r="AV456" s="256"/>
      <c r="AW456" s="256"/>
      <c r="AX456" s="256"/>
      <c r="AY456" s="256"/>
      <c r="AZ456" s="256"/>
      <c r="BA456" s="256"/>
      <c r="BB456" s="256"/>
      <c r="BC456" s="256"/>
      <c r="BD456" s="256"/>
      <c r="BE456" s="256"/>
      <c r="BF456" s="256"/>
      <c r="BG456" s="256"/>
      <c r="BH456" s="256"/>
      <c r="BI456" s="256"/>
      <c r="BJ456" s="256"/>
      <c r="BK456" s="256"/>
      <c r="BL456" s="256"/>
      <c r="BM456" s="256"/>
      <c r="BN456" s="256"/>
      <c r="BO456" s="256"/>
      <c r="BP456" s="256"/>
      <c r="BQ456" s="256"/>
    </row>
    <row r="457" spans="1:69" s="255" customFormat="1" ht="12.75">
      <c r="A457" s="249">
        <v>2670.0804681784898</v>
      </c>
      <c r="B457" s="250" t="s">
        <v>360</v>
      </c>
      <c r="C457" s="251" t="s">
        <v>477</v>
      </c>
      <c r="D457" s="249">
        <v>87</v>
      </c>
      <c r="E457" s="224">
        <v>54.833649999999999</v>
      </c>
      <c r="F457" s="224">
        <v>0.28310000000000002</v>
      </c>
      <c r="G457" s="224">
        <v>0.84399999999999997</v>
      </c>
      <c r="H457" s="224">
        <v>0.2823</v>
      </c>
      <c r="I457" s="224">
        <v>11.752190000000001</v>
      </c>
      <c r="J457" s="224">
        <v>0.2487</v>
      </c>
      <c r="K457" s="224">
        <v>28.929670000000002</v>
      </c>
      <c r="L457" s="224">
        <v>2.2495919999999998</v>
      </c>
      <c r="M457" s="224">
        <v>3.7199999999999997E-2</v>
      </c>
      <c r="N457" s="224">
        <v>99.460402000000002</v>
      </c>
      <c r="O457" s="276"/>
      <c r="P457" s="253">
        <v>1.9598675927317537</v>
      </c>
      <c r="Q457" s="253">
        <v>3.5553122184421096E-2</v>
      </c>
      <c r="R457" s="253" t="s">
        <v>462</v>
      </c>
      <c r="S457" s="253">
        <v>7.609220944263034E-3</v>
      </c>
      <c r="T457" s="253">
        <v>7.9774826675748905E-3</v>
      </c>
      <c r="U457" s="253">
        <v>2.4093687423349053E-2</v>
      </c>
      <c r="V457" s="253">
        <v>0.16894728308475143</v>
      </c>
      <c r="W457" s="253">
        <v>0.79595161096388711</v>
      </c>
      <c r="X457" s="253">
        <v>0.74550605288859706</v>
      </c>
      <c r="Y457" s="253">
        <v>0.15823979802772203</v>
      </c>
      <c r="Z457" s="253">
        <v>7.5290659372121583E-3</v>
      </c>
      <c r="AA457" s="253">
        <v>8.6147163519088438E-2</v>
      </c>
      <c r="AB457" s="253">
        <v>2.5779196273801501E-3</v>
      </c>
      <c r="AC457" s="253">
        <f t="shared" si="28"/>
        <v>4</v>
      </c>
      <c r="AD457" s="249">
        <v>81.440606767171346</v>
      </c>
      <c r="AF457" s="252">
        <v>0.24</v>
      </c>
      <c r="AG457" s="252">
        <v>3.76</v>
      </c>
      <c r="AH457" s="252">
        <v>2.0699999999999998</v>
      </c>
      <c r="AI457" s="252">
        <v>6.58</v>
      </c>
      <c r="AJ457" s="252">
        <v>0.53</v>
      </c>
      <c r="AK457" s="252">
        <v>5.7</v>
      </c>
      <c r="AL457" s="252">
        <v>0.27</v>
      </c>
      <c r="AM457" s="252">
        <v>0.87</v>
      </c>
      <c r="AN457" s="252">
        <v>30.99</v>
      </c>
      <c r="AO457" s="256"/>
      <c r="AP457" s="483" t="s">
        <v>1762</v>
      </c>
      <c r="AQ457" s="252">
        <v>30</v>
      </c>
      <c r="AR457" s="252">
        <v>15</v>
      </c>
      <c r="AS457" s="256"/>
      <c r="AT457" s="256"/>
      <c r="AU457" s="256"/>
      <c r="AV457" s="256"/>
      <c r="AW457" s="256"/>
      <c r="AX457" s="256"/>
      <c r="AY457" s="256"/>
      <c r="AZ457" s="256"/>
      <c r="BA457" s="256"/>
      <c r="BB457" s="256"/>
      <c r="BC457" s="256"/>
      <c r="BD457" s="256"/>
      <c r="BE457" s="256"/>
      <c r="BF457" s="256"/>
      <c r="BG457" s="256"/>
      <c r="BH457" s="256"/>
      <c r="BI457" s="256"/>
      <c r="BJ457" s="256"/>
      <c r="BK457" s="256"/>
      <c r="BL457" s="256"/>
      <c r="BM457" s="256"/>
      <c r="BN457" s="256"/>
      <c r="BO457" s="256"/>
      <c r="BP457" s="256"/>
      <c r="BQ457" s="256"/>
    </row>
    <row r="458" spans="1:69" s="255" customFormat="1" ht="12.75">
      <c r="A458" s="252"/>
      <c r="B458" s="252"/>
      <c r="C458" s="251"/>
      <c r="D458" s="249"/>
      <c r="E458" s="224"/>
      <c r="F458" s="224"/>
      <c r="G458" s="224"/>
      <c r="H458" s="224"/>
      <c r="I458" s="224"/>
      <c r="J458" s="224"/>
      <c r="K458" s="224"/>
      <c r="L458" s="224"/>
      <c r="M458" s="224"/>
      <c r="N458" s="224"/>
      <c r="O458" s="276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49"/>
      <c r="AF458" s="252"/>
      <c r="AG458" s="252"/>
      <c r="AH458" s="252"/>
      <c r="AI458" s="252"/>
      <c r="AJ458" s="252"/>
      <c r="AK458" s="252"/>
      <c r="AL458" s="252"/>
      <c r="AM458" s="252"/>
      <c r="AN458" s="252"/>
      <c r="AO458" s="256"/>
      <c r="AP458" s="252"/>
      <c r="AQ458" s="252"/>
      <c r="AR458" s="252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56"/>
      <c r="BO458" s="256"/>
      <c r="BP458" s="256"/>
      <c r="BQ458" s="256"/>
    </row>
    <row r="459" spans="1:69" s="255" customFormat="1" ht="12.75">
      <c r="A459" s="249">
        <v>2670.0804681784898</v>
      </c>
      <c r="B459" s="250" t="s">
        <v>360</v>
      </c>
      <c r="C459" s="251" t="s">
        <v>466</v>
      </c>
      <c r="D459" s="249">
        <v>0</v>
      </c>
      <c r="E459" s="224">
        <v>52.362949999999998</v>
      </c>
      <c r="F459" s="224">
        <v>1.0105999999999999</v>
      </c>
      <c r="G459" s="224">
        <v>2.66</v>
      </c>
      <c r="H459" s="224">
        <v>0.38700000000000001</v>
      </c>
      <c r="I459" s="224">
        <v>10.94135</v>
      </c>
      <c r="J459" s="224">
        <v>0.22800000000000001</v>
      </c>
      <c r="K459" s="224">
        <v>23.10558</v>
      </c>
      <c r="L459" s="224">
        <v>7.9181660000000003</v>
      </c>
      <c r="M459" s="224">
        <v>0.28389999999999999</v>
      </c>
      <c r="N459" s="224">
        <v>98.897545999999991</v>
      </c>
      <c r="O459" s="276"/>
      <c r="P459" s="253">
        <v>1.9147924767001279</v>
      </c>
      <c r="Q459" s="253">
        <v>8.5207523299872134E-2</v>
      </c>
      <c r="R459" s="253">
        <v>2.9432156958880462E-2</v>
      </c>
      <c r="S459" s="253">
        <v>2.7790582503397977E-2</v>
      </c>
      <c r="T459" s="253">
        <v>1.1188812262944403E-2</v>
      </c>
      <c r="U459" s="253">
        <v>9.1338169781796097E-3</v>
      </c>
      <c r="V459" s="253">
        <v>0.18941308176898228</v>
      </c>
      <c r="W459" s="253">
        <v>0.73304154952761524</v>
      </c>
      <c r="X459" s="253">
        <v>0.52653053537815842</v>
      </c>
      <c r="Y459" s="253">
        <v>0.13605200334922082</v>
      </c>
      <c r="Z459" s="253">
        <v>7.0618451950833641E-3</v>
      </c>
      <c r="AA459" s="253">
        <v>0.31022718817060946</v>
      </c>
      <c r="AB459" s="253">
        <v>2.0128427906927926E-2</v>
      </c>
      <c r="AC459" s="253">
        <f t="shared" si="28"/>
        <v>4</v>
      </c>
      <c r="AD459" s="249">
        <v>79.011103274084988</v>
      </c>
      <c r="AF459" s="252">
        <v>0.25</v>
      </c>
      <c r="AG459" s="252">
        <v>1.5</v>
      </c>
      <c r="AH459" s="252">
        <v>1.03</v>
      </c>
      <c r="AI459" s="252">
        <v>5.22</v>
      </c>
      <c r="AJ459" s="252">
        <v>0.55000000000000004</v>
      </c>
      <c r="AK459" s="252">
        <v>6.21</v>
      </c>
      <c r="AL459" s="252">
        <v>0.3</v>
      </c>
      <c r="AM459" s="252">
        <v>0.45</v>
      </c>
      <c r="AN459" s="252">
        <v>5.37</v>
      </c>
      <c r="AO459" s="256"/>
      <c r="AP459" s="483" t="s">
        <v>1762</v>
      </c>
      <c r="AQ459" s="252">
        <v>30</v>
      </c>
      <c r="AR459" s="252">
        <v>15</v>
      </c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56"/>
      <c r="BO459" s="256"/>
      <c r="BP459" s="256"/>
      <c r="BQ459" s="256"/>
    </row>
    <row r="460" spans="1:69" s="255" customFormat="1" ht="12.75">
      <c r="A460" s="249">
        <v>2670.0804681784898</v>
      </c>
      <c r="B460" s="250" t="s">
        <v>360</v>
      </c>
      <c r="C460" s="251" t="s">
        <v>466</v>
      </c>
      <c r="D460" s="249">
        <v>7.993943019561776</v>
      </c>
      <c r="E460" s="224">
        <v>55.003019999999999</v>
      </c>
      <c r="F460" s="224">
        <v>0.32940000000000003</v>
      </c>
      <c r="G460" s="224">
        <v>1.1722999999999999</v>
      </c>
      <c r="H460" s="224">
        <v>0.48620000000000002</v>
      </c>
      <c r="I460" s="224">
        <v>11.20162</v>
      </c>
      <c r="J460" s="224">
        <v>0.23330000000000001</v>
      </c>
      <c r="K460" s="224">
        <v>28.969840000000001</v>
      </c>
      <c r="L460" s="224">
        <v>2.358603</v>
      </c>
      <c r="M460" s="224">
        <v>3.8199999999999998E-2</v>
      </c>
      <c r="N460" s="224">
        <v>99.792483000000004</v>
      </c>
      <c r="O460" s="276"/>
      <c r="P460" s="253">
        <v>1.9579179145582835</v>
      </c>
      <c r="Q460" s="253">
        <v>4.2082085441716544E-2</v>
      </c>
      <c r="R460" s="253">
        <v>7.0994895198124297E-3</v>
      </c>
      <c r="S460" s="253">
        <v>8.8176384726073604E-3</v>
      </c>
      <c r="T460" s="253">
        <v>1.3683535212821271E-2</v>
      </c>
      <c r="U460" s="253">
        <v>6.3002254179824746E-3</v>
      </c>
      <c r="V460" s="253">
        <v>0.16917109658046026</v>
      </c>
      <c r="W460" s="253">
        <v>0.79492801479631681</v>
      </c>
      <c r="X460" s="253">
        <v>0.74238600111022424</v>
      </c>
      <c r="Y460" s="253">
        <v>0.15798946767020056</v>
      </c>
      <c r="Z460" s="253">
        <v>7.0340981280310865E-3</v>
      </c>
      <c r="AA460" s="253">
        <v>8.9953991437428091E-2</v>
      </c>
      <c r="AB460" s="253">
        <v>2.6364416541160528E-3</v>
      </c>
      <c r="AC460" s="253">
        <f t="shared" si="28"/>
        <v>4</v>
      </c>
      <c r="AD460" s="249">
        <v>82.175257616529734</v>
      </c>
      <c r="AF460" s="252">
        <v>0.24</v>
      </c>
      <c r="AG460" s="252">
        <v>3.37</v>
      </c>
      <c r="AH460" s="252">
        <v>1.66</v>
      </c>
      <c r="AI460" s="252">
        <v>4.5199999999999996</v>
      </c>
      <c r="AJ460" s="252">
        <v>0.54</v>
      </c>
      <c r="AK460" s="252">
        <v>6.07</v>
      </c>
      <c r="AL460" s="252">
        <v>0.27</v>
      </c>
      <c r="AM460" s="252">
        <v>0.85</v>
      </c>
      <c r="AN460" s="252">
        <v>31.13</v>
      </c>
      <c r="AO460" s="256"/>
      <c r="AP460" s="483" t="s">
        <v>1762</v>
      </c>
      <c r="AQ460" s="252">
        <v>30</v>
      </c>
      <c r="AR460" s="252">
        <v>15</v>
      </c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56"/>
      <c r="BO460" s="256"/>
      <c r="BP460" s="256"/>
      <c r="BQ460" s="256"/>
    </row>
    <row r="461" spans="1:69" s="255" customFormat="1" ht="12.75">
      <c r="A461" s="249">
        <v>2670.0804681784898</v>
      </c>
      <c r="B461" s="250" t="s">
        <v>360</v>
      </c>
      <c r="C461" s="251" t="s">
        <v>466</v>
      </c>
      <c r="D461" s="249">
        <v>15.993943019561776</v>
      </c>
      <c r="E461" s="224">
        <v>54.793799999999997</v>
      </c>
      <c r="F461" s="224">
        <v>0.3261</v>
      </c>
      <c r="G461" s="224">
        <v>1.1451</v>
      </c>
      <c r="H461" s="224">
        <v>0.497</v>
      </c>
      <c r="I461" s="224">
        <v>11.20162</v>
      </c>
      <c r="J461" s="224">
        <v>0.2132</v>
      </c>
      <c r="K461" s="224">
        <v>29.020050000000001</v>
      </c>
      <c r="L461" s="224">
        <v>2.3387820000000001</v>
      </c>
      <c r="M461" s="224">
        <v>2.69E-2</v>
      </c>
      <c r="N461" s="224">
        <v>99.562551999999982</v>
      </c>
      <c r="O461" s="276"/>
      <c r="P461" s="253">
        <v>1.9543059408463617</v>
      </c>
      <c r="Q461" s="253">
        <v>4.5694059153638333E-2</v>
      </c>
      <c r="R461" s="253">
        <v>2.4408625104310744E-3</v>
      </c>
      <c r="S461" s="253">
        <v>8.7464673647779396E-3</v>
      </c>
      <c r="T461" s="253">
        <v>1.4014994634442996E-2</v>
      </c>
      <c r="U461" s="253">
        <v>1.3605469973931861E-2</v>
      </c>
      <c r="V461" s="253">
        <v>0.16531783379946099</v>
      </c>
      <c r="W461" s="253">
        <v>0.79587437171695496</v>
      </c>
      <c r="X461" s="253">
        <v>0.74713240683386828</v>
      </c>
      <c r="Y461" s="253">
        <v>0.15519322577593866</v>
      </c>
      <c r="Z461" s="253">
        <v>6.4407148435562042E-3</v>
      </c>
      <c r="AA461" s="253">
        <v>8.9373449851913908E-2</v>
      </c>
      <c r="AB461" s="253">
        <v>1.8602026947229888E-3</v>
      </c>
      <c r="AC461" s="253">
        <f t="shared" si="28"/>
        <v>3.9999999999999996</v>
      </c>
      <c r="AD461" s="249">
        <v>82.20060834003003</v>
      </c>
      <c r="AF461" s="252">
        <v>0.24</v>
      </c>
      <c r="AG461" s="252">
        <v>3.37</v>
      </c>
      <c r="AH461" s="252">
        <v>1.69</v>
      </c>
      <c r="AI461" s="252">
        <v>4.41</v>
      </c>
      <c r="AJ461" s="252">
        <v>0.54</v>
      </c>
      <c r="AK461" s="252">
        <v>6.58</v>
      </c>
      <c r="AL461" s="252">
        <v>0.26</v>
      </c>
      <c r="AM461" s="252">
        <v>0.85</v>
      </c>
      <c r="AN461" s="252">
        <v>43</v>
      </c>
      <c r="AO461" s="256"/>
      <c r="AP461" s="483" t="s">
        <v>1762</v>
      </c>
      <c r="AQ461" s="252">
        <v>30</v>
      </c>
      <c r="AR461" s="252">
        <v>15</v>
      </c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56"/>
      <c r="BO461" s="256"/>
      <c r="BP461" s="256"/>
      <c r="BQ461" s="256"/>
    </row>
    <row r="462" spans="1:69" s="255" customFormat="1" ht="12.75">
      <c r="A462" s="249">
        <v>2670.0804681784898</v>
      </c>
      <c r="B462" s="250" t="s">
        <v>360</v>
      </c>
      <c r="C462" s="251" t="s">
        <v>466</v>
      </c>
      <c r="D462" s="249">
        <v>23.993943019561776</v>
      </c>
      <c r="E462" s="224">
        <v>54.8735</v>
      </c>
      <c r="F462" s="224">
        <v>0.33040000000000003</v>
      </c>
      <c r="G462" s="224">
        <v>1.1758999999999999</v>
      </c>
      <c r="H462" s="224">
        <v>0.51019999999999999</v>
      </c>
      <c r="I462" s="224">
        <v>11.30172</v>
      </c>
      <c r="J462" s="224">
        <v>0.2223</v>
      </c>
      <c r="K462" s="224">
        <v>29.090340000000001</v>
      </c>
      <c r="L462" s="224">
        <v>2.358603</v>
      </c>
      <c r="M462" s="224">
        <v>2.6499999999999999E-2</v>
      </c>
      <c r="N462" s="224">
        <v>99.889462999999992</v>
      </c>
      <c r="O462" s="276"/>
      <c r="P462" s="253">
        <v>1.9511231837523255</v>
      </c>
      <c r="Q462" s="253">
        <v>4.8876816247674482E-2</v>
      </c>
      <c r="R462" s="253">
        <v>4.0062407661167754E-4</v>
      </c>
      <c r="S462" s="253">
        <v>8.8345170954242137E-3</v>
      </c>
      <c r="T462" s="253">
        <v>1.434293059811077E-2</v>
      </c>
      <c r="U462" s="253">
        <v>1.8291127310225974E-2</v>
      </c>
      <c r="V462" s="253">
        <v>0.16371420508042836</v>
      </c>
      <c r="W462" s="253">
        <v>0.79441659583919866</v>
      </c>
      <c r="X462" s="253">
        <v>0.74756563952257982</v>
      </c>
      <c r="Y462" s="253">
        <v>0.15405911087569238</v>
      </c>
      <c r="Z462" s="253">
        <v>6.6949483297375116E-3</v>
      </c>
      <c r="AA462" s="253">
        <v>8.9853401343866546E-2</v>
      </c>
      <c r="AB462" s="253">
        <v>1.8268999281238337E-3</v>
      </c>
      <c r="AC462" s="253">
        <f t="shared" si="28"/>
        <v>3.9999999999999987</v>
      </c>
      <c r="AD462" s="249">
        <v>82.105639487521415</v>
      </c>
      <c r="AF462" s="252">
        <v>0.24</v>
      </c>
      <c r="AG462" s="252">
        <v>3.34</v>
      </c>
      <c r="AH462" s="252">
        <v>1.67</v>
      </c>
      <c r="AI462" s="252">
        <v>4.3</v>
      </c>
      <c r="AJ462" s="252">
        <v>0.54</v>
      </c>
      <c r="AK462" s="252">
        <v>6.33</v>
      </c>
      <c r="AL462" s="252">
        <v>0.26</v>
      </c>
      <c r="AM462" s="252">
        <v>0.85</v>
      </c>
      <c r="AN462" s="252">
        <v>43.76</v>
      </c>
      <c r="AO462" s="256"/>
      <c r="AP462" s="483" t="s">
        <v>1762</v>
      </c>
      <c r="AQ462" s="252">
        <v>30</v>
      </c>
      <c r="AR462" s="252">
        <v>15</v>
      </c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56"/>
      <c r="BO462" s="256"/>
      <c r="BP462" s="256"/>
      <c r="BQ462" s="256"/>
    </row>
    <row r="463" spans="1:69" s="255" customFormat="1" ht="12.75">
      <c r="A463" s="249">
        <v>2670.0804681784898</v>
      </c>
      <c r="B463" s="250" t="s">
        <v>360</v>
      </c>
      <c r="C463" s="251" t="s">
        <v>466</v>
      </c>
      <c r="D463" s="249">
        <v>31.993943019561776</v>
      </c>
      <c r="E463" s="224">
        <v>54.743989999999997</v>
      </c>
      <c r="F463" s="224">
        <v>0.3377</v>
      </c>
      <c r="G463" s="224">
        <v>1.159</v>
      </c>
      <c r="H463" s="224">
        <v>0.52910000000000001</v>
      </c>
      <c r="I463" s="224">
        <v>11.26168</v>
      </c>
      <c r="J463" s="224">
        <v>0.2409</v>
      </c>
      <c r="K463" s="224">
        <v>29.010010000000001</v>
      </c>
      <c r="L463" s="224">
        <v>2.4378829999999998</v>
      </c>
      <c r="M463" s="224">
        <v>3.9399999999999998E-2</v>
      </c>
      <c r="N463" s="224">
        <v>99.759662999999989</v>
      </c>
      <c r="O463" s="276"/>
      <c r="P463" s="253">
        <v>1.9492303636890074</v>
      </c>
      <c r="Q463" s="253">
        <v>4.8636899172406538E-2</v>
      </c>
      <c r="R463" s="253" t="s">
        <v>462</v>
      </c>
      <c r="S463" s="253">
        <v>9.0422920537549453E-3</v>
      </c>
      <c r="T463" s="253">
        <v>1.4894979053948312E-2</v>
      </c>
      <c r="U463" s="253">
        <v>2.2642815894490909E-2</v>
      </c>
      <c r="V463" s="253">
        <v>0.16128941363657864</v>
      </c>
      <c r="W463" s="253">
        <v>0.79426323649981367</v>
      </c>
      <c r="X463" s="253">
        <v>0.74560352355613113</v>
      </c>
      <c r="Y463" s="253">
        <v>0.1514081850869646</v>
      </c>
      <c r="Z463" s="253">
        <v>7.2652281910298901E-3</v>
      </c>
      <c r="AA463" s="253">
        <v>9.3003057559501945E-2</v>
      </c>
      <c r="AB463" s="253">
        <v>2.7200056063724858E-3</v>
      </c>
      <c r="AC463" s="253">
        <f t="shared" ref="AC463:AC496" si="29">SUM(P463:AB463)</f>
        <v>3.9999999999999996</v>
      </c>
      <c r="AD463" s="249">
        <v>82.117153819212746</v>
      </c>
      <c r="AF463" s="252">
        <v>0.24</v>
      </c>
      <c r="AG463" s="252">
        <v>3.24</v>
      </c>
      <c r="AH463" s="252">
        <v>1.68</v>
      </c>
      <c r="AI463" s="252">
        <v>4.18</v>
      </c>
      <c r="AJ463" s="252">
        <v>0.54</v>
      </c>
      <c r="AK463" s="252">
        <v>5.82</v>
      </c>
      <c r="AL463" s="252">
        <v>0.26</v>
      </c>
      <c r="AM463" s="252">
        <v>0.83</v>
      </c>
      <c r="AN463" s="252">
        <v>29.68</v>
      </c>
      <c r="AO463" s="256"/>
      <c r="AP463" s="483" t="s">
        <v>1762</v>
      </c>
      <c r="AQ463" s="252">
        <v>30</v>
      </c>
      <c r="AR463" s="252">
        <v>15</v>
      </c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56"/>
      <c r="BO463" s="256"/>
      <c r="BP463" s="256"/>
      <c r="BQ463" s="256"/>
    </row>
    <row r="464" spans="1:69" s="255" customFormat="1" ht="12.75">
      <c r="A464" s="249">
        <v>2670.0804681784898</v>
      </c>
      <c r="B464" s="250" t="s">
        <v>360</v>
      </c>
      <c r="C464" s="251" t="s">
        <v>466</v>
      </c>
      <c r="D464" s="249">
        <v>39.993943019561776</v>
      </c>
      <c r="E464" s="224">
        <v>54.783839999999998</v>
      </c>
      <c r="F464" s="224">
        <v>0.32290000000000002</v>
      </c>
      <c r="G464" s="224">
        <v>1.1408</v>
      </c>
      <c r="H464" s="224">
        <v>0.53710000000000002</v>
      </c>
      <c r="I464" s="224">
        <v>11.161580000000001</v>
      </c>
      <c r="J464" s="224">
        <v>0.22259999999999999</v>
      </c>
      <c r="K464" s="224">
        <v>28.899560000000001</v>
      </c>
      <c r="L464" s="224">
        <v>2.4775239999999998</v>
      </c>
      <c r="M464" s="224">
        <v>2.6100000000000002E-2</v>
      </c>
      <c r="N464" s="224">
        <v>99.572003999999993</v>
      </c>
      <c r="O464" s="276"/>
      <c r="P464" s="253">
        <v>1.9547136921541606</v>
      </c>
      <c r="Q464" s="253">
        <v>4.5286307845839424E-2</v>
      </c>
      <c r="R464" s="253">
        <v>2.6865863291116732E-3</v>
      </c>
      <c r="S464" s="253">
        <v>8.6640206553908871E-3</v>
      </c>
      <c r="T464" s="253">
        <v>1.515169614195345E-2</v>
      </c>
      <c r="U464" s="253">
        <v>1.1925569525917723E-2</v>
      </c>
      <c r="V464" s="253">
        <v>0.16616368274315882</v>
      </c>
      <c r="W464" s="253">
        <v>0.79540844460446836</v>
      </c>
      <c r="X464" s="253">
        <v>0.74179185685842597</v>
      </c>
      <c r="Y464" s="253">
        <v>0.15496298486719609</v>
      </c>
      <c r="Z464" s="253">
        <v>6.7273122186190274E-3</v>
      </c>
      <c r="AA464" s="253">
        <v>9.4712260593830713E-2</v>
      </c>
      <c r="AB464" s="253">
        <v>1.8055854619281348E-3</v>
      </c>
      <c r="AC464" s="253">
        <f t="shared" si="29"/>
        <v>4.0000000000000009</v>
      </c>
      <c r="AD464" s="249">
        <v>82.192124846106012</v>
      </c>
      <c r="AF464" s="252">
        <v>0.24</v>
      </c>
      <c r="AG464" s="252">
        <v>3.39</v>
      </c>
      <c r="AH464" s="252">
        <v>1.68</v>
      </c>
      <c r="AI464" s="252">
        <v>4.16</v>
      </c>
      <c r="AJ464" s="252">
        <v>0.55000000000000004</v>
      </c>
      <c r="AK464" s="252">
        <v>6.29</v>
      </c>
      <c r="AL464" s="252">
        <v>0.27</v>
      </c>
      <c r="AM464" s="252">
        <v>0.83</v>
      </c>
      <c r="AN464" s="252">
        <v>45.16</v>
      </c>
      <c r="AO464" s="256"/>
      <c r="AP464" s="483" t="s">
        <v>1762</v>
      </c>
      <c r="AQ464" s="252">
        <v>30</v>
      </c>
      <c r="AR464" s="252">
        <v>15</v>
      </c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56"/>
      <c r="BO464" s="256"/>
      <c r="BP464" s="256"/>
      <c r="BQ464" s="256"/>
    </row>
    <row r="465" spans="1:69" s="255" customFormat="1" ht="12.75">
      <c r="A465" s="249">
        <v>2670.0804681784898</v>
      </c>
      <c r="B465" s="250" t="s">
        <v>360</v>
      </c>
      <c r="C465" s="251" t="s">
        <v>466</v>
      </c>
      <c r="D465" s="249">
        <v>47.993943019561776</v>
      </c>
      <c r="E465" s="224">
        <v>54.68421</v>
      </c>
      <c r="F465" s="224">
        <v>0.3291</v>
      </c>
      <c r="G465" s="224">
        <v>1.1669</v>
      </c>
      <c r="H465" s="224">
        <v>0.56940000000000002</v>
      </c>
      <c r="I465" s="224">
        <v>11.15157</v>
      </c>
      <c r="J465" s="224">
        <v>0.24360000000000001</v>
      </c>
      <c r="K465" s="224">
        <v>28.909590000000001</v>
      </c>
      <c r="L465" s="224">
        <v>2.4676140000000002</v>
      </c>
      <c r="M465" s="224">
        <v>3.15E-2</v>
      </c>
      <c r="N465" s="224">
        <v>99.553483999999997</v>
      </c>
      <c r="O465" s="276"/>
      <c r="P465" s="253">
        <v>1.9514103580627444</v>
      </c>
      <c r="Q465" s="253">
        <v>4.8589641937255568E-2</v>
      </c>
      <c r="R465" s="253">
        <v>4.8713418570045519E-4</v>
      </c>
      <c r="S465" s="253">
        <v>8.8315167089376076E-3</v>
      </c>
      <c r="T465" s="253">
        <v>1.6064956034513335E-2</v>
      </c>
      <c r="U465" s="253">
        <v>1.6553954068704968E-2</v>
      </c>
      <c r="V465" s="253">
        <v>0.16340427791319306</v>
      </c>
      <c r="W465" s="253">
        <v>0.79465816108894993</v>
      </c>
      <c r="X465" s="253">
        <v>0.74327386740310175</v>
      </c>
      <c r="Y465" s="253">
        <v>0.15283820835403877</v>
      </c>
      <c r="Z465" s="253">
        <v>7.362913301073787E-3</v>
      </c>
      <c r="AA465" s="253">
        <v>9.4345575172247911E-2</v>
      </c>
      <c r="AB465" s="253">
        <v>2.1794357695377221E-3</v>
      </c>
      <c r="AC465" s="253">
        <f t="shared" si="29"/>
        <v>3.9999999999999996</v>
      </c>
      <c r="AD465" s="249">
        <v>82.210328977115864</v>
      </c>
      <c r="AF465" s="252">
        <v>0.24</v>
      </c>
      <c r="AG465" s="252">
        <v>3.32</v>
      </c>
      <c r="AH465" s="252">
        <v>1.65</v>
      </c>
      <c r="AI465" s="252">
        <v>3.96</v>
      </c>
      <c r="AJ465" s="252">
        <v>0.55000000000000004</v>
      </c>
      <c r="AK465" s="252">
        <v>5.84</v>
      </c>
      <c r="AL465" s="252">
        <v>0.27</v>
      </c>
      <c r="AM465" s="252">
        <v>0.83</v>
      </c>
      <c r="AN465" s="252">
        <v>36.72</v>
      </c>
      <c r="AO465" s="256"/>
      <c r="AP465" s="483" t="s">
        <v>1762</v>
      </c>
      <c r="AQ465" s="252">
        <v>30</v>
      </c>
      <c r="AR465" s="252">
        <v>15</v>
      </c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56"/>
      <c r="BO465" s="256"/>
      <c r="BP465" s="256"/>
      <c r="BQ465" s="256"/>
    </row>
    <row r="466" spans="1:69" s="255" customFormat="1" ht="12.75">
      <c r="A466" s="249">
        <v>2670.0804681784898</v>
      </c>
      <c r="B466" s="250" t="s">
        <v>360</v>
      </c>
      <c r="C466" s="251" t="s">
        <v>466</v>
      </c>
      <c r="D466" s="249">
        <v>55.993943019561776</v>
      </c>
      <c r="E466" s="224">
        <v>54.604520000000001</v>
      </c>
      <c r="F466" s="224">
        <v>0.31929999999999997</v>
      </c>
      <c r="G466" s="224">
        <v>1.1708000000000001</v>
      </c>
      <c r="H466" s="224">
        <v>0.53879999999999995</v>
      </c>
      <c r="I466" s="224">
        <v>11.21163</v>
      </c>
      <c r="J466" s="224">
        <v>0.24229999999999999</v>
      </c>
      <c r="K466" s="224">
        <v>28.979880000000001</v>
      </c>
      <c r="L466" s="224">
        <v>2.4180630000000001</v>
      </c>
      <c r="M466" s="224">
        <v>3.56E-2</v>
      </c>
      <c r="N466" s="224">
        <v>99.520893000000001</v>
      </c>
      <c r="O466" s="276"/>
      <c r="P466" s="253">
        <v>1.9485298461848188</v>
      </c>
      <c r="Q466" s="253">
        <v>4.9239870834456051E-2</v>
      </c>
      <c r="R466" s="253" t="s">
        <v>462</v>
      </c>
      <c r="S466" s="253">
        <v>8.5683685074344155E-3</v>
      </c>
      <c r="T466" s="253">
        <v>1.5201325927746428E-2</v>
      </c>
      <c r="U466" s="253">
        <v>2.3825435738126899E-2</v>
      </c>
      <c r="V466" s="253">
        <v>0.16014885011219915</v>
      </c>
      <c r="W466" s="253">
        <v>0.79448630269521847</v>
      </c>
      <c r="X466" s="253">
        <v>0.74715592225872496</v>
      </c>
      <c r="Y466" s="253">
        <v>0.1506082123736211</v>
      </c>
      <c r="Z466" s="253">
        <v>7.3234820588154864E-3</v>
      </c>
      <c r="AA466" s="253">
        <v>9.2449321424001474E-2</v>
      </c>
      <c r="AB466" s="253">
        <v>2.4630618848370026E-3</v>
      </c>
      <c r="AC466" s="253">
        <f t="shared" si="29"/>
        <v>3.9999999999999996</v>
      </c>
      <c r="AD466" s="249">
        <v>82.167248193103333</v>
      </c>
      <c r="AF466" s="252">
        <v>0.24</v>
      </c>
      <c r="AG466" s="252">
        <v>3.39</v>
      </c>
      <c r="AH466" s="252">
        <v>1.66</v>
      </c>
      <c r="AI466" s="252">
        <v>4.2</v>
      </c>
      <c r="AJ466" s="252">
        <v>0.54</v>
      </c>
      <c r="AK466" s="252">
        <v>5.77</v>
      </c>
      <c r="AL466" s="252">
        <v>0.26</v>
      </c>
      <c r="AM466" s="252">
        <v>0.84</v>
      </c>
      <c r="AN466" s="252">
        <v>33.17</v>
      </c>
      <c r="AO466" s="256"/>
      <c r="AP466" s="483" t="s">
        <v>1762</v>
      </c>
      <c r="AQ466" s="252">
        <v>30</v>
      </c>
      <c r="AR466" s="252">
        <v>15</v>
      </c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56"/>
      <c r="BO466" s="256"/>
      <c r="BP466" s="256"/>
      <c r="BQ466" s="256"/>
    </row>
    <row r="467" spans="1:69" s="255" customFormat="1" ht="12.75">
      <c r="A467" s="249">
        <v>2670.0804681784898</v>
      </c>
      <c r="B467" s="250" t="s">
        <v>360</v>
      </c>
      <c r="C467" s="251" t="s">
        <v>466</v>
      </c>
      <c r="D467" s="249">
        <v>63.993943019561776</v>
      </c>
      <c r="E467" s="224">
        <v>54.714100000000002</v>
      </c>
      <c r="F467" s="224">
        <v>0.32550000000000001</v>
      </c>
      <c r="G467" s="224">
        <v>1.145</v>
      </c>
      <c r="H467" s="224">
        <v>0.51600000000000001</v>
      </c>
      <c r="I467" s="224">
        <v>11.20162</v>
      </c>
      <c r="J467" s="224">
        <v>0.2198</v>
      </c>
      <c r="K467" s="224">
        <v>29.010010000000001</v>
      </c>
      <c r="L467" s="224">
        <v>2.4378829999999998</v>
      </c>
      <c r="M467" s="224">
        <v>2.69E-2</v>
      </c>
      <c r="N467" s="224">
        <v>99.596813000000012</v>
      </c>
      <c r="O467" s="276"/>
      <c r="P467" s="253">
        <v>1.9509144118443862</v>
      </c>
      <c r="Q467" s="253">
        <v>4.8117179969283594E-2</v>
      </c>
      <c r="R467" s="253" t="s">
        <v>462</v>
      </c>
      <c r="S467" s="253">
        <v>8.7279188414547838E-3</v>
      </c>
      <c r="T467" s="253">
        <v>1.4546686315507585E-2</v>
      </c>
      <c r="U467" s="253">
        <v>1.9911151803130522E-2</v>
      </c>
      <c r="V467" s="253">
        <v>0.16208300485558977</v>
      </c>
      <c r="W467" s="253">
        <v>0.79569964637064727</v>
      </c>
      <c r="X467" s="253">
        <v>0.74633943711652762</v>
      </c>
      <c r="Y467" s="253">
        <v>0.15202839307751478</v>
      </c>
      <c r="Z467" s="253">
        <v>6.6382313567307609E-3</v>
      </c>
      <c r="AA467" s="253">
        <v>9.3134258989621285E-2</v>
      </c>
      <c r="AB467" s="253">
        <v>1.8596794596055664E-3</v>
      </c>
      <c r="AC467" s="253">
        <f t="shared" si="29"/>
        <v>3.9999999999999996</v>
      </c>
      <c r="AD467" s="249">
        <v>82.19554497458995</v>
      </c>
      <c r="AF467" s="252">
        <v>0.24</v>
      </c>
      <c r="AG467" s="252">
        <v>3.4</v>
      </c>
      <c r="AH467" s="252">
        <v>1.68</v>
      </c>
      <c r="AI467" s="252">
        <v>4.3099999999999996</v>
      </c>
      <c r="AJ467" s="252">
        <v>0.54</v>
      </c>
      <c r="AK467" s="252">
        <v>6.37</v>
      </c>
      <c r="AL467" s="252">
        <v>0.26</v>
      </c>
      <c r="AM467" s="252">
        <v>0.83</v>
      </c>
      <c r="AN467" s="252">
        <v>42.67</v>
      </c>
      <c r="AO467" s="256"/>
      <c r="AP467" s="483" t="s">
        <v>1762</v>
      </c>
      <c r="AQ467" s="252">
        <v>30</v>
      </c>
      <c r="AR467" s="252">
        <v>15</v>
      </c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</row>
    <row r="468" spans="1:69" s="255" customFormat="1" ht="12.75">
      <c r="A468" s="249">
        <v>2670.0804681784898</v>
      </c>
      <c r="B468" s="250" t="s">
        <v>360</v>
      </c>
      <c r="C468" s="251" t="s">
        <v>466</v>
      </c>
      <c r="D468" s="249">
        <v>71.993943019561783</v>
      </c>
      <c r="E468" s="224">
        <v>54.61448</v>
      </c>
      <c r="F468" s="224">
        <v>0.3301</v>
      </c>
      <c r="G468" s="224">
        <v>1.1496999999999999</v>
      </c>
      <c r="H468" s="224">
        <v>0.5171</v>
      </c>
      <c r="I468" s="224">
        <v>11.15157</v>
      </c>
      <c r="J468" s="224">
        <v>0.25829999999999997</v>
      </c>
      <c r="K468" s="224">
        <v>28.939720000000001</v>
      </c>
      <c r="L468" s="224">
        <v>2.4874339999999999</v>
      </c>
      <c r="M468" s="224">
        <v>5.11E-2</v>
      </c>
      <c r="N468" s="224">
        <v>99.499504000000002</v>
      </c>
      <c r="O468" s="276"/>
      <c r="P468" s="253">
        <v>1.9491653932092592</v>
      </c>
      <c r="Q468" s="253">
        <v>4.8359426635224523E-2</v>
      </c>
      <c r="R468" s="253" t="s">
        <v>462</v>
      </c>
      <c r="S468" s="253">
        <v>8.8594581824394739E-3</v>
      </c>
      <c r="T468" s="253">
        <v>1.4591194340968661E-2</v>
      </c>
      <c r="U468" s="253">
        <v>2.4535646847965609E-2</v>
      </c>
      <c r="V468" s="253">
        <v>0.1592351034672046</v>
      </c>
      <c r="W468" s="253">
        <v>0.79525377731693758</v>
      </c>
      <c r="X468" s="253">
        <v>0.74447334339610627</v>
      </c>
      <c r="Y468" s="253">
        <v>0.14906724525623938</v>
      </c>
      <c r="Z468" s="253">
        <v>7.8082018984251553E-3</v>
      </c>
      <c r="AA468" s="253">
        <v>9.5115238841674762E-2</v>
      </c>
      <c r="AB468" s="253">
        <v>3.5359706075544848E-3</v>
      </c>
      <c r="AC468" s="253">
        <f t="shared" si="29"/>
        <v>3.9999999999999996</v>
      </c>
      <c r="AD468" s="249">
        <v>82.225558263531724</v>
      </c>
      <c r="AF468" s="252">
        <v>0.24</v>
      </c>
      <c r="AG468" s="252">
        <v>3.31</v>
      </c>
      <c r="AH468" s="252">
        <v>1.69</v>
      </c>
      <c r="AI468" s="252">
        <v>4.3</v>
      </c>
      <c r="AJ468" s="252">
        <v>0.54</v>
      </c>
      <c r="AK468" s="252">
        <v>5.5</v>
      </c>
      <c r="AL468" s="252">
        <v>0.26</v>
      </c>
      <c r="AM468" s="252">
        <v>0.83</v>
      </c>
      <c r="AN468" s="252">
        <v>22.69</v>
      </c>
      <c r="AO468" s="256"/>
      <c r="AP468" s="483" t="s">
        <v>1762</v>
      </c>
      <c r="AQ468" s="252">
        <v>30</v>
      </c>
      <c r="AR468" s="252">
        <v>15</v>
      </c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</row>
    <row r="469" spans="1:69" s="255" customFormat="1" ht="12.75">
      <c r="A469" s="249">
        <v>2670.0804681784898</v>
      </c>
      <c r="B469" s="250" t="s">
        <v>360</v>
      </c>
      <c r="C469" s="251" t="s">
        <v>466</v>
      </c>
      <c r="D469" s="249">
        <v>79.993943019561783</v>
      </c>
      <c r="E469" s="224">
        <v>54.674250000000001</v>
      </c>
      <c r="F469" s="224">
        <v>0.30719999999999997</v>
      </c>
      <c r="G469" s="224">
        <v>1.1297999999999999</v>
      </c>
      <c r="H469" s="224">
        <v>0.53469999999999995</v>
      </c>
      <c r="I469" s="224">
        <v>11.1816</v>
      </c>
      <c r="J469" s="224">
        <v>0.2301</v>
      </c>
      <c r="K469" s="224">
        <v>29.150590000000001</v>
      </c>
      <c r="L469" s="224">
        <v>2.4180630000000001</v>
      </c>
      <c r="M469" s="224">
        <v>1.9099999999999999E-2</v>
      </c>
      <c r="N469" s="224">
        <v>99.645402999999988</v>
      </c>
      <c r="O469" s="276"/>
      <c r="P469" s="253">
        <v>1.9476106123000163</v>
      </c>
      <c r="Q469" s="253">
        <v>4.7432562878066256E-2</v>
      </c>
      <c r="R469" s="253" t="s">
        <v>462</v>
      </c>
      <c r="S469" s="253">
        <v>8.2292689945452149E-3</v>
      </c>
      <c r="T469" s="253">
        <v>1.5059303888189029E-2</v>
      </c>
      <c r="U469" s="253">
        <v>2.7147536866587885E-2</v>
      </c>
      <c r="V469" s="253">
        <v>0.15752205627585225</v>
      </c>
      <c r="W469" s="253">
        <v>0.79699865879674336</v>
      </c>
      <c r="X469" s="253">
        <v>0.75101644160772218</v>
      </c>
      <c r="Y469" s="253">
        <v>0.14843394386337622</v>
      </c>
      <c r="Z469" s="253">
        <v>6.942592198178295E-3</v>
      </c>
      <c r="AA469" s="253">
        <v>9.2287856108755659E-2</v>
      </c>
      <c r="AB469" s="253">
        <v>1.3191662219675772E-3</v>
      </c>
      <c r="AC469" s="253">
        <f t="shared" si="29"/>
        <v>4.0000000000000009</v>
      </c>
      <c r="AD469" s="249">
        <v>82.292263210767132</v>
      </c>
      <c r="AF469" s="252">
        <v>0.24</v>
      </c>
      <c r="AG469" s="252">
        <v>3.54</v>
      </c>
      <c r="AH469" s="252">
        <v>1.7</v>
      </c>
      <c r="AI469" s="252">
        <v>4.22</v>
      </c>
      <c r="AJ469" s="252">
        <v>0.54</v>
      </c>
      <c r="AK469" s="252">
        <v>6.14</v>
      </c>
      <c r="AL469" s="252">
        <v>0.26</v>
      </c>
      <c r="AM469" s="252">
        <v>0.84</v>
      </c>
      <c r="AN469" s="252">
        <v>61.43</v>
      </c>
      <c r="AO469" s="256"/>
      <c r="AP469" s="483" t="s">
        <v>1762</v>
      </c>
      <c r="AQ469" s="252">
        <v>30</v>
      </c>
      <c r="AR469" s="252">
        <v>15</v>
      </c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</row>
    <row r="470" spans="1:69" s="255" customFormat="1" ht="12.75">
      <c r="A470" s="249">
        <v>2670.0804681784898</v>
      </c>
      <c r="B470" s="250" t="s">
        <v>360</v>
      </c>
      <c r="C470" s="251" t="s">
        <v>466</v>
      </c>
      <c r="D470" s="249">
        <v>87.993943019561783</v>
      </c>
      <c r="E470" s="224">
        <v>55.670499999999997</v>
      </c>
      <c r="F470" s="224">
        <v>0.2258</v>
      </c>
      <c r="G470" s="224">
        <v>0.7147</v>
      </c>
      <c r="H470" s="224">
        <v>0.32629999999999998</v>
      </c>
      <c r="I470" s="224">
        <v>11.041449999999999</v>
      </c>
      <c r="J470" s="224">
        <v>0.24829999999999999</v>
      </c>
      <c r="K470" s="224">
        <v>29.86354</v>
      </c>
      <c r="L470" s="224">
        <v>2.2198609999999999</v>
      </c>
      <c r="M470" s="224">
        <v>2.1000000000000001E-2</v>
      </c>
      <c r="N470" s="224">
        <v>100.331451</v>
      </c>
      <c r="O470" s="276"/>
      <c r="P470" s="253">
        <v>1.9650147958235253</v>
      </c>
      <c r="Q470" s="253">
        <v>2.973173187818123E-2</v>
      </c>
      <c r="R470" s="253" t="s">
        <v>462</v>
      </c>
      <c r="S470" s="253">
        <v>5.9935673470516999E-3</v>
      </c>
      <c r="T470" s="253">
        <v>9.1061162808755026E-3</v>
      </c>
      <c r="U470" s="253">
        <v>2.0582591236712133E-2</v>
      </c>
      <c r="V470" s="253">
        <v>0.15774789825542429</v>
      </c>
      <c r="W470" s="253">
        <v>0.81182329917823004</v>
      </c>
      <c r="X470" s="253">
        <v>0.75959040332108174</v>
      </c>
      <c r="Y470" s="253">
        <v>0.14759836257493791</v>
      </c>
      <c r="Z470" s="253">
        <v>7.4234051127398002E-3</v>
      </c>
      <c r="AA470" s="253">
        <v>8.3950663254315577E-2</v>
      </c>
      <c r="AB470" s="253">
        <v>1.4371657369249521E-3</v>
      </c>
      <c r="AC470" s="253">
        <f t="shared" si="29"/>
        <v>4.0000000000000009</v>
      </c>
      <c r="AD470" s="249">
        <v>82.821823540369536</v>
      </c>
      <c r="AF470" s="252">
        <v>0.24</v>
      </c>
      <c r="AG470" s="252">
        <v>4.47</v>
      </c>
      <c r="AH470" s="252">
        <v>2.25</v>
      </c>
      <c r="AI470" s="252">
        <v>5.98</v>
      </c>
      <c r="AJ470" s="252">
        <v>0.55000000000000004</v>
      </c>
      <c r="AK470" s="252">
        <v>5.65</v>
      </c>
      <c r="AL470" s="252">
        <v>0.26</v>
      </c>
      <c r="AM470" s="252">
        <v>0.88</v>
      </c>
      <c r="AN470" s="252">
        <v>54.73</v>
      </c>
      <c r="AO470" s="256"/>
      <c r="AP470" s="483" t="s">
        <v>1762</v>
      </c>
      <c r="AQ470" s="252">
        <v>30</v>
      </c>
      <c r="AR470" s="252">
        <v>15</v>
      </c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</row>
    <row r="471" spans="1:69" s="255" customFormat="1" ht="12.75">
      <c r="A471" s="249">
        <v>2670.0804681784898</v>
      </c>
      <c r="B471" s="250" t="s">
        <v>360</v>
      </c>
      <c r="C471" s="251" t="s">
        <v>466</v>
      </c>
      <c r="D471" s="249">
        <v>95.993943019561783</v>
      </c>
      <c r="E471" s="224">
        <v>55.670499999999997</v>
      </c>
      <c r="F471" s="224">
        <v>0.20200000000000001</v>
      </c>
      <c r="G471" s="224">
        <v>0.70179999999999998</v>
      </c>
      <c r="H471" s="224">
        <v>0.3337</v>
      </c>
      <c r="I471" s="224">
        <v>11.071479999999999</v>
      </c>
      <c r="J471" s="224">
        <v>0.23930000000000001</v>
      </c>
      <c r="K471" s="224">
        <v>29.702870000000001</v>
      </c>
      <c r="L471" s="224">
        <v>2.2198609999999999</v>
      </c>
      <c r="M471" s="224">
        <v>2.4500000000000001E-2</v>
      </c>
      <c r="N471" s="224">
        <v>100.166011</v>
      </c>
      <c r="O471" s="276"/>
      <c r="P471" s="253">
        <v>1.9692286468786895</v>
      </c>
      <c r="Q471" s="253">
        <v>2.9257695090153565E-2</v>
      </c>
      <c r="R471" s="253" t="s">
        <v>462</v>
      </c>
      <c r="S471" s="253">
        <v>5.3733254015000086E-3</v>
      </c>
      <c r="T471" s="253">
        <v>9.3325998412386139E-3</v>
      </c>
      <c r="U471" s="253">
        <v>1.388604943178251E-2</v>
      </c>
      <c r="V471" s="253">
        <v>0.16231227659056793</v>
      </c>
      <c r="W471" s="253">
        <v>0.81060940676606785</v>
      </c>
      <c r="X471" s="253">
        <v>0.75570153958889308</v>
      </c>
      <c r="Y471" s="253">
        <v>0.15131780644271317</v>
      </c>
      <c r="Z471" s="253">
        <v>7.1696748555165916E-3</v>
      </c>
      <c r="AA471" s="253">
        <v>8.4130690189322788E-2</v>
      </c>
      <c r="AB471" s="253">
        <v>1.6802889235543392E-3</v>
      </c>
      <c r="AC471" s="253">
        <f t="shared" si="29"/>
        <v>3.9999999999999996</v>
      </c>
      <c r="AD471" s="249">
        <v>82.706122637705278</v>
      </c>
      <c r="AF471" s="252">
        <v>0.24</v>
      </c>
      <c r="AG471" s="252">
        <v>5.01</v>
      </c>
      <c r="AH471" s="252">
        <v>2.31</v>
      </c>
      <c r="AI471" s="252">
        <v>5.95</v>
      </c>
      <c r="AJ471" s="252">
        <v>0.55000000000000004</v>
      </c>
      <c r="AK471" s="252">
        <v>5.89</v>
      </c>
      <c r="AL471" s="252">
        <v>0.26</v>
      </c>
      <c r="AM471" s="252">
        <v>0.88</v>
      </c>
      <c r="AN471" s="252">
        <v>46.68</v>
      </c>
      <c r="AO471" s="256"/>
      <c r="AP471" s="483" t="s">
        <v>1762</v>
      </c>
      <c r="AQ471" s="252">
        <v>30</v>
      </c>
      <c r="AR471" s="252">
        <v>15</v>
      </c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</row>
    <row r="472" spans="1:69" s="255" customFormat="1" ht="12.75">
      <c r="A472" s="249">
        <v>2670.0804681784898</v>
      </c>
      <c r="B472" s="250" t="s">
        <v>360</v>
      </c>
      <c r="C472" s="251" t="s">
        <v>466</v>
      </c>
      <c r="D472" s="249">
        <v>103.99394301956178</v>
      </c>
      <c r="E472" s="224">
        <v>55.690429999999999</v>
      </c>
      <c r="F472" s="224">
        <v>0.23649999999999999</v>
      </c>
      <c r="G472" s="224">
        <v>0.7198</v>
      </c>
      <c r="H472" s="224">
        <v>0.35239999999999999</v>
      </c>
      <c r="I472" s="224">
        <v>10.991400000000001</v>
      </c>
      <c r="J472" s="224">
        <v>0.22009999999999999</v>
      </c>
      <c r="K472" s="224">
        <v>29.562290000000001</v>
      </c>
      <c r="L472" s="224">
        <v>2.2099510000000002</v>
      </c>
      <c r="M472" s="224">
        <v>2.8899999999999999E-2</v>
      </c>
      <c r="N472" s="224">
        <v>100.01177100000001</v>
      </c>
      <c r="O472" s="276"/>
      <c r="P472" s="253">
        <v>1.9736515181764545</v>
      </c>
      <c r="Q472" s="253">
        <v>2.6348481823545544E-2</v>
      </c>
      <c r="R472" s="253">
        <v>3.716259171721692E-3</v>
      </c>
      <c r="S472" s="253">
        <v>6.3029200173963613E-3</v>
      </c>
      <c r="T472" s="253">
        <v>9.8741840184910432E-3</v>
      </c>
      <c r="U472" s="253">
        <v>2.1379944619930313E-3</v>
      </c>
      <c r="V472" s="253">
        <v>0.16785959378030696</v>
      </c>
      <c r="W472" s="253">
        <v>0.81010904855009058</v>
      </c>
      <c r="X472" s="253">
        <v>0.7517308763284245</v>
      </c>
      <c r="Y472" s="253">
        <v>0.15576327626317243</v>
      </c>
      <c r="Z472" s="253">
        <v>6.6068688146747835E-3</v>
      </c>
      <c r="AA472" s="253">
        <v>8.3913182730275621E-2</v>
      </c>
      <c r="AB472" s="253">
        <v>1.9857958634527011E-3</v>
      </c>
      <c r="AC472" s="253">
        <f t="shared" si="29"/>
        <v>4</v>
      </c>
      <c r="AD472" s="249">
        <v>82.742067796454805</v>
      </c>
      <c r="AF472" s="252">
        <v>0.24</v>
      </c>
      <c r="AG472" s="252">
        <v>4.28</v>
      </c>
      <c r="AH472" s="252">
        <v>2.2599999999999998</v>
      </c>
      <c r="AI472" s="252">
        <v>5.58</v>
      </c>
      <c r="AJ472" s="252">
        <v>0.55000000000000004</v>
      </c>
      <c r="AK472" s="252">
        <v>6.31</v>
      </c>
      <c r="AL472" s="252">
        <v>0.26</v>
      </c>
      <c r="AM472" s="252">
        <v>0.88</v>
      </c>
      <c r="AN472" s="252">
        <v>39.880000000000003</v>
      </c>
      <c r="AO472" s="256"/>
      <c r="AP472" s="483" t="s">
        <v>1762</v>
      </c>
      <c r="AQ472" s="252">
        <v>30</v>
      </c>
      <c r="AR472" s="252">
        <v>15</v>
      </c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</row>
    <row r="473" spans="1:69" s="255" customFormat="1" ht="12.75">
      <c r="A473" s="249">
        <v>2670.0804681784898</v>
      </c>
      <c r="B473" s="250" t="s">
        <v>360</v>
      </c>
      <c r="C473" s="251" t="s">
        <v>466</v>
      </c>
      <c r="D473" s="249">
        <v>111.99394301956178</v>
      </c>
      <c r="E473" s="224">
        <v>55.630650000000003</v>
      </c>
      <c r="F473" s="224">
        <v>0.22009999999999999</v>
      </c>
      <c r="G473" s="224">
        <v>0.72760000000000002</v>
      </c>
      <c r="H473" s="224">
        <v>0.33539999999999998</v>
      </c>
      <c r="I473" s="224">
        <v>11.081490000000001</v>
      </c>
      <c r="J473" s="224">
        <v>0.2467</v>
      </c>
      <c r="K473" s="224">
        <v>29.72296</v>
      </c>
      <c r="L473" s="224">
        <v>2.239681</v>
      </c>
      <c r="M473" s="224">
        <v>4.3200000000000002E-2</v>
      </c>
      <c r="N473" s="224">
        <v>100.24778100000002</v>
      </c>
      <c r="O473" s="276"/>
      <c r="P473" s="253">
        <v>1.9659484920867265</v>
      </c>
      <c r="Q473" s="253">
        <v>3.0304450521882319E-2</v>
      </c>
      <c r="R473" s="253" t="s">
        <v>462</v>
      </c>
      <c r="S473" s="253">
        <v>5.8492312622929208E-3</v>
      </c>
      <c r="T473" s="253">
        <v>9.3712273481964311E-3</v>
      </c>
      <c r="U473" s="253">
        <v>1.9688854260143884E-2</v>
      </c>
      <c r="V473" s="253">
        <v>0.15916150483306818</v>
      </c>
      <c r="W473" s="253">
        <v>0.80967623968768954</v>
      </c>
      <c r="X473" s="253">
        <v>0.75620421522380554</v>
      </c>
      <c r="Y473" s="253">
        <v>0.14865028137982073</v>
      </c>
      <c r="Z473" s="253">
        <v>7.3843604820859497E-3</v>
      </c>
      <c r="AA473" s="253">
        <v>8.4801164086028794E-2</v>
      </c>
      <c r="AB473" s="253">
        <v>2.9599788282589795E-3</v>
      </c>
      <c r="AC473" s="253">
        <f t="shared" si="29"/>
        <v>4</v>
      </c>
      <c r="AD473" s="249">
        <v>82.702867305933438</v>
      </c>
      <c r="AF473" s="252">
        <v>0.24</v>
      </c>
      <c r="AG473" s="252">
        <v>4.6500000000000004</v>
      </c>
      <c r="AH473" s="252">
        <v>2.25</v>
      </c>
      <c r="AI473" s="252">
        <v>5.87</v>
      </c>
      <c r="AJ473" s="252">
        <v>0.55000000000000004</v>
      </c>
      <c r="AK473" s="252">
        <v>5.79</v>
      </c>
      <c r="AL473" s="252">
        <v>0.26</v>
      </c>
      <c r="AM473" s="252">
        <v>0.87</v>
      </c>
      <c r="AN473" s="252">
        <v>26.88</v>
      </c>
      <c r="AO473" s="256"/>
      <c r="AP473" s="483" t="s">
        <v>1762</v>
      </c>
      <c r="AQ473" s="252">
        <v>30</v>
      </c>
      <c r="AR473" s="252">
        <v>15</v>
      </c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</row>
    <row r="474" spans="1:69" s="255" customFormat="1" ht="12.75">
      <c r="A474" s="249">
        <v>2670.0804681784898</v>
      </c>
      <c r="B474" s="250" t="s">
        <v>360</v>
      </c>
      <c r="C474" s="251" t="s">
        <v>466</v>
      </c>
      <c r="D474" s="249">
        <v>119.99394301956178</v>
      </c>
      <c r="E474" s="224">
        <v>55.580840000000002</v>
      </c>
      <c r="F474" s="224">
        <v>0.22339999999999999</v>
      </c>
      <c r="G474" s="224">
        <v>0.72960000000000003</v>
      </c>
      <c r="H474" s="224">
        <v>0.34989999999999999</v>
      </c>
      <c r="I474" s="224">
        <v>11.041449999999999</v>
      </c>
      <c r="J474" s="224">
        <v>0.2165</v>
      </c>
      <c r="K474" s="224">
        <v>29.552250000000001</v>
      </c>
      <c r="L474" s="224">
        <v>2.2198609999999999</v>
      </c>
      <c r="M474" s="224">
        <v>3.6299999999999999E-2</v>
      </c>
      <c r="N474" s="224">
        <v>99.950100999999989</v>
      </c>
      <c r="O474" s="276"/>
      <c r="P474" s="253">
        <v>1.9708339268891919</v>
      </c>
      <c r="Q474" s="253">
        <v>2.9166073110808099E-2</v>
      </c>
      <c r="R474" s="253">
        <v>1.3244918695773933E-3</v>
      </c>
      <c r="S474" s="253">
        <v>5.9570170311189774E-3</v>
      </c>
      <c r="T474" s="253">
        <v>9.8094414950807805E-3</v>
      </c>
      <c r="U474" s="253">
        <v>8.613725388139315E-3</v>
      </c>
      <c r="V474" s="253">
        <v>0.16513505084285893</v>
      </c>
      <c r="W474" s="253">
        <v>0.80916027337322538</v>
      </c>
      <c r="X474" s="253">
        <v>0.75299436046612278</v>
      </c>
      <c r="Y474" s="253">
        <v>0.1536725987320002</v>
      </c>
      <c r="Z474" s="253">
        <v>6.5023233686289242E-3</v>
      </c>
      <c r="AA474" s="253">
        <v>8.4335097729018954E-2</v>
      </c>
      <c r="AB474" s="253">
        <v>2.4956197042290897E-3</v>
      </c>
      <c r="AC474" s="253">
        <f t="shared" si="29"/>
        <v>4.0000000000000009</v>
      </c>
      <c r="AD474" s="249">
        <v>82.672230519558454</v>
      </c>
      <c r="AF474" s="252">
        <v>0.24</v>
      </c>
      <c r="AG474" s="252">
        <v>4.5999999999999996</v>
      </c>
      <c r="AH474" s="252">
        <v>2.2200000000000002</v>
      </c>
      <c r="AI474" s="252">
        <v>5.66</v>
      </c>
      <c r="AJ474" s="252">
        <v>0.55000000000000004</v>
      </c>
      <c r="AK474" s="252">
        <v>6.44</v>
      </c>
      <c r="AL474" s="252">
        <v>0.26</v>
      </c>
      <c r="AM474" s="252">
        <v>0.88</v>
      </c>
      <c r="AN474" s="252">
        <v>32.53</v>
      </c>
      <c r="AO474" s="256"/>
      <c r="AP474" s="483" t="s">
        <v>1762</v>
      </c>
      <c r="AQ474" s="252">
        <v>30</v>
      </c>
      <c r="AR474" s="252">
        <v>15</v>
      </c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</row>
    <row r="475" spans="1:69" s="255" customFormat="1" ht="12.75">
      <c r="A475" s="249">
        <v>2670.0804681784898</v>
      </c>
      <c r="B475" s="250" t="s">
        <v>360</v>
      </c>
      <c r="C475" s="251" t="s">
        <v>466</v>
      </c>
      <c r="D475" s="249">
        <v>127.99394301956178</v>
      </c>
      <c r="E475" s="224">
        <v>55.471249999999998</v>
      </c>
      <c r="F475" s="224">
        <v>0.21049999999999999</v>
      </c>
      <c r="G475" s="224">
        <v>0.72919999999999996</v>
      </c>
      <c r="H475" s="224">
        <v>0.33379999999999999</v>
      </c>
      <c r="I475" s="224">
        <v>11.021430000000001</v>
      </c>
      <c r="J475" s="224">
        <v>0.24410000000000001</v>
      </c>
      <c r="K475" s="224">
        <v>29.562290000000001</v>
      </c>
      <c r="L475" s="224">
        <v>2.2198609999999999</v>
      </c>
      <c r="M475" s="224">
        <v>3.2099999999999997E-2</v>
      </c>
      <c r="N475" s="224">
        <v>99.824530999999993</v>
      </c>
      <c r="O475" s="276"/>
      <c r="P475" s="253">
        <v>1.969025686577708</v>
      </c>
      <c r="Q475" s="253">
        <v>3.0506038349032143E-2</v>
      </c>
      <c r="R475" s="253" t="s">
        <v>462</v>
      </c>
      <c r="S475" s="253">
        <v>5.6189643744659181E-3</v>
      </c>
      <c r="T475" s="253">
        <v>9.3679632127893608E-3</v>
      </c>
      <c r="U475" s="253">
        <v>1.3045897979555576E-2</v>
      </c>
      <c r="V475" s="253">
        <v>0.16261606201981796</v>
      </c>
      <c r="W475" s="253">
        <v>0.8098193874866314</v>
      </c>
      <c r="X475" s="253">
        <v>0.75451664125288376</v>
      </c>
      <c r="Y475" s="253">
        <v>0.15151097494685398</v>
      </c>
      <c r="Z475" s="253">
        <v>7.3390010167102256E-3</v>
      </c>
      <c r="AA475" s="253">
        <v>8.4424181337826601E-2</v>
      </c>
      <c r="AB475" s="253">
        <v>2.209201445725428E-3</v>
      </c>
      <c r="AC475" s="253">
        <f t="shared" si="29"/>
        <v>4</v>
      </c>
      <c r="AD475" s="249">
        <v>82.703072455511546</v>
      </c>
      <c r="AF475" s="252">
        <v>0.24</v>
      </c>
      <c r="AG475" s="252">
        <v>4.8600000000000003</v>
      </c>
      <c r="AH475" s="252">
        <v>2.23</v>
      </c>
      <c r="AI475" s="252">
        <v>5.85</v>
      </c>
      <c r="AJ475" s="252">
        <v>0.55000000000000004</v>
      </c>
      <c r="AK475" s="252">
        <v>5.8</v>
      </c>
      <c r="AL475" s="252">
        <v>0.26</v>
      </c>
      <c r="AM475" s="252">
        <v>0.88</v>
      </c>
      <c r="AN475" s="252">
        <v>34.78</v>
      </c>
      <c r="AO475" s="256"/>
      <c r="AP475" s="483" t="s">
        <v>1762</v>
      </c>
      <c r="AQ475" s="252">
        <v>30</v>
      </c>
      <c r="AR475" s="252">
        <v>15</v>
      </c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</row>
    <row r="476" spans="1:69" s="255" customFormat="1" ht="12.75">
      <c r="A476" s="249">
        <v>2670.0804681784898</v>
      </c>
      <c r="B476" s="250" t="s">
        <v>360</v>
      </c>
      <c r="C476" s="251" t="s">
        <v>466</v>
      </c>
      <c r="D476" s="249">
        <v>135.99394301956178</v>
      </c>
      <c r="E476" s="224">
        <v>55.451320000000003</v>
      </c>
      <c r="F476" s="224">
        <v>0.22919999999999999</v>
      </c>
      <c r="G476" s="224">
        <v>0.71209999999999996</v>
      </c>
      <c r="H476" s="224">
        <v>0.33910000000000001</v>
      </c>
      <c r="I476" s="224">
        <v>11.06147</v>
      </c>
      <c r="J476" s="224">
        <v>0.22900000000000001</v>
      </c>
      <c r="K476" s="224">
        <v>29.582370000000001</v>
      </c>
      <c r="L476" s="224">
        <v>2.2297709999999999</v>
      </c>
      <c r="M476" s="224">
        <v>2.92E-2</v>
      </c>
      <c r="N476" s="224">
        <v>99.863531000000009</v>
      </c>
      <c r="O476" s="276"/>
      <c r="P476" s="253">
        <v>1.9677281405987377</v>
      </c>
      <c r="Q476" s="253">
        <v>2.9781729596944188E-2</v>
      </c>
      <c r="R476" s="253" t="s">
        <v>462</v>
      </c>
      <c r="S476" s="253">
        <v>6.1162970578241861E-3</v>
      </c>
      <c r="T476" s="253">
        <v>9.5138524688421749E-3</v>
      </c>
      <c r="U476" s="253">
        <v>1.5024556404117817E-2</v>
      </c>
      <c r="V476" s="253">
        <v>0.16208152243217447</v>
      </c>
      <c r="W476" s="253">
        <v>0.8097539014413595</v>
      </c>
      <c r="X476" s="253">
        <v>0.75517538436195375</v>
      </c>
      <c r="Y476" s="253">
        <v>0.15115700681752367</v>
      </c>
      <c r="Z476" s="253">
        <v>6.8829470609393373E-3</v>
      </c>
      <c r="AA476" s="253">
        <v>8.477564797655561E-2</v>
      </c>
      <c r="AB476" s="253">
        <v>2.0090137830277195E-3</v>
      </c>
      <c r="AC476" s="253">
        <f t="shared" si="29"/>
        <v>4.0000000000000009</v>
      </c>
      <c r="AD476" s="249">
        <v>82.660870041370245</v>
      </c>
      <c r="AF476" s="252">
        <v>0.24</v>
      </c>
      <c r="AG476" s="252">
        <v>4.4800000000000004</v>
      </c>
      <c r="AH476" s="252">
        <v>2.2799999999999998</v>
      </c>
      <c r="AI476" s="252">
        <v>5.77</v>
      </c>
      <c r="AJ476" s="252">
        <v>0.55000000000000004</v>
      </c>
      <c r="AK476" s="252">
        <v>6.15</v>
      </c>
      <c r="AL476" s="252">
        <v>0.26</v>
      </c>
      <c r="AM476" s="252">
        <v>0.88</v>
      </c>
      <c r="AN476" s="252">
        <v>38.950000000000003</v>
      </c>
      <c r="AO476" s="256"/>
      <c r="AP476" s="483" t="s">
        <v>1762</v>
      </c>
      <c r="AQ476" s="252">
        <v>30</v>
      </c>
      <c r="AR476" s="252">
        <v>15</v>
      </c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</row>
    <row r="477" spans="1:69" s="255" customFormat="1" ht="12.75">
      <c r="A477" s="249">
        <v>2670.0804681784898</v>
      </c>
      <c r="B477" s="250" t="s">
        <v>360</v>
      </c>
      <c r="C477" s="251" t="s">
        <v>466</v>
      </c>
      <c r="D477" s="249">
        <v>143.99394301956178</v>
      </c>
      <c r="E477" s="224">
        <v>55.351700000000001</v>
      </c>
      <c r="F477" s="224">
        <v>0.21709999999999999</v>
      </c>
      <c r="G477" s="224">
        <v>0.74419999999999997</v>
      </c>
      <c r="H477" s="224">
        <v>0.3221</v>
      </c>
      <c r="I477" s="224">
        <v>11.051460000000001</v>
      </c>
      <c r="J477" s="224">
        <v>0.23760000000000001</v>
      </c>
      <c r="K477" s="224">
        <v>29.562290000000001</v>
      </c>
      <c r="L477" s="224">
        <v>2.2297709999999999</v>
      </c>
      <c r="M477" s="224">
        <v>1.37E-2</v>
      </c>
      <c r="N477" s="224">
        <v>99.729921000000004</v>
      </c>
      <c r="O477" s="276"/>
      <c r="P477" s="253">
        <v>1.9667299820298163</v>
      </c>
      <c r="Q477" s="253">
        <v>3.1164428209374422E-2</v>
      </c>
      <c r="R477" s="253" t="s">
        <v>462</v>
      </c>
      <c r="S477" s="253">
        <v>5.8008862220525299E-3</v>
      </c>
      <c r="T477" s="253">
        <v>9.0485692528049257E-3</v>
      </c>
      <c r="U477" s="253">
        <v>1.5669068698386468E-2</v>
      </c>
      <c r="V477" s="253">
        <v>0.1617342907066126</v>
      </c>
      <c r="W477" s="253">
        <v>0.8098527748809532</v>
      </c>
      <c r="X477" s="253">
        <v>0.75603413380628903</v>
      </c>
      <c r="Y477" s="253">
        <v>0.15098626339722404</v>
      </c>
      <c r="Z477" s="253">
        <v>7.1506570621856771E-3</v>
      </c>
      <c r="AA477" s="253">
        <v>8.4885143069998184E-2</v>
      </c>
      <c r="AB477" s="253">
        <v>9.4380266430306155E-4</v>
      </c>
      <c r="AC477" s="253">
        <f t="shared" si="29"/>
        <v>4.0000000000000009</v>
      </c>
      <c r="AD477" s="249">
        <v>82.66411385332367</v>
      </c>
      <c r="AF477" s="252">
        <v>0.24</v>
      </c>
      <c r="AG477" s="252">
        <v>4.6900000000000004</v>
      </c>
      <c r="AH477" s="252">
        <v>2.1800000000000002</v>
      </c>
      <c r="AI477" s="252">
        <v>6.01</v>
      </c>
      <c r="AJ477" s="252">
        <v>0.55000000000000004</v>
      </c>
      <c r="AK477" s="252">
        <v>5.8</v>
      </c>
      <c r="AL477" s="252">
        <v>0.26</v>
      </c>
      <c r="AM477" s="252">
        <v>0.88</v>
      </c>
      <c r="AN477" s="252">
        <v>83.55</v>
      </c>
      <c r="AO477" s="256"/>
      <c r="AP477" s="483" t="s">
        <v>1762</v>
      </c>
      <c r="AQ477" s="252">
        <v>30</v>
      </c>
      <c r="AR477" s="252">
        <v>15</v>
      </c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</row>
    <row r="478" spans="1:69" s="255" customFormat="1" ht="12.75">
      <c r="A478" s="249">
        <v>2670.0804681784898</v>
      </c>
      <c r="B478" s="250" t="s">
        <v>360</v>
      </c>
      <c r="C478" s="251" t="s">
        <v>466</v>
      </c>
      <c r="D478" s="249">
        <v>151.99394301956178</v>
      </c>
      <c r="E478" s="224">
        <v>55.570869999999999</v>
      </c>
      <c r="F478" s="224">
        <v>0.21540000000000001</v>
      </c>
      <c r="G478" s="224">
        <v>0.71409999999999996</v>
      </c>
      <c r="H478" s="224">
        <v>0.33389999999999997</v>
      </c>
      <c r="I478" s="224">
        <v>11.071479999999999</v>
      </c>
      <c r="J478" s="224">
        <v>0.2326</v>
      </c>
      <c r="K478" s="224">
        <v>29.702870000000001</v>
      </c>
      <c r="L478" s="224">
        <v>2.2198609999999999</v>
      </c>
      <c r="M478" s="224">
        <v>2.3400000000000001E-2</v>
      </c>
      <c r="N478" s="224">
        <v>100.084481</v>
      </c>
      <c r="O478" s="276"/>
      <c r="P478" s="253">
        <v>1.9671431921593885</v>
      </c>
      <c r="Q478" s="253">
        <v>2.9792265795706353E-2</v>
      </c>
      <c r="R478" s="253" t="s">
        <v>462</v>
      </c>
      <c r="S478" s="253">
        <v>5.7339674906109923E-3</v>
      </c>
      <c r="T478" s="253">
        <v>9.3450281148884148E-3</v>
      </c>
      <c r="U478" s="253">
        <v>1.6714408798986113E-2</v>
      </c>
      <c r="V478" s="253">
        <v>0.16082287232136516</v>
      </c>
      <c r="W478" s="253">
        <v>0.81044826531905445</v>
      </c>
      <c r="X478" s="253">
        <v>0.75700910475192773</v>
      </c>
      <c r="Y478" s="253">
        <v>0.15021856891963653</v>
      </c>
      <c r="Z478" s="253">
        <v>6.97403668943031E-3</v>
      </c>
      <c r="AA478" s="253">
        <v>8.4192267629423501E-2</v>
      </c>
      <c r="AB478" s="253">
        <v>1.6060220095818593E-3</v>
      </c>
      <c r="AC478" s="253">
        <f t="shared" si="29"/>
        <v>3.9999999999999991</v>
      </c>
      <c r="AD478" s="249">
        <v>82.706122637705278</v>
      </c>
      <c r="AF478" s="252">
        <v>0.24</v>
      </c>
      <c r="AG478" s="252">
        <v>4.7300000000000004</v>
      </c>
      <c r="AH478" s="252">
        <v>2.27</v>
      </c>
      <c r="AI478" s="252">
        <v>5.98</v>
      </c>
      <c r="AJ478" s="252">
        <v>0.55000000000000004</v>
      </c>
      <c r="AK478" s="252">
        <v>6.04</v>
      </c>
      <c r="AL478" s="252">
        <v>0.26</v>
      </c>
      <c r="AM478" s="252">
        <v>0.88</v>
      </c>
      <c r="AN478" s="252">
        <v>49.01</v>
      </c>
      <c r="AO478" s="256"/>
      <c r="AP478" s="483" t="s">
        <v>1762</v>
      </c>
      <c r="AQ478" s="252">
        <v>30</v>
      </c>
      <c r="AR478" s="252">
        <v>15</v>
      </c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</row>
    <row r="479" spans="1:69" s="255" customFormat="1" ht="12.75">
      <c r="A479" s="249">
        <v>2670.0804681784898</v>
      </c>
      <c r="B479" s="250" t="s">
        <v>360</v>
      </c>
      <c r="C479" s="251" t="s">
        <v>466</v>
      </c>
      <c r="D479" s="249">
        <v>159.99394301956178</v>
      </c>
      <c r="E479" s="224">
        <v>55.401510000000002</v>
      </c>
      <c r="F479" s="224">
        <v>0.223</v>
      </c>
      <c r="G479" s="224">
        <v>0.70040000000000002</v>
      </c>
      <c r="H479" s="224">
        <v>0.34539999999999998</v>
      </c>
      <c r="I479" s="224">
        <v>10.981389999999999</v>
      </c>
      <c r="J479" s="224">
        <v>0.22900000000000001</v>
      </c>
      <c r="K479" s="224">
        <v>29.813330000000001</v>
      </c>
      <c r="L479" s="224">
        <v>2.190131</v>
      </c>
      <c r="M479" s="224">
        <v>3.3000000000000002E-2</v>
      </c>
      <c r="N479" s="224">
        <v>99.917160999999993</v>
      </c>
      <c r="O479" s="276"/>
      <c r="P479" s="253">
        <v>1.9628444559671778</v>
      </c>
      <c r="Q479" s="253">
        <v>2.9245977658424925E-2</v>
      </c>
      <c r="R479" s="253" t="s">
        <v>462</v>
      </c>
      <c r="S479" s="253">
        <v>5.9414151054646641E-3</v>
      </c>
      <c r="T479" s="253">
        <v>9.6752463571169647E-3</v>
      </c>
      <c r="U479" s="253">
        <v>2.5773895831246563E-2</v>
      </c>
      <c r="V479" s="253">
        <v>0.1544972057290778</v>
      </c>
      <c r="W479" s="253">
        <v>0.81202180335149143</v>
      </c>
      <c r="X479" s="253">
        <v>0.76262558290151761</v>
      </c>
      <c r="Y479" s="253">
        <v>0.14509896297057009</v>
      </c>
      <c r="Z479" s="253">
        <v>6.8720372570597885E-3</v>
      </c>
      <c r="AA479" s="253">
        <v>8.3136554878779426E-2</v>
      </c>
      <c r="AB479" s="253">
        <v>2.2668619920731474E-3</v>
      </c>
      <c r="AC479" s="253">
        <f t="shared" si="29"/>
        <v>3.9999999999999996</v>
      </c>
      <c r="AD479" s="249">
        <v>82.875417044372185</v>
      </c>
      <c r="AF479" s="252">
        <v>0.24</v>
      </c>
      <c r="AG479" s="252">
        <v>4.58</v>
      </c>
      <c r="AH479" s="252">
        <v>2.29</v>
      </c>
      <c r="AI479" s="252">
        <v>5.7</v>
      </c>
      <c r="AJ479" s="252">
        <v>0.55000000000000004</v>
      </c>
      <c r="AK479" s="252">
        <v>6.1</v>
      </c>
      <c r="AL479" s="252">
        <v>0.26</v>
      </c>
      <c r="AM479" s="252">
        <v>0.88</v>
      </c>
      <c r="AN479" s="252">
        <v>36.32</v>
      </c>
      <c r="AO479" s="256"/>
      <c r="AP479" s="483" t="s">
        <v>1762</v>
      </c>
      <c r="AQ479" s="252">
        <v>30</v>
      </c>
      <c r="AR479" s="252">
        <v>15</v>
      </c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</row>
    <row r="480" spans="1:69" s="255" customFormat="1" ht="12.75">
      <c r="A480" s="249">
        <v>2670.0804681784898</v>
      </c>
      <c r="B480" s="250" t="s">
        <v>360</v>
      </c>
      <c r="C480" s="251" t="s">
        <v>466</v>
      </c>
      <c r="D480" s="249">
        <v>167.99394301956178</v>
      </c>
      <c r="E480" s="224">
        <v>55.521059999999999</v>
      </c>
      <c r="F480" s="224">
        <v>0.20380000000000001</v>
      </c>
      <c r="G480" s="224">
        <v>0.73960000000000004</v>
      </c>
      <c r="H480" s="224">
        <v>0.33660000000000001</v>
      </c>
      <c r="I480" s="224">
        <v>11.101509999999999</v>
      </c>
      <c r="J480" s="224">
        <v>0.2359</v>
      </c>
      <c r="K480" s="224">
        <v>29.702870000000001</v>
      </c>
      <c r="L480" s="224">
        <v>2.2595019999999999</v>
      </c>
      <c r="M480" s="224">
        <v>2.64E-2</v>
      </c>
      <c r="N480" s="224">
        <v>100.127242</v>
      </c>
      <c r="O480" s="276"/>
      <c r="P480" s="253">
        <v>1.9645132748613239</v>
      </c>
      <c r="Q480" s="253">
        <v>3.0842519214976244E-2</v>
      </c>
      <c r="R480" s="253" t="s">
        <v>462</v>
      </c>
      <c r="S480" s="253">
        <v>5.4227820231493272E-3</v>
      </c>
      <c r="T480" s="253">
        <v>9.4164400438838166E-3</v>
      </c>
      <c r="U480" s="253">
        <v>2.168005020978292E-2</v>
      </c>
      <c r="V480" s="253">
        <v>0.15854087462125935</v>
      </c>
      <c r="W480" s="253">
        <v>0.80958405902562436</v>
      </c>
      <c r="X480" s="253">
        <v>0.75718208664370656</v>
      </c>
      <c r="Y480" s="253">
        <v>0.1482789945351973</v>
      </c>
      <c r="Z480" s="253">
        <v>7.0698613854362127E-3</v>
      </c>
      <c r="AA480" s="253">
        <v>8.5657934198071023E-2</v>
      </c>
      <c r="AB480" s="253">
        <v>1.8111232375889327E-3</v>
      </c>
      <c r="AC480" s="253">
        <f t="shared" si="29"/>
        <v>4</v>
      </c>
      <c r="AD480" s="249">
        <v>82.667345475840918</v>
      </c>
      <c r="AF480" s="252">
        <v>0.24</v>
      </c>
      <c r="AG480" s="252">
        <v>4.95</v>
      </c>
      <c r="AH480" s="252">
        <v>2.2200000000000002</v>
      </c>
      <c r="AI480" s="252">
        <v>5.71</v>
      </c>
      <c r="AJ480" s="252">
        <v>0.55000000000000004</v>
      </c>
      <c r="AK480" s="252">
        <v>5.84</v>
      </c>
      <c r="AL480" s="252">
        <v>0.26</v>
      </c>
      <c r="AM480" s="252">
        <v>0.87</v>
      </c>
      <c r="AN480" s="252">
        <v>42.93</v>
      </c>
      <c r="AO480" s="256"/>
      <c r="AP480" s="483" t="s">
        <v>1762</v>
      </c>
      <c r="AQ480" s="252">
        <v>30</v>
      </c>
      <c r="AR480" s="252">
        <v>15</v>
      </c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</row>
    <row r="481" spans="1:69" s="255" customFormat="1" ht="12.75">
      <c r="A481" s="249">
        <v>2670.0804681784898</v>
      </c>
      <c r="B481" s="250" t="s">
        <v>360</v>
      </c>
      <c r="C481" s="251" t="s">
        <v>466</v>
      </c>
      <c r="D481" s="249">
        <v>175.99394301956178</v>
      </c>
      <c r="E481" s="224">
        <v>56.108849999999997</v>
      </c>
      <c r="F481" s="224">
        <v>0.20930000000000001</v>
      </c>
      <c r="G481" s="224">
        <v>0.71850000000000003</v>
      </c>
      <c r="H481" s="224">
        <v>0.33119999999999999</v>
      </c>
      <c r="I481" s="224">
        <v>10.951359999999999</v>
      </c>
      <c r="J481" s="224">
        <v>0.25119999999999998</v>
      </c>
      <c r="K481" s="224">
        <v>29.763120000000001</v>
      </c>
      <c r="L481" s="224">
        <v>2.2595019999999999</v>
      </c>
      <c r="M481" s="224">
        <v>2.0799999999999999E-2</v>
      </c>
      <c r="N481" s="224">
        <v>100.61383199999999</v>
      </c>
      <c r="O481" s="276"/>
      <c r="P481" s="253">
        <v>1.9760618806969668</v>
      </c>
      <c r="Q481" s="253">
        <v>2.3938119303033245E-2</v>
      </c>
      <c r="R481" s="253">
        <v>5.8849040132602504E-3</v>
      </c>
      <c r="S481" s="253">
        <v>5.5431821578432105E-3</v>
      </c>
      <c r="T481" s="253">
        <v>9.2222080618824098E-3</v>
      </c>
      <c r="U481" s="253">
        <v>0</v>
      </c>
      <c r="V481" s="253">
        <v>0.16756327384404079</v>
      </c>
      <c r="W481" s="253">
        <v>0.81178643192297339</v>
      </c>
      <c r="X481" s="253">
        <v>0.75084362572369645</v>
      </c>
      <c r="Y481" s="253">
        <v>0.15498388630758747</v>
      </c>
      <c r="Z481" s="253">
        <v>7.4933246205904237E-3</v>
      </c>
      <c r="AA481" s="253">
        <v>8.5258865709439052E-2</v>
      </c>
      <c r="AB481" s="253">
        <v>1.4202976386866605E-3</v>
      </c>
      <c r="AC481" s="253">
        <f t="shared" si="29"/>
        <v>4</v>
      </c>
      <c r="AD481" s="249">
        <v>82.890353378642473</v>
      </c>
      <c r="AF481" s="252">
        <v>0.24</v>
      </c>
      <c r="AG481" s="252">
        <v>4.84</v>
      </c>
      <c r="AH481" s="252">
        <v>2.25</v>
      </c>
      <c r="AI481" s="252">
        <v>5.92</v>
      </c>
      <c r="AJ481" s="252">
        <v>0.55000000000000004</v>
      </c>
      <c r="AK481" s="252">
        <v>5.53</v>
      </c>
      <c r="AL481" s="252">
        <v>0.26</v>
      </c>
      <c r="AM481" s="252">
        <v>0.87</v>
      </c>
      <c r="AN481" s="252">
        <v>55.17</v>
      </c>
      <c r="AO481" s="256"/>
      <c r="AP481" s="483" t="s">
        <v>1762</v>
      </c>
      <c r="AQ481" s="252">
        <v>30</v>
      </c>
      <c r="AR481" s="252">
        <v>15</v>
      </c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</row>
    <row r="482" spans="1:69" s="255" customFormat="1" ht="12.75">
      <c r="A482" s="249">
        <v>2670.0804681784898</v>
      </c>
      <c r="B482" s="250" t="s">
        <v>360</v>
      </c>
      <c r="C482" s="251" t="s">
        <v>466</v>
      </c>
      <c r="D482" s="249">
        <v>183.99394301956178</v>
      </c>
      <c r="E482" s="224">
        <v>55.740229999999997</v>
      </c>
      <c r="F482" s="224">
        <v>0.2049</v>
      </c>
      <c r="G482" s="224">
        <v>0.72609999999999997</v>
      </c>
      <c r="H482" s="224">
        <v>0.34849999999999998</v>
      </c>
      <c r="I482" s="224">
        <v>11.041449999999999</v>
      </c>
      <c r="J482" s="224">
        <v>0.23330000000000001</v>
      </c>
      <c r="K482" s="224">
        <v>29.672750000000001</v>
      </c>
      <c r="L482" s="224">
        <v>2.239681</v>
      </c>
      <c r="M482" s="224">
        <v>3.9100000000000003E-2</v>
      </c>
      <c r="N482" s="224">
        <v>100.24601100000001</v>
      </c>
      <c r="O482" s="276"/>
      <c r="P482" s="253">
        <v>1.9701847009244482</v>
      </c>
      <c r="Q482" s="253">
        <v>2.9815299075551804E-2</v>
      </c>
      <c r="R482" s="253">
        <v>4.3226081750402656E-4</v>
      </c>
      <c r="S482" s="253">
        <v>5.4462916414566827E-3</v>
      </c>
      <c r="T482" s="253">
        <v>9.7390452441344054E-3</v>
      </c>
      <c r="U482" s="253">
        <v>1.1430959330700929E-2</v>
      </c>
      <c r="V482" s="253">
        <v>0.16312619543289217</v>
      </c>
      <c r="W482" s="253">
        <v>0.8098252475333112</v>
      </c>
      <c r="X482" s="253">
        <v>0.75369866971120825</v>
      </c>
      <c r="Y482" s="253">
        <v>0.15182040429995866</v>
      </c>
      <c r="Z482" s="253">
        <v>6.9845537516296215E-3</v>
      </c>
      <c r="AA482" s="253">
        <v>8.4816822637503828E-2</v>
      </c>
      <c r="AB482" s="253">
        <v>2.6795495996996574E-3</v>
      </c>
      <c r="AC482" s="253">
        <f t="shared" si="29"/>
        <v>3.9999999999999996</v>
      </c>
      <c r="AD482" s="249">
        <v>82.730445837783492</v>
      </c>
      <c r="AF482" s="252">
        <v>0.24</v>
      </c>
      <c r="AG482" s="252">
        <v>4.92</v>
      </c>
      <c r="AH482" s="252">
        <v>2.23</v>
      </c>
      <c r="AI482" s="252">
        <v>5.64</v>
      </c>
      <c r="AJ482" s="252">
        <v>0.55000000000000004</v>
      </c>
      <c r="AK482" s="252">
        <v>6.01</v>
      </c>
      <c r="AL482" s="252">
        <v>0.26</v>
      </c>
      <c r="AM482" s="252">
        <v>0.88</v>
      </c>
      <c r="AN482" s="252">
        <v>29.72</v>
      </c>
      <c r="AO482" s="256"/>
      <c r="AP482" s="483" t="s">
        <v>1762</v>
      </c>
      <c r="AQ482" s="252">
        <v>30</v>
      </c>
      <c r="AR482" s="252">
        <v>15</v>
      </c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</row>
    <row r="483" spans="1:69" s="255" customFormat="1" ht="12.75">
      <c r="A483" s="249">
        <v>2670.0804681784898</v>
      </c>
      <c r="B483" s="250" t="s">
        <v>360</v>
      </c>
      <c r="C483" s="251" t="s">
        <v>466</v>
      </c>
      <c r="D483" s="249">
        <v>191.99394301956178</v>
      </c>
      <c r="E483" s="224">
        <v>55.521059999999999</v>
      </c>
      <c r="F483" s="224">
        <v>0.21759999999999999</v>
      </c>
      <c r="G483" s="224">
        <v>0.74199999999999999</v>
      </c>
      <c r="H483" s="224">
        <v>0.32650000000000001</v>
      </c>
      <c r="I483" s="224">
        <v>11.12154</v>
      </c>
      <c r="J483" s="224">
        <v>0.22120000000000001</v>
      </c>
      <c r="K483" s="224">
        <v>29.682790000000001</v>
      </c>
      <c r="L483" s="224">
        <v>2.269412</v>
      </c>
      <c r="M483" s="224">
        <v>3.4200000000000001E-2</v>
      </c>
      <c r="N483" s="224">
        <v>100.13630199999999</v>
      </c>
      <c r="O483" s="276"/>
      <c r="P483" s="253">
        <v>1.9644207073588509</v>
      </c>
      <c r="Q483" s="253">
        <v>3.0941145096685357E-2</v>
      </c>
      <c r="R483" s="253" t="s">
        <v>462</v>
      </c>
      <c r="S483" s="253">
        <v>5.7897044503403506E-3</v>
      </c>
      <c r="T483" s="253">
        <v>9.1334605049893294E-3</v>
      </c>
      <c r="U483" s="253">
        <v>2.1850688056634482E-2</v>
      </c>
      <c r="V483" s="253">
        <v>0.15876976757540395</v>
      </c>
      <c r="W483" s="253">
        <v>0.80909452695709561</v>
      </c>
      <c r="X483" s="253">
        <v>0.75653866361792022</v>
      </c>
      <c r="Y483" s="253">
        <v>0.1484566559066508</v>
      </c>
      <c r="Z483" s="253">
        <v>6.6289938532351819E-3</v>
      </c>
      <c r="AA483" s="253">
        <v>8.6029569345502724E-2</v>
      </c>
      <c r="AB483" s="253">
        <v>2.3461172766911405E-3</v>
      </c>
      <c r="AC483" s="253">
        <f t="shared" si="29"/>
        <v>4</v>
      </c>
      <c r="AD483" s="249">
        <v>82.631798055271204</v>
      </c>
      <c r="AF483" s="252">
        <v>0.24</v>
      </c>
      <c r="AG483" s="252">
        <v>4.7</v>
      </c>
      <c r="AH483" s="252">
        <v>2.21</v>
      </c>
      <c r="AI483" s="252">
        <v>5.98</v>
      </c>
      <c r="AJ483" s="252">
        <v>0.55000000000000004</v>
      </c>
      <c r="AK483" s="252">
        <v>6.34</v>
      </c>
      <c r="AL483" s="252">
        <v>0.26</v>
      </c>
      <c r="AM483" s="252">
        <v>0.87</v>
      </c>
      <c r="AN483" s="252">
        <v>33.700000000000003</v>
      </c>
      <c r="AO483" s="256"/>
      <c r="AP483" s="483" t="s">
        <v>1762</v>
      </c>
      <c r="AQ483" s="252">
        <v>30</v>
      </c>
      <c r="AR483" s="252">
        <v>15</v>
      </c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</row>
    <row r="484" spans="1:69" s="255" customFormat="1" ht="12.75">
      <c r="A484" s="249">
        <v>2670.0804681784898</v>
      </c>
      <c r="B484" s="250" t="s">
        <v>360</v>
      </c>
      <c r="C484" s="251" t="s">
        <v>466</v>
      </c>
      <c r="D484" s="249">
        <v>199.99394301956178</v>
      </c>
      <c r="E484" s="224">
        <v>55.381590000000003</v>
      </c>
      <c r="F484" s="224">
        <v>0.22869999999999999</v>
      </c>
      <c r="G484" s="224">
        <v>0.76170000000000004</v>
      </c>
      <c r="H484" s="224">
        <v>0.34589999999999999</v>
      </c>
      <c r="I484" s="224">
        <v>11.041449999999999</v>
      </c>
      <c r="J484" s="224">
        <v>0.23119999999999999</v>
      </c>
      <c r="K484" s="224">
        <v>29.562290000000001</v>
      </c>
      <c r="L484" s="224">
        <v>2.2595019999999999</v>
      </c>
      <c r="M484" s="224">
        <v>2.69E-2</v>
      </c>
      <c r="N484" s="224">
        <v>99.83923200000001</v>
      </c>
      <c r="O484" s="276"/>
      <c r="P484" s="253">
        <v>1.9656668590880519</v>
      </c>
      <c r="Q484" s="253">
        <v>3.1862817326035471E-2</v>
      </c>
      <c r="R484" s="253" t="s">
        <v>462</v>
      </c>
      <c r="S484" s="253">
        <v>6.1042373127422524E-3</v>
      </c>
      <c r="T484" s="253">
        <v>9.7066746365918385E-3</v>
      </c>
      <c r="U484" s="253">
        <v>1.6739473851018261E-2</v>
      </c>
      <c r="V484" s="253">
        <v>0.16085988844901564</v>
      </c>
      <c r="W484" s="253">
        <v>0.80906004933654452</v>
      </c>
      <c r="X484" s="253">
        <v>0.75513574552261842</v>
      </c>
      <c r="Y484" s="253">
        <v>0.15013848711012598</v>
      </c>
      <c r="Z484" s="253">
        <v>6.9505322760985049E-3</v>
      </c>
      <c r="AA484" s="253">
        <v>8.5924076475925149E-2</v>
      </c>
      <c r="AB484" s="253">
        <v>1.8511586152318916E-3</v>
      </c>
      <c r="AC484" s="253">
        <f t="shared" si="29"/>
        <v>4</v>
      </c>
      <c r="AD484" s="249">
        <v>82.677095975174424</v>
      </c>
      <c r="AF484" s="252">
        <v>0.24</v>
      </c>
      <c r="AG484" s="252">
        <v>4.46</v>
      </c>
      <c r="AH484" s="252">
        <v>2.16</v>
      </c>
      <c r="AI484" s="252">
        <v>5.65</v>
      </c>
      <c r="AJ484" s="252">
        <v>0.55000000000000004</v>
      </c>
      <c r="AK484" s="252">
        <v>6.18</v>
      </c>
      <c r="AL484" s="252">
        <v>0.26</v>
      </c>
      <c r="AM484" s="252">
        <v>0.87</v>
      </c>
      <c r="AN484" s="252">
        <v>43.53</v>
      </c>
      <c r="AO484" s="256"/>
      <c r="AP484" s="483" t="s">
        <v>1762</v>
      </c>
      <c r="AQ484" s="252">
        <v>30</v>
      </c>
      <c r="AR484" s="252">
        <v>15</v>
      </c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</row>
    <row r="485" spans="1:69" s="255" customFormat="1" ht="12.75">
      <c r="A485" s="249">
        <v>2670.0804681784898</v>
      </c>
      <c r="B485" s="250" t="s">
        <v>360</v>
      </c>
      <c r="C485" s="251" t="s">
        <v>466</v>
      </c>
      <c r="D485" s="249">
        <v>207.99394301956178</v>
      </c>
      <c r="E485" s="224">
        <v>55.540990000000001</v>
      </c>
      <c r="F485" s="224">
        <v>0.2351</v>
      </c>
      <c r="G485" s="224">
        <v>0.74609999999999999</v>
      </c>
      <c r="H485" s="224">
        <v>0.33300000000000002</v>
      </c>
      <c r="I485" s="224">
        <v>11.011419999999999</v>
      </c>
      <c r="J485" s="224">
        <v>0.2147</v>
      </c>
      <c r="K485" s="224">
        <v>29.552250000000001</v>
      </c>
      <c r="L485" s="224">
        <v>2.2297709999999999</v>
      </c>
      <c r="M485" s="224">
        <v>2.41E-2</v>
      </c>
      <c r="N485" s="224">
        <v>99.887430999999992</v>
      </c>
      <c r="O485" s="276"/>
      <c r="P485" s="253">
        <v>1.9705500737567618</v>
      </c>
      <c r="Q485" s="253">
        <v>2.9449926243238167E-2</v>
      </c>
      <c r="R485" s="253">
        <v>1.7480642389480217E-3</v>
      </c>
      <c r="S485" s="253">
        <v>6.2725948462798485E-3</v>
      </c>
      <c r="T485" s="253">
        <v>9.3410029052335107E-3</v>
      </c>
      <c r="U485" s="253">
        <v>7.4734908708578018E-3</v>
      </c>
      <c r="V485" s="253">
        <v>0.1653917826568182</v>
      </c>
      <c r="W485" s="253">
        <v>0.80977306448186215</v>
      </c>
      <c r="X485" s="253">
        <v>0.75327724299132948</v>
      </c>
      <c r="Y485" s="253">
        <v>0.15385281570567694</v>
      </c>
      <c r="Z485" s="253">
        <v>6.4519596434600302E-3</v>
      </c>
      <c r="AA485" s="253">
        <v>8.4760160195174503E-2</v>
      </c>
      <c r="AB485" s="253">
        <v>1.6578214643591183E-3</v>
      </c>
      <c r="AC485" s="253">
        <f t="shared" si="29"/>
        <v>3.9999999999999991</v>
      </c>
      <c r="AD485" s="249">
        <v>82.711210019029238</v>
      </c>
      <c r="AF485" s="252">
        <v>0.24</v>
      </c>
      <c r="AG485" s="252">
        <v>4.38</v>
      </c>
      <c r="AH485" s="252">
        <v>2.2000000000000002</v>
      </c>
      <c r="AI485" s="252">
        <v>5.98</v>
      </c>
      <c r="AJ485" s="252">
        <v>0.55000000000000004</v>
      </c>
      <c r="AK485" s="252">
        <v>6.52</v>
      </c>
      <c r="AL485" s="252">
        <v>0.26</v>
      </c>
      <c r="AM485" s="252">
        <v>0.88</v>
      </c>
      <c r="AN485" s="252">
        <v>47.3</v>
      </c>
      <c r="AO485" s="256"/>
      <c r="AP485" s="483" t="s">
        <v>1762</v>
      </c>
      <c r="AQ485" s="252">
        <v>30</v>
      </c>
      <c r="AR485" s="252">
        <v>15</v>
      </c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</row>
    <row r="486" spans="1:69" s="255" customFormat="1" ht="12.75">
      <c r="A486" s="249">
        <v>2670.0804681784898</v>
      </c>
      <c r="B486" s="250" t="s">
        <v>360</v>
      </c>
      <c r="C486" s="251" t="s">
        <v>466</v>
      </c>
      <c r="D486" s="249">
        <v>215.99394301956178</v>
      </c>
      <c r="E486" s="224">
        <v>55.291930000000001</v>
      </c>
      <c r="F486" s="224">
        <v>0.21790000000000001</v>
      </c>
      <c r="G486" s="224">
        <v>0.72350000000000003</v>
      </c>
      <c r="H486" s="224">
        <v>0.3579</v>
      </c>
      <c r="I486" s="224">
        <v>11.03144</v>
      </c>
      <c r="J486" s="224">
        <v>0.22439999999999999</v>
      </c>
      <c r="K486" s="224">
        <v>29.702870000000001</v>
      </c>
      <c r="L486" s="224">
        <v>2.269412</v>
      </c>
      <c r="M486" s="224">
        <v>1.5599999999999999E-2</v>
      </c>
      <c r="N486" s="224">
        <v>99.834952000000015</v>
      </c>
      <c r="O486" s="276"/>
      <c r="P486" s="253">
        <v>1.9615997408514503</v>
      </c>
      <c r="Q486" s="253">
        <v>3.0251220701956454E-2</v>
      </c>
      <c r="R486" s="253" t="s">
        <v>462</v>
      </c>
      <c r="S486" s="253">
        <v>5.8133520664730544E-3</v>
      </c>
      <c r="T486" s="253">
        <v>1.0038891476242722E-2</v>
      </c>
      <c r="U486" s="253">
        <v>2.5956752338125E-2</v>
      </c>
      <c r="V486" s="253">
        <v>0.15553025800958267</v>
      </c>
      <c r="W486" s="253">
        <v>0.81080978455616926</v>
      </c>
      <c r="X486" s="253">
        <v>0.76011577523990193</v>
      </c>
      <c r="Y486" s="253">
        <v>0.14580608780508139</v>
      </c>
      <c r="Z486" s="253">
        <v>6.7430633177395175E-3</v>
      </c>
      <c r="AA486" s="253">
        <v>8.6262023285108028E-2</v>
      </c>
      <c r="AB486" s="253">
        <v>1.0730503521691492E-3</v>
      </c>
      <c r="AC486" s="253">
        <f t="shared" si="29"/>
        <v>3.9999999999999996</v>
      </c>
      <c r="AD486" s="249">
        <v>82.757882144807866</v>
      </c>
      <c r="AF486" s="252">
        <v>0.24</v>
      </c>
      <c r="AG486" s="252">
        <v>4.6900000000000004</v>
      </c>
      <c r="AH486" s="252">
        <v>2.2599999999999998</v>
      </c>
      <c r="AI486" s="252">
        <v>5.44</v>
      </c>
      <c r="AJ486" s="252">
        <v>0.55000000000000004</v>
      </c>
      <c r="AK486" s="252">
        <v>6.26</v>
      </c>
      <c r="AL486" s="252">
        <v>0.26</v>
      </c>
      <c r="AM486" s="252">
        <v>0.87</v>
      </c>
      <c r="AN486" s="252">
        <v>75.78</v>
      </c>
      <c r="AO486" s="256"/>
      <c r="AP486" s="483" t="s">
        <v>1762</v>
      </c>
      <c r="AQ486" s="252">
        <v>30</v>
      </c>
      <c r="AR486" s="252">
        <v>15</v>
      </c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</row>
    <row r="487" spans="1:69" s="255" customFormat="1" ht="12.75">
      <c r="A487" s="249">
        <v>2670.0804681784898</v>
      </c>
      <c r="B487" s="250" t="s">
        <v>360</v>
      </c>
      <c r="C487" s="251" t="s">
        <v>466</v>
      </c>
      <c r="D487" s="249">
        <v>223.99394301956178</v>
      </c>
      <c r="E487" s="224">
        <v>55.630650000000003</v>
      </c>
      <c r="F487" s="224">
        <v>0.2266</v>
      </c>
      <c r="G487" s="224">
        <v>0.72819999999999996</v>
      </c>
      <c r="H487" s="224">
        <v>0.35389999999999999</v>
      </c>
      <c r="I487" s="224">
        <v>11.191610000000001</v>
      </c>
      <c r="J487" s="224">
        <v>0.23599999999999999</v>
      </c>
      <c r="K487" s="224">
        <v>29.733000000000001</v>
      </c>
      <c r="L487" s="224">
        <v>2.269412</v>
      </c>
      <c r="M487" s="224">
        <v>3.3500000000000002E-2</v>
      </c>
      <c r="N487" s="224">
        <v>100.40287200000002</v>
      </c>
      <c r="O487" s="276"/>
      <c r="P487" s="253">
        <v>1.9636712062915334</v>
      </c>
      <c r="Q487" s="253">
        <v>3.0294307887814551E-2</v>
      </c>
      <c r="R487" s="253" t="s">
        <v>462</v>
      </c>
      <c r="S487" s="253">
        <v>6.0149953006723026E-3</v>
      </c>
      <c r="T487" s="253">
        <v>9.8766716381942371E-3</v>
      </c>
      <c r="U487" s="253">
        <v>2.2749312384519271E-2</v>
      </c>
      <c r="V487" s="253">
        <v>0.15895169976944459</v>
      </c>
      <c r="W487" s="253">
        <v>0.80844180672782118</v>
      </c>
      <c r="X487" s="253">
        <v>0.75615310698471205</v>
      </c>
      <c r="Y487" s="253">
        <v>0.14867096263569626</v>
      </c>
      <c r="Z487" s="253">
        <v>7.0558993947756081E-3</v>
      </c>
      <c r="AA487" s="253">
        <v>8.5827335889876358E-2</v>
      </c>
      <c r="AB487" s="253">
        <v>2.2926950949397938E-3</v>
      </c>
      <c r="AC487" s="253">
        <f t="shared" si="29"/>
        <v>4</v>
      </c>
      <c r="AD487" s="249">
        <v>82.565818073433974</v>
      </c>
      <c r="AF487" s="252">
        <v>0.24</v>
      </c>
      <c r="AG487" s="252">
        <v>4.54</v>
      </c>
      <c r="AH487" s="252">
        <v>2.27</v>
      </c>
      <c r="AI487" s="252">
        <v>5.53</v>
      </c>
      <c r="AJ487" s="252">
        <v>0.54</v>
      </c>
      <c r="AK487" s="252">
        <v>6.05</v>
      </c>
      <c r="AL487" s="252">
        <v>0.26</v>
      </c>
      <c r="AM487" s="252">
        <v>0.87</v>
      </c>
      <c r="AN487" s="252">
        <v>34.590000000000003</v>
      </c>
      <c r="AO487" s="256"/>
      <c r="AP487" s="483" t="s">
        <v>1762</v>
      </c>
      <c r="AQ487" s="252">
        <v>30</v>
      </c>
      <c r="AR487" s="252">
        <v>15</v>
      </c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</row>
    <row r="488" spans="1:69" s="255" customFormat="1" ht="12.75">
      <c r="A488" s="249">
        <v>2670.0804681784898</v>
      </c>
      <c r="B488" s="250" t="s">
        <v>360</v>
      </c>
      <c r="C488" s="251" t="s">
        <v>466</v>
      </c>
      <c r="D488" s="249">
        <v>231.99394301956178</v>
      </c>
      <c r="E488" s="224">
        <v>55.590800000000002</v>
      </c>
      <c r="F488" s="224">
        <v>0.23380000000000001</v>
      </c>
      <c r="G488" s="224">
        <v>0.7369</v>
      </c>
      <c r="H488" s="224">
        <v>0.32629999999999998</v>
      </c>
      <c r="I488" s="224">
        <v>11.15157</v>
      </c>
      <c r="J488" s="224">
        <v>0.24260000000000001</v>
      </c>
      <c r="K488" s="224">
        <v>29.612500000000001</v>
      </c>
      <c r="L488" s="224">
        <v>2.2495919999999998</v>
      </c>
      <c r="M488" s="224">
        <v>1.9400000000000001E-2</v>
      </c>
      <c r="N488" s="224">
        <v>100.163462</v>
      </c>
      <c r="O488" s="276"/>
      <c r="P488" s="253">
        <v>1.9675099178028557</v>
      </c>
      <c r="Q488" s="253">
        <v>3.0738189625799574E-2</v>
      </c>
      <c r="R488" s="253" t="s">
        <v>462</v>
      </c>
      <c r="S488" s="253">
        <v>6.2227057080342886E-3</v>
      </c>
      <c r="T488" s="253">
        <v>9.1307509074040651E-3</v>
      </c>
      <c r="U488" s="253">
        <v>1.3997071556836715E-2</v>
      </c>
      <c r="V488" s="253">
        <v>0.16361510622176162</v>
      </c>
      <c r="W488" s="253">
        <v>0.80878625817730809</v>
      </c>
      <c r="X488" s="253">
        <v>0.75363315175637868</v>
      </c>
      <c r="Y488" s="253">
        <v>0.15245779330467912</v>
      </c>
      <c r="Z488" s="253">
        <v>7.2726140732918372E-3</v>
      </c>
      <c r="AA488" s="253">
        <v>8.5305181753829923E-2</v>
      </c>
      <c r="AB488" s="253">
        <v>1.3312591118203817E-3</v>
      </c>
      <c r="AC488" s="253">
        <f t="shared" si="29"/>
        <v>3.9999999999999996</v>
      </c>
      <c r="AD488" s="249">
        <v>82.558952541867981</v>
      </c>
      <c r="AF488" s="252">
        <v>0.24</v>
      </c>
      <c r="AG488" s="252">
        <v>4.3499999999999996</v>
      </c>
      <c r="AH488" s="252">
        <v>2.23</v>
      </c>
      <c r="AI488" s="252">
        <v>5.97</v>
      </c>
      <c r="AJ488" s="252">
        <v>0.55000000000000004</v>
      </c>
      <c r="AK488" s="252">
        <v>5.8</v>
      </c>
      <c r="AL488" s="252">
        <v>0.26</v>
      </c>
      <c r="AM488" s="252">
        <v>0.87</v>
      </c>
      <c r="AN488" s="252">
        <v>58.84</v>
      </c>
      <c r="AO488" s="256"/>
      <c r="AP488" s="483" t="s">
        <v>1762</v>
      </c>
      <c r="AQ488" s="252">
        <v>30</v>
      </c>
      <c r="AR488" s="252">
        <v>15</v>
      </c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</row>
    <row r="489" spans="1:69" s="255" customFormat="1" ht="12.75">
      <c r="A489" s="249">
        <v>2670.0804681784898</v>
      </c>
      <c r="B489" s="250" t="s">
        <v>360</v>
      </c>
      <c r="C489" s="251" t="s">
        <v>466</v>
      </c>
      <c r="D489" s="249">
        <v>239.99394301956178</v>
      </c>
      <c r="E489" s="224">
        <v>55.501139999999999</v>
      </c>
      <c r="F489" s="224">
        <v>0.24060000000000001</v>
      </c>
      <c r="G489" s="224">
        <v>0.75260000000000005</v>
      </c>
      <c r="H489" s="224">
        <v>0.36149999999999999</v>
      </c>
      <c r="I489" s="224">
        <v>11.11153</v>
      </c>
      <c r="J489" s="224">
        <v>0.23499999999999999</v>
      </c>
      <c r="K489" s="224">
        <v>29.692830000000001</v>
      </c>
      <c r="L489" s="224">
        <v>2.2595019999999999</v>
      </c>
      <c r="M489" s="224">
        <v>5.67E-2</v>
      </c>
      <c r="N489" s="224">
        <v>100.21140200000001</v>
      </c>
      <c r="O489" s="276"/>
      <c r="P489" s="253">
        <v>1.962174113639523</v>
      </c>
      <c r="Q489" s="253">
        <v>3.1358521255874121E-2</v>
      </c>
      <c r="R489" s="253" t="s">
        <v>462</v>
      </c>
      <c r="S489" s="253">
        <v>6.3966414862093729E-3</v>
      </c>
      <c r="T489" s="253">
        <v>1.0104605320676849E-2</v>
      </c>
      <c r="U489" s="253">
        <v>2.5281924761355157E-2</v>
      </c>
      <c r="V489" s="253">
        <v>0.15658695128299696</v>
      </c>
      <c r="W489" s="253">
        <v>0.8080972422533641</v>
      </c>
      <c r="X489" s="253">
        <v>0.75683585478229021</v>
      </c>
      <c r="Y489" s="253">
        <v>0.14665390862064473</v>
      </c>
      <c r="Z489" s="253">
        <v>7.0370273625064801E-3</v>
      </c>
      <c r="AA489" s="253">
        <v>8.5586647645188252E-2</v>
      </c>
      <c r="AB489" s="253">
        <v>3.886561589370252E-3</v>
      </c>
      <c r="AC489" s="253">
        <f t="shared" si="29"/>
        <v>3.9999999999999996</v>
      </c>
      <c r="AD489" s="249">
        <v>82.649567500356724</v>
      </c>
      <c r="AF489" s="252">
        <v>0.24</v>
      </c>
      <c r="AG489" s="252">
        <v>4.28</v>
      </c>
      <c r="AH489" s="252">
        <v>2.2000000000000002</v>
      </c>
      <c r="AI489" s="252">
        <v>5.51</v>
      </c>
      <c r="AJ489" s="252">
        <v>0.55000000000000004</v>
      </c>
      <c r="AK489" s="252">
        <v>5.97</v>
      </c>
      <c r="AL489" s="252">
        <v>0.26</v>
      </c>
      <c r="AM489" s="252">
        <v>0.87</v>
      </c>
      <c r="AN489" s="252">
        <v>20.27</v>
      </c>
      <c r="AO489" s="256"/>
      <c r="AP489" s="483" t="s">
        <v>1762</v>
      </c>
      <c r="AQ489" s="252">
        <v>30</v>
      </c>
      <c r="AR489" s="252">
        <v>15</v>
      </c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</row>
    <row r="490" spans="1:69" s="255" customFormat="1" ht="12.75">
      <c r="A490" s="249">
        <v>2670.0804681784898</v>
      </c>
      <c r="B490" s="250" t="s">
        <v>360</v>
      </c>
      <c r="C490" s="251" t="s">
        <v>466</v>
      </c>
      <c r="D490" s="249">
        <v>247.99394301956178</v>
      </c>
      <c r="E490" s="224">
        <v>55.341740000000001</v>
      </c>
      <c r="F490" s="224">
        <v>0.23219999999999999</v>
      </c>
      <c r="G490" s="224">
        <v>0.76060000000000005</v>
      </c>
      <c r="H490" s="224">
        <v>0.34129999999999999</v>
      </c>
      <c r="I490" s="224">
        <v>11.101509999999999</v>
      </c>
      <c r="J490" s="224">
        <v>0.26079999999999998</v>
      </c>
      <c r="K490" s="224">
        <v>29.562290000000001</v>
      </c>
      <c r="L490" s="224">
        <v>2.2595019999999999</v>
      </c>
      <c r="M490" s="224">
        <v>4.3299999999999998E-2</v>
      </c>
      <c r="N490" s="224">
        <v>99.903242000000006</v>
      </c>
      <c r="O490" s="276"/>
      <c r="P490" s="253">
        <v>1.9631211616482942</v>
      </c>
      <c r="Q490" s="253">
        <v>3.1798478382662948E-2</v>
      </c>
      <c r="R490" s="253" t="s">
        <v>462</v>
      </c>
      <c r="S490" s="253">
        <v>6.1940864080426575E-3</v>
      </c>
      <c r="T490" s="253">
        <v>9.5720729169037743E-3</v>
      </c>
      <c r="U490" s="253">
        <v>2.2976982450522598E-2</v>
      </c>
      <c r="V490" s="253">
        <v>0.15834048832939551</v>
      </c>
      <c r="W490" s="253">
        <v>0.80799672986417848</v>
      </c>
      <c r="X490" s="253">
        <v>0.75529817887416983</v>
      </c>
      <c r="Y490" s="253">
        <v>0.14801332487736996</v>
      </c>
      <c r="Z490" s="253">
        <v>7.8358771978685546E-3</v>
      </c>
      <c r="AA490" s="253">
        <v>8.5874589187827727E-2</v>
      </c>
      <c r="AB490" s="253">
        <v>2.9780298627639697E-3</v>
      </c>
      <c r="AC490" s="253">
        <f t="shared" si="29"/>
        <v>4.0000000000000009</v>
      </c>
      <c r="AD490" s="249">
        <v>82.599264350451591</v>
      </c>
      <c r="AF490" s="252">
        <v>0.24</v>
      </c>
      <c r="AG490" s="252">
        <v>4.3899999999999997</v>
      </c>
      <c r="AH490" s="252">
        <v>2.17</v>
      </c>
      <c r="AI490" s="252">
        <v>5.76</v>
      </c>
      <c r="AJ490" s="252">
        <v>0.55000000000000004</v>
      </c>
      <c r="AK490" s="252">
        <v>5.46</v>
      </c>
      <c r="AL490" s="252">
        <v>0.26</v>
      </c>
      <c r="AM490" s="252">
        <v>0.87</v>
      </c>
      <c r="AN490" s="252">
        <v>26.57</v>
      </c>
      <c r="AO490" s="256"/>
      <c r="AP490" s="483" t="s">
        <v>1762</v>
      </c>
      <c r="AQ490" s="252">
        <v>30</v>
      </c>
      <c r="AR490" s="252">
        <v>15</v>
      </c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</row>
    <row r="491" spans="1:69" s="255" customFormat="1" ht="12.75">
      <c r="A491" s="249">
        <v>2670.0804681784898</v>
      </c>
      <c r="B491" s="250" t="s">
        <v>360</v>
      </c>
      <c r="C491" s="251" t="s">
        <v>466</v>
      </c>
      <c r="D491" s="249">
        <v>255.99394301956178</v>
      </c>
      <c r="E491" s="224">
        <v>55.650579999999998</v>
      </c>
      <c r="F491" s="224">
        <v>0.23169999999999999</v>
      </c>
      <c r="G491" s="224">
        <v>0.7742</v>
      </c>
      <c r="H491" s="224">
        <v>0.3327</v>
      </c>
      <c r="I491" s="224">
        <v>11.101509999999999</v>
      </c>
      <c r="J491" s="224">
        <v>0.22170000000000001</v>
      </c>
      <c r="K491" s="224">
        <v>29.692830000000001</v>
      </c>
      <c r="L491" s="224">
        <v>2.2495919999999998</v>
      </c>
      <c r="M491" s="224">
        <v>3.0499999999999999E-2</v>
      </c>
      <c r="N491" s="224">
        <v>100.28531199999999</v>
      </c>
      <c r="O491" s="276"/>
      <c r="P491" s="253">
        <v>1.9663386115899881</v>
      </c>
      <c r="Q491" s="253">
        <v>3.2240183270106797E-2</v>
      </c>
      <c r="R491" s="253" t="s">
        <v>462</v>
      </c>
      <c r="S491" s="253">
        <v>6.1565214255736109E-3</v>
      </c>
      <c r="T491" s="253">
        <v>9.2943030328854655E-3</v>
      </c>
      <c r="U491" s="253">
        <v>1.5564713666218921E-2</v>
      </c>
      <c r="V491" s="253">
        <v>0.1615905735940695</v>
      </c>
      <c r="W491" s="253">
        <v>0.8088150934211582</v>
      </c>
      <c r="X491" s="253">
        <v>0.75522812536324091</v>
      </c>
      <c r="Y491" s="253">
        <v>0.15088460510253318</v>
      </c>
      <c r="Z491" s="253">
        <v>6.6349865157182891E-3</v>
      </c>
      <c r="AA491" s="253">
        <v>8.5162817018172826E-2</v>
      </c>
      <c r="AB491" s="253">
        <v>2.0894660003347651E-3</v>
      </c>
      <c r="AC491" s="253">
        <f t="shared" si="29"/>
        <v>4.0000000000000009</v>
      </c>
      <c r="AD491" s="249">
        <v>82.662500900189201</v>
      </c>
      <c r="AF491" s="252">
        <v>0.24</v>
      </c>
      <c r="AG491" s="252">
        <v>4.3899999999999997</v>
      </c>
      <c r="AH491" s="252">
        <v>2.15</v>
      </c>
      <c r="AI491" s="252">
        <v>5.91</v>
      </c>
      <c r="AJ491" s="252">
        <v>0.55000000000000004</v>
      </c>
      <c r="AK491" s="252">
        <v>6.26</v>
      </c>
      <c r="AL491" s="252">
        <v>0.26</v>
      </c>
      <c r="AM491" s="252">
        <v>0.87</v>
      </c>
      <c r="AN491" s="252">
        <v>37.54</v>
      </c>
      <c r="AO491" s="256"/>
      <c r="AP491" s="483" t="s">
        <v>1762</v>
      </c>
      <c r="AQ491" s="252">
        <v>30</v>
      </c>
      <c r="AR491" s="252">
        <v>15</v>
      </c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</row>
    <row r="492" spans="1:69" s="255" customFormat="1" ht="12.75">
      <c r="A492" s="249">
        <v>2670.0804681784898</v>
      </c>
      <c r="B492" s="250" t="s">
        <v>360</v>
      </c>
      <c r="C492" s="251" t="s">
        <v>466</v>
      </c>
      <c r="D492" s="249">
        <v>263.99394301956181</v>
      </c>
      <c r="E492" s="224">
        <v>55.271999999999998</v>
      </c>
      <c r="F492" s="224">
        <v>0.25309999999999999</v>
      </c>
      <c r="G492" s="224">
        <v>0.85389999999999999</v>
      </c>
      <c r="H492" s="224">
        <v>0.39169999999999999</v>
      </c>
      <c r="I492" s="224">
        <v>11.041449999999999</v>
      </c>
      <c r="J492" s="224">
        <v>0.2306</v>
      </c>
      <c r="K492" s="224">
        <v>29.552250000000001</v>
      </c>
      <c r="L492" s="224">
        <v>2.3288720000000001</v>
      </c>
      <c r="M492" s="224">
        <v>2.0400000000000001E-2</v>
      </c>
      <c r="N492" s="224">
        <v>99.944271999999998</v>
      </c>
      <c r="O492" s="276"/>
      <c r="P492" s="253">
        <v>1.9600400495050685</v>
      </c>
      <c r="Q492" s="253">
        <v>3.56880239708154E-2</v>
      </c>
      <c r="R492" s="253" t="s">
        <v>462</v>
      </c>
      <c r="S492" s="253">
        <v>6.7495164485489086E-3</v>
      </c>
      <c r="T492" s="253">
        <v>1.0982184924080788E-2</v>
      </c>
      <c r="U492" s="253">
        <v>2.1153268743672626E-2</v>
      </c>
      <c r="V492" s="253">
        <v>0.15824502575151186</v>
      </c>
      <c r="W492" s="253">
        <v>0.8071419306563018</v>
      </c>
      <c r="X492" s="253">
        <v>0.75513803440683513</v>
      </c>
      <c r="Y492" s="253">
        <v>0.14804934939198436</v>
      </c>
      <c r="Z492" s="253">
        <v>6.9263559728075866E-3</v>
      </c>
      <c r="AA492" s="253">
        <v>8.8483650682569734E-2</v>
      </c>
      <c r="AB492" s="253">
        <v>1.4026095458032459E-3</v>
      </c>
      <c r="AC492" s="253">
        <f t="shared" si="29"/>
        <v>4</v>
      </c>
      <c r="AD492" s="249">
        <v>82.672230519558454</v>
      </c>
      <c r="AF492" s="252">
        <v>0.24</v>
      </c>
      <c r="AG492" s="252">
        <v>4.12</v>
      </c>
      <c r="AH492" s="252">
        <v>2.0299999999999998</v>
      </c>
      <c r="AI492" s="252">
        <v>5.0199999999999996</v>
      </c>
      <c r="AJ492" s="252">
        <v>0.55000000000000004</v>
      </c>
      <c r="AK492" s="252">
        <v>6.16</v>
      </c>
      <c r="AL492" s="252">
        <v>0.26</v>
      </c>
      <c r="AM492" s="252">
        <v>0.86</v>
      </c>
      <c r="AN492" s="252">
        <v>56.91</v>
      </c>
      <c r="AO492" s="256"/>
      <c r="AP492" s="483" t="s">
        <v>1762</v>
      </c>
      <c r="AQ492" s="252">
        <v>30</v>
      </c>
      <c r="AR492" s="252">
        <v>15</v>
      </c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</row>
    <row r="493" spans="1:69" s="255" customFormat="1" ht="12.75">
      <c r="A493" s="249">
        <v>2670.0804681784898</v>
      </c>
      <c r="B493" s="250" t="s">
        <v>360</v>
      </c>
      <c r="C493" s="251" t="s">
        <v>466</v>
      </c>
      <c r="D493" s="249">
        <v>271.99394301956181</v>
      </c>
      <c r="E493" s="224">
        <v>54.773879999999998</v>
      </c>
      <c r="F493" s="224">
        <v>0.32929999999999998</v>
      </c>
      <c r="G493" s="224">
        <v>1.1534</v>
      </c>
      <c r="H493" s="224">
        <v>0.55169999999999997</v>
      </c>
      <c r="I493" s="224">
        <v>11.21163</v>
      </c>
      <c r="J493" s="224">
        <v>0.24429999999999999</v>
      </c>
      <c r="K493" s="224">
        <v>29.090340000000001</v>
      </c>
      <c r="L493" s="224">
        <v>2.3982429999999999</v>
      </c>
      <c r="M493" s="224">
        <v>2.3300000000000001E-2</v>
      </c>
      <c r="N493" s="224">
        <v>99.776092999999989</v>
      </c>
      <c r="O493" s="276"/>
      <c r="P493" s="253">
        <v>1.9495669477213449</v>
      </c>
      <c r="Q493" s="253">
        <v>4.8383838193452267E-2</v>
      </c>
      <c r="R493" s="253" t="s">
        <v>462</v>
      </c>
      <c r="S493" s="253">
        <v>8.8140828259224875E-3</v>
      </c>
      <c r="T493" s="253">
        <v>1.5525408870251308E-2</v>
      </c>
      <c r="U493" s="253">
        <v>2.0936622905738389E-2</v>
      </c>
      <c r="V493" s="253">
        <v>0.16121369472702887</v>
      </c>
      <c r="W493" s="253">
        <v>0.79555940475626141</v>
      </c>
      <c r="X493" s="253">
        <v>0.74799517309644237</v>
      </c>
      <c r="Y493" s="253">
        <v>0.15157518693378494</v>
      </c>
      <c r="Z493" s="253">
        <v>7.3650186948392175E-3</v>
      </c>
      <c r="AA493" s="253">
        <v>9.1456690210958591E-2</v>
      </c>
      <c r="AB493" s="253">
        <v>1.6079310639747694E-3</v>
      </c>
      <c r="AC493" s="253">
        <f t="shared" si="29"/>
        <v>3.9999999999999996</v>
      </c>
      <c r="AD493" s="249">
        <v>82.22292412880239</v>
      </c>
      <c r="AF493" s="252">
        <v>0.24</v>
      </c>
      <c r="AG493" s="252">
        <v>3.36</v>
      </c>
      <c r="AH493" s="252">
        <v>1.69</v>
      </c>
      <c r="AI493" s="252">
        <v>4.12</v>
      </c>
      <c r="AJ493" s="252">
        <v>0.54</v>
      </c>
      <c r="AK493" s="252">
        <v>5.82</v>
      </c>
      <c r="AL493" s="252">
        <v>0.26</v>
      </c>
      <c r="AM493" s="252">
        <v>0.84</v>
      </c>
      <c r="AN493" s="252">
        <v>48.95</v>
      </c>
      <c r="AO493" s="256"/>
      <c r="AP493" s="483" t="s">
        <v>1762</v>
      </c>
      <c r="AQ493" s="252">
        <v>30</v>
      </c>
      <c r="AR493" s="252">
        <v>15</v>
      </c>
      <c r="AS493" s="256"/>
      <c r="AT493" s="256"/>
      <c r="AU493" s="256"/>
      <c r="AV493" s="256"/>
      <c r="AW493" s="256"/>
      <c r="AX493" s="256"/>
      <c r="AY493" s="256"/>
      <c r="AZ493" s="256"/>
      <c r="BA493" s="256"/>
      <c r="BB493" s="256"/>
      <c r="BC493" s="256"/>
      <c r="BD493" s="256"/>
      <c r="BE493" s="256"/>
      <c r="BF493" s="256"/>
      <c r="BG493" s="256"/>
      <c r="BH493" s="256"/>
      <c r="BI493" s="256"/>
      <c r="BJ493" s="256"/>
      <c r="BK493" s="256"/>
      <c r="BL493" s="256"/>
      <c r="BM493" s="256"/>
      <c r="BN493" s="256"/>
      <c r="BO493" s="256"/>
      <c r="BP493" s="256"/>
      <c r="BQ493" s="256"/>
    </row>
    <row r="494" spans="1:69" s="255" customFormat="1" ht="12.75">
      <c r="A494" s="249">
        <v>2670.0804681784898</v>
      </c>
      <c r="B494" s="250" t="s">
        <v>360</v>
      </c>
      <c r="C494" s="251" t="s">
        <v>466</v>
      </c>
      <c r="D494" s="249">
        <v>279.99394301956181</v>
      </c>
      <c r="E494" s="224">
        <v>54.923310000000001</v>
      </c>
      <c r="F494" s="224">
        <v>0.33339999999999997</v>
      </c>
      <c r="G494" s="224">
        <v>1.1539999999999999</v>
      </c>
      <c r="H494" s="224">
        <v>0.52339999999999998</v>
      </c>
      <c r="I494" s="224">
        <v>11.29171</v>
      </c>
      <c r="J494" s="224">
        <v>0.2414</v>
      </c>
      <c r="K494" s="224">
        <v>29.060220000000001</v>
      </c>
      <c r="L494" s="224">
        <v>2.3685130000000001</v>
      </c>
      <c r="M494" s="224">
        <v>4.6399999999999997E-2</v>
      </c>
      <c r="N494" s="224">
        <v>99.942352999999997</v>
      </c>
      <c r="O494" s="276"/>
      <c r="P494" s="253">
        <v>1.9520475252266083</v>
      </c>
      <c r="Q494" s="253">
        <v>4.7952474773391707E-2</v>
      </c>
      <c r="R494" s="253">
        <v>3.8625299167849292E-4</v>
      </c>
      <c r="S494" s="253">
        <v>8.9108683855119407E-3</v>
      </c>
      <c r="T494" s="253">
        <v>1.4707634133261012E-2</v>
      </c>
      <c r="U494" s="253">
        <v>1.8234262300229176E-2</v>
      </c>
      <c r="V494" s="253">
        <v>0.16368534619620956</v>
      </c>
      <c r="W494" s="253">
        <v>0.79407563599310982</v>
      </c>
      <c r="X494" s="253">
        <v>0.745642154527413</v>
      </c>
      <c r="Y494" s="253">
        <v>0.15370159802178618</v>
      </c>
      <c r="Z494" s="253">
        <v>7.2670255889457002E-3</v>
      </c>
      <c r="AA494" s="253">
        <v>9.0191810439052264E-2</v>
      </c>
      <c r="AB494" s="253">
        <v>3.197411422802862E-3</v>
      </c>
      <c r="AC494" s="253">
        <f t="shared" si="29"/>
        <v>4</v>
      </c>
      <c r="AD494" s="249">
        <v>82.103437989174893</v>
      </c>
      <c r="AF494" s="252">
        <v>0.24</v>
      </c>
      <c r="AG494" s="252">
        <v>3.32</v>
      </c>
      <c r="AH494" s="252">
        <v>1.68</v>
      </c>
      <c r="AI494" s="252">
        <v>4.24</v>
      </c>
      <c r="AJ494" s="252">
        <v>0.54</v>
      </c>
      <c r="AK494" s="252">
        <v>5.86</v>
      </c>
      <c r="AL494" s="252">
        <v>0.26</v>
      </c>
      <c r="AM494" s="252">
        <v>0.85</v>
      </c>
      <c r="AN494" s="252">
        <v>25.35</v>
      </c>
      <c r="AO494" s="256"/>
      <c r="AP494" s="483" t="s">
        <v>1762</v>
      </c>
      <c r="AQ494" s="252">
        <v>30</v>
      </c>
      <c r="AR494" s="252">
        <v>15</v>
      </c>
      <c r="AS494" s="256"/>
      <c r="AT494" s="256"/>
      <c r="AU494" s="256"/>
      <c r="AV494" s="256"/>
      <c r="AW494" s="256"/>
      <c r="AX494" s="256"/>
      <c r="AY494" s="256"/>
      <c r="AZ494" s="256"/>
      <c r="BA494" s="256"/>
      <c r="BB494" s="256"/>
      <c r="BC494" s="256"/>
      <c r="BD494" s="256"/>
      <c r="BE494" s="256"/>
      <c r="BF494" s="256"/>
      <c r="BG494" s="256"/>
      <c r="BH494" s="256"/>
      <c r="BI494" s="256"/>
      <c r="BJ494" s="256"/>
      <c r="BK494" s="256"/>
      <c r="BL494" s="256"/>
      <c r="BM494" s="256"/>
      <c r="BN494" s="256"/>
      <c r="BO494" s="256"/>
      <c r="BP494" s="256"/>
      <c r="BQ494" s="256"/>
    </row>
    <row r="495" spans="1:69" s="255" customFormat="1" ht="12.75">
      <c r="A495" s="249">
        <v>2670.0804681784898</v>
      </c>
      <c r="B495" s="250" t="s">
        <v>360</v>
      </c>
      <c r="C495" s="251" t="s">
        <v>466</v>
      </c>
      <c r="D495" s="249">
        <v>287.99394301956181</v>
      </c>
      <c r="E495" s="224">
        <v>54.773879999999998</v>
      </c>
      <c r="F495" s="224">
        <v>0.33810000000000001</v>
      </c>
      <c r="G495" s="224">
        <v>1.1203000000000001</v>
      </c>
      <c r="H495" s="224">
        <v>0.48480000000000001</v>
      </c>
      <c r="I495" s="224">
        <v>11.20162</v>
      </c>
      <c r="J495" s="224">
        <v>0.24099999999999999</v>
      </c>
      <c r="K495" s="224">
        <v>29.190760000000001</v>
      </c>
      <c r="L495" s="224">
        <v>2.3784230000000002</v>
      </c>
      <c r="M495" s="224">
        <v>4.8599999999999997E-2</v>
      </c>
      <c r="N495" s="224">
        <v>99.777482999999989</v>
      </c>
      <c r="O495" s="276"/>
      <c r="P495" s="253">
        <v>1.9481616265863331</v>
      </c>
      <c r="Q495" s="253">
        <v>4.6961454264924422E-2</v>
      </c>
      <c r="R495" s="253" t="s">
        <v>462</v>
      </c>
      <c r="S495" s="253">
        <v>9.0431013592130946E-3</v>
      </c>
      <c r="T495" s="253">
        <v>1.3632939421597065E-2</v>
      </c>
      <c r="U495" s="253">
        <v>2.834761477997283E-2</v>
      </c>
      <c r="V495" s="253">
        <v>0.15695308584570317</v>
      </c>
      <c r="W495" s="253">
        <v>0.79690017774225552</v>
      </c>
      <c r="X495" s="253">
        <v>0.75086626523832245</v>
      </c>
      <c r="Y495" s="253">
        <v>0.14788649905999879</v>
      </c>
      <c r="Z495" s="253">
        <v>7.2602948862885109E-3</v>
      </c>
      <c r="AA495" s="253">
        <v>9.0635476457804814E-2</v>
      </c>
      <c r="AB495" s="253">
        <v>3.3514643575854714E-3</v>
      </c>
      <c r="AC495" s="253">
        <f t="shared" si="29"/>
        <v>3.9999999999999991</v>
      </c>
      <c r="AD495" s="249">
        <v>82.2862620253957</v>
      </c>
      <c r="AF495" s="252">
        <v>0.24</v>
      </c>
      <c r="AG495" s="252">
        <v>3.26</v>
      </c>
      <c r="AH495" s="252">
        <v>1.71</v>
      </c>
      <c r="AI495" s="252">
        <v>4.54</v>
      </c>
      <c r="AJ495" s="252">
        <v>0.54</v>
      </c>
      <c r="AK495" s="252">
        <v>5.89</v>
      </c>
      <c r="AL495" s="252">
        <v>0.26</v>
      </c>
      <c r="AM495" s="252">
        <v>0.85</v>
      </c>
      <c r="AN495" s="252">
        <v>23.39</v>
      </c>
      <c r="AO495" s="256"/>
      <c r="AP495" s="483" t="s">
        <v>1762</v>
      </c>
      <c r="AQ495" s="252">
        <v>30</v>
      </c>
      <c r="AR495" s="252">
        <v>15</v>
      </c>
      <c r="AS495" s="256"/>
      <c r="AT495" s="256"/>
      <c r="AU495" s="256"/>
      <c r="AV495" s="256"/>
      <c r="AW495" s="256"/>
      <c r="AX495" s="256"/>
      <c r="AY495" s="256"/>
      <c r="AZ495" s="256"/>
      <c r="BA495" s="256"/>
      <c r="BB495" s="256"/>
      <c r="BC495" s="256"/>
      <c r="BD495" s="256"/>
      <c r="BE495" s="256"/>
      <c r="BF495" s="256"/>
      <c r="BG495" s="256"/>
      <c r="BH495" s="256"/>
      <c r="BI495" s="256"/>
      <c r="BJ495" s="256"/>
      <c r="BK495" s="256"/>
      <c r="BL495" s="256"/>
      <c r="BM495" s="256"/>
      <c r="BN495" s="256"/>
      <c r="BO495" s="256"/>
      <c r="BP495" s="256"/>
      <c r="BQ495" s="256"/>
    </row>
    <row r="496" spans="1:69" s="255" customFormat="1" ht="12.75">
      <c r="A496" s="249">
        <v>2670.0804681784898</v>
      </c>
      <c r="B496" s="250" t="s">
        <v>360</v>
      </c>
      <c r="C496" s="251" t="s">
        <v>466</v>
      </c>
      <c r="D496" s="249">
        <v>295.99394301956181</v>
      </c>
      <c r="E496" s="224">
        <v>54.275750000000002</v>
      </c>
      <c r="F496" s="224">
        <v>0.33100000000000002</v>
      </c>
      <c r="G496" s="224">
        <v>1.1783999999999999</v>
      </c>
      <c r="H496" s="224">
        <v>0.49280000000000002</v>
      </c>
      <c r="I496" s="224">
        <v>11.32174</v>
      </c>
      <c r="J496" s="224">
        <v>0.22090000000000001</v>
      </c>
      <c r="K496" s="224">
        <v>29.080300000000001</v>
      </c>
      <c r="L496" s="224">
        <v>2.4378829999999998</v>
      </c>
      <c r="M496" s="224">
        <v>3.7699999999999997E-2</v>
      </c>
      <c r="N496" s="224">
        <v>99.376473000000004</v>
      </c>
      <c r="O496" s="276"/>
      <c r="P496" s="253">
        <v>1.9384998518127379</v>
      </c>
      <c r="Q496" s="253">
        <v>4.9603051596856199E-2</v>
      </c>
      <c r="R496" s="253" t="s">
        <v>462</v>
      </c>
      <c r="S496" s="253">
        <v>8.8901416685884006E-3</v>
      </c>
      <c r="T496" s="253">
        <v>1.3915731897455413E-2</v>
      </c>
      <c r="U496" s="253">
        <v>4.4311876504892211E-2</v>
      </c>
      <c r="V496" s="253">
        <v>0.15070411666815853</v>
      </c>
      <c r="W496" s="253">
        <v>0.79407522985131107</v>
      </c>
      <c r="X496" s="253">
        <v>0.75426845394037245</v>
      </c>
      <c r="Y496" s="253">
        <v>0.14314936017211638</v>
      </c>
      <c r="Z496" s="253">
        <v>6.6825373355259817E-3</v>
      </c>
      <c r="AA496" s="253">
        <v>9.32890015901294E-2</v>
      </c>
      <c r="AB496" s="253">
        <v>2.6106469618558822E-3</v>
      </c>
      <c r="AC496" s="253">
        <f t="shared" si="29"/>
        <v>3.9999999999999996</v>
      </c>
      <c r="AD496" s="249">
        <v>82.074543684222164</v>
      </c>
      <c r="AF496" s="252">
        <v>0.24</v>
      </c>
      <c r="AG496" s="252">
        <v>3.32</v>
      </c>
      <c r="AH496" s="252">
        <v>1.66</v>
      </c>
      <c r="AI496" s="252">
        <v>4.5199999999999996</v>
      </c>
      <c r="AJ496" s="252">
        <v>0.54</v>
      </c>
      <c r="AK496" s="252">
        <v>6.36</v>
      </c>
      <c r="AL496" s="252">
        <v>0.26</v>
      </c>
      <c r="AM496" s="252">
        <v>0.84</v>
      </c>
      <c r="AN496" s="252">
        <v>30.48</v>
      </c>
      <c r="AO496" s="256"/>
      <c r="AP496" s="483" t="s">
        <v>1762</v>
      </c>
      <c r="AQ496" s="252">
        <v>30</v>
      </c>
      <c r="AR496" s="252">
        <v>15</v>
      </c>
      <c r="AS496" s="256"/>
      <c r="AT496" s="256"/>
      <c r="AU496" s="256"/>
      <c r="AV496" s="256"/>
      <c r="AW496" s="256"/>
      <c r="AX496" s="256"/>
      <c r="AY496" s="256"/>
      <c r="AZ496" s="256"/>
      <c r="BA496" s="256"/>
      <c r="BB496" s="256"/>
      <c r="BC496" s="256"/>
      <c r="BD496" s="256"/>
      <c r="BE496" s="256"/>
      <c r="BF496" s="256"/>
      <c r="BG496" s="256"/>
      <c r="BH496" s="256"/>
      <c r="BI496" s="256"/>
      <c r="BJ496" s="256"/>
      <c r="BK496" s="256"/>
      <c r="BL496" s="256"/>
      <c r="BM496" s="256"/>
      <c r="BN496" s="256"/>
      <c r="BO496" s="256"/>
      <c r="BP496" s="256"/>
      <c r="BQ496" s="256"/>
    </row>
    <row r="497" spans="1:69" s="255" customFormat="1" ht="12.75">
      <c r="A497" s="249"/>
      <c r="B497" s="250"/>
      <c r="C497" s="251"/>
      <c r="D497" s="249"/>
      <c r="E497" s="224"/>
      <c r="F497" s="224"/>
      <c r="G497" s="224"/>
      <c r="H497" s="224"/>
      <c r="I497" s="224"/>
      <c r="J497" s="224"/>
      <c r="K497" s="224"/>
      <c r="L497" s="224"/>
      <c r="M497" s="224"/>
      <c r="N497" s="224"/>
      <c r="O497" s="276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49"/>
      <c r="AF497" s="224"/>
      <c r="AG497" s="224"/>
      <c r="AH497" s="224"/>
      <c r="AI497" s="224"/>
      <c r="AJ497" s="224"/>
      <c r="AK497" s="224"/>
      <c r="AL497" s="224"/>
      <c r="AM497" s="224"/>
      <c r="AN497" s="224"/>
      <c r="AO497" s="256"/>
      <c r="AP497" s="252"/>
      <c r="AQ497" s="252"/>
      <c r="AR497" s="252"/>
      <c r="AS497" s="256"/>
      <c r="AT497" s="256"/>
      <c r="AU497" s="256"/>
      <c r="AV497" s="256"/>
      <c r="AW497" s="256"/>
      <c r="AX497" s="256"/>
      <c r="AY497" s="256"/>
      <c r="AZ497" s="256"/>
      <c r="BA497" s="256"/>
      <c r="BB497" s="256"/>
      <c r="BC497" s="256"/>
      <c r="BD497" s="256"/>
      <c r="BE497" s="256"/>
      <c r="BF497" s="256"/>
      <c r="BG497" s="256"/>
      <c r="BH497" s="256"/>
      <c r="BI497" s="256"/>
      <c r="BJ497" s="256"/>
      <c r="BK497" s="256"/>
      <c r="BL497" s="256"/>
      <c r="BM497" s="256"/>
      <c r="BN497" s="256"/>
      <c r="BO497" s="256"/>
      <c r="BP497" s="256"/>
      <c r="BQ497" s="256"/>
    </row>
    <row r="498" spans="1:69" s="255" customFormat="1" ht="12.75">
      <c r="A498" s="249">
        <v>2670.0804681784898</v>
      </c>
      <c r="B498" s="250" t="s">
        <v>360</v>
      </c>
      <c r="C498" s="251" t="s">
        <v>478</v>
      </c>
      <c r="D498" s="249">
        <v>0</v>
      </c>
      <c r="E498" s="224">
        <v>55.501139999999999</v>
      </c>
      <c r="F498" s="224">
        <v>0.2792</v>
      </c>
      <c r="G498" s="224">
        <v>0.57989999999999997</v>
      </c>
      <c r="H498" s="224">
        <v>0.17599999999999999</v>
      </c>
      <c r="I498" s="224">
        <v>11.982430000000001</v>
      </c>
      <c r="J498" s="224">
        <v>0.25230000000000002</v>
      </c>
      <c r="K498" s="224">
        <v>28.839300000000001</v>
      </c>
      <c r="L498" s="224">
        <v>2.408153</v>
      </c>
      <c r="M498" s="224">
        <v>0</v>
      </c>
      <c r="N498" s="224">
        <v>100.01842300000001</v>
      </c>
      <c r="O498" s="276"/>
      <c r="P498" s="253">
        <v>1.9761693898522785</v>
      </c>
      <c r="Q498" s="253">
        <v>2.3830610147721476E-2</v>
      </c>
      <c r="R498" s="253">
        <v>5.0437557000559963E-4</v>
      </c>
      <c r="S498" s="253">
        <v>7.475812965686935E-3</v>
      </c>
      <c r="T498" s="253">
        <v>4.9546199514326986E-3</v>
      </c>
      <c r="U498" s="253">
        <v>3.4199886949100033E-3</v>
      </c>
      <c r="V498" s="253">
        <v>0.1844841511304319</v>
      </c>
      <c r="W498" s="253">
        <v>0.79916105168753271</v>
      </c>
      <c r="X498" s="253">
        <v>0.73162862445770127</v>
      </c>
      <c r="Y498" s="253">
        <v>0.16889447432503071</v>
      </c>
      <c r="Z498" s="253">
        <v>7.6089591761638676E-3</v>
      </c>
      <c r="AA498" s="253">
        <v>9.1867942041104114E-2</v>
      </c>
      <c r="AB498" s="253">
        <v>0</v>
      </c>
      <c r="AC498" s="253">
        <f t="shared" ref="AC498:AC527" si="30">SUM(P498:AB498)</f>
        <v>3.9999999999999996</v>
      </c>
      <c r="AD498" s="249">
        <v>81.097646346677848</v>
      </c>
      <c r="AF498" s="252">
        <v>0.24</v>
      </c>
      <c r="AG498" s="252">
        <v>3.82</v>
      </c>
      <c r="AH498" s="252">
        <v>2.61</v>
      </c>
      <c r="AI498" s="252">
        <v>9.69</v>
      </c>
      <c r="AJ498" s="252">
        <v>0.53</v>
      </c>
      <c r="AK498" s="252">
        <v>5.69</v>
      </c>
      <c r="AL498" s="252">
        <v>0.27</v>
      </c>
      <c r="AM498" s="252">
        <v>0.84</v>
      </c>
      <c r="AN498" s="252">
        <v>300</v>
      </c>
      <c r="AO498" s="256"/>
      <c r="AP498" s="483" t="s">
        <v>1762</v>
      </c>
      <c r="AQ498" s="252">
        <v>30</v>
      </c>
      <c r="AR498" s="252">
        <v>15</v>
      </c>
      <c r="AS498" s="256"/>
      <c r="AT498" s="256"/>
      <c r="AU498" s="256"/>
      <c r="AV498" s="256"/>
      <c r="AW498" s="256"/>
      <c r="AX498" s="256"/>
      <c r="AY498" s="256"/>
      <c r="AZ498" s="256"/>
      <c r="BA498" s="256"/>
      <c r="BB498" s="256"/>
      <c r="BC498" s="256"/>
      <c r="BD498" s="256"/>
      <c r="BE498" s="256"/>
      <c r="BF498" s="256"/>
      <c r="BG498" s="256"/>
      <c r="BH498" s="256"/>
      <c r="BI498" s="256"/>
      <c r="BJ498" s="256"/>
      <c r="BK498" s="256"/>
      <c r="BL498" s="256"/>
      <c r="BM498" s="256"/>
      <c r="BN498" s="256"/>
      <c r="BO498" s="256"/>
      <c r="BP498" s="256"/>
      <c r="BQ498" s="256"/>
    </row>
    <row r="499" spans="1:69" s="255" customFormat="1" ht="12.75">
      <c r="A499" s="249">
        <v>2670.0804681784898</v>
      </c>
      <c r="B499" s="250" t="s">
        <v>360</v>
      </c>
      <c r="C499" s="251" t="s">
        <v>478</v>
      </c>
      <c r="D499" s="249">
        <v>3.9977698896220661</v>
      </c>
      <c r="E499" s="224">
        <v>55.431399999999996</v>
      </c>
      <c r="F499" s="224">
        <v>0.26640000000000003</v>
      </c>
      <c r="G499" s="224">
        <v>0.58089999999999997</v>
      </c>
      <c r="H499" s="224">
        <v>0.14949999999999999</v>
      </c>
      <c r="I499" s="224">
        <v>12.09254</v>
      </c>
      <c r="J499" s="224">
        <v>0.2334</v>
      </c>
      <c r="K499" s="224">
        <v>28.919630000000002</v>
      </c>
      <c r="L499" s="224">
        <v>2.3288720000000001</v>
      </c>
      <c r="M499" s="224">
        <v>3.0499999999999999E-2</v>
      </c>
      <c r="N499" s="224">
        <v>100.033142</v>
      </c>
      <c r="O499" s="276"/>
      <c r="P499" s="253">
        <v>1.9724417138860346</v>
      </c>
      <c r="Q499" s="253">
        <v>2.4361578803877942E-2</v>
      </c>
      <c r="R499" s="253" t="s">
        <v>462</v>
      </c>
      <c r="S499" s="253">
        <v>7.1285844806987771E-3</v>
      </c>
      <c r="T499" s="253">
        <v>4.2059580702021879E-3</v>
      </c>
      <c r="U499" s="253">
        <v>1.4396105208438925E-2</v>
      </c>
      <c r="V499" s="253">
        <v>0.17965553807536039</v>
      </c>
      <c r="W499" s="253">
        <v>0.79781052147538711</v>
      </c>
      <c r="X499" s="253">
        <v>0.73627513348585116</v>
      </c>
      <c r="Y499" s="253">
        <v>0.16579864731953048</v>
      </c>
      <c r="Z499" s="253">
        <v>7.0345273425511026E-3</v>
      </c>
      <c r="AA499" s="253">
        <v>8.8787453036081113E-2</v>
      </c>
      <c r="AB499" s="253">
        <v>2.1042388159860969E-3</v>
      </c>
      <c r="AC499" s="253">
        <f t="shared" si="30"/>
        <v>3.9999999999999996</v>
      </c>
      <c r="AD499" s="249">
        <v>80.99987006181135</v>
      </c>
      <c r="AF499" s="252">
        <v>0.24</v>
      </c>
      <c r="AG499" s="252">
        <v>3.97</v>
      </c>
      <c r="AH499" s="252">
        <v>2.6</v>
      </c>
      <c r="AI499" s="252">
        <v>11.04</v>
      </c>
      <c r="AJ499" s="252">
        <v>0.52</v>
      </c>
      <c r="AK499" s="252">
        <v>6.04</v>
      </c>
      <c r="AL499" s="252">
        <v>0.27</v>
      </c>
      <c r="AM499" s="252">
        <v>0.86</v>
      </c>
      <c r="AN499" s="252">
        <v>38.159999999999997</v>
      </c>
      <c r="AO499" s="256"/>
      <c r="AP499" s="483" t="s">
        <v>1762</v>
      </c>
      <c r="AQ499" s="252">
        <v>30</v>
      </c>
      <c r="AR499" s="252">
        <v>15</v>
      </c>
      <c r="AS499" s="256"/>
      <c r="AT499" s="256"/>
      <c r="AU499" s="256"/>
      <c r="AV499" s="256"/>
      <c r="AW499" s="256"/>
      <c r="AX499" s="256"/>
      <c r="AY499" s="256"/>
      <c r="AZ499" s="256"/>
      <c r="BA499" s="256"/>
      <c r="BB499" s="256"/>
      <c r="BC499" s="256"/>
      <c r="BD499" s="256"/>
      <c r="BE499" s="256"/>
      <c r="BF499" s="256"/>
      <c r="BG499" s="256"/>
      <c r="BH499" s="256"/>
      <c r="BI499" s="256"/>
      <c r="BJ499" s="256"/>
      <c r="BK499" s="256"/>
      <c r="BL499" s="256"/>
      <c r="BM499" s="256"/>
      <c r="BN499" s="256"/>
      <c r="BO499" s="256"/>
      <c r="BP499" s="256"/>
      <c r="BQ499" s="256"/>
    </row>
    <row r="500" spans="1:69" s="255" customFormat="1" ht="12.75">
      <c r="A500" s="249">
        <v>2670.0804681784898</v>
      </c>
      <c r="B500" s="250" t="s">
        <v>360</v>
      </c>
      <c r="C500" s="251" t="s">
        <v>478</v>
      </c>
      <c r="D500" s="249">
        <v>7.9977698896220666</v>
      </c>
      <c r="E500" s="224">
        <v>55.531030000000001</v>
      </c>
      <c r="F500" s="224">
        <v>0.2596</v>
      </c>
      <c r="G500" s="224">
        <v>0.62209999999999999</v>
      </c>
      <c r="H500" s="224">
        <v>0.2046</v>
      </c>
      <c r="I500" s="224">
        <v>11.94239</v>
      </c>
      <c r="J500" s="224">
        <v>0.26250000000000001</v>
      </c>
      <c r="K500" s="224">
        <v>29.030090000000001</v>
      </c>
      <c r="L500" s="224">
        <v>2.2991419999999998</v>
      </c>
      <c r="M500" s="224">
        <v>0.03</v>
      </c>
      <c r="N500" s="224">
        <v>100.18145200000001</v>
      </c>
      <c r="O500" s="276"/>
      <c r="P500" s="253">
        <v>1.9721699233271048</v>
      </c>
      <c r="Q500" s="253">
        <v>2.6039013476934283E-2</v>
      </c>
      <c r="R500" s="253" t="s">
        <v>462</v>
      </c>
      <c r="S500" s="253">
        <v>6.9332049701508885E-3</v>
      </c>
      <c r="T500" s="253">
        <v>5.7449948909535538E-3</v>
      </c>
      <c r="U500" s="253">
        <v>1.2075480056472188E-2</v>
      </c>
      <c r="V500" s="253">
        <v>0.17809872659093817</v>
      </c>
      <c r="W500" s="253">
        <v>0.79893865668744568</v>
      </c>
      <c r="X500" s="253">
        <v>0.7380318371695842</v>
      </c>
      <c r="Y500" s="253">
        <v>0.16452143012889098</v>
      </c>
      <c r="Z500" s="253">
        <v>7.8963001715191272E-3</v>
      </c>
      <c r="AA500" s="253">
        <v>8.7484687511134543E-2</v>
      </c>
      <c r="AB500" s="253">
        <v>2.0657450188711415E-3</v>
      </c>
      <c r="AC500" s="253">
        <f t="shared" si="30"/>
        <v>3.9999999999999991</v>
      </c>
      <c r="AD500" s="249">
        <v>81.249564548816593</v>
      </c>
      <c r="AF500" s="252">
        <v>0.24</v>
      </c>
      <c r="AG500" s="252">
        <v>4.04</v>
      </c>
      <c r="AH500" s="252">
        <v>2.48</v>
      </c>
      <c r="AI500" s="252">
        <v>8.34</v>
      </c>
      <c r="AJ500" s="252">
        <v>0.53</v>
      </c>
      <c r="AK500" s="252">
        <v>5.45</v>
      </c>
      <c r="AL500" s="252">
        <v>0.27</v>
      </c>
      <c r="AM500" s="252">
        <v>0.86</v>
      </c>
      <c r="AN500" s="252">
        <v>37.450000000000003</v>
      </c>
      <c r="AO500" s="256"/>
      <c r="AP500" s="483" t="s">
        <v>1762</v>
      </c>
      <c r="AQ500" s="252">
        <v>30</v>
      </c>
      <c r="AR500" s="252">
        <v>15</v>
      </c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6"/>
      <c r="BL500" s="256"/>
      <c r="BM500" s="256"/>
      <c r="BN500" s="256"/>
      <c r="BO500" s="256"/>
      <c r="BP500" s="256"/>
      <c r="BQ500" s="256"/>
    </row>
    <row r="501" spans="1:69" s="255" customFormat="1" ht="12.75">
      <c r="A501" s="249">
        <v>2670.0804681784898</v>
      </c>
      <c r="B501" s="250" t="s">
        <v>360</v>
      </c>
      <c r="C501" s="251" t="s">
        <v>478</v>
      </c>
      <c r="D501" s="249">
        <v>11.997769889622067</v>
      </c>
      <c r="E501" s="224">
        <v>55.660539999999997</v>
      </c>
      <c r="F501" s="224">
        <v>0.23599999999999999</v>
      </c>
      <c r="G501" s="224">
        <v>0.64870000000000005</v>
      </c>
      <c r="H501" s="224">
        <v>0.2792</v>
      </c>
      <c r="I501" s="224">
        <v>11.23165</v>
      </c>
      <c r="J501" s="224">
        <v>0.24840000000000001</v>
      </c>
      <c r="K501" s="224">
        <v>29.451840000000001</v>
      </c>
      <c r="L501" s="224">
        <v>2.2595019999999999</v>
      </c>
      <c r="M501" s="224">
        <v>3.1199999999999999E-2</v>
      </c>
      <c r="N501" s="224">
        <v>100.047032</v>
      </c>
      <c r="O501" s="276"/>
      <c r="P501" s="253">
        <v>1.9735391305285606</v>
      </c>
      <c r="Q501" s="253">
        <v>2.6460869471439441E-2</v>
      </c>
      <c r="R501" s="253">
        <v>6.4715986930741209E-4</v>
      </c>
      <c r="S501" s="253">
        <v>6.2926138030519772E-3</v>
      </c>
      <c r="T501" s="253">
        <v>7.826888652112873E-3</v>
      </c>
      <c r="U501" s="253">
        <v>7.5464574309478394E-3</v>
      </c>
      <c r="V501" s="253">
        <v>0.16907027099365249</v>
      </c>
      <c r="W501" s="253">
        <v>0.80861660925092749</v>
      </c>
      <c r="X501" s="253">
        <v>0.74813493232125161</v>
      </c>
      <c r="Y501" s="253">
        <v>0.1564244096649772</v>
      </c>
      <c r="Z501" s="253">
        <v>7.4599455428820127E-3</v>
      </c>
      <c r="AA501" s="253">
        <v>8.5835848383855759E-2</v>
      </c>
      <c r="AB501" s="253">
        <v>2.1448640870334653E-3</v>
      </c>
      <c r="AC501" s="253">
        <f t="shared" si="30"/>
        <v>4.0000000000000009</v>
      </c>
      <c r="AD501" s="249">
        <v>82.376842620155216</v>
      </c>
      <c r="AF501" s="252">
        <v>0.24</v>
      </c>
      <c r="AG501" s="252">
        <v>4.3899999999999997</v>
      </c>
      <c r="AH501" s="252">
        <v>2.42</v>
      </c>
      <c r="AI501" s="252">
        <v>6.61</v>
      </c>
      <c r="AJ501" s="252">
        <v>0.54</v>
      </c>
      <c r="AK501" s="252">
        <v>5.71</v>
      </c>
      <c r="AL501" s="252">
        <v>0.26</v>
      </c>
      <c r="AM501" s="252">
        <v>0.87</v>
      </c>
      <c r="AN501" s="252">
        <v>36.950000000000003</v>
      </c>
      <c r="AO501" s="256"/>
      <c r="AP501" s="483" t="s">
        <v>1762</v>
      </c>
      <c r="AQ501" s="252">
        <v>30</v>
      </c>
      <c r="AR501" s="252">
        <v>15</v>
      </c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6"/>
      <c r="BL501" s="256"/>
      <c r="BM501" s="256"/>
      <c r="BN501" s="256"/>
      <c r="BO501" s="256"/>
      <c r="BP501" s="256"/>
      <c r="BQ501" s="256"/>
    </row>
    <row r="502" spans="1:69" s="255" customFormat="1" ht="12.75">
      <c r="A502" s="249">
        <v>2670.0804681784898</v>
      </c>
      <c r="B502" s="250" t="s">
        <v>360</v>
      </c>
      <c r="C502" s="251" t="s">
        <v>478</v>
      </c>
      <c r="D502" s="249">
        <v>15.997769889622067</v>
      </c>
      <c r="E502" s="224">
        <v>55.481209999999997</v>
      </c>
      <c r="F502" s="224">
        <v>0.26140000000000002</v>
      </c>
      <c r="G502" s="224">
        <v>0.83760000000000001</v>
      </c>
      <c r="H502" s="224">
        <v>0.35039999999999999</v>
      </c>
      <c r="I502" s="224">
        <v>11.191610000000001</v>
      </c>
      <c r="J502" s="224">
        <v>0.2135</v>
      </c>
      <c r="K502" s="224">
        <v>29.301210000000001</v>
      </c>
      <c r="L502" s="224">
        <v>2.3090519999999999</v>
      </c>
      <c r="M502" s="224">
        <v>2.5399999999999999E-2</v>
      </c>
      <c r="N502" s="224">
        <v>99.971381999999991</v>
      </c>
      <c r="O502" s="276"/>
      <c r="P502" s="253">
        <v>1.9693987741640444</v>
      </c>
      <c r="Q502" s="253">
        <v>3.0601225835955592E-2</v>
      </c>
      <c r="R502" s="253">
        <v>4.4400677711471381E-3</v>
      </c>
      <c r="S502" s="253">
        <v>6.9777285694024686E-3</v>
      </c>
      <c r="T502" s="253">
        <v>9.8339331506827922E-3</v>
      </c>
      <c r="U502" s="253">
        <v>4.1198759870066937E-3</v>
      </c>
      <c r="V502" s="253">
        <v>0.17022039525407953</v>
      </c>
      <c r="W502" s="253">
        <v>0.80440799926768158</v>
      </c>
      <c r="X502" s="253">
        <v>0.74612794958344675</v>
      </c>
      <c r="Y502" s="253">
        <v>0.1578877815782965</v>
      </c>
      <c r="Z502" s="253">
        <v>6.4190588561396705E-3</v>
      </c>
      <c r="AA502" s="253">
        <v>8.7817101770432351E-2</v>
      </c>
      <c r="AB502" s="253">
        <v>1.7481082116847177E-3</v>
      </c>
      <c r="AC502" s="253">
        <f t="shared" si="30"/>
        <v>4.0000000000000009</v>
      </c>
      <c r="AD502" s="249">
        <v>82.354238102884466</v>
      </c>
      <c r="AF502" s="252">
        <v>0.24</v>
      </c>
      <c r="AG502" s="252">
        <v>4.0599999999999996</v>
      </c>
      <c r="AH502" s="252">
        <v>2.06</v>
      </c>
      <c r="AI502" s="252">
        <v>5.69</v>
      </c>
      <c r="AJ502" s="252">
        <v>0.55000000000000004</v>
      </c>
      <c r="AK502" s="252">
        <v>6.57</v>
      </c>
      <c r="AL502" s="252">
        <v>0.26</v>
      </c>
      <c r="AM502" s="252">
        <v>0.86</v>
      </c>
      <c r="AN502" s="252">
        <v>45.96</v>
      </c>
      <c r="AO502" s="256"/>
      <c r="AP502" s="483" t="s">
        <v>1762</v>
      </c>
      <c r="AQ502" s="252">
        <v>30</v>
      </c>
      <c r="AR502" s="252">
        <v>15</v>
      </c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6"/>
      <c r="BL502" s="256"/>
      <c r="BM502" s="256"/>
      <c r="BN502" s="256"/>
      <c r="BO502" s="256"/>
      <c r="BP502" s="256"/>
      <c r="BQ502" s="256"/>
    </row>
    <row r="503" spans="1:69" s="255" customFormat="1" ht="12.75">
      <c r="A503" s="249">
        <v>2670.0804681784898</v>
      </c>
      <c r="B503" s="250" t="s">
        <v>360</v>
      </c>
      <c r="C503" s="251" t="s">
        <v>478</v>
      </c>
      <c r="D503" s="249">
        <v>19.997769889622067</v>
      </c>
      <c r="E503" s="224">
        <v>55.381590000000003</v>
      </c>
      <c r="F503" s="224">
        <v>0.27279999999999999</v>
      </c>
      <c r="G503" s="224">
        <v>0.84830000000000005</v>
      </c>
      <c r="H503" s="224">
        <v>0.38829999999999998</v>
      </c>
      <c r="I503" s="224">
        <v>11.21163</v>
      </c>
      <c r="J503" s="224">
        <v>0.20880000000000001</v>
      </c>
      <c r="K503" s="224">
        <v>29.431750000000001</v>
      </c>
      <c r="L503" s="224">
        <v>2.2793220000000001</v>
      </c>
      <c r="M503" s="224">
        <v>4.24E-2</v>
      </c>
      <c r="N503" s="224">
        <v>100.06489199999999</v>
      </c>
      <c r="O503" s="276"/>
      <c r="P503" s="253">
        <v>1.9630752569223755</v>
      </c>
      <c r="Q503" s="253">
        <v>3.5438613210662682E-2</v>
      </c>
      <c r="R503" s="253" t="s">
        <v>462</v>
      </c>
      <c r="S503" s="253">
        <v>7.2717115658615123E-3</v>
      </c>
      <c r="T503" s="253">
        <v>1.088214064526459E-2</v>
      </c>
      <c r="U503" s="253">
        <v>1.5899273574611072E-2</v>
      </c>
      <c r="V503" s="253">
        <v>0.16356654234814216</v>
      </c>
      <c r="W503" s="253">
        <v>0.80386646173308252</v>
      </c>
      <c r="X503" s="253">
        <v>0.75136903626274976</v>
      </c>
      <c r="Y503" s="253">
        <v>0.15288464084444087</v>
      </c>
      <c r="Z503" s="253">
        <v>6.2688483301400659E-3</v>
      </c>
      <c r="AA503" s="253">
        <v>8.6563510155658302E-2</v>
      </c>
      <c r="AB503" s="253">
        <v>2.9139644070110059E-3</v>
      </c>
      <c r="AC503" s="253">
        <f t="shared" si="30"/>
        <v>3.9999999999999996</v>
      </c>
      <c r="AD503" s="249">
        <v>82.392830592505746</v>
      </c>
      <c r="AF503" s="252">
        <v>0.24</v>
      </c>
      <c r="AG503" s="252">
        <v>3.88</v>
      </c>
      <c r="AH503" s="252">
        <v>2.0299999999999998</v>
      </c>
      <c r="AI503" s="252">
        <v>5.17</v>
      </c>
      <c r="AJ503" s="252">
        <v>0.54</v>
      </c>
      <c r="AK503" s="252">
        <v>6.68</v>
      </c>
      <c r="AL503" s="252">
        <v>0.26</v>
      </c>
      <c r="AM503" s="252">
        <v>0.87</v>
      </c>
      <c r="AN503" s="252">
        <v>27.3</v>
      </c>
      <c r="AO503" s="256"/>
      <c r="AP503" s="483" t="s">
        <v>1762</v>
      </c>
      <c r="AQ503" s="252">
        <v>30</v>
      </c>
      <c r="AR503" s="252">
        <v>15</v>
      </c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6"/>
      <c r="BL503" s="256"/>
      <c r="BM503" s="256"/>
      <c r="BN503" s="256"/>
      <c r="BO503" s="256"/>
      <c r="BP503" s="256"/>
      <c r="BQ503" s="256"/>
    </row>
    <row r="504" spans="1:69" s="255" customFormat="1" ht="12.75">
      <c r="A504" s="249">
        <v>2670.0804681784898</v>
      </c>
      <c r="B504" s="250" t="s">
        <v>360</v>
      </c>
      <c r="C504" s="251" t="s">
        <v>478</v>
      </c>
      <c r="D504" s="249">
        <v>23.997769889622067</v>
      </c>
      <c r="E504" s="224">
        <v>55.521059999999999</v>
      </c>
      <c r="F504" s="224">
        <v>0.26250000000000001</v>
      </c>
      <c r="G504" s="224">
        <v>0.85229999999999995</v>
      </c>
      <c r="H504" s="224">
        <v>0.39269999999999999</v>
      </c>
      <c r="I504" s="224">
        <v>11.06147</v>
      </c>
      <c r="J504" s="224">
        <v>0.25080000000000002</v>
      </c>
      <c r="K504" s="224">
        <v>29.481960000000001</v>
      </c>
      <c r="L504" s="224">
        <v>2.2793220000000001</v>
      </c>
      <c r="M504" s="224">
        <v>4.7899999999999998E-2</v>
      </c>
      <c r="N504" s="224">
        <v>100.15001199999999</v>
      </c>
      <c r="O504" s="276"/>
      <c r="P504" s="253">
        <v>1.9656599307473424</v>
      </c>
      <c r="Q504" s="253">
        <v>3.4340069252657646E-2</v>
      </c>
      <c r="R504" s="253">
        <v>1.2229681820690175E-3</v>
      </c>
      <c r="S504" s="253">
        <v>6.9887691089670547E-3</v>
      </c>
      <c r="T504" s="253">
        <v>1.0992258985963187E-2</v>
      </c>
      <c r="U504" s="253">
        <v>1.1435312932761121E-2</v>
      </c>
      <c r="V504" s="253">
        <v>0.16366003078375924</v>
      </c>
      <c r="W504" s="253">
        <v>0.80570066000648022</v>
      </c>
      <c r="X504" s="253">
        <v>0.7503206268877427</v>
      </c>
      <c r="Y504" s="253">
        <v>0.15241081829714503</v>
      </c>
      <c r="Z504" s="253">
        <v>7.5207977057765926E-3</v>
      </c>
      <c r="AA504" s="253">
        <v>8.6459748043266005E-2</v>
      </c>
      <c r="AB504" s="253">
        <v>3.2880090660695749E-3</v>
      </c>
      <c r="AC504" s="253">
        <f t="shared" si="30"/>
        <v>4</v>
      </c>
      <c r="AD504" s="249">
        <v>82.612084458680926</v>
      </c>
      <c r="AF504" s="252">
        <v>0.24</v>
      </c>
      <c r="AG504" s="252">
        <v>3.98</v>
      </c>
      <c r="AH504" s="252">
        <v>2.02</v>
      </c>
      <c r="AI504" s="252">
        <v>5.15</v>
      </c>
      <c r="AJ504" s="252">
        <v>0.55000000000000004</v>
      </c>
      <c r="AK504" s="252">
        <v>5.58</v>
      </c>
      <c r="AL504" s="252">
        <v>0.26</v>
      </c>
      <c r="AM504" s="252">
        <v>0.87</v>
      </c>
      <c r="AN504" s="252">
        <v>23.79</v>
      </c>
      <c r="AO504" s="256"/>
      <c r="AP504" s="483" t="s">
        <v>1762</v>
      </c>
      <c r="AQ504" s="252">
        <v>30</v>
      </c>
      <c r="AR504" s="252">
        <v>15</v>
      </c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6"/>
      <c r="BL504" s="256"/>
      <c r="BM504" s="256"/>
      <c r="BN504" s="256"/>
      <c r="BO504" s="256"/>
      <c r="BP504" s="256"/>
      <c r="BQ504" s="256"/>
    </row>
    <row r="505" spans="1:69" s="255" customFormat="1" ht="12.75">
      <c r="A505" s="249">
        <v>2670.0804681784898</v>
      </c>
      <c r="B505" s="250" t="s">
        <v>360</v>
      </c>
      <c r="C505" s="251" t="s">
        <v>478</v>
      </c>
      <c r="D505" s="249">
        <v>27.997769889622067</v>
      </c>
      <c r="E505" s="224">
        <v>55.052819999999997</v>
      </c>
      <c r="F505" s="224">
        <v>0.26719999999999999</v>
      </c>
      <c r="G505" s="224">
        <v>0.94430000000000003</v>
      </c>
      <c r="H505" s="224">
        <v>0.43240000000000001</v>
      </c>
      <c r="I505" s="224">
        <v>11.14156</v>
      </c>
      <c r="J505" s="224">
        <v>0.24179999999999999</v>
      </c>
      <c r="K505" s="224">
        <v>29.150590000000001</v>
      </c>
      <c r="L505" s="224">
        <v>2.3685130000000001</v>
      </c>
      <c r="M505" s="224">
        <v>0.05</v>
      </c>
      <c r="N505" s="224">
        <v>99.649183000000008</v>
      </c>
      <c r="O505" s="276"/>
      <c r="P505" s="253">
        <v>1.9605333376425971</v>
      </c>
      <c r="Q505" s="253">
        <v>3.9466662357402926E-2</v>
      </c>
      <c r="R505" s="253">
        <v>1.6665035930962802E-4</v>
      </c>
      <c r="S505" s="253">
        <v>7.1556957155849412E-3</v>
      </c>
      <c r="T505" s="253">
        <v>1.2174629735394314E-2</v>
      </c>
      <c r="U505" s="253">
        <v>1.6266314638212265E-2</v>
      </c>
      <c r="V505" s="253">
        <v>0.16330890500989056</v>
      </c>
      <c r="W505" s="253">
        <v>0.80092780454160761</v>
      </c>
      <c r="X505" s="253">
        <v>0.7466431010653124</v>
      </c>
      <c r="Y505" s="253">
        <v>0.15224027256483</v>
      </c>
      <c r="Z505" s="253">
        <v>7.2935119251809361E-3</v>
      </c>
      <c r="AA505" s="253">
        <v>9.037079063799347E-2</v>
      </c>
      <c r="AB505" s="253">
        <v>3.4523238066832347E-3</v>
      </c>
      <c r="AC505" s="253">
        <f t="shared" si="30"/>
        <v>3.9999999999999991</v>
      </c>
      <c r="AD505" s="249">
        <v>82.34447729334164</v>
      </c>
      <c r="AF505" s="252">
        <v>0.24</v>
      </c>
      <c r="AG505" s="252">
        <v>3.95</v>
      </c>
      <c r="AH505" s="252">
        <v>1.9</v>
      </c>
      <c r="AI505" s="252">
        <v>4.8</v>
      </c>
      <c r="AJ505" s="252">
        <v>0.55000000000000004</v>
      </c>
      <c r="AK505" s="252">
        <v>5.92</v>
      </c>
      <c r="AL505" s="252">
        <v>0.26</v>
      </c>
      <c r="AM505" s="252">
        <v>0.85</v>
      </c>
      <c r="AN505" s="252">
        <v>23.1</v>
      </c>
      <c r="AO505" s="256"/>
      <c r="AP505" s="483" t="s">
        <v>1762</v>
      </c>
      <c r="AQ505" s="252">
        <v>30</v>
      </c>
      <c r="AR505" s="252">
        <v>15</v>
      </c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6"/>
      <c r="BL505" s="256"/>
      <c r="BM505" s="256"/>
      <c r="BN505" s="256"/>
      <c r="BO505" s="256"/>
      <c r="BP505" s="256"/>
      <c r="BQ505" s="256"/>
    </row>
    <row r="506" spans="1:69" s="255" customFormat="1" ht="12.75">
      <c r="A506" s="249">
        <v>2670.0804681784898</v>
      </c>
      <c r="B506" s="250" t="s">
        <v>360</v>
      </c>
      <c r="C506" s="251" t="s">
        <v>478</v>
      </c>
      <c r="D506" s="249">
        <v>31.997769889622067</v>
      </c>
      <c r="E506" s="224">
        <v>55.411479999999997</v>
      </c>
      <c r="F506" s="224">
        <v>0.25790000000000002</v>
      </c>
      <c r="G506" s="224">
        <v>0.88570000000000004</v>
      </c>
      <c r="H506" s="224">
        <v>0.4259</v>
      </c>
      <c r="I506" s="224">
        <v>10.88129</v>
      </c>
      <c r="J506" s="224">
        <v>0.21740000000000001</v>
      </c>
      <c r="K506" s="224">
        <v>29.682790000000001</v>
      </c>
      <c r="L506" s="224">
        <v>2.239681</v>
      </c>
      <c r="M506" s="224">
        <v>3.4099999999999998E-2</v>
      </c>
      <c r="N506" s="224">
        <v>100.03624099999999</v>
      </c>
      <c r="O506" s="276"/>
      <c r="P506" s="253">
        <v>1.9617150319799386</v>
      </c>
      <c r="Q506" s="253">
        <v>3.6955453601474592E-2</v>
      </c>
      <c r="R506" s="253" t="s">
        <v>462</v>
      </c>
      <c r="S506" s="253">
        <v>6.8660705454320851E-3</v>
      </c>
      <c r="T506" s="253">
        <v>1.1921179439285263E-2</v>
      </c>
      <c r="U506" s="253">
        <v>1.6301816910328171E-2</v>
      </c>
      <c r="V506" s="253">
        <v>0.15783426054337113</v>
      </c>
      <c r="W506" s="253">
        <v>0.80840618698017053</v>
      </c>
      <c r="X506" s="253">
        <v>0.75816247675393578</v>
      </c>
      <c r="Y506" s="253">
        <v>0.148024614132652</v>
      </c>
      <c r="Z506" s="253">
        <v>6.5190070232298818E-3</v>
      </c>
      <c r="AA506" s="253">
        <v>8.4953247088352141E-2</v>
      </c>
      <c r="AB506" s="253">
        <v>2.3406550018301715E-3</v>
      </c>
      <c r="AC506" s="253">
        <f t="shared" si="30"/>
        <v>4</v>
      </c>
      <c r="AD506" s="249">
        <v>82.942993358003321</v>
      </c>
      <c r="AF506" s="252">
        <v>0.24</v>
      </c>
      <c r="AG506" s="252">
        <v>4.05</v>
      </c>
      <c r="AH506" s="252">
        <v>1.95</v>
      </c>
      <c r="AI506" s="252">
        <v>4.93</v>
      </c>
      <c r="AJ506" s="252">
        <v>0.55000000000000004</v>
      </c>
      <c r="AK506" s="252">
        <v>6.45</v>
      </c>
      <c r="AL506" s="252">
        <v>0.26</v>
      </c>
      <c r="AM506" s="252">
        <v>0.88</v>
      </c>
      <c r="AN506" s="252">
        <v>32.94</v>
      </c>
      <c r="AO506" s="256"/>
      <c r="AP506" s="483" t="s">
        <v>1762</v>
      </c>
      <c r="AQ506" s="252">
        <v>30</v>
      </c>
      <c r="AR506" s="252">
        <v>15</v>
      </c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6"/>
      <c r="BL506" s="256"/>
      <c r="BM506" s="256"/>
      <c r="BN506" s="256"/>
      <c r="BO506" s="256"/>
      <c r="BP506" s="256"/>
      <c r="BQ506" s="256"/>
    </row>
    <row r="507" spans="1:69" s="255" customFormat="1" ht="12.75">
      <c r="A507" s="249">
        <v>2670.0804681784898</v>
      </c>
      <c r="B507" s="250" t="s">
        <v>360</v>
      </c>
      <c r="C507" s="251" t="s">
        <v>478</v>
      </c>
      <c r="D507" s="249">
        <v>35.997769889622063</v>
      </c>
      <c r="E507" s="224">
        <v>55.341740000000001</v>
      </c>
      <c r="F507" s="224">
        <v>0.30359999999999998</v>
      </c>
      <c r="G507" s="224">
        <v>0.95749989999999996</v>
      </c>
      <c r="H507" s="224">
        <v>0.4587</v>
      </c>
      <c r="I507" s="224">
        <v>10.721120000000001</v>
      </c>
      <c r="J507" s="224">
        <v>0.21010000000000001</v>
      </c>
      <c r="K507" s="224">
        <v>29.79325</v>
      </c>
      <c r="L507" s="224">
        <v>2.269412</v>
      </c>
      <c r="M507" s="224">
        <v>3.5799999999999998E-2</v>
      </c>
      <c r="N507" s="224">
        <v>100.09122190000001</v>
      </c>
      <c r="O507" s="276"/>
      <c r="P507" s="253">
        <v>1.9569101182885564</v>
      </c>
      <c r="Q507" s="253">
        <v>3.9903641409305309E-2</v>
      </c>
      <c r="R507" s="253" t="s">
        <v>462</v>
      </c>
      <c r="S507" s="253">
        <v>8.0731047118568523E-3</v>
      </c>
      <c r="T507" s="253">
        <v>1.2823962055003121E-2</v>
      </c>
      <c r="U507" s="253">
        <v>1.9760365288728821E-2</v>
      </c>
      <c r="V507" s="253">
        <v>0.15319616452874218</v>
      </c>
      <c r="W507" s="253">
        <v>0.80933264371780689</v>
      </c>
      <c r="X507" s="253">
        <v>0.76119105997763137</v>
      </c>
      <c r="Y507" s="253">
        <v>0.14408358759195217</v>
      </c>
      <c r="Z507" s="253">
        <v>6.2925961574273239E-3</v>
      </c>
      <c r="AA507" s="253">
        <v>8.5978341519124452E-2</v>
      </c>
      <c r="AB507" s="253">
        <v>2.4544147538647092E-3</v>
      </c>
      <c r="AC507" s="253">
        <f t="shared" si="30"/>
        <v>3.9999999999999996</v>
      </c>
      <c r="AD507" s="249">
        <v>83.20374051120308</v>
      </c>
      <c r="AF507" s="252">
        <v>0.24</v>
      </c>
      <c r="AG507" s="252">
        <v>3.55</v>
      </c>
      <c r="AH507" s="252">
        <v>1.89</v>
      </c>
      <c r="AI507" s="252">
        <v>4.68</v>
      </c>
      <c r="AJ507" s="252">
        <v>0.56000000000000005</v>
      </c>
      <c r="AK507" s="252">
        <v>6.66</v>
      </c>
      <c r="AL507" s="252">
        <v>0.26</v>
      </c>
      <c r="AM507" s="252">
        <v>0.87</v>
      </c>
      <c r="AN507" s="252">
        <v>31.91</v>
      </c>
      <c r="AO507" s="256"/>
      <c r="AP507" s="483" t="s">
        <v>1762</v>
      </c>
      <c r="AQ507" s="252">
        <v>30</v>
      </c>
      <c r="AR507" s="252">
        <v>15</v>
      </c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6"/>
      <c r="BL507" s="256"/>
      <c r="BM507" s="256"/>
      <c r="BN507" s="256"/>
      <c r="BO507" s="256"/>
      <c r="BP507" s="256"/>
      <c r="BQ507" s="256"/>
    </row>
    <row r="508" spans="1:69" s="255" customFormat="1" ht="12.75">
      <c r="A508" s="249">
        <v>2670.0804681784898</v>
      </c>
      <c r="B508" s="250" t="s">
        <v>360</v>
      </c>
      <c r="C508" s="251" t="s">
        <v>478</v>
      </c>
      <c r="D508" s="249">
        <v>39.997769889622063</v>
      </c>
      <c r="E508" s="224">
        <v>55.212220000000002</v>
      </c>
      <c r="F508" s="224">
        <v>0.31730000000000003</v>
      </c>
      <c r="G508" s="224">
        <v>0.96889999999999998</v>
      </c>
      <c r="H508" s="224">
        <v>0.47370000000000001</v>
      </c>
      <c r="I508" s="224">
        <v>10.721120000000001</v>
      </c>
      <c r="J508" s="224">
        <v>0.21460000000000001</v>
      </c>
      <c r="K508" s="224">
        <v>29.773160000000001</v>
      </c>
      <c r="L508" s="224">
        <v>2.2892320000000002</v>
      </c>
      <c r="M508" s="224">
        <v>3.2599999999999997E-2</v>
      </c>
      <c r="N508" s="224">
        <v>100.00283200000001</v>
      </c>
      <c r="O508" s="276"/>
      <c r="P508" s="253">
        <v>1.9541445923398906</v>
      </c>
      <c r="Q508" s="253">
        <v>4.0416263834869466E-2</v>
      </c>
      <c r="R508" s="253" t="s">
        <v>462</v>
      </c>
      <c r="S508" s="253">
        <v>8.4452460401452309E-3</v>
      </c>
      <c r="T508" s="253">
        <v>1.3255627310549392E-2</v>
      </c>
      <c r="U508" s="253">
        <v>2.3385534900560501E-2</v>
      </c>
      <c r="V508" s="253">
        <v>0.15137492953403103</v>
      </c>
      <c r="W508" s="253">
        <v>0.80897780603995328</v>
      </c>
      <c r="X508" s="253">
        <v>0.76194542524964115</v>
      </c>
      <c r="Y508" s="253">
        <v>0.14257428843510872</v>
      </c>
      <c r="Z508" s="253">
        <v>6.4333464864203861E-3</v>
      </c>
      <c r="AA508" s="253">
        <v>8.6809837022781999E-2</v>
      </c>
      <c r="AB508" s="253">
        <v>2.2371028060478204E-3</v>
      </c>
      <c r="AC508" s="253">
        <f t="shared" si="30"/>
        <v>4</v>
      </c>
      <c r="AD508" s="249">
        <v>83.194311607214701</v>
      </c>
      <c r="AF508" s="252">
        <v>0.24</v>
      </c>
      <c r="AG508" s="252">
        <v>3.44</v>
      </c>
      <c r="AH508" s="252">
        <v>1.88</v>
      </c>
      <c r="AI508" s="252">
        <v>4.57</v>
      </c>
      <c r="AJ508" s="252">
        <v>0.56000000000000005</v>
      </c>
      <c r="AK508" s="252">
        <v>6.54</v>
      </c>
      <c r="AL508" s="252">
        <v>0.26</v>
      </c>
      <c r="AM508" s="252">
        <v>0.86</v>
      </c>
      <c r="AN508" s="252">
        <v>34.1</v>
      </c>
      <c r="AO508" s="256"/>
      <c r="AP508" s="483" t="s">
        <v>1762</v>
      </c>
      <c r="AQ508" s="252">
        <v>30</v>
      </c>
      <c r="AR508" s="252">
        <v>15</v>
      </c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6"/>
      <c r="BL508" s="256"/>
      <c r="BM508" s="256"/>
      <c r="BN508" s="256"/>
      <c r="BO508" s="256"/>
      <c r="BP508" s="256"/>
      <c r="BQ508" s="256"/>
    </row>
    <row r="509" spans="1:69" s="255" customFormat="1" ht="12.75">
      <c r="A509" s="249">
        <v>2670.0804681784898</v>
      </c>
      <c r="B509" s="250" t="s">
        <v>360</v>
      </c>
      <c r="C509" s="251" t="s">
        <v>478</v>
      </c>
      <c r="D509" s="249">
        <v>43.997769889622063</v>
      </c>
      <c r="E509" s="224">
        <v>55.06279</v>
      </c>
      <c r="F509" s="224">
        <v>0.30380000000000001</v>
      </c>
      <c r="G509" s="224">
        <v>0.98560009999999998</v>
      </c>
      <c r="H509" s="224">
        <v>0.4375</v>
      </c>
      <c r="I509" s="224">
        <v>10.65105</v>
      </c>
      <c r="J509" s="224">
        <v>0.2228</v>
      </c>
      <c r="K509" s="224">
        <v>29.72296</v>
      </c>
      <c r="L509" s="224">
        <v>2.239681</v>
      </c>
      <c r="M509" s="224">
        <v>3.2099999999999997E-2</v>
      </c>
      <c r="N509" s="224">
        <v>99.658281100000011</v>
      </c>
      <c r="O509" s="276"/>
      <c r="P509" s="253">
        <v>1.9548938134095508</v>
      </c>
      <c r="Q509" s="253">
        <v>4.124026247523032E-2</v>
      </c>
      <c r="R509" s="253" t="s">
        <v>462</v>
      </c>
      <c r="S509" s="253">
        <v>8.1109827517043785E-3</v>
      </c>
      <c r="T509" s="253">
        <v>1.228056735934756E-2</v>
      </c>
      <c r="U509" s="253">
        <v>2.267919406006591E-2</v>
      </c>
      <c r="V509" s="253">
        <v>0.15109586876205575</v>
      </c>
      <c r="W509" s="253">
        <v>0.80969931118204508</v>
      </c>
      <c r="X509" s="253">
        <v>0.76343412450142811</v>
      </c>
      <c r="Y509" s="253">
        <v>0.14246244339240663</v>
      </c>
      <c r="Z509" s="253">
        <v>6.6998624232911305E-3</v>
      </c>
      <c r="AA509" s="253">
        <v>8.5193953465721312E-2</v>
      </c>
      <c r="AB509" s="253">
        <v>2.2096162171527925E-3</v>
      </c>
      <c r="AC509" s="253">
        <f t="shared" si="30"/>
        <v>4</v>
      </c>
      <c r="AD509" s="249">
        <v>83.26228591740454</v>
      </c>
      <c r="AF509" s="252">
        <v>0.24</v>
      </c>
      <c r="AG509" s="252">
        <v>3.55</v>
      </c>
      <c r="AH509" s="252">
        <v>1.84</v>
      </c>
      <c r="AI509" s="252">
        <v>4.76</v>
      </c>
      <c r="AJ509" s="252">
        <v>0.56000000000000005</v>
      </c>
      <c r="AK509" s="252">
        <v>6.24</v>
      </c>
      <c r="AL509" s="252">
        <v>0.26</v>
      </c>
      <c r="AM509" s="252">
        <v>0.88</v>
      </c>
      <c r="AN509" s="252">
        <v>35.630000000000003</v>
      </c>
      <c r="AO509" s="256"/>
      <c r="AP509" s="483" t="s">
        <v>1762</v>
      </c>
      <c r="AQ509" s="252">
        <v>30</v>
      </c>
      <c r="AR509" s="252">
        <v>15</v>
      </c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6"/>
      <c r="BL509" s="256"/>
      <c r="BM509" s="256"/>
      <c r="BN509" s="256"/>
      <c r="BO509" s="256"/>
      <c r="BP509" s="256"/>
      <c r="BQ509" s="256"/>
    </row>
    <row r="510" spans="1:69" s="255" customFormat="1" ht="12.75">
      <c r="A510" s="249">
        <v>2670.0804681784898</v>
      </c>
      <c r="B510" s="250" t="s">
        <v>360</v>
      </c>
      <c r="C510" s="251" t="s">
        <v>478</v>
      </c>
      <c r="D510" s="249">
        <v>47.997769889622063</v>
      </c>
      <c r="E510" s="224">
        <v>55.072749999999999</v>
      </c>
      <c r="F510" s="224">
        <v>0.30399999999999999</v>
      </c>
      <c r="G510" s="224">
        <v>0.99970000000000003</v>
      </c>
      <c r="H510" s="224">
        <v>0.45040000000000002</v>
      </c>
      <c r="I510" s="224">
        <v>10.631030000000001</v>
      </c>
      <c r="J510" s="224">
        <v>0.221</v>
      </c>
      <c r="K510" s="224">
        <v>29.632580000000001</v>
      </c>
      <c r="L510" s="224">
        <v>2.2495919999999998</v>
      </c>
      <c r="M510" s="224">
        <v>4.3999999999999997E-2</v>
      </c>
      <c r="N510" s="224">
        <v>99.605052000000015</v>
      </c>
      <c r="O510" s="276"/>
      <c r="P510" s="253">
        <v>1.9566781791940699</v>
      </c>
      <c r="Q510" s="253">
        <v>4.1860851051912798E-2</v>
      </c>
      <c r="R510" s="253" t="s">
        <v>462</v>
      </c>
      <c r="S510" s="253">
        <v>8.1222615717320076E-3</v>
      </c>
      <c r="T510" s="253">
        <v>1.2651919956349096E-2</v>
      </c>
      <c r="U510" s="253">
        <v>1.891732119069367E-2</v>
      </c>
      <c r="V510" s="253">
        <v>0.15301951407704176</v>
      </c>
      <c r="W510" s="253">
        <v>0.80874995295820074</v>
      </c>
      <c r="X510" s="253">
        <v>0.76074762504249538</v>
      </c>
      <c r="Y510" s="253">
        <v>0.14393723485667106</v>
      </c>
      <c r="Z510" s="253">
        <v>6.6505972994145924E-3</v>
      </c>
      <c r="AA510" s="253">
        <v>8.5633569070858964E-2</v>
      </c>
      <c r="AB510" s="253">
        <v>3.0309737305601043E-3</v>
      </c>
      <c r="AC510" s="253">
        <f t="shared" si="30"/>
        <v>4</v>
      </c>
      <c r="AD510" s="249">
        <v>83.246058121297949</v>
      </c>
      <c r="AF510" s="252">
        <v>0.24</v>
      </c>
      <c r="AG510" s="252">
        <v>3.58</v>
      </c>
      <c r="AH510" s="252">
        <v>1.83</v>
      </c>
      <c r="AI510" s="252">
        <v>4.6500000000000004</v>
      </c>
      <c r="AJ510" s="252">
        <v>0.56000000000000005</v>
      </c>
      <c r="AK510" s="252">
        <v>6.35</v>
      </c>
      <c r="AL510" s="252">
        <v>0.26</v>
      </c>
      <c r="AM510" s="252">
        <v>0.87</v>
      </c>
      <c r="AN510" s="252">
        <v>26.04</v>
      </c>
      <c r="AO510" s="256"/>
      <c r="AP510" s="483" t="s">
        <v>1762</v>
      </c>
      <c r="AQ510" s="252">
        <v>30</v>
      </c>
      <c r="AR510" s="252">
        <v>15</v>
      </c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6"/>
      <c r="BL510" s="256"/>
      <c r="BM510" s="256"/>
      <c r="BN510" s="256"/>
      <c r="BO510" s="256"/>
      <c r="BP510" s="256"/>
      <c r="BQ510" s="256"/>
    </row>
    <row r="511" spans="1:69" s="255" customFormat="1" ht="12.75">
      <c r="A511" s="249">
        <v>2670.0804681784898</v>
      </c>
      <c r="B511" s="250" t="s">
        <v>360</v>
      </c>
      <c r="C511" s="251" t="s">
        <v>478</v>
      </c>
      <c r="D511" s="249">
        <v>51.997769889622063</v>
      </c>
      <c r="E511" s="224">
        <v>55.1126</v>
      </c>
      <c r="F511" s="224">
        <v>0.29289999999999999</v>
      </c>
      <c r="G511" s="224">
        <v>0.95450000000000002</v>
      </c>
      <c r="H511" s="224">
        <v>0.43780000000000002</v>
      </c>
      <c r="I511" s="224">
        <v>10.71111</v>
      </c>
      <c r="J511" s="224">
        <v>0.2132</v>
      </c>
      <c r="K511" s="224">
        <v>29.803290000000001</v>
      </c>
      <c r="L511" s="224">
        <v>2.2595019999999999</v>
      </c>
      <c r="M511" s="224">
        <v>2.4799999999999999E-2</v>
      </c>
      <c r="N511" s="224">
        <v>99.809702000000016</v>
      </c>
      <c r="O511" s="276"/>
      <c r="P511" s="253">
        <v>1.9536428187895818</v>
      </c>
      <c r="Q511" s="253">
        <v>3.9877316097106361E-2</v>
      </c>
      <c r="R511" s="253" t="s">
        <v>462</v>
      </c>
      <c r="S511" s="253">
        <v>7.8079025867596056E-3</v>
      </c>
      <c r="T511" s="253">
        <v>1.2270024722192711E-2</v>
      </c>
      <c r="U511" s="253">
        <v>2.6655699935728805E-2</v>
      </c>
      <c r="V511" s="253">
        <v>0.14962039329205981</v>
      </c>
      <c r="W511" s="253">
        <v>0.81012584457657011</v>
      </c>
      <c r="X511" s="253">
        <v>0.76482505823239266</v>
      </c>
      <c r="Y511" s="253">
        <v>0.14125388885990206</v>
      </c>
      <c r="Z511" s="253">
        <v>6.401285613570144E-3</v>
      </c>
      <c r="AA511" s="253">
        <v>8.5815283786427457E-2</v>
      </c>
      <c r="AB511" s="253">
        <v>1.7044835077077141E-3</v>
      </c>
      <c r="AC511" s="253">
        <f t="shared" si="30"/>
        <v>3.9999999999999996</v>
      </c>
      <c r="AD511" s="249">
        <v>83.221495941026063</v>
      </c>
      <c r="AF511" s="252">
        <v>0.24</v>
      </c>
      <c r="AG511" s="252">
        <v>3.66</v>
      </c>
      <c r="AH511" s="252">
        <v>1.87</v>
      </c>
      <c r="AI511" s="252">
        <v>4.82</v>
      </c>
      <c r="AJ511" s="252">
        <v>0.56000000000000005</v>
      </c>
      <c r="AK511" s="252">
        <v>6.53</v>
      </c>
      <c r="AL511" s="252">
        <v>0.26</v>
      </c>
      <c r="AM511" s="252">
        <v>0.87</v>
      </c>
      <c r="AN511" s="252">
        <v>46.7</v>
      </c>
      <c r="AO511" s="256"/>
      <c r="AP511" s="483" t="s">
        <v>1762</v>
      </c>
      <c r="AQ511" s="252">
        <v>30</v>
      </c>
      <c r="AR511" s="252">
        <v>15</v>
      </c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</row>
    <row r="512" spans="1:69" s="255" customFormat="1" ht="12.75">
      <c r="A512" s="249">
        <v>2670.0804681784898</v>
      </c>
      <c r="B512" s="250" t="s">
        <v>360</v>
      </c>
      <c r="C512" s="251" t="s">
        <v>478</v>
      </c>
      <c r="D512" s="249">
        <v>55.997769889622063</v>
      </c>
      <c r="E512" s="224">
        <v>55.401510000000002</v>
      </c>
      <c r="F512" s="224">
        <v>0.2853</v>
      </c>
      <c r="G512" s="224">
        <v>0.92989999999999995</v>
      </c>
      <c r="H512" s="224">
        <v>0.4526</v>
      </c>
      <c r="I512" s="224">
        <v>10.77117</v>
      </c>
      <c r="J512" s="224">
        <v>0.22550000000000001</v>
      </c>
      <c r="K512" s="224">
        <v>29.702870000000001</v>
      </c>
      <c r="L512" s="224">
        <v>2.2595019999999999</v>
      </c>
      <c r="M512" s="224">
        <v>2.3800000000000002E-2</v>
      </c>
      <c r="N512" s="224">
        <v>100.05215199999999</v>
      </c>
      <c r="O512" s="276"/>
      <c r="P512" s="253">
        <v>1.9608447707986094</v>
      </c>
      <c r="Q512" s="253">
        <v>3.8789446530763702E-2</v>
      </c>
      <c r="R512" s="253" t="s">
        <v>462</v>
      </c>
      <c r="S512" s="253">
        <v>7.5935373485291916E-3</v>
      </c>
      <c r="T512" s="253">
        <v>1.2665186145858567E-2</v>
      </c>
      <c r="U512" s="253">
        <v>1.3301973801263856E-2</v>
      </c>
      <c r="V512" s="253">
        <v>0.15772316164196459</v>
      </c>
      <c r="W512" s="253">
        <v>0.80908192373301058</v>
      </c>
      <c r="X512" s="253">
        <v>0.75813305043858625</v>
      </c>
      <c r="Y512" s="253">
        <v>0.14779114222294693</v>
      </c>
      <c r="Z512" s="253">
        <v>6.7601121035922793E-3</v>
      </c>
      <c r="AA512" s="253">
        <v>8.5682472462712225E-2</v>
      </c>
      <c r="AB512" s="253">
        <v>1.6332227721622449E-3</v>
      </c>
      <c r="AC512" s="253">
        <f t="shared" si="30"/>
        <v>3.9999999999999991</v>
      </c>
      <c r="AD512" s="249">
        <v>83.095917559397975</v>
      </c>
      <c r="AF512" s="252">
        <v>0.24</v>
      </c>
      <c r="AG512" s="252">
        <v>3.78</v>
      </c>
      <c r="AH512" s="252">
        <v>1.91</v>
      </c>
      <c r="AI512" s="252">
        <v>4.62</v>
      </c>
      <c r="AJ512" s="252">
        <v>0.56000000000000005</v>
      </c>
      <c r="AK512" s="252">
        <v>6.03</v>
      </c>
      <c r="AL512" s="252">
        <v>0.26</v>
      </c>
      <c r="AM512" s="252">
        <v>0.87</v>
      </c>
      <c r="AN512" s="252">
        <v>48.73</v>
      </c>
      <c r="AO512" s="256"/>
      <c r="AP512" s="483" t="s">
        <v>1762</v>
      </c>
      <c r="AQ512" s="252">
        <v>30</v>
      </c>
      <c r="AR512" s="252">
        <v>15</v>
      </c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</row>
    <row r="513" spans="1:69" s="255" customFormat="1" ht="12.75">
      <c r="A513" s="249">
        <v>2670.0804681784898</v>
      </c>
      <c r="B513" s="250" t="s">
        <v>360</v>
      </c>
      <c r="C513" s="251" t="s">
        <v>478</v>
      </c>
      <c r="D513" s="249">
        <v>59.997769889622063</v>
      </c>
      <c r="E513" s="224">
        <v>55.531030000000001</v>
      </c>
      <c r="F513" s="224">
        <v>0.30159999999999998</v>
      </c>
      <c r="G513" s="224">
        <v>0.96300010000000003</v>
      </c>
      <c r="H513" s="224">
        <v>0.43380000000000002</v>
      </c>
      <c r="I513" s="224">
        <v>10.751150000000001</v>
      </c>
      <c r="J513" s="224">
        <v>0.21029999999999999</v>
      </c>
      <c r="K513" s="224">
        <v>29.632580000000001</v>
      </c>
      <c r="L513" s="224">
        <v>2.2297709999999999</v>
      </c>
      <c r="M513" s="224">
        <v>3.9800000000000002E-2</v>
      </c>
      <c r="N513" s="224">
        <v>100.0930311</v>
      </c>
      <c r="O513" s="276"/>
      <c r="P513" s="253">
        <v>1.9648953482526113</v>
      </c>
      <c r="Q513" s="253">
        <v>3.5104651747388749E-2</v>
      </c>
      <c r="R513" s="253">
        <v>5.0546127683226416E-3</v>
      </c>
      <c r="S513" s="253">
        <v>8.0251984748870003E-3</v>
      </c>
      <c r="T513" s="253">
        <v>1.2135806922126796E-2</v>
      </c>
      <c r="U513" s="253">
        <v>4.5942813137163085E-3</v>
      </c>
      <c r="V513" s="253">
        <v>0.16209758142285602</v>
      </c>
      <c r="W513" s="253">
        <v>0.80809251909809177</v>
      </c>
      <c r="X513" s="253">
        <v>0.75498928212899308</v>
      </c>
      <c r="Y513" s="253">
        <v>0.15144545177806867</v>
      </c>
      <c r="Z513" s="253">
        <v>6.3027300654984828E-3</v>
      </c>
      <c r="AA513" s="253">
        <v>8.4532089820890222E-2</v>
      </c>
      <c r="AB513" s="253">
        <v>2.7304462065494968E-3</v>
      </c>
      <c r="AC513" s="253">
        <f t="shared" si="30"/>
        <v>4.0000000000000009</v>
      </c>
      <c r="AD513" s="249">
        <v>83.08876877485875</v>
      </c>
      <c r="AF513" s="252">
        <v>0.24</v>
      </c>
      <c r="AG513" s="252">
        <v>3.56</v>
      </c>
      <c r="AH513" s="252">
        <v>1.88</v>
      </c>
      <c r="AI513" s="252">
        <v>4.84</v>
      </c>
      <c r="AJ513" s="252">
        <v>0.56000000000000005</v>
      </c>
      <c r="AK513" s="252">
        <v>6.53</v>
      </c>
      <c r="AL513" s="252">
        <v>0.26</v>
      </c>
      <c r="AM513" s="252">
        <v>0.88</v>
      </c>
      <c r="AN513" s="252">
        <v>28.73</v>
      </c>
      <c r="AO513" s="256"/>
      <c r="AP513" s="483" t="s">
        <v>1762</v>
      </c>
      <c r="AQ513" s="252">
        <v>30</v>
      </c>
      <c r="AR513" s="252">
        <v>15</v>
      </c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6"/>
      <c r="BL513" s="256"/>
      <c r="BM513" s="256"/>
      <c r="BN513" s="256"/>
      <c r="BO513" s="256"/>
      <c r="BP513" s="256"/>
      <c r="BQ513" s="256"/>
    </row>
    <row r="514" spans="1:69" s="255" customFormat="1" ht="12.75">
      <c r="A514" s="249">
        <v>2670.0804681784898</v>
      </c>
      <c r="B514" s="250" t="s">
        <v>360</v>
      </c>
      <c r="C514" s="251" t="s">
        <v>478</v>
      </c>
      <c r="D514" s="249">
        <v>63.997769889622063</v>
      </c>
      <c r="E514" s="224">
        <v>55.232149999999997</v>
      </c>
      <c r="F514" s="224">
        <v>0.28739999999999999</v>
      </c>
      <c r="G514" s="224">
        <v>0.94230000000000003</v>
      </c>
      <c r="H514" s="224">
        <v>0.4572</v>
      </c>
      <c r="I514" s="224">
        <v>10.68108</v>
      </c>
      <c r="J514" s="224">
        <v>0.2087</v>
      </c>
      <c r="K514" s="224">
        <v>29.602460000000001</v>
      </c>
      <c r="L514" s="224">
        <v>2.269412</v>
      </c>
      <c r="M514" s="224">
        <v>2.64E-2</v>
      </c>
      <c r="N514" s="224">
        <v>99.707101999999978</v>
      </c>
      <c r="O514" s="276"/>
      <c r="P514" s="253">
        <v>1.9613260143374691</v>
      </c>
      <c r="Q514" s="253">
        <v>3.8673985662530885E-2</v>
      </c>
      <c r="R514" s="253">
        <v>7.6291289570562526E-4</v>
      </c>
      <c r="S514" s="253">
        <v>7.6747697040720157E-3</v>
      </c>
      <c r="T514" s="253">
        <v>1.2836288703235294E-2</v>
      </c>
      <c r="U514" s="253">
        <v>1.1542887803102531E-2</v>
      </c>
      <c r="V514" s="253">
        <v>0.15785569390681226</v>
      </c>
      <c r="W514" s="253">
        <v>0.8093274469870716</v>
      </c>
      <c r="X514" s="253">
        <v>0.7577634506699874</v>
      </c>
      <c r="Y514" s="253">
        <v>0.14779836735802954</v>
      </c>
      <c r="Z514" s="253">
        <v>6.2772008926031703E-3</v>
      </c>
      <c r="AA514" s="253">
        <v>8.6343337931724259E-2</v>
      </c>
      <c r="AB514" s="253">
        <v>1.8176431476556241E-3</v>
      </c>
      <c r="AC514" s="253">
        <f t="shared" si="30"/>
        <v>3.9999999999999991</v>
      </c>
      <c r="AD514" s="249">
        <v>83.16621584015148</v>
      </c>
      <c r="AF514" s="252">
        <v>0.24</v>
      </c>
      <c r="AG514" s="252">
        <v>3.78</v>
      </c>
      <c r="AH514" s="252">
        <v>1.89</v>
      </c>
      <c r="AI514" s="252">
        <v>4.63</v>
      </c>
      <c r="AJ514" s="252">
        <v>0.56000000000000005</v>
      </c>
      <c r="AK514" s="252">
        <v>6.64</v>
      </c>
      <c r="AL514" s="252">
        <v>0.26</v>
      </c>
      <c r="AM514" s="252">
        <v>0.87</v>
      </c>
      <c r="AN514" s="252">
        <v>43.39</v>
      </c>
      <c r="AO514" s="256"/>
      <c r="AP514" s="483" t="s">
        <v>1762</v>
      </c>
      <c r="AQ514" s="252">
        <v>30</v>
      </c>
      <c r="AR514" s="252">
        <v>15</v>
      </c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256"/>
      <c r="BN514" s="256"/>
      <c r="BO514" s="256"/>
      <c r="BP514" s="256"/>
      <c r="BQ514" s="256"/>
    </row>
    <row r="515" spans="1:69" s="255" customFormat="1" ht="12.75">
      <c r="A515" s="249">
        <v>2670.0804681784898</v>
      </c>
      <c r="B515" s="250" t="s">
        <v>360</v>
      </c>
      <c r="C515" s="251" t="s">
        <v>478</v>
      </c>
      <c r="D515" s="249">
        <v>67.997769889622063</v>
      </c>
      <c r="E515" s="224">
        <v>55.421439999999997</v>
      </c>
      <c r="F515" s="224">
        <v>0.30830000000000002</v>
      </c>
      <c r="G515" s="224">
        <v>0.97820010000000002</v>
      </c>
      <c r="H515" s="224">
        <v>0.47010000000000002</v>
      </c>
      <c r="I515" s="224">
        <v>10.721120000000001</v>
      </c>
      <c r="J515" s="224">
        <v>0.22939999999999999</v>
      </c>
      <c r="K515" s="224">
        <v>29.79325</v>
      </c>
      <c r="L515" s="224">
        <v>2.2495919999999998</v>
      </c>
      <c r="M515" s="224">
        <v>7.9000000000000008E-3</v>
      </c>
      <c r="N515" s="224">
        <v>100.1793021</v>
      </c>
      <c r="O515" s="276"/>
      <c r="P515" s="253">
        <v>1.9587299105492151</v>
      </c>
      <c r="Q515" s="253">
        <v>4.0745549114321031E-2</v>
      </c>
      <c r="R515" s="253" t="s">
        <v>462</v>
      </c>
      <c r="S515" s="253">
        <v>8.1939068666447394E-3</v>
      </c>
      <c r="T515" s="253">
        <v>1.3135978099777589E-2</v>
      </c>
      <c r="U515" s="253">
        <v>1.2812178676250952E-2</v>
      </c>
      <c r="V515" s="253">
        <v>0.15681824467906572</v>
      </c>
      <c r="W515" s="253">
        <v>0.80956423201472527</v>
      </c>
      <c r="X515" s="253">
        <v>0.76015932522254015</v>
      </c>
      <c r="Y515" s="253">
        <v>0.14724816925416426</v>
      </c>
      <c r="Z515" s="253">
        <v>6.8671400132721706E-3</v>
      </c>
      <c r="AA515" s="253">
        <v>8.5184024787953685E-2</v>
      </c>
      <c r="AB515" s="253">
        <v>5.4134072206967615E-4</v>
      </c>
      <c r="AC515" s="253">
        <f t="shared" si="30"/>
        <v>4.0000000000000009</v>
      </c>
      <c r="AD515" s="249">
        <v>83.20374051120308</v>
      </c>
      <c r="AF515" s="252">
        <v>0.24</v>
      </c>
      <c r="AG515" s="252">
        <v>3.51</v>
      </c>
      <c r="AH515" s="252">
        <v>1.86</v>
      </c>
      <c r="AI515" s="252">
        <v>4.54</v>
      </c>
      <c r="AJ515" s="252">
        <v>0.56000000000000005</v>
      </c>
      <c r="AK515" s="252">
        <v>6.06</v>
      </c>
      <c r="AL515" s="252">
        <v>0.26</v>
      </c>
      <c r="AM515" s="252">
        <v>0.87</v>
      </c>
      <c r="AN515" s="252">
        <v>143.26</v>
      </c>
      <c r="AO515" s="256"/>
      <c r="AP515" s="483" t="s">
        <v>1762</v>
      </c>
      <c r="AQ515" s="252">
        <v>30</v>
      </c>
      <c r="AR515" s="252">
        <v>15</v>
      </c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6"/>
      <c r="BL515" s="256"/>
      <c r="BM515" s="256"/>
      <c r="BN515" s="256"/>
      <c r="BO515" s="256"/>
      <c r="BP515" s="256"/>
      <c r="BQ515" s="256"/>
    </row>
    <row r="516" spans="1:69" s="255" customFormat="1" ht="12.75">
      <c r="A516" s="249">
        <v>2670.0804681784898</v>
      </c>
      <c r="B516" s="250" t="s">
        <v>360</v>
      </c>
      <c r="C516" s="251" t="s">
        <v>478</v>
      </c>
      <c r="D516" s="249">
        <v>71.997769889622063</v>
      </c>
      <c r="E516" s="224">
        <v>55.451320000000003</v>
      </c>
      <c r="F516" s="224">
        <v>0.3029</v>
      </c>
      <c r="G516" s="224">
        <v>0.95569999999999999</v>
      </c>
      <c r="H516" s="224">
        <v>0.44419999999999998</v>
      </c>
      <c r="I516" s="224">
        <v>10.751150000000001</v>
      </c>
      <c r="J516" s="224">
        <v>0.21859999999999999</v>
      </c>
      <c r="K516" s="224">
        <v>29.652670000000001</v>
      </c>
      <c r="L516" s="224">
        <v>2.2793220000000001</v>
      </c>
      <c r="M516" s="224">
        <v>5.0599999999999999E-2</v>
      </c>
      <c r="N516" s="224">
        <v>100.10646199999999</v>
      </c>
      <c r="O516" s="276"/>
      <c r="P516" s="253">
        <v>1.9615214768675184</v>
      </c>
      <c r="Q516" s="253">
        <v>3.8478523132481568E-2</v>
      </c>
      <c r="R516" s="253">
        <v>1.3650691611322152E-3</v>
      </c>
      <c r="S516" s="253">
        <v>8.0575164586161284E-3</v>
      </c>
      <c r="T516" s="253">
        <v>1.2423247802919993E-2</v>
      </c>
      <c r="U516" s="253">
        <v>1.2045565404784853E-2</v>
      </c>
      <c r="V516" s="253">
        <v>0.15811670651459789</v>
      </c>
      <c r="W516" s="253">
        <v>0.80799189465794918</v>
      </c>
      <c r="X516" s="253">
        <v>0.75570843869434867</v>
      </c>
      <c r="Y516" s="253">
        <v>0.14788530702059036</v>
      </c>
      <c r="Z516" s="253">
        <v>6.5496346598079309E-3</v>
      </c>
      <c r="AA516" s="253">
        <v>8.6386227471664953E-2</v>
      </c>
      <c r="AB516" s="253">
        <v>3.4703921535880569E-3</v>
      </c>
      <c r="AC516" s="253">
        <f t="shared" si="30"/>
        <v>4.0000000000000009</v>
      </c>
      <c r="AD516" s="249">
        <v>83.098289794165893</v>
      </c>
      <c r="AF516" s="252">
        <v>0.24</v>
      </c>
      <c r="AG516" s="252">
        <v>3.58</v>
      </c>
      <c r="AH516" s="252">
        <v>1.88</v>
      </c>
      <c r="AI516" s="252">
        <v>4.83</v>
      </c>
      <c r="AJ516" s="252">
        <v>0.56000000000000005</v>
      </c>
      <c r="AK516" s="252">
        <v>6.47</v>
      </c>
      <c r="AL516" s="252">
        <v>0.26</v>
      </c>
      <c r="AM516" s="252">
        <v>0.87</v>
      </c>
      <c r="AN516" s="252">
        <v>23.15</v>
      </c>
      <c r="AO516" s="256"/>
      <c r="AP516" s="483" t="s">
        <v>1762</v>
      </c>
      <c r="AQ516" s="252">
        <v>30</v>
      </c>
      <c r="AR516" s="252">
        <v>15</v>
      </c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6"/>
      <c r="BL516" s="256"/>
      <c r="BM516" s="256"/>
      <c r="BN516" s="256"/>
      <c r="BO516" s="256"/>
      <c r="BP516" s="256"/>
      <c r="BQ516" s="256"/>
    </row>
    <row r="517" spans="1:69" s="255" customFormat="1" ht="12.75">
      <c r="A517" s="249">
        <v>2670.0804681784898</v>
      </c>
      <c r="B517" s="250" t="s">
        <v>360</v>
      </c>
      <c r="C517" s="251" t="s">
        <v>478</v>
      </c>
      <c r="D517" s="249">
        <v>75.997769889622063</v>
      </c>
      <c r="E517" s="224">
        <v>55.481209999999997</v>
      </c>
      <c r="F517" s="224">
        <v>0.309</v>
      </c>
      <c r="G517" s="224">
        <v>0.98280000000000001</v>
      </c>
      <c r="H517" s="224">
        <v>0.46920000000000001</v>
      </c>
      <c r="I517" s="224">
        <v>10.79119</v>
      </c>
      <c r="J517" s="224">
        <v>0.20330000000000001</v>
      </c>
      <c r="K517" s="224">
        <v>29.592420000000001</v>
      </c>
      <c r="L517" s="224">
        <v>2.2198609999999999</v>
      </c>
      <c r="M517" s="224">
        <v>3.0099999999999998E-2</v>
      </c>
      <c r="N517" s="224">
        <v>100.079081</v>
      </c>
      <c r="O517" s="276"/>
      <c r="P517" s="253">
        <v>1.964082355820495</v>
      </c>
      <c r="Q517" s="253">
        <v>3.5917644179505048E-2</v>
      </c>
      <c r="R517" s="253">
        <v>5.0871504007989898E-3</v>
      </c>
      <c r="S517" s="253">
        <v>8.226081324436774E-3</v>
      </c>
      <c r="T517" s="253">
        <v>1.313249332113885E-2</v>
      </c>
      <c r="U517" s="253">
        <v>3.3118226127211159E-3</v>
      </c>
      <c r="V517" s="253">
        <v>0.16335226837594202</v>
      </c>
      <c r="W517" s="253">
        <v>0.80689018396496259</v>
      </c>
      <c r="X517" s="253">
        <v>0.75482847037777423</v>
      </c>
      <c r="Y517" s="253">
        <v>0.15281254540122913</v>
      </c>
      <c r="Z517" s="253">
        <v>6.0958867208035549E-3</v>
      </c>
      <c r="AA517" s="253">
        <v>8.4197112696165935E-2</v>
      </c>
      <c r="AB517" s="253">
        <v>2.0659848040270961E-3</v>
      </c>
      <c r="AC517" s="253">
        <f t="shared" si="30"/>
        <v>4</v>
      </c>
      <c r="AD517" s="249">
        <v>83.017359337239654</v>
      </c>
      <c r="AF517" s="252">
        <v>0.24</v>
      </c>
      <c r="AG517" s="252">
        <v>3.51</v>
      </c>
      <c r="AH517" s="252">
        <v>1.85</v>
      </c>
      <c r="AI517" s="252">
        <v>4.6100000000000003</v>
      </c>
      <c r="AJ517" s="252">
        <v>0.56000000000000005</v>
      </c>
      <c r="AK517" s="252">
        <v>6.84</v>
      </c>
      <c r="AL517" s="252">
        <v>0.26</v>
      </c>
      <c r="AM517" s="252">
        <v>0.88</v>
      </c>
      <c r="AN517" s="252">
        <v>37.380000000000003</v>
      </c>
      <c r="AO517" s="256"/>
      <c r="AP517" s="483" t="s">
        <v>1762</v>
      </c>
      <c r="AQ517" s="252">
        <v>30</v>
      </c>
      <c r="AR517" s="252">
        <v>15</v>
      </c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6"/>
      <c r="BL517" s="256"/>
      <c r="BM517" s="256"/>
      <c r="BN517" s="256"/>
      <c r="BO517" s="256"/>
      <c r="BP517" s="256"/>
      <c r="BQ517" s="256"/>
    </row>
    <row r="518" spans="1:69" s="255" customFormat="1" ht="12.75">
      <c r="A518" s="249">
        <v>2670.0804681784898</v>
      </c>
      <c r="B518" s="250" t="s">
        <v>360</v>
      </c>
      <c r="C518" s="251" t="s">
        <v>478</v>
      </c>
      <c r="D518" s="249">
        <v>79.997769889622063</v>
      </c>
      <c r="E518" s="224">
        <v>55.262039999999999</v>
      </c>
      <c r="F518" s="224">
        <v>0.31290000000000001</v>
      </c>
      <c r="G518" s="224">
        <v>0.98529999999999995</v>
      </c>
      <c r="H518" s="224">
        <v>0.48959999999999998</v>
      </c>
      <c r="I518" s="224">
        <v>10.77117</v>
      </c>
      <c r="J518" s="224">
        <v>0.2225</v>
      </c>
      <c r="K518" s="224">
        <v>29.62255</v>
      </c>
      <c r="L518" s="224">
        <v>2.2595019999999999</v>
      </c>
      <c r="M518" s="224">
        <v>3.56E-2</v>
      </c>
      <c r="N518" s="224">
        <v>99.961162000000002</v>
      </c>
      <c r="O518" s="276"/>
      <c r="P518" s="253">
        <v>1.9580493511765207</v>
      </c>
      <c r="Q518" s="253">
        <v>4.1145365659895392E-2</v>
      </c>
      <c r="R518" s="253" t="s">
        <v>462</v>
      </c>
      <c r="S518" s="253">
        <v>8.3372540069654479E-3</v>
      </c>
      <c r="T518" s="253">
        <v>1.3715560020813231E-2</v>
      </c>
      <c r="U518" s="253">
        <v>1.4811509848120963E-2</v>
      </c>
      <c r="V518" s="253">
        <v>0.15696763319485657</v>
      </c>
      <c r="W518" s="253">
        <v>0.80697332609282779</v>
      </c>
      <c r="X518" s="253">
        <v>0.7577145142936943</v>
      </c>
      <c r="Y518" s="253">
        <v>0.14738610323334278</v>
      </c>
      <c r="Z518" s="253">
        <v>6.6774781460933784E-3</v>
      </c>
      <c r="AA518" s="253">
        <v>8.5776258431069854E-2</v>
      </c>
      <c r="AB518" s="253">
        <v>2.4456458957997505E-3</v>
      </c>
      <c r="AC518" s="253">
        <f t="shared" si="30"/>
        <v>4</v>
      </c>
      <c r="AD518" s="249">
        <v>83.057848378096892</v>
      </c>
      <c r="AF518" s="252">
        <v>0.24</v>
      </c>
      <c r="AG518" s="252">
        <v>3.49</v>
      </c>
      <c r="AH518" s="252">
        <v>1.85</v>
      </c>
      <c r="AI518" s="252">
        <v>4.3499999999999996</v>
      </c>
      <c r="AJ518" s="252">
        <v>0.56000000000000005</v>
      </c>
      <c r="AK518" s="252">
        <v>6.23</v>
      </c>
      <c r="AL518" s="252">
        <v>0.26</v>
      </c>
      <c r="AM518" s="252">
        <v>0.87</v>
      </c>
      <c r="AN518" s="252">
        <v>31.7</v>
      </c>
      <c r="AO518" s="256"/>
      <c r="AP518" s="483" t="s">
        <v>1762</v>
      </c>
      <c r="AQ518" s="252">
        <v>30</v>
      </c>
      <c r="AR518" s="252">
        <v>15</v>
      </c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6"/>
      <c r="BL518" s="256"/>
      <c r="BM518" s="256"/>
      <c r="BN518" s="256"/>
      <c r="BO518" s="256"/>
      <c r="BP518" s="256"/>
      <c r="BQ518" s="256"/>
    </row>
    <row r="519" spans="1:69" s="255" customFormat="1" ht="12.75">
      <c r="A519" s="249">
        <v>2670.0804681784898</v>
      </c>
      <c r="B519" s="250" t="s">
        <v>360</v>
      </c>
      <c r="C519" s="251" t="s">
        <v>478</v>
      </c>
      <c r="D519" s="249">
        <v>83.997769889622063</v>
      </c>
      <c r="E519" s="224">
        <v>55.152450000000002</v>
      </c>
      <c r="F519" s="224">
        <v>0.29980000000000001</v>
      </c>
      <c r="G519" s="224">
        <v>0.98659989999999997</v>
      </c>
      <c r="H519" s="224">
        <v>0.4617</v>
      </c>
      <c r="I519" s="224">
        <v>10.79119</v>
      </c>
      <c r="J519" s="224">
        <v>0.21679999999999999</v>
      </c>
      <c r="K519" s="224">
        <v>29.702870000000001</v>
      </c>
      <c r="L519" s="224">
        <v>2.239681</v>
      </c>
      <c r="M519" s="224">
        <v>3.7199999999999997E-2</v>
      </c>
      <c r="N519" s="224">
        <v>99.888290900000015</v>
      </c>
      <c r="O519" s="276"/>
      <c r="P519" s="253">
        <v>1.9546243004920472</v>
      </c>
      <c r="Q519" s="253">
        <v>4.1209303462517298E-2</v>
      </c>
      <c r="R519" s="253" t="s">
        <v>462</v>
      </c>
      <c r="S519" s="253">
        <v>7.990075109833154E-3</v>
      </c>
      <c r="T519" s="253">
        <v>1.2937005827923169E-2</v>
      </c>
      <c r="U519" s="253">
        <v>2.3181100957655687E-2</v>
      </c>
      <c r="V519" s="253">
        <v>0.15263186025510278</v>
      </c>
      <c r="W519" s="253">
        <v>0.8074263538949199</v>
      </c>
      <c r="X519" s="253">
        <v>0.76187172900395084</v>
      </c>
      <c r="Y519" s="253">
        <v>0.14402044064167152</v>
      </c>
      <c r="Z519" s="253">
        <v>6.5079394150766301E-3</v>
      </c>
      <c r="AA519" s="253">
        <v>8.5043729487445818E-2</v>
      </c>
      <c r="AB519" s="253">
        <v>2.5561614518552554E-3</v>
      </c>
      <c r="AC519" s="253">
        <f t="shared" si="30"/>
        <v>3.9999999999999987</v>
      </c>
      <c r="AD519" s="249">
        <v>83.069817827095477</v>
      </c>
      <c r="AF519" s="252">
        <v>0.24</v>
      </c>
      <c r="AG519" s="252">
        <v>3.61</v>
      </c>
      <c r="AH519" s="252">
        <v>1.85</v>
      </c>
      <c r="AI519" s="252">
        <v>4.6500000000000004</v>
      </c>
      <c r="AJ519" s="252">
        <v>0.56000000000000005</v>
      </c>
      <c r="AK519" s="252">
        <v>6.44</v>
      </c>
      <c r="AL519" s="252">
        <v>0.26</v>
      </c>
      <c r="AM519" s="252">
        <v>0.88</v>
      </c>
      <c r="AN519" s="252">
        <v>30.12</v>
      </c>
      <c r="AO519" s="256"/>
      <c r="AP519" s="483" t="s">
        <v>1762</v>
      </c>
      <c r="AQ519" s="252">
        <v>30</v>
      </c>
      <c r="AR519" s="252">
        <v>15</v>
      </c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6"/>
      <c r="BL519" s="256"/>
      <c r="BM519" s="256"/>
      <c r="BN519" s="256"/>
      <c r="BO519" s="256"/>
      <c r="BP519" s="256"/>
      <c r="BQ519" s="256"/>
    </row>
    <row r="520" spans="1:69" s="255" customFormat="1" ht="12.75">
      <c r="A520" s="249">
        <v>2670.0804681784898</v>
      </c>
      <c r="B520" s="250" t="s">
        <v>360</v>
      </c>
      <c r="C520" s="251" t="s">
        <v>478</v>
      </c>
      <c r="D520" s="249">
        <v>87.997769889622063</v>
      </c>
      <c r="E520" s="224">
        <v>55.291930000000001</v>
      </c>
      <c r="F520" s="224">
        <v>0.30409999999999998</v>
      </c>
      <c r="G520" s="224">
        <v>1.0192000000000001</v>
      </c>
      <c r="H520" s="224">
        <v>0.46529999999999999</v>
      </c>
      <c r="I520" s="224">
        <v>10.67107</v>
      </c>
      <c r="J520" s="224">
        <v>0.22059999999999999</v>
      </c>
      <c r="K520" s="224">
        <v>29.672750000000001</v>
      </c>
      <c r="L520" s="224">
        <v>2.2595019999999999</v>
      </c>
      <c r="M520" s="224">
        <v>4.8599999999999997E-2</v>
      </c>
      <c r="N520" s="224">
        <v>99.953051999999985</v>
      </c>
      <c r="O520" s="276"/>
      <c r="P520" s="253">
        <v>1.9580896998769775</v>
      </c>
      <c r="Q520" s="253">
        <v>4.1910300123022548E-2</v>
      </c>
      <c r="R520" s="253">
        <v>6.2857202129151801E-4</v>
      </c>
      <c r="S520" s="253">
        <v>8.0985637033758398E-3</v>
      </c>
      <c r="T520" s="253">
        <v>1.3028046529585488E-2</v>
      </c>
      <c r="U520" s="253">
        <v>1.5393536901008531E-2</v>
      </c>
      <c r="V520" s="253">
        <v>0.15503324558400403</v>
      </c>
      <c r="W520" s="253">
        <v>0.80781803526073415</v>
      </c>
      <c r="X520" s="253">
        <v>0.75870641057813082</v>
      </c>
      <c r="Y520" s="253">
        <v>0.14560793661824176</v>
      </c>
      <c r="Z520" s="253">
        <v>6.6170144144448249E-3</v>
      </c>
      <c r="AA520" s="253">
        <v>8.5731655653568328E-2</v>
      </c>
      <c r="AB520" s="253">
        <v>3.3369827356142523E-3</v>
      </c>
      <c r="AC520" s="253">
        <f t="shared" si="30"/>
        <v>3.9999999999999991</v>
      </c>
      <c r="AD520" s="249">
        <v>83.212494725871153</v>
      </c>
      <c r="AF520" s="252">
        <v>0.24</v>
      </c>
      <c r="AG520" s="252">
        <v>3.53</v>
      </c>
      <c r="AH520" s="252">
        <v>1.81</v>
      </c>
      <c r="AI520" s="252">
        <v>4.58</v>
      </c>
      <c r="AJ520" s="252">
        <v>0.56000000000000005</v>
      </c>
      <c r="AK520" s="252">
        <v>6.25</v>
      </c>
      <c r="AL520" s="252">
        <v>0.26</v>
      </c>
      <c r="AM520" s="252">
        <v>0.87</v>
      </c>
      <c r="AN520" s="252">
        <v>23.54</v>
      </c>
      <c r="AO520" s="256"/>
      <c r="AP520" s="483" t="s">
        <v>1762</v>
      </c>
      <c r="AQ520" s="252">
        <v>30</v>
      </c>
      <c r="AR520" s="252">
        <v>15</v>
      </c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6"/>
      <c r="BL520" s="256"/>
      <c r="BM520" s="256"/>
      <c r="BN520" s="256"/>
      <c r="BO520" s="256"/>
      <c r="BP520" s="256"/>
      <c r="BQ520" s="256"/>
    </row>
    <row r="521" spans="1:69" s="255" customFormat="1" ht="12.75">
      <c r="A521" s="249">
        <v>2670.0804681784898</v>
      </c>
      <c r="B521" s="250" t="s">
        <v>360</v>
      </c>
      <c r="C521" s="251" t="s">
        <v>478</v>
      </c>
      <c r="D521" s="249">
        <v>91.997769889622063</v>
      </c>
      <c r="E521" s="224">
        <v>55.24212</v>
      </c>
      <c r="F521" s="224">
        <v>0.29499999999999998</v>
      </c>
      <c r="G521" s="224">
        <v>1.0145999999999999</v>
      </c>
      <c r="H521" s="224">
        <v>0.4577</v>
      </c>
      <c r="I521" s="224">
        <v>10.82122</v>
      </c>
      <c r="J521" s="224">
        <v>0.2243</v>
      </c>
      <c r="K521" s="224">
        <v>29.592420000000001</v>
      </c>
      <c r="L521" s="224">
        <v>2.2495919999999998</v>
      </c>
      <c r="M521" s="224">
        <v>2.47E-2</v>
      </c>
      <c r="N521" s="224">
        <v>99.921651999999995</v>
      </c>
      <c r="O521" s="276"/>
      <c r="P521" s="253">
        <v>1.9583385186891911</v>
      </c>
      <c r="Q521" s="253">
        <v>4.1661481310808934E-2</v>
      </c>
      <c r="R521" s="253">
        <v>7.2896702929270418E-4</v>
      </c>
      <c r="S521" s="253">
        <v>7.86430221264528E-3</v>
      </c>
      <c r="T521" s="253">
        <v>1.282843732483285E-2</v>
      </c>
      <c r="U521" s="253">
        <v>1.4073173668814221E-2</v>
      </c>
      <c r="V521" s="253">
        <v>0.15815561621231586</v>
      </c>
      <c r="W521" s="253">
        <v>0.80634950355209956</v>
      </c>
      <c r="X521" s="253">
        <v>0.75754141240736583</v>
      </c>
      <c r="Y521" s="253">
        <v>0.14858250468048309</v>
      </c>
      <c r="Z521" s="253">
        <v>6.7349200103759997E-3</v>
      </c>
      <c r="AA521" s="253">
        <v>8.544346176435208E-2</v>
      </c>
      <c r="AB521" s="253">
        <v>1.6977011374229073E-3</v>
      </c>
      <c r="AC521" s="253">
        <f t="shared" si="30"/>
        <v>4</v>
      </c>
      <c r="AD521" s="249">
        <v>82.97814409243378</v>
      </c>
      <c r="AF521" s="252">
        <v>0.24</v>
      </c>
      <c r="AG521" s="252">
        <v>3.65</v>
      </c>
      <c r="AH521" s="252">
        <v>1.81</v>
      </c>
      <c r="AI521" s="252">
        <v>4.63</v>
      </c>
      <c r="AJ521" s="252">
        <v>0.55000000000000004</v>
      </c>
      <c r="AK521" s="252">
        <v>6.16</v>
      </c>
      <c r="AL521" s="252">
        <v>0.26</v>
      </c>
      <c r="AM521" s="252">
        <v>0.87</v>
      </c>
      <c r="AN521" s="252">
        <v>47.2</v>
      </c>
      <c r="AO521" s="256"/>
      <c r="AP521" s="483" t="s">
        <v>1762</v>
      </c>
      <c r="AQ521" s="252">
        <v>30</v>
      </c>
      <c r="AR521" s="252">
        <v>15</v>
      </c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6"/>
      <c r="BL521" s="256"/>
      <c r="BM521" s="256"/>
      <c r="BN521" s="256"/>
      <c r="BO521" s="256"/>
      <c r="BP521" s="256"/>
      <c r="BQ521" s="256"/>
    </row>
    <row r="522" spans="1:69" s="255" customFormat="1" ht="12.75">
      <c r="A522" s="249">
        <v>2670.0804681784898</v>
      </c>
      <c r="B522" s="250" t="s">
        <v>360</v>
      </c>
      <c r="C522" s="251" t="s">
        <v>478</v>
      </c>
      <c r="D522" s="249">
        <v>95.997769889622063</v>
      </c>
      <c r="E522" s="224">
        <v>54.943240000000003</v>
      </c>
      <c r="F522" s="224">
        <v>0.31490000000000001</v>
      </c>
      <c r="G522" s="224">
        <v>0.99450000000000005</v>
      </c>
      <c r="H522" s="224">
        <v>0.4536</v>
      </c>
      <c r="I522" s="224">
        <v>10.71111</v>
      </c>
      <c r="J522" s="224">
        <v>0.2296</v>
      </c>
      <c r="K522" s="224">
        <v>29.91375</v>
      </c>
      <c r="L522" s="224">
        <v>2.2595019999999999</v>
      </c>
      <c r="M522" s="224">
        <v>2.4199999999999999E-2</v>
      </c>
      <c r="N522" s="224">
        <v>99.844402000000017</v>
      </c>
      <c r="O522" s="276"/>
      <c r="P522" s="253">
        <v>1.9461868166087815</v>
      </c>
      <c r="Q522" s="253">
        <v>4.1517459463644324E-2</v>
      </c>
      <c r="R522" s="253" t="s">
        <v>462</v>
      </c>
      <c r="S522" s="253">
        <v>8.3881013648075507E-3</v>
      </c>
      <c r="T522" s="253">
        <v>1.2703363375742349E-2</v>
      </c>
      <c r="U522" s="253">
        <v>3.8291346815409355E-2</v>
      </c>
      <c r="V522" s="253">
        <v>0.14304469129271113</v>
      </c>
      <c r="W522" s="253">
        <v>0.80986822107890333</v>
      </c>
      <c r="X522" s="253">
        <v>0.76974101896827485</v>
      </c>
      <c r="Y522" s="253">
        <v>0.13595713915897223</v>
      </c>
      <c r="Z522" s="253">
        <v>6.8885510798498461E-3</v>
      </c>
      <c r="AA522" s="253">
        <v>8.5751285190931059E-2</v>
      </c>
      <c r="AB522" s="253">
        <v>1.6620056019720044E-3</v>
      </c>
      <c r="AC522" s="253">
        <f t="shared" si="30"/>
        <v>3.9999999999999991</v>
      </c>
      <c r="AD522" s="249">
        <v>83.273089096679399</v>
      </c>
      <c r="AF522" s="252">
        <v>0.24</v>
      </c>
      <c r="AG522" s="252">
        <v>3.44</v>
      </c>
      <c r="AH522" s="252">
        <v>1.83</v>
      </c>
      <c r="AI522" s="252">
        <v>4.6500000000000004</v>
      </c>
      <c r="AJ522" s="252">
        <v>0.56000000000000005</v>
      </c>
      <c r="AK522" s="252">
        <v>5.92</v>
      </c>
      <c r="AL522" s="252">
        <v>0.26</v>
      </c>
      <c r="AM522" s="252">
        <v>0.87</v>
      </c>
      <c r="AN522" s="252">
        <v>48.76</v>
      </c>
      <c r="AO522" s="256"/>
      <c r="AP522" s="483" t="s">
        <v>1762</v>
      </c>
      <c r="AQ522" s="252">
        <v>30</v>
      </c>
      <c r="AR522" s="252">
        <v>15</v>
      </c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6"/>
      <c r="BL522" s="256"/>
      <c r="BM522" s="256"/>
      <c r="BN522" s="256"/>
      <c r="BO522" s="256"/>
      <c r="BP522" s="256"/>
      <c r="BQ522" s="256"/>
    </row>
    <row r="523" spans="1:69" s="255" customFormat="1" ht="12.75">
      <c r="A523" s="249">
        <v>2670.0804681784898</v>
      </c>
      <c r="B523" s="250" t="s">
        <v>360</v>
      </c>
      <c r="C523" s="251" t="s">
        <v>478</v>
      </c>
      <c r="D523" s="249">
        <v>99.997769889622063</v>
      </c>
      <c r="E523" s="224">
        <v>55.30189</v>
      </c>
      <c r="F523" s="224">
        <v>0.3125</v>
      </c>
      <c r="G523" s="224">
        <v>1.002</v>
      </c>
      <c r="H523" s="224">
        <v>0.47720000000000001</v>
      </c>
      <c r="I523" s="224">
        <v>10.76116</v>
      </c>
      <c r="J523" s="224">
        <v>0.2311</v>
      </c>
      <c r="K523" s="224">
        <v>29.702870000000001</v>
      </c>
      <c r="L523" s="224">
        <v>2.269412</v>
      </c>
      <c r="M523" s="224">
        <v>3.6499999999999998E-2</v>
      </c>
      <c r="N523" s="224">
        <v>100.09463200000002</v>
      </c>
      <c r="O523" s="276"/>
      <c r="P523" s="253">
        <v>1.9563344082101384</v>
      </c>
      <c r="Q523" s="253">
        <v>4.1775972018116489E-2</v>
      </c>
      <c r="R523" s="253" t="s">
        <v>462</v>
      </c>
      <c r="S523" s="253">
        <v>8.3133083686195118E-3</v>
      </c>
      <c r="T523" s="253">
        <v>1.3346855833480366E-2</v>
      </c>
      <c r="U523" s="253">
        <v>1.8085211582103966E-2</v>
      </c>
      <c r="V523" s="253">
        <v>0.15476897930855085</v>
      </c>
      <c r="W523" s="253">
        <v>0.80737526467899035</v>
      </c>
      <c r="X523" s="253">
        <v>0.75905144348990838</v>
      </c>
      <c r="Y523" s="253">
        <v>0.14550559360810236</v>
      </c>
      <c r="Z523" s="253">
        <v>6.924506130349832E-3</v>
      </c>
      <c r="AA523" s="253">
        <v>8.6014984180422652E-2</v>
      </c>
      <c r="AB523" s="253">
        <v>2.5034725912167679E-3</v>
      </c>
      <c r="AC523" s="253">
        <f t="shared" si="30"/>
        <v>3.9999999999999996</v>
      </c>
      <c r="AD523" s="249">
        <v>83.108973576727891</v>
      </c>
      <c r="AF523" s="252">
        <v>0.24</v>
      </c>
      <c r="AG523" s="252">
        <v>3.48</v>
      </c>
      <c r="AH523" s="252">
        <v>1.83</v>
      </c>
      <c r="AI523" s="252">
        <v>4.5199999999999996</v>
      </c>
      <c r="AJ523" s="252">
        <v>0.56000000000000005</v>
      </c>
      <c r="AK523" s="252">
        <v>6.06</v>
      </c>
      <c r="AL523" s="252">
        <v>0.26</v>
      </c>
      <c r="AM523" s="252">
        <v>0.87</v>
      </c>
      <c r="AN523" s="252">
        <v>31.1</v>
      </c>
      <c r="AO523" s="256"/>
      <c r="AP523" s="483" t="s">
        <v>1762</v>
      </c>
      <c r="AQ523" s="252">
        <v>30</v>
      </c>
      <c r="AR523" s="252">
        <v>15</v>
      </c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6"/>
      <c r="BL523" s="256"/>
      <c r="BM523" s="256"/>
      <c r="BN523" s="256"/>
      <c r="BO523" s="256"/>
      <c r="BP523" s="256"/>
      <c r="BQ523" s="256"/>
    </row>
    <row r="524" spans="1:69" s="255" customFormat="1" ht="12.75">
      <c r="A524" s="249">
        <v>2670.0804681784898</v>
      </c>
      <c r="B524" s="250" t="s">
        <v>360</v>
      </c>
      <c r="C524" s="251" t="s">
        <v>478</v>
      </c>
      <c r="D524" s="249">
        <v>103.99776988962206</v>
      </c>
      <c r="E524" s="224">
        <v>55.232149999999997</v>
      </c>
      <c r="F524" s="224">
        <v>0.31790000000000002</v>
      </c>
      <c r="G524" s="224">
        <v>1.0085999999999999</v>
      </c>
      <c r="H524" s="224">
        <v>0.4597</v>
      </c>
      <c r="I524" s="224">
        <v>10.76116</v>
      </c>
      <c r="J524" s="224">
        <v>0.2157</v>
      </c>
      <c r="K524" s="224">
        <v>29.522130000000001</v>
      </c>
      <c r="L524" s="224">
        <v>2.2793220000000001</v>
      </c>
      <c r="M524" s="224">
        <v>2.2200000000000001E-2</v>
      </c>
      <c r="N524" s="224">
        <v>99.818861999999996</v>
      </c>
      <c r="O524" s="276"/>
      <c r="P524" s="253">
        <v>1.9603049428259234</v>
      </c>
      <c r="Q524" s="253">
        <v>3.969505717407662E-2</v>
      </c>
      <c r="R524" s="253">
        <v>2.4946365178686314E-3</v>
      </c>
      <c r="S524" s="253">
        <v>8.4848264361670877E-3</v>
      </c>
      <c r="T524" s="253">
        <v>1.2899759236581982E-2</v>
      </c>
      <c r="U524" s="253">
        <v>8.8586854672794146E-3</v>
      </c>
      <c r="V524" s="253">
        <v>0.16041189577705617</v>
      </c>
      <c r="W524" s="253">
        <v>0.80685019656504697</v>
      </c>
      <c r="X524" s="253">
        <v>0.75517458495379364</v>
      </c>
      <c r="Y524" s="253">
        <v>0.15013813881536753</v>
      </c>
      <c r="Z524" s="253">
        <v>6.4843667493838155E-3</v>
      </c>
      <c r="AA524" s="253">
        <v>8.6675232561466226E-2</v>
      </c>
      <c r="AB524" s="253">
        <v>1.5276769199888437E-3</v>
      </c>
      <c r="AC524" s="253">
        <f t="shared" si="30"/>
        <v>4</v>
      </c>
      <c r="AD524" s="249">
        <v>83.023119350659186</v>
      </c>
      <c r="AF524" s="252">
        <v>0.24</v>
      </c>
      <c r="AG524" s="252">
        <v>3.4</v>
      </c>
      <c r="AH524" s="252">
        <v>1.83</v>
      </c>
      <c r="AI524" s="252">
        <v>4.6100000000000003</v>
      </c>
      <c r="AJ524" s="252">
        <v>0.56000000000000005</v>
      </c>
      <c r="AK524" s="252">
        <v>6.49</v>
      </c>
      <c r="AL524" s="252">
        <v>0.26</v>
      </c>
      <c r="AM524" s="252">
        <v>0.87</v>
      </c>
      <c r="AN524" s="252">
        <v>52.09</v>
      </c>
      <c r="AO524" s="256"/>
      <c r="AP524" s="483" t="s">
        <v>1762</v>
      </c>
      <c r="AQ524" s="252">
        <v>30</v>
      </c>
      <c r="AR524" s="252">
        <v>15</v>
      </c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6"/>
      <c r="BL524" s="256"/>
      <c r="BM524" s="256"/>
      <c r="BN524" s="256"/>
      <c r="BO524" s="256"/>
      <c r="BP524" s="256"/>
      <c r="BQ524" s="256"/>
    </row>
    <row r="525" spans="1:69" s="255" customFormat="1" ht="12.75">
      <c r="A525" s="249">
        <v>2670.0804681784898</v>
      </c>
      <c r="B525" s="250" t="s">
        <v>360</v>
      </c>
      <c r="C525" s="251" t="s">
        <v>478</v>
      </c>
      <c r="D525" s="249">
        <v>107.99776988962206</v>
      </c>
      <c r="E525" s="224">
        <v>55.222189999999998</v>
      </c>
      <c r="F525" s="224">
        <v>0.3175</v>
      </c>
      <c r="G525" s="224">
        <v>1.0608</v>
      </c>
      <c r="H525" s="224">
        <v>0.48259999999999997</v>
      </c>
      <c r="I525" s="224">
        <v>10.79119</v>
      </c>
      <c r="J525" s="224">
        <v>0.22600000000000001</v>
      </c>
      <c r="K525" s="224">
        <v>29.542210000000001</v>
      </c>
      <c r="L525" s="224">
        <v>2.269412</v>
      </c>
      <c r="M525" s="224">
        <v>5.2699999999999997E-2</v>
      </c>
      <c r="N525" s="224">
        <v>99.964601999999999</v>
      </c>
      <c r="O525" s="276"/>
      <c r="P525" s="253">
        <v>1.9567973993492698</v>
      </c>
      <c r="Q525" s="253">
        <v>4.3202600650730227E-2</v>
      </c>
      <c r="R525" s="253">
        <v>1.0992093672910208E-3</v>
      </c>
      <c r="S525" s="253">
        <v>8.4605133566995304E-3</v>
      </c>
      <c r="T525" s="253">
        <v>1.352056901258215E-2</v>
      </c>
      <c r="U525" s="253">
        <v>1.5282471938501629E-2</v>
      </c>
      <c r="V525" s="253">
        <v>0.15700213822196657</v>
      </c>
      <c r="W525" s="253">
        <v>0.8046350981029593</v>
      </c>
      <c r="X525" s="253">
        <v>0.7559367318748389</v>
      </c>
      <c r="Y525" s="253">
        <v>0.14750000782303518</v>
      </c>
      <c r="Z525" s="253">
        <v>6.7830718127917895E-3</v>
      </c>
      <c r="AA525" s="253">
        <v>8.6159512108290814E-2</v>
      </c>
      <c r="AB525" s="253">
        <v>3.6206763810432883E-3</v>
      </c>
      <c r="AC525" s="253">
        <f t="shared" si="30"/>
        <v>4</v>
      </c>
      <c r="AD525" s="249">
        <v>82.993404344680684</v>
      </c>
      <c r="AF525" s="252">
        <v>0.24</v>
      </c>
      <c r="AG525" s="252">
        <v>3.41</v>
      </c>
      <c r="AH525" s="252">
        <v>1.77</v>
      </c>
      <c r="AI525" s="252">
        <v>4.51</v>
      </c>
      <c r="AJ525" s="252">
        <v>0.55000000000000004</v>
      </c>
      <c r="AK525" s="252">
        <v>6.14</v>
      </c>
      <c r="AL525" s="252">
        <v>0.26</v>
      </c>
      <c r="AM525" s="252">
        <v>0.87</v>
      </c>
      <c r="AN525" s="252">
        <v>22.23</v>
      </c>
      <c r="AO525" s="256"/>
      <c r="AP525" s="483" t="s">
        <v>1762</v>
      </c>
      <c r="AQ525" s="252">
        <v>30</v>
      </c>
      <c r="AR525" s="252">
        <v>15</v>
      </c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6"/>
      <c r="BL525" s="256"/>
      <c r="BM525" s="256"/>
      <c r="BN525" s="256"/>
      <c r="BO525" s="256"/>
      <c r="BP525" s="256"/>
      <c r="BQ525" s="256"/>
    </row>
    <row r="526" spans="1:69" s="255" customFormat="1" ht="12.75">
      <c r="A526" s="249">
        <v>2670.0804681784898</v>
      </c>
      <c r="B526" s="250" t="s">
        <v>360</v>
      </c>
      <c r="C526" s="251" t="s">
        <v>478</v>
      </c>
      <c r="D526" s="249">
        <v>111.99776988962206</v>
      </c>
      <c r="E526" s="224">
        <v>55.1126</v>
      </c>
      <c r="F526" s="224">
        <v>0.3322</v>
      </c>
      <c r="G526" s="224">
        <v>1.0609</v>
      </c>
      <c r="H526" s="224">
        <v>0.50700000000000001</v>
      </c>
      <c r="I526" s="224">
        <v>10.83123</v>
      </c>
      <c r="J526" s="224">
        <v>0.21299999999999999</v>
      </c>
      <c r="K526" s="224">
        <v>29.481960000000001</v>
      </c>
      <c r="L526" s="224">
        <v>2.269412</v>
      </c>
      <c r="M526" s="224">
        <v>2.0500000000000001E-2</v>
      </c>
      <c r="N526" s="224">
        <v>99.828801999999996</v>
      </c>
      <c r="O526" s="276"/>
      <c r="P526" s="253">
        <v>1.9565348635031483</v>
      </c>
      <c r="Q526" s="253">
        <v>4.3465136496851686E-2</v>
      </c>
      <c r="R526" s="253">
        <v>9.2299492851966036E-4</v>
      </c>
      <c r="S526" s="253">
        <v>8.8686408634189359E-3</v>
      </c>
      <c r="T526" s="253">
        <v>1.4230496917110296E-2</v>
      </c>
      <c r="U526" s="253">
        <v>1.1985396699506268E-2</v>
      </c>
      <c r="V526" s="253">
        <v>0.15960233536877899</v>
      </c>
      <c r="W526" s="253">
        <v>0.80439013522266534</v>
      </c>
      <c r="X526" s="253">
        <v>0.75588644340929501</v>
      </c>
      <c r="Y526" s="253">
        <v>0.14997851957536612</v>
      </c>
      <c r="Z526" s="253">
        <v>6.4047478093027287E-3</v>
      </c>
      <c r="AA526" s="253">
        <v>8.6319255430915745E-2</v>
      </c>
      <c r="AB526" s="253">
        <v>1.4110337751204486E-3</v>
      </c>
      <c r="AC526" s="253">
        <f t="shared" si="30"/>
        <v>3.9999999999999991</v>
      </c>
      <c r="AD526" s="249">
        <v>82.912162138612018</v>
      </c>
      <c r="AF526" s="252">
        <v>0.24</v>
      </c>
      <c r="AG526" s="252">
        <v>3.28</v>
      </c>
      <c r="AH526" s="252">
        <v>1.78</v>
      </c>
      <c r="AI526" s="252">
        <v>4.34</v>
      </c>
      <c r="AJ526" s="252">
        <v>0.55000000000000004</v>
      </c>
      <c r="AK526" s="252">
        <v>6.64</v>
      </c>
      <c r="AL526" s="252">
        <v>0.26</v>
      </c>
      <c r="AM526" s="252">
        <v>0.87</v>
      </c>
      <c r="AN526" s="252">
        <v>57.16</v>
      </c>
      <c r="AO526" s="256"/>
      <c r="AP526" s="483" t="s">
        <v>1762</v>
      </c>
      <c r="AQ526" s="252">
        <v>30</v>
      </c>
      <c r="AR526" s="252">
        <v>15</v>
      </c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6"/>
      <c r="BL526" s="256"/>
      <c r="BM526" s="256"/>
      <c r="BN526" s="256"/>
      <c r="BO526" s="256"/>
      <c r="BP526" s="256"/>
      <c r="BQ526" s="256"/>
    </row>
    <row r="527" spans="1:69" s="255" customFormat="1" ht="12.75">
      <c r="A527" s="249">
        <v>2670.0804681784898</v>
      </c>
      <c r="B527" s="250" t="s">
        <v>360</v>
      </c>
      <c r="C527" s="251" t="s">
        <v>478</v>
      </c>
      <c r="D527" s="249">
        <v>115.99776988962206</v>
      </c>
      <c r="E527" s="224">
        <v>55.192300000000003</v>
      </c>
      <c r="F527" s="224">
        <v>0.3085</v>
      </c>
      <c r="G527" s="224">
        <v>1.0649999999999999</v>
      </c>
      <c r="H527" s="224">
        <v>0.47389999999999999</v>
      </c>
      <c r="I527" s="224">
        <v>10.82122</v>
      </c>
      <c r="J527" s="224">
        <v>0.21360000000000001</v>
      </c>
      <c r="K527" s="224">
        <v>29.582370000000001</v>
      </c>
      <c r="L527" s="224">
        <v>2.3090519999999999</v>
      </c>
      <c r="M527" s="224">
        <v>2.46E-2</v>
      </c>
      <c r="N527" s="224">
        <v>99.990542000000005</v>
      </c>
      <c r="O527" s="276"/>
      <c r="P527" s="253">
        <v>1.9553245665140162</v>
      </c>
      <c r="Q527" s="253">
        <v>4.4467805214088392E-2</v>
      </c>
      <c r="R527" s="253" t="s">
        <v>462</v>
      </c>
      <c r="S527" s="253">
        <v>8.2189489269789001E-3</v>
      </c>
      <c r="T527" s="253">
        <v>1.3274020619780284E-2</v>
      </c>
      <c r="U527" s="253">
        <v>1.6860892791150661E-2</v>
      </c>
      <c r="V527" s="253">
        <v>0.15656058313013035</v>
      </c>
      <c r="W527" s="253">
        <v>0.80529318280385487</v>
      </c>
      <c r="X527" s="253">
        <v>0.75706956179216156</v>
      </c>
      <c r="Y527" s="253">
        <v>0.14718521725412739</v>
      </c>
      <c r="Z527" s="253">
        <v>6.4095472253803028E-3</v>
      </c>
      <c r="AA527" s="253">
        <v>8.7645924221321281E-2</v>
      </c>
      <c r="AB527" s="253">
        <v>1.6897495070093635E-3</v>
      </c>
      <c r="AC527" s="253">
        <f t="shared" si="30"/>
        <v>3.9999999999999996</v>
      </c>
      <c r="AD527" s="249">
        <v>82.973345889519052</v>
      </c>
      <c r="AF527" s="252">
        <v>0.24</v>
      </c>
      <c r="AG527" s="252">
        <v>3.49</v>
      </c>
      <c r="AH527" s="252">
        <v>1.76</v>
      </c>
      <c r="AI527" s="252">
        <v>4.6100000000000003</v>
      </c>
      <c r="AJ527" s="252">
        <v>0.55000000000000004</v>
      </c>
      <c r="AK527" s="252">
        <v>6.45</v>
      </c>
      <c r="AL527" s="252">
        <v>0.26</v>
      </c>
      <c r="AM527" s="252">
        <v>0.86</v>
      </c>
      <c r="AN527" s="252">
        <v>47.71</v>
      </c>
      <c r="AO527" s="256"/>
      <c r="AP527" s="483" t="s">
        <v>1762</v>
      </c>
      <c r="AQ527" s="252">
        <v>30</v>
      </c>
      <c r="AR527" s="252">
        <v>15</v>
      </c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6"/>
      <c r="BL527" s="256"/>
      <c r="BM527" s="256"/>
      <c r="BN527" s="256"/>
      <c r="BO527" s="256"/>
      <c r="BP527" s="256"/>
      <c r="BQ527" s="256"/>
    </row>
    <row r="528" spans="1:69" s="255" customFormat="1" ht="12.75">
      <c r="A528" s="252"/>
      <c r="B528" s="252"/>
      <c r="C528" s="251"/>
      <c r="D528" s="249"/>
      <c r="E528" s="224"/>
      <c r="F528" s="224"/>
      <c r="G528" s="224"/>
      <c r="H528" s="224"/>
      <c r="I528" s="224"/>
      <c r="J528" s="224"/>
      <c r="K528" s="224"/>
      <c r="L528" s="224"/>
      <c r="M528" s="224"/>
      <c r="N528" s="224"/>
      <c r="O528" s="276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49"/>
      <c r="AF528" s="224"/>
      <c r="AG528" s="224"/>
      <c r="AH528" s="224"/>
      <c r="AI528" s="224"/>
      <c r="AJ528" s="224"/>
      <c r="AK528" s="224"/>
      <c r="AL528" s="224"/>
      <c r="AM528" s="224"/>
      <c r="AN528" s="224"/>
      <c r="AO528" s="256"/>
      <c r="AP528" s="252"/>
      <c r="AQ528" s="252"/>
      <c r="AR528" s="252"/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6"/>
      <c r="BL528" s="256"/>
      <c r="BM528" s="256"/>
      <c r="BN528" s="256"/>
      <c r="BO528" s="256"/>
      <c r="BP528" s="256"/>
      <c r="BQ528" s="256"/>
    </row>
    <row r="529" spans="1:69" s="255" customFormat="1" ht="12.75">
      <c r="A529" s="249">
        <v>2670.0804681784898</v>
      </c>
      <c r="B529" s="250" t="s">
        <v>360</v>
      </c>
      <c r="C529" s="251" t="s">
        <v>468</v>
      </c>
      <c r="D529" s="249">
        <v>0</v>
      </c>
      <c r="E529" s="224">
        <v>54.106389999999998</v>
      </c>
      <c r="F529" s="224">
        <v>0.93169990000000003</v>
      </c>
      <c r="G529" s="224">
        <v>3.9</v>
      </c>
      <c r="H529" s="224">
        <v>0.15840000000000001</v>
      </c>
      <c r="I529" s="224">
        <v>11.712149999999999</v>
      </c>
      <c r="J529" s="224">
        <v>0.23169999999999999</v>
      </c>
      <c r="K529" s="224">
        <v>22.75413</v>
      </c>
      <c r="L529" s="224">
        <v>4.6874750000000001</v>
      </c>
      <c r="M529" s="224">
        <v>0.59370000000000001</v>
      </c>
      <c r="N529" s="224">
        <v>99.0756449</v>
      </c>
      <c r="O529" s="276"/>
      <c r="P529" s="253">
        <v>1.9744331390399104</v>
      </c>
      <c r="Q529" s="253">
        <v>2.5566860960089643E-2</v>
      </c>
      <c r="R529" s="253">
        <v>0.14216447370639385</v>
      </c>
      <c r="S529" s="253">
        <v>2.5567641673555939E-2</v>
      </c>
      <c r="T529" s="253">
        <v>4.5700869750181288E-3</v>
      </c>
      <c r="U529" s="253">
        <v>0</v>
      </c>
      <c r="V529" s="253">
        <v>0.18544987585905862</v>
      </c>
      <c r="W529" s="253">
        <v>0.64224792178597356</v>
      </c>
      <c r="X529" s="253">
        <v>0.59558677983664676</v>
      </c>
      <c r="Y529" s="253">
        <v>0.17197641383853343</v>
      </c>
      <c r="Z529" s="253">
        <v>7.1615272052894426E-3</v>
      </c>
      <c r="AA529" s="253">
        <v>0.18326962237889044</v>
      </c>
      <c r="AB529" s="253">
        <v>4.2005656740639913E-2</v>
      </c>
      <c r="AC529" s="253">
        <f t="shared" ref="AC529:AC549" si="31">SUM(P529:AB529)</f>
        <v>4</v>
      </c>
      <c r="AD529" s="249">
        <v>77.594494465649049</v>
      </c>
      <c r="AF529" s="252">
        <v>0.24</v>
      </c>
      <c r="AG529" s="252">
        <v>1.57</v>
      </c>
      <c r="AH529" s="252">
        <v>0.83</v>
      </c>
      <c r="AI529" s="252">
        <v>10.92</v>
      </c>
      <c r="AJ529" s="252">
        <v>0.53</v>
      </c>
      <c r="AK529" s="252">
        <v>6.13</v>
      </c>
      <c r="AL529" s="252">
        <v>0.3</v>
      </c>
      <c r="AM529" s="252">
        <v>0.59</v>
      </c>
      <c r="AN529" s="252">
        <v>3.16</v>
      </c>
      <c r="AO529" s="256"/>
      <c r="AP529" s="483" t="s">
        <v>1762</v>
      </c>
      <c r="AQ529" s="252">
        <v>30</v>
      </c>
      <c r="AR529" s="252">
        <v>15</v>
      </c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6"/>
      <c r="BL529" s="256"/>
      <c r="BM529" s="256"/>
      <c r="BN529" s="256"/>
      <c r="BO529" s="256"/>
      <c r="BP529" s="256"/>
      <c r="BQ529" s="256"/>
    </row>
    <row r="530" spans="1:69" s="255" customFormat="1" ht="12.75">
      <c r="A530" s="249">
        <v>2670.0804681784898</v>
      </c>
      <c r="B530" s="250" t="s">
        <v>360</v>
      </c>
      <c r="C530" s="251" t="s">
        <v>468</v>
      </c>
      <c r="D530" s="249">
        <v>5.0009999000199405</v>
      </c>
      <c r="E530" s="224">
        <v>55.680459999999997</v>
      </c>
      <c r="F530" s="224">
        <v>0.24540000000000001</v>
      </c>
      <c r="G530" s="224">
        <v>0.64429999999999998</v>
      </c>
      <c r="H530" s="224">
        <v>0.28470000000000001</v>
      </c>
      <c r="I530" s="224">
        <v>11.20162</v>
      </c>
      <c r="J530" s="224">
        <v>0.2326</v>
      </c>
      <c r="K530" s="224">
        <v>29.71292</v>
      </c>
      <c r="L530" s="224">
        <v>2.2892320000000002</v>
      </c>
      <c r="M530" s="224">
        <v>2.8400000000000002E-2</v>
      </c>
      <c r="N530" s="224">
        <v>100.319632</v>
      </c>
      <c r="O530" s="276"/>
      <c r="P530" s="253">
        <v>1.9672130059368151</v>
      </c>
      <c r="Q530" s="253">
        <v>2.6828255055956329E-2</v>
      </c>
      <c r="R530" s="253" t="s">
        <v>462</v>
      </c>
      <c r="S530" s="253">
        <v>6.5199442176770046E-3</v>
      </c>
      <c r="T530" s="253">
        <v>7.952642407164489E-3</v>
      </c>
      <c r="U530" s="253">
        <v>1.969862398982869E-2</v>
      </c>
      <c r="V530" s="253">
        <v>0.16122111060650096</v>
      </c>
      <c r="W530" s="253">
        <v>0.81056641778605765</v>
      </c>
      <c r="X530" s="253">
        <v>0.75439073601924478</v>
      </c>
      <c r="Y530" s="253">
        <v>0.15004780561286457</v>
      </c>
      <c r="Z530" s="253">
        <v>6.9605574466015526E-3</v>
      </c>
      <c r="AA530" s="253">
        <v>8.6655479159355453E-2</v>
      </c>
      <c r="AB530" s="253">
        <v>1.9454217619336433E-3</v>
      </c>
      <c r="AC530" s="253">
        <f t="shared" si="31"/>
        <v>3.9999999999999996</v>
      </c>
      <c r="AD530" s="249">
        <v>82.543212752380356</v>
      </c>
      <c r="AF530" s="252">
        <v>0.24</v>
      </c>
      <c r="AG530" s="252">
        <v>4.2300000000000004</v>
      </c>
      <c r="AH530" s="252">
        <v>2.41</v>
      </c>
      <c r="AI530" s="252">
        <v>6.69</v>
      </c>
      <c r="AJ530" s="252">
        <v>0.54</v>
      </c>
      <c r="AK530" s="252">
        <v>6.05</v>
      </c>
      <c r="AL530" s="252">
        <v>0.26</v>
      </c>
      <c r="AM530" s="252">
        <v>0.86</v>
      </c>
      <c r="AN530" s="252">
        <v>40.78</v>
      </c>
      <c r="AO530" s="256"/>
      <c r="AP530" s="483" t="s">
        <v>1762</v>
      </c>
      <c r="AQ530" s="252">
        <v>30</v>
      </c>
      <c r="AR530" s="252">
        <v>15</v>
      </c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6"/>
      <c r="BL530" s="256"/>
      <c r="BM530" s="256"/>
      <c r="BN530" s="256"/>
      <c r="BO530" s="256"/>
      <c r="BP530" s="256"/>
      <c r="BQ530" s="256"/>
    </row>
    <row r="531" spans="1:69" s="255" customFormat="1" ht="12.75">
      <c r="A531" s="249">
        <v>2670.0804681784898</v>
      </c>
      <c r="B531" s="250" t="s">
        <v>360</v>
      </c>
      <c r="C531" s="251" t="s">
        <v>468</v>
      </c>
      <c r="D531" s="249">
        <v>10.000999900019941</v>
      </c>
      <c r="E531" s="224">
        <v>55.650579999999998</v>
      </c>
      <c r="F531" s="224">
        <v>0.25080000000000002</v>
      </c>
      <c r="G531" s="224">
        <v>0.66659999999999997</v>
      </c>
      <c r="H531" s="224">
        <v>0.38229999999999997</v>
      </c>
      <c r="I531" s="224">
        <v>10.85126</v>
      </c>
      <c r="J531" s="224">
        <v>0.21629999999999999</v>
      </c>
      <c r="K531" s="224">
        <v>29.753080000000001</v>
      </c>
      <c r="L531" s="224">
        <v>2.358603</v>
      </c>
      <c r="M531" s="224">
        <v>3.44E-2</v>
      </c>
      <c r="N531" s="224">
        <v>100.16392300000001</v>
      </c>
      <c r="O531" s="276"/>
      <c r="P531" s="253">
        <v>1.9676059139665141</v>
      </c>
      <c r="Q531" s="253">
        <v>2.7777263347241694E-2</v>
      </c>
      <c r="R531" s="253" t="s">
        <v>462</v>
      </c>
      <c r="S531" s="253">
        <v>6.6683241912225792E-3</v>
      </c>
      <c r="T531" s="253">
        <v>1.0686811209715579E-2</v>
      </c>
      <c r="U531" s="253">
        <v>1.5345611601008002E-2</v>
      </c>
      <c r="V531" s="253">
        <v>0.15846784254464544</v>
      </c>
      <c r="W531" s="253">
        <v>0.81344823313965275</v>
      </c>
      <c r="X531" s="253">
        <v>0.75477866938828597</v>
      </c>
      <c r="Y531" s="253">
        <v>0.14703842538944403</v>
      </c>
      <c r="Z531" s="253">
        <v>6.4775486417723554E-3</v>
      </c>
      <c r="AA531" s="253">
        <v>8.9347194107060754E-2</v>
      </c>
      <c r="AB531" s="253">
        <v>2.358162473436759E-3</v>
      </c>
      <c r="AC531" s="253">
        <f t="shared" si="31"/>
        <v>3.9999999999999996</v>
      </c>
      <c r="AD531" s="249">
        <v>83.015431511823991</v>
      </c>
      <c r="AF531" s="252">
        <v>0.24</v>
      </c>
      <c r="AG531" s="252">
        <v>4.1399999999999997</v>
      </c>
      <c r="AH531" s="252">
        <v>2.36</v>
      </c>
      <c r="AI531" s="252">
        <v>5.35</v>
      </c>
      <c r="AJ531" s="252">
        <v>0.55000000000000004</v>
      </c>
      <c r="AK531" s="252">
        <v>6.57</v>
      </c>
      <c r="AL531" s="252">
        <v>0.26</v>
      </c>
      <c r="AM531" s="252">
        <v>0.85</v>
      </c>
      <c r="AN531" s="252">
        <v>33.01</v>
      </c>
      <c r="AO531" s="256"/>
      <c r="AP531" s="483" t="s">
        <v>1762</v>
      </c>
      <c r="AQ531" s="252">
        <v>30</v>
      </c>
      <c r="AR531" s="252">
        <v>15</v>
      </c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</row>
    <row r="532" spans="1:69" s="255" customFormat="1" ht="12.75">
      <c r="A532" s="249">
        <v>2670.0804681784898</v>
      </c>
      <c r="B532" s="250" t="s">
        <v>360</v>
      </c>
      <c r="C532" s="251" t="s">
        <v>468</v>
      </c>
      <c r="D532" s="249">
        <v>15.000999900019941</v>
      </c>
      <c r="E532" s="224">
        <v>55.291930000000001</v>
      </c>
      <c r="F532" s="224">
        <v>0.33700000000000002</v>
      </c>
      <c r="G532" s="224">
        <v>0.90759999999999996</v>
      </c>
      <c r="H532" s="224">
        <v>0.29110000000000003</v>
      </c>
      <c r="I532" s="224">
        <v>11.61205</v>
      </c>
      <c r="J532" s="224">
        <v>0.20810000000000001</v>
      </c>
      <c r="K532" s="224">
        <v>29.230920000000001</v>
      </c>
      <c r="L532" s="224">
        <v>2.2991419999999998</v>
      </c>
      <c r="M532" s="224">
        <v>3.1699999999999999E-2</v>
      </c>
      <c r="N532" s="224">
        <v>100.20954200000001</v>
      </c>
      <c r="O532" s="276"/>
      <c r="P532" s="253">
        <v>1.9601223932960234</v>
      </c>
      <c r="Q532" s="253">
        <v>3.7920290054856358E-2</v>
      </c>
      <c r="R532" s="253" t="s">
        <v>462</v>
      </c>
      <c r="S532" s="253">
        <v>8.9840485624242718E-3</v>
      </c>
      <c r="T532" s="253">
        <v>8.1590399805934848E-3</v>
      </c>
      <c r="U532" s="253">
        <v>1.7886637387706017E-2</v>
      </c>
      <c r="V532" s="253">
        <v>0.16865307216960965</v>
      </c>
      <c r="W532" s="253">
        <v>0.79827451854878639</v>
      </c>
      <c r="X532" s="253">
        <v>0.74652622799707025</v>
      </c>
      <c r="Y532" s="253">
        <v>0.15772010615568935</v>
      </c>
      <c r="Z532" s="253">
        <v>6.2485501560517534E-3</v>
      </c>
      <c r="AA532" s="253">
        <v>8.7326264551138594E-2</v>
      </c>
      <c r="AB532" s="253">
        <v>2.1788511400499511E-3</v>
      </c>
      <c r="AC532" s="253">
        <f t="shared" si="31"/>
        <v>3.9999999999999996</v>
      </c>
      <c r="AD532" s="249">
        <v>81.776136636860755</v>
      </c>
      <c r="AF532" s="252">
        <v>0.24</v>
      </c>
      <c r="AG532" s="252">
        <v>3.26</v>
      </c>
      <c r="AH532" s="252">
        <v>1.94</v>
      </c>
      <c r="AI532" s="252">
        <v>6.46</v>
      </c>
      <c r="AJ532" s="252">
        <v>0.53</v>
      </c>
      <c r="AK532" s="252">
        <v>6.74</v>
      </c>
      <c r="AL532" s="252">
        <v>0.26</v>
      </c>
      <c r="AM532" s="252">
        <v>0.86</v>
      </c>
      <c r="AN532" s="252">
        <v>36.020000000000003</v>
      </c>
      <c r="AO532" s="256"/>
      <c r="AP532" s="483" t="s">
        <v>1762</v>
      </c>
      <c r="AQ532" s="252">
        <v>30</v>
      </c>
      <c r="AR532" s="252">
        <v>15</v>
      </c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6"/>
      <c r="BL532" s="256"/>
      <c r="BM532" s="256"/>
      <c r="BN532" s="256"/>
      <c r="BO532" s="256"/>
      <c r="BP532" s="256"/>
      <c r="BQ532" s="256"/>
    </row>
    <row r="533" spans="1:69" s="255" customFormat="1" ht="12.75">
      <c r="A533" s="249">
        <v>2670.0804681784898</v>
      </c>
      <c r="B533" s="250" t="s">
        <v>360</v>
      </c>
      <c r="C533" s="251" t="s">
        <v>468</v>
      </c>
      <c r="D533" s="249">
        <v>20.000999900019941</v>
      </c>
      <c r="E533" s="224">
        <v>55.132530000000003</v>
      </c>
      <c r="F533" s="224">
        <v>0.32240000000000002</v>
      </c>
      <c r="G533" s="224">
        <v>0.83730000000000004</v>
      </c>
      <c r="H533" s="224">
        <v>0.28149999999999997</v>
      </c>
      <c r="I533" s="224">
        <v>11.56199</v>
      </c>
      <c r="J533" s="224">
        <v>0.2424</v>
      </c>
      <c r="K533" s="224">
        <v>29.271090000000001</v>
      </c>
      <c r="L533" s="224">
        <v>2.2793220000000001</v>
      </c>
      <c r="M533" s="224">
        <v>3.3500000000000002E-2</v>
      </c>
      <c r="N533" s="224">
        <v>99.962032000000008</v>
      </c>
      <c r="O533" s="276"/>
      <c r="P533" s="253">
        <v>1.9584897600472635</v>
      </c>
      <c r="Q533" s="253">
        <v>3.5055018173848533E-2</v>
      </c>
      <c r="R533" s="253" t="s">
        <v>462</v>
      </c>
      <c r="S533" s="253">
        <v>8.612498614293182E-3</v>
      </c>
      <c r="T533" s="253">
        <v>7.9061890891150878E-3</v>
      </c>
      <c r="U533" s="253">
        <v>2.5141580624776338E-2</v>
      </c>
      <c r="V533" s="253">
        <v>0.16437843060345991</v>
      </c>
      <c r="W533" s="253">
        <v>0.80041652284724374</v>
      </c>
      <c r="X533" s="253">
        <v>0.74968742850197256</v>
      </c>
      <c r="Y533" s="253">
        <v>0.15396039364846581</v>
      </c>
      <c r="Z533" s="253">
        <v>7.2934286288302477E-3</v>
      </c>
      <c r="AA533" s="253">
        <v>8.6751444009877415E-2</v>
      </c>
      <c r="AB533" s="253">
        <v>2.3073052108540113E-3</v>
      </c>
      <c r="AC533" s="253">
        <f t="shared" si="31"/>
        <v>4.0000000000000009</v>
      </c>
      <c r="AD533" s="249">
        <v>81.860834256083052</v>
      </c>
      <c r="AF533" s="252">
        <v>0.24</v>
      </c>
      <c r="AG533" s="252">
        <v>3.39</v>
      </c>
      <c r="AH533" s="252">
        <v>2.0499999999999998</v>
      </c>
      <c r="AI533" s="252">
        <v>6.54</v>
      </c>
      <c r="AJ533" s="252">
        <v>0.54</v>
      </c>
      <c r="AK533" s="252">
        <v>5.73</v>
      </c>
      <c r="AL533" s="252">
        <v>0.26</v>
      </c>
      <c r="AM533" s="252">
        <v>0.87</v>
      </c>
      <c r="AN533" s="252">
        <v>34.21</v>
      </c>
      <c r="AO533" s="256"/>
      <c r="AP533" s="483" t="s">
        <v>1762</v>
      </c>
      <c r="AQ533" s="252">
        <v>30</v>
      </c>
      <c r="AR533" s="252">
        <v>15</v>
      </c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6"/>
      <c r="BL533" s="256"/>
      <c r="BM533" s="256"/>
      <c r="BN533" s="256"/>
      <c r="BO533" s="256"/>
      <c r="BP533" s="256"/>
      <c r="BQ533" s="256"/>
    </row>
    <row r="534" spans="1:69" s="255" customFormat="1" ht="12.75">
      <c r="A534" s="249">
        <v>2670.0804681784898</v>
      </c>
      <c r="B534" s="250" t="s">
        <v>360</v>
      </c>
      <c r="C534" s="251" t="s">
        <v>468</v>
      </c>
      <c r="D534" s="249">
        <v>25.000999900019941</v>
      </c>
      <c r="E534" s="224">
        <v>55.24212</v>
      </c>
      <c r="F534" s="224">
        <v>0.30149999999999999</v>
      </c>
      <c r="G534" s="224">
        <v>0.85170000000000001</v>
      </c>
      <c r="H534" s="224">
        <v>0.2954</v>
      </c>
      <c r="I534" s="224">
        <v>11.64208</v>
      </c>
      <c r="J534" s="224">
        <v>0.22559999999999999</v>
      </c>
      <c r="K534" s="224">
        <v>29.110430000000001</v>
      </c>
      <c r="L534" s="224">
        <v>2.318962</v>
      </c>
      <c r="M534" s="224">
        <v>1.0999999999999999E-2</v>
      </c>
      <c r="N534" s="224">
        <v>99.99879199999998</v>
      </c>
      <c r="O534" s="276"/>
      <c r="P534" s="253">
        <v>1.9635349885907436</v>
      </c>
      <c r="Q534" s="253">
        <v>3.567883600691428E-2</v>
      </c>
      <c r="R534" s="253" t="s">
        <v>462</v>
      </c>
      <c r="S534" s="253">
        <v>8.0589112520309831E-3</v>
      </c>
      <c r="T534" s="253">
        <v>8.3014549140773275E-3</v>
      </c>
      <c r="U534" s="253">
        <v>1.358997684443608E-2</v>
      </c>
      <c r="V534" s="253">
        <v>0.17214986732010656</v>
      </c>
      <c r="W534" s="253">
        <v>0.79868596507169032</v>
      </c>
      <c r="X534" s="253">
        <v>0.74381510387017313</v>
      </c>
      <c r="Y534" s="253">
        <v>0.16032292670930803</v>
      </c>
      <c r="Z534" s="253">
        <v>6.7919290739029336E-3</v>
      </c>
      <c r="AA534" s="253">
        <v>8.8311972895641244E-2</v>
      </c>
      <c r="AB534" s="253">
        <v>7.5806745097464507E-4</v>
      </c>
      <c r="AC534" s="253">
        <f t="shared" si="31"/>
        <v>3.9999999999999991</v>
      </c>
      <c r="AD534" s="249">
        <v>81.675876474071458</v>
      </c>
      <c r="AF534" s="252">
        <v>0.24</v>
      </c>
      <c r="AG534" s="252">
        <v>3.57</v>
      </c>
      <c r="AH534" s="252">
        <v>2.0299999999999998</v>
      </c>
      <c r="AI534" s="252">
        <v>6.4</v>
      </c>
      <c r="AJ534" s="252">
        <v>0.53</v>
      </c>
      <c r="AK534" s="252">
        <v>6.25</v>
      </c>
      <c r="AL534" s="252">
        <v>0.26</v>
      </c>
      <c r="AM534" s="252">
        <v>0.86</v>
      </c>
      <c r="AN534" s="252">
        <v>105.42</v>
      </c>
      <c r="AO534" s="256"/>
      <c r="AP534" s="483" t="s">
        <v>1762</v>
      </c>
      <c r="AQ534" s="252">
        <v>30</v>
      </c>
      <c r="AR534" s="252">
        <v>15</v>
      </c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6"/>
      <c r="BL534" s="256"/>
      <c r="BM534" s="256"/>
      <c r="BN534" s="256"/>
      <c r="BO534" s="256"/>
      <c r="BP534" s="256"/>
      <c r="BQ534" s="256"/>
    </row>
    <row r="535" spans="1:69" s="255" customFormat="1" ht="12.75">
      <c r="A535" s="249">
        <v>2670.0804681784898</v>
      </c>
      <c r="B535" s="250" t="s">
        <v>360</v>
      </c>
      <c r="C535" s="251" t="s">
        <v>468</v>
      </c>
      <c r="D535" s="249">
        <v>30.000999900019941</v>
      </c>
      <c r="E535" s="224">
        <v>55.003019999999999</v>
      </c>
      <c r="F535" s="224">
        <v>0.31059999999999999</v>
      </c>
      <c r="G535" s="224">
        <v>0.83389999999999997</v>
      </c>
      <c r="H535" s="224">
        <v>0.26979999999999998</v>
      </c>
      <c r="I535" s="224">
        <v>11.59202</v>
      </c>
      <c r="J535" s="224">
        <v>0.25390000000000001</v>
      </c>
      <c r="K535" s="224">
        <v>29.020050000000001</v>
      </c>
      <c r="L535" s="224">
        <v>2.2297709999999999</v>
      </c>
      <c r="M535" s="224">
        <v>3.3500000000000002E-2</v>
      </c>
      <c r="N535" s="224">
        <v>99.546560999999997</v>
      </c>
      <c r="O535" s="276"/>
      <c r="P535" s="253">
        <v>1.9633765942975427</v>
      </c>
      <c r="Q535" s="253">
        <v>3.5082195981799166E-2</v>
      </c>
      <c r="R535" s="253" t="s">
        <v>462</v>
      </c>
      <c r="S535" s="253">
        <v>8.3375658006739194E-3</v>
      </c>
      <c r="T535" s="253">
        <v>7.6143780277830525E-3</v>
      </c>
      <c r="U535" s="253">
        <v>1.6193614537380441E-2</v>
      </c>
      <c r="V535" s="253">
        <v>0.170616442100579</v>
      </c>
      <c r="W535" s="253">
        <v>0.79877920925424173</v>
      </c>
      <c r="X535" s="253">
        <v>0.74549271491655722</v>
      </c>
      <c r="Y535" s="253">
        <v>0.15923463349742759</v>
      </c>
      <c r="Z535" s="253">
        <v>7.6765399419122622E-3</v>
      </c>
      <c r="AA535" s="253">
        <v>8.5277602900707475E-2</v>
      </c>
      <c r="AB535" s="253">
        <v>2.3185087433955057E-3</v>
      </c>
      <c r="AC535" s="253">
        <f t="shared" si="31"/>
        <v>4</v>
      </c>
      <c r="AD535" s="249">
        <v>81.693823800919304</v>
      </c>
      <c r="AF535" s="252">
        <v>0.24</v>
      </c>
      <c r="AG535" s="252">
        <v>3.47</v>
      </c>
      <c r="AH535" s="252">
        <v>2.06</v>
      </c>
      <c r="AI535" s="252">
        <v>6.84</v>
      </c>
      <c r="AJ535" s="252">
        <v>0.53</v>
      </c>
      <c r="AK535" s="252">
        <v>5.61</v>
      </c>
      <c r="AL535" s="252">
        <v>0.26</v>
      </c>
      <c r="AM535" s="252">
        <v>0.87</v>
      </c>
      <c r="AN535" s="252">
        <v>33.979999999999997</v>
      </c>
      <c r="AO535" s="256"/>
      <c r="AP535" s="483" t="s">
        <v>1762</v>
      </c>
      <c r="AQ535" s="252">
        <v>30</v>
      </c>
      <c r="AR535" s="252">
        <v>15</v>
      </c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6"/>
      <c r="BL535" s="256"/>
      <c r="BM535" s="256"/>
      <c r="BN535" s="256"/>
      <c r="BO535" s="256"/>
      <c r="BP535" s="256"/>
      <c r="BQ535" s="256"/>
    </row>
    <row r="536" spans="1:69" s="255" customFormat="1" ht="12.75">
      <c r="A536" s="249">
        <v>2670.0804681784898</v>
      </c>
      <c r="B536" s="250" t="s">
        <v>360</v>
      </c>
      <c r="C536" s="251" t="s">
        <v>468</v>
      </c>
      <c r="D536" s="249">
        <v>35.000999900019941</v>
      </c>
      <c r="E536" s="224">
        <v>54.923310000000001</v>
      </c>
      <c r="F536" s="224">
        <v>0.27450000000000002</v>
      </c>
      <c r="G536" s="224">
        <v>0.78979999999999995</v>
      </c>
      <c r="H536" s="224">
        <v>0.27800000000000002</v>
      </c>
      <c r="I536" s="224">
        <v>11.35177</v>
      </c>
      <c r="J536" s="224">
        <v>0.22140000000000001</v>
      </c>
      <c r="K536" s="224">
        <v>28.959800000000001</v>
      </c>
      <c r="L536" s="224">
        <v>2.269412</v>
      </c>
      <c r="M536" s="224">
        <v>1.1299999999999999E-2</v>
      </c>
      <c r="N536" s="224">
        <v>99.079292000000009</v>
      </c>
      <c r="O536" s="276"/>
      <c r="P536" s="253">
        <v>1.9688097823117741</v>
      </c>
      <c r="Q536" s="253">
        <v>3.1190217688225941E-2</v>
      </c>
      <c r="R536" s="253">
        <v>2.1769933501598615E-3</v>
      </c>
      <c r="S536" s="253">
        <v>7.3996325485779692E-3</v>
      </c>
      <c r="T536" s="253">
        <v>7.8789304541037591E-3</v>
      </c>
      <c r="U536" s="253">
        <v>7.1203952584131258E-3</v>
      </c>
      <c r="V536" s="253">
        <v>0.17280015157419246</v>
      </c>
      <c r="W536" s="253">
        <v>0.80262389681455237</v>
      </c>
      <c r="X536" s="253">
        <v>0.74494915932315886</v>
      </c>
      <c r="Y536" s="253">
        <v>0.16038312359873805</v>
      </c>
      <c r="Z536" s="253">
        <v>6.7221842478704984E-3</v>
      </c>
      <c r="AA536" s="253">
        <v>8.7160166358627555E-2</v>
      </c>
      <c r="AB536" s="253">
        <v>7.8536647160501872E-4</v>
      </c>
      <c r="AC536" s="253">
        <f t="shared" si="31"/>
        <v>3.9999999999999996</v>
      </c>
      <c r="AD536" s="249">
        <v>81.974264228057052</v>
      </c>
      <c r="AF536" s="252">
        <v>0.24</v>
      </c>
      <c r="AG536" s="252">
        <v>3.81</v>
      </c>
      <c r="AH536" s="252">
        <v>2.11</v>
      </c>
      <c r="AI536" s="252">
        <v>6.77</v>
      </c>
      <c r="AJ536" s="252">
        <v>0.54</v>
      </c>
      <c r="AK536" s="252">
        <v>6.26</v>
      </c>
      <c r="AL536" s="252">
        <v>0.26</v>
      </c>
      <c r="AM536" s="252">
        <v>0.87</v>
      </c>
      <c r="AN536" s="252">
        <v>99.78</v>
      </c>
      <c r="AO536" s="256"/>
      <c r="AP536" s="483" t="s">
        <v>1762</v>
      </c>
      <c r="AQ536" s="252">
        <v>30</v>
      </c>
      <c r="AR536" s="252">
        <v>15</v>
      </c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6"/>
      <c r="BL536" s="256"/>
      <c r="BM536" s="256"/>
      <c r="BN536" s="256"/>
      <c r="BO536" s="256"/>
      <c r="BP536" s="256"/>
      <c r="BQ536" s="256"/>
    </row>
    <row r="537" spans="1:69" s="255" customFormat="1" ht="12.75">
      <c r="A537" s="249">
        <v>2670.0804681784898</v>
      </c>
      <c r="B537" s="250" t="s">
        <v>360</v>
      </c>
      <c r="C537" s="251" t="s">
        <v>468</v>
      </c>
      <c r="D537" s="249">
        <v>40.000999900019941</v>
      </c>
      <c r="E537" s="224">
        <v>54.883459999999999</v>
      </c>
      <c r="F537" s="224">
        <v>0.24579999999999999</v>
      </c>
      <c r="G537" s="224">
        <v>0.71889999999999998</v>
      </c>
      <c r="H537" s="224">
        <v>0.22389999999999999</v>
      </c>
      <c r="I537" s="224">
        <v>11.311730000000001</v>
      </c>
      <c r="J537" s="224">
        <v>0.2296</v>
      </c>
      <c r="K537" s="224">
        <v>29.060220000000001</v>
      </c>
      <c r="L537" s="224">
        <v>2.2297709999999999</v>
      </c>
      <c r="M537" s="224">
        <v>4.6300000000000001E-2</v>
      </c>
      <c r="N537" s="224">
        <v>98.949681000000012</v>
      </c>
      <c r="O537" s="276"/>
      <c r="P537" s="253">
        <v>1.9680729468559346</v>
      </c>
      <c r="Q537" s="253">
        <v>3.0382528587080702E-2</v>
      </c>
      <c r="R537" s="253" t="s">
        <v>462</v>
      </c>
      <c r="S537" s="253">
        <v>6.6283027485836013E-3</v>
      </c>
      <c r="T537" s="253">
        <v>6.3478874440228202E-3</v>
      </c>
      <c r="U537" s="253">
        <v>1.7086133534208514E-2</v>
      </c>
      <c r="V537" s="253">
        <v>0.16685123732577423</v>
      </c>
      <c r="W537" s="253">
        <v>0.80463096350439511</v>
      </c>
      <c r="X537" s="253">
        <v>0.74885435158202895</v>
      </c>
      <c r="Y537" s="253">
        <v>0.15528519384100159</v>
      </c>
      <c r="Z537" s="253">
        <v>6.9736047994958146E-3</v>
      </c>
      <c r="AA537" s="253">
        <v>8.5667801003125946E-2</v>
      </c>
      <c r="AB537" s="253">
        <v>3.2190487743476706E-3</v>
      </c>
      <c r="AC537" s="253">
        <f t="shared" si="31"/>
        <v>3.9999999999999991</v>
      </c>
      <c r="AD537" s="249">
        <v>82.07739459831032</v>
      </c>
      <c r="AF537" s="252">
        <v>0.24</v>
      </c>
      <c r="AG537" s="252">
        <v>4.16</v>
      </c>
      <c r="AH537" s="252">
        <v>2.2400000000000002</v>
      </c>
      <c r="AI537" s="252">
        <v>7.94</v>
      </c>
      <c r="AJ537" s="252">
        <v>0.54</v>
      </c>
      <c r="AK537" s="252">
        <v>6.12</v>
      </c>
      <c r="AL537" s="252">
        <v>0.26</v>
      </c>
      <c r="AM537" s="252">
        <v>0.87</v>
      </c>
      <c r="AN537" s="252">
        <v>24.59</v>
      </c>
      <c r="AO537" s="256"/>
      <c r="AP537" s="483" t="s">
        <v>1762</v>
      </c>
      <c r="AQ537" s="252">
        <v>30</v>
      </c>
      <c r="AR537" s="252">
        <v>15</v>
      </c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6"/>
      <c r="BL537" s="256"/>
      <c r="BM537" s="256"/>
      <c r="BN537" s="256"/>
      <c r="BO537" s="256"/>
      <c r="BP537" s="256"/>
      <c r="BQ537" s="256"/>
    </row>
    <row r="538" spans="1:69" s="255" customFormat="1" ht="12.75">
      <c r="A538" s="249">
        <v>2670.0804681784898</v>
      </c>
      <c r="B538" s="250" t="s">
        <v>360</v>
      </c>
      <c r="C538" s="251" t="s">
        <v>468</v>
      </c>
      <c r="D538" s="249">
        <v>45.000999900019941</v>
      </c>
      <c r="E538" s="224">
        <v>55.431399999999996</v>
      </c>
      <c r="F538" s="224">
        <v>0.22220000000000001</v>
      </c>
      <c r="G538" s="224">
        <v>0.64700000000000002</v>
      </c>
      <c r="H538" s="224">
        <v>0.25390000000000001</v>
      </c>
      <c r="I538" s="224">
        <v>11.43186</v>
      </c>
      <c r="J538" s="224">
        <v>0.25430000000000003</v>
      </c>
      <c r="K538" s="224">
        <v>29.271090000000001</v>
      </c>
      <c r="L538" s="224">
        <v>2.2495919999999998</v>
      </c>
      <c r="M538" s="224">
        <v>3.9E-2</v>
      </c>
      <c r="N538" s="224">
        <v>99.800341999999986</v>
      </c>
      <c r="O538" s="276"/>
      <c r="P538" s="253">
        <v>1.9716020706803852</v>
      </c>
      <c r="Q538" s="253">
        <v>2.7122106781285873E-2</v>
      </c>
      <c r="R538" s="253" t="s">
        <v>462</v>
      </c>
      <c r="S538" s="253">
        <v>5.9433077898586708E-3</v>
      </c>
      <c r="T538" s="253">
        <v>7.1400546203323756E-3</v>
      </c>
      <c r="U538" s="253">
        <v>1.3336602302784328E-2</v>
      </c>
      <c r="V538" s="253">
        <v>0.169521755614081</v>
      </c>
      <c r="W538" s="253">
        <v>0.80533410221127222</v>
      </c>
      <c r="X538" s="253">
        <v>0.7467343047069287</v>
      </c>
      <c r="Y538" s="253">
        <v>0.15718657630863553</v>
      </c>
      <c r="Z538" s="253">
        <v>7.6611773768185875E-3</v>
      </c>
      <c r="AA538" s="253">
        <v>8.5728420962726579E-2</v>
      </c>
      <c r="AB538" s="253">
        <v>2.6895206448905732E-3</v>
      </c>
      <c r="AC538" s="253">
        <f t="shared" si="31"/>
        <v>3.9999999999999996</v>
      </c>
      <c r="AD538" s="249">
        <v>82.028299952688982</v>
      </c>
      <c r="AF538" s="252">
        <v>0.24</v>
      </c>
      <c r="AG538" s="252">
        <v>4.54</v>
      </c>
      <c r="AH538" s="252">
        <v>2.41</v>
      </c>
      <c r="AI538" s="252">
        <v>7.08</v>
      </c>
      <c r="AJ538" s="252">
        <v>0.54</v>
      </c>
      <c r="AK538" s="252">
        <v>5.52</v>
      </c>
      <c r="AL538" s="252">
        <v>0.26</v>
      </c>
      <c r="AM538" s="252">
        <v>0.87</v>
      </c>
      <c r="AN538" s="252">
        <v>29.85</v>
      </c>
      <c r="AO538" s="256"/>
      <c r="AP538" s="483" t="s">
        <v>1762</v>
      </c>
      <c r="AQ538" s="252">
        <v>30</v>
      </c>
      <c r="AR538" s="252">
        <v>15</v>
      </c>
      <c r="AS538" s="256"/>
      <c r="AT538" s="256"/>
      <c r="AU538" s="256"/>
      <c r="AV538" s="256"/>
      <c r="AW538" s="256"/>
      <c r="AX538" s="256"/>
      <c r="AY538" s="256"/>
      <c r="AZ538" s="256"/>
      <c r="BA538" s="256"/>
      <c r="BB538" s="256"/>
      <c r="BC538" s="256"/>
      <c r="BD538" s="256"/>
      <c r="BE538" s="256"/>
      <c r="BF538" s="256"/>
      <c r="BG538" s="256"/>
      <c r="BH538" s="256"/>
      <c r="BI538" s="256"/>
      <c r="BJ538" s="256"/>
      <c r="BK538" s="256"/>
      <c r="BL538" s="256"/>
      <c r="BM538" s="256"/>
      <c r="BN538" s="256"/>
      <c r="BO538" s="256"/>
      <c r="BP538" s="256"/>
      <c r="BQ538" s="256"/>
    </row>
    <row r="539" spans="1:69" s="255" customFormat="1" ht="12.75">
      <c r="A539" s="249">
        <v>2670.0804681784898</v>
      </c>
      <c r="B539" s="250" t="s">
        <v>360</v>
      </c>
      <c r="C539" s="251" t="s">
        <v>468</v>
      </c>
      <c r="D539" s="249">
        <v>50.000999900019941</v>
      </c>
      <c r="E539" s="224">
        <v>55.431399999999996</v>
      </c>
      <c r="F539" s="224">
        <v>0.2243</v>
      </c>
      <c r="G539" s="224">
        <v>0.67730000000000001</v>
      </c>
      <c r="H539" s="224">
        <v>0.24440000000000001</v>
      </c>
      <c r="I539" s="224">
        <v>11.46189</v>
      </c>
      <c r="J539" s="224">
        <v>0.2339</v>
      </c>
      <c r="K539" s="224">
        <v>29.291170000000001</v>
      </c>
      <c r="L539" s="224">
        <v>2.239681</v>
      </c>
      <c r="M539" s="224">
        <v>4.3099999999999999E-2</v>
      </c>
      <c r="N539" s="224">
        <v>99.847140999999993</v>
      </c>
      <c r="O539" s="276"/>
      <c r="P539" s="253">
        <v>1.970465294527685</v>
      </c>
      <c r="Q539" s="253">
        <v>2.8375906270083684E-2</v>
      </c>
      <c r="R539" s="253" t="s">
        <v>462</v>
      </c>
      <c r="S539" s="253">
        <v>5.9960185175724039E-3</v>
      </c>
      <c r="T539" s="253">
        <v>6.8689374131061512E-3</v>
      </c>
      <c r="U539" s="253">
        <v>1.4803081615943015E-2</v>
      </c>
      <c r="V539" s="253">
        <v>0.16893950332194968</v>
      </c>
      <c r="W539" s="253">
        <v>0.80455125833365992</v>
      </c>
      <c r="X539" s="253">
        <v>0.74768637173436858</v>
      </c>
      <c r="Y539" s="253">
        <v>0.15699902644240293</v>
      </c>
      <c r="Z539" s="253">
        <v>7.042533210782834E-3</v>
      </c>
      <c r="AA539" s="253">
        <v>8.530151722279658E-2</v>
      </c>
      <c r="AB539" s="253">
        <v>2.9705513896490601E-3</v>
      </c>
      <c r="AC539" s="253">
        <f t="shared" si="31"/>
        <v>3.9999999999999996</v>
      </c>
      <c r="AD539" s="249">
        <v>81.999717486622131</v>
      </c>
      <c r="AF539" s="252">
        <v>0.24</v>
      </c>
      <c r="AG539" s="252">
        <v>4.54</v>
      </c>
      <c r="AH539" s="252">
        <v>2.36</v>
      </c>
      <c r="AI539" s="252">
        <v>7.44</v>
      </c>
      <c r="AJ539" s="252">
        <v>0.54</v>
      </c>
      <c r="AK539" s="252">
        <v>6.01</v>
      </c>
      <c r="AL539" s="252">
        <v>0.26</v>
      </c>
      <c r="AM539" s="252">
        <v>0.87</v>
      </c>
      <c r="AN539" s="252">
        <v>26.47</v>
      </c>
      <c r="AO539" s="256"/>
      <c r="AP539" s="483" t="s">
        <v>1762</v>
      </c>
      <c r="AQ539" s="252">
        <v>30</v>
      </c>
      <c r="AR539" s="252">
        <v>15</v>
      </c>
      <c r="AS539" s="256"/>
      <c r="AT539" s="256"/>
      <c r="AU539" s="256"/>
      <c r="AV539" s="256"/>
      <c r="AW539" s="256"/>
      <c r="AX539" s="256"/>
      <c r="AY539" s="256"/>
      <c r="AZ539" s="256"/>
      <c r="BA539" s="256"/>
      <c r="BB539" s="256"/>
      <c r="BC539" s="256"/>
      <c r="BD539" s="256"/>
      <c r="BE539" s="256"/>
      <c r="BF539" s="256"/>
      <c r="BG539" s="256"/>
      <c r="BH539" s="256"/>
      <c r="BI539" s="256"/>
      <c r="BJ539" s="256"/>
      <c r="BK539" s="256"/>
      <c r="BL539" s="256"/>
      <c r="BM539" s="256"/>
      <c r="BN539" s="256"/>
      <c r="BO539" s="256"/>
      <c r="BP539" s="256"/>
      <c r="BQ539" s="256"/>
    </row>
    <row r="540" spans="1:69" s="255" customFormat="1" ht="12.75">
      <c r="A540" s="249">
        <v>2670.0804681784898</v>
      </c>
      <c r="B540" s="250" t="s">
        <v>360</v>
      </c>
      <c r="C540" s="251" t="s">
        <v>468</v>
      </c>
      <c r="D540" s="249">
        <v>55.000999900019941</v>
      </c>
      <c r="E540" s="224">
        <v>55.182340000000003</v>
      </c>
      <c r="F540" s="224">
        <v>0.26729999999999998</v>
      </c>
      <c r="G540" s="224">
        <v>0.79930000000000001</v>
      </c>
      <c r="H540" s="224">
        <v>0.2671</v>
      </c>
      <c r="I540" s="224">
        <v>11.571999999999999</v>
      </c>
      <c r="J540" s="224">
        <v>0.22670000000000001</v>
      </c>
      <c r="K540" s="224">
        <v>29.050170000000001</v>
      </c>
      <c r="L540" s="224">
        <v>2.2595019999999999</v>
      </c>
      <c r="M540" s="224">
        <v>3.5700000000000003E-2</v>
      </c>
      <c r="N540" s="224">
        <v>99.660112000000012</v>
      </c>
      <c r="O540" s="276"/>
      <c r="P540" s="253">
        <v>1.9672305226896285</v>
      </c>
      <c r="Q540" s="253">
        <v>3.2769477310371498E-2</v>
      </c>
      <c r="R540" s="253">
        <v>8.136145206707468E-4</v>
      </c>
      <c r="S540" s="253">
        <v>7.1659677498740427E-3</v>
      </c>
      <c r="T540" s="253">
        <v>7.5284304820681814E-3</v>
      </c>
      <c r="U540" s="253">
        <v>1.2563070972859691E-2</v>
      </c>
      <c r="V540" s="253">
        <v>0.17220229414339086</v>
      </c>
      <c r="W540" s="253">
        <v>0.79972662213113632</v>
      </c>
      <c r="X540" s="253">
        <v>0.74414919693702863</v>
      </c>
      <c r="Y540" s="253">
        <v>0.16023500450195802</v>
      </c>
      <c r="Z540" s="253">
        <v>6.8452986536425686E-3</v>
      </c>
      <c r="AA540" s="253">
        <v>8.6302925742397119E-2</v>
      </c>
      <c r="AB540" s="253">
        <v>2.4675741649737718E-3</v>
      </c>
      <c r="AC540" s="253">
        <f t="shared" si="31"/>
        <v>4</v>
      </c>
      <c r="AD540" s="249">
        <v>81.735151743421554</v>
      </c>
      <c r="AF540" s="252">
        <v>0.24</v>
      </c>
      <c r="AG540" s="252">
        <v>3.92</v>
      </c>
      <c r="AH540" s="252">
        <v>2.09</v>
      </c>
      <c r="AI540" s="252">
        <v>7.08</v>
      </c>
      <c r="AJ540" s="252">
        <v>0.53</v>
      </c>
      <c r="AK540" s="252">
        <v>6.2</v>
      </c>
      <c r="AL540" s="252">
        <v>0.26</v>
      </c>
      <c r="AM540" s="252">
        <v>0.87</v>
      </c>
      <c r="AN540" s="252">
        <v>32.799999999999997</v>
      </c>
      <c r="AO540" s="256"/>
      <c r="AP540" s="483" t="s">
        <v>1762</v>
      </c>
      <c r="AQ540" s="252">
        <v>30</v>
      </c>
      <c r="AR540" s="252">
        <v>15</v>
      </c>
      <c r="AS540" s="256"/>
      <c r="AT540" s="256"/>
      <c r="AU540" s="256"/>
      <c r="AV540" s="256"/>
      <c r="AW540" s="256"/>
      <c r="AX540" s="256"/>
      <c r="AY540" s="256"/>
      <c r="AZ540" s="256"/>
      <c r="BA540" s="256"/>
      <c r="BB540" s="256"/>
      <c r="BC540" s="256"/>
      <c r="BD540" s="256"/>
      <c r="BE540" s="256"/>
      <c r="BF540" s="256"/>
      <c r="BG540" s="256"/>
      <c r="BH540" s="256"/>
      <c r="BI540" s="256"/>
      <c r="BJ540" s="256"/>
      <c r="BK540" s="256"/>
      <c r="BL540" s="256"/>
      <c r="BM540" s="256"/>
      <c r="BN540" s="256"/>
      <c r="BO540" s="256"/>
      <c r="BP540" s="256"/>
      <c r="BQ540" s="256"/>
    </row>
    <row r="541" spans="1:69" s="255" customFormat="1" ht="12.75">
      <c r="A541" s="249">
        <v>2670.0804681784898</v>
      </c>
      <c r="B541" s="250" t="s">
        <v>360</v>
      </c>
      <c r="C541" s="251" t="s">
        <v>468</v>
      </c>
      <c r="D541" s="249">
        <v>60.000999900019941</v>
      </c>
      <c r="E541" s="224">
        <v>54.8735</v>
      </c>
      <c r="F541" s="224">
        <v>0.2596</v>
      </c>
      <c r="G541" s="224">
        <v>0.79710000000000003</v>
      </c>
      <c r="H541" s="224">
        <v>0.27110000000000001</v>
      </c>
      <c r="I541" s="224">
        <v>11.391819999999999</v>
      </c>
      <c r="J541" s="224">
        <v>0.23730000000000001</v>
      </c>
      <c r="K541" s="224">
        <v>28.889510000000001</v>
      </c>
      <c r="L541" s="224">
        <v>2.239681</v>
      </c>
      <c r="M541" s="224">
        <v>2.9899999999999999E-2</v>
      </c>
      <c r="N541" s="224">
        <v>98.989511000000007</v>
      </c>
      <c r="O541" s="276"/>
      <c r="P541" s="253">
        <v>1.9689914277606857</v>
      </c>
      <c r="Q541" s="253">
        <v>3.1008572239314303E-2</v>
      </c>
      <c r="R541" s="253">
        <v>2.700724758991413E-3</v>
      </c>
      <c r="S541" s="253">
        <v>7.0049751824873552E-3</v>
      </c>
      <c r="T541" s="253">
        <v>7.6910581743016683E-3</v>
      </c>
      <c r="U541" s="253">
        <v>8.6870107630723226E-3</v>
      </c>
      <c r="V541" s="253">
        <v>0.17272578528047197</v>
      </c>
      <c r="W541" s="253">
        <v>0.80119044584067478</v>
      </c>
      <c r="X541" s="253">
        <v>0.74417033056139259</v>
      </c>
      <c r="Y541" s="253">
        <v>0.16043302238055643</v>
      </c>
      <c r="Z541" s="253">
        <v>7.2121481801968911E-3</v>
      </c>
      <c r="AA541" s="253">
        <v>8.6104327055828253E-2</v>
      </c>
      <c r="AB541" s="253">
        <v>2.0801718220258458E-3</v>
      </c>
      <c r="AC541" s="253">
        <f t="shared" si="31"/>
        <v>3.9999999999999996</v>
      </c>
      <c r="AD541" s="249">
        <v>81.886147528241963</v>
      </c>
      <c r="AF541" s="252">
        <v>0.24</v>
      </c>
      <c r="AG541" s="252">
        <v>4</v>
      </c>
      <c r="AH541" s="252">
        <v>2.1</v>
      </c>
      <c r="AI541" s="252">
        <v>6.84</v>
      </c>
      <c r="AJ541" s="252">
        <v>0.54</v>
      </c>
      <c r="AK541" s="252">
        <v>5.94</v>
      </c>
      <c r="AL541" s="252">
        <v>0.26</v>
      </c>
      <c r="AM541" s="252">
        <v>0.87</v>
      </c>
      <c r="AN541" s="252">
        <v>37.83</v>
      </c>
      <c r="AO541" s="256"/>
      <c r="AP541" s="483" t="s">
        <v>1762</v>
      </c>
      <c r="AQ541" s="252">
        <v>30</v>
      </c>
      <c r="AR541" s="252">
        <v>15</v>
      </c>
      <c r="AS541" s="256"/>
      <c r="AT541" s="256"/>
      <c r="AU541" s="256"/>
      <c r="AV541" s="256"/>
      <c r="AW541" s="256"/>
      <c r="AX541" s="256"/>
      <c r="AY541" s="256"/>
      <c r="AZ541" s="256"/>
      <c r="BA541" s="256"/>
      <c r="BB541" s="256"/>
      <c r="BC541" s="256"/>
      <c r="BD541" s="256"/>
      <c r="BE541" s="256"/>
      <c r="BF541" s="256"/>
      <c r="BG541" s="256"/>
      <c r="BH541" s="256"/>
      <c r="BI541" s="256"/>
      <c r="BJ541" s="256"/>
      <c r="BK541" s="256"/>
      <c r="BL541" s="256"/>
      <c r="BM541" s="256"/>
      <c r="BN541" s="256"/>
      <c r="BO541" s="256"/>
      <c r="BP541" s="256"/>
      <c r="BQ541" s="256"/>
    </row>
    <row r="542" spans="1:69" s="255" customFormat="1" ht="12.75">
      <c r="A542" s="249">
        <v>2670.0804681784898</v>
      </c>
      <c r="B542" s="250" t="s">
        <v>360</v>
      </c>
      <c r="C542" s="251" t="s">
        <v>468</v>
      </c>
      <c r="D542" s="249">
        <v>65.000999900019934</v>
      </c>
      <c r="E542" s="224">
        <v>55.1126</v>
      </c>
      <c r="F542" s="224">
        <v>0.26790000000000003</v>
      </c>
      <c r="G542" s="224">
        <v>0.78280000000000005</v>
      </c>
      <c r="H542" s="224">
        <v>0.30719999999999997</v>
      </c>
      <c r="I542" s="224">
        <v>11.481909999999999</v>
      </c>
      <c r="J542" s="224">
        <v>0.22109999999999999</v>
      </c>
      <c r="K542" s="224">
        <v>29.160630000000001</v>
      </c>
      <c r="L542" s="224">
        <v>2.2297709999999999</v>
      </c>
      <c r="M542" s="224">
        <v>2.5999999999999999E-2</v>
      </c>
      <c r="N542" s="224">
        <v>99.589911000000001</v>
      </c>
      <c r="O542" s="276"/>
      <c r="P542" s="253">
        <v>1.9651490137017575</v>
      </c>
      <c r="Q542" s="253">
        <v>3.2896608589805441E-2</v>
      </c>
      <c r="R542" s="253" t="s">
        <v>462</v>
      </c>
      <c r="S542" s="253">
        <v>7.1835323298969191E-3</v>
      </c>
      <c r="T542" s="253">
        <v>8.6604650678824262E-3</v>
      </c>
      <c r="U542" s="253">
        <v>1.5575317284470813E-2</v>
      </c>
      <c r="V542" s="253">
        <v>0.16899379432677658</v>
      </c>
      <c r="W542" s="253">
        <v>0.80154126869940967</v>
      </c>
      <c r="X542" s="253">
        <v>0.74852418011662336</v>
      </c>
      <c r="Y542" s="253">
        <v>0.15781588083231385</v>
      </c>
      <c r="Z542" s="253">
        <v>6.6775795378424506E-3</v>
      </c>
      <c r="AA542" s="253">
        <v>8.5184876507752444E-2</v>
      </c>
      <c r="AB542" s="253">
        <v>1.7974830054678934E-3</v>
      </c>
      <c r="AC542" s="253">
        <f t="shared" si="31"/>
        <v>3.9999999999999996</v>
      </c>
      <c r="AD542" s="249">
        <v>81.907848946592566</v>
      </c>
      <c r="AF542" s="252">
        <v>0.24</v>
      </c>
      <c r="AG542" s="252">
        <v>3.93</v>
      </c>
      <c r="AH542" s="252">
        <v>2.14</v>
      </c>
      <c r="AI542" s="252">
        <v>6.21</v>
      </c>
      <c r="AJ542" s="252">
        <v>0.54</v>
      </c>
      <c r="AK542" s="252">
        <v>6.27</v>
      </c>
      <c r="AL542" s="252">
        <v>0.26</v>
      </c>
      <c r="AM542" s="252">
        <v>0.88</v>
      </c>
      <c r="AN542" s="252">
        <v>45.7</v>
      </c>
      <c r="AO542" s="256"/>
      <c r="AP542" s="483" t="s">
        <v>1762</v>
      </c>
      <c r="AQ542" s="252">
        <v>30</v>
      </c>
      <c r="AR542" s="252">
        <v>15</v>
      </c>
      <c r="AS542" s="256"/>
      <c r="AT542" s="256"/>
      <c r="AU542" s="256"/>
      <c r="AV542" s="256"/>
      <c r="AW542" s="256"/>
      <c r="AX542" s="256"/>
      <c r="AY542" s="256"/>
      <c r="AZ542" s="256"/>
      <c r="BA542" s="256"/>
      <c r="BB542" s="256"/>
      <c r="BC542" s="256"/>
      <c r="BD542" s="256"/>
      <c r="BE542" s="256"/>
      <c r="BF542" s="256"/>
      <c r="BG542" s="256"/>
      <c r="BH542" s="256"/>
      <c r="BI542" s="256"/>
      <c r="BJ542" s="256"/>
      <c r="BK542" s="256"/>
      <c r="BL542" s="256"/>
      <c r="BM542" s="256"/>
      <c r="BN542" s="256"/>
      <c r="BO542" s="256"/>
      <c r="BP542" s="256"/>
      <c r="BQ542" s="256"/>
    </row>
    <row r="543" spans="1:69" s="255" customFormat="1" ht="12.75">
      <c r="A543" s="249">
        <v>2670.0804681784898</v>
      </c>
      <c r="B543" s="250" t="s">
        <v>360</v>
      </c>
      <c r="C543" s="251" t="s">
        <v>468</v>
      </c>
      <c r="D543" s="249">
        <v>70.000999900019934</v>
      </c>
      <c r="E543" s="224">
        <v>54.953200000000002</v>
      </c>
      <c r="F543" s="224">
        <v>0.2979</v>
      </c>
      <c r="G543" s="224">
        <v>0.88019999999999998</v>
      </c>
      <c r="H543" s="224">
        <v>0.34510000000000002</v>
      </c>
      <c r="I543" s="224">
        <v>11.541969999999999</v>
      </c>
      <c r="J543" s="224">
        <v>0.2404</v>
      </c>
      <c r="K543" s="224">
        <v>29.060220000000001</v>
      </c>
      <c r="L543" s="224">
        <v>2.2991419999999998</v>
      </c>
      <c r="M543" s="224">
        <v>3.4099999999999998E-2</v>
      </c>
      <c r="N543" s="224">
        <v>99.652231999999998</v>
      </c>
      <c r="O543" s="276"/>
      <c r="P543" s="253">
        <v>1.95920619886946</v>
      </c>
      <c r="Q543" s="253">
        <v>3.6984882734664999E-2</v>
      </c>
      <c r="R543" s="253" t="s">
        <v>462</v>
      </c>
      <c r="S543" s="253">
        <v>7.986903028416514E-3</v>
      </c>
      <c r="T543" s="253">
        <v>9.7276409773476326E-3</v>
      </c>
      <c r="U543" s="253">
        <v>2.1258428869813883E-2</v>
      </c>
      <c r="V543" s="253">
        <v>0.1668197628776234</v>
      </c>
      <c r="W543" s="253">
        <v>0.79801618264267382</v>
      </c>
      <c r="X543" s="253">
        <v>0.74650760901451496</v>
      </c>
      <c r="Y543" s="253">
        <v>0.15605225186004096</v>
      </c>
      <c r="Z543" s="253">
        <v>7.2595109007811149E-3</v>
      </c>
      <c r="AA543" s="253">
        <v>8.7823471847082391E-2</v>
      </c>
      <c r="AB543" s="253">
        <v>2.3571563775806152E-3</v>
      </c>
      <c r="AC543" s="253">
        <f t="shared" si="31"/>
        <v>4.0000000000000009</v>
      </c>
      <c r="AD543" s="249">
        <v>81.779065898779862</v>
      </c>
      <c r="AF543" s="252">
        <v>0.24</v>
      </c>
      <c r="AG543" s="252">
        <v>3.62</v>
      </c>
      <c r="AH543" s="252">
        <v>1.98</v>
      </c>
      <c r="AI543" s="252">
        <v>5.61</v>
      </c>
      <c r="AJ543" s="252">
        <v>0.53</v>
      </c>
      <c r="AK543" s="252">
        <v>5.85</v>
      </c>
      <c r="AL543" s="252">
        <v>0.26</v>
      </c>
      <c r="AM543" s="252">
        <v>0.86</v>
      </c>
      <c r="AN543" s="252">
        <v>33.26</v>
      </c>
      <c r="AO543" s="256"/>
      <c r="AP543" s="483" t="s">
        <v>1762</v>
      </c>
      <c r="AQ543" s="252">
        <v>30</v>
      </c>
      <c r="AR543" s="252">
        <v>15</v>
      </c>
      <c r="AS543" s="256"/>
      <c r="AT543" s="256"/>
      <c r="AU543" s="256"/>
      <c r="AV543" s="256"/>
      <c r="AW543" s="256"/>
      <c r="AX543" s="256"/>
      <c r="AY543" s="256"/>
      <c r="AZ543" s="256"/>
      <c r="BA543" s="256"/>
      <c r="BB543" s="256"/>
      <c r="BC543" s="256"/>
      <c r="BD543" s="256"/>
      <c r="BE543" s="256"/>
      <c r="BF543" s="256"/>
      <c r="BG543" s="256"/>
      <c r="BH543" s="256"/>
      <c r="BI543" s="256"/>
      <c r="BJ543" s="256"/>
      <c r="BK543" s="256"/>
      <c r="BL543" s="256"/>
      <c r="BM543" s="256"/>
      <c r="BN543" s="256"/>
      <c r="BO543" s="256"/>
      <c r="BP543" s="256"/>
      <c r="BQ543" s="256"/>
    </row>
    <row r="544" spans="1:69" s="255" customFormat="1" ht="12.75">
      <c r="A544" s="249">
        <v>2670.0804681784898</v>
      </c>
      <c r="B544" s="250" t="s">
        <v>360</v>
      </c>
      <c r="C544" s="251" t="s">
        <v>468</v>
      </c>
      <c r="D544" s="249">
        <v>75.000999900019934</v>
      </c>
      <c r="E544" s="224">
        <v>54.524810000000002</v>
      </c>
      <c r="F544" s="224">
        <v>0.34849999999999998</v>
      </c>
      <c r="G544" s="224">
        <v>1.0512999999999999</v>
      </c>
      <c r="H544" s="224">
        <v>0.38600000000000001</v>
      </c>
      <c r="I544" s="224">
        <v>11.62205</v>
      </c>
      <c r="J544" s="224">
        <v>0.2293</v>
      </c>
      <c r="K544" s="224">
        <v>28.738890000000001</v>
      </c>
      <c r="L544" s="224">
        <v>2.2991419999999998</v>
      </c>
      <c r="M544" s="224">
        <v>2.41E-2</v>
      </c>
      <c r="N544" s="224">
        <v>99.224091999999999</v>
      </c>
      <c r="O544" s="276"/>
      <c r="P544" s="253">
        <v>1.9543357445154761</v>
      </c>
      <c r="Q544" s="253">
        <v>4.4410677800923927E-2</v>
      </c>
      <c r="R544" s="253" t="s">
        <v>462</v>
      </c>
      <c r="S544" s="253">
        <v>9.3935239286203863E-3</v>
      </c>
      <c r="T544" s="253">
        <v>1.0938750938983235E-2</v>
      </c>
      <c r="U544" s="253">
        <v>1.8866857363272871E-2</v>
      </c>
      <c r="V544" s="253">
        <v>0.16996303766591619</v>
      </c>
      <c r="W544" s="253">
        <v>0.79209140778680709</v>
      </c>
      <c r="X544" s="253">
        <v>0.74352785069832739</v>
      </c>
      <c r="Y544" s="253">
        <v>0.15954251094200844</v>
      </c>
      <c r="Z544" s="253">
        <v>6.9613714590406562E-3</v>
      </c>
      <c r="AA544" s="253">
        <v>8.8293443909249925E-2</v>
      </c>
      <c r="AB544" s="253">
        <v>1.6748229913736911E-3</v>
      </c>
      <c r="AC544" s="253">
        <f t="shared" si="31"/>
        <v>4</v>
      </c>
      <c r="AD544" s="249">
        <v>81.508813836937634</v>
      </c>
      <c r="AF544" s="252">
        <v>0.24</v>
      </c>
      <c r="AG544" s="252">
        <v>3.18</v>
      </c>
      <c r="AH544" s="252">
        <v>1.78</v>
      </c>
      <c r="AI544" s="252">
        <v>5.17</v>
      </c>
      <c r="AJ544" s="252">
        <v>0.53</v>
      </c>
      <c r="AK544" s="252">
        <v>5.98</v>
      </c>
      <c r="AL544" s="252">
        <v>0.27</v>
      </c>
      <c r="AM544" s="252">
        <v>0.86</v>
      </c>
      <c r="AN544" s="252">
        <v>48.22</v>
      </c>
      <c r="AO544" s="256"/>
      <c r="AP544" s="483" t="s">
        <v>1762</v>
      </c>
      <c r="AQ544" s="252">
        <v>30</v>
      </c>
      <c r="AR544" s="252">
        <v>15</v>
      </c>
      <c r="AS544" s="256"/>
      <c r="AT544" s="256"/>
      <c r="AU544" s="256"/>
      <c r="AV544" s="256"/>
      <c r="AW544" s="256"/>
      <c r="AX544" s="256"/>
      <c r="AY544" s="256"/>
      <c r="AZ544" s="256"/>
      <c r="BA544" s="256"/>
      <c r="BB544" s="256"/>
      <c r="BC544" s="256"/>
      <c r="BD544" s="256"/>
      <c r="BE544" s="256"/>
      <c r="BF544" s="256"/>
      <c r="BG544" s="256"/>
      <c r="BH544" s="256"/>
      <c r="BI544" s="256"/>
      <c r="BJ544" s="256"/>
      <c r="BK544" s="256"/>
      <c r="BL544" s="256"/>
      <c r="BM544" s="256"/>
      <c r="BN544" s="256"/>
      <c r="BO544" s="256"/>
      <c r="BP544" s="256"/>
      <c r="BQ544" s="256"/>
    </row>
    <row r="545" spans="1:69" s="255" customFormat="1" ht="12.75">
      <c r="A545" s="249">
        <v>2670.0804681784898</v>
      </c>
      <c r="B545" s="250" t="s">
        <v>360</v>
      </c>
      <c r="C545" s="251" t="s">
        <v>468</v>
      </c>
      <c r="D545" s="249">
        <v>80.000999900019934</v>
      </c>
      <c r="E545" s="224">
        <v>54.534770000000002</v>
      </c>
      <c r="F545" s="224">
        <v>0.35070000000000001</v>
      </c>
      <c r="G545" s="224">
        <v>1.0879000000000001</v>
      </c>
      <c r="H545" s="224">
        <v>0.37540000000000001</v>
      </c>
      <c r="I545" s="224">
        <v>11.67211</v>
      </c>
      <c r="J545" s="224">
        <v>0.22</v>
      </c>
      <c r="K545" s="224">
        <v>28.728850000000001</v>
      </c>
      <c r="L545" s="224">
        <v>2.3288720000000001</v>
      </c>
      <c r="M545" s="224">
        <v>3.6799999999999999E-2</v>
      </c>
      <c r="N545" s="224">
        <v>99.335402000000002</v>
      </c>
      <c r="O545" s="276"/>
      <c r="P545" s="253">
        <v>1.9525605160211446</v>
      </c>
      <c r="Q545" s="253">
        <v>4.5906662141261385E-2</v>
      </c>
      <c r="R545" s="253" t="s">
        <v>462</v>
      </c>
      <c r="S545" s="253">
        <v>9.4425117112034041E-3</v>
      </c>
      <c r="T545" s="253">
        <v>1.0626755792719194E-2</v>
      </c>
      <c r="U545" s="253">
        <v>2.2015142983502045E-2</v>
      </c>
      <c r="V545" s="253">
        <v>0.16884255723478536</v>
      </c>
      <c r="W545" s="253">
        <v>0.79060585411538464</v>
      </c>
      <c r="X545" s="253">
        <v>0.74280242730412649</v>
      </c>
      <c r="Y545" s="253">
        <v>0.15863361078519234</v>
      </c>
      <c r="Z545" s="253">
        <v>6.6717449738222896E-3</v>
      </c>
      <c r="AA545" s="253">
        <v>8.9337600554681054E-2</v>
      </c>
      <c r="AB545" s="253">
        <v>2.5546163821777912E-3</v>
      </c>
      <c r="AC545" s="253">
        <f t="shared" si="31"/>
        <v>4.0000000000000009</v>
      </c>
      <c r="AD545" s="249">
        <v>81.438664472079452</v>
      </c>
      <c r="AF545" s="252">
        <v>0.24</v>
      </c>
      <c r="AG545" s="252">
        <v>3.17</v>
      </c>
      <c r="AH545" s="252">
        <v>1.72</v>
      </c>
      <c r="AI545" s="252">
        <v>5.34</v>
      </c>
      <c r="AJ545" s="252">
        <v>0.53</v>
      </c>
      <c r="AK545" s="252">
        <v>6.27</v>
      </c>
      <c r="AL545" s="252">
        <v>0.27</v>
      </c>
      <c r="AM545" s="252">
        <v>0.85</v>
      </c>
      <c r="AN545" s="252">
        <v>31.52</v>
      </c>
      <c r="AO545" s="256"/>
      <c r="AP545" s="483" t="s">
        <v>1762</v>
      </c>
      <c r="AQ545" s="252">
        <v>30</v>
      </c>
      <c r="AR545" s="252">
        <v>15</v>
      </c>
      <c r="AS545" s="256"/>
      <c r="AT545" s="256"/>
      <c r="AU545" s="256"/>
      <c r="AV545" s="256"/>
      <c r="AW545" s="256"/>
      <c r="AX545" s="256"/>
      <c r="AY545" s="256"/>
      <c r="AZ545" s="256"/>
      <c r="BA545" s="256"/>
      <c r="BB545" s="256"/>
      <c r="BC545" s="256"/>
      <c r="BD545" s="256"/>
      <c r="BE545" s="256"/>
      <c r="BF545" s="256"/>
      <c r="BG545" s="256"/>
      <c r="BH545" s="256"/>
      <c r="BI545" s="256"/>
      <c r="BJ545" s="256"/>
      <c r="BK545" s="256"/>
      <c r="BL545" s="256"/>
      <c r="BM545" s="256"/>
      <c r="BN545" s="256"/>
      <c r="BO545" s="256"/>
      <c r="BP545" s="256"/>
      <c r="BQ545" s="256"/>
    </row>
    <row r="546" spans="1:69" s="255" customFormat="1" ht="12.75">
      <c r="A546" s="249">
        <v>2670.0804681784898</v>
      </c>
      <c r="B546" s="250" t="s">
        <v>360</v>
      </c>
      <c r="C546" s="251" t="s">
        <v>468</v>
      </c>
      <c r="D546" s="249">
        <v>85.000999900019934</v>
      </c>
      <c r="E546" s="224">
        <v>54.594549999999998</v>
      </c>
      <c r="F546" s="224">
        <v>0.34549999999999997</v>
      </c>
      <c r="G546" s="224">
        <v>1.0669</v>
      </c>
      <c r="H546" s="224">
        <v>0.40029999999999999</v>
      </c>
      <c r="I546" s="224">
        <v>11.632059999999999</v>
      </c>
      <c r="J546" s="224">
        <v>0.24060000000000001</v>
      </c>
      <c r="K546" s="224">
        <v>28.779050000000002</v>
      </c>
      <c r="L546" s="224">
        <v>2.3387820000000001</v>
      </c>
      <c r="M546" s="224">
        <v>3.9399999999999998E-2</v>
      </c>
      <c r="N546" s="224">
        <v>99.437141999999994</v>
      </c>
      <c r="O546" s="276"/>
      <c r="P546" s="253">
        <v>1.9525117820047753</v>
      </c>
      <c r="Q546" s="253">
        <v>4.4970095554513916E-2</v>
      </c>
      <c r="R546" s="253" t="s">
        <v>462</v>
      </c>
      <c r="S546" s="253">
        <v>9.2920849911406513E-3</v>
      </c>
      <c r="T546" s="253">
        <v>1.1318930094860636E-2</v>
      </c>
      <c r="U546" s="253">
        <v>2.2835282862153861E-2</v>
      </c>
      <c r="V546" s="253">
        <v>0.16766518836731351</v>
      </c>
      <c r="W546" s="253">
        <v>0.79140663612524154</v>
      </c>
      <c r="X546" s="253">
        <v>0.74296079634120005</v>
      </c>
      <c r="Y546" s="253">
        <v>0.15740158874326562</v>
      </c>
      <c r="Z546" s="253">
        <v>7.288291510123242E-3</v>
      </c>
      <c r="AA546" s="253">
        <v>8.9617280902050497E-2</v>
      </c>
      <c r="AB546" s="253">
        <v>2.7320425033606249E-3</v>
      </c>
      <c r="AC546" s="253">
        <f t="shared" si="31"/>
        <v>4</v>
      </c>
      <c r="AD546" s="249">
        <v>81.516883667816472</v>
      </c>
      <c r="AF546" s="252">
        <v>0.24</v>
      </c>
      <c r="AG546" s="252">
        <v>3.19</v>
      </c>
      <c r="AH546" s="252">
        <v>1.77</v>
      </c>
      <c r="AI546" s="252">
        <v>5.0199999999999996</v>
      </c>
      <c r="AJ546" s="252">
        <v>0.53</v>
      </c>
      <c r="AK546" s="252">
        <v>5.88</v>
      </c>
      <c r="AL546" s="252">
        <v>0.27</v>
      </c>
      <c r="AM546" s="252">
        <v>0.85</v>
      </c>
      <c r="AN546" s="252">
        <v>29.1</v>
      </c>
      <c r="AO546" s="256"/>
      <c r="AP546" s="483" t="s">
        <v>1762</v>
      </c>
      <c r="AQ546" s="252">
        <v>30</v>
      </c>
      <c r="AR546" s="252">
        <v>15</v>
      </c>
      <c r="AS546" s="256"/>
      <c r="AT546" s="256"/>
      <c r="AU546" s="256"/>
      <c r="AV546" s="256"/>
      <c r="AW546" s="256"/>
      <c r="AX546" s="256"/>
      <c r="AY546" s="256"/>
      <c r="AZ546" s="256"/>
      <c r="BA546" s="256"/>
      <c r="BB546" s="256"/>
      <c r="BC546" s="256"/>
      <c r="BD546" s="256"/>
      <c r="BE546" s="256"/>
      <c r="BF546" s="256"/>
      <c r="BG546" s="256"/>
      <c r="BH546" s="256"/>
      <c r="BI546" s="256"/>
      <c r="BJ546" s="256"/>
      <c r="BK546" s="256"/>
      <c r="BL546" s="256"/>
      <c r="BM546" s="256"/>
      <c r="BN546" s="256"/>
      <c r="BO546" s="256"/>
      <c r="BP546" s="256"/>
      <c r="BQ546" s="256"/>
    </row>
    <row r="547" spans="1:69" s="255" customFormat="1" ht="12.75">
      <c r="A547" s="249">
        <v>2670.0804681784898</v>
      </c>
      <c r="B547" s="250" t="s">
        <v>360</v>
      </c>
      <c r="C547" s="251" t="s">
        <v>468</v>
      </c>
      <c r="D547" s="249">
        <v>90.000999900019934</v>
      </c>
      <c r="E547" s="224">
        <v>54.186079999999997</v>
      </c>
      <c r="F547" s="224">
        <v>0.34870000000000001</v>
      </c>
      <c r="G547" s="224">
        <v>1.069</v>
      </c>
      <c r="H547" s="224">
        <v>0.39100000000000001</v>
      </c>
      <c r="I547" s="224">
        <v>11.602029999999999</v>
      </c>
      <c r="J547" s="224">
        <v>0.252</v>
      </c>
      <c r="K547" s="224">
        <v>28.618390000000002</v>
      </c>
      <c r="L547" s="224">
        <v>2.2793220000000001</v>
      </c>
      <c r="M547" s="224">
        <v>4.4799989999999998E-2</v>
      </c>
      <c r="N547" s="224">
        <v>98.79132199</v>
      </c>
      <c r="O547" s="276"/>
      <c r="P547" s="253">
        <v>1.9504443274607186</v>
      </c>
      <c r="Q547" s="253">
        <v>4.5350204789684698E-2</v>
      </c>
      <c r="R547" s="253" t="s">
        <v>462</v>
      </c>
      <c r="S547" s="253">
        <v>9.4388377596140768E-3</v>
      </c>
      <c r="T547" s="253">
        <v>1.1127510099891044E-2</v>
      </c>
      <c r="U547" s="253">
        <v>2.6882542253368058E-2</v>
      </c>
      <c r="V547" s="253">
        <v>0.16599547884580587</v>
      </c>
      <c r="W547" s="253">
        <v>0.79076109879091727</v>
      </c>
      <c r="X547" s="253">
        <v>0.74491479857404364</v>
      </c>
      <c r="Y547" s="253">
        <v>0.15637148675837934</v>
      </c>
      <c r="Z547" s="253">
        <v>7.6830224938588352E-3</v>
      </c>
      <c r="AA547" s="253">
        <v>8.7904104590109125E-2</v>
      </c>
      <c r="AB547" s="253">
        <v>3.1265875836091355E-3</v>
      </c>
      <c r="AC547" s="253">
        <f t="shared" si="31"/>
        <v>3.9999999999999996</v>
      </c>
      <c r="AD547" s="249">
        <v>81.471441422037358</v>
      </c>
      <c r="AF547" s="252">
        <v>0.24</v>
      </c>
      <c r="AG547" s="252">
        <v>3.14</v>
      </c>
      <c r="AH547" s="252">
        <v>1.75</v>
      </c>
      <c r="AI547" s="252">
        <v>5.14</v>
      </c>
      <c r="AJ547" s="252">
        <v>0.53</v>
      </c>
      <c r="AK547" s="252">
        <v>5.57</v>
      </c>
      <c r="AL547" s="252">
        <v>0.26</v>
      </c>
      <c r="AM547" s="252">
        <v>0.86</v>
      </c>
      <c r="AN547" s="252">
        <v>25.86</v>
      </c>
      <c r="AO547" s="256"/>
      <c r="AP547" s="483" t="s">
        <v>1762</v>
      </c>
      <c r="AQ547" s="252">
        <v>30</v>
      </c>
      <c r="AR547" s="252">
        <v>15</v>
      </c>
      <c r="AS547" s="256"/>
      <c r="AT547" s="256"/>
      <c r="AU547" s="256"/>
      <c r="AV547" s="256"/>
      <c r="AW547" s="256"/>
      <c r="AX547" s="256"/>
      <c r="AY547" s="256"/>
      <c r="AZ547" s="256"/>
      <c r="BA547" s="256"/>
      <c r="BB547" s="256"/>
      <c r="BC547" s="256"/>
      <c r="BD547" s="256"/>
      <c r="BE547" s="256"/>
      <c r="BF547" s="256"/>
      <c r="BG547" s="256"/>
      <c r="BH547" s="256"/>
      <c r="BI547" s="256"/>
      <c r="BJ547" s="256"/>
      <c r="BK547" s="256"/>
      <c r="BL547" s="256"/>
      <c r="BM547" s="256"/>
      <c r="BN547" s="256"/>
      <c r="BO547" s="256"/>
      <c r="BP547" s="256"/>
      <c r="BQ547" s="256"/>
    </row>
    <row r="548" spans="1:69" s="255" customFormat="1" ht="12.75">
      <c r="A548" s="249">
        <v>2670.0804681784898</v>
      </c>
      <c r="B548" s="250" t="s">
        <v>360</v>
      </c>
      <c r="C548" s="251" t="s">
        <v>468</v>
      </c>
      <c r="D548" s="249">
        <v>95.000999900019934</v>
      </c>
      <c r="E548" s="224">
        <v>54.146239999999999</v>
      </c>
      <c r="F548" s="224">
        <v>0.33229999999999998</v>
      </c>
      <c r="G548" s="224">
        <v>1.0078</v>
      </c>
      <c r="H548" s="224">
        <v>0.39539999999999997</v>
      </c>
      <c r="I548" s="224">
        <v>11.58201</v>
      </c>
      <c r="J548" s="224">
        <v>0.20749999999999999</v>
      </c>
      <c r="K548" s="224">
        <v>28.638470000000002</v>
      </c>
      <c r="L548" s="224">
        <v>2.318962</v>
      </c>
      <c r="M548" s="224">
        <v>3.9E-2</v>
      </c>
      <c r="N548" s="224">
        <v>98.667681999999999</v>
      </c>
      <c r="O548" s="276"/>
      <c r="P548" s="253">
        <v>1.951013452813245</v>
      </c>
      <c r="Q548" s="253">
        <v>4.2797858326747228E-2</v>
      </c>
      <c r="R548" s="253" t="s">
        <v>462</v>
      </c>
      <c r="S548" s="253">
        <v>9.0041568261635466E-3</v>
      </c>
      <c r="T548" s="253">
        <v>1.1264295634359427E-2</v>
      </c>
      <c r="U548" s="253">
        <v>2.8627230975647677E-2</v>
      </c>
      <c r="V548" s="253">
        <v>0.16500446351597567</v>
      </c>
      <c r="W548" s="253">
        <v>0.79228854190786102</v>
      </c>
      <c r="X548" s="253">
        <v>0.7460443211004989</v>
      </c>
      <c r="Y548" s="253">
        <v>0.15537349898547956</v>
      </c>
      <c r="Z548" s="253">
        <v>6.3328004057298572E-3</v>
      </c>
      <c r="AA548" s="253">
        <v>8.9524775292722153E-2</v>
      </c>
      <c r="AB548" s="253">
        <v>2.7246042155695824E-3</v>
      </c>
      <c r="AC548" s="253">
        <f t="shared" si="31"/>
        <v>3.9999999999999991</v>
      </c>
      <c r="AD548" s="249">
        <v>81.508072055357772</v>
      </c>
      <c r="AF548" s="252">
        <v>0.24</v>
      </c>
      <c r="AG548" s="252">
        <v>3.31</v>
      </c>
      <c r="AH548" s="252">
        <v>1.82</v>
      </c>
      <c r="AI548" s="252">
        <v>5.07</v>
      </c>
      <c r="AJ548" s="252">
        <v>0.53</v>
      </c>
      <c r="AK548" s="252">
        <v>6.63</v>
      </c>
      <c r="AL548" s="252">
        <v>0.26</v>
      </c>
      <c r="AM548" s="252">
        <v>0.85</v>
      </c>
      <c r="AN548" s="252">
        <v>28.83</v>
      </c>
      <c r="AO548" s="256"/>
      <c r="AP548" s="483" t="s">
        <v>1762</v>
      </c>
      <c r="AQ548" s="252">
        <v>30</v>
      </c>
      <c r="AR548" s="252">
        <v>15</v>
      </c>
      <c r="AS548" s="256"/>
      <c r="AT548" s="256"/>
      <c r="AU548" s="256"/>
      <c r="AV548" s="256"/>
      <c r="AW548" s="256"/>
      <c r="AX548" s="256"/>
      <c r="AY548" s="256"/>
      <c r="AZ548" s="256"/>
      <c r="BA548" s="256"/>
      <c r="BB548" s="256"/>
      <c r="BC548" s="256"/>
      <c r="BD548" s="256"/>
      <c r="BE548" s="256"/>
      <c r="BF548" s="256"/>
      <c r="BG548" s="256"/>
      <c r="BH548" s="256"/>
      <c r="BI548" s="256"/>
      <c r="BJ548" s="256"/>
      <c r="BK548" s="256"/>
      <c r="BL548" s="256"/>
      <c r="BM548" s="256"/>
      <c r="BN548" s="256"/>
      <c r="BO548" s="256"/>
      <c r="BP548" s="256"/>
      <c r="BQ548" s="256"/>
    </row>
    <row r="549" spans="1:69" s="255" customFormat="1" ht="12.75">
      <c r="A549" s="249">
        <v>2670.0804681784898</v>
      </c>
      <c r="B549" s="250" t="s">
        <v>360</v>
      </c>
      <c r="C549" s="251" t="s">
        <v>468</v>
      </c>
      <c r="D549" s="249">
        <v>100.00099990001993</v>
      </c>
      <c r="E549" s="224">
        <v>54.425190000000001</v>
      </c>
      <c r="F549" s="224">
        <v>0.3412</v>
      </c>
      <c r="G549" s="224">
        <v>1.0181</v>
      </c>
      <c r="H549" s="224">
        <v>0.38090000000000002</v>
      </c>
      <c r="I549" s="224">
        <v>11.56199</v>
      </c>
      <c r="J549" s="224">
        <v>0.2596</v>
      </c>
      <c r="K549" s="224">
        <v>28.578220000000002</v>
      </c>
      <c r="L549" s="224">
        <v>2.2991419999999998</v>
      </c>
      <c r="M549" s="224">
        <v>3.5099999999999999E-2</v>
      </c>
      <c r="N549" s="224">
        <v>98.899442000000008</v>
      </c>
      <c r="O549" s="276"/>
      <c r="P549" s="253">
        <v>1.9576243811737764</v>
      </c>
      <c r="Q549" s="253">
        <v>4.2375618826223649E-2</v>
      </c>
      <c r="R549" s="253">
        <v>7.8379837014397324E-4</v>
      </c>
      <c r="S549" s="253">
        <v>9.2290964169529036E-3</v>
      </c>
      <c r="T549" s="253">
        <v>1.0832178279512664E-2</v>
      </c>
      <c r="U549" s="253">
        <v>1.4749291359050787E-2</v>
      </c>
      <c r="V549" s="253">
        <v>0.17217717386758283</v>
      </c>
      <c r="W549" s="253">
        <v>0.79222846170675731</v>
      </c>
      <c r="X549" s="253">
        <v>0.74017502747630759</v>
      </c>
      <c r="Y549" s="253">
        <v>0.16086425893318054</v>
      </c>
      <c r="Z549" s="253">
        <v>7.9089683718073581E-3</v>
      </c>
      <c r="AA549" s="253">
        <v>8.8603903202314718E-2</v>
      </c>
      <c r="AB549" s="253">
        <v>2.447842016389778E-3</v>
      </c>
      <c r="AC549" s="253">
        <f t="shared" si="31"/>
        <v>4.0000000000000009</v>
      </c>
      <c r="AD549" s="249">
        <v>81.502404289317425</v>
      </c>
      <c r="AF549" s="252">
        <v>0.24</v>
      </c>
      <c r="AG549" s="252">
        <v>3.23</v>
      </c>
      <c r="AH549" s="252">
        <v>1.81</v>
      </c>
      <c r="AI549" s="252">
        <v>5.22</v>
      </c>
      <c r="AJ549" s="252">
        <v>0.53</v>
      </c>
      <c r="AK549" s="252">
        <v>5.42</v>
      </c>
      <c r="AL549" s="252">
        <v>0.27</v>
      </c>
      <c r="AM549" s="252">
        <v>0.86</v>
      </c>
      <c r="AN549" s="252">
        <v>33.06</v>
      </c>
      <c r="AO549" s="256"/>
      <c r="AP549" s="483" t="s">
        <v>1762</v>
      </c>
      <c r="AQ549" s="252">
        <v>30</v>
      </c>
      <c r="AR549" s="252">
        <v>15</v>
      </c>
      <c r="AS549" s="256"/>
      <c r="AT549" s="256"/>
      <c r="AU549" s="256"/>
      <c r="AV549" s="256"/>
      <c r="AW549" s="256"/>
      <c r="AX549" s="256"/>
      <c r="AY549" s="256"/>
      <c r="AZ549" s="256"/>
      <c r="BA549" s="256"/>
      <c r="BB549" s="256"/>
      <c r="BC549" s="256"/>
      <c r="BD549" s="256"/>
      <c r="BE549" s="256"/>
      <c r="BF549" s="256"/>
      <c r="BG549" s="256"/>
      <c r="BH549" s="256"/>
      <c r="BI549" s="256"/>
      <c r="BJ549" s="256"/>
      <c r="BK549" s="256"/>
      <c r="BL549" s="256"/>
      <c r="BM549" s="256"/>
      <c r="BN549" s="256"/>
      <c r="BO549" s="256"/>
      <c r="BP549" s="256"/>
      <c r="BQ549" s="256"/>
    </row>
    <row r="550" spans="1:69" s="255" customFormat="1" ht="12.75">
      <c r="A550" s="252"/>
      <c r="B550" s="252"/>
      <c r="C550" s="251"/>
      <c r="D550" s="249"/>
      <c r="E550" s="224"/>
      <c r="F550" s="224"/>
      <c r="G550" s="224"/>
      <c r="H550" s="224"/>
      <c r="I550" s="224"/>
      <c r="J550" s="224"/>
      <c r="K550" s="224"/>
      <c r="L550" s="224"/>
      <c r="M550" s="224"/>
      <c r="N550" s="224"/>
      <c r="O550" s="276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49"/>
      <c r="AF550" s="224"/>
      <c r="AG550" s="224"/>
      <c r="AH550" s="224"/>
      <c r="AI550" s="224"/>
      <c r="AJ550" s="224"/>
      <c r="AK550" s="224"/>
      <c r="AL550" s="224"/>
      <c r="AM550" s="224"/>
      <c r="AN550" s="224"/>
      <c r="AO550" s="256"/>
      <c r="AP550" s="252"/>
      <c r="AQ550" s="252"/>
      <c r="AR550" s="252"/>
      <c r="AS550" s="256"/>
      <c r="AT550" s="256"/>
      <c r="AU550" s="256"/>
      <c r="AV550" s="256"/>
      <c r="AW550" s="256"/>
      <c r="AX550" s="256"/>
      <c r="AY550" s="256"/>
      <c r="AZ550" s="256"/>
      <c r="BA550" s="256"/>
      <c r="BB550" s="256"/>
      <c r="BC550" s="256"/>
      <c r="BD550" s="256"/>
      <c r="BE550" s="256"/>
      <c r="BF550" s="256"/>
      <c r="BG550" s="256"/>
      <c r="BH550" s="256"/>
      <c r="BI550" s="256"/>
      <c r="BJ550" s="256"/>
      <c r="BK550" s="256"/>
      <c r="BL550" s="256"/>
      <c r="BM550" s="256"/>
      <c r="BN550" s="256"/>
      <c r="BO550" s="256"/>
      <c r="BP550" s="256"/>
      <c r="BQ550" s="256"/>
    </row>
    <row r="551" spans="1:69" s="255" customFormat="1" ht="12.75">
      <c r="A551" s="249">
        <v>2670.0804681784898</v>
      </c>
      <c r="B551" s="250" t="s">
        <v>360</v>
      </c>
      <c r="C551" s="251" t="s">
        <v>479</v>
      </c>
      <c r="D551" s="249">
        <v>0</v>
      </c>
      <c r="E551" s="224">
        <v>55.461280000000002</v>
      </c>
      <c r="F551" s="224">
        <v>0.2397</v>
      </c>
      <c r="G551" s="224">
        <v>0.70409999999999995</v>
      </c>
      <c r="H551" s="224">
        <v>0.2616</v>
      </c>
      <c r="I551" s="224">
        <v>11.27169</v>
      </c>
      <c r="J551" s="224">
        <v>0.23069999999999999</v>
      </c>
      <c r="K551" s="224">
        <v>29.311250000000001</v>
      </c>
      <c r="L551" s="224">
        <v>2.269412</v>
      </c>
      <c r="M551" s="224">
        <v>4.0599999999999997E-2</v>
      </c>
      <c r="N551" s="224">
        <v>99.790331999999992</v>
      </c>
      <c r="O551" s="276"/>
      <c r="P551" s="253">
        <v>1.9718461382697887</v>
      </c>
      <c r="Q551" s="253">
        <v>2.8153861730211283E-2</v>
      </c>
      <c r="R551" s="253">
        <v>1.3496153986474191E-3</v>
      </c>
      <c r="S551" s="253">
        <v>6.4087291709557983E-3</v>
      </c>
      <c r="T551" s="253">
        <v>7.3535371438185277E-3</v>
      </c>
      <c r="U551" s="253">
        <v>9.4319487749476849E-3</v>
      </c>
      <c r="V551" s="253">
        <v>0.16906386823020111</v>
      </c>
      <c r="W551" s="253">
        <v>0.80639230128142902</v>
      </c>
      <c r="X551" s="253">
        <v>0.7471605090625103</v>
      </c>
      <c r="Y551" s="253">
        <v>0.156645649580513</v>
      </c>
      <c r="Z551" s="253">
        <v>6.9473066608763574E-3</v>
      </c>
      <c r="AA551" s="253">
        <v>8.644783676698678E-2</v>
      </c>
      <c r="AB551" s="253">
        <v>2.7986979291136551E-3</v>
      </c>
      <c r="AC551" s="253">
        <f t="shared" ref="AC551:AC565" si="32">SUM(P551:AB551)</f>
        <v>3.9999999999999996</v>
      </c>
      <c r="AD551" s="249">
        <v>82.255388249998191</v>
      </c>
      <c r="AF551" s="252">
        <v>0.24</v>
      </c>
      <c r="AG551" s="252">
        <v>4.3</v>
      </c>
      <c r="AH551" s="252">
        <v>2.2599999999999998</v>
      </c>
      <c r="AI551" s="252">
        <v>7.02</v>
      </c>
      <c r="AJ551" s="252">
        <v>0.54</v>
      </c>
      <c r="AK551" s="252">
        <v>6.04</v>
      </c>
      <c r="AL551" s="252">
        <v>0.26</v>
      </c>
      <c r="AM551" s="252">
        <v>0.87</v>
      </c>
      <c r="AN551" s="252">
        <v>28.8</v>
      </c>
      <c r="AO551" s="256"/>
      <c r="AP551" s="483" t="s">
        <v>1762</v>
      </c>
      <c r="AQ551" s="252">
        <v>30</v>
      </c>
      <c r="AR551" s="252">
        <v>15</v>
      </c>
      <c r="AS551" s="256"/>
      <c r="AT551" s="256"/>
      <c r="AU551" s="256"/>
      <c r="AV551" s="256"/>
      <c r="AW551" s="256"/>
      <c r="AX551" s="256"/>
      <c r="AY551" s="256"/>
      <c r="AZ551" s="256"/>
      <c r="BA551" s="256"/>
      <c r="BB551" s="256"/>
      <c r="BC551" s="256"/>
      <c r="BD551" s="256"/>
      <c r="BE551" s="256"/>
      <c r="BF551" s="256"/>
      <c r="BG551" s="256"/>
      <c r="BH551" s="256"/>
      <c r="BI551" s="256"/>
      <c r="BJ551" s="256"/>
      <c r="BK551" s="256"/>
      <c r="BL551" s="256"/>
      <c r="BM551" s="256"/>
      <c r="BN551" s="256"/>
      <c r="BO551" s="256"/>
      <c r="BP551" s="256"/>
      <c r="BQ551" s="256"/>
    </row>
    <row r="552" spans="1:69" s="255" customFormat="1" ht="12.75">
      <c r="A552" s="249">
        <v>2670.0804681784898</v>
      </c>
      <c r="B552" s="250" t="s">
        <v>360</v>
      </c>
      <c r="C552" s="251" t="s">
        <v>479</v>
      </c>
      <c r="D552" s="249">
        <v>4.9739115310151965</v>
      </c>
      <c r="E552" s="224">
        <v>55.072749999999999</v>
      </c>
      <c r="F552" s="224">
        <v>0.32729999999999998</v>
      </c>
      <c r="G552" s="224">
        <v>0.88319999999999999</v>
      </c>
      <c r="H552" s="224">
        <v>0.22819999999999999</v>
      </c>
      <c r="I552" s="224">
        <v>11.421849999999999</v>
      </c>
      <c r="J552" s="224">
        <v>0.23669999999999999</v>
      </c>
      <c r="K552" s="224">
        <v>29.251010000000001</v>
      </c>
      <c r="L552" s="224">
        <v>2.2495919999999998</v>
      </c>
      <c r="M552" s="224">
        <v>3.2800000000000003E-2</v>
      </c>
      <c r="N552" s="224">
        <v>99.703401999999997</v>
      </c>
      <c r="O552" s="276"/>
      <c r="P552" s="253">
        <v>1.9603583692992745</v>
      </c>
      <c r="Q552" s="253">
        <v>3.7052156618702849E-2</v>
      </c>
      <c r="R552" s="253" t="s">
        <v>462</v>
      </c>
      <c r="S552" s="253">
        <v>8.761237685703251E-3</v>
      </c>
      <c r="T552" s="253">
        <v>6.4222877949322126E-3</v>
      </c>
      <c r="U552" s="253">
        <v>2.0550044421067781E-2</v>
      </c>
      <c r="V552" s="253">
        <v>0.16502524775003988</v>
      </c>
      <c r="W552" s="253">
        <v>0.80183065643027918</v>
      </c>
      <c r="X552" s="253">
        <v>0.75037091919830823</v>
      </c>
      <c r="Y552" s="253">
        <v>0.15443428840250792</v>
      </c>
      <c r="Z552" s="253">
        <v>7.1364578527999371E-3</v>
      </c>
      <c r="AA552" s="253">
        <v>8.5794631741725844E-2</v>
      </c>
      <c r="AB552" s="253">
        <v>2.2637028046580904E-3</v>
      </c>
      <c r="AC552" s="253">
        <f t="shared" si="32"/>
        <v>4</v>
      </c>
      <c r="AD552" s="249">
        <v>82.031097350887734</v>
      </c>
      <c r="AF552" s="252">
        <v>0.24</v>
      </c>
      <c r="AG552" s="252">
        <v>3.35</v>
      </c>
      <c r="AH552" s="252">
        <v>1.98</v>
      </c>
      <c r="AI552" s="252">
        <v>7.96</v>
      </c>
      <c r="AJ552" s="252">
        <v>0.54</v>
      </c>
      <c r="AK552" s="252">
        <v>5.97</v>
      </c>
      <c r="AL552" s="252">
        <v>0.26</v>
      </c>
      <c r="AM552" s="252">
        <v>0.87</v>
      </c>
      <c r="AN552" s="252">
        <v>35.200000000000003</v>
      </c>
      <c r="AO552" s="256"/>
      <c r="AP552" s="483" t="s">
        <v>1762</v>
      </c>
      <c r="AQ552" s="252">
        <v>30</v>
      </c>
      <c r="AR552" s="252">
        <v>15</v>
      </c>
      <c r="AS552" s="256"/>
      <c r="AT552" s="256"/>
      <c r="AU552" s="256"/>
      <c r="AV552" s="256"/>
      <c r="AW552" s="256"/>
      <c r="AX552" s="256"/>
      <c r="AY552" s="256"/>
      <c r="AZ552" s="256"/>
      <c r="BA552" s="256"/>
      <c r="BB552" s="256"/>
      <c r="BC552" s="256"/>
      <c r="BD552" s="256"/>
      <c r="BE552" s="256"/>
      <c r="BF552" s="256"/>
      <c r="BG552" s="256"/>
      <c r="BH552" s="256"/>
      <c r="BI552" s="256"/>
      <c r="BJ552" s="256"/>
      <c r="BK552" s="256"/>
      <c r="BL552" s="256"/>
      <c r="BM552" s="256"/>
      <c r="BN552" s="256"/>
      <c r="BO552" s="256"/>
      <c r="BP552" s="256"/>
      <c r="BQ552" s="256"/>
    </row>
    <row r="553" spans="1:69" s="255" customFormat="1" ht="12.75">
      <c r="A553" s="249">
        <v>2670.0804681784898</v>
      </c>
      <c r="B553" s="250" t="s">
        <v>360</v>
      </c>
      <c r="C553" s="251" t="s">
        <v>479</v>
      </c>
      <c r="D553" s="249">
        <v>9.9739115310151973</v>
      </c>
      <c r="E553" s="224">
        <v>55.37162</v>
      </c>
      <c r="F553" s="224">
        <v>0.32500000000000001</v>
      </c>
      <c r="G553" s="224">
        <v>0.92369999999999997</v>
      </c>
      <c r="H553" s="224">
        <v>0.251</v>
      </c>
      <c r="I553" s="224">
        <v>11.682119999999999</v>
      </c>
      <c r="J553" s="224">
        <v>0.2145</v>
      </c>
      <c r="K553" s="224">
        <v>28.989930000000001</v>
      </c>
      <c r="L553" s="224">
        <v>2.2595019999999999</v>
      </c>
      <c r="M553" s="224">
        <v>3.3799999999999997E-2</v>
      </c>
      <c r="N553" s="224">
        <v>100.05117199999999</v>
      </c>
      <c r="O553" s="276"/>
      <c r="P553" s="253">
        <v>1.9677555291667344</v>
      </c>
      <c r="Q553" s="253">
        <v>3.2244470833265648E-2</v>
      </c>
      <c r="R553" s="253">
        <v>6.4430212851895874E-3</v>
      </c>
      <c r="S553" s="253">
        <v>8.6853639498192855E-3</v>
      </c>
      <c r="T553" s="253">
        <v>7.0523368539291082E-3</v>
      </c>
      <c r="U553" s="253">
        <v>3.7072667129152137E-3</v>
      </c>
      <c r="V553" s="253">
        <v>0.17803810900885131</v>
      </c>
      <c r="W553" s="253">
        <v>0.79607390218929541</v>
      </c>
      <c r="X553" s="253">
        <v>0.73974364011211968</v>
      </c>
      <c r="Y553" s="253">
        <v>0.16544011614334897</v>
      </c>
      <c r="Z553" s="253">
        <v>6.4564969074355971E-3</v>
      </c>
      <c r="AA553" s="253">
        <v>8.6030864918689359E-2</v>
      </c>
      <c r="AB553" s="253">
        <v>2.328881918406394E-3</v>
      </c>
      <c r="AC553" s="253">
        <f t="shared" si="32"/>
        <v>3.9999999999999996</v>
      </c>
      <c r="AD553" s="249">
        <v>81.562138479570251</v>
      </c>
      <c r="AF553" s="252">
        <v>0.24</v>
      </c>
      <c r="AG553" s="252">
        <v>3.36</v>
      </c>
      <c r="AH553" s="252">
        <v>1.93</v>
      </c>
      <c r="AI553" s="252">
        <v>7.38</v>
      </c>
      <c r="AJ553" s="252">
        <v>0.53</v>
      </c>
      <c r="AK553" s="252">
        <v>6.55</v>
      </c>
      <c r="AL553" s="252">
        <v>0.26</v>
      </c>
      <c r="AM553" s="252">
        <v>0.87</v>
      </c>
      <c r="AN553" s="252">
        <v>34.47</v>
      </c>
      <c r="AO553" s="256"/>
      <c r="AP553" s="483" t="s">
        <v>1762</v>
      </c>
      <c r="AQ553" s="252">
        <v>30</v>
      </c>
      <c r="AR553" s="252">
        <v>15</v>
      </c>
      <c r="AS553" s="256"/>
      <c r="AT553" s="256"/>
      <c r="AU553" s="256"/>
      <c r="AV553" s="256"/>
      <c r="AW553" s="256"/>
      <c r="AX553" s="256"/>
      <c r="AY553" s="256"/>
      <c r="AZ553" s="256"/>
      <c r="BA553" s="256"/>
      <c r="BB553" s="256"/>
      <c r="BC553" s="256"/>
      <c r="BD553" s="256"/>
      <c r="BE553" s="256"/>
      <c r="BF553" s="256"/>
      <c r="BG553" s="256"/>
      <c r="BH553" s="256"/>
      <c r="BI553" s="256"/>
      <c r="BJ553" s="256"/>
      <c r="BK553" s="256"/>
      <c r="BL553" s="256"/>
      <c r="BM553" s="256"/>
      <c r="BN553" s="256"/>
      <c r="BO553" s="256"/>
      <c r="BP553" s="256"/>
      <c r="BQ553" s="256"/>
    </row>
    <row r="554" spans="1:69" s="255" customFormat="1" ht="12.75">
      <c r="A554" s="249">
        <v>2670.0804681784898</v>
      </c>
      <c r="B554" s="250" t="s">
        <v>360</v>
      </c>
      <c r="C554" s="251" t="s">
        <v>479</v>
      </c>
      <c r="D554" s="249">
        <v>14.973911531015197</v>
      </c>
      <c r="E554" s="224">
        <v>55.232149999999997</v>
      </c>
      <c r="F554" s="224">
        <v>0.31809999999999999</v>
      </c>
      <c r="G554" s="224">
        <v>0.90639999999999998</v>
      </c>
      <c r="H554" s="224">
        <v>0.27229999999999999</v>
      </c>
      <c r="I554" s="224">
        <v>11.61205</v>
      </c>
      <c r="J554" s="224">
        <v>0.2276</v>
      </c>
      <c r="K554" s="224">
        <v>29.140550000000001</v>
      </c>
      <c r="L554" s="224">
        <v>2.2495919999999998</v>
      </c>
      <c r="M554" s="224">
        <v>2.01E-2</v>
      </c>
      <c r="N554" s="224">
        <v>99.978842</v>
      </c>
      <c r="O554" s="276"/>
      <c r="P554" s="253">
        <v>1.9629448019281697</v>
      </c>
      <c r="Q554" s="253">
        <v>3.7055198071830331E-2</v>
      </c>
      <c r="R554" s="253">
        <v>9.1053218257997059E-4</v>
      </c>
      <c r="S554" s="253">
        <v>8.5015978262158714E-3</v>
      </c>
      <c r="T554" s="253">
        <v>7.6513698385573302E-3</v>
      </c>
      <c r="U554" s="253">
        <v>1.2875129991288148E-2</v>
      </c>
      <c r="V554" s="253">
        <v>0.17178995244170267</v>
      </c>
      <c r="W554" s="253">
        <v>0.79827141771965604</v>
      </c>
      <c r="X554" s="253">
        <v>0.74564017501261259</v>
      </c>
      <c r="Y554" s="253">
        <v>0.16046358088324361</v>
      </c>
      <c r="Z554" s="253">
        <v>6.8513181525105332E-3</v>
      </c>
      <c r="AA554" s="253">
        <v>8.5659896358604576E-2</v>
      </c>
      <c r="AB554" s="253">
        <v>1.3850295930286135E-3</v>
      </c>
      <c r="AC554" s="253">
        <f t="shared" si="32"/>
        <v>4</v>
      </c>
      <c r="AD554" s="249">
        <v>81.729946611186833</v>
      </c>
      <c r="AF554" s="252">
        <v>0.24</v>
      </c>
      <c r="AG554" s="252">
        <v>3.41</v>
      </c>
      <c r="AH554" s="252">
        <v>1.95</v>
      </c>
      <c r="AI554" s="252">
        <v>6.94</v>
      </c>
      <c r="AJ554" s="252">
        <v>0.53</v>
      </c>
      <c r="AK554" s="252">
        <v>6.13</v>
      </c>
      <c r="AL554" s="252">
        <v>0.26</v>
      </c>
      <c r="AM554" s="252">
        <v>0.87</v>
      </c>
      <c r="AN554" s="252">
        <v>58.67</v>
      </c>
      <c r="AO554" s="256"/>
      <c r="AP554" s="483" t="s">
        <v>1762</v>
      </c>
      <c r="AQ554" s="252">
        <v>30</v>
      </c>
      <c r="AR554" s="252">
        <v>15</v>
      </c>
      <c r="AS554" s="256"/>
      <c r="AT554" s="256"/>
      <c r="AU554" s="256"/>
      <c r="AV554" s="256"/>
      <c r="AW554" s="256"/>
      <c r="AX554" s="256"/>
      <c r="AY554" s="256"/>
      <c r="AZ554" s="256"/>
      <c r="BA554" s="256"/>
      <c r="BB554" s="256"/>
      <c r="BC554" s="256"/>
      <c r="BD554" s="256"/>
      <c r="BE554" s="256"/>
      <c r="BF554" s="256"/>
      <c r="BG554" s="256"/>
      <c r="BH554" s="256"/>
      <c r="BI554" s="256"/>
      <c r="BJ554" s="256"/>
      <c r="BK554" s="256"/>
      <c r="BL554" s="256"/>
      <c r="BM554" s="256"/>
      <c r="BN554" s="256"/>
      <c r="BO554" s="256"/>
      <c r="BP554" s="256"/>
      <c r="BQ554" s="256"/>
    </row>
    <row r="555" spans="1:69" s="255" customFormat="1" ht="12.75">
      <c r="A555" s="249">
        <v>2670.0804681784898</v>
      </c>
      <c r="B555" s="250" t="s">
        <v>360</v>
      </c>
      <c r="C555" s="251" t="s">
        <v>479</v>
      </c>
      <c r="D555" s="249">
        <v>19.973911531015197</v>
      </c>
      <c r="E555" s="224">
        <v>55.032899999999998</v>
      </c>
      <c r="F555" s="224">
        <v>0.31840000000000002</v>
      </c>
      <c r="G555" s="224">
        <v>0.85699999999999998</v>
      </c>
      <c r="H555" s="224">
        <v>0.26590000000000003</v>
      </c>
      <c r="I555" s="224">
        <v>11.64208</v>
      </c>
      <c r="J555" s="224">
        <v>0.25540000000000002</v>
      </c>
      <c r="K555" s="224">
        <v>29.090340000000001</v>
      </c>
      <c r="L555" s="224">
        <v>2.2297709999999999</v>
      </c>
      <c r="M555" s="224">
        <v>1.9599999999999999E-2</v>
      </c>
      <c r="N555" s="224">
        <v>99.711390999999978</v>
      </c>
      <c r="O555" s="276"/>
      <c r="P555" s="253">
        <v>1.9612777496681653</v>
      </c>
      <c r="Q555" s="253">
        <v>3.5995917442242224E-2</v>
      </c>
      <c r="R555" s="253" t="s">
        <v>462</v>
      </c>
      <c r="S555" s="253">
        <v>8.5331722180469992E-3</v>
      </c>
      <c r="T555" s="253">
        <v>7.4922188520146239E-3</v>
      </c>
      <c r="U555" s="253">
        <v>1.8244334753575231E-2</v>
      </c>
      <c r="V555" s="253">
        <v>0.16986254411132279</v>
      </c>
      <c r="W555" s="253">
        <v>0.79859406295463309</v>
      </c>
      <c r="X555" s="253">
        <v>0.74692385789725613</v>
      </c>
      <c r="Y555" s="253">
        <v>0.15887218881951493</v>
      </c>
      <c r="Z555" s="253">
        <v>7.7094489081052488E-3</v>
      </c>
      <c r="AA555" s="253">
        <v>8.5140189554866991E-2</v>
      </c>
      <c r="AB555" s="253">
        <v>1.3543148202567268E-3</v>
      </c>
      <c r="AC555" s="253">
        <f t="shared" si="32"/>
        <v>4</v>
      </c>
      <c r="AD555" s="249">
        <v>81.665541885338783</v>
      </c>
      <c r="AF555" s="252">
        <v>0.24</v>
      </c>
      <c r="AG555" s="252">
        <v>3.44</v>
      </c>
      <c r="AH555" s="252">
        <v>2.02</v>
      </c>
      <c r="AI555" s="252">
        <v>7.05</v>
      </c>
      <c r="AJ555" s="252">
        <v>0.53</v>
      </c>
      <c r="AK555" s="252">
        <v>5.53</v>
      </c>
      <c r="AL555" s="252">
        <v>0.26</v>
      </c>
      <c r="AM555" s="252">
        <v>0.88</v>
      </c>
      <c r="AN555" s="252">
        <v>58.94</v>
      </c>
      <c r="AO555" s="256"/>
      <c r="AP555" s="483" t="s">
        <v>1762</v>
      </c>
      <c r="AQ555" s="252">
        <v>30</v>
      </c>
      <c r="AR555" s="252">
        <v>15</v>
      </c>
      <c r="AS555" s="256"/>
      <c r="AT555" s="256"/>
      <c r="AU555" s="256"/>
      <c r="AV555" s="256"/>
      <c r="AW555" s="256"/>
      <c r="AX555" s="256"/>
      <c r="AY555" s="256"/>
      <c r="AZ555" s="256"/>
      <c r="BA555" s="256"/>
      <c r="BB555" s="256"/>
      <c r="BC555" s="256"/>
      <c r="BD555" s="256"/>
      <c r="BE555" s="256"/>
      <c r="BF555" s="256"/>
      <c r="BG555" s="256"/>
      <c r="BH555" s="256"/>
      <c r="BI555" s="256"/>
      <c r="BJ555" s="256"/>
      <c r="BK555" s="256"/>
      <c r="BL555" s="256"/>
      <c r="BM555" s="256"/>
      <c r="BN555" s="256"/>
      <c r="BO555" s="256"/>
      <c r="BP555" s="256"/>
      <c r="BQ555" s="256"/>
    </row>
    <row r="556" spans="1:69" s="255" customFormat="1" ht="12.75">
      <c r="A556" s="249">
        <v>2670.0804681784898</v>
      </c>
      <c r="B556" s="250" t="s">
        <v>360</v>
      </c>
      <c r="C556" s="251" t="s">
        <v>479</v>
      </c>
      <c r="D556" s="249">
        <v>24.973911531015197</v>
      </c>
      <c r="E556" s="224">
        <v>55.252079999999999</v>
      </c>
      <c r="F556" s="224">
        <v>0.30630000000000002</v>
      </c>
      <c r="G556" s="224">
        <v>0.86899999999999999</v>
      </c>
      <c r="H556" s="224">
        <v>0.30580000000000002</v>
      </c>
      <c r="I556" s="224">
        <v>11.662100000000001</v>
      </c>
      <c r="J556" s="224">
        <v>0.25209999999999999</v>
      </c>
      <c r="K556" s="224">
        <v>29.110430000000001</v>
      </c>
      <c r="L556" s="224">
        <v>2.2793220000000001</v>
      </c>
      <c r="M556" s="224">
        <v>2.7099999999999999E-2</v>
      </c>
      <c r="N556" s="224">
        <v>100.064232</v>
      </c>
      <c r="O556" s="276"/>
      <c r="P556" s="253">
        <v>1.9626661900893818</v>
      </c>
      <c r="Q556" s="253">
        <v>3.638088909025089E-2</v>
      </c>
      <c r="R556" s="253" t="s">
        <v>462</v>
      </c>
      <c r="S556" s="253">
        <v>8.1821145469015352E-3</v>
      </c>
      <c r="T556" s="253">
        <v>8.5883691912585196E-3</v>
      </c>
      <c r="U556" s="253">
        <v>1.5200572118768463E-2</v>
      </c>
      <c r="V556" s="253">
        <v>0.17138510739267407</v>
      </c>
      <c r="W556" s="253">
        <v>0.79759675757076498</v>
      </c>
      <c r="X556" s="253">
        <v>0.74394387081337832</v>
      </c>
      <c r="Y556" s="253">
        <v>0.15985634217195308</v>
      </c>
      <c r="Z556" s="253">
        <v>7.5850141288390637E-3</v>
      </c>
      <c r="AA556" s="253">
        <v>8.6748333212984682E-2</v>
      </c>
      <c r="AB556" s="253">
        <v>1.8664396728448106E-3</v>
      </c>
      <c r="AC556" s="253">
        <f t="shared" si="32"/>
        <v>4</v>
      </c>
      <c r="AD556" s="249">
        <v>81.65014802063979</v>
      </c>
      <c r="AF556" s="252">
        <v>0.24</v>
      </c>
      <c r="AG556" s="252">
        <v>3.53</v>
      </c>
      <c r="AH556" s="252">
        <v>2.0099999999999998</v>
      </c>
      <c r="AI556" s="252">
        <v>6.22</v>
      </c>
      <c r="AJ556" s="252">
        <v>0.53</v>
      </c>
      <c r="AK556" s="252">
        <v>5.67</v>
      </c>
      <c r="AL556" s="252">
        <v>0.26</v>
      </c>
      <c r="AM556" s="252">
        <v>0.87</v>
      </c>
      <c r="AN556" s="252">
        <v>42.44</v>
      </c>
      <c r="AO556" s="256"/>
      <c r="AP556" s="483" t="s">
        <v>1762</v>
      </c>
      <c r="AQ556" s="252">
        <v>30</v>
      </c>
      <c r="AR556" s="252">
        <v>15</v>
      </c>
      <c r="AS556" s="256"/>
      <c r="AT556" s="256"/>
      <c r="AU556" s="256"/>
      <c r="AV556" s="256"/>
      <c r="AW556" s="256"/>
      <c r="AX556" s="256"/>
      <c r="AY556" s="256"/>
      <c r="AZ556" s="256"/>
      <c r="BA556" s="256"/>
      <c r="BB556" s="256"/>
      <c r="BC556" s="256"/>
      <c r="BD556" s="256"/>
      <c r="BE556" s="256"/>
      <c r="BF556" s="256"/>
      <c r="BG556" s="256"/>
      <c r="BH556" s="256"/>
      <c r="BI556" s="256"/>
      <c r="BJ556" s="256"/>
      <c r="BK556" s="256"/>
      <c r="BL556" s="256"/>
      <c r="BM556" s="256"/>
      <c r="BN556" s="256"/>
      <c r="BO556" s="256"/>
      <c r="BP556" s="256"/>
      <c r="BQ556" s="256"/>
    </row>
    <row r="557" spans="1:69" s="255" customFormat="1" ht="12.75">
      <c r="A557" s="249">
        <v>2670.0804681784898</v>
      </c>
      <c r="B557" s="250" t="s">
        <v>360</v>
      </c>
      <c r="C557" s="251" t="s">
        <v>479</v>
      </c>
      <c r="D557" s="249">
        <v>29.973911531015197</v>
      </c>
      <c r="E557" s="224">
        <v>55.1126</v>
      </c>
      <c r="F557" s="224">
        <v>0.32729999999999998</v>
      </c>
      <c r="G557" s="224">
        <v>0.94379999999999997</v>
      </c>
      <c r="H557" s="224">
        <v>0.28120000000000001</v>
      </c>
      <c r="I557" s="224">
        <v>11.571999999999999</v>
      </c>
      <c r="J557" s="224">
        <v>0.23400000000000001</v>
      </c>
      <c r="K557" s="224">
        <v>28.969840000000001</v>
      </c>
      <c r="L557" s="224">
        <v>2.2793220000000001</v>
      </c>
      <c r="M557" s="224">
        <v>3.5099999999999999E-2</v>
      </c>
      <c r="N557" s="224">
        <v>99.755161999999999</v>
      </c>
      <c r="O557" s="276"/>
      <c r="P557" s="253">
        <v>1.9636359253578841</v>
      </c>
      <c r="Q557" s="253">
        <v>3.6364074642115884E-2</v>
      </c>
      <c r="R557" s="253">
        <v>3.2679048843178293E-3</v>
      </c>
      <c r="S557" s="253">
        <v>8.7695402089492062E-3</v>
      </c>
      <c r="T557" s="253">
        <v>7.921379144613357E-3</v>
      </c>
      <c r="U557" s="253">
        <v>1.0060443863419977E-2</v>
      </c>
      <c r="V557" s="253">
        <v>0.17331164306138724</v>
      </c>
      <c r="W557" s="253">
        <v>0.79666908883731269</v>
      </c>
      <c r="X557" s="253">
        <v>0.7420690256498792</v>
      </c>
      <c r="Y557" s="253">
        <v>0.16143365407592269</v>
      </c>
      <c r="Z557" s="253">
        <v>7.0617390606941494E-3</v>
      </c>
      <c r="AA557" s="253">
        <v>8.7010847545370501E-2</v>
      </c>
      <c r="AB557" s="253">
        <v>2.4247336681334905E-3</v>
      </c>
      <c r="AC557" s="253">
        <f t="shared" si="32"/>
        <v>4.0000000000000009</v>
      </c>
      <c r="AD557" s="249">
        <v>81.693776866617753</v>
      </c>
      <c r="AF557" s="252">
        <v>0.24</v>
      </c>
      <c r="AG557" s="252">
        <v>3.34</v>
      </c>
      <c r="AH557" s="252">
        <v>1.9</v>
      </c>
      <c r="AI557" s="252">
        <v>6.57</v>
      </c>
      <c r="AJ557" s="252">
        <v>0.53</v>
      </c>
      <c r="AK557" s="252">
        <v>5.95</v>
      </c>
      <c r="AL557" s="252">
        <v>0.26</v>
      </c>
      <c r="AM557" s="252">
        <v>0.86</v>
      </c>
      <c r="AN557" s="252">
        <v>33.450000000000003</v>
      </c>
      <c r="AO557" s="256"/>
      <c r="AP557" s="483" t="s">
        <v>1762</v>
      </c>
      <c r="AQ557" s="252">
        <v>30</v>
      </c>
      <c r="AR557" s="252">
        <v>15</v>
      </c>
      <c r="AS557" s="256"/>
      <c r="AT557" s="256"/>
      <c r="AU557" s="256"/>
      <c r="AV557" s="256"/>
      <c r="AW557" s="256"/>
      <c r="AX557" s="256"/>
      <c r="AY557" s="256"/>
      <c r="AZ557" s="256"/>
      <c r="BA557" s="256"/>
      <c r="BB557" s="256"/>
      <c r="BC557" s="256"/>
      <c r="BD557" s="256"/>
      <c r="BE557" s="256"/>
      <c r="BF557" s="256"/>
      <c r="BG557" s="256"/>
      <c r="BH557" s="256"/>
      <c r="BI557" s="256"/>
      <c r="BJ557" s="256"/>
      <c r="BK557" s="256"/>
      <c r="BL557" s="256"/>
      <c r="BM557" s="256"/>
      <c r="BN557" s="256"/>
      <c r="BO557" s="256"/>
      <c r="BP557" s="256"/>
      <c r="BQ557" s="256"/>
    </row>
    <row r="558" spans="1:69" s="255" customFormat="1" ht="12.75">
      <c r="A558" s="249">
        <v>2670.0804681784898</v>
      </c>
      <c r="B558" s="250" t="s">
        <v>360</v>
      </c>
      <c r="C558" s="251" t="s">
        <v>479</v>
      </c>
      <c r="D558" s="249">
        <v>34.973911531015197</v>
      </c>
      <c r="E558" s="224">
        <v>55.182340000000003</v>
      </c>
      <c r="F558" s="224">
        <v>0.33529999999999999</v>
      </c>
      <c r="G558" s="224">
        <v>0.93410000000000004</v>
      </c>
      <c r="H558" s="224">
        <v>0.31319999999999998</v>
      </c>
      <c r="I558" s="224">
        <v>11.602029999999999</v>
      </c>
      <c r="J558" s="224">
        <v>0.24349999999999999</v>
      </c>
      <c r="K558" s="224">
        <v>29.170670000000001</v>
      </c>
      <c r="L558" s="224">
        <v>2.2793220000000001</v>
      </c>
      <c r="M558" s="224">
        <v>2.81E-2</v>
      </c>
      <c r="N558" s="224">
        <v>100.088562</v>
      </c>
      <c r="O558" s="276"/>
      <c r="P558" s="253">
        <v>1.9589908306814039</v>
      </c>
      <c r="Q558" s="253">
        <v>3.9082414390316067E-2</v>
      </c>
      <c r="R558" s="253" t="s">
        <v>462</v>
      </c>
      <c r="S558" s="253">
        <v>8.9513099034051902E-3</v>
      </c>
      <c r="T558" s="253">
        <v>8.790821444626987E-3</v>
      </c>
      <c r="U558" s="253">
        <v>1.8176612132659642E-2</v>
      </c>
      <c r="V558" s="253">
        <v>0.16854017783853989</v>
      </c>
      <c r="W558" s="253">
        <v>0.79746783360904805</v>
      </c>
      <c r="X558" s="253">
        <v>0.7463186715772735</v>
      </c>
      <c r="Y558" s="253">
        <v>0.15773010061434203</v>
      </c>
      <c r="Z558" s="253">
        <v>7.3217853935323377E-3</v>
      </c>
      <c r="AA558" s="253">
        <v>8.669531327763183E-2</v>
      </c>
      <c r="AB558" s="253">
        <v>1.9341291372202364E-3</v>
      </c>
      <c r="AC558" s="253">
        <f t="shared" si="32"/>
        <v>4</v>
      </c>
      <c r="AD558" s="249">
        <v>81.758246022084563</v>
      </c>
      <c r="AF558" s="252">
        <v>0.24</v>
      </c>
      <c r="AG558" s="252">
        <v>3.27</v>
      </c>
      <c r="AH558" s="252">
        <v>1.92</v>
      </c>
      <c r="AI558" s="252">
        <v>6.01</v>
      </c>
      <c r="AJ558" s="252">
        <v>0.53</v>
      </c>
      <c r="AK558" s="252">
        <v>5.84</v>
      </c>
      <c r="AL558" s="252">
        <v>0.26</v>
      </c>
      <c r="AM558" s="252">
        <v>0.87</v>
      </c>
      <c r="AN558" s="252">
        <v>41.25</v>
      </c>
      <c r="AO558" s="256"/>
      <c r="AP558" s="483" t="s">
        <v>1762</v>
      </c>
      <c r="AQ558" s="252">
        <v>30</v>
      </c>
      <c r="AR558" s="252">
        <v>15</v>
      </c>
      <c r="AS558" s="256"/>
      <c r="AT558" s="256"/>
      <c r="AU558" s="256"/>
      <c r="AV558" s="256"/>
      <c r="AW558" s="256"/>
      <c r="AX558" s="256"/>
      <c r="AY558" s="256"/>
      <c r="AZ558" s="256"/>
      <c r="BA558" s="256"/>
      <c r="BB558" s="256"/>
      <c r="BC558" s="256"/>
      <c r="BD558" s="256"/>
      <c r="BE558" s="256"/>
      <c r="BF558" s="256"/>
      <c r="BG558" s="256"/>
      <c r="BH558" s="256"/>
      <c r="BI558" s="256"/>
      <c r="BJ558" s="256"/>
      <c r="BK558" s="256"/>
      <c r="BL558" s="256"/>
      <c r="BM558" s="256"/>
      <c r="BN558" s="256"/>
      <c r="BO558" s="256"/>
      <c r="BP558" s="256"/>
      <c r="BQ558" s="256"/>
    </row>
    <row r="559" spans="1:69" s="255" customFormat="1" ht="12.75">
      <c r="A559" s="249">
        <v>2670.0804681784898</v>
      </c>
      <c r="B559" s="250" t="s">
        <v>360</v>
      </c>
      <c r="C559" s="251" t="s">
        <v>479</v>
      </c>
      <c r="D559" s="249">
        <v>39.973911531015197</v>
      </c>
      <c r="E559" s="224">
        <v>55.222189999999998</v>
      </c>
      <c r="F559" s="224">
        <v>0.32669999999999999</v>
      </c>
      <c r="G559" s="224">
        <v>0.91620000000000001</v>
      </c>
      <c r="H559" s="224">
        <v>0.28449999999999998</v>
      </c>
      <c r="I559" s="224">
        <v>11.58201</v>
      </c>
      <c r="J559" s="224">
        <v>0.2253</v>
      </c>
      <c r="K559" s="224">
        <v>29.120470000000001</v>
      </c>
      <c r="L559" s="224">
        <v>2.2892320000000002</v>
      </c>
      <c r="M559" s="224">
        <v>3.5799999999999998E-2</v>
      </c>
      <c r="N559" s="224">
        <v>100.002402</v>
      </c>
      <c r="O559" s="276"/>
      <c r="P559" s="253">
        <v>1.9620049357976186</v>
      </c>
      <c r="Q559" s="253">
        <v>3.7995064202381412E-2</v>
      </c>
      <c r="R559" s="253">
        <v>3.6969527752495068E-4</v>
      </c>
      <c r="S559" s="253">
        <v>8.7288363910824427E-3</v>
      </c>
      <c r="T559" s="253">
        <v>7.991791694491341E-3</v>
      </c>
      <c r="U559" s="253">
        <v>1.464203664663799E-2</v>
      </c>
      <c r="V559" s="253">
        <v>0.17043603790926656</v>
      </c>
      <c r="W559" s="253">
        <v>0.79783160208099635</v>
      </c>
      <c r="X559" s="253">
        <v>0.74455553745790404</v>
      </c>
      <c r="Y559" s="253">
        <v>0.15905498789059849</v>
      </c>
      <c r="Z559" s="253">
        <v>6.7800578689962056E-3</v>
      </c>
      <c r="AA559" s="253">
        <v>8.7143284584063591E-2</v>
      </c>
      <c r="AB559" s="253">
        <v>2.4661321984376767E-3</v>
      </c>
      <c r="AC559" s="253">
        <f t="shared" si="32"/>
        <v>3.9999999999999991</v>
      </c>
      <c r="AD559" s="249">
        <v>81.758315543913511</v>
      </c>
      <c r="AF559" s="252">
        <v>0.24</v>
      </c>
      <c r="AG559" s="252">
        <v>3.35</v>
      </c>
      <c r="AH559" s="252">
        <v>1.93</v>
      </c>
      <c r="AI559" s="252">
        <v>6.5</v>
      </c>
      <c r="AJ559" s="252">
        <v>0.53</v>
      </c>
      <c r="AK559" s="252">
        <v>6.23</v>
      </c>
      <c r="AL559" s="252">
        <v>0.26</v>
      </c>
      <c r="AM559" s="252">
        <v>0.86</v>
      </c>
      <c r="AN559" s="252">
        <v>32.39</v>
      </c>
      <c r="AO559" s="256"/>
      <c r="AP559" s="483" t="s">
        <v>1762</v>
      </c>
      <c r="AQ559" s="252">
        <v>30</v>
      </c>
      <c r="AR559" s="252">
        <v>15</v>
      </c>
      <c r="AS559" s="256"/>
      <c r="AT559" s="256"/>
      <c r="AU559" s="256"/>
      <c r="AV559" s="256"/>
      <c r="AW559" s="256"/>
      <c r="AX559" s="256"/>
      <c r="AY559" s="256"/>
      <c r="AZ559" s="256"/>
      <c r="BA559" s="256"/>
      <c r="BB559" s="256"/>
      <c r="BC559" s="256"/>
      <c r="BD559" s="256"/>
      <c r="BE559" s="256"/>
      <c r="BF559" s="256"/>
      <c r="BG559" s="256"/>
      <c r="BH559" s="256"/>
      <c r="BI559" s="256"/>
      <c r="BJ559" s="256"/>
      <c r="BK559" s="256"/>
      <c r="BL559" s="256"/>
      <c r="BM559" s="256"/>
      <c r="BN559" s="256"/>
      <c r="BO559" s="256"/>
      <c r="BP559" s="256"/>
      <c r="BQ559" s="256"/>
    </row>
    <row r="560" spans="1:69" s="255" customFormat="1" ht="12.75">
      <c r="A560" s="249">
        <v>2670.0804681784898</v>
      </c>
      <c r="B560" s="250" t="s">
        <v>360</v>
      </c>
      <c r="C560" s="251" t="s">
        <v>479</v>
      </c>
      <c r="D560" s="249">
        <v>44.973911531015197</v>
      </c>
      <c r="E560" s="224">
        <v>55.31185</v>
      </c>
      <c r="F560" s="224">
        <v>0.34189999999999998</v>
      </c>
      <c r="G560" s="224">
        <v>0.91200000000000003</v>
      </c>
      <c r="H560" s="224">
        <v>0.28570000000000001</v>
      </c>
      <c r="I560" s="224">
        <v>11.632059999999999</v>
      </c>
      <c r="J560" s="224">
        <v>0.22889999999999999</v>
      </c>
      <c r="K560" s="224">
        <v>29.230920000000001</v>
      </c>
      <c r="L560" s="224">
        <v>2.239681</v>
      </c>
      <c r="M560" s="224">
        <v>2.2700000000000001E-2</v>
      </c>
      <c r="N560" s="224">
        <v>100.20571099999999</v>
      </c>
      <c r="O560" s="276"/>
      <c r="P560" s="253">
        <v>1.9612158985070998</v>
      </c>
      <c r="Q560" s="253">
        <v>3.8111652657128209E-2</v>
      </c>
      <c r="R560" s="253" t="s">
        <v>462</v>
      </c>
      <c r="S560" s="253">
        <v>9.1164776316985767E-3</v>
      </c>
      <c r="T560" s="253">
        <v>8.009268926713697E-3</v>
      </c>
      <c r="U560" s="253">
        <v>1.477488421290829E-2</v>
      </c>
      <c r="V560" s="253">
        <v>0.17055648232700854</v>
      </c>
      <c r="W560" s="253">
        <v>0.79821533573744297</v>
      </c>
      <c r="X560" s="253">
        <v>0.74689056340447213</v>
      </c>
      <c r="Y560" s="253">
        <v>0.15958980174167658</v>
      </c>
      <c r="Z560" s="253">
        <v>6.8744625854214401E-3</v>
      </c>
      <c r="AA560" s="253">
        <v>8.5084614194083114E-2</v>
      </c>
      <c r="AB560" s="253">
        <v>1.560558074346691E-3</v>
      </c>
      <c r="AC560" s="253">
        <f t="shared" si="32"/>
        <v>4</v>
      </c>
      <c r="AD560" s="249">
        <v>81.750464095109962</v>
      </c>
      <c r="AF560" s="252">
        <v>0.24</v>
      </c>
      <c r="AG560" s="252">
        <v>3.19</v>
      </c>
      <c r="AH560" s="252">
        <v>1.94</v>
      </c>
      <c r="AI560" s="252">
        <v>6.43</v>
      </c>
      <c r="AJ560" s="252">
        <v>0.53</v>
      </c>
      <c r="AK560" s="252">
        <v>6.24</v>
      </c>
      <c r="AL560" s="252">
        <v>0.26</v>
      </c>
      <c r="AM560" s="252">
        <v>0.87</v>
      </c>
      <c r="AN560" s="252">
        <v>50.86</v>
      </c>
      <c r="AO560" s="256"/>
      <c r="AP560" s="483" t="s">
        <v>1762</v>
      </c>
      <c r="AQ560" s="252">
        <v>30</v>
      </c>
      <c r="AR560" s="252">
        <v>15</v>
      </c>
      <c r="AS560" s="256"/>
      <c r="AT560" s="256"/>
      <c r="AU560" s="256"/>
      <c r="AV560" s="256"/>
      <c r="AW560" s="256"/>
      <c r="AX560" s="256"/>
      <c r="AY560" s="256"/>
      <c r="AZ560" s="256"/>
      <c r="BA560" s="256"/>
      <c r="BB560" s="256"/>
      <c r="BC560" s="256"/>
      <c r="BD560" s="256"/>
      <c r="BE560" s="256"/>
      <c r="BF560" s="256"/>
      <c r="BG560" s="256"/>
      <c r="BH560" s="256"/>
      <c r="BI560" s="256"/>
      <c r="BJ560" s="256"/>
      <c r="BK560" s="256"/>
      <c r="BL560" s="256"/>
      <c r="BM560" s="256"/>
      <c r="BN560" s="256"/>
      <c r="BO560" s="256"/>
      <c r="BP560" s="256"/>
      <c r="BQ560" s="256"/>
    </row>
    <row r="561" spans="1:69" s="255" customFormat="1" ht="12.75">
      <c r="A561" s="249">
        <v>2670.0804681784898</v>
      </c>
      <c r="B561" s="250" t="s">
        <v>360</v>
      </c>
      <c r="C561" s="251" t="s">
        <v>479</v>
      </c>
      <c r="D561" s="249">
        <v>49.973911531015197</v>
      </c>
      <c r="E561" s="224">
        <v>55.192300000000003</v>
      </c>
      <c r="F561" s="224">
        <v>0.31330000000000002</v>
      </c>
      <c r="G561" s="224">
        <v>0.90329999999999999</v>
      </c>
      <c r="H561" s="224">
        <v>0.27479999999999999</v>
      </c>
      <c r="I561" s="224">
        <v>11.602029999999999</v>
      </c>
      <c r="J561" s="224">
        <v>0.25440000000000002</v>
      </c>
      <c r="K561" s="224">
        <v>29.240960000000001</v>
      </c>
      <c r="L561" s="224">
        <v>2.239681</v>
      </c>
      <c r="M561" s="224">
        <v>1.2999999999999999E-2</v>
      </c>
      <c r="N561" s="224">
        <v>100.03377100000002</v>
      </c>
      <c r="O561" s="276"/>
      <c r="P561" s="253">
        <v>1.9598831991807777</v>
      </c>
      <c r="Q561" s="253">
        <v>3.7804145876725398E-2</v>
      </c>
      <c r="R561" s="253" t="s">
        <v>462</v>
      </c>
      <c r="S561" s="253">
        <v>8.3662885951497467E-3</v>
      </c>
      <c r="T561" s="253">
        <v>7.7151405265733341E-3</v>
      </c>
      <c r="U561" s="253">
        <v>1.8876776936442852E-2</v>
      </c>
      <c r="V561" s="253">
        <v>0.16814360630697364</v>
      </c>
      <c r="W561" s="253">
        <v>0.79921084257735697</v>
      </c>
      <c r="X561" s="253">
        <v>0.74872112636705457</v>
      </c>
      <c r="Y561" s="253">
        <v>0.15752122418608269</v>
      </c>
      <c r="Z561" s="253">
        <v>7.6516402607764876E-3</v>
      </c>
      <c r="AA561" s="253">
        <v>8.5210970294490984E-2</v>
      </c>
      <c r="AB561" s="253">
        <v>8.9503889159521792E-4</v>
      </c>
      <c r="AC561" s="253">
        <f t="shared" si="32"/>
        <v>3.9999999999999987</v>
      </c>
      <c r="AD561" s="249">
        <v>81.794112650721345</v>
      </c>
      <c r="AF561" s="252">
        <v>0.24</v>
      </c>
      <c r="AG561" s="252">
        <v>3.44</v>
      </c>
      <c r="AH561" s="252">
        <v>1.95</v>
      </c>
      <c r="AI561" s="252">
        <v>6.79</v>
      </c>
      <c r="AJ561" s="252">
        <v>0.53</v>
      </c>
      <c r="AK561" s="252">
        <v>5.6</v>
      </c>
      <c r="AL561" s="252">
        <v>0.26</v>
      </c>
      <c r="AM561" s="252">
        <v>0.87</v>
      </c>
      <c r="AN561" s="252">
        <v>88.59</v>
      </c>
      <c r="AO561" s="256"/>
      <c r="AP561" s="483" t="s">
        <v>1762</v>
      </c>
      <c r="AQ561" s="252">
        <v>30</v>
      </c>
      <c r="AR561" s="252">
        <v>15</v>
      </c>
      <c r="AS561" s="256"/>
      <c r="AT561" s="256"/>
      <c r="AU561" s="256"/>
      <c r="AV561" s="256"/>
      <c r="AW561" s="256"/>
      <c r="AX561" s="256"/>
      <c r="AY561" s="256"/>
      <c r="AZ561" s="256"/>
      <c r="BA561" s="256"/>
      <c r="BB561" s="256"/>
      <c r="BC561" s="256"/>
      <c r="BD561" s="256"/>
      <c r="BE561" s="256"/>
      <c r="BF561" s="256"/>
      <c r="BG561" s="256"/>
      <c r="BH561" s="256"/>
      <c r="BI561" s="256"/>
      <c r="BJ561" s="256"/>
      <c r="BK561" s="256"/>
      <c r="BL561" s="256"/>
      <c r="BM561" s="256"/>
      <c r="BN561" s="256"/>
      <c r="BO561" s="256"/>
      <c r="BP561" s="256"/>
      <c r="BQ561" s="256"/>
    </row>
    <row r="562" spans="1:69" s="255" customFormat="1" ht="12.75">
      <c r="A562" s="249">
        <v>2670.0804681784898</v>
      </c>
      <c r="B562" s="250" t="s">
        <v>360</v>
      </c>
      <c r="C562" s="251" t="s">
        <v>479</v>
      </c>
      <c r="D562" s="249">
        <v>54.973911531015197</v>
      </c>
      <c r="E562" s="224">
        <v>55.252079999999999</v>
      </c>
      <c r="F562" s="224">
        <v>0.32300000000000001</v>
      </c>
      <c r="G562" s="224">
        <v>0.88060000000000005</v>
      </c>
      <c r="H562" s="224">
        <v>0.29049999999999998</v>
      </c>
      <c r="I562" s="224">
        <v>11.571999999999999</v>
      </c>
      <c r="J562" s="224">
        <v>0.24110000000000001</v>
      </c>
      <c r="K562" s="224">
        <v>29.150590000000001</v>
      </c>
      <c r="L562" s="224">
        <v>2.269412</v>
      </c>
      <c r="M562" s="224">
        <v>2.6100000000000002E-2</v>
      </c>
      <c r="N562" s="224">
        <v>100.005382</v>
      </c>
      <c r="O562" s="276"/>
      <c r="P562" s="253">
        <v>1.9630710026881617</v>
      </c>
      <c r="Q562" s="253">
        <v>3.6874129774035487E-2</v>
      </c>
      <c r="R562" s="253" t="s">
        <v>462</v>
      </c>
      <c r="S562" s="253">
        <v>8.6299970551416225E-3</v>
      </c>
      <c r="T562" s="253">
        <v>8.1603526609182984E-3</v>
      </c>
      <c r="U562" s="253">
        <v>1.3361456198529353E-2</v>
      </c>
      <c r="V562" s="253">
        <v>0.17099778923902292</v>
      </c>
      <c r="W562" s="253">
        <v>0.79890527238419118</v>
      </c>
      <c r="X562" s="253">
        <v>0.74508041714224893</v>
      </c>
      <c r="Y562" s="253">
        <v>0.15947711016650273</v>
      </c>
      <c r="Z562" s="253">
        <v>7.2555497712941943E-3</v>
      </c>
      <c r="AA562" s="253">
        <v>8.638898479986333E-2</v>
      </c>
      <c r="AB562" s="253">
        <v>1.7979381200907512E-3</v>
      </c>
      <c r="AC562" s="253">
        <f t="shared" si="32"/>
        <v>4.0000000000000009</v>
      </c>
      <c r="AD562" s="249">
        <v>81.786611905981459</v>
      </c>
      <c r="AF562" s="252">
        <v>0.24</v>
      </c>
      <c r="AG562" s="252">
        <v>3.38</v>
      </c>
      <c r="AH562" s="252">
        <v>1.99</v>
      </c>
      <c r="AI562" s="252">
        <v>6.39</v>
      </c>
      <c r="AJ562" s="252">
        <v>0.53</v>
      </c>
      <c r="AK562" s="252">
        <v>5.75</v>
      </c>
      <c r="AL562" s="252">
        <v>0.26</v>
      </c>
      <c r="AM562" s="252">
        <v>0.87</v>
      </c>
      <c r="AN562" s="252">
        <v>44.65</v>
      </c>
      <c r="AO562" s="256"/>
      <c r="AP562" s="483" t="s">
        <v>1762</v>
      </c>
      <c r="AQ562" s="252">
        <v>30</v>
      </c>
      <c r="AR562" s="252">
        <v>15</v>
      </c>
      <c r="AS562" s="256"/>
      <c r="AT562" s="256"/>
      <c r="AU562" s="256"/>
      <c r="AV562" s="256"/>
      <c r="AW562" s="256"/>
      <c r="AX562" s="256"/>
      <c r="AY562" s="256"/>
      <c r="AZ562" s="256"/>
      <c r="BA562" s="256"/>
      <c r="BB562" s="256"/>
      <c r="BC562" s="256"/>
      <c r="BD562" s="256"/>
      <c r="BE562" s="256"/>
      <c r="BF562" s="256"/>
      <c r="BG562" s="256"/>
      <c r="BH562" s="256"/>
      <c r="BI562" s="256"/>
      <c r="BJ562" s="256"/>
      <c r="BK562" s="256"/>
      <c r="BL562" s="256"/>
      <c r="BM562" s="256"/>
      <c r="BN562" s="256"/>
      <c r="BO562" s="256"/>
      <c r="BP562" s="256"/>
      <c r="BQ562" s="256"/>
    </row>
    <row r="563" spans="1:69" s="255" customFormat="1" ht="12.75">
      <c r="A563" s="249">
        <v>2670.0804681784898</v>
      </c>
      <c r="B563" s="250" t="s">
        <v>360</v>
      </c>
      <c r="C563" s="251" t="s">
        <v>479</v>
      </c>
      <c r="D563" s="249">
        <v>59.973911531015197</v>
      </c>
      <c r="E563" s="224">
        <v>55.30189</v>
      </c>
      <c r="F563" s="224">
        <v>0.32450000000000001</v>
      </c>
      <c r="G563" s="224">
        <v>0.91349999999999998</v>
      </c>
      <c r="H563" s="224">
        <v>0.3085</v>
      </c>
      <c r="I563" s="224">
        <v>11.62205</v>
      </c>
      <c r="J563" s="224">
        <v>0.246</v>
      </c>
      <c r="K563" s="224">
        <v>29.170670000000001</v>
      </c>
      <c r="L563" s="224">
        <v>2.2793220000000001</v>
      </c>
      <c r="M563" s="224">
        <v>3.6999999999999998E-2</v>
      </c>
      <c r="N563" s="224">
        <v>100.20343199999999</v>
      </c>
      <c r="O563" s="276"/>
      <c r="P563" s="253">
        <v>1.9611540841648236</v>
      </c>
      <c r="Q563" s="253">
        <v>3.8180008173977965E-2</v>
      </c>
      <c r="R563" s="253" t="s">
        <v>462</v>
      </c>
      <c r="S563" s="253">
        <v>8.6538067569308895E-3</v>
      </c>
      <c r="T563" s="253">
        <v>8.6497255161543489E-3</v>
      </c>
      <c r="U563" s="253">
        <v>1.6098503310310264E-2</v>
      </c>
      <c r="V563" s="253">
        <v>0.16989151974092151</v>
      </c>
      <c r="W563" s="253">
        <v>0.79737235233688131</v>
      </c>
      <c r="X563" s="253">
        <v>0.74477791135914206</v>
      </c>
      <c r="Y563" s="253">
        <v>0.15868552610263545</v>
      </c>
      <c r="Z563" s="253">
        <v>7.3891177780869158E-3</v>
      </c>
      <c r="AA563" s="253">
        <v>8.6603425916184695E-2</v>
      </c>
      <c r="AB563" s="253">
        <v>2.5440188439509199E-3</v>
      </c>
      <c r="AC563" s="253">
        <f t="shared" si="32"/>
        <v>3.9999999999999996</v>
      </c>
      <c r="AD563" s="249">
        <v>81.732518878715993</v>
      </c>
      <c r="AF563" s="252">
        <v>0.24</v>
      </c>
      <c r="AG563" s="252">
        <v>3.38</v>
      </c>
      <c r="AH563" s="252">
        <v>1.93</v>
      </c>
      <c r="AI563" s="252">
        <v>6.18</v>
      </c>
      <c r="AJ563" s="252">
        <v>0.53</v>
      </c>
      <c r="AK563" s="252">
        <v>5.75</v>
      </c>
      <c r="AL563" s="252">
        <v>0.26</v>
      </c>
      <c r="AM563" s="252">
        <v>0.86</v>
      </c>
      <c r="AN563" s="252">
        <v>31.41</v>
      </c>
      <c r="AO563" s="256"/>
      <c r="AP563" s="483" t="s">
        <v>1762</v>
      </c>
      <c r="AQ563" s="252">
        <v>30</v>
      </c>
      <c r="AR563" s="252">
        <v>15</v>
      </c>
      <c r="AS563" s="256"/>
      <c r="AT563" s="256"/>
      <c r="AU563" s="256"/>
      <c r="AV563" s="256"/>
      <c r="AW563" s="256"/>
      <c r="AX563" s="256"/>
      <c r="AY563" s="256"/>
      <c r="AZ563" s="256"/>
      <c r="BA563" s="256"/>
      <c r="BB563" s="256"/>
      <c r="BC563" s="256"/>
      <c r="BD563" s="256"/>
      <c r="BE563" s="256"/>
      <c r="BF563" s="256"/>
      <c r="BG563" s="256"/>
      <c r="BH563" s="256"/>
      <c r="BI563" s="256"/>
      <c r="BJ563" s="256"/>
      <c r="BK563" s="256"/>
      <c r="BL563" s="256"/>
      <c r="BM563" s="256"/>
      <c r="BN563" s="256"/>
      <c r="BO563" s="256"/>
      <c r="BP563" s="256"/>
      <c r="BQ563" s="256"/>
    </row>
    <row r="564" spans="1:69" s="255" customFormat="1" ht="12.75">
      <c r="A564" s="249">
        <v>2670.0804681784898</v>
      </c>
      <c r="B564" s="250" t="s">
        <v>360</v>
      </c>
      <c r="C564" s="251" t="s">
        <v>479</v>
      </c>
      <c r="D564" s="249">
        <v>64.973911531015204</v>
      </c>
      <c r="E564" s="224">
        <v>55.252079999999999</v>
      </c>
      <c r="F564" s="224">
        <v>0.32700000000000001</v>
      </c>
      <c r="G564" s="224">
        <v>0.9415</v>
      </c>
      <c r="H564" s="224">
        <v>0.28289999999999998</v>
      </c>
      <c r="I564" s="224">
        <v>11.62205</v>
      </c>
      <c r="J564" s="224">
        <v>0.2447</v>
      </c>
      <c r="K564" s="224">
        <v>29.120470000000001</v>
      </c>
      <c r="L564" s="224">
        <v>2.2793220000000001</v>
      </c>
      <c r="M564" s="224">
        <v>4.1300000000000003E-2</v>
      </c>
      <c r="N564" s="224">
        <v>100.11132199999999</v>
      </c>
      <c r="O564" s="276"/>
      <c r="P564" s="253">
        <v>1.9611745721395313</v>
      </c>
      <c r="Q564" s="253">
        <v>3.882542786046872E-2</v>
      </c>
      <c r="R564" s="253">
        <v>5.6073467451067671E-4</v>
      </c>
      <c r="S564" s="253">
        <v>8.7284298045015082E-3</v>
      </c>
      <c r="T564" s="253">
        <v>7.939186137409732E-3</v>
      </c>
      <c r="U564" s="253">
        <v>1.5710912199994098E-2</v>
      </c>
      <c r="V564" s="253">
        <v>0.17026857368957801</v>
      </c>
      <c r="W564" s="253">
        <v>0.79679216349400583</v>
      </c>
      <c r="X564" s="253">
        <v>0.74410816395345591</v>
      </c>
      <c r="Y564" s="253">
        <v>0.15901039386675489</v>
      </c>
      <c r="Z564" s="253">
        <v>7.3567725703297896E-3</v>
      </c>
      <c r="AA564" s="253">
        <v>8.6682404849010478E-2</v>
      </c>
      <c r="AB564" s="253">
        <v>2.8422647604490064E-3</v>
      </c>
      <c r="AC564" s="253">
        <f t="shared" si="32"/>
        <v>4</v>
      </c>
      <c r="AD564" s="249">
        <v>81.706788738892499</v>
      </c>
      <c r="AF564" s="252">
        <v>0.24</v>
      </c>
      <c r="AG564" s="252">
        <v>3.34</v>
      </c>
      <c r="AH564" s="252">
        <v>1.9</v>
      </c>
      <c r="AI564" s="252">
        <v>6.59</v>
      </c>
      <c r="AJ564" s="252">
        <v>0.53</v>
      </c>
      <c r="AK564" s="252">
        <v>5.72</v>
      </c>
      <c r="AL564" s="252">
        <v>0.26</v>
      </c>
      <c r="AM564" s="252">
        <v>0.86</v>
      </c>
      <c r="AN564" s="252">
        <v>28.8</v>
      </c>
      <c r="AO564" s="256"/>
      <c r="AP564" s="483" t="s">
        <v>1762</v>
      </c>
      <c r="AQ564" s="252">
        <v>30</v>
      </c>
      <c r="AR564" s="252">
        <v>15</v>
      </c>
      <c r="AS564" s="256"/>
      <c r="AT564" s="256"/>
      <c r="AU564" s="256"/>
      <c r="AV564" s="256"/>
      <c r="AW564" s="256"/>
      <c r="AX564" s="256"/>
      <c r="AY564" s="256"/>
      <c r="AZ564" s="256"/>
      <c r="BA564" s="256"/>
      <c r="BB564" s="256"/>
      <c r="BC564" s="256"/>
      <c r="BD564" s="256"/>
      <c r="BE564" s="256"/>
      <c r="BF564" s="256"/>
      <c r="BG564" s="256"/>
      <c r="BH564" s="256"/>
      <c r="BI564" s="256"/>
      <c r="BJ564" s="256"/>
      <c r="BK564" s="256"/>
      <c r="BL564" s="256"/>
      <c r="BM564" s="256"/>
      <c r="BN564" s="256"/>
      <c r="BO564" s="256"/>
      <c r="BP564" s="256"/>
      <c r="BQ564" s="256"/>
    </row>
    <row r="565" spans="1:69" s="255" customFormat="1" ht="12.75">
      <c r="A565" s="249">
        <v>2670.0804681784898</v>
      </c>
      <c r="B565" s="250" t="s">
        <v>360</v>
      </c>
      <c r="C565" s="251" t="s">
        <v>479</v>
      </c>
      <c r="D565" s="249">
        <v>69.973911531015204</v>
      </c>
      <c r="E565" s="224">
        <v>55.252079999999999</v>
      </c>
      <c r="F565" s="224">
        <v>0.32940000000000003</v>
      </c>
      <c r="G565" s="224">
        <v>0.9491001</v>
      </c>
      <c r="H565" s="224">
        <v>0.29830000000000001</v>
      </c>
      <c r="I565" s="224">
        <v>11.662100000000001</v>
      </c>
      <c r="J565" s="224">
        <v>0.24299999999999999</v>
      </c>
      <c r="K565" s="224">
        <v>29.251010000000001</v>
      </c>
      <c r="L565" s="224">
        <v>2.269412</v>
      </c>
      <c r="M565" s="224">
        <v>1.83E-2</v>
      </c>
      <c r="N565" s="224">
        <v>100.2727021</v>
      </c>
      <c r="O565" s="276"/>
      <c r="P565" s="253">
        <v>1.9577975360708761</v>
      </c>
      <c r="Q565" s="253">
        <v>3.9635732386599433E-2</v>
      </c>
      <c r="R565" s="253" t="s">
        <v>462</v>
      </c>
      <c r="S565" s="253">
        <v>8.7773514816315533E-3</v>
      </c>
      <c r="T565" s="253">
        <v>8.3569501981776567E-3</v>
      </c>
      <c r="U565" s="253">
        <v>2.0114779133198368E-2</v>
      </c>
      <c r="V565" s="253">
        <v>0.16795579395759738</v>
      </c>
      <c r="W565" s="253">
        <v>0.79736185677191884</v>
      </c>
      <c r="X565" s="253">
        <v>0.74778071193430373</v>
      </c>
      <c r="Y565" s="253">
        <v>0.15751205316939174</v>
      </c>
      <c r="Z565" s="253">
        <v>7.293083039048521E-3</v>
      </c>
      <c r="AA565" s="253">
        <v>8.6156915034266757E-2</v>
      </c>
      <c r="AB565" s="253">
        <v>1.2572368229892695E-3</v>
      </c>
      <c r="AC565" s="253">
        <f t="shared" si="32"/>
        <v>3.9999999999999991</v>
      </c>
      <c r="AD565" s="249">
        <v>81.722218163685767</v>
      </c>
      <c r="AF565" s="252">
        <v>0.24</v>
      </c>
      <c r="AG565" s="252">
        <v>3.33</v>
      </c>
      <c r="AH565" s="252">
        <v>1.9</v>
      </c>
      <c r="AI565" s="252">
        <v>6.36</v>
      </c>
      <c r="AJ565" s="252">
        <v>0.53</v>
      </c>
      <c r="AK565" s="252">
        <v>5.73</v>
      </c>
      <c r="AL565" s="252">
        <v>0.26</v>
      </c>
      <c r="AM565" s="252">
        <v>0.87</v>
      </c>
      <c r="AN565" s="252">
        <v>64.34</v>
      </c>
      <c r="AO565" s="256"/>
      <c r="AP565" s="483" t="s">
        <v>1762</v>
      </c>
      <c r="AQ565" s="252">
        <v>30</v>
      </c>
      <c r="AR565" s="252">
        <v>15</v>
      </c>
      <c r="AS565" s="256"/>
      <c r="AT565" s="256"/>
      <c r="AU565" s="256"/>
      <c r="AV565" s="256"/>
      <c r="AW565" s="256"/>
      <c r="AX565" s="256"/>
      <c r="AY565" s="256"/>
      <c r="AZ565" s="256"/>
      <c r="BA565" s="256"/>
      <c r="BB565" s="256"/>
      <c r="BC565" s="256"/>
      <c r="BD565" s="256"/>
      <c r="BE565" s="256"/>
      <c r="BF565" s="256"/>
      <c r="BG565" s="256"/>
      <c r="BH565" s="256"/>
      <c r="BI565" s="256"/>
      <c r="BJ565" s="256"/>
      <c r="BK565" s="256"/>
      <c r="BL565" s="256"/>
      <c r="BM565" s="256"/>
      <c r="BN565" s="256"/>
      <c r="BO565" s="256"/>
      <c r="BP565" s="256"/>
      <c r="BQ565" s="256"/>
    </row>
    <row r="566" spans="1:69" s="255" customFormat="1" ht="12.75">
      <c r="A566" s="252"/>
      <c r="B566" s="252"/>
      <c r="C566" s="251"/>
      <c r="D566" s="249"/>
      <c r="E566" s="224"/>
      <c r="F566" s="224"/>
      <c r="G566" s="224"/>
      <c r="H566" s="224"/>
      <c r="I566" s="224"/>
      <c r="J566" s="224"/>
      <c r="K566" s="224"/>
      <c r="L566" s="224"/>
      <c r="M566" s="224"/>
      <c r="N566" s="224"/>
      <c r="O566" s="276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49"/>
      <c r="AF566" s="224"/>
      <c r="AG566" s="224"/>
      <c r="AH566" s="224"/>
      <c r="AI566" s="224"/>
      <c r="AJ566" s="224"/>
      <c r="AK566" s="224"/>
      <c r="AL566" s="224"/>
      <c r="AM566" s="224"/>
      <c r="AN566" s="224"/>
      <c r="AO566" s="256"/>
      <c r="AP566" s="252"/>
      <c r="AQ566" s="252"/>
      <c r="AR566" s="252"/>
      <c r="AS566" s="256"/>
      <c r="AT566" s="256"/>
      <c r="AU566" s="256"/>
      <c r="AV566" s="256"/>
      <c r="AW566" s="256"/>
      <c r="AX566" s="256"/>
      <c r="AY566" s="256"/>
      <c r="AZ566" s="256"/>
      <c r="BA566" s="256"/>
      <c r="BB566" s="256"/>
      <c r="BC566" s="256"/>
      <c r="BD566" s="256"/>
      <c r="BE566" s="256"/>
      <c r="BF566" s="256"/>
      <c r="BG566" s="256"/>
      <c r="BH566" s="256"/>
      <c r="BI566" s="256"/>
      <c r="BJ566" s="256"/>
      <c r="BK566" s="256"/>
      <c r="BL566" s="256"/>
      <c r="BM566" s="256"/>
      <c r="BN566" s="256"/>
      <c r="BO566" s="256"/>
      <c r="BP566" s="256"/>
      <c r="BQ566" s="256"/>
    </row>
    <row r="567" spans="1:69" s="255" customFormat="1" ht="12.75">
      <c r="A567" s="249">
        <v>2670.0804681784898</v>
      </c>
      <c r="B567" s="250" t="s">
        <v>360</v>
      </c>
      <c r="C567" s="251" t="s">
        <v>470</v>
      </c>
      <c r="D567" s="249">
        <v>0</v>
      </c>
      <c r="E567" s="224">
        <v>54.783839999999998</v>
      </c>
      <c r="F567" s="224">
        <v>0.35699999999999998</v>
      </c>
      <c r="G567" s="224">
        <v>1.1037999999999999</v>
      </c>
      <c r="H567" s="224">
        <v>0.51100000000000001</v>
      </c>
      <c r="I567" s="224">
        <v>11.011419999999999</v>
      </c>
      <c r="J567" s="224">
        <v>0.2155</v>
      </c>
      <c r="K567" s="224">
        <v>29.120470000000001</v>
      </c>
      <c r="L567" s="224">
        <v>2.6162649999999998</v>
      </c>
      <c r="M567" s="224">
        <v>4.2700000000000002E-2</v>
      </c>
      <c r="N567" s="224">
        <v>99.761994999999999</v>
      </c>
      <c r="O567" s="276"/>
      <c r="P567" s="253">
        <v>1.9488038261844571</v>
      </c>
      <c r="Q567" s="253">
        <v>4.6276634359982693E-2</v>
      </c>
      <c r="R567" s="253" t="s">
        <v>462</v>
      </c>
      <c r="S567" s="253">
        <v>9.5500274225348274E-3</v>
      </c>
      <c r="T567" s="253">
        <v>1.4371826595583824E-2</v>
      </c>
      <c r="U567" s="253">
        <v>2.5588866321999859E-2</v>
      </c>
      <c r="V567" s="253">
        <v>0.15627470177742259</v>
      </c>
      <c r="W567" s="253">
        <v>0.79913411733801909</v>
      </c>
      <c r="X567" s="253">
        <v>0.74513355152254301</v>
      </c>
      <c r="Y567" s="253">
        <v>0.14571461913855799</v>
      </c>
      <c r="Z567" s="253">
        <v>6.4930488022130802E-3</v>
      </c>
      <c r="AA567" s="253">
        <v>9.9713746045135276E-2</v>
      </c>
      <c r="AB567" s="253">
        <v>2.9450344915506097E-3</v>
      </c>
      <c r="AC567" s="253">
        <f t="shared" ref="AC567:AC607" si="33">SUM(P567:AB567)</f>
        <v>4.0000000000000009</v>
      </c>
      <c r="AD567" s="249">
        <v>82.499724206952266</v>
      </c>
      <c r="AF567" s="252">
        <v>0.24</v>
      </c>
      <c r="AG567" s="252">
        <v>3.15</v>
      </c>
      <c r="AH567" s="252">
        <v>1.73</v>
      </c>
      <c r="AI567" s="252">
        <v>4.3</v>
      </c>
      <c r="AJ567" s="252">
        <v>0.55000000000000004</v>
      </c>
      <c r="AK567" s="252">
        <v>6.42</v>
      </c>
      <c r="AL567" s="252">
        <v>0.26</v>
      </c>
      <c r="AM567" s="252">
        <v>0.8</v>
      </c>
      <c r="AN567" s="252">
        <v>27.94</v>
      </c>
      <c r="AO567" s="256"/>
      <c r="AP567" s="483" t="s">
        <v>1762</v>
      </c>
      <c r="AQ567" s="252">
        <v>30</v>
      </c>
      <c r="AR567" s="252">
        <v>15</v>
      </c>
      <c r="AS567" s="256"/>
      <c r="AT567" s="256"/>
      <c r="AU567" s="256"/>
      <c r="AV567" s="256"/>
      <c r="AW567" s="256"/>
      <c r="AX567" s="256"/>
      <c r="AY567" s="256"/>
      <c r="AZ567" s="256"/>
      <c r="BA567" s="256"/>
      <c r="BB567" s="256"/>
      <c r="BC567" s="256"/>
      <c r="BD567" s="256"/>
      <c r="BE567" s="256"/>
      <c r="BF567" s="256"/>
      <c r="BG567" s="256"/>
      <c r="BH567" s="256"/>
      <c r="BI567" s="256"/>
      <c r="BJ567" s="256"/>
      <c r="BK567" s="256"/>
      <c r="BL567" s="256"/>
      <c r="BM567" s="256"/>
      <c r="BN567" s="256"/>
      <c r="BO567" s="256"/>
      <c r="BP567" s="256"/>
      <c r="BQ567" s="256"/>
    </row>
    <row r="568" spans="1:69" s="255" customFormat="1" ht="12.75">
      <c r="A568" s="249">
        <v>2670.0804681784898</v>
      </c>
      <c r="B568" s="250" t="s">
        <v>360</v>
      </c>
      <c r="C568" s="251" t="s">
        <v>470</v>
      </c>
      <c r="D568" s="249">
        <v>4.9904131769206099</v>
      </c>
      <c r="E568" s="224">
        <v>55.082709999999999</v>
      </c>
      <c r="F568" s="224">
        <v>0.32779999999999998</v>
      </c>
      <c r="G568" s="224">
        <v>1.0317000000000001</v>
      </c>
      <c r="H568" s="224">
        <v>0.4758</v>
      </c>
      <c r="I568" s="224">
        <v>10.951359999999999</v>
      </c>
      <c r="J568" s="224">
        <v>0.23860000000000001</v>
      </c>
      <c r="K568" s="224">
        <v>29.471920000000001</v>
      </c>
      <c r="L568" s="224">
        <v>2.2793220000000001</v>
      </c>
      <c r="M568" s="224">
        <v>1.9400000000000001E-2</v>
      </c>
      <c r="N568" s="224">
        <v>99.878612000000004</v>
      </c>
      <c r="O568" s="276"/>
      <c r="P568" s="253">
        <v>1.95506800844254</v>
      </c>
      <c r="Q568" s="253">
        <v>4.3157444787193161E-2</v>
      </c>
      <c r="R568" s="253" t="s">
        <v>462</v>
      </c>
      <c r="S568" s="253">
        <v>8.7493596471113159E-3</v>
      </c>
      <c r="T568" s="253">
        <v>1.3352003058492183E-2</v>
      </c>
      <c r="U568" s="253">
        <v>1.7190858678253207E-2</v>
      </c>
      <c r="V568" s="253">
        <v>0.1586913410576728</v>
      </c>
      <c r="W568" s="253">
        <v>0.80379098432873719</v>
      </c>
      <c r="X568" s="253">
        <v>0.75563061613260474</v>
      </c>
      <c r="Y568" s="253">
        <v>0.14918310625051318</v>
      </c>
      <c r="Z568" s="253">
        <v>7.173031680462948E-3</v>
      </c>
      <c r="AA568" s="253">
        <v>8.6678203233177736E-2</v>
      </c>
      <c r="AB568" s="253">
        <v>1.3350427032414545E-3</v>
      </c>
      <c r="AC568" s="253">
        <f t="shared" si="33"/>
        <v>4</v>
      </c>
      <c r="AD568" s="249">
        <v>82.750460888094963</v>
      </c>
      <c r="AF568" s="252">
        <v>0.24</v>
      </c>
      <c r="AG568" s="252">
        <v>3.4</v>
      </c>
      <c r="AH568" s="252">
        <v>1.8</v>
      </c>
      <c r="AI568" s="252">
        <v>4.5599999999999996</v>
      </c>
      <c r="AJ568" s="252">
        <v>0.55000000000000004</v>
      </c>
      <c r="AK568" s="252">
        <v>5.93</v>
      </c>
      <c r="AL568" s="252">
        <v>0.26</v>
      </c>
      <c r="AM568" s="252">
        <v>0.87</v>
      </c>
      <c r="AN568" s="252">
        <v>60.17</v>
      </c>
      <c r="AO568" s="256"/>
      <c r="AP568" s="483" t="s">
        <v>1762</v>
      </c>
      <c r="AQ568" s="252">
        <v>30</v>
      </c>
      <c r="AR568" s="252">
        <v>15</v>
      </c>
      <c r="AS568" s="256"/>
      <c r="AT568" s="256"/>
      <c r="AU568" s="256"/>
      <c r="AV568" s="256"/>
      <c r="AW568" s="256"/>
      <c r="AX568" s="256"/>
      <c r="AY568" s="256"/>
      <c r="AZ568" s="256"/>
      <c r="BA568" s="256"/>
      <c r="BB568" s="256"/>
      <c r="BC568" s="256"/>
      <c r="BD568" s="256"/>
      <c r="BE568" s="256"/>
      <c r="BF568" s="256"/>
      <c r="BG568" s="256"/>
      <c r="BH568" s="256"/>
      <c r="BI568" s="256"/>
      <c r="BJ568" s="256"/>
      <c r="BK568" s="256"/>
      <c r="BL568" s="256"/>
      <c r="BM568" s="256"/>
      <c r="BN568" s="256"/>
      <c r="BO568" s="256"/>
      <c r="BP568" s="256"/>
      <c r="BQ568" s="256"/>
    </row>
    <row r="569" spans="1:69" s="255" customFormat="1" ht="12.75">
      <c r="A569" s="249">
        <v>2670.0804681784898</v>
      </c>
      <c r="B569" s="250" t="s">
        <v>360</v>
      </c>
      <c r="C569" s="251" t="s">
        <v>470</v>
      </c>
      <c r="D569" s="249">
        <v>9.9904131769206099</v>
      </c>
      <c r="E569" s="224">
        <v>55.152450000000002</v>
      </c>
      <c r="F569" s="224">
        <v>0.32379999999999998</v>
      </c>
      <c r="G569" s="224">
        <v>0.99709999999999999</v>
      </c>
      <c r="H569" s="224">
        <v>0.36849999999999999</v>
      </c>
      <c r="I569" s="224">
        <v>11.26168</v>
      </c>
      <c r="J569" s="224">
        <v>0.2283</v>
      </c>
      <c r="K569" s="224">
        <v>29.341380000000001</v>
      </c>
      <c r="L569" s="224">
        <v>2.239681</v>
      </c>
      <c r="M569" s="224">
        <v>3.9600000000000003E-2</v>
      </c>
      <c r="N569" s="224">
        <v>99.952491000000009</v>
      </c>
      <c r="O569" s="276"/>
      <c r="P569" s="253">
        <v>1.9576475354149088</v>
      </c>
      <c r="Q569" s="253">
        <v>4.1712299422431619E-2</v>
      </c>
      <c r="R569" s="253" t="s">
        <v>462</v>
      </c>
      <c r="S569" s="253">
        <v>8.6430551862317732E-3</v>
      </c>
      <c r="T569" s="253">
        <v>1.0341477696711737E-2</v>
      </c>
      <c r="U569" s="253">
        <v>1.8090325483719027E-2</v>
      </c>
      <c r="V569" s="253">
        <v>0.16303667567180927</v>
      </c>
      <c r="W569" s="253">
        <v>0.80052863112418804</v>
      </c>
      <c r="X569" s="253">
        <v>0.75206848060890963</v>
      </c>
      <c r="Y569" s="253">
        <v>0.1531672199954128</v>
      </c>
      <c r="Z569" s="253">
        <v>6.8637482045295151E-3</v>
      </c>
      <c r="AA569" s="253">
        <v>8.5175267386003672E-2</v>
      </c>
      <c r="AB569" s="253">
        <v>2.7252838051443867E-3</v>
      </c>
      <c r="AC569" s="253">
        <f t="shared" si="33"/>
        <v>4</v>
      </c>
      <c r="AD569" s="249">
        <v>82.283334746151723</v>
      </c>
      <c r="AF569" s="252">
        <v>0.24</v>
      </c>
      <c r="AG569" s="252">
        <v>3.39</v>
      </c>
      <c r="AH569" s="252">
        <v>1.83</v>
      </c>
      <c r="AI569" s="252">
        <v>5.39</v>
      </c>
      <c r="AJ569" s="252">
        <v>0.54</v>
      </c>
      <c r="AK569" s="252">
        <v>6.15</v>
      </c>
      <c r="AL569" s="252">
        <v>0.26</v>
      </c>
      <c r="AM569" s="252">
        <v>0.87</v>
      </c>
      <c r="AN569" s="252">
        <v>28.82</v>
      </c>
      <c r="AO569" s="256"/>
      <c r="AP569" s="483" t="s">
        <v>1762</v>
      </c>
      <c r="AQ569" s="252">
        <v>30</v>
      </c>
      <c r="AR569" s="252">
        <v>15</v>
      </c>
      <c r="AS569" s="256"/>
      <c r="AT569" s="256"/>
      <c r="AU569" s="256"/>
      <c r="AV569" s="256"/>
      <c r="AW569" s="256"/>
      <c r="AX569" s="256"/>
      <c r="AY569" s="256"/>
      <c r="AZ569" s="256"/>
      <c r="BA569" s="256"/>
      <c r="BB569" s="256"/>
      <c r="BC569" s="256"/>
      <c r="BD569" s="256"/>
      <c r="BE569" s="256"/>
      <c r="BF569" s="256"/>
      <c r="BG569" s="256"/>
      <c r="BH569" s="256"/>
      <c r="BI569" s="256"/>
      <c r="BJ569" s="256"/>
      <c r="BK569" s="256"/>
      <c r="BL569" s="256"/>
      <c r="BM569" s="256"/>
      <c r="BN569" s="256"/>
      <c r="BO569" s="256"/>
      <c r="BP569" s="256"/>
      <c r="BQ569" s="256"/>
    </row>
    <row r="570" spans="1:69" s="255" customFormat="1" ht="12.75">
      <c r="A570" s="249">
        <v>2670.0804681784898</v>
      </c>
      <c r="B570" s="250" t="s">
        <v>360</v>
      </c>
      <c r="C570" s="251" t="s">
        <v>470</v>
      </c>
      <c r="D570" s="249">
        <v>14.99041317692061</v>
      </c>
      <c r="E570" s="224">
        <v>55.122570000000003</v>
      </c>
      <c r="F570" s="224">
        <v>0.3221</v>
      </c>
      <c r="G570" s="224">
        <v>1.0125999999999999</v>
      </c>
      <c r="H570" s="224">
        <v>0.432</v>
      </c>
      <c r="I570" s="224">
        <v>11.56199</v>
      </c>
      <c r="J570" s="224">
        <v>0.23400000000000001</v>
      </c>
      <c r="K570" s="224">
        <v>29.271090000000001</v>
      </c>
      <c r="L570" s="224">
        <v>2.2495919999999998</v>
      </c>
      <c r="M570" s="224">
        <v>2.6100000000000002E-2</v>
      </c>
      <c r="N570" s="224">
        <v>100.23204199999999</v>
      </c>
      <c r="O570" s="276"/>
      <c r="P570" s="253">
        <v>1.9535887750051648</v>
      </c>
      <c r="Q570" s="253">
        <v>4.2295809301257599E-2</v>
      </c>
      <c r="R570" s="253" t="s">
        <v>462</v>
      </c>
      <c r="S570" s="253">
        <v>8.584503214417347E-3</v>
      </c>
      <c r="T570" s="253">
        <v>1.2104945973795129E-2</v>
      </c>
      <c r="U570" s="253">
        <v>2.3046145655699846E-2</v>
      </c>
      <c r="V570" s="253">
        <v>0.16449591981536335</v>
      </c>
      <c r="W570" s="253">
        <v>0.79588390103430184</v>
      </c>
      <c r="X570" s="253">
        <v>0.75062040714298595</v>
      </c>
      <c r="Y570" s="253">
        <v>0.15514071103172919</v>
      </c>
      <c r="Z570" s="253">
        <v>7.0243362087858792E-3</v>
      </c>
      <c r="AA570" s="253">
        <v>8.542108824658276E-2</v>
      </c>
      <c r="AB570" s="253">
        <v>1.7934573699161353E-3</v>
      </c>
      <c r="AC570" s="253">
        <f t="shared" si="33"/>
        <v>4</v>
      </c>
      <c r="AD570" s="249">
        <v>81.860834256083052</v>
      </c>
      <c r="AF570" s="252">
        <v>0.24</v>
      </c>
      <c r="AG570" s="252">
        <v>3.41</v>
      </c>
      <c r="AH570" s="252">
        <v>1.83</v>
      </c>
      <c r="AI570" s="252">
        <v>4.8</v>
      </c>
      <c r="AJ570" s="252">
        <v>0.53</v>
      </c>
      <c r="AK570" s="252">
        <v>6.05</v>
      </c>
      <c r="AL570" s="252">
        <v>0.26</v>
      </c>
      <c r="AM570" s="252">
        <v>0.87</v>
      </c>
      <c r="AN570" s="252">
        <v>44.34</v>
      </c>
      <c r="AO570" s="256"/>
      <c r="AP570" s="483" t="s">
        <v>1762</v>
      </c>
      <c r="AQ570" s="252">
        <v>30</v>
      </c>
      <c r="AR570" s="252">
        <v>15</v>
      </c>
      <c r="AS570" s="256"/>
      <c r="AT570" s="256"/>
      <c r="AU570" s="256"/>
      <c r="AV570" s="256"/>
      <c r="AW570" s="256"/>
      <c r="AX570" s="256"/>
      <c r="AY570" s="256"/>
      <c r="AZ570" s="256"/>
      <c r="BA570" s="256"/>
      <c r="BB570" s="256"/>
      <c r="BC570" s="256"/>
      <c r="BD570" s="256"/>
      <c r="BE570" s="256"/>
      <c r="BF570" s="256"/>
      <c r="BG570" s="256"/>
      <c r="BH570" s="256"/>
      <c r="BI570" s="256"/>
      <c r="BJ570" s="256"/>
      <c r="BK570" s="256"/>
      <c r="BL570" s="256"/>
      <c r="BM570" s="256"/>
      <c r="BN570" s="256"/>
      <c r="BO570" s="256"/>
      <c r="BP570" s="256"/>
      <c r="BQ570" s="256"/>
    </row>
    <row r="571" spans="1:69" s="255" customFormat="1" ht="12.75">
      <c r="A571" s="249">
        <v>2670.0804681784898</v>
      </c>
      <c r="B571" s="250" t="s">
        <v>360</v>
      </c>
      <c r="C571" s="251" t="s">
        <v>470</v>
      </c>
      <c r="D571" s="249">
        <v>19.990413176920612</v>
      </c>
      <c r="E571" s="224">
        <v>55.022939999999998</v>
      </c>
      <c r="F571" s="224">
        <v>0.316</v>
      </c>
      <c r="G571" s="224">
        <v>0.95879999999999999</v>
      </c>
      <c r="H571" s="224">
        <v>0.36259999999999998</v>
      </c>
      <c r="I571" s="224">
        <v>11.55198</v>
      </c>
      <c r="J571" s="224">
        <v>0.23319999999999999</v>
      </c>
      <c r="K571" s="224">
        <v>29.291170000000001</v>
      </c>
      <c r="L571" s="224">
        <v>2.2297709999999999</v>
      </c>
      <c r="M571" s="224">
        <v>3.4299999999999997E-2</v>
      </c>
      <c r="N571" s="224">
        <v>100.00076100000001</v>
      </c>
      <c r="O571" s="276"/>
      <c r="P571" s="253">
        <v>1.9536399779936449</v>
      </c>
      <c r="Q571" s="253">
        <v>4.0122177031458567E-2</v>
      </c>
      <c r="R571" s="253" t="s">
        <v>462</v>
      </c>
      <c r="S571" s="253">
        <v>8.4373987368796029E-3</v>
      </c>
      <c r="T571" s="253">
        <v>1.017897286483385E-2</v>
      </c>
      <c r="U571" s="253">
        <v>2.790534527277444E-2</v>
      </c>
      <c r="V571" s="253">
        <v>0.16210827394053395</v>
      </c>
      <c r="W571" s="253">
        <v>0.79760785415987423</v>
      </c>
      <c r="X571" s="253">
        <v>0.75280016762701518</v>
      </c>
      <c r="Y571" s="253">
        <v>0.15300142188883098</v>
      </c>
      <c r="Z571" s="253">
        <v>7.0131806698947629E-3</v>
      </c>
      <c r="AA571" s="253">
        <v>8.4823981184145733E-2</v>
      </c>
      <c r="AB571" s="253">
        <v>2.361248630113296E-3</v>
      </c>
      <c r="AC571" s="253">
        <f t="shared" si="33"/>
        <v>3.9999999999999996</v>
      </c>
      <c r="AD571" s="249">
        <v>81.883866958990197</v>
      </c>
      <c r="AF571" s="252">
        <v>0.24</v>
      </c>
      <c r="AG571" s="252">
        <v>3.48</v>
      </c>
      <c r="AH571" s="252">
        <v>1.87</v>
      </c>
      <c r="AI571" s="252">
        <v>5.39</v>
      </c>
      <c r="AJ571" s="252">
        <v>0.54</v>
      </c>
      <c r="AK571" s="252">
        <v>6</v>
      </c>
      <c r="AL571" s="252">
        <v>0.26</v>
      </c>
      <c r="AM571" s="252">
        <v>0.88</v>
      </c>
      <c r="AN571" s="252">
        <v>33.86</v>
      </c>
      <c r="AO571" s="256"/>
      <c r="AP571" s="483" t="s">
        <v>1762</v>
      </c>
      <c r="AQ571" s="252">
        <v>30</v>
      </c>
      <c r="AR571" s="252">
        <v>15</v>
      </c>
      <c r="AS571" s="256"/>
      <c r="AT571" s="256"/>
      <c r="AU571" s="256"/>
      <c r="AV571" s="256"/>
      <c r="AW571" s="256"/>
      <c r="AX571" s="256"/>
      <c r="AY571" s="256"/>
      <c r="AZ571" s="256"/>
      <c r="BA571" s="256"/>
      <c r="BB571" s="256"/>
      <c r="BC571" s="256"/>
      <c r="BD571" s="256"/>
      <c r="BE571" s="256"/>
      <c r="BF571" s="256"/>
      <c r="BG571" s="256"/>
      <c r="BH571" s="256"/>
      <c r="BI571" s="256"/>
      <c r="BJ571" s="256"/>
      <c r="BK571" s="256"/>
      <c r="BL571" s="256"/>
      <c r="BM571" s="256"/>
      <c r="BN571" s="256"/>
      <c r="BO571" s="256"/>
      <c r="BP571" s="256"/>
      <c r="BQ571" s="256"/>
    </row>
    <row r="572" spans="1:69" s="255" customFormat="1" ht="12.75">
      <c r="A572" s="249">
        <v>2670.0804681784898</v>
      </c>
      <c r="B572" s="250" t="s">
        <v>360</v>
      </c>
      <c r="C572" s="251" t="s">
        <v>470</v>
      </c>
      <c r="D572" s="249">
        <v>24.990413176920612</v>
      </c>
      <c r="E572" s="224">
        <v>54.913350000000001</v>
      </c>
      <c r="F572" s="224">
        <v>0.32440000000000002</v>
      </c>
      <c r="G572" s="224">
        <v>1.0595000000000001</v>
      </c>
      <c r="H572" s="224">
        <v>0.37880000000000003</v>
      </c>
      <c r="I572" s="224">
        <v>11.632059999999999</v>
      </c>
      <c r="J572" s="224">
        <v>0.27</v>
      </c>
      <c r="K572" s="224">
        <v>29.130510000000001</v>
      </c>
      <c r="L572" s="224">
        <v>2.2595019999999999</v>
      </c>
      <c r="M572" s="224">
        <v>2.3900000000000001E-2</v>
      </c>
      <c r="N572" s="224">
        <v>99.992021999999992</v>
      </c>
      <c r="O572" s="276"/>
      <c r="P572" s="253">
        <v>1.9515064077323876</v>
      </c>
      <c r="Q572" s="253">
        <v>4.4376058622826647E-2</v>
      </c>
      <c r="R572" s="253" t="s">
        <v>462</v>
      </c>
      <c r="S572" s="253">
        <v>8.6694917488619235E-3</v>
      </c>
      <c r="T572" s="253">
        <v>1.0643327560745866E-2</v>
      </c>
      <c r="U572" s="253">
        <v>2.6275599468878141E-2</v>
      </c>
      <c r="V572" s="253">
        <v>0.16437316958469098</v>
      </c>
      <c r="W572" s="253">
        <v>0.79415594528160915</v>
      </c>
      <c r="X572" s="253">
        <v>0.74913808584247366</v>
      </c>
      <c r="Y572" s="253">
        <v>0.15505544264718771</v>
      </c>
      <c r="Z572" s="253">
        <v>8.1272112084217873E-3</v>
      </c>
      <c r="AA572" s="253">
        <v>8.6032475686966703E-2</v>
      </c>
      <c r="AB572" s="253">
        <v>1.6467846149500988E-3</v>
      </c>
      <c r="AC572" s="253">
        <f t="shared" si="33"/>
        <v>4.0000000000000009</v>
      </c>
      <c r="AD572" s="249">
        <v>81.699071822121709</v>
      </c>
      <c r="AF572" s="252">
        <v>0.24</v>
      </c>
      <c r="AG572" s="252">
        <v>3.4</v>
      </c>
      <c r="AH572" s="252">
        <v>1.76</v>
      </c>
      <c r="AI572" s="252">
        <v>5.32</v>
      </c>
      <c r="AJ572" s="252">
        <v>0.53</v>
      </c>
      <c r="AK572" s="252">
        <v>5.25</v>
      </c>
      <c r="AL572" s="252">
        <v>0.26</v>
      </c>
      <c r="AM572" s="252">
        <v>0.87</v>
      </c>
      <c r="AN572" s="252">
        <v>47.56</v>
      </c>
      <c r="AO572" s="256"/>
      <c r="AP572" s="483" t="s">
        <v>1762</v>
      </c>
      <c r="AQ572" s="252">
        <v>30</v>
      </c>
      <c r="AR572" s="252">
        <v>15</v>
      </c>
      <c r="AS572" s="256"/>
      <c r="AT572" s="256"/>
      <c r="AU572" s="256"/>
      <c r="AV572" s="256"/>
      <c r="AW572" s="256"/>
      <c r="AX572" s="256"/>
      <c r="AY572" s="256"/>
      <c r="AZ572" s="256"/>
      <c r="BA572" s="256"/>
      <c r="BB572" s="256"/>
      <c r="BC572" s="256"/>
      <c r="BD572" s="256"/>
      <c r="BE572" s="256"/>
      <c r="BF572" s="256"/>
      <c r="BG572" s="256"/>
      <c r="BH572" s="256"/>
      <c r="BI572" s="256"/>
      <c r="BJ572" s="256"/>
      <c r="BK572" s="256"/>
      <c r="BL572" s="256"/>
      <c r="BM572" s="256"/>
      <c r="BN572" s="256"/>
      <c r="BO572" s="256"/>
      <c r="BP572" s="256"/>
      <c r="BQ572" s="256"/>
    </row>
    <row r="573" spans="1:69" s="255" customFormat="1" ht="12.75">
      <c r="A573" s="249">
        <v>2670.0804681784898</v>
      </c>
      <c r="B573" s="250" t="s">
        <v>360</v>
      </c>
      <c r="C573" s="251" t="s">
        <v>470</v>
      </c>
      <c r="D573" s="249">
        <v>29.990413176920612</v>
      </c>
      <c r="E573" s="224">
        <v>54.763910000000003</v>
      </c>
      <c r="F573" s="224">
        <v>0.32740000000000002</v>
      </c>
      <c r="G573" s="224">
        <v>1.0959000000000001</v>
      </c>
      <c r="H573" s="224">
        <v>0.45</v>
      </c>
      <c r="I573" s="224">
        <v>11.61205</v>
      </c>
      <c r="J573" s="224">
        <v>0.24740000000000001</v>
      </c>
      <c r="K573" s="224">
        <v>29.040130000000001</v>
      </c>
      <c r="L573" s="224">
        <v>2.3486919999999998</v>
      </c>
      <c r="M573" s="224">
        <v>3.5000000000000003E-2</v>
      </c>
      <c r="N573" s="224">
        <v>99.920482000000007</v>
      </c>
      <c r="O573" s="276"/>
      <c r="P573" s="253">
        <v>1.947952608729546</v>
      </c>
      <c r="Q573" s="253">
        <v>4.5942073086134939E-2</v>
      </c>
      <c r="R573" s="253" t="s">
        <v>462</v>
      </c>
      <c r="S573" s="253">
        <v>8.7575648713928578E-3</v>
      </c>
      <c r="T573" s="253">
        <v>1.2655283181304698E-2</v>
      </c>
      <c r="U573" s="253">
        <v>3.0396082954208481E-2</v>
      </c>
      <c r="V573" s="253">
        <v>0.16207019785865165</v>
      </c>
      <c r="W573" s="253">
        <v>0.7922261893187611</v>
      </c>
      <c r="X573" s="253">
        <v>0.74766856837670848</v>
      </c>
      <c r="Y573" s="253">
        <v>0.15295479301650797</v>
      </c>
      <c r="Z573" s="253">
        <v>7.4536564787975549E-3</v>
      </c>
      <c r="AA573" s="253">
        <v>8.9509195704461114E-2</v>
      </c>
      <c r="AB573" s="253">
        <v>2.4137864235249306E-3</v>
      </c>
      <c r="AC573" s="253">
        <f t="shared" si="33"/>
        <v>3.9999999999999991</v>
      </c>
      <c r="AD573" s="249">
        <v>81.678344389120596</v>
      </c>
      <c r="AF573" s="252">
        <v>0.24</v>
      </c>
      <c r="AG573" s="252">
        <v>3.34</v>
      </c>
      <c r="AH573" s="252">
        <v>1.73</v>
      </c>
      <c r="AI573" s="252">
        <v>4.67</v>
      </c>
      <c r="AJ573" s="252">
        <v>0.53</v>
      </c>
      <c r="AK573" s="252">
        <v>5.68</v>
      </c>
      <c r="AL573" s="252">
        <v>0.26</v>
      </c>
      <c r="AM573" s="252">
        <v>0.85</v>
      </c>
      <c r="AN573" s="252">
        <v>32.869999999999997</v>
      </c>
      <c r="AO573" s="256"/>
      <c r="AP573" s="483" t="s">
        <v>1762</v>
      </c>
      <c r="AQ573" s="252">
        <v>30</v>
      </c>
      <c r="AR573" s="252">
        <v>15</v>
      </c>
      <c r="AS573" s="256"/>
      <c r="AT573" s="256"/>
      <c r="AU573" s="256"/>
      <c r="AV573" s="256"/>
      <c r="AW573" s="256"/>
      <c r="AX573" s="256"/>
      <c r="AY573" s="256"/>
      <c r="AZ573" s="256"/>
      <c r="BA573" s="256"/>
      <c r="BB573" s="256"/>
      <c r="BC573" s="256"/>
      <c r="BD573" s="256"/>
      <c r="BE573" s="256"/>
      <c r="BF573" s="256"/>
      <c r="BG573" s="256"/>
      <c r="BH573" s="256"/>
      <c r="BI573" s="256"/>
      <c r="BJ573" s="256"/>
      <c r="BK573" s="256"/>
      <c r="BL573" s="256"/>
      <c r="BM573" s="256"/>
      <c r="BN573" s="256"/>
      <c r="BO573" s="256"/>
      <c r="BP573" s="256"/>
      <c r="BQ573" s="256"/>
    </row>
    <row r="574" spans="1:69" s="255" customFormat="1" ht="12.75">
      <c r="A574" s="249">
        <v>2670.0804681784898</v>
      </c>
      <c r="B574" s="250" t="s">
        <v>360</v>
      </c>
      <c r="C574" s="251" t="s">
        <v>470</v>
      </c>
      <c r="D574" s="249">
        <v>34.990413176920612</v>
      </c>
      <c r="E574" s="224">
        <v>54.893419999999999</v>
      </c>
      <c r="F574" s="224">
        <v>0.31950000000000001</v>
      </c>
      <c r="G574" s="224">
        <v>1.0815999999999999</v>
      </c>
      <c r="H574" s="224">
        <v>0.44309999999999999</v>
      </c>
      <c r="I574" s="224">
        <v>11.652089999999999</v>
      </c>
      <c r="J574" s="224">
        <v>0.23350000000000001</v>
      </c>
      <c r="K574" s="224">
        <v>29.090340000000001</v>
      </c>
      <c r="L574" s="224">
        <v>2.3090519999999999</v>
      </c>
      <c r="M574" s="224">
        <v>3.8199999999999998E-2</v>
      </c>
      <c r="N574" s="224">
        <v>100.060802</v>
      </c>
      <c r="O574" s="276"/>
      <c r="P574" s="253">
        <v>1.9497581765936927</v>
      </c>
      <c r="Q574" s="253">
        <v>4.5277544104100877E-2</v>
      </c>
      <c r="R574" s="253" t="s">
        <v>462</v>
      </c>
      <c r="S574" s="253">
        <v>8.5339888813091274E-3</v>
      </c>
      <c r="T574" s="253">
        <v>1.2443358859451838E-2</v>
      </c>
      <c r="U574" s="253">
        <v>2.8325462187073214E-2</v>
      </c>
      <c r="V574" s="253">
        <v>0.16344308786588613</v>
      </c>
      <c r="W574" s="253">
        <v>0.79221838150848622</v>
      </c>
      <c r="X574" s="253">
        <v>0.74812591120200622</v>
      </c>
      <c r="Y574" s="253">
        <v>0.15434634173282663</v>
      </c>
      <c r="Z574" s="253">
        <v>7.0247857820001083E-3</v>
      </c>
      <c r="AA574" s="253">
        <v>8.7872265182539031E-2</v>
      </c>
      <c r="AB574" s="253">
        <v>2.6306961006279444E-3</v>
      </c>
      <c r="AC574" s="253">
        <f t="shared" si="33"/>
        <v>4</v>
      </c>
      <c r="AD574" s="249">
        <v>81.652670005780934</v>
      </c>
      <c r="AF574" s="252">
        <v>0.24</v>
      </c>
      <c r="AG574" s="252">
        <v>3.41</v>
      </c>
      <c r="AH574" s="252">
        <v>1.75</v>
      </c>
      <c r="AI574" s="252">
        <v>4.84</v>
      </c>
      <c r="AJ574" s="252">
        <v>0.53</v>
      </c>
      <c r="AK574" s="252">
        <v>6.05</v>
      </c>
      <c r="AL574" s="252">
        <v>0.26</v>
      </c>
      <c r="AM574" s="252">
        <v>0.86</v>
      </c>
      <c r="AN574" s="252">
        <v>29.86</v>
      </c>
      <c r="AO574" s="256"/>
      <c r="AP574" s="483" t="s">
        <v>1762</v>
      </c>
      <c r="AQ574" s="252">
        <v>30</v>
      </c>
      <c r="AR574" s="252">
        <v>15</v>
      </c>
      <c r="AS574" s="256"/>
      <c r="AT574" s="256"/>
      <c r="AU574" s="256"/>
      <c r="AV574" s="256"/>
      <c r="AW574" s="256"/>
      <c r="AX574" s="256"/>
      <c r="AY574" s="256"/>
      <c r="AZ574" s="256"/>
      <c r="BA574" s="256"/>
      <c r="BB574" s="256"/>
      <c r="BC574" s="256"/>
      <c r="BD574" s="256"/>
      <c r="BE574" s="256"/>
      <c r="BF574" s="256"/>
      <c r="BG574" s="256"/>
      <c r="BH574" s="256"/>
      <c r="BI574" s="256"/>
      <c r="BJ574" s="256"/>
      <c r="BK574" s="256"/>
      <c r="BL574" s="256"/>
      <c r="BM574" s="256"/>
      <c r="BN574" s="256"/>
      <c r="BO574" s="256"/>
      <c r="BP574" s="256"/>
      <c r="BQ574" s="256"/>
    </row>
    <row r="575" spans="1:69" s="255" customFormat="1" ht="12.75">
      <c r="A575" s="249">
        <v>2670.0804681784898</v>
      </c>
      <c r="B575" s="250" t="s">
        <v>360</v>
      </c>
      <c r="C575" s="251" t="s">
        <v>470</v>
      </c>
      <c r="D575" s="249">
        <v>39.990413176920612</v>
      </c>
      <c r="E575" s="224">
        <v>54.913350000000001</v>
      </c>
      <c r="F575" s="224">
        <v>0.30499999999999999</v>
      </c>
      <c r="G575" s="224">
        <v>1.0565</v>
      </c>
      <c r="H575" s="224">
        <v>0.44009999999999999</v>
      </c>
      <c r="I575" s="224">
        <v>11.56199</v>
      </c>
      <c r="J575" s="224">
        <v>0.22720000000000001</v>
      </c>
      <c r="K575" s="224">
        <v>29.160630000000001</v>
      </c>
      <c r="L575" s="224">
        <v>2.318962</v>
      </c>
      <c r="M575" s="224">
        <v>3.9399999999999998E-2</v>
      </c>
      <c r="N575" s="224">
        <v>100.02313199999999</v>
      </c>
      <c r="O575" s="276"/>
      <c r="P575" s="253">
        <v>1.9502216117956603</v>
      </c>
      <c r="Q575" s="253">
        <v>4.4221273987157292E-2</v>
      </c>
      <c r="R575" s="253" t="s">
        <v>462</v>
      </c>
      <c r="S575" s="253">
        <v>8.1456663016102066E-3</v>
      </c>
      <c r="T575" s="253">
        <v>1.2357562332216415E-2</v>
      </c>
      <c r="U575" s="253">
        <v>2.9399603183916767E-2</v>
      </c>
      <c r="V575" s="253">
        <v>0.16151386484823629</v>
      </c>
      <c r="W575" s="253">
        <v>0.79414041755120202</v>
      </c>
      <c r="X575" s="253">
        <v>0.74973223407419642</v>
      </c>
      <c r="Y575" s="253">
        <v>0.15248203976322441</v>
      </c>
      <c r="Z575" s="253">
        <v>6.8343952636343861E-3</v>
      </c>
      <c r="AA575" s="253">
        <v>8.8238335201115334E-2</v>
      </c>
      <c r="AB575" s="253">
        <v>2.7129956978294255E-3</v>
      </c>
      <c r="AC575" s="253">
        <f t="shared" si="33"/>
        <v>3.9999999999999991</v>
      </c>
      <c r="AD575" s="249">
        <v>81.804625586394181</v>
      </c>
      <c r="AF575" s="252">
        <v>0.24</v>
      </c>
      <c r="AG575" s="252">
        <v>3.59</v>
      </c>
      <c r="AH575" s="252">
        <v>1.78</v>
      </c>
      <c r="AI575" s="252">
        <v>4.83</v>
      </c>
      <c r="AJ575" s="252">
        <v>0.53</v>
      </c>
      <c r="AK575" s="252">
        <v>6.12</v>
      </c>
      <c r="AL575" s="252">
        <v>0.26</v>
      </c>
      <c r="AM575" s="252">
        <v>0.86</v>
      </c>
      <c r="AN575" s="252">
        <v>29.93</v>
      </c>
      <c r="AO575" s="256"/>
      <c r="AP575" s="483" t="s">
        <v>1762</v>
      </c>
      <c r="AQ575" s="252">
        <v>30</v>
      </c>
      <c r="AR575" s="252">
        <v>15</v>
      </c>
      <c r="AS575" s="256"/>
      <c r="AT575" s="256"/>
      <c r="AU575" s="256"/>
      <c r="AV575" s="256"/>
      <c r="AW575" s="256"/>
      <c r="AX575" s="256"/>
      <c r="AY575" s="256"/>
      <c r="AZ575" s="256"/>
      <c r="BA575" s="256"/>
      <c r="BB575" s="256"/>
      <c r="BC575" s="256"/>
      <c r="BD575" s="256"/>
      <c r="BE575" s="256"/>
      <c r="BF575" s="256"/>
      <c r="BG575" s="256"/>
      <c r="BH575" s="256"/>
      <c r="BI575" s="256"/>
      <c r="BJ575" s="256"/>
      <c r="BK575" s="256"/>
      <c r="BL575" s="256"/>
      <c r="BM575" s="256"/>
      <c r="BN575" s="256"/>
      <c r="BO575" s="256"/>
      <c r="BP575" s="256"/>
      <c r="BQ575" s="256"/>
    </row>
    <row r="576" spans="1:69" s="255" customFormat="1" ht="12.75">
      <c r="A576" s="249">
        <v>2670.0804681784898</v>
      </c>
      <c r="B576" s="250" t="s">
        <v>360</v>
      </c>
      <c r="C576" s="251" t="s">
        <v>470</v>
      </c>
      <c r="D576" s="249">
        <v>44.990413176920612</v>
      </c>
      <c r="E576" s="224">
        <v>54.8735</v>
      </c>
      <c r="F576" s="224">
        <v>0.31879999999999997</v>
      </c>
      <c r="G576" s="224">
        <v>1.0861000000000001</v>
      </c>
      <c r="H576" s="224">
        <v>0.47489999999999999</v>
      </c>
      <c r="I576" s="224">
        <v>11.571999999999999</v>
      </c>
      <c r="J576" s="224">
        <v>0.24610000000000001</v>
      </c>
      <c r="K576" s="224">
        <v>29.100380000000001</v>
      </c>
      <c r="L576" s="224">
        <v>2.3288720000000001</v>
      </c>
      <c r="M576" s="224">
        <v>2.1000000000000001E-2</v>
      </c>
      <c r="N576" s="224">
        <v>100.021652</v>
      </c>
      <c r="O576" s="276"/>
      <c r="P576" s="253">
        <v>1.9498029638296401</v>
      </c>
      <c r="Q576" s="253">
        <v>4.5483471113093261E-2</v>
      </c>
      <c r="R576" s="253" t="s">
        <v>462</v>
      </c>
      <c r="S576" s="253">
        <v>8.518578432493755E-3</v>
      </c>
      <c r="T576" s="253">
        <v>1.3341530369704136E-2</v>
      </c>
      <c r="U576" s="253">
        <v>2.5978666409200102E-2</v>
      </c>
      <c r="V576" s="253">
        <v>0.16359432212973218</v>
      </c>
      <c r="W576" s="253">
        <v>0.79328046771613681</v>
      </c>
      <c r="X576" s="253">
        <v>0.74819021828388121</v>
      </c>
      <c r="Y576" s="253">
        <v>0.15429558216230621</v>
      </c>
      <c r="Z576" s="253">
        <v>7.4067113076277096E-3</v>
      </c>
      <c r="AA576" s="253">
        <v>8.8660735829917875E-2</v>
      </c>
      <c r="AB576" s="253">
        <v>1.4467524162669583E-3</v>
      </c>
      <c r="AC576" s="253">
        <f t="shared" si="33"/>
        <v>4</v>
      </c>
      <c r="AD576" s="249">
        <v>81.760918122349025</v>
      </c>
      <c r="AF576" s="252">
        <v>0.24</v>
      </c>
      <c r="AG576" s="252">
        <v>3.45</v>
      </c>
      <c r="AH576" s="252">
        <v>1.74</v>
      </c>
      <c r="AI576" s="252">
        <v>4.5</v>
      </c>
      <c r="AJ576" s="252">
        <v>0.53</v>
      </c>
      <c r="AK576" s="252">
        <v>5.74</v>
      </c>
      <c r="AL576" s="252">
        <v>0.26</v>
      </c>
      <c r="AM576" s="252">
        <v>0.86</v>
      </c>
      <c r="AN576" s="252">
        <v>53.83</v>
      </c>
      <c r="AO576" s="256"/>
      <c r="AP576" s="483" t="s">
        <v>1762</v>
      </c>
      <c r="AQ576" s="252">
        <v>30</v>
      </c>
      <c r="AR576" s="252">
        <v>15</v>
      </c>
      <c r="AS576" s="256"/>
      <c r="AT576" s="256"/>
      <c r="AU576" s="256"/>
      <c r="AV576" s="256"/>
      <c r="AW576" s="256"/>
      <c r="AX576" s="256"/>
      <c r="AY576" s="256"/>
      <c r="AZ576" s="256"/>
      <c r="BA576" s="256"/>
      <c r="BB576" s="256"/>
      <c r="BC576" s="256"/>
      <c r="BD576" s="256"/>
      <c r="BE576" s="256"/>
      <c r="BF576" s="256"/>
      <c r="BG576" s="256"/>
      <c r="BH576" s="256"/>
      <c r="BI576" s="256"/>
      <c r="BJ576" s="256"/>
      <c r="BK576" s="256"/>
      <c r="BL576" s="256"/>
      <c r="BM576" s="256"/>
      <c r="BN576" s="256"/>
      <c r="BO576" s="256"/>
      <c r="BP576" s="256"/>
      <c r="BQ576" s="256"/>
    </row>
    <row r="577" spans="1:69" s="255" customFormat="1" ht="12.75">
      <c r="A577" s="249">
        <v>2670.0804681784898</v>
      </c>
      <c r="B577" s="250" t="s">
        <v>360</v>
      </c>
      <c r="C577" s="251" t="s">
        <v>470</v>
      </c>
      <c r="D577" s="249">
        <v>49.990413176920612</v>
      </c>
      <c r="E577" s="224">
        <v>54.743989999999997</v>
      </c>
      <c r="F577" s="224">
        <v>0.31780000000000003</v>
      </c>
      <c r="G577" s="224">
        <v>1.0905</v>
      </c>
      <c r="H577" s="224">
        <v>0.4627</v>
      </c>
      <c r="I577" s="224">
        <v>11.49192</v>
      </c>
      <c r="J577" s="224">
        <v>0.24410000000000001</v>
      </c>
      <c r="K577" s="224">
        <v>28.979880000000001</v>
      </c>
      <c r="L577" s="224">
        <v>2.3288720000000001</v>
      </c>
      <c r="M577" s="224">
        <v>3.0499999999999999E-2</v>
      </c>
      <c r="N577" s="224">
        <v>99.690262000000018</v>
      </c>
      <c r="O577" s="276"/>
      <c r="P577" s="253">
        <v>1.9515217876075415</v>
      </c>
      <c r="Q577" s="253">
        <v>4.5816124391056791E-2</v>
      </c>
      <c r="R577" s="253" t="s">
        <v>462</v>
      </c>
      <c r="S577" s="253">
        <v>8.5194507899341923E-3</v>
      </c>
      <c r="T577" s="253">
        <v>1.304102931602003E-2</v>
      </c>
      <c r="U577" s="253">
        <v>2.3168432825020346E-2</v>
      </c>
      <c r="V577" s="253">
        <v>0.16455593145175545</v>
      </c>
      <c r="W577" s="253">
        <v>0.79337724361867157</v>
      </c>
      <c r="X577" s="253">
        <v>0.74669851517051689</v>
      </c>
      <c r="Y577" s="253">
        <v>0.1548742047567287</v>
      </c>
      <c r="Z577" s="253">
        <v>7.370390108006857E-3</v>
      </c>
      <c r="AA577" s="253">
        <v>8.8948826637698375E-2</v>
      </c>
      <c r="AB577" s="253">
        <v>2.1080633270491693E-3</v>
      </c>
      <c r="AC577" s="253">
        <f t="shared" si="33"/>
        <v>3.9999999999999996</v>
      </c>
      <c r="AD577" s="249">
        <v>81.802557990487998</v>
      </c>
      <c r="AF577" s="252">
        <v>0.24</v>
      </c>
      <c r="AG577" s="252">
        <v>3.41</v>
      </c>
      <c r="AH577" s="252">
        <v>1.73</v>
      </c>
      <c r="AI577" s="252">
        <v>4.68</v>
      </c>
      <c r="AJ577" s="252">
        <v>0.54</v>
      </c>
      <c r="AK577" s="252">
        <v>5.79</v>
      </c>
      <c r="AL577" s="252">
        <v>0.26</v>
      </c>
      <c r="AM577" s="252">
        <v>0.85</v>
      </c>
      <c r="AN577" s="252">
        <v>38.26</v>
      </c>
      <c r="AO577" s="256"/>
      <c r="AP577" s="483" t="s">
        <v>1762</v>
      </c>
      <c r="AQ577" s="252">
        <v>30</v>
      </c>
      <c r="AR577" s="252">
        <v>15</v>
      </c>
      <c r="AS577" s="256"/>
      <c r="AT577" s="256"/>
      <c r="AU577" s="256"/>
      <c r="AV577" s="256"/>
      <c r="AW577" s="256"/>
      <c r="AX577" s="256"/>
      <c r="AY577" s="256"/>
      <c r="AZ577" s="256"/>
      <c r="BA577" s="256"/>
      <c r="BB577" s="256"/>
      <c r="BC577" s="256"/>
      <c r="BD577" s="256"/>
      <c r="BE577" s="256"/>
      <c r="BF577" s="256"/>
      <c r="BG577" s="256"/>
      <c r="BH577" s="256"/>
      <c r="BI577" s="256"/>
      <c r="BJ577" s="256"/>
      <c r="BK577" s="256"/>
      <c r="BL577" s="256"/>
      <c r="BM577" s="256"/>
      <c r="BN577" s="256"/>
      <c r="BO577" s="256"/>
      <c r="BP577" s="256"/>
      <c r="BQ577" s="256"/>
    </row>
    <row r="578" spans="1:69" s="255" customFormat="1" ht="12.75">
      <c r="A578" s="249">
        <v>2670.0804681784898</v>
      </c>
      <c r="B578" s="250" t="s">
        <v>360</v>
      </c>
      <c r="C578" s="251" t="s">
        <v>470</v>
      </c>
      <c r="D578" s="249">
        <v>54.990413176920612</v>
      </c>
      <c r="E578" s="224">
        <v>54.913350000000001</v>
      </c>
      <c r="F578" s="224">
        <v>0.33040000000000003</v>
      </c>
      <c r="G578" s="224">
        <v>1.091</v>
      </c>
      <c r="H578" s="224">
        <v>0.46410000000000001</v>
      </c>
      <c r="I578" s="224">
        <v>11.58201</v>
      </c>
      <c r="J578" s="224">
        <v>0.24399999999999999</v>
      </c>
      <c r="K578" s="224">
        <v>29.180710000000001</v>
      </c>
      <c r="L578" s="224">
        <v>2.2991419999999998</v>
      </c>
      <c r="M578" s="224">
        <v>1.7299999999999999E-2</v>
      </c>
      <c r="N578" s="224">
        <v>100.12201200000001</v>
      </c>
      <c r="O578" s="276"/>
      <c r="P578" s="253">
        <v>1.9489141581767235</v>
      </c>
      <c r="Q578" s="253">
        <v>4.5634704758609645E-2</v>
      </c>
      <c r="R578" s="253" t="s">
        <v>462</v>
      </c>
      <c r="S578" s="253">
        <v>8.8181109675182813E-3</v>
      </c>
      <c r="T578" s="253">
        <v>1.3022721571738081E-2</v>
      </c>
      <c r="U578" s="253">
        <v>2.706847598681783E-2</v>
      </c>
      <c r="V578" s="253">
        <v>0.16281289105092905</v>
      </c>
      <c r="W578" s="253">
        <v>0.79372893748766304</v>
      </c>
      <c r="X578" s="253">
        <v>0.7501710795465879</v>
      </c>
      <c r="Y578" s="253">
        <v>0.15387812699681858</v>
      </c>
      <c r="Z578" s="253">
        <v>7.3348348104404319E-3</v>
      </c>
      <c r="AA578" s="253">
        <v>8.742551804050562E-2</v>
      </c>
      <c r="AB578" s="253">
        <v>1.1904406056475242E-3</v>
      </c>
      <c r="AC578" s="253">
        <f t="shared" si="33"/>
        <v>4</v>
      </c>
      <c r="AD578" s="249">
        <v>81.789115461827947</v>
      </c>
      <c r="AF578" s="252">
        <v>0.24</v>
      </c>
      <c r="AG578" s="252">
        <v>3.3</v>
      </c>
      <c r="AH578" s="252">
        <v>1.74</v>
      </c>
      <c r="AI578" s="252">
        <v>4.63</v>
      </c>
      <c r="AJ578" s="252">
        <v>0.53</v>
      </c>
      <c r="AK578" s="252">
        <v>5.77</v>
      </c>
      <c r="AL578" s="252">
        <v>0.26</v>
      </c>
      <c r="AM578" s="252">
        <v>0.86</v>
      </c>
      <c r="AN578" s="252">
        <v>66.930000000000007</v>
      </c>
      <c r="AO578" s="256"/>
      <c r="AP578" s="483" t="s">
        <v>1762</v>
      </c>
      <c r="AQ578" s="252">
        <v>30</v>
      </c>
      <c r="AR578" s="252">
        <v>15</v>
      </c>
      <c r="AS578" s="256"/>
      <c r="AT578" s="256"/>
      <c r="AU578" s="256"/>
      <c r="AV578" s="256"/>
      <c r="AW578" s="256"/>
      <c r="AX578" s="256"/>
      <c r="AY578" s="256"/>
      <c r="AZ578" s="256"/>
      <c r="BA578" s="256"/>
      <c r="BB578" s="256"/>
      <c r="BC578" s="256"/>
      <c r="BD578" s="256"/>
      <c r="BE578" s="256"/>
      <c r="BF578" s="256"/>
      <c r="BG578" s="256"/>
      <c r="BH578" s="256"/>
      <c r="BI578" s="256"/>
      <c r="BJ578" s="256"/>
      <c r="BK578" s="256"/>
      <c r="BL578" s="256"/>
      <c r="BM578" s="256"/>
      <c r="BN578" s="256"/>
      <c r="BO578" s="256"/>
      <c r="BP578" s="256"/>
      <c r="BQ578" s="256"/>
    </row>
    <row r="579" spans="1:69" s="255" customFormat="1" ht="12.75">
      <c r="A579" s="249">
        <v>2670.0804681784898</v>
      </c>
      <c r="B579" s="250" t="s">
        <v>360</v>
      </c>
      <c r="C579" s="251" t="s">
        <v>470</v>
      </c>
      <c r="D579" s="249">
        <v>59.990413176920612</v>
      </c>
      <c r="E579" s="224">
        <v>54.833649999999999</v>
      </c>
      <c r="F579" s="224">
        <v>0.318</v>
      </c>
      <c r="G579" s="224">
        <v>1.0711999999999999</v>
      </c>
      <c r="H579" s="224">
        <v>0.49359999999999998</v>
      </c>
      <c r="I579" s="224">
        <v>11.62205</v>
      </c>
      <c r="J579" s="224">
        <v>0.25409999999999999</v>
      </c>
      <c r="K579" s="224">
        <v>29.090340000000001</v>
      </c>
      <c r="L579" s="224">
        <v>2.3288720000000001</v>
      </c>
      <c r="M579" s="224">
        <v>3.2199999999999999E-2</v>
      </c>
      <c r="N579" s="224">
        <v>100.044012</v>
      </c>
      <c r="O579" s="276"/>
      <c r="P579" s="253">
        <v>1.9481766699964209</v>
      </c>
      <c r="Q579" s="253">
        <v>4.4854649693459397E-2</v>
      </c>
      <c r="R579" s="253" t="s">
        <v>462</v>
      </c>
      <c r="S579" s="253">
        <v>8.4962846042483716E-3</v>
      </c>
      <c r="T579" s="253">
        <v>1.3865379111177101E-2</v>
      </c>
      <c r="U579" s="253">
        <v>3.0152176241534434E-2</v>
      </c>
      <c r="V579" s="253">
        <v>0.16208080771031222</v>
      </c>
      <c r="W579" s="253">
        <v>0.79237403264284811</v>
      </c>
      <c r="X579" s="253">
        <v>0.74839849170091788</v>
      </c>
      <c r="Y579" s="253">
        <v>0.15308557199872172</v>
      </c>
      <c r="Z579" s="253">
        <v>7.6466565957917666E-3</v>
      </c>
      <c r="AA579" s="253">
        <v>8.865116545705759E-2</v>
      </c>
      <c r="AB579" s="253">
        <v>2.2181142475109937E-3</v>
      </c>
      <c r="AC579" s="253">
        <f t="shared" si="33"/>
        <v>4.0000000000000009</v>
      </c>
      <c r="AD579" s="249">
        <v>81.691310692340508</v>
      </c>
      <c r="AF579" s="252">
        <v>0.24</v>
      </c>
      <c r="AG579" s="252">
        <v>3.42</v>
      </c>
      <c r="AH579" s="252">
        <v>1.76</v>
      </c>
      <c r="AI579" s="252">
        <v>4.33</v>
      </c>
      <c r="AJ579" s="252">
        <v>0.53</v>
      </c>
      <c r="AK579" s="252">
        <v>5.62</v>
      </c>
      <c r="AL579" s="252">
        <v>0.26</v>
      </c>
      <c r="AM579" s="252">
        <v>0.85</v>
      </c>
      <c r="AN579" s="252">
        <v>35.5</v>
      </c>
      <c r="AO579" s="256"/>
      <c r="AP579" s="483" t="s">
        <v>1762</v>
      </c>
      <c r="AQ579" s="252">
        <v>30</v>
      </c>
      <c r="AR579" s="252">
        <v>15</v>
      </c>
      <c r="AS579" s="256"/>
      <c r="AT579" s="256"/>
      <c r="AU579" s="256"/>
      <c r="AV579" s="256"/>
      <c r="AW579" s="256"/>
      <c r="AX579" s="256"/>
      <c r="AY579" s="256"/>
      <c r="AZ579" s="256"/>
      <c r="BA579" s="256"/>
      <c r="BB579" s="256"/>
      <c r="BC579" s="256"/>
      <c r="BD579" s="256"/>
      <c r="BE579" s="256"/>
      <c r="BF579" s="256"/>
      <c r="BG579" s="256"/>
      <c r="BH579" s="256"/>
      <c r="BI579" s="256"/>
      <c r="BJ579" s="256"/>
      <c r="BK579" s="256"/>
      <c r="BL579" s="256"/>
      <c r="BM579" s="256"/>
      <c r="BN579" s="256"/>
      <c r="BO579" s="256"/>
      <c r="BP579" s="256"/>
      <c r="BQ579" s="256"/>
    </row>
    <row r="580" spans="1:69" s="255" customFormat="1" ht="12.75">
      <c r="A580" s="249">
        <v>2670.0804681784898</v>
      </c>
      <c r="B580" s="250" t="s">
        <v>360</v>
      </c>
      <c r="C580" s="251" t="s">
        <v>470</v>
      </c>
      <c r="D580" s="249">
        <v>64.990413176920612</v>
      </c>
      <c r="E580" s="224">
        <v>54.993049999999997</v>
      </c>
      <c r="F580" s="224">
        <v>0.32150000000000001</v>
      </c>
      <c r="G580" s="224">
        <v>1.1113</v>
      </c>
      <c r="H580" s="224">
        <v>0.46489999999999998</v>
      </c>
      <c r="I580" s="224">
        <v>11.55198</v>
      </c>
      <c r="J580" s="224">
        <v>0.2306</v>
      </c>
      <c r="K580" s="224">
        <v>29.150590000000001</v>
      </c>
      <c r="L580" s="224">
        <v>2.318962</v>
      </c>
      <c r="M580" s="224">
        <v>2.5000000000000001E-2</v>
      </c>
      <c r="N580" s="224">
        <v>100.16788199999999</v>
      </c>
      <c r="O580" s="276"/>
      <c r="P580" s="253">
        <v>1.9508363929554333</v>
      </c>
      <c r="Q580" s="253">
        <v>4.6462233043886587E-2</v>
      </c>
      <c r="R580" s="253" t="s">
        <v>462</v>
      </c>
      <c r="S580" s="253">
        <v>8.5765923481826555E-3</v>
      </c>
      <c r="T580" s="253">
        <v>1.3039111618666265E-2</v>
      </c>
      <c r="U580" s="253">
        <v>2.3392175732469767E-2</v>
      </c>
      <c r="V580" s="253">
        <v>0.16433256212069497</v>
      </c>
      <c r="W580" s="253">
        <v>0.7933609321806665</v>
      </c>
      <c r="X580" s="253">
        <v>0.74822925260443429</v>
      </c>
      <c r="Y580" s="253">
        <v>0.15498422615312107</v>
      </c>
      <c r="Z580" s="253">
        <v>6.9288009313628659E-3</v>
      </c>
      <c r="AA580" s="253">
        <v>8.8138229308827573E-2</v>
      </c>
      <c r="AB580" s="253">
        <v>1.7194910022541498E-3</v>
      </c>
      <c r="AC580" s="253">
        <f t="shared" si="33"/>
        <v>4</v>
      </c>
      <c r="AD580" s="249">
        <v>81.812390870838968</v>
      </c>
      <c r="AF580" s="252">
        <v>0.24</v>
      </c>
      <c r="AG580" s="252">
        <v>3.4</v>
      </c>
      <c r="AH580" s="252">
        <v>1.73</v>
      </c>
      <c r="AI580" s="252">
        <v>4.66</v>
      </c>
      <c r="AJ580" s="252">
        <v>0.54</v>
      </c>
      <c r="AK580" s="252">
        <v>6.03</v>
      </c>
      <c r="AL580" s="252">
        <v>0.26</v>
      </c>
      <c r="AM580" s="252">
        <v>0.86</v>
      </c>
      <c r="AN580" s="252">
        <v>45.45</v>
      </c>
      <c r="AO580" s="256"/>
      <c r="AP580" s="483" t="s">
        <v>1762</v>
      </c>
      <c r="AQ580" s="252">
        <v>30</v>
      </c>
      <c r="AR580" s="252">
        <v>15</v>
      </c>
      <c r="AS580" s="256"/>
      <c r="AT580" s="256"/>
      <c r="AU580" s="256"/>
      <c r="AV580" s="256"/>
      <c r="AW580" s="256"/>
      <c r="AX580" s="256"/>
      <c r="AY580" s="256"/>
      <c r="AZ580" s="256"/>
      <c r="BA580" s="256"/>
      <c r="BB580" s="256"/>
      <c r="BC580" s="256"/>
      <c r="BD580" s="256"/>
      <c r="BE580" s="256"/>
      <c r="BF580" s="256"/>
      <c r="BG580" s="256"/>
      <c r="BH580" s="256"/>
      <c r="BI580" s="256"/>
      <c r="BJ580" s="256"/>
      <c r="BK580" s="256"/>
      <c r="BL580" s="256"/>
      <c r="BM580" s="256"/>
      <c r="BN580" s="256"/>
      <c r="BO580" s="256"/>
      <c r="BP580" s="256"/>
      <c r="BQ580" s="256"/>
    </row>
    <row r="581" spans="1:69" s="255" customFormat="1" ht="12.75">
      <c r="A581" s="249">
        <v>2670.0804681784898</v>
      </c>
      <c r="B581" s="250" t="s">
        <v>360</v>
      </c>
      <c r="C581" s="251" t="s">
        <v>470</v>
      </c>
      <c r="D581" s="249">
        <v>69.990413176920612</v>
      </c>
      <c r="E581" s="224">
        <v>54.93327</v>
      </c>
      <c r="F581" s="224">
        <v>0.31459999999999999</v>
      </c>
      <c r="G581" s="224">
        <v>1.1287</v>
      </c>
      <c r="H581" s="224">
        <v>0.4748</v>
      </c>
      <c r="I581" s="224">
        <v>11.58201</v>
      </c>
      <c r="J581" s="224">
        <v>0.21740000000000001</v>
      </c>
      <c r="K581" s="224">
        <v>29.080300000000001</v>
      </c>
      <c r="L581" s="224">
        <v>2.3486919999999998</v>
      </c>
      <c r="M581" s="224">
        <v>1.4999999999999999E-2</v>
      </c>
      <c r="N581" s="224">
        <v>100.09477199999999</v>
      </c>
      <c r="O581" s="276"/>
      <c r="P581" s="253">
        <v>1.9507056233052558</v>
      </c>
      <c r="Q581" s="253">
        <v>4.723789447914211E-2</v>
      </c>
      <c r="R581" s="253" t="s">
        <v>462</v>
      </c>
      <c r="S581" s="253">
        <v>8.4010922083757496E-3</v>
      </c>
      <c r="T581" s="253">
        <v>1.3330376304366546E-2</v>
      </c>
      <c r="U581" s="253">
        <v>2.2251046278551456E-2</v>
      </c>
      <c r="V581" s="253">
        <v>0.16560364940148603</v>
      </c>
      <c r="W581" s="253">
        <v>0.79247031802282175</v>
      </c>
      <c r="X581" s="253">
        <v>0.74697303238962454</v>
      </c>
      <c r="Y581" s="253">
        <v>0.15609601691688074</v>
      </c>
      <c r="Z581" s="253">
        <v>6.5388528322416883E-3</v>
      </c>
      <c r="AA581" s="253">
        <v>8.9359349771931398E-2</v>
      </c>
      <c r="AB581" s="253">
        <v>1.0327480893216688E-3</v>
      </c>
      <c r="AC581" s="253">
        <f t="shared" si="33"/>
        <v>3.9999999999999987</v>
      </c>
      <c r="AD581" s="249">
        <v>81.737719187277264</v>
      </c>
      <c r="AF581" s="252">
        <v>0.24</v>
      </c>
      <c r="AG581" s="252">
        <v>3.46</v>
      </c>
      <c r="AH581" s="252">
        <v>1.7</v>
      </c>
      <c r="AI581" s="252">
        <v>4.53</v>
      </c>
      <c r="AJ581" s="252">
        <v>0.53</v>
      </c>
      <c r="AK581" s="252">
        <v>6.36</v>
      </c>
      <c r="AL581" s="252">
        <v>0.26</v>
      </c>
      <c r="AM581" s="252">
        <v>0.85</v>
      </c>
      <c r="AN581" s="252">
        <v>76.819999999999993</v>
      </c>
      <c r="AO581" s="256"/>
      <c r="AP581" s="483" t="s">
        <v>1762</v>
      </c>
      <c r="AQ581" s="252">
        <v>30</v>
      </c>
      <c r="AR581" s="252">
        <v>15</v>
      </c>
      <c r="AS581" s="256"/>
      <c r="AT581" s="256"/>
      <c r="AU581" s="256"/>
      <c r="AV581" s="256"/>
      <c r="AW581" s="256"/>
      <c r="AX581" s="256"/>
      <c r="AY581" s="256"/>
      <c r="AZ581" s="256"/>
      <c r="BA581" s="256"/>
      <c r="BB581" s="256"/>
      <c r="BC581" s="256"/>
      <c r="BD581" s="256"/>
      <c r="BE581" s="256"/>
      <c r="BF581" s="256"/>
      <c r="BG581" s="256"/>
      <c r="BH581" s="256"/>
      <c r="BI581" s="256"/>
      <c r="BJ581" s="256"/>
      <c r="BK581" s="256"/>
      <c r="BL581" s="256"/>
      <c r="BM581" s="256"/>
      <c r="BN581" s="256"/>
      <c r="BO581" s="256"/>
      <c r="BP581" s="256"/>
      <c r="BQ581" s="256"/>
    </row>
    <row r="582" spans="1:69" s="255" customFormat="1" ht="12.75">
      <c r="A582" s="249">
        <v>2670.0804681784898</v>
      </c>
      <c r="B582" s="250" t="s">
        <v>360</v>
      </c>
      <c r="C582" s="251" t="s">
        <v>470</v>
      </c>
      <c r="D582" s="249">
        <v>74.990413176920612</v>
      </c>
      <c r="E582" s="224">
        <v>54.813720000000004</v>
      </c>
      <c r="F582" s="224">
        <v>0.31590000000000001</v>
      </c>
      <c r="G582" s="224">
        <v>1.1134999999999999</v>
      </c>
      <c r="H582" s="224">
        <v>0.4798</v>
      </c>
      <c r="I582" s="224">
        <v>11.511939999999999</v>
      </c>
      <c r="J582" s="224">
        <v>0.21249999999999999</v>
      </c>
      <c r="K582" s="224">
        <v>29.020050000000001</v>
      </c>
      <c r="L582" s="224">
        <v>2.3883329999999998</v>
      </c>
      <c r="M582" s="224">
        <v>3.4299999999999997E-2</v>
      </c>
      <c r="N582" s="224">
        <v>99.890043000000006</v>
      </c>
      <c r="O582" s="276"/>
      <c r="P582" s="253">
        <v>1.9500128160703978</v>
      </c>
      <c r="Q582" s="253">
        <v>4.6686802701346841E-2</v>
      </c>
      <c r="R582" s="253" t="s">
        <v>462</v>
      </c>
      <c r="S582" s="253">
        <v>8.4512035854305487E-3</v>
      </c>
      <c r="T582" s="253">
        <v>1.3495340521763544E-2</v>
      </c>
      <c r="U582" s="253">
        <v>2.5255678141990145E-2</v>
      </c>
      <c r="V582" s="253">
        <v>0.16339571450520926</v>
      </c>
      <c r="W582" s="253">
        <v>0.79270244447386229</v>
      </c>
      <c r="X582" s="253">
        <v>0.74635521503014479</v>
      </c>
      <c r="Y582" s="253">
        <v>0.15384239633004018</v>
      </c>
      <c r="Z582" s="253">
        <v>6.4031380072306059E-3</v>
      </c>
      <c r="AA582" s="253">
        <v>9.1033389955826924E-2</v>
      </c>
      <c r="AB582" s="253">
        <v>2.3658606767573672E-3</v>
      </c>
      <c r="AC582" s="253">
        <f t="shared" si="33"/>
        <v>4.0000000000000009</v>
      </c>
      <c r="AD582" s="249">
        <v>81.797266864337175</v>
      </c>
      <c r="AF582" s="252">
        <v>0.24</v>
      </c>
      <c r="AG582" s="252">
        <v>3.46</v>
      </c>
      <c r="AH582" s="252">
        <v>1.71</v>
      </c>
      <c r="AI582" s="252">
        <v>4.5</v>
      </c>
      <c r="AJ582" s="252">
        <v>0.54</v>
      </c>
      <c r="AK582" s="252">
        <v>6.62</v>
      </c>
      <c r="AL582" s="252">
        <v>0.26</v>
      </c>
      <c r="AM582" s="252">
        <v>0.84</v>
      </c>
      <c r="AN582" s="252">
        <v>33.700000000000003</v>
      </c>
      <c r="AO582" s="256"/>
      <c r="AP582" s="483" t="s">
        <v>1762</v>
      </c>
      <c r="AQ582" s="252">
        <v>30</v>
      </c>
      <c r="AR582" s="252">
        <v>15</v>
      </c>
      <c r="AS582" s="256"/>
      <c r="AT582" s="256"/>
      <c r="AU582" s="256"/>
      <c r="AV582" s="256"/>
      <c r="AW582" s="256"/>
      <c r="AX582" s="256"/>
      <c r="AY582" s="256"/>
      <c r="AZ582" s="256"/>
      <c r="BA582" s="256"/>
      <c r="BB582" s="256"/>
      <c r="BC582" s="256"/>
      <c r="BD582" s="256"/>
      <c r="BE582" s="256"/>
      <c r="BF582" s="256"/>
      <c r="BG582" s="256"/>
      <c r="BH582" s="256"/>
      <c r="BI582" s="256"/>
      <c r="BJ582" s="256"/>
      <c r="BK582" s="256"/>
      <c r="BL582" s="256"/>
      <c r="BM582" s="256"/>
      <c r="BN582" s="256"/>
      <c r="BO582" s="256"/>
      <c r="BP582" s="256"/>
      <c r="BQ582" s="256"/>
    </row>
    <row r="583" spans="1:69" s="255" customFormat="1" ht="12.75">
      <c r="A583" s="249">
        <v>2670.0804681784898</v>
      </c>
      <c r="B583" s="250" t="s">
        <v>360</v>
      </c>
      <c r="C583" s="251" t="s">
        <v>470</v>
      </c>
      <c r="D583" s="249">
        <v>79.990413176920612</v>
      </c>
      <c r="E583" s="224">
        <v>54.893419999999999</v>
      </c>
      <c r="F583" s="224">
        <v>0.30549999999999999</v>
      </c>
      <c r="G583" s="224">
        <v>1.0577000000000001</v>
      </c>
      <c r="H583" s="224">
        <v>0.45469999999999999</v>
      </c>
      <c r="I583" s="224">
        <v>11.46189</v>
      </c>
      <c r="J583" s="224">
        <v>0.24460000000000001</v>
      </c>
      <c r="K583" s="224">
        <v>29.130510000000001</v>
      </c>
      <c r="L583" s="224">
        <v>2.2892320000000002</v>
      </c>
      <c r="M583" s="224">
        <v>2.3800000000000002E-2</v>
      </c>
      <c r="N583" s="224">
        <v>99.861351999999997</v>
      </c>
      <c r="O583" s="276"/>
      <c r="P583" s="253">
        <v>1.9526790833440333</v>
      </c>
      <c r="Q583" s="253">
        <v>4.4343381894803871E-2</v>
      </c>
      <c r="R583" s="253" t="s">
        <v>462</v>
      </c>
      <c r="S583" s="253">
        <v>8.1722670277295968E-3</v>
      </c>
      <c r="T583" s="253">
        <v>1.2788245183339956E-2</v>
      </c>
      <c r="U583" s="253">
        <v>2.280714765612224E-2</v>
      </c>
      <c r="V583" s="253">
        <v>0.16382078556038202</v>
      </c>
      <c r="W583" s="253">
        <v>0.79538908933358865</v>
      </c>
      <c r="X583" s="253">
        <v>0.74939297549599937</v>
      </c>
      <c r="Y583" s="253">
        <v>0.15434728434865194</v>
      </c>
      <c r="Z583" s="253">
        <v>7.3697503579939561E-3</v>
      </c>
      <c r="AA583" s="253">
        <v>8.7248514319564527E-2</v>
      </c>
      <c r="AB583" s="253">
        <v>1.6414754777901357E-3</v>
      </c>
      <c r="AC583" s="253">
        <f t="shared" si="33"/>
        <v>3.9999999999999996</v>
      </c>
      <c r="AD583" s="249">
        <v>81.918393170294536</v>
      </c>
      <c r="AF583" s="252">
        <v>0.24</v>
      </c>
      <c r="AG583" s="252">
        <v>3.56</v>
      </c>
      <c r="AH583" s="252">
        <v>1.78</v>
      </c>
      <c r="AI583" s="252">
        <v>4.68</v>
      </c>
      <c r="AJ583" s="252">
        <v>0.54</v>
      </c>
      <c r="AK583" s="252">
        <v>5.85</v>
      </c>
      <c r="AL583" s="252">
        <v>0.26</v>
      </c>
      <c r="AM583" s="252">
        <v>0.86</v>
      </c>
      <c r="AN583" s="252">
        <v>49.79</v>
      </c>
      <c r="AO583" s="256"/>
      <c r="AP583" s="483" t="s">
        <v>1762</v>
      </c>
      <c r="AQ583" s="252">
        <v>30</v>
      </c>
      <c r="AR583" s="252">
        <v>15</v>
      </c>
      <c r="AS583" s="256"/>
      <c r="AT583" s="256"/>
      <c r="AU583" s="256"/>
      <c r="AV583" s="256"/>
      <c r="AW583" s="256"/>
      <c r="AX583" s="256"/>
      <c r="AY583" s="256"/>
      <c r="AZ583" s="256"/>
      <c r="BA583" s="256"/>
      <c r="BB583" s="256"/>
      <c r="BC583" s="256"/>
      <c r="BD583" s="256"/>
      <c r="BE583" s="256"/>
      <c r="BF583" s="256"/>
      <c r="BG583" s="256"/>
      <c r="BH583" s="256"/>
      <c r="BI583" s="256"/>
      <c r="BJ583" s="256"/>
      <c r="BK583" s="256"/>
      <c r="BL583" s="256"/>
      <c r="BM583" s="256"/>
      <c r="BN583" s="256"/>
      <c r="BO583" s="256"/>
      <c r="BP583" s="256"/>
      <c r="BQ583" s="256"/>
    </row>
    <row r="584" spans="1:69" s="255" customFormat="1" ht="12.75">
      <c r="A584" s="249">
        <v>2670.0804681784898</v>
      </c>
      <c r="B584" s="250" t="s">
        <v>360</v>
      </c>
      <c r="C584" s="251" t="s">
        <v>470</v>
      </c>
      <c r="D584" s="249">
        <v>84.990413176920612</v>
      </c>
      <c r="E584" s="224">
        <v>54.813720000000004</v>
      </c>
      <c r="F584" s="224">
        <v>0.30020000000000002</v>
      </c>
      <c r="G584" s="224">
        <v>1.0589</v>
      </c>
      <c r="H584" s="224">
        <v>0.50260000000000005</v>
      </c>
      <c r="I584" s="224">
        <v>11.421849999999999</v>
      </c>
      <c r="J584" s="224">
        <v>0.24179999999999999</v>
      </c>
      <c r="K584" s="224">
        <v>29.240960000000001</v>
      </c>
      <c r="L584" s="224">
        <v>2.269412</v>
      </c>
      <c r="M584" s="224">
        <v>2.3599999999999999E-2</v>
      </c>
      <c r="N584" s="224">
        <v>99.873042000000012</v>
      </c>
      <c r="O584" s="276"/>
      <c r="P584" s="253">
        <v>1.9487560659818872</v>
      </c>
      <c r="Q584" s="253">
        <v>4.4368921685698073E-2</v>
      </c>
      <c r="R584" s="253" t="s">
        <v>462</v>
      </c>
      <c r="S584" s="253">
        <v>8.0260089583107236E-3</v>
      </c>
      <c r="T584" s="253">
        <v>1.4127525581479441E-2</v>
      </c>
      <c r="U584" s="253">
        <v>2.95661762549706E-2</v>
      </c>
      <c r="V584" s="253">
        <v>0.15922401622208568</v>
      </c>
      <c r="W584" s="253">
        <v>0.79593128531556734</v>
      </c>
      <c r="X584" s="253">
        <v>0.75384273140496316</v>
      </c>
      <c r="Y584" s="253">
        <v>0.15080430874951259</v>
      </c>
      <c r="Z584" s="253">
        <v>7.2813220273816202E-3</v>
      </c>
      <c r="AA584" s="253">
        <v>8.6444864415600398E-2</v>
      </c>
      <c r="AB584" s="253">
        <v>1.6267734025422567E-3</v>
      </c>
      <c r="AC584" s="253">
        <f t="shared" si="33"/>
        <v>3.9999999999999987</v>
      </c>
      <c r="AD584" s="249">
        <v>82.026031554947437</v>
      </c>
      <c r="AF584" s="252">
        <v>0.24</v>
      </c>
      <c r="AG584" s="252">
        <v>3.62</v>
      </c>
      <c r="AH584" s="252">
        <v>1.77</v>
      </c>
      <c r="AI584" s="252">
        <v>4.3600000000000003</v>
      </c>
      <c r="AJ584" s="252">
        <v>0.54</v>
      </c>
      <c r="AK584" s="252">
        <v>5.82</v>
      </c>
      <c r="AL584" s="252">
        <v>0.26</v>
      </c>
      <c r="AM584" s="252">
        <v>0.87</v>
      </c>
      <c r="AN584" s="252">
        <v>49.04</v>
      </c>
      <c r="AO584" s="256"/>
      <c r="AP584" s="483" t="s">
        <v>1762</v>
      </c>
      <c r="AQ584" s="252">
        <v>30</v>
      </c>
      <c r="AR584" s="252">
        <v>15</v>
      </c>
      <c r="AS584" s="256"/>
      <c r="AT584" s="256"/>
      <c r="AU584" s="256"/>
      <c r="AV584" s="256"/>
      <c r="AW584" s="256"/>
      <c r="AX584" s="256"/>
      <c r="AY584" s="256"/>
      <c r="AZ584" s="256"/>
      <c r="BA584" s="256"/>
      <c r="BB584" s="256"/>
      <c r="BC584" s="256"/>
      <c r="BD584" s="256"/>
      <c r="BE584" s="256"/>
      <c r="BF584" s="256"/>
      <c r="BG584" s="256"/>
      <c r="BH584" s="256"/>
      <c r="BI584" s="256"/>
      <c r="BJ584" s="256"/>
      <c r="BK584" s="256"/>
      <c r="BL584" s="256"/>
      <c r="BM584" s="256"/>
      <c r="BN584" s="256"/>
      <c r="BO584" s="256"/>
      <c r="BP584" s="256"/>
      <c r="BQ584" s="256"/>
    </row>
    <row r="585" spans="1:69" s="255" customFormat="1" ht="12.75">
      <c r="A585" s="249">
        <v>2670.0804681784898</v>
      </c>
      <c r="B585" s="250" t="s">
        <v>360</v>
      </c>
      <c r="C585" s="251" t="s">
        <v>470</v>
      </c>
      <c r="D585" s="249">
        <v>89.990413176920612</v>
      </c>
      <c r="E585" s="224">
        <v>54.903390000000002</v>
      </c>
      <c r="F585" s="224">
        <v>0.315</v>
      </c>
      <c r="G585" s="224">
        <v>1.0851</v>
      </c>
      <c r="H585" s="224">
        <v>0.48049999999999998</v>
      </c>
      <c r="I585" s="224">
        <v>11.29171</v>
      </c>
      <c r="J585" s="224">
        <v>0.22239999999999999</v>
      </c>
      <c r="K585" s="224">
        <v>29.240960000000001</v>
      </c>
      <c r="L585" s="224">
        <v>2.2495919999999998</v>
      </c>
      <c r="M585" s="224">
        <v>2.5600000000000001E-2</v>
      </c>
      <c r="N585" s="224">
        <v>99.814251999999982</v>
      </c>
      <c r="O585" s="276"/>
      <c r="P585" s="253">
        <v>1.9524372103461156</v>
      </c>
      <c r="Q585" s="253">
        <v>4.5478214055620601E-2</v>
      </c>
      <c r="R585" s="253" t="s">
        <v>462</v>
      </c>
      <c r="S585" s="253">
        <v>8.4238227155774802E-3</v>
      </c>
      <c r="T585" s="253">
        <v>1.3509731645778287E-2</v>
      </c>
      <c r="U585" s="253">
        <v>2.1055069572270213E-2</v>
      </c>
      <c r="V585" s="253">
        <v>0.16187294807010985</v>
      </c>
      <c r="W585" s="253">
        <v>0.79722300359452813</v>
      </c>
      <c r="X585" s="253">
        <v>0.75294256931313497</v>
      </c>
      <c r="Y585" s="253">
        <v>0.15288198267318129</v>
      </c>
      <c r="Z585" s="253">
        <v>6.698821992372964E-3</v>
      </c>
      <c r="AA585" s="253">
        <v>8.5711544624254302E-2</v>
      </c>
      <c r="AB585" s="253">
        <v>1.7650813970565228E-3</v>
      </c>
      <c r="AC585" s="253">
        <f t="shared" si="33"/>
        <v>4</v>
      </c>
      <c r="AD585" s="249">
        <v>82.194361099722741</v>
      </c>
      <c r="AF585" s="252">
        <v>0.24</v>
      </c>
      <c r="AG585" s="252">
        <v>3.48</v>
      </c>
      <c r="AH585" s="252">
        <v>1.74</v>
      </c>
      <c r="AI585" s="252">
        <v>4.54</v>
      </c>
      <c r="AJ585" s="252">
        <v>0.54</v>
      </c>
      <c r="AK585" s="252">
        <v>6.26</v>
      </c>
      <c r="AL585" s="252">
        <v>0.26</v>
      </c>
      <c r="AM585" s="252">
        <v>0.87</v>
      </c>
      <c r="AN585" s="252">
        <v>45.52</v>
      </c>
      <c r="AO585" s="256"/>
      <c r="AP585" s="483" t="s">
        <v>1762</v>
      </c>
      <c r="AQ585" s="252">
        <v>30</v>
      </c>
      <c r="AR585" s="252">
        <v>15</v>
      </c>
      <c r="AS585" s="256"/>
      <c r="AT585" s="256"/>
      <c r="AU585" s="256"/>
      <c r="AV585" s="256"/>
      <c r="AW585" s="256"/>
      <c r="AX585" s="256"/>
      <c r="AY585" s="256"/>
      <c r="AZ585" s="256"/>
      <c r="BA585" s="256"/>
      <c r="BB585" s="256"/>
      <c r="BC585" s="256"/>
      <c r="BD585" s="256"/>
      <c r="BE585" s="256"/>
      <c r="BF585" s="256"/>
      <c r="BG585" s="256"/>
      <c r="BH585" s="256"/>
      <c r="BI585" s="256"/>
      <c r="BJ585" s="256"/>
      <c r="BK585" s="256"/>
      <c r="BL585" s="256"/>
      <c r="BM585" s="256"/>
      <c r="BN585" s="256"/>
      <c r="BO585" s="256"/>
      <c r="BP585" s="256"/>
      <c r="BQ585" s="256"/>
    </row>
    <row r="586" spans="1:69" s="255" customFormat="1" ht="12.75">
      <c r="A586" s="249">
        <v>2670.0804681784898</v>
      </c>
      <c r="B586" s="250" t="s">
        <v>360</v>
      </c>
      <c r="C586" s="251" t="s">
        <v>470</v>
      </c>
      <c r="D586" s="249">
        <v>94.990413176920612</v>
      </c>
      <c r="E586" s="224">
        <v>54.843609999999998</v>
      </c>
      <c r="F586" s="224">
        <v>0.31240000000000001</v>
      </c>
      <c r="G586" s="224">
        <v>1.1135999999999999</v>
      </c>
      <c r="H586" s="224">
        <v>0.48799999999999999</v>
      </c>
      <c r="I586" s="224">
        <v>11.27169</v>
      </c>
      <c r="J586" s="224">
        <v>0.21479999999999999</v>
      </c>
      <c r="K586" s="224">
        <v>29.200800000000001</v>
      </c>
      <c r="L586" s="224">
        <v>2.2495919999999998</v>
      </c>
      <c r="M586" s="224">
        <v>1.12E-2</v>
      </c>
      <c r="N586" s="224">
        <v>99.705691999999999</v>
      </c>
      <c r="O586" s="276"/>
      <c r="P586" s="253">
        <v>1.9526233674562592</v>
      </c>
      <c r="Q586" s="253">
        <v>4.6728021535314551E-2</v>
      </c>
      <c r="R586" s="253" t="s">
        <v>462</v>
      </c>
      <c r="S586" s="253">
        <v>8.3641964170299357E-3</v>
      </c>
      <c r="T586" s="253">
        <v>1.3736866749293287E-2</v>
      </c>
      <c r="U586" s="253">
        <v>1.8333122518420453E-2</v>
      </c>
      <c r="V586" s="253">
        <v>0.16316614196661466</v>
      </c>
      <c r="W586" s="253">
        <v>0.79704828335706823</v>
      </c>
      <c r="X586" s="253">
        <v>0.75282340044411322</v>
      </c>
      <c r="Y586" s="253">
        <v>0.15411273369197509</v>
      </c>
      <c r="Z586" s="253">
        <v>6.4775752173768389E-3</v>
      </c>
      <c r="AA586" s="253">
        <v>8.5813152096929635E-2</v>
      </c>
      <c r="AB586" s="253">
        <v>7.731385496052214E-4</v>
      </c>
      <c r="AC586" s="253">
        <f t="shared" si="33"/>
        <v>4</v>
      </c>
      <c r="AD586" s="249">
        <v>82.200217303132732</v>
      </c>
      <c r="AF586" s="252">
        <v>0.24</v>
      </c>
      <c r="AG586" s="252">
        <v>3.48</v>
      </c>
      <c r="AH586" s="252">
        <v>1.72</v>
      </c>
      <c r="AI586" s="252">
        <v>4.43</v>
      </c>
      <c r="AJ586" s="252">
        <v>0.54</v>
      </c>
      <c r="AK586" s="252">
        <v>6.44</v>
      </c>
      <c r="AL586" s="252">
        <v>0.26</v>
      </c>
      <c r="AM586" s="252">
        <v>0.87</v>
      </c>
      <c r="AN586" s="252">
        <v>100.97</v>
      </c>
      <c r="AO586" s="256"/>
      <c r="AP586" s="483" t="s">
        <v>1762</v>
      </c>
      <c r="AQ586" s="252">
        <v>30</v>
      </c>
      <c r="AR586" s="252">
        <v>15</v>
      </c>
      <c r="AS586" s="256"/>
      <c r="AT586" s="256"/>
      <c r="AU586" s="256"/>
      <c r="AV586" s="256"/>
      <c r="AW586" s="256"/>
      <c r="AX586" s="256"/>
      <c r="AY586" s="256"/>
      <c r="AZ586" s="256"/>
      <c r="BA586" s="256"/>
      <c r="BB586" s="256"/>
      <c r="BC586" s="256"/>
      <c r="BD586" s="256"/>
      <c r="BE586" s="256"/>
      <c r="BF586" s="256"/>
      <c r="BG586" s="256"/>
      <c r="BH586" s="256"/>
      <c r="BI586" s="256"/>
      <c r="BJ586" s="256"/>
      <c r="BK586" s="256"/>
      <c r="BL586" s="256"/>
      <c r="BM586" s="256"/>
      <c r="BN586" s="256"/>
      <c r="BO586" s="256"/>
      <c r="BP586" s="256"/>
      <c r="BQ586" s="256"/>
    </row>
    <row r="587" spans="1:69" s="255" customFormat="1" ht="12.75">
      <c r="A587" s="249">
        <v>2670.0804681784898</v>
      </c>
      <c r="B587" s="250" t="s">
        <v>360</v>
      </c>
      <c r="C587" s="251" t="s">
        <v>470</v>
      </c>
      <c r="D587" s="249">
        <v>99.990413176920612</v>
      </c>
      <c r="E587" s="224">
        <v>54.913350000000001</v>
      </c>
      <c r="F587" s="224">
        <v>0.30499999999999999</v>
      </c>
      <c r="G587" s="224">
        <v>1.1951000000000001</v>
      </c>
      <c r="H587" s="224">
        <v>0.51270000000000004</v>
      </c>
      <c r="I587" s="224">
        <v>11.341760000000001</v>
      </c>
      <c r="J587" s="224">
        <v>0.23130000000000001</v>
      </c>
      <c r="K587" s="224">
        <v>29.200800000000001</v>
      </c>
      <c r="L587" s="224">
        <v>2.239681</v>
      </c>
      <c r="M587" s="224">
        <v>2.1499999999999998E-2</v>
      </c>
      <c r="N587" s="224">
        <v>99.961191000000014</v>
      </c>
      <c r="O587" s="276"/>
      <c r="P587" s="253">
        <v>1.9505630880000411</v>
      </c>
      <c r="Q587" s="253">
        <v>4.9436911999958921E-2</v>
      </c>
      <c r="R587" s="253">
        <v>5.9441612950994482E-4</v>
      </c>
      <c r="S587" s="253">
        <v>8.1470925760366627E-3</v>
      </c>
      <c r="T587" s="253">
        <v>1.4398617514192616E-2</v>
      </c>
      <c r="U587" s="253">
        <v>1.9630394238580706E-2</v>
      </c>
      <c r="V587" s="253">
        <v>0.16297511694197547</v>
      </c>
      <c r="W587" s="253">
        <v>0.7942543625997045</v>
      </c>
      <c r="X587" s="253">
        <v>0.75201573730982019</v>
      </c>
      <c r="Y587" s="253">
        <v>0.15430806363986277</v>
      </c>
      <c r="Z587" s="253">
        <v>6.9589454913391562E-3</v>
      </c>
      <c r="AA587" s="253">
        <v>8.5236552524579942E-2</v>
      </c>
      <c r="AB587" s="253">
        <v>1.4807010343980162E-3</v>
      </c>
      <c r="AC587" s="253">
        <f t="shared" si="33"/>
        <v>4</v>
      </c>
      <c r="AD587" s="249">
        <v>82.109361962861442</v>
      </c>
      <c r="AF587" s="252">
        <v>0.24</v>
      </c>
      <c r="AG587" s="252">
        <v>3.55</v>
      </c>
      <c r="AH587" s="252">
        <v>1.64</v>
      </c>
      <c r="AI587" s="252">
        <v>4.26</v>
      </c>
      <c r="AJ587" s="252">
        <v>0.54</v>
      </c>
      <c r="AK587" s="252">
        <v>6.07</v>
      </c>
      <c r="AL587" s="252">
        <v>0.26</v>
      </c>
      <c r="AM587" s="252">
        <v>0.87</v>
      </c>
      <c r="AN587" s="252">
        <v>54.32</v>
      </c>
      <c r="AO587" s="256"/>
      <c r="AP587" s="483" t="s">
        <v>1762</v>
      </c>
      <c r="AQ587" s="252">
        <v>30</v>
      </c>
      <c r="AR587" s="252">
        <v>15</v>
      </c>
      <c r="AS587" s="256"/>
      <c r="AT587" s="256"/>
      <c r="AU587" s="256"/>
      <c r="AV587" s="256"/>
      <c r="AW587" s="256"/>
      <c r="AX587" s="256"/>
      <c r="AY587" s="256"/>
      <c r="AZ587" s="256"/>
      <c r="BA587" s="256"/>
      <c r="BB587" s="256"/>
      <c r="BC587" s="256"/>
      <c r="BD587" s="256"/>
      <c r="BE587" s="256"/>
      <c r="BF587" s="256"/>
      <c r="BG587" s="256"/>
      <c r="BH587" s="256"/>
      <c r="BI587" s="256"/>
      <c r="BJ587" s="256"/>
      <c r="BK587" s="256"/>
      <c r="BL587" s="256"/>
      <c r="BM587" s="256"/>
      <c r="BN587" s="256"/>
      <c r="BO587" s="256"/>
      <c r="BP587" s="256"/>
      <c r="BQ587" s="256"/>
    </row>
    <row r="588" spans="1:69" s="255" customFormat="1" ht="12.75">
      <c r="A588" s="249">
        <v>2670.0804681784898</v>
      </c>
      <c r="B588" s="250" t="s">
        <v>360</v>
      </c>
      <c r="C588" s="251" t="s">
        <v>470</v>
      </c>
      <c r="D588" s="249">
        <v>104.99041317692061</v>
      </c>
      <c r="E588" s="224">
        <v>54.793799999999997</v>
      </c>
      <c r="F588" s="224">
        <v>0.34039999999999998</v>
      </c>
      <c r="G588" s="224">
        <v>1.2150000000000001</v>
      </c>
      <c r="H588" s="224">
        <v>0.50929999999999997</v>
      </c>
      <c r="I588" s="224">
        <v>11.281700000000001</v>
      </c>
      <c r="J588" s="224">
        <v>0.22320000000000001</v>
      </c>
      <c r="K588" s="224">
        <v>29.220880000000001</v>
      </c>
      <c r="L588" s="224">
        <v>2.2793220000000001</v>
      </c>
      <c r="M588" s="224">
        <v>3.0200000000000001E-2</v>
      </c>
      <c r="N588" s="224">
        <v>99.893801999999994</v>
      </c>
      <c r="O588" s="276"/>
      <c r="P588" s="253">
        <v>1.947007781375482</v>
      </c>
      <c r="Q588" s="253">
        <v>5.0882479655321715E-2</v>
      </c>
      <c r="R588" s="253" t="s">
        <v>462</v>
      </c>
      <c r="S588" s="253">
        <v>9.0959186512939005E-3</v>
      </c>
      <c r="T588" s="253">
        <v>1.4308211734438194E-2</v>
      </c>
      <c r="U588" s="253">
        <v>2.4682515613282163E-2</v>
      </c>
      <c r="V588" s="253">
        <v>0.15942709064903698</v>
      </c>
      <c r="W588" s="253">
        <v>0.79459600232114524</v>
      </c>
      <c r="X588" s="253">
        <v>0.75328690081746752</v>
      </c>
      <c r="Y588" s="253">
        <v>0.15113886638057994</v>
      </c>
      <c r="Z588" s="253">
        <v>6.717631807121642E-3</v>
      </c>
      <c r="AA588" s="253">
        <v>8.6775993938236332E-2</v>
      </c>
      <c r="AB588" s="253">
        <v>2.0806070565945354E-3</v>
      </c>
      <c r="AC588" s="253">
        <f t="shared" si="33"/>
        <v>4.0000000000000009</v>
      </c>
      <c r="AD588" s="249">
        <v>82.197287084987963</v>
      </c>
      <c r="AF588" s="252">
        <v>0.24</v>
      </c>
      <c r="AG588" s="252">
        <v>3.24</v>
      </c>
      <c r="AH588" s="252">
        <v>1.62</v>
      </c>
      <c r="AI588" s="252">
        <v>4.3899999999999997</v>
      </c>
      <c r="AJ588" s="252">
        <v>0.54</v>
      </c>
      <c r="AK588" s="252">
        <v>6.27</v>
      </c>
      <c r="AL588" s="252">
        <v>0.26</v>
      </c>
      <c r="AM588" s="252">
        <v>0.86</v>
      </c>
      <c r="AN588" s="252">
        <v>38.049999999999997</v>
      </c>
      <c r="AO588" s="256"/>
      <c r="AP588" s="483" t="s">
        <v>1762</v>
      </c>
      <c r="AQ588" s="252">
        <v>30</v>
      </c>
      <c r="AR588" s="252">
        <v>15</v>
      </c>
      <c r="AS588" s="256"/>
      <c r="AT588" s="256"/>
      <c r="AU588" s="256"/>
      <c r="AV588" s="256"/>
      <c r="AW588" s="256"/>
      <c r="AX588" s="256"/>
      <c r="AY588" s="256"/>
      <c r="AZ588" s="256"/>
      <c r="BA588" s="256"/>
      <c r="BB588" s="256"/>
      <c r="BC588" s="256"/>
      <c r="BD588" s="256"/>
      <c r="BE588" s="256"/>
      <c r="BF588" s="256"/>
      <c r="BG588" s="256"/>
      <c r="BH588" s="256"/>
      <c r="BI588" s="256"/>
      <c r="BJ588" s="256"/>
      <c r="BK588" s="256"/>
      <c r="BL588" s="256"/>
      <c r="BM588" s="256"/>
      <c r="BN588" s="256"/>
      <c r="BO588" s="256"/>
      <c r="BP588" s="256"/>
      <c r="BQ588" s="256"/>
    </row>
    <row r="589" spans="1:69" s="255" customFormat="1" ht="12.75">
      <c r="A589" s="249">
        <v>2670.0804681784898</v>
      </c>
      <c r="B589" s="250" t="s">
        <v>360</v>
      </c>
      <c r="C589" s="251" t="s">
        <v>470</v>
      </c>
      <c r="D589" s="249">
        <v>109.99041317692061</v>
      </c>
      <c r="E589" s="224">
        <v>54.803759999999997</v>
      </c>
      <c r="F589" s="224">
        <v>0.32779999999999998</v>
      </c>
      <c r="G589" s="224">
        <v>1.2518</v>
      </c>
      <c r="H589" s="224">
        <v>0.51470000000000005</v>
      </c>
      <c r="I589" s="224">
        <v>11.32174</v>
      </c>
      <c r="J589" s="224">
        <v>0.22170000000000001</v>
      </c>
      <c r="K589" s="224">
        <v>29.120470000000001</v>
      </c>
      <c r="L589" s="224">
        <v>2.358603</v>
      </c>
      <c r="M589" s="224">
        <v>1.9599999999999999E-2</v>
      </c>
      <c r="N589" s="224">
        <v>99.940173000000001</v>
      </c>
      <c r="O589" s="276"/>
      <c r="P589" s="253">
        <v>1.9474474410633809</v>
      </c>
      <c r="Q589" s="253">
        <v>5.2425919898161831E-2</v>
      </c>
      <c r="R589" s="253" t="s">
        <v>462</v>
      </c>
      <c r="S589" s="253">
        <v>8.7596164024590535E-3</v>
      </c>
      <c r="T589" s="253">
        <v>1.4460555380174345E-2</v>
      </c>
      <c r="U589" s="253">
        <v>2.2049797007031913E-2</v>
      </c>
      <c r="V589" s="253">
        <v>0.16166096510809611</v>
      </c>
      <c r="W589" s="253">
        <v>0.79319570514069626</v>
      </c>
      <c r="X589" s="253">
        <v>0.74943622168501178</v>
      </c>
      <c r="Y589" s="253">
        <v>0.15274235866301603</v>
      </c>
      <c r="Z589" s="253">
        <v>6.6727802391061408E-3</v>
      </c>
      <c r="AA589" s="253">
        <v>8.9798252195817885E-2</v>
      </c>
      <c r="AB589" s="253">
        <v>1.3503872170481058E-3</v>
      </c>
      <c r="AC589" s="253">
        <f t="shared" si="33"/>
        <v>4.0000000000000009</v>
      </c>
      <c r="AD589" s="249">
        <v>82.09484338097532</v>
      </c>
      <c r="AF589" s="252">
        <v>0.24</v>
      </c>
      <c r="AG589" s="252">
        <v>3.34</v>
      </c>
      <c r="AH589" s="252">
        <v>1.6</v>
      </c>
      <c r="AI589" s="252">
        <v>4.26</v>
      </c>
      <c r="AJ589" s="252">
        <v>0.54</v>
      </c>
      <c r="AK589" s="252">
        <v>6.27</v>
      </c>
      <c r="AL589" s="252">
        <v>0.26</v>
      </c>
      <c r="AM589" s="252">
        <v>0.85</v>
      </c>
      <c r="AN589" s="252">
        <v>57.4</v>
      </c>
      <c r="AO589" s="256"/>
      <c r="AP589" s="483" t="s">
        <v>1762</v>
      </c>
      <c r="AQ589" s="252">
        <v>30</v>
      </c>
      <c r="AR589" s="252">
        <v>15</v>
      </c>
      <c r="AS589" s="256"/>
      <c r="AT589" s="256"/>
      <c r="AU589" s="256"/>
      <c r="AV589" s="256"/>
      <c r="AW589" s="256"/>
      <c r="AX589" s="256"/>
      <c r="AY589" s="256"/>
      <c r="AZ589" s="256"/>
      <c r="BA589" s="256"/>
      <c r="BB589" s="256"/>
      <c r="BC589" s="256"/>
      <c r="BD589" s="256"/>
      <c r="BE589" s="256"/>
      <c r="BF589" s="256"/>
      <c r="BG589" s="256"/>
      <c r="BH589" s="256"/>
      <c r="BI589" s="256"/>
      <c r="BJ589" s="256"/>
      <c r="BK589" s="256"/>
      <c r="BL589" s="256"/>
      <c r="BM589" s="256"/>
      <c r="BN589" s="256"/>
      <c r="BO589" s="256"/>
      <c r="BP589" s="256"/>
      <c r="BQ589" s="256"/>
    </row>
    <row r="590" spans="1:69" s="255" customFormat="1" ht="12.75">
      <c r="A590" s="249">
        <v>2670.0804681784898</v>
      </c>
      <c r="B590" s="250" t="s">
        <v>360</v>
      </c>
      <c r="C590" s="251" t="s">
        <v>470</v>
      </c>
      <c r="D590" s="249">
        <v>114.99041317692061</v>
      </c>
      <c r="E590" s="224">
        <v>54.694180000000003</v>
      </c>
      <c r="F590" s="224">
        <v>0.33529999999999999</v>
      </c>
      <c r="G590" s="224">
        <v>1.2484999999999999</v>
      </c>
      <c r="H590" s="224">
        <v>0.52229999999999999</v>
      </c>
      <c r="I590" s="224">
        <v>11.281700000000001</v>
      </c>
      <c r="J590" s="224">
        <v>0.2261</v>
      </c>
      <c r="K590" s="224">
        <v>29.070260000000001</v>
      </c>
      <c r="L590" s="224">
        <v>2.4279730000000002</v>
      </c>
      <c r="M590" s="224">
        <v>5.0900000000000001E-2</v>
      </c>
      <c r="N590" s="224">
        <v>99.857213000000002</v>
      </c>
      <c r="O590" s="276"/>
      <c r="P590" s="253">
        <v>1.9447874342950713</v>
      </c>
      <c r="Q590" s="253">
        <v>5.2320910558009096E-2</v>
      </c>
      <c r="R590" s="253" t="s">
        <v>462</v>
      </c>
      <c r="S590" s="253">
        <v>8.965723202102956E-3</v>
      </c>
      <c r="T590" s="253">
        <v>1.4683394429721072E-2</v>
      </c>
      <c r="U590" s="253">
        <v>2.8998479363730567E-2</v>
      </c>
      <c r="V590" s="253">
        <v>0.15764003769177606</v>
      </c>
      <c r="W590" s="253">
        <v>0.79260402045958878</v>
      </c>
      <c r="X590" s="253">
        <v>0.74834576180107848</v>
      </c>
      <c r="Y590" s="253">
        <v>0.14883756712260779</v>
      </c>
      <c r="Z590" s="253">
        <v>6.809532951217466E-3</v>
      </c>
      <c r="AA590" s="253">
        <v>9.2498038779288153E-2</v>
      </c>
      <c r="AB590" s="253">
        <v>3.5090993458081346E-3</v>
      </c>
      <c r="AC590" s="253">
        <f t="shared" si="33"/>
        <v>4</v>
      </c>
      <c r="AD590" s="249">
        <v>82.121538069883599</v>
      </c>
      <c r="AF590" s="252">
        <v>0.24</v>
      </c>
      <c r="AG590" s="252">
        <v>3.26</v>
      </c>
      <c r="AH590" s="252">
        <v>1.6</v>
      </c>
      <c r="AI590" s="252">
        <v>4.3099999999999996</v>
      </c>
      <c r="AJ590" s="252">
        <v>0.54</v>
      </c>
      <c r="AK590" s="252">
        <v>6.23</v>
      </c>
      <c r="AL590" s="252">
        <v>0.26</v>
      </c>
      <c r="AM590" s="252">
        <v>0.83</v>
      </c>
      <c r="AN590" s="252">
        <v>22.29</v>
      </c>
      <c r="AO590" s="256"/>
      <c r="AP590" s="483" t="s">
        <v>1762</v>
      </c>
      <c r="AQ590" s="252">
        <v>30</v>
      </c>
      <c r="AR590" s="252">
        <v>15</v>
      </c>
      <c r="AS590" s="256"/>
      <c r="AT590" s="256"/>
      <c r="AU590" s="256"/>
      <c r="AV590" s="256"/>
      <c r="AW590" s="256"/>
      <c r="AX590" s="256"/>
      <c r="AY590" s="256"/>
      <c r="AZ590" s="256"/>
      <c r="BA590" s="256"/>
      <c r="BB590" s="256"/>
      <c r="BC590" s="256"/>
      <c r="BD590" s="256"/>
      <c r="BE590" s="256"/>
      <c r="BF590" s="256"/>
      <c r="BG590" s="256"/>
      <c r="BH590" s="256"/>
      <c r="BI590" s="256"/>
      <c r="BJ590" s="256"/>
      <c r="BK590" s="256"/>
      <c r="BL590" s="256"/>
      <c r="BM590" s="256"/>
      <c r="BN590" s="256"/>
      <c r="BO590" s="256"/>
      <c r="BP590" s="256"/>
      <c r="BQ590" s="256"/>
    </row>
    <row r="591" spans="1:69" s="255" customFormat="1" ht="12.75">
      <c r="A591" s="249">
        <v>2670.0804681784898</v>
      </c>
      <c r="B591" s="250" t="s">
        <v>360</v>
      </c>
      <c r="C591" s="251" t="s">
        <v>470</v>
      </c>
      <c r="D591" s="249">
        <v>119.99041317692061</v>
      </c>
      <c r="E591" s="224">
        <v>54.604520000000001</v>
      </c>
      <c r="F591" s="224">
        <v>0.34179999999999999</v>
      </c>
      <c r="G591" s="224">
        <v>1.2508999999999999</v>
      </c>
      <c r="H591" s="224">
        <v>0.53949999999999998</v>
      </c>
      <c r="I591" s="224">
        <v>11.35177</v>
      </c>
      <c r="J591" s="224">
        <v>0.22</v>
      </c>
      <c r="K591" s="224">
        <v>29.120470000000001</v>
      </c>
      <c r="L591" s="224">
        <v>2.408153</v>
      </c>
      <c r="M591" s="224">
        <v>2.8199999999999999E-2</v>
      </c>
      <c r="N591" s="224">
        <v>99.865312999999986</v>
      </c>
      <c r="O591" s="276"/>
      <c r="P591" s="253">
        <v>1.9416909842358605</v>
      </c>
      <c r="Q591" s="253">
        <v>5.2423961435488123E-2</v>
      </c>
      <c r="R591" s="253" t="s">
        <v>462</v>
      </c>
      <c r="S591" s="253">
        <v>9.1399606892236303E-3</v>
      </c>
      <c r="T591" s="253">
        <v>1.5167652995971356E-2</v>
      </c>
      <c r="U591" s="253">
        <v>3.2690725027171297E-2</v>
      </c>
      <c r="V591" s="253">
        <v>0.15650010010606338</v>
      </c>
      <c r="W591" s="253">
        <v>0.79238661551022171</v>
      </c>
      <c r="X591" s="253">
        <v>0.75129753798011145</v>
      </c>
      <c r="Y591" s="253">
        <v>0.14838481317307115</v>
      </c>
      <c r="Z591" s="253">
        <v>6.6261298191401625E-3</v>
      </c>
      <c r="AA591" s="253">
        <v>9.1747289718878577E-2</v>
      </c>
      <c r="AB591" s="253">
        <v>1.9442293087986613E-3</v>
      </c>
      <c r="AC591" s="253">
        <f t="shared" si="33"/>
        <v>3.9999999999999996</v>
      </c>
      <c r="AD591" s="249">
        <v>82.055873421718388</v>
      </c>
      <c r="AF591" s="252">
        <v>0.24</v>
      </c>
      <c r="AG591" s="252">
        <v>3.24</v>
      </c>
      <c r="AH591" s="252">
        <v>1.6</v>
      </c>
      <c r="AI591" s="252">
        <v>4.12</v>
      </c>
      <c r="AJ591" s="252">
        <v>0.54</v>
      </c>
      <c r="AK591" s="252">
        <v>6.42</v>
      </c>
      <c r="AL591" s="252">
        <v>0.26</v>
      </c>
      <c r="AM591" s="252">
        <v>0.84</v>
      </c>
      <c r="AN591" s="252">
        <v>40.04</v>
      </c>
      <c r="AO591" s="256"/>
      <c r="AP591" s="483" t="s">
        <v>1762</v>
      </c>
      <c r="AQ591" s="252">
        <v>30</v>
      </c>
      <c r="AR591" s="252">
        <v>15</v>
      </c>
      <c r="AS591" s="256"/>
      <c r="AT591" s="256"/>
      <c r="AU591" s="256"/>
      <c r="AV591" s="256"/>
      <c r="AW591" s="256"/>
      <c r="AX591" s="256"/>
      <c r="AY591" s="256"/>
      <c r="AZ591" s="256"/>
      <c r="BA591" s="256"/>
      <c r="BB591" s="256"/>
      <c r="BC591" s="256"/>
      <c r="BD591" s="256"/>
      <c r="BE591" s="256"/>
      <c r="BF591" s="256"/>
      <c r="BG591" s="256"/>
      <c r="BH591" s="256"/>
      <c r="BI591" s="256"/>
      <c r="BJ591" s="256"/>
      <c r="BK591" s="256"/>
      <c r="BL591" s="256"/>
      <c r="BM591" s="256"/>
      <c r="BN591" s="256"/>
      <c r="BO591" s="256"/>
      <c r="BP591" s="256"/>
      <c r="BQ591" s="256"/>
    </row>
    <row r="592" spans="1:69" s="255" customFormat="1" ht="12.75">
      <c r="A592" s="249">
        <v>2670.0804681784898</v>
      </c>
      <c r="B592" s="250" t="s">
        <v>360</v>
      </c>
      <c r="C592" s="251" t="s">
        <v>470</v>
      </c>
      <c r="D592" s="249">
        <v>124.99041317692061</v>
      </c>
      <c r="E592" s="224">
        <v>54.843609999999998</v>
      </c>
      <c r="F592" s="224">
        <v>0.31290000000000001</v>
      </c>
      <c r="G592" s="224">
        <v>1.1906000000000001</v>
      </c>
      <c r="H592" s="224">
        <v>0.49669999999999997</v>
      </c>
      <c r="I592" s="224">
        <v>11.251670000000001</v>
      </c>
      <c r="J592" s="224">
        <v>0.22939999999999999</v>
      </c>
      <c r="K592" s="224">
        <v>29.271090000000001</v>
      </c>
      <c r="L592" s="224">
        <v>2.2297709999999999</v>
      </c>
      <c r="M592" s="224">
        <v>3.6999999999999998E-2</v>
      </c>
      <c r="N592" s="224">
        <v>99.862741</v>
      </c>
      <c r="O592" s="276"/>
      <c r="P592" s="253">
        <v>1.948682588586909</v>
      </c>
      <c r="Q592" s="253">
        <v>4.9858208772602573E-2</v>
      </c>
      <c r="R592" s="253" t="s">
        <v>462</v>
      </c>
      <c r="S592" s="253">
        <v>8.3606758003610775E-3</v>
      </c>
      <c r="T592" s="253">
        <v>1.3953547848565907E-2</v>
      </c>
      <c r="U592" s="253">
        <v>2.46506783126339E-2</v>
      </c>
      <c r="V592" s="253">
        <v>0.15890950789332045</v>
      </c>
      <c r="W592" s="253">
        <v>0.79558479278560656</v>
      </c>
      <c r="X592" s="253">
        <v>0.75488215124248703</v>
      </c>
      <c r="Y592" s="253">
        <v>0.15077959289717199</v>
      </c>
      <c r="Z592" s="253">
        <v>6.9038957319909663E-3</v>
      </c>
      <c r="AA592" s="253">
        <v>8.4885396420008627E-2</v>
      </c>
      <c r="AB592" s="253">
        <v>2.5489637083413045E-3</v>
      </c>
      <c r="AC592" s="253">
        <f t="shared" si="33"/>
        <v>3.9999999999999991</v>
      </c>
      <c r="AD592" s="249">
        <v>82.261322871997749</v>
      </c>
      <c r="AF592" s="252">
        <v>0.24</v>
      </c>
      <c r="AG592" s="252">
        <v>3.48</v>
      </c>
      <c r="AH592" s="252">
        <v>1.65</v>
      </c>
      <c r="AI592" s="252">
        <v>4.3899999999999997</v>
      </c>
      <c r="AJ592" s="252">
        <v>0.54</v>
      </c>
      <c r="AK592" s="252">
        <v>6.04</v>
      </c>
      <c r="AL592" s="252">
        <v>0.26</v>
      </c>
      <c r="AM592" s="252">
        <v>0.88</v>
      </c>
      <c r="AN592" s="252">
        <v>30.64</v>
      </c>
      <c r="AO592" s="256"/>
      <c r="AP592" s="483" t="s">
        <v>1762</v>
      </c>
      <c r="AQ592" s="252">
        <v>30</v>
      </c>
      <c r="AR592" s="252">
        <v>15</v>
      </c>
      <c r="AS592" s="256"/>
      <c r="AT592" s="256"/>
      <c r="AU592" s="256"/>
      <c r="AV592" s="256"/>
      <c r="AW592" s="256"/>
      <c r="AX592" s="256"/>
      <c r="AY592" s="256"/>
      <c r="AZ592" s="256"/>
      <c r="BA592" s="256"/>
      <c r="BB592" s="256"/>
      <c r="BC592" s="256"/>
      <c r="BD592" s="256"/>
      <c r="BE592" s="256"/>
      <c r="BF592" s="256"/>
      <c r="BG592" s="256"/>
      <c r="BH592" s="256"/>
      <c r="BI592" s="256"/>
      <c r="BJ592" s="256"/>
      <c r="BK592" s="256"/>
      <c r="BL592" s="256"/>
      <c r="BM592" s="256"/>
      <c r="BN592" s="256"/>
      <c r="BO592" s="256"/>
      <c r="BP592" s="256"/>
      <c r="BQ592" s="256"/>
    </row>
    <row r="593" spans="1:69" s="255" customFormat="1" ht="12.75">
      <c r="A593" s="249">
        <v>2670.0804681784898</v>
      </c>
      <c r="B593" s="250" t="s">
        <v>360</v>
      </c>
      <c r="C593" s="251" t="s">
        <v>470</v>
      </c>
      <c r="D593" s="249">
        <v>129.99041317692061</v>
      </c>
      <c r="E593" s="224">
        <v>54.86354</v>
      </c>
      <c r="F593" s="224">
        <v>0.3206</v>
      </c>
      <c r="G593" s="224">
        <v>1.1940999999999999</v>
      </c>
      <c r="H593" s="224">
        <v>0.49619999999999997</v>
      </c>
      <c r="I593" s="224">
        <v>11.30172</v>
      </c>
      <c r="J593" s="224">
        <v>0.2298</v>
      </c>
      <c r="K593" s="224">
        <v>29.301210000000001</v>
      </c>
      <c r="L593" s="224">
        <v>2.180221</v>
      </c>
      <c r="M593" s="224">
        <v>2.1700000000000001E-2</v>
      </c>
      <c r="N593" s="224">
        <v>99.909090999999989</v>
      </c>
      <c r="O593" s="276"/>
      <c r="P593" s="253">
        <v>1.9488057285597724</v>
      </c>
      <c r="Q593" s="253">
        <v>4.9989770405421734E-2</v>
      </c>
      <c r="R593" s="253" t="s">
        <v>462</v>
      </c>
      <c r="S593" s="253">
        <v>8.5638487477306558E-3</v>
      </c>
      <c r="T593" s="253">
        <v>1.3935318399959063E-2</v>
      </c>
      <c r="U593" s="253">
        <v>2.2830240725024709E-2</v>
      </c>
      <c r="V593" s="253">
        <v>0.16041333388927528</v>
      </c>
      <c r="W593" s="253">
        <v>0.79546175927281637</v>
      </c>
      <c r="X593" s="253">
        <v>0.75613484933373898</v>
      </c>
      <c r="Y593" s="253">
        <v>0.15248264374439927</v>
      </c>
      <c r="Z593" s="253">
        <v>6.9138584636374723E-3</v>
      </c>
      <c r="AA593" s="253">
        <v>8.2974164312812973E-2</v>
      </c>
      <c r="AB593" s="253">
        <v>1.4944841454111906E-3</v>
      </c>
      <c r="AC593" s="253">
        <f t="shared" si="33"/>
        <v>3.9999999999999991</v>
      </c>
      <c r="AD593" s="249">
        <v>82.21151074092954</v>
      </c>
      <c r="AF593" s="252">
        <v>0.24</v>
      </c>
      <c r="AG593" s="252">
        <v>3.41</v>
      </c>
      <c r="AH593" s="252">
        <v>1.65</v>
      </c>
      <c r="AI593" s="252">
        <v>4.41</v>
      </c>
      <c r="AJ593" s="252">
        <v>0.54</v>
      </c>
      <c r="AK593" s="252">
        <v>6.03</v>
      </c>
      <c r="AL593" s="252">
        <v>0.26</v>
      </c>
      <c r="AM593" s="252">
        <v>0.89</v>
      </c>
      <c r="AN593" s="252">
        <v>52.2</v>
      </c>
      <c r="AO593" s="256"/>
      <c r="AP593" s="483" t="s">
        <v>1762</v>
      </c>
      <c r="AQ593" s="252">
        <v>30</v>
      </c>
      <c r="AR593" s="252">
        <v>15</v>
      </c>
      <c r="AS593" s="256"/>
      <c r="AT593" s="256"/>
      <c r="AU593" s="256"/>
      <c r="AV593" s="256"/>
      <c r="AW593" s="256"/>
      <c r="AX593" s="256"/>
      <c r="AY593" s="256"/>
      <c r="AZ593" s="256"/>
      <c r="BA593" s="256"/>
      <c r="BB593" s="256"/>
      <c r="BC593" s="256"/>
      <c r="BD593" s="256"/>
      <c r="BE593" s="256"/>
      <c r="BF593" s="256"/>
      <c r="BG593" s="256"/>
      <c r="BH593" s="256"/>
      <c r="BI593" s="256"/>
      <c r="BJ593" s="256"/>
      <c r="BK593" s="256"/>
      <c r="BL593" s="256"/>
      <c r="BM593" s="256"/>
      <c r="BN593" s="256"/>
      <c r="BO593" s="256"/>
      <c r="BP593" s="256"/>
      <c r="BQ593" s="256"/>
    </row>
    <row r="594" spans="1:69" s="255" customFormat="1" ht="12.75">
      <c r="A594" s="249">
        <v>2670.0804681784898</v>
      </c>
      <c r="B594" s="250" t="s">
        <v>360</v>
      </c>
      <c r="C594" s="251" t="s">
        <v>470</v>
      </c>
      <c r="D594" s="249">
        <v>134.99041317692061</v>
      </c>
      <c r="E594" s="224">
        <v>54.544739999999997</v>
      </c>
      <c r="F594" s="224">
        <v>0.31950000000000001</v>
      </c>
      <c r="G594" s="224">
        <v>1.1812</v>
      </c>
      <c r="H594" s="224">
        <v>0.50719999999999998</v>
      </c>
      <c r="I594" s="224">
        <v>11.29171</v>
      </c>
      <c r="J594" s="224">
        <v>0.23019999999999999</v>
      </c>
      <c r="K594" s="224">
        <v>29.542210000000001</v>
      </c>
      <c r="L594" s="224">
        <v>2.180221</v>
      </c>
      <c r="M594" s="224">
        <v>5.45E-2</v>
      </c>
      <c r="N594" s="224">
        <v>99.851480999999993</v>
      </c>
      <c r="O594" s="276"/>
      <c r="P594" s="253">
        <v>1.9359566977597862</v>
      </c>
      <c r="Q594" s="253">
        <v>4.9410804388797719E-2</v>
      </c>
      <c r="R594" s="253" t="s">
        <v>462</v>
      </c>
      <c r="S594" s="253">
        <v>8.5277483258374559E-3</v>
      </c>
      <c r="T594" s="253">
        <v>1.4233031911228962E-2</v>
      </c>
      <c r="U594" s="253">
        <v>5.1137745213152286E-2</v>
      </c>
      <c r="V594" s="253">
        <v>0.1446516763343203</v>
      </c>
      <c r="W594" s="253">
        <v>0.79608229606687719</v>
      </c>
      <c r="X594" s="253">
        <v>0.76704479364255751</v>
      </c>
      <c r="Y594" s="253">
        <v>0.13937543363555432</v>
      </c>
      <c r="Z594" s="253">
        <v>6.9204418161121382E-3</v>
      </c>
      <c r="AA594" s="253">
        <v>8.2908857221347818E-2</v>
      </c>
      <c r="AB594" s="253">
        <v>3.7504736844280969E-3</v>
      </c>
      <c r="AC594" s="253">
        <f t="shared" si="33"/>
        <v>4</v>
      </c>
      <c r="AD594" s="249">
        <v>82.343872022171269</v>
      </c>
      <c r="AF594" s="252">
        <v>0.24</v>
      </c>
      <c r="AG594" s="252">
        <v>3.39</v>
      </c>
      <c r="AH594" s="252">
        <v>1.65</v>
      </c>
      <c r="AI594" s="252">
        <v>4.33</v>
      </c>
      <c r="AJ594" s="252">
        <v>0.54</v>
      </c>
      <c r="AK594" s="252">
        <v>6.03</v>
      </c>
      <c r="AL594" s="252">
        <v>0.26</v>
      </c>
      <c r="AM594" s="252">
        <v>0.89</v>
      </c>
      <c r="AN594" s="252">
        <v>21.35</v>
      </c>
      <c r="AO594" s="256"/>
      <c r="AP594" s="483" t="s">
        <v>1762</v>
      </c>
      <c r="AQ594" s="252">
        <v>30</v>
      </c>
      <c r="AR594" s="252">
        <v>15</v>
      </c>
      <c r="AS594" s="256"/>
      <c r="AT594" s="256"/>
      <c r="AU594" s="256"/>
      <c r="AV594" s="256"/>
      <c r="AW594" s="256"/>
      <c r="AX594" s="256"/>
      <c r="AY594" s="256"/>
      <c r="AZ594" s="256"/>
      <c r="BA594" s="256"/>
      <c r="BB594" s="256"/>
      <c r="BC594" s="256"/>
      <c r="BD594" s="256"/>
      <c r="BE594" s="256"/>
      <c r="BF594" s="256"/>
      <c r="BG594" s="256"/>
      <c r="BH594" s="256"/>
      <c r="BI594" s="256"/>
      <c r="BJ594" s="256"/>
      <c r="BK594" s="256"/>
      <c r="BL594" s="256"/>
      <c r="BM594" s="256"/>
      <c r="BN594" s="256"/>
      <c r="BO594" s="256"/>
      <c r="BP594" s="256"/>
      <c r="BQ594" s="256"/>
    </row>
    <row r="595" spans="1:69" s="255" customFormat="1" ht="12.75">
      <c r="A595" s="249">
        <v>2670.0804681784898</v>
      </c>
      <c r="B595" s="250" t="s">
        <v>360</v>
      </c>
      <c r="C595" s="251" t="s">
        <v>470</v>
      </c>
      <c r="D595" s="249">
        <v>139.99041317692061</v>
      </c>
      <c r="E595" s="224">
        <v>54.793799999999997</v>
      </c>
      <c r="F595" s="224">
        <v>0.33439999999999998</v>
      </c>
      <c r="G595" s="224">
        <v>1.2053</v>
      </c>
      <c r="H595" s="224">
        <v>0.501</v>
      </c>
      <c r="I595" s="224">
        <v>11.24166</v>
      </c>
      <c r="J595" s="224">
        <v>0.22389999999999999</v>
      </c>
      <c r="K595" s="224">
        <v>29.070260000000001</v>
      </c>
      <c r="L595" s="224">
        <v>2.2198609999999999</v>
      </c>
      <c r="M595" s="224">
        <v>2.9700000000000001E-2</v>
      </c>
      <c r="N595" s="224">
        <v>99.619881000000007</v>
      </c>
      <c r="O595" s="276"/>
      <c r="P595" s="253">
        <v>1.9529865048743027</v>
      </c>
      <c r="Q595" s="253">
        <v>4.7013495125697302E-2</v>
      </c>
      <c r="R595" s="253">
        <v>3.6177609184475656E-3</v>
      </c>
      <c r="S595" s="253">
        <v>8.96302979431071E-3</v>
      </c>
      <c r="T595" s="253">
        <v>1.4118253092520509E-2</v>
      </c>
      <c r="U595" s="253">
        <v>1.3403864638352303E-2</v>
      </c>
      <c r="V595" s="253">
        <v>0.16544929434715991</v>
      </c>
      <c r="W595" s="253">
        <v>0.79444779720920944</v>
      </c>
      <c r="X595" s="253">
        <v>0.75018511294811652</v>
      </c>
      <c r="Y595" s="253">
        <v>0.15623128165628894</v>
      </c>
      <c r="Z595" s="253">
        <v>6.7593923354692326E-3</v>
      </c>
      <c r="AA595" s="253">
        <v>8.4771769947880243E-2</v>
      </c>
      <c r="AB595" s="253">
        <v>2.0524431122449734E-3</v>
      </c>
      <c r="AC595" s="253">
        <f t="shared" si="33"/>
        <v>4</v>
      </c>
      <c r="AD595" s="249">
        <v>82.173679436467069</v>
      </c>
      <c r="AF595" s="252">
        <v>0.24</v>
      </c>
      <c r="AG595" s="252">
        <v>3.28</v>
      </c>
      <c r="AH595" s="252">
        <v>1.65</v>
      </c>
      <c r="AI595" s="252">
        <v>4.32</v>
      </c>
      <c r="AJ595" s="252">
        <v>0.54</v>
      </c>
      <c r="AK595" s="252">
        <v>6.25</v>
      </c>
      <c r="AL595" s="252">
        <v>0.26</v>
      </c>
      <c r="AM595" s="252">
        <v>0.88</v>
      </c>
      <c r="AN595" s="252">
        <v>38.36</v>
      </c>
      <c r="AO595" s="256"/>
      <c r="AP595" s="483" t="s">
        <v>1762</v>
      </c>
      <c r="AQ595" s="252">
        <v>30</v>
      </c>
      <c r="AR595" s="252">
        <v>15</v>
      </c>
      <c r="AS595" s="256"/>
      <c r="AT595" s="256"/>
      <c r="AU595" s="256"/>
      <c r="AV595" s="256"/>
      <c r="AW595" s="256"/>
      <c r="AX595" s="256"/>
      <c r="AY595" s="256"/>
      <c r="AZ595" s="256"/>
      <c r="BA595" s="256"/>
      <c r="BB595" s="256"/>
      <c r="BC595" s="256"/>
      <c r="BD595" s="256"/>
      <c r="BE595" s="256"/>
      <c r="BF595" s="256"/>
      <c r="BG595" s="256"/>
      <c r="BH595" s="256"/>
      <c r="BI595" s="256"/>
      <c r="BJ595" s="256"/>
      <c r="BK595" s="256"/>
      <c r="BL595" s="256"/>
      <c r="BM595" s="256"/>
      <c r="BN595" s="256"/>
      <c r="BO595" s="256"/>
      <c r="BP595" s="256"/>
      <c r="BQ595" s="256"/>
    </row>
    <row r="596" spans="1:69" s="255" customFormat="1" ht="12.75">
      <c r="A596" s="249">
        <v>2670.0804681784898</v>
      </c>
      <c r="B596" s="250" t="s">
        <v>360</v>
      </c>
      <c r="C596" s="251" t="s">
        <v>470</v>
      </c>
      <c r="D596" s="249">
        <v>144.99041317692061</v>
      </c>
      <c r="E596" s="224">
        <v>54.783839999999998</v>
      </c>
      <c r="F596" s="224">
        <v>0.31759999999999999</v>
      </c>
      <c r="G596" s="224">
        <v>1.2289000000000001</v>
      </c>
      <c r="H596" s="224">
        <v>0.53669999999999995</v>
      </c>
      <c r="I596" s="224">
        <v>11.24166</v>
      </c>
      <c r="J596" s="224">
        <v>0.25180000000000002</v>
      </c>
      <c r="K596" s="224">
        <v>29.291170000000001</v>
      </c>
      <c r="L596" s="224">
        <v>2.2793220000000001</v>
      </c>
      <c r="M596" s="224">
        <v>1.89E-2</v>
      </c>
      <c r="N596" s="224">
        <v>99.949891999999991</v>
      </c>
      <c r="O596" s="276"/>
      <c r="P596" s="253">
        <v>1.9451927625543424</v>
      </c>
      <c r="Q596" s="253">
        <v>5.1425964021566961E-2</v>
      </c>
      <c r="R596" s="253" t="s">
        <v>462</v>
      </c>
      <c r="S596" s="253">
        <v>8.480303934866356E-3</v>
      </c>
      <c r="T596" s="253">
        <v>1.5066666840526613E-2</v>
      </c>
      <c r="U596" s="253">
        <v>2.7462360603777825E-2</v>
      </c>
      <c r="V596" s="253">
        <v>0.15712887998611028</v>
      </c>
      <c r="W596" s="253">
        <v>0.79524306205880968</v>
      </c>
      <c r="X596" s="253">
        <v>0.75519863523446362</v>
      </c>
      <c r="Y596" s="253">
        <v>0.14921666265685066</v>
      </c>
      <c r="Z596" s="253">
        <v>7.5727154767218693E-3</v>
      </c>
      <c r="AA596" s="253">
        <v>8.6710862187674126E-2</v>
      </c>
      <c r="AB596" s="253">
        <v>1.3011244442896637E-3</v>
      </c>
      <c r="AC596" s="253">
        <f t="shared" si="33"/>
        <v>4.0000000000000009</v>
      </c>
      <c r="AD596" s="249">
        <v>82.284305478898773</v>
      </c>
      <c r="AF596" s="252">
        <v>0.24</v>
      </c>
      <c r="AG596" s="252">
        <v>3.44</v>
      </c>
      <c r="AH596" s="252">
        <v>1.61</v>
      </c>
      <c r="AI596" s="252">
        <v>4.1100000000000003</v>
      </c>
      <c r="AJ596" s="252">
        <v>0.54</v>
      </c>
      <c r="AK596" s="252">
        <v>5.6</v>
      </c>
      <c r="AL596" s="252">
        <v>0.26</v>
      </c>
      <c r="AM596" s="252">
        <v>0.86</v>
      </c>
      <c r="AN596" s="252">
        <v>60.86</v>
      </c>
      <c r="AO596" s="256"/>
      <c r="AP596" s="483" t="s">
        <v>1762</v>
      </c>
      <c r="AQ596" s="252">
        <v>30</v>
      </c>
      <c r="AR596" s="252">
        <v>15</v>
      </c>
      <c r="AS596" s="256"/>
      <c r="AT596" s="256"/>
      <c r="AU596" s="256"/>
      <c r="AV596" s="256"/>
      <c r="AW596" s="256"/>
      <c r="AX596" s="256"/>
      <c r="AY596" s="256"/>
      <c r="AZ596" s="256"/>
      <c r="BA596" s="256"/>
      <c r="BB596" s="256"/>
      <c r="BC596" s="256"/>
      <c r="BD596" s="256"/>
      <c r="BE596" s="256"/>
      <c r="BF596" s="256"/>
      <c r="BG596" s="256"/>
      <c r="BH596" s="256"/>
      <c r="BI596" s="256"/>
      <c r="BJ596" s="256"/>
      <c r="BK596" s="256"/>
      <c r="BL596" s="256"/>
      <c r="BM596" s="256"/>
      <c r="BN596" s="256"/>
      <c r="BO596" s="256"/>
      <c r="BP596" s="256"/>
      <c r="BQ596" s="256"/>
    </row>
    <row r="597" spans="1:69" s="255" customFormat="1" ht="12.75">
      <c r="A597" s="249">
        <v>2670.0804681784898</v>
      </c>
      <c r="B597" s="250" t="s">
        <v>360</v>
      </c>
      <c r="C597" s="251" t="s">
        <v>470</v>
      </c>
      <c r="D597" s="249">
        <v>149.99041317692061</v>
      </c>
      <c r="E597" s="224">
        <v>54.724060000000001</v>
      </c>
      <c r="F597" s="224">
        <v>0.31740000000000002</v>
      </c>
      <c r="G597" s="224">
        <v>1.1948000000000001</v>
      </c>
      <c r="H597" s="224">
        <v>0.56059999999999999</v>
      </c>
      <c r="I597" s="224">
        <v>11.35177</v>
      </c>
      <c r="J597" s="224">
        <v>0.221</v>
      </c>
      <c r="K597" s="224">
        <v>29.120470000000001</v>
      </c>
      <c r="L597" s="224">
        <v>2.3883329999999998</v>
      </c>
      <c r="M597" s="224">
        <v>3.7600000000000001E-2</v>
      </c>
      <c r="N597" s="224">
        <v>99.916032999999999</v>
      </c>
      <c r="O597" s="276"/>
      <c r="P597" s="253">
        <v>1.9450842033969782</v>
      </c>
      <c r="Q597" s="253">
        <v>5.0050801096795834E-2</v>
      </c>
      <c r="R597" s="253" t="s">
        <v>462</v>
      </c>
      <c r="S597" s="253">
        <v>8.4837481607533873E-3</v>
      </c>
      <c r="T597" s="253">
        <v>1.5753918882217111E-2</v>
      </c>
      <c r="U597" s="253">
        <v>2.9650540292623262E-2</v>
      </c>
      <c r="V597" s="253">
        <v>0.15814311609999593</v>
      </c>
      <c r="W597" s="253">
        <v>0.79283367207063649</v>
      </c>
      <c r="X597" s="253">
        <v>0.75017022219765928</v>
      </c>
      <c r="Y597" s="253">
        <v>0.14963322159858344</v>
      </c>
      <c r="Z597" s="253">
        <v>6.6533153650496042E-3</v>
      </c>
      <c r="AA597" s="253">
        <v>9.0952077451608548E-2</v>
      </c>
      <c r="AB597" s="253">
        <v>2.5911633870990807E-3</v>
      </c>
      <c r="AC597" s="253">
        <f t="shared" si="33"/>
        <v>4</v>
      </c>
      <c r="AD597" s="249">
        <v>82.055873421718388</v>
      </c>
      <c r="AF597" s="252">
        <v>0.24</v>
      </c>
      <c r="AG597" s="252">
        <v>3.47</v>
      </c>
      <c r="AH597" s="252">
        <v>1.65</v>
      </c>
      <c r="AI597" s="252">
        <v>4.04</v>
      </c>
      <c r="AJ597" s="252">
        <v>0.54</v>
      </c>
      <c r="AK597" s="252">
        <v>6.21</v>
      </c>
      <c r="AL597" s="252">
        <v>0.26</v>
      </c>
      <c r="AM597" s="252">
        <v>0.84</v>
      </c>
      <c r="AN597" s="252">
        <v>30.22</v>
      </c>
      <c r="AO597" s="256"/>
      <c r="AP597" s="483" t="s">
        <v>1762</v>
      </c>
      <c r="AQ597" s="252">
        <v>30</v>
      </c>
      <c r="AR597" s="252">
        <v>15</v>
      </c>
      <c r="AS597" s="256"/>
      <c r="AT597" s="256"/>
      <c r="AU597" s="256"/>
      <c r="AV597" s="256"/>
      <c r="AW597" s="256"/>
      <c r="AX597" s="256"/>
      <c r="AY597" s="256"/>
      <c r="AZ597" s="256"/>
      <c r="BA597" s="256"/>
      <c r="BB597" s="256"/>
      <c r="BC597" s="256"/>
      <c r="BD597" s="256"/>
      <c r="BE597" s="256"/>
      <c r="BF597" s="256"/>
      <c r="BG597" s="256"/>
      <c r="BH597" s="256"/>
      <c r="BI597" s="256"/>
      <c r="BJ597" s="256"/>
      <c r="BK597" s="256"/>
      <c r="BL597" s="256"/>
      <c r="BM597" s="256"/>
      <c r="BN597" s="256"/>
      <c r="BO597" s="256"/>
      <c r="BP597" s="256"/>
      <c r="BQ597" s="256"/>
    </row>
    <row r="598" spans="1:69" s="255" customFormat="1" ht="12.75">
      <c r="A598" s="249">
        <v>2670.0804681784898</v>
      </c>
      <c r="B598" s="250" t="s">
        <v>360</v>
      </c>
      <c r="C598" s="251" t="s">
        <v>470</v>
      </c>
      <c r="D598" s="249">
        <v>154.99041317692061</v>
      </c>
      <c r="E598" s="224">
        <v>54.674250000000001</v>
      </c>
      <c r="F598" s="224">
        <v>0.31879999999999997</v>
      </c>
      <c r="G598" s="224">
        <v>1.1818</v>
      </c>
      <c r="H598" s="224">
        <v>0.51400000000000001</v>
      </c>
      <c r="I598" s="224">
        <v>11.251670000000001</v>
      </c>
      <c r="J598" s="224">
        <v>0.24429999999999999</v>
      </c>
      <c r="K598" s="224">
        <v>29.421710000000001</v>
      </c>
      <c r="L598" s="224">
        <v>2.2099510000000002</v>
      </c>
      <c r="M598" s="224">
        <v>3.95E-2</v>
      </c>
      <c r="N598" s="224">
        <v>99.855981000000014</v>
      </c>
      <c r="O598" s="276"/>
      <c r="P598" s="253">
        <v>1.9416446945454209</v>
      </c>
      <c r="Q598" s="253">
        <v>4.9463703985289327E-2</v>
      </c>
      <c r="R598" s="253" t="s">
        <v>462</v>
      </c>
      <c r="S598" s="253">
        <v>8.5138498766460739E-3</v>
      </c>
      <c r="T598" s="253">
        <v>1.4431964775896399E-2</v>
      </c>
      <c r="U598" s="253">
        <v>3.8507004252592125E-2</v>
      </c>
      <c r="V598" s="253">
        <v>0.15114634400547922</v>
      </c>
      <c r="W598" s="253">
        <v>0.79629243855867515</v>
      </c>
      <c r="X598" s="253">
        <v>0.76133425845221603</v>
      </c>
      <c r="Y598" s="253">
        <v>0.14451084068996328</v>
      </c>
      <c r="Z598" s="253">
        <v>7.3484565793642603E-3</v>
      </c>
      <c r="AA598" s="253">
        <v>8.4086682420546718E-2</v>
      </c>
      <c r="AB598" s="253">
        <v>2.7197618579097283E-3</v>
      </c>
      <c r="AC598" s="253">
        <f t="shared" si="33"/>
        <v>3.9999999999999991</v>
      </c>
      <c r="AD598" s="249">
        <v>82.336092671328686</v>
      </c>
      <c r="AF598" s="252">
        <v>0.24</v>
      </c>
      <c r="AG598" s="252">
        <v>3.42</v>
      </c>
      <c r="AH598" s="252">
        <v>1.66</v>
      </c>
      <c r="AI598" s="252">
        <v>4.2300000000000004</v>
      </c>
      <c r="AJ598" s="252">
        <v>0.54</v>
      </c>
      <c r="AK598" s="252">
        <v>5.77</v>
      </c>
      <c r="AL598" s="252">
        <v>0.26</v>
      </c>
      <c r="AM598" s="252">
        <v>0.88</v>
      </c>
      <c r="AN598" s="252">
        <v>29.65</v>
      </c>
      <c r="AO598" s="256"/>
      <c r="AP598" s="483" t="s">
        <v>1762</v>
      </c>
      <c r="AQ598" s="252">
        <v>30</v>
      </c>
      <c r="AR598" s="252">
        <v>15</v>
      </c>
      <c r="AS598" s="256"/>
      <c r="AT598" s="256"/>
      <c r="AU598" s="256"/>
      <c r="AV598" s="256"/>
      <c r="AW598" s="256"/>
      <c r="AX598" s="256"/>
      <c r="AY598" s="256"/>
      <c r="AZ598" s="256"/>
      <c r="BA598" s="256"/>
      <c r="BB598" s="256"/>
      <c r="BC598" s="256"/>
      <c r="BD598" s="256"/>
      <c r="BE598" s="256"/>
      <c r="BF598" s="256"/>
      <c r="BG598" s="256"/>
      <c r="BH598" s="256"/>
      <c r="BI598" s="256"/>
      <c r="BJ598" s="256"/>
      <c r="BK598" s="256"/>
      <c r="BL598" s="256"/>
      <c r="BM598" s="256"/>
      <c r="BN598" s="256"/>
      <c r="BO598" s="256"/>
      <c r="BP598" s="256"/>
      <c r="BQ598" s="256"/>
    </row>
    <row r="599" spans="1:69" s="255" customFormat="1" ht="12.75">
      <c r="A599" s="249">
        <v>2670.0804681784898</v>
      </c>
      <c r="B599" s="250" t="s">
        <v>360</v>
      </c>
      <c r="C599" s="251" t="s">
        <v>470</v>
      </c>
      <c r="D599" s="249">
        <v>159.99041317692061</v>
      </c>
      <c r="E599" s="224">
        <v>54.943240000000003</v>
      </c>
      <c r="F599" s="224">
        <v>0.3231</v>
      </c>
      <c r="G599" s="224">
        <v>1.1908000000000001</v>
      </c>
      <c r="H599" s="224">
        <v>0.53290000000000004</v>
      </c>
      <c r="I599" s="224">
        <v>11.311730000000001</v>
      </c>
      <c r="J599" s="224">
        <v>0.2346</v>
      </c>
      <c r="K599" s="224">
        <v>29.331340000000001</v>
      </c>
      <c r="L599" s="224">
        <v>2.190131</v>
      </c>
      <c r="M599" s="224">
        <v>2.87E-2</v>
      </c>
      <c r="N599" s="224">
        <v>100.086541</v>
      </c>
      <c r="O599" s="276"/>
      <c r="P599" s="253">
        <v>1.9483796276210588</v>
      </c>
      <c r="Q599" s="253">
        <v>4.9768421031040733E-2</v>
      </c>
      <c r="R599" s="253" t="s">
        <v>462</v>
      </c>
      <c r="S599" s="253">
        <v>8.6162247927545049E-3</v>
      </c>
      <c r="T599" s="253">
        <v>1.4941026948090359E-2</v>
      </c>
      <c r="U599" s="253">
        <v>2.3272124255599991E-2</v>
      </c>
      <c r="V599" s="253">
        <v>0.16005509272284085</v>
      </c>
      <c r="W599" s="253">
        <v>0.79496748262861494</v>
      </c>
      <c r="X599" s="253">
        <v>0.75563245959679615</v>
      </c>
      <c r="Y599" s="253">
        <v>0.15213556029392261</v>
      </c>
      <c r="Z599" s="253">
        <v>7.0464935828165763E-3</v>
      </c>
      <c r="AA599" s="253">
        <v>8.3212209464105097E-2</v>
      </c>
      <c r="AB599" s="253">
        <v>1.9732770623595761E-3</v>
      </c>
      <c r="AC599" s="253">
        <f t="shared" si="33"/>
        <v>4</v>
      </c>
      <c r="AD599" s="249">
        <v>82.213593757810386</v>
      </c>
      <c r="AF599" s="252">
        <v>0.24</v>
      </c>
      <c r="AG599" s="252">
        <v>3.37</v>
      </c>
      <c r="AH599" s="252">
        <v>1.65</v>
      </c>
      <c r="AI599" s="252">
        <v>4.1100000000000003</v>
      </c>
      <c r="AJ599" s="252">
        <v>0.54</v>
      </c>
      <c r="AK599" s="252">
        <v>6.04</v>
      </c>
      <c r="AL599" s="252">
        <v>0.26</v>
      </c>
      <c r="AM599" s="252">
        <v>0.89</v>
      </c>
      <c r="AN599" s="252">
        <v>40.97</v>
      </c>
      <c r="AO599" s="256"/>
      <c r="AP599" s="483" t="s">
        <v>1762</v>
      </c>
      <c r="AQ599" s="252">
        <v>30</v>
      </c>
      <c r="AR599" s="252">
        <v>15</v>
      </c>
      <c r="AS599" s="256"/>
      <c r="AT599" s="256"/>
      <c r="AU599" s="256"/>
      <c r="AV599" s="256"/>
      <c r="AW599" s="256"/>
      <c r="AX599" s="256"/>
      <c r="AY599" s="256"/>
      <c r="AZ599" s="256"/>
      <c r="BA599" s="256"/>
      <c r="BB599" s="256"/>
      <c r="BC599" s="256"/>
      <c r="BD599" s="256"/>
      <c r="BE599" s="256"/>
      <c r="BF599" s="256"/>
      <c r="BG599" s="256"/>
      <c r="BH599" s="256"/>
      <c r="BI599" s="256"/>
      <c r="BJ599" s="256"/>
      <c r="BK599" s="256"/>
      <c r="BL599" s="256"/>
      <c r="BM599" s="256"/>
      <c r="BN599" s="256"/>
      <c r="BO599" s="256"/>
      <c r="BP599" s="256"/>
      <c r="BQ599" s="256"/>
    </row>
    <row r="600" spans="1:69" s="255" customFormat="1" ht="12.75">
      <c r="A600" s="249">
        <v>2670.0804681784898</v>
      </c>
      <c r="B600" s="250" t="s">
        <v>360</v>
      </c>
      <c r="C600" s="251" t="s">
        <v>470</v>
      </c>
      <c r="D600" s="249">
        <v>164.99041317692061</v>
      </c>
      <c r="E600" s="224">
        <v>54.853580000000001</v>
      </c>
      <c r="F600" s="224">
        <v>0.32040000000000002</v>
      </c>
      <c r="G600" s="224">
        <v>1.1661999999999999</v>
      </c>
      <c r="H600" s="224">
        <v>0.48349999999999999</v>
      </c>
      <c r="I600" s="224">
        <v>11.36178</v>
      </c>
      <c r="J600" s="224">
        <v>0.24360000000000001</v>
      </c>
      <c r="K600" s="224">
        <v>29.311250000000001</v>
      </c>
      <c r="L600" s="224">
        <v>2.180221</v>
      </c>
      <c r="M600" s="224">
        <v>2.47E-2</v>
      </c>
      <c r="N600" s="224">
        <v>99.945231000000007</v>
      </c>
      <c r="O600" s="276"/>
      <c r="P600" s="253">
        <v>1.9479387655206142</v>
      </c>
      <c r="Q600" s="253">
        <v>4.8808907102268449E-2</v>
      </c>
      <c r="R600" s="253" t="s">
        <v>462</v>
      </c>
      <c r="S600" s="253">
        <v>8.5562522594388665E-3</v>
      </c>
      <c r="T600" s="253">
        <v>1.3575074355432582E-2</v>
      </c>
      <c r="U600" s="253">
        <v>2.6326629812457369E-2</v>
      </c>
      <c r="V600" s="253">
        <v>0.15945313965508884</v>
      </c>
      <c r="W600" s="253">
        <v>0.79534123129469969</v>
      </c>
      <c r="X600" s="253">
        <v>0.75637823637433255</v>
      </c>
      <c r="Y600" s="253">
        <v>0.15164168511713616</v>
      </c>
      <c r="Z600" s="253">
        <v>7.3271207169096787E-3</v>
      </c>
      <c r="AA600" s="253">
        <v>8.2952310961355316E-2</v>
      </c>
      <c r="AB600" s="253">
        <v>1.7006468302663133E-3</v>
      </c>
      <c r="AC600" s="253">
        <f t="shared" si="33"/>
        <v>4</v>
      </c>
      <c r="AD600" s="249">
        <v>82.138894424977892</v>
      </c>
      <c r="AF600" s="252">
        <v>0.24</v>
      </c>
      <c r="AG600" s="252">
        <v>3.39</v>
      </c>
      <c r="AH600" s="252">
        <v>1.67</v>
      </c>
      <c r="AI600" s="252">
        <v>4.5</v>
      </c>
      <c r="AJ600" s="252">
        <v>0.54</v>
      </c>
      <c r="AK600" s="252">
        <v>5.76</v>
      </c>
      <c r="AL600" s="252">
        <v>0.26</v>
      </c>
      <c r="AM600" s="252">
        <v>0.89</v>
      </c>
      <c r="AN600" s="252">
        <v>46.21</v>
      </c>
      <c r="AO600" s="256"/>
      <c r="AP600" s="483" t="s">
        <v>1762</v>
      </c>
      <c r="AQ600" s="252">
        <v>30</v>
      </c>
      <c r="AR600" s="252">
        <v>15</v>
      </c>
      <c r="AS600" s="256"/>
      <c r="AT600" s="256"/>
      <c r="AU600" s="256"/>
      <c r="AV600" s="256"/>
      <c r="AW600" s="256"/>
      <c r="AX600" s="256"/>
      <c r="AY600" s="256"/>
      <c r="AZ600" s="256"/>
      <c r="BA600" s="256"/>
      <c r="BB600" s="256"/>
      <c r="BC600" s="256"/>
      <c r="BD600" s="256"/>
      <c r="BE600" s="256"/>
      <c r="BF600" s="256"/>
      <c r="BG600" s="256"/>
      <c r="BH600" s="256"/>
      <c r="BI600" s="256"/>
      <c r="BJ600" s="256"/>
      <c r="BK600" s="256"/>
      <c r="BL600" s="256"/>
      <c r="BM600" s="256"/>
      <c r="BN600" s="256"/>
      <c r="BO600" s="256"/>
      <c r="BP600" s="256"/>
      <c r="BQ600" s="256"/>
    </row>
    <row r="601" spans="1:69" s="255" customFormat="1" ht="12.75">
      <c r="A601" s="249">
        <v>2670.0804681784898</v>
      </c>
      <c r="B601" s="250" t="s">
        <v>360</v>
      </c>
      <c r="C601" s="251" t="s">
        <v>470</v>
      </c>
      <c r="D601" s="249">
        <v>169.99041317692061</v>
      </c>
      <c r="E601" s="224">
        <v>54.734020000000001</v>
      </c>
      <c r="F601" s="224">
        <v>0.32429999999999998</v>
      </c>
      <c r="G601" s="224">
        <v>1.1758999999999999</v>
      </c>
      <c r="H601" s="224">
        <v>0.49680000000000002</v>
      </c>
      <c r="I601" s="224">
        <v>11.281700000000001</v>
      </c>
      <c r="J601" s="224">
        <v>0.22889999999999999</v>
      </c>
      <c r="K601" s="224">
        <v>29.210840000000001</v>
      </c>
      <c r="L601" s="224">
        <v>2.239681</v>
      </c>
      <c r="M601" s="224">
        <v>1.7999999999999999E-2</v>
      </c>
      <c r="N601" s="224">
        <v>99.710141000000007</v>
      </c>
      <c r="O601" s="276"/>
      <c r="P601" s="253">
        <v>1.9484165579279422</v>
      </c>
      <c r="Q601" s="253">
        <v>4.933448262785485E-2</v>
      </c>
      <c r="R601" s="253" t="s">
        <v>462</v>
      </c>
      <c r="S601" s="253">
        <v>8.6814478932983243E-3</v>
      </c>
      <c r="T601" s="253">
        <v>1.3982391799636078E-2</v>
      </c>
      <c r="U601" s="253">
        <v>2.3729463538064266E-2</v>
      </c>
      <c r="V601" s="253">
        <v>0.16020562468051627</v>
      </c>
      <c r="W601" s="253">
        <v>0.79565003153268743</v>
      </c>
      <c r="X601" s="253">
        <v>0.75451186126711101</v>
      </c>
      <c r="Y601" s="253">
        <v>0.15192237701581815</v>
      </c>
      <c r="Z601" s="253">
        <v>6.9016987178308403E-3</v>
      </c>
      <c r="AA601" s="253">
        <v>8.5421713391205398E-2</v>
      </c>
      <c r="AB601" s="253">
        <v>1.2423496080346045E-3</v>
      </c>
      <c r="AC601" s="253">
        <f t="shared" si="33"/>
        <v>3.9999999999999987</v>
      </c>
      <c r="AD601" s="249">
        <v>82.192257793978101</v>
      </c>
      <c r="AF601" s="252">
        <v>0.24</v>
      </c>
      <c r="AG601" s="252">
        <v>3.36</v>
      </c>
      <c r="AH601" s="252">
        <v>1.66</v>
      </c>
      <c r="AI601" s="252">
        <v>4.3899999999999997</v>
      </c>
      <c r="AJ601" s="252">
        <v>0.54</v>
      </c>
      <c r="AK601" s="252">
        <v>6.12</v>
      </c>
      <c r="AL601" s="252">
        <v>0.26</v>
      </c>
      <c r="AM601" s="252">
        <v>0.87</v>
      </c>
      <c r="AN601" s="252">
        <v>65.430000000000007</v>
      </c>
      <c r="AO601" s="256"/>
      <c r="AP601" s="483" t="s">
        <v>1762</v>
      </c>
      <c r="AQ601" s="252">
        <v>30</v>
      </c>
      <c r="AR601" s="252">
        <v>15</v>
      </c>
      <c r="AS601" s="256"/>
      <c r="AT601" s="256"/>
      <c r="AU601" s="256"/>
      <c r="AV601" s="256"/>
      <c r="AW601" s="256"/>
      <c r="AX601" s="256"/>
      <c r="AY601" s="256"/>
      <c r="AZ601" s="256"/>
      <c r="BA601" s="256"/>
      <c r="BB601" s="256"/>
      <c r="BC601" s="256"/>
      <c r="BD601" s="256"/>
      <c r="BE601" s="256"/>
      <c r="BF601" s="256"/>
      <c r="BG601" s="256"/>
      <c r="BH601" s="256"/>
      <c r="BI601" s="256"/>
      <c r="BJ601" s="256"/>
      <c r="BK601" s="256"/>
      <c r="BL601" s="256"/>
      <c r="BM601" s="256"/>
      <c r="BN601" s="256"/>
      <c r="BO601" s="256"/>
      <c r="BP601" s="256"/>
      <c r="BQ601" s="256"/>
    </row>
    <row r="602" spans="1:69" s="255" customFormat="1" ht="12.75">
      <c r="A602" s="249">
        <v>2670.0804681784898</v>
      </c>
      <c r="B602" s="250" t="s">
        <v>360</v>
      </c>
      <c r="C602" s="251" t="s">
        <v>470</v>
      </c>
      <c r="D602" s="249">
        <v>174.99041317692061</v>
      </c>
      <c r="E602" s="224">
        <v>54.734020000000001</v>
      </c>
      <c r="F602" s="224">
        <v>0.33350000000000002</v>
      </c>
      <c r="G602" s="224">
        <v>1.1886000000000001</v>
      </c>
      <c r="H602" s="224">
        <v>0.50070000000000003</v>
      </c>
      <c r="I602" s="224">
        <v>11.33175</v>
      </c>
      <c r="J602" s="224">
        <v>0.20960000000000001</v>
      </c>
      <c r="K602" s="224">
        <v>29.261050000000001</v>
      </c>
      <c r="L602" s="224">
        <v>2.3288720000000001</v>
      </c>
      <c r="M602" s="224">
        <v>2.6700000000000002E-2</v>
      </c>
      <c r="N602" s="224">
        <v>99.914792000000006</v>
      </c>
      <c r="O602" s="276"/>
      <c r="P602" s="253">
        <v>1.9443025542679089</v>
      </c>
      <c r="Q602" s="253">
        <v>4.9762013963064046E-2</v>
      </c>
      <c r="R602" s="253" t="s">
        <v>462</v>
      </c>
      <c r="S602" s="253">
        <v>8.9088795578752458E-3</v>
      </c>
      <c r="T602" s="253">
        <v>1.4062401926682826E-2</v>
      </c>
      <c r="U602" s="253">
        <v>3.1591644006173425E-2</v>
      </c>
      <c r="V602" s="253">
        <v>0.15648193169602931</v>
      </c>
      <c r="W602" s="253">
        <v>0.79489057458226564</v>
      </c>
      <c r="X602" s="253">
        <v>0.75465713333754936</v>
      </c>
      <c r="Y602" s="253">
        <v>0.14856158793291385</v>
      </c>
      <c r="Z602" s="253">
        <v>6.306429102373284E-3</v>
      </c>
      <c r="AA602" s="253">
        <v>8.8635922079674995E-2</v>
      </c>
      <c r="AB602" s="253">
        <v>1.8389275474885614E-3</v>
      </c>
      <c r="AC602" s="253">
        <f t="shared" si="33"/>
        <v>3.9999999999999987</v>
      </c>
      <c r="AD602" s="249">
        <v>82.15257021406407</v>
      </c>
      <c r="AF602" s="252">
        <v>0.24</v>
      </c>
      <c r="AG602" s="252">
        <v>3.29</v>
      </c>
      <c r="AH602" s="252">
        <v>1.65</v>
      </c>
      <c r="AI602" s="252">
        <v>4.3600000000000003</v>
      </c>
      <c r="AJ602" s="252">
        <v>0.54</v>
      </c>
      <c r="AK602" s="252">
        <v>6.69</v>
      </c>
      <c r="AL602" s="252">
        <v>0.26</v>
      </c>
      <c r="AM602" s="252">
        <v>0.86</v>
      </c>
      <c r="AN602" s="252">
        <v>42.38</v>
      </c>
      <c r="AO602" s="256"/>
      <c r="AP602" s="483" t="s">
        <v>1762</v>
      </c>
      <c r="AQ602" s="252">
        <v>30</v>
      </c>
      <c r="AR602" s="252">
        <v>15</v>
      </c>
      <c r="AS602" s="256"/>
      <c r="AT602" s="256"/>
      <c r="AU602" s="256"/>
      <c r="AV602" s="256"/>
      <c r="AW602" s="256"/>
      <c r="AX602" s="256"/>
      <c r="AY602" s="256"/>
      <c r="AZ602" s="256"/>
      <c r="BA602" s="256"/>
      <c r="BB602" s="256"/>
      <c r="BC602" s="256"/>
      <c r="BD602" s="256"/>
      <c r="BE602" s="256"/>
      <c r="BF602" s="256"/>
      <c r="BG602" s="256"/>
      <c r="BH602" s="256"/>
      <c r="BI602" s="256"/>
      <c r="BJ602" s="256"/>
      <c r="BK602" s="256"/>
      <c r="BL602" s="256"/>
      <c r="BM602" s="256"/>
      <c r="BN602" s="256"/>
      <c r="BO602" s="256"/>
      <c r="BP602" s="256"/>
      <c r="BQ602" s="256"/>
    </row>
    <row r="603" spans="1:69" s="255" customFormat="1" ht="12.75">
      <c r="A603" s="249">
        <v>2670.0804681784898</v>
      </c>
      <c r="B603" s="250" t="s">
        <v>360</v>
      </c>
      <c r="C603" s="251" t="s">
        <v>470</v>
      </c>
      <c r="D603" s="249">
        <v>179.99041317692061</v>
      </c>
      <c r="E603" s="224">
        <v>55.092669999999998</v>
      </c>
      <c r="F603" s="224">
        <v>0.32540000000000002</v>
      </c>
      <c r="G603" s="224">
        <v>1.2008000000000001</v>
      </c>
      <c r="H603" s="224">
        <v>0.47449999999999998</v>
      </c>
      <c r="I603" s="224">
        <v>11.38181</v>
      </c>
      <c r="J603" s="224">
        <v>0.20369999999999999</v>
      </c>
      <c r="K603" s="224">
        <v>29.240960000000001</v>
      </c>
      <c r="L603" s="224">
        <v>2.2892320000000002</v>
      </c>
      <c r="M603" s="224">
        <v>2.81E-2</v>
      </c>
      <c r="N603" s="224">
        <v>100.23717199999999</v>
      </c>
      <c r="O603" s="276"/>
      <c r="P603" s="253">
        <v>1.9516113239637203</v>
      </c>
      <c r="Q603" s="253">
        <v>4.8388676036279721E-2</v>
      </c>
      <c r="R603" s="253">
        <v>1.7445798751549724E-3</v>
      </c>
      <c r="S603" s="253">
        <v>8.6683773110319828E-3</v>
      </c>
      <c r="T603" s="253">
        <v>1.3289576478643159E-2</v>
      </c>
      <c r="U603" s="253">
        <v>1.7947744515831587E-2</v>
      </c>
      <c r="V603" s="253">
        <v>0.16418171361718739</v>
      </c>
      <c r="W603" s="253">
        <v>0.79416800820215039</v>
      </c>
      <c r="X603" s="253">
        <v>0.75001824241412318</v>
      </c>
      <c r="Y603" s="253">
        <v>0.15505444567386487</v>
      </c>
      <c r="Z603" s="253">
        <v>6.1119005243712617E-3</v>
      </c>
      <c r="AA603" s="253">
        <v>8.6885431932227211E-2</v>
      </c>
      <c r="AB603" s="253">
        <v>1.9299794554134585E-3</v>
      </c>
      <c r="AC603" s="253">
        <f t="shared" si="33"/>
        <v>3.9999999999999996</v>
      </c>
      <c r="AD603" s="249">
        <v>82.077747804484176</v>
      </c>
      <c r="AF603" s="252">
        <v>0.24</v>
      </c>
      <c r="AG603" s="252">
        <v>3.41</v>
      </c>
      <c r="AH603" s="252">
        <v>1.64</v>
      </c>
      <c r="AI603" s="252">
        <v>4.5199999999999996</v>
      </c>
      <c r="AJ603" s="252">
        <v>0.54</v>
      </c>
      <c r="AK603" s="252">
        <v>6.77</v>
      </c>
      <c r="AL603" s="252">
        <v>0.26</v>
      </c>
      <c r="AM603" s="252">
        <v>0.86</v>
      </c>
      <c r="AN603" s="252">
        <v>40.909999999999997</v>
      </c>
      <c r="AO603" s="256"/>
      <c r="AP603" s="483" t="s">
        <v>1762</v>
      </c>
      <c r="AQ603" s="252">
        <v>30</v>
      </c>
      <c r="AR603" s="252">
        <v>15</v>
      </c>
      <c r="AS603" s="256"/>
      <c r="AT603" s="256"/>
      <c r="AU603" s="256"/>
      <c r="AV603" s="256"/>
      <c r="AW603" s="256"/>
      <c r="AX603" s="256"/>
      <c r="AY603" s="256"/>
      <c r="AZ603" s="256"/>
      <c r="BA603" s="256"/>
      <c r="BB603" s="256"/>
      <c r="BC603" s="256"/>
      <c r="BD603" s="256"/>
      <c r="BE603" s="256"/>
      <c r="BF603" s="256"/>
      <c r="BG603" s="256"/>
      <c r="BH603" s="256"/>
      <c r="BI603" s="256"/>
      <c r="BJ603" s="256"/>
      <c r="BK603" s="256"/>
      <c r="BL603" s="256"/>
      <c r="BM603" s="256"/>
      <c r="BN603" s="256"/>
      <c r="BO603" s="256"/>
      <c r="BP603" s="256"/>
      <c r="BQ603" s="256"/>
    </row>
    <row r="604" spans="1:69" s="255" customFormat="1" ht="12.75">
      <c r="A604" s="249">
        <v>2670.0804681784898</v>
      </c>
      <c r="B604" s="250" t="s">
        <v>360</v>
      </c>
      <c r="C604" s="251" t="s">
        <v>470</v>
      </c>
      <c r="D604" s="249">
        <v>184.99041317692061</v>
      </c>
      <c r="E604" s="224">
        <v>55.003019999999999</v>
      </c>
      <c r="F604" s="224">
        <v>0.32819999999999999</v>
      </c>
      <c r="G604" s="224">
        <v>1.0741000000000001</v>
      </c>
      <c r="H604" s="224">
        <v>0.4768</v>
      </c>
      <c r="I604" s="224">
        <v>11.341760000000001</v>
      </c>
      <c r="J604" s="224">
        <v>0.23280000000000001</v>
      </c>
      <c r="K604" s="224">
        <v>29.401630000000001</v>
      </c>
      <c r="L604" s="224">
        <v>2.2495919999999998</v>
      </c>
      <c r="M604" s="224">
        <v>2.23E-2</v>
      </c>
      <c r="N604" s="224">
        <v>100.130202</v>
      </c>
      <c r="O604" s="276"/>
      <c r="P604" s="253">
        <v>1.9494384628285242</v>
      </c>
      <c r="Q604" s="253">
        <v>4.4866628345682495E-2</v>
      </c>
      <c r="R604" s="253" t="s">
        <v>462</v>
      </c>
      <c r="S604" s="253">
        <v>8.7474671632782816E-3</v>
      </c>
      <c r="T604" s="253">
        <v>1.3360867489769123E-2</v>
      </c>
      <c r="U604" s="253">
        <v>2.693305325569284E-2</v>
      </c>
      <c r="V604" s="253">
        <v>0.15881879409496857</v>
      </c>
      <c r="W604" s="253">
        <v>0.79783472682208456</v>
      </c>
      <c r="X604" s="253">
        <v>0.75563555134309068</v>
      </c>
      <c r="Y604" s="253">
        <v>0.15041853031092511</v>
      </c>
      <c r="Z604" s="253">
        <v>6.988624561151977E-3</v>
      </c>
      <c r="AA604" s="253">
        <v>8.542488471008379E-2</v>
      </c>
      <c r="AB604" s="253">
        <v>1.5324090747484121E-3</v>
      </c>
      <c r="AC604" s="253">
        <f t="shared" si="33"/>
        <v>3.9999999999999996</v>
      </c>
      <c r="AD604" s="249">
        <v>82.209825099550244</v>
      </c>
      <c r="AF604" s="252">
        <v>0.24</v>
      </c>
      <c r="AG604" s="252">
        <v>3.29</v>
      </c>
      <c r="AH604" s="252">
        <v>1.76</v>
      </c>
      <c r="AI604" s="252">
        <v>4.54</v>
      </c>
      <c r="AJ604" s="252">
        <v>0.54</v>
      </c>
      <c r="AK604" s="252">
        <v>5.89</v>
      </c>
      <c r="AL604" s="252">
        <v>0.26</v>
      </c>
      <c r="AM604" s="252">
        <v>0.87</v>
      </c>
      <c r="AN604" s="252">
        <v>51.32</v>
      </c>
      <c r="AO604" s="256"/>
      <c r="AP604" s="483" t="s">
        <v>1762</v>
      </c>
      <c r="AQ604" s="252">
        <v>30</v>
      </c>
      <c r="AR604" s="252">
        <v>15</v>
      </c>
      <c r="AS604" s="256"/>
      <c r="AT604" s="256"/>
      <c r="AU604" s="256"/>
      <c r="AV604" s="256"/>
      <c r="AW604" s="256"/>
      <c r="AX604" s="256"/>
      <c r="AY604" s="256"/>
      <c r="AZ604" s="256"/>
      <c r="BA604" s="256"/>
      <c r="BB604" s="256"/>
      <c r="BC604" s="256"/>
      <c r="BD604" s="256"/>
      <c r="BE604" s="256"/>
      <c r="BF604" s="256"/>
      <c r="BG604" s="256"/>
      <c r="BH604" s="256"/>
      <c r="BI604" s="256"/>
      <c r="BJ604" s="256"/>
      <c r="BK604" s="256"/>
      <c r="BL604" s="256"/>
      <c r="BM604" s="256"/>
      <c r="BN604" s="256"/>
      <c r="BO604" s="256"/>
      <c r="BP604" s="256"/>
      <c r="BQ604" s="256"/>
    </row>
    <row r="605" spans="1:69" s="255" customFormat="1" ht="12.75">
      <c r="A605" s="249">
        <v>2670.0804681784898</v>
      </c>
      <c r="B605" s="250" t="s">
        <v>360</v>
      </c>
      <c r="C605" s="251" t="s">
        <v>470</v>
      </c>
      <c r="D605" s="249">
        <v>189.99041317692061</v>
      </c>
      <c r="E605" s="224">
        <v>55.909599999999998</v>
      </c>
      <c r="F605" s="224">
        <v>0.2203</v>
      </c>
      <c r="G605" s="224">
        <v>0.749</v>
      </c>
      <c r="H605" s="224">
        <v>0.30980000000000002</v>
      </c>
      <c r="I605" s="224">
        <v>11.11153</v>
      </c>
      <c r="J605" s="224">
        <v>0.21929999999999999</v>
      </c>
      <c r="K605" s="224">
        <v>29.592420000000001</v>
      </c>
      <c r="L605" s="224">
        <v>2.269412</v>
      </c>
      <c r="M605" s="224">
        <v>4.02E-2</v>
      </c>
      <c r="N605" s="224">
        <v>100.42156200000001</v>
      </c>
      <c r="O605" s="276"/>
      <c r="P605" s="253">
        <v>1.9737586818005859</v>
      </c>
      <c r="Q605" s="253">
        <v>2.624131819941411E-2</v>
      </c>
      <c r="R605" s="253">
        <v>4.9221086663164826E-3</v>
      </c>
      <c r="S605" s="253">
        <v>5.8484787261167751E-3</v>
      </c>
      <c r="T605" s="253">
        <v>8.6469808397101351E-3</v>
      </c>
      <c r="U605" s="253">
        <v>3.7268413211855034E-3</v>
      </c>
      <c r="V605" s="253">
        <v>0.16836560146760476</v>
      </c>
      <c r="W605" s="253">
        <v>0.80848998897906599</v>
      </c>
      <c r="X605" s="253">
        <v>0.74889755162990745</v>
      </c>
      <c r="Y605" s="253">
        <v>0.15595565614486628</v>
      </c>
      <c r="Z605" s="253">
        <v>6.5574054767294125E-3</v>
      </c>
      <c r="AA605" s="253">
        <v>8.5837816668465822E-2</v>
      </c>
      <c r="AB605" s="253">
        <v>2.7515700800310565E-3</v>
      </c>
      <c r="AC605" s="253">
        <f t="shared" si="33"/>
        <v>4</v>
      </c>
      <c r="AD605" s="249">
        <v>82.60093889955138</v>
      </c>
      <c r="AF605" s="252">
        <v>0.24</v>
      </c>
      <c r="AG605" s="252">
        <v>4.6100000000000003</v>
      </c>
      <c r="AH605" s="252">
        <v>2.21</v>
      </c>
      <c r="AI605" s="252">
        <v>6.15</v>
      </c>
      <c r="AJ605" s="252">
        <v>0.55000000000000004</v>
      </c>
      <c r="AK605" s="252">
        <v>6.33</v>
      </c>
      <c r="AL605" s="252">
        <v>0.26</v>
      </c>
      <c r="AM605" s="252">
        <v>0.86</v>
      </c>
      <c r="AN605" s="252">
        <v>27.75</v>
      </c>
      <c r="AO605" s="256"/>
      <c r="AP605" s="483" t="s">
        <v>1762</v>
      </c>
      <c r="AQ605" s="252">
        <v>30</v>
      </c>
      <c r="AR605" s="252">
        <v>15</v>
      </c>
      <c r="AS605" s="256"/>
      <c r="AT605" s="256"/>
      <c r="AU605" s="256"/>
      <c r="AV605" s="256"/>
      <c r="AW605" s="256"/>
      <c r="AX605" s="256"/>
      <c r="AY605" s="256"/>
      <c r="AZ605" s="256"/>
      <c r="BA605" s="256"/>
      <c r="BB605" s="256"/>
      <c r="BC605" s="256"/>
      <c r="BD605" s="256"/>
      <c r="BE605" s="256"/>
      <c r="BF605" s="256"/>
      <c r="BG605" s="256"/>
      <c r="BH605" s="256"/>
      <c r="BI605" s="256"/>
      <c r="BJ605" s="256"/>
      <c r="BK605" s="256"/>
      <c r="BL605" s="256"/>
      <c r="BM605" s="256"/>
      <c r="BN605" s="256"/>
      <c r="BO605" s="256"/>
      <c r="BP605" s="256"/>
      <c r="BQ605" s="256"/>
    </row>
    <row r="606" spans="1:69" s="255" customFormat="1" ht="12.75">
      <c r="A606" s="249">
        <v>2670.0804681784898</v>
      </c>
      <c r="B606" s="250" t="s">
        <v>360</v>
      </c>
      <c r="C606" s="251" t="s">
        <v>470</v>
      </c>
      <c r="D606" s="249">
        <v>194.99041317692061</v>
      </c>
      <c r="E606" s="224">
        <v>55.819940000000003</v>
      </c>
      <c r="F606" s="224">
        <v>0.2258</v>
      </c>
      <c r="G606" s="224">
        <v>0.68389999999999995</v>
      </c>
      <c r="H606" s="224">
        <v>0.3271</v>
      </c>
      <c r="I606" s="224">
        <v>11.14156</v>
      </c>
      <c r="J606" s="224">
        <v>0.2316</v>
      </c>
      <c r="K606" s="224">
        <v>29.692830000000001</v>
      </c>
      <c r="L606" s="224">
        <v>2.239681</v>
      </c>
      <c r="M606" s="224">
        <v>2.1600000000000001E-2</v>
      </c>
      <c r="N606" s="224">
        <v>100.38401100000002</v>
      </c>
      <c r="O606" s="276"/>
      <c r="P606" s="253">
        <v>1.9711374120668268</v>
      </c>
      <c r="Q606" s="253">
        <v>2.8462684707444851E-2</v>
      </c>
      <c r="R606" s="253" t="s">
        <v>462</v>
      </c>
      <c r="S606" s="253">
        <v>5.9961463231787129E-3</v>
      </c>
      <c r="T606" s="253">
        <v>9.132369916791637E-3</v>
      </c>
      <c r="U606" s="253">
        <v>9.6166922784313158E-3</v>
      </c>
      <c r="V606" s="253">
        <v>0.16554086981268562</v>
      </c>
      <c r="W606" s="253">
        <v>0.8101138248946409</v>
      </c>
      <c r="X606" s="253">
        <v>0.75298944987684191</v>
      </c>
      <c r="Y606" s="253">
        <v>0.15386791912679609</v>
      </c>
      <c r="Z606" s="253">
        <v>6.9271059441056307E-3</v>
      </c>
      <c r="AA606" s="253">
        <v>8.4736661369578317E-2</v>
      </c>
      <c r="AB606" s="253">
        <v>1.4788636826780625E-3</v>
      </c>
      <c r="AC606" s="253">
        <f t="shared" si="33"/>
        <v>3.9999999999999991</v>
      </c>
      <c r="AD606" s="249">
        <v>82.610830252623828</v>
      </c>
      <c r="AF606" s="252">
        <v>0.24</v>
      </c>
      <c r="AG606" s="252">
        <v>4.53</v>
      </c>
      <c r="AH606" s="252">
        <v>2.2999999999999998</v>
      </c>
      <c r="AI606" s="252">
        <v>6</v>
      </c>
      <c r="AJ606" s="252">
        <v>0.55000000000000004</v>
      </c>
      <c r="AK606" s="252">
        <v>6.05</v>
      </c>
      <c r="AL606" s="252">
        <v>0.26</v>
      </c>
      <c r="AM606" s="252">
        <v>0.87</v>
      </c>
      <c r="AN606" s="252">
        <v>52.66</v>
      </c>
      <c r="AO606" s="256"/>
      <c r="AP606" s="483" t="s">
        <v>1762</v>
      </c>
      <c r="AQ606" s="252">
        <v>30</v>
      </c>
      <c r="AR606" s="252">
        <v>15</v>
      </c>
      <c r="AS606" s="256"/>
      <c r="AT606" s="256"/>
      <c r="AU606" s="256"/>
      <c r="AV606" s="256"/>
      <c r="AW606" s="256"/>
      <c r="AX606" s="256"/>
      <c r="AY606" s="256"/>
      <c r="AZ606" s="256"/>
      <c r="BA606" s="256"/>
      <c r="BB606" s="256"/>
      <c r="BC606" s="256"/>
      <c r="BD606" s="256"/>
      <c r="BE606" s="256"/>
      <c r="BF606" s="256"/>
      <c r="BG606" s="256"/>
      <c r="BH606" s="256"/>
      <c r="BI606" s="256"/>
      <c r="BJ606" s="256"/>
      <c r="BK606" s="256"/>
      <c r="BL606" s="256"/>
      <c r="BM606" s="256"/>
      <c r="BN606" s="256"/>
      <c r="BO606" s="256"/>
      <c r="BP606" s="256"/>
      <c r="BQ606" s="256"/>
    </row>
    <row r="607" spans="1:69" s="255" customFormat="1" ht="12.75">
      <c r="A607" s="249">
        <v>2670.0804681784898</v>
      </c>
      <c r="B607" s="250" t="s">
        <v>360</v>
      </c>
      <c r="C607" s="251" t="s">
        <v>470</v>
      </c>
      <c r="D607" s="249">
        <v>199.99041317692061</v>
      </c>
      <c r="E607" s="224">
        <v>55.690429999999999</v>
      </c>
      <c r="F607" s="224">
        <v>0.2213</v>
      </c>
      <c r="G607" s="224">
        <v>0.6845</v>
      </c>
      <c r="H607" s="224">
        <v>0.30099999999999999</v>
      </c>
      <c r="I607" s="224">
        <v>11.101509999999999</v>
      </c>
      <c r="J607" s="224">
        <v>0.23480000000000001</v>
      </c>
      <c r="K607" s="224">
        <v>29.72296</v>
      </c>
      <c r="L607" s="224">
        <v>2.2198609999999999</v>
      </c>
      <c r="M607" s="224">
        <v>3.32E-2</v>
      </c>
      <c r="N607" s="224">
        <v>100.20956099999999</v>
      </c>
      <c r="O607" s="276"/>
      <c r="P607" s="253">
        <v>1.9689529831668562</v>
      </c>
      <c r="Q607" s="253">
        <v>2.8522260997089443E-2</v>
      </c>
      <c r="R607" s="253" t="s">
        <v>462</v>
      </c>
      <c r="S607" s="253">
        <v>5.8837869354906895E-3</v>
      </c>
      <c r="T607" s="253">
        <v>8.4138871954523835E-3</v>
      </c>
      <c r="U607" s="253">
        <v>1.5666141064787809E-2</v>
      </c>
      <c r="V607" s="253">
        <v>0.16177297008726688</v>
      </c>
      <c r="W607" s="253">
        <v>0.8107879705530564</v>
      </c>
      <c r="X607" s="253">
        <v>0.75580212718984596</v>
      </c>
      <c r="Y607" s="253">
        <v>0.15080188576351677</v>
      </c>
      <c r="Z607" s="253">
        <v>7.0313482177642907E-3</v>
      </c>
      <c r="AA607" s="253">
        <v>8.4088809366848469E-2</v>
      </c>
      <c r="AB607" s="253">
        <v>2.2758294620245706E-3</v>
      </c>
      <c r="AC607" s="253">
        <f t="shared" si="33"/>
        <v>4</v>
      </c>
      <c r="AD607" s="249">
        <v>82.677031327969956</v>
      </c>
      <c r="AF607" s="252">
        <v>0.24</v>
      </c>
      <c r="AG607" s="252">
        <v>4.58</v>
      </c>
      <c r="AH607" s="252">
        <v>2.3199999999999998</v>
      </c>
      <c r="AI607" s="252">
        <v>6.35</v>
      </c>
      <c r="AJ607" s="252">
        <v>0.55000000000000004</v>
      </c>
      <c r="AK607" s="252">
        <v>5.93</v>
      </c>
      <c r="AL607" s="252">
        <v>0.26</v>
      </c>
      <c r="AM607" s="252">
        <v>0.88</v>
      </c>
      <c r="AN607" s="252">
        <v>34.020000000000003</v>
      </c>
      <c r="AO607" s="256"/>
      <c r="AP607" s="483" t="s">
        <v>1762</v>
      </c>
      <c r="AQ607" s="252">
        <v>30</v>
      </c>
      <c r="AR607" s="252">
        <v>15</v>
      </c>
      <c r="AS607" s="256"/>
      <c r="AT607" s="256"/>
      <c r="AU607" s="256"/>
      <c r="AV607" s="256"/>
      <c r="AW607" s="256"/>
      <c r="AX607" s="256"/>
      <c r="AY607" s="256"/>
      <c r="AZ607" s="256"/>
      <c r="BA607" s="256"/>
      <c r="BB607" s="256"/>
      <c r="BC607" s="256"/>
      <c r="BD607" s="256"/>
      <c r="BE607" s="256"/>
      <c r="BF607" s="256"/>
      <c r="BG607" s="256"/>
      <c r="BH607" s="256"/>
      <c r="BI607" s="256"/>
      <c r="BJ607" s="256"/>
      <c r="BK607" s="256"/>
      <c r="BL607" s="256"/>
      <c r="BM607" s="256"/>
      <c r="BN607" s="256"/>
      <c r="BO607" s="256"/>
      <c r="BP607" s="256"/>
      <c r="BQ607" s="256"/>
    </row>
    <row r="608" spans="1:69" s="255" customFormat="1" ht="12.75">
      <c r="A608" s="252"/>
      <c r="B608" s="252"/>
      <c r="C608" s="251"/>
      <c r="D608" s="249"/>
      <c r="E608" s="224"/>
      <c r="F608" s="224"/>
      <c r="G608" s="224"/>
      <c r="H608" s="224"/>
      <c r="I608" s="224"/>
      <c r="J608" s="224"/>
      <c r="K608" s="224"/>
      <c r="L608" s="224"/>
      <c r="M608" s="224"/>
      <c r="N608" s="224"/>
      <c r="O608" s="276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49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56"/>
      <c r="AP608" s="252"/>
      <c r="AQ608" s="252"/>
      <c r="AR608" s="252"/>
      <c r="AS608" s="256"/>
      <c r="AT608" s="256"/>
      <c r="AU608" s="256"/>
      <c r="AV608" s="256"/>
      <c r="AW608" s="256"/>
      <c r="AX608" s="256"/>
      <c r="AY608" s="256"/>
      <c r="AZ608" s="256"/>
      <c r="BA608" s="256"/>
      <c r="BB608" s="256"/>
      <c r="BC608" s="256"/>
      <c r="BD608" s="256"/>
      <c r="BE608" s="256"/>
      <c r="BF608" s="256"/>
      <c r="BG608" s="256"/>
      <c r="BH608" s="256"/>
      <c r="BI608" s="256"/>
      <c r="BJ608" s="256"/>
      <c r="BK608" s="256"/>
      <c r="BL608" s="256"/>
      <c r="BM608" s="256"/>
      <c r="BN608" s="256"/>
      <c r="BO608" s="256"/>
      <c r="BP608" s="256"/>
      <c r="BQ608" s="256"/>
    </row>
    <row r="609" spans="1:69" s="255" customFormat="1" ht="12.75">
      <c r="A609" s="249">
        <v>2670.0804681784898</v>
      </c>
      <c r="B609" s="250" t="s">
        <v>360</v>
      </c>
      <c r="C609" s="251" t="s">
        <v>480</v>
      </c>
      <c r="D609" s="249">
        <v>0</v>
      </c>
      <c r="E609" s="224">
        <v>54.136279999999999</v>
      </c>
      <c r="F609" s="224">
        <v>0.73229999999999995</v>
      </c>
      <c r="G609" s="224">
        <v>1.94</v>
      </c>
      <c r="H609" s="224">
        <v>0.4052</v>
      </c>
      <c r="I609" s="224">
        <v>11.391819999999999</v>
      </c>
      <c r="J609" s="224">
        <v>0.25269999999999998</v>
      </c>
      <c r="K609" s="224">
        <v>25.254470000000001</v>
      </c>
      <c r="L609" s="224">
        <v>5.9658769999999999</v>
      </c>
      <c r="M609" s="224">
        <v>0.15340000000000001</v>
      </c>
      <c r="N609" s="224">
        <v>100.23204700000001</v>
      </c>
      <c r="O609" s="276"/>
      <c r="P609" s="253">
        <v>1.9443333716369946</v>
      </c>
      <c r="Q609" s="253">
        <v>5.5666628363005399E-2</v>
      </c>
      <c r="R609" s="253">
        <v>2.6451638180585935E-2</v>
      </c>
      <c r="S609" s="253">
        <v>1.977844317445521E-2</v>
      </c>
      <c r="T609" s="253">
        <v>1.1506074251575005E-2</v>
      </c>
      <c r="U609" s="253">
        <v>0</v>
      </c>
      <c r="V609" s="253">
        <v>0.19028617907212808</v>
      </c>
      <c r="W609" s="253">
        <v>0.75197766532125565</v>
      </c>
      <c r="X609" s="253">
        <v>0.60018557401077299</v>
      </c>
      <c r="Y609" s="253">
        <v>0.15187554747910109</v>
      </c>
      <c r="Z609" s="253">
        <v>7.687290650235744E-3</v>
      </c>
      <c r="AA609" s="253">
        <v>0.22956953956096482</v>
      </c>
      <c r="AB609" s="253">
        <v>1.0682048298925412E-2</v>
      </c>
      <c r="AC609" s="253">
        <f t="shared" ref="AC609:AC629" si="34">SUM(P609:AB609)</f>
        <v>4</v>
      </c>
      <c r="AD609" s="249">
        <v>79.805424966227832</v>
      </c>
      <c r="AF609" s="252">
        <v>0.24</v>
      </c>
      <c r="AG609" s="252">
        <v>1.86</v>
      </c>
      <c r="AH609" s="252">
        <v>1.23</v>
      </c>
      <c r="AI609" s="252">
        <v>5.19</v>
      </c>
      <c r="AJ609" s="252">
        <v>0.54</v>
      </c>
      <c r="AK609" s="252">
        <v>5.68</v>
      </c>
      <c r="AL609" s="252">
        <v>0.28999999999999998</v>
      </c>
      <c r="AM609" s="252">
        <v>0.52</v>
      </c>
      <c r="AN609" s="252">
        <v>8.76</v>
      </c>
      <c r="AO609" s="256"/>
      <c r="AP609" s="483" t="s">
        <v>1762</v>
      </c>
      <c r="AQ609" s="252">
        <v>30</v>
      </c>
      <c r="AR609" s="252">
        <v>15</v>
      </c>
      <c r="AS609" s="256"/>
      <c r="AT609" s="256"/>
      <c r="AU609" s="256"/>
      <c r="AV609" s="256"/>
      <c r="AW609" s="256"/>
      <c r="AX609" s="256"/>
      <c r="AY609" s="256"/>
      <c r="AZ609" s="256"/>
      <c r="BA609" s="256"/>
      <c r="BB609" s="256"/>
      <c r="BC609" s="256"/>
      <c r="BD609" s="256"/>
      <c r="BE609" s="256"/>
      <c r="BF609" s="256"/>
      <c r="BG609" s="256"/>
      <c r="BH609" s="256"/>
      <c r="BI609" s="256"/>
      <c r="BJ609" s="256"/>
      <c r="BK609" s="256"/>
      <c r="BL609" s="256"/>
      <c r="BM609" s="256"/>
      <c r="BN609" s="256"/>
      <c r="BO609" s="256"/>
      <c r="BP609" s="256"/>
      <c r="BQ609" s="256"/>
    </row>
    <row r="610" spans="1:69" s="255" customFormat="1" ht="12.75">
      <c r="A610" s="249">
        <v>2670.0804681784898</v>
      </c>
      <c r="B610" s="250" t="s">
        <v>360</v>
      </c>
      <c r="C610" s="251" t="s">
        <v>480</v>
      </c>
      <c r="D610" s="249">
        <v>4.9909214632324446</v>
      </c>
      <c r="E610" s="224">
        <v>55.351700000000001</v>
      </c>
      <c r="F610" s="224">
        <v>0.31409999999999999</v>
      </c>
      <c r="G610" s="224">
        <v>0.98160000000000003</v>
      </c>
      <c r="H610" s="224">
        <v>0.48859999999999998</v>
      </c>
      <c r="I610" s="224">
        <v>10.921329999999999</v>
      </c>
      <c r="J610" s="224">
        <v>0.23910000000000001</v>
      </c>
      <c r="K610" s="224">
        <v>29.351420000000001</v>
      </c>
      <c r="L610" s="224">
        <v>2.497344</v>
      </c>
      <c r="M610" s="224">
        <v>4.0300000000000002E-2</v>
      </c>
      <c r="N610" s="224">
        <v>100.18549400000001</v>
      </c>
      <c r="O610" s="276"/>
      <c r="P610" s="253">
        <v>1.9597541381508004</v>
      </c>
      <c r="Q610" s="253">
        <v>4.0245861849199649E-2</v>
      </c>
      <c r="R610" s="253">
        <v>7.1422782538244078E-4</v>
      </c>
      <c r="S610" s="253">
        <v>8.3629463743088127E-3</v>
      </c>
      <c r="T610" s="253">
        <v>1.3677272638196038E-2</v>
      </c>
      <c r="U610" s="253">
        <v>1.1894916753714568E-2</v>
      </c>
      <c r="V610" s="253">
        <v>0.16159922899967441</v>
      </c>
      <c r="W610" s="253">
        <v>0.80375140740872475</v>
      </c>
      <c r="X610" s="253">
        <v>0.74545144835402299</v>
      </c>
      <c r="Y610" s="253">
        <v>0.14987765893819707</v>
      </c>
      <c r="Z610" s="253">
        <v>7.170277135424492E-3</v>
      </c>
      <c r="AA610" s="253">
        <v>9.4734167455642088E-2</v>
      </c>
      <c r="AB610" s="253">
        <v>2.7664481167132319E-3</v>
      </c>
      <c r="AC610" s="253">
        <f t="shared" si="34"/>
        <v>4</v>
      </c>
      <c r="AD610" s="249">
        <v>82.731166264253091</v>
      </c>
      <c r="AF610" s="252">
        <v>0.24</v>
      </c>
      <c r="AG610" s="252">
        <v>3.44</v>
      </c>
      <c r="AH610" s="252">
        <v>1.85</v>
      </c>
      <c r="AI610" s="252">
        <v>4.5</v>
      </c>
      <c r="AJ610" s="252">
        <v>0.55000000000000004</v>
      </c>
      <c r="AK610" s="252">
        <v>5.84</v>
      </c>
      <c r="AL610" s="252">
        <v>0.26</v>
      </c>
      <c r="AM610" s="252">
        <v>0.82</v>
      </c>
      <c r="AN610" s="252">
        <v>28.43</v>
      </c>
      <c r="AO610" s="256"/>
      <c r="AP610" s="483" t="s">
        <v>1762</v>
      </c>
      <c r="AQ610" s="252">
        <v>30</v>
      </c>
      <c r="AR610" s="252">
        <v>15</v>
      </c>
      <c r="AS610" s="256"/>
      <c r="AT610" s="256"/>
      <c r="AU610" s="256"/>
      <c r="AV610" s="256"/>
      <c r="AW610" s="256"/>
      <c r="AX610" s="256"/>
      <c r="AY610" s="256"/>
      <c r="AZ610" s="256"/>
      <c r="BA610" s="256"/>
      <c r="BB610" s="256"/>
      <c r="BC610" s="256"/>
      <c r="BD610" s="256"/>
      <c r="BE610" s="256"/>
      <c r="BF610" s="256"/>
      <c r="BG610" s="256"/>
      <c r="BH610" s="256"/>
      <c r="BI610" s="256"/>
      <c r="BJ610" s="256"/>
      <c r="BK610" s="256"/>
      <c r="BL610" s="256"/>
      <c r="BM610" s="256"/>
      <c r="BN610" s="256"/>
      <c r="BO610" s="256"/>
      <c r="BP610" s="256"/>
      <c r="BQ610" s="256"/>
    </row>
    <row r="611" spans="1:69" s="255" customFormat="1" ht="12.75">
      <c r="A611" s="249">
        <v>2670.0804681784898</v>
      </c>
      <c r="B611" s="250" t="s">
        <v>360</v>
      </c>
      <c r="C611" s="251" t="s">
        <v>480</v>
      </c>
      <c r="D611" s="249">
        <v>9.9909214632324446</v>
      </c>
      <c r="E611" s="224">
        <v>55.31185</v>
      </c>
      <c r="F611" s="224">
        <v>0.32179999999999997</v>
      </c>
      <c r="G611" s="224">
        <v>0.95530000000000004</v>
      </c>
      <c r="H611" s="224">
        <v>0.36170000000000002</v>
      </c>
      <c r="I611" s="224">
        <v>11.12154</v>
      </c>
      <c r="J611" s="224">
        <v>0.2316</v>
      </c>
      <c r="K611" s="224">
        <v>29.532170000000001</v>
      </c>
      <c r="L611" s="224">
        <v>2.318962</v>
      </c>
      <c r="M611" s="224">
        <v>1.7000000000000001E-2</v>
      </c>
      <c r="N611" s="224">
        <v>100.171922</v>
      </c>
      <c r="O611" s="276"/>
      <c r="P611" s="253">
        <v>1.9578432339731182</v>
      </c>
      <c r="Q611" s="253">
        <v>3.9852468808367229E-2</v>
      </c>
      <c r="R611" s="253" t="s">
        <v>462</v>
      </c>
      <c r="S611" s="253">
        <v>8.5657721719582941E-3</v>
      </c>
      <c r="T611" s="253">
        <v>1.0122403704048795E-2</v>
      </c>
      <c r="U611" s="253">
        <v>1.8373805286625355E-2</v>
      </c>
      <c r="V611" s="253">
        <v>0.16051782050850383</v>
      </c>
      <c r="W611" s="253">
        <v>0.80472449554737835</v>
      </c>
      <c r="X611" s="253">
        <v>0.75362058894994932</v>
      </c>
      <c r="Y611" s="253">
        <v>0.15032416075056432</v>
      </c>
      <c r="Z611" s="253">
        <v>6.9435892866433341E-3</v>
      </c>
      <c r="AA611" s="253">
        <v>8.7944970923648447E-2</v>
      </c>
      <c r="AB611" s="253">
        <v>1.1666900891945653E-3</v>
      </c>
      <c r="AC611" s="253">
        <f t="shared" si="34"/>
        <v>4</v>
      </c>
      <c r="AD611" s="249">
        <v>82.558666499386774</v>
      </c>
      <c r="AF611" s="252">
        <v>0.24</v>
      </c>
      <c r="AG611" s="252">
        <v>3.38</v>
      </c>
      <c r="AH611" s="252">
        <v>1.87</v>
      </c>
      <c r="AI611" s="252">
        <v>5.46</v>
      </c>
      <c r="AJ611" s="252">
        <v>0.55000000000000004</v>
      </c>
      <c r="AK611" s="252">
        <v>6.08</v>
      </c>
      <c r="AL611" s="252">
        <v>0.26</v>
      </c>
      <c r="AM611" s="252">
        <v>0.86</v>
      </c>
      <c r="AN611" s="252">
        <v>67.5</v>
      </c>
      <c r="AO611" s="256"/>
      <c r="AP611" s="483" t="s">
        <v>1762</v>
      </c>
      <c r="AQ611" s="252">
        <v>30</v>
      </c>
      <c r="AR611" s="252">
        <v>15</v>
      </c>
      <c r="AS611" s="256"/>
      <c r="AT611" s="256"/>
      <c r="AU611" s="256"/>
      <c r="AV611" s="256"/>
      <c r="AW611" s="256"/>
      <c r="AX611" s="256"/>
      <c r="AY611" s="256"/>
      <c r="AZ611" s="256"/>
      <c r="BA611" s="256"/>
      <c r="BB611" s="256"/>
      <c r="BC611" s="256"/>
      <c r="BD611" s="256"/>
      <c r="BE611" s="256"/>
      <c r="BF611" s="256"/>
      <c r="BG611" s="256"/>
      <c r="BH611" s="256"/>
      <c r="BI611" s="256"/>
      <c r="BJ611" s="256"/>
      <c r="BK611" s="256"/>
      <c r="BL611" s="256"/>
      <c r="BM611" s="256"/>
      <c r="BN611" s="256"/>
      <c r="BO611" s="256"/>
      <c r="BP611" s="256"/>
      <c r="BQ611" s="256"/>
    </row>
    <row r="612" spans="1:69" s="255" customFormat="1" ht="12.75">
      <c r="A612" s="249">
        <v>2670.0804681784898</v>
      </c>
      <c r="B612" s="250" t="s">
        <v>360</v>
      </c>
      <c r="C612" s="251" t="s">
        <v>480</v>
      </c>
      <c r="D612" s="249">
        <v>14.990921463232445</v>
      </c>
      <c r="E612" s="224">
        <v>55.351700000000001</v>
      </c>
      <c r="F612" s="224">
        <v>0.30080000000000001</v>
      </c>
      <c r="G612" s="224">
        <v>0.92930000000000001</v>
      </c>
      <c r="H612" s="224">
        <v>0.3609</v>
      </c>
      <c r="I612" s="224">
        <v>11.24166</v>
      </c>
      <c r="J612" s="224">
        <v>0.23230000000000001</v>
      </c>
      <c r="K612" s="224">
        <v>29.572340000000001</v>
      </c>
      <c r="L612" s="224">
        <v>2.2595019999999999</v>
      </c>
      <c r="M612" s="224">
        <v>2.9600000000000001E-2</v>
      </c>
      <c r="N612" s="224">
        <v>100.27810199999999</v>
      </c>
      <c r="O612" s="276"/>
      <c r="P612" s="253">
        <v>1.9572717086483442</v>
      </c>
      <c r="Q612" s="253">
        <v>3.8728601491987154E-2</v>
      </c>
      <c r="R612" s="253" t="s">
        <v>462</v>
      </c>
      <c r="S612" s="253">
        <v>7.9986876153934523E-3</v>
      </c>
      <c r="T612" s="253">
        <v>1.0089797543321437E-2</v>
      </c>
      <c r="U612" s="253">
        <v>2.2670166695043292E-2</v>
      </c>
      <c r="V612" s="253">
        <v>0.15967567845952357</v>
      </c>
      <c r="W612" s="253">
        <v>0.80356535954638708</v>
      </c>
      <c r="X612" s="253">
        <v>0.75532076393169334</v>
      </c>
      <c r="Y612" s="253">
        <v>0.15008904254339822</v>
      </c>
      <c r="Z612" s="253">
        <v>6.9575302605453596E-3</v>
      </c>
      <c r="AA612" s="253">
        <v>8.5603305006537095E-2</v>
      </c>
      <c r="AB612" s="253">
        <v>2.0293582578260624E-3</v>
      </c>
      <c r="AC612" s="253">
        <f t="shared" si="34"/>
        <v>4.0000000000000009</v>
      </c>
      <c r="AD612" s="249">
        <v>82.423137810368146</v>
      </c>
      <c r="AF612" s="252">
        <v>0.24</v>
      </c>
      <c r="AG612" s="252">
        <v>3.58</v>
      </c>
      <c r="AH612" s="252">
        <v>1.92</v>
      </c>
      <c r="AI612" s="252">
        <v>5.48</v>
      </c>
      <c r="AJ612" s="252">
        <v>0.54</v>
      </c>
      <c r="AK612" s="252">
        <v>5.98</v>
      </c>
      <c r="AL612" s="252">
        <v>0.26</v>
      </c>
      <c r="AM612" s="252">
        <v>0.87</v>
      </c>
      <c r="AN612" s="252">
        <v>38.979999999999997</v>
      </c>
      <c r="AO612" s="256"/>
      <c r="AP612" s="483" t="s">
        <v>1762</v>
      </c>
      <c r="AQ612" s="252">
        <v>30</v>
      </c>
      <c r="AR612" s="252">
        <v>15</v>
      </c>
      <c r="AS612" s="256"/>
      <c r="AT612" s="256"/>
      <c r="AU612" s="256"/>
      <c r="AV612" s="256"/>
      <c r="AW612" s="256"/>
      <c r="AX612" s="256"/>
      <c r="AY612" s="256"/>
      <c r="AZ612" s="256"/>
      <c r="BA612" s="256"/>
      <c r="BB612" s="256"/>
      <c r="BC612" s="256"/>
      <c r="BD612" s="256"/>
      <c r="BE612" s="256"/>
      <c r="BF612" s="256"/>
      <c r="BG612" s="256"/>
      <c r="BH612" s="256"/>
      <c r="BI612" s="256"/>
      <c r="BJ612" s="256"/>
      <c r="BK612" s="256"/>
      <c r="BL612" s="256"/>
      <c r="BM612" s="256"/>
      <c r="BN612" s="256"/>
      <c r="BO612" s="256"/>
      <c r="BP612" s="256"/>
      <c r="BQ612" s="256"/>
    </row>
    <row r="613" spans="1:69" s="255" customFormat="1" ht="12.75">
      <c r="A613" s="249">
        <v>2670.0804681784898</v>
      </c>
      <c r="B613" s="250" t="s">
        <v>360</v>
      </c>
      <c r="C613" s="251" t="s">
        <v>480</v>
      </c>
      <c r="D613" s="249">
        <v>19.990921463232446</v>
      </c>
      <c r="E613" s="224">
        <v>55.212220000000002</v>
      </c>
      <c r="F613" s="224">
        <v>0.29330000000000001</v>
      </c>
      <c r="G613" s="224">
        <v>0.96060009999999996</v>
      </c>
      <c r="H613" s="224">
        <v>0.39939999999999998</v>
      </c>
      <c r="I613" s="224">
        <v>11.35177</v>
      </c>
      <c r="J613" s="224">
        <v>0.23269999999999999</v>
      </c>
      <c r="K613" s="224">
        <v>29.431750000000001</v>
      </c>
      <c r="L613" s="224">
        <v>2.269412</v>
      </c>
      <c r="M613" s="224">
        <v>1.21E-2</v>
      </c>
      <c r="N613" s="224">
        <v>100.16325210000001</v>
      </c>
      <c r="O613" s="276"/>
      <c r="P613" s="253">
        <v>1.9561139658524715</v>
      </c>
      <c r="Q613" s="253">
        <v>4.0110427813264772E-2</v>
      </c>
      <c r="R613" s="253" t="s">
        <v>462</v>
      </c>
      <c r="S613" s="253">
        <v>7.8143301537045972E-3</v>
      </c>
      <c r="T613" s="253">
        <v>1.1187741407172123E-2</v>
      </c>
      <c r="U613" s="253">
        <v>2.1676411277921304E-2</v>
      </c>
      <c r="V613" s="253">
        <v>0.16213441659963396</v>
      </c>
      <c r="W613" s="253">
        <v>0.8009627068958316</v>
      </c>
      <c r="X613" s="253">
        <v>0.75351169717318633</v>
      </c>
      <c r="Y613" s="253">
        <v>0.15252917316918646</v>
      </c>
      <c r="Z613" s="253">
        <v>6.9829843138674271E-3</v>
      </c>
      <c r="AA613" s="253">
        <v>8.6144972833049033E-2</v>
      </c>
      <c r="AB613" s="253">
        <v>8.3117251071079562E-4</v>
      </c>
      <c r="AC613" s="253">
        <f t="shared" si="34"/>
        <v>4</v>
      </c>
      <c r="AD613" s="249">
        <v>82.211897680875225</v>
      </c>
      <c r="AF613" s="252">
        <v>0.24</v>
      </c>
      <c r="AG613" s="252">
        <v>3.66</v>
      </c>
      <c r="AH613" s="252">
        <v>1.88</v>
      </c>
      <c r="AI613" s="252">
        <v>5.0599999999999996</v>
      </c>
      <c r="AJ613" s="252">
        <v>0.54</v>
      </c>
      <c r="AK613" s="252">
        <v>6.03</v>
      </c>
      <c r="AL613" s="252">
        <v>0.26</v>
      </c>
      <c r="AM613" s="252">
        <v>0.87</v>
      </c>
      <c r="AN613" s="252">
        <v>96.06</v>
      </c>
      <c r="AO613" s="256"/>
      <c r="AP613" s="483" t="s">
        <v>1762</v>
      </c>
      <c r="AQ613" s="252">
        <v>30</v>
      </c>
      <c r="AR613" s="252">
        <v>15</v>
      </c>
      <c r="AS613" s="256"/>
      <c r="AT613" s="256"/>
      <c r="AU613" s="256"/>
      <c r="AV613" s="256"/>
      <c r="AW613" s="256"/>
      <c r="AX613" s="256"/>
      <c r="AY613" s="256"/>
      <c r="AZ613" s="256"/>
      <c r="BA613" s="256"/>
      <c r="BB613" s="256"/>
      <c r="BC613" s="256"/>
      <c r="BD613" s="256"/>
      <c r="BE613" s="256"/>
      <c r="BF613" s="256"/>
      <c r="BG613" s="256"/>
      <c r="BH613" s="256"/>
      <c r="BI613" s="256"/>
      <c r="BJ613" s="256"/>
      <c r="BK613" s="256"/>
      <c r="BL613" s="256"/>
      <c r="BM613" s="256"/>
      <c r="BN613" s="256"/>
      <c r="BO613" s="256"/>
      <c r="BP613" s="256"/>
      <c r="BQ613" s="256"/>
    </row>
    <row r="614" spans="1:69" s="255" customFormat="1" ht="12.75">
      <c r="A614" s="249">
        <v>2670.0804681784898</v>
      </c>
      <c r="B614" s="250" t="s">
        <v>360</v>
      </c>
      <c r="C614" s="251" t="s">
        <v>480</v>
      </c>
      <c r="D614" s="249">
        <v>24.990921463232446</v>
      </c>
      <c r="E614" s="224">
        <v>55.31185</v>
      </c>
      <c r="F614" s="224">
        <v>0.29420000000000002</v>
      </c>
      <c r="G614" s="224">
        <v>0.94340000000000002</v>
      </c>
      <c r="H614" s="224">
        <v>0.37090000000000001</v>
      </c>
      <c r="I614" s="224">
        <v>11.26168</v>
      </c>
      <c r="J614" s="224">
        <v>0.2392</v>
      </c>
      <c r="K614" s="224">
        <v>29.431750000000001</v>
      </c>
      <c r="L614" s="224">
        <v>2.269412</v>
      </c>
      <c r="M614" s="224">
        <v>3.4200000000000001E-2</v>
      </c>
      <c r="N614" s="224">
        <v>100.156592</v>
      </c>
      <c r="O614" s="276"/>
      <c r="P614" s="253">
        <v>1.9591142436588018</v>
      </c>
      <c r="Q614" s="253">
        <v>3.9381583276000338E-2</v>
      </c>
      <c r="R614" s="253" t="s">
        <v>462</v>
      </c>
      <c r="S614" s="253">
        <v>7.8361906807410328E-3</v>
      </c>
      <c r="T614" s="253">
        <v>1.0386610029166377E-2</v>
      </c>
      <c r="U614" s="253">
        <v>1.8679567674526609E-2</v>
      </c>
      <c r="V614" s="253">
        <v>0.16252612794176458</v>
      </c>
      <c r="W614" s="253">
        <v>0.80207567673899938</v>
      </c>
      <c r="X614" s="253">
        <v>0.75197869396958161</v>
      </c>
      <c r="Y614" s="253">
        <v>0.15237488053805076</v>
      </c>
      <c r="Z614" s="253">
        <v>7.1761001689052556E-3</v>
      </c>
      <c r="AA614" s="253">
        <v>8.6121695664683265E-2</v>
      </c>
      <c r="AB614" s="253">
        <v>2.3486296587792036E-3</v>
      </c>
      <c r="AC614" s="253">
        <f t="shared" si="34"/>
        <v>4</v>
      </c>
      <c r="AD614" s="249">
        <v>82.328120343993277</v>
      </c>
      <c r="AF614" s="252">
        <v>0.24</v>
      </c>
      <c r="AG614" s="252">
        <v>3.64</v>
      </c>
      <c r="AH614" s="252">
        <v>1.89</v>
      </c>
      <c r="AI614" s="252">
        <v>5.37</v>
      </c>
      <c r="AJ614" s="252">
        <v>0.54</v>
      </c>
      <c r="AK614" s="252">
        <v>5.9</v>
      </c>
      <c r="AL614" s="252">
        <v>0.26</v>
      </c>
      <c r="AM614" s="252">
        <v>0.87</v>
      </c>
      <c r="AN614" s="252">
        <v>34.57</v>
      </c>
      <c r="AO614" s="256"/>
      <c r="AP614" s="483" t="s">
        <v>1762</v>
      </c>
      <c r="AQ614" s="252">
        <v>30</v>
      </c>
      <c r="AR614" s="252">
        <v>15</v>
      </c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56"/>
      <c r="BO614" s="256"/>
      <c r="BP614" s="256"/>
      <c r="BQ614" s="256"/>
    </row>
    <row r="615" spans="1:69" s="255" customFormat="1" ht="12.75">
      <c r="A615" s="249">
        <v>2670.0804681784898</v>
      </c>
      <c r="B615" s="250" t="s">
        <v>360</v>
      </c>
      <c r="C615" s="251" t="s">
        <v>480</v>
      </c>
      <c r="D615" s="249">
        <v>29.990921463232446</v>
      </c>
      <c r="E615" s="224">
        <v>55.401510000000002</v>
      </c>
      <c r="F615" s="224">
        <v>0.29349999999999998</v>
      </c>
      <c r="G615" s="224">
        <v>0.92979999999999996</v>
      </c>
      <c r="H615" s="224">
        <v>0.39910000000000001</v>
      </c>
      <c r="I615" s="224">
        <v>11.33175</v>
      </c>
      <c r="J615" s="224">
        <v>0.2487</v>
      </c>
      <c r="K615" s="224">
        <v>29.431750000000001</v>
      </c>
      <c r="L615" s="224">
        <v>2.269412</v>
      </c>
      <c r="M615" s="224">
        <v>3.5700000000000003E-2</v>
      </c>
      <c r="N615" s="224">
        <v>100.34122200000002</v>
      </c>
      <c r="O615" s="276"/>
      <c r="P615" s="253">
        <v>1.9594279148218567</v>
      </c>
      <c r="Q615" s="253">
        <v>3.8757249932147346E-2</v>
      </c>
      <c r="R615" s="253" t="s">
        <v>462</v>
      </c>
      <c r="S615" s="253">
        <v>7.8061437371166687E-3</v>
      </c>
      <c r="T615" s="253">
        <v>1.1160016376818183E-2</v>
      </c>
      <c r="U615" s="253">
        <v>1.8062680544204568E-2</v>
      </c>
      <c r="V615" s="253">
        <v>0.16369989960292264</v>
      </c>
      <c r="W615" s="253">
        <v>0.80108609498493399</v>
      </c>
      <c r="X615" s="253">
        <v>0.75070165961753876</v>
      </c>
      <c r="Y615" s="253">
        <v>0.15340396878746182</v>
      </c>
      <c r="Z615" s="253">
        <v>7.4502219932864218E-3</v>
      </c>
      <c r="AA615" s="253">
        <v>8.5996085630595506E-2</v>
      </c>
      <c r="AB615" s="253">
        <v>2.4480639711174654E-3</v>
      </c>
      <c r="AC615" s="253">
        <f t="shared" si="34"/>
        <v>4</v>
      </c>
      <c r="AD615" s="249">
        <v>82.237696572390476</v>
      </c>
      <c r="AF615" s="252">
        <v>0.24</v>
      </c>
      <c r="AG615" s="252">
        <v>3.67</v>
      </c>
      <c r="AH615" s="252">
        <v>1.91</v>
      </c>
      <c r="AI615" s="252">
        <v>5.16</v>
      </c>
      <c r="AJ615" s="252">
        <v>0.54</v>
      </c>
      <c r="AK615" s="252">
        <v>5.64</v>
      </c>
      <c r="AL615" s="252">
        <v>0.26</v>
      </c>
      <c r="AM615" s="252">
        <v>0.87</v>
      </c>
      <c r="AN615" s="252">
        <v>32.61</v>
      </c>
      <c r="AO615" s="256"/>
      <c r="AP615" s="483" t="s">
        <v>1762</v>
      </c>
      <c r="AQ615" s="252">
        <v>30</v>
      </c>
      <c r="AR615" s="252">
        <v>15</v>
      </c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56"/>
      <c r="BO615" s="256"/>
      <c r="BP615" s="256"/>
      <c r="BQ615" s="256"/>
    </row>
    <row r="616" spans="1:69" s="255" customFormat="1" ht="12.75">
      <c r="A616" s="249">
        <v>2670.0804681784898</v>
      </c>
      <c r="B616" s="250" t="s">
        <v>360</v>
      </c>
      <c r="C616" s="251" t="s">
        <v>480</v>
      </c>
      <c r="D616" s="249">
        <v>34.990921463232446</v>
      </c>
      <c r="E616" s="224">
        <v>55.521059999999999</v>
      </c>
      <c r="F616" s="224">
        <v>0.29459999999999997</v>
      </c>
      <c r="G616" s="224">
        <v>0.93340000000000001</v>
      </c>
      <c r="H616" s="224">
        <v>0.433</v>
      </c>
      <c r="I616" s="224">
        <v>11.221640000000001</v>
      </c>
      <c r="J616" s="224">
        <v>0.2402</v>
      </c>
      <c r="K616" s="224">
        <v>29.331340000000001</v>
      </c>
      <c r="L616" s="224">
        <v>2.2595019999999999</v>
      </c>
      <c r="M616" s="224">
        <v>2.2700000000000001E-2</v>
      </c>
      <c r="N616" s="224">
        <v>100.257442</v>
      </c>
      <c r="O616" s="276"/>
      <c r="P616" s="253">
        <v>1.9659745263165129</v>
      </c>
      <c r="Q616" s="253">
        <v>3.4025473683487073E-2</v>
      </c>
      <c r="R616" s="253">
        <v>4.9277725764600433E-3</v>
      </c>
      <c r="S616" s="253">
        <v>7.8446510337921455E-3</v>
      </c>
      <c r="T616" s="253">
        <v>1.2122255926923226E-2</v>
      </c>
      <c r="U616" s="253">
        <v>2.8445930345526449E-3</v>
      </c>
      <c r="V616" s="253">
        <v>0.17058373289504897</v>
      </c>
      <c r="W616" s="253">
        <v>0.8016769945332225</v>
      </c>
      <c r="X616" s="253">
        <v>0.74664251789634806</v>
      </c>
      <c r="Y616" s="253">
        <v>0.15887329773642306</v>
      </c>
      <c r="Z616" s="253">
        <v>7.2040858489605042E-3</v>
      </c>
      <c r="AA616" s="253">
        <v>8.5721648596236266E-2</v>
      </c>
      <c r="AB616" s="253">
        <v>1.55844992203205E-3</v>
      </c>
      <c r="AC616" s="253">
        <f t="shared" si="34"/>
        <v>3.9999999999999996</v>
      </c>
      <c r="AD616" s="249">
        <v>82.33021966583209</v>
      </c>
      <c r="AF616" s="252">
        <v>0.24</v>
      </c>
      <c r="AG616" s="252">
        <v>3.63</v>
      </c>
      <c r="AH616" s="252">
        <v>1.91</v>
      </c>
      <c r="AI616" s="252">
        <v>4.7699999999999996</v>
      </c>
      <c r="AJ616" s="252">
        <v>0.54</v>
      </c>
      <c r="AK616" s="252">
        <v>5.87</v>
      </c>
      <c r="AL616" s="252">
        <v>0.26</v>
      </c>
      <c r="AM616" s="252">
        <v>0.87</v>
      </c>
      <c r="AN616" s="252">
        <v>50.14</v>
      </c>
      <c r="AO616" s="256"/>
      <c r="AP616" s="483" t="s">
        <v>1762</v>
      </c>
      <c r="AQ616" s="252">
        <v>30</v>
      </c>
      <c r="AR616" s="252">
        <v>15</v>
      </c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56"/>
      <c r="BO616" s="256"/>
      <c r="BP616" s="256"/>
      <c r="BQ616" s="256"/>
    </row>
    <row r="617" spans="1:69" s="255" customFormat="1" ht="12.75">
      <c r="A617" s="249">
        <v>2670.0804681784898</v>
      </c>
      <c r="B617" s="250" t="s">
        <v>360</v>
      </c>
      <c r="C617" s="251" t="s">
        <v>480</v>
      </c>
      <c r="D617" s="249">
        <v>39.990921463232446</v>
      </c>
      <c r="E617" s="224">
        <v>55.132530000000003</v>
      </c>
      <c r="F617" s="224">
        <v>0.28560000000000002</v>
      </c>
      <c r="G617" s="224">
        <v>0.91169999999999995</v>
      </c>
      <c r="H617" s="224">
        <v>0.42280000000000001</v>
      </c>
      <c r="I617" s="224">
        <v>11.26168</v>
      </c>
      <c r="J617" s="224">
        <v>0.25919999999999999</v>
      </c>
      <c r="K617" s="224">
        <v>29.632580000000001</v>
      </c>
      <c r="L617" s="224">
        <v>2.2099510000000002</v>
      </c>
      <c r="M617" s="224">
        <v>4.1799999999999997E-2</v>
      </c>
      <c r="N617" s="224">
        <v>100.15784100000002</v>
      </c>
      <c r="O617" s="276"/>
      <c r="P617" s="253">
        <v>1.9512899536892976</v>
      </c>
      <c r="Q617" s="253">
        <v>3.8029583021510854E-2</v>
      </c>
      <c r="R617" s="253" t="s">
        <v>462</v>
      </c>
      <c r="S617" s="253">
        <v>7.6013869055708266E-3</v>
      </c>
      <c r="T617" s="253">
        <v>1.1831076970844193E-2</v>
      </c>
      <c r="U617" s="253">
        <v>3.522504105906954E-2</v>
      </c>
      <c r="V617" s="253">
        <v>0.15309244765053612</v>
      </c>
      <c r="W617" s="253">
        <v>0.80293051070317156</v>
      </c>
      <c r="X617" s="253">
        <v>0.7605479308058819</v>
      </c>
      <c r="Y617" s="253">
        <v>0.14501148322369153</v>
      </c>
      <c r="Z617" s="253">
        <v>7.7702433893849796E-3</v>
      </c>
      <c r="AA617" s="253">
        <v>8.3801960339878648E-2</v>
      </c>
      <c r="AB617" s="253">
        <v>2.8683822411629404E-3</v>
      </c>
      <c r="AC617" s="253">
        <f t="shared" si="34"/>
        <v>4.0000000000000009</v>
      </c>
      <c r="AD617" s="249">
        <v>82.426841566990319</v>
      </c>
      <c r="AF617" s="252">
        <v>0.24</v>
      </c>
      <c r="AG617" s="252">
        <v>3.7</v>
      </c>
      <c r="AH617" s="252">
        <v>1.95</v>
      </c>
      <c r="AI617" s="252">
        <v>4.84</v>
      </c>
      <c r="AJ617" s="252">
        <v>0.54</v>
      </c>
      <c r="AK617" s="252">
        <v>5.47</v>
      </c>
      <c r="AL617" s="252">
        <v>0.26</v>
      </c>
      <c r="AM617" s="252">
        <v>0.88</v>
      </c>
      <c r="AN617" s="252">
        <v>26.89</v>
      </c>
      <c r="AO617" s="256"/>
      <c r="AP617" s="483" t="s">
        <v>1762</v>
      </c>
      <c r="AQ617" s="252">
        <v>30</v>
      </c>
      <c r="AR617" s="252">
        <v>15</v>
      </c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56"/>
      <c r="BO617" s="256"/>
      <c r="BP617" s="256"/>
      <c r="BQ617" s="256"/>
    </row>
    <row r="618" spans="1:69" s="255" customFormat="1" ht="12.75">
      <c r="A618" s="249">
        <v>2670.0804681784898</v>
      </c>
      <c r="B618" s="250" t="s">
        <v>360</v>
      </c>
      <c r="C618" s="251" t="s">
        <v>480</v>
      </c>
      <c r="D618" s="249">
        <v>44.990921463232446</v>
      </c>
      <c r="E618" s="224">
        <v>55.471249999999998</v>
      </c>
      <c r="F618" s="224">
        <v>0.26590000000000003</v>
      </c>
      <c r="G618" s="224">
        <v>0.875</v>
      </c>
      <c r="H618" s="224">
        <v>0.39050000000000001</v>
      </c>
      <c r="I618" s="224">
        <v>11.29171</v>
      </c>
      <c r="J618" s="224">
        <v>0.25719999999999998</v>
      </c>
      <c r="K618" s="224">
        <v>29.532170000000001</v>
      </c>
      <c r="L618" s="224">
        <v>2.2297709999999999</v>
      </c>
      <c r="M618" s="224">
        <v>2.8799999999999999E-2</v>
      </c>
      <c r="N618" s="224">
        <v>100.34230100000001</v>
      </c>
      <c r="O618" s="276"/>
      <c r="P618" s="253">
        <v>1.961111276638869</v>
      </c>
      <c r="Q618" s="253">
        <v>3.645843817309187E-2</v>
      </c>
      <c r="R618" s="253" t="s">
        <v>462</v>
      </c>
      <c r="S618" s="253">
        <v>7.0692504961412141E-3</v>
      </c>
      <c r="T618" s="253">
        <v>1.091517587283462E-2</v>
      </c>
      <c r="U618" s="253">
        <v>1.8239452052043248E-2</v>
      </c>
      <c r="V618" s="253">
        <v>0.16289126817360236</v>
      </c>
      <c r="W618" s="253">
        <v>0.8033151385934173</v>
      </c>
      <c r="X618" s="253">
        <v>0.75314567028646728</v>
      </c>
      <c r="Y618" s="253">
        <v>0.15271821413353573</v>
      </c>
      <c r="Z618" s="253">
        <v>7.701777854820231E-3</v>
      </c>
      <c r="AA618" s="253">
        <v>8.4460217357187006E-2</v>
      </c>
      <c r="AB618" s="253">
        <v>1.9741203679897734E-3</v>
      </c>
      <c r="AC618" s="253">
        <f t="shared" si="34"/>
        <v>4</v>
      </c>
      <c r="AD618" s="249">
        <v>82.338929609116462</v>
      </c>
      <c r="AF618" s="252">
        <v>0.24</v>
      </c>
      <c r="AG618" s="252">
        <v>3.94</v>
      </c>
      <c r="AH618" s="252">
        <v>2</v>
      </c>
      <c r="AI618" s="252">
        <v>5.23</v>
      </c>
      <c r="AJ618" s="252">
        <v>0.54</v>
      </c>
      <c r="AK618" s="252">
        <v>5.53</v>
      </c>
      <c r="AL618" s="252">
        <v>0.26</v>
      </c>
      <c r="AM618" s="252">
        <v>0.88</v>
      </c>
      <c r="AN618" s="252">
        <v>39.700000000000003</v>
      </c>
      <c r="AO618" s="256"/>
      <c r="AP618" s="483" t="s">
        <v>1762</v>
      </c>
      <c r="AQ618" s="252">
        <v>30</v>
      </c>
      <c r="AR618" s="252">
        <v>15</v>
      </c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56"/>
      <c r="BO618" s="256"/>
      <c r="BP618" s="256"/>
      <c r="BQ618" s="256"/>
    </row>
    <row r="619" spans="1:69" s="255" customFormat="1" ht="12.75">
      <c r="A619" s="249">
        <v>2670.0804681784898</v>
      </c>
      <c r="B619" s="250" t="s">
        <v>360</v>
      </c>
      <c r="C619" s="251" t="s">
        <v>480</v>
      </c>
      <c r="D619" s="249">
        <v>49.990921463232446</v>
      </c>
      <c r="E619" s="224">
        <v>55.461280000000002</v>
      </c>
      <c r="F619" s="224">
        <v>0.26469999999999999</v>
      </c>
      <c r="G619" s="224">
        <v>0.85799999999999998</v>
      </c>
      <c r="H619" s="224">
        <v>0.36420000000000002</v>
      </c>
      <c r="I619" s="224">
        <v>11.23165</v>
      </c>
      <c r="J619" s="224">
        <v>0.2276</v>
      </c>
      <c r="K619" s="224">
        <v>29.542210000000001</v>
      </c>
      <c r="L619" s="224">
        <v>2.2198609999999999</v>
      </c>
      <c r="M619" s="224">
        <v>2.2599999999999999E-2</v>
      </c>
      <c r="N619" s="224">
        <v>100.19210099999998</v>
      </c>
      <c r="O619" s="276"/>
      <c r="P619" s="253">
        <v>1.9630954471564555</v>
      </c>
      <c r="Q619" s="253">
        <v>3.5792706385748586E-2</v>
      </c>
      <c r="R619" s="253" t="s">
        <v>462</v>
      </c>
      <c r="S619" s="253">
        <v>7.0457335898630805E-3</v>
      </c>
      <c r="T619" s="253">
        <v>1.0192175280188268E-2</v>
      </c>
      <c r="U619" s="253">
        <v>1.528373907707703E-2</v>
      </c>
      <c r="V619" s="253">
        <v>0.16376197399754527</v>
      </c>
      <c r="W619" s="253">
        <v>0.80482822451312219</v>
      </c>
      <c r="X619" s="253">
        <v>0.75401720461986876</v>
      </c>
      <c r="Y619" s="253">
        <v>0.15342323007044029</v>
      </c>
      <c r="Z619" s="253">
        <v>6.8235365829677737E-3</v>
      </c>
      <c r="AA619" s="253">
        <v>8.4185046491071072E-2</v>
      </c>
      <c r="AB619" s="253">
        <v>1.5509822356521677E-3</v>
      </c>
      <c r="AC619" s="253">
        <f t="shared" si="34"/>
        <v>4</v>
      </c>
      <c r="AD619" s="249">
        <v>82.421275488716901</v>
      </c>
      <c r="AF619" s="252">
        <v>0.24</v>
      </c>
      <c r="AG619" s="252">
        <v>3.94</v>
      </c>
      <c r="AH619" s="252">
        <v>2.02</v>
      </c>
      <c r="AI619" s="252">
        <v>5.52</v>
      </c>
      <c r="AJ619" s="252">
        <v>0.54</v>
      </c>
      <c r="AK619" s="252">
        <v>6.22</v>
      </c>
      <c r="AL619" s="252">
        <v>0.26</v>
      </c>
      <c r="AM619" s="252">
        <v>0.88</v>
      </c>
      <c r="AN619" s="252">
        <v>52.21</v>
      </c>
      <c r="AO619" s="256"/>
      <c r="AP619" s="483" t="s">
        <v>1762</v>
      </c>
      <c r="AQ619" s="252">
        <v>30</v>
      </c>
      <c r="AR619" s="252">
        <v>15</v>
      </c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56"/>
      <c r="BO619" s="256"/>
      <c r="BP619" s="256"/>
      <c r="BQ619" s="256"/>
    </row>
    <row r="620" spans="1:69" s="255" customFormat="1" ht="12.75">
      <c r="A620" s="249">
        <v>2670.0804681784898</v>
      </c>
      <c r="B620" s="250" t="s">
        <v>360</v>
      </c>
      <c r="C620" s="251" t="s">
        <v>480</v>
      </c>
      <c r="D620" s="249">
        <v>54.990921463232446</v>
      </c>
      <c r="E620" s="224">
        <v>55.650579999999998</v>
      </c>
      <c r="F620" s="224">
        <v>0.25009999999999999</v>
      </c>
      <c r="G620" s="224">
        <v>0.83689999999999998</v>
      </c>
      <c r="H620" s="224">
        <v>0.3291</v>
      </c>
      <c r="I620" s="224">
        <v>11.191610000000001</v>
      </c>
      <c r="J620" s="224">
        <v>0.21340000000000001</v>
      </c>
      <c r="K620" s="224">
        <v>29.572340000000001</v>
      </c>
      <c r="L620" s="224">
        <v>2.239681</v>
      </c>
      <c r="M620" s="224">
        <v>2.58E-2</v>
      </c>
      <c r="N620" s="224">
        <v>100.309511</v>
      </c>
      <c r="O620" s="276"/>
      <c r="P620" s="253">
        <v>1.9671404882497914</v>
      </c>
      <c r="Q620" s="253">
        <v>3.2859511750208625E-2</v>
      </c>
      <c r="R620" s="253">
        <v>2.0059139955979077E-3</v>
      </c>
      <c r="S620" s="253">
        <v>6.6481394903473365E-3</v>
      </c>
      <c r="T620" s="253">
        <v>9.1974827001338397E-3</v>
      </c>
      <c r="U620" s="253">
        <v>1.0128039571664971E-2</v>
      </c>
      <c r="V620" s="253">
        <v>0.16590154900611623</v>
      </c>
      <c r="W620" s="253">
        <v>0.80611887523613979</v>
      </c>
      <c r="X620" s="253">
        <v>0.75221287237277357</v>
      </c>
      <c r="Y620" s="253">
        <v>0.15480754085112683</v>
      </c>
      <c r="Z620" s="253">
        <v>6.3891904902506564E-3</v>
      </c>
      <c r="AA620" s="253">
        <v>8.4822192787968168E-2</v>
      </c>
      <c r="AB620" s="253">
        <v>1.7682034978808011E-3</v>
      </c>
      <c r="AC620" s="253">
        <f t="shared" si="34"/>
        <v>4.0000000000000009</v>
      </c>
      <c r="AD620" s="249">
        <v>82.487688980582092</v>
      </c>
      <c r="AF620" s="252">
        <v>0.24</v>
      </c>
      <c r="AG620" s="252">
        <v>4.0999999999999996</v>
      </c>
      <c r="AH620" s="252">
        <v>2.04</v>
      </c>
      <c r="AI620" s="252">
        <v>6.05</v>
      </c>
      <c r="AJ620" s="252">
        <v>0.54</v>
      </c>
      <c r="AK620" s="252">
        <v>6.58</v>
      </c>
      <c r="AL620" s="252">
        <v>0.26</v>
      </c>
      <c r="AM620" s="252">
        <v>0.87</v>
      </c>
      <c r="AN620" s="252">
        <v>44.55</v>
      </c>
      <c r="AO620" s="256"/>
      <c r="AP620" s="483" t="s">
        <v>1762</v>
      </c>
      <c r="AQ620" s="252">
        <v>30</v>
      </c>
      <c r="AR620" s="252">
        <v>15</v>
      </c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56"/>
      <c r="BO620" s="256"/>
      <c r="BP620" s="256"/>
      <c r="BQ620" s="256"/>
    </row>
    <row r="621" spans="1:69" s="255" customFormat="1" ht="12.75">
      <c r="A621" s="249">
        <v>2670.0804681784898</v>
      </c>
      <c r="B621" s="250" t="s">
        <v>360</v>
      </c>
      <c r="C621" s="251" t="s">
        <v>480</v>
      </c>
      <c r="D621" s="249">
        <v>59.990921463232446</v>
      </c>
      <c r="E621" s="224">
        <v>55.869750000000003</v>
      </c>
      <c r="F621" s="224">
        <v>0.21940000000000001</v>
      </c>
      <c r="G621" s="224">
        <v>0.77729999999999999</v>
      </c>
      <c r="H621" s="224">
        <v>0.34200000000000003</v>
      </c>
      <c r="I621" s="224">
        <v>11.081490000000001</v>
      </c>
      <c r="J621" s="224">
        <v>0.223</v>
      </c>
      <c r="K621" s="224">
        <v>29.552250000000001</v>
      </c>
      <c r="L621" s="224">
        <v>2.239681</v>
      </c>
      <c r="M621" s="224">
        <v>2.9899999999999999E-2</v>
      </c>
      <c r="N621" s="224">
        <v>100.334771</v>
      </c>
      <c r="O621" s="276"/>
      <c r="P621" s="253">
        <v>1.9743629236012534</v>
      </c>
      <c r="Q621" s="253">
        <v>2.5637076398746572E-2</v>
      </c>
      <c r="R621" s="253">
        <v>6.7367958940249828E-3</v>
      </c>
      <c r="S621" s="253">
        <v>5.8305245890774501E-3</v>
      </c>
      <c r="T621" s="253">
        <v>9.5554639846730655E-3</v>
      </c>
      <c r="U621" s="253">
        <v>0</v>
      </c>
      <c r="V621" s="253">
        <v>0.16995198005248399</v>
      </c>
      <c r="W621" s="253">
        <v>0.8079252354797406</v>
      </c>
      <c r="X621" s="253">
        <v>0.74893403276693582</v>
      </c>
      <c r="Y621" s="253">
        <v>0.15754282229079394</v>
      </c>
      <c r="Z621" s="253">
        <v>6.6748400190131838E-3</v>
      </c>
      <c r="AA621" s="253">
        <v>8.4799652393720101E-2</v>
      </c>
      <c r="AB621" s="253">
        <v>2.048652529536993E-3</v>
      </c>
      <c r="AC621" s="253">
        <f t="shared" si="34"/>
        <v>4.0000000000000009</v>
      </c>
      <c r="AD621" s="249">
        <v>82.620314968686031</v>
      </c>
      <c r="AF621" s="252">
        <v>0.24</v>
      </c>
      <c r="AG621" s="252">
        <v>4.62</v>
      </c>
      <c r="AH621" s="252">
        <v>2.12</v>
      </c>
      <c r="AI621" s="252">
        <v>5.73</v>
      </c>
      <c r="AJ621" s="252">
        <v>0.55000000000000004</v>
      </c>
      <c r="AK621" s="252">
        <v>6.23</v>
      </c>
      <c r="AL621" s="252">
        <v>0.26</v>
      </c>
      <c r="AM621" s="252">
        <v>0.87</v>
      </c>
      <c r="AN621" s="252">
        <v>39.630000000000003</v>
      </c>
      <c r="AO621" s="256"/>
      <c r="AP621" s="483" t="s">
        <v>1762</v>
      </c>
      <c r="AQ621" s="252">
        <v>30</v>
      </c>
      <c r="AR621" s="252">
        <v>15</v>
      </c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56"/>
      <c r="BO621" s="256"/>
      <c r="BP621" s="256"/>
      <c r="BQ621" s="256"/>
    </row>
    <row r="622" spans="1:69" s="255" customFormat="1" ht="12.75">
      <c r="A622" s="249">
        <v>2670.0804681784898</v>
      </c>
      <c r="B622" s="250" t="s">
        <v>360</v>
      </c>
      <c r="C622" s="251" t="s">
        <v>480</v>
      </c>
      <c r="D622" s="249">
        <v>64.990921463232439</v>
      </c>
      <c r="E622" s="224">
        <v>55.670499999999997</v>
      </c>
      <c r="F622" s="224">
        <v>0.21299999999999999</v>
      </c>
      <c r="G622" s="224">
        <v>0.73260000000000003</v>
      </c>
      <c r="H622" s="224">
        <v>0.34320000000000001</v>
      </c>
      <c r="I622" s="224">
        <v>11.161580000000001</v>
      </c>
      <c r="J622" s="224">
        <v>0.25269999999999998</v>
      </c>
      <c r="K622" s="224">
        <v>29.64263</v>
      </c>
      <c r="L622" s="224">
        <v>2.2495919999999998</v>
      </c>
      <c r="M622" s="224">
        <v>3.49E-2</v>
      </c>
      <c r="N622" s="224">
        <v>100.300702</v>
      </c>
      <c r="O622" s="276"/>
      <c r="P622" s="253">
        <v>1.9674714136911973</v>
      </c>
      <c r="Q622" s="253">
        <v>3.0514478074846953E-2</v>
      </c>
      <c r="R622" s="253" t="s">
        <v>462</v>
      </c>
      <c r="S622" s="253">
        <v>5.6608762586739299E-3</v>
      </c>
      <c r="T622" s="253">
        <v>9.589721689041401E-3</v>
      </c>
      <c r="U622" s="253">
        <v>1.6022638883592677E-2</v>
      </c>
      <c r="V622" s="253">
        <v>0.16244412665881605</v>
      </c>
      <c r="W622" s="253">
        <v>0.80829674474383262</v>
      </c>
      <c r="X622" s="253">
        <v>0.75344273040646936</v>
      </c>
      <c r="Y622" s="253">
        <v>0.1514200658659112</v>
      </c>
      <c r="Z622" s="253">
        <v>7.5643965912482423E-3</v>
      </c>
      <c r="AA622" s="253">
        <v>8.5181388589146811E-2</v>
      </c>
      <c r="AB622" s="253">
        <v>2.3914185472243693E-3</v>
      </c>
      <c r="AC622" s="253">
        <f t="shared" si="34"/>
        <v>4.0000000000000018</v>
      </c>
      <c r="AD622" s="249">
        <v>82.560676479041305</v>
      </c>
      <c r="AF622" s="252">
        <v>0.24</v>
      </c>
      <c r="AG622" s="252">
        <v>4.74</v>
      </c>
      <c r="AH622" s="252">
        <v>2.2200000000000002</v>
      </c>
      <c r="AI622" s="252">
        <v>5.71</v>
      </c>
      <c r="AJ622" s="252">
        <v>0.54</v>
      </c>
      <c r="AK622" s="252">
        <v>5.57</v>
      </c>
      <c r="AL622" s="252">
        <v>0.26</v>
      </c>
      <c r="AM622" s="252">
        <v>0.87</v>
      </c>
      <c r="AN622" s="252">
        <v>33.39</v>
      </c>
      <c r="AO622" s="256"/>
      <c r="AP622" s="483" t="s">
        <v>1762</v>
      </c>
      <c r="AQ622" s="252">
        <v>30</v>
      </c>
      <c r="AR622" s="252">
        <v>15</v>
      </c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56"/>
      <c r="BO622" s="256"/>
      <c r="BP622" s="256"/>
      <c r="BQ622" s="256"/>
    </row>
    <row r="623" spans="1:69" s="255" customFormat="1" ht="12.75">
      <c r="A623" s="249">
        <v>2670.0804681784898</v>
      </c>
      <c r="B623" s="250" t="s">
        <v>360</v>
      </c>
      <c r="C623" s="251" t="s">
        <v>480</v>
      </c>
      <c r="D623" s="249">
        <v>69.990921463232439</v>
      </c>
      <c r="E623" s="224">
        <v>55.819940000000003</v>
      </c>
      <c r="F623" s="224">
        <v>0.21890000000000001</v>
      </c>
      <c r="G623" s="224">
        <v>0.72909999999999997</v>
      </c>
      <c r="H623" s="224">
        <v>0.33660000000000001</v>
      </c>
      <c r="I623" s="224">
        <v>11.081490000000001</v>
      </c>
      <c r="J623" s="224">
        <v>0.24840000000000001</v>
      </c>
      <c r="K623" s="224">
        <v>29.672750000000001</v>
      </c>
      <c r="L623" s="224">
        <v>2.269412</v>
      </c>
      <c r="M623" s="224">
        <v>3.5999999999999999E-3</v>
      </c>
      <c r="N623" s="224">
        <v>100.38019200000001</v>
      </c>
      <c r="O623" s="276"/>
      <c r="P623" s="253">
        <v>1.9713704856021645</v>
      </c>
      <c r="Q623" s="253">
        <v>2.8629514397835454E-2</v>
      </c>
      <c r="R623" s="253">
        <v>1.7179007497185594E-3</v>
      </c>
      <c r="S623" s="253">
        <v>5.8136033258477035E-3</v>
      </c>
      <c r="T623" s="253">
        <v>9.3987135073644937E-3</v>
      </c>
      <c r="U623" s="253">
        <v>6.1321999137575744E-3</v>
      </c>
      <c r="V623" s="253">
        <v>0.16658871661444094</v>
      </c>
      <c r="W623" s="253">
        <v>0.81034886588887012</v>
      </c>
      <c r="X623" s="253">
        <v>0.75188204981174189</v>
      </c>
      <c r="Y623" s="253">
        <v>0.15456931081921263</v>
      </c>
      <c r="Z623" s="253">
        <v>7.4304688114156308E-3</v>
      </c>
      <c r="AA623" s="253">
        <v>8.587166413292871E-2</v>
      </c>
      <c r="AB623" s="253">
        <v>2.4650642470122033E-4</v>
      </c>
      <c r="AC623" s="253">
        <f t="shared" si="34"/>
        <v>3.9999999999999996</v>
      </c>
      <c r="AD623" s="249">
        <v>82.678668161423545</v>
      </c>
      <c r="AF623" s="252">
        <v>0.24</v>
      </c>
      <c r="AG623" s="252">
        <v>4.6100000000000003</v>
      </c>
      <c r="AH623" s="252">
        <v>2.23</v>
      </c>
      <c r="AI623" s="252">
        <v>5.82</v>
      </c>
      <c r="AJ623" s="252">
        <v>0.55000000000000004</v>
      </c>
      <c r="AK623" s="252">
        <v>5.62</v>
      </c>
      <c r="AL623" s="252">
        <v>0.26</v>
      </c>
      <c r="AM623" s="252">
        <v>0.87</v>
      </c>
      <c r="AN623" s="252">
        <v>321.29000000000002</v>
      </c>
      <c r="AO623" s="256"/>
      <c r="AP623" s="483" t="s">
        <v>1762</v>
      </c>
      <c r="AQ623" s="252">
        <v>30</v>
      </c>
      <c r="AR623" s="252">
        <v>15</v>
      </c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56"/>
      <c r="BO623" s="256"/>
      <c r="BP623" s="256"/>
      <c r="BQ623" s="256"/>
    </row>
    <row r="624" spans="1:69" s="255" customFormat="1" ht="12.75">
      <c r="A624" s="249">
        <v>2670.0804681784898</v>
      </c>
      <c r="B624" s="250" t="s">
        <v>360</v>
      </c>
      <c r="C624" s="251" t="s">
        <v>480</v>
      </c>
      <c r="D624" s="249">
        <v>74.990921463232439</v>
      </c>
      <c r="E624" s="224">
        <v>55.92953</v>
      </c>
      <c r="F624" s="224">
        <v>0.22509999999999999</v>
      </c>
      <c r="G624" s="224">
        <v>0.74160000000000004</v>
      </c>
      <c r="H624" s="224">
        <v>0.36120000000000002</v>
      </c>
      <c r="I624" s="224">
        <v>11.071479999999999</v>
      </c>
      <c r="J624" s="224">
        <v>0.22539999999999999</v>
      </c>
      <c r="K624" s="224">
        <v>29.582370000000001</v>
      </c>
      <c r="L624" s="224">
        <v>2.2595019999999999</v>
      </c>
      <c r="M624" s="224">
        <v>3.4799999999999998E-2</v>
      </c>
      <c r="N624" s="224">
        <v>100.43098199999999</v>
      </c>
      <c r="O624" s="276"/>
      <c r="P624" s="253">
        <v>1.9746180571337595</v>
      </c>
      <c r="Q624" s="253">
        <v>2.5381942866240514E-2</v>
      </c>
      <c r="R624" s="253">
        <v>5.4760289595923162E-3</v>
      </c>
      <c r="S624" s="253">
        <v>5.9763796538961694E-3</v>
      </c>
      <c r="T624" s="253">
        <v>1.0082427111936682E-2</v>
      </c>
      <c r="U624" s="253">
        <v>2.5287162143250441E-4</v>
      </c>
      <c r="V624" s="253">
        <v>0.16963182193610615</v>
      </c>
      <c r="W624" s="253">
        <v>0.80858047071703565</v>
      </c>
      <c r="X624" s="253">
        <v>0.74840100163058154</v>
      </c>
      <c r="Y624" s="253">
        <v>0.15700679158479158</v>
      </c>
      <c r="Z624" s="253">
        <v>6.7403366057080527E-3</v>
      </c>
      <c r="AA624" s="253">
        <v>8.5469726044408625E-2</v>
      </c>
      <c r="AB624" s="253">
        <v>2.3821441345101804E-3</v>
      </c>
      <c r="AC624" s="253">
        <f t="shared" si="34"/>
        <v>3.9999999999999996</v>
      </c>
      <c r="AD624" s="249">
        <v>82.647901821475429</v>
      </c>
      <c r="AF624" s="252">
        <v>0.24</v>
      </c>
      <c r="AG624" s="252">
        <v>4.5199999999999996</v>
      </c>
      <c r="AH624" s="252">
        <v>2.2200000000000002</v>
      </c>
      <c r="AI624" s="252">
        <v>5.42</v>
      </c>
      <c r="AJ624" s="252">
        <v>0.55000000000000004</v>
      </c>
      <c r="AK624" s="252">
        <v>6.15</v>
      </c>
      <c r="AL624" s="252">
        <v>0.26</v>
      </c>
      <c r="AM624" s="252">
        <v>0.87</v>
      </c>
      <c r="AN624" s="252">
        <v>33.39</v>
      </c>
      <c r="AO624" s="256"/>
      <c r="AP624" s="483" t="s">
        <v>1762</v>
      </c>
      <c r="AQ624" s="252">
        <v>30</v>
      </c>
      <c r="AR624" s="252">
        <v>15</v>
      </c>
      <c r="AS624" s="256"/>
      <c r="AT624" s="256"/>
      <c r="AU624" s="256"/>
      <c r="AV624" s="256"/>
      <c r="AW624" s="256"/>
      <c r="AX624" s="256"/>
      <c r="AY624" s="256"/>
      <c r="AZ624" s="256"/>
      <c r="BA624" s="256"/>
      <c r="BB624" s="256"/>
      <c r="BC624" s="256"/>
      <c r="BD624" s="256"/>
      <c r="BE624" s="256"/>
      <c r="BF624" s="256"/>
      <c r="BG624" s="256"/>
      <c r="BH624" s="256"/>
      <c r="BI624" s="256"/>
      <c r="BJ624" s="256"/>
      <c r="BK624" s="256"/>
      <c r="BL624" s="256"/>
      <c r="BM624" s="256"/>
      <c r="BN624" s="256"/>
      <c r="BO624" s="256"/>
      <c r="BP624" s="256"/>
      <c r="BQ624" s="256"/>
    </row>
    <row r="625" spans="1:69" s="255" customFormat="1" ht="12.75">
      <c r="A625" s="249">
        <v>2670.0804681784898</v>
      </c>
      <c r="B625" s="250" t="s">
        <v>360</v>
      </c>
      <c r="C625" s="251" t="s">
        <v>480</v>
      </c>
      <c r="D625" s="249">
        <v>79.990921463232439</v>
      </c>
      <c r="E625" s="224">
        <v>55.760170000000002</v>
      </c>
      <c r="F625" s="224">
        <v>0.23089999999999999</v>
      </c>
      <c r="G625" s="224">
        <v>0.74490000000000001</v>
      </c>
      <c r="H625" s="224">
        <v>0.36009999999999998</v>
      </c>
      <c r="I625" s="224">
        <v>11.11153</v>
      </c>
      <c r="J625" s="224">
        <v>0.2271</v>
      </c>
      <c r="K625" s="224">
        <v>29.702870000000001</v>
      </c>
      <c r="L625" s="224">
        <v>2.2297709999999999</v>
      </c>
      <c r="M625" s="224">
        <v>2.3300000000000001E-2</v>
      </c>
      <c r="N625" s="224">
        <v>100.390641</v>
      </c>
      <c r="O625" s="276"/>
      <c r="P625" s="253">
        <v>1.9686658262471568</v>
      </c>
      <c r="Q625" s="253">
        <v>3.0995711525580193E-2</v>
      </c>
      <c r="R625" s="253" t="s">
        <v>462</v>
      </c>
      <c r="S625" s="253">
        <v>6.1304533988435538E-3</v>
      </c>
      <c r="T625" s="253">
        <v>1.0051860430060814E-2</v>
      </c>
      <c r="U625" s="253">
        <v>1.0954832041676354E-2</v>
      </c>
      <c r="V625" s="253">
        <v>0.164121396996874</v>
      </c>
      <c r="W625" s="253">
        <v>0.80907991935980794</v>
      </c>
      <c r="X625" s="253">
        <v>0.75426524043641541</v>
      </c>
      <c r="Y625" s="253">
        <v>0.15300227085670148</v>
      </c>
      <c r="Z625" s="253">
        <v>6.7912667126453713E-3</v>
      </c>
      <c r="AA625" s="253">
        <v>8.4346258704920254E-2</v>
      </c>
      <c r="AB625" s="253">
        <v>1.5949632893174728E-3</v>
      </c>
      <c r="AC625" s="253">
        <f t="shared" si="34"/>
        <v>3.9999999999999996</v>
      </c>
      <c r="AD625" s="249">
        <v>82.654414931619954</v>
      </c>
      <c r="AF625" s="252">
        <v>0.24</v>
      </c>
      <c r="AG625" s="252">
        <v>4.41</v>
      </c>
      <c r="AH625" s="252">
        <v>2.1800000000000002</v>
      </c>
      <c r="AI625" s="252">
        <v>5.38</v>
      </c>
      <c r="AJ625" s="252">
        <v>0.54</v>
      </c>
      <c r="AK625" s="252">
        <v>6.22</v>
      </c>
      <c r="AL625" s="252">
        <v>0.26</v>
      </c>
      <c r="AM625" s="252">
        <v>0.88</v>
      </c>
      <c r="AN625" s="252">
        <v>50.07</v>
      </c>
      <c r="AO625" s="256"/>
      <c r="AP625" s="483" t="s">
        <v>1762</v>
      </c>
      <c r="AQ625" s="252">
        <v>30</v>
      </c>
      <c r="AR625" s="252">
        <v>15</v>
      </c>
      <c r="AS625" s="256"/>
      <c r="AT625" s="256"/>
      <c r="AU625" s="256"/>
      <c r="AV625" s="256"/>
      <c r="AW625" s="256"/>
      <c r="AX625" s="256"/>
      <c r="AY625" s="256"/>
      <c r="AZ625" s="256"/>
      <c r="BA625" s="256"/>
      <c r="BB625" s="256"/>
      <c r="BC625" s="256"/>
      <c r="BD625" s="256"/>
      <c r="BE625" s="256"/>
      <c r="BF625" s="256"/>
      <c r="BG625" s="256"/>
      <c r="BH625" s="256"/>
      <c r="BI625" s="256"/>
      <c r="BJ625" s="256"/>
      <c r="BK625" s="256"/>
      <c r="BL625" s="256"/>
      <c r="BM625" s="256"/>
      <c r="BN625" s="256"/>
      <c r="BO625" s="256"/>
      <c r="BP625" s="256"/>
      <c r="BQ625" s="256"/>
    </row>
    <row r="626" spans="1:69" s="255" customFormat="1" ht="12.75">
      <c r="A626" s="249">
        <v>2670.0804681784898</v>
      </c>
      <c r="B626" s="250" t="s">
        <v>360</v>
      </c>
      <c r="C626" s="251" t="s">
        <v>480</v>
      </c>
      <c r="D626" s="249">
        <v>84.990921463232439</v>
      </c>
      <c r="E626" s="224">
        <v>55.700389999999999</v>
      </c>
      <c r="F626" s="224">
        <v>0.21429999999999999</v>
      </c>
      <c r="G626" s="224">
        <v>0.72060000000000002</v>
      </c>
      <c r="H626" s="224">
        <v>0.33260000000000001</v>
      </c>
      <c r="I626" s="224">
        <v>11.06147</v>
      </c>
      <c r="J626" s="224">
        <v>0.24660000000000001</v>
      </c>
      <c r="K626" s="224">
        <v>29.602460000000001</v>
      </c>
      <c r="L626" s="224">
        <v>2.239681</v>
      </c>
      <c r="M626" s="224">
        <v>3.4599999999999999E-2</v>
      </c>
      <c r="N626" s="224">
        <v>100.15270100000001</v>
      </c>
      <c r="O626" s="276"/>
      <c r="P626" s="253">
        <v>1.9711685103914973</v>
      </c>
      <c r="Q626" s="253">
        <v>2.8831489608502681E-2</v>
      </c>
      <c r="R626" s="253">
        <v>1.2234249100155914E-3</v>
      </c>
      <c r="S626" s="253">
        <v>5.7030665158211502E-3</v>
      </c>
      <c r="T626" s="253">
        <v>9.306002751126927E-3</v>
      </c>
      <c r="U626" s="253">
        <v>9.2699713236434889E-3</v>
      </c>
      <c r="V626" s="253">
        <v>0.16490180141684838</v>
      </c>
      <c r="W626" s="253">
        <v>0.80959573308254429</v>
      </c>
      <c r="X626" s="253">
        <v>0.75211956721012263</v>
      </c>
      <c r="Y626" s="253">
        <v>0.15319481865545384</v>
      </c>
      <c r="Z626" s="253">
        <v>7.391699929508882E-3</v>
      </c>
      <c r="AA626" s="253">
        <v>8.491987179698951E-2</v>
      </c>
      <c r="AB626" s="253">
        <v>2.3740424079251722E-3</v>
      </c>
      <c r="AC626" s="253">
        <f t="shared" si="34"/>
        <v>4</v>
      </c>
      <c r="AD626" s="249">
        <v>82.670598197131667</v>
      </c>
      <c r="AF626" s="252">
        <v>0.24</v>
      </c>
      <c r="AG626" s="252">
        <v>4.74</v>
      </c>
      <c r="AH626" s="252">
        <v>2.27</v>
      </c>
      <c r="AI626" s="252">
        <v>5.82</v>
      </c>
      <c r="AJ626" s="252">
        <v>0.55000000000000004</v>
      </c>
      <c r="AK626" s="252">
        <v>5.63</v>
      </c>
      <c r="AL626" s="252">
        <v>0.26</v>
      </c>
      <c r="AM626" s="252">
        <v>0.87</v>
      </c>
      <c r="AN626" s="252">
        <v>32.47</v>
      </c>
      <c r="AO626" s="256"/>
      <c r="AP626" s="483" t="s">
        <v>1762</v>
      </c>
      <c r="AQ626" s="252">
        <v>30</v>
      </c>
      <c r="AR626" s="252">
        <v>15</v>
      </c>
      <c r="AS626" s="256"/>
      <c r="AT626" s="256"/>
      <c r="AU626" s="256"/>
      <c r="AV626" s="256"/>
      <c r="AW626" s="256"/>
      <c r="AX626" s="256"/>
      <c r="AY626" s="256"/>
      <c r="AZ626" s="256"/>
      <c r="BA626" s="256"/>
      <c r="BB626" s="256"/>
      <c r="BC626" s="256"/>
      <c r="BD626" s="256"/>
      <c r="BE626" s="256"/>
      <c r="BF626" s="256"/>
      <c r="BG626" s="256"/>
      <c r="BH626" s="256"/>
      <c r="BI626" s="256"/>
      <c r="BJ626" s="256"/>
      <c r="BK626" s="256"/>
      <c r="BL626" s="256"/>
      <c r="BM626" s="256"/>
      <c r="BN626" s="256"/>
      <c r="BO626" s="256"/>
      <c r="BP626" s="256"/>
      <c r="BQ626" s="256"/>
    </row>
    <row r="627" spans="1:69" s="255" customFormat="1" ht="12.75">
      <c r="A627" s="249">
        <v>2670.0804681784898</v>
      </c>
      <c r="B627" s="250" t="s">
        <v>360</v>
      </c>
      <c r="C627" s="251" t="s">
        <v>480</v>
      </c>
      <c r="D627" s="249">
        <v>89.990921463232439</v>
      </c>
      <c r="E627" s="224">
        <v>55.790050000000001</v>
      </c>
      <c r="F627" s="224">
        <v>0.24279999999999999</v>
      </c>
      <c r="G627" s="224">
        <v>0.73660000000000003</v>
      </c>
      <c r="H627" s="224">
        <v>0.3569</v>
      </c>
      <c r="I627" s="224">
        <v>11.0915</v>
      </c>
      <c r="J627" s="224">
        <v>0.22770000000000001</v>
      </c>
      <c r="K627" s="224">
        <v>29.702870000000001</v>
      </c>
      <c r="L627" s="224">
        <v>2.2495919999999998</v>
      </c>
      <c r="M627" s="224">
        <v>3.09E-2</v>
      </c>
      <c r="N627" s="224">
        <v>100.42891200000003</v>
      </c>
      <c r="O627" s="276"/>
      <c r="P627" s="253">
        <v>1.968917077941809</v>
      </c>
      <c r="Q627" s="253">
        <v>3.0637837791950111E-2</v>
      </c>
      <c r="R627" s="253" t="s">
        <v>462</v>
      </c>
      <c r="S627" s="253">
        <v>6.4437711326456436E-3</v>
      </c>
      <c r="T627" s="253">
        <v>9.958470434878141E-3</v>
      </c>
      <c r="U627" s="253">
        <v>1.0796339397508348E-2</v>
      </c>
      <c r="V627" s="253">
        <v>0.16394080639164318</v>
      </c>
      <c r="W627" s="253">
        <v>0.80930569690956611</v>
      </c>
      <c r="X627" s="253">
        <v>0.75340158310267069</v>
      </c>
      <c r="Y627" s="253">
        <v>0.15261632723239574</v>
      </c>
      <c r="Z627" s="253">
        <v>6.8064309834719883E-3</v>
      </c>
      <c r="AA627" s="253">
        <v>8.506131290821449E-2</v>
      </c>
      <c r="AB627" s="253">
        <v>2.1143457732469956E-3</v>
      </c>
      <c r="AC627" s="253">
        <f t="shared" si="34"/>
        <v>4.0000000000000009</v>
      </c>
      <c r="AD627" s="249">
        <v>82.680267155640152</v>
      </c>
      <c r="AF627" s="252">
        <v>0.24</v>
      </c>
      <c r="AG627" s="252">
        <v>4.21</v>
      </c>
      <c r="AH627" s="252">
        <v>2.2200000000000002</v>
      </c>
      <c r="AI627" s="252">
        <v>5.53</v>
      </c>
      <c r="AJ627" s="252">
        <v>0.55000000000000004</v>
      </c>
      <c r="AK627" s="252">
        <v>6.17</v>
      </c>
      <c r="AL627" s="252">
        <v>0.26</v>
      </c>
      <c r="AM627" s="252">
        <v>0.87</v>
      </c>
      <c r="AN627" s="252">
        <v>37.47</v>
      </c>
      <c r="AO627" s="256"/>
      <c r="AP627" s="483" t="s">
        <v>1762</v>
      </c>
      <c r="AQ627" s="252">
        <v>30</v>
      </c>
      <c r="AR627" s="252">
        <v>15</v>
      </c>
      <c r="AS627" s="256"/>
      <c r="AT627" s="256"/>
      <c r="AU627" s="256"/>
      <c r="AV627" s="256"/>
      <c r="AW627" s="256"/>
      <c r="AX627" s="256"/>
      <c r="AY627" s="256"/>
      <c r="AZ627" s="256"/>
      <c r="BA627" s="256"/>
      <c r="BB627" s="256"/>
      <c r="BC627" s="256"/>
      <c r="BD627" s="256"/>
      <c r="BE627" s="256"/>
      <c r="BF627" s="256"/>
      <c r="BG627" s="256"/>
      <c r="BH627" s="256"/>
      <c r="BI627" s="256"/>
      <c r="BJ627" s="256"/>
      <c r="BK627" s="256"/>
      <c r="BL627" s="256"/>
      <c r="BM627" s="256"/>
      <c r="BN627" s="256"/>
      <c r="BO627" s="256"/>
      <c r="BP627" s="256"/>
      <c r="BQ627" s="256"/>
    </row>
    <row r="628" spans="1:69" s="255" customFormat="1" ht="12.75">
      <c r="A628" s="249">
        <v>2670.0804681784898</v>
      </c>
      <c r="B628" s="250" t="s">
        <v>360</v>
      </c>
      <c r="C628" s="251" t="s">
        <v>480</v>
      </c>
      <c r="D628" s="249">
        <v>94.990921463232439</v>
      </c>
      <c r="E628" s="224">
        <v>55.481209999999997</v>
      </c>
      <c r="F628" s="224">
        <v>0.23530000000000001</v>
      </c>
      <c r="G628" s="224">
        <v>0.75539999999999996</v>
      </c>
      <c r="H628" s="224">
        <v>0.32050000000000001</v>
      </c>
      <c r="I628" s="224">
        <v>11.20162</v>
      </c>
      <c r="J628" s="224">
        <v>0.23749999999999999</v>
      </c>
      <c r="K628" s="224">
        <v>29.64263</v>
      </c>
      <c r="L628" s="224">
        <v>2.2991419999999998</v>
      </c>
      <c r="M628" s="224">
        <v>3.7499999999999999E-2</v>
      </c>
      <c r="N628" s="224">
        <v>100.210802</v>
      </c>
      <c r="O628" s="276"/>
      <c r="P628" s="253">
        <v>1.962252811776011</v>
      </c>
      <c r="Q628" s="253">
        <v>3.1487758009925815E-2</v>
      </c>
      <c r="R628" s="253" t="s">
        <v>462</v>
      </c>
      <c r="S628" s="253">
        <v>6.2582327695264624E-3</v>
      </c>
      <c r="T628" s="253">
        <v>8.9621557044050424E-3</v>
      </c>
      <c r="U628" s="253">
        <v>2.5099500937679764E-2</v>
      </c>
      <c r="V628" s="253">
        <v>0.15824961978405919</v>
      </c>
      <c r="W628" s="253">
        <v>0.80768992101839254</v>
      </c>
      <c r="X628" s="253">
        <v>0.75522131964391059</v>
      </c>
      <c r="Y628" s="253">
        <v>0.14796951599417416</v>
      </c>
      <c r="Z628" s="253">
        <v>7.1147294371438239E-3</v>
      </c>
      <c r="AA628" s="253">
        <v>8.7122931181686139E-2</v>
      </c>
      <c r="AB628" s="253">
        <v>2.5715037430852597E-3</v>
      </c>
      <c r="AC628" s="253">
        <f t="shared" si="34"/>
        <v>3.9999999999999996</v>
      </c>
      <c r="AD628" s="249">
        <v>82.509058659000374</v>
      </c>
      <c r="AF628" s="252">
        <v>0.24</v>
      </c>
      <c r="AG628" s="252">
        <v>4.37</v>
      </c>
      <c r="AH628" s="252">
        <v>2.19</v>
      </c>
      <c r="AI628" s="252">
        <v>6.04</v>
      </c>
      <c r="AJ628" s="252">
        <v>0.54</v>
      </c>
      <c r="AK628" s="252">
        <v>5.88</v>
      </c>
      <c r="AL628" s="252">
        <v>0.26</v>
      </c>
      <c r="AM628" s="252">
        <v>0.86</v>
      </c>
      <c r="AN628" s="252">
        <v>30.52</v>
      </c>
      <c r="AO628" s="256"/>
      <c r="AP628" s="483" t="s">
        <v>1762</v>
      </c>
      <c r="AQ628" s="252">
        <v>30</v>
      </c>
      <c r="AR628" s="252">
        <v>15</v>
      </c>
      <c r="AS628" s="256"/>
      <c r="AT628" s="256"/>
      <c r="AU628" s="256"/>
      <c r="AV628" s="256"/>
      <c r="AW628" s="256"/>
      <c r="AX628" s="256"/>
      <c r="AY628" s="256"/>
      <c r="AZ628" s="256"/>
      <c r="BA628" s="256"/>
      <c r="BB628" s="256"/>
      <c r="BC628" s="256"/>
      <c r="BD628" s="256"/>
      <c r="BE628" s="256"/>
      <c r="BF628" s="256"/>
      <c r="BG628" s="256"/>
      <c r="BH628" s="256"/>
      <c r="BI628" s="256"/>
      <c r="BJ628" s="256"/>
      <c r="BK628" s="256"/>
      <c r="BL628" s="256"/>
      <c r="BM628" s="256"/>
      <c r="BN628" s="256"/>
      <c r="BO628" s="256"/>
      <c r="BP628" s="256"/>
      <c r="BQ628" s="256"/>
    </row>
    <row r="629" spans="1:69" s="255" customFormat="1" ht="12.75">
      <c r="A629" s="249">
        <v>2670.0804681784898</v>
      </c>
      <c r="B629" s="250" t="s">
        <v>360</v>
      </c>
      <c r="C629" s="251" t="s">
        <v>480</v>
      </c>
      <c r="D629" s="249">
        <v>99.990921463232439</v>
      </c>
      <c r="E629" s="224">
        <v>55.730269999999997</v>
      </c>
      <c r="F629" s="224">
        <v>0.24440000000000001</v>
      </c>
      <c r="G629" s="224">
        <v>0.78539999999999999</v>
      </c>
      <c r="H629" s="224">
        <v>0.32890000000000003</v>
      </c>
      <c r="I629" s="224">
        <v>11.12154</v>
      </c>
      <c r="J629" s="224">
        <v>0.22059999999999999</v>
      </c>
      <c r="K629" s="224">
        <v>29.602460000000001</v>
      </c>
      <c r="L629" s="224">
        <v>2.269412</v>
      </c>
      <c r="M629" s="224">
        <v>2.1999999999999999E-2</v>
      </c>
      <c r="N629" s="224">
        <v>100.32498200000001</v>
      </c>
      <c r="O629" s="276"/>
      <c r="P629" s="253">
        <v>1.9694102537089644</v>
      </c>
      <c r="Q629" s="253">
        <v>3.0589746291035613E-2</v>
      </c>
      <c r="R629" s="253">
        <v>2.1210914846125917E-3</v>
      </c>
      <c r="S629" s="253">
        <v>6.4948181905889017E-3</v>
      </c>
      <c r="T629" s="253">
        <v>9.1893403325034369E-3</v>
      </c>
      <c r="U629" s="253">
        <v>7.797029759757379E-3</v>
      </c>
      <c r="V629" s="253">
        <v>0.16627758704084497</v>
      </c>
      <c r="W629" s="253">
        <v>0.80812013319169207</v>
      </c>
      <c r="X629" s="253">
        <v>0.75136556453264536</v>
      </c>
      <c r="Y629" s="253">
        <v>0.1545998520821841</v>
      </c>
      <c r="Z629" s="253">
        <v>6.6029239453149445E-3</v>
      </c>
      <c r="AA629" s="253">
        <v>8.5924307772841282E-2</v>
      </c>
      <c r="AB629" s="253">
        <v>1.5073516670143147E-3</v>
      </c>
      <c r="AC629" s="253">
        <f t="shared" si="34"/>
        <v>3.9999999999999996</v>
      </c>
      <c r="AD629" s="249">
        <v>82.59287137312144</v>
      </c>
      <c r="AF629" s="252">
        <v>0.24</v>
      </c>
      <c r="AG629" s="252">
        <v>4.3</v>
      </c>
      <c r="AH629" s="252">
        <v>2.14</v>
      </c>
      <c r="AI629" s="252">
        <v>6.02</v>
      </c>
      <c r="AJ629" s="252">
        <v>0.55000000000000004</v>
      </c>
      <c r="AK629" s="252">
        <v>6.32</v>
      </c>
      <c r="AL629" s="252">
        <v>0.26</v>
      </c>
      <c r="AM629" s="252">
        <v>0.87</v>
      </c>
      <c r="AN629" s="252">
        <v>51.24</v>
      </c>
      <c r="AO629" s="256"/>
      <c r="AP629" s="483" t="s">
        <v>1762</v>
      </c>
      <c r="AQ629" s="252">
        <v>30</v>
      </c>
      <c r="AR629" s="252">
        <v>15</v>
      </c>
      <c r="AS629" s="256"/>
      <c r="AT629" s="256"/>
      <c r="AU629" s="256"/>
      <c r="AV629" s="256"/>
      <c r="AW629" s="256"/>
      <c r="AX629" s="256"/>
      <c r="AY629" s="256"/>
      <c r="AZ629" s="256"/>
      <c r="BA629" s="256"/>
      <c r="BB629" s="256"/>
      <c r="BC629" s="256"/>
      <c r="BD629" s="256"/>
      <c r="BE629" s="256"/>
      <c r="BF629" s="256"/>
      <c r="BG629" s="256"/>
      <c r="BH629" s="256"/>
      <c r="BI629" s="256"/>
      <c r="BJ629" s="256"/>
      <c r="BK629" s="256"/>
      <c r="BL629" s="256"/>
      <c r="BM629" s="256"/>
      <c r="BN629" s="256"/>
      <c r="BO629" s="256"/>
      <c r="BP629" s="256"/>
      <c r="BQ629" s="256"/>
    </row>
    <row r="630" spans="1:69" s="255" customFormat="1" ht="12.75">
      <c r="A630" s="252"/>
      <c r="B630" s="252"/>
      <c r="C630" s="251"/>
      <c r="D630" s="249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76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49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56"/>
      <c r="AP630" s="252"/>
      <c r="AQ630" s="252"/>
      <c r="AR630" s="252"/>
      <c r="AS630" s="256"/>
      <c r="AT630" s="256"/>
      <c r="AU630" s="256"/>
      <c r="AV630" s="256"/>
      <c r="AW630" s="256"/>
      <c r="AX630" s="256"/>
      <c r="AY630" s="256"/>
      <c r="AZ630" s="256"/>
      <c r="BA630" s="256"/>
      <c r="BB630" s="256"/>
      <c r="BC630" s="256"/>
      <c r="BD630" s="256"/>
      <c r="BE630" s="256"/>
      <c r="BF630" s="256"/>
      <c r="BG630" s="256"/>
      <c r="BH630" s="256"/>
      <c r="BI630" s="256"/>
      <c r="BJ630" s="256"/>
      <c r="BK630" s="256"/>
      <c r="BL630" s="256"/>
      <c r="BM630" s="256"/>
      <c r="BN630" s="256"/>
      <c r="BO630" s="256"/>
      <c r="BP630" s="256"/>
      <c r="BQ630" s="256"/>
    </row>
    <row r="631" spans="1:69" s="255" customFormat="1" ht="12.75">
      <c r="A631" s="249">
        <v>2670.0804681784898</v>
      </c>
      <c r="B631" s="250" t="s">
        <v>360</v>
      </c>
      <c r="C631" s="251" t="s">
        <v>481</v>
      </c>
      <c r="D631" s="249">
        <v>0</v>
      </c>
      <c r="E631" s="224">
        <v>50.958240000000004</v>
      </c>
      <c r="F631" s="224">
        <v>1.3802000000000001</v>
      </c>
      <c r="G631" s="224">
        <v>3.53</v>
      </c>
      <c r="H631" s="224">
        <v>0.59950000000000003</v>
      </c>
      <c r="I631" s="224">
        <v>8.2085139999999992</v>
      </c>
      <c r="J631" s="224">
        <v>0.17929999999999999</v>
      </c>
      <c r="K631" s="224">
        <v>15.875679999999999</v>
      </c>
      <c r="L631" s="224">
        <v>17.421949999999999</v>
      </c>
      <c r="M631" s="224">
        <v>0.46179999999999999</v>
      </c>
      <c r="N631" s="224">
        <v>98.615183999999999</v>
      </c>
      <c r="O631" s="276"/>
      <c r="P631" s="253">
        <v>1.9072014116983851</v>
      </c>
      <c r="Q631" s="253">
        <v>9.2798588301614915E-2</v>
      </c>
      <c r="R631" s="253">
        <v>6.2910000147271106E-2</v>
      </c>
      <c r="S631" s="253">
        <v>3.8845875317387153E-2</v>
      </c>
      <c r="T631" s="253">
        <v>1.7739719240159071E-2</v>
      </c>
      <c r="U631" s="253">
        <v>0</v>
      </c>
      <c r="V631" s="253">
        <v>0.19797170331670708</v>
      </c>
      <c r="W631" s="253">
        <v>0.6825327019784756</v>
      </c>
      <c r="X631" s="253">
        <v>0.20324148822817648</v>
      </c>
      <c r="Y631" s="253">
        <v>5.8951114712190687E-2</v>
      </c>
      <c r="Z631" s="253">
        <v>5.6839227710689753E-3</v>
      </c>
      <c r="AA631" s="253">
        <v>0.69861281861714664</v>
      </c>
      <c r="AB631" s="253">
        <v>3.3510655671417242E-2</v>
      </c>
      <c r="AC631" s="253">
        <f t="shared" ref="AC631:AC657" si="35">SUM(P631:AB631)</f>
        <v>4</v>
      </c>
      <c r="AD631" s="249">
        <v>77.51610302842964</v>
      </c>
      <c r="AF631" s="252">
        <v>0.25</v>
      </c>
      <c r="AG631" s="252">
        <v>1.24</v>
      </c>
      <c r="AH631" s="252">
        <v>0.86</v>
      </c>
      <c r="AI631" s="252">
        <v>3.97</v>
      </c>
      <c r="AJ631" s="252">
        <v>0.64</v>
      </c>
      <c r="AK631" s="252">
        <v>7.61</v>
      </c>
      <c r="AL631" s="252">
        <v>0.36</v>
      </c>
      <c r="AM631" s="252">
        <v>0.3</v>
      </c>
      <c r="AN631" s="252">
        <v>3.85</v>
      </c>
      <c r="AO631" s="256"/>
      <c r="AP631" s="483" t="s">
        <v>1762</v>
      </c>
      <c r="AQ631" s="252">
        <v>30</v>
      </c>
      <c r="AR631" s="252">
        <v>15</v>
      </c>
      <c r="AS631" s="256"/>
      <c r="AT631" s="256"/>
      <c r="AU631" s="256"/>
      <c r="AV631" s="256"/>
      <c r="AW631" s="256"/>
      <c r="AX631" s="256"/>
      <c r="AY631" s="256"/>
      <c r="AZ631" s="256"/>
      <c r="BA631" s="256"/>
      <c r="BB631" s="256"/>
      <c r="BC631" s="256"/>
      <c r="BD631" s="256"/>
      <c r="BE631" s="256"/>
      <c r="BF631" s="256"/>
      <c r="BG631" s="256"/>
      <c r="BH631" s="256"/>
      <c r="BI631" s="256"/>
      <c r="BJ631" s="256"/>
      <c r="BK631" s="256"/>
      <c r="BL631" s="256"/>
      <c r="BM631" s="256"/>
      <c r="BN631" s="256"/>
      <c r="BO631" s="256"/>
      <c r="BP631" s="256"/>
      <c r="BQ631" s="256"/>
    </row>
    <row r="632" spans="1:69" s="255" customFormat="1" ht="12.75">
      <c r="A632" s="249">
        <v>2670.0804681784898</v>
      </c>
      <c r="B632" s="250" t="s">
        <v>360</v>
      </c>
      <c r="C632" s="251" t="s">
        <v>481</v>
      </c>
      <c r="D632" s="249">
        <v>5.0096061567905599</v>
      </c>
      <c r="E632" s="224">
        <v>51.874789999999997</v>
      </c>
      <c r="F632" s="224">
        <v>0.67449999999999999</v>
      </c>
      <c r="G632" s="224">
        <v>1.89</v>
      </c>
      <c r="H632" s="224">
        <v>0.94769999999999999</v>
      </c>
      <c r="I632" s="224">
        <v>7.1273929999999996</v>
      </c>
      <c r="J632" s="224">
        <v>0.16850000000000001</v>
      </c>
      <c r="K632" s="224">
        <v>17.763480000000001</v>
      </c>
      <c r="L632" s="224">
        <v>18.442689999999999</v>
      </c>
      <c r="M632" s="224">
        <v>0.2248</v>
      </c>
      <c r="N632" s="224">
        <v>99.113852999999992</v>
      </c>
      <c r="O632" s="276"/>
      <c r="P632" s="253">
        <v>1.9188218025914963</v>
      </c>
      <c r="Q632" s="253">
        <v>8.1178197408503738E-2</v>
      </c>
      <c r="R632" s="253">
        <v>1.2158467130025663E-3</v>
      </c>
      <c r="S632" s="253">
        <v>1.8762080546199926E-2</v>
      </c>
      <c r="T632" s="253">
        <v>2.7715619383494462E-2</v>
      </c>
      <c r="U632" s="253">
        <v>3.0844664513885789E-2</v>
      </c>
      <c r="V632" s="253">
        <v>0.14945792747911343</v>
      </c>
      <c r="W632" s="253">
        <v>0.77200386136430399</v>
      </c>
      <c r="X632" s="253">
        <v>0.20751970643448001</v>
      </c>
      <c r="Y632" s="253">
        <v>4.0175272154675673E-2</v>
      </c>
      <c r="Z632" s="253">
        <v>5.2791492127815254E-3</v>
      </c>
      <c r="AA632" s="253">
        <v>0.7309037779037838</v>
      </c>
      <c r="AB632" s="253">
        <v>1.6122094294278983E-2</v>
      </c>
      <c r="AC632" s="253">
        <f t="shared" si="35"/>
        <v>4</v>
      </c>
      <c r="AD632" s="249">
        <v>81.626866578813207</v>
      </c>
      <c r="AF632" s="252">
        <v>0.25</v>
      </c>
      <c r="AG632" s="252">
        <v>2</v>
      </c>
      <c r="AH632" s="252">
        <v>1.22</v>
      </c>
      <c r="AI632" s="252">
        <v>2.92</v>
      </c>
      <c r="AJ632" s="252">
        <v>0.69</v>
      </c>
      <c r="AK632" s="252">
        <v>8.07</v>
      </c>
      <c r="AL632" s="252">
        <v>0.34</v>
      </c>
      <c r="AM632" s="252">
        <v>0.28999999999999998</v>
      </c>
      <c r="AN632" s="252">
        <v>6.63</v>
      </c>
      <c r="AO632" s="256"/>
      <c r="AP632" s="483" t="s">
        <v>1762</v>
      </c>
      <c r="AQ632" s="252">
        <v>30</v>
      </c>
      <c r="AR632" s="252">
        <v>15</v>
      </c>
      <c r="AS632" s="256"/>
      <c r="AT632" s="256"/>
      <c r="AU632" s="256"/>
      <c r="AV632" s="256"/>
      <c r="AW632" s="256"/>
      <c r="AX632" s="256"/>
      <c r="AY632" s="256"/>
      <c r="AZ632" s="256"/>
      <c r="BA632" s="256"/>
      <c r="BB632" s="256"/>
      <c r="BC632" s="256"/>
      <c r="BD632" s="256"/>
      <c r="BE632" s="256"/>
      <c r="BF632" s="256"/>
      <c r="BG632" s="256"/>
      <c r="BH632" s="256"/>
      <c r="BI632" s="256"/>
      <c r="BJ632" s="256"/>
      <c r="BK632" s="256"/>
      <c r="BL632" s="256"/>
      <c r="BM632" s="256"/>
      <c r="BN632" s="256"/>
      <c r="BO632" s="256"/>
      <c r="BP632" s="256"/>
      <c r="BQ632" s="256"/>
    </row>
    <row r="633" spans="1:69" s="255" customFormat="1" ht="12.75">
      <c r="A633" s="249">
        <v>2670.0804681784898</v>
      </c>
      <c r="B633" s="250" t="s">
        <v>360</v>
      </c>
      <c r="C633" s="251" t="s">
        <v>481</v>
      </c>
      <c r="D633" s="249">
        <v>10.009606156790561</v>
      </c>
      <c r="E633" s="224">
        <v>52.034179999999999</v>
      </c>
      <c r="F633" s="224">
        <v>0.65400000000000003</v>
      </c>
      <c r="G633" s="224">
        <v>1.8048</v>
      </c>
      <c r="H633" s="224">
        <v>0.74720010000000003</v>
      </c>
      <c r="I633" s="224">
        <v>7.1073719999999998</v>
      </c>
      <c r="J633" s="224">
        <v>0.18540000000000001</v>
      </c>
      <c r="K633" s="224">
        <v>17.582740000000001</v>
      </c>
      <c r="L633" s="224">
        <v>18.89855</v>
      </c>
      <c r="M633" s="224">
        <v>0.2477</v>
      </c>
      <c r="N633" s="224">
        <v>99.261942099999999</v>
      </c>
      <c r="O633" s="276"/>
      <c r="P633" s="253">
        <v>1.9221227641030152</v>
      </c>
      <c r="Q633" s="253">
        <v>7.7877235896984809E-2</v>
      </c>
      <c r="R633" s="253">
        <v>6.9646552126112482E-4</v>
      </c>
      <c r="S633" s="253">
        <v>1.8167321622638365E-2</v>
      </c>
      <c r="T633" s="253">
        <v>2.1822512133289663E-2</v>
      </c>
      <c r="U633" s="253">
        <v>3.6764091103522745E-2</v>
      </c>
      <c r="V633" s="253">
        <v>0.14651018758932763</v>
      </c>
      <c r="W633" s="253">
        <v>0.77603942202996112</v>
      </c>
      <c r="X633" s="253">
        <v>0.19221058077622391</v>
      </c>
      <c r="Y633" s="253">
        <v>3.6287857867471775E-2</v>
      </c>
      <c r="Z633" s="253">
        <v>5.8007997881298155E-3</v>
      </c>
      <c r="AA633" s="253">
        <v>0.74796028546180704</v>
      </c>
      <c r="AB633" s="253">
        <v>1.7740476106367444E-2</v>
      </c>
      <c r="AC633" s="253">
        <f t="shared" si="35"/>
        <v>4.0000000000000009</v>
      </c>
      <c r="AD633" s="249">
        <v>81.515415671924302</v>
      </c>
      <c r="AF633" s="252">
        <v>0.24</v>
      </c>
      <c r="AG633" s="252">
        <v>2.06</v>
      </c>
      <c r="AH633" s="252">
        <v>1.25</v>
      </c>
      <c r="AI633" s="252">
        <v>3.44</v>
      </c>
      <c r="AJ633" s="252">
        <v>0.69</v>
      </c>
      <c r="AK633" s="252">
        <v>7.32</v>
      </c>
      <c r="AL633" s="252">
        <v>0.34</v>
      </c>
      <c r="AM633" s="252">
        <v>0.28999999999999998</v>
      </c>
      <c r="AN633" s="252">
        <v>5.91</v>
      </c>
      <c r="AO633" s="256"/>
      <c r="AP633" s="483" t="s">
        <v>1762</v>
      </c>
      <c r="AQ633" s="252">
        <v>30</v>
      </c>
      <c r="AR633" s="252">
        <v>15</v>
      </c>
      <c r="AS633" s="256"/>
      <c r="AT633" s="256"/>
      <c r="AU633" s="256"/>
      <c r="AV633" s="256"/>
      <c r="AW633" s="256"/>
      <c r="AX633" s="256"/>
      <c r="AY633" s="256"/>
      <c r="AZ633" s="256"/>
      <c r="BA633" s="256"/>
      <c r="BB633" s="256"/>
      <c r="BC633" s="256"/>
      <c r="BD633" s="256"/>
      <c r="BE633" s="256"/>
      <c r="BF633" s="256"/>
      <c r="BG633" s="256"/>
      <c r="BH633" s="256"/>
      <c r="BI633" s="256"/>
      <c r="BJ633" s="256"/>
      <c r="BK633" s="256"/>
      <c r="BL633" s="256"/>
      <c r="BM633" s="256"/>
      <c r="BN633" s="256"/>
      <c r="BO633" s="256"/>
      <c r="BP633" s="256"/>
      <c r="BQ633" s="256"/>
    </row>
    <row r="634" spans="1:69" s="255" customFormat="1" ht="12.75">
      <c r="A634" s="249">
        <v>2670.0804681784898</v>
      </c>
      <c r="B634" s="250" t="s">
        <v>360</v>
      </c>
      <c r="C634" s="251" t="s">
        <v>481</v>
      </c>
      <c r="D634" s="249">
        <v>15.009606156790561</v>
      </c>
      <c r="E634" s="224">
        <v>52.153730000000003</v>
      </c>
      <c r="F634" s="224">
        <v>0.61250000000000004</v>
      </c>
      <c r="G634" s="224">
        <v>1.6617999999999999</v>
      </c>
      <c r="H634" s="224">
        <v>0.75580000000000003</v>
      </c>
      <c r="I634" s="224">
        <v>6.9972580000000004</v>
      </c>
      <c r="J634" s="224">
        <v>0.16789999999999999</v>
      </c>
      <c r="K634" s="224">
        <v>17.632940000000001</v>
      </c>
      <c r="L634" s="224">
        <v>18.987739999999999</v>
      </c>
      <c r="M634" s="224">
        <v>0.23730000000000001</v>
      </c>
      <c r="N634" s="224">
        <v>99.206968000000018</v>
      </c>
      <c r="O634" s="276"/>
      <c r="P634" s="253">
        <v>1.9270740758505012</v>
      </c>
      <c r="Q634" s="253">
        <v>7.2368156908095879E-2</v>
      </c>
      <c r="R634" s="253" t="s">
        <v>462</v>
      </c>
      <c r="S634" s="253">
        <v>1.7019228805513931E-2</v>
      </c>
      <c r="T634" s="253">
        <v>2.2079810278288155E-2</v>
      </c>
      <c r="U634" s="253">
        <v>3.4365764398089027E-2</v>
      </c>
      <c r="V634" s="253">
        <v>0.1462063799558378</v>
      </c>
      <c r="W634" s="253">
        <v>0.78088658380367459</v>
      </c>
      <c r="X634" s="253">
        <v>0.19039758477653471</v>
      </c>
      <c r="Y634" s="253">
        <v>3.5648379931074024E-2</v>
      </c>
      <c r="Z634" s="253">
        <v>5.254718677336811E-3</v>
      </c>
      <c r="AA634" s="253">
        <v>0.75169897571854982</v>
      </c>
      <c r="AB634" s="253">
        <v>1.7000340896504623E-2</v>
      </c>
      <c r="AC634" s="253">
        <f t="shared" si="35"/>
        <v>4</v>
      </c>
      <c r="AD634" s="249">
        <v>81.792027805523517</v>
      </c>
      <c r="AF634" s="252">
        <v>0.24</v>
      </c>
      <c r="AG634" s="252">
        <v>2.13</v>
      </c>
      <c r="AH634" s="252">
        <v>1.32</v>
      </c>
      <c r="AI634" s="252">
        <v>3.41</v>
      </c>
      <c r="AJ634" s="252">
        <v>0.7</v>
      </c>
      <c r="AK634" s="252">
        <v>7.98</v>
      </c>
      <c r="AL634" s="252">
        <v>0.34</v>
      </c>
      <c r="AM634" s="252">
        <v>0.28999999999999998</v>
      </c>
      <c r="AN634" s="252">
        <v>6.3</v>
      </c>
      <c r="AO634" s="256"/>
      <c r="AP634" s="483" t="s">
        <v>1762</v>
      </c>
      <c r="AQ634" s="252">
        <v>30</v>
      </c>
      <c r="AR634" s="252">
        <v>15</v>
      </c>
      <c r="AS634" s="256"/>
      <c r="AT634" s="256"/>
      <c r="AU634" s="256"/>
      <c r="AV634" s="256"/>
      <c r="AW634" s="256"/>
      <c r="AX634" s="256"/>
      <c r="AY634" s="256"/>
      <c r="AZ634" s="256"/>
      <c r="BA634" s="256"/>
      <c r="BB634" s="256"/>
      <c r="BC634" s="256"/>
      <c r="BD634" s="256"/>
      <c r="BE634" s="256"/>
      <c r="BF634" s="256"/>
      <c r="BG634" s="256"/>
      <c r="BH634" s="256"/>
      <c r="BI634" s="256"/>
      <c r="BJ634" s="256"/>
      <c r="BK634" s="256"/>
      <c r="BL634" s="256"/>
      <c r="BM634" s="256"/>
      <c r="BN634" s="256"/>
      <c r="BO634" s="256"/>
      <c r="BP634" s="256"/>
      <c r="BQ634" s="256"/>
    </row>
    <row r="635" spans="1:69" s="255" customFormat="1" ht="12.75">
      <c r="A635" s="249">
        <v>2670.0804681784898</v>
      </c>
      <c r="B635" s="250" t="s">
        <v>360</v>
      </c>
      <c r="C635" s="251" t="s">
        <v>481</v>
      </c>
      <c r="D635" s="249">
        <v>20.009606156790561</v>
      </c>
      <c r="E635" s="224">
        <v>52.183619999999998</v>
      </c>
      <c r="F635" s="224">
        <v>0.61599999999999999</v>
      </c>
      <c r="G635" s="224">
        <v>1.712</v>
      </c>
      <c r="H635" s="224">
        <v>0.72929999999999995</v>
      </c>
      <c r="I635" s="224">
        <v>7.0673300000000001</v>
      </c>
      <c r="J635" s="224">
        <v>0.1661</v>
      </c>
      <c r="K635" s="224">
        <v>17.622900000000001</v>
      </c>
      <c r="L635" s="224">
        <v>18.987739999999999</v>
      </c>
      <c r="M635" s="224">
        <v>0.2404</v>
      </c>
      <c r="N635" s="224">
        <v>99.325389999999999</v>
      </c>
      <c r="O635" s="276"/>
      <c r="P635" s="253">
        <v>1.9260638718033185</v>
      </c>
      <c r="Q635" s="253">
        <v>7.3936128196681494E-2</v>
      </c>
      <c r="R635" s="253">
        <v>5.3637727800515123E-4</v>
      </c>
      <c r="S635" s="253">
        <v>1.7097709873184316E-2</v>
      </c>
      <c r="T635" s="253">
        <v>2.128227794036177E-2</v>
      </c>
      <c r="U635" s="253">
        <v>3.512559247585223E-2</v>
      </c>
      <c r="V635" s="253">
        <v>0.14702122919969332</v>
      </c>
      <c r="W635" s="253">
        <v>0.77893681323290309</v>
      </c>
      <c r="X635" s="253">
        <v>0.19072971480211026</v>
      </c>
      <c r="Y635" s="253">
        <v>3.599947600207825E-2</v>
      </c>
      <c r="Z635" s="253">
        <v>5.1926835125041945E-3</v>
      </c>
      <c r="AA635" s="253">
        <v>0.75087458643940175</v>
      </c>
      <c r="AB635" s="253">
        <v>1.7203539243905528E-2</v>
      </c>
      <c r="AC635" s="253">
        <f t="shared" si="35"/>
        <v>3.9999999999999996</v>
      </c>
      <c r="AD635" s="249">
        <v>81.634623489879786</v>
      </c>
      <c r="AF635" s="252">
        <v>0.24</v>
      </c>
      <c r="AG635" s="252">
        <v>2.14</v>
      </c>
      <c r="AH635" s="252">
        <v>1.29</v>
      </c>
      <c r="AI635" s="252">
        <v>3.52</v>
      </c>
      <c r="AJ635" s="252">
        <v>0.69</v>
      </c>
      <c r="AK635" s="252">
        <v>8.23</v>
      </c>
      <c r="AL635" s="252">
        <v>0.34</v>
      </c>
      <c r="AM635" s="252">
        <v>0.28999999999999998</v>
      </c>
      <c r="AN635" s="252">
        <v>6.2</v>
      </c>
      <c r="AO635" s="256"/>
      <c r="AP635" s="483" t="s">
        <v>1762</v>
      </c>
      <c r="AQ635" s="252">
        <v>30</v>
      </c>
      <c r="AR635" s="252">
        <v>15</v>
      </c>
      <c r="AS635" s="256"/>
      <c r="AT635" s="256"/>
      <c r="AU635" s="256"/>
      <c r="AV635" s="256"/>
      <c r="AW635" s="256"/>
      <c r="AX635" s="256"/>
      <c r="AY635" s="256"/>
      <c r="AZ635" s="256"/>
      <c r="BA635" s="256"/>
      <c r="BB635" s="256"/>
      <c r="BC635" s="256"/>
      <c r="BD635" s="256"/>
      <c r="BE635" s="256"/>
      <c r="BF635" s="256"/>
      <c r="BG635" s="256"/>
      <c r="BH635" s="256"/>
      <c r="BI635" s="256"/>
      <c r="BJ635" s="256"/>
      <c r="BK635" s="256"/>
      <c r="BL635" s="256"/>
      <c r="BM635" s="256"/>
      <c r="BN635" s="256"/>
      <c r="BO635" s="256"/>
      <c r="BP635" s="256"/>
      <c r="BQ635" s="256"/>
    </row>
    <row r="636" spans="1:69" s="255" customFormat="1" ht="12.75">
      <c r="A636" s="249">
        <v>2670.0804681784898</v>
      </c>
      <c r="B636" s="250" t="s">
        <v>360</v>
      </c>
      <c r="C636" s="251" t="s">
        <v>481</v>
      </c>
      <c r="D636" s="249">
        <v>25.009606156790561</v>
      </c>
      <c r="E636" s="224">
        <v>52.183619999999998</v>
      </c>
      <c r="F636" s="224">
        <v>0.61799999999999999</v>
      </c>
      <c r="G636" s="224">
        <v>1.6188</v>
      </c>
      <c r="H636" s="224">
        <v>0.76349990000000001</v>
      </c>
      <c r="I636" s="224">
        <v>6.9171750000000003</v>
      </c>
      <c r="J636" s="224">
        <v>0.1736</v>
      </c>
      <c r="K636" s="224">
        <v>17.783570000000001</v>
      </c>
      <c r="L636" s="224">
        <v>18.918369999999999</v>
      </c>
      <c r="M636" s="224">
        <v>0.2185</v>
      </c>
      <c r="N636" s="224">
        <v>99.195134899999999</v>
      </c>
      <c r="O636" s="276"/>
      <c r="P636" s="253">
        <v>1.9274472728379128</v>
      </c>
      <c r="Q636" s="253">
        <v>7.0468856092050516E-2</v>
      </c>
      <c r="R636" s="253" t="s">
        <v>462</v>
      </c>
      <c r="S636" s="253">
        <v>1.7165542270265125E-2</v>
      </c>
      <c r="T636" s="253">
        <v>2.2296295054839318E-2</v>
      </c>
      <c r="U636" s="253">
        <v>3.3656777781626346E-2</v>
      </c>
      <c r="V636" s="253">
        <v>0.14425348799532955</v>
      </c>
      <c r="W636" s="253">
        <v>0.78471176796797593</v>
      </c>
      <c r="X636" s="253">
        <v>0.19449813657974754</v>
      </c>
      <c r="Y636" s="253">
        <v>3.5754573533253779E-2</v>
      </c>
      <c r="Z636" s="253">
        <v>5.4310495290757549E-3</v>
      </c>
      <c r="AA636" s="253">
        <v>0.74866868121304952</v>
      </c>
      <c r="AB636" s="253">
        <v>1.5647559144873341E-2</v>
      </c>
      <c r="AC636" s="253">
        <f t="shared" si="35"/>
        <v>3.9999999999999991</v>
      </c>
      <c r="AD636" s="249">
        <v>82.088241836759323</v>
      </c>
      <c r="AF636" s="252">
        <v>0.24</v>
      </c>
      <c r="AG636" s="252">
        <v>2.11</v>
      </c>
      <c r="AH636" s="252">
        <v>1.34</v>
      </c>
      <c r="AI636" s="252">
        <v>3.37</v>
      </c>
      <c r="AJ636" s="252">
        <v>0.7</v>
      </c>
      <c r="AK636" s="252">
        <v>7.85</v>
      </c>
      <c r="AL636" s="252">
        <v>0.34</v>
      </c>
      <c r="AM636" s="252">
        <v>0.28999999999999998</v>
      </c>
      <c r="AN636" s="252">
        <v>6.8</v>
      </c>
      <c r="AO636" s="256"/>
      <c r="AP636" s="483" t="s">
        <v>1762</v>
      </c>
      <c r="AQ636" s="252">
        <v>30</v>
      </c>
      <c r="AR636" s="252">
        <v>15</v>
      </c>
      <c r="AS636" s="256"/>
      <c r="AT636" s="256"/>
      <c r="AU636" s="256"/>
      <c r="AV636" s="256"/>
      <c r="AW636" s="256"/>
      <c r="AX636" s="256"/>
      <c r="AY636" s="256"/>
      <c r="AZ636" s="256"/>
      <c r="BA636" s="256"/>
      <c r="BB636" s="256"/>
      <c r="BC636" s="256"/>
      <c r="BD636" s="256"/>
      <c r="BE636" s="256"/>
      <c r="BF636" s="256"/>
      <c r="BG636" s="256"/>
      <c r="BH636" s="256"/>
      <c r="BI636" s="256"/>
      <c r="BJ636" s="256"/>
      <c r="BK636" s="256"/>
      <c r="BL636" s="256"/>
      <c r="BM636" s="256"/>
      <c r="BN636" s="256"/>
      <c r="BO636" s="256"/>
      <c r="BP636" s="256"/>
      <c r="BQ636" s="256"/>
    </row>
    <row r="637" spans="1:69" s="255" customFormat="1" ht="12.75">
      <c r="A637" s="249">
        <v>2670.0804681784898</v>
      </c>
      <c r="B637" s="250" t="s">
        <v>360</v>
      </c>
      <c r="C637" s="251" t="s">
        <v>481</v>
      </c>
      <c r="D637" s="249">
        <v>30.009606156790561</v>
      </c>
      <c r="E637" s="224">
        <v>52.233440000000002</v>
      </c>
      <c r="F637" s="224">
        <v>0.62129999999999996</v>
      </c>
      <c r="G637" s="224">
        <v>1.6624000000000001</v>
      </c>
      <c r="H637" s="224">
        <v>0.72889999999999999</v>
      </c>
      <c r="I637" s="224">
        <v>6.9772369999999997</v>
      </c>
      <c r="J637" s="224">
        <v>0.16700000000000001</v>
      </c>
      <c r="K637" s="224">
        <v>17.783570000000001</v>
      </c>
      <c r="L637" s="224">
        <v>18.99765</v>
      </c>
      <c r="M637" s="224">
        <v>0.25990000000000002</v>
      </c>
      <c r="N637" s="224">
        <v>99.431397000000018</v>
      </c>
      <c r="O637" s="276"/>
      <c r="P637" s="253">
        <v>1.924202546995414</v>
      </c>
      <c r="Q637" s="253">
        <v>7.2176099660576157E-2</v>
      </c>
      <c r="R637" s="253" t="s">
        <v>462</v>
      </c>
      <c r="S637" s="253">
        <v>1.721171948349744E-2</v>
      </c>
      <c r="T637" s="253">
        <v>2.122978137630099E-2</v>
      </c>
      <c r="U637" s="253">
        <v>4.2328890700686017E-2</v>
      </c>
      <c r="V637" s="253">
        <v>0.13861662108039163</v>
      </c>
      <c r="W637" s="253">
        <v>0.78423434070313336</v>
      </c>
      <c r="X637" s="253">
        <v>0.19239473749079947</v>
      </c>
      <c r="Y637" s="253">
        <v>3.400655523540632E-2</v>
      </c>
      <c r="Z637" s="253">
        <v>5.2107995493897432E-3</v>
      </c>
      <c r="AA637" s="253">
        <v>0.74982460302901854</v>
      </c>
      <c r="AB637" s="253">
        <v>1.856330469538597E-2</v>
      </c>
      <c r="AC637" s="253">
        <f t="shared" si="35"/>
        <v>3.9999999999999996</v>
      </c>
      <c r="AD637" s="249">
        <v>81.960769698271235</v>
      </c>
      <c r="AF637" s="252">
        <v>0.24</v>
      </c>
      <c r="AG637" s="252">
        <v>2.1</v>
      </c>
      <c r="AH637" s="252">
        <v>1.32</v>
      </c>
      <c r="AI637" s="252">
        <v>3.46</v>
      </c>
      <c r="AJ637" s="252">
        <v>0.7</v>
      </c>
      <c r="AK637" s="252">
        <v>8.18</v>
      </c>
      <c r="AL637" s="252">
        <v>0.34</v>
      </c>
      <c r="AM637" s="252">
        <v>0.28999999999999998</v>
      </c>
      <c r="AN637" s="252">
        <v>5.74</v>
      </c>
      <c r="AO637" s="256"/>
      <c r="AP637" s="483" t="s">
        <v>1762</v>
      </c>
      <c r="AQ637" s="252">
        <v>30</v>
      </c>
      <c r="AR637" s="252">
        <v>15</v>
      </c>
      <c r="AS637" s="256"/>
      <c r="AT637" s="256"/>
      <c r="AU637" s="256"/>
      <c r="AV637" s="256"/>
      <c r="AW637" s="256"/>
      <c r="AX637" s="256"/>
      <c r="AY637" s="256"/>
      <c r="AZ637" s="256"/>
      <c r="BA637" s="256"/>
      <c r="BB637" s="256"/>
      <c r="BC637" s="256"/>
      <c r="BD637" s="256"/>
      <c r="BE637" s="256"/>
      <c r="BF637" s="256"/>
      <c r="BG637" s="256"/>
      <c r="BH637" s="256"/>
      <c r="BI637" s="256"/>
      <c r="BJ637" s="256"/>
      <c r="BK637" s="256"/>
      <c r="BL637" s="256"/>
      <c r="BM637" s="256"/>
      <c r="BN637" s="256"/>
      <c r="BO637" s="256"/>
      <c r="BP637" s="256"/>
      <c r="BQ637" s="256"/>
    </row>
    <row r="638" spans="1:69" s="255" customFormat="1" ht="12.75">
      <c r="A638" s="249">
        <v>2670.0804681784898</v>
      </c>
      <c r="B638" s="250" t="s">
        <v>360</v>
      </c>
      <c r="C638" s="251" t="s">
        <v>481</v>
      </c>
      <c r="D638" s="249">
        <v>35.009606156790561</v>
      </c>
      <c r="E638" s="224">
        <v>52.362949999999998</v>
      </c>
      <c r="F638" s="224">
        <v>0.56059999999999999</v>
      </c>
      <c r="G638" s="224">
        <v>1.5629</v>
      </c>
      <c r="H638" s="224">
        <v>0.71909999999999996</v>
      </c>
      <c r="I638" s="224">
        <v>6.9171750000000003</v>
      </c>
      <c r="J638" s="224">
        <v>0.1482</v>
      </c>
      <c r="K638" s="224">
        <v>17.853860000000001</v>
      </c>
      <c r="L638" s="224">
        <v>18.888639999999999</v>
      </c>
      <c r="M638" s="224">
        <v>0.24399999999999999</v>
      </c>
      <c r="N638" s="224">
        <v>99.257424999999998</v>
      </c>
      <c r="O638" s="276"/>
      <c r="P638" s="253">
        <v>1.9316445011507155</v>
      </c>
      <c r="Q638" s="253">
        <v>6.7950085932556456E-2</v>
      </c>
      <c r="R638" s="253" t="s">
        <v>462</v>
      </c>
      <c r="S638" s="253">
        <v>1.5551666667146915E-2</v>
      </c>
      <c r="T638" s="253">
        <v>2.0973349803004779E-2</v>
      </c>
      <c r="U638" s="253">
        <v>3.4136010652389359E-2</v>
      </c>
      <c r="V638" s="253">
        <v>0.14354111778394271</v>
      </c>
      <c r="W638" s="253">
        <v>0.78620326801024454</v>
      </c>
      <c r="X638" s="253">
        <v>0.19564361776486694</v>
      </c>
      <c r="Y638" s="253">
        <v>3.5719647480398804E-2</v>
      </c>
      <c r="Z638" s="253">
        <v>4.6305975677686118E-3</v>
      </c>
      <c r="AA638" s="253">
        <v>0.74655435516329138</v>
      </c>
      <c r="AB638" s="253">
        <v>1.7451782023674246E-2</v>
      </c>
      <c r="AC638" s="253">
        <f t="shared" si="35"/>
        <v>4.0000000000000009</v>
      </c>
      <c r="AD638" s="249">
        <v>82.146169625809009</v>
      </c>
      <c r="AF638" s="252">
        <v>0.24</v>
      </c>
      <c r="AG638" s="252">
        <v>2.29</v>
      </c>
      <c r="AH638" s="252">
        <v>1.36</v>
      </c>
      <c r="AI638" s="252">
        <v>3.53</v>
      </c>
      <c r="AJ638" s="252">
        <v>0.7</v>
      </c>
      <c r="AK638" s="252">
        <v>9.18</v>
      </c>
      <c r="AL638" s="252">
        <v>0.34</v>
      </c>
      <c r="AM638" s="252">
        <v>0.28999999999999998</v>
      </c>
      <c r="AN638" s="252">
        <v>6.06</v>
      </c>
      <c r="AO638" s="256"/>
      <c r="AP638" s="483" t="s">
        <v>1762</v>
      </c>
      <c r="AQ638" s="252">
        <v>30</v>
      </c>
      <c r="AR638" s="252">
        <v>15</v>
      </c>
      <c r="AS638" s="256"/>
      <c r="AT638" s="256"/>
      <c r="AU638" s="256"/>
      <c r="AV638" s="256"/>
      <c r="AW638" s="256"/>
      <c r="AX638" s="256"/>
      <c r="AY638" s="256"/>
      <c r="AZ638" s="256"/>
      <c r="BA638" s="256"/>
      <c r="BB638" s="256"/>
      <c r="BC638" s="256"/>
      <c r="BD638" s="256"/>
      <c r="BE638" s="256"/>
      <c r="BF638" s="256"/>
      <c r="BG638" s="256"/>
      <c r="BH638" s="256"/>
      <c r="BI638" s="256"/>
      <c r="BJ638" s="256"/>
      <c r="BK638" s="256"/>
      <c r="BL638" s="256"/>
      <c r="BM638" s="256"/>
      <c r="BN638" s="256"/>
      <c r="BO638" s="256"/>
      <c r="BP638" s="256"/>
      <c r="BQ638" s="256"/>
    </row>
    <row r="639" spans="1:69" s="255" customFormat="1" ht="12.75">
      <c r="A639" s="249">
        <v>2670.0804681784898</v>
      </c>
      <c r="B639" s="250" t="s">
        <v>360</v>
      </c>
      <c r="C639" s="251" t="s">
        <v>481</v>
      </c>
      <c r="D639" s="249">
        <v>40.009606156790561</v>
      </c>
      <c r="E639" s="224">
        <v>52.582120000000003</v>
      </c>
      <c r="F639" s="224">
        <v>0.50019999999999998</v>
      </c>
      <c r="G639" s="224">
        <v>1.4164000000000001</v>
      </c>
      <c r="H639" s="224">
        <v>0.64729999999999999</v>
      </c>
      <c r="I639" s="224">
        <v>6.9772369999999997</v>
      </c>
      <c r="J639" s="224">
        <v>0.18990000000000001</v>
      </c>
      <c r="K639" s="224">
        <v>18.124980000000001</v>
      </c>
      <c r="L639" s="224">
        <v>18.7499</v>
      </c>
      <c r="M639" s="224">
        <v>0.25430000000000003</v>
      </c>
      <c r="N639" s="224">
        <v>99.442337000000009</v>
      </c>
      <c r="O639" s="276"/>
      <c r="P639" s="253">
        <v>1.9342822181199191</v>
      </c>
      <c r="Q639" s="253">
        <v>6.1407778728190324E-2</v>
      </c>
      <c r="R639" s="253" t="s">
        <v>462</v>
      </c>
      <c r="S639" s="253">
        <v>1.3837135187559784E-2</v>
      </c>
      <c r="T639" s="253">
        <v>1.8826204394800612E-2</v>
      </c>
      <c r="U639" s="253">
        <v>4.1664707494224018E-2</v>
      </c>
      <c r="V639" s="253">
        <v>0.13785543649336887</v>
      </c>
      <c r="W639" s="253">
        <v>0.79212651958193747</v>
      </c>
      <c r="X639" s="253">
        <v>0.20183101224807545</v>
      </c>
      <c r="Y639" s="253">
        <v>3.5125073588044252E-2</v>
      </c>
      <c r="Z639" s="253">
        <v>5.9168757752358072E-3</v>
      </c>
      <c r="AA639" s="253">
        <v>0.73898964115647225</v>
      </c>
      <c r="AB639" s="253">
        <v>1.8137397232172212E-2</v>
      </c>
      <c r="AC639" s="253">
        <f t="shared" si="35"/>
        <v>4</v>
      </c>
      <c r="AD639" s="249">
        <v>82.24021766612789</v>
      </c>
      <c r="AF639" s="252">
        <v>0.24</v>
      </c>
      <c r="AG639" s="252">
        <v>2.48</v>
      </c>
      <c r="AH639" s="252">
        <v>1.44</v>
      </c>
      <c r="AI639" s="252">
        <v>3.74</v>
      </c>
      <c r="AJ639" s="252">
        <v>0.7</v>
      </c>
      <c r="AK639" s="252">
        <v>7.27</v>
      </c>
      <c r="AL639" s="252">
        <v>0.34</v>
      </c>
      <c r="AM639" s="252">
        <v>0.28999999999999998</v>
      </c>
      <c r="AN639" s="252">
        <v>5.92</v>
      </c>
      <c r="AO639" s="256"/>
      <c r="AP639" s="483" t="s">
        <v>1762</v>
      </c>
      <c r="AQ639" s="252">
        <v>30</v>
      </c>
      <c r="AR639" s="252">
        <v>15</v>
      </c>
      <c r="AS639" s="256"/>
      <c r="AT639" s="256"/>
      <c r="AU639" s="256"/>
      <c r="AV639" s="256"/>
      <c r="AW639" s="256"/>
      <c r="AX639" s="256"/>
      <c r="AY639" s="256"/>
      <c r="AZ639" s="256"/>
      <c r="BA639" s="256"/>
      <c r="BB639" s="256"/>
      <c r="BC639" s="256"/>
      <c r="BD639" s="256"/>
      <c r="BE639" s="256"/>
      <c r="BF639" s="256"/>
      <c r="BG639" s="256"/>
      <c r="BH639" s="256"/>
      <c r="BI639" s="256"/>
      <c r="BJ639" s="256"/>
      <c r="BK639" s="256"/>
      <c r="BL639" s="256"/>
      <c r="BM639" s="256"/>
      <c r="BN639" s="256"/>
      <c r="BO639" s="256"/>
      <c r="BP639" s="256"/>
      <c r="BQ639" s="256"/>
    </row>
    <row r="640" spans="1:69" s="255" customFormat="1" ht="12.75">
      <c r="A640" s="249">
        <v>2670.0804681784898</v>
      </c>
      <c r="B640" s="250" t="s">
        <v>360</v>
      </c>
      <c r="C640" s="251" t="s">
        <v>481</v>
      </c>
      <c r="D640" s="249">
        <v>45.009606156790561</v>
      </c>
      <c r="E640" s="224">
        <v>52.273290000000003</v>
      </c>
      <c r="F640" s="224">
        <v>0.58389999999999997</v>
      </c>
      <c r="G640" s="224">
        <v>1.6661999999999999</v>
      </c>
      <c r="H640" s="224">
        <v>0.73240000000000005</v>
      </c>
      <c r="I640" s="224">
        <v>7.0673300000000001</v>
      </c>
      <c r="J640" s="224">
        <v>0.17460000000000001</v>
      </c>
      <c r="K640" s="224">
        <v>17.914110000000001</v>
      </c>
      <c r="L640" s="224">
        <v>18.779630000000001</v>
      </c>
      <c r="M640" s="224">
        <v>0.2535</v>
      </c>
      <c r="N640" s="224">
        <v>99.444960000000009</v>
      </c>
      <c r="O640" s="276"/>
      <c r="P640" s="253">
        <v>1.9247956212011628</v>
      </c>
      <c r="Q640" s="253">
        <v>7.2308214891716099E-2</v>
      </c>
      <c r="R640" s="253" t="s">
        <v>462</v>
      </c>
      <c r="S640" s="253">
        <v>1.6168287074693803E-2</v>
      </c>
      <c r="T640" s="253">
        <v>2.1322029403523294E-2</v>
      </c>
      <c r="U640" s="253">
        <v>4.2539898487127914E-2</v>
      </c>
      <c r="V640" s="253">
        <v>0.13948371308973964</v>
      </c>
      <c r="W640" s="253">
        <v>0.78338223585203637</v>
      </c>
      <c r="X640" s="253">
        <v>0.19996877692968587</v>
      </c>
      <c r="Y640" s="253">
        <v>3.56050804213471E-2</v>
      </c>
      <c r="Z640" s="253">
        <v>5.4454624270625579E-3</v>
      </c>
      <c r="AA640" s="253">
        <v>0.74088272088782425</v>
      </c>
      <c r="AB640" s="253">
        <v>1.8097959334080163E-2</v>
      </c>
      <c r="AC640" s="253">
        <f t="shared" si="35"/>
        <v>4</v>
      </c>
      <c r="AD640" s="249">
        <v>81.879069968289585</v>
      </c>
      <c r="AF640" s="252">
        <v>0.24</v>
      </c>
      <c r="AG640" s="252">
        <v>2.23</v>
      </c>
      <c r="AH640" s="252">
        <v>1.31</v>
      </c>
      <c r="AI640" s="252">
        <v>3.45</v>
      </c>
      <c r="AJ640" s="252">
        <v>0.69</v>
      </c>
      <c r="AK640" s="252">
        <v>7.76</v>
      </c>
      <c r="AL640" s="252">
        <v>0.34</v>
      </c>
      <c r="AM640" s="252">
        <v>0.28999999999999998</v>
      </c>
      <c r="AN640" s="252">
        <v>5.82</v>
      </c>
      <c r="AO640" s="256"/>
      <c r="AP640" s="483" t="s">
        <v>1762</v>
      </c>
      <c r="AQ640" s="252">
        <v>30</v>
      </c>
      <c r="AR640" s="252">
        <v>15</v>
      </c>
      <c r="AS640" s="256"/>
      <c r="AT640" s="256"/>
      <c r="AU640" s="256"/>
      <c r="AV640" s="256"/>
      <c r="AW640" s="256"/>
      <c r="AX640" s="256"/>
      <c r="AY640" s="256"/>
      <c r="AZ640" s="256"/>
      <c r="BA640" s="256"/>
      <c r="BB640" s="256"/>
      <c r="BC640" s="256"/>
      <c r="BD640" s="256"/>
      <c r="BE640" s="256"/>
      <c r="BF640" s="256"/>
      <c r="BG640" s="256"/>
      <c r="BH640" s="256"/>
      <c r="BI640" s="256"/>
      <c r="BJ640" s="256"/>
      <c r="BK640" s="256"/>
      <c r="BL640" s="256"/>
      <c r="BM640" s="256"/>
      <c r="BN640" s="256"/>
      <c r="BO640" s="256"/>
      <c r="BP640" s="256"/>
      <c r="BQ640" s="256"/>
    </row>
    <row r="641" spans="1:69" s="255" customFormat="1" ht="12.75">
      <c r="A641" s="249">
        <v>2670.0804681784898</v>
      </c>
      <c r="B641" s="250" t="s">
        <v>360</v>
      </c>
      <c r="C641" s="251" t="s">
        <v>481</v>
      </c>
      <c r="D641" s="249">
        <v>50.009606156790561</v>
      </c>
      <c r="E641" s="224">
        <v>51.984369999999998</v>
      </c>
      <c r="F641" s="224">
        <v>0.64559999999999995</v>
      </c>
      <c r="G641" s="224">
        <v>1.7789999999999999</v>
      </c>
      <c r="H641" s="224">
        <v>0.79579999999999995</v>
      </c>
      <c r="I641" s="224">
        <v>7.1273929999999996</v>
      </c>
      <c r="J641" s="224">
        <v>0.16789999999999999</v>
      </c>
      <c r="K641" s="224">
        <v>17.763480000000001</v>
      </c>
      <c r="L641" s="224">
        <v>18.7499</v>
      </c>
      <c r="M641" s="224">
        <v>0.24829999999999999</v>
      </c>
      <c r="N641" s="224">
        <v>99.261742999999996</v>
      </c>
      <c r="O641" s="276"/>
      <c r="P641" s="253">
        <v>1.9191281598015182</v>
      </c>
      <c r="Q641" s="253">
        <v>7.7403903642916203E-2</v>
      </c>
      <c r="R641" s="253" t="s">
        <v>462</v>
      </c>
      <c r="S641" s="253">
        <v>1.7923196400472224E-2</v>
      </c>
      <c r="T641" s="253">
        <v>2.322793182806572E-2</v>
      </c>
      <c r="U641" s="253">
        <v>4.3038207756975311E-2</v>
      </c>
      <c r="V641" s="253">
        <v>0.14093021447974974</v>
      </c>
      <c r="W641" s="253">
        <v>0.77834838609030266</v>
      </c>
      <c r="X641" s="253">
        <v>0.19926646364778042</v>
      </c>
      <c r="Y641" s="253">
        <v>3.6079814595060836E-2</v>
      </c>
      <c r="Z641" s="253">
        <v>5.2501006362710703E-3</v>
      </c>
      <c r="AA641" s="253">
        <v>0.74163086548894908</v>
      </c>
      <c r="AB641" s="253">
        <v>1.7772755631938576E-2</v>
      </c>
      <c r="AC641" s="253">
        <f t="shared" si="35"/>
        <v>3.9999999999999996</v>
      </c>
      <c r="AD641" s="249">
        <v>81.626866578813207</v>
      </c>
      <c r="AF641" s="252">
        <v>0.24</v>
      </c>
      <c r="AG641" s="252">
        <v>2.06</v>
      </c>
      <c r="AH641" s="252">
        <v>1.26</v>
      </c>
      <c r="AI641" s="252">
        <v>3.26</v>
      </c>
      <c r="AJ641" s="252">
        <v>0.69</v>
      </c>
      <c r="AK641" s="252">
        <v>8.15</v>
      </c>
      <c r="AL641" s="252">
        <v>0.34</v>
      </c>
      <c r="AM641" s="252">
        <v>0.28999999999999998</v>
      </c>
      <c r="AN641" s="252">
        <v>6.03</v>
      </c>
      <c r="AO641" s="256"/>
      <c r="AP641" s="483" t="s">
        <v>1762</v>
      </c>
      <c r="AQ641" s="252">
        <v>30</v>
      </c>
      <c r="AR641" s="252">
        <v>15</v>
      </c>
      <c r="AS641" s="256"/>
      <c r="AT641" s="256"/>
      <c r="AU641" s="256"/>
      <c r="AV641" s="256"/>
      <c r="AW641" s="256"/>
      <c r="AX641" s="256"/>
      <c r="AY641" s="256"/>
      <c r="AZ641" s="256"/>
      <c r="BA641" s="256"/>
      <c r="BB641" s="256"/>
      <c r="BC641" s="256"/>
      <c r="BD641" s="256"/>
      <c r="BE641" s="256"/>
      <c r="BF641" s="256"/>
      <c r="BG641" s="256"/>
      <c r="BH641" s="256"/>
      <c r="BI641" s="256"/>
      <c r="BJ641" s="256"/>
      <c r="BK641" s="256"/>
      <c r="BL641" s="256"/>
      <c r="BM641" s="256"/>
      <c r="BN641" s="256"/>
      <c r="BO641" s="256"/>
      <c r="BP641" s="256"/>
      <c r="BQ641" s="256"/>
    </row>
    <row r="642" spans="1:69" s="255" customFormat="1" ht="12.75">
      <c r="A642" s="249">
        <v>2670.0804681784898</v>
      </c>
      <c r="B642" s="250" t="s">
        <v>360</v>
      </c>
      <c r="C642" s="251" t="s">
        <v>481</v>
      </c>
      <c r="D642" s="249">
        <v>55.009606156790561</v>
      </c>
      <c r="E642" s="224">
        <v>51.844900000000003</v>
      </c>
      <c r="F642" s="224">
        <v>0.64790000000000003</v>
      </c>
      <c r="G642" s="224">
        <v>1.8422000000000001</v>
      </c>
      <c r="H642" s="224">
        <v>0.84850000000000003</v>
      </c>
      <c r="I642" s="224">
        <v>7.0973620000000004</v>
      </c>
      <c r="J642" s="224">
        <v>0.17480000000000001</v>
      </c>
      <c r="K642" s="224">
        <v>17.642980000000001</v>
      </c>
      <c r="L642" s="224">
        <v>18.730080000000001</v>
      </c>
      <c r="M642" s="224">
        <v>0.25090000000000001</v>
      </c>
      <c r="N642" s="224">
        <v>99.079622000000001</v>
      </c>
      <c r="O642" s="276"/>
      <c r="P642" s="253">
        <v>1.918169518791327</v>
      </c>
      <c r="Q642" s="253">
        <v>8.0329200573164825E-2</v>
      </c>
      <c r="R642" s="253" t="s">
        <v>462</v>
      </c>
      <c r="S642" s="253">
        <v>1.8026427798925614E-2</v>
      </c>
      <c r="T642" s="253">
        <v>2.4820367412778443E-2</v>
      </c>
      <c r="U642" s="253">
        <v>4.0456713523129295E-2</v>
      </c>
      <c r="V642" s="253">
        <v>0.1427548448424012</v>
      </c>
      <c r="W642" s="253">
        <v>0.77544292705827333</v>
      </c>
      <c r="X642" s="253">
        <v>0.19766594393769735</v>
      </c>
      <c r="Y642" s="253">
        <v>3.6389230171329202E-2</v>
      </c>
      <c r="Z642" s="253">
        <v>5.4778244712970292E-3</v>
      </c>
      <c r="AA642" s="253">
        <v>0.7424688267300984</v>
      </c>
      <c r="AB642" s="253">
        <v>1.7998174689577942E-2</v>
      </c>
      <c r="AC642" s="253">
        <f t="shared" si="35"/>
        <v>3.9999999999999996</v>
      </c>
      <c r="AD642" s="249">
        <v>81.588076630244217</v>
      </c>
      <c r="AF642" s="252">
        <v>0.25</v>
      </c>
      <c r="AG642" s="252">
        <v>2.06</v>
      </c>
      <c r="AH642" s="252">
        <v>1.24</v>
      </c>
      <c r="AI642" s="252">
        <v>3.13</v>
      </c>
      <c r="AJ642" s="252">
        <v>0.69</v>
      </c>
      <c r="AK642" s="252">
        <v>7.8</v>
      </c>
      <c r="AL642" s="252">
        <v>0.34</v>
      </c>
      <c r="AM642" s="252">
        <v>0.28999999999999998</v>
      </c>
      <c r="AN642" s="252">
        <v>6.04</v>
      </c>
      <c r="AO642" s="256"/>
      <c r="AP642" s="483" t="s">
        <v>1762</v>
      </c>
      <c r="AQ642" s="252">
        <v>30</v>
      </c>
      <c r="AR642" s="252">
        <v>15</v>
      </c>
      <c r="AS642" s="256"/>
      <c r="AT642" s="256"/>
      <c r="AU642" s="256"/>
      <c r="AV642" s="256"/>
      <c r="AW642" s="256"/>
      <c r="AX642" s="256"/>
      <c r="AY642" s="256"/>
      <c r="AZ642" s="256"/>
      <c r="BA642" s="256"/>
      <c r="BB642" s="256"/>
      <c r="BC642" s="256"/>
      <c r="BD642" s="256"/>
      <c r="BE642" s="256"/>
      <c r="BF642" s="256"/>
      <c r="BG642" s="256"/>
      <c r="BH642" s="256"/>
      <c r="BI642" s="256"/>
      <c r="BJ642" s="256"/>
      <c r="BK642" s="256"/>
      <c r="BL642" s="256"/>
      <c r="BM642" s="256"/>
      <c r="BN642" s="256"/>
      <c r="BO642" s="256"/>
      <c r="BP642" s="256"/>
      <c r="BQ642" s="256"/>
    </row>
    <row r="643" spans="1:69" s="255" customFormat="1" ht="12.75">
      <c r="A643" s="249">
        <v>2670.0804681784898</v>
      </c>
      <c r="B643" s="250" t="s">
        <v>360</v>
      </c>
      <c r="C643" s="251" t="s">
        <v>481</v>
      </c>
      <c r="D643" s="249">
        <v>60.009606156790561</v>
      </c>
      <c r="E643" s="224">
        <v>51.844900000000003</v>
      </c>
      <c r="F643" s="224">
        <v>0.66779999999999995</v>
      </c>
      <c r="G643" s="224">
        <v>1.8755999999999999</v>
      </c>
      <c r="H643" s="224">
        <v>0.8155</v>
      </c>
      <c r="I643" s="224">
        <v>7.0973620000000004</v>
      </c>
      <c r="J643" s="224">
        <v>0.14979999999999999</v>
      </c>
      <c r="K643" s="224">
        <v>17.663070000000001</v>
      </c>
      <c r="L643" s="224">
        <v>18.759810000000002</v>
      </c>
      <c r="M643" s="224">
        <v>0.24310000000000001</v>
      </c>
      <c r="N643" s="224">
        <v>99.116942000000009</v>
      </c>
      <c r="O643" s="276"/>
      <c r="P643" s="253">
        <v>1.9172164795096878</v>
      </c>
      <c r="Q643" s="253">
        <v>8.1744973793117112E-2</v>
      </c>
      <c r="R643" s="253" t="s">
        <v>462</v>
      </c>
      <c r="S643" s="253">
        <v>1.8570871122226346E-2</v>
      </c>
      <c r="T643" s="253">
        <v>2.3843197305501097E-2</v>
      </c>
      <c r="U643" s="253">
        <v>4.0267109218557806E-2</v>
      </c>
      <c r="V643" s="253">
        <v>0.14275652695645322</v>
      </c>
      <c r="W643" s="253">
        <v>0.77560084209445712</v>
      </c>
      <c r="X643" s="253">
        <v>0.19813206654796064</v>
      </c>
      <c r="Y643" s="253">
        <v>3.646804408142592E-2</v>
      </c>
      <c r="Z643" s="253">
        <v>4.69205036016069E-3</v>
      </c>
      <c r="AA643" s="253">
        <v>0.74327785742944752</v>
      </c>
      <c r="AB643" s="253">
        <v>1.742998158100512E-2</v>
      </c>
      <c r="AC643" s="253">
        <f t="shared" si="35"/>
        <v>4</v>
      </c>
      <c r="AD643" s="249">
        <v>81.605166177560022</v>
      </c>
      <c r="AF643" s="252">
        <v>0.25</v>
      </c>
      <c r="AG643" s="252">
        <v>2.02</v>
      </c>
      <c r="AH643" s="252">
        <v>1.23</v>
      </c>
      <c r="AI643" s="252">
        <v>3.24</v>
      </c>
      <c r="AJ643" s="252">
        <v>0.69</v>
      </c>
      <c r="AK643" s="252">
        <v>9</v>
      </c>
      <c r="AL643" s="252">
        <v>0.34</v>
      </c>
      <c r="AM643" s="252">
        <v>0.28999999999999998</v>
      </c>
      <c r="AN643" s="252">
        <v>6.14</v>
      </c>
      <c r="AO643" s="256"/>
      <c r="AP643" s="483" t="s">
        <v>1762</v>
      </c>
      <c r="AQ643" s="252">
        <v>30</v>
      </c>
      <c r="AR643" s="252">
        <v>15</v>
      </c>
      <c r="AS643" s="256"/>
      <c r="AT643" s="256"/>
      <c r="AU643" s="256"/>
      <c r="AV643" s="256"/>
      <c r="AW643" s="256"/>
      <c r="AX643" s="256"/>
      <c r="AY643" s="256"/>
      <c r="AZ643" s="256"/>
      <c r="BA643" s="256"/>
      <c r="BB643" s="256"/>
      <c r="BC643" s="256"/>
      <c r="BD643" s="256"/>
      <c r="BE643" s="256"/>
      <c r="BF643" s="256"/>
      <c r="BG643" s="256"/>
      <c r="BH643" s="256"/>
      <c r="BI643" s="256"/>
      <c r="BJ643" s="256"/>
      <c r="BK643" s="256"/>
      <c r="BL643" s="256"/>
      <c r="BM643" s="256"/>
      <c r="BN643" s="256"/>
      <c r="BO643" s="256"/>
      <c r="BP643" s="256"/>
      <c r="BQ643" s="256"/>
    </row>
    <row r="644" spans="1:69" s="255" customFormat="1" ht="12.75">
      <c r="A644" s="249">
        <v>2670.0804681784898</v>
      </c>
      <c r="B644" s="250" t="s">
        <v>360</v>
      </c>
      <c r="C644" s="251" t="s">
        <v>481</v>
      </c>
      <c r="D644" s="249">
        <v>65.009606156790568</v>
      </c>
      <c r="E644" s="224">
        <v>51.864820000000002</v>
      </c>
      <c r="F644" s="224">
        <v>0.6966</v>
      </c>
      <c r="G644" s="224">
        <v>1.99</v>
      </c>
      <c r="H644" s="224">
        <v>0.83220000000000005</v>
      </c>
      <c r="I644" s="224">
        <v>7.0573199999999998</v>
      </c>
      <c r="J644" s="224">
        <v>0.16619999999999999</v>
      </c>
      <c r="K644" s="224">
        <v>17.502410000000001</v>
      </c>
      <c r="L644" s="224">
        <v>18.76972</v>
      </c>
      <c r="M644" s="224">
        <v>0.25259999999999999</v>
      </c>
      <c r="N644" s="224">
        <v>99.131869999999992</v>
      </c>
      <c r="O644" s="276"/>
      <c r="P644" s="253">
        <v>1.9186707099749176</v>
      </c>
      <c r="Q644" s="253">
        <v>8.1329290025082379E-2</v>
      </c>
      <c r="R644" s="253">
        <v>5.4340715093714742E-3</v>
      </c>
      <c r="S644" s="253">
        <v>1.9379019069209982E-2</v>
      </c>
      <c r="T644" s="253">
        <v>2.4340567371469928E-2</v>
      </c>
      <c r="U644" s="253">
        <v>3.0914509494699871E-2</v>
      </c>
      <c r="V644" s="253">
        <v>0.14957962753811649</v>
      </c>
      <c r="W644" s="253">
        <v>0.7703522050171332</v>
      </c>
      <c r="X644" s="253">
        <v>0.19488481337351787</v>
      </c>
      <c r="Y644" s="253">
        <v>3.7840870198583801E-2</v>
      </c>
      <c r="Z644" s="253">
        <v>5.2076804731906231E-3</v>
      </c>
      <c r="AA644" s="253">
        <v>0.74394873946582918</v>
      </c>
      <c r="AB644" s="253">
        <v>1.8117896488878526E-2</v>
      </c>
      <c r="AC644" s="253">
        <f t="shared" si="35"/>
        <v>4.0000000000000009</v>
      </c>
      <c r="AD644" s="249">
        <v>81.552875321073131</v>
      </c>
      <c r="AF644" s="252">
        <v>0.25</v>
      </c>
      <c r="AG644" s="252">
        <v>1.95</v>
      </c>
      <c r="AH644" s="252">
        <v>1.19</v>
      </c>
      <c r="AI644" s="252">
        <v>3.15</v>
      </c>
      <c r="AJ644" s="252">
        <v>0.69</v>
      </c>
      <c r="AK644" s="252">
        <v>8.06</v>
      </c>
      <c r="AL644" s="252">
        <v>0.34</v>
      </c>
      <c r="AM644" s="252">
        <v>0.28999999999999998</v>
      </c>
      <c r="AN644" s="252">
        <v>5.81</v>
      </c>
      <c r="AO644" s="256"/>
      <c r="AP644" s="483" t="s">
        <v>1762</v>
      </c>
      <c r="AQ644" s="252">
        <v>30</v>
      </c>
      <c r="AR644" s="252">
        <v>15</v>
      </c>
      <c r="AS644" s="256"/>
      <c r="AT644" s="256"/>
      <c r="AU644" s="256"/>
      <c r="AV644" s="256"/>
      <c r="AW644" s="256"/>
      <c r="AX644" s="256"/>
      <c r="AY644" s="256"/>
      <c r="AZ644" s="256"/>
      <c r="BA644" s="256"/>
      <c r="BB644" s="256"/>
      <c r="BC644" s="256"/>
      <c r="BD644" s="256"/>
      <c r="BE644" s="256"/>
      <c r="BF644" s="256"/>
      <c r="BG644" s="256"/>
      <c r="BH644" s="256"/>
      <c r="BI644" s="256"/>
      <c r="BJ644" s="256"/>
      <c r="BK644" s="256"/>
      <c r="BL644" s="256"/>
      <c r="BM644" s="256"/>
      <c r="BN644" s="256"/>
      <c r="BO644" s="256"/>
      <c r="BP644" s="256"/>
      <c r="BQ644" s="256"/>
    </row>
    <row r="645" spans="1:69" s="255" customFormat="1" ht="12.75">
      <c r="A645" s="249">
        <v>2670.0804681784898</v>
      </c>
      <c r="B645" s="250" t="s">
        <v>360</v>
      </c>
      <c r="C645" s="251" t="s">
        <v>481</v>
      </c>
      <c r="D645" s="249">
        <v>70.009606156790568</v>
      </c>
      <c r="E645" s="224">
        <v>51.57591</v>
      </c>
      <c r="F645" s="224">
        <v>0.69499999999999995</v>
      </c>
      <c r="G645" s="224">
        <v>1.95</v>
      </c>
      <c r="H645" s="224">
        <v>0.86639999999999995</v>
      </c>
      <c r="I645" s="224">
        <v>7.0072679999999998</v>
      </c>
      <c r="J645" s="224">
        <v>0.16739999999999999</v>
      </c>
      <c r="K645" s="224">
        <v>17.442160000000001</v>
      </c>
      <c r="L645" s="224">
        <v>18.6508</v>
      </c>
      <c r="M645" s="224">
        <v>0.24179999999999999</v>
      </c>
      <c r="N645" s="224">
        <v>98.596738000000002</v>
      </c>
      <c r="O645" s="276"/>
      <c r="P645" s="253">
        <v>1.9184372636481413</v>
      </c>
      <c r="Q645" s="253">
        <v>8.1562736351858733E-2</v>
      </c>
      <c r="R645" s="253">
        <v>3.9224841445295588E-3</v>
      </c>
      <c r="S645" s="253">
        <v>1.944044742083131E-2</v>
      </c>
      <c r="T645" s="253">
        <v>2.5479714702615754E-2</v>
      </c>
      <c r="U645" s="253">
        <v>3.0717931061639447E-2</v>
      </c>
      <c r="V645" s="253">
        <v>0.14930009687564105</v>
      </c>
      <c r="W645" s="253">
        <v>0.77113932579474309</v>
      </c>
      <c r="X645" s="253">
        <v>0.19604558806639705</v>
      </c>
      <c r="Y645" s="253">
        <v>3.7956338512744832E-2</v>
      </c>
      <c r="Z645" s="253">
        <v>5.2740214900362202E-3</v>
      </c>
      <c r="AA645" s="253">
        <v>0.74328576353223275</v>
      </c>
      <c r="AB645" s="253">
        <v>1.7438288398589154E-2</v>
      </c>
      <c r="AC645" s="253">
        <f t="shared" si="35"/>
        <v>4</v>
      </c>
      <c r="AD645" s="249">
        <v>81.608010832704622</v>
      </c>
      <c r="AF645" s="252">
        <v>0.25</v>
      </c>
      <c r="AG645" s="252">
        <v>1.95</v>
      </c>
      <c r="AH645" s="252">
        <v>1.19</v>
      </c>
      <c r="AI645" s="252">
        <v>3.1</v>
      </c>
      <c r="AJ645" s="252">
        <v>0.7</v>
      </c>
      <c r="AK645" s="252">
        <v>8.1</v>
      </c>
      <c r="AL645" s="252">
        <v>0.34</v>
      </c>
      <c r="AM645" s="252">
        <v>0.28999999999999998</v>
      </c>
      <c r="AN645" s="252">
        <v>6.19</v>
      </c>
      <c r="AO645" s="256"/>
      <c r="AP645" s="483" t="s">
        <v>1762</v>
      </c>
      <c r="AQ645" s="252">
        <v>30</v>
      </c>
      <c r="AR645" s="252">
        <v>15</v>
      </c>
      <c r="AS645" s="256"/>
      <c r="AT645" s="256"/>
      <c r="AU645" s="256"/>
      <c r="AV645" s="256"/>
      <c r="AW645" s="256"/>
      <c r="AX645" s="256"/>
      <c r="AY645" s="256"/>
      <c r="AZ645" s="256"/>
      <c r="BA645" s="256"/>
      <c r="BB645" s="256"/>
      <c r="BC645" s="256"/>
      <c r="BD645" s="256"/>
      <c r="BE645" s="256"/>
      <c r="BF645" s="256"/>
      <c r="BG645" s="256"/>
      <c r="BH645" s="256"/>
      <c r="BI645" s="256"/>
      <c r="BJ645" s="256"/>
      <c r="BK645" s="256"/>
      <c r="BL645" s="256"/>
      <c r="BM645" s="256"/>
      <c r="BN645" s="256"/>
      <c r="BO645" s="256"/>
      <c r="BP645" s="256"/>
      <c r="BQ645" s="256"/>
    </row>
    <row r="646" spans="1:69" s="255" customFormat="1" ht="12.75">
      <c r="A646" s="249">
        <v>2670.0804681784898</v>
      </c>
      <c r="B646" s="250" t="s">
        <v>360</v>
      </c>
      <c r="C646" s="251" t="s">
        <v>481</v>
      </c>
      <c r="D646" s="249">
        <v>75.009606156790568</v>
      </c>
      <c r="E646" s="224">
        <v>51.5261</v>
      </c>
      <c r="F646" s="224">
        <v>0.71240000000000003</v>
      </c>
      <c r="G646" s="224">
        <v>2</v>
      </c>
      <c r="H646" s="224">
        <v>0.8342001</v>
      </c>
      <c r="I646" s="224">
        <v>7.1774449999999996</v>
      </c>
      <c r="J646" s="224">
        <v>0.18240000000000001</v>
      </c>
      <c r="K646" s="224">
        <v>17.592780000000001</v>
      </c>
      <c r="L646" s="224">
        <v>18.67062</v>
      </c>
      <c r="M646" s="224">
        <v>0.2621</v>
      </c>
      <c r="N646" s="224">
        <v>98.958045100000007</v>
      </c>
      <c r="O646" s="276"/>
      <c r="P646" s="253">
        <v>1.9088293639296174</v>
      </c>
      <c r="Q646" s="253">
        <v>8.7322377884030078E-2</v>
      </c>
      <c r="R646" s="253" t="s">
        <v>462</v>
      </c>
      <c r="S646" s="253">
        <v>1.9846525895315856E-2</v>
      </c>
      <c r="T646" s="253">
        <v>2.4433489054990969E-2</v>
      </c>
      <c r="U646" s="253">
        <v>4.9718165232251366E-2</v>
      </c>
      <c r="V646" s="253">
        <v>0.13728146095315857</v>
      </c>
      <c r="W646" s="253">
        <v>0.77256861705063629</v>
      </c>
      <c r="X646" s="253">
        <v>0.1990209720614998</v>
      </c>
      <c r="Y646" s="253">
        <v>3.5365000858078727E-2</v>
      </c>
      <c r="Z646" s="253">
        <v>5.7233513609110638E-3</v>
      </c>
      <c r="AA646" s="253">
        <v>0.74106486389837078</v>
      </c>
      <c r="AB646" s="253">
        <v>1.8825811821139665E-2</v>
      </c>
      <c r="AC646" s="253">
        <f t="shared" si="35"/>
        <v>4.0000000000000009</v>
      </c>
      <c r="AD646" s="249">
        <v>81.375782753255521</v>
      </c>
      <c r="AF646" s="252">
        <v>0.25</v>
      </c>
      <c r="AG646" s="252">
        <v>1.92</v>
      </c>
      <c r="AH646" s="252">
        <v>1.19</v>
      </c>
      <c r="AI646" s="252">
        <v>3.2</v>
      </c>
      <c r="AJ646" s="252">
        <v>0.69</v>
      </c>
      <c r="AK646" s="252">
        <v>7.52</v>
      </c>
      <c r="AL646" s="252">
        <v>0.34</v>
      </c>
      <c r="AM646" s="252">
        <v>0.28999999999999998</v>
      </c>
      <c r="AN646" s="252">
        <v>5.82</v>
      </c>
      <c r="AO646" s="256"/>
      <c r="AP646" s="483" t="s">
        <v>1762</v>
      </c>
      <c r="AQ646" s="252">
        <v>30</v>
      </c>
      <c r="AR646" s="252">
        <v>15</v>
      </c>
      <c r="AS646" s="256"/>
      <c r="AT646" s="256"/>
      <c r="AU646" s="256"/>
      <c r="AV646" s="256"/>
      <c r="AW646" s="256"/>
      <c r="AX646" s="256"/>
      <c r="AY646" s="256"/>
      <c r="AZ646" s="256"/>
      <c r="BA646" s="256"/>
      <c r="BB646" s="256"/>
      <c r="BC646" s="256"/>
      <c r="BD646" s="256"/>
      <c r="BE646" s="256"/>
      <c r="BF646" s="256"/>
      <c r="BG646" s="256"/>
      <c r="BH646" s="256"/>
      <c r="BI646" s="256"/>
      <c r="BJ646" s="256"/>
      <c r="BK646" s="256"/>
      <c r="BL646" s="256"/>
      <c r="BM646" s="256"/>
      <c r="BN646" s="256"/>
      <c r="BO646" s="256"/>
      <c r="BP646" s="256"/>
      <c r="BQ646" s="256"/>
    </row>
    <row r="647" spans="1:69" s="255" customFormat="1" ht="12.75">
      <c r="A647" s="249">
        <v>2670.0804681784898</v>
      </c>
      <c r="B647" s="250" t="s">
        <v>360</v>
      </c>
      <c r="C647" s="251" t="s">
        <v>481</v>
      </c>
      <c r="D647" s="249">
        <v>80.009606156790568</v>
      </c>
      <c r="E647" s="224">
        <v>51.655610000000003</v>
      </c>
      <c r="F647" s="224">
        <v>0.71519999999999995</v>
      </c>
      <c r="G647" s="224">
        <v>1.98</v>
      </c>
      <c r="H647" s="224">
        <v>0.86599999999999999</v>
      </c>
      <c r="I647" s="224">
        <v>7.2174860000000001</v>
      </c>
      <c r="J647" s="224">
        <v>0.17960000000000001</v>
      </c>
      <c r="K647" s="224">
        <v>17.582740000000001</v>
      </c>
      <c r="L647" s="224">
        <v>18.591339999999999</v>
      </c>
      <c r="M647" s="224">
        <v>0.24010000000000001</v>
      </c>
      <c r="N647" s="224">
        <v>99.028076000000013</v>
      </c>
      <c r="O647" s="276"/>
      <c r="P647" s="253">
        <v>1.9132420166752404</v>
      </c>
      <c r="Q647" s="253">
        <v>8.643175436905888E-2</v>
      </c>
      <c r="R647" s="253" t="s">
        <v>462</v>
      </c>
      <c r="S647" s="253">
        <v>1.9920519971538396E-2</v>
      </c>
      <c r="T647" s="253">
        <v>2.5359794059912896E-2</v>
      </c>
      <c r="U647" s="253">
        <v>3.912552881645226E-2</v>
      </c>
      <c r="V647" s="253">
        <v>0.14622277788905519</v>
      </c>
      <c r="W647" s="253">
        <v>0.76969760821874167</v>
      </c>
      <c r="X647" s="253">
        <v>0.20114206420732222</v>
      </c>
      <c r="Y647" s="253">
        <v>3.8211826390884197E-2</v>
      </c>
      <c r="Z647" s="253">
        <v>5.6343586338929155E-3</v>
      </c>
      <c r="AA647" s="253">
        <v>0.73776960022891991</v>
      </c>
      <c r="AB647" s="253">
        <v>1.7242150538980667E-2</v>
      </c>
      <c r="AC647" s="253">
        <f t="shared" si="35"/>
        <v>4</v>
      </c>
      <c r="AD647" s="249">
        <v>81.282638186750063</v>
      </c>
      <c r="AF647" s="252">
        <v>0.25</v>
      </c>
      <c r="AG647" s="252">
        <v>1.91</v>
      </c>
      <c r="AH647" s="252">
        <v>1.19</v>
      </c>
      <c r="AI647" s="252">
        <v>3.11</v>
      </c>
      <c r="AJ647" s="252">
        <v>0.69</v>
      </c>
      <c r="AK647" s="252">
        <v>7.43</v>
      </c>
      <c r="AL647" s="252">
        <v>0.34</v>
      </c>
      <c r="AM647" s="252">
        <v>0.28999999999999998</v>
      </c>
      <c r="AN647" s="252">
        <v>6.23</v>
      </c>
      <c r="AO647" s="256"/>
      <c r="AP647" s="483" t="s">
        <v>1762</v>
      </c>
      <c r="AQ647" s="252">
        <v>30</v>
      </c>
      <c r="AR647" s="252">
        <v>15</v>
      </c>
      <c r="AS647" s="256"/>
      <c r="AT647" s="256"/>
      <c r="AU647" s="256"/>
      <c r="AV647" s="256"/>
      <c r="AW647" s="256"/>
      <c r="AX647" s="256"/>
      <c r="AY647" s="256"/>
      <c r="AZ647" s="256"/>
      <c r="BA647" s="256"/>
      <c r="BB647" s="256"/>
      <c r="BC647" s="256"/>
      <c r="BD647" s="256"/>
      <c r="BE647" s="256"/>
      <c r="BF647" s="256"/>
      <c r="BG647" s="256"/>
      <c r="BH647" s="256"/>
      <c r="BI647" s="256"/>
      <c r="BJ647" s="256"/>
      <c r="BK647" s="256"/>
      <c r="BL647" s="256"/>
      <c r="BM647" s="256"/>
      <c r="BN647" s="256"/>
      <c r="BO647" s="256"/>
      <c r="BP647" s="256"/>
      <c r="BQ647" s="256"/>
    </row>
    <row r="648" spans="1:69" s="255" customFormat="1" ht="12.75">
      <c r="A648" s="249">
        <v>2670.0804681784898</v>
      </c>
      <c r="B648" s="250" t="s">
        <v>360</v>
      </c>
      <c r="C648" s="251" t="s">
        <v>481</v>
      </c>
      <c r="D648" s="249">
        <v>85.009606156790568</v>
      </c>
      <c r="E648" s="224">
        <v>51.625720000000001</v>
      </c>
      <c r="F648" s="224">
        <v>0.69599999999999995</v>
      </c>
      <c r="G648" s="224">
        <v>1.96</v>
      </c>
      <c r="H648" s="224">
        <v>0.8831</v>
      </c>
      <c r="I648" s="224">
        <v>7.0573199999999998</v>
      </c>
      <c r="J648" s="224">
        <v>0.20569999999999999</v>
      </c>
      <c r="K648" s="224">
        <v>17.612860000000001</v>
      </c>
      <c r="L648" s="224">
        <v>18.759810000000002</v>
      </c>
      <c r="M648" s="224">
        <v>0.25769999999999998</v>
      </c>
      <c r="N648" s="224">
        <v>99.058210000000003</v>
      </c>
      <c r="O648" s="276"/>
      <c r="P648" s="253">
        <v>1.9104842751612268</v>
      </c>
      <c r="Q648" s="253">
        <v>8.5484847221452206E-2</v>
      </c>
      <c r="R648" s="253" t="s">
        <v>462</v>
      </c>
      <c r="S648" s="253">
        <v>1.936900604181184E-2</v>
      </c>
      <c r="T648" s="253">
        <v>2.5838223209159863E-2</v>
      </c>
      <c r="U648" s="253">
        <v>4.7460439981522384E-2</v>
      </c>
      <c r="V648" s="253">
        <v>0.13635186387243714</v>
      </c>
      <c r="W648" s="253">
        <v>0.77501134451239018</v>
      </c>
      <c r="X648" s="253">
        <v>0.19665189909461636</v>
      </c>
      <c r="Y648" s="253">
        <v>3.4598013520015888E-2</v>
      </c>
      <c r="Z648" s="253">
        <v>6.447589461269952E-3</v>
      </c>
      <c r="AA648" s="253">
        <v>0.74381242510588574</v>
      </c>
      <c r="AB648" s="253">
        <v>1.849007281821204E-2</v>
      </c>
      <c r="AC648" s="253">
        <f t="shared" si="35"/>
        <v>4</v>
      </c>
      <c r="AD648" s="249">
        <v>81.647326305279904</v>
      </c>
      <c r="AF648" s="252">
        <v>0.25</v>
      </c>
      <c r="AG648" s="252">
        <v>1.94</v>
      </c>
      <c r="AH648" s="252">
        <v>1.19</v>
      </c>
      <c r="AI648" s="252">
        <v>3.04</v>
      </c>
      <c r="AJ648" s="252">
        <v>0.7</v>
      </c>
      <c r="AK648" s="252">
        <v>6.59</v>
      </c>
      <c r="AL648" s="252">
        <v>0.34</v>
      </c>
      <c r="AM648" s="252">
        <v>0.28999999999999998</v>
      </c>
      <c r="AN648" s="252">
        <v>5.91</v>
      </c>
      <c r="AO648" s="256"/>
      <c r="AP648" s="483" t="s">
        <v>1762</v>
      </c>
      <c r="AQ648" s="252">
        <v>30</v>
      </c>
      <c r="AR648" s="252">
        <v>15</v>
      </c>
      <c r="AS648" s="256"/>
      <c r="AT648" s="256"/>
      <c r="AU648" s="256"/>
      <c r="AV648" s="256"/>
      <c r="AW648" s="256"/>
      <c r="AX648" s="256"/>
      <c r="AY648" s="256"/>
      <c r="AZ648" s="256"/>
      <c r="BA648" s="256"/>
      <c r="BB648" s="256"/>
      <c r="BC648" s="256"/>
      <c r="BD648" s="256"/>
      <c r="BE648" s="256"/>
      <c r="BF648" s="256"/>
      <c r="BG648" s="256"/>
      <c r="BH648" s="256"/>
      <c r="BI648" s="256"/>
      <c r="BJ648" s="256"/>
      <c r="BK648" s="256"/>
      <c r="BL648" s="256"/>
      <c r="BM648" s="256"/>
      <c r="BN648" s="256"/>
      <c r="BO648" s="256"/>
      <c r="BP648" s="256"/>
      <c r="BQ648" s="256"/>
    </row>
    <row r="649" spans="1:69" s="255" customFormat="1" ht="12.75">
      <c r="A649" s="249">
        <v>2670.0804681784898</v>
      </c>
      <c r="B649" s="250" t="s">
        <v>360</v>
      </c>
      <c r="C649" s="251" t="s">
        <v>481</v>
      </c>
      <c r="D649" s="249">
        <v>90.009606156790568</v>
      </c>
      <c r="E649" s="224">
        <v>51.755229999999997</v>
      </c>
      <c r="F649" s="224">
        <v>0.61040000000000005</v>
      </c>
      <c r="G649" s="224">
        <v>1.8609</v>
      </c>
      <c r="H649" s="224">
        <v>0.8407</v>
      </c>
      <c r="I649" s="224">
        <v>6.9672270000000003</v>
      </c>
      <c r="J649" s="224">
        <v>0.16170000000000001</v>
      </c>
      <c r="K649" s="224">
        <v>17.512450000000001</v>
      </c>
      <c r="L649" s="224">
        <v>19.027380000000001</v>
      </c>
      <c r="M649" s="224">
        <v>0.27079999999999999</v>
      </c>
      <c r="N649" s="224">
        <v>99.006786999999989</v>
      </c>
      <c r="O649" s="276"/>
      <c r="P649" s="253">
        <v>1.9159045004213278</v>
      </c>
      <c r="Q649" s="253">
        <v>8.118922077099941E-2</v>
      </c>
      <c r="R649" s="253" t="s">
        <v>462</v>
      </c>
      <c r="S649" s="253">
        <v>1.6992406494614535E-2</v>
      </c>
      <c r="T649" s="253">
        <v>2.4605719969921058E-2</v>
      </c>
      <c r="U649" s="253">
        <v>4.7847614258470728E-2</v>
      </c>
      <c r="V649" s="253">
        <v>0.13516871538661399</v>
      </c>
      <c r="W649" s="253">
        <v>0.7782918226980533</v>
      </c>
      <c r="X649" s="253">
        <v>0.18814855976655415</v>
      </c>
      <c r="Y649" s="253">
        <v>3.2676431106938693E-2</v>
      </c>
      <c r="Z649" s="253">
        <v>5.0700865577645157E-3</v>
      </c>
      <c r="AA649" s="253">
        <v>0.75466855373746644</v>
      </c>
      <c r="AB649" s="253">
        <v>1.9436368831276161E-2</v>
      </c>
      <c r="AC649" s="253">
        <f t="shared" si="35"/>
        <v>4.0000000000000009</v>
      </c>
      <c r="AD649" s="249">
        <v>81.753936771866933</v>
      </c>
      <c r="AF649" s="252">
        <v>0.25</v>
      </c>
      <c r="AG649" s="252">
        <v>2.15</v>
      </c>
      <c r="AH649" s="252">
        <v>1.23</v>
      </c>
      <c r="AI649" s="252">
        <v>3.18</v>
      </c>
      <c r="AJ649" s="252">
        <v>0.7</v>
      </c>
      <c r="AK649" s="252">
        <v>8.35</v>
      </c>
      <c r="AL649" s="252">
        <v>0.34</v>
      </c>
      <c r="AM649" s="252">
        <v>0.28999999999999998</v>
      </c>
      <c r="AN649" s="252">
        <v>5.72</v>
      </c>
      <c r="AO649" s="256"/>
      <c r="AP649" s="483" t="s">
        <v>1762</v>
      </c>
      <c r="AQ649" s="252">
        <v>30</v>
      </c>
      <c r="AR649" s="252">
        <v>15</v>
      </c>
      <c r="AS649" s="256"/>
      <c r="AT649" s="256"/>
      <c r="AU649" s="256"/>
      <c r="AV649" s="256"/>
      <c r="AW649" s="256"/>
      <c r="AX649" s="256"/>
      <c r="AY649" s="256"/>
      <c r="AZ649" s="256"/>
      <c r="BA649" s="256"/>
      <c r="BB649" s="256"/>
      <c r="BC649" s="256"/>
      <c r="BD649" s="256"/>
      <c r="BE649" s="256"/>
      <c r="BF649" s="256"/>
      <c r="BG649" s="256"/>
      <c r="BH649" s="256"/>
      <c r="BI649" s="256"/>
      <c r="BJ649" s="256"/>
      <c r="BK649" s="256"/>
      <c r="BL649" s="256"/>
      <c r="BM649" s="256"/>
      <c r="BN649" s="256"/>
      <c r="BO649" s="256"/>
      <c r="BP649" s="256"/>
      <c r="BQ649" s="256"/>
    </row>
    <row r="650" spans="1:69" s="255" customFormat="1" ht="12.75">
      <c r="A650" s="249">
        <v>2670.0804681784898</v>
      </c>
      <c r="B650" s="250" t="s">
        <v>360</v>
      </c>
      <c r="C650" s="251" t="s">
        <v>481</v>
      </c>
      <c r="D650" s="249">
        <v>95.009606156790568</v>
      </c>
      <c r="E650" s="224">
        <v>52.093960000000003</v>
      </c>
      <c r="F650" s="224">
        <v>0.63519999999999999</v>
      </c>
      <c r="G650" s="224">
        <v>1.7282</v>
      </c>
      <c r="H650" s="224">
        <v>0.82869999999999999</v>
      </c>
      <c r="I650" s="224">
        <v>6.807061</v>
      </c>
      <c r="J650" s="224">
        <v>0.14319999999999999</v>
      </c>
      <c r="K650" s="224">
        <v>17.562650000000001</v>
      </c>
      <c r="L650" s="224">
        <v>19.29495</v>
      </c>
      <c r="M650" s="224">
        <v>0.25069999999999998</v>
      </c>
      <c r="N650" s="224">
        <v>99.344620999999989</v>
      </c>
      <c r="O650" s="276"/>
      <c r="P650" s="253">
        <v>1.9219617501931598</v>
      </c>
      <c r="Q650" s="253">
        <v>7.5146211686201045E-2</v>
      </c>
      <c r="R650" s="253" t="s">
        <v>462</v>
      </c>
      <c r="S650" s="253">
        <v>1.7623355693305105E-2</v>
      </c>
      <c r="T650" s="253">
        <v>2.4172976064143814E-2</v>
      </c>
      <c r="U650" s="253">
        <v>3.9443832157122216E-2</v>
      </c>
      <c r="V650" s="253">
        <v>0.13833039980260289</v>
      </c>
      <c r="W650" s="253">
        <v>0.78332147440346511</v>
      </c>
      <c r="X650" s="253">
        <v>0.18263144672497522</v>
      </c>
      <c r="Y650" s="253">
        <v>3.2251740655052104E-2</v>
      </c>
      <c r="Z650" s="253">
        <v>4.4749287546246028E-3</v>
      </c>
      <c r="AA650" s="253">
        <v>0.76270865218495032</v>
      </c>
      <c r="AB650" s="253">
        <v>1.7933231680397729E-2</v>
      </c>
      <c r="AC650" s="253">
        <f t="shared" si="35"/>
        <v>3.9999999999999996</v>
      </c>
      <c r="AD650" s="249">
        <v>82.140328050765362</v>
      </c>
      <c r="AF650" s="252">
        <v>0.24</v>
      </c>
      <c r="AG650" s="252">
        <v>2.08</v>
      </c>
      <c r="AH650" s="252">
        <v>1.29</v>
      </c>
      <c r="AI650" s="252">
        <v>3.17</v>
      </c>
      <c r="AJ650" s="252">
        <v>0.71</v>
      </c>
      <c r="AK650" s="252">
        <v>9.3000000000000007</v>
      </c>
      <c r="AL650" s="252">
        <v>0.34</v>
      </c>
      <c r="AM650" s="252">
        <v>0.28000000000000003</v>
      </c>
      <c r="AN650" s="252">
        <v>5.95</v>
      </c>
      <c r="AO650" s="256"/>
      <c r="AP650" s="483" t="s">
        <v>1762</v>
      </c>
      <c r="AQ650" s="252">
        <v>30</v>
      </c>
      <c r="AR650" s="252">
        <v>15</v>
      </c>
      <c r="AS650" s="256"/>
      <c r="AT650" s="256"/>
      <c r="AU650" s="256"/>
      <c r="AV650" s="256"/>
      <c r="AW650" s="256"/>
      <c r="AX650" s="256"/>
      <c r="AY650" s="256"/>
      <c r="AZ650" s="256"/>
      <c r="BA650" s="256"/>
      <c r="BB650" s="256"/>
      <c r="BC650" s="256"/>
      <c r="BD650" s="256"/>
      <c r="BE650" s="256"/>
      <c r="BF650" s="256"/>
      <c r="BG650" s="256"/>
      <c r="BH650" s="256"/>
      <c r="BI650" s="256"/>
      <c r="BJ650" s="256"/>
      <c r="BK650" s="256"/>
      <c r="BL650" s="256"/>
      <c r="BM650" s="256"/>
      <c r="BN650" s="256"/>
      <c r="BO650" s="256"/>
      <c r="BP650" s="256"/>
      <c r="BQ650" s="256"/>
    </row>
    <row r="651" spans="1:69" s="255" customFormat="1" ht="12.75">
      <c r="A651" s="249">
        <v>2670.0804681784898</v>
      </c>
      <c r="B651" s="250" t="s">
        <v>360</v>
      </c>
      <c r="C651" s="251" t="s">
        <v>481</v>
      </c>
      <c r="D651" s="249">
        <v>100.00960615679057</v>
      </c>
      <c r="E651" s="224">
        <v>52.113889999999998</v>
      </c>
      <c r="F651" s="224">
        <v>0.62109999999999999</v>
      </c>
      <c r="G651" s="224">
        <v>1.7215</v>
      </c>
      <c r="H651" s="224">
        <v>0.78879999999999995</v>
      </c>
      <c r="I651" s="224">
        <v>6.6969469999999998</v>
      </c>
      <c r="J651" s="224">
        <v>0.16569999999999999</v>
      </c>
      <c r="K651" s="224">
        <v>17.532530000000001</v>
      </c>
      <c r="L651" s="224">
        <v>19.285039999999999</v>
      </c>
      <c r="M651" s="224">
        <v>0.23580000000000001</v>
      </c>
      <c r="N651" s="224">
        <v>99.161306999999994</v>
      </c>
      <c r="O651" s="276"/>
      <c r="P651" s="253">
        <v>1.9260289079650315</v>
      </c>
      <c r="Q651" s="253">
        <v>7.3971092034968544E-2</v>
      </c>
      <c r="R651" s="253">
        <v>1.01350449004034E-3</v>
      </c>
      <c r="S651" s="253">
        <v>1.7262018896576654E-2</v>
      </c>
      <c r="T651" s="253">
        <v>2.3048975499409988E-2</v>
      </c>
      <c r="U651" s="253">
        <v>3.2281199315004727E-2</v>
      </c>
      <c r="V651" s="253">
        <v>0.14188649956585905</v>
      </c>
      <c r="W651" s="253">
        <v>0.78450780223310934</v>
      </c>
      <c r="X651" s="253">
        <v>0.18145954363603425</v>
      </c>
      <c r="Y651" s="253">
        <v>3.2818869851959448E-2</v>
      </c>
      <c r="Z651" s="253">
        <v>5.1870156330706694E-3</v>
      </c>
      <c r="AA651" s="253">
        <v>0.76363794581629618</v>
      </c>
      <c r="AB651" s="253">
        <v>1.6896625062639427E-2</v>
      </c>
      <c r="AC651" s="253">
        <f t="shared" si="35"/>
        <v>4</v>
      </c>
      <c r="AD651" s="249">
        <v>82.353392903500165</v>
      </c>
      <c r="AF651" s="252">
        <v>0.24</v>
      </c>
      <c r="AG651" s="252">
        <v>2.12</v>
      </c>
      <c r="AH651" s="252">
        <v>1.29</v>
      </c>
      <c r="AI651" s="252">
        <v>3.32</v>
      </c>
      <c r="AJ651" s="252">
        <v>0.71</v>
      </c>
      <c r="AK651" s="252">
        <v>8.14</v>
      </c>
      <c r="AL651" s="252">
        <v>0.34</v>
      </c>
      <c r="AM651" s="252">
        <v>0.28999999999999998</v>
      </c>
      <c r="AN651" s="252">
        <v>6.29</v>
      </c>
      <c r="AO651" s="256"/>
      <c r="AP651" s="483" t="s">
        <v>1762</v>
      </c>
      <c r="AQ651" s="252">
        <v>30</v>
      </c>
      <c r="AR651" s="252">
        <v>15</v>
      </c>
      <c r="AS651" s="256"/>
      <c r="AT651" s="256"/>
      <c r="AU651" s="256"/>
      <c r="AV651" s="256"/>
      <c r="AW651" s="256"/>
      <c r="AX651" s="256"/>
      <c r="AY651" s="256"/>
      <c r="AZ651" s="256"/>
      <c r="BA651" s="256"/>
      <c r="BB651" s="256"/>
      <c r="BC651" s="256"/>
      <c r="BD651" s="256"/>
      <c r="BE651" s="256"/>
      <c r="BF651" s="256"/>
      <c r="BG651" s="256"/>
      <c r="BH651" s="256"/>
      <c r="BI651" s="256"/>
      <c r="BJ651" s="256"/>
      <c r="BK651" s="256"/>
      <c r="BL651" s="256"/>
      <c r="BM651" s="256"/>
      <c r="BN651" s="256"/>
      <c r="BO651" s="256"/>
      <c r="BP651" s="256"/>
      <c r="BQ651" s="256"/>
    </row>
    <row r="652" spans="1:69" s="255" customFormat="1" ht="12.75">
      <c r="A652" s="249">
        <v>2670.0804681784898</v>
      </c>
      <c r="B652" s="250" t="s">
        <v>360</v>
      </c>
      <c r="C652" s="251" t="s">
        <v>481</v>
      </c>
      <c r="D652" s="249">
        <v>105.00960615679057</v>
      </c>
      <c r="E652" s="224">
        <v>52.103920000000002</v>
      </c>
      <c r="F652" s="224">
        <v>0.62319999999999998</v>
      </c>
      <c r="G652" s="224">
        <v>1.7447999999999999</v>
      </c>
      <c r="H652" s="224">
        <v>0.84130000000000005</v>
      </c>
      <c r="I652" s="224">
        <v>6.6468939999999996</v>
      </c>
      <c r="J652" s="224">
        <v>0.1764</v>
      </c>
      <c r="K652" s="224">
        <v>17.452200000000001</v>
      </c>
      <c r="L652" s="224">
        <v>19.384150000000002</v>
      </c>
      <c r="M652" s="224">
        <v>0.25900000000000001</v>
      </c>
      <c r="N652" s="224">
        <v>99.231864000000002</v>
      </c>
      <c r="O652" s="276"/>
      <c r="P652" s="253">
        <v>1.9246077338262308</v>
      </c>
      <c r="Q652" s="253">
        <v>7.5392266173769151E-2</v>
      </c>
      <c r="R652" s="253">
        <v>5.656782816121364E-4</v>
      </c>
      <c r="S652" s="253">
        <v>1.7310914928693917E-2</v>
      </c>
      <c r="T652" s="253">
        <v>2.4569602610986799E-2</v>
      </c>
      <c r="U652" s="253">
        <v>3.4184067793185946E-2</v>
      </c>
      <c r="V652" s="253">
        <v>0.13958147526707415</v>
      </c>
      <c r="W652" s="253">
        <v>0.78378826111844702</v>
      </c>
      <c r="X652" s="253">
        <v>0.17722759906619934</v>
      </c>
      <c r="Y652" s="253">
        <v>3.1561699712625887E-2</v>
      </c>
      <c r="Z652" s="253">
        <v>5.5189460451529259E-3</v>
      </c>
      <c r="AA652" s="253">
        <v>0.76714284280661882</v>
      </c>
      <c r="AB652" s="253">
        <v>1.854891236940303E-2</v>
      </c>
      <c r="AC652" s="253">
        <f t="shared" si="35"/>
        <v>4</v>
      </c>
      <c r="AD652" s="249">
        <v>82.395639649067988</v>
      </c>
      <c r="AF652" s="252">
        <v>0.24</v>
      </c>
      <c r="AG652" s="252">
        <v>2.14</v>
      </c>
      <c r="AH652" s="252">
        <v>1.28</v>
      </c>
      <c r="AI652" s="252">
        <v>3.17</v>
      </c>
      <c r="AJ652" s="252">
        <v>0.72</v>
      </c>
      <c r="AK652" s="252">
        <v>7.55</v>
      </c>
      <c r="AL652" s="252">
        <v>0.34</v>
      </c>
      <c r="AM652" s="252">
        <v>0.28000000000000003</v>
      </c>
      <c r="AN652" s="252">
        <v>5.78</v>
      </c>
      <c r="AO652" s="256"/>
      <c r="AP652" s="483" t="s">
        <v>1762</v>
      </c>
      <c r="AQ652" s="252">
        <v>30</v>
      </c>
      <c r="AR652" s="252">
        <v>15</v>
      </c>
      <c r="AS652" s="256"/>
      <c r="AT652" s="256"/>
      <c r="AU652" s="256"/>
      <c r="AV652" s="256"/>
      <c r="AW652" s="256"/>
      <c r="AX652" s="256"/>
      <c r="AY652" s="256"/>
      <c r="AZ652" s="256"/>
      <c r="BA652" s="256"/>
      <c r="BB652" s="256"/>
      <c r="BC652" s="256"/>
      <c r="BD652" s="256"/>
      <c r="BE652" s="256"/>
      <c r="BF652" s="256"/>
      <c r="BG652" s="256"/>
      <c r="BH652" s="256"/>
      <c r="BI652" s="256"/>
      <c r="BJ652" s="256"/>
      <c r="BK652" s="256"/>
      <c r="BL652" s="256"/>
      <c r="BM652" s="256"/>
      <c r="BN652" s="256"/>
      <c r="BO652" s="256"/>
      <c r="BP652" s="256"/>
      <c r="BQ652" s="256"/>
    </row>
    <row r="653" spans="1:69" s="255" customFormat="1" ht="12.75">
      <c r="A653" s="249">
        <v>2670.0804681784898</v>
      </c>
      <c r="B653" s="250" t="s">
        <v>360</v>
      </c>
      <c r="C653" s="251" t="s">
        <v>481</v>
      </c>
      <c r="D653" s="249">
        <v>110.00960615679057</v>
      </c>
      <c r="E653" s="224">
        <v>52.034179999999999</v>
      </c>
      <c r="F653" s="224">
        <v>0.65369999999999995</v>
      </c>
      <c r="G653" s="224">
        <v>1.7499</v>
      </c>
      <c r="H653" s="224">
        <v>0.84989990000000004</v>
      </c>
      <c r="I653" s="224">
        <v>6.5868320000000002</v>
      </c>
      <c r="J653" s="224">
        <v>0.14580000000000001</v>
      </c>
      <c r="K653" s="224">
        <v>17.452200000000001</v>
      </c>
      <c r="L653" s="224">
        <v>19.532800000000002</v>
      </c>
      <c r="M653" s="224">
        <v>0.25580000000000003</v>
      </c>
      <c r="N653" s="224">
        <v>99.261111900000003</v>
      </c>
      <c r="O653" s="276"/>
      <c r="P653" s="253">
        <v>1.9212702005741467</v>
      </c>
      <c r="Q653" s="253">
        <v>7.6149785727043381E-2</v>
      </c>
      <c r="R653" s="253" t="s">
        <v>462</v>
      </c>
      <c r="S653" s="253">
        <v>1.8150933513278584E-2</v>
      </c>
      <c r="T653" s="253">
        <v>2.4810923234749409E-2</v>
      </c>
      <c r="U653" s="253">
        <v>3.8509501417584246E-2</v>
      </c>
      <c r="V653" s="253">
        <v>0.13493713666596496</v>
      </c>
      <c r="W653" s="253">
        <v>0.78617151886723258</v>
      </c>
      <c r="X653" s="253">
        <v>0.1744635981516601</v>
      </c>
      <c r="Y653" s="253">
        <v>2.9944633991507173E-2</v>
      </c>
      <c r="Z653" s="253">
        <v>4.5597706102236896E-3</v>
      </c>
      <c r="AA653" s="253">
        <v>0.77271951869238154</v>
      </c>
      <c r="AB653" s="253">
        <v>1.8312478554227466E-2</v>
      </c>
      <c r="AC653" s="253">
        <f t="shared" si="35"/>
        <v>4</v>
      </c>
      <c r="AD653" s="249">
        <v>82.526919150572567</v>
      </c>
      <c r="AF653" s="252">
        <v>0.24</v>
      </c>
      <c r="AG653" s="252">
        <v>2.0299999999999998</v>
      </c>
      <c r="AH653" s="252">
        <v>1.27</v>
      </c>
      <c r="AI653" s="252">
        <v>3.13</v>
      </c>
      <c r="AJ653" s="252">
        <v>0.72</v>
      </c>
      <c r="AK653" s="252">
        <v>8.99</v>
      </c>
      <c r="AL653" s="252">
        <v>0.34</v>
      </c>
      <c r="AM653" s="252">
        <v>0.28000000000000003</v>
      </c>
      <c r="AN653" s="252">
        <v>5.77</v>
      </c>
      <c r="AO653" s="256"/>
      <c r="AP653" s="483" t="s">
        <v>1762</v>
      </c>
      <c r="AQ653" s="252">
        <v>30</v>
      </c>
      <c r="AR653" s="252">
        <v>15</v>
      </c>
      <c r="AS653" s="256"/>
      <c r="AT653" s="256"/>
      <c r="AU653" s="256"/>
      <c r="AV653" s="256"/>
      <c r="AW653" s="256"/>
      <c r="AX653" s="256"/>
      <c r="AY653" s="256"/>
      <c r="AZ653" s="256"/>
      <c r="BA653" s="256"/>
      <c r="BB653" s="256"/>
      <c r="BC653" s="256"/>
      <c r="BD653" s="256"/>
      <c r="BE653" s="256"/>
      <c r="BF653" s="256"/>
      <c r="BG653" s="256"/>
      <c r="BH653" s="256"/>
      <c r="BI653" s="256"/>
      <c r="BJ653" s="256"/>
      <c r="BK653" s="256"/>
      <c r="BL653" s="256"/>
      <c r="BM653" s="256"/>
      <c r="BN653" s="256"/>
      <c r="BO653" s="256"/>
      <c r="BP653" s="256"/>
      <c r="BQ653" s="256"/>
    </row>
    <row r="654" spans="1:69" s="255" customFormat="1" ht="12.75">
      <c r="A654" s="249">
        <v>2670.0804681784898</v>
      </c>
      <c r="B654" s="250" t="s">
        <v>360</v>
      </c>
      <c r="C654" s="251" t="s">
        <v>481</v>
      </c>
      <c r="D654" s="249">
        <v>115.00960615679057</v>
      </c>
      <c r="E654" s="224">
        <v>52.193579999999997</v>
      </c>
      <c r="F654" s="224">
        <v>0.6371</v>
      </c>
      <c r="G654" s="224">
        <v>1.7870999999999999</v>
      </c>
      <c r="H654" s="224">
        <v>0.83660000000000001</v>
      </c>
      <c r="I654" s="224">
        <v>6.7069559999999999</v>
      </c>
      <c r="J654" s="224">
        <v>0.1416</v>
      </c>
      <c r="K654" s="224">
        <v>17.452200000000001</v>
      </c>
      <c r="L654" s="224">
        <v>19.463429999999999</v>
      </c>
      <c r="M654" s="224">
        <v>0.2387</v>
      </c>
      <c r="N654" s="224">
        <v>99.45726599999999</v>
      </c>
      <c r="O654" s="276"/>
      <c r="P654" s="253">
        <v>1.9241422515793947</v>
      </c>
      <c r="Q654" s="253">
        <v>7.5857748420605331E-2</v>
      </c>
      <c r="R654" s="253">
        <v>1.7892491490010265E-3</v>
      </c>
      <c r="S654" s="253">
        <v>1.7662348268871302E-2</v>
      </c>
      <c r="T654" s="253">
        <v>2.4384472496686588E-2</v>
      </c>
      <c r="U654" s="253">
        <v>3.1420914913098841E-2</v>
      </c>
      <c r="V654" s="253">
        <v>0.14293576362152902</v>
      </c>
      <c r="W654" s="253">
        <v>0.78180725155081376</v>
      </c>
      <c r="X654" s="253">
        <v>0.17732571085704815</v>
      </c>
      <c r="Y654" s="253">
        <v>3.2419993343378778E-2</v>
      </c>
      <c r="Z654" s="253">
        <v>4.421494430680413E-3</v>
      </c>
      <c r="AA654" s="253">
        <v>0.76877121669296766</v>
      </c>
      <c r="AB654" s="253">
        <v>1.7061584675925036E-2</v>
      </c>
      <c r="AC654" s="253">
        <f t="shared" si="35"/>
        <v>4.0000000000000009</v>
      </c>
      <c r="AD654" s="249">
        <v>82.264777149332033</v>
      </c>
      <c r="AF654" s="252">
        <v>0.24</v>
      </c>
      <c r="AG654" s="252">
        <v>2.09</v>
      </c>
      <c r="AH654" s="252">
        <v>1.26</v>
      </c>
      <c r="AI654" s="252">
        <v>3.18</v>
      </c>
      <c r="AJ654" s="252">
        <v>0.71</v>
      </c>
      <c r="AK654" s="252">
        <v>9.3699999999999992</v>
      </c>
      <c r="AL654" s="252">
        <v>0.34</v>
      </c>
      <c r="AM654" s="252">
        <v>0.28000000000000003</v>
      </c>
      <c r="AN654" s="252">
        <v>6.3</v>
      </c>
      <c r="AO654" s="256"/>
      <c r="AP654" s="483" t="s">
        <v>1762</v>
      </c>
      <c r="AQ654" s="252">
        <v>30</v>
      </c>
      <c r="AR654" s="252">
        <v>15</v>
      </c>
      <c r="AS654" s="256"/>
      <c r="AT654" s="256"/>
      <c r="AU654" s="256"/>
      <c r="AV654" s="256"/>
      <c r="AW654" s="256"/>
      <c r="AX654" s="256"/>
      <c r="AY654" s="256"/>
      <c r="AZ654" s="256"/>
      <c r="BA654" s="256"/>
      <c r="BB654" s="256"/>
      <c r="BC654" s="256"/>
      <c r="BD654" s="256"/>
      <c r="BE654" s="256"/>
      <c r="BF654" s="256"/>
      <c r="BG654" s="256"/>
      <c r="BH654" s="256"/>
      <c r="BI654" s="256"/>
      <c r="BJ654" s="256"/>
      <c r="BK654" s="256"/>
      <c r="BL654" s="256"/>
      <c r="BM654" s="256"/>
      <c r="BN654" s="256"/>
      <c r="BO654" s="256"/>
      <c r="BP654" s="256"/>
      <c r="BQ654" s="256"/>
    </row>
    <row r="655" spans="1:69" s="255" customFormat="1" ht="12.75">
      <c r="A655" s="249">
        <v>2670.0804681784898</v>
      </c>
      <c r="B655" s="250" t="s">
        <v>360</v>
      </c>
      <c r="C655" s="251" t="s">
        <v>481</v>
      </c>
      <c r="D655" s="249">
        <v>120.00960615679057</v>
      </c>
      <c r="E655" s="224">
        <v>52.352989999999998</v>
      </c>
      <c r="F655" s="224">
        <v>0.62729999999999997</v>
      </c>
      <c r="G655" s="224">
        <v>1.7089000000000001</v>
      </c>
      <c r="H655" s="224">
        <v>0.81510000000000005</v>
      </c>
      <c r="I655" s="224">
        <v>6.7069559999999999</v>
      </c>
      <c r="J655" s="224">
        <v>0.15659999999999999</v>
      </c>
      <c r="K655" s="224">
        <v>17.422070000000001</v>
      </c>
      <c r="L655" s="224">
        <v>19.512979999999999</v>
      </c>
      <c r="M655" s="224">
        <v>0.2495</v>
      </c>
      <c r="N655" s="224">
        <v>99.552395999999987</v>
      </c>
      <c r="O655" s="276"/>
      <c r="P655" s="253">
        <v>1.9285136343723075</v>
      </c>
      <c r="Q655" s="253">
        <v>7.1486365627692505E-2</v>
      </c>
      <c r="R655" s="253">
        <v>2.7050394029832781E-3</v>
      </c>
      <c r="S655" s="253">
        <v>1.7377098387696247E-2</v>
      </c>
      <c r="T655" s="253">
        <v>2.3739279379727227E-2</v>
      </c>
      <c r="U655" s="253">
        <v>2.8107477942752368E-2</v>
      </c>
      <c r="V655" s="253">
        <v>0.14593240235820767</v>
      </c>
      <c r="W655" s="253">
        <v>0.7821387025286336</v>
      </c>
      <c r="X655" s="253">
        <v>0.1745915860373255</v>
      </c>
      <c r="Y655" s="253">
        <v>3.2575513140553063E-2</v>
      </c>
      <c r="Z655" s="253">
        <v>4.886059151226395E-3</v>
      </c>
      <c r="AA655" s="253">
        <v>0.77012721379773175</v>
      </c>
      <c r="AB655" s="253">
        <v>1.7819627873163248E-2</v>
      </c>
      <c r="AC655" s="253">
        <f t="shared" si="35"/>
        <v>4.0000000000000018</v>
      </c>
      <c r="AD655" s="249">
        <v>82.239552986092917</v>
      </c>
      <c r="AF655" s="252">
        <v>0.24</v>
      </c>
      <c r="AG655" s="252">
        <v>2.11</v>
      </c>
      <c r="AH655" s="252">
        <v>1.3</v>
      </c>
      <c r="AI655" s="252">
        <v>3.23</v>
      </c>
      <c r="AJ655" s="252">
        <v>0.71</v>
      </c>
      <c r="AK655" s="252">
        <v>8.56</v>
      </c>
      <c r="AL655" s="252">
        <v>0.34</v>
      </c>
      <c r="AM655" s="252">
        <v>0.28000000000000003</v>
      </c>
      <c r="AN655" s="252">
        <v>6.05</v>
      </c>
      <c r="AO655" s="256"/>
      <c r="AP655" s="483" t="s">
        <v>1762</v>
      </c>
      <c r="AQ655" s="252">
        <v>30</v>
      </c>
      <c r="AR655" s="252">
        <v>15</v>
      </c>
      <c r="AS655" s="256"/>
      <c r="AT655" s="256"/>
      <c r="AU655" s="256"/>
      <c r="AV655" s="256"/>
      <c r="AW655" s="256"/>
      <c r="AX655" s="256"/>
      <c r="AY655" s="256"/>
      <c r="AZ655" s="256"/>
      <c r="BA655" s="256"/>
      <c r="BB655" s="256"/>
      <c r="BC655" s="256"/>
      <c r="BD655" s="256"/>
      <c r="BE655" s="256"/>
      <c r="BF655" s="256"/>
      <c r="BG655" s="256"/>
      <c r="BH655" s="256"/>
      <c r="BI655" s="256"/>
      <c r="BJ655" s="256"/>
      <c r="BK655" s="256"/>
      <c r="BL655" s="256"/>
      <c r="BM655" s="256"/>
      <c r="BN655" s="256"/>
      <c r="BO655" s="256"/>
      <c r="BP655" s="256"/>
      <c r="BQ655" s="256"/>
    </row>
    <row r="656" spans="1:69" s="255" customFormat="1" ht="12.75">
      <c r="A656" s="249">
        <v>2670.0804681784898</v>
      </c>
      <c r="B656" s="250" t="s">
        <v>360</v>
      </c>
      <c r="C656" s="251" t="s">
        <v>481</v>
      </c>
      <c r="D656" s="249">
        <v>125.00960615679057</v>
      </c>
      <c r="E656" s="224">
        <v>52.143770000000004</v>
      </c>
      <c r="F656" s="224">
        <v>0.61309999999999998</v>
      </c>
      <c r="G656" s="224">
        <v>1.6941999999999999</v>
      </c>
      <c r="H656" s="224">
        <v>0.82069999999999999</v>
      </c>
      <c r="I656" s="224">
        <v>6.7770299999999999</v>
      </c>
      <c r="J656" s="224">
        <v>0.15079999999999999</v>
      </c>
      <c r="K656" s="224">
        <v>17.452200000000001</v>
      </c>
      <c r="L656" s="224">
        <v>19.384150000000002</v>
      </c>
      <c r="M656" s="224">
        <v>0.2427</v>
      </c>
      <c r="N656" s="224">
        <v>99.278650000000013</v>
      </c>
      <c r="O656" s="276"/>
      <c r="P656" s="253">
        <v>1.9258684927717957</v>
      </c>
      <c r="Q656" s="253">
        <v>7.3747041205456332E-2</v>
      </c>
      <c r="R656" s="253" t="s">
        <v>462</v>
      </c>
      <c r="S656" s="253">
        <v>1.7028494992394307E-2</v>
      </c>
      <c r="T656" s="253">
        <v>2.3965365073176554E-2</v>
      </c>
      <c r="U656" s="253">
        <v>3.3873260507828462E-2</v>
      </c>
      <c r="V656" s="253">
        <v>0.14289727470965005</v>
      </c>
      <c r="W656" s="253">
        <v>0.78262007073969864</v>
      </c>
      <c r="X656" s="253">
        <v>0.17829040384467426</v>
      </c>
      <c r="Y656" s="253">
        <v>3.2553743213110942E-2</v>
      </c>
      <c r="Z656" s="253">
        <v>4.7174931846879209E-3</v>
      </c>
      <c r="AA656" s="253">
        <v>0.7670587174426845</v>
      </c>
      <c r="AB656" s="253">
        <v>1.7379642314842386E-2</v>
      </c>
      <c r="AC656" s="253">
        <f t="shared" si="35"/>
        <v>4.0000000000000009</v>
      </c>
      <c r="AD656" s="249">
        <v>82.112625018929592</v>
      </c>
      <c r="AF656" s="252">
        <v>0.24</v>
      </c>
      <c r="AG656" s="252">
        <v>2.14</v>
      </c>
      <c r="AH656" s="252">
        <v>1.3</v>
      </c>
      <c r="AI656" s="252">
        <v>3.21</v>
      </c>
      <c r="AJ656" s="252">
        <v>0.71</v>
      </c>
      <c r="AK656" s="252">
        <v>8.75</v>
      </c>
      <c r="AL656" s="252">
        <v>0.34</v>
      </c>
      <c r="AM656" s="252">
        <v>0.28000000000000003</v>
      </c>
      <c r="AN656" s="252">
        <v>6.28</v>
      </c>
      <c r="AO656" s="256"/>
      <c r="AP656" s="483" t="s">
        <v>1762</v>
      </c>
      <c r="AQ656" s="252">
        <v>30</v>
      </c>
      <c r="AR656" s="252">
        <v>15</v>
      </c>
      <c r="AS656" s="256"/>
      <c r="AT656" s="256"/>
      <c r="AU656" s="256"/>
      <c r="AV656" s="256"/>
      <c r="AW656" s="256"/>
      <c r="AX656" s="256"/>
      <c r="AY656" s="256"/>
      <c r="AZ656" s="256"/>
      <c r="BA656" s="256"/>
      <c r="BB656" s="256"/>
      <c r="BC656" s="256"/>
      <c r="BD656" s="256"/>
      <c r="BE656" s="256"/>
      <c r="BF656" s="256"/>
      <c r="BG656" s="256"/>
      <c r="BH656" s="256"/>
      <c r="BI656" s="256"/>
      <c r="BJ656" s="256"/>
      <c r="BK656" s="256"/>
      <c r="BL656" s="256"/>
      <c r="BM656" s="256"/>
      <c r="BN656" s="256"/>
      <c r="BO656" s="256"/>
      <c r="BP656" s="256"/>
      <c r="BQ656" s="256"/>
    </row>
    <row r="657" spans="1:69" s="255" customFormat="1" ht="12.75">
      <c r="A657" s="249">
        <v>2670.0804681784898</v>
      </c>
      <c r="B657" s="250" t="s">
        <v>360</v>
      </c>
      <c r="C657" s="251" t="s">
        <v>481</v>
      </c>
      <c r="D657" s="249">
        <v>130.00960615679057</v>
      </c>
      <c r="E657" s="224">
        <v>52.163699999999999</v>
      </c>
      <c r="F657" s="224">
        <v>0.6129</v>
      </c>
      <c r="G657" s="224">
        <v>1.6991000000000001</v>
      </c>
      <c r="H657" s="224">
        <v>0.80870010000000003</v>
      </c>
      <c r="I657" s="224">
        <v>6.7069559999999999</v>
      </c>
      <c r="J657" s="224">
        <v>0.16489999999999999</v>
      </c>
      <c r="K657" s="224">
        <v>17.472280000000001</v>
      </c>
      <c r="L657" s="224">
        <v>19.37424</v>
      </c>
      <c r="M657" s="224">
        <v>0.24199999999999999</v>
      </c>
      <c r="N657" s="224">
        <v>99.24477610000001</v>
      </c>
      <c r="O657" s="276"/>
      <c r="P657" s="253">
        <v>1.9268293346706504</v>
      </c>
      <c r="Q657" s="253">
        <v>7.3170665329349571E-2</v>
      </c>
      <c r="R657" s="253">
        <v>7.9829653412044621E-4</v>
      </c>
      <c r="S657" s="253">
        <v>1.7024925945324905E-2</v>
      </c>
      <c r="T657" s="253">
        <v>2.3617709304692175E-2</v>
      </c>
      <c r="U657" s="253">
        <v>3.2036344816990692E-2</v>
      </c>
      <c r="V657" s="253">
        <v>0.14269036394357779</v>
      </c>
      <c r="W657" s="253">
        <v>0.78383235945529428</v>
      </c>
      <c r="X657" s="253">
        <v>0.17829593652916725</v>
      </c>
      <c r="Y657" s="253">
        <v>3.2457338314901441E-2</v>
      </c>
      <c r="Z657" s="253">
        <v>5.1591868364633878E-3</v>
      </c>
      <c r="AA657" s="253">
        <v>0.76675600110236264</v>
      </c>
      <c r="AB657" s="253">
        <v>1.7331537217105213E-2</v>
      </c>
      <c r="AC657" s="253">
        <f t="shared" si="35"/>
        <v>4.0000000000000009</v>
      </c>
      <c r="AD657" s="249">
        <v>82.281547928135495</v>
      </c>
      <c r="AF657" s="252">
        <v>0.24</v>
      </c>
      <c r="AG657" s="252">
        <v>2.13</v>
      </c>
      <c r="AH657" s="252">
        <v>1.3</v>
      </c>
      <c r="AI657" s="252">
        <v>3.24</v>
      </c>
      <c r="AJ657" s="252">
        <v>0.71</v>
      </c>
      <c r="AK657" s="252">
        <v>7.97</v>
      </c>
      <c r="AL657" s="252">
        <v>0.34</v>
      </c>
      <c r="AM657" s="252">
        <v>0.28000000000000003</v>
      </c>
      <c r="AN657" s="252">
        <v>6.24</v>
      </c>
      <c r="AO657" s="256"/>
      <c r="AP657" s="483" t="s">
        <v>1762</v>
      </c>
      <c r="AQ657" s="252">
        <v>30</v>
      </c>
      <c r="AR657" s="252">
        <v>15</v>
      </c>
      <c r="AS657" s="256"/>
      <c r="AT657" s="256"/>
      <c r="AU657" s="256"/>
      <c r="AV657" s="256"/>
      <c r="AW657" s="256"/>
      <c r="AX657" s="256"/>
      <c r="AY657" s="256"/>
      <c r="AZ657" s="256"/>
      <c r="BA657" s="256"/>
      <c r="BB657" s="256"/>
      <c r="BC657" s="256"/>
      <c r="BD657" s="256"/>
      <c r="BE657" s="256"/>
      <c r="BF657" s="256"/>
      <c r="BG657" s="256"/>
      <c r="BH657" s="256"/>
      <c r="BI657" s="256"/>
      <c r="BJ657" s="256"/>
      <c r="BK657" s="256"/>
      <c r="BL657" s="256"/>
      <c r="BM657" s="256"/>
      <c r="BN657" s="256"/>
      <c r="BO657" s="256"/>
      <c r="BP657" s="256"/>
      <c r="BQ657" s="256"/>
    </row>
    <row r="658" spans="1:69" s="255" customFormat="1" ht="12.75">
      <c r="A658" s="252"/>
      <c r="B658" s="252"/>
      <c r="C658" s="251"/>
      <c r="D658" s="249"/>
      <c r="E658" s="224"/>
      <c r="F658" s="224"/>
      <c r="G658" s="224"/>
      <c r="H658" s="224"/>
      <c r="I658" s="224"/>
      <c r="J658" s="224"/>
      <c r="K658" s="224"/>
      <c r="L658" s="224"/>
      <c r="M658" s="224"/>
      <c r="N658" s="224"/>
      <c r="O658" s="276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49"/>
      <c r="AF658" s="224"/>
      <c r="AG658" s="224"/>
      <c r="AH658" s="224"/>
      <c r="AI658" s="224"/>
      <c r="AJ658" s="224"/>
      <c r="AK658" s="224"/>
      <c r="AL658" s="224"/>
      <c r="AM658" s="224"/>
      <c r="AN658" s="224"/>
      <c r="AO658" s="256"/>
      <c r="AP658" s="252"/>
      <c r="AQ658" s="252"/>
      <c r="AR658" s="252"/>
      <c r="AS658" s="256"/>
      <c r="AT658" s="256"/>
      <c r="AU658" s="256"/>
      <c r="AV658" s="256"/>
      <c r="AW658" s="256"/>
      <c r="AX658" s="256"/>
      <c r="AY658" s="256"/>
      <c r="AZ658" s="256"/>
      <c r="BA658" s="256"/>
      <c r="BB658" s="256"/>
      <c r="BC658" s="256"/>
      <c r="BD658" s="256"/>
      <c r="BE658" s="256"/>
      <c r="BF658" s="256"/>
      <c r="BG658" s="256"/>
      <c r="BH658" s="256"/>
      <c r="BI658" s="256"/>
      <c r="BJ658" s="256"/>
      <c r="BK658" s="256"/>
      <c r="BL658" s="256"/>
      <c r="BM658" s="256"/>
      <c r="BN658" s="256"/>
      <c r="BO658" s="256"/>
      <c r="BP658" s="256"/>
      <c r="BQ658" s="256"/>
    </row>
    <row r="659" spans="1:69" s="255" customFormat="1" ht="12.75">
      <c r="A659" s="249">
        <v>2670.0804681784898</v>
      </c>
      <c r="B659" s="250" t="s">
        <v>360</v>
      </c>
      <c r="C659" s="251" t="s">
        <v>482</v>
      </c>
      <c r="D659" s="249">
        <v>0</v>
      </c>
      <c r="E659" s="224">
        <v>51.177410000000002</v>
      </c>
      <c r="F659" s="224">
        <v>0.90129999999999999</v>
      </c>
      <c r="G659" s="224">
        <v>2.37</v>
      </c>
      <c r="H659" s="224">
        <v>0.47849999999999998</v>
      </c>
      <c r="I659" s="224">
        <v>8.1084110000000003</v>
      </c>
      <c r="J659" s="224">
        <v>0.19339999999999999</v>
      </c>
      <c r="K659" s="224">
        <v>17.040489999999998</v>
      </c>
      <c r="L659" s="224">
        <v>18.57152</v>
      </c>
      <c r="M659" s="224">
        <v>0.2424</v>
      </c>
      <c r="N659" s="224">
        <v>99.08343099999999</v>
      </c>
      <c r="O659" s="276"/>
      <c r="P659" s="253">
        <v>1.8999876992201246</v>
      </c>
      <c r="Q659" s="253">
        <v>0.10001230077987544</v>
      </c>
      <c r="R659" s="253">
        <v>3.6871735169952125E-3</v>
      </c>
      <c r="S659" s="253">
        <v>2.5163010933639735E-2</v>
      </c>
      <c r="T659" s="253">
        <v>1.4045261945306683E-2</v>
      </c>
      <c r="U659" s="253">
        <v>4.9402096803680351E-2</v>
      </c>
      <c r="V659" s="253">
        <v>0.16034561484293497</v>
      </c>
      <c r="W659" s="253">
        <v>0.74735684195744323</v>
      </c>
      <c r="X659" s="253">
        <v>0.19575480973632042</v>
      </c>
      <c r="Y659" s="253">
        <v>4.1999247967571825E-2</v>
      </c>
      <c r="Z659" s="253">
        <v>6.0815557883114593E-3</v>
      </c>
      <c r="AA659" s="253">
        <v>0.73871613315440854</v>
      </c>
      <c r="AB659" s="253">
        <v>1.744825335338776E-2</v>
      </c>
      <c r="AC659" s="253">
        <f t="shared" ref="AC659:AC673" si="36">SUM(P659:AB659)</f>
        <v>4</v>
      </c>
      <c r="AD659" s="249">
        <v>78.930815978418352</v>
      </c>
      <c r="AF659" s="252">
        <v>0.25</v>
      </c>
      <c r="AG659" s="252">
        <v>1.63</v>
      </c>
      <c r="AH659" s="252">
        <v>1.08</v>
      </c>
      <c r="AI659" s="252">
        <v>4.5999999999999996</v>
      </c>
      <c r="AJ659" s="252">
        <v>0.65</v>
      </c>
      <c r="AK659" s="252">
        <v>7.31</v>
      </c>
      <c r="AL659" s="252">
        <v>0.35</v>
      </c>
      <c r="AM659" s="252">
        <v>0.28999999999999998</v>
      </c>
      <c r="AN659" s="252">
        <v>6.23</v>
      </c>
      <c r="AO659" s="256"/>
      <c r="AP659" s="483" t="s">
        <v>1762</v>
      </c>
      <c r="AQ659" s="252">
        <v>30</v>
      </c>
      <c r="AR659" s="252">
        <v>15</v>
      </c>
      <c r="AS659" s="256"/>
      <c r="AT659" s="256"/>
      <c r="AU659" s="256"/>
      <c r="AV659" s="256"/>
      <c r="AW659" s="256"/>
      <c r="AX659" s="256"/>
      <c r="AY659" s="256"/>
      <c r="AZ659" s="256"/>
      <c r="BA659" s="256"/>
      <c r="BB659" s="256"/>
      <c r="BC659" s="256"/>
      <c r="BD659" s="256"/>
      <c r="BE659" s="256"/>
      <c r="BF659" s="256"/>
      <c r="BG659" s="256"/>
      <c r="BH659" s="256"/>
      <c r="BI659" s="256"/>
      <c r="BJ659" s="256"/>
      <c r="BK659" s="256"/>
      <c r="BL659" s="256"/>
      <c r="BM659" s="256"/>
      <c r="BN659" s="256"/>
      <c r="BO659" s="256"/>
      <c r="BP659" s="256"/>
      <c r="BQ659" s="256"/>
    </row>
    <row r="660" spans="1:69" s="255" customFormat="1" ht="12.75">
      <c r="A660" s="249">
        <v>2670.0804681784898</v>
      </c>
      <c r="B660" s="250" t="s">
        <v>360</v>
      </c>
      <c r="C660" s="251" t="s">
        <v>482</v>
      </c>
      <c r="D660" s="249">
        <v>3.0388639123118009</v>
      </c>
      <c r="E660" s="224">
        <v>51.446399999999997</v>
      </c>
      <c r="F660" s="224">
        <v>0.86850000000000005</v>
      </c>
      <c r="G660" s="224">
        <v>2.25</v>
      </c>
      <c r="H660" s="224">
        <v>0.57189999999999996</v>
      </c>
      <c r="I660" s="224">
        <v>7.9382339999999996</v>
      </c>
      <c r="J660" s="224">
        <v>0.17519999999999999</v>
      </c>
      <c r="K660" s="224">
        <v>17.150950000000002</v>
      </c>
      <c r="L660" s="224">
        <v>18.432780000000001</v>
      </c>
      <c r="M660" s="224">
        <v>0.24</v>
      </c>
      <c r="N660" s="224">
        <v>99.073964000000004</v>
      </c>
      <c r="O660" s="276"/>
      <c r="P660" s="253">
        <v>1.9094357493217184</v>
      </c>
      <c r="Q660" s="253">
        <v>9.0564250678281555E-2</v>
      </c>
      <c r="R660" s="253">
        <v>7.8568686888376149E-3</v>
      </c>
      <c r="S660" s="253">
        <v>2.4240447400623314E-2</v>
      </c>
      <c r="T660" s="253">
        <v>1.6782071647659928E-2</v>
      </c>
      <c r="U660" s="253">
        <v>3.4715044666631556E-2</v>
      </c>
      <c r="V660" s="253">
        <v>0.16713561615679351</v>
      </c>
      <c r="W660" s="253">
        <v>0.74926995143945407</v>
      </c>
      <c r="X660" s="253">
        <v>0.19968759908754821</v>
      </c>
      <c r="Y660" s="253">
        <v>4.4543238185716899E-2</v>
      </c>
      <c r="Z660" s="253">
        <v>5.5076952288142193E-3</v>
      </c>
      <c r="AA660" s="253">
        <v>0.73299083837182633</v>
      </c>
      <c r="AB660" s="253">
        <v>1.7270629126094353E-2</v>
      </c>
      <c r="AC660" s="253">
        <f t="shared" si="36"/>
        <v>4</v>
      </c>
      <c r="AD660" s="249">
        <v>79.387325869328635</v>
      </c>
      <c r="AF660" s="252">
        <v>0.25</v>
      </c>
      <c r="AG660" s="252">
        <v>1.67</v>
      </c>
      <c r="AH660" s="252">
        <v>1.1100000000000001</v>
      </c>
      <c r="AI660" s="252">
        <v>4.09</v>
      </c>
      <c r="AJ660" s="252">
        <v>0.65</v>
      </c>
      <c r="AK660" s="252">
        <v>7.76</v>
      </c>
      <c r="AL660" s="252">
        <v>0.35</v>
      </c>
      <c r="AM660" s="252">
        <v>0.28999999999999998</v>
      </c>
      <c r="AN660" s="252">
        <v>6.22</v>
      </c>
      <c r="AO660" s="256"/>
      <c r="AP660" s="483" t="s">
        <v>1762</v>
      </c>
      <c r="AQ660" s="252">
        <v>30</v>
      </c>
      <c r="AR660" s="252">
        <v>15</v>
      </c>
      <c r="AS660" s="256"/>
      <c r="AT660" s="256"/>
      <c r="AU660" s="256"/>
      <c r="AV660" s="256"/>
      <c r="AW660" s="256"/>
      <c r="AX660" s="256"/>
      <c r="AY660" s="256"/>
      <c r="AZ660" s="256"/>
      <c r="BA660" s="256"/>
      <c r="BB660" s="256"/>
      <c r="BC660" s="256"/>
      <c r="BD660" s="256"/>
      <c r="BE660" s="256"/>
      <c r="BF660" s="256"/>
      <c r="BG660" s="256"/>
      <c r="BH660" s="256"/>
      <c r="BI660" s="256"/>
      <c r="BJ660" s="256"/>
      <c r="BK660" s="256"/>
      <c r="BL660" s="256"/>
      <c r="BM660" s="256"/>
      <c r="BN660" s="256"/>
      <c r="BO660" s="256"/>
      <c r="BP660" s="256"/>
      <c r="BQ660" s="256"/>
    </row>
    <row r="661" spans="1:69" s="255" customFormat="1" ht="12.75">
      <c r="A661" s="249">
        <v>2670.0804681784898</v>
      </c>
      <c r="B661" s="250" t="s">
        <v>360</v>
      </c>
      <c r="C661" s="251" t="s">
        <v>482</v>
      </c>
      <c r="D661" s="249">
        <v>6.0388639123118004</v>
      </c>
      <c r="E661" s="224">
        <v>51.605800000000002</v>
      </c>
      <c r="F661" s="224">
        <v>0.78190000000000004</v>
      </c>
      <c r="G661" s="224">
        <v>2.16</v>
      </c>
      <c r="H661" s="224">
        <v>0.76800000000000002</v>
      </c>
      <c r="I661" s="224">
        <v>7.6379219999999997</v>
      </c>
      <c r="J661" s="224">
        <v>0.1832</v>
      </c>
      <c r="K661" s="224">
        <v>17.351780000000002</v>
      </c>
      <c r="L661" s="224">
        <v>18.47242</v>
      </c>
      <c r="M661" s="224">
        <v>0.223</v>
      </c>
      <c r="N661" s="224">
        <v>99.184022000000013</v>
      </c>
      <c r="O661" s="276"/>
      <c r="P661" s="253">
        <v>1.9116663602436936</v>
      </c>
      <c r="Q661" s="253">
        <v>8.833363975630637E-2</v>
      </c>
      <c r="R661" s="253">
        <v>5.9688277967966386E-3</v>
      </c>
      <c r="S661" s="253">
        <v>2.1781387696433376E-2</v>
      </c>
      <c r="T661" s="253">
        <v>2.2493146821595644E-2</v>
      </c>
      <c r="U661" s="253">
        <v>3.2325304372761821E-2</v>
      </c>
      <c r="V661" s="253">
        <v>0.16122229107859581</v>
      </c>
      <c r="W661" s="253">
        <v>0.75620904223381635</v>
      </c>
      <c r="X661" s="253">
        <v>0.20201300972149977</v>
      </c>
      <c r="Y661" s="253">
        <v>4.3068779181448427E-2</v>
      </c>
      <c r="Z661" s="253">
        <v>5.74810630750672E-3</v>
      </c>
      <c r="AA661" s="253">
        <v>0.73315369016183074</v>
      </c>
      <c r="AB661" s="253">
        <v>1.6016414627714293E-2</v>
      </c>
      <c r="AC661" s="253">
        <f t="shared" si="36"/>
        <v>4</v>
      </c>
      <c r="AD661" s="249">
        <v>80.196789007826979</v>
      </c>
      <c r="AF661" s="252">
        <v>0.25</v>
      </c>
      <c r="AG661" s="252">
        <v>1.8</v>
      </c>
      <c r="AH661" s="252">
        <v>1.1299999999999999</v>
      </c>
      <c r="AI661" s="252">
        <v>3.35</v>
      </c>
      <c r="AJ661" s="252">
        <v>0.67</v>
      </c>
      <c r="AK661" s="252">
        <v>7.35</v>
      </c>
      <c r="AL661" s="252">
        <v>0.35</v>
      </c>
      <c r="AM661" s="252">
        <v>0.28999999999999998</v>
      </c>
      <c r="AN661" s="252">
        <v>6.66</v>
      </c>
      <c r="AO661" s="256"/>
      <c r="AP661" s="483" t="s">
        <v>1762</v>
      </c>
      <c r="AQ661" s="252">
        <v>30</v>
      </c>
      <c r="AR661" s="252">
        <v>15</v>
      </c>
      <c r="AS661" s="256"/>
      <c r="AT661" s="256"/>
      <c r="AU661" s="256"/>
      <c r="AV661" s="256"/>
      <c r="AW661" s="256"/>
      <c r="AX661" s="256"/>
      <c r="AY661" s="256"/>
      <c r="AZ661" s="256"/>
      <c r="BA661" s="256"/>
      <c r="BB661" s="256"/>
      <c r="BC661" s="256"/>
      <c r="BD661" s="256"/>
      <c r="BE661" s="256"/>
      <c r="BF661" s="256"/>
      <c r="BG661" s="256"/>
      <c r="BH661" s="256"/>
      <c r="BI661" s="256"/>
      <c r="BJ661" s="256"/>
      <c r="BK661" s="256"/>
      <c r="BL661" s="256"/>
      <c r="BM661" s="256"/>
      <c r="BN661" s="256"/>
      <c r="BO661" s="256"/>
      <c r="BP661" s="256"/>
      <c r="BQ661" s="256"/>
    </row>
    <row r="662" spans="1:69" s="255" customFormat="1" ht="12.75">
      <c r="A662" s="249">
        <v>2670.0804681784898</v>
      </c>
      <c r="B662" s="250" t="s">
        <v>360</v>
      </c>
      <c r="C662" s="251" t="s">
        <v>482</v>
      </c>
      <c r="D662" s="249">
        <v>9.0388639123118004</v>
      </c>
      <c r="E662" s="224">
        <v>51.77516</v>
      </c>
      <c r="F662" s="224">
        <v>0.64980000000000004</v>
      </c>
      <c r="G662" s="224">
        <v>1.91</v>
      </c>
      <c r="H662" s="224">
        <v>0.95379999999999998</v>
      </c>
      <c r="I662" s="224">
        <v>7.1774449999999996</v>
      </c>
      <c r="J662" s="224">
        <v>0.1704</v>
      </c>
      <c r="K662" s="224">
        <v>17.904070000000001</v>
      </c>
      <c r="L662" s="224">
        <v>18.40305</v>
      </c>
      <c r="M662" s="224">
        <v>0.23849999999999999</v>
      </c>
      <c r="N662" s="224">
        <v>99.182225000000003</v>
      </c>
      <c r="O662" s="276"/>
      <c r="P662" s="253">
        <v>1.9125307935599305</v>
      </c>
      <c r="Q662" s="253">
        <v>8.3152646619170253E-2</v>
      </c>
      <c r="R662" s="253" t="s">
        <v>462</v>
      </c>
      <c r="S662" s="253">
        <v>1.8050425460275119E-2</v>
      </c>
      <c r="T662" s="253">
        <v>2.7856061970563853E-2</v>
      </c>
      <c r="U662" s="253">
        <v>4.4910204775220564E-2</v>
      </c>
      <c r="V662" s="253">
        <v>0.13891198912602518</v>
      </c>
      <c r="W662" s="253">
        <v>0.77458787848881483</v>
      </c>
      <c r="X662" s="253">
        <v>0.21134488639944105</v>
      </c>
      <c r="Y662" s="253">
        <v>3.7901882248192346E-2</v>
      </c>
      <c r="Z662" s="253">
        <v>5.331412874908857E-3</v>
      </c>
      <c r="AA662" s="253">
        <v>0.7283404670720911</v>
      </c>
      <c r="AB662" s="253">
        <v>1.7081351405366558E-2</v>
      </c>
      <c r="AC662" s="253">
        <f t="shared" si="36"/>
        <v>4</v>
      </c>
      <c r="AD662" s="249">
        <v>81.640142413392951</v>
      </c>
      <c r="AF662" s="252">
        <v>0.25</v>
      </c>
      <c r="AG662" s="252">
        <v>2.06</v>
      </c>
      <c r="AH662" s="252">
        <v>1.21</v>
      </c>
      <c r="AI662" s="252">
        <v>2.88</v>
      </c>
      <c r="AJ662" s="252">
        <v>0.69</v>
      </c>
      <c r="AK662" s="252">
        <v>7.96</v>
      </c>
      <c r="AL662" s="252">
        <v>0.34</v>
      </c>
      <c r="AM662" s="252">
        <v>0.28999999999999998</v>
      </c>
      <c r="AN662" s="252">
        <v>6.35</v>
      </c>
      <c r="AO662" s="256"/>
      <c r="AP662" s="483" t="s">
        <v>1762</v>
      </c>
      <c r="AQ662" s="252">
        <v>30</v>
      </c>
      <c r="AR662" s="252">
        <v>15</v>
      </c>
      <c r="AS662" s="256"/>
      <c r="AT662" s="256"/>
      <c r="AU662" s="256"/>
      <c r="AV662" s="256"/>
      <c r="AW662" s="256"/>
      <c r="AX662" s="256"/>
      <c r="AY662" s="256"/>
      <c r="AZ662" s="256"/>
      <c r="BA662" s="256"/>
      <c r="BB662" s="256"/>
      <c r="BC662" s="256"/>
      <c r="BD662" s="256"/>
      <c r="BE662" s="256"/>
      <c r="BF662" s="256"/>
      <c r="BG662" s="256"/>
      <c r="BH662" s="256"/>
      <c r="BI662" s="256"/>
      <c r="BJ662" s="256"/>
      <c r="BK662" s="256"/>
      <c r="BL662" s="256"/>
      <c r="BM662" s="256"/>
      <c r="BN662" s="256"/>
      <c r="BO662" s="256"/>
      <c r="BP662" s="256"/>
      <c r="BQ662" s="256"/>
    </row>
    <row r="663" spans="1:69" s="255" customFormat="1" ht="12.75">
      <c r="A663" s="249">
        <v>2670.0804681784898</v>
      </c>
      <c r="B663" s="250" t="s">
        <v>360</v>
      </c>
      <c r="C663" s="251" t="s">
        <v>482</v>
      </c>
      <c r="D663" s="249">
        <v>12.0388639123118</v>
      </c>
      <c r="E663" s="224">
        <v>51.894710000000003</v>
      </c>
      <c r="F663" s="224">
        <v>0.61029999999999995</v>
      </c>
      <c r="G663" s="224">
        <v>1.8130999999999999</v>
      </c>
      <c r="H663" s="224">
        <v>0.92849999999999999</v>
      </c>
      <c r="I663" s="224">
        <v>7.0072679999999998</v>
      </c>
      <c r="J663" s="224">
        <v>0.16589999999999999</v>
      </c>
      <c r="K663" s="224">
        <v>17.894020000000001</v>
      </c>
      <c r="L663" s="224">
        <v>18.363409999999998</v>
      </c>
      <c r="M663" s="224">
        <v>0.24890000000000001</v>
      </c>
      <c r="N663" s="224">
        <v>98.926108000000013</v>
      </c>
      <c r="O663" s="276"/>
      <c r="P663" s="253">
        <v>1.9209876358706499</v>
      </c>
      <c r="Q663" s="253">
        <v>7.9012364129350088E-2</v>
      </c>
      <c r="R663" s="253">
        <v>8.8087078266241292E-5</v>
      </c>
      <c r="S663" s="253">
        <v>1.698891327596987E-2</v>
      </c>
      <c r="T663" s="253">
        <v>2.7174327390865331E-2</v>
      </c>
      <c r="U663" s="253">
        <v>3.5635897860361254E-2</v>
      </c>
      <c r="V663" s="253">
        <v>0.14272148359552783</v>
      </c>
      <c r="W663" s="253">
        <v>0.7773912907990097</v>
      </c>
      <c r="X663" s="253">
        <v>0.21006514392945658</v>
      </c>
      <c r="Y663" s="253">
        <v>3.8565918281005682E-2</v>
      </c>
      <c r="Z663" s="253">
        <v>5.20155991689265E-3</v>
      </c>
      <c r="AA663" s="253">
        <v>0.72830360312056197</v>
      </c>
      <c r="AB663" s="253">
        <v>1.7863774752083079E-2</v>
      </c>
      <c r="AC663" s="253">
        <f t="shared" si="36"/>
        <v>4</v>
      </c>
      <c r="AD663" s="249">
        <v>81.988795267035144</v>
      </c>
      <c r="AF663" s="252">
        <v>0.25</v>
      </c>
      <c r="AG663" s="252">
        <v>2.15</v>
      </c>
      <c r="AH663" s="252">
        <v>1.25</v>
      </c>
      <c r="AI663" s="252">
        <v>2.98</v>
      </c>
      <c r="AJ663" s="252">
        <v>0.7</v>
      </c>
      <c r="AK663" s="252">
        <v>8.06</v>
      </c>
      <c r="AL663" s="252">
        <v>0.34</v>
      </c>
      <c r="AM663" s="252">
        <v>0.28999999999999998</v>
      </c>
      <c r="AN663" s="252">
        <v>6</v>
      </c>
      <c r="AO663" s="256"/>
      <c r="AP663" s="483" t="s">
        <v>1762</v>
      </c>
      <c r="AQ663" s="252">
        <v>30</v>
      </c>
      <c r="AR663" s="252">
        <v>15</v>
      </c>
      <c r="AS663" s="256"/>
      <c r="AT663" s="256"/>
      <c r="AU663" s="256"/>
      <c r="AV663" s="256"/>
      <c r="AW663" s="256"/>
      <c r="AX663" s="256"/>
      <c r="AY663" s="256"/>
      <c r="AZ663" s="256"/>
      <c r="BA663" s="256"/>
      <c r="BB663" s="256"/>
      <c r="BC663" s="256"/>
      <c r="BD663" s="256"/>
      <c r="BE663" s="256"/>
      <c r="BF663" s="256"/>
      <c r="BG663" s="256"/>
      <c r="BH663" s="256"/>
      <c r="BI663" s="256"/>
      <c r="BJ663" s="256"/>
      <c r="BK663" s="256"/>
      <c r="BL663" s="256"/>
      <c r="BM663" s="256"/>
      <c r="BN663" s="256"/>
      <c r="BO663" s="256"/>
      <c r="BP663" s="256"/>
      <c r="BQ663" s="256"/>
    </row>
    <row r="664" spans="1:69" s="255" customFormat="1" ht="12.75">
      <c r="A664" s="249">
        <v>2670.0804681784898</v>
      </c>
      <c r="B664" s="250" t="s">
        <v>360</v>
      </c>
      <c r="C664" s="251" t="s">
        <v>482</v>
      </c>
      <c r="D664" s="249">
        <v>15.0388639123118</v>
      </c>
      <c r="E664" s="224">
        <v>52.293210000000002</v>
      </c>
      <c r="F664" s="224">
        <v>0.58309999999999995</v>
      </c>
      <c r="G664" s="224">
        <v>1.6509</v>
      </c>
      <c r="H664" s="224">
        <v>0.89439999999999997</v>
      </c>
      <c r="I664" s="224">
        <v>6.4867280000000003</v>
      </c>
      <c r="J664" s="224">
        <v>0.1736</v>
      </c>
      <c r="K664" s="224">
        <v>17.853860000000001</v>
      </c>
      <c r="L664" s="224">
        <v>19.176030000000001</v>
      </c>
      <c r="M664" s="224">
        <v>0.27979999999999999</v>
      </c>
      <c r="N664" s="224">
        <v>99.391627999999997</v>
      </c>
      <c r="O664" s="276"/>
      <c r="P664" s="253">
        <v>1.9250178039200745</v>
      </c>
      <c r="Q664" s="253">
        <v>7.1625215074451118E-2</v>
      </c>
      <c r="R664" s="253" t="s">
        <v>462</v>
      </c>
      <c r="S664" s="253">
        <v>1.6141847480339012E-2</v>
      </c>
      <c r="T664" s="253">
        <v>2.6031347784055432E-2</v>
      </c>
      <c r="U664" s="253">
        <v>3.9994407998129589E-2</v>
      </c>
      <c r="V664" s="253">
        <v>0.1291074841555433</v>
      </c>
      <c r="W664" s="253">
        <v>0.79208189358740688</v>
      </c>
      <c r="X664" s="253">
        <v>0.18770160170585012</v>
      </c>
      <c r="Y664" s="253">
        <v>3.0594919243074364E-2</v>
      </c>
      <c r="Z664" s="253">
        <v>5.4128364991312562E-3</v>
      </c>
      <c r="AA664" s="253">
        <v>0.75632036889448062</v>
      </c>
      <c r="AB664" s="253">
        <v>1.9970273657463566E-2</v>
      </c>
      <c r="AC664" s="253">
        <f t="shared" si="36"/>
        <v>3.9999999999999991</v>
      </c>
      <c r="AD664" s="249">
        <v>83.069084726207947</v>
      </c>
      <c r="AF664" s="252">
        <v>0.24</v>
      </c>
      <c r="AG664" s="252">
        <v>2.2200000000000002</v>
      </c>
      <c r="AH664" s="252">
        <v>1.32</v>
      </c>
      <c r="AI664" s="252">
        <v>3.05</v>
      </c>
      <c r="AJ664" s="252">
        <v>0.73</v>
      </c>
      <c r="AK664" s="252">
        <v>7.63</v>
      </c>
      <c r="AL664" s="252">
        <v>0.34</v>
      </c>
      <c r="AM664" s="252">
        <v>0.28999999999999998</v>
      </c>
      <c r="AN664" s="252">
        <v>5.49</v>
      </c>
      <c r="AO664" s="256"/>
      <c r="AP664" s="483" t="s">
        <v>1762</v>
      </c>
      <c r="AQ664" s="252">
        <v>30</v>
      </c>
      <c r="AR664" s="252">
        <v>15</v>
      </c>
      <c r="AS664" s="256"/>
      <c r="AT664" s="256"/>
      <c r="AU664" s="256"/>
      <c r="AV664" s="256"/>
      <c r="AW664" s="256"/>
      <c r="AX664" s="256"/>
      <c r="AY664" s="256"/>
      <c r="AZ664" s="256"/>
      <c r="BA664" s="256"/>
      <c r="BB664" s="256"/>
      <c r="BC664" s="256"/>
      <c r="BD664" s="256"/>
      <c r="BE664" s="256"/>
      <c r="BF664" s="256"/>
      <c r="BG664" s="256"/>
      <c r="BH664" s="256"/>
      <c r="BI664" s="256"/>
      <c r="BJ664" s="256"/>
      <c r="BK664" s="256"/>
      <c r="BL664" s="256"/>
      <c r="BM664" s="256"/>
      <c r="BN664" s="256"/>
      <c r="BO664" s="256"/>
      <c r="BP664" s="256"/>
      <c r="BQ664" s="256"/>
    </row>
    <row r="665" spans="1:69" s="255" customFormat="1" ht="12.75">
      <c r="A665" s="249">
        <v>2670.0804681784898</v>
      </c>
      <c r="B665" s="250" t="s">
        <v>360</v>
      </c>
      <c r="C665" s="251" t="s">
        <v>482</v>
      </c>
      <c r="D665" s="249">
        <v>18.0388639123118</v>
      </c>
      <c r="E665" s="224">
        <v>52.193579999999997</v>
      </c>
      <c r="F665" s="224">
        <v>0.61599999999999999</v>
      </c>
      <c r="G665" s="224">
        <v>1.7569999999999999</v>
      </c>
      <c r="H665" s="224">
        <v>0.98839999999999995</v>
      </c>
      <c r="I665" s="224">
        <v>6.4967379999999997</v>
      </c>
      <c r="J665" s="224">
        <v>0.14779999999999999</v>
      </c>
      <c r="K665" s="224">
        <v>17.653030000000001</v>
      </c>
      <c r="L665" s="224">
        <v>19.27514</v>
      </c>
      <c r="M665" s="224">
        <v>0.27260000000000001</v>
      </c>
      <c r="N665" s="224">
        <v>99.400287999999975</v>
      </c>
      <c r="O665" s="276"/>
      <c r="P665" s="253">
        <v>1.9230521612515024</v>
      </c>
      <c r="Q665" s="253">
        <v>7.6295945950950864E-2</v>
      </c>
      <c r="R665" s="253" t="s">
        <v>462</v>
      </c>
      <c r="S665" s="253">
        <v>1.7067717233548937E-2</v>
      </c>
      <c r="T665" s="253">
        <v>2.8792682588749285E-2</v>
      </c>
      <c r="U665" s="253">
        <v>3.4145234280261505E-2</v>
      </c>
      <c r="V665" s="253">
        <v>0.13460155863204998</v>
      </c>
      <c r="W665" s="253">
        <v>0.78604470006293747</v>
      </c>
      <c r="X665" s="253">
        <v>0.18357578591554169</v>
      </c>
      <c r="Y665" s="253">
        <v>3.1435345737153342E-2</v>
      </c>
      <c r="Z665" s="253">
        <v>4.6124763363346762E-3</v>
      </c>
      <c r="AA665" s="253">
        <v>0.76090277222090519</v>
      </c>
      <c r="AB665" s="253">
        <v>1.9473619790065094E-2</v>
      </c>
      <c r="AC665" s="253">
        <f t="shared" si="36"/>
        <v>4</v>
      </c>
      <c r="AD665" s="249">
        <v>82.887528679196393</v>
      </c>
      <c r="AF665" s="252">
        <v>0.24</v>
      </c>
      <c r="AG665" s="252">
        <v>2.14</v>
      </c>
      <c r="AH665" s="252">
        <v>1.27</v>
      </c>
      <c r="AI665" s="252">
        <v>2.86</v>
      </c>
      <c r="AJ665" s="252">
        <v>0.73</v>
      </c>
      <c r="AK665" s="252">
        <v>8.94</v>
      </c>
      <c r="AL665" s="252">
        <v>0.34</v>
      </c>
      <c r="AM665" s="252">
        <v>0.28999999999999998</v>
      </c>
      <c r="AN665" s="252">
        <v>5.61</v>
      </c>
      <c r="AO665" s="256"/>
      <c r="AP665" s="483" t="s">
        <v>1762</v>
      </c>
      <c r="AQ665" s="252">
        <v>30</v>
      </c>
      <c r="AR665" s="252">
        <v>15</v>
      </c>
      <c r="AS665" s="256"/>
      <c r="AT665" s="256"/>
      <c r="AU665" s="256"/>
      <c r="AV665" s="256"/>
      <c r="AW665" s="256"/>
      <c r="AX665" s="256"/>
      <c r="AY665" s="256"/>
      <c r="AZ665" s="256"/>
      <c r="BA665" s="256"/>
      <c r="BB665" s="256"/>
      <c r="BC665" s="256"/>
      <c r="BD665" s="256"/>
      <c r="BE665" s="256"/>
      <c r="BF665" s="256"/>
      <c r="BG665" s="256"/>
      <c r="BH665" s="256"/>
      <c r="BI665" s="256"/>
      <c r="BJ665" s="256"/>
      <c r="BK665" s="256"/>
      <c r="BL665" s="256"/>
      <c r="BM665" s="256"/>
      <c r="BN665" s="256"/>
      <c r="BO665" s="256"/>
      <c r="BP665" s="256"/>
      <c r="BQ665" s="256"/>
    </row>
    <row r="666" spans="1:69" s="255" customFormat="1" ht="12.75">
      <c r="A666" s="249">
        <v>2670.0804681784898</v>
      </c>
      <c r="B666" s="250" t="s">
        <v>360</v>
      </c>
      <c r="C666" s="251" t="s">
        <v>482</v>
      </c>
      <c r="D666" s="249">
        <v>21.0388639123118</v>
      </c>
      <c r="E666" s="224">
        <v>52.253360000000001</v>
      </c>
      <c r="F666" s="224">
        <v>0.62160000000000004</v>
      </c>
      <c r="G666" s="224">
        <v>1.7705</v>
      </c>
      <c r="H666" s="224">
        <v>0.9415</v>
      </c>
      <c r="I666" s="224">
        <v>6.4667079999999997</v>
      </c>
      <c r="J666" s="224">
        <v>0.1409</v>
      </c>
      <c r="K666" s="224">
        <v>17.632940000000001</v>
      </c>
      <c r="L666" s="224">
        <v>19.44361</v>
      </c>
      <c r="M666" s="224">
        <v>0.25159999999999999</v>
      </c>
      <c r="N666" s="224">
        <v>99.522717999999998</v>
      </c>
      <c r="O666" s="276"/>
      <c r="P666" s="253">
        <v>1.923098963369428</v>
      </c>
      <c r="Q666" s="253">
        <v>7.6796082379490996E-2</v>
      </c>
      <c r="R666" s="253" t="s">
        <v>462</v>
      </c>
      <c r="S666" s="253">
        <v>1.7203593296651349E-2</v>
      </c>
      <c r="T666" s="253">
        <v>2.7395747291330583E-2</v>
      </c>
      <c r="U666" s="253">
        <v>3.3156382541791984E-2</v>
      </c>
      <c r="V666" s="253">
        <v>0.13500000107212942</v>
      </c>
      <c r="W666" s="253">
        <v>0.78734923004917778</v>
      </c>
      <c r="X666" s="253">
        <v>0.18008330183507917</v>
      </c>
      <c r="Y666" s="253">
        <v>3.0877335003286682E-2</v>
      </c>
      <c r="Z666" s="253">
        <v>4.3922205987602147E-3</v>
      </c>
      <c r="AA666" s="253">
        <v>0.76669381701810146</v>
      </c>
      <c r="AB666" s="253">
        <v>1.7953325544772428E-2</v>
      </c>
      <c r="AC666" s="253">
        <f t="shared" si="36"/>
        <v>4.0000000000000009</v>
      </c>
      <c r="AD666" s="249">
        <v>82.937035809510704</v>
      </c>
      <c r="AF666" s="252">
        <v>0.24</v>
      </c>
      <c r="AG666" s="252">
        <v>2.1</v>
      </c>
      <c r="AH666" s="252">
        <v>1.27</v>
      </c>
      <c r="AI666" s="252">
        <v>2.98</v>
      </c>
      <c r="AJ666" s="252">
        <v>0.73</v>
      </c>
      <c r="AK666" s="252">
        <v>9.2899999999999991</v>
      </c>
      <c r="AL666" s="252">
        <v>0.34</v>
      </c>
      <c r="AM666" s="252">
        <v>0.28000000000000003</v>
      </c>
      <c r="AN666" s="252">
        <v>6.02</v>
      </c>
      <c r="AO666" s="256"/>
      <c r="AP666" s="483" t="s">
        <v>1762</v>
      </c>
      <c r="AQ666" s="252">
        <v>30</v>
      </c>
      <c r="AR666" s="252">
        <v>15</v>
      </c>
      <c r="AS666" s="256"/>
      <c r="AT666" s="256"/>
      <c r="AU666" s="256"/>
      <c r="AV666" s="256"/>
      <c r="AW666" s="256"/>
      <c r="AX666" s="256"/>
      <c r="AY666" s="256"/>
      <c r="AZ666" s="256"/>
      <c r="BA666" s="256"/>
      <c r="BB666" s="256"/>
      <c r="BC666" s="256"/>
      <c r="BD666" s="256"/>
      <c r="BE666" s="256"/>
      <c r="BF666" s="256"/>
      <c r="BG666" s="256"/>
      <c r="BH666" s="256"/>
      <c r="BI666" s="256"/>
      <c r="BJ666" s="256"/>
      <c r="BK666" s="256"/>
      <c r="BL666" s="256"/>
      <c r="BM666" s="256"/>
      <c r="BN666" s="256"/>
      <c r="BO666" s="256"/>
      <c r="BP666" s="256"/>
      <c r="BQ666" s="256"/>
    </row>
    <row r="667" spans="1:69" s="255" customFormat="1" ht="12.75">
      <c r="A667" s="249">
        <v>2670.0804681784898</v>
      </c>
      <c r="B667" s="250" t="s">
        <v>360</v>
      </c>
      <c r="C667" s="251" t="s">
        <v>482</v>
      </c>
      <c r="D667" s="249">
        <v>24.0388639123118</v>
      </c>
      <c r="E667" s="224">
        <v>52.273290000000003</v>
      </c>
      <c r="F667" s="224">
        <v>0.60389999999999999</v>
      </c>
      <c r="G667" s="224">
        <v>1.7482</v>
      </c>
      <c r="H667" s="224">
        <v>0.96830000000000005</v>
      </c>
      <c r="I667" s="224">
        <v>6.4667079999999997</v>
      </c>
      <c r="J667" s="224">
        <v>0.1608</v>
      </c>
      <c r="K667" s="224">
        <v>17.572690000000001</v>
      </c>
      <c r="L667" s="224">
        <v>19.32469</v>
      </c>
      <c r="M667" s="224">
        <v>0.27379999999999999</v>
      </c>
      <c r="N667" s="224">
        <v>99.392378000000008</v>
      </c>
      <c r="O667" s="276"/>
      <c r="P667" s="253">
        <v>1.9265943265744372</v>
      </c>
      <c r="Q667" s="253">
        <v>7.3405673425562812E-2</v>
      </c>
      <c r="R667" s="253">
        <v>2.5319989014951361E-3</v>
      </c>
      <c r="S667" s="253">
        <v>1.6737717018758955E-2</v>
      </c>
      <c r="T667" s="253">
        <v>2.8216022253557155E-2</v>
      </c>
      <c r="U667" s="253">
        <v>2.8747708877594036E-2</v>
      </c>
      <c r="V667" s="253">
        <v>0.13869453633340889</v>
      </c>
      <c r="W667" s="253">
        <v>0.78507201661518533</v>
      </c>
      <c r="X667" s="253">
        <v>0.18043900449788372</v>
      </c>
      <c r="Y667" s="253">
        <v>3.1877208123140481E-2</v>
      </c>
      <c r="Z667" s="253">
        <v>5.0197515893552662E-3</v>
      </c>
      <c r="AA667" s="253">
        <v>0.76309854514501929</v>
      </c>
      <c r="AB667" s="253">
        <v>1.9565490644601259E-2</v>
      </c>
      <c r="AC667" s="253">
        <f t="shared" si="36"/>
        <v>3.9999999999999996</v>
      </c>
      <c r="AD667" s="249">
        <v>82.888544066574724</v>
      </c>
      <c r="AF667" s="252">
        <v>0.24</v>
      </c>
      <c r="AG667" s="252">
        <v>2.16</v>
      </c>
      <c r="AH667" s="252">
        <v>1.28</v>
      </c>
      <c r="AI667" s="252">
        <v>2.86</v>
      </c>
      <c r="AJ667" s="252">
        <v>0.73</v>
      </c>
      <c r="AK667" s="252">
        <v>8.3000000000000007</v>
      </c>
      <c r="AL667" s="252">
        <v>0.34</v>
      </c>
      <c r="AM667" s="252">
        <v>0.28000000000000003</v>
      </c>
      <c r="AN667" s="252">
        <v>5.58</v>
      </c>
      <c r="AO667" s="256"/>
      <c r="AP667" s="483" t="s">
        <v>1762</v>
      </c>
      <c r="AQ667" s="252">
        <v>30</v>
      </c>
      <c r="AR667" s="252">
        <v>15</v>
      </c>
      <c r="AS667" s="256"/>
      <c r="AT667" s="256"/>
      <c r="AU667" s="256"/>
      <c r="AV667" s="256"/>
      <c r="AW667" s="256"/>
      <c r="AX667" s="256"/>
      <c r="AY667" s="256"/>
      <c r="AZ667" s="256"/>
      <c r="BA667" s="256"/>
      <c r="BB667" s="256"/>
      <c r="BC667" s="256"/>
      <c r="BD667" s="256"/>
      <c r="BE667" s="256"/>
      <c r="BF667" s="256"/>
      <c r="BG667" s="256"/>
      <c r="BH667" s="256"/>
      <c r="BI667" s="256"/>
      <c r="BJ667" s="256"/>
      <c r="BK667" s="256"/>
      <c r="BL667" s="256"/>
      <c r="BM667" s="256"/>
      <c r="BN667" s="256"/>
      <c r="BO667" s="256"/>
      <c r="BP667" s="256"/>
      <c r="BQ667" s="256"/>
    </row>
    <row r="668" spans="1:69" s="255" customFormat="1" ht="12.75">
      <c r="A668" s="249">
        <v>2670.0804681784898</v>
      </c>
      <c r="B668" s="250" t="s">
        <v>360</v>
      </c>
      <c r="C668" s="251" t="s">
        <v>482</v>
      </c>
      <c r="D668" s="249">
        <v>27.0388639123118</v>
      </c>
      <c r="E668" s="224">
        <v>52.20355</v>
      </c>
      <c r="F668" s="224">
        <v>0.629</v>
      </c>
      <c r="G668" s="224">
        <v>1.8159000000000001</v>
      </c>
      <c r="H668" s="224">
        <v>0.93980010000000003</v>
      </c>
      <c r="I668" s="224">
        <v>6.5668110000000004</v>
      </c>
      <c r="J668" s="224">
        <v>0.13270000000000001</v>
      </c>
      <c r="K668" s="224">
        <v>17.582740000000001</v>
      </c>
      <c r="L668" s="224">
        <v>19.285039999999999</v>
      </c>
      <c r="M668" s="224">
        <v>0.2636</v>
      </c>
      <c r="N668" s="224">
        <v>99.41914109999999</v>
      </c>
      <c r="O668" s="276"/>
      <c r="P668" s="253">
        <v>1.9236866719282006</v>
      </c>
      <c r="Q668" s="253">
        <v>7.6313328071799358E-2</v>
      </c>
      <c r="R668" s="253">
        <v>2.5512437919394948E-3</v>
      </c>
      <c r="S668" s="253">
        <v>1.7430333364663503E-2</v>
      </c>
      <c r="T668" s="253">
        <v>2.7380741217790848E-2</v>
      </c>
      <c r="U668" s="253">
        <v>3.0353982286747794E-2</v>
      </c>
      <c r="V668" s="253">
        <v>0.13941973101383254</v>
      </c>
      <c r="W668" s="253">
        <v>0.78286396832502625</v>
      </c>
      <c r="X668" s="253">
        <v>0.18302987616176253</v>
      </c>
      <c r="Y668" s="253">
        <v>3.259567068409714E-2</v>
      </c>
      <c r="Z668" s="253">
        <v>4.1418175192185214E-3</v>
      </c>
      <c r="AA668" s="253">
        <v>0.76139932968091717</v>
      </c>
      <c r="AB668" s="253">
        <v>1.8833305954004721E-2</v>
      </c>
      <c r="AC668" s="253">
        <f t="shared" si="36"/>
        <v>4.0000000000000009</v>
      </c>
      <c r="AD668" s="249">
        <v>82.677757969883743</v>
      </c>
      <c r="AF668" s="252">
        <v>0.24</v>
      </c>
      <c r="AG668" s="252">
        <v>2.12</v>
      </c>
      <c r="AH668" s="252">
        <v>1.25</v>
      </c>
      <c r="AI668" s="252">
        <v>2.99</v>
      </c>
      <c r="AJ668" s="252">
        <v>0.72</v>
      </c>
      <c r="AK668" s="252">
        <v>9.98</v>
      </c>
      <c r="AL668" s="252">
        <v>0.34</v>
      </c>
      <c r="AM668" s="252">
        <v>0.28999999999999998</v>
      </c>
      <c r="AN668" s="252">
        <v>5.81</v>
      </c>
      <c r="AO668" s="256"/>
      <c r="AP668" s="483" t="s">
        <v>1762</v>
      </c>
      <c r="AQ668" s="252">
        <v>30</v>
      </c>
      <c r="AR668" s="252">
        <v>15</v>
      </c>
      <c r="AS668" s="256"/>
      <c r="AT668" s="256"/>
      <c r="AU668" s="256"/>
      <c r="AV668" s="256"/>
      <c r="AW668" s="256"/>
      <c r="AX668" s="256"/>
      <c r="AY668" s="256"/>
      <c r="AZ668" s="256"/>
      <c r="BA668" s="256"/>
      <c r="BB668" s="256"/>
      <c r="BC668" s="256"/>
      <c r="BD668" s="256"/>
      <c r="BE668" s="256"/>
      <c r="BF668" s="256"/>
      <c r="BG668" s="256"/>
      <c r="BH668" s="256"/>
      <c r="BI668" s="256"/>
      <c r="BJ668" s="256"/>
      <c r="BK668" s="256"/>
      <c r="BL668" s="256"/>
      <c r="BM668" s="256"/>
      <c r="BN668" s="256"/>
      <c r="BO668" s="256"/>
      <c r="BP668" s="256"/>
      <c r="BQ668" s="256"/>
    </row>
    <row r="669" spans="1:69" s="255" customFormat="1" ht="12.75">
      <c r="A669" s="249">
        <v>2670.0804681784898</v>
      </c>
      <c r="B669" s="250" t="s">
        <v>360</v>
      </c>
      <c r="C669" s="251" t="s">
        <v>482</v>
      </c>
      <c r="D669" s="249">
        <v>30.0388639123118</v>
      </c>
      <c r="E669" s="224">
        <v>51.675530000000002</v>
      </c>
      <c r="F669" s="224">
        <v>0.68569999999999998</v>
      </c>
      <c r="G669" s="224">
        <v>1.95</v>
      </c>
      <c r="H669" s="224">
        <v>0.95030000000000003</v>
      </c>
      <c r="I669" s="224">
        <v>6.5568010000000001</v>
      </c>
      <c r="J669" s="224">
        <v>0.1605</v>
      </c>
      <c r="K669" s="224">
        <v>17.371860000000002</v>
      </c>
      <c r="L669" s="224">
        <v>19.42379</v>
      </c>
      <c r="M669" s="224">
        <v>0.2492</v>
      </c>
      <c r="N669" s="224">
        <v>99.023680999999996</v>
      </c>
      <c r="O669" s="276"/>
      <c r="P669" s="253">
        <v>1.9129967331682294</v>
      </c>
      <c r="Q669" s="253">
        <v>8.5078460523427657E-2</v>
      </c>
      <c r="R669" s="253" t="s">
        <v>462</v>
      </c>
      <c r="S669" s="253">
        <v>1.9089044371458468E-2</v>
      </c>
      <c r="T669" s="253">
        <v>2.7814126987906897E-2</v>
      </c>
      <c r="U669" s="253">
        <v>4.082230868932335E-2</v>
      </c>
      <c r="V669" s="253">
        <v>0.13226729978048679</v>
      </c>
      <c r="W669" s="253">
        <v>0.7819320264791676</v>
      </c>
      <c r="X669" s="253">
        <v>0.17677112517847282</v>
      </c>
      <c r="Y669" s="253">
        <v>2.9901626503001336E-2</v>
      </c>
      <c r="Z669" s="253">
        <v>5.0325727856673766E-3</v>
      </c>
      <c r="AA669" s="253">
        <v>0.77040822425282596</v>
      </c>
      <c r="AB669" s="253">
        <v>1.7886451280032568E-2</v>
      </c>
      <c r="AC669" s="253">
        <f t="shared" si="36"/>
        <v>4</v>
      </c>
      <c r="AD669" s="249">
        <v>82.526279087773077</v>
      </c>
      <c r="AF669" s="252">
        <v>0.25</v>
      </c>
      <c r="AG669" s="252">
        <v>1.97</v>
      </c>
      <c r="AH669" s="252">
        <v>1.2</v>
      </c>
      <c r="AI669" s="252">
        <v>2.96</v>
      </c>
      <c r="AJ669" s="252">
        <v>0.72</v>
      </c>
      <c r="AK669" s="252">
        <v>8.32</v>
      </c>
      <c r="AL669" s="252">
        <v>0.34</v>
      </c>
      <c r="AM669" s="252">
        <v>0.28000000000000003</v>
      </c>
      <c r="AN669" s="252">
        <v>6.08</v>
      </c>
      <c r="AO669" s="256"/>
      <c r="AP669" s="483" t="s">
        <v>1762</v>
      </c>
      <c r="AQ669" s="252">
        <v>30</v>
      </c>
      <c r="AR669" s="252">
        <v>15</v>
      </c>
      <c r="AS669" s="256"/>
      <c r="AT669" s="256"/>
      <c r="AU669" s="256"/>
      <c r="AV669" s="256"/>
      <c r="AW669" s="256"/>
      <c r="AX669" s="256"/>
      <c r="AY669" s="256"/>
      <c r="AZ669" s="256"/>
      <c r="BA669" s="256"/>
      <c r="BB669" s="256"/>
      <c r="BC669" s="256"/>
      <c r="BD669" s="256"/>
      <c r="BE669" s="256"/>
      <c r="BF669" s="256"/>
      <c r="BG669" s="256"/>
      <c r="BH669" s="256"/>
      <c r="BI669" s="256"/>
      <c r="BJ669" s="256"/>
      <c r="BK669" s="256"/>
      <c r="BL669" s="256"/>
      <c r="BM669" s="256"/>
      <c r="BN669" s="256"/>
      <c r="BO669" s="256"/>
      <c r="BP669" s="256"/>
      <c r="BQ669" s="256"/>
    </row>
    <row r="670" spans="1:69" s="255" customFormat="1" ht="12.75">
      <c r="A670" s="249">
        <v>2670.0804681784898</v>
      </c>
      <c r="B670" s="250" t="s">
        <v>360</v>
      </c>
      <c r="C670" s="251" t="s">
        <v>482</v>
      </c>
      <c r="D670" s="249">
        <v>33.038863912311797</v>
      </c>
      <c r="E670" s="224">
        <v>51.506169999999997</v>
      </c>
      <c r="F670" s="224">
        <v>0.68959999999999999</v>
      </c>
      <c r="G670" s="224">
        <v>2.08</v>
      </c>
      <c r="H670" s="224">
        <v>1.0824</v>
      </c>
      <c r="I670" s="224">
        <v>6.6168630000000004</v>
      </c>
      <c r="J670" s="224">
        <v>0.16020000000000001</v>
      </c>
      <c r="K670" s="224">
        <v>17.181080000000001</v>
      </c>
      <c r="L670" s="224">
        <v>19.364329999999999</v>
      </c>
      <c r="M670" s="224">
        <v>0.26400000000000001</v>
      </c>
      <c r="N670" s="224">
        <v>98.944642999999999</v>
      </c>
      <c r="O670" s="276"/>
      <c r="P670" s="253">
        <v>1.9098771737469613</v>
      </c>
      <c r="Q670" s="253">
        <v>9.012282625303869E-2</v>
      </c>
      <c r="R670" s="253">
        <v>7.7745749778745932E-4</v>
      </c>
      <c r="S670" s="253">
        <v>1.9229331360086383E-2</v>
      </c>
      <c r="T670" s="253">
        <v>3.1732871999711296E-2</v>
      </c>
      <c r="U670" s="253">
        <v>3.8133867126425969E-2</v>
      </c>
      <c r="V670" s="253">
        <v>0.13614068237569399</v>
      </c>
      <c r="W670" s="253">
        <v>0.77398578964029507</v>
      </c>
      <c r="X670" s="253">
        <v>0.17575521059210999</v>
      </c>
      <c r="Y670" s="253">
        <v>3.0914565385255693E-2</v>
      </c>
      <c r="Z670" s="253">
        <v>5.0314647249123596E-3</v>
      </c>
      <c r="AA670" s="253">
        <v>0.76931872620666064</v>
      </c>
      <c r="AB670" s="253">
        <v>1.8980033091061371E-2</v>
      </c>
      <c r="AC670" s="253">
        <f t="shared" si="36"/>
        <v>4</v>
      </c>
      <c r="AD670" s="249">
        <v>82.233633689074338</v>
      </c>
      <c r="AF670" s="252">
        <v>0.25</v>
      </c>
      <c r="AG670" s="252">
        <v>1.97</v>
      </c>
      <c r="AH670" s="252">
        <v>1.1599999999999999</v>
      </c>
      <c r="AI670" s="252">
        <v>2.69</v>
      </c>
      <c r="AJ670" s="252">
        <v>0.72</v>
      </c>
      <c r="AK670" s="252">
        <v>8.3800000000000008</v>
      </c>
      <c r="AL670" s="252">
        <v>0.35</v>
      </c>
      <c r="AM670" s="252">
        <v>0.28000000000000003</v>
      </c>
      <c r="AN670" s="252">
        <v>5.73</v>
      </c>
      <c r="AO670" s="256"/>
      <c r="AP670" s="483" t="s">
        <v>1762</v>
      </c>
      <c r="AQ670" s="252">
        <v>30</v>
      </c>
      <c r="AR670" s="252">
        <v>15</v>
      </c>
      <c r="AS670" s="256"/>
      <c r="AT670" s="256"/>
      <c r="AU670" s="256"/>
      <c r="AV670" s="256"/>
      <c r="AW670" s="256"/>
      <c r="AX670" s="256"/>
      <c r="AY670" s="256"/>
      <c r="AZ670" s="256"/>
      <c r="BA670" s="256"/>
      <c r="BB670" s="256"/>
      <c r="BC670" s="256"/>
      <c r="BD670" s="256"/>
      <c r="BE670" s="256"/>
      <c r="BF670" s="256"/>
      <c r="BG670" s="256"/>
      <c r="BH670" s="256"/>
      <c r="BI670" s="256"/>
      <c r="BJ670" s="256"/>
      <c r="BK670" s="256"/>
      <c r="BL670" s="256"/>
      <c r="BM670" s="256"/>
      <c r="BN670" s="256"/>
      <c r="BO670" s="256"/>
      <c r="BP670" s="256"/>
      <c r="BQ670" s="256"/>
    </row>
    <row r="671" spans="1:69" s="255" customFormat="1" ht="12.75">
      <c r="A671" s="249">
        <v>2670.0804681784898</v>
      </c>
      <c r="B671" s="250" t="s">
        <v>360</v>
      </c>
      <c r="C671" s="251" t="s">
        <v>482</v>
      </c>
      <c r="D671" s="249">
        <v>36.038863912311797</v>
      </c>
      <c r="E671" s="224">
        <v>51.864820000000002</v>
      </c>
      <c r="F671" s="224">
        <v>0.66959999999999997</v>
      </c>
      <c r="G671" s="224">
        <v>1.97</v>
      </c>
      <c r="H671" s="224">
        <v>0.98239989999999999</v>
      </c>
      <c r="I671" s="224">
        <v>6.5868320000000002</v>
      </c>
      <c r="J671" s="224">
        <v>0.16270000000000001</v>
      </c>
      <c r="K671" s="224">
        <v>17.291530000000002</v>
      </c>
      <c r="L671" s="224">
        <v>19.255320000000001</v>
      </c>
      <c r="M671" s="224">
        <v>0.27750000000000002</v>
      </c>
      <c r="N671" s="224">
        <v>99.060701900000012</v>
      </c>
      <c r="O671" s="276"/>
      <c r="P671" s="253">
        <v>1.919866840995212</v>
      </c>
      <c r="Q671" s="253">
        <v>8.0133159004788013E-2</v>
      </c>
      <c r="R671" s="253">
        <v>5.8117550442569055E-3</v>
      </c>
      <c r="S671" s="253">
        <v>1.8639507236156035E-2</v>
      </c>
      <c r="T671" s="253">
        <v>2.875159600350425E-2</v>
      </c>
      <c r="U671" s="253">
        <v>2.8207066790558954E-2</v>
      </c>
      <c r="V671" s="253">
        <v>0.14284051287846203</v>
      </c>
      <c r="W671" s="253">
        <v>0.7757495620470618</v>
      </c>
      <c r="X671" s="253">
        <v>0.17845217058431537</v>
      </c>
      <c r="Y671" s="253">
        <v>3.2858799821007194E-2</v>
      </c>
      <c r="Z671" s="253">
        <v>5.101190296820178E-3</v>
      </c>
      <c r="AA671" s="253">
        <v>0.76367156599201225</v>
      </c>
      <c r="AB671" s="253">
        <v>1.9916273305844993E-2</v>
      </c>
      <c r="AC671" s="253">
        <f t="shared" si="36"/>
        <v>4</v>
      </c>
      <c r="AD671" s="249">
        <v>82.393148156391419</v>
      </c>
      <c r="AF671" s="252">
        <v>0.24</v>
      </c>
      <c r="AG671" s="252">
        <v>2</v>
      </c>
      <c r="AH671" s="252">
        <v>1.19</v>
      </c>
      <c r="AI671" s="252">
        <v>2.84</v>
      </c>
      <c r="AJ671" s="252">
        <v>0.72</v>
      </c>
      <c r="AK671" s="252">
        <v>8.35</v>
      </c>
      <c r="AL671" s="252">
        <v>0.35</v>
      </c>
      <c r="AM671" s="252">
        <v>0.28999999999999998</v>
      </c>
      <c r="AN671" s="252">
        <v>5.5</v>
      </c>
      <c r="AO671" s="256"/>
      <c r="AP671" s="483" t="s">
        <v>1762</v>
      </c>
      <c r="AQ671" s="252">
        <v>30</v>
      </c>
      <c r="AR671" s="252">
        <v>15</v>
      </c>
      <c r="AS671" s="256"/>
      <c r="AT671" s="256"/>
      <c r="AU671" s="256"/>
      <c r="AV671" s="256"/>
      <c r="AW671" s="256"/>
      <c r="AX671" s="256"/>
      <c r="AY671" s="256"/>
      <c r="AZ671" s="256"/>
      <c r="BA671" s="256"/>
      <c r="BB671" s="256"/>
      <c r="BC671" s="256"/>
      <c r="BD671" s="256"/>
      <c r="BE671" s="256"/>
      <c r="BF671" s="256"/>
      <c r="BG671" s="256"/>
      <c r="BH671" s="256"/>
      <c r="BI671" s="256"/>
      <c r="BJ671" s="256"/>
      <c r="BK671" s="256"/>
      <c r="BL671" s="256"/>
      <c r="BM671" s="256"/>
      <c r="BN671" s="256"/>
      <c r="BO671" s="256"/>
      <c r="BP671" s="256"/>
      <c r="BQ671" s="256"/>
    </row>
    <row r="672" spans="1:69" s="255" customFormat="1" ht="12.75">
      <c r="A672" s="249">
        <v>2670.0804681784898</v>
      </c>
      <c r="B672" s="250" t="s">
        <v>360</v>
      </c>
      <c r="C672" s="251" t="s">
        <v>482</v>
      </c>
      <c r="D672" s="249">
        <v>39.038863912311797</v>
      </c>
      <c r="E672" s="224">
        <v>51.844900000000003</v>
      </c>
      <c r="F672" s="224">
        <v>0.65980000000000005</v>
      </c>
      <c r="G672" s="224">
        <v>2</v>
      </c>
      <c r="H672" s="224">
        <v>0.9919</v>
      </c>
      <c r="I672" s="224">
        <v>6.6468939999999996</v>
      </c>
      <c r="J672" s="224">
        <v>0.13919999999999999</v>
      </c>
      <c r="K672" s="224">
        <v>17.422070000000001</v>
      </c>
      <c r="L672" s="224">
        <v>19.156210000000002</v>
      </c>
      <c r="M672" s="224">
        <v>0.249</v>
      </c>
      <c r="N672" s="224">
        <v>99.109974000000008</v>
      </c>
      <c r="O672" s="276"/>
      <c r="P672" s="253">
        <v>1.9177263577384072</v>
      </c>
      <c r="Q672" s="253">
        <v>8.2273642261592839E-2</v>
      </c>
      <c r="R672" s="253">
        <v>4.9162848386927749E-3</v>
      </c>
      <c r="S672" s="253">
        <v>1.8353278575686156E-2</v>
      </c>
      <c r="T672" s="253">
        <v>2.900840843038811E-2</v>
      </c>
      <c r="U672" s="253">
        <v>2.9500144377667681E-2</v>
      </c>
      <c r="V672" s="253">
        <v>0.14225040040043374</v>
      </c>
      <c r="W672" s="253">
        <v>0.77597148337713229</v>
      </c>
      <c r="X672" s="253">
        <v>0.1847309619308653</v>
      </c>
      <c r="Y672" s="253">
        <v>3.3864715216926855E-2</v>
      </c>
      <c r="Z672" s="253">
        <v>4.3611956548275281E-3</v>
      </c>
      <c r="AA672" s="253">
        <v>0.75918537466085179</v>
      </c>
      <c r="AB672" s="253">
        <v>1.7857752536528503E-2</v>
      </c>
      <c r="AC672" s="253">
        <f t="shared" si="36"/>
        <v>4.0000000000000018</v>
      </c>
      <c r="AD672" s="249">
        <v>82.37056172086433</v>
      </c>
      <c r="AF672" s="252">
        <v>0.25</v>
      </c>
      <c r="AG672" s="252">
        <v>2.0299999999999998</v>
      </c>
      <c r="AH672" s="252">
        <v>1.18</v>
      </c>
      <c r="AI672" s="252">
        <v>2.86</v>
      </c>
      <c r="AJ672" s="252">
        <v>0.72</v>
      </c>
      <c r="AK672" s="252">
        <v>9.48</v>
      </c>
      <c r="AL672" s="252">
        <v>0.34</v>
      </c>
      <c r="AM672" s="252">
        <v>0.28999999999999998</v>
      </c>
      <c r="AN672" s="252">
        <v>6.13</v>
      </c>
      <c r="AO672" s="256"/>
      <c r="AP672" s="483" t="s">
        <v>1762</v>
      </c>
      <c r="AQ672" s="252">
        <v>30</v>
      </c>
      <c r="AR672" s="252">
        <v>15</v>
      </c>
      <c r="AS672" s="256"/>
      <c r="AT672" s="256"/>
      <c r="AU672" s="256"/>
      <c r="AV672" s="256"/>
      <c r="AW672" s="256"/>
      <c r="AX672" s="256"/>
      <c r="AY672" s="256"/>
      <c r="AZ672" s="256"/>
      <c r="BA672" s="256"/>
      <c r="BB672" s="256"/>
      <c r="BC672" s="256"/>
      <c r="BD672" s="256"/>
      <c r="BE672" s="256"/>
      <c r="BF672" s="256"/>
      <c r="BG672" s="256"/>
      <c r="BH672" s="256"/>
      <c r="BI672" s="256"/>
      <c r="BJ672" s="256"/>
      <c r="BK672" s="256"/>
      <c r="BL672" s="256"/>
      <c r="BM672" s="256"/>
      <c r="BN672" s="256"/>
      <c r="BO672" s="256"/>
      <c r="BP672" s="256"/>
      <c r="BQ672" s="256"/>
    </row>
    <row r="673" spans="1:69" s="255" customFormat="1" ht="12.75">
      <c r="A673" s="249">
        <v>2670.0804681784898</v>
      </c>
      <c r="B673" s="250" t="s">
        <v>360</v>
      </c>
      <c r="C673" s="251" t="s">
        <v>482</v>
      </c>
      <c r="D673" s="249">
        <v>42.038863912311797</v>
      </c>
      <c r="E673" s="224">
        <v>51.655610000000003</v>
      </c>
      <c r="F673" s="224">
        <v>0.65800000000000003</v>
      </c>
      <c r="G673" s="224">
        <v>2.09</v>
      </c>
      <c r="H673" s="224">
        <v>1.0810999999999999</v>
      </c>
      <c r="I673" s="224">
        <v>6.6468939999999996</v>
      </c>
      <c r="J673" s="224">
        <v>0.1719</v>
      </c>
      <c r="K673" s="224">
        <v>17.391950000000001</v>
      </c>
      <c r="L673" s="224">
        <v>19.1463</v>
      </c>
      <c r="M673" s="224">
        <v>0.29420000000000002</v>
      </c>
      <c r="N673" s="224">
        <v>99.135953999999998</v>
      </c>
      <c r="O673" s="276"/>
      <c r="P673" s="253">
        <v>1.9099162635293467</v>
      </c>
      <c r="Q673" s="253">
        <v>9.0083736470653264E-2</v>
      </c>
      <c r="R673" s="253">
        <v>9.9119249533474729E-4</v>
      </c>
      <c r="S673" s="253">
        <v>1.8295465975281242E-2</v>
      </c>
      <c r="T673" s="253">
        <v>3.1603713407102545E-2</v>
      </c>
      <c r="U673" s="253">
        <v>4.1988373466686824E-2</v>
      </c>
      <c r="V673" s="253">
        <v>0.13219901090144956</v>
      </c>
      <c r="W673" s="253">
        <v>0.77492224375414487</v>
      </c>
      <c r="X673" s="253">
        <v>0.18371358402356266</v>
      </c>
      <c r="Y673" s="253">
        <v>3.1340891673746624E-2</v>
      </c>
      <c r="Z673" s="253">
        <v>5.3834222893545843E-3</v>
      </c>
      <c r="AA673" s="253">
        <v>0.75847162716430072</v>
      </c>
      <c r="AB673" s="253">
        <v>2.1090474849035395E-2</v>
      </c>
      <c r="AC673" s="253">
        <f t="shared" si="36"/>
        <v>3.9999999999999996</v>
      </c>
      <c r="AD673" s="249">
        <v>82.345420601137718</v>
      </c>
      <c r="AF673" s="252">
        <v>0.25</v>
      </c>
      <c r="AG673" s="252">
        <v>2.0299999999999998</v>
      </c>
      <c r="AH673" s="252">
        <v>1.1599999999999999</v>
      </c>
      <c r="AI673" s="252">
        <v>2.67</v>
      </c>
      <c r="AJ673" s="252">
        <v>0.72</v>
      </c>
      <c r="AK673" s="252">
        <v>7.89</v>
      </c>
      <c r="AL673" s="252">
        <v>0.34</v>
      </c>
      <c r="AM673" s="252">
        <v>0.28999999999999998</v>
      </c>
      <c r="AN673" s="252">
        <v>5.21</v>
      </c>
      <c r="AO673" s="256"/>
      <c r="AP673" s="483" t="s">
        <v>1762</v>
      </c>
      <c r="AQ673" s="252">
        <v>30</v>
      </c>
      <c r="AR673" s="252">
        <v>15</v>
      </c>
      <c r="AS673" s="256"/>
      <c r="AT673" s="256"/>
      <c r="AU673" s="256"/>
      <c r="AV673" s="256"/>
      <c r="AW673" s="256"/>
      <c r="AX673" s="256"/>
      <c r="AY673" s="256"/>
      <c r="AZ673" s="256"/>
      <c r="BA673" s="256"/>
      <c r="BB673" s="256"/>
      <c r="BC673" s="256"/>
      <c r="BD673" s="256"/>
      <c r="BE673" s="256"/>
      <c r="BF673" s="256"/>
      <c r="BG673" s="256"/>
      <c r="BH673" s="256"/>
      <c r="BI673" s="256"/>
      <c r="BJ673" s="256"/>
      <c r="BK673" s="256"/>
      <c r="BL673" s="256"/>
      <c r="BM673" s="256"/>
      <c r="BN673" s="256"/>
      <c r="BO673" s="256"/>
      <c r="BP673" s="256"/>
      <c r="BQ673" s="256"/>
    </row>
    <row r="674" spans="1:69" s="255" customFormat="1" ht="13.5" thickBot="1">
      <c r="A674" s="257"/>
      <c r="B674" s="257"/>
      <c r="C674" s="259"/>
      <c r="D674" s="260"/>
      <c r="E674" s="261"/>
      <c r="F674" s="261"/>
      <c r="G674" s="261"/>
      <c r="H674" s="261"/>
      <c r="I674" s="261"/>
      <c r="J674" s="261"/>
      <c r="K674" s="261"/>
      <c r="L674" s="261"/>
      <c r="M674" s="261"/>
      <c r="N674" s="261"/>
      <c r="O674" s="276"/>
      <c r="P674" s="262"/>
      <c r="Q674" s="262"/>
      <c r="R674" s="262"/>
      <c r="S674" s="262"/>
      <c r="T674" s="262"/>
      <c r="U674" s="262"/>
      <c r="V674" s="262"/>
      <c r="W674" s="262"/>
      <c r="X674" s="262"/>
      <c r="Y674" s="262"/>
      <c r="Z674" s="262"/>
      <c r="AA674" s="262"/>
      <c r="AB674" s="262"/>
      <c r="AC674" s="262"/>
      <c r="AD674" s="260"/>
      <c r="AE674" s="263"/>
      <c r="AF674" s="261"/>
      <c r="AG674" s="261"/>
      <c r="AH674" s="261"/>
      <c r="AI674" s="261"/>
      <c r="AJ674" s="261"/>
      <c r="AK674" s="261"/>
      <c r="AL674" s="261"/>
      <c r="AM674" s="261"/>
      <c r="AN674" s="261"/>
      <c r="AO674" s="263"/>
      <c r="AP674" s="257"/>
      <c r="AQ674" s="257"/>
      <c r="AR674" s="257"/>
      <c r="AS674" s="256"/>
      <c r="AT674" s="256"/>
      <c r="AU674" s="256"/>
      <c r="AV674" s="256"/>
      <c r="AW674" s="256"/>
      <c r="AX674" s="256"/>
      <c r="AY674" s="256"/>
      <c r="AZ674" s="256"/>
      <c r="BA674" s="256"/>
      <c r="BB674" s="256"/>
      <c r="BC674" s="256"/>
      <c r="BD674" s="256"/>
      <c r="BE674" s="256"/>
      <c r="BF674" s="256"/>
      <c r="BG674" s="256"/>
      <c r="BH674" s="256"/>
      <c r="BI674" s="256"/>
      <c r="BJ674" s="256"/>
      <c r="BK674" s="256"/>
      <c r="BL674" s="256"/>
      <c r="BM674" s="256"/>
      <c r="BN674" s="256"/>
      <c r="BO674" s="256"/>
      <c r="BP674" s="256"/>
      <c r="BQ674" s="256"/>
    </row>
    <row r="675" spans="1:69" s="255" customFormat="1" ht="12.75">
      <c r="A675" s="252"/>
      <c r="B675" s="252"/>
      <c r="C675" s="251"/>
      <c r="D675" s="249"/>
      <c r="E675" s="224"/>
      <c r="F675" s="224"/>
      <c r="G675" s="224"/>
      <c r="H675" s="224"/>
      <c r="I675" s="224"/>
      <c r="J675" s="224"/>
      <c r="K675" s="224"/>
      <c r="L675" s="224"/>
      <c r="M675" s="224"/>
      <c r="N675" s="224"/>
      <c r="O675" s="276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49"/>
      <c r="AF675" s="224"/>
      <c r="AG675" s="224"/>
      <c r="AH675" s="224"/>
      <c r="AI675" s="224"/>
      <c r="AJ675" s="224"/>
      <c r="AK675" s="224"/>
      <c r="AL675" s="224"/>
      <c r="AM675" s="224"/>
      <c r="AN675" s="224"/>
      <c r="AO675" s="256"/>
      <c r="AP675" s="252"/>
      <c r="AQ675" s="252"/>
      <c r="AR675" s="252"/>
      <c r="AS675" s="256"/>
      <c r="AT675" s="256"/>
      <c r="AU675" s="256"/>
      <c r="AV675" s="256"/>
      <c r="AW675" s="256"/>
      <c r="AX675" s="256"/>
      <c r="AY675" s="256"/>
      <c r="AZ675" s="256"/>
      <c r="BA675" s="256"/>
      <c r="BB675" s="256"/>
      <c r="BC675" s="256"/>
      <c r="BD675" s="256"/>
      <c r="BE675" s="256"/>
      <c r="BF675" s="256"/>
      <c r="BG675" s="256"/>
      <c r="BH675" s="256"/>
      <c r="BI675" s="256"/>
      <c r="BJ675" s="256"/>
      <c r="BK675" s="256"/>
      <c r="BL675" s="256"/>
      <c r="BM675" s="256"/>
      <c r="BN675" s="256"/>
      <c r="BO675" s="256"/>
      <c r="BP675" s="256"/>
      <c r="BQ675" s="256"/>
    </row>
    <row r="676" spans="1:69" s="255" customFormat="1" ht="12.75">
      <c r="A676" s="249">
        <v>2346.9885393806389</v>
      </c>
      <c r="B676" s="252" t="s">
        <v>416</v>
      </c>
      <c r="C676" s="251" t="s">
        <v>476</v>
      </c>
      <c r="D676" s="249">
        <v>0</v>
      </c>
      <c r="E676" s="224">
        <v>53.651910000000001</v>
      </c>
      <c r="F676" s="224">
        <v>0.4138</v>
      </c>
      <c r="G676" s="224">
        <v>1.4641</v>
      </c>
      <c r="H676" s="224">
        <v>0.2288</v>
      </c>
      <c r="I676" s="224">
        <v>13.063359999999999</v>
      </c>
      <c r="J676" s="224">
        <v>0.2631</v>
      </c>
      <c r="K676" s="224">
        <v>28.20833</v>
      </c>
      <c r="L676" s="224">
        <v>2.78</v>
      </c>
      <c r="M676" s="224">
        <v>2.2800000000000001E-2</v>
      </c>
      <c r="N676" s="224">
        <v>100.09620000000001</v>
      </c>
      <c r="O676" s="276"/>
      <c r="P676" s="253">
        <v>1.9145706887198253</v>
      </c>
      <c r="Q676" s="253">
        <v>6.1576171291795878E-2</v>
      </c>
      <c r="R676" s="253" t="s">
        <v>462</v>
      </c>
      <c r="S676" s="253">
        <v>1.1104460251421542E-2</v>
      </c>
      <c r="T676" s="253">
        <v>6.4553181833047844E-3</v>
      </c>
      <c r="U676" s="253">
        <v>8.2195707332180845E-2</v>
      </c>
      <c r="V676" s="253">
        <v>0.1572225790834913</v>
      </c>
      <c r="W676" s="253">
        <v>0.76687507513798037</v>
      </c>
      <c r="X676" s="253">
        <v>0.7337497941631298</v>
      </c>
      <c r="Y676" s="253">
        <v>0.15043132679667753</v>
      </c>
      <c r="Z676" s="253">
        <v>7.9523009200631826E-3</v>
      </c>
      <c r="AA676" s="253">
        <v>0.10628908337035589</v>
      </c>
      <c r="AB676" s="253">
        <v>1.5774947497735608E-3</v>
      </c>
      <c r="AC676" s="253">
        <f t="shared" ref="AC676:AC739" si="37">SUM(P676:AB676)</f>
        <v>4</v>
      </c>
      <c r="AD676" s="249">
        <v>79.37821341581774</v>
      </c>
      <c r="AF676" s="224" t="s">
        <v>1687</v>
      </c>
      <c r="AG676" s="224" t="s">
        <v>1687</v>
      </c>
      <c r="AH676" s="224" t="s">
        <v>1687</v>
      </c>
      <c r="AI676" s="224" t="s">
        <v>1687</v>
      </c>
      <c r="AJ676" s="224" t="s">
        <v>1687</v>
      </c>
      <c r="AK676" s="224" t="s">
        <v>1687</v>
      </c>
      <c r="AL676" s="224" t="s">
        <v>1687</v>
      </c>
      <c r="AM676" s="224" t="s">
        <v>1687</v>
      </c>
      <c r="AN676" s="224" t="s">
        <v>1687</v>
      </c>
      <c r="AO676" s="256"/>
      <c r="AP676" s="252"/>
      <c r="AQ676" s="252"/>
      <c r="AR676" s="252"/>
      <c r="AS676" s="256"/>
      <c r="AT676" s="256"/>
      <c r="AU676" s="256"/>
      <c r="AV676" s="256"/>
      <c r="AW676" s="256"/>
      <c r="AX676" s="256"/>
      <c r="AY676" s="256"/>
      <c r="AZ676" s="256"/>
      <c r="BA676" s="256"/>
      <c r="BB676" s="256"/>
      <c r="BC676" s="256"/>
      <c r="BD676" s="256"/>
      <c r="BE676" s="256"/>
      <c r="BF676" s="256"/>
      <c r="BG676" s="256"/>
      <c r="BH676" s="256"/>
      <c r="BI676" s="256"/>
      <c r="BJ676" s="256"/>
      <c r="BK676" s="256"/>
      <c r="BL676" s="256"/>
      <c r="BM676" s="256"/>
      <c r="BN676" s="256"/>
      <c r="BO676" s="256"/>
      <c r="BP676" s="256"/>
      <c r="BQ676" s="256"/>
    </row>
    <row r="677" spans="1:69" s="255" customFormat="1" ht="12.75">
      <c r="A677" s="249">
        <v>2346.9885393806389</v>
      </c>
      <c r="B677" s="252" t="s">
        <v>416</v>
      </c>
      <c r="C677" s="251" t="s">
        <v>476</v>
      </c>
      <c r="D677" s="249">
        <v>9.9703279167628427</v>
      </c>
      <c r="E677" s="224">
        <v>54.523969999999998</v>
      </c>
      <c r="F677" s="224">
        <v>0.28110000000000002</v>
      </c>
      <c r="G677" s="224">
        <v>1.7706</v>
      </c>
      <c r="H677" s="224">
        <v>0.56259999999999999</v>
      </c>
      <c r="I677" s="224">
        <v>10.18482</v>
      </c>
      <c r="J677" s="224">
        <v>0.22409999999999999</v>
      </c>
      <c r="K677" s="224">
        <v>30.298580000000001</v>
      </c>
      <c r="L677" s="224">
        <v>2.2999999999999998</v>
      </c>
      <c r="M677" s="224">
        <v>2.9399999999999999E-2</v>
      </c>
      <c r="N677" s="224">
        <v>100.17517000000001</v>
      </c>
      <c r="O677" s="276"/>
      <c r="P677" s="253">
        <v>1.9187862415276495</v>
      </c>
      <c r="Q677" s="253">
        <v>7.3437064438724831E-2</v>
      </c>
      <c r="R677" s="253" t="s">
        <v>462</v>
      </c>
      <c r="S677" s="253">
        <v>7.4391055432423015E-3</v>
      </c>
      <c r="T677" s="253">
        <v>1.5653601314261946E-2</v>
      </c>
      <c r="U677" s="253">
        <v>6.04646511189042E-2</v>
      </c>
      <c r="V677" s="253">
        <v>0.12092290644418409</v>
      </c>
      <c r="W677" s="253">
        <v>0.80329642961303327</v>
      </c>
      <c r="X677" s="253">
        <v>0.78623802497916639</v>
      </c>
      <c r="Y677" s="253">
        <v>0.11835504756720415</v>
      </c>
      <c r="Z677" s="253">
        <v>6.6798501705088477E-3</v>
      </c>
      <c r="AA677" s="253">
        <v>8.6721066269445785E-2</v>
      </c>
      <c r="AB677" s="253">
        <v>2.0060110136747894E-3</v>
      </c>
      <c r="AC677" s="253">
        <f t="shared" si="37"/>
        <v>3.9999999999999996</v>
      </c>
      <c r="AD677" s="249">
        <v>84.134534234257814</v>
      </c>
      <c r="AF677" s="224" t="s">
        <v>1687</v>
      </c>
      <c r="AG677" s="224" t="s">
        <v>1687</v>
      </c>
      <c r="AH677" s="224" t="s">
        <v>1687</v>
      </c>
      <c r="AI677" s="224" t="s">
        <v>1687</v>
      </c>
      <c r="AJ677" s="224" t="s">
        <v>1687</v>
      </c>
      <c r="AK677" s="224" t="s">
        <v>1687</v>
      </c>
      <c r="AL677" s="224" t="s">
        <v>1687</v>
      </c>
      <c r="AM677" s="224" t="s">
        <v>1687</v>
      </c>
      <c r="AN677" s="224" t="s">
        <v>1687</v>
      </c>
      <c r="AO677" s="256"/>
      <c r="AP677" s="252"/>
      <c r="AQ677" s="252"/>
      <c r="AR677" s="252"/>
      <c r="AS677" s="256"/>
      <c r="AT677" s="256"/>
      <c r="AU677" s="256"/>
      <c r="AV677" s="256"/>
      <c r="AW677" s="256"/>
      <c r="AX677" s="256"/>
      <c r="AY677" s="256"/>
      <c r="AZ677" s="256"/>
      <c r="BA677" s="256"/>
      <c r="BB677" s="256"/>
      <c r="BC677" s="256"/>
      <c r="BD677" s="256"/>
      <c r="BE677" s="256"/>
      <c r="BF677" s="256"/>
      <c r="BG677" s="256"/>
      <c r="BH677" s="256"/>
      <c r="BI677" s="256"/>
      <c r="BJ677" s="256"/>
      <c r="BK677" s="256"/>
      <c r="BL677" s="256"/>
      <c r="BM677" s="256"/>
      <c r="BN677" s="256"/>
      <c r="BO677" s="256"/>
      <c r="BP677" s="256"/>
      <c r="BQ677" s="256"/>
    </row>
    <row r="678" spans="1:69" s="255" customFormat="1" ht="12.75">
      <c r="A678" s="249">
        <v>2346.9885393806389</v>
      </c>
      <c r="B678" s="252" t="s">
        <v>416</v>
      </c>
      <c r="C678" s="251" t="s">
        <v>476</v>
      </c>
      <c r="D678" s="249">
        <v>19.940327916762843</v>
      </c>
      <c r="E678" s="224">
        <v>54.726770000000002</v>
      </c>
      <c r="F678" s="224">
        <v>0.26040000000000002</v>
      </c>
      <c r="G678" s="224">
        <v>1.7890999999999999</v>
      </c>
      <c r="H678" s="224">
        <v>0.55010000000000003</v>
      </c>
      <c r="I678" s="224">
        <v>10.28477</v>
      </c>
      <c r="J678" s="224">
        <v>0.22409999999999999</v>
      </c>
      <c r="K678" s="224">
        <v>30.43927</v>
      </c>
      <c r="L678" s="224">
        <v>2.31</v>
      </c>
      <c r="M678" s="224">
        <v>3.3300000000000003E-2</v>
      </c>
      <c r="N678" s="224">
        <v>100.61780999999999</v>
      </c>
      <c r="O678" s="276"/>
      <c r="P678" s="253">
        <v>1.917307585086794</v>
      </c>
      <c r="Q678" s="253">
        <v>7.3872417577018221E-2</v>
      </c>
      <c r="R678" s="253" t="s">
        <v>462</v>
      </c>
      <c r="S678" s="253">
        <v>6.860467366356187E-3</v>
      </c>
      <c r="T678" s="253">
        <v>1.5237335629791824E-2</v>
      </c>
      <c r="U678" s="253">
        <v>6.4816092218677568E-2</v>
      </c>
      <c r="V678" s="253">
        <v>0.11939190581009859</v>
      </c>
      <c r="W678" s="253">
        <v>0.80251419631126308</v>
      </c>
      <c r="X678" s="253">
        <v>0.78725746891478543</v>
      </c>
      <c r="Y678" s="253">
        <v>0.11712212694679222</v>
      </c>
      <c r="Z678" s="253">
        <v>6.6499682152779838E-3</v>
      </c>
      <c r="AA678" s="253">
        <v>8.6708485591357048E-2</v>
      </c>
      <c r="AB678" s="253">
        <v>2.2619503317873398E-3</v>
      </c>
      <c r="AC678" s="253">
        <f t="shared" si="37"/>
        <v>4</v>
      </c>
      <c r="AD678" s="249">
        <v>84.065896053990713</v>
      </c>
      <c r="AF678" s="224" t="s">
        <v>1687</v>
      </c>
      <c r="AG678" s="224" t="s">
        <v>1687</v>
      </c>
      <c r="AH678" s="224" t="s">
        <v>1687</v>
      </c>
      <c r="AI678" s="224" t="s">
        <v>1687</v>
      </c>
      <c r="AJ678" s="224" t="s">
        <v>1687</v>
      </c>
      <c r="AK678" s="224" t="s">
        <v>1687</v>
      </c>
      <c r="AL678" s="224" t="s">
        <v>1687</v>
      </c>
      <c r="AM678" s="224" t="s">
        <v>1687</v>
      </c>
      <c r="AN678" s="224" t="s">
        <v>1687</v>
      </c>
      <c r="AO678" s="256"/>
      <c r="AP678" s="252"/>
      <c r="AQ678" s="252"/>
      <c r="AR678" s="252"/>
      <c r="AS678" s="256"/>
      <c r="AT678" s="256"/>
      <c r="AU678" s="256"/>
      <c r="AV678" s="256"/>
      <c r="AW678" s="256"/>
      <c r="AX678" s="256"/>
      <c r="AY678" s="256"/>
      <c r="AZ678" s="256"/>
      <c r="BA678" s="256"/>
      <c r="BB678" s="256"/>
      <c r="BC678" s="256"/>
      <c r="BD678" s="256"/>
      <c r="BE678" s="256"/>
      <c r="BF678" s="256"/>
      <c r="BG678" s="256"/>
      <c r="BH678" s="256"/>
      <c r="BI678" s="256"/>
      <c r="BJ678" s="256"/>
      <c r="BK678" s="256"/>
      <c r="BL678" s="256"/>
      <c r="BM678" s="256"/>
      <c r="BN678" s="256"/>
      <c r="BO678" s="256"/>
      <c r="BP678" s="256"/>
      <c r="BQ678" s="256"/>
    </row>
    <row r="679" spans="1:69" s="255" customFormat="1" ht="12.75">
      <c r="A679" s="249">
        <v>2346.9885393806389</v>
      </c>
      <c r="B679" s="252" t="s">
        <v>416</v>
      </c>
      <c r="C679" s="251" t="s">
        <v>476</v>
      </c>
      <c r="D679" s="249">
        <v>29.910327916762846</v>
      </c>
      <c r="E679" s="224">
        <v>54.635509999999996</v>
      </c>
      <c r="F679" s="224">
        <v>0.27500000000000002</v>
      </c>
      <c r="G679" s="224">
        <v>1.7422</v>
      </c>
      <c r="H679" s="224">
        <v>0.52190000000000003</v>
      </c>
      <c r="I679" s="224">
        <v>10.34474</v>
      </c>
      <c r="J679" s="224">
        <v>0.21920000000000001</v>
      </c>
      <c r="K679" s="224">
        <v>30.077500000000001</v>
      </c>
      <c r="L679" s="224">
        <v>2.31</v>
      </c>
      <c r="M679" s="224">
        <v>2.9600000000000001E-2</v>
      </c>
      <c r="N679" s="224">
        <v>100.15564999999999</v>
      </c>
      <c r="O679" s="276"/>
      <c r="P679" s="253">
        <v>1.9252112728516033</v>
      </c>
      <c r="Q679" s="253">
        <v>7.2353097212209852E-2</v>
      </c>
      <c r="R679" s="253" t="s">
        <v>462</v>
      </c>
      <c r="S679" s="253">
        <v>7.2871353749096156E-3</v>
      </c>
      <c r="T679" s="253">
        <v>1.4540056914715771E-2</v>
      </c>
      <c r="U679" s="253">
        <v>5.0132312567784609E-2</v>
      </c>
      <c r="V679" s="253">
        <v>0.12917860032067457</v>
      </c>
      <c r="W679" s="253">
        <v>0.80129752475810212</v>
      </c>
      <c r="X679" s="253">
        <v>0.77869006451539391</v>
      </c>
      <c r="Y679" s="253">
        <v>0.12553401141240361</v>
      </c>
      <c r="Z679" s="253">
        <v>6.5422883796857493E-3</v>
      </c>
      <c r="AA679" s="253">
        <v>8.7211352544780393E-2</v>
      </c>
      <c r="AB679" s="253">
        <v>2.0222831477363958E-3</v>
      </c>
      <c r="AC679" s="253">
        <f t="shared" si="37"/>
        <v>4</v>
      </c>
      <c r="AD679" s="249">
        <v>83.826418416203936</v>
      </c>
      <c r="AF679" s="224" t="s">
        <v>1687</v>
      </c>
      <c r="AG679" s="224" t="s">
        <v>1687</v>
      </c>
      <c r="AH679" s="224" t="s">
        <v>1687</v>
      </c>
      <c r="AI679" s="224" t="s">
        <v>1687</v>
      </c>
      <c r="AJ679" s="224" t="s">
        <v>1687</v>
      </c>
      <c r="AK679" s="224" t="s">
        <v>1687</v>
      </c>
      <c r="AL679" s="224" t="s">
        <v>1687</v>
      </c>
      <c r="AM679" s="224" t="s">
        <v>1687</v>
      </c>
      <c r="AN679" s="224" t="s">
        <v>1687</v>
      </c>
      <c r="AO679" s="256"/>
      <c r="AP679" s="252"/>
      <c r="AQ679" s="252"/>
      <c r="AR679" s="252"/>
      <c r="AS679" s="256"/>
      <c r="AT679" s="256"/>
      <c r="AU679" s="256"/>
      <c r="AV679" s="256"/>
      <c r="AW679" s="256"/>
      <c r="AX679" s="256"/>
      <c r="AY679" s="256"/>
      <c r="AZ679" s="256"/>
      <c r="BA679" s="256"/>
      <c r="BB679" s="256"/>
      <c r="BC679" s="256"/>
      <c r="BD679" s="256"/>
      <c r="BE679" s="256"/>
      <c r="BF679" s="256"/>
      <c r="BG679" s="256"/>
      <c r="BH679" s="256"/>
      <c r="BI679" s="256"/>
      <c r="BJ679" s="256"/>
      <c r="BK679" s="256"/>
      <c r="BL679" s="256"/>
      <c r="BM679" s="256"/>
      <c r="BN679" s="256"/>
      <c r="BO679" s="256"/>
      <c r="BP679" s="256"/>
      <c r="BQ679" s="256"/>
    </row>
    <row r="680" spans="1:69" s="255" customFormat="1" ht="12.75">
      <c r="A680" s="249">
        <v>2346.9885393806389</v>
      </c>
      <c r="B680" s="252" t="s">
        <v>416</v>
      </c>
      <c r="C680" s="251" t="s">
        <v>476</v>
      </c>
      <c r="D680" s="249">
        <v>39.880327916762845</v>
      </c>
      <c r="E680" s="224">
        <v>54.594949999999997</v>
      </c>
      <c r="F680" s="224">
        <v>0.28360000000000002</v>
      </c>
      <c r="G680" s="224">
        <v>1.7743</v>
      </c>
      <c r="H680" s="224">
        <v>0.51990000000000003</v>
      </c>
      <c r="I680" s="224">
        <v>10.434699999999999</v>
      </c>
      <c r="J680" s="224">
        <v>0.20780000000000001</v>
      </c>
      <c r="K680" s="224">
        <v>30.127739999999999</v>
      </c>
      <c r="L680" s="224">
        <v>2.2999999999999998</v>
      </c>
      <c r="M680" s="224">
        <v>4.2299999999999997E-2</v>
      </c>
      <c r="N680" s="224">
        <v>100.28529</v>
      </c>
      <c r="O680" s="276"/>
      <c r="P680" s="253">
        <v>1.9211327750520057</v>
      </c>
      <c r="Q680" s="253">
        <v>7.3584727152911145E-2</v>
      </c>
      <c r="R680" s="253" t="s">
        <v>462</v>
      </c>
      <c r="S680" s="253">
        <v>7.5046749149139556E-3</v>
      </c>
      <c r="T680" s="253">
        <v>1.4464390602565038E-2</v>
      </c>
      <c r="U680" s="253">
        <v>5.7561954443348995E-2</v>
      </c>
      <c r="V680" s="253">
        <v>0.12622407151769105</v>
      </c>
      <c r="W680" s="253">
        <v>0.79952740631656427</v>
      </c>
      <c r="X680" s="253">
        <v>0.78091985770069661</v>
      </c>
      <c r="Y680" s="253">
        <v>0.12328643544830499</v>
      </c>
      <c r="Z680" s="253">
        <v>6.1935007013782907E-3</v>
      </c>
      <c r="AA680" s="253">
        <v>8.6714234016953939E-2</v>
      </c>
      <c r="AB680" s="253">
        <v>2.8859721326661369E-3</v>
      </c>
      <c r="AC680" s="253">
        <f t="shared" si="37"/>
        <v>4.0000000000000009</v>
      </c>
      <c r="AD680" s="249">
        <v>83.731430338300569</v>
      </c>
      <c r="AF680" s="224" t="s">
        <v>1687</v>
      </c>
      <c r="AG680" s="224" t="s">
        <v>1687</v>
      </c>
      <c r="AH680" s="224" t="s">
        <v>1687</v>
      </c>
      <c r="AI680" s="224" t="s">
        <v>1687</v>
      </c>
      <c r="AJ680" s="224" t="s">
        <v>1687</v>
      </c>
      <c r="AK680" s="224" t="s">
        <v>1687</v>
      </c>
      <c r="AL680" s="224" t="s">
        <v>1687</v>
      </c>
      <c r="AM680" s="224" t="s">
        <v>1687</v>
      </c>
      <c r="AN680" s="224" t="s">
        <v>1687</v>
      </c>
      <c r="AO680" s="256"/>
      <c r="AP680" s="252"/>
      <c r="AQ680" s="252"/>
      <c r="AR680" s="252"/>
      <c r="AS680" s="256"/>
      <c r="AT680" s="256"/>
      <c r="AU680" s="256"/>
      <c r="AV680" s="256"/>
      <c r="AW680" s="256"/>
      <c r="AX680" s="256"/>
      <c r="AY680" s="256"/>
      <c r="AZ680" s="256"/>
      <c r="BA680" s="256"/>
      <c r="BB680" s="256"/>
      <c r="BC680" s="256"/>
      <c r="BD680" s="256"/>
      <c r="BE680" s="256"/>
      <c r="BF680" s="256"/>
      <c r="BG680" s="256"/>
      <c r="BH680" s="256"/>
      <c r="BI680" s="256"/>
      <c r="BJ680" s="256"/>
      <c r="BK680" s="256"/>
      <c r="BL680" s="256"/>
      <c r="BM680" s="256"/>
      <c r="BN680" s="256"/>
      <c r="BO680" s="256"/>
      <c r="BP680" s="256"/>
      <c r="BQ680" s="256"/>
    </row>
    <row r="681" spans="1:69" s="255" customFormat="1" ht="12.75">
      <c r="A681" s="249">
        <v>2346.9885393806389</v>
      </c>
      <c r="B681" s="252" t="s">
        <v>416</v>
      </c>
      <c r="C681" s="251" t="s">
        <v>476</v>
      </c>
      <c r="D681" s="249">
        <v>49.850327916762843</v>
      </c>
      <c r="E681" s="224">
        <v>54.757190000000001</v>
      </c>
      <c r="F681" s="224">
        <v>0.2777</v>
      </c>
      <c r="G681" s="224">
        <v>1.7612000000000001</v>
      </c>
      <c r="H681" s="224">
        <v>0.46129999999999999</v>
      </c>
      <c r="I681" s="224">
        <v>10.474679999999999</v>
      </c>
      <c r="J681" s="224">
        <v>0.2422</v>
      </c>
      <c r="K681" s="224">
        <v>30.11769</v>
      </c>
      <c r="L681" s="224">
        <v>2.33</v>
      </c>
      <c r="M681" s="224">
        <v>3.7199999999999997E-2</v>
      </c>
      <c r="N681" s="224">
        <v>100.45916</v>
      </c>
      <c r="O681" s="276"/>
      <c r="P681" s="253">
        <v>1.9240341630205868</v>
      </c>
      <c r="Q681" s="253">
        <v>7.293500639807618E-2</v>
      </c>
      <c r="R681" s="253" t="s">
        <v>462</v>
      </c>
      <c r="S681" s="253">
        <v>7.3378402878576474E-3</v>
      </c>
      <c r="T681" s="253">
        <v>1.2815350705414558E-2</v>
      </c>
      <c r="U681" s="253">
        <v>5.4039956116474386E-2</v>
      </c>
      <c r="V681" s="253">
        <v>0.12870186546776474</v>
      </c>
      <c r="W681" s="253">
        <v>0.80013581800382561</v>
      </c>
      <c r="X681" s="253">
        <v>0.77748210040694588</v>
      </c>
      <c r="Y681" s="253">
        <v>0.12505801445035608</v>
      </c>
      <c r="Z681" s="253">
        <v>7.208277607203324E-3</v>
      </c>
      <c r="AA681" s="253">
        <v>8.7717287698641469E-2</v>
      </c>
      <c r="AB681" s="253">
        <v>2.5343198368531746E-3</v>
      </c>
      <c r="AC681" s="253">
        <f t="shared" si="37"/>
        <v>4</v>
      </c>
      <c r="AD681" s="249">
        <v>83.674714247870185</v>
      </c>
      <c r="AF681" s="224" t="s">
        <v>1687</v>
      </c>
      <c r="AG681" s="224" t="s">
        <v>1687</v>
      </c>
      <c r="AH681" s="224" t="s">
        <v>1687</v>
      </c>
      <c r="AI681" s="224" t="s">
        <v>1687</v>
      </c>
      <c r="AJ681" s="224" t="s">
        <v>1687</v>
      </c>
      <c r="AK681" s="224" t="s">
        <v>1687</v>
      </c>
      <c r="AL681" s="224" t="s">
        <v>1687</v>
      </c>
      <c r="AM681" s="224" t="s">
        <v>1687</v>
      </c>
      <c r="AN681" s="224" t="s">
        <v>1687</v>
      </c>
      <c r="AO681" s="256"/>
      <c r="AP681" s="252"/>
      <c r="AQ681" s="252"/>
      <c r="AR681" s="252"/>
      <c r="AS681" s="256"/>
      <c r="AT681" s="256"/>
      <c r="AU681" s="256"/>
      <c r="AV681" s="256"/>
      <c r="AW681" s="256"/>
      <c r="AX681" s="256"/>
      <c r="AY681" s="256"/>
      <c r="AZ681" s="256"/>
      <c r="BA681" s="256"/>
      <c r="BB681" s="256"/>
      <c r="BC681" s="256"/>
      <c r="BD681" s="256"/>
      <c r="BE681" s="256"/>
      <c r="BF681" s="256"/>
      <c r="BG681" s="256"/>
      <c r="BH681" s="256"/>
      <c r="BI681" s="256"/>
      <c r="BJ681" s="256"/>
      <c r="BK681" s="256"/>
      <c r="BL681" s="256"/>
      <c r="BM681" s="256"/>
      <c r="BN681" s="256"/>
      <c r="BO681" s="256"/>
      <c r="BP681" s="256"/>
      <c r="BQ681" s="256"/>
    </row>
    <row r="682" spans="1:69" s="255" customFormat="1" ht="12.75">
      <c r="A682" s="249">
        <v>2346.9885393806389</v>
      </c>
      <c r="B682" s="252" t="s">
        <v>416</v>
      </c>
      <c r="C682" s="251" t="s">
        <v>476</v>
      </c>
      <c r="D682" s="249">
        <v>59.820327916762842</v>
      </c>
      <c r="E682" s="224">
        <v>54.736910000000002</v>
      </c>
      <c r="F682" s="224">
        <v>0.2601</v>
      </c>
      <c r="G682" s="224">
        <v>1.7265999999999999</v>
      </c>
      <c r="H682" s="224">
        <v>0.46850000000000003</v>
      </c>
      <c r="I682" s="224">
        <v>10.544639999999999</v>
      </c>
      <c r="J682" s="224">
        <v>0.28120000000000001</v>
      </c>
      <c r="K682" s="224">
        <v>30.147839999999999</v>
      </c>
      <c r="L682" s="224">
        <v>2.33</v>
      </c>
      <c r="M682" s="224">
        <v>3.2199999999999999E-2</v>
      </c>
      <c r="N682" s="224">
        <v>100.52799</v>
      </c>
      <c r="O682" s="276"/>
      <c r="P682" s="253">
        <v>1.9223389296754485</v>
      </c>
      <c r="Q682" s="253">
        <v>7.1465616287749514E-2</v>
      </c>
      <c r="R682" s="253" t="s">
        <v>462</v>
      </c>
      <c r="S682" s="253">
        <v>6.8692731395497289E-3</v>
      </c>
      <c r="T682" s="253">
        <v>1.3008723841378085E-2</v>
      </c>
      <c r="U682" s="253">
        <v>5.9301818915951543E-2</v>
      </c>
      <c r="V682" s="253">
        <v>0.12692603223170668</v>
      </c>
      <c r="W682" s="253">
        <v>0.80008960590821543</v>
      </c>
      <c r="X682" s="253">
        <v>0.77830079574436373</v>
      </c>
      <c r="Y682" s="253">
        <v>0.12346946036684876</v>
      </c>
      <c r="Z682" s="253">
        <v>8.3647071253926085E-3</v>
      </c>
      <c r="AA682" s="253">
        <v>8.7672472088320186E-2</v>
      </c>
      <c r="AB682" s="253">
        <v>2.1925646750746808E-3</v>
      </c>
      <c r="AC682" s="253">
        <f t="shared" si="37"/>
        <v>4</v>
      </c>
      <c r="AD682" s="249">
        <v>83.59730274421311</v>
      </c>
      <c r="AF682" s="224" t="s">
        <v>1687</v>
      </c>
      <c r="AG682" s="224" t="s">
        <v>1687</v>
      </c>
      <c r="AH682" s="224" t="s">
        <v>1687</v>
      </c>
      <c r="AI682" s="224" t="s">
        <v>1687</v>
      </c>
      <c r="AJ682" s="224" t="s">
        <v>1687</v>
      </c>
      <c r="AK682" s="224" t="s">
        <v>1687</v>
      </c>
      <c r="AL682" s="224" t="s">
        <v>1687</v>
      </c>
      <c r="AM682" s="224" t="s">
        <v>1687</v>
      </c>
      <c r="AN682" s="224" t="s">
        <v>1687</v>
      </c>
      <c r="AO682" s="256"/>
      <c r="AP682" s="252"/>
      <c r="AQ682" s="252"/>
      <c r="AR682" s="252"/>
      <c r="AS682" s="256"/>
      <c r="AT682" s="256"/>
      <c r="AU682" s="256"/>
      <c r="AV682" s="256"/>
      <c r="AW682" s="256"/>
      <c r="AX682" s="256"/>
      <c r="AY682" s="256"/>
      <c r="AZ682" s="256"/>
      <c r="BA682" s="256"/>
      <c r="BB682" s="256"/>
      <c r="BC682" s="256"/>
      <c r="BD682" s="256"/>
      <c r="BE682" s="256"/>
      <c r="BF682" s="256"/>
      <c r="BG682" s="256"/>
      <c r="BH682" s="256"/>
      <c r="BI682" s="256"/>
      <c r="BJ682" s="256"/>
      <c r="BK682" s="256"/>
      <c r="BL682" s="256"/>
      <c r="BM682" s="256"/>
      <c r="BN682" s="256"/>
      <c r="BO682" s="256"/>
      <c r="BP682" s="256"/>
      <c r="BQ682" s="256"/>
    </row>
    <row r="683" spans="1:69" s="255" customFormat="1" ht="12.75">
      <c r="A683" s="249">
        <v>2346.9885393806389</v>
      </c>
      <c r="B683" s="252" t="s">
        <v>416</v>
      </c>
      <c r="C683" s="251" t="s">
        <v>476</v>
      </c>
      <c r="D683" s="249">
        <v>69.790327916762848</v>
      </c>
      <c r="E683" s="224">
        <v>54.899149999999999</v>
      </c>
      <c r="F683" s="224">
        <v>0.25829999999999997</v>
      </c>
      <c r="G683" s="224">
        <v>1.6998</v>
      </c>
      <c r="H683" s="224">
        <v>0.46760000000000002</v>
      </c>
      <c r="I683" s="224">
        <v>10.46468</v>
      </c>
      <c r="J683" s="224">
        <v>0.2457</v>
      </c>
      <c r="K683" s="224">
        <v>30.10764</v>
      </c>
      <c r="L683" s="224">
        <v>2.33</v>
      </c>
      <c r="M683" s="224">
        <v>3.3500000000000002E-2</v>
      </c>
      <c r="N683" s="224">
        <v>100.50637</v>
      </c>
      <c r="O683" s="276"/>
      <c r="P683" s="253">
        <v>1.92847285263709</v>
      </c>
      <c r="Q683" s="253">
        <v>7.0372253237225416E-2</v>
      </c>
      <c r="R683" s="253" t="s">
        <v>462</v>
      </c>
      <c r="S683" s="253">
        <v>6.8232779777605661E-3</v>
      </c>
      <c r="T683" s="253">
        <v>1.2986670654050523E-2</v>
      </c>
      <c r="U683" s="253">
        <v>4.8330415221945699E-2</v>
      </c>
      <c r="V683" s="253">
        <v>0.13168211995315462</v>
      </c>
      <c r="W683" s="253">
        <v>0.80133241031877323</v>
      </c>
      <c r="X683" s="253">
        <v>0.77530987219523306</v>
      </c>
      <c r="Y683" s="253">
        <v>0.12740586338029694</v>
      </c>
      <c r="Z683" s="253">
        <v>7.3103606832084734E-3</v>
      </c>
      <c r="AA683" s="253">
        <v>8.769230339833825E-2</v>
      </c>
      <c r="AB683" s="253">
        <v>2.2816003429232362E-3</v>
      </c>
      <c r="AC683" s="253">
        <f t="shared" si="37"/>
        <v>4</v>
      </c>
      <c r="AD683" s="249">
        <v>83.68320077775283</v>
      </c>
      <c r="AF683" s="224" t="s">
        <v>1687</v>
      </c>
      <c r="AG683" s="224" t="s">
        <v>1687</v>
      </c>
      <c r="AH683" s="224" t="s">
        <v>1687</v>
      </c>
      <c r="AI683" s="224" t="s">
        <v>1687</v>
      </c>
      <c r="AJ683" s="224" t="s">
        <v>1687</v>
      </c>
      <c r="AK683" s="224" t="s">
        <v>1687</v>
      </c>
      <c r="AL683" s="224" t="s">
        <v>1687</v>
      </c>
      <c r="AM683" s="224" t="s">
        <v>1687</v>
      </c>
      <c r="AN683" s="224" t="s">
        <v>1687</v>
      </c>
      <c r="AO683" s="256"/>
      <c r="AP683" s="252"/>
      <c r="AQ683" s="252"/>
      <c r="AR683" s="252"/>
      <c r="AS683" s="256"/>
      <c r="AT683" s="256"/>
      <c r="AU683" s="256"/>
      <c r="AV683" s="256"/>
      <c r="AW683" s="256"/>
      <c r="AX683" s="256"/>
      <c r="AY683" s="256"/>
      <c r="AZ683" s="256"/>
      <c r="BA683" s="256"/>
      <c r="BB683" s="256"/>
      <c r="BC683" s="256"/>
      <c r="BD683" s="256"/>
      <c r="BE683" s="256"/>
      <c r="BF683" s="256"/>
      <c r="BG683" s="256"/>
      <c r="BH683" s="256"/>
      <c r="BI683" s="256"/>
      <c r="BJ683" s="256"/>
      <c r="BK683" s="256"/>
      <c r="BL683" s="256"/>
      <c r="BM683" s="256"/>
      <c r="BN683" s="256"/>
      <c r="BO683" s="256"/>
      <c r="BP683" s="256"/>
      <c r="BQ683" s="256"/>
    </row>
    <row r="684" spans="1:69" s="255" customFormat="1" ht="12.75">
      <c r="A684" s="249">
        <v>2346.9885393806389</v>
      </c>
      <c r="B684" s="252" t="s">
        <v>416</v>
      </c>
      <c r="C684" s="251" t="s">
        <v>476</v>
      </c>
      <c r="D684" s="249">
        <v>79.760327916762847</v>
      </c>
      <c r="E684" s="224">
        <v>55.041110000000003</v>
      </c>
      <c r="F684" s="224">
        <v>0.2762</v>
      </c>
      <c r="G684" s="224">
        <v>1.7194</v>
      </c>
      <c r="H684" s="224">
        <v>0.47220000000000001</v>
      </c>
      <c r="I684" s="224">
        <v>10.434699999999999</v>
      </c>
      <c r="J684" s="224">
        <v>0.27850000000000003</v>
      </c>
      <c r="K684" s="224">
        <v>30.318680000000001</v>
      </c>
      <c r="L684" s="224">
        <v>2.33</v>
      </c>
      <c r="M684" s="224">
        <v>3.39E-2</v>
      </c>
      <c r="N684" s="224">
        <v>100.90469</v>
      </c>
      <c r="O684" s="276"/>
      <c r="P684" s="253">
        <v>1.92500269105522</v>
      </c>
      <c r="Q684" s="253">
        <v>7.0872344939717252E-2</v>
      </c>
      <c r="R684" s="253" t="s">
        <v>462</v>
      </c>
      <c r="S684" s="253">
        <v>7.2642131800265512E-3</v>
      </c>
      <c r="T684" s="253">
        <v>1.3057064670850166E-2</v>
      </c>
      <c r="U684" s="253">
        <v>5.3835526469384831E-2</v>
      </c>
      <c r="V684" s="253">
        <v>0.12758949587704502</v>
      </c>
      <c r="W684" s="253">
        <v>0.80237866380775646</v>
      </c>
      <c r="X684" s="253">
        <v>0.77837061436718058</v>
      </c>
      <c r="Y684" s="253">
        <v>0.12377187825673383</v>
      </c>
      <c r="Z684" s="253">
        <v>8.2500217988999945E-3</v>
      </c>
      <c r="AA684" s="253">
        <v>8.7308741026739661E-2</v>
      </c>
      <c r="AB684" s="253">
        <v>2.2987445504458722E-3</v>
      </c>
      <c r="AC684" s="253">
        <f t="shared" si="37"/>
        <v>4</v>
      </c>
      <c r="AD684" s="249">
        <v>83.817305921163666</v>
      </c>
      <c r="AF684" s="224" t="s">
        <v>1687</v>
      </c>
      <c r="AG684" s="224" t="s">
        <v>1687</v>
      </c>
      <c r="AH684" s="224" t="s">
        <v>1687</v>
      </c>
      <c r="AI684" s="224" t="s">
        <v>1687</v>
      </c>
      <c r="AJ684" s="224" t="s">
        <v>1687</v>
      </c>
      <c r="AK684" s="224" t="s">
        <v>1687</v>
      </c>
      <c r="AL684" s="224" t="s">
        <v>1687</v>
      </c>
      <c r="AM684" s="224" t="s">
        <v>1687</v>
      </c>
      <c r="AN684" s="224" t="s">
        <v>1687</v>
      </c>
      <c r="AO684" s="256"/>
      <c r="AP684" s="252"/>
      <c r="AQ684" s="252"/>
      <c r="AR684" s="252"/>
      <c r="AS684" s="256"/>
      <c r="AT684" s="256"/>
      <c r="AU684" s="256"/>
      <c r="AV684" s="256"/>
      <c r="AW684" s="256"/>
      <c r="AX684" s="256"/>
      <c r="AY684" s="256"/>
      <c r="AZ684" s="256"/>
      <c r="BA684" s="256"/>
      <c r="BB684" s="256"/>
      <c r="BC684" s="256"/>
      <c r="BD684" s="256"/>
      <c r="BE684" s="256"/>
      <c r="BF684" s="256"/>
      <c r="BG684" s="256"/>
      <c r="BH684" s="256"/>
      <c r="BI684" s="256"/>
      <c r="BJ684" s="256"/>
      <c r="BK684" s="256"/>
      <c r="BL684" s="256"/>
      <c r="BM684" s="256"/>
      <c r="BN684" s="256"/>
      <c r="BO684" s="256"/>
      <c r="BP684" s="256"/>
      <c r="BQ684" s="256"/>
    </row>
    <row r="685" spans="1:69" s="255" customFormat="1" ht="12.75">
      <c r="A685" s="249">
        <v>2346.9885393806389</v>
      </c>
      <c r="B685" s="252" t="s">
        <v>416</v>
      </c>
      <c r="C685" s="251" t="s">
        <v>476</v>
      </c>
      <c r="D685" s="249">
        <v>89.730327916762846</v>
      </c>
      <c r="E685" s="224">
        <v>54.878869999999999</v>
      </c>
      <c r="F685" s="224">
        <v>0.2717</v>
      </c>
      <c r="G685" s="224">
        <v>1.7104999999999999</v>
      </c>
      <c r="H685" s="224">
        <v>0.45190000000000002</v>
      </c>
      <c r="I685" s="224">
        <v>10.33475</v>
      </c>
      <c r="J685" s="224">
        <v>0.22270000000000001</v>
      </c>
      <c r="K685" s="224">
        <v>29.956910000000001</v>
      </c>
      <c r="L685" s="224">
        <v>2.33</v>
      </c>
      <c r="M685" s="224">
        <v>3.6600000000000001E-2</v>
      </c>
      <c r="N685" s="224">
        <v>100.19393000000002</v>
      </c>
      <c r="O685" s="276"/>
      <c r="P685" s="253">
        <v>1.9338204948971964</v>
      </c>
      <c r="Q685" s="253">
        <v>6.6179505102803571E-2</v>
      </c>
      <c r="R685" s="253">
        <v>4.8583433761208994E-3</v>
      </c>
      <c r="S685" s="253">
        <v>7.1998158054232186E-3</v>
      </c>
      <c r="T685" s="253">
        <v>1.2590087682173259E-2</v>
      </c>
      <c r="U685" s="253">
        <v>3.6832011997882219E-2</v>
      </c>
      <c r="V685" s="253">
        <v>0.13645244370132192</v>
      </c>
      <c r="W685" s="253">
        <v>0.80206729743707827</v>
      </c>
      <c r="X685" s="253">
        <v>0.77161318506279308</v>
      </c>
      <c r="Y685" s="253">
        <v>0.13127140955680006</v>
      </c>
      <c r="Z685" s="253">
        <v>6.6468664750034068E-3</v>
      </c>
      <c r="AA685" s="253">
        <v>8.7967969341184768E-2</v>
      </c>
      <c r="AB685" s="253">
        <v>2.5005695642187132E-3</v>
      </c>
      <c r="AC685" s="253">
        <f t="shared" si="37"/>
        <v>3.9999999999999991</v>
      </c>
      <c r="AD685" s="249">
        <v>83.785008440503844</v>
      </c>
      <c r="AF685" s="224" t="s">
        <v>1687</v>
      </c>
      <c r="AG685" s="224" t="s">
        <v>1687</v>
      </c>
      <c r="AH685" s="224" t="s">
        <v>1687</v>
      </c>
      <c r="AI685" s="224" t="s">
        <v>1687</v>
      </c>
      <c r="AJ685" s="224" t="s">
        <v>1687</v>
      </c>
      <c r="AK685" s="224" t="s">
        <v>1687</v>
      </c>
      <c r="AL685" s="224" t="s">
        <v>1687</v>
      </c>
      <c r="AM685" s="224" t="s">
        <v>1687</v>
      </c>
      <c r="AN685" s="224" t="s">
        <v>1687</v>
      </c>
      <c r="AO685" s="256"/>
      <c r="AP685" s="252"/>
      <c r="AQ685" s="252"/>
      <c r="AR685" s="252"/>
      <c r="AS685" s="256"/>
      <c r="AT685" s="256"/>
      <c r="AU685" s="256"/>
      <c r="AV685" s="256"/>
      <c r="AW685" s="256"/>
      <c r="AX685" s="256"/>
      <c r="AY685" s="256"/>
      <c r="AZ685" s="256"/>
      <c r="BA685" s="256"/>
      <c r="BB685" s="256"/>
      <c r="BC685" s="256"/>
      <c r="BD685" s="256"/>
      <c r="BE685" s="256"/>
      <c r="BF685" s="256"/>
      <c r="BG685" s="256"/>
      <c r="BH685" s="256"/>
      <c r="BI685" s="256"/>
      <c r="BJ685" s="256"/>
      <c r="BK685" s="256"/>
      <c r="BL685" s="256"/>
      <c r="BM685" s="256"/>
      <c r="BN685" s="256"/>
      <c r="BO685" s="256"/>
      <c r="BP685" s="256"/>
      <c r="BQ685" s="256"/>
    </row>
    <row r="686" spans="1:69" s="255" customFormat="1" ht="12.75">
      <c r="A686" s="249">
        <v>2346.9885393806389</v>
      </c>
      <c r="B686" s="252" t="s">
        <v>416</v>
      </c>
      <c r="C686" s="251" t="s">
        <v>476</v>
      </c>
      <c r="D686" s="249">
        <v>99.700327916762845</v>
      </c>
      <c r="E686" s="224">
        <v>54.889020000000002</v>
      </c>
      <c r="F686" s="224">
        <v>0.2843</v>
      </c>
      <c r="G686" s="224">
        <v>1.6982999999999999</v>
      </c>
      <c r="H686" s="224">
        <v>0.44540000000000002</v>
      </c>
      <c r="I686" s="224">
        <v>10.38472</v>
      </c>
      <c r="J686" s="224">
        <v>0.21990000000000001</v>
      </c>
      <c r="K686" s="224">
        <v>30.258379999999999</v>
      </c>
      <c r="L686" s="224">
        <v>2.33</v>
      </c>
      <c r="M686" s="224">
        <v>2.5399999999999999E-2</v>
      </c>
      <c r="N686" s="224">
        <v>100.53542</v>
      </c>
      <c r="O686" s="276"/>
      <c r="P686" s="253">
        <v>1.926249595889133</v>
      </c>
      <c r="Q686" s="253">
        <v>7.0242056169334502E-2</v>
      </c>
      <c r="R686" s="253" t="s">
        <v>462</v>
      </c>
      <c r="S686" s="253">
        <v>7.5028228539230574E-3</v>
      </c>
      <c r="T686" s="253">
        <v>1.2358128636844594E-2</v>
      </c>
      <c r="U686" s="253">
        <v>5.1623232053053414E-2</v>
      </c>
      <c r="V686" s="253">
        <v>0.12849839450464373</v>
      </c>
      <c r="W686" s="253">
        <v>0.80352576989306723</v>
      </c>
      <c r="X686" s="253">
        <v>0.77947564112064949</v>
      </c>
      <c r="Y686" s="253">
        <v>0.12465234120967987</v>
      </c>
      <c r="Z686" s="253">
        <v>6.5363914364268312E-3</v>
      </c>
      <c r="AA686" s="253">
        <v>8.7607371887899632E-2</v>
      </c>
      <c r="AB686" s="253">
        <v>1.7282543453442426E-3</v>
      </c>
      <c r="AC686" s="253">
        <f t="shared" si="37"/>
        <v>3.9999999999999996</v>
      </c>
      <c r="AD686" s="249">
        <v>83.855390254948418</v>
      </c>
      <c r="AF686" s="224" t="s">
        <v>1687</v>
      </c>
      <c r="AG686" s="224" t="s">
        <v>1687</v>
      </c>
      <c r="AH686" s="224" t="s">
        <v>1687</v>
      </c>
      <c r="AI686" s="224" t="s">
        <v>1687</v>
      </c>
      <c r="AJ686" s="224" t="s">
        <v>1687</v>
      </c>
      <c r="AK686" s="224" t="s">
        <v>1687</v>
      </c>
      <c r="AL686" s="224" t="s">
        <v>1687</v>
      </c>
      <c r="AM686" s="224" t="s">
        <v>1687</v>
      </c>
      <c r="AN686" s="224" t="s">
        <v>1687</v>
      </c>
      <c r="AO686" s="256"/>
      <c r="AP686" s="252"/>
      <c r="AQ686" s="252"/>
      <c r="AR686" s="252"/>
      <c r="AS686" s="256"/>
      <c r="AT686" s="256"/>
      <c r="AU686" s="256"/>
      <c r="AV686" s="256"/>
      <c r="AW686" s="256"/>
      <c r="AX686" s="256"/>
      <c r="AY686" s="256"/>
      <c r="AZ686" s="256"/>
      <c r="BA686" s="256"/>
      <c r="BB686" s="256"/>
      <c r="BC686" s="256"/>
      <c r="BD686" s="256"/>
      <c r="BE686" s="256"/>
      <c r="BF686" s="256"/>
      <c r="BG686" s="256"/>
      <c r="BH686" s="256"/>
      <c r="BI686" s="256"/>
      <c r="BJ686" s="256"/>
      <c r="BK686" s="256"/>
      <c r="BL686" s="256"/>
      <c r="BM686" s="256"/>
      <c r="BN686" s="256"/>
      <c r="BO686" s="256"/>
      <c r="BP686" s="256"/>
      <c r="BQ686" s="256"/>
    </row>
    <row r="687" spans="1:69" s="255" customFormat="1" ht="12.75">
      <c r="A687" s="249">
        <v>2346.9885393806389</v>
      </c>
      <c r="B687" s="252" t="s">
        <v>416</v>
      </c>
      <c r="C687" s="251" t="s">
        <v>476</v>
      </c>
      <c r="D687" s="249">
        <v>109.67032791676284</v>
      </c>
      <c r="E687" s="224">
        <v>54.949860000000001</v>
      </c>
      <c r="F687" s="224">
        <v>0.28939999999999999</v>
      </c>
      <c r="G687" s="224">
        <v>1.6888000000000001</v>
      </c>
      <c r="H687" s="224">
        <v>0.45240000000000002</v>
      </c>
      <c r="I687" s="224">
        <v>10.31476</v>
      </c>
      <c r="J687" s="224">
        <v>0.1714</v>
      </c>
      <c r="K687" s="224">
        <v>30.20814</v>
      </c>
      <c r="L687" s="224">
        <v>2.31</v>
      </c>
      <c r="M687" s="224">
        <v>3.7100000000000001E-2</v>
      </c>
      <c r="N687" s="224">
        <v>100.42186000000001</v>
      </c>
      <c r="O687" s="276"/>
      <c r="P687" s="253">
        <v>1.9303189280131188</v>
      </c>
      <c r="Q687" s="253">
        <v>6.9681071986881227E-2</v>
      </c>
      <c r="R687" s="253">
        <v>2.3812340443196689E-4</v>
      </c>
      <c r="S687" s="253">
        <v>7.645075081362601E-3</v>
      </c>
      <c r="T687" s="253">
        <v>1.2564942059404711E-2</v>
      </c>
      <c r="U687" s="253">
        <v>4.411472837566599E-2</v>
      </c>
      <c r="V687" s="253">
        <v>0.13156496539691806</v>
      </c>
      <c r="W687" s="253">
        <v>0.80387216568221698</v>
      </c>
      <c r="X687" s="253">
        <v>0.77808605583789547</v>
      </c>
      <c r="Y687" s="253">
        <v>0.12734470651221078</v>
      </c>
      <c r="Z687" s="253">
        <v>5.0998691787618664E-3</v>
      </c>
      <c r="AA687" s="253">
        <v>8.6942496455784668E-2</v>
      </c>
      <c r="AB687" s="253">
        <v>2.5268720153471692E-3</v>
      </c>
      <c r="AC687" s="253">
        <f t="shared" si="37"/>
        <v>3.9999999999999996</v>
      </c>
      <c r="AD687" s="249">
        <v>83.924286792912554</v>
      </c>
      <c r="AF687" s="224" t="s">
        <v>1687</v>
      </c>
      <c r="AG687" s="224" t="s">
        <v>1687</v>
      </c>
      <c r="AH687" s="224" t="s">
        <v>1687</v>
      </c>
      <c r="AI687" s="224" t="s">
        <v>1687</v>
      </c>
      <c r="AJ687" s="224" t="s">
        <v>1687</v>
      </c>
      <c r="AK687" s="224" t="s">
        <v>1687</v>
      </c>
      <c r="AL687" s="224" t="s">
        <v>1687</v>
      </c>
      <c r="AM687" s="224" t="s">
        <v>1687</v>
      </c>
      <c r="AN687" s="224" t="s">
        <v>1687</v>
      </c>
      <c r="AO687" s="256"/>
      <c r="AP687" s="252"/>
      <c r="AQ687" s="252"/>
      <c r="AR687" s="252"/>
      <c r="AS687" s="256"/>
      <c r="AT687" s="256"/>
      <c r="AU687" s="256"/>
      <c r="AV687" s="256"/>
      <c r="AW687" s="256"/>
      <c r="AX687" s="256"/>
      <c r="AY687" s="256"/>
      <c r="AZ687" s="256"/>
      <c r="BA687" s="256"/>
      <c r="BB687" s="256"/>
      <c r="BC687" s="256"/>
      <c r="BD687" s="256"/>
      <c r="BE687" s="256"/>
      <c r="BF687" s="256"/>
      <c r="BG687" s="256"/>
      <c r="BH687" s="256"/>
      <c r="BI687" s="256"/>
      <c r="BJ687" s="256"/>
      <c r="BK687" s="256"/>
      <c r="BL687" s="256"/>
      <c r="BM687" s="256"/>
      <c r="BN687" s="256"/>
      <c r="BO687" s="256"/>
      <c r="BP687" s="256"/>
      <c r="BQ687" s="256"/>
    </row>
    <row r="688" spans="1:69" s="255" customFormat="1" ht="12.75">
      <c r="A688" s="249">
        <v>2346.9885393806389</v>
      </c>
      <c r="B688" s="252" t="s">
        <v>416</v>
      </c>
      <c r="C688" s="251" t="s">
        <v>476</v>
      </c>
      <c r="D688" s="249">
        <v>119.64032791676284</v>
      </c>
      <c r="E688" s="224">
        <v>54.726770000000002</v>
      </c>
      <c r="F688" s="224">
        <v>0.27500000000000002</v>
      </c>
      <c r="G688" s="224">
        <v>1.6966000000000001</v>
      </c>
      <c r="H688" s="224">
        <v>0.44840000000000002</v>
      </c>
      <c r="I688" s="224">
        <v>10.534649999999999</v>
      </c>
      <c r="J688" s="224">
        <v>0.2303</v>
      </c>
      <c r="K688" s="224">
        <v>30.308630000000001</v>
      </c>
      <c r="L688" s="224">
        <v>2.3199999999999998</v>
      </c>
      <c r="M688" s="224">
        <v>4.4400000000000002E-2</v>
      </c>
      <c r="N688" s="224">
        <v>100.58474999999999</v>
      </c>
      <c r="O688" s="276"/>
      <c r="P688" s="253">
        <v>1.9194382831178312</v>
      </c>
      <c r="Q688" s="253">
        <v>7.0130917592784697E-2</v>
      </c>
      <c r="R688" s="253" t="s">
        <v>462</v>
      </c>
      <c r="S688" s="253">
        <v>7.2531687028977122E-3</v>
      </c>
      <c r="T688" s="253">
        <v>1.2434128604257766E-2</v>
      </c>
      <c r="U688" s="253">
        <v>6.7071335535159093E-2</v>
      </c>
      <c r="V688" s="253">
        <v>0.12233315092900565</v>
      </c>
      <c r="W688" s="253">
        <v>0.80133901551806364</v>
      </c>
      <c r="X688" s="253">
        <v>0.78336875494095304</v>
      </c>
      <c r="Y688" s="253">
        <v>0.11958979442590068</v>
      </c>
      <c r="Z688" s="253">
        <v>6.8415422469161394E-3</v>
      </c>
      <c r="AA688" s="253">
        <v>8.7180623012571068E-2</v>
      </c>
      <c r="AB688" s="253">
        <v>3.0192853736591301E-3</v>
      </c>
      <c r="AC688" s="253">
        <f t="shared" si="37"/>
        <v>3.9999999999999996</v>
      </c>
      <c r="AD688" s="249">
        <v>83.68305718051387</v>
      </c>
      <c r="AF688" s="224" t="s">
        <v>1687</v>
      </c>
      <c r="AG688" s="224" t="s">
        <v>1687</v>
      </c>
      <c r="AH688" s="224" t="s">
        <v>1687</v>
      </c>
      <c r="AI688" s="224" t="s">
        <v>1687</v>
      </c>
      <c r="AJ688" s="224" t="s">
        <v>1687</v>
      </c>
      <c r="AK688" s="224" t="s">
        <v>1687</v>
      </c>
      <c r="AL688" s="224" t="s">
        <v>1687</v>
      </c>
      <c r="AM688" s="224" t="s">
        <v>1687</v>
      </c>
      <c r="AN688" s="224" t="s">
        <v>1687</v>
      </c>
      <c r="AO688" s="256"/>
      <c r="AP688" s="252"/>
      <c r="AQ688" s="252"/>
      <c r="AR688" s="252"/>
      <c r="AS688" s="256"/>
      <c r="AT688" s="256"/>
      <c r="AU688" s="256"/>
      <c r="AV688" s="256"/>
      <c r="AW688" s="256"/>
      <c r="AX688" s="256"/>
      <c r="AY688" s="256"/>
      <c r="AZ688" s="256"/>
      <c r="BA688" s="256"/>
      <c r="BB688" s="256"/>
      <c r="BC688" s="256"/>
      <c r="BD688" s="256"/>
      <c r="BE688" s="256"/>
      <c r="BF688" s="256"/>
      <c r="BG688" s="256"/>
      <c r="BH688" s="256"/>
      <c r="BI688" s="256"/>
      <c r="BJ688" s="256"/>
      <c r="BK688" s="256"/>
      <c r="BL688" s="256"/>
      <c r="BM688" s="256"/>
      <c r="BN688" s="256"/>
      <c r="BO688" s="256"/>
      <c r="BP688" s="256"/>
      <c r="BQ688" s="256"/>
    </row>
    <row r="689" spans="1:69" s="255" customFormat="1" ht="12.75">
      <c r="A689" s="249">
        <v>2346.9885393806389</v>
      </c>
      <c r="B689" s="252" t="s">
        <v>416</v>
      </c>
      <c r="C689" s="251" t="s">
        <v>476</v>
      </c>
      <c r="D689" s="249">
        <v>129.61032791676286</v>
      </c>
      <c r="E689" s="224">
        <v>54.84845</v>
      </c>
      <c r="F689" s="224">
        <v>0.29630000000000001</v>
      </c>
      <c r="G689" s="224">
        <v>1.7079</v>
      </c>
      <c r="H689" s="224">
        <v>0.42430000000000001</v>
      </c>
      <c r="I689" s="224">
        <v>10.4247</v>
      </c>
      <c r="J689" s="224">
        <v>0.2122</v>
      </c>
      <c r="K689" s="224">
        <v>30.21818</v>
      </c>
      <c r="L689" s="224">
        <v>2.3199999999999998</v>
      </c>
      <c r="M689" s="224">
        <v>3.15E-2</v>
      </c>
      <c r="N689" s="224">
        <v>100.48352999999999</v>
      </c>
      <c r="O689" s="276"/>
      <c r="P689" s="253">
        <v>1.925988680812649</v>
      </c>
      <c r="Q689" s="253">
        <v>7.0681788889274275E-2</v>
      </c>
      <c r="R689" s="253" t="s">
        <v>462</v>
      </c>
      <c r="S689" s="253">
        <v>7.8242329472196798E-3</v>
      </c>
      <c r="T689" s="253">
        <v>1.1779797320654865E-2</v>
      </c>
      <c r="U689" s="253">
        <v>5.2057188643718888E-2</v>
      </c>
      <c r="V689" s="253">
        <v>0.12893400130152335</v>
      </c>
      <c r="W689" s="253">
        <v>0.80273431008495943</v>
      </c>
      <c r="X689" s="253">
        <v>0.77911904776105689</v>
      </c>
      <c r="Y689" s="253">
        <v>0.12514095268636752</v>
      </c>
      <c r="Z689" s="253">
        <v>6.311324208234952E-3</v>
      </c>
      <c r="AA689" s="253">
        <v>8.7284072970956181E-2</v>
      </c>
      <c r="AB689" s="253">
        <v>2.1446023733845275E-3</v>
      </c>
      <c r="AC689" s="253">
        <f t="shared" si="37"/>
        <v>4.0000000000000009</v>
      </c>
      <c r="AD689" s="249">
        <v>83.78524927473417</v>
      </c>
      <c r="AF689" s="224" t="s">
        <v>1687</v>
      </c>
      <c r="AG689" s="224" t="s">
        <v>1687</v>
      </c>
      <c r="AH689" s="224" t="s">
        <v>1687</v>
      </c>
      <c r="AI689" s="224" t="s">
        <v>1687</v>
      </c>
      <c r="AJ689" s="224" t="s">
        <v>1687</v>
      </c>
      <c r="AK689" s="224" t="s">
        <v>1687</v>
      </c>
      <c r="AL689" s="224" t="s">
        <v>1687</v>
      </c>
      <c r="AM689" s="224" t="s">
        <v>1687</v>
      </c>
      <c r="AN689" s="224" t="s">
        <v>1687</v>
      </c>
      <c r="AO689" s="256"/>
      <c r="AP689" s="252"/>
      <c r="AQ689" s="252"/>
      <c r="AR689" s="252"/>
      <c r="AS689" s="256"/>
      <c r="AT689" s="256"/>
      <c r="AU689" s="256"/>
      <c r="AV689" s="256"/>
      <c r="AW689" s="256"/>
      <c r="AX689" s="256"/>
      <c r="AY689" s="256"/>
      <c r="AZ689" s="256"/>
      <c r="BA689" s="256"/>
      <c r="BB689" s="256"/>
      <c r="BC689" s="256"/>
      <c r="BD689" s="256"/>
      <c r="BE689" s="256"/>
      <c r="BF689" s="256"/>
      <c r="BG689" s="256"/>
      <c r="BH689" s="256"/>
      <c r="BI689" s="256"/>
      <c r="BJ689" s="256"/>
      <c r="BK689" s="256"/>
      <c r="BL689" s="256"/>
      <c r="BM689" s="256"/>
      <c r="BN689" s="256"/>
      <c r="BO689" s="256"/>
      <c r="BP689" s="256"/>
      <c r="BQ689" s="256"/>
    </row>
    <row r="690" spans="1:69" s="255" customFormat="1" ht="12.75">
      <c r="A690" s="249">
        <v>2346.9885393806389</v>
      </c>
      <c r="B690" s="252" t="s">
        <v>416</v>
      </c>
      <c r="C690" s="251" t="s">
        <v>476</v>
      </c>
      <c r="D690" s="249">
        <v>139.58032791676285</v>
      </c>
      <c r="E690" s="224">
        <v>54.726770000000002</v>
      </c>
      <c r="F690" s="224">
        <v>0.2944</v>
      </c>
      <c r="G690" s="224">
        <v>1.6967000000000001</v>
      </c>
      <c r="H690" s="224">
        <v>0.43719999999999998</v>
      </c>
      <c r="I690" s="224">
        <v>10.46468</v>
      </c>
      <c r="J690" s="224">
        <v>0.21290000000000001</v>
      </c>
      <c r="K690" s="224">
        <v>30.248329999999999</v>
      </c>
      <c r="L690" s="224">
        <v>2.29</v>
      </c>
      <c r="M690" s="224">
        <v>3.61E-2</v>
      </c>
      <c r="N690" s="224">
        <v>100.40708000000001</v>
      </c>
      <c r="O690" s="276"/>
      <c r="P690" s="253">
        <v>1.9229036212573414</v>
      </c>
      <c r="Q690" s="253">
        <v>7.0261672454546398E-2</v>
      </c>
      <c r="R690" s="253" t="s">
        <v>462</v>
      </c>
      <c r="S690" s="253">
        <v>7.7788653766644534E-3</v>
      </c>
      <c r="T690" s="253">
        <v>1.2145440451703505E-2</v>
      </c>
      <c r="U690" s="253">
        <v>5.8687215241020496E-2</v>
      </c>
      <c r="V690" s="253">
        <v>0.1259806799683858</v>
      </c>
      <c r="W690" s="253">
        <v>0.80224250525033836</v>
      </c>
      <c r="X690" s="253">
        <v>0.78216776415480749</v>
      </c>
      <c r="Y690" s="253">
        <v>0.12282822978424217</v>
      </c>
      <c r="Z690" s="253">
        <v>6.3360573760047169E-3</v>
      </c>
      <c r="AA690" s="253">
        <v>8.6208647269663194E-2</v>
      </c>
      <c r="AB690" s="253">
        <v>2.4593014152824865E-3</v>
      </c>
      <c r="AC690" s="253">
        <f t="shared" si="37"/>
        <v>3.9999999999999996</v>
      </c>
      <c r="AD690" s="249">
        <v>83.746757984220267</v>
      </c>
      <c r="AF690" s="224" t="s">
        <v>1687</v>
      </c>
      <c r="AG690" s="224" t="s">
        <v>1687</v>
      </c>
      <c r="AH690" s="224" t="s">
        <v>1687</v>
      </c>
      <c r="AI690" s="224" t="s">
        <v>1687</v>
      </c>
      <c r="AJ690" s="224" t="s">
        <v>1687</v>
      </c>
      <c r="AK690" s="224" t="s">
        <v>1687</v>
      </c>
      <c r="AL690" s="224" t="s">
        <v>1687</v>
      </c>
      <c r="AM690" s="224" t="s">
        <v>1687</v>
      </c>
      <c r="AN690" s="224" t="s">
        <v>1687</v>
      </c>
      <c r="AO690" s="256"/>
      <c r="AP690" s="252"/>
      <c r="AQ690" s="252"/>
      <c r="AR690" s="252"/>
      <c r="AS690" s="256"/>
      <c r="AT690" s="256"/>
      <c r="AU690" s="256"/>
      <c r="AV690" s="256"/>
      <c r="AW690" s="256"/>
      <c r="AX690" s="256"/>
      <c r="AY690" s="256"/>
      <c r="AZ690" s="256"/>
      <c r="BA690" s="256"/>
      <c r="BB690" s="256"/>
      <c r="BC690" s="256"/>
      <c r="BD690" s="256"/>
      <c r="BE690" s="256"/>
      <c r="BF690" s="256"/>
      <c r="BG690" s="256"/>
      <c r="BH690" s="256"/>
      <c r="BI690" s="256"/>
      <c r="BJ690" s="256"/>
      <c r="BK690" s="256"/>
      <c r="BL690" s="256"/>
      <c r="BM690" s="256"/>
      <c r="BN690" s="256"/>
      <c r="BO690" s="256"/>
      <c r="BP690" s="256"/>
      <c r="BQ690" s="256"/>
    </row>
    <row r="691" spans="1:69" s="255" customFormat="1" ht="12.75">
      <c r="A691" s="249">
        <v>2346.9885393806389</v>
      </c>
      <c r="B691" s="252" t="s">
        <v>416</v>
      </c>
      <c r="C691" s="251" t="s">
        <v>476</v>
      </c>
      <c r="D691" s="249">
        <v>149.55032791676285</v>
      </c>
      <c r="E691" s="224">
        <v>54.523969999999998</v>
      </c>
      <c r="F691" s="224">
        <v>0.30599999999999999</v>
      </c>
      <c r="G691" s="224">
        <v>1.7253000000000001</v>
      </c>
      <c r="H691" s="224">
        <v>0.44840000000000002</v>
      </c>
      <c r="I691" s="224">
        <v>10.39472</v>
      </c>
      <c r="J691" s="224">
        <v>0.2351</v>
      </c>
      <c r="K691" s="224">
        <v>30.20814</v>
      </c>
      <c r="L691" s="224">
        <v>2.31</v>
      </c>
      <c r="M691" s="224">
        <v>3.8699999999999998E-2</v>
      </c>
      <c r="N691" s="224">
        <v>100.19033</v>
      </c>
      <c r="O691" s="276"/>
      <c r="P691" s="253">
        <v>1.9195661330979241</v>
      </c>
      <c r="Q691" s="253">
        <v>7.1587295235439288E-2</v>
      </c>
      <c r="R691" s="253" t="s">
        <v>462</v>
      </c>
      <c r="S691" s="253">
        <v>8.1013572621267283E-3</v>
      </c>
      <c r="T691" s="253">
        <v>1.2481208204017961E-2</v>
      </c>
      <c r="U691" s="253">
        <v>6.3238154617538456E-2</v>
      </c>
      <c r="V691" s="253">
        <v>0.12285149332860795</v>
      </c>
      <c r="W691" s="253">
        <v>0.80217435825434502</v>
      </c>
      <c r="X691" s="253">
        <v>0.7832595407050964</v>
      </c>
      <c r="Y691" s="253">
        <v>0.11995472461735152</v>
      </c>
      <c r="Z691" s="253">
        <v>7.010580447240693E-3</v>
      </c>
      <c r="AA691" s="253">
        <v>8.713351545321428E-2</v>
      </c>
      <c r="AB691" s="253">
        <v>2.6416387770971379E-3</v>
      </c>
      <c r="AC691" s="253">
        <f t="shared" si="37"/>
        <v>3.9999999999999991</v>
      </c>
      <c r="AD691" s="249">
        <v>83.819831442362599</v>
      </c>
      <c r="AF691" s="224" t="s">
        <v>1687</v>
      </c>
      <c r="AG691" s="224" t="s">
        <v>1687</v>
      </c>
      <c r="AH691" s="224" t="s">
        <v>1687</v>
      </c>
      <c r="AI691" s="224" t="s">
        <v>1687</v>
      </c>
      <c r="AJ691" s="224" t="s">
        <v>1687</v>
      </c>
      <c r="AK691" s="224" t="s">
        <v>1687</v>
      </c>
      <c r="AL691" s="224" t="s">
        <v>1687</v>
      </c>
      <c r="AM691" s="224" t="s">
        <v>1687</v>
      </c>
      <c r="AN691" s="224" t="s">
        <v>1687</v>
      </c>
      <c r="AO691" s="256"/>
      <c r="AP691" s="252"/>
      <c r="AQ691" s="252"/>
      <c r="AR691" s="252"/>
      <c r="AS691" s="256"/>
      <c r="AT691" s="256"/>
      <c r="AU691" s="256"/>
      <c r="AV691" s="256"/>
      <c r="AW691" s="256"/>
      <c r="AX691" s="256"/>
      <c r="AY691" s="256"/>
      <c r="AZ691" s="256"/>
      <c r="BA691" s="256"/>
      <c r="BB691" s="256"/>
      <c r="BC691" s="256"/>
      <c r="BD691" s="256"/>
      <c r="BE691" s="256"/>
      <c r="BF691" s="256"/>
      <c r="BG691" s="256"/>
      <c r="BH691" s="256"/>
      <c r="BI691" s="256"/>
      <c r="BJ691" s="256"/>
      <c r="BK691" s="256"/>
      <c r="BL691" s="256"/>
      <c r="BM691" s="256"/>
      <c r="BN691" s="256"/>
      <c r="BO691" s="256"/>
      <c r="BP691" s="256"/>
      <c r="BQ691" s="256"/>
    </row>
    <row r="692" spans="1:69" s="255" customFormat="1" ht="12.75">
      <c r="A692" s="249">
        <v>2346.9885393806389</v>
      </c>
      <c r="B692" s="252" t="s">
        <v>416</v>
      </c>
      <c r="C692" s="251" t="s">
        <v>476</v>
      </c>
      <c r="D692" s="249">
        <v>159.52032791676285</v>
      </c>
      <c r="E692" s="224">
        <v>54.767330000000001</v>
      </c>
      <c r="F692" s="224">
        <v>0.31909999999999999</v>
      </c>
      <c r="G692" s="224">
        <v>1.7115</v>
      </c>
      <c r="H692" s="224">
        <v>0.4546</v>
      </c>
      <c r="I692" s="224">
        <v>10.414709999999999</v>
      </c>
      <c r="J692" s="224">
        <v>0.21890000000000001</v>
      </c>
      <c r="K692" s="224">
        <v>30.389019999999999</v>
      </c>
      <c r="L692" s="224">
        <v>2.29</v>
      </c>
      <c r="M692" s="224">
        <v>3.6200000000000003E-2</v>
      </c>
      <c r="N692" s="224">
        <v>100.60136</v>
      </c>
      <c r="O692" s="276"/>
      <c r="P692" s="253">
        <v>1.9198840158452419</v>
      </c>
      <c r="Q692" s="253">
        <v>7.0710848750262428E-2</v>
      </c>
      <c r="R692" s="253" t="s">
        <v>462</v>
      </c>
      <c r="S692" s="253">
        <v>8.412033187087541E-3</v>
      </c>
      <c r="T692" s="253">
        <v>1.2599643885935529E-2</v>
      </c>
      <c r="U692" s="253">
        <v>6.2557827050401471E-2</v>
      </c>
      <c r="V692" s="253">
        <v>0.12276088565672059</v>
      </c>
      <c r="W692" s="253">
        <v>0.80307474562435033</v>
      </c>
      <c r="X692" s="253">
        <v>0.78502824847486519</v>
      </c>
      <c r="Y692" s="253">
        <v>0.1200022333828903</v>
      </c>
      <c r="Z692" s="253">
        <v>6.4995744802899469E-3</v>
      </c>
      <c r="AA692" s="253">
        <v>8.6009525910696327E-2</v>
      </c>
      <c r="AB692" s="253">
        <v>2.4604177512582998E-3</v>
      </c>
      <c r="AC692" s="253">
        <f t="shared" si="37"/>
        <v>3.9999999999999996</v>
      </c>
      <c r="AD692" s="249">
        <v>83.874665382148976</v>
      </c>
      <c r="AF692" s="224" t="s">
        <v>1687</v>
      </c>
      <c r="AG692" s="224" t="s">
        <v>1687</v>
      </c>
      <c r="AH692" s="224" t="s">
        <v>1687</v>
      </c>
      <c r="AI692" s="224" t="s">
        <v>1687</v>
      </c>
      <c r="AJ692" s="224" t="s">
        <v>1687</v>
      </c>
      <c r="AK692" s="224" t="s">
        <v>1687</v>
      </c>
      <c r="AL692" s="224" t="s">
        <v>1687</v>
      </c>
      <c r="AM692" s="224" t="s">
        <v>1687</v>
      </c>
      <c r="AN692" s="224" t="s">
        <v>1687</v>
      </c>
      <c r="AO692" s="256"/>
      <c r="AP692" s="252"/>
      <c r="AQ692" s="252"/>
      <c r="AR692" s="252"/>
      <c r="AS692" s="256"/>
      <c r="AT692" s="256"/>
      <c r="AU692" s="256"/>
      <c r="AV692" s="256"/>
      <c r="AW692" s="256"/>
      <c r="AX692" s="256"/>
      <c r="AY692" s="256"/>
      <c r="AZ692" s="256"/>
      <c r="BA692" s="256"/>
      <c r="BB692" s="256"/>
      <c r="BC692" s="256"/>
      <c r="BD692" s="256"/>
      <c r="BE692" s="256"/>
      <c r="BF692" s="256"/>
      <c r="BG692" s="256"/>
      <c r="BH692" s="256"/>
      <c r="BI692" s="256"/>
      <c r="BJ692" s="256"/>
      <c r="BK692" s="256"/>
      <c r="BL692" s="256"/>
      <c r="BM692" s="256"/>
      <c r="BN692" s="256"/>
      <c r="BO692" s="256"/>
      <c r="BP692" s="256"/>
      <c r="BQ692" s="256"/>
    </row>
    <row r="693" spans="1:69" s="255" customFormat="1" ht="12.75">
      <c r="A693" s="249">
        <v>2346.9885393806389</v>
      </c>
      <c r="B693" s="252" t="s">
        <v>416</v>
      </c>
      <c r="C693" s="251" t="s">
        <v>476</v>
      </c>
      <c r="D693" s="249">
        <v>169.49032791676285</v>
      </c>
      <c r="E693" s="224">
        <v>54.483409999999999</v>
      </c>
      <c r="F693" s="224">
        <v>0.31</v>
      </c>
      <c r="G693" s="224">
        <v>1.6843999999999999</v>
      </c>
      <c r="H693" s="224">
        <v>0.4118</v>
      </c>
      <c r="I693" s="224">
        <v>10.514659999999999</v>
      </c>
      <c r="J693" s="224">
        <v>0.2122</v>
      </c>
      <c r="K693" s="224">
        <v>30.137789999999999</v>
      </c>
      <c r="L693" s="224">
        <v>2.2799999999999998</v>
      </c>
      <c r="M693" s="224">
        <v>3.0300000000000001E-2</v>
      </c>
      <c r="N693" s="224">
        <v>100.06455999999999</v>
      </c>
      <c r="O693" s="276"/>
      <c r="P693" s="253">
        <v>1.9213019078825111</v>
      </c>
      <c r="Q693" s="253">
        <v>7.0005520359692666E-2</v>
      </c>
      <c r="R693" s="253" t="s">
        <v>462</v>
      </c>
      <c r="S693" s="253">
        <v>8.2207941912268712E-3</v>
      </c>
      <c r="T693" s="253">
        <v>1.1481353536474857E-2</v>
      </c>
      <c r="U693" s="253">
        <v>6.1539393107366891E-2</v>
      </c>
      <c r="V693" s="253">
        <v>0.12576539561106442</v>
      </c>
      <c r="W693" s="253">
        <v>0.80168563531166248</v>
      </c>
      <c r="X693" s="253">
        <v>0.78266492088260387</v>
      </c>
      <c r="Y693" s="253">
        <v>0.12278149822085403</v>
      </c>
      <c r="Z693" s="253">
        <v>6.338149101133725E-3</v>
      </c>
      <c r="AA693" s="253">
        <v>8.6143760644399367E-2</v>
      </c>
      <c r="AB693" s="253">
        <v>2.0716711510089451E-3</v>
      </c>
      <c r="AC693" s="253">
        <f t="shared" si="37"/>
        <v>3.9999999999999991</v>
      </c>
      <c r="AD693" s="249">
        <v>83.631743224209174</v>
      </c>
      <c r="AF693" s="224" t="s">
        <v>1687</v>
      </c>
      <c r="AG693" s="224" t="s">
        <v>1687</v>
      </c>
      <c r="AH693" s="224" t="s">
        <v>1687</v>
      </c>
      <c r="AI693" s="224" t="s">
        <v>1687</v>
      </c>
      <c r="AJ693" s="224" t="s">
        <v>1687</v>
      </c>
      <c r="AK693" s="224" t="s">
        <v>1687</v>
      </c>
      <c r="AL693" s="224" t="s">
        <v>1687</v>
      </c>
      <c r="AM693" s="224" t="s">
        <v>1687</v>
      </c>
      <c r="AN693" s="224" t="s">
        <v>1687</v>
      </c>
      <c r="AO693" s="256"/>
      <c r="AP693" s="252"/>
      <c r="AQ693" s="252"/>
      <c r="AR693" s="252"/>
      <c r="AS693" s="256"/>
      <c r="AT693" s="256"/>
      <c r="AU693" s="256"/>
      <c r="AV693" s="256"/>
      <c r="AW693" s="256"/>
      <c r="AX693" s="256"/>
      <c r="AY693" s="256"/>
      <c r="AZ693" s="256"/>
      <c r="BA693" s="256"/>
      <c r="BB693" s="256"/>
      <c r="BC693" s="256"/>
      <c r="BD693" s="256"/>
      <c r="BE693" s="256"/>
      <c r="BF693" s="256"/>
      <c r="BG693" s="256"/>
      <c r="BH693" s="256"/>
      <c r="BI693" s="256"/>
      <c r="BJ693" s="256"/>
      <c r="BK693" s="256"/>
      <c r="BL693" s="256"/>
      <c r="BM693" s="256"/>
      <c r="BN693" s="256"/>
      <c r="BO693" s="256"/>
      <c r="BP693" s="256"/>
      <c r="BQ693" s="256"/>
    </row>
    <row r="694" spans="1:69" s="255" customFormat="1" ht="12.75">
      <c r="A694" s="249">
        <v>2346.9885393806389</v>
      </c>
      <c r="B694" s="252" t="s">
        <v>416</v>
      </c>
      <c r="C694" s="251" t="s">
        <v>476</v>
      </c>
      <c r="D694" s="249">
        <v>179.46032791676285</v>
      </c>
      <c r="E694" s="224">
        <v>54.747050000000002</v>
      </c>
      <c r="F694" s="224">
        <v>0.34429999999999999</v>
      </c>
      <c r="G694" s="224">
        <v>1.6766000000000001</v>
      </c>
      <c r="H694" s="224">
        <v>0.42520000000000002</v>
      </c>
      <c r="I694" s="224">
        <v>10.504659999999999</v>
      </c>
      <c r="J694" s="224">
        <v>0.29709999999999998</v>
      </c>
      <c r="K694" s="224">
        <v>30.198090000000001</v>
      </c>
      <c r="L694" s="224">
        <v>2.27</v>
      </c>
      <c r="M694" s="224">
        <v>4.2099999999999999E-2</v>
      </c>
      <c r="N694" s="224">
        <v>100.50509999999998</v>
      </c>
      <c r="O694" s="276"/>
      <c r="P694" s="253">
        <v>1.922861351144886</v>
      </c>
      <c r="Q694" s="253">
        <v>6.9402071326961703E-2</v>
      </c>
      <c r="R694" s="253" t="s">
        <v>462</v>
      </c>
      <c r="S694" s="253">
        <v>9.0937920675307222E-3</v>
      </c>
      <c r="T694" s="253">
        <v>1.1807444658865804E-2</v>
      </c>
      <c r="U694" s="253">
        <v>5.7747121724679218E-2</v>
      </c>
      <c r="V694" s="253">
        <v>0.12719585175208487</v>
      </c>
      <c r="W694" s="253">
        <v>0.80189236732499136</v>
      </c>
      <c r="X694" s="253">
        <v>0.77926562811471767</v>
      </c>
      <c r="Y694" s="253">
        <v>0.12360680728240903</v>
      </c>
      <c r="Z694" s="253">
        <v>8.8384404232043183E-3</v>
      </c>
      <c r="AA694" s="253">
        <v>8.5422200044330196E-2</v>
      </c>
      <c r="AB694" s="253">
        <v>2.8669241353387592E-3</v>
      </c>
      <c r="AC694" s="253">
        <f t="shared" si="37"/>
        <v>4</v>
      </c>
      <c r="AD694" s="249">
        <v>83.672090222340287</v>
      </c>
      <c r="AF694" s="224" t="s">
        <v>1687</v>
      </c>
      <c r="AG694" s="224" t="s">
        <v>1687</v>
      </c>
      <c r="AH694" s="224" t="s">
        <v>1687</v>
      </c>
      <c r="AI694" s="224" t="s">
        <v>1687</v>
      </c>
      <c r="AJ694" s="224" t="s">
        <v>1687</v>
      </c>
      <c r="AK694" s="224" t="s">
        <v>1687</v>
      </c>
      <c r="AL694" s="224" t="s">
        <v>1687</v>
      </c>
      <c r="AM694" s="224" t="s">
        <v>1687</v>
      </c>
      <c r="AN694" s="224" t="s">
        <v>1687</v>
      </c>
      <c r="AO694" s="256"/>
      <c r="AP694" s="252"/>
      <c r="AQ694" s="252"/>
      <c r="AR694" s="252"/>
      <c r="AS694" s="256"/>
      <c r="AT694" s="256"/>
      <c r="AU694" s="256"/>
      <c r="AV694" s="256"/>
      <c r="AW694" s="256"/>
      <c r="AX694" s="256"/>
      <c r="AY694" s="256"/>
      <c r="AZ694" s="256"/>
      <c r="BA694" s="256"/>
      <c r="BB694" s="256"/>
      <c r="BC694" s="256"/>
      <c r="BD694" s="256"/>
      <c r="BE694" s="256"/>
      <c r="BF694" s="256"/>
      <c r="BG694" s="256"/>
      <c r="BH694" s="256"/>
      <c r="BI694" s="256"/>
      <c r="BJ694" s="256"/>
      <c r="BK694" s="256"/>
      <c r="BL694" s="256"/>
      <c r="BM694" s="256"/>
      <c r="BN694" s="256"/>
      <c r="BO694" s="256"/>
      <c r="BP694" s="256"/>
      <c r="BQ694" s="256"/>
    </row>
    <row r="695" spans="1:69" s="255" customFormat="1" ht="12.75">
      <c r="A695" s="249">
        <v>2346.9885393806389</v>
      </c>
      <c r="B695" s="252" t="s">
        <v>416</v>
      </c>
      <c r="C695" s="251" t="s">
        <v>476</v>
      </c>
      <c r="D695" s="249">
        <v>189.43032791676285</v>
      </c>
      <c r="E695" s="224">
        <v>54.605089999999997</v>
      </c>
      <c r="F695" s="224">
        <v>0.32200000000000001</v>
      </c>
      <c r="G695" s="224">
        <v>1.6704000000000001</v>
      </c>
      <c r="H695" s="224">
        <v>0.3881</v>
      </c>
      <c r="I695" s="224">
        <v>10.46468</v>
      </c>
      <c r="J695" s="224">
        <v>0.26350000000000001</v>
      </c>
      <c r="K695" s="224">
        <v>30.258379999999999</v>
      </c>
      <c r="L695" s="224">
        <v>2.29</v>
      </c>
      <c r="M695" s="224">
        <v>3.2300000000000002E-2</v>
      </c>
      <c r="N695" s="224">
        <v>100.29445000000001</v>
      </c>
      <c r="O695" s="276"/>
      <c r="P695" s="253">
        <v>1.9206572975201477</v>
      </c>
      <c r="Q695" s="253">
        <v>6.9245723529420919E-2</v>
      </c>
      <c r="R695" s="253" t="s">
        <v>462</v>
      </c>
      <c r="S695" s="253">
        <v>8.5171319267613784E-3</v>
      </c>
      <c r="T695" s="253">
        <v>1.0792841799571755E-2</v>
      </c>
      <c r="U695" s="253">
        <v>6.381533045869503E-2</v>
      </c>
      <c r="V695" s="253">
        <v>0.1235574747248623</v>
      </c>
      <c r="W695" s="253">
        <v>0.80341420004054098</v>
      </c>
      <c r="X695" s="253">
        <v>0.78319866588162401</v>
      </c>
      <c r="Y695" s="253">
        <v>0.12044851753843976</v>
      </c>
      <c r="Z695" s="253">
        <v>7.8502432156106264E-3</v>
      </c>
      <c r="AA695" s="253">
        <v>8.6299818682820606E-2</v>
      </c>
      <c r="AB695" s="253">
        <v>2.202754681504996E-3</v>
      </c>
      <c r="AC695" s="253">
        <f t="shared" si="37"/>
        <v>4.0000000000000009</v>
      </c>
      <c r="AD695" s="249">
        <v>83.751279164661653</v>
      </c>
      <c r="AF695" s="224" t="s">
        <v>1687</v>
      </c>
      <c r="AG695" s="224" t="s">
        <v>1687</v>
      </c>
      <c r="AH695" s="224" t="s">
        <v>1687</v>
      </c>
      <c r="AI695" s="224" t="s">
        <v>1687</v>
      </c>
      <c r="AJ695" s="224" t="s">
        <v>1687</v>
      </c>
      <c r="AK695" s="224" t="s">
        <v>1687</v>
      </c>
      <c r="AL695" s="224" t="s">
        <v>1687</v>
      </c>
      <c r="AM695" s="224" t="s">
        <v>1687</v>
      </c>
      <c r="AN695" s="224" t="s">
        <v>1687</v>
      </c>
      <c r="AO695" s="256"/>
      <c r="AP695" s="252"/>
      <c r="AQ695" s="252"/>
      <c r="AR695" s="252"/>
      <c r="AS695" s="256"/>
      <c r="AT695" s="256"/>
      <c r="AU695" s="256"/>
      <c r="AV695" s="256"/>
      <c r="AW695" s="256"/>
      <c r="AX695" s="256"/>
      <c r="AY695" s="256"/>
      <c r="AZ695" s="256"/>
      <c r="BA695" s="256"/>
      <c r="BB695" s="256"/>
      <c r="BC695" s="256"/>
      <c r="BD695" s="256"/>
      <c r="BE695" s="256"/>
      <c r="BF695" s="256"/>
      <c r="BG695" s="256"/>
      <c r="BH695" s="256"/>
      <c r="BI695" s="256"/>
      <c r="BJ695" s="256"/>
      <c r="BK695" s="256"/>
      <c r="BL695" s="256"/>
      <c r="BM695" s="256"/>
      <c r="BN695" s="256"/>
      <c r="BO695" s="256"/>
      <c r="BP695" s="256"/>
      <c r="BQ695" s="256"/>
    </row>
    <row r="696" spans="1:69" s="255" customFormat="1" ht="12.75">
      <c r="A696" s="249">
        <v>2346.9885393806389</v>
      </c>
      <c r="B696" s="252" t="s">
        <v>416</v>
      </c>
      <c r="C696" s="251" t="s">
        <v>476</v>
      </c>
      <c r="D696" s="249">
        <v>199.40032791676285</v>
      </c>
      <c r="E696" s="224">
        <v>54.85859</v>
      </c>
      <c r="F696" s="224">
        <v>0.32179999999999997</v>
      </c>
      <c r="G696" s="224">
        <v>1.6786000000000001</v>
      </c>
      <c r="H696" s="224">
        <v>0.41010000000000002</v>
      </c>
      <c r="I696" s="224">
        <v>10.584619999999999</v>
      </c>
      <c r="J696" s="224">
        <v>0.2321</v>
      </c>
      <c r="K696" s="224">
        <v>30.258379999999999</v>
      </c>
      <c r="L696" s="224">
        <v>2.2799999999999998</v>
      </c>
      <c r="M696" s="224">
        <v>3.6600000000000001E-2</v>
      </c>
      <c r="N696" s="224">
        <v>100.66079000000002</v>
      </c>
      <c r="O696" s="276"/>
      <c r="P696" s="253">
        <v>1.9236240663011581</v>
      </c>
      <c r="Q696" s="253">
        <v>6.9371087424663108E-2</v>
      </c>
      <c r="R696" s="253" t="s">
        <v>462</v>
      </c>
      <c r="S696" s="253">
        <v>8.4855959746038268E-3</v>
      </c>
      <c r="T696" s="253">
        <v>1.1369483748558978E-2</v>
      </c>
      <c r="U696" s="253">
        <v>5.7528408651721819E-2</v>
      </c>
      <c r="V696" s="253">
        <v>0.12813000171949299</v>
      </c>
      <c r="W696" s="253">
        <v>0.80149135617980061</v>
      </c>
      <c r="X696" s="253">
        <v>0.78022927397520137</v>
      </c>
      <c r="Y696" s="253">
        <v>0.1247309499288157</v>
      </c>
      <c r="Z696" s="253">
        <v>6.8934469948743931E-3</v>
      </c>
      <c r="AA696" s="253">
        <v>8.5658024724642873E-2</v>
      </c>
      <c r="AB696" s="253">
        <v>2.4883043764656306E-3</v>
      </c>
      <c r="AC696" s="253">
        <f t="shared" si="37"/>
        <v>3.9999999999999996</v>
      </c>
      <c r="AD696" s="249">
        <v>83.595596351912647</v>
      </c>
      <c r="AF696" s="224" t="s">
        <v>1687</v>
      </c>
      <c r="AG696" s="224" t="s">
        <v>1687</v>
      </c>
      <c r="AH696" s="224" t="s">
        <v>1687</v>
      </c>
      <c r="AI696" s="224" t="s">
        <v>1687</v>
      </c>
      <c r="AJ696" s="224" t="s">
        <v>1687</v>
      </c>
      <c r="AK696" s="224" t="s">
        <v>1687</v>
      </c>
      <c r="AL696" s="224" t="s">
        <v>1687</v>
      </c>
      <c r="AM696" s="224" t="s">
        <v>1687</v>
      </c>
      <c r="AN696" s="224" t="s">
        <v>1687</v>
      </c>
      <c r="AO696" s="256"/>
      <c r="AP696" s="252"/>
      <c r="AQ696" s="252"/>
      <c r="AR696" s="252"/>
      <c r="AS696" s="256"/>
      <c r="AT696" s="256"/>
      <c r="AU696" s="256"/>
      <c r="AV696" s="256"/>
      <c r="AW696" s="256"/>
      <c r="AX696" s="256"/>
      <c r="AY696" s="256"/>
      <c r="AZ696" s="256"/>
      <c r="BA696" s="256"/>
      <c r="BB696" s="256"/>
      <c r="BC696" s="256"/>
      <c r="BD696" s="256"/>
      <c r="BE696" s="256"/>
      <c r="BF696" s="256"/>
      <c r="BG696" s="256"/>
      <c r="BH696" s="256"/>
      <c r="BI696" s="256"/>
      <c r="BJ696" s="256"/>
      <c r="BK696" s="256"/>
      <c r="BL696" s="256"/>
      <c r="BM696" s="256"/>
      <c r="BN696" s="256"/>
      <c r="BO696" s="256"/>
      <c r="BP696" s="256"/>
      <c r="BQ696" s="256"/>
    </row>
    <row r="697" spans="1:69" s="255" customFormat="1" ht="12.75">
      <c r="A697" s="249">
        <v>2346.9885393806389</v>
      </c>
      <c r="B697" s="252" t="s">
        <v>416</v>
      </c>
      <c r="C697" s="251" t="s">
        <v>476</v>
      </c>
      <c r="D697" s="249">
        <v>209.37032791676285</v>
      </c>
      <c r="E697" s="224">
        <v>54.747050000000002</v>
      </c>
      <c r="F697" s="224">
        <v>0.29499999999999998</v>
      </c>
      <c r="G697" s="224">
        <v>1.6955</v>
      </c>
      <c r="H697" s="224">
        <v>0.46089999999999998</v>
      </c>
      <c r="I697" s="224">
        <v>10.434699999999999</v>
      </c>
      <c r="J697" s="224">
        <v>0.1615</v>
      </c>
      <c r="K697" s="224">
        <v>30.0976</v>
      </c>
      <c r="L697" s="224">
        <v>2.2599999999999998</v>
      </c>
      <c r="M697" s="224">
        <v>3.73E-2</v>
      </c>
      <c r="N697" s="224">
        <v>100.18955000000001</v>
      </c>
      <c r="O697" s="276"/>
      <c r="P697" s="253">
        <v>1.9284452060678976</v>
      </c>
      <c r="Q697" s="253">
        <v>7.0388238641955911E-2</v>
      </c>
      <c r="R697" s="253" t="s">
        <v>462</v>
      </c>
      <c r="S697" s="253">
        <v>7.8142867910130937E-3</v>
      </c>
      <c r="T697" s="253">
        <v>1.2835970318884679E-2</v>
      </c>
      <c r="U697" s="253">
        <v>4.6804235385478066E-2</v>
      </c>
      <c r="V697" s="253">
        <v>0.13215658212664719</v>
      </c>
      <c r="W697" s="253">
        <v>0.80155548066812388</v>
      </c>
      <c r="X697" s="253">
        <v>0.7789171978710564</v>
      </c>
      <c r="Y697" s="253">
        <v>0.12842409179773925</v>
      </c>
      <c r="Z697" s="253">
        <v>4.8184221533224929E-3</v>
      </c>
      <c r="AA697" s="253">
        <v>8.5292858113742306E-2</v>
      </c>
      <c r="AB697" s="253">
        <v>2.5474300641394826E-3</v>
      </c>
      <c r="AC697" s="253">
        <f t="shared" si="37"/>
        <v>3.9999999999999996</v>
      </c>
      <c r="AD697" s="249">
        <v>83.717791464339868</v>
      </c>
      <c r="AF697" s="224" t="s">
        <v>1687</v>
      </c>
      <c r="AG697" s="224" t="s">
        <v>1687</v>
      </c>
      <c r="AH697" s="224" t="s">
        <v>1687</v>
      </c>
      <c r="AI697" s="224" t="s">
        <v>1687</v>
      </c>
      <c r="AJ697" s="224" t="s">
        <v>1687</v>
      </c>
      <c r="AK697" s="224" t="s">
        <v>1687</v>
      </c>
      <c r="AL697" s="224" t="s">
        <v>1687</v>
      </c>
      <c r="AM697" s="224" t="s">
        <v>1687</v>
      </c>
      <c r="AN697" s="224" t="s">
        <v>1687</v>
      </c>
      <c r="AO697" s="256"/>
      <c r="AP697" s="252"/>
      <c r="AQ697" s="252"/>
      <c r="AR697" s="252"/>
      <c r="AS697" s="256"/>
      <c r="AT697" s="256"/>
      <c r="AU697" s="256"/>
      <c r="AV697" s="256"/>
      <c r="AW697" s="256"/>
      <c r="AX697" s="256"/>
      <c r="AY697" s="256"/>
      <c r="AZ697" s="256"/>
      <c r="BA697" s="256"/>
      <c r="BB697" s="256"/>
      <c r="BC697" s="256"/>
      <c r="BD697" s="256"/>
      <c r="BE697" s="256"/>
      <c r="BF697" s="256"/>
      <c r="BG697" s="256"/>
      <c r="BH697" s="256"/>
      <c r="BI697" s="256"/>
      <c r="BJ697" s="256"/>
      <c r="BK697" s="256"/>
      <c r="BL697" s="256"/>
      <c r="BM697" s="256"/>
      <c r="BN697" s="256"/>
      <c r="BO697" s="256"/>
      <c r="BP697" s="256"/>
      <c r="BQ697" s="256"/>
    </row>
    <row r="698" spans="1:69" s="255" customFormat="1" ht="12.75">
      <c r="A698" s="249">
        <v>2346.9885393806389</v>
      </c>
      <c r="B698" s="252" t="s">
        <v>416</v>
      </c>
      <c r="C698" s="251" t="s">
        <v>476</v>
      </c>
      <c r="D698" s="249">
        <v>219.34032791676285</v>
      </c>
      <c r="E698" s="224">
        <v>54.706490000000002</v>
      </c>
      <c r="F698" s="224">
        <v>0.29759999999999998</v>
      </c>
      <c r="G698" s="224">
        <v>1.6999</v>
      </c>
      <c r="H698" s="224">
        <v>0.41489999999999999</v>
      </c>
      <c r="I698" s="224">
        <v>10.644590000000001</v>
      </c>
      <c r="J698" s="224">
        <v>0.25840000000000002</v>
      </c>
      <c r="K698" s="224">
        <v>30.298580000000001</v>
      </c>
      <c r="L698" s="224">
        <v>2.2799999999999998</v>
      </c>
      <c r="M698" s="224">
        <v>3.3300000000000003E-2</v>
      </c>
      <c r="N698" s="224">
        <v>100.63376000000001</v>
      </c>
      <c r="O698" s="276"/>
      <c r="P698" s="253">
        <v>1.91855035529031</v>
      </c>
      <c r="Q698" s="253">
        <v>7.0260857830075962E-2</v>
      </c>
      <c r="R698" s="253" t="s">
        <v>462</v>
      </c>
      <c r="S698" s="253">
        <v>7.8485246639220952E-3</v>
      </c>
      <c r="T698" s="253">
        <v>1.1504114649356368E-2</v>
      </c>
      <c r="U698" s="253">
        <v>6.7701523167466249E-2</v>
      </c>
      <c r="V698" s="253">
        <v>0.1235643185538997</v>
      </c>
      <c r="W698" s="253">
        <v>0.80057030584496924</v>
      </c>
      <c r="X698" s="253">
        <v>0.78346614773799395</v>
      </c>
      <c r="Y698" s="253">
        <v>0.12092437097466004</v>
      </c>
      <c r="Z698" s="253">
        <v>7.6756046956918079E-3</v>
      </c>
      <c r="AA698" s="253">
        <v>8.5669621036292457E-2</v>
      </c>
      <c r="AB698" s="253">
        <v>2.2642555553617134E-3</v>
      </c>
      <c r="AC698" s="253">
        <f t="shared" si="37"/>
        <v>3.9999999999999991</v>
      </c>
      <c r="AD698" s="249">
        <v>83.536239720294404</v>
      </c>
      <c r="AF698" s="224" t="s">
        <v>1687</v>
      </c>
      <c r="AG698" s="224" t="s">
        <v>1687</v>
      </c>
      <c r="AH698" s="224" t="s">
        <v>1687</v>
      </c>
      <c r="AI698" s="224" t="s">
        <v>1687</v>
      </c>
      <c r="AJ698" s="224" t="s">
        <v>1687</v>
      </c>
      <c r="AK698" s="224" t="s">
        <v>1687</v>
      </c>
      <c r="AL698" s="224" t="s">
        <v>1687</v>
      </c>
      <c r="AM698" s="224" t="s">
        <v>1687</v>
      </c>
      <c r="AN698" s="224" t="s">
        <v>1687</v>
      </c>
      <c r="AO698" s="256"/>
      <c r="AP698" s="252"/>
      <c r="AQ698" s="252"/>
      <c r="AR698" s="252"/>
      <c r="AS698" s="256"/>
      <c r="AT698" s="256"/>
      <c r="AU698" s="256"/>
      <c r="AV698" s="256"/>
      <c r="AW698" s="256"/>
      <c r="AX698" s="256"/>
      <c r="AY698" s="256"/>
      <c r="AZ698" s="256"/>
      <c r="BA698" s="256"/>
      <c r="BB698" s="256"/>
      <c r="BC698" s="256"/>
      <c r="BD698" s="256"/>
      <c r="BE698" s="256"/>
      <c r="BF698" s="256"/>
      <c r="BG698" s="256"/>
      <c r="BH698" s="256"/>
      <c r="BI698" s="256"/>
      <c r="BJ698" s="256"/>
      <c r="BK698" s="256"/>
      <c r="BL698" s="256"/>
      <c r="BM698" s="256"/>
      <c r="BN698" s="256"/>
      <c r="BO698" s="256"/>
      <c r="BP698" s="256"/>
      <c r="BQ698" s="256"/>
    </row>
    <row r="699" spans="1:69" s="255" customFormat="1" ht="12.75">
      <c r="A699" s="249">
        <v>2346.9885393806389</v>
      </c>
      <c r="B699" s="252" t="s">
        <v>416</v>
      </c>
      <c r="C699" s="251" t="s">
        <v>476</v>
      </c>
      <c r="D699" s="249">
        <v>229.31032791676284</v>
      </c>
      <c r="E699" s="224">
        <v>54.686210000000003</v>
      </c>
      <c r="F699" s="224">
        <v>0.27950000000000003</v>
      </c>
      <c r="G699" s="224">
        <v>1.7061999999999999</v>
      </c>
      <c r="H699" s="224">
        <v>0.46700000000000003</v>
      </c>
      <c r="I699" s="224">
        <v>10.524649999999999</v>
      </c>
      <c r="J699" s="224">
        <v>0.19900000000000001</v>
      </c>
      <c r="K699" s="224">
        <v>30.308630000000001</v>
      </c>
      <c r="L699" s="224">
        <v>2.25</v>
      </c>
      <c r="M699" s="224">
        <v>4.9399999999999999E-2</v>
      </c>
      <c r="N699" s="224">
        <v>100.47059</v>
      </c>
      <c r="O699" s="276"/>
      <c r="P699" s="253">
        <v>1.9198899413985107</v>
      </c>
      <c r="Q699" s="253">
        <v>7.0596662127631285E-2</v>
      </c>
      <c r="R699" s="253" t="s">
        <v>462</v>
      </c>
      <c r="S699" s="253">
        <v>7.3790604616066338E-3</v>
      </c>
      <c r="T699" s="253">
        <v>1.2962560699161548E-2</v>
      </c>
      <c r="U699" s="253">
        <v>6.5265351036751795E-2</v>
      </c>
      <c r="V699" s="253">
        <v>0.12305531228974563</v>
      </c>
      <c r="W699" s="253">
        <v>0.80085111198659242</v>
      </c>
      <c r="X699" s="253">
        <v>0.78540518438632723</v>
      </c>
      <c r="Y699" s="253">
        <v>0.12068195797206162</v>
      </c>
      <c r="Z699" s="253">
        <v>5.9174871437053427E-3</v>
      </c>
      <c r="AA699" s="253">
        <v>8.4632792914125857E-2</v>
      </c>
      <c r="AB699" s="253">
        <v>3.3625775837800159E-3</v>
      </c>
      <c r="AC699" s="253">
        <f t="shared" si="37"/>
        <v>4.0000000000000009</v>
      </c>
      <c r="AD699" s="249">
        <v>83.696020716884391</v>
      </c>
      <c r="AF699" s="224" t="s">
        <v>1687</v>
      </c>
      <c r="AG699" s="224" t="s">
        <v>1687</v>
      </c>
      <c r="AH699" s="224" t="s">
        <v>1687</v>
      </c>
      <c r="AI699" s="224" t="s">
        <v>1687</v>
      </c>
      <c r="AJ699" s="224" t="s">
        <v>1687</v>
      </c>
      <c r="AK699" s="224" t="s">
        <v>1687</v>
      </c>
      <c r="AL699" s="224" t="s">
        <v>1687</v>
      </c>
      <c r="AM699" s="224" t="s">
        <v>1687</v>
      </c>
      <c r="AN699" s="224" t="s">
        <v>1687</v>
      </c>
      <c r="AO699" s="256"/>
      <c r="AP699" s="252"/>
      <c r="AQ699" s="252"/>
      <c r="AR699" s="252"/>
      <c r="AS699" s="256"/>
      <c r="AT699" s="256"/>
      <c r="AU699" s="256"/>
      <c r="AV699" s="256"/>
      <c r="AW699" s="256"/>
      <c r="AX699" s="256"/>
      <c r="AY699" s="256"/>
      <c r="AZ699" s="256"/>
      <c r="BA699" s="256"/>
      <c r="BB699" s="256"/>
      <c r="BC699" s="256"/>
      <c r="BD699" s="256"/>
      <c r="BE699" s="256"/>
      <c r="BF699" s="256"/>
      <c r="BG699" s="256"/>
      <c r="BH699" s="256"/>
      <c r="BI699" s="256"/>
      <c r="BJ699" s="256"/>
      <c r="BK699" s="256"/>
      <c r="BL699" s="256"/>
      <c r="BM699" s="256"/>
      <c r="BN699" s="256"/>
      <c r="BO699" s="256"/>
      <c r="BP699" s="256"/>
      <c r="BQ699" s="256"/>
    </row>
    <row r="700" spans="1:69" s="255" customFormat="1" ht="12.75">
      <c r="A700" s="249">
        <v>2346.9885393806389</v>
      </c>
      <c r="B700" s="252" t="s">
        <v>416</v>
      </c>
      <c r="C700" s="251" t="s">
        <v>476</v>
      </c>
      <c r="D700" s="249">
        <v>239.28032791676284</v>
      </c>
      <c r="E700" s="224">
        <v>54.919429999999998</v>
      </c>
      <c r="F700" s="224">
        <v>0.26590000000000003</v>
      </c>
      <c r="G700" s="224">
        <v>1.726</v>
      </c>
      <c r="H700" s="224">
        <v>0.41370000000000001</v>
      </c>
      <c r="I700" s="224">
        <v>10.584619999999999</v>
      </c>
      <c r="J700" s="224">
        <v>0.24510000000000001</v>
      </c>
      <c r="K700" s="224">
        <v>30.308630000000001</v>
      </c>
      <c r="L700" s="224">
        <v>2.2999999999999998</v>
      </c>
      <c r="M700" s="224">
        <v>3.5200000000000002E-2</v>
      </c>
      <c r="N700" s="224">
        <v>100.79858</v>
      </c>
      <c r="O700" s="276"/>
      <c r="P700" s="253">
        <v>1.9226873358373302</v>
      </c>
      <c r="Q700" s="253">
        <v>7.1216259376037497E-2</v>
      </c>
      <c r="R700" s="253" t="s">
        <v>462</v>
      </c>
      <c r="S700" s="253">
        <v>7.0003818663409104E-3</v>
      </c>
      <c r="T700" s="253">
        <v>1.1451004374871069E-2</v>
      </c>
      <c r="U700" s="253">
        <v>6.0346608995885731E-2</v>
      </c>
      <c r="V700" s="253">
        <v>0.12635647234701142</v>
      </c>
      <c r="W700" s="253">
        <v>0.80094193720252349</v>
      </c>
      <c r="X700" s="253">
        <v>0.78087964303946422</v>
      </c>
      <c r="Y700" s="253">
        <v>0.12319144801767457</v>
      </c>
      <c r="Z700" s="253">
        <v>7.2679460538761492E-3</v>
      </c>
      <c r="AA700" s="253">
        <v>8.6271654734848907E-2</v>
      </c>
      <c r="AB700" s="253">
        <v>2.389308154136109E-3</v>
      </c>
      <c r="AC700" s="253">
        <f t="shared" si="37"/>
        <v>4.0000000000000009</v>
      </c>
      <c r="AD700" s="249">
        <v>83.618338513505648</v>
      </c>
      <c r="AF700" s="224" t="s">
        <v>1687</v>
      </c>
      <c r="AG700" s="224" t="s">
        <v>1687</v>
      </c>
      <c r="AH700" s="224" t="s">
        <v>1687</v>
      </c>
      <c r="AI700" s="224" t="s">
        <v>1687</v>
      </c>
      <c r="AJ700" s="224" t="s">
        <v>1687</v>
      </c>
      <c r="AK700" s="224" t="s">
        <v>1687</v>
      </c>
      <c r="AL700" s="224" t="s">
        <v>1687</v>
      </c>
      <c r="AM700" s="224" t="s">
        <v>1687</v>
      </c>
      <c r="AN700" s="224" t="s">
        <v>1687</v>
      </c>
      <c r="AO700" s="256"/>
      <c r="AP700" s="252"/>
      <c r="AQ700" s="252"/>
      <c r="AR700" s="252"/>
      <c r="AS700" s="256"/>
      <c r="AT700" s="256"/>
      <c r="AU700" s="256"/>
      <c r="AV700" s="256"/>
      <c r="AW700" s="256"/>
      <c r="AX700" s="256"/>
      <c r="AY700" s="256"/>
      <c r="AZ700" s="256"/>
      <c r="BA700" s="256"/>
      <c r="BB700" s="256"/>
      <c r="BC700" s="256"/>
      <c r="BD700" s="256"/>
      <c r="BE700" s="256"/>
      <c r="BF700" s="256"/>
      <c r="BG700" s="256"/>
      <c r="BH700" s="256"/>
      <c r="BI700" s="256"/>
      <c r="BJ700" s="256"/>
      <c r="BK700" s="256"/>
      <c r="BL700" s="256"/>
      <c r="BM700" s="256"/>
      <c r="BN700" s="256"/>
      <c r="BO700" s="256"/>
      <c r="BP700" s="256"/>
      <c r="BQ700" s="256"/>
    </row>
    <row r="701" spans="1:69" s="255" customFormat="1" ht="12.75">
      <c r="A701" s="249">
        <v>2346.9885393806389</v>
      </c>
      <c r="B701" s="252" t="s">
        <v>416</v>
      </c>
      <c r="C701" s="251" t="s">
        <v>476</v>
      </c>
      <c r="D701" s="249">
        <v>249.25032791676284</v>
      </c>
      <c r="E701" s="224">
        <v>54.655790000000003</v>
      </c>
      <c r="F701" s="224">
        <v>0.26950000000000002</v>
      </c>
      <c r="G701" s="224">
        <v>1.7459</v>
      </c>
      <c r="H701" s="224">
        <v>0.41720000000000002</v>
      </c>
      <c r="I701" s="224">
        <v>10.564629999999999</v>
      </c>
      <c r="J701" s="224">
        <v>0.20280000000000001</v>
      </c>
      <c r="K701" s="224">
        <v>30.087540000000001</v>
      </c>
      <c r="L701" s="224">
        <v>2.2999999999999998</v>
      </c>
      <c r="M701" s="224">
        <v>3.61E-2</v>
      </c>
      <c r="N701" s="224">
        <v>100.27946</v>
      </c>
      <c r="O701" s="276"/>
      <c r="P701" s="253">
        <v>1.9238145355735106</v>
      </c>
      <c r="Q701" s="253">
        <v>7.2427269623296292E-2</v>
      </c>
      <c r="R701" s="253" t="s">
        <v>462</v>
      </c>
      <c r="S701" s="253">
        <v>7.1335637127331198E-3</v>
      </c>
      <c r="T701" s="253">
        <v>1.1610388192016168E-2</v>
      </c>
      <c r="U701" s="253">
        <v>5.6529805384538889E-2</v>
      </c>
      <c r="V701" s="253">
        <v>0.12887390072216659</v>
      </c>
      <c r="W701" s="253">
        <v>0.7996105367917381</v>
      </c>
      <c r="X701" s="253">
        <v>0.7791717747098772</v>
      </c>
      <c r="Y701" s="253">
        <v>0.1255797682986618</v>
      </c>
      <c r="Z701" s="253">
        <v>6.046175033806246E-3</v>
      </c>
      <c r="AA701" s="253">
        <v>8.6738620185317153E-2</v>
      </c>
      <c r="AB701" s="253">
        <v>2.4636617723377756E-3</v>
      </c>
      <c r="AC701" s="253">
        <f t="shared" si="37"/>
        <v>3.9999999999999996</v>
      </c>
      <c r="AD701" s="249">
        <v>83.543808617737653</v>
      </c>
      <c r="AF701" s="224" t="s">
        <v>1687</v>
      </c>
      <c r="AG701" s="224" t="s">
        <v>1687</v>
      </c>
      <c r="AH701" s="224" t="s">
        <v>1687</v>
      </c>
      <c r="AI701" s="224" t="s">
        <v>1687</v>
      </c>
      <c r="AJ701" s="224" t="s">
        <v>1687</v>
      </c>
      <c r="AK701" s="224" t="s">
        <v>1687</v>
      </c>
      <c r="AL701" s="224" t="s">
        <v>1687</v>
      </c>
      <c r="AM701" s="224" t="s">
        <v>1687</v>
      </c>
      <c r="AN701" s="224" t="s">
        <v>1687</v>
      </c>
      <c r="AO701" s="256"/>
      <c r="AP701" s="252"/>
      <c r="AQ701" s="252"/>
      <c r="AR701" s="252"/>
      <c r="AS701" s="256"/>
      <c r="AT701" s="256"/>
      <c r="AU701" s="256"/>
      <c r="AV701" s="256"/>
      <c r="AW701" s="256"/>
      <c r="AX701" s="256"/>
      <c r="AY701" s="256"/>
      <c r="AZ701" s="256"/>
      <c r="BA701" s="256"/>
      <c r="BB701" s="256"/>
      <c r="BC701" s="256"/>
      <c r="BD701" s="256"/>
      <c r="BE701" s="256"/>
      <c r="BF701" s="256"/>
      <c r="BG701" s="256"/>
      <c r="BH701" s="256"/>
      <c r="BI701" s="256"/>
      <c r="BJ701" s="256"/>
      <c r="BK701" s="256"/>
      <c r="BL701" s="256"/>
      <c r="BM701" s="256"/>
      <c r="BN701" s="256"/>
      <c r="BO701" s="256"/>
      <c r="BP701" s="256"/>
      <c r="BQ701" s="256"/>
    </row>
    <row r="702" spans="1:69" s="255" customFormat="1" ht="12.75">
      <c r="A702" s="249">
        <v>2346.9885393806389</v>
      </c>
      <c r="B702" s="252" t="s">
        <v>416</v>
      </c>
      <c r="C702" s="251" t="s">
        <v>476</v>
      </c>
      <c r="D702" s="249">
        <v>259.22032791676287</v>
      </c>
      <c r="E702" s="224">
        <v>54.605089999999997</v>
      </c>
      <c r="F702" s="224">
        <v>0.25669999999999998</v>
      </c>
      <c r="G702" s="224">
        <v>1.7113</v>
      </c>
      <c r="H702" s="224">
        <v>0.44040000000000001</v>
      </c>
      <c r="I702" s="224">
        <v>10.544639999999999</v>
      </c>
      <c r="J702" s="224">
        <v>0.2414</v>
      </c>
      <c r="K702" s="224">
        <v>30.188040000000001</v>
      </c>
      <c r="L702" s="224">
        <v>2.29</v>
      </c>
      <c r="M702" s="224">
        <v>3.6999999999999998E-2</v>
      </c>
      <c r="N702" s="224">
        <v>100.31457</v>
      </c>
      <c r="O702" s="276"/>
      <c r="P702" s="253">
        <v>1.9207780457166574</v>
      </c>
      <c r="Q702" s="253">
        <v>7.0945675626338217E-2</v>
      </c>
      <c r="R702" s="253" t="s">
        <v>462</v>
      </c>
      <c r="S702" s="253">
        <v>6.790326761701472E-3</v>
      </c>
      <c r="T702" s="253">
        <v>1.2248045224023436E-2</v>
      </c>
      <c r="U702" s="253">
        <v>6.4192972183381158E-2</v>
      </c>
      <c r="V702" s="253">
        <v>0.12441660756485343</v>
      </c>
      <c r="W702" s="253">
        <v>0.80062832692304498</v>
      </c>
      <c r="X702" s="253">
        <v>0.78239574246138921</v>
      </c>
      <c r="Y702" s="253">
        <v>0.12158328749663047</v>
      </c>
      <c r="Z702" s="253">
        <v>7.1922878576098507E-3</v>
      </c>
      <c r="AA702" s="253">
        <v>8.6305244193909197E-2</v>
      </c>
      <c r="AB702" s="253">
        <v>2.5234379904612381E-3</v>
      </c>
      <c r="AC702" s="253">
        <f t="shared" si="37"/>
        <v>4</v>
      </c>
      <c r="AD702" s="249">
        <v>83.615566645144469</v>
      </c>
      <c r="AF702" s="224" t="s">
        <v>1687</v>
      </c>
      <c r="AG702" s="224" t="s">
        <v>1687</v>
      </c>
      <c r="AH702" s="224" t="s">
        <v>1687</v>
      </c>
      <c r="AI702" s="224" t="s">
        <v>1687</v>
      </c>
      <c r="AJ702" s="224" t="s">
        <v>1687</v>
      </c>
      <c r="AK702" s="224" t="s">
        <v>1687</v>
      </c>
      <c r="AL702" s="224" t="s">
        <v>1687</v>
      </c>
      <c r="AM702" s="224" t="s">
        <v>1687</v>
      </c>
      <c r="AN702" s="224" t="s">
        <v>1687</v>
      </c>
      <c r="AO702" s="256"/>
      <c r="AP702" s="252"/>
      <c r="AQ702" s="252"/>
      <c r="AR702" s="252"/>
      <c r="AS702" s="256"/>
      <c r="AT702" s="256"/>
      <c r="AU702" s="256"/>
      <c r="AV702" s="256"/>
      <c r="AW702" s="256"/>
      <c r="AX702" s="256"/>
      <c r="AY702" s="256"/>
      <c r="AZ702" s="256"/>
      <c r="BA702" s="256"/>
      <c r="BB702" s="256"/>
      <c r="BC702" s="256"/>
      <c r="BD702" s="256"/>
      <c r="BE702" s="256"/>
      <c r="BF702" s="256"/>
      <c r="BG702" s="256"/>
      <c r="BH702" s="256"/>
      <c r="BI702" s="256"/>
      <c r="BJ702" s="256"/>
      <c r="BK702" s="256"/>
      <c r="BL702" s="256"/>
      <c r="BM702" s="256"/>
      <c r="BN702" s="256"/>
      <c r="BO702" s="256"/>
      <c r="BP702" s="256"/>
      <c r="BQ702" s="256"/>
    </row>
    <row r="703" spans="1:69" s="255" customFormat="1" ht="12.75">
      <c r="A703" s="249">
        <v>2346.9885393806389</v>
      </c>
      <c r="B703" s="252" t="s">
        <v>416</v>
      </c>
      <c r="C703" s="251" t="s">
        <v>476</v>
      </c>
      <c r="D703" s="249">
        <v>269.1903279167629</v>
      </c>
      <c r="E703" s="224">
        <v>54.949860000000001</v>
      </c>
      <c r="F703" s="224">
        <v>0.2394</v>
      </c>
      <c r="G703" s="224">
        <v>1.7226999999999999</v>
      </c>
      <c r="H703" s="224">
        <v>0.40239999999999998</v>
      </c>
      <c r="I703" s="224">
        <v>10.524649999999999</v>
      </c>
      <c r="J703" s="224">
        <v>0.1953</v>
      </c>
      <c r="K703" s="224">
        <v>30.127739999999999</v>
      </c>
      <c r="L703" s="224">
        <v>2.2799999999999998</v>
      </c>
      <c r="M703" s="224">
        <v>3.5000000000000003E-2</v>
      </c>
      <c r="N703" s="224">
        <v>100.47705000000001</v>
      </c>
      <c r="O703" s="276"/>
      <c r="P703" s="253">
        <v>1.9302761720046417</v>
      </c>
      <c r="Q703" s="253">
        <v>6.9723827995358256E-2</v>
      </c>
      <c r="R703" s="253">
        <v>1.5973053373463664E-3</v>
      </c>
      <c r="S703" s="253">
        <v>6.3240858168247521E-3</v>
      </c>
      <c r="T703" s="253">
        <v>1.1175996226395342E-2</v>
      </c>
      <c r="U703" s="253">
        <v>4.668614352047662E-2</v>
      </c>
      <c r="V703" s="253">
        <v>0.13326166316679147</v>
      </c>
      <c r="W703" s="253">
        <v>0.80095480593216506</v>
      </c>
      <c r="X703" s="253">
        <v>0.77675803290025647</v>
      </c>
      <c r="Y703" s="253">
        <v>0.12923584024442472</v>
      </c>
      <c r="Z703" s="253">
        <v>5.8108657491270817E-3</v>
      </c>
      <c r="AA703" s="253">
        <v>8.5811472383682766E-2</v>
      </c>
      <c r="AB703" s="253">
        <v>2.3837887225090261E-3</v>
      </c>
      <c r="AC703" s="253">
        <f t="shared" si="37"/>
        <v>3.9999999999999991</v>
      </c>
      <c r="AD703" s="249">
        <v>83.614170185573983</v>
      </c>
      <c r="AF703" s="224" t="s">
        <v>1687</v>
      </c>
      <c r="AG703" s="224" t="s">
        <v>1687</v>
      </c>
      <c r="AH703" s="224" t="s">
        <v>1687</v>
      </c>
      <c r="AI703" s="224" t="s">
        <v>1687</v>
      </c>
      <c r="AJ703" s="224" t="s">
        <v>1687</v>
      </c>
      <c r="AK703" s="224" t="s">
        <v>1687</v>
      </c>
      <c r="AL703" s="224" t="s">
        <v>1687</v>
      </c>
      <c r="AM703" s="224" t="s">
        <v>1687</v>
      </c>
      <c r="AN703" s="224" t="s">
        <v>1687</v>
      </c>
      <c r="AO703" s="256"/>
      <c r="AP703" s="252"/>
      <c r="AQ703" s="252"/>
      <c r="AR703" s="252"/>
      <c r="AS703" s="256"/>
      <c r="AT703" s="256"/>
      <c r="AU703" s="256"/>
      <c r="AV703" s="256"/>
      <c r="AW703" s="256"/>
      <c r="AX703" s="256"/>
      <c r="AY703" s="256"/>
      <c r="AZ703" s="256"/>
      <c r="BA703" s="256"/>
      <c r="BB703" s="256"/>
      <c r="BC703" s="256"/>
      <c r="BD703" s="256"/>
      <c r="BE703" s="256"/>
      <c r="BF703" s="256"/>
      <c r="BG703" s="256"/>
      <c r="BH703" s="256"/>
      <c r="BI703" s="256"/>
      <c r="BJ703" s="256"/>
      <c r="BK703" s="256"/>
      <c r="BL703" s="256"/>
      <c r="BM703" s="256"/>
      <c r="BN703" s="256"/>
      <c r="BO703" s="256"/>
      <c r="BP703" s="256"/>
      <c r="BQ703" s="256"/>
    </row>
    <row r="704" spans="1:69" s="255" customFormat="1" ht="12.75">
      <c r="A704" s="249">
        <v>2346.9885393806389</v>
      </c>
      <c r="B704" s="252" t="s">
        <v>416</v>
      </c>
      <c r="C704" s="251" t="s">
        <v>476</v>
      </c>
      <c r="D704" s="249">
        <v>279.16032791676292</v>
      </c>
      <c r="E704" s="224">
        <v>55.051259999999999</v>
      </c>
      <c r="F704" s="224">
        <v>0.25840000000000002</v>
      </c>
      <c r="G704" s="224">
        <v>1.6597</v>
      </c>
      <c r="H704" s="224">
        <v>0.39450000000000002</v>
      </c>
      <c r="I704" s="224">
        <v>10.46468</v>
      </c>
      <c r="J704" s="224">
        <v>0.19059999999999999</v>
      </c>
      <c r="K704" s="224">
        <v>30.137789999999999</v>
      </c>
      <c r="L704" s="224">
        <v>2.2999999999999998</v>
      </c>
      <c r="M704" s="224">
        <v>3.2399999999999998E-2</v>
      </c>
      <c r="N704" s="224">
        <v>100.48933</v>
      </c>
      <c r="O704" s="276"/>
      <c r="P704" s="253">
        <v>1.9336270985426722</v>
      </c>
      <c r="Q704" s="253">
        <v>6.6372901457327771E-2</v>
      </c>
      <c r="R704" s="253">
        <v>2.3324834523497096E-3</v>
      </c>
      <c r="S704" s="253">
        <v>6.8252524392912236E-3</v>
      </c>
      <c r="T704" s="253">
        <v>1.095539101854979E-2</v>
      </c>
      <c r="U704" s="253">
        <v>4.1640988554993541E-2</v>
      </c>
      <c r="V704" s="253">
        <v>0.13522857282825126</v>
      </c>
      <c r="W704" s="253">
        <v>0.80301731170656399</v>
      </c>
      <c r="X704" s="253">
        <v>0.77504957998362944</v>
      </c>
      <c r="Y704" s="253">
        <v>0.13051879087087562</v>
      </c>
      <c r="Z704" s="253">
        <v>5.670405222752156E-3</v>
      </c>
      <c r="AA704" s="253">
        <v>8.6554757475596988E-2</v>
      </c>
      <c r="AB704" s="253">
        <v>2.2064664471458349E-3</v>
      </c>
      <c r="AC704" s="253">
        <f t="shared" si="37"/>
        <v>3.9999999999999991</v>
      </c>
      <c r="AD704" s="249">
        <v>83.696862959681098</v>
      </c>
      <c r="AF704" s="224" t="s">
        <v>1687</v>
      </c>
      <c r="AG704" s="224" t="s">
        <v>1687</v>
      </c>
      <c r="AH704" s="224" t="s">
        <v>1687</v>
      </c>
      <c r="AI704" s="224" t="s">
        <v>1687</v>
      </c>
      <c r="AJ704" s="224" t="s">
        <v>1687</v>
      </c>
      <c r="AK704" s="224" t="s">
        <v>1687</v>
      </c>
      <c r="AL704" s="224" t="s">
        <v>1687</v>
      </c>
      <c r="AM704" s="224" t="s">
        <v>1687</v>
      </c>
      <c r="AN704" s="224" t="s">
        <v>1687</v>
      </c>
      <c r="AO704" s="256"/>
      <c r="AP704" s="252"/>
      <c r="AQ704" s="252"/>
      <c r="AR704" s="252"/>
      <c r="AS704" s="256"/>
      <c r="AT704" s="256"/>
      <c r="AU704" s="256"/>
      <c r="AV704" s="256"/>
      <c r="AW704" s="256"/>
      <c r="AX704" s="256"/>
      <c r="AY704" s="256"/>
      <c r="AZ704" s="256"/>
      <c r="BA704" s="256"/>
      <c r="BB704" s="256"/>
      <c r="BC704" s="256"/>
      <c r="BD704" s="256"/>
      <c r="BE704" s="256"/>
      <c r="BF704" s="256"/>
      <c r="BG704" s="256"/>
      <c r="BH704" s="256"/>
      <c r="BI704" s="256"/>
      <c r="BJ704" s="256"/>
      <c r="BK704" s="256"/>
      <c r="BL704" s="256"/>
      <c r="BM704" s="256"/>
      <c r="BN704" s="256"/>
      <c r="BO704" s="256"/>
      <c r="BP704" s="256"/>
      <c r="BQ704" s="256"/>
    </row>
    <row r="705" spans="1:69" s="255" customFormat="1" ht="12.75">
      <c r="A705" s="249">
        <v>2346.9885393806389</v>
      </c>
      <c r="B705" s="252" t="s">
        <v>416</v>
      </c>
      <c r="C705" s="251" t="s">
        <v>476</v>
      </c>
      <c r="D705" s="249">
        <v>289.13032791676295</v>
      </c>
      <c r="E705" s="224">
        <v>54.929569999999998</v>
      </c>
      <c r="F705" s="224">
        <v>0.25469999999999998</v>
      </c>
      <c r="G705" s="224">
        <v>1.6655</v>
      </c>
      <c r="H705" s="224">
        <v>0.42870000000000003</v>
      </c>
      <c r="I705" s="224">
        <v>10.524649999999999</v>
      </c>
      <c r="J705" s="224">
        <v>0.27929999999999999</v>
      </c>
      <c r="K705" s="224">
        <v>30.11769</v>
      </c>
      <c r="L705" s="224">
        <v>2.2999999999999998</v>
      </c>
      <c r="M705" s="224">
        <v>3.39E-2</v>
      </c>
      <c r="N705" s="224">
        <v>100.53400999999999</v>
      </c>
      <c r="O705" s="276"/>
      <c r="P705" s="253">
        <v>1.929223614159931</v>
      </c>
      <c r="Q705" s="253">
        <v>6.8940865217237995E-2</v>
      </c>
      <c r="R705" s="253" t="s">
        <v>462</v>
      </c>
      <c r="S705" s="253">
        <v>6.7270718147250707E-3</v>
      </c>
      <c r="T705" s="253">
        <v>1.1904338524471415E-2</v>
      </c>
      <c r="U705" s="253">
        <v>4.9561887346822431E-2</v>
      </c>
      <c r="V705" s="253">
        <v>0.13196087882489871</v>
      </c>
      <c r="W705" s="253">
        <v>0.80168134411191316</v>
      </c>
      <c r="X705" s="253">
        <v>0.77522744662793175</v>
      </c>
      <c r="Y705" s="253">
        <v>0.127606431030935</v>
      </c>
      <c r="Z705" s="253">
        <v>8.3086993589550438E-3</v>
      </c>
      <c r="AA705" s="253">
        <v>8.6548959944335799E-2</v>
      </c>
      <c r="AB705" s="253">
        <v>2.3084630378424177E-3</v>
      </c>
      <c r="AC705" s="253">
        <f t="shared" si="37"/>
        <v>3.9999999999999996</v>
      </c>
      <c r="AD705" s="249">
        <v>83.609598577604018</v>
      </c>
      <c r="AF705" s="224" t="s">
        <v>1687</v>
      </c>
      <c r="AG705" s="224" t="s">
        <v>1687</v>
      </c>
      <c r="AH705" s="224" t="s">
        <v>1687</v>
      </c>
      <c r="AI705" s="224" t="s">
        <v>1687</v>
      </c>
      <c r="AJ705" s="224" t="s">
        <v>1687</v>
      </c>
      <c r="AK705" s="224" t="s">
        <v>1687</v>
      </c>
      <c r="AL705" s="224" t="s">
        <v>1687</v>
      </c>
      <c r="AM705" s="224" t="s">
        <v>1687</v>
      </c>
      <c r="AN705" s="224" t="s">
        <v>1687</v>
      </c>
      <c r="AO705" s="256"/>
      <c r="AP705" s="252"/>
      <c r="AQ705" s="252"/>
      <c r="AR705" s="252"/>
      <c r="AS705" s="256"/>
      <c r="AT705" s="256"/>
      <c r="AU705" s="256"/>
      <c r="AV705" s="256"/>
      <c r="AW705" s="256"/>
      <c r="AX705" s="256"/>
      <c r="AY705" s="256"/>
      <c r="AZ705" s="256"/>
      <c r="BA705" s="256"/>
      <c r="BB705" s="256"/>
      <c r="BC705" s="256"/>
      <c r="BD705" s="256"/>
      <c r="BE705" s="256"/>
      <c r="BF705" s="256"/>
      <c r="BG705" s="256"/>
      <c r="BH705" s="256"/>
      <c r="BI705" s="256"/>
      <c r="BJ705" s="256"/>
      <c r="BK705" s="256"/>
      <c r="BL705" s="256"/>
      <c r="BM705" s="256"/>
      <c r="BN705" s="256"/>
      <c r="BO705" s="256"/>
      <c r="BP705" s="256"/>
      <c r="BQ705" s="256"/>
    </row>
    <row r="706" spans="1:69" s="255" customFormat="1" ht="12.75">
      <c r="A706" s="249">
        <v>2346.9885393806389</v>
      </c>
      <c r="B706" s="252" t="s">
        <v>416</v>
      </c>
      <c r="C706" s="251" t="s">
        <v>476</v>
      </c>
      <c r="D706" s="249">
        <v>299.10032791676298</v>
      </c>
      <c r="E706" s="224">
        <v>54.726770000000002</v>
      </c>
      <c r="F706" s="224">
        <v>0.2445</v>
      </c>
      <c r="G706" s="224">
        <v>1.6483000000000001</v>
      </c>
      <c r="H706" s="224">
        <v>0.44</v>
      </c>
      <c r="I706" s="224">
        <v>10.454689999999999</v>
      </c>
      <c r="J706" s="224">
        <v>0.22009999999999999</v>
      </c>
      <c r="K706" s="224">
        <v>30.127739999999999</v>
      </c>
      <c r="L706" s="224">
        <v>2.29</v>
      </c>
      <c r="M706" s="224">
        <v>2.5399999999999999E-2</v>
      </c>
      <c r="N706" s="224">
        <v>100.17750000000002</v>
      </c>
      <c r="O706" s="276"/>
      <c r="P706" s="253">
        <v>1.9279015684222489</v>
      </c>
      <c r="Q706" s="253">
        <v>6.8434802985207932E-2</v>
      </c>
      <c r="R706" s="253" t="s">
        <v>462</v>
      </c>
      <c r="S706" s="253">
        <v>6.4771604094363468E-3</v>
      </c>
      <c r="T706" s="253">
        <v>1.2254994807339194E-2</v>
      </c>
      <c r="U706" s="253">
        <v>5.2287609257763989E-2</v>
      </c>
      <c r="V706" s="253">
        <v>0.12976136441032787</v>
      </c>
      <c r="W706" s="253">
        <v>0.80288249970767578</v>
      </c>
      <c r="X706" s="253">
        <v>0.77931298337995969</v>
      </c>
      <c r="Y706" s="253">
        <v>0.1259520740119327</v>
      </c>
      <c r="Z706" s="253">
        <v>6.5673599748093314E-3</v>
      </c>
      <c r="AA706" s="253">
        <v>8.6432717919616098E-2</v>
      </c>
      <c r="AB706" s="253">
        <v>1.7348647136822062E-3</v>
      </c>
      <c r="AC706" s="253">
        <f t="shared" si="37"/>
        <v>4</v>
      </c>
      <c r="AD706" s="249">
        <v>83.705342663234234</v>
      </c>
      <c r="AF706" s="224" t="s">
        <v>1687</v>
      </c>
      <c r="AG706" s="224" t="s">
        <v>1687</v>
      </c>
      <c r="AH706" s="224" t="s">
        <v>1687</v>
      </c>
      <c r="AI706" s="224" t="s">
        <v>1687</v>
      </c>
      <c r="AJ706" s="224" t="s">
        <v>1687</v>
      </c>
      <c r="AK706" s="224" t="s">
        <v>1687</v>
      </c>
      <c r="AL706" s="224" t="s">
        <v>1687</v>
      </c>
      <c r="AM706" s="224" t="s">
        <v>1687</v>
      </c>
      <c r="AN706" s="224" t="s">
        <v>1687</v>
      </c>
      <c r="AO706" s="256"/>
      <c r="AP706" s="252"/>
      <c r="AQ706" s="252"/>
      <c r="AR706" s="252"/>
      <c r="AS706" s="256"/>
      <c r="AT706" s="256"/>
      <c r="AU706" s="256"/>
      <c r="AV706" s="256"/>
      <c r="AW706" s="256"/>
      <c r="AX706" s="256"/>
      <c r="AY706" s="256"/>
      <c r="AZ706" s="256"/>
      <c r="BA706" s="256"/>
      <c r="BB706" s="256"/>
      <c r="BC706" s="256"/>
      <c r="BD706" s="256"/>
      <c r="BE706" s="256"/>
      <c r="BF706" s="256"/>
      <c r="BG706" s="256"/>
      <c r="BH706" s="256"/>
      <c r="BI706" s="256"/>
      <c r="BJ706" s="256"/>
      <c r="BK706" s="256"/>
      <c r="BL706" s="256"/>
      <c r="BM706" s="256"/>
      <c r="BN706" s="256"/>
      <c r="BO706" s="256"/>
      <c r="BP706" s="256"/>
      <c r="BQ706" s="256"/>
    </row>
    <row r="707" spans="1:69" s="255" customFormat="1" ht="12.75">
      <c r="A707" s="249">
        <v>2346.9885393806389</v>
      </c>
      <c r="B707" s="252" t="s">
        <v>416</v>
      </c>
      <c r="C707" s="251" t="s">
        <v>476</v>
      </c>
      <c r="D707" s="249">
        <v>309.07032791676301</v>
      </c>
      <c r="E707" s="224">
        <v>54.757190000000001</v>
      </c>
      <c r="F707" s="224">
        <v>0.26019999999999999</v>
      </c>
      <c r="G707" s="224">
        <v>1.6681999999999999</v>
      </c>
      <c r="H707" s="224">
        <v>0.41820000000000002</v>
      </c>
      <c r="I707" s="224">
        <v>10.544639999999999</v>
      </c>
      <c r="J707" s="224">
        <v>0.25140000000000001</v>
      </c>
      <c r="K707" s="224">
        <v>30.167940000000002</v>
      </c>
      <c r="L707" s="224">
        <v>2.2799999999999998</v>
      </c>
      <c r="M707" s="224">
        <v>3.9399999999999998E-2</v>
      </c>
      <c r="N707" s="224">
        <v>100.38717</v>
      </c>
      <c r="O707" s="276"/>
      <c r="P707" s="253">
        <v>1.925132349657968</v>
      </c>
      <c r="Q707" s="253">
        <v>6.9123111354977299E-2</v>
      </c>
      <c r="R707" s="253" t="s">
        <v>462</v>
      </c>
      <c r="S707" s="253">
        <v>6.8793511815826713E-3</v>
      </c>
      <c r="T707" s="253">
        <v>1.162462313873076E-2</v>
      </c>
      <c r="U707" s="253">
        <v>5.7914594862319646E-2</v>
      </c>
      <c r="V707" s="253">
        <v>0.12780425243627394</v>
      </c>
      <c r="W707" s="253">
        <v>0.80152171736814759</v>
      </c>
      <c r="X707" s="253">
        <v>0.7796303489963935</v>
      </c>
      <c r="Y707" s="253">
        <v>0.12431362965097262</v>
      </c>
      <c r="Z707" s="253">
        <v>7.4863555859149278E-3</v>
      </c>
      <c r="AA707" s="253">
        <v>8.5883934731591297E-2</v>
      </c>
      <c r="AB707" s="253">
        <v>2.6857310351276701E-3</v>
      </c>
      <c r="AC707" s="253">
        <f t="shared" si="37"/>
        <v>4</v>
      </c>
      <c r="AD707" s="249">
        <v>83.606439781584399</v>
      </c>
      <c r="AF707" s="224" t="s">
        <v>1687</v>
      </c>
      <c r="AG707" s="224" t="s">
        <v>1687</v>
      </c>
      <c r="AH707" s="224" t="s">
        <v>1687</v>
      </c>
      <c r="AI707" s="224" t="s">
        <v>1687</v>
      </c>
      <c r="AJ707" s="224" t="s">
        <v>1687</v>
      </c>
      <c r="AK707" s="224" t="s">
        <v>1687</v>
      </c>
      <c r="AL707" s="224" t="s">
        <v>1687</v>
      </c>
      <c r="AM707" s="224" t="s">
        <v>1687</v>
      </c>
      <c r="AN707" s="224" t="s">
        <v>1687</v>
      </c>
      <c r="AO707" s="256"/>
      <c r="AP707" s="252"/>
      <c r="AQ707" s="252"/>
      <c r="AR707" s="252"/>
      <c r="AS707" s="256"/>
      <c r="AT707" s="256"/>
      <c r="AU707" s="256"/>
      <c r="AV707" s="256"/>
      <c r="AW707" s="256"/>
      <c r="AX707" s="256"/>
      <c r="AY707" s="256"/>
      <c r="AZ707" s="256"/>
      <c r="BA707" s="256"/>
      <c r="BB707" s="256"/>
      <c r="BC707" s="256"/>
      <c r="BD707" s="256"/>
      <c r="BE707" s="256"/>
      <c r="BF707" s="256"/>
      <c r="BG707" s="256"/>
      <c r="BH707" s="256"/>
      <c r="BI707" s="256"/>
      <c r="BJ707" s="256"/>
      <c r="BK707" s="256"/>
      <c r="BL707" s="256"/>
      <c r="BM707" s="256"/>
      <c r="BN707" s="256"/>
      <c r="BO707" s="256"/>
      <c r="BP707" s="256"/>
      <c r="BQ707" s="256"/>
    </row>
    <row r="708" spans="1:69" s="255" customFormat="1" ht="12.75">
      <c r="A708" s="249">
        <v>2346.9885393806389</v>
      </c>
      <c r="B708" s="252" t="s">
        <v>416</v>
      </c>
      <c r="C708" s="251" t="s">
        <v>476</v>
      </c>
      <c r="D708" s="249">
        <v>319.04032791676303</v>
      </c>
      <c r="E708" s="224">
        <v>54.96</v>
      </c>
      <c r="F708" s="224">
        <v>0.26019999999999999</v>
      </c>
      <c r="G708" s="224">
        <v>1.6903999999999999</v>
      </c>
      <c r="H708" s="224">
        <v>0.41760000000000003</v>
      </c>
      <c r="I708" s="224">
        <v>10.524649999999999</v>
      </c>
      <c r="J708" s="224">
        <v>0.30330000000000001</v>
      </c>
      <c r="K708" s="224">
        <v>30.127739999999999</v>
      </c>
      <c r="L708" s="224">
        <v>2.29</v>
      </c>
      <c r="M708" s="224">
        <v>3.6900000000000002E-2</v>
      </c>
      <c r="N708" s="224">
        <v>100.61078999999999</v>
      </c>
      <c r="O708" s="276"/>
      <c r="P708" s="253">
        <v>1.9288435012356708</v>
      </c>
      <c r="Q708" s="253">
        <v>6.991904290771235E-2</v>
      </c>
      <c r="R708" s="253" t="s">
        <v>462</v>
      </c>
      <c r="S708" s="253">
        <v>6.8671780768494572E-3</v>
      </c>
      <c r="T708" s="253">
        <v>1.1587404641358327E-2</v>
      </c>
      <c r="U708" s="253">
        <v>4.9583059568522714E-2</v>
      </c>
      <c r="V708" s="253">
        <v>0.1318350835777668</v>
      </c>
      <c r="W708" s="253">
        <v>0.80136472999211938</v>
      </c>
      <c r="X708" s="253">
        <v>0.77488624566456821</v>
      </c>
      <c r="Y708" s="253">
        <v>0.12747902314275161</v>
      </c>
      <c r="Z708" s="253">
        <v>9.0158861227495474E-3</v>
      </c>
      <c r="AA708" s="253">
        <v>8.6107979327297857E-2</v>
      </c>
      <c r="AB708" s="253">
        <v>2.510865742632741E-3</v>
      </c>
      <c r="AC708" s="253">
        <f t="shared" si="37"/>
        <v>4.0000000000000009</v>
      </c>
      <c r="AD708" s="249">
        <v>83.614170185573983</v>
      </c>
      <c r="AF708" s="224" t="s">
        <v>1687</v>
      </c>
      <c r="AG708" s="224" t="s">
        <v>1687</v>
      </c>
      <c r="AH708" s="224" t="s">
        <v>1687</v>
      </c>
      <c r="AI708" s="224" t="s">
        <v>1687</v>
      </c>
      <c r="AJ708" s="224" t="s">
        <v>1687</v>
      </c>
      <c r="AK708" s="224" t="s">
        <v>1687</v>
      </c>
      <c r="AL708" s="224" t="s">
        <v>1687</v>
      </c>
      <c r="AM708" s="224" t="s">
        <v>1687</v>
      </c>
      <c r="AN708" s="224" t="s">
        <v>1687</v>
      </c>
      <c r="AO708" s="256"/>
      <c r="AP708" s="252"/>
      <c r="AQ708" s="252"/>
      <c r="AR708" s="252"/>
      <c r="AS708" s="256"/>
      <c r="AT708" s="256"/>
      <c r="AU708" s="256"/>
      <c r="AV708" s="256"/>
      <c r="AW708" s="256"/>
      <c r="AX708" s="256"/>
      <c r="AY708" s="256"/>
      <c r="AZ708" s="256"/>
      <c r="BA708" s="256"/>
      <c r="BB708" s="256"/>
      <c r="BC708" s="256"/>
      <c r="BD708" s="256"/>
      <c r="BE708" s="256"/>
      <c r="BF708" s="256"/>
      <c r="BG708" s="256"/>
      <c r="BH708" s="256"/>
      <c r="BI708" s="256"/>
      <c r="BJ708" s="256"/>
      <c r="BK708" s="256"/>
      <c r="BL708" s="256"/>
      <c r="BM708" s="256"/>
      <c r="BN708" s="256"/>
      <c r="BO708" s="256"/>
      <c r="BP708" s="256"/>
      <c r="BQ708" s="256"/>
    </row>
    <row r="709" spans="1:69" s="255" customFormat="1" ht="12.75">
      <c r="A709" s="249">
        <v>2346.9885393806389</v>
      </c>
      <c r="B709" s="252" t="s">
        <v>416</v>
      </c>
      <c r="C709" s="251" t="s">
        <v>476</v>
      </c>
      <c r="D709" s="249">
        <v>329.01032791676306</v>
      </c>
      <c r="E709" s="224">
        <v>54.84845</v>
      </c>
      <c r="F709" s="224">
        <v>0.27429999999999999</v>
      </c>
      <c r="G709" s="224">
        <v>1.7137</v>
      </c>
      <c r="H709" s="224">
        <v>0.43080000000000002</v>
      </c>
      <c r="I709" s="224">
        <v>10.484669999999999</v>
      </c>
      <c r="J709" s="224">
        <v>0.20100000000000001</v>
      </c>
      <c r="K709" s="224">
        <v>30.268429999999999</v>
      </c>
      <c r="L709" s="224">
        <v>2.2999999999999998</v>
      </c>
      <c r="M709" s="224">
        <v>3.4099999999999998E-2</v>
      </c>
      <c r="N709" s="224">
        <v>100.55544999999998</v>
      </c>
      <c r="O709" s="276"/>
      <c r="P709" s="253">
        <v>1.9243902063747085</v>
      </c>
      <c r="Q709" s="253">
        <v>7.0862961497074592E-2</v>
      </c>
      <c r="R709" s="253" t="s">
        <v>462</v>
      </c>
      <c r="S709" s="253">
        <v>7.2372793428735292E-3</v>
      </c>
      <c r="T709" s="253">
        <v>1.1950329737631851E-2</v>
      </c>
      <c r="U709" s="253">
        <v>5.6251427676256682E-2</v>
      </c>
      <c r="V709" s="253">
        <v>0.12734161964811033</v>
      </c>
      <c r="W709" s="253">
        <v>0.80196617572334494</v>
      </c>
      <c r="X709" s="253">
        <v>0.78120261347290154</v>
      </c>
      <c r="Y709" s="253">
        <v>0.12404464063992346</v>
      </c>
      <c r="Z709" s="253">
        <v>5.9732484023526516E-3</v>
      </c>
      <c r="AA709" s="253">
        <v>8.6459807138696498E-2</v>
      </c>
      <c r="AB709" s="253">
        <v>2.3196903461257779E-3</v>
      </c>
      <c r="AC709" s="253">
        <f t="shared" si="37"/>
        <v>4</v>
      </c>
      <c r="AD709" s="249">
        <v>83.729816261985917</v>
      </c>
      <c r="AF709" s="224" t="s">
        <v>1687</v>
      </c>
      <c r="AG709" s="224" t="s">
        <v>1687</v>
      </c>
      <c r="AH709" s="224" t="s">
        <v>1687</v>
      </c>
      <c r="AI709" s="224" t="s">
        <v>1687</v>
      </c>
      <c r="AJ709" s="224" t="s">
        <v>1687</v>
      </c>
      <c r="AK709" s="224" t="s">
        <v>1687</v>
      </c>
      <c r="AL709" s="224" t="s">
        <v>1687</v>
      </c>
      <c r="AM709" s="224" t="s">
        <v>1687</v>
      </c>
      <c r="AN709" s="224" t="s">
        <v>1687</v>
      </c>
      <c r="AO709" s="256"/>
      <c r="AP709" s="252"/>
      <c r="AQ709" s="252"/>
      <c r="AR709" s="252"/>
      <c r="AS709" s="256"/>
      <c r="AT709" s="256"/>
      <c r="AU709" s="256"/>
      <c r="AV709" s="256"/>
      <c r="AW709" s="256"/>
      <c r="AX709" s="256"/>
      <c r="AY709" s="256"/>
      <c r="AZ709" s="256"/>
      <c r="BA709" s="256"/>
      <c r="BB709" s="256"/>
      <c r="BC709" s="256"/>
      <c r="BD709" s="256"/>
      <c r="BE709" s="256"/>
      <c r="BF709" s="256"/>
      <c r="BG709" s="256"/>
      <c r="BH709" s="256"/>
      <c r="BI709" s="256"/>
      <c r="BJ709" s="256"/>
      <c r="BK709" s="256"/>
      <c r="BL709" s="256"/>
      <c r="BM709" s="256"/>
      <c r="BN709" s="256"/>
      <c r="BO709" s="256"/>
      <c r="BP709" s="256"/>
      <c r="BQ709" s="256"/>
    </row>
    <row r="710" spans="1:69" s="255" customFormat="1" ht="12.75">
      <c r="A710" s="249">
        <v>2346.9885393806389</v>
      </c>
      <c r="B710" s="252" t="s">
        <v>416</v>
      </c>
      <c r="C710" s="251" t="s">
        <v>476</v>
      </c>
      <c r="D710" s="249">
        <v>338.98032791676309</v>
      </c>
      <c r="E710" s="224">
        <v>54.706490000000002</v>
      </c>
      <c r="F710" s="224">
        <v>0.29399999999999998</v>
      </c>
      <c r="G710" s="224">
        <v>1.7375</v>
      </c>
      <c r="H710" s="224">
        <v>0.43540000000000001</v>
      </c>
      <c r="I710" s="224">
        <v>10.544639999999999</v>
      </c>
      <c r="J710" s="224">
        <v>0.25030000000000002</v>
      </c>
      <c r="K710" s="224">
        <v>30.198090000000001</v>
      </c>
      <c r="L710" s="224">
        <v>2.29</v>
      </c>
      <c r="M710" s="224">
        <v>4.0899999999999999E-2</v>
      </c>
      <c r="N710" s="224">
        <v>100.49731999999999</v>
      </c>
      <c r="O710" s="276"/>
      <c r="P710" s="253">
        <v>1.9211946972538507</v>
      </c>
      <c r="Q710" s="253">
        <v>7.1913936804338385E-2</v>
      </c>
      <c r="R710" s="253" t="s">
        <v>462</v>
      </c>
      <c r="S710" s="253">
        <v>7.7642696127305294E-3</v>
      </c>
      <c r="T710" s="253">
        <v>1.2089166748555416E-2</v>
      </c>
      <c r="U710" s="253">
        <v>6.0863818392208557E-2</v>
      </c>
      <c r="V710" s="253">
        <v>0.1259450879007297</v>
      </c>
      <c r="W710" s="253">
        <v>0.8002290232875866</v>
      </c>
      <c r="X710" s="253">
        <v>0.78072976413014117</v>
      </c>
      <c r="Y710" s="253">
        <v>0.12287617158163114</v>
      </c>
      <c r="Z710" s="253">
        <v>7.4452471154019028E-3</v>
      </c>
      <c r="AA710" s="253">
        <v>8.6163961494562527E-2</v>
      </c>
      <c r="AB710" s="253">
        <v>2.7848556782632777E-3</v>
      </c>
      <c r="AC710" s="253">
        <f t="shared" si="37"/>
        <v>4.0000000000000009</v>
      </c>
      <c r="AD710" s="249">
        <v>83.620126267053919</v>
      </c>
      <c r="AF710" s="224" t="s">
        <v>1687</v>
      </c>
      <c r="AG710" s="224" t="s">
        <v>1687</v>
      </c>
      <c r="AH710" s="224" t="s">
        <v>1687</v>
      </c>
      <c r="AI710" s="224" t="s">
        <v>1687</v>
      </c>
      <c r="AJ710" s="224" t="s">
        <v>1687</v>
      </c>
      <c r="AK710" s="224" t="s">
        <v>1687</v>
      </c>
      <c r="AL710" s="224" t="s">
        <v>1687</v>
      </c>
      <c r="AM710" s="224" t="s">
        <v>1687</v>
      </c>
      <c r="AN710" s="224" t="s">
        <v>1687</v>
      </c>
      <c r="AO710" s="256"/>
      <c r="AP710" s="252"/>
      <c r="AQ710" s="252"/>
      <c r="AR710" s="252"/>
      <c r="AS710" s="256"/>
      <c r="AT710" s="256"/>
      <c r="AU710" s="256"/>
      <c r="AV710" s="256"/>
      <c r="AW710" s="256"/>
      <c r="AX710" s="256"/>
      <c r="AY710" s="256"/>
      <c r="AZ710" s="256"/>
      <c r="BA710" s="256"/>
      <c r="BB710" s="256"/>
      <c r="BC710" s="256"/>
      <c r="BD710" s="256"/>
      <c r="BE710" s="256"/>
      <c r="BF710" s="256"/>
      <c r="BG710" s="256"/>
      <c r="BH710" s="256"/>
      <c r="BI710" s="256"/>
      <c r="BJ710" s="256"/>
      <c r="BK710" s="256"/>
      <c r="BL710" s="256"/>
      <c r="BM710" s="256"/>
      <c r="BN710" s="256"/>
      <c r="BO710" s="256"/>
      <c r="BP710" s="256"/>
      <c r="BQ710" s="256"/>
    </row>
    <row r="711" spans="1:69" s="255" customFormat="1" ht="12.75">
      <c r="A711" s="249">
        <v>2346.9885393806389</v>
      </c>
      <c r="B711" s="252" t="s">
        <v>416</v>
      </c>
      <c r="C711" s="251" t="s">
        <v>476</v>
      </c>
      <c r="D711" s="249">
        <v>348.95032791676311</v>
      </c>
      <c r="E711" s="224">
        <v>54.99042</v>
      </c>
      <c r="F711" s="224">
        <v>0.26250000000000001</v>
      </c>
      <c r="G711" s="224">
        <v>1.671</v>
      </c>
      <c r="H711" s="224">
        <v>0.4229</v>
      </c>
      <c r="I711" s="224">
        <v>10.494669999999999</v>
      </c>
      <c r="J711" s="224">
        <v>0.21479999999999999</v>
      </c>
      <c r="K711" s="224">
        <v>30.238289999999999</v>
      </c>
      <c r="L711" s="224">
        <v>2.29</v>
      </c>
      <c r="M711" s="224">
        <v>2.8799999999999999E-2</v>
      </c>
      <c r="N711" s="224">
        <v>100.61338000000001</v>
      </c>
      <c r="O711" s="276"/>
      <c r="P711" s="253">
        <v>1.9288526604922127</v>
      </c>
      <c r="Q711" s="253">
        <v>6.9078705460666384E-2</v>
      </c>
      <c r="R711" s="253" t="s">
        <v>462</v>
      </c>
      <c r="S711" s="253">
        <v>6.9240799618513222E-3</v>
      </c>
      <c r="T711" s="253">
        <v>1.1728031342154487E-2</v>
      </c>
      <c r="U711" s="253">
        <v>4.9598407600361938E-2</v>
      </c>
      <c r="V711" s="253">
        <v>0.13110591046121697</v>
      </c>
      <c r="W711" s="253">
        <v>0.80271220468153648</v>
      </c>
      <c r="X711" s="253">
        <v>0.77845497488950199</v>
      </c>
      <c r="Y711" s="253">
        <v>0.12714400957245034</v>
      </c>
      <c r="Z711" s="253">
        <v>6.3816360730136216E-3</v>
      </c>
      <c r="AA711" s="253">
        <v>8.6060754153722052E-2</v>
      </c>
      <c r="AB711" s="253">
        <v>1.9586253113118846E-3</v>
      </c>
      <c r="AC711" s="253">
        <f t="shared" si="37"/>
        <v>3.9999999999999996</v>
      </c>
      <c r="AD711" s="249">
        <v>83.703239784965405</v>
      </c>
      <c r="AF711" s="224" t="s">
        <v>1687</v>
      </c>
      <c r="AG711" s="224" t="s">
        <v>1687</v>
      </c>
      <c r="AH711" s="224" t="s">
        <v>1687</v>
      </c>
      <c r="AI711" s="224" t="s">
        <v>1687</v>
      </c>
      <c r="AJ711" s="224" t="s">
        <v>1687</v>
      </c>
      <c r="AK711" s="224" t="s">
        <v>1687</v>
      </c>
      <c r="AL711" s="224" t="s">
        <v>1687</v>
      </c>
      <c r="AM711" s="224" t="s">
        <v>1687</v>
      </c>
      <c r="AN711" s="224" t="s">
        <v>1687</v>
      </c>
      <c r="AO711" s="256"/>
      <c r="AP711" s="252"/>
      <c r="AQ711" s="252"/>
      <c r="AR711" s="252"/>
      <c r="AS711" s="256"/>
      <c r="AT711" s="256"/>
      <c r="AU711" s="256"/>
      <c r="AV711" s="256"/>
      <c r="AW711" s="256"/>
      <c r="AX711" s="256"/>
      <c r="AY711" s="256"/>
      <c r="AZ711" s="256"/>
      <c r="BA711" s="256"/>
      <c r="BB711" s="256"/>
      <c r="BC711" s="256"/>
      <c r="BD711" s="256"/>
      <c r="BE711" s="256"/>
      <c r="BF711" s="256"/>
      <c r="BG711" s="256"/>
      <c r="BH711" s="256"/>
      <c r="BI711" s="256"/>
      <c r="BJ711" s="256"/>
      <c r="BK711" s="256"/>
      <c r="BL711" s="256"/>
      <c r="BM711" s="256"/>
      <c r="BN711" s="256"/>
      <c r="BO711" s="256"/>
      <c r="BP711" s="256"/>
      <c r="BQ711" s="256"/>
    </row>
    <row r="712" spans="1:69" s="255" customFormat="1" ht="12.75">
      <c r="A712" s="249">
        <v>2346.9885393806389</v>
      </c>
      <c r="B712" s="252" t="s">
        <v>416</v>
      </c>
      <c r="C712" s="251" t="s">
        <v>476</v>
      </c>
      <c r="D712" s="249">
        <v>358.92032791676314</v>
      </c>
      <c r="E712" s="224">
        <v>54.85859</v>
      </c>
      <c r="F712" s="224">
        <v>0.26350000000000001</v>
      </c>
      <c r="G712" s="224">
        <v>1.7279</v>
      </c>
      <c r="H712" s="224">
        <v>0.37859999999999999</v>
      </c>
      <c r="I712" s="224">
        <v>10.484669999999999</v>
      </c>
      <c r="J712" s="224">
        <v>0.25840000000000002</v>
      </c>
      <c r="K712" s="224">
        <v>30.137789999999999</v>
      </c>
      <c r="L712" s="224">
        <v>2.29</v>
      </c>
      <c r="M712" s="224">
        <v>3.2399999999999998E-2</v>
      </c>
      <c r="N712" s="224">
        <v>100.43184999999998</v>
      </c>
      <c r="O712" s="276"/>
      <c r="P712" s="253">
        <v>1.9278347604470725</v>
      </c>
      <c r="Q712" s="253">
        <v>7.1564805126228898E-2</v>
      </c>
      <c r="R712" s="253" t="s">
        <v>462</v>
      </c>
      <c r="S712" s="253">
        <v>6.9634832366328179E-3</v>
      </c>
      <c r="T712" s="253">
        <v>1.0519163136101815E-2</v>
      </c>
      <c r="U712" s="253">
        <v>5.0527127329742072E-2</v>
      </c>
      <c r="V712" s="253">
        <v>0.13081583731228644</v>
      </c>
      <c r="W712" s="253">
        <v>0.80177482341193562</v>
      </c>
      <c r="X712" s="253">
        <v>0.77709059895844168</v>
      </c>
      <c r="Y712" s="253">
        <v>0.12678841290832862</v>
      </c>
      <c r="Z712" s="253">
        <v>7.691364869263276E-3</v>
      </c>
      <c r="AA712" s="253">
        <v>8.6222040304483771E-2</v>
      </c>
      <c r="AB712" s="253">
        <v>2.2075829594826188E-3</v>
      </c>
      <c r="AC712" s="253">
        <f t="shared" si="37"/>
        <v>4</v>
      </c>
      <c r="AD712" s="249">
        <v>83.670805506225534</v>
      </c>
      <c r="AF712" s="224" t="s">
        <v>1687</v>
      </c>
      <c r="AG712" s="224" t="s">
        <v>1687</v>
      </c>
      <c r="AH712" s="224" t="s">
        <v>1687</v>
      </c>
      <c r="AI712" s="224" t="s">
        <v>1687</v>
      </c>
      <c r="AJ712" s="224" t="s">
        <v>1687</v>
      </c>
      <c r="AK712" s="224" t="s">
        <v>1687</v>
      </c>
      <c r="AL712" s="224" t="s">
        <v>1687</v>
      </c>
      <c r="AM712" s="224" t="s">
        <v>1687</v>
      </c>
      <c r="AN712" s="224" t="s">
        <v>1687</v>
      </c>
      <c r="AO712" s="256"/>
      <c r="AP712" s="252"/>
      <c r="AQ712" s="252"/>
      <c r="AR712" s="252"/>
      <c r="AS712" s="256"/>
      <c r="AT712" s="256"/>
      <c r="AU712" s="256"/>
      <c r="AV712" s="256"/>
      <c r="AW712" s="256"/>
      <c r="AX712" s="256"/>
      <c r="AY712" s="256"/>
      <c r="AZ712" s="256"/>
      <c r="BA712" s="256"/>
      <c r="BB712" s="256"/>
      <c r="BC712" s="256"/>
      <c r="BD712" s="256"/>
      <c r="BE712" s="256"/>
      <c r="BF712" s="256"/>
      <c r="BG712" s="256"/>
      <c r="BH712" s="256"/>
      <c r="BI712" s="256"/>
      <c r="BJ712" s="256"/>
      <c r="BK712" s="256"/>
      <c r="BL712" s="256"/>
      <c r="BM712" s="256"/>
      <c r="BN712" s="256"/>
      <c r="BO712" s="256"/>
      <c r="BP712" s="256"/>
      <c r="BQ712" s="256"/>
    </row>
    <row r="713" spans="1:69" s="255" customFormat="1" ht="12.75">
      <c r="A713" s="249">
        <v>2346.9885393806389</v>
      </c>
      <c r="B713" s="252" t="s">
        <v>416</v>
      </c>
      <c r="C713" s="251" t="s">
        <v>476</v>
      </c>
      <c r="D713" s="249">
        <v>368.89032791676317</v>
      </c>
      <c r="E713" s="224">
        <v>54.98028</v>
      </c>
      <c r="F713" s="224">
        <v>0.2757</v>
      </c>
      <c r="G713" s="224">
        <v>1.6563000000000001</v>
      </c>
      <c r="H713" s="224">
        <v>0.38850000000000001</v>
      </c>
      <c r="I713" s="224">
        <v>10.484669999999999</v>
      </c>
      <c r="J713" s="224">
        <v>0.24859999999999999</v>
      </c>
      <c r="K713" s="224">
        <v>30.248329999999999</v>
      </c>
      <c r="L713" s="224">
        <v>2.2799999999999998</v>
      </c>
      <c r="M713" s="224">
        <v>2.58E-2</v>
      </c>
      <c r="N713" s="224">
        <v>100.58817999999999</v>
      </c>
      <c r="O713" s="276"/>
      <c r="P713" s="253">
        <v>1.9289373503868703</v>
      </c>
      <c r="Q713" s="253">
        <v>6.8486646278399718E-2</v>
      </c>
      <c r="R713" s="253" t="s">
        <v>462</v>
      </c>
      <c r="S713" s="253">
        <v>7.2739228513165211E-3</v>
      </c>
      <c r="T713" s="253">
        <v>1.0776497027014453E-2</v>
      </c>
      <c r="U713" s="253">
        <v>5.0069312713691971E-2</v>
      </c>
      <c r="V713" s="253">
        <v>0.13082926774201431</v>
      </c>
      <c r="W713" s="253">
        <v>0.80362700300069279</v>
      </c>
      <c r="X713" s="253">
        <v>0.77842634157576784</v>
      </c>
      <c r="Y713" s="253">
        <v>0.12672663795415673</v>
      </c>
      <c r="Z713" s="253">
        <v>7.3875092686452462E-3</v>
      </c>
      <c r="AA713" s="253">
        <v>8.570450870595131E-2</v>
      </c>
      <c r="AB713" s="253">
        <v>1.7550024954788516E-3</v>
      </c>
      <c r="AC713" s="253">
        <f t="shared" si="37"/>
        <v>3.9999999999999996</v>
      </c>
      <c r="AD713" s="249">
        <v>83.720764767330991</v>
      </c>
      <c r="AF713" s="224" t="s">
        <v>1687</v>
      </c>
      <c r="AG713" s="224" t="s">
        <v>1687</v>
      </c>
      <c r="AH713" s="224" t="s">
        <v>1687</v>
      </c>
      <c r="AI713" s="224" t="s">
        <v>1687</v>
      </c>
      <c r="AJ713" s="224" t="s">
        <v>1687</v>
      </c>
      <c r="AK713" s="224" t="s">
        <v>1687</v>
      </c>
      <c r="AL713" s="224" t="s">
        <v>1687</v>
      </c>
      <c r="AM713" s="224" t="s">
        <v>1687</v>
      </c>
      <c r="AN713" s="224" t="s">
        <v>1687</v>
      </c>
      <c r="AO713" s="256"/>
      <c r="AP713" s="252"/>
      <c r="AQ713" s="252"/>
      <c r="AR713" s="252"/>
      <c r="AS713" s="256"/>
      <c r="AT713" s="256"/>
      <c r="AU713" s="256"/>
      <c r="AV713" s="256"/>
      <c r="AW713" s="256"/>
      <c r="AX713" s="256"/>
      <c r="AY713" s="256"/>
      <c r="AZ713" s="256"/>
      <c r="BA713" s="256"/>
      <c r="BB713" s="256"/>
      <c r="BC713" s="256"/>
      <c r="BD713" s="256"/>
      <c r="BE713" s="256"/>
      <c r="BF713" s="256"/>
      <c r="BG713" s="256"/>
      <c r="BH713" s="256"/>
      <c r="BI713" s="256"/>
      <c r="BJ713" s="256"/>
      <c r="BK713" s="256"/>
      <c r="BL713" s="256"/>
      <c r="BM713" s="256"/>
      <c r="BN713" s="256"/>
      <c r="BO713" s="256"/>
      <c r="BP713" s="256"/>
      <c r="BQ713" s="256"/>
    </row>
    <row r="714" spans="1:69" s="255" customFormat="1" ht="12.75">
      <c r="A714" s="249">
        <v>2346.9885393806389</v>
      </c>
      <c r="B714" s="252" t="s">
        <v>416</v>
      </c>
      <c r="C714" s="251" t="s">
        <v>476</v>
      </c>
      <c r="D714" s="249">
        <v>378.8603279167632</v>
      </c>
      <c r="E714" s="224">
        <v>54.899149999999999</v>
      </c>
      <c r="F714" s="224">
        <v>0.26800000000000002</v>
      </c>
      <c r="G714" s="224">
        <v>1.6496999999999999</v>
      </c>
      <c r="H714" s="224">
        <v>0.3891</v>
      </c>
      <c r="I714" s="224">
        <v>10.554639999999999</v>
      </c>
      <c r="J714" s="224">
        <v>0.2311</v>
      </c>
      <c r="K714" s="224">
        <v>30.198090000000001</v>
      </c>
      <c r="L714" s="224">
        <v>2.2799999999999998</v>
      </c>
      <c r="M714" s="224">
        <v>3.4599999999999999E-2</v>
      </c>
      <c r="N714" s="224">
        <v>100.50438000000001</v>
      </c>
      <c r="O714" s="276"/>
      <c r="P714" s="253">
        <v>1.9279234307426303</v>
      </c>
      <c r="Q714" s="253">
        <v>6.8278639393330912E-2</v>
      </c>
      <c r="R714" s="253" t="s">
        <v>462</v>
      </c>
      <c r="S714" s="253">
        <v>7.0774971697711835E-3</v>
      </c>
      <c r="T714" s="253">
        <v>1.0803408724328348E-2</v>
      </c>
      <c r="U714" s="253">
        <v>5.3271943248564213E-2</v>
      </c>
      <c r="V714" s="253">
        <v>0.13028242557700462</v>
      </c>
      <c r="W714" s="253">
        <v>0.80236265514437022</v>
      </c>
      <c r="X714" s="253">
        <v>0.77856567417557543</v>
      </c>
      <c r="Y714" s="253">
        <v>0.12641842669551809</v>
      </c>
      <c r="Z714" s="253">
        <v>6.8740050342274176E-3</v>
      </c>
      <c r="AA714" s="253">
        <v>8.5786046903653185E-2</v>
      </c>
      <c r="AB714" s="253">
        <v>2.3558471910259627E-3</v>
      </c>
      <c r="AC714" s="253">
        <f t="shared" si="37"/>
        <v>4</v>
      </c>
      <c r="AD714" s="249">
        <v>83.607138868927038</v>
      </c>
      <c r="AF714" s="224" t="s">
        <v>1687</v>
      </c>
      <c r="AG714" s="224" t="s">
        <v>1687</v>
      </c>
      <c r="AH714" s="224" t="s">
        <v>1687</v>
      </c>
      <c r="AI714" s="224" t="s">
        <v>1687</v>
      </c>
      <c r="AJ714" s="224" t="s">
        <v>1687</v>
      </c>
      <c r="AK714" s="224" t="s">
        <v>1687</v>
      </c>
      <c r="AL714" s="224" t="s">
        <v>1687</v>
      </c>
      <c r="AM714" s="224" t="s">
        <v>1687</v>
      </c>
      <c r="AN714" s="224" t="s">
        <v>1687</v>
      </c>
      <c r="AO714" s="256"/>
      <c r="AP714" s="252"/>
      <c r="AQ714" s="252"/>
      <c r="AR714" s="252"/>
      <c r="AS714" s="256"/>
      <c r="AT714" s="256"/>
      <c r="AU714" s="256"/>
      <c r="AV714" s="256"/>
      <c r="AW714" s="256"/>
      <c r="AX714" s="256"/>
      <c r="AY714" s="256"/>
      <c r="AZ714" s="256"/>
      <c r="BA714" s="256"/>
      <c r="BB714" s="256"/>
      <c r="BC714" s="256"/>
      <c r="BD714" s="256"/>
      <c r="BE714" s="256"/>
      <c r="BF714" s="256"/>
      <c r="BG714" s="256"/>
      <c r="BH714" s="256"/>
      <c r="BI714" s="256"/>
      <c r="BJ714" s="256"/>
      <c r="BK714" s="256"/>
      <c r="BL714" s="256"/>
      <c r="BM714" s="256"/>
      <c r="BN714" s="256"/>
      <c r="BO714" s="256"/>
      <c r="BP714" s="256"/>
      <c r="BQ714" s="256"/>
    </row>
    <row r="715" spans="1:69" s="255" customFormat="1" ht="12.75">
      <c r="A715" s="249">
        <v>2346.9885393806389</v>
      </c>
      <c r="B715" s="252" t="s">
        <v>416</v>
      </c>
      <c r="C715" s="251" t="s">
        <v>476</v>
      </c>
      <c r="D715" s="249">
        <v>388.83032791676322</v>
      </c>
      <c r="E715" s="224">
        <v>55.0107</v>
      </c>
      <c r="F715" s="224">
        <v>0.27160000000000001</v>
      </c>
      <c r="G715" s="224">
        <v>1.6328</v>
      </c>
      <c r="H715" s="224">
        <v>0.37109999999999999</v>
      </c>
      <c r="I715" s="224">
        <v>10.604609999999999</v>
      </c>
      <c r="J715" s="224">
        <v>0.2369</v>
      </c>
      <c r="K715" s="224">
        <v>30.167940000000002</v>
      </c>
      <c r="L715" s="224">
        <v>2.2799999999999998</v>
      </c>
      <c r="M715" s="224">
        <v>3.6499999999999998E-2</v>
      </c>
      <c r="N715" s="224">
        <v>100.61215000000001</v>
      </c>
      <c r="O715" s="276"/>
      <c r="P715" s="253">
        <v>1.930390968305103</v>
      </c>
      <c r="Q715" s="253">
        <v>6.7528456019656652E-2</v>
      </c>
      <c r="R715" s="253" t="s">
        <v>462</v>
      </c>
      <c r="S715" s="253">
        <v>7.1671850959499983E-3</v>
      </c>
      <c r="T715" s="253">
        <v>1.0295903776808396E-2</v>
      </c>
      <c r="U715" s="253">
        <v>4.9542682798312754E-2</v>
      </c>
      <c r="V715" s="253">
        <v>0.13298811845836761</v>
      </c>
      <c r="W715" s="253">
        <v>0.8020866855458012</v>
      </c>
      <c r="X715" s="253">
        <v>0.77607794876628289</v>
      </c>
      <c r="Y715" s="253">
        <v>0.12867580031356091</v>
      </c>
      <c r="Z715" s="253">
        <v>7.0412360792881032E-3</v>
      </c>
      <c r="AA715" s="253">
        <v>8.5721665443983686E-2</v>
      </c>
      <c r="AB715" s="253">
        <v>2.4833493968843524E-3</v>
      </c>
      <c r="AC715" s="253">
        <f t="shared" si="37"/>
        <v>4</v>
      </c>
      <c r="AD715" s="249">
        <v>83.528562536577965</v>
      </c>
      <c r="AF715" s="224" t="s">
        <v>1687</v>
      </c>
      <c r="AG715" s="224" t="s">
        <v>1687</v>
      </c>
      <c r="AH715" s="224" t="s">
        <v>1687</v>
      </c>
      <c r="AI715" s="224" t="s">
        <v>1687</v>
      </c>
      <c r="AJ715" s="224" t="s">
        <v>1687</v>
      </c>
      <c r="AK715" s="224" t="s">
        <v>1687</v>
      </c>
      <c r="AL715" s="224" t="s">
        <v>1687</v>
      </c>
      <c r="AM715" s="224" t="s">
        <v>1687</v>
      </c>
      <c r="AN715" s="224" t="s">
        <v>1687</v>
      </c>
      <c r="AO715" s="256"/>
      <c r="AP715" s="252"/>
      <c r="AQ715" s="252"/>
      <c r="AR715" s="252"/>
      <c r="AS715" s="256"/>
      <c r="AT715" s="256"/>
      <c r="AU715" s="256"/>
      <c r="AV715" s="256"/>
      <c r="AW715" s="256"/>
      <c r="AX715" s="256"/>
      <c r="AY715" s="256"/>
      <c r="AZ715" s="256"/>
      <c r="BA715" s="256"/>
      <c r="BB715" s="256"/>
      <c r="BC715" s="256"/>
      <c r="BD715" s="256"/>
      <c r="BE715" s="256"/>
      <c r="BF715" s="256"/>
      <c r="BG715" s="256"/>
      <c r="BH715" s="256"/>
      <c r="BI715" s="256"/>
      <c r="BJ715" s="256"/>
      <c r="BK715" s="256"/>
      <c r="BL715" s="256"/>
      <c r="BM715" s="256"/>
      <c r="BN715" s="256"/>
      <c r="BO715" s="256"/>
      <c r="BP715" s="256"/>
      <c r="BQ715" s="256"/>
    </row>
    <row r="716" spans="1:69" s="255" customFormat="1" ht="12.75">
      <c r="A716" s="249">
        <v>2346.9885393806389</v>
      </c>
      <c r="B716" s="252" t="s">
        <v>416</v>
      </c>
      <c r="C716" s="251" t="s">
        <v>476</v>
      </c>
      <c r="D716" s="249">
        <v>398.80032791676325</v>
      </c>
      <c r="E716" s="224">
        <v>55.101959999999998</v>
      </c>
      <c r="F716" s="224">
        <v>0.28050000000000003</v>
      </c>
      <c r="G716" s="224">
        <v>1.6384000000000001</v>
      </c>
      <c r="H716" s="224">
        <v>0.42509999999999998</v>
      </c>
      <c r="I716" s="224">
        <v>10.414709999999999</v>
      </c>
      <c r="J716" s="224">
        <v>0.218</v>
      </c>
      <c r="K716" s="224">
        <v>30.177990000000001</v>
      </c>
      <c r="L716" s="224">
        <v>2.2799999999999998</v>
      </c>
      <c r="M716" s="224">
        <v>2.7300000000000001E-2</v>
      </c>
      <c r="N716" s="224">
        <v>100.56396000000001</v>
      </c>
      <c r="O716" s="276"/>
      <c r="P716" s="253">
        <v>1.934109675949683</v>
      </c>
      <c r="Q716" s="253">
        <v>6.5890324050317028E-2</v>
      </c>
      <c r="R716" s="253">
        <v>1.8878262303356763E-3</v>
      </c>
      <c r="S716" s="253">
        <v>7.4040213982744275E-3</v>
      </c>
      <c r="T716" s="253">
        <v>1.1797244232377123E-2</v>
      </c>
      <c r="U716" s="253">
        <v>3.9255116009764279E-2</v>
      </c>
      <c r="V716" s="253">
        <v>0.13566573025935885</v>
      </c>
      <c r="W716" s="253">
        <v>0.80399006186988931</v>
      </c>
      <c r="X716" s="253">
        <v>0.77512183799820888</v>
      </c>
      <c r="Y716" s="253">
        <v>0.13079449010530336</v>
      </c>
      <c r="Z716" s="253">
        <v>6.4812128336187991E-3</v>
      </c>
      <c r="AA716" s="253">
        <v>8.574455384415916E-2</v>
      </c>
      <c r="AB716" s="253">
        <v>1.8579052187097777E-3</v>
      </c>
      <c r="AC716" s="253">
        <f t="shared" si="37"/>
        <v>3.9999999999999996</v>
      </c>
      <c r="AD716" s="249">
        <v>83.780193192460345</v>
      </c>
      <c r="AF716" s="224" t="s">
        <v>1687</v>
      </c>
      <c r="AG716" s="224" t="s">
        <v>1687</v>
      </c>
      <c r="AH716" s="224" t="s">
        <v>1687</v>
      </c>
      <c r="AI716" s="224" t="s">
        <v>1687</v>
      </c>
      <c r="AJ716" s="224" t="s">
        <v>1687</v>
      </c>
      <c r="AK716" s="224" t="s">
        <v>1687</v>
      </c>
      <c r="AL716" s="224" t="s">
        <v>1687</v>
      </c>
      <c r="AM716" s="224" t="s">
        <v>1687</v>
      </c>
      <c r="AN716" s="224" t="s">
        <v>1687</v>
      </c>
      <c r="AO716" s="256"/>
      <c r="AP716" s="252"/>
      <c r="AQ716" s="252"/>
      <c r="AR716" s="252"/>
      <c r="AS716" s="256"/>
      <c r="AT716" s="256"/>
      <c r="AU716" s="256"/>
      <c r="AV716" s="256"/>
      <c r="AW716" s="256"/>
      <c r="AX716" s="256"/>
      <c r="AY716" s="256"/>
      <c r="AZ716" s="256"/>
      <c r="BA716" s="256"/>
      <c r="BB716" s="256"/>
      <c r="BC716" s="256"/>
      <c r="BD716" s="256"/>
      <c r="BE716" s="256"/>
      <c r="BF716" s="256"/>
      <c r="BG716" s="256"/>
      <c r="BH716" s="256"/>
      <c r="BI716" s="256"/>
      <c r="BJ716" s="256"/>
      <c r="BK716" s="256"/>
      <c r="BL716" s="256"/>
      <c r="BM716" s="256"/>
      <c r="BN716" s="256"/>
      <c r="BO716" s="256"/>
      <c r="BP716" s="256"/>
      <c r="BQ716" s="256"/>
    </row>
    <row r="717" spans="1:69" s="255" customFormat="1" ht="12.75">
      <c r="A717" s="249">
        <v>2346.9885393806389</v>
      </c>
      <c r="B717" s="252" t="s">
        <v>416</v>
      </c>
      <c r="C717" s="251" t="s">
        <v>476</v>
      </c>
      <c r="D717" s="249">
        <v>408.77032791676328</v>
      </c>
      <c r="E717" s="224">
        <v>55.081679999999999</v>
      </c>
      <c r="F717" s="224">
        <v>0.2596</v>
      </c>
      <c r="G717" s="224">
        <v>1.6164000000000001</v>
      </c>
      <c r="H717" s="224">
        <v>0.39779999999999999</v>
      </c>
      <c r="I717" s="224">
        <v>10.574630000000001</v>
      </c>
      <c r="J717" s="224">
        <v>0.224</v>
      </c>
      <c r="K717" s="224">
        <v>30.167940000000002</v>
      </c>
      <c r="L717" s="224">
        <v>2.2799999999999998</v>
      </c>
      <c r="M717" s="224">
        <v>3.2800000000000003E-2</v>
      </c>
      <c r="N717" s="224">
        <v>100.63485</v>
      </c>
      <c r="O717" s="276"/>
      <c r="P717" s="253">
        <v>1.9325330838088597</v>
      </c>
      <c r="Q717" s="253">
        <v>6.6838135145950439E-2</v>
      </c>
      <c r="R717" s="253" t="s">
        <v>462</v>
      </c>
      <c r="S717" s="253">
        <v>6.8492843586007643E-3</v>
      </c>
      <c r="T717" s="253">
        <v>1.1034685339950326E-2</v>
      </c>
      <c r="U717" s="253">
        <v>4.5593653244974774E-2</v>
      </c>
      <c r="V717" s="253">
        <v>0.13461862863936569</v>
      </c>
      <c r="W717" s="253">
        <v>0.80253252946229847</v>
      </c>
      <c r="X717" s="253">
        <v>0.77534743223982816</v>
      </c>
      <c r="Y717" s="253">
        <v>0.13005853870759837</v>
      </c>
      <c r="Z717" s="253">
        <v>6.6566161945990163E-3</v>
      </c>
      <c r="AA717" s="253">
        <v>8.570620279217836E-2</v>
      </c>
      <c r="AB717" s="253">
        <v>2.2312100657961606E-3</v>
      </c>
      <c r="AC717" s="253">
        <f t="shared" si="37"/>
        <v>3.9999999999999996</v>
      </c>
      <c r="AD717" s="249">
        <v>83.567476522454115</v>
      </c>
      <c r="AF717" s="224" t="s">
        <v>1687</v>
      </c>
      <c r="AG717" s="224" t="s">
        <v>1687</v>
      </c>
      <c r="AH717" s="224" t="s">
        <v>1687</v>
      </c>
      <c r="AI717" s="224" t="s">
        <v>1687</v>
      </c>
      <c r="AJ717" s="224" t="s">
        <v>1687</v>
      </c>
      <c r="AK717" s="224" t="s">
        <v>1687</v>
      </c>
      <c r="AL717" s="224" t="s">
        <v>1687</v>
      </c>
      <c r="AM717" s="224" t="s">
        <v>1687</v>
      </c>
      <c r="AN717" s="224" t="s">
        <v>1687</v>
      </c>
      <c r="AO717" s="256"/>
      <c r="AP717" s="252"/>
      <c r="AQ717" s="252"/>
      <c r="AR717" s="252"/>
      <c r="AS717" s="256"/>
      <c r="AT717" s="256"/>
      <c r="AU717" s="256"/>
      <c r="AV717" s="256"/>
      <c r="AW717" s="256"/>
      <c r="AX717" s="256"/>
      <c r="AY717" s="256"/>
      <c r="AZ717" s="256"/>
      <c r="BA717" s="256"/>
      <c r="BB717" s="256"/>
      <c r="BC717" s="256"/>
      <c r="BD717" s="256"/>
      <c r="BE717" s="256"/>
      <c r="BF717" s="256"/>
      <c r="BG717" s="256"/>
      <c r="BH717" s="256"/>
      <c r="BI717" s="256"/>
      <c r="BJ717" s="256"/>
      <c r="BK717" s="256"/>
      <c r="BL717" s="256"/>
      <c r="BM717" s="256"/>
      <c r="BN717" s="256"/>
      <c r="BO717" s="256"/>
      <c r="BP717" s="256"/>
      <c r="BQ717" s="256"/>
    </row>
    <row r="718" spans="1:69" s="255" customFormat="1" ht="12.75">
      <c r="A718" s="249">
        <v>2346.9885393806389</v>
      </c>
      <c r="B718" s="252" t="s">
        <v>416</v>
      </c>
      <c r="C718" s="251" t="s">
        <v>476</v>
      </c>
      <c r="D718" s="249">
        <v>418.74032791676331</v>
      </c>
      <c r="E718" s="224">
        <v>55.274340000000002</v>
      </c>
      <c r="F718" s="224">
        <v>0.2873</v>
      </c>
      <c r="G718" s="224">
        <v>1.6255999999999999</v>
      </c>
      <c r="H718" s="224">
        <v>0.43090000000000001</v>
      </c>
      <c r="I718" s="224">
        <v>10.484669999999999</v>
      </c>
      <c r="J718" s="224">
        <v>0.2132</v>
      </c>
      <c r="K718" s="224">
        <v>30.147839999999999</v>
      </c>
      <c r="L718" s="224">
        <v>2.2999999999999998</v>
      </c>
      <c r="M718" s="224">
        <v>2.58E-2</v>
      </c>
      <c r="N718" s="224">
        <v>100.78965000000001</v>
      </c>
      <c r="O718" s="276"/>
      <c r="P718" s="253">
        <v>1.9368459325668106</v>
      </c>
      <c r="Q718" s="253">
        <v>6.3154067433189409E-2</v>
      </c>
      <c r="R718" s="253">
        <v>3.9796851340372363E-3</v>
      </c>
      <c r="S718" s="253">
        <v>7.5705579028303004E-3</v>
      </c>
      <c r="T718" s="253">
        <v>1.1937775832383913E-2</v>
      </c>
      <c r="U718" s="253">
        <v>3.3848313701966504E-2</v>
      </c>
      <c r="V718" s="253">
        <v>0.13944088675201807</v>
      </c>
      <c r="W718" s="253">
        <v>0.80322278067676434</v>
      </c>
      <c r="X718" s="253">
        <v>0.77161656841877913</v>
      </c>
      <c r="Y718" s="253">
        <v>0.13395399274184991</v>
      </c>
      <c r="Z718" s="253">
        <v>6.3276791510875965E-3</v>
      </c>
      <c r="AA718" s="253">
        <v>8.6348936647425975E-2</v>
      </c>
      <c r="AB718" s="253">
        <v>1.7528230408573433E-3</v>
      </c>
      <c r="AC718" s="253">
        <f t="shared" si="37"/>
        <v>4</v>
      </c>
      <c r="AD718" s="249">
        <v>83.675360336652645</v>
      </c>
      <c r="AF718" s="224" t="s">
        <v>1687</v>
      </c>
      <c r="AG718" s="224" t="s">
        <v>1687</v>
      </c>
      <c r="AH718" s="224" t="s">
        <v>1687</v>
      </c>
      <c r="AI718" s="224" t="s">
        <v>1687</v>
      </c>
      <c r="AJ718" s="224" t="s">
        <v>1687</v>
      </c>
      <c r="AK718" s="224" t="s">
        <v>1687</v>
      </c>
      <c r="AL718" s="224" t="s">
        <v>1687</v>
      </c>
      <c r="AM718" s="224" t="s">
        <v>1687</v>
      </c>
      <c r="AN718" s="224" t="s">
        <v>1687</v>
      </c>
      <c r="AO718" s="256"/>
      <c r="AP718" s="252"/>
      <c r="AQ718" s="252"/>
      <c r="AR718" s="252"/>
      <c r="AS718" s="256"/>
      <c r="AT718" s="256"/>
      <c r="AU718" s="256"/>
      <c r="AV718" s="256"/>
      <c r="AW718" s="256"/>
      <c r="AX718" s="256"/>
      <c r="AY718" s="256"/>
      <c r="AZ718" s="256"/>
      <c r="BA718" s="256"/>
      <c r="BB718" s="256"/>
      <c r="BC718" s="256"/>
      <c r="BD718" s="256"/>
      <c r="BE718" s="256"/>
      <c r="BF718" s="256"/>
      <c r="BG718" s="256"/>
      <c r="BH718" s="256"/>
      <c r="BI718" s="256"/>
      <c r="BJ718" s="256"/>
      <c r="BK718" s="256"/>
      <c r="BL718" s="256"/>
      <c r="BM718" s="256"/>
      <c r="BN718" s="256"/>
      <c r="BO718" s="256"/>
      <c r="BP718" s="256"/>
      <c r="BQ718" s="256"/>
    </row>
    <row r="719" spans="1:69" s="255" customFormat="1" ht="12.75">
      <c r="A719" s="249">
        <v>2346.9885393806389</v>
      </c>
      <c r="B719" s="252" t="s">
        <v>416</v>
      </c>
      <c r="C719" s="251" t="s">
        <v>476</v>
      </c>
      <c r="D719" s="249">
        <v>428.71032791676333</v>
      </c>
      <c r="E719" s="224">
        <v>55.132379999999998</v>
      </c>
      <c r="F719" s="224">
        <v>0.28189999999999998</v>
      </c>
      <c r="G719" s="224">
        <v>1.5902000000000001</v>
      </c>
      <c r="H719" s="224">
        <v>0.37959999999999999</v>
      </c>
      <c r="I719" s="224">
        <v>10.494669999999999</v>
      </c>
      <c r="J719" s="224">
        <v>0.23200000000000001</v>
      </c>
      <c r="K719" s="224">
        <v>30.308630000000001</v>
      </c>
      <c r="L719" s="224">
        <v>2.2799999999999998</v>
      </c>
      <c r="M719" s="224">
        <v>3.73E-2</v>
      </c>
      <c r="N719" s="224">
        <v>100.73667999999999</v>
      </c>
      <c r="O719" s="276"/>
      <c r="P719" s="253">
        <v>1.9312531601878853</v>
      </c>
      <c r="Q719" s="253">
        <v>6.5650787259064119E-2</v>
      </c>
      <c r="R719" s="253" t="s">
        <v>462</v>
      </c>
      <c r="S719" s="253">
        <v>7.4258862364890007E-3</v>
      </c>
      <c r="T719" s="253">
        <v>1.0513179641373051E-2</v>
      </c>
      <c r="U719" s="253">
        <v>4.901124918939459E-2</v>
      </c>
      <c r="V719" s="253">
        <v>0.13139820891540127</v>
      </c>
      <c r="W719" s="253">
        <v>0.80474752857039178</v>
      </c>
      <c r="X719" s="253">
        <v>0.77798423453435595</v>
      </c>
      <c r="Y719" s="253">
        <v>0.12702833044275957</v>
      </c>
      <c r="Z719" s="253">
        <v>6.8834504523603351E-3</v>
      </c>
      <c r="AA719" s="253">
        <v>8.557067563194623E-2</v>
      </c>
      <c r="AB719" s="253">
        <v>2.5333089385780323E-3</v>
      </c>
      <c r="AC719" s="253">
        <f t="shared" si="37"/>
        <v>3.9999999999999991</v>
      </c>
      <c r="AD719" s="249">
        <v>83.734909480538036</v>
      </c>
      <c r="AF719" s="224" t="s">
        <v>1687</v>
      </c>
      <c r="AG719" s="224" t="s">
        <v>1687</v>
      </c>
      <c r="AH719" s="224" t="s">
        <v>1687</v>
      </c>
      <c r="AI719" s="224" t="s">
        <v>1687</v>
      </c>
      <c r="AJ719" s="224" t="s">
        <v>1687</v>
      </c>
      <c r="AK719" s="224" t="s">
        <v>1687</v>
      </c>
      <c r="AL719" s="224" t="s">
        <v>1687</v>
      </c>
      <c r="AM719" s="224" t="s">
        <v>1687</v>
      </c>
      <c r="AN719" s="224" t="s">
        <v>1687</v>
      </c>
      <c r="AO719" s="256"/>
      <c r="AP719" s="252"/>
      <c r="AQ719" s="252"/>
      <c r="AR719" s="252"/>
      <c r="AS719" s="256"/>
      <c r="AT719" s="256"/>
      <c r="AU719" s="256"/>
      <c r="AV719" s="256"/>
      <c r="AW719" s="256"/>
      <c r="AX719" s="256"/>
      <c r="AY719" s="256"/>
      <c r="AZ719" s="256"/>
      <c r="BA719" s="256"/>
      <c r="BB719" s="256"/>
      <c r="BC719" s="256"/>
      <c r="BD719" s="256"/>
      <c r="BE719" s="256"/>
      <c r="BF719" s="256"/>
      <c r="BG719" s="256"/>
      <c r="BH719" s="256"/>
      <c r="BI719" s="256"/>
      <c r="BJ719" s="256"/>
      <c r="BK719" s="256"/>
      <c r="BL719" s="256"/>
      <c r="BM719" s="256"/>
      <c r="BN719" s="256"/>
      <c r="BO719" s="256"/>
      <c r="BP719" s="256"/>
      <c r="BQ719" s="256"/>
    </row>
    <row r="720" spans="1:69" s="255" customFormat="1" ht="12.75">
      <c r="A720" s="249">
        <v>2346.9885393806389</v>
      </c>
      <c r="B720" s="252" t="s">
        <v>416</v>
      </c>
      <c r="C720" s="251" t="s">
        <v>476</v>
      </c>
      <c r="D720" s="249">
        <v>438.68032791676336</v>
      </c>
      <c r="E720" s="224">
        <v>55.101959999999998</v>
      </c>
      <c r="F720" s="224">
        <v>0.2954</v>
      </c>
      <c r="G720" s="224">
        <v>1.5696000000000001</v>
      </c>
      <c r="H720" s="224">
        <v>0.35799999999999998</v>
      </c>
      <c r="I720" s="224">
        <v>10.414709999999999</v>
      </c>
      <c r="J720" s="224">
        <v>0.22739999999999999</v>
      </c>
      <c r="K720" s="224">
        <v>30.198090000000001</v>
      </c>
      <c r="L720" s="224">
        <v>2.31</v>
      </c>
      <c r="M720" s="224">
        <v>2.7400000000000001E-2</v>
      </c>
      <c r="N720" s="224">
        <v>100.50255999999999</v>
      </c>
      <c r="O720" s="276"/>
      <c r="P720" s="253">
        <v>1.9350040060708766</v>
      </c>
      <c r="Q720" s="253">
        <v>6.4962021967679459E-2</v>
      </c>
      <c r="R720" s="253" t="s">
        <v>462</v>
      </c>
      <c r="S720" s="253">
        <v>7.8009242629914072E-3</v>
      </c>
      <c r="T720" s="253">
        <v>9.9396996866026339E-3</v>
      </c>
      <c r="U720" s="253">
        <v>4.135399065044254E-2</v>
      </c>
      <c r="V720" s="253">
        <v>0.13486583266317023</v>
      </c>
      <c r="W720" s="253">
        <v>0.80607352469823657</v>
      </c>
      <c r="X720" s="253">
        <v>0.77482080590882452</v>
      </c>
      <c r="Y720" s="253">
        <v>0.12963687548572186</v>
      </c>
      <c r="Z720" s="253">
        <v>6.7638041039807251E-3</v>
      </c>
      <c r="AA720" s="253">
        <v>8.6912941529013132E-2</v>
      </c>
      <c r="AB720" s="253">
        <v>1.8655729724597768E-3</v>
      </c>
      <c r="AC720" s="253">
        <f t="shared" si="37"/>
        <v>3.9999999999999996</v>
      </c>
      <c r="AD720" s="249">
        <v>83.789239065868571</v>
      </c>
      <c r="AF720" s="224" t="s">
        <v>1687</v>
      </c>
      <c r="AG720" s="224" t="s">
        <v>1687</v>
      </c>
      <c r="AH720" s="224" t="s">
        <v>1687</v>
      </c>
      <c r="AI720" s="224" t="s">
        <v>1687</v>
      </c>
      <c r="AJ720" s="224" t="s">
        <v>1687</v>
      </c>
      <c r="AK720" s="224" t="s">
        <v>1687</v>
      </c>
      <c r="AL720" s="224" t="s">
        <v>1687</v>
      </c>
      <c r="AM720" s="224" t="s">
        <v>1687</v>
      </c>
      <c r="AN720" s="224" t="s">
        <v>1687</v>
      </c>
      <c r="AO720" s="256"/>
      <c r="AP720" s="252"/>
      <c r="AQ720" s="252"/>
      <c r="AR720" s="252"/>
      <c r="AS720" s="256"/>
      <c r="AT720" s="256"/>
      <c r="AU720" s="256"/>
      <c r="AV720" s="256"/>
      <c r="AW720" s="256"/>
      <c r="AX720" s="256"/>
      <c r="AY720" s="256"/>
      <c r="AZ720" s="256"/>
      <c r="BA720" s="256"/>
      <c r="BB720" s="256"/>
      <c r="BC720" s="256"/>
      <c r="BD720" s="256"/>
      <c r="BE720" s="256"/>
      <c r="BF720" s="256"/>
      <c r="BG720" s="256"/>
      <c r="BH720" s="256"/>
      <c r="BI720" s="256"/>
      <c r="BJ720" s="256"/>
      <c r="BK720" s="256"/>
      <c r="BL720" s="256"/>
      <c r="BM720" s="256"/>
      <c r="BN720" s="256"/>
      <c r="BO720" s="256"/>
      <c r="BP720" s="256"/>
      <c r="BQ720" s="256"/>
    </row>
    <row r="721" spans="1:69" s="255" customFormat="1" ht="12.75">
      <c r="A721" s="249">
        <v>2346.9885393806389</v>
      </c>
      <c r="B721" s="252" t="s">
        <v>416</v>
      </c>
      <c r="C721" s="251" t="s">
        <v>476</v>
      </c>
      <c r="D721" s="249">
        <v>448.65032791676339</v>
      </c>
      <c r="E721" s="224">
        <v>55.091819999999998</v>
      </c>
      <c r="F721" s="224">
        <v>0.27200000000000002</v>
      </c>
      <c r="G721" s="224">
        <v>1.5668</v>
      </c>
      <c r="H721" s="224">
        <v>0.37709999999999999</v>
      </c>
      <c r="I721" s="224">
        <v>10.37473</v>
      </c>
      <c r="J721" s="224">
        <v>0.23469999999999999</v>
      </c>
      <c r="K721" s="224">
        <v>30.32873</v>
      </c>
      <c r="L721" s="224">
        <v>2.29</v>
      </c>
      <c r="M721" s="224">
        <v>3.27E-2</v>
      </c>
      <c r="N721" s="224">
        <v>100.56858000000001</v>
      </c>
      <c r="O721" s="276"/>
      <c r="P721" s="253">
        <v>1.9322659839646885</v>
      </c>
      <c r="Q721" s="253">
        <v>6.4766298066611258E-2</v>
      </c>
      <c r="R721" s="253" t="s">
        <v>462</v>
      </c>
      <c r="S721" s="253">
        <v>7.1741333000353534E-3</v>
      </c>
      <c r="T721" s="253">
        <v>1.0457111437115162E-2</v>
      </c>
      <c r="U721" s="253">
        <v>4.8120046762631929E-2</v>
      </c>
      <c r="V721" s="253">
        <v>0.13035150470356588</v>
      </c>
      <c r="W721" s="253">
        <v>0.80686492176535252</v>
      </c>
      <c r="X721" s="253">
        <v>0.77891370119117354</v>
      </c>
      <c r="Y721" s="253">
        <v>0.1258358992262899</v>
      </c>
      <c r="Z721" s="253">
        <v>6.9723409721525664E-3</v>
      </c>
      <c r="AA721" s="253">
        <v>8.6054367814577357E-2</v>
      </c>
      <c r="AB721" s="253">
        <v>2.2236907958064979E-3</v>
      </c>
      <c r="AC721" s="253">
        <f t="shared" si="37"/>
        <v>4</v>
      </c>
      <c r="AD721" s="249">
        <v>83.899809911567175</v>
      </c>
      <c r="AF721" s="224" t="s">
        <v>1687</v>
      </c>
      <c r="AG721" s="224" t="s">
        <v>1687</v>
      </c>
      <c r="AH721" s="224" t="s">
        <v>1687</v>
      </c>
      <c r="AI721" s="224" t="s">
        <v>1687</v>
      </c>
      <c r="AJ721" s="224" t="s">
        <v>1687</v>
      </c>
      <c r="AK721" s="224" t="s">
        <v>1687</v>
      </c>
      <c r="AL721" s="224" t="s">
        <v>1687</v>
      </c>
      <c r="AM721" s="224" t="s">
        <v>1687</v>
      </c>
      <c r="AN721" s="224" t="s">
        <v>1687</v>
      </c>
      <c r="AO721" s="256"/>
      <c r="AP721" s="252"/>
      <c r="AQ721" s="252"/>
      <c r="AR721" s="252"/>
      <c r="AS721" s="256"/>
      <c r="AT721" s="256"/>
      <c r="AU721" s="256"/>
      <c r="AV721" s="256"/>
      <c r="AW721" s="256"/>
      <c r="AX721" s="256"/>
      <c r="AY721" s="256"/>
      <c r="AZ721" s="256"/>
      <c r="BA721" s="256"/>
      <c r="BB721" s="256"/>
      <c r="BC721" s="256"/>
      <c r="BD721" s="256"/>
      <c r="BE721" s="256"/>
      <c r="BF721" s="256"/>
      <c r="BG721" s="256"/>
      <c r="BH721" s="256"/>
      <c r="BI721" s="256"/>
      <c r="BJ721" s="256"/>
      <c r="BK721" s="256"/>
      <c r="BL721" s="256"/>
      <c r="BM721" s="256"/>
      <c r="BN721" s="256"/>
      <c r="BO721" s="256"/>
      <c r="BP721" s="256"/>
      <c r="BQ721" s="256"/>
    </row>
    <row r="722" spans="1:69" s="255" customFormat="1" ht="12.75">
      <c r="A722" s="249">
        <v>2346.9885393806389</v>
      </c>
      <c r="B722" s="252" t="s">
        <v>416</v>
      </c>
      <c r="C722" s="251" t="s">
        <v>476</v>
      </c>
      <c r="D722" s="249">
        <v>458.62032791676342</v>
      </c>
      <c r="E722" s="224">
        <v>55.101959999999998</v>
      </c>
      <c r="F722" s="224">
        <v>0.28810000000000002</v>
      </c>
      <c r="G722" s="224">
        <v>1.5469999999999999</v>
      </c>
      <c r="H722" s="224">
        <v>0.33560000000000001</v>
      </c>
      <c r="I722" s="224">
        <v>10.434699999999999</v>
      </c>
      <c r="J722" s="224">
        <v>0.2404</v>
      </c>
      <c r="K722" s="224">
        <v>30.127739999999999</v>
      </c>
      <c r="L722" s="224">
        <v>2.29</v>
      </c>
      <c r="M722" s="224">
        <v>3.9100000000000003E-2</v>
      </c>
      <c r="N722" s="224">
        <v>100.4046</v>
      </c>
      <c r="O722" s="276"/>
      <c r="P722" s="253">
        <v>1.9371421695925755</v>
      </c>
      <c r="Q722" s="253">
        <v>6.2857830407424542E-2</v>
      </c>
      <c r="R722" s="253">
        <v>1.239580086956682E-3</v>
      </c>
      <c r="S722" s="253">
        <v>7.6165527753359573E-3</v>
      </c>
      <c r="T722" s="253">
        <v>9.328070407143849E-3</v>
      </c>
      <c r="U722" s="253">
        <v>3.9722202305595644E-2</v>
      </c>
      <c r="V722" s="253">
        <v>0.13629128596829354</v>
      </c>
      <c r="W722" s="253">
        <v>0.80580230845667455</v>
      </c>
      <c r="X722" s="253">
        <v>0.77315194868593506</v>
      </c>
      <c r="Y722" s="253">
        <v>0.13076888987463581</v>
      </c>
      <c r="Z722" s="253">
        <v>7.1583783803055925E-3</v>
      </c>
      <c r="AA722" s="253">
        <v>8.6255655116179539E-2</v>
      </c>
      <c r="AB722" s="253">
        <v>2.6651279429440611E-3</v>
      </c>
      <c r="AC722" s="253">
        <f t="shared" si="37"/>
        <v>4</v>
      </c>
      <c r="AD722" s="249">
        <v>83.731430338300569</v>
      </c>
      <c r="AF722" s="224" t="s">
        <v>1687</v>
      </c>
      <c r="AG722" s="224" t="s">
        <v>1687</v>
      </c>
      <c r="AH722" s="224" t="s">
        <v>1687</v>
      </c>
      <c r="AI722" s="224" t="s">
        <v>1687</v>
      </c>
      <c r="AJ722" s="224" t="s">
        <v>1687</v>
      </c>
      <c r="AK722" s="224" t="s">
        <v>1687</v>
      </c>
      <c r="AL722" s="224" t="s">
        <v>1687</v>
      </c>
      <c r="AM722" s="224" t="s">
        <v>1687</v>
      </c>
      <c r="AN722" s="224" t="s">
        <v>1687</v>
      </c>
      <c r="AO722" s="256"/>
      <c r="AP722" s="252"/>
      <c r="AQ722" s="252"/>
      <c r="AR722" s="252"/>
      <c r="AS722" s="256"/>
      <c r="AT722" s="256"/>
      <c r="AU722" s="256"/>
      <c r="AV722" s="256"/>
      <c r="AW722" s="256"/>
      <c r="AX722" s="256"/>
      <c r="AY722" s="256"/>
      <c r="AZ722" s="256"/>
      <c r="BA722" s="256"/>
      <c r="BB722" s="256"/>
      <c r="BC722" s="256"/>
      <c r="BD722" s="256"/>
      <c r="BE722" s="256"/>
      <c r="BF722" s="256"/>
      <c r="BG722" s="256"/>
      <c r="BH722" s="256"/>
      <c r="BI722" s="256"/>
      <c r="BJ722" s="256"/>
      <c r="BK722" s="256"/>
      <c r="BL722" s="256"/>
      <c r="BM722" s="256"/>
      <c r="BN722" s="256"/>
      <c r="BO722" s="256"/>
      <c r="BP722" s="256"/>
      <c r="BQ722" s="256"/>
    </row>
    <row r="723" spans="1:69" s="255" customFormat="1" ht="12.75">
      <c r="A723" s="249">
        <v>2346.9885393806389</v>
      </c>
      <c r="B723" s="252" t="s">
        <v>416</v>
      </c>
      <c r="C723" s="251" t="s">
        <v>476</v>
      </c>
      <c r="D723" s="249">
        <v>468.59032791676344</v>
      </c>
      <c r="E723" s="224">
        <v>55.03098</v>
      </c>
      <c r="F723" s="224">
        <v>0.29270000000000002</v>
      </c>
      <c r="G723" s="224">
        <v>1.5485</v>
      </c>
      <c r="H723" s="224">
        <v>0.35859999999999997</v>
      </c>
      <c r="I723" s="224">
        <v>10.40471</v>
      </c>
      <c r="J723" s="224">
        <v>0.2155</v>
      </c>
      <c r="K723" s="224">
        <v>30.268429999999999</v>
      </c>
      <c r="L723" s="224">
        <v>2.29</v>
      </c>
      <c r="M723" s="224">
        <v>3.9800000000000002E-2</v>
      </c>
      <c r="N723" s="224">
        <v>100.44922000000001</v>
      </c>
      <c r="O723" s="276"/>
      <c r="P723" s="253">
        <v>1.9326534698089315</v>
      </c>
      <c r="Q723" s="253">
        <v>6.4093453988389948E-2</v>
      </c>
      <c r="R723" s="253" t="s">
        <v>462</v>
      </c>
      <c r="S723" s="253">
        <v>7.7301908363982706E-3</v>
      </c>
      <c r="T723" s="253">
        <v>9.9570902654528143E-3</v>
      </c>
      <c r="U723" s="253">
        <v>4.7892180521229122E-2</v>
      </c>
      <c r="V723" s="253">
        <v>0.13115175029970144</v>
      </c>
      <c r="W723" s="253">
        <v>0.80652186427989692</v>
      </c>
      <c r="X723" s="253">
        <v>0.77817129981063593</v>
      </c>
      <c r="Y723" s="253">
        <v>0.12654155147335228</v>
      </c>
      <c r="Z723" s="253">
        <v>6.4103207059158975E-3</v>
      </c>
      <c r="AA723" s="253">
        <v>8.6166781944363141E-2</v>
      </c>
      <c r="AB723" s="253">
        <v>2.7100460657327775E-3</v>
      </c>
      <c r="AC723" s="253">
        <f t="shared" si="37"/>
        <v>4</v>
      </c>
      <c r="AD723" s="249">
        <v>83.833839371845031</v>
      </c>
      <c r="AF723" s="224" t="s">
        <v>1687</v>
      </c>
      <c r="AG723" s="224" t="s">
        <v>1687</v>
      </c>
      <c r="AH723" s="224" t="s">
        <v>1687</v>
      </c>
      <c r="AI723" s="224" t="s">
        <v>1687</v>
      </c>
      <c r="AJ723" s="224" t="s">
        <v>1687</v>
      </c>
      <c r="AK723" s="224" t="s">
        <v>1687</v>
      </c>
      <c r="AL723" s="224" t="s">
        <v>1687</v>
      </c>
      <c r="AM723" s="224" t="s">
        <v>1687</v>
      </c>
      <c r="AN723" s="224" t="s">
        <v>1687</v>
      </c>
      <c r="AO723" s="256"/>
      <c r="AP723" s="252"/>
      <c r="AQ723" s="252"/>
      <c r="AR723" s="252"/>
      <c r="AS723" s="256"/>
      <c r="AT723" s="256"/>
      <c r="AU723" s="256"/>
      <c r="AV723" s="256"/>
      <c r="AW723" s="256"/>
      <c r="AX723" s="256"/>
      <c r="AY723" s="256"/>
      <c r="AZ723" s="256"/>
      <c r="BA723" s="256"/>
      <c r="BB723" s="256"/>
      <c r="BC723" s="256"/>
      <c r="BD723" s="256"/>
      <c r="BE723" s="256"/>
      <c r="BF723" s="256"/>
      <c r="BG723" s="256"/>
      <c r="BH723" s="256"/>
      <c r="BI723" s="256"/>
      <c r="BJ723" s="256"/>
      <c r="BK723" s="256"/>
      <c r="BL723" s="256"/>
      <c r="BM723" s="256"/>
      <c r="BN723" s="256"/>
      <c r="BO723" s="256"/>
      <c r="BP723" s="256"/>
      <c r="BQ723" s="256"/>
    </row>
    <row r="724" spans="1:69" s="255" customFormat="1" ht="12.75">
      <c r="A724" s="249">
        <v>2346.9885393806389</v>
      </c>
      <c r="B724" s="252" t="s">
        <v>416</v>
      </c>
      <c r="C724" s="251" t="s">
        <v>476</v>
      </c>
      <c r="D724" s="249">
        <v>478.56032791676347</v>
      </c>
      <c r="E724" s="224">
        <v>55.132379999999998</v>
      </c>
      <c r="F724" s="224">
        <v>0.29499999999999998</v>
      </c>
      <c r="G724" s="224">
        <v>1.5760000000000001</v>
      </c>
      <c r="H724" s="224">
        <v>0.39850000000000002</v>
      </c>
      <c r="I724" s="224">
        <v>10.514659999999999</v>
      </c>
      <c r="J724" s="224">
        <v>0.21340000000000001</v>
      </c>
      <c r="K724" s="224">
        <v>30.0976</v>
      </c>
      <c r="L724" s="224">
        <v>2.29</v>
      </c>
      <c r="M724" s="224">
        <v>3.1E-2</v>
      </c>
      <c r="N724" s="224">
        <v>100.54854</v>
      </c>
      <c r="O724" s="276"/>
      <c r="P724" s="253">
        <v>1.9364606109856142</v>
      </c>
      <c r="Q724" s="253">
        <v>6.3539389014385828E-2</v>
      </c>
      <c r="R724" s="253">
        <v>1.7005974863320006E-3</v>
      </c>
      <c r="S724" s="253">
        <v>7.7919237115757168E-3</v>
      </c>
      <c r="T724" s="253">
        <v>1.1066382253468156E-2</v>
      </c>
      <c r="U724" s="253">
        <v>3.7299669978537509E-2</v>
      </c>
      <c r="V724" s="253">
        <v>0.13848010251363929</v>
      </c>
      <c r="W724" s="253">
        <v>0.80366132405644719</v>
      </c>
      <c r="X724" s="253">
        <v>0.77228832672549452</v>
      </c>
      <c r="Y724" s="253">
        <v>0.13307417372684438</v>
      </c>
      <c r="Z724" s="253">
        <v>6.3486601720500746E-3</v>
      </c>
      <c r="AA724" s="253">
        <v>8.6177731248506501E-2</v>
      </c>
      <c r="AB724" s="253">
        <v>2.1111081271044784E-3</v>
      </c>
      <c r="AC724" s="253">
        <f t="shared" si="37"/>
        <v>3.9999999999999991</v>
      </c>
      <c r="AD724" s="249">
        <v>83.613467911963909</v>
      </c>
      <c r="AF724" s="224" t="s">
        <v>1687</v>
      </c>
      <c r="AG724" s="224" t="s">
        <v>1687</v>
      </c>
      <c r="AH724" s="224" t="s">
        <v>1687</v>
      </c>
      <c r="AI724" s="224" t="s">
        <v>1687</v>
      </c>
      <c r="AJ724" s="224" t="s">
        <v>1687</v>
      </c>
      <c r="AK724" s="224" t="s">
        <v>1687</v>
      </c>
      <c r="AL724" s="224" t="s">
        <v>1687</v>
      </c>
      <c r="AM724" s="224" t="s">
        <v>1687</v>
      </c>
      <c r="AN724" s="224" t="s">
        <v>1687</v>
      </c>
      <c r="AO724" s="256"/>
      <c r="AP724" s="252"/>
      <c r="AQ724" s="252"/>
      <c r="AR724" s="252"/>
      <c r="AS724" s="256"/>
      <c r="AT724" s="256"/>
      <c r="AU724" s="256"/>
      <c r="AV724" s="256"/>
      <c r="AW724" s="256"/>
      <c r="AX724" s="256"/>
      <c r="AY724" s="256"/>
      <c r="AZ724" s="256"/>
      <c r="BA724" s="256"/>
      <c r="BB724" s="256"/>
      <c r="BC724" s="256"/>
      <c r="BD724" s="256"/>
      <c r="BE724" s="256"/>
      <c r="BF724" s="256"/>
      <c r="BG724" s="256"/>
      <c r="BH724" s="256"/>
      <c r="BI724" s="256"/>
      <c r="BJ724" s="256"/>
      <c r="BK724" s="256"/>
      <c r="BL724" s="256"/>
      <c r="BM724" s="256"/>
      <c r="BN724" s="256"/>
      <c r="BO724" s="256"/>
      <c r="BP724" s="256"/>
      <c r="BQ724" s="256"/>
    </row>
    <row r="725" spans="1:69" s="255" customFormat="1" ht="12.75">
      <c r="A725" s="249">
        <v>2346.9885393806389</v>
      </c>
      <c r="B725" s="252" t="s">
        <v>416</v>
      </c>
      <c r="C725" s="251" t="s">
        <v>476</v>
      </c>
      <c r="D725" s="249">
        <v>488.5303279167635</v>
      </c>
      <c r="E725" s="224">
        <v>54.98028</v>
      </c>
      <c r="F725" s="224">
        <v>0.26269999999999999</v>
      </c>
      <c r="G725" s="224">
        <v>1.593</v>
      </c>
      <c r="H725" s="224">
        <v>0.38290000000000002</v>
      </c>
      <c r="I725" s="224">
        <v>10.484669999999999</v>
      </c>
      <c r="J725" s="224">
        <v>0.2286</v>
      </c>
      <c r="K725" s="224">
        <v>30.549810000000001</v>
      </c>
      <c r="L725" s="224">
        <v>2.2799999999999998</v>
      </c>
      <c r="M725" s="224">
        <v>3.5200000000000002E-2</v>
      </c>
      <c r="N725" s="224">
        <v>100.79716000000002</v>
      </c>
      <c r="O725" s="276"/>
      <c r="P725" s="253">
        <v>1.9228335919784603</v>
      </c>
      <c r="Q725" s="253">
        <v>6.5660812409790714E-2</v>
      </c>
      <c r="R725" s="253" t="s">
        <v>462</v>
      </c>
      <c r="S725" s="253">
        <v>6.9090060880507313E-3</v>
      </c>
      <c r="T725" s="253">
        <v>1.0587551475057922E-2</v>
      </c>
      <c r="U725" s="253">
        <v>6.665328529465242E-2</v>
      </c>
      <c r="V725" s="253">
        <v>0.12143626287442828</v>
      </c>
      <c r="W725" s="253">
        <v>0.80591948987955964</v>
      </c>
      <c r="X725" s="253">
        <v>0.78684590892503437</v>
      </c>
      <c r="Y725" s="253">
        <v>0.11856224826150884</v>
      </c>
      <c r="Z725" s="253">
        <v>6.7716845471651743E-3</v>
      </c>
      <c r="AA725" s="253">
        <v>8.5433312953768034E-2</v>
      </c>
      <c r="AB725" s="253">
        <v>2.3868453125237264E-3</v>
      </c>
      <c r="AC725" s="253">
        <f t="shared" si="37"/>
        <v>4</v>
      </c>
      <c r="AD725" s="249">
        <v>83.855479607121282</v>
      </c>
      <c r="AF725" s="224" t="s">
        <v>1687</v>
      </c>
      <c r="AG725" s="224" t="s">
        <v>1687</v>
      </c>
      <c r="AH725" s="224" t="s">
        <v>1687</v>
      </c>
      <c r="AI725" s="224" t="s">
        <v>1687</v>
      </c>
      <c r="AJ725" s="224" t="s">
        <v>1687</v>
      </c>
      <c r="AK725" s="224" t="s">
        <v>1687</v>
      </c>
      <c r="AL725" s="224" t="s">
        <v>1687</v>
      </c>
      <c r="AM725" s="224" t="s">
        <v>1687</v>
      </c>
      <c r="AN725" s="224" t="s">
        <v>1687</v>
      </c>
      <c r="AO725" s="256"/>
      <c r="AP725" s="252"/>
      <c r="AQ725" s="252"/>
      <c r="AR725" s="252"/>
      <c r="AS725" s="256"/>
      <c r="AT725" s="256"/>
      <c r="AU725" s="256"/>
      <c r="AV725" s="256"/>
      <c r="AW725" s="256"/>
      <c r="AX725" s="256"/>
      <c r="AY725" s="256"/>
      <c r="AZ725" s="256"/>
      <c r="BA725" s="256"/>
      <c r="BB725" s="256"/>
      <c r="BC725" s="256"/>
      <c r="BD725" s="256"/>
      <c r="BE725" s="256"/>
      <c r="BF725" s="256"/>
      <c r="BG725" s="256"/>
      <c r="BH725" s="256"/>
      <c r="BI725" s="256"/>
      <c r="BJ725" s="256"/>
      <c r="BK725" s="256"/>
      <c r="BL725" s="256"/>
      <c r="BM725" s="256"/>
      <c r="BN725" s="256"/>
      <c r="BO725" s="256"/>
      <c r="BP725" s="256"/>
      <c r="BQ725" s="256"/>
    </row>
    <row r="726" spans="1:69" s="255" customFormat="1" ht="12.75">
      <c r="A726" s="249">
        <v>2346.9885393806389</v>
      </c>
      <c r="B726" s="252" t="s">
        <v>416</v>
      </c>
      <c r="C726" s="251" t="s">
        <v>476</v>
      </c>
      <c r="D726" s="249">
        <v>498.50032791676352</v>
      </c>
      <c r="E726" s="224">
        <v>55.294620000000002</v>
      </c>
      <c r="F726" s="224">
        <v>0.27489999999999998</v>
      </c>
      <c r="G726" s="224">
        <v>1.6069</v>
      </c>
      <c r="H726" s="224">
        <v>0.3836</v>
      </c>
      <c r="I726" s="224">
        <v>10.46468</v>
      </c>
      <c r="J726" s="224">
        <v>0.23400000000000001</v>
      </c>
      <c r="K726" s="224">
        <v>30.157889999999998</v>
      </c>
      <c r="L726" s="224">
        <v>2.27</v>
      </c>
      <c r="M726" s="224">
        <v>3.4700000000000002E-2</v>
      </c>
      <c r="N726" s="224">
        <v>100.72129</v>
      </c>
      <c r="O726" s="276"/>
      <c r="P726" s="253">
        <v>1.9383628717664392</v>
      </c>
      <c r="Q726" s="253">
        <v>6.1637128233560823E-2</v>
      </c>
      <c r="R726" s="253">
        <v>4.7519713010610865E-3</v>
      </c>
      <c r="S726" s="253">
        <v>7.246823663018551E-3</v>
      </c>
      <c r="T726" s="253">
        <v>1.0631785801483974E-2</v>
      </c>
      <c r="U726" s="253">
        <v>3.4118183923041556E-2</v>
      </c>
      <c r="V726" s="253">
        <v>0.13912217941968288</v>
      </c>
      <c r="W726" s="253">
        <v>0.80412905589171202</v>
      </c>
      <c r="X726" s="253">
        <v>0.77189086652163241</v>
      </c>
      <c r="Y726" s="253">
        <v>0.13354465783549338</v>
      </c>
      <c r="Z726" s="253">
        <v>6.9479038759935781E-3</v>
      </c>
      <c r="AA726" s="253">
        <v>8.5258111648817761E-2</v>
      </c>
      <c r="AB726" s="253">
        <v>2.3584601180628587E-3</v>
      </c>
      <c r="AC726" s="253">
        <f t="shared" si="37"/>
        <v>3.9999999999999996</v>
      </c>
      <c r="AD726" s="249">
        <v>83.705958377557295</v>
      </c>
      <c r="AF726" s="224" t="s">
        <v>1687</v>
      </c>
      <c r="AG726" s="224" t="s">
        <v>1687</v>
      </c>
      <c r="AH726" s="224" t="s">
        <v>1687</v>
      </c>
      <c r="AI726" s="224" t="s">
        <v>1687</v>
      </c>
      <c r="AJ726" s="224" t="s">
        <v>1687</v>
      </c>
      <c r="AK726" s="224" t="s">
        <v>1687</v>
      </c>
      <c r="AL726" s="224" t="s">
        <v>1687</v>
      </c>
      <c r="AM726" s="224" t="s">
        <v>1687</v>
      </c>
      <c r="AN726" s="224" t="s">
        <v>1687</v>
      </c>
      <c r="AO726" s="256"/>
      <c r="AP726" s="252"/>
      <c r="AQ726" s="252"/>
      <c r="AR726" s="252"/>
      <c r="AS726" s="256"/>
      <c r="AT726" s="256"/>
      <c r="AU726" s="256"/>
      <c r="AV726" s="256"/>
      <c r="AW726" s="256"/>
      <c r="AX726" s="256"/>
      <c r="AY726" s="256"/>
      <c r="AZ726" s="256"/>
      <c r="BA726" s="256"/>
      <c r="BB726" s="256"/>
      <c r="BC726" s="256"/>
      <c r="BD726" s="256"/>
      <c r="BE726" s="256"/>
      <c r="BF726" s="256"/>
      <c r="BG726" s="256"/>
      <c r="BH726" s="256"/>
      <c r="BI726" s="256"/>
      <c r="BJ726" s="256"/>
      <c r="BK726" s="256"/>
      <c r="BL726" s="256"/>
      <c r="BM726" s="256"/>
      <c r="BN726" s="256"/>
      <c r="BO726" s="256"/>
      <c r="BP726" s="256"/>
      <c r="BQ726" s="256"/>
    </row>
    <row r="727" spans="1:69" s="255" customFormat="1" ht="12.75">
      <c r="A727" s="249">
        <v>2346.9885393806389</v>
      </c>
      <c r="B727" s="252" t="s">
        <v>416</v>
      </c>
      <c r="C727" s="251" t="s">
        <v>476</v>
      </c>
      <c r="D727" s="249">
        <v>508.47032791676355</v>
      </c>
      <c r="E727" s="224">
        <v>55.436579999999999</v>
      </c>
      <c r="F727" s="224">
        <v>0.2626</v>
      </c>
      <c r="G727" s="224">
        <v>1.6234999999999999</v>
      </c>
      <c r="H727" s="224">
        <v>0.39179999999999998</v>
      </c>
      <c r="I727" s="224">
        <v>10.544639999999999</v>
      </c>
      <c r="J727" s="224">
        <v>0.2293</v>
      </c>
      <c r="K727" s="224">
        <v>30.188040000000001</v>
      </c>
      <c r="L727" s="224">
        <v>2.27</v>
      </c>
      <c r="M727" s="224">
        <v>3.2500000000000001E-2</v>
      </c>
      <c r="N727" s="224">
        <v>100.97895999999999</v>
      </c>
      <c r="O727" s="276"/>
      <c r="P727" s="253">
        <v>1.9388818459015953</v>
      </c>
      <c r="Q727" s="253">
        <v>6.1118154098404709E-2</v>
      </c>
      <c r="R727" s="253">
        <v>5.8029241853958524E-3</v>
      </c>
      <c r="S727" s="253">
        <v>6.9066967075884439E-3</v>
      </c>
      <c r="T727" s="253">
        <v>1.0834147928840679E-2</v>
      </c>
      <c r="U727" s="253">
        <v>3.2871554303129713E-2</v>
      </c>
      <c r="V727" s="253">
        <v>0.14057842247004818</v>
      </c>
      <c r="W727" s="253">
        <v>0.80300625440499573</v>
      </c>
      <c r="X727" s="253">
        <v>0.77097072696937585</v>
      </c>
      <c r="Y727" s="253">
        <v>0.13497011757181002</v>
      </c>
      <c r="Z727" s="253">
        <v>6.792735566950211E-3</v>
      </c>
      <c r="AA727" s="253">
        <v>8.5062554157728662E-2</v>
      </c>
      <c r="AB727" s="253">
        <v>2.2038657341352822E-3</v>
      </c>
      <c r="AC727" s="253">
        <f t="shared" si="37"/>
        <v>3.9999999999999991</v>
      </c>
      <c r="AD727" s="249">
        <v>83.615566645144469</v>
      </c>
      <c r="AF727" s="224" t="s">
        <v>1687</v>
      </c>
      <c r="AG727" s="224" t="s">
        <v>1687</v>
      </c>
      <c r="AH727" s="224" t="s">
        <v>1687</v>
      </c>
      <c r="AI727" s="224" t="s">
        <v>1687</v>
      </c>
      <c r="AJ727" s="224" t="s">
        <v>1687</v>
      </c>
      <c r="AK727" s="224" t="s">
        <v>1687</v>
      </c>
      <c r="AL727" s="224" t="s">
        <v>1687</v>
      </c>
      <c r="AM727" s="224" t="s">
        <v>1687</v>
      </c>
      <c r="AN727" s="224" t="s">
        <v>1687</v>
      </c>
      <c r="AO727" s="256"/>
      <c r="AP727" s="252"/>
      <c r="AQ727" s="252"/>
      <c r="AR727" s="252"/>
      <c r="AS727" s="256"/>
      <c r="AT727" s="256"/>
      <c r="AU727" s="256"/>
      <c r="AV727" s="256"/>
      <c r="AW727" s="256"/>
      <c r="AX727" s="256"/>
      <c r="AY727" s="256"/>
      <c r="AZ727" s="256"/>
      <c r="BA727" s="256"/>
      <c r="BB727" s="256"/>
      <c r="BC727" s="256"/>
      <c r="BD727" s="256"/>
      <c r="BE727" s="256"/>
      <c r="BF727" s="256"/>
      <c r="BG727" s="256"/>
      <c r="BH727" s="256"/>
      <c r="BI727" s="256"/>
      <c r="BJ727" s="256"/>
      <c r="BK727" s="256"/>
      <c r="BL727" s="256"/>
      <c r="BM727" s="256"/>
      <c r="BN727" s="256"/>
      <c r="BO727" s="256"/>
      <c r="BP727" s="256"/>
      <c r="BQ727" s="256"/>
    </row>
    <row r="728" spans="1:69" s="255" customFormat="1" ht="12.75">
      <c r="A728" s="249">
        <v>2346.9885393806389</v>
      </c>
      <c r="B728" s="252" t="s">
        <v>416</v>
      </c>
      <c r="C728" s="251" t="s">
        <v>476</v>
      </c>
      <c r="D728" s="249">
        <v>518.44032791676352</v>
      </c>
      <c r="E728" s="224">
        <v>55.264200000000002</v>
      </c>
      <c r="F728" s="224">
        <v>0.2666</v>
      </c>
      <c r="G728" s="224">
        <v>1.6133999999999999</v>
      </c>
      <c r="H728" s="224">
        <v>0.38400000000000001</v>
      </c>
      <c r="I728" s="224">
        <v>10.484669999999999</v>
      </c>
      <c r="J728" s="224">
        <v>0.24840000000000001</v>
      </c>
      <c r="K728" s="224">
        <v>30.258379999999999</v>
      </c>
      <c r="L728" s="224">
        <v>2.27</v>
      </c>
      <c r="M728" s="224">
        <v>2.8500000000000001E-2</v>
      </c>
      <c r="N728" s="224">
        <v>100.81814999999999</v>
      </c>
      <c r="O728" s="276"/>
      <c r="P728" s="253">
        <v>1.9349560889413024</v>
      </c>
      <c r="Q728" s="253">
        <v>6.5043911058697557E-2</v>
      </c>
      <c r="R728" s="253">
        <v>1.533208479682191E-3</v>
      </c>
      <c r="S728" s="253">
        <v>7.0195313897464667E-3</v>
      </c>
      <c r="T728" s="253">
        <v>1.0630014712609095E-2</v>
      </c>
      <c r="U728" s="253">
        <v>4.0776348749529845E-2</v>
      </c>
      <c r="V728" s="253">
        <v>0.13559978459716338</v>
      </c>
      <c r="W728" s="253">
        <v>0.80444111207126867</v>
      </c>
      <c r="X728" s="253">
        <v>0.77492001470436156</v>
      </c>
      <c r="Y728" s="253">
        <v>0.13062359133210583</v>
      </c>
      <c r="Z728" s="253">
        <v>7.3665570557122943E-3</v>
      </c>
      <c r="AA728" s="253">
        <v>8.5155113245204223E-2</v>
      </c>
      <c r="AB728" s="253">
        <v>1.9347236626160067E-3</v>
      </c>
      <c r="AC728" s="253">
        <f t="shared" si="37"/>
        <v>4</v>
      </c>
      <c r="AD728" s="249">
        <v>83.725291773199444</v>
      </c>
      <c r="AF728" s="224" t="s">
        <v>1687</v>
      </c>
      <c r="AG728" s="224" t="s">
        <v>1687</v>
      </c>
      <c r="AH728" s="224" t="s">
        <v>1687</v>
      </c>
      <c r="AI728" s="224" t="s">
        <v>1687</v>
      </c>
      <c r="AJ728" s="224" t="s">
        <v>1687</v>
      </c>
      <c r="AK728" s="224" t="s">
        <v>1687</v>
      </c>
      <c r="AL728" s="224" t="s">
        <v>1687</v>
      </c>
      <c r="AM728" s="224" t="s">
        <v>1687</v>
      </c>
      <c r="AN728" s="224" t="s">
        <v>1687</v>
      </c>
      <c r="AO728" s="256"/>
      <c r="AP728" s="252"/>
      <c r="AQ728" s="252"/>
      <c r="AR728" s="252"/>
      <c r="AS728" s="256"/>
      <c r="AT728" s="256"/>
      <c r="AU728" s="256"/>
      <c r="AV728" s="256"/>
      <c r="AW728" s="256"/>
      <c r="AX728" s="256"/>
      <c r="AY728" s="256"/>
      <c r="AZ728" s="256"/>
      <c r="BA728" s="256"/>
      <c r="BB728" s="256"/>
      <c r="BC728" s="256"/>
      <c r="BD728" s="256"/>
      <c r="BE728" s="256"/>
      <c r="BF728" s="256"/>
      <c r="BG728" s="256"/>
      <c r="BH728" s="256"/>
      <c r="BI728" s="256"/>
      <c r="BJ728" s="256"/>
      <c r="BK728" s="256"/>
      <c r="BL728" s="256"/>
      <c r="BM728" s="256"/>
      <c r="BN728" s="256"/>
      <c r="BO728" s="256"/>
      <c r="BP728" s="256"/>
      <c r="BQ728" s="256"/>
    </row>
    <row r="729" spans="1:69" s="255" customFormat="1" ht="12.75">
      <c r="A729" s="249">
        <v>2346.9885393806389</v>
      </c>
      <c r="B729" s="252" t="s">
        <v>416</v>
      </c>
      <c r="C729" s="251" t="s">
        <v>476</v>
      </c>
      <c r="D729" s="249">
        <v>528.41032791676355</v>
      </c>
      <c r="E729" s="224">
        <v>55.254060000000003</v>
      </c>
      <c r="F729" s="224">
        <v>0.26369999999999999</v>
      </c>
      <c r="G729" s="224">
        <v>1.6359999999999999</v>
      </c>
      <c r="H729" s="224">
        <v>0.39539999999999997</v>
      </c>
      <c r="I729" s="224">
        <v>10.544639999999999</v>
      </c>
      <c r="J729" s="224">
        <v>0.26700000000000002</v>
      </c>
      <c r="K729" s="224">
        <v>30.147839999999999</v>
      </c>
      <c r="L729" s="224">
        <v>2.27</v>
      </c>
      <c r="M729" s="224">
        <v>2.6599999999999999E-2</v>
      </c>
      <c r="N729" s="224">
        <v>100.80524</v>
      </c>
      <c r="O729" s="276"/>
      <c r="P729" s="253">
        <v>1.9359438062313203</v>
      </c>
      <c r="Q729" s="253">
        <v>6.4056193768679659E-2</v>
      </c>
      <c r="R729" s="253">
        <v>3.5003735550396264E-3</v>
      </c>
      <c r="S729" s="253">
        <v>6.9479939419912198E-3</v>
      </c>
      <c r="T729" s="253">
        <v>1.0953190275741239E-2</v>
      </c>
      <c r="U729" s="253">
        <v>3.7513637449348991E-2</v>
      </c>
      <c r="V729" s="253">
        <v>0.13837707879827144</v>
      </c>
      <c r="W729" s="253">
        <v>0.80270772597960682</v>
      </c>
      <c r="X729" s="253">
        <v>0.77197585586750572</v>
      </c>
      <c r="Y729" s="253">
        <v>0.13307927702748279</v>
      </c>
      <c r="Z729" s="253">
        <v>7.9236549060564248E-3</v>
      </c>
      <c r="AA729" s="253">
        <v>8.5214216803522064E-2</v>
      </c>
      <c r="AB729" s="253">
        <v>1.8069953954330078E-3</v>
      </c>
      <c r="AC729" s="253">
        <f t="shared" si="37"/>
        <v>3.9999999999999987</v>
      </c>
      <c r="AD729" s="249">
        <v>83.59730274421311</v>
      </c>
      <c r="AF729" s="224" t="s">
        <v>1687</v>
      </c>
      <c r="AG729" s="224" t="s">
        <v>1687</v>
      </c>
      <c r="AH729" s="224" t="s">
        <v>1687</v>
      </c>
      <c r="AI729" s="224" t="s">
        <v>1687</v>
      </c>
      <c r="AJ729" s="224" t="s">
        <v>1687</v>
      </c>
      <c r="AK729" s="224" t="s">
        <v>1687</v>
      </c>
      <c r="AL729" s="224" t="s">
        <v>1687</v>
      </c>
      <c r="AM729" s="224" t="s">
        <v>1687</v>
      </c>
      <c r="AN729" s="224" t="s">
        <v>1687</v>
      </c>
      <c r="AO729" s="256"/>
      <c r="AP729" s="252"/>
      <c r="AQ729" s="252"/>
      <c r="AR729" s="252"/>
      <c r="AS729" s="256"/>
      <c r="AT729" s="256"/>
      <c r="AU729" s="256"/>
      <c r="AV729" s="256"/>
      <c r="AW729" s="256"/>
      <c r="AX729" s="256"/>
      <c r="AY729" s="256"/>
      <c r="AZ729" s="256"/>
      <c r="BA729" s="256"/>
      <c r="BB729" s="256"/>
      <c r="BC729" s="256"/>
      <c r="BD729" s="256"/>
      <c r="BE729" s="256"/>
      <c r="BF729" s="256"/>
      <c r="BG729" s="256"/>
      <c r="BH729" s="256"/>
      <c r="BI729" s="256"/>
      <c r="BJ729" s="256"/>
      <c r="BK729" s="256"/>
      <c r="BL729" s="256"/>
      <c r="BM729" s="256"/>
      <c r="BN729" s="256"/>
      <c r="BO729" s="256"/>
      <c r="BP729" s="256"/>
      <c r="BQ729" s="256"/>
    </row>
    <row r="730" spans="1:69" s="255" customFormat="1" ht="12.75">
      <c r="A730" s="249">
        <v>2346.9885393806389</v>
      </c>
      <c r="B730" s="252" t="s">
        <v>416</v>
      </c>
      <c r="C730" s="251" t="s">
        <v>476</v>
      </c>
      <c r="D730" s="249">
        <v>538.38032791676358</v>
      </c>
      <c r="E730" s="224">
        <v>55.243920000000003</v>
      </c>
      <c r="F730" s="224">
        <v>0.26679999999999998</v>
      </c>
      <c r="G730" s="224">
        <v>1.6585000000000001</v>
      </c>
      <c r="H730" s="224">
        <v>0.38440000000000002</v>
      </c>
      <c r="I730" s="224">
        <v>10.614610000000001</v>
      </c>
      <c r="J730" s="224">
        <v>0.20799999999999999</v>
      </c>
      <c r="K730" s="224">
        <v>30.057400000000001</v>
      </c>
      <c r="L730" s="224">
        <v>2.2799999999999998</v>
      </c>
      <c r="M730" s="224">
        <v>2.76E-2</v>
      </c>
      <c r="N730" s="224">
        <v>100.74123000000002</v>
      </c>
      <c r="O730" s="276"/>
      <c r="P730" s="253">
        <v>1.9373468976832477</v>
      </c>
      <c r="Q730" s="253">
        <v>6.2653102316752252E-2</v>
      </c>
      <c r="R730" s="253">
        <v>5.8947894726832928E-3</v>
      </c>
      <c r="S730" s="253">
        <v>7.0360590948539033E-3</v>
      </c>
      <c r="T730" s="253">
        <v>1.0658146807607034E-2</v>
      </c>
      <c r="U730" s="253">
        <v>3.3904678660965359E-2</v>
      </c>
      <c r="V730" s="253">
        <v>0.14141696751960067</v>
      </c>
      <c r="W730" s="253">
        <v>0.80108935844429019</v>
      </c>
      <c r="X730" s="253">
        <v>0.77029657228199144</v>
      </c>
      <c r="Y730" s="253">
        <v>0.13598109149072865</v>
      </c>
      <c r="Z730" s="253">
        <v>6.1783424735397819E-3</v>
      </c>
      <c r="AA730" s="253">
        <v>8.5667362939529326E-2</v>
      </c>
      <c r="AB730" s="253">
        <v>1.8766308142107615E-3</v>
      </c>
      <c r="AC730" s="253">
        <f t="shared" si="37"/>
        <v>4.0000000000000009</v>
      </c>
      <c r="AD730" s="249">
        <v>83.464991164138908</v>
      </c>
      <c r="AF730" s="224" t="s">
        <v>1687</v>
      </c>
      <c r="AG730" s="224" t="s">
        <v>1687</v>
      </c>
      <c r="AH730" s="224" t="s">
        <v>1687</v>
      </c>
      <c r="AI730" s="224" t="s">
        <v>1687</v>
      </c>
      <c r="AJ730" s="224" t="s">
        <v>1687</v>
      </c>
      <c r="AK730" s="224" t="s">
        <v>1687</v>
      </c>
      <c r="AL730" s="224" t="s">
        <v>1687</v>
      </c>
      <c r="AM730" s="224" t="s">
        <v>1687</v>
      </c>
      <c r="AN730" s="224" t="s">
        <v>1687</v>
      </c>
      <c r="AO730" s="256"/>
      <c r="AP730" s="252"/>
      <c r="AQ730" s="252"/>
      <c r="AR730" s="252"/>
      <c r="AS730" s="256"/>
      <c r="AT730" s="256"/>
      <c r="AU730" s="256"/>
      <c r="AV730" s="256"/>
      <c r="AW730" s="256"/>
      <c r="AX730" s="256"/>
      <c r="AY730" s="256"/>
      <c r="AZ730" s="256"/>
      <c r="BA730" s="256"/>
      <c r="BB730" s="256"/>
      <c r="BC730" s="256"/>
      <c r="BD730" s="256"/>
      <c r="BE730" s="256"/>
      <c r="BF730" s="256"/>
      <c r="BG730" s="256"/>
      <c r="BH730" s="256"/>
      <c r="BI730" s="256"/>
      <c r="BJ730" s="256"/>
      <c r="BK730" s="256"/>
      <c r="BL730" s="256"/>
      <c r="BM730" s="256"/>
      <c r="BN730" s="256"/>
      <c r="BO730" s="256"/>
      <c r="BP730" s="256"/>
      <c r="BQ730" s="256"/>
    </row>
    <row r="731" spans="1:69" s="255" customFormat="1" ht="12.75">
      <c r="A731" s="249">
        <v>2346.9885393806389</v>
      </c>
      <c r="B731" s="252" t="s">
        <v>416</v>
      </c>
      <c r="C731" s="251" t="s">
        <v>476</v>
      </c>
      <c r="D731" s="249">
        <v>548.3503279167636</v>
      </c>
      <c r="E731" s="224">
        <v>55.172939999999997</v>
      </c>
      <c r="F731" s="224">
        <v>0.25629999999999997</v>
      </c>
      <c r="G731" s="224">
        <v>1.6301000000000001</v>
      </c>
      <c r="H731" s="224">
        <v>0.4254</v>
      </c>
      <c r="I731" s="224">
        <v>10.554639999999999</v>
      </c>
      <c r="J731" s="224">
        <v>0.28289999999999998</v>
      </c>
      <c r="K731" s="224">
        <v>30.288530000000002</v>
      </c>
      <c r="L731" s="224">
        <v>2.2799999999999998</v>
      </c>
      <c r="M731" s="224">
        <v>2.8400000000000002E-2</v>
      </c>
      <c r="N731" s="224">
        <v>100.91920999999999</v>
      </c>
      <c r="O731" s="276"/>
      <c r="P731" s="253">
        <v>1.9301285721061763</v>
      </c>
      <c r="Q731" s="253">
        <v>6.7209410008020609E-2</v>
      </c>
      <c r="R731" s="253" t="s">
        <v>462</v>
      </c>
      <c r="S731" s="253">
        <v>6.7426321695269846E-3</v>
      </c>
      <c r="T731" s="253">
        <v>1.1766112961284343E-2</v>
      </c>
      <c r="U731" s="253">
        <v>4.9208374624436502E-2</v>
      </c>
      <c r="V731" s="253">
        <v>0.13195680772159626</v>
      </c>
      <c r="W731" s="253">
        <v>0.80298809040895913</v>
      </c>
      <c r="X731" s="253">
        <v>0.77661092587230163</v>
      </c>
      <c r="Y731" s="253">
        <v>0.12762218997249372</v>
      </c>
      <c r="Z731" s="253">
        <v>8.3826010916560612E-3</v>
      </c>
      <c r="AA731" s="253">
        <v>8.5457976918399875E-2</v>
      </c>
      <c r="AB731" s="253">
        <v>1.9263061451487023E-3</v>
      </c>
      <c r="AC731" s="253">
        <f t="shared" si="37"/>
        <v>4.0000000000000009</v>
      </c>
      <c r="AD731" s="249">
        <v>83.648083136868607</v>
      </c>
      <c r="AF731" s="224" t="s">
        <v>1687</v>
      </c>
      <c r="AG731" s="224" t="s">
        <v>1687</v>
      </c>
      <c r="AH731" s="224" t="s">
        <v>1687</v>
      </c>
      <c r="AI731" s="224" t="s">
        <v>1687</v>
      </c>
      <c r="AJ731" s="224" t="s">
        <v>1687</v>
      </c>
      <c r="AK731" s="224" t="s">
        <v>1687</v>
      </c>
      <c r="AL731" s="224" t="s">
        <v>1687</v>
      </c>
      <c r="AM731" s="224" t="s">
        <v>1687</v>
      </c>
      <c r="AN731" s="224" t="s">
        <v>1687</v>
      </c>
      <c r="AO731" s="256"/>
      <c r="AP731" s="252"/>
      <c r="AQ731" s="252"/>
      <c r="AR731" s="252"/>
      <c r="AS731" s="256"/>
      <c r="AT731" s="256"/>
      <c r="AU731" s="256"/>
      <c r="AV731" s="256"/>
      <c r="AW731" s="256"/>
      <c r="AX731" s="256"/>
      <c r="AY731" s="256"/>
      <c r="AZ731" s="256"/>
      <c r="BA731" s="256"/>
      <c r="BB731" s="256"/>
      <c r="BC731" s="256"/>
      <c r="BD731" s="256"/>
      <c r="BE731" s="256"/>
      <c r="BF731" s="256"/>
      <c r="BG731" s="256"/>
      <c r="BH731" s="256"/>
      <c r="BI731" s="256"/>
      <c r="BJ731" s="256"/>
      <c r="BK731" s="256"/>
      <c r="BL731" s="256"/>
      <c r="BM731" s="256"/>
      <c r="BN731" s="256"/>
      <c r="BO731" s="256"/>
      <c r="BP731" s="256"/>
      <c r="BQ731" s="256"/>
    </row>
    <row r="732" spans="1:69" s="255" customFormat="1" ht="12.75">
      <c r="A732" s="249">
        <v>2346.9885393806389</v>
      </c>
      <c r="B732" s="252" t="s">
        <v>416</v>
      </c>
      <c r="C732" s="251" t="s">
        <v>476</v>
      </c>
      <c r="D732" s="249">
        <v>558.32032791676363</v>
      </c>
      <c r="E732" s="224">
        <v>55.152659999999997</v>
      </c>
      <c r="F732" s="224">
        <v>0.28899999999999998</v>
      </c>
      <c r="G732" s="224">
        <v>1.6645000000000001</v>
      </c>
      <c r="H732" s="224">
        <v>0.36820000000000003</v>
      </c>
      <c r="I732" s="224">
        <v>10.544639999999999</v>
      </c>
      <c r="J732" s="224">
        <v>0.2492</v>
      </c>
      <c r="K732" s="224">
        <v>30.22824</v>
      </c>
      <c r="L732" s="224">
        <v>2.2999999999999998</v>
      </c>
      <c r="M732" s="224">
        <v>2.76E-2</v>
      </c>
      <c r="N732" s="224">
        <v>100.82404</v>
      </c>
      <c r="O732" s="276"/>
      <c r="P732" s="253">
        <v>1.9312310682640912</v>
      </c>
      <c r="Q732" s="253">
        <v>6.8692179860572661E-2</v>
      </c>
      <c r="R732" s="253" t="s">
        <v>462</v>
      </c>
      <c r="S732" s="253">
        <v>7.6100299882578644E-3</v>
      </c>
      <c r="T732" s="253">
        <v>1.0193585628797802E-2</v>
      </c>
      <c r="U732" s="253">
        <v>4.5305840080422044E-2</v>
      </c>
      <c r="V732" s="253">
        <v>0.13406595003765981</v>
      </c>
      <c r="W732" s="253">
        <v>0.80290134614019915</v>
      </c>
      <c r="X732" s="253">
        <v>0.77503392326892062</v>
      </c>
      <c r="Y732" s="253">
        <v>0.12941273511866674</v>
      </c>
      <c r="Z732" s="253">
        <v>7.3909719394209539E-3</v>
      </c>
      <c r="AA732" s="253">
        <v>8.628856759850001E-2</v>
      </c>
      <c r="AB732" s="253">
        <v>1.8738020744917504E-3</v>
      </c>
      <c r="AC732" s="253">
        <f t="shared" si="37"/>
        <v>4</v>
      </c>
      <c r="AD732" s="249">
        <v>83.633789918724716</v>
      </c>
      <c r="AF732" s="224" t="s">
        <v>1687</v>
      </c>
      <c r="AG732" s="224" t="s">
        <v>1687</v>
      </c>
      <c r="AH732" s="224" t="s">
        <v>1687</v>
      </c>
      <c r="AI732" s="224" t="s">
        <v>1687</v>
      </c>
      <c r="AJ732" s="224" t="s">
        <v>1687</v>
      </c>
      <c r="AK732" s="224" t="s">
        <v>1687</v>
      </c>
      <c r="AL732" s="224" t="s">
        <v>1687</v>
      </c>
      <c r="AM732" s="224" t="s">
        <v>1687</v>
      </c>
      <c r="AN732" s="224" t="s">
        <v>1687</v>
      </c>
      <c r="AO732" s="256"/>
      <c r="AP732" s="252"/>
      <c r="AQ732" s="252"/>
      <c r="AR732" s="252"/>
      <c r="AS732" s="256"/>
      <c r="AT732" s="256"/>
      <c r="AU732" s="256"/>
      <c r="AV732" s="256"/>
      <c r="AW732" s="256"/>
      <c r="AX732" s="256"/>
      <c r="AY732" s="256"/>
      <c r="AZ732" s="256"/>
      <c r="BA732" s="256"/>
      <c r="BB732" s="256"/>
      <c r="BC732" s="256"/>
      <c r="BD732" s="256"/>
      <c r="BE732" s="256"/>
      <c r="BF732" s="256"/>
      <c r="BG732" s="256"/>
      <c r="BH732" s="256"/>
      <c r="BI732" s="256"/>
      <c r="BJ732" s="256"/>
      <c r="BK732" s="256"/>
      <c r="BL732" s="256"/>
      <c r="BM732" s="256"/>
      <c r="BN732" s="256"/>
      <c r="BO732" s="256"/>
      <c r="BP732" s="256"/>
      <c r="BQ732" s="256"/>
    </row>
    <row r="733" spans="1:69" s="255" customFormat="1" ht="12.75">
      <c r="A733" s="249">
        <v>2346.9885393806389</v>
      </c>
      <c r="B733" s="252" t="s">
        <v>416</v>
      </c>
      <c r="C733" s="251" t="s">
        <v>476</v>
      </c>
      <c r="D733" s="249">
        <v>568.29032791676366</v>
      </c>
      <c r="E733" s="224">
        <v>55.183079999999997</v>
      </c>
      <c r="F733" s="224">
        <v>0.2802</v>
      </c>
      <c r="G733" s="224">
        <v>1.6719999999999999</v>
      </c>
      <c r="H733" s="224">
        <v>0.3831</v>
      </c>
      <c r="I733" s="224">
        <v>10.584619999999999</v>
      </c>
      <c r="J733" s="224">
        <v>0.26529999999999998</v>
      </c>
      <c r="K733" s="224">
        <v>30.11769</v>
      </c>
      <c r="L733" s="224">
        <v>2.2799999999999998</v>
      </c>
      <c r="M733" s="224">
        <v>3.2599999999999997E-2</v>
      </c>
      <c r="N733" s="224">
        <v>100.79858999999999</v>
      </c>
      <c r="O733" s="276"/>
      <c r="P733" s="253">
        <v>1.9337358831312825</v>
      </c>
      <c r="Q733" s="253">
        <v>6.6264116868717471E-2</v>
      </c>
      <c r="R733" s="253">
        <v>2.7889887371075339E-3</v>
      </c>
      <c r="S733" s="253">
        <v>7.3838029754758842E-3</v>
      </c>
      <c r="T733" s="253">
        <v>1.0613992750397127E-2</v>
      </c>
      <c r="U733" s="253">
        <v>4.0308437353990811E-2</v>
      </c>
      <c r="V733" s="253">
        <v>0.13747160578302439</v>
      </c>
      <c r="W733" s="253">
        <v>0.80143317240000422</v>
      </c>
      <c r="X733" s="253">
        <v>0.77190262461744907</v>
      </c>
      <c r="Y733" s="253">
        <v>0.1324061655652666</v>
      </c>
      <c r="Z733" s="253">
        <v>7.8743408321972977E-3</v>
      </c>
      <c r="AA733" s="253">
        <v>8.5601961061358853E-2</v>
      </c>
      <c r="AB733" s="253">
        <v>2.2149079237281043E-3</v>
      </c>
      <c r="AC733" s="253">
        <f t="shared" si="37"/>
        <v>4</v>
      </c>
      <c r="AD733" s="249">
        <v>83.531585627333683</v>
      </c>
      <c r="AF733" s="224" t="s">
        <v>1687</v>
      </c>
      <c r="AG733" s="224" t="s">
        <v>1687</v>
      </c>
      <c r="AH733" s="224" t="s">
        <v>1687</v>
      </c>
      <c r="AI733" s="224" t="s">
        <v>1687</v>
      </c>
      <c r="AJ733" s="224" t="s">
        <v>1687</v>
      </c>
      <c r="AK733" s="224" t="s">
        <v>1687</v>
      </c>
      <c r="AL733" s="224" t="s">
        <v>1687</v>
      </c>
      <c r="AM733" s="224" t="s">
        <v>1687</v>
      </c>
      <c r="AN733" s="224" t="s">
        <v>1687</v>
      </c>
      <c r="AO733" s="256"/>
      <c r="AP733" s="252"/>
      <c r="AQ733" s="252"/>
      <c r="AR733" s="252"/>
      <c r="AS733" s="256"/>
      <c r="AT733" s="256"/>
      <c r="AU733" s="256"/>
      <c r="AV733" s="256"/>
      <c r="AW733" s="256"/>
      <c r="AX733" s="256"/>
      <c r="AY733" s="256"/>
      <c r="AZ733" s="256"/>
      <c r="BA733" s="256"/>
      <c r="BB733" s="256"/>
      <c r="BC733" s="256"/>
      <c r="BD733" s="256"/>
      <c r="BE733" s="256"/>
      <c r="BF733" s="256"/>
      <c r="BG733" s="256"/>
      <c r="BH733" s="256"/>
      <c r="BI733" s="256"/>
      <c r="BJ733" s="256"/>
      <c r="BK733" s="256"/>
      <c r="BL733" s="256"/>
      <c r="BM733" s="256"/>
      <c r="BN733" s="256"/>
      <c r="BO733" s="256"/>
      <c r="BP733" s="256"/>
      <c r="BQ733" s="256"/>
    </row>
    <row r="734" spans="1:69" s="255" customFormat="1" ht="12.75">
      <c r="A734" s="249">
        <v>2346.9885393806389</v>
      </c>
      <c r="B734" s="252" t="s">
        <v>416</v>
      </c>
      <c r="C734" s="251" t="s">
        <v>476</v>
      </c>
      <c r="D734" s="249">
        <v>578.26032791676369</v>
      </c>
      <c r="E734" s="224">
        <v>55.091819999999998</v>
      </c>
      <c r="F734" s="224">
        <v>0.30080000000000001</v>
      </c>
      <c r="G734" s="224">
        <v>1.6671</v>
      </c>
      <c r="H734" s="224">
        <v>0.3836</v>
      </c>
      <c r="I734" s="224">
        <v>10.594620000000001</v>
      </c>
      <c r="J734" s="224">
        <v>0.221</v>
      </c>
      <c r="K734" s="224">
        <v>30.027249999999999</v>
      </c>
      <c r="L734" s="224">
        <v>2.29</v>
      </c>
      <c r="M734" s="224">
        <v>2.1499999999999998E-2</v>
      </c>
      <c r="N734" s="224">
        <v>100.59769000000001</v>
      </c>
      <c r="O734" s="276"/>
      <c r="P734" s="253">
        <v>1.934876256305591</v>
      </c>
      <c r="Q734" s="253">
        <v>6.5123743694408986E-2</v>
      </c>
      <c r="R734" s="253">
        <v>3.8817153942556359E-3</v>
      </c>
      <c r="S734" s="253">
        <v>7.944465007700666E-3</v>
      </c>
      <c r="T734" s="253">
        <v>1.0651728516857932E-2</v>
      </c>
      <c r="U734" s="253">
        <v>3.6165404542384039E-2</v>
      </c>
      <c r="V734" s="253">
        <v>0.14015336391991315</v>
      </c>
      <c r="W734" s="253">
        <v>0.80120332261888816</v>
      </c>
      <c r="X734" s="253">
        <v>0.77093292400044344</v>
      </c>
      <c r="Y734" s="253">
        <v>0.13485820590720757</v>
      </c>
      <c r="Z734" s="253">
        <v>6.5742178057844759E-3</v>
      </c>
      <c r="AA734" s="253">
        <v>8.6170617512074665E-2</v>
      </c>
      <c r="AB734" s="253">
        <v>1.4640347744898489E-3</v>
      </c>
      <c r="AC734" s="253">
        <f t="shared" si="37"/>
        <v>3.9999999999999996</v>
      </c>
      <c r="AD734" s="249">
        <v>83.477152345050669</v>
      </c>
      <c r="AF734" s="224" t="s">
        <v>1687</v>
      </c>
      <c r="AG734" s="224" t="s">
        <v>1687</v>
      </c>
      <c r="AH734" s="224" t="s">
        <v>1687</v>
      </c>
      <c r="AI734" s="224" t="s">
        <v>1687</v>
      </c>
      <c r="AJ734" s="224" t="s">
        <v>1687</v>
      </c>
      <c r="AK734" s="224" t="s">
        <v>1687</v>
      </c>
      <c r="AL734" s="224" t="s">
        <v>1687</v>
      </c>
      <c r="AM734" s="224" t="s">
        <v>1687</v>
      </c>
      <c r="AN734" s="224" t="s">
        <v>1687</v>
      </c>
      <c r="AO734" s="256"/>
      <c r="AP734" s="252"/>
      <c r="AQ734" s="252"/>
      <c r="AR734" s="252"/>
      <c r="AS734" s="256"/>
      <c r="AT734" s="256"/>
      <c r="AU734" s="256"/>
      <c r="AV734" s="256"/>
      <c r="AW734" s="256"/>
      <c r="AX734" s="256"/>
      <c r="AY734" s="256"/>
      <c r="AZ734" s="256"/>
      <c r="BA734" s="256"/>
      <c r="BB734" s="256"/>
      <c r="BC734" s="256"/>
      <c r="BD734" s="256"/>
      <c r="BE734" s="256"/>
      <c r="BF734" s="256"/>
      <c r="BG734" s="256"/>
      <c r="BH734" s="256"/>
      <c r="BI734" s="256"/>
      <c r="BJ734" s="256"/>
      <c r="BK734" s="256"/>
      <c r="BL734" s="256"/>
      <c r="BM734" s="256"/>
      <c r="BN734" s="256"/>
      <c r="BO734" s="256"/>
      <c r="BP734" s="256"/>
      <c r="BQ734" s="256"/>
    </row>
    <row r="735" spans="1:69" s="255" customFormat="1" ht="12.75">
      <c r="A735" s="249">
        <v>2346.9885393806389</v>
      </c>
      <c r="B735" s="252" t="s">
        <v>416</v>
      </c>
      <c r="C735" s="251" t="s">
        <v>476</v>
      </c>
      <c r="D735" s="249">
        <v>588.23032791676371</v>
      </c>
      <c r="E735" s="224">
        <v>55.051259999999999</v>
      </c>
      <c r="F735" s="224">
        <v>0.30459999999999998</v>
      </c>
      <c r="G735" s="224">
        <v>1.6767000000000001</v>
      </c>
      <c r="H735" s="224">
        <v>0.36349999999999999</v>
      </c>
      <c r="I735" s="224">
        <v>10.624599999999999</v>
      </c>
      <c r="J735" s="224">
        <v>0.25219999999999998</v>
      </c>
      <c r="K735" s="224">
        <v>30.157889999999998</v>
      </c>
      <c r="L735" s="224">
        <v>2.27</v>
      </c>
      <c r="M735" s="224">
        <v>2.9700000000000001E-2</v>
      </c>
      <c r="N735" s="224">
        <v>100.73044999999999</v>
      </c>
      <c r="O735" s="276"/>
      <c r="P735" s="253">
        <v>1.9300888236127891</v>
      </c>
      <c r="Q735" s="253">
        <v>6.9282112190662784E-2</v>
      </c>
      <c r="R735" s="253" t="s">
        <v>462</v>
      </c>
      <c r="S735" s="253">
        <v>8.0308345853240277E-3</v>
      </c>
      <c r="T735" s="253">
        <v>1.0076039531829615E-2</v>
      </c>
      <c r="U735" s="253">
        <v>4.6421425051780929E-2</v>
      </c>
      <c r="V735" s="253">
        <v>0.13476942880968321</v>
      </c>
      <c r="W735" s="253">
        <v>0.80133133621792985</v>
      </c>
      <c r="X735" s="253">
        <v>0.77489845236258514</v>
      </c>
      <c r="Y735" s="253">
        <v>0.13032389610932629</v>
      </c>
      <c r="Z735" s="253">
        <v>7.4892935571681685E-3</v>
      </c>
      <c r="AA735" s="253">
        <v>8.5269464800422939E-2</v>
      </c>
      <c r="AB735" s="253">
        <v>2.0188931704975162E-3</v>
      </c>
      <c r="AC735" s="253">
        <f t="shared" si="37"/>
        <v>3.9999999999999996</v>
      </c>
      <c r="AD735" s="249">
        <v>83.498045227568056</v>
      </c>
      <c r="AF735" s="224" t="s">
        <v>1687</v>
      </c>
      <c r="AG735" s="224" t="s">
        <v>1687</v>
      </c>
      <c r="AH735" s="224" t="s">
        <v>1687</v>
      </c>
      <c r="AI735" s="224" t="s">
        <v>1687</v>
      </c>
      <c r="AJ735" s="224" t="s">
        <v>1687</v>
      </c>
      <c r="AK735" s="224" t="s">
        <v>1687</v>
      </c>
      <c r="AL735" s="224" t="s">
        <v>1687</v>
      </c>
      <c r="AM735" s="224" t="s">
        <v>1687</v>
      </c>
      <c r="AN735" s="224" t="s">
        <v>1687</v>
      </c>
      <c r="AO735" s="256"/>
      <c r="AP735" s="252"/>
      <c r="AQ735" s="252"/>
      <c r="AR735" s="252"/>
      <c r="AS735" s="256"/>
      <c r="AT735" s="256"/>
      <c r="AU735" s="256"/>
      <c r="AV735" s="256"/>
      <c r="AW735" s="256"/>
      <c r="AX735" s="256"/>
      <c r="AY735" s="256"/>
      <c r="AZ735" s="256"/>
      <c r="BA735" s="256"/>
      <c r="BB735" s="256"/>
      <c r="BC735" s="256"/>
      <c r="BD735" s="256"/>
      <c r="BE735" s="256"/>
      <c r="BF735" s="256"/>
      <c r="BG735" s="256"/>
      <c r="BH735" s="256"/>
      <c r="BI735" s="256"/>
      <c r="BJ735" s="256"/>
      <c r="BK735" s="256"/>
      <c r="BL735" s="256"/>
      <c r="BM735" s="256"/>
      <c r="BN735" s="256"/>
      <c r="BO735" s="256"/>
      <c r="BP735" s="256"/>
      <c r="BQ735" s="256"/>
    </row>
    <row r="736" spans="1:69" s="255" customFormat="1" ht="12.75">
      <c r="A736" s="249">
        <v>2346.9885393806389</v>
      </c>
      <c r="B736" s="252" t="s">
        <v>416</v>
      </c>
      <c r="C736" s="251" t="s">
        <v>476</v>
      </c>
      <c r="D736" s="249">
        <v>598.20032791676374</v>
      </c>
      <c r="E736" s="224">
        <v>55.223640000000003</v>
      </c>
      <c r="F736" s="224">
        <v>0.30359999999999998</v>
      </c>
      <c r="G736" s="224">
        <v>1.6738999999999999</v>
      </c>
      <c r="H736" s="224">
        <v>0.39369999999999999</v>
      </c>
      <c r="I736" s="224">
        <v>10.604609999999999</v>
      </c>
      <c r="J736" s="224">
        <v>0.2311</v>
      </c>
      <c r="K736" s="224">
        <v>30.188040000000001</v>
      </c>
      <c r="L736" s="224">
        <v>2.2799999999999998</v>
      </c>
      <c r="M736" s="224">
        <v>3.56E-2</v>
      </c>
      <c r="N736" s="224">
        <v>100.93419000000002</v>
      </c>
      <c r="O736" s="276"/>
      <c r="P736" s="253">
        <v>1.9323264795945994</v>
      </c>
      <c r="Q736" s="253">
        <v>6.7673520405400645E-2</v>
      </c>
      <c r="R736" s="253">
        <v>1.356930158376457E-3</v>
      </c>
      <c r="S736" s="253">
        <v>7.9887345827059902E-3</v>
      </c>
      <c r="T736" s="253">
        <v>1.0891715930366613E-2</v>
      </c>
      <c r="U736" s="253">
        <v>4.186260087526783E-2</v>
      </c>
      <c r="V736" s="253">
        <v>0.13660449781798895</v>
      </c>
      <c r="W736" s="253">
        <v>0.80129552063529397</v>
      </c>
      <c r="X736" s="253">
        <v>0.77340850720434606</v>
      </c>
      <c r="Y736" s="253">
        <v>0.13185033238554295</v>
      </c>
      <c r="Z736" s="253">
        <v>6.8492207026555028E-3</v>
      </c>
      <c r="AA736" s="253">
        <v>8.5476743983431663E-2</v>
      </c>
      <c r="AB736" s="253">
        <v>2.4151957240238164E-3</v>
      </c>
      <c r="AC736" s="253">
        <f t="shared" si="37"/>
        <v>3.9999999999999996</v>
      </c>
      <c r="AD736" s="249">
        <v>83.537724220028281</v>
      </c>
      <c r="AF736" s="224" t="s">
        <v>1687</v>
      </c>
      <c r="AG736" s="224" t="s">
        <v>1687</v>
      </c>
      <c r="AH736" s="224" t="s">
        <v>1687</v>
      </c>
      <c r="AI736" s="224" t="s">
        <v>1687</v>
      </c>
      <c r="AJ736" s="224" t="s">
        <v>1687</v>
      </c>
      <c r="AK736" s="224" t="s">
        <v>1687</v>
      </c>
      <c r="AL736" s="224" t="s">
        <v>1687</v>
      </c>
      <c r="AM736" s="224" t="s">
        <v>1687</v>
      </c>
      <c r="AN736" s="224" t="s">
        <v>1687</v>
      </c>
      <c r="AO736" s="256"/>
      <c r="AP736" s="252"/>
      <c r="AQ736" s="252"/>
      <c r="AR736" s="252"/>
      <c r="AS736" s="256"/>
      <c r="AT736" s="256"/>
      <c r="AU736" s="256"/>
      <c r="AV736" s="256"/>
      <c r="AW736" s="256"/>
      <c r="AX736" s="256"/>
      <c r="AY736" s="256"/>
      <c r="AZ736" s="256"/>
      <c r="BA736" s="256"/>
      <c r="BB736" s="256"/>
      <c r="BC736" s="256"/>
      <c r="BD736" s="256"/>
      <c r="BE736" s="256"/>
      <c r="BF736" s="256"/>
      <c r="BG736" s="256"/>
      <c r="BH736" s="256"/>
      <c r="BI736" s="256"/>
      <c r="BJ736" s="256"/>
      <c r="BK736" s="256"/>
      <c r="BL736" s="256"/>
      <c r="BM736" s="256"/>
      <c r="BN736" s="256"/>
      <c r="BO736" s="256"/>
      <c r="BP736" s="256"/>
      <c r="BQ736" s="256"/>
    </row>
    <row r="737" spans="1:69" s="255" customFormat="1" ht="12.75">
      <c r="A737" s="249">
        <v>2346.9885393806389</v>
      </c>
      <c r="B737" s="252" t="s">
        <v>416</v>
      </c>
      <c r="C737" s="251" t="s">
        <v>476</v>
      </c>
      <c r="D737" s="249">
        <v>608.17032791676377</v>
      </c>
      <c r="E737" s="224">
        <v>54.919429999999998</v>
      </c>
      <c r="F737" s="224">
        <v>0.30599999999999999</v>
      </c>
      <c r="G737" s="224">
        <v>1.6364000000000001</v>
      </c>
      <c r="H737" s="224">
        <v>0.3957</v>
      </c>
      <c r="I737" s="224">
        <v>10.504659999999999</v>
      </c>
      <c r="J737" s="224">
        <v>0.2457</v>
      </c>
      <c r="K737" s="224">
        <v>30.127739999999999</v>
      </c>
      <c r="L737" s="224">
        <v>2.31</v>
      </c>
      <c r="M737" s="224">
        <v>4.3700000000000003E-2</v>
      </c>
      <c r="N737" s="224">
        <v>100.48933</v>
      </c>
      <c r="O737" s="276"/>
      <c r="P737" s="253">
        <v>1.9294168645808643</v>
      </c>
      <c r="Q737" s="253">
        <v>6.7755607361717929E-2</v>
      </c>
      <c r="R737" s="253" t="s">
        <v>462</v>
      </c>
      <c r="S737" s="253">
        <v>8.0842963414539323E-3</v>
      </c>
      <c r="T737" s="253">
        <v>1.0991108991244454E-2</v>
      </c>
      <c r="U737" s="253">
        <v>4.9227615714366735E-2</v>
      </c>
      <c r="V737" s="253">
        <v>0.13194339000770028</v>
      </c>
      <c r="W737" s="253">
        <v>0.80258111700265222</v>
      </c>
      <c r="X737" s="253">
        <v>0.77530316311440561</v>
      </c>
      <c r="Y737" s="253">
        <v>0.12745892652825724</v>
      </c>
      <c r="Z737" s="253">
        <v>7.3112383922821905E-3</v>
      </c>
      <c r="AA737" s="253">
        <v>8.6950018053088662E-2</v>
      </c>
      <c r="AB737" s="253">
        <v>2.9766539119663407E-3</v>
      </c>
      <c r="AC737" s="253">
        <f t="shared" si="37"/>
        <v>3.9999999999999996</v>
      </c>
      <c r="AD737" s="249">
        <v>83.640201052976678</v>
      </c>
      <c r="AF737" s="224" t="s">
        <v>1687</v>
      </c>
      <c r="AG737" s="224" t="s">
        <v>1687</v>
      </c>
      <c r="AH737" s="224" t="s">
        <v>1687</v>
      </c>
      <c r="AI737" s="224" t="s">
        <v>1687</v>
      </c>
      <c r="AJ737" s="224" t="s">
        <v>1687</v>
      </c>
      <c r="AK737" s="224" t="s">
        <v>1687</v>
      </c>
      <c r="AL737" s="224" t="s">
        <v>1687</v>
      </c>
      <c r="AM737" s="224" t="s">
        <v>1687</v>
      </c>
      <c r="AN737" s="224" t="s">
        <v>1687</v>
      </c>
      <c r="AO737" s="256"/>
      <c r="AP737" s="252"/>
      <c r="AQ737" s="252"/>
      <c r="AR737" s="252"/>
      <c r="AS737" s="256"/>
      <c r="AT737" s="256"/>
      <c r="AU737" s="256"/>
      <c r="AV737" s="256"/>
      <c r="AW737" s="256"/>
      <c r="AX737" s="256"/>
      <c r="AY737" s="256"/>
      <c r="AZ737" s="256"/>
      <c r="BA737" s="256"/>
      <c r="BB737" s="256"/>
      <c r="BC737" s="256"/>
      <c r="BD737" s="256"/>
      <c r="BE737" s="256"/>
      <c r="BF737" s="256"/>
      <c r="BG737" s="256"/>
      <c r="BH737" s="256"/>
      <c r="BI737" s="256"/>
      <c r="BJ737" s="256"/>
      <c r="BK737" s="256"/>
      <c r="BL737" s="256"/>
      <c r="BM737" s="256"/>
      <c r="BN737" s="256"/>
      <c r="BO737" s="256"/>
      <c r="BP737" s="256"/>
      <c r="BQ737" s="256"/>
    </row>
    <row r="738" spans="1:69" s="255" customFormat="1" ht="12.75">
      <c r="A738" s="249">
        <v>2346.9885393806389</v>
      </c>
      <c r="B738" s="252" t="s">
        <v>416</v>
      </c>
      <c r="C738" s="251" t="s">
        <v>476</v>
      </c>
      <c r="D738" s="249">
        <v>618.14032791676379</v>
      </c>
      <c r="E738" s="224">
        <v>55.02084</v>
      </c>
      <c r="F738" s="224">
        <v>0.29470000000000002</v>
      </c>
      <c r="G738" s="224">
        <v>1.6428</v>
      </c>
      <c r="H738" s="224">
        <v>0.40629999999999999</v>
      </c>
      <c r="I738" s="224">
        <v>10.564629999999999</v>
      </c>
      <c r="J738" s="224">
        <v>0.25090000000000001</v>
      </c>
      <c r="K738" s="224">
        <v>30.067450000000001</v>
      </c>
      <c r="L738" s="224">
        <v>2.2999999999999998</v>
      </c>
      <c r="M738" s="224">
        <v>4.2200000000000001E-2</v>
      </c>
      <c r="N738" s="224">
        <v>100.58982</v>
      </c>
      <c r="O738" s="276"/>
      <c r="P738" s="253">
        <v>1.9319633104294851</v>
      </c>
      <c r="Q738" s="253">
        <v>6.7984839242152623E-2</v>
      </c>
      <c r="R738" s="253" t="s">
        <v>462</v>
      </c>
      <c r="S738" s="253">
        <v>7.7816652257326714E-3</v>
      </c>
      <c r="T738" s="253">
        <v>1.1279605106823984E-2</v>
      </c>
      <c r="U738" s="253">
        <v>4.4118573514639436E-2</v>
      </c>
      <c r="V738" s="253">
        <v>0.13549451273941499</v>
      </c>
      <c r="W738" s="253">
        <v>0.80137749374175149</v>
      </c>
      <c r="X738" s="253">
        <v>0.77252129481725396</v>
      </c>
      <c r="Y738" s="253">
        <v>0.13061559282549184</v>
      </c>
      <c r="Z738" s="253">
        <v>7.4620483488205269E-3</v>
      </c>
      <c r="AA738" s="253">
        <v>8.6528094834382591E-2</v>
      </c>
      <c r="AB738" s="253">
        <v>2.8729691740510379E-3</v>
      </c>
      <c r="AC738" s="253">
        <f t="shared" si="37"/>
        <v>4</v>
      </c>
      <c r="AD738" s="249">
        <v>83.534623617139474</v>
      </c>
      <c r="AF738" s="224" t="s">
        <v>1687</v>
      </c>
      <c r="AG738" s="224" t="s">
        <v>1687</v>
      </c>
      <c r="AH738" s="224" t="s">
        <v>1687</v>
      </c>
      <c r="AI738" s="224" t="s">
        <v>1687</v>
      </c>
      <c r="AJ738" s="224" t="s">
        <v>1687</v>
      </c>
      <c r="AK738" s="224" t="s">
        <v>1687</v>
      </c>
      <c r="AL738" s="224" t="s">
        <v>1687</v>
      </c>
      <c r="AM738" s="224" t="s">
        <v>1687</v>
      </c>
      <c r="AN738" s="224" t="s">
        <v>1687</v>
      </c>
      <c r="AO738" s="256"/>
      <c r="AP738" s="252"/>
      <c r="AQ738" s="252"/>
      <c r="AR738" s="252"/>
      <c r="AS738" s="256"/>
      <c r="AT738" s="256"/>
      <c r="AU738" s="256"/>
      <c r="AV738" s="256"/>
      <c r="AW738" s="256"/>
      <c r="AX738" s="256"/>
      <c r="AY738" s="256"/>
      <c r="AZ738" s="256"/>
      <c r="BA738" s="256"/>
      <c r="BB738" s="256"/>
      <c r="BC738" s="256"/>
      <c r="BD738" s="256"/>
      <c r="BE738" s="256"/>
      <c r="BF738" s="256"/>
      <c r="BG738" s="256"/>
      <c r="BH738" s="256"/>
      <c r="BI738" s="256"/>
      <c r="BJ738" s="256"/>
      <c r="BK738" s="256"/>
      <c r="BL738" s="256"/>
      <c r="BM738" s="256"/>
      <c r="BN738" s="256"/>
      <c r="BO738" s="256"/>
      <c r="BP738" s="256"/>
      <c r="BQ738" s="256"/>
    </row>
    <row r="739" spans="1:69" s="255" customFormat="1" ht="12.75">
      <c r="A739" s="249">
        <v>2346.9885393806389</v>
      </c>
      <c r="B739" s="252" t="s">
        <v>416</v>
      </c>
      <c r="C739" s="251" t="s">
        <v>476</v>
      </c>
      <c r="D739" s="249">
        <v>628.11032791676382</v>
      </c>
      <c r="E739" s="224">
        <v>55.152659999999997</v>
      </c>
      <c r="F739" s="224">
        <v>0.27929999999999999</v>
      </c>
      <c r="G739" s="224">
        <v>1.6418999999999999</v>
      </c>
      <c r="H739" s="224">
        <v>0.36830000000000002</v>
      </c>
      <c r="I739" s="224">
        <v>10.624599999999999</v>
      </c>
      <c r="J739" s="224">
        <v>0.1978</v>
      </c>
      <c r="K739" s="224">
        <v>30.167940000000002</v>
      </c>
      <c r="L739" s="224">
        <v>2.27</v>
      </c>
      <c r="M739" s="224">
        <v>3.6799999999999999E-2</v>
      </c>
      <c r="N739" s="224">
        <v>100.73929999999999</v>
      </c>
      <c r="O739" s="276"/>
      <c r="P739" s="253">
        <v>1.9331724019609209</v>
      </c>
      <c r="Q739" s="253">
        <v>6.6827598039079117E-2</v>
      </c>
      <c r="R739" s="253">
        <v>1.000017344573223E-3</v>
      </c>
      <c r="S739" s="253">
        <v>7.3619999165541869E-3</v>
      </c>
      <c r="T739" s="253">
        <v>1.0206603813420943E-2</v>
      </c>
      <c r="U739" s="253">
        <v>4.3397891286339529E-2</v>
      </c>
      <c r="V739" s="253">
        <v>0.13632063213616788</v>
      </c>
      <c r="W739" s="253">
        <v>0.80171285550294424</v>
      </c>
      <c r="X739" s="253">
        <v>0.77465773730641407</v>
      </c>
      <c r="Y739" s="253">
        <v>0.13172026831543807</v>
      </c>
      <c r="Z739" s="253">
        <v>5.8724070285585397E-3</v>
      </c>
      <c r="AA739" s="253">
        <v>8.524867311122529E-2</v>
      </c>
      <c r="AB739" s="253">
        <v>2.5009142383640936E-3</v>
      </c>
      <c r="AC739" s="253">
        <f t="shared" si="37"/>
        <v>4</v>
      </c>
      <c r="AD739" s="249">
        <v>83.502635685189773</v>
      </c>
      <c r="AF739" s="224" t="s">
        <v>1687</v>
      </c>
      <c r="AG739" s="224" t="s">
        <v>1687</v>
      </c>
      <c r="AH739" s="224" t="s">
        <v>1687</v>
      </c>
      <c r="AI739" s="224" t="s">
        <v>1687</v>
      </c>
      <c r="AJ739" s="224" t="s">
        <v>1687</v>
      </c>
      <c r="AK739" s="224" t="s">
        <v>1687</v>
      </c>
      <c r="AL739" s="224" t="s">
        <v>1687</v>
      </c>
      <c r="AM739" s="224" t="s">
        <v>1687</v>
      </c>
      <c r="AN739" s="224" t="s">
        <v>1687</v>
      </c>
      <c r="AO739" s="256"/>
      <c r="AP739" s="252"/>
      <c r="AQ739" s="252"/>
      <c r="AR739" s="252"/>
      <c r="AS739" s="256"/>
      <c r="AT739" s="256"/>
      <c r="AU739" s="256"/>
      <c r="AV739" s="256"/>
      <c r="AW739" s="256"/>
      <c r="AX739" s="256"/>
      <c r="AY739" s="256"/>
      <c r="AZ739" s="256"/>
      <c r="BA739" s="256"/>
      <c r="BB739" s="256"/>
      <c r="BC739" s="256"/>
      <c r="BD739" s="256"/>
      <c r="BE739" s="256"/>
      <c r="BF739" s="256"/>
      <c r="BG739" s="256"/>
      <c r="BH739" s="256"/>
      <c r="BI739" s="256"/>
      <c r="BJ739" s="256"/>
      <c r="BK739" s="256"/>
      <c r="BL739" s="256"/>
      <c r="BM739" s="256"/>
      <c r="BN739" s="256"/>
      <c r="BO739" s="256"/>
      <c r="BP739" s="256"/>
      <c r="BQ739" s="256"/>
    </row>
    <row r="740" spans="1:69" s="255" customFormat="1" ht="12.75">
      <c r="A740" s="249">
        <v>2346.9885393806389</v>
      </c>
      <c r="B740" s="252" t="s">
        <v>416</v>
      </c>
      <c r="C740" s="251" t="s">
        <v>476</v>
      </c>
      <c r="D740" s="249">
        <v>638.08032791676385</v>
      </c>
      <c r="E740" s="224">
        <v>55.142519999999998</v>
      </c>
      <c r="F740" s="224">
        <v>0.29720000000000002</v>
      </c>
      <c r="G740" s="224">
        <v>1.6526000000000001</v>
      </c>
      <c r="H740" s="224">
        <v>0.41959999999999997</v>
      </c>
      <c r="I740" s="224">
        <v>10.554639999999999</v>
      </c>
      <c r="J740" s="224">
        <v>0.23039999999999999</v>
      </c>
      <c r="K740" s="224">
        <v>29.9971</v>
      </c>
      <c r="L740" s="224">
        <v>2.2799999999999998</v>
      </c>
      <c r="M740" s="224">
        <v>3.0599999999999999E-2</v>
      </c>
      <c r="N740" s="224">
        <v>100.60466000000001</v>
      </c>
      <c r="O740" s="276"/>
      <c r="P740" s="253">
        <v>1.936727009931648</v>
      </c>
      <c r="Q740" s="253">
        <v>6.3272990068351964E-2</v>
      </c>
      <c r="R740" s="253">
        <v>5.1347543842017451E-3</v>
      </c>
      <c r="S740" s="253">
        <v>7.8496691837766103E-3</v>
      </c>
      <c r="T740" s="253">
        <v>1.1651791228977715E-2</v>
      </c>
      <c r="U740" s="253">
        <v>3.2870877538410781E-2</v>
      </c>
      <c r="V740" s="253">
        <v>0.14136343795578529</v>
      </c>
      <c r="W740" s="253">
        <v>0.80112946970884846</v>
      </c>
      <c r="X740" s="253">
        <v>0.76948508037291896</v>
      </c>
      <c r="Y740" s="253">
        <v>0.1357796218091091</v>
      </c>
      <c r="Z740" s="253">
        <v>6.8540933325187993E-3</v>
      </c>
      <c r="AA740" s="253">
        <v>8.5797433034662335E-2</v>
      </c>
      <c r="AB740" s="253">
        <v>2.083771450790816E-3</v>
      </c>
      <c r="AC740" s="253">
        <f t="shared" ref="AC740:AC782" si="38">SUM(P740:AB740)</f>
        <v>3.9999999999999996</v>
      </c>
      <c r="AD740" s="249">
        <v>83.515407780812396</v>
      </c>
      <c r="AF740" s="224" t="s">
        <v>1687</v>
      </c>
      <c r="AG740" s="224" t="s">
        <v>1687</v>
      </c>
      <c r="AH740" s="224" t="s">
        <v>1687</v>
      </c>
      <c r="AI740" s="224" t="s">
        <v>1687</v>
      </c>
      <c r="AJ740" s="224" t="s">
        <v>1687</v>
      </c>
      <c r="AK740" s="224" t="s">
        <v>1687</v>
      </c>
      <c r="AL740" s="224" t="s">
        <v>1687</v>
      </c>
      <c r="AM740" s="224" t="s">
        <v>1687</v>
      </c>
      <c r="AN740" s="224" t="s">
        <v>1687</v>
      </c>
      <c r="AO740" s="256"/>
      <c r="AP740" s="252"/>
      <c r="AQ740" s="252"/>
      <c r="AR740" s="252"/>
      <c r="AS740" s="256"/>
      <c r="AT740" s="256"/>
      <c r="AU740" s="256"/>
      <c r="AV740" s="256"/>
      <c r="AW740" s="256"/>
      <c r="AX740" s="256"/>
      <c r="AY740" s="256"/>
      <c r="AZ740" s="256"/>
      <c r="BA740" s="256"/>
      <c r="BB740" s="256"/>
      <c r="BC740" s="256"/>
      <c r="BD740" s="256"/>
      <c r="BE740" s="256"/>
      <c r="BF740" s="256"/>
      <c r="BG740" s="256"/>
      <c r="BH740" s="256"/>
      <c r="BI740" s="256"/>
      <c r="BJ740" s="256"/>
      <c r="BK740" s="256"/>
      <c r="BL740" s="256"/>
      <c r="BM740" s="256"/>
      <c r="BN740" s="256"/>
      <c r="BO740" s="256"/>
      <c r="BP740" s="256"/>
      <c r="BQ740" s="256"/>
    </row>
    <row r="741" spans="1:69" s="255" customFormat="1" ht="12.75">
      <c r="A741" s="249">
        <v>2346.9885393806389</v>
      </c>
      <c r="B741" s="252" t="s">
        <v>416</v>
      </c>
      <c r="C741" s="251" t="s">
        <v>476</v>
      </c>
      <c r="D741" s="249">
        <v>648.05032791676388</v>
      </c>
      <c r="E741" s="224">
        <v>55.254060000000003</v>
      </c>
      <c r="F741" s="224">
        <v>0.2923</v>
      </c>
      <c r="G741" s="224">
        <v>1.6376999999999999</v>
      </c>
      <c r="H741" s="224">
        <v>0.39779999999999999</v>
      </c>
      <c r="I741" s="224">
        <v>10.584619999999999</v>
      </c>
      <c r="J741" s="224">
        <v>0.20469999999999999</v>
      </c>
      <c r="K741" s="224">
        <v>30.11769</v>
      </c>
      <c r="L741" s="224">
        <v>2.29</v>
      </c>
      <c r="M741" s="224">
        <v>3.7199999999999997E-2</v>
      </c>
      <c r="N741" s="224">
        <v>100.81607</v>
      </c>
      <c r="O741" s="276"/>
      <c r="P741" s="253">
        <v>1.9358910938085734</v>
      </c>
      <c r="Q741" s="253">
        <v>6.4108906191426618E-2</v>
      </c>
      <c r="R741" s="253">
        <v>3.5160191386820472E-3</v>
      </c>
      <c r="S741" s="253">
        <v>7.701339898993723E-3</v>
      </c>
      <c r="T741" s="253">
        <v>1.1019373933210442E-2</v>
      </c>
      <c r="U741" s="253">
        <v>3.6697840780901103E-2</v>
      </c>
      <c r="V741" s="253">
        <v>0.13935566012179046</v>
      </c>
      <c r="W741" s="253">
        <v>0.8017097661264222</v>
      </c>
      <c r="X741" s="253">
        <v>0.77135618626891211</v>
      </c>
      <c r="Y741" s="253">
        <v>0.1340795074081465</v>
      </c>
      <c r="Z741" s="253">
        <v>6.0746366882223242E-3</v>
      </c>
      <c r="AA741" s="253">
        <v>8.5962662175365426E-2</v>
      </c>
      <c r="AB741" s="253">
        <v>2.5270074593535426E-3</v>
      </c>
      <c r="AC741" s="253">
        <f t="shared" si="38"/>
        <v>4</v>
      </c>
      <c r="AD741" s="249">
        <v>83.531585627333683</v>
      </c>
      <c r="AF741" s="224" t="s">
        <v>1687</v>
      </c>
      <c r="AG741" s="224" t="s">
        <v>1687</v>
      </c>
      <c r="AH741" s="224" t="s">
        <v>1687</v>
      </c>
      <c r="AI741" s="224" t="s">
        <v>1687</v>
      </c>
      <c r="AJ741" s="224" t="s">
        <v>1687</v>
      </c>
      <c r="AK741" s="224" t="s">
        <v>1687</v>
      </c>
      <c r="AL741" s="224" t="s">
        <v>1687</v>
      </c>
      <c r="AM741" s="224" t="s">
        <v>1687</v>
      </c>
      <c r="AN741" s="224" t="s">
        <v>1687</v>
      </c>
      <c r="AO741" s="256"/>
      <c r="AP741" s="252"/>
      <c r="AQ741" s="252"/>
      <c r="AR741" s="252"/>
      <c r="AS741" s="256"/>
      <c r="AT741" s="256"/>
      <c r="AU741" s="256"/>
      <c r="AV741" s="256"/>
      <c r="AW741" s="256"/>
      <c r="AX741" s="256"/>
      <c r="AY741" s="256"/>
      <c r="AZ741" s="256"/>
      <c r="BA741" s="256"/>
      <c r="BB741" s="256"/>
      <c r="BC741" s="256"/>
      <c r="BD741" s="256"/>
      <c r="BE741" s="256"/>
      <c r="BF741" s="256"/>
      <c r="BG741" s="256"/>
      <c r="BH741" s="256"/>
      <c r="BI741" s="256"/>
      <c r="BJ741" s="256"/>
      <c r="BK741" s="256"/>
      <c r="BL741" s="256"/>
      <c r="BM741" s="256"/>
      <c r="BN741" s="256"/>
      <c r="BO741" s="256"/>
      <c r="BP741" s="256"/>
      <c r="BQ741" s="256"/>
    </row>
    <row r="742" spans="1:69" s="255" customFormat="1" ht="12.75">
      <c r="A742" s="249">
        <v>2346.9885393806389</v>
      </c>
      <c r="B742" s="252" t="s">
        <v>416</v>
      </c>
      <c r="C742" s="251" t="s">
        <v>476</v>
      </c>
      <c r="D742" s="249">
        <v>658.0203279167639</v>
      </c>
      <c r="E742" s="224">
        <v>54.919429999999998</v>
      </c>
      <c r="F742" s="224">
        <v>0.27850000000000003</v>
      </c>
      <c r="G742" s="224">
        <v>1.6314</v>
      </c>
      <c r="H742" s="224">
        <v>0.43619999999999998</v>
      </c>
      <c r="I742" s="224">
        <v>10.504659999999999</v>
      </c>
      <c r="J742" s="224">
        <v>0.2722</v>
      </c>
      <c r="K742" s="224">
        <v>30.007149999999999</v>
      </c>
      <c r="L742" s="224">
        <v>2.2799999999999998</v>
      </c>
      <c r="M742" s="224">
        <v>4.5600000000000002E-2</v>
      </c>
      <c r="N742" s="224">
        <v>100.37513999999999</v>
      </c>
      <c r="O742" s="276"/>
      <c r="P742" s="253">
        <v>1.9324776855342276</v>
      </c>
      <c r="Q742" s="253">
        <v>6.7522314465772393E-2</v>
      </c>
      <c r="R742" s="253">
        <v>1.3342533416160762E-4</v>
      </c>
      <c r="S742" s="253">
        <v>7.3694387794388657E-3</v>
      </c>
      <c r="T742" s="253">
        <v>1.2135272780341322E-2</v>
      </c>
      <c r="U742" s="253">
        <v>4.3625739905300165E-2</v>
      </c>
      <c r="V742" s="253">
        <v>0.13519441503651289</v>
      </c>
      <c r="W742" s="253">
        <v>0.80154170816424419</v>
      </c>
      <c r="X742" s="253">
        <v>0.77252002683690546</v>
      </c>
      <c r="Y742" s="253">
        <v>0.13029938687957301</v>
      </c>
      <c r="Z742" s="253">
        <v>8.1126422839074182E-3</v>
      </c>
      <c r="AA742" s="253">
        <v>8.5956942886706633E-2</v>
      </c>
      <c r="AB742" s="253">
        <v>3.111001112907563E-3</v>
      </c>
      <c r="AC742" s="253">
        <f t="shared" si="38"/>
        <v>3.9999999999999991</v>
      </c>
      <c r="AD742" s="249">
        <v>83.585247706850666</v>
      </c>
      <c r="AF742" s="224" t="s">
        <v>1687</v>
      </c>
      <c r="AG742" s="224" t="s">
        <v>1687</v>
      </c>
      <c r="AH742" s="224" t="s">
        <v>1687</v>
      </c>
      <c r="AI742" s="224" t="s">
        <v>1687</v>
      </c>
      <c r="AJ742" s="224" t="s">
        <v>1687</v>
      </c>
      <c r="AK742" s="224" t="s">
        <v>1687</v>
      </c>
      <c r="AL742" s="224" t="s">
        <v>1687</v>
      </c>
      <c r="AM742" s="224" t="s">
        <v>1687</v>
      </c>
      <c r="AN742" s="224" t="s">
        <v>1687</v>
      </c>
      <c r="AO742" s="256"/>
      <c r="AP742" s="252"/>
      <c r="AQ742" s="252"/>
      <c r="AR742" s="252"/>
      <c r="AS742" s="256"/>
      <c r="AT742" s="256"/>
      <c r="AU742" s="256"/>
      <c r="AV742" s="256"/>
      <c r="AW742" s="256"/>
      <c r="AX742" s="256"/>
      <c r="AY742" s="256"/>
      <c r="AZ742" s="256"/>
      <c r="BA742" s="256"/>
      <c r="BB742" s="256"/>
      <c r="BC742" s="256"/>
      <c r="BD742" s="256"/>
      <c r="BE742" s="256"/>
      <c r="BF742" s="256"/>
      <c r="BG742" s="256"/>
      <c r="BH742" s="256"/>
      <c r="BI742" s="256"/>
      <c r="BJ742" s="256"/>
      <c r="BK742" s="256"/>
      <c r="BL742" s="256"/>
      <c r="BM742" s="256"/>
      <c r="BN742" s="256"/>
      <c r="BO742" s="256"/>
      <c r="BP742" s="256"/>
      <c r="BQ742" s="256"/>
    </row>
    <row r="743" spans="1:69" s="255" customFormat="1" ht="12.75">
      <c r="A743" s="249">
        <v>2346.9885393806389</v>
      </c>
      <c r="B743" s="252" t="s">
        <v>416</v>
      </c>
      <c r="C743" s="251" t="s">
        <v>476</v>
      </c>
      <c r="D743" s="249">
        <v>667.99032791676393</v>
      </c>
      <c r="E743" s="224">
        <v>55.152659999999997</v>
      </c>
      <c r="F743" s="224">
        <v>0.28860000000000002</v>
      </c>
      <c r="G743" s="224">
        <v>1.5871999999999999</v>
      </c>
      <c r="H743" s="224">
        <v>0.41849999999999998</v>
      </c>
      <c r="I743" s="224">
        <v>10.574630000000001</v>
      </c>
      <c r="J743" s="224">
        <v>0.24229999999999999</v>
      </c>
      <c r="K743" s="224">
        <v>30.077500000000001</v>
      </c>
      <c r="L743" s="224">
        <v>2.27</v>
      </c>
      <c r="M743" s="224">
        <v>3.6299999999999999E-2</v>
      </c>
      <c r="N743" s="224">
        <v>100.64769</v>
      </c>
      <c r="O743" s="276"/>
      <c r="P743" s="253">
        <v>1.9358471371576165</v>
      </c>
      <c r="Q743" s="253">
        <v>6.4152862842383529E-2</v>
      </c>
      <c r="R743" s="253">
        <v>1.5057910629523441E-3</v>
      </c>
      <c r="S743" s="253">
        <v>7.6176615516406173E-3</v>
      </c>
      <c r="T743" s="253">
        <v>1.1613830269782348E-2</v>
      </c>
      <c r="U743" s="253">
        <v>3.8268266079453994E-2</v>
      </c>
      <c r="V743" s="253">
        <v>0.1387234919705328</v>
      </c>
      <c r="W743" s="253">
        <v>0.8022709590656375</v>
      </c>
      <c r="X743" s="253">
        <v>0.77154838279128246</v>
      </c>
      <c r="Y743" s="253">
        <v>0.1334111432996134</v>
      </c>
      <c r="Z743" s="253">
        <v>7.2035031549877431E-3</v>
      </c>
      <c r="AA743" s="253">
        <v>8.5366623081031864E-2</v>
      </c>
      <c r="AB743" s="253">
        <v>2.4703476730845914E-3</v>
      </c>
      <c r="AC743" s="253">
        <f t="shared" si="38"/>
        <v>3.9999999999999996</v>
      </c>
      <c r="AD743" s="249">
        <v>83.526205442657087</v>
      </c>
      <c r="AF743" s="224" t="s">
        <v>1687</v>
      </c>
      <c r="AG743" s="224" t="s">
        <v>1687</v>
      </c>
      <c r="AH743" s="224" t="s">
        <v>1687</v>
      </c>
      <c r="AI743" s="224" t="s">
        <v>1687</v>
      </c>
      <c r="AJ743" s="224" t="s">
        <v>1687</v>
      </c>
      <c r="AK743" s="224" t="s">
        <v>1687</v>
      </c>
      <c r="AL743" s="224" t="s">
        <v>1687</v>
      </c>
      <c r="AM743" s="224" t="s">
        <v>1687</v>
      </c>
      <c r="AN743" s="224" t="s">
        <v>1687</v>
      </c>
      <c r="AO743" s="256"/>
      <c r="AP743" s="252"/>
      <c r="AQ743" s="252"/>
      <c r="AR743" s="252"/>
      <c r="AS743" s="256"/>
      <c r="AT743" s="256"/>
      <c r="AU743" s="256"/>
      <c r="AV743" s="256"/>
      <c r="AW743" s="256"/>
      <c r="AX743" s="256"/>
      <c r="AY743" s="256"/>
      <c r="AZ743" s="256"/>
      <c r="BA743" s="256"/>
      <c r="BB743" s="256"/>
      <c r="BC743" s="256"/>
      <c r="BD743" s="256"/>
      <c r="BE743" s="256"/>
      <c r="BF743" s="256"/>
      <c r="BG743" s="256"/>
      <c r="BH743" s="256"/>
      <c r="BI743" s="256"/>
      <c r="BJ743" s="256"/>
      <c r="BK743" s="256"/>
      <c r="BL743" s="256"/>
      <c r="BM743" s="256"/>
      <c r="BN743" s="256"/>
      <c r="BO743" s="256"/>
      <c r="BP743" s="256"/>
      <c r="BQ743" s="256"/>
    </row>
    <row r="744" spans="1:69" s="255" customFormat="1" ht="12.75">
      <c r="A744" s="249">
        <v>2346.9885393806389</v>
      </c>
      <c r="B744" s="252" t="s">
        <v>416</v>
      </c>
      <c r="C744" s="251" t="s">
        <v>476</v>
      </c>
      <c r="D744" s="249">
        <v>677.96032791676396</v>
      </c>
      <c r="E744" s="224">
        <v>55.213500000000003</v>
      </c>
      <c r="F744" s="224">
        <v>0.30759999999999998</v>
      </c>
      <c r="G744" s="224">
        <v>1.5806</v>
      </c>
      <c r="H744" s="224">
        <v>0.36459999999999998</v>
      </c>
      <c r="I744" s="224">
        <v>10.544639999999999</v>
      </c>
      <c r="J744" s="224">
        <v>0.2601</v>
      </c>
      <c r="K744" s="224">
        <v>29.977</v>
      </c>
      <c r="L744" s="224">
        <v>2.29</v>
      </c>
      <c r="M744" s="224">
        <v>3.0700000000000002E-2</v>
      </c>
      <c r="N744" s="224">
        <v>100.56874000000001</v>
      </c>
      <c r="O744" s="276"/>
      <c r="P744" s="253">
        <v>1.940102478626788</v>
      </c>
      <c r="Q744" s="253">
        <v>5.9897521373212026E-2</v>
      </c>
      <c r="R744" s="253">
        <v>5.5596287001433708E-3</v>
      </c>
      <c r="S744" s="253">
        <v>8.128051988136804E-3</v>
      </c>
      <c r="T744" s="253">
        <v>1.0129114298962122E-2</v>
      </c>
      <c r="U744" s="253">
        <v>3.0044206934672246E-2</v>
      </c>
      <c r="V744" s="253">
        <v>0.14309857974046838</v>
      </c>
      <c r="W744" s="253">
        <v>0.80304041833761708</v>
      </c>
      <c r="X744" s="253">
        <v>0.76723598990630826</v>
      </c>
      <c r="Y744" s="253">
        <v>0.13671837428636949</v>
      </c>
      <c r="Z744" s="253">
        <v>7.7411500181425478E-3</v>
      </c>
      <c r="AA744" s="253">
        <v>8.6212953252341532E-2</v>
      </c>
      <c r="AB744" s="253">
        <v>2.0915325368382584E-3</v>
      </c>
      <c r="AC744" s="253">
        <f t="shared" si="38"/>
        <v>4</v>
      </c>
      <c r="AD744" s="249">
        <v>83.519229335305482</v>
      </c>
      <c r="AF744" s="224" t="s">
        <v>1687</v>
      </c>
      <c r="AG744" s="224" t="s">
        <v>1687</v>
      </c>
      <c r="AH744" s="224" t="s">
        <v>1687</v>
      </c>
      <c r="AI744" s="224" t="s">
        <v>1687</v>
      </c>
      <c r="AJ744" s="224" t="s">
        <v>1687</v>
      </c>
      <c r="AK744" s="224" t="s">
        <v>1687</v>
      </c>
      <c r="AL744" s="224" t="s">
        <v>1687</v>
      </c>
      <c r="AM744" s="224" t="s">
        <v>1687</v>
      </c>
      <c r="AN744" s="224" t="s">
        <v>1687</v>
      </c>
      <c r="AO744" s="256"/>
      <c r="AP744" s="252"/>
      <c r="AQ744" s="252"/>
      <c r="AR744" s="252"/>
      <c r="AS744" s="256"/>
      <c r="AT744" s="256"/>
      <c r="AU744" s="256"/>
      <c r="AV744" s="256"/>
      <c r="AW744" s="256"/>
      <c r="AX744" s="256"/>
      <c r="AY744" s="256"/>
      <c r="AZ744" s="256"/>
      <c r="BA744" s="256"/>
      <c r="BB744" s="256"/>
      <c r="BC744" s="256"/>
      <c r="BD744" s="256"/>
      <c r="BE744" s="256"/>
      <c r="BF744" s="256"/>
      <c r="BG744" s="256"/>
      <c r="BH744" s="256"/>
      <c r="BI744" s="256"/>
      <c r="BJ744" s="256"/>
      <c r="BK744" s="256"/>
      <c r="BL744" s="256"/>
      <c r="BM744" s="256"/>
      <c r="BN744" s="256"/>
      <c r="BO744" s="256"/>
      <c r="BP744" s="256"/>
      <c r="BQ744" s="256"/>
    </row>
    <row r="745" spans="1:69" s="255" customFormat="1" ht="12.75">
      <c r="A745" s="249">
        <v>2346.9885393806389</v>
      </c>
      <c r="B745" s="252" t="s">
        <v>416</v>
      </c>
      <c r="C745" s="251" t="s">
        <v>476</v>
      </c>
      <c r="D745" s="249">
        <v>687.93032791676399</v>
      </c>
      <c r="E745" s="224">
        <v>55.223640000000003</v>
      </c>
      <c r="F745" s="224">
        <v>0.29799999999999999</v>
      </c>
      <c r="G745" s="224">
        <v>1.6137999999999999</v>
      </c>
      <c r="H745" s="224">
        <v>0.38550000000000001</v>
      </c>
      <c r="I745" s="224">
        <v>10.584619999999999</v>
      </c>
      <c r="J745" s="224">
        <v>0.21609999999999999</v>
      </c>
      <c r="K745" s="224">
        <v>29.98705</v>
      </c>
      <c r="L745" s="224">
        <v>2.27</v>
      </c>
      <c r="M745" s="224">
        <v>3.32E-2</v>
      </c>
      <c r="N745" s="224">
        <v>100.61190999999998</v>
      </c>
      <c r="O745" s="276"/>
      <c r="P745" s="253">
        <v>1.9395533551544779</v>
      </c>
      <c r="Q745" s="253">
        <v>6.0446644845522091E-2</v>
      </c>
      <c r="R745" s="253">
        <v>6.3542277675439074E-3</v>
      </c>
      <c r="S745" s="253">
        <v>7.8707064516783751E-3</v>
      </c>
      <c r="T745" s="253">
        <v>1.0704749263604691E-2</v>
      </c>
      <c r="U745" s="253">
        <v>2.9907052298746351E-2</v>
      </c>
      <c r="V745" s="253">
        <v>0.14347264869443876</v>
      </c>
      <c r="W745" s="253">
        <v>0.80169061552398801</v>
      </c>
      <c r="X745" s="253">
        <v>0.76837929692486839</v>
      </c>
      <c r="Y745" s="253">
        <v>0.13751116802050539</v>
      </c>
      <c r="Z745" s="253">
        <v>6.4286119013089362E-3</v>
      </c>
      <c r="AA745" s="253">
        <v>8.5420125765587412E-2</v>
      </c>
      <c r="AB745" s="253">
        <v>2.2607973877298128E-3</v>
      </c>
      <c r="AC745" s="253">
        <f t="shared" si="38"/>
        <v>3.9999999999999996</v>
      </c>
      <c r="AD745" s="249">
        <v>83.471698502296448</v>
      </c>
      <c r="AF745" s="224" t="s">
        <v>1687</v>
      </c>
      <c r="AG745" s="224" t="s">
        <v>1687</v>
      </c>
      <c r="AH745" s="224" t="s">
        <v>1687</v>
      </c>
      <c r="AI745" s="224" t="s">
        <v>1687</v>
      </c>
      <c r="AJ745" s="224" t="s">
        <v>1687</v>
      </c>
      <c r="AK745" s="224" t="s">
        <v>1687</v>
      </c>
      <c r="AL745" s="224" t="s">
        <v>1687</v>
      </c>
      <c r="AM745" s="224" t="s">
        <v>1687</v>
      </c>
      <c r="AN745" s="224" t="s">
        <v>1687</v>
      </c>
      <c r="AO745" s="256"/>
      <c r="AP745" s="252"/>
      <c r="AQ745" s="252"/>
      <c r="AR745" s="252"/>
      <c r="AS745" s="256"/>
      <c r="AT745" s="256"/>
      <c r="AU745" s="256"/>
      <c r="AV745" s="256"/>
      <c r="AW745" s="256"/>
      <c r="AX745" s="256"/>
      <c r="AY745" s="256"/>
      <c r="AZ745" s="256"/>
      <c r="BA745" s="256"/>
      <c r="BB745" s="256"/>
      <c r="BC745" s="256"/>
      <c r="BD745" s="256"/>
      <c r="BE745" s="256"/>
      <c r="BF745" s="256"/>
      <c r="BG745" s="256"/>
      <c r="BH745" s="256"/>
      <c r="BI745" s="256"/>
      <c r="BJ745" s="256"/>
      <c r="BK745" s="256"/>
      <c r="BL745" s="256"/>
      <c r="BM745" s="256"/>
      <c r="BN745" s="256"/>
      <c r="BO745" s="256"/>
      <c r="BP745" s="256"/>
      <c r="BQ745" s="256"/>
    </row>
    <row r="746" spans="1:69" s="255" customFormat="1" ht="12.75">
      <c r="A746" s="249">
        <v>2346.9885393806389</v>
      </c>
      <c r="B746" s="252" t="s">
        <v>416</v>
      </c>
      <c r="C746" s="251" t="s">
        <v>476</v>
      </c>
      <c r="D746" s="249">
        <v>697.90032791676401</v>
      </c>
      <c r="E746" s="224">
        <v>55.183079999999997</v>
      </c>
      <c r="F746" s="224">
        <v>0.31309999999999999</v>
      </c>
      <c r="G746" s="224">
        <v>1.5973999999999999</v>
      </c>
      <c r="H746" s="224">
        <v>0.3695</v>
      </c>
      <c r="I746" s="224">
        <v>10.514659999999999</v>
      </c>
      <c r="J746" s="224">
        <v>0.23949999999999999</v>
      </c>
      <c r="K746" s="224">
        <v>30.027249999999999</v>
      </c>
      <c r="L746" s="224">
        <v>2.2799999999999998</v>
      </c>
      <c r="M746" s="224">
        <v>3.3500000000000002E-2</v>
      </c>
      <c r="N746" s="224">
        <v>100.55799</v>
      </c>
      <c r="O746" s="276"/>
      <c r="P746" s="253">
        <v>1.9386164213476977</v>
      </c>
      <c r="Q746" s="253">
        <v>6.1383578652302262E-2</v>
      </c>
      <c r="R746" s="253">
        <v>4.7550755089522667E-3</v>
      </c>
      <c r="S746" s="253">
        <v>8.2716046245793658E-3</v>
      </c>
      <c r="T746" s="253">
        <v>1.0263034961413234E-2</v>
      </c>
      <c r="U746" s="253">
        <v>3.210405913729808E-2</v>
      </c>
      <c r="V746" s="253">
        <v>0.14138583232663834</v>
      </c>
      <c r="W746" s="253">
        <v>0.80322039344111884</v>
      </c>
      <c r="X746" s="253">
        <v>0.7693498585055849</v>
      </c>
      <c r="Y746" s="253">
        <v>0.13542381516134586</v>
      </c>
      <c r="Z746" s="253">
        <v>7.1265150647038013E-3</v>
      </c>
      <c r="AA746" s="253">
        <v>8.5818011063846025E-2</v>
      </c>
      <c r="AB746" s="253">
        <v>2.2818002045194405E-3</v>
      </c>
      <c r="AC746" s="253">
        <f t="shared" si="38"/>
        <v>4</v>
      </c>
      <c r="AD746" s="249">
        <v>83.58137972859771</v>
      </c>
      <c r="AF746" s="224" t="s">
        <v>1687</v>
      </c>
      <c r="AG746" s="224" t="s">
        <v>1687</v>
      </c>
      <c r="AH746" s="224" t="s">
        <v>1687</v>
      </c>
      <c r="AI746" s="224" t="s">
        <v>1687</v>
      </c>
      <c r="AJ746" s="224" t="s">
        <v>1687</v>
      </c>
      <c r="AK746" s="224" t="s">
        <v>1687</v>
      </c>
      <c r="AL746" s="224" t="s">
        <v>1687</v>
      </c>
      <c r="AM746" s="224" t="s">
        <v>1687</v>
      </c>
      <c r="AN746" s="224" t="s">
        <v>1687</v>
      </c>
      <c r="AO746" s="256"/>
      <c r="AP746" s="252"/>
      <c r="AQ746" s="252"/>
      <c r="AR746" s="252"/>
      <c r="AS746" s="256"/>
      <c r="AT746" s="256"/>
      <c r="AU746" s="256"/>
      <c r="AV746" s="256"/>
      <c r="AW746" s="256"/>
      <c r="AX746" s="256"/>
      <c r="AY746" s="256"/>
      <c r="AZ746" s="256"/>
      <c r="BA746" s="256"/>
      <c r="BB746" s="256"/>
      <c r="BC746" s="256"/>
      <c r="BD746" s="256"/>
      <c r="BE746" s="256"/>
      <c r="BF746" s="256"/>
      <c r="BG746" s="256"/>
      <c r="BH746" s="256"/>
      <c r="BI746" s="256"/>
      <c r="BJ746" s="256"/>
      <c r="BK746" s="256"/>
      <c r="BL746" s="256"/>
      <c r="BM746" s="256"/>
      <c r="BN746" s="256"/>
      <c r="BO746" s="256"/>
      <c r="BP746" s="256"/>
      <c r="BQ746" s="256"/>
    </row>
    <row r="747" spans="1:69" s="255" customFormat="1" ht="12.75">
      <c r="A747" s="249">
        <v>2346.9885393806389</v>
      </c>
      <c r="B747" s="252" t="s">
        <v>416</v>
      </c>
      <c r="C747" s="251" t="s">
        <v>476</v>
      </c>
      <c r="D747" s="249">
        <v>707.87032791676404</v>
      </c>
      <c r="E747" s="224">
        <v>55.345329999999997</v>
      </c>
      <c r="F747" s="224">
        <v>0.2923</v>
      </c>
      <c r="G747" s="224">
        <v>1.6060000000000001</v>
      </c>
      <c r="H747" s="224">
        <v>0.35909999999999997</v>
      </c>
      <c r="I747" s="224">
        <v>10.584619999999999</v>
      </c>
      <c r="J747" s="224">
        <v>0.23949999999999999</v>
      </c>
      <c r="K747" s="224">
        <v>30.127739999999999</v>
      </c>
      <c r="L747" s="224">
        <v>2.29</v>
      </c>
      <c r="M747" s="224">
        <v>3.4799999999999998E-2</v>
      </c>
      <c r="N747" s="224">
        <v>100.87939000000001</v>
      </c>
      <c r="O747" s="276"/>
      <c r="P747" s="253">
        <v>1.938017433024176</v>
      </c>
      <c r="Q747" s="253">
        <v>6.1982566975824049E-2</v>
      </c>
      <c r="R747" s="253">
        <v>4.2967404447540325E-3</v>
      </c>
      <c r="S747" s="253">
        <v>7.6970846458425573E-3</v>
      </c>
      <c r="T747" s="253">
        <v>9.9418571399311692E-3</v>
      </c>
      <c r="U747" s="253">
        <v>3.4712468642776884E-2</v>
      </c>
      <c r="V747" s="253">
        <v>0.14050917538845165</v>
      </c>
      <c r="W747" s="253">
        <v>0.80284267373824336</v>
      </c>
      <c r="X747" s="253">
        <v>0.76987873383389693</v>
      </c>
      <c r="Y747" s="253">
        <v>0.13474000520726581</v>
      </c>
      <c r="Z747" s="253">
        <v>7.103427545021683E-3</v>
      </c>
      <c r="AA747" s="253">
        <v>8.5915164870493554E-2</v>
      </c>
      <c r="AB747" s="253">
        <v>2.3626685433219877E-3</v>
      </c>
      <c r="AC747" s="253">
        <f t="shared" si="38"/>
        <v>3.9999999999999996</v>
      </c>
      <c r="AD747" s="249">
        <v>83.536174709959639</v>
      </c>
      <c r="AF747" s="224" t="s">
        <v>1687</v>
      </c>
      <c r="AG747" s="224" t="s">
        <v>1687</v>
      </c>
      <c r="AH747" s="224" t="s">
        <v>1687</v>
      </c>
      <c r="AI747" s="224" t="s">
        <v>1687</v>
      </c>
      <c r="AJ747" s="224" t="s">
        <v>1687</v>
      </c>
      <c r="AK747" s="224" t="s">
        <v>1687</v>
      </c>
      <c r="AL747" s="224" t="s">
        <v>1687</v>
      </c>
      <c r="AM747" s="224" t="s">
        <v>1687</v>
      </c>
      <c r="AN747" s="224" t="s">
        <v>1687</v>
      </c>
      <c r="AO747" s="256"/>
      <c r="AP747" s="252"/>
      <c r="AQ747" s="252"/>
      <c r="AR747" s="252"/>
      <c r="AS747" s="256"/>
      <c r="AT747" s="256"/>
      <c r="AU747" s="256"/>
      <c r="AV747" s="256"/>
      <c r="AW747" s="256"/>
      <c r="AX747" s="256"/>
      <c r="AY747" s="256"/>
      <c r="AZ747" s="256"/>
      <c r="BA747" s="256"/>
      <c r="BB747" s="256"/>
      <c r="BC747" s="256"/>
      <c r="BD747" s="256"/>
      <c r="BE747" s="256"/>
      <c r="BF747" s="256"/>
      <c r="BG747" s="256"/>
      <c r="BH747" s="256"/>
      <c r="BI747" s="256"/>
      <c r="BJ747" s="256"/>
      <c r="BK747" s="256"/>
      <c r="BL747" s="256"/>
      <c r="BM747" s="256"/>
      <c r="BN747" s="256"/>
      <c r="BO747" s="256"/>
      <c r="BP747" s="256"/>
      <c r="BQ747" s="256"/>
    </row>
    <row r="748" spans="1:69" s="255" customFormat="1" ht="12.75">
      <c r="A748" s="249">
        <v>2346.9885393806389</v>
      </c>
      <c r="B748" s="252" t="s">
        <v>416</v>
      </c>
      <c r="C748" s="251" t="s">
        <v>476</v>
      </c>
      <c r="D748" s="249">
        <v>717.84032791676407</v>
      </c>
      <c r="E748" s="224">
        <v>55.122239999999998</v>
      </c>
      <c r="F748" s="224">
        <v>0.2918</v>
      </c>
      <c r="G748" s="224">
        <v>1.5879000000000001</v>
      </c>
      <c r="H748" s="224">
        <v>0.39100000000000001</v>
      </c>
      <c r="I748" s="224">
        <v>10.564629999999999</v>
      </c>
      <c r="J748" s="224">
        <v>0.2364</v>
      </c>
      <c r="K748" s="224">
        <v>30.077500000000001</v>
      </c>
      <c r="L748" s="224">
        <v>2.2599999999999998</v>
      </c>
      <c r="M748" s="224">
        <v>2.9399999999999999E-2</v>
      </c>
      <c r="N748" s="224">
        <v>100.56086999999999</v>
      </c>
      <c r="O748" s="276"/>
      <c r="P748" s="253">
        <v>1.9362470979261195</v>
      </c>
      <c r="Q748" s="253">
        <v>6.3752902073880513E-2</v>
      </c>
      <c r="R748" s="253">
        <v>1.9845388536219311E-3</v>
      </c>
      <c r="S748" s="253">
        <v>7.7079689925791195E-3</v>
      </c>
      <c r="T748" s="253">
        <v>1.0858906524067489E-2</v>
      </c>
      <c r="U748" s="253">
        <v>3.7495813927037602E-2</v>
      </c>
      <c r="V748" s="253">
        <v>0.13908542845608726</v>
      </c>
      <c r="W748" s="253">
        <v>0.80286734324660691</v>
      </c>
      <c r="X748" s="253">
        <v>0.77214587593622008</v>
      </c>
      <c r="Y748" s="253">
        <v>0.13376336811871423</v>
      </c>
      <c r="Z748" s="253">
        <v>7.0334294185927047E-3</v>
      </c>
      <c r="AA748" s="253">
        <v>8.5055031310464865E-2</v>
      </c>
      <c r="AB748" s="253">
        <v>2.0022952160081466E-3</v>
      </c>
      <c r="AC748" s="253">
        <f t="shared" si="38"/>
        <v>4</v>
      </c>
      <c r="AD748" s="249">
        <v>83.539219684692668</v>
      </c>
      <c r="AF748" s="224" t="s">
        <v>1687</v>
      </c>
      <c r="AG748" s="224" t="s">
        <v>1687</v>
      </c>
      <c r="AH748" s="224" t="s">
        <v>1687</v>
      </c>
      <c r="AI748" s="224" t="s">
        <v>1687</v>
      </c>
      <c r="AJ748" s="224" t="s">
        <v>1687</v>
      </c>
      <c r="AK748" s="224" t="s">
        <v>1687</v>
      </c>
      <c r="AL748" s="224" t="s">
        <v>1687</v>
      </c>
      <c r="AM748" s="224" t="s">
        <v>1687</v>
      </c>
      <c r="AN748" s="224" t="s">
        <v>1687</v>
      </c>
      <c r="AO748" s="256"/>
      <c r="AP748" s="252"/>
      <c r="AQ748" s="252"/>
      <c r="AR748" s="252"/>
      <c r="AS748" s="256"/>
      <c r="AT748" s="256"/>
      <c r="AU748" s="256"/>
      <c r="AV748" s="256"/>
      <c r="AW748" s="256"/>
      <c r="AX748" s="256"/>
      <c r="AY748" s="256"/>
      <c r="AZ748" s="256"/>
      <c r="BA748" s="256"/>
      <c r="BB748" s="256"/>
      <c r="BC748" s="256"/>
      <c r="BD748" s="256"/>
      <c r="BE748" s="256"/>
      <c r="BF748" s="256"/>
      <c r="BG748" s="256"/>
      <c r="BH748" s="256"/>
      <c r="BI748" s="256"/>
      <c r="BJ748" s="256"/>
      <c r="BK748" s="256"/>
      <c r="BL748" s="256"/>
      <c r="BM748" s="256"/>
      <c r="BN748" s="256"/>
      <c r="BO748" s="256"/>
      <c r="BP748" s="256"/>
      <c r="BQ748" s="256"/>
    </row>
    <row r="749" spans="1:69" s="255" customFormat="1" ht="12.75">
      <c r="A749" s="249">
        <v>2346.9885393806389</v>
      </c>
      <c r="B749" s="252" t="s">
        <v>416</v>
      </c>
      <c r="C749" s="251" t="s">
        <v>476</v>
      </c>
      <c r="D749" s="249">
        <v>727.81032791676409</v>
      </c>
      <c r="E749" s="224">
        <v>55.243920000000003</v>
      </c>
      <c r="F749" s="224">
        <v>0.29459999999999997</v>
      </c>
      <c r="G749" s="224">
        <v>1.5875999999999999</v>
      </c>
      <c r="H749" s="224">
        <v>0.38819999999999999</v>
      </c>
      <c r="I749" s="224">
        <v>10.564629999999999</v>
      </c>
      <c r="J749" s="224">
        <v>0.23669999999999999</v>
      </c>
      <c r="K749" s="224">
        <v>30.127739999999999</v>
      </c>
      <c r="L749" s="224">
        <v>2.25</v>
      </c>
      <c r="M749" s="224">
        <v>3.1600000000000003E-2</v>
      </c>
      <c r="N749" s="224">
        <v>100.72499000000001</v>
      </c>
      <c r="O749" s="276"/>
      <c r="P749" s="253">
        <v>1.9372902695109189</v>
      </c>
      <c r="Q749" s="253">
        <v>6.2709730489081128E-2</v>
      </c>
      <c r="R749" s="253">
        <v>2.9058571076916451E-3</v>
      </c>
      <c r="S749" s="253">
        <v>7.7689745923473679E-3</v>
      </c>
      <c r="T749" s="253">
        <v>1.0763193685807429E-2</v>
      </c>
      <c r="U749" s="253">
        <v>3.5651274002187705E-2</v>
      </c>
      <c r="V749" s="253">
        <v>0.13980365395374508</v>
      </c>
      <c r="W749" s="253">
        <v>0.8031070466582213</v>
      </c>
      <c r="X749" s="253">
        <v>0.77191018559144386</v>
      </c>
      <c r="Y749" s="253">
        <v>0.13437295179869488</v>
      </c>
      <c r="Z749" s="253">
        <v>7.0306294110380691E-3</v>
      </c>
      <c r="AA749" s="253">
        <v>8.4537689707524399E-2</v>
      </c>
      <c r="AB749" s="253">
        <v>2.1485434912987315E-3</v>
      </c>
      <c r="AC749" s="253">
        <f t="shared" si="38"/>
        <v>4</v>
      </c>
      <c r="AD749" s="249">
        <v>83.562157029170152</v>
      </c>
      <c r="AF749" s="224" t="s">
        <v>1687</v>
      </c>
      <c r="AG749" s="224" t="s">
        <v>1687</v>
      </c>
      <c r="AH749" s="224" t="s">
        <v>1687</v>
      </c>
      <c r="AI749" s="224" t="s">
        <v>1687</v>
      </c>
      <c r="AJ749" s="224" t="s">
        <v>1687</v>
      </c>
      <c r="AK749" s="224" t="s">
        <v>1687</v>
      </c>
      <c r="AL749" s="224" t="s">
        <v>1687</v>
      </c>
      <c r="AM749" s="224" t="s">
        <v>1687</v>
      </c>
      <c r="AN749" s="224" t="s">
        <v>1687</v>
      </c>
      <c r="AO749" s="256"/>
      <c r="AP749" s="252"/>
      <c r="AQ749" s="252"/>
      <c r="AR749" s="252"/>
      <c r="AS749" s="256"/>
      <c r="AT749" s="256"/>
      <c r="AU749" s="256"/>
      <c r="AV749" s="256"/>
      <c r="AW749" s="256"/>
      <c r="AX749" s="256"/>
      <c r="AY749" s="256"/>
      <c r="AZ749" s="256"/>
      <c r="BA749" s="256"/>
      <c r="BB749" s="256"/>
      <c r="BC749" s="256"/>
      <c r="BD749" s="256"/>
      <c r="BE749" s="256"/>
      <c r="BF749" s="256"/>
      <c r="BG749" s="256"/>
      <c r="BH749" s="256"/>
      <c r="BI749" s="256"/>
      <c r="BJ749" s="256"/>
      <c r="BK749" s="256"/>
      <c r="BL749" s="256"/>
      <c r="BM749" s="256"/>
      <c r="BN749" s="256"/>
      <c r="BO749" s="256"/>
      <c r="BP749" s="256"/>
      <c r="BQ749" s="256"/>
    </row>
    <row r="750" spans="1:69" s="255" customFormat="1" ht="12.75">
      <c r="A750" s="249">
        <v>2346.9885393806389</v>
      </c>
      <c r="B750" s="252" t="s">
        <v>416</v>
      </c>
      <c r="C750" s="251" t="s">
        <v>476</v>
      </c>
      <c r="D750" s="249">
        <v>737.78032791676412</v>
      </c>
      <c r="E750" s="224">
        <v>55.041110000000003</v>
      </c>
      <c r="F750" s="224">
        <v>0.31359999999999999</v>
      </c>
      <c r="G750" s="224">
        <v>1.6052999999999999</v>
      </c>
      <c r="H750" s="224">
        <v>0.38190000000000002</v>
      </c>
      <c r="I750" s="224">
        <v>10.684570000000001</v>
      </c>
      <c r="J750" s="224">
        <v>0.28129999999999999</v>
      </c>
      <c r="K750" s="224">
        <v>29.956910000000001</v>
      </c>
      <c r="L750" s="224">
        <v>2.2599999999999998</v>
      </c>
      <c r="M750" s="224">
        <v>4.41E-2</v>
      </c>
      <c r="N750" s="224">
        <v>100.56879000000001</v>
      </c>
      <c r="O750" s="276"/>
      <c r="P750" s="253">
        <v>1.9344906147077003</v>
      </c>
      <c r="Q750" s="253">
        <v>6.550938529229966E-2</v>
      </c>
      <c r="R750" s="253">
        <v>9.8597933279309657E-4</v>
      </c>
      <c r="S750" s="253">
        <v>8.2885058175385645E-3</v>
      </c>
      <c r="T750" s="253">
        <v>1.0612177780137469E-2</v>
      </c>
      <c r="U750" s="253">
        <v>4.0339357795460273E-2</v>
      </c>
      <c r="V750" s="253">
        <v>0.13954484484199298</v>
      </c>
      <c r="W750" s="253">
        <v>0.80022913443207777</v>
      </c>
      <c r="X750" s="253">
        <v>0.76935645831188504</v>
      </c>
      <c r="Y750" s="253">
        <v>0.13416123330664581</v>
      </c>
      <c r="Z750" s="253">
        <v>8.3740377591944998E-3</v>
      </c>
      <c r="AA750" s="253">
        <v>8.5103129371104647E-2</v>
      </c>
      <c r="AB750" s="253">
        <v>3.0051412511699293E-3</v>
      </c>
      <c r="AC750" s="253">
        <f t="shared" si="38"/>
        <v>3.9999999999999996</v>
      </c>
      <c r="AD750" s="249">
        <v>83.327656469811402</v>
      </c>
      <c r="AF750" s="224" t="s">
        <v>1687</v>
      </c>
      <c r="AG750" s="224" t="s">
        <v>1687</v>
      </c>
      <c r="AH750" s="224" t="s">
        <v>1687</v>
      </c>
      <c r="AI750" s="224" t="s">
        <v>1687</v>
      </c>
      <c r="AJ750" s="224" t="s">
        <v>1687</v>
      </c>
      <c r="AK750" s="224" t="s">
        <v>1687</v>
      </c>
      <c r="AL750" s="224" t="s">
        <v>1687</v>
      </c>
      <c r="AM750" s="224" t="s">
        <v>1687</v>
      </c>
      <c r="AN750" s="224" t="s">
        <v>1687</v>
      </c>
      <c r="AO750" s="256"/>
      <c r="AP750" s="252"/>
      <c r="AQ750" s="252"/>
      <c r="AR750" s="252"/>
      <c r="AS750" s="256"/>
      <c r="AT750" s="256"/>
      <c r="AU750" s="256"/>
      <c r="AV750" s="256"/>
      <c r="AW750" s="256"/>
      <c r="AX750" s="256"/>
      <c r="AY750" s="256"/>
      <c r="AZ750" s="256"/>
      <c r="BA750" s="256"/>
      <c r="BB750" s="256"/>
      <c r="BC750" s="256"/>
      <c r="BD750" s="256"/>
      <c r="BE750" s="256"/>
      <c r="BF750" s="256"/>
      <c r="BG750" s="256"/>
      <c r="BH750" s="256"/>
      <c r="BI750" s="256"/>
      <c r="BJ750" s="256"/>
      <c r="BK750" s="256"/>
      <c r="BL750" s="256"/>
      <c r="BM750" s="256"/>
      <c r="BN750" s="256"/>
      <c r="BO750" s="256"/>
      <c r="BP750" s="256"/>
      <c r="BQ750" s="256"/>
    </row>
    <row r="751" spans="1:69" s="255" customFormat="1" ht="12.75">
      <c r="A751" s="249">
        <v>2346.9885393806389</v>
      </c>
      <c r="B751" s="252" t="s">
        <v>416</v>
      </c>
      <c r="C751" s="251" t="s">
        <v>476</v>
      </c>
      <c r="D751" s="249">
        <v>747.75032791676415</v>
      </c>
      <c r="E751" s="224">
        <v>55.101959999999998</v>
      </c>
      <c r="F751" s="224">
        <v>0.35149999999999998</v>
      </c>
      <c r="G751" s="224">
        <v>1.6329</v>
      </c>
      <c r="H751" s="224">
        <v>0.3579</v>
      </c>
      <c r="I751" s="224">
        <v>10.574630000000001</v>
      </c>
      <c r="J751" s="224">
        <v>0.28339999999999999</v>
      </c>
      <c r="K751" s="224">
        <v>30.10764</v>
      </c>
      <c r="L751" s="224">
        <v>2.2599999999999998</v>
      </c>
      <c r="M751" s="224">
        <v>3.7699999999999997E-2</v>
      </c>
      <c r="N751" s="224">
        <v>100.70763000000001</v>
      </c>
      <c r="O751" s="276"/>
      <c r="P751" s="253">
        <v>1.9328075445909472</v>
      </c>
      <c r="Q751" s="253">
        <v>6.7192455409052831E-2</v>
      </c>
      <c r="R751" s="253">
        <v>3.1268994343802703E-4</v>
      </c>
      <c r="S751" s="253">
        <v>9.2718766132039426E-3</v>
      </c>
      <c r="T751" s="253">
        <v>9.9256436352480361E-3</v>
      </c>
      <c r="U751" s="253">
        <v>4.0974319906768031E-2</v>
      </c>
      <c r="V751" s="253">
        <v>0.13720048630530746</v>
      </c>
      <c r="W751" s="253">
        <v>0.80231498359603381</v>
      </c>
      <c r="X751" s="253">
        <v>0.77205508705632842</v>
      </c>
      <c r="Y751" s="253">
        <v>0.13202586959531187</v>
      </c>
      <c r="Z751" s="253">
        <v>8.4199041989680718E-3</v>
      </c>
      <c r="AA751" s="253">
        <v>8.4935187846585269E-2</v>
      </c>
      <c r="AB751" s="253">
        <v>2.5639513028064653E-3</v>
      </c>
      <c r="AC751" s="253">
        <f t="shared" si="38"/>
        <v>3.9999999999999996</v>
      </c>
      <c r="AD751" s="249">
        <v>83.53998243949647</v>
      </c>
      <c r="AF751" s="224" t="s">
        <v>1687</v>
      </c>
      <c r="AG751" s="224" t="s">
        <v>1687</v>
      </c>
      <c r="AH751" s="224" t="s">
        <v>1687</v>
      </c>
      <c r="AI751" s="224" t="s">
        <v>1687</v>
      </c>
      <c r="AJ751" s="224" t="s">
        <v>1687</v>
      </c>
      <c r="AK751" s="224" t="s">
        <v>1687</v>
      </c>
      <c r="AL751" s="224" t="s">
        <v>1687</v>
      </c>
      <c r="AM751" s="224" t="s">
        <v>1687</v>
      </c>
      <c r="AN751" s="224" t="s">
        <v>1687</v>
      </c>
      <c r="AO751" s="256"/>
      <c r="AP751" s="252"/>
      <c r="AQ751" s="252"/>
      <c r="AR751" s="252"/>
      <c r="AS751" s="256"/>
      <c r="AT751" s="256"/>
      <c r="AU751" s="256"/>
      <c r="AV751" s="256"/>
      <c r="AW751" s="256"/>
      <c r="AX751" s="256"/>
      <c r="AY751" s="256"/>
      <c r="AZ751" s="256"/>
      <c r="BA751" s="256"/>
      <c r="BB751" s="256"/>
      <c r="BC751" s="256"/>
      <c r="BD751" s="256"/>
      <c r="BE751" s="256"/>
      <c r="BF751" s="256"/>
      <c r="BG751" s="256"/>
      <c r="BH751" s="256"/>
      <c r="BI751" s="256"/>
      <c r="BJ751" s="256"/>
      <c r="BK751" s="256"/>
      <c r="BL751" s="256"/>
      <c r="BM751" s="256"/>
      <c r="BN751" s="256"/>
      <c r="BO751" s="256"/>
      <c r="BP751" s="256"/>
      <c r="BQ751" s="256"/>
    </row>
    <row r="752" spans="1:69" s="255" customFormat="1" ht="12.75">
      <c r="A752" s="249">
        <v>2346.9885393806389</v>
      </c>
      <c r="B752" s="252" t="s">
        <v>416</v>
      </c>
      <c r="C752" s="251" t="s">
        <v>476</v>
      </c>
      <c r="D752" s="249">
        <v>757.72032791676418</v>
      </c>
      <c r="E752" s="224">
        <v>54.98028</v>
      </c>
      <c r="F752" s="224">
        <v>0.3538</v>
      </c>
      <c r="G752" s="224">
        <v>1.6176999999999999</v>
      </c>
      <c r="H752" s="224">
        <v>0.38979999999999998</v>
      </c>
      <c r="I752" s="224">
        <v>10.544639999999999</v>
      </c>
      <c r="J752" s="224">
        <v>0.24010000000000001</v>
      </c>
      <c r="K752" s="224">
        <v>30.027249999999999</v>
      </c>
      <c r="L752" s="224">
        <v>2.2599999999999998</v>
      </c>
      <c r="M752" s="224">
        <v>3.0200000000000001E-2</v>
      </c>
      <c r="N752" s="224">
        <v>100.44376999999999</v>
      </c>
      <c r="O752" s="276"/>
      <c r="P752" s="253">
        <v>1.9337756404156481</v>
      </c>
      <c r="Q752" s="253">
        <v>6.6224359584351911E-2</v>
      </c>
      <c r="R752" s="253">
        <v>8.3398776760912341E-4</v>
      </c>
      <c r="S752" s="253">
        <v>9.3578852555953728E-3</v>
      </c>
      <c r="T752" s="253">
        <v>1.0839678158998015E-2</v>
      </c>
      <c r="U752" s="253">
        <v>3.789438113939525E-2</v>
      </c>
      <c r="V752" s="253">
        <v>0.13874663409915255</v>
      </c>
      <c r="W752" s="253">
        <v>0.80232743357924963</v>
      </c>
      <c r="X752" s="253">
        <v>0.77210215621148848</v>
      </c>
      <c r="Y752" s="253">
        <v>0.13351977119508618</v>
      </c>
      <c r="Z752" s="253">
        <v>7.1528157340077616E-3</v>
      </c>
      <c r="AA752" s="253">
        <v>8.516579886657763E-2</v>
      </c>
      <c r="AB752" s="253">
        <v>2.0594579928399129E-3</v>
      </c>
      <c r="AC752" s="253">
        <f t="shared" si="38"/>
        <v>4</v>
      </c>
      <c r="AD752" s="249">
        <v>83.542270493017341</v>
      </c>
      <c r="AF752" s="224" t="s">
        <v>1687</v>
      </c>
      <c r="AG752" s="224" t="s">
        <v>1687</v>
      </c>
      <c r="AH752" s="224" t="s">
        <v>1687</v>
      </c>
      <c r="AI752" s="224" t="s">
        <v>1687</v>
      </c>
      <c r="AJ752" s="224" t="s">
        <v>1687</v>
      </c>
      <c r="AK752" s="224" t="s">
        <v>1687</v>
      </c>
      <c r="AL752" s="224" t="s">
        <v>1687</v>
      </c>
      <c r="AM752" s="224" t="s">
        <v>1687</v>
      </c>
      <c r="AN752" s="224" t="s">
        <v>1687</v>
      </c>
      <c r="AO752" s="256"/>
      <c r="AP752" s="252"/>
      <c r="AQ752" s="252"/>
      <c r="AR752" s="252"/>
      <c r="AS752" s="256"/>
      <c r="AT752" s="256"/>
      <c r="AU752" s="256"/>
      <c r="AV752" s="256"/>
      <c r="AW752" s="256"/>
      <c r="AX752" s="256"/>
      <c r="AY752" s="256"/>
      <c r="AZ752" s="256"/>
      <c r="BA752" s="256"/>
      <c r="BB752" s="256"/>
      <c r="BC752" s="256"/>
      <c r="BD752" s="256"/>
      <c r="BE752" s="256"/>
      <c r="BF752" s="256"/>
      <c r="BG752" s="256"/>
      <c r="BH752" s="256"/>
      <c r="BI752" s="256"/>
      <c r="BJ752" s="256"/>
      <c r="BK752" s="256"/>
      <c r="BL752" s="256"/>
      <c r="BM752" s="256"/>
      <c r="BN752" s="256"/>
      <c r="BO752" s="256"/>
      <c r="BP752" s="256"/>
      <c r="BQ752" s="256"/>
    </row>
    <row r="753" spans="1:69" s="255" customFormat="1" ht="12.75">
      <c r="A753" s="249">
        <v>2346.9885393806389</v>
      </c>
      <c r="B753" s="252" t="s">
        <v>416</v>
      </c>
      <c r="C753" s="251" t="s">
        <v>476</v>
      </c>
      <c r="D753" s="249">
        <v>767.6903279167642</v>
      </c>
      <c r="E753" s="224">
        <v>55.061399999999999</v>
      </c>
      <c r="F753" s="224">
        <v>0.36309999999999998</v>
      </c>
      <c r="G753" s="224">
        <v>1.6105</v>
      </c>
      <c r="H753" s="224">
        <v>0.34360000000000002</v>
      </c>
      <c r="I753" s="224">
        <v>10.584619999999999</v>
      </c>
      <c r="J753" s="224">
        <v>0.22320000000000001</v>
      </c>
      <c r="K753" s="224">
        <v>30.067450000000001</v>
      </c>
      <c r="L753" s="224">
        <v>2.2599999999999998</v>
      </c>
      <c r="M753" s="224">
        <v>3.09E-2</v>
      </c>
      <c r="N753" s="224">
        <v>100.54477000000001</v>
      </c>
      <c r="O753" s="276"/>
      <c r="P753" s="253">
        <v>1.934527905957292</v>
      </c>
      <c r="Q753" s="253">
        <v>6.547209404270804E-2</v>
      </c>
      <c r="R753" s="253">
        <v>1.2153697658243701E-3</v>
      </c>
      <c r="S753" s="253">
        <v>9.5934484745851169E-3</v>
      </c>
      <c r="T753" s="253">
        <v>9.5445689461637791E-3</v>
      </c>
      <c r="U753" s="253">
        <v>3.7630166222051287E-2</v>
      </c>
      <c r="V753" s="253">
        <v>0.13933476357209018</v>
      </c>
      <c r="W753" s="253">
        <v>0.80268168301928566</v>
      </c>
      <c r="X753" s="253">
        <v>0.77214546275804252</v>
      </c>
      <c r="Y753" s="253">
        <v>0.13403408570626257</v>
      </c>
      <c r="Z753" s="253">
        <v>6.6421347009235718E-3</v>
      </c>
      <c r="AA753" s="253">
        <v>8.5073408994269961E-2</v>
      </c>
      <c r="AB753" s="253">
        <v>2.1049078405013205E-3</v>
      </c>
      <c r="AC753" s="253">
        <f t="shared" si="38"/>
        <v>4.0000000000000009</v>
      </c>
      <c r="AD753" s="249">
        <v>83.508606366469735</v>
      </c>
      <c r="AF753" s="224" t="s">
        <v>1687</v>
      </c>
      <c r="AG753" s="224" t="s">
        <v>1687</v>
      </c>
      <c r="AH753" s="224" t="s">
        <v>1687</v>
      </c>
      <c r="AI753" s="224" t="s">
        <v>1687</v>
      </c>
      <c r="AJ753" s="224" t="s">
        <v>1687</v>
      </c>
      <c r="AK753" s="224" t="s">
        <v>1687</v>
      </c>
      <c r="AL753" s="224" t="s">
        <v>1687</v>
      </c>
      <c r="AM753" s="224" t="s">
        <v>1687</v>
      </c>
      <c r="AN753" s="224" t="s">
        <v>1687</v>
      </c>
      <c r="AO753" s="256"/>
      <c r="AP753" s="252"/>
      <c r="AQ753" s="252"/>
      <c r="AR753" s="252"/>
      <c r="AS753" s="256"/>
      <c r="AT753" s="256"/>
      <c r="AU753" s="256"/>
      <c r="AV753" s="256"/>
      <c r="AW753" s="256"/>
      <c r="AX753" s="256"/>
      <c r="AY753" s="256"/>
      <c r="AZ753" s="256"/>
      <c r="BA753" s="256"/>
      <c r="BB753" s="256"/>
      <c r="BC753" s="256"/>
      <c r="BD753" s="256"/>
      <c r="BE753" s="256"/>
      <c r="BF753" s="256"/>
      <c r="BG753" s="256"/>
      <c r="BH753" s="256"/>
      <c r="BI753" s="256"/>
      <c r="BJ753" s="256"/>
      <c r="BK753" s="256"/>
      <c r="BL753" s="256"/>
      <c r="BM753" s="256"/>
      <c r="BN753" s="256"/>
      <c r="BO753" s="256"/>
      <c r="BP753" s="256"/>
      <c r="BQ753" s="256"/>
    </row>
    <row r="754" spans="1:69" s="255" customFormat="1" ht="12.75">
      <c r="A754" s="249">
        <v>2346.9885393806389</v>
      </c>
      <c r="B754" s="252" t="s">
        <v>416</v>
      </c>
      <c r="C754" s="251" t="s">
        <v>476</v>
      </c>
      <c r="D754" s="249">
        <v>777.66032791676423</v>
      </c>
      <c r="E754" s="224">
        <v>55.101959999999998</v>
      </c>
      <c r="F754" s="224">
        <v>0.36649999999999999</v>
      </c>
      <c r="G754" s="224">
        <v>1.6082000000000001</v>
      </c>
      <c r="H754" s="224">
        <v>0.35580000000000001</v>
      </c>
      <c r="I754" s="224">
        <v>10.594620000000001</v>
      </c>
      <c r="J754" s="224">
        <v>0.21679999999999999</v>
      </c>
      <c r="K754" s="224">
        <v>30.077500000000001</v>
      </c>
      <c r="L754" s="224">
        <v>2.2400000000000002</v>
      </c>
      <c r="M754" s="224">
        <v>3.95E-2</v>
      </c>
      <c r="N754" s="224">
        <v>100.60088000000002</v>
      </c>
      <c r="O754" s="276"/>
      <c r="P754" s="253">
        <v>1.934878483379918</v>
      </c>
      <c r="Q754" s="253">
        <v>6.5121516620082032E-2</v>
      </c>
      <c r="R754" s="253">
        <v>1.4337501292436272E-3</v>
      </c>
      <c r="S754" s="253">
        <v>9.6779054774834665E-3</v>
      </c>
      <c r="T754" s="253">
        <v>9.8779769124907064E-3</v>
      </c>
      <c r="U754" s="253">
        <v>3.7143225053020146E-2</v>
      </c>
      <c r="V754" s="253">
        <v>0.13960287950204592</v>
      </c>
      <c r="W754" s="253">
        <v>0.80226426292571573</v>
      </c>
      <c r="X754" s="253">
        <v>0.77221494180502925</v>
      </c>
      <c r="Y754" s="253">
        <v>0.13437396435601767</v>
      </c>
      <c r="Z754" s="253">
        <v>6.4480985295461797E-3</v>
      </c>
      <c r="AA754" s="253">
        <v>8.4273748879769114E-2</v>
      </c>
      <c r="AB754" s="253">
        <v>2.6892464296377596E-3</v>
      </c>
      <c r="AC754" s="253">
        <f t="shared" si="38"/>
        <v>4</v>
      </c>
      <c r="AD754" s="249">
        <v>83.500202123530244</v>
      </c>
      <c r="AF754" s="224" t="s">
        <v>1687</v>
      </c>
      <c r="AG754" s="224" t="s">
        <v>1687</v>
      </c>
      <c r="AH754" s="224" t="s">
        <v>1687</v>
      </c>
      <c r="AI754" s="224" t="s">
        <v>1687</v>
      </c>
      <c r="AJ754" s="224" t="s">
        <v>1687</v>
      </c>
      <c r="AK754" s="224" t="s">
        <v>1687</v>
      </c>
      <c r="AL754" s="224" t="s">
        <v>1687</v>
      </c>
      <c r="AM754" s="224" t="s">
        <v>1687</v>
      </c>
      <c r="AN754" s="224" t="s">
        <v>1687</v>
      </c>
      <c r="AO754" s="256"/>
      <c r="AP754" s="252"/>
      <c r="AQ754" s="252"/>
      <c r="AR754" s="252"/>
      <c r="AS754" s="256"/>
      <c r="AT754" s="256"/>
      <c r="AU754" s="256"/>
      <c r="AV754" s="256"/>
      <c r="AW754" s="256"/>
      <c r="AX754" s="256"/>
      <c r="AY754" s="256"/>
      <c r="AZ754" s="256"/>
      <c r="BA754" s="256"/>
      <c r="BB754" s="256"/>
      <c r="BC754" s="256"/>
      <c r="BD754" s="256"/>
      <c r="BE754" s="256"/>
      <c r="BF754" s="256"/>
      <c r="BG754" s="256"/>
      <c r="BH754" s="256"/>
      <c r="BI754" s="256"/>
      <c r="BJ754" s="256"/>
      <c r="BK754" s="256"/>
      <c r="BL754" s="256"/>
      <c r="BM754" s="256"/>
      <c r="BN754" s="256"/>
      <c r="BO754" s="256"/>
      <c r="BP754" s="256"/>
      <c r="BQ754" s="256"/>
    </row>
    <row r="755" spans="1:69" s="255" customFormat="1" ht="12.75">
      <c r="A755" s="249">
        <v>2346.9885393806389</v>
      </c>
      <c r="B755" s="252" t="s">
        <v>416</v>
      </c>
      <c r="C755" s="251" t="s">
        <v>476</v>
      </c>
      <c r="D755" s="249">
        <v>787.63032791676426</v>
      </c>
      <c r="E755" s="224">
        <v>55.03098</v>
      </c>
      <c r="F755" s="224">
        <v>0.3523</v>
      </c>
      <c r="G755" s="224">
        <v>1.6024</v>
      </c>
      <c r="H755" s="224">
        <v>0.38979999999999998</v>
      </c>
      <c r="I755" s="224">
        <v>10.624599999999999</v>
      </c>
      <c r="J755" s="224">
        <v>0.2276</v>
      </c>
      <c r="K755" s="224">
        <v>29.956910000000001</v>
      </c>
      <c r="L755" s="224">
        <v>2.27</v>
      </c>
      <c r="M755" s="224">
        <v>3.4700000000000002E-2</v>
      </c>
      <c r="N755" s="224">
        <v>100.48928999999998</v>
      </c>
      <c r="O755" s="276"/>
      <c r="P755" s="253">
        <v>1.9355180119346336</v>
      </c>
      <c r="Q755" s="253">
        <v>6.4481988065366425E-2</v>
      </c>
      <c r="R755" s="253">
        <v>1.9407278657004312E-3</v>
      </c>
      <c r="S755" s="253">
        <v>9.3180140878899222E-3</v>
      </c>
      <c r="T755" s="253">
        <v>1.0839449346010655E-2</v>
      </c>
      <c r="U755" s="253">
        <v>3.5432063599953878E-2</v>
      </c>
      <c r="V755" s="253">
        <v>0.14132288554132846</v>
      </c>
      <c r="W755" s="253">
        <v>0.80114685955911669</v>
      </c>
      <c r="X755" s="253">
        <v>0.76956141121134625</v>
      </c>
      <c r="Y755" s="253">
        <v>0.13575118960523005</v>
      </c>
      <c r="Z755" s="253">
        <v>6.7802852822962858E-3</v>
      </c>
      <c r="AA755" s="253">
        <v>8.5540832979049755E-2</v>
      </c>
      <c r="AB755" s="253">
        <v>2.3662809220776643E-3</v>
      </c>
      <c r="AC755" s="253">
        <f t="shared" si="38"/>
        <v>4</v>
      </c>
      <c r="AD755" s="249">
        <v>83.405705841712049</v>
      </c>
      <c r="AF755" s="224" t="s">
        <v>1687</v>
      </c>
      <c r="AG755" s="224" t="s">
        <v>1687</v>
      </c>
      <c r="AH755" s="224" t="s">
        <v>1687</v>
      </c>
      <c r="AI755" s="224" t="s">
        <v>1687</v>
      </c>
      <c r="AJ755" s="224" t="s">
        <v>1687</v>
      </c>
      <c r="AK755" s="224" t="s">
        <v>1687</v>
      </c>
      <c r="AL755" s="224" t="s">
        <v>1687</v>
      </c>
      <c r="AM755" s="224" t="s">
        <v>1687</v>
      </c>
      <c r="AN755" s="224" t="s">
        <v>1687</v>
      </c>
      <c r="AO755" s="256"/>
      <c r="AP755" s="252"/>
      <c r="AQ755" s="252"/>
      <c r="AR755" s="252"/>
      <c r="AS755" s="256"/>
      <c r="AT755" s="256"/>
      <c r="AU755" s="256"/>
      <c r="AV755" s="256"/>
      <c r="AW755" s="256"/>
      <c r="AX755" s="256"/>
      <c r="AY755" s="256"/>
      <c r="AZ755" s="256"/>
      <c r="BA755" s="256"/>
      <c r="BB755" s="256"/>
      <c r="BC755" s="256"/>
      <c r="BD755" s="256"/>
      <c r="BE755" s="256"/>
      <c r="BF755" s="256"/>
      <c r="BG755" s="256"/>
      <c r="BH755" s="256"/>
      <c r="BI755" s="256"/>
      <c r="BJ755" s="256"/>
      <c r="BK755" s="256"/>
      <c r="BL755" s="256"/>
      <c r="BM755" s="256"/>
      <c r="BN755" s="256"/>
      <c r="BO755" s="256"/>
      <c r="BP755" s="256"/>
      <c r="BQ755" s="256"/>
    </row>
    <row r="756" spans="1:69" s="255" customFormat="1" ht="12.75">
      <c r="A756" s="249">
        <v>2346.9885393806389</v>
      </c>
      <c r="B756" s="252" t="s">
        <v>416</v>
      </c>
      <c r="C756" s="251" t="s">
        <v>476</v>
      </c>
      <c r="D756" s="249">
        <v>797.60032791676429</v>
      </c>
      <c r="E756" s="224">
        <v>55.112090000000002</v>
      </c>
      <c r="F756" s="224">
        <v>0.35649999999999998</v>
      </c>
      <c r="G756" s="224">
        <v>1.6160000000000001</v>
      </c>
      <c r="H756" s="224">
        <v>0.3881</v>
      </c>
      <c r="I756" s="224">
        <v>10.544639999999999</v>
      </c>
      <c r="J756" s="224">
        <v>0.17399999999999999</v>
      </c>
      <c r="K756" s="224">
        <v>30.047350000000002</v>
      </c>
      <c r="L756" s="224">
        <v>2.2599999999999998</v>
      </c>
      <c r="M756" s="224">
        <v>3.3599999999999998E-2</v>
      </c>
      <c r="N756" s="224">
        <v>100.53228000000003</v>
      </c>
      <c r="O756" s="276"/>
      <c r="P756" s="253">
        <v>1.9365205266661885</v>
      </c>
      <c r="Q756" s="253">
        <v>6.3479473333811542E-2</v>
      </c>
      <c r="R756" s="253">
        <v>3.4430492465138407E-3</v>
      </c>
      <c r="S756" s="253">
        <v>9.4200998711927251E-3</v>
      </c>
      <c r="T756" s="253">
        <v>1.0781874729229698E-2</v>
      </c>
      <c r="U756" s="253">
        <v>3.2703431657745696E-2</v>
      </c>
      <c r="V756" s="253">
        <v>0.1412875296412289</v>
      </c>
      <c r="W756" s="253">
        <v>0.80236401485408948</v>
      </c>
      <c r="X756" s="253">
        <v>0.77158240899942554</v>
      </c>
      <c r="Y756" s="253">
        <v>0.13586722542882432</v>
      </c>
      <c r="Z756" s="253">
        <v>5.1785742953630977E-3</v>
      </c>
      <c r="AA756" s="253">
        <v>8.5082709234324108E-2</v>
      </c>
      <c r="AB756" s="253">
        <v>2.2890820420629256E-3</v>
      </c>
      <c r="AC756" s="253">
        <f t="shared" si="38"/>
        <v>4</v>
      </c>
      <c r="AD756" s="249">
        <v>83.551468926908427</v>
      </c>
      <c r="AF756" s="224" t="s">
        <v>1687</v>
      </c>
      <c r="AG756" s="224" t="s">
        <v>1687</v>
      </c>
      <c r="AH756" s="224" t="s">
        <v>1687</v>
      </c>
      <c r="AI756" s="224" t="s">
        <v>1687</v>
      </c>
      <c r="AJ756" s="224" t="s">
        <v>1687</v>
      </c>
      <c r="AK756" s="224" t="s">
        <v>1687</v>
      </c>
      <c r="AL756" s="224" t="s">
        <v>1687</v>
      </c>
      <c r="AM756" s="224" t="s">
        <v>1687</v>
      </c>
      <c r="AN756" s="224" t="s">
        <v>1687</v>
      </c>
      <c r="AO756" s="256"/>
      <c r="AP756" s="252"/>
      <c r="AQ756" s="252"/>
      <c r="AR756" s="252"/>
      <c r="AS756" s="256"/>
      <c r="AT756" s="256"/>
      <c r="AU756" s="256"/>
      <c r="AV756" s="256"/>
      <c r="AW756" s="256"/>
      <c r="AX756" s="256"/>
      <c r="AY756" s="256"/>
      <c r="AZ756" s="256"/>
      <c r="BA756" s="256"/>
      <c r="BB756" s="256"/>
      <c r="BC756" s="256"/>
      <c r="BD756" s="256"/>
      <c r="BE756" s="256"/>
      <c r="BF756" s="256"/>
      <c r="BG756" s="256"/>
      <c r="BH756" s="256"/>
      <c r="BI756" s="256"/>
      <c r="BJ756" s="256"/>
      <c r="BK756" s="256"/>
      <c r="BL756" s="256"/>
      <c r="BM756" s="256"/>
      <c r="BN756" s="256"/>
      <c r="BO756" s="256"/>
      <c r="BP756" s="256"/>
      <c r="BQ756" s="256"/>
    </row>
    <row r="757" spans="1:69" s="255" customFormat="1" ht="12.75">
      <c r="A757" s="249">
        <v>2346.9885393806389</v>
      </c>
      <c r="B757" s="252" t="s">
        <v>416</v>
      </c>
      <c r="C757" s="251" t="s">
        <v>476</v>
      </c>
      <c r="D757" s="249">
        <v>807.57032791676431</v>
      </c>
      <c r="E757" s="224">
        <v>55.00056</v>
      </c>
      <c r="F757" s="224">
        <v>0.36009999999999998</v>
      </c>
      <c r="G757" s="224">
        <v>1.5801000000000001</v>
      </c>
      <c r="H757" s="224">
        <v>0.37430000000000002</v>
      </c>
      <c r="I757" s="224">
        <v>10.584619999999999</v>
      </c>
      <c r="J757" s="224">
        <v>0.23899999999999999</v>
      </c>
      <c r="K757" s="224">
        <v>29.926760000000002</v>
      </c>
      <c r="L757" s="224">
        <v>2.29</v>
      </c>
      <c r="M757" s="224">
        <v>2.98E-2</v>
      </c>
      <c r="N757" s="224">
        <v>100.38524000000001</v>
      </c>
      <c r="O757" s="276"/>
      <c r="P757" s="253">
        <v>1.936489478209668</v>
      </c>
      <c r="Q757" s="253">
        <v>6.3510521790332009E-2</v>
      </c>
      <c r="R757" s="253">
        <v>2.0569330779753869E-3</v>
      </c>
      <c r="S757" s="253">
        <v>9.5343677875566919E-3</v>
      </c>
      <c r="T757" s="253">
        <v>1.0419413472081996E-2</v>
      </c>
      <c r="U757" s="253">
        <v>3.399972164227627E-2</v>
      </c>
      <c r="V757" s="253">
        <v>0.14179896425963809</v>
      </c>
      <c r="W757" s="253">
        <v>0.80219059976047258</v>
      </c>
      <c r="X757" s="253">
        <v>0.76859270468139296</v>
      </c>
      <c r="Y757" s="253">
        <v>0.13586004310431662</v>
      </c>
      <c r="Z757" s="253">
        <v>7.1274088243925048E-3</v>
      </c>
      <c r="AA757" s="253">
        <v>8.6385561412780906E-2</v>
      </c>
      <c r="AB757" s="253">
        <v>2.0342819771169232E-3</v>
      </c>
      <c r="AC757" s="253">
        <f t="shared" si="38"/>
        <v>4.0000000000000018</v>
      </c>
      <c r="AD757" s="249">
        <v>83.443913625570659</v>
      </c>
      <c r="AF757" s="224" t="s">
        <v>1687</v>
      </c>
      <c r="AG757" s="224" t="s">
        <v>1687</v>
      </c>
      <c r="AH757" s="224" t="s">
        <v>1687</v>
      </c>
      <c r="AI757" s="224" t="s">
        <v>1687</v>
      </c>
      <c r="AJ757" s="224" t="s">
        <v>1687</v>
      </c>
      <c r="AK757" s="224" t="s">
        <v>1687</v>
      </c>
      <c r="AL757" s="224" t="s">
        <v>1687</v>
      </c>
      <c r="AM757" s="224" t="s">
        <v>1687</v>
      </c>
      <c r="AN757" s="224" t="s">
        <v>1687</v>
      </c>
      <c r="AO757" s="256"/>
      <c r="AP757" s="252"/>
      <c r="AQ757" s="252"/>
      <c r="AR757" s="252"/>
      <c r="AS757" s="256"/>
      <c r="AT757" s="256"/>
      <c r="AU757" s="256"/>
      <c r="AV757" s="256"/>
      <c r="AW757" s="256"/>
      <c r="AX757" s="256"/>
      <c r="AY757" s="256"/>
      <c r="AZ757" s="256"/>
      <c r="BA757" s="256"/>
      <c r="BB757" s="256"/>
      <c r="BC757" s="256"/>
      <c r="BD757" s="256"/>
      <c r="BE757" s="256"/>
      <c r="BF757" s="256"/>
      <c r="BG757" s="256"/>
      <c r="BH757" s="256"/>
      <c r="BI757" s="256"/>
      <c r="BJ757" s="256"/>
      <c r="BK757" s="256"/>
      <c r="BL757" s="256"/>
      <c r="BM757" s="256"/>
      <c r="BN757" s="256"/>
      <c r="BO757" s="256"/>
      <c r="BP757" s="256"/>
      <c r="BQ757" s="256"/>
    </row>
    <row r="758" spans="1:69" s="255" customFormat="1" ht="12.75">
      <c r="A758" s="249">
        <v>2346.9885393806389</v>
      </c>
      <c r="B758" s="252" t="s">
        <v>416</v>
      </c>
      <c r="C758" s="251" t="s">
        <v>476</v>
      </c>
      <c r="D758" s="249">
        <v>817.54032791676434</v>
      </c>
      <c r="E758" s="224">
        <v>54.716630000000002</v>
      </c>
      <c r="F758" s="224">
        <v>0.37809999999999999</v>
      </c>
      <c r="G758" s="224">
        <v>1.6099000000000001</v>
      </c>
      <c r="H758" s="224">
        <v>0.37069999999999997</v>
      </c>
      <c r="I758" s="224">
        <v>10.564629999999999</v>
      </c>
      <c r="J758" s="224">
        <v>0.23089999999999999</v>
      </c>
      <c r="K758" s="224">
        <v>29.936810000000001</v>
      </c>
      <c r="L758" s="224">
        <v>2.2400000000000002</v>
      </c>
      <c r="M758" s="224">
        <v>3.3099999999999997E-2</v>
      </c>
      <c r="N758" s="224">
        <v>100.08077</v>
      </c>
      <c r="O758" s="276"/>
      <c r="P758" s="253">
        <v>1.9314891614895806</v>
      </c>
      <c r="Q758" s="253">
        <v>6.6977287813955649E-2</v>
      </c>
      <c r="R758" s="253" t="s">
        <v>462</v>
      </c>
      <c r="S758" s="253">
        <v>1.0036917644876714E-2</v>
      </c>
      <c r="T758" s="253">
        <v>1.0345963340934072E-2</v>
      </c>
      <c r="U758" s="253">
        <v>4.1890005645392137E-2</v>
      </c>
      <c r="V758" s="253">
        <v>0.13741833278579346</v>
      </c>
      <c r="W758" s="253">
        <v>0.80184233127946725</v>
      </c>
      <c r="X758" s="253">
        <v>0.77354373767954432</v>
      </c>
      <c r="Y758" s="253">
        <v>0.13256856943334111</v>
      </c>
      <c r="Z758" s="253">
        <v>6.9037110545229321E-3</v>
      </c>
      <c r="AA758" s="253">
        <v>8.4718566763395078E-2</v>
      </c>
      <c r="AB758" s="253">
        <v>2.2654150691964691E-3</v>
      </c>
      <c r="AC758" s="253">
        <f t="shared" si="38"/>
        <v>3.9999999999999996</v>
      </c>
      <c r="AD758" s="249">
        <v>83.474644938489263</v>
      </c>
      <c r="AF758" s="224" t="s">
        <v>1687</v>
      </c>
      <c r="AG758" s="224" t="s">
        <v>1687</v>
      </c>
      <c r="AH758" s="224" t="s">
        <v>1687</v>
      </c>
      <c r="AI758" s="224" t="s">
        <v>1687</v>
      </c>
      <c r="AJ758" s="224" t="s">
        <v>1687</v>
      </c>
      <c r="AK758" s="224" t="s">
        <v>1687</v>
      </c>
      <c r="AL758" s="224" t="s">
        <v>1687</v>
      </c>
      <c r="AM758" s="224" t="s">
        <v>1687</v>
      </c>
      <c r="AN758" s="224" t="s">
        <v>1687</v>
      </c>
      <c r="AO758" s="256"/>
      <c r="AP758" s="252"/>
      <c r="AQ758" s="252"/>
      <c r="AR758" s="252"/>
      <c r="AS758" s="256"/>
      <c r="AT758" s="256"/>
      <c r="AU758" s="256"/>
      <c r="AV758" s="256"/>
      <c r="AW758" s="256"/>
      <c r="AX758" s="256"/>
      <c r="AY758" s="256"/>
      <c r="AZ758" s="256"/>
      <c r="BA758" s="256"/>
      <c r="BB758" s="256"/>
      <c r="BC758" s="256"/>
      <c r="BD758" s="256"/>
      <c r="BE758" s="256"/>
      <c r="BF758" s="256"/>
      <c r="BG758" s="256"/>
      <c r="BH758" s="256"/>
      <c r="BI758" s="256"/>
      <c r="BJ758" s="256"/>
      <c r="BK758" s="256"/>
      <c r="BL758" s="256"/>
      <c r="BM758" s="256"/>
      <c r="BN758" s="256"/>
      <c r="BO758" s="256"/>
      <c r="BP758" s="256"/>
      <c r="BQ758" s="256"/>
    </row>
    <row r="759" spans="1:69" s="255" customFormat="1" ht="12.75">
      <c r="A759" s="249">
        <v>2346.9885393806389</v>
      </c>
      <c r="B759" s="252" t="s">
        <v>416</v>
      </c>
      <c r="C759" s="251" t="s">
        <v>476</v>
      </c>
      <c r="D759" s="249">
        <v>827.51032791676437</v>
      </c>
      <c r="E759" s="224">
        <v>54.564529999999998</v>
      </c>
      <c r="F759" s="224">
        <v>0.36270000000000002</v>
      </c>
      <c r="G759" s="224">
        <v>1.6184000000000001</v>
      </c>
      <c r="H759" s="224">
        <v>0.39379999999999998</v>
      </c>
      <c r="I759" s="224">
        <v>10.554639999999999</v>
      </c>
      <c r="J759" s="224">
        <v>0.2218</v>
      </c>
      <c r="K759" s="224">
        <v>29.685580000000002</v>
      </c>
      <c r="L759" s="224">
        <v>2.27</v>
      </c>
      <c r="M759" s="224">
        <v>3.9600000000000003E-2</v>
      </c>
      <c r="N759" s="224">
        <v>99.711049999999986</v>
      </c>
      <c r="O759" s="276"/>
      <c r="P759" s="253">
        <v>1.9343350465122904</v>
      </c>
      <c r="Q759" s="253">
        <v>6.5664953487709621E-2</v>
      </c>
      <c r="R759" s="253">
        <v>1.9531326334525367E-3</v>
      </c>
      <c r="S759" s="253">
        <v>9.669178697299257E-3</v>
      </c>
      <c r="T759" s="253">
        <v>1.1037543003790413E-2</v>
      </c>
      <c r="U759" s="253">
        <v>3.6057765047885937E-2</v>
      </c>
      <c r="V759" s="253">
        <v>0.14119284246932923</v>
      </c>
      <c r="W759" s="253">
        <v>0.80008953814824246</v>
      </c>
      <c r="X759" s="253">
        <v>0.76873858500749703</v>
      </c>
      <c r="Y759" s="253">
        <v>0.13566029895137555</v>
      </c>
      <c r="Z759" s="253">
        <v>6.6599131060489578E-3</v>
      </c>
      <c r="AA759" s="253">
        <v>8.6219358343060326E-2</v>
      </c>
      <c r="AB759" s="253">
        <v>2.7218445920181135E-3</v>
      </c>
      <c r="AC759" s="253">
        <f t="shared" si="38"/>
        <v>4</v>
      </c>
      <c r="AD759" s="249">
        <v>83.371184763539702</v>
      </c>
      <c r="AF759" s="224" t="s">
        <v>1687</v>
      </c>
      <c r="AG759" s="224" t="s">
        <v>1687</v>
      </c>
      <c r="AH759" s="224" t="s">
        <v>1687</v>
      </c>
      <c r="AI759" s="224" t="s">
        <v>1687</v>
      </c>
      <c r="AJ759" s="224" t="s">
        <v>1687</v>
      </c>
      <c r="AK759" s="224" t="s">
        <v>1687</v>
      </c>
      <c r="AL759" s="224" t="s">
        <v>1687</v>
      </c>
      <c r="AM759" s="224" t="s">
        <v>1687</v>
      </c>
      <c r="AN759" s="224" t="s">
        <v>1687</v>
      </c>
      <c r="AO759" s="256"/>
      <c r="AP759" s="252"/>
      <c r="AQ759" s="252"/>
      <c r="AR759" s="252"/>
      <c r="AS759" s="256"/>
      <c r="AT759" s="256"/>
      <c r="AU759" s="256"/>
      <c r="AV759" s="256"/>
      <c r="AW759" s="256"/>
      <c r="AX759" s="256"/>
      <c r="AY759" s="256"/>
      <c r="AZ759" s="256"/>
      <c r="BA759" s="256"/>
      <c r="BB759" s="256"/>
      <c r="BC759" s="256"/>
      <c r="BD759" s="256"/>
      <c r="BE759" s="256"/>
      <c r="BF759" s="256"/>
      <c r="BG759" s="256"/>
      <c r="BH759" s="256"/>
      <c r="BI759" s="256"/>
      <c r="BJ759" s="256"/>
      <c r="BK759" s="256"/>
      <c r="BL759" s="256"/>
      <c r="BM759" s="256"/>
      <c r="BN759" s="256"/>
      <c r="BO759" s="256"/>
      <c r="BP759" s="256"/>
      <c r="BQ759" s="256"/>
    </row>
    <row r="760" spans="1:69" s="255" customFormat="1" ht="12.75">
      <c r="A760" s="249">
        <v>2346.9885393806389</v>
      </c>
      <c r="B760" s="252" t="s">
        <v>416</v>
      </c>
      <c r="C760" s="251" t="s">
        <v>476</v>
      </c>
      <c r="D760" s="249">
        <v>837.4803279167644</v>
      </c>
      <c r="E760" s="224">
        <v>54.493549999999999</v>
      </c>
      <c r="F760" s="224">
        <v>0.35039999999999999</v>
      </c>
      <c r="G760" s="224">
        <v>1.6477999999999999</v>
      </c>
      <c r="H760" s="224">
        <v>0.39410000000000001</v>
      </c>
      <c r="I760" s="224">
        <v>10.46468</v>
      </c>
      <c r="J760" s="224">
        <v>0.2195</v>
      </c>
      <c r="K760" s="224">
        <v>29.675529999999998</v>
      </c>
      <c r="L760" s="224">
        <v>2.25</v>
      </c>
      <c r="M760" s="224">
        <v>3.8300000000000001E-2</v>
      </c>
      <c r="N760" s="224">
        <v>99.53385999999999</v>
      </c>
      <c r="O760" s="276"/>
      <c r="P760" s="253">
        <v>1.9345869832235167</v>
      </c>
      <c r="Q760" s="253">
        <v>6.5413016776483257E-2</v>
      </c>
      <c r="R760" s="253">
        <v>3.532079346974637E-3</v>
      </c>
      <c r="S760" s="253">
        <v>9.3546599882101903E-3</v>
      </c>
      <c r="T760" s="253">
        <v>1.1061779830038259E-2</v>
      </c>
      <c r="U760" s="253">
        <v>3.4746100968943594E-2</v>
      </c>
      <c r="V760" s="253">
        <v>0.14067040095242475</v>
      </c>
      <c r="W760" s="253">
        <v>0.80063497891340862</v>
      </c>
      <c r="X760" s="253">
        <v>0.76990931732630763</v>
      </c>
      <c r="Y760" s="253">
        <v>0.13527194691429131</v>
      </c>
      <c r="Z760" s="253">
        <v>6.6002961745686957E-3</v>
      </c>
      <c r="AA760" s="253">
        <v>8.5582176238937213E-2</v>
      </c>
      <c r="AB760" s="253">
        <v>2.6362633458950719E-3</v>
      </c>
      <c r="AC760" s="253">
        <f t="shared" si="38"/>
        <v>4</v>
      </c>
      <c r="AD760" s="249">
        <v>83.48484791959055</v>
      </c>
      <c r="AF760" s="224" t="s">
        <v>1687</v>
      </c>
      <c r="AG760" s="224" t="s">
        <v>1687</v>
      </c>
      <c r="AH760" s="224" t="s">
        <v>1687</v>
      </c>
      <c r="AI760" s="224" t="s">
        <v>1687</v>
      </c>
      <c r="AJ760" s="224" t="s">
        <v>1687</v>
      </c>
      <c r="AK760" s="224" t="s">
        <v>1687</v>
      </c>
      <c r="AL760" s="224" t="s">
        <v>1687</v>
      </c>
      <c r="AM760" s="224" t="s">
        <v>1687</v>
      </c>
      <c r="AN760" s="224" t="s">
        <v>1687</v>
      </c>
      <c r="AO760" s="256"/>
      <c r="AP760" s="252"/>
      <c r="AQ760" s="252"/>
      <c r="AR760" s="252"/>
      <c r="AS760" s="256"/>
      <c r="AT760" s="256"/>
      <c r="AU760" s="256"/>
      <c r="AV760" s="256"/>
      <c r="AW760" s="256"/>
      <c r="AX760" s="256"/>
      <c r="AY760" s="256"/>
      <c r="AZ760" s="256"/>
      <c r="BA760" s="256"/>
      <c r="BB760" s="256"/>
      <c r="BC760" s="256"/>
      <c r="BD760" s="256"/>
      <c r="BE760" s="256"/>
      <c r="BF760" s="256"/>
      <c r="BG760" s="256"/>
      <c r="BH760" s="256"/>
      <c r="BI760" s="256"/>
      <c r="BJ760" s="256"/>
      <c r="BK760" s="256"/>
      <c r="BL760" s="256"/>
      <c r="BM760" s="256"/>
      <c r="BN760" s="256"/>
      <c r="BO760" s="256"/>
      <c r="BP760" s="256"/>
      <c r="BQ760" s="256"/>
    </row>
    <row r="761" spans="1:69" s="255" customFormat="1" ht="12.75">
      <c r="A761" s="249">
        <v>2346.9885393806389</v>
      </c>
      <c r="B761" s="252" t="s">
        <v>416</v>
      </c>
      <c r="C761" s="251" t="s">
        <v>476</v>
      </c>
      <c r="D761" s="249">
        <v>847.45032791676442</v>
      </c>
      <c r="E761" s="224">
        <v>54.341439999999999</v>
      </c>
      <c r="F761" s="224">
        <v>0.32400000000000001</v>
      </c>
      <c r="G761" s="224">
        <v>1.6617999999999999</v>
      </c>
      <c r="H761" s="224">
        <v>0.42130000000000001</v>
      </c>
      <c r="I761" s="224">
        <v>10.4247</v>
      </c>
      <c r="J761" s="224">
        <v>0.252</v>
      </c>
      <c r="K761" s="224">
        <v>29.575030000000002</v>
      </c>
      <c r="L761" s="224">
        <v>2.2599999999999998</v>
      </c>
      <c r="M761" s="224">
        <v>4.1599999999999998E-2</v>
      </c>
      <c r="N761" s="224">
        <v>99.301869999999994</v>
      </c>
      <c r="O761" s="276"/>
      <c r="P761" s="253">
        <v>1.9338652580726079</v>
      </c>
      <c r="Q761" s="253">
        <v>6.6134741927392104E-2</v>
      </c>
      <c r="R761" s="253">
        <v>3.5647393567108665E-3</v>
      </c>
      <c r="S761" s="253">
        <v>8.6708331256893732E-3</v>
      </c>
      <c r="T761" s="253">
        <v>1.1853918661611493E-2</v>
      </c>
      <c r="U761" s="253">
        <v>3.6244770302856111E-2</v>
      </c>
      <c r="V761" s="253">
        <v>0.13970225614345114</v>
      </c>
      <c r="W761" s="253">
        <v>0.79996348240968074</v>
      </c>
      <c r="X761" s="253">
        <v>0.76905770479849289</v>
      </c>
      <c r="Y761" s="253">
        <v>0.1343050011998316</v>
      </c>
      <c r="Z761" s="253">
        <v>7.5959369061858444E-3</v>
      </c>
      <c r="AA761" s="253">
        <v>8.6171004450325633E-2</v>
      </c>
      <c r="AB761" s="253">
        <v>2.8703526451641062E-3</v>
      </c>
      <c r="AC761" s="253">
        <f t="shared" si="38"/>
        <v>3.9999999999999996</v>
      </c>
      <c r="AD761" s="249">
        <v>83.49085033544786</v>
      </c>
      <c r="AF761" s="224" t="s">
        <v>1687</v>
      </c>
      <c r="AG761" s="224" t="s">
        <v>1687</v>
      </c>
      <c r="AH761" s="224" t="s">
        <v>1687</v>
      </c>
      <c r="AI761" s="224" t="s">
        <v>1687</v>
      </c>
      <c r="AJ761" s="224" t="s">
        <v>1687</v>
      </c>
      <c r="AK761" s="224" t="s">
        <v>1687</v>
      </c>
      <c r="AL761" s="224" t="s">
        <v>1687</v>
      </c>
      <c r="AM761" s="224" t="s">
        <v>1687</v>
      </c>
      <c r="AN761" s="224" t="s">
        <v>1687</v>
      </c>
      <c r="AO761" s="256"/>
      <c r="AP761" s="252"/>
      <c r="AQ761" s="252"/>
      <c r="AR761" s="252"/>
      <c r="AS761" s="256"/>
      <c r="AT761" s="256"/>
      <c r="AU761" s="256"/>
      <c r="AV761" s="256"/>
      <c r="AW761" s="256"/>
      <c r="AX761" s="256"/>
      <c r="AY761" s="256"/>
      <c r="AZ761" s="256"/>
      <c r="BA761" s="256"/>
      <c r="BB761" s="256"/>
      <c r="BC761" s="256"/>
      <c r="BD761" s="256"/>
      <c r="BE761" s="256"/>
      <c r="BF761" s="256"/>
      <c r="BG761" s="256"/>
      <c r="BH761" s="256"/>
      <c r="BI761" s="256"/>
      <c r="BJ761" s="256"/>
      <c r="BK761" s="256"/>
      <c r="BL761" s="256"/>
      <c r="BM761" s="256"/>
      <c r="BN761" s="256"/>
      <c r="BO761" s="256"/>
      <c r="BP761" s="256"/>
      <c r="BQ761" s="256"/>
    </row>
    <row r="762" spans="1:69" s="255" customFormat="1" ht="12.75">
      <c r="A762" s="249">
        <v>2346.9885393806389</v>
      </c>
      <c r="B762" s="252" t="s">
        <v>416</v>
      </c>
      <c r="C762" s="251" t="s">
        <v>476</v>
      </c>
      <c r="D762" s="249">
        <v>857.42032791676445</v>
      </c>
      <c r="E762" s="224">
        <v>54.625369999999997</v>
      </c>
      <c r="F762" s="224">
        <v>0.30459999999999998</v>
      </c>
      <c r="G762" s="224">
        <v>1.7204999999999999</v>
      </c>
      <c r="H762" s="224">
        <v>0.45269999999999999</v>
      </c>
      <c r="I762" s="224">
        <v>10.434699999999999</v>
      </c>
      <c r="J762" s="224">
        <v>0.19209999999999999</v>
      </c>
      <c r="K762" s="224">
        <v>29.796119999999998</v>
      </c>
      <c r="L762" s="224">
        <v>2.29</v>
      </c>
      <c r="M762" s="224">
        <v>4.4999999999999998E-2</v>
      </c>
      <c r="N762" s="224">
        <v>99.861090000000004</v>
      </c>
      <c r="O762" s="276"/>
      <c r="P762" s="253">
        <v>1.9321206085278402</v>
      </c>
      <c r="Q762" s="253">
        <v>6.7879391472159822E-2</v>
      </c>
      <c r="R762" s="253">
        <v>3.8422533437576512E-3</v>
      </c>
      <c r="S762" s="253">
        <v>8.1019673627436613E-3</v>
      </c>
      <c r="T762" s="253">
        <v>1.2659768110211756E-2</v>
      </c>
      <c r="U762" s="253">
        <v>3.8259458673465474E-2</v>
      </c>
      <c r="V762" s="253">
        <v>0.13760382548614519</v>
      </c>
      <c r="W762" s="253">
        <v>0.79953272702367606</v>
      </c>
      <c r="X762" s="253">
        <v>0.77158273030010505</v>
      </c>
      <c r="Y762" s="253">
        <v>0.13279348271780633</v>
      </c>
      <c r="Z762" s="253">
        <v>5.7551009408147941E-3</v>
      </c>
      <c r="AA762" s="253">
        <v>8.6782662660513432E-2</v>
      </c>
      <c r="AB762" s="253">
        <v>3.0860233807603393E-3</v>
      </c>
      <c r="AC762" s="253">
        <f t="shared" si="38"/>
        <v>3.9999999999999996</v>
      </c>
      <c r="AD762" s="249">
        <v>83.580097476513174</v>
      </c>
      <c r="AF762" s="224" t="s">
        <v>1687</v>
      </c>
      <c r="AG762" s="224" t="s">
        <v>1687</v>
      </c>
      <c r="AH762" s="224" t="s">
        <v>1687</v>
      </c>
      <c r="AI762" s="224" t="s">
        <v>1687</v>
      </c>
      <c r="AJ762" s="224" t="s">
        <v>1687</v>
      </c>
      <c r="AK762" s="224" t="s">
        <v>1687</v>
      </c>
      <c r="AL762" s="224" t="s">
        <v>1687</v>
      </c>
      <c r="AM762" s="224" t="s">
        <v>1687</v>
      </c>
      <c r="AN762" s="224" t="s">
        <v>1687</v>
      </c>
      <c r="AO762" s="256"/>
      <c r="AP762" s="252"/>
      <c r="AQ762" s="252"/>
      <c r="AR762" s="252"/>
      <c r="AS762" s="256"/>
      <c r="AT762" s="256"/>
      <c r="AU762" s="256"/>
      <c r="AV762" s="256"/>
      <c r="AW762" s="256"/>
      <c r="AX762" s="256"/>
      <c r="AY762" s="256"/>
      <c r="AZ762" s="256"/>
      <c r="BA762" s="256"/>
      <c r="BB762" s="256"/>
      <c r="BC762" s="256"/>
      <c r="BD762" s="256"/>
      <c r="BE762" s="256"/>
      <c r="BF762" s="256"/>
      <c r="BG762" s="256"/>
      <c r="BH762" s="256"/>
      <c r="BI762" s="256"/>
      <c r="BJ762" s="256"/>
      <c r="BK762" s="256"/>
      <c r="BL762" s="256"/>
      <c r="BM762" s="256"/>
      <c r="BN762" s="256"/>
      <c r="BO762" s="256"/>
      <c r="BP762" s="256"/>
      <c r="BQ762" s="256"/>
    </row>
    <row r="763" spans="1:69" s="255" customFormat="1" ht="12.75">
      <c r="A763" s="249">
        <v>2346.9885393806389</v>
      </c>
      <c r="B763" s="252" t="s">
        <v>416</v>
      </c>
      <c r="C763" s="251" t="s">
        <v>476</v>
      </c>
      <c r="D763" s="249">
        <v>867.39032791676448</v>
      </c>
      <c r="E763" s="224">
        <v>54.574669999999998</v>
      </c>
      <c r="F763" s="224">
        <v>0.3155</v>
      </c>
      <c r="G763" s="224">
        <v>1.7229000000000001</v>
      </c>
      <c r="H763" s="224">
        <v>0.41789999999999999</v>
      </c>
      <c r="I763" s="224">
        <v>10.504659999999999</v>
      </c>
      <c r="J763" s="224">
        <v>0.2437</v>
      </c>
      <c r="K763" s="224">
        <v>29.826270000000001</v>
      </c>
      <c r="L763" s="224">
        <v>2.31</v>
      </c>
      <c r="M763" s="224">
        <v>3.0700000000000002E-2</v>
      </c>
      <c r="N763" s="224">
        <v>99.946300000000008</v>
      </c>
      <c r="O763" s="276"/>
      <c r="P763" s="253">
        <v>1.9290706230041499</v>
      </c>
      <c r="Q763" s="253">
        <v>7.0929376995850113E-2</v>
      </c>
      <c r="R763" s="253">
        <v>8.4555715869338854E-4</v>
      </c>
      <c r="S763" s="253">
        <v>8.3864299129352299E-3</v>
      </c>
      <c r="T763" s="253">
        <v>1.1678976788326056E-2</v>
      </c>
      <c r="U763" s="253">
        <v>4.3735966296873485E-2</v>
      </c>
      <c r="V763" s="253">
        <v>0.13573297020959543</v>
      </c>
      <c r="W763" s="253">
        <v>0.79962009963357572</v>
      </c>
      <c r="X763" s="253">
        <v>0.77206124984075808</v>
      </c>
      <c r="Y763" s="253">
        <v>0.13105494305688456</v>
      </c>
      <c r="Z763" s="253">
        <v>7.2962259954161982E-3</v>
      </c>
      <c r="AA763" s="253">
        <v>8.7483598033030213E-2</v>
      </c>
      <c r="AB763" s="253">
        <v>2.1039830739109566E-3</v>
      </c>
      <c r="AC763" s="253">
        <f t="shared" si="38"/>
        <v>3.9999999999999996</v>
      </c>
      <c r="AD763" s="249">
        <v>83.50212427567665</v>
      </c>
      <c r="AF763" s="224" t="s">
        <v>1687</v>
      </c>
      <c r="AG763" s="224" t="s">
        <v>1687</v>
      </c>
      <c r="AH763" s="224" t="s">
        <v>1687</v>
      </c>
      <c r="AI763" s="224" t="s">
        <v>1687</v>
      </c>
      <c r="AJ763" s="224" t="s">
        <v>1687</v>
      </c>
      <c r="AK763" s="224" t="s">
        <v>1687</v>
      </c>
      <c r="AL763" s="224" t="s">
        <v>1687</v>
      </c>
      <c r="AM763" s="224" t="s">
        <v>1687</v>
      </c>
      <c r="AN763" s="224" t="s">
        <v>1687</v>
      </c>
      <c r="AO763" s="256"/>
      <c r="AP763" s="252"/>
      <c r="AQ763" s="252"/>
      <c r="AR763" s="252"/>
      <c r="AS763" s="256"/>
      <c r="AT763" s="256"/>
      <c r="AU763" s="256"/>
      <c r="AV763" s="256"/>
      <c r="AW763" s="256"/>
      <c r="AX763" s="256"/>
      <c r="AY763" s="256"/>
      <c r="AZ763" s="256"/>
      <c r="BA763" s="256"/>
      <c r="BB763" s="256"/>
      <c r="BC763" s="256"/>
      <c r="BD763" s="256"/>
      <c r="BE763" s="256"/>
      <c r="BF763" s="256"/>
      <c r="BG763" s="256"/>
      <c r="BH763" s="256"/>
      <c r="BI763" s="256"/>
      <c r="BJ763" s="256"/>
      <c r="BK763" s="256"/>
      <c r="BL763" s="256"/>
      <c r="BM763" s="256"/>
      <c r="BN763" s="256"/>
      <c r="BO763" s="256"/>
      <c r="BP763" s="256"/>
      <c r="BQ763" s="256"/>
    </row>
    <row r="764" spans="1:69" s="255" customFormat="1" ht="12.75">
      <c r="A764" s="249">
        <v>2346.9885393806389</v>
      </c>
      <c r="B764" s="252" t="s">
        <v>416</v>
      </c>
      <c r="C764" s="251" t="s">
        <v>476</v>
      </c>
      <c r="D764" s="249">
        <v>877.3603279167645</v>
      </c>
      <c r="E764" s="224">
        <v>54.402290000000001</v>
      </c>
      <c r="F764" s="224">
        <v>0.29609999999999997</v>
      </c>
      <c r="G764" s="224">
        <v>1.7096</v>
      </c>
      <c r="H764" s="224">
        <v>0.4667</v>
      </c>
      <c r="I764" s="224">
        <v>10.27478</v>
      </c>
      <c r="J764" s="224">
        <v>0.21909999999999999</v>
      </c>
      <c r="K764" s="224">
        <v>29.655429999999999</v>
      </c>
      <c r="L764" s="224">
        <v>2.29</v>
      </c>
      <c r="M764" s="224">
        <v>3.6600000000000001E-2</v>
      </c>
      <c r="N764" s="224">
        <v>99.350600000000014</v>
      </c>
      <c r="O764" s="276"/>
      <c r="P764" s="253">
        <v>1.9339460308310319</v>
      </c>
      <c r="Q764" s="253">
        <v>6.6053969168968107E-2</v>
      </c>
      <c r="R764" s="253">
        <v>5.5731362719786404E-3</v>
      </c>
      <c r="S764" s="253">
        <v>7.9156453096166472E-3</v>
      </c>
      <c r="T764" s="253">
        <v>1.3117177190158974E-2</v>
      </c>
      <c r="U764" s="253">
        <v>3.405500412291218E-2</v>
      </c>
      <c r="V764" s="253">
        <v>0.13833012297677225</v>
      </c>
      <c r="W764" s="253">
        <v>0.80100891412856157</v>
      </c>
      <c r="X764" s="253">
        <v>0.77058355977893556</v>
      </c>
      <c r="Y764" s="253">
        <v>0.13307582064060605</v>
      </c>
      <c r="Z764" s="253">
        <v>6.5971337035685843E-3</v>
      </c>
      <c r="AA764" s="253">
        <v>8.7220846841572788E-2</v>
      </c>
      <c r="AB764" s="253">
        <v>2.5226390353169318E-3</v>
      </c>
      <c r="AC764" s="253">
        <f t="shared" si="38"/>
        <v>3.9999999999999996</v>
      </c>
      <c r="AD764" s="249">
        <v>83.726571432786443</v>
      </c>
      <c r="AF764" s="224" t="s">
        <v>1687</v>
      </c>
      <c r="AG764" s="224" t="s">
        <v>1687</v>
      </c>
      <c r="AH764" s="224" t="s">
        <v>1687</v>
      </c>
      <c r="AI764" s="224" t="s">
        <v>1687</v>
      </c>
      <c r="AJ764" s="224" t="s">
        <v>1687</v>
      </c>
      <c r="AK764" s="224" t="s">
        <v>1687</v>
      </c>
      <c r="AL764" s="224" t="s">
        <v>1687</v>
      </c>
      <c r="AM764" s="224" t="s">
        <v>1687</v>
      </c>
      <c r="AN764" s="224" t="s">
        <v>1687</v>
      </c>
      <c r="AO764" s="256"/>
      <c r="AP764" s="252"/>
      <c r="AQ764" s="252"/>
      <c r="AR764" s="252"/>
      <c r="AS764" s="256"/>
      <c r="AT764" s="256"/>
      <c r="AU764" s="256"/>
      <c r="AV764" s="256"/>
      <c r="AW764" s="256"/>
      <c r="AX764" s="256"/>
      <c r="AY764" s="256"/>
      <c r="AZ764" s="256"/>
      <c r="BA764" s="256"/>
      <c r="BB764" s="256"/>
      <c r="BC764" s="256"/>
      <c r="BD764" s="256"/>
      <c r="BE764" s="256"/>
      <c r="BF764" s="256"/>
      <c r="BG764" s="256"/>
      <c r="BH764" s="256"/>
      <c r="BI764" s="256"/>
      <c r="BJ764" s="256"/>
      <c r="BK764" s="256"/>
      <c r="BL764" s="256"/>
      <c r="BM764" s="256"/>
      <c r="BN764" s="256"/>
      <c r="BO764" s="256"/>
      <c r="BP764" s="256"/>
      <c r="BQ764" s="256"/>
    </row>
    <row r="765" spans="1:69" s="255" customFormat="1" ht="12.75">
      <c r="A765" s="249">
        <v>2346.9885393806389</v>
      </c>
      <c r="B765" s="252" t="s">
        <v>416</v>
      </c>
      <c r="C765" s="251" t="s">
        <v>476</v>
      </c>
      <c r="D765" s="249">
        <v>887.33032791676453</v>
      </c>
      <c r="E765" s="224">
        <v>54.655790000000003</v>
      </c>
      <c r="F765" s="224">
        <v>0.29870000000000002</v>
      </c>
      <c r="G765" s="224">
        <v>1.7264999999999999</v>
      </c>
      <c r="H765" s="224">
        <v>0.4264</v>
      </c>
      <c r="I765" s="224">
        <v>10.434699999999999</v>
      </c>
      <c r="J765" s="224">
        <v>0.23769999999999999</v>
      </c>
      <c r="K765" s="224">
        <v>29.846360000000001</v>
      </c>
      <c r="L765" s="224">
        <v>2.2999999999999998</v>
      </c>
      <c r="M765" s="224">
        <v>3.0300000000000001E-2</v>
      </c>
      <c r="N765" s="224">
        <v>99.956450000000004</v>
      </c>
      <c r="O765" s="276"/>
      <c r="P765" s="253">
        <v>1.9313522506317538</v>
      </c>
      <c r="Q765" s="253">
        <v>6.8647749368246247E-2</v>
      </c>
      <c r="R765" s="253">
        <v>3.2553513898507802E-3</v>
      </c>
      <c r="S765" s="253">
        <v>7.9374551760964911E-3</v>
      </c>
      <c r="T765" s="253">
        <v>1.191291176397174E-2</v>
      </c>
      <c r="U765" s="253">
        <v>3.9680515874191968E-2</v>
      </c>
      <c r="V765" s="253">
        <v>0.13678424766751768</v>
      </c>
      <c r="W765" s="253">
        <v>0.80042951812837126</v>
      </c>
      <c r="X765" s="253">
        <v>0.77183362049571935</v>
      </c>
      <c r="Y765" s="253">
        <v>0.13189753590155762</v>
      </c>
      <c r="Z765" s="253">
        <v>7.1144320365040545E-3</v>
      </c>
      <c r="AA765" s="253">
        <v>8.7078471554257561E-2</v>
      </c>
      <c r="AB765" s="253">
        <v>2.0759400119614111E-3</v>
      </c>
      <c r="AC765" s="253">
        <f t="shared" si="38"/>
        <v>3.9999999999999991</v>
      </c>
      <c r="AD765" s="249">
        <v>83.603204912501951</v>
      </c>
      <c r="AF765" s="224" t="s">
        <v>1687</v>
      </c>
      <c r="AG765" s="224" t="s">
        <v>1687</v>
      </c>
      <c r="AH765" s="224" t="s">
        <v>1687</v>
      </c>
      <c r="AI765" s="224" t="s">
        <v>1687</v>
      </c>
      <c r="AJ765" s="224" t="s">
        <v>1687</v>
      </c>
      <c r="AK765" s="224" t="s">
        <v>1687</v>
      </c>
      <c r="AL765" s="224" t="s">
        <v>1687</v>
      </c>
      <c r="AM765" s="224" t="s">
        <v>1687</v>
      </c>
      <c r="AN765" s="224" t="s">
        <v>1687</v>
      </c>
      <c r="AO765" s="256"/>
      <c r="AP765" s="252"/>
      <c r="AQ765" s="252"/>
      <c r="AR765" s="252"/>
      <c r="AS765" s="256"/>
      <c r="AT765" s="256"/>
      <c r="AU765" s="256"/>
      <c r="AV765" s="256"/>
      <c r="AW765" s="256"/>
      <c r="AX765" s="256"/>
      <c r="AY765" s="256"/>
      <c r="AZ765" s="256"/>
      <c r="BA765" s="256"/>
      <c r="BB765" s="256"/>
      <c r="BC765" s="256"/>
      <c r="BD765" s="256"/>
      <c r="BE765" s="256"/>
      <c r="BF765" s="256"/>
      <c r="BG765" s="256"/>
      <c r="BH765" s="256"/>
      <c r="BI765" s="256"/>
      <c r="BJ765" s="256"/>
      <c r="BK765" s="256"/>
      <c r="BL765" s="256"/>
      <c r="BM765" s="256"/>
      <c r="BN765" s="256"/>
      <c r="BO765" s="256"/>
      <c r="BP765" s="256"/>
      <c r="BQ765" s="256"/>
    </row>
    <row r="766" spans="1:69" s="255" customFormat="1" ht="12.75">
      <c r="A766" s="249">
        <v>2346.9885393806389</v>
      </c>
      <c r="B766" s="252" t="s">
        <v>416</v>
      </c>
      <c r="C766" s="251" t="s">
        <v>476</v>
      </c>
      <c r="D766" s="249">
        <v>897.30032791676456</v>
      </c>
      <c r="E766" s="224">
        <v>54.949860000000001</v>
      </c>
      <c r="F766" s="224">
        <v>0.28270000000000001</v>
      </c>
      <c r="G766" s="224">
        <v>1.6938</v>
      </c>
      <c r="H766" s="224">
        <v>0.44140000000000001</v>
      </c>
      <c r="I766" s="224">
        <v>10.4247</v>
      </c>
      <c r="J766" s="224">
        <v>0.22339999999999999</v>
      </c>
      <c r="K766" s="224">
        <v>29.906659999999999</v>
      </c>
      <c r="L766" s="224">
        <v>2.31</v>
      </c>
      <c r="M766" s="224">
        <v>3.8800000000000001E-2</v>
      </c>
      <c r="N766" s="224">
        <v>100.27132</v>
      </c>
      <c r="O766" s="276"/>
      <c r="P766" s="253">
        <v>1.935724823074563</v>
      </c>
      <c r="Q766" s="253">
        <v>6.427517692543705E-2</v>
      </c>
      <c r="R766" s="253">
        <v>6.0474167536921364E-3</v>
      </c>
      <c r="S766" s="253">
        <v>7.4889957950333976E-3</v>
      </c>
      <c r="T766" s="253">
        <v>1.2293761200983107E-2</v>
      </c>
      <c r="U766" s="253">
        <v>3.3606066800288659E-2</v>
      </c>
      <c r="V766" s="253">
        <v>0.13950161931672336</v>
      </c>
      <c r="W766" s="253">
        <v>0.80106214013327837</v>
      </c>
      <c r="X766" s="253">
        <v>0.76949408305354294</v>
      </c>
      <c r="Y766" s="253">
        <v>0.13400417428633762</v>
      </c>
      <c r="Z766" s="253">
        <v>6.6657026612640452E-3</v>
      </c>
      <c r="AA766" s="253">
        <v>8.7185980579262495E-2</v>
      </c>
      <c r="AB766" s="253">
        <v>2.6500594195929578E-3</v>
      </c>
      <c r="AC766" s="253">
        <f t="shared" si="38"/>
        <v>3.9999999999999996</v>
      </c>
      <c r="AD766" s="249">
        <v>83.64397504077823</v>
      </c>
      <c r="AF766" s="224" t="s">
        <v>1687</v>
      </c>
      <c r="AG766" s="224" t="s">
        <v>1687</v>
      </c>
      <c r="AH766" s="224" t="s">
        <v>1687</v>
      </c>
      <c r="AI766" s="224" t="s">
        <v>1687</v>
      </c>
      <c r="AJ766" s="224" t="s">
        <v>1687</v>
      </c>
      <c r="AK766" s="224" t="s">
        <v>1687</v>
      </c>
      <c r="AL766" s="224" t="s">
        <v>1687</v>
      </c>
      <c r="AM766" s="224" t="s">
        <v>1687</v>
      </c>
      <c r="AN766" s="224" t="s">
        <v>1687</v>
      </c>
      <c r="AO766" s="256"/>
      <c r="AP766" s="252"/>
      <c r="AQ766" s="252"/>
      <c r="AR766" s="252"/>
      <c r="AS766" s="256"/>
      <c r="AT766" s="256"/>
      <c r="AU766" s="256"/>
      <c r="AV766" s="256"/>
      <c r="AW766" s="256"/>
      <c r="AX766" s="256"/>
      <c r="AY766" s="256"/>
      <c r="AZ766" s="256"/>
      <c r="BA766" s="256"/>
      <c r="BB766" s="256"/>
      <c r="BC766" s="256"/>
      <c r="BD766" s="256"/>
      <c r="BE766" s="256"/>
      <c r="BF766" s="256"/>
      <c r="BG766" s="256"/>
      <c r="BH766" s="256"/>
      <c r="BI766" s="256"/>
      <c r="BJ766" s="256"/>
      <c r="BK766" s="256"/>
      <c r="BL766" s="256"/>
      <c r="BM766" s="256"/>
      <c r="BN766" s="256"/>
      <c r="BO766" s="256"/>
      <c r="BP766" s="256"/>
      <c r="BQ766" s="256"/>
    </row>
    <row r="767" spans="1:69" s="255" customFormat="1" ht="12.75">
      <c r="A767" s="249">
        <v>2346.9885393806389</v>
      </c>
      <c r="B767" s="252" t="s">
        <v>416</v>
      </c>
      <c r="C767" s="251" t="s">
        <v>476</v>
      </c>
      <c r="D767" s="249">
        <v>907.27032791676459</v>
      </c>
      <c r="E767" s="224">
        <v>54.696350000000002</v>
      </c>
      <c r="F767" s="224">
        <v>0.25330000000000003</v>
      </c>
      <c r="G767" s="224">
        <v>1.6626000000000001</v>
      </c>
      <c r="H767" s="224">
        <v>0.45590000000000003</v>
      </c>
      <c r="I767" s="224">
        <v>10.24479</v>
      </c>
      <c r="J767" s="224">
        <v>0.16919999999999999</v>
      </c>
      <c r="K767" s="224">
        <v>29.886559999999999</v>
      </c>
      <c r="L767" s="224">
        <v>2.31</v>
      </c>
      <c r="M767" s="224">
        <v>2.5399999999999999E-2</v>
      </c>
      <c r="N767" s="224">
        <v>99.704100000000011</v>
      </c>
      <c r="O767" s="276"/>
      <c r="P767" s="253">
        <v>1.936228131904727</v>
      </c>
      <c r="Q767" s="253">
        <v>6.3771868095273021E-2</v>
      </c>
      <c r="R767" s="253">
        <v>5.5933376366925636E-3</v>
      </c>
      <c r="S767" s="253">
        <v>6.7430148922403392E-3</v>
      </c>
      <c r="T767" s="253">
        <v>1.2759780018930704E-2</v>
      </c>
      <c r="U767" s="253">
        <v>3.3676047242565232E-2</v>
      </c>
      <c r="V767" s="253">
        <v>0.13740946907264198</v>
      </c>
      <c r="W767" s="253">
        <v>0.80381835113692857</v>
      </c>
      <c r="X767" s="253">
        <v>0.77336671132807755</v>
      </c>
      <c r="Y767" s="253">
        <v>0.13220388543224962</v>
      </c>
      <c r="Z767" s="253">
        <v>5.0732267974965628E-3</v>
      </c>
      <c r="AA767" s="253">
        <v>8.761284985478042E-2</v>
      </c>
      <c r="AB767" s="253">
        <v>1.7433265873959304E-3</v>
      </c>
      <c r="AC767" s="253">
        <f t="shared" si="38"/>
        <v>4</v>
      </c>
      <c r="AD767" s="249">
        <v>83.871655397645952</v>
      </c>
      <c r="AF767" s="224" t="s">
        <v>1687</v>
      </c>
      <c r="AG767" s="224" t="s">
        <v>1687</v>
      </c>
      <c r="AH767" s="224" t="s">
        <v>1687</v>
      </c>
      <c r="AI767" s="224" t="s">
        <v>1687</v>
      </c>
      <c r="AJ767" s="224" t="s">
        <v>1687</v>
      </c>
      <c r="AK767" s="224" t="s">
        <v>1687</v>
      </c>
      <c r="AL767" s="224" t="s">
        <v>1687</v>
      </c>
      <c r="AM767" s="224" t="s">
        <v>1687</v>
      </c>
      <c r="AN767" s="224" t="s">
        <v>1687</v>
      </c>
      <c r="AO767" s="256"/>
      <c r="AP767" s="252"/>
      <c r="AQ767" s="252"/>
      <c r="AR767" s="252"/>
      <c r="AS767" s="256"/>
      <c r="AT767" s="256"/>
      <c r="AU767" s="256"/>
      <c r="AV767" s="256"/>
      <c r="AW767" s="256"/>
      <c r="AX767" s="256"/>
      <c r="AY767" s="256"/>
      <c r="AZ767" s="256"/>
      <c r="BA767" s="256"/>
      <c r="BB767" s="256"/>
      <c r="BC767" s="256"/>
      <c r="BD767" s="256"/>
      <c r="BE767" s="256"/>
      <c r="BF767" s="256"/>
      <c r="BG767" s="256"/>
      <c r="BH767" s="256"/>
      <c r="BI767" s="256"/>
      <c r="BJ767" s="256"/>
      <c r="BK767" s="256"/>
      <c r="BL767" s="256"/>
      <c r="BM767" s="256"/>
      <c r="BN767" s="256"/>
      <c r="BO767" s="256"/>
      <c r="BP767" s="256"/>
      <c r="BQ767" s="256"/>
    </row>
    <row r="768" spans="1:69" s="255" customFormat="1" ht="12.75">
      <c r="A768" s="249">
        <v>2346.9885393806389</v>
      </c>
      <c r="B768" s="252" t="s">
        <v>416</v>
      </c>
      <c r="C768" s="251" t="s">
        <v>476</v>
      </c>
      <c r="D768" s="249">
        <v>917.24032791676461</v>
      </c>
      <c r="E768" s="224">
        <v>54.777470000000001</v>
      </c>
      <c r="F768" s="224">
        <v>0.25890000000000002</v>
      </c>
      <c r="G768" s="224">
        <v>1.6666000000000001</v>
      </c>
      <c r="H768" s="224">
        <v>0.43120000000000003</v>
      </c>
      <c r="I768" s="224">
        <v>10.28477</v>
      </c>
      <c r="J768" s="224">
        <v>0.25559999999999999</v>
      </c>
      <c r="K768" s="224">
        <v>29.946850000000001</v>
      </c>
      <c r="L768" s="224">
        <v>2.3199999999999998</v>
      </c>
      <c r="M768" s="224">
        <v>3.32E-2</v>
      </c>
      <c r="N768" s="224">
        <v>99.974589999999978</v>
      </c>
      <c r="O768" s="276"/>
      <c r="P768" s="253">
        <v>1.9340872182171736</v>
      </c>
      <c r="Q768" s="253">
        <v>6.5912781782826446E-2</v>
      </c>
      <c r="R768" s="253">
        <v>3.4395687929729135E-3</v>
      </c>
      <c r="S768" s="253">
        <v>6.874274730962574E-3</v>
      </c>
      <c r="T768" s="253">
        <v>1.2037276939789168E-2</v>
      </c>
      <c r="U768" s="253">
        <v>3.8960175102436878E-2</v>
      </c>
      <c r="V768" s="253">
        <v>0.13497777965776747</v>
      </c>
      <c r="W768" s="253">
        <v>0.80371092477607109</v>
      </c>
      <c r="X768" s="253">
        <v>0.77257057334021606</v>
      </c>
      <c r="Y768" s="253">
        <v>0.12974796957929258</v>
      </c>
      <c r="Z768" s="253">
        <v>7.6439999203522452E-3</v>
      </c>
      <c r="AA768" s="253">
        <v>8.7764668645840496E-2</v>
      </c>
      <c r="AB768" s="253">
        <v>2.2727885142986583E-3</v>
      </c>
      <c r="AC768" s="253">
        <f t="shared" si="38"/>
        <v>4</v>
      </c>
      <c r="AD768" s="249">
        <v>83.846213465614483</v>
      </c>
      <c r="AF768" s="224" t="s">
        <v>1687</v>
      </c>
      <c r="AG768" s="224" t="s">
        <v>1687</v>
      </c>
      <c r="AH768" s="224" t="s">
        <v>1687</v>
      </c>
      <c r="AI768" s="224" t="s">
        <v>1687</v>
      </c>
      <c r="AJ768" s="224" t="s">
        <v>1687</v>
      </c>
      <c r="AK768" s="224" t="s">
        <v>1687</v>
      </c>
      <c r="AL768" s="224" t="s">
        <v>1687</v>
      </c>
      <c r="AM768" s="224" t="s">
        <v>1687</v>
      </c>
      <c r="AN768" s="224" t="s">
        <v>1687</v>
      </c>
      <c r="AO768" s="256"/>
      <c r="AP768" s="252"/>
      <c r="AQ768" s="252"/>
      <c r="AR768" s="252"/>
      <c r="AS768" s="256"/>
      <c r="AT768" s="256"/>
      <c r="AU768" s="256"/>
      <c r="AV768" s="256"/>
      <c r="AW768" s="256"/>
      <c r="AX768" s="256"/>
      <c r="AY768" s="256"/>
      <c r="AZ768" s="256"/>
      <c r="BA768" s="256"/>
      <c r="BB768" s="256"/>
      <c r="BC768" s="256"/>
      <c r="BD768" s="256"/>
      <c r="BE768" s="256"/>
      <c r="BF768" s="256"/>
      <c r="BG768" s="256"/>
      <c r="BH768" s="256"/>
      <c r="BI768" s="256"/>
      <c r="BJ768" s="256"/>
      <c r="BK768" s="256"/>
      <c r="BL768" s="256"/>
      <c r="BM768" s="256"/>
      <c r="BN768" s="256"/>
      <c r="BO768" s="256"/>
      <c r="BP768" s="256"/>
      <c r="BQ768" s="256"/>
    </row>
    <row r="769" spans="1:69" s="255" customFormat="1" ht="12.75">
      <c r="A769" s="249">
        <v>2346.9885393806389</v>
      </c>
      <c r="B769" s="252" t="s">
        <v>416</v>
      </c>
      <c r="C769" s="251" t="s">
        <v>476</v>
      </c>
      <c r="D769" s="249">
        <v>927.21032791676464</v>
      </c>
      <c r="E769" s="224">
        <v>54.402290000000001</v>
      </c>
      <c r="F769" s="224">
        <v>0.25419999999999998</v>
      </c>
      <c r="G769" s="224">
        <v>1.6677</v>
      </c>
      <c r="H769" s="224">
        <v>0.4425</v>
      </c>
      <c r="I769" s="224">
        <v>10.30476</v>
      </c>
      <c r="J769" s="224">
        <v>0.22450000000000001</v>
      </c>
      <c r="K769" s="224">
        <v>29.796119999999998</v>
      </c>
      <c r="L769" s="224">
        <v>2.29</v>
      </c>
      <c r="M769" s="224">
        <v>4.02E-2</v>
      </c>
      <c r="N769" s="224">
        <v>99.422270000000012</v>
      </c>
      <c r="O769" s="276"/>
      <c r="P769" s="253">
        <v>1.9314341442545153</v>
      </c>
      <c r="Q769" s="253">
        <v>6.8565855745484683E-2</v>
      </c>
      <c r="R769" s="253">
        <v>1.2150134759103537E-3</v>
      </c>
      <c r="S769" s="253">
        <v>6.7867057329931242E-3</v>
      </c>
      <c r="T769" s="253">
        <v>1.2420852760171665E-2</v>
      </c>
      <c r="U769" s="253">
        <v>4.4123746724659796E-2</v>
      </c>
      <c r="V769" s="253">
        <v>0.13319917867051717</v>
      </c>
      <c r="W769" s="253">
        <v>0.80225450263574749</v>
      </c>
      <c r="X769" s="253">
        <v>0.77474292061176153</v>
      </c>
      <c r="Y769" s="253">
        <v>0.12863140109185361</v>
      </c>
      <c r="Z769" s="253">
        <v>6.7509487034146283E-3</v>
      </c>
      <c r="AA769" s="253">
        <v>8.7107560911727264E-2</v>
      </c>
      <c r="AB769" s="253">
        <v>2.7671686812428828E-3</v>
      </c>
      <c r="AC769" s="253">
        <f t="shared" si="38"/>
        <v>4</v>
      </c>
      <c r="AD769" s="249">
        <v>83.751345379393584</v>
      </c>
      <c r="AF769" s="224" t="s">
        <v>1687</v>
      </c>
      <c r="AG769" s="224" t="s">
        <v>1687</v>
      </c>
      <c r="AH769" s="224" t="s">
        <v>1687</v>
      </c>
      <c r="AI769" s="224" t="s">
        <v>1687</v>
      </c>
      <c r="AJ769" s="224" t="s">
        <v>1687</v>
      </c>
      <c r="AK769" s="224" t="s">
        <v>1687</v>
      </c>
      <c r="AL769" s="224" t="s">
        <v>1687</v>
      </c>
      <c r="AM769" s="224" t="s">
        <v>1687</v>
      </c>
      <c r="AN769" s="224" t="s">
        <v>1687</v>
      </c>
      <c r="AO769" s="256"/>
      <c r="AP769" s="252"/>
      <c r="AQ769" s="252"/>
      <c r="AR769" s="252"/>
      <c r="AS769" s="256"/>
      <c r="AT769" s="256"/>
      <c r="AU769" s="256"/>
      <c r="AV769" s="256"/>
      <c r="AW769" s="256"/>
      <c r="AX769" s="256"/>
      <c r="AY769" s="256"/>
      <c r="AZ769" s="256"/>
      <c r="BA769" s="256"/>
      <c r="BB769" s="256"/>
      <c r="BC769" s="256"/>
      <c r="BD769" s="256"/>
      <c r="BE769" s="256"/>
      <c r="BF769" s="256"/>
      <c r="BG769" s="256"/>
      <c r="BH769" s="256"/>
      <c r="BI769" s="256"/>
      <c r="BJ769" s="256"/>
      <c r="BK769" s="256"/>
      <c r="BL769" s="256"/>
      <c r="BM769" s="256"/>
      <c r="BN769" s="256"/>
      <c r="BO769" s="256"/>
      <c r="BP769" s="256"/>
      <c r="BQ769" s="256"/>
    </row>
    <row r="770" spans="1:69" s="255" customFormat="1" ht="12.75">
      <c r="A770" s="249">
        <v>2346.9885393806389</v>
      </c>
      <c r="B770" s="252" t="s">
        <v>416</v>
      </c>
      <c r="C770" s="251" t="s">
        <v>476</v>
      </c>
      <c r="D770" s="249">
        <v>937.18032791676467</v>
      </c>
      <c r="E770" s="224">
        <v>54.523969999999998</v>
      </c>
      <c r="F770" s="224">
        <v>0.25900000000000001</v>
      </c>
      <c r="G770" s="224">
        <v>1.6547000000000001</v>
      </c>
      <c r="H770" s="224">
        <v>0.4219</v>
      </c>
      <c r="I770" s="224">
        <v>10.33475</v>
      </c>
      <c r="J770" s="224">
        <v>0.20799999999999999</v>
      </c>
      <c r="K770" s="224">
        <v>29.61523</v>
      </c>
      <c r="L770" s="224">
        <v>2.29</v>
      </c>
      <c r="M770" s="224">
        <v>3.27E-2</v>
      </c>
      <c r="N770" s="224">
        <v>99.340250000000012</v>
      </c>
      <c r="O770" s="276"/>
      <c r="P770" s="253">
        <v>1.9388416845661236</v>
      </c>
      <c r="Q770" s="253">
        <v>6.1158315433876398E-2</v>
      </c>
      <c r="R770" s="253">
        <v>8.1890342340429356E-3</v>
      </c>
      <c r="S770" s="253">
        <v>6.9258868399278747E-3</v>
      </c>
      <c r="T770" s="253">
        <v>1.1861505611372237E-2</v>
      </c>
      <c r="U770" s="253">
        <v>2.9510498006633412E-2</v>
      </c>
      <c r="V770" s="253">
        <v>0.14186477912447715</v>
      </c>
      <c r="W770" s="253">
        <v>0.80164829618354683</v>
      </c>
      <c r="X770" s="253">
        <v>0.76827535991181739</v>
      </c>
      <c r="Y770" s="253">
        <v>0.13595889214702866</v>
      </c>
      <c r="Z770" s="253">
        <v>6.2647529944518093E-3</v>
      </c>
      <c r="AA770" s="253">
        <v>8.724649884867508E-2</v>
      </c>
      <c r="AB770" s="253">
        <v>2.254496098026955E-3</v>
      </c>
      <c r="AC770" s="253">
        <f t="shared" si="38"/>
        <v>4.0000000000000009</v>
      </c>
      <c r="AD770" s="249">
        <v>83.628558361875989</v>
      </c>
      <c r="AF770" s="224" t="s">
        <v>1687</v>
      </c>
      <c r="AG770" s="224" t="s">
        <v>1687</v>
      </c>
      <c r="AH770" s="224" t="s">
        <v>1687</v>
      </c>
      <c r="AI770" s="224" t="s">
        <v>1687</v>
      </c>
      <c r="AJ770" s="224" t="s">
        <v>1687</v>
      </c>
      <c r="AK770" s="224" t="s">
        <v>1687</v>
      </c>
      <c r="AL770" s="224" t="s">
        <v>1687</v>
      </c>
      <c r="AM770" s="224" t="s">
        <v>1687</v>
      </c>
      <c r="AN770" s="224" t="s">
        <v>1687</v>
      </c>
      <c r="AO770" s="256"/>
      <c r="AP770" s="252"/>
      <c r="AQ770" s="252"/>
      <c r="AR770" s="252"/>
      <c r="AS770" s="256"/>
      <c r="AT770" s="256"/>
      <c r="AU770" s="256"/>
      <c r="AV770" s="256"/>
      <c r="AW770" s="256"/>
      <c r="AX770" s="256"/>
      <c r="AY770" s="256"/>
      <c r="AZ770" s="256"/>
      <c r="BA770" s="256"/>
      <c r="BB770" s="256"/>
      <c r="BC770" s="256"/>
      <c r="BD770" s="256"/>
      <c r="BE770" s="256"/>
      <c r="BF770" s="256"/>
      <c r="BG770" s="256"/>
      <c r="BH770" s="256"/>
      <c r="BI770" s="256"/>
      <c r="BJ770" s="256"/>
      <c r="BK770" s="256"/>
      <c r="BL770" s="256"/>
      <c r="BM770" s="256"/>
      <c r="BN770" s="256"/>
      <c r="BO770" s="256"/>
      <c r="BP770" s="256"/>
      <c r="BQ770" s="256"/>
    </row>
    <row r="771" spans="1:69" s="255" customFormat="1" ht="12.75">
      <c r="A771" s="249">
        <v>2346.9885393806389</v>
      </c>
      <c r="B771" s="252" t="s">
        <v>416</v>
      </c>
      <c r="C771" s="251" t="s">
        <v>476</v>
      </c>
      <c r="D771" s="249">
        <v>947.1503279167647</v>
      </c>
      <c r="E771" s="224">
        <v>54.473269999999999</v>
      </c>
      <c r="F771" s="224">
        <v>0.25569999999999998</v>
      </c>
      <c r="G771" s="224">
        <v>1.7135</v>
      </c>
      <c r="H771" s="224">
        <v>0.43209999999999998</v>
      </c>
      <c r="I771" s="224">
        <v>10.29477</v>
      </c>
      <c r="J771" s="224">
        <v>0.27279999999999999</v>
      </c>
      <c r="K771" s="224">
        <v>29.62528</v>
      </c>
      <c r="L771" s="224">
        <v>2.2999999999999998</v>
      </c>
      <c r="M771" s="224">
        <v>2.8400000000000002E-2</v>
      </c>
      <c r="N771" s="224">
        <v>99.395820000000015</v>
      </c>
      <c r="O771" s="276"/>
      <c r="P771" s="253">
        <v>1.9359546865682391</v>
      </c>
      <c r="Q771" s="253">
        <v>6.4045313431760897E-2</v>
      </c>
      <c r="R771" s="253">
        <v>7.7261121812552958E-3</v>
      </c>
      <c r="S771" s="253">
        <v>6.8338150136004376E-3</v>
      </c>
      <c r="T771" s="253">
        <v>1.214147423949531E-2</v>
      </c>
      <c r="U771" s="253">
        <v>3.2467034407318351E-2</v>
      </c>
      <c r="V771" s="253">
        <v>0.13961590950217997</v>
      </c>
      <c r="W771" s="253">
        <v>0.80121565465615097</v>
      </c>
      <c r="X771" s="253">
        <v>0.76836179553382766</v>
      </c>
      <c r="Y771" s="253">
        <v>0.13389095718083752</v>
      </c>
      <c r="Z771" s="253">
        <v>8.2118658597632264E-3</v>
      </c>
      <c r="AA771" s="253">
        <v>8.7578444002059289E-2</v>
      </c>
      <c r="AB771" s="253">
        <v>1.9569374235122307E-3</v>
      </c>
      <c r="AC771" s="253">
        <f t="shared" si="38"/>
        <v>4</v>
      </c>
      <c r="AD771" s="249">
        <v>83.686189083467767</v>
      </c>
      <c r="AF771" s="224" t="s">
        <v>1687</v>
      </c>
      <c r="AG771" s="224" t="s">
        <v>1687</v>
      </c>
      <c r="AH771" s="224" t="s">
        <v>1687</v>
      </c>
      <c r="AI771" s="224" t="s">
        <v>1687</v>
      </c>
      <c r="AJ771" s="224" t="s">
        <v>1687</v>
      </c>
      <c r="AK771" s="224" t="s">
        <v>1687</v>
      </c>
      <c r="AL771" s="224" t="s">
        <v>1687</v>
      </c>
      <c r="AM771" s="224" t="s">
        <v>1687</v>
      </c>
      <c r="AN771" s="224" t="s">
        <v>1687</v>
      </c>
      <c r="AO771" s="256"/>
      <c r="AP771" s="252"/>
      <c r="AQ771" s="252"/>
      <c r="AR771" s="252"/>
      <c r="AS771" s="256"/>
      <c r="AT771" s="256"/>
      <c r="AU771" s="256"/>
      <c r="AV771" s="256"/>
      <c r="AW771" s="256"/>
      <c r="AX771" s="256"/>
      <c r="AY771" s="256"/>
      <c r="AZ771" s="256"/>
      <c r="BA771" s="256"/>
      <c r="BB771" s="256"/>
      <c r="BC771" s="256"/>
      <c r="BD771" s="256"/>
      <c r="BE771" s="256"/>
      <c r="BF771" s="256"/>
      <c r="BG771" s="256"/>
      <c r="BH771" s="256"/>
      <c r="BI771" s="256"/>
      <c r="BJ771" s="256"/>
      <c r="BK771" s="256"/>
      <c r="BL771" s="256"/>
      <c r="BM771" s="256"/>
      <c r="BN771" s="256"/>
      <c r="BO771" s="256"/>
      <c r="BP771" s="256"/>
      <c r="BQ771" s="256"/>
    </row>
    <row r="772" spans="1:69" s="255" customFormat="1" ht="12.75">
      <c r="A772" s="249">
        <v>2346.9885393806389</v>
      </c>
      <c r="B772" s="252" t="s">
        <v>416</v>
      </c>
      <c r="C772" s="251" t="s">
        <v>476</v>
      </c>
      <c r="D772" s="249">
        <v>957.12032791676472</v>
      </c>
      <c r="E772" s="224">
        <v>54.554389999999998</v>
      </c>
      <c r="F772" s="224">
        <v>0.26179999999999998</v>
      </c>
      <c r="G772" s="224">
        <v>1.7081</v>
      </c>
      <c r="H772" s="224">
        <v>0.441</v>
      </c>
      <c r="I772" s="224">
        <v>10.2348</v>
      </c>
      <c r="J772" s="224">
        <v>0.24129999999999999</v>
      </c>
      <c r="K772" s="224">
        <v>29.62528</v>
      </c>
      <c r="L772" s="224">
        <v>2.3199999999999998</v>
      </c>
      <c r="M772" s="224">
        <v>3.5700000000000003E-2</v>
      </c>
      <c r="N772" s="224">
        <v>99.422370000000001</v>
      </c>
      <c r="O772" s="276"/>
      <c r="P772" s="253">
        <v>1.9380605621085465</v>
      </c>
      <c r="Q772" s="253">
        <v>6.1939437891453508E-2</v>
      </c>
      <c r="R772" s="253">
        <v>9.5771285308146048E-3</v>
      </c>
      <c r="S772" s="253">
        <v>6.9940387062468563E-3</v>
      </c>
      <c r="T772" s="253">
        <v>1.2386586635299532E-2</v>
      </c>
      <c r="U772" s="253">
        <v>2.8446612385661041E-2</v>
      </c>
      <c r="V772" s="253">
        <v>0.14084628414130948</v>
      </c>
      <c r="W772" s="253">
        <v>0.80174934960066846</v>
      </c>
      <c r="X772" s="253">
        <v>0.76719900956879861</v>
      </c>
      <c r="Y772" s="253">
        <v>0.13477669766552205</v>
      </c>
      <c r="Z772" s="253">
        <v>7.2607369205346843E-3</v>
      </c>
      <c r="AA772" s="253">
        <v>8.8304588772329315E-2</v>
      </c>
      <c r="AB772" s="253">
        <v>2.4589670728154215E-3</v>
      </c>
      <c r="AC772" s="253">
        <f t="shared" si="38"/>
        <v>4.0000000000000009</v>
      </c>
      <c r="AD772" s="249">
        <v>83.765793934505268</v>
      </c>
      <c r="AF772" s="224" t="s">
        <v>1687</v>
      </c>
      <c r="AG772" s="224" t="s">
        <v>1687</v>
      </c>
      <c r="AH772" s="224" t="s">
        <v>1687</v>
      </c>
      <c r="AI772" s="224" t="s">
        <v>1687</v>
      </c>
      <c r="AJ772" s="224" t="s">
        <v>1687</v>
      </c>
      <c r="AK772" s="224" t="s">
        <v>1687</v>
      </c>
      <c r="AL772" s="224" t="s">
        <v>1687</v>
      </c>
      <c r="AM772" s="224" t="s">
        <v>1687</v>
      </c>
      <c r="AN772" s="224" t="s">
        <v>1687</v>
      </c>
      <c r="AO772" s="256"/>
      <c r="AP772" s="252"/>
      <c r="AQ772" s="252"/>
      <c r="AR772" s="252"/>
      <c r="AS772" s="256"/>
      <c r="AT772" s="256"/>
      <c r="AU772" s="256"/>
      <c r="AV772" s="256"/>
      <c r="AW772" s="256"/>
      <c r="AX772" s="256"/>
      <c r="AY772" s="256"/>
      <c r="AZ772" s="256"/>
      <c r="BA772" s="256"/>
      <c r="BB772" s="256"/>
      <c r="BC772" s="256"/>
      <c r="BD772" s="256"/>
      <c r="BE772" s="256"/>
      <c r="BF772" s="256"/>
      <c r="BG772" s="256"/>
      <c r="BH772" s="256"/>
      <c r="BI772" s="256"/>
      <c r="BJ772" s="256"/>
      <c r="BK772" s="256"/>
      <c r="BL772" s="256"/>
      <c r="BM772" s="256"/>
      <c r="BN772" s="256"/>
      <c r="BO772" s="256"/>
      <c r="BP772" s="256"/>
      <c r="BQ772" s="256"/>
    </row>
    <row r="773" spans="1:69" s="255" customFormat="1" ht="12.75">
      <c r="A773" s="249">
        <v>2346.9885393806389</v>
      </c>
      <c r="B773" s="252" t="s">
        <v>416</v>
      </c>
      <c r="C773" s="251" t="s">
        <v>476</v>
      </c>
      <c r="D773" s="249">
        <v>967.09032791676475</v>
      </c>
      <c r="E773" s="224">
        <v>54.635509999999996</v>
      </c>
      <c r="F773" s="224">
        <v>0.2457</v>
      </c>
      <c r="G773" s="224">
        <v>1.7484</v>
      </c>
      <c r="H773" s="224">
        <v>0.46010000000000001</v>
      </c>
      <c r="I773" s="224">
        <v>10.19482</v>
      </c>
      <c r="J773" s="224">
        <v>0.20180000000000001</v>
      </c>
      <c r="K773" s="224">
        <v>29.665479999999999</v>
      </c>
      <c r="L773" s="224">
        <v>2.3199999999999998</v>
      </c>
      <c r="M773" s="224">
        <v>3.9100000000000003E-2</v>
      </c>
      <c r="N773" s="224">
        <v>99.510909999999996</v>
      </c>
      <c r="O773" s="276"/>
      <c r="P773" s="253">
        <v>1.9386826824801862</v>
      </c>
      <c r="Q773" s="253">
        <v>6.1317317519813841E-2</v>
      </c>
      <c r="R773" s="253">
        <v>1.1801346903711707E-2</v>
      </c>
      <c r="S773" s="253">
        <v>6.556282150210424E-3</v>
      </c>
      <c r="T773" s="253">
        <v>1.2908012516988135E-2</v>
      </c>
      <c r="U773" s="253">
        <v>2.6185412777447681E-2</v>
      </c>
      <c r="V773" s="253">
        <v>0.14112953011163237</v>
      </c>
      <c r="W773" s="253">
        <v>0.80141941554000951</v>
      </c>
      <c r="X773" s="253">
        <v>0.76782884129642548</v>
      </c>
      <c r="Y773" s="253">
        <v>0.13521424796691089</v>
      </c>
      <c r="Z773" s="253">
        <v>6.0651092850042311E-3</v>
      </c>
      <c r="AA773" s="253">
        <v>8.820178247290425E-2</v>
      </c>
      <c r="AB773" s="253">
        <v>2.6900189787551865E-3</v>
      </c>
      <c r="AC773" s="253">
        <f t="shared" si="38"/>
        <v>4</v>
      </c>
      <c r="AD773" s="249">
        <v>83.83733112988638</v>
      </c>
      <c r="AF773" s="224" t="s">
        <v>1687</v>
      </c>
      <c r="AG773" s="224" t="s">
        <v>1687</v>
      </c>
      <c r="AH773" s="224" t="s">
        <v>1687</v>
      </c>
      <c r="AI773" s="224" t="s">
        <v>1687</v>
      </c>
      <c r="AJ773" s="224" t="s">
        <v>1687</v>
      </c>
      <c r="AK773" s="224" t="s">
        <v>1687</v>
      </c>
      <c r="AL773" s="224" t="s">
        <v>1687</v>
      </c>
      <c r="AM773" s="224" t="s">
        <v>1687</v>
      </c>
      <c r="AN773" s="224" t="s">
        <v>1687</v>
      </c>
      <c r="AO773" s="256"/>
      <c r="AP773" s="252"/>
      <c r="AQ773" s="252"/>
      <c r="AR773" s="252"/>
      <c r="AS773" s="256"/>
      <c r="AT773" s="256"/>
      <c r="AU773" s="256"/>
      <c r="AV773" s="256"/>
      <c r="AW773" s="256"/>
      <c r="AX773" s="256"/>
      <c r="AY773" s="256"/>
      <c r="AZ773" s="256"/>
      <c r="BA773" s="256"/>
      <c r="BB773" s="256"/>
      <c r="BC773" s="256"/>
      <c r="BD773" s="256"/>
      <c r="BE773" s="256"/>
      <c r="BF773" s="256"/>
      <c r="BG773" s="256"/>
      <c r="BH773" s="256"/>
      <c r="BI773" s="256"/>
      <c r="BJ773" s="256"/>
      <c r="BK773" s="256"/>
      <c r="BL773" s="256"/>
      <c r="BM773" s="256"/>
      <c r="BN773" s="256"/>
      <c r="BO773" s="256"/>
      <c r="BP773" s="256"/>
      <c r="BQ773" s="256"/>
    </row>
    <row r="774" spans="1:69" s="255" customFormat="1" ht="12.75">
      <c r="A774" s="249">
        <v>2346.9885393806389</v>
      </c>
      <c r="B774" s="252" t="s">
        <v>416</v>
      </c>
      <c r="C774" s="251" t="s">
        <v>476</v>
      </c>
      <c r="D774" s="249">
        <v>977.06032791676478</v>
      </c>
      <c r="E774" s="224">
        <v>54.473269999999999</v>
      </c>
      <c r="F774" s="224">
        <v>0.27</v>
      </c>
      <c r="G774" s="224">
        <v>1.7450000000000001</v>
      </c>
      <c r="H774" s="224">
        <v>0.41410000000000002</v>
      </c>
      <c r="I774" s="224">
        <v>10.14485</v>
      </c>
      <c r="J774" s="224">
        <v>0.22120000000000001</v>
      </c>
      <c r="K774" s="224">
        <v>29.49464</v>
      </c>
      <c r="L774" s="224">
        <v>2.38</v>
      </c>
      <c r="M774" s="224">
        <v>2.06E-2</v>
      </c>
      <c r="N774" s="224">
        <v>99.163659999999993</v>
      </c>
      <c r="O774" s="276"/>
      <c r="P774" s="253">
        <v>1.9404302802406361</v>
      </c>
      <c r="Q774" s="253">
        <v>5.9569719759363871E-2</v>
      </c>
      <c r="R774" s="253">
        <v>1.369008393258131E-2</v>
      </c>
      <c r="S774" s="253">
        <v>7.2326776552297531E-3</v>
      </c>
      <c r="T774" s="253">
        <v>1.1662596283306556E-2</v>
      </c>
      <c r="U774" s="253">
        <v>2.117443449458456E-2</v>
      </c>
      <c r="V774" s="253">
        <v>0.14395641075017071</v>
      </c>
      <c r="W774" s="253">
        <v>0.80228379688412721</v>
      </c>
      <c r="X774" s="253">
        <v>0.76398480475439756</v>
      </c>
      <c r="Y774" s="253">
        <v>0.13708429708695388</v>
      </c>
      <c r="Z774" s="253">
        <v>6.6739885691210485E-3</v>
      </c>
      <c r="AA774" s="253">
        <v>9.0834159327959255E-2</v>
      </c>
      <c r="AB774" s="253">
        <v>1.4227502615682063E-3</v>
      </c>
      <c r="AC774" s="253">
        <f t="shared" si="38"/>
        <v>4</v>
      </c>
      <c r="AD774" s="249">
        <v>83.825647758136256</v>
      </c>
      <c r="AF774" s="224" t="s">
        <v>1687</v>
      </c>
      <c r="AG774" s="224" t="s">
        <v>1687</v>
      </c>
      <c r="AH774" s="224" t="s">
        <v>1687</v>
      </c>
      <c r="AI774" s="224" t="s">
        <v>1687</v>
      </c>
      <c r="AJ774" s="224" t="s">
        <v>1687</v>
      </c>
      <c r="AK774" s="224" t="s">
        <v>1687</v>
      </c>
      <c r="AL774" s="224" t="s">
        <v>1687</v>
      </c>
      <c r="AM774" s="224" t="s">
        <v>1687</v>
      </c>
      <c r="AN774" s="224" t="s">
        <v>1687</v>
      </c>
      <c r="AO774" s="256"/>
      <c r="AP774" s="252"/>
      <c r="AQ774" s="252"/>
      <c r="AR774" s="252"/>
      <c r="AS774" s="256"/>
      <c r="AT774" s="256"/>
      <c r="AU774" s="256"/>
      <c r="AV774" s="256"/>
      <c r="AW774" s="256"/>
      <c r="AX774" s="256"/>
      <c r="AY774" s="256"/>
      <c r="AZ774" s="256"/>
      <c r="BA774" s="256"/>
      <c r="BB774" s="256"/>
      <c r="BC774" s="256"/>
      <c r="BD774" s="256"/>
      <c r="BE774" s="256"/>
      <c r="BF774" s="256"/>
      <c r="BG774" s="256"/>
      <c r="BH774" s="256"/>
      <c r="BI774" s="256"/>
      <c r="BJ774" s="256"/>
      <c r="BK774" s="256"/>
      <c r="BL774" s="256"/>
      <c r="BM774" s="256"/>
      <c r="BN774" s="256"/>
      <c r="BO774" s="256"/>
      <c r="BP774" s="256"/>
      <c r="BQ774" s="256"/>
    </row>
    <row r="775" spans="1:69" s="255" customFormat="1" ht="12.75">
      <c r="A775" s="249">
        <v>2346.9885393806389</v>
      </c>
      <c r="B775" s="252" t="s">
        <v>416</v>
      </c>
      <c r="C775" s="251" t="s">
        <v>476</v>
      </c>
      <c r="D775" s="249">
        <v>987.0303279167648</v>
      </c>
      <c r="E775" s="224">
        <v>54.635509999999996</v>
      </c>
      <c r="F775" s="224">
        <v>0.27029999999999998</v>
      </c>
      <c r="G775" s="224">
        <v>1.8097000000000001</v>
      </c>
      <c r="H775" s="224">
        <v>0.4652</v>
      </c>
      <c r="I775" s="224">
        <v>10.25479</v>
      </c>
      <c r="J775" s="224">
        <v>0.2515</v>
      </c>
      <c r="K775" s="224">
        <v>29.51474</v>
      </c>
      <c r="L775" s="224">
        <v>2.41</v>
      </c>
      <c r="M775" s="224">
        <v>3.4299999999999997E-2</v>
      </c>
      <c r="N775" s="224">
        <v>99.646039999999985</v>
      </c>
      <c r="O775" s="276"/>
      <c r="P775" s="253">
        <v>1.9378329655168378</v>
      </c>
      <c r="Q775" s="253">
        <v>6.2167034483162187E-2</v>
      </c>
      <c r="R775" s="253">
        <v>1.3482044918570413E-2</v>
      </c>
      <c r="S775" s="253">
        <v>7.2095495853852299E-3</v>
      </c>
      <c r="T775" s="253">
        <v>1.3045371744238277E-2</v>
      </c>
      <c r="U775" s="253">
        <v>2.3579270834346744E-2</v>
      </c>
      <c r="V775" s="253">
        <v>0.14366467685458437</v>
      </c>
      <c r="W775" s="253">
        <v>0.79901908606287464</v>
      </c>
      <c r="X775" s="253">
        <v>0.76157100707321879</v>
      </c>
      <c r="Y775" s="253">
        <v>0.13693146326718011</v>
      </c>
      <c r="Z775" s="253">
        <v>7.5555323059795787E-3</v>
      </c>
      <c r="AA775" s="253">
        <v>9.1583245168857588E-2</v>
      </c>
      <c r="AB775" s="253">
        <v>2.3587521847639919E-3</v>
      </c>
      <c r="AC775" s="253">
        <f t="shared" si="38"/>
        <v>4</v>
      </c>
      <c r="AD775" s="249">
        <v>83.688275534451805</v>
      </c>
      <c r="AF775" s="224" t="s">
        <v>1687</v>
      </c>
      <c r="AG775" s="224" t="s">
        <v>1687</v>
      </c>
      <c r="AH775" s="224" t="s">
        <v>1687</v>
      </c>
      <c r="AI775" s="224" t="s">
        <v>1687</v>
      </c>
      <c r="AJ775" s="224" t="s">
        <v>1687</v>
      </c>
      <c r="AK775" s="224" t="s">
        <v>1687</v>
      </c>
      <c r="AL775" s="224" t="s">
        <v>1687</v>
      </c>
      <c r="AM775" s="224" t="s">
        <v>1687</v>
      </c>
      <c r="AN775" s="224" t="s">
        <v>1687</v>
      </c>
      <c r="AO775" s="256"/>
      <c r="AP775" s="252"/>
      <c r="AQ775" s="252"/>
      <c r="AR775" s="252"/>
      <c r="AS775" s="256"/>
      <c r="AT775" s="256"/>
      <c r="AU775" s="256"/>
      <c r="AV775" s="256"/>
      <c r="AW775" s="256"/>
      <c r="AX775" s="256"/>
      <c r="AY775" s="256"/>
      <c r="AZ775" s="256"/>
      <c r="BA775" s="256"/>
      <c r="BB775" s="256"/>
      <c r="BC775" s="256"/>
      <c r="BD775" s="256"/>
      <c r="BE775" s="256"/>
      <c r="BF775" s="256"/>
      <c r="BG775" s="256"/>
      <c r="BH775" s="256"/>
      <c r="BI775" s="256"/>
      <c r="BJ775" s="256"/>
      <c r="BK775" s="256"/>
      <c r="BL775" s="256"/>
      <c r="BM775" s="256"/>
      <c r="BN775" s="256"/>
      <c r="BO775" s="256"/>
      <c r="BP775" s="256"/>
      <c r="BQ775" s="256"/>
    </row>
    <row r="776" spans="1:69" s="255" customFormat="1" ht="12.75">
      <c r="A776" s="249">
        <v>2346.9885393806389</v>
      </c>
      <c r="B776" s="252" t="s">
        <v>416</v>
      </c>
      <c r="C776" s="251" t="s">
        <v>476</v>
      </c>
      <c r="D776" s="249">
        <v>997.00032791676483</v>
      </c>
      <c r="E776" s="224">
        <v>54.564529999999998</v>
      </c>
      <c r="F776" s="224">
        <v>0.2477</v>
      </c>
      <c r="G776" s="224">
        <v>1.7757000000000001</v>
      </c>
      <c r="H776" s="224">
        <v>0.43130000000000002</v>
      </c>
      <c r="I776" s="224">
        <v>10.20481</v>
      </c>
      <c r="J776" s="224">
        <v>0.2029</v>
      </c>
      <c r="K776" s="224">
        <v>29.695620000000002</v>
      </c>
      <c r="L776" s="224">
        <v>2.44</v>
      </c>
      <c r="M776" s="224">
        <v>3.9600000000000003E-2</v>
      </c>
      <c r="N776" s="224">
        <v>99.602159999999998</v>
      </c>
      <c r="O776" s="276"/>
      <c r="P776" s="253">
        <v>1.9340419745357404</v>
      </c>
      <c r="Q776" s="253">
        <v>6.5958025464259551E-2</v>
      </c>
      <c r="R776" s="253">
        <v>8.2209437342952718E-3</v>
      </c>
      <c r="S776" s="253">
        <v>6.6024060859412393E-3</v>
      </c>
      <c r="T776" s="253">
        <v>1.2086772557635106E-2</v>
      </c>
      <c r="U776" s="253">
        <v>3.5166929204558883E-2</v>
      </c>
      <c r="V776" s="253">
        <v>0.1365309473935345</v>
      </c>
      <c r="W776" s="253">
        <v>0.80139200102403529</v>
      </c>
      <c r="X776" s="253">
        <v>0.76772894335627073</v>
      </c>
      <c r="Y776" s="253">
        <v>0.13079586499981188</v>
      </c>
      <c r="Z776" s="253">
        <v>6.0914861753566859E-3</v>
      </c>
      <c r="AA776" s="253">
        <v>9.2662273264446093E-2</v>
      </c>
      <c r="AB776" s="253">
        <v>2.7214322041146412E-3</v>
      </c>
      <c r="AC776" s="253">
        <f t="shared" si="38"/>
        <v>4</v>
      </c>
      <c r="AD776" s="249">
        <v>83.837819618315038</v>
      </c>
      <c r="AF776" s="224" t="s">
        <v>1687</v>
      </c>
      <c r="AG776" s="224" t="s">
        <v>1687</v>
      </c>
      <c r="AH776" s="224" t="s">
        <v>1687</v>
      </c>
      <c r="AI776" s="224" t="s">
        <v>1687</v>
      </c>
      <c r="AJ776" s="224" t="s">
        <v>1687</v>
      </c>
      <c r="AK776" s="224" t="s">
        <v>1687</v>
      </c>
      <c r="AL776" s="224" t="s">
        <v>1687</v>
      </c>
      <c r="AM776" s="224" t="s">
        <v>1687</v>
      </c>
      <c r="AN776" s="224" t="s">
        <v>1687</v>
      </c>
      <c r="AO776" s="256"/>
      <c r="AP776" s="252"/>
      <c r="AQ776" s="252"/>
      <c r="AR776" s="252"/>
      <c r="AS776" s="256"/>
      <c r="AT776" s="256"/>
      <c r="AU776" s="256"/>
      <c r="AV776" s="256"/>
      <c r="AW776" s="256"/>
      <c r="AX776" s="256"/>
      <c r="AY776" s="256"/>
      <c r="AZ776" s="256"/>
      <c r="BA776" s="256"/>
      <c r="BB776" s="256"/>
      <c r="BC776" s="256"/>
      <c r="BD776" s="256"/>
      <c r="BE776" s="256"/>
      <c r="BF776" s="256"/>
      <c r="BG776" s="256"/>
      <c r="BH776" s="256"/>
      <c r="BI776" s="256"/>
      <c r="BJ776" s="256"/>
      <c r="BK776" s="256"/>
      <c r="BL776" s="256"/>
      <c r="BM776" s="256"/>
      <c r="BN776" s="256"/>
      <c r="BO776" s="256"/>
      <c r="BP776" s="256"/>
      <c r="BQ776" s="256"/>
    </row>
    <row r="777" spans="1:69" s="255" customFormat="1" ht="12.75">
      <c r="A777" s="249">
        <v>2346.9885393806389</v>
      </c>
      <c r="B777" s="252" t="s">
        <v>416</v>
      </c>
      <c r="C777" s="251" t="s">
        <v>476</v>
      </c>
      <c r="D777" s="249">
        <v>1006.9703279167649</v>
      </c>
      <c r="E777" s="224">
        <v>54.392139999999998</v>
      </c>
      <c r="F777" s="224">
        <v>0.25779999999999997</v>
      </c>
      <c r="G777" s="224">
        <v>1.8415999999999999</v>
      </c>
      <c r="H777" s="224">
        <v>0.44140000000000001</v>
      </c>
      <c r="I777" s="224">
        <v>10.06489</v>
      </c>
      <c r="J777" s="224">
        <v>0.17469999999999999</v>
      </c>
      <c r="K777" s="224">
        <v>29.725770000000001</v>
      </c>
      <c r="L777" s="224">
        <v>2.4300000000000002</v>
      </c>
      <c r="M777" s="224">
        <v>3.4099999999999998E-2</v>
      </c>
      <c r="N777" s="224">
        <v>99.362400000000008</v>
      </c>
      <c r="O777" s="276"/>
      <c r="P777" s="253">
        <v>1.9312939646832423</v>
      </c>
      <c r="Q777" s="253">
        <v>6.8706035316757674E-2</v>
      </c>
      <c r="R777" s="253">
        <v>8.3600442058195945E-3</v>
      </c>
      <c r="S777" s="253">
        <v>6.8836043366980963E-3</v>
      </c>
      <c r="T777" s="253">
        <v>1.2391388723642345E-2</v>
      </c>
      <c r="U777" s="253">
        <v>3.6534936267699436E-2</v>
      </c>
      <c r="V777" s="253">
        <v>0.13372904151162288</v>
      </c>
      <c r="W777" s="253">
        <v>0.80210098495451831</v>
      </c>
      <c r="X777" s="253">
        <v>0.7713524542951834</v>
      </c>
      <c r="Y777" s="253">
        <v>0.12860254047235933</v>
      </c>
      <c r="Z777" s="253">
        <v>5.2540098364810169E-3</v>
      </c>
      <c r="AA777" s="253">
        <v>9.2443452842175214E-2</v>
      </c>
      <c r="AB777" s="253">
        <v>2.3475425538011215E-3</v>
      </c>
      <c r="AC777" s="253">
        <f t="shared" si="38"/>
        <v>4</v>
      </c>
      <c r="AD777" s="249">
        <v>84.037636459821755</v>
      </c>
      <c r="AF777" s="224" t="s">
        <v>1687</v>
      </c>
      <c r="AG777" s="224" t="s">
        <v>1687</v>
      </c>
      <c r="AH777" s="224" t="s">
        <v>1687</v>
      </c>
      <c r="AI777" s="224" t="s">
        <v>1687</v>
      </c>
      <c r="AJ777" s="224" t="s">
        <v>1687</v>
      </c>
      <c r="AK777" s="224" t="s">
        <v>1687</v>
      </c>
      <c r="AL777" s="224" t="s">
        <v>1687</v>
      </c>
      <c r="AM777" s="224" t="s">
        <v>1687</v>
      </c>
      <c r="AN777" s="224" t="s">
        <v>1687</v>
      </c>
      <c r="AO777" s="256"/>
      <c r="AP777" s="252"/>
      <c r="AQ777" s="252"/>
      <c r="AR777" s="252"/>
      <c r="AS777" s="256"/>
      <c r="AT777" s="256"/>
      <c r="AU777" s="256"/>
      <c r="AV777" s="256"/>
      <c r="AW777" s="256"/>
      <c r="AX777" s="256"/>
      <c r="AY777" s="256"/>
      <c r="AZ777" s="256"/>
      <c r="BA777" s="256"/>
      <c r="BB777" s="256"/>
      <c r="BC777" s="256"/>
      <c r="BD777" s="256"/>
      <c r="BE777" s="256"/>
      <c r="BF777" s="256"/>
      <c r="BG777" s="256"/>
      <c r="BH777" s="256"/>
      <c r="BI777" s="256"/>
      <c r="BJ777" s="256"/>
      <c r="BK777" s="256"/>
      <c r="BL777" s="256"/>
      <c r="BM777" s="256"/>
      <c r="BN777" s="256"/>
      <c r="BO777" s="256"/>
      <c r="BP777" s="256"/>
      <c r="BQ777" s="256"/>
    </row>
    <row r="778" spans="1:69" s="255" customFormat="1" ht="12.75">
      <c r="A778" s="249">
        <v>2346.9885393806389</v>
      </c>
      <c r="B778" s="252" t="s">
        <v>416</v>
      </c>
      <c r="C778" s="251" t="s">
        <v>476</v>
      </c>
      <c r="D778" s="249">
        <v>1016.9403279167649</v>
      </c>
      <c r="E778" s="224">
        <v>54.98028</v>
      </c>
      <c r="F778" s="224">
        <v>0.25729999999999997</v>
      </c>
      <c r="G778" s="224">
        <v>1.724</v>
      </c>
      <c r="H778" s="224">
        <v>0.55800000000000005</v>
      </c>
      <c r="I778" s="224">
        <v>9.9649370000000008</v>
      </c>
      <c r="J778" s="224">
        <v>0.27579999999999999</v>
      </c>
      <c r="K778" s="224">
        <v>30.007149999999999</v>
      </c>
      <c r="L778" s="224">
        <v>2.31</v>
      </c>
      <c r="M778" s="224">
        <v>3.5299999999999998E-2</v>
      </c>
      <c r="N778" s="224">
        <v>100.11276700000001</v>
      </c>
      <c r="O778" s="276"/>
      <c r="P778" s="253">
        <v>1.9377860824989068</v>
      </c>
      <c r="Q778" s="253">
        <v>6.2213917501093174E-2</v>
      </c>
      <c r="R778" s="253">
        <v>9.3990827965875212E-3</v>
      </c>
      <c r="S778" s="253">
        <v>6.8196081410349836E-3</v>
      </c>
      <c r="T778" s="253">
        <v>1.5549216093086831E-2</v>
      </c>
      <c r="U778" s="253">
        <v>2.6038641957022435E-2</v>
      </c>
      <c r="V778" s="253">
        <v>0.13674708927155166</v>
      </c>
      <c r="W778" s="253">
        <v>0.80544636174071615</v>
      </c>
      <c r="X778" s="253">
        <v>0.77119232896683854</v>
      </c>
      <c r="Y778" s="253">
        <v>0.13093150737790848</v>
      </c>
      <c r="Z778" s="253">
        <v>8.2333937652909941E-3</v>
      </c>
      <c r="AA778" s="253">
        <v>8.7230530262288469E-2</v>
      </c>
      <c r="AB778" s="253">
        <v>2.4122396276734671E-3</v>
      </c>
      <c r="AC778" s="253">
        <f t="shared" si="38"/>
        <v>4.0000000000000009</v>
      </c>
      <c r="AD778" s="249">
        <v>84.296184806161207</v>
      </c>
      <c r="AF778" s="224" t="s">
        <v>1687</v>
      </c>
      <c r="AG778" s="224" t="s">
        <v>1687</v>
      </c>
      <c r="AH778" s="224" t="s">
        <v>1687</v>
      </c>
      <c r="AI778" s="224" t="s">
        <v>1687</v>
      </c>
      <c r="AJ778" s="224" t="s">
        <v>1687</v>
      </c>
      <c r="AK778" s="224" t="s">
        <v>1687</v>
      </c>
      <c r="AL778" s="224" t="s">
        <v>1687</v>
      </c>
      <c r="AM778" s="224" t="s">
        <v>1687</v>
      </c>
      <c r="AN778" s="224" t="s">
        <v>1687</v>
      </c>
      <c r="AO778" s="256"/>
      <c r="AP778" s="252"/>
      <c r="AQ778" s="252"/>
      <c r="AR778" s="252"/>
      <c r="AS778" s="256"/>
      <c r="AT778" s="256"/>
      <c r="AU778" s="256"/>
      <c r="AV778" s="256"/>
      <c r="AW778" s="256"/>
      <c r="AX778" s="256"/>
      <c r="AY778" s="256"/>
      <c r="AZ778" s="256"/>
      <c r="BA778" s="256"/>
      <c r="BB778" s="256"/>
      <c r="BC778" s="256"/>
      <c r="BD778" s="256"/>
      <c r="BE778" s="256"/>
      <c r="BF778" s="256"/>
      <c r="BG778" s="256"/>
      <c r="BH778" s="256"/>
      <c r="BI778" s="256"/>
      <c r="BJ778" s="256"/>
      <c r="BK778" s="256"/>
      <c r="BL778" s="256"/>
      <c r="BM778" s="256"/>
      <c r="BN778" s="256"/>
      <c r="BO778" s="256"/>
      <c r="BP778" s="256"/>
      <c r="BQ778" s="256"/>
    </row>
    <row r="779" spans="1:69" s="255" customFormat="1" ht="12.75">
      <c r="A779" s="249">
        <v>2346.9885393806389</v>
      </c>
      <c r="B779" s="252" t="s">
        <v>416</v>
      </c>
      <c r="C779" s="251" t="s">
        <v>476</v>
      </c>
      <c r="D779" s="249">
        <v>1026.9103279167648</v>
      </c>
      <c r="E779" s="224">
        <v>54.83831</v>
      </c>
      <c r="F779" s="224">
        <v>0.2571</v>
      </c>
      <c r="G779" s="224">
        <v>1.93</v>
      </c>
      <c r="H779" s="224">
        <v>0.63839999999999997</v>
      </c>
      <c r="I779" s="224">
        <v>9.7850280000000005</v>
      </c>
      <c r="J779" s="224">
        <v>0.24110000000000001</v>
      </c>
      <c r="K779" s="224">
        <v>30.017199999999999</v>
      </c>
      <c r="L779" s="224">
        <v>2.29</v>
      </c>
      <c r="M779" s="224">
        <v>3.5299999999999998E-2</v>
      </c>
      <c r="N779" s="224">
        <v>100.03243800000001</v>
      </c>
      <c r="O779" s="276"/>
      <c r="P779" s="253">
        <v>1.9331581087150036</v>
      </c>
      <c r="Q779" s="253">
        <v>6.6841891284996402E-2</v>
      </c>
      <c r="R779" s="253">
        <v>1.3343701630393667E-2</v>
      </c>
      <c r="S779" s="253">
        <v>6.8156320893943655E-3</v>
      </c>
      <c r="T779" s="253">
        <v>1.7793099468070474E-2</v>
      </c>
      <c r="U779" s="253">
        <v>2.4486534626927181E-2</v>
      </c>
      <c r="V779" s="253">
        <v>0.13440499497</v>
      </c>
      <c r="W779" s="253">
        <v>0.80315603721521467</v>
      </c>
      <c r="X779" s="253">
        <v>0.77431733689904769</v>
      </c>
      <c r="Y779" s="253">
        <v>0.12957895221948387</v>
      </c>
      <c r="Z779" s="253">
        <v>7.1989020216015965E-3</v>
      </c>
      <c r="AA779" s="253">
        <v>8.6492100240680922E-2</v>
      </c>
      <c r="AB779" s="253">
        <v>2.4127086191858722E-3</v>
      </c>
      <c r="AC779" s="253">
        <f t="shared" si="38"/>
        <v>4</v>
      </c>
      <c r="AD779" s="249">
        <v>84.540237858736049</v>
      </c>
      <c r="AF779" s="224" t="s">
        <v>1687</v>
      </c>
      <c r="AG779" s="224" t="s">
        <v>1687</v>
      </c>
      <c r="AH779" s="224" t="s">
        <v>1687</v>
      </c>
      <c r="AI779" s="224" t="s">
        <v>1687</v>
      </c>
      <c r="AJ779" s="224" t="s">
        <v>1687</v>
      </c>
      <c r="AK779" s="224" t="s">
        <v>1687</v>
      </c>
      <c r="AL779" s="224" t="s">
        <v>1687</v>
      </c>
      <c r="AM779" s="224" t="s">
        <v>1687</v>
      </c>
      <c r="AN779" s="224" t="s">
        <v>1687</v>
      </c>
      <c r="AO779" s="256"/>
      <c r="AP779" s="252"/>
      <c r="AQ779" s="252"/>
      <c r="AR779" s="252"/>
      <c r="AS779" s="256"/>
      <c r="AT779" s="256"/>
      <c r="AU779" s="256"/>
      <c r="AV779" s="256"/>
      <c r="AW779" s="256"/>
      <c r="AX779" s="256"/>
      <c r="AY779" s="256"/>
      <c r="AZ779" s="256"/>
      <c r="BA779" s="256"/>
      <c r="BB779" s="256"/>
      <c r="BC779" s="256"/>
      <c r="BD779" s="256"/>
      <c r="BE779" s="256"/>
      <c r="BF779" s="256"/>
      <c r="BG779" s="256"/>
      <c r="BH779" s="256"/>
      <c r="BI779" s="256"/>
      <c r="BJ779" s="256"/>
      <c r="BK779" s="256"/>
      <c r="BL779" s="256"/>
      <c r="BM779" s="256"/>
      <c r="BN779" s="256"/>
      <c r="BO779" s="256"/>
      <c r="BP779" s="256"/>
      <c r="BQ779" s="256"/>
    </row>
    <row r="780" spans="1:69" s="255" customFormat="1" ht="12.75">
      <c r="A780" s="249">
        <v>2346.9885393806389</v>
      </c>
      <c r="B780" s="252" t="s">
        <v>416</v>
      </c>
      <c r="C780" s="251" t="s">
        <v>476</v>
      </c>
      <c r="D780" s="249">
        <v>1036.8803279167648</v>
      </c>
      <c r="E780" s="224">
        <v>54.889020000000002</v>
      </c>
      <c r="F780" s="224">
        <v>0.21029999999999999</v>
      </c>
      <c r="G780" s="224">
        <v>1.92</v>
      </c>
      <c r="H780" s="224">
        <v>0.6341</v>
      </c>
      <c r="I780" s="224">
        <v>9.7350539999999999</v>
      </c>
      <c r="J780" s="224">
        <v>0.1905</v>
      </c>
      <c r="K780" s="224">
        <v>30.177990000000001</v>
      </c>
      <c r="L780" s="224">
        <v>2.35</v>
      </c>
      <c r="M780" s="224">
        <v>3.85E-2</v>
      </c>
      <c r="N780" s="224">
        <v>100.145464</v>
      </c>
      <c r="O780" s="276"/>
      <c r="P780" s="253">
        <v>1.9311017268732025</v>
      </c>
      <c r="Q780" s="253">
        <v>6.8898273126797527E-2</v>
      </c>
      <c r="R780" s="253">
        <v>1.0713377183092732E-2</v>
      </c>
      <c r="S780" s="253">
        <v>5.5639048862872811E-3</v>
      </c>
      <c r="T780" s="253">
        <v>1.7638142362589534E-2</v>
      </c>
      <c r="U780" s="253">
        <v>3.204514057331842E-2</v>
      </c>
      <c r="V780" s="253">
        <v>0.12933192732065743</v>
      </c>
      <c r="W780" s="253">
        <v>0.80470750767405497</v>
      </c>
      <c r="X780" s="253">
        <v>0.77806512067758182</v>
      </c>
      <c r="Y780" s="253">
        <v>0.12504998484364951</v>
      </c>
      <c r="Z780" s="253">
        <v>5.6767581819973205E-3</v>
      </c>
      <c r="AA780" s="253">
        <v>8.8581939531994766E-2</v>
      </c>
      <c r="AB780" s="253">
        <v>2.6261967647766486E-3</v>
      </c>
      <c r="AC780" s="253">
        <f t="shared" si="38"/>
        <v>4</v>
      </c>
      <c r="AD780" s="249">
        <v>84.676487181363512</v>
      </c>
      <c r="AF780" s="224" t="s">
        <v>1687</v>
      </c>
      <c r="AG780" s="224" t="s">
        <v>1687</v>
      </c>
      <c r="AH780" s="224" t="s">
        <v>1687</v>
      </c>
      <c r="AI780" s="224" t="s">
        <v>1687</v>
      </c>
      <c r="AJ780" s="224" t="s">
        <v>1687</v>
      </c>
      <c r="AK780" s="224" t="s">
        <v>1687</v>
      </c>
      <c r="AL780" s="224" t="s">
        <v>1687</v>
      </c>
      <c r="AM780" s="224" t="s">
        <v>1687</v>
      </c>
      <c r="AN780" s="224" t="s">
        <v>1687</v>
      </c>
      <c r="AO780" s="256"/>
      <c r="AP780" s="252"/>
      <c r="AQ780" s="252"/>
      <c r="AR780" s="252"/>
      <c r="AS780" s="256"/>
      <c r="AT780" s="256"/>
      <c r="AU780" s="256"/>
      <c r="AV780" s="256"/>
      <c r="AW780" s="256"/>
      <c r="AX780" s="256"/>
      <c r="AY780" s="256"/>
      <c r="AZ780" s="256"/>
      <c r="BA780" s="256"/>
      <c r="BB780" s="256"/>
      <c r="BC780" s="256"/>
      <c r="BD780" s="256"/>
      <c r="BE780" s="256"/>
      <c r="BF780" s="256"/>
      <c r="BG780" s="256"/>
      <c r="BH780" s="256"/>
      <c r="BI780" s="256"/>
      <c r="BJ780" s="256"/>
      <c r="BK780" s="256"/>
      <c r="BL780" s="256"/>
      <c r="BM780" s="256"/>
      <c r="BN780" s="256"/>
      <c r="BO780" s="256"/>
      <c r="BP780" s="256"/>
      <c r="BQ780" s="256"/>
    </row>
    <row r="781" spans="1:69" s="255" customFormat="1" ht="12.75">
      <c r="A781" s="249">
        <v>2346.9885393806389</v>
      </c>
      <c r="B781" s="252" t="s">
        <v>416</v>
      </c>
      <c r="C781" s="251" t="s">
        <v>476</v>
      </c>
      <c r="D781" s="249">
        <v>1046.8503279167649</v>
      </c>
      <c r="E781" s="224">
        <v>55.071539999999999</v>
      </c>
      <c r="F781" s="224">
        <v>0.2601</v>
      </c>
      <c r="G781" s="224">
        <v>1.98</v>
      </c>
      <c r="H781" s="224">
        <v>0.6028</v>
      </c>
      <c r="I781" s="224">
        <v>9.6151149999999994</v>
      </c>
      <c r="J781" s="224">
        <v>0.19969999999999999</v>
      </c>
      <c r="K781" s="224">
        <v>30.11769</v>
      </c>
      <c r="L781" s="224">
        <v>2.36</v>
      </c>
      <c r="M781" s="224">
        <v>3.1300000000000001E-2</v>
      </c>
      <c r="N781" s="224">
        <v>100.23824499999999</v>
      </c>
      <c r="O781" s="276"/>
      <c r="P781" s="253">
        <v>1.936155883308625</v>
      </c>
      <c r="Q781" s="253">
        <v>6.3844116691375019E-2</v>
      </c>
      <c r="R781" s="253">
        <v>1.8197462623705363E-2</v>
      </c>
      <c r="S781" s="253">
        <v>6.8766069282587845E-3</v>
      </c>
      <c r="T781" s="253">
        <v>1.675566843279859E-2</v>
      </c>
      <c r="U781" s="253">
        <v>1.7271328993681223E-2</v>
      </c>
      <c r="V781" s="253">
        <v>0.13543962857462724</v>
      </c>
      <c r="W781" s="253">
        <v>0.80545930444692837</v>
      </c>
      <c r="X781" s="253">
        <v>0.77303603315249514</v>
      </c>
      <c r="Y781" s="253">
        <v>0.12998758922633544</v>
      </c>
      <c r="Z781" s="253">
        <v>5.9467119604976774E-3</v>
      </c>
      <c r="AA781" s="253">
        <v>8.8896108445345318E-2</v>
      </c>
      <c r="AB781" s="253">
        <v>2.1335572153263864E-3</v>
      </c>
      <c r="AC781" s="253">
        <f t="shared" si="38"/>
        <v>4</v>
      </c>
      <c r="AD781" s="249">
        <v>84.810902874491248</v>
      </c>
      <c r="AF781" s="224" t="s">
        <v>1687</v>
      </c>
      <c r="AG781" s="224" t="s">
        <v>1687</v>
      </c>
      <c r="AH781" s="224" t="s">
        <v>1687</v>
      </c>
      <c r="AI781" s="224" t="s">
        <v>1687</v>
      </c>
      <c r="AJ781" s="224" t="s">
        <v>1687</v>
      </c>
      <c r="AK781" s="224" t="s">
        <v>1687</v>
      </c>
      <c r="AL781" s="224" t="s">
        <v>1687</v>
      </c>
      <c r="AM781" s="224" t="s">
        <v>1687</v>
      </c>
      <c r="AN781" s="224" t="s">
        <v>1687</v>
      </c>
      <c r="AO781" s="256"/>
      <c r="AP781" s="252"/>
      <c r="AQ781" s="252"/>
      <c r="AR781" s="252"/>
      <c r="AS781" s="256"/>
      <c r="AT781" s="256"/>
      <c r="AU781" s="256"/>
      <c r="AV781" s="256"/>
      <c r="AW781" s="256"/>
      <c r="AX781" s="256"/>
      <c r="AY781" s="256"/>
      <c r="AZ781" s="256"/>
      <c r="BA781" s="256"/>
      <c r="BB781" s="256"/>
      <c r="BC781" s="256"/>
      <c r="BD781" s="256"/>
      <c r="BE781" s="256"/>
      <c r="BF781" s="256"/>
      <c r="BG781" s="256"/>
      <c r="BH781" s="256"/>
      <c r="BI781" s="256"/>
      <c r="BJ781" s="256"/>
      <c r="BK781" s="256"/>
      <c r="BL781" s="256"/>
      <c r="BM781" s="256"/>
      <c r="BN781" s="256"/>
      <c r="BO781" s="256"/>
      <c r="BP781" s="256"/>
      <c r="BQ781" s="256"/>
    </row>
    <row r="782" spans="1:69" s="255" customFormat="1" ht="12.75">
      <c r="A782" s="249">
        <v>2346.9885393806389</v>
      </c>
      <c r="B782" s="252" t="s">
        <v>416</v>
      </c>
      <c r="C782" s="251" t="s">
        <v>476</v>
      </c>
      <c r="D782" s="249">
        <v>1056.8203279167649</v>
      </c>
      <c r="E782" s="224">
        <v>54.767330000000001</v>
      </c>
      <c r="F782" s="224">
        <v>0.26250000000000001</v>
      </c>
      <c r="G782" s="224">
        <v>1.99</v>
      </c>
      <c r="H782" s="224">
        <v>0.62290000000000001</v>
      </c>
      <c r="I782" s="224">
        <v>9.6550940000000001</v>
      </c>
      <c r="J782" s="224">
        <v>0.2346</v>
      </c>
      <c r="K782" s="224">
        <v>30.10764</v>
      </c>
      <c r="L782" s="224">
        <v>2.4</v>
      </c>
      <c r="M782" s="224">
        <v>2.53E-2</v>
      </c>
      <c r="N782" s="224">
        <v>100.06536400000002</v>
      </c>
      <c r="O782" s="276"/>
      <c r="P782" s="253">
        <v>1.9287748263893305</v>
      </c>
      <c r="Q782" s="253">
        <v>7.122517361066949E-2</v>
      </c>
      <c r="R782" s="253">
        <v>1.1372679526268747E-2</v>
      </c>
      <c r="S782" s="253">
        <v>6.952004062658868E-3</v>
      </c>
      <c r="T782" s="253">
        <v>1.7344177372506379E-2</v>
      </c>
      <c r="U782" s="253">
        <v>3.0331845510412236E-2</v>
      </c>
      <c r="V782" s="253">
        <v>0.12931953568404744</v>
      </c>
      <c r="W782" s="253">
        <v>0.80467975784410539</v>
      </c>
      <c r="X782" s="253">
        <v>0.77600483564546052</v>
      </c>
      <c r="Y782" s="253">
        <v>0.12471120847268571</v>
      </c>
      <c r="Z782" s="253">
        <v>6.9979962805294558E-3</v>
      </c>
      <c r="AA782" s="253">
        <v>9.0558422677490355E-2</v>
      </c>
      <c r="AB782" s="253">
        <v>1.7275369238340117E-3</v>
      </c>
      <c r="AC782" s="253">
        <f t="shared" si="38"/>
        <v>3.9999999999999996</v>
      </c>
      <c r="AD782" s="249">
        <v>84.753061893809914</v>
      </c>
      <c r="AF782" s="224" t="s">
        <v>1687</v>
      </c>
      <c r="AG782" s="224" t="s">
        <v>1687</v>
      </c>
      <c r="AH782" s="224" t="s">
        <v>1687</v>
      </c>
      <c r="AI782" s="224" t="s">
        <v>1687</v>
      </c>
      <c r="AJ782" s="224" t="s">
        <v>1687</v>
      </c>
      <c r="AK782" s="224" t="s">
        <v>1687</v>
      </c>
      <c r="AL782" s="224" t="s">
        <v>1687</v>
      </c>
      <c r="AM782" s="224" t="s">
        <v>1687</v>
      </c>
      <c r="AN782" s="224" t="s">
        <v>1687</v>
      </c>
      <c r="AO782" s="256"/>
      <c r="AP782" s="252"/>
      <c r="AQ782" s="252"/>
      <c r="AR782" s="252"/>
      <c r="AS782" s="256"/>
      <c r="AT782" s="256"/>
      <c r="AU782" s="256"/>
      <c r="AV782" s="256"/>
      <c r="AW782" s="256"/>
      <c r="AX782" s="256"/>
      <c r="AY782" s="256"/>
      <c r="AZ782" s="256"/>
      <c r="BA782" s="256"/>
      <c r="BB782" s="256"/>
      <c r="BC782" s="256"/>
      <c r="BD782" s="256"/>
      <c r="BE782" s="256"/>
      <c r="BF782" s="256"/>
      <c r="BG782" s="256"/>
      <c r="BH782" s="256"/>
      <c r="BI782" s="256"/>
      <c r="BJ782" s="256"/>
      <c r="BK782" s="256"/>
      <c r="BL782" s="256"/>
      <c r="BM782" s="256"/>
      <c r="BN782" s="256"/>
      <c r="BO782" s="256"/>
      <c r="BP782" s="256"/>
      <c r="BQ782" s="256"/>
    </row>
    <row r="783" spans="1:69" s="255" customFormat="1" ht="12.75">
      <c r="A783" s="252"/>
      <c r="B783" s="252"/>
      <c r="C783" s="251"/>
      <c r="D783" s="249"/>
      <c r="E783" s="224"/>
      <c r="F783" s="224"/>
      <c r="G783" s="224"/>
      <c r="H783" s="224"/>
      <c r="I783" s="224"/>
      <c r="J783" s="224"/>
      <c r="K783" s="224"/>
      <c r="L783" s="224"/>
      <c r="M783" s="224"/>
      <c r="N783" s="224"/>
      <c r="O783" s="276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49"/>
      <c r="AF783" s="224"/>
      <c r="AG783" s="224"/>
      <c r="AH783" s="224"/>
      <c r="AI783" s="224"/>
      <c r="AJ783" s="224"/>
      <c r="AK783" s="224"/>
      <c r="AL783" s="224"/>
      <c r="AM783" s="224"/>
      <c r="AN783" s="224"/>
      <c r="AO783" s="256"/>
      <c r="AP783" s="252"/>
      <c r="AQ783" s="252"/>
      <c r="AR783" s="252"/>
      <c r="AS783" s="256"/>
      <c r="AT783" s="256"/>
      <c r="AU783" s="256"/>
      <c r="AV783" s="256"/>
      <c r="AW783" s="256"/>
      <c r="AX783" s="256"/>
      <c r="AY783" s="256"/>
      <c r="AZ783" s="256"/>
      <c r="BA783" s="256"/>
      <c r="BB783" s="256"/>
      <c r="BC783" s="256"/>
      <c r="BD783" s="256"/>
      <c r="BE783" s="256"/>
      <c r="BF783" s="256"/>
      <c r="BG783" s="256"/>
      <c r="BH783" s="256"/>
      <c r="BI783" s="256"/>
      <c r="BJ783" s="256"/>
      <c r="BK783" s="256"/>
      <c r="BL783" s="256"/>
      <c r="BM783" s="256"/>
      <c r="BN783" s="256"/>
      <c r="BO783" s="256"/>
      <c r="BP783" s="256"/>
      <c r="BQ783" s="256"/>
    </row>
    <row r="784" spans="1:69" s="255" customFormat="1" ht="12.75">
      <c r="A784" s="249">
        <v>2346.9885393806389</v>
      </c>
      <c r="B784" s="252" t="s">
        <v>416</v>
      </c>
      <c r="C784" s="251" t="s">
        <v>468</v>
      </c>
      <c r="D784" s="249">
        <v>0</v>
      </c>
      <c r="E784" s="224">
        <v>53.755800000000001</v>
      </c>
      <c r="F784" s="224"/>
      <c r="G784" s="224">
        <v>0.90300100000000005</v>
      </c>
      <c r="H784" s="224">
        <v>7.2052000000000005E-2</v>
      </c>
      <c r="I784" s="224">
        <v>16.889500000000002</v>
      </c>
      <c r="J784" s="224">
        <v>0.31499199999999999</v>
      </c>
      <c r="K784" s="224">
        <v>23.913699999999999</v>
      </c>
      <c r="L784" s="224">
        <v>3.0699700000000001</v>
      </c>
      <c r="M784" s="224">
        <v>9.5831E-2</v>
      </c>
      <c r="N784" s="224">
        <v>99.01484600000002</v>
      </c>
      <c r="O784" s="276"/>
      <c r="P784" s="253">
        <v>1.9837373934939533</v>
      </c>
      <c r="Q784" s="253">
        <v>1.6262606506046717E-2</v>
      </c>
      <c r="R784" s="253">
        <v>2.3011182656689222E-2</v>
      </c>
      <c r="S784" s="253">
        <v>0</v>
      </c>
      <c r="T784" s="253">
        <v>2.1022303697621541E-3</v>
      </c>
      <c r="U784" s="253">
        <v>0</v>
      </c>
      <c r="V784" s="253">
        <v>0.27664516011134244</v>
      </c>
      <c r="W784" s="253">
        <v>0.69824142686220581</v>
      </c>
      <c r="X784" s="253">
        <v>0.61732921311615085</v>
      </c>
      <c r="Y784" s="253">
        <v>0.24458752006650739</v>
      </c>
      <c r="Z784" s="253">
        <v>9.8456436627789544E-3</v>
      </c>
      <c r="AA784" s="253">
        <v>0.12138097716064881</v>
      </c>
      <c r="AB784" s="253">
        <v>6.8566459939140333E-3</v>
      </c>
      <c r="AC784" s="253">
        <f t="shared" ref="AC784:AC814" si="39">SUM(P784:AB784)</f>
        <v>3.9999999999999991</v>
      </c>
      <c r="AD784" s="249">
        <v>71.622836562952045</v>
      </c>
      <c r="AF784" s="224">
        <v>0.17726900000000001</v>
      </c>
      <c r="AG784" s="224"/>
      <c r="AH784" s="224">
        <v>1.6327799999999999</v>
      </c>
      <c r="AI784" s="224">
        <v>24.4206</v>
      </c>
      <c r="AJ784" s="224">
        <v>0.44480399999999998</v>
      </c>
      <c r="AK784" s="224">
        <v>4.9867999999999997</v>
      </c>
      <c r="AL784" s="224">
        <v>0.24767800000000001</v>
      </c>
      <c r="AM784" s="224">
        <v>1.0211699999999999</v>
      </c>
      <c r="AN784" s="224">
        <v>12.9811</v>
      </c>
      <c r="AO784" s="256"/>
      <c r="AP784" s="483" t="s">
        <v>1745</v>
      </c>
      <c r="AQ784" s="252">
        <v>30</v>
      </c>
      <c r="AR784" s="252">
        <v>15</v>
      </c>
      <c r="AS784" s="256"/>
      <c r="AT784" s="256"/>
      <c r="AU784" s="256"/>
      <c r="AV784" s="256"/>
      <c r="AW784" s="256"/>
      <c r="AX784" s="256"/>
      <c r="AY784" s="256"/>
      <c r="AZ784" s="256"/>
      <c r="BA784" s="256"/>
      <c r="BB784" s="256"/>
      <c r="BC784" s="256"/>
      <c r="BD784" s="256"/>
      <c r="BE784" s="256"/>
      <c r="BF784" s="256"/>
      <c r="BG784" s="256"/>
      <c r="BH784" s="256"/>
      <c r="BI784" s="256"/>
      <c r="BJ784" s="256"/>
      <c r="BK784" s="256"/>
      <c r="BL784" s="256"/>
      <c r="BM784" s="256"/>
      <c r="BN784" s="256"/>
      <c r="BO784" s="256"/>
      <c r="BP784" s="256"/>
      <c r="BQ784" s="256"/>
    </row>
    <row r="785" spans="1:69" s="255" customFormat="1" ht="12.75">
      <c r="A785" s="249">
        <v>2346.9885393806389</v>
      </c>
      <c r="B785" s="252" t="s">
        <v>416</v>
      </c>
      <c r="C785" s="251" t="s">
        <v>468</v>
      </c>
      <c r="D785" s="249">
        <v>10.000124999218546</v>
      </c>
      <c r="E785" s="224">
        <v>54.864899999999999</v>
      </c>
      <c r="F785" s="224"/>
      <c r="G785" s="224">
        <v>0.71820600000000001</v>
      </c>
      <c r="H785" s="224">
        <v>0.114729</v>
      </c>
      <c r="I785" s="224">
        <v>13.689</v>
      </c>
      <c r="J785" s="224">
        <v>0.25046800000000002</v>
      </c>
      <c r="K785" s="224">
        <v>27.693300000000001</v>
      </c>
      <c r="L785" s="224">
        <v>2.3520699999999999</v>
      </c>
      <c r="M785" s="224">
        <v>3.4317E-2</v>
      </c>
      <c r="N785" s="224">
        <v>99.716989999999996</v>
      </c>
      <c r="O785" s="276"/>
      <c r="P785" s="253">
        <v>1.9712019926298623</v>
      </c>
      <c r="Q785" s="253">
        <v>2.8798007370137713E-2</v>
      </c>
      <c r="R785" s="253">
        <v>1.6137340490862684E-3</v>
      </c>
      <c r="S785" s="253">
        <v>0</v>
      </c>
      <c r="T785" s="253">
        <v>3.2590060058654484E-3</v>
      </c>
      <c r="U785" s="253">
        <v>2.6315789119850663E-2</v>
      </c>
      <c r="V785" s="253">
        <v>0.19964169921871294</v>
      </c>
      <c r="W785" s="253">
        <v>0.7691697716064847</v>
      </c>
      <c r="X785" s="253">
        <v>0.71409879578095659</v>
      </c>
      <c r="Y785" s="253">
        <v>0.18534776360489119</v>
      </c>
      <c r="Z785" s="253">
        <v>7.6220979356677052E-3</v>
      </c>
      <c r="AA785" s="253">
        <v>9.0540820873819525E-2</v>
      </c>
      <c r="AB785" s="253">
        <v>2.3905218046649749E-3</v>
      </c>
      <c r="AC785" s="253">
        <f t="shared" si="39"/>
        <v>3.9999999999999996</v>
      </c>
      <c r="AD785" s="249">
        <v>78.290354920627209</v>
      </c>
      <c r="AF785" s="224">
        <v>0.17582800000000001</v>
      </c>
      <c r="AG785" s="224"/>
      <c r="AH785" s="224">
        <v>1.87812</v>
      </c>
      <c r="AI785" s="224">
        <v>15.8439</v>
      </c>
      <c r="AJ785" s="224">
        <v>0.49603399999999997</v>
      </c>
      <c r="AK785" s="224">
        <v>5.7994700000000003</v>
      </c>
      <c r="AL785" s="224">
        <v>0.22716700000000001</v>
      </c>
      <c r="AM785" s="224">
        <v>1.17805</v>
      </c>
      <c r="AN785" s="224">
        <v>32.686900000000001</v>
      </c>
      <c r="AO785" s="256"/>
      <c r="AP785" s="483" t="s">
        <v>1745</v>
      </c>
      <c r="AQ785" s="252">
        <v>30</v>
      </c>
      <c r="AR785" s="252">
        <v>15</v>
      </c>
      <c r="AS785" s="256"/>
      <c r="AT785" s="256"/>
      <c r="AU785" s="256"/>
      <c r="AV785" s="256"/>
      <c r="AW785" s="256"/>
      <c r="AX785" s="256"/>
      <c r="AY785" s="256"/>
      <c r="AZ785" s="256"/>
      <c r="BA785" s="256"/>
      <c r="BB785" s="256"/>
      <c r="BC785" s="256"/>
      <c r="BD785" s="256"/>
      <c r="BE785" s="256"/>
      <c r="BF785" s="256"/>
      <c r="BG785" s="256"/>
      <c r="BH785" s="256"/>
      <c r="BI785" s="256"/>
      <c r="BJ785" s="256"/>
      <c r="BK785" s="256"/>
      <c r="BL785" s="256"/>
      <c r="BM785" s="256"/>
      <c r="BN785" s="256"/>
      <c r="BO785" s="256"/>
      <c r="BP785" s="256"/>
      <c r="BQ785" s="256"/>
    </row>
    <row r="786" spans="1:69" s="255" customFormat="1" ht="12.75">
      <c r="A786" s="249">
        <v>2346.9885393806389</v>
      </c>
      <c r="B786" s="252" t="s">
        <v>416</v>
      </c>
      <c r="C786" s="251" t="s">
        <v>468</v>
      </c>
      <c r="D786" s="249">
        <v>20.000124999218546</v>
      </c>
      <c r="E786" s="224">
        <v>54.724800000000002</v>
      </c>
      <c r="F786" s="224"/>
      <c r="G786" s="224">
        <v>0.89022699999999999</v>
      </c>
      <c r="H786" s="224">
        <v>0.13738300000000001</v>
      </c>
      <c r="I786" s="224">
        <v>13.5154</v>
      </c>
      <c r="J786" s="224">
        <v>0.29034700000000002</v>
      </c>
      <c r="K786" s="224">
        <v>27.654699999999998</v>
      </c>
      <c r="L786" s="224">
        <v>2.2949600000000001</v>
      </c>
      <c r="M786" s="224">
        <v>2.7956000000000002E-2</v>
      </c>
      <c r="N786" s="224">
        <v>99.535772999999992</v>
      </c>
      <c r="O786" s="276"/>
      <c r="P786" s="253">
        <v>1.9690321019206687</v>
      </c>
      <c r="Q786" s="253">
        <v>3.0967898079331313E-2</v>
      </c>
      <c r="R786" s="253">
        <v>6.782809680788926E-3</v>
      </c>
      <c r="S786" s="253">
        <v>0</v>
      </c>
      <c r="T786" s="253">
        <v>3.9082021959350776E-3</v>
      </c>
      <c r="U786" s="253">
        <v>2.2227137172516009E-2</v>
      </c>
      <c r="V786" s="253">
        <v>0.19905537772451848</v>
      </c>
      <c r="W786" s="253">
        <v>0.76802647322624173</v>
      </c>
      <c r="X786" s="253">
        <v>0.71533197961235795</v>
      </c>
      <c r="Y786" s="253">
        <v>0.18539813712674025</v>
      </c>
      <c r="Z786" s="253">
        <v>8.8485415779067846E-3</v>
      </c>
      <c r="AA786" s="253">
        <v>8.8471090713086287E-2</v>
      </c>
      <c r="AB786" s="253">
        <v>1.9502509699087316E-3</v>
      </c>
      <c r="AC786" s="253">
        <f t="shared" si="39"/>
        <v>4</v>
      </c>
      <c r="AD786" s="249">
        <v>78.482950380363278</v>
      </c>
      <c r="AF786" s="224">
        <v>0.17596800000000001</v>
      </c>
      <c r="AG786" s="224"/>
      <c r="AH786" s="224">
        <v>1.6429</v>
      </c>
      <c r="AI786" s="224">
        <v>13.1585</v>
      </c>
      <c r="AJ786" s="224">
        <v>0.49984099999999998</v>
      </c>
      <c r="AK786" s="224">
        <v>5.1070700000000002</v>
      </c>
      <c r="AL786" s="224">
        <v>0.227128</v>
      </c>
      <c r="AM786" s="224">
        <v>1.1987300000000001</v>
      </c>
      <c r="AN786" s="224">
        <v>39.255699999999997</v>
      </c>
      <c r="AO786" s="256"/>
      <c r="AP786" s="483" t="s">
        <v>1745</v>
      </c>
      <c r="AQ786" s="252">
        <v>30</v>
      </c>
      <c r="AR786" s="252">
        <v>15</v>
      </c>
      <c r="AS786" s="256"/>
      <c r="AT786" s="256"/>
      <c r="AU786" s="256"/>
      <c r="AV786" s="256"/>
      <c r="AW786" s="256"/>
      <c r="AX786" s="256"/>
      <c r="AY786" s="256"/>
      <c r="AZ786" s="256"/>
      <c r="BA786" s="256"/>
      <c r="BB786" s="256"/>
      <c r="BC786" s="256"/>
      <c r="BD786" s="256"/>
      <c r="BE786" s="256"/>
      <c r="BF786" s="256"/>
      <c r="BG786" s="256"/>
      <c r="BH786" s="256"/>
      <c r="BI786" s="256"/>
      <c r="BJ786" s="256"/>
      <c r="BK786" s="256"/>
      <c r="BL786" s="256"/>
      <c r="BM786" s="256"/>
      <c r="BN786" s="256"/>
      <c r="BO786" s="256"/>
      <c r="BP786" s="256"/>
      <c r="BQ786" s="256"/>
    </row>
    <row r="787" spans="1:69" s="255" customFormat="1" ht="12.75">
      <c r="A787" s="249">
        <v>2346.9885393806389</v>
      </c>
      <c r="B787" s="252" t="s">
        <v>416</v>
      </c>
      <c r="C787" s="251" t="s">
        <v>468</v>
      </c>
      <c r="D787" s="249">
        <v>30.000124999218546</v>
      </c>
      <c r="E787" s="224">
        <v>54.276899999999998</v>
      </c>
      <c r="F787" s="224"/>
      <c r="G787" s="224">
        <v>1.0193000000000001</v>
      </c>
      <c r="H787" s="224">
        <v>0.137596</v>
      </c>
      <c r="I787" s="224">
        <v>13.5511</v>
      </c>
      <c r="J787" s="224">
        <v>0.28048800000000002</v>
      </c>
      <c r="K787" s="224">
        <v>27.1846</v>
      </c>
      <c r="L787" s="224">
        <v>2.57396</v>
      </c>
      <c r="M787" s="224">
        <v>2.5821E-2</v>
      </c>
      <c r="N787" s="224">
        <v>99.049765000000008</v>
      </c>
      <c r="O787" s="276"/>
      <c r="P787" s="253">
        <v>1.9649375779355271</v>
      </c>
      <c r="Q787" s="253">
        <v>3.5062422064472853E-2</v>
      </c>
      <c r="R787" s="253">
        <v>8.4277844564537574E-3</v>
      </c>
      <c r="S787" s="253">
        <v>0</v>
      </c>
      <c r="T787" s="253">
        <v>3.9383557848505259E-3</v>
      </c>
      <c r="U787" s="253">
        <v>2.4508680088880297E-2</v>
      </c>
      <c r="V787" s="253">
        <v>0.20051622528609434</v>
      </c>
      <c r="W787" s="253">
        <v>0.762608954383721</v>
      </c>
      <c r="X787" s="253">
        <v>0.70450962087797075</v>
      </c>
      <c r="Y787" s="253">
        <v>0.18523990446761482</v>
      </c>
      <c r="Z787" s="253">
        <v>8.6006989847299698E-3</v>
      </c>
      <c r="AA787" s="253">
        <v>9.9837377403974276E-2</v>
      </c>
      <c r="AB787" s="253">
        <v>1.8123982657102106E-3</v>
      </c>
      <c r="AC787" s="253">
        <f t="shared" si="39"/>
        <v>4</v>
      </c>
      <c r="AD787" s="249">
        <v>78.146988351034068</v>
      </c>
      <c r="AF787" s="224">
        <v>0.17677599999999999</v>
      </c>
      <c r="AG787" s="224"/>
      <c r="AH787" s="224">
        <v>1.5161899999999999</v>
      </c>
      <c r="AI787" s="224">
        <v>13.6076</v>
      </c>
      <c r="AJ787" s="224">
        <v>0.499446</v>
      </c>
      <c r="AK787" s="224">
        <v>5.3077800000000002</v>
      </c>
      <c r="AL787" s="224">
        <v>0.229383</v>
      </c>
      <c r="AM787" s="224">
        <v>1.12266</v>
      </c>
      <c r="AN787" s="224">
        <v>43.047699999999999</v>
      </c>
      <c r="AO787" s="256"/>
      <c r="AP787" s="483" t="s">
        <v>1745</v>
      </c>
      <c r="AQ787" s="252">
        <v>30</v>
      </c>
      <c r="AR787" s="252">
        <v>15</v>
      </c>
      <c r="AS787" s="256"/>
      <c r="AT787" s="256"/>
      <c r="AU787" s="256"/>
      <c r="AV787" s="256"/>
      <c r="AW787" s="256"/>
      <c r="AX787" s="256"/>
      <c r="AY787" s="256"/>
      <c r="AZ787" s="256"/>
      <c r="BA787" s="256"/>
      <c r="BB787" s="256"/>
      <c r="BC787" s="256"/>
      <c r="BD787" s="256"/>
      <c r="BE787" s="256"/>
      <c r="BF787" s="256"/>
      <c r="BG787" s="256"/>
      <c r="BH787" s="256"/>
      <c r="BI787" s="256"/>
      <c r="BJ787" s="256"/>
      <c r="BK787" s="256"/>
      <c r="BL787" s="256"/>
      <c r="BM787" s="256"/>
      <c r="BN787" s="256"/>
      <c r="BO787" s="256"/>
      <c r="BP787" s="256"/>
      <c r="BQ787" s="256"/>
    </row>
    <row r="788" spans="1:69" s="255" customFormat="1" ht="12.75">
      <c r="A788" s="249">
        <v>2346.9885393806389</v>
      </c>
      <c r="B788" s="252" t="s">
        <v>416</v>
      </c>
      <c r="C788" s="251" t="s">
        <v>468</v>
      </c>
      <c r="D788" s="249">
        <v>40.000124999218542</v>
      </c>
      <c r="E788" s="224">
        <v>54.563899999999997</v>
      </c>
      <c r="F788" s="224"/>
      <c r="G788" s="224">
        <v>0.86531800000000003</v>
      </c>
      <c r="H788" s="224">
        <v>0.13503200000000001</v>
      </c>
      <c r="I788" s="224">
        <v>13.6014</v>
      </c>
      <c r="J788" s="224">
        <v>0.26334999999999997</v>
      </c>
      <c r="K788" s="224">
        <v>27.492899999999999</v>
      </c>
      <c r="L788" s="224">
        <v>2.3857699999999999</v>
      </c>
      <c r="M788" s="224">
        <v>6.7019999999999996E-3</v>
      </c>
      <c r="N788" s="224">
        <v>99.314371999999992</v>
      </c>
      <c r="O788" s="276"/>
      <c r="P788" s="253">
        <v>1.96905553830072</v>
      </c>
      <c r="Q788" s="253">
        <v>3.0944461699280001E-2</v>
      </c>
      <c r="R788" s="253">
        <v>5.8586061231626907E-3</v>
      </c>
      <c r="S788" s="253">
        <v>0</v>
      </c>
      <c r="T788" s="253">
        <v>3.8526954209885007E-3</v>
      </c>
      <c r="U788" s="253">
        <v>2.1702085646472469E-2</v>
      </c>
      <c r="V788" s="253">
        <v>0.20160638062240011</v>
      </c>
      <c r="W788" s="253">
        <v>0.76698023218697609</v>
      </c>
      <c r="X788" s="253">
        <v>0.71206569366331296</v>
      </c>
      <c r="Y788" s="253">
        <v>0.18717169131660566</v>
      </c>
      <c r="Z788" s="253">
        <v>8.0495503905766812E-3</v>
      </c>
      <c r="AA788" s="253">
        <v>9.2244139138159834E-2</v>
      </c>
      <c r="AB788" s="253">
        <v>4.6892549134484808E-4</v>
      </c>
      <c r="AC788" s="253">
        <f t="shared" si="39"/>
        <v>4</v>
      </c>
      <c r="AD788" s="249">
        <v>78.27602586786773</v>
      </c>
      <c r="AF788" s="224">
        <v>0.17632300000000001</v>
      </c>
      <c r="AG788" s="224"/>
      <c r="AH788" s="224">
        <v>1.68215</v>
      </c>
      <c r="AI788" s="224">
        <v>13.274800000000001</v>
      </c>
      <c r="AJ788" s="224">
        <v>0.49812499999999998</v>
      </c>
      <c r="AK788" s="224">
        <v>5.5649800000000003</v>
      </c>
      <c r="AL788" s="224">
        <v>0.22794300000000001</v>
      </c>
      <c r="AM788" s="224">
        <v>1.17221</v>
      </c>
      <c r="AN788" s="224">
        <v>165.09100000000001</v>
      </c>
      <c r="AO788" s="256"/>
      <c r="AP788" s="483" t="s">
        <v>1745</v>
      </c>
      <c r="AQ788" s="252">
        <v>30</v>
      </c>
      <c r="AR788" s="252">
        <v>15</v>
      </c>
      <c r="AS788" s="256"/>
      <c r="AT788" s="256"/>
      <c r="AU788" s="256"/>
      <c r="AV788" s="256"/>
      <c r="AW788" s="256"/>
      <c r="AX788" s="256"/>
      <c r="AY788" s="256"/>
      <c r="AZ788" s="256"/>
      <c r="BA788" s="256"/>
      <c r="BB788" s="256"/>
      <c r="BC788" s="256"/>
      <c r="BD788" s="256"/>
      <c r="BE788" s="256"/>
      <c r="BF788" s="256"/>
      <c r="BG788" s="256"/>
      <c r="BH788" s="256"/>
      <c r="BI788" s="256"/>
      <c r="BJ788" s="256"/>
      <c r="BK788" s="256"/>
      <c r="BL788" s="256"/>
      <c r="BM788" s="256"/>
      <c r="BN788" s="256"/>
      <c r="BO788" s="256"/>
      <c r="BP788" s="256"/>
      <c r="BQ788" s="256"/>
    </row>
    <row r="789" spans="1:69" s="255" customFormat="1" ht="12.75">
      <c r="A789" s="249">
        <v>2346.9885393806389</v>
      </c>
      <c r="B789" s="252" t="s">
        <v>416</v>
      </c>
      <c r="C789" s="251" t="s">
        <v>468</v>
      </c>
      <c r="D789" s="249">
        <v>50.000124999218542</v>
      </c>
      <c r="E789" s="224">
        <v>54.613999999999997</v>
      </c>
      <c r="F789" s="224"/>
      <c r="G789" s="224">
        <v>0.93438299999999996</v>
      </c>
      <c r="H789" s="224">
        <v>0.13055700000000001</v>
      </c>
      <c r="I789" s="224">
        <v>13.7079</v>
      </c>
      <c r="J789" s="224">
        <v>0.26500800000000002</v>
      </c>
      <c r="K789" s="224">
        <v>27.324100000000001</v>
      </c>
      <c r="L789" s="224">
        <v>2.40205</v>
      </c>
      <c r="M789" s="224">
        <v>1.8408000000000001E-2</v>
      </c>
      <c r="N789" s="224">
        <v>99.396405999999985</v>
      </c>
      <c r="O789" s="276"/>
      <c r="P789" s="253">
        <v>1.9707403427132424</v>
      </c>
      <c r="Q789" s="253">
        <v>2.9259657286757612E-2</v>
      </c>
      <c r="R789" s="253">
        <v>1.0478348813078409E-2</v>
      </c>
      <c r="S789" s="253">
        <v>0</v>
      </c>
      <c r="T789" s="253">
        <v>3.7247831862940997E-3</v>
      </c>
      <c r="U789" s="253">
        <v>1.634441562184108E-2</v>
      </c>
      <c r="V789" s="253">
        <v>0.20629140753959566</v>
      </c>
      <c r="W789" s="253">
        <v>0.76316104483919034</v>
      </c>
      <c r="X789" s="253">
        <v>0.70671202372029529</v>
      </c>
      <c r="Y789" s="253">
        <v>0.19103257311716651</v>
      </c>
      <c r="Z789" s="253">
        <v>8.0997225892851452E-3</v>
      </c>
      <c r="AA789" s="253">
        <v>9.2867790238799389E-2</v>
      </c>
      <c r="AB789" s="253">
        <v>1.2878903344537096E-3</v>
      </c>
      <c r="AC789" s="253">
        <f t="shared" si="39"/>
        <v>3.9999999999999991</v>
      </c>
      <c r="AD789" s="249">
        <v>78.037733492946359</v>
      </c>
      <c r="AF789" s="224">
        <v>0.17627300000000001</v>
      </c>
      <c r="AG789" s="224"/>
      <c r="AH789" s="224">
        <v>1.6003799999999999</v>
      </c>
      <c r="AI789" s="224">
        <v>13.7524</v>
      </c>
      <c r="AJ789" s="224">
        <v>0.49682100000000001</v>
      </c>
      <c r="AK789" s="224">
        <v>5.6388699999999998</v>
      </c>
      <c r="AL789" s="224">
        <v>0.22890199999999999</v>
      </c>
      <c r="AM789" s="224">
        <v>1.1637500000000001</v>
      </c>
      <c r="AN789" s="224">
        <v>58.590699999999998</v>
      </c>
      <c r="AO789" s="256"/>
      <c r="AP789" s="483" t="s">
        <v>1745</v>
      </c>
      <c r="AQ789" s="252">
        <v>30</v>
      </c>
      <c r="AR789" s="252">
        <v>15</v>
      </c>
      <c r="AS789" s="256"/>
      <c r="AT789" s="256"/>
      <c r="AU789" s="256"/>
      <c r="AV789" s="256"/>
      <c r="AW789" s="256"/>
      <c r="AX789" s="256"/>
      <c r="AY789" s="256"/>
      <c r="AZ789" s="256"/>
      <c r="BA789" s="256"/>
      <c r="BB789" s="256"/>
      <c r="BC789" s="256"/>
      <c r="BD789" s="256"/>
      <c r="BE789" s="256"/>
      <c r="BF789" s="256"/>
      <c r="BG789" s="256"/>
      <c r="BH789" s="256"/>
      <c r="BI789" s="256"/>
      <c r="BJ789" s="256"/>
      <c r="BK789" s="256"/>
      <c r="BL789" s="256"/>
      <c r="BM789" s="256"/>
      <c r="BN789" s="256"/>
      <c r="BO789" s="256"/>
      <c r="BP789" s="256"/>
      <c r="BQ789" s="256"/>
    </row>
    <row r="790" spans="1:69" s="255" customFormat="1" ht="12.75">
      <c r="A790" s="249">
        <v>2346.9885393806389</v>
      </c>
      <c r="B790" s="252" t="s">
        <v>416</v>
      </c>
      <c r="C790" s="251" t="s">
        <v>468</v>
      </c>
      <c r="D790" s="249">
        <v>60.000124999218542</v>
      </c>
      <c r="E790" s="224">
        <v>54.7029</v>
      </c>
      <c r="F790" s="224"/>
      <c r="G790" s="224">
        <v>0.94098199999999999</v>
      </c>
      <c r="H790" s="224">
        <v>0.15432199999999999</v>
      </c>
      <c r="I790" s="224">
        <v>13.3911</v>
      </c>
      <c r="J790" s="224">
        <v>0.30484499999999998</v>
      </c>
      <c r="K790" s="224">
        <v>27.380400000000002</v>
      </c>
      <c r="L790" s="224">
        <v>2.4095599999999999</v>
      </c>
      <c r="M790" s="224">
        <v>1.6934000000000001E-2</v>
      </c>
      <c r="N790" s="224">
        <v>99.301043000000007</v>
      </c>
      <c r="O790" s="276"/>
      <c r="P790" s="253">
        <v>1.9744222378534872</v>
      </c>
      <c r="Q790" s="253">
        <v>2.557776214651275E-2</v>
      </c>
      <c r="R790" s="253">
        <v>1.4450498764555064E-2</v>
      </c>
      <c r="S790" s="253">
        <v>0</v>
      </c>
      <c r="T790" s="253">
        <v>4.4038542944382034E-3</v>
      </c>
      <c r="U790" s="253">
        <v>7.9084575084227282E-3</v>
      </c>
      <c r="V790" s="253">
        <v>0.20630115657737064</v>
      </c>
      <c r="W790" s="253">
        <v>0.76693603285521361</v>
      </c>
      <c r="X790" s="253">
        <v>0.70631928485650752</v>
      </c>
      <c r="Y790" s="253">
        <v>0.18999561780442203</v>
      </c>
      <c r="Z790" s="253">
        <v>9.3195404742528135E-3</v>
      </c>
      <c r="AA790" s="253">
        <v>9.3180508443913443E-2</v>
      </c>
      <c r="AB790" s="253">
        <v>1.1850484209040913E-3</v>
      </c>
      <c r="AC790" s="253">
        <f t="shared" si="39"/>
        <v>4</v>
      </c>
      <c r="AD790" s="249">
        <v>78.470640462942569</v>
      </c>
      <c r="AF790" s="224">
        <v>0.17598800000000001</v>
      </c>
      <c r="AG790" s="224"/>
      <c r="AH790" s="224">
        <v>1.58697</v>
      </c>
      <c r="AI790" s="224">
        <v>12.128399999999999</v>
      </c>
      <c r="AJ790" s="224">
        <v>0.50167700000000004</v>
      </c>
      <c r="AK790" s="224">
        <v>4.89994</v>
      </c>
      <c r="AL790" s="224">
        <v>0.22839699999999999</v>
      </c>
      <c r="AM790" s="224">
        <v>1.1653199999999999</v>
      </c>
      <c r="AN790" s="224">
        <v>64.249700000000004</v>
      </c>
      <c r="AO790" s="256"/>
      <c r="AP790" s="483" t="s">
        <v>1745</v>
      </c>
      <c r="AQ790" s="252">
        <v>30</v>
      </c>
      <c r="AR790" s="252">
        <v>15</v>
      </c>
      <c r="AS790" s="256"/>
      <c r="AT790" s="256"/>
      <c r="AU790" s="256"/>
      <c r="AV790" s="256"/>
      <c r="AW790" s="256"/>
      <c r="AX790" s="256"/>
      <c r="AY790" s="256"/>
      <c r="AZ790" s="256"/>
      <c r="BA790" s="256"/>
      <c r="BB790" s="256"/>
      <c r="BC790" s="256"/>
      <c r="BD790" s="256"/>
      <c r="BE790" s="256"/>
      <c r="BF790" s="256"/>
      <c r="BG790" s="256"/>
      <c r="BH790" s="256"/>
      <c r="BI790" s="256"/>
      <c r="BJ790" s="256"/>
      <c r="BK790" s="256"/>
      <c r="BL790" s="256"/>
      <c r="BM790" s="256"/>
      <c r="BN790" s="256"/>
      <c r="BO790" s="256"/>
      <c r="BP790" s="256"/>
      <c r="BQ790" s="256"/>
    </row>
    <row r="791" spans="1:69" s="255" customFormat="1" ht="12.75">
      <c r="A791" s="249">
        <v>2346.9885393806389</v>
      </c>
      <c r="B791" s="252" t="s">
        <v>416</v>
      </c>
      <c r="C791" s="251" t="s">
        <v>468</v>
      </c>
      <c r="D791" s="249">
        <v>70.000124999218542</v>
      </c>
      <c r="E791" s="224">
        <v>54.746099999999998</v>
      </c>
      <c r="F791" s="224"/>
      <c r="G791" s="224">
        <v>0.92202399999999995</v>
      </c>
      <c r="H791" s="224">
        <v>0.15615100000000001</v>
      </c>
      <c r="I791" s="224">
        <v>13.4621</v>
      </c>
      <c r="J791" s="224">
        <v>0.27398</v>
      </c>
      <c r="K791" s="224">
        <v>27.587700000000002</v>
      </c>
      <c r="L791" s="224">
        <v>2.3759899999999998</v>
      </c>
      <c r="M791" s="224">
        <v>2.2085E-2</v>
      </c>
      <c r="N791" s="224">
        <v>99.546129999999991</v>
      </c>
      <c r="O791" s="276"/>
      <c r="P791" s="253">
        <v>1.9699627700564275</v>
      </c>
      <c r="Q791" s="253">
        <v>3.0037229943572497E-2</v>
      </c>
      <c r="R791" s="253">
        <v>9.0651130282055625E-3</v>
      </c>
      <c r="S791" s="253">
        <v>0</v>
      </c>
      <c r="T791" s="253">
        <v>4.4424752518350272E-3</v>
      </c>
      <c r="U791" s="253">
        <v>1.8070451679683686E-2</v>
      </c>
      <c r="V791" s="253">
        <v>0.20076733307053393</v>
      </c>
      <c r="W791" s="253">
        <v>0.7676546269697424</v>
      </c>
      <c r="X791" s="253">
        <v>0.71223345415611838</v>
      </c>
      <c r="Y791" s="253">
        <v>0.18627284470230185</v>
      </c>
      <c r="Z791" s="253">
        <v>8.3504414022739209E-3</v>
      </c>
      <c r="AA791" s="253">
        <v>9.1602449723152388E-2</v>
      </c>
      <c r="AB791" s="253">
        <v>1.5408100161533912E-3</v>
      </c>
      <c r="AC791" s="253">
        <f t="shared" si="39"/>
        <v>4</v>
      </c>
      <c r="AD791" s="249">
        <v>78.508705221967062</v>
      </c>
      <c r="AF791" s="224">
        <v>0.17604900000000001</v>
      </c>
      <c r="AG791" s="224"/>
      <c r="AH791" s="224">
        <v>1.60456</v>
      </c>
      <c r="AI791" s="224">
        <v>11.635300000000001</v>
      </c>
      <c r="AJ791" s="224">
        <v>0.50119499999999995</v>
      </c>
      <c r="AK791" s="224">
        <v>5.3273900000000003</v>
      </c>
      <c r="AL791" s="224">
        <v>0.22749800000000001</v>
      </c>
      <c r="AM791" s="224">
        <v>1.1775100000000001</v>
      </c>
      <c r="AN791" s="224">
        <v>50.412999999999997</v>
      </c>
      <c r="AO791" s="256"/>
      <c r="AP791" s="483" t="s">
        <v>1745</v>
      </c>
      <c r="AQ791" s="252">
        <v>30</v>
      </c>
      <c r="AR791" s="252">
        <v>15</v>
      </c>
      <c r="AS791" s="256"/>
      <c r="AT791" s="256"/>
      <c r="AU791" s="256"/>
      <c r="AV791" s="256"/>
      <c r="AW791" s="256"/>
      <c r="AX791" s="256"/>
      <c r="AY791" s="256"/>
      <c r="AZ791" s="256"/>
      <c r="BA791" s="256"/>
      <c r="BB791" s="256"/>
      <c r="BC791" s="256"/>
      <c r="BD791" s="256"/>
      <c r="BE791" s="256"/>
      <c r="BF791" s="256"/>
      <c r="BG791" s="256"/>
      <c r="BH791" s="256"/>
      <c r="BI791" s="256"/>
      <c r="BJ791" s="256"/>
      <c r="BK791" s="256"/>
      <c r="BL791" s="256"/>
      <c r="BM791" s="256"/>
      <c r="BN791" s="256"/>
      <c r="BO791" s="256"/>
      <c r="BP791" s="256"/>
      <c r="BQ791" s="256"/>
    </row>
    <row r="792" spans="1:69" s="255" customFormat="1" ht="12.75">
      <c r="A792" s="249">
        <v>2346.9885393806389</v>
      </c>
      <c r="B792" s="252" t="s">
        <v>416</v>
      </c>
      <c r="C792" s="251" t="s">
        <v>468</v>
      </c>
      <c r="D792" s="249">
        <v>80.000124999218542</v>
      </c>
      <c r="E792" s="224">
        <v>54.6785</v>
      </c>
      <c r="F792" s="224"/>
      <c r="G792" s="224">
        <v>0.87045300000000003</v>
      </c>
      <c r="H792" s="224">
        <v>0.119975</v>
      </c>
      <c r="I792" s="224">
        <v>13.5123</v>
      </c>
      <c r="J792" s="224">
        <v>0.256693</v>
      </c>
      <c r="K792" s="224">
        <v>27.680299999999999</v>
      </c>
      <c r="L792" s="224">
        <v>2.2872699999999999</v>
      </c>
      <c r="M792" s="224">
        <v>2.5828E-2</v>
      </c>
      <c r="N792" s="224">
        <v>99.431319000000002</v>
      </c>
      <c r="O792" s="276"/>
      <c r="P792" s="253">
        <v>1.9689365804320427</v>
      </c>
      <c r="Q792" s="253">
        <v>3.1063419567957329E-2</v>
      </c>
      <c r="R792" s="253">
        <v>5.8782215394708182E-3</v>
      </c>
      <c r="S792" s="253">
        <v>0</v>
      </c>
      <c r="T792" s="253">
        <v>3.4157125023957196E-3</v>
      </c>
      <c r="U792" s="253">
        <v>2.3572722362597887E-2</v>
      </c>
      <c r="V792" s="253">
        <v>0.19833566439738373</v>
      </c>
      <c r="W792" s="253">
        <v>0.76879767919815145</v>
      </c>
      <c r="X792" s="253">
        <v>0.71711905588683056</v>
      </c>
      <c r="Y792" s="253">
        <v>0.18500352986195787</v>
      </c>
      <c r="Z792" s="253">
        <v>7.8291551684989864E-3</v>
      </c>
      <c r="AA792" s="253">
        <v>8.824502224620577E-2</v>
      </c>
      <c r="AB792" s="253">
        <v>1.8032368365067531E-3</v>
      </c>
      <c r="AC792" s="253">
        <f t="shared" si="39"/>
        <v>4</v>
      </c>
      <c r="AD792" s="249">
        <v>78.50244308934181</v>
      </c>
      <c r="AF792" s="224">
        <v>0.17613799999999999</v>
      </c>
      <c r="AG792" s="224"/>
      <c r="AH792" s="224">
        <v>1.6733499999999999</v>
      </c>
      <c r="AI792" s="224">
        <v>15.5328</v>
      </c>
      <c r="AJ792" s="224">
        <v>0.499444</v>
      </c>
      <c r="AK792" s="224">
        <v>5.72682</v>
      </c>
      <c r="AL792" s="224">
        <v>0.22703000000000001</v>
      </c>
      <c r="AM792" s="224">
        <v>1.1934800000000001</v>
      </c>
      <c r="AN792" s="224">
        <v>41.469099999999997</v>
      </c>
      <c r="AO792" s="256"/>
      <c r="AP792" s="483" t="s">
        <v>1745</v>
      </c>
      <c r="AQ792" s="252">
        <v>30</v>
      </c>
      <c r="AR792" s="252">
        <v>15</v>
      </c>
      <c r="AS792" s="256"/>
      <c r="AT792" s="256"/>
      <c r="AU792" s="256"/>
      <c r="AV792" s="256"/>
      <c r="AW792" s="256"/>
      <c r="AX792" s="256"/>
      <c r="AY792" s="256"/>
      <c r="AZ792" s="256"/>
      <c r="BA792" s="256"/>
      <c r="BB792" s="256"/>
      <c r="BC792" s="256"/>
      <c r="BD792" s="256"/>
      <c r="BE792" s="256"/>
      <c r="BF792" s="256"/>
      <c r="BG792" s="256"/>
      <c r="BH792" s="256"/>
      <c r="BI792" s="256"/>
      <c r="BJ792" s="256"/>
      <c r="BK792" s="256"/>
      <c r="BL792" s="256"/>
      <c r="BM792" s="256"/>
      <c r="BN792" s="256"/>
      <c r="BO792" s="256"/>
      <c r="BP792" s="256"/>
      <c r="BQ792" s="256"/>
    </row>
    <row r="793" spans="1:69" s="255" customFormat="1" ht="12.75">
      <c r="A793" s="249">
        <v>2346.9885393806389</v>
      </c>
      <c r="B793" s="252" t="s">
        <v>416</v>
      </c>
      <c r="C793" s="251" t="s">
        <v>468</v>
      </c>
      <c r="D793" s="249">
        <v>90.000124999218542</v>
      </c>
      <c r="E793" s="224">
        <v>54.976100000000002</v>
      </c>
      <c r="F793" s="224"/>
      <c r="G793" s="224">
        <v>0.82969800000000005</v>
      </c>
      <c r="H793" s="224">
        <v>0.143342</v>
      </c>
      <c r="I793" s="224">
        <v>13.225199999999999</v>
      </c>
      <c r="J793" s="224">
        <v>0.26620300000000002</v>
      </c>
      <c r="K793" s="224">
        <v>27.922599999999999</v>
      </c>
      <c r="L793" s="224">
        <v>2.2945799999999998</v>
      </c>
      <c r="M793" s="224">
        <v>2.4735E-2</v>
      </c>
      <c r="N793" s="224">
        <v>99.682458000000011</v>
      </c>
      <c r="O793" s="276"/>
      <c r="P793" s="253">
        <v>1.9724982122770705</v>
      </c>
      <c r="Q793" s="253">
        <v>2.7501787722929549E-2</v>
      </c>
      <c r="R793" s="253">
        <v>7.5829679408192519E-3</v>
      </c>
      <c r="S793" s="253">
        <v>0</v>
      </c>
      <c r="T793" s="253">
        <v>4.0662264897843494E-3</v>
      </c>
      <c r="U793" s="253">
        <v>1.7573278647082802E-2</v>
      </c>
      <c r="V793" s="253">
        <v>0.19659260403698561</v>
      </c>
      <c r="W793" s="253">
        <v>0.77418492288532781</v>
      </c>
      <c r="X793" s="253">
        <v>0.71932148748563451</v>
      </c>
      <c r="Y793" s="253">
        <v>0.18266086071209245</v>
      </c>
      <c r="Z793" s="253">
        <v>8.0898668783455242E-3</v>
      </c>
      <c r="AA793" s="253">
        <v>8.8207099569169736E-2</v>
      </c>
      <c r="AB793" s="253">
        <v>1.7206853547576467E-3</v>
      </c>
      <c r="AC793" s="253">
        <f t="shared" si="39"/>
        <v>3.9999999999999996</v>
      </c>
      <c r="AD793" s="249">
        <v>79.007576383805656</v>
      </c>
      <c r="AF793" s="224">
        <v>0.175595</v>
      </c>
      <c r="AG793" s="224"/>
      <c r="AH793" s="224">
        <v>1.7275</v>
      </c>
      <c r="AI793" s="224">
        <v>12.7575</v>
      </c>
      <c r="AJ793" s="224">
        <v>0.50579700000000005</v>
      </c>
      <c r="AK793" s="224">
        <v>5.5415299999999998</v>
      </c>
      <c r="AL793" s="224">
        <v>0.22584799999999999</v>
      </c>
      <c r="AM793" s="224">
        <v>1.1959500000000001</v>
      </c>
      <c r="AN793" s="224">
        <v>43.788200000000003</v>
      </c>
      <c r="AO793" s="256"/>
      <c r="AP793" s="483" t="s">
        <v>1745</v>
      </c>
      <c r="AQ793" s="252">
        <v>30</v>
      </c>
      <c r="AR793" s="252">
        <v>15</v>
      </c>
      <c r="AS793" s="256"/>
      <c r="AT793" s="256"/>
      <c r="AU793" s="256"/>
      <c r="AV793" s="256"/>
      <c r="AW793" s="256"/>
      <c r="AX793" s="256"/>
      <c r="AY793" s="256"/>
      <c r="AZ793" s="256"/>
      <c r="BA793" s="256"/>
      <c r="BB793" s="256"/>
      <c r="BC793" s="256"/>
      <c r="BD793" s="256"/>
      <c r="BE793" s="256"/>
      <c r="BF793" s="256"/>
      <c r="BG793" s="256"/>
      <c r="BH793" s="256"/>
      <c r="BI793" s="256"/>
      <c r="BJ793" s="256"/>
      <c r="BK793" s="256"/>
      <c r="BL793" s="256"/>
      <c r="BM793" s="256"/>
      <c r="BN793" s="256"/>
      <c r="BO793" s="256"/>
      <c r="BP793" s="256"/>
      <c r="BQ793" s="256"/>
    </row>
    <row r="794" spans="1:69" s="255" customFormat="1" ht="12.75">
      <c r="A794" s="249">
        <v>2346.9885393806389</v>
      </c>
      <c r="B794" s="252" t="s">
        <v>416</v>
      </c>
      <c r="C794" s="251" t="s">
        <v>468</v>
      </c>
      <c r="D794" s="249">
        <v>100.00012499921854</v>
      </c>
      <c r="E794" s="224">
        <v>54.753</v>
      </c>
      <c r="F794" s="224"/>
      <c r="G794" s="224">
        <v>1.03782</v>
      </c>
      <c r="H794" s="224">
        <v>0.18273400000000001</v>
      </c>
      <c r="I794" s="224">
        <v>12.827400000000001</v>
      </c>
      <c r="J794" s="224">
        <v>0.259104</v>
      </c>
      <c r="K794" s="224">
        <v>27.9772</v>
      </c>
      <c r="L794" s="224">
        <v>2.2666200000000001</v>
      </c>
      <c r="M794" s="224">
        <v>2.1939E-2</v>
      </c>
      <c r="N794" s="224">
        <v>99.325817000000001</v>
      </c>
      <c r="O794" s="276"/>
      <c r="P794" s="253">
        <v>1.9687200625540733</v>
      </c>
      <c r="Q794" s="253">
        <v>3.127993744592672E-2</v>
      </c>
      <c r="R794" s="253">
        <v>1.2699918824016443E-2</v>
      </c>
      <c r="S794" s="253">
        <v>0</v>
      </c>
      <c r="T794" s="253">
        <v>5.1948238197276342E-3</v>
      </c>
      <c r="U794" s="253">
        <v>1.4914660469205643E-2</v>
      </c>
      <c r="V794" s="253">
        <v>0.1917389422903239</v>
      </c>
      <c r="W794" s="253">
        <v>0.77545165459672627</v>
      </c>
      <c r="X794" s="253">
        <v>0.72419464523019017</v>
      </c>
      <c r="Y794" s="253">
        <v>0.1790650835105449</v>
      </c>
      <c r="Z794" s="253">
        <v>7.8910701477768169E-3</v>
      </c>
      <c r="AA794" s="253">
        <v>8.7319735444466348E-2</v>
      </c>
      <c r="AB794" s="253">
        <v>1.5294656670217931E-3</v>
      </c>
      <c r="AC794" s="253">
        <f t="shared" si="39"/>
        <v>3.9999999999999996</v>
      </c>
      <c r="AD794" s="249">
        <v>79.541431546972007</v>
      </c>
      <c r="AF794" s="224">
        <v>0.176015</v>
      </c>
      <c r="AG794" s="224"/>
      <c r="AH794" s="224">
        <v>1.49533</v>
      </c>
      <c r="AI794" s="224">
        <v>10.3561</v>
      </c>
      <c r="AJ794" s="224">
        <v>0.51382099999999997</v>
      </c>
      <c r="AK794" s="224">
        <v>5.6867400000000004</v>
      </c>
      <c r="AL794" s="224">
        <v>0.22531599999999999</v>
      </c>
      <c r="AM794" s="224">
        <v>1.2025999999999999</v>
      </c>
      <c r="AN794" s="224">
        <v>48.992800000000003</v>
      </c>
      <c r="AO794" s="256"/>
      <c r="AP794" s="483" t="s">
        <v>1745</v>
      </c>
      <c r="AQ794" s="252">
        <v>30</v>
      </c>
      <c r="AR794" s="252">
        <v>15</v>
      </c>
      <c r="AS794" s="256"/>
      <c r="AT794" s="256"/>
      <c r="AU794" s="256"/>
      <c r="AV794" s="256"/>
      <c r="AW794" s="256"/>
      <c r="AX794" s="256"/>
      <c r="AY794" s="256"/>
      <c r="AZ794" s="256"/>
      <c r="BA794" s="256"/>
      <c r="BB794" s="256"/>
      <c r="BC794" s="256"/>
      <c r="BD794" s="256"/>
      <c r="BE794" s="256"/>
      <c r="BF794" s="256"/>
      <c r="BG794" s="256"/>
      <c r="BH794" s="256"/>
      <c r="BI794" s="256"/>
      <c r="BJ794" s="256"/>
      <c r="BK794" s="256"/>
      <c r="BL794" s="256"/>
      <c r="BM794" s="256"/>
      <c r="BN794" s="256"/>
      <c r="BO794" s="256"/>
      <c r="BP794" s="256"/>
      <c r="BQ794" s="256"/>
    </row>
    <row r="795" spans="1:69" s="255" customFormat="1" ht="12.75">
      <c r="A795" s="249">
        <v>2346.9885393806389</v>
      </c>
      <c r="B795" s="252" t="s">
        <v>416</v>
      </c>
      <c r="C795" s="251" t="s">
        <v>468</v>
      </c>
      <c r="D795" s="249">
        <v>110.00012499921854</v>
      </c>
      <c r="E795" s="224">
        <v>54.625799999999998</v>
      </c>
      <c r="F795" s="224"/>
      <c r="G795" s="224">
        <v>1.0830599999999999</v>
      </c>
      <c r="H795" s="224">
        <v>0.211511</v>
      </c>
      <c r="I795" s="224">
        <v>12.2423</v>
      </c>
      <c r="J795" s="224">
        <v>0.259293</v>
      </c>
      <c r="K795" s="224">
        <v>28.319099999999999</v>
      </c>
      <c r="L795" s="224">
        <v>2.3255300000000001</v>
      </c>
      <c r="M795" s="224">
        <v>1.7408E-2</v>
      </c>
      <c r="N795" s="224">
        <v>99.084001999999998</v>
      </c>
      <c r="O795" s="276"/>
      <c r="P795" s="253">
        <v>1.9637273076089656</v>
      </c>
      <c r="Q795" s="253">
        <v>3.6272692391034367E-2</v>
      </c>
      <c r="R795" s="253">
        <v>9.6145129152787057E-3</v>
      </c>
      <c r="S795" s="253">
        <v>0</v>
      </c>
      <c r="T795" s="253">
        <v>6.0116230748726166E-3</v>
      </c>
      <c r="U795" s="253">
        <v>2.1859886871633094E-2</v>
      </c>
      <c r="V795" s="253">
        <v>0.1787760847908271</v>
      </c>
      <c r="W795" s="253">
        <v>0.78373789234738844</v>
      </c>
      <c r="X795" s="253">
        <v>0.73391118350480544</v>
      </c>
      <c r="Y795" s="253">
        <v>0.16741026464627665</v>
      </c>
      <c r="Z795" s="253">
        <v>7.8951411885486295E-3</v>
      </c>
      <c r="AA795" s="253">
        <v>8.9570080189618748E-2</v>
      </c>
      <c r="AB795" s="253">
        <v>1.2133304707506111E-3</v>
      </c>
      <c r="AC795" s="253">
        <f t="shared" si="39"/>
        <v>4</v>
      </c>
      <c r="AD795" s="249">
        <v>80.482200176497727</v>
      </c>
      <c r="AF795" s="224">
        <v>0.17621300000000001</v>
      </c>
      <c r="AG795" s="224"/>
      <c r="AH795" s="224">
        <v>1.4648000000000001</v>
      </c>
      <c r="AI795" s="224">
        <v>9.4916499999999999</v>
      </c>
      <c r="AJ795" s="224">
        <v>0.52639000000000002</v>
      </c>
      <c r="AK795" s="224">
        <v>5.6333599999999997</v>
      </c>
      <c r="AL795" s="224">
        <v>0.22364200000000001</v>
      </c>
      <c r="AM795" s="224">
        <v>1.19181</v>
      </c>
      <c r="AN795" s="224">
        <v>63.393999999999998</v>
      </c>
      <c r="AO795" s="256"/>
      <c r="AP795" s="483" t="s">
        <v>1745</v>
      </c>
      <c r="AQ795" s="252">
        <v>30</v>
      </c>
      <c r="AR795" s="252">
        <v>15</v>
      </c>
      <c r="AS795" s="256"/>
      <c r="AT795" s="256"/>
      <c r="AU795" s="256"/>
      <c r="AV795" s="256"/>
      <c r="AW795" s="256"/>
      <c r="AX795" s="256"/>
      <c r="AY795" s="256"/>
      <c r="AZ795" s="256"/>
      <c r="BA795" s="256"/>
      <c r="BB795" s="256"/>
      <c r="BC795" s="256"/>
      <c r="BD795" s="256"/>
      <c r="BE795" s="256"/>
      <c r="BF795" s="256"/>
      <c r="BG795" s="256"/>
      <c r="BH795" s="256"/>
      <c r="BI795" s="256"/>
      <c r="BJ795" s="256"/>
      <c r="BK795" s="256"/>
      <c r="BL795" s="256"/>
      <c r="BM795" s="256"/>
      <c r="BN795" s="256"/>
      <c r="BO795" s="256"/>
      <c r="BP795" s="256"/>
      <c r="BQ795" s="256"/>
    </row>
    <row r="796" spans="1:69" s="255" customFormat="1" ht="12.75">
      <c r="A796" s="249">
        <v>2346.9885393806389</v>
      </c>
      <c r="B796" s="252" t="s">
        <v>416</v>
      </c>
      <c r="C796" s="251" t="s">
        <v>468</v>
      </c>
      <c r="D796" s="249">
        <v>120.00012499921854</v>
      </c>
      <c r="E796" s="224">
        <v>54.808399999999999</v>
      </c>
      <c r="F796" s="224"/>
      <c r="G796" s="224">
        <v>1.2535000000000001</v>
      </c>
      <c r="H796" s="224">
        <v>0.31417600000000001</v>
      </c>
      <c r="I796" s="224">
        <v>11.382</v>
      </c>
      <c r="J796" s="224">
        <v>0.248033</v>
      </c>
      <c r="K796" s="224">
        <v>29.107199999999999</v>
      </c>
      <c r="L796" s="224">
        <v>2.2585999999999999</v>
      </c>
      <c r="M796" s="224">
        <v>2.9196E-2</v>
      </c>
      <c r="N796" s="224">
        <v>99.401105000000015</v>
      </c>
      <c r="O796" s="276"/>
      <c r="P796" s="253">
        <v>1.9551509645672269</v>
      </c>
      <c r="Q796" s="253">
        <v>4.4849035432773077E-2</v>
      </c>
      <c r="R796" s="253">
        <v>7.8512822794722936E-3</v>
      </c>
      <c r="S796" s="253">
        <v>0</v>
      </c>
      <c r="T796" s="253">
        <v>8.8609766804028413E-3</v>
      </c>
      <c r="U796" s="253">
        <v>3.0156088279705173E-2</v>
      </c>
      <c r="V796" s="253">
        <v>0.15877726543482568</v>
      </c>
      <c r="W796" s="253">
        <v>0.79435438732559394</v>
      </c>
      <c r="X796" s="253">
        <v>0.75354293165203379</v>
      </c>
      <c r="Y796" s="253">
        <v>0.15061978379482505</v>
      </c>
      <c r="Z796" s="253">
        <v>7.4942534731910725E-3</v>
      </c>
      <c r="AA796" s="253">
        <v>8.6323719273144306E-2</v>
      </c>
      <c r="AB796" s="253">
        <v>2.01931180680577E-3</v>
      </c>
      <c r="AC796" s="253">
        <f t="shared" si="39"/>
        <v>4</v>
      </c>
      <c r="AD796" s="249">
        <v>82.009957594259248</v>
      </c>
      <c r="AF796" s="224">
        <v>0.17610899999999999</v>
      </c>
      <c r="AG796" s="224"/>
      <c r="AH796" s="224">
        <v>1.33436</v>
      </c>
      <c r="AI796" s="224">
        <v>6.8191499999999996</v>
      </c>
      <c r="AJ796" s="224">
        <v>0.54664000000000001</v>
      </c>
      <c r="AK796" s="224">
        <v>5.7713099999999997</v>
      </c>
      <c r="AL796" s="224">
        <v>0.21989300000000001</v>
      </c>
      <c r="AM796" s="224">
        <v>1.2073100000000001</v>
      </c>
      <c r="AN796" s="224">
        <v>37.261499999999998</v>
      </c>
      <c r="AO796" s="256"/>
      <c r="AP796" s="483" t="s">
        <v>1745</v>
      </c>
      <c r="AQ796" s="252">
        <v>30</v>
      </c>
      <c r="AR796" s="252">
        <v>15</v>
      </c>
      <c r="AS796" s="256"/>
      <c r="AT796" s="256"/>
      <c r="AU796" s="256"/>
      <c r="AV796" s="256"/>
      <c r="AW796" s="256"/>
      <c r="AX796" s="256"/>
      <c r="AY796" s="256"/>
      <c r="AZ796" s="256"/>
      <c r="BA796" s="256"/>
      <c r="BB796" s="256"/>
      <c r="BC796" s="256"/>
      <c r="BD796" s="256"/>
      <c r="BE796" s="256"/>
      <c r="BF796" s="256"/>
      <c r="BG796" s="256"/>
      <c r="BH796" s="256"/>
      <c r="BI796" s="256"/>
      <c r="BJ796" s="256"/>
      <c r="BK796" s="256"/>
      <c r="BL796" s="256"/>
      <c r="BM796" s="256"/>
      <c r="BN796" s="256"/>
      <c r="BO796" s="256"/>
      <c r="BP796" s="256"/>
      <c r="BQ796" s="256"/>
    </row>
    <row r="797" spans="1:69" s="255" customFormat="1" ht="12.75">
      <c r="A797" s="249">
        <v>2346.9885393806389</v>
      </c>
      <c r="B797" s="252" t="s">
        <v>416</v>
      </c>
      <c r="C797" s="251" t="s">
        <v>468</v>
      </c>
      <c r="D797" s="249">
        <v>130.00012499921854</v>
      </c>
      <c r="E797" s="224">
        <v>54.669600000000003</v>
      </c>
      <c r="F797" s="224"/>
      <c r="G797" s="224">
        <v>1.2484200000000001</v>
      </c>
      <c r="H797" s="224">
        <v>0.38289000000000001</v>
      </c>
      <c r="I797" s="224">
        <v>10.8261</v>
      </c>
      <c r="J797" s="224">
        <v>0.248197</v>
      </c>
      <c r="K797" s="224">
        <v>29.346</v>
      </c>
      <c r="L797" s="224">
        <v>2.2633200000000002</v>
      </c>
      <c r="M797" s="224">
        <v>3.2743000000000001E-2</v>
      </c>
      <c r="N797" s="224">
        <v>99.017270000000011</v>
      </c>
      <c r="O797" s="276"/>
      <c r="P797" s="253">
        <v>1.9534623543361327</v>
      </c>
      <c r="Q797" s="253">
        <v>4.6537645663867311E-2</v>
      </c>
      <c r="R797" s="253">
        <v>6.0369074874038198E-3</v>
      </c>
      <c r="S797" s="253">
        <v>0</v>
      </c>
      <c r="T797" s="253">
        <v>1.0817043817791246E-2</v>
      </c>
      <c r="U797" s="253">
        <v>3.1952119621042385E-2</v>
      </c>
      <c r="V797" s="253">
        <v>0.14952175778143986</v>
      </c>
      <c r="W797" s="253">
        <v>0.8016721712923226</v>
      </c>
      <c r="X797" s="253">
        <v>0.76153525184949566</v>
      </c>
      <c r="Y797" s="253">
        <v>0.14203572675537948</v>
      </c>
      <c r="Z797" s="253">
        <v>7.5117550384947232E-3</v>
      </c>
      <c r="AA797" s="253">
        <v>8.6648841094260395E-2</v>
      </c>
      <c r="AB797" s="253">
        <v>2.2684252623697363E-3</v>
      </c>
      <c r="AC797" s="253">
        <f t="shared" si="39"/>
        <v>3.9999999999999996</v>
      </c>
      <c r="AD797" s="249">
        <v>82.853305531414151</v>
      </c>
      <c r="AF797" s="224">
        <v>0.17624000000000001</v>
      </c>
      <c r="AG797" s="224"/>
      <c r="AH797" s="224">
        <v>1.3355900000000001</v>
      </c>
      <c r="AI797" s="224">
        <v>6.0093699999999997</v>
      </c>
      <c r="AJ797" s="224">
        <v>0.56078099999999997</v>
      </c>
      <c r="AK797" s="224">
        <v>5.7365899999999996</v>
      </c>
      <c r="AL797" s="224">
        <v>0.21850600000000001</v>
      </c>
      <c r="AM797" s="224">
        <v>1.20773</v>
      </c>
      <c r="AN797" s="224">
        <v>32.455199999999998</v>
      </c>
      <c r="AO797" s="256"/>
      <c r="AP797" s="483" t="s">
        <v>1745</v>
      </c>
      <c r="AQ797" s="252">
        <v>30</v>
      </c>
      <c r="AR797" s="252">
        <v>15</v>
      </c>
      <c r="AS797" s="256"/>
      <c r="AT797" s="256"/>
      <c r="AU797" s="256"/>
      <c r="AV797" s="256"/>
      <c r="AW797" s="256"/>
      <c r="AX797" s="256"/>
      <c r="AY797" s="256"/>
      <c r="AZ797" s="256"/>
      <c r="BA797" s="256"/>
      <c r="BB797" s="256"/>
      <c r="BC797" s="256"/>
      <c r="BD797" s="256"/>
      <c r="BE797" s="256"/>
      <c r="BF797" s="256"/>
      <c r="BG797" s="256"/>
      <c r="BH797" s="256"/>
      <c r="BI797" s="256"/>
      <c r="BJ797" s="256"/>
      <c r="BK797" s="256"/>
      <c r="BL797" s="256"/>
      <c r="BM797" s="256"/>
      <c r="BN797" s="256"/>
      <c r="BO797" s="256"/>
      <c r="BP797" s="256"/>
      <c r="BQ797" s="256"/>
    </row>
    <row r="798" spans="1:69" s="255" customFormat="1" ht="12.75">
      <c r="A798" s="249">
        <v>2346.9885393806389</v>
      </c>
      <c r="B798" s="252" t="s">
        <v>416</v>
      </c>
      <c r="C798" s="251" t="s">
        <v>468</v>
      </c>
      <c r="D798" s="249">
        <v>140.00012499921854</v>
      </c>
      <c r="E798" s="224">
        <v>54.900199999999998</v>
      </c>
      <c r="F798" s="224"/>
      <c r="G798" s="224">
        <v>1.3036399999999999</v>
      </c>
      <c r="H798" s="224">
        <v>0.412883</v>
      </c>
      <c r="I798" s="224">
        <v>10.6296</v>
      </c>
      <c r="J798" s="224">
        <v>0.24634900000000001</v>
      </c>
      <c r="K798" s="224">
        <v>29.579499999999999</v>
      </c>
      <c r="L798" s="224">
        <v>2.21149</v>
      </c>
      <c r="M798" s="224">
        <v>2.1866E-2</v>
      </c>
      <c r="N798" s="224">
        <v>99.305527999999995</v>
      </c>
      <c r="O798" s="276"/>
      <c r="P798" s="253">
        <v>1.9542831792554081</v>
      </c>
      <c r="Q798" s="253">
        <v>4.5716820744591935E-2</v>
      </c>
      <c r="R798" s="253">
        <v>8.9755775296658236E-3</v>
      </c>
      <c r="S798" s="253">
        <v>0</v>
      </c>
      <c r="T798" s="253">
        <v>1.1620263713211041E-2</v>
      </c>
      <c r="U798" s="253">
        <v>2.6630120328883677E-2</v>
      </c>
      <c r="V798" s="253">
        <v>0.1484920624317882</v>
      </c>
      <c r="W798" s="253">
        <v>0.80428197599645135</v>
      </c>
      <c r="X798" s="253">
        <v>0.76540459057489418</v>
      </c>
      <c r="Y798" s="253">
        <v>0.14131425251499852</v>
      </c>
      <c r="Z798" s="253">
        <v>7.4276274123489779E-3</v>
      </c>
      <c r="AA798" s="253">
        <v>8.4344388670590756E-2</v>
      </c>
      <c r="AB798" s="253">
        <v>1.5091408271675232E-3</v>
      </c>
      <c r="AC798" s="253">
        <f t="shared" si="39"/>
        <v>4</v>
      </c>
      <c r="AD798" s="249">
        <v>83.22291626973454</v>
      </c>
      <c r="AF798" s="224">
        <v>0.176006</v>
      </c>
      <c r="AG798" s="224"/>
      <c r="AH798" s="224">
        <v>1.29634</v>
      </c>
      <c r="AI798" s="224">
        <v>5.5611699999999997</v>
      </c>
      <c r="AJ798" s="224">
        <v>0.56670600000000004</v>
      </c>
      <c r="AK798" s="224">
        <v>5.7096099999999996</v>
      </c>
      <c r="AL798" s="224">
        <v>0.217586</v>
      </c>
      <c r="AM798" s="224">
        <v>1.2241599999999999</v>
      </c>
      <c r="AN798" s="224">
        <v>47.922400000000003</v>
      </c>
      <c r="AO798" s="256"/>
      <c r="AP798" s="483" t="s">
        <v>1745</v>
      </c>
      <c r="AQ798" s="252">
        <v>30</v>
      </c>
      <c r="AR798" s="252">
        <v>15</v>
      </c>
      <c r="AS798" s="256"/>
      <c r="AT798" s="256"/>
      <c r="AU798" s="256"/>
      <c r="AV798" s="256"/>
      <c r="AW798" s="256"/>
      <c r="AX798" s="256"/>
      <c r="AY798" s="256"/>
      <c r="AZ798" s="256"/>
      <c r="BA798" s="256"/>
      <c r="BB798" s="256"/>
      <c r="BC798" s="256"/>
      <c r="BD798" s="256"/>
      <c r="BE798" s="256"/>
      <c r="BF798" s="256"/>
      <c r="BG798" s="256"/>
      <c r="BH798" s="256"/>
      <c r="BI798" s="256"/>
      <c r="BJ798" s="256"/>
      <c r="BK798" s="256"/>
      <c r="BL798" s="256"/>
      <c r="BM798" s="256"/>
      <c r="BN798" s="256"/>
      <c r="BO798" s="256"/>
      <c r="BP798" s="256"/>
      <c r="BQ798" s="256"/>
    </row>
    <row r="799" spans="1:69" s="255" customFormat="1" ht="12.75">
      <c r="A799" s="249">
        <v>2346.9885393806389</v>
      </c>
      <c r="B799" s="252" t="s">
        <v>416</v>
      </c>
      <c r="C799" s="251" t="s">
        <v>468</v>
      </c>
      <c r="D799" s="249">
        <v>150.00012499921854</v>
      </c>
      <c r="E799" s="224">
        <v>54.921700000000001</v>
      </c>
      <c r="F799" s="224"/>
      <c r="G799" s="224">
        <v>1.34171</v>
      </c>
      <c r="H799" s="224">
        <v>0.42257099999999997</v>
      </c>
      <c r="I799" s="224">
        <v>10.618499999999999</v>
      </c>
      <c r="J799" s="224">
        <v>0.23535300000000001</v>
      </c>
      <c r="K799" s="224">
        <v>29.417100000000001</v>
      </c>
      <c r="L799" s="224">
        <v>2.3178700000000001</v>
      </c>
      <c r="M799" s="224">
        <v>2.8589E-2</v>
      </c>
      <c r="N799" s="224">
        <v>99.303393</v>
      </c>
      <c r="O799" s="276"/>
      <c r="P799" s="253">
        <v>1.9560869967293479</v>
      </c>
      <c r="Q799" s="253">
        <v>4.3913003270652062E-2</v>
      </c>
      <c r="R799" s="253">
        <v>1.2406468631256384E-2</v>
      </c>
      <c r="S799" s="253">
        <v>0</v>
      </c>
      <c r="T799" s="253">
        <v>1.1899242047111661E-2</v>
      </c>
      <c r="U799" s="253">
        <v>2.1581487449834569E-2</v>
      </c>
      <c r="V799" s="253">
        <v>0.15144419801868217</v>
      </c>
      <c r="W799" s="253">
        <v>0.802668603853116</v>
      </c>
      <c r="X799" s="253">
        <v>0.75922913760300925</v>
      </c>
      <c r="Y799" s="253">
        <v>0.14324821888479436</v>
      </c>
      <c r="Z799" s="253">
        <v>7.0998581560871403E-3</v>
      </c>
      <c r="AA799" s="253">
        <v>8.8448590498557633E-2</v>
      </c>
      <c r="AB799" s="253">
        <v>1.9741948575515674E-3</v>
      </c>
      <c r="AC799" s="253">
        <f t="shared" si="39"/>
        <v>4.0000000000000009</v>
      </c>
      <c r="AD799" s="249">
        <v>83.160543124001506</v>
      </c>
      <c r="AF799" s="224">
        <v>0.17590600000000001</v>
      </c>
      <c r="AG799" s="224"/>
      <c r="AH799" s="224">
        <v>1.2783599999999999</v>
      </c>
      <c r="AI799" s="224">
        <v>5.5575400000000004</v>
      </c>
      <c r="AJ799" s="224">
        <v>0.56675699999999996</v>
      </c>
      <c r="AK799" s="224">
        <v>6.0358599999999996</v>
      </c>
      <c r="AL799" s="224">
        <v>0.218222</v>
      </c>
      <c r="AM799" s="224">
        <v>1.1947700000000001</v>
      </c>
      <c r="AN799" s="224">
        <v>37.348500000000001</v>
      </c>
      <c r="AO799" s="256"/>
      <c r="AP799" s="483" t="s">
        <v>1745</v>
      </c>
      <c r="AQ799" s="252">
        <v>30</v>
      </c>
      <c r="AR799" s="252">
        <v>15</v>
      </c>
      <c r="AS799" s="256"/>
      <c r="AT799" s="256"/>
      <c r="AU799" s="256"/>
      <c r="AV799" s="256"/>
      <c r="AW799" s="256"/>
      <c r="AX799" s="256"/>
      <c r="AY799" s="256"/>
      <c r="AZ799" s="256"/>
      <c r="BA799" s="256"/>
      <c r="BB799" s="256"/>
      <c r="BC799" s="256"/>
      <c r="BD799" s="256"/>
      <c r="BE799" s="256"/>
      <c r="BF799" s="256"/>
      <c r="BG799" s="256"/>
      <c r="BH799" s="256"/>
      <c r="BI799" s="256"/>
      <c r="BJ799" s="256"/>
      <c r="BK799" s="256"/>
      <c r="BL799" s="256"/>
      <c r="BM799" s="256"/>
      <c r="BN799" s="256"/>
      <c r="BO799" s="256"/>
      <c r="BP799" s="256"/>
      <c r="BQ799" s="256"/>
    </row>
    <row r="800" spans="1:69" s="255" customFormat="1" ht="12.75">
      <c r="A800" s="249">
        <v>2346.9885393806389</v>
      </c>
      <c r="B800" s="252" t="s">
        <v>416</v>
      </c>
      <c r="C800" s="251" t="s">
        <v>468</v>
      </c>
      <c r="D800" s="249">
        <v>160.00012499921854</v>
      </c>
      <c r="E800" s="224">
        <v>54.750300000000003</v>
      </c>
      <c r="F800" s="224"/>
      <c r="G800" s="224">
        <v>1.4596199999999999</v>
      </c>
      <c r="H800" s="224">
        <v>0.38241599999999998</v>
      </c>
      <c r="I800" s="224">
        <v>10.917299999999999</v>
      </c>
      <c r="J800" s="224">
        <v>0.23369500000000001</v>
      </c>
      <c r="K800" s="224">
        <v>29.253900000000002</v>
      </c>
      <c r="L800" s="224">
        <v>2.4016799999999998</v>
      </c>
      <c r="M800" s="224">
        <v>3.2097000000000001E-2</v>
      </c>
      <c r="N800" s="224">
        <v>99.431007999999991</v>
      </c>
      <c r="O800" s="276"/>
      <c r="P800" s="253">
        <v>1.9493298068916418</v>
      </c>
      <c r="Q800" s="253">
        <v>5.0670193108358186E-2</v>
      </c>
      <c r="R800" s="253">
        <v>1.0578150551296073E-2</v>
      </c>
      <c r="S800" s="253">
        <v>0</v>
      </c>
      <c r="T800" s="253">
        <v>1.0764907192033251E-2</v>
      </c>
      <c r="U800" s="253">
        <v>3.1542831089906187E-2</v>
      </c>
      <c r="V800" s="253">
        <v>0.150576118004838</v>
      </c>
      <c r="W800" s="253">
        <v>0.79653799316192619</v>
      </c>
      <c r="X800" s="253">
        <v>0.75617482553338877</v>
      </c>
      <c r="Y800" s="253">
        <v>0.14294593696631946</v>
      </c>
      <c r="Z800" s="253">
        <v>7.0474820789562425E-3</v>
      </c>
      <c r="AA800" s="253">
        <v>9.1616059696457613E-2</v>
      </c>
      <c r="AB800" s="253">
        <v>2.2156957248779525E-3</v>
      </c>
      <c r="AC800" s="253">
        <f t="shared" si="39"/>
        <v>3.9999999999999996</v>
      </c>
      <c r="AD800" s="249">
        <v>82.68885154841918</v>
      </c>
      <c r="AF800" s="224">
        <v>0.17619499999999999</v>
      </c>
      <c r="AG800" s="224"/>
      <c r="AH800" s="224">
        <v>1.2170700000000001</v>
      </c>
      <c r="AI800" s="224">
        <v>5.9668099999999997</v>
      </c>
      <c r="AJ800" s="224">
        <v>0.55852800000000002</v>
      </c>
      <c r="AK800" s="224">
        <v>6.2088599999999996</v>
      </c>
      <c r="AL800" s="224">
        <v>0.21901100000000001</v>
      </c>
      <c r="AM800" s="224">
        <v>1.1645300000000001</v>
      </c>
      <c r="AN800" s="224">
        <v>34.064900000000002</v>
      </c>
      <c r="AO800" s="256"/>
      <c r="AP800" s="483" t="s">
        <v>1745</v>
      </c>
      <c r="AQ800" s="252">
        <v>30</v>
      </c>
      <c r="AR800" s="252">
        <v>15</v>
      </c>
      <c r="AS800" s="256"/>
      <c r="AT800" s="256"/>
      <c r="AU800" s="256"/>
      <c r="AV800" s="256"/>
      <c r="AW800" s="256"/>
      <c r="AX800" s="256"/>
      <c r="AY800" s="256"/>
      <c r="AZ800" s="256"/>
      <c r="BA800" s="256"/>
      <c r="BB800" s="256"/>
      <c r="BC800" s="256"/>
      <c r="BD800" s="256"/>
      <c r="BE800" s="256"/>
      <c r="BF800" s="256"/>
      <c r="BG800" s="256"/>
      <c r="BH800" s="256"/>
      <c r="BI800" s="256"/>
      <c r="BJ800" s="256"/>
      <c r="BK800" s="256"/>
      <c r="BL800" s="256"/>
      <c r="BM800" s="256"/>
      <c r="BN800" s="256"/>
      <c r="BO800" s="256"/>
      <c r="BP800" s="256"/>
      <c r="BQ800" s="256"/>
    </row>
    <row r="801" spans="1:69" s="255" customFormat="1" ht="12.75">
      <c r="A801" s="249">
        <v>2346.9885393806389</v>
      </c>
      <c r="B801" s="252" t="s">
        <v>416</v>
      </c>
      <c r="C801" s="251" t="s">
        <v>468</v>
      </c>
      <c r="D801" s="249">
        <v>170.00012499921854</v>
      </c>
      <c r="E801" s="224">
        <v>54.808199999999999</v>
      </c>
      <c r="F801" s="224"/>
      <c r="G801" s="224">
        <v>1.4932700000000001</v>
      </c>
      <c r="H801" s="224">
        <v>0.46451500000000001</v>
      </c>
      <c r="I801" s="224">
        <v>10.8302</v>
      </c>
      <c r="J801" s="224">
        <v>0.22395599999999999</v>
      </c>
      <c r="K801" s="224">
        <v>29.029499999999999</v>
      </c>
      <c r="L801" s="224">
        <v>2.37303</v>
      </c>
      <c r="M801" s="224">
        <v>1.6813000000000002E-2</v>
      </c>
      <c r="N801" s="224">
        <v>99.239484000000004</v>
      </c>
      <c r="O801" s="276"/>
      <c r="P801" s="253">
        <v>1.9568514058666668</v>
      </c>
      <c r="Q801" s="253">
        <v>4.3148594133333162E-2</v>
      </c>
      <c r="R801" s="253">
        <v>1.9687093509289433E-2</v>
      </c>
      <c r="S801" s="253">
        <v>0</v>
      </c>
      <c r="T801" s="253">
        <v>1.3112559355050899E-2</v>
      </c>
      <c r="U801" s="253">
        <v>1.1512811015766289E-2</v>
      </c>
      <c r="V801" s="253">
        <v>0.16049849845520181</v>
      </c>
      <c r="W801" s="253">
        <v>0.7951890376646914</v>
      </c>
      <c r="X801" s="253">
        <v>0.74992454588498225</v>
      </c>
      <c r="Y801" s="253">
        <v>0.15136245328873843</v>
      </c>
      <c r="Z801" s="253">
        <v>6.7726830316206174E-3</v>
      </c>
      <c r="AA801" s="253">
        <v>9.0776448047885275E-2</v>
      </c>
      <c r="AB801" s="253">
        <v>1.163869746773429E-3</v>
      </c>
      <c r="AC801" s="253">
        <f t="shared" si="39"/>
        <v>4</v>
      </c>
      <c r="AD801" s="249">
        <v>82.693285913954327</v>
      </c>
      <c r="AF801" s="224">
        <v>0.17607100000000001</v>
      </c>
      <c r="AG801" s="224"/>
      <c r="AH801" s="224">
        <v>1.2051400000000001</v>
      </c>
      <c r="AI801" s="224">
        <v>5.1787700000000001</v>
      </c>
      <c r="AJ801" s="224">
        <v>0.56035599999999997</v>
      </c>
      <c r="AK801" s="224">
        <v>6.2505800000000002</v>
      </c>
      <c r="AL801" s="224">
        <v>0.21992400000000001</v>
      </c>
      <c r="AM801" s="224">
        <v>1.17232</v>
      </c>
      <c r="AN801" s="224">
        <v>66.9756</v>
      </c>
      <c r="AO801" s="256"/>
      <c r="AP801" s="483" t="s">
        <v>1745</v>
      </c>
      <c r="AQ801" s="252">
        <v>30</v>
      </c>
      <c r="AR801" s="252">
        <v>15</v>
      </c>
      <c r="AS801" s="256"/>
      <c r="AT801" s="256"/>
      <c r="AU801" s="256"/>
      <c r="AV801" s="256"/>
      <c r="AW801" s="256"/>
      <c r="AX801" s="256"/>
      <c r="AY801" s="256"/>
      <c r="AZ801" s="256"/>
      <c r="BA801" s="256"/>
      <c r="BB801" s="256"/>
      <c r="BC801" s="256"/>
      <c r="BD801" s="256"/>
      <c r="BE801" s="256"/>
      <c r="BF801" s="256"/>
      <c r="BG801" s="256"/>
      <c r="BH801" s="256"/>
      <c r="BI801" s="256"/>
      <c r="BJ801" s="256"/>
      <c r="BK801" s="256"/>
      <c r="BL801" s="256"/>
      <c r="BM801" s="256"/>
      <c r="BN801" s="256"/>
      <c r="BO801" s="256"/>
      <c r="BP801" s="256"/>
      <c r="BQ801" s="256"/>
    </row>
    <row r="802" spans="1:69" s="255" customFormat="1" ht="12.75">
      <c r="A802" s="249">
        <v>2346.9885393806389</v>
      </c>
      <c r="B802" s="252" t="s">
        <v>416</v>
      </c>
      <c r="C802" s="251" t="s">
        <v>468</v>
      </c>
      <c r="D802" s="249">
        <v>180.00012499921854</v>
      </c>
      <c r="E802" s="224">
        <v>54.552100000000003</v>
      </c>
      <c r="F802" s="224"/>
      <c r="G802" s="224">
        <v>1.52352</v>
      </c>
      <c r="H802" s="224">
        <v>0.43836900000000001</v>
      </c>
      <c r="I802" s="224">
        <v>11.0017</v>
      </c>
      <c r="J802" s="224">
        <v>0.232404</v>
      </c>
      <c r="K802" s="224">
        <v>29.116399999999999</v>
      </c>
      <c r="L802" s="224">
        <v>2.3720599999999998</v>
      </c>
      <c r="M802" s="224">
        <v>2.4268000000000001E-2</v>
      </c>
      <c r="N802" s="224">
        <v>99.260821000000021</v>
      </c>
      <c r="O802" s="276"/>
      <c r="P802" s="253">
        <v>1.9467967914850604</v>
      </c>
      <c r="Q802" s="253">
        <v>5.3203208514939648E-2</v>
      </c>
      <c r="R802" s="253">
        <v>1.0875393858869042E-2</v>
      </c>
      <c r="S802" s="253">
        <v>0</v>
      </c>
      <c r="T802" s="253">
        <v>1.2368709742808409E-2</v>
      </c>
      <c r="U802" s="253">
        <v>3.1638256838245837E-2</v>
      </c>
      <c r="V802" s="253">
        <v>0.15192952904444551</v>
      </c>
      <c r="W802" s="253">
        <v>0.79318811051563065</v>
      </c>
      <c r="X802" s="253">
        <v>0.7558259892057384</v>
      </c>
      <c r="Y802" s="253">
        <v>0.1447730810096618</v>
      </c>
      <c r="Z802" s="253">
        <v>7.0248731437849102E-3</v>
      </c>
      <c r="AA802" s="253">
        <v>9.0696904715831778E-2</v>
      </c>
      <c r="AB802" s="253">
        <v>1.6791519249830925E-3</v>
      </c>
      <c r="AC802" s="253">
        <f t="shared" si="39"/>
        <v>3.9999999999999996</v>
      </c>
      <c r="AD802" s="249">
        <v>82.510453657861106</v>
      </c>
      <c r="AF802" s="224">
        <v>0.17646700000000001</v>
      </c>
      <c r="AG802" s="224"/>
      <c r="AH802" s="224">
        <v>1.1807000000000001</v>
      </c>
      <c r="AI802" s="224">
        <v>5.4380699999999997</v>
      </c>
      <c r="AJ802" s="224">
        <v>0.55596999999999996</v>
      </c>
      <c r="AK802" s="224">
        <v>6.1196700000000002</v>
      </c>
      <c r="AL802" s="224">
        <v>0.21959100000000001</v>
      </c>
      <c r="AM802" s="224">
        <v>1.1726099999999999</v>
      </c>
      <c r="AN802" s="224">
        <v>43.831899999999997</v>
      </c>
      <c r="AO802" s="256"/>
      <c r="AP802" s="483" t="s">
        <v>1745</v>
      </c>
      <c r="AQ802" s="252">
        <v>30</v>
      </c>
      <c r="AR802" s="252">
        <v>15</v>
      </c>
      <c r="AS802" s="256"/>
      <c r="AT802" s="256"/>
      <c r="AU802" s="256"/>
      <c r="AV802" s="256"/>
      <c r="AW802" s="256"/>
      <c r="AX802" s="256"/>
      <c r="AY802" s="256"/>
      <c r="AZ802" s="256"/>
      <c r="BA802" s="256"/>
      <c r="BB802" s="256"/>
      <c r="BC802" s="256"/>
      <c r="BD802" s="256"/>
      <c r="BE802" s="256"/>
      <c r="BF802" s="256"/>
      <c r="BG802" s="256"/>
      <c r="BH802" s="256"/>
      <c r="BI802" s="256"/>
      <c r="BJ802" s="256"/>
      <c r="BK802" s="256"/>
      <c r="BL802" s="256"/>
      <c r="BM802" s="256"/>
      <c r="BN802" s="256"/>
      <c r="BO802" s="256"/>
      <c r="BP802" s="256"/>
      <c r="BQ802" s="256"/>
    </row>
    <row r="803" spans="1:69" s="255" customFormat="1" ht="12.75">
      <c r="A803" s="249">
        <v>2346.9885393806389</v>
      </c>
      <c r="B803" s="252" t="s">
        <v>416</v>
      </c>
      <c r="C803" s="251" t="s">
        <v>468</v>
      </c>
      <c r="D803" s="249">
        <v>190.00012499921854</v>
      </c>
      <c r="E803" s="224">
        <v>54.497999999999998</v>
      </c>
      <c r="F803" s="224"/>
      <c r="G803" s="224">
        <v>1.6089500000000001</v>
      </c>
      <c r="H803" s="224">
        <v>0.48234199999999999</v>
      </c>
      <c r="I803" s="224">
        <v>10.7797</v>
      </c>
      <c r="J803" s="224">
        <v>0.252913</v>
      </c>
      <c r="K803" s="224">
        <v>29.0322</v>
      </c>
      <c r="L803" s="224">
        <v>2.4102299999999999</v>
      </c>
      <c r="M803" s="224">
        <v>2.0426E-2</v>
      </c>
      <c r="N803" s="224">
        <v>99.084761000000015</v>
      </c>
      <c r="O803" s="276"/>
      <c r="P803" s="253">
        <v>1.9479771738516689</v>
      </c>
      <c r="Q803" s="253">
        <v>5.2022826148331092E-2</v>
      </c>
      <c r="R803" s="253">
        <v>1.5757174673037611E-2</v>
      </c>
      <c r="S803" s="253">
        <v>0</v>
      </c>
      <c r="T803" s="253">
        <v>1.3631190708581221E-2</v>
      </c>
      <c r="U803" s="253">
        <v>2.4050037721080386E-2</v>
      </c>
      <c r="V803" s="253">
        <v>0.15296334210259313</v>
      </c>
      <c r="W803" s="253">
        <v>0.79359825479470703</v>
      </c>
      <c r="X803" s="253">
        <v>0.75340700952126582</v>
      </c>
      <c r="Y803" s="253">
        <v>0.14521661740511885</v>
      </c>
      <c r="Z803" s="253">
        <v>7.6570272264950556E-3</v>
      </c>
      <c r="AA803" s="253">
        <v>9.2303768892750993E-2</v>
      </c>
      <c r="AB803" s="253">
        <v>1.4155769543693494E-3</v>
      </c>
      <c r="AC803" s="253">
        <f t="shared" si="39"/>
        <v>3.9999999999999991</v>
      </c>
      <c r="AD803" s="249">
        <v>82.761399602396949</v>
      </c>
      <c r="AF803" s="224">
        <v>0.17662900000000001</v>
      </c>
      <c r="AG803" s="224"/>
      <c r="AH803" s="224">
        <v>1.14805</v>
      </c>
      <c r="AI803" s="224">
        <v>5.1042300000000003</v>
      </c>
      <c r="AJ803" s="224">
        <v>0.56215599999999999</v>
      </c>
      <c r="AK803" s="224">
        <v>5.63558</v>
      </c>
      <c r="AL803" s="224">
        <v>0.21976699999999999</v>
      </c>
      <c r="AM803" s="224">
        <v>1.16669</v>
      </c>
      <c r="AN803" s="224">
        <v>55.682899999999997</v>
      </c>
      <c r="AO803" s="256"/>
      <c r="AP803" s="483" t="s">
        <v>1745</v>
      </c>
      <c r="AQ803" s="252">
        <v>30</v>
      </c>
      <c r="AR803" s="252">
        <v>15</v>
      </c>
      <c r="AS803" s="256"/>
      <c r="AT803" s="256"/>
      <c r="AU803" s="256"/>
      <c r="AV803" s="256"/>
      <c r="AW803" s="256"/>
      <c r="AX803" s="256"/>
      <c r="AY803" s="256"/>
      <c r="AZ803" s="256"/>
      <c r="BA803" s="256"/>
      <c r="BB803" s="256"/>
      <c r="BC803" s="256"/>
      <c r="BD803" s="256"/>
      <c r="BE803" s="256"/>
      <c r="BF803" s="256"/>
      <c r="BG803" s="256"/>
      <c r="BH803" s="256"/>
      <c r="BI803" s="256"/>
      <c r="BJ803" s="256"/>
      <c r="BK803" s="256"/>
      <c r="BL803" s="256"/>
      <c r="BM803" s="256"/>
      <c r="BN803" s="256"/>
      <c r="BO803" s="256"/>
      <c r="BP803" s="256"/>
      <c r="BQ803" s="256"/>
    </row>
    <row r="804" spans="1:69" s="255" customFormat="1" ht="12.75">
      <c r="A804" s="249">
        <v>2346.9885393806389</v>
      </c>
      <c r="B804" s="252" t="s">
        <v>416</v>
      </c>
      <c r="C804" s="251" t="s">
        <v>468</v>
      </c>
      <c r="D804" s="249">
        <v>200.00012499921854</v>
      </c>
      <c r="E804" s="224">
        <v>54.901400000000002</v>
      </c>
      <c r="F804" s="224"/>
      <c r="G804" s="224">
        <v>1.4649000000000001</v>
      </c>
      <c r="H804" s="224">
        <v>0.50487800000000005</v>
      </c>
      <c r="I804" s="224">
        <v>10.7173</v>
      </c>
      <c r="J804" s="224">
        <v>0.243677</v>
      </c>
      <c r="K804" s="224">
        <v>29.1404</v>
      </c>
      <c r="L804" s="224">
        <v>2.5095900000000002</v>
      </c>
      <c r="M804" s="224">
        <v>1.678E-2</v>
      </c>
      <c r="N804" s="224">
        <v>99.498925</v>
      </c>
      <c r="O804" s="276"/>
      <c r="P804" s="253">
        <v>1.9544997662423602</v>
      </c>
      <c r="Q804" s="253">
        <v>4.5500233757639785E-2</v>
      </c>
      <c r="R804" s="253">
        <v>1.596307066077074E-2</v>
      </c>
      <c r="S804" s="253">
        <v>0</v>
      </c>
      <c r="T804" s="253">
        <v>1.4210654001614705E-2</v>
      </c>
      <c r="U804" s="253">
        <v>1.648472898119735E-2</v>
      </c>
      <c r="V804" s="253">
        <v>0.1560058131346676</v>
      </c>
      <c r="W804" s="253">
        <v>0.79733573322174967</v>
      </c>
      <c r="X804" s="253">
        <v>0.74918682096689992</v>
      </c>
      <c r="Y804" s="253">
        <v>0.14658505109567527</v>
      </c>
      <c r="Z804" s="253">
        <v>7.347718034657451E-3</v>
      </c>
      <c r="AA804" s="253">
        <v>9.5722190016823541E-2</v>
      </c>
      <c r="AB804" s="253">
        <v>1.1582198859439318E-3</v>
      </c>
      <c r="AC804" s="253">
        <f t="shared" si="39"/>
        <v>3.9999999999999996</v>
      </c>
      <c r="AD804" s="249">
        <v>82.896874460548261</v>
      </c>
      <c r="AF804" s="224">
        <v>0.175952</v>
      </c>
      <c r="AG804" s="224"/>
      <c r="AH804" s="224">
        <v>1.21427</v>
      </c>
      <c r="AI804" s="224">
        <v>4.8590499999999999</v>
      </c>
      <c r="AJ804" s="224">
        <v>0.56427400000000005</v>
      </c>
      <c r="AK804" s="224">
        <v>5.7591599999999996</v>
      </c>
      <c r="AL804" s="224">
        <v>0.21948999999999999</v>
      </c>
      <c r="AM804" s="224">
        <v>1.14052</v>
      </c>
      <c r="AN804" s="224">
        <v>64.996799999999993</v>
      </c>
      <c r="AO804" s="256"/>
      <c r="AP804" s="483" t="s">
        <v>1745</v>
      </c>
      <c r="AQ804" s="252">
        <v>30</v>
      </c>
      <c r="AR804" s="252">
        <v>15</v>
      </c>
      <c r="AS804" s="256"/>
      <c r="AT804" s="256"/>
      <c r="AU804" s="256"/>
      <c r="AV804" s="256"/>
      <c r="AW804" s="256"/>
      <c r="AX804" s="256"/>
      <c r="AY804" s="256"/>
      <c r="AZ804" s="256"/>
      <c r="BA804" s="256"/>
      <c r="BB804" s="256"/>
      <c r="BC804" s="256"/>
      <c r="BD804" s="256"/>
      <c r="BE804" s="256"/>
      <c r="BF804" s="256"/>
      <c r="BG804" s="256"/>
      <c r="BH804" s="256"/>
      <c r="BI804" s="256"/>
      <c r="BJ804" s="256"/>
      <c r="BK804" s="256"/>
      <c r="BL804" s="256"/>
      <c r="BM804" s="256"/>
      <c r="BN804" s="256"/>
      <c r="BO804" s="256"/>
      <c r="BP804" s="256"/>
      <c r="BQ804" s="256"/>
    </row>
    <row r="805" spans="1:69" s="255" customFormat="1" ht="12.75">
      <c r="A805" s="249">
        <v>2346.9885393806389</v>
      </c>
      <c r="B805" s="252" t="s">
        <v>416</v>
      </c>
      <c r="C805" s="251" t="s">
        <v>468</v>
      </c>
      <c r="D805" s="249">
        <v>210.00012499921854</v>
      </c>
      <c r="E805" s="224">
        <v>54.850999999999999</v>
      </c>
      <c r="F805" s="224"/>
      <c r="G805" s="224">
        <v>1.3565700000000001</v>
      </c>
      <c r="H805" s="224">
        <v>0.42039500000000002</v>
      </c>
      <c r="I805" s="224">
        <v>10.5014</v>
      </c>
      <c r="J805" s="224">
        <v>0.245425</v>
      </c>
      <c r="K805" s="224">
        <v>29.4665</v>
      </c>
      <c r="L805" s="224">
        <v>2.3647399999999998</v>
      </c>
      <c r="M805" s="224">
        <v>2.6987000000000001E-2</v>
      </c>
      <c r="N805" s="224">
        <v>99.23301699999999</v>
      </c>
      <c r="O805" s="276"/>
      <c r="P805" s="253">
        <v>1.9539786843031846</v>
      </c>
      <c r="Q805" s="253">
        <v>4.6021315696815446E-2</v>
      </c>
      <c r="R805" s="253">
        <v>1.0933860968974862E-2</v>
      </c>
      <c r="S805" s="253">
        <v>0</v>
      </c>
      <c r="T805" s="253">
        <v>1.1840450572275263E-2</v>
      </c>
      <c r="U805" s="253">
        <v>2.5110964799106128E-2</v>
      </c>
      <c r="V805" s="253">
        <v>0.14788066131542207</v>
      </c>
      <c r="W805" s="253">
        <v>0.80423406234422135</v>
      </c>
      <c r="X805" s="253">
        <v>0.76061470269610842</v>
      </c>
      <c r="Y805" s="253">
        <v>0.13986003640914038</v>
      </c>
      <c r="Z805" s="253">
        <v>7.4052514686260276E-3</v>
      </c>
      <c r="AA805" s="253">
        <v>9.0256048782584794E-2</v>
      </c>
      <c r="AB805" s="253">
        <v>1.8639606435404067E-3</v>
      </c>
      <c r="AC805" s="253">
        <f t="shared" si="39"/>
        <v>3.9999999999999996</v>
      </c>
      <c r="AD805" s="249">
        <v>83.33857425118974</v>
      </c>
      <c r="AF805" s="224">
        <v>0.17605699999999999</v>
      </c>
      <c r="AG805" s="224"/>
      <c r="AH805" s="224">
        <v>1.2706900000000001</v>
      </c>
      <c r="AI805" s="224">
        <v>5.66073</v>
      </c>
      <c r="AJ805" s="224">
        <v>0.57118800000000003</v>
      </c>
      <c r="AK805" s="224">
        <v>5.87134</v>
      </c>
      <c r="AL805" s="224">
        <v>0.217973</v>
      </c>
      <c r="AM805" s="224">
        <v>1.1787799999999999</v>
      </c>
      <c r="AN805" s="224">
        <v>41.305900000000001</v>
      </c>
      <c r="AO805" s="256"/>
      <c r="AP805" s="483" t="s">
        <v>1745</v>
      </c>
      <c r="AQ805" s="252">
        <v>30</v>
      </c>
      <c r="AR805" s="252">
        <v>15</v>
      </c>
      <c r="AS805" s="256"/>
      <c r="AT805" s="256"/>
      <c r="AU805" s="256"/>
      <c r="AV805" s="256"/>
      <c r="AW805" s="256"/>
      <c r="AX805" s="256"/>
      <c r="AY805" s="256"/>
      <c r="AZ805" s="256"/>
      <c r="BA805" s="256"/>
      <c r="BB805" s="256"/>
      <c r="BC805" s="256"/>
      <c r="BD805" s="256"/>
      <c r="BE805" s="256"/>
      <c r="BF805" s="256"/>
      <c r="BG805" s="256"/>
      <c r="BH805" s="256"/>
      <c r="BI805" s="256"/>
      <c r="BJ805" s="256"/>
      <c r="BK805" s="256"/>
      <c r="BL805" s="256"/>
      <c r="BM805" s="256"/>
      <c r="BN805" s="256"/>
      <c r="BO805" s="256"/>
      <c r="BP805" s="256"/>
      <c r="BQ805" s="256"/>
    </row>
    <row r="806" spans="1:69" s="255" customFormat="1" ht="12.75">
      <c r="A806" s="249">
        <v>2346.9885393806389</v>
      </c>
      <c r="B806" s="252" t="s">
        <v>416</v>
      </c>
      <c r="C806" s="251" t="s">
        <v>468</v>
      </c>
      <c r="D806" s="249">
        <v>220.00012499921854</v>
      </c>
      <c r="E806" s="224">
        <v>54.937100000000001</v>
      </c>
      <c r="F806" s="224"/>
      <c r="G806" s="224">
        <v>1.4371499999999999</v>
      </c>
      <c r="H806" s="224">
        <v>0.39910800000000002</v>
      </c>
      <c r="I806" s="224">
        <v>10.388500000000001</v>
      </c>
      <c r="J806" s="224">
        <v>0.209955</v>
      </c>
      <c r="K806" s="224">
        <v>29.6341</v>
      </c>
      <c r="L806" s="224">
        <v>2.3231999999999999</v>
      </c>
      <c r="M806" s="224">
        <v>2.9749000000000001E-2</v>
      </c>
      <c r="N806" s="224">
        <v>99.358861999999988</v>
      </c>
      <c r="O806" s="276"/>
      <c r="P806" s="253">
        <v>1.952689934309219</v>
      </c>
      <c r="Q806" s="253">
        <v>4.7310065690781E-2</v>
      </c>
      <c r="R806" s="253">
        <v>1.2893938756731504E-2</v>
      </c>
      <c r="S806" s="253">
        <v>0</v>
      </c>
      <c r="T806" s="253">
        <v>1.12158813280628E-2</v>
      </c>
      <c r="U806" s="253">
        <v>2.5250401027872016E-2</v>
      </c>
      <c r="V806" s="253">
        <v>0.14540596420551161</v>
      </c>
      <c r="W806" s="253">
        <v>0.80523381468182209</v>
      </c>
      <c r="X806" s="253">
        <v>0.76501272450286129</v>
      </c>
      <c r="Y806" s="253">
        <v>0.13814299748425002</v>
      </c>
      <c r="Z806" s="253">
        <v>6.3209087113771725E-3</v>
      </c>
      <c r="AA806" s="253">
        <v>8.8473213879626686E-2</v>
      </c>
      <c r="AB806" s="253">
        <v>2.0501554218847885E-3</v>
      </c>
      <c r="AC806" s="253">
        <f t="shared" si="39"/>
        <v>4</v>
      </c>
      <c r="AD806" s="249">
        <v>83.566161826860636</v>
      </c>
      <c r="AF806" s="224">
        <v>0.175904</v>
      </c>
      <c r="AG806" s="224"/>
      <c r="AH806" s="224">
        <v>1.22543</v>
      </c>
      <c r="AI806" s="224">
        <v>5.7960700000000003</v>
      </c>
      <c r="AJ806" s="224">
        <v>0.57379400000000003</v>
      </c>
      <c r="AK806" s="224">
        <v>6.6541300000000003</v>
      </c>
      <c r="AL806" s="224">
        <v>0.21723799999999999</v>
      </c>
      <c r="AM806" s="224">
        <v>1.1875800000000001</v>
      </c>
      <c r="AN806" s="224">
        <v>36.383099999999999</v>
      </c>
      <c r="AO806" s="256"/>
      <c r="AP806" s="483" t="s">
        <v>1745</v>
      </c>
      <c r="AQ806" s="252">
        <v>30</v>
      </c>
      <c r="AR806" s="252">
        <v>15</v>
      </c>
      <c r="AS806" s="256"/>
      <c r="AT806" s="256"/>
      <c r="AU806" s="256"/>
      <c r="AV806" s="256"/>
      <c r="AW806" s="256"/>
      <c r="AX806" s="256"/>
      <c r="AY806" s="256"/>
      <c r="AZ806" s="256"/>
      <c r="BA806" s="256"/>
      <c r="BB806" s="256"/>
      <c r="BC806" s="256"/>
      <c r="BD806" s="256"/>
      <c r="BE806" s="256"/>
      <c r="BF806" s="256"/>
      <c r="BG806" s="256"/>
      <c r="BH806" s="256"/>
      <c r="BI806" s="256"/>
      <c r="BJ806" s="256"/>
      <c r="BK806" s="256"/>
      <c r="BL806" s="256"/>
      <c r="BM806" s="256"/>
      <c r="BN806" s="256"/>
      <c r="BO806" s="256"/>
      <c r="BP806" s="256"/>
      <c r="BQ806" s="256"/>
    </row>
    <row r="807" spans="1:69" s="255" customFormat="1" ht="12.75">
      <c r="A807" s="249">
        <v>2346.9885393806389</v>
      </c>
      <c r="B807" s="252" t="s">
        <v>416</v>
      </c>
      <c r="C807" s="251" t="s">
        <v>468</v>
      </c>
      <c r="D807" s="249">
        <v>230.00012499921854</v>
      </c>
      <c r="E807" s="224">
        <v>54.942500000000003</v>
      </c>
      <c r="F807" s="224"/>
      <c r="G807" s="224">
        <v>1.4999800000000001</v>
      </c>
      <c r="H807" s="224">
        <v>0.369087</v>
      </c>
      <c r="I807" s="224">
        <v>10.123900000000001</v>
      </c>
      <c r="J807" s="224">
        <v>0.212201</v>
      </c>
      <c r="K807" s="224">
        <v>29.773700000000002</v>
      </c>
      <c r="L807" s="224">
        <v>2.3561200000000002</v>
      </c>
      <c r="M807" s="224">
        <v>1.7878999999999999E-2</v>
      </c>
      <c r="N807" s="224">
        <v>99.295366999999999</v>
      </c>
      <c r="O807" s="276"/>
      <c r="P807" s="253">
        <v>1.9518984036533789</v>
      </c>
      <c r="Q807" s="253">
        <v>4.8101596346621145E-2</v>
      </c>
      <c r="R807" s="253">
        <v>1.4702790953368794E-2</v>
      </c>
      <c r="S807" s="253">
        <v>0</v>
      </c>
      <c r="T807" s="253">
        <v>1.0366996593262448E-2</v>
      </c>
      <c r="U807" s="253">
        <v>2.4263321439519814E-2</v>
      </c>
      <c r="V807" s="253">
        <v>0.14183778972144365</v>
      </c>
      <c r="W807" s="253">
        <v>0.80882910129240604</v>
      </c>
      <c r="X807" s="253">
        <v>0.76802003910644068</v>
      </c>
      <c r="Y807" s="253">
        <v>0.13468143596041629</v>
      </c>
      <c r="Z807" s="253">
        <v>6.3853095706874015E-3</v>
      </c>
      <c r="AA807" s="253">
        <v>8.9681702722925694E-2</v>
      </c>
      <c r="AB807" s="253">
        <v>1.2315126395299547E-3</v>
      </c>
      <c r="AC807" s="253">
        <f t="shared" si="39"/>
        <v>4.0000000000000009</v>
      </c>
      <c r="AD807" s="249">
        <v>83.980748241492407</v>
      </c>
      <c r="AF807" s="224">
        <v>0.17593</v>
      </c>
      <c r="AG807" s="224"/>
      <c r="AH807" s="224">
        <v>1.1983699999999999</v>
      </c>
      <c r="AI807" s="224">
        <v>6.0983999999999998</v>
      </c>
      <c r="AJ807" s="224">
        <v>0.58131299999999997</v>
      </c>
      <c r="AK807" s="224">
        <v>6.4465500000000002</v>
      </c>
      <c r="AL807" s="224">
        <v>0.216526</v>
      </c>
      <c r="AM807" s="224">
        <v>1.1815199999999999</v>
      </c>
      <c r="AN807" s="224">
        <v>63.240099999999998</v>
      </c>
      <c r="AO807" s="256"/>
      <c r="AP807" s="483" t="s">
        <v>1745</v>
      </c>
      <c r="AQ807" s="252">
        <v>30</v>
      </c>
      <c r="AR807" s="252">
        <v>15</v>
      </c>
      <c r="AS807" s="256"/>
      <c r="AT807" s="256"/>
      <c r="AU807" s="256"/>
      <c r="AV807" s="256"/>
      <c r="AW807" s="256"/>
      <c r="AX807" s="256"/>
      <c r="AY807" s="256"/>
      <c r="AZ807" s="256"/>
      <c r="BA807" s="256"/>
      <c r="BB807" s="256"/>
      <c r="BC807" s="256"/>
      <c r="BD807" s="256"/>
      <c r="BE807" s="256"/>
      <c r="BF807" s="256"/>
      <c r="BG807" s="256"/>
      <c r="BH807" s="256"/>
      <c r="BI807" s="256"/>
      <c r="BJ807" s="256"/>
      <c r="BK807" s="256"/>
      <c r="BL807" s="256"/>
      <c r="BM807" s="256"/>
      <c r="BN807" s="256"/>
      <c r="BO807" s="256"/>
      <c r="BP807" s="256"/>
      <c r="BQ807" s="256"/>
    </row>
    <row r="808" spans="1:69" s="255" customFormat="1" ht="12.75">
      <c r="A808" s="249">
        <v>2346.9885393806389</v>
      </c>
      <c r="B808" s="252" t="s">
        <v>416</v>
      </c>
      <c r="C808" s="251" t="s">
        <v>468</v>
      </c>
      <c r="D808" s="249">
        <v>240.00012499921854</v>
      </c>
      <c r="E808" s="224">
        <v>55.052399999999999</v>
      </c>
      <c r="F808" s="224"/>
      <c r="G808" s="224">
        <v>1.40147</v>
      </c>
      <c r="H808" s="224">
        <v>0.34908</v>
      </c>
      <c r="I808" s="224">
        <v>10.1356</v>
      </c>
      <c r="J808" s="224">
        <v>0.23042899999999999</v>
      </c>
      <c r="K808" s="224">
        <v>29.7376</v>
      </c>
      <c r="L808" s="224">
        <v>2.3437800000000002</v>
      </c>
      <c r="M808" s="224">
        <v>3.4558999999999999E-2</v>
      </c>
      <c r="N808" s="224">
        <v>99.284918000000005</v>
      </c>
      <c r="O808" s="276"/>
      <c r="P808" s="253">
        <v>1.9563499382405878</v>
      </c>
      <c r="Q808" s="253">
        <v>4.3650061759412218E-2</v>
      </c>
      <c r="R808" s="253">
        <v>1.5046114818486167E-2</v>
      </c>
      <c r="S808" s="253">
        <v>0</v>
      </c>
      <c r="T808" s="253">
        <v>9.8077788949042718E-3</v>
      </c>
      <c r="U808" s="253">
        <v>2.117727173914119E-2</v>
      </c>
      <c r="V808" s="253">
        <v>0.14398218015044306</v>
      </c>
      <c r="W808" s="253">
        <v>0.80998665439702533</v>
      </c>
      <c r="X808" s="253">
        <v>0.76539123310671564</v>
      </c>
      <c r="Y808" s="253">
        <v>0.13605495573600357</v>
      </c>
      <c r="Z808" s="253">
        <v>6.9357456568391058E-3</v>
      </c>
      <c r="AA808" s="253">
        <v>8.9236961807320825E-2</v>
      </c>
      <c r="AB808" s="253">
        <v>2.3811036931208622E-3</v>
      </c>
      <c r="AC808" s="253">
        <f t="shared" si="39"/>
        <v>4.0000000000000009</v>
      </c>
      <c r="AD808" s="249">
        <v>83.94886260551182</v>
      </c>
      <c r="AF808" s="224">
        <v>0.175706</v>
      </c>
      <c r="AG808" s="224"/>
      <c r="AH808" s="224">
        <v>1.24451</v>
      </c>
      <c r="AI808" s="224">
        <v>6.4763299999999999</v>
      </c>
      <c r="AJ808" s="224">
        <v>0.58007699999999995</v>
      </c>
      <c r="AK808" s="224">
        <v>6.0197000000000003</v>
      </c>
      <c r="AL808" s="224">
        <v>0.21668000000000001</v>
      </c>
      <c r="AM808" s="224">
        <v>1.18407</v>
      </c>
      <c r="AN808" s="224">
        <v>31.337700000000002</v>
      </c>
      <c r="AO808" s="256"/>
      <c r="AP808" s="483" t="s">
        <v>1745</v>
      </c>
      <c r="AQ808" s="252">
        <v>30</v>
      </c>
      <c r="AR808" s="252">
        <v>15</v>
      </c>
      <c r="AS808" s="256"/>
      <c r="AT808" s="256"/>
      <c r="AU808" s="256"/>
      <c r="AV808" s="256"/>
      <c r="AW808" s="256"/>
      <c r="AX808" s="256"/>
      <c r="AY808" s="256"/>
      <c r="AZ808" s="256"/>
      <c r="BA808" s="256"/>
      <c r="BB808" s="256"/>
      <c r="BC808" s="256"/>
      <c r="BD808" s="256"/>
      <c r="BE808" s="256"/>
      <c r="BF808" s="256"/>
      <c r="BG808" s="256"/>
      <c r="BH808" s="256"/>
      <c r="BI808" s="256"/>
      <c r="BJ808" s="256"/>
      <c r="BK808" s="256"/>
      <c r="BL808" s="256"/>
      <c r="BM808" s="256"/>
      <c r="BN808" s="256"/>
      <c r="BO808" s="256"/>
      <c r="BP808" s="256"/>
      <c r="BQ808" s="256"/>
    </row>
    <row r="809" spans="1:69" s="255" customFormat="1" ht="12.75">
      <c r="A809" s="249">
        <v>2346.9885393806389</v>
      </c>
      <c r="B809" s="252" t="s">
        <v>416</v>
      </c>
      <c r="C809" s="251" t="s">
        <v>468</v>
      </c>
      <c r="D809" s="249">
        <v>250.00012499921854</v>
      </c>
      <c r="E809" s="224">
        <v>55.0548</v>
      </c>
      <c r="F809" s="224"/>
      <c r="G809" s="224">
        <v>1.3785400000000001</v>
      </c>
      <c r="H809" s="224">
        <v>0.368479</v>
      </c>
      <c r="I809" s="224">
        <v>9.9790500000000009</v>
      </c>
      <c r="J809" s="224">
        <v>0.223914</v>
      </c>
      <c r="K809" s="224">
        <v>29.779399999999999</v>
      </c>
      <c r="L809" s="224">
        <v>2.2841499999999999</v>
      </c>
      <c r="M809" s="224">
        <v>2.2303E-2</v>
      </c>
      <c r="N809" s="224">
        <v>99.090635999999975</v>
      </c>
      <c r="O809" s="276"/>
      <c r="P809" s="253">
        <v>1.9594130129858365</v>
      </c>
      <c r="Q809" s="253">
        <v>4.0586987014163523E-2</v>
      </c>
      <c r="R809" s="253">
        <v>1.7236715100002353E-2</v>
      </c>
      <c r="S809" s="253">
        <v>0</v>
      </c>
      <c r="T809" s="253">
        <v>1.0368572190526176E-2</v>
      </c>
      <c r="U809" s="253">
        <v>1.4520707946333644E-2</v>
      </c>
      <c r="V809" s="253">
        <v>0.14528557865036359</v>
      </c>
      <c r="W809" s="253">
        <v>0.81258842611277426</v>
      </c>
      <c r="X809" s="253">
        <v>0.7674050274118549</v>
      </c>
      <c r="Y809" s="253">
        <v>0.13720707788084593</v>
      </c>
      <c r="Z809" s="253">
        <v>6.7499069533736421E-3</v>
      </c>
      <c r="AA809" s="253">
        <v>8.7098979531227014E-2</v>
      </c>
      <c r="AB809" s="253">
        <v>1.5390082226984375E-3</v>
      </c>
      <c r="AC809" s="253">
        <f t="shared" si="39"/>
        <v>4</v>
      </c>
      <c r="AD809" s="249">
        <v>84.176223462327386</v>
      </c>
      <c r="AF809" s="224">
        <v>0.17571600000000001</v>
      </c>
      <c r="AG809" s="224"/>
      <c r="AH809" s="224">
        <v>1.25891</v>
      </c>
      <c r="AI809" s="224">
        <v>6.1977000000000002</v>
      </c>
      <c r="AJ809" s="224">
        <v>0.58550199999999997</v>
      </c>
      <c r="AK809" s="224">
        <v>6.2991099999999998</v>
      </c>
      <c r="AL809" s="224">
        <v>0.21634900000000001</v>
      </c>
      <c r="AM809" s="224">
        <v>1.20625</v>
      </c>
      <c r="AN809" s="224">
        <v>48.198599999999999</v>
      </c>
      <c r="AO809" s="256"/>
      <c r="AP809" s="483" t="s">
        <v>1745</v>
      </c>
      <c r="AQ809" s="252">
        <v>30</v>
      </c>
      <c r="AR809" s="252">
        <v>15</v>
      </c>
      <c r="AS809" s="256"/>
      <c r="AT809" s="256"/>
      <c r="AU809" s="256"/>
      <c r="AV809" s="256"/>
      <c r="AW809" s="256"/>
      <c r="AX809" s="256"/>
      <c r="AY809" s="256"/>
      <c r="AZ809" s="256"/>
      <c r="BA809" s="256"/>
      <c r="BB809" s="256"/>
      <c r="BC809" s="256"/>
      <c r="BD809" s="256"/>
      <c r="BE809" s="256"/>
      <c r="BF809" s="256"/>
      <c r="BG809" s="256"/>
      <c r="BH809" s="256"/>
      <c r="BI809" s="256"/>
      <c r="BJ809" s="256"/>
      <c r="BK809" s="256"/>
      <c r="BL809" s="256"/>
      <c r="BM809" s="256"/>
      <c r="BN809" s="256"/>
      <c r="BO809" s="256"/>
      <c r="BP809" s="256"/>
      <c r="BQ809" s="256"/>
    </row>
    <row r="810" spans="1:69" s="255" customFormat="1" ht="12.75">
      <c r="A810" s="249">
        <v>2346.9885393806389</v>
      </c>
      <c r="B810" s="252" t="s">
        <v>416</v>
      </c>
      <c r="C810" s="251" t="s">
        <v>468</v>
      </c>
      <c r="D810" s="249">
        <v>260.00012499921854</v>
      </c>
      <c r="E810" s="224">
        <v>55.06</v>
      </c>
      <c r="F810" s="224"/>
      <c r="G810" s="224">
        <v>1.42076</v>
      </c>
      <c r="H810" s="224">
        <v>0.42449700000000001</v>
      </c>
      <c r="I810" s="224">
        <v>10.103300000000001</v>
      </c>
      <c r="J810" s="224">
        <v>0.211011</v>
      </c>
      <c r="K810" s="224">
        <v>29.900300000000001</v>
      </c>
      <c r="L810" s="224">
        <v>2.3441299999999998</v>
      </c>
      <c r="M810" s="224">
        <v>2.6027999999999999E-2</v>
      </c>
      <c r="N810" s="224">
        <v>99.490026</v>
      </c>
      <c r="O810" s="276"/>
      <c r="P810" s="253">
        <v>1.9518880238408469</v>
      </c>
      <c r="Q810" s="253">
        <v>4.811197615915308E-2</v>
      </c>
      <c r="R810" s="253">
        <v>1.1248193904281667E-2</v>
      </c>
      <c r="S810" s="253">
        <v>0</v>
      </c>
      <c r="T810" s="253">
        <v>1.1897856668367889E-2</v>
      </c>
      <c r="U810" s="253">
        <v>2.6754909137927996E-2</v>
      </c>
      <c r="V810" s="253">
        <v>0.13986520188289744</v>
      </c>
      <c r="W810" s="253">
        <v>0.81023383840652552</v>
      </c>
      <c r="X810" s="253">
        <v>0.76993241880364272</v>
      </c>
      <c r="Y810" s="253">
        <v>0.13290823968046669</v>
      </c>
      <c r="Z810" s="253">
        <v>6.3359176974906806E-3</v>
      </c>
      <c r="AA810" s="253">
        <v>8.9034440266976517E-2</v>
      </c>
      <c r="AB810" s="253">
        <v>1.7889835514233938E-3</v>
      </c>
      <c r="AC810" s="253">
        <f t="shared" si="39"/>
        <v>4.0000000000000009</v>
      </c>
      <c r="AD810" s="249">
        <v>84.065052405821405</v>
      </c>
      <c r="AF810" s="224">
        <v>0.17575499999999999</v>
      </c>
      <c r="AG810" s="224"/>
      <c r="AH810" s="224">
        <v>1.23594</v>
      </c>
      <c r="AI810" s="224">
        <v>5.5428899999999999</v>
      </c>
      <c r="AJ810" s="224">
        <v>0.58186000000000004</v>
      </c>
      <c r="AK810" s="224">
        <v>6.6623299999999999</v>
      </c>
      <c r="AL810" s="224">
        <v>0.21604300000000001</v>
      </c>
      <c r="AM810" s="224">
        <v>1.18157</v>
      </c>
      <c r="AN810" s="224">
        <v>42.810099999999998</v>
      </c>
      <c r="AO810" s="256"/>
      <c r="AP810" s="483" t="s">
        <v>1745</v>
      </c>
      <c r="AQ810" s="252">
        <v>30</v>
      </c>
      <c r="AR810" s="252">
        <v>15</v>
      </c>
      <c r="AS810" s="256"/>
      <c r="AT810" s="256"/>
      <c r="AU810" s="256"/>
      <c r="AV810" s="256"/>
      <c r="AW810" s="256"/>
      <c r="AX810" s="256"/>
      <c r="AY810" s="256"/>
      <c r="AZ810" s="256"/>
      <c r="BA810" s="256"/>
      <c r="BB810" s="256"/>
      <c r="BC810" s="256"/>
      <c r="BD810" s="256"/>
      <c r="BE810" s="256"/>
      <c r="BF810" s="256"/>
      <c r="BG810" s="256"/>
      <c r="BH810" s="256"/>
      <c r="BI810" s="256"/>
      <c r="BJ810" s="256"/>
      <c r="BK810" s="256"/>
      <c r="BL810" s="256"/>
      <c r="BM810" s="256"/>
      <c r="BN810" s="256"/>
      <c r="BO810" s="256"/>
      <c r="BP810" s="256"/>
      <c r="BQ810" s="256"/>
    </row>
    <row r="811" spans="1:69" s="255" customFormat="1" ht="12.75">
      <c r="A811" s="249">
        <v>2346.9885393806389</v>
      </c>
      <c r="B811" s="252" t="s">
        <v>416</v>
      </c>
      <c r="C811" s="251" t="s">
        <v>468</v>
      </c>
      <c r="D811" s="249">
        <v>270.00012499921854</v>
      </c>
      <c r="E811" s="224">
        <v>54.934199999999997</v>
      </c>
      <c r="F811" s="224"/>
      <c r="G811" s="224">
        <v>1.53098</v>
      </c>
      <c r="H811" s="224">
        <v>0.36713400000000002</v>
      </c>
      <c r="I811" s="224">
        <v>10.1189</v>
      </c>
      <c r="J811" s="224">
        <v>0.22101199999999999</v>
      </c>
      <c r="K811" s="224">
        <v>29.708500000000001</v>
      </c>
      <c r="L811" s="224">
        <v>2.3232599999999999</v>
      </c>
      <c r="M811" s="224">
        <v>5.3096999999999998E-2</v>
      </c>
      <c r="N811" s="224">
        <v>99.257082999999994</v>
      </c>
      <c r="O811" s="276"/>
      <c r="P811" s="253">
        <v>1.9521956204805111</v>
      </c>
      <c r="Q811" s="253">
        <v>4.7804379519488904E-2</v>
      </c>
      <c r="R811" s="253">
        <v>1.6317430023284452E-2</v>
      </c>
      <c r="S811" s="253">
        <v>0</v>
      </c>
      <c r="T811" s="253">
        <v>1.031526883420469E-2</v>
      </c>
      <c r="U811" s="253">
        <v>2.4830132742930999E-2</v>
      </c>
      <c r="V811" s="253">
        <v>0.14147539610597393</v>
      </c>
      <c r="W811" s="253">
        <v>0.8070617722936051</v>
      </c>
      <c r="X811" s="253">
        <v>0.7668116440834094</v>
      </c>
      <c r="Y811" s="253">
        <v>0.13441967493648943</v>
      </c>
      <c r="Z811" s="253">
        <v>6.6524577299126144E-3</v>
      </c>
      <c r="AA811" s="253">
        <v>8.845777116926079E-2</v>
      </c>
      <c r="AB811" s="253">
        <v>3.658452080927738E-3</v>
      </c>
      <c r="AC811" s="253">
        <f t="shared" si="39"/>
        <v>3.9999999999999987</v>
      </c>
      <c r="AD811" s="249">
        <v>83.957888342020624</v>
      </c>
      <c r="AF811" s="224">
        <v>0.175957</v>
      </c>
      <c r="AG811" s="224"/>
      <c r="AH811" s="224">
        <v>1.1890000000000001</v>
      </c>
      <c r="AI811" s="224">
        <v>6.1191300000000002</v>
      </c>
      <c r="AJ811" s="224">
        <v>0.58158799999999999</v>
      </c>
      <c r="AK811" s="224">
        <v>6.4428599999999996</v>
      </c>
      <c r="AL811" s="224">
        <v>0.216752</v>
      </c>
      <c r="AM811" s="224">
        <v>1.1870700000000001</v>
      </c>
      <c r="AN811" s="224">
        <v>20.343900000000001</v>
      </c>
      <c r="AO811" s="256"/>
      <c r="AP811" s="483" t="s">
        <v>1745</v>
      </c>
      <c r="AQ811" s="252">
        <v>30</v>
      </c>
      <c r="AR811" s="252">
        <v>15</v>
      </c>
      <c r="AS811" s="256"/>
      <c r="AT811" s="256"/>
      <c r="AU811" s="256"/>
      <c r="AV811" s="256"/>
      <c r="AW811" s="256"/>
      <c r="AX811" s="256"/>
      <c r="AY811" s="256"/>
      <c r="AZ811" s="256"/>
      <c r="BA811" s="256"/>
      <c r="BB811" s="256"/>
      <c r="BC811" s="256"/>
      <c r="BD811" s="256"/>
      <c r="BE811" s="256"/>
      <c r="BF811" s="256"/>
      <c r="BG811" s="256"/>
      <c r="BH811" s="256"/>
      <c r="BI811" s="256"/>
      <c r="BJ811" s="256"/>
      <c r="BK811" s="256"/>
      <c r="BL811" s="256"/>
      <c r="BM811" s="256"/>
      <c r="BN811" s="256"/>
      <c r="BO811" s="256"/>
      <c r="BP811" s="256"/>
      <c r="BQ811" s="256"/>
    </row>
    <row r="812" spans="1:69" s="255" customFormat="1" ht="12.75">
      <c r="A812" s="249">
        <v>2346.9885393806389</v>
      </c>
      <c r="B812" s="252" t="s">
        <v>416</v>
      </c>
      <c r="C812" s="251" t="s">
        <v>468</v>
      </c>
      <c r="D812" s="249">
        <v>280.00012499921854</v>
      </c>
      <c r="E812" s="224">
        <v>54.945399999999999</v>
      </c>
      <c r="F812" s="224"/>
      <c r="G812" s="224">
        <v>1.5243899999999999</v>
      </c>
      <c r="H812" s="224">
        <v>0.39013999999999999</v>
      </c>
      <c r="I812" s="224">
        <v>10.1381</v>
      </c>
      <c r="J812" s="224">
        <v>0.21025199999999999</v>
      </c>
      <c r="K812" s="224">
        <v>29.796399999999998</v>
      </c>
      <c r="L812" s="224">
        <v>2.2663700000000002</v>
      </c>
      <c r="M812" s="224">
        <v>2.3244999999999998E-2</v>
      </c>
      <c r="N812" s="224">
        <v>99.294297</v>
      </c>
      <c r="O812" s="276"/>
      <c r="P812" s="253">
        <v>1.9518866081725232</v>
      </c>
      <c r="Q812" s="253">
        <v>4.8113391827476759E-2</v>
      </c>
      <c r="R812" s="253">
        <v>1.5709291402957959E-2</v>
      </c>
      <c r="S812" s="253">
        <v>0</v>
      </c>
      <c r="T812" s="253">
        <v>1.0957693277911839E-2</v>
      </c>
      <c r="U812" s="253">
        <v>2.3047437820855166E-2</v>
      </c>
      <c r="V812" s="253">
        <v>0.14240183949488838</v>
      </c>
      <c r="W812" s="253">
        <v>0.80788373800338698</v>
      </c>
      <c r="X812" s="253">
        <v>0.7700747954917615</v>
      </c>
      <c r="Y812" s="253">
        <v>0.13573743630202528</v>
      </c>
      <c r="Z812" s="253">
        <v>6.3262903441762041E-3</v>
      </c>
      <c r="AA812" s="253">
        <v>8.6260447187788483E-2</v>
      </c>
      <c r="AB812" s="253">
        <v>1.6010306742485136E-3</v>
      </c>
      <c r="AC812" s="253">
        <f t="shared" si="39"/>
        <v>4</v>
      </c>
      <c r="AD812" s="249">
        <v>83.97214296869781</v>
      </c>
      <c r="AF812" s="224">
        <v>0.17597499999999999</v>
      </c>
      <c r="AG812" s="224"/>
      <c r="AH812" s="224">
        <v>1.18466</v>
      </c>
      <c r="AI812" s="224">
        <v>5.8290100000000002</v>
      </c>
      <c r="AJ812" s="224">
        <v>0.58189800000000003</v>
      </c>
      <c r="AK812" s="224">
        <v>6.7159500000000003</v>
      </c>
      <c r="AL812" s="224">
        <v>0.21648899999999999</v>
      </c>
      <c r="AM812" s="224">
        <v>1.20909</v>
      </c>
      <c r="AN812" s="224">
        <v>45.298900000000003</v>
      </c>
      <c r="AO812" s="256"/>
      <c r="AP812" s="483" t="s">
        <v>1745</v>
      </c>
      <c r="AQ812" s="252">
        <v>30</v>
      </c>
      <c r="AR812" s="252">
        <v>15</v>
      </c>
      <c r="AS812" s="256"/>
      <c r="AT812" s="256"/>
      <c r="AU812" s="256"/>
      <c r="AV812" s="256"/>
      <c r="AW812" s="256"/>
      <c r="AX812" s="256"/>
      <c r="AY812" s="256"/>
      <c r="AZ812" s="256"/>
      <c r="BA812" s="256"/>
      <c r="BB812" s="256"/>
      <c r="BC812" s="256"/>
      <c r="BD812" s="256"/>
      <c r="BE812" s="256"/>
      <c r="BF812" s="256"/>
      <c r="BG812" s="256"/>
      <c r="BH812" s="256"/>
      <c r="BI812" s="256"/>
      <c r="BJ812" s="256"/>
      <c r="BK812" s="256"/>
      <c r="BL812" s="256"/>
      <c r="BM812" s="256"/>
      <c r="BN812" s="256"/>
      <c r="BO812" s="256"/>
      <c r="BP812" s="256"/>
      <c r="BQ812" s="256"/>
    </row>
    <row r="813" spans="1:69" s="255" customFormat="1" ht="12.75">
      <c r="A813" s="249">
        <v>2346.9885393806389</v>
      </c>
      <c r="B813" s="252" t="s">
        <v>416</v>
      </c>
      <c r="C813" s="251" t="s">
        <v>468</v>
      </c>
      <c r="D813" s="249">
        <v>290.00012499921854</v>
      </c>
      <c r="E813" s="224">
        <v>54.967300000000002</v>
      </c>
      <c r="F813" s="224"/>
      <c r="G813" s="224">
        <v>1.53118</v>
      </c>
      <c r="H813" s="224">
        <v>0.38492500000000002</v>
      </c>
      <c r="I813" s="224">
        <v>10.247299999999999</v>
      </c>
      <c r="J813" s="224">
        <v>0.22112999999999999</v>
      </c>
      <c r="K813" s="224">
        <v>29.850200000000001</v>
      </c>
      <c r="L813" s="224">
        <v>2.3467199999999999</v>
      </c>
      <c r="M813" s="224">
        <v>4.2485000000000002E-2</v>
      </c>
      <c r="N813" s="224">
        <v>99.591240000000013</v>
      </c>
      <c r="O813" s="276"/>
      <c r="P813" s="253">
        <v>1.9469600985994084</v>
      </c>
      <c r="Q813" s="253">
        <v>5.303990140059156E-2</v>
      </c>
      <c r="R813" s="253">
        <v>1.0879782212450451E-2</v>
      </c>
      <c r="S813" s="253">
        <v>0</v>
      </c>
      <c r="T813" s="253">
        <v>1.0779638074835131E-2</v>
      </c>
      <c r="U813" s="253">
        <v>3.4298144099549788E-2</v>
      </c>
      <c r="V813" s="253">
        <v>0.13773308395634737</v>
      </c>
      <c r="W813" s="253">
        <v>0.80630935165681727</v>
      </c>
      <c r="X813" s="253">
        <v>0.76988017369973794</v>
      </c>
      <c r="Y813" s="253">
        <v>0.13151028247734542</v>
      </c>
      <c r="Z813" s="253">
        <v>6.6341616786748537E-3</v>
      </c>
      <c r="AA813" s="253">
        <v>8.9057719157996804E-2</v>
      </c>
      <c r="AB813" s="253">
        <v>2.9176629862450384E-3</v>
      </c>
      <c r="AC813" s="253">
        <f t="shared" si="39"/>
        <v>4</v>
      </c>
      <c r="AD813" s="249">
        <v>83.851864722254959</v>
      </c>
      <c r="AF813" s="224">
        <v>0.17591499999999999</v>
      </c>
      <c r="AG813" s="224"/>
      <c r="AH813" s="224">
        <v>1.18685</v>
      </c>
      <c r="AI813" s="224">
        <v>5.8015600000000003</v>
      </c>
      <c r="AJ813" s="224">
        <v>0.57659700000000003</v>
      </c>
      <c r="AK813" s="224">
        <v>6.3789899999999999</v>
      </c>
      <c r="AL813" s="224">
        <v>0.21634999999999999</v>
      </c>
      <c r="AM813" s="224">
        <v>1.17571</v>
      </c>
      <c r="AN813" s="224">
        <v>26.3264</v>
      </c>
      <c r="AO813" s="256"/>
      <c r="AP813" s="483" t="s">
        <v>1745</v>
      </c>
      <c r="AQ813" s="252">
        <v>30</v>
      </c>
      <c r="AR813" s="252">
        <v>15</v>
      </c>
      <c r="AS813" s="256"/>
      <c r="AT813" s="256"/>
      <c r="AU813" s="256"/>
      <c r="AV813" s="256"/>
      <c r="AW813" s="256"/>
      <c r="AX813" s="256"/>
      <c r="AY813" s="256"/>
      <c r="AZ813" s="256"/>
      <c r="BA813" s="256"/>
      <c r="BB813" s="256"/>
      <c r="BC813" s="256"/>
      <c r="BD813" s="256"/>
      <c r="BE813" s="256"/>
      <c r="BF813" s="256"/>
      <c r="BG813" s="256"/>
      <c r="BH813" s="256"/>
      <c r="BI813" s="256"/>
      <c r="BJ813" s="256"/>
      <c r="BK813" s="256"/>
      <c r="BL813" s="256"/>
      <c r="BM813" s="256"/>
      <c r="BN813" s="256"/>
      <c r="BO813" s="256"/>
      <c r="BP813" s="256"/>
      <c r="BQ813" s="256"/>
    </row>
    <row r="814" spans="1:69" s="255" customFormat="1" ht="12.75">
      <c r="A814" s="249">
        <v>2346.9885393806389</v>
      </c>
      <c r="B814" s="252" t="s">
        <v>416</v>
      </c>
      <c r="C814" s="251" t="s">
        <v>468</v>
      </c>
      <c r="D814" s="249">
        <v>300.00012499921854</v>
      </c>
      <c r="E814" s="224">
        <v>54.7256</v>
      </c>
      <c r="F814" s="224"/>
      <c r="G814" s="224">
        <v>1.5762</v>
      </c>
      <c r="H814" s="224">
        <v>0.36412</v>
      </c>
      <c r="I814" s="224">
        <v>10.185499999999999</v>
      </c>
      <c r="J814" s="224">
        <v>0.201409</v>
      </c>
      <c r="K814" s="224">
        <v>29.74</v>
      </c>
      <c r="L814" s="224">
        <v>2.2605400000000002</v>
      </c>
      <c r="M814" s="224">
        <v>4.4766E-2</v>
      </c>
      <c r="N814" s="224">
        <v>99.098134999999999</v>
      </c>
      <c r="O814" s="276"/>
      <c r="P814" s="253">
        <v>1.9474641661797747</v>
      </c>
      <c r="Q814" s="253">
        <v>5.2535833820225308E-2</v>
      </c>
      <c r="R814" s="253">
        <v>1.3570944012065489E-2</v>
      </c>
      <c r="S814" s="253">
        <v>0</v>
      </c>
      <c r="T814" s="253">
        <v>1.0244691681182732E-2</v>
      </c>
      <c r="U814" s="253">
        <v>3.1808886484153476E-2</v>
      </c>
      <c r="V814" s="253">
        <v>0.13857085587563098</v>
      </c>
      <c r="W814" s="253">
        <v>0.80580462194696711</v>
      </c>
      <c r="X814" s="253">
        <v>0.7719100099885613</v>
      </c>
      <c r="Y814" s="253">
        <v>0.1327421409976989</v>
      </c>
      <c r="Z814" s="253">
        <v>6.0707668774927946E-3</v>
      </c>
      <c r="AA814" s="253">
        <v>8.6188393779069561E-2</v>
      </c>
      <c r="AB814" s="253">
        <v>3.0886883571774617E-3</v>
      </c>
      <c r="AC814" s="253">
        <f t="shared" si="39"/>
        <v>3.9999999999999996</v>
      </c>
      <c r="AD814" s="249">
        <v>83.883666608298455</v>
      </c>
      <c r="AF814" s="224">
        <v>0.17622199999999999</v>
      </c>
      <c r="AG814" s="224"/>
      <c r="AH814" s="224">
        <v>1.15866</v>
      </c>
      <c r="AI814" s="224">
        <v>6.3672899999999997</v>
      </c>
      <c r="AJ814" s="224">
        <v>0.57844200000000001</v>
      </c>
      <c r="AK814" s="224">
        <v>6.8931699999999996</v>
      </c>
      <c r="AL814" s="224">
        <v>0.216561</v>
      </c>
      <c r="AM814" s="224">
        <v>1.2110399999999999</v>
      </c>
      <c r="AN814" s="224">
        <v>24.136099999999999</v>
      </c>
      <c r="AO814" s="256"/>
      <c r="AP814" s="483" t="s">
        <v>1745</v>
      </c>
      <c r="AQ814" s="252">
        <v>30</v>
      </c>
      <c r="AR814" s="252">
        <v>15</v>
      </c>
      <c r="AS814" s="256"/>
      <c r="AT814" s="256"/>
      <c r="AU814" s="256"/>
      <c r="AV814" s="256"/>
      <c r="AW814" s="256"/>
      <c r="AX814" s="256"/>
      <c r="AY814" s="256"/>
      <c r="AZ814" s="256"/>
      <c r="BA814" s="256"/>
      <c r="BB814" s="256"/>
      <c r="BC814" s="256"/>
      <c r="BD814" s="256"/>
      <c r="BE814" s="256"/>
      <c r="BF814" s="256"/>
      <c r="BG814" s="256"/>
      <c r="BH814" s="256"/>
      <c r="BI814" s="256"/>
      <c r="BJ814" s="256"/>
      <c r="BK814" s="256"/>
      <c r="BL814" s="256"/>
      <c r="BM814" s="256"/>
      <c r="BN814" s="256"/>
      <c r="BO814" s="256"/>
      <c r="BP814" s="256"/>
      <c r="BQ814" s="256"/>
    </row>
    <row r="815" spans="1:69" s="255" customFormat="1" ht="12.75">
      <c r="A815" s="249"/>
      <c r="B815" s="252"/>
      <c r="C815" s="251"/>
      <c r="D815" s="249"/>
      <c r="E815" s="224"/>
      <c r="F815" s="224"/>
      <c r="G815" s="224"/>
      <c r="H815" s="224"/>
      <c r="I815" s="224"/>
      <c r="J815" s="224"/>
      <c r="K815" s="224"/>
      <c r="L815" s="224"/>
      <c r="M815" s="224"/>
      <c r="N815" s="224"/>
      <c r="O815" s="276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49"/>
      <c r="AF815" s="224"/>
      <c r="AG815" s="224"/>
      <c r="AH815" s="224"/>
      <c r="AI815" s="224"/>
      <c r="AJ815" s="224"/>
      <c r="AK815" s="224"/>
      <c r="AL815" s="224"/>
      <c r="AM815" s="224"/>
      <c r="AN815" s="224"/>
      <c r="AO815" s="256"/>
      <c r="AP815" s="252"/>
      <c r="AQ815" s="252"/>
      <c r="AR815" s="252"/>
      <c r="AS815" s="256"/>
      <c r="AT815" s="256"/>
      <c r="AU815" s="256"/>
      <c r="AV815" s="256"/>
      <c r="AW815" s="256"/>
      <c r="AX815" s="256"/>
      <c r="AY815" s="256"/>
      <c r="AZ815" s="256"/>
      <c r="BA815" s="256"/>
      <c r="BB815" s="256"/>
      <c r="BC815" s="256"/>
      <c r="BD815" s="256"/>
      <c r="BE815" s="256"/>
      <c r="BF815" s="256"/>
      <c r="BG815" s="256"/>
      <c r="BH815" s="256"/>
      <c r="BI815" s="256"/>
      <c r="BJ815" s="256"/>
      <c r="BK815" s="256"/>
      <c r="BL815" s="256"/>
      <c r="BM815" s="256"/>
      <c r="BN815" s="256"/>
      <c r="BO815" s="256"/>
      <c r="BP815" s="256"/>
      <c r="BQ815" s="256"/>
    </row>
    <row r="816" spans="1:69" s="255" customFormat="1" ht="12.75">
      <c r="A816" s="249">
        <v>2346.9885393806389</v>
      </c>
      <c r="B816" s="252" t="s">
        <v>416</v>
      </c>
      <c r="C816" s="251" t="s">
        <v>465</v>
      </c>
      <c r="D816" s="249">
        <v>0</v>
      </c>
      <c r="E816" s="224">
        <v>53.5197</v>
      </c>
      <c r="F816" s="224"/>
      <c r="G816" s="224">
        <v>1.2008300000000001</v>
      </c>
      <c r="H816" s="224">
        <v>8.0617999999999995E-2</v>
      </c>
      <c r="I816" s="224">
        <v>15.7105</v>
      </c>
      <c r="J816" s="224">
        <v>0.28482200000000002</v>
      </c>
      <c r="K816" s="224">
        <v>25.0532</v>
      </c>
      <c r="L816" s="224">
        <v>2.6020500000000002</v>
      </c>
      <c r="M816" s="224">
        <v>3.0582999999999999E-2</v>
      </c>
      <c r="N816" s="224">
        <v>98.482303000000016</v>
      </c>
      <c r="O816" s="276"/>
      <c r="P816" s="253">
        <v>1.9717316443005732</v>
      </c>
      <c r="Q816" s="253">
        <v>2.8268355699426762E-2</v>
      </c>
      <c r="R816" s="253">
        <v>2.3871687662969432E-2</v>
      </c>
      <c r="S816" s="253">
        <v>0</v>
      </c>
      <c r="T816" s="253">
        <v>2.3482350765515448E-3</v>
      </c>
      <c r="U816" s="253">
        <v>4.2329783758532358E-3</v>
      </c>
      <c r="V816" s="253">
        <v>0.25067508199725796</v>
      </c>
      <c r="W816" s="253">
        <v>0.71887201688736702</v>
      </c>
      <c r="X816" s="253">
        <v>0.65708823084909906</v>
      </c>
      <c r="Y816" s="253">
        <v>0.22913069681127785</v>
      </c>
      <c r="Z816" s="253">
        <v>8.8877822737170771E-3</v>
      </c>
      <c r="AA816" s="253">
        <v>0.10270874464995985</v>
      </c>
      <c r="AB816" s="253">
        <v>2.1845454159461074E-3</v>
      </c>
      <c r="AC816" s="253">
        <f t="shared" ref="AC816:AC831" si="40">SUM(P816:AB816)</f>
        <v>3.9999999999999982</v>
      </c>
      <c r="AD816" s="249">
        <v>73.97639698172928</v>
      </c>
      <c r="AF816" s="224">
        <v>0.17785000000000001</v>
      </c>
      <c r="AG816" s="224"/>
      <c r="AH816" s="224">
        <v>1.3737600000000001</v>
      </c>
      <c r="AI816" s="224">
        <v>21.980899999999998</v>
      </c>
      <c r="AJ816" s="224">
        <v>0.46203699999999998</v>
      </c>
      <c r="AK816" s="224">
        <v>5.31088</v>
      </c>
      <c r="AL816" s="224">
        <v>0.24094099999999999</v>
      </c>
      <c r="AM816" s="224">
        <v>1.10995</v>
      </c>
      <c r="AN816" s="224">
        <v>37.191000000000003</v>
      </c>
      <c r="AO816" s="256"/>
      <c r="AP816" s="483" t="s">
        <v>1745</v>
      </c>
      <c r="AQ816" s="252">
        <v>30</v>
      </c>
      <c r="AR816" s="252">
        <v>15</v>
      </c>
      <c r="AS816" s="256"/>
      <c r="AT816" s="256"/>
      <c r="AU816" s="256"/>
      <c r="AV816" s="256"/>
      <c r="AW816" s="256"/>
      <c r="AX816" s="256"/>
      <c r="AY816" s="256"/>
      <c r="AZ816" s="256"/>
      <c r="BA816" s="256"/>
      <c r="BB816" s="256"/>
      <c r="BC816" s="256"/>
      <c r="BD816" s="256"/>
      <c r="BE816" s="256"/>
      <c r="BF816" s="256"/>
      <c r="BG816" s="256"/>
      <c r="BH816" s="256"/>
      <c r="BI816" s="256"/>
      <c r="BJ816" s="256"/>
      <c r="BK816" s="256"/>
      <c r="BL816" s="256"/>
      <c r="BM816" s="256"/>
      <c r="BN816" s="256"/>
      <c r="BO816" s="256"/>
      <c r="BP816" s="256"/>
      <c r="BQ816" s="256"/>
    </row>
    <row r="817" spans="1:69" s="255" customFormat="1" ht="12.75">
      <c r="A817" s="249">
        <v>2346.9885393806389</v>
      </c>
      <c r="B817" s="252" t="s">
        <v>416</v>
      </c>
      <c r="C817" s="251" t="s">
        <v>465</v>
      </c>
      <c r="D817" s="249">
        <v>4.0326983832168999</v>
      </c>
      <c r="E817" s="224">
        <v>54.103200000000001</v>
      </c>
      <c r="F817" s="224"/>
      <c r="G817" s="224">
        <v>1.3880699999999999</v>
      </c>
      <c r="H817" s="224">
        <v>0.23934800000000001</v>
      </c>
      <c r="I817" s="224">
        <v>13.1548</v>
      </c>
      <c r="J817" s="224">
        <v>0.258187</v>
      </c>
      <c r="K817" s="224">
        <v>27.459800000000001</v>
      </c>
      <c r="L817" s="224">
        <v>2.4552399999999999</v>
      </c>
      <c r="M817" s="224">
        <v>1.9026000000000001E-2</v>
      </c>
      <c r="N817" s="224">
        <v>99.077671000000009</v>
      </c>
      <c r="O817" s="276"/>
      <c r="P817" s="253">
        <v>1.9540344505419114</v>
      </c>
      <c r="Q817" s="253">
        <v>4.5965549458088617E-2</v>
      </c>
      <c r="R817" s="253">
        <v>1.3119330051184264E-2</v>
      </c>
      <c r="S817" s="253">
        <v>0</v>
      </c>
      <c r="T817" s="253">
        <v>6.8346217047791005E-3</v>
      </c>
      <c r="U817" s="253">
        <v>2.7343902565013067E-2</v>
      </c>
      <c r="V817" s="253">
        <v>0.19069077773397183</v>
      </c>
      <c r="W817" s="253">
        <v>0.7620113679450522</v>
      </c>
      <c r="X817" s="253">
        <v>0.71646769531067211</v>
      </c>
      <c r="Y817" s="253">
        <v>0.17929362708655841</v>
      </c>
      <c r="Z817" s="253">
        <v>7.8982226815762328E-3</v>
      </c>
      <c r="AA817" s="253">
        <v>9.500815005830382E-2</v>
      </c>
      <c r="AB817" s="253">
        <v>1.3323048628894336E-3</v>
      </c>
      <c r="AC817" s="253">
        <f t="shared" si="40"/>
        <v>4.0000000000000009</v>
      </c>
      <c r="AD817" s="249">
        <v>78.818277739802696</v>
      </c>
      <c r="AF817" s="224">
        <v>0.177125</v>
      </c>
      <c r="AG817" s="224"/>
      <c r="AH817" s="224">
        <v>1.2607600000000001</v>
      </c>
      <c r="AI817" s="224">
        <v>8.4132700000000007</v>
      </c>
      <c r="AJ817" s="224">
        <v>0.50712299999999999</v>
      </c>
      <c r="AK817" s="224">
        <v>5.7410899999999998</v>
      </c>
      <c r="AL817" s="224">
        <v>0.227877</v>
      </c>
      <c r="AM817" s="224">
        <v>1.1518999999999999</v>
      </c>
      <c r="AN817" s="224">
        <v>56.8583</v>
      </c>
      <c r="AO817" s="256"/>
      <c r="AP817" s="483" t="s">
        <v>1745</v>
      </c>
      <c r="AQ817" s="252">
        <v>30</v>
      </c>
      <c r="AR817" s="252">
        <v>15</v>
      </c>
      <c r="AS817" s="256"/>
      <c r="AT817" s="256"/>
      <c r="AU817" s="256"/>
      <c r="AV817" s="256"/>
      <c r="AW817" s="256"/>
      <c r="AX817" s="256"/>
      <c r="AY817" s="256"/>
      <c r="AZ817" s="256"/>
      <c r="BA817" s="256"/>
      <c r="BB817" s="256"/>
      <c r="BC817" s="256"/>
      <c r="BD817" s="256"/>
      <c r="BE817" s="256"/>
      <c r="BF817" s="256"/>
      <c r="BG817" s="256"/>
      <c r="BH817" s="256"/>
      <c r="BI817" s="256"/>
      <c r="BJ817" s="256"/>
      <c r="BK817" s="256"/>
      <c r="BL817" s="256"/>
      <c r="BM817" s="256"/>
      <c r="BN817" s="256"/>
      <c r="BO817" s="256"/>
      <c r="BP817" s="256"/>
      <c r="BQ817" s="256"/>
    </row>
    <row r="818" spans="1:69" s="255" customFormat="1" ht="12.75">
      <c r="A818" s="249">
        <v>2346.9885393806389</v>
      </c>
      <c r="B818" s="252" t="s">
        <v>416</v>
      </c>
      <c r="C818" s="251" t="s">
        <v>465</v>
      </c>
      <c r="D818" s="249">
        <v>8.0326983832168999</v>
      </c>
      <c r="E818" s="224">
        <v>54.253900000000002</v>
      </c>
      <c r="F818" s="224"/>
      <c r="G818" s="224">
        <v>1.7396499999999999</v>
      </c>
      <c r="H818" s="224">
        <v>0.48080699999999998</v>
      </c>
      <c r="I818" s="224">
        <v>11.1914</v>
      </c>
      <c r="J818" s="224">
        <v>0.23477300000000001</v>
      </c>
      <c r="K818" s="224">
        <v>28.6844</v>
      </c>
      <c r="L818" s="224">
        <v>2.4064100000000002</v>
      </c>
      <c r="M818" s="224">
        <v>2.8917999999999999E-2</v>
      </c>
      <c r="N818" s="224">
        <v>99.020257999999998</v>
      </c>
      <c r="O818" s="276"/>
      <c r="P818" s="253">
        <v>1.943915338595634</v>
      </c>
      <c r="Q818" s="253">
        <v>5.6084661404365965E-2</v>
      </c>
      <c r="R818" s="253">
        <v>1.7377548395803188E-2</v>
      </c>
      <c r="S818" s="253">
        <v>0</v>
      </c>
      <c r="T818" s="253">
        <v>1.3620485273154282E-2</v>
      </c>
      <c r="U818" s="253">
        <v>2.7095542425620067E-2</v>
      </c>
      <c r="V818" s="253">
        <v>0.15775891378876505</v>
      </c>
      <c r="W818" s="253">
        <v>0.78414751011665706</v>
      </c>
      <c r="X818" s="253">
        <v>0.74800042297318425</v>
      </c>
      <c r="Y818" s="253">
        <v>0.1504866529822062</v>
      </c>
      <c r="Z818" s="253">
        <v>7.1249246008155851E-3</v>
      </c>
      <c r="AA818" s="253">
        <v>9.2379084753582794E-2</v>
      </c>
      <c r="AB818" s="253">
        <v>2.0089146902112264E-3</v>
      </c>
      <c r="AC818" s="253">
        <f t="shared" si="40"/>
        <v>3.9999999999999991</v>
      </c>
      <c r="AD818" s="249">
        <v>82.043208736260041</v>
      </c>
      <c r="AF818" s="224">
        <v>0.17704600000000001</v>
      </c>
      <c r="AG818" s="224"/>
      <c r="AH818" s="224">
        <v>1.0972</v>
      </c>
      <c r="AI818" s="224">
        <v>4.9356200000000001</v>
      </c>
      <c r="AJ818" s="224">
        <v>0.55202799999999996</v>
      </c>
      <c r="AK818" s="224">
        <v>6.21739</v>
      </c>
      <c r="AL818" s="224">
        <v>0.221549</v>
      </c>
      <c r="AM818" s="224">
        <v>1.16906</v>
      </c>
      <c r="AN818" s="224">
        <v>36.824100000000001</v>
      </c>
      <c r="AO818" s="256"/>
      <c r="AP818" s="483" t="s">
        <v>1745</v>
      </c>
      <c r="AQ818" s="252">
        <v>30</v>
      </c>
      <c r="AR818" s="252">
        <v>15</v>
      </c>
      <c r="AS818" s="256"/>
      <c r="AT818" s="256"/>
      <c r="AU818" s="256"/>
      <c r="AV818" s="256"/>
      <c r="AW818" s="256"/>
      <c r="AX818" s="256"/>
      <c r="AY818" s="256"/>
      <c r="AZ818" s="256"/>
      <c r="BA818" s="256"/>
      <c r="BB818" s="256"/>
      <c r="BC818" s="256"/>
      <c r="BD818" s="256"/>
      <c r="BE818" s="256"/>
      <c r="BF818" s="256"/>
      <c r="BG818" s="256"/>
      <c r="BH818" s="256"/>
      <c r="BI818" s="256"/>
      <c r="BJ818" s="256"/>
      <c r="BK818" s="256"/>
      <c r="BL818" s="256"/>
      <c r="BM818" s="256"/>
      <c r="BN818" s="256"/>
      <c r="BO818" s="256"/>
      <c r="BP818" s="256"/>
      <c r="BQ818" s="256"/>
    </row>
    <row r="819" spans="1:69" s="255" customFormat="1" ht="12.75">
      <c r="A819" s="249">
        <v>2346.9885393806389</v>
      </c>
      <c r="B819" s="252" t="s">
        <v>416</v>
      </c>
      <c r="C819" s="251" t="s">
        <v>465</v>
      </c>
      <c r="D819" s="249">
        <v>12.0326983832169</v>
      </c>
      <c r="E819" s="224">
        <v>54.359699999999997</v>
      </c>
      <c r="F819" s="224"/>
      <c r="G819" s="224">
        <v>1.78478</v>
      </c>
      <c r="H819" s="224">
        <v>0.46930500000000003</v>
      </c>
      <c r="I819" s="224">
        <v>11.1861</v>
      </c>
      <c r="J819" s="224">
        <v>0.24490000000000001</v>
      </c>
      <c r="K819" s="224">
        <v>28.833300000000001</v>
      </c>
      <c r="L819" s="224">
        <v>2.4996700000000001</v>
      </c>
      <c r="M819" s="224">
        <v>3.031E-2</v>
      </c>
      <c r="N819" s="224">
        <v>99.408064999999993</v>
      </c>
      <c r="O819" s="276"/>
      <c r="P819" s="253">
        <v>1.9393912815203478</v>
      </c>
      <c r="Q819" s="253">
        <v>6.0608718479652213E-2</v>
      </c>
      <c r="R819" s="253">
        <v>1.4437497856069736E-2</v>
      </c>
      <c r="S819" s="253">
        <v>0</v>
      </c>
      <c r="T819" s="253">
        <v>1.3237896581765059E-2</v>
      </c>
      <c r="U819" s="253">
        <v>3.5029951074978527E-2</v>
      </c>
      <c r="V819" s="253">
        <v>0.15281229151780357</v>
      </c>
      <c r="W819" s="253">
        <v>0.78448236296938356</v>
      </c>
      <c r="X819" s="253">
        <v>0.74904413238038314</v>
      </c>
      <c r="Y819" s="253">
        <v>0.14590914432257107</v>
      </c>
      <c r="Z819" s="253">
        <v>7.4005315079571426E-3</v>
      </c>
      <c r="AA819" s="253">
        <v>9.554956475592756E-2</v>
      </c>
      <c r="AB819" s="253">
        <v>2.0966270331610926E-3</v>
      </c>
      <c r="AC819" s="253">
        <f t="shared" si="40"/>
        <v>4.0000000000000009</v>
      </c>
      <c r="AD819" s="249">
        <v>82.126313920106369</v>
      </c>
      <c r="AF819" s="224">
        <v>0.17694099999999999</v>
      </c>
      <c r="AG819" s="224"/>
      <c r="AH819" s="224">
        <v>1.0763799999999999</v>
      </c>
      <c r="AI819" s="224">
        <v>5.2987700000000002</v>
      </c>
      <c r="AJ819" s="224">
        <v>0.55218199999999995</v>
      </c>
      <c r="AK819" s="224">
        <v>5.7845700000000004</v>
      </c>
      <c r="AL819" s="224">
        <v>0.22090199999999999</v>
      </c>
      <c r="AM819" s="224">
        <v>1.1458299999999999</v>
      </c>
      <c r="AN819" s="224">
        <v>37.203699999999998</v>
      </c>
      <c r="AO819" s="256"/>
      <c r="AP819" s="483" t="s">
        <v>1745</v>
      </c>
      <c r="AQ819" s="252">
        <v>30</v>
      </c>
      <c r="AR819" s="252">
        <v>15</v>
      </c>
      <c r="AS819" s="256"/>
      <c r="AT819" s="256"/>
      <c r="AU819" s="256"/>
      <c r="AV819" s="256"/>
      <c r="AW819" s="256"/>
      <c r="AX819" s="256"/>
      <c r="AY819" s="256"/>
      <c r="AZ819" s="256"/>
      <c r="BA819" s="256"/>
      <c r="BB819" s="256"/>
      <c r="BC819" s="256"/>
      <c r="BD819" s="256"/>
      <c r="BE819" s="256"/>
      <c r="BF819" s="256"/>
      <c r="BG819" s="256"/>
      <c r="BH819" s="256"/>
      <c r="BI819" s="256"/>
      <c r="BJ819" s="256"/>
      <c r="BK819" s="256"/>
      <c r="BL819" s="256"/>
      <c r="BM819" s="256"/>
      <c r="BN819" s="256"/>
      <c r="BO819" s="256"/>
      <c r="BP819" s="256"/>
      <c r="BQ819" s="256"/>
    </row>
    <row r="820" spans="1:69" s="255" customFormat="1" ht="12.75">
      <c r="A820" s="249">
        <v>2346.9885393806389</v>
      </c>
      <c r="B820" s="252" t="s">
        <v>416</v>
      </c>
      <c r="C820" s="251" t="s">
        <v>465</v>
      </c>
      <c r="D820" s="249">
        <v>16.0326983832169</v>
      </c>
      <c r="E820" s="224">
        <v>54.203099999999999</v>
      </c>
      <c r="F820" s="224"/>
      <c r="G820" s="224">
        <v>1.9961899999999999</v>
      </c>
      <c r="H820" s="224">
        <v>0.48666599999999999</v>
      </c>
      <c r="I820" s="224">
        <v>11.4414</v>
      </c>
      <c r="J820" s="224">
        <v>0.23036699999999999</v>
      </c>
      <c r="K820" s="224">
        <v>28.619299999999999</v>
      </c>
      <c r="L820" s="224">
        <v>2.4913699999999999</v>
      </c>
      <c r="M820" s="224">
        <v>4.4083999999999998E-2</v>
      </c>
      <c r="N820" s="224">
        <v>99.51247699999999</v>
      </c>
      <c r="O820" s="276"/>
      <c r="P820" s="253">
        <v>1.933696077439119</v>
      </c>
      <c r="Q820" s="253">
        <v>6.6303922560881023E-2</v>
      </c>
      <c r="R820" s="253">
        <v>1.7626940505203414E-2</v>
      </c>
      <c r="S820" s="253">
        <v>0</v>
      </c>
      <c r="T820" s="253">
        <v>1.3726838113977421E-2</v>
      </c>
      <c r="U820" s="253">
        <v>3.7999386282066894E-2</v>
      </c>
      <c r="V820" s="253">
        <v>0.15465668825342063</v>
      </c>
      <c r="W820" s="253">
        <v>0.77599014684533141</v>
      </c>
      <c r="X820" s="253">
        <v>0.74606939972671404</v>
      </c>
      <c r="Y820" s="253">
        <v>0.14869341194347571</v>
      </c>
      <c r="Z820" s="253">
        <v>6.9609753617554436E-3</v>
      </c>
      <c r="AA820" s="253">
        <v>9.5226970627690491E-2</v>
      </c>
      <c r="AB820" s="253">
        <v>3.0492423403643159E-3</v>
      </c>
      <c r="AC820" s="253">
        <f t="shared" si="40"/>
        <v>4</v>
      </c>
      <c r="AD820" s="249">
        <v>81.681451553335947</v>
      </c>
      <c r="AF820" s="224">
        <v>0.17726700000000001</v>
      </c>
      <c r="AG820" s="224"/>
      <c r="AH820" s="224">
        <v>1.01705</v>
      </c>
      <c r="AI820" s="224">
        <v>5.1194199999999999</v>
      </c>
      <c r="AJ820" s="224">
        <v>0.544879</v>
      </c>
      <c r="AK820" s="224">
        <v>6.2485299999999997</v>
      </c>
      <c r="AL820" s="224">
        <v>0.22205900000000001</v>
      </c>
      <c r="AM820" s="224">
        <v>1.1416999999999999</v>
      </c>
      <c r="AN820" s="224">
        <v>24.836600000000001</v>
      </c>
      <c r="AO820" s="256"/>
      <c r="AP820" s="483" t="s">
        <v>1745</v>
      </c>
      <c r="AQ820" s="252">
        <v>30</v>
      </c>
      <c r="AR820" s="252">
        <v>15</v>
      </c>
      <c r="AS820" s="256"/>
      <c r="AT820" s="256"/>
      <c r="AU820" s="256"/>
      <c r="AV820" s="256"/>
      <c r="AW820" s="256"/>
      <c r="AX820" s="256"/>
      <c r="AY820" s="256"/>
      <c r="AZ820" s="256"/>
      <c r="BA820" s="256"/>
      <c r="BB820" s="256"/>
      <c r="BC820" s="256"/>
      <c r="BD820" s="256"/>
      <c r="BE820" s="256"/>
      <c r="BF820" s="256"/>
      <c r="BG820" s="256"/>
      <c r="BH820" s="256"/>
      <c r="BI820" s="256"/>
      <c r="BJ820" s="256"/>
      <c r="BK820" s="256"/>
      <c r="BL820" s="256"/>
      <c r="BM820" s="256"/>
      <c r="BN820" s="256"/>
      <c r="BO820" s="256"/>
      <c r="BP820" s="256"/>
      <c r="BQ820" s="256"/>
    </row>
    <row r="821" spans="1:69" s="255" customFormat="1" ht="12.75">
      <c r="A821" s="249">
        <v>2346.9885393806389</v>
      </c>
      <c r="B821" s="252" t="s">
        <v>416</v>
      </c>
      <c r="C821" s="251" t="s">
        <v>465</v>
      </c>
      <c r="D821" s="249">
        <v>20.0326983832169</v>
      </c>
      <c r="E821" s="224">
        <v>54.603700000000003</v>
      </c>
      <c r="F821" s="224"/>
      <c r="G821" s="224">
        <v>1.6752400000000001</v>
      </c>
      <c r="H821" s="224">
        <v>0.38908999999999999</v>
      </c>
      <c r="I821" s="224">
        <v>11.2385</v>
      </c>
      <c r="J821" s="224">
        <v>0.23358499999999999</v>
      </c>
      <c r="K821" s="224">
        <v>28.7775</v>
      </c>
      <c r="L821" s="224">
        <v>2.4562400000000002</v>
      </c>
      <c r="M821" s="224">
        <v>2.5847999999999999E-2</v>
      </c>
      <c r="N821" s="224">
        <v>99.399703000000002</v>
      </c>
      <c r="O821" s="276"/>
      <c r="P821" s="253">
        <v>1.9490117415425625</v>
      </c>
      <c r="Q821" s="253">
        <v>5.0988258457437485E-2</v>
      </c>
      <c r="R821" s="253">
        <v>1.9485127879185882E-2</v>
      </c>
      <c r="S821" s="253">
        <v>0</v>
      </c>
      <c r="T821" s="253">
        <v>1.0980392582998006E-2</v>
      </c>
      <c r="U821" s="253">
        <v>2.2311556116234144E-2</v>
      </c>
      <c r="V821" s="253">
        <v>0.16082567264352354</v>
      </c>
      <c r="W821" s="253">
        <v>0.78639725077805833</v>
      </c>
      <c r="X821" s="253">
        <v>0.74488056826455407</v>
      </c>
      <c r="Y821" s="253">
        <v>0.15233511855707954</v>
      </c>
      <c r="Z821" s="253">
        <v>7.0619245505980487E-3</v>
      </c>
      <c r="AA821" s="253">
        <v>9.3933570506788633E-2</v>
      </c>
      <c r="AB821" s="253">
        <v>1.7888181209797334E-3</v>
      </c>
      <c r="AC821" s="253">
        <f t="shared" si="40"/>
        <v>4</v>
      </c>
      <c r="AD821" s="249">
        <v>82.02907098323297</v>
      </c>
      <c r="AF821" s="224">
        <v>0.17652699999999999</v>
      </c>
      <c r="AG821" s="224"/>
      <c r="AH821" s="224">
        <v>1.1214900000000001</v>
      </c>
      <c r="AI821" s="224">
        <v>6.0045999999999999</v>
      </c>
      <c r="AJ821" s="224">
        <v>0.54980600000000002</v>
      </c>
      <c r="AK821" s="224">
        <v>6.1890900000000002</v>
      </c>
      <c r="AL821" s="224">
        <v>0.22117400000000001</v>
      </c>
      <c r="AM821" s="224">
        <v>1.1545799999999999</v>
      </c>
      <c r="AN821" s="224">
        <v>42.711199999999998</v>
      </c>
      <c r="AO821" s="256"/>
      <c r="AP821" s="483" t="s">
        <v>1745</v>
      </c>
      <c r="AQ821" s="252">
        <v>30</v>
      </c>
      <c r="AR821" s="252">
        <v>15</v>
      </c>
      <c r="AS821" s="256"/>
      <c r="AT821" s="256"/>
      <c r="AU821" s="256"/>
      <c r="AV821" s="256"/>
      <c r="AW821" s="256"/>
      <c r="AX821" s="256"/>
      <c r="AY821" s="256"/>
      <c r="AZ821" s="256"/>
      <c r="BA821" s="256"/>
      <c r="BB821" s="256"/>
      <c r="BC821" s="256"/>
      <c r="BD821" s="256"/>
      <c r="BE821" s="256"/>
      <c r="BF821" s="256"/>
      <c r="BG821" s="256"/>
      <c r="BH821" s="256"/>
      <c r="BI821" s="256"/>
      <c r="BJ821" s="256"/>
      <c r="BK821" s="256"/>
      <c r="BL821" s="256"/>
      <c r="BM821" s="256"/>
      <c r="BN821" s="256"/>
      <c r="BO821" s="256"/>
      <c r="BP821" s="256"/>
      <c r="BQ821" s="256"/>
    </row>
    <row r="822" spans="1:69" s="255" customFormat="1" ht="12.75">
      <c r="A822" s="249">
        <v>2346.9885393806389</v>
      </c>
      <c r="B822" s="252" t="s">
        <v>416</v>
      </c>
      <c r="C822" s="251" t="s">
        <v>465</v>
      </c>
      <c r="D822" s="249">
        <v>24.0326983832169</v>
      </c>
      <c r="E822" s="224">
        <v>54.473599999999998</v>
      </c>
      <c r="F822" s="224"/>
      <c r="G822" s="224">
        <v>1.6662399999999999</v>
      </c>
      <c r="H822" s="224">
        <v>0.45703300000000002</v>
      </c>
      <c r="I822" s="224">
        <v>11.3337</v>
      </c>
      <c r="J822" s="224">
        <v>0.241261</v>
      </c>
      <c r="K822" s="224">
        <v>28.965</v>
      </c>
      <c r="L822" s="224">
        <v>2.4917099999999999</v>
      </c>
      <c r="M822" s="224">
        <v>9.6629999999999997E-3</v>
      </c>
      <c r="N822" s="224">
        <v>99.638207000000008</v>
      </c>
      <c r="O822" s="276"/>
      <c r="P822" s="253">
        <v>1.939431024300647</v>
      </c>
      <c r="Q822" s="253">
        <v>6.0568975699353045E-2</v>
      </c>
      <c r="R822" s="253">
        <v>9.3478237807094189E-3</v>
      </c>
      <c r="S822" s="253">
        <v>0</v>
      </c>
      <c r="T822" s="253">
        <v>1.2865042804575429E-2</v>
      </c>
      <c r="U822" s="253">
        <v>3.9023141772410952E-2</v>
      </c>
      <c r="V822" s="253">
        <v>0.15260987900193493</v>
      </c>
      <c r="W822" s="253">
        <v>0.78615411264036883</v>
      </c>
      <c r="X822" s="253">
        <v>0.75118734672951515</v>
      </c>
      <c r="Y822" s="253">
        <v>0.14582205734083339</v>
      </c>
      <c r="Z822" s="253">
        <v>7.2754711668408063E-3</v>
      </c>
      <c r="AA822" s="253">
        <v>9.5048092104469378E-2</v>
      </c>
      <c r="AB822" s="253">
        <v>6.6703265834127138E-4</v>
      </c>
      <c r="AC822" s="253">
        <f t="shared" si="40"/>
        <v>3.9999999999999996</v>
      </c>
      <c r="AD822" s="249">
        <v>82.000442641746247</v>
      </c>
      <c r="AF822" s="224">
        <v>0.17677599999999999</v>
      </c>
      <c r="AG822" s="224"/>
      <c r="AH822" s="224">
        <v>1.1248</v>
      </c>
      <c r="AI822" s="224">
        <v>5.2707100000000002</v>
      </c>
      <c r="AJ822" s="224">
        <v>0.54787600000000003</v>
      </c>
      <c r="AK822" s="224">
        <v>5.9912000000000001</v>
      </c>
      <c r="AL822" s="224">
        <v>0.22055900000000001</v>
      </c>
      <c r="AM822" s="224">
        <v>1.1451</v>
      </c>
      <c r="AN822" s="224">
        <v>109.901</v>
      </c>
      <c r="AO822" s="256"/>
      <c r="AP822" s="483" t="s">
        <v>1745</v>
      </c>
      <c r="AQ822" s="252">
        <v>30</v>
      </c>
      <c r="AR822" s="252">
        <v>15</v>
      </c>
      <c r="AS822" s="256"/>
      <c r="AT822" s="256"/>
      <c r="AU822" s="256"/>
      <c r="AV822" s="256"/>
      <c r="AW822" s="256"/>
      <c r="AX822" s="256"/>
      <c r="AY822" s="256"/>
      <c r="AZ822" s="256"/>
      <c r="BA822" s="256"/>
      <c r="BB822" s="256"/>
      <c r="BC822" s="256"/>
      <c r="BD822" s="256"/>
      <c r="BE822" s="256"/>
      <c r="BF822" s="256"/>
      <c r="BG822" s="256"/>
      <c r="BH822" s="256"/>
      <c r="BI822" s="256"/>
      <c r="BJ822" s="256"/>
      <c r="BK822" s="256"/>
      <c r="BL822" s="256"/>
      <c r="BM822" s="256"/>
      <c r="BN822" s="256"/>
      <c r="BO822" s="256"/>
      <c r="BP822" s="256"/>
      <c r="BQ822" s="256"/>
    </row>
    <row r="823" spans="1:69" s="255" customFormat="1" ht="12.75">
      <c r="A823" s="249">
        <v>2346.9885393806389</v>
      </c>
      <c r="B823" s="252" t="s">
        <v>416</v>
      </c>
      <c r="C823" s="251" t="s">
        <v>465</v>
      </c>
      <c r="D823" s="249">
        <v>28.0326983832169</v>
      </c>
      <c r="E823" s="224">
        <v>54.267200000000003</v>
      </c>
      <c r="F823" s="224"/>
      <c r="G823" s="224">
        <v>1.8145100000000001</v>
      </c>
      <c r="H823" s="224">
        <v>0.50177400000000005</v>
      </c>
      <c r="I823" s="224">
        <v>11.215400000000001</v>
      </c>
      <c r="J823" s="224">
        <v>0.211756</v>
      </c>
      <c r="K823" s="224">
        <v>28.7376</v>
      </c>
      <c r="L823" s="224">
        <v>2.4595400000000001</v>
      </c>
      <c r="M823" s="224">
        <v>7.927E-3</v>
      </c>
      <c r="N823" s="224">
        <v>99.215706999999995</v>
      </c>
      <c r="O823" s="276"/>
      <c r="P823" s="253">
        <v>1.9406680729603472</v>
      </c>
      <c r="Q823" s="253">
        <v>5.9331927039652843E-2</v>
      </c>
      <c r="R823" s="253">
        <v>1.7144737037753988E-2</v>
      </c>
      <c r="S823" s="253">
        <v>0</v>
      </c>
      <c r="T823" s="253">
        <v>1.4187223685865159E-2</v>
      </c>
      <c r="U823" s="253">
        <v>2.8549595218684942E-2</v>
      </c>
      <c r="V823" s="253">
        <v>0.15688113847501431</v>
      </c>
      <c r="W823" s="253">
        <v>0.78323730558268156</v>
      </c>
      <c r="X823" s="253">
        <v>0.74881251429762208</v>
      </c>
      <c r="Y823" s="253">
        <v>0.14998590964708305</v>
      </c>
      <c r="Z823" s="253">
        <v>6.414093861550829E-3</v>
      </c>
      <c r="AA823" s="253">
        <v>9.4237853291093229E-2</v>
      </c>
      <c r="AB823" s="253">
        <v>5.4962890265078455E-4</v>
      </c>
      <c r="AC823" s="253">
        <f t="shared" si="40"/>
        <v>4</v>
      </c>
      <c r="AD823" s="249">
        <v>82.038946886240652</v>
      </c>
      <c r="AF823" s="224">
        <v>0.177067</v>
      </c>
      <c r="AG823" s="224"/>
      <c r="AH823" s="224">
        <v>1.07134</v>
      </c>
      <c r="AI823" s="224">
        <v>4.8798700000000004</v>
      </c>
      <c r="AJ823" s="224">
        <v>0.55161000000000004</v>
      </c>
      <c r="AK823" s="224">
        <v>6.6091499999999996</v>
      </c>
      <c r="AL823" s="224">
        <v>0.22131999999999999</v>
      </c>
      <c r="AM823" s="224">
        <v>1.1503399999999999</v>
      </c>
      <c r="AN823" s="224">
        <v>138.57300000000001</v>
      </c>
      <c r="AO823" s="256"/>
      <c r="AP823" s="483" t="s">
        <v>1745</v>
      </c>
      <c r="AQ823" s="252">
        <v>30</v>
      </c>
      <c r="AR823" s="252">
        <v>15</v>
      </c>
      <c r="AS823" s="256"/>
      <c r="AT823" s="256"/>
      <c r="AU823" s="256"/>
      <c r="AV823" s="256"/>
      <c r="AW823" s="256"/>
      <c r="AX823" s="256"/>
      <c r="AY823" s="256"/>
      <c r="AZ823" s="256"/>
      <c r="BA823" s="256"/>
      <c r="BB823" s="256"/>
      <c r="BC823" s="256"/>
      <c r="BD823" s="256"/>
      <c r="BE823" s="256"/>
      <c r="BF823" s="256"/>
      <c r="BG823" s="256"/>
      <c r="BH823" s="256"/>
      <c r="BI823" s="256"/>
      <c r="BJ823" s="256"/>
      <c r="BK823" s="256"/>
      <c r="BL823" s="256"/>
      <c r="BM823" s="256"/>
      <c r="BN823" s="256"/>
      <c r="BO823" s="256"/>
      <c r="BP823" s="256"/>
      <c r="BQ823" s="256"/>
    </row>
    <row r="824" spans="1:69" s="255" customFormat="1" ht="12.75">
      <c r="A824" s="249">
        <v>2346.9885393806389</v>
      </c>
      <c r="B824" s="252" t="s">
        <v>416</v>
      </c>
      <c r="C824" s="251" t="s">
        <v>465</v>
      </c>
      <c r="D824" s="249">
        <v>32.032698383216896</v>
      </c>
      <c r="E824" s="224">
        <v>54.509500000000003</v>
      </c>
      <c r="F824" s="224"/>
      <c r="G824" s="224">
        <v>1.6935199999999999</v>
      </c>
      <c r="H824" s="224">
        <v>0.48302400000000001</v>
      </c>
      <c r="I824" s="224">
        <v>10.8955</v>
      </c>
      <c r="J824" s="224">
        <v>0.24124599999999999</v>
      </c>
      <c r="K824" s="224">
        <v>29.049199999999999</v>
      </c>
      <c r="L824" s="224">
        <v>2.4796499999999999</v>
      </c>
      <c r="M824" s="224">
        <v>1.2526000000000001E-2</v>
      </c>
      <c r="N824" s="224">
        <v>99.364166000000012</v>
      </c>
      <c r="O824" s="276"/>
      <c r="P824" s="253">
        <v>1.9434721075825954</v>
      </c>
      <c r="Q824" s="253">
        <v>5.6527892417404635E-2</v>
      </c>
      <c r="R824" s="253">
        <v>1.4634766435452917E-2</v>
      </c>
      <c r="S824" s="253">
        <v>0</v>
      </c>
      <c r="T824" s="253">
        <v>1.3616021823700059E-2</v>
      </c>
      <c r="U824" s="253">
        <v>2.9142999449987883E-2</v>
      </c>
      <c r="V824" s="253">
        <v>0.15151871968711447</v>
      </c>
      <c r="W824" s="253">
        <v>0.79108749260374422</v>
      </c>
      <c r="X824" s="253">
        <v>0.75291798204085458</v>
      </c>
      <c r="Y824" s="253">
        <v>0.14420802974997785</v>
      </c>
      <c r="Z824" s="253">
        <v>7.2853760572747159E-3</v>
      </c>
      <c r="AA824" s="253">
        <v>9.4722716860157971E-2</v>
      </c>
      <c r="AB824" s="253">
        <v>8.6589529173496463E-4</v>
      </c>
      <c r="AC824" s="253">
        <f t="shared" si="40"/>
        <v>3.9999999999999996</v>
      </c>
      <c r="AD824" s="249">
        <v>82.616830444508622</v>
      </c>
      <c r="AF824" s="224">
        <v>0.17663799999999999</v>
      </c>
      <c r="AG824" s="224"/>
      <c r="AH824" s="224">
        <v>1.1159600000000001</v>
      </c>
      <c r="AI824" s="224">
        <v>5.16988</v>
      </c>
      <c r="AJ824" s="224">
        <v>0.55967699999999998</v>
      </c>
      <c r="AK824" s="224">
        <v>5.9157599999999997</v>
      </c>
      <c r="AL824" s="224">
        <v>0.219861</v>
      </c>
      <c r="AM824" s="224">
        <v>1.14229</v>
      </c>
      <c r="AN824" s="224">
        <v>85.363699999999994</v>
      </c>
      <c r="AO824" s="256"/>
      <c r="AP824" s="483" t="s">
        <v>1745</v>
      </c>
      <c r="AQ824" s="252">
        <v>30</v>
      </c>
      <c r="AR824" s="252">
        <v>15</v>
      </c>
      <c r="AS824" s="256"/>
      <c r="AT824" s="256"/>
      <c r="AU824" s="256"/>
      <c r="AV824" s="256"/>
      <c r="AW824" s="256"/>
      <c r="AX824" s="256"/>
      <c r="AY824" s="256"/>
      <c r="AZ824" s="256"/>
      <c r="BA824" s="256"/>
      <c r="BB824" s="256"/>
      <c r="BC824" s="256"/>
      <c r="BD824" s="256"/>
      <c r="BE824" s="256"/>
      <c r="BF824" s="256"/>
      <c r="BG824" s="256"/>
      <c r="BH824" s="256"/>
      <c r="BI824" s="256"/>
      <c r="BJ824" s="256"/>
      <c r="BK824" s="256"/>
      <c r="BL824" s="256"/>
      <c r="BM824" s="256"/>
      <c r="BN824" s="256"/>
      <c r="BO824" s="256"/>
      <c r="BP824" s="256"/>
      <c r="BQ824" s="256"/>
    </row>
    <row r="825" spans="1:69" s="255" customFormat="1" ht="12.75">
      <c r="A825" s="249">
        <v>2346.9885393806389</v>
      </c>
      <c r="B825" s="252" t="s">
        <v>416</v>
      </c>
      <c r="C825" s="251" t="s">
        <v>465</v>
      </c>
      <c r="D825" s="249">
        <v>36.032698383216896</v>
      </c>
      <c r="E825" s="224">
        <v>54.692399999999999</v>
      </c>
      <c r="F825" s="224"/>
      <c r="G825" s="224">
        <v>1.57308</v>
      </c>
      <c r="H825" s="224">
        <v>0.49963600000000002</v>
      </c>
      <c r="I825" s="224">
        <v>10.7638</v>
      </c>
      <c r="J825" s="224">
        <v>0.24383299999999999</v>
      </c>
      <c r="K825" s="224">
        <v>29.346</v>
      </c>
      <c r="L825" s="224">
        <v>2.27434</v>
      </c>
      <c r="M825" s="224">
        <v>1.813E-2</v>
      </c>
      <c r="N825" s="224">
        <v>99.411218999999988</v>
      </c>
      <c r="O825" s="276"/>
      <c r="P825" s="253">
        <v>1.946878417607945</v>
      </c>
      <c r="Q825" s="253">
        <v>5.3121582392055E-2</v>
      </c>
      <c r="R825" s="253">
        <v>1.2874534256674952E-2</v>
      </c>
      <c r="S825" s="253">
        <v>0</v>
      </c>
      <c r="T825" s="253">
        <v>1.4061802282004368E-2</v>
      </c>
      <c r="U825" s="253">
        <v>2.7436531637398787E-2</v>
      </c>
      <c r="V825" s="253">
        <v>0.14974075610183793</v>
      </c>
      <c r="W825" s="253">
        <v>0.79588637572208409</v>
      </c>
      <c r="X825" s="253">
        <v>0.76140295460713092</v>
      </c>
      <c r="Y825" s="253">
        <v>0.14325292855730129</v>
      </c>
      <c r="Z825" s="253">
        <v>7.351738833327329E-3</v>
      </c>
      <c r="AA825" s="253">
        <v>8.6741092218217269E-2</v>
      </c>
      <c r="AB825" s="253">
        <v>1.2512857840232482E-3</v>
      </c>
      <c r="AC825" s="253">
        <f t="shared" si="40"/>
        <v>4</v>
      </c>
      <c r="AD825" s="249">
        <v>82.935139761827131</v>
      </c>
      <c r="AF825" s="224">
        <v>0.17638000000000001</v>
      </c>
      <c r="AG825" s="224"/>
      <c r="AH825" s="224">
        <v>1.1660900000000001</v>
      </c>
      <c r="AI825" s="224">
        <v>4.8890000000000002</v>
      </c>
      <c r="AJ825" s="224">
        <v>0.56294200000000005</v>
      </c>
      <c r="AK825" s="224">
        <v>5.8133400000000002</v>
      </c>
      <c r="AL825" s="224">
        <v>0.21862599999999999</v>
      </c>
      <c r="AM825" s="224">
        <v>1.1991400000000001</v>
      </c>
      <c r="AN825" s="224">
        <v>58.367199999999997</v>
      </c>
      <c r="AO825" s="256"/>
      <c r="AP825" s="483" t="s">
        <v>1745</v>
      </c>
      <c r="AQ825" s="252">
        <v>30</v>
      </c>
      <c r="AR825" s="252">
        <v>15</v>
      </c>
      <c r="AS825" s="256"/>
      <c r="AT825" s="256"/>
      <c r="AU825" s="256"/>
      <c r="AV825" s="256"/>
      <c r="AW825" s="256"/>
      <c r="AX825" s="256"/>
      <c r="AY825" s="256"/>
      <c r="AZ825" s="256"/>
      <c r="BA825" s="256"/>
      <c r="BB825" s="256"/>
      <c r="BC825" s="256"/>
      <c r="BD825" s="256"/>
      <c r="BE825" s="256"/>
      <c r="BF825" s="256"/>
      <c r="BG825" s="256"/>
      <c r="BH825" s="256"/>
      <c r="BI825" s="256"/>
      <c r="BJ825" s="256"/>
      <c r="BK825" s="256"/>
      <c r="BL825" s="256"/>
      <c r="BM825" s="256"/>
      <c r="BN825" s="256"/>
      <c r="BO825" s="256"/>
      <c r="BP825" s="256"/>
      <c r="BQ825" s="256"/>
    </row>
    <row r="826" spans="1:69" s="255" customFormat="1" ht="12.75">
      <c r="A826" s="249">
        <v>2346.9885393806389</v>
      </c>
      <c r="B826" s="252" t="s">
        <v>416</v>
      </c>
      <c r="C826" s="251" t="s">
        <v>465</v>
      </c>
      <c r="D826" s="249">
        <v>40.032698383216896</v>
      </c>
      <c r="E826" s="224">
        <v>54.384700000000002</v>
      </c>
      <c r="F826" s="224"/>
      <c r="G826" s="224">
        <v>1.4466600000000001</v>
      </c>
      <c r="H826" s="224">
        <v>0.191605</v>
      </c>
      <c r="I826" s="224">
        <v>12.5243</v>
      </c>
      <c r="J826" s="224">
        <v>0.28061700000000001</v>
      </c>
      <c r="K826" s="224">
        <v>28.249300000000002</v>
      </c>
      <c r="L826" s="224">
        <v>2.2088800000000002</v>
      </c>
      <c r="M826" s="224">
        <v>2.4423E-2</v>
      </c>
      <c r="N826" s="224">
        <v>99.310485000000014</v>
      </c>
      <c r="O826" s="276"/>
      <c r="P826" s="253">
        <v>1.951374594814375</v>
      </c>
      <c r="Q826" s="253">
        <v>4.862540518562497E-2</v>
      </c>
      <c r="R826" s="253">
        <v>1.2551303117261714E-2</v>
      </c>
      <c r="S826" s="253">
        <v>0</v>
      </c>
      <c r="T826" s="253">
        <v>5.4355833840749697E-3</v>
      </c>
      <c r="U826" s="253">
        <v>3.2337582832418832E-2</v>
      </c>
      <c r="V826" s="253">
        <v>0.17588890551200087</v>
      </c>
      <c r="W826" s="253">
        <v>0.77378662515424335</v>
      </c>
      <c r="X826" s="253">
        <v>0.73726793438799643</v>
      </c>
      <c r="Y826" s="253">
        <v>0.1675878670334332</v>
      </c>
      <c r="Z826" s="253">
        <v>8.5283227173220885E-3</v>
      </c>
      <c r="AA826" s="253">
        <v>8.4916811713118559E-2</v>
      </c>
      <c r="AB826" s="253">
        <v>1.6990641481296784E-3</v>
      </c>
      <c r="AC826" s="253">
        <f t="shared" si="40"/>
        <v>4</v>
      </c>
      <c r="AD826" s="249">
        <v>80.082646313892553</v>
      </c>
      <c r="AF826" s="224">
        <v>0.176842</v>
      </c>
      <c r="AG826" s="224"/>
      <c r="AH826" s="224">
        <v>1.22603</v>
      </c>
      <c r="AI826" s="224">
        <v>9.9789600000000007</v>
      </c>
      <c r="AJ826" s="224">
        <v>0.51969600000000005</v>
      </c>
      <c r="AK826" s="224">
        <v>5.2425699999999997</v>
      </c>
      <c r="AL826" s="224">
        <v>0.22408</v>
      </c>
      <c r="AM826" s="224">
        <v>1.22177</v>
      </c>
      <c r="AN826" s="224">
        <v>45.329799999999999</v>
      </c>
      <c r="AO826" s="256"/>
      <c r="AP826" s="483" t="s">
        <v>1745</v>
      </c>
      <c r="AQ826" s="252">
        <v>30</v>
      </c>
      <c r="AR826" s="252">
        <v>15</v>
      </c>
      <c r="AS826" s="256"/>
      <c r="AT826" s="256"/>
      <c r="AU826" s="256"/>
      <c r="AV826" s="256"/>
      <c r="AW826" s="256"/>
      <c r="AX826" s="256"/>
      <c r="AY826" s="256"/>
      <c r="AZ826" s="256"/>
      <c r="BA826" s="256"/>
      <c r="BB826" s="256"/>
      <c r="BC826" s="256"/>
      <c r="BD826" s="256"/>
      <c r="BE826" s="256"/>
      <c r="BF826" s="256"/>
      <c r="BG826" s="256"/>
      <c r="BH826" s="256"/>
      <c r="BI826" s="256"/>
      <c r="BJ826" s="256"/>
      <c r="BK826" s="256"/>
      <c r="BL826" s="256"/>
      <c r="BM826" s="256"/>
      <c r="BN826" s="256"/>
      <c r="BO826" s="256"/>
      <c r="BP826" s="256"/>
      <c r="BQ826" s="256"/>
    </row>
    <row r="827" spans="1:69" s="255" customFormat="1" ht="12.75">
      <c r="A827" s="249">
        <v>2346.9885393806389</v>
      </c>
      <c r="B827" s="252" t="s">
        <v>416</v>
      </c>
      <c r="C827" s="251" t="s">
        <v>465</v>
      </c>
      <c r="D827" s="249">
        <v>44.032698383216896</v>
      </c>
      <c r="E827" s="224">
        <v>54.435400000000001</v>
      </c>
      <c r="F827" s="224"/>
      <c r="G827" s="224">
        <v>1.4538800000000001</v>
      </c>
      <c r="H827" s="224">
        <v>0.18823599999999999</v>
      </c>
      <c r="I827" s="224">
        <v>12.506</v>
      </c>
      <c r="J827" s="224">
        <v>0.25230399999999997</v>
      </c>
      <c r="K827" s="224">
        <v>28.252300000000002</v>
      </c>
      <c r="L827" s="224">
        <v>2.2583700000000002</v>
      </c>
      <c r="M827" s="224">
        <v>3.3105000000000002E-2</v>
      </c>
      <c r="N827" s="224">
        <v>99.379595000000009</v>
      </c>
      <c r="O827" s="276"/>
      <c r="P827" s="253">
        <v>1.9515903612107219</v>
      </c>
      <c r="Q827" s="253">
        <v>4.8409638789278064E-2</v>
      </c>
      <c r="R827" s="253">
        <v>1.3021919365280965E-2</v>
      </c>
      <c r="S827" s="253">
        <v>0</v>
      </c>
      <c r="T827" s="253">
        <v>5.3356255872548403E-3</v>
      </c>
      <c r="U827" s="253">
        <v>3.2353258494383752E-2</v>
      </c>
      <c r="V827" s="253">
        <v>0.17555543049161346</v>
      </c>
      <c r="W827" s="253">
        <v>0.77373376606146704</v>
      </c>
      <c r="X827" s="253">
        <v>0.73624069082987476</v>
      </c>
      <c r="Y827" s="253">
        <v>0.16704848242827444</v>
      </c>
      <c r="Z827" s="253">
        <v>7.6615584826629684E-3</v>
      </c>
      <c r="AA827" s="253">
        <v>8.6748103601547041E-2</v>
      </c>
      <c r="AB827" s="253">
        <v>2.3011646576407748E-3</v>
      </c>
      <c r="AC827" s="253">
        <f t="shared" si="40"/>
        <v>4</v>
      </c>
      <c r="AD827" s="249">
        <v>80.107651344822258</v>
      </c>
      <c r="AF827" s="224">
        <v>0.17669699999999999</v>
      </c>
      <c r="AG827" s="224"/>
      <c r="AH827" s="224">
        <v>1.2192799999999999</v>
      </c>
      <c r="AI827" s="224">
        <v>10.354200000000001</v>
      </c>
      <c r="AJ827" s="224">
        <v>0.52037199999999995</v>
      </c>
      <c r="AK827" s="224">
        <v>5.7654500000000004</v>
      </c>
      <c r="AL827" s="224">
        <v>0.22400600000000001</v>
      </c>
      <c r="AM827" s="224">
        <v>1.2046399999999999</v>
      </c>
      <c r="AN827" s="224">
        <v>33.8108</v>
      </c>
      <c r="AO827" s="256"/>
      <c r="AP827" s="483" t="s">
        <v>1745</v>
      </c>
      <c r="AQ827" s="252">
        <v>30</v>
      </c>
      <c r="AR827" s="252">
        <v>15</v>
      </c>
      <c r="AS827" s="256"/>
      <c r="AT827" s="256"/>
      <c r="AU827" s="256"/>
      <c r="AV827" s="256"/>
      <c r="AW827" s="256"/>
      <c r="AX827" s="256"/>
      <c r="AY827" s="256"/>
      <c r="AZ827" s="256"/>
      <c r="BA827" s="256"/>
      <c r="BB827" s="256"/>
      <c r="BC827" s="256"/>
      <c r="BD827" s="256"/>
      <c r="BE827" s="256"/>
      <c r="BF827" s="256"/>
      <c r="BG827" s="256"/>
      <c r="BH827" s="256"/>
      <c r="BI827" s="256"/>
      <c r="BJ827" s="256"/>
      <c r="BK827" s="256"/>
      <c r="BL827" s="256"/>
      <c r="BM827" s="256"/>
      <c r="BN827" s="256"/>
      <c r="BO827" s="256"/>
      <c r="BP827" s="256"/>
      <c r="BQ827" s="256"/>
    </row>
    <row r="828" spans="1:69" s="255" customFormat="1" ht="12.75">
      <c r="A828" s="249">
        <v>2346.9885393806389</v>
      </c>
      <c r="B828" s="252" t="s">
        <v>416</v>
      </c>
      <c r="C828" s="251" t="s">
        <v>465</v>
      </c>
      <c r="D828" s="249">
        <v>48.032698383216896</v>
      </c>
      <c r="E828" s="224">
        <v>54.339700000000001</v>
      </c>
      <c r="F828" s="224"/>
      <c r="G828" s="224">
        <v>1.4305399999999999</v>
      </c>
      <c r="H828" s="224">
        <v>0.17548</v>
      </c>
      <c r="I828" s="224">
        <v>12.5284</v>
      </c>
      <c r="J828" s="224">
        <v>0.27037499999999998</v>
      </c>
      <c r="K828" s="224">
        <v>28.392600000000002</v>
      </c>
      <c r="L828" s="224">
        <v>2.2116099999999999</v>
      </c>
      <c r="M828" s="224">
        <v>2.3557000000000002E-2</v>
      </c>
      <c r="N828" s="224">
        <v>99.372261999999992</v>
      </c>
      <c r="O828" s="276"/>
      <c r="P828" s="253">
        <v>1.9474387003896823</v>
      </c>
      <c r="Q828" s="253">
        <v>5.2561299610317747E-2</v>
      </c>
      <c r="R828" s="253">
        <v>7.8617009661465787E-3</v>
      </c>
      <c r="S828" s="253">
        <v>0</v>
      </c>
      <c r="T828" s="253">
        <v>4.9722115794445373E-3</v>
      </c>
      <c r="U828" s="253">
        <v>4.1364254086174057E-2</v>
      </c>
      <c r="V828" s="253">
        <v>0.17072405607132862</v>
      </c>
      <c r="W828" s="253">
        <v>0.77507777729690619</v>
      </c>
      <c r="X828" s="253">
        <v>0.74183381223597822</v>
      </c>
      <c r="Y828" s="253">
        <v>0.16340150764929973</v>
      </c>
      <c r="Z828" s="253">
        <v>8.2072720895692685E-3</v>
      </c>
      <c r="AA828" s="253">
        <v>8.4920541003705066E-2</v>
      </c>
      <c r="AB828" s="253">
        <v>1.6368670214476197E-3</v>
      </c>
      <c r="AC828" s="253">
        <f t="shared" si="40"/>
        <v>4</v>
      </c>
      <c r="AD828" s="249">
        <v>80.158024806446264</v>
      </c>
      <c r="AF828" s="224">
        <v>0.17695</v>
      </c>
      <c r="AG828" s="224"/>
      <c r="AH828" s="224">
        <v>1.23644</v>
      </c>
      <c r="AI828" s="224">
        <v>10.8964</v>
      </c>
      <c r="AJ828" s="224">
        <v>0.51997400000000005</v>
      </c>
      <c r="AK828" s="224">
        <v>5.3758400000000002</v>
      </c>
      <c r="AL828" s="224">
        <v>0.223464</v>
      </c>
      <c r="AM828" s="224">
        <v>1.2250300000000001</v>
      </c>
      <c r="AN828" s="224">
        <v>46.505800000000001</v>
      </c>
      <c r="AO828" s="256"/>
      <c r="AP828" s="483" t="s">
        <v>1745</v>
      </c>
      <c r="AQ828" s="252">
        <v>30</v>
      </c>
      <c r="AR828" s="252">
        <v>15</v>
      </c>
      <c r="AS828" s="256"/>
      <c r="AT828" s="256"/>
      <c r="AU828" s="256"/>
      <c r="AV828" s="256"/>
      <c r="AW828" s="256"/>
      <c r="AX828" s="256"/>
      <c r="AY828" s="256"/>
      <c r="AZ828" s="256"/>
      <c r="BA828" s="256"/>
      <c r="BB828" s="256"/>
      <c r="BC828" s="256"/>
      <c r="BD828" s="256"/>
      <c r="BE828" s="256"/>
      <c r="BF828" s="256"/>
      <c r="BG828" s="256"/>
      <c r="BH828" s="256"/>
      <c r="BI828" s="256"/>
      <c r="BJ828" s="256"/>
      <c r="BK828" s="256"/>
      <c r="BL828" s="256"/>
      <c r="BM828" s="256"/>
      <c r="BN828" s="256"/>
      <c r="BO828" s="256"/>
      <c r="BP828" s="256"/>
      <c r="BQ828" s="256"/>
    </row>
    <row r="829" spans="1:69" s="255" customFormat="1" ht="12.75">
      <c r="A829" s="249">
        <v>2346.9885393806389</v>
      </c>
      <c r="B829" s="252" t="s">
        <v>416</v>
      </c>
      <c r="C829" s="251" t="s">
        <v>465</v>
      </c>
      <c r="D829" s="249">
        <v>52.032698383216896</v>
      </c>
      <c r="E829" s="224">
        <v>54.419499999999999</v>
      </c>
      <c r="F829" s="224"/>
      <c r="G829" s="224">
        <v>1.4086399999999999</v>
      </c>
      <c r="H829" s="224">
        <v>0.19814000000000001</v>
      </c>
      <c r="I829" s="224">
        <v>12.550700000000001</v>
      </c>
      <c r="J829" s="224">
        <v>0.26467800000000002</v>
      </c>
      <c r="K829" s="224">
        <v>28.426200000000001</v>
      </c>
      <c r="L829" s="224">
        <v>2.2336100000000001</v>
      </c>
      <c r="M829" s="224">
        <v>2.1167999999999999E-2</v>
      </c>
      <c r="N829" s="224">
        <v>99.52263600000002</v>
      </c>
      <c r="O829" s="276"/>
      <c r="P829" s="253">
        <v>1.9475981281699941</v>
      </c>
      <c r="Q829" s="253">
        <v>5.2401871830005886E-2</v>
      </c>
      <c r="R829" s="253">
        <v>7.0137354652941575E-3</v>
      </c>
      <c r="S829" s="253">
        <v>0</v>
      </c>
      <c r="T829" s="253">
        <v>5.6065070807423895E-3</v>
      </c>
      <c r="U829" s="253">
        <v>4.1250459118501226E-2</v>
      </c>
      <c r="V829" s="253">
        <v>0.17092101614801547</v>
      </c>
      <c r="W829" s="253">
        <v>0.77520828218744753</v>
      </c>
      <c r="X829" s="253">
        <v>0.74139556775883575</v>
      </c>
      <c r="Y829" s="253">
        <v>0.16346585391399854</v>
      </c>
      <c r="Z829" s="253">
        <v>8.0232141601183308E-3</v>
      </c>
      <c r="AA829" s="253">
        <v>8.564653433251504E-2</v>
      </c>
      <c r="AB829" s="253">
        <v>1.4688298345322281E-3</v>
      </c>
      <c r="AC829" s="253">
        <f t="shared" si="40"/>
        <v>4.0000000000000009</v>
      </c>
      <c r="AD829" s="249">
        <v>80.14854906847242</v>
      </c>
      <c r="AF829" s="224">
        <v>0.17680000000000001</v>
      </c>
      <c r="AG829" s="224"/>
      <c r="AH829" s="224">
        <v>1.24648</v>
      </c>
      <c r="AI829" s="224">
        <v>9.5291499999999996</v>
      </c>
      <c r="AJ829" s="224">
        <v>0.52000800000000003</v>
      </c>
      <c r="AK829" s="224">
        <v>5.5294699999999999</v>
      </c>
      <c r="AL829" s="224">
        <v>0.22334599999999999</v>
      </c>
      <c r="AM829" s="224">
        <v>1.2188600000000001</v>
      </c>
      <c r="AN829" s="224">
        <v>53.091200000000001</v>
      </c>
      <c r="AO829" s="256"/>
      <c r="AP829" s="483" t="s">
        <v>1745</v>
      </c>
      <c r="AQ829" s="252">
        <v>30</v>
      </c>
      <c r="AR829" s="252">
        <v>15</v>
      </c>
      <c r="AS829" s="256"/>
      <c r="AT829" s="256"/>
      <c r="AU829" s="256"/>
      <c r="AV829" s="256"/>
      <c r="AW829" s="256"/>
      <c r="AX829" s="256"/>
      <c r="AY829" s="256"/>
      <c r="AZ829" s="256"/>
      <c r="BA829" s="256"/>
      <c r="BB829" s="256"/>
      <c r="BC829" s="256"/>
      <c r="BD829" s="256"/>
      <c r="BE829" s="256"/>
      <c r="BF829" s="256"/>
      <c r="BG829" s="256"/>
      <c r="BH829" s="256"/>
      <c r="BI829" s="256"/>
      <c r="BJ829" s="256"/>
      <c r="BK829" s="256"/>
      <c r="BL829" s="256"/>
      <c r="BM829" s="256"/>
      <c r="BN829" s="256"/>
      <c r="BO829" s="256"/>
      <c r="BP829" s="256"/>
      <c r="BQ829" s="256"/>
    </row>
    <row r="830" spans="1:69" s="255" customFormat="1" ht="12.75">
      <c r="A830" s="249">
        <v>2346.9885393806389</v>
      </c>
      <c r="B830" s="252" t="s">
        <v>416</v>
      </c>
      <c r="C830" s="251" t="s">
        <v>465</v>
      </c>
      <c r="D830" s="249">
        <v>56.032698383216896</v>
      </c>
      <c r="E830" s="224">
        <v>54.502299999999998</v>
      </c>
      <c r="F830" s="224"/>
      <c r="G830" s="224">
        <v>1.4019200000000001</v>
      </c>
      <c r="H830" s="224">
        <v>0.19808500000000001</v>
      </c>
      <c r="I830" s="224">
        <v>12.5192</v>
      </c>
      <c r="J830" s="224">
        <v>0.22398499999999999</v>
      </c>
      <c r="K830" s="224">
        <v>28.3157</v>
      </c>
      <c r="L830" s="224">
        <v>2.1814800000000001</v>
      </c>
      <c r="M830" s="224">
        <v>2.0527E-2</v>
      </c>
      <c r="N830" s="224">
        <v>99.363197</v>
      </c>
      <c r="O830" s="276"/>
      <c r="P830" s="253">
        <v>1.9541946758661688</v>
      </c>
      <c r="Q830" s="253">
        <v>4.5805324133831204E-2</v>
      </c>
      <c r="R830" s="253">
        <v>1.3436981176441876E-2</v>
      </c>
      <c r="S830" s="253">
        <v>0</v>
      </c>
      <c r="T830" s="253">
        <v>5.6153909881786132E-3</v>
      </c>
      <c r="U830" s="253">
        <v>2.8179956444953191E-2</v>
      </c>
      <c r="V830" s="253">
        <v>0.17778613615269845</v>
      </c>
      <c r="W830" s="253">
        <v>0.77498153523772784</v>
      </c>
      <c r="X830" s="253">
        <v>0.73854083311375684</v>
      </c>
      <c r="Y830" s="253">
        <v>0.16942638648805008</v>
      </c>
      <c r="Z830" s="253">
        <v>6.80232958084171E-3</v>
      </c>
      <c r="AA830" s="253">
        <v>8.3803446341609023E-2</v>
      </c>
      <c r="AB830" s="253">
        <v>1.4270044757424994E-3</v>
      </c>
      <c r="AC830" s="253">
        <f t="shared" si="40"/>
        <v>3.9999999999999996</v>
      </c>
      <c r="AD830" s="249">
        <v>80.126553635013181</v>
      </c>
      <c r="AF830" s="224">
        <v>0.176622</v>
      </c>
      <c r="AG830" s="224"/>
      <c r="AH830" s="224">
        <v>1.2447999999999999</v>
      </c>
      <c r="AI830" s="224">
        <v>9.5229999999999997</v>
      </c>
      <c r="AJ830" s="224">
        <v>0.52088800000000002</v>
      </c>
      <c r="AK830" s="224">
        <v>6.3991899999999999</v>
      </c>
      <c r="AL830" s="224">
        <v>0.22387299999999999</v>
      </c>
      <c r="AM830" s="224">
        <v>1.2306600000000001</v>
      </c>
      <c r="AN830" s="224">
        <v>53.576599999999999</v>
      </c>
      <c r="AO830" s="256"/>
      <c r="AP830" s="483" t="s">
        <v>1745</v>
      </c>
      <c r="AQ830" s="252">
        <v>30</v>
      </c>
      <c r="AR830" s="252">
        <v>15</v>
      </c>
      <c r="AS830" s="256"/>
      <c r="AT830" s="256"/>
      <c r="AU830" s="256"/>
      <c r="AV830" s="256"/>
      <c r="AW830" s="256"/>
      <c r="AX830" s="256"/>
      <c r="AY830" s="256"/>
      <c r="AZ830" s="256"/>
      <c r="BA830" s="256"/>
      <c r="BB830" s="256"/>
      <c r="BC830" s="256"/>
      <c r="BD830" s="256"/>
      <c r="BE830" s="256"/>
      <c r="BF830" s="256"/>
      <c r="BG830" s="256"/>
      <c r="BH830" s="256"/>
      <c r="BI830" s="256"/>
      <c r="BJ830" s="256"/>
      <c r="BK830" s="256"/>
      <c r="BL830" s="256"/>
      <c r="BM830" s="256"/>
      <c r="BN830" s="256"/>
      <c r="BO830" s="256"/>
      <c r="BP830" s="256"/>
      <c r="BQ830" s="256"/>
    </row>
    <row r="831" spans="1:69" s="255" customFormat="1" ht="12.75">
      <c r="A831" s="249">
        <v>2346.9885393806389</v>
      </c>
      <c r="B831" s="252" t="s">
        <v>416</v>
      </c>
      <c r="C831" s="251" t="s">
        <v>465</v>
      </c>
      <c r="D831" s="249">
        <v>60.032698383216896</v>
      </c>
      <c r="E831" s="224">
        <v>54.446399999999997</v>
      </c>
      <c r="F831" s="224"/>
      <c r="G831" s="224">
        <v>1.38974</v>
      </c>
      <c r="H831" s="224">
        <v>0.16206899999999999</v>
      </c>
      <c r="I831" s="224">
        <v>12.5593</v>
      </c>
      <c r="J831" s="224">
        <v>0.22689500000000001</v>
      </c>
      <c r="K831" s="224">
        <v>28.2456</v>
      </c>
      <c r="L831" s="224">
        <v>2.22349</v>
      </c>
      <c r="M831" s="224">
        <v>3.0279E-2</v>
      </c>
      <c r="N831" s="224">
        <v>99.283772999999997</v>
      </c>
      <c r="O831" s="276"/>
      <c r="P831" s="253">
        <v>1.9539999607339509</v>
      </c>
      <c r="Q831" s="253">
        <v>4.600003926604912E-2</v>
      </c>
      <c r="R831" s="253">
        <v>1.2782001765813344E-2</v>
      </c>
      <c r="S831" s="253">
        <v>0</v>
      </c>
      <c r="T831" s="253">
        <v>4.5986541478036953E-3</v>
      </c>
      <c r="U831" s="253">
        <v>3.0726282591585274E-2</v>
      </c>
      <c r="V831" s="253">
        <v>0.17743272104264296</v>
      </c>
      <c r="W831" s="253">
        <v>0.77446034045215517</v>
      </c>
      <c r="X831" s="253">
        <v>0.73671455884182835</v>
      </c>
      <c r="Y831" s="253">
        <v>0.1687849744903902</v>
      </c>
      <c r="Z831" s="253">
        <v>6.8970924282765952E-3</v>
      </c>
      <c r="AA831" s="253">
        <v>8.5496475000349972E-2</v>
      </c>
      <c r="AB831" s="253">
        <v>2.1068992391549135E-3</v>
      </c>
      <c r="AC831" s="253">
        <f t="shared" si="40"/>
        <v>4.0000000000000009</v>
      </c>
      <c r="AD831" s="249">
        <v>80.036003949075038</v>
      </c>
      <c r="AF831" s="224">
        <v>0.17665800000000001</v>
      </c>
      <c r="AG831" s="224"/>
      <c r="AH831" s="224">
        <v>1.2513700000000001</v>
      </c>
      <c r="AI831" s="224">
        <v>11.299300000000001</v>
      </c>
      <c r="AJ831" s="224">
        <v>0.519729</v>
      </c>
      <c r="AK831" s="224">
        <v>6.3838499999999998</v>
      </c>
      <c r="AL831" s="224">
        <v>0.22398799999999999</v>
      </c>
      <c r="AM831" s="224">
        <v>1.2176899999999999</v>
      </c>
      <c r="AN831" s="224">
        <v>36.719000000000001</v>
      </c>
      <c r="AO831" s="256"/>
      <c r="AP831" s="483" t="s">
        <v>1745</v>
      </c>
      <c r="AQ831" s="252">
        <v>30</v>
      </c>
      <c r="AR831" s="252">
        <v>15</v>
      </c>
      <c r="AS831" s="256"/>
      <c r="AT831" s="256"/>
      <c r="AU831" s="256"/>
      <c r="AV831" s="256"/>
      <c r="AW831" s="256"/>
      <c r="AX831" s="256"/>
      <c r="AY831" s="256"/>
      <c r="AZ831" s="256"/>
      <c r="BA831" s="256"/>
      <c r="BB831" s="256"/>
      <c r="BC831" s="256"/>
      <c r="BD831" s="256"/>
      <c r="BE831" s="256"/>
      <c r="BF831" s="256"/>
      <c r="BG831" s="256"/>
      <c r="BH831" s="256"/>
      <c r="BI831" s="256"/>
      <c r="BJ831" s="256"/>
      <c r="BK831" s="256"/>
      <c r="BL831" s="256"/>
      <c r="BM831" s="256"/>
      <c r="BN831" s="256"/>
      <c r="BO831" s="256"/>
      <c r="BP831" s="256"/>
      <c r="BQ831" s="256"/>
    </row>
    <row r="832" spans="1:69" s="255" customFormat="1" ht="12.75">
      <c r="A832" s="249"/>
      <c r="B832" s="252"/>
      <c r="C832" s="251"/>
      <c r="D832" s="249"/>
      <c r="E832" s="224"/>
      <c r="F832" s="224"/>
      <c r="G832" s="224"/>
      <c r="H832" s="224"/>
      <c r="I832" s="224"/>
      <c r="J832" s="224"/>
      <c r="K832" s="224"/>
      <c r="L832" s="224"/>
      <c r="M832" s="224"/>
      <c r="N832" s="224"/>
      <c r="O832" s="276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49"/>
      <c r="AF832" s="224"/>
      <c r="AG832" s="224"/>
      <c r="AH832" s="224"/>
      <c r="AI832" s="224"/>
      <c r="AJ832" s="224"/>
      <c r="AK832" s="224"/>
      <c r="AL832" s="224"/>
      <c r="AM832" s="224"/>
      <c r="AN832" s="224"/>
      <c r="AO832" s="256"/>
      <c r="AP832" s="252"/>
      <c r="AQ832" s="252"/>
      <c r="AR832" s="252"/>
      <c r="AS832" s="256"/>
      <c r="AT832" s="256"/>
      <c r="AU832" s="256"/>
      <c r="AV832" s="256"/>
      <c r="AW832" s="256"/>
      <c r="AX832" s="256"/>
      <c r="AY832" s="256"/>
      <c r="AZ832" s="256"/>
      <c r="BA832" s="256"/>
      <c r="BB832" s="256"/>
      <c r="BC832" s="256"/>
      <c r="BD832" s="256"/>
      <c r="BE832" s="256"/>
      <c r="BF832" s="256"/>
      <c r="BG832" s="256"/>
      <c r="BH832" s="256"/>
      <c r="BI832" s="256"/>
      <c r="BJ832" s="256"/>
      <c r="BK832" s="256"/>
      <c r="BL832" s="256"/>
      <c r="BM832" s="256"/>
      <c r="BN832" s="256"/>
      <c r="BO832" s="256"/>
      <c r="BP832" s="256"/>
      <c r="BQ832" s="256"/>
    </row>
    <row r="833" spans="1:69" s="255" customFormat="1" ht="12.75">
      <c r="A833" s="249">
        <v>2346.9885393806389</v>
      </c>
      <c r="B833" s="252" t="s">
        <v>416</v>
      </c>
      <c r="C833" s="251" t="s">
        <v>483</v>
      </c>
      <c r="D833" s="249">
        <v>0</v>
      </c>
      <c r="E833" s="224">
        <v>54.719299999999997</v>
      </c>
      <c r="F833" s="224">
        <v>0.23845</v>
      </c>
      <c r="G833" s="224">
        <v>0.821048</v>
      </c>
      <c r="H833" s="224">
        <v>0.21457499999999999</v>
      </c>
      <c r="I833" s="224">
        <v>12.128</v>
      </c>
      <c r="J833" s="224">
        <v>0.246167</v>
      </c>
      <c r="K833" s="224">
        <v>28.326799999999999</v>
      </c>
      <c r="L833" s="224">
        <v>2.4611000000000001</v>
      </c>
      <c r="M833" s="224">
        <v>2.9009E-2</v>
      </c>
      <c r="N833" s="224">
        <v>99.184449000000015</v>
      </c>
      <c r="O833" s="276"/>
      <c r="P833" s="253">
        <v>1.9664000639417865</v>
      </c>
      <c r="Q833" s="253">
        <v>3.3599936058213542E-2</v>
      </c>
      <c r="R833" s="253">
        <v>1.1741413751304997E-3</v>
      </c>
      <c r="S833" s="253">
        <v>6.4439093541052723E-3</v>
      </c>
      <c r="T833" s="253">
        <v>6.0965744674198706E-3</v>
      </c>
      <c r="U833" s="253">
        <v>1.5462609290127105E-2</v>
      </c>
      <c r="V833" s="253">
        <v>0.18153079017632892</v>
      </c>
      <c r="W833" s="253">
        <v>0.78929197533688855</v>
      </c>
      <c r="X833" s="253">
        <v>0.72823845472304116</v>
      </c>
      <c r="Y833" s="253">
        <v>0.16748897271663918</v>
      </c>
      <c r="Z833" s="253">
        <v>7.4928479361913488E-3</v>
      </c>
      <c r="AA833" s="253">
        <v>9.4758516841453977E-2</v>
      </c>
      <c r="AB833" s="253">
        <v>2.0212077826743508E-3</v>
      </c>
      <c r="AC833" s="253">
        <f t="shared" ref="AC833:AC847" si="41">SUM(P833:AB833)</f>
        <v>4.0000000000000009</v>
      </c>
      <c r="AD833" s="249">
        <v>80.633374451613875</v>
      </c>
      <c r="AF833" s="224">
        <v>0.175399</v>
      </c>
      <c r="AG833" s="224">
        <v>11.441700000000001</v>
      </c>
      <c r="AH833" s="224">
        <v>1.7246699999999999</v>
      </c>
      <c r="AI833" s="224">
        <v>9.4265899999999991</v>
      </c>
      <c r="AJ833" s="224">
        <v>0.52697000000000005</v>
      </c>
      <c r="AK833" s="224">
        <v>5.7350199999999996</v>
      </c>
      <c r="AL833" s="224">
        <v>0.221611</v>
      </c>
      <c r="AM833" s="224">
        <v>1.14506</v>
      </c>
      <c r="AN833" s="224">
        <v>27.0563</v>
      </c>
      <c r="AO833" s="256"/>
      <c r="AP833" s="483" t="s">
        <v>437</v>
      </c>
      <c r="AQ833" s="252">
        <v>30</v>
      </c>
      <c r="AR833" s="252">
        <v>15</v>
      </c>
      <c r="AS833" s="256"/>
      <c r="AT833" s="256"/>
      <c r="AU833" s="256"/>
      <c r="AV833" s="256"/>
      <c r="AW833" s="256"/>
      <c r="AX833" s="256"/>
      <c r="AY833" s="256"/>
      <c r="AZ833" s="256"/>
      <c r="BA833" s="256"/>
      <c r="BB833" s="256"/>
      <c r="BC833" s="256"/>
      <c r="BD833" s="256"/>
      <c r="BE833" s="256"/>
      <c r="BF833" s="256"/>
      <c r="BG833" s="256"/>
      <c r="BH833" s="256"/>
      <c r="BI833" s="256"/>
      <c r="BJ833" s="256"/>
      <c r="BK833" s="256"/>
      <c r="BL833" s="256"/>
      <c r="BM833" s="256"/>
      <c r="BN833" s="256"/>
      <c r="BO833" s="256"/>
      <c r="BP833" s="256"/>
      <c r="BQ833" s="256"/>
    </row>
    <row r="834" spans="1:69" s="255" customFormat="1" ht="12.75">
      <c r="A834" s="249">
        <v>2346.9885393806389</v>
      </c>
      <c r="B834" s="252" t="s">
        <v>416</v>
      </c>
      <c r="C834" s="251" t="s">
        <v>483</v>
      </c>
      <c r="D834" s="249">
        <v>3.0430000000000001</v>
      </c>
      <c r="E834" s="224">
        <v>54.735799999999998</v>
      </c>
      <c r="F834" s="224">
        <v>0.27281699999999998</v>
      </c>
      <c r="G834" s="224">
        <v>0.98250199999999999</v>
      </c>
      <c r="H834" s="224">
        <v>0.236314</v>
      </c>
      <c r="I834" s="224">
        <v>11.4901</v>
      </c>
      <c r="J834" s="224">
        <v>0.24849099999999999</v>
      </c>
      <c r="K834" s="224">
        <v>28.7987</v>
      </c>
      <c r="L834" s="224">
        <v>2.39283</v>
      </c>
      <c r="M834" s="224">
        <v>2.0552999999999998E-2</v>
      </c>
      <c r="N834" s="224">
        <v>99.178107000000011</v>
      </c>
      <c r="O834" s="276"/>
      <c r="P834" s="253">
        <v>1.9611388126310503</v>
      </c>
      <c r="Q834" s="253">
        <v>3.8861187368949723E-2</v>
      </c>
      <c r="R834" s="253">
        <v>2.6271499683514499E-3</v>
      </c>
      <c r="S834" s="253">
        <v>7.3507058308959856E-3</v>
      </c>
      <c r="T834" s="253">
        <v>6.6942469797969641E-3</v>
      </c>
      <c r="U834" s="253">
        <v>1.6266151033414999E-2</v>
      </c>
      <c r="V834" s="253">
        <v>0.16997485121325495</v>
      </c>
      <c r="W834" s="253">
        <v>0.79708689497428575</v>
      </c>
      <c r="X834" s="253">
        <v>0.74113253973686999</v>
      </c>
      <c r="Y834" s="253">
        <v>0.1580428607788617</v>
      </c>
      <c r="Z834" s="253">
        <v>7.5410751354639052E-3</v>
      </c>
      <c r="AA834" s="253">
        <v>9.1855752074395947E-2</v>
      </c>
      <c r="AB834" s="253">
        <v>1.427772274408506E-3</v>
      </c>
      <c r="AC834" s="253">
        <f t="shared" si="41"/>
        <v>3.9999999999999996</v>
      </c>
      <c r="AD834" s="249">
        <v>81.711380615403968</v>
      </c>
      <c r="AF834" s="224">
        <v>0.175457</v>
      </c>
      <c r="AG834" s="224">
        <v>9.9193999999999996</v>
      </c>
      <c r="AH834" s="224">
        <v>1.54193</v>
      </c>
      <c r="AI834" s="224">
        <v>8.7637599999999996</v>
      </c>
      <c r="AJ834" s="224">
        <v>0.54268300000000003</v>
      </c>
      <c r="AK834" s="224">
        <v>5.7335799999999999</v>
      </c>
      <c r="AL834" s="224">
        <v>0.219359</v>
      </c>
      <c r="AM834" s="224">
        <v>1.15994</v>
      </c>
      <c r="AN834" s="224">
        <v>37.779800000000002</v>
      </c>
      <c r="AO834" s="256"/>
      <c r="AP834" s="483" t="s">
        <v>437</v>
      </c>
      <c r="AQ834" s="252">
        <v>30</v>
      </c>
      <c r="AR834" s="252">
        <v>15</v>
      </c>
      <c r="AS834" s="256"/>
      <c r="AT834" s="256"/>
      <c r="AU834" s="256"/>
      <c r="AV834" s="256"/>
      <c r="AW834" s="256"/>
      <c r="AX834" s="256"/>
      <c r="AY834" s="256"/>
      <c r="AZ834" s="256"/>
      <c r="BA834" s="256"/>
      <c r="BB834" s="256"/>
      <c r="BC834" s="256"/>
      <c r="BD834" s="256"/>
      <c r="BE834" s="256"/>
      <c r="BF834" s="256"/>
      <c r="BG834" s="256"/>
      <c r="BH834" s="256"/>
      <c r="BI834" s="256"/>
      <c r="BJ834" s="256"/>
      <c r="BK834" s="256"/>
      <c r="BL834" s="256"/>
      <c r="BM834" s="256"/>
      <c r="BN834" s="256"/>
      <c r="BO834" s="256"/>
      <c r="BP834" s="256"/>
      <c r="BQ834" s="256"/>
    </row>
    <row r="835" spans="1:69" s="255" customFormat="1" ht="12.75">
      <c r="A835" s="249">
        <v>2346.9885393806389</v>
      </c>
      <c r="B835" s="252" t="s">
        <v>416</v>
      </c>
      <c r="C835" s="251" t="s">
        <v>483</v>
      </c>
      <c r="D835" s="249">
        <v>6.0430000000000001</v>
      </c>
      <c r="E835" s="224">
        <v>54.698999999999998</v>
      </c>
      <c r="F835" s="224">
        <v>0.27196999999999999</v>
      </c>
      <c r="G835" s="224">
        <v>1.0044999999999999</v>
      </c>
      <c r="H835" s="224">
        <v>0.293655</v>
      </c>
      <c r="I835" s="224">
        <v>10.9406</v>
      </c>
      <c r="J835" s="224">
        <v>0.208255</v>
      </c>
      <c r="K835" s="224">
        <v>28.919</v>
      </c>
      <c r="L835" s="224">
        <v>2.3834</v>
      </c>
      <c r="M835" s="224">
        <v>3.4509999999999999E-2</v>
      </c>
      <c r="N835" s="224">
        <v>98.754889999999989</v>
      </c>
      <c r="O835" s="276"/>
      <c r="P835" s="253">
        <v>1.9644568931963289</v>
      </c>
      <c r="Q835" s="253">
        <v>3.5543106803671121E-2</v>
      </c>
      <c r="R835" s="253">
        <v>6.9744969754719222E-3</v>
      </c>
      <c r="S835" s="253">
        <v>7.3452209987971678E-3</v>
      </c>
      <c r="T835" s="253">
        <v>8.3382695736477132E-3</v>
      </c>
      <c r="U835" s="253">
        <v>7.9429046880878929E-3</v>
      </c>
      <c r="V835" s="253">
        <v>0.16631755164232742</v>
      </c>
      <c r="W835" s="253">
        <v>0.80308155612166776</v>
      </c>
      <c r="X835" s="253">
        <v>0.74521780112756564</v>
      </c>
      <c r="Y835" s="253">
        <v>0.1543340139977491</v>
      </c>
      <c r="Z835" s="253">
        <v>6.3349660692090786E-3</v>
      </c>
      <c r="AA835" s="253">
        <v>9.1710212374345748E-2</v>
      </c>
      <c r="AB835" s="253">
        <v>2.403006431130381E-3</v>
      </c>
      <c r="AC835" s="253">
        <f t="shared" si="41"/>
        <v>3.9999999999999987</v>
      </c>
      <c r="AD835" s="249">
        <v>82.492644735674901</v>
      </c>
      <c r="AF835" s="224">
        <v>0.17549200000000001</v>
      </c>
      <c r="AG835" s="224">
        <v>10.1142</v>
      </c>
      <c r="AH835" s="224">
        <v>1.52389</v>
      </c>
      <c r="AI835" s="224">
        <v>7.5928300000000002</v>
      </c>
      <c r="AJ835" s="224">
        <v>0.55628900000000003</v>
      </c>
      <c r="AK835" s="224">
        <v>6.7416</v>
      </c>
      <c r="AL835" s="224">
        <v>0.21837000000000001</v>
      </c>
      <c r="AM835" s="224">
        <v>1.1631899999999999</v>
      </c>
      <c r="AN835" s="224">
        <v>22.857700000000001</v>
      </c>
      <c r="AO835" s="256"/>
      <c r="AP835" s="483" t="s">
        <v>437</v>
      </c>
      <c r="AQ835" s="252">
        <v>30</v>
      </c>
      <c r="AR835" s="252">
        <v>15</v>
      </c>
      <c r="AS835" s="256"/>
      <c r="AT835" s="256"/>
      <c r="AU835" s="256"/>
      <c r="AV835" s="256"/>
      <c r="AW835" s="256"/>
      <c r="AX835" s="256"/>
      <c r="AY835" s="256"/>
      <c r="AZ835" s="256"/>
      <c r="BA835" s="256"/>
      <c r="BB835" s="256"/>
      <c r="BC835" s="256"/>
      <c r="BD835" s="256"/>
      <c r="BE835" s="256"/>
      <c r="BF835" s="256"/>
      <c r="BG835" s="256"/>
      <c r="BH835" s="256"/>
      <c r="BI835" s="256"/>
      <c r="BJ835" s="256"/>
      <c r="BK835" s="256"/>
      <c r="BL835" s="256"/>
      <c r="BM835" s="256"/>
      <c r="BN835" s="256"/>
      <c r="BO835" s="256"/>
      <c r="BP835" s="256"/>
      <c r="BQ835" s="256"/>
    </row>
    <row r="836" spans="1:69" s="255" customFormat="1" ht="12.75">
      <c r="A836" s="249">
        <v>2346.9885393806389</v>
      </c>
      <c r="B836" s="252" t="s">
        <v>416</v>
      </c>
      <c r="C836" s="251" t="s">
        <v>483</v>
      </c>
      <c r="D836" s="249">
        <v>9.0429999999999993</v>
      </c>
      <c r="E836" s="224">
        <v>54.912199999999999</v>
      </c>
      <c r="F836" s="224">
        <v>0.23832900000000001</v>
      </c>
      <c r="G836" s="224">
        <v>1.0201499999999999</v>
      </c>
      <c r="H836" s="224">
        <v>0.32602500000000001</v>
      </c>
      <c r="I836" s="224">
        <v>10.8668</v>
      </c>
      <c r="J836" s="224">
        <v>0.226189</v>
      </c>
      <c r="K836" s="224">
        <v>29.182200000000002</v>
      </c>
      <c r="L836" s="224">
        <v>2.37636</v>
      </c>
      <c r="M836" s="224">
        <v>1.4472E-2</v>
      </c>
      <c r="N836" s="224">
        <v>99.162725000000009</v>
      </c>
      <c r="O836" s="276"/>
      <c r="P836" s="253">
        <v>1.9627493787594406</v>
      </c>
      <c r="Q836" s="253">
        <v>3.7250621240559445E-2</v>
      </c>
      <c r="R836" s="253">
        <v>5.7243665061039728E-3</v>
      </c>
      <c r="S836" s="253">
        <v>6.4060989839282998E-3</v>
      </c>
      <c r="T836" s="253">
        <v>9.2134508543132484E-3</v>
      </c>
      <c r="U836" s="253">
        <v>1.050353774512125E-2</v>
      </c>
      <c r="V836" s="253">
        <v>0.16279608931117676</v>
      </c>
      <c r="W836" s="253">
        <v>0.80535645659935629</v>
      </c>
      <c r="X836" s="253">
        <v>0.74961556804642071</v>
      </c>
      <c r="Y836" s="253">
        <v>0.15152853368808658</v>
      </c>
      <c r="Z836" s="253">
        <v>6.8478340120355866E-3</v>
      </c>
      <c r="AA836" s="253">
        <v>9.1005132420622512E-2</v>
      </c>
      <c r="AB836" s="253">
        <v>1.0029318328345495E-3</v>
      </c>
      <c r="AC836" s="253">
        <f t="shared" si="41"/>
        <v>4</v>
      </c>
      <c r="AD836" s="249">
        <v>82.720069756937235</v>
      </c>
      <c r="AF836" s="224">
        <v>0.175125</v>
      </c>
      <c r="AG836" s="224">
        <v>11.136100000000001</v>
      </c>
      <c r="AH836" s="224">
        <v>1.50983</v>
      </c>
      <c r="AI836" s="224">
        <v>6.7491300000000001</v>
      </c>
      <c r="AJ836" s="224">
        <v>0.55801100000000003</v>
      </c>
      <c r="AK836" s="224">
        <v>6.1121600000000003</v>
      </c>
      <c r="AL836" s="224">
        <v>0.21734400000000001</v>
      </c>
      <c r="AM836" s="224">
        <v>1.1633800000000001</v>
      </c>
      <c r="AN836" s="224">
        <v>53.802199999999999</v>
      </c>
      <c r="AO836" s="256"/>
      <c r="AP836" s="483" t="s">
        <v>437</v>
      </c>
      <c r="AQ836" s="252">
        <v>30</v>
      </c>
      <c r="AR836" s="252">
        <v>15</v>
      </c>
      <c r="AS836" s="256"/>
      <c r="AT836" s="256"/>
      <c r="AU836" s="256"/>
      <c r="AV836" s="256"/>
      <c r="AW836" s="256"/>
      <c r="AX836" s="256"/>
      <c r="AY836" s="256"/>
      <c r="AZ836" s="256"/>
      <c r="BA836" s="256"/>
      <c r="BB836" s="256"/>
      <c r="BC836" s="256"/>
      <c r="BD836" s="256"/>
      <c r="BE836" s="256"/>
      <c r="BF836" s="256"/>
      <c r="BG836" s="256"/>
      <c r="BH836" s="256"/>
      <c r="BI836" s="256"/>
      <c r="BJ836" s="256"/>
      <c r="BK836" s="256"/>
      <c r="BL836" s="256"/>
      <c r="BM836" s="256"/>
      <c r="BN836" s="256"/>
      <c r="BO836" s="256"/>
      <c r="BP836" s="256"/>
      <c r="BQ836" s="256"/>
    </row>
    <row r="837" spans="1:69" s="255" customFormat="1" ht="12.75">
      <c r="A837" s="249">
        <v>2346.9885393806389</v>
      </c>
      <c r="B837" s="252" t="s">
        <v>416</v>
      </c>
      <c r="C837" s="251" t="s">
        <v>483</v>
      </c>
      <c r="D837" s="249">
        <v>12.042999999999999</v>
      </c>
      <c r="E837" s="224">
        <v>54.944800000000001</v>
      </c>
      <c r="F837" s="224">
        <v>0.25755</v>
      </c>
      <c r="G837" s="224">
        <v>1.05461</v>
      </c>
      <c r="H837" s="224">
        <v>0.31174299999999999</v>
      </c>
      <c r="I837" s="224">
        <v>10.9514</v>
      </c>
      <c r="J837" s="224">
        <v>0.23880799999999999</v>
      </c>
      <c r="K837" s="224">
        <v>29.159400000000002</v>
      </c>
      <c r="L837" s="224">
        <v>2.4595899999999999</v>
      </c>
      <c r="M837" s="224">
        <v>2.8112999999999999E-2</v>
      </c>
      <c r="N837" s="224">
        <v>99.406014000000027</v>
      </c>
      <c r="O837" s="276"/>
      <c r="P837" s="253">
        <v>1.959721473192902</v>
      </c>
      <c r="Q837" s="253">
        <v>4.0278526807097981E-2</v>
      </c>
      <c r="R837" s="253">
        <v>4.0532728778575056E-3</v>
      </c>
      <c r="S837" s="253">
        <v>6.9079638762029614E-3</v>
      </c>
      <c r="T837" s="253">
        <v>8.7910323852354172E-3</v>
      </c>
      <c r="U837" s="253">
        <v>1.5562408133817485E-2</v>
      </c>
      <c r="V837" s="253">
        <v>0.16121607054746773</v>
      </c>
      <c r="W837" s="253">
        <v>0.80346925217941878</v>
      </c>
      <c r="X837" s="253">
        <v>0.74697045931912631</v>
      </c>
      <c r="Y837" s="253">
        <v>0.1498795902143315</v>
      </c>
      <c r="Z837" s="253">
        <v>7.2144356680977047E-3</v>
      </c>
      <c r="AA837" s="253">
        <v>9.3991400456225158E-2</v>
      </c>
      <c r="AB837" s="253">
        <v>1.9441143422193579E-3</v>
      </c>
      <c r="AC837" s="253">
        <f t="shared" si="41"/>
        <v>4</v>
      </c>
      <c r="AD837" s="249">
        <v>82.59770629386054</v>
      </c>
      <c r="AF837" s="224">
        <v>0.17519199999999999</v>
      </c>
      <c r="AG837" s="224">
        <v>10.573399999999999</v>
      </c>
      <c r="AH837" s="224">
        <v>1.4747300000000001</v>
      </c>
      <c r="AI837" s="224">
        <v>7.0009699999999997</v>
      </c>
      <c r="AJ837" s="224">
        <v>0.55537499999999995</v>
      </c>
      <c r="AK837" s="224">
        <v>6.00108</v>
      </c>
      <c r="AL837" s="224">
        <v>0.21757399999999999</v>
      </c>
      <c r="AM837" s="224">
        <v>1.14896</v>
      </c>
      <c r="AN837" s="224">
        <v>28.181699999999999</v>
      </c>
      <c r="AO837" s="256"/>
      <c r="AP837" s="483" t="s">
        <v>437</v>
      </c>
      <c r="AQ837" s="252">
        <v>30</v>
      </c>
      <c r="AR837" s="252">
        <v>15</v>
      </c>
      <c r="AS837" s="256"/>
      <c r="AT837" s="256"/>
      <c r="AU837" s="256"/>
      <c r="AV837" s="256"/>
      <c r="AW837" s="256"/>
      <c r="AX837" s="256"/>
      <c r="AY837" s="256"/>
      <c r="AZ837" s="256"/>
      <c r="BA837" s="256"/>
      <c r="BB837" s="256"/>
      <c r="BC837" s="256"/>
      <c r="BD837" s="256"/>
      <c r="BE837" s="256"/>
      <c r="BF837" s="256"/>
      <c r="BG837" s="256"/>
      <c r="BH837" s="256"/>
      <c r="BI837" s="256"/>
      <c r="BJ837" s="256"/>
      <c r="BK837" s="256"/>
      <c r="BL837" s="256"/>
      <c r="BM837" s="256"/>
      <c r="BN837" s="256"/>
      <c r="BO837" s="256"/>
      <c r="BP837" s="256"/>
      <c r="BQ837" s="256"/>
    </row>
    <row r="838" spans="1:69" s="255" customFormat="1" ht="12.75">
      <c r="A838" s="249">
        <v>2346.9885393806389</v>
      </c>
      <c r="B838" s="252" t="s">
        <v>416</v>
      </c>
      <c r="C838" s="251" t="s">
        <v>483</v>
      </c>
      <c r="D838" s="249">
        <v>15.042999999999999</v>
      </c>
      <c r="E838" s="224">
        <v>54.854100000000003</v>
      </c>
      <c r="F838" s="224">
        <v>0.257855</v>
      </c>
      <c r="G838" s="224">
        <v>1.0346900000000001</v>
      </c>
      <c r="H838" s="224">
        <v>0.31183899999999998</v>
      </c>
      <c r="I838" s="224">
        <v>10.9223</v>
      </c>
      <c r="J838" s="224">
        <v>0.20527500000000001</v>
      </c>
      <c r="K838" s="224">
        <v>29.2317</v>
      </c>
      <c r="L838" s="224">
        <v>2.50326</v>
      </c>
      <c r="M838" s="224">
        <v>2.5725000000000001E-2</v>
      </c>
      <c r="N838" s="224">
        <v>99.346744000000001</v>
      </c>
      <c r="O838" s="276"/>
      <c r="P838" s="253">
        <v>1.9567773215944986</v>
      </c>
      <c r="Q838" s="253">
        <v>4.3222678405501425E-2</v>
      </c>
      <c r="R838" s="253">
        <v>2.7822606706395803E-4</v>
      </c>
      <c r="S838" s="253">
        <v>6.9171726999977126E-3</v>
      </c>
      <c r="T838" s="253">
        <v>8.7950468379351353E-3</v>
      </c>
      <c r="U838" s="253">
        <v>2.2094300180141246E-2</v>
      </c>
      <c r="V838" s="253">
        <v>0.15723112105654022</v>
      </c>
      <c r="W838" s="253">
        <v>0.80468413315832166</v>
      </c>
      <c r="X838" s="253">
        <v>0.74983091671661528</v>
      </c>
      <c r="Y838" s="253">
        <v>0.14651308604218558</v>
      </c>
      <c r="Z838" s="253">
        <v>6.2023191889927411E-3</v>
      </c>
      <c r="AA838" s="253">
        <v>9.5674437972571191E-2</v>
      </c>
      <c r="AB838" s="253">
        <v>1.7792400796352204E-3</v>
      </c>
      <c r="AC838" s="253">
        <f t="shared" si="41"/>
        <v>4</v>
      </c>
      <c r="AD838" s="249">
        <v>82.671423358696842</v>
      </c>
      <c r="AF838" s="224">
        <v>0.17536399999999999</v>
      </c>
      <c r="AG838" s="224">
        <v>10.1309</v>
      </c>
      <c r="AH838" s="224">
        <v>1.48142</v>
      </c>
      <c r="AI838" s="224">
        <v>7.1379900000000003</v>
      </c>
      <c r="AJ838" s="224">
        <v>0.55747599999999997</v>
      </c>
      <c r="AK838" s="224">
        <v>6.7401299999999997</v>
      </c>
      <c r="AL838" s="224">
        <v>0.21731800000000001</v>
      </c>
      <c r="AM838" s="224">
        <v>1.13697</v>
      </c>
      <c r="AN838" s="224">
        <v>30.2301</v>
      </c>
      <c r="AO838" s="256"/>
      <c r="AP838" s="483" t="s">
        <v>437</v>
      </c>
      <c r="AQ838" s="252">
        <v>30</v>
      </c>
      <c r="AR838" s="252">
        <v>15</v>
      </c>
      <c r="AS838" s="256"/>
      <c r="AT838" s="256"/>
      <c r="AU838" s="256"/>
      <c r="AV838" s="256"/>
      <c r="AW838" s="256"/>
      <c r="AX838" s="256"/>
      <c r="AY838" s="256"/>
      <c r="AZ838" s="256"/>
      <c r="BA838" s="256"/>
      <c r="BB838" s="256"/>
      <c r="BC838" s="256"/>
      <c r="BD838" s="256"/>
      <c r="BE838" s="256"/>
      <c r="BF838" s="256"/>
      <c r="BG838" s="256"/>
      <c r="BH838" s="256"/>
      <c r="BI838" s="256"/>
      <c r="BJ838" s="256"/>
      <c r="BK838" s="256"/>
      <c r="BL838" s="256"/>
      <c r="BM838" s="256"/>
      <c r="BN838" s="256"/>
      <c r="BO838" s="256"/>
      <c r="BP838" s="256"/>
      <c r="BQ838" s="256"/>
    </row>
    <row r="839" spans="1:69" s="255" customFormat="1" ht="12.75">
      <c r="A839" s="249">
        <v>2346.9885393806389</v>
      </c>
      <c r="B839" s="252" t="s">
        <v>416</v>
      </c>
      <c r="C839" s="251" t="s">
        <v>483</v>
      </c>
      <c r="D839" s="249">
        <v>18.042999999999999</v>
      </c>
      <c r="E839" s="224">
        <v>54.948399999999999</v>
      </c>
      <c r="F839" s="224">
        <v>0.26378400000000002</v>
      </c>
      <c r="G839" s="224">
        <v>1.0000500000000001</v>
      </c>
      <c r="H839" s="224">
        <v>0.33549899999999999</v>
      </c>
      <c r="I839" s="224">
        <v>10.752599999999999</v>
      </c>
      <c r="J839" s="224">
        <v>0.240703</v>
      </c>
      <c r="K839" s="224">
        <v>29.152899999999999</v>
      </c>
      <c r="L839" s="224">
        <v>2.3142800000000001</v>
      </c>
      <c r="M839" s="224">
        <v>2.7167E-2</v>
      </c>
      <c r="N839" s="224">
        <v>99.035382999999996</v>
      </c>
      <c r="O839" s="276"/>
      <c r="P839" s="253">
        <v>1.9663212713096163</v>
      </c>
      <c r="Q839" s="253">
        <v>3.3678728690383686E-2</v>
      </c>
      <c r="R839" s="253">
        <v>8.4983856644051947E-3</v>
      </c>
      <c r="S839" s="253">
        <v>7.098533317427427E-3</v>
      </c>
      <c r="T839" s="253">
        <v>9.4921823225018829E-3</v>
      </c>
      <c r="U839" s="253">
        <v>3.3759925571850147E-3</v>
      </c>
      <c r="V839" s="253">
        <v>0.16510662755894381</v>
      </c>
      <c r="W839" s="253">
        <v>0.80642827857953636</v>
      </c>
      <c r="X839" s="253">
        <v>0.74878420904055354</v>
      </c>
      <c r="Y839" s="253">
        <v>0.1533046878537552</v>
      </c>
      <c r="Z839" s="253">
        <v>7.2956949806996319E-3</v>
      </c>
      <c r="AA839" s="253">
        <v>8.873050963642902E-2</v>
      </c>
      <c r="AB839" s="253">
        <v>1.8848984885626685E-3</v>
      </c>
      <c r="AC839" s="253">
        <f t="shared" si="41"/>
        <v>3.9999999999999996</v>
      </c>
      <c r="AD839" s="249">
        <v>82.856294991298029</v>
      </c>
      <c r="AF839" s="224">
        <v>0.17515900000000001</v>
      </c>
      <c r="AG839" s="224">
        <v>10.098000000000001</v>
      </c>
      <c r="AH839" s="224">
        <v>1.5209900000000001</v>
      </c>
      <c r="AI839" s="224">
        <v>6.8630699999999996</v>
      </c>
      <c r="AJ839" s="224">
        <v>0.56189299999999998</v>
      </c>
      <c r="AK839" s="224">
        <v>5.9279099999999998</v>
      </c>
      <c r="AL839" s="224">
        <v>0.21757899999999999</v>
      </c>
      <c r="AM839" s="224">
        <v>1.1820600000000001</v>
      </c>
      <c r="AN839" s="224">
        <v>28.649899999999999</v>
      </c>
      <c r="AO839" s="256"/>
      <c r="AP839" s="483" t="s">
        <v>437</v>
      </c>
      <c r="AQ839" s="252">
        <v>30</v>
      </c>
      <c r="AR839" s="252">
        <v>15</v>
      </c>
      <c r="AS839" s="256"/>
      <c r="AT839" s="256"/>
      <c r="AU839" s="256"/>
      <c r="AV839" s="256"/>
      <c r="AW839" s="256"/>
      <c r="AX839" s="256"/>
      <c r="AY839" s="256"/>
      <c r="AZ839" s="256"/>
      <c r="BA839" s="256"/>
      <c r="BB839" s="256"/>
      <c r="BC839" s="256"/>
      <c r="BD839" s="256"/>
      <c r="BE839" s="256"/>
      <c r="BF839" s="256"/>
      <c r="BG839" s="256"/>
      <c r="BH839" s="256"/>
      <c r="BI839" s="256"/>
      <c r="BJ839" s="256"/>
      <c r="BK839" s="256"/>
      <c r="BL839" s="256"/>
      <c r="BM839" s="256"/>
      <c r="BN839" s="256"/>
      <c r="BO839" s="256"/>
      <c r="BP839" s="256"/>
      <c r="BQ839" s="256"/>
    </row>
    <row r="840" spans="1:69" s="255" customFormat="1" ht="12.75">
      <c r="A840" s="249">
        <v>2346.9885393806389</v>
      </c>
      <c r="B840" s="252" t="s">
        <v>416</v>
      </c>
      <c r="C840" s="251" t="s">
        <v>483</v>
      </c>
      <c r="D840" s="249">
        <v>21.042999999999999</v>
      </c>
      <c r="E840" s="224">
        <v>54.447899999999997</v>
      </c>
      <c r="F840" s="224">
        <v>0.26557700000000001</v>
      </c>
      <c r="G840" s="224">
        <v>1.1495299999999999</v>
      </c>
      <c r="H840" s="224">
        <v>0.29306700000000002</v>
      </c>
      <c r="I840" s="224">
        <v>11.4451</v>
      </c>
      <c r="J840" s="224">
        <v>0.249311</v>
      </c>
      <c r="K840" s="224">
        <v>28.749400000000001</v>
      </c>
      <c r="L840" s="224">
        <v>2.2539799999999999</v>
      </c>
      <c r="M840" s="224">
        <v>2.7108E-2</v>
      </c>
      <c r="N840" s="224">
        <v>98.880972999999997</v>
      </c>
      <c r="O840" s="276"/>
      <c r="P840" s="253">
        <v>1.9560467272426723</v>
      </c>
      <c r="Q840" s="253">
        <v>4.3953272757327744E-2</v>
      </c>
      <c r="R840" s="253">
        <v>4.7181591843279413E-3</v>
      </c>
      <c r="S840" s="253">
        <v>7.1747917661326658E-3</v>
      </c>
      <c r="T840" s="253">
        <v>8.3241601075613771E-3</v>
      </c>
      <c r="U840" s="253">
        <v>1.8449545724900318E-2</v>
      </c>
      <c r="V840" s="253">
        <v>0.16772374665721052</v>
      </c>
      <c r="W840" s="253">
        <v>0.79360959655986663</v>
      </c>
      <c r="X840" s="253">
        <v>0.74608796544113698</v>
      </c>
      <c r="Y840" s="253">
        <v>0.15768038773987164</v>
      </c>
      <c r="Z840" s="253">
        <v>7.5862171702151138E-3</v>
      </c>
      <c r="AA840" s="253">
        <v>8.6757253857050368E-2</v>
      </c>
      <c r="AB840" s="253">
        <v>1.8881757917259708E-3</v>
      </c>
      <c r="AC840" s="253">
        <f t="shared" si="41"/>
        <v>3.9999999999999996</v>
      </c>
      <c r="AD840" s="249">
        <v>81.744394713975595</v>
      </c>
      <c r="AF840" s="224">
        <v>0.176042</v>
      </c>
      <c r="AG840" s="224">
        <v>10.0608</v>
      </c>
      <c r="AH840" s="224">
        <v>1.40279</v>
      </c>
      <c r="AI840" s="224">
        <v>7.4390999999999998</v>
      </c>
      <c r="AJ840" s="224">
        <v>0.54316500000000001</v>
      </c>
      <c r="AK840" s="224">
        <v>5.6689100000000003</v>
      </c>
      <c r="AL840" s="224">
        <v>0.21953600000000001</v>
      </c>
      <c r="AM840" s="224">
        <v>1.19773</v>
      </c>
      <c r="AN840" s="224">
        <v>28.4956</v>
      </c>
      <c r="AO840" s="256"/>
      <c r="AP840" s="483" t="s">
        <v>437</v>
      </c>
      <c r="AQ840" s="252">
        <v>30</v>
      </c>
      <c r="AR840" s="252">
        <v>15</v>
      </c>
      <c r="AS840" s="256"/>
      <c r="AT840" s="256"/>
      <c r="AU840" s="256"/>
      <c r="AV840" s="256"/>
      <c r="AW840" s="256"/>
      <c r="AX840" s="256"/>
      <c r="AY840" s="256"/>
      <c r="AZ840" s="256"/>
      <c r="BA840" s="256"/>
      <c r="BB840" s="256"/>
      <c r="BC840" s="256"/>
      <c r="BD840" s="256"/>
      <c r="BE840" s="256"/>
      <c r="BF840" s="256"/>
      <c r="BG840" s="256"/>
      <c r="BH840" s="256"/>
      <c r="BI840" s="256"/>
      <c r="BJ840" s="256"/>
      <c r="BK840" s="256"/>
      <c r="BL840" s="256"/>
      <c r="BM840" s="256"/>
      <c r="BN840" s="256"/>
      <c r="BO840" s="256"/>
      <c r="BP840" s="256"/>
      <c r="BQ840" s="256"/>
    </row>
    <row r="841" spans="1:69" s="255" customFormat="1" ht="12.75">
      <c r="A841" s="249">
        <v>2346.9885393806389</v>
      </c>
      <c r="B841" s="252" t="s">
        <v>416</v>
      </c>
      <c r="C841" s="251" t="s">
        <v>483</v>
      </c>
      <c r="D841" s="249">
        <v>24.042999999999999</v>
      </c>
      <c r="E841" s="224">
        <v>53.917999999999999</v>
      </c>
      <c r="F841" s="224">
        <v>0.40695599999999998</v>
      </c>
      <c r="G841" s="224">
        <v>1.53715</v>
      </c>
      <c r="H841" s="224">
        <v>0.29850599999999999</v>
      </c>
      <c r="I841" s="224">
        <v>12.536099999999999</v>
      </c>
      <c r="J841" s="224">
        <v>0.25491599999999998</v>
      </c>
      <c r="K841" s="224">
        <v>27.816099999999999</v>
      </c>
      <c r="L841" s="224">
        <v>2.2101899999999999</v>
      </c>
      <c r="M841" s="224">
        <v>4.7722000000000001E-2</v>
      </c>
      <c r="N841" s="224">
        <v>99.025639999999996</v>
      </c>
      <c r="O841" s="276"/>
      <c r="P841" s="253">
        <v>1.9447578474634486</v>
      </c>
      <c r="Q841" s="253">
        <v>5.5242152536551403E-2</v>
      </c>
      <c r="R841" s="253">
        <v>1.0101548687951212E-2</v>
      </c>
      <c r="S841" s="253">
        <v>1.1038243325381294E-2</v>
      </c>
      <c r="T841" s="253">
        <v>8.5125610232658945E-3</v>
      </c>
      <c r="U841" s="253">
        <v>1.7888871568924714E-2</v>
      </c>
      <c r="V841" s="253">
        <v>0.18487975711978527</v>
      </c>
      <c r="W841" s="253">
        <v>0.76757901827469233</v>
      </c>
      <c r="X841" s="253">
        <v>0.72809359935980111</v>
      </c>
      <c r="Y841" s="253">
        <v>0.17536926440834222</v>
      </c>
      <c r="Z841" s="253">
        <v>7.7877964643596987E-3</v>
      </c>
      <c r="AA841" s="253">
        <v>8.5412024373142936E-2</v>
      </c>
      <c r="AB841" s="253">
        <v>3.3373153943539987E-3</v>
      </c>
      <c r="AC841" s="253">
        <f t="shared" si="41"/>
        <v>4.0000000000000009</v>
      </c>
      <c r="AD841" s="249">
        <v>79.819843525724224</v>
      </c>
      <c r="AF841" s="224">
        <v>0.17696600000000001</v>
      </c>
      <c r="AG841" s="224">
        <v>7.5625400000000003</v>
      </c>
      <c r="AH841" s="224">
        <v>1.1755500000000001</v>
      </c>
      <c r="AI841" s="224">
        <v>7.4505600000000003</v>
      </c>
      <c r="AJ841" s="224">
        <v>0.51888199999999995</v>
      </c>
      <c r="AK841" s="224">
        <v>5.6258800000000004</v>
      </c>
      <c r="AL841" s="224">
        <v>0.22412099999999999</v>
      </c>
      <c r="AM841" s="224">
        <v>1.2185299999999999</v>
      </c>
      <c r="AN841" s="224">
        <v>16.9483</v>
      </c>
      <c r="AO841" s="256"/>
      <c r="AP841" s="483" t="s">
        <v>437</v>
      </c>
      <c r="AQ841" s="252">
        <v>30</v>
      </c>
      <c r="AR841" s="252">
        <v>15</v>
      </c>
      <c r="AS841" s="256"/>
      <c r="AT841" s="256"/>
      <c r="AU841" s="256"/>
      <c r="AV841" s="256"/>
      <c r="AW841" s="256"/>
      <c r="AX841" s="256"/>
      <c r="AY841" s="256"/>
      <c r="AZ841" s="256"/>
      <c r="BA841" s="256"/>
      <c r="BB841" s="256"/>
      <c r="BC841" s="256"/>
      <c r="BD841" s="256"/>
      <c r="BE841" s="256"/>
      <c r="BF841" s="256"/>
      <c r="BG841" s="256"/>
      <c r="BH841" s="256"/>
      <c r="BI841" s="256"/>
      <c r="BJ841" s="256"/>
      <c r="BK841" s="256"/>
      <c r="BL841" s="256"/>
      <c r="BM841" s="256"/>
      <c r="BN841" s="256"/>
      <c r="BO841" s="256"/>
      <c r="BP841" s="256"/>
      <c r="BQ841" s="256"/>
    </row>
    <row r="842" spans="1:69" s="255" customFormat="1" ht="12.75">
      <c r="A842" s="249">
        <v>2346.9885393806389</v>
      </c>
      <c r="B842" s="252" t="s">
        <v>416</v>
      </c>
      <c r="C842" s="251" t="s">
        <v>483</v>
      </c>
      <c r="D842" s="249">
        <v>27.042999999999999</v>
      </c>
      <c r="E842" s="224">
        <v>53.863599999999998</v>
      </c>
      <c r="F842" s="224">
        <v>0.47237099999999999</v>
      </c>
      <c r="G842" s="224">
        <v>1.5166299999999999</v>
      </c>
      <c r="H842" s="224">
        <v>0.28473599999999999</v>
      </c>
      <c r="I842" s="224">
        <v>12.920500000000001</v>
      </c>
      <c r="J842" s="224">
        <v>0.26767600000000003</v>
      </c>
      <c r="K842" s="224">
        <v>27.6144</v>
      </c>
      <c r="L842" s="224">
        <v>2.1907800000000002</v>
      </c>
      <c r="M842" s="224">
        <v>2.5089E-2</v>
      </c>
      <c r="N842" s="224">
        <v>99.155782000000002</v>
      </c>
      <c r="O842" s="276"/>
      <c r="P842" s="253">
        <v>1.9440818443170784</v>
      </c>
      <c r="Q842" s="253">
        <v>5.5918155682921578E-2</v>
      </c>
      <c r="R842" s="253">
        <v>8.5959279919363141E-3</v>
      </c>
      <c r="S842" s="253">
        <v>1.28210367385605E-2</v>
      </c>
      <c r="T842" s="253">
        <v>8.125254313313424E-3</v>
      </c>
      <c r="U842" s="253">
        <v>1.5310596131204335E-2</v>
      </c>
      <c r="V842" s="253">
        <v>0.19235510731596023</v>
      </c>
      <c r="W842" s="253">
        <v>0.76279207750902567</v>
      </c>
      <c r="X842" s="253">
        <v>0.72301808701917702</v>
      </c>
      <c r="Y842" s="253">
        <v>0.18232520475844666</v>
      </c>
      <c r="Z842" s="253">
        <v>8.183033726703693E-3</v>
      </c>
      <c r="AA842" s="253">
        <v>8.4717978265019173E-2</v>
      </c>
      <c r="AB842" s="253">
        <v>1.7556962306534893E-3</v>
      </c>
      <c r="AC842" s="253">
        <f t="shared" si="41"/>
        <v>3.9999999999999996</v>
      </c>
      <c r="AD842" s="249">
        <v>79.209367460418719</v>
      </c>
      <c r="AF842" s="224">
        <v>0.17701600000000001</v>
      </c>
      <c r="AG842" s="224">
        <v>6.4380800000000002</v>
      </c>
      <c r="AH842" s="224">
        <v>1.1893199999999999</v>
      </c>
      <c r="AI842" s="224">
        <v>7.6944299999999997</v>
      </c>
      <c r="AJ842" s="224">
        <v>0.51012299999999999</v>
      </c>
      <c r="AK842" s="224">
        <v>5.3136900000000002</v>
      </c>
      <c r="AL842" s="224">
        <v>0.225162</v>
      </c>
      <c r="AM842" s="224">
        <v>1.2188699999999999</v>
      </c>
      <c r="AN842" s="224">
        <v>31.858899999999998</v>
      </c>
      <c r="AO842" s="256"/>
      <c r="AP842" s="483" t="s">
        <v>437</v>
      </c>
      <c r="AQ842" s="252">
        <v>30</v>
      </c>
      <c r="AR842" s="252">
        <v>15</v>
      </c>
      <c r="AS842" s="256"/>
      <c r="AT842" s="256"/>
      <c r="AU842" s="256"/>
      <c r="AV842" s="256"/>
      <c r="AW842" s="256"/>
      <c r="AX842" s="256"/>
      <c r="AY842" s="256"/>
      <c r="AZ842" s="256"/>
      <c r="BA842" s="256"/>
      <c r="BB842" s="256"/>
      <c r="BC842" s="256"/>
      <c r="BD842" s="256"/>
      <c r="BE842" s="256"/>
      <c r="BF842" s="256"/>
      <c r="BG842" s="256"/>
      <c r="BH842" s="256"/>
      <c r="BI842" s="256"/>
      <c r="BJ842" s="256"/>
      <c r="BK842" s="256"/>
      <c r="BL842" s="256"/>
      <c r="BM842" s="256"/>
      <c r="BN842" s="256"/>
      <c r="BO842" s="256"/>
      <c r="BP842" s="256"/>
      <c r="BQ842" s="256"/>
    </row>
    <row r="843" spans="1:69" s="255" customFormat="1" ht="12.75">
      <c r="A843" s="249">
        <v>2346.9885393806389</v>
      </c>
      <c r="B843" s="252" t="s">
        <v>416</v>
      </c>
      <c r="C843" s="251" t="s">
        <v>483</v>
      </c>
      <c r="D843" s="249">
        <v>30.042999999999999</v>
      </c>
      <c r="E843" s="224">
        <v>53.7119</v>
      </c>
      <c r="F843" s="224">
        <v>0.455183</v>
      </c>
      <c r="G843" s="224">
        <v>1.49959</v>
      </c>
      <c r="H843" s="224">
        <v>0.30357699999999999</v>
      </c>
      <c r="I843" s="224">
        <v>12.8284</v>
      </c>
      <c r="J843" s="224">
        <v>0.282107</v>
      </c>
      <c r="K843" s="224">
        <v>27.673999999999999</v>
      </c>
      <c r="L843" s="224">
        <v>2.19001</v>
      </c>
      <c r="M843" s="224">
        <v>2.4442999999999999E-2</v>
      </c>
      <c r="N843" s="224">
        <v>98.96920999999999</v>
      </c>
      <c r="O843" s="276"/>
      <c r="P843" s="253">
        <v>1.9411960949645997</v>
      </c>
      <c r="Q843" s="253">
        <v>5.8803905035400339E-2</v>
      </c>
      <c r="R843" s="253">
        <v>5.0705417854626234E-3</v>
      </c>
      <c r="S843" s="253">
        <v>1.2371024775321798E-2</v>
      </c>
      <c r="T843" s="253">
        <v>8.6744744782102073E-3</v>
      </c>
      <c r="U843" s="253">
        <v>2.2029613997327502E-2</v>
      </c>
      <c r="V843" s="253">
        <v>0.18747828540482783</v>
      </c>
      <c r="W843" s="253">
        <v>0.76437605955885024</v>
      </c>
      <c r="X843" s="253">
        <v>0.72662988789584215</v>
      </c>
      <c r="Y843" s="253">
        <v>0.178220293274539</v>
      </c>
      <c r="Z843" s="253">
        <v>8.6357188641311648E-3</v>
      </c>
      <c r="AA843" s="253">
        <v>8.4801325189244506E-2</v>
      </c>
      <c r="AB843" s="253">
        <v>1.7127747762431809E-3</v>
      </c>
      <c r="AC843" s="253">
        <f t="shared" si="41"/>
        <v>4</v>
      </c>
      <c r="AD843" s="249">
        <v>79.362263963033158</v>
      </c>
      <c r="AF843" s="224">
        <v>0.17732000000000001</v>
      </c>
      <c r="AG843" s="224">
        <v>7.05511</v>
      </c>
      <c r="AH843" s="224">
        <v>1.19662</v>
      </c>
      <c r="AI843" s="224">
        <v>7.2007599999999998</v>
      </c>
      <c r="AJ843" s="224">
        <v>0.51285800000000004</v>
      </c>
      <c r="AK843" s="224">
        <v>5.2024999999999997</v>
      </c>
      <c r="AL843" s="224">
        <v>0.22489300000000001</v>
      </c>
      <c r="AM843" s="224">
        <v>1.21482</v>
      </c>
      <c r="AN843" s="224">
        <v>33.507100000000001</v>
      </c>
      <c r="AO843" s="256"/>
      <c r="AP843" s="483" t="s">
        <v>437</v>
      </c>
      <c r="AQ843" s="252">
        <v>30</v>
      </c>
      <c r="AR843" s="252">
        <v>15</v>
      </c>
      <c r="AS843" s="256"/>
      <c r="AT843" s="256"/>
      <c r="AU843" s="256"/>
      <c r="AV843" s="256"/>
      <c r="AW843" s="256"/>
      <c r="AX843" s="256"/>
      <c r="AY843" s="256"/>
      <c r="AZ843" s="256"/>
      <c r="BA843" s="256"/>
      <c r="BB843" s="256"/>
      <c r="BC843" s="256"/>
      <c r="BD843" s="256"/>
      <c r="BE843" s="256"/>
      <c r="BF843" s="256"/>
      <c r="BG843" s="256"/>
      <c r="BH843" s="256"/>
      <c r="BI843" s="256"/>
      <c r="BJ843" s="256"/>
      <c r="BK843" s="256"/>
      <c r="BL843" s="256"/>
      <c r="BM843" s="256"/>
      <c r="BN843" s="256"/>
      <c r="BO843" s="256"/>
      <c r="BP843" s="256"/>
      <c r="BQ843" s="256"/>
    </row>
    <row r="844" spans="1:69" s="255" customFormat="1" ht="12.75">
      <c r="A844" s="249">
        <v>2346.9885393806389</v>
      </c>
      <c r="B844" s="252" t="s">
        <v>416</v>
      </c>
      <c r="C844" s="251" t="s">
        <v>483</v>
      </c>
      <c r="D844" s="249">
        <v>33.042999999999999</v>
      </c>
      <c r="E844" s="224">
        <v>53.787799999999997</v>
      </c>
      <c r="F844" s="224">
        <v>0.422101</v>
      </c>
      <c r="G844" s="224">
        <v>1.5355099999999999</v>
      </c>
      <c r="H844" s="224">
        <v>0.28553000000000001</v>
      </c>
      <c r="I844" s="224">
        <v>12.9551</v>
      </c>
      <c r="J844" s="224">
        <v>0.248835</v>
      </c>
      <c r="K844" s="224">
        <v>27.4786</v>
      </c>
      <c r="L844" s="224">
        <v>2.2248800000000002</v>
      </c>
      <c r="M844" s="224">
        <v>4.0183999999999997E-2</v>
      </c>
      <c r="N844" s="224">
        <v>98.978539999999995</v>
      </c>
      <c r="O844" s="276"/>
      <c r="P844" s="253">
        <v>1.9451087913317822</v>
      </c>
      <c r="Q844" s="253">
        <v>5.4891208668217839E-2</v>
      </c>
      <c r="R844" s="253">
        <v>1.0552588082426428E-2</v>
      </c>
      <c r="S844" s="253">
        <v>1.1478819996410299E-2</v>
      </c>
      <c r="T844" s="253">
        <v>8.1637044909693163E-3</v>
      </c>
      <c r="U844" s="253">
        <v>1.603475153346956E-2</v>
      </c>
      <c r="V844" s="253">
        <v>0.19297930746566652</v>
      </c>
      <c r="W844" s="253">
        <v>0.76079082843105772</v>
      </c>
      <c r="X844" s="253">
        <v>0.72057820917354831</v>
      </c>
      <c r="Y844" s="253">
        <v>0.18277912743497629</v>
      </c>
      <c r="Z844" s="253">
        <v>7.6217960045518165E-3</v>
      </c>
      <c r="AA844" s="253">
        <v>8.6203391955454955E-2</v>
      </c>
      <c r="AB844" s="253">
        <v>2.8174754314686415E-3</v>
      </c>
      <c r="AC844" s="253">
        <f t="shared" si="41"/>
        <v>4</v>
      </c>
      <c r="AD844" s="249">
        <v>79.083862497004205</v>
      </c>
      <c r="AF844" s="224">
        <v>0.177174</v>
      </c>
      <c r="AG844" s="224">
        <v>7.2701000000000002</v>
      </c>
      <c r="AH844" s="224">
        <v>1.17364</v>
      </c>
      <c r="AI844" s="224">
        <v>7.4753499999999997</v>
      </c>
      <c r="AJ844" s="224">
        <v>0.50962200000000002</v>
      </c>
      <c r="AK844" s="224">
        <v>5.76919</v>
      </c>
      <c r="AL844" s="224">
        <v>0.22583800000000001</v>
      </c>
      <c r="AM844" s="224">
        <v>1.20231</v>
      </c>
      <c r="AN844" s="224">
        <v>20.128499999999999</v>
      </c>
      <c r="AO844" s="256"/>
      <c r="AP844" s="483" t="s">
        <v>437</v>
      </c>
      <c r="AQ844" s="252">
        <v>30</v>
      </c>
      <c r="AR844" s="252">
        <v>15</v>
      </c>
      <c r="AS844" s="256"/>
      <c r="AT844" s="256"/>
      <c r="AU844" s="256"/>
      <c r="AV844" s="256"/>
      <c r="AW844" s="256"/>
      <c r="AX844" s="256"/>
      <c r="AY844" s="256"/>
      <c r="AZ844" s="256"/>
      <c r="BA844" s="256"/>
      <c r="BB844" s="256"/>
      <c r="BC844" s="256"/>
      <c r="BD844" s="256"/>
      <c r="BE844" s="256"/>
      <c r="BF844" s="256"/>
      <c r="BG844" s="256"/>
      <c r="BH844" s="256"/>
      <c r="BI844" s="256"/>
      <c r="BJ844" s="256"/>
      <c r="BK844" s="256"/>
      <c r="BL844" s="256"/>
      <c r="BM844" s="256"/>
      <c r="BN844" s="256"/>
      <c r="BO844" s="256"/>
      <c r="BP844" s="256"/>
      <c r="BQ844" s="256"/>
    </row>
    <row r="845" spans="1:69" s="255" customFormat="1" ht="12.75">
      <c r="A845" s="249">
        <v>2346.9885393806389</v>
      </c>
      <c r="B845" s="252" t="s">
        <v>416</v>
      </c>
      <c r="C845" s="251" t="s">
        <v>483</v>
      </c>
      <c r="D845" s="249">
        <v>36.042999999999999</v>
      </c>
      <c r="E845" s="224">
        <v>53.704099999999997</v>
      </c>
      <c r="F845" s="224">
        <v>0.46559</v>
      </c>
      <c r="G845" s="224">
        <v>1.5085200000000001</v>
      </c>
      <c r="H845" s="224">
        <v>0.27655299999999999</v>
      </c>
      <c r="I845" s="224">
        <v>12.9781</v>
      </c>
      <c r="J845" s="224">
        <v>0.24590600000000001</v>
      </c>
      <c r="K845" s="224">
        <v>27.6904</v>
      </c>
      <c r="L845" s="224">
        <v>2.15245</v>
      </c>
      <c r="M845" s="224">
        <v>3.9456999999999999E-2</v>
      </c>
      <c r="N845" s="224">
        <v>99.061076</v>
      </c>
      <c r="O845" s="276"/>
      <c r="P845" s="253">
        <v>1.9392140959585951</v>
      </c>
      <c r="Q845" s="253">
        <v>6.0785904041404937E-2</v>
      </c>
      <c r="R845" s="253">
        <v>3.4126300626176054E-3</v>
      </c>
      <c r="S845" s="253">
        <v>1.2642783750532276E-2</v>
      </c>
      <c r="T845" s="253">
        <v>7.8953630627670995E-3</v>
      </c>
      <c r="U845" s="253">
        <v>2.6954760398668398E-2</v>
      </c>
      <c r="V845" s="253">
        <v>0.18667166441107286</v>
      </c>
      <c r="W845" s="253">
        <v>0.76242279831434123</v>
      </c>
      <c r="X845" s="253">
        <v>0.72815995314177373</v>
      </c>
      <c r="Y845" s="253">
        <v>0.17828274641181713</v>
      </c>
      <c r="Z845" s="253">
        <v>7.5209583076135929E-3</v>
      </c>
      <c r="AA845" s="253">
        <v>8.3273925155082168E-2</v>
      </c>
      <c r="AB845" s="253">
        <v>2.7624169837134468E-3</v>
      </c>
      <c r="AC845" s="253">
        <f t="shared" si="41"/>
        <v>3.9999999999999991</v>
      </c>
      <c r="AD845" s="249">
        <v>79.181362400530077</v>
      </c>
      <c r="AF845" s="224">
        <v>0.17729800000000001</v>
      </c>
      <c r="AG845" s="224">
        <v>6.8879400000000004</v>
      </c>
      <c r="AH845" s="224">
        <v>1.1888300000000001</v>
      </c>
      <c r="AI845" s="224">
        <v>7.6711900000000002</v>
      </c>
      <c r="AJ845" s="224">
        <v>0.508714</v>
      </c>
      <c r="AK845" s="224">
        <v>5.85365</v>
      </c>
      <c r="AL845" s="224">
        <v>0.22490099999999999</v>
      </c>
      <c r="AM845" s="224">
        <v>1.232</v>
      </c>
      <c r="AN845" s="224">
        <v>20.251000000000001</v>
      </c>
      <c r="AO845" s="256"/>
      <c r="AP845" s="483" t="s">
        <v>437</v>
      </c>
      <c r="AQ845" s="252">
        <v>30</v>
      </c>
      <c r="AR845" s="252">
        <v>15</v>
      </c>
      <c r="AS845" s="256"/>
      <c r="AT845" s="256"/>
      <c r="AU845" s="256"/>
      <c r="AV845" s="256"/>
      <c r="AW845" s="256"/>
      <c r="AX845" s="256"/>
      <c r="AY845" s="256"/>
      <c r="AZ845" s="256"/>
      <c r="BA845" s="256"/>
      <c r="BB845" s="256"/>
      <c r="BC845" s="256"/>
      <c r="BD845" s="256"/>
      <c r="BE845" s="256"/>
      <c r="BF845" s="256"/>
      <c r="BG845" s="256"/>
      <c r="BH845" s="256"/>
      <c r="BI845" s="256"/>
      <c r="BJ845" s="256"/>
      <c r="BK845" s="256"/>
      <c r="BL845" s="256"/>
      <c r="BM845" s="256"/>
      <c r="BN845" s="256"/>
      <c r="BO845" s="256"/>
      <c r="BP845" s="256"/>
      <c r="BQ845" s="256"/>
    </row>
    <row r="846" spans="1:69" s="255" customFormat="1" ht="12.75">
      <c r="A846" s="249">
        <v>2346.9885393806389</v>
      </c>
      <c r="B846" s="252" t="s">
        <v>416</v>
      </c>
      <c r="C846" s="251" t="s">
        <v>483</v>
      </c>
      <c r="D846" s="249">
        <v>39.042999999999999</v>
      </c>
      <c r="E846" s="224">
        <v>53.7804</v>
      </c>
      <c r="F846" s="224">
        <v>0.370313</v>
      </c>
      <c r="G846" s="224">
        <v>1.50651</v>
      </c>
      <c r="H846" s="224">
        <v>0.27293800000000001</v>
      </c>
      <c r="I846" s="224">
        <v>13.0177</v>
      </c>
      <c r="J846" s="224">
        <v>0.22971800000000001</v>
      </c>
      <c r="K846" s="224">
        <v>27.619800000000001</v>
      </c>
      <c r="L846" s="224">
        <v>2.2480600000000002</v>
      </c>
      <c r="M846" s="224">
        <v>3.0199E-2</v>
      </c>
      <c r="N846" s="224">
        <v>99.075637999999998</v>
      </c>
      <c r="O846" s="276"/>
      <c r="P846" s="253">
        <v>1.9420030659544791</v>
      </c>
      <c r="Q846" s="253">
        <v>5.7996934045520865E-2</v>
      </c>
      <c r="R846" s="253">
        <v>6.1171769399925857E-3</v>
      </c>
      <c r="S846" s="253">
        <v>1.0055776005494708E-2</v>
      </c>
      <c r="T846" s="253">
        <v>7.7922935188041798E-3</v>
      </c>
      <c r="U846" s="253">
        <v>2.6090205211023232E-2</v>
      </c>
      <c r="V846" s="253">
        <v>0.18807022938873563</v>
      </c>
      <c r="W846" s="253">
        <v>0.76187431893594937</v>
      </c>
      <c r="X846" s="253">
        <v>0.72493391720088107</v>
      </c>
      <c r="Y846" s="253">
        <v>0.17895141588452246</v>
      </c>
      <c r="Z846" s="253">
        <v>7.025975789292092E-3</v>
      </c>
      <c r="AA846" s="253">
        <v>8.6974397490016744E-2</v>
      </c>
      <c r="AB846" s="253">
        <v>2.1142936352875996E-3</v>
      </c>
      <c r="AC846" s="253">
        <f t="shared" si="41"/>
        <v>4</v>
      </c>
      <c r="AD846" s="249">
        <v>79.088906316712439</v>
      </c>
      <c r="AF846" s="224">
        <v>0.17722599999999999</v>
      </c>
      <c r="AG846" s="224">
        <v>7.9199299999999999</v>
      </c>
      <c r="AH846" s="224">
        <v>1.19557</v>
      </c>
      <c r="AI846" s="224">
        <v>7.7231199999999998</v>
      </c>
      <c r="AJ846" s="224">
        <v>0.50797199999999998</v>
      </c>
      <c r="AK846" s="224">
        <v>6.2039099999999996</v>
      </c>
      <c r="AL846" s="224">
        <v>0.22527</v>
      </c>
      <c r="AM846" s="224">
        <v>1.1978200000000001</v>
      </c>
      <c r="AN846" s="224">
        <v>26.604099999999999</v>
      </c>
      <c r="AO846" s="256"/>
      <c r="AP846" s="483" t="s">
        <v>437</v>
      </c>
      <c r="AQ846" s="252">
        <v>30</v>
      </c>
      <c r="AR846" s="252">
        <v>15</v>
      </c>
      <c r="AS846" s="256"/>
      <c r="AT846" s="256"/>
      <c r="AU846" s="256"/>
      <c r="AV846" s="256"/>
      <c r="AW846" s="256"/>
      <c r="AX846" s="256"/>
      <c r="AY846" s="256"/>
      <c r="AZ846" s="256"/>
      <c r="BA846" s="256"/>
      <c r="BB846" s="256"/>
      <c r="BC846" s="256"/>
      <c r="BD846" s="256"/>
      <c r="BE846" s="256"/>
      <c r="BF846" s="256"/>
      <c r="BG846" s="256"/>
      <c r="BH846" s="256"/>
      <c r="BI846" s="256"/>
      <c r="BJ846" s="256"/>
      <c r="BK846" s="256"/>
      <c r="BL846" s="256"/>
      <c r="BM846" s="256"/>
      <c r="BN846" s="256"/>
      <c r="BO846" s="256"/>
      <c r="BP846" s="256"/>
      <c r="BQ846" s="256"/>
    </row>
    <row r="847" spans="1:69" s="255" customFormat="1" ht="12.75">
      <c r="A847" s="249">
        <v>2346.9885393806389</v>
      </c>
      <c r="B847" s="252" t="s">
        <v>416</v>
      </c>
      <c r="C847" s="251" t="s">
        <v>483</v>
      </c>
      <c r="D847" s="249">
        <v>42.042999999999999</v>
      </c>
      <c r="E847" s="224">
        <v>53.572800000000001</v>
      </c>
      <c r="F847" s="224">
        <v>0.438855</v>
      </c>
      <c r="G847" s="224">
        <v>1.5040800000000001</v>
      </c>
      <c r="H847" s="224">
        <v>0.27902199999999999</v>
      </c>
      <c r="I847" s="224">
        <v>12.9824</v>
      </c>
      <c r="J847" s="224">
        <v>0.24630199999999999</v>
      </c>
      <c r="K847" s="224">
        <v>27.5045</v>
      </c>
      <c r="L847" s="224">
        <v>2.2180599999999999</v>
      </c>
      <c r="M847" s="224">
        <v>3.4062000000000002E-2</v>
      </c>
      <c r="N847" s="224">
        <v>98.78008100000001</v>
      </c>
      <c r="O847" s="276"/>
      <c r="P847" s="253">
        <v>1.9409216961193763</v>
      </c>
      <c r="Q847" s="253">
        <v>5.9078303880623739E-2</v>
      </c>
      <c r="R847" s="253">
        <v>5.1446576287319523E-3</v>
      </c>
      <c r="S847" s="253">
        <v>1.1956538569776486E-2</v>
      </c>
      <c r="T847" s="253">
        <v>7.9924058982366736E-3</v>
      </c>
      <c r="U847" s="253">
        <v>2.4420821460715558E-2</v>
      </c>
      <c r="V847" s="253">
        <v>0.1890914019842059</v>
      </c>
      <c r="W847" s="253">
        <v>0.76139417445833402</v>
      </c>
      <c r="X847" s="253">
        <v>0.72411715769643459</v>
      </c>
      <c r="Y847" s="253">
        <v>0.1798336960576917</v>
      </c>
      <c r="Z847" s="253">
        <v>7.5581820233982747E-3</v>
      </c>
      <c r="AA847" s="253">
        <v>8.6098305975861572E-2</v>
      </c>
      <c r="AB847" s="253">
        <v>2.3926582466137704E-3</v>
      </c>
      <c r="AC847" s="253">
        <f t="shared" si="41"/>
        <v>4.0000000000000009</v>
      </c>
      <c r="AD847" s="249">
        <v>79.064619243658129</v>
      </c>
      <c r="AF847" s="224">
        <v>0.17752599999999999</v>
      </c>
      <c r="AG847" s="224">
        <v>7.1400300000000003</v>
      </c>
      <c r="AH847" s="224">
        <v>1.19211</v>
      </c>
      <c r="AI847" s="224">
        <v>7.6089900000000004</v>
      </c>
      <c r="AJ847" s="224">
        <v>0.50854100000000002</v>
      </c>
      <c r="AK847" s="224">
        <v>5.8995100000000003</v>
      </c>
      <c r="AL847" s="224">
        <v>0.225744</v>
      </c>
      <c r="AM847" s="224">
        <v>1.2047300000000001</v>
      </c>
      <c r="AN847" s="224">
        <v>23.403300000000002</v>
      </c>
      <c r="AO847" s="256"/>
      <c r="AP847" s="483" t="s">
        <v>437</v>
      </c>
      <c r="AQ847" s="252">
        <v>30</v>
      </c>
      <c r="AR847" s="252">
        <v>15</v>
      </c>
      <c r="AS847" s="256"/>
      <c r="AT847" s="256"/>
      <c r="AU847" s="256"/>
      <c r="AV847" s="256"/>
      <c r="AW847" s="256"/>
      <c r="AX847" s="256"/>
      <c r="AY847" s="256"/>
      <c r="AZ847" s="256"/>
      <c r="BA847" s="256"/>
      <c r="BB847" s="256"/>
      <c r="BC847" s="256"/>
      <c r="BD847" s="256"/>
      <c r="BE847" s="256"/>
      <c r="BF847" s="256"/>
      <c r="BG847" s="256"/>
      <c r="BH847" s="256"/>
      <c r="BI847" s="256"/>
      <c r="BJ847" s="256"/>
      <c r="BK847" s="256"/>
      <c r="BL847" s="256"/>
      <c r="BM847" s="256"/>
      <c r="BN847" s="256"/>
      <c r="BO847" s="256"/>
      <c r="BP847" s="256"/>
      <c r="BQ847" s="256"/>
    </row>
    <row r="848" spans="1:69" s="255" customFormat="1" ht="12.75">
      <c r="A848" s="249"/>
      <c r="B848" s="252"/>
      <c r="C848" s="251"/>
      <c r="D848" s="249"/>
      <c r="E848" s="224"/>
      <c r="F848" s="224"/>
      <c r="G848" s="224"/>
      <c r="H848" s="224"/>
      <c r="I848" s="224"/>
      <c r="J848" s="224"/>
      <c r="K848" s="224"/>
      <c r="L848" s="224"/>
      <c r="M848" s="224"/>
      <c r="N848" s="224"/>
      <c r="O848" s="276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49"/>
      <c r="AF848" s="224"/>
      <c r="AG848" s="224"/>
      <c r="AH848" s="224"/>
      <c r="AI848" s="224"/>
      <c r="AJ848" s="224"/>
      <c r="AK848" s="224"/>
      <c r="AL848" s="224"/>
      <c r="AM848" s="224"/>
      <c r="AN848" s="224"/>
      <c r="AO848" s="256"/>
      <c r="AP848" s="252"/>
      <c r="AQ848" s="252"/>
      <c r="AR848" s="252"/>
      <c r="AS848" s="256"/>
      <c r="AT848" s="256"/>
      <c r="AU848" s="256"/>
      <c r="AV848" s="256"/>
      <c r="AW848" s="256"/>
      <c r="AX848" s="256"/>
      <c r="AY848" s="256"/>
      <c r="AZ848" s="256"/>
      <c r="BA848" s="256"/>
      <c r="BB848" s="256"/>
      <c r="BC848" s="256"/>
      <c r="BD848" s="256"/>
      <c r="BE848" s="256"/>
      <c r="BF848" s="256"/>
      <c r="BG848" s="256"/>
      <c r="BH848" s="256"/>
      <c r="BI848" s="256"/>
      <c r="BJ848" s="256"/>
      <c r="BK848" s="256"/>
      <c r="BL848" s="256"/>
      <c r="BM848" s="256"/>
      <c r="BN848" s="256"/>
      <c r="BO848" s="256"/>
      <c r="BP848" s="256"/>
      <c r="BQ848" s="256"/>
    </row>
    <row r="849" spans="1:69" s="255" customFormat="1" ht="12.75">
      <c r="A849" s="249">
        <v>2346.9885393806389</v>
      </c>
      <c r="B849" s="252" t="s">
        <v>416</v>
      </c>
      <c r="C849" s="251" t="s">
        <v>484</v>
      </c>
      <c r="D849" s="249" t="s">
        <v>485</v>
      </c>
      <c r="E849" s="224">
        <v>54.230200000000004</v>
      </c>
      <c r="F849" s="224">
        <v>0.30004599999999998</v>
      </c>
      <c r="G849" s="224">
        <v>1.66252</v>
      </c>
      <c r="H849" s="224">
        <v>0.57895600000000003</v>
      </c>
      <c r="I849" s="224">
        <v>10.7721</v>
      </c>
      <c r="J849" s="224">
        <v>0.24185300000000001</v>
      </c>
      <c r="K849" s="224">
        <v>28.878299999999999</v>
      </c>
      <c r="L849" s="224">
        <v>2.7538800000000001</v>
      </c>
      <c r="M849" s="224">
        <v>2.6842999999999999E-2</v>
      </c>
      <c r="N849" s="224">
        <v>99.444698000000002</v>
      </c>
      <c r="O849" s="276"/>
      <c r="P849" s="253">
        <v>1.9343801460048242</v>
      </c>
      <c r="Q849" s="253">
        <v>6.5619853995175781E-2</v>
      </c>
      <c r="R849" s="253">
        <v>4.2714625144566476E-3</v>
      </c>
      <c r="S849" s="253">
        <v>8.0483936651841448E-3</v>
      </c>
      <c r="T849" s="253">
        <v>1.6327571494156586E-2</v>
      </c>
      <c r="U849" s="253">
        <v>3.078046244432997E-2</v>
      </c>
      <c r="V849" s="253">
        <v>0.14965078706580806</v>
      </c>
      <c r="W849" s="253">
        <v>0.79092132281606464</v>
      </c>
      <c r="X849" s="253">
        <v>0.74468817370050366</v>
      </c>
      <c r="Y849" s="253">
        <v>0.14090297997794224</v>
      </c>
      <c r="Z849" s="253">
        <v>7.3069786435314378E-3</v>
      </c>
      <c r="AA849" s="253">
        <v>0.10524543788988826</v>
      </c>
      <c r="AB849" s="253">
        <v>1.8564297881344621E-3</v>
      </c>
      <c r="AC849" s="253">
        <f t="shared" ref="AC849:AC860" si="42">SUM(P849:AB849)</f>
        <v>4</v>
      </c>
      <c r="AD849" s="249">
        <v>84.089387140704943</v>
      </c>
      <c r="AF849" s="224">
        <v>0.17582300000000001</v>
      </c>
      <c r="AG849" s="224"/>
      <c r="AH849" s="224">
        <v>5.8324199999999999</v>
      </c>
      <c r="AI849" s="224">
        <v>1.0908199999999999</v>
      </c>
      <c r="AJ849" s="224">
        <v>0.21865599999999999</v>
      </c>
      <c r="AK849" s="224">
        <v>29.245200000000001</v>
      </c>
      <c r="AL849" s="224">
        <v>4.3704499999999999</v>
      </c>
      <c r="AM849" s="224">
        <v>1.1229100000000001</v>
      </c>
      <c r="AN849" s="224">
        <v>9.3424099999999992</v>
      </c>
      <c r="AO849" s="256"/>
      <c r="AP849" s="252" t="s">
        <v>435</v>
      </c>
      <c r="AQ849" s="252">
        <v>30</v>
      </c>
      <c r="AR849" s="252">
        <v>15</v>
      </c>
      <c r="AS849" s="256"/>
      <c r="AT849" s="256"/>
      <c r="AU849" s="256"/>
      <c r="AV849" s="256"/>
      <c r="AW849" s="256"/>
      <c r="AX849" s="256"/>
      <c r="AY849" s="256"/>
      <c r="AZ849" s="256"/>
      <c r="BA849" s="256"/>
      <c r="BB849" s="256"/>
      <c r="BC849" s="256"/>
      <c r="BD849" s="256"/>
      <c r="BE849" s="256"/>
      <c r="BF849" s="256"/>
      <c r="BG849" s="256"/>
      <c r="BH849" s="256"/>
      <c r="BI849" s="256"/>
      <c r="BJ849" s="256"/>
      <c r="BK849" s="256"/>
      <c r="BL849" s="256"/>
      <c r="BM849" s="256"/>
      <c r="BN849" s="256"/>
      <c r="BO849" s="256"/>
      <c r="BP849" s="256"/>
      <c r="BQ849" s="256"/>
    </row>
    <row r="850" spans="1:69" s="255" customFormat="1" ht="12.75">
      <c r="A850" s="249">
        <v>2346.9885393806389</v>
      </c>
      <c r="B850" s="252" t="s">
        <v>416</v>
      </c>
      <c r="C850" s="251" t="s">
        <v>484</v>
      </c>
      <c r="D850" s="249" t="s">
        <v>485</v>
      </c>
      <c r="E850" s="224">
        <v>52.0884</v>
      </c>
      <c r="F850" s="224">
        <v>0.58252400000000004</v>
      </c>
      <c r="G850" s="224">
        <v>1.70875</v>
      </c>
      <c r="H850" s="224">
        <v>0.30345299999999997</v>
      </c>
      <c r="I850" s="224">
        <v>9.5459700000000005</v>
      </c>
      <c r="J850" s="224">
        <v>0.24602599999999999</v>
      </c>
      <c r="K850" s="224">
        <v>19.563300000000002</v>
      </c>
      <c r="L850" s="224">
        <v>14.969799999999999</v>
      </c>
      <c r="M850" s="224">
        <v>0.15529899999999999</v>
      </c>
      <c r="N850" s="224">
        <v>99.163521999999986</v>
      </c>
      <c r="O850" s="276"/>
      <c r="P850" s="253">
        <v>1.9207338226861559</v>
      </c>
      <c r="Q850" s="253">
        <v>7.4260935661792093E-2</v>
      </c>
      <c r="R850" s="253" t="s">
        <v>462</v>
      </c>
      <c r="S850" s="253">
        <v>1.6153280656648745E-2</v>
      </c>
      <c r="T850" s="253">
        <v>8.8469386795992037E-3</v>
      </c>
      <c r="U850" s="253">
        <v>5.4220953312428932E-2</v>
      </c>
      <c r="V850" s="253">
        <v>0.16899998530565924</v>
      </c>
      <c r="W850" s="253">
        <v>0.75678408369771533</v>
      </c>
      <c r="X850" s="253">
        <v>0.31863274188117469</v>
      </c>
      <c r="Y850" s="253">
        <v>7.1154943471735954E-2</v>
      </c>
      <c r="Z850" s="253">
        <v>7.6840982925656933E-3</v>
      </c>
      <c r="AA850" s="253">
        <v>0.59142518201509708</v>
      </c>
      <c r="AB850" s="253">
        <v>1.1103034339426634E-2</v>
      </c>
      <c r="AC850" s="253">
        <f t="shared" si="42"/>
        <v>3.9999999999999991</v>
      </c>
      <c r="AD850" s="249">
        <v>81.745204852402438</v>
      </c>
      <c r="AF850" s="224">
        <v>0.176736</v>
      </c>
      <c r="AG850" s="224"/>
      <c r="AH850" s="224">
        <v>5.9689399999999999</v>
      </c>
      <c r="AI850" s="224">
        <v>0.44906600000000002</v>
      </c>
      <c r="AJ850" s="224">
        <v>0.26968300000000001</v>
      </c>
      <c r="AK850" s="224">
        <v>6.0837599999999998</v>
      </c>
      <c r="AL850" s="224">
        <v>7.1771099999999999</v>
      </c>
      <c r="AM850" s="224">
        <v>1.08531</v>
      </c>
      <c r="AN850" s="224">
        <v>5.7371299999999996</v>
      </c>
      <c r="AO850" s="256"/>
      <c r="AP850" s="252" t="s">
        <v>435</v>
      </c>
      <c r="AQ850" s="252">
        <v>30</v>
      </c>
      <c r="AR850" s="252">
        <v>15</v>
      </c>
      <c r="AS850" s="256"/>
      <c r="AT850" s="256"/>
      <c r="AU850" s="256"/>
      <c r="AV850" s="256"/>
      <c r="AW850" s="256"/>
      <c r="AX850" s="256"/>
      <c r="AY850" s="256"/>
      <c r="AZ850" s="256"/>
      <c r="BA850" s="256"/>
      <c r="BB850" s="256"/>
      <c r="BC850" s="256"/>
      <c r="BD850" s="256"/>
      <c r="BE850" s="256"/>
      <c r="BF850" s="256"/>
      <c r="BG850" s="256"/>
      <c r="BH850" s="256"/>
      <c r="BI850" s="256"/>
      <c r="BJ850" s="256"/>
      <c r="BK850" s="256"/>
      <c r="BL850" s="256"/>
      <c r="BM850" s="256"/>
      <c r="BN850" s="256"/>
      <c r="BO850" s="256"/>
      <c r="BP850" s="256"/>
      <c r="BQ850" s="256"/>
    </row>
    <row r="851" spans="1:69" s="255" customFormat="1" ht="12.75">
      <c r="A851" s="249">
        <v>2346.9885393806389</v>
      </c>
      <c r="B851" s="252" t="s">
        <v>416</v>
      </c>
      <c r="C851" s="251" t="s">
        <v>484</v>
      </c>
      <c r="D851" s="249" t="s">
        <v>485</v>
      </c>
      <c r="E851" s="224">
        <v>48.134</v>
      </c>
      <c r="F851" s="224">
        <v>1.26857</v>
      </c>
      <c r="G851" s="224">
        <v>1.4422900000000001</v>
      </c>
      <c r="H851" s="224">
        <v>1.6671999999999999E-2</v>
      </c>
      <c r="I851" s="224">
        <v>22.062999999999999</v>
      </c>
      <c r="J851" s="224">
        <v>0.41200999999999999</v>
      </c>
      <c r="K851" s="224">
        <v>10.0274</v>
      </c>
      <c r="L851" s="224">
        <v>15.1653</v>
      </c>
      <c r="M851" s="224">
        <v>0.162027</v>
      </c>
      <c r="N851" s="224">
        <v>98.691268999999991</v>
      </c>
      <c r="O851" s="276"/>
      <c r="P851" s="253">
        <v>1.9041864857146842</v>
      </c>
      <c r="Q851" s="253">
        <v>6.7245904577853302E-2</v>
      </c>
      <c r="R851" s="253" t="s">
        <v>462</v>
      </c>
      <c r="S851" s="253">
        <v>3.7739201835802372E-2</v>
      </c>
      <c r="T851" s="253">
        <v>5.214595693398275E-4</v>
      </c>
      <c r="U851" s="253">
        <v>6.0808989711199857E-2</v>
      </c>
      <c r="V851" s="253">
        <v>0.49341692437178242</v>
      </c>
      <c r="W851" s="253">
        <v>0.43608103421933764</v>
      </c>
      <c r="X851" s="253">
        <v>0.15528232213979321</v>
      </c>
      <c r="Y851" s="253">
        <v>0.17569882610622256</v>
      </c>
      <c r="Z851" s="253">
        <v>1.3805464426071152E-2</v>
      </c>
      <c r="AA851" s="253">
        <v>0.64278565836854795</v>
      </c>
      <c r="AB851" s="253">
        <v>1.2427728959365184E-2</v>
      </c>
      <c r="AC851" s="253">
        <f t="shared" si="42"/>
        <v>4</v>
      </c>
      <c r="AD851" s="249">
        <v>46.9157602971312</v>
      </c>
      <c r="AF851" s="224">
        <v>0.183504</v>
      </c>
      <c r="AG851" s="224"/>
      <c r="AH851" s="224">
        <v>4.0186799999999998</v>
      </c>
      <c r="AI851" s="224">
        <v>0.44176500000000002</v>
      </c>
      <c r="AJ851" s="224">
        <v>0.39687699999999998</v>
      </c>
      <c r="AK851" s="224">
        <v>6.5458299999999996</v>
      </c>
      <c r="AL851" s="224">
        <v>94.909099999999995</v>
      </c>
      <c r="AM851" s="224">
        <v>1.2054800000000001</v>
      </c>
      <c r="AN851" s="224">
        <v>3.4334199999999999</v>
      </c>
      <c r="AO851" s="256"/>
      <c r="AP851" s="252" t="s">
        <v>435</v>
      </c>
      <c r="AQ851" s="252">
        <v>30</v>
      </c>
      <c r="AR851" s="252">
        <v>15</v>
      </c>
      <c r="AS851" s="256"/>
      <c r="AT851" s="256"/>
      <c r="AU851" s="256"/>
      <c r="AV851" s="256"/>
      <c r="AW851" s="256"/>
      <c r="AX851" s="256"/>
      <c r="AY851" s="256"/>
      <c r="AZ851" s="256"/>
      <c r="BA851" s="256"/>
      <c r="BB851" s="256"/>
      <c r="BC851" s="256"/>
      <c r="BD851" s="256"/>
      <c r="BE851" s="256"/>
      <c r="BF851" s="256"/>
      <c r="BG851" s="256"/>
      <c r="BH851" s="256"/>
      <c r="BI851" s="256"/>
      <c r="BJ851" s="256"/>
      <c r="BK851" s="256"/>
      <c r="BL851" s="256"/>
      <c r="BM851" s="256"/>
      <c r="BN851" s="256"/>
      <c r="BO851" s="256"/>
      <c r="BP851" s="256"/>
      <c r="BQ851" s="256"/>
    </row>
    <row r="852" spans="1:69" s="255" customFormat="1" ht="12.75">
      <c r="A852" s="249">
        <v>2346.9885393806389</v>
      </c>
      <c r="B852" s="252" t="s">
        <v>416</v>
      </c>
      <c r="C852" s="251" t="s">
        <v>486</v>
      </c>
      <c r="D852" s="249" t="s">
        <v>485</v>
      </c>
      <c r="E852" s="224">
        <v>53.924700000000001</v>
      </c>
      <c r="F852" s="224">
        <v>0.37844499999999998</v>
      </c>
      <c r="G852" s="224">
        <v>1.78013</v>
      </c>
      <c r="H852" s="224">
        <v>0.44386300000000001</v>
      </c>
      <c r="I852" s="224">
        <v>11.4704</v>
      </c>
      <c r="J852" s="224">
        <v>0.253218</v>
      </c>
      <c r="K852" s="224">
        <v>28.456399999999999</v>
      </c>
      <c r="L852" s="224">
        <v>2.83405</v>
      </c>
      <c r="M852" s="224">
        <v>2.9926000000000001E-2</v>
      </c>
      <c r="N852" s="224">
        <v>99.57113200000002</v>
      </c>
      <c r="O852" s="276"/>
      <c r="P852" s="253">
        <v>1.926200643827938</v>
      </c>
      <c r="Q852" s="253">
        <v>7.3799356172062014E-2</v>
      </c>
      <c r="R852" s="253">
        <v>1.1419447749778655E-3</v>
      </c>
      <c r="S852" s="253">
        <v>1.0165700417683651E-2</v>
      </c>
      <c r="T852" s="253">
        <v>1.2535398514966038E-2</v>
      </c>
      <c r="U852" s="253">
        <v>4.1863182558378398E-2</v>
      </c>
      <c r="V852" s="253">
        <v>0.15473918829061251</v>
      </c>
      <c r="W852" s="253">
        <v>0.77955458544338208</v>
      </c>
      <c r="X852" s="253">
        <v>0.73575820312215834</v>
      </c>
      <c r="Y852" s="253">
        <v>0.14604574106190177</v>
      </c>
      <c r="Z852" s="253">
        <v>7.661152362110648E-3</v>
      </c>
      <c r="AA852" s="253">
        <v>0.10846233294220152</v>
      </c>
      <c r="AB852" s="253">
        <v>2.0725705116277655E-3</v>
      </c>
      <c r="AC852" s="253">
        <f t="shared" si="42"/>
        <v>4.0000000000000009</v>
      </c>
      <c r="AD852" s="249">
        <v>83.437844429575676</v>
      </c>
      <c r="AF852" s="224">
        <v>0.17633299999999999</v>
      </c>
      <c r="AG852" s="224"/>
      <c r="AH852" s="224">
        <v>5.6188399999999996</v>
      </c>
      <c r="AI852" s="224">
        <v>1.06715</v>
      </c>
      <c r="AJ852" s="224">
        <v>0.22072800000000001</v>
      </c>
      <c r="AK852" s="224">
        <v>26.064599999999999</v>
      </c>
      <c r="AL852" s="224">
        <v>5.36449</v>
      </c>
      <c r="AM852" s="224">
        <v>1.07853</v>
      </c>
      <c r="AN852" s="224">
        <v>7.3952799999999996</v>
      </c>
      <c r="AO852" s="256"/>
      <c r="AP852" s="252" t="s">
        <v>435</v>
      </c>
      <c r="AQ852" s="252">
        <v>30</v>
      </c>
      <c r="AR852" s="252">
        <v>15</v>
      </c>
      <c r="AS852" s="256"/>
      <c r="AT852" s="256"/>
      <c r="AU852" s="256"/>
      <c r="AV852" s="256"/>
      <c r="AW852" s="256"/>
      <c r="AX852" s="256"/>
      <c r="AY852" s="256"/>
      <c r="AZ852" s="256"/>
      <c r="BA852" s="256"/>
      <c r="BB852" s="256"/>
      <c r="BC852" s="256"/>
      <c r="BD852" s="256"/>
      <c r="BE852" s="256"/>
      <c r="BF852" s="256"/>
      <c r="BG852" s="256"/>
      <c r="BH852" s="256"/>
      <c r="BI852" s="256"/>
      <c r="BJ852" s="256"/>
      <c r="BK852" s="256"/>
      <c r="BL852" s="256"/>
      <c r="BM852" s="256"/>
      <c r="BN852" s="256"/>
      <c r="BO852" s="256"/>
      <c r="BP852" s="256"/>
      <c r="BQ852" s="256"/>
    </row>
    <row r="853" spans="1:69" s="255" customFormat="1" ht="12.75">
      <c r="A853" s="249">
        <v>2346.9885393806389</v>
      </c>
      <c r="B853" s="252" t="s">
        <v>416</v>
      </c>
      <c r="C853" s="251" t="s">
        <v>486</v>
      </c>
      <c r="D853" s="249" t="s">
        <v>485</v>
      </c>
      <c r="E853" s="224">
        <v>50.951900000000002</v>
      </c>
      <c r="F853" s="224">
        <v>0.82855400000000001</v>
      </c>
      <c r="G853" s="224">
        <v>2.93</v>
      </c>
      <c r="H853" s="224">
        <v>0.65132599999999996</v>
      </c>
      <c r="I853" s="224">
        <v>8.5149899999999992</v>
      </c>
      <c r="J853" s="224">
        <v>0.219773</v>
      </c>
      <c r="K853" s="224">
        <v>18.518699999999999</v>
      </c>
      <c r="L853" s="224">
        <v>16.5197</v>
      </c>
      <c r="M853" s="224">
        <v>0.19520799999999999</v>
      </c>
      <c r="N853" s="224">
        <v>99.330150999999987</v>
      </c>
      <c r="O853" s="276"/>
      <c r="P853" s="253">
        <v>1.8778017448736826</v>
      </c>
      <c r="Q853" s="253">
        <v>0.12219825512631743</v>
      </c>
      <c r="R853" s="253">
        <v>5.0678337925749162E-3</v>
      </c>
      <c r="S853" s="253">
        <v>2.2963121421857371E-2</v>
      </c>
      <c r="T853" s="253">
        <v>1.8978556833907111E-2</v>
      </c>
      <c r="U853" s="253">
        <v>6.6174324545924534E-2</v>
      </c>
      <c r="V853" s="253">
        <v>0.14340500603142012</v>
      </c>
      <c r="W853" s="253">
        <v>0.74341115737431629</v>
      </c>
      <c r="X853" s="253">
        <v>0.27402787956797431</v>
      </c>
      <c r="Y853" s="253">
        <v>5.2860344282452211E-2</v>
      </c>
      <c r="Z853" s="253">
        <v>6.860399877691813E-3</v>
      </c>
      <c r="AA853" s="253">
        <v>0.65230267338207804</v>
      </c>
      <c r="AB853" s="253">
        <v>1.3948702889803702E-2</v>
      </c>
      <c r="AC853" s="253">
        <f t="shared" si="42"/>
        <v>4</v>
      </c>
      <c r="AD853" s="249">
        <v>83.829229557489541</v>
      </c>
      <c r="AF853" s="224">
        <v>0.178649</v>
      </c>
      <c r="AG853" s="224"/>
      <c r="AH853" s="224">
        <v>6.4491899999999998</v>
      </c>
      <c r="AI853" s="224">
        <v>0.42649999999999999</v>
      </c>
      <c r="AJ853" s="224">
        <v>0.27687600000000001</v>
      </c>
      <c r="AK853" s="224">
        <v>5.0746000000000002</v>
      </c>
      <c r="AL853" s="224">
        <v>4.1064600000000002</v>
      </c>
      <c r="AM853" s="224">
        <v>0.80001999999999995</v>
      </c>
      <c r="AN853" s="224">
        <v>4.5354000000000001</v>
      </c>
      <c r="AO853" s="256"/>
      <c r="AP853" s="252" t="s">
        <v>435</v>
      </c>
      <c r="AQ853" s="252">
        <v>30</v>
      </c>
      <c r="AR853" s="252">
        <v>15</v>
      </c>
      <c r="AS853" s="256"/>
      <c r="AT853" s="256"/>
      <c r="AU853" s="256"/>
      <c r="AV853" s="256"/>
      <c r="AW853" s="256"/>
      <c r="AX853" s="256"/>
      <c r="AY853" s="256"/>
      <c r="AZ853" s="256"/>
      <c r="BA853" s="256"/>
      <c r="BB853" s="256"/>
      <c r="BC853" s="256"/>
      <c r="BD853" s="256"/>
      <c r="BE853" s="256"/>
      <c r="BF853" s="256"/>
      <c r="BG853" s="256"/>
      <c r="BH853" s="256"/>
      <c r="BI853" s="256"/>
      <c r="BJ853" s="256"/>
      <c r="BK853" s="256"/>
      <c r="BL853" s="256"/>
      <c r="BM853" s="256"/>
      <c r="BN853" s="256"/>
      <c r="BO853" s="256"/>
      <c r="BP853" s="256"/>
      <c r="BQ853" s="256"/>
    </row>
    <row r="854" spans="1:69" s="255" customFormat="1" ht="12.75">
      <c r="A854" s="249">
        <v>2346.9885393806389</v>
      </c>
      <c r="B854" s="252" t="s">
        <v>416</v>
      </c>
      <c r="C854" s="251" t="s">
        <v>486</v>
      </c>
      <c r="D854" s="249" t="s">
        <v>485</v>
      </c>
      <c r="E854" s="224">
        <v>50.019599999999997</v>
      </c>
      <c r="F854" s="224">
        <v>1.1539999999999999</v>
      </c>
      <c r="G854" s="224">
        <v>1.8079499999999999</v>
      </c>
      <c r="H854" s="224">
        <v>8.3909999999999992E-3</v>
      </c>
      <c r="I854" s="224">
        <v>14.957800000000001</v>
      </c>
      <c r="J854" s="224">
        <v>0.29748200000000002</v>
      </c>
      <c r="K854" s="224">
        <v>15.076599999999999</v>
      </c>
      <c r="L854" s="224">
        <v>15.3399</v>
      </c>
      <c r="M854" s="224">
        <v>0.184026</v>
      </c>
      <c r="N854" s="224">
        <v>98.845748999999998</v>
      </c>
      <c r="O854" s="276"/>
      <c r="P854" s="253">
        <v>1.9045349413083552</v>
      </c>
      <c r="Q854" s="253">
        <v>8.1131754656287927E-2</v>
      </c>
      <c r="R854" s="253" t="s">
        <v>462</v>
      </c>
      <c r="S854" s="253">
        <v>3.3042681817746423E-2</v>
      </c>
      <c r="T854" s="253">
        <v>2.526026291817791E-4</v>
      </c>
      <c r="U854" s="253">
        <v>5.7045869781868319E-2</v>
      </c>
      <c r="V854" s="253">
        <v>0.30382155844333603</v>
      </c>
      <c r="W854" s="253">
        <v>0.62017059136322439</v>
      </c>
      <c r="X854" s="253">
        <v>0.2356065632133568</v>
      </c>
      <c r="Y854" s="253">
        <v>0.11542364989867077</v>
      </c>
      <c r="Z854" s="253">
        <v>9.5938994447122752E-3</v>
      </c>
      <c r="AA854" s="253">
        <v>0.62579041412372061</v>
      </c>
      <c r="AB854" s="253">
        <v>1.358547331953964E-2</v>
      </c>
      <c r="AC854" s="253">
        <f t="shared" si="42"/>
        <v>4</v>
      </c>
      <c r="AD854" s="249">
        <v>67.118599599905508</v>
      </c>
      <c r="AF854" s="224">
        <v>0.18010799999999999</v>
      </c>
      <c r="AG854" s="224"/>
      <c r="AH854" s="224">
        <v>5.1168899999999997</v>
      </c>
      <c r="AI854" s="224">
        <v>0.44131300000000001</v>
      </c>
      <c r="AJ854" s="224">
        <v>0.31381599999999998</v>
      </c>
      <c r="AK854" s="224">
        <v>5.5792700000000002</v>
      </c>
      <c r="AL854" s="224">
        <v>199.91200000000001</v>
      </c>
      <c r="AM854" s="224">
        <v>1.04908</v>
      </c>
      <c r="AN854" s="224">
        <v>3.65015</v>
      </c>
      <c r="AO854" s="256"/>
      <c r="AP854" s="252" t="s">
        <v>435</v>
      </c>
      <c r="AQ854" s="252">
        <v>30</v>
      </c>
      <c r="AR854" s="252">
        <v>15</v>
      </c>
      <c r="AS854" s="256"/>
      <c r="AT854" s="256"/>
      <c r="AU854" s="256"/>
      <c r="AV854" s="256"/>
      <c r="AW854" s="256"/>
      <c r="AX854" s="256"/>
      <c r="AY854" s="256"/>
      <c r="AZ854" s="256"/>
      <c r="BA854" s="256"/>
      <c r="BB854" s="256"/>
      <c r="BC854" s="256"/>
      <c r="BD854" s="256"/>
      <c r="BE854" s="256"/>
      <c r="BF854" s="256"/>
      <c r="BG854" s="256"/>
      <c r="BH854" s="256"/>
      <c r="BI854" s="256"/>
      <c r="BJ854" s="256"/>
      <c r="BK854" s="256"/>
      <c r="BL854" s="256"/>
      <c r="BM854" s="256"/>
      <c r="BN854" s="256"/>
      <c r="BO854" s="256"/>
      <c r="BP854" s="256"/>
      <c r="BQ854" s="256"/>
    </row>
    <row r="855" spans="1:69" s="255" customFormat="1" ht="12.75">
      <c r="A855" s="249">
        <v>2346.9885393806389</v>
      </c>
      <c r="B855" s="252" t="s">
        <v>416</v>
      </c>
      <c r="C855" s="251" t="s">
        <v>487</v>
      </c>
      <c r="D855" s="249" t="s">
        <v>485</v>
      </c>
      <c r="E855" s="224">
        <v>54.651699999999998</v>
      </c>
      <c r="F855" s="224">
        <v>0.20105200000000001</v>
      </c>
      <c r="G855" s="224">
        <v>0.90173300000000001</v>
      </c>
      <c r="H855" s="224">
        <v>0.31170500000000001</v>
      </c>
      <c r="I855" s="224">
        <v>10.939399999999999</v>
      </c>
      <c r="J855" s="224">
        <v>0.25259599999999999</v>
      </c>
      <c r="K855" s="224">
        <v>27.866599999999998</v>
      </c>
      <c r="L855" s="224">
        <v>4.1320800000000002</v>
      </c>
      <c r="M855" s="224">
        <v>4.9967999999999999E-2</v>
      </c>
      <c r="N855" s="224">
        <v>99.306834000000009</v>
      </c>
      <c r="O855" s="276"/>
      <c r="P855" s="253">
        <v>1.9598770624780821</v>
      </c>
      <c r="Q855" s="253">
        <v>3.8111745579952436E-2</v>
      </c>
      <c r="R855" s="253" t="s">
        <v>462</v>
      </c>
      <c r="S855" s="253">
        <v>5.4219349315370773E-3</v>
      </c>
      <c r="T855" s="253">
        <v>8.8378034404430761E-3</v>
      </c>
      <c r="U855" s="253">
        <v>2.5926729458046083E-2</v>
      </c>
      <c r="V855" s="253">
        <v>0.1621811961044585</v>
      </c>
      <c r="W855" s="253">
        <v>0.79964352800748084</v>
      </c>
      <c r="X855" s="253">
        <v>0.69012118676590062</v>
      </c>
      <c r="Y855" s="253">
        <v>0.13996821784528354</v>
      </c>
      <c r="Z855" s="253">
        <v>7.6725082247920563E-3</v>
      </c>
      <c r="AA855" s="253">
        <v>0.15876381386634372</v>
      </c>
      <c r="AB855" s="253">
        <v>3.4742732976799934E-3</v>
      </c>
      <c r="AC855" s="253">
        <f t="shared" si="42"/>
        <v>4</v>
      </c>
      <c r="AD855" s="249">
        <v>83.138175590755196</v>
      </c>
      <c r="AF855" s="224">
        <v>0.174627</v>
      </c>
      <c r="AG855" s="224"/>
      <c r="AH855" s="224">
        <v>5.7682500000000001</v>
      </c>
      <c r="AI855" s="224">
        <v>0.87596099999999999</v>
      </c>
      <c r="AJ855" s="224">
        <v>0.22293099999999999</v>
      </c>
      <c r="AK855" s="224">
        <v>16.133900000000001</v>
      </c>
      <c r="AL855" s="224">
        <v>6.8254400000000004</v>
      </c>
      <c r="AM855" s="224">
        <v>1.6323799999999999</v>
      </c>
      <c r="AN855" s="224">
        <v>12.6356</v>
      </c>
      <c r="AO855" s="256"/>
      <c r="AP855" s="252" t="s">
        <v>435</v>
      </c>
      <c r="AQ855" s="252">
        <v>30</v>
      </c>
      <c r="AR855" s="252">
        <v>15</v>
      </c>
      <c r="AS855" s="256"/>
      <c r="AT855" s="256"/>
      <c r="AU855" s="256"/>
      <c r="AV855" s="256"/>
      <c r="AW855" s="256"/>
      <c r="AX855" s="256"/>
      <c r="AY855" s="256"/>
      <c r="AZ855" s="256"/>
      <c r="BA855" s="256"/>
      <c r="BB855" s="256"/>
      <c r="BC855" s="256"/>
      <c r="BD855" s="256"/>
      <c r="BE855" s="256"/>
      <c r="BF855" s="256"/>
      <c r="BG855" s="256"/>
      <c r="BH855" s="256"/>
      <c r="BI855" s="256"/>
      <c r="BJ855" s="256"/>
      <c r="BK855" s="256"/>
      <c r="BL855" s="256"/>
      <c r="BM855" s="256"/>
      <c r="BN855" s="256"/>
      <c r="BO855" s="256"/>
      <c r="BP855" s="256"/>
      <c r="BQ855" s="256"/>
    </row>
    <row r="856" spans="1:69" s="255" customFormat="1" ht="12.75">
      <c r="A856" s="249">
        <v>2346.9885393806389</v>
      </c>
      <c r="B856" s="252" t="s">
        <v>416</v>
      </c>
      <c r="C856" s="251" t="s">
        <v>487</v>
      </c>
      <c r="D856" s="249" t="s">
        <v>485</v>
      </c>
      <c r="E856" s="224">
        <v>52.0197</v>
      </c>
      <c r="F856" s="224">
        <v>0.55545900000000004</v>
      </c>
      <c r="G856" s="224">
        <v>2.2240199999999999</v>
      </c>
      <c r="H856" s="224">
        <v>0.48909000000000002</v>
      </c>
      <c r="I856" s="224">
        <v>8.6509900000000002</v>
      </c>
      <c r="J856" s="224">
        <v>0.225102</v>
      </c>
      <c r="K856" s="224">
        <v>19.527899999999999</v>
      </c>
      <c r="L856" s="224">
        <v>15.807499999999999</v>
      </c>
      <c r="M856" s="224">
        <v>0.18246899999999999</v>
      </c>
      <c r="N856" s="224">
        <v>99.682230000000004</v>
      </c>
      <c r="O856" s="276"/>
      <c r="P856" s="253">
        <v>1.9042229847087251</v>
      </c>
      <c r="Q856" s="253">
        <v>9.5777015291274914E-2</v>
      </c>
      <c r="R856" s="253">
        <v>1.7285031564817643E-4</v>
      </c>
      <c r="S856" s="253">
        <v>1.5290536254466244E-2</v>
      </c>
      <c r="T856" s="253">
        <v>1.4155139639815302E-2</v>
      </c>
      <c r="U856" s="253">
        <v>6.3818434116667433E-2</v>
      </c>
      <c r="V856" s="253">
        <v>0.14386793114796023</v>
      </c>
      <c r="W856" s="253">
        <v>0.76269510852544242</v>
      </c>
      <c r="X856" s="253">
        <v>0.30295356254324524</v>
      </c>
      <c r="Y856" s="253">
        <v>5.714642953626195E-2</v>
      </c>
      <c r="Z856" s="253">
        <v>6.9793512009557112E-3</v>
      </c>
      <c r="AA856" s="253">
        <v>0.61997017542974853</v>
      </c>
      <c r="AB856" s="253">
        <v>1.2950481289788589E-2</v>
      </c>
      <c r="AC856" s="253">
        <f t="shared" si="42"/>
        <v>4</v>
      </c>
      <c r="AD856" s="249">
        <v>84.130399668644117</v>
      </c>
      <c r="AF856" s="224">
        <v>0.17679900000000001</v>
      </c>
      <c r="AG856" s="224"/>
      <c r="AH856" s="224">
        <v>6.2695400000000001</v>
      </c>
      <c r="AI856" s="224">
        <v>0.43642500000000001</v>
      </c>
      <c r="AJ856" s="224">
        <v>0.26935999999999999</v>
      </c>
      <c r="AK856" s="224">
        <v>5.4086100000000004</v>
      </c>
      <c r="AL856" s="224">
        <v>5.1479999999999997</v>
      </c>
      <c r="AM856" s="224">
        <v>0.93468399999999996</v>
      </c>
      <c r="AN856" s="224">
        <v>5.99641</v>
      </c>
      <c r="AO856" s="256"/>
      <c r="AP856" s="252" t="s">
        <v>435</v>
      </c>
      <c r="AQ856" s="252">
        <v>30</v>
      </c>
      <c r="AR856" s="252">
        <v>15</v>
      </c>
      <c r="AS856" s="256"/>
      <c r="AT856" s="256"/>
      <c r="AU856" s="256"/>
      <c r="AV856" s="256"/>
      <c r="AW856" s="256"/>
      <c r="AX856" s="256"/>
      <c r="AY856" s="256"/>
      <c r="AZ856" s="256"/>
      <c r="BA856" s="256"/>
      <c r="BB856" s="256"/>
      <c r="BC856" s="256"/>
      <c r="BD856" s="256"/>
      <c r="BE856" s="256"/>
      <c r="BF856" s="256"/>
      <c r="BG856" s="256"/>
      <c r="BH856" s="256"/>
      <c r="BI856" s="256"/>
      <c r="BJ856" s="256"/>
      <c r="BK856" s="256"/>
      <c r="BL856" s="256"/>
      <c r="BM856" s="256"/>
      <c r="BN856" s="256"/>
      <c r="BO856" s="256"/>
      <c r="BP856" s="256"/>
      <c r="BQ856" s="256"/>
    </row>
    <row r="857" spans="1:69" s="255" customFormat="1" ht="12.75">
      <c r="A857" s="249">
        <v>2346.9885393806389</v>
      </c>
      <c r="B857" s="252" t="s">
        <v>416</v>
      </c>
      <c r="C857" s="251" t="s">
        <v>488</v>
      </c>
      <c r="D857" s="249" t="s">
        <v>485</v>
      </c>
      <c r="E857" s="224">
        <v>54.220399999999998</v>
      </c>
      <c r="F857" s="224">
        <v>0.22617100000000001</v>
      </c>
      <c r="G857" s="224">
        <v>1.1201300000000001</v>
      </c>
      <c r="H857" s="224">
        <v>0.35053000000000001</v>
      </c>
      <c r="I857" s="224">
        <v>11.4033</v>
      </c>
      <c r="J857" s="224">
        <v>0.28888599999999998</v>
      </c>
      <c r="K857" s="224">
        <v>27.883800000000001</v>
      </c>
      <c r="L857" s="224">
        <v>3.6672400000000001</v>
      </c>
      <c r="M857" s="224">
        <v>4.3463000000000002E-2</v>
      </c>
      <c r="N857" s="224">
        <v>99.203920000000025</v>
      </c>
      <c r="O857" s="276"/>
      <c r="P857" s="253">
        <v>1.9477389701287247</v>
      </c>
      <c r="Q857" s="253">
        <v>4.7423345485461656E-2</v>
      </c>
      <c r="R857" s="253" t="s">
        <v>462</v>
      </c>
      <c r="S857" s="253">
        <v>6.1097818484103636E-3</v>
      </c>
      <c r="T857" s="253">
        <v>9.9556276313283298E-3</v>
      </c>
      <c r="U857" s="253">
        <v>3.7950677473672201E-2</v>
      </c>
      <c r="V857" s="253">
        <v>0.16110409431129341</v>
      </c>
      <c r="W857" s="253">
        <v>0.78971750312110967</v>
      </c>
      <c r="X857" s="253">
        <v>0.70351880433876657</v>
      </c>
      <c r="Y857" s="253">
        <v>0.14351937161835887</v>
      </c>
      <c r="Z857" s="253">
        <v>8.7898258631748834E-3</v>
      </c>
      <c r="AA857" s="253">
        <v>0.14114484363496702</v>
      </c>
      <c r="AB857" s="253">
        <v>3.0271545447326537E-3</v>
      </c>
      <c r="AC857" s="253">
        <f t="shared" si="42"/>
        <v>3.9999999999999996</v>
      </c>
      <c r="AD857" s="249">
        <v>83.056327838330702</v>
      </c>
      <c r="AF857" s="224">
        <v>0.17544799999999999</v>
      </c>
      <c r="AG857" s="224"/>
      <c r="AH857" s="224">
        <v>5.10006</v>
      </c>
      <c r="AI857" s="224">
        <v>0.93094100000000002</v>
      </c>
      <c r="AJ857" s="224">
        <v>0.22306400000000001</v>
      </c>
      <c r="AK857" s="224">
        <v>18.643599999999999</v>
      </c>
      <c r="AL857" s="224">
        <v>6.1625699999999997</v>
      </c>
      <c r="AM857" s="224">
        <v>1.4127099999999999</v>
      </c>
      <c r="AN857" s="224">
        <v>10.785600000000001</v>
      </c>
      <c r="AO857" s="256"/>
      <c r="AP857" s="252" t="s">
        <v>435</v>
      </c>
      <c r="AQ857" s="252">
        <v>30</v>
      </c>
      <c r="AR857" s="252">
        <v>15</v>
      </c>
      <c r="AS857" s="256"/>
      <c r="AT857" s="256"/>
      <c r="AU857" s="256"/>
      <c r="AV857" s="256"/>
      <c r="AW857" s="256"/>
      <c r="AX857" s="256"/>
      <c r="AY857" s="256"/>
      <c r="AZ857" s="256"/>
      <c r="BA857" s="256"/>
      <c r="BB857" s="256"/>
      <c r="BC857" s="256"/>
      <c r="BD857" s="256"/>
      <c r="BE857" s="256"/>
      <c r="BF857" s="256"/>
      <c r="BG857" s="256"/>
      <c r="BH857" s="256"/>
      <c r="BI857" s="256"/>
      <c r="BJ857" s="256"/>
      <c r="BK857" s="256"/>
      <c r="BL857" s="256"/>
      <c r="BM857" s="256"/>
      <c r="BN857" s="256"/>
      <c r="BO857" s="256"/>
      <c r="BP857" s="256"/>
      <c r="BQ857" s="256"/>
    </row>
    <row r="858" spans="1:69" s="255" customFormat="1" ht="12.75">
      <c r="A858" s="249">
        <v>2346.9885393806389</v>
      </c>
      <c r="B858" s="252" t="s">
        <v>416</v>
      </c>
      <c r="C858" s="251" t="s">
        <v>489</v>
      </c>
      <c r="D858" s="249" t="s">
        <v>485</v>
      </c>
      <c r="E858" s="224">
        <v>50.558999999999997</v>
      </c>
      <c r="F858" s="224">
        <v>0.90862500000000002</v>
      </c>
      <c r="G858" s="224">
        <v>3.2974700000000001</v>
      </c>
      <c r="H858" s="224">
        <v>0.38604100000000002</v>
      </c>
      <c r="I858" s="224">
        <v>9.3532100000000007</v>
      </c>
      <c r="J858" s="224">
        <v>0.23586299999999999</v>
      </c>
      <c r="K858" s="224">
        <v>18.886500000000002</v>
      </c>
      <c r="L858" s="224">
        <v>15.2934</v>
      </c>
      <c r="M858" s="224">
        <v>0.188111</v>
      </c>
      <c r="N858" s="224">
        <v>99.108220000000003</v>
      </c>
      <c r="O858" s="276"/>
      <c r="P858" s="253">
        <v>1.8663145534963934</v>
      </c>
      <c r="Q858" s="253">
        <v>0.13368544650360659</v>
      </c>
      <c r="R858" s="253">
        <v>9.7719493528969359E-3</v>
      </c>
      <c r="S858" s="253">
        <v>2.5222713000215096E-2</v>
      </c>
      <c r="T858" s="253">
        <v>1.1266660664820474E-2</v>
      </c>
      <c r="U858" s="253">
        <v>7.566458317599789E-2</v>
      </c>
      <c r="V858" s="253">
        <v>0.14938983463732888</v>
      </c>
      <c r="W858" s="253">
        <v>0.72868425916874058</v>
      </c>
      <c r="X858" s="253">
        <v>0.31062882733921243</v>
      </c>
      <c r="Y858" s="253">
        <v>6.3682985553618815E-2</v>
      </c>
      <c r="Z858" s="253">
        <v>7.3744888710442352E-3</v>
      </c>
      <c r="AA858" s="253">
        <v>0.60485052554558449</v>
      </c>
      <c r="AB858" s="253">
        <v>1.3463172690540079E-2</v>
      </c>
      <c r="AC858" s="253">
        <f t="shared" si="42"/>
        <v>4</v>
      </c>
      <c r="AD858" s="249">
        <v>82.986648200747055</v>
      </c>
      <c r="AF858" s="224">
        <v>0.179702</v>
      </c>
      <c r="AG858" s="224"/>
      <c r="AH858" s="224">
        <v>6.1221300000000003</v>
      </c>
      <c r="AI858" s="224">
        <v>0.44312200000000002</v>
      </c>
      <c r="AJ858" s="224">
        <v>0.27430599999999999</v>
      </c>
      <c r="AK858" s="224">
        <v>5.2368100000000002</v>
      </c>
      <c r="AL858" s="224">
        <v>6.1759700000000004</v>
      </c>
      <c r="AM858" s="224">
        <v>0.74987000000000004</v>
      </c>
      <c r="AN858" s="224">
        <v>4.31074</v>
      </c>
      <c r="AO858" s="256"/>
      <c r="AP858" s="252" t="s">
        <v>435</v>
      </c>
      <c r="AQ858" s="252">
        <v>30</v>
      </c>
      <c r="AR858" s="252">
        <v>15</v>
      </c>
      <c r="AS858" s="256"/>
      <c r="AT858" s="256"/>
      <c r="AU858" s="256"/>
      <c r="AV858" s="256"/>
      <c r="AW858" s="256"/>
      <c r="AX858" s="256"/>
      <c r="AY858" s="256"/>
      <c r="AZ858" s="256"/>
      <c r="BA858" s="256"/>
      <c r="BB858" s="256"/>
      <c r="BC858" s="256"/>
      <c r="BD858" s="256"/>
      <c r="BE858" s="256"/>
      <c r="BF858" s="256"/>
      <c r="BG858" s="256"/>
      <c r="BH858" s="256"/>
      <c r="BI858" s="256"/>
      <c r="BJ858" s="256"/>
      <c r="BK858" s="256"/>
      <c r="BL858" s="256"/>
      <c r="BM858" s="256"/>
      <c r="BN858" s="256"/>
      <c r="BO858" s="256"/>
      <c r="BP858" s="256"/>
      <c r="BQ858" s="256"/>
    </row>
    <row r="859" spans="1:69" s="255" customFormat="1" ht="12.75">
      <c r="A859" s="249">
        <v>2346.9885393806389</v>
      </c>
      <c r="B859" s="252" t="s">
        <v>416</v>
      </c>
      <c r="C859" s="251" t="s">
        <v>490</v>
      </c>
      <c r="D859" s="249" t="s">
        <v>485</v>
      </c>
      <c r="E859" s="224">
        <v>54.0672</v>
      </c>
      <c r="F859" s="224">
        <v>0.19520499999999999</v>
      </c>
      <c r="G859" s="224">
        <v>0.97920499999999999</v>
      </c>
      <c r="H859" s="224">
        <v>0.29774800000000001</v>
      </c>
      <c r="I859" s="224">
        <v>11.391299999999999</v>
      </c>
      <c r="J859" s="224">
        <v>0.28619299999999998</v>
      </c>
      <c r="K859" s="224">
        <v>27.561</v>
      </c>
      <c r="L859" s="224">
        <v>3.9035799999999998</v>
      </c>
      <c r="M859" s="224">
        <v>5.4688000000000001E-2</v>
      </c>
      <c r="N859" s="224">
        <v>98.736119000000002</v>
      </c>
      <c r="O859" s="276"/>
      <c r="P859" s="253">
        <v>1.9528082932397333</v>
      </c>
      <c r="Q859" s="253">
        <v>4.168262648267107E-2</v>
      </c>
      <c r="R859" s="253" t="s">
        <v>462</v>
      </c>
      <c r="S859" s="253">
        <v>5.3019718591202931E-3</v>
      </c>
      <c r="T859" s="253">
        <v>8.5025657626887526E-3</v>
      </c>
      <c r="U859" s="253">
        <v>3.7423976454608265E-2</v>
      </c>
      <c r="V859" s="253">
        <v>0.16342374647060834</v>
      </c>
      <c r="W859" s="253">
        <v>0.7908568197305702</v>
      </c>
      <c r="X859" s="253">
        <v>0.69312728198747509</v>
      </c>
      <c r="Y859" s="253">
        <v>0.1432287796948796</v>
      </c>
      <c r="Z859" s="253">
        <v>8.7552888358761755E-3</v>
      </c>
      <c r="AA859" s="253">
        <v>0.15105895058409263</v>
      </c>
      <c r="AB859" s="253">
        <v>3.8296988976764903E-3</v>
      </c>
      <c r="AC859" s="253">
        <f t="shared" si="42"/>
        <v>4.0000000000000009</v>
      </c>
      <c r="AD859" s="249">
        <v>82.874664720338046</v>
      </c>
      <c r="AF859" s="224">
        <v>0.17557300000000001</v>
      </c>
      <c r="AG859" s="224"/>
      <c r="AH859" s="224">
        <v>5.1888399999999999</v>
      </c>
      <c r="AI859" s="224">
        <v>0.89918399999999998</v>
      </c>
      <c r="AJ859" s="224">
        <v>0.22448399999999999</v>
      </c>
      <c r="AK859" s="224">
        <v>14.801299999999999</v>
      </c>
      <c r="AL859" s="224">
        <v>7.1684799999999997</v>
      </c>
      <c r="AM859" s="224">
        <v>1.53468</v>
      </c>
      <c r="AN859" s="224">
        <v>12.9133</v>
      </c>
      <c r="AO859" s="256"/>
      <c r="AP859" s="252" t="s">
        <v>435</v>
      </c>
      <c r="AQ859" s="252">
        <v>30</v>
      </c>
      <c r="AR859" s="252">
        <v>15</v>
      </c>
      <c r="AS859" s="256"/>
      <c r="AT859" s="256"/>
      <c r="AU859" s="256"/>
      <c r="AV859" s="256"/>
      <c r="AW859" s="256"/>
      <c r="AX859" s="256"/>
      <c r="AY859" s="256"/>
      <c r="AZ859" s="256"/>
      <c r="BA859" s="256"/>
      <c r="BB859" s="256"/>
      <c r="BC859" s="256"/>
      <c r="BD859" s="256"/>
      <c r="BE859" s="256"/>
      <c r="BF859" s="256"/>
      <c r="BG859" s="256"/>
      <c r="BH859" s="256"/>
      <c r="BI859" s="256"/>
      <c r="BJ859" s="256"/>
      <c r="BK859" s="256"/>
      <c r="BL859" s="256"/>
      <c r="BM859" s="256"/>
      <c r="BN859" s="256"/>
      <c r="BO859" s="256"/>
      <c r="BP859" s="256"/>
      <c r="BQ859" s="256"/>
    </row>
    <row r="860" spans="1:69" s="255" customFormat="1" ht="12.75">
      <c r="A860" s="249">
        <v>2346.9885393806389</v>
      </c>
      <c r="B860" s="252" t="s">
        <v>416</v>
      </c>
      <c r="C860" s="251" t="s">
        <v>491</v>
      </c>
      <c r="D860" s="249" t="s">
        <v>485</v>
      </c>
      <c r="E860" s="224">
        <v>50.884799999999998</v>
      </c>
      <c r="F860" s="224">
        <v>0.78305999999999998</v>
      </c>
      <c r="G860" s="224">
        <v>2.83656</v>
      </c>
      <c r="H860" s="224">
        <v>0.89222800000000002</v>
      </c>
      <c r="I860" s="224">
        <v>7.6456400000000002</v>
      </c>
      <c r="J860" s="224">
        <v>0.19540399999999999</v>
      </c>
      <c r="K860" s="224">
        <v>18.256900000000002</v>
      </c>
      <c r="L860" s="224">
        <v>17.703199999999999</v>
      </c>
      <c r="M860" s="224">
        <v>0.208673</v>
      </c>
      <c r="N860" s="224">
        <v>99.406465000000011</v>
      </c>
      <c r="O860" s="276"/>
      <c r="P860" s="253">
        <v>1.8729955850489428</v>
      </c>
      <c r="Q860" s="253">
        <v>0.12305418228903116</v>
      </c>
      <c r="R860" s="253" t="s">
        <v>462</v>
      </c>
      <c r="S860" s="253">
        <v>2.1675267754826248E-2</v>
      </c>
      <c r="T860" s="253">
        <v>2.596569461750442E-2</v>
      </c>
      <c r="U860" s="253">
        <v>7.6530718251799357E-2</v>
      </c>
      <c r="V860" s="253">
        <v>0.12038975927373269</v>
      </c>
      <c r="W860" s="253">
        <v>0.75938879276416305</v>
      </c>
      <c r="X860" s="253">
        <v>0.24241867360114525</v>
      </c>
      <c r="Y860" s="253">
        <v>3.8431862619498929E-2</v>
      </c>
      <c r="Z860" s="253">
        <v>6.0921118833174E-3</v>
      </c>
      <c r="AA860" s="253">
        <v>0.69816505113016469</v>
      </c>
      <c r="AB860" s="253">
        <v>1.4892300765873737E-2</v>
      </c>
      <c r="AC860" s="253">
        <f t="shared" si="42"/>
        <v>3.9999999999999996</v>
      </c>
      <c r="AD860" s="249">
        <v>86.315901996602989</v>
      </c>
      <c r="AF860" s="224">
        <v>0.17848600000000001</v>
      </c>
      <c r="AG860" s="224"/>
      <c r="AH860" s="224">
        <v>7.1591800000000001</v>
      </c>
      <c r="AI860" s="224">
        <v>0.41173700000000002</v>
      </c>
      <c r="AJ860" s="224">
        <v>0.27879700000000002</v>
      </c>
      <c r="AK860" s="224">
        <v>4.8560600000000003</v>
      </c>
      <c r="AL860" s="224">
        <v>3.3624000000000001</v>
      </c>
      <c r="AM860" s="224">
        <v>0.811141</v>
      </c>
      <c r="AN860" s="224">
        <v>4.6280400000000004</v>
      </c>
      <c r="AO860" s="256"/>
      <c r="AP860" s="252" t="s">
        <v>435</v>
      </c>
      <c r="AQ860" s="252">
        <v>30</v>
      </c>
      <c r="AR860" s="252">
        <v>15</v>
      </c>
      <c r="AS860" s="256"/>
      <c r="AT860" s="256"/>
      <c r="AU860" s="256"/>
      <c r="AV860" s="256"/>
      <c r="AW860" s="256"/>
      <c r="AX860" s="256"/>
      <c r="AY860" s="256"/>
      <c r="AZ860" s="256"/>
      <c r="BA860" s="256"/>
      <c r="BB860" s="256"/>
      <c r="BC860" s="256"/>
      <c r="BD860" s="256"/>
      <c r="BE860" s="256"/>
      <c r="BF860" s="256"/>
      <c r="BG860" s="256"/>
      <c r="BH860" s="256"/>
      <c r="BI860" s="256"/>
      <c r="BJ860" s="256"/>
      <c r="BK860" s="256"/>
      <c r="BL860" s="256"/>
      <c r="BM860" s="256"/>
      <c r="BN860" s="256"/>
      <c r="BO860" s="256"/>
      <c r="BP860" s="256"/>
      <c r="BQ860" s="256"/>
    </row>
    <row r="861" spans="1:69" s="255" customFormat="1" ht="13.5" thickBot="1">
      <c r="A861" s="257"/>
      <c r="B861" s="257"/>
      <c r="C861" s="259"/>
      <c r="D861" s="260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76"/>
      <c r="P861" s="262"/>
      <c r="Q861" s="262"/>
      <c r="R861" s="262"/>
      <c r="S861" s="262"/>
      <c r="T861" s="262"/>
      <c r="U861" s="262"/>
      <c r="V861" s="262"/>
      <c r="W861" s="262"/>
      <c r="X861" s="262"/>
      <c r="Y861" s="262"/>
      <c r="Z861" s="262"/>
      <c r="AA861" s="262"/>
      <c r="AB861" s="262"/>
      <c r="AC861" s="262"/>
      <c r="AD861" s="260"/>
      <c r="AF861" s="261"/>
      <c r="AG861" s="261"/>
      <c r="AH861" s="261"/>
      <c r="AI861" s="261"/>
      <c r="AJ861" s="261"/>
      <c r="AK861" s="261"/>
      <c r="AL861" s="261"/>
      <c r="AM861" s="261"/>
      <c r="AN861" s="261"/>
      <c r="AO861" s="263"/>
      <c r="AP861" s="257"/>
      <c r="AQ861" s="257"/>
      <c r="AR861" s="257"/>
      <c r="AS861" s="256"/>
      <c r="AT861" s="256"/>
      <c r="AU861" s="256"/>
      <c r="AV861" s="256"/>
      <c r="AW861" s="256"/>
      <c r="AX861" s="256"/>
      <c r="AY861" s="256"/>
      <c r="AZ861" s="256"/>
      <c r="BA861" s="256"/>
      <c r="BB861" s="256"/>
      <c r="BC861" s="256"/>
      <c r="BD861" s="256"/>
      <c r="BE861" s="256"/>
      <c r="BF861" s="256"/>
      <c r="BG861" s="256"/>
      <c r="BH861" s="256"/>
      <c r="BI861" s="256"/>
      <c r="BJ861" s="256"/>
      <c r="BK861" s="256"/>
      <c r="BL861" s="256"/>
      <c r="BM861" s="256"/>
      <c r="BN861" s="256"/>
      <c r="BO861" s="256"/>
      <c r="BP861" s="256"/>
      <c r="BQ861" s="256"/>
    </row>
    <row r="862" spans="1:69" s="255" customFormat="1" ht="12.75">
      <c r="A862" s="252"/>
      <c r="B862" s="252"/>
      <c r="C862" s="251"/>
      <c r="D862" s="249"/>
      <c r="E862" s="224"/>
      <c r="F862" s="224"/>
      <c r="G862" s="224"/>
      <c r="H862" s="224"/>
      <c r="I862" s="224"/>
      <c r="J862" s="224"/>
      <c r="K862" s="224"/>
      <c r="L862" s="224"/>
      <c r="M862" s="224"/>
      <c r="N862" s="224"/>
      <c r="O862" s="276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  <c r="AB862" s="253"/>
      <c r="AC862" s="253"/>
      <c r="AD862" s="249"/>
      <c r="AF862" s="224"/>
      <c r="AG862" s="224"/>
      <c r="AH862" s="224"/>
      <c r="AI862" s="224"/>
      <c r="AJ862" s="224"/>
      <c r="AK862" s="224"/>
      <c r="AL862" s="224"/>
      <c r="AM862" s="224"/>
      <c r="AN862" s="224"/>
      <c r="AO862" s="256"/>
      <c r="AP862" s="252"/>
      <c r="AQ862" s="252"/>
      <c r="AR862" s="252"/>
      <c r="AS862" s="256"/>
      <c r="AT862" s="256"/>
      <c r="AU862" s="256"/>
      <c r="AV862" s="256"/>
      <c r="AW862" s="256"/>
      <c r="AX862" s="256"/>
      <c r="AY862" s="256"/>
      <c r="AZ862" s="256"/>
      <c r="BA862" s="256"/>
      <c r="BB862" s="256"/>
      <c r="BC862" s="256"/>
      <c r="BD862" s="256"/>
      <c r="BE862" s="256"/>
      <c r="BF862" s="256"/>
      <c r="BG862" s="256"/>
      <c r="BH862" s="256"/>
      <c r="BI862" s="256"/>
      <c r="BJ862" s="256"/>
      <c r="BK862" s="256"/>
      <c r="BL862" s="256"/>
      <c r="BM862" s="256"/>
      <c r="BN862" s="256"/>
      <c r="BO862" s="256"/>
      <c r="BP862" s="256"/>
      <c r="BQ862" s="256"/>
    </row>
    <row r="863" spans="1:69" s="255" customFormat="1" ht="12.75">
      <c r="A863" s="249">
        <v>2353.0846135089</v>
      </c>
      <c r="B863" s="252" t="s">
        <v>253</v>
      </c>
      <c r="C863" s="251" t="s">
        <v>465</v>
      </c>
      <c r="D863" s="249">
        <v>0</v>
      </c>
      <c r="E863" s="224">
        <v>55.193620000000003</v>
      </c>
      <c r="F863" s="224">
        <v>0.33889999999999998</v>
      </c>
      <c r="G863" s="224">
        <v>0.96960000000000002</v>
      </c>
      <c r="H863" s="224">
        <v>0.10009999999999999</v>
      </c>
      <c r="I863" s="224">
        <v>13.750830000000001</v>
      </c>
      <c r="J863" s="224">
        <v>0.24970000000000001</v>
      </c>
      <c r="K863" s="224">
        <v>28.03077</v>
      </c>
      <c r="L863" s="224">
        <v>2.2999999999999998</v>
      </c>
      <c r="M863" s="224">
        <v>4.2900000000000001E-2</v>
      </c>
      <c r="N863" s="224">
        <v>100.97642</v>
      </c>
      <c r="O863" s="276"/>
      <c r="P863" s="253">
        <v>1.9586761315945986</v>
      </c>
      <c r="Q863" s="253">
        <v>4.0552915371859358E-2</v>
      </c>
      <c r="R863" s="253" t="s">
        <v>462</v>
      </c>
      <c r="S863" s="253">
        <v>9.0441148732346866E-3</v>
      </c>
      <c r="T863" s="253">
        <v>2.8085570131604308E-3</v>
      </c>
      <c r="U863" s="253">
        <v>2.414977332386492E-2</v>
      </c>
      <c r="V863" s="253">
        <v>0.19841638492917602</v>
      </c>
      <c r="W863" s="253">
        <v>0.76635212289410626</v>
      </c>
      <c r="X863" s="253">
        <v>0.7165665208907871</v>
      </c>
      <c r="Y863" s="253">
        <v>0.18552638452868603</v>
      </c>
      <c r="Z863" s="253">
        <v>7.5054724202549532E-3</v>
      </c>
      <c r="AA863" s="253">
        <v>8.7449883515719112E-2</v>
      </c>
      <c r="AB863" s="253">
        <v>2.9517386445528796E-3</v>
      </c>
      <c r="AC863" s="253">
        <f t="shared" ref="AC863:AC890" si="43">SUM(P863:AB863)</f>
        <v>4.0000000000000009</v>
      </c>
      <c r="AD863" s="249">
        <v>78.419348035551678</v>
      </c>
      <c r="AF863" s="252">
        <v>0.04</v>
      </c>
      <c r="AG863" s="252">
        <v>0.75</v>
      </c>
      <c r="AH863" s="252">
        <v>0.25</v>
      </c>
      <c r="AI863" s="252">
        <v>3.65</v>
      </c>
      <c r="AJ863" s="252">
        <v>0.13</v>
      </c>
      <c r="AK863" s="252">
        <v>2.82</v>
      </c>
      <c r="AL863" s="252">
        <v>7.0000000000000007E-2</v>
      </c>
      <c r="AM863" s="252">
        <v>0.1</v>
      </c>
      <c r="AN863" s="252">
        <v>3.22</v>
      </c>
      <c r="AO863" s="256"/>
      <c r="AP863" s="483" t="s">
        <v>1697</v>
      </c>
      <c r="AQ863" s="252">
        <v>30</v>
      </c>
      <c r="AR863" s="252">
        <v>15</v>
      </c>
      <c r="AS863" s="256"/>
      <c r="AT863" s="256"/>
      <c r="AU863" s="256"/>
      <c r="AV863" s="256"/>
      <c r="AW863" s="256"/>
      <c r="AX863" s="256"/>
      <c r="AY863" s="256"/>
      <c r="AZ863" s="256"/>
      <c r="BA863" s="256"/>
      <c r="BB863" s="256"/>
      <c r="BC863" s="256"/>
      <c r="BD863" s="256"/>
      <c r="BE863" s="256"/>
      <c r="BF863" s="256"/>
      <c r="BG863" s="256"/>
      <c r="BH863" s="256"/>
      <c r="BI863" s="256"/>
      <c r="BJ863" s="256"/>
      <c r="BK863" s="256"/>
      <c r="BL863" s="256"/>
      <c r="BM863" s="256"/>
      <c r="BN863" s="256"/>
      <c r="BO863" s="256"/>
      <c r="BP863" s="256"/>
      <c r="BQ863" s="256"/>
    </row>
    <row r="864" spans="1:69" s="255" customFormat="1" ht="12.75">
      <c r="A864" s="249">
        <v>2353.0846135089</v>
      </c>
      <c r="B864" s="252" t="s">
        <v>253</v>
      </c>
      <c r="C864" s="251" t="s">
        <v>465</v>
      </c>
      <c r="D864" s="249">
        <v>3.9666822284164085</v>
      </c>
      <c r="E864" s="224">
        <v>55.183619999999998</v>
      </c>
      <c r="F864" s="224">
        <v>0.30080000000000001</v>
      </c>
      <c r="G864" s="224">
        <v>0.87480000000000002</v>
      </c>
      <c r="H864" s="224">
        <v>0.12970000000000001</v>
      </c>
      <c r="I864" s="224">
        <v>13.57095</v>
      </c>
      <c r="J864" s="224">
        <v>0.22750000000000001</v>
      </c>
      <c r="K864" s="224">
        <v>28.060449999999999</v>
      </c>
      <c r="L864" s="224">
        <v>2.31</v>
      </c>
      <c r="M864" s="224">
        <v>1.83E-2</v>
      </c>
      <c r="N864" s="224">
        <v>100.67612000000001</v>
      </c>
      <c r="O864" s="276"/>
      <c r="P864" s="253">
        <v>1.9633543216978355</v>
      </c>
      <c r="Q864" s="253">
        <v>3.6645678302164475E-2</v>
      </c>
      <c r="R864" s="253">
        <v>3.6320582155635606E-5</v>
      </c>
      <c r="S864" s="253">
        <v>8.0479835012589943E-3</v>
      </c>
      <c r="T864" s="253">
        <v>3.6484121002966969E-3</v>
      </c>
      <c r="U864" s="253">
        <v>1.8127347972175301E-2</v>
      </c>
      <c r="V864" s="253">
        <v>0.19965464009368322</v>
      </c>
      <c r="W864" s="253">
        <v>0.77048529575042957</v>
      </c>
      <c r="X864" s="253">
        <v>0.71781878756269846</v>
      </c>
      <c r="Y864" s="253">
        <v>0.18600725085055553</v>
      </c>
      <c r="Z864" s="253">
        <v>6.8557604845833533E-3</v>
      </c>
      <c r="AA864" s="253">
        <v>8.8055831747183427E-2</v>
      </c>
      <c r="AB864" s="253">
        <v>1.2623693549791953E-3</v>
      </c>
      <c r="AC864" s="253">
        <f t="shared" si="43"/>
        <v>3.9999999999999987</v>
      </c>
      <c r="AD864" s="249">
        <v>78.659126684057512</v>
      </c>
      <c r="AF864" s="252">
        <v>0.04</v>
      </c>
      <c r="AG864" s="252">
        <v>0.83</v>
      </c>
      <c r="AH864" s="252">
        <v>0.27</v>
      </c>
      <c r="AI864" s="252">
        <v>2.82</v>
      </c>
      <c r="AJ864" s="252">
        <v>0.14000000000000001</v>
      </c>
      <c r="AK864" s="252">
        <v>3.06</v>
      </c>
      <c r="AL864" s="252">
        <v>7.0000000000000007E-2</v>
      </c>
      <c r="AM864" s="252">
        <v>0.1</v>
      </c>
      <c r="AN864" s="252">
        <v>7.52</v>
      </c>
      <c r="AO864" s="256"/>
      <c r="AP864" s="483" t="s">
        <v>1697</v>
      </c>
      <c r="AQ864" s="252">
        <v>30</v>
      </c>
      <c r="AR864" s="252">
        <v>15</v>
      </c>
      <c r="AS864" s="256"/>
      <c r="AT864" s="256"/>
      <c r="AU864" s="256"/>
      <c r="AV864" s="256"/>
      <c r="AW864" s="256"/>
      <c r="AX864" s="256"/>
      <c r="AY864" s="256"/>
      <c r="AZ864" s="256"/>
      <c r="BA864" s="256"/>
      <c r="BB864" s="256"/>
      <c r="BC864" s="256"/>
      <c r="BD864" s="256"/>
      <c r="BE864" s="256"/>
      <c r="BF864" s="256"/>
      <c r="BG864" s="256"/>
      <c r="BH864" s="256"/>
      <c r="BI864" s="256"/>
      <c r="BJ864" s="256"/>
      <c r="BK864" s="256"/>
      <c r="BL864" s="256"/>
      <c r="BM864" s="256"/>
      <c r="BN864" s="256"/>
      <c r="BO864" s="256"/>
      <c r="BP864" s="256"/>
      <c r="BQ864" s="256"/>
    </row>
    <row r="865" spans="1:69" s="255" customFormat="1" ht="12.75">
      <c r="A865" s="249">
        <v>2353.0846135089</v>
      </c>
      <c r="B865" s="252" t="s">
        <v>253</v>
      </c>
      <c r="C865" s="251" t="s">
        <v>465</v>
      </c>
      <c r="D865" s="249">
        <v>7.9326822284164091</v>
      </c>
      <c r="E865" s="224">
        <v>55.173630000000003</v>
      </c>
      <c r="F865" s="224">
        <v>0.31480000000000002</v>
      </c>
      <c r="G865" s="224">
        <v>1.1901999999999999</v>
      </c>
      <c r="H865" s="224">
        <v>0.22950000000000001</v>
      </c>
      <c r="I865" s="224">
        <v>13.06129</v>
      </c>
      <c r="J865" s="224">
        <v>0.26550000000000001</v>
      </c>
      <c r="K865" s="224">
        <v>28.297920000000001</v>
      </c>
      <c r="L865" s="224">
        <v>2.52</v>
      </c>
      <c r="M865" s="224">
        <v>3.0300000000000001E-2</v>
      </c>
      <c r="N865" s="224">
        <v>101.08314</v>
      </c>
      <c r="O865" s="276"/>
      <c r="P865" s="253">
        <v>1.9515527343816221</v>
      </c>
      <c r="Q865" s="253">
        <v>4.8447265618377866E-2</v>
      </c>
      <c r="R865" s="253">
        <v>1.1690374462540731E-3</v>
      </c>
      <c r="S865" s="253">
        <v>8.3734456528881205E-3</v>
      </c>
      <c r="T865" s="253">
        <v>6.4181052973543169E-3</v>
      </c>
      <c r="U865" s="253">
        <v>2.6191196523029703E-2</v>
      </c>
      <c r="V865" s="253">
        <v>0.18624577705849318</v>
      </c>
      <c r="W865" s="253">
        <v>0.77160243802198047</v>
      </c>
      <c r="X865" s="253">
        <v>0.72054519066056499</v>
      </c>
      <c r="Y865" s="253">
        <v>0.17392181818963379</v>
      </c>
      <c r="Z865" s="253">
        <v>7.9542456237707108E-3</v>
      </c>
      <c r="AA865" s="253">
        <v>9.5500780571994237E-2</v>
      </c>
      <c r="AB865" s="253">
        <v>2.0779649540362244E-3</v>
      </c>
      <c r="AC865" s="253">
        <f t="shared" si="43"/>
        <v>4</v>
      </c>
      <c r="AD865" s="249">
        <v>79.432660566694139</v>
      </c>
      <c r="AF865" s="252">
        <v>0.04</v>
      </c>
      <c r="AG865" s="252">
        <v>0.79</v>
      </c>
      <c r="AH865" s="252">
        <v>0.22</v>
      </c>
      <c r="AI865" s="252">
        <v>1.76</v>
      </c>
      <c r="AJ865" s="252">
        <v>0.14000000000000001</v>
      </c>
      <c r="AK865" s="252">
        <v>2.67</v>
      </c>
      <c r="AL865" s="252">
        <v>7.0000000000000007E-2</v>
      </c>
      <c r="AM865" s="252">
        <v>0.1</v>
      </c>
      <c r="AN865" s="252">
        <v>4.5599999999999996</v>
      </c>
      <c r="AO865" s="256"/>
      <c r="AP865" s="483" t="s">
        <v>1697</v>
      </c>
      <c r="AQ865" s="252">
        <v>30</v>
      </c>
      <c r="AR865" s="252">
        <v>15</v>
      </c>
      <c r="AS865" s="256"/>
      <c r="AT865" s="256"/>
      <c r="AU865" s="256"/>
      <c r="AV865" s="256"/>
      <c r="AW865" s="256"/>
      <c r="AX865" s="256"/>
      <c r="AY865" s="256"/>
      <c r="AZ865" s="256"/>
      <c r="BA865" s="256"/>
      <c r="BB865" s="256"/>
      <c r="BC865" s="256"/>
      <c r="BD865" s="256"/>
      <c r="BE865" s="256"/>
      <c r="BF865" s="256"/>
      <c r="BG865" s="256"/>
      <c r="BH865" s="256"/>
      <c r="BI865" s="256"/>
      <c r="BJ865" s="256"/>
      <c r="BK865" s="256"/>
      <c r="BL865" s="256"/>
      <c r="BM865" s="256"/>
      <c r="BN865" s="256"/>
      <c r="BO865" s="256"/>
      <c r="BP865" s="256"/>
      <c r="BQ865" s="256"/>
    </row>
    <row r="866" spans="1:69" s="255" customFormat="1" ht="12.75">
      <c r="A866" s="249">
        <v>2353.0846135089</v>
      </c>
      <c r="B866" s="252" t="s">
        <v>253</v>
      </c>
      <c r="C866" s="251" t="s">
        <v>465</v>
      </c>
      <c r="D866" s="249">
        <v>11.898682228416408</v>
      </c>
      <c r="E866" s="224">
        <v>55.183619999999998</v>
      </c>
      <c r="F866" s="224">
        <v>0.31219999999999998</v>
      </c>
      <c r="G866" s="224">
        <v>1.3904000000000001</v>
      </c>
      <c r="H866" s="224">
        <v>0.42470000000000002</v>
      </c>
      <c r="I866" s="224">
        <v>11.27248</v>
      </c>
      <c r="J866" s="224">
        <v>0.1883</v>
      </c>
      <c r="K866" s="224">
        <v>29.30714</v>
      </c>
      <c r="L866" s="224">
        <v>2.41</v>
      </c>
      <c r="M866" s="224">
        <v>2.7300000000000001E-2</v>
      </c>
      <c r="N866" s="224">
        <v>100.51613999999999</v>
      </c>
      <c r="O866" s="276"/>
      <c r="P866" s="253">
        <v>1.9481539911340033</v>
      </c>
      <c r="Q866" s="253">
        <v>5.1846008865996662E-2</v>
      </c>
      <c r="R866" s="253">
        <v>6.0046857467082049E-3</v>
      </c>
      <c r="S866" s="253">
        <v>8.2883244623280679E-3</v>
      </c>
      <c r="T866" s="253">
        <v>1.1854159655872699E-2</v>
      </c>
      <c r="U866" s="253">
        <v>1.9279141455116999E-2</v>
      </c>
      <c r="V866" s="253">
        <v>0.16125852505694427</v>
      </c>
      <c r="W866" s="253">
        <v>0.79331516362302978</v>
      </c>
      <c r="X866" s="253">
        <v>0.74907796089327738</v>
      </c>
      <c r="Y866" s="253">
        <v>0.15226635348131728</v>
      </c>
      <c r="Z866" s="253">
        <v>5.630528425805725E-3</v>
      </c>
      <c r="AA866" s="253">
        <v>9.1156530283242415E-2</v>
      </c>
      <c r="AB866" s="253">
        <v>1.8686269163570881E-3</v>
      </c>
      <c r="AC866" s="253">
        <f t="shared" si="43"/>
        <v>4</v>
      </c>
      <c r="AD866" s="249">
        <v>82.252318324620859</v>
      </c>
      <c r="AF866" s="252">
        <v>0.04</v>
      </c>
      <c r="AG866" s="252">
        <v>0.8</v>
      </c>
      <c r="AH866" s="252">
        <v>0.19</v>
      </c>
      <c r="AI866" s="252">
        <v>1.1599999999999999</v>
      </c>
      <c r="AJ866" s="252">
        <v>0.15</v>
      </c>
      <c r="AK866" s="252">
        <v>3.67</v>
      </c>
      <c r="AL866" s="252">
        <v>7.0000000000000007E-2</v>
      </c>
      <c r="AM866" s="252">
        <v>0.1</v>
      </c>
      <c r="AN866" s="252">
        <v>4.95</v>
      </c>
      <c r="AO866" s="256"/>
      <c r="AP866" s="483" t="s">
        <v>1697</v>
      </c>
      <c r="AQ866" s="252">
        <v>30</v>
      </c>
      <c r="AR866" s="252">
        <v>15</v>
      </c>
      <c r="AS866" s="256"/>
      <c r="AT866" s="256"/>
      <c r="AU866" s="256"/>
      <c r="AV866" s="256"/>
      <c r="AW866" s="256"/>
      <c r="AX866" s="256"/>
      <c r="AY866" s="256"/>
      <c r="AZ866" s="256"/>
      <c r="BA866" s="256"/>
      <c r="BB866" s="256"/>
      <c r="BC866" s="256"/>
      <c r="BD866" s="256"/>
      <c r="BE866" s="256"/>
      <c r="BF866" s="256"/>
      <c r="BG866" s="256"/>
      <c r="BH866" s="256"/>
      <c r="BI866" s="256"/>
      <c r="BJ866" s="256"/>
      <c r="BK866" s="256"/>
      <c r="BL866" s="256"/>
      <c r="BM866" s="256"/>
      <c r="BN866" s="256"/>
      <c r="BO866" s="256"/>
      <c r="BP866" s="256"/>
      <c r="BQ866" s="256"/>
    </row>
    <row r="867" spans="1:69" s="255" customFormat="1" ht="12.75">
      <c r="A867" s="249">
        <v>2353.0846135089</v>
      </c>
      <c r="B867" s="252" t="s">
        <v>253</v>
      </c>
      <c r="C867" s="251" t="s">
        <v>465</v>
      </c>
      <c r="D867" s="249">
        <v>15.86468222841641</v>
      </c>
      <c r="E867" s="224">
        <v>55.13364</v>
      </c>
      <c r="F867" s="224">
        <v>0.30599999999999999</v>
      </c>
      <c r="G867" s="224">
        <v>1.6616</v>
      </c>
      <c r="H867" s="224">
        <v>0.52749999999999997</v>
      </c>
      <c r="I867" s="224">
        <v>10.632910000000001</v>
      </c>
      <c r="J867" s="224">
        <v>0.22020000000000001</v>
      </c>
      <c r="K867" s="224">
        <v>29.83154</v>
      </c>
      <c r="L867" s="224">
        <v>2.41</v>
      </c>
      <c r="M867" s="224">
        <v>2.46E-2</v>
      </c>
      <c r="N867" s="224">
        <v>100.74799000000002</v>
      </c>
      <c r="O867" s="276"/>
      <c r="P867" s="253">
        <v>1.9358828952567131</v>
      </c>
      <c r="Q867" s="253">
        <v>6.4117104743286912E-2</v>
      </c>
      <c r="R867" s="253">
        <v>4.6442813503637659E-3</v>
      </c>
      <c r="S867" s="253">
        <v>8.079874070342663E-3</v>
      </c>
      <c r="T867" s="253">
        <v>1.4644019396871641E-2</v>
      </c>
      <c r="U867" s="253">
        <v>3.0343784238102245E-2</v>
      </c>
      <c r="V867" s="253">
        <v>0.14408985947000752</v>
      </c>
      <c r="W867" s="253">
        <v>0.79819818147431176</v>
      </c>
      <c r="X867" s="253">
        <v>0.7633185269623064</v>
      </c>
      <c r="Y867" s="253">
        <v>0.13779342252785071</v>
      </c>
      <c r="Z867" s="253">
        <v>6.5488564413445118E-3</v>
      </c>
      <c r="AA867" s="253">
        <v>9.0664465685761766E-2</v>
      </c>
      <c r="AB867" s="253">
        <v>1.6747283827365639E-3</v>
      </c>
      <c r="AC867" s="253">
        <f t="shared" si="43"/>
        <v>3.9999999999999996</v>
      </c>
      <c r="AD867" s="249">
        <v>83.336725626185498</v>
      </c>
      <c r="AF867" s="252">
        <v>0.04</v>
      </c>
      <c r="AG867" s="252">
        <v>0.81</v>
      </c>
      <c r="AH867" s="252">
        <v>0.17</v>
      </c>
      <c r="AI867" s="252">
        <v>0.98</v>
      </c>
      <c r="AJ867" s="252">
        <v>0.15</v>
      </c>
      <c r="AK867" s="252">
        <v>3.18</v>
      </c>
      <c r="AL867" s="252">
        <v>7.0000000000000007E-2</v>
      </c>
      <c r="AM867" s="252">
        <v>0.1</v>
      </c>
      <c r="AN867" s="252">
        <v>5.59</v>
      </c>
      <c r="AO867" s="256"/>
      <c r="AP867" s="483" t="s">
        <v>1697</v>
      </c>
      <c r="AQ867" s="252">
        <v>30</v>
      </c>
      <c r="AR867" s="252">
        <v>15</v>
      </c>
      <c r="AS867" s="256"/>
      <c r="AT867" s="256"/>
      <c r="AU867" s="256"/>
      <c r="AV867" s="256"/>
      <c r="AW867" s="256"/>
      <c r="AX867" s="256"/>
      <c r="AY867" s="256"/>
      <c r="AZ867" s="256"/>
      <c r="BA867" s="256"/>
      <c r="BB867" s="256"/>
      <c r="BC867" s="256"/>
      <c r="BD867" s="256"/>
      <c r="BE867" s="256"/>
      <c r="BF867" s="256"/>
      <c r="BG867" s="256"/>
      <c r="BH867" s="256"/>
      <c r="BI867" s="256"/>
      <c r="BJ867" s="256"/>
      <c r="BK867" s="256"/>
      <c r="BL867" s="256"/>
      <c r="BM867" s="256"/>
      <c r="BN867" s="256"/>
      <c r="BO867" s="256"/>
      <c r="BP867" s="256"/>
      <c r="BQ867" s="256"/>
    </row>
    <row r="868" spans="1:69" s="255" customFormat="1" ht="12.75">
      <c r="A868" s="249">
        <v>2353.0846135089</v>
      </c>
      <c r="B868" s="252" t="s">
        <v>253</v>
      </c>
      <c r="C868" s="251" t="s">
        <v>465</v>
      </c>
      <c r="D868" s="249">
        <v>19.830682228416411</v>
      </c>
      <c r="E868" s="224">
        <v>55.38353</v>
      </c>
      <c r="F868" s="224">
        <v>0.28799999999999998</v>
      </c>
      <c r="G868" s="224">
        <v>1.6201000000000001</v>
      </c>
      <c r="H868" s="224">
        <v>0.53549999999999998</v>
      </c>
      <c r="I868" s="224">
        <v>10.772819999999999</v>
      </c>
      <c r="J868" s="224">
        <v>0.2167</v>
      </c>
      <c r="K868" s="224">
        <v>29.930489999999999</v>
      </c>
      <c r="L868" s="224">
        <v>2.35</v>
      </c>
      <c r="M868" s="224">
        <v>3.4099999999999998E-2</v>
      </c>
      <c r="N868" s="224">
        <v>101.13123999999999</v>
      </c>
      <c r="O868" s="276"/>
      <c r="P868" s="253">
        <v>1.9376926290808254</v>
      </c>
      <c r="Q868" s="253">
        <v>6.2307370919174598E-2</v>
      </c>
      <c r="R868" s="253">
        <v>4.4965262480625157E-3</v>
      </c>
      <c r="S868" s="253">
        <v>7.577352498301132E-3</v>
      </c>
      <c r="T868" s="253">
        <v>1.4812867713502298E-2</v>
      </c>
      <c r="U868" s="253">
        <v>3.0156430983929283E-2</v>
      </c>
      <c r="V868" s="253">
        <v>0.14559426429291983</v>
      </c>
      <c r="W868" s="253">
        <v>0.79736255826328495</v>
      </c>
      <c r="X868" s="253">
        <v>0.76372271425251059</v>
      </c>
      <c r="Y868" s="253">
        <v>0.1394518033898835</v>
      </c>
      <c r="Z868" s="253">
        <v>6.4216836129052683E-3</v>
      </c>
      <c r="AA868" s="253">
        <v>8.8090639721777095E-2</v>
      </c>
      <c r="AB868" s="253">
        <v>2.3131590229235359E-3</v>
      </c>
      <c r="AC868" s="253">
        <f t="shared" si="43"/>
        <v>4.0000000000000009</v>
      </c>
      <c r="AD868" s="249">
        <v>83.200737994040409</v>
      </c>
      <c r="AF868" s="252">
        <v>0.04</v>
      </c>
      <c r="AG868" s="252">
        <v>0.85</v>
      </c>
      <c r="AH868" s="252">
        <v>0.17</v>
      </c>
      <c r="AI868" s="252">
        <v>0.96</v>
      </c>
      <c r="AJ868" s="252">
        <v>0.15</v>
      </c>
      <c r="AK868" s="252">
        <v>3.16</v>
      </c>
      <c r="AL868" s="252">
        <v>7.0000000000000007E-2</v>
      </c>
      <c r="AM868" s="252">
        <v>0.1</v>
      </c>
      <c r="AN868" s="252">
        <v>3.96</v>
      </c>
      <c r="AO868" s="256"/>
      <c r="AP868" s="483" t="s">
        <v>1697</v>
      </c>
      <c r="AQ868" s="252">
        <v>30</v>
      </c>
      <c r="AR868" s="252">
        <v>15</v>
      </c>
      <c r="AS868" s="256"/>
      <c r="AT868" s="256"/>
      <c r="AU868" s="256"/>
      <c r="AV868" s="256"/>
      <c r="AW868" s="256"/>
      <c r="AX868" s="256"/>
      <c r="AY868" s="256"/>
      <c r="AZ868" s="256"/>
      <c r="BA868" s="256"/>
      <c r="BB868" s="256"/>
      <c r="BC868" s="256"/>
      <c r="BD868" s="256"/>
      <c r="BE868" s="256"/>
      <c r="BF868" s="256"/>
      <c r="BG868" s="256"/>
      <c r="BH868" s="256"/>
      <c r="BI868" s="256"/>
      <c r="BJ868" s="256"/>
      <c r="BK868" s="256"/>
      <c r="BL868" s="256"/>
      <c r="BM868" s="256"/>
      <c r="BN868" s="256"/>
      <c r="BO868" s="256"/>
      <c r="BP868" s="256"/>
      <c r="BQ868" s="256"/>
    </row>
    <row r="869" spans="1:69" s="255" customFormat="1" ht="12.75">
      <c r="A869" s="249">
        <v>2353.0846135089</v>
      </c>
      <c r="B869" s="252" t="s">
        <v>253</v>
      </c>
      <c r="C869" s="251" t="s">
        <v>465</v>
      </c>
      <c r="D869" s="249">
        <v>23.796682228416412</v>
      </c>
      <c r="E869" s="224">
        <v>55.143639999999998</v>
      </c>
      <c r="F869" s="224">
        <v>0.29530000000000001</v>
      </c>
      <c r="G869" s="224">
        <v>1.6486000000000001</v>
      </c>
      <c r="H869" s="224">
        <v>0.50609999999999999</v>
      </c>
      <c r="I869" s="224">
        <v>10.772819999999999</v>
      </c>
      <c r="J869" s="224">
        <v>0.2266</v>
      </c>
      <c r="K869" s="224">
        <v>29.801860000000001</v>
      </c>
      <c r="L869" s="224">
        <v>2.39</v>
      </c>
      <c r="M869" s="224">
        <v>3.1699999999999999E-2</v>
      </c>
      <c r="N869" s="224">
        <v>100.81662</v>
      </c>
      <c r="O869" s="276"/>
      <c r="P869" s="253">
        <v>1.9355504873504326</v>
      </c>
      <c r="Q869" s="253">
        <v>6.4449512649567442E-2</v>
      </c>
      <c r="R869" s="253">
        <v>3.7498148171843937E-3</v>
      </c>
      <c r="S869" s="253">
        <v>7.7945898916460367E-3</v>
      </c>
      <c r="T869" s="253">
        <v>1.4044970332531484E-2</v>
      </c>
      <c r="U869" s="253">
        <v>3.3222870813316874E-2</v>
      </c>
      <c r="V869" s="253">
        <v>0.14456960006204822</v>
      </c>
      <c r="W869" s="253">
        <v>0.79661815408327286</v>
      </c>
      <c r="X869" s="253">
        <v>0.76279426843597409</v>
      </c>
      <c r="Y869" s="253">
        <v>0.13843126942583311</v>
      </c>
      <c r="Z869" s="253">
        <v>6.7368165080056407E-3</v>
      </c>
      <c r="AA869" s="253">
        <v>8.9880322533430076E-2</v>
      </c>
      <c r="AB869" s="253">
        <v>2.1573230967571115E-3</v>
      </c>
      <c r="AC869" s="253">
        <f t="shared" si="43"/>
        <v>3.9999999999999996</v>
      </c>
      <c r="AD869" s="249">
        <v>83.140454072623342</v>
      </c>
      <c r="AF869" s="252">
        <v>0.04</v>
      </c>
      <c r="AG869" s="252">
        <v>0.84</v>
      </c>
      <c r="AH869" s="252">
        <v>0.17</v>
      </c>
      <c r="AI869" s="252">
        <v>1.02</v>
      </c>
      <c r="AJ869" s="252">
        <v>0.15</v>
      </c>
      <c r="AK869" s="252">
        <v>2.98</v>
      </c>
      <c r="AL869" s="252">
        <v>7.0000000000000007E-2</v>
      </c>
      <c r="AM869" s="252">
        <v>0.1</v>
      </c>
      <c r="AN869" s="252">
        <v>4.22</v>
      </c>
      <c r="AO869" s="256"/>
      <c r="AP869" s="483" t="s">
        <v>1697</v>
      </c>
      <c r="AQ869" s="252">
        <v>30</v>
      </c>
      <c r="AR869" s="252">
        <v>15</v>
      </c>
      <c r="AS869" s="256"/>
      <c r="AT869" s="256"/>
      <c r="AU869" s="256"/>
      <c r="AV869" s="256"/>
      <c r="AW869" s="256"/>
      <c r="AX869" s="256"/>
      <c r="AY869" s="256"/>
      <c r="AZ869" s="256"/>
      <c r="BA869" s="256"/>
      <c r="BB869" s="256"/>
      <c r="BC869" s="256"/>
      <c r="BD869" s="256"/>
      <c r="BE869" s="256"/>
      <c r="BF869" s="256"/>
      <c r="BG869" s="256"/>
      <c r="BH869" s="256"/>
      <c r="BI869" s="256"/>
      <c r="BJ869" s="256"/>
      <c r="BK869" s="256"/>
      <c r="BL869" s="256"/>
      <c r="BM869" s="256"/>
      <c r="BN869" s="256"/>
      <c r="BO869" s="256"/>
      <c r="BP869" s="256"/>
      <c r="BQ869" s="256"/>
    </row>
    <row r="870" spans="1:69" s="255" customFormat="1" ht="12.75">
      <c r="A870" s="249">
        <v>2353.0846135089</v>
      </c>
      <c r="B870" s="252" t="s">
        <v>253</v>
      </c>
      <c r="C870" s="251" t="s">
        <v>465</v>
      </c>
      <c r="D870" s="249">
        <v>27.762682228416413</v>
      </c>
      <c r="E870" s="224">
        <v>55.13364</v>
      </c>
      <c r="F870" s="224">
        <v>0.32679999999999998</v>
      </c>
      <c r="G870" s="224">
        <v>1.6742999999999999</v>
      </c>
      <c r="H870" s="224">
        <v>0.52339999999999998</v>
      </c>
      <c r="I870" s="224">
        <v>10.662890000000001</v>
      </c>
      <c r="J870" s="224">
        <v>0.23530000000000001</v>
      </c>
      <c r="K870" s="224">
        <v>29.821650000000002</v>
      </c>
      <c r="L870" s="224">
        <v>2.37</v>
      </c>
      <c r="M870" s="224">
        <v>3.8699999999999998E-2</v>
      </c>
      <c r="N870" s="224">
        <v>100.78668000000002</v>
      </c>
      <c r="O870" s="276"/>
      <c r="P870" s="253">
        <v>1.9352888615488355</v>
      </c>
      <c r="Q870" s="253">
        <v>6.4711138451164496E-2</v>
      </c>
      <c r="R870" s="253">
        <v>4.5545461182316949E-3</v>
      </c>
      <c r="S870" s="253">
        <v>8.6264463951674485E-3</v>
      </c>
      <c r="T870" s="253">
        <v>1.4525739930810022E-2</v>
      </c>
      <c r="U870" s="253">
        <v>3.1011784838780088E-2</v>
      </c>
      <c r="V870" s="253">
        <v>0.14406411327964555</v>
      </c>
      <c r="W870" s="253">
        <v>0.79721736943736521</v>
      </c>
      <c r="X870" s="253">
        <v>0.76330265297204192</v>
      </c>
      <c r="Y870" s="253">
        <v>0.13793542900605074</v>
      </c>
      <c r="Z870" s="253">
        <v>6.9957905312973403E-3</v>
      </c>
      <c r="AA870" s="253">
        <v>8.9132302263616528E-2</v>
      </c>
      <c r="AB870" s="253">
        <v>2.6338252269934213E-3</v>
      </c>
      <c r="AC870" s="253">
        <f t="shared" si="43"/>
        <v>4</v>
      </c>
      <c r="AD870" s="249">
        <v>83.292976271662042</v>
      </c>
      <c r="AF870" s="252">
        <v>0.04</v>
      </c>
      <c r="AG870" s="252">
        <v>0.76</v>
      </c>
      <c r="AH870" s="252">
        <v>0.17</v>
      </c>
      <c r="AI870" s="252">
        <v>0.97</v>
      </c>
      <c r="AJ870" s="252">
        <v>0.15</v>
      </c>
      <c r="AK870" s="252">
        <v>2.82</v>
      </c>
      <c r="AL870" s="252">
        <v>7.0000000000000007E-2</v>
      </c>
      <c r="AM870" s="252">
        <v>0.1</v>
      </c>
      <c r="AN870" s="252">
        <v>3.49</v>
      </c>
      <c r="AO870" s="256"/>
      <c r="AP870" s="483" t="s">
        <v>1697</v>
      </c>
      <c r="AQ870" s="252">
        <v>30</v>
      </c>
      <c r="AR870" s="252">
        <v>15</v>
      </c>
      <c r="AS870" s="256"/>
      <c r="AT870" s="256"/>
      <c r="AU870" s="256"/>
      <c r="AV870" s="256"/>
      <c r="AW870" s="256"/>
      <c r="AX870" s="256"/>
      <c r="AY870" s="256"/>
      <c r="AZ870" s="256"/>
      <c r="BA870" s="256"/>
      <c r="BB870" s="256"/>
      <c r="BC870" s="256"/>
      <c r="BD870" s="256"/>
      <c r="BE870" s="256"/>
      <c r="BF870" s="256"/>
      <c r="BG870" s="256"/>
      <c r="BH870" s="256"/>
      <c r="BI870" s="256"/>
      <c r="BJ870" s="256"/>
      <c r="BK870" s="256"/>
      <c r="BL870" s="256"/>
      <c r="BM870" s="256"/>
      <c r="BN870" s="256"/>
      <c r="BO870" s="256"/>
      <c r="BP870" s="256"/>
      <c r="BQ870" s="256"/>
    </row>
    <row r="871" spans="1:69" s="255" customFormat="1" ht="12.75">
      <c r="A871" s="249">
        <v>2353.0846135089</v>
      </c>
      <c r="B871" s="252" t="s">
        <v>253</v>
      </c>
      <c r="C871" s="251" t="s">
        <v>465</v>
      </c>
      <c r="D871" s="249">
        <v>31.728682228416414</v>
      </c>
      <c r="E871" s="224">
        <v>55.07367</v>
      </c>
      <c r="F871" s="224">
        <v>0.34649999999999997</v>
      </c>
      <c r="G871" s="224">
        <v>1.7484</v>
      </c>
      <c r="H871" s="224">
        <v>0.43640000000000001</v>
      </c>
      <c r="I871" s="224">
        <v>11.04264</v>
      </c>
      <c r="J871" s="224">
        <v>0.22900000000000001</v>
      </c>
      <c r="K871" s="224">
        <v>29.485240000000001</v>
      </c>
      <c r="L871" s="224">
        <v>2.39</v>
      </c>
      <c r="M871" s="224">
        <v>3.1199999999999999E-2</v>
      </c>
      <c r="N871" s="224">
        <v>100.78305</v>
      </c>
      <c r="O871" s="276"/>
      <c r="P871" s="253">
        <v>1.9367356558250388</v>
      </c>
      <c r="Q871" s="253">
        <v>6.3264344174961185E-2</v>
      </c>
      <c r="R871" s="253">
        <v>9.199747142631054E-3</v>
      </c>
      <c r="S871" s="253">
        <v>9.1632665150036211E-3</v>
      </c>
      <c r="T871" s="253">
        <v>1.2133510969973551E-2</v>
      </c>
      <c r="U871" s="253">
        <v>2.573184833585529E-2</v>
      </c>
      <c r="V871" s="253">
        <v>0.15297764382131671</v>
      </c>
      <c r="W871" s="253">
        <v>0.79079398321521965</v>
      </c>
      <c r="X871" s="253">
        <v>0.75495704065151614</v>
      </c>
      <c r="Y871" s="253">
        <v>0.14604505309412699</v>
      </c>
      <c r="Z871" s="253">
        <v>6.8209921811815235E-3</v>
      </c>
      <c r="AA871" s="253">
        <v>9.0049618769670631E-2</v>
      </c>
      <c r="AB871" s="253">
        <v>2.1272953035047773E-3</v>
      </c>
      <c r="AC871" s="253">
        <f t="shared" si="43"/>
        <v>3.9999999999999996</v>
      </c>
      <c r="AD871" s="249">
        <v>82.638140692389143</v>
      </c>
      <c r="AF871" s="252">
        <v>0.04</v>
      </c>
      <c r="AG871" s="252">
        <v>0.72</v>
      </c>
      <c r="AH871" s="252">
        <v>0.17</v>
      </c>
      <c r="AI871" s="252">
        <v>1.1200000000000001</v>
      </c>
      <c r="AJ871" s="252">
        <v>0.15</v>
      </c>
      <c r="AK871" s="252">
        <v>2.93</v>
      </c>
      <c r="AL871" s="252">
        <v>7.0000000000000007E-2</v>
      </c>
      <c r="AM871" s="252">
        <v>0.1</v>
      </c>
      <c r="AN871" s="252">
        <v>4.3</v>
      </c>
      <c r="AO871" s="256"/>
      <c r="AP871" s="483" t="s">
        <v>1697</v>
      </c>
      <c r="AQ871" s="252">
        <v>30</v>
      </c>
      <c r="AR871" s="252">
        <v>15</v>
      </c>
      <c r="AS871" s="256"/>
      <c r="AT871" s="256"/>
      <c r="AU871" s="256"/>
      <c r="AV871" s="256"/>
      <c r="AW871" s="256"/>
      <c r="AX871" s="256"/>
      <c r="AY871" s="256"/>
      <c r="AZ871" s="256"/>
      <c r="BA871" s="256"/>
      <c r="BB871" s="256"/>
      <c r="BC871" s="256"/>
      <c r="BD871" s="256"/>
      <c r="BE871" s="256"/>
      <c r="BF871" s="256"/>
      <c r="BG871" s="256"/>
      <c r="BH871" s="256"/>
      <c r="BI871" s="256"/>
      <c r="BJ871" s="256"/>
      <c r="BK871" s="256"/>
      <c r="BL871" s="256"/>
      <c r="BM871" s="256"/>
      <c r="BN871" s="256"/>
      <c r="BO871" s="256"/>
      <c r="BP871" s="256"/>
      <c r="BQ871" s="256"/>
    </row>
    <row r="872" spans="1:69" s="255" customFormat="1" ht="12.75">
      <c r="A872" s="249">
        <v>2353.0846135089</v>
      </c>
      <c r="B872" s="252" t="s">
        <v>253</v>
      </c>
      <c r="C872" s="251" t="s">
        <v>465</v>
      </c>
      <c r="D872" s="249">
        <v>35.694682228416411</v>
      </c>
      <c r="E872" s="224">
        <v>54.97372</v>
      </c>
      <c r="F872" s="224">
        <v>0.34310000000000002</v>
      </c>
      <c r="G872" s="224">
        <v>1.7398</v>
      </c>
      <c r="H872" s="224">
        <v>0.41870000000000002</v>
      </c>
      <c r="I872" s="224">
        <v>10.90273</v>
      </c>
      <c r="J872" s="224">
        <v>0.24610000000000001</v>
      </c>
      <c r="K872" s="224">
        <v>29.60397</v>
      </c>
      <c r="L872" s="224">
        <v>2.38</v>
      </c>
      <c r="M872" s="224">
        <v>2.9899999999999999E-2</v>
      </c>
      <c r="N872" s="224">
        <v>100.63802</v>
      </c>
      <c r="O872" s="276"/>
      <c r="P872" s="253">
        <v>1.9343328732851153</v>
      </c>
      <c r="Q872" s="253">
        <v>6.5667126714884727E-2</v>
      </c>
      <c r="R872" s="253">
        <v>6.482009439996439E-3</v>
      </c>
      <c r="S872" s="253">
        <v>9.0785722400106485E-3</v>
      </c>
      <c r="T872" s="253">
        <v>1.1648083155700796E-2</v>
      </c>
      <c r="U872" s="253">
        <v>3.1419720377513727E-2</v>
      </c>
      <c r="V872" s="253">
        <v>0.14788109146864131</v>
      </c>
      <c r="W872" s="253">
        <v>0.7934905233181373</v>
      </c>
      <c r="X872" s="253">
        <v>0.75937764444057487</v>
      </c>
      <c r="Y872" s="253">
        <v>0.1415235489230085</v>
      </c>
      <c r="Z872" s="253">
        <v>7.3345494233248718E-3</v>
      </c>
      <c r="AA872" s="253">
        <v>8.972442647474406E-2</v>
      </c>
      <c r="AB872" s="253">
        <v>2.0398307383477114E-3</v>
      </c>
      <c r="AC872" s="253">
        <f t="shared" si="43"/>
        <v>4</v>
      </c>
      <c r="AD872" s="249">
        <v>82.877427545637431</v>
      </c>
      <c r="AF872" s="252">
        <v>0.04</v>
      </c>
      <c r="AG872" s="252">
        <v>0.73</v>
      </c>
      <c r="AH872" s="252">
        <v>0.17</v>
      </c>
      <c r="AI872" s="252">
        <v>1.18</v>
      </c>
      <c r="AJ872" s="252">
        <v>0.15</v>
      </c>
      <c r="AK872" s="252">
        <v>2.76</v>
      </c>
      <c r="AL872" s="252">
        <v>7.0000000000000007E-2</v>
      </c>
      <c r="AM872" s="252">
        <v>0.1</v>
      </c>
      <c r="AN872" s="252">
        <v>4.5599999999999996</v>
      </c>
      <c r="AO872" s="256"/>
      <c r="AP872" s="483" t="s">
        <v>1697</v>
      </c>
      <c r="AQ872" s="252">
        <v>30</v>
      </c>
      <c r="AR872" s="252">
        <v>15</v>
      </c>
      <c r="AS872" s="256"/>
      <c r="AT872" s="256"/>
      <c r="AU872" s="256"/>
      <c r="AV872" s="256"/>
      <c r="AW872" s="256"/>
      <c r="AX872" s="256"/>
      <c r="AY872" s="256"/>
      <c r="AZ872" s="256"/>
      <c r="BA872" s="256"/>
      <c r="BB872" s="256"/>
      <c r="BC872" s="256"/>
      <c r="BD872" s="256"/>
      <c r="BE872" s="256"/>
      <c r="BF872" s="256"/>
      <c r="BG872" s="256"/>
      <c r="BH872" s="256"/>
      <c r="BI872" s="256"/>
      <c r="BJ872" s="256"/>
      <c r="BK872" s="256"/>
      <c r="BL872" s="256"/>
      <c r="BM872" s="256"/>
      <c r="BN872" s="256"/>
      <c r="BO872" s="256"/>
      <c r="BP872" s="256"/>
      <c r="BQ872" s="256"/>
    </row>
    <row r="873" spans="1:69" s="255" customFormat="1" ht="12.75">
      <c r="A873" s="249">
        <v>2353.0846135089</v>
      </c>
      <c r="B873" s="252" t="s">
        <v>253</v>
      </c>
      <c r="C873" s="251" t="s">
        <v>465</v>
      </c>
      <c r="D873" s="249">
        <v>39.660682228416412</v>
      </c>
      <c r="E873" s="224">
        <v>55.003700000000002</v>
      </c>
      <c r="F873" s="224">
        <v>0.34899999999999998</v>
      </c>
      <c r="G873" s="224">
        <v>1.7218</v>
      </c>
      <c r="H873" s="224">
        <v>0.41039999999999999</v>
      </c>
      <c r="I873" s="224">
        <v>11.002660000000001</v>
      </c>
      <c r="J873" s="224">
        <v>0.21529999999999999</v>
      </c>
      <c r="K873" s="224">
        <v>29.53471</v>
      </c>
      <c r="L873" s="224">
        <v>2.37</v>
      </c>
      <c r="M873" s="224">
        <v>3.2300000000000002E-2</v>
      </c>
      <c r="N873" s="224">
        <v>100.63987000000002</v>
      </c>
      <c r="O873" s="276"/>
      <c r="P873" s="253">
        <v>1.9361573955218321</v>
      </c>
      <c r="Q873" s="253">
        <v>6.3842604478167919E-2</v>
      </c>
      <c r="R873" s="253">
        <v>7.5884696635859505E-3</v>
      </c>
      <c r="S873" s="253">
        <v>9.2383610431870673E-3</v>
      </c>
      <c r="T873" s="253">
        <v>1.1421720329082853E-2</v>
      </c>
      <c r="U873" s="253">
        <v>2.8560131644772113E-2</v>
      </c>
      <c r="V873" s="253">
        <v>0.15096375347234472</v>
      </c>
      <c r="W873" s="253">
        <v>0.79222756384702731</v>
      </c>
      <c r="X873" s="253">
        <v>0.75762366206735132</v>
      </c>
      <c r="Y873" s="253">
        <v>0.14436977071304638</v>
      </c>
      <c r="Z873" s="253">
        <v>6.4191647738857946E-3</v>
      </c>
      <c r="AA873" s="253">
        <v>8.9382963200070303E-2</v>
      </c>
      <c r="AB873" s="253">
        <v>2.2044392456462177E-3</v>
      </c>
      <c r="AC873" s="253">
        <f t="shared" si="43"/>
        <v>4.0000000000000009</v>
      </c>
      <c r="AD873" s="249">
        <v>82.714100570158536</v>
      </c>
      <c r="AF873" s="252">
        <v>0.04</v>
      </c>
      <c r="AG873" s="252">
        <v>0.73</v>
      </c>
      <c r="AH873" s="252">
        <v>0.17</v>
      </c>
      <c r="AI873" s="252">
        <v>1.18</v>
      </c>
      <c r="AJ873" s="252">
        <v>0.15</v>
      </c>
      <c r="AK873" s="252">
        <v>3.2</v>
      </c>
      <c r="AL873" s="252">
        <v>7.0000000000000007E-2</v>
      </c>
      <c r="AM873" s="252">
        <v>0.1</v>
      </c>
      <c r="AN873" s="252">
        <v>4.22</v>
      </c>
      <c r="AO873" s="256"/>
      <c r="AP873" s="483" t="s">
        <v>1697</v>
      </c>
      <c r="AQ873" s="252">
        <v>30</v>
      </c>
      <c r="AR873" s="252">
        <v>15</v>
      </c>
      <c r="AS873" s="256"/>
      <c r="AT873" s="256"/>
      <c r="AU873" s="256"/>
      <c r="AV873" s="256"/>
      <c r="AW873" s="256"/>
      <c r="AX873" s="256"/>
      <c r="AY873" s="256"/>
      <c r="AZ873" s="256"/>
      <c r="BA873" s="256"/>
      <c r="BB873" s="256"/>
      <c r="BC873" s="256"/>
      <c r="BD873" s="256"/>
      <c r="BE873" s="256"/>
      <c r="BF873" s="256"/>
      <c r="BG873" s="256"/>
      <c r="BH873" s="256"/>
      <c r="BI873" s="256"/>
      <c r="BJ873" s="256"/>
      <c r="BK873" s="256"/>
      <c r="BL873" s="256"/>
      <c r="BM873" s="256"/>
      <c r="BN873" s="256"/>
      <c r="BO873" s="256"/>
      <c r="BP873" s="256"/>
      <c r="BQ873" s="256"/>
    </row>
    <row r="874" spans="1:69" s="255" customFormat="1" ht="12.75">
      <c r="A874" s="249">
        <v>2353.0846135089</v>
      </c>
      <c r="B874" s="252" t="s">
        <v>253</v>
      </c>
      <c r="C874" s="251" t="s">
        <v>465</v>
      </c>
      <c r="D874" s="249">
        <v>43.626682228416414</v>
      </c>
      <c r="E874" s="224">
        <v>54.83379</v>
      </c>
      <c r="F874" s="224">
        <v>0.33939999999999998</v>
      </c>
      <c r="G874" s="224">
        <v>1.7114</v>
      </c>
      <c r="H874" s="224">
        <v>0.40450000000000003</v>
      </c>
      <c r="I874" s="224">
        <v>11.04264</v>
      </c>
      <c r="J874" s="224">
        <v>0.2291</v>
      </c>
      <c r="K874" s="224">
        <v>29.613869999999999</v>
      </c>
      <c r="L874" s="224">
        <v>2.36</v>
      </c>
      <c r="M874" s="224">
        <v>3.0099999999999998E-2</v>
      </c>
      <c r="N874" s="224">
        <v>100.56480000000001</v>
      </c>
      <c r="O874" s="276"/>
      <c r="P874" s="253">
        <v>1.9309564173468527</v>
      </c>
      <c r="Q874" s="253">
        <v>6.9043582653147251E-2</v>
      </c>
      <c r="R874" s="253">
        <v>1.9847234241319178E-3</v>
      </c>
      <c r="S874" s="253">
        <v>8.9878702515569647E-3</v>
      </c>
      <c r="T874" s="253">
        <v>1.1262068075683935E-2</v>
      </c>
      <c r="U874" s="253">
        <v>3.9876172420809652E-2</v>
      </c>
      <c r="V874" s="253">
        <v>0.14544017214705815</v>
      </c>
      <c r="W874" s="253">
        <v>0.79244899368075994</v>
      </c>
      <c r="X874" s="253">
        <v>0.76218413562799925</v>
      </c>
      <c r="Y874" s="253">
        <v>0.13988558604713172</v>
      </c>
      <c r="Z874" s="253">
        <v>6.8333715561242373E-3</v>
      </c>
      <c r="AA874" s="253">
        <v>8.9041784998151255E-2</v>
      </c>
      <c r="AB874" s="253">
        <v>2.0551217705934784E-3</v>
      </c>
      <c r="AC874" s="253">
        <f t="shared" si="43"/>
        <v>4.0000000000000009</v>
      </c>
      <c r="AD874" s="249">
        <v>82.700507212149304</v>
      </c>
      <c r="AF874" s="252">
        <v>0.04</v>
      </c>
      <c r="AG874" s="252">
        <v>0.75</v>
      </c>
      <c r="AH874" s="252">
        <v>0.17</v>
      </c>
      <c r="AI874" s="252">
        <v>1.21</v>
      </c>
      <c r="AJ874" s="252">
        <v>0.15</v>
      </c>
      <c r="AK874" s="252">
        <v>2.95</v>
      </c>
      <c r="AL874" s="252">
        <v>7.0000000000000007E-2</v>
      </c>
      <c r="AM874" s="252">
        <v>0.1</v>
      </c>
      <c r="AN874" s="252">
        <v>4.55</v>
      </c>
      <c r="AO874" s="256"/>
      <c r="AP874" s="483" t="s">
        <v>1697</v>
      </c>
      <c r="AQ874" s="252">
        <v>30</v>
      </c>
      <c r="AR874" s="252">
        <v>15</v>
      </c>
      <c r="AS874" s="256"/>
      <c r="AT874" s="256"/>
      <c r="AU874" s="256"/>
      <c r="AV874" s="256"/>
      <c r="AW874" s="256"/>
      <c r="AX874" s="256"/>
      <c r="AY874" s="256"/>
      <c r="AZ874" s="256"/>
      <c r="BA874" s="256"/>
      <c r="BB874" s="256"/>
      <c r="BC874" s="256"/>
      <c r="BD874" s="256"/>
      <c r="BE874" s="256"/>
      <c r="BF874" s="256"/>
      <c r="BG874" s="256"/>
      <c r="BH874" s="256"/>
      <c r="BI874" s="256"/>
      <c r="BJ874" s="256"/>
      <c r="BK874" s="256"/>
      <c r="BL874" s="256"/>
      <c r="BM874" s="256"/>
      <c r="BN874" s="256"/>
      <c r="BO874" s="256"/>
      <c r="BP874" s="256"/>
      <c r="BQ874" s="256"/>
    </row>
    <row r="875" spans="1:69" s="255" customFormat="1" ht="12.75">
      <c r="A875" s="249">
        <v>2353.0846135089</v>
      </c>
      <c r="B875" s="252" t="s">
        <v>253</v>
      </c>
      <c r="C875" s="251" t="s">
        <v>465</v>
      </c>
      <c r="D875" s="249">
        <v>47.592682228416415</v>
      </c>
      <c r="E875" s="224">
        <v>55.023699999999998</v>
      </c>
      <c r="F875" s="224">
        <v>0.33800000000000002</v>
      </c>
      <c r="G875" s="224">
        <v>1.7014</v>
      </c>
      <c r="H875" s="224">
        <v>0.44409999999999999</v>
      </c>
      <c r="I875" s="224">
        <v>11.072620000000001</v>
      </c>
      <c r="J875" s="224">
        <v>0.2404</v>
      </c>
      <c r="K875" s="224">
        <v>29.505030000000001</v>
      </c>
      <c r="L875" s="224">
        <v>2.35</v>
      </c>
      <c r="M875" s="224">
        <v>2.69E-2</v>
      </c>
      <c r="N875" s="224">
        <v>100.70214999999999</v>
      </c>
      <c r="O875" s="276"/>
      <c r="P875" s="253">
        <v>1.9365554685638244</v>
      </c>
      <c r="Q875" s="253">
        <v>6.3444531436175566E-2</v>
      </c>
      <c r="R875" s="253">
        <v>7.1290734155304847E-3</v>
      </c>
      <c r="S875" s="253">
        <v>8.9457673577617251E-3</v>
      </c>
      <c r="T875" s="253">
        <v>1.2357662742949816E-2</v>
      </c>
      <c r="U875" s="253">
        <v>2.7901865796602365E-2</v>
      </c>
      <c r="V875" s="253">
        <v>0.15233189738072561</v>
      </c>
      <c r="W875" s="253">
        <v>0.79133373330642987</v>
      </c>
      <c r="X875" s="253">
        <v>0.75671545655362693</v>
      </c>
      <c r="Y875" s="253">
        <v>0.14566787238109441</v>
      </c>
      <c r="Z875" s="253">
        <v>7.1663885775840033E-3</v>
      </c>
      <c r="AA875" s="253">
        <v>8.8614677253265009E-2</v>
      </c>
      <c r="AB875" s="253">
        <v>1.8356052344297206E-3</v>
      </c>
      <c r="AC875" s="253">
        <f t="shared" si="43"/>
        <v>4</v>
      </c>
      <c r="AD875" s="249">
        <v>82.608848047779261</v>
      </c>
      <c r="AF875" s="252">
        <v>0.04</v>
      </c>
      <c r="AG875" s="252">
        <v>0.74</v>
      </c>
      <c r="AH875" s="252">
        <v>0.17</v>
      </c>
      <c r="AI875" s="252">
        <v>1.1000000000000001</v>
      </c>
      <c r="AJ875" s="252">
        <v>0.15</v>
      </c>
      <c r="AK875" s="252">
        <v>2.86</v>
      </c>
      <c r="AL875" s="252">
        <v>7.0000000000000007E-2</v>
      </c>
      <c r="AM875" s="252">
        <v>0.1</v>
      </c>
      <c r="AN875" s="252">
        <v>5.0599999999999996</v>
      </c>
      <c r="AO875" s="256"/>
      <c r="AP875" s="483" t="s">
        <v>1697</v>
      </c>
      <c r="AQ875" s="252">
        <v>30</v>
      </c>
      <c r="AR875" s="252">
        <v>15</v>
      </c>
      <c r="AS875" s="256"/>
      <c r="AT875" s="256"/>
      <c r="AU875" s="256"/>
      <c r="AV875" s="256"/>
      <c r="AW875" s="256"/>
      <c r="AX875" s="256"/>
      <c r="AY875" s="256"/>
      <c r="AZ875" s="256"/>
      <c r="BA875" s="256"/>
      <c r="BB875" s="256"/>
      <c r="BC875" s="256"/>
      <c r="BD875" s="256"/>
      <c r="BE875" s="256"/>
      <c r="BF875" s="256"/>
      <c r="BG875" s="256"/>
      <c r="BH875" s="256"/>
      <c r="BI875" s="256"/>
      <c r="BJ875" s="256"/>
      <c r="BK875" s="256"/>
      <c r="BL875" s="256"/>
      <c r="BM875" s="256"/>
      <c r="BN875" s="256"/>
      <c r="BO875" s="256"/>
      <c r="BP875" s="256"/>
      <c r="BQ875" s="256"/>
    </row>
    <row r="876" spans="1:69" s="255" customFormat="1" ht="12.75">
      <c r="A876" s="249">
        <v>2353.0846135089</v>
      </c>
      <c r="B876" s="252" t="s">
        <v>253</v>
      </c>
      <c r="C876" s="251" t="s">
        <v>465</v>
      </c>
      <c r="D876" s="249">
        <v>51.558682228416416</v>
      </c>
      <c r="E876" s="224">
        <v>54.903759999999998</v>
      </c>
      <c r="F876" s="224">
        <v>0.34660000000000002</v>
      </c>
      <c r="G876" s="224">
        <v>1.728</v>
      </c>
      <c r="H876" s="224">
        <v>0.42499999999999999</v>
      </c>
      <c r="I876" s="224">
        <v>11.162559999999999</v>
      </c>
      <c r="J876" s="224">
        <v>0.22770000000000001</v>
      </c>
      <c r="K876" s="224">
        <v>29.613869999999999</v>
      </c>
      <c r="L876" s="224">
        <v>2.36</v>
      </c>
      <c r="M876" s="224">
        <v>3.8899999999999997E-2</v>
      </c>
      <c r="N876" s="224">
        <v>100.80638999999999</v>
      </c>
      <c r="O876" s="276"/>
      <c r="P876" s="253">
        <v>1.9295588471490082</v>
      </c>
      <c r="Q876" s="253">
        <v>7.0441152850991839E-2</v>
      </c>
      <c r="R876" s="253">
        <v>1.1328656873388354E-3</v>
      </c>
      <c r="S876" s="253">
        <v>9.1602061636416078E-3</v>
      </c>
      <c r="T876" s="253">
        <v>1.1809194776496989E-2</v>
      </c>
      <c r="U876" s="253">
        <v>4.1829330140206622E-2</v>
      </c>
      <c r="V876" s="253">
        <v>0.14579981633283165</v>
      </c>
      <c r="W876" s="253">
        <v>0.79026858689948354</v>
      </c>
      <c r="X876" s="253">
        <v>0.76125953523266376</v>
      </c>
      <c r="Y876" s="253">
        <v>0.14044782022021138</v>
      </c>
      <c r="Z876" s="253">
        <v>6.7780490992421904E-3</v>
      </c>
      <c r="AA876" s="253">
        <v>8.8863945367549449E-2</v>
      </c>
      <c r="AB876" s="253">
        <v>2.6506500803333099E-3</v>
      </c>
      <c r="AC876" s="253">
        <f t="shared" si="43"/>
        <v>3.9999999999999996</v>
      </c>
      <c r="AD876" s="249">
        <v>82.545431024648295</v>
      </c>
      <c r="AF876" s="252">
        <v>0.04</v>
      </c>
      <c r="AG876" s="252">
        <v>0.73</v>
      </c>
      <c r="AH876" s="252">
        <v>0.17</v>
      </c>
      <c r="AI876" s="252">
        <v>1.1499999999999999</v>
      </c>
      <c r="AJ876" s="252">
        <v>0.15</v>
      </c>
      <c r="AK876" s="252">
        <v>3.06</v>
      </c>
      <c r="AL876" s="252">
        <v>7.0000000000000007E-2</v>
      </c>
      <c r="AM876" s="252">
        <v>0.1</v>
      </c>
      <c r="AN876" s="252">
        <v>3.49</v>
      </c>
      <c r="AO876" s="256"/>
      <c r="AP876" s="483" t="s">
        <v>1697</v>
      </c>
      <c r="AQ876" s="252">
        <v>30</v>
      </c>
      <c r="AR876" s="252">
        <v>15</v>
      </c>
      <c r="AS876" s="256"/>
      <c r="AT876" s="256"/>
      <c r="AU876" s="256"/>
      <c r="AV876" s="256"/>
      <c r="AW876" s="256"/>
      <c r="AX876" s="256"/>
      <c r="AY876" s="256"/>
      <c r="AZ876" s="256"/>
      <c r="BA876" s="256"/>
      <c r="BB876" s="256"/>
      <c r="BC876" s="256"/>
      <c r="BD876" s="256"/>
      <c r="BE876" s="256"/>
      <c r="BF876" s="256"/>
      <c r="BG876" s="256"/>
      <c r="BH876" s="256"/>
      <c r="BI876" s="256"/>
      <c r="BJ876" s="256"/>
      <c r="BK876" s="256"/>
      <c r="BL876" s="256"/>
      <c r="BM876" s="256"/>
      <c r="BN876" s="256"/>
      <c r="BO876" s="256"/>
      <c r="BP876" s="256"/>
      <c r="BQ876" s="256"/>
    </row>
    <row r="877" spans="1:69" s="255" customFormat="1" ht="12.75">
      <c r="A877" s="249">
        <v>2353.0846135089</v>
      </c>
      <c r="B877" s="252" t="s">
        <v>253</v>
      </c>
      <c r="C877" s="251" t="s">
        <v>465</v>
      </c>
      <c r="D877" s="249">
        <v>55.524682228416417</v>
      </c>
      <c r="E877" s="224">
        <v>54.883760000000002</v>
      </c>
      <c r="F877" s="224">
        <v>0.33650000000000002</v>
      </c>
      <c r="G877" s="224">
        <v>1.7050000000000001</v>
      </c>
      <c r="H877" s="224">
        <v>0.42630000000000001</v>
      </c>
      <c r="I877" s="224">
        <v>11.062620000000001</v>
      </c>
      <c r="J877" s="224">
        <v>0.24979999999999999</v>
      </c>
      <c r="K877" s="224">
        <v>29.574290000000001</v>
      </c>
      <c r="L877" s="224">
        <v>2.33</v>
      </c>
      <c r="M877" s="224">
        <v>3.8800000000000001E-2</v>
      </c>
      <c r="N877" s="224">
        <v>100.60706999999999</v>
      </c>
      <c r="O877" s="276"/>
      <c r="P877" s="253">
        <v>1.9324193078873972</v>
      </c>
      <c r="Q877" s="253">
        <v>6.7580692112602758E-2</v>
      </c>
      <c r="R877" s="253">
        <v>3.1711281410120584E-3</v>
      </c>
      <c r="S877" s="253">
        <v>8.909705092514715E-3</v>
      </c>
      <c r="T877" s="253">
        <v>1.1867199934734616E-2</v>
      </c>
      <c r="U877" s="253">
        <v>3.7371674116915443E-2</v>
      </c>
      <c r="V877" s="253">
        <v>0.14705714145636523</v>
      </c>
      <c r="W877" s="253">
        <v>0.7916231512584575</v>
      </c>
      <c r="X877" s="253">
        <v>0.76069374388391031</v>
      </c>
      <c r="Y877" s="253">
        <v>0.14131149060190284</v>
      </c>
      <c r="Z877" s="253">
        <v>7.449646837916434E-3</v>
      </c>
      <c r="AA877" s="253">
        <v>8.7896398411184365E-2</v>
      </c>
      <c r="AB877" s="253">
        <v>2.6487202650860658E-3</v>
      </c>
      <c r="AC877" s="253">
        <f t="shared" si="43"/>
        <v>3.9999999999999987</v>
      </c>
      <c r="AD877" s="249">
        <v>82.655464064318153</v>
      </c>
      <c r="AF877" s="252">
        <v>0.04</v>
      </c>
      <c r="AG877" s="252">
        <v>0.76</v>
      </c>
      <c r="AH877" s="252">
        <v>0.17</v>
      </c>
      <c r="AI877" s="252">
        <v>1.1499999999999999</v>
      </c>
      <c r="AJ877" s="252">
        <v>0.15</v>
      </c>
      <c r="AK877" s="252">
        <v>2.67</v>
      </c>
      <c r="AL877" s="252">
        <v>7.0000000000000007E-2</v>
      </c>
      <c r="AM877" s="252">
        <v>0.1</v>
      </c>
      <c r="AN877" s="252">
        <v>3.49</v>
      </c>
      <c r="AO877" s="256"/>
      <c r="AP877" s="483" t="s">
        <v>1697</v>
      </c>
      <c r="AQ877" s="252">
        <v>30</v>
      </c>
      <c r="AR877" s="252">
        <v>15</v>
      </c>
      <c r="AS877" s="256"/>
      <c r="AT877" s="256"/>
      <c r="AU877" s="256"/>
      <c r="AV877" s="256"/>
      <c r="AW877" s="256"/>
      <c r="AX877" s="256"/>
      <c r="AY877" s="256"/>
      <c r="AZ877" s="256"/>
      <c r="BA877" s="256"/>
      <c r="BB877" s="256"/>
      <c r="BC877" s="256"/>
      <c r="BD877" s="256"/>
      <c r="BE877" s="256"/>
      <c r="BF877" s="256"/>
      <c r="BG877" s="256"/>
      <c r="BH877" s="256"/>
      <c r="BI877" s="256"/>
      <c r="BJ877" s="256"/>
      <c r="BK877" s="256"/>
      <c r="BL877" s="256"/>
      <c r="BM877" s="256"/>
      <c r="BN877" s="256"/>
      <c r="BO877" s="256"/>
      <c r="BP877" s="256"/>
      <c r="BQ877" s="256"/>
    </row>
    <row r="878" spans="1:69" s="255" customFormat="1" ht="12.75">
      <c r="A878" s="249">
        <v>2353.0846135089</v>
      </c>
      <c r="B878" s="252" t="s">
        <v>253</v>
      </c>
      <c r="C878" s="251" t="s">
        <v>465</v>
      </c>
      <c r="D878" s="249">
        <v>59.490682228416418</v>
      </c>
      <c r="E878" s="224">
        <v>54.93374</v>
      </c>
      <c r="F878" s="224">
        <v>0.35270000000000001</v>
      </c>
      <c r="G878" s="224">
        <v>1.7137</v>
      </c>
      <c r="H878" s="224">
        <v>0.4476</v>
      </c>
      <c r="I878" s="224">
        <v>11.162559999999999</v>
      </c>
      <c r="J878" s="224">
        <v>0.183</v>
      </c>
      <c r="K878" s="224">
        <v>29.712810000000001</v>
      </c>
      <c r="L878" s="224">
        <v>2.34</v>
      </c>
      <c r="M878" s="224">
        <v>2.7199999999999998E-2</v>
      </c>
      <c r="N878" s="224">
        <v>100.87331</v>
      </c>
      <c r="O878" s="276"/>
      <c r="P878" s="253">
        <v>1.9288990168816642</v>
      </c>
      <c r="Q878" s="253">
        <v>7.0918712647678336E-2</v>
      </c>
      <c r="R878" s="253" t="s">
        <v>462</v>
      </c>
      <c r="S878" s="253">
        <v>9.3131486071141266E-3</v>
      </c>
      <c r="T878" s="253">
        <v>1.242612783043621E-2</v>
      </c>
      <c r="U878" s="253">
        <v>4.2082594456555711E-2</v>
      </c>
      <c r="V878" s="253">
        <v>0.14531032683216041</v>
      </c>
      <c r="W878" s="253">
        <v>0.79105007274439143</v>
      </c>
      <c r="X878" s="253">
        <v>0.76428009377199979</v>
      </c>
      <c r="Y878" s="253">
        <v>0.14039287024148864</v>
      </c>
      <c r="Z878" s="253">
        <v>5.4426092197822924E-3</v>
      </c>
      <c r="AA878" s="253">
        <v>8.803266085450151E-2</v>
      </c>
      <c r="AB878" s="253">
        <v>1.8517659122277558E-3</v>
      </c>
      <c r="AC878" s="253">
        <f t="shared" si="43"/>
        <v>3.9999999999999996</v>
      </c>
      <c r="AD878" s="249">
        <v>82.593435623039099</v>
      </c>
      <c r="AF878" s="252">
        <v>0.04</v>
      </c>
      <c r="AG878" s="252">
        <v>0.71</v>
      </c>
      <c r="AH878" s="252">
        <v>0.17</v>
      </c>
      <c r="AI878" s="252">
        <v>1.0900000000000001</v>
      </c>
      <c r="AJ878" s="252">
        <v>0.15</v>
      </c>
      <c r="AK878" s="252">
        <v>3.63</v>
      </c>
      <c r="AL878" s="252">
        <v>7.0000000000000007E-2</v>
      </c>
      <c r="AM878" s="252">
        <v>0.1</v>
      </c>
      <c r="AN878" s="252">
        <v>4.97</v>
      </c>
      <c r="AO878" s="256"/>
      <c r="AP878" s="483" t="s">
        <v>1697</v>
      </c>
      <c r="AQ878" s="252">
        <v>30</v>
      </c>
      <c r="AR878" s="252">
        <v>15</v>
      </c>
      <c r="AS878" s="256"/>
      <c r="AT878" s="256"/>
      <c r="AU878" s="256"/>
      <c r="AV878" s="256"/>
      <c r="AW878" s="256"/>
      <c r="AX878" s="256"/>
      <c r="AY878" s="256"/>
      <c r="AZ878" s="256"/>
      <c r="BA878" s="256"/>
      <c r="BB878" s="256"/>
      <c r="BC878" s="256"/>
      <c r="BD878" s="256"/>
      <c r="BE878" s="256"/>
      <c r="BF878" s="256"/>
      <c r="BG878" s="256"/>
      <c r="BH878" s="256"/>
      <c r="BI878" s="256"/>
      <c r="BJ878" s="256"/>
      <c r="BK878" s="256"/>
      <c r="BL878" s="256"/>
      <c r="BM878" s="256"/>
      <c r="BN878" s="256"/>
      <c r="BO878" s="256"/>
      <c r="BP878" s="256"/>
      <c r="BQ878" s="256"/>
    </row>
    <row r="879" spans="1:69" s="255" customFormat="1" ht="12.75">
      <c r="A879" s="249">
        <v>2353.0846135089</v>
      </c>
      <c r="B879" s="252" t="s">
        <v>253</v>
      </c>
      <c r="C879" s="251" t="s">
        <v>465</v>
      </c>
      <c r="D879" s="249">
        <v>63.456682228416419</v>
      </c>
      <c r="E879" s="224">
        <v>54.943739999999998</v>
      </c>
      <c r="F879" s="224">
        <v>0.33529999999999999</v>
      </c>
      <c r="G879" s="224">
        <v>1.7085999999999999</v>
      </c>
      <c r="H879" s="224">
        <v>0.43240000000000001</v>
      </c>
      <c r="I879" s="224">
        <v>11.34244</v>
      </c>
      <c r="J879" s="224">
        <v>0.28349999999999997</v>
      </c>
      <c r="K879" s="224">
        <v>29.505030000000001</v>
      </c>
      <c r="L879" s="224">
        <v>2.34</v>
      </c>
      <c r="M879" s="224">
        <v>2.7300000000000001E-2</v>
      </c>
      <c r="N879" s="224">
        <v>100.91831000000001</v>
      </c>
      <c r="O879" s="276"/>
      <c r="P879" s="253">
        <v>1.9308623105826959</v>
      </c>
      <c r="Q879" s="253">
        <v>6.9137689417304138E-2</v>
      </c>
      <c r="R879" s="253">
        <v>1.6290542129078212E-3</v>
      </c>
      <c r="S879" s="253">
        <v>8.8610949392446681E-3</v>
      </c>
      <c r="T879" s="253">
        <v>1.2014181467027226E-2</v>
      </c>
      <c r="U879" s="253">
        <v>3.9632390835752318E-2</v>
      </c>
      <c r="V879" s="253">
        <v>0.14975247964106797</v>
      </c>
      <c r="W879" s="253">
        <v>0.78811079890400026</v>
      </c>
      <c r="X879" s="253">
        <v>0.75763364165735581</v>
      </c>
      <c r="Y879" s="253">
        <v>0.14396137783603902</v>
      </c>
      <c r="Z879" s="253">
        <v>8.4386289175774794E-3</v>
      </c>
      <c r="AA879" s="253">
        <v>8.810622461215438E-2</v>
      </c>
      <c r="AB879" s="253">
        <v>1.8601269768733248E-3</v>
      </c>
      <c r="AC879" s="253">
        <f t="shared" si="43"/>
        <v>4.0000000000000009</v>
      </c>
      <c r="AD879" s="249">
        <v>82.260236278826397</v>
      </c>
      <c r="AF879" s="252">
        <v>0.04</v>
      </c>
      <c r="AG879" s="252">
        <v>0.76</v>
      </c>
      <c r="AH879" s="252">
        <v>0.17</v>
      </c>
      <c r="AI879" s="252">
        <v>1.1200000000000001</v>
      </c>
      <c r="AJ879" s="252">
        <v>0.15</v>
      </c>
      <c r="AK879" s="252">
        <v>2.52</v>
      </c>
      <c r="AL879" s="252">
        <v>7.0000000000000007E-2</v>
      </c>
      <c r="AM879" s="252">
        <v>0.1</v>
      </c>
      <c r="AN879" s="252">
        <v>4.9800000000000004</v>
      </c>
      <c r="AO879" s="256"/>
      <c r="AP879" s="483" t="s">
        <v>1697</v>
      </c>
      <c r="AQ879" s="252">
        <v>30</v>
      </c>
      <c r="AR879" s="252">
        <v>15</v>
      </c>
      <c r="AS879" s="256"/>
      <c r="AT879" s="256"/>
      <c r="AU879" s="256"/>
      <c r="AV879" s="256"/>
      <c r="AW879" s="256"/>
      <c r="AX879" s="256"/>
      <c r="AY879" s="256"/>
      <c r="AZ879" s="256"/>
      <c r="BA879" s="256"/>
      <c r="BB879" s="256"/>
      <c r="BC879" s="256"/>
      <c r="BD879" s="256"/>
      <c r="BE879" s="256"/>
      <c r="BF879" s="256"/>
      <c r="BG879" s="256"/>
      <c r="BH879" s="256"/>
      <c r="BI879" s="256"/>
      <c r="BJ879" s="256"/>
      <c r="BK879" s="256"/>
      <c r="BL879" s="256"/>
      <c r="BM879" s="256"/>
      <c r="BN879" s="256"/>
      <c r="BO879" s="256"/>
      <c r="BP879" s="256"/>
      <c r="BQ879" s="256"/>
    </row>
    <row r="880" spans="1:69" s="255" customFormat="1" ht="12.75">
      <c r="A880" s="249">
        <v>2353.0846135089</v>
      </c>
      <c r="B880" s="252" t="s">
        <v>253</v>
      </c>
      <c r="C880" s="251" t="s">
        <v>465</v>
      </c>
      <c r="D880" s="249">
        <v>67.42268222841642</v>
      </c>
      <c r="E880" s="224">
        <v>54.99371</v>
      </c>
      <c r="F880" s="224">
        <v>0.33889999999999998</v>
      </c>
      <c r="G880" s="224">
        <v>1.7621</v>
      </c>
      <c r="H880" s="224">
        <v>0.437</v>
      </c>
      <c r="I880" s="224">
        <v>11.222519999999999</v>
      </c>
      <c r="J880" s="224">
        <v>0.25640000000000002</v>
      </c>
      <c r="K880" s="224">
        <v>29.524819999999998</v>
      </c>
      <c r="L880" s="224">
        <v>2.36</v>
      </c>
      <c r="M880" s="224">
        <v>3.6400000000000002E-2</v>
      </c>
      <c r="N880" s="224">
        <v>100.93185</v>
      </c>
      <c r="O880" s="276"/>
      <c r="P880" s="253">
        <v>1.931520442776997</v>
      </c>
      <c r="Q880" s="253">
        <v>6.8479557223003029E-2</v>
      </c>
      <c r="R880" s="253">
        <v>4.4615856400751497E-3</v>
      </c>
      <c r="S880" s="253">
        <v>8.9511453195016237E-3</v>
      </c>
      <c r="T880" s="253">
        <v>1.2135093918289069E-2</v>
      </c>
      <c r="U880" s="253">
        <v>3.6459347318567481E-2</v>
      </c>
      <c r="V880" s="253">
        <v>0.14952941253178509</v>
      </c>
      <c r="W880" s="253">
        <v>0.7884634152717811</v>
      </c>
      <c r="X880" s="253">
        <v>0.7574390649936904</v>
      </c>
      <c r="Y880" s="253">
        <v>0.14364574972459682</v>
      </c>
      <c r="Z880" s="253">
        <v>7.6276375821696697E-3</v>
      </c>
      <c r="AA880" s="253">
        <v>8.8808787406610801E-2</v>
      </c>
      <c r="AB880" s="253">
        <v>2.4787602929323971E-3</v>
      </c>
      <c r="AC880" s="253">
        <f t="shared" si="43"/>
        <v>3.9999999999999991</v>
      </c>
      <c r="AD880" s="249">
        <v>82.424526343093021</v>
      </c>
      <c r="AF880" s="252">
        <v>0.04</v>
      </c>
      <c r="AG880" s="252">
        <v>0.74</v>
      </c>
      <c r="AH880" s="252">
        <v>0.17</v>
      </c>
      <c r="AI880" s="252">
        <v>1.1200000000000001</v>
      </c>
      <c r="AJ880" s="252">
        <v>0.15</v>
      </c>
      <c r="AK880" s="252">
        <v>2.72</v>
      </c>
      <c r="AL880" s="252">
        <v>7.0000000000000007E-2</v>
      </c>
      <c r="AM880" s="252">
        <v>0.1</v>
      </c>
      <c r="AN880" s="252">
        <v>3.77</v>
      </c>
      <c r="AO880" s="256"/>
      <c r="AP880" s="483" t="s">
        <v>1697</v>
      </c>
      <c r="AQ880" s="252">
        <v>30</v>
      </c>
      <c r="AR880" s="252">
        <v>15</v>
      </c>
      <c r="AS880" s="256"/>
      <c r="AT880" s="256"/>
      <c r="AU880" s="256"/>
      <c r="AV880" s="256"/>
      <c r="AW880" s="256"/>
      <c r="AX880" s="256"/>
      <c r="AY880" s="256"/>
      <c r="AZ880" s="256"/>
      <c r="BA880" s="256"/>
      <c r="BB880" s="256"/>
      <c r="BC880" s="256"/>
      <c r="BD880" s="256"/>
      <c r="BE880" s="256"/>
      <c r="BF880" s="256"/>
      <c r="BG880" s="256"/>
      <c r="BH880" s="256"/>
      <c r="BI880" s="256"/>
      <c r="BJ880" s="256"/>
      <c r="BK880" s="256"/>
      <c r="BL880" s="256"/>
      <c r="BM880" s="256"/>
      <c r="BN880" s="256"/>
      <c r="BO880" s="256"/>
      <c r="BP880" s="256"/>
      <c r="BQ880" s="256"/>
    </row>
    <row r="881" spans="1:69" s="255" customFormat="1" ht="12.75">
      <c r="A881" s="249">
        <v>2353.0846135089</v>
      </c>
      <c r="B881" s="252" t="s">
        <v>253</v>
      </c>
      <c r="C881" s="251" t="s">
        <v>465</v>
      </c>
      <c r="D881" s="249">
        <v>71.388682228416414</v>
      </c>
      <c r="E881" s="224">
        <v>54.923740000000002</v>
      </c>
      <c r="F881" s="224">
        <v>0.33300000000000002</v>
      </c>
      <c r="G881" s="224">
        <v>1.7375</v>
      </c>
      <c r="H881" s="224">
        <v>0.44290000000000002</v>
      </c>
      <c r="I881" s="224">
        <v>11.31246</v>
      </c>
      <c r="J881" s="224">
        <v>0.25690000000000002</v>
      </c>
      <c r="K881" s="224">
        <v>29.396190000000001</v>
      </c>
      <c r="L881" s="224">
        <v>2.35</v>
      </c>
      <c r="M881" s="224">
        <v>3.7699999999999997E-2</v>
      </c>
      <c r="N881" s="224">
        <v>100.79039</v>
      </c>
      <c r="O881" s="276"/>
      <c r="P881" s="253">
        <v>1.9328483772700757</v>
      </c>
      <c r="Q881" s="253">
        <v>6.7151622729924254E-2</v>
      </c>
      <c r="R881" s="253">
        <v>4.9123533538009134E-3</v>
      </c>
      <c r="S881" s="253">
        <v>8.8125717739686651E-3</v>
      </c>
      <c r="T881" s="253">
        <v>1.2323066150339011E-2</v>
      </c>
      <c r="U881" s="253">
        <v>3.4863384992867452E-2</v>
      </c>
      <c r="V881" s="253">
        <v>0.15210377081520085</v>
      </c>
      <c r="W881" s="253">
        <v>0.78698485291382247</v>
      </c>
      <c r="X881" s="253">
        <v>0.75520299171996041</v>
      </c>
      <c r="Y881" s="253">
        <v>0.14596116093749709</v>
      </c>
      <c r="Z881" s="253">
        <v>7.6575092118442035E-3</v>
      </c>
      <c r="AA881" s="253">
        <v>8.8606012815678592E-2</v>
      </c>
      <c r="AB881" s="253">
        <v>2.5723253150197068E-3</v>
      </c>
      <c r="AC881" s="253">
        <f t="shared" si="43"/>
        <v>3.9999999999999996</v>
      </c>
      <c r="AD881" s="249">
        <v>82.244923082489947</v>
      </c>
      <c r="AF881" s="252">
        <v>0.04</v>
      </c>
      <c r="AG881" s="252">
        <v>0.76</v>
      </c>
      <c r="AH881" s="252">
        <v>0.17</v>
      </c>
      <c r="AI881" s="252">
        <v>1.1000000000000001</v>
      </c>
      <c r="AJ881" s="252">
        <v>0.15</v>
      </c>
      <c r="AK881" s="252">
        <v>2.66</v>
      </c>
      <c r="AL881" s="252">
        <v>7.0000000000000007E-2</v>
      </c>
      <c r="AM881" s="252">
        <v>0.1</v>
      </c>
      <c r="AN881" s="252">
        <v>3.61</v>
      </c>
      <c r="AO881" s="256"/>
      <c r="AP881" s="483" t="s">
        <v>1697</v>
      </c>
      <c r="AQ881" s="252">
        <v>30</v>
      </c>
      <c r="AR881" s="252">
        <v>15</v>
      </c>
      <c r="AS881" s="256"/>
      <c r="AT881" s="256"/>
      <c r="AU881" s="256"/>
      <c r="AV881" s="256"/>
      <c r="AW881" s="256"/>
      <c r="AX881" s="256"/>
      <c r="AY881" s="256"/>
      <c r="AZ881" s="256"/>
      <c r="BA881" s="256"/>
      <c r="BB881" s="256"/>
      <c r="BC881" s="256"/>
      <c r="BD881" s="256"/>
      <c r="BE881" s="256"/>
      <c r="BF881" s="256"/>
      <c r="BG881" s="256"/>
      <c r="BH881" s="256"/>
      <c r="BI881" s="256"/>
      <c r="BJ881" s="256"/>
      <c r="BK881" s="256"/>
      <c r="BL881" s="256"/>
      <c r="BM881" s="256"/>
      <c r="BN881" s="256"/>
      <c r="BO881" s="256"/>
      <c r="BP881" s="256"/>
      <c r="BQ881" s="256"/>
    </row>
    <row r="882" spans="1:69" s="255" customFormat="1" ht="12.75">
      <c r="A882" s="249">
        <v>2353.0846135089</v>
      </c>
      <c r="B882" s="252" t="s">
        <v>253</v>
      </c>
      <c r="C882" s="251" t="s">
        <v>465</v>
      </c>
      <c r="D882" s="249">
        <v>75.354682228416408</v>
      </c>
      <c r="E882" s="224">
        <v>55.063679999999998</v>
      </c>
      <c r="F882" s="224">
        <v>0.34989999999999999</v>
      </c>
      <c r="G882" s="224">
        <v>1.7406999999999999</v>
      </c>
      <c r="H882" s="224">
        <v>0.4708</v>
      </c>
      <c r="I882" s="224">
        <v>11.4024</v>
      </c>
      <c r="J882" s="224">
        <v>0.28120000000000001</v>
      </c>
      <c r="K882" s="224">
        <v>29.65344</v>
      </c>
      <c r="L882" s="224">
        <v>2.34</v>
      </c>
      <c r="M882" s="224">
        <v>3.7100000000000001E-2</v>
      </c>
      <c r="N882" s="224">
        <v>101.33922</v>
      </c>
      <c r="O882" s="276"/>
      <c r="P882" s="253">
        <v>1.9268238390672643</v>
      </c>
      <c r="Q882" s="253">
        <v>7.1788756413509874E-2</v>
      </c>
      <c r="R882" s="253" t="s">
        <v>462</v>
      </c>
      <c r="S882" s="253">
        <v>9.2074945370394651E-3</v>
      </c>
      <c r="T882" s="253">
        <v>1.3025327371285339E-2</v>
      </c>
      <c r="U882" s="253">
        <v>4.5640332055452149E-2</v>
      </c>
      <c r="V882" s="253">
        <v>0.14653855487586775</v>
      </c>
      <c r="W882" s="253">
        <v>0.78697569567958159</v>
      </c>
      <c r="X882" s="253">
        <v>0.7599177719118414</v>
      </c>
      <c r="Y882" s="253">
        <v>0.14150024293226693</v>
      </c>
      <c r="Z882" s="253">
        <v>8.3344670461628634E-3</v>
      </c>
      <c r="AA882" s="253">
        <v>8.7730435060873177E-2</v>
      </c>
      <c r="AB882" s="253">
        <v>2.5170830488556208E-3</v>
      </c>
      <c r="AC882" s="253">
        <f t="shared" si="43"/>
        <v>3.9999999999999996</v>
      </c>
      <c r="AD882" s="249">
        <v>82.256514302337663</v>
      </c>
      <c r="AF882" s="252">
        <v>0.04</v>
      </c>
      <c r="AG882" s="252">
        <v>0.72</v>
      </c>
      <c r="AH882" s="252">
        <v>0.17</v>
      </c>
      <c r="AI882" s="252">
        <v>1.06</v>
      </c>
      <c r="AJ882" s="252">
        <v>0.15</v>
      </c>
      <c r="AK882" s="252">
        <v>2.5299999999999998</v>
      </c>
      <c r="AL882" s="252">
        <v>7.0000000000000007E-2</v>
      </c>
      <c r="AM882" s="252">
        <v>0.1</v>
      </c>
      <c r="AN882" s="252">
        <v>3.62</v>
      </c>
      <c r="AO882" s="256"/>
      <c r="AP882" s="483" t="s">
        <v>1697</v>
      </c>
      <c r="AQ882" s="252">
        <v>30</v>
      </c>
      <c r="AR882" s="252">
        <v>15</v>
      </c>
      <c r="AS882" s="256"/>
      <c r="AT882" s="256"/>
      <c r="AU882" s="256"/>
      <c r="AV882" s="256"/>
      <c r="AW882" s="256"/>
      <c r="AX882" s="256"/>
      <c r="AY882" s="256"/>
      <c r="AZ882" s="256"/>
      <c r="BA882" s="256"/>
      <c r="BB882" s="256"/>
      <c r="BC882" s="256"/>
      <c r="BD882" s="256"/>
      <c r="BE882" s="256"/>
      <c r="BF882" s="256"/>
      <c r="BG882" s="256"/>
      <c r="BH882" s="256"/>
      <c r="BI882" s="256"/>
      <c r="BJ882" s="256"/>
      <c r="BK882" s="256"/>
      <c r="BL882" s="256"/>
      <c r="BM882" s="256"/>
      <c r="BN882" s="256"/>
      <c r="BO882" s="256"/>
      <c r="BP882" s="256"/>
      <c r="BQ882" s="256"/>
    </row>
    <row r="883" spans="1:69" s="255" customFormat="1" ht="12.75">
      <c r="A883" s="249">
        <v>2353.0846135089</v>
      </c>
      <c r="B883" s="252" t="s">
        <v>253</v>
      </c>
      <c r="C883" s="251" t="s">
        <v>465</v>
      </c>
      <c r="D883" s="249">
        <v>79.320682228416402</v>
      </c>
      <c r="E883" s="224">
        <v>54.943739999999998</v>
      </c>
      <c r="F883" s="224">
        <v>0.33829999999999999</v>
      </c>
      <c r="G883" s="224">
        <v>1.7358</v>
      </c>
      <c r="H883" s="224">
        <v>0.39140000000000003</v>
      </c>
      <c r="I883" s="224">
        <v>11.29247</v>
      </c>
      <c r="J883" s="224">
        <v>0.2631</v>
      </c>
      <c r="K883" s="224">
        <v>29.51492</v>
      </c>
      <c r="L883" s="224">
        <v>2.36</v>
      </c>
      <c r="M883" s="224">
        <v>3.7900000000000003E-2</v>
      </c>
      <c r="N883" s="224">
        <v>100.87762999999998</v>
      </c>
      <c r="O883" s="276"/>
      <c r="P883" s="253">
        <v>1.9308698965958595</v>
      </c>
      <c r="Q883" s="253">
        <v>6.9130103404140497E-2</v>
      </c>
      <c r="R883" s="253">
        <v>2.7634914674599109E-3</v>
      </c>
      <c r="S883" s="253">
        <v>8.9404121545107393E-3</v>
      </c>
      <c r="T883" s="253">
        <v>1.0875044174121695E-2</v>
      </c>
      <c r="U883" s="253">
        <v>4.0193127680671736E-2</v>
      </c>
      <c r="V883" s="253">
        <v>0.1487393284788211</v>
      </c>
      <c r="W883" s="253">
        <v>0.78848859604441413</v>
      </c>
      <c r="X883" s="253">
        <v>0.75778004853448611</v>
      </c>
      <c r="Y883" s="253">
        <v>0.14294651326487806</v>
      </c>
      <c r="Z883" s="253">
        <v>7.8314355943447777E-3</v>
      </c>
      <c r="AA883" s="253">
        <v>8.8859618379157679E-2</v>
      </c>
      <c r="AB883" s="253">
        <v>2.5823842271334003E-3</v>
      </c>
      <c r="AC883" s="253">
        <f t="shared" si="43"/>
        <v>3.9999999999999996</v>
      </c>
      <c r="AD883" s="249">
        <v>82.329452331120507</v>
      </c>
      <c r="AF883" s="252">
        <v>0.04</v>
      </c>
      <c r="AG883" s="252">
        <v>0.76</v>
      </c>
      <c r="AH883" s="252">
        <v>0.17</v>
      </c>
      <c r="AI883" s="252">
        <v>1.23</v>
      </c>
      <c r="AJ883" s="252">
        <v>0.15</v>
      </c>
      <c r="AK883" s="252">
        <v>2.65</v>
      </c>
      <c r="AL883" s="252">
        <v>7.0000000000000007E-2</v>
      </c>
      <c r="AM883" s="252">
        <v>0.1</v>
      </c>
      <c r="AN883" s="252">
        <v>3.6</v>
      </c>
      <c r="AO883" s="256"/>
      <c r="AP883" s="483" t="s">
        <v>1697</v>
      </c>
      <c r="AQ883" s="252">
        <v>30</v>
      </c>
      <c r="AR883" s="252">
        <v>15</v>
      </c>
      <c r="AS883" s="256"/>
      <c r="AT883" s="256"/>
      <c r="AU883" s="256"/>
      <c r="AV883" s="256"/>
      <c r="AW883" s="256"/>
      <c r="AX883" s="256"/>
      <c r="AY883" s="256"/>
      <c r="AZ883" s="256"/>
      <c r="BA883" s="256"/>
      <c r="BB883" s="256"/>
      <c r="BC883" s="256"/>
      <c r="BD883" s="256"/>
      <c r="BE883" s="256"/>
      <c r="BF883" s="256"/>
      <c r="BG883" s="256"/>
      <c r="BH883" s="256"/>
      <c r="BI883" s="256"/>
      <c r="BJ883" s="256"/>
      <c r="BK883" s="256"/>
      <c r="BL883" s="256"/>
      <c r="BM883" s="256"/>
      <c r="BN883" s="256"/>
      <c r="BO883" s="256"/>
      <c r="BP883" s="256"/>
      <c r="BQ883" s="256"/>
    </row>
    <row r="884" spans="1:69" s="255" customFormat="1" ht="12.75">
      <c r="A884" s="249">
        <v>2353.0846135089</v>
      </c>
      <c r="B884" s="252" t="s">
        <v>253</v>
      </c>
      <c r="C884" s="251" t="s">
        <v>465</v>
      </c>
      <c r="D884" s="249">
        <v>83.286682228416396</v>
      </c>
      <c r="E884" s="224">
        <v>54.91375</v>
      </c>
      <c r="F884" s="224">
        <v>0.37080000000000002</v>
      </c>
      <c r="G884" s="224">
        <v>1.7395</v>
      </c>
      <c r="H884" s="224">
        <v>0.47320000000000001</v>
      </c>
      <c r="I884" s="224">
        <v>11.42238</v>
      </c>
      <c r="J884" s="224">
        <v>0.23599999999999999</v>
      </c>
      <c r="K884" s="224">
        <v>29.386299999999999</v>
      </c>
      <c r="L884" s="224">
        <v>2.37</v>
      </c>
      <c r="M884" s="224">
        <v>3.1800000000000002E-2</v>
      </c>
      <c r="N884" s="224">
        <v>100.94373000000002</v>
      </c>
      <c r="O884" s="276"/>
      <c r="P884" s="253">
        <v>1.9305568634500958</v>
      </c>
      <c r="Q884" s="253">
        <v>6.9443136549904194E-2</v>
      </c>
      <c r="R884" s="253">
        <v>2.6313656617587E-3</v>
      </c>
      <c r="S884" s="253">
        <v>9.8030669911276461E-3</v>
      </c>
      <c r="T884" s="253">
        <v>1.3152903895087888E-2</v>
      </c>
      <c r="U884" s="253">
        <v>3.6220314696615574E-2</v>
      </c>
      <c r="V884" s="253">
        <v>0.15278767810597019</v>
      </c>
      <c r="W884" s="253">
        <v>0.78540467064943997</v>
      </c>
      <c r="X884" s="253">
        <v>0.75471670765176202</v>
      </c>
      <c r="Y884" s="253">
        <v>0.1468178350588947</v>
      </c>
      <c r="Z884" s="253">
        <v>7.0274738467286414E-3</v>
      </c>
      <c r="AA884" s="253">
        <v>8.9270401756802398E-2</v>
      </c>
      <c r="AB884" s="253">
        <v>2.1675816858122612E-3</v>
      </c>
      <c r="AC884" s="253">
        <f t="shared" si="43"/>
        <v>4.0000000000000009</v>
      </c>
      <c r="AD884" s="249">
        <v>82.098332684509586</v>
      </c>
      <c r="AF884" s="252">
        <v>0.04</v>
      </c>
      <c r="AG884" s="252">
        <v>0.69</v>
      </c>
      <c r="AH884" s="252">
        <v>0.17</v>
      </c>
      <c r="AI884" s="252">
        <v>1.05</v>
      </c>
      <c r="AJ884" s="252">
        <v>0.15</v>
      </c>
      <c r="AK884" s="252">
        <v>2.96</v>
      </c>
      <c r="AL884" s="252">
        <v>7.0000000000000007E-2</v>
      </c>
      <c r="AM884" s="252">
        <v>0.1</v>
      </c>
      <c r="AN884" s="252">
        <v>4.32</v>
      </c>
      <c r="AO884" s="256"/>
      <c r="AP884" s="483" t="s">
        <v>1697</v>
      </c>
      <c r="AQ884" s="252">
        <v>30</v>
      </c>
      <c r="AR884" s="252">
        <v>15</v>
      </c>
      <c r="AS884" s="256"/>
      <c r="AT884" s="256"/>
      <c r="AU884" s="256"/>
      <c r="AV884" s="256"/>
      <c r="AW884" s="256"/>
      <c r="AX884" s="256"/>
      <c r="AY884" s="256"/>
      <c r="AZ884" s="256"/>
      <c r="BA884" s="256"/>
      <c r="BB884" s="256"/>
      <c r="BC884" s="256"/>
      <c r="BD884" s="256"/>
      <c r="BE884" s="256"/>
      <c r="BF884" s="256"/>
      <c r="BG884" s="256"/>
      <c r="BH884" s="256"/>
      <c r="BI884" s="256"/>
      <c r="BJ884" s="256"/>
      <c r="BK884" s="256"/>
      <c r="BL884" s="256"/>
      <c r="BM884" s="256"/>
      <c r="BN884" s="256"/>
      <c r="BO884" s="256"/>
      <c r="BP884" s="256"/>
      <c r="BQ884" s="256"/>
    </row>
    <row r="885" spans="1:69" s="255" customFormat="1" ht="12.75">
      <c r="A885" s="249">
        <v>2353.0846135089</v>
      </c>
      <c r="B885" s="252" t="s">
        <v>253</v>
      </c>
      <c r="C885" s="251" t="s">
        <v>465</v>
      </c>
      <c r="D885" s="249">
        <v>87.25268222841639</v>
      </c>
      <c r="E885" s="224">
        <v>54.95373</v>
      </c>
      <c r="F885" s="224">
        <v>0.33839999999999998</v>
      </c>
      <c r="G885" s="224">
        <v>1.7759</v>
      </c>
      <c r="H885" s="224">
        <v>0.42620000000000002</v>
      </c>
      <c r="I885" s="224">
        <v>11.30246</v>
      </c>
      <c r="J885" s="224">
        <v>0.23169999999999999</v>
      </c>
      <c r="K885" s="224">
        <v>29.42587</v>
      </c>
      <c r="L885" s="224">
        <v>2.38</v>
      </c>
      <c r="M885" s="224">
        <v>3.2000000000000001E-2</v>
      </c>
      <c r="N885" s="224">
        <v>100.86626</v>
      </c>
      <c r="O885" s="276"/>
      <c r="P885" s="253">
        <v>1.9321743957237207</v>
      </c>
      <c r="Q885" s="253">
        <v>6.7825604276279261E-2</v>
      </c>
      <c r="R885" s="253">
        <v>5.7651707968768839E-3</v>
      </c>
      <c r="S885" s="253">
        <v>8.9474699949555515E-3</v>
      </c>
      <c r="T885" s="253">
        <v>1.1847807999100917E-2</v>
      </c>
      <c r="U885" s="253">
        <v>3.4499139103917997E-2</v>
      </c>
      <c r="V885" s="253">
        <v>0.15196788786412485</v>
      </c>
      <c r="W885" s="253">
        <v>0.78697252424102404</v>
      </c>
      <c r="X885" s="253">
        <v>0.75539191883067314</v>
      </c>
      <c r="Y885" s="253">
        <v>0.14586953277058468</v>
      </c>
      <c r="Z885" s="253">
        <v>6.9001879461582641E-3</v>
      </c>
      <c r="AA885" s="253">
        <v>8.9656906839056139E-2</v>
      </c>
      <c r="AB885" s="253">
        <v>2.1814536135277224E-3</v>
      </c>
      <c r="AC885" s="253">
        <f t="shared" si="43"/>
        <v>4</v>
      </c>
      <c r="AD885" s="249">
        <v>82.272556570864964</v>
      </c>
      <c r="AF885" s="252">
        <v>0.04</v>
      </c>
      <c r="AG885" s="252">
        <v>0.75</v>
      </c>
      <c r="AH885" s="252">
        <v>0.16</v>
      </c>
      <c r="AI885" s="252">
        <v>1.1399999999999999</v>
      </c>
      <c r="AJ885" s="252">
        <v>0.15</v>
      </c>
      <c r="AK885" s="252">
        <v>2.97</v>
      </c>
      <c r="AL885" s="252">
        <v>7.0000000000000007E-2</v>
      </c>
      <c r="AM885" s="252">
        <v>0.1</v>
      </c>
      <c r="AN885" s="252">
        <v>4.2300000000000004</v>
      </c>
      <c r="AO885" s="256"/>
      <c r="AP885" s="483" t="s">
        <v>1697</v>
      </c>
      <c r="AQ885" s="252">
        <v>30</v>
      </c>
      <c r="AR885" s="252">
        <v>15</v>
      </c>
      <c r="AS885" s="256"/>
      <c r="AT885" s="256"/>
      <c r="AU885" s="256"/>
      <c r="AV885" s="256"/>
      <c r="AW885" s="256"/>
      <c r="AX885" s="256"/>
      <c r="AY885" s="256"/>
      <c r="AZ885" s="256"/>
      <c r="BA885" s="256"/>
      <c r="BB885" s="256"/>
      <c r="BC885" s="256"/>
      <c r="BD885" s="256"/>
      <c r="BE885" s="256"/>
      <c r="BF885" s="256"/>
      <c r="BG885" s="256"/>
      <c r="BH885" s="256"/>
      <c r="BI885" s="256"/>
      <c r="BJ885" s="256"/>
      <c r="BK885" s="256"/>
      <c r="BL885" s="256"/>
      <c r="BM885" s="256"/>
      <c r="BN885" s="256"/>
      <c r="BO885" s="256"/>
      <c r="BP885" s="256"/>
      <c r="BQ885" s="256"/>
    </row>
    <row r="886" spans="1:69" s="255" customFormat="1" ht="12.75">
      <c r="A886" s="249">
        <v>2353.0846135089</v>
      </c>
      <c r="B886" s="252" t="s">
        <v>253</v>
      </c>
      <c r="C886" s="251" t="s">
        <v>465</v>
      </c>
      <c r="D886" s="249">
        <v>91.218682228416384</v>
      </c>
      <c r="E886" s="224">
        <v>54.843780000000002</v>
      </c>
      <c r="F886" s="224">
        <v>0.36280000000000001</v>
      </c>
      <c r="G886" s="224">
        <v>1.7572000000000001</v>
      </c>
      <c r="H886" s="224">
        <v>0.46010000000000001</v>
      </c>
      <c r="I886" s="224">
        <v>11.33244</v>
      </c>
      <c r="J886" s="224">
        <v>0.2132</v>
      </c>
      <c r="K886" s="224">
        <v>29.336819999999999</v>
      </c>
      <c r="L886" s="224">
        <v>2.38</v>
      </c>
      <c r="M886" s="224">
        <v>3.9800000000000002E-2</v>
      </c>
      <c r="N886" s="224">
        <v>100.72614</v>
      </c>
      <c r="O886" s="276"/>
      <c r="P886" s="253">
        <v>1.9316205483509012</v>
      </c>
      <c r="Q886" s="253">
        <v>6.8379451649098755E-2</v>
      </c>
      <c r="R886" s="253">
        <v>4.5614880348949782E-3</v>
      </c>
      <c r="S886" s="253">
        <v>9.6090944957540926E-3</v>
      </c>
      <c r="T886" s="253">
        <v>1.2812152077689081E-2</v>
      </c>
      <c r="U886" s="253">
        <v>3.4505465547475467E-2</v>
      </c>
      <c r="V886" s="253">
        <v>0.15268479946567068</v>
      </c>
      <c r="W886" s="253">
        <v>0.78582700037851583</v>
      </c>
      <c r="X886" s="253">
        <v>0.75451096013619889</v>
      </c>
      <c r="Y886" s="253">
        <v>0.14660014810836955</v>
      </c>
      <c r="Z886" s="253">
        <v>6.3601502627317853E-3</v>
      </c>
      <c r="AA886" s="253">
        <v>8.9810898490230384E-2</v>
      </c>
      <c r="AB886" s="253">
        <v>2.717843002469294E-3</v>
      </c>
      <c r="AC886" s="253">
        <f t="shared" si="43"/>
        <v>4</v>
      </c>
      <c r="AD886" s="249">
        <v>82.18956514308104</v>
      </c>
      <c r="AF886" s="252">
        <v>0.04</v>
      </c>
      <c r="AG886" s="252">
        <v>0.7</v>
      </c>
      <c r="AH886" s="252">
        <v>0.17</v>
      </c>
      <c r="AI886" s="252">
        <v>1.08</v>
      </c>
      <c r="AJ886" s="252">
        <v>0.15</v>
      </c>
      <c r="AK886" s="252">
        <v>3.08</v>
      </c>
      <c r="AL886" s="252">
        <v>7.0000000000000007E-2</v>
      </c>
      <c r="AM886" s="252">
        <v>0.1</v>
      </c>
      <c r="AN886" s="252">
        <v>3.46</v>
      </c>
      <c r="AO886" s="256"/>
      <c r="AP886" s="483" t="s">
        <v>1697</v>
      </c>
      <c r="AQ886" s="252">
        <v>30</v>
      </c>
      <c r="AR886" s="252">
        <v>15</v>
      </c>
      <c r="AS886" s="256"/>
      <c r="AT886" s="256"/>
      <c r="AU886" s="256"/>
      <c r="AV886" s="256"/>
      <c r="AW886" s="256"/>
      <c r="AX886" s="256"/>
      <c r="AY886" s="256"/>
      <c r="AZ886" s="256"/>
      <c r="BA886" s="256"/>
      <c r="BB886" s="256"/>
      <c r="BC886" s="256"/>
      <c r="BD886" s="256"/>
      <c r="BE886" s="256"/>
      <c r="BF886" s="256"/>
      <c r="BG886" s="256"/>
      <c r="BH886" s="256"/>
      <c r="BI886" s="256"/>
      <c r="BJ886" s="256"/>
      <c r="BK886" s="256"/>
      <c r="BL886" s="256"/>
      <c r="BM886" s="256"/>
      <c r="BN886" s="256"/>
      <c r="BO886" s="256"/>
      <c r="BP886" s="256"/>
      <c r="BQ886" s="256"/>
    </row>
    <row r="887" spans="1:69" s="255" customFormat="1" ht="12.75">
      <c r="A887" s="249">
        <v>2353.0846135089</v>
      </c>
      <c r="B887" s="252" t="s">
        <v>253</v>
      </c>
      <c r="C887" s="251" t="s">
        <v>465</v>
      </c>
      <c r="D887" s="249">
        <v>95.184682228416378</v>
      </c>
      <c r="E887" s="224">
        <v>55.003700000000002</v>
      </c>
      <c r="F887" s="224">
        <v>0.36630000000000001</v>
      </c>
      <c r="G887" s="224">
        <v>1.7758</v>
      </c>
      <c r="H887" s="224">
        <v>0.4506</v>
      </c>
      <c r="I887" s="224">
        <v>11.33244</v>
      </c>
      <c r="J887" s="224">
        <v>0.2112</v>
      </c>
      <c r="K887" s="224">
        <v>29.415980000000001</v>
      </c>
      <c r="L887" s="224">
        <v>2.37</v>
      </c>
      <c r="M887" s="224">
        <v>2.7900000000000001E-2</v>
      </c>
      <c r="N887" s="224">
        <v>100.95392000000002</v>
      </c>
      <c r="O887" s="276"/>
      <c r="P887" s="253">
        <v>1.9328367713133021</v>
      </c>
      <c r="Q887" s="253">
        <v>6.7163228686697884E-2</v>
      </c>
      <c r="R887" s="253">
        <v>6.3817538038257737E-3</v>
      </c>
      <c r="S887" s="253">
        <v>9.6796787117750926E-3</v>
      </c>
      <c r="T887" s="253">
        <v>1.2519006849191281E-2</v>
      </c>
      <c r="U887" s="253">
        <v>3.0803989006793486E-2</v>
      </c>
      <c r="V887" s="253">
        <v>0.1542307860622997</v>
      </c>
      <c r="W887" s="253">
        <v>0.7863847855661148</v>
      </c>
      <c r="X887" s="253">
        <v>0.7545886131986923</v>
      </c>
      <c r="Y887" s="253">
        <v>0.14799471849333015</v>
      </c>
      <c r="Z887" s="253">
        <v>6.2861237686622209E-3</v>
      </c>
      <c r="AA887" s="253">
        <v>8.9229666142651945E-2</v>
      </c>
      <c r="AB887" s="253">
        <v>1.9008783966633119E-3</v>
      </c>
      <c r="AC887" s="253">
        <f t="shared" si="43"/>
        <v>4</v>
      </c>
      <c r="AD887" s="249">
        <v>82.228976543955568</v>
      </c>
      <c r="AF887" s="252">
        <v>0.04</v>
      </c>
      <c r="AG887" s="252">
        <v>0.69</v>
      </c>
      <c r="AH887" s="252">
        <v>0.16</v>
      </c>
      <c r="AI887" s="252">
        <v>1.1000000000000001</v>
      </c>
      <c r="AJ887" s="252">
        <v>0.15</v>
      </c>
      <c r="AK887" s="252">
        <v>3.22</v>
      </c>
      <c r="AL887" s="252">
        <v>7.0000000000000007E-2</v>
      </c>
      <c r="AM887" s="252">
        <v>0.1</v>
      </c>
      <c r="AN887" s="252">
        <v>4.8899999999999997</v>
      </c>
      <c r="AO887" s="256"/>
      <c r="AP887" s="483" t="s">
        <v>1697</v>
      </c>
      <c r="AQ887" s="252">
        <v>30</v>
      </c>
      <c r="AR887" s="252">
        <v>15</v>
      </c>
      <c r="AS887" s="256"/>
      <c r="AT887" s="256"/>
      <c r="AU887" s="256"/>
      <c r="AV887" s="256"/>
      <c r="AW887" s="256"/>
      <c r="AX887" s="256"/>
      <c r="AY887" s="256"/>
      <c r="AZ887" s="256"/>
      <c r="BA887" s="256"/>
      <c r="BB887" s="256"/>
      <c r="BC887" s="256"/>
      <c r="BD887" s="256"/>
      <c r="BE887" s="256"/>
      <c r="BF887" s="256"/>
      <c r="BG887" s="256"/>
      <c r="BH887" s="256"/>
      <c r="BI887" s="256"/>
      <c r="BJ887" s="256"/>
      <c r="BK887" s="256"/>
      <c r="BL887" s="256"/>
      <c r="BM887" s="256"/>
      <c r="BN887" s="256"/>
      <c r="BO887" s="256"/>
      <c r="BP887" s="256"/>
      <c r="BQ887" s="256"/>
    </row>
    <row r="888" spans="1:69" s="255" customFormat="1" ht="12.75">
      <c r="A888" s="249">
        <v>2353.0846135089</v>
      </c>
      <c r="B888" s="252" t="s">
        <v>253</v>
      </c>
      <c r="C888" s="251" t="s">
        <v>465</v>
      </c>
      <c r="D888" s="249">
        <v>99.150682228416372</v>
      </c>
      <c r="E888" s="224">
        <v>54.83379</v>
      </c>
      <c r="F888" s="224">
        <v>0.33489999999999998</v>
      </c>
      <c r="G888" s="224">
        <v>1.7586999999999999</v>
      </c>
      <c r="H888" s="224">
        <v>0.4632</v>
      </c>
      <c r="I888" s="224">
        <v>11.37242</v>
      </c>
      <c r="J888" s="224">
        <v>0.23039999999999999</v>
      </c>
      <c r="K888" s="224">
        <v>29.42587</v>
      </c>
      <c r="L888" s="224">
        <v>2.37</v>
      </c>
      <c r="M888" s="224">
        <v>3.5299999999999998E-2</v>
      </c>
      <c r="N888" s="224">
        <v>100.82458000000001</v>
      </c>
      <c r="O888" s="276"/>
      <c r="P888" s="253">
        <v>1.9289831313990504</v>
      </c>
      <c r="Q888" s="253">
        <v>7.1016868600949579E-2</v>
      </c>
      <c r="R888" s="253">
        <v>1.8999398793280164E-3</v>
      </c>
      <c r="S888" s="253">
        <v>8.8596397314336921E-3</v>
      </c>
      <c r="T888" s="253">
        <v>1.2883211340075581E-2</v>
      </c>
      <c r="U888" s="253">
        <v>4.0922134343533756E-2</v>
      </c>
      <c r="V888" s="253">
        <v>0.14954531017118264</v>
      </c>
      <c r="W888" s="253">
        <v>0.78588976453444637</v>
      </c>
      <c r="X888" s="253">
        <v>0.75729534083381445</v>
      </c>
      <c r="Y888" s="253">
        <v>0.14410413743366721</v>
      </c>
      <c r="Z888" s="253">
        <v>6.8651238946542733E-3</v>
      </c>
      <c r="AA888" s="253">
        <v>8.9327701413009566E-2</v>
      </c>
      <c r="AB888" s="253">
        <v>2.4076964248544988E-3</v>
      </c>
      <c r="AC888" s="253">
        <f t="shared" si="43"/>
        <v>4</v>
      </c>
      <c r="AD888" s="249">
        <v>82.182378355606147</v>
      </c>
      <c r="AF888" s="252">
        <v>0.04</v>
      </c>
      <c r="AG888" s="252">
        <v>0.76</v>
      </c>
      <c r="AH888" s="252">
        <v>0.17</v>
      </c>
      <c r="AI888" s="252">
        <v>1.06</v>
      </c>
      <c r="AJ888" s="252">
        <v>0.15</v>
      </c>
      <c r="AK888" s="252">
        <v>2.95</v>
      </c>
      <c r="AL888" s="252">
        <v>7.0000000000000007E-2</v>
      </c>
      <c r="AM888" s="252">
        <v>0.1</v>
      </c>
      <c r="AN888" s="252">
        <v>3.87</v>
      </c>
      <c r="AO888" s="256"/>
      <c r="AP888" s="483" t="s">
        <v>1697</v>
      </c>
      <c r="AQ888" s="252">
        <v>30</v>
      </c>
      <c r="AR888" s="252">
        <v>15</v>
      </c>
      <c r="AS888" s="256"/>
      <c r="AT888" s="256"/>
      <c r="AU888" s="256"/>
      <c r="AV888" s="256"/>
      <c r="AW888" s="256"/>
      <c r="AX888" s="256"/>
      <c r="AY888" s="256"/>
      <c r="AZ888" s="256"/>
      <c r="BA888" s="256"/>
      <c r="BB888" s="256"/>
      <c r="BC888" s="256"/>
      <c r="BD888" s="256"/>
      <c r="BE888" s="256"/>
      <c r="BF888" s="256"/>
      <c r="BG888" s="256"/>
      <c r="BH888" s="256"/>
      <c r="BI888" s="256"/>
      <c r="BJ888" s="256"/>
      <c r="BK888" s="256"/>
      <c r="BL888" s="256"/>
      <c r="BM888" s="256"/>
      <c r="BN888" s="256"/>
      <c r="BO888" s="256"/>
      <c r="BP888" s="256"/>
      <c r="BQ888" s="256"/>
    </row>
    <row r="889" spans="1:69" s="255" customFormat="1" ht="12.75">
      <c r="A889" s="249">
        <v>2353.0846135089</v>
      </c>
      <c r="B889" s="252" t="s">
        <v>253</v>
      </c>
      <c r="C889" s="251" t="s">
        <v>465</v>
      </c>
      <c r="D889" s="249">
        <v>103.11668222841637</v>
      </c>
      <c r="E889" s="224">
        <v>54.87377</v>
      </c>
      <c r="F889" s="224">
        <v>0.3488</v>
      </c>
      <c r="G889" s="224">
        <v>1.7616000000000001</v>
      </c>
      <c r="H889" s="224">
        <v>0.45369999999999999</v>
      </c>
      <c r="I889" s="224">
        <v>11.44237</v>
      </c>
      <c r="J889" s="224">
        <v>0.26279999999999998</v>
      </c>
      <c r="K889" s="224">
        <v>29.406089999999999</v>
      </c>
      <c r="L889" s="224">
        <v>2.36</v>
      </c>
      <c r="M889" s="224">
        <v>3.5000000000000003E-2</v>
      </c>
      <c r="N889" s="224">
        <v>100.94412999999999</v>
      </c>
      <c r="O889" s="276"/>
      <c r="P889" s="253">
        <v>1.9288374508809811</v>
      </c>
      <c r="Q889" s="253">
        <v>7.116254911901887E-2</v>
      </c>
      <c r="R889" s="253">
        <v>1.8157698853138449E-3</v>
      </c>
      <c r="S889" s="253">
        <v>9.2199391898596869E-3</v>
      </c>
      <c r="T889" s="253">
        <v>1.2608836858162636E-2</v>
      </c>
      <c r="U889" s="253">
        <v>4.0683378959981198E-2</v>
      </c>
      <c r="V889" s="253">
        <v>0.15063583265407546</v>
      </c>
      <c r="W889" s="253">
        <v>0.78503624245260706</v>
      </c>
      <c r="X889" s="253">
        <v>0.75587157647711745</v>
      </c>
      <c r="Y889" s="253">
        <v>0.14503960217996317</v>
      </c>
      <c r="Z889" s="253">
        <v>7.8242358176059054E-3</v>
      </c>
      <c r="AA889" s="253">
        <v>8.8879270561154619E-2</v>
      </c>
      <c r="AB889" s="253">
        <v>2.385314964158882E-3</v>
      </c>
      <c r="AC889" s="253">
        <f t="shared" si="43"/>
        <v>4</v>
      </c>
      <c r="AD889" s="249">
        <v>82.082523178607104</v>
      </c>
      <c r="AF889" s="252">
        <v>0.04</v>
      </c>
      <c r="AG889" s="252">
        <v>0.73</v>
      </c>
      <c r="AH889" s="252">
        <v>0.17</v>
      </c>
      <c r="AI889" s="252">
        <v>1.08</v>
      </c>
      <c r="AJ889" s="252">
        <v>0.15</v>
      </c>
      <c r="AK889" s="252">
        <v>2.61</v>
      </c>
      <c r="AL889" s="252">
        <v>7.0000000000000007E-2</v>
      </c>
      <c r="AM889" s="252">
        <v>0.1</v>
      </c>
      <c r="AN889" s="252">
        <v>3.85</v>
      </c>
      <c r="AO889" s="256"/>
      <c r="AP889" s="483" t="s">
        <v>1697</v>
      </c>
      <c r="AQ889" s="252">
        <v>30</v>
      </c>
      <c r="AR889" s="252">
        <v>15</v>
      </c>
      <c r="AS889" s="256"/>
      <c r="AT889" s="256"/>
      <c r="AU889" s="256"/>
      <c r="AV889" s="256"/>
      <c r="AW889" s="256"/>
      <c r="AX889" s="256"/>
      <c r="AY889" s="256"/>
      <c r="AZ889" s="256"/>
      <c r="BA889" s="256"/>
      <c r="BB889" s="256"/>
      <c r="BC889" s="256"/>
      <c r="BD889" s="256"/>
      <c r="BE889" s="256"/>
      <c r="BF889" s="256"/>
      <c r="BG889" s="256"/>
      <c r="BH889" s="256"/>
      <c r="BI889" s="256"/>
      <c r="BJ889" s="256"/>
      <c r="BK889" s="256"/>
      <c r="BL889" s="256"/>
      <c r="BM889" s="256"/>
      <c r="BN889" s="256"/>
      <c r="BO889" s="256"/>
      <c r="BP889" s="256"/>
      <c r="BQ889" s="256"/>
    </row>
    <row r="890" spans="1:69" s="255" customFormat="1" ht="12.75">
      <c r="A890" s="249">
        <v>2353.0846135089</v>
      </c>
      <c r="B890" s="252" t="s">
        <v>253</v>
      </c>
      <c r="C890" s="251" t="s">
        <v>465</v>
      </c>
      <c r="D890" s="249">
        <v>107.08268222841636</v>
      </c>
      <c r="E890" s="224">
        <v>54.813800000000001</v>
      </c>
      <c r="F890" s="224">
        <v>0.35520000000000002</v>
      </c>
      <c r="G890" s="224">
        <v>1.7450000000000001</v>
      </c>
      <c r="H890" s="224">
        <v>0.4743</v>
      </c>
      <c r="I890" s="224">
        <v>11.46236</v>
      </c>
      <c r="J890" s="224">
        <v>0.28599999999999998</v>
      </c>
      <c r="K890" s="224">
        <v>29.396190000000001</v>
      </c>
      <c r="L890" s="224">
        <v>2.35</v>
      </c>
      <c r="M890" s="224">
        <v>3.4200000000000001E-2</v>
      </c>
      <c r="N890" s="224">
        <v>100.91705</v>
      </c>
      <c r="O890" s="276"/>
      <c r="P890" s="253">
        <v>1.9275610019030489</v>
      </c>
      <c r="Q890" s="253">
        <v>7.232182458127201E-2</v>
      </c>
      <c r="R890" s="253" t="s">
        <v>462</v>
      </c>
      <c r="S890" s="253">
        <v>9.3931644675828065E-3</v>
      </c>
      <c r="T890" s="253">
        <v>1.3187022889379396E-2</v>
      </c>
      <c r="U890" s="253">
        <v>4.2914619173439306E-2</v>
      </c>
      <c r="V890" s="253">
        <v>0.14981471709488209</v>
      </c>
      <c r="W890" s="253">
        <v>0.78480764989039531</v>
      </c>
      <c r="X890" s="253">
        <v>0.75624618874424065</v>
      </c>
      <c r="Y890" s="253">
        <v>0.14436251842935532</v>
      </c>
      <c r="Z890" s="253">
        <v>8.5186346534261749E-3</v>
      </c>
      <c r="AA890" s="253">
        <v>8.8540858787624813E-2</v>
      </c>
      <c r="AB890" s="253">
        <v>2.3317993853530527E-3</v>
      </c>
      <c r="AC890" s="253">
        <f t="shared" si="43"/>
        <v>4</v>
      </c>
      <c r="AD890" s="249">
        <v>82.05187936727161</v>
      </c>
      <c r="AF890" s="252">
        <v>0.04</v>
      </c>
      <c r="AG890" s="252">
        <v>0.72</v>
      </c>
      <c r="AH890" s="252">
        <v>0.17</v>
      </c>
      <c r="AI890" s="252">
        <v>1.04</v>
      </c>
      <c r="AJ890" s="252">
        <v>0.15</v>
      </c>
      <c r="AK890" s="252">
        <v>2.46</v>
      </c>
      <c r="AL890" s="252">
        <v>7.0000000000000007E-2</v>
      </c>
      <c r="AM890" s="252">
        <v>0.1</v>
      </c>
      <c r="AN890" s="252">
        <v>4.03</v>
      </c>
      <c r="AO890" s="256"/>
      <c r="AP890" s="483" t="s">
        <v>1697</v>
      </c>
      <c r="AQ890" s="252">
        <v>30</v>
      </c>
      <c r="AR890" s="252">
        <v>15</v>
      </c>
      <c r="AS890" s="256"/>
      <c r="AT890" s="256"/>
      <c r="AU890" s="256"/>
      <c r="AV890" s="256"/>
      <c r="AW890" s="256"/>
      <c r="AX890" s="256"/>
      <c r="AY890" s="256"/>
      <c r="AZ890" s="256"/>
      <c r="BA890" s="256"/>
      <c r="BB890" s="256"/>
      <c r="BC890" s="256"/>
      <c r="BD890" s="256"/>
      <c r="BE890" s="256"/>
      <c r="BF890" s="256"/>
      <c r="BG890" s="256"/>
      <c r="BH890" s="256"/>
      <c r="BI890" s="256"/>
      <c r="BJ890" s="256"/>
      <c r="BK890" s="256"/>
      <c r="BL890" s="256"/>
      <c r="BM890" s="256"/>
      <c r="BN890" s="256"/>
      <c r="BO890" s="256"/>
      <c r="BP890" s="256"/>
      <c r="BQ890" s="256"/>
    </row>
    <row r="891" spans="1:69" s="255" customFormat="1" ht="12.75">
      <c r="A891" s="252"/>
      <c r="B891" s="252"/>
      <c r="C891" s="251"/>
      <c r="D891" s="249"/>
      <c r="E891" s="224"/>
      <c r="F891" s="224"/>
      <c r="G891" s="224"/>
      <c r="H891" s="224"/>
      <c r="I891" s="224"/>
      <c r="J891" s="224"/>
      <c r="K891" s="224"/>
      <c r="L891" s="224"/>
      <c r="M891" s="224"/>
      <c r="N891" s="224"/>
      <c r="O891" s="276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  <c r="AB891" s="253"/>
      <c r="AC891" s="253"/>
      <c r="AD891" s="249"/>
      <c r="AF891" s="224"/>
      <c r="AG891" s="224"/>
      <c r="AH891" s="224"/>
      <c r="AI891" s="224"/>
      <c r="AJ891" s="224"/>
      <c r="AK891" s="224"/>
      <c r="AL891" s="224"/>
      <c r="AM891" s="224"/>
      <c r="AN891" s="224"/>
      <c r="AO891" s="256"/>
      <c r="AP891" s="252"/>
      <c r="AQ891" s="252"/>
      <c r="AR891" s="252"/>
      <c r="AS891" s="256"/>
      <c r="AT891" s="256"/>
      <c r="AU891" s="256"/>
      <c r="AV891" s="256"/>
      <c r="AW891" s="256"/>
      <c r="AX891" s="256"/>
      <c r="AY891" s="256"/>
      <c r="AZ891" s="256"/>
      <c r="BA891" s="256"/>
      <c r="BB891" s="256"/>
      <c r="BC891" s="256"/>
      <c r="BD891" s="256"/>
      <c r="BE891" s="256"/>
      <c r="BF891" s="256"/>
      <c r="BG891" s="256"/>
      <c r="BH891" s="256"/>
      <c r="BI891" s="256"/>
      <c r="BJ891" s="256"/>
      <c r="BK891" s="256"/>
      <c r="BL891" s="256"/>
      <c r="BM891" s="256"/>
      <c r="BN891" s="256"/>
      <c r="BO891" s="256"/>
      <c r="BP891" s="256"/>
      <c r="BQ891" s="256"/>
    </row>
    <row r="892" spans="1:69" s="255" customFormat="1" ht="12.75">
      <c r="A892" s="249">
        <v>2353.0846135089</v>
      </c>
      <c r="B892" s="252" t="s">
        <v>253</v>
      </c>
      <c r="C892" s="251" t="s">
        <v>466</v>
      </c>
      <c r="D892" s="249">
        <v>0</v>
      </c>
      <c r="E892" s="224">
        <v>53.239600000000003</v>
      </c>
      <c r="F892" s="224">
        <v>0.46311000000000002</v>
      </c>
      <c r="G892" s="224">
        <v>1.7206999999999999</v>
      </c>
      <c r="H892" s="224">
        <v>0.24047199999999999</v>
      </c>
      <c r="I892" s="224">
        <v>13.1038</v>
      </c>
      <c r="J892" s="224">
        <v>0.22733800000000001</v>
      </c>
      <c r="K892" s="224">
        <v>26.6127</v>
      </c>
      <c r="L892" s="224">
        <v>2.6511100000000001</v>
      </c>
      <c r="M892" s="224">
        <v>3.9556000000000001E-2</v>
      </c>
      <c r="N892" s="224">
        <v>98.298386000000022</v>
      </c>
      <c r="O892" s="276"/>
      <c r="P892" s="253">
        <v>1.9439837316771154</v>
      </c>
      <c r="Q892" s="253">
        <v>5.6016268322884644E-2</v>
      </c>
      <c r="R892" s="253">
        <v>1.8032650817158657E-2</v>
      </c>
      <c r="S892" s="253">
        <v>1.2716358128728544E-2</v>
      </c>
      <c r="T892" s="253">
        <v>6.9422104151755926E-3</v>
      </c>
      <c r="U892" s="253">
        <v>8.409071480244279E-3</v>
      </c>
      <c r="V892" s="253">
        <v>0.20304325230238562</v>
      </c>
      <c r="W892" s="253">
        <v>0.75085645685630609</v>
      </c>
      <c r="X892" s="253">
        <v>0.69776637593988822</v>
      </c>
      <c r="Y892" s="253">
        <v>0.188686869539962</v>
      </c>
      <c r="Z892" s="253">
        <v>7.0309760168119975E-3</v>
      </c>
      <c r="AA892" s="253">
        <v>0.10371539785618755</v>
      </c>
      <c r="AB892" s="253">
        <v>2.800380647150266E-3</v>
      </c>
      <c r="AC892" s="253">
        <f t="shared" ref="AC892:AC904" si="44">SUM(P892:AB892)</f>
        <v>3.9999999999999996</v>
      </c>
      <c r="AD892" s="249">
        <v>78.356371038049303</v>
      </c>
      <c r="AF892" s="224">
        <v>0.17760500000000001</v>
      </c>
      <c r="AG892" s="224">
        <v>6.7745499999999996</v>
      </c>
      <c r="AH892" s="224">
        <v>1.0989500000000001</v>
      </c>
      <c r="AI892" s="224">
        <v>8.5263899999999992</v>
      </c>
      <c r="AJ892" s="224">
        <v>0.505193</v>
      </c>
      <c r="AK892" s="224">
        <v>6.2442399999999996</v>
      </c>
      <c r="AL892" s="224">
        <v>0.229272</v>
      </c>
      <c r="AM892" s="224">
        <v>1.0979099999999999</v>
      </c>
      <c r="AN892" s="224">
        <v>20.0731</v>
      </c>
      <c r="AO892" s="256"/>
      <c r="AP892" s="483" t="s">
        <v>437</v>
      </c>
      <c r="AQ892" s="252">
        <v>30</v>
      </c>
      <c r="AR892" s="252">
        <v>15</v>
      </c>
      <c r="AS892" s="256"/>
      <c r="AT892" s="256"/>
      <c r="AU892" s="256"/>
      <c r="AV892" s="256"/>
      <c r="AW892" s="256"/>
      <c r="AX892" s="256"/>
      <c r="AY892" s="256"/>
      <c r="AZ892" s="256"/>
      <c r="BA892" s="256"/>
      <c r="BB892" s="256"/>
      <c r="BC892" s="256"/>
      <c r="BD892" s="256"/>
      <c r="BE892" s="256"/>
      <c r="BF892" s="256"/>
      <c r="BG892" s="256"/>
      <c r="BH892" s="256"/>
      <c r="BI892" s="256"/>
      <c r="BJ892" s="256"/>
      <c r="BK892" s="256"/>
      <c r="BL892" s="256"/>
      <c r="BM892" s="256"/>
      <c r="BN892" s="256"/>
      <c r="BO892" s="256"/>
      <c r="BP892" s="256"/>
      <c r="BQ892" s="256"/>
    </row>
    <row r="893" spans="1:69" s="255" customFormat="1" ht="12.75">
      <c r="A893" s="249">
        <v>2353.0846135089</v>
      </c>
      <c r="B893" s="252" t="s">
        <v>253</v>
      </c>
      <c r="C893" s="251" t="s">
        <v>466</v>
      </c>
      <c r="D893" s="249">
        <v>3</v>
      </c>
      <c r="E893" s="224">
        <v>53.323799999999999</v>
      </c>
      <c r="F893" s="224">
        <v>0.45564399999999999</v>
      </c>
      <c r="G893" s="224">
        <v>2.0532699999999999</v>
      </c>
      <c r="H893" s="224">
        <v>0.54947900000000005</v>
      </c>
      <c r="I893" s="224">
        <v>11.7521</v>
      </c>
      <c r="J893" s="224">
        <v>0.24072399999999999</v>
      </c>
      <c r="K893" s="224">
        <v>27.499700000000001</v>
      </c>
      <c r="L893" s="224">
        <v>2.6764600000000001</v>
      </c>
      <c r="M893" s="224">
        <v>2.7462E-2</v>
      </c>
      <c r="N893" s="224">
        <v>98.57863900000001</v>
      </c>
      <c r="O893" s="276"/>
      <c r="P893" s="253">
        <v>1.9308111587752259</v>
      </c>
      <c r="Q893" s="253">
        <v>6.9188841224774089E-2</v>
      </c>
      <c r="R893" s="253">
        <v>1.8434638034387607E-2</v>
      </c>
      <c r="S893" s="253">
        <v>1.2406952347196585E-2</v>
      </c>
      <c r="T893" s="253">
        <v>1.573059766711888E-2</v>
      </c>
      <c r="U893" s="253">
        <v>1.2137659541261669E-2</v>
      </c>
      <c r="V893" s="253">
        <v>0.17698310473723677</v>
      </c>
      <c r="W893" s="253">
        <v>0.76430704767279856</v>
      </c>
      <c r="X893" s="253">
        <v>0.72010753049730825</v>
      </c>
      <c r="Y893" s="253">
        <v>0.16674825501103885</v>
      </c>
      <c r="Z893" s="253">
        <v>7.3828465136446661E-3</v>
      </c>
      <c r="AA893" s="253">
        <v>0.10383340926561924</v>
      </c>
      <c r="AB893" s="253">
        <v>1.927958712388969E-3</v>
      </c>
      <c r="AC893" s="253">
        <f t="shared" si="44"/>
        <v>4</v>
      </c>
      <c r="AD893" s="249">
        <v>80.662272935498407</v>
      </c>
      <c r="AF893" s="224">
        <v>0.17760000000000001</v>
      </c>
      <c r="AG893" s="224">
        <v>6.6884600000000001</v>
      </c>
      <c r="AH893" s="224">
        <v>0.993703</v>
      </c>
      <c r="AI893" s="224">
        <v>4.6354899999999999</v>
      </c>
      <c r="AJ893" s="224">
        <v>0.53482799999999997</v>
      </c>
      <c r="AK893" s="224">
        <v>5.8627900000000004</v>
      </c>
      <c r="AL893" s="224">
        <v>0.22464300000000001</v>
      </c>
      <c r="AM893" s="224">
        <v>1.08867</v>
      </c>
      <c r="AN893" s="224">
        <v>28.914899999999999</v>
      </c>
      <c r="AO893" s="256"/>
      <c r="AP893" s="483" t="s">
        <v>437</v>
      </c>
      <c r="AQ893" s="252">
        <v>30</v>
      </c>
      <c r="AR893" s="252">
        <v>15</v>
      </c>
      <c r="AS893" s="256"/>
      <c r="AT893" s="256"/>
      <c r="AU893" s="256"/>
      <c r="AV893" s="256"/>
      <c r="AW893" s="256"/>
      <c r="AX893" s="256"/>
      <c r="AY893" s="256"/>
      <c r="AZ893" s="256"/>
      <c r="BA893" s="256"/>
      <c r="BB893" s="256"/>
      <c r="BC893" s="256"/>
      <c r="BD893" s="256"/>
      <c r="BE893" s="256"/>
      <c r="BF893" s="256"/>
      <c r="BG893" s="256"/>
      <c r="BH893" s="256"/>
      <c r="BI893" s="256"/>
      <c r="BJ893" s="256"/>
      <c r="BK893" s="256"/>
      <c r="BL893" s="256"/>
      <c r="BM893" s="256"/>
      <c r="BN893" s="256"/>
      <c r="BO893" s="256"/>
      <c r="BP893" s="256"/>
      <c r="BQ893" s="256"/>
    </row>
    <row r="894" spans="1:69" s="255" customFormat="1" ht="12.75">
      <c r="A894" s="249">
        <v>2353.0846135089</v>
      </c>
      <c r="B894" s="252" t="s">
        <v>253</v>
      </c>
      <c r="C894" s="251" t="s">
        <v>466</v>
      </c>
      <c r="D894" s="249">
        <v>6</v>
      </c>
      <c r="E894" s="224">
        <v>53.523800000000001</v>
      </c>
      <c r="F894" s="224">
        <v>0.38784099999999999</v>
      </c>
      <c r="G894" s="224">
        <v>1.9713099999999999</v>
      </c>
      <c r="H894" s="224">
        <v>0.58233699999999999</v>
      </c>
      <c r="I894" s="224">
        <v>11.096299999999999</v>
      </c>
      <c r="J894" s="224">
        <v>0.229022</v>
      </c>
      <c r="K894" s="224">
        <v>28.2422</v>
      </c>
      <c r="L894" s="224">
        <v>2.6256699999999999</v>
      </c>
      <c r="M894" s="224">
        <v>3.1236E-2</v>
      </c>
      <c r="N894" s="224">
        <v>98.689716000000004</v>
      </c>
      <c r="O894" s="276"/>
      <c r="P894" s="253">
        <v>1.927933553732317</v>
      </c>
      <c r="Q894" s="253">
        <v>7.2066446267682993E-2</v>
      </c>
      <c r="R894" s="253">
        <v>1.1620124152792677E-2</v>
      </c>
      <c r="S894" s="253">
        <v>1.0505569247116063E-2</v>
      </c>
      <c r="T894" s="253">
        <v>1.6584215119074444E-2</v>
      </c>
      <c r="U894" s="253">
        <v>2.5032429204305373E-2</v>
      </c>
      <c r="V894" s="253">
        <v>0.15857142053110324</v>
      </c>
      <c r="W894" s="253">
        <v>0.77768624174560752</v>
      </c>
      <c r="X894" s="253">
        <v>0.73884790126263977</v>
      </c>
      <c r="Y894" s="253">
        <v>0.15065222318535743</v>
      </c>
      <c r="Z894" s="253">
        <v>6.9872786775594829E-3</v>
      </c>
      <c r="AA894" s="253">
        <v>0.10133113617172175</v>
      </c>
      <c r="AB894" s="253">
        <v>2.1814607027215551E-3</v>
      </c>
      <c r="AC894" s="253">
        <f t="shared" si="44"/>
        <v>3.9999999999999991</v>
      </c>
      <c r="AD894" s="249">
        <v>81.939818460030892</v>
      </c>
      <c r="AF894" s="224">
        <v>0.17727100000000001</v>
      </c>
      <c r="AG894" s="224">
        <v>7.6188399999999996</v>
      </c>
      <c r="AH894" s="224">
        <v>1.01149</v>
      </c>
      <c r="AI894" s="224">
        <v>4.5513199999999996</v>
      </c>
      <c r="AJ894" s="224">
        <v>0.55065699999999995</v>
      </c>
      <c r="AK894" s="224">
        <v>6.1459000000000001</v>
      </c>
      <c r="AL894" s="224">
        <v>0.22112899999999999</v>
      </c>
      <c r="AM894" s="224">
        <v>1.09927</v>
      </c>
      <c r="AN894" s="224">
        <v>25.1098</v>
      </c>
      <c r="AO894" s="256"/>
      <c r="AP894" s="483" t="s">
        <v>437</v>
      </c>
      <c r="AQ894" s="252">
        <v>30</v>
      </c>
      <c r="AR894" s="252">
        <v>15</v>
      </c>
      <c r="AS894" s="256"/>
      <c r="AT894" s="256"/>
      <c r="AU894" s="256"/>
      <c r="AV894" s="256"/>
      <c r="AW894" s="256"/>
      <c r="AX894" s="256"/>
      <c r="AY894" s="256"/>
      <c r="AZ894" s="256"/>
      <c r="BA894" s="256"/>
      <c r="BB894" s="256"/>
      <c r="BC894" s="256"/>
      <c r="BD894" s="256"/>
      <c r="BE894" s="256"/>
      <c r="BF894" s="256"/>
      <c r="BG894" s="256"/>
      <c r="BH894" s="256"/>
      <c r="BI894" s="256"/>
      <c r="BJ894" s="256"/>
      <c r="BK894" s="256"/>
      <c r="BL894" s="256"/>
      <c r="BM894" s="256"/>
      <c r="BN894" s="256"/>
      <c r="BO894" s="256"/>
      <c r="BP894" s="256"/>
      <c r="BQ894" s="256"/>
    </row>
    <row r="895" spans="1:69" s="255" customFormat="1" ht="12.75">
      <c r="A895" s="249">
        <v>2353.0846135089</v>
      </c>
      <c r="B895" s="252" t="s">
        <v>253</v>
      </c>
      <c r="C895" s="251" t="s">
        <v>466</v>
      </c>
      <c r="D895" s="249">
        <v>9</v>
      </c>
      <c r="E895" s="224">
        <v>53.781300000000002</v>
      </c>
      <c r="F895" s="224">
        <v>0.350962</v>
      </c>
      <c r="G895" s="224">
        <v>1.75288</v>
      </c>
      <c r="H895" s="224">
        <v>0.59841599999999995</v>
      </c>
      <c r="I895" s="224">
        <v>10.610900000000001</v>
      </c>
      <c r="J895" s="224">
        <v>0.24249499999999999</v>
      </c>
      <c r="K895" s="224">
        <v>28.653199999999998</v>
      </c>
      <c r="L895" s="224">
        <v>2.4258700000000002</v>
      </c>
      <c r="M895" s="224">
        <v>2.3754000000000001E-2</v>
      </c>
      <c r="N895" s="224">
        <v>98.439777000000007</v>
      </c>
      <c r="O895" s="276"/>
      <c r="P895" s="253">
        <v>1.9376510595093768</v>
      </c>
      <c r="Q895" s="253">
        <v>6.2348940490623228E-2</v>
      </c>
      <c r="R895" s="253">
        <v>1.2081773129028139E-2</v>
      </c>
      <c r="S895" s="253">
        <v>9.508787014932853E-3</v>
      </c>
      <c r="T895" s="253">
        <v>1.7046015785988734E-2</v>
      </c>
      <c r="U895" s="253">
        <v>1.5862888894956129E-2</v>
      </c>
      <c r="V895" s="253">
        <v>0.15589596916788986</v>
      </c>
      <c r="W895" s="253">
        <v>0.78960456600720441</v>
      </c>
      <c r="X895" s="253">
        <v>0.74935054080409524</v>
      </c>
      <c r="Y895" s="253">
        <v>0.14794839573416416</v>
      </c>
      <c r="Z895" s="253">
        <v>7.400018439707833E-3</v>
      </c>
      <c r="AA895" s="253">
        <v>9.3641733672817834E-2</v>
      </c>
      <c r="AB895" s="253">
        <v>1.659311349214998E-3</v>
      </c>
      <c r="AC895" s="253">
        <f t="shared" si="44"/>
        <v>4</v>
      </c>
      <c r="AD895" s="249">
        <v>82.799067728881369</v>
      </c>
      <c r="AF895" s="224">
        <v>0.17687</v>
      </c>
      <c r="AG895" s="224">
        <v>8.0925999999999991</v>
      </c>
      <c r="AH895" s="224">
        <v>1.08439</v>
      </c>
      <c r="AI895" s="224">
        <v>4.4315199999999999</v>
      </c>
      <c r="AJ895" s="224">
        <v>0.56424399999999997</v>
      </c>
      <c r="AK895" s="224">
        <v>5.6334499999999998</v>
      </c>
      <c r="AL895" s="224">
        <v>0.21904299999999999</v>
      </c>
      <c r="AM895" s="224">
        <v>1.14981</v>
      </c>
      <c r="AN895" s="224">
        <v>32.601199999999999</v>
      </c>
      <c r="AO895" s="256"/>
      <c r="AP895" s="483" t="s">
        <v>437</v>
      </c>
      <c r="AQ895" s="252">
        <v>30</v>
      </c>
      <c r="AR895" s="252">
        <v>15</v>
      </c>
      <c r="AS895" s="256"/>
      <c r="AT895" s="256"/>
      <c r="AU895" s="256"/>
      <c r="AV895" s="256"/>
      <c r="AW895" s="256"/>
      <c r="AX895" s="256"/>
      <c r="AY895" s="256"/>
      <c r="AZ895" s="256"/>
      <c r="BA895" s="256"/>
      <c r="BB895" s="256"/>
      <c r="BC895" s="256"/>
      <c r="BD895" s="256"/>
      <c r="BE895" s="256"/>
      <c r="BF895" s="256"/>
      <c r="BG895" s="256"/>
      <c r="BH895" s="256"/>
      <c r="BI895" s="256"/>
      <c r="BJ895" s="256"/>
      <c r="BK895" s="256"/>
      <c r="BL895" s="256"/>
      <c r="BM895" s="256"/>
      <c r="BN895" s="256"/>
      <c r="BO895" s="256"/>
      <c r="BP895" s="256"/>
      <c r="BQ895" s="256"/>
    </row>
    <row r="896" spans="1:69" s="255" customFormat="1" ht="12.75">
      <c r="A896" s="249">
        <v>2353.0846135089</v>
      </c>
      <c r="B896" s="252" t="s">
        <v>253</v>
      </c>
      <c r="C896" s="251" t="s">
        <v>466</v>
      </c>
      <c r="D896" s="249">
        <v>12</v>
      </c>
      <c r="E896" s="224">
        <v>53.876399999999997</v>
      </c>
      <c r="F896" s="224">
        <v>0.32305099999999998</v>
      </c>
      <c r="G896" s="224">
        <v>1.7362200000000001</v>
      </c>
      <c r="H896" s="224">
        <v>0.572133</v>
      </c>
      <c r="I896" s="224">
        <v>10.757099999999999</v>
      </c>
      <c r="J896" s="224">
        <v>0.210894</v>
      </c>
      <c r="K896" s="224">
        <v>28.796700000000001</v>
      </c>
      <c r="L896" s="224">
        <v>2.4530699999999999</v>
      </c>
      <c r="M896" s="224">
        <v>4.3611999999999998E-2</v>
      </c>
      <c r="N896" s="224">
        <v>98.769179999999992</v>
      </c>
      <c r="O896" s="276"/>
      <c r="P896" s="253">
        <v>1.9339222627649371</v>
      </c>
      <c r="Q896" s="253">
        <v>6.6077737235062939E-2</v>
      </c>
      <c r="R896" s="253">
        <v>7.3738054519787433E-3</v>
      </c>
      <c r="S896" s="253">
        <v>8.7203172116876258E-3</v>
      </c>
      <c r="T896" s="253">
        <v>1.6237264208058412E-2</v>
      </c>
      <c r="U896" s="253">
        <v>2.8061275023798515E-2</v>
      </c>
      <c r="V896" s="253">
        <v>0.15091321244878325</v>
      </c>
      <c r="W896" s="253">
        <v>0.78869412565569352</v>
      </c>
      <c r="X896" s="253">
        <v>0.75226710313038214</v>
      </c>
      <c r="Y896" s="253">
        <v>0.14394305911504479</v>
      </c>
      <c r="Z896" s="253">
        <v>6.4119541414399302E-3</v>
      </c>
      <c r="AA896" s="253">
        <v>9.4342641740985361E-2</v>
      </c>
      <c r="AB896" s="253">
        <v>3.0352418721478246E-3</v>
      </c>
      <c r="AC896" s="253">
        <f t="shared" si="44"/>
        <v>4</v>
      </c>
      <c r="AD896" s="249">
        <v>82.674970558485896</v>
      </c>
      <c r="AF896" s="224">
        <v>0.17671500000000001</v>
      </c>
      <c r="AG896" s="224">
        <v>8.91221</v>
      </c>
      <c r="AH896" s="224">
        <v>1.0947199999999999</v>
      </c>
      <c r="AI896" s="224">
        <v>4.5956599999999996</v>
      </c>
      <c r="AJ896" s="224">
        <v>0.56077900000000003</v>
      </c>
      <c r="AK896" s="224">
        <v>6.6761900000000001</v>
      </c>
      <c r="AL896" s="224">
        <v>0.21858900000000001</v>
      </c>
      <c r="AM896" s="224">
        <v>1.1471499999999999</v>
      </c>
      <c r="AN896" s="224">
        <v>18.293900000000001</v>
      </c>
      <c r="AO896" s="256"/>
      <c r="AP896" s="483" t="s">
        <v>437</v>
      </c>
      <c r="AQ896" s="252">
        <v>30</v>
      </c>
      <c r="AR896" s="252">
        <v>15</v>
      </c>
      <c r="AS896" s="256"/>
      <c r="AT896" s="256"/>
      <c r="AU896" s="256"/>
      <c r="AV896" s="256"/>
      <c r="AW896" s="256"/>
      <c r="AX896" s="256"/>
      <c r="AY896" s="256"/>
      <c r="AZ896" s="256"/>
      <c r="BA896" s="256"/>
      <c r="BB896" s="256"/>
      <c r="BC896" s="256"/>
      <c r="BD896" s="256"/>
      <c r="BE896" s="256"/>
      <c r="BF896" s="256"/>
      <c r="BG896" s="256"/>
      <c r="BH896" s="256"/>
      <c r="BI896" s="256"/>
      <c r="BJ896" s="256"/>
      <c r="BK896" s="256"/>
      <c r="BL896" s="256"/>
      <c r="BM896" s="256"/>
      <c r="BN896" s="256"/>
      <c r="BO896" s="256"/>
      <c r="BP896" s="256"/>
      <c r="BQ896" s="256"/>
    </row>
    <row r="897" spans="1:69" s="255" customFormat="1" ht="12.75">
      <c r="A897" s="249">
        <v>2353.0846135089</v>
      </c>
      <c r="B897" s="252" t="s">
        <v>253</v>
      </c>
      <c r="C897" s="251" t="s">
        <v>466</v>
      </c>
      <c r="D897" s="249">
        <v>15</v>
      </c>
      <c r="E897" s="224">
        <v>53.712800000000001</v>
      </c>
      <c r="F897" s="224">
        <v>0.34823999999999999</v>
      </c>
      <c r="G897" s="224">
        <v>1.78772</v>
      </c>
      <c r="H897" s="224">
        <v>0.60420700000000005</v>
      </c>
      <c r="I897" s="224">
        <v>10.7103</v>
      </c>
      <c r="J897" s="224">
        <v>0.22173899999999999</v>
      </c>
      <c r="K897" s="224">
        <v>28.802700000000002</v>
      </c>
      <c r="L897" s="224">
        <v>2.4811200000000002</v>
      </c>
      <c r="M897" s="224">
        <v>2.4976000000000002E-2</v>
      </c>
      <c r="N897" s="224">
        <v>98.693802000000005</v>
      </c>
      <c r="O897" s="276"/>
      <c r="P897" s="253">
        <v>1.9295335095626951</v>
      </c>
      <c r="Q897" s="253">
        <v>7.0466490437304907E-2</v>
      </c>
      <c r="R897" s="253">
        <v>5.2219844512140234E-3</v>
      </c>
      <c r="S897" s="253">
        <v>9.4074937011147265E-3</v>
      </c>
      <c r="T897" s="253">
        <v>1.7160727709887681E-2</v>
      </c>
      <c r="U897" s="253">
        <v>3.1008370352445525E-2</v>
      </c>
      <c r="V897" s="253">
        <v>0.14864167899213399</v>
      </c>
      <c r="W897" s="253">
        <v>0.78855974479320401</v>
      </c>
      <c r="X897" s="253">
        <v>0.75390866880629304</v>
      </c>
      <c r="Y897" s="253">
        <v>0.14211003171038084</v>
      </c>
      <c r="Z897" s="253">
        <v>6.746870225986348E-3</v>
      </c>
      <c r="AA897" s="253">
        <v>9.549484977886849E-2</v>
      </c>
      <c r="AB897" s="253">
        <v>1.7395794784714231E-3</v>
      </c>
      <c r="AC897" s="253">
        <f t="shared" si="44"/>
        <v>4</v>
      </c>
      <c r="AD897" s="249">
        <v>82.740308820641644</v>
      </c>
      <c r="AF897" s="224">
        <v>0.17698700000000001</v>
      </c>
      <c r="AG897" s="224">
        <v>8.3085699999999996</v>
      </c>
      <c r="AH897" s="224">
        <v>1.0785899999999999</v>
      </c>
      <c r="AI897" s="224">
        <v>4.3137800000000004</v>
      </c>
      <c r="AJ897" s="224">
        <v>0.56162199999999995</v>
      </c>
      <c r="AK897" s="224">
        <v>6.3765400000000003</v>
      </c>
      <c r="AL897" s="224">
        <v>0.218555</v>
      </c>
      <c r="AM897" s="224">
        <v>1.1355</v>
      </c>
      <c r="AN897" s="224">
        <v>31.684999999999999</v>
      </c>
      <c r="AO897" s="256"/>
      <c r="AP897" s="483" t="s">
        <v>437</v>
      </c>
      <c r="AQ897" s="252">
        <v>30</v>
      </c>
      <c r="AR897" s="252">
        <v>15</v>
      </c>
      <c r="AS897" s="256"/>
      <c r="AT897" s="256"/>
      <c r="AU897" s="256"/>
      <c r="AV897" s="256"/>
      <c r="AW897" s="256"/>
      <c r="AX897" s="256"/>
      <c r="AY897" s="256"/>
      <c r="AZ897" s="256"/>
      <c r="BA897" s="256"/>
      <c r="BB897" s="256"/>
      <c r="BC897" s="256"/>
      <c r="BD897" s="256"/>
      <c r="BE897" s="256"/>
      <c r="BF897" s="256"/>
      <c r="BG897" s="256"/>
      <c r="BH897" s="256"/>
      <c r="BI897" s="256"/>
      <c r="BJ897" s="256"/>
      <c r="BK897" s="256"/>
      <c r="BL897" s="256"/>
      <c r="BM897" s="256"/>
      <c r="BN897" s="256"/>
      <c r="BO897" s="256"/>
      <c r="BP897" s="256"/>
      <c r="BQ897" s="256"/>
    </row>
    <row r="898" spans="1:69" s="255" customFormat="1" ht="12.75">
      <c r="A898" s="249">
        <v>2353.0846135089</v>
      </c>
      <c r="B898" s="252" t="s">
        <v>253</v>
      </c>
      <c r="C898" s="251" t="s">
        <v>466</v>
      </c>
      <c r="D898" s="249">
        <v>18</v>
      </c>
      <c r="E898" s="224">
        <v>53.898800000000001</v>
      </c>
      <c r="F898" s="224">
        <v>0.27967399999999998</v>
      </c>
      <c r="G898" s="224">
        <v>1.8306</v>
      </c>
      <c r="H898" s="224">
        <v>0.59854200000000002</v>
      </c>
      <c r="I898" s="224">
        <v>10.6158</v>
      </c>
      <c r="J898" s="224">
        <v>0.21809200000000001</v>
      </c>
      <c r="K898" s="224">
        <v>28.800999999999998</v>
      </c>
      <c r="L898" s="224">
        <v>2.4509699999999999</v>
      </c>
      <c r="M898" s="224">
        <v>1.2598E-2</v>
      </c>
      <c r="N898" s="224">
        <v>98.706075999999996</v>
      </c>
      <c r="O898" s="276"/>
      <c r="P898" s="253">
        <v>1.9355278887466878</v>
      </c>
      <c r="Q898" s="253">
        <v>6.4472111253312203E-2</v>
      </c>
      <c r="R898" s="253">
        <v>1.3004303947348639E-2</v>
      </c>
      <c r="S898" s="253">
        <v>7.5525425425778244E-3</v>
      </c>
      <c r="T898" s="253">
        <v>1.6993795304828811E-2</v>
      </c>
      <c r="U898" s="253">
        <v>2.0246066677382046E-2</v>
      </c>
      <c r="V898" s="253">
        <v>0.15285112151619468</v>
      </c>
      <c r="W898" s="253">
        <v>0.78935217001166824</v>
      </c>
      <c r="X898" s="253">
        <v>0.75247768183549357</v>
      </c>
      <c r="Y898" s="253">
        <v>0.1457107004377543</v>
      </c>
      <c r="Z898" s="253">
        <v>6.6335470162215762E-3</v>
      </c>
      <c r="AA898" s="253">
        <v>9.4300930949128059E-2</v>
      </c>
      <c r="AB898" s="253">
        <v>8.7713976140239337E-4</v>
      </c>
      <c r="AC898" s="253">
        <f t="shared" si="44"/>
        <v>4</v>
      </c>
      <c r="AD898" s="249">
        <v>82.865665803954698</v>
      </c>
      <c r="AF898" s="224">
        <v>0.17672499999999999</v>
      </c>
      <c r="AG898" s="224">
        <v>9.8911899999999999</v>
      </c>
      <c r="AH898" s="224">
        <v>1.0600499999999999</v>
      </c>
      <c r="AI898" s="224">
        <v>4.4344000000000001</v>
      </c>
      <c r="AJ898" s="224">
        <v>0.56420199999999998</v>
      </c>
      <c r="AK898" s="224">
        <v>6.2137500000000001</v>
      </c>
      <c r="AL898" s="224">
        <v>0.21845300000000001</v>
      </c>
      <c r="AM898" s="224">
        <v>1.14106</v>
      </c>
      <c r="AN898" s="224">
        <v>60.708300000000001</v>
      </c>
      <c r="AO898" s="256"/>
      <c r="AP898" s="483" t="s">
        <v>437</v>
      </c>
      <c r="AQ898" s="252">
        <v>30</v>
      </c>
      <c r="AR898" s="252">
        <v>15</v>
      </c>
      <c r="AS898" s="256"/>
      <c r="AT898" s="256"/>
      <c r="AU898" s="256"/>
      <c r="AV898" s="256"/>
      <c r="AW898" s="256"/>
      <c r="AX898" s="256"/>
      <c r="AY898" s="256"/>
      <c r="AZ898" s="256"/>
      <c r="BA898" s="256"/>
      <c r="BB898" s="256"/>
      <c r="BC898" s="256"/>
      <c r="BD898" s="256"/>
      <c r="BE898" s="256"/>
      <c r="BF898" s="256"/>
      <c r="BG898" s="256"/>
      <c r="BH898" s="256"/>
      <c r="BI898" s="256"/>
      <c r="BJ898" s="256"/>
      <c r="BK898" s="256"/>
      <c r="BL898" s="256"/>
      <c r="BM898" s="256"/>
      <c r="BN898" s="256"/>
      <c r="BO898" s="256"/>
      <c r="BP898" s="256"/>
      <c r="BQ898" s="256"/>
    </row>
    <row r="899" spans="1:69" s="255" customFormat="1" ht="12.75">
      <c r="A899" s="249">
        <v>2353.0846135089</v>
      </c>
      <c r="B899" s="252" t="s">
        <v>253</v>
      </c>
      <c r="C899" s="251" t="s">
        <v>466</v>
      </c>
      <c r="D899" s="249">
        <v>21</v>
      </c>
      <c r="E899" s="224">
        <v>53.996099999999998</v>
      </c>
      <c r="F899" s="224">
        <v>0.34092499999999998</v>
      </c>
      <c r="G899" s="224">
        <v>1.76237</v>
      </c>
      <c r="H899" s="224">
        <v>0.58076499999999998</v>
      </c>
      <c r="I899" s="224">
        <v>10.5669</v>
      </c>
      <c r="J899" s="224">
        <v>0.23416500000000001</v>
      </c>
      <c r="K899" s="224">
        <v>28.834900000000001</v>
      </c>
      <c r="L899" s="224">
        <v>2.3759600000000001</v>
      </c>
      <c r="M899" s="224">
        <v>1.7565000000000001E-2</v>
      </c>
      <c r="N899" s="224">
        <v>98.709650000000011</v>
      </c>
      <c r="O899" s="276"/>
      <c r="P899" s="253">
        <v>1.9389973948125656</v>
      </c>
      <c r="Q899" s="253">
        <v>6.1002605187434389E-2</v>
      </c>
      <c r="R899" s="253">
        <v>1.35851688868458E-2</v>
      </c>
      <c r="S899" s="253">
        <v>9.2064973174006276E-3</v>
      </c>
      <c r="T899" s="253">
        <v>1.6488861998043954E-2</v>
      </c>
      <c r="U899" s="253">
        <v>1.3738532884897126E-2</v>
      </c>
      <c r="V899" s="253">
        <v>0.15563933136986219</v>
      </c>
      <c r="W899" s="253">
        <v>0.79134160754295046</v>
      </c>
      <c r="X899" s="253">
        <v>0.75228347820509578</v>
      </c>
      <c r="Y899" s="253">
        <v>0.14795746417526845</v>
      </c>
      <c r="Z899" s="253">
        <v>7.1223375859876424E-3</v>
      </c>
      <c r="AA899" s="253">
        <v>9.1413766816494477E-2</v>
      </c>
      <c r="AB899" s="253">
        <v>1.2229532171536184E-3</v>
      </c>
      <c r="AC899" s="253">
        <f t="shared" si="44"/>
        <v>3.9999999999999996</v>
      </c>
      <c r="AD899" s="249">
        <v>82.947765787367132</v>
      </c>
      <c r="AF899" s="224">
        <v>0.17654800000000001</v>
      </c>
      <c r="AG899" s="224">
        <v>8.2562599999999993</v>
      </c>
      <c r="AH899" s="224">
        <v>1.08402</v>
      </c>
      <c r="AI899" s="224">
        <v>4.5534600000000003</v>
      </c>
      <c r="AJ899" s="224">
        <v>0.56606599999999996</v>
      </c>
      <c r="AK899" s="224">
        <v>5.8990900000000002</v>
      </c>
      <c r="AL899" s="224">
        <v>0.21834899999999999</v>
      </c>
      <c r="AM899" s="224">
        <v>1.16256</v>
      </c>
      <c r="AN899" s="224">
        <v>44.050800000000002</v>
      </c>
      <c r="AO899" s="256"/>
      <c r="AP899" s="483" t="s">
        <v>437</v>
      </c>
      <c r="AQ899" s="252">
        <v>30</v>
      </c>
      <c r="AR899" s="252">
        <v>15</v>
      </c>
      <c r="AS899" s="256"/>
      <c r="AT899" s="256"/>
      <c r="AU899" s="256"/>
      <c r="AV899" s="256"/>
      <c r="AW899" s="256"/>
      <c r="AX899" s="256"/>
      <c r="AY899" s="256"/>
      <c r="AZ899" s="256"/>
      <c r="BA899" s="256"/>
      <c r="BB899" s="256"/>
      <c r="BC899" s="256"/>
      <c r="BD899" s="256"/>
      <c r="BE899" s="256"/>
      <c r="BF899" s="256"/>
      <c r="BG899" s="256"/>
      <c r="BH899" s="256"/>
      <c r="BI899" s="256"/>
      <c r="BJ899" s="256"/>
      <c r="BK899" s="256"/>
      <c r="BL899" s="256"/>
      <c r="BM899" s="256"/>
      <c r="BN899" s="256"/>
      <c r="BO899" s="256"/>
      <c r="BP899" s="256"/>
      <c r="BQ899" s="256"/>
    </row>
    <row r="900" spans="1:69" s="255" customFormat="1" ht="12.75">
      <c r="A900" s="249">
        <v>2353.0846135089</v>
      </c>
      <c r="B900" s="252" t="s">
        <v>253</v>
      </c>
      <c r="C900" s="251" t="s">
        <v>466</v>
      </c>
      <c r="D900" s="249">
        <v>24</v>
      </c>
      <c r="E900" s="224">
        <v>54.015900000000002</v>
      </c>
      <c r="F900" s="224">
        <v>0.364649</v>
      </c>
      <c r="G900" s="224">
        <v>1.7416400000000001</v>
      </c>
      <c r="H900" s="224">
        <v>0.54314099999999998</v>
      </c>
      <c r="I900" s="224">
        <v>10.471500000000001</v>
      </c>
      <c r="J900" s="224">
        <v>0.21657299999999999</v>
      </c>
      <c r="K900" s="224">
        <v>28.994</v>
      </c>
      <c r="L900" s="224">
        <v>2.4106299999999998</v>
      </c>
      <c r="M900" s="224">
        <v>2.4424000000000001E-2</v>
      </c>
      <c r="N900" s="224">
        <v>98.782456999999994</v>
      </c>
      <c r="O900" s="276"/>
      <c r="P900" s="253">
        <v>1.9366414115012791</v>
      </c>
      <c r="Q900" s="253">
        <v>6.3358588498720891E-2</v>
      </c>
      <c r="R900" s="253">
        <v>1.0235293280033808E-2</v>
      </c>
      <c r="S900" s="253">
        <v>9.8315812735101007E-3</v>
      </c>
      <c r="T900" s="253">
        <v>1.5396272893924813E-2</v>
      </c>
      <c r="U900" s="253">
        <v>1.9761678217291134E-2</v>
      </c>
      <c r="V900" s="253">
        <v>0.15074773997076463</v>
      </c>
      <c r="W900" s="253">
        <v>0.79402743436447554</v>
      </c>
      <c r="X900" s="253">
        <v>0.75566059289445198</v>
      </c>
      <c r="Y900" s="253">
        <v>0.14346371628202165</v>
      </c>
      <c r="Z900" s="253">
        <v>6.5768456448663986E-3</v>
      </c>
      <c r="AA900" s="253">
        <v>9.2601026739109096E-2</v>
      </c>
      <c r="AB900" s="253">
        <v>1.697818439551E-3</v>
      </c>
      <c r="AC900" s="253">
        <f t="shared" si="44"/>
        <v>4.0000000000000009</v>
      </c>
      <c r="AD900" s="249">
        <v>83.152885249870749</v>
      </c>
      <c r="AF900" s="224">
        <v>0.176512</v>
      </c>
      <c r="AG900" s="224">
        <v>7.8507499999999997</v>
      </c>
      <c r="AH900" s="224">
        <v>1.0883700000000001</v>
      </c>
      <c r="AI900" s="224">
        <v>4.7323599999999999</v>
      </c>
      <c r="AJ900" s="224">
        <v>0.56891199999999997</v>
      </c>
      <c r="AK900" s="224">
        <v>6.4369100000000001</v>
      </c>
      <c r="AL900" s="224">
        <v>0.217613</v>
      </c>
      <c r="AM900" s="224">
        <v>1.1555899999999999</v>
      </c>
      <c r="AN900" s="224">
        <v>31.943200000000001</v>
      </c>
      <c r="AO900" s="256"/>
      <c r="AP900" s="483" t="s">
        <v>437</v>
      </c>
      <c r="AQ900" s="252">
        <v>30</v>
      </c>
      <c r="AR900" s="252">
        <v>15</v>
      </c>
      <c r="AS900" s="256"/>
      <c r="AT900" s="256"/>
      <c r="AU900" s="256"/>
      <c r="AV900" s="256"/>
      <c r="AW900" s="256"/>
      <c r="AX900" s="256"/>
      <c r="AY900" s="256"/>
      <c r="AZ900" s="256"/>
      <c r="BA900" s="256"/>
      <c r="BB900" s="256"/>
      <c r="BC900" s="256"/>
      <c r="BD900" s="256"/>
      <c r="BE900" s="256"/>
      <c r="BF900" s="256"/>
      <c r="BG900" s="256"/>
      <c r="BH900" s="256"/>
      <c r="BI900" s="256"/>
      <c r="BJ900" s="256"/>
      <c r="BK900" s="256"/>
      <c r="BL900" s="256"/>
      <c r="BM900" s="256"/>
      <c r="BN900" s="256"/>
      <c r="BO900" s="256"/>
      <c r="BP900" s="256"/>
      <c r="BQ900" s="256"/>
    </row>
    <row r="901" spans="1:69" s="255" customFormat="1" ht="12.75">
      <c r="A901" s="249">
        <v>2353.0846135089</v>
      </c>
      <c r="B901" s="252" t="s">
        <v>253</v>
      </c>
      <c r="C901" s="251" t="s">
        <v>466</v>
      </c>
      <c r="D901" s="249">
        <v>27</v>
      </c>
      <c r="E901" s="224">
        <v>53.976900000000001</v>
      </c>
      <c r="F901" s="224">
        <v>0.31607000000000002</v>
      </c>
      <c r="G901" s="224">
        <v>1.72197</v>
      </c>
      <c r="H901" s="224">
        <v>0.61260800000000004</v>
      </c>
      <c r="I901" s="224">
        <v>10.6129</v>
      </c>
      <c r="J901" s="224">
        <v>0.211593</v>
      </c>
      <c r="K901" s="224">
        <v>30.351299999999998</v>
      </c>
      <c r="L901" s="224">
        <v>2.38375</v>
      </c>
      <c r="M901" s="224">
        <v>4.3205E-2</v>
      </c>
      <c r="N901" s="224">
        <v>100.230296</v>
      </c>
      <c r="O901" s="276"/>
      <c r="P901" s="253">
        <v>1.899468016449428</v>
      </c>
      <c r="Q901" s="253">
        <v>7.1417616236564035E-2</v>
      </c>
      <c r="R901" s="253" t="s">
        <v>462</v>
      </c>
      <c r="S901" s="253">
        <v>8.3642705553941023E-3</v>
      </c>
      <c r="T901" s="253">
        <v>1.7044416010585074E-2</v>
      </c>
      <c r="U901" s="253">
        <v>9.8821240569396451E-2</v>
      </c>
      <c r="V901" s="253">
        <v>0.10699188139482364</v>
      </c>
      <c r="W901" s="253">
        <v>0.79789255878380916</v>
      </c>
      <c r="X901" s="253">
        <v>0.79435242609394197</v>
      </c>
      <c r="Y901" s="253">
        <v>0.10651717405145204</v>
      </c>
      <c r="Z901" s="253">
        <v>6.3068293789210732E-3</v>
      </c>
      <c r="AA901" s="253">
        <v>8.9875723649494588E-2</v>
      </c>
      <c r="AB901" s="253">
        <v>2.9478468261903484E-3</v>
      </c>
      <c r="AC901" s="253">
        <f t="shared" si="44"/>
        <v>4.0000000000000009</v>
      </c>
      <c r="AD901" s="249">
        <v>83.601052730813549</v>
      </c>
      <c r="AF901" s="224">
        <v>0.17690400000000001</v>
      </c>
      <c r="AG901" s="224">
        <v>8.8322500000000002</v>
      </c>
      <c r="AH901" s="224">
        <v>1.0992500000000001</v>
      </c>
      <c r="AI901" s="224">
        <v>4.4085299999999998</v>
      </c>
      <c r="AJ901" s="224">
        <v>0.56433699999999998</v>
      </c>
      <c r="AK901" s="224">
        <v>6.4561999999999999</v>
      </c>
      <c r="AL901" s="224">
        <v>0.21260999999999999</v>
      </c>
      <c r="AM901" s="224">
        <v>1.1626700000000001</v>
      </c>
      <c r="AN901" s="224">
        <v>18.790600000000001</v>
      </c>
      <c r="AO901" s="256"/>
      <c r="AP901" s="483" t="s">
        <v>437</v>
      </c>
      <c r="AQ901" s="252">
        <v>30</v>
      </c>
      <c r="AR901" s="252">
        <v>15</v>
      </c>
      <c r="AS901" s="256"/>
      <c r="AT901" s="256"/>
      <c r="AU901" s="256"/>
      <c r="AV901" s="256"/>
      <c r="AW901" s="256"/>
      <c r="AX901" s="256"/>
      <c r="AY901" s="256"/>
      <c r="AZ901" s="256"/>
      <c r="BA901" s="256"/>
      <c r="BB901" s="256"/>
      <c r="BC901" s="256"/>
      <c r="BD901" s="256"/>
      <c r="BE901" s="256"/>
      <c r="BF901" s="256"/>
      <c r="BG901" s="256"/>
      <c r="BH901" s="256"/>
      <c r="BI901" s="256"/>
      <c r="BJ901" s="256"/>
      <c r="BK901" s="256"/>
      <c r="BL901" s="256"/>
      <c r="BM901" s="256"/>
      <c r="BN901" s="256"/>
      <c r="BO901" s="256"/>
      <c r="BP901" s="256"/>
      <c r="BQ901" s="256"/>
    </row>
    <row r="902" spans="1:69" s="255" customFormat="1" ht="12.75">
      <c r="A902" s="249">
        <v>2353.0846135089</v>
      </c>
      <c r="B902" s="252" t="s">
        <v>253</v>
      </c>
      <c r="C902" s="251" t="s">
        <v>466</v>
      </c>
      <c r="D902" s="249">
        <v>30</v>
      </c>
      <c r="E902" s="224">
        <v>54.003700000000002</v>
      </c>
      <c r="F902" s="224">
        <v>0.29262300000000002</v>
      </c>
      <c r="G902" s="224">
        <v>1.7015800000000001</v>
      </c>
      <c r="H902" s="224">
        <v>0.574237</v>
      </c>
      <c r="I902" s="224">
        <v>10.4902</v>
      </c>
      <c r="J902" s="224">
        <v>0.208345</v>
      </c>
      <c r="K902" s="224">
        <v>29.023399999999999</v>
      </c>
      <c r="L902" s="224">
        <v>2.3915299999999999</v>
      </c>
      <c r="M902" s="224">
        <v>3.4645000000000002E-2</v>
      </c>
      <c r="N902" s="224">
        <v>98.720259999999982</v>
      </c>
      <c r="O902" s="276"/>
      <c r="P902" s="253">
        <v>1.9368487901971596</v>
      </c>
      <c r="Q902" s="253">
        <v>6.3151209802840391E-2</v>
      </c>
      <c r="R902" s="253">
        <v>8.7738605962637273E-3</v>
      </c>
      <c r="S902" s="253">
        <v>7.8922604396338171E-3</v>
      </c>
      <c r="T902" s="253">
        <v>1.6283163655460363E-2</v>
      </c>
      <c r="U902" s="253">
        <v>2.4718791275219587E-2</v>
      </c>
      <c r="V902" s="253">
        <v>0.14834190668279518</v>
      </c>
      <c r="W902" s="253">
        <v>0.79399001735062769</v>
      </c>
      <c r="X902" s="253">
        <v>0.75778599265985147</v>
      </c>
      <c r="Y902" s="253">
        <v>0.14157787447223769</v>
      </c>
      <c r="Z902" s="253">
        <v>6.3290863698237977E-3</v>
      </c>
      <c r="AA902" s="253">
        <v>9.1897919894716185E-2</v>
      </c>
      <c r="AB902" s="253">
        <v>2.4091266033708339E-3</v>
      </c>
      <c r="AC902" s="253">
        <f t="shared" si="44"/>
        <v>4</v>
      </c>
      <c r="AD902" s="249">
        <v>83.14208561214754</v>
      </c>
      <c r="AF902" s="224">
        <v>0.17655199999999999</v>
      </c>
      <c r="AG902" s="224">
        <v>9.4537999999999993</v>
      </c>
      <c r="AH902" s="224">
        <v>1.1013200000000001</v>
      </c>
      <c r="AI902" s="224">
        <v>4.5219500000000004</v>
      </c>
      <c r="AJ902" s="224">
        <v>0.56782999999999995</v>
      </c>
      <c r="AK902" s="224">
        <v>6.6568500000000004</v>
      </c>
      <c r="AL902" s="224">
        <v>0.21751000000000001</v>
      </c>
      <c r="AM902" s="224">
        <v>1.1589799999999999</v>
      </c>
      <c r="AN902" s="224">
        <v>22.810600000000001</v>
      </c>
      <c r="AO902" s="256"/>
      <c r="AP902" s="483" t="s">
        <v>437</v>
      </c>
      <c r="AQ902" s="252">
        <v>30</v>
      </c>
      <c r="AR902" s="252">
        <v>15</v>
      </c>
      <c r="AS902" s="256"/>
      <c r="AT902" s="256"/>
      <c r="AU902" s="256"/>
      <c r="AV902" s="256"/>
      <c r="AW902" s="256"/>
      <c r="AX902" s="256"/>
      <c r="AY902" s="256"/>
      <c r="AZ902" s="256"/>
      <c r="BA902" s="256"/>
      <c r="BB902" s="256"/>
      <c r="BC902" s="256"/>
      <c r="BD902" s="256"/>
      <c r="BE902" s="256"/>
      <c r="BF902" s="256"/>
      <c r="BG902" s="256"/>
      <c r="BH902" s="256"/>
      <c r="BI902" s="256"/>
      <c r="BJ902" s="256"/>
      <c r="BK902" s="256"/>
      <c r="BL902" s="256"/>
      <c r="BM902" s="256"/>
      <c r="BN902" s="256"/>
      <c r="BO902" s="256"/>
      <c r="BP902" s="256"/>
      <c r="BQ902" s="256"/>
    </row>
    <row r="903" spans="1:69" s="255" customFormat="1" ht="12.75">
      <c r="A903" s="249">
        <v>2353.0846135089</v>
      </c>
      <c r="B903" s="252" t="s">
        <v>253</v>
      </c>
      <c r="C903" s="251" t="s">
        <v>466</v>
      </c>
      <c r="D903" s="249">
        <v>33</v>
      </c>
      <c r="E903" s="224">
        <v>53.799300000000002</v>
      </c>
      <c r="F903" s="224">
        <v>0.442382</v>
      </c>
      <c r="G903" s="224">
        <v>1.71638</v>
      </c>
      <c r="H903" s="224">
        <v>0.28080500000000003</v>
      </c>
      <c r="I903" s="224">
        <v>11.433</v>
      </c>
      <c r="J903" s="224">
        <v>0.192361</v>
      </c>
      <c r="K903" s="224">
        <v>28.419799999999999</v>
      </c>
      <c r="L903" s="224">
        <v>2.2836699999999999</v>
      </c>
      <c r="M903" s="224">
        <v>1.8211999999999999E-2</v>
      </c>
      <c r="N903" s="224">
        <v>98.585910000000013</v>
      </c>
      <c r="O903" s="276"/>
      <c r="P903" s="253">
        <v>1.9395815008792869</v>
      </c>
      <c r="Q903" s="253">
        <v>6.0418499120713065E-2</v>
      </c>
      <c r="R903" s="253">
        <v>1.2510554236252247E-2</v>
      </c>
      <c r="S903" s="253">
        <v>1.1993601234883734E-2</v>
      </c>
      <c r="T903" s="253">
        <v>8.0040844092373782E-3</v>
      </c>
      <c r="U903" s="253">
        <v>1.7189679999706442E-2</v>
      </c>
      <c r="V903" s="253">
        <v>0.16778861583391202</v>
      </c>
      <c r="W903" s="253">
        <v>0.78251346428600765</v>
      </c>
      <c r="X903" s="253">
        <v>0.74491532220633583</v>
      </c>
      <c r="Y903" s="253">
        <v>0.15972672232613566</v>
      </c>
      <c r="Z903" s="253">
        <v>5.8740031310348488E-3</v>
      </c>
      <c r="AA903" s="253">
        <v>8.8210930342243338E-2</v>
      </c>
      <c r="AB903" s="253">
        <v>1.2730219942504381E-3</v>
      </c>
      <c r="AC903" s="253">
        <f t="shared" si="44"/>
        <v>3.9999999999999996</v>
      </c>
      <c r="AD903" s="249">
        <v>81.587586458660667</v>
      </c>
      <c r="AF903" s="224">
        <v>0.176815</v>
      </c>
      <c r="AG903" s="224">
        <v>7.0264699999999998</v>
      </c>
      <c r="AH903" s="224">
        <v>1.10066</v>
      </c>
      <c r="AI903" s="224">
        <v>7.5679999999999996</v>
      </c>
      <c r="AJ903" s="224">
        <v>0.54277399999999998</v>
      </c>
      <c r="AK903" s="224">
        <v>7.30436</v>
      </c>
      <c r="AL903" s="224">
        <v>0.220384</v>
      </c>
      <c r="AM903" s="224">
        <v>1.18682</v>
      </c>
      <c r="AN903" s="224">
        <v>43.216999999999999</v>
      </c>
      <c r="AO903" s="256"/>
      <c r="AP903" s="483" t="s">
        <v>437</v>
      </c>
      <c r="AQ903" s="252">
        <v>30</v>
      </c>
      <c r="AR903" s="252">
        <v>15</v>
      </c>
      <c r="AS903" s="256"/>
      <c r="AT903" s="256"/>
      <c r="AU903" s="256"/>
      <c r="AV903" s="256"/>
      <c r="AW903" s="256"/>
      <c r="AX903" s="256"/>
      <c r="AY903" s="256"/>
      <c r="AZ903" s="256"/>
      <c r="BA903" s="256"/>
      <c r="BB903" s="256"/>
      <c r="BC903" s="256"/>
      <c r="BD903" s="256"/>
      <c r="BE903" s="256"/>
      <c r="BF903" s="256"/>
      <c r="BG903" s="256"/>
      <c r="BH903" s="256"/>
      <c r="BI903" s="256"/>
      <c r="BJ903" s="256"/>
      <c r="BK903" s="256"/>
      <c r="BL903" s="256"/>
      <c r="BM903" s="256"/>
      <c r="BN903" s="256"/>
      <c r="BO903" s="256"/>
      <c r="BP903" s="256"/>
      <c r="BQ903" s="256"/>
    </row>
    <row r="904" spans="1:69" s="255" customFormat="1" ht="12.75">
      <c r="A904" s="249">
        <v>2353.0846135089</v>
      </c>
      <c r="B904" s="252" t="s">
        <v>253</v>
      </c>
      <c r="C904" s="251" t="s">
        <v>466</v>
      </c>
      <c r="D904" s="249">
        <v>36</v>
      </c>
      <c r="E904" s="224">
        <v>53.841299999999997</v>
      </c>
      <c r="F904" s="224">
        <v>0.39590700000000001</v>
      </c>
      <c r="G904" s="224">
        <v>1.71126</v>
      </c>
      <c r="H904" s="224">
        <v>0.28629399999999999</v>
      </c>
      <c r="I904" s="224">
        <v>11.2035</v>
      </c>
      <c r="J904" s="224">
        <v>0.23774100000000001</v>
      </c>
      <c r="K904" s="224">
        <v>28.644300000000001</v>
      </c>
      <c r="L904" s="224">
        <v>2.3245300000000002</v>
      </c>
      <c r="M904" s="224">
        <v>3.5919E-2</v>
      </c>
      <c r="N904" s="224">
        <v>98.680751000000001</v>
      </c>
      <c r="O904" s="276"/>
      <c r="P904" s="253">
        <v>1.9364765994496533</v>
      </c>
      <c r="Q904" s="253">
        <v>6.3523400550346665E-2</v>
      </c>
      <c r="R904" s="253">
        <v>9.0150772159995896E-3</v>
      </c>
      <c r="S904" s="253">
        <v>1.0708056292909425E-2</v>
      </c>
      <c r="T904" s="253">
        <v>8.1411241443731554E-3</v>
      </c>
      <c r="U904" s="253">
        <v>2.745585635747716E-2</v>
      </c>
      <c r="V904" s="253">
        <v>0.15845329977173012</v>
      </c>
      <c r="W904" s="253">
        <v>0.78622658621751096</v>
      </c>
      <c r="X904" s="253">
        <v>0.74960457528059588</v>
      </c>
      <c r="Y904" s="253">
        <v>0.15107263040878244</v>
      </c>
      <c r="Z904" s="253">
        <v>7.2424672538767233E-3</v>
      </c>
      <c r="AA904" s="253">
        <v>8.9575557303421718E-2</v>
      </c>
      <c r="AB904" s="253">
        <v>2.5047697533232037E-3</v>
      </c>
      <c r="AC904" s="253">
        <f t="shared" si="44"/>
        <v>4.0000000000000009</v>
      </c>
      <c r="AD904" s="249">
        <v>82.006650109325562</v>
      </c>
      <c r="AF904" s="224">
        <v>0.17677599999999999</v>
      </c>
      <c r="AG904" s="224">
        <v>7.6373499999999996</v>
      </c>
      <c r="AH904" s="224">
        <v>1.1022700000000001</v>
      </c>
      <c r="AI904" s="224">
        <v>7.7514599999999998</v>
      </c>
      <c r="AJ904" s="224">
        <v>0.54848200000000003</v>
      </c>
      <c r="AK904" s="224">
        <v>5.7327199999999996</v>
      </c>
      <c r="AL904" s="224">
        <v>0.21943299999999999</v>
      </c>
      <c r="AM904" s="224">
        <v>1.1736599999999999</v>
      </c>
      <c r="AN904" s="224">
        <v>21.759599999999999</v>
      </c>
      <c r="AO904" s="256"/>
      <c r="AP904" s="483" t="s">
        <v>437</v>
      </c>
      <c r="AQ904" s="252">
        <v>30</v>
      </c>
      <c r="AR904" s="252">
        <v>15</v>
      </c>
      <c r="AS904" s="256"/>
      <c r="AT904" s="256"/>
      <c r="AU904" s="256"/>
      <c r="AV904" s="256"/>
      <c r="AW904" s="256"/>
      <c r="AX904" s="256"/>
      <c r="AY904" s="256"/>
      <c r="AZ904" s="256"/>
      <c r="BA904" s="256"/>
      <c r="BB904" s="256"/>
      <c r="BC904" s="256"/>
      <c r="BD904" s="256"/>
      <c r="BE904" s="256"/>
      <c r="BF904" s="256"/>
      <c r="BG904" s="256"/>
      <c r="BH904" s="256"/>
      <c r="BI904" s="256"/>
      <c r="BJ904" s="256"/>
      <c r="BK904" s="256"/>
      <c r="BL904" s="256"/>
      <c r="BM904" s="256"/>
      <c r="BN904" s="256"/>
      <c r="BO904" s="256"/>
      <c r="BP904" s="256"/>
      <c r="BQ904" s="256"/>
    </row>
    <row r="905" spans="1:69" s="255" customFormat="1" ht="12.75">
      <c r="A905" s="249"/>
      <c r="B905" s="252"/>
      <c r="C905" s="251"/>
      <c r="D905" s="249"/>
      <c r="E905" s="224"/>
      <c r="F905" s="224"/>
      <c r="G905" s="224"/>
      <c r="H905" s="224"/>
      <c r="I905" s="224"/>
      <c r="J905" s="224"/>
      <c r="K905" s="224"/>
      <c r="L905" s="224"/>
      <c r="M905" s="224"/>
      <c r="N905" s="224"/>
      <c r="O905" s="276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  <c r="AB905" s="253"/>
      <c r="AC905" s="253"/>
      <c r="AD905" s="249"/>
      <c r="AF905" s="224"/>
      <c r="AG905" s="224"/>
      <c r="AH905" s="224"/>
      <c r="AI905" s="224"/>
      <c r="AJ905" s="224"/>
      <c r="AK905" s="224"/>
      <c r="AL905" s="224"/>
      <c r="AM905" s="224"/>
      <c r="AN905" s="224"/>
      <c r="AO905" s="256"/>
      <c r="AP905" s="252"/>
      <c r="AQ905" s="252"/>
      <c r="AR905" s="252"/>
      <c r="AS905" s="256"/>
      <c r="AT905" s="256"/>
      <c r="AU905" s="256"/>
      <c r="AV905" s="256"/>
      <c r="AW905" s="256"/>
      <c r="AX905" s="256"/>
      <c r="AY905" s="256"/>
      <c r="AZ905" s="256"/>
      <c r="BA905" s="256"/>
      <c r="BB905" s="256"/>
      <c r="BC905" s="256"/>
      <c r="BD905" s="256"/>
      <c r="BE905" s="256"/>
      <c r="BF905" s="256"/>
      <c r="BG905" s="256"/>
      <c r="BH905" s="256"/>
      <c r="BI905" s="256"/>
      <c r="BJ905" s="256"/>
      <c r="BK905" s="256"/>
      <c r="BL905" s="256"/>
      <c r="BM905" s="256"/>
      <c r="BN905" s="256"/>
      <c r="BO905" s="256"/>
      <c r="BP905" s="256"/>
      <c r="BQ905" s="256"/>
    </row>
    <row r="906" spans="1:69" s="255" customFormat="1" ht="12.75">
      <c r="A906" s="249">
        <v>2353.0846135089</v>
      </c>
      <c r="B906" s="252" t="s">
        <v>253</v>
      </c>
      <c r="C906" s="251" t="s">
        <v>477</v>
      </c>
      <c r="D906" s="249">
        <v>0</v>
      </c>
      <c r="E906" s="224">
        <v>53.831000000000003</v>
      </c>
      <c r="F906" s="224">
        <v>0.37678400000000001</v>
      </c>
      <c r="G906" s="224">
        <v>1.31481</v>
      </c>
      <c r="H906" s="224">
        <v>0.168846</v>
      </c>
      <c r="I906" s="224">
        <v>13.9725</v>
      </c>
      <c r="J906" s="224">
        <v>0.25498300000000002</v>
      </c>
      <c r="K906" s="224">
        <v>26.344200000000001</v>
      </c>
      <c r="L906" s="224">
        <v>2.5578400000000001</v>
      </c>
      <c r="M906" s="224">
        <v>7.9002000000000003E-2</v>
      </c>
      <c r="N906" s="224">
        <v>98.899965000000009</v>
      </c>
      <c r="O906" s="276"/>
      <c r="P906" s="253">
        <v>1.9598948120732187</v>
      </c>
      <c r="Q906" s="253">
        <v>4.0105187926781305E-2</v>
      </c>
      <c r="R906" s="253">
        <v>1.6312987497905329E-2</v>
      </c>
      <c r="S906" s="253">
        <v>1.0316051871809036E-2</v>
      </c>
      <c r="T906" s="253">
        <v>4.8603383925531216E-3</v>
      </c>
      <c r="U906" s="253">
        <v>3.8765607201405317E-3</v>
      </c>
      <c r="V906" s="253">
        <v>0.21964096641772485</v>
      </c>
      <c r="W906" s="253">
        <v>0.74499309509986711</v>
      </c>
      <c r="X906" s="253">
        <v>0.68486808684459288</v>
      </c>
      <c r="Y906" s="253">
        <v>0.20191474183131869</v>
      </c>
      <c r="Z906" s="253">
        <v>7.8631630527963969E-3</v>
      </c>
      <c r="AA906" s="253">
        <v>9.9777205843856992E-2</v>
      </c>
      <c r="AB906" s="253">
        <v>5.5768024274349213E-3</v>
      </c>
      <c r="AC906" s="253">
        <f t="shared" ref="AC906:AC929" si="45">SUM(P906:AB906)</f>
        <v>3.9999999999999996</v>
      </c>
      <c r="AD906" s="249">
        <v>77.06927339393782</v>
      </c>
      <c r="AF906" s="224">
        <v>0.176537</v>
      </c>
      <c r="AG906" s="224">
        <v>7.7863300000000004</v>
      </c>
      <c r="AH906" s="224">
        <v>1.2915099999999999</v>
      </c>
      <c r="AI906" s="224">
        <v>11.6142</v>
      </c>
      <c r="AJ906" s="224">
        <v>0.48842200000000002</v>
      </c>
      <c r="AK906" s="224">
        <v>5.7628500000000003</v>
      </c>
      <c r="AL906" s="224">
        <v>0.23119500000000001</v>
      </c>
      <c r="AM906" s="224">
        <v>1.1201700000000001</v>
      </c>
      <c r="AN906" s="224">
        <v>10.8164</v>
      </c>
      <c r="AO906" s="256"/>
      <c r="AP906" s="483" t="s">
        <v>437</v>
      </c>
      <c r="AQ906" s="252">
        <v>30</v>
      </c>
      <c r="AR906" s="252">
        <v>15</v>
      </c>
      <c r="AS906" s="256"/>
      <c r="AT906" s="256"/>
      <c r="AU906" s="256"/>
      <c r="AV906" s="256"/>
      <c r="AW906" s="256"/>
      <c r="AX906" s="256"/>
      <c r="AY906" s="256"/>
      <c r="AZ906" s="256"/>
      <c r="BA906" s="256"/>
      <c r="BB906" s="256"/>
      <c r="BC906" s="256"/>
      <c r="BD906" s="256"/>
      <c r="BE906" s="256"/>
      <c r="BF906" s="256"/>
      <c r="BG906" s="256"/>
      <c r="BH906" s="256"/>
      <c r="BI906" s="256"/>
      <c r="BJ906" s="256"/>
      <c r="BK906" s="256"/>
      <c r="BL906" s="256"/>
      <c r="BM906" s="256"/>
      <c r="BN906" s="256"/>
      <c r="BO906" s="256"/>
      <c r="BP906" s="256"/>
      <c r="BQ906" s="256"/>
    </row>
    <row r="907" spans="1:69" s="255" customFormat="1" ht="12.75">
      <c r="A907" s="249">
        <v>2353.0846135089</v>
      </c>
      <c r="B907" s="252" t="s">
        <v>253</v>
      </c>
      <c r="C907" s="251" t="s">
        <v>477</v>
      </c>
      <c r="D907" s="249">
        <v>3.0952380952380953</v>
      </c>
      <c r="E907" s="224">
        <v>53.636000000000003</v>
      </c>
      <c r="F907" s="224">
        <v>0.39708199999999999</v>
      </c>
      <c r="G907" s="224">
        <v>0.99630200000000002</v>
      </c>
      <c r="H907" s="224">
        <v>0.133297</v>
      </c>
      <c r="I907" s="224">
        <v>14.0631</v>
      </c>
      <c r="J907" s="224">
        <v>0.28526299999999999</v>
      </c>
      <c r="K907" s="224">
        <v>26.397400000000001</v>
      </c>
      <c r="L907" s="224">
        <v>2.5197799999999999</v>
      </c>
      <c r="M907" s="224">
        <v>3.2702000000000002E-2</v>
      </c>
      <c r="N907" s="224">
        <v>98.460926000000001</v>
      </c>
      <c r="O907" s="276"/>
      <c r="P907" s="253">
        <v>1.9623160793471104</v>
      </c>
      <c r="Q907" s="253">
        <v>3.7683920652889613E-2</v>
      </c>
      <c r="R907" s="253">
        <v>5.2755879705208564E-3</v>
      </c>
      <c r="S907" s="253">
        <v>1.0924800883615341E-2</v>
      </c>
      <c r="T907" s="253">
        <v>3.8557455914462169E-3</v>
      </c>
      <c r="U907" s="253">
        <v>9.0226956283903093E-3</v>
      </c>
      <c r="V907" s="253">
        <v>0.21977882904655538</v>
      </c>
      <c r="W907" s="253">
        <v>0.75114234087947285</v>
      </c>
      <c r="X907" s="253">
        <v>0.6885917202882208</v>
      </c>
      <c r="Y907" s="253">
        <v>0.2014769687978244</v>
      </c>
      <c r="Z907" s="253">
        <v>8.8398269816522337E-3</v>
      </c>
      <c r="AA907" s="253">
        <v>9.8771773627601145E-2</v>
      </c>
      <c r="AB907" s="253">
        <v>2.3197103047014468E-3</v>
      </c>
      <c r="AC907" s="253">
        <f t="shared" si="45"/>
        <v>4</v>
      </c>
      <c r="AD907" s="249">
        <v>76.990609372914221</v>
      </c>
      <c r="AF907" s="224">
        <v>0.17683299999999999</v>
      </c>
      <c r="AG907" s="224">
        <v>7.5556099999999997</v>
      </c>
      <c r="AH907" s="224">
        <v>1.5378099999999999</v>
      </c>
      <c r="AI907" s="224">
        <v>13.905799999999999</v>
      </c>
      <c r="AJ907" s="224">
        <v>0.486481</v>
      </c>
      <c r="AK907" s="224">
        <v>5.1145699999999996</v>
      </c>
      <c r="AL907" s="224">
        <v>0.230963</v>
      </c>
      <c r="AM907" s="224">
        <v>1.1247199999999999</v>
      </c>
      <c r="AN907" s="224">
        <v>24.6418</v>
      </c>
      <c r="AO907" s="256"/>
      <c r="AP907" s="483" t="s">
        <v>437</v>
      </c>
      <c r="AQ907" s="252">
        <v>30</v>
      </c>
      <c r="AR907" s="252">
        <v>15</v>
      </c>
      <c r="AS907" s="256"/>
      <c r="AT907" s="256"/>
      <c r="AU907" s="256"/>
      <c r="AV907" s="256"/>
      <c r="AW907" s="256"/>
      <c r="AX907" s="256"/>
      <c r="AY907" s="256"/>
      <c r="AZ907" s="256"/>
      <c r="BA907" s="256"/>
      <c r="BB907" s="256"/>
      <c r="BC907" s="256"/>
      <c r="BD907" s="256"/>
      <c r="BE907" s="256"/>
      <c r="BF907" s="256"/>
      <c r="BG907" s="256"/>
      <c r="BH907" s="256"/>
      <c r="BI907" s="256"/>
      <c r="BJ907" s="256"/>
      <c r="BK907" s="256"/>
      <c r="BL907" s="256"/>
      <c r="BM907" s="256"/>
      <c r="BN907" s="256"/>
      <c r="BO907" s="256"/>
      <c r="BP907" s="256"/>
      <c r="BQ907" s="256"/>
    </row>
    <row r="908" spans="1:69" s="255" customFormat="1" ht="12.75">
      <c r="A908" s="249">
        <v>2353.0846135089</v>
      </c>
      <c r="B908" s="252" t="s">
        <v>253</v>
      </c>
      <c r="C908" s="251" t="s">
        <v>477</v>
      </c>
      <c r="D908" s="249">
        <v>6.1952380952380954</v>
      </c>
      <c r="E908" s="224">
        <v>54.014400000000002</v>
      </c>
      <c r="F908" s="224">
        <v>0.39183299999999999</v>
      </c>
      <c r="G908" s="224">
        <v>1.04382</v>
      </c>
      <c r="H908" s="224">
        <v>0.154644</v>
      </c>
      <c r="I908" s="224">
        <v>14.2294</v>
      </c>
      <c r="J908" s="224">
        <v>0.265482</v>
      </c>
      <c r="K908" s="224">
        <v>26.6236</v>
      </c>
      <c r="L908" s="224">
        <v>2.4335200000000001</v>
      </c>
      <c r="M908" s="224">
        <v>1.6459000000000001E-2</v>
      </c>
      <c r="N908" s="224">
        <v>99.173158000000001</v>
      </c>
      <c r="O908" s="276"/>
      <c r="P908" s="253">
        <v>1.9621090431645185</v>
      </c>
      <c r="Q908" s="253">
        <v>3.7890956835481493E-2</v>
      </c>
      <c r="R908" s="253">
        <v>6.7974548937548285E-3</v>
      </c>
      <c r="S908" s="253">
        <v>1.0703734832493221E-2</v>
      </c>
      <c r="T908" s="253">
        <v>4.4414223408252452E-3</v>
      </c>
      <c r="U908" s="253">
        <v>6.4038246512208019E-3</v>
      </c>
      <c r="V908" s="253">
        <v>0.22156370450634882</v>
      </c>
      <c r="W908" s="253">
        <v>0.75008985877535639</v>
      </c>
      <c r="X908" s="253">
        <v>0.69165664995321841</v>
      </c>
      <c r="Y908" s="253">
        <v>0.20430353485952341</v>
      </c>
      <c r="Z908" s="253">
        <v>8.1683512195774976E-3</v>
      </c>
      <c r="AA908" s="253">
        <v>9.4712249252376479E-2</v>
      </c>
      <c r="AB908" s="253">
        <v>1.1592147153042668E-3</v>
      </c>
      <c r="AC908" s="253">
        <f t="shared" si="45"/>
        <v>3.9999999999999996</v>
      </c>
      <c r="AD908" s="249">
        <v>76.93345727896444</v>
      </c>
      <c r="AF908" s="224">
        <v>0.17624200000000001</v>
      </c>
      <c r="AG908" s="224">
        <v>7.6199599999999998</v>
      </c>
      <c r="AH908" s="224">
        <v>1.492</v>
      </c>
      <c r="AI908" s="224">
        <v>12.194599999999999</v>
      </c>
      <c r="AJ908" s="224">
        <v>0.48395199999999999</v>
      </c>
      <c r="AK908" s="224">
        <v>5.5099200000000002</v>
      </c>
      <c r="AL908" s="224">
        <v>0.22998099999999999</v>
      </c>
      <c r="AM908" s="224">
        <v>1.14679</v>
      </c>
      <c r="AN908" s="224">
        <v>48.481400000000001</v>
      </c>
      <c r="AO908" s="256"/>
      <c r="AP908" s="483" t="s">
        <v>437</v>
      </c>
      <c r="AQ908" s="252">
        <v>30</v>
      </c>
      <c r="AR908" s="252">
        <v>15</v>
      </c>
      <c r="AS908" s="256"/>
      <c r="AT908" s="256"/>
      <c r="AU908" s="256"/>
      <c r="AV908" s="256"/>
      <c r="AW908" s="256"/>
      <c r="AX908" s="256"/>
      <c r="AY908" s="256"/>
      <c r="AZ908" s="256"/>
      <c r="BA908" s="256"/>
      <c r="BB908" s="256"/>
      <c r="BC908" s="256"/>
      <c r="BD908" s="256"/>
      <c r="BE908" s="256"/>
      <c r="BF908" s="256"/>
      <c r="BG908" s="256"/>
      <c r="BH908" s="256"/>
      <c r="BI908" s="256"/>
      <c r="BJ908" s="256"/>
      <c r="BK908" s="256"/>
      <c r="BL908" s="256"/>
      <c r="BM908" s="256"/>
      <c r="BN908" s="256"/>
      <c r="BO908" s="256"/>
      <c r="BP908" s="256"/>
      <c r="BQ908" s="256"/>
    </row>
    <row r="909" spans="1:69" s="255" customFormat="1" ht="12.75">
      <c r="A909" s="249">
        <v>2353.0846135089</v>
      </c>
      <c r="B909" s="252" t="s">
        <v>253</v>
      </c>
      <c r="C909" s="251" t="s">
        <v>477</v>
      </c>
      <c r="D909" s="249">
        <v>9.295238095238096</v>
      </c>
      <c r="E909" s="224">
        <v>53.6858</v>
      </c>
      <c r="F909" s="224">
        <v>0.35605799999999999</v>
      </c>
      <c r="G909" s="224">
        <v>1.03739</v>
      </c>
      <c r="H909" s="224">
        <v>0.16605400000000001</v>
      </c>
      <c r="I909" s="224">
        <v>14.148199999999999</v>
      </c>
      <c r="J909" s="224">
        <v>0.26672499999999999</v>
      </c>
      <c r="K909" s="224">
        <v>26.570699999999999</v>
      </c>
      <c r="L909" s="224">
        <v>2.4576500000000001</v>
      </c>
      <c r="M909" s="224">
        <v>1.7094000000000002E-2</v>
      </c>
      <c r="N909" s="224">
        <v>98.705670999999995</v>
      </c>
      <c r="O909" s="276"/>
      <c r="P909" s="253">
        <v>1.9585800293240989</v>
      </c>
      <c r="Q909" s="253">
        <v>4.1419970675901085E-2</v>
      </c>
      <c r="R909" s="253">
        <v>3.1846317470254348E-3</v>
      </c>
      <c r="S909" s="253">
        <v>9.7683989889578576E-3</v>
      </c>
      <c r="T909" s="253">
        <v>4.789681658468087E-3</v>
      </c>
      <c r="U909" s="253">
        <v>1.5117987769125207E-2</v>
      </c>
      <c r="V909" s="253">
        <v>0.21639785050381877</v>
      </c>
      <c r="W909" s="253">
        <v>0.75074144933260445</v>
      </c>
      <c r="X909" s="253">
        <v>0.69434368779816558</v>
      </c>
      <c r="Y909" s="253">
        <v>0.20014144907543224</v>
      </c>
      <c r="Z909" s="253">
        <v>8.2419761941983812E-3</v>
      </c>
      <c r="AA909" s="253">
        <v>9.6063758455569734E-2</v>
      </c>
      <c r="AB909" s="253">
        <v>1.2091284766340225E-3</v>
      </c>
      <c r="AC909" s="253">
        <f t="shared" si="45"/>
        <v>3.9999999999999996</v>
      </c>
      <c r="AD909" s="249">
        <v>76.9996520716915</v>
      </c>
      <c r="AF909" s="224">
        <v>0.17680899999999999</v>
      </c>
      <c r="AG909" s="224">
        <v>8.2869200000000003</v>
      </c>
      <c r="AH909" s="224">
        <v>1.4958499999999999</v>
      </c>
      <c r="AI909" s="224">
        <v>11.014200000000001</v>
      </c>
      <c r="AJ909" s="224">
        <v>0.48578399999999999</v>
      </c>
      <c r="AK909" s="224">
        <v>5.4649099999999997</v>
      </c>
      <c r="AL909" s="224">
        <v>0.230155</v>
      </c>
      <c r="AM909" s="224">
        <v>1.14822</v>
      </c>
      <c r="AN909" s="224">
        <v>46.753999999999998</v>
      </c>
      <c r="AO909" s="256"/>
      <c r="AP909" s="483" t="s">
        <v>437</v>
      </c>
      <c r="AQ909" s="252">
        <v>30</v>
      </c>
      <c r="AR909" s="252">
        <v>15</v>
      </c>
      <c r="AS909" s="256"/>
      <c r="AT909" s="256"/>
      <c r="AU909" s="256"/>
      <c r="AV909" s="256"/>
      <c r="AW909" s="256"/>
      <c r="AX909" s="256"/>
      <c r="AY909" s="256"/>
      <c r="AZ909" s="256"/>
      <c r="BA909" s="256"/>
      <c r="BB909" s="256"/>
      <c r="BC909" s="256"/>
      <c r="BD909" s="256"/>
      <c r="BE909" s="256"/>
      <c r="BF909" s="256"/>
      <c r="BG909" s="256"/>
      <c r="BH909" s="256"/>
      <c r="BI909" s="256"/>
      <c r="BJ909" s="256"/>
      <c r="BK909" s="256"/>
      <c r="BL909" s="256"/>
      <c r="BM909" s="256"/>
      <c r="BN909" s="256"/>
      <c r="BO909" s="256"/>
      <c r="BP909" s="256"/>
      <c r="BQ909" s="256"/>
    </row>
    <row r="910" spans="1:69" s="255" customFormat="1" ht="12.75">
      <c r="A910" s="249">
        <v>2353.0846135089</v>
      </c>
      <c r="B910" s="252" t="s">
        <v>253</v>
      </c>
      <c r="C910" s="251" t="s">
        <v>477</v>
      </c>
      <c r="D910" s="249">
        <v>12.395238095238096</v>
      </c>
      <c r="E910" s="224">
        <v>53.6738</v>
      </c>
      <c r="F910" s="224">
        <v>0.36572900000000003</v>
      </c>
      <c r="G910" s="224">
        <v>1.0451299999999999</v>
      </c>
      <c r="H910" s="224">
        <v>0.138739</v>
      </c>
      <c r="I910" s="224">
        <v>14.141</v>
      </c>
      <c r="J910" s="224">
        <v>0.26642900000000003</v>
      </c>
      <c r="K910" s="224">
        <v>26.621700000000001</v>
      </c>
      <c r="L910" s="224">
        <v>2.4795699999999998</v>
      </c>
      <c r="M910" s="224">
        <v>1.4505000000000001E-2</v>
      </c>
      <c r="N910" s="224">
        <v>98.74660200000001</v>
      </c>
      <c r="O910" s="276"/>
      <c r="P910" s="253">
        <v>1.9568746687074376</v>
      </c>
      <c r="Q910" s="253">
        <v>4.3125331292562352E-2</v>
      </c>
      <c r="R910" s="253">
        <v>1.7829779613354191E-3</v>
      </c>
      <c r="S910" s="253">
        <v>1.002722627938574E-2</v>
      </c>
      <c r="T910" s="253">
        <v>3.9992139882684356E-3</v>
      </c>
      <c r="U910" s="253">
        <v>1.8314020546554843E-2</v>
      </c>
      <c r="V910" s="253">
        <v>0.21441227802774851</v>
      </c>
      <c r="W910" s="253">
        <v>0.75146428319670755</v>
      </c>
      <c r="X910" s="253">
        <v>0.69545731192914029</v>
      </c>
      <c r="Y910" s="253">
        <v>0.19843203443742166</v>
      </c>
      <c r="Z910" s="253">
        <v>8.227500205513218E-3</v>
      </c>
      <c r="AA910" s="253">
        <v>9.6857819665558523E-2</v>
      </c>
      <c r="AB910" s="253">
        <v>1.0253337623663213E-3</v>
      </c>
      <c r="AC910" s="253">
        <f t="shared" si="45"/>
        <v>4.0000000000000009</v>
      </c>
      <c r="AD910" s="249">
        <v>77.042599382908591</v>
      </c>
      <c r="AF910" s="224">
        <v>0.17682100000000001</v>
      </c>
      <c r="AG910" s="224">
        <v>7.8832500000000003</v>
      </c>
      <c r="AH910" s="224">
        <v>1.4788399999999999</v>
      </c>
      <c r="AI910" s="224">
        <v>13.211600000000001</v>
      </c>
      <c r="AJ910" s="224">
        <v>0.485626</v>
      </c>
      <c r="AK910" s="224">
        <v>5.5107100000000004</v>
      </c>
      <c r="AL910" s="224">
        <v>0.229962</v>
      </c>
      <c r="AM910" s="224">
        <v>1.1379300000000001</v>
      </c>
      <c r="AN910" s="224">
        <v>55.416699999999999</v>
      </c>
      <c r="AO910" s="256"/>
      <c r="AP910" s="483" t="s">
        <v>437</v>
      </c>
      <c r="AQ910" s="252">
        <v>30</v>
      </c>
      <c r="AR910" s="252">
        <v>15</v>
      </c>
      <c r="AS910" s="256"/>
      <c r="AT910" s="256"/>
      <c r="AU910" s="256"/>
      <c r="AV910" s="256"/>
      <c r="AW910" s="256"/>
      <c r="AX910" s="256"/>
      <c r="AY910" s="256"/>
      <c r="AZ910" s="256"/>
      <c r="BA910" s="256"/>
      <c r="BB910" s="256"/>
      <c r="BC910" s="256"/>
      <c r="BD910" s="256"/>
      <c r="BE910" s="256"/>
      <c r="BF910" s="256"/>
      <c r="BG910" s="256"/>
      <c r="BH910" s="256"/>
      <c r="BI910" s="256"/>
      <c r="BJ910" s="256"/>
      <c r="BK910" s="256"/>
      <c r="BL910" s="256"/>
      <c r="BM910" s="256"/>
      <c r="BN910" s="256"/>
      <c r="BO910" s="256"/>
      <c r="BP910" s="256"/>
      <c r="BQ910" s="256"/>
    </row>
    <row r="911" spans="1:69" s="255" customFormat="1" ht="12.75">
      <c r="A911" s="249">
        <v>2353.0846135089</v>
      </c>
      <c r="B911" s="252" t="s">
        <v>253</v>
      </c>
      <c r="C911" s="251" t="s">
        <v>477</v>
      </c>
      <c r="D911" s="249">
        <v>15.495238095238095</v>
      </c>
      <c r="E911" s="224">
        <v>53.737499999999997</v>
      </c>
      <c r="F911" s="224">
        <v>0.36571900000000002</v>
      </c>
      <c r="G911" s="224">
        <v>1.0241800000000001</v>
      </c>
      <c r="H911" s="224">
        <v>0.10185900000000001</v>
      </c>
      <c r="I911" s="224">
        <v>14.281599999999999</v>
      </c>
      <c r="J911" s="224">
        <v>0.29590100000000003</v>
      </c>
      <c r="K911" s="224">
        <v>26.3611</v>
      </c>
      <c r="L911" s="224">
        <v>2.5339499999999999</v>
      </c>
      <c r="M911" s="224">
        <v>1.6864000000000001E-2</v>
      </c>
      <c r="N911" s="224">
        <v>98.718672999999995</v>
      </c>
      <c r="O911" s="276"/>
      <c r="P911" s="253">
        <v>1.9622960920102428</v>
      </c>
      <c r="Q911" s="253">
        <v>3.7703907989757202E-2</v>
      </c>
      <c r="R911" s="253">
        <v>6.373809217806059E-3</v>
      </c>
      <c r="S911" s="253">
        <v>1.0042812479754507E-2</v>
      </c>
      <c r="T911" s="253">
        <v>2.9407757200778052E-3</v>
      </c>
      <c r="U911" s="253">
        <v>9.4976711625402999E-3</v>
      </c>
      <c r="V911" s="253">
        <v>0.22255709347828523</v>
      </c>
      <c r="W911" s="253">
        <v>0.74858783794153616</v>
      </c>
      <c r="X911" s="253">
        <v>0.68643613068787912</v>
      </c>
      <c r="Y911" s="253">
        <v>0.20407923073458484</v>
      </c>
      <c r="Z911" s="253">
        <v>9.1520683082806486E-3</v>
      </c>
      <c r="AA911" s="253">
        <v>9.9138597199081066E-2</v>
      </c>
      <c r="AB911" s="253">
        <v>1.1939730701742899E-3</v>
      </c>
      <c r="AC911" s="253">
        <f t="shared" si="45"/>
        <v>4</v>
      </c>
      <c r="AD911" s="249">
        <v>76.691759660848945</v>
      </c>
      <c r="AF911" s="224">
        <v>0.176255</v>
      </c>
      <c r="AG911" s="224">
        <v>8.0144699999999993</v>
      </c>
      <c r="AH911" s="224">
        <v>1.5041899999999999</v>
      </c>
      <c r="AI911" s="224">
        <v>17.273800000000001</v>
      </c>
      <c r="AJ911" s="224">
        <v>0.483296</v>
      </c>
      <c r="AK911" s="224">
        <v>5.0423400000000003</v>
      </c>
      <c r="AL911" s="224">
        <v>0.23130600000000001</v>
      </c>
      <c r="AM911" s="224">
        <v>1.1197699999999999</v>
      </c>
      <c r="AN911" s="224">
        <v>47.617800000000003</v>
      </c>
      <c r="AO911" s="256"/>
      <c r="AP911" s="483" t="s">
        <v>437</v>
      </c>
      <c r="AQ911" s="252">
        <v>30</v>
      </c>
      <c r="AR911" s="252">
        <v>15</v>
      </c>
      <c r="AS911" s="256"/>
      <c r="AT911" s="256"/>
      <c r="AU911" s="256"/>
      <c r="AV911" s="256"/>
      <c r="AW911" s="256"/>
      <c r="AX911" s="256"/>
      <c r="AY911" s="256"/>
      <c r="AZ911" s="256"/>
      <c r="BA911" s="256"/>
      <c r="BB911" s="256"/>
      <c r="BC911" s="256"/>
      <c r="BD911" s="256"/>
      <c r="BE911" s="256"/>
      <c r="BF911" s="256"/>
      <c r="BG911" s="256"/>
      <c r="BH911" s="256"/>
      <c r="BI911" s="256"/>
      <c r="BJ911" s="256"/>
      <c r="BK911" s="256"/>
      <c r="BL911" s="256"/>
      <c r="BM911" s="256"/>
      <c r="BN911" s="256"/>
      <c r="BO911" s="256"/>
      <c r="BP911" s="256"/>
      <c r="BQ911" s="256"/>
    </row>
    <row r="912" spans="1:69" s="255" customFormat="1" ht="12.75">
      <c r="A912" s="249">
        <v>2353.0846135089</v>
      </c>
      <c r="B912" s="252" t="s">
        <v>253</v>
      </c>
      <c r="C912" s="251" t="s">
        <v>477</v>
      </c>
      <c r="D912" s="249">
        <v>18.595238095238095</v>
      </c>
      <c r="E912" s="224">
        <v>53.6967</v>
      </c>
      <c r="F912" s="224">
        <v>0.42792799999999998</v>
      </c>
      <c r="G912" s="224">
        <v>0.98280400000000001</v>
      </c>
      <c r="H912" s="224">
        <v>8.3918000000000006E-2</v>
      </c>
      <c r="I912" s="224">
        <v>14.585000000000001</v>
      </c>
      <c r="J912" s="224">
        <v>0.25906499999999999</v>
      </c>
      <c r="K912" s="224">
        <v>26.236799999999999</v>
      </c>
      <c r="L912" s="224">
        <v>2.4923700000000002</v>
      </c>
      <c r="M912" s="224">
        <v>2.1399000000000001E-2</v>
      </c>
      <c r="N912" s="224">
        <v>98.785984000000013</v>
      </c>
      <c r="O912" s="276"/>
      <c r="P912" s="253">
        <v>1.9618001410966941</v>
      </c>
      <c r="Q912" s="253">
        <v>3.8199858903305905E-2</v>
      </c>
      <c r="R912" s="253">
        <v>4.1185960374239272E-3</v>
      </c>
      <c r="S912" s="253">
        <v>1.1757056850529534E-2</v>
      </c>
      <c r="T912" s="253">
        <v>2.4240284068840611E-3</v>
      </c>
      <c r="U912" s="253">
        <v>9.6589402971751781E-3</v>
      </c>
      <c r="V912" s="253">
        <v>0.22723272041267364</v>
      </c>
      <c r="W912" s="253">
        <v>0.74480865799531404</v>
      </c>
      <c r="X912" s="253">
        <v>0.68417274001599682</v>
      </c>
      <c r="Y912" s="253">
        <v>0.20873338578591813</v>
      </c>
      <c r="Z912" s="253">
        <v>8.0168110456316569E-3</v>
      </c>
      <c r="AA912" s="253">
        <v>9.7561243613215901E-2</v>
      </c>
      <c r="AB912" s="253">
        <v>1.515819539237464E-3</v>
      </c>
      <c r="AC912" s="253">
        <f t="shared" si="45"/>
        <v>4</v>
      </c>
      <c r="AD912" s="249">
        <v>76.228341271229183</v>
      </c>
      <c r="AF912" s="224">
        <v>0.17671000000000001</v>
      </c>
      <c r="AG912" s="224">
        <v>6.9613199999999997</v>
      </c>
      <c r="AH912" s="224">
        <v>1.53779</v>
      </c>
      <c r="AI912" s="224">
        <v>21.750699999999998</v>
      </c>
      <c r="AJ912" s="224">
        <v>0.47772900000000001</v>
      </c>
      <c r="AK912" s="224">
        <v>5.5726300000000002</v>
      </c>
      <c r="AL912" s="224">
        <v>0.231988</v>
      </c>
      <c r="AM912" s="224">
        <v>1.13592</v>
      </c>
      <c r="AN912" s="224">
        <v>37.434699999999999</v>
      </c>
      <c r="AO912" s="256"/>
      <c r="AP912" s="483" t="s">
        <v>437</v>
      </c>
      <c r="AQ912" s="252">
        <v>30</v>
      </c>
      <c r="AR912" s="252">
        <v>15</v>
      </c>
      <c r="AS912" s="256"/>
      <c r="AT912" s="256"/>
      <c r="AU912" s="256"/>
      <c r="AV912" s="256"/>
      <c r="AW912" s="256"/>
      <c r="AX912" s="256"/>
      <c r="AY912" s="256"/>
      <c r="AZ912" s="256"/>
      <c r="BA912" s="256"/>
      <c r="BB912" s="256"/>
      <c r="BC912" s="256"/>
      <c r="BD912" s="256"/>
      <c r="BE912" s="256"/>
      <c r="BF912" s="256"/>
      <c r="BG912" s="256"/>
      <c r="BH912" s="256"/>
      <c r="BI912" s="256"/>
      <c r="BJ912" s="256"/>
      <c r="BK912" s="256"/>
      <c r="BL912" s="256"/>
      <c r="BM912" s="256"/>
      <c r="BN912" s="256"/>
      <c r="BO912" s="256"/>
      <c r="BP912" s="256"/>
      <c r="BQ912" s="256"/>
    </row>
    <row r="913" spans="1:69" s="255" customFormat="1" ht="12.75">
      <c r="A913" s="249">
        <v>2353.0846135089</v>
      </c>
      <c r="B913" s="252" t="s">
        <v>253</v>
      </c>
      <c r="C913" s="251" t="s">
        <v>477</v>
      </c>
      <c r="D913" s="249">
        <v>21.695238095238096</v>
      </c>
      <c r="E913" s="224">
        <v>53.654400000000003</v>
      </c>
      <c r="F913" s="224">
        <v>0.35300799999999999</v>
      </c>
      <c r="G913" s="224">
        <v>0.78887300000000005</v>
      </c>
      <c r="H913" s="224">
        <v>9.9893999999999997E-2</v>
      </c>
      <c r="I913" s="224">
        <v>14.693</v>
      </c>
      <c r="J913" s="224">
        <v>0.28740100000000002</v>
      </c>
      <c r="K913" s="224">
        <v>26.245799999999999</v>
      </c>
      <c r="L913" s="224">
        <v>2.3046199999999999</v>
      </c>
      <c r="M913" s="224">
        <v>3.3870999999999998E-2</v>
      </c>
      <c r="N913" s="224">
        <v>98.460867000000022</v>
      </c>
      <c r="O913" s="276"/>
      <c r="P913" s="253">
        <v>1.9667902405733968</v>
      </c>
      <c r="Q913" s="253">
        <v>3.3209759426603203E-2</v>
      </c>
      <c r="R913" s="253">
        <v>8.7149070878034252E-4</v>
      </c>
      <c r="S913" s="253">
        <v>9.7310117907815751E-3</v>
      </c>
      <c r="T913" s="253">
        <v>2.8951263407693134E-3</v>
      </c>
      <c r="U913" s="253">
        <v>1.2388404173602652E-2</v>
      </c>
      <c r="V913" s="253">
        <v>0.22790199975288064</v>
      </c>
      <c r="W913" s="253">
        <v>0.74621196723318528</v>
      </c>
      <c r="X913" s="253">
        <v>0.68802549666394608</v>
      </c>
      <c r="Y913" s="253">
        <v>0.21013116038875143</v>
      </c>
      <c r="Z913" s="253">
        <v>8.9233251068622406E-3</v>
      </c>
      <c r="AA913" s="253">
        <v>9.0512732462325593E-2</v>
      </c>
      <c r="AB913" s="253">
        <v>2.4072853781147863E-3</v>
      </c>
      <c r="AC913" s="253">
        <f t="shared" si="45"/>
        <v>3.9999999999999996</v>
      </c>
      <c r="AD913" s="249">
        <v>76.100633718213317</v>
      </c>
      <c r="AF913" s="224">
        <v>0.176791</v>
      </c>
      <c r="AG913" s="224">
        <v>8.1096199999999996</v>
      </c>
      <c r="AH913" s="224">
        <v>1.79148</v>
      </c>
      <c r="AI913" s="224">
        <v>17.829599999999999</v>
      </c>
      <c r="AJ913" s="224">
        <v>0.47640500000000002</v>
      </c>
      <c r="AK913" s="224">
        <v>5.0578599999999998</v>
      </c>
      <c r="AL913" s="224">
        <v>0.231986</v>
      </c>
      <c r="AM913" s="224">
        <v>1.1822999999999999</v>
      </c>
      <c r="AN913" s="224">
        <v>23.7773</v>
      </c>
      <c r="AO913" s="256"/>
      <c r="AP913" s="483" t="s">
        <v>437</v>
      </c>
      <c r="AQ913" s="252">
        <v>30</v>
      </c>
      <c r="AR913" s="252">
        <v>15</v>
      </c>
      <c r="AS913" s="256"/>
      <c r="AT913" s="256"/>
      <c r="AU913" s="256"/>
      <c r="AV913" s="256"/>
      <c r="AW913" s="256"/>
      <c r="AX913" s="256"/>
      <c r="AY913" s="256"/>
      <c r="AZ913" s="256"/>
      <c r="BA913" s="256"/>
      <c r="BB913" s="256"/>
      <c r="BC913" s="256"/>
      <c r="BD913" s="256"/>
      <c r="BE913" s="256"/>
      <c r="BF913" s="256"/>
      <c r="BG913" s="256"/>
      <c r="BH913" s="256"/>
      <c r="BI913" s="256"/>
      <c r="BJ913" s="256"/>
      <c r="BK913" s="256"/>
      <c r="BL913" s="256"/>
      <c r="BM913" s="256"/>
      <c r="BN913" s="256"/>
      <c r="BO913" s="256"/>
      <c r="BP913" s="256"/>
      <c r="BQ913" s="256"/>
    </row>
    <row r="914" spans="1:69" s="255" customFormat="1" ht="12.75">
      <c r="A914" s="249">
        <v>2353.0846135089</v>
      </c>
      <c r="B914" s="252" t="s">
        <v>253</v>
      </c>
      <c r="C914" s="251" t="s">
        <v>477</v>
      </c>
      <c r="D914" s="249">
        <v>24.795238095238098</v>
      </c>
      <c r="E914" s="224">
        <v>53.877499999999998</v>
      </c>
      <c r="F914" s="224">
        <v>0.36403200000000002</v>
      </c>
      <c r="G914" s="224">
        <v>0.89563099999999995</v>
      </c>
      <c r="H914" s="224">
        <v>8.4871000000000002E-2</v>
      </c>
      <c r="I914" s="224">
        <v>14.615500000000001</v>
      </c>
      <c r="J914" s="224">
        <v>0.27449099999999999</v>
      </c>
      <c r="K914" s="224">
        <v>26.276</v>
      </c>
      <c r="L914" s="224">
        <v>2.3230400000000002</v>
      </c>
      <c r="M914" s="224">
        <v>1.7659999999999999E-2</v>
      </c>
      <c r="N914" s="224">
        <v>98.728725000000011</v>
      </c>
      <c r="O914" s="276"/>
      <c r="P914" s="253">
        <v>1.9695011189612717</v>
      </c>
      <c r="Q914" s="253">
        <v>3.0498881038728332E-2</v>
      </c>
      <c r="R914" s="253">
        <v>8.0874633523797534E-3</v>
      </c>
      <c r="S914" s="253">
        <v>1.0007119989786558E-2</v>
      </c>
      <c r="T914" s="253">
        <v>2.452920826988348E-3</v>
      </c>
      <c r="U914" s="253">
        <v>1.1959168199062731E-3</v>
      </c>
      <c r="V914" s="253">
        <v>0.23217856640211709</v>
      </c>
      <c r="W914" s="253">
        <v>0.74607801260882189</v>
      </c>
      <c r="X914" s="253">
        <v>0.68583486573603258</v>
      </c>
      <c r="Y914" s="253">
        <v>0.21343097266514682</v>
      </c>
      <c r="Z914" s="253">
        <v>8.4988985452743963E-3</v>
      </c>
      <c r="AA914" s="253">
        <v>9.0983603113427569E-2</v>
      </c>
      <c r="AB914" s="253">
        <v>1.2516599401185817E-3</v>
      </c>
      <c r="AC914" s="253">
        <f t="shared" si="45"/>
        <v>3.9999999999999996</v>
      </c>
      <c r="AD914" s="249">
        <v>76.217538960154258</v>
      </c>
      <c r="AF914" s="224">
        <v>0.17632200000000001</v>
      </c>
      <c r="AG914" s="224">
        <v>7.8834</v>
      </c>
      <c r="AH914" s="224">
        <v>1.6301300000000001</v>
      </c>
      <c r="AI914" s="224">
        <v>20.6493</v>
      </c>
      <c r="AJ914" s="224">
        <v>0.47711300000000001</v>
      </c>
      <c r="AK914" s="224">
        <v>5.3864700000000001</v>
      </c>
      <c r="AL914" s="224">
        <v>0.23177300000000001</v>
      </c>
      <c r="AM914" s="224">
        <v>1.1780999999999999</v>
      </c>
      <c r="AN914" s="224">
        <v>44.546599999999998</v>
      </c>
      <c r="AO914" s="256"/>
      <c r="AP914" s="483" t="s">
        <v>437</v>
      </c>
      <c r="AQ914" s="252">
        <v>30</v>
      </c>
      <c r="AR914" s="252">
        <v>15</v>
      </c>
      <c r="AS914" s="256"/>
      <c r="AT914" s="256"/>
      <c r="AU914" s="256"/>
      <c r="AV914" s="256"/>
      <c r="AW914" s="256"/>
      <c r="AX914" s="256"/>
      <c r="AY914" s="256"/>
      <c r="AZ914" s="256"/>
      <c r="BA914" s="256"/>
      <c r="BB914" s="256"/>
      <c r="BC914" s="256"/>
      <c r="BD914" s="256"/>
      <c r="BE914" s="256"/>
      <c r="BF914" s="256"/>
      <c r="BG914" s="256"/>
      <c r="BH914" s="256"/>
      <c r="BI914" s="256"/>
      <c r="BJ914" s="256"/>
      <c r="BK914" s="256"/>
      <c r="BL914" s="256"/>
      <c r="BM914" s="256"/>
      <c r="BN914" s="256"/>
      <c r="BO914" s="256"/>
      <c r="BP914" s="256"/>
      <c r="BQ914" s="256"/>
    </row>
    <row r="915" spans="1:69" s="255" customFormat="1" ht="12.75">
      <c r="A915" s="249">
        <v>2353.0846135089</v>
      </c>
      <c r="B915" s="252" t="s">
        <v>253</v>
      </c>
      <c r="C915" s="251" t="s">
        <v>477</v>
      </c>
      <c r="D915" s="249">
        <v>27.895238095238099</v>
      </c>
      <c r="E915" s="224">
        <v>53.768500000000003</v>
      </c>
      <c r="F915" s="224">
        <v>0.35571399999999997</v>
      </c>
      <c r="G915" s="224">
        <v>1.6627799999999999</v>
      </c>
      <c r="H915" s="224">
        <v>0.412194</v>
      </c>
      <c r="I915" s="224">
        <v>12.258599999999999</v>
      </c>
      <c r="J915" s="224">
        <v>0.23391999999999999</v>
      </c>
      <c r="K915" s="224">
        <v>27.460599999999999</v>
      </c>
      <c r="L915" s="224">
        <v>2.66838</v>
      </c>
      <c r="M915" s="224">
        <v>2.2061000000000001E-2</v>
      </c>
      <c r="N915" s="224">
        <v>98.842748999999984</v>
      </c>
      <c r="O915" s="276"/>
      <c r="P915" s="253">
        <v>1.9444282358070328</v>
      </c>
      <c r="Q915" s="253">
        <v>5.5571764192967166E-2</v>
      </c>
      <c r="R915" s="253">
        <v>1.5296943415954001E-2</v>
      </c>
      <c r="S915" s="253">
        <v>9.6735460958173106E-3</v>
      </c>
      <c r="T915" s="253">
        <v>1.1785311851525536E-2</v>
      </c>
      <c r="U915" s="253">
        <v>1.0689223452526875E-2</v>
      </c>
      <c r="V915" s="253">
        <v>0.18634583163255242</v>
      </c>
      <c r="W915" s="253">
        <v>0.76620914355162395</v>
      </c>
      <c r="X915" s="253">
        <v>0.71420275060074678</v>
      </c>
      <c r="Y915" s="253">
        <v>0.17369762111953396</v>
      </c>
      <c r="Z915" s="253">
        <v>7.1650148121000963E-3</v>
      </c>
      <c r="AA915" s="253">
        <v>0.10338780674894664</v>
      </c>
      <c r="AB915" s="253">
        <v>1.5468067186724624E-3</v>
      </c>
      <c r="AC915" s="253">
        <f t="shared" si="45"/>
        <v>3.9999999999999996</v>
      </c>
      <c r="AD915" s="249">
        <v>79.97278645108095</v>
      </c>
      <c r="AF915" s="224">
        <v>0.1767</v>
      </c>
      <c r="AG915" s="224">
        <v>8.3877500000000005</v>
      </c>
      <c r="AH915" s="224">
        <v>1.1206</v>
      </c>
      <c r="AI915" s="224">
        <v>5.68093</v>
      </c>
      <c r="AJ915" s="224">
        <v>0.52348799999999995</v>
      </c>
      <c r="AK915" s="224">
        <v>6.0528599999999999</v>
      </c>
      <c r="AL915" s="224">
        <v>0.225052</v>
      </c>
      <c r="AM915" s="224">
        <v>1.0943000000000001</v>
      </c>
      <c r="AN915" s="224">
        <v>35.806199999999997</v>
      </c>
      <c r="AO915" s="256"/>
      <c r="AP915" s="483" t="s">
        <v>437</v>
      </c>
      <c r="AQ915" s="252">
        <v>30</v>
      </c>
      <c r="AR915" s="252">
        <v>15</v>
      </c>
      <c r="AS915" s="256"/>
      <c r="AT915" s="256"/>
      <c r="AU915" s="256"/>
      <c r="AV915" s="256"/>
      <c r="AW915" s="256"/>
      <c r="AX915" s="256"/>
      <c r="AY915" s="256"/>
      <c r="AZ915" s="256"/>
      <c r="BA915" s="256"/>
      <c r="BB915" s="256"/>
      <c r="BC915" s="256"/>
      <c r="BD915" s="256"/>
      <c r="BE915" s="256"/>
      <c r="BF915" s="256"/>
      <c r="BG915" s="256"/>
      <c r="BH915" s="256"/>
      <c r="BI915" s="256"/>
      <c r="BJ915" s="256"/>
      <c r="BK915" s="256"/>
      <c r="BL915" s="256"/>
      <c r="BM915" s="256"/>
      <c r="BN915" s="256"/>
      <c r="BO915" s="256"/>
      <c r="BP915" s="256"/>
      <c r="BQ915" s="256"/>
    </row>
    <row r="916" spans="1:69" s="255" customFormat="1" ht="12.75">
      <c r="A916" s="249">
        <v>2353.0846135089</v>
      </c>
      <c r="B916" s="252" t="s">
        <v>253</v>
      </c>
      <c r="C916" s="251" t="s">
        <v>477</v>
      </c>
      <c r="D916" s="249">
        <v>30.995238095238101</v>
      </c>
      <c r="E916" s="224">
        <v>53.853099999999998</v>
      </c>
      <c r="F916" s="224">
        <v>0.36466199999999999</v>
      </c>
      <c r="G916" s="224">
        <v>1.7163900000000001</v>
      </c>
      <c r="H916" s="224">
        <v>0.57032499999999997</v>
      </c>
      <c r="I916" s="224">
        <v>11.070600000000001</v>
      </c>
      <c r="J916" s="224">
        <v>0.24798200000000001</v>
      </c>
      <c r="K916" s="224">
        <v>28.607500000000002</v>
      </c>
      <c r="L916" s="224">
        <v>2.4402499999999998</v>
      </c>
      <c r="M916" s="224">
        <v>2.2497E-2</v>
      </c>
      <c r="N916" s="224">
        <v>98.893305999999995</v>
      </c>
      <c r="O916" s="276"/>
      <c r="P916" s="253">
        <v>1.9341263518707608</v>
      </c>
      <c r="Q916" s="253">
        <v>6.5873648129239237E-2</v>
      </c>
      <c r="R916" s="253">
        <v>6.7780604575871095E-3</v>
      </c>
      <c r="S916" s="253">
        <v>9.8488470436493281E-3</v>
      </c>
      <c r="T916" s="253">
        <v>1.6194664609684335E-2</v>
      </c>
      <c r="U916" s="253">
        <v>2.4769783802927492E-2</v>
      </c>
      <c r="V916" s="253">
        <v>0.15766816840317083</v>
      </c>
      <c r="W916" s="253">
        <v>0.78474047568298055</v>
      </c>
      <c r="X916" s="253">
        <v>0.74692028426307511</v>
      </c>
      <c r="Y916" s="253">
        <v>0.15006942653294419</v>
      </c>
      <c r="Z916" s="253">
        <v>7.543623965318518E-3</v>
      </c>
      <c r="AA916" s="253">
        <v>9.3900110410405288E-2</v>
      </c>
      <c r="AB916" s="253">
        <v>1.5665548282569222E-3</v>
      </c>
      <c r="AC916" s="253">
        <f t="shared" si="45"/>
        <v>3.9999999999999996</v>
      </c>
      <c r="AD916" s="249">
        <v>82.163230245229997</v>
      </c>
      <c r="AF916" s="224">
        <v>0.176791</v>
      </c>
      <c r="AG916" s="224">
        <v>7.8209</v>
      </c>
      <c r="AH916" s="224">
        <v>1.0976399999999999</v>
      </c>
      <c r="AI916" s="224">
        <v>4.5005600000000001</v>
      </c>
      <c r="AJ916" s="224">
        <v>0.55213699999999999</v>
      </c>
      <c r="AK916" s="224">
        <v>5.7242100000000002</v>
      </c>
      <c r="AL916" s="224">
        <v>0.219611</v>
      </c>
      <c r="AM916" s="224">
        <v>1.14741</v>
      </c>
      <c r="AN916" s="224">
        <v>34.460599999999999</v>
      </c>
      <c r="AO916" s="256"/>
      <c r="AP916" s="483" t="s">
        <v>437</v>
      </c>
      <c r="AQ916" s="252">
        <v>30</v>
      </c>
      <c r="AR916" s="252">
        <v>15</v>
      </c>
      <c r="AS916" s="256"/>
      <c r="AT916" s="256"/>
      <c r="AU916" s="256"/>
      <c r="AV916" s="256"/>
      <c r="AW916" s="256"/>
      <c r="AX916" s="256"/>
      <c r="AY916" s="256"/>
      <c r="AZ916" s="256"/>
      <c r="BA916" s="256"/>
      <c r="BB916" s="256"/>
      <c r="BC916" s="256"/>
      <c r="BD916" s="256"/>
      <c r="BE916" s="256"/>
      <c r="BF916" s="256"/>
      <c r="BG916" s="256"/>
      <c r="BH916" s="256"/>
      <c r="BI916" s="256"/>
      <c r="BJ916" s="256"/>
      <c r="BK916" s="256"/>
      <c r="BL916" s="256"/>
      <c r="BM916" s="256"/>
      <c r="BN916" s="256"/>
      <c r="BO916" s="256"/>
      <c r="BP916" s="256"/>
      <c r="BQ916" s="256"/>
    </row>
    <row r="917" spans="1:69" s="255" customFormat="1" ht="12.75">
      <c r="A917" s="249">
        <v>2353.0846135089</v>
      </c>
      <c r="B917" s="252" t="s">
        <v>253</v>
      </c>
      <c r="C917" s="251" t="s">
        <v>477</v>
      </c>
      <c r="D917" s="249">
        <v>34.095238095238102</v>
      </c>
      <c r="E917" s="224">
        <v>53.808799999999998</v>
      </c>
      <c r="F917" s="224">
        <v>0.34963699999999998</v>
      </c>
      <c r="G917" s="224">
        <v>1.8565499999999999</v>
      </c>
      <c r="H917" s="224">
        <v>0.36254799999999998</v>
      </c>
      <c r="I917" s="224">
        <v>11.655200000000001</v>
      </c>
      <c r="J917" s="224">
        <v>0.21732699999999999</v>
      </c>
      <c r="K917" s="224">
        <v>28.1343</v>
      </c>
      <c r="L917" s="224">
        <v>2.6167799999999999</v>
      </c>
      <c r="M917" s="224">
        <v>2.8136999999999999E-2</v>
      </c>
      <c r="N917" s="224">
        <v>99.029279000000002</v>
      </c>
      <c r="O917" s="276"/>
      <c r="P917" s="253">
        <v>1.9342218793392643</v>
      </c>
      <c r="Q917" s="253">
        <v>6.5778120660735739E-2</v>
      </c>
      <c r="R917" s="253">
        <v>1.2874891139143863E-2</v>
      </c>
      <c r="S917" s="253">
        <v>9.4512906525486499E-3</v>
      </c>
      <c r="T917" s="253">
        <v>1.0303716799172309E-2</v>
      </c>
      <c r="U917" s="253">
        <v>2.5657931592347083E-2</v>
      </c>
      <c r="V917" s="253">
        <v>0.16688192103785071</v>
      </c>
      <c r="W917" s="253">
        <v>0.77483024877893714</v>
      </c>
      <c r="X917" s="253">
        <v>0.73280972670217404</v>
      </c>
      <c r="Y917" s="253">
        <v>0.1578315961980104</v>
      </c>
      <c r="Z917" s="253">
        <v>6.6168670548890501E-3</v>
      </c>
      <c r="AA917" s="253">
        <v>0.10078080986990344</v>
      </c>
      <c r="AB917" s="253">
        <v>1.9610001750231193E-3</v>
      </c>
      <c r="AC917" s="253">
        <f t="shared" si="45"/>
        <v>3.9999999999999996</v>
      </c>
      <c r="AD917" s="249">
        <v>81.14266445059927</v>
      </c>
      <c r="AF917" s="224">
        <v>0.17682</v>
      </c>
      <c r="AG917" s="224">
        <v>8.1301400000000008</v>
      </c>
      <c r="AH917" s="224">
        <v>1.0539499999999999</v>
      </c>
      <c r="AI917" s="224">
        <v>6.2107299999999999</v>
      </c>
      <c r="AJ917" s="224">
        <v>0.53670499999999999</v>
      </c>
      <c r="AK917" s="224">
        <v>6.4256799999999998</v>
      </c>
      <c r="AL917" s="224">
        <v>0.22173499999999999</v>
      </c>
      <c r="AM917" s="224">
        <v>1.10517</v>
      </c>
      <c r="AN917" s="224">
        <v>27.2651</v>
      </c>
      <c r="AO917" s="256"/>
      <c r="AP917" s="483" t="s">
        <v>437</v>
      </c>
      <c r="AQ917" s="252">
        <v>30</v>
      </c>
      <c r="AR917" s="252">
        <v>15</v>
      </c>
      <c r="AS917" s="256"/>
      <c r="AT917" s="256"/>
      <c r="AU917" s="256"/>
      <c r="AV917" s="256"/>
      <c r="AW917" s="256"/>
      <c r="AX917" s="256"/>
      <c r="AY917" s="256"/>
      <c r="AZ917" s="256"/>
      <c r="BA917" s="256"/>
      <c r="BB917" s="256"/>
      <c r="BC917" s="256"/>
      <c r="BD917" s="256"/>
      <c r="BE917" s="256"/>
      <c r="BF917" s="256"/>
      <c r="BG917" s="256"/>
      <c r="BH917" s="256"/>
      <c r="BI917" s="256"/>
      <c r="BJ917" s="256"/>
      <c r="BK917" s="256"/>
      <c r="BL917" s="256"/>
      <c r="BM917" s="256"/>
      <c r="BN917" s="256"/>
      <c r="BO917" s="256"/>
      <c r="BP917" s="256"/>
      <c r="BQ917" s="256"/>
    </row>
    <row r="918" spans="1:69" s="255" customFormat="1" ht="12.75">
      <c r="A918" s="249">
        <v>2353.0846135089</v>
      </c>
      <c r="B918" s="252" t="s">
        <v>253</v>
      </c>
      <c r="C918" s="251" t="s">
        <v>477</v>
      </c>
      <c r="D918" s="249">
        <v>37.195238095238103</v>
      </c>
      <c r="E918" s="224">
        <v>53.5916</v>
      </c>
      <c r="F918" s="224">
        <v>0.36344300000000002</v>
      </c>
      <c r="G918" s="224">
        <v>1.88456</v>
      </c>
      <c r="H918" s="224">
        <v>0.31849699999999997</v>
      </c>
      <c r="I918" s="224">
        <v>11.6747</v>
      </c>
      <c r="J918" s="224">
        <v>0.24118000000000001</v>
      </c>
      <c r="K918" s="224">
        <v>27.892399999999999</v>
      </c>
      <c r="L918" s="224">
        <v>2.6854300000000002</v>
      </c>
      <c r="M918" s="224">
        <v>3.5221000000000002E-2</v>
      </c>
      <c r="N918" s="224">
        <v>98.68703099999999</v>
      </c>
      <c r="O918" s="276"/>
      <c r="P918" s="253">
        <v>1.9341569264006016</v>
      </c>
      <c r="Q918" s="253">
        <v>6.584307359939845E-2</v>
      </c>
      <c r="R918" s="253">
        <v>1.4317474061936508E-2</v>
      </c>
      <c r="S918" s="253">
        <v>9.8639767946684734E-3</v>
      </c>
      <c r="T918" s="253">
        <v>9.0881554120943956E-3</v>
      </c>
      <c r="U918" s="253">
        <v>2.5174073961853338E-2</v>
      </c>
      <c r="V918" s="253">
        <v>0.16854055973872825</v>
      </c>
      <c r="W918" s="253">
        <v>0.77301576003071903</v>
      </c>
      <c r="X918" s="253">
        <v>0.7276688002090137</v>
      </c>
      <c r="Y918" s="253">
        <v>0.15865356598520361</v>
      </c>
      <c r="Z918" s="253">
        <v>7.3726227850578032E-3</v>
      </c>
      <c r="AA918" s="253">
        <v>0.10384042759490067</v>
      </c>
      <c r="AB918" s="253">
        <v>2.4645834258241578E-3</v>
      </c>
      <c r="AC918" s="253">
        <f t="shared" si="45"/>
        <v>4</v>
      </c>
      <c r="AD918" s="249">
        <v>80.984448618724244</v>
      </c>
      <c r="AF918" s="224">
        <v>0.17724400000000001</v>
      </c>
      <c r="AG918" s="224">
        <v>8.0890900000000006</v>
      </c>
      <c r="AH918" s="224">
        <v>1.0432900000000001</v>
      </c>
      <c r="AI918" s="224">
        <v>6.9166499999999997</v>
      </c>
      <c r="AJ918" s="224">
        <v>0.53691999999999995</v>
      </c>
      <c r="AK918" s="224">
        <v>5.9110300000000002</v>
      </c>
      <c r="AL918" s="224">
        <v>0.222853</v>
      </c>
      <c r="AM918" s="224">
        <v>1.0868500000000001</v>
      </c>
      <c r="AN918" s="224">
        <v>22.359400000000001</v>
      </c>
      <c r="AO918" s="256"/>
      <c r="AP918" s="483" t="s">
        <v>437</v>
      </c>
      <c r="AQ918" s="252">
        <v>30</v>
      </c>
      <c r="AR918" s="252">
        <v>15</v>
      </c>
      <c r="AS918" s="256"/>
      <c r="AT918" s="256"/>
      <c r="AU918" s="256"/>
      <c r="AV918" s="256"/>
      <c r="AW918" s="256"/>
      <c r="AX918" s="256"/>
      <c r="AY918" s="256"/>
      <c r="AZ918" s="256"/>
      <c r="BA918" s="256"/>
      <c r="BB918" s="256"/>
      <c r="BC918" s="256"/>
      <c r="BD918" s="256"/>
      <c r="BE918" s="256"/>
      <c r="BF918" s="256"/>
      <c r="BG918" s="256"/>
      <c r="BH918" s="256"/>
      <c r="BI918" s="256"/>
      <c r="BJ918" s="256"/>
      <c r="BK918" s="256"/>
      <c r="BL918" s="256"/>
      <c r="BM918" s="256"/>
      <c r="BN918" s="256"/>
      <c r="BO918" s="256"/>
      <c r="BP918" s="256"/>
      <c r="BQ918" s="256"/>
    </row>
    <row r="919" spans="1:69" s="255" customFormat="1" ht="12.75">
      <c r="A919" s="249">
        <v>2353.0846135089</v>
      </c>
      <c r="B919" s="252" t="s">
        <v>253</v>
      </c>
      <c r="C919" s="251" t="s">
        <v>477</v>
      </c>
      <c r="D919" s="249">
        <v>40.295238095238105</v>
      </c>
      <c r="E919" s="224">
        <v>53.880099999999999</v>
      </c>
      <c r="F919" s="224">
        <v>0.32966200000000001</v>
      </c>
      <c r="G919" s="224">
        <v>1.84998</v>
      </c>
      <c r="H919" s="224">
        <v>0.52598100000000003</v>
      </c>
      <c r="I919" s="224">
        <v>10.8909</v>
      </c>
      <c r="J919" s="224">
        <v>0.24624599999999999</v>
      </c>
      <c r="K919" s="224">
        <v>28.5276</v>
      </c>
      <c r="L919" s="224">
        <v>2.5198</v>
      </c>
      <c r="M919" s="224">
        <v>3.6408000000000003E-2</v>
      </c>
      <c r="N919" s="224">
        <v>98.806677000000008</v>
      </c>
      <c r="O919" s="276"/>
      <c r="P919" s="253">
        <v>1.935714711715276</v>
      </c>
      <c r="Q919" s="253">
        <v>6.4285288284724018E-2</v>
      </c>
      <c r="R919" s="253">
        <v>1.40460801502309E-2</v>
      </c>
      <c r="S919" s="253">
        <v>8.9064082008775847E-3</v>
      </c>
      <c r="T919" s="253">
        <v>1.4940269417617875E-2</v>
      </c>
      <c r="U919" s="253">
        <v>2.0022165457257657E-2</v>
      </c>
      <c r="V919" s="253">
        <v>0.15770648737047341</v>
      </c>
      <c r="W919" s="253">
        <v>0.78437858940354166</v>
      </c>
      <c r="X919" s="253">
        <v>0.74349259308587767</v>
      </c>
      <c r="Y919" s="253">
        <v>0.14948598396942561</v>
      </c>
      <c r="Z919" s="253">
        <v>7.4932096110745536E-3</v>
      </c>
      <c r="AA919" s="253">
        <v>9.6992170191487287E-2</v>
      </c>
      <c r="AB919" s="253">
        <v>2.5360431421348876E-3</v>
      </c>
      <c r="AC919" s="253">
        <f t="shared" si="45"/>
        <v>3.9999999999999991</v>
      </c>
      <c r="AD919" s="249">
        <v>82.36121297488026</v>
      </c>
      <c r="AF919" s="224">
        <v>0.176703</v>
      </c>
      <c r="AG919" s="224">
        <v>8.4745100000000004</v>
      </c>
      <c r="AH919" s="224">
        <v>1.05098</v>
      </c>
      <c r="AI919" s="224">
        <v>4.8042100000000003</v>
      </c>
      <c r="AJ919" s="224">
        <v>0.55654700000000001</v>
      </c>
      <c r="AK919" s="224">
        <v>5.5874699999999997</v>
      </c>
      <c r="AL919" s="224">
        <v>0.21976200000000001</v>
      </c>
      <c r="AM919" s="224">
        <v>1.12601</v>
      </c>
      <c r="AN919" s="224">
        <v>21.847799999999999</v>
      </c>
      <c r="AO919" s="256"/>
      <c r="AP919" s="483" t="s">
        <v>437</v>
      </c>
      <c r="AQ919" s="252">
        <v>30</v>
      </c>
      <c r="AR919" s="252">
        <v>15</v>
      </c>
      <c r="AS919" s="256"/>
      <c r="AT919" s="256"/>
      <c r="AU919" s="256"/>
      <c r="AV919" s="256"/>
      <c r="AW919" s="256"/>
      <c r="AX919" s="256"/>
      <c r="AY919" s="256"/>
      <c r="AZ919" s="256"/>
      <c r="BA919" s="256"/>
      <c r="BB919" s="256"/>
      <c r="BC919" s="256"/>
      <c r="BD919" s="256"/>
      <c r="BE919" s="256"/>
      <c r="BF919" s="256"/>
      <c r="BG919" s="256"/>
      <c r="BH919" s="256"/>
      <c r="BI919" s="256"/>
      <c r="BJ919" s="256"/>
      <c r="BK919" s="256"/>
      <c r="BL919" s="256"/>
      <c r="BM919" s="256"/>
      <c r="BN919" s="256"/>
      <c r="BO919" s="256"/>
      <c r="BP919" s="256"/>
      <c r="BQ919" s="256"/>
    </row>
    <row r="920" spans="1:69" s="255" customFormat="1" ht="12.75">
      <c r="A920" s="249">
        <v>2353.0846135089</v>
      </c>
      <c r="B920" s="252" t="s">
        <v>253</v>
      </c>
      <c r="C920" s="251" t="s">
        <v>477</v>
      </c>
      <c r="D920" s="249">
        <v>43.395238095238106</v>
      </c>
      <c r="E920" s="224">
        <v>53.901000000000003</v>
      </c>
      <c r="F920" s="224">
        <v>0.42614800000000003</v>
      </c>
      <c r="G920" s="224">
        <v>1.4357599999999999</v>
      </c>
      <c r="H920" s="224">
        <v>0.21740499999999999</v>
      </c>
      <c r="I920" s="224">
        <v>12.1829</v>
      </c>
      <c r="J920" s="224">
        <v>0.25639299999999998</v>
      </c>
      <c r="K920" s="224">
        <v>28.1538</v>
      </c>
      <c r="L920" s="224">
        <v>2.2422599999999999</v>
      </c>
      <c r="M920" s="224">
        <v>2.8372999999999999E-2</v>
      </c>
      <c r="N920" s="224">
        <v>98.844039000000009</v>
      </c>
      <c r="O920" s="276"/>
      <c r="P920" s="253">
        <v>1.9437947250022836</v>
      </c>
      <c r="Q920" s="253">
        <v>5.6205274997716437E-2</v>
      </c>
      <c r="R920" s="253">
        <v>4.8173870251018158E-3</v>
      </c>
      <c r="S920" s="253">
        <v>1.1556725036094574E-2</v>
      </c>
      <c r="T920" s="253">
        <v>6.1986700490418989E-3</v>
      </c>
      <c r="U920" s="253">
        <v>2.4059603508300498E-2</v>
      </c>
      <c r="V920" s="253">
        <v>0.17628505630839753</v>
      </c>
      <c r="W920" s="253">
        <v>0.77708255807306348</v>
      </c>
      <c r="X920" s="253">
        <v>0.73647570496308667</v>
      </c>
      <c r="Y920" s="253">
        <v>0.16707318903299534</v>
      </c>
      <c r="Z920" s="253">
        <v>7.8315095145332116E-3</v>
      </c>
      <c r="AA920" s="253">
        <v>8.663576083246817E-2</v>
      </c>
      <c r="AB920" s="253">
        <v>1.983835656916602E-3</v>
      </c>
      <c r="AC920" s="253">
        <f t="shared" si="45"/>
        <v>3.9999999999999996</v>
      </c>
      <c r="AD920" s="249">
        <v>80.466639287549242</v>
      </c>
      <c r="AF920" s="224">
        <v>0.17661299999999999</v>
      </c>
      <c r="AG920" s="224">
        <v>7.1229300000000002</v>
      </c>
      <c r="AH920" s="224">
        <v>1.21821</v>
      </c>
      <c r="AI920" s="224">
        <v>9.4285300000000003</v>
      </c>
      <c r="AJ920" s="224">
        <v>0.52437500000000004</v>
      </c>
      <c r="AK920" s="224">
        <v>5.5574700000000004</v>
      </c>
      <c r="AL920" s="224">
        <v>0.22198599999999999</v>
      </c>
      <c r="AM920" s="224">
        <v>1.19763</v>
      </c>
      <c r="AN920" s="224">
        <v>28.420999999999999</v>
      </c>
      <c r="AO920" s="256"/>
      <c r="AP920" s="483" t="s">
        <v>437</v>
      </c>
      <c r="AQ920" s="252">
        <v>30</v>
      </c>
      <c r="AR920" s="252">
        <v>15</v>
      </c>
      <c r="AS920" s="256"/>
      <c r="AT920" s="256"/>
      <c r="AU920" s="256"/>
      <c r="AV920" s="256"/>
      <c r="AW920" s="256"/>
      <c r="AX920" s="256"/>
      <c r="AY920" s="256"/>
      <c r="AZ920" s="256"/>
      <c r="BA920" s="256"/>
      <c r="BB920" s="256"/>
      <c r="BC920" s="256"/>
      <c r="BD920" s="256"/>
      <c r="BE920" s="256"/>
      <c r="BF920" s="256"/>
      <c r="BG920" s="256"/>
      <c r="BH920" s="256"/>
      <c r="BI920" s="256"/>
      <c r="BJ920" s="256"/>
      <c r="BK920" s="256"/>
      <c r="BL920" s="256"/>
      <c r="BM920" s="256"/>
      <c r="BN920" s="256"/>
      <c r="BO920" s="256"/>
      <c r="BP920" s="256"/>
      <c r="BQ920" s="256"/>
    </row>
    <row r="921" spans="1:69" s="255" customFormat="1" ht="12.75">
      <c r="A921" s="249">
        <v>2353.0846135089</v>
      </c>
      <c r="B921" s="252" t="s">
        <v>253</v>
      </c>
      <c r="C921" s="251" t="s">
        <v>477</v>
      </c>
      <c r="D921" s="249">
        <v>46.495238095238108</v>
      </c>
      <c r="E921" s="224">
        <v>53.743299999999998</v>
      </c>
      <c r="F921" s="224">
        <v>0.45597199999999999</v>
      </c>
      <c r="G921" s="224">
        <v>1.40289</v>
      </c>
      <c r="H921" s="224">
        <v>0.19512299999999999</v>
      </c>
      <c r="I921" s="224">
        <v>12.808</v>
      </c>
      <c r="J921" s="224">
        <v>0.268287</v>
      </c>
      <c r="K921" s="224">
        <v>27.896799999999999</v>
      </c>
      <c r="L921" s="224">
        <v>2.2263500000000001</v>
      </c>
      <c r="M921" s="224">
        <v>4.6404000000000001E-2</v>
      </c>
      <c r="N921" s="224">
        <v>99.043126000000001</v>
      </c>
      <c r="O921" s="276"/>
      <c r="P921" s="253">
        <v>1.9385272027025295</v>
      </c>
      <c r="Q921" s="253">
        <v>5.9638527497571578E-2</v>
      </c>
      <c r="R921" s="253" t="s">
        <v>462</v>
      </c>
      <c r="S921" s="253">
        <v>1.2368199835585588E-2</v>
      </c>
      <c r="T921" s="253">
        <v>5.5645679426157592E-3</v>
      </c>
      <c r="U921" s="253">
        <v>3.6251362085593541E-2</v>
      </c>
      <c r="V921" s="253">
        <v>0.1793211494205264</v>
      </c>
      <c r="W921" s="253">
        <v>0.76832899051557757</v>
      </c>
      <c r="X921" s="253">
        <v>0.73173748138165384</v>
      </c>
      <c r="Y921" s="253">
        <v>0.17078101679775004</v>
      </c>
      <c r="Z921" s="253">
        <v>8.1965848351657107E-3</v>
      </c>
      <c r="AA921" s="253">
        <v>8.6039654383419595E-2</v>
      </c>
      <c r="AB921" s="253">
        <v>3.2452626020108926E-3</v>
      </c>
      <c r="AC921" s="253">
        <f t="shared" si="45"/>
        <v>4</v>
      </c>
      <c r="AD921" s="249">
        <v>79.519220096124783</v>
      </c>
      <c r="AF921" s="224">
        <v>0.17688599999999999</v>
      </c>
      <c r="AG921" s="224">
        <v>6.8295700000000004</v>
      </c>
      <c r="AH921" s="224">
        <v>1.23855</v>
      </c>
      <c r="AI921" s="224">
        <v>10.149900000000001</v>
      </c>
      <c r="AJ921" s="224">
        <v>0.51113900000000001</v>
      </c>
      <c r="AK921" s="224">
        <v>5.3410700000000002</v>
      </c>
      <c r="AL921" s="224">
        <v>0.22346199999999999</v>
      </c>
      <c r="AM921" s="224">
        <v>1.2073199999999999</v>
      </c>
      <c r="AN921" s="224">
        <v>17.5168</v>
      </c>
      <c r="AO921" s="256"/>
      <c r="AP921" s="483" t="s">
        <v>437</v>
      </c>
      <c r="AQ921" s="252">
        <v>30</v>
      </c>
      <c r="AR921" s="252">
        <v>15</v>
      </c>
      <c r="AS921" s="256"/>
      <c r="AT921" s="256"/>
      <c r="AU921" s="256"/>
      <c r="AV921" s="256"/>
      <c r="AW921" s="256"/>
      <c r="AX921" s="256"/>
      <c r="AY921" s="256"/>
      <c r="AZ921" s="256"/>
      <c r="BA921" s="256"/>
      <c r="BB921" s="256"/>
      <c r="BC921" s="256"/>
      <c r="BD921" s="256"/>
      <c r="BE921" s="256"/>
      <c r="BF921" s="256"/>
      <c r="BG921" s="256"/>
      <c r="BH921" s="256"/>
      <c r="BI921" s="256"/>
      <c r="BJ921" s="256"/>
      <c r="BK921" s="256"/>
      <c r="BL921" s="256"/>
      <c r="BM921" s="256"/>
      <c r="BN921" s="256"/>
      <c r="BO921" s="256"/>
      <c r="BP921" s="256"/>
      <c r="BQ921" s="256"/>
    </row>
    <row r="922" spans="1:69" s="255" customFormat="1" ht="12.75">
      <c r="A922" s="249">
        <v>2353.0846135089</v>
      </c>
      <c r="B922" s="252" t="s">
        <v>253</v>
      </c>
      <c r="C922" s="251" t="s">
        <v>477</v>
      </c>
      <c r="D922" s="249">
        <v>49.595238095238109</v>
      </c>
      <c r="E922" s="224">
        <v>53.718299999999999</v>
      </c>
      <c r="F922" s="224">
        <v>0.39357700000000001</v>
      </c>
      <c r="G922" s="224">
        <v>1.4214199999999999</v>
      </c>
      <c r="H922" s="224">
        <v>0.17461399999999999</v>
      </c>
      <c r="I922" s="224">
        <v>12.8246</v>
      </c>
      <c r="J922" s="224">
        <v>0.24555199999999999</v>
      </c>
      <c r="K922" s="224">
        <v>27.807200000000002</v>
      </c>
      <c r="L922" s="224">
        <v>2.2100200000000001</v>
      </c>
      <c r="M922" s="224">
        <v>2.8323000000000001E-2</v>
      </c>
      <c r="N922" s="224">
        <v>98.823605999999998</v>
      </c>
      <c r="O922" s="276"/>
      <c r="P922" s="253">
        <v>1.9421403265758397</v>
      </c>
      <c r="Q922" s="253">
        <v>5.7859673424160318E-2</v>
      </c>
      <c r="R922" s="253">
        <v>2.7073861992503723E-3</v>
      </c>
      <c r="S922" s="253">
        <v>1.0700616656173645E-2</v>
      </c>
      <c r="T922" s="253">
        <v>4.9912902104112134E-3</v>
      </c>
      <c r="U922" s="253">
        <v>3.0745147416940455E-2</v>
      </c>
      <c r="V922" s="253">
        <v>0.18292696066609321</v>
      </c>
      <c r="W922" s="253">
        <v>0.76792859885113085</v>
      </c>
      <c r="X922" s="253">
        <v>0.73080399338204116</v>
      </c>
      <c r="Y922" s="253">
        <v>0.17408357176958866</v>
      </c>
      <c r="Z922" s="253">
        <v>7.519475709498063E-3</v>
      </c>
      <c r="AA922" s="253">
        <v>8.5607575424083315E-2</v>
      </c>
      <c r="AB922" s="253">
        <v>1.9853837147887567E-3</v>
      </c>
      <c r="AC922" s="253">
        <f t="shared" si="45"/>
        <v>3.9999999999999991</v>
      </c>
      <c r="AD922" s="249">
        <v>79.445635279571576</v>
      </c>
      <c r="AF922" s="224">
        <v>0.176951</v>
      </c>
      <c r="AG922" s="224">
        <v>7.6097400000000004</v>
      </c>
      <c r="AH922" s="224">
        <v>1.23647</v>
      </c>
      <c r="AI922" s="224">
        <v>11.4358</v>
      </c>
      <c r="AJ922" s="224">
        <v>0.51104099999999997</v>
      </c>
      <c r="AK922" s="224">
        <v>5.8627599999999997</v>
      </c>
      <c r="AL922" s="224">
        <v>0.22375900000000001</v>
      </c>
      <c r="AM922" s="224">
        <v>1.2097199999999999</v>
      </c>
      <c r="AN922" s="224">
        <v>28.325199999999999</v>
      </c>
      <c r="AO922" s="256"/>
      <c r="AP922" s="483" t="s">
        <v>437</v>
      </c>
      <c r="AQ922" s="252">
        <v>30</v>
      </c>
      <c r="AR922" s="252">
        <v>15</v>
      </c>
      <c r="AS922" s="256"/>
      <c r="AT922" s="256"/>
      <c r="AU922" s="256"/>
      <c r="AV922" s="256"/>
      <c r="AW922" s="256"/>
      <c r="AX922" s="256"/>
      <c r="AY922" s="256"/>
      <c r="AZ922" s="256"/>
      <c r="BA922" s="256"/>
      <c r="BB922" s="256"/>
      <c r="BC922" s="256"/>
      <c r="BD922" s="256"/>
      <c r="BE922" s="256"/>
      <c r="BF922" s="256"/>
      <c r="BG922" s="256"/>
      <c r="BH922" s="256"/>
      <c r="BI922" s="256"/>
      <c r="BJ922" s="256"/>
      <c r="BK922" s="256"/>
      <c r="BL922" s="256"/>
      <c r="BM922" s="256"/>
      <c r="BN922" s="256"/>
      <c r="BO922" s="256"/>
      <c r="BP922" s="256"/>
      <c r="BQ922" s="256"/>
    </row>
    <row r="923" spans="1:69" s="255" customFormat="1" ht="12.75">
      <c r="A923" s="249">
        <v>2353.0846135089</v>
      </c>
      <c r="B923" s="252" t="s">
        <v>253</v>
      </c>
      <c r="C923" s="251" t="s">
        <v>477</v>
      </c>
      <c r="D923" s="249">
        <v>52.695238095238111</v>
      </c>
      <c r="E923" s="224">
        <v>53.600499999999997</v>
      </c>
      <c r="F923" s="224">
        <v>0.37040099999999998</v>
      </c>
      <c r="G923" s="224">
        <v>1.3667400000000001</v>
      </c>
      <c r="H923" s="224">
        <v>0.19903299999999999</v>
      </c>
      <c r="I923" s="224">
        <v>12.849</v>
      </c>
      <c r="J923" s="224">
        <v>0.26333299999999998</v>
      </c>
      <c r="K923" s="224">
        <v>27.836600000000001</v>
      </c>
      <c r="L923" s="224">
        <v>2.2026500000000002</v>
      </c>
      <c r="M923" s="224">
        <v>3.9007E-2</v>
      </c>
      <c r="N923" s="224">
        <v>98.727264000000005</v>
      </c>
      <c r="O923" s="276"/>
      <c r="P923" s="253">
        <v>1.9394284115793916</v>
      </c>
      <c r="Q923" s="253">
        <v>5.8283622982733284E-2</v>
      </c>
      <c r="R923" s="253" t="s">
        <v>462</v>
      </c>
      <c r="S923" s="253">
        <v>1.0078544373896485E-2</v>
      </c>
      <c r="T923" s="253">
        <v>5.6938420673715686E-3</v>
      </c>
      <c r="U923" s="253">
        <v>3.9745115907731332E-2</v>
      </c>
      <c r="V923" s="253">
        <v>0.1785815338337029</v>
      </c>
      <c r="W923" s="253">
        <v>0.76818892925517279</v>
      </c>
      <c r="X923" s="253">
        <v>0.7333259734967027</v>
      </c>
      <c r="Y923" s="253">
        <v>0.17047691285281913</v>
      </c>
      <c r="Z923" s="253">
        <v>8.0704163170367826E-3</v>
      </c>
      <c r="AA923" s="253">
        <v>8.539020446902941E-2</v>
      </c>
      <c r="AB923" s="253">
        <v>2.7364928644119818E-3</v>
      </c>
      <c r="AC923" s="253">
        <f t="shared" si="45"/>
        <v>4</v>
      </c>
      <c r="AD923" s="249">
        <v>79.431848668787069</v>
      </c>
      <c r="AF923" s="224">
        <v>0.17716100000000001</v>
      </c>
      <c r="AG923" s="224">
        <v>7.8914799999999996</v>
      </c>
      <c r="AH923" s="224">
        <v>1.2589300000000001</v>
      </c>
      <c r="AI923" s="224">
        <v>9.8834700000000009</v>
      </c>
      <c r="AJ923" s="224">
        <v>0.51086699999999996</v>
      </c>
      <c r="AK923" s="224">
        <v>5.45038</v>
      </c>
      <c r="AL923" s="224">
        <v>0.22364100000000001</v>
      </c>
      <c r="AM923" s="224">
        <v>1.2141299999999999</v>
      </c>
      <c r="AN923" s="224">
        <v>20.613099999999999</v>
      </c>
      <c r="AO923" s="256"/>
      <c r="AP923" s="483" t="s">
        <v>437</v>
      </c>
      <c r="AQ923" s="252">
        <v>30</v>
      </c>
      <c r="AR923" s="252">
        <v>15</v>
      </c>
      <c r="AS923" s="256"/>
      <c r="AT923" s="256"/>
      <c r="AU923" s="256"/>
      <c r="AV923" s="256"/>
      <c r="AW923" s="256"/>
      <c r="AX923" s="256"/>
      <c r="AY923" s="256"/>
      <c r="AZ923" s="256"/>
      <c r="BA923" s="256"/>
      <c r="BB923" s="256"/>
      <c r="BC923" s="256"/>
      <c r="BD923" s="256"/>
      <c r="BE923" s="256"/>
      <c r="BF923" s="256"/>
      <c r="BG923" s="256"/>
      <c r="BH923" s="256"/>
      <c r="BI923" s="256"/>
      <c r="BJ923" s="256"/>
      <c r="BK923" s="256"/>
      <c r="BL923" s="256"/>
      <c r="BM923" s="256"/>
      <c r="BN923" s="256"/>
      <c r="BO923" s="256"/>
      <c r="BP923" s="256"/>
      <c r="BQ923" s="256"/>
    </row>
    <row r="924" spans="1:69" s="255" customFormat="1" ht="12.75">
      <c r="A924" s="249">
        <v>2353.0846135089</v>
      </c>
      <c r="B924" s="252" t="s">
        <v>253</v>
      </c>
      <c r="C924" s="251" t="s">
        <v>477</v>
      </c>
      <c r="D924" s="249">
        <v>55.795238095238112</v>
      </c>
      <c r="E924" s="224">
        <v>53.672600000000003</v>
      </c>
      <c r="F924" s="224">
        <v>0.40966000000000002</v>
      </c>
      <c r="G924" s="224">
        <v>1.37829</v>
      </c>
      <c r="H924" s="224">
        <v>0.198157</v>
      </c>
      <c r="I924" s="224">
        <v>12.721399999999999</v>
      </c>
      <c r="J924" s="224">
        <v>0.238125</v>
      </c>
      <c r="K924" s="224">
        <v>27.764700000000001</v>
      </c>
      <c r="L924" s="224">
        <v>2.1530499999999999</v>
      </c>
      <c r="M924" s="224">
        <v>3.0516000000000001E-2</v>
      </c>
      <c r="N924" s="224">
        <v>98.56649800000001</v>
      </c>
      <c r="O924" s="276"/>
      <c r="P924" s="253">
        <v>1.9453861811587658</v>
      </c>
      <c r="Q924" s="253">
        <v>5.4613818841234174E-2</v>
      </c>
      <c r="R924" s="253">
        <v>4.2637027830316754E-3</v>
      </c>
      <c r="S924" s="253">
        <v>1.1165996891455792E-2</v>
      </c>
      <c r="T924" s="253">
        <v>5.6785574832912246E-3</v>
      </c>
      <c r="U924" s="253">
        <v>2.4484072720014183E-2</v>
      </c>
      <c r="V924" s="253">
        <v>0.18516635278351612</v>
      </c>
      <c r="W924" s="253">
        <v>0.76924131733869117</v>
      </c>
      <c r="X924" s="253">
        <v>0.73097789732367735</v>
      </c>
      <c r="Y924" s="253">
        <v>0.17595585177491724</v>
      </c>
      <c r="Z924" s="253">
        <v>7.3104468677013023E-3</v>
      </c>
      <c r="AA924" s="253">
        <v>8.3611296105690111E-2</v>
      </c>
      <c r="AB924" s="253">
        <v>2.144507928013962E-3</v>
      </c>
      <c r="AC924" s="253">
        <f t="shared" si="45"/>
        <v>4</v>
      </c>
      <c r="AD924" s="249">
        <v>79.55238812252999</v>
      </c>
      <c r="AF924" s="224">
        <v>0.17700399999999999</v>
      </c>
      <c r="AG924" s="224">
        <v>7.3650900000000004</v>
      </c>
      <c r="AH924" s="224">
        <v>1.25691</v>
      </c>
      <c r="AI924" s="224">
        <v>10.3773</v>
      </c>
      <c r="AJ924" s="224">
        <v>0.51316600000000001</v>
      </c>
      <c r="AK924" s="224">
        <v>5.8877199999999998</v>
      </c>
      <c r="AL924" s="224">
        <v>0.223882</v>
      </c>
      <c r="AM924" s="224">
        <v>1.23115</v>
      </c>
      <c r="AN924" s="224">
        <v>25.902100000000001</v>
      </c>
      <c r="AO924" s="256"/>
      <c r="AP924" s="483" t="s">
        <v>437</v>
      </c>
      <c r="AQ924" s="252">
        <v>30</v>
      </c>
      <c r="AR924" s="252">
        <v>15</v>
      </c>
      <c r="AS924" s="256"/>
      <c r="AT924" s="256"/>
      <c r="AU924" s="256"/>
      <c r="AV924" s="256"/>
      <c r="AW924" s="256"/>
      <c r="AX924" s="256"/>
      <c r="AY924" s="256"/>
      <c r="AZ924" s="256"/>
      <c r="BA924" s="256"/>
      <c r="BB924" s="256"/>
      <c r="BC924" s="256"/>
      <c r="BD924" s="256"/>
      <c r="BE924" s="256"/>
      <c r="BF924" s="256"/>
      <c r="BG924" s="256"/>
      <c r="BH924" s="256"/>
      <c r="BI924" s="256"/>
      <c r="BJ924" s="256"/>
      <c r="BK924" s="256"/>
      <c r="BL924" s="256"/>
      <c r="BM924" s="256"/>
      <c r="BN924" s="256"/>
      <c r="BO924" s="256"/>
      <c r="BP924" s="256"/>
      <c r="BQ924" s="256"/>
    </row>
    <row r="925" spans="1:69" s="255" customFormat="1" ht="12.75">
      <c r="A925" s="249">
        <v>2353.0846135089</v>
      </c>
      <c r="B925" s="252" t="s">
        <v>253</v>
      </c>
      <c r="C925" s="251" t="s">
        <v>477</v>
      </c>
      <c r="D925" s="249">
        <v>58.895238095238113</v>
      </c>
      <c r="E925" s="224">
        <v>53.686300000000003</v>
      </c>
      <c r="F925" s="224">
        <v>0.41156300000000001</v>
      </c>
      <c r="G925" s="224">
        <v>1.3635200000000001</v>
      </c>
      <c r="H925" s="224">
        <v>0.192964</v>
      </c>
      <c r="I925" s="224">
        <v>12.8254</v>
      </c>
      <c r="J925" s="224">
        <v>0.28363899999999997</v>
      </c>
      <c r="K925" s="224">
        <v>27.779399999999999</v>
      </c>
      <c r="L925" s="224">
        <v>2.18059</v>
      </c>
      <c r="M925" s="224">
        <v>4.5345999999999997E-2</v>
      </c>
      <c r="N925" s="224">
        <v>98.768721999999983</v>
      </c>
      <c r="O925" s="276"/>
      <c r="P925" s="253">
        <v>1.9423746610573889</v>
      </c>
      <c r="Q925" s="253">
        <v>5.7625338942611126E-2</v>
      </c>
      <c r="R925" s="253">
        <v>5.1623244030274407E-4</v>
      </c>
      <c r="S925" s="253">
        <v>1.1197642642161486E-2</v>
      </c>
      <c r="T925" s="253">
        <v>5.5197732597935794E-3</v>
      </c>
      <c r="U925" s="253">
        <v>3.237498717784959E-2</v>
      </c>
      <c r="V925" s="253">
        <v>0.18232991805849538</v>
      </c>
      <c r="W925" s="253">
        <v>0.7680614464213974</v>
      </c>
      <c r="X925" s="253">
        <v>0.73024599633542231</v>
      </c>
      <c r="Y925" s="253">
        <v>0.17335291765358499</v>
      </c>
      <c r="Z925" s="253">
        <v>8.6920299639155381E-3</v>
      </c>
      <c r="AA925" s="253">
        <v>8.452811682741955E-2</v>
      </c>
      <c r="AB925" s="253">
        <v>3.1809392196576339E-3</v>
      </c>
      <c r="AC925" s="253">
        <f t="shared" si="45"/>
        <v>4</v>
      </c>
      <c r="AD925" s="249">
        <v>79.428277759510038</v>
      </c>
      <c r="AF925" s="224">
        <v>0.17694699999999999</v>
      </c>
      <c r="AG925" s="224">
        <v>7.2659500000000001</v>
      </c>
      <c r="AH925" s="224">
        <v>1.2665200000000001</v>
      </c>
      <c r="AI925" s="224">
        <v>10.4091</v>
      </c>
      <c r="AJ925" s="224">
        <v>0.51036599999999999</v>
      </c>
      <c r="AK925" s="224">
        <v>5.1619599999999997</v>
      </c>
      <c r="AL925" s="224">
        <v>0.22387099999999999</v>
      </c>
      <c r="AM925" s="224">
        <v>1.21834</v>
      </c>
      <c r="AN925" s="224">
        <v>18.144400000000001</v>
      </c>
      <c r="AO925" s="256"/>
      <c r="AP925" s="483" t="s">
        <v>437</v>
      </c>
      <c r="AQ925" s="252">
        <v>30</v>
      </c>
      <c r="AR925" s="252">
        <v>15</v>
      </c>
      <c r="AS925" s="256"/>
      <c r="AT925" s="256"/>
      <c r="AU925" s="256"/>
      <c r="AV925" s="256"/>
      <c r="AW925" s="256"/>
      <c r="AX925" s="256"/>
      <c r="AY925" s="256"/>
      <c r="AZ925" s="256"/>
      <c r="BA925" s="256"/>
      <c r="BB925" s="256"/>
      <c r="BC925" s="256"/>
      <c r="BD925" s="256"/>
      <c r="BE925" s="256"/>
      <c r="BF925" s="256"/>
      <c r="BG925" s="256"/>
      <c r="BH925" s="256"/>
      <c r="BI925" s="256"/>
      <c r="BJ925" s="256"/>
      <c r="BK925" s="256"/>
      <c r="BL925" s="256"/>
      <c r="BM925" s="256"/>
      <c r="BN925" s="256"/>
      <c r="BO925" s="256"/>
      <c r="BP925" s="256"/>
      <c r="BQ925" s="256"/>
    </row>
    <row r="926" spans="1:69" s="255" customFormat="1" ht="12.75">
      <c r="A926" s="249">
        <v>2353.0846135089</v>
      </c>
      <c r="B926" s="252" t="s">
        <v>253</v>
      </c>
      <c r="C926" s="251" t="s">
        <v>477</v>
      </c>
      <c r="D926" s="249">
        <v>61.995238095238115</v>
      </c>
      <c r="E926" s="224">
        <v>53.832599999999999</v>
      </c>
      <c r="F926" s="224">
        <v>0.34447699999999998</v>
      </c>
      <c r="G926" s="224">
        <v>1.4154800000000001</v>
      </c>
      <c r="H926" s="224">
        <v>0.19500100000000001</v>
      </c>
      <c r="I926" s="224">
        <v>12.697900000000001</v>
      </c>
      <c r="J926" s="224">
        <v>0.25793700000000003</v>
      </c>
      <c r="K926" s="224">
        <v>27.674900000000001</v>
      </c>
      <c r="L926" s="224">
        <v>2.16215</v>
      </c>
      <c r="M926" s="224">
        <v>2.5950999999999998E-2</v>
      </c>
      <c r="N926" s="224">
        <v>98.606396000000004</v>
      </c>
      <c r="O926" s="276"/>
      <c r="P926" s="253">
        <v>1.9508942184797944</v>
      </c>
      <c r="Q926" s="253">
        <v>4.9105781520205616E-2</v>
      </c>
      <c r="R926" s="253">
        <v>1.1351390140732054E-2</v>
      </c>
      <c r="S926" s="253">
        <v>9.3879192493673391E-3</v>
      </c>
      <c r="T926" s="253">
        <v>5.5872823591402261E-3</v>
      </c>
      <c r="U926" s="253">
        <v>1.5214701465957603E-2</v>
      </c>
      <c r="V926" s="253">
        <v>0.18997949698271102</v>
      </c>
      <c r="W926" s="253">
        <v>0.76847920980209194</v>
      </c>
      <c r="X926" s="253">
        <v>0.72666461582643327</v>
      </c>
      <c r="Y926" s="253">
        <v>0.17964230707736836</v>
      </c>
      <c r="Z926" s="253">
        <v>7.9174941189443324E-3</v>
      </c>
      <c r="AA926" s="253">
        <v>8.395215203289326E-2</v>
      </c>
      <c r="AB926" s="253">
        <v>1.823430944360735E-3</v>
      </c>
      <c r="AC926" s="253">
        <f t="shared" si="45"/>
        <v>4.0000000000000009</v>
      </c>
      <c r="AD926" s="249">
        <v>79.529758947547322</v>
      </c>
      <c r="AF926" s="224">
        <v>0.17671500000000001</v>
      </c>
      <c r="AG926" s="224">
        <v>8.5262700000000002</v>
      </c>
      <c r="AH926" s="224">
        <v>1.2296499999999999</v>
      </c>
      <c r="AI926" s="224">
        <v>10.0748</v>
      </c>
      <c r="AJ926" s="224">
        <v>0.51388299999999998</v>
      </c>
      <c r="AK926" s="224">
        <v>5.4719600000000002</v>
      </c>
      <c r="AL926" s="224">
        <v>0.22426699999999999</v>
      </c>
      <c r="AM926" s="224">
        <v>1.22499</v>
      </c>
      <c r="AN926" s="224">
        <v>30.6251</v>
      </c>
      <c r="AO926" s="256"/>
      <c r="AP926" s="483" t="s">
        <v>437</v>
      </c>
      <c r="AQ926" s="252">
        <v>30</v>
      </c>
      <c r="AR926" s="252">
        <v>15</v>
      </c>
      <c r="AS926" s="256"/>
      <c r="AT926" s="256"/>
      <c r="AU926" s="256"/>
      <c r="AV926" s="256"/>
      <c r="AW926" s="256"/>
      <c r="AX926" s="256"/>
      <c r="AY926" s="256"/>
      <c r="AZ926" s="256"/>
      <c r="BA926" s="256"/>
      <c r="BB926" s="256"/>
      <c r="BC926" s="256"/>
      <c r="BD926" s="256"/>
      <c r="BE926" s="256"/>
      <c r="BF926" s="256"/>
      <c r="BG926" s="256"/>
      <c r="BH926" s="256"/>
      <c r="BI926" s="256"/>
      <c r="BJ926" s="256"/>
      <c r="BK926" s="256"/>
      <c r="BL926" s="256"/>
      <c r="BM926" s="256"/>
      <c r="BN926" s="256"/>
      <c r="BO926" s="256"/>
      <c r="BP926" s="256"/>
      <c r="BQ926" s="256"/>
    </row>
    <row r="927" spans="1:69" s="255" customFormat="1" ht="12.75">
      <c r="A927" s="249">
        <v>2353.0846135089</v>
      </c>
      <c r="B927" s="252" t="s">
        <v>253</v>
      </c>
      <c r="C927" s="251" t="s">
        <v>477</v>
      </c>
      <c r="D927" s="249">
        <v>65.095238095238116</v>
      </c>
      <c r="E927" s="224">
        <v>53.790900000000001</v>
      </c>
      <c r="F927" s="224">
        <v>0.44725900000000002</v>
      </c>
      <c r="G927" s="224">
        <v>1.3043400000000001</v>
      </c>
      <c r="H927" s="224">
        <v>0.155223</v>
      </c>
      <c r="I927" s="224">
        <v>13.4709</v>
      </c>
      <c r="J927" s="224">
        <v>0.25808900000000001</v>
      </c>
      <c r="K927" s="224">
        <v>27.3398</v>
      </c>
      <c r="L927" s="224">
        <v>2.2002999999999999</v>
      </c>
      <c r="M927" s="224">
        <v>3.3674999999999997E-2</v>
      </c>
      <c r="N927" s="224">
        <v>99.000485999999995</v>
      </c>
      <c r="O927" s="276"/>
      <c r="P927" s="253">
        <v>1.9480411090002889</v>
      </c>
      <c r="Q927" s="253">
        <v>5.1958890999711072E-2</v>
      </c>
      <c r="R927" s="253">
        <v>3.712983224951838E-3</v>
      </c>
      <c r="S927" s="253">
        <v>1.218061297911722E-2</v>
      </c>
      <c r="T927" s="253">
        <v>4.4444783458100325E-3</v>
      </c>
      <c r="U927" s="253">
        <v>2.1804727698135906E-2</v>
      </c>
      <c r="V927" s="253">
        <v>0.19863775863515498</v>
      </c>
      <c r="W927" s="253">
        <v>0.75921943911682954</v>
      </c>
      <c r="X927" s="253">
        <v>0.71680376688750413</v>
      </c>
      <c r="Y927" s="253">
        <v>0.18754036883117758</v>
      </c>
      <c r="Z927" s="253">
        <v>7.9167064346757233E-3</v>
      </c>
      <c r="AA927" s="253">
        <v>8.5374633619221721E-2</v>
      </c>
      <c r="AB927" s="253">
        <v>2.3645242274207574E-3</v>
      </c>
      <c r="AC927" s="253">
        <f t="shared" si="45"/>
        <v>3.9999999999999991</v>
      </c>
      <c r="AD927" s="249">
        <v>78.34492873598488</v>
      </c>
      <c r="AF927" s="224">
        <v>0.17682500000000001</v>
      </c>
      <c r="AG927" s="224">
        <v>6.9098199999999999</v>
      </c>
      <c r="AH927" s="224">
        <v>1.2978000000000001</v>
      </c>
      <c r="AI927" s="224">
        <v>12.577400000000001</v>
      </c>
      <c r="AJ927" s="224">
        <v>0.49786000000000002</v>
      </c>
      <c r="AK927" s="224">
        <v>5.66439</v>
      </c>
      <c r="AL927" s="224">
        <v>0.226296</v>
      </c>
      <c r="AM927" s="224">
        <v>1.21384</v>
      </c>
      <c r="AN927" s="224">
        <v>23.336600000000001</v>
      </c>
      <c r="AO927" s="256"/>
      <c r="AP927" s="483" t="s">
        <v>437</v>
      </c>
      <c r="AQ927" s="252">
        <v>30</v>
      </c>
      <c r="AR927" s="252">
        <v>15</v>
      </c>
      <c r="AS927" s="256"/>
      <c r="AT927" s="256"/>
      <c r="AU927" s="256"/>
      <c r="AV927" s="256"/>
      <c r="AW927" s="256"/>
      <c r="AX927" s="256"/>
      <c r="AY927" s="256"/>
      <c r="AZ927" s="256"/>
      <c r="BA927" s="256"/>
      <c r="BB927" s="256"/>
      <c r="BC927" s="256"/>
      <c r="BD927" s="256"/>
      <c r="BE927" s="256"/>
      <c r="BF927" s="256"/>
      <c r="BG927" s="256"/>
      <c r="BH927" s="256"/>
      <c r="BI927" s="256"/>
      <c r="BJ927" s="256"/>
      <c r="BK927" s="256"/>
      <c r="BL927" s="256"/>
      <c r="BM927" s="256"/>
      <c r="BN927" s="256"/>
      <c r="BO927" s="256"/>
      <c r="BP927" s="256"/>
      <c r="BQ927" s="256"/>
    </row>
    <row r="928" spans="1:69" s="255" customFormat="1" ht="12.75">
      <c r="A928" s="249">
        <v>2353.0846135089</v>
      </c>
      <c r="B928" s="252" t="s">
        <v>253</v>
      </c>
      <c r="C928" s="251" t="s">
        <v>477</v>
      </c>
      <c r="D928" s="249">
        <v>68.195238095238111</v>
      </c>
      <c r="E928" s="224">
        <v>53.512300000000003</v>
      </c>
      <c r="F928" s="224">
        <v>0.40786600000000001</v>
      </c>
      <c r="G928" s="224">
        <v>1.3856900000000001</v>
      </c>
      <c r="H928" s="224">
        <v>0.181287</v>
      </c>
      <c r="I928" s="224">
        <v>13.801399999999999</v>
      </c>
      <c r="J928" s="224">
        <v>0.27029700000000001</v>
      </c>
      <c r="K928" s="224">
        <v>27.150099999999998</v>
      </c>
      <c r="L928" s="224">
        <v>2.1512799999999999</v>
      </c>
      <c r="M928" s="224">
        <v>3.0488999999999999E-2</v>
      </c>
      <c r="N928" s="224">
        <v>98.890708999999987</v>
      </c>
      <c r="O928" s="276"/>
      <c r="P928" s="253">
        <v>1.9422863320784691</v>
      </c>
      <c r="Q928" s="253">
        <v>5.7713667921530876E-2</v>
      </c>
      <c r="R928" s="253">
        <v>1.5626804645063608E-3</v>
      </c>
      <c r="S928" s="253">
        <v>1.1132632922328236E-2</v>
      </c>
      <c r="T928" s="253">
        <v>5.2023757137098919E-3</v>
      </c>
      <c r="U928" s="253">
        <v>3.0828950410608513E-2</v>
      </c>
      <c r="V928" s="253">
        <v>0.19879168986010901</v>
      </c>
      <c r="W928" s="253">
        <v>0.75248167062873794</v>
      </c>
      <c r="X928" s="253">
        <v>0.71657860552235852</v>
      </c>
      <c r="Y928" s="253">
        <v>0.18930676648956216</v>
      </c>
      <c r="Z928" s="253">
        <v>8.3097240341227837E-3</v>
      </c>
      <c r="AA928" s="253">
        <v>8.3659299442005244E-2</v>
      </c>
      <c r="AB928" s="253">
        <v>2.1456045119511657E-3</v>
      </c>
      <c r="AC928" s="253">
        <f t="shared" si="45"/>
        <v>4</v>
      </c>
      <c r="AD928" s="249">
        <v>77.810903611708341</v>
      </c>
      <c r="AF928" s="224">
        <v>0.17737600000000001</v>
      </c>
      <c r="AG928" s="224">
        <v>7.4341699999999999</v>
      </c>
      <c r="AH928" s="224">
        <v>1.24143</v>
      </c>
      <c r="AI928" s="224">
        <v>10.747999999999999</v>
      </c>
      <c r="AJ928" s="224">
        <v>0.49186000000000002</v>
      </c>
      <c r="AK928" s="224">
        <v>5.3666299999999998</v>
      </c>
      <c r="AL928" s="224">
        <v>0.22740199999999999</v>
      </c>
      <c r="AM928" s="224">
        <v>1.2299800000000001</v>
      </c>
      <c r="AN928" s="224">
        <v>26.4251</v>
      </c>
      <c r="AO928" s="256"/>
      <c r="AP928" s="483" t="s">
        <v>437</v>
      </c>
      <c r="AQ928" s="252">
        <v>30</v>
      </c>
      <c r="AR928" s="252">
        <v>15</v>
      </c>
      <c r="AS928" s="256"/>
      <c r="AT928" s="256"/>
      <c r="AU928" s="256"/>
      <c r="AV928" s="256"/>
      <c r="AW928" s="256"/>
      <c r="AX928" s="256"/>
      <c r="AY928" s="256"/>
      <c r="AZ928" s="256"/>
      <c r="BA928" s="256"/>
      <c r="BB928" s="256"/>
      <c r="BC928" s="256"/>
      <c r="BD928" s="256"/>
      <c r="BE928" s="256"/>
      <c r="BF928" s="256"/>
      <c r="BG928" s="256"/>
      <c r="BH928" s="256"/>
      <c r="BI928" s="256"/>
      <c r="BJ928" s="256"/>
      <c r="BK928" s="256"/>
      <c r="BL928" s="256"/>
      <c r="BM928" s="256"/>
      <c r="BN928" s="256"/>
      <c r="BO928" s="256"/>
      <c r="BP928" s="256"/>
      <c r="BQ928" s="256"/>
    </row>
    <row r="929" spans="1:69" s="255" customFormat="1" ht="12.75">
      <c r="A929" s="249">
        <v>2353.0846135089</v>
      </c>
      <c r="B929" s="252" t="s">
        <v>253</v>
      </c>
      <c r="C929" s="251" t="s">
        <v>477</v>
      </c>
      <c r="D929" s="249">
        <v>71.295238095238105</v>
      </c>
      <c r="E929" s="224">
        <v>53.4315</v>
      </c>
      <c r="F929" s="224">
        <v>0.43659900000000001</v>
      </c>
      <c r="G929" s="224">
        <v>1.3545199999999999</v>
      </c>
      <c r="H929" s="224">
        <v>0.19863400000000001</v>
      </c>
      <c r="I929" s="224">
        <v>13.680300000000001</v>
      </c>
      <c r="J929" s="224">
        <v>0.28124399999999999</v>
      </c>
      <c r="K929" s="224">
        <v>27.173400000000001</v>
      </c>
      <c r="L929" s="224">
        <v>2.16418</v>
      </c>
      <c r="M929" s="224">
        <v>4.6990999999999998E-2</v>
      </c>
      <c r="N929" s="224">
        <v>98.767368000000005</v>
      </c>
      <c r="O929" s="276"/>
      <c r="P929" s="253">
        <v>1.9410032992740762</v>
      </c>
      <c r="Q929" s="253">
        <v>5.799226239175817E-2</v>
      </c>
      <c r="R929" s="253" t="s">
        <v>462</v>
      </c>
      <c r="S929" s="253">
        <v>1.19270322341033E-2</v>
      </c>
      <c r="T929" s="253">
        <v>5.7050297112451482E-3</v>
      </c>
      <c r="U929" s="253">
        <v>3.3751758762267769E-2</v>
      </c>
      <c r="V929" s="253">
        <v>0.19564619198512362</v>
      </c>
      <c r="W929" s="253">
        <v>0.75397442564142514</v>
      </c>
      <c r="X929" s="253">
        <v>0.71759729879885437</v>
      </c>
      <c r="Y929" s="253">
        <v>0.18620681831398855</v>
      </c>
      <c r="Z929" s="253">
        <v>8.6536218334804307E-3</v>
      </c>
      <c r="AA929" s="253">
        <v>8.4232547172047284E-2</v>
      </c>
      <c r="AB929" s="253">
        <v>3.3097138816294194E-3</v>
      </c>
      <c r="AC929" s="253">
        <f t="shared" si="45"/>
        <v>3.9999999999999996</v>
      </c>
      <c r="AD929" s="249">
        <v>77.977429747960429</v>
      </c>
      <c r="AF929" s="224">
        <v>0.177482</v>
      </c>
      <c r="AG929" s="224">
        <v>7.1910800000000004</v>
      </c>
      <c r="AH929" s="224">
        <v>1.2677400000000001</v>
      </c>
      <c r="AI929" s="224">
        <v>10.0083</v>
      </c>
      <c r="AJ929" s="224">
        <v>0.49356699999999998</v>
      </c>
      <c r="AK929" s="224">
        <v>5.15503</v>
      </c>
      <c r="AL929" s="224">
        <v>0.227299</v>
      </c>
      <c r="AM929" s="224">
        <v>1.22637</v>
      </c>
      <c r="AN929" s="224">
        <v>17.712</v>
      </c>
      <c r="AO929" s="256"/>
      <c r="AP929" s="483" t="s">
        <v>437</v>
      </c>
      <c r="AQ929" s="252">
        <v>30</v>
      </c>
      <c r="AR929" s="252">
        <v>15</v>
      </c>
      <c r="AS929" s="256"/>
      <c r="AT929" s="256"/>
      <c r="AU929" s="256"/>
      <c r="AV929" s="256"/>
      <c r="AW929" s="256"/>
      <c r="AX929" s="256"/>
      <c r="AY929" s="256"/>
      <c r="AZ929" s="256"/>
      <c r="BA929" s="256"/>
      <c r="BB929" s="256"/>
      <c r="BC929" s="256"/>
      <c r="BD929" s="256"/>
      <c r="BE929" s="256"/>
      <c r="BF929" s="256"/>
      <c r="BG929" s="256"/>
      <c r="BH929" s="256"/>
      <c r="BI929" s="256"/>
      <c r="BJ929" s="256"/>
      <c r="BK929" s="256"/>
      <c r="BL929" s="256"/>
      <c r="BM929" s="256"/>
      <c r="BN929" s="256"/>
      <c r="BO929" s="256"/>
      <c r="BP929" s="256"/>
      <c r="BQ929" s="256"/>
    </row>
    <row r="930" spans="1:69" s="255" customFormat="1" ht="12.75">
      <c r="A930" s="249"/>
      <c r="B930" s="252"/>
      <c r="C930" s="251"/>
      <c r="D930" s="249"/>
      <c r="E930" s="224"/>
      <c r="F930" s="224"/>
      <c r="G930" s="224"/>
      <c r="H930" s="224"/>
      <c r="I930" s="224"/>
      <c r="J930" s="224"/>
      <c r="K930" s="224"/>
      <c r="L930" s="224"/>
      <c r="M930" s="224"/>
      <c r="N930" s="224"/>
      <c r="O930" s="276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  <c r="AB930" s="253"/>
      <c r="AC930" s="253"/>
      <c r="AD930" s="249"/>
      <c r="AF930" s="224"/>
      <c r="AG930" s="224"/>
      <c r="AH930" s="224"/>
      <c r="AI930" s="224"/>
      <c r="AJ930" s="224"/>
      <c r="AK930" s="224"/>
      <c r="AL930" s="224"/>
      <c r="AM930" s="224"/>
      <c r="AN930" s="224"/>
      <c r="AO930" s="256"/>
      <c r="AP930" s="252"/>
      <c r="AQ930" s="252"/>
      <c r="AR930" s="252"/>
      <c r="AS930" s="256"/>
      <c r="AT930" s="256"/>
      <c r="AU930" s="256"/>
      <c r="AV930" s="256"/>
      <c r="AW930" s="256"/>
      <c r="AX930" s="256"/>
      <c r="AY930" s="256"/>
      <c r="AZ930" s="256"/>
      <c r="BA930" s="256"/>
      <c r="BB930" s="256"/>
      <c r="BC930" s="256"/>
      <c r="BD930" s="256"/>
      <c r="BE930" s="256"/>
      <c r="BF930" s="256"/>
      <c r="BG930" s="256"/>
      <c r="BH930" s="256"/>
      <c r="BI930" s="256"/>
      <c r="BJ930" s="256"/>
      <c r="BK930" s="256"/>
      <c r="BL930" s="256"/>
      <c r="BM930" s="256"/>
      <c r="BN930" s="256"/>
      <c r="BO930" s="256"/>
      <c r="BP930" s="256"/>
      <c r="BQ930" s="256"/>
    </row>
    <row r="931" spans="1:69" s="255" customFormat="1" ht="12.75">
      <c r="A931" s="249">
        <v>2353.0846135089</v>
      </c>
      <c r="B931" s="252" t="s">
        <v>253</v>
      </c>
      <c r="C931" s="251" t="s">
        <v>468</v>
      </c>
      <c r="D931" s="249">
        <v>0</v>
      </c>
      <c r="E931" s="224">
        <v>54.078800000000001</v>
      </c>
      <c r="F931" s="224">
        <v>0.335059</v>
      </c>
      <c r="G931" s="224">
        <v>0.81927899999999998</v>
      </c>
      <c r="H931" s="224">
        <v>8.9523000000000005E-2</v>
      </c>
      <c r="I931" s="224">
        <v>14.009600000000001</v>
      </c>
      <c r="J931" s="224">
        <v>0.25846999999999998</v>
      </c>
      <c r="K931" s="224">
        <v>26.735299999999999</v>
      </c>
      <c r="L931" s="224">
        <v>2.4350800000000001</v>
      </c>
      <c r="M931" s="224">
        <v>1.2095E-2</v>
      </c>
      <c r="N931" s="224">
        <v>98.773206000000002</v>
      </c>
      <c r="O931" s="276"/>
      <c r="P931" s="253">
        <v>1.9702536223182896</v>
      </c>
      <c r="Q931" s="253">
        <v>2.9746377681710401E-2</v>
      </c>
      <c r="R931" s="253">
        <v>5.4325529966403607E-3</v>
      </c>
      <c r="S931" s="253">
        <v>9.1798825697601734E-3</v>
      </c>
      <c r="T931" s="253">
        <v>2.5787255956768668E-3</v>
      </c>
      <c r="U931" s="253">
        <v>4.229707546095085E-3</v>
      </c>
      <c r="V931" s="253">
        <v>0.22060587760982384</v>
      </c>
      <c r="W931" s="253">
        <v>0.7579732536820043</v>
      </c>
      <c r="X931" s="253">
        <v>0.69410056757979488</v>
      </c>
      <c r="Y931" s="253">
        <v>0.20201592090036688</v>
      </c>
      <c r="Z931" s="253">
        <v>7.976106984105771E-3</v>
      </c>
      <c r="AA931" s="253">
        <v>9.5053030939508551E-2</v>
      </c>
      <c r="AB931" s="253">
        <v>8.543735962238566E-4</v>
      </c>
      <c r="AC931" s="253">
        <f t="shared" ref="AC931:AC940" si="46">SUM(P931:AB931)</f>
        <v>4.0000000000000009</v>
      </c>
      <c r="AD931" s="249">
        <v>77.282146349820124</v>
      </c>
      <c r="AF931" s="224">
        <v>0.17613999999999999</v>
      </c>
      <c r="AG931" s="224">
        <v>8.5237499999999997</v>
      </c>
      <c r="AH931" s="224">
        <v>1.7390099999999999</v>
      </c>
      <c r="AI931" s="224">
        <v>20.11</v>
      </c>
      <c r="AJ931" s="224">
        <v>0.488091</v>
      </c>
      <c r="AK931" s="224">
        <v>5.5342500000000001</v>
      </c>
      <c r="AL931" s="224">
        <v>0.22941400000000001</v>
      </c>
      <c r="AM931" s="224">
        <v>1.1484799999999999</v>
      </c>
      <c r="AN931" s="224">
        <v>65.996099999999998</v>
      </c>
      <c r="AO931" s="256"/>
      <c r="AP931" s="483" t="s">
        <v>437</v>
      </c>
      <c r="AQ931" s="252">
        <v>30</v>
      </c>
      <c r="AR931" s="252">
        <v>15</v>
      </c>
      <c r="AS931" s="256"/>
      <c r="AT931" s="256"/>
      <c r="AU931" s="256"/>
      <c r="AV931" s="256"/>
      <c r="AW931" s="256"/>
      <c r="AX931" s="256"/>
      <c r="AY931" s="256"/>
      <c r="AZ931" s="256"/>
      <c r="BA931" s="256"/>
      <c r="BB931" s="256"/>
      <c r="BC931" s="256"/>
      <c r="BD931" s="256"/>
      <c r="BE931" s="256"/>
      <c r="BF931" s="256"/>
      <c r="BG931" s="256"/>
      <c r="BH931" s="256"/>
      <c r="BI931" s="256"/>
      <c r="BJ931" s="256"/>
      <c r="BK931" s="256"/>
      <c r="BL931" s="256"/>
      <c r="BM931" s="256"/>
      <c r="BN931" s="256"/>
      <c r="BO931" s="256"/>
      <c r="BP931" s="256"/>
      <c r="BQ931" s="256"/>
    </row>
    <row r="932" spans="1:69" s="255" customFormat="1" ht="12.75">
      <c r="A932" s="249">
        <v>2353.0846135089</v>
      </c>
      <c r="B932" s="252" t="s">
        <v>253</v>
      </c>
      <c r="C932" s="251" t="s">
        <v>468</v>
      </c>
      <c r="D932" s="249">
        <v>3.1</v>
      </c>
      <c r="E932" s="224">
        <v>54.213999999999999</v>
      </c>
      <c r="F932" s="224">
        <v>0.26945799999999998</v>
      </c>
      <c r="G932" s="224">
        <v>0.699187</v>
      </c>
      <c r="H932" s="224">
        <v>9.2448000000000002E-2</v>
      </c>
      <c r="I932" s="224">
        <v>13.775499999999999</v>
      </c>
      <c r="J932" s="224">
        <v>0.29023900000000002</v>
      </c>
      <c r="K932" s="224">
        <v>27.010899999999999</v>
      </c>
      <c r="L932" s="224">
        <v>2.3584399999999999</v>
      </c>
      <c r="M932" s="224">
        <v>2.2415000000000001E-2</v>
      </c>
      <c r="N932" s="224">
        <v>98.732586999999995</v>
      </c>
      <c r="O932" s="276"/>
      <c r="P932" s="253">
        <v>1.9729057131807173</v>
      </c>
      <c r="Q932" s="253">
        <v>2.709428681928272E-2</v>
      </c>
      <c r="R932" s="253">
        <v>2.8934676651903857E-3</v>
      </c>
      <c r="S932" s="253">
        <v>7.374060733639512E-3</v>
      </c>
      <c r="T932" s="253">
        <v>2.6599153409125626E-3</v>
      </c>
      <c r="U932" s="253">
        <v>8.3743234342534834E-3</v>
      </c>
      <c r="V932" s="253">
        <v>0.21431939634618918</v>
      </c>
      <c r="W932" s="253">
        <v>0.76437883647981508</v>
      </c>
      <c r="X932" s="253">
        <v>0.70097491207307983</v>
      </c>
      <c r="Y932" s="253">
        <v>0.19654196694035847</v>
      </c>
      <c r="Z932" s="253">
        <v>8.9461543583433979E-3</v>
      </c>
      <c r="AA932" s="253">
        <v>9.1955425539865771E-2</v>
      </c>
      <c r="AB932" s="253">
        <v>1.581541088352558E-3</v>
      </c>
      <c r="AC932" s="253">
        <f t="shared" si="46"/>
        <v>3.9999999999999996</v>
      </c>
      <c r="AD932" s="249">
        <v>77.754534814108396</v>
      </c>
      <c r="AF932" s="224">
        <v>0.175902</v>
      </c>
      <c r="AG932" s="224">
        <v>10.5327</v>
      </c>
      <c r="AH932" s="224">
        <v>1.91065</v>
      </c>
      <c r="AI932" s="224">
        <v>19.5259</v>
      </c>
      <c r="AJ932" s="224">
        <v>0.49226900000000001</v>
      </c>
      <c r="AK932" s="224">
        <v>5.0611899999999999</v>
      </c>
      <c r="AL932" s="224">
        <v>0.22797300000000001</v>
      </c>
      <c r="AM932" s="224">
        <v>1.1677299999999999</v>
      </c>
      <c r="AN932" s="224">
        <v>35.816400000000002</v>
      </c>
      <c r="AO932" s="256"/>
      <c r="AP932" s="483" t="s">
        <v>437</v>
      </c>
      <c r="AQ932" s="252">
        <v>30</v>
      </c>
      <c r="AR932" s="252">
        <v>15</v>
      </c>
      <c r="AS932" s="256"/>
      <c r="AT932" s="256"/>
      <c r="AU932" s="256"/>
      <c r="AV932" s="256"/>
      <c r="AW932" s="256"/>
      <c r="AX932" s="256"/>
      <c r="AY932" s="256"/>
      <c r="AZ932" s="256"/>
      <c r="BA932" s="256"/>
      <c r="BB932" s="256"/>
      <c r="BC932" s="256"/>
      <c r="BD932" s="256"/>
      <c r="BE932" s="256"/>
      <c r="BF932" s="256"/>
      <c r="BG932" s="256"/>
      <c r="BH932" s="256"/>
      <c r="BI932" s="256"/>
      <c r="BJ932" s="256"/>
      <c r="BK932" s="256"/>
      <c r="BL932" s="256"/>
      <c r="BM932" s="256"/>
      <c r="BN932" s="256"/>
      <c r="BO932" s="256"/>
      <c r="BP932" s="256"/>
      <c r="BQ932" s="256"/>
    </row>
    <row r="933" spans="1:69" s="255" customFormat="1" ht="12.75">
      <c r="A933" s="249">
        <v>2353.0846135089</v>
      </c>
      <c r="B933" s="252" t="s">
        <v>253</v>
      </c>
      <c r="C933" s="251" t="s">
        <v>468</v>
      </c>
      <c r="D933" s="249">
        <v>6.2</v>
      </c>
      <c r="E933" s="224">
        <v>54.2834</v>
      </c>
      <c r="F933" s="224">
        <v>0.32552700000000001</v>
      </c>
      <c r="G933" s="224">
        <v>0.81633599999999995</v>
      </c>
      <c r="H933" s="224">
        <v>9.6446000000000004E-2</v>
      </c>
      <c r="I933" s="224">
        <v>13.6927</v>
      </c>
      <c r="J933" s="224">
        <v>0.28650199999999998</v>
      </c>
      <c r="K933" s="224">
        <v>27.2212</v>
      </c>
      <c r="L933" s="224">
        <v>2.3857599999999999</v>
      </c>
      <c r="M933" s="224">
        <v>2.6737E-2</v>
      </c>
      <c r="N933" s="224">
        <v>99.134608</v>
      </c>
      <c r="O933" s="276"/>
      <c r="P933" s="253">
        <v>1.9659243490239262</v>
      </c>
      <c r="Q933" s="253">
        <v>3.407565097607379E-2</v>
      </c>
      <c r="R933" s="253">
        <v>7.6806234428383746E-4</v>
      </c>
      <c r="S933" s="253">
        <v>8.8655875952498384E-3</v>
      </c>
      <c r="T933" s="253">
        <v>2.7615912349554226E-3</v>
      </c>
      <c r="U933" s="253">
        <v>1.4692232926170945E-2</v>
      </c>
      <c r="V933" s="253">
        <v>0.2081553666884908</v>
      </c>
      <c r="W933" s="253">
        <v>0.76475715921084975</v>
      </c>
      <c r="X933" s="253">
        <v>0.704898434939911</v>
      </c>
      <c r="Y933" s="253">
        <v>0.19186272457320822</v>
      </c>
      <c r="Z933" s="253">
        <v>8.7884676283025692E-3</v>
      </c>
      <c r="AA933" s="253">
        <v>9.2572962138740694E-2</v>
      </c>
      <c r="AB933" s="253">
        <v>1.8774107198375775E-3</v>
      </c>
      <c r="AC933" s="253">
        <f t="shared" si="46"/>
        <v>4.0000000000000009</v>
      </c>
      <c r="AD933" s="249">
        <v>77.992049200640224</v>
      </c>
      <c r="AF933" s="224">
        <v>0.17577799999999999</v>
      </c>
      <c r="AG933" s="224">
        <v>8.5900300000000005</v>
      </c>
      <c r="AH933" s="224">
        <v>1.7284600000000001</v>
      </c>
      <c r="AI933" s="224">
        <v>18.634899999999998</v>
      </c>
      <c r="AJ933" s="224">
        <v>0.49370399999999998</v>
      </c>
      <c r="AK933" s="224">
        <v>5.0394899999999998</v>
      </c>
      <c r="AL933" s="224">
        <v>0.22692200000000001</v>
      </c>
      <c r="AM933" s="224">
        <v>1.15808</v>
      </c>
      <c r="AN933" s="224">
        <v>30.1678</v>
      </c>
      <c r="AO933" s="256"/>
      <c r="AP933" s="483" t="s">
        <v>437</v>
      </c>
      <c r="AQ933" s="252">
        <v>30</v>
      </c>
      <c r="AR933" s="252">
        <v>15</v>
      </c>
      <c r="AS933" s="256"/>
      <c r="AT933" s="256"/>
      <c r="AU933" s="256"/>
      <c r="AV933" s="256"/>
      <c r="AW933" s="256"/>
      <c r="AX933" s="256"/>
      <c r="AY933" s="256"/>
      <c r="AZ933" s="256"/>
      <c r="BA933" s="256"/>
      <c r="BB933" s="256"/>
      <c r="BC933" s="256"/>
      <c r="BD933" s="256"/>
      <c r="BE933" s="256"/>
      <c r="BF933" s="256"/>
      <c r="BG933" s="256"/>
      <c r="BH933" s="256"/>
      <c r="BI933" s="256"/>
      <c r="BJ933" s="256"/>
      <c r="BK933" s="256"/>
      <c r="BL933" s="256"/>
      <c r="BM933" s="256"/>
      <c r="BN933" s="256"/>
      <c r="BO933" s="256"/>
      <c r="BP933" s="256"/>
      <c r="BQ933" s="256"/>
    </row>
    <row r="934" spans="1:69" s="255" customFormat="1" ht="12.75">
      <c r="A934" s="249">
        <v>2353.0846135089</v>
      </c>
      <c r="B934" s="252" t="s">
        <v>253</v>
      </c>
      <c r="C934" s="251" t="s">
        <v>468</v>
      </c>
      <c r="D934" s="249">
        <v>9.3000000000000007</v>
      </c>
      <c r="E934" s="224">
        <v>54.464100000000002</v>
      </c>
      <c r="F934" s="224">
        <v>0.26885300000000001</v>
      </c>
      <c r="G934" s="224">
        <v>0.87076399999999998</v>
      </c>
      <c r="H934" s="224">
        <v>0.26163900000000001</v>
      </c>
      <c r="I934" s="224">
        <v>12.2677</v>
      </c>
      <c r="J934" s="224">
        <v>0.24340200000000001</v>
      </c>
      <c r="K934" s="224">
        <v>27.857399999999998</v>
      </c>
      <c r="L934" s="224">
        <v>2.4984999999999999</v>
      </c>
      <c r="M934" s="224">
        <v>1.8311000000000001E-2</v>
      </c>
      <c r="N934" s="224">
        <v>98.750669000000002</v>
      </c>
      <c r="O934" s="276"/>
      <c r="P934" s="253">
        <v>1.9696598933083487</v>
      </c>
      <c r="Q934" s="253">
        <v>3.0340106691651325E-2</v>
      </c>
      <c r="R934" s="253">
        <v>6.7738365031813075E-3</v>
      </c>
      <c r="S934" s="253">
        <v>7.3116694009338346E-3</v>
      </c>
      <c r="T934" s="253">
        <v>7.4809853790706307E-3</v>
      </c>
      <c r="U934" s="253">
        <v>2.7458715242030252E-3</v>
      </c>
      <c r="V934" s="253">
        <v>0.19213699561741263</v>
      </c>
      <c r="W934" s="253">
        <v>0.78355064157519816</v>
      </c>
      <c r="X934" s="253">
        <v>0.7183113831153084</v>
      </c>
      <c r="Y934" s="253">
        <v>0.17613946533450484</v>
      </c>
      <c r="Z934" s="253">
        <v>7.4557406404197257E-3</v>
      </c>
      <c r="AA934" s="253">
        <v>9.6809485393097708E-2</v>
      </c>
      <c r="AB934" s="253">
        <v>1.2839255166692516E-3</v>
      </c>
      <c r="AC934" s="253">
        <f t="shared" si="46"/>
        <v>3.9999999999999996</v>
      </c>
      <c r="AD934" s="249">
        <v>80.189789558741495</v>
      </c>
      <c r="AF934" s="224">
        <v>0.17554600000000001</v>
      </c>
      <c r="AG934" s="224">
        <v>10.1043</v>
      </c>
      <c r="AH934" s="224">
        <v>1.66367</v>
      </c>
      <c r="AI934" s="224">
        <v>7.9215099999999996</v>
      </c>
      <c r="AJ934" s="224">
        <v>0.52322400000000002</v>
      </c>
      <c r="AK934" s="224">
        <v>5.7928199999999999</v>
      </c>
      <c r="AL934" s="224">
        <v>0.223495</v>
      </c>
      <c r="AM934" s="224">
        <v>1.129</v>
      </c>
      <c r="AN934" s="224">
        <v>42.429099999999998</v>
      </c>
      <c r="AO934" s="256"/>
      <c r="AP934" s="483" t="s">
        <v>437</v>
      </c>
      <c r="AQ934" s="252">
        <v>30</v>
      </c>
      <c r="AR934" s="252">
        <v>15</v>
      </c>
      <c r="AS934" s="256"/>
      <c r="AT934" s="256"/>
      <c r="AU934" s="256"/>
      <c r="AV934" s="256"/>
      <c r="AW934" s="256"/>
      <c r="AX934" s="256"/>
      <c r="AY934" s="256"/>
      <c r="AZ934" s="256"/>
      <c r="BA934" s="256"/>
      <c r="BB934" s="256"/>
      <c r="BC934" s="256"/>
      <c r="BD934" s="256"/>
      <c r="BE934" s="256"/>
      <c r="BF934" s="256"/>
      <c r="BG934" s="256"/>
      <c r="BH934" s="256"/>
      <c r="BI934" s="256"/>
      <c r="BJ934" s="256"/>
      <c r="BK934" s="256"/>
      <c r="BL934" s="256"/>
      <c r="BM934" s="256"/>
      <c r="BN934" s="256"/>
      <c r="BO934" s="256"/>
      <c r="BP934" s="256"/>
      <c r="BQ934" s="256"/>
    </row>
    <row r="935" spans="1:69" s="255" customFormat="1" ht="12.75">
      <c r="A935" s="249">
        <v>2353.0846135089</v>
      </c>
      <c r="B935" s="252" t="s">
        <v>253</v>
      </c>
      <c r="C935" s="251" t="s">
        <v>468</v>
      </c>
      <c r="D935" s="249">
        <v>12.4</v>
      </c>
      <c r="E935" s="224">
        <v>54.706899999999997</v>
      </c>
      <c r="F935" s="224">
        <v>0.23033799999999999</v>
      </c>
      <c r="G935" s="224">
        <v>0.89417899999999995</v>
      </c>
      <c r="H935" s="224">
        <v>0.306066</v>
      </c>
      <c r="I935" s="224">
        <v>11.538600000000001</v>
      </c>
      <c r="J935" s="224">
        <v>0.24635599999999999</v>
      </c>
      <c r="K935" s="224">
        <v>28.509699999999999</v>
      </c>
      <c r="L935" s="224">
        <v>2.3722300000000001</v>
      </c>
      <c r="M935" s="224">
        <v>2.6388999999999999E-2</v>
      </c>
      <c r="N935" s="224">
        <v>98.830758000000003</v>
      </c>
      <c r="O935" s="276"/>
      <c r="P935" s="253">
        <v>1.9691451531547024</v>
      </c>
      <c r="Q935" s="253">
        <v>3.0854846845297601E-2</v>
      </c>
      <c r="R935" s="253">
        <v>7.0780328550728022E-3</v>
      </c>
      <c r="S935" s="253">
        <v>6.2347919452505575E-3</v>
      </c>
      <c r="T935" s="253">
        <v>8.7101598980072713E-3</v>
      </c>
      <c r="U935" s="253">
        <v>4.4387130682874698E-3</v>
      </c>
      <c r="V935" s="253">
        <v>0.17825575366103991</v>
      </c>
      <c r="W935" s="253">
        <v>0.79528254857234204</v>
      </c>
      <c r="X935" s="253">
        <v>0.73452506439751608</v>
      </c>
      <c r="Y935" s="253">
        <v>0.16463748534674766</v>
      </c>
      <c r="Z935" s="253">
        <v>7.5107707815060811E-3</v>
      </c>
      <c r="AA935" s="253">
        <v>9.1485036607659276E-2</v>
      </c>
      <c r="AB935" s="253">
        <v>1.8416428665709499E-3</v>
      </c>
      <c r="AC935" s="253">
        <f t="shared" si="46"/>
        <v>3.9999999999999991</v>
      </c>
      <c r="AD935" s="249">
        <v>81.496743313938097</v>
      </c>
      <c r="AF935" s="224">
        <v>0.175202</v>
      </c>
      <c r="AG935" s="224">
        <v>11.7509</v>
      </c>
      <c r="AH935" s="224">
        <v>1.63279</v>
      </c>
      <c r="AI935" s="224">
        <v>7.0400299999999998</v>
      </c>
      <c r="AJ935" s="224">
        <v>0.54037100000000005</v>
      </c>
      <c r="AK935" s="224">
        <v>5.7615699999999999</v>
      </c>
      <c r="AL935" s="224">
        <v>0.22023499999999999</v>
      </c>
      <c r="AM935" s="224">
        <v>1.1674100000000001</v>
      </c>
      <c r="AN935" s="224">
        <v>29.5243</v>
      </c>
      <c r="AO935" s="256"/>
      <c r="AP935" s="483" t="s">
        <v>437</v>
      </c>
      <c r="AQ935" s="252">
        <v>30</v>
      </c>
      <c r="AR935" s="252">
        <v>15</v>
      </c>
      <c r="AS935" s="256"/>
      <c r="AT935" s="256"/>
      <c r="AU935" s="256"/>
      <c r="AV935" s="256"/>
      <c r="AW935" s="256"/>
      <c r="AX935" s="256"/>
      <c r="AY935" s="256"/>
      <c r="AZ935" s="256"/>
      <c r="BA935" s="256"/>
      <c r="BB935" s="256"/>
      <c r="BC935" s="256"/>
      <c r="BD935" s="256"/>
      <c r="BE935" s="256"/>
      <c r="BF935" s="256"/>
      <c r="BG935" s="256"/>
      <c r="BH935" s="256"/>
      <c r="BI935" s="256"/>
      <c r="BJ935" s="256"/>
      <c r="BK935" s="256"/>
      <c r="BL935" s="256"/>
      <c r="BM935" s="256"/>
      <c r="BN935" s="256"/>
      <c r="BO935" s="256"/>
      <c r="BP935" s="256"/>
      <c r="BQ935" s="256"/>
    </row>
    <row r="936" spans="1:69" s="255" customFormat="1" ht="12.75">
      <c r="A936" s="249">
        <v>2353.0846135089</v>
      </c>
      <c r="B936" s="252" t="s">
        <v>253</v>
      </c>
      <c r="C936" s="251" t="s">
        <v>468</v>
      </c>
      <c r="D936" s="249">
        <v>15.5</v>
      </c>
      <c r="E936" s="224">
        <v>54.807499999999997</v>
      </c>
      <c r="F936" s="224">
        <v>0.241229</v>
      </c>
      <c r="G936" s="224">
        <v>0.86074700000000004</v>
      </c>
      <c r="H936" s="224">
        <v>0.262293</v>
      </c>
      <c r="I936" s="224">
        <v>11.2849</v>
      </c>
      <c r="J936" s="224">
        <v>0.24873100000000001</v>
      </c>
      <c r="K936" s="224">
        <v>28.902899999999999</v>
      </c>
      <c r="L936" s="224">
        <v>2.36381</v>
      </c>
      <c r="M936" s="224">
        <v>2.7078000000000001E-2</v>
      </c>
      <c r="N936" s="224">
        <v>98.999188000000018</v>
      </c>
      <c r="O936" s="276"/>
      <c r="P936" s="253">
        <v>1.9656360301241291</v>
      </c>
      <c r="Q936" s="253">
        <v>3.436396987587087E-2</v>
      </c>
      <c r="R936" s="253">
        <v>2.0186820902750036E-3</v>
      </c>
      <c r="S936" s="253">
        <v>6.5059897887877602E-3</v>
      </c>
      <c r="T936" s="253">
        <v>7.4374700027823159E-3</v>
      </c>
      <c r="U936" s="253">
        <v>1.3778735158370026E-2</v>
      </c>
      <c r="V936" s="253">
        <v>0.16846731004510368</v>
      </c>
      <c r="W936" s="253">
        <v>0.8017918129146816</v>
      </c>
      <c r="X936" s="253">
        <v>0.74350915806533091</v>
      </c>
      <c r="Y936" s="253">
        <v>0.15622133555820517</v>
      </c>
      <c r="Z936" s="253">
        <v>7.5557706503214736E-3</v>
      </c>
      <c r="AA936" s="253">
        <v>9.0830838773009015E-2</v>
      </c>
      <c r="AB936" s="253">
        <v>1.8828969531333856E-3</v>
      </c>
      <c r="AC936" s="253">
        <f t="shared" si="46"/>
        <v>4</v>
      </c>
      <c r="AD936" s="249">
        <v>82.032430874595633</v>
      </c>
      <c r="AF936" s="224">
        <v>0.17507900000000001</v>
      </c>
      <c r="AG936" s="224">
        <v>10.758699999999999</v>
      </c>
      <c r="AH936" s="224">
        <v>1.6755100000000001</v>
      </c>
      <c r="AI936" s="224">
        <v>7.9672900000000002</v>
      </c>
      <c r="AJ936" s="224">
        <v>0.54649700000000001</v>
      </c>
      <c r="AK936" s="224">
        <v>5.7531699999999999</v>
      </c>
      <c r="AL936" s="224">
        <v>0.21843199999999999</v>
      </c>
      <c r="AM936" s="224">
        <v>1.1611100000000001</v>
      </c>
      <c r="AN936" s="224">
        <v>28.450099999999999</v>
      </c>
      <c r="AO936" s="256"/>
      <c r="AP936" s="483" t="s">
        <v>437</v>
      </c>
      <c r="AQ936" s="252">
        <v>30</v>
      </c>
      <c r="AR936" s="252">
        <v>15</v>
      </c>
      <c r="AS936" s="256"/>
      <c r="AT936" s="256"/>
      <c r="AU936" s="256"/>
      <c r="AV936" s="256"/>
      <c r="AW936" s="256"/>
      <c r="AX936" s="256"/>
      <c r="AY936" s="256"/>
      <c r="AZ936" s="256"/>
      <c r="BA936" s="256"/>
      <c r="BB936" s="256"/>
      <c r="BC936" s="256"/>
      <c r="BD936" s="256"/>
      <c r="BE936" s="256"/>
      <c r="BF936" s="256"/>
      <c r="BG936" s="256"/>
      <c r="BH936" s="256"/>
      <c r="BI936" s="256"/>
      <c r="BJ936" s="256"/>
      <c r="BK936" s="256"/>
      <c r="BL936" s="256"/>
      <c r="BM936" s="256"/>
      <c r="BN936" s="256"/>
      <c r="BO936" s="256"/>
      <c r="BP936" s="256"/>
      <c r="BQ936" s="256"/>
    </row>
    <row r="937" spans="1:69" s="255" customFormat="1" ht="12.75">
      <c r="A937" s="249">
        <v>2353.0846135089</v>
      </c>
      <c r="B937" s="252" t="s">
        <v>253</v>
      </c>
      <c r="C937" s="251" t="s">
        <v>468</v>
      </c>
      <c r="D937" s="249">
        <v>18.600000000000001</v>
      </c>
      <c r="E937" s="224">
        <v>54.901299999999999</v>
      </c>
      <c r="F937" s="224">
        <v>0.213087</v>
      </c>
      <c r="G937" s="224">
        <v>0.91798299999999999</v>
      </c>
      <c r="H937" s="224">
        <v>0.38785799999999998</v>
      </c>
      <c r="I937" s="224">
        <v>10.553100000000001</v>
      </c>
      <c r="J937" s="224">
        <v>0.24953800000000001</v>
      </c>
      <c r="K937" s="224">
        <v>29.421299999999999</v>
      </c>
      <c r="L937" s="224">
        <v>2.2513299999999998</v>
      </c>
      <c r="M937" s="224">
        <v>2.5812999999999999E-2</v>
      </c>
      <c r="N937" s="224">
        <v>98.921309000000008</v>
      </c>
      <c r="O937" s="276"/>
      <c r="P937" s="253">
        <v>1.9641061279534178</v>
      </c>
      <c r="Q937" s="253">
        <v>3.5893872046582231E-2</v>
      </c>
      <c r="R937" s="253">
        <v>2.8116281046455249E-3</v>
      </c>
      <c r="S937" s="253">
        <v>5.7327107132251615E-3</v>
      </c>
      <c r="T937" s="253">
        <v>1.0970602796490475E-2</v>
      </c>
      <c r="U937" s="253">
        <v>1.2436692243559477E-2</v>
      </c>
      <c r="V937" s="253">
        <v>0.15680620318256763</v>
      </c>
      <c r="W937" s="253">
        <v>0.81124216295951257</v>
      </c>
      <c r="X937" s="253">
        <v>0.75786543887258628</v>
      </c>
      <c r="Y937" s="253">
        <v>0.14648893686610751</v>
      </c>
      <c r="Z937" s="253">
        <v>7.5614442008822245E-3</v>
      </c>
      <c r="AA937" s="253">
        <v>8.6293707535857481E-2</v>
      </c>
      <c r="AB937" s="253">
        <v>1.7904725245664278E-3</v>
      </c>
      <c r="AC937" s="253">
        <f t="shared" si="46"/>
        <v>4.0000000000000009</v>
      </c>
      <c r="AD937" s="249">
        <v>83.248873799220007</v>
      </c>
      <c r="AF937" s="224">
        <v>0.17494999999999999</v>
      </c>
      <c r="AG937" s="224">
        <v>12.395200000000001</v>
      </c>
      <c r="AH937" s="224">
        <v>1.6166199999999999</v>
      </c>
      <c r="AI937" s="224">
        <v>5.8303700000000003</v>
      </c>
      <c r="AJ937" s="224">
        <v>0.56622300000000003</v>
      </c>
      <c r="AK937" s="224">
        <v>5.6096700000000004</v>
      </c>
      <c r="AL937" s="224">
        <v>0.21596799999999999</v>
      </c>
      <c r="AM937" s="224">
        <v>1.1989799999999999</v>
      </c>
      <c r="AN937" s="224">
        <v>29.898700000000002</v>
      </c>
      <c r="AO937" s="256"/>
      <c r="AP937" s="483" t="s">
        <v>437</v>
      </c>
      <c r="AQ937" s="252">
        <v>30</v>
      </c>
      <c r="AR937" s="252">
        <v>15</v>
      </c>
      <c r="AS937" s="256"/>
      <c r="AT937" s="256"/>
      <c r="AU937" s="256"/>
      <c r="AV937" s="256"/>
      <c r="AW937" s="256"/>
      <c r="AX937" s="256"/>
      <c r="AY937" s="256"/>
      <c r="AZ937" s="256"/>
      <c r="BA937" s="256"/>
      <c r="BB937" s="256"/>
      <c r="BC937" s="256"/>
      <c r="BD937" s="256"/>
      <c r="BE937" s="256"/>
      <c r="BF937" s="256"/>
      <c r="BG937" s="256"/>
      <c r="BH937" s="256"/>
      <c r="BI937" s="256"/>
      <c r="BJ937" s="256"/>
      <c r="BK937" s="256"/>
      <c r="BL937" s="256"/>
      <c r="BM937" s="256"/>
      <c r="BN937" s="256"/>
      <c r="BO937" s="256"/>
      <c r="BP937" s="256"/>
      <c r="BQ937" s="256"/>
    </row>
    <row r="938" spans="1:69" s="255" customFormat="1" ht="12.75">
      <c r="A938" s="249">
        <v>2353.0846135089</v>
      </c>
      <c r="B938" s="252" t="s">
        <v>253</v>
      </c>
      <c r="C938" s="251" t="s">
        <v>468</v>
      </c>
      <c r="D938" s="249">
        <v>21.700000000000003</v>
      </c>
      <c r="E938" s="224">
        <v>55.000300000000003</v>
      </c>
      <c r="F938" s="224">
        <v>0.24421999999999999</v>
      </c>
      <c r="G938" s="224">
        <v>0.97048400000000001</v>
      </c>
      <c r="H938" s="224">
        <v>0.34502699999999997</v>
      </c>
      <c r="I938" s="224">
        <v>10.7064</v>
      </c>
      <c r="J938" s="224">
        <v>0.23846200000000001</v>
      </c>
      <c r="K938" s="224">
        <v>29.381699999999999</v>
      </c>
      <c r="L938" s="224">
        <v>2.2422399999999998</v>
      </c>
      <c r="M938" s="224">
        <v>1.6022999999999999E-2</v>
      </c>
      <c r="N938" s="224">
        <v>99.14485599999999</v>
      </c>
      <c r="O938" s="276"/>
      <c r="P938" s="253">
        <v>1.9644591176828632</v>
      </c>
      <c r="Q938" s="253">
        <v>3.5540882317136813E-2</v>
      </c>
      <c r="R938" s="253">
        <v>5.3119375589609774E-3</v>
      </c>
      <c r="S938" s="253">
        <v>6.5596386011024322E-3</v>
      </c>
      <c r="T938" s="253">
        <v>9.7433080541339829E-3</v>
      </c>
      <c r="U938" s="253">
        <v>8.4759650679036014E-3</v>
      </c>
      <c r="V938" s="253">
        <v>0.16097589406134882</v>
      </c>
      <c r="W938" s="253">
        <v>0.80893325665655036</v>
      </c>
      <c r="X938" s="253">
        <v>0.75552292063250714</v>
      </c>
      <c r="Y938" s="253">
        <v>0.15034735762421014</v>
      </c>
      <c r="Z938" s="253">
        <v>7.2141116277993607E-3</v>
      </c>
      <c r="AA938" s="253">
        <v>8.5806004549417197E-2</v>
      </c>
      <c r="AB938" s="253">
        <v>1.1096055660661181E-3</v>
      </c>
      <c r="AC938" s="253">
        <f t="shared" si="46"/>
        <v>4</v>
      </c>
      <c r="AD938" s="249">
        <v>83.027820020333934</v>
      </c>
      <c r="AF938" s="224">
        <v>0.174818</v>
      </c>
      <c r="AG938" s="224">
        <v>10.6105</v>
      </c>
      <c r="AH938" s="224">
        <v>1.55528</v>
      </c>
      <c r="AI938" s="224">
        <v>6.3894000000000002</v>
      </c>
      <c r="AJ938" s="224">
        <v>0.56172100000000003</v>
      </c>
      <c r="AK938" s="224">
        <v>5.8416300000000003</v>
      </c>
      <c r="AL938" s="224">
        <v>0.21621099999999999</v>
      </c>
      <c r="AM938" s="224">
        <v>1.2034</v>
      </c>
      <c r="AN938" s="224">
        <v>47.003500000000003</v>
      </c>
      <c r="AO938" s="256"/>
      <c r="AP938" s="483" t="s">
        <v>437</v>
      </c>
      <c r="AQ938" s="252">
        <v>30</v>
      </c>
      <c r="AR938" s="252">
        <v>15</v>
      </c>
      <c r="AS938" s="256"/>
      <c r="AT938" s="256"/>
      <c r="AU938" s="256"/>
      <c r="AV938" s="256"/>
      <c r="AW938" s="256"/>
      <c r="AX938" s="256"/>
      <c r="AY938" s="256"/>
      <c r="AZ938" s="256"/>
      <c r="BA938" s="256"/>
      <c r="BB938" s="256"/>
      <c r="BC938" s="256"/>
      <c r="BD938" s="256"/>
      <c r="BE938" s="256"/>
      <c r="BF938" s="256"/>
      <c r="BG938" s="256"/>
      <c r="BH938" s="256"/>
      <c r="BI938" s="256"/>
      <c r="BJ938" s="256"/>
      <c r="BK938" s="256"/>
      <c r="BL938" s="256"/>
      <c r="BM938" s="256"/>
      <c r="BN938" s="256"/>
      <c r="BO938" s="256"/>
      <c r="BP938" s="256"/>
      <c r="BQ938" s="256"/>
    </row>
    <row r="939" spans="1:69" s="255" customFormat="1" ht="12.75">
      <c r="A939" s="249">
        <v>2353.0846135089</v>
      </c>
      <c r="B939" s="252" t="s">
        <v>253</v>
      </c>
      <c r="C939" s="251" t="s">
        <v>468</v>
      </c>
      <c r="D939" s="249">
        <v>24.800000000000004</v>
      </c>
      <c r="E939" s="224">
        <v>54.916499999999999</v>
      </c>
      <c r="F939" s="224">
        <v>0.25290699999999999</v>
      </c>
      <c r="G939" s="224">
        <v>0.984398</v>
      </c>
      <c r="H939" s="224">
        <v>0.33083699999999999</v>
      </c>
      <c r="I939" s="224">
        <v>10.5944</v>
      </c>
      <c r="J939" s="224">
        <v>0.23347200000000001</v>
      </c>
      <c r="K939" s="224">
        <v>29.353000000000002</v>
      </c>
      <c r="L939" s="224">
        <v>2.2676400000000001</v>
      </c>
      <c r="M939" s="224">
        <v>3.4040000000000001E-2</v>
      </c>
      <c r="N939" s="224">
        <v>98.967194000000006</v>
      </c>
      <c r="O939" s="276"/>
      <c r="P939" s="253">
        <v>1.9641075546733571</v>
      </c>
      <c r="Q939" s="253">
        <v>3.589244532664293E-2</v>
      </c>
      <c r="R939" s="253">
        <v>5.6018946503186839E-3</v>
      </c>
      <c r="S939" s="253">
        <v>6.8021157001183054E-3</v>
      </c>
      <c r="T939" s="253">
        <v>9.355174758037087E-3</v>
      </c>
      <c r="U939" s="253">
        <v>9.6916163602109862E-3</v>
      </c>
      <c r="V939" s="253">
        <v>0.15891659963434737</v>
      </c>
      <c r="W939" s="253">
        <v>0.80963259889696726</v>
      </c>
      <c r="X939" s="253">
        <v>0.75540024360543634</v>
      </c>
      <c r="Y939" s="253">
        <v>0.14827174478928121</v>
      </c>
      <c r="Z939" s="253">
        <v>7.0726628902108568E-3</v>
      </c>
      <c r="AA939" s="253">
        <v>8.6894876872911517E-2</v>
      </c>
      <c r="AB939" s="253">
        <v>2.3604718421600538E-3</v>
      </c>
      <c r="AC939" s="253">
        <f t="shared" si="46"/>
        <v>3.9999999999999996</v>
      </c>
      <c r="AD939" s="249">
        <v>83.161814924129544</v>
      </c>
      <c r="AF939" s="224">
        <v>0.174988</v>
      </c>
      <c r="AG939" s="224">
        <v>10.4079</v>
      </c>
      <c r="AH939" s="224">
        <v>1.5404</v>
      </c>
      <c r="AI939" s="224">
        <v>6.7589699999999997</v>
      </c>
      <c r="AJ939" s="224">
        <v>0.56457900000000005</v>
      </c>
      <c r="AK939" s="224">
        <v>5.9282500000000002</v>
      </c>
      <c r="AL939" s="224">
        <v>0.21629200000000001</v>
      </c>
      <c r="AM939" s="224">
        <v>1.19232</v>
      </c>
      <c r="AN939" s="224">
        <v>22.873799999999999</v>
      </c>
      <c r="AO939" s="256"/>
      <c r="AP939" s="483" t="s">
        <v>437</v>
      </c>
      <c r="AQ939" s="252">
        <v>30</v>
      </c>
      <c r="AR939" s="252">
        <v>15</v>
      </c>
      <c r="AS939" s="256"/>
      <c r="AT939" s="256"/>
      <c r="AU939" s="256"/>
      <c r="AV939" s="256"/>
      <c r="AW939" s="256"/>
      <c r="AX939" s="256"/>
      <c r="AY939" s="256"/>
      <c r="AZ939" s="256"/>
      <c r="BA939" s="256"/>
      <c r="BB939" s="256"/>
      <c r="BC939" s="256"/>
      <c r="BD939" s="256"/>
      <c r="BE939" s="256"/>
      <c r="BF939" s="256"/>
      <c r="BG939" s="256"/>
      <c r="BH939" s="256"/>
      <c r="BI939" s="256"/>
      <c r="BJ939" s="256"/>
      <c r="BK939" s="256"/>
      <c r="BL939" s="256"/>
      <c r="BM939" s="256"/>
      <c r="BN939" s="256"/>
      <c r="BO939" s="256"/>
      <c r="BP939" s="256"/>
      <c r="BQ939" s="256"/>
    </row>
    <row r="940" spans="1:69" s="255" customFormat="1" ht="12.75">
      <c r="A940" s="249">
        <v>2353.0846135089</v>
      </c>
      <c r="B940" s="252" t="s">
        <v>253</v>
      </c>
      <c r="C940" s="251" t="s">
        <v>468</v>
      </c>
      <c r="D940" s="249">
        <v>27.900000000000006</v>
      </c>
      <c r="E940" s="224">
        <v>54.363199999999999</v>
      </c>
      <c r="F940" s="224">
        <v>0.31616100000000003</v>
      </c>
      <c r="G940" s="224">
        <v>1.3774200000000001</v>
      </c>
      <c r="H940" s="224">
        <v>0.37632199999999999</v>
      </c>
      <c r="I940" s="224">
        <v>10.901</v>
      </c>
      <c r="J940" s="224">
        <v>0.236813</v>
      </c>
      <c r="K940" s="224">
        <v>29.0152</v>
      </c>
      <c r="L940" s="224">
        <v>2.3058000000000001</v>
      </c>
      <c r="M940" s="224">
        <v>3.6615000000000002E-2</v>
      </c>
      <c r="N940" s="224">
        <v>98.928531000000007</v>
      </c>
      <c r="O940" s="276"/>
      <c r="P940" s="253">
        <v>1.947889586009721</v>
      </c>
      <c r="Q940" s="253">
        <v>5.2110413990279048E-2</v>
      </c>
      <c r="R940" s="253">
        <v>6.0572241852709929E-3</v>
      </c>
      <c r="S940" s="253">
        <v>8.5189951037316271E-3</v>
      </c>
      <c r="T940" s="253">
        <v>1.0660911696152386E-2</v>
      </c>
      <c r="U940" s="253">
        <v>2.0897983968438893E-2</v>
      </c>
      <c r="V940" s="253">
        <v>0.15716915165836676</v>
      </c>
      <c r="W940" s="253">
        <v>0.79669573338803967</v>
      </c>
      <c r="X940" s="253">
        <v>0.75316771798272908</v>
      </c>
      <c r="Y940" s="253">
        <v>0.1485821077369292</v>
      </c>
      <c r="Z940" s="253">
        <v>7.1870489319356039E-3</v>
      </c>
      <c r="AA940" s="253">
        <v>8.851942928135885E-2</v>
      </c>
      <c r="AB940" s="253">
        <v>2.5436960670471927E-3</v>
      </c>
      <c r="AC940" s="253">
        <f t="shared" si="46"/>
        <v>4</v>
      </c>
      <c r="AD940" s="249">
        <v>82.592750676277703</v>
      </c>
      <c r="AF940" s="224">
        <v>0.175982</v>
      </c>
      <c r="AG940" s="224">
        <v>8.8762500000000006</v>
      </c>
      <c r="AH940" s="224">
        <v>1.25752</v>
      </c>
      <c r="AI940" s="224">
        <v>6.1442199999999998</v>
      </c>
      <c r="AJ940" s="224">
        <v>0.55719200000000002</v>
      </c>
      <c r="AK940" s="224">
        <v>5.9238999999999997</v>
      </c>
      <c r="AL940" s="224">
        <v>0.21790200000000001</v>
      </c>
      <c r="AM940" s="224">
        <v>1.18391</v>
      </c>
      <c r="AN940" s="224">
        <v>21.618500000000001</v>
      </c>
      <c r="AO940" s="256"/>
      <c r="AP940" s="483" t="s">
        <v>437</v>
      </c>
      <c r="AQ940" s="252">
        <v>30</v>
      </c>
      <c r="AR940" s="252">
        <v>15</v>
      </c>
      <c r="AS940" s="256"/>
      <c r="AT940" s="256"/>
      <c r="AU940" s="256"/>
      <c r="AV940" s="256"/>
      <c r="AW940" s="256"/>
      <c r="AX940" s="256"/>
      <c r="AY940" s="256"/>
      <c r="AZ940" s="256"/>
      <c r="BA940" s="256"/>
      <c r="BB940" s="256"/>
      <c r="BC940" s="256"/>
      <c r="BD940" s="256"/>
      <c r="BE940" s="256"/>
      <c r="BF940" s="256"/>
      <c r="BG940" s="256"/>
      <c r="BH940" s="256"/>
      <c r="BI940" s="256"/>
      <c r="BJ940" s="256"/>
      <c r="BK940" s="256"/>
      <c r="BL940" s="256"/>
      <c r="BM940" s="256"/>
      <c r="BN940" s="256"/>
      <c r="BO940" s="256"/>
      <c r="BP940" s="256"/>
      <c r="BQ940" s="256"/>
    </row>
    <row r="941" spans="1:69" s="255" customFormat="1" ht="12.75">
      <c r="A941" s="252"/>
      <c r="B941" s="252"/>
      <c r="C941" s="251"/>
      <c r="D941" s="249"/>
      <c r="E941" s="224"/>
      <c r="F941" s="224"/>
      <c r="G941" s="224"/>
      <c r="H941" s="224"/>
      <c r="I941" s="224"/>
      <c r="J941" s="224"/>
      <c r="K941" s="224"/>
      <c r="L941" s="224"/>
      <c r="M941" s="224"/>
      <c r="N941" s="224"/>
      <c r="O941" s="276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  <c r="AB941" s="253"/>
      <c r="AC941" s="253"/>
      <c r="AD941" s="249"/>
      <c r="AF941" s="224"/>
      <c r="AG941" s="224"/>
      <c r="AH941" s="224"/>
      <c r="AI941" s="224"/>
      <c r="AJ941" s="224"/>
      <c r="AK941" s="224"/>
      <c r="AL941" s="224"/>
      <c r="AM941" s="224"/>
      <c r="AN941" s="224"/>
      <c r="AO941" s="256"/>
      <c r="AP941" s="252"/>
      <c r="AQ941" s="252"/>
      <c r="AR941" s="252"/>
      <c r="AS941" s="256"/>
      <c r="AT941" s="256"/>
      <c r="AU941" s="256"/>
      <c r="AV941" s="256"/>
      <c r="AW941" s="256"/>
      <c r="AX941" s="256"/>
      <c r="AY941" s="256"/>
      <c r="AZ941" s="256"/>
      <c r="BA941" s="256"/>
      <c r="BB941" s="256"/>
      <c r="BC941" s="256"/>
      <c r="BD941" s="256"/>
      <c r="BE941" s="256"/>
      <c r="BF941" s="256"/>
      <c r="BG941" s="256"/>
      <c r="BH941" s="256"/>
      <c r="BI941" s="256"/>
      <c r="BJ941" s="256"/>
      <c r="BK941" s="256"/>
      <c r="BL941" s="256"/>
      <c r="BM941" s="256"/>
      <c r="BN941" s="256"/>
      <c r="BO941" s="256"/>
      <c r="BP941" s="256"/>
      <c r="BQ941" s="256"/>
    </row>
    <row r="942" spans="1:69" s="255" customFormat="1" ht="12.75">
      <c r="A942" s="249">
        <v>2353.0846135089</v>
      </c>
      <c r="B942" s="252" t="s">
        <v>253</v>
      </c>
      <c r="C942" s="251" t="s">
        <v>469</v>
      </c>
      <c r="D942" s="249">
        <v>0</v>
      </c>
      <c r="E942" s="224">
        <v>53.764000000000003</v>
      </c>
      <c r="F942" s="224">
        <v>0.454816</v>
      </c>
      <c r="G942" s="224">
        <v>1.30548</v>
      </c>
      <c r="H942" s="224">
        <v>0.11505700000000001</v>
      </c>
      <c r="I942" s="224">
        <v>14.551500000000001</v>
      </c>
      <c r="J942" s="224">
        <v>0.28815000000000002</v>
      </c>
      <c r="K942" s="224">
        <v>26.151399999999999</v>
      </c>
      <c r="L942" s="224">
        <v>2.45072</v>
      </c>
      <c r="M942" s="224">
        <v>3.6673999999999998E-2</v>
      </c>
      <c r="N942" s="224">
        <v>99.11779700000001</v>
      </c>
      <c r="O942" s="276"/>
      <c r="P942" s="253">
        <v>1.9580577939856834</v>
      </c>
      <c r="Q942" s="253">
        <v>4.1942206014316641E-2</v>
      </c>
      <c r="R942" s="253">
        <v>1.4092858893788307E-2</v>
      </c>
      <c r="S942" s="253">
        <v>1.2456338952083037E-2</v>
      </c>
      <c r="T942" s="253">
        <v>3.3130073162530404E-3</v>
      </c>
      <c r="U942" s="253">
        <v>2.2132999741870663E-3</v>
      </c>
      <c r="V942" s="253">
        <v>0.22938286731424629</v>
      </c>
      <c r="W942" s="253">
        <v>0.73854162754944275</v>
      </c>
      <c r="X942" s="253">
        <v>0.68129188587472789</v>
      </c>
      <c r="Y942" s="253">
        <v>0.21160173026186418</v>
      </c>
      <c r="Z942" s="253">
        <v>8.8887009887012886E-3</v>
      </c>
      <c r="AA942" s="253">
        <v>9.5628044800629947E-2</v>
      </c>
      <c r="AB942" s="253">
        <v>2.5896380740766042E-3</v>
      </c>
      <c r="AC942" s="253">
        <f t="shared" ref="AC942:AC965" si="47">SUM(P942:AB942)</f>
        <v>4</v>
      </c>
      <c r="AD942" s="249">
        <v>76.210927258683171</v>
      </c>
      <c r="AF942" s="224">
        <v>0.17682600000000001</v>
      </c>
      <c r="AG942" s="224">
        <v>6.7910000000000004</v>
      </c>
      <c r="AH942" s="224">
        <v>1.29271</v>
      </c>
      <c r="AI942" s="224">
        <v>16.0943</v>
      </c>
      <c r="AJ942" s="224">
        <v>0.47866500000000001</v>
      </c>
      <c r="AK942" s="224">
        <v>5.0852899999999996</v>
      </c>
      <c r="AL942" s="224">
        <v>0.232623</v>
      </c>
      <c r="AM942" s="224">
        <v>1.14069</v>
      </c>
      <c r="AN942" s="224">
        <v>22.3352</v>
      </c>
      <c r="AO942" s="256"/>
      <c r="AP942" s="483" t="s">
        <v>437</v>
      </c>
      <c r="AQ942" s="252">
        <v>30</v>
      </c>
      <c r="AR942" s="252">
        <v>15</v>
      </c>
      <c r="AS942" s="256"/>
      <c r="AT942" s="256"/>
      <c r="AU942" s="256"/>
      <c r="AV942" s="256"/>
      <c r="AW942" s="256"/>
      <c r="AX942" s="256"/>
      <c r="AY942" s="256"/>
      <c r="AZ942" s="256"/>
      <c r="BA942" s="256"/>
      <c r="BB942" s="256"/>
      <c r="BC942" s="256"/>
      <c r="BD942" s="256"/>
      <c r="BE942" s="256"/>
      <c r="BF942" s="256"/>
      <c r="BG942" s="256"/>
      <c r="BH942" s="256"/>
      <c r="BI942" s="256"/>
      <c r="BJ942" s="256"/>
      <c r="BK942" s="256"/>
      <c r="BL942" s="256"/>
      <c r="BM942" s="256"/>
      <c r="BN942" s="256"/>
      <c r="BO942" s="256"/>
      <c r="BP942" s="256"/>
      <c r="BQ942" s="256"/>
    </row>
    <row r="943" spans="1:69" s="255" customFormat="1" ht="12.75">
      <c r="A943" s="249">
        <v>2353.0846135089</v>
      </c>
      <c r="B943" s="252" t="s">
        <v>253</v>
      </c>
      <c r="C943" s="251" t="s">
        <v>469</v>
      </c>
      <c r="D943" s="249">
        <v>3.0739999999999998</v>
      </c>
      <c r="E943" s="224">
        <v>53.453899999999997</v>
      </c>
      <c r="F943" s="224">
        <v>0.51492899999999997</v>
      </c>
      <c r="G943" s="224">
        <v>1.5909199999999999</v>
      </c>
      <c r="H943" s="224">
        <v>0.31487500000000002</v>
      </c>
      <c r="I943" s="224">
        <v>13.136699999999999</v>
      </c>
      <c r="J943" s="224">
        <v>0.24728800000000001</v>
      </c>
      <c r="K943" s="224">
        <v>26.919499999999999</v>
      </c>
      <c r="L943" s="224">
        <v>2.5710099999999998</v>
      </c>
      <c r="M943" s="224">
        <v>3.6741999999999997E-2</v>
      </c>
      <c r="N943" s="224">
        <v>98.785864000000004</v>
      </c>
      <c r="O943" s="276"/>
      <c r="P943" s="253">
        <v>1.9417118665096524</v>
      </c>
      <c r="Q943" s="253">
        <v>5.828813349034756E-2</v>
      </c>
      <c r="R943" s="253">
        <v>9.8216425306238975E-3</v>
      </c>
      <c r="S943" s="253">
        <v>1.4066093126337956E-2</v>
      </c>
      <c r="T943" s="253">
        <v>9.0431343594354324E-3</v>
      </c>
      <c r="U943" s="253">
        <v>1.3878876973612009E-2</v>
      </c>
      <c r="V943" s="253">
        <v>0.19922549910089901</v>
      </c>
      <c r="W943" s="253">
        <v>0.75396475390909157</v>
      </c>
      <c r="X943" s="253">
        <v>0.70377810478925718</v>
      </c>
      <c r="Y943" s="253">
        <v>0.18596432188106007</v>
      </c>
      <c r="Z943" s="253">
        <v>7.6084145818781567E-3</v>
      </c>
      <c r="AA943" s="253">
        <v>0.10006145212180528</v>
      </c>
      <c r="AB943" s="253">
        <v>2.5877066259993573E-3</v>
      </c>
      <c r="AC943" s="253">
        <f t="shared" si="47"/>
        <v>3.9999999999999996</v>
      </c>
      <c r="AD943" s="249">
        <v>78.507851455065492</v>
      </c>
      <c r="AF943" s="224">
        <v>0.17743300000000001</v>
      </c>
      <c r="AG943" s="224">
        <v>6.2146699999999999</v>
      </c>
      <c r="AH943" s="224">
        <v>1.1616200000000001</v>
      </c>
      <c r="AI943" s="224">
        <v>6.95181</v>
      </c>
      <c r="AJ943" s="224">
        <v>0.50522</v>
      </c>
      <c r="AK943" s="224">
        <v>5.7938200000000002</v>
      </c>
      <c r="AL943" s="224">
        <v>0.22817999999999999</v>
      </c>
      <c r="AM943" s="224">
        <v>1.11513</v>
      </c>
      <c r="AN943" s="224">
        <v>21.086200000000002</v>
      </c>
      <c r="AO943" s="256"/>
      <c r="AP943" s="483" t="s">
        <v>437</v>
      </c>
      <c r="AQ943" s="252">
        <v>30</v>
      </c>
      <c r="AR943" s="252">
        <v>15</v>
      </c>
      <c r="AS943" s="256"/>
      <c r="AT943" s="256"/>
      <c r="AU943" s="256"/>
      <c r="AV943" s="256"/>
      <c r="AW943" s="256"/>
      <c r="AX943" s="256"/>
      <c r="AY943" s="256"/>
      <c r="AZ943" s="256"/>
      <c r="BA943" s="256"/>
      <c r="BB943" s="256"/>
      <c r="BC943" s="256"/>
      <c r="BD943" s="256"/>
      <c r="BE943" s="256"/>
      <c r="BF943" s="256"/>
      <c r="BG943" s="256"/>
      <c r="BH943" s="256"/>
      <c r="BI943" s="256"/>
      <c r="BJ943" s="256"/>
      <c r="BK943" s="256"/>
      <c r="BL943" s="256"/>
      <c r="BM943" s="256"/>
      <c r="BN943" s="256"/>
      <c r="BO943" s="256"/>
      <c r="BP943" s="256"/>
      <c r="BQ943" s="256"/>
    </row>
    <row r="944" spans="1:69" s="255" customFormat="1" ht="12.75">
      <c r="A944" s="249">
        <v>2353.0846135089</v>
      </c>
      <c r="B944" s="252" t="s">
        <v>253</v>
      </c>
      <c r="C944" s="251" t="s">
        <v>469</v>
      </c>
      <c r="D944" s="249">
        <v>6.1739999999999995</v>
      </c>
      <c r="E944" s="224">
        <v>53.663200000000003</v>
      </c>
      <c r="F944" s="224">
        <v>0.413796</v>
      </c>
      <c r="G944" s="224">
        <v>1.7707900000000001</v>
      </c>
      <c r="H944" s="224">
        <v>0.35379300000000002</v>
      </c>
      <c r="I944" s="224">
        <v>12.495200000000001</v>
      </c>
      <c r="J944" s="224">
        <v>0.27925100000000003</v>
      </c>
      <c r="K944" s="224">
        <v>27.539000000000001</v>
      </c>
      <c r="L944" s="224">
        <v>2.5471699999999999</v>
      </c>
      <c r="M944" s="224">
        <v>3.2482999999999998E-2</v>
      </c>
      <c r="N944" s="224">
        <v>99.094683000000003</v>
      </c>
      <c r="O944" s="276"/>
      <c r="P944" s="253">
        <v>1.936017339651859</v>
      </c>
      <c r="Q944" s="253">
        <v>6.3982660348141041E-2</v>
      </c>
      <c r="R944" s="253">
        <v>1.1310488377536121E-2</v>
      </c>
      <c r="S944" s="253">
        <v>1.1226379352883427E-2</v>
      </c>
      <c r="T944" s="253">
        <v>1.0091537236507471E-2</v>
      </c>
      <c r="U944" s="253">
        <v>2.2400019052417619E-2</v>
      </c>
      <c r="V944" s="253">
        <v>0.18253392367778509</v>
      </c>
      <c r="W944" s="253">
        <v>0.76243765230287053</v>
      </c>
      <c r="X944" s="253">
        <v>0.71867941918829048</v>
      </c>
      <c r="Y944" s="253">
        <v>0.17205783824380055</v>
      </c>
      <c r="Z944" s="253">
        <v>8.5332241208951661E-3</v>
      </c>
      <c r="AA944" s="253">
        <v>9.8457375422926402E-2</v>
      </c>
      <c r="AB944" s="253">
        <v>2.2721430240874954E-3</v>
      </c>
      <c r="AC944" s="253">
        <f t="shared" si="47"/>
        <v>4.0000000000000009</v>
      </c>
      <c r="AD944" s="249">
        <v>79.710995915344469</v>
      </c>
      <c r="AF944" s="224">
        <v>0.177231</v>
      </c>
      <c r="AG944" s="224">
        <v>7.3246900000000004</v>
      </c>
      <c r="AH944" s="224">
        <v>1.0809</v>
      </c>
      <c r="AI944" s="224">
        <v>6.3921900000000003</v>
      </c>
      <c r="AJ944" s="224">
        <v>0.51885999999999999</v>
      </c>
      <c r="AK944" s="224">
        <v>5.1576300000000002</v>
      </c>
      <c r="AL944" s="224">
        <v>0.225137</v>
      </c>
      <c r="AM944" s="224">
        <v>1.1221399999999999</v>
      </c>
      <c r="AN944" s="224">
        <v>23.9541</v>
      </c>
      <c r="AO944" s="256"/>
      <c r="AP944" s="483" t="s">
        <v>437</v>
      </c>
      <c r="AQ944" s="252">
        <v>30</v>
      </c>
      <c r="AR944" s="252">
        <v>15</v>
      </c>
      <c r="AS944" s="256"/>
      <c r="AT944" s="256"/>
      <c r="AU944" s="256"/>
      <c r="AV944" s="256"/>
      <c r="AW944" s="256"/>
      <c r="AX944" s="256"/>
      <c r="AY944" s="256"/>
      <c r="AZ944" s="256"/>
      <c r="BA944" s="256"/>
      <c r="BB944" s="256"/>
      <c r="BC944" s="256"/>
      <c r="BD944" s="256"/>
      <c r="BE944" s="256"/>
      <c r="BF944" s="256"/>
      <c r="BG944" s="256"/>
      <c r="BH944" s="256"/>
      <c r="BI944" s="256"/>
      <c r="BJ944" s="256"/>
      <c r="BK944" s="256"/>
      <c r="BL944" s="256"/>
      <c r="BM944" s="256"/>
      <c r="BN944" s="256"/>
      <c r="BO944" s="256"/>
      <c r="BP944" s="256"/>
      <c r="BQ944" s="256"/>
    </row>
    <row r="945" spans="1:69" s="255" customFormat="1" ht="12.75">
      <c r="A945" s="249">
        <v>2353.0846135089</v>
      </c>
      <c r="B945" s="252" t="s">
        <v>253</v>
      </c>
      <c r="C945" s="251" t="s">
        <v>469</v>
      </c>
      <c r="D945" s="249">
        <v>9.2739999999999991</v>
      </c>
      <c r="E945" s="224">
        <v>53.134399999999999</v>
      </c>
      <c r="F945" s="224">
        <v>0.45991799999999999</v>
      </c>
      <c r="G945" s="224">
        <v>1.9244300000000001</v>
      </c>
      <c r="H945" s="224">
        <v>0.28988599999999998</v>
      </c>
      <c r="I945" s="224">
        <v>12.8217</v>
      </c>
      <c r="J945" s="224">
        <v>0.24993199999999999</v>
      </c>
      <c r="K945" s="224">
        <v>27.1386</v>
      </c>
      <c r="L945" s="224">
        <v>2.6169699999999998</v>
      </c>
      <c r="M945" s="224">
        <v>3.6988E-2</v>
      </c>
      <c r="N945" s="224">
        <v>98.672823999999991</v>
      </c>
      <c r="O945" s="276"/>
      <c r="P945" s="253">
        <v>1.9278721949141917</v>
      </c>
      <c r="Q945" s="253">
        <v>7.2127805085808294E-2</v>
      </c>
      <c r="R945" s="253">
        <v>1.0164703230568506E-2</v>
      </c>
      <c r="S945" s="253">
        <v>1.2548840956482871E-2</v>
      </c>
      <c r="T945" s="253">
        <v>8.3158206768570928E-3</v>
      </c>
      <c r="U945" s="253">
        <v>3.1151616476854826E-2</v>
      </c>
      <c r="V945" s="253">
        <v>0.18383287646316848</v>
      </c>
      <c r="W945" s="253">
        <v>0.75398614219606874</v>
      </c>
      <c r="X945" s="253">
        <v>0.71392052941599804</v>
      </c>
      <c r="Y945" s="253">
        <v>0.17406429262266526</v>
      </c>
      <c r="Z945" s="253">
        <v>7.6808637731000098E-3</v>
      </c>
      <c r="AA945" s="253">
        <v>0.10173229697679984</v>
      </c>
      <c r="AB945" s="253">
        <v>2.6020172114367825E-3</v>
      </c>
      <c r="AC945" s="253">
        <f t="shared" si="47"/>
        <v>4.0000000000000009</v>
      </c>
      <c r="AD945" s="249">
        <v>79.049105132839173</v>
      </c>
      <c r="AF945" s="224">
        <v>0.17807600000000001</v>
      </c>
      <c r="AG945" s="224">
        <v>6.6539099999999998</v>
      </c>
      <c r="AH945" s="224">
        <v>1.0272600000000001</v>
      </c>
      <c r="AI945" s="224">
        <v>7.2936800000000002</v>
      </c>
      <c r="AJ945" s="224">
        <v>0.51137600000000005</v>
      </c>
      <c r="AK945" s="224">
        <v>5.6577599999999997</v>
      </c>
      <c r="AL945" s="224">
        <v>0.22695299999999999</v>
      </c>
      <c r="AM945" s="224">
        <v>1.1017399999999999</v>
      </c>
      <c r="AN945" s="224">
        <v>21.970800000000001</v>
      </c>
      <c r="AO945" s="256"/>
      <c r="AP945" s="483" t="s">
        <v>437</v>
      </c>
      <c r="AQ945" s="252">
        <v>30</v>
      </c>
      <c r="AR945" s="252">
        <v>15</v>
      </c>
      <c r="AS945" s="256"/>
      <c r="AT945" s="256"/>
      <c r="AU945" s="256"/>
      <c r="AV945" s="256"/>
      <c r="AW945" s="256"/>
      <c r="AX945" s="256"/>
      <c r="AY945" s="256"/>
      <c r="AZ945" s="256"/>
      <c r="BA945" s="256"/>
      <c r="BB945" s="256"/>
      <c r="BC945" s="256"/>
      <c r="BD945" s="256"/>
      <c r="BE945" s="256"/>
      <c r="BF945" s="256"/>
      <c r="BG945" s="256"/>
      <c r="BH945" s="256"/>
      <c r="BI945" s="256"/>
      <c r="BJ945" s="256"/>
      <c r="BK945" s="256"/>
      <c r="BL945" s="256"/>
      <c r="BM945" s="256"/>
      <c r="BN945" s="256"/>
      <c r="BO945" s="256"/>
      <c r="BP945" s="256"/>
      <c r="BQ945" s="256"/>
    </row>
    <row r="946" spans="1:69" s="255" customFormat="1" ht="12.75">
      <c r="A946" s="249">
        <v>2353.0846135089</v>
      </c>
      <c r="B946" s="252" t="s">
        <v>253</v>
      </c>
      <c r="C946" s="251" t="s">
        <v>469</v>
      </c>
      <c r="D946" s="249">
        <v>12.373999999999999</v>
      </c>
      <c r="E946" s="224">
        <v>53.6723</v>
      </c>
      <c r="F946" s="224">
        <v>0.39451599999999998</v>
      </c>
      <c r="G946" s="224">
        <v>1.8076700000000001</v>
      </c>
      <c r="H946" s="224">
        <v>0.53169900000000003</v>
      </c>
      <c r="I946" s="224">
        <v>11.417899999999999</v>
      </c>
      <c r="J946" s="224">
        <v>0.24634600000000001</v>
      </c>
      <c r="K946" s="224">
        <v>28.252099999999999</v>
      </c>
      <c r="L946" s="224">
        <v>2.52</v>
      </c>
      <c r="M946" s="224">
        <v>1.8155000000000001E-2</v>
      </c>
      <c r="N946" s="224">
        <v>98.860686000000001</v>
      </c>
      <c r="O946" s="276"/>
      <c r="P946" s="253">
        <v>1.9318833990334436</v>
      </c>
      <c r="Q946" s="253">
        <v>6.8116600966556362E-2</v>
      </c>
      <c r="R946" s="253">
        <v>8.5675436276080319E-3</v>
      </c>
      <c r="S946" s="253">
        <v>1.0678643166530201E-2</v>
      </c>
      <c r="T946" s="253">
        <v>1.5131150911885369E-2</v>
      </c>
      <c r="U946" s="253">
        <v>2.4327611924475079E-2</v>
      </c>
      <c r="V946" s="253">
        <v>0.1637950202755174</v>
      </c>
      <c r="W946" s="253">
        <v>0.77750003009398327</v>
      </c>
      <c r="X946" s="253">
        <v>0.73846779715239819</v>
      </c>
      <c r="Y946" s="253">
        <v>0.15557214549917453</v>
      </c>
      <c r="Z946" s="253">
        <v>7.5103808111237806E-3</v>
      </c>
      <c r="AA946" s="253">
        <v>9.7182684706831862E-2</v>
      </c>
      <c r="AB946" s="253">
        <v>1.26699183047161E-3</v>
      </c>
      <c r="AC946" s="253">
        <f t="shared" si="47"/>
        <v>3.9999999999999996</v>
      </c>
      <c r="AD946" s="249">
        <v>81.518433677961141</v>
      </c>
      <c r="AF946" s="224">
        <v>0.17713799999999999</v>
      </c>
      <c r="AG946" s="224">
        <v>7.2742199999999997</v>
      </c>
      <c r="AH946" s="224">
        <v>1.0696699999999999</v>
      </c>
      <c r="AI946" s="224">
        <v>4.7553299999999998</v>
      </c>
      <c r="AJ946" s="224">
        <v>0.54410400000000003</v>
      </c>
      <c r="AK946" s="224">
        <v>5.7212500000000004</v>
      </c>
      <c r="AL946" s="224">
        <v>0.221308</v>
      </c>
      <c r="AM946" s="224">
        <v>1.13375</v>
      </c>
      <c r="AN946" s="224">
        <v>43.473700000000001</v>
      </c>
      <c r="AO946" s="256"/>
      <c r="AP946" s="483" t="s">
        <v>437</v>
      </c>
      <c r="AQ946" s="252">
        <v>30</v>
      </c>
      <c r="AR946" s="252">
        <v>15</v>
      </c>
      <c r="AS946" s="256"/>
      <c r="AT946" s="256"/>
      <c r="AU946" s="256"/>
      <c r="AV946" s="256"/>
      <c r="AW946" s="256"/>
      <c r="AX946" s="256"/>
      <c r="AY946" s="256"/>
      <c r="AZ946" s="256"/>
      <c r="BA946" s="256"/>
      <c r="BB946" s="256"/>
      <c r="BC946" s="256"/>
      <c r="BD946" s="256"/>
      <c r="BE946" s="256"/>
      <c r="BF946" s="256"/>
      <c r="BG946" s="256"/>
      <c r="BH946" s="256"/>
      <c r="BI946" s="256"/>
      <c r="BJ946" s="256"/>
      <c r="BK946" s="256"/>
      <c r="BL946" s="256"/>
      <c r="BM946" s="256"/>
      <c r="BN946" s="256"/>
      <c r="BO946" s="256"/>
      <c r="BP946" s="256"/>
      <c r="BQ946" s="256"/>
    </row>
    <row r="947" spans="1:69" s="255" customFormat="1" ht="12.75">
      <c r="A947" s="249">
        <v>2353.0846135089</v>
      </c>
      <c r="B947" s="252" t="s">
        <v>253</v>
      </c>
      <c r="C947" s="251" t="s">
        <v>469</v>
      </c>
      <c r="D947" s="249">
        <v>15.473999999999998</v>
      </c>
      <c r="E947" s="224">
        <v>53.9071</v>
      </c>
      <c r="F947" s="224">
        <v>0.34492</v>
      </c>
      <c r="G947" s="224">
        <v>2.0077500000000001</v>
      </c>
      <c r="H947" s="224">
        <v>0.63908100000000001</v>
      </c>
      <c r="I947" s="224">
        <v>10.7942</v>
      </c>
      <c r="J947" s="224">
        <v>0.22877900000000001</v>
      </c>
      <c r="K947" s="224">
        <v>28.717099999999999</v>
      </c>
      <c r="L947" s="224">
        <v>2.4305699999999999</v>
      </c>
      <c r="M947" s="224">
        <v>2.1038000000000001E-2</v>
      </c>
      <c r="N947" s="224">
        <v>99.090538000000009</v>
      </c>
      <c r="O947" s="276"/>
      <c r="P947" s="253">
        <v>1.9301789980149138</v>
      </c>
      <c r="Q947" s="253">
        <v>6.9821001985086228E-2</v>
      </c>
      <c r="R947" s="253">
        <v>1.4905050809307152E-2</v>
      </c>
      <c r="S947" s="253">
        <v>9.2873271364520629E-3</v>
      </c>
      <c r="T947" s="253">
        <v>1.8091848316325918E-2</v>
      </c>
      <c r="U947" s="253">
        <v>1.9709953171483718E-2</v>
      </c>
      <c r="V947" s="253">
        <v>0.15503142070469636</v>
      </c>
      <c r="W947" s="253">
        <v>0.78297439986173456</v>
      </c>
      <c r="X947" s="253">
        <v>0.74987942835983146</v>
      </c>
      <c r="Y947" s="253">
        <v>0.14847851111911156</v>
      </c>
      <c r="Z947" s="253">
        <v>6.9383070183112183E-3</v>
      </c>
      <c r="AA947" s="253">
        <v>9.3243248917810564E-2</v>
      </c>
      <c r="AB947" s="253">
        <v>1.4605045849351674E-3</v>
      </c>
      <c r="AC947" s="253">
        <f t="shared" si="47"/>
        <v>3.9999999999999996</v>
      </c>
      <c r="AD947" s="249">
        <v>82.585827131019357</v>
      </c>
      <c r="AF947" s="224">
        <v>0.17688699999999999</v>
      </c>
      <c r="AG947" s="224">
        <v>8.0163899999999995</v>
      </c>
      <c r="AH947" s="224">
        <v>1.00658</v>
      </c>
      <c r="AI947" s="224">
        <v>4.2328000000000001</v>
      </c>
      <c r="AJ947" s="224">
        <v>0.55921100000000001</v>
      </c>
      <c r="AK947" s="224">
        <v>6.1201100000000004</v>
      </c>
      <c r="AL947" s="224">
        <v>0.21915399999999999</v>
      </c>
      <c r="AM947" s="224">
        <v>1.1561399999999999</v>
      </c>
      <c r="AN947" s="224">
        <v>36.760199999999998</v>
      </c>
      <c r="AO947" s="256"/>
      <c r="AP947" s="483" t="s">
        <v>437</v>
      </c>
      <c r="AQ947" s="252">
        <v>30</v>
      </c>
      <c r="AR947" s="252">
        <v>15</v>
      </c>
      <c r="AS947" s="256"/>
      <c r="AT947" s="256"/>
      <c r="AU947" s="256"/>
      <c r="AV947" s="256"/>
      <c r="AW947" s="256"/>
      <c r="AX947" s="256"/>
      <c r="AY947" s="256"/>
      <c r="AZ947" s="256"/>
      <c r="BA947" s="256"/>
      <c r="BB947" s="256"/>
      <c r="BC947" s="256"/>
      <c r="BD947" s="256"/>
      <c r="BE947" s="256"/>
      <c r="BF947" s="256"/>
      <c r="BG947" s="256"/>
      <c r="BH947" s="256"/>
      <c r="BI947" s="256"/>
      <c r="BJ947" s="256"/>
      <c r="BK947" s="256"/>
      <c r="BL947" s="256"/>
      <c r="BM947" s="256"/>
      <c r="BN947" s="256"/>
      <c r="BO947" s="256"/>
      <c r="BP947" s="256"/>
      <c r="BQ947" s="256"/>
    </row>
    <row r="948" spans="1:69" s="255" customFormat="1" ht="12.75">
      <c r="A948" s="249">
        <v>2353.0846135089</v>
      </c>
      <c r="B948" s="252" t="s">
        <v>253</v>
      </c>
      <c r="C948" s="251" t="s">
        <v>469</v>
      </c>
      <c r="D948" s="249">
        <v>18.573999999999998</v>
      </c>
      <c r="E948" s="224">
        <v>53.5291</v>
      </c>
      <c r="F948" s="224">
        <v>0.39246700000000001</v>
      </c>
      <c r="G948" s="224">
        <v>2.2720400000000001</v>
      </c>
      <c r="H948" s="224">
        <v>0.66423900000000002</v>
      </c>
      <c r="I948" s="224">
        <v>10.9252</v>
      </c>
      <c r="J948" s="224">
        <v>0.22214400000000001</v>
      </c>
      <c r="K948" s="224">
        <v>28.5167</v>
      </c>
      <c r="L948" s="224">
        <v>2.4668399999999999</v>
      </c>
      <c r="M948" s="224">
        <v>3.3487999999999997E-2</v>
      </c>
      <c r="N948" s="224">
        <v>99.022218000000009</v>
      </c>
      <c r="O948" s="276"/>
      <c r="P948" s="253">
        <v>1.9190955930538385</v>
      </c>
      <c r="Q948" s="253">
        <v>8.0904406946161522E-2</v>
      </c>
      <c r="R948" s="253">
        <v>1.509716897300617E-2</v>
      </c>
      <c r="S948" s="253">
        <v>1.0581093727934201E-2</v>
      </c>
      <c r="T948" s="253">
        <v>1.8828098114092941E-2</v>
      </c>
      <c r="U948" s="253">
        <v>2.8144736703318074E-2</v>
      </c>
      <c r="V948" s="253">
        <v>0.15226775265863096</v>
      </c>
      <c r="W948" s="253">
        <v>0.77508114982301801</v>
      </c>
      <c r="X948" s="253">
        <v>0.74902241532897007</v>
      </c>
      <c r="Y948" s="253">
        <v>0.14714841136199047</v>
      </c>
      <c r="Z948" s="253">
        <v>6.7456995416493529E-3</v>
      </c>
      <c r="AA948" s="253">
        <v>9.4755689467264911E-2</v>
      </c>
      <c r="AB948" s="253">
        <v>2.3277843001251615E-3</v>
      </c>
      <c r="AC948" s="253">
        <f t="shared" si="47"/>
        <v>4</v>
      </c>
      <c r="AD948" s="249">
        <v>82.309921329673116</v>
      </c>
      <c r="AF948" s="224">
        <v>0.17755899999999999</v>
      </c>
      <c r="AG948" s="224">
        <v>7.3470700000000004</v>
      </c>
      <c r="AH948" s="224">
        <v>0.93931799999999999</v>
      </c>
      <c r="AI948" s="224">
        <v>4.1327499999999997</v>
      </c>
      <c r="AJ948" s="224">
        <v>0.55655900000000003</v>
      </c>
      <c r="AK948" s="224">
        <v>6.1583899999999998</v>
      </c>
      <c r="AL948" s="224">
        <v>0.219946</v>
      </c>
      <c r="AM948" s="224">
        <v>1.14381</v>
      </c>
      <c r="AN948" s="224">
        <v>23.7075</v>
      </c>
      <c r="AO948" s="256"/>
      <c r="AP948" s="483" t="s">
        <v>437</v>
      </c>
      <c r="AQ948" s="252">
        <v>30</v>
      </c>
      <c r="AR948" s="252">
        <v>15</v>
      </c>
      <c r="AS948" s="256"/>
      <c r="AT948" s="256"/>
      <c r="AU948" s="256"/>
      <c r="AV948" s="256"/>
      <c r="AW948" s="256"/>
      <c r="AX948" s="256"/>
      <c r="AY948" s="256"/>
      <c r="AZ948" s="256"/>
      <c r="BA948" s="256"/>
      <c r="BB948" s="256"/>
      <c r="BC948" s="256"/>
      <c r="BD948" s="256"/>
      <c r="BE948" s="256"/>
      <c r="BF948" s="256"/>
      <c r="BG948" s="256"/>
      <c r="BH948" s="256"/>
      <c r="BI948" s="256"/>
      <c r="BJ948" s="256"/>
      <c r="BK948" s="256"/>
      <c r="BL948" s="256"/>
      <c r="BM948" s="256"/>
      <c r="BN948" s="256"/>
      <c r="BO948" s="256"/>
      <c r="BP948" s="256"/>
      <c r="BQ948" s="256"/>
    </row>
    <row r="949" spans="1:69" s="255" customFormat="1" ht="12.75">
      <c r="A949" s="249">
        <v>2353.0846135089</v>
      </c>
      <c r="B949" s="252" t="s">
        <v>253</v>
      </c>
      <c r="C949" s="251" t="s">
        <v>469</v>
      </c>
      <c r="D949" s="249">
        <v>21.673999999999999</v>
      </c>
      <c r="E949" s="224">
        <v>54.142899999999997</v>
      </c>
      <c r="F949" s="224">
        <v>0.334868</v>
      </c>
      <c r="G949" s="224">
        <v>1.5711599999999999</v>
      </c>
      <c r="H949" s="224">
        <v>0.48552299999999998</v>
      </c>
      <c r="I949" s="224">
        <v>10.4237</v>
      </c>
      <c r="J949" s="224">
        <v>0.211703</v>
      </c>
      <c r="K949" s="224">
        <v>29.131699999999999</v>
      </c>
      <c r="L949" s="224">
        <v>2.3065899999999999</v>
      </c>
      <c r="M949" s="224">
        <v>3.4941E-2</v>
      </c>
      <c r="N949" s="224">
        <v>98.643084999999999</v>
      </c>
      <c r="O949" s="276"/>
      <c r="P949" s="253">
        <v>1.9424443898155976</v>
      </c>
      <c r="Q949" s="253">
        <v>5.7555610184402362E-2</v>
      </c>
      <c r="R949" s="253">
        <v>8.877290729994769E-3</v>
      </c>
      <c r="S949" s="253">
        <v>9.0344449937618948E-3</v>
      </c>
      <c r="T949" s="253">
        <v>1.3771850625548709E-2</v>
      </c>
      <c r="U949" s="253">
        <v>1.9268043261920553E-2</v>
      </c>
      <c r="V949" s="253">
        <v>0.15042756358962603</v>
      </c>
      <c r="W949" s="253">
        <v>0.79862080679914849</v>
      </c>
      <c r="X949" s="253">
        <v>0.75942942395177715</v>
      </c>
      <c r="Y949" s="253">
        <v>0.14304550669197622</v>
      </c>
      <c r="Z949" s="253">
        <v>6.4330930339021077E-3</v>
      </c>
      <c r="AA949" s="253">
        <v>8.8661511901758361E-2</v>
      </c>
      <c r="AB949" s="253">
        <v>2.4304644205860918E-3</v>
      </c>
      <c r="AC949" s="253">
        <f t="shared" si="47"/>
        <v>4.0000000000000009</v>
      </c>
      <c r="AD949" s="249">
        <v>83.282950581457271</v>
      </c>
      <c r="AF949" s="224">
        <v>0.17643200000000001</v>
      </c>
      <c r="AG949" s="224">
        <v>8.3999199999999998</v>
      </c>
      <c r="AH949" s="224">
        <v>1.16801</v>
      </c>
      <c r="AI949" s="224">
        <v>4.9829499999999998</v>
      </c>
      <c r="AJ949" s="224">
        <v>0.57082900000000003</v>
      </c>
      <c r="AK949" s="224">
        <v>6.6673999999999998</v>
      </c>
      <c r="AL949" s="224">
        <v>0.217115</v>
      </c>
      <c r="AM949" s="224">
        <v>1.18292</v>
      </c>
      <c r="AN949" s="224">
        <v>22.524000000000001</v>
      </c>
      <c r="AO949" s="256"/>
      <c r="AP949" s="483" t="s">
        <v>437</v>
      </c>
      <c r="AQ949" s="252">
        <v>30</v>
      </c>
      <c r="AR949" s="252">
        <v>15</v>
      </c>
      <c r="AS949" s="256"/>
      <c r="AT949" s="256"/>
      <c r="AU949" s="256"/>
      <c r="AV949" s="256"/>
      <c r="AW949" s="256"/>
      <c r="AX949" s="256"/>
      <c r="AY949" s="256"/>
      <c r="AZ949" s="256"/>
      <c r="BA949" s="256"/>
      <c r="BB949" s="256"/>
      <c r="BC949" s="256"/>
      <c r="BD949" s="256"/>
      <c r="BE949" s="256"/>
      <c r="BF949" s="256"/>
      <c r="BG949" s="256"/>
      <c r="BH949" s="256"/>
      <c r="BI949" s="256"/>
      <c r="BJ949" s="256"/>
      <c r="BK949" s="256"/>
      <c r="BL949" s="256"/>
      <c r="BM949" s="256"/>
      <c r="BN949" s="256"/>
      <c r="BO949" s="256"/>
      <c r="BP949" s="256"/>
      <c r="BQ949" s="256"/>
    </row>
    <row r="950" spans="1:69" s="255" customFormat="1" ht="12.75">
      <c r="A950" s="249">
        <v>2353.0846135089</v>
      </c>
      <c r="B950" s="252" t="s">
        <v>253</v>
      </c>
      <c r="C950" s="251" t="s">
        <v>469</v>
      </c>
      <c r="D950" s="249">
        <v>24.774000000000001</v>
      </c>
      <c r="E950" s="224">
        <v>54.363999999999997</v>
      </c>
      <c r="F950" s="224">
        <v>0.31266100000000002</v>
      </c>
      <c r="G950" s="224">
        <v>1.6844399999999999</v>
      </c>
      <c r="H950" s="224">
        <v>0.45844699999999999</v>
      </c>
      <c r="I950" s="224">
        <v>10.5512</v>
      </c>
      <c r="J950" s="224">
        <v>0.21527099999999999</v>
      </c>
      <c r="K950" s="224">
        <v>29.094200000000001</v>
      </c>
      <c r="L950" s="224">
        <v>2.2482600000000001</v>
      </c>
      <c r="M950" s="224">
        <v>2.7422999999999999E-2</v>
      </c>
      <c r="N950" s="224">
        <v>98.955901999999995</v>
      </c>
      <c r="O950" s="276"/>
      <c r="P950" s="253">
        <v>1.9452615575410783</v>
      </c>
      <c r="Q950" s="253">
        <v>5.4738442458921677E-2</v>
      </c>
      <c r="R950" s="253">
        <v>1.6297454587548721E-2</v>
      </c>
      <c r="S950" s="253">
        <v>8.4131970768833268E-3</v>
      </c>
      <c r="T950" s="253">
        <v>1.2969736436555674E-2</v>
      </c>
      <c r="U950" s="253">
        <v>1.0547373734281607E-2</v>
      </c>
      <c r="V950" s="253">
        <v>0.15640626488616952</v>
      </c>
      <c r="W950" s="253">
        <v>0.79536597327856129</v>
      </c>
      <c r="X950" s="253">
        <v>0.75659775171561139</v>
      </c>
      <c r="Y950" s="253">
        <v>0.14878261371846133</v>
      </c>
      <c r="Z950" s="253">
        <v>6.5243592718077659E-3</v>
      </c>
      <c r="AA950" s="253">
        <v>8.6192758840889991E-2</v>
      </c>
      <c r="AB950" s="253">
        <v>1.9025164532294925E-3</v>
      </c>
      <c r="AC950" s="253">
        <f t="shared" si="47"/>
        <v>3.9999999999999996</v>
      </c>
      <c r="AD950" s="249">
        <v>83.094915876705386</v>
      </c>
      <c r="AF950" s="224">
        <v>0.176095</v>
      </c>
      <c r="AG950" s="224">
        <v>8.9783100000000005</v>
      </c>
      <c r="AH950" s="224">
        <v>1.11094</v>
      </c>
      <c r="AI950" s="224">
        <v>5.4450200000000004</v>
      </c>
      <c r="AJ950" s="224">
        <v>0.56675699999999996</v>
      </c>
      <c r="AK950" s="224">
        <v>6.40754</v>
      </c>
      <c r="AL950" s="224">
        <v>0.217392</v>
      </c>
      <c r="AM950" s="224">
        <v>1.1975100000000001</v>
      </c>
      <c r="AN950" s="224">
        <v>29.0092</v>
      </c>
      <c r="AO950" s="256"/>
      <c r="AP950" s="483" t="s">
        <v>437</v>
      </c>
      <c r="AQ950" s="252">
        <v>30</v>
      </c>
      <c r="AR950" s="252">
        <v>15</v>
      </c>
      <c r="AS950" s="256"/>
      <c r="AT950" s="256"/>
      <c r="AU950" s="256"/>
      <c r="AV950" s="256"/>
      <c r="AW950" s="256"/>
      <c r="AX950" s="256"/>
      <c r="AY950" s="256"/>
      <c r="AZ950" s="256"/>
      <c r="BA950" s="256"/>
      <c r="BB950" s="256"/>
      <c r="BC950" s="256"/>
      <c r="BD950" s="256"/>
      <c r="BE950" s="256"/>
      <c r="BF950" s="256"/>
      <c r="BG950" s="256"/>
      <c r="BH950" s="256"/>
      <c r="BI950" s="256"/>
      <c r="BJ950" s="256"/>
      <c r="BK950" s="256"/>
      <c r="BL950" s="256"/>
      <c r="BM950" s="256"/>
      <c r="BN950" s="256"/>
      <c r="BO950" s="256"/>
      <c r="BP950" s="256"/>
      <c r="BQ950" s="256"/>
    </row>
    <row r="951" spans="1:69" s="255" customFormat="1" ht="12.75">
      <c r="A951" s="249">
        <v>2353.0846135089</v>
      </c>
      <c r="B951" s="252" t="s">
        <v>253</v>
      </c>
      <c r="C951" s="251" t="s">
        <v>469</v>
      </c>
      <c r="D951" s="249">
        <v>27.874000000000002</v>
      </c>
      <c r="E951" s="224">
        <v>54.221400000000003</v>
      </c>
      <c r="F951" s="224">
        <v>0.35311700000000001</v>
      </c>
      <c r="G951" s="224">
        <v>1.6303700000000001</v>
      </c>
      <c r="H951" s="224">
        <v>0.475022</v>
      </c>
      <c r="I951" s="224">
        <v>10.571300000000001</v>
      </c>
      <c r="J951" s="224">
        <v>0.201379</v>
      </c>
      <c r="K951" s="224">
        <v>29.177</v>
      </c>
      <c r="L951" s="224">
        <v>2.28851</v>
      </c>
      <c r="M951" s="224">
        <v>1.9559E-2</v>
      </c>
      <c r="N951" s="224">
        <v>98.937657000000016</v>
      </c>
      <c r="O951" s="276"/>
      <c r="P951" s="253">
        <v>1.9402708377164632</v>
      </c>
      <c r="Q951" s="253">
        <v>5.9729162283536752E-2</v>
      </c>
      <c r="R951" s="253">
        <v>9.0304671455569974E-3</v>
      </c>
      <c r="S951" s="253">
        <v>9.5023496058505071E-3</v>
      </c>
      <c r="T951" s="253">
        <v>1.3439427484322123E-2</v>
      </c>
      <c r="U951" s="253">
        <v>1.9611584957299755E-2</v>
      </c>
      <c r="V951" s="253">
        <v>0.15186431607841028</v>
      </c>
      <c r="W951" s="253">
        <v>0.79655185472856038</v>
      </c>
      <c r="X951" s="253">
        <v>0.75991834589510887</v>
      </c>
      <c r="Y951" s="253">
        <v>0.14488005920734903</v>
      </c>
      <c r="Z951" s="253">
        <v>6.1036770754485927E-3</v>
      </c>
      <c r="AA951" s="253">
        <v>8.7740901306750232E-2</v>
      </c>
      <c r="AB951" s="253">
        <v>1.3570165153432309E-3</v>
      </c>
      <c r="AC951" s="253">
        <f t="shared" si="47"/>
        <v>4</v>
      </c>
      <c r="AD951" s="249">
        <v>83.108097972283119</v>
      </c>
      <c r="AF951" s="224">
        <v>0.176371</v>
      </c>
      <c r="AG951" s="224">
        <v>7.9935400000000003</v>
      </c>
      <c r="AH951" s="224">
        <v>1.1380699999999999</v>
      </c>
      <c r="AI951" s="224">
        <v>5.2014100000000001</v>
      </c>
      <c r="AJ951" s="224">
        <v>0.56616699999999998</v>
      </c>
      <c r="AK951" s="224">
        <v>6.7374799999999997</v>
      </c>
      <c r="AL951" s="224">
        <v>0.21704399999999999</v>
      </c>
      <c r="AM951" s="224">
        <v>1.1870799999999999</v>
      </c>
      <c r="AN951" s="224">
        <v>39.809699999999999</v>
      </c>
      <c r="AO951" s="256"/>
      <c r="AP951" s="483" t="s">
        <v>437</v>
      </c>
      <c r="AQ951" s="252">
        <v>30</v>
      </c>
      <c r="AR951" s="252">
        <v>15</v>
      </c>
      <c r="AS951" s="256"/>
      <c r="AT951" s="256"/>
      <c r="AU951" s="256"/>
      <c r="AV951" s="256"/>
      <c r="AW951" s="256"/>
      <c r="AX951" s="256"/>
      <c r="AY951" s="256"/>
      <c r="AZ951" s="256"/>
      <c r="BA951" s="256"/>
      <c r="BB951" s="256"/>
      <c r="BC951" s="256"/>
      <c r="BD951" s="256"/>
      <c r="BE951" s="256"/>
      <c r="BF951" s="256"/>
      <c r="BG951" s="256"/>
      <c r="BH951" s="256"/>
      <c r="BI951" s="256"/>
      <c r="BJ951" s="256"/>
      <c r="BK951" s="256"/>
      <c r="BL951" s="256"/>
      <c r="BM951" s="256"/>
      <c r="BN951" s="256"/>
      <c r="BO951" s="256"/>
      <c r="BP951" s="256"/>
      <c r="BQ951" s="256"/>
    </row>
    <row r="952" spans="1:69" s="255" customFormat="1" ht="12.75">
      <c r="A952" s="249">
        <v>2353.0846135089</v>
      </c>
      <c r="B952" s="252" t="s">
        <v>253</v>
      </c>
      <c r="C952" s="251" t="s">
        <v>469</v>
      </c>
      <c r="D952" s="249">
        <v>30.974000000000004</v>
      </c>
      <c r="E952" s="224">
        <v>54.292999999999999</v>
      </c>
      <c r="F952" s="224">
        <v>0.28020600000000001</v>
      </c>
      <c r="G952" s="224">
        <v>1.64876</v>
      </c>
      <c r="H952" s="224">
        <v>0.50170800000000004</v>
      </c>
      <c r="I952" s="224">
        <v>10.5654</v>
      </c>
      <c r="J952" s="224">
        <v>0.22005</v>
      </c>
      <c r="K952" s="224">
        <v>29.078199999999999</v>
      </c>
      <c r="L952" s="224">
        <v>2.3063199999999999</v>
      </c>
      <c r="M952" s="224">
        <v>4.1641999999999998E-2</v>
      </c>
      <c r="N952" s="224">
        <v>98.935285999999991</v>
      </c>
      <c r="O952" s="276"/>
      <c r="P952" s="253">
        <v>1.9430931412818357</v>
      </c>
      <c r="Q952" s="253">
        <v>5.6906858718164255E-2</v>
      </c>
      <c r="R952" s="253">
        <v>1.2637666178267004E-2</v>
      </c>
      <c r="S952" s="253">
        <v>7.5413302342397792E-3</v>
      </c>
      <c r="T952" s="253">
        <v>1.4196334388928531E-2</v>
      </c>
      <c r="U952" s="253">
        <v>1.7879734391593516E-2</v>
      </c>
      <c r="V952" s="253">
        <v>0.15285969424723872</v>
      </c>
      <c r="W952" s="253">
        <v>0.79488524055973231</v>
      </c>
      <c r="X952" s="253">
        <v>0.75652210745154835</v>
      </c>
      <c r="Y952" s="253">
        <v>0.14548230629479192</v>
      </c>
      <c r="Z952" s="253">
        <v>6.6704770046358995E-3</v>
      </c>
      <c r="AA952" s="253">
        <v>8.8435572539920029E-2</v>
      </c>
      <c r="AB952" s="253">
        <v>2.8895367091038354E-3</v>
      </c>
      <c r="AC952" s="253">
        <f t="shared" si="47"/>
        <v>4</v>
      </c>
      <c r="AD952" s="249">
        <v>83.068279573211555</v>
      </c>
      <c r="AF952" s="224">
        <v>0.17623800000000001</v>
      </c>
      <c r="AG952" s="224">
        <v>10.115500000000001</v>
      </c>
      <c r="AH952" s="224">
        <v>1.1293500000000001</v>
      </c>
      <c r="AI952" s="224">
        <v>4.8891499999999999</v>
      </c>
      <c r="AJ952" s="224">
        <v>0.56633</v>
      </c>
      <c r="AK952" s="224">
        <v>6.1871700000000001</v>
      </c>
      <c r="AL952" s="224">
        <v>0.21746399999999999</v>
      </c>
      <c r="AM952" s="224">
        <v>1.18784</v>
      </c>
      <c r="AN952" s="224">
        <v>19.186399999999999</v>
      </c>
      <c r="AO952" s="256"/>
      <c r="AP952" s="483" t="s">
        <v>437</v>
      </c>
      <c r="AQ952" s="252">
        <v>30</v>
      </c>
      <c r="AR952" s="252">
        <v>15</v>
      </c>
      <c r="AS952" s="256"/>
      <c r="AT952" s="256"/>
      <c r="AU952" s="256"/>
      <c r="AV952" s="256"/>
      <c r="AW952" s="256"/>
      <c r="AX952" s="256"/>
      <c r="AY952" s="256"/>
      <c r="AZ952" s="256"/>
      <c r="BA952" s="256"/>
      <c r="BB952" s="256"/>
      <c r="BC952" s="256"/>
      <c r="BD952" s="256"/>
      <c r="BE952" s="256"/>
      <c r="BF952" s="256"/>
      <c r="BG952" s="256"/>
      <c r="BH952" s="256"/>
      <c r="BI952" s="256"/>
      <c r="BJ952" s="256"/>
      <c r="BK952" s="256"/>
      <c r="BL952" s="256"/>
      <c r="BM952" s="256"/>
      <c r="BN952" s="256"/>
      <c r="BO952" s="256"/>
      <c r="BP952" s="256"/>
      <c r="BQ952" s="256"/>
    </row>
    <row r="953" spans="1:69" s="255" customFormat="1" ht="12.75">
      <c r="A953" s="249">
        <v>2353.0846135089</v>
      </c>
      <c r="B953" s="252" t="s">
        <v>253</v>
      </c>
      <c r="C953" s="251" t="s">
        <v>469</v>
      </c>
      <c r="D953" s="249">
        <v>34.074000000000005</v>
      </c>
      <c r="E953" s="224">
        <v>54.204099999999997</v>
      </c>
      <c r="F953" s="224">
        <v>0.341082</v>
      </c>
      <c r="G953" s="224">
        <v>1.6588000000000001</v>
      </c>
      <c r="H953" s="224">
        <v>0.521092</v>
      </c>
      <c r="I953" s="224">
        <v>10.541600000000001</v>
      </c>
      <c r="J953" s="224">
        <v>0.207846</v>
      </c>
      <c r="K953" s="224">
        <v>29.152000000000001</v>
      </c>
      <c r="L953" s="224">
        <v>2.2651599999999998</v>
      </c>
      <c r="M953" s="224">
        <v>2.751E-2</v>
      </c>
      <c r="N953" s="224">
        <v>98.91919</v>
      </c>
      <c r="O953" s="276"/>
      <c r="P953" s="253">
        <v>1.9400448784549731</v>
      </c>
      <c r="Q953" s="253">
        <v>5.9955121545026913E-2</v>
      </c>
      <c r="R953" s="253">
        <v>1.0017700235894988E-2</v>
      </c>
      <c r="S953" s="253">
        <v>9.1803489374144599E-3</v>
      </c>
      <c r="T953" s="253">
        <v>1.474583803658386E-2</v>
      </c>
      <c r="U953" s="253">
        <v>1.8739934443718909E-2</v>
      </c>
      <c r="V953" s="253">
        <v>0.15179168419522351</v>
      </c>
      <c r="W953" s="253">
        <v>0.79552449415116411</v>
      </c>
      <c r="X953" s="253">
        <v>0.7599272400730599</v>
      </c>
      <c r="Y953" s="253">
        <v>0.14499947705519547</v>
      </c>
      <c r="Z953" s="253">
        <v>6.3009647318063829E-3</v>
      </c>
      <c r="AA953" s="253">
        <v>8.6863269093939807E-2</v>
      </c>
      <c r="AB953" s="253">
        <v>1.9090490459984194E-3</v>
      </c>
      <c r="AC953" s="253">
        <f t="shared" si="47"/>
        <v>3.9999999999999991</v>
      </c>
      <c r="AD953" s="249">
        <v>83.135542953758389</v>
      </c>
      <c r="AF953" s="224">
        <v>0.17640600000000001</v>
      </c>
      <c r="AG953" s="224">
        <v>8.4483200000000007</v>
      </c>
      <c r="AH953" s="224">
        <v>1.12416</v>
      </c>
      <c r="AI953" s="224">
        <v>4.8562799999999999</v>
      </c>
      <c r="AJ953" s="224">
        <v>0.56684500000000004</v>
      </c>
      <c r="AK953" s="224">
        <v>6.5665100000000001</v>
      </c>
      <c r="AL953" s="224">
        <v>0.21717800000000001</v>
      </c>
      <c r="AM953" s="224">
        <v>1.19695</v>
      </c>
      <c r="AN953" s="224">
        <v>28.383199999999999</v>
      </c>
      <c r="AO953" s="256"/>
      <c r="AP953" s="483" t="s">
        <v>437</v>
      </c>
      <c r="AQ953" s="252">
        <v>30</v>
      </c>
      <c r="AR953" s="252">
        <v>15</v>
      </c>
      <c r="AS953" s="256"/>
      <c r="AT953" s="256"/>
      <c r="AU953" s="256"/>
      <c r="AV953" s="256"/>
      <c r="AW953" s="256"/>
      <c r="AX953" s="256"/>
      <c r="AY953" s="256"/>
      <c r="AZ953" s="256"/>
      <c r="BA953" s="256"/>
      <c r="BB953" s="256"/>
      <c r="BC953" s="256"/>
      <c r="BD953" s="256"/>
      <c r="BE953" s="256"/>
      <c r="BF953" s="256"/>
      <c r="BG953" s="256"/>
      <c r="BH953" s="256"/>
      <c r="BI953" s="256"/>
      <c r="BJ953" s="256"/>
      <c r="BK953" s="256"/>
      <c r="BL953" s="256"/>
      <c r="BM953" s="256"/>
      <c r="BN953" s="256"/>
      <c r="BO953" s="256"/>
      <c r="BP953" s="256"/>
      <c r="BQ953" s="256"/>
    </row>
    <row r="954" spans="1:69" s="255" customFormat="1" ht="12.75">
      <c r="A954" s="249">
        <v>2353.0846135089</v>
      </c>
      <c r="B954" s="252" t="s">
        <v>253</v>
      </c>
      <c r="C954" s="251" t="s">
        <v>469</v>
      </c>
      <c r="D954" s="249">
        <v>37.174000000000007</v>
      </c>
      <c r="E954" s="224">
        <v>54.234299999999998</v>
      </c>
      <c r="F954" s="224">
        <v>0.35520499999999999</v>
      </c>
      <c r="G954" s="224">
        <v>1.7100599999999999</v>
      </c>
      <c r="H954" s="224">
        <v>0.47857699999999997</v>
      </c>
      <c r="I954" s="224">
        <v>10.605</v>
      </c>
      <c r="J954" s="224">
        <v>0.216779</v>
      </c>
      <c r="K954" s="224">
        <v>29.2332</v>
      </c>
      <c r="L954" s="224">
        <v>2.3020399999999999</v>
      </c>
      <c r="M954" s="224">
        <v>2.6970999999999998E-2</v>
      </c>
      <c r="N954" s="224">
        <v>99.162132</v>
      </c>
      <c r="O954" s="276"/>
      <c r="P954" s="253">
        <v>1.9361411193906677</v>
      </c>
      <c r="Q954" s="253">
        <v>6.3858880609332314E-2</v>
      </c>
      <c r="R954" s="253">
        <v>8.0909938681772431E-3</v>
      </c>
      <c r="S954" s="253">
        <v>9.5359241733710028E-3</v>
      </c>
      <c r="T954" s="253">
        <v>1.3507973732423061E-2</v>
      </c>
      <c r="U954" s="253">
        <v>2.5054903706907439E-2</v>
      </c>
      <c r="V954" s="253">
        <v>0.14895821773783488</v>
      </c>
      <c r="W954" s="253">
        <v>0.79485198678128655</v>
      </c>
      <c r="X954" s="253">
        <v>0.76092689763256638</v>
      </c>
      <c r="Y954" s="253">
        <v>0.14260052989125341</v>
      </c>
      <c r="Z954" s="253">
        <v>6.5548976849204438E-3</v>
      </c>
      <c r="AA954" s="253">
        <v>8.8050835746342412E-2</v>
      </c>
      <c r="AB954" s="253">
        <v>1.8668390449173556E-3</v>
      </c>
      <c r="AC954" s="253">
        <f t="shared" si="47"/>
        <v>3.9999999999999996</v>
      </c>
      <c r="AD954" s="249">
        <v>83.090423333203503</v>
      </c>
      <c r="AF954" s="224">
        <v>0.17641699999999999</v>
      </c>
      <c r="AG954" s="224">
        <v>8.1553500000000003</v>
      </c>
      <c r="AH954" s="224">
        <v>1.09857</v>
      </c>
      <c r="AI954" s="224">
        <v>5.13565</v>
      </c>
      <c r="AJ954" s="224">
        <v>0.56519699999999995</v>
      </c>
      <c r="AK954" s="224">
        <v>6.3041999999999998</v>
      </c>
      <c r="AL954" s="224">
        <v>0.21692400000000001</v>
      </c>
      <c r="AM954" s="224">
        <v>1.18587</v>
      </c>
      <c r="AN954" s="224">
        <v>29.3048</v>
      </c>
      <c r="AO954" s="256"/>
      <c r="AP954" s="483" t="s">
        <v>437</v>
      </c>
      <c r="AQ954" s="252">
        <v>30</v>
      </c>
      <c r="AR954" s="252">
        <v>15</v>
      </c>
      <c r="AS954" s="256"/>
      <c r="AT954" s="256"/>
      <c r="AU954" s="256"/>
      <c r="AV954" s="256"/>
      <c r="AW954" s="256"/>
      <c r="AX954" s="256"/>
      <c r="AY954" s="256"/>
      <c r="AZ954" s="256"/>
      <c r="BA954" s="256"/>
      <c r="BB954" s="256"/>
      <c r="BC954" s="256"/>
      <c r="BD954" s="256"/>
      <c r="BE954" s="256"/>
      <c r="BF954" s="256"/>
      <c r="BG954" s="256"/>
      <c r="BH954" s="256"/>
      <c r="BI954" s="256"/>
      <c r="BJ954" s="256"/>
      <c r="BK954" s="256"/>
      <c r="BL954" s="256"/>
      <c r="BM954" s="256"/>
      <c r="BN954" s="256"/>
      <c r="BO954" s="256"/>
      <c r="BP954" s="256"/>
      <c r="BQ954" s="256"/>
    </row>
    <row r="955" spans="1:69" s="255" customFormat="1" ht="12.75">
      <c r="A955" s="249">
        <v>2353.0846135089</v>
      </c>
      <c r="B955" s="252" t="s">
        <v>253</v>
      </c>
      <c r="C955" s="251" t="s">
        <v>469</v>
      </c>
      <c r="D955" s="249">
        <v>40.274000000000008</v>
      </c>
      <c r="E955" s="224">
        <v>54.322299999999998</v>
      </c>
      <c r="F955" s="224">
        <v>0.280746</v>
      </c>
      <c r="G955" s="224">
        <v>1.68519</v>
      </c>
      <c r="H955" s="224">
        <v>0.50948300000000002</v>
      </c>
      <c r="I955" s="224">
        <v>10.6487</v>
      </c>
      <c r="J955" s="224">
        <v>0.199626</v>
      </c>
      <c r="K955" s="224">
        <v>29.1188</v>
      </c>
      <c r="L955" s="224">
        <v>2.3333400000000002</v>
      </c>
      <c r="M955" s="224">
        <v>3.5791000000000003E-2</v>
      </c>
      <c r="N955" s="224">
        <v>99.133976000000018</v>
      </c>
      <c r="O955" s="276"/>
      <c r="P955" s="253">
        <v>1.9405081505307358</v>
      </c>
      <c r="Q955" s="253">
        <v>5.9491849469264224E-2</v>
      </c>
      <c r="R955" s="253">
        <v>1.1456438087703358E-2</v>
      </c>
      <c r="S955" s="253">
        <v>7.5417415957755663E-3</v>
      </c>
      <c r="T955" s="253">
        <v>1.4389391672417063E-2</v>
      </c>
      <c r="U955" s="253">
        <v>2.1041430832337227E-2</v>
      </c>
      <c r="V955" s="253">
        <v>0.15202733103091925</v>
      </c>
      <c r="W955" s="253">
        <v>0.79354366678084731</v>
      </c>
      <c r="X955" s="253">
        <v>0.75712617519807401</v>
      </c>
      <c r="Y955" s="253">
        <v>0.14505045719279819</v>
      </c>
      <c r="Z955" s="253">
        <v>6.0400448781249031E-3</v>
      </c>
      <c r="AA955" s="253">
        <v>8.9304428416259712E-2</v>
      </c>
      <c r="AB955" s="253">
        <v>2.4788943147431262E-3</v>
      </c>
      <c r="AC955" s="253">
        <f t="shared" si="47"/>
        <v>4</v>
      </c>
      <c r="AD955" s="249">
        <v>82.977253790223202</v>
      </c>
      <c r="AF955" s="224">
        <v>0.176228</v>
      </c>
      <c r="AG955" s="224">
        <v>10.118600000000001</v>
      </c>
      <c r="AH955" s="224">
        <v>1.1178600000000001</v>
      </c>
      <c r="AI955" s="224">
        <v>4.8814299999999999</v>
      </c>
      <c r="AJ955" s="224">
        <v>0.56417099999999998</v>
      </c>
      <c r="AK955" s="224">
        <v>6.8506499999999999</v>
      </c>
      <c r="AL955" s="224">
        <v>0.21746799999999999</v>
      </c>
      <c r="AM955" s="224">
        <v>1.1760999999999999</v>
      </c>
      <c r="AN955" s="224">
        <v>22.244800000000001</v>
      </c>
      <c r="AO955" s="256"/>
      <c r="AP955" s="483" t="s">
        <v>437</v>
      </c>
      <c r="AQ955" s="252">
        <v>30</v>
      </c>
      <c r="AR955" s="252">
        <v>15</v>
      </c>
      <c r="AS955" s="256"/>
      <c r="AT955" s="256"/>
      <c r="AU955" s="256"/>
      <c r="AV955" s="256"/>
      <c r="AW955" s="256"/>
      <c r="AX955" s="256"/>
      <c r="AY955" s="256"/>
      <c r="AZ955" s="256"/>
      <c r="BA955" s="256"/>
      <c r="BB955" s="256"/>
      <c r="BC955" s="256"/>
      <c r="BD955" s="256"/>
      <c r="BE955" s="256"/>
      <c r="BF955" s="256"/>
      <c r="BG955" s="256"/>
      <c r="BH955" s="256"/>
      <c r="BI955" s="256"/>
      <c r="BJ955" s="256"/>
      <c r="BK955" s="256"/>
      <c r="BL955" s="256"/>
      <c r="BM955" s="256"/>
      <c r="BN955" s="256"/>
      <c r="BO955" s="256"/>
      <c r="BP955" s="256"/>
      <c r="BQ955" s="256"/>
    </row>
    <row r="956" spans="1:69" s="255" customFormat="1" ht="12.75">
      <c r="A956" s="249">
        <v>2353.0846135089</v>
      </c>
      <c r="B956" s="252" t="s">
        <v>253</v>
      </c>
      <c r="C956" s="251" t="s">
        <v>469</v>
      </c>
      <c r="D956" s="249">
        <v>43.374000000000009</v>
      </c>
      <c r="E956" s="224">
        <v>54.302100000000003</v>
      </c>
      <c r="F956" s="224">
        <v>0.39831699999999998</v>
      </c>
      <c r="G956" s="224">
        <v>1.71519</v>
      </c>
      <c r="H956" s="224">
        <v>0.48819299999999999</v>
      </c>
      <c r="I956" s="224">
        <v>10.649699999999999</v>
      </c>
      <c r="J956" s="224">
        <v>0.21232799999999999</v>
      </c>
      <c r="K956" s="224">
        <v>29.181100000000001</v>
      </c>
      <c r="L956" s="224">
        <v>2.2905799999999998</v>
      </c>
      <c r="M956" s="224">
        <v>3.4097000000000002E-2</v>
      </c>
      <c r="N956" s="224">
        <v>99.271605000000008</v>
      </c>
      <c r="O956" s="276"/>
      <c r="P956" s="253">
        <v>1.9373278686745246</v>
      </c>
      <c r="Q956" s="253">
        <v>6.2672131325475444E-2</v>
      </c>
      <c r="R956" s="253">
        <v>9.4476596509283084E-3</v>
      </c>
      <c r="S956" s="253">
        <v>1.0686514815615222E-2</v>
      </c>
      <c r="T956" s="253">
        <v>1.3770619036527374E-2</v>
      </c>
      <c r="U956" s="253">
        <v>2.0439397119117686E-2</v>
      </c>
      <c r="V956" s="253">
        <v>0.15202826614312537</v>
      </c>
      <c r="W956" s="253">
        <v>0.79362754323468587</v>
      </c>
      <c r="X956" s="253">
        <v>0.75839028278859077</v>
      </c>
      <c r="Y956" s="253">
        <v>0.14527817328795661</v>
      </c>
      <c r="Z956" s="253">
        <v>6.4162238744041398E-3</v>
      </c>
      <c r="AA956" s="253">
        <v>8.7556745936721206E-2</v>
      </c>
      <c r="AB956" s="253">
        <v>2.3585741123272348E-3</v>
      </c>
      <c r="AC956" s="253">
        <f t="shared" si="47"/>
        <v>3.9999999999999996</v>
      </c>
      <c r="AD956" s="249">
        <v>83.006096283159906</v>
      </c>
      <c r="AF956" s="224">
        <v>0.17627599999999999</v>
      </c>
      <c r="AG956" s="224">
        <v>7.5217599999999996</v>
      </c>
      <c r="AH956" s="224">
        <v>1.1031</v>
      </c>
      <c r="AI956" s="224">
        <v>5.0128399999999997</v>
      </c>
      <c r="AJ956" s="224">
        <v>0.56331399999999998</v>
      </c>
      <c r="AK956" s="224">
        <v>6.4059900000000001</v>
      </c>
      <c r="AL956" s="224">
        <v>0.217169</v>
      </c>
      <c r="AM956" s="224">
        <v>1.1897599999999999</v>
      </c>
      <c r="AN956" s="224">
        <v>23.0626</v>
      </c>
      <c r="AO956" s="256"/>
      <c r="AP956" s="483" t="s">
        <v>437</v>
      </c>
      <c r="AQ956" s="252">
        <v>30</v>
      </c>
      <c r="AR956" s="252">
        <v>15</v>
      </c>
      <c r="AS956" s="256"/>
      <c r="AT956" s="256"/>
      <c r="AU956" s="256"/>
      <c r="AV956" s="256"/>
      <c r="AW956" s="256"/>
      <c r="AX956" s="256"/>
      <c r="AY956" s="256"/>
      <c r="AZ956" s="256"/>
      <c r="BA956" s="256"/>
      <c r="BB956" s="256"/>
      <c r="BC956" s="256"/>
      <c r="BD956" s="256"/>
      <c r="BE956" s="256"/>
      <c r="BF956" s="256"/>
      <c r="BG956" s="256"/>
      <c r="BH956" s="256"/>
      <c r="BI956" s="256"/>
      <c r="BJ956" s="256"/>
      <c r="BK956" s="256"/>
      <c r="BL956" s="256"/>
      <c r="BM956" s="256"/>
      <c r="BN956" s="256"/>
      <c r="BO956" s="256"/>
      <c r="BP956" s="256"/>
      <c r="BQ956" s="256"/>
    </row>
    <row r="957" spans="1:69" s="255" customFormat="1" ht="12.75">
      <c r="A957" s="249">
        <v>2353.0846135089</v>
      </c>
      <c r="B957" s="252" t="s">
        <v>253</v>
      </c>
      <c r="C957" s="251" t="s">
        <v>469</v>
      </c>
      <c r="D957" s="249">
        <v>46.474000000000011</v>
      </c>
      <c r="E957" s="224">
        <v>54.1982</v>
      </c>
      <c r="F957" s="224">
        <v>0.33434000000000003</v>
      </c>
      <c r="G957" s="224">
        <v>1.68709</v>
      </c>
      <c r="H957" s="224">
        <v>0.45061299999999999</v>
      </c>
      <c r="I957" s="224">
        <v>10.5816</v>
      </c>
      <c r="J957" s="224">
        <v>0.21757599999999999</v>
      </c>
      <c r="K957" s="224">
        <v>29.008700000000001</v>
      </c>
      <c r="L957" s="224">
        <v>2.2898100000000001</v>
      </c>
      <c r="M957" s="224">
        <v>3.9491999999999999E-2</v>
      </c>
      <c r="N957" s="224">
        <v>98.807420999999991</v>
      </c>
      <c r="O957" s="276"/>
      <c r="P957" s="253">
        <v>1.9425390298390752</v>
      </c>
      <c r="Q957" s="253">
        <v>5.7460970160924774E-2</v>
      </c>
      <c r="R957" s="253">
        <v>1.380445232452665E-2</v>
      </c>
      <c r="S957" s="253">
        <v>9.0114354792242383E-3</v>
      </c>
      <c r="T957" s="253">
        <v>1.2769209786786676E-2</v>
      </c>
      <c r="U957" s="253">
        <v>1.5608795795834851E-2</v>
      </c>
      <c r="V957" s="253">
        <v>0.15453374989599458</v>
      </c>
      <c r="W957" s="253">
        <v>0.79427235671763352</v>
      </c>
      <c r="X957" s="253">
        <v>0.75569196911026881</v>
      </c>
      <c r="Y957" s="253">
        <v>0.1470275438459123</v>
      </c>
      <c r="Z957" s="253">
        <v>6.6051337726447338E-3</v>
      </c>
      <c r="AA957" s="253">
        <v>8.7930994566502205E-2</v>
      </c>
      <c r="AB957" s="253">
        <v>2.7443587046718852E-3</v>
      </c>
      <c r="AC957" s="253">
        <f t="shared" si="47"/>
        <v>4</v>
      </c>
      <c r="AD957" s="249">
        <v>83.013001799571583</v>
      </c>
      <c r="AF957" s="224">
        <v>0.176422</v>
      </c>
      <c r="AG957" s="224">
        <v>8.5365800000000007</v>
      </c>
      <c r="AH957" s="224">
        <v>1.11781</v>
      </c>
      <c r="AI957" s="224">
        <v>5.3850600000000002</v>
      </c>
      <c r="AJ957" s="224">
        <v>0.56553299999999995</v>
      </c>
      <c r="AK957" s="224">
        <v>6.2819900000000004</v>
      </c>
      <c r="AL957" s="224">
        <v>0.21782899999999999</v>
      </c>
      <c r="AM957" s="224">
        <v>1.1973199999999999</v>
      </c>
      <c r="AN957" s="224">
        <v>20.391200000000001</v>
      </c>
      <c r="AO957" s="256"/>
      <c r="AP957" s="483" t="s">
        <v>437</v>
      </c>
      <c r="AQ957" s="252">
        <v>30</v>
      </c>
      <c r="AR957" s="252">
        <v>15</v>
      </c>
      <c r="AS957" s="256"/>
      <c r="AT957" s="256"/>
      <c r="AU957" s="256"/>
      <c r="AV957" s="256"/>
      <c r="AW957" s="256"/>
      <c r="AX957" s="256"/>
      <c r="AY957" s="256"/>
      <c r="AZ957" s="256"/>
      <c r="BA957" s="256"/>
      <c r="BB957" s="256"/>
      <c r="BC957" s="256"/>
      <c r="BD957" s="256"/>
      <c r="BE957" s="256"/>
      <c r="BF957" s="256"/>
      <c r="BG957" s="256"/>
      <c r="BH957" s="256"/>
      <c r="BI957" s="256"/>
      <c r="BJ957" s="256"/>
      <c r="BK957" s="256"/>
      <c r="BL957" s="256"/>
      <c r="BM957" s="256"/>
      <c r="BN957" s="256"/>
      <c r="BO957" s="256"/>
      <c r="BP957" s="256"/>
      <c r="BQ957" s="256"/>
    </row>
    <row r="958" spans="1:69" s="255" customFormat="1" ht="12.75">
      <c r="A958" s="249">
        <v>2353.0846135089</v>
      </c>
      <c r="B958" s="252" t="s">
        <v>253</v>
      </c>
      <c r="C958" s="251" t="s">
        <v>469</v>
      </c>
      <c r="D958" s="249">
        <v>49.574000000000012</v>
      </c>
      <c r="E958" s="224">
        <v>54.277299999999997</v>
      </c>
      <c r="F958" s="224">
        <v>0.31805699999999998</v>
      </c>
      <c r="G958" s="224">
        <v>1.6714</v>
      </c>
      <c r="H958" s="224">
        <v>0.563473</v>
      </c>
      <c r="I958" s="224">
        <v>10.6335</v>
      </c>
      <c r="J958" s="224">
        <v>0.20039299999999999</v>
      </c>
      <c r="K958" s="224">
        <v>28.9984</v>
      </c>
      <c r="L958" s="224">
        <v>2.2633299999999998</v>
      </c>
      <c r="M958" s="224">
        <v>3.3561000000000001E-2</v>
      </c>
      <c r="N958" s="224">
        <v>98.95941400000001</v>
      </c>
      <c r="O958" s="276"/>
      <c r="P958" s="253">
        <v>1.9434373435893135</v>
      </c>
      <c r="Q958" s="253">
        <v>5.6562656410686474E-2</v>
      </c>
      <c r="R958" s="253">
        <v>1.3969705668107846E-2</v>
      </c>
      <c r="S958" s="253">
        <v>8.5640267514396247E-3</v>
      </c>
      <c r="T958" s="253">
        <v>1.595147448735695E-2</v>
      </c>
      <c r="U958" s="253">
        <v>1.1843305458222986E-2</v>
      </c>
      <c r="V958" s="253">
        <v>0.15699439408388846</v>
      </c>
      <c r="W958" s="253">
        <v>0.79267709355098459</v>
      </c>
      <c r="X958" s="253">
        <v>0.75519435513192112</v>
      </c>
      <c r="Y958" s="253">
        <v>0.1495707156975932</v>
      </c>
      <c r="Z958" s="253">
        <v>6.0774387973673225E-3</v>
      </c>
      <c r="AA958" s="253">
        <v>8.6827607667237267E-2</v>
      </c>
      <c r="AB958" s="253">
        <v>2.3298827058811228E-3</v>
      </c>
      <c r="AC958" s="253">
        <f t="shared" si="47"/>
        <v>4</v>
      </c>
      <c r="AD958" s="249">
        <v>82.938870991703084</v>
      </c>
      <c r="AF958" s="224">
        <v>0.176288</v>
      </c>
      <c r="AG958" s="224">
        <v>8.7872800000000009</v>
      </c>
      <c r="AH958" s="224">
        <v>1.1202300000000001</v>
      </c>
      <c r="AI958" s="224">
        <v>4.6235999999999997</v>
      </c>
      <c r="AJ958" s="224">
        <v>0.56421200000000005</v>
      </c>
      <c r="AK958" s="224">
        <v>6.9917800000000003</v>
      </c>
      <c r="AL958" s="224">
        <v>0.21787799999999999</v>
      </c>
      <c r="AM958" s="224">
        <v>1.19774</v>
      </c>
      <c r="AN958" s="224">
        <v>23.679500000000001</v>
      </c>
      <c r="AO958" s="256"/>
      <c r="AP958" s="483" t="s">
        <v>437</v>
      </c>
      <c r="AQ958" s="252">
        <v>30</v>
      </c>
      <c r="AR958" s="252">
        <v>15</v>
      </c>
      <c r="AS958" s="256"/>
      <c r="AT958" s="256"/>
      <c r="AU958" s="256"/>
      <c r="AV958" s="256"/>
      <c r="AW958" s="256"/>
      <c r="AX958" s="256"/>
      <c r="AY958" s="256"/>
      <c r="AZ958" s="256"/>
      <c r="BA958" s="256"/>
      <c r="BB958" s="256"/>
      <c r="BC958" s="256"/>
      <c r="BD958" s="256"/>
      <c r="BE958" s="256"/>
      <c r="BF958" s="256"/>
      <c r="BG958" s="256"/>
      <c r="BH958" s="256"/>
      <c r="BI958" s="256"/>
      <c r="BJ958" s="256"/>
      <c r="BK958" s="256"/>
      <c r="BL958" s="256"/>
      <c r="BM958" s="256"/>
      <c r="BN958" s="256"/>
      <c r="BO958" s="256"/>
      <c r="BP958" s="256"/>
      <c r="BQ958" s="256"/>
    </row>
    <row r="959" spans="1:69" s="255" customFormat="1" ht="12.75">
      <c r="A959" s="249">
        <v>2353.0846135089</v>
      </c>
      <c r="B959" s="252" t="s">
        <v>253</v>
      </c>
      <c r="C959" s="251" t="s">
        <v>469</v>
      </c>
      <c r="D959" s="249">
        <v>52.674000000000014</v>
      </c>
      <c r="E959" s="224">
        <v>54.172600000000003</v>
      </c>
      <c r="F959" s="224">
        <v>0.36362699999999998</v>
      </c>
      <c r="G959" s="224">
        <v>1.6932499999999999</v>
      </c>
      <c r="H959" s="224">
        <v>0.50191200000000002</v>
      </c>
      <c r="I959" s="224">
        <v>10.793200000000001</v>
      </c>
      <c r="J959" s="224">
        <v>0.19000300000000001</v>
      </c>
      <c r="K959" s="224">
        <v>28.9741</v>
      </c>
      <c r="L959" s="224">
        <v>2.2822800000000001</v>
      </c>
      <c r="M959" s="224">
        <v>3.6468E-2</v>
      </c>
      <c r="N959" s="224">
        <v>99.007440000000003</v>
      </c>
      <c r="O959" s="276"/>
      <c r="P959" s="253">
        <v>1.9393218950008353</v>
      </c>
      <c r="Q959" s="253">
        <v>6.0678104999164706E-2</v>
      </c>
      <c r="R959" s="253">
        <v>1.0762813196242949E-2</v>
      </c>
      <c r="S959" s="253">
        <v>9.7891975507545682E-3</v>
      </c>
      <c r="T959" s="253">
        <v>1.4206045946581303E-2</v>
      </c>
      <c r="U959" s="253">
        <v>1.8662065688072715E-2</v>
      </c>
      <c r="V959" s="253">
        <v>0.1557221255338522</v>
      </c>
      <c r="W959" s="253">
        <v>0.79085775208449594</v>
      </c>
      <c r="X959" s="253">
        <v>0.75542432134911786</v>
      </c>
      <c r="Y959" s="253">
        <v>0.14874518292372266</v>
      </c>
      <c r="Z959" s="253">
        <v>5.7612459806978544E-3</v>
      </c>
      <c r="AA959" s="253">
        <v>8.7538034813221213E-2</v>
      </c>
      <c r="AB959" s="253">
        <v>2.5312149332404441E-3</v>
      </c>
      <c r="AC959" s="253">
        <f t="shared" si="47"/>
        <v>3.9999999999999996</v>
      </c>
      <c r="AD959" s="249">
        <v>82.714914121015241</v>
      </c>
      <c r="AF959" s="224">
        <v>0.17646999999999999</v>
      </c>
      <c r="AG959" s="224">
        <v>7.6343899999999998</v>
      </c>
      <c r="AH959" s="224">
        <v>1.10754</v>
      </c>
      <c r="AI959" s="224">
        <v>4.9718299999999997</v>
      </c>
      <c r="AJ959" s="224">
        <v>0.55990600000000001</v>
      </c>
      <c r="AK959" s="224">
        <v>7.2202200000000003</v>
      </c>
      <c r="AL959" s="224">
        <v>0.21812899999999999</v>
      </c>
      <c r="AM959" s="224">
        <v>1.19032</v>
      </c>
      <c r="AN959" s="224">
        <v>21.200399999999998</v>
      </c>
      <c r="AO959" s="256"/>
      <c r="AP959" s="483" t="s">
        <v>437</v>
      </c>
      <c r="AQ959" s="252">
        <v>30</v>
      </c>
      <c r="AR959" s="252">
        <v>15</v>
      </c>
      <c r="AS959" s="256"/>
      <c r="AT959" s="256"/>
      <c r="AU959" s="256"/>
      <c r="AV959" s="256"/>
      <c r="AW959" s="256"/>
      <c r="AX959" s="256"/>
      <c r="AY959" s="256"/>
      <c r="AZ959" s="256"/>
      <c r="BA959" s="256"/>
      <c r="BB959" s="256"/>
      <c r="BC959" s="256"/>
      <c r="BD959" s="256"/>
      <c r="BE959" s="256"/>
      <c r="BF959" s="256"/>
      <c r="BG959" s="256"/>
      <c r="BH959" s="256"/>
      <c r="BI959" s="256"/>
      <c r="BJ959" s="256"/>
      <c r="BK959" s="256"/>
      <c r="BL959" s="256"/>
      <c r="BM959" s="256"/>
      <c r="BN959" s="256"/>
      <c r="BO959" s="256"/>
      <c r="BP959" s="256"/>
      <c r="BQ959" s="256"/>
    </row>
    <row r="960" spans="1:69" s="255" customFormat="1" ht="12.75">
      <c r="A960" s="249">
        <v>2353.0846135089</v>
      </c>
      <c r="B960" s="252" t="s">
        <v>253</v>
      </c>
      <c r="C960" s="251" t="s">
        <v>469</v>
      </c>
      <c r="D960" s="249">
        <v>55.774000000000015</v>
      </c>
      <c r="E960" s="224">
        <v>54.427</v>
      </c>
      <c r="F960" s="224">
        <v>0.32316600000000001</v>
      </c>
      <c r="G960" s="224">
        <v>1.7361599999999999</v>
      </c>
      <c r="H960" s="224">
        <v>0.46173599999999998</v>
      </c>
      <c r="I960" s="224">
        <v>10.669499999999999</v>
      </c>
      <c r="J960" s="224">
        <v>0.21649599999999999</v>
      </c>
      <c r="K960" s="224">
        <v>29.031400000000001</v>
      </c>
      <c r="L960" s="224">
        <v>2.3214399999999999</v>
      </c>
      <c r="M960" s="224">
        <v>4.3875999999999998E-2</v>
      </c>
      <c r="N960" s="224">
        <v>99.230773999999997</v>
      </c>
      <c r="O960" s="276"/>
      <c r="P960" s="253">
        <v>1.9431508583739501</v>
      </c>
      <c r="Q960" s="253">
        <v>5.6849141626049926E-2</v>
      </c>
      <c r="R960" s="253">
        <v>1.6203780220371389E-2</v>
      </c>
      <c r="S960" s="253">
        <v>8.6763793878874944E-3</v>
      </c>
      <c r="T960" s="253">
        <v>1.3033506515818092E-2</v>
      </c>
      <c r="U960" s="253">
        <v>1.3296244473208318E-2</v>
      </c>
      <c r="V960" s="253">
        <v>0.15652331008539583</v>
      </c>
      <c r="W960" s="253">
        <v>0.79226677931731881</v>
      </c>
      <c r="X960" s="253">
        <v>0.75287610826751061</v>
      </c>
      <c r="Y960" s="253">
        <v>0.14874113572171282</v>
      </c>
      <c r="Z960" s="253">
        <v>6.5467798628796089E-3</v>
      </c>
      <c r="AA960" s="253">
        <v>8.8798827788774404E-2</v>
      </c>
      <c r="AB960" s="253">
        <v>3.0371483591224925E-3</v>
      </c>
      <c r="AC960" s="253">
        <f t="shared" si="47"/>
        <v>4.0000000000000009</v>
      </c>
      <c r="AD960" s="249">
        <v>82.907116020819956</v>
      </c>
      <c r="AF960" s="224">
        <v>0.17608199999999999</v>
      </c>
      <c r="AG960" s="224">
        <v>8.6886200000000002</v>
      </c>
      <c r="AH960" s="224">
        <v>1.09667</v>
      </c>
      <c r="AI960" s="224">
        <v>5.4580599999999997</v>
      </c>
      <c r="AJ960" s="224">
        <v>0.56340500000000004</v>
      </c>
      <c r="AK960" s="224">
        <v>6.4761800000000003</v>
      </c>
      <c r="AL960" s="224">
        <v>0.217892</v>
      </c>
      <c r="AM960" s="224">
        <v>1.1771799999999999</v>
      </c>
      <c r="AN960" s="224">
        <v>17.9116</v>
      </c>
      <c r="AO960" s="256"/>
      <c r="AP960" s="483" t="s">
        <v>437</v>
      </c>
      <c r="AQ960" s="252">
        <v>30</v>
      </c>
      <c r="AR960" s="252">
        <v>15</v>
      </c>
      <c r="AS960" s="256"/>
      <c r="AT960" s="256"/>
      <c r="AU960" s="256"/>
      <c r="AV960" s="256"/>
      <c r="AW960" s="256"/>
      <c r="AX960" s="256"/>
      <c r="AY960" s="256"/>
      <c r="AZ960" s="256"/>
      <c r="BA960" s="256"/>
      <c r="BB960" s="256"/>
      <c r="BC960" s="256"/>
      <c r="BD960" s="256"/>
      <c r="BE960" s="256"/>
      <c r="BF960" s="256"/>
      <c r="BG960" s="256"/>
      <c r="BH960" s="256"/>
      <c r="BI960" s="256"/>
      <c r="BJ960" s="256"/>
      <c r="BK960" s="256"/>
      <c r="BL960" s="256"/>
      <c r="BM960" s="256"/>
      <c r="BN960" s="256"/>
      <c r="BO960" s="256"/>
      <c r="BP960" s="256"/>
      <c r="BQ960" s="256"/>
    </row>
    <row r="961" spans="1:69" s="255" customFormat="1" ht="12.75">
      <c r="A961" s="249">
        <v>2353.0846135089</v>
      </c>
      <c r="B961" s="252" t="s">
        <v>253</v>
      </c>
      <c r="C961" s="251" t="s">
        <v>469</v>
      </c>
      <c r="D961" s="249">
        <v>58.874000000000017</v>
      </c>
      <c r="E961" s="224">
        <v>53.622599999999998</v>
      </c>
      <c r="F961" s="224">
        <v>0.34750199999999998</v>
      </c>
      <c r="G961" s="224">
        <v>1.8977999999999999</v>
      </c>
      <c r="H961" s="224">
        <v>0.49646800000000002</v>
      </c>
      <c r="I961" s="224">
        <v>11.156700000000001</v>
      </c>
      <c r="J961" s="224">
        <v>0.239592</v>
      </c>
      <c r="K961" s="224">
        <v>28.5975</v>
      </c>
      <c r="L961" s="224">
        <v>2.2626400000000002</v>
      </c>
      <c r="M961" s="224">
        <v>2.8017E-2</v>
      </c>
      <c r="N961" s="224">
        <v>98.648819000000003</v>
      </c>
      <c r="O961" s="276"/>
      <c r="P961" s="253">
        <v>1.9296179125528119</v>
      </c>
      <c r="Q961" s="253">
        <v>7.0382087447188102E-2</v>
      </c>
      <c r="R961" s="253">
        <v>1.0105631442225871E-2</v>
      </c>
      <c r="S961" s="253">
        <v>9.4037594628477248E-3</v>
      </c>
      <c r="T961" s="253">
        <v>1.4125054443112692E-2</v>
      </c>
      <c r="U961" s="253">
        <v>2.9298635875353085E-2</v>
      </c>
      <c r="V961" s="253">
        <v>0.15601923471216966</v>
      </c>
      <c r="W961" s="253">
        <v>0.78104768406429048</v>
      </c>
      <c r="X961" s="253">
        <v>0.75307491814038829</v>
      </c>
      <c r="Y961" s="253">
        <v>0.15043149708580644</v>
      </c>
      <c r="Z961" s="253">
        <v>7.3026671496946643E-3</v>
      </c>
      <c r="AA961" s="253">
        <v>8.7236164384912995E-2</v>
      </c>
      <c r="AB961" s="253">
        <v>1.9547532391976782E-3</v>
      </c>
      <c r="AC961" s="253">
        <f t="shared" si="47"/>
        <v>4</v>
      </c>
      <c r="AD961" s="249">
        <v>82.04425901441617</v>
      </c>
      <c r="AF961" s="224">
        <v>0.17749000000000001</v>
      </c>
      <c r="AG961" s="224">
        <v>8.4562600000000003</v>
      </c>
      <c r="AH961" s="224">
        <v>1.0393699999999999</v>
      </c>
      <c r="AI961" s="224">
        <v>5.1915399999999998</v>
      </c>
      <c r="AJ961" s="224">
        <v>0.550728</v>
      </c>
      <c r="AK961" s="224">
        <v>5.8197200000000002</v>
      </c>
      <c r="AL961" s="224">
        <v>0.21982199999999999</v>
      </c>
      <c r="AM961" s="224">
        <v>1.19391</v>
      </c>
      <c r="AN961" s="224">
        <v>28.346699999999998</v>
      </c>
      <c r="AO961" s="256"/>
      <c r="AP961" s="483" t="s">
        <v>437</v>
      </c>
      <c r="AQ961" s="252">
        <v>30</v>
      </c>
      <c r="AR961" s="252">
        <v>15</v>
      </c>
      <c r="AS961" s="256"/>
      <c r="AT961" s="256"/>
      <c r="AU961" s="256"/>
      <c r="AV961" s="256"/>
      <c r="AW961" s="256"/>
      <c r="AX961" s="256"/>
      <c r="AY961" s="256"/>
      <c r="AZ961" s="256"/>
      <c r="BA961" s="256"/>
      <c r="BB961" s="256"/>
      <c r="BC961" s="256"/>
      <c r="BD961" s="256"/>
      <c r="BE961" s="256"/>
      <c r="BF961" s="256"/>
      <c r="BG961" s="256"/>
      <c r="BH961" s="256"/>
      <c r="BI961" s="256"/>
      <c r="BJ961" s="256"/>
      <c r="BK961" s="256"/>
      <c r="BL961" s="256"/>
      <c r="BM961" s="256"/>
      <c r="BN961" s="256"/>
      <c r="BO961" s="256"/>
      <c r="BP961" s="256"/>
      <c r="BQ961" s="256"/>
    </row>
    <row r="962" spans="1:69" s="255" customFormat="1" ht="12.75">
      <c r="A962" s="249">
        <v>2353.0846135089</v>
      </c>
      <c r="B962" s="252" t="s">
        <v>253</v>
      </c>
      <c r="C962" s="251" t="s">
        <v>469</v>
      </c>
      <c r="D962" s="249">
        <v>61.974000000000018</v>
      </c>
      <c r="E962" s="224">
        <v>53.861899999999999</v>
      </c>
      <c r="F962" s="224">
        <v>0.38787300000000002</v>
      </c>
      <c r="G962" s="224">
        <v>1.8268500000000001</v>
      </c>
      <c r="H962" s="224">
        <v>0.48466500000000001</v>
      </c>
      <c r="I962" s="224">
        <v>11.204800000000001</v>
      </c>
      <c r="J962" s="224">
        <v>0.230241</v>
      </c>
      <c r="K962" s="224">
        <v>28.668399999999998</v>
      </c>
      <c r="L962" s="224">
        <v>2.3280400000000001</v>
      </c>
      <c r="M962" s="224">
        <v>2.6401000000000001E-2</v>
      </c>
      <c r="N962" s="224">
        <v>99.019170000000003</v>
      </c>
      <c r="O962" s="276"/>
      <c r="P962" s="253">
        <v>1.9315972318060108</v>
      </c>
      <c r="Q962" s="253">
        <v>6.8402768193989161E-2</v>
      </c>
      <c r="R962" s="253">
        <v>8.810781285670366E-3</v>
      </c>
      <c r="S962" s="253">
        <v>1.0460325609886658E-2</v>
      </c>
      <c r="T962" s="253">
        <v>1.3742064369506875E-2</v>
      </c>
      <c r="U962" s="253">
        <v>2.6764973142515913E-2</v>
      </c>
      <c r="V962" s="253">
        <v>0.15787146284012005</v>
      </c>
      <c r="W962" s="253">
        <v>0.78235039275230045</v>
      </c>
      <c r="X962" s="253">
        <v>0.75031342883128926</v>
      </c>
      <c r="Y962" s="253">
        <v>0.15140668387915707</v>
      </c>
      <c r="Z962" s="253">
        <v>6.9936405486550135E-3</v>
      </c>
      <c r="AA962" s="253">
        <v>8.9450544917420688E-2</v>
      </c>
      <c r="AB962" s="253">
        <v>1.8357018234780294E-3</v>
      </c>
      <c r="AC962" s="253">
        <f t="shared" si="47"/>
        <v>4.0000000000000009</v>
      </c>
      <c r="AD962" s="249">
        <v>82.017345127327729</v>
      </c>
      <c r="AF962" s="224">
        <v>0.17698</v>
      </c>
      <c r="AG962" s="224">
        <v>7.7607600000000003</v>
      </c>
      <c r="AH962" s="224">
        <v>1.0607800000000001</v>
      </c>
      <c r="AI962" s="224">
        <v>5.3245399999999998</v>
      </c>
      <c r="AJ962" s="224">
        <v>0.549203</v>
      </c>
      <c r="AK962" s="224">
        <v>5.9803899999999999</v>
      </c>
      <c r="AL962" s="224">
        <v>0.21851300000000001</v>
      </c>
      <c r="AM962" s="224">
        <v>1.1792899999999999</v>
      </c>
      <c r="AN962" s="224">
        <v>29.844999999999999</v>
      </c>
      <c r="AO962" s="256"/>
      <c r="AP962" s="483" t="s">
        <v>437</v>
      </c>
      <c r="AQ962" s="252">
        <v>30</v>
      </c>
      <c r="AR962" s="252">
        <v>15</v>
      </c>
      <c r="AS962" s="256"/>
      <c r="AT962" s="256"/>
      <c r="AU962" s="256"/>
      <c r="AV962" s="256"/>
      <c r="AW962" s="256"/>
      <c r="AX962" s="256"/>
      <c r="AY962" s="256"/>
      <c r="AZ962" s="256"/>
      <c r="BA962" s="256"/>
      <c r="BB962" s="256"/>
      <c r="BC962" s="256"/>
      <c r="BD962" s="256"/>
      <c r="BE962" s="256"/>
      <c r="BF962" s="256"/>
      <c r="BG962" s="256"/>
      <c r="BH962" s="256"/>
      <c r="BI962" s="256"/>
      <c r="BJ962" s="256"/>
      <c r="BK962" s="256"/>
      <c r="BL962" s="256"/>
      <c r="BM962" s="256"/>
      <c r="BN962" s="256"/>
      <c r="BO962" s="256"/>
      <c r="BP962" s="256"/>
      <c r="BQ962" s="256"/>
    </row>
    <row r="963" spans="1:69" s="255" customFormat="1" ht="12.75">
      <c r="A963" s="249">
        <v>2353.0846135089</v>
      </c>
      <c r="B963" s="252" t="s">
        <v>253</v>
      </c>
      <c r="C963" s="251" t="s">
        <v>469</v>
      </c>
      <c r="D963" s="249">
        <v>65.074000000000012</v>
      </c>
      <c r="E963" s="224">
        <v>53.778599999999997</v>
      </c>
      <c r="F963" s="224">
        <v>0.39120199999999999</v>
      </c>
      <c r="G963" s="224">
        <v>1.9269099999999999</v>
      </c>
      <c r="H963" s="224">
        <v>0.57427799999999996</v>
      </c>
      <c r="I963" s="224">
        <v>11.2324</v>
      </c>
      <c r="J963" s="224">
        <v>0.218144</v>
      </c>
      <c r="K963" s="224">
        <v>28.5901</v>
      </c>
      <c r="L963" s="224">
        <v>2.2902900000000002</v>
      </c>
      <c r="M963" s="224">
        <v>3.0401000000000001E-2</v>
      </c>
      <c r="N963" s="224">
        <v>99.032325</v>
      </c>
      <c r="O963" s="276"/>
      <c r="P963" s="253">
        <v>1.9291045650762315</v>
      </c>
      <c r="Q963" s="253">
        <v>7.0895434923768486E-2</v>
      </c>
      <c r="R963" s="253">
        <v>1.0568133470540086E-2</v>
      </c>
      <c r="S963" s="253">
        <v>1.055280935119661E-2</v>
      </c>
      <c r="T963" s="253">
        <v>1.6287104049294007E-2</v>
      </c>
      <c r="U963" s="253">
        <v>2.5048948774298196E-2</v>
      </c>
      <c r="V963" s="253">
        <v>0.1588607907701689</v>
      </c>
      <c r="W963" s="253">
        <v>0.77868221358450218</v>
      </c>
      <c r="X963" s="253">
        <v>0.75018756691431498</v>
      </c>
      <c r="Y963" s="253">
        <v>0.15304753085004713</v>
      </c>
      <c r="Z963" s="253">
        <v>6.6278899402115966E-3</v>
      </c>
      <c r="AA963" s="253">
        <v>8.8022642222668993E-2</v>
      </c>
      <c r="AB963" s="253">
        <v>2.1143700727573825E-3</v>
      </c>
      <c r="AC963" s="253">
        <f t="shared" si="47"/>
        <v>3.9999999999999991</v>
      </c>
      <c r="AD963" s="249">
        <v>81.940594642296347</v>
      </c>
      <c r="AF963" s="224">
        <v>0.177228</v>
      </c>
      <c r="AG963" s="224">
        <v>7.5463500000000003</v>
      </c>
      <c r="AH963" s="224">
        <v>1.02956</v>
      </c>
      <c r="AI963" s="224">
        <v>4.3979999999999997</v>
      </c>
      <c r="AJ963" s="224">
        <v>0.54838200000000004</v>
      </c>
      <c r="AK963" s="224">
        <v>6.3307000000000002</v>
      </c>
      <c r="AL963" s="224">
        <v>0.21993099999999999</v>
      </c>
      <c r="AM963" s="224">
        <v>1.1894400000000001</v>
      </c>
      <c r="AN963" s="224">
        <v>25.932500000000001</v>
      </c>
      <c r="AO963" s="256"/>
      <c r="AP963" s="483" t="s">
        <v>437</v>
      </c>
      <c r="AQ963" s="252">
        <v>30</v>
      </c>
      <c r="AR963" s="252">
        <v>15</v>
      </c>
      <c r="AS963" s="256"/>
      <c r="AT963" s="256"/>
      <c r="AU963" s="256"/>
      <c r="AV963" s="256"/>
      <c r="AW963" s="256"/>
      <c r="AX963" s="256"/>
      <c r="AY963" s="256"/>
      <c r="AZ963" s="256"/>
      <c r="BA963" s="256"/>
      <c r="BB963" s="256"/>
      <c r="BC963" s="256"/>
      <c r="BD963" s="256"/>
      <c r="BE963" s="256"/>
      <c r="BF963" s="256"/>
      <c r="BG963" s="256"/>
      <c r="BH963" s="256"/>
      <c r="BI963" s="256"/>
      <c r="BJ963" s="256"/>
      <c r="BK963" s="256"/>
      <c r="BL963" s="256"/>
      <c r="BM963" s="256"/>
      <c r="BN963" s="256"/>
      <c r="BO963" s="256"/>
      <c r="BP963" s="256"/>
      <c r="BQ963" s="256"/>
    </row>
    <row r="964" spans="1:69" s="255" customFormat="1" ht="12.75">
      <c r="A964" s="249">
        <v>2353.0846135089</v>
      </c>
      <c r="B964" s="252" t="s">
        <v>253</v>
      </c>
      <c r="C964" s="251" t="s">
        <v>469</v>
      </c>
      <c r="D964" s="249">
        <v>68.174000000000007</v>
      </c>
      <c r="E964" s="224">
        <v>53.880600000000001</v>
      </c>
      <c r="F964" s="224">
        <v>0.42718200000000001</v>
      </c>
      <c r="G964" s="224">
        <v>1.8721099999999999</v>
      </c>
      <c r="H964" s="224">
        <v>0.53217300000000001</v>
      </c>
      <c r="I964" s="224">
        <v>11.272399999999999</v>
      </c>
      <c r="J964" s="224">
        <v>0.213591</v>
      </c>
      <c r="K964" s="224">
        <v>28.6953</v>
      </c>
      <c r="L964" s="224">
        <v>2.2911000000000001</v>
      </c>
      <c r="M964" s="224">
        <v>2.6734999999999998E-2</v>
      </c>
      <c r="N964" s="224">
        <v>99.211190999999999</v>
      </c>
      <c r="O964" s="276"/>
      <c r="P964" s="253">
        <v>1.9291068431378802</v>
      </c>
      <c r="Q964" s="253">
        <v>7.0893156862119833E-2</v>
      </c>
      <c r="R964" s="253">
        <v>8.1039059518208667E-3</v>
      </c>
      <c r="S964" s="253">
        <v>1.1501581263184405E-2</v>
      </c>
      <c r="T964" s="253">
        <v>1.5064409408829969E-2</v>
      </c>
      <c r="U964" s="253">
        <v>2.6577563301087181E-2</v>
      </c>
      <c r="V964" s="253">
        <v>0.15842090497393269</v>
      </c>
      <c r="W964" s="253">
        <v>0.78033163510114445</v>
      </c>
      <c r="X964" s="253">
        <v>0.75126066182163753</v>
      </c>
      <c r="Y964" s="253">
        <v>0.15251899136662961</v>
      </c>
      <c r="Z964" s="253">
        <v>6.4772781426364516E-3</v>
      </c>
      <c r="AA964" s="253">
        <v>8.7887184343110408E-2</v>
      </c>
      <c r="AB964" s="253">
        <v>1.8558843259859656E-3</v>
      </c>
      <c r="AC964" s="253">
        <f t="shared" si="47"/>
        <v>3.9999999999999991</v>
      </c>
      <c r="AD964" s="249">
        <v>81.942341349604163</v>
      </c>
      <c r="AF964" s="224">
        <v>0.176956</v>
      </c>
      <c r="AG964" s="224">
        <v>6.8536799999999998</v>
      </c>
      <c r="AH964" s="224">
        <v>1.0537799999999999</v>
      </c>
      <c r="AI964" s="224">
        <v>4.7725</v>
      </c>
      <c r="AJ964" s="224">
        <v>0.54767200000000005</v>
      </c>
      <c r="AK964" s="224">
        <v>6.5128300000000001</v>
      </c>
      <c r="AL964" s="224">
        <v>0.21955</v>
      </c>
      <c r="AM964" s="224">
        <v>1.1874400000000001</v>
      </c>
      <c r="AN964" s="224">
        <v>29.738800000000001</v>
      </c>
      <c r="AO964" s="256"/>
      <c r="AP964" s="483" t="s">
        <v>437</v>
      </c>
      <c r="AQ964" s="252">
        <v>30</v>
      </c>
      <c r="AR964" s="252">
        <v>15</v>
      </c>
      <c r="AS964" s="256"/>
      <c r="AT964" s="256"/>
      <c r="AU964" s="256"/>
      <c r="AV964" s="256"/>
      <c r="AW964" s="256"/>
      <c r="AX964" s="256"/>
      <c r="AY964" s="256"/>
      <c r="AZ964" s="256"/>
      <c r="BA964" s="256"/>
      <c r="BB964" s="256"/>
      <c r="BC964" s="256"/>
      <c r="BD964" s="256"/>
      <c r="BE964" s="256"/>
      <c r="BF964" s="256"/>
      <c r="BG964" s="256"/>
      <c r="BH964" s="256"/>
      <c r="BI964" s="256"/>
      <c r="BJ964" s="256"/>
      <c r="BK964" s="256"/>
      <c r="BL964" s="256"/>
      <c r="BM964" s="256"/>
      <c r="BN964" s="256"/>
      <c r="BO964" s="256"/>
      <c r="BP964" s="256"/>
      <c r="BQ964" s="256"/>
    </row>
    <row r="965" spans="1:69" s="255" customFormat="1" ht="12.75">
      <c r="A965" s="249">
        <v>2353.0846135089</v>
      </c>
      <c r="B965" s="252" t="s">
        <v>253</v>
      </c>
      <c r="C965" s="251" t="s">
        <v>469</v>
      </c>
      <c r="D965" s="249">
        <v>71.274000000000001</v>
      </c>
      <c r="E965" s="224">
        <v>53.782200000000003</v>
      </c>
      <c r="F965" s="224">
        <v>0.37902000000000002</v>
      </c>
      <c r="G965" s="224">
        <v>1.87897</v>
      </c>
      <c r="H965" s="224">
        <v>0.53861300000000001</v>
      </c>
      <c r="I965" s="224">
        <v>11.2607</v>
      </c>
      <c r="J965" s="224">
        <v>0.230264</v>
      </c>
      <c r="K965" s="224">
        <v>28.564399999999999</v>
      </c>
      <c r="L965" s="224">
        <v>2.2107600000000001</v>
      </c>
      <c r="M965" s="224">
        <v>3.6150000000000002E-2</v>
      </c>
      <c r="N965" s="224">
        <v>98.881077000000019</v>
      </c>
      <c r="O965" s="276"/>
      <c r="P965" s="253">
        <v>1.9321568475270778</v>
      </c>
      <c r="Q965" s="253">
        <v>6.7843152472922164E-2</v>
      </c>
      <c r="R965" s="253">
        <v>1.1714028113278818E-2</v>
      </c>
      <c r="S965" s="253">
        <v>1.0239687233041136E-2</v>
      </c>
      <c r="T965" s="253">
        <v>1.5298754004336026E-2</v>
      </c>
      <c r="U965" s="253">
        <v>2.2869014721077718E-2</v>
      </c>
      <c r="V965" s="253">
        <v>0.16067327084746544</v>
      </c>
      <c r="W965" s="253">
        <v>0.77920524508080069</v>
      </c>
      <c r="X965" s="253">
        <v>0.75060465342079752</v>
      </c>
      <c r="Y965" s="253">
        <v>0.15477578666188488</v>
      </c>
      <c r="Z965" s="253">
        <v>7.0067334912576754E-3</v>
      </c>
      <c r="AA965" s="253">
        <v>8.5094807594209551E-2</v>
      </c>
      <c r="AB965" s="253">
        <v>2.5180188318503559E-3</v>
      </c>
      <c r="AC965" s="253">
        <f t="shared" si="47"/>
        <v>3.9999999999999996</v>
      </c>
      <c r="AD965" s="249">
        <v>81.889994822043263</v>
      </c>
      <c r="AF965" s="224">
        <v>0.17716899999999999</v>
      </c>
      <c r="AG965" s="224">
        <v>7.8281799999999997</v>
      </c>
      <c r="AH965" s="224">
        <v>1.0457399999999999</v>
      </c>
      <c r="AI965" s="224">
        <v>4.7529700000000004</v>
      </c>
      <c r="AJ965" s="224">
        <v>0.54770200000000002</v>
      </c>
      <c r="AK965" s="224">
        <v>6.05227</v>
      </c>
      <c r="AL965" s="224">
        <v>0.220056</v>
      </c>
      <c r="AM965" s="224">
        <v>1.2160599999999999</v>
      </c>
      <c r="AN965" s="224">
        <v>21.948499999999999</v>
      </c>
      <c r="AO965" s="256"/>
      <c r="AP965" s="483" t="s">
        <v>437</v>
      </c>
      <c r="AQ965" s="252">
        <v>30</v>
      </c>
      <c r="AR965" s="252">
        <v>15</v>
      </c>
      <c r="AS965" s="256"/>
      <c r="AT965" s="256"/>
      <c r="AU965" s="256"/>
      <c r="AV965" s="256"/>
      <c r="AW965" s="256"/>
      <c r="AX965" s="256"/>
      <c r="AY965" s="256"/>
      <c r="AZ965" s="256"/>
      <c r="BA965" s="256"/>
      <c r="BB965" s="256"/>
      <c r="BC965" s="256"/>
      <c r="BD965" s="256"/>
      <c r="BE965" s="256"/>
      <c r="BF965" s="256"/>
      <c r="BG965" s="256"/>
      <c r="BH965" s="256"/>
      <c r="BI965" s="256"/>
      <c r="BJ965" s="256"/>
      <c r="BK965" s="256"/>
      <c r="BL965" s="256"/>
      <c r="BM965" s="256"/>
      <c r="BN965" s="256"/>
      <c r="BO965" s="256"/>
      <c r="BP965" s="256"/>
      <c r="BQ965" s="256"/>
    </row>
    <row r="966" spans="1:69" s="255" customFormat="1" ht="12.75">
      <c r="A966" s="252"/>
      <c r="B966" s="252"/>
      <c r="C966" s="251"/>
      <c r="D966" s="249"/>
      <c r="E966" s="224"/>
      <c r="F966" s="224"/>
      <c r="G966" s="224"/>
      <c r="H966" s="224"/>
      <c r="I966" s="224"/>
      <c r="J966" s="224"/>
      <c r="K966" s="224"/>
      <c r="L966" s="224"/>
      <c r="M966" s="224"/>
      <c r="N966" s="224"/>
      <c r="O966" s="276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  <c r="AA966" s="253"/>
      <c r="AB966" s="253"/>
      <c r="AC966" s="253"/>
      <c r="AD966" s="249"/>
      <c r="AF966" s="224"/>
      <c r="AG966" s="224"/>
      <c r="AH966" s="224"/>
      <c r="AI966" s="224"/>
      <c r="AJ966" s="224"/>
      <c r="AK966" s="224"/>
      <c r="AL966" s="224"/>
      <c r="AM966" s="224"/>
      <c r="AN966" s="224"/>
      <c r="AO966" s="256"/>
      <c r="AP966" s="252"/>
      <c r="AQ966" s="252"/>
      <c r="AR966" s="252"/>
      <c r="AS966" s="256"/>
      <c r="AT966" s="256"/>
      <c r="AU966" s="256"/>
      <c r="AV966" s="256"/>
      <c r="AW966" s="256"/>
      <c r="AX966" s="256"/>
      <c r="AY966" s="256"/>
      <c r="AZ966" s="256"/>
      <c r="BA966" s="256"/>
      <c r="BB966" s="256"/>
      <c r="BC966" s="256"/>
      <c r="BD966" s="256"/>
      <c r="BE966" s="256"/>
      <c r="BF966" s="256"/>
      <c r="BG966" s="256"/>
      <c r="BH966" s="256"/>
      <c r="BI966" s="256"/>
      <c r="BJ966" s="256"/>
      <c r="BK966" s="256"/>
      <c r="BL966" s="256"/>
      <c r="BM966" s="256"/>
      <c r="BN966" s="256"/>
      <c r="BO966" s="256"/>
      <c r="BP966" s="256"/>
      <c r="BQ966" s="256"/>
    </row>
    <row r="967" spans="1:69" s="255" customFormat="1" ht="12.75">
      <c r="A967" s="249">
        <v>2353.0846135089</v>
      </c>
      <c r="B967" s="252" t="s">
        <v>253</v>
      </c>
      <c r="C967" s="251" t="s">
        <v>475</v>
      </c>
      <c r="D967" s="249">
        <v>0</v>
      </c>
      <c r="E967" s="224">
        <v>53.938800000000001</v>
      </c>
      <c r="F967" s="224">
        <v>0.52432599999999996</v>
      </c>
      <c r="G967" s="224">
        <v>1.1448799999999999</v>
      </c>
      <c r="H967" s="224">
        <v>0.115117</v>
      </c>
      <c r="I967" s="224">
        <v>14.203099999999999</v>
      </c>
      <c r="J967" s="224">
        <v>0.26195000000000002</v>
      </c>
      <c r="K967" s="224">
        <v>26.607800000000001</v>
      </c>
      <c r="L967" s="224">
        <v>2.42957</v>
      </c>
      <c r="M967" s="224">
        <v>3.4527000000000002E-2</v>
      </c>
      <c r="N967" s="224">
        <v>99.260069999999985</v>
      </c>
      <c r="O967" s="276"/>
      <c r="P967" s="253">
        <v>1.9576889756299169</v>
      </c>
      <c r="Q967" s="253">
        <v>4.231102437008305E-2</v>
      </c>
      <c r="R967" s="253">
        <v>6.6621331990157628E-3</v>
      </c>
      <c r="S967" s="253">
        <v>1.4310821273490874E-2</v>
      </c>
      <c r="T967" s="253">
        <v>3.3033705534755704E-3</v>
      </c>
      <c r="U967" s="253">
        <v>6.1535526887812608E-3</v>
      </c>
      <c r="V967" s="253">
        <v>0.22096781377314603</v>
      </c>
      <c r="W967" s="253">
        <v>0.74860230851209109</v>
      </c>
      <c r="X967" s="253">
        <v>0.69105765731227742</v>
      </c>
      <c r="Y967" s="253">
        <v>0.20398213843474874</v>
      </c>
      <c r="Z967" s="253">
        <v>8.0527933962153079E-3</v>
      </c>
      <c r="AA967" s="253">
        <v>9.4477736238586726E-2</v>
      </c>
      <c r="AB967" s="253">
        <v>2.4296746181719162E-3</v>
      </c>
      <c r="AC967" s="253">
        <f t="shared" ref="AC967:AC977" si="48">SUM(P967:AB967)</f>
        <v>4.0000000000000009</v>
      </c>
      <c r="AD967" s="249">
        <v>76.955744986269337</v>
      </c>
      <c r="AF967" s="224">
        <v>0.176506</v>
      </c>
      <c r="AG967" s="224">
        <v>5.3407299999999998</v>
      </c>
      <c r="AH967" s="224">
        <v>1.4035200000000001</v>
      </c>
      <c r="AI967" s="224">
        <v>15.9092</v>
      </c>
      <c r="AJ967" s="224">
        <v>0.48520000000000002</v>
      </c>
      <c r="AK967" s="224">
        <v>5.5052500000000002</v>
      </c>
      <c r="AL967" s="224">
        <v>0.23019300000000001</v>
      </c>
      <c r="AM967" s="224">
        <v>1.1495899999999999</v>
      </c>
      <c r="AN967" s="224">
        <v>23.644200000000001</v>
      </c>
      <c r="AO967" s="256"/>
      <c r="AP967" s="483" t="s">
        <v>437</v>
      </c>
      <c r="AQ967" s="252">
        <v>30</v>
      </c>
      <c r="AR967" s="252">
        <v>15</v>
      </c>
      <c r="AS967" s="256"/>
      <c r="AT967" s="256"/>
      <c r="AU967" s="256"/>
      <c r="AV967" s="256"/>
      <c r="AW967" s="256"/>
      <c r="AX967" s="256"/>
      <c r="AY967" s="256"/>
      <c r="AZ967" s="256"/>
      <c r="BA967" s="256"/>
      <c r="BB967" s="256"/>
      <c r="BC967" s="256"/>
      <c r="BD967" s="256"/>
      <c r="BE967" s="256"/>
      <c r="BF967" s="256"/>
      <c r="BG967" s="256"/>
      <c r="BH967" s="256"/>
      <c r="BI967" s="256"/>
      <c r="BJ967" s="256"/>
      <c r="BK967" s="256"/>
      <c r="BL967" s="256"/>
      <c r="BM967" s="256"/>
      <c r="BN967" s="256"/>
      <c r="BO967" s="256"/>
      <c r="BP967" s="256"/>
      <c r="BQ967" s="256"/>
    </row>
    <row r="968" spans="1:69" s="255" customFormat="1" ht="12.75">
      <c r="A968" s="249">
        <v>2353.0846135089</v>
      </c>
      <c r="B968" s="252" t="s">
        <v>253</v>
      </c>
      <c r="C968" s="251" t="s">
        <v>475</v>
      </c>
      <c r="D968" s="249">
        <v>3.2509999999999999</v>
      </c>
      <c r="E968" s="224">
        <v>53.261699999999998</v>
      </c>
      <c r="F968" s="224">
        <v>0.44666099999999997</v>
      </c>
      <c r="G968" s="224">
        <v>1.8123400000000001</v>
      </c>
      <c r="H968" s="224">
        <v>0.46187299999999998</v>
      </c>
      <c r="I968" s="224">
        <v>12.553100000000001</v>
      </c>
      <c r="J968" s="224">
        <v>0.23990700000000001</v>
      </c>
      <c r="K968" s="224">
        <v>27.175799999999999</v>
      </c>
      <c r="L968" s="224">
        <v>2.6039699999999999</v>
      </c>
      <c r="M968" s="224">
        <v>2.0177E-2</v>
      </c>
      <c r="N968" s="224">
        <v>98.575528000000006</v>
      </c>
      <c r="O968" s="276"/>
      <c r="P968" s="253">
        <v>1.9342978676227522</v>
      </c>
      <c r="Q968" s="253">
        <v>6.5702132377247757E-2</v>
      </c>
      <c r="R968" s="253">
        <v>1.1869642331911123E-2</v>
      </c>
      <c r="S968" s="253">
        <v>1.2198519142801345E-2</v>
      </c>
      <c r="T968" s="253">
        <v>1.3261917416959907E-2</v>
      </c>
      <c r="U968" s="253">
        <v>1.759426509197759E-2</v>
      </c>
      <c r="V968" s="253">
        <v>0.18729993903699307</v>
      </c>
      <c r="W968" s="253">
        <v>0.75777571697935675</v>
      </c>
      <c r="X968" s="253">
        <v>0.71351743035595139</v>
      </c>
      <c r="Y968" s="253">
        <v>0.17636058824928311</v>
      </c>
      <c r="Z968" s="253">
        <v>7.3796707895283113E-3</v>
      </c>
      <c r="AA968" s="253">
        <v>0.10132157985603323</v>
      </c>
      <c r="AB968" s="253">
        <v>1.4207307492039463E-3</v>
      </c>
      <c r="AC968" s="253">
        <f t="shared" si="48"/>
        <v>3.9999999999999991</v>
      </c>
      <c r="AD968" s="249">
        <v>79.419976983850532</v>
      </c>
      <c r="AF968" s="224">
        <v>0.17772299999999999</v>
      </c>
      <c r="AG968" s="224">
        <v>6.9010499999999997</v>
      </c>
      <c r="AH968" s="224">
        <v>1.06707</v>
      </c>
      <c r="AI968" s="224">
        <v>5.2636599999999998</v>
      </c>
      <c r="AJ968" s="224">
        <v>0.51734899999999995</v>
      </c>
      <c r="AK968" s="224">
        <v>5.8784299999999998</v>
      </c>
      <c r="AL968" s="224">
        <v>0.22650300000000001</v>
      </c>
      <c r="AM968" s="224">
        <v>1.10792</v>
      </c>
      <c r="AN968" s="224">
        <v>38.654200000000003</v>
      </c>
      <c r="AO968" s="256"/>
      <c r="AP968" s="483" t="s">
        <v>437</v>
      </c>
      <c r="AQ968" s="252">
        <v>30</v>
      </c>
      <c r="AR968" s="252">
        <v>15</v>
      </c>
      <c r="AS968" s="256"/>
      <c r="AT968" s="256"/>
      <c r="AU968" s="256"/>
      <c r="AV968" s="256"/>
      <c r="AW968" s="256"/>
      <c r="AX968" s="256"/>
      <c r="AY968" s="256"/>
      <c r="AZ968" s="256"/>
      <c r="BA968" s="256"/>
      <c r="BB968" s="256"/>
      <c r="BC968" s="256"/>
      <c r="BD968" s="256"/>
      <c r="BE968" s="256"/>
      <c r="BF968" s="256"/>
      <c r="BG968" s="256"/>
      <c r="BH968" s="256"/>
      <c r="BI968" s="256"/>
      <c r="BJ968" s="256"/>
      <c r="BK968" s="256"/>
      <c r="BL968" s="256"/>
      <c r="BM968" s="256"/>
      <c r="BN968" s="256"/>
      <c r="BO968" s="256"/>
      <c r="BP968" s="256"/>
      <c r="BQ968" s="256"/>
    </row>
    <row r="969" spans="1:69" s="255" customFormat="1" ht="12.75">
      <c r="A969" s="249">
        <v>2353.0846135089</v>
      </c>
      <c r="B969" s="252" t="s">
        <v>253</v>
      </c>
      <c r="C969" s="251" t="s">
        <v>475</v>
      </c>
      <c r="D969" s="249">
        <v>6.4510000000000005</v>
      </c>
      <c r="E969" s="224">
        <v>53.499499999999998</v>
      </c>
      <c r="F969" s="224">
        <v>0.36143599999999998</v>
      </c>
      <c r="G969" s="224">
        <v>1.8989400000000001</v>
      </c>
      <c r="H969" s="224">
        <v>0.58613300000000002</v>
      </c>
      <c r="I969" s="224">
        <v>11.5542</v>
      </c>
      <c r="J969" s="224">
        <v>0.23541799999999999</v>
      </c>
      <c r="K969" s="224">
        <v>27.790800000000001</v>
      </c>
      <c r="L969" s="224">
        <v>2.56677</v>
      </c>
      <c r="M969" s="224">
        <v>2.3925999999999999E-2</v>
      </c>
      <c r="N969" s="224">
        <v>98.517122999999998</v>
      </c>
      <c r="O969" s="276"/>
      <c r="P969" s="253">
        <v>1.9355693438911947</v>
      </c>
      <c r="Q969" s="253">
        <v>6.4430656108805273E-2</v>
      </c>
      <c r="R969" s="253">
        <v>1.6539686562479616E-2</v>
      </c>
      <c r="S969" s="253">
        <v>9.8335689732343256E-3</v>
      </c>
      <c r="T969" s="253">
        <v>1.6766043950191288E-2</v>
      </c>
      <c r="U969" s="253">
        <v>1.3136112277045697E-2</v>
      </c>
      <c r="V969" s="253">
        <v>0.17300188065596961</v>
      </c>
      <c r="W969" s="253">
        <v>0.77072270758107975</v>
      </c>
      <c r="X969" s="253">
        <v>0.72816330269073448</v>
      </c>
      <c r="Y969" s="253">
        <v>0.1634486950378411</v>
      </c>
      <c r="Z969" s="253">
        <v>7.2141375208581229E-3</v>
      </c>
      <c r="AA969" s="253">
        <v>9.949554012318608E-2</v>
      </c>
      <c r="AB969" s="253">
        <v>1.6783246273802386E-3</v>
      </c>
      <c r="AC969" s="253">
        <f t="shared" si="48"/>
        <v>4</v>
      </c>
      <c r="AD969" s="249">
        <v>81.087808962328424</v>
      </c>
      <c r="AF969" s="224">
        <v>0.177369</v>
      </c>
      <c r="AG969" s="224">
        <v>8.1137499999999996</v>
      </c>
      <c r="AH969" s="224">
        <v>1.0395799999999999</v>
      </c>
      <c r="AI969" s="224">
        <v>4.4827399999999997</v>
      </c>
      <c r="AJ969" s="224">
        <v>0.53900300000000001</v>
      </c>
      <c r="AK969" s="224">
        <v>5.8846800000000004</v>
      </c>
      <c r="AL969" s="224">
        <v>0.22338</v>
      </c>
      <c r="AM969" s="224">
        <v>1.1135999999999999</v>
      </c>
      <c r="AN969" s="224">
        <v>32.833199999999998</v>
      </c>
      <c r="AO969" s="256"/>
      <c r="AP969" s="483" t="s">
        <v>437</v>
      </c>
      <c r="AQ969" s="252">
        <v>30</v>
      </c>
      <c r="AR969" s="252">
        <v>15</v>
      </c>
      <c r="AS969" s="256"/>
      <c r="AT969" s="256"/>
      <c r="AU969" s="256"/>
      <c r="AV969" s="256"/>
      <c r="AW969" s="256"/>
      <c r="AX969" s="256"/>
      <c r="AY969" s="256"/>
      <c r="AZ969" s="256"/>
      <c r="BA969" s="256"/>
      <c r="BB969" s="256"/>
      <c r="BC969" s="256"/>
      <c r="BD969" s="256"/>
      <c r="BE969" s="256"/>
      <c r="BF969" s="256"/>
      <c r="BG969" s="256"/>
      <c r="BH969" s="256"/>
      <c r="BI969" s="256"/>
      <c r="BJ969" s="256"/>
      <c r="BK969" s="256"/>
      <c r="BL969" s="256"/>
      <c r="BM969" s="256"/>
      <c r="BN969" s="256"/>
      <c r="BO969" s="256"/>
      <c r="BP969" s="256"/>
      <c r="BQ969" s="256"/>
    </row>
    <row r="970" spans="1:69" s="255" customFormat="1" ht="12.75">
      <c r="A970" s="249">
        <v>2353.0846135089</v>
      </c>
      <c r="B970" s="252" t="s">
        <v>253</v>
      </c>
      <c r="C970" s="251" t="s">
        <v>475</v>
      </c>
      <c r="D970" s="249">
        <v>9.6509999999999998</v>
      </c>
      <c r="E970" s="224">
        <v>53.732300000000002</v>
      </c>
      <c r="F970" s="224">
        <v>0.38940900000000001</v>
      </c>
      <c r="G970" s="224">
        <v>1.9038600000000001</v>
      </c>
      <c r="H970" s="224">
        <v>0.51918399999999998</v>
      </c>
      <c r="I970" s="224">
        <v>11.110799999999999</v>
      </c>
      <c r="J970" s="224">
        <v>0.22755800000000001</v>
      </c>
      <c r="K970" s="224">
        <v>28.4361</v>
      </c>
      <c r="L970" s="224">
        <v>2.4302899999999998</v>
      </c>
      <c r="M970" s="224">
        <v>2.9231E-2</v>
      </c>
      <c r="N970" s="224">
        <v>98.778732000000005</v>
      </c>
      <c r="O970" s="276"/>
      <c r="P970" s="253">
        <v>1.9325378989131703</v>
      </c>
      <c r="Q970" s="253">
        <v>6.7462101086829707E-2</v>
      </c>
      <c r="R970" s="253">
        <v>1.323971738368801E-2</v>
      </c>
      <c r="S970" s="253">
        <v>1.0532205459638537E-2</v>
      </c>
      <c r="T970" s="253">
        <v>1.4763499167728098E-2</v>
      </c>
      <c r="U970" s="253">
        <v>2.043284408506274E-2</v>
      </c>
      <c r="V970" s="253">
        <v>0.16060378594307673</v>
      </c>
      <c r="W970" s="253">
        <v>0.78042794796080617</v>
      </c>
      <c r="X970" s="253">
        <v>0.74422559438993063</v>
      </c>
      <c r="Y970" s="253">
        <v>0.15315372593596832</v>
      </c>
      <c r="Z970" s="253">
        <v>6.9321896581341427E-3</v>
      </c>
      <c r="AA970" s="253">
        <v>9.3650119547040833E-2</v>
      </c>
      <c r="AB970" s="253">
        <v>2.0383704689261196E-3</v>
      </c>
      <c r="AC970" s="253">
        <f t="shared" si="48"/>
        <v>4.0000000000000009</v>
      </c>
      <c r="AD970" s="249">
        <v>82.021601907127774</v>
      </c>
      <c r="AF970" s="224">
        <v>0.17712800000000001</v>
      </c>
      <c r="AG970" s="224">
        <v>7.5553499999999998</v>
      </c>
      <c r="AH970" s="224">
        <v>1.03715</v>
      </c>
      <c r="AI970" s="224">
        <v>4.7944500000000003</v>
      </c>
      <c r="AJ970" s="224">
        <v>0.55178899999999997</v>
      </c>
      <c r="AK970" s="224">
        <v>6.1954099999999999</v>
      </c>
      <c r="AL970" s="224">
        <v>0.220329</v>
      </c>
      <c r="AM970" s="224">
        <v>1.1571199999999999</v>
      </c>
      <c r="AN970" s="224">
        <v>26.651700000000002</v>
      </c>
      <c r="AO970" s="256"/>
      <c r="AP970" s="483" t="s">
        <v>437</v>
      </c>
      <c r="AQ970" s="252">
        <v>30</v>
      </c>
      <c r="AR970" s="252">
        <v>15</v>
      </c>
      <c r="AS970" s="256"/>
      <c r="AT970" s="256"/>
      <c r="AU970" s="256"/>
      <c r="AV970" s="256"/>
      <c r="AW970" s="256"/>
      <c r="AX970" s="256"/>
      <c r="AY970" s="256"/>
      <c r="AZ970" s="256"/>
      <c r="BA970" s="256"/>
      <c r="BB970" s="256"/>
      <c r="BC970" s="256"/>
      <c r="BD970" s="256"/>
      <c r="BE970" s="256"/>
      <c r="BF970" s="256"/>
      <c r="BG970" s="256"/>
      <c r="BH970" s="256"/>
      <c r="BI970" s="256"/>
      <c r="BJ970" s="256"/>
      <c r="BK970" s="256"/>
      <c r="BL970" s="256"/>
      <c r="BM970" s="256"/>
      <c r="BN970" s="256"/>
      <c r="BO970" s="256"/>
      <c r="BP970" s="256"/>
      <c r="BQ970" s="256"/>
    </row>
    <row r="971" spans="1:69" s="255" customFormat="1" ht="12.75">
      <c r="A971" s="249">
        <v>2353.0846135089</v>
      </c>
      <c r="B971" s="252" t="s">
        <v>253</v>
      </c>
      <c r="C971" s="251" t="s">
        <v>475</v>
      </c>
      <c r="D971" s="249">
        <v>12.850999999999999</v>
      </c>
      <c r="E971" s="224">
        <v>53.537999999999997</v>
      </c>
      <c r="F971" s="224">
        <v>0.38449499999999998</v>
      </c>
      <c r="G971" s="224">
        <v>2.02582</v>
      </c>
      <c r="H971" s="224">
        <v>0.61271799999999998</v>
      </c>
      <c r="I971" s="224">
        <v>10.917199999999999</v>
      </c>
      <c r="J971" s="224">
        <v>0.23324</v>
      </c>
      <c r="K971" s="224">
        <v>28.328299999999999</v>
      </c>
      <c r="L971" s="224">
        <v>2.4551599999999998</v>
      </c>
      <c r="M971" s="224">
        <v>2.7814999999999999E-2</v>
      </c>
      <c r="N971" s="224">
        <v>98.522748000000007</v>
      </c>
      <c r="O971" s="276"/>
      <c r="P971" s="253">
        <v>1.9303088545813856</v>
      </c>
      <c r="Q971" s="253">
        <v>6.9691145418614431E-2</v>
      </c>
      <c r="R971" s="253">
        <v>1.6392616273729121E-2</v>
      </c>
      <c r="S971" s="253">
        <v>1.042500099840582E-2</v>
      </c>
      <c r="T971" s="253">
        <v>1.7466291882500224E-2</v>
      </c>
      <c r="U971" s="253">
        <v>1.6926657510330401E-2</v>
      </c>
      <c r="V971" s="253">
        <v>0.15975926409237901</v>
      </c>
      <c r="W971" s="253">
        <v>0.77903016924265556</v>
      </c>
      <c r="X971" s="253">
        <v>0.74359750173513195</v>
      </c>
      <c r="Y971" s="253">
        <v>0.1524929256252372</v>
      </c>
      <c r="Z971" s="253">
        <v>7.1228439777776698E-3</v>
      </c>
      <c r="AA971" s="253">
        <v>9.4842306417095928E-2</v>
      </c>
      <c r="AB971" s="253">
        <v>1.9444222447572957E-3</v>
      </c>
      <c r="AC971" s="253">
        <f t="shared" si="48"/>
        <v>4</v>
      </c>
      <c r="AD971" s="249">
        <v>82.223907087933952</v>
      </c>
      <c r="AF971" s="224">
        <v>0.177423</v>
      </c>
      <c r="AG971" s="224">
        <v>7.6766800000000002</v>
      </c>
      <c r="AH971" s="224">
        <v>1.0044999999999999</v>
      </c>
      <c r="AI971" s="224">
        <v>4.3641800000000002</v>
      </c>
      <c r="AJ971" s="224">
        <v>0.55686199999999997</v>
      </c>
      <c r="AK971" s="224">
        <v>5.9494300000000004</v>
      </c>
      <c r="AL971" s="224">
        <v>0.220745</v>
      </c>
      <c r="AM971" s="224">
        <v>1.14655</v>
      </c>
      <c r="AN971" s="224">
        <v>28.424299999999999</v>
      </c>
      <c r="AO971" s="256"/>
      <c r="AP971" s="483" t="s">
        <v>437</v>
      </c>
      <c r="AQ971" s="252">
        <v>30</v>
      </c>
      <c r="AR971" s="252">
        <v>15</v>
      </c>
      <c r="AS971" s="256"/>
      <c r="AT971" s="256"/>
      <c r="AU971" s="256"/>
      <c r="AV971" s="256"/>
      <c r="AW971" s="256"/>
      <c r="AX971" s="256"/>
      <c r="AY971" s="256"/>
      <c r="AZ971" s="256"/>
      <c r="BA971" s="256"/>
      <c r="BB971" s="256"/>
      <c r="BC971" s="256"/>
      <c r="BD971" s="256"/>
      <c r="BE971" s="256"/>
      <c r="BF971" s="256"/>
      <c r="BG971" s="256"/>
      <c r="BH971" s="256"/>
      <c r="BI971" s="256"/>
      <c r="BJ971" s="256"/>
      <c r="BK971" s="256"/>
      <c r="BL971" s="256"/>
      <c r="BM971" s="256"/>
      <c r="BN971" s="256"/>
      <c r="BO971" s="256"/>
      <c r="BP971" s="256"/>
      <c r="BQ971" s="256"/>
    </row>
    <row r="972" spans="1:69" s="255" customFormat="1" ht="12.75">
      <c r="A972" s="249">
        <v>2353.0846135089</v>
      </c>
      <c r="B972" s="252" t="s">
        <v>253</v>
      </c>
      <c r="C972" s="251" t="s">
        <v>475</v>
      </c>
      <c r="D972" s="249">
        <v>16.050999999999998</v>
      </c>
      <c r="E972" s="224">
        <v>53.451500000000003</v>
      </c>
      <c r="F972" s="224">
        <v>0.35160999999999998</v>
      </c>
      <c r="G972" s="224">
        <v>1.91452</v>
      </c>
      <c r="H972" s="224">
        <v>0.52730900000000003</v>
      </c>
      <c r="I972" s="224">
        <v>11.0267</v>
      </c>
      <c r="J972" s="224">
        <v>0.212866</v>
      </c>
      <c r="K972" s="224">
        <v>28.3323</v>
      </c>
      <c r="L972" s="224">
        <v>2.4568400000000001</v>
      </c>
      <c r="M972" s="224">
        <v>2.179E-2</v>
      </c>
      <c r="N972" s="224">
        <v>98.295435000000012</v>
      </c>
      <c r="O972" s="276"/>
      <c r="P972" s="253">
        <v>1.9313600903385457</v>
      </c>
      <c r="Q972" s="253">
        <v>6.8639909661454279E-2</v>
      </c>
      <c r="R972" s="253">
        <v>1.2890380109572774E-2</v>
      </c>
      <c r="S972" s="253">
        <v>9.5540018931613239E-3</v>
      </c>
      <c r="T972" s="253">
        <v>1.5064126519832334E-2</v>
      </c>
      <c r="U972" s="253">
        <v>2.3103936624968568E-2</v>
      </c>
      <c r="V972" s="253">
        <v>0.15864010968671946</v>
      </c>
      <c r="W972" s="253">
        <v>0.78074744516574457</v>
      </c>
      <c r="X972" s="253">
        <v>0.74539029744826335</v>
      </c>
      <c r="Y972" s="253">
        <v>0.15145588919795436</v>
      </c>
      <c r="Z972" s="253">
        <v>6.5147145931385882E-3</v>
      </c>
      <c r="AA972" s="253">
        <v>9.5112561381403907E-2</v>
      </c>
      <c r="AB972" s="253">
        <v>1.526537379239779E-3</v>
      </c>
      <c r="AC972" s="253">
        <f t="shared" si="48"/>
        <v>3.9999999999999987</v>
      </c>
      <c r="AD972" s="249">
        <v>82.079643766166726</v>
      </c>
      <c r="AF972" s="224">
        <v>0.177563</v>
      </c>
      <c r="AG972" s="224">
        <v>8.2804400000000005</v>
      </c>
      <c r="AH972" s="224">
        <v>1.03104</v>
      </c>
      <c r="AI972" s="224">
        <v>4.80267</v>
      </c>
      <c r="AJ972" s="224">
        <v>0.553365</v>
      </c>
      <c r="AK972" s="224">
        <v>6.59117</v>
      </c>
      <c r="AL972" s="224">
        <v>0.220779</v>
      </c>
      <c r="AM972" s="224">
        <v>1.14411</v>
      </c>
      <c r="AN972" s="224">
        <v>35.986400000000003</v>
      </c>
      <c r="AO972" s="256"/>
      <c r="AP972" s="483" t="s">
        <v>437</v>
      </c>
      <c r="AQ972" s="252">
        <v>30</v>
      </c>
      <c r="AR972" s="252">
        <v>15</v>
      </c>
      <c r="AS972" s="256"/>
      <c r="AT972" s="256"/>
      <c r="AU972" s="256"/>
      <c r="AV972" s="256"/>
      <c r="AW972" s="256"/>
      <c r="AX972" s="256"/>
      <c r="AY972" s="256"/>
      <c r="AZ972" s="256"/>
      <c r="BA972" s="256"/>
      <c r="BB972" s="256"/>
      <c r="BC972" s="256"/>
      <c r="BD972" s="256"/>
      <c r="BE972" s="256"/>
      <c r="BF972" s="256"/>
      <c r="BG972" s="256"/>
      <c r="BH972" s="256"/>
      <c r="BI972" s="256"/>
      <c r="BJ972" s="256"/>
      <c r="BK972" s="256"/>
      <c r="BL972" s="256"/>
      <c r="BM972" s="256"/>
      <c r="BN972" s="256"/>
      <c r="BO972" s="256"/>
      <c r="BP972" s="256"/>
      <c r="BQ972" s="256"/>
    </row>
    <row r="973" spans="1:69" s="255" customFormat="1" ht="12.75">
      <c r="A973" s="249">
        <v>2353.0846135089</v>
      </c>
      <c r="B973" s="252" t="s">
        <v>253</v>
      </c>
      <c r="C973" s="251" t="s">
        <v>475</v>
      </c>
      <c r="D973" s="249">
        <v>19.250999999999998</v>
      </c>
      <c r="E973" s="224">
        <v>53.216299999999997</v>
      </c>
      <c r="F973" s="224">
        <v>0.36127199999999998</v>
      </c>
      <c r="G973" s="224">
        <v>2.1515599999999999</v>
      </c>
      <c r="H973" s="224">
        <v>0.54558899999999999</v>
      </c>
      <c r="I973" s="224">
        <v>11.242000000000001</v>
      </c>
      <c r="J973" s="224">
        <v>0.21920200000000001</v>
      </c>
      <c r="K973" s="224">
        <v>28.140899999999998</v>
      </c>
      <c r="L973" s="224">
        <v>2.48665</v>
      </c>
      <c r="M973" s="224">
        <v>3.3834999999999997E-2</v>
      </c>
      <c r="N973" s="224">
        <v>98.397307999999981</v>
      </c>
      <c r="O973" s="276"/>
      <c r="P973" s="253">
        <v>1.9224922910525357</v>
      </c>
      <c r="Q973" s="253">
        <v>7.7507708947464282E-2</v>
      </c>
      <c r="R973" s="253">
        <v>1.4099386955421789E-2</v>
      </c>
      <c r="S973" s="253">
        <v>9.8146537710097573E-3</v>
      </c>
      <c r="T973" s="253">
        <v>1.5583354553417441E-2</v>
      </c>
      <c r="U973" s="253">
        <v>3.0565575984555338E-2</v>
      </c>
      <c r="V973" s="253">
        <v>0.15752406293757656</v>
      </c>
      <c r="W973" s="253">
        <v>0.77241296579801899</v>
      </c>
      <c r="X973" s="253">
        <v>0.74312374117413715</v>
      </c>
      <c r="Y973" s="253">
        <v>0.15155088813686815</v>
      </c>
      <c r="Z973" s="253">
        <v>6.7073378554537459E-3</v>
      </c>
      <c r="AA973" s="253">
        <v>9.6248116745590778E-2</v>
      </c>
      <c r="AB973" s="253">
        <v>2.3699160879501794E-3</v>
      </c>
      <c r="AC973" s="253">
        <f t="shared" si="48"/>
        <v>4</v>
      </c>
      <c r="AD973" s="249">
        <v>81.692286816123357</v>
      </c>
      <c r="AF973" s="224">
        <v>0.17801600000000001</v>
      </c>
      <c r="AG973" s="224">
        <v>8.2239699999999996</v>
      </c>
      <c r="AH973" s="224">
        <v>0.96702699999999997</v>
      </c>
      <c r="AI973" s="224">
        <v>4.6982699999999999</v>
      </c>
      <c r="AJ973" s="224">
        <v>0.54772200000000004</v>
      </c>
      <c r="AK973" s="224">
        <v>6.3804699999999999</v>
      </c>
      <c r="AL973" s="224">
        <v>0.22156300000000001</v>
      </c>
      <c r="AM973" s="224">
        <v>1.13686</v>
      </c>
      <c r="AN973" s="224">
        <v>23.485900000000001</v>
      </c>
      <c r="AO973" s="256"/>
      <c r="AP973" s="483" t="s">
        <v>437</v>
      </c>
      <c r="AQ973" s="252">
        <v>30</v>
      </c>
      <c r="AR973" s="252">
        <v>15</v>
      </c>
      <c r="AS973" s="256"/>
      <c r="AT973" s="256"/>
      <c r="AU973" s="256"/>
      <c r="AV973" s="256"/>
      <c r="AW973" s="256"/>
      <c r="AX973" s="256"/>
      <c r="AY973" s="256"/>
      <c r="AZ973" s="256"/>
      <c r="BA973" s="256"/>
      <c r="BB973" s="256"/>
      <c r="BC973" s="256"/>
      <c r="BD973" s="256"/>
      <c r="BE973" s="256"/>
      <c r="BF973" s="256"/>
      <c r="BG973" s="256"/>
      <c r="BH973" s="256"/>
      <c r="BI973" s="256"/>
      <c r="BJ973" s="256"/>
      <c r="BK973" s="256"/>
      <c r="BL973" s="256"/>
      <c r="BM973" s="256"/>
      <c r="BN973" s="256"/>
      <c r="BO973" s="256"/>
      <c r="BP973" s="256"/>
      <c r="BQ973" s="256"/>
    </row>
    <row r="974" spans="1:69" s="255" customFormat="1" ht="12.75">
      <c r="A974" s="249">
        <v>2353.0846135089</v>
      </c>
      <c r="B974" s="252" t="s">
        <v>253</v>
      </c>
      <c r="C974" s="251" t="s">
        <v>475</v>
      </c>
      <c r="D974" s="249">
        <v>22.450999999999997</v>
      </c>
      <c r="E974" s="224">
        <v>53.694600000000001</v>
      </c>
      <c r="F974" s="224">
        <v>0.29772500000000002</v>
      </c>
      <c r="G974" s="224">
        <v>1.89272</v>
      </c>
      <c r="H974" s="224">
        <v>0.60202299999999997</v>
      </c>
      <c r="I974" s="224">
        <v>10.809200000000001</v>
      </c>
      <c r="J974" s="224">
        <v>0.216747</v>
      </c>
      <c r="K974" s="224">
        <v>28.5549</v>
      </c>
      <c r="L974" s="224">
        <v>2.4582999999999999</v>
      </c>
      <c r="M974" s="224">
        <v>2.0937000000000001E-2</v>
      </c>
      <c r="N974" s="224">
        <v>98.547151999999997</v>
      </c>
      <c r="O974" s="276"/>
      <c r="P974" s="253">
        <v>1.9333485170571874</v>
      </c>
      <c r="Q974" s="253">
        <v>6.6651482942812645E-2</v>
      </c>
      <c r="R974" s="253">
        <v>1.3668134653477715E-2</v>
      </c>
      <c r="S974" s="253">
        <v>8.0614950436623846E-3</v>
      </c>
      <c r="T974" s="253">
        <v>1.7138311685232513E-2</v>
      </c>
      <c r="U974" s="253">
        <v>2.118368795971115E-2</v>
      </c>
      <c r="V974" s="253">
        <v>0.15569942690520475</v>
      </c>
      <c r="W974" s="253">
        <v>0.78424894375271204</v>
      </c>
      <c r="X974" s="253">
        <v>0.74849188911109099</v>
      </c>
      <c r="Y974" s="253">
        <v>0.1486004655870318</v>
      </c>
      <c r="Z974" s="253">
        <v>6.610257423036745E-3</v>
      </c>
      <c r="AA974" s="253">
        <v>9.4835746435905061E-2</v>
      </c>
      <c r="AB974" s="253">
        <v>1.461641442935269E-3</v>
      </c>
      <c r="AC974" s="253">
        <f t="shared" si="48"/>
        <v>4.0000000000000009</v>
      </c>
      <c r="AD974" s="249">
        <v>82.484161863358253</v>
      </c>
      <c r="AF974" s="224">
        <v>0.17716499999999999</v>
      </c>
      <c r="AG974" s="224">
        <v>9.7942199999999993</v>
      </c>
      <c r="AH974" s="224">
        <v>1.0439499999999999</v>
      </c>
      <c r="AI974" s="224">
        <v>4.4357800000000003</v>
      </c>
      <c r="AJ974" s="224">
        <v>0.55917300000000003</v>
      </c>
      <c r="AK974" s="224">
        <v>6.3921900000000003</v>
      </c>
      <c r="AL974" s="224">
        <v>0.21971599999999999</v>
      </c>
      <c r="AM974" s="224">
        <v>1.1445799999999999</v>
      </c>
      <c r="AN974" s="224">
        <v>37.494</v>
      </c>
      <c r="AO974" s="256"/>
      <c r="AP974" s="483" t="s">
        <v>437</v>
      </c>
      <c r="AQ974" s="252">
        <v>30</v>
      </c>
      <c r="AR974" s="252">
        <v>15</v>
      </c>
      <c r="AS974" s="256"/>
      <c r="AT974" s="256"/>
      <c r="AU974" s="256"/>
      <c r="AV974" s="256"/>
      <c r="AW974" s="256"/>
      <c r="AX974" s="256"/>
      <c r="AY974" s="256"/>
      <c r="AZ974" s="256"/>
      <c r="BA974" s="256"/>
      <c r="BB974" s="256"/>
      <c r="BC974" s="256"/>
      <c r="BD974" s="256"/>
      <c r="BE974" s="256"/>
      <c r="BF974" s="256"/>
      <c r="BG974" s="256"/>
      <c r="BH974" s="256"/>
      <c r="BI974" s="256"/>
      <c r="BJ974" s="256"/>
      <c r="BK974" s="256"/>
      <c r="BL974" s="256"/>
      <c r="BM974" s="256"/>
      <c r="BN974" s="256"/>
      <c r="BO974" s="256"/>
      <c r="BP974" s="256"/>
      <c r="BQ974" s="256"/>
    </row>
    <row r="975" spans="1:69" s="255" customFormat="1" ht="12.75">
      <c r="A975" s="249">
        <v>2353.0846135089</v>
      </c>
      <c r="B975" s="252" t="s">
        <v>253</v>
      </c>
      <c r="C975" s="251" t="s">
        <v>475</v>
      </c>
      <c r="D975" s="249">
        <v>25.650999999999996</v>
      </c>
      <c r="E975" s="224">
        <v>53.572899999999997</v>
      </c>
      <c r="F975" s="224">
        <v>0.37759300000000001</v>
      </c>
      <c r="G975" s="224">
        <v>1.95882</v>
      </c>
      <c r="H975" s="224">
        <v>0.55835199999999996</v>
      </c>
      <c r="I975" s="224">
        <v>10.847</v>
      </c>
      <c r="J975" s="224">
        <v>0.25056099999999998</v>
      </c>
      <c r="K975" s="224">
        <v>28.566299999999998</v>
      </c>
      <c r="L975" s="224">
        <v>2.4066299999999998</v>
      </c>
      <c r="M975" s="224">
        <v>3.3054E-2</v>
      </c>
      <c r="N975" s="224">
        <v>98.571209999999994</v>
      </c>
      <c r="O975" s="276"/>
      <c r="P975" s="253">
        <v>1.9284957995350323</v>
      </c>
      <c r="Q975" s="253">
        <v>7.1504200464967749E-2</v>
      </c>
      <c r="R975" s="253">
        <v>1.1600156493196234E-2</v>
      </c>
      <c r="S975" s="253">
        <v>1.022158453754962E-2</v>
      </c>
      <c r="T975" s="253">
        <v>1.589121239427559E-2</v>
      </c>
      <c r="U975" s="253">
        <v>2.5876645644419938E-2</v>
      </c>
      <c r="V975" s="253">
        <v>0.1535446649691839</v>
      </c>
      <c r="W975" s="253">
        <v>0.7828657359613741</v>
      </c>
      <c r="X975" s="253">
        <v>0.75011281882097391</v>
      </c>
      <c r="Y975" s="253">
        <v>0.14712078478376434</v>
      </c>
      <c r="Z975" s="253">
        <v>7.639637537857645E-3</v>
      </c>
      <c r="AA975" s="253">
        <v>9.2819775715381719E-2</v>
      </c>
      <c r="AB975" s="253">
        <v>2.306983142022369E-3</v>
      </c>
      <c r="AC975" s="253">
        <f t="shared" si="48"/>
        <v>3.9999999999999991</v>
      </c>
      <c r="AD975" s="249">
        <v>82.439447748762078</v>
      </c>
      <c r="AF975" s="224">
        <v>0.17738599999999999</v>
      </c>
      <c r="AG975" s="224">
        <v>7.8160299999999996</v>
      </c>
      <c r="AH975" s="224">
        <v>1.0224500000000001</v>
      </c>
      <c r="AI975" s="224">
        <v>4.7512499999999998</v>
      </c>
      <c r="AJ975" s="224">
        <v>0.55777200000000005</v>
      </c>
      <c r="AK975" s="224">
        <v>5.6621899999999998</v>
      </c>
      <c r="AL975" s="224">
        <v>0.219668</v>
      </c>
      <c r="AM975" s="224">
        <v>1.1590100000000001</v>
      </c>
      <c r="AN975" s="224">
        <v>23.6309</v>
      </c>
      <c r="AO975" s="256"/>
      <c r="AP975" s="483" t="s">
        <v>437</v>
      </c>
      <c r="AQ975" s="252">
        <v>30</v>
      </c>
      <c r="AR975" s="252">
        <v>15</v>
      </c>
      <c r="AS975" s="256"/>
      <c r="AT975" s="256"/>
      <c r="AU975" s="256"/>
      <c r="AV975" s="256"/>
      <c r="AW975" s="256"/>
      <c r="AX975" s="256"/>
      <c r="AY975" s="256"/>
      <c r="AZ975" s="256"/>
      <c r="BA975" s="256"/>
      <c r="BB975" s="256"/>
      <c r="BC975" s="256"/>
      <c r="BD975" s="256"/>
      <c r="BE975" s="256"/>
      <c r="BF975" s="256"/>
      <c r="BG975" s="256"/>
      <c r="BH975" s="256"/>
      <c r="BI975" s="256"/>
      <c r="BJ975" s="256"/>
      <c r="BK975" s="256"/>
      <c r="BL975" s="256"/>
      <c r="BM975" s="256"/>
      <c r="BN975" s="256"/>
      <c r="BO975" s="256"/>
      <c r="BP975" s="256"/>
      <c r="BQ975" s="256"/>
    </row>
    <row r="976" spans="1:69" s="255" customFormat="1" ht="12.75">
      <c r="A976" s="249">
        <v>2353.0846135089</v>
      </c>
      <c r="B976" s="252" t="s">
        <v>253</v>
      </c>
      <c r="C976" s="251" t="s">
        <v>475</v>
      </c>
      <c r="D976" s="249">
        <v>28.850999999999996</v>
      </c>
      <c r="E976" s="224">
        <v>54.046799999999998</v>
      </c>
      <c r="F976" s="224">
        <v>0.33931</v>
      </c>
      <c r="G976" s="224">
        <v>1.6954800000000001</v>
      </c>
      <c r="H976" s="224">
        <v>0.57238299999999998</v>
      </c>
      <c r="I976" s="224">
        <v>10.5113</v>
      </c>
      <c r="J976" s="224">
        <v>0.211372</v>
      </c>
      <c r="K976" s="224">
        <v>29.009499999999999</v>
      </c>
      <c r="L976" s="224">
        <v>2.3204500000000001</v>
      </c>
      <c r="M976" s="224">
        <v>2.5285999999999999E-2</v>
      </c>
      <c r="N976" s="224">
        <v>98.731880999999987</v>
      </c>
      <c r="O976" s="276"/>
      <c r="P976" s="253">
        <v>1.938833704174062</v>
      </c>
      <c r="Q976" s="253">
        <v>6.1166295825938022E-2</v>
      </c>
      <c r="R976" s="253">
        <v>1.0517165771192438E-2</v>
      </c>
      <c r="S976" s="253">
        <v>9.1535168170245301E-3</v>
      </c>
      <c r="T976" s="253">
        <v>1.6234268220125615E-2</v>
      </c>
      <c r="U976" s="253">
        <v>1.786655169851592E-2</v>
      </c>
      <c r="V976" s="253">
        <v>0.15224542791844028</v>
      </c>
      <c r="W976" s="253">
        <v>0.79398306957470111</v>
      </c>
      <c r="X976" s="253">
        <v>0.75740113175764934</v>
      </c>
      <c r="Y976" s="253">
        <v>0.14523087938401605</v>
      </c>
      <c r="Z976" s="253">
        <v>6.4224949484821357E-3</v>
      </c>
      <c r="AA976" s="253">
        <v>8.9186770411907645E-2</v>
      </c>
      <c r="AB976" s="253">
        <v>1.7587234979448418E-3</v>
      </c>
      <c r="AC976" s="253">
        <f t="shared" si="48"/>
        <v>4.0000000000000009</v>
      </c>
      <c r="AD976" s="249">
        <v>83.107179099623451</v>
      </c>
      <c r="AF976" s="224">
        <v>0.17662600000000001</v>
      </c>
      <c r="AG976" s="224">
        <v>8.2727299999999993</v>
      </c>
      <c r="AH976" s="224">
        <v>1.11293</v>
      </c>
      <c r="AI976" s="224">
        <v>4.5700099999999999</v>
      </c>
      <c r="AJ976" s="224">
        <v>0.56765299999999996</v>
      </c>
      <c r="AK976" s="224">
        <v>6.3358100000000004</v>
      </c>
      <c r="AL976" s="224">
        <v>0.2177</v>
      </c>
      <c r="AM976" s="224">
        <v>1.1739900000000001</v>
      </c>
      <c r="AN976" s="224">
        <v>30.570699999999999</v>
      </c>
      <c r="AO976" s="256"/>
      <c r="AP976" s="483" t="s">
        <v>437</v>
      </c>
      <c r="AQ976" s="252">
        <v>30</v>
      </c>
      <c r="AR976" s="252">
        <v>15</v>
      </c>
      <c r="AS976" s="256"/>
      <c r="AT976" s="256"/>
      <c r="AU976" s="256"/>
      <c r="AV976" s="256"/>
      <c r="AW976" s="256"/>
      <c r="AX976" s="256"/>
      <c r="AY976" s="256"/>
      <c r="AZ976" s="256"/>
      <c r="BA976" s="256"/>
      <c r="BB976" s="256"/>
      <c r="BC976" s="256"/>
      <c r="BD976" s="256"/>
      <c r="BE976" s="256"/>
      <c r="BF976" s="256"/>
      <c r="BG976" s="256"/>
      <c r="BH976" s="256"/>
      <c r="BI976" s="256"/>
      <c r="BJ976" s="256"/>
      <c r="BK976" s="256"/>
      <c r="BL976" s="256"/>
      <c r="BM976" s="256"/>
      <c r="BN976" s="256"/>
      <c r="BO976" s="256"/>
      <c r="BP976" s="256"/>
      <c r="BQ976" s="256"/>
    </row>
    <row r="977" spans="1:69" s="255" customFormat="1" ht="12.75">
      <c r="A977" s="249">
        <v>2353.0846135089</v>
      </c>
      <c r="B977" s="252" t="s">
        <v>253</v>
      </c>
      <c r="C977" s="251" t="s">
        <v>475</v>
      </c>
      <c r="D977" s="249">
        <v>32.050999999999995</v>
      </c>
      <c r="E977" s="224">
        <v>54.111899999999999</v>
      </c>
      <c r="F977" s="224">
        <v>0.28944399999999998</v>
      </c>
      <c r="G977" s="224">
        <v>1.6712800000000001</v>
      </c>
      <c r="H977" s="224">
        <v>0.55253300000000005</v>
      </c>
      <c r="I977" s="224">
        <v>10.6248</v>
      </c>
      <c r="J977" s="224">
        <v>0.22039400000000001</v>
      </c>
      <c r="K977" s="224">
        <v>29.0715</v>
      </c>
      <c r="L977" s="224">
        <v>2.2663000000000002</v>
      </c>
      <c r="M977" s="224">
        <v>3.3543000000000003E-2</v>
      </c>
      <c r="N977" s="224">
        <v>98.84169399999999</v>
      </c>
      <c r="O977" s="276"/>
      <c r="P977" s="253">
        <v>1.9387979767183543</v>
      </c>
      <c r="Q977" s="253">
        <v>6.1202023281645701E-2</v>
      </c>
      <c r="R977" s="253">
        <v>9.3719734871298144E-3</v>
      </c>
      <c r="S977" s="253">
        <v>7.7987513715236274E-3</v>
      </c>
      <c r="T977" s="253">
        <v>1.5652128724067182E-2</v>
      </c>
      <c r="U977" s="253">
        <v>2.2910593302395199E-2</v>
      </c>
      <c r="V977" s="253">
        <v>0.15094376398313639</v>
      </c>
      <c r="W977" s="253">
        <v>0.79332278913174881</v>
      </c>
      <c r="X977" s="253">
        <v>0.75947806284605435</v>
      </c>
      <c r="Y977" s="253">
        <v>0.14450420313031778</v>
      </c>
      <c r="Z977" s="253">
        <v>6.688446858694394E-3</v>
      </c>
      <c r="AA977" s="253">
        <v>8.6999112189937097E-2</v>
      </c>
      <c r="AB977" s="253">
        <v>2.3301749749962751E-3</v>
      </c>
      <c r="AC977" s="253">
        <f t="shared" si="48"/>
        <v>4.0000000000000009</v>
      </c>
      <c r="AD977" s="249">
        <v>82.986026828756721</v>
      </c>
      <c r="AE977" s="264"/>
      <c r="AF977" s="224">
        <v>0.176538</v>
      </c>
      <c r="AG977" s="224">
        <v>9.4651599999999991</v>
      </c>
      <c r="AH977" s="224">
        <v>1.1187800000000001</v>
      </c>
      <c r="AI977" s="224">
        <v>4.7454700000000001</v>
      </c>
      <c r="AJ977" s="224">
        <v>0.56426399999999999</v>
      </c>
      <c r="AK977" s="224">
        <v>6.3606299999999996</v>
      </c>
      <c r="AL977" s="224">
        <v>0.21754499999999999</v>
      </c>
      <c r="AM977" s="224">
        <v>1.19391</v>
      </c>
      <c r="AN977" s="224">
        <v>23.3947</v>
      </c>
      <c r="AO977" s="256"/>
      <c r="AP977" s="483" t="s">
        <v>437</v>
      </c>
      <c r="AQ977" s="252">
        <v>30</v>
      </c>
      <c r="AR977" s="252">
        <v>15</v>
      </c>
      <c r="AS977" s="256"/>
      <c r="AT977" s="256"/>
      <c r="AU977" s="256"/>
      <c r="AV977" s="256"/>
      <c r="AW977" s="256"/>
      <c r="AX977" s="256"/>
      <c r="AY977" s="256"/>
      <c r="AZ977" s="256"/>
      <c r="BA977" s="256"/>
      <c r="BB977" s="256"/>
      <c r="BC977" s="256"/>
      <c r="BD977" s="256"/>
      <c r="BE977" s="256"/>
      <c r="BF977" s="256"/>
      <c r="BG977" s="256"/>
      <c r="BH977" s="256"/>
      <c r="BI977" s="256"/>
      <c r="BJ977" s="256"/>
      <c r="BK977" s="256"/>
      <c r="BL977" s="256"/>
      <c r="BM977" s="256"/>
      <c r="BN977" s="256"/>
      <c r="BO977" s="256"/>
      <c r="BP977" s="256"/>
      <c r="BQ977" s="256"/>
    </row>
    <row r="978" spans="1:69" s="255" customFormat="1" ht="12.75">
      <c r="A978" s="252"/>
      <c r="B978" s="252"/>
      <c r="C978" s="251"/>
      <c r="D978" s="249"/>
      <c r="E978" s="224"/>
      <c r="F978" s="224"/>
      <c r="G978" s="224"/>
      <c r="H978" s="224"/>
      <c r="I978" s="224"/>
      <c r="J978" s="224"/>
      <c r="K978" s="224"/>
      <c r="L978" s="224"/>
      <c r="M978" s="224"/>
      <c r="N978" s="224"/>
      <c r="O978" s="276"/>
      <c r="P978" s="253"/>
      <c r="Q978" s="253"/>
      <c r="R978" s="253"/>
      <c r="S978" s="253"/>
      <c r="T978" s="253"/>
      <c r="U978" s="253"/>
      <c r="V978" s="253"/>
      <c r="W978" s="253"/>
      <c r="X978" s="253"/>
      <c r="Y978" s="253"/>
      <c r="Z978" s="253"/>
      <c r="AA978" s="253"/>
      <c r="AB978" s="253"/>
      <c r="AC978" s="253"/>
      <c r="AD978" s="249"/>
      <c r="AF978" s="224"/>
      <c r="AG978" s="224"/>
      <c r="AH978" s="224"/>
      <c r="AI978" s="224"/>
      <c r="AJ978" s="224"/>
      <c r="AK978" s="224"/>
      <c r="AL978" s="224"/>
      <c r="AM978" s="224"/>
      <c r="AN978" s="224"/>
      <c r="AO978" s="256"/>
      <c r="AP978" s="252"/>
      <c r="AQ978" s="252"/>
      <c r="AR978" s="252"/>
      <c r="AS978" s="256"/>
      <c r="AT978" s="256"/>
      <c r="AU978" s="256"/>
      <c r="AV978" s="256"/>
      <c r="AW978" s="256"/>
      <c r="AX978" s="256"/>
      <c r="AY978" s="256"/>
      <c r="AZ978" s="256"/>
      <c r="BA978" s="256"/>
      <c r="BB978" s="256"/>
      <c r="BC978" s="256"/>
      <c r="BD978" s="256"/>
      <c r="BE978" s="256"/>
      <c r="BF978" s="256"/>
      <c r="BG978" s="256"/>
      <c r="BH978" s="256"/>
      <c r="BI978" s="256"/>
      <c r="BJ978" s="256"/>
      <c r="BK978" s="256"/>
      <c r="BL978" s="256"/>
      <c r="BM978" s="256"/>
      <c r="BN978" s="256"/>
      <c r="BO978" s="256"/>
      <c r="BP978" s="256"/>
      <c r="BQ978" s="256"/>
    </row>
    <row r="979" spans="1:69" s="255" customFormat="1" ht="12.75">
      <c r="A979" s="249">
        <v>2353.0846135089</v>
      </c>
      <c r="B979" s="252" t="s">
        <v>253</v>
      </c>
      <c r="C979" s="251" t="s">
        <v>481</v>
      </c>
      <c r="D979" s="249">
        <v>0</v>
      </c>
      <c r="E979" s="224">
        <v>52.393799999999999</v>
      </c>
      <c r="F979" s="224">
        <v>0.52465200000000001</v>
      </c>
      <c r="G979" s="224">
        <v>1.546</v>
      </c>
      <c r="H979" s="224">
        <v>0.349991</v>
      </c>
      <c r="I979" s="224">
        <v>9.7573600000000003</v>
      </c>
      <c r="J979" s="224">
        <v>0.24675</v>
      </c>
      <c r="K979" s="224">
        <v>20.0946</v>
      </c>
      <c r="L979" s="224">
        <v>13.9457</v>
      </c>
      <c r="M979" s="224">
        <v>0.121161</v>
      </c>
      <c r="N979" s="224">
        <v>98.980014000000011</v>
      </c>
      <c r="O979" s="276"/>
      <c r="P979" s="253">
        <v>1.9335482552957537</v>
      </c>
      <c r="Q979" s="253">
        <v>6.6451744704246307E-2</v>
      </c>
      <c r="R979" s="253">
        <v>7.9020995400380656E-4</v>
      </c>
      <c r="S979" s="253">
        <v>1.456019526055654E-2</v>
      </c>
      <c r="T979" s="253">
        <v>1.0211920118163289E-2</v>
      </c>
      <c r="U979" s="253">
        <v>3.4998539911747173E-2</v>
      </c>
      <c r="V979" s="253">
        <v>0.18227728994631759</v>
      </c>
      <c r="W979" s="253">
        <v>0.75716184480921156</v>
      </c>
      <c r="X979" s="253">
        <v>0.3483490537715791</v>
      </c>
      <c r="Y979" s="253">
        <v>8.3860698887761778E-2</v>
      </c>
      <c r="Z979" s="253">
        <v>7.7129056322837296E-3</v>
      </c>
      <c r="AA979" s="253">
        <v>0.55140802590759419</v>
      </c>
      <c r="AB979" s="253">
        <v>8.6693158007810859E-3</v>
      </c>
      <c r="AC979" s="253">
        <f t="shared" ref="AC979:AC1007" si="49">SUM(P979:AB979)</f>
        <v>3.9999999999999996</v>
      </c>
      <c r="AD979" s="249">
        <v>78.591897095482764</v>
      </c>
      <c r="AF979" s="224">
        <v>0.17677899999999999</v>
      </c>
      <c r="AG979" s="224">
        <v>6.3261099999999999</v>
      </c>
      <c r="AH979" s="224">
        <v>1.1549400000000001</v>
      </c>
      <c r="AI979" s="224">
        <v>6.6003800000000004</v>
      </c>
      <c r="AJ979" s="224">
        <v>0.59102100000000002</v>
      </c>
      <c r="AK979" s="224">
        <v>5.7748999999999997</v>
      </c>
      <c r="AL979" s="224">
        <v>0.265623</v>
      </c>
      <c r="AM979" s="224">
        <v>0.460368</v>
      </c>
      <c r="AN979" s="224">
        <v>7.6076199999999998</v>
      </c>
      <c r="AO979" s="256"/>
      <c r="AP979" s="483" t="s">
        <v>437</v>
      </c>
      <c r="AQ979" s="252">
        <v>30</v>
      </c>
      <c r="AR979" s="252">
        <v>15</v>
      </c>
      <c r="AS979" s="256"/>
      <c r="AT979" s="256"/>
      <c r="AU979" s="256"/>
      <c r="AV979" s="256"/>
      <c r="AW979" s="256"/>
      <c r="AX979" s="256"/>
      <c r="AY979" s="256"/>
      <c r="AZ979" s="256"/>
      <c r="BA979" s="256"/>
      <c r="BB979" s="256"/>
      <c r="BC979" s="256"/>
      <c r="BD979" s="256"/>
      <c r="BE979" s="256"/>
      <c r="BF979" s="256"/>
      <c r="BG979" s="256"/>
      <c r="BH979" s="256"/>
      <c r="BI979" s="256"/>
      <c r="BJ979" s="256"/>
      <c r="BK979" s="256"/>
      <c r="BL979" s="256"/>
      <c r="BM979" s="256"/>
      <c r="BN979" s="256"/>
      <c r="BO979" s="256"/>
      <c r="BP979" s="256"/>
      <c r="BQ979" s="256"/>
    </row>
    <row r="980" spans="1:69" s="255" customFormat="1" ht="12.75">
      <c r="A980" s="249">
        <v>2353.0846135089</v>
      </c>
      <c r="B980" s="252" t="s">
        <v>253</v>
      </c>
      <c r="C980" s="251" t="s">
        <v>481</v>
      </c>
      <c r="D980" s="249">
        <v>5</v>
      </c>
      <c r="E980" s="224">
        <v>52.2639</v>
      </c>
      <c r="F980" s="224">
        <v>0.47892499999999999</v>
      </c>
      <c r="G980" s="224">
        <v>1.81551</v>
      </c>
      <c r="H980" s="224">
        <v>0.56413599999999997</v>
      </c>
      <c r="I980" s="224">
        <v>8.2552699999999994</v>
      </c>
      <c r="J980" s="224">
        <v>0.209702</v>
      </c>
      <c r="K980" s="224">
        <v>19.746600000000001</v>
      </c>
      <c r="L980" s="224">
        <v>15.836</v>
      </c>
      <c r="M980" s="224">
        <v>0.155002</v>
      </c>
      <c r="N980" s="224">
        <v>99.325045000000003</v>
      </c>
      <c r="O980" s="276"/>
      <c r="P980" s="253">
        <v>1.918009219600179</v>
      </c>
      <c r="Q980" s="253">
        <v>7.852415005145226E-2</v>
      </c>
      <c r="R980" s="253" t="s">
        <v>462</v>
      </c>
      <c r="S980" s="253">
        <v>1.321712913839875E-2</v>
      </c>
      <c r="T980" s="253">
        <v>1.6368470729825731E-2</v>
      </c>
      <c r="U980" s="253">
        <v>5.3683602980084899E-2</v>
      </c>
      <c r="V980" s="253">
        <v>0.14354868430091194</v>
      </c>
      <c r="W980" s="253">
        <v>0.77664874319914778</v>
      </c>
      <c r="X980" s="253">
        <v>0.30366462607670175</v>
      </c>
      <c r="Y980" s="253">
        <v>5.6126605397546429E-2</v>
      </c>
      <c r="Z980" s="253">
        <v>6.5183426745402751E-3</v>
      </c>
      <c r="AA980" s="253">
        <v>0.62266150461269365</v>
      </c>
      <c r="AB980" s="253">
        <v>1.1028921238517817E-2</v>
      </c>
      <c r="AC980" s="253">
        <f t="shared" si="49"/>
        <v>4</v>
      </c>
      <c r="AD980" s="249">
        <v>81.002912041728635</v>
      </c>
      <c r="AF980" s="224">
        <v>0.17683199999999999</v>
      </c>
      <c r="AG980" s="224">
        <v>6.5641400000000001</v>
      </c>
      <c r="AH980" s="224">
        <v>1.0429600000000001</v>
      </c>
      <c r="AI980" s="224">
        <v>4.8720699999999999</v>
      </c>
      <c r="AJ980" s="224">
        <v>0.64466999999999997</v>
      </c>
      <c r="AK980" s="224">
        <v>6.7233799999999997</v>
      </c>
      <c r="AL980" s="224">
        <v>0.26751200000000003</v>
      </c>
      <c r="AM980" s="224">
        <v>0.431035</v>
      </c>
      <c r="AN980" s="224">
        <v>6.22098</v>
      </c>
      <c r="AO980" s="256"/>
      <c r="AP980" s="483" t="s">
        <v>437</v>
      </c>
      <c r="AQ980" s="252">
        <v>30</v>
      </c>
      <c r="AR980" s="252">
        <v>15</v>
      </c>
      <c r="AS980" s="256"/>
      <c r="AT980" s="256"/>
      <c r="AU980" s="256"/>
      <c r="AV980" s="256"/>
      <c r="AW980" s="256"/>
      <c r="AX980" s="256"/>
      <c r="AY980" s="256"/>
      <c r="AZ980" s="256"/>
      <c r="BA980" s="256"/>
      <c r="BB980" s="256"/>
      <c r="BC980" s="256"/>
      <c r="BD980" s="256"/>
      <c r="BE980" s="256"/>
      <c r="BF980" s="256"/>
      <c r="BG980" s="256"/>
      <c r="BH980" s="256"/>
      <c r="BI980" s="256"/>
      <c r="BJ980" s="256"/>
      <c r="BK980" s="256"/>
      <c r="BL980" s="256"/>
      <c r="BM980" s="256"/>
      <c r="BN980" s="256"/>
      <c r="BO980" s="256"/>
      <c r="BP980" s="256"/>
      <c r="BQ980" s="256"/>
    </row>
    <row r="981" spans="1:69" s="255" customFormat="1" ht="12.75">
      <c r="A981" s="249">
        <v>2353.0846135089</v>
      </c>
      <c r="B981" s="252" t="s">
        <v>253</v>
      </c>
      <c r="C981" s="251" t="s">
        <v>481</v>
      </c>
      <c r="D981" s="249">
        <v>10</v>
      </c>
      <c r="E981" s="224">
        <v>52.076099999999997</v>
      </c>
      <c r="F981" s="224">
        <v>0.51263300000000001</v>
      </c>
      <c r="G981" s="224">
        <v>2.0127700000000002</v>
      </c>
      <c r="H981" s="224">
        <v>0.58642499999999997</v>
      </c>
      <c r="I981" s="224">
        <v>7.6836200000000003</v>
      </c>
      <c r="J981" s="224">
        <v>0.208485</v>
      </c>
      <c r="K981" s="224">
        <v>19.3872</v>
      </c>
      <c r="L981" s="224">
        <v>16.535299999999999</v>
      </c>
      <c r="M981" s="224">
        <v>0.181173</v>
      </c>
      <c r="N981" s="224">
        <v>99.183706000000001</v>
      </c>
      <c r="O981" s="276"/>
      <c r="P981" s="253">
        <v>1.91335078643874</v>
      </c>
      <c r="Q981" s="253">
        <v>8.6649213561259986E-2</v>
      </c>
      <c r="R981" s="253">
        <v>5.0853845265930175E-4</v>
      </c>
      <c r="S981" s="253">
        <v>1.4163919700090864E-2</v>
      </c>
      <c r="T981" s="253">
        <v>1.7035074550867311E-2</v>
      </c>
      <c r="U981" s="253">
        <v>5.368390436708026E-2</v>
      </c>
      <c r="V981" s="253">
        <v>0.13407602593296186</v>
      </c>
      <c r="W981" s="253">
        <v>0.78053253699634062</v>
      </c>
      <c r="X981" s="253">
        <v>0.28135807926473555</v>
      </c>
      <c r="Y981" s="253">
        <v>4.8330301869432366E-2</v>
      </c>
      <c r="Z981" s="253">
        <v>6.4880875281996177E-3</v>
      </c>
      <c r="AA981" s="253">
        <v>0.65091738812810529</v>
      </c>
      <c r="AB981" s="253">
        <v>1.2906143209527215E-2</v>
      </c>
      <c r="AC981" s="253">
        <f t="shared" si="49"/>
        <v>4</v>
      </c>
      <c r="AD981" s="249">
        <v>81.810961813886379</v>
      </c>
      <c r="AF981" s="224">
        <v>0.177035</v>
      </c>
      <c r="AG981" s="224">
        <v>6.3656800000000002</v>
      </c>
      <c r="AH981" s="224">
        <v>0.98415900000000001</v>
      </c>
      <c r="AI981" s="224">
        <v>4.6328699999999996</v>
      </c>
      <c r="AJ981" s="224">
        <v>0.67017000000000004</v>
      </c>
      <c r="AK981" s="224">
        <v>6.6764799999999997</v>
      </c>
      <c r="AL981" s="224">
        <v>0.26979500000000001</v>
      </c>
      <c r="AM981" s="224">
        <v>0.42201499999999997</v>
      </c>
      <c r="AN981" s="224">
        <v>5.3439899999999998</v>
      </c>
      <c r="AO981" s="256"/>
      <c r="AP981" s="483" t="s">
        <v>437</v>
      </c>
      <c r="AQ981" s="252">
        <v>30</v>
      </c>
      <c r="AR981" s="252">
        <v>15</v>
      </c>
      <c r="AS981" s="256"/>
      <c r="AT981" s="256"/>
      <c r="AU981" s="256"/>
      <c r="AV981" s="256"/>
      <c r="AW981" s="256"/>
      <c r="AX981" s="256"/>
      <c r="AY981" s="256"/>
      <c r="AZ981" s="256"/>
      <c r="BA981" s="256"/>
      <c r="BB981" s="256"/>
      <c r="BC981" s="256"/>
      <c r="BD981" s="256"/>
      <c r="BE981" s="256"/>
      <c r="BF981" s="256"/>
      <c r="BG981" s="256"/>
      <c r="BH981" s="256"/>
      <c r="BI981" s="256"/>
      <c r="BJ981" s="256"/>
      <c r="BK981" s="256"/>
      <c r="BL981" s="256"/>
      <c r="BM981" s="256"/>
      <c r="BN981" s="256"/>
      <c r="BO981" s="256"/>
      <c r="BP981" s="256"/>
      <c r="BQ981" s="256"/>
    </row>
    <row r="982" spans="1:69" s="255" customFormat="1" ht="12.75">
      <c r="A982" s="249">
        <v>2353.0846135089</v>
      </c>
      <c r="B982" s="252" t="s">
        <v>253</v>
      </c>
      <c r="C982" s="251" t="s">
        <v>481</v>
      </c>
      <c r="D982" s="249">
        <v>15</v>
      </c>
      <c r="E982" s="224">
        <v>51.484400000000001</v>
      </c>
      <c r="F982" s="224">
        <v>0.54872200000000004</v>
      </c>
      <c r="G982" s="224">
        <v>2.5555099999999999</v>
      </c>
      <c r="H982" s="224">
        <v>0.91123399999999999</v>
      </c>
      <c r="I982" s="224">
        <v>6.3063700000000003</v>
      </c>
      <c r="J982" s="224">
        <v>0.183339</v>
      </c>
      <c r="K982" s="224">
        <v>17.709499999999998</v>
      </c>
      <c r="L982" s="224">
        <v>19.295300000000001</v>
      </c>
      <c r="M982" s="224">
        <v>0.234763</v>
      </c>
      <c r="N982" s="224">
        <v>99.229137999999992</v>
      </c>
      <c r="O982" s="276"/>
      <c r="P982" s="253">
        <v>1.8965097531251769</v>
      </c>
      <c r="Q982" s="253">
        <v>0.10349024687482311</v>
      </c>
      <c r="R982" s="253">
        <v>7.4560298101213895E-3</v>
      </c>
      <c r="S982" s="253">
        <v>1.520031355028182E-2</v>
      </c>
      <c r="T982" s="253">
        <v>2.6539012285698653E-2</v>
      </c>
      <c r="U982" s="253">
        <v>5.5861599611395363E-2</v>
      </c>
      <c r="V982" s="253">
        <v>0.11150304558369137</v>
      </c>
      <c r="W982" s="253">
        <v>0.78343999915881146</v>
      </c>
      <c r="X982" s="253">
        <v>0.18907043574184704</v>
      </c>
      <c r="Y982" s="253">
        <v>2.6909437146032202E-2</v>
      </c>
      <c r="Z982" s="253">
        <v>5.7203160192796296E-3</v>
      </c>
      <c r="AA982" s="253">
        <v>0.7615327891598862</v>
      </c>
      <c r="AB982" s="253">
        <v>1.6767021932954953E-2</v>
      </c>
      <c r="AC982" s="253">
        <f t="shared" si="49"/>
        <v>4</v>
      </c>
      <c r="AD982" s="249">
        <v>83.349617734011971</v>
      </c>
      <c r="AF982" s="224">
        <v>0.177507</v>
      </c>
      <c r="AG982" s="224">
        <v>6.1978</v>
      </c>
      <c r="AH982" s="224">
        <v>0.85643400000000003</v>
      </c>
      <c r="AI982" s="224">
        <v>3.50224</v>
      </c>
      <c r="AJ982" s="224">
        <v>0.74557799999999996</v>
      </c>
      <c r="AK982" s="224">
        <v>7.2714499999999997</v>
      </c>
      <c r="AL982" s="224">
        <v>0.28248200000000001</v>
      </c>
      <c r="AM982" s="224">
        <v>0.39016400000000001</v>
      </c>
      <c r="AN982" s="224">
        <v>4.3262099999999997</v>
      </c>
      <c r="AO982" s="256"/>
      <c r="AP982" s="483" t="s">
        <v>437</v>
      </c>
      <c r="AQ982" s="252">
        <v>30</v>
      </c>
      <c r="AR982" s="252">
        <v>15</v>
      </c>
      <c r="AS982" s="256"/>
      <c r="AT982" s="256"/>
      <c r="AU982" s="256"/>
      <c r="AV982" s="256"/>
      <c r="AW982" s="256"/>
      <c r="AX982" s="256"/>
      <c r="AY982" s="256"/>
      <c r="AZ982" s="256"/>
      <c r="BA982" s="256"/>
      <c r="BB982" s="256"/>
      <c r="BC982" s="256"/>
      <c r="BD982" s="256"/>
      <c r="BE982" s="256"/>
      <c r="BF982" s="256"/>
      <c r="BG982" s="256"/>
      <c r="BH982" s="256"/>
      <c r="BI982" s="256"/>
      <c r="BJ982" s="256"/>
      <c r="BK982" s="256"/>
      <c r="BL982" s="256"/>
      <c r="BM982" s="256"/>
      <c r="BN982" s="256"/>
      <c r="BO982" s="256"/>
      <c r="BP982" s="256"/>
      <c r="BQ982" s="256"/>
    </row>
    <row r="983" spans="1:69" s="255" customFormat="1" ht="12.75">
      <c r="A983" s="249">
        <v>2353.0846135089</v>
      </c>
      <c r="B983" s="252" t="s">
        <v>253</v>
      </c>
      <c r="C983" s="251" t="s">
        <v>481</v>
      </c>
      <c r="D983" s="249">
        <v>20</v>
      </c>
      <c r="E983" s="224">
        <v>51.4283</v>
      </c>
      <c r="F983" s="224">
        <v>0.56643900000000003</v>
      </c>
      <c r="G983" s="224">
        <v>2.6147999999999998</v>
      </c>
      <c r="H983" s="224">
        <v>0.85500100000000001</v>
      </c>
      <c r="I983" s="224">
        <v>6.2618</v>
      </c>
      <c r="J983" s="224">
        <v>0.17447599999999999</v>
      </c>
      <c r="K983" s="224">
        <v>17.611499999999999</v>
      </c>
      <c r="L983" s="224">
        <v>19.280200000000001</v>
      </c>
      <c r="M983" s="224">
        <v>0.22903999999999999</v>
      </c>
      <c r="N983" s="224">
        <v>99.021556000000004</v>
      </c>
      <c r="O983" s="276"/>
      <c r="P983" s="253">
        <v>1.8985608821252737</v>
      </c>
      <c r="Q983" s="253">
        <v>0.10143911787472626</v>
      </c>
      <c r="R983" s="253">
        <v>1.2327948333070271E-2</v>
      </c>
      <c r="S983" s="253">
        <v>1.5725202849332921E-2</v>
      </c>
      <c r="T983" s="253">
        <v>2.4955392079274486E-2</v>
      </c>
      <c r="U983" s="253">
        <v>4.9099206471113988E-2</v>
      </c>
      <c r="V983" s="253">
        <v>0.11630050732787997</v>
      </c>
      <c r="W983" s="253">
        <v>0.78159174293932887</v>
      </c>
      <c r="X983" s="253">
        <v>0.18763915943731577</v>
      </c>
      <c r="Y983" s="253">
        <v>2.7920624333963508E-2</v>
      </c>
      <c r="Z983" s="253">
        <v>5.4556160098084222E-3</v>
      </c>
      <c r="AA983" s="253">
        <v>0.76259076551151372</v>
      </c>
      <c r="AB983" s="253">
        <v>1.6393834707398688E-2</v>
      </c>
      <c r="AC983" s="253">
        <f t="shared" si="49"/>
        <v>4.0000000000000009</v>
      </c>
      <c r="AD983" s="249">
        <v>83.371026463468752</v>
      </c>
      <c r="AF983" s="224">
        <v>0.177588</v>
      </c>
      <c r="AG983" s="224">
        <v>5.93546</v>
      </c>
      <c r="AH983" s="224">
        <v>0.84274899999999997</v>
      </c>
      <c r="AI983" s="224">
        <v>3.6598199999999999</v>
      </c>
      <c r="AJ983" s="224">
        <v>0.74728499999999998</v>
      </c>
      <c r="AK983" s="224">
        <v>7.6284700000000001</v>
      </c>
      <c r="AL983" s="224">
        <v>0.28313100000000002</v>
      </c>
      <c r="AM983" s="224">
        <v>0.39049800000000001</v>
      </c>
      <c r="AN983" s="224">
        <v>4.5341100000000001</v>
      </c>
      <c r="AO983" s="256"/>
      <c r="AP983" s="483" t="s">
        <v>437</v>
      </c>
      <c r="AQ983" s="252">
        <v>30</v>
      </c>
      <c r="AR983" s="252">
        <v>15</v>
      </c>
      <c r="AS983" s="256"/>
      <c r="AT983" s="256"/>
      <c r="AU983" s="256"/>
      <c r="AV983" s="256"/>
      <c r="AW983" s="256"/>
      <c r="AX983" s="256"/>
      <c r="AY983" s="256"/>
      <c r="AZ983" s="256"/>
      <c r="BA983" s="256"/>
      <c r="BB983" s="256"/>
      <c r="BC983" s="256"/>
      <c r="BD983" s="256"/>
      <c r="BE983" s="256"/>
      <c r="BF983" s="256"/>
      <c r="BG983" s="256"/>
      <c r="BH983" s="256"/>
      <c r="BI983" s="256"/>
      <c r="BJ983" s="256"/>
      <c r="BK983" s="256"/>
      <c r="BL983" s="256"/>
      <c r="BM983" s="256"/>
      <c r="BN983" s="256"/>
      <c r="BO983" s="256"/>
      <c r="BP983" s="256"/>
      <c r="BQ983" s="256"/>
    </row>
    <row r="984" spans="1:69" s="255" customFormat="1" ht="12.75">
      <c r="A984" s="249">
        <v>2353.0846135089</v>
      </c>
      <c r="B984" s="252" t="s">
        <v>253</v>
      </c>
      <c r="C984" s="251" t="s">
        <v>481</v>
      </c>
      <c r="D984" s="249">
        <v>25</v>
      </c>
      <c r="E984" s="224">
        <v>51.6267</v>
      </c>
      <c r="F984" s="224">
        <v>0.55920599999999998</v>
      </c>
      <c r="G984" s="224">
        <v>2.4553099999999999</v>
      </c>
      <c r="H984" s="224">
        <v>0.89539100000000005</v>
      </c>
      <c r="I984" s="224">
        <v>6.2702799999999996</v>
      </c>
      <c r="J984" s="224">
        <v>0.149503</v>
      </c>
      <c r="K984" s="224">
        <v>17.740400000000001</v>
      </c>
      <c r="L984" s="224">
        <v>19.4298</v>
      </c>
      <c r="M984" s="224">
        <v>0.23310600000000001</v>
      </c>
      <c r="N984" s="224">
        <v>99.359696000000014</v>
      </c>
      <c r="O984" s="276"/>
      <c r="P984" s="253">
        <v>1.8991686914545389</v>
      </c>
      <c r="Q984" s="253">
        <v>0.10083130854546107</v>
      </c>
      <c r="R984" s="253">
        <v>5.6200557524972439E-3</v>
      </c>
      <c r="S984" s="253">
        <v>1.5469694891777035E-2</v>
      </c>
      <c r="T984" s="253">
        <v>2.604217879923065E-2</v>
      </c>
      <c r="U984" s="253">
        <v>5.485574965841522E-2</v>
      </c>
      <c r="V984" s="253">
        <v>0.11158720434050506</v>
      </c>
      <c r="W984" s="253">
        <v>0.78642511655757474</v>
      </c>
      <c r="X984" s="253">
        <v>0.18645903759361271</v>
      </c>
      <c r="Y984" s="253">
        <v>2.6456991633441958E-2</v>
      </c>
      <c r="Z984" s="253">
        <v>4.6582717803371398E-3</v>
      </c>
      <c r="AA984" s="253">
        <v>0.76579963354437297</v>
      </c>
      <c r="AB984" s="253">
        <v>1.6626065448235167E-2</v>
      </c>
      <c r="AC984" s="253">
        <f t="shared" si="49"/>
        <v>3.9999999999999996</v>
      </c>
      <c r="AD984" s="249">
        <v>83.453201526064916</v>
      </c>
      <c r="AF984" s="224">
        <v>0.177199</v>
      </c>
      <c r="AG984" s="224">
        <v>5.9853699999999996</v>
      </c>
      <c r="AH984" s="224">
        <v>0.87510299999999996</v>
      </c>
      <c r="AI984" s="224">
        <v>3.4910700000000001</v>
      </c>
      <c r="AJ984" s="224">
        <v>0.74589399999999995</v>
      </c>
      <c r="AK984" s="224">
        <v>8.9062999999999999</v>
      </c>
      <c r="AL984" s="224">
        <v>0.282032</v>
      </c>
      <c r="AM984" s="224">
        <v>0.38870300000000002</v>
      </c>
      <c r="AN984" s="224">
        <v>4.4569599999999996</v>
      </c>
      <c r="AO984" s="256"/>
      <c r="AP984" s="483" t="s">
        <v>437</v>
      </c>
      <c r="AQ984" s="252">
        <v>30</v>
      </c>
      <c r="AR984" s="252">
        <v>15</v>
      </c>
      <c r="AS984" s="256"/>
      <c r="AT984" s="256"/>
      <c r="AU984" s="256"/>
      <c r="AV984" s="256"/>
      <c r="AW984" s="256"/>
      <c r="AX984" s="256"/>
      <c r="AY984" s="256"/>
      <c r="AZ984" s="256"/>
      <c r="BA984" s="256"/>
      <c r="BB984" s="256"/>
      <c r="BC984" s="256"/>
      <c r="BD984" s="256"/>
      <c r="BE984" s="256"/>
      <c r="BF984" s="256"/>
      <c r="BG984" s="256"/>
      <c r="BH984" s="256"/>
      <c r="BI984" s="256"/>
      <c r="BJ984" s="256"/>
      <c r="BK984" s="256"/>
      <c r="BL984" s="256"/>
      <c r="BM984" s="256"/>
      <c r="BN984" s="256"/>
      <c r="BO984" s="256"/>
      <c r="BP984" s="256"/>
      <c r="BQ984" s="256"/>
    </row>
    <row r="985" spans="1:69" s="255" customFormat="1" ht="12.75">
      <c r="A985" s="249">
        <v>2353.0846135089</v>
      </c>
      <c r="B985" s="252" t="s">
        <v>253</v>
      </c>
      <c r="C985" s="251" t="s">
        <v>481</v>
      </c>
      <c r="D985" s="249">
        <v>30</v>
      </c>
      <c r="E985" s="224">
        <v>51.529499999999999</v>
      </c>
      <c r="F985" s="224">
        <v>0.59428899999999996</v>
      </c>
      <c r="G985" s="224">
        <v>2.50935</v>
      </c>
      <c r="H985" s="224">
        <v>0.90746599999999999</v>
      </c>
      <c r="I985" s="224">
        <v>6.3102799999999997</v>
      </c>
      <c r="J985" s="224">
        <v>0.17444399999999999</v>
      </c>
      <c r="K985" s="224">
        <v>17.735900000000001</v>
      </c>
      <c r="L985" s="224">
        <v>19.422699999999999</v>
      </c>
      <c r="M985" s="224">
        <v>0.23733299999999999</v>
      </c>
      <c r="N985" s="224">
        <v>99.421262000000013</v>
      </c>
      <c r="O985" s="276"/>
      <c r="P985" s="253">
        <v>1.894706522883415</v>
      </c>
      <c r="Q985" s="253">
        <v>0.10529347711658499</v>
      </c>
      <c r="R985" s="253">
        <v>3.44994217855632E-3</v>
      </c>
      <c r="S985" s="253">
        <v>1.6432531094674904E-2</v>
      </c>
      <c r="T985" s="253">
        <v>2.6381033122637596E-2</v>
      </c>
      <c r="U985" s="253">
        <v>5.9517075325169699E-2</v>
      </c>
      <c r="V985" s="253">
        <v>0.10869450107006898</v>
      </c>
      <c r="W985" s="253">
        <v>0.78552491720889217</v>
      </c>
      <c r="X985" s="253">
        <v>0.18665758194916748</v>
      </c>
      <c r="Y985" s="253">
        <v>2.5828146627097984E-2</v>
      </c>
      <c r="Z985" s="253">
        <v>5.4328510398061487E-3</v>
      </c>
      <c r="AA985" s="253">
        <v>0.76516178468480001</v>
      </c>
      <c r="AB985" s="253">
        <v>1.6919635699128337E-2</v>
      </c>
      <c r="AC985" s="253">
        <f t="shared" si="49"/>
        <v>3.9999999999999996</v>
      </c>
      <c r="AD985" s="249">
        <v>83.361685334759301</v>
      </c>
      <c r="AF985" s="224">
        <v>0.17746700000000001</v>
      </c>
      <c r="AG985" s="224">
        <v>5.56914</v>
      </c>
      <c r="AH985" s="224">
        <v>0.86152700000000004</v>
      </c>
      <c r="AI985" s="224">
        <v>3.4629799999999999</v>
      </c>
      <c r="AJ985" s="224">
        <v>0.74457700000000004</v>
      </c>
      <c r="AK985" s="224">
        <v>7.6524700000000001</v>
      </c>
      <c r="AL985" s="224">
        <v>0.28224199999999999</v>
      </c>
      <c r="AM985" s="224">
        <v>0.38866800000000001</v>
      </c>
      <c r="AN985" s="224">
        <v>4.3522400000000001</v>
      </c>
      <c r="AO985" s="256"/>
      <c r="AP985" s="483" t="s">
        <v>437</v>
      </c>
      <c r="AQ985" s="252">
        <v>30</v>
      </c>
      <c r="AR985" s="252">
        <v>15</v>
      </c>
      <c r="AS985" s="256"/>
      <c r="AT985" s="256"/>
      <c r="AU985" s="256"/>
      <c r="AV985" s="256"/>
      <c r="AW985" s="256"/>
      <c r="AX985" s="256"/>
      <c r="AY985" s="256"/>
      <c r="AZ985" s="256"/>
      <c r="BA985" s="256"/>
      <c r="BB985" s="256"/>
      <c r="BC985" s="256"/>
      <c r="BD985" s="256"/>
      <c r="BE985" s="256"/>
      <c r="BF985" s="256"/>
      <c r="BG985" s="256"/>
      <c r="BH985" s="256"/>
      <c r="BI985" s="256"/>
      <c r="BJ985" s="256"/>
      <c r="BK985" s="256"/>
      <c r="BL985" s="256"/>
      <c r="BM985" s="256"/>
      <c r="BN985" s="256"/>
      <c r="BO985" s="256"/>
      <c r="BP985" s="256"/>
      <c r="BQ985" s="256"/>
    </row>
    <row r="986" spans="1:69" s="255" customFormat="1" ht="12.75">
      <c r="A986" s="249">
        <v>2353.0846135089</v>
      </c>
      <c r="B986" s="252" t="s">
        <v>253</v>
      </c>
      <c r="C986" s="251" t="s">
        <v>481</v>
      </c>
      <c r="D986" s="249">
        <v>35</v>
      </c>
      <c r="E986" s="224">
        <v>51.521299999999997</v>
      </c>
      <c r="F986" s="224">
        <v>0.58135400000000004</v>
      </c>
      <c r="G986" s="224">
        <v>2.4853700000000001</v>
      </c>
      <c r="H986" s="224">
        <v>0.86312</v>
      </c>
      <c r="I986" s="224">
        <v>6.2028999999999996</v>
      </c>
      <c r="J986" s="224">
        <v>0.153664</v>
      </c>
      <c r="K986" s="224">
        <v>17.724399999999999</v>
      </c>
      <c r="L986" s="224">
        <v>19.333100000000002</v>
      </c>
      <c r="M986" s="224">
        <v>0.24327499999999999</v>
      </c>
      <c r="N986" s="224">
        <v>99.108482999999993</v>
      </c>
      <c r="O986" s="276"/>
      <c r="P986" s="253">
        <v>1.8994733728273632</v>
      </c>
      <c r="Q986" s="253">
        <v>0.10052662717263683</v>
      </c>
      <c r="R986" s="253">
        <v>7.4657675369045329E-3</v>
      </c>
      <c r="S986" s="253">
        <v>1.6117876039072842E-2</v>
      </c>
      <c r="T986" s="253">
        <v>2.5158977824821373E-2</v>
      </c>
      <c r="U986" s="253">
        <v>5.3055775506813063E-2</v>
      </c>
      <c r="V986" s="253">
        <v>0.11158832700072314</v>
      </c>
      <c r="W986" s="253">
        <v>0.78661327609166543</v>
      </c>
      <c r="X986" s="253">
        <v>0.18753818279711709</v>
      </c>
      <c r="Y986" s="253">
        <v>2.660401585269891E-2</v>
      </c>
      <c r="Z986" s="253">
        <v>4.7984864242624258E-3</v>
      </c>
      <c r="AA986" s="253">
        <v>0.76366966915187351</v>
      </c>
      <c r="AB986" s="253">
        <v>1.7389645774048102E-2</v>
      </c>
      <c r="AC986" s="253">
        <f t="shared" si="49"/>
        <v>4</v>
      </c>
      <c r="AD986" s="249">
        <v>83.589481059218713</v>
      </c>
      <c r="AF986" s="224">
        <v>0.177482</v>
      </c>
      <c r="AG986" s="224">
        <v>5.8325899999999997</v>
      </c>
      <c r="AH986" s="224">
        <v>0.86929500000000004</v>
      </c>
      <c r="AI986" s="224">
        <v>3.5612300000000001</v>
      </c>
      <c r="AJ986" s="224">
        <v>0.75226099999999996</v>
      </c>
      <c r="AK986" s="224">
        <v>8.62622</v>
      </c>
      <c r="AL986" s="224">
        <v>0.28240599999999999</v>
      </c>
      <c r="AM986" s="224">
        <v>0.38996199999999998</v>
      </c>
      <c r="AN986" s="224">
        <v>4.2902800000000001</v>
      </c>
      <c r="AO986" s="256"/>
      <c r="AP986" s="483" t="s">
        <v>437</v>
      </c>
      <c r="AQ986" s="252">
        <v>30</v>
      </c>
      <c r="AR986" s="252">
        <v>15</v>
      </c>
      <c r="AS986" s="256"/>
      <c r="AT986" s="256"/>
      <c r="AU986" s="256"/>
      <c r="AV986" s="256"/>
      <c r="AW986" s="256"/>
      <c r="AX986" s="256"/>
      <c r="AY986" s="256"/>
      <c r="AZ986" s="256"/>
      <c r="BA986" s="256"/>
      <c r="BB986" s="256"/>
      <c r="BC986" s="256"/>
      <c r="BD986" s="256"/>
      <c r="BE986" s="256"/>
      <c r="BF986" s="256"/>
      <c r="BG986" s="256"/>
      <c r="BH986" s="256"/>
      <c r="BI986" s="256"/>
      <c r="BJ986" s="256"/>
      <c r="BK986" s="256"/>
      <c r="BL986" s="256"/>
      <c r="BM986" s="256"/>
      <c r="BN986" s="256"/>
      <c r="BO986" s="256"/>
      <c r="BP986" s="256"/>
      <c r="BQ986" s="256"/>
    </row>
    <row r="987" spans="1:69" s="255" customFormat="1" ht="12.75">
      <c r="A987" s="249">
        <v>2353.0846135089</v>
      </c>
      <c r="B987" s="252" t="s">
        <v>253</v>
      </c>
      <c r="C987" s="251" t="s">
        <v>481</v>
      </c>
      <c r="D987" s="249">
        <v>40</v>
      </c>
      <c r="E987" s="224">
        <v>51.898400000000002</v>
      </c>
      <c r="F987" s="224">
        <v>0.56927300000000003</v>
      </c>
      <c r="G987" s="224">
        <v>2.3094000000000001</v>
      </c>
      <c r="H987" s="224">
        <v>0.80010199999999998</v>
      </c>
      <c r="I987" s="224">
        <v>6.2488299999999999</v>
      </c>
      <c r="J987" s="224">
        <v>0.16983599999999999</v>
      </c>
      <c r="K987" s="224">
        <v>17.9588</v>
      </c>
      <c r="L987" s="224">
        <v>19.200600000000001</v>
      </c>
      <c r="M987" s="224">
        <v>0.225908</v>
      </c>
      <c r="N987" s="224">
        <v>99.381148999999994</v>
      </c>
      <c r="O987" s="276"/>
      <c r="P987" s="253">
        <v>1.9074565938122843</v>
      </c>
      <c r="Q987" s="253">
        <v>9.2543406187715727E-2</v>
      </c>
      <c r="R987" s="253">
        <v>7.4924236347064799E-3</v>
      </c>
      <c r="S987" s="253">
        <v>1.5734104500980273E-2</v>
      </c>
      <c r="T987" s="253">
        <v>2.324992016699557E-2</v>
      </c>
      <c r="U987" s="253">
        <v>4.6431121740688752E-2</v>
      </c>
      <c r="V987" s="253">
        <v>0.11694776495545431</v>
      </c>
      <c r="W987" s="253">
        <v>0.7901446650011742</v>
      </c>
      <c r="X987" s="253">
        <v>0.19383597658889939</v>
      </c>
      <c r="Y987" s="253">
        <v>2.8689283411153406E-2</v>
      </c>
      <c r="Z987" s="253">
        <v>5.2870837130976536E-3</v>
      </c>
      <c r="AA987" s="253">
        <v>0.75608938793021341</v>
      </c>
      <c r="AB987" s="253">
        <v>1.6098268356636213E-2</v>
      </c>
      <c r="AC987" s="253">
        <f t="shared" si="49"/>
        <v>4.0000000000000009</v>
      </c>
      <c r="AD987" s="249">
        <v>83.668350480275734</v>
      </c>
      <c r="AF987" s="224">
        <v>0.176764</v>
      </c>
      <c r="AG987" s="224">
        <v>5.8918499999999998</v>
      </c>
      <c r="AH987" s="224">
        <v>0.90542699999999998</v>
      </c>
      <c r="AI987" s="224">
        <v>3.78809</v>
      </c>
      <c r="AJ987" s="224">
        <v>0.74724900000000005</v>
      </c>
      <c r="AK987" s="224">
        <v>7.7259200000000003</v>
      </c>
      <c r="AL987" s="224">
        <v>0.28034100000000001</v>
      </c>
      <c r="AM987" s="224">
        <v>0.391266</v>
      </c>
      <c r="AN987" s="224">
        <v>4.5816600000000003</v>
      </c>
      <c r="AO987" s="256"/>
      <c r="AP987" s="483" t="s">
        <v>437</v>
      </c>
      <c r="AQ987" s="252">
        <v>30</v>
      </c>
      <c r="AR987" s="252">
        <v>15</v>
      </c>
      <c r="AS987" s="256"/>
      <c r="AT987" s="256"/>
      <c r="AU987" s="256"/>
      <c r="AV987" s="256"/>
      <c r="AW987" s="256"/>
      <c r="AX987" s="256"/>
      <c r="AY987" s="256"/>
      <c r="AZ987" s="256"/>
      <c r="BA987" s="256"/>
      <c r="BB987" s="256"/>
      <c r="BC987" s="256"/>
      <c r="BD987" s="256"/>
      <c r="BE987" s="256"/>
      <c r="BF987" s="256"/>
      <c r="BG987" s="256"/>
      <c r="BH987" s="256"/>
      <c r="BI987" s="256"/>
      <c r="BJ987" s="256"/>
      <c r="BK987" s="256"/>
      <c r="BL987" s="256"/>
      <c r="BM987" s="256"/>
      <c r="BN987" s="256"/>
      <c r="BO987" s="256"/>
      <c r="BP987" s="256"/>
      <c r="BQ987" s="256"/>
    </row>
    <row r="988" spans="1:69" s="255" customFormat="1" ht="12.75">
      <c r="A988" s="249">
        <v>2353.0846135089</v>
      </c>
      <c r="B988" s="252" t="s">
        <v>253</v>
      </c>
      <c r="C988" s="251" t="s">
        <v>481</v>
      </c>
      <c r="D988" s="249">
        <v>45</v>
      </c>
      <c r="E988" s="224">
        <v>51.7502</v>
      </c>
      <c r="F988" s="224">
        <v>0.59653</v>
      </c>
      <c r="G988" s="224">
        <v>2.3873199999999999</v>
      </c>
      <c r="H988" s="224">
        <v>0.86758299999999999</v>
      </c>
      <c r="I988" s="224">
        <v>6.1619900000000003</v>
      </c>
      <c r="J988" s="224">
        <v>0.16214400000000001</v>
      </c>
      <c r="K988" s="224">
        <v>17.9512</v>
      </c>
      <c r="L988" s="224">
        <v>19.237100000000002</v>
      </c>
      <c r="M988" s="224">
        <v>0.231325</v>
      </c>
      <c r="N988" s="224">
        <v>99.345392000000004</v>
      </c>
      <c r="O988" s="276"/>
      <c r="P988" s="253">
        <v>1.9024182889255441</v>
      </c>
      <c r="Q988" s="253">
        <v>9.7581711074455901E-2</v>
      </c>
      <c r="R988" s="253">
        <v>5.8515789224107273E-3</v>
      </c>
      <c r="S988" s="253">
        <v>1.6491001022351331E-2</v>
      </c>
      <c r="T988" s="253">
        <v>2.5216245757704564E-2</v>
      </c>
      <c r="U988" s="253">
        <v>5.0019710813698381E-2</v>
      </c>
      <c r="V988" s="253">
        <v>0.1120157425648507</v>
      </c>
      <c r="W988" s="253">
        <v>0.79040572091898464</v>
      </c>
      <c r="X988" s="253">
        <v>0.1933697978471528</v>
      </c>
      <c r="Y988" s="253">
        <v>2.7404231677725988E-2</v>
      </c>
      <c r="Z988" s="253">
        <v>5.0487120496516182E-3</v>
      </c>
      <c r="AA988" s="253">
        <v>0.75768943196140992</v>
      </c>
      <c r="AB988" s="253">
        <v>1.6487826464059639E-2</v>
      </c>
      <c r="AC988" s="253">
        <f t="shared" si="49"/>
        <v>4.0000000000000009</v>
      </c>
      <c r="AD988" s="249">
        <v>83.852946634251921</v>
      </c>
      <c r="AF988" s="224">
        <v>0.17700099999999999</v>
      </c>
      <c r="AG988" s="224">
        <v>5.8384900000000002</v>
      </c>
      <c r="AH988" s="224">
        <v>0.88610299999999997</v>
      </c>
      <c r="AI988" s="224">
        <v>3.56115</v>
      </c>
      <c r="AJ988" s="224">
        <v>0.75320600000000004</v>
      </c>
      <c r="AK988" s="224">
        <v>8.3501600000000007</v>
      </c>
      <c r="AL988" s="224">
        <v>0.280111</v>
      </c>
      <c r="AM988" s="224">
        <v>0.39058700000000002</v>
      </c>
      <c r="AN988" s="224">
        <v>4.4050700000000003</v>
      </c>
      <c r="AO988" s="256"/>
      <c r="AP988" s="483" t="s">
        <v>437</v>
      </c>
      <c r="AQ988" s="252">
        <v>30</v>
      </c>
      <c r="AR988" s="252">
        <v>15</v>
      </c>
      <c r="AS988" s="256"/>
      <c r="AT988" s="256"/>
      <c r="AU988" s="256"/>
      <c r="AV988" s="256"/>
      <c r="AW988" s="256"/>
      <c r="AX988" s="256"/>
      <c r="AY988" s="256"/>
      <c r="AZ988" s="256"/>
      <c r="BA988" s="256"/>
      <c r="BB988" s="256"/>
      <c r="BC988" s="256"/>
      <c r="BD988" s="256"/>
      <c r="BE988" s="256"/>
      <c r="BF988" s="256"/>
      <c r="BG988" s="256"/>
      <c r="BH988" s="256"/>
      <c r="BI988" s="256"/>
      <c r="BJ988" s="256"/>
      <c r="BK988" s="256"/>
      <c r="BL988" s="256"/>
      <c r="BM988" s="256"/>
      <c r="BN988" s="256"/>
      <c r="BO988" s="256"/>
      <c r="BP988" s="256"/>
      <c r="BQ988" s="256"/>
    </row>
    <row r="989" spans="1:69" s="255" customFormat="1" ht="12.75">
      <c r="A989" s="249">
        <v>2353.0846135089</v>
      </c>
      <c r="B989" s="252" t="s">
        <v>253</v>
      </c>
      <c r="C989" s="251" t="s">
        <v>481</v>
      </c>
      <c r="D989" s="249">
        <v>50</v>
      </c>
      <c r="E989" s="224">
        <v>51.683799999999998</v>
      </c>
      <c r="F989" s="224">
        <v>0.602379</v>
      </c>
      <c r="G989" s="224">
        <v>2.3004199999999999</v>
      </c>
      <c r="H989" s="224">
        <v>0.80851799999999996</v>
      </c>
      <c r="I989" s="224">
        <v>6.1620799999999996</v>
      </c>
      <c r="J989" s="224">
        <v>0.12525700000000001</v>
      </c>
      <c r="K989" s="224">
        <v>17.956600000000002</v>
      </c>
      <c r="L989" s="224">
        <v>19.265899999999998</v>
      </c>
      <c r="M989" s="224">
        <v>0.24274999999999999</v>
      </c>
      <c r="N989" s="224">
        <v>99.147704000000004</v>
      </c>
      <c r="O989" s="276"/>
      <c r="P989" s="253">
        <v>1.9031471187161462</v>
      </c>
      <c r="Q989" s="253">
        <v>9.6852881283853831E-2</v>
      </c>
      <c r="R989" s="253">
        <v>2.9816496928036784E-3</v>
      </c>
      <c r="S989" s="253">
        <v>1.66804781993754E-2</v>
      </c>
      <c r="T989" s="253">
        <v>2.3538730286105373E-2</v>
      </c>
      <c r="U989" s="253">
        <v>5.4302560789274423E-2</v>
      </c>
      <c r="V989" s="253">
        <v>0.10903664793521847</v>
      </c>
      <c r="W989" s="253">
        <v>0.79345993309722274</v>
      </c>
      <c r="X989" s="253">
        <v>0.19225328095539101</v>
      </c>
      <c r="Y989" s="253">
        <v>2.6419296596486182E-2</v>
      </c>
      <c r="Z989" s="253">
        <v>3.9066604834950809E-3</v>
      </c>
      <c r="AA989" s="253">
        <v>0.76008974608154733</v>
      </c>
      <c r="AB989" s="253">
        <v>1.7331015883080364E-2</v>
      </c>
      <c r="AC989" s="253">
        <f t="shared" si="49"/>
        <v>4</v>
      </c>
      <c r="AD989" s="249">
        <v>83.856820866596351</v>
      </c>
      <c r="AF989" s="224">
        <v>0.17713499999999999</v>
      </c>
      <c r="AG989" s="224">
        <v>5.6557199999999996</v>
      </c>
      <c r="AH989" s="224">
        <v>0.90627899999999995</v>
      </c>
      <c r="AI989" s="224">
        <v>3.7550300000000001</v>
      </c>
      <c r="AJ989" s="224">
        <v>0.75359900000000002</v>
      </c>
      <c r="AK989" s="224">
        <v>10.452999999999999</v>
      </c>
      <c r="AL989" s="224">
        <v>0.28023100000000001</v>
      </c>
      <c r="AM989" s="224">
        <v>0.390457</v>
      </c>
      <c r="AN989" s="224">
        <v>4.22546</v>
      </c>
      <c r="AO989" s="256"/>
      <c r="AP989" s="483" t="s">
        <v>437</v>
      </c>
      <c r="AQ989" s="252">
        <v>30</v>
      </c>
      <c r="AR989" s="252">
        <v>15</v>
      </c>
      <c r="AS989" s="256"/>
      <c r="AT989" s="256"/>
      <c r="AU989" s="256"/>
      <c r="AV989" s="256"/>
      <c r="AW989" s="256"/>
      <c r="AX989" s="256"/>
      <c r="AY989" s="256"/>
      <c r="AZ989" s="256"/>
      <c r="BA989" s="256"/>
      <c r="BB989" s="256"/>
      <c r="BC989" s="256"/>
      <c r="BD989" s="256"/>
      <c r="BE989" s="256"/>
      <c r="BF989" s="256"/>
      <c r="BG989" s="256"/>
      <c r="BH989" s="256"/>
      <c r="BI989" s="256"/>
      <c r="BJ989" s="256"/>
      <c r="BK989" s="256"/>
      <c r="BL989" s="256"/>
      <c r="BM989" s="256"/>
      <c r="BN989" s="256"/>
      <c r="BO989" s="256"/>
      <c r="BP989" s="256"/>
      <c r="BQ989" s="256"/>
    </row>
    <row r="990" spans="1:69" s="255" customFormat="1" ht="12.75">
      <c r="A990" s="249">
        <v>2353.0846135089</v>
      </c>
      <c r="B990" s="252" t="s">
        <v>253</v>
      </c>
      <c r="C990" s="251" t="s">
        <v>481</v>
      </c>
      <c r="D990" s="249">
        <v>55</v>
      </c>
      <c r="E990" s="224">
        <v>51.697600000000001</v>
      </c>
      <c r="F990" s="224">
        <v>0.47320899999999999</v>
      </c>
      <c r="G990" s="224">
        <v>2.4216500000000001</v>
      </c>
      <c r="H990" s="224">
        <v>0.98863100000000004</v>
      </c>
      <c r="I990" s="224">
        <v>6.0197099999999999</v>
      </c>
      <c r="J990" s="224">
        <v>0.166631</v>
      </c>
      <c r="K990" s="224">
        <v>17.915600000000001</v>
      </c>
      <c r="L990" s="224">
        <v>19.364100000000001</v>
      </c>
      <c r="M990" s="224">
        <v>0.22140099999999999</v>
      </c>
      <c r="N990" s="224">
        <v>99.268532000000008</v>
      </c>
      <c r="O990" s="276"/>
      <c r="P990" s="253">
        <v>1.9015437130253139</v>
      </c>
      <c r="Q990" s="253">
        <v>9.8456286974686114E-2</v>
      </c>
      <c r="R990" s="253">
        <v>6.5228574997684419E-3</v>
      </c>
      <c r="S990" s="253">
        <v>1.3089096713119629E-2</v>
      </c>
      <c r="T990" s="253">
        <v>2.8750511187524839E-2</v>
      </c>
      <c r="U990" s="253">
        <v>5.2794006330410426E-2</v>
      </c>
      <c r="V990" s="253">
        <v>0.10673648425612511</v>
      </c>
      <c r="W990" s="253">
        <v>0.79210704401305132</v>
      </c>
      <c r="X990" s="253">
        <v>0.19026463707134719</v>
      </c>
      <c r="Y990" s="253">
        <v>2.5638174275506877E-2</v>
      </c>
      <c r="Z990" s="253">
        <v>5.1913160699522979E-3</v>
      </c>
      <c r="AA990" s="253">
        <v>0.76311659111393693</v>
      </c>
      <c r="AB990" s="253">
        <v>1.5789281469256691E-2</v>
      </c>
      <c r="AC990" s="253">
        <f t="shared" si="49"/>
        <v>4</v>
      </c>
      <c r="AD990" s="249">
        <v>84.1402769930028</v>
      </c>
      <c r="AF990" s="224">
        <v>0.17719799999999999</v>
      </c>
      <c r="AG990" s="224">
        <v>6.8694100000000002</v>
      </c>
      <c r="AH990" s="224">
        <v>0.88374399999999997</v>
      </c>
      <c r="AI990" s="224">
        <v>3.2748400000000002</v>
      </c>
      <c r="AJ990" s="224">
        <v>0.76306200000000002</v>
      </c>
      <c r="AK990" s="224">
        <v>8.0356000000000005</v>
      </c>
      <c r="AL990" s="224">
        <v>0.28060200000000002</v>
      </c>
      <c r="AM990" s="224">
        <v>0.38962000000000002</v>
      </c>
      <c r="AN990" s="224">
        <v>4.5823600000000004</v>
      </c>
      <c r="AO990" s="256"/>
      <c r="AP990" s="483" t="s">
        <v>437</v>
      </c>
      <c r="AQ990" s="252">
        <v>30</v>
      </c>
      <c r="AR990" s="252">
        <v>15</v>
      </c>
      <c r="AS990" s="256"/>
      <c r="AT990" s="256"/>
      <c r="AU990" s="256"/>
      <c r="AV990" s="256"/>
      <c r="AW990" s="256"/>
      <c r="AX990" s="256"/>
      <c r="AY990" s="256"/>
      <c r="AZ990" s="256"/>
      <c r="BA990" s="256"/>
      <c r="BB990" s="256"/>
      <c r="BC990" s="256"/>
      <c r="BD990" s="256"/>
      <c r="BE990" s="256"/>
      <c r="BF990" s="256"/>
      <c r="BG990" s="256"/>
      <c r="BH990" s="256"/>
      <c r="BI990" s="256"/>
      <c r="BJ990" s="256"/>
      <c r="BK990" s="256"/>
      <c r="BL990" s="256"/>
      <c r="BM990" s="256"/>
      <c r="BN990" s="256"/>
      <c r="BO990" s="256"/>
      <c r="BP990" s="256"/>
      <c r="BQ990" s="256"/>
    </row>
    <row r="991" spans="1:69" s="255" customFormat="1" ht="12.75">
      <c r="A991" s="249">
        <v>2353.0846135089</v>
      </c>
      <c r="B991" s="252" t="s">
        <v>253</v>
      </c>
      <c r="C991" s="251" t="s">
        <v>481</v>
      </c>
      <c r="D991" s="249">
        <v>60</v>
      </c>
      <c r="E991" s="224">
        <v>51.942999999999998</v>
      </c>
      <c r="F991" s="224">
        <v>0.58262199999999997</v>
      </c>
      <c r="G991" s="224">
        <v>2.3184399999999998</v>
      </c>
      <c r="H991" s="224">
        <v>0.91448700000000005</v>
      </c>
      <c r="I991" s="224">
        <v>5.8644299999999996</v>
      </c>
      <c r="J991" s="224">
        <v>0.140988</v>
      </c>
      <c r="K991" s="224">
        <v>18.028700000000001</v>
      </c>
      <c r="L991" s="224">
        <v>19.364100000000001</v>
      </c>
      <c r="M991" s="224">
        <v>0.223359</v>
      </c>
      <c r="N991" s="224">
        <v>99.380126000000004</v>
      </c>
      <c r="O991" s="276"/>
      <c r="P991" s="253">
        <v>1.9076188222055748</v>
      </c>
      <c r="Q991" s="253">
        <v>9.2381177794425229E-2</v>
      </c>
      <c r="R991" s="253">
        <v>7.9685395807098658E-3</v>
      </c>
      <c r="S991" s="253">
        <v>1.609059852120813E-2</v>
      </c>
      <c r="T991" s="253">
        <v>2.655324001621295E-2</v>
      </c>
      <c r="U991" s="253">
        <v>4.1582513038342483E-2</v>
      </c>
      <c r="V991" s="253">
        <v>0.11172859755537004</v>
      </c>
      <c r="W991" s="253">
        <v>0.79607651128815637</v>
      </c>
      <c r="X991" s="253">
        <v>0.19096979484513099</v>
      </c>
      <c r="Y991" s="253">
        <v>2.6802432995991169E-2</v>
      </c>
      <c r="Z991" s="253">
        <v>4.3856347463133759E-3</v>
      </c>
      <c r="AA991" s="253">
        <v>0.76193782552930955</v>
      </c>
      <c r="AB991" s="253">
        <v>1.5904311883254887E-2</v>
      </c>
      <c r="AC991" s="253">
        <f t="shared" si="49"/>
        <v>3.9999999999999996</v>
      </c>
      <c r="AD991" s="249">
        <v>84.568219714510292</v>
      </c>
      <c r="AF991" s="224">
        <v>0.17658099999999999</v>
      </c>
      <c r="AG991" s="224">
        <v>5.7296500000000004</v>
      </c>
      <c r="AH991" s="224">
        <v>0.90172200000000002</v>
      </c>
      <c r="AI991" s="224">
        <v>3.4223300000000001</v>
      </c>
      <c r="AJ991" s="224">
        <v>0.77352500000000002</v>
      </c>
      <c r="AK991" s="224">
        <v>9.5049700000000001</v>
      </c>
      <c r="AL991" s="224">
        <v>0.279478</v>
      </c>
      <c r="AM991" s="224">
        <v>0.38928499999999999</v>
      </c>
      <c r="AN991" s="224">
        <v>4.5083500000000001</v>
      </c>
      <c r="AO991" s="256"/>
      <c r="AP991" s="483" t="s">
        <v>437</v>
      </c>
      <c r="AQ991" s="252">
        <v>30</v>
      </c>
      <c r="AR991" s="252">
        <v>15</v>
      </c>
      <c r="AS991" s="256"/>
      <c r="AT991" s="256"/>
      <c r="AU991" s="256"/>
      <c r="AV991" s="256"/>
      <c r="AW991" s="256"/>
      <c r="AX991" s="256"/>
      <c r="AY991" s="256"/>
      <c r="AZ991" s="256"/>
      <c r="BA991" s="256"/>
      <c r="BB991" s="256"/>
      <c r="BC991" s="256"/>
      <c r="BD991" s="256"/>
      <c r="BE991" s="256"/>
      <c r="BF991" s="256"/>
      <c r="BG991" s="256"/>
      <c r="BH991" s="256"/>
      <c r="BI991" s="256"/>
      <c r="BJ991" s="256"/>
      <c r="BK991" s="256"/>
      <c r="BL991" s="256"/>
      <c r="BM991" s="256"/>
      <c r="BN991" s="256"/>
      <c r="BO991" s="256"/>
      <c r="BP991" s="256"/>
      <c r="BQ991" s="256"/>
    </row>
    <row r="992" spans="1:69" s="255" customFormat="1" ht="12.75">
      <c r="A992" s="249">
        <v>2353.0846135089</v>
      </c>
      <c r="B992" s="252" t="s">
        <v>253</v>
      </c>
      <c r="C992" s="251" t="s">
        <v>481</v>
      </c>
      <c r="D992" s="249">
        <v>65</v>
      </c>
      <c r="E992" s="224">
        <v>51.999400000000001</v>
      </c>
      <c r="F992" s="224">
        <v>0.53473300000000001</v>
      </c>
      <c r="G992" s="224">
        <v>2.3428599999999999</v>
      </c>
      <c r="H992" s="224">
        <v>0.93943399999999999</v>
      </c>
      <c r="I992" s="224">
        <v>5.7000099999999998</v>
      </c>
      <c r="J992" s="224">
        <v>0.14336599999999999</v>
      </c>
      <c r="K992" s="224">
        <v>18.043700000000001</v>
      </c>
      <c r="L992" s="224">
        <v>19.417000000000002</v>
      </c>
      <c r="M992" s="224">
        <v>0.22137499999999999</v>
      </c>
      <c r="N992" s="224">
        <v>99.341878000000008</v>
      </c>
      <c r="O992" s="276"/>
      <c r="P992" s="253">
        <v>1.9095394175652116</v>
      </c>
      <c r="Q992" s="253">
        <v>9.0460582434788384E-2</v>
      </c>
      <c r="R992" s="253">
        <v>1.0938110195273243E-2</v>
      </c>
      <c r="S992" s="253">
        <v>1.4766855696783741E-2</v>
      </c>
      <c r="T992" s="253">
        <v>2.7275453762480428E-2</v>
      </c>
      <c r="U992" s="253">
        <v>3.847510396353826E-2</v>
      </c>
      <c r="V992" s="253">
        <v>0.11035949956177442</v>
      </c>
      <c r="W992" s="253">
        <v>0.79818497682014966</v>
      </c>
      <c r="X992" s="253">
        <v>0.18960459853378692</v>
      </c>
      <c r="Y992" s="253">
        <v>2.6215312510842591E-2</v>
      </c>
      <c r="Z992" s="253">
        <v>4.4592539197395118E-3</v>
      </c>
      <c r="AA992" s="253">
        <v>0.76395903815555999</v>
      </c>
      <c r="AB992" s="253">
        <v>1.5761796880070976E-2</v>
      </c>
      <c r="AC992" s="253">
        <f t="shared" si="49"/>
        <v>4</v>
      </c>
      <c r="AD992" s="249">
        <v>84.946338911581378</v>
      </c>
      <c r="AF992" s="224">
        <v>0.17652899999999999</v>
      </c>
      <c r="AG992" s="224">
        <v>6.2396500000000001</v>
      </c>
      <c r="AH992" s="224">
        <v>0.89866699999999999</v>
      </c>
      <c r="AI992" s="224">
        <v>3.37826</v>
      </c>
      <c r="AJ992" s="224">
        <v>0.786555</v>
      </c>
      <c r="AK992" s="224">
        <v>9.20641</v>
      </c>
      <c r="AL992" s="224">
        <v>0.27921800000000002</v>
      </c>
      <c r="AM992" s="224">
        <v>0.38917400000000002</v>
      </c>
      <c r="AN992" s="224">
        <v>4.5225799999999996</v>
      </c>
      <c r="AO992" s="256"/>
      <c r="AP992" s="483" t="s">
        <v>437</v>
      </c>
      <c r="AQ992" s="252">
        <v>30</v>
      </c>
      <c r="AR992" s="252">
        <v>15</v>
      </c>
      <c r="AS992" s="256"/>
      <c r="AT992" s="256"/>
      <c r="AU992" s="256"/>
      <c r="AV992" s="256"/>
      <c r="AW992" s="256"/>
      <c r="AX992" s="256"/>
      <c r="AY992" s="256"/>
      <c r="AZ992" s="256"/>
      <c r="BA992" s="256"/>
      <c r="BB992" s="256"/>
      <c r="BC992" s="256"/>
      <c r="BD992" s="256"/>
      <c r="BE992" s="256"/>
      <c r="BF992" s="256"/>
      <c r="BG992" s="256"/>
      <c r="BH992" s="256"/>
      <c r="BI992" s="256"/>
      <c r="BJ992" s="256"/>
      <c r="BK992" s="256"/>
      <c r="BL992" s="256"/>
      <c r="BM992" s="256"/>
      <c r="BN992" s="256"/>
      <c r="BO992" s="256"/>
      <c r="BP992" s="256"/>
      <c r="BQ992" s="256"/>
    </row>
    <row r="993" spans="1:69" s="255" customFormat="1" ht="12.75">
      <c r="A993" s="249">
        <v>2353.0846135089</v>
      </c>
      <c r="B993" s="252" t="s">
        <v>253</v>
      </c>
      <c r="C993" s="251" t="s">
        <v>481</v>
      </c>
      <c r="D993" s="249">
        <v>70</v>
      </c>
      <c r="E993" s="224">
        <v>52.034100000000002</v>
      </c>
      <c r="F993" s="224">
        <v>0.411468</v>
      </c>
      <c r="G993" s="224">
        <v>2.3056800000000002</v>
      </c>
      <c r="H993" s="224">
        <v>0.977715</v>
      </c>
      <c r="I993" s="224">
        <v>5.6327600000000002</v>
      </c>
      <c r="J993" s="224">
        <v>0.170291</v>
      </c>
      <c r="K993" s="224">
        <v>18.254000000000001</v>
      </c>
      <c r="L993" s="224">
        <v>19.494599999999998</v>
      </c>
      <c r="M993" s="224">
        <v>0.20929300000000001</v>
      </c>
      <c r="N993" s="224">
        <v>99.489907000000017</v>
      </c>
      <c r="O993" s="276"/>
      <c r="P993" s="253">
        <v>1.9061196695471792</v>
      </c>
      <c r="Q993" s="253">
        <v>9.3880330452820848E-2</v>
      </c>
      <c r="R993" s="253">
        <v>5.6640781453412004E-3</v>
      </c>
      <c r="S993" s="253">
        <v>1.1334932298254314E-2</v>
      </c>
      <c r="T993" s="253">
        <v>2.8317167444442334E-2</v>
      </c>
      <c r="U993" s="253">
        <v>5.2094177908331929E-2</v>
      </c>
      <c r="V993" s="253">
        <v>9.7314653858677658E-2</v>
      </c>
      <c r="W993" s="253">
        <v>0.80527499034495298</v>
      </c>
      <c r="X993" s="253">
        <v>0.1915724715386104</v>
      </c>
      <c r="Y993" s="253">
        <v>2.3150860240481689E-2</v>
      </c>
      <c r="Z993" s="253">
        <v>5.2837170278173199E-3</v>
      </c>
      <c r="AA993" s="253">
        <v>0.76512799355128702</v>
      </c>
      <c r="AB993" s="253">
        <v>1.4864957641803645E-2</v>
      </c>
      <c r="AC993" s="253">
        <f t="shared" si="49"/>
        <v>4.0000000000000009</v>
      </c>
      <c r="AD993" s="249">
        <v>85.24383133510679</v>
      </c>
      <c r="AF993" s="224">
        <v>0.17655499999999999</v>
      </c>
      <c r="AG993" s="224">
        <v>7.7012299999999998</v>
      </c>
      <c r="AH993" s="224">
        <v>0.90837199999999996</v>
      </c>
      <c r="AI993" s="224">
        <v>3.27685</v>
      </c>
      <c r="AJ993" s="224">
        <v>0.79283199999999998</v>
      </c>
      <c r="AK993" s="224">
        <v>7.9582100000000002</v>
      </c>
      <c r="AL993" s="224">
        <v>0.27755800000000003</v>
      </c>
      <c r="AM993" s="224">
        <v>0.38845499999999999</v>
      </c>
      <c r="AN993" s="224">
        <v>4.7686799999999998</v>
      </c>
      <c r="AO993" s="256"/>
      <c r="AP993" s="483" t="s">
        <v>437</v>
      </c>
      <c r="AQ993" s="252">
        <v>30</v>
      </c>
      <c r="AR993" s="252">
        <v>15</v>
      </c>
      <c r="AS993" s="256"/>
      <c r="AT993" s="256"/>
      <c r="AU993" s="256"/>
      <c r="AV993" s="256"/>
      <c r="AW993" s="256"/>
      <c r="AX993" s="256"/>
      <c r="AY993" s="256"/>
      <c r="AZ993" s="256"/>
      <c r="BA993" s="256"/>
      <c r="BB993" s="256"/>
      <c r="BC993" s="256"/>
      <c r="BD993" s="256"/>
      <c r="BE993" s="256"/>
      <c r="BF993" s="256"/>
      <c r="BG993" s="256"/>
      <c r="BH993" s="256"/>
      <c r="BI993" s="256"/>
      <c r="BJ993" s="256"/>
      <c r="BK993" s="256"/>
      <c r="BL993" s="256"/>
      <c r="BM993" s="256"/>
      <c r="BN993" s="256"/>
      <c r="BO993" s="256"/>
      <c r="BP993" s="256"/>
      <c r="BQ993" s="256"/>
    </row>
    <row r="994" spans="1:69" s="255" customFormat="1" ht="12.75">
      <c r="A994" s="249">
        <v>2353.0846135089</v>
      </c>
      <c r="B994" s="252" t="s">
        <v>253</v>
      </c>
      <c r="C994" s="251" t="s">
        <v>481</v>
      </c>
      <c r="D994" s="249">
        <v>75</v>
      </c>
      <c r="E994" s="224">
        <v>52.125799999999998</v>
      </c>
      <c r="F994" s="224">
        <v>0.42318899999999998</v>
      </c>
      <c r="G994" s="224">
        <v>2.2299699999999998</v>
      </c>
      <c r="H994" s="224">
        <v>0.97913700000000004</v>
      </c>
      <c r="I994" s="224">
        <v>5.5064099999999998</v>
      </c>
      <c r="J994" s="224">
        <v>0.139403</v>
      </c>
      <c r="K994" s="224">
        <v>18.297599999999999</v>
      </c>
      <c r="L994" s="224">
        <v>19.271899999999999</v>
      </c>
      <c r="M994" s="224">
        <v>0.226606</v>
      </c>
      <c r="N994" s="224">
        <v>99.200015000000008</v>
      </c>
      <c r="O994" s="276"/>
      <c r="P994" s="253">
        <v>1.9140267956927886</v>
      </c>
      <c r="Q994" s="253">
        <v>8.5973204307211448E-2</v>
      </c>
      <c r="R994" s="253">
        <v>1.0531841952006626E-2</v>
      </c>
      <c r="S994" s="253">
        <v>1.168558341241532E-2</v>
      </c>
      <c r="T994" s="253">
        <v>2.8425895642516113E-2</v>
      </c>
      <c r="U994" s="253">
        <v>3.9777240756574628E-2</v>
      </c>
      <c r="V994" s="253">
        <v>0.10400444020498575</v>
      </c>
      <c r="W994" s="253">
        <v>0.80557499803150101</v>
      </c>
      <c r="X994" s="253">
        <v>0.19603339480091536</v>
      </c>
      <c r="Y994" s="253">
        <v>2.5309056931475057E-2</v>
      </c>
      <c r="Z994" s="253">
        <v>4.335639250963288E-3</v>
      </c>
      <c r="AA994" s="253">
        <v>0.75818896814792958</v>
      </c>
      <c r="AB994" s="253">
        <v>1.6132940868716767E-2</v>
      </c>
      <c r="AC994" s="253">
        <f t="shared" si="49"/>
        <v>3.9999999999999996</v>
      </c>
      <c r="AD994" s="249">
        <v>85.556430900546218</v>
      </c>
      <c r="AF994" s="224">
        <v>0.176316</v>
      </c>
      <c r="AG994" s="224">
        <v>7.4393200000000004</v>
      </c>
      <c r="AH994" s="224">
        <v>0.92540100000000003</v>
      </c>
      <c r="AI994" s="224">
        <v>3.27671</v>
      </c>
      <c r="AJ994" s="224">
        <v>0.80102300000000004</v>
      </c>
      <c r="AK994" s="224">
        <v>9.1818200000000001</v>
      </c>
      <c r="AL994" s="224">
        <v>0.276924</v>
      </c>
      <c r="AM994" s="224">
        <v>0.39021099999999997</v>
      </c>
      <c r="AN994" s="224">
        <v>4.4636199999999997</v>
      </c>
      <c r="AO994" s="256"/>
      <c r="AP994" s="483" t="s">
        <v>437</v>
      </c>
      <c r="AQ994" s="252">
        <v>30</v>
      </c>
      <c r="AR994" s="252">
        <v>15</v>
      </c>
      <c r="AS994" s="256"/>
      <c r="AT994" s="256"/>
      <c r="AU994" s="256"/>
      <c r="AV994" s="256"/>
      <c r="AW994" s="256"/>
      <c r="AX994" s="256"/>
      <c r="AY994" s="256"/>
      <c r="AZ994" s="256"/>
      <c r="BA994" s="256"/>
      <c r="BB994" s="256"/>
      <c r="BC994" s="256"/>
      <c r="BD994" s="256"/>
      <c r="BE994" s="256"/>
      <c r="BF994" s="256"/>
      <c r="BG994" s="256"/>
      <c r="BH994" s="256"/>
      <c r="BI994" s="256"/>
      <c r="BJ994" s="256"/>
      <c r="BK994" s="256"/>
      <c r="BL994" s="256"/>
      <c r="BM994" s="256"/>
      <c r="BN994" s="256"/>
      <c r="BO994" s="256"/>
      <c r="BP994" s="256"/>
      <c r="BQ994" s="256"/>
    </row>
    <row r="995" spans="1:69" s="255" customFormat="1" ht="12.75">
      <c r="A995" s="249">
        <v>2353.0846135089</v>
      </c>
      <c r="B995" s="252" t="s">
        <v>253</v>
      </c>
      <c r="C995" s="251" t="s">
        <v>481</v>
      </c>
      <c r="D995" s="249">
        <v>80</v>
      </c>
      <c r="E995" s="224">
        <v>52.387500000000003</v>
      </c>
      <c r="F995" s="224">
        <v>0.44309999999999999</v>
      </c>
      <c r="G995" s="224">
        <v>2.0938500000000002</v>
      </c>
      <c r="H995" s="224">
        <v>0.86421199999999998</v>
      </c>
      <c r="I995" s="224">
        <v>5.4996299999999998</v>
      </c>
      <c r="J995" s="224">
        <v>0.148837</v>
      </c>
      <c r="K995" s="224">
        <v>18.553999999999998</v>
      </c>
      <c r="L995" s="224">
        <v>19.422499999999999</v>
      </c>
      <c r="M995" s="224">
        <v>0.21369299999999999</v>
      </c>
      <c r="N995" s="224">
        <v>99.627322000000021</v>
      </c>
      <c r="O995" s="276"/>
      <c r="P995" s="253">
        <v>1.9140382741525102</v>
      </c>
      <c r="Q995" s="253">
        <v>8.5961725847489845E-2</v>
      </c>
      <c r="R995" s="253">
        <v>4.2004187004338611E-3</v>
      </c>
      <c r="S995" s="253">
        <v>1.2174340473867108E-2</v>
      </c>
      <c r="T995" s="253">
        <v>2.4964257383619119E-2</v>
      </c>
      <c r="U995" s="253">
        <v>4.7586075898186309E-2</v>
      </c>
      <c r="V995" s="253">
        <v>9.7028777750704037E-2</v>
      </c>
      <c r="W995" s="253">
        <v>0.81404612979319024</v>
      </c>
      <c r="X995" s="253">
        <v>0.19653001414231058</v>
      </c>
      <c r="Y995" s="253">
        <v>2.342504480477231E-2</v>
      </c>
      <c r="Z995" s="253">
        <v>4.6059539433589911E-3</v>
      </c>
      <c r="AA995" s="253">
        <v>0.76030128002707487</v>
      </c>
      <c r="AB995" s="253">
        <v>1.5137707082483286E-2</v>
      </c>
      <c r="AC995" s="253">
        <f t="shared" si="49"/>
        <v>4.0000000000000009</v>
      </c>
      <c r="AD995" s="249">
        <v>85.742608923510801</v>
      </c>
      <c r="AF995" s="224">
        <v>0.17588899999999999</v>
      </c>
      <c r="AG995" s="224">
        <v>7.0787399999999998</v>
      </c>
      <c r="AH995" s="224">
        <v>0.95608800000000005</v>
      </c>
      <c r="AI995" s="224">
        <v>3.5517699999999999</v>
      </c>
      <c r="AJ995" s="224">
        <v>0.80187200000000003</v>
      </c>
      <c r="AK995" s="224">
        <v>8.6245999999999992</v>
      </c>
      <c r="AL995" s="224">
        <v>0.27492899999999998</v>
      </c>
      <c r="AM995" s="224">
        <v>0.38912000000000002</v>
      </c>
      <c r="AN995" s="224">
        <v>4.7192999999999996</v>
      </c>
      <c r="AO995" s="256"/>
      <c r="AP995" s="483" t="s">
        <v>437</v>
      </c>
      <c r="AQ995" s="252">
        <v>30</v>
      </c>
      <c r="AR995" s="252">
        <v>15</v>
      </c>
      <c r="AS995" s="256"/>
      <c r="AT995" s="256"/>
      <c r="AU995" s="256"/>
      <c r="AV995" s="256"/>
      <c r="AW995" s="256"/>
      <c r="AX995" s="256"/>
      <c r="AY995" s="256"/>
      <c r="AZ995" s="256"/>
      <c r="BA995" s="256"/>
      <c r="BB995" s="256"/>
      <c r="BC995" s="256"/>
      <c r="BD995" s="256"/>
      <c r="BE995" s="256"/>
      <c r="BF995" s="256"/>
      <c r="BG995" s="256"/>
      <c r="BH995" s="256"/>
      <c r="BI995" s="256"/>
      <c r="BJ995" s="256"/>
      <c r="BK995" s="256"/>
      <c r="BL995" s="256"/>
      <c r="BM995" s="256"/>
      <c r="BN995" s="256"/>
      <c r="BO995" s="256"/>
      <c r="BP995" s="256"/>
      <c r="BQ995" s="256"/>
    </row>
    <row r="996" spans="1:69" s="255" customFormat="1" ht="12.75">
      <c r="A996" s="249">
        <v>2353.0846135089</v>
      </c>
      <c r="B996" s="252" t="s">
        <v>253</v>
      </c>
      <c r="C996" s="251" t="s">
        <v>481</v>
      </c>
      <c r="D996" s="249">
        <v>85</v>
      </c>
      <c r="E996" s="224">
        <v>51.991300000000003</v>
      </c>
      <c r="F996" s="224">
        <v>0.37043399999999999</v>
      </c>
      <c r="G996" s="224">
        <v>2.0242599999999999</v>
      </c>
      <c r="H996" s="224">
        <v>0.82573700000000005</v>
      </c>
      <c r="I996" s="224">
        <v>5.50746</v>
      </c>
      <c r="J996" s="224">
        <v>0.15412600000000001</v>
      </c>
      <c r="K996" s="224">
        <v>18.4177</v>
      </c>
      <c r="L996" s="224">
        <v>19.272500000000001</v>
      </c>
      <c r="M996" s="224">
        <v>0.215859</v>
      </c>
      <c r="N996" s="224">
        <v>98.779375999999985</v>
      </c>
      <c r="O996" s="276"/>
      <c r="P996" s="253">
        <v>1.9155186384645235</v>
      </c>
      <c r="Q996" s="253">
        <v>8.4481361535476474E-2</v>
      </c>
      <c r="R996" s="253">
        <v>3.416381032006921E-3</v>
      </c>
      <c r="S996" s="253">
        <v>1.0263306430641637E-2</v>
      </c>
      <c r="T996" s="253">
        <v>2.4053200173612239E-2</v>
      </c>
      <c r="U996" s="253">
        <v>5.1904753816407023E-2</v>
      </c>
      <c r="V996" s="253">
        <v>9.4946742900435421E-2</v>
      </c>
      <c r="W996" s="253">
        <v>0.81541561564689713</v>
      </c>
      <c r="X996" s="253">
        <v>0.19616301300832353</v>
      </c>
      <c r="Y996" s="253">
        <v>2.2841160759351144E-2</v>
      </c>
      <c r="Z996" s="253">
        <v>4.8096929504376799E-3</v>
      </c>
      <c r="AA996" s="253">
        <v>0.76076654693405354</v>
      </c>
      <c r="AB996" s="253">
        <v>1.5419586347834118E-2</v>
      </c>
      <c r="AC996" s="253">
        <f t="shared" si="49"/>
        <v>4.0000000000000009</v>
      </c>
      <c r="AD996" s="249">
        <v>85.63474288519059</v>
      </c>
      <c r="AF996" s="224">
        <v>0.176535</v>
      </c>
      <c r="AG996" s="224">
        <v>8.4276599999999995</v>
      </c>
      <c r="AH996" s="224">
        <v>0.973773</v>
      </c>
      <c r="AI996" s="224">
        <v>3.76424</v>
      </c>
      <c r="AJ996" s="224">
        <v>0.80018100000000003</v>
      </c>
      <c r="AK996" s="224">
        <v>8.7930799999999998</v>
      </c>
      <c r="AL996" s="224">
        <v>0.27590700000000001</v>
      </c>
      <c r="AM996" s="224">
        <v>0.39049400000000001</v>
      </c>
      <c r="AN996" s="224">
        <v>4.6427300000000002</v>
      </c>
      <c r="AO996" s="256"/>
      <c r="AP996" s="483" t="s">
        <v>437</v>
      </c>
      <c r="AQ996" s="252">
        <v>30</v>
      </c>
      <c r="AR996" s="252">
        <v>15</v>
      </c>
      <c r="AS996" s="256"/>
      <c r="AT996" s="256"/>
      <c r="AU996" s="256"/>
      <c r="AV996" s="256"/>
      <c r="AW996" s="256"/>
      <c r="AX996" s="256"/>
      <c r="AY996" s="256"/>
      <c r="AZ996" s="256"/>
      <c r="BA996" s="256"/>
      <c r="BB996" s="256"/>
      <c r="BC996" s="256"/>
      <c r="BD996" s="256"/>
      <c r="BE996" s="256"/>
      <c r="BF996" s="256"/>
      <c r="BG996" s="256"/>
      <c r="BH996" s="256"/>
      <c r="BI996" s="256"/>
      <c r="BJ996" s="256"/>
      <c r="BK996" s="256"/>
      <c r="BL996" s="256"/>
      <c r="BM996" s="256"/>
      <c r="BN996" s="256"/>
      <c r="BO996" s="256"/>
      <c r="BP996" s="256"/>
      <c r="BQ996" s="256"/>
    </row>
    <row r="997" spans="1:69" s="255" customFormat="1" ht="12.75">
      <c r="A997" s="249">
        <v>2353.0846135089</v>
      </c>
      <c r="B997" s="252" t="s">
        <v>253</v>
      </c>
      <c r="C997" s="251" t="s">
        <v>481</v>
      </c>
      <c r="D997" s="249">
        <v>90</v>
      </c>
      <c r="E997" s="224">
        <v>52.312399999999997</v>
      </c>
      <c r="F997" s="224">
        <v>0.380963</v>
      </c>
      <c r="G997" s="224">
        <v>2.07864</v>
      </c>
      <c r="H997" s="224">
        <v>0.90769999999999995</v>
      </c>
      <c r="I997" s="224">
        <v>5.5388000000000002</v>
      </c>
      <c r="J997" s="224">
        <v>0.15884300000000001</v>
      </c>
      <c r="K997" s="224">
        <v>18.456600000000002</v>
      </c>
      <c r="L997" s="224">
        <v>19.209800000000001</v>
      </c>
      <c r="M997" s="224">
        <v>0.20569599999999999</v>
      </c>
      <c r="N997" s="224">
        <v>99.249442000000002</v>
      </c>
      <c r="O997" s="276"/>
      <c r="P997" s="253">
        <v>1.9192309705024326</v>
      </c>
      <c r="Q997" s="253">
        <v>8.0769029497567368E-2</v>
      </c>
      <c r="R997" s="253">
        <v>9.1098399668285701E-3</v>
      </c>
      <c r="S997" s="253">
        <v>1.0510567007265813E-2</v>
      </c>
      <c r="T997" s="253">
        <v>2.6329362784375466E-2</v>
      </c>
      <c r="U997" s="253">
        <v>3.8940410034157935E-2</v>
      </c>
      <c r="V997" s="253">
        <v>0.10511562202049531</v>
      </c>
      <c r="W997" s="253">
        <v>0.80999419818687735</v>
      </c>
      <c r="X997" s="253">
        <v>0.19945122595521556</v>
      </c>
      <c r="Y997" s="253">
        <v>2.5883444259184447E-2</v>
      </c>
      <c r="Z997" s="253">
        <v>4.9360144008504542E-3</v>
      </c>
      <c r="AA997" s="253">
        <v>0.75509759808242283</v>
      </c>
      <c r="AB997" s="253">
        <v>1.4631717302326727E-2</v>
      </c>
      <c r="AC997" s="253">
        <f t="shared" si="49"/>
        <v>4</v>
      </c>
      <c r="AD997" s="249">
        <v>85.590838389728248</v>
      </c>
      <c r="AF997" s="224">
        <v>0.17593600000000001</v>
      </c>
      <c r="AG997" s="224">
        <v>7.9635400000000001</v>
      </c>
      <c r="AH997" s="224">
        <v>0.95969000000000004</v>
      </c>
      <c r="AI997" s="224">
        <v>3.4255300000000002</v>
      </c>
      <c r="AJ997" s="224">
        <v>0.79815499999999995</v>
      </c>
      <c r="AK997" s="224">
        <v>8.29697</v>
      </c>
      <c r="AL997" s="224">
        <v>0.27560099999999998</v>
      </c>
      <c r="AM997" s="224">
        <v>0.39119799999999999</v>
      </c>
      <c r="AN997" s="224">
        <v>4.8517200000000003</v>
      </c>
      <c r="AO997" s="256"/>
      <c r="AP997" s="483" t="s">
        <v>437</v>
      </c>
      <c r="AQ997" s="252">
        <v>30</v>
      </c>
      <c r="AR997" s="252">
        <v>15</v>
      </c>
      <c r="AS997" s="256"/>
      <c r="AT997" s="256"/>
      <c r="AU997" s="256"/>
      <c r="AV997" s="256"/>
      <c r="AW997" s="256"/>
      <c r="AX997" s="256"/>
      <c r="AY997" s="256"/>
      <c r="AZ997" s="256"/>
      <c r="BA997" s="256"/>
      <c r="BB997" s="256"/>
      <c r="BC997" s="256"/>
      <c r="BD997" s="256"/>
      <c r="BE997" s="256"/>
      <c r="BF997" s="256"/>
      <c r="BG997" s="256"/>
      <c r="BH997" s="256"/>
      <c r="BI997" s="256"/>
      <c r="BJ997" s="256"/>
      <c r="BK997" s="256"/>
      <c r="BL997" s="256"/>
      <c r="BM997" s="256"/>
      <c r="BN997" s="256"/>
      <c r="BO997" s="256"/>
      <c r="BP997" s="256"/>
      <c r="BQ997" s="256"/>
    </row>
    <row r="998" spans="1:69" s="255" customFormat="1" ht="12.75">
      <c r="A998" s="249">
        <v>2353.0846135089</v>
      </c>
      <c r="B998" s="252" t="s">
        <v>253</v>
      </c>
      <c r="C998" s="251" t="s">
        <v>481</v>
      </c>
      <c r="D998" s="249">
        <v>95</v>
      </c>
      <c r="E998" s="224">
        <v>52.018500000000003</v>
      </c>
      <c r="F998" s="224">
        <v>0.41584100000000002</v>
      </c>
      <c r="G998" s="224">
        <v>2.3302399999999999</v>
      </c>
      <c r="H998" s="224">
        <v>0.98908200000000002</v>
      </c>
      <c r="I998" s="224">
        <v>5.59443</v>
      </c>
      <c r="J998" s="224">
        <v>0.132296</v>
      </c>
      <c r="K998" s="224">
        <v>18.209299999999999</v>
      </c>
      <c r="L998" s="224">
        <v>19.318000000000001</v>
      </c>
      <c r="M998" s="224">
        <v>0.223576</v>
      </c>
      <c r="N998" s="224">
        <v>99.231265000000008</v>
      </c>
      <c r="O998" s="276"/>
      <c r="P998" s="253">
        <v>1.9102150616737625</v>
      </c>
      <c r="Q998" s="253">
        <v>8.9784938326237462E-2</v>
      </c>
      <c r="R998" s="253">
        <v>1.1066202634745448E-2</v>
      </c>
      <c r="S998" s="253">
        <v>1.1483452967672964E-2</v>
      </c>
      <c r="T998" s="253">
        <v>2.8716542795733224E-2</v>
      </c>
      <c r="U998" s="253">
        <v>4.2953579413289589E-2</v>
      </c>
      <c r="V998" s="253">
        <v>0.1036794211150147</v>
      </c>
      <c r="W998" s="253">
        <v>0.80210080107354409</v>
      </c>
      <c r="X998" s="253">
        <v>0.19474099008891591</v>
      </c>
      <c r="Y998" s="253">
        <v>2.5172189197118573E-2</v>
      </c>
      <c r="Z998" s="253">
        <v>4.1148773307255427E-3</v>
      </c>
      <c r="AA998" s="253">
        <v>0.76005365093036359</v>
      </c>
      <c r="AB998" s="253">
        <v>1.5918292452876379E-2</v>
      </c>
      <c r="AC998" s="253">
        <f t="shared" si="49"/>
        <v>3.9999999999999996</v>
      </c>
      <c r="AD998" s="249">
        <v>85.298794885441495</v>
      </c>
      <c r="AF998" s="224">
        <v>0.17650099999999999</v>
      </c>
      <c r="AG998" s="224">
        <v>7.3654000000000002</v>
      </c>
      <c r="AH998" s="224">
        <v>0.89960099999999998</v>
      </c>
      <c r="AI998" s="224">
        <v>3.30477</v>
      </c>
      <c r="AJ998" s="224">
        <v>0.79584299999999997</v>
      </c>
      <c r="AK998" s="224">
        <v>9.8067499999999992</v>
      </c>
      <c r="AL998" s="224">
        <v>0.27747899999999998</v>
      </c>
      <c r="AM998" s="224">
        <v>0.39010099999999998</v>
      </c>
      <c r="AN998" s="224">
        <v>4.56982</v>
      </c>
      <c r="AO998" s="256"/>
      <c r="AP998" s="483" t="s">
        <v>437</v>
      </c>
      <c r="AQ998" s="252">
        <v>30</v>
      </c>
      <c r="AR998" s="252">
        <v>15</v>
      </c>
      <c r="AS998" s="256"/>
      <c r="AT998" s="256"/>
      <c r="AU998" s="256"/>
      <c r="AV998" s="256"/>
      <c r="AW998" s="256"/>
      <c r="AX998" s="256"/>
      <c r="AY998" s="256"/>
      <c r="AZ998" s="256"/>
      <c r="BA998" s="256"/>
      <c r="BB998" s="256"/>
      <c r="BC998" s="256"/>
      <c r="BD998" s="256"/>
      <c r="BE998" s="256"/>
      <c r="BF998" s="256"/>
      <c r="BG998" s="256"/>
      <c r="BH998" s="256"/>
      <c r="BI998" s="256"/>
      <c r="BJ998" s="256"/>
      <c r="BK998" s="256"/>
      <c r="BL998" s="256"/>
      <c r="BM998" s="256"/>
      <c r="BN998" s="256"/>
      <c r="BO998" s="256"/>
      <c r="BP998" s="256"/>
      <c r="BQ998" s="256"/>
    </row>
    <row r="999" spans="1:69" s="255" customFormat="1" ht="12.75">
      <c r="A999" s="249">
        <v>2353.0846135089</v>
      </c>
      <c r="B999" s="252" t="s">
        <v>253</v>
      </c>
      <c r="C999" s="251" t="s">
        <v>481</v>
      </c>
      <c r="D999" s="249">
        <v>100</v>
      </c>
      <c r="E999" s="224">
        <v>51.9375</v>
      </c>
      <c r="F999" s="224">
        <v>0.40079900000000002</v>
      </c>
      <c r="G999" s="224">
        <v>2.4298999999999999</v>
      </c>
      <c r="H999" s="224">
        <v>0.98129200000000005</v>
      </c>
      <c r="I999" s="224">
        <v>5.7921500000000004</v>
      </c>
      <c r="J999" s="224">
        <v>0.13819600000000001</v>
      </c>
      <c r="K999" s="224">
        <v>18.066099999999999</v>
      </c>
      <c r="L999" s="224">
        <v>19.5017</v>
      </c>
      <c r="M999" s="224">
        <v>0.22891500000000001</v>
      </c>
      <c r="N999" s="224">
        <v>99.476551999999998</v>
      </c>
      <c r="O999" s="276"/>
      <c r="P999" s="253">
        <v>1.904041282176105</v>
      </c>
      <c r="Q999" s="253">
        <v>9.5958717823894979E-2</v>
      </c>
      <c r="R999" s="253">
        <v>9.0292290487461457E-3</v>
      </c>
      <c r="S999" s="253">
        <v>1.1049501815069808E-2</v>
      </c>
      <c r="T999" s="253">
        <v>2.8442580271669297E-2</v>
      </c>
      <c r="U999" s="253">
        <v>5.2658986644402717E-2</v>
      </c>
      <c r="V999" s="253">
        <v>0.10094766793017663</v>
      </c>
      <c r="W999" s="253">
        <v>0.79787203428993569</v>
      </c>
      <c r="X999" s="253">
        <v>0.1894714727038303</v>
      </c>
      <c r="Y999" s="253">
        <v>2.3972144011501231E-2</v>
      </c>
      <c r="Z999" s="253">
        <v>4.2911780150933455E-3</v>
      </c>
      <c r="AA999" s="253">
        <v>0.76599412349851237</v>
      </c>
      <c r="AB999" s="253">
        <v>1.627108177106272E-2</v>
      </c>
      <c r="AC999" s="253">
        <f t="shared" si="49"/>
        <v>4</v>
      </c>
      <c r="AD999" s="249">
        <v>84.756168052109743</v>
      </c>
      <c r="AF999" s="224">
        <v>0.17672199999999999</v>
      </c>
      <c r="AG999" s="224">
        <v>7.6309500000000003</v>
      </c>
      <c r="AH999" s="224">
        <v>0.88048700000000002</v>
      </c>
      <c r="AI999" s="224">
        <v>3.2969300000000001</v>
      </c>
      <c r="AJ999" s="224">
        <v>0.77963700000000002</v>
      </c>
      <c r="AK999" s="224">
        <v>9.4924300000000006</v>
      </c>
      <c r="AL999" s="224">
        <v>0.27902700000000003</v>
      </c>
      <c r="AM999" s="224">
        <v>0.38828200000000002</v>
      </c>
      <c r="AN999" s="224">
        <v>4.5170599999999999</v>
      </c>
      <c r="AO999" s="256"/>
      <c r="AP999" s="483" t="s">
        <v>437</v>
      </c>
      <c r="AQ999" s="252">
        <v>30</v>
      </c>
      <c r="AR999" s="252">
        <v>15</v>
      </c>
      <c r="AS999" s="256"/>
      <c r="AT999" s="256"/>
      <c r="AU999" s="256"/>
      <c r="AV999" s="256"/>
      <c r="AW999" s="256"/>
      <c r="AX999" s="256"/>
      <c r="AY999" s="256"/>
      <c r="AZ999" s="256"/>
      <c r="BA999" s="256"/>
      <c r="BB999" s="256"/>
      <c r="BC999" s="256"/>
      <c r="BD999" s="256"/>
      <c r="BE999" s="256"/>
      <c r="BF999" s="256"/>
      <c r="BG999" s="256"/>
      <c r="BH999" s="256"/>
      <c r="BI999" s="256"/>
      <c r="BJ999" s="256"/>
      <c r="BK999" s="256"/>
      <c r="BL999" s="256"/>
      <c r="BM999" s="256"/>
      <c r="BN999" s="256"/>
      <c r="BO999" s="256"/>
      <c r="BP999" s="256"/>
      <c r="BQ999" s="256"/>
    </row>
    <row r="1000" spans="1:69" s="255" customFormat="1" ht="12.75">
      <c r="A1000" s="249">
        <v>2353.0846135089</v>
      </c>
      <c r="B1000" s="252" t="s">
        <v>253</v>
      </c>
      <c r="C1000" s="251" t="s">
        <v>481</v>
      </c>
      <c r="D1000" s="249">
        <v>105</v>
      </c>
      <c r="E1000" s="224">
        <v>51.959699999999998</v>
      </c>
      <c r="F1000" s="224">
        <v>0.41529199999999999</v>
      </c>
      <c r="G1000" s="224">
        <v>2.17563</v>
      </c>
      <c r="H1000" s="224">
        <v>0.89291699999999996</v>
      </c>
      <c r="I1000" s="224">
        <v>5.8817300000000001</v>
      </c>
      <c r="J1000" s="224">
        <v>0.15581600000000001</v>
      </c>
      <c r="K1000" s="224">
        <v>18.012799999999999</v>
      </c>
      <c r="L1000" s="224">
        <v>19.359500000000001</v>
      </c>
      <c r="M1000" s="224">
        <v>0.251917</v>
      </c>
      <c r="N1000" s="224">
        <v>99.105301999999995</v>
      </c>
      <c r="O1000" s="276"/>
      <c r="P1000" s="253">
        <v>1.9124591372674384</v>
      </c>
      <c r="Q1000" s="253">
        <v>8.7540862732561564E-2</v>
      </c>
      <c r="R1000" s="253">
        <v>6.836163968469755E-3</v>
      </c>
      <c r="S1000" s="253">
        <v>1.1494758303404941E-2</v>
      </c>
      <c r="T1000" s="253">
        <v>2.5984360694209362E-2</v>
      </c>
      <c r="U1000" s="253">
        <v>4.9708344855368125E-2</v>
      </c>
      <c r="V1000" s="253">
        <v>0.10626797524412214</v>
      </c>
      <c r="W1000" s="253">
        <v>0.79970839693442552</v>
      </c>
      <c r="X1000" s="253">
        <v>0.1886519249354951</v>
      </c>
      <c r="Y1000" s="253">
        <v>2.5068710251950805E-2</v>
      </c>
      <c r="Z1000" s="253">
        <v>4.8576175628810741E-3</v>
      </c>
      <c r="AA1000" s="253">
        <v>0.76344422385737654</v>
      </c>
      <c r="AB1000" s="253">
        <v>1.7977523392296541E-2</v>
      </c>
      <c r="AC1000" s="253">
        <f t="shared" si="49"/>
        <v>4</v>
      </c>
      <c r="AD1000" s="249">
        <v>84.518197218138752</v>
      </c>
      <c r="AF1000" s="224">
        <v>0.176645</v>
      </c>
      <c r="AG1000" s="224">
        <v>7.1990600000000002</v>
      </c>
      <c r="AH1000" s="224">
        <v>0.93791400000000003</v>
      </c>
      <c r="AI1000" s="224">
        <v>3.5329799999999998</v>
      </c>
      <c r="AJ1000" s="224">
        <v>0.774814</v>
      </c>
      <c r="AK1000" s="224">
        <v>8.4028100000000006</v>
      </c>
      <c r="AL1000" s="224">
        <v>0.27964899999999998</v>
      </c>
      <c r="AM1000" s="224">
        <v>0.38954899999999998</v>
      </c>
      <c r="AN1000" s="224">
        <v>4.10914</v>
      </c>
      <c r="AO1000" s="256"/>
      <c r="AP1000" s="483" t="s">
        <v>437</v>
      </c>
      <c r="AQ1000" s="252">
        <v>30</v>
      </c>
      <c r="AR1000" s="252">
        <v>15</v>
      </c>
      <c r="AS1000" s="256"/>
      <c r="AT1000" s="256"/>
      <c r="AU1000" s="256"/>
      <c r="AV1000" s="256"/>
      <c r="AW1000" s="256"/>
      <c r="AX1000" s="256"/>
      <c r="AY1000" s="256"/>
      <c r="AZ1000" s="256"/>
      <c r="BA1000" s="256"/>
      <c r="BB1000" s="256"/>
      <c r="BC1000" s="256"/>
      <c r="BD1000" s="256"/>
      <c r="BE1000" s="256"/>
      <c r="BF1000" s="256"/>
      <c r="BG1000" s="256"/>
      <c r="BH1000" s="256"/>
      <c r="BI1000" s="256"/>
      <c r="BJ1000" s="256"/>
      <c r="BK1000" s="256"/>
      <c r="BL1000" s="256"/>
      <c r="BM1000" s="256"/>
      <c r="BN1000" s="256"/>
      <c r="BO1000" s="256"/>
      <c r="BP1000" s="256"/>
      <c r="BQ1000" s="256"/>
    </row>
    <row r="1001" spans="1:69" s="255" customFormat="1" ht="12.75">
      <c r="A1001" s="249">
        <v>2353.0846135089</v>
      </c>
      <c r="B1001" s="252" t="s">
        <v>253</v>
      </c>
      <c r="C1001" s="251" t="s">
        <v>481</v>
      </c>
      <c r="D1001" s="249">
        <v>110</v>
      </c>
      <c r="E1001" s="224">
        <v>51.673099999999998</v>
      </c>
      <c r="F1001" s="224">
        <v>0.84599500000000005</v>
      </c>
      <c r="G1001" s="224">
        <v>2.6737700000000002</v>
      </c>
      <c r="H1001" s="224">
        <v>0.75619999999999998</v>
      </c>
      <c r="I1001" s="224">
        <v>6.4064300000000003</v>
      </c>
      <c r="J1001" s="224">
        <v>0.13170599999999999</v>
      </c>
      <c r="K1001" s="224">
        <v>17.413799999999998</v>
      </c>
      <c r="L1001" s="224">
        <v>19.567399999999999</v>
      </c>
      <c r="M1001" s="224">
        <v>0.276696</v>
      </c>
      <c r="N1001" s="224">
        <v>99.745097000000001</v>
      </c>
      <c r="O1001" s="276"/>
      <c r="P1001" s="253">
        <v>1.8964571931480994</v>
      </c>
      <c r="Q1001" s="253">
        <v>0.10354280685190065</v>
      </c>
      <c r="R1001" s="253">
        <v>1.2110564268163149E-2</v>
      </c>
      <c r="S1001" s="253">
        <v>2.3348934828066228E-2</v>
      </c>
      <c r="T1001" s="253">
        <v>2.1942727793833782E-2</v>
      </c>
      <c r="U1001" s="253">
        <v>4.248085397555279E-2</v>
      </c>
      <c r="V1001" s="253">
        <v>0.12535205806201416</v>
      </c>
      <c r="W1001" s="253">
        <v>0.77476486107236986</v>
      </c>
      <c r="X1001" s="253">
        <v>0.17798879779736482</v>
      </c>
      <c r="Y1001" s="253">
        <v>2.8797462606915136E-2</v>
      </c>
      <c r="Z1001" s="253">
        <v>4.0942072863967725E-3</v>
      </c>
      <c r="AA1001" s="253">
        <v>0.76943032346754181</v>
      </c>
      <c r="AB1001" s="253">
        <v>1.9689208841781453E-2</v>
      </c>
      <c r="AC1001" s="253">
        <f t="shared" si="49"/>
        <v>3.9999999999999996</v>
      </c>
      <c r="AD1001" s="249">
        <v>82.89254340489758</v>
      </c>
      <c r="AF1001" s="224">
        <v>0.17719799999999999</v>
      </c>
      <c r="AG1001" s="224">
        <v>4.6433999999999997</v>
      </c>
      <c r="AH1001" s="224">
        <v>0.833623</v>
      </c>
      <c r="AI1001" s="224">
        <v>3.8943099999999999</v>
      </c>
      <c r="AJ1001" s="224">
        <v>0.73733899999999997</v>
      </c>
      <c r="AK1001" s="224">
        <v>9.9590899999999998</v>
      </c>
      <c r="AL1001" s="224">
        <v>0.28514099999999998</v>
      </c>
      <c r="AM1001" s="224">
        <v>0.38726899999999997</v>
      </c>
      <c r="AN1001" s="224">
        <v>3.8919299999999999</v>
      </c>
      <c r="AO1001" s="256"/>
      <c r="AP1001" s="483" t="s">
        <v>437</v>
      </c>
      <c r="AQ1001" s="252">
        <v>30</v>
      </c>
      <c r="AR1001" s="252">
        <v>15</v>
      </c>
      <c r="AS1001" s="256"/>
      <c r="AT1001" s="256"/>
      <c r="AU1001" s="256"/>
      <c r="AV1001" s="256"/>
      <c r="AW1001" s="256"/>
      <c r="AX1001" s="256"/>
      <c r="AY1001" s="256"/>
      <c r="AZ1001" s="256"/>
      <c r="BA1001" s="256"/>
      <c r="BB1001" s="256"/>
      <c r="BC1001" s="256"/>
      <c r="BD1001" s="256"/>
      <c r="BE1001" s="256"/>
      <c r="BF1001" s="256"/>
      <c r="BG1001" s="256"/>
      <c r="BH1001" s="256"/>
      <c r="BI1001" s="256"/>
      <c r="BJ1001" s="256"/>
      <c r="BK1001" s="256"/>
      <c r="BL1001" s="256"/>
      <c r="BM1001" s="256"/>
      <c r="BN1001" s="256"/>
      <c r="BO1001" s="256"/>
      <c r="BP1001" s="256"/>
      <c r="BQ1001" s="256"/>
    </row>
    <row r="1002" spans="1:69" s="255" customFormat="1" ht="12.75">
      <c r="A1002" s="249">
        <v>2353.0846135089</v>
      </c>
      <c r="B1002" s="252" t="s">
        <v>253</v>
      </c>
      <c r="C1002" s="251" t="s">
        <v>481</v>
      </c>
      <c r="D1002" s="249">
        <v>115</v>
      </c>
      <c r="E1002" s="224">
        <v>51.2346</v>
      </c>
      <c r="F1002" s="224">
        <v>0.80596999999999996</v>
      </c>
      <c r="G1002" s="224">
        <v>2.6492399999999998</v>
      </c>
      <c r="H1002" s="224">
        <v>0.66128900000000002</v>
      </c>
      <c r="I1002" s="224">
        <v>6.6789500000000004</v>
      </c>
      <c r="J1002" s="224">
        <v>0.15235000000000001</v>
      </c>
      <c r="K1002" s="224">
        <v>17.315100000000001</v>
      </c>
      <c r="L1002" s="224">
        <v>19.531300000000002</v>
      </c>
      <c r="M1002" s="224">
        <v>0.283833</v>
      </c>
      <c r="N1002" s="224">
        <v>99.312632000000008</v>
      </c>
      <c r="O1002" s="276"/>
      <c r="P1002" s="253">
        <v>1.8890149294814491</v>
      </c>
      <c r="Q1002" s="253">
        <v>0.11098507051855089</v>
      </c>
      <c r="R1002" s="253">
        <v>4.1344750973704159E-3</v>
      </c>
      <c r="S1002" s="253">
        <v>2.2346610856381028E-2</v>
      </c>
      <c r="T1002" s="253">
        <v>1.9276969227024619E-2</v>
      </c>
      <c r="U1002" s="253">
        <v>6.3170392242003715E-2</v>
      </c>
      <c r="V1002" s="253">
        <v>0.11623427663033634</v>
      </c>
      <c r="W1002" s="253">
        <v>0.77483727594688423</v>
      </c>
      <c r="X1002" s="253">
        <v>0.1768748220337735</v>
      </c>
      <c r="Y1002" s="253">
        <v>2.6533205914869372E-2</v>
      </c>
      <c r="Z1002" s="253">
        <v>4.7577348845331885E-3</v>
      </c>
      <c r="AA1002" s="253">
        <v>0.7715442494062128</v>
      </c>
      <c r="AB1002" s="253">
        <v>2.0289987760611104E-2</v>
      </c>
      <c r="AC1002" s="253">
        <f t="shared" si="49"/>
        <v>4.0000000000000009</v>
      </c>
      <c r="AD1002" s="249">
        <v>82.210695837980694</v>
      </c>
      <c r="AF1002" s="224">
        <v>0.17799000000000001</v>
      </c>
      <c r="AG1002" s="224">
        <v>4.7233700000000001</v>
      </c>
      <c r="AH1002" s="224">
        <v>0.84115700000000004</v>
      </c>
      <c r="AI1002" s="224">
        <v>4.24566</v>
      </c>
      <c r="AJ1002" s="224">
        <v>0.72220499999999999</v>
      </c>
      <c r="AK1002" s="224">
        <v>8.8592700000000004</v>
      </c>
      <c r="AL1002" s="224">
        <v>0.286244</v>
      </c>
      <c r="AM1002" s="224">
        <v>0.387851</v>
      </c>
      <c r="AN1002" s="224">
        <v>3.7778499999999999</v>
      </c>
      <c r="AO1002" s="256"/>
      <c r="AP1002" s="483" t="s">
        <v>437</v>
      </c>
      <c r="AQ1002" s="252">
        <v>30</v>
      </c>
      <c r="AR1002" s="252">
        <v>15</v>
      </c>
      <c r="AS1002" s="256"/>
      <c r="AT1002" s="256"/>
      <c r="AU1002" s="256"/>
      <c r="AV1002" s="256"/>
      <c r="AW1002" s="256"/>
      <c r="AX1002" s="256"/>
      <c r="AY1002" s="256"/>
      <c r="AZ1002" s="256"/>
      <c r="BA1002" s="256"/>
      <c r="BB1002" s="256"/>
      <c r="BC1002" s="256"/>
      <c r="BD1002" s="256"/>
      <c r="BE1002" s="256"/>
      <c r="BF1002" s="256"/>
      <c r="BG1002" s="256"/>
      <c r="BH1002" s="256"/>
      <c r="BI1002" s="256"/>
      <c r="BJ1002" s="256"/>
      <c r="BK1002" s="256"/>
      <c r="BL1002" s="256"/>
      <c r="BM1002" s="256"/>
      <c r="BN1002" s="256"/>
      <c r="BO1002" s="256"/>
      <c r="BP1002" s="256"/>
      <c r="BQ1002" s="256"/>
    </row>
    <row r="1003" spans="1:69" s="255" customFormat="1" ht="12.75">
      <c r="A1003" s="249">
        <v>2353.0846135089</v>
      </c>
      <c r="B1003" s="252" t="s">
        <v>253</v>
      </c>
      <c r="C1003" s="251" t="s">
        <v>481</v>
      </c>
      <c r="D1003" s="249">
        <v>120</v>
      </c>
      <c r="E1003" s="224">
        <v>51.377200000000002</v>
      </c>
      <c r="F1003" s="224">
        <v>0.829538</v>
      </c>
      <c r="G1003" s="224">
        <v>2.6412599999999999</v>
      </c>
      <c r="H1003" s="224">
        <v>0.68693499999999996</v>
      </c>
      <c r="I1003" s="224">
        <v>6.8866699999999996</v>
      </c>
      <c r="J1003" s="224">
        <v>0.14333000000000001</v>
      </c>
      <c r="K1003" s="224">
        <v>17.133600000000001</v>
      </c>
      <c r="L1003" s="224">
        <v>19.4465</v>
      </c>
      <c r="M1003" s="224">
        <v>0.296514</v>
      </c>
      <c r="N1003" s="224">
        <v>99.441547</v>
      </c>
      <c r="O1003" s="276"/>
      <c r="P1003" s="253">
        <v>1.8942651409311748</v>
      </c>
      <c r="Q1003" s="253">
        <v>0.10573485906882518</v>
      </c>
      <c r="R1003" s="253">
        <v>9.0374746022452435E-3</v>
      </c>
      <c r="S1003" s="253">
        <v>2.2999975303597504E-2</v>
      </c>
      <c r="T1003" s="253">
        <v>2.0024486820905244E-2</v>
      </c>
      <c r="U1003" s="253">
        <v>5.1869361161823946E-2</v>
      </c>
      <c r="V1003" s="253">
        <v>0.13046066156995392</v>
      </c>
      <c r="W1003" s="253">
        <v>0.76560804054147424</v>
      </c>
      <c r="X1003" s="253">
        <v>0.1761243422093498</v>
      </c>
      <c r="Y1003" s="253">
        <v>3.0011829796032584E-2</v>
      </c>
      <c r="Z1003" s="253">
        <v>4.4760319240634786E-3</v>
      </c>
      <c r="AA1003" s="253">
        <v>0.76819138194721071</v>
      </c>
      <c r="AB1003" s="253">
        <v>2.119641412334345E-2</v>
      </c>
      <c r="AC1003" s="253">
        <f t="shared" si="49"/>
        <v>4</v>
      </c>
      <c r="AD1003" s="249">
        <v>81.600676452451651</v>
      </c>
      <c r="AF1003" s="224">
        <v>0.177734</v>
      </c>
      <c r="AG1003" s="224">
        <v>4.6177999999999999</v>
      </c>
      <c r="AH1003" s="224">
        <v>0.84051299999999995</v>
      </c>
      <c r="AI1003" s="224">
        <v>4.0995400000000002</v>
      </c>
      <c r="AJ1003" s="224">
        <v>0.71011299999999999</v>
      </c>
      <c r="AK1003" s="224">
        <v>9.1177200000000003</v>
      </c>
      <c r="AL1003" s="224">
        <v>0.28795799999999999</v>
      </c>
      <c r="AM1003" s="224">
        <v>0.38868399999999997</v>
      </c>
      <c r="AN1003" s="224">
        <v>3.7029200000000002</v>
      </c>
      <c r="AO1003" s="256"/>
      <c r="AP1003" s="483" t="s">
        <v>437</v>
      </c>
      <c r="AQ1003" s="252">
        <v>30</v>
      </c>
      <c r="AR1003" s="252">
        <v>15</v>
      </c>
      <c r="AS1003" s="256"/>
      <c r="AT1003" s="256"/>
      <c r="AU1003" s="256"/>
      <c r="AV1003" s="256"/>
      <c r="AW1003" s="256"/>
      <c r="AX1003" s="256"/>
      <c r="AY1003" s="256"/>
      <c r="AZ1003" s="256"/>
      <c r="BA1003" s="256"/>
      <c r="BB1003" s="256"/>
      <c r="BC1003" s="256"/>
      <c r="BD1003" s="256"/>
      <c r="BE1003" s="256"/>
      <c r="BF1003" s="256"/>
      <c r="BG1003" s="256"/>
      <c r="BH1003" s="256"/>
      <c r="BI1003" s="256"/>
      <c r="BJ1003" s="256"/>
      <c r="BK1003" s="256"/>
      <c r="BL1003" s="256"/>
      <c r="BM1003" s="256"/>
      <c r="BN1003" s="256"/>
      <c r="BO1003" s="256"/>
      <c r="BP1003" s="256"/>
      <c r="BQ1003" s="256"/>
    </row>
    <row r="1004" spans="1:69" s="255" customFormat="1" ht="12.75">
      <c r="A1004" s="249">
        <v>2353.0846135089</v>
      </c>
      <c r="B1004" s="252" t="s">
        <v>253</v>
      </c>
      <c r="C1004" s="251" t="s">
        <v>481</v>
      </c>
      <c r="D1004" s="249">
        <v>125</v>
      </c>
      <c r="E1004" s="224">
        <v>51.122799999999998</v>
      </c>
      <c r="F1004" s="224">
        <v>0.87094700000000003</v>
      </c>
      <c r="G1004" s="224">
        <v>2.58412</v>
      </c>
      <c r="H1004" s="224">
        <v>0.67817700000000003</v>
      </c>
      <c r="I1004" s="224">
        <v>6.9224899999999998</v>
      </c>
      <c r="J1004" s="224">
        <v>0.15851399999999999</v>
      </c>
      <c r="K1004" s="224">
        <v>17.084900000000001</v>
      </c>
      <c r="L1004" s="224">
        <v>19.499199999999998</v>
      </c>
      <c r="M1004" s="224">
        <v>0.31499500000000002</v>
      </c>
      <c r="N1004" s="224">
        <v>99.236142999999998</v>
      </c>
      <c r="O1004" s="276"/>
      <c r="P1004" s="253">
        <v>1.8889774608487759</v>
      </c>
      <c r="Q1004" s="253">
        <v>0.11102253915122406</v>
      </c>
      <c r="R1004" s="253">
        <v>1.5106285023569477E-3</v>
      </c>
      <c r="S1004" s="253">
        <v>2.420051569523583E-2</v>
      </c>
      <c r="T1004" s="253">
        <v>1.9812104760310128E-2</v>
      </c>
      <c r="U1004" s="253">
        <v>6.3865194201252251E-2</v>
      </c>
      <c r="V1004" s="253">
        <v>0.12246963638423369</v>
      </c>
      <c r="W1004" s="253">
        <v>0.76814192045661089</v>
      </c>
      <c r="X1004" s="253">
        <v>0.17295235257666355</v>
      </c>
      <c r="Y1004" s="253">
        <v>2.7574867570397378E-2</v>
      </c>
      <c r="Z1004" s="253">
        <v>4.9609575207733795E-3</v>
      </c>
      <c r="AA1004" s="253">
        <v>0.77194540262899858</v>
      </c>
      <c r="AB1004" s="253">
        <v>2.2566419703167081E-2</v>
      </c>
      <c r="AC1004" s="253">
        <f t="shared" si="49"/>
        <v>3.9999999999999996</v>
      </c>
      <c r="AD1004" s="249">
        <v>81.479743490782269</v>
      </c>
      <c r="AF1004" s="224">
        <v>0.17819599999999999</v>
      </c>
      <c r="AG1004" s="224">
        <v>4.4863900000000001</v>
      </c>
      <c r="AH1004" s="224">
        <v>0.84970199999999996</v>
      </c>
      <c r="AI1004" s="224">
        <v>4.2211100000000004</v>
      </c>
      <c r="AJ1004" s="224">
        <v>0.70849600000000001</v>
      </c>
      <c r="AK1004" s="224">
        <v>8.3733799999999992</v>
      </c>
      <c r="AL1004" s="224">
        <v>0.28834199999999999</v>
      </c>
      <c r="AM1004" s="224">
        <v>0.38795099999999999</v>
      </c>
      <c r="AN1004" s="224">
        <v>3.48089</v>
      </c>
      <c r="AO1004" s="256"/>
      <c r="AP1004" s="483" t="s">
        <v>437</v>
      </c>
      <c r="AQ1004" s="252">
        <v>30</v>
      </c>
      <c r="AR1004" s="252">
        <v>15</v>
      </c>
      <c r="AS1004" s="256"/>
      <c r="AT1004" s="256"/>
      <c r="AU1004" s="256"/>
      <c r="AV1004" s="256"/>
      <c r="AW1004" s="256"/>
      <c r="AX1004" s="256"/>
      <c r="AY1004" s="256"/>
      <c r="AZ1004" s="256"/>
      <c r="BA1004" s="256"/>
      <c r="BB1004" s="256"/>
      <c r="BC1004" s="256"/>
      <c r="BD1004" s="256"/>
      <c r="BE1004" s="256"/>
      <c r="BF1004" s="256"/>
      <c r="BG1004" s="256"/>
      <c r="BH1004" s="256"/>
      <c r="BI1004" s="256"/>
      <c r="BJ1004" s="256"/>
      <c r="BK1004" s="256"/>
      <c r="BL1004" s="256"/>
      <c r="BM1004" s="256"/>
      <c r="BN1004" s="256"/>
      <c r="BO1004" s="256"/>
      <c r="BP1004" s="256"/>
      <c r="BQ1004" s="256"/>
    </row>
    <row r="1005" spans="1:69" s="255" customFormat="1" ht="12.75">
      <c r="A1005" s="249">
        <v>2353.0846135089</v>
      </c>
      <c r="B1005" s="252" t="s">
        <v>253</v>
      </c>
      <c r="C1005" s="251" t="s">
        <v>481</v>
      </c>
      <c r="D1005" s="249">
        <v>130</v>
      </c>
      <c r="E1005" s="224">
        <v>51.211599999999997</v>
      </c>
      <c r="F1005" s="224">
        <v>0.85856600000000005</v>
      </c>
      <c r="G1005" s="224">
        <v>2.59802</v>
      </c>
      <c r="H1005" s="224">
        <v>0.64722900000000005</v>
      </c>
      <c r="I1005" s="224">
        <v>7.0080400000000003</v>
      </c>
      <c r="J1005" s="224">
        <v>0.177643</v>
      </c>
      <c r="K1005" s="224">
        <v>17.070699999999999</v>
      </c>
      <c r="L1005" s="224">
        <v>19.548999999999999</v>
      </c>
      <c r="M1005" s="224">
        <v>0.28686600000000001</v>
      </c>
      <c r="N1005" s="224">
        <v>99.407664000000011</v>
      </c>
      <c r="O1005" s="276"/>
      <c r="P1005" s="253">
        <v>1.889870419455292</v>
      </c>
      <c r="Q1005" s="253">
        <v>0.11012958054470801</v>
      </c>
      <c r="R1005" s="253">
        <v>2.8661138691132848E-3</v>
      </c>
      <c r="S1005" s="253">
        <v>2.3826382963877117E-2</v>
      </c>
      <c r="T1005" s="253">
        <v>1.8884133676034698E-2</v>
      </c>
      <c r="U1005" s="253">
        <v>6.1251871991588658E-2</v>
      </c>
      <c r="V1005" s="253">
        <v>0.12655140860890171</v>
      </c>
      <c r="W1005" s="253">
        <v>0.76662008889048461</v>
      </c>
      <c r="X1005" s="253">
        <v>0.17250524973481757</v>
      </c>
      <c r="Y1005" s="253">
        <v>2.8476663555695274E-2</v>
      </c>
      <c r="Z1005" s="253">
        <v>5.5526144739379175E-3</v>
      </c>
      <c r="AA1005" s="253">
        <v>0.77294016731576731</v>
      </c>
      <c r="AB1005" s="253">
        <v>2.0525304919781905E-2</v>
      </c>
      <c r="AC1005" s="253">
        <f t="shared" si="49"/>
        <v>3.9999999999999996</v>
      </c>
      <c r="AD1005" s="249">
        <v>81.281032086375788</v>
      </c>
      <c r="AF1005" s="224">
        <v>0.17807400000000001</v>
      </c>
      <c r="AG1005" s="224">
        <v>4.4657499999999999</v>
      </c>
      <c r="AH1005" s="224">
        <v>0.84804999999999997</v>
      </c>
      <c r="AI1005" s="224">
        <v>4.2784000000000004</v>
      </c>
      <c r="AJ1005" s="224">
        <v>0.70534600000000003</v>
      </c>
      <c r="AK1005" s="224">
        <v>7.59023</v>
      </c>
      <c r="AL1005" s="224">
        <v>0.28871200000000002</v>
      </c>
      <c r="AM1005" s="224">
        <v>0.38764900000000002</v>
      </c>
      <c r="AN1005" s="224">
        <v>3.8208199999999999</v>
      </c>
      <c r="AO1005" s="256"/>
      <c r="AP1005" s="483" t="s">
        <v>437</v>
      </c>
      <c r="AQ1005" s="252">
        <v>30</v>
      </c>
      <c r="AR1005" s="252">
        <v>15</v>
      </c>
      <c r="AS1005" s="256"/>
      <c r="AT1005" s="256"/>
      <c r="AU1005" s="256"/>
      <c r="AV1005" s="256"/>
      <c r="AW1005" s="256"/>
      <c r="AX1005" s="256"/>
      <c r="AY1005" s="256"/>
      <c r="AZ1005" s="256"/>
      <c r="BA1005" s="256"/>
      <c r="BB1005" s="256"/>
      <c r="BC1005" s="256"/>
      <c r="BD1005" s="256"/>
      <c r="BE1005" s="256"/>
      <c r="BF1005" s="256"/>
      <c r="BG1005" s="256"/>
      <c r="BH1005" s="256"/>
      <c r="BI1005" s="256"/>
      <c r="BJ1005" s="256"/>
      <c r="BK1005" s="256"/>
      <c r="BL1005" s="256"/>
      <c r="BM1005" s="256"/>
      <c r="BN1005" s="256"/>
      <c r="BO1005" s="256"/>
      <c r="BP1005" s="256"/>
      <c r="BQ1005" s="256"/>
    </row>
    <row r="1006" spans="1:69" s="255" customFormat="1" ht="12.75">
      <c r="A1006" s="249">
        <v>2353.0846135089</v>
      </c>
      <c r="B1006" s="252" t="s">
        <v>253</v>
      </c>
      <c r="C1006" s="251" t="s">
        <v>481</v>
      </c>
      <c r="D1006" s="249">
        <v>135</v>
      </c>
      <c r="E1006" s="224">
        <v>51.140099999999997</v>
      </c>
      <c r="F1006" s="224">
        <v>0.65912300000000001</v>
      </c>
      <c r="G1006" s="224">
        <v>2.50909</v>
      </c>
      <c r="H1006" s="224">
        <v>0.67948600000000003</v>
      </c>
      <c r="I1006" s="224">
        <v>7.0024300000000004</v>
      </c>
      <c r="J1006" s="224">
        <v>0.16991000000000001</v>
      </c>
      <c r="K1006" s="224">
        <v>17.0703</v>
      </c>
      <c r="L1006" s="224">
        <v>19.327999999999999</v>
      </c>
      <c r="M1006" s="224">
        <v>0.310612</v>
      </c>
      <c r="N1006" s="224">
        <v>98.869051000000013</v>
      </c>
      <c r="O1006" s="276"/>
      <c r="P1006" s="253">
        <v>1.8960370005418428</v>
      </c>
      <c r="Q1006" s="253">
        <v>0.10396299945815723</v>
      </c>
      <c r="R1006" s="253">
        <v>5.6740141964750634E-3</v>
      </c>
      <c r="S1006" s="253">
        <v>1.8376908417944777E-2</v>
      </c>
      <c r="T1006" s="253">
        <v>1.9917790653213693E-2</v>
      </c>
      <c r="U1006" s="253">
        <v>6.3945403423529612E-2</v>
      </c>
      <c r="V1006" s="253">
        <v>0.12459759042785903</v>
      </c>
      <c r="W1006" s="253">
        <v>0.76748829288097742</v>
      </c>
      <c r="X1006" s="253">
        <v>0.17599656494795612</v>
      </c>
      <c r="Y1006" s="253">
        <v>2.8572094349191921E-2</v>
      </c>
      <c r="Z1006" s="253">
        <v>5.3356817067036263E-3</v>
      </c>
      <c r="AA1006" s="253">
        <v>0.76776763334519738</v>
      </c>
      <c r="AB1006" s="253">
        <v>2.2328025650950892E-2</v>
      </c>
      <c r="AC1006" s="253">
        <f t="shared" si="49"/>
        <v>3.9999999999999996</v>
      </c>
      <c r="AD1006" s="249">
        <v>81.2928572895988</v>
      </c>
      <c r="AF1006" s="224">
        <v>0.178173</v>
      </c>
      <c r="AG1006" s="224">
        <v>5.46007</v>
      </c>
      <c r="AH1006" s="224">
        <v>0.86529199999999995</v>
      </c>
      <c r="AI1006" s="224">
        <v>4.16113</v>
      </c>
      <c r="AJ1006" s="224">
        <v>0.70390699999999995</v>
      </c>
      <c r="AK1006" s="224">
        <v>7.70343</v>
      </c>
      <c r="AL1006" s="224">
        <v>0.28866199999999997</v>
      </c>
      <c r="AM1006" s="224">
        <v>0.38982</v>
      </c>
      <c r="AN1006" s="224">
        <v>3.5191400000000002</v>
      </c>
      <c r="AO1006" s="256"/>
      <c r="AP1006" s="483" t="s">
        <v>437</v>
      </c>
      <c r="AQ1006" s="252">
        <v>30</v>
      </c>
      <c r="AR1006" s="252">
        <v>15</v>
      </c>
      <c r="AS1006" s="256"/>
      <c r="AT1006" s="256"/>
      <c r="AU1006" s="256"/>
      <c r="AV1006" s="256"/>
      <c r="AW1006" s="256"/>
      <c r="AX1006" s="256"/>
      <c r="AY1006" s="256"/>
      <c r="AZ1006" s="256"/>
      <c r="BA1006" s="256"/>
      <c r="BB1006" s="256"/>
      <c r="BC1006" s="256"/>
      <c r="BD1006" s="256"/>
      <c r="BE1006" s="256"/>
      <c r="BF1006" s="256"/>
      <c r="BG1006" s="256"/>
      <c r="BH1006" s="256"/>
      <c r="BI1006" s="256"/>
      <c r="BJ1006" s="256"/>
      <c r="BK1006" s="256"/>
      <c r="BL1006" s="256"/>
      <c r="BM1006" s="256"/>
      <c r="BN1006" s="256"/>
      <c r="BO1006" s="256"/>
      <c r="BP1006" s="256"/>
      <c r="BQ1006" s="256"/>
    </row>
    <row r="1007" spans="1:69" s="255" customFormat="1" ht="12.75">
      <c r="A1007" s="249">
        <v>2353.0846135089</v>
      </c>
      <c r="B1007" s="252" t="s">
        <v>253</v>
      </c>
      <c r="C1007" s="251" t="s">
        <v>481</v>
      </c>
      <c r="D1007" s="249">
        <v>140</v>
      </c>
      <c r="E1007" s="224">
        <v>51.2958</v>
      </c>
      <c r="F1007" s="224">
        <v>0.74255800000000005</v>
      </c>
      <c r="G1007" s="224">
        <v>2.4830899999999998</v>
      </c>
      <c r="H1007" s="224">
        <v>0.66843300000000005</v>
      </c>
      <c r="I1007" s="224">
        <v>7.0363899999999999</v>
      </c>
      <c r="J1007" s="224">
        <v>0.17740800000000001</v>
      </c>
      <c r="K1007" s="224">
        <v>17.092400000000001</v>
      </c>
      <c r="L1007" s="224">
        <v>19.448799999999999</v>
      </c>
      <c r="M1007" s="224">
        <v>0.29085</v>
      </c>
      <c r="N1007" s="224">
        <v>99.235728999999992</v>
      </c>
      <c r="O1007" s="276"/>
      <c r="P1007" s="253">
        <v>1.8958724009400045</v>
      </c>
      <c r="Q1007" s="253">
        <v>0.10412759905999547</v>
      </c>
      <c r="R1007" s="253">
        <v>4.0345930798455498E-3</v>
      </c>
      <c r="S1007" s="253">
        <v>2.0638514153956559E-2</v>
      </c>
      <c r="T1007" s="253">
        <v>1.9532624204883157E-2</v>
      </c>
      <c r="U1007" s="253">
        <v>6.0125537306340959E-2</v>
      </c>
      <c r="V1007" s="253">
        <v>0.12823339366039657</v>
      </c>
      <c r="W1007" s="253">
        <v>0.76743533759457749</v>
      </c>
      <c r="X1007" s="253">
        <v>0.17432173467702278</v>
      </c>
      <c r="Y1007" s="253">
        <v>2.912801448062979E-2</v>
      </c>
      <c r="Z1007" s="253">
        <v>5.5537488480146072E-3</v>
      </c>
      <c r="AA1007" s="253">
        <v>0.7701543181553453</v>
      </c>
      <c r="AB1007" s="253">
        <v>2.084218383898755E-2</v>
      </c>
      <c r="AC1007" s="253">
        <f t="shared" si="49"/>
        <v>4</v>
      </c>
      <c r="AD1007" s="249">
        <v>81.238898616417785</v>
      </c>
      <c r="AE1007" s="264"/>
      <c r="AF1007" s="224">
        <v>0.177844</v>
      </c>
      <c r="AG1007" s="224">
        <v>4.9722400000000002</v>
      </c>
      <c r="AH1007" s="224">
        <v>0.86839999999999995</v>
      </c>
      <c r="AI1007" s="224">
        <v>4.1993999999999998</v>
      </c>
      <c r="AJ1007" s="224">
        <v>0.70254499999999998</v>
      </c>
      <c r="AK1007" s="224">
        <v>7.6415800000000003</v>
      </c>
      <c r="AL1007" s="224">
        <v>0.28839199999999998</v>
      </c>
      <c r="AM1007" s="224">
        <v>0.38845499999999999</v>
      </c>
      <c r="AN1007" s="224">
        <v>3.71224</v>
      </c>
      <c r="AO1007" s="256"/>
      <c r="AP1007" s="483" t="s">
        <v>437</v>
      </c>
      <c r="AQ1007" s="252">
        <v>30</v>
      </c>
      <c r="AR1007" s="252">
        <v>15</v>
      </c>
      <c r="AS1007" s="256"/>
      <c r="AT1007" s="256"/>
      <c r="AU1007" s="256"/>
      <c r="AV1007" s="256"/>
      <c r="AW1007" s="256"/>
      <c r="AX1007" s="256"/>
      <c r="AY1007" s="256"/>
      <c r="AZ1007" s="256"/>
      <c r="BA1007" s="256"/>
      <c r="BB1007" s="256"/>
      <c r="BC1007" s="256"/>
      <c r="BD1007" s="256"/>
      <c r="BE1007" s="256"/>
      <c r="BF1007" s="256"/>
      <c r="BG1007" s="256"/>
      <c r="BH1007" s="256"/>
      <c r="BI1007" s="256"/>
      <c r="BJ1007" s="256"/>
      <c r="BK1007" s="256"/>
      <c r="BL1007" s="256"/>
      <c r="BM1007" s="256"/>
      <c r="BN1007" s="256"/>
      <c r="BO1007" s="256"/>
      <c r="BP1007" s="256"/>
      <c r="BQ1007" s="256"/>
    </row>
    <row r="1008" spans="1:69" s="255" customFormat="1" ht="13.5" thickBot="1">
      <c r="A1008" s="257"/>
      <c r="B1008" s="257"/>
      <c r="C1008" s="259"/>
      <c r="D1008" s="260"/>
      <c r="E1008" s="261"/>
      <c r="F1008" s="261"/>
      <c r="G1008" s="261"/>
      <c r="H1008" s="261"/>
      <c r="I1008" s="261"/>
      <c r="J1008" s="261"/>
      <c r="K1008" s="261"/>
      <c r="L1008" s="261"/>
      <c r="M1008" s="261"/>
      <c r="N1008" s="261"/>
      <c r="O1008" s="276"/>
      <c r="P1008" s="262"/>
      <c r="Q1008" s="262"/>
      <c r="R1008" s="262"/>
      <c r="S1008" s="262"/>
      <c r="T1008" s="262"/>
      <c r="U1008" s="262"/>
      <c r="V1008" s="262"/>
      <c r="W1008" s="262"/>
      <c r="X1008" s="262"/>
      <c r="Y1008" s="262"/>
      <c r="Z1008" s="262"/>
      <c r="AA1008" s="262"/>
      <c r="AB1008" s="262"/>
      <c r="AC1008" s="262"/>
      <c r="AD1008" s="260"/>
      <c r="AE1008" s="263"/>
      <c r="AF1008" s="261"/>
      <c r="AG1008" s="261"/>
      <c r="AH1008" s="261"/>
      <c r="AI1008" s="261"/>
      <c r="AJ1008" s="261"/>
      <c r="AK1008" s="261"/>
      <c r="AL1008" s="261"/>
      <c r="AM1008" s="261"/>
      <c r="AN1008" s="261"/>
      <c r="AO1008" s="263"/>
      <c r="AP1008" s="257"/>
      <c r="AQ1008" s="257"/>
      <c r="AR1008" s="257"/>
      <c r="AS1008" s="256"/>
      <c r="AT1008" s="256"/>
      <c r="AU1008" s="256"/>
      <c r="AV1008" s="256"/>
      <c r="AW1008" s="256"/>
      <c r="AX1008" s="256"/>
      <c r="AY1008" s="256"/>
      <c r="AZ1008" s="256"/>
      <c r="BA1008" s="256"/>
      <c r="BB1008" s="256"/>
      <c r="BC1008" s="256"/>
      <c r="BD1008" s="256"/>
      <c r="BE1008" s="256"/>
      <c r="BF1008" s="256"/>
      <c r="BG1008" s="256"/>
      <c r="BH1008" s="256"/>
      <c r="BI1008" s="256"/>
      <c r="BJ1008" s="256"/>
      <c r="BK1008" s="256"/>
      <c r="BL1008" s="256"/>
      <c r="BM1008" s="256"/>
      <c r="BN1008" s="256"/>
      <c r="BO1008" s="256"/>
      <c r="BP1008" s="256"/>
      <c r="BQ1008" s="256"/>
    </row>
    <row r="1009" spans="1:69" s="255" customFormat="1" ht="12.75">
      <c r="A1009" s="252"/>
      <c r="B1009" s="252"/>
      <c r="C1009" s="251"/>
      <c r="D1009" s="249"/>
      <c r="E1009" s="224"/>
      <c r="F1009" s="224"/>
      <c r="G1009" s="224"/>
      <c r="H1009" s="224"/>
      <c r="I1009" s="224"/>
      <c r="J1009" s="224"/>
      <c r="K1009" s="224"/>
      <c r="L1009" s="224"/>
      <c r="M1009" s="224"/>
      <c r="N1009" s="224"/>
      <c r="O1009" s="276"/>
      <c r="P1009" s="253"/>
      <c r="Q1009" s="253"/>
      <c r="R1009" s="253"/>
      <c r="S1009" s="253"/>
      <c r="T1009" s="253"/>
      <c r="U1009" s="253"/>
      <c r="V1009" s="253"/>
      <c r="W1009" s="253"/>
      <c r="X1009" s="253"/>
      <c r="Y1009" s="253"/>
      <c r="Z1009" s="253"/>
      <c r="AA1009" s="253"/>
      <c r="AB1009" s="253"/>
      <c r="AC1009" s="253"/>
      <c r="AD1009" s="249"/>
      <c r="AF1009" s="224"/>
      <c r="AG1009" s="224"/>
      <c r="AH1009" s="224"/>
      <c r="AI1009" s="224"/>
      <c r="AJ1009" s="224"/>
      <c r="AK1009" s="224"/>
      <c r="AL1009" s="224"/>
      <c r="AM1009" s="224"/>
      <c r="AN1009" s="224"/>
      <c r="AO1009" s="256"/>
      <c r="AP1009" s="252"/>
      <c r="AQ1009" s="252"/>
      <c r="AR1009" s="252"/>
      <c r="AS1009" s="256"/>
      <c r="AT1009" s="256"/>
      <c r="AU1009" s="256"/>
      <c r="AV1009" s="256"/>
      <c r="AW1009" s="256"/>
      <c r="AX1009" s="256"/>
      <c r="AY1009" s="256"/>
      <c r="AZ1009" s="256"/>
      <c r="BA1009" s="256"/>
      <c r="BB1009" s="256"/>
      <c r="BC1009" s="256"/>
      <c r="BD1009" s="256"/>
      <c r="BE1009" s="256"/>
      <c r="BF1009" s="256"/>
      <c r="BG1009" s="256"/>
      <c r="BH1009" s="256"/>
      <c r="BI1009" s="256"/>
      <c r="BJ1009" s="256"/>
      <c r="BK1009" s="256"/>
      <c r="BL1009" s="256"/>
      <c r="BM1009" s="256"/>
      <c r="BN1009" s="256"/>
      <c r="BO1009" s="256"/>
      <c r="BP1009" s="256"/>
      <c r="BQ1009" s="256"/>
    </row>
    <row r="1010" spans="1:69" s="255" customFormat="1" ht="12.75">
      <c r="A1010" s="249">
        <v>2735.6132650573031</v>
      </c>
      <c r="B1010" s="265" t="s">
        <v>342</v>
      </c>
      <c r="C1010" s="251" t="s">
        <v>492</v>
      </c>
      <c r="D1010" s="249" t="s">
        <v>485</v>
      </c>
      <c r="E1010" s="224">
        <v>53.864800000000002</v>
      </c>
      <c r="F1010" s="224">
        <v>0.24922800000000001</v>
      </c>
      <c r="G1010" s="224">
        <v>1.1525700000000001</v>
      </c>
      <c r="H1010" s="224">
        <v>0.37841200000000003</v>
      </c>
      <c r="I1010" s="224">
        <v>10.9552</v>
      </c>
      <c r="J1010" s="224">
        <v>0.26134400000000002</v>
      </c>
      <c r="K1010" s="224">
        <v>27.5197</v>
      </c>
      <c r="L1010" s="224">
        <v>4.1706500000000002</v>
      </c>
      <c r="M1010" s="224">
        <v>4.2248000000000001E-2</v>
      </c>
      <c r="N1010" s="224">
        <v>98.594151999999994</v>
      </c>
      <c r="O1010" s="237"/>
      <c r="P1010" s="253">
        <v>1.946886289832604</v>
      </c>
      <c r="Q1010" s="253">
        <v>4.9097408454957574E-2</v>
      </c>
      <c r="R1010" s="253" t="s">
        <v>462</v>
      </c>
      <c r="S1010" s="253">
        <v>6.7741236034489227E-3</v>
      </c>
      <c r="T1010" s="253">
        <v>1.0813738178633995E-2</v>
      </c>
      <c r="U1010" s="253">
        <v>3.5728686566235623E-2</v>
      </c>
      <c r="V1010" s="253">
        <v>0.15793667233042441</v>
      </c>
      <c r="W1010" s="253">
        <v>0.79276308103369508</v>
      </c>
      <c r="X1010" s="253">
        <v>0.69005466836956131</v>
      </c>
      <c r="Y1010" s="253">
        <v>0.13747478995396212</v>
      </c>
      <c r="Z1010" s="253">
        <v>8.0008072584925628E-3</v>
      </c>
      <c r="AA1010" s="253">
        <v>0.16150907434605194</v>
      </c>
      <c r="AB1010" s="253">
        <v>2.9606600719320731E-3</v>
      </c>
      <c r="AC1010" s="253">
        <f t="shared" ref="AC1010:AC1021" si="50">SUM(P1010:AB1010)</f>
        <v>4</v>
      </c>
      <c r="AD1010" s="249">
        <v>83.387323729541933</v>
      </c>
      <c r="AF1010" s="224">
        <v>0.17591499999999999</v>
      </c>
      <c r="AG1010" s="224"/>
      <c r="AH1010" s="224">
        <v>5.5752699999999997</v>
      </c>
      <c r="AI1010" s="224">
        <v>0.871116</v>
      </c>
      <c r="AJ1010" s="224">
        <v>0.22445300000000001</v>
      </c>
      <c r="AK1010" s="224">
        <v>19.1282</v>
      </c>
      <c r="AL1010" s="224">
        <v>5.9183899999999996</v>
      </c>
      <c r="AM1010" s="224">
        <v>1.39775</v>
      </c>
      <c r="AN1010" s="224">
        <v>10.315300000000001</v>
      </c>
      <c r="AO1010" s="256"/>
      <c r="AP1010" s="252" t="s">
        <v>435</v>
      </c>
      <c r="AQ1010" s="252">
        <v>30</v>
      </c>
      <c r="AR1010" s="252">
        <v>15</v>
      </c>
      <c r="AS1010" s="256"/>
      <c r="AT1010" s="256"/>
      <c r="AU1010" s="256"/>
      <c r="AV1010" s="256"/>
      <c r="AW1010" s="256"/>
      <c r="AX1010" s="256"/>
      <c r="AY1010" s="256"/>
      <c r="AZ1010" s="256"/>
      <c r="BA1010" s="256"/>
      <c r="BB1010" s="256"/>
      <c r="BC1010" s="256"/>
      <c r="BD1010" s="256"/>
      <c r="BE1010" s="256"/>
      <c r="BF1010" s="256"/>
      <c r="BG1010" s="256"/>
      <c r="BH1010" s="256"/>
      <c r="BI1010" s="256"/>
      <c r="BJ1010" s="256"/>
      <c r="BK1010" s="256"/>
      <c r="BL1010" s="256"/>
      <c r="BM1010" s="256"/>
      <c r="BN1010" s="256"/>
      <c r="BO1010" s="256"/>
      <c r="BP1010" s="256"/>
      <c r="BQ1010" s="256"/>
    </row>
    <row r="1011" spans="1:69" s="255" customFormat="1" ht="12.75">
      <c r="A1011" s="249">
        <v>2735.6132650573031</v>
      </c>
      <c r="B1011" s="265" t="s">
        <v>342</v>
      </c>
      <c r="C1011" s="251" t="s">
        <v>492</v>
      </c>
      <c r="D1011" s="249" t="s">
        <v>485</v>
      </c>
      <c r="E1011" s="224">
        <v>50.276499999999999</v>
      </c>
      <c r="F1011" s="224">
        <v>1.17197</v>
      </c>
      <c r="G1011" s="224">
        <v>3.3603399999999999</v>
      </c>
      <c r="H1011" s="224">
        <v>0.33232400000000001</v>
      </c>
      <c r="I1011" s="224">
        <v>8.1821800000000007</v>
      </c>
      <c r="J1011" s="224">
        <v>0.16137000000000001</v>
      </c>
      <c r="K1011" s="224">
        <v>16.386700000000001</v>
      </c>
      <c r="L1011" s="224">
        <v>19.1387</v>
      </c>
      <c r="M1011" s="224">
        <v>0.193159</v>
      </c>
      <c r="N1011" s="224">
        <v>99.203243000000001</v>
      </c>
      <c r="O1011" s="237"/>
      <c r="P1011" s="253">
        <v>1.8678172257267214</v>
      </c>
      <c r="Q1011" s="253">
        <v>0.13218277427327862</v>
      </c>
      <c r="R1011" s="253">
        <v>1.4949613802645256E-2</v>
      </c>
      <c r="S1011" s="253">
        <v>3.2742104000479853E-2</v>
      </c>
      <c r="T1011" s="253">
        <v>9.7612730489221936E-3</v>
      </c>
      <c r="U1011" s="253">
        <v>5.5901011317249782E-2</v>
      </c>
      <c r="V1011" s="253">
        <v>0.15899947509977602</v>
      </c>
      <c r="W1011" s="253">
        <v>0.72764652273092789</v>
      </c>
      <c r="X1011" s="253">
        <v>0.17990102611244813</v>
      </c>
      <c r="Y1011" s="253">
        <v>3.9310527609526857E-2</v>
      </c>
      <c r="Z1011" s="253">
        <v>5.077826735624888E-3</v>
      </c>
      <c r="AA1011" s="253">
        <v>0.76179728764589949</v>
      </c>
      <c r="AB1011" s="253">
        <v>1.3913331896500666E-2</v>
      </c>
      <c r="AC1011" s="253">
        <f t="shared" si="50"/>
        <v>4.0000000000000018</v>
      </c>
      <c r="AD1011" s="249">
        <v>82.067310348347675</v>
      </c>
      <c r="AF1011" s="224">
        <v>0.17926</v>
      </c>
      <c r="AG1011" s="224"/>
      <c r="AH1011" s="224">
        <v>8.6384699999999999</v>
      </c>
      <c r="AI1011" s="224">
        <v>0.39559800000000001</v>
      </c>
      <c r="AJ1011" s="224">
        <v>0.29549799999999998</v>
      </c>
      <c r="AK1011" s="224">
        <v>5.1861100000000002</v>
      </c>
      <c r="AL1011" s="224">
        <v>6.6883600000000003</v>
      </c>
      <c r="AM1011" s="224">
        <v>0.73611300000000002</v>
      </c>
      <c r="AN1011" s="224">
        <v>3.6297799999999998</v>
      </c>
      <c r="AO1011" s="256"/>
      <c r="AP1011" s="252" t="s">
        <v>435</v>
      </c>
      <c r="AQ1011" s="252">
        <v>30</v>
      </c>
      <c r="AR1011" s="252">
        <v>15</v>
      </c>
      <c r="AS1011" s="256"/>
      <c r="AT1011" s="256"/>
      <c r="AU1011" s="256"/>
      <c r="AV1011" s="256"/>
      <c r="AW1011" s="256"/>
      <c r="AX1011" s="256"/>
      <c r="AY1011" s="256"/>
      <c r="AZ1011" s="256"/>
      <c r="BA1011" s="256"/>
      <c r="BB1011" s="256"/>
      <c r="BC1011" s="256"/>
      <c r="BD1011" s="256"/>
      <c r="BE1011" s="256"/>
      <c r="BF1011" s="256"/>
      <c r="BG1011" s="256"/>
      <c r="BH1011" s="256"/>
      <c r="BI1011" s="256"/>
      <c r="BJ1011" s="256"/>
      <c r="BK1011" s="256"/>
      <c r="BL1011" s="256"/>
      <c r="BM1011" s="256"/>
      <c r="BN1011" s="256"/>
      <c r="BO1011" s="256"/>
      <c r="BP1011" s="256"/>
      <c r="BQ1011" s="256"/>
    </row>
    <row r="1012" spans="1:69" s="255" customFormat="1" ht="12.75">
      <c r="A1012" s="249">
        <v>2735.6132650573031</v>
      </c>
      <c r="B1012" s="265" t="s">
        <v>342</v>
      </c>
      <c r="C1012" s="251" t="s">
        <v>493</v>
      </c>
      <c r="D1012" s="249" t="s">
        <v>485</v>
      </c>
      <c r="E1012" s="224">
        <v>52.5867</v>
      </c>
      <c r="F1012" s="224">
        <v>0.47626299999999999</v>
      </c>
      <c r="G1012" s="224">
        <v>2.7075200000000001</v>
      </c>
      <c r="H1012" s="224">
        <v>0.384274</v>
      </c>
      <c r="I1012" s="224">
        <v>12.0823</v>
      </c>
      <c r="J1012" s="224">
        <v>0.25714199999999998</v>
      </c>
      <c r="K1012" s="224">
        <v>27.000299999999999</v>
      </c>
      <c r="L1012" s="224">
        <v>3.3780899999999998</v>
      </c>
      <c r="M1012" s="224">
        <v>5.1743999999999998E-2</v>
      </c>
      <c r="N1012" s="224">
        <v>98.924333000000004</v>
      </c>
      <c r="O1012" s="237"/>
      <c r="P1012" s="253">
        <v>1.8995946613043868</v>
      </c>
      <c r="Q1012" s="253">
        <v>0.10040533869561319</v>
      </c>
      <c r="R1012" s="253">
        <v>1.4863632828723716E-2</v>
      </c>
      <c r="S1012" s="253">
        <v>1.2937567082081913E-2</v>
      </c>
      <c r="T1012" s="253">
        <v>1.09749218983369E-2</v>
      </c>
      <c r="U1012" s="253">
        <v>5.2315680583811641E-2</v>
      </c>
      <c r="V1012" s="253">
        <v>0.16086696719669957</v>
      </c>
      <c r="W1012" s="253">
        <v>0.74804123041034565</v>
      </c>
      <c r="X1012" s="253">
        <v>0.70595123954442207</v>
      </c>
      <c r="Y1012" s="253">
        <v>0.15181547524053607</v>
      </c>
      <c r="Z1012" s="253">
        <v>7.8676273041097949E-3</v>
      </c>
      <c r="AA1012" s="253">
        <v>0.13074162713151022</v>
      </c>
      <c r="AB1012" s="253">
        <v>3.6240307794219253E-3</v>
      </c>
      <c r="AC1012" s="253">
        <f t="shared" si="50"/>
        <v>3.9999999999999991</v>
      </c>
      <c r="AD1012" s="249">
        <v>82.301076432116375</v>
      </c>
      <c r="AF1012" s="224">
        <v>0.17846999999999999</v>
      </c>
      <c r="AG1012" s="224"/>
      <c r="AH1012" s="224">
        <v>5.59903</v>
      </c>
      <c r="AI1012" s="224">
        <v>0.97153400000000001</v>
      </c>
      <c r="AJ1012" s="224">
        <v>0.227239</v>
      </c>
      <c r="AK1012" s="224">
        <v>15.536899999999999</v>
      </c>
      <c r="AL1012" s="224">
        <v>5.8987100000000003</v>
      </c>
      <c r="AM1012" s="224">
        <v>0.85099400000000003</v>
      </c>
      <c r="AN1012" s="224">
        <v>6.5430599999999997</v>
      </c>
      <c r="AO1012" s="256"/>
      <c r="AP1012" s="252" t="s">
        <v>435</v>
      </c>
      <c r="AQ1012" s="252">
        <v>30</v>
      </c>
      <c r="AR1012" s="252">
        <v>15</v>
      </c>
      <c r="AS1012" s="256"/>
      <c r="AT1012" s="256"/>
      <c r="AU1012" s="256"/>
      <c r="AV1012" s="256"/>
      <c r="AW1012" s="256"/>
      <c r="AX1012" s="256"/>
      <c r="AY1012" s="256"/>
      <c r="AZ1012" s="256"/>
      <c r="BA1012" s="256"/>
      <c r="BB1012" s="256"/>
      <c r="BC1012" s="256"/>
      <c r="BD1012" s="256"/>
      <c r="BE1012" s="256"/>
      <c r="BF1012" s="256"/>
      <c r="BG1012" s="256"/>
      <c r="BH1012" s="256"/>
      <c r="BI1012" s="256"/>
      <c r="BJ1012" s="256"/>
      <c r="BK1012" s="256"/>
      <c r="BL1012" s="256"/>
      <c r="BM1012" s="256"/>
      <c r="BN1012" s="256"/>
      <c r="BO1012" s="256"/>
      <c r="BP1012" s="256"/>
      <c r="BQ1012" s="256"/>
    </row>
    <row r="1013" spans="1:69" s="255" customFormat="1" ht="12.75">
      <c r="A1013" s="249">
        <v>2735.6132650573031</v>
      </c>
      <c r="B1013" s="265" t="s">
        <v>342</v>
      </c>
      <c r="C1013" s="251" t="s">
        <v>493</v>
      </c>
      <c r="D1013" s="249" t="s">
        <v>485</v>
      </c>
      <c r="E1013" s="224">
        <v>50.468899999999998</v>
      </c>
      <c r="F1013" s="224">
        <v>0.88749800000000001</v>
      </c>
      <c r="G1013" s="224">
        <v>2.7994300000000001</v>
      </c>
      <c r="H1013" s="224">
        <v>0.59139299999999995</v>
      </c>
      <c r="I1013" s="224">
        <v>7.8773099999999996</v>
      </c>
      <c r="J1013" s="224">
        <v>0.20582700000000001</v>
      </c>
      <c r="K1013" s="224">
        <v>17.330400000000001</v>
      </c>
      <c r="L1013" s="224">
        <v>18.359300000000001</v>
      </c>
      <c r="M1013" s="224">
        <v>0.22509399999999999</v>
      </c>
      <c r="N1013" s="224">
        <v>98.745152000000004</v>
      </c>
      <c r="O1013" s="237"/>
      <c r="P1013" s="253">
        <v>1.8760345861677039</v>
      </c>
      <c r="Q1013" s="253">
        <v>0.1226428789241117</v>
      </c>
      <c r="R1013" s="253" t="s">
        <v>462</v>
      </c>
      <c r="S1013" s="253">
        <v>2.4808764341880164E-2</v>
      </c>
      <c r="T1013" s="253">
        <v>1.7380753341108123E-2</v>
      </c>
      <c r="U1013" s="253">
        <v>7.4512540057121157E-2</v>
      </c>
      <c r="V1013" s="253">
        <v>0.13328544508363199</v>
      </c>
      <c r="W1013" s="253">
        <v>0.75133503208444308</v>
      </c>
      <c r="X1013" s="253">
        <v>0.20902512463265491</v>
      </c>
      <c r="Y1013" s="253">
        <v>3.7080670513968336E-2</v>
      </c>
      <c r="Z1013" s="253">
        <v>6.480448816872068E-3</v>
      </c>
      <c r="AA1013" s="253">
        <v>0.73119088269499588</v>
      </c>
      <c r="AB1013" s="253">
        <v>1.6222873341508882E-2</v>
      </c>
      <c r="AC1013" s="253">
        <f t="shared" si="50"/>
        <v>4.0000000000000009</v>
      </c>
      <c r="AD1013" s="249">
        <v>84.933036423674352</v>
      </c>
      <c r="AF1013" s="224">
        <v>0.17905499999999999</v>
      </c>
      <c r="AG1013" s="224"/>
      <c r="AH1013" s="224">
        <v>6.6955299999999998</v>
      </c>
      <c r="AI1013" s="224">
        <v>0.40379500000000002</v>
      </c>
      <c r="AJ1013" s="224">
        <v>0.28660999999999998</v>
      </c>
      <c r="AK1013" s="224">
        <v>4.5058499999999997</v>
      </c>
      <c r="AL1013" s="224">
        <v>4.4343300000000001</v>
      </c>
      <c r="AM1013" s="224">
        <v>0.81742899999999996</v>
      </c>
      <c r="AN1013" s="224">
        <v>4.2822100000000001</v>
      </c>
      <c r="AO1013" s="256"/>
      <c r="AP1013" s="252" t="s">
        <v>435</v>
      </c>
      <c r="AQ1013" s="252">
        <v>30</v>
      </c>
      <c r="AR1013" s="252">
        <v>15</v>
      </c>
      <c r="AS1013" s="256"/>
      <c r="AT1013" s="256"/>
      <c r="AU1013" s="256"/>
      <c r="AV1013" s="256"/>
      <c r="AW1013" s="256"/>
      <c r="AX1013" s="256"/>
      <c r="AY1013" s="256"/>
      <c r="AZ1013" s="256"/>
      <c r="BA1013" s="256"/>
      <c r="BB1013" s="256"/>
      <c r="BC1013" s="256"/>
      <c r="BD1013" s="256"/>
      <c r="BE1013" s="256"/>
      <c r="BF1013" s="256"/>
      <c r="BG1013" s="256"/>
      <c r="BH1013" s="256"/>
      <c r="BI1013" s="256"/>
      <c r="BJ1013" s="256"/>
      <c r="BK1013" s="256"/>
      <c r="BL1013" s="256"/>
      <c r="BM1013" s="256"/>
      <c r="BN1013" s="256"/>
      <c r="BO1013" s="256"/>
      <c r="BP1013" s="256"/>
      <c r="BQ1013" s="256"/>
    </row>
    <row r="1014" spans="1:69" s="255" customFormat="1" ht="12.75">
      <c r="A1014" s="249">
        <v>2735.6132650573031</v>
      </c>
      <c r="B1014" s="265" t="s">
        <v>342</v>
      </c>
      <c r="C1014" s="251" t="s">
        <v>494</v>
      </c>
      <c r="D1014" s="249" t="s">
        <v>485</v>
      </c>
      <c r="E1014" s="224">
        <v>53.572699999999998</v>
      </c>
      <c r="F1014" s="224">
        <v>0.33912199999999998</v>
      </c>
      <c r="G1014" s="224">
        <v>1.9638</v>
      </c>
      <c r="H1014" s="224">
        <v>0.480827</v>
      </c>
      <c r="I1014" s="224">
        <v>11.2797</v>
      </c>
      <c r="J1014" s="224">
        <v>0.241281</v>
      </c>
      <c r="K1014" s="224">
        <v>28.468800000000002</v>
      </c>
      <c r="L1014" s="224">
        <v>2.6079500000000002</v>
      </c>
      <c r="M1014" s="224">
        <v>1.9866999999999999E-2</v>
      </c>
      <c r="N1014" s="224">
        <v>98.974047000000013</v>
      </c>
      <c r="O1014" s="237"/>
      <c r="P1014" s="253">
        <v>1.923050496324878</v>
      </c>
      <c r="Q1014" s="253">
        <v>7.6949503675121989E-2</v>
      </c>
      <c r="R1014" s="253">
        <v>6.1311934091214937E-3</v>
      </c>
      <c r="S1014" s="253">
        <v>9.1542731602999843E-3</v>
      </c>
      <c r="T1014" s="253">
        <v>1.364619004508451E-2</v>
      </c>
      <c r="U1014" s="253">
        <v>4.024626861368219E-2</v>
      </c>
      <c r="V1014" s="253">
        <v>0.15244472456348576</v>
      </c>
      <c r="W1014" s="253">
        <v>0.7783773502083261</v>
      </c>
      <c r="X1014" s="253">
        <v>0.74506091693339183</v>
      </c>
      <c r="Y1014" s="253">
        <v>0.14591972162927172</v>
      </c>
      <c r="Z1014" s="253">
        <v>7.3359441586068252E-3</v>
      </c>
      <c r="AA1014" s="253">
        <v>0.10030072256536411</v>
      </c>
      <c r="AB1014" s="253">
        <v>1.3826947133654072E-3</v>
      </c>
      <c r="AC1014" s="253">
        <f t="shared" si="50"/>
        <v>4</v>
      </c>
      <c r="AD1014" s="249">
        <v>83.622570983734235</v>
      </c>
      <c r="AF1014" s="224">
        <v>0.176818</v>
      </c>
      <c r="AG1014" s="224"/>
      <c r="AH1014" s="224">
        <v>5.95486</v>
      </c>
      <c r="AI1014" s="224">
        <v>1.1140399999999999</v>
      </c>
      <c r="AJ1014" s="224">
        <v>0.22039400000000001</v>
      </c>
      <c r="AK1014" s="224">
        <v>39.317900000000002</v>
      </c>
      <c r="AL1014" s="224">
        <v>5.02468</v>
      </c>
      <c r="AM1014" s="224">
        <v>1.0176099999999999</v>
      </c>
      <c r="AN1014" s="224">
        <v>8.3200400000000005</v>
      </c>
      <c r="AO1014" s="256"/>
      <c r="AP1014" s="252" t="s">
        <v>435</v>
      </c>
      <c r="AQ1014" s="252">
        <v>30</v>
      </c>
      <c r="AR1014" s="252">
        <v>15</v>
      </c>
      <c r="AS1014" s="256"/>
      <c r="AT1014" s="256"/>
      <c r="AU1014" s="256"/>
      <c r="AV1014" s="256"/>
      <c r="AW1014" s="256"/>
      <c r="AX1014" s="256"/>
      <c r="AY1014" s="256"/>
      <c r="AZ1014" s="256"/>
      <c r="BA1014" s="256"/>
      <c r="BB1014" s="256"/>
      <c r="BC1014" s="256"/>
      <c r="BD1014" s="256"/>
      <c r="BE1014" s="256"/>
      <c r="BF1014" s="256"/>
      <c r="BG1014" s="256"/>
      <c r="BH1014" s="256"/>
      <c r="BI1014" s="256"/>
      <c r="BJ1014" s="256"/>
      <c r="BK1014" s="256"/>
      <c r="BL1014" s="256"/>
      <c r="BM1014" s="256"/>
      <c r="BN1014" s="256"/>
      <c r="BO1014" s="256"/>
      <c r="BP1014" s="256"/>
      <c r="BQ1014" s="256"/>
    </row>
    <row r="1015" spans="1:69" s="255" customFormat="1" ht="12.75">
      <c r="A1015" s="249">
        <v>2735.6132650573031</v>
      </c>
      <c r="B1015" s="265" t="s">
        <v>342</v>
      </c>
      <c r="C1015" s="251" t="s">
        <v>495</v>
      </c>
      <c r="D1015" s="249" t="s">
        <v>485</v>
      </c>
      <c r="E1015" s="224">
        <v>51.423999999999999</v>
      </c>
      <c r="F1015" s="224">
        <v>0.685006</v>
      </c>
      <c r="G1015" s="224">
        <v>2.2990599999999999</v>
      </c>
      <c r="H1015" s="224">
        <v>0.426539</v>
      </c>
      <c r="I1015" s="224">
        <v>9.6355900000000005</v>
      </c>
      <c r="J1015" s="224">
        <v>0.266656</v>
      </c>
      <c r="K1015" s="224">
        <v>19.039300000000001</v>
      </c>
      <c r="L1015" s="224">
        <v>14.7685</v>
      </c>
      <c r="M1015" s="224">
        <v>0.168017</v>
      </c>
      <c r="N1015" s="224">
        <v>98.712667999999994</v>
      </c>
      <c r="O1015" s="237"/>
      <c r="P1015" s="253">
        <v>1.9080909276914058</v>
      </c>
      <c r="Q1015" s="253">
        <v>9.1909072308594242E-2</v>
      </c>
      <c r="R1015" s="253">
        <v>8.6310107516838208E-3</v>
      </c>
      <c r="S1015" s="253">
        <v>1.9113857163701706E-2</v>
      </c>
      <c r="T1015" s="253">
        <v>1.2513170813695457E-2</v>
      </c>
      <c r="U1015" s="253">
        <v>4.4624587562251961E-2</v>
      </c>
      <c r="V1015" s="253">
        <v>0.17803127518887815</v>
      </c>
      <c r="W1015" s="253">
        <v>0.73708609851978835</v>
      </c>
      <c r="X1015" s="253">
        <v>0.31606996889428263</v>
      </c>
      <c r="Y1015" s="253">
        <v>7.6341610192024983E-2</v>
      </c>
      <c r="Z1015" s="253">
        <v>8.3805073423510231E-3</v>
      </c>
      <c r="AA1015" s="253">
        <v>0.58712050242490199</v>
      </c>
      <c r="AB1015" s="253">
        <v>1.2087411146439296E-2</v>
      </c>
      <c r="AC1015" s="253">
        <f t="shared" si="50"/>
        <v>3.9999999999999996</v>
      </c>
      <c r="AD1015" s="249">
        <v>80.545525601008265</v>
      </c>
      <c r="AF1015" s="224">
        <v>0.177951</v>
      </c>
      <c r="AG1015" s="224"/>
      <c r="AH1015" s="224">
        <v>5.5240400000000003</v>
      </c>
      <c r="AI1015" s="224">
        <v>0.451434</v>
      </c>
      <c r="AJ1015" s="224">
        <v>0.27341199999999999</v>
      </c>
      <c r="AK1015" s="224">
        <v>5.7496400000000003</v>
      </c>
      <c r="AL1015" s="224">
        <v>5.5733600000000001</v>
      </c>
      <c r="AM1015" s="224">
        <v>0.91693500000000006</v>
      </c>
      <c r="AN1015" s="224">
        <v>5.1837499999999999</v>
      </c>
      <c r="AO1015" s="256"/>
      <c r="AP1015" s="252" t="s">
        <v>435</v>
      </c>
      <c r="AQ1015" s="252">
        <v>30</v>
      </c>
      <c r="AR1015" s="252">
        <v>15</v>
      </c>
      <c r="AS1015" s="256"/>
      <c r="AT1015" s="256"/>
      <c r="AU1015" s="256"/>
      <c r="AV1015" s="256"/>
      <c r="AW1015" s="256"/>
      <c r="AX1015" s="256"/>
      <c r="AY1015" s="256"/>
      <c r="AZ1015" s="256"/>
      <c r="BA1015" s="256"/>
      <c r="BB1015" s="256"/>
      <c r="BC1015" s="256"/>
      <c r="BD1015" s="256"/>
      <c r="BE1015" s="256"/>
      <c r="BF1015" s="256"/>
      <c r="BG1015" s="256"/>
      <c r="BH1015" s="256"/>
      <c r="BI1015" s="256"/>
      <c r="BJ1015" s="256"/>
      <c r="BK1015" s="256"/>
      <c r="BL1015" s="256"/>
      <c r="BM1015" s="256"/>
      <c r="BN1015" s="256"/>
      <c r="BO1015" s="256"/>
      <c r="BP1015" s="256"/>
      <c r="BQ1015" s="256"/>
    </row>
    <row r="1016" spans="1:69" s="255" customFormat="1" ht="12.75">
      <c r="A1016" s="249">
        <v>2735.6132650573031</v>
      </c>
      <c r="B1016" s="265" t="s">
        <v>342</v>
      </c>
      <c r="C1016" s="251" t="s">
        <v>496</v>
      </c>
      <c r="D1016" s="249" t="s">
        <v>485</v>
      </c>
      <c r="E1016" s="224">
        <v>52.347999999999999</v>
      </c>
      <c r="F1016" s="224">
        <v>0.43076799999999998</v>
      </c>
      <c r="G1016" s="224">
        <v>2.4964300000000001</v>
      </c>
      <c r="H1016" s="224">
        <v>0.58038699999999999</v>
      </c>
      <c r="I1016" s="224">
        <v>11.164400000000001</v>
      </c>
      <c r="J1016" s="224">
        <v>0.249226</v>
      </c>
      <c r="K1016" s="224">
        <v>25.429300000000001</v>
      </c>
      <c r="L1016" s="224">
        <v>5.73705</v>
      </c>
      <c r="M1016" s="224">
        <v>6.6544000000000006E-2</v>
      </c>
      <c r="N1016" s="224">
        <v>98.502104999999986</v>
      </c>
      <c r="O1016" s="237"/>
      <c r="P1016" s="253">
        <v>1.9069333688898671</v>
      </c>
      <c r="Q1016" s="253">
        <v>9.3066631110132914E-2</v>
      </c>
      <c r="R1016" s="253">
        <v>1.4112576091316775E-2</v>
      </c>
      <c r="S1016" s="253">
        <v>1.1800478221527955E-2</v>
      </c>
      <c r="T1016" s="253">
        <v>1.6715851946604087E-2</v>
      </c>
      <c r="U1016" s="253">
        <v>4.3337174412291901E-2</v>
      </c>
      <c r="V1016" s="253">
        <v>0.16168616855249943</v>
      </c>
      <c r="W1016" s="253">
        <v>0.75234775077575988</v>
      </c>
      <c r="X1016" s="253">
        <v>0.62860358864086918</v>
      </c>
      <c r="Y1016" s="253">
        <v>0.13509245648823207</v>
      </c>
      <c r="Z1016" s="253">
        <v>7.6897905542317761E-3</v>
      </c>
      <c r="AA1016" s="253">
        <v>0.22391423653353004</v>
      </c>
      <c r="AB1016" s="253">
        <v>4.6999277831369958E-3</v>
      </c>
      <c r="AC1016" s="253">
        <f t="shared" si="50"/>
        <v>4</v>
      </c>
      <c r="AD1016" s="249">
        <v>82.310703669364301</v>
      </c>
      <c r="AF1016" s="224">
        <v>0.178366</v>
      </c>
      <c r="AG1016" s="224"/>
      <c r="AH1016" s="224">
        <v>5.8540400000000004</v>
      </c>
      <c r="AI1016" s="224">
        <v>0.73618099999999997</v>
      </c>
      <c r="AJ1016" s="224">
        <v>0.234401</v>
      </c>
      <c r="AK1016" s="224">
        <v>12.745699999999999</v>
      </c>
      <c r="AL1016" s="224">
        <v>4.3579400000000001</v>
      </c>
      <c r="AM1016" s="224">
        <v>0.88610100000000003</v>
      </c>
      <c r="AN1016" s="224">
        <v>6.8563299999999998</v>
      </c>
      <c r="AO1016" s="256"/>
      <c r="AP1016" s="252" t="s">
        <v>435</v>
      </c>
      <c r="AQ1016" s="252">
        <v>30</v>
      </c>
      <c r="AR1016" s="252">
        <v>15</v>
      </c>
      <c r="AS1016" s="256"/>
      <c r="AT1016" s="256"/>
      <c r="AU1016" s="256"/>
      <c r="AV1016" s="256"/>
      <c r="AW1016" s="256"/>
      <c r="AX1016" s="256"/>
      <c r="AY1016" s="256"/>
      <c r="AZ1016" s="256"/>
      <c r="BA1016" s="256"/>
      <c r="BB1016" s="256"/>
      <c r="BC1016" s="256"/>
      <c r="BD1016" s="256"/>
      <c r="BE1016" s="256"/>
      <c r="BF1016" s="256"/>
      <c r="BG1016" s="256"/>
      <c r="BH1016" s="256"/>
      <c r="BI1016" s="256"/>
      <c r="BJ1016" s="256"/>
      <c r="BK1016" s="256"/>
      <c r="BL1016" s="256"/>
      <c r="BM1016" s="256"/>
      <c r="BN1016" s="256"/>
      <c r="BO1016" s="256"/>
      <c r="BP1016" s="256"/>
      <c r="BQ1016" s="256"/>
    </row>
    <row r="1017" spans="1:69" s="255" customFormat="1" ht="12.75">
      <c r="A1017" s="249">
        <v>2735.6132650573031</v>
      </c>
      <c r="B1017" s="265" t="s">
        <v>342</v>
      </c>
      <c r="C1017" s="251" t="s">
        <v>496</v>
      </c>
      <c r="D1017" s="249" t="s">
        <v>485</v>
      </c>
      <c r="E1017" s="224">
        <v>50.834400000000002</v>
      </c>
      <c r="F1017" s="224">
        <v>0.84232399999999996</v>
      </c>
      <c r="G1017" s="224">
        <v>2.20459</v>
      </c>
      <c r="H1017" s="224">
        <v>0.21075099999999999</v>
      </c>
      <c r="I1017" s="224">
        <v>9.0001700000000007</v>
      </c>
      <c r="J1017" s="224">
        <v>0.20303599999999999</v>
      </c>
      <c r="K1017" s="224">
        <v>16.934799999999999</v>
      </c>
      <c r="L1017" s="224">
        <v>18.144500000000001</v>
      </c>
      <c r="M1017" s="224">
        <v>0.185415</v>
      </c>
      <c r="N1017" s="224">
        <v>98.559986000000009</v>
      </c>
      <c r="O1017" s="237"/>
      <c r="P1017" s="253">
        <v>1.9007602745047996</v>
      </c>
      <c r="Q1017" s="253">
        <v>9.7152325496974293E-2</v>
      </c>
      <c r="R1017" s="253" t="s">
        <v>462</v>
      </c>
      <c r="S1017" s="253">
        <v>2.3684791668701105E-2</v>
      </c>
      <c r="T1017" s="253">
        <v>6.230382412162401E-3</v>
      </c>
      <c r="U1017" s="253">
        <v>6.1169081633666522E-2</v>
      </c>
      <c r="V1017" s="253">
        <v>0.17235516855900579</v>
      </c>
      <c r="W1017" s="253">
        <v>0.73864797572469065</v>
      </c>
      <c r="X1017" s="253">
        <v>0.20532217643070622</v>
      </c>
      <c r="Y1017" s="253">
        <v>4.79096125497354E-2</v>
      </c>
      <c r="Z1017" s="253">
        <v>6.430258510276142E-3</v>
      </c>
      <c r="AA1017" s="253">
        <v>0.72689603061947827</v>
      </c>
      <c r="AB1017" s="253">
        <v>1.3441921889803943E-2</v>
      </c>
      <c r="AC1017" s="253">
        <f t="shared" si="50"/>
        <v>4.0000000000000009</v>
      </c>
      <c r="AD1017" s="249">
        <v>81.080727367354456</v>
      </c>
      <c r="AF1017" s="224">
        <v>0.17819699999999999</v>
      </c>
      <c r="AG1017" s="224"/>
      <c r="AH1017" s="224">
        <v>6.8870699999999996</v>
      </c>
      <c r="AI1017" s="224">
        <v>0.40644200000000003</v>
      </c>
      <c r="AJ1017" s="224">
        <v>0.29087200000000002</v>
      </c>
      <c r="AK1017" s="224">
        <v>5.3124799999999999</v>
      </c>
      <c r="AL1017" s="224">
        <v>9.2830899999999996</v>
      </c>
      <c r="AM1017" s="224">
        <v>0.93363700000000005</v>
      </c>
      <c r="AN1017" s="224">
        <v>4.4974100000000004</v>
      </c>
      <c r="AO1017" s="256"/>
      <c r="AP1017" s="252" t="s">
        <v>435</v>
      </c>
      <c r="AQ1017" s="252">
        <v>30</v>
      </c>
      <c r="AR1017" s="252">
        <v>15</v>
      </c>
      <c r="AS1017" s="256"/>
      <c r="AT1017" s="256"/>
      <c r="AU1017" s="256"/>
      <c r="AV1017" s="256"/>
      <c r="AW1017" s="256"/>
      <c r="AX1017" s="256"/>
      <c r="AY1017" s="256"/>
      <c r="AZ1017" s="256"/>
      <c r="BA1017" s="256"/>
      <c r="BB1017" s="256"/>
      <c r="BC1017" s="256"/>
      <c r="BD1017" s="256"/>
      <c r="BE1017" s="256"/>
      <c r="BF1017" s="256"/>
      <c r="BG1017" s="256"/>
      <c r="BH1017" s="256"/>
      <c r="BI1017" s="256"/>
      <c r="BJ1017" s="256"/>
      <c r="BK1017" s="256"/>
      <c r="BL1017" s="256"/>
      <c r="BM1017" s="256"/>
      <c r="BN1017" s="256"/>
      <c r="BO1017" s="256"/>
      <c r="BP1017" s="256"/>
      <c r="BQ1017" s="256"/>
    </row>
    <row r="1018" spans="1:69" s="255" customFormat="1" ht="12.75">
      <c r="A1018" s="249">
        <v>2735.6132650573031</v>
      </c>
      <c r="B1018" s="265" t="s">
        <v>342</v>
      </c>
      <c r="C1018" s="251" t="s">
        <v>497</v>
      </c>
      <c r="D1018" s="249" t="s">
        <v>485</v>
      </c>
      <c r="E1018" s="224">
        <v>54.567399999999999</v>
      </c>
      <c r="F1018" s="224">
        <v>0.20467299999999999</v>
      </c>
      <c r="G1018" s="224">
        <v>1.16825</v>
      </c>
      <c r="H1018" s="224">
        <v>0.41096300000000002</v>
      </c>
      <c r="I1018" s="224">
        <v>11.036899999999999</v>
      </c>
      <c r="J1018" s="224">
        <v>0.23258999999999999</v>
      </c>
      <c r="K1018" s="224">
        <v>29.47</v>
      </c>
      <c r="L1018" s="224">
        <v>2.16214</v>
      </c>
      <c r="M1018" s="224">
        <v>3.1765000000000002E-2</v>
      </c>
      <c r="N1018" s="224">
        <v>99.284680999999992</v>
      </c>
      <c r="O1018" s="237"/>
      <c r="P1018" s="253">
        <v>1.9460373685560017</v>
      </c>
      <c r="Q1018" s="253">
        <v>4.9103158291950354E-2</v>
      </c>
      <c r="R1018" s="253" t="s">
        <v>462</v>
      </c>
      <c r="S1018" s="253">
        <v>5.4890756817562872E-3</v>
      </c>
      <c r="T1018" s="253">
        <v>1.1587668232317418E-2</v>
      </c>
      <c r="U1018" s="253">
        <v>3.8452696106475059E-2</v>
      </c>
      <c r="V1018" s="253">
        <v>0.1485805102097674</v>
      </c>
      <c r="W1018" s="253">
        <v>0.8007495229217324</v>
      </c>
      <c r="X1018" s="253">
        <v>0.76602534178738912</v>
      </c>
      <c r="Y1018" s="253">
        <v>0.1421373761186823</v>
      </c>
      <c r="Z1018" s="253">
        <v>7.0257823568638392E-3</v>
      </c>
      <c r="AA1018" s="253">
        <v>8.2615088630804551E-2</v>
      </c>
      <c r="AB1018" s="253">
        <v>2.1964111062601891E-3</v>
      </c>
      <c r="AC1018" s="253">
        <f t="shared" si="50"/>
        <v>4</v>
      </c>
      <c r="AD1018" s="249">
        <v>84.348908701470933</v>
      </c>
      <c r="AF1018" s="224">
        <v>0.17522199999999999</v>
      </c>
      <c r="AG1018" s="224"/>
      <c r="AH1018" s="224">
        <v>6.1004399999999999</v>
      </c>
      <c r="AI1018" s="224">
        <v>1.2401500000000001</v>
      </c>
      <c r="AJ1018" s="224">
        <v>0.21617600000000001</v>
      </c>
      <c r="AK1018" s="224">
        <v>24.055199999999999</v>
      </c>
      <c r="AL1018" s="224">
        <v>5.5286</v>
      </c>
      <c r="AM1018" s="224">
        <v>1.3864799999999999</v>
      </c>
      <c r="AN1018" s="224">
        <v>12.1876</v>
      </c>
      <c r="AO1018" s="256"/>
      <c r="AP1018" s="252" t="s">
        <v>435</v>
      </c>
      <c r="AQ1018" s="252">
        <v>30</v>
      </c>
      <c r="AR1018" s="252">
        <v>15</v>
      </c>
      <c r="AS1018" s="256"/>
      <c r="AT1018" s="256"/>
      <c r="AU1018" s="256"/>
      <c r="AV1018" s="256"/>
      <c r="AW1018" s="256"/>
      <c r="AX1018" s="256"/>
      <c r="AY1018" s="256"/>
      <c r="AZ1018" s="256"/>
      <c r="BA1018" s="256"/>
      <c r="BB1018" s="256"/>
      <c r="BC1018" s="256"/>
      <c r="BD1018" s="256"/>
      <c r="BE1018" s="256"/>
      <c r="BF1018" s="256"/>
      <c r="BG1018" s="256"/>
      <c r="BH1018" s="256"/>
      <c r="BI1018" s="256"/>
      <c r="BJ1018" s="256"/>
      <c r="BK1018" s="256"/>
      <c r="BL1018" s="256"/>
      <c r="BM1018" s="256"/>
      <c r="BN1018" s="256"/>
      <c r="BO1018" s="256"/>
      <c r="BP1018" s="256"/>
      <c r="BQ1018" s="256"/>
    </row>
    <row r="1019" spans="1:69" s="255" customFormat="1" ht="12.75">
      <c r="A1019" s="249">
        <v>2735.6132650573031</v>
      </c>
      <c r="B1019" s="265" t="s">
        <v>342</v>
      </c>
      <c r="C1019" s="251" t="s">
        <v>497</v>
      </c>
      <c r="D1019" s="249" t="s">
        <v>485</v>
      </c>
      <c r="E1019" s="224">
        <v>50.103499999999997</v>
      </c>
      <c r="F1019" s="224">
        <v>2.0351499999999998</v>
      </c>
      <c r="G1019" s="224">
        <v>6.32951</v>
      </c>
      <c r="H1019" s="224">
        <v>0.134463</v>
      </c>
      <c r="I1019" s="224">
        <v>11.1831</v>
      </c>
      <c r="J1019" s="224">
        <v>0.228936</v>
      </c>
      <c r="K1019" s="224">
        <v>14.9079</v>
      </c>
      <c r="L1019" s="224">
        <v>15.1173</v>
      </c>
      <c r="M1019" s="224">
        <v>0.58655400000000002</v>
      </c>
      <c r="N1019" s="224">
        <v>100.626413</v>
      </c>
      <c r="O1019" s="237"/>
      <c r="P1019" s="253">
        <v>1.8504674758806565</v>
      </c>
      <c r="Q1019" s="253">
        <v>0.14953252411934348</v>
      </c>
      <c r="R1019" s="253">
        <v>0.12597864173957962</v>
      </c>
      <c r="S1019" s="253">
        <v>5.652369769153525E-2</v>
      </c>
      <c r="T1019" s="253">
        <v>3.9263734389354352E-3</v>
      </c>
      <c r="U1019" s="253">
        <v>0</v>
      </c>
      <c r="V1019" s="253">
        <v>0.24096317709876772</v>
      </c>
      <c r="W1019" s="253">
        <v>0.5726081100311825</v>
      </c>
      <c r="X1019" s="253">
        <v>0.24819389375401615</v>
      </c>
      <c r="Y1019" s="253">
        <v>0.10444418814156317</v>
      </c>
      <c r="Z1019" s="253">
        <v>7.1616521213855051E-3</v>
      </c>
      <c r="AA1019" s="253">
        <v>0.59819843243895621</v>
      </c>
      <c r="AB1019" s="253">
        <v>4.2001833544078965E-2</v>
      </c>
      <c r="AC1019" s="253">
        <f t="shared" si="50"/>
        <v>4.0000000000000009</v>
      </c>
      <c r="AD1019" s="249">
        <v>70.382045075752643</v>
      </c>
      <c r="AF1019" s="224">
        <v>0.18048800000000001</v>
      </c>
      <c r="AG1019" s="224"/>
      <c r="AH1019" s="224">
        <v>6.3352599999999999</v>
      </c>
      <c r="AI1019" s="224">
        <v>0.44497399999999998</v>
      </c>
      <c r="AJ1019" s="224">
        <v>0.31209399999999998</v>
      </c>
      <c r="AK1019" s="224">
        <v>2.3161700000000001</v>
      </c>
      <c r="AL1019" s="224">
        <v>13.1799</v>
      </c>
      <c r="AM1019" s="224">
        <v>0.52634199999999998</v>
      </c>
      <c r="AN1019" s="224">
        <v>2.6421000000000001</v>
      </c>
      <c r="AO1019" s="256"/>
      <c r="AP1019" s="252" t="s">
        <v>435</v>
      </c>
      <c r="AQ1019" s="252">
        <v>30</v>
      </c>
      <c r="AR1019" s="252">
        <v>15</v>
      </c>
      <c r="AS1019" s="256"/>
      <c r="AT1019" s="256"/>
      <c r="AU1019" s="256"/>
      <c r="AV1019" s="256"/>
      <c r="AW1019" s="256"/>
      <c r="AX1019" s="256"/>
      <c r="AY1019" s="256"/>
      <c r="AZ1019" s="256"/>
      <c r="BA1019" s="256"/>
      <c r="BB1019" s="256"/>
      <c r="BC1019" s="256"/>
      <c r="BD1019" s="256"/>
      <c r="BE1019" s="256"/>
      <c r="BF1019" s="256"/>
      <c r="BG1019" s="256"/>
      <c r="BH1019" s="256"/>
      <c r="BI1019" s="256"/>
      <c r="BJ1019" s="256"/>
      <c r="BK1019" s="256"/>
      <c r="BL1019" s="256"/>
      <c r="BM1019" s="256"/>
      <c r="BN1019" s="256"/>
      <c r="BO1019" s="256"/>
      <c r="BP1019" s="256"/>
      <c r="BQ1019" s="256"/>
    </row>
    <row r="1020" spans="1:69" s="255" customFormat="1" ht="12.75">
      <c r="A1020" s="249">
        <v>2735.6132650573031</v>
      </c>
      <c r="B1020" s="265" t="s">
        <v>342</v>
      </c>
      <c r="C1020" s="251" t="s">
        <v>498</v>
      </c>
      <c r="D1020" s="249" t="s">
        <v>485</v>
      </c>
      <c r="E1020" s="224">
        <v>54.282800000000002</v>
      </c>
      <c r="F1020" s="224">
        <v>0.32547900000000002</v>
      </c>
      <c r="G1020" s="224">
        <v>1.2948599999999999</v>
      </c>
      <c r="H1020" s="224">
        <v>0.23880899999999999</v>
      </c>
      <c r="I1020" s="224">
        <v>11.5943</v>
      </c>
      <c r="J1020" s="224">
        <v>0.230796</v>
      </c>
      <c r="K1020" s="224">
        <v>28.972999999999999</v>
      </c>
      <c r="L1020" s="224">
        <v>2.3120500000000002</v>
      </c>
      <c r="M1020" s="224">
        <v>4.1728000000000001E-2</v>
      </c>
      <c r="N1020" s="224">
        <v>99.293822000000006</v>
      </c>
      <c r="O1020" s="237"/>
      <c r="P1020" s="253">
        <v>1.9406804020701112</v>
      </c>
      <c r="Q1020" s="253">
        <v>5.4559491844541168E-2</v>
      </c>
      <c r="R1020" s="253" t="s">
        <v>462</v>
      </c>
      <c r="S1020" s="253">
        <v>8.7505530315230805E-3</v>
      </c>
      <c r="T1020" s="253">
        <v>6.7502193263516965E-3</v>
      </c>
      <c r="U1020" s="253">
        <v>4.2720830926819886E-2</v>
      </c>
      <c r="V1020" s="253">
        <v>0.1556637714845524</v>
      </c>
      <c r="W1020" s="253">
        <v>0.7908747313161012</v>
      </c>
      <c r="X1020" s="253">
        <v>0.75329057586826809</v>
      </c>
      <c r="Y1020" s="253">
        <v>0.14826627709838641</v>
      </c>
      <c r="Z1020" s="253">
        <v>6.9888512295757099E-3</v>
      </c>
      <c r="AA1020" s="253">
        <v>8.8561843502787937E-2</v>
      </c>
      <c r="AB1020" s="253">
        <v>2.8924523009818894E-3</v>
      </c>
      <c r="AC1020" s="253">
        <f t="shared" si="50"/>
        <v>4</v>
      </c>
      <c r="AD1020" s="249">
        <v>83.554417382497533</v>
      </c>
      <c r="AF1020" s="224">
        <v>0.175646</v>
      </c>
      <c r="AG1020" s="224"/>
      <c r="AH1020" s="224">
        <v>6.1053199999999999</v>
      </c>
      <c r="AI1020" s="224">
        <v>1.1936599999999999</v>
      </c>
      <c r="AJ1020" s="224">
        <v>0.21853400000000001</v>
      </c>
      <c r="AK1020" s="224">
        <v>18.993200000000002</v>
      </c>
      <c r="AL1020" s="224">
        <v>8.55152</v>
      </c>
      <c r="AM1020" s="224">
        <v>1.3047299999999999</v>
      </c>
      <c r="AN1020" s="224">
        <v>8.69787</v>
      </c>
      <c r="AO1020" s="256"/>
      <c r="AP1020" s="252" t="s">
        <v>435</v>
      </c>
      <c r="AQ1020" s="252">
        <v>30</v>
      </c>
      <c r="AR1020" s="252">
        <v>15</v>
      </c>
      <c r="AS1020" s="256"/>
      <c r="AT1020" s="256"/>
      <c r="AU1020" s="256"/>
      <c r="AV1020" s="256"/>
      <c r="AW1020" s="256"/>
      <c r="AX1020" s="256"/>
      <c r="AY1020" s="256"/>
      <c r="AZ1020" s="256"/>
      <c r="BA1020" s="256"/>
      <c r="BB1020" s="256"/>
      <c r="BC1020" s="256"/>
      <c r="BD1020" s="256"/>
      <c r="BE1020" s="256"/>
      <c r="BF1020" s="256"/>
      <c r="BG1020" s="256"/>
      <c r="BH1020" s="256"/>
      <c r="BI1020" s="256"/>
      <c r="BJ1020" s="256"/>
      <c r="BK1020" s="256"/>
      <c r="BL1020" s="256"/>
      <c r="BM1020" s="256"/>
      <c r="BN1020" s="256"/>
      <c r="BO1020" s="256"/>
      <c r="BP1020" s="256"/>
      <c r="BQ1020" s="256"/>
    </row>
    <row r="1021" spans="1:69" s="255" customFormat="1" ht="12.75">
      <c r="A1021" s="249">
        <v>2735.6132650573031</v>
      </c>
      <c r="B1021" s="265" t="s">
        <v>342</v>
      </c>
      <c r="C1021" s="251" t="s">
        <v>498</v>
      </c>
      <c r="D1021" s="249" t="s">
        <v>485</v>
      </c>
      <c r="E1021" s="224">
        <v>51.639899999999997</v>
      </c>
      <c r="F1021" s="224">
        <v>0.801068</v>
      </c>
      <c r="G1021" s="224">
        <v>2.0498599999999998</v>
      </c>
      <c r="H1021" s="224">
        <v>0.11683399999999999</v>
      </c>
      <c r="I1021" s="224">
        <v>9.8294700000000006</v>
      </c>
      <c r="J1021" s="224">
        <v>0.24016599999999999</v>
      </c>
      <c r="K1021" s="224">
        <v>17.530100000000001</v>
      </c>
      <c r="L1021" s="224">
        <v>17.109100000000002</v>
      </c>
      <c r="M1021" s="224">
        <v>0.17499200000000001</v>
      </c>
      <c r="N1021" s="224">
        <v>99.491489999999999</v>
      </c>
      <c r="O1021" s="237"/>
      <c r="P1021" s="253">
        <v>1.9129834094259874</v>
      </c>
      <c r="Q1021" s="253">
        <v>8.7016590574012564E-2</v>
      </c>
      <c r="R1021" s="253">
        <v>2.4798441340632138E-3</v>
      </c>
      <c r="S1021" s="253">
        <v>2.2315978978254693E-2</v>
      </c>
      <c r="T1021" s="253">
        <v>3.4219248826154207E-3</v>
      </c>
      <c r="U1021" s="253">
        <v>4.9051578147066621E-2</v>
      </c>
      <c r="V1021" s="253">
        <v>0.1926554920993645</v>
      </c>
      <c r="W1021" s="253">
        <v>0.73007518175863462</v>
      </c>
      <c r="X1021" s="253">
        <v>0.23802154128950115</v>
      </c>
      <c r="Y1021" s="253">
        <v>6.2810184913994593E-2</v>
      </c>
      <c r="Z1021" s="253">
        <v>7.5356908809626477E-3</v>
      </c>
      <c r="AA1021" s="253">
        <v>0.67906386836930221</v>
      </c>
      <c r="AB1021" s="253">
        <v>1.2568714546239451E-2</v>
      </c>
      <c r="AC1021" s="253">
        <f t="shared" si="50"/>
        <v>3.9999999999999987</v>
      </c>
      <c r="AD1021" s="249">
        <v>79.121156632426775</v>
      </c>
      <c r="AF1021" s="224">
        <v>0.17666799999999999</v>
      </c>
      <c r="AG1021" s="224"/>
      <c r="AH1021" s="224">
        <v>7.2794499999999998</v>
      </c>
      <c r="AI1021" s="224">
        <v>0.56531399999999998</v>
      </c>
      <c r="AJ1021" s="224">
        <v>0.649698</v>
      </c>
      <c r="AK1021" s="224">
        <v>1.0249999999999999</v>
      </c>
      <c r="AL1021" s="224">
        <v>138.12100000000001</v>
      </c>
      <c r="AM1021" s="224">
        <v>0.34118900000000002</v>
      </c>
      <c r="AN1021" s="224">
        <v>2.22831</v>
      </c>
      <c r="AO1021" s="256"/>
      <c r="AP1021" s="252" t="s">
        <v>435</v>
      </c>
      <c r="AQ1021" s="252">
        <v>30</v>
      </c>
      <c r="AR1021" s="252">
        <v>15</v>
      </c>
      <c r="AS1021" s="256"/>
      <c r="AT1021" s="256"/>
      <c r="AU1021" s="256"/>
      <c r="AV1021" s="256"/>
      <c r="AW1021" s="256"/>
      <c r="AX1021" s="256"/>
      <c r="AY1021" s="256"/>
      <c r="AZ1021" s="256"/>
      <c r="BA1021" s="256"/>
      <c r="BB1021" s="256"/>
      <c r="BC1021" s="256"/>
      <c r="BD1021" s="256"/>
      <c r="BE1021" s="256"/>
      <c r="BF1021" s="256"/>
      <c r="BG1021" s="256"/>
      <c r="BH1021" s="256"/>
      <c r="BI1021" s="256"/>
      <c r="BJ1021" s="256"/>
      <c r="BK1021" s="256"/>
      <c r="BL1021" s="256"/>
      <c r="BM1021" s="256"/>
      <c r="BN1021" s="256"/>
      <c r="BO1021" s="256"/>
      <c r="BP1021" s="256"/>
      <c r="BQ1021" s="256"/>
    </row>
    <row r="1022" spans="1:69" s="255" customFormat="1" ht="13.5" thickBot="1">
      <c r="A1022" s="257"/>
      <c r="B1022" s="257"/>
      <c r="C1022" s="259"/>
      <c r="D1022" s="257"/>
      <c r="E1022" s="257"/>
      <c r="F1022" s="257"/>
      <c r="G1022" s="257"/>
      <c r="H1022" s="257"/>
      <c r="I1022" s="257"/>
      <c r="J1022" s="257"/>
      <c r="K1022" s="257"/>
      <c r="L1022" s="257"/>
      <c r="M1022" s="257"/>
      <c r="N1022" s="257"/>
      <c r="O1022" s="276"/>
      <c r="P1022" s="262"/>
      <c r="Q1022" s="262"/>
      <c r="R1022" s="262"/>
      <c r="S1022" s="262"/>
      <c r="T1022" s="262"/>
      <c r="U1022" s="262"/>
      <c r="V1022" s="262"/>
      <c r="W1022" s="262"/>
      <c r="X1022" s="262"/>
      <c r="Y1022" s="262"/>
      <c r="Z1022" s="262"/>
      <c r="AA1022" s="262"/>
      <c r="AB1022" s="262"/>
      <c r="AC1022" s="262"/>
      <c r="AD1022" s="257"/>
      <c r="AE1022" s="263"/>
      <c r="AF1022" s="261"/>
      <c r="AG1022" s="261"/>
      <c r="AH1022" s="261"/>
      <c r="AI1022" s="261"/>
      <c r="AJ1022" s="261"/>
      <c r="AK1022" s="261"/>
      <c r="AL1022" s="261"/>
      <c r="AM1022" s="261"/>
      <c r="AN1022" s="261"/>
      <c r="AO1022" s="263"/>
      <c r="AP1022" s="257"/>
      <c r="AQ1022" s="257"/>
      <c r="AR1022" s="257"/>
      <c r="AS1022" s="256"/>
      <c r="AT1022" s="256"/>
      <c r="AU1022" s="256"/>
      <c r="AV1022" s="256"/>
      <c r="AW1022" s="256"/>
      <c r="AX1022" s="256"/>
      <c r="AY1022" s="256"/>
      <c r="AZ1022" s="256"/>
      <c r="BA1022" s="256"/>
      <c r="BB1022" s="256"/>
      <c r="BC1022" s="256"/>
      <c r="BD1022" s="256"/>
      <c r="BE1022" s="256"/>
      <c r="BF1022" s="256"/>
      <c r="BG1022" s="256"/>
      <c r="BH1022" s="256"/>
      <c r="BI1022" s="256"/>
      <c r="BJ1022" s="256"/>
      <c r="BK1022" s="256"/>
      <c r="BL1022" s="256"/>
      <c r="BM1022" s="256"/>
      <c r="BN1022" s="256"/>
      <c r="BO1022" s="256"/>
      <c r="BP1022" s="256"/>
      <c r="BQ1022" s="256"/>
    </row>
    <row r="1023" spans="1:69" s="223" customFormat="1">
      <c r="A1023" s="227"/>
      <c r="B1023" s="227"/>
      <c r="C1023" s="266"/>
      <c r="D1023" s="227"/>
      <c r="E1023" s="227"/>
      <c r="F1023" s="227"/>
      <c r="G1023" s="227"/>
      <c r="H1023" s="227"/>
      <c r="I1023" s="227"/>
      <c r="J1023" s="227"/>
      <c r="K1023" s="227"/>
      <c r="L1023" s="227"/>
      <c r="M1023" s="227"/>
      <c r="N1023" s="227"/>
      <c r="O1023" s="277"/>
      <c r="P1023" s="267"/>
      <c r="Q1023" s="267"/>
      <c r="R1023" s="267"/>
      <c r="S1023" s="267"/>
      <c r="T1023" s="267"/>
      <c r="U1023" s="267"/>
      <c r="V1023" s="267"/>
      <c r="W1023" s="267"/>
      <c r="X1023" s="267"/>
      <c r="Y1023" s="267"/>
      <c r="Z1023" s="267"/>
      <c r="AA1023" s="267"/>
      <c r="AB1023" s="267"/>
      <c r="AC1023" s="267"/>
      <c r="AD1023" s="227"/>
      <c r="AF1023" s="228"/>
      <c r="AG1023" s="228"/>
      <c r="AH1023" s="228"/>
      <c r="AI1023" s="228"/>
      <c r="AJ1023" s="228"/>
      <c r="AK1023" s="228"/>
      <c r="AL1023" s="228"/>
      <c r="AM1023" s="228"/>
      <c r="AN1023" s="228"/>
      <c r="AO1023" s="233"/>
      <c r="AP1023" s="227"/>
      <c r="AQ1023" s="227"/>
      <c r="AR1023" s="227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56"/>
      <c r="BH1023" s="256"/>
      <c r="BI1023" s="256"/>
      <c r="BJ1023" s="256"/>
      <c r="BK1023" s="256"/>
      <c r="BL1023" s="256"/>
      <c r="BM1023" s="256"/>
      <c r="BN1023" s="256"/>
      <c r="BO1023" s="256"/>
      <c r="BP1023" s="256"/>
      <c r="BQ1023" s="233"/>
    </row>
    <row r="1024" spans="1:69" s="223" customFormat="1">
      <c r="A1024" s="227"/>
      <c r="B1024" s="227"/>
      <c r="C1024" s="266"/>
      <c r="D1024" s="227"/>
      <c r="E1024" s="227"/>
      <c r="F1024" s="227"/>
      <c r="G1024" s="227"/>
      <c r="H1024" s="227"/>
      <c r="I1024" s="227"/>
      <c r="J1024" s="227"/>
      <c r="K1024" s="227"/>
      <c r="L1024" s="227"/>
      <c r="M1024" s="225"/>
      <c r="N1024" s="268"/>
      <c r="O1024" s="277"/>
      <c r="P1024" s="267"/>
      <c r="Q1024" s="267"/>
      <c r="R1024" s="267"/>
      <c r="S1024" s="267"/>
      <c r="T1024" s="267"/>
      <c r="U1024" s="267"/>
      <c r="V1024" s="267"/>
      <c r="W1024" s="267"/>
      <c r="X1024" s="267"/>
      <c r="Y1024" s="267"/>
      <c r="Z1024" s="267"/>
      <c r="AA1024" s="267"/>
      <c r="AB1024" s="267"/>
      <c r="AC1024" s="267"/>
      <c r="AD1024" s="269"/>
      <c r="AF1024" s="228"/>
      <c r="AG1024" s="228"/>
      <c r="AH1024" s="228"/>
      <c r="AI1024" s="228"/>
      <c r="AJ1024" s="228"/>
      <c r="AK1024" s="228"/>
      <c r="AL1024" s="228"/>
      <c r="AM1024" s="228"/>
      <c r="AN1024" s="228"/>
      <c r="AO1024" s="233"/>
      <c r="AP1024" s="227"/>
      <c r="AQ1024" s="227"/>
      <c r="AR1024" s="227"/>
      <c r="AS1024" s="233"/>
      <c r="AT1024" s="233"/>
      <c r="AU1024" s="233"/>
      <c r="AV1024" s="233"/>
      <c r="AW1024" s="233"/>
      <c r="AX1024" s="233"/>
      <c r="AY1024" s="233"/>
      <c r="AZ1024" s="233"/>
      <c r="BA1024" s="233"/>
      <c r="BB1024" s="233"/>
      <c r="BC1024" s="233"/>
      <c r="BD1024" s="233"/>
      <c r="BE1024" s="233"/>
      <c r="BF1024" s="233"/>
      <c r="BG1024" s="256"/>
      <c r="BH1024" s="256"/>
      <c r="BI1024" s="256"/>
      <c r="BJ1024" s="256"/>
      <c r="BK1024" s="256"/>
      <c r="BL1024" s="256"/>
      <c r="BM1024" s="256"/>
      <c r="BN1024" s="256"/>
      <c r="BO1024" s="256"/>
      <c r="BP1024" s="256"/>
      <c r="BQ1024" s="233"/>
    </row>
    <row r="1025" spans="1:69" s="223" customFormat="1">
      <c r="A1025" s="227"/>
      <c r="B1025" s="227"/>
      <c r="C1025" s="266"/>
      <c r="D1025" s="284"/>
      <c r="E1025" s="284"/>
      <c r="F1025" s="284"/>
      <c r="G1025" s="284"/>
      <c r="H1025" s="284"/>
      <c r="I1025" s="284"/>
      <c r="J1025" s="284"/>
      <c r="K1025" s="284"/>
      <c r="L1025" s="284"/>
      <c r="M1025" s="284"/>
      <c r="N1025" s="284"/>
      <c r="O1025" s="277"/>
      <c r="P1025" s="267"/>
      <c r="Q1025" s="267"/>
      <c r="R1025" s="267"/>
      <c r="S1025" s="267"/>
      <c r="T1025" s="267"/>
      <c r="U1025" s="267"/>
      <c r="V1025" s="267"/>
      <c r="W1025" s="267"/>
      <c r="X1025" s="267"/>
      <c r="Y1025" s="267"/>
      <c r="Z1025" s="267"/>
      <c r="AA1025" s="267"/>
      <c r="AB1025" s="267"/>
      <c r="AC1025" s="267"/>
      <c r="AD1025" s="269"/>
      <c r="AF1025" s="228"/>
      <c r="AG1025" s="228"/>
      <c r="AH1025" s="228"/>
      <c r="AI1025" s="228"/>
      <c r="AJ1025" s="228"/>
      <c r="AK1025" s="228"/>
      <c r="AL1025" s="228"/>
      <c r="AM1025" s="228"/>
      <c r="AN1025" s="228"/>
      <c r="AO1025" s="233"/>
      <c r="AP1025" s="227"/>
      <c r="AQ1025" s="227"/>
      <c r="AR1025" s="227"/>
      <c r="AS1025" s="233"/>
      <c r="AT1025" s="233"/>
      <c r="AU1025" s="233"/>
      <c r="AV1025" s="233"/>
      <c r="AW1025" s="233"/>
      <c r="AX1025" s="233"/>
      <c r="AY1025" s="233"/>
      <c r="AZ1025" s="233"/>
      <c r="BA1025" s="233"/>
      <c r="BB1025" s="233"/>
      <c r="BC1025" s="233"/>
      <c r="BD1025" s="233"/>
      <c r="BE1025" s="233"/>
      <c r="BF1025" s="233"/>
      <c r="BG1025" s="256"/>
      <c r="BH1025" s="256"/>
      <c r="BI1025" s="256"/>
      <c r="BJ1025" s="256"/>
      <c r="BK1025" s="256"/>
      <c r="BL1025" s="256"/>
      <c r="BM1025" s="256"/>
      <c r="BN1025" s="256"/>
      <c r="BO1025" s="256"/>
      <c r="BP1025" s="256"/>
      <c r="BQ1025" s="233"/>
    </row>
    <row r="1026" spans="1:69" s="223" customFormat="1">
      <c r="A1026" s="227"/>
      <c r="B1026" s="227"/>
      <c r="C1026" s="266"/>
      <c r="D1026" s="277"/>
      <c r="E1026" s="277"/>
      <c r="F1026" s="277"/>
      <c r="G1026" s="277"/>
      <c r="H1026" s="277"/>
      <c r="I1026" s="277"/>
      <c r="J1026" s="277"/>
      <c r="K1026" s="277"/>
      <c r="L1026" s="277"/>
      <c r="M1026" s="235"/>
      <c r="N1026" s="232"/>
      <c r="O1026" s="277"/>
      <c r="P1026" s="267"/>
      <c r="Q1026" s="267"/>
      <c r="R1026" s="267"/>
      <c r="S1026" s="267"/>
      <c r="T1026" s="267"/>
      <c r="U1026" s="267"/>
      <c r="V1026" s="267"/>
      <c r="W1026" s="267"/>
      <c r="X1026" s="267"/>
      <c r="Y1026" s="267"/>
      <c r="Z1026" s="267"/>
      <c r="AA1026" s="267"/>
      <c r="AB1026" s="267"/>
      <c r="AC1026" s="267"/>
      <c r="AD1026" s="227"/>
      <c r="AF1026" s="228"/>
      <c r="AG1026" s="228"/>
      <c r="AH1026" s="228"/>
      <c r="AI1026" s="228"/>
      <c r="AJ1026" s="228"/>
      <c r="AK1026" s="228"/>
      <c r="AL1026" s="228"/>
      <c r="AM1026" s="228"/>
      <c r="AN1026" s="228"/>
      <c r="AO1026" s="233"/>
      <c r="AP1026" s="227"/>
      <c r="AQ1026" s="227"/>
      <c r="AR1026" s="227"/>
      <c r="AS1026" s="233"/>
      <c r="AT1026" s="233"/>
      <c r="AU1026" s="233"/>
      <c r="AV1026" s="233"/>
      <c r="AW1026" s="233"/>
      <c r="AX1026" s="233"/>
      <c r="AY1026" s="233"/>
      <c r="AZ1026" s="233"/>
      <c r="BA1026" s="233"/>
      <c r="BB1026" s="233"/>
      <c r="BC1026" s="233"/>
      <c r="BD1026" s="233"/>
      <c r="BE1026" s="233"/>
      <c r="BF1026" s="233"/>
      <c r="BG1026" s="256"/>
      <c r="BH1026" s="256"/>
      <c r="BI1026" s="256"/>
      <c r="BJ1026" s="256"/>
      <c r="BK1026" s="256"/>
      <c r="BL1026" s="256"/>
      <c r="BM1026" s="256"/>
      <c r="BN1026" s="256"/>
      <c r="BO1026" s="256"/>
      <c r="BP1026" s="256"/>
      <c r="BQ1026" s="233"/>
    </row>
    <row r="1027" spans="1:69" s="223" customFormat="1">
      <c r="A1027" s="227"/>
      <c r="B1027" s="227"/>
      <c r="C1027" s="266"/>
      <c r="D1027" s="278"/>
      <c r="E1027" s="279"/>
      <c r="F1027" s="279"/>
      <c r="G1027" s="279"/>
      <c r="H1027" s="279"/>
      <c r="I1027" s="279"/>
      <c r="J1027" s="279"/>
      <c r="K1027" s="279"/>
      <c r="L1027" s="279"/>
      <c r="M1027" s="279"/>
      <c r="N1027" s="279"/>
      <c r="O1027" s="277"/>
      <c r="P1027" s="267"/>
      <c r="Q1027" s="267"/>
      <c r="R1027" s="267"/>
      <c r="S1027" s="267"/>
      <c r="T1027" s="267"/>
      <c r="U1027" s="267"/>
      <c r="V1027" s="267"/>
      <c r="W1027" s="267"/>
      <c r="X1027" s="267"/>
      <c r="Y1027" s="267"/>
      <c r="Z1027" s="267"/>
      <c r="AA1027" s="267"/>
      <c r="AB1027" s="267"/>
      <c r="AC1027" s="267"/>
      <c r="AD1027" s="227"/>
      <c r="AF1027" s="228"/>
      <c r="AG1027" s="228"/>
      <c r="AH1027" s="228"/>
      <c r="AI1027" s="228"/>
      <c r="AJ1027" s="228"/>
      <c r="AK1027" s="228"/>
      <c r="AL1027" s="228"/>
      <c r="AM1027" s="228"/>
      <c r="AN1027" s="228"/>
      <c r="AO1027" s="233"/>
      <c r="AP1027" s="227"/>
      <c r="AQ1027" s="227"/>
      <c r="AR1027" s="227"/>
      <c r="AS1027" s="233"/>
      <c r="AT1027" s="233"/>
      <c r="AU1027" s="233"/>
      <c r="AV1027" s="233"/>
      <c r="AW1027" s="233"/>
      <c r="AX1027" s="233"/>
      <c r="AY1027" s="233"/>
      <c r="AZ1027" s="233"/>
      <c r="BA1027" s="233"/>
      <c r="BB1027" s="233"/>
      <c r="BC1027" s="233"/>
      <c r="BD1027" s="233"/>
      <c r="BE1027" s="233"/>
      <c r="BF1027" s="233"/>
      <c r="BG1027" s="256"/>
      <c r="BH1027" s="256"/>
      <c r="BI1027" s="256"/>
      <c r="BJ1027" s="256"/>
      <c r="BK1027" s="256"/>
      <c r="BL1027" s="256"/>
      <c r="BM1027" s="256"/>
      <c r="BN1027" s="256"/>
      <c r="BO1027" s="256"/>
      <c r="BP1027" s="256"/>
      <c r="BQ1027" s="233"/>
    </row>
    <row r="1028" spans="1:69" s="223" customFormat="1">
      <c r="D1028" s="233"/>
      <c r="E1028" s="280"/>
      <c r="F1028" s="280"/>
      <c r="G1028" s="280"/>
      <c r="H1028" s="280"/>
      <c r="I1028" s="280"/>
      <c r="J1028" s="280"/>
      <c r="K1028" s="280"/>
      <c r="L1028" s="280"/>
      <c r="M1028" s="280"/>
      <c r="N1028" s="280"/>
      <c r="O1028" s="233"/>
      <c r="P1028" s="270"/>
      <c r="Q1028" s="270"/>
      <c r="R1028" s="270"/>
      <c r="S1028" s="270"/>
      <c r="T1028" s="270"/>
      <c r="U1028" s="270"/>
      <c r="V1028" s="270"/>
      <c r="W1028" s="270"/>
      <c r="X1028" s="270"/>
      <c r="Y1028" s="270"/>
      <c r="Z1028" s="270"/>
      <c r="AA1028" s="270"/>
      <c r="AB1028" s="270"/>
      <c r="AC1028" s="270"/>
      <c r="AF1028" s="228"/>
      <c r="AG1028" s="228"/>
      <c r="AH1028" s="228"/>
      <c r="AI1028" s="228"/>
      <c r="AJ1028" s="228"/>
      <c r="AK1028" s="228"/>
      <c r="AL1028" s="228"/>
      <c r="AM1028" s="228"/>
      <c r="AN1028" s="228"/>
      <c r="AO1028" s="233"/>
      <c r="AP1028" s="227"/>
      <c r="AQ1028" s="227"/>
      <c r="AR1028" s="227"/>
      <c r="AS1028" s="233"/>
      <c r="AT1028" s="233"/>
      <c r="AU1028" s="233"/>
      <c r="AV1028" s="233"/>
      <c r="AW1028" s="233"/>
      <c r="AX1028" s="233"/>
      <c r="AY1028" s="233"/>
      <c r="AZ1028" s="233"/>
      <c r="BA1028" s="233"/>
      <c r="BB1028" s="233"/>
      <c r="BC1028" s="233"/>
      <c r="BD1028" s="233"/>
      <c r="BE1028" s="233"/>
      <c r="BF1028" s="233"/>
      <c r="BG1028" s="256"/>
      <c r="BH1028" s="256"/>
      <c r="BI1028" s="256"/>
      <c r="BJ1028" s="256"/>
      <c r="BK1028" s="256"/>
      <c r="BL1028" s="256"/>
      <c r="BM1028" s="256"/>
      <c r="BN1028" s="256"/>
      <c r="BO1028" s="256"/>
      <c r="BP1028" s="256"/>
      <c r="BQ1028" s="233"/>
    </row>
    <row r="1029" spans="1:69" s="223" customFormat="1">
      <c r="D1029" s="233"/>
      <c r="E1029" s="233"/>
      <c r="F1029" s="233"/>
      <c r="G1029" s="233"/>
      <c r="H1029" s="233"/>
      <c r="I1029" s="233"/>
      <c r="J1029" s="233"/>
      <c r="K1029" s="233"/>
      <c r="L1029" s="233"/>
      <c r="M1029" s="233"/>
      <c r="N1029" s="233"/>
      <c r="O1029" s="233"/>
      <c r="P1029" s="270"/>
      <c r="Q1029" s="270"/>
      <c r="R1029" s="270"/>
      <c r="S1029" s="270"/>
      <c r="T1029" s="270"/>
      <c r="U1029" s="270"/>
      <c r="V1029" s="270"/>
      <c r="W1029" s="270"/>
      <c r="X1029" s="270"/>
      <c r="Y1029" s="270"/>
      <c r="Z1029" s="270"/>
      <c r="AA1029" s="270"/>
      <c r="AB1029" s="270"/>
      <c r="AC1029" s="270"/>
      <c r="AF1029" s="228"/>
      <c r="AG1029" s="228"/>
      <c r="AH1029" s="228"/>
      <c r="AI1029" s="228"/>
      <c r="AJ1029" s="228"/>
      <c r="AK1029" s="228"/>
      <c r="AL1029" s="228"/>
      <c r="AM1029" s="228"/>
      <c r="AN1029" s="228"/>
      <c r="AO1029" s="233"/>
      <c r="AP1029" s="227"/>
      <c r="AQ1029" s="227"/>
      <c r="AR1029" s="227"/>
      <c r="AS1029" s="233"/>
      <c r="AT1029" s="233"/>
      <c r="AU1029" s="233"/>
      <c r="AV1029" s="233"/>
      <c r="AW1029" s="233"/>
      <c r="AX1029" s="233"/>
      <c r="AY1029" s="233"/>
      <c r="AZ1029" s="233"/>
      <c r="BA1029" s="233"/>
      <c r="BB1029" s="233"/>
      <c r="BC1029" s="233"/>
      <c r="BD1029" s="233"/>
      <c r="BE1029" s="233"/>
      <c r="BF1029" s="233"/>
      <c r="BG1029" s="256"/>
      <c r="BH1029" s="256"/>
      <c r="BI1029" s="256"/>
      <c r="BJ1029" s="256"/>
      <c r="BK1029" s="256"/>
      <c r="BL1029" s="256"/>
      <c r="BM1029" s="256"/>
      <c r="BN1029" s="256"/>
      <c r="BO1029" s="256"/>
      <c r="BP1029" s="256"/>
      <c r="BQ1029" s="233"/>
    </row>
    <row r="1030" spans="1:69" s="223" customFormat="1">
      <c r="D1030" s="281"/>
      <c r="E1030" s="282"/>
      <c r="F1030" s="282"/>
      <c r="G1030" s="282"/>
      <c r="H1030" s="282"/>
      <c r="I1030" s="282"/>
      <c r="J1030" s="282"/>
      <c r="K1030" s="282"/>
      <c r="L1030" s="282"/>
      <c r="M1030" s="282"/>
      <c r="N1030" s="282"/>
      <c r="O1030" s="233"/>
      <c r="P1030" s="270"/>
      <c r="Q1030" s="270"/>
      <c r="R1030" s="270"/>
      <c r="S1030" s="270"/>
      <c r="T1030" s="270"/>
      <c r="U1030" s="270"/>
      <c r="V1030" s="270"/>
      <c r="W1030" s="270"/>
      <c r="X1030" s="270"/>
      <c r="Y1030" s="270"/>
      <c r="Z1030" s="270"/>
      <c r="AA1030" s="270"/>
      <c r="AB1030" s="270"/>
      <c r="AC1030" s="270"/>
      <c r="AF1030" s="228"/>
      <c r="AG1030" s="228"/>
      <c r="AH1030" s="228"/>
      <c r="AI1030" s="228"/>
      <c r="AJ1030" s="228"/>
      <c r="AK1030" s="228"/>
      <c r="AL1030" s="228"/>
      <c r="AM1030" s="228"/>
      <c r="AN1030" s="228"/>
      <c r="AO1030" s="233"/>
      <c r="AP1030" s="227"/>
      <c r="AQ1030" s="227"/>
      <c r="AR1030" s="227"/>
      <c r="AS1030" s="233"/>
      <c r="AT1030" s="233"/>
      <c r="AU1030" s="233"/>
      <c r="AV1030" s="233"/>
      <c r="AW1030" s="233"/>
      <c r="AX1030" s="233"/>
      <c r="AY1030" s="233"/>
      <c r="AZ1030" s="233"/>
      <c r="BA1030" s="233"/>
      <c r="BB1030" s="233"/>
      <c r="BC1030" s="233"/>
      <c r="BD1030" s="233"/>
      <c r="BE1030" s="233"/>
      <c r="BF1030" s="233"/>
      <c r="BG1030" s="256"/>
      <c r="BH1030" s="256"/>
      <c r="BI1030" s="256"/>
      <c r="BJ1030" s="256"/>
      <c r="BK1030" s="256"/>
      <c r="BL1030" s="256"/>
      <c r="BM1030" s="256"/>
      <c r="BN1030" s="256"/>
      <c r="BO1030" s="256"/>
      <c r="BP1030" s="256"/>
      <c r="BQ1030" s="233"/>
    </row>
    <row r="1031" spans="1:69" s="223" customFormat="1">
      <c r="D1031" s="281"/>
      <c r="E1031" s="282"/>
      <c r="F1031" s="282"/>
      <c r="G1031" s="282"/>
      <c r="H1031" s="282"/>
      <c r="I1031" s="282"/>
      <c r="J1031" s="282"/>
      <c r="K1031" s="282"/>
      <c r="L1031" s="282"/>
      <c r="M1031" s="282"/>
      <c r="N1031" s="282"/>
      <c r="O1031" s="233"/>
      <c r="P1031" s="270"/>
      <c r="Q1031" s="270"/>
      <c r="R1031" s="270"/>
      <c r="S1031" s="270"/>
      <c r="T1031" s="270"/>
      <c r="U1031" s="270"/>
      <c r="V1031" s="270"/>
      <c r="W1031" s="270"/>
      <c r="X1031" s="270"/>
      <c r="Y1031" s="270"/>
      <c r="Z1031" s="270"/>
      <c r="AA1031" s="270"/>
      <c r="AB1031" s="270"/>
      <c r="AC1031" s="270"/>
      <c r="AF1031" s="228"/>
      <c r="AG1031" s="228"/>
      <c r="AH1031" s="228"/>
      <c r="AI1031" s="228"/>
      <c r="AJ1031" s="228"/>
      <c r="AK1031" s="228"/>
      <c r="AL1031" s="228"/>
      <c r="AM1031" s="228"/>
      <c r="AN1031" s="228"/>
      <c r="AO1031" s="233"/>
      <c r="AP1031" s="227"/>
      <c r="AQ1031" s="227"/>
      <c r="AR1031" s="227"/>
      <c r="AS1031" s="233"/>
      <c r="AT1031" s="233"/>
      <c r="AU1031" s="233"/>
      <c r="AV1031" s="233"/>
      <c r="AW1031" s="233"/>
      <c r="AX1031" s="233"/>
      <c r="AY1031" s="233"/>
      <c r="AZ1031" s="233"/>
      <c r="BA1031" s="233"/>
      <c r="BB1031" s="233"/>
      <c r="BC1031" s="233"/>
      <c r="BD1031" s="233"/>
      <c r="BE1031" s="233"/>
      <c r="BF1031" s="233"/>
      <c r="BG1031" s="256"/>
      <c r="BH1031" s="256"/>
      <c r="BI1031" s="256"/>
      <c r="BJ1031" s="256"/>
      <c r="BK1031" s="256"/>
      <c r="BL1031" s="256"/>
      <c r="BM1031" s="256"/>
      <c r="BN1031" s="256"/>
      <c r="BO1031" s="256"/>
      <c r="BP1031" s="256"/>
      <c r="BQ1031" s="233"/>
    </row>
    <row r="1032" spans="1:69" s="223" customFormat="1">
      <c r="D1032" s="281"/>
      <c r="E1032" s="282"/>
      <c r="F1032" s="282"/>
      <c r="G1032" s="282"/>
      <c r="H1032" s="282"/>
      <c r="I1032" s="282"/>
      <c r="J1032" s="282"/>
      <c r="K1032" s="282"/>
      <c r="L1032" s="282"/>
      <c r="M1032" s="282"/>
      <c r="N1032" s="282"/>
      <c r="O1032" s="233"/>
      <c r="P1032" s="270"/>
      <c r="Q1032" s="270"/>
      <c r="R1032" s="270"/>
      <c r="S1032" s="270"/>
      <c r="T1032" s="270"/>
      <c r="U1032" s="270"/>
      <c r="V1032" s="270"/>
      <c r="W1032" s="270"/>
      <c r="X1032" s="270"/>
      <c r="Y1032" s="270"/>
      <c r="Z1032" s="270"/>
      <c r="AA1032" s="270"/>
      <c r="AB1032" s="270"/>
      <c r="AC1032" s="270"/>
      <c r="AF1032" s="228"/>
      <c r="AG1032" s="228"/>
      <c r="AH1032" s="228"/>
      <c r="AI1032" s="228"/>
      <c r="AJ1032" s="228"/>
      <c r="AK1032" s="228"/>
      <c r="AL1032" s="228"/>
      <c r="AM1032" s="228"/>
      <c r="AN1032" s="228"/>
      <c r="AO1032" s="233"/>
      <c r="AP1032" s="227"/>
      <c r="AQ1032" s="227"/>
      <c r="AR1032" s="227"/>
      <c r="AS1032" s="233"/>
      <c r="AT1032" s="233"/>
      <c r="AU1032" s="233"/>
      <c r="AV1032" s="233"/>
      <c r="AW1032" s="233"/>
      <c r="AX1032" s="233"/>
      <c r="AY1032" s="233"/>
      <c r="AZ1032" s="233"/>
      <c r="BA1032" s="233"/>
      <c r="BB1032" s="233"/>
      <c r="BC1032" s="233"/>
      <c r="BD1032" s="233"/>
      <c r="BE1032" s="233"/>
      <c r="BF1032" s="233"/>
      <c r="BG1032" s="256"/>
      <c r="BH1032" s="256"/>
      <c r="BI1032" s="256"/>
      <c r="BJ1032" s="256"/>
      <c r="BK1032" s="256"/>
      <c r="BL1032" s="256"/>
      <c r="BM1032" s="256"/>
      <c r="BN1032" s="256"/>
      <c r="BO1032" s="256"/>
      <c r="BP1032" s="256"/>
      <c r="BQ1032" s="233"/>
    </row>
    <row r="1033" spans="1:69" s="223" customFormat="1">
      <c r="D1033" s="281"/>
      <c r="E1033" s="282"/>
      <c r="F1033" s="282"/>
      <c r="G1033" s="282"/>
      <c r="H1033" s="282"/>
      <c r="I1033" s="282"/>
      <c r="J1033" s="282"/>
      <c r="K1033" s="282"/>
      <c r="L1033" s="282"/>
      <c r="M1033" s="282"/>
      <c r="N1033" s="282"/>
      <c r="O1033" s="233"/>
      <c r="P1033" s="270"/>
      <c r="Q1033" s="270"/>
      <c r="R1033" s="270"/>
      <c r="S1033" s="270"/>
      <c r="T1033" s="270"/>
      <c r="U1033" s="270"/>
      <c r="V1033" s="270"/>
      <c r="W1033" s="270"/>
      <c r="X1033" s="270"/>
      <c r="Y1033" s="270"/>
      <c r="Z1033" s="270"/>
      <c r="AA1033" s="270"/>
      <c r="AB1033" s="270"/>
      <c r="AC1033" s="270"/>
      <c r="AF1033" s="228"/>
      <c r="AG1033" s="228"/>
      <c r="AH1033" s="228"/>
      <c r="AI1033" s="228"/>
      <c r="AJ1033" s="228"/>
      <c r="AK1033" s="228"/>
      <c r="AL1033" s="228"/>
      <c r="AM1033" s="228"/>
      <c r="AN1033" s="228"/>
      <c r="AO1033" s="233"/>
      <c r="AP1033" s="227"/>
      <c r="AQ1033" s="227"/>
      <c r="AR1033" s="227"/>
      <c r="AS1033" s="233"/>
      <c r="AT1033" s="233"/>
      <c r="AU1033" s="233"/>
      <c r="AV1033" s="233"/>
      <c r="AW1033" s="233"/>
      <c r="AX1033" s="233"/>
      <c r="AY1033" s="233"/>
      <c r="AZ1033" s="233"/>
      <c r="BA1033" s="233"/>
      <c r="BB1033" s="233"/>
      <c r="BC1033" s="233"/>
      <c r="BD1033" s="233"/>
      <c r="BE1033" s="233"/>
      <c r="BF1033" s="233"/>
      <c r="BG1033" s="256"/>
      <c r="BH1033" s="256"/>
      <c r="BI1033" s="256"/>
      <c r="BJ1033" s="256"/>
      <c r="BK1033" s="256"/>
      <c r="BL1033" s="256"/>
      <c r="BM1033" s="256"/>
      <c r="BN1033" s="256"/>
      <c r="BO1033" s="256"/>
      <c r="BP1033" s="256"/>
      <c r="BQ1033" s="233"/>
    </row>
    <row r="1034" spans="1:69" s="223" customFormat="1">
      <c r="D1034" s="281"/>
      <c r="E1034" s="282"/>
      <c r="F1034" s="282"/>
      <c r="G1034" s="282"/>
      <c r="H1034" s="282"/>
      <c r="I1034" s="282"/>
      <c r="J1034" s="282"/>
      <c r="K1034" s="282"/>
      <c r="L1034" s="282"/>
      <c r="M1034" s="282"/>
      <c r="N1034" s="282"/>
      <c r="O1034" s="233"/>
      <c r="P1034" s="270"/>
      <c r="Q1034" s="270"/>
      <c r="R1034" s="270"/>
      <c r="S1034" s="270"/>
      <c r="T1034" s="270"/>
      <c r="U1034" s="270"/>
      <c r="V1034" s="270"/>
      <c r="W1034" s="270"/>
      <c r="X1034" s="270"/>
      <c r="Y1034" s="270"/>
      <c r="Z1034" s="270"/>
      <c r="AA1034" s="270"/>
      <c r="AB1034" s="270"/>
      <c r="AC1034" s="270"/>
      <c r="AF1034" s="228"/>
      <c r="AG1034" s="228"/>
      <c r="AH1034" s="228"/>
      <c r="AI1034" s="228"/>
      <c r="AJ1034" s="228"/>
      <c r="AK1034" s="228"/>
      <c r="AL1034" s="228"/>
      <c r="AM1034" s="228"/>
      <c r="AN1034" s="228"/>
      <c r="AO1034" s="233"/>
      <c r="AP1034" s="227"/>
      <c r="AQ1034" s="227"/>
      <c r="AR1034" s="227"/>
      <c r="AS1034" s="233"/>
      <c r="AT1034" s="233"/>
      <c r="AU1034" s="233"/>
      <c r="AV1034" s="233"/>
      <c r="AW1034" s="233"/>
      <c r="AX1034" s="233"/>
      <c r="AY1034" s="233"/>
      <c r="AZ1034" s="233"/>
      <c r="BA1034" s="233"/>
      <c r="BB1034" s="233"/>
      <c r="BC1034" s="233"/>
      <c r="BD1034" s="233"/>
      <c r="BE1034" s="233"/>
      <c r="BF1034" s="233"/>
      <c r="BG1034" s="256"/>
      <c r="BH1034" s="256"/>
      <c r="BI1034" s="256"/>
      <c r="BJ1034" s="256"/>
      <c r="BK1034" s="256"/>
      <c r="BL1034" s="256"/>
      <c r="BM1034" s="256"/>
      <c r="BN1034" s="256"/>
      <c r="BO1034" s="256"/>
      <c r="BP1034" s="256"/>
      <c r="BQ1034" s="233"/>
    </row>
    <row r="1035" spans="1:69" s="223" customFormat="1">
      <c r="D1035" s="283"/>
      <c r="E1035" s="282"/>
      <c r="F1035" s="282"/>
      <c r="G1035" s="282"/>
      <c r="H1035" s="282"/>
      <c r="I1035" s="282"/>
      <c r="J1035" s="282"/>
      <c r="K1035" s="282"/>
      <c r="L1035" s="282"/>
      <c r="M1035" s="282"/>
      <c r="N1035" s="282"/>
      <c r="O1035" s="233"/>
      <c r="P1035" s="270"/>
      <c r="Q1035" s="270"/>
      <c r="R1035" s="270"/>
      <c r="S1035" s="270"/>
      <c r="T1035" s="270"/>
      <c r="U1035" s="270"/>
      <c r="V1035" s="270"/>
      <c r="W1035" s="270"/>
      <c r="X1035" s="270"/>
      <c r="Y1035" s="270"/>
      <c r="Z1035" s="270"/>
      <c r="AA1035" s="270"/>
      <c r="AB1035" s="270"/>
      <c r="AC1035" s="270"/>
      <c r="AF1035" s="228"/>
      <c r="AG1035" s="228"/>
      <c r="AH1035" s="228"/>
      <c r="AI1035" s="228"/>
      <c r="AJ1035" s="228"/>
      <c r="AK1035" s="228"/>
      <c r="AL1035" s="228"/>
      <c r="AM1035" s="228"/>
      <c r="AN1035" s="228"/>
      <c r="AO1035" s="233"/>
      <c r="AP1035" s="227"/>
      <c r="AQ1035" s="227"/>
      <c r="AR1035" s="227"/>
      <c r="AS1035" s="233"/>
      <c r="AT1035" s="233"/>
      <c r="AU1035" s="233"/>
      <c r="AV1035" s="233"/>
      <c r="AW1035" s="233"/>
      <c r="AX1035" s="233"/>
      <c r="AY1035" s="233"/>
      <c r="AZ1035" s="233"/>
      <c r="BA1035" s="233"/>
      <c r="BB1035" s="233"/>
      <c r="BC1035" s="233"/>
      <c r="BD1035" s="233"/>
      <c r="BE1035" s="233"/>
      <c r="BF1035" s="233"/>
      <c r="BG1035" s="256"/>
      <c r="BH1035" s="256"/>
      <c r="BI1035" s="256"/>
      <c r="BJ1035" s="256"/>
      <c r="BK1035" s="256"/>
      <c r="BL1035" s="256"/>
      <c r="BM1035" s="256"/>
      <c r="BN1035" s="256"/>
      <c r="BO1035" s="256"/>
      <c r="BP1035" s="256"/>
      <c r="BQ1035" s="233"/>
    </row>
    <row r="1036" spans="1:69" s="223" customFormat="1">
      <c r="D1036" s="281"/>
      <c r="E1036" s="282"/>
      <c r="F1036" s="282"/>
      <c r="G1036" s="282"/>
      <c r="H1036" s="282"/>
      <c r="I1036" s="282"/>
      <c r="J1036" s="282"/>
      <c r="K1036" s="282"/>
      <c r="L1036" s="282"/>
      <c r="M1036" s="282"/>
      <c r="N1036" s="282"/>
      <c r="O1036" s="233"/>
      <c r="P1036" s="270"/>
      <c r="Q1036" s="270"/>
      <c r="R1036" s="270"/>
      <c r="S1036" s="270"/>
      <c r="T1036" s="270"/>
      <c r="U1036" s="270"/>
      <c r="V1036" s="270"/>
      <c r="W1036" s="270"/>
      <c r="X1036" s="270"/>
      <c r="Y1036" s="270"/>
      <c r="Z1036" s="270"/>
      <c r="AA1036" s="270"/>
      <c r="AB1036" s="270"/>
      <c r="AC1036" s="270"/>
      <c r="AF1036" s="228"/>
      <c r="AG1036" s="228"/>
      <c r="AH1036" s="228"/>
      <c r="AI1036" s="228"/>
      <c r="AJ1036" s="228"/>
      <c r="AK1036" s="228"/>
      <c r="AL1036" s="228"/>
      <c r="AM1036" s="228"/>
      <c r="AN1036" s="228"/>
      <c r="AO1036" s="233"/>
      <c r="AP1036" s="227"/>
      <c r="AQ1036" s="227"/>
      <c r="AR1036" s="227"/>
      <c r="AS1036" s="233"/>
      <c r="AT1036" s="233"/>
      <c r="AU1036" s="233"/>
      <c r="AV1036" s="233"/>
      <c r="AW1036" s="233"/>
      <c r="AX1036" s="233"/>
      <c r="AY1036" s="233"/>
      <c r="AZ1036" s="233"/>
      <c r="BA1036" s="233"/>
      <c r="BB1036" s="233"/>
      <c r="BC1036" s="233"/>
      <c r="BD1036" s="233"/>
      <c r="BE1036" s="233"/>
      <c r="BF1036" s="233"/>
      <c r="BG1036" s="256"/>
      <c r="BH1036" s="256"/>
      <c r="BI1036" s="256"/>
      <c r="BJ1036" s="256"/>
      <c r="BK1036" s="256"/>
      <c r="BL1036" s="256"/>
      <c r="BM1036" s="256"/>
      <c r="BN1036" s="256"/>
      <c r="BO1036" s="256"/>
      <c r="BP1036" s="256"/>
      <c r="BQ1036" s="233"/>
    </row>
    <row r="1037" spans="1:69" s="223" customFormat="1">
      <c r="D1037" s="281"/>
      <c r="E1037" s="282"/>
      <c r="F1037" s="282"/>
      <c r="G1037" s="282"/>
      <c r="H1037" s="282"/>
      <c r="I1037" s="282"/>
      <c r="J1037" s="282"/>
      <c r="K1037" s="282"/>
      <c r="L1037" s="282"/>
      <c r="M1037" s="282"/>
      <c r="N1037" s="282"/>
      <c r="O1037" s="233"/>
      <c r="P1037" s="270"/>
      <c r="Q1037" s="270"/>
      <c r="R1037" s="270"/>
      <c r="S1037" s="270"/>
      <c r="T1037" s="270"/>
      <c r="U1037" s="270"/>
      <c r="V1037" s="270"/>
      <c r="W1037" s="270"/>
      <c r="X1037" s="270"/>
      <c r="Y1037" s="270"/>
      <c r="Z1037" s="270"/>
      <c r="AA1037" s="270"/>
      <c r="AB1037" s="270"/>
      <c r="AC1037" s="270"/>
      <c r="AF1037" s="228"/>
      <c r="AG1037" s="228"/>
      <c r="AH1037" s="228"/>
      <c r="AI1037" s="228"/>
      <c r="AJ1037" s="228"/>
      <c r="AK1037" s="228"/>
      <c r="AL1037" s="228"/>
      <c r="AM1037" s="228"/>
      <c r="AN1037" s="228"/>
      <c r="AO1037" s="233"/>
      <c r="AP1037" s="227"/>
      <c r="AQ1037" s="227"/>
      <c r="AR1037" s="227"/>
      <c r="AS1037" s="233"/>
      <c r="AT1037" s="233"/>
      <c r="AU1037" s="233"/>
      <c r="AV1037" s="233"/>
      <c r="AW1037" s="233"/>
      <c r="AX1037" s="233"/>
      <c r="AY1037" s="233"/>
      <c r="AZ1037" s="233"/>
      <c r="BA1037" s="233"/>
      <c r="BB1037" s="233"/>
      <c r="BC1037" s="233"/>
      <c r="BD1037" s="233"/>
      <c r="BE1037" s="233"/>
      <c r="BF1037" s="233"/>
      <c r="BG1037" s="256"/>
      <c r="BH1037" s="256"/>
      <c r="BI1037" s="256"/>
      <c r="BJ1037" s="256"/>
      <c r="BK1037" s="256"/>
      <c r="BL1037" s="256"/>
      <c r="BM1037" s="256"/>
      <c r="BN1037" s="256"/>
      <c r="BO1037" s="256"/>
      <c r="BP1037" s="256"/>
      <c r="BQ1037" s="233"/>
    </row>
    <row r="1038" spans="1:69" s="223" customFormat="1">
      <c r="D1038" s="281"/>
      <c r="E1038" s="282"/>
      <c r="F1038" s="282"/>
      <c r="G1038" s="282"/>
      <c r="H1038" s="282"/>
      <c r="I1038" s="282"/>
      <c r="J1038" s="282"/>
      <c r="K1038" s="282"/>
      <c r="L1038" s="282"/>
      <c r="M1038" s="282"/>
      <c r="N1038" s="282"/>
      <c r="O1038" s="233"/>
      <c r="P1038" s="270"/>
      <c r="Q1038" s="270"/>
      <c r="R1038" s="270"/>
      <c r="S1038" s="270"/>
      <c r="T1038" s="270"/>
      <c r="U1038" s="270"/>
      <c r="V1038" s="270"/>
      <c r="W1038" s="270"/>
      <c r="X1038" s="270"/>
      <c r="Y1038" s="270"/>
      <c r="Z1038" s="270"/>
      <c r="AA1038" s="270"/>
      <c r="AB1038" s="270"/>
      <c r="AC1038" s="270"/>
      <c r="AF1038" s="228"/>
      <c r="AG1038" s="228"/>
      <c r="AH1038" s="228"/>
      <c r="AI1038" s="228"/>
      <c r="AJ1038" s="228"/>
      <c r="AK1038" s="228"/>
      <c r="AL1038" s="228"/>
      <c r="AM1038" s="228"/>
      <c r="AN1038" s="228"/>
      <c r="AO1038" s="233"/>
      <c r="AP1038" s="227"/>
      <c r="AQ1038" s="227"/>
      <c r="AR1038" s="227"/>
      <c r="AS1038" s="233"/>
      <c r="AT1038" s="233"/>
      <c r="AU1038" s="233"/>
      <c r="AV1038" s="233"/>
      <c r="AW1038" s="233"/>
      <c r="AX1038" s="233"/>
      <c r="AY1038" s="233"/>
      <c r="AZ1038" s="233"/>
      <c r="BA1038" s="233"/>
      <c r="BB1038" s="233"/>
      <c r="BC1038" s="233"/>
      <c r="BD1038" s="233"/>
      <c r="BE1038" s="233"/>
      <c r="BF1038" s="233"/>
      <c r="BG1038" s="256"/>
      <c r="BH1038" s="256"/>
      <c r="BI1038" s="256"/>
      <c r="BJ1038" s="256"/>
      <c r="BK1038" s="256"/>
      <c r="BL1038" s="256"/>
      <c r="BM1038" s="256"/>
      <c r="BN1038" s="256"/>
      <c r="BO1038" s="256"/>
      <c r="BP1038" s="256"/>
      <c r="BQ1038" s="233"/>
    </row>
    <row r="1039" spans="1:69" s="223" customFormat="1">
      <c r="D1039" s="281"/>
      <c r="E1039" s="282"/>
      <c r="F1039" s="282"/>
      <c r="G1039" s="282"/>
      <c r="H1039" s="282"/>
      <c r="I1039" s="282"/>
      <c r="J1039" s="282"/>
      <c r="K1039" s="282"/>
      <c r="L1039" s="282"/>
      <c r="M1039" s="282"/>
      <c r="N1039" s="282"/>
      <c r="O1039" s="233"/>
      <c r="P1039" s="270"/>
      <c r="Q1039" s="270"/>
      <c r="R1039" s="270"/>
      <c r="S1039" s="270"/>
      <c r="T1039" s="270"/>
      <c r="U1039" s="270"/>
      <c r="V1039" s="270"/>
      <c r="W1039" s="270"/>
      <c r="X1039" s="270"/>
      <c r="Y1039" s="270"/>
      <c r="Z1039" s="270"/>
      <c r="AA1039" s="270"/>
      <c r="AB1039" s="270"/>
      <c r="AC1039" s="270"/>
      <c r="AF1039" s="228"/>
      <c r="AG1039" s="228"/>
      <c r="AH1039" s="228"/>
      <c r="AI1039" s="228"/>
      <c r="AJ1039" s="228"/>
      <c r="AK1039" s="228"/>
      <c r="AL1039" s="228"/>
      <c r="AM1039" s="228"/>
      <c r="AN1039" s="228"/>
      <c r="AO1039" s="233"/>
      <c r="AP1039" s="227"/>
      <c r="AQ1039" s="227"/>
      <c r="AR1039" s="227"/>
      <c r="AS1039" s="233"/>
      <c r="AT1039" s="233"/>
      <c r="AU1039" s="233"/>
      <c r="AV1039" s="233"/>
      <c r="AW1039" s="233"/>
      <c r="AX1039" s="233"/>
      <c r="AY1039" s="233"/>
      <c r="AZ1039" s="233"/>
      <c r="BA1039" s="233"/>
      <c r="BB1039" s="233"/>
      <c r="BC1039" s="233"/>
      <c r="BD1039" s="233"/>
      <c r="BE1039" s="233"/>
      <c r="BF1039" s="233"/>
      <c r="BG1039" s="256"/>
      <c r="BH1039" s="256"/>
      <c r="BI1039" s="256"/>
      <c r="BJ1039" s="256"/>
      <c r="BK1039" s="256"/>
      <c r="BL1039" s="256"/>
      <c r="BM1039" s="256"/>
      <c r="BN1039" s="256"/>
      <c r="BO1039" s="256"/>
      <c r="BP1039" s="256"/>
      <c r="BQ1039" s="233"/>
    </row>
    <row r="1040" spans="1:69" s="223" customFormat="1">
      <c r="D1040" s="281"/>
      <c r="E1040" s="282"/>
      <c r="F1040" s="282"/>
      <c r="G1040" s="282"/>
      <c r="H1040" s="282"/>
      <c r="I1040" s="282"/>
      <c r="J1040" s="282"/>
      <c r="K1040" s="282"/>
      <c r="L1040" s="282"/>
      <c r="M1040" s="282"/>
      <c r="N1040" s="282"/>
      <c r="O1040" s="233"/>
      <c r="P1040" s="270"/>
      <c r="Q1040" s="270"/>
      <c r="R1040" s="270"/>
      <c r="S1040" s="270"/>
      <c r="T1040" s="270"/>
      <c r="U1040" s="270"/>
      <c r="V1040" s="270"/>
      <c r="W1040" s="270"/>
      <c r="X1040" s="270"/>
      <c r="Y1040" s="270"/>
      <c r="Z1040" s="270"/>
      <c r="AA1040" s="270"/>
      <c r="AB1040" s="270"/>
      <c r="AC1040" s="270"/>
      <c r="AF1040" s="228"/>
      <c r="AG1040" s="228"/>
      <c r="AH1040" s="228"/>
      <c r="AI1040" s="228"/>
      <c r="AJ1040" s="228"/>
      <c r="AK1040" s="228"/>
      <c r="AL1040" s="228"/>
      <c r="AM1040" s="228"/>
      <c r="AN1040" s="228"/>
      <c r="AO1040" s="233"/>
      <c r="AP1040" s="227"/>
      <c r="AQ1040" s="227"/>
      <c r="AR1040" s="227"/>
      <c r="AS1040" s="233"/>
      <c r="AT1040" s="233"/>
      <c r="AU1040" s="233"/>
      <c r="AV1040" s="233"/>
      <c r="AW1040" s="233"/>
      <c r="AX1040" s="233"/>
      <c r="AY1040" s="233"/>
      <c r="AZ1040" s="233"/>
      <c r="BA1040" s="233"/>
      <c r="BB1040" s="233"/>
      <c r="BC1040" s="233"/>
      <c r="BD1040" s="233"/>
      <c r="BE1040" s="233"/>
      <c r="BF1040" s="233"/>
      <c r="BG1040" s="256"/>
      <c r="BH1040" s="256"/>
      <c r="BI1040" s="256"/>
      <c r="BJ1040" s="256"/>
      <c r="BK1040" s="256"/>
      <c r="BL1040" s="256"/>
      <c r="BM1040" s="256"/>
      <c r="BN1040" s="256"/>
      <c r="BO1040" s="256"/>
      <c r="BP1040" s="256"/>
      <c r="BQ1040" s="233"/>
    </row>
    <row r="1041" spans="4:69" s="223" customFormat="1">
      <c r="D1041" s="283"/>
      <c r="E1041" s="282"/>
      <c r="F1041" s="282"/>
      <c r="G1041" s="282"/>
      <c r="H1041" s="282"/>
      <c r="I1041" s="282"/>
      <c r="J1041" s="282"/>
      <c r="K1041" s="282"/>
      <c r="L1041" s="282"/>
      <c r="M1041" s="282"/>
      <c r="N1041" s="282"/>
      <c r="O1041" s="233"/>
      <c r="P1041" s="270"/>
      <c r="Q1041" s="270"/>
      <c r="R1041" s="270"/>
      <c r="S1041" s="270"/>
      <c r="T1041" s="270"/>
      <c r="U1041" s="270"/>
      <c r="V1041" s="270"/>
      <c r="W1041" s="270"/>
      <c r="X1041" s="270"/>
      <c r="Y1041" s="270"/>
      <c r="Z1041" s="270"/>
      <c r="AA1041" s="270"/>
      <c r="AB1041" s="270"/>
      <c r="AC1041" s="270"/>
      <c r="AF1041" s="228"/>
      <c r="AG1041" s="228"/>
      <c r="AH1041" s="228"/>
      <c r="AI1041" s="228"/>
      <c r="AJ1041" s="228"/>
      <c r="AK1041" s="228"/>
      <c r="AL1041" s="228"/>
      <c r="AM1041" s="228"/>
      <c r="AN1041" s="228"/>
      <c r="AO1041" s="233"/>
      <c r="AP1041" s="227"/>
      <c r="AQ1041" s="227"/>
      <c r="AR1041" s="227"/>
      <c r="AS1041" s="233"/>
      <c r="AT1041" s="233"/>
      <c r="AU1041" s="233"/>
      <c r="AV1041" s="233"/>
      <c r="AW1041" s="233"/>
      <c r="AX1041" s="233"/>
      <c r="AY1041" s="233"/>
      <c r="AZ1041" s="233"/>
      <c r="BA1041" s="233"/>
      <c r="BB1041" s="233"/>
      <c r="BC1041" s="233"/>
      <c r="BD1041" s="233"/>
      <c r="BE1041" s="233"/>
      <c r="BF1041" s="233"/>
      <c r="BG1041" s="256"/>
      <c r="BH1041" s="256"/>
      <c r="BI1041" s="256"/>
      <c r="BJ1041" s="256"/>
      <c r="BK1041" s="256"/>
      <c r="BL1041" s="256"/>
      <c r="BM1041" s="256"/>
      <c r="BN1041" s="256"/>
      <c r="BO1041" s="256"/>
      <c r="BP1041" s="256"/>
      <c r="BQ1041" s="233"/>
    </row>
    <row r="1042" spans="4:69" s="223" customFormat="1">
      <c r="D1042" s="281"/>
      <c r="E1042" s="282"/>
      <c r="F1042" s="282"/>
      <c r="G1042" s="282"/>
      <c r="H1042" s="282"/>
      <c r="I1042" s="282"/>
      <c r="J1042" s="282"/>
      <c r="K1042" s="282"/>
      <c r="L1042" s="282"/>
      <c r="M1042" s="282"/>
      <c r="N1042" s="282"/>
      <c r="O1042" s="233"/>
      <c r="P1042" s="270"/>
      <c r="Q1042" s="270"/>
      <c r="R1042" s="270"/>
      <c r="S1042" s="270"/>
      <c r="T1042" s="270"/>
      <c r="U1042" s="270"/>
      <c r="V1042" s="270"/>
      <c r="W1042" s="270"/>
      <c r="X1042" s="270"/>
      <c r="Y1042" s="270"/>
      <c r="Z1042" s="270"/>
      <c r="AA1042" s="270"/>
      <c r="AB1042" s="270"/>
      <c r="AC1042" s="270"/>
      <c r="AF1042" s="228"/>
      <c r="AG1042" s="228"/>
      <c r="AH1042" s="228"/>
      <c r="AI1042" s="228"/>
      <c r="AJ1042" s="228"/>
      <c r="AK1042" s="228"/>
      <c r="AL1042" s="228"/>
      <c r="AM1042" s="228"/>
      <c r="AN1042" s="228"/>
      <c r="AO1042" s="233"/>
      <c r="AP1042" s="227"/>
      <c r="AQ1042" s="227"/>
      <c r="AR1042" s="227"/>
      <c r="AS1042" s="233"/>
      <c r="AT1042" s="233"/>
      <c r="AU1042" s="233"/>
      <c r="AV1042" s="233"/>
      <c r="AW1042" s="233"/>
      <c r="AX1042" s="233"/>
      <c r="AY1042" s="233"/>
      <c r="AZ1042" s="233"/>
      <c r="BA1042" s="233"/>
      <c r="BB1042" s="233"/>
      <c r="BC1042" s="233"/>
      <c r="BD1042" s="233"/>
      <c r="BE1042" s="233"/>
      <c r="BF1042" s="233"/>
      <c r="BG1042" s="256"/>
      <c r="BH1042" s="256"/>
      <c r="BI1042" s="256"/>
      <c r="BJ1042" s="256"/>
      <c r="BK1042" s="256"/>
      <c r="BL1042" s="256"/>
      <c r="BM1042" s="256"/>
      <c r="BN1042" s="256"/>
      <c r="BO1042" s="256"/>
      <c r="BP1042" s="256"/>
      <c r="BQ1042" s="233"/>
    </row>
    <row r="1043" spans="4:69" s="223" customFormat="1">
      <c r="D1043" s="281"/>
      <c r="E1043" s="282"/>
      <c r="F1043" s="282"/>
      <c r="G1043" s="282"/>
      <c r="H1043" s="282"/>
      <c r="I1043" s="282"/>
      <c r="J1043" s="282"/>
      <c r="K1043" s="282"/>
      <c r="L1043" s="282"/>
      <c r="M1043" s="282"/>
      <c r="N1043" s="282"/>
      <c r="O1043" s="233"/>
      <c r="P1043" s="270"/>
      <c r="Q1043" s="270"/>
      <c r="R1043" s="270"/>
      <c r="S1043" s="270"/>
      <c r="T1043" s="270"/>
      <c r="U1043" s="270"/>
      <c r="V1043" s="270"/>
      <c r="W1043" s="270"/>
      <c r="X1043" s="270"/>
      <c r="Y1043" s="270"/>
      <c r="Z1043" s="270"/>
      <c r="AA1043" s="270"/>
      <c r="AB1043" s="270"/>
      <c r="AC1043" s="270"/>
      <c r="AF1043" s="228"/>
      <c r="AG1043" s="228"/>
      <c r="AH1043" s="228"/>
      <c r="AI1043" s="228"/>
      <c r="AJ1043" s="228"/>
      <c r="AK1043" s="228"/>
      <c r="AL1043" s="228"/>
      <c r="AM1043" s="228"/>
      <c r="AN1043" s="228"/>
      <c r="AO1043" s="233"/>
      <c r="AP1043" s="227"/>
      <c r="AQ1043" s="227"/>
      <c r="AR1043" s="227"/>
      <c r="AS1043" s="233"/>
      <c r="AT1043" s="233"/>
      <c r="AU1043" s="233"/>
      <c r="AV1043" s="233"/>
      <c r="AW1043" s="233"/>
      <c r="AX1043" s="233"/>
      <c r="AY1043" s="233"/>
      <c r="AZ1043" s="233"/>
      <c r="BA1043" s="233"/>
      <c r="BB1043" s="233"/>
      <c r="BC1043" s="233"/>
      <c r="BD1043" s="233"/>
      <c r="BE1043" s="233"/>
      <c r="BF1043" s="233"/>
      <c r="BG1043" s="256"/>
      <c r="BH1043" s="256"/>
      <c r="BI1043" s="256"/>
      <c r="BJ1043" s="256"/>
      <c r="BK1043" s="256"/>
      <c r="BL1043" s="256"/>
      <c r="BM1043" s="256"/>
      <c r="BN1043" s="256"/>
      <c r="BO1043" s="256"/>
      <c r="BP1043" s="256"/>
      <c r="BQ1043" s="233"/>
    </row>
    <row r="1044" spans="4:69" s="223" customFormat="1">
      <c r="D1044" s="281"/>
      <c r="E1044" s="282"/>
      <c r="F1044" s="282"/>
      <c r="G1044" s="282"/>
      <c r="H1044" s="282"/>
      <c r="I1044" s="282"/>
      <c r="J1044" s="282"/>
      <c r="K1044" s="282"/>
      <c r="L1044" s="282"/>
      <c r="M1044" s="282"/>
      <c r="N1044" s="282"/>
      <c r="O1044" s="233"/>
      <c r="P1044" s="270"/>
      <c r="Q1044" s="270"/>
      <c r="R1044" s="270"/>
      <c r="S1044" s="270"/>
      <c r="T1044" s="270"/>
      <c r="U1044" s="270"/>
      <c r="V1044" s="270"/>
      <c r="W1044" s="270"/>
      <c r="X1044" s="270"/>
      <c r="Y1044" s="270"/>
      <c r="Z1044" s="270"/>
      <c r="AA1044" s="270"/>
      <c r="AB1044" s="270"/>
      <c r="AC1044" s="270"/>
      <c r="AF1044" s="228"/>
      <c r="AG1044" s="228"/>
      <c r="AH1044" s="228"/>
      <c r="AI1044" s="228"/>
      <c r="AJ1044" s="228"/>
      <c r="AK1044" s="228"/>
      <c r="AL1044" s="228"/>
      <c r="AM1044" s="228"/>
      <c r="AN1044" s="228"/>
      <c r="AO1044" s="233"/>
      <c r="AP1044" s="227"/>
      <c r="AQ1044" s="227"/>
      <c r="AR1044" s="227"/>
      <c r="AS1044" s="233"/>
      <c r="AT1044" s="233"/>
      <c r="AU1044" s="233"/>
      <c r="AV1044" s="233"/>
      <c r="AW1044" s="233"/>
      <c r="AX1044" s="233"/>
      <c r="AY1044" s="233"/>
      <c r="AZ1044" s="233"/>
      <c r="BA1044" s="233"/>
      <c r="BB1044" s="233"/>
      <c r="BC1044" s="233"/>
      <c r="BD1044" s="233"/>
      <c r="BE1044" s="233"/>
      <c r="BF1044" s="233"/>
      <c r="BG1044" s="256"/>
      <c r="BH1044" s="256"/>
      <c r="BI1044" s="256"/>
      <c r="BJ1044" s="256"/>
      <c r="BK1044" s="256"/>
      <c r="BL1044" s="256"/>
      <c r="BM1044" s="256"/>
      <c r="BN1044" s="256"/>
      <c r="BO1044" s="256"/>
      <c r="BP1044" s="256"/>
      <c r="BQ1044" s="233"/>
    </row>
    <row r="1045" spans="4:69" s="223" customFormat="1">
      <c r="D1045" s="281"/>
      <c r="E1045" s="282"/>
      <c r="F1045" s="282"/>
      <c r="G1045" s="282"/>
      <c r="H1045" s="282"/>
      <c r="I1045" s="282"/>
      <c r="J1045" s="282"/>
      <c r="K1045" s="282"/>
      <c r="L1045" s="282"/>
      <c r="M1045" s="282"/>
      <c r="N1045" s="282"/>
      <c r="O1045" s="233"/>
      <c r="P1045" s="270"/>
      <c r="Q1045" s="270"/>
      <c r="R1045" s="270"/>
      <c r="S1045" s="270"/>
      <c r="T1045" s="270"/>
      <c r="U1045" s="270"/>
      <c r="V1045" s="270"/>
      <c r="W1045" s="270"/>
      <c r="X1045" s="270"/>
      <c r="Y1045" s="270"/>
      <c r="Z1045" s="270"/>
      <c r="AA1045" s="270"/>
      <c r="AB1045" s="270"/>
      <c r="AC1045" s="270"/>
      <c r="AF1045" s="228"/>
      <c r="AG1045" s="228"/>
      <c r="AH1045" s="228"/>
      <c r="AI1045" s="228"/>
      <c r="AJ1045" s="228"/>
      <c r="AK1045" s="228"/>
      <c r="AL1045" s="228"/>
      <c r="AM1045" s="228"/>
      <c r="AN1045" s="228"/>
      <c r="AO1045" s="233"/>
      <c r="AP1045" s="227"/>
      <c r="AQ1045" s="227"/>
      <c r="AR1045" s="227"/>
      <c r="AS1045" s="233"/>
      <c r="AT1045" s="233"/>
      <c r="AU1045" s="233"/>
      <c r="AV1045" s="233"/>
      <c r="AW1045" s="233"/>
      <c r="AX1045" s="233"/>
      <c r="AY1045" s="233"/>
      <c r="AZ1045" s="233"/>
      <c r="BA1045" s="233"/>
      <c r="BB1045" s="233"/>
      <c r="BC1045" s="233"/>
      <c r="BD1045" s="233"/>
      <c r="BE1045" s="233"/>
      <c r="BF1045" s="233"/>
      <c r="BG1045" s="256"/>
      <c r="BH1045" s="256"/>
      <c r="BI1045" s="256"/>
      <c r="BJ1045" s="256"/>
      <c r="BK1045" s="256"/>
      <c r="BL1045" s="256"/>
      <c r="BM1045" s="256"/>
      <c r="BN1045" s="256"/>
      <c r="BO1045" s="256"/>
      <c r="BP1045" s="256"/>
      <c r="BQ1045" s="233"/>
    </row>
    <row r="1046" spans="4:69" s="223" customFormat="1">
      <c r="D1046" s="283"/>
      <c r="E1046" s="282"/>
      <c r="F1046" s="282"/>
      <c r="G1046" s="282"/>
      <c r="H1046" s="282"/>
      <c r="I1046" s="282"/>
      <c r="J1046" s="282"/>
      <c r="K1046" s="282"/>
      <c r="L1046" s="282"/>
      <c r="M1046" s="282"/>
      <c r="N1046" s="282"/>
      <c r="O1046" s="233"/>
      <c r="P1046" s="270"/>
      <c r="Q1046" s="270"/>
      <c r="R1046" s="270"/>
      <c r="S1046" s="270"/>
      <c r="T1046" s="270"/>
      <c r="U1046" s="270"/>
      <c r="V1046" s="270"/>
      <c r="W1046" s="270"/>
      <c r="X1046" s="270"/>
      <c r="Y1046" s="270"/>
      <c r="Z1046" s="270"/>
      <c r="AA1046" s="270"/>
      <c r="AB1046" s="270"/>
      <c r="AC1046" s="270"/>
      <c r="AF1046" s="228"/>
      <c r="AG1046" s="228"/>
      <c r="AH1046" s="228"/>
      <c r="AI1046" s="228"/>
      <c r="AJ1046" s="228"/>
      <c r="AK1046" s="228"/>
      <c r="AL1046" s="228"/>
      <c r="AM1046" s="228"/>
      <c r="AN1046" s="228"/>
      <c r="AO1046" s="233"/>
      <c r="AP1046" s="227"/>
      <c r="AQ1046" s="227"/>
      <c r="AR1046" s="227"/>
      <c r="AS1046" s="233"/>
      <c r="AT1046" s="233"/>
      <c r="AU1046" s="233"/>
      <c r="AV1046" s="233"/>
      <c r="AW1046" s="233"/>
      <c r="AX1046" s="233"/>
      <c r="AY1046" s="233"/>
      <c r="AZ1046" s="233"/>
      <c r="BA1046" s="233"/>
      <c r="BB1046" s="233"/>
      <c r="BC1046" s="233"/>
      <c r="BD1046" s="233"/>
      <c r="BE1046" s="233"/>
      <c r="BF1046" s="233"/>
      <c r="BG1046" s="256"/>
      <c r="BH1046" s="256"/>
      <c r="BI1046" s="256"/>
      <c r="BJ1046" s="256"/>
      <c r="BK1046" s="256"/>
      <c r="BL1046" s="256"/>
      <c r="BM1046" s="256"/>
      <c r="BN1046" s="256"/>
      <c r="BO1046" s="256"/>
      <c r="BP1046" s="256"/>
      <c r="BQ1046" s="233"/>
    </row>
    <row r="1047" spans="4:69" s="223" customFormat="1">
      <c r="D1047" s="281"/>
      <c r="E1047" s="282"/>
      <c r="F1047" s="282"/>
      <c r="G1047" s="282"/>
      <c r="H1047" s="282"/>
      <c r="I1047" s="282"/>
      <c r="J1047" s="282"/>
      <c r="K1047" s="282"/>
      <c r="L1047" s="282"/>
      <c r="M1047" s="282"/>
      <c r="N1047" s="282"/>
      <c r="O1047" s="233"/>
      <c r="P1047" s="270"/>
      <c r="Q1047" s="270"/>
      <c r="R1047" s="270"/>
      <c r="S1047" s="270"/>
      <c r="T1047" s="270"/>
      <c r="U1047" s="270"/>
      <c r="V1047" s="270"/>
      <c r="W1047" s="270"/>
      <c r="X1047" s="270"/>
      <c r="Y1047" s="270"/>
      <c r="Z1047" s="270"/>
      <c r="AA1047" s="270"/>
      <c r="AB1047" s="270"/>
      <c r="AC1047" s="270"/>
      <c r="AF1047" s="228"/>
      <c r="AG1047" s="228"/>
      <c r="AH1047" s="228"/>
      <c r="AI1047" s="228"/>
      <c r="AJ1047" s="228"/>
      <c r="AK1047" s="228"/>
      <c r="AL1047" s="228"/>
      <c r="AM1047" s="228"/>
      <c r="AN1047" s="228"/>
      <c r="AO1047" s="233"/>
      <c r="AP1047" s="227"/>
      <c r="AQ1047" s="227"/>
      <c r="AR1047" s="227"/>
      <c r="AS1047" s="233"/>
      <c r="AT1047" s="233"/>
      <c r="AU1047" s="233"/>
      <c r="AV1047" s="233"/>
      <c r="AW1047" s="233"/>
      <c r="AX1047" s="233"/>
      <c r="AY1047" s="233"/>
      <c r="AZ1047" s="233"/>
      <c r="BA1047" s="233"/>
      <c r="BB1047" s="233"/>
      <c r="BC1047" s="233"/>
      <c r="BD1047" s="233"/>
      <c r="BE1047" s="233"/>
      <c r="BF1047" s="233"/>
      <c r="BG1047" s="256"/>
      <c r="BH1047" s="256"/>
      <c r="BI1047" s="256"/>
      <c r="BJ1047" s="256"/>
      <c r="BK1047" s="256"/>
      <c r="BL1047" s="256"/>
      <c r="BM1047" s="256"/>
      <c r="BN1047" s="256"/>
      <c r="BO1047" s="256"/>
      <c r="BP1047" s="256"/>
      <c r="BQ1047" s="233"/>
    </row>
    <row r="1048" spans="4:69" s="223" customFormat="1">
      <c r="D1048" s="281"/>
      <c r="E1048" s="282"/>
      <c r="F1048" s="282"/>
      <c r="G1048" s="282"/>
      <c r="H1048" s="282"/>
      <c r="I1048" s="282"/>
      <c r="J1048" s="282"/>
      <c r="K1048" s="282"/>
      <c r="L1048" s="282"/>
      <c r="M1048" s="282"/>
      <c r="N1048" s="282"/>
      <c r="O1048" s="233"/>
      <c r="P1048" s="270"/>
      <c r="Q1048" s="270"/>
      <c r="R1048" s="270"/>
      <c r="S1048" s="270"/>
      <c r="T1048" s="270"/>
      <c r="U1048" s="270"/>
      <c r="V1048" s="270"/>
      <c r="W1048" s="270"/>
      <c r="X1048" s="270"/>
      <c r="Y1048" s="270"/>
      <c r="Z1048" s="270"/>
      <c r="AA1048" s="270"/>
      <c r="AB1048" s="270"/>
      <c r="AC1048" s="270"/>
      <c r="AF1048" s="228"/>
      <c r="AG1048" s="228"/>
      <c r="AH1048" s="228"/>
      <c r="AI1048" s="228"/>
      <c r="AJ1048" s="228"/>
      <c r="AK1048" s="228"/>
      <c r="AL1048" s="228"/>
      <c r="AM1048" s="228"/>
      <c r="AN1048" s="228"/>
      <c r="AO1048" s="233"/>
      <c r="AP1048" s="227"/>
      <c r="AQ1048" s="227"/>
      <c r="AR1048" s="227"/>
      <c r="AS1048" s="233"/>
      <c r="AT1048" s="233"/>
      <c r="AU1048" s="233"/>
      <c r="AV1048" s="233"/>
      <c r="AW1048" s="233"/>
      <c r="AX1048" s="233"/>
      <c r="AY1048" s="233"/>
      <c r="AZ1048" s="233"/>
      <c r="BA1048" s="233"/>
      <c r="BB1048" s="233"/>
      <c r="BC1048" s="233"/>
      <c r="BD1048" s="233"/>
      <c r="BE1048" s="233"/>
      <c r="BF1048" s="233"/>
      <c r="BG1048" s="256"/>
      <c r="BH1048" s="256"/>
      <c r="BI1048" s="256"/>
      <c r="BJ1048" s="256"/>
      <c r="BK1048" s="256"/>
      <c r="BL1048" s="256"/>
      <c r="BM1048" s="256"/>
      <c r="BN1048" s="256"/>
      <c r="BO1048" s="256"/>
      <c r="BP1048" s="256"/>
      <c r="BQ1048" s="233"/>
    </row>
    <row r="1049" spans="4:69" s="223" customFormat="1">
      <c r="D1049" s="281"/>
      <c r="E1049" s="282"/>
      <c r="F1049" s="282"/>
      <c r="G1049" s="282"/>
      <c r="H1049" s="282"/>
      <c r="I1049" s="282"/>
      <c r="J1049" s="282"/>
      <c r="K1049" s="282"/>
      <c r="L1049" s="282"/>
      <c r="M1049" s="282"/>
      <c r="N1049" s="282"/>
      <c r="O1049" s="233"/>
      <c r="P1049" s="270"/>
      <c r="Q1049" s="270"/>
      <c r="R1049" s="270"/>
      <c r="S1049" s="270"/>
      <c r="T1049" s="270"/>
      <c r="U1049" s="270"/>
      <c r="V1049" s="270"/>
      <c r="W1049" s="270"/>
      <c r="X1049" s="270"/>
      <c r="Y1049" s="270"/>
      <c r="Z1049" s="270"/>
      <c r="AA1049" s="270"/>
      <c r="AB1049" s="270"/>
      <c r="AC1049" s="270"/>
      <c r="AF1049" s="228"/>
      <c r="AG1049" s="228"/>
      <c r="AH1049" s="228"/>
      <c r="AI1049" s="228"/>
      <c r="AJ1049" s="228"/>
      <c r="AK1049" s="228"/>
      <c r="AL1049" s="228"/>
      <c r="AM1049" s="228"/>
      <c r="AN1049" s="228"/>
      <c r="AO1049" s="233"/>
      <c r="AP1049" s="227"/>
      <c r="AQ1049" s="227"/>
      <c r="AR1049" s="227"/>
      <c r="AS1049" s="233"/>
      <c r="AT1049" s="233"/>
      <c r="AU1049" s="233"/>
      <c r="AV1049" s="233"/>
      <c r="AW1049" s="233"/>
      <c r="AX1049" s="233"/>
      <c r="AY1049" s="233"/>
      <c r="AZ1049" s="233"/>
      <c r="BA1049" s="233"/>
      <c r="BB1049" s="233"/>
      <c r="BC1049" s="233"/>
      <c r="BD1049" s="233"/>
      <c r="BE1049" s="233"/>
      <c r="BF1049" s="233"/>
      <c r="BG1049" s="256"/>
      <c r="BH1049" s="256"/>
      <c r="BI1049" s="256"/>
      <c r="BJ1049" s="256"/>
      <c r="BK1049" s="256"/>
      <c r="BL1049" s="256"/>
      <c r="BM1049" s="256"/>
      <c r="BN1049" s="256"/>
      <c r="BO1049" s="256"/>
      <c r="BP1049" s="256"/>
      <c r="BQ1049" s="233"/>
    </row>
    <row r="1050" spans="4:69" s="223" customFormat="1">
      <c r="D1050" s="281"/>
      <c r="E1050" s="282"/>
      <c r="F1050" s="282"/>
      <c r="G1050" s="282"/>
      <c r="H1050" s="282"/>
      <c r="I1050" s="282"/>
      <c r="J1050" s="282"/>
      <c r="K1050" s="282"/>
      <c r="L1050" s="282"/>
      <c r="M1050" s="282"/>
      <c r="N1050" s="282"/>
      <c r="O1050" s="233"/>
      <c r="P1050" s="270"/>
      <c r="Q1050" s="270"/>
      <c r="R1050" s="270"/>
      <c r="S1050" s="270"/>
      <c r="T1050" s="270"/>
      <c r="U1050" s="270"/>
      <c r="V1050" s="270"/>
      <c r="W1050" s="270"/>
      <c r="X1050" s="270"/>
      <c r="Y1050" s="270"/>
      <c r="Z1050" s="270"/>
      <c r="AA1050" s="270"/>
      <c r="AB1050" s="270"/>
      <c r="AC1050" s="270"/>
      <c r="AF1050" s="228"/>
      <c r="AG1050" s="228"/>
      <c r="AH1050" s="228"/>
      <c r="AI1050" s="228"/>
      <c r="AJ1050" s="228"/>
      <c r="AK1050" s="228"/>
      <c r="AL1050" s="228"/>
      <c r="AM1050" s="228"/>
      <c r="AN1050" s="228"/>
      <c r="AO1050" s="233"/>
      <c r="AP1050" s="227"/>
      <c r="AQ1050" s="227"/>
      <c r="AR1050" s="227"/>
      <c r="AS1050" s="233"/>
      <c r="AT1050" s="233"/>
      <c r="AU1050" s="233"/>
      <c r="AV1050" s="233"/>
      <c r="AW1050" s="233"/>
      <c r="AX1050" s="233"/>
      <c r="AY1050" s="233"/>
      <c r="AZ1050" s="233"/>
      <c r="BA1050" s="233"/>
      <c r="BB1050" s="233"/>
      <c r="BC1050" s="233"/>
      <c r="BD1050" s="233"/>
      <c r="BE1050" s="233"/>
      <c r="BF1050" s="233"/>
      <c r="BG1050" s="256"/>
      <c r="BH1050" s="256"/>
      <c r="BI1050" s="256"/>
      <c r="BJ1050" s="256"/>
      <c r="BK1050" s="256"/>
      <c r="BL1050" s="256"/>
      <c r="BM1050" s="256"/>
      <c r="BN1050" s="256"/>
      <c r="BO1050" s="256"/>
      <c r="BP1050" s="256"/>
      <c r="BQ1050" s="233"/>
    </row>
    <row r="1051" spans="4:69" s="223" customFormat="1">
      <c r="D1051" s="281"/>
      <c r="E1051" s="282"/>
      <c r="F1051" s="282"/>
      <c r="G1051" s="282"/>
      <c r="H1051" s="282"/>
      <c r="I1051" s="282"/>
      <c r="J1051" s="282"/>
      <c r="K1051" s="282"/>
      <c r="L1051" s="282"/>
      <c r="M1051" s="282"/>
      <c r="N1051" s="282"/>
      <c r="O1051" s="233"/>
      <c r="P1051" s="270"/>
      <c r="Q1051" s="270"/>
      <c r="R1051" s="270"/>
      <c r="S1051" s="270"/>
      <c r="T1051" s="270"/>
      <c r="U1051" s="270"/>
      <c r="V1051" s="270"/>
      <c r="W1051" s="270"/>
      <c r="X1051" s="270"/>
      <c r="Y1051" s="270"/>
      <c r="Z1051" s="270"/>
      <c r="AA1051" s="270"/>
      <c r="AB1051" s="270"/>
      <c r="AC1051" s="270"/>
      <c r="AF1051" s="228"/>
      <c r="AG1051" s="228"/>
      <c r="AH1051" s="228"/>
      <c r="AI1051" s="228"/>
      <c r="AJ1051" s="228"/>
      <c r="AK1051" s="228"/>
      <c r="AL1051" s="228"/>
      <c r="AM1051" s="228"/>
      <c r="AN1051" s="228"/>
      <c r="AO1051" s="233"/>
      <c r="AP1051" s="227"/>
      <c r="AQ1051" s="227"/>
      <c r="AR1051" s="227"/>
      <c r="AS1051" s="233"/>
      <c r="AT1051" s="233"/>
      <c r="AU1051" s="233"/>
      <c r="AV1051" s="233"/>
      <c r="AW1051" s="233"/>
      <c r="AX1051" s="233"/>
      <c r="AY1051" s="233"/>
      <c r="AZ1051" s="233"/>
      <c r="BA1051" s="233"/>
      <c r="BB1051" s="233"/>
      <c r="BC1051" s="233"/>
      <c r="BD1051" s="233"/>
      <c r="BE1051" s="233"/>
      <c r="BF1051" s="233"/>
      <c r="BG1051" s="256"/>
      <c r="BH1051" s="256"/>
      <c r="BI1051" s="256"/>
      <c r="BJ1051" s="256"/>
      <c r="BK1051" s="256"/>
      <c r="BL1051" s="256"/>
      <c r="BM1051" s="256"/>
      <c r="BN1051" s="256"/>
      <c r="BO1051" s="256"/>
      <c r="BP1051" s="256"/>
      <c r="BQ1051" s="233"/>
    </row>
    <row r="1052" spans="4:69" s="223" customFormat="1">
      <c r="D1052" s="283"/>
      <c r="E1052" s="282"/>
      <c r="F1052" s="282"/>
      <c r="G1052" s="282"/>
      <c r="H1052" s="282"/>
      <c r="I1052" s="282"/>
      <c r="J1052" s="282"/>
      <c r="K1052" s="282"/>
      <c r="L1052" s="282"/>
      <c r="M1052" s="282"/>
      <c r="N1052" s="282"/>
      <c r="O1052" s="233"/>
      <c r="P1052" s="270"/>
      <c r="Q1052" s="270"/>
      <c r="R1052" s="270"/>
      <c r="S1052" s="270"/>
      <c r="T1052" s="270"/>
      <c r="U1052" s="270"/>
      <c r="V1052" s="270"/>
      <c r="W1052" s="270"/>
      <c r="X1052" s="270"/>
      <c r="Y1052" s="270"/>
      <c r="Z1052" s="270"/>
      <c r="AA1052" s="270"/>
      <c r="AB1052" s="270"/>
      <c r="AC1052" s="270"/>
      <c r="AF1052" s="228"/>
      <c r="AG1052" s="228"/>
      <c r="AH1052" s="228"/>
      <c r="AI1052" s="228"/>
      <c r="AJ1052" s="228"/>
      <c r="AK1052" s="228"/>
      <c r="AL1052" s="228"/>
      <c r="AM1052" s="228"/>
      <c r="AN1052" s="228"/>
      <c r="AO1052" s="233"/>
      <c r="AP1052" s="227"/>
      <c r="AQ1052" s="227"/>
      <c r="AR1052" s="227"/>
      <c r="AS1052" s="233"/>
      <c r="AT1052" s="233"/>
      <c r="AU1052" s="233"/>
      <c r="AV1052" s="233"/>
      <c r="AW1052" s="233"/>
      <c r="AX1052" s="233"/>
      <c r="AY1052" s="233"/>
      <c r="AZ1052" s="233"/>
      <c r="BA1052" s="233"/>
      <c r="BB1052" s="233"/>
      <c r="BC1052" s="233"/>
      <c r="BD1052" s="233"/>
      <c r="BE1052" s="233"/>
      <c r="BF1052" s="233"/>
      <c r="BG1052" s="256"/>
      <c r="BH1052" s="256"/>
      <c r="BI1052" s="256"/>
      <c r="BJ1052" s="256"/>
      <c r="BK1052" s="256"/>
      <c r="BL1052" s="256"/>
      <c r="BM1052" s="256"/>
      <c r="BN1052" s="256"/>
      <c r="BO1052" s="256"/>
      <c r="BP1052" s="256"/>
      <c r="BQ1052" s="233"/>
    </row>
    <row r="1053" spans="4:69" s="223" customFormat="1">
      <c r="D1053" s="281"/>
      <c r="E1053" s="282"/>
      <c r="F1053" s="282"/>
      <c r="G1053" s="282"/>
      <c r="H1053" s="282"/>
      <c r="I1053" s="282"/>
      <c r="J1053" s="282"/>
      <c r="K1053" s="282"/>
      <c r="L1053" s="282"/>
      <c r="M1053" s="282"/>
      <c r="N1053" s="282"/>
      <c r="O1053" s="233"/>
      <c r="P1053" s="270"/>
      <c r="Q1053" s="270"/>
      <c r="R1053" s="270"/>
      <c r="S1053" s="270"/>
      <c r="T1053" s="270"/>
      <c r="U1053" s="270"/>
      <c r="V1053" s="270"/>
      <c r="W1053" s="270"/>
      <c r="X1053" s="270"/>
      <c r="Y1053" s="270"/>
      <c r="Z1053" s="270"/>
      <c r="AA1053" s="270"/>
      <c r="AB1053" s="270"/>
      <c r="AC1053" s="270"/>
      <c r="AF1053" s="228"/>
      <c r="AG1053" s="228"/>
      <c r="AH1053" s="228"/>
      <c r="AI1053" s="228"/>
      <c r="AJ1053" s="228"/>
      <c r="AK1053" s="228"/>
      <c r="AL1053" s="228"/>
      <c r="AM1053" s="228"/>
      <c r="AN1053" s="228"/>
      <c r="AO1053" s="233"/>
      <c r="AP1053" s="227"/>
      <c r="AQ1053" s="227"/>
      <c r="AR1053" s="227"/>
      <c r="AS1053" s="233"/>
      <c r="AT1053" s="233"/>
      <c r="AU1053" s="233"/>
      <c r="AV1053" s="233"/>
      <c r="AW1053" s="233"/>
      <c r="AX1053" s="233"/>
      <c r="AY1053" s="233"/>
      <c r="AZ1053" s="233"/>
      <c r="BA1053" s="233"/>
      <c r="BB1053" s="233"/>
      <c r="BC1053" s="233"/>
      <c r="BD1053" s="233"/>
      <c r="BE1053" s="233"/>
      <c r="BF1053" s="233"/>
      <c r="BG1053" s="256"/>
      <c r="BH1053" s="256"/>
      <c r="BI1053" s="256"/>
      <c r="BJ1053" s="256"/>
      <c r="BK1053" s="256"/>
      <c r="BL1053" s="256"/>
      <c r="BM1053" s="256"/>
      <c r="BN1053" s="256"/>
      <c r="BO1053" s="256"/>
      <c r="BP1053" s="256"/>
      <c r="BQ1053" s="233"/>
    </row>
    <row r="1054" spans="4:69" s="223" customFormat="1">
      <c r="D1054" s="281"/>
      <c r="E1054" s="282"/>
      <c r="F1054" s="282"/>
      <c r="G1054" s="282"/>
      <c r="H1054" s="282"/>
      <c r="I1054" s="282"/>
      <c r="J1054" s="282"/>
      <c r="K1054" s="282"/>
      <c r="L1054" s="282"/>
      <c r="M1054" s="282"/>
      <c r="N1054" s="282"/>
      <c r="O1054" s="233"/>
      <c r="P1054" s="270"/>
      <c r="Q1054" s="270"/>
      <c r="R1054" s="270"/>
      <c r="S1054" s="270"/>
      <c r="T1054" s="270"/>
      <c r="U1054" s="270"/>
      <c r="V1054" s="270"/>
      <c r="W1054" s="270"/>
      <c r="X1054" s="270"/>
      <c r="Y1054" s="270"/>
      <c r="Z1054" s="270"/>
      <c r="AA1054" s="270"/>
      <c r="AB1054" s="270"/>
      <c r="AC1054" s="270"/>
      <c r="AF1054" s="228"/>
      <c r="AG1054" s="228"/>
      <c r="AH1054" s="228"/>
      <c r="AI1054" s="228"/>
      <c r="AJ1054" s="228"/>
      <c r="AK1054" s="228"/>
      <c r="AL1054" s="228"/>
      <c r="AM1054" s="228"/>
      <c r="AN1054" s="228"/>
      <c r="AO1054" s="233"/>
      <c r="AP1054" s="227"/>
      <c r="AQ1054" s="227"/>
      <c r="AR1054" s="227"/>
      <c r="AS1054" s="233"/>
      <c r="AT1054" s="233"/>
      <c r="AU1054" s="233"/>
      <c r="AV1054" s="233"/>
      <c r="AW1054" s="233"/>
      <c r="AX1054" s="233"/>
      <c r="AY1054" s="233"/>
      <c r="AZ1054" s="233"/>
      <c r="BA1054" s="233"/>
      <c r="BB1054" s="233"/>
      <c r="BC1054" s="233"/>
      <c r="BD1054" s="233"/>
      <c r="BE1054" s="233"/>
      <c r="BF1054" s="233"/>
      <c r="BG1054" s="256"/>
      <c r="BH1054" s="256"/>
      <c r="BI1054" s="256"/>
      <c r="BJ1054" s="256"/>
      <c r="BK1054" s="256"/>
      <c r="BL1054" s="256"/>
      <c r="BM1054" s="256"/>
      <c r="BN1054" s="256"/>
      <c r="BO1054" s="256"/>
      <c r="BP1054" s="256"/>
      <c r="BQ1054" s="233"/>
    </row>
    <row r="1055" spans="4:69" s="223" customFormat="1">
      <c r="D1055" s="281"/>
      <c r="E1055" s="282"/>
      <c r="F1055" s="282"/>
      <c r="G1055" s="282"/>
      <c r="H1055" s="282"/>
      <c r="I1055" s="282"/>
      <c r="J1055" s="282"/>
      <c r="K1055" s="282"/>
      <c r="L1055" s="282"/>
      <c r="M1055" s="282"/>
      <c r="N1055" s="282"/>
      <c r="O1055" s="233"/>
      <c r="P1055" s="270"/>
      <c r="Q1055" s="270"/>
      <c r="R1055" s="270"/>
      <c r="S1055" s="270"/>
      <c r="T1055" s="270"/>
      <c r="U1055" s="270"/>
      <c r="V1055" s="270"/>
      <c r="W1055" s="270"/>
      <c r="X1055" s="270"/>
      <c r="Y1055" s="270"/>
      <c r="Z1055" s="270"/>
      <c r="AA1055" s="270"/>
      <c r="AB1055" s="270"/>
      <c r="AC1055" s="270"/>
      <c r="AF1055" s="228"/>
      <c r="AG1055" s="228"/>
      <c r="AH1055" s="228"/>
      <c r="AI1055" s="228"/>
      <c r="AJ1055" s="228"/>
      <c r="AK1055" s="228"/>
      <c r="AL1055" s="228"/>
      <c r="AM1055" s="228"/>
      <c r="AN1055" s="228"/>
      <c r="AO1055" s="233"/>
      <c r="AP1055" s="227"/>
      <c r="AQ1055" s="227"/>
      <c r="AR1055" s="227"/>
      <c r="AS1055" s="233"/>
      <c r="AT1055" s="233"/>
      <c r="AU1055" s="233"/>
      <c r="AV1055" s="233"/>
      <c r="AW1055" s="233"/>
      <c r="AX1055" s="233"/>
      <c r="AY1055" s="233"/>
      <c r="AZ1055" s="233"/>
      <c r="BA1055" s="233"/>
      <c r="BB1055" s="233"/>
      <c r="BC1055" s="233"/>
      <c r="BD1055" s="233"/>
      <c r="BE1055" s="233"/>
      <c r="BF1055" s="233"/>
      <c r="BG1055" s="256"/>
      <c r="BH1055" s="256"/>
      <c r="BI1055" s="256"/>
      <c r="BJ1055" s="256"/>
      <c r="BK1055" s="256"/>
      <c r="BL1055" s="256"/>
      <c r="BM1055" s="256"/>
      <c r="BN1055" s="256"/>
      <c r="BO1055" s="256"/>
      <c r="BP1055" s="256"/>
      <c r="BQ1055" s="233"/>
    </row>
    <row r="1056" spans="4:69" s="223" customFormat="1">
      <c r="D1056" s="281"/>
      <c r="E1056" s="282"/>
      <c r="F1056" s="282"/>
      <c r="G1056" s="282"/>
      <c r="H1056" s="282"/>
      <c r="I1056" s="282"/>
      <c r="J1056" s="282"/>
      <c r="K1056" s="282"/>
      <c r="L1056" s="282"/>
      <c r="M1056" s="282"/>
      <c r="N1056" s="282"/>
      <c r="O1056" s="233"/>
      <c r="P1056" s="270"/>
      <c r="Q1056" s="270"/>
      <c r="R1056" s="270"/>
      <c r="S1056" s="270"/>
      <c r="T1056" s="270"/>
      <c r="U1056" s="270"/>
      <c r="V1056" s="270"/>
      <c r="W1056" s="270"/>
      <c r="X1056" s="270"/>
      <c r="Y1056" s="270"/>
      <c r="Z1056" s="270"/>
      <c r="AA1056" s="270"/>
      <c r="AB1056" s="270"/>
      <c r="AC1056" s="270"/>
      <c r="AF1056" s="228"/>
      <c r="AG1056" s="228"/>
      <c r="AH1056" s="228"/>
      <c r="AI1056" s="228"/>
      <c r="AJ1056" s="228"/>
      <c r="AK1056" s="228"/>
      <c r="AL1056" s="228"/>
      <c r="AM1056" s="228"/>
      <c r="AN1056" s="228"/>
      <c r="AO1056" s="233"/>
      <c r="AP1056" s="227"/>
      <c r="AQ1056" s="227"/>
      <c r="AR1056" s="227"/>
      <c r="AS1056" s="233"/>
      <c r="AT1056" s="233"/>
      <c r="AU1056" s="233"/>
      <c r="AV1056" s="233"/>
      <c r="AW1056" s="233"/>
      <c r="AX1056" s="233"/>
      <c r="AY1056" s="233"/>
      <c r="AZ1056" s="233"/>
      <c r="BA1056" s="233"/>
      <c r="BB1056" s="233"/>
      <c r="BC1056" s="233"/>
      <c r="BD1056" s="233"/>
      <c r="BE1056" s="233"/>
      <c r="BF1056" s="233"/>
      <c r="BG1056" s="256"/>
      <c r="BH1056" s="256"/>
      <c r="BI1056" s="256"/>
      <c r="BJ1056" s="256"/>
      <c r="BK1056" s="256"/>
      <c r="BL1056" s="256"/>
      <c r="BM1056" s="256"/>
      <c r="BN1056" s="256"/>
      <c r="BO1056" s="256"/>
      <c r="BP1056" s="256"/>
      <c r="BQ1056" s="233"/>
    </row>
    <row r="1057" spans="4:69" s="223" customFormat="1">
      <c r="D1057" s="281"/>
      <c r="E1057" s="282"/>
      <c r="F1057" s="282"/>
      <c r="G1057" s="282"/>
      <c r="H1057" s="282"/>
      <c r="I1057" s="282"/>
      <c r="J1057" s="282"/>
      <c r="K1057" s="282"/>
      <c r="L1057" s="282"/>
      <c r="M1057" s="282"/>
      <c r="N1057" s="282"/>
      <c r="O1057" s="233"/>
      <c r="P1057" s="270"/>
      <c r="Q1057" s="270"/>
      <c r="R1057" s="270"/>
      <c r="S1057" s="270"/>
      <c r="T1057" s="270"/>
      <c r="U1057" s="270"/>
      <c r="V1057" s="270"/>
      <c r="W1057" s="270"/>
      <c r="X1057" s="270"/>
      <c r="Y1057" s="270"/>
      <c r="Z1057" s="270"/>
      <c r="AA1057" s="270"/>
      <c r="AB1057" s="270"/>
      <c r="AC1057" s="270"/>
      <c r="AF1057" s="228"/>
      <c r="AG1057" s="228"/>
      <c r="AH1057" s="228"/>
      <c r="AI1057" s="228"/>
      <c r="AJ1057" s="228"/>
      <c r="AK1057" s="228"/>
      <c r="AL1057" s="228"/>
      <c r="AM1057" s="228"/>
      <c r="AN1057" s="228"/>
      <c r="AO1057" s="233"/>
      <c r="AP1057" s="227"/>
      <c r="AQ1057" s="227"/>
      <c r="AR1057" s="227"/>
      <c r="AS1057" s="233"/>
      <c r="AT1057" s="233"/>
      <c r="AU1057" s="233"/>
      <c r="AV1057" s="233"/>
      <c r="AW1057" s="233"/>
      <c r="AX1057" s="233"/>
      <c r="AY1057" s="233"/>
      <c r="AZ1057" s="233"/>
      <c r="BA1057" s="233"/>
      <c r="BB1057" s="233"/>
      <c r="BC1057" s="233"/>
      <c r="BD1057" s="233"/>
      <c r="BE1057" s="233"/>
      <c r="BF1057" s="233"/>
      <c r="BG1057" s="256"/>
      <c r="BH1057" s="256"/>
      <c r="BI1057" s="256"/>
      <c r="BJ1057" s="256"/>
      <c r="BK1057" s="256"/>
      <c r="BL1057" s="256"/>
      <c r="BM1057" s="256"/>
      <c r="BN1057" s="256"/>
      <c r="BO1057" s="256"/>
      <c r="BP1057" s="256"/>
      <c r="BQ1057" s="233"/>
    </row>
    <row r="1058" spans="4:69" s="223" customFormat="1">
      <c r="D1058" s="283"/>
      <c r="E1058" s="282"/>
      <c r="F1058" s="282"/>
      <c r="G1058" s="282"/>
      <c r="H1058" s="282"/>
      <c r="I1058" s="282"/>
      <c r="J1058" s="282"/>
      <c r="K1058" s="282"/>
      <c r="L1058" s="282"/>
      <c r="M1058" s="282"/>
      <c r="N1058" s="282"/>
      <c r="O1058" s="233"/>
      <c r="P1058" s="270"/>
      <c r="Q1058" s="270"/>
      <c r="R1058" s="270"/>
      <c r="S1058" s="270"/>
      <c r="T1058" s="270"/>
      <c r="U1058" s="270"/>
      <c r="V1058" s="270"/>
      <c r="W1058" s="270"/>
      <c r="X1058" s="270"/>
      <c r="Y1058" s="270"/>
      <c r="Z1058" s="270"/>
      <c r="AA1058" s="270"/>
      <c r="AB1058" s="270"/>
      <c r="AC1058" s="270"/>
      <c r="AF1058" s="228"/>
      <c r="AG1058" s="228"/>
      <c r="AH1058" s="228"/>
      <c r="AI1058" s="228"/>
      <c r="AJ1058" s="228"/>
      <c r="AK1058" s="228"/>
      <c r="AL1058" s="228"/>
      <c r="AM1058" s="228"/>
      <c r="AN1058" s="228"/>
      <c r="AO1058" s="233"/>
      <c r="AP1058" s="227"/>
      <c r="AQ1058" s="227"/>
      <c r="AR1058" s="227"/>
      <c r="AS1058" s="233"/>
      <c r="AT1058" s="233"/>
      <c r="AU1058" s="233"/>
      <c r="AV1058" s="233"/>
      <c r="AW1058" s="233"/>
      <c r="AX1058" s="233"/>
      <c r="AY1058" s="233"/>
      <c r="AZ1058" s="233"/>
      <c r="BA1058" s="233"/>
      <c r="BB1058" s="233"/>
      <c r="BC1058" s="233"/>
      <c r="BD1058" s="233"/>
      <c r="BE1058" s="233"/>
      <c r="BF1058" s="233"/>
      <c r="BG1058" s="256"/>
      <c r="BH1058" s="256"/>
      <c r="BI1058" s="256"/>
      <c r="BJ1058" s="256"/>
      <c r="BK1058" s="256"/>
      <c r="BL1058" s="256"/>
      <c r="BM1058" s="256"/>
      <c r="BN1058" s="256"/>
      <c r="BO1058" s="256"/>
      <c r="BP1058" s="256"/>
      <c r="BQ1058" s="233"/>
    </row>
    <row r="1059" spans="4:69" s="223" customFormat="1">
      <c r="D1059" s="281"/>
      <c r="E1059" s="282"/>
      <c r="F1059" s="282"/>
      <c r="G1059" s="282"/>
      <c r="H1059" s="282"/>
      <c r="I1059" s="282"/>
      <c r="J1059" s="282"/>
      <c r="K1059" s="282"/>
      <c r="L1059" s="282"/>
      <c r="M1059" s="282"/>
      <c r="N1059" s="282"/>
      <c r="O1059" s="233"/>
      <c r="P1059" s="270"/>
      <c r="Q1059" s="270"/>
      <c r="R1059" s="270"/>
      <c r="S1059" s="270"/>
      <c r="T1059" s="270"/>
      <c r="U1059" s="270"/>
      <c r="V1059" s="270"/>
      <c r="W1059" s="270"/>
      <c r="X1059" s="270"/>
      <c r="Y1059" s="270"/>
      <c r="Z1059" s="270"/>
      <c r="AA1059" s="270"/>
      <c r="AB1059" s="270"/>
      <c r="AC1059" s="270"/>
      <c r="AF1059" s="228"/>
      <c r="AG1059" s="228"/>
      <c r="AH1059" s="228"/>
      <c r="AI1059" s="228"/>
      <c r="AJ1059" s="228"/>
      <c r="AK1059" s="228"/>
      <c r="AL1059" s="228"/>
      <c r="AM1059" s="228"/>
      <c r="AN1059" s="228"/>
      <c r="AO1059" s="233"/>
      <c r="AP1059" s="227"/>
      <c r="AQ1059" s="227"/>
      <c r="AR1059" s="227"/>
      <c r="AS1059" s="233"/>
      <c r="AT1059" s="233"/>
      <c r="AU1059" s="233"/>
      <c r="AV1059" s="233"/>
      <c r="AW1059" s="233"/>
      <c r="AX1059" s="233"/>
      <c r="AY1059" s="233"/>
      <c r="AZ1059" s="233"/>
      <c r="BA1059" s="233"/>
      <c r="BB1059" s="233"/>
      <c r="BC1059" s="233"/>
      <c r="BD1059" s="233"/>
      <c r="BE1059" s="233"/>
      <c r="BF1059" s="233"/>
      <c r="BG1059" s="256"/>
      <c r="BH1059" s="256"/>
      <c r="BI1059" s="256"/>
      <c r="BJ1059" s="256"/>
      <c r="BK1059" s="256"/>
      <c r="BL1059" s="256"/>
      <c r="BM1059" s="256"/>
      <c r="BN1059" s="256"/>
      <c r="BO1059" s="256"/>
      <c r="BP1059" s="256"/>
      <c r="BQ1059" s="233"/>
    </row>
    <row r="1060" spans="4:69" s="223" customFormat="1">
      <c r="D1060" s="281"/>
      <c r="E1060" s="282"/>
      <c r="F1060" s="282"/>
      <c r="G1060" s="282"/>
      <c r="H1060" s="282"/>
      <c r="I1060" s="282"/>
      <c r="J1060" s="282"/>
      <c r="K1060" s="282"/>
      <c r="L1060" s="282"/>
      <c r="M1060" s="282"/>
      <c r="N1060" s="282"/>
      <c r="O1060" s="233"/>
      <c r="P1060" s="270"/>
      <c r="Q1060" s="270"/>
      <c r="R1060" s="270"/>
      <c r="S1060" s="270"/>
      <c r="T1060" s="270"/>
      <c r="U1060" s="270"/>
      <c r="V1060" s="270"/>
      <c r="W1060" s="270"/>
      <c r="X1060" s="270"/>
      <c r="Y1060" s="270"/>
      <c r="Z1060" s="270"/>
      <c r="AA1060" s="270"/>
      <c r="AB1060" s="270"/>
      <c r="AC1060" s="270"/>
      <c r="AF1060" s="228"/>
      <c r="AG1060" s="228"/>
      <c r="AH1060" s="228"/>
      <c r="AI1060" s="228"/>
      <c r="AJ1060" s="228"/>
      <c r="AK1060" s="228"/>
      <c r="AL1060" s="228"/>
      <c r="AM1060" s="228"/>
      <c r="AN1060" s="228"/>
      <c r="AO1060" s="233"/>
      <c r="AP1060" s="227"/>
      <c r="AQ1060" s="227"/>
      <c r="AR1060" s="227"/>
      <c r="AS1060" s="233"/>
      <c r="AT1060" s="233"/>
      <c r="AU1060" s="233"/>
      <c r="AV1060" s="233"/>
      <c r="AW1060" s="233"/>
      <c r="AX1060" s="233"/>
      <c r="AY1060" s="233"/>
      <c r="AZ1060" s="233"/>
      <c r="BA1060" s="233"/>
      <c r="BB1060" s="233"/>
      <c r="BC1060" s="233"/>
      <c r="BD1060" s="233"/>
      <c r="BE1060" s="233"/>
      <c r="BF1060" s="233"/>
      <c r="BG1060" s="256"/>
      <c r="BH1060" s="256"/>
      <c r="BI1060" s="256"/>
      <c r="BJ1060" s="256"/>
      <c r="BK1060" s="256"/>
      <c r="BL1060" s="256"/>
      <c r="BM1060" s="256"/>
      <c r="BN1060" s="256"/>
      <c r="BO1060" s="256"/>
      <c r="BP1060" s="256"/>
      <c r="BQ1060" s="233"/>
    </row>
    <row r="1061" spans="4:69" s="223" customFormat="1">
      <c r="D1061" s="281"/>
      <c r="E1061" s="282"/>
      <c r="F1061" s="282"/>
      <c r="G1061" s="282"/>
      <c r="H1061" s="282"/>
      <c r="I1061" s="282"/>
      <c r="J1061" s="282"/>
      <c r="K1061" s="282"/>
      <c r="L1061" s="282"/>
      <c r="M1061" s="282"/>
      <c r="N1061" s="282"/>
      <c r="O1061" s="233"/>
      <c r="P1061" s="270"/>
      <c r="Q1061" s="270"/>
      <c r="R1061" s="270"/>
      <c r="S1061" s="270"/>
      <c r="T1061" s="270"/>
      <c r="U1061" s="270"/>
      <c r="V1061" s="270"/>
      <c r="W1061" s="270"/>
      <c r="X1061" s="270"/>
      <c r="Y1061" s="270"/>
      <c r="Z1061" s="270"/>
      <c r="AA1061" s="270"/>
      <c r="AB1061" s="270"/>
      <c r="AC1061" s="270"/>
      <c r="AF1061" s="228"/>
      <c r="AG1061" s="228"/>
      <c r="AH1061" s="228"/>
      <c r="AI1061" s="228"/>
      <c r="AJ1061" s="228"/>
      <c r="AK1061" s="228"/>
      <c r="AL1061" s="228"/>
      <c r="AM1061" s="228"/>
      <c r="AN1061" s="228"/>
      <c r="AO1061" s="233"/>
      <c r="AP1061" s="227"/>
      <c r="AQ1061" s="227"/>
      <c r="AR1061" s="227"/>
      <c r="AS1061" s="233"/>
      <c r="AT1061" s="233"/>
      <c r="AU1061" s="233"/>
      <c r="AV1061" s="233"/>
      <c r="AW1061" s="233"/>
      <c r="AX1061" s="233"/>
      <c r="AY1061" s="233"/>
      <c r="AZ1061" s="233"/>
      <c r="BA1061" s="233"/>
      <c r="BB1061" s="233"/>
      <c r="BC1061" s="233"/>
      <c r="BD1061" s="233"/>
      <c r="BE1061" s="233"/>
      <c r="BF1061" s="233"/>
      <c r="BG1061" s="256"/>
      <c r="BH1061" s="256"/>
      <c r="BI1061" s="256"/>
      <c r="BJ1061" s="256"/>
      <c r="BK1061" s="256"/>
      <c r="BL1061" s="256"/>
      <c r="BM1061" s="256"/>
      <c r="BN1061" s="256"/>
      <c r="BO1061" s="256"/>
      <c r="BP1061" s="256"/>
      <c r="BQ1061" s="233"/>
    </row>
    <row r="1062" spans="4:69" s="223" customFormat="1">
      <c r="D1062" s="281"/>
      <c r="E1062" s="282"/>
      <c r="F1062" s="282"/>
      <c r="G1062" s="282"/>
      <c r="H1062" s="282"/>
      <c r="I1062" s="282"/>
      <c r="J1062" s="282"/>
      <c r="K1062" s="282"/>
      <c r="L1062" s="282"/>
      <c r="M1062" s="282"/>
      <c r="N1062" s="282"/>
      <c r="O1062" s="233"/>
      <c r="P1062" s="270"/>
      <c r="Q1062" s="270"/>
      <c r="R1062" s="270"/>
      <c r="S1062" s="270"/>
      <c r="T1062" s="270"/>
      <c r="U1062" s="270"/>
      <c r="V1062" s="270"/>
      <c r="W1062" s="270"/>
      <c r="X1062" s="270"/>
      <c r="Y1062" s="270"/>
      <c r="Z1062" s="270"/>
      <c r="AA1062" s="270"/>
      <c r="AB1062" s="270"/>
      <c r="AC1062" s="270"/>
      <c r="AF1062" s="228"/>
      <c r="AG1062" s="228"/>
      <c r="AH1062" s="228"/>
      <c r="AI1062" s="228"/>
      <c r="AJ1062" s="228"/>
      <c r="AK1062" s="228"/>
      <c r="AL1062" s="228"/>
      <c r="AM1062" s="228"/>
      <c r="AN1062" s="228"/>
      <c r="AO1062" s="233"/>
      <c r="AP1062" s="227"/>
      <c r="AQ1062" s="227"/>
      <c r="AR1062" s="227"/>
      <c r="AS1062" s="233"/>
      <c r="AT1062" s="233"/>
      <c r="AU1062" s="233"/>
      <c r="AV1062" s="233"/>
      <c r="AW1062" s="233"/>
      <c r="AX1062" s="233"/>
      <c r="AY1062" s="233"/>
      <c r="AZ1062" s="233"/>
      <c r="BA1062" s="233"/>
      <c r="BB1062" s="233"/>
      <c r="BC1062" s="233"/>
      <c r="BD1062" s="233"/>
      <c r="BE1062" s="233"/>
      <c r="BF1062" s="233"/>
      <c r="BG1062" s="256"/>
      <c r="BH1062" s="256"/>
      <c r="BI1062" s="256"/>
      <c r="BJ1062" s="256"/>
      <c r="BK1062" s="256"/>
      <c r="BL1062" s="256"/>
      <c r="BM1062" s="256"/>
      <c r="BN1062" s="256"/>
      <c r="BO1062" s="256"/>
      <c r="BP1062" s="256"/>
      <c r="BQ1062" s="233"/>
    </row>
    <row r="1063" spans="4:69" s="223" customFormat="1">
      <c r="D1063" s="281"/>
      <c r="E1063" s="282"/>
      <c r="F1063" s="282"/>
      <c r="G1063" s="282"/>
      <c r="H1063" s="282"/>
      <c r="I1063" s="282"/>
      <c r="J1063" s="282"/>
      <c r="K1063" s="282"/>
      <c r="L1063" s="282"/>
      <c r="M1063" s="282"/>
      <c r="N1063" s="282"/>
      <c r="O1063" s="233"/>
      <c r="P1063" s="270"/>
      <c r="Q1063" s="270"/>
      <c r="R1063" s="270"/>
      <c r="S1063" s="270"/>
      <c r="T1063" s="270"/>
      <c r="U1063" s="270"/>
      <c r="V1063" s="270"/>
      <c r="W1063" s="270"/>
      <c r="X1063" s="270"/>
      <c r="Y1063" s="270"/>
      <c r="Z1063" s="270"/>
      <c r="AA1063" s="270"/>
      <c r="AB1063" s="270"/>
      <c r="AC1063" s="270"/>
      <c r="AF1063" s="228"/>
      <c r="AG1063" s="228"/>
      <c r="AH1063" s="228"/>
      <c r="AI1063" s="228"/>
      <c r="AJ1063" s="228"/>
      <c r="AK1063" s="228"/>
      <c r="AL1063" s="228"/>
      <c r="AM1063" s="228"/>
      <c r="AN1063" s="228"/>
      <c r="AO1063" s="233"/>
      <c r="AP1063" s="227"/>
      <c r="AQ1063" s="227"/>
      <c r="AR1063" s="227"/>
      <c r="AS1063" s="233"/>
      <c r="AT1063" s="233"/>
      <c r="AU1063" s="233"/>
      <c r="AV1063" s="233"/>
      <c r="AW1063" s="233"/>
      <c r="AX1063" s="233"/>
      <c r="AY1063" s="233"/>
      <c r="AZ1063" s="233"/>
      <c r="BA1063" s="233"/>
      <c r="BB1063" s="233"/>
      <c r="BC1063" s="233"/>
      <c r="BD1063" s="233"/>
      <c r="BE1063" s="233"/>
      <c r="BF1063" s="233"/>
      <c r="BG1063" s="256"/>
      <c r="BH1063" s="256"/>
      <c r="BI1063" s="256"/>
      <c r="BJ1063" s="256"/>
      <c r="BK1063" s="256"/>
      <c r="BL1063" s="256"/>
      <c r="BM1063" s="256"/>
      <c r="BN1063" s="256"/>
      <c r="BO1063" s="256"/>
      <c r="BP1063" s="256"/>
      <c r="BQ1063" s="233"/>
    </row>
    <row r="1064" spans="4:69" s="223" customFormat="1">
      <c r="D1064" s="283"/>
      <c r="E1064" s="282"/>
      <c r="F1064" s="282"/>
      <c r="G1064" s="282"/>
      <c r="H1064" s="282"/>
      <c r="I1064" s="282"/>
      <c r="J1064" s="282"/>
      <c r="K1064" s="282"/>
      <c r="L1064" s="282"/>
      <c r="M1064" s="282"/>
      <c r="N1064" s="282"/>
      <c r="O1064" s="233"/>
      <c r="P1064" s="270"/>
      <c r="Q1064" s="270"/>
      <c r="R1064" s="270"/>
      <c r="S1064" s="270"/>
      <c r="T1064" s="270"/>
      <c r="U1064" s="270"/>
      <c r="V1064" s="270"/>
      <c r="W1064" s="270"/>
      <c r="X1064" s="270"/>
      <c r="Y1064" s="270"/>
      <c r="Z1064" s="270"/>
      <c r="AA1064" s="270"/>
      <c r="AB1064" s="270"/>
      <c r="AC1064" s="270"/>
      <c r="AF1064" s="228"/>
      <c r="AG1064" s="228"/>
      <c r="AH1064" s="228"/>
      <c r="AI1064" s="228"/>
      <c r="AJ1064" s="228"/>
      <c r="AK1064" s="228"/>
      <c r="AL1064" s="228"/>
      <c r="AM1064" s="228"/>
      <c r="AN1064" s="228"/>
      <c r="AO1064" s="233"/>
      <c r="AP1064" s="227"/>
      <c r="AQ1064" s="227"/>
      <c r="AR1064" s="227"/>
      <c r="AS1064" s="233"/>
      <c r="AT1064" s="233"/>
      <c r="AU1064" s="233"/>
      <c r="AV1064" s="233"/>
      <c r="AW1064" s="233"/>
      <c r="AX1064" s="233"/>
      <c r="AY1064" s="233"/>
      <c r="AZ1064" s="233"/>
      <c r="BA1064" s="233"/>
      <c r="BB1064" s="233"/>
      <c r="BC1064" s="233"/>
      <c r="BD1064" s="233"/>
      <c r="BE1064" s="233"/>
      <c r="BF1064" s="233"/>
      <c r="BG1064" s="256"/>
      <c r="BH1064" s="256"/>
      <c r="BI1064" s="256"/>
      <c r="BJ1064" s="256"/>
      <c r="BK1064" s="256"/>
      <c r="BL1064" s="256"/>
      <c r="BM1064" s="256"/>
      <c r="BN1064" s="256"/>
      <c r="BO1064" s="256"/>
      <c r="BP1064" s="256"/>
      <c r="BQ1064" s="233"/>
    </row>
    <row r="1065" spans="4:69" s="223" customFormat="1">
      <c r="D1065" s="281"/>
      <c r="E1065" s="282"/>
      <c r="F1065" s="282"/>
      <c r="G1065" s="282"/>
      <c r="H1065" s="282"/>
      <c r="I1065" s="282"/>
      <c r="J1065" s="282"/>
      <c r="K1065" s="282"/>
      <c r="L1065" s="282"/>
      <c r="M1065" s="282"/>
      <c r="N1065" s="282"/>
      <c r="O1065" s="233"/>
      <c r="P1065" s="270"/>
      <c r="Q1065" s="270"/>
      <c r="R1065" s="270"/>
      <c r="S1065" s="270"/>
      <c r="T1065" s="270"/>
      <c r="U1065" s="270"/>
      <c r="V1065" s="270"/>
      <c r="W1065" s="270"/>
      <c r="X1065" s="270"/>
      <c r="Y1065" s="270"/>
      <c r="Z1065" s="270"/>
      <c r="AA1065" s="270"/>
      <c r="AB1065" s="270"/>
      <c r="AC1065" s="270"/>
      <c r="AF1065" s="228"/>
      <c r="AG1065" s="228"/>
      <c r="AH1065" s="228"/>
      <c r="AI1065" s="228"/>
      <c r="AJ1065" s="228"/>
      <c r="AK1065" s="228"/>
      <c r="AL1065" s="228"/>
      <c r="AM1065" s="228"/>
      <c r="AN1065" s="228"/>
      <c r="AO1065" s="233"/>
      <c r="AP1065" s="227"/>
      <c r="AQ1065" s="227"/>
      <c r="AR1065" s="227"/>
      <c r="AS1065" s="233"/>
      <c r="AT1065" s="233"/>
      <c r="AU1065" s="233"/>
      <c r="AV1065" s="233"/>
      <c r="AW1065" s="233"/>
      <c r="AX1065" s="233"/>
      <c r="AY1065" s="233"/>
      <c r="AZ1065" s="233"/>
      <c r="BA1065" s="233"/>
      <c r="BB1065" s="233"/>
      <c r="BC1065" s="233"/>
      <c r="BD1065" s="233"/>
      <c r="BE1065" s="233"/>
      <c r="BF1065" s="233"/>
      <c r="BG1065" s="256"/>
      <c r="BH1065" s="256"/>
      <c r="BI1065" s="256"/>
      <c r="BJ1065" s="256"/>
      <c r="BK1065" s="256"/>
      <c r="BL1065" s="256"/>
      <c r="BM1065" s="256"/>
      <c r="BN1065" s="256"/>
      <c r="BO1065" s="256"/>
      <c r="BP1065" s="256"/>
      <c r="BQ1065" s="233"/>
    </row>
    <row r="1066" spans="4:69" s="223" customFormat="1">
      <c r="D1066" s="281"/>
      <c r="E1066" s="282"/>
      <c r="F1066" s="282"/>
      <c r="G1066" s="282"/>
      <c r="H1066" s="282"/>
      <c r="I1066" s="282"/>
      <c r="J1066" s="282"/>
      <c r="K1066" s="282"/>
      <c r="L1066" s="282"/>
      <c r="M1066" s="282"/>
      <c r="N1066" s="282"/>
      <c r="O1066" s="233"/>
      <c r="P1066" s="270"/>
      <c r="Q1066" s="270"/>
      <c r="R1066" s="270"/>
      <c r="S1066" s="270"/>
      <c r="T1066" s="270"/>
      <c r="U1066" s="270"/>
      <c r="V1066" s="270"/>
      <c r="W1066" s="270"/>
      <c r="X1066" s="270"/>
      <c r="Y1066" s="270"/>
      <c r="Z1066" s="270"/>
      <c r="AA1066" s="270"/>
      <c r="AB1066" s="270"/>
      <c r="AC1066" s="270"/>
      <c r="AF1066" s="228"/>
      <c r="AG1066" s="228"/>
      <c r="AH1066" s="228"/>
      <c r="AI1066" s="228"/>
      <c r="AJ1066" s="228"/>
      <c r="AK1066" s="228"/>
      <c r="AL1066" s="228"/>
      <c r="AM1066" s="228"/>
      <c r="AN1066" s="228"/>
      <c r="AO1066" s="233"/>
      <c r="AP1066" s="227"/>
      <c r="AQ1066" s="227"/>
      <c r="AR1066" s="227"/>
      <c r="AS1066" s="233"/>
      <c r="AT1066" s="233"/>
      <c r="AU1066" s="233"/>
      <c r="AV1066" s="233"/>
      <c r="AW1066" s="233"/>
      <c r="AX1066" s="233"/>
      <c r="AY1066" s="233"/>
      <c r="AZ1066" s="233"/>
      <c r="BA1066" s="233"/>
      <c r="BB1066" s="233"/>
      <c r="BC1066" s="233"/>
      <c r="BD1066" s="233"/>
      <c r="BE1066" s="233"/>
      <c r="BF1066" s="233"/>
      <c r="BG1066" s="256"/>
      <c r="BH1066" s="256"/>
      <c r="BI1066" s="256"/>
      <c r="BJ1066" s="256"/>
      <c r="BK1066" s="256"/>
      <c r="BL1066" s="256"/>
      <c r="BM1066" s="256"/>
      <c r="BN1066" s="256"/>
      <c r="BO1066" s="256"/>
      <c r="BP1066" s="256"/>
      <c r="BQ1066" s="233"/>
    </row>
    <row r="1067" spans="4:69" s="223" customFormat="1">
      <c r="D1067" s="281"/>
      <c r="E1067" s="282"/>
      <c r="F1067" s="282"/>
      <c r="G1067" s="282"/>
      <c r="H1067" s="282"/>
      <c r="I1067" s="282"/>
      <c r="J1067" s="282"/>
      <c r="K1067" s="282"/>
      <c r="L1067" s="282"/>
      <c r="M1067" s="282"/>
      <c r="N1067" s="282"/>
      <c r="O1067" s="233"/>
      <c r="P1067" s="270"/>
      <c r="Q1067" s="270"/>
      <c r="R1067" s="270"/>
      <c r="S1067" s="270"/>
      <c r="T1067" s="270"/>
      <c r="U1067" s="270"/>
      <c r="V1067" s="270"/>
      <c r="W1067" s="270"/>
      <c r="X1067" s="270"/>
      <c r="Y1067" s="270"/>
      <c r="Z1067" s="270"/>
      <c r="AA1067" s="270"/>
      <c r="AB1067" s="270"/>
      <c r="AC1067" s="270"/>
      <c r="AF1067" s="228"/>
      <c r="AG1067" s="228"/>
      <c r="AH1067" s="228"/>
      <c r="AI1067" s="228"/>
      <c r="AJ1067" s="228"/>
      <c r="AK1067" s="228"/>
      <c r="AL1067" s="228"/>
      <c r="AM1067" s="228"/>
      <c r="AN1067" s="228"/>
      <c r="AO1067" s="233"/>
      <c r="AP1067" s="227"/>
      <c r="AQ1067" s="227"/>
      <c r="AR1067" s="227"/>
      <c r="AS1067" s="233"/>
      <c r="AT1067" s="233"/>
      <c r="AU1067" s="233"/>
      <c r="AV1067" s="233"/>
      <c r="AW1067" s="233"/>
      <c r="AX1067" s="233"/>
      <c r="AY1067" s="233"/>
      <c r="AZ1067" s="233"/>
      <c r="BA1067" s="233"/>
      <c r="BB1067" s="233"/>
      <c r="BC1067" s="233"/>
      <c r="BD1067" s="233"/>
      <c r="BE1067" s="233"/>
      <c r="BF1067" s="233"/>
      <c r="BG1067" s="256"/>
      <c r="BH1067" s="256"/>
      <c r="BI1067" s="256"/>
      <c r="BJ1067" s="256"/>
      <c r="BK1067" s="256"/>
      <c r="BL1067" s="256"/>
      <c r="BM1067" s="256"/>
      <c r="BN1067" s="256"/>
      <c r="BO1067" s="256"/>
      <c r="BP1067" s="256"/>
      <c r="BQ1067" s="233"/>
    </row>
    <row r="1068" spans="4:69" s="223" customFormat="1">
      <c r="D1068" s="281"/>
      <c r="E1068" s="282"/>
      <c r="F1068" s="282"/>
      <c r="G1068" s="282"/>
      <c r="H1068" s="282"/>
      <c r="I1068" s="282"/>
      <c r="J1068" s="282"/>
      <c r="K1068" s="282"/>
      <c r="L1068" s="282"/>
      <c r="M1068" s="282"/>
      <c r="N1068" s="282"/>
      <c r="O1068" s="233"/>
      <c r="P1068" s="270"/>
      <c r="Q1068" s="270"/>
      <c r="R1068" s="270"/>
      <c r="S1068" s="270"/>
      <c r="T1068" s="270"/>
      <c r="U1068" s="270"/>
      <c r="V1068" s="270"/>
      <c r="W1068" s="270"/>
      <c r="X1068" s="270"/>
      <c r="Y1068" s="270"/>
      <c r="Z1068" s="270"/>
      <c r="AA1068" s="270"/>
      <c r="AB1068" s="270"/>
      <c r="AC1068" s="270"/>
      <c r="AF1068" s="228"/>
      <c r="AG1068" s="228"/>
      <c r="AH1068" s="228"/>
      <c r="AI1068" s="228"/>
      <c r="AJ1068" s="228"/>
      <c r="AK1068" s="228"/>
      <c r="AL1068" s="228"/>
      <c r="AM1068" s="228"/>
      <c r="AN1068" s="228"/>
      <c r="AO1068" s="233"/>
      <c r="AP1068" s="227"/>
      <c r="AQ1068" s="227"/>
      <c r="AR1068" s="227"/>
      <c r="AS1068" s="233"/>
      <c r="AT1068" s="233"/>
      <c r="AU1068" s="233"/>
      <c r="AV1068" s="233"/>
      <c r="AW1068" s="233"/>
      <c r="AX1068" s="233"/>
      <c r="AY1068" s="233"/>
      <c r="AZ1068" s="233"/>
      <c r="BA1068" s="233"/>
      <c r="BB1068" s="233"/>
      <c r="BC1068" s="233"/>
      <c r="BD1068" s="233"/>
      <c r="BE1068" s="233"/>
      <c r="BF1068" s="233"/>
      <c r="BG1068" s="256"/>
      <c r="BH1068" s="256"/>
      <c r="BI1068" s="256"/>
      <c r="BJ1068" s="256"/>
      <c r="BK1068" s="256"/>
      <c r="BL1068" s="256"/>
      <c r="BM1068" s="256"/>
      <c r="BN1068" s="256"/>
      <c r="BO1068" s="256"/>
      <c r="BP1068" s="256"/>
      <c r="BQ1068" s="233"/>
    </row>
    <row r="1069" spans="4:69" s="223" customFormat="1">
      <c r="D1069" s="281"/>
      <c r="E1069" s="282"/>
      <c r="F1069" s="282"/>
      <c r="G1069" s="282"/>
      <c r="H1069" s="282"/>
      <c r="I1069" s="282"/>
      <c r="J1069" s="282"/>
      <c r="K1069" s="282"/>
      <c r="L1069" s="282"/>
      <c r="M1069" s="282"/>
      <c r="N1069" s="282"/>
      <c r="O1069" s="233"/>
      <c r="P1069" s="270"/>
      <c r="Q1069" s="270"/>
      <c r="R1069" s="270"/>
      <c r="S1069" s="270"/>
      <c r="T1069" s="270"/>
      <c r="U1069" s="270"/>
      <c r="V1069" s="270"/>
      <c r="W1069" s="270"/>
      <c r="X1069" s="270"/>
      <c r="Y1069" s="270"/>
      <c r="Z1069" s="270"/>
      <c r="AA1069" s="270"/>
      <c r="AB1069" s="270"/>
      <c r="AC1069" s="270"/>
      <c r="AF1069" s="228"/>
      <c r="AG1069" s="228"/>
      <c r="AH1069" s="228"/>
      <c r="AI1069" s="228"/>
      <c r="AJ1069" s="228"/>
      <c r="AK1069" s="228"/>
      <c r="AL1069" s="228"/>
      <c r="AM1069" s="228"/>
      <c r="AN1069" s="228"/>
      <c r="AO1069" s="233"/>
      <c r="AP1069" s="227"/>
      <c r="AQ1069" s="227"/>
      <c r="AR1069" s="227"/>
      <c r="AS1069" s="233"/>
      <c r="AT1069" s="233"/>
      <c r="AU1069" s="233"/>
      <c r="AV1069" s="233"/>
      <c r="AW1069" s="233"/>
      <c r="AX1069" s="233"/>
      <c r="AY1069" s="233"/>
      <c r="AZ1069" s="233"/>
      <c r="BA1069" s="233"/>
      <c r="BB1069" s="233"/>
      <c r="BC1069" s="233"/>
      <c r="BD1069" s="233"/>
      <c r="BE1069" s="233"/>
      <c r="BF1069" s="233"/>
      <c r="BG1069" s="256"/>
      <c r="BH1069" s="256"/>
      <c r="BI1069" s="256"/>
      <c r="BJ1069" s="256"/>
      <c r="BK1069" s="256"/>
      <c r="BL1069" s="256"/>
      <c r="BM1069" s="256"/>
      <c r="BN1069" s="256"/>
      <c r="BO1069" s="256"/>
      <c r="BP1069" s="256"/>
      <c r="BQ1069" s="233"/>
    </row>
    <row r="1070" spans="4:69" s="223" customFormat="1">
      <c r="D1070" s="281"/>
      <c r="E1070" s="282"/>
      <c r="F1070" s="282"/>
      <c r="G1070" s="282"/>
      <c r="H1070" s="282"/>
      <c r="I1070" s="282"/>
      <c r="J1070" s="282"/>
      <c r="K1070" s="282"/>
      <c r="L1070" s="282"/>
      <c r="M1070" s="282"/>
      <c r="N1070" s="282"/>
      <c r="O1070" s="233"/>
      <c r="P1070" s="270"/>
      <c r="Q1070" s="270"/>
      <c r="R1070" s="270"/>
      <c r="S1070" s="270"/>
      <c r="T1070" s="270"/>
      <c r="U1070" s="270"/>
      <c r="V1070" s="270"/>
      <c r="W1070" s="270"/>
      <c r="X1070" s="270"/>
      <c r="Y1070" s="270"/>
      <c r="Z1070" s="270"/>
      <c r="AA1070" s="270"/>
      <c r="AB1070" s="270"/>
      <c r="AC1070" s="270"/>
      <c r="AF1070" s="228"/>
      <c r="AG1070" s="228"/>
      <c r="AH1070" s="228"/>
      <c r="AI1070" s="228"/>
      <c r="AJ1070" s="228"/>
      <c r="AK1070" s="228"/>
      <c r="AL1070" s="228"/>
      <c r="AM1070" s="228"/>
      <c r="AN1070" s="228"/>
      <c r="AO1070" s="233"/>
      <c r="AP1070" s="227"/>
      <c r="AQ1070" s="227"/>
      <c r="AR1070" s="227"/>
      <c r="AS1070" s="233"/>
      <c r="AT1070" s="233"/>
      <c r="AU1070" s="233"/>
      <c r="AV1070" s="233"/>
      <c r="AW1070" s="233"/>
      <c r="AX1070" s="233"/>
      <c r="AY1070" s="233"/>
      <c r="AZ1070" s="233"/>
      <c r="BA1070" s="233"/>
      <c r="BB1070" s="233"/>
      <c r="BC1070" s="233"/>
      <c r="BD1070" s="233"/>
      <c r="BE1070" s="233"/>
      <c r="BF1070" s="233"/>
      <c r="BG1070" s="256"/>
      <c r="BH1070" s="256"/>
      <c r="BI1070" s="256"/>
      <c r="BJ1070" s="256"/>
      <c r="BK1070" s="256"/>
      <c r="BL1070" s="256"/>
      <c r="BM1070" s="256"/>
      <c r="BN1070" s="256"/>
      <c r="BO1070" s="256"/>
      <c r="BP1070" s="256"/>
      <c r="BQ1070" s="233"/>
    </row>
    <row r="1071" spans="4:69" s="223" customFormat="1">
      <c r="D1071" s="281"/>
      <c r="E1071" s="282"/>
      <c r="F1071" s="282"/>
      <c r="G1071" s="282"/>
      <c r="H1071" s="282"/>
      <c r="I1071" s="282"/>
      <c r="J1071" s="282"/>
      <c r="K1071" s="282"/>
      <c r="L1071" s="282"/>
      <c r="M1071" s="282"/>
      <c r="N1071" s="282"/>
      <c r="O1071" s="233"/>
      <c r="P1071" s="270"/>
      <c r="Q1071" s="270"/>
      <c r="R1071" s="270"/>
      <c r="S1071" s="270"/>
      <c r="T1071" s="270"/>
      <c r="U1071" s="270"/>
      <c r="V1071" s="270"/>
      <c r="W1071" s="270"/>
      <c r="X1071" s="270"/>
      <c r="Y1071" s="270"/>
      <c r="Z1071" s="270"/>
      <c r="AA1071" s="270"/>
      <c r="AB1071" s="270"/>
      <c r="AC1071" s="270"/>
      <c r="AF1071" s="228"/>
      <c r="AG1071" s="228"/>
      <c r="AH1071" s="228"/>
      <c r="AI1071" s="228"/>
      <c r="AJ1071" s="228"/>
      <c r="AK1071" s="228"/>
      <c r="AL1071" s="228"/>
      <c r="AM1071" s="228"/>
      <c r="AN1071" s="228"/>
      <c r="AO1071" s="233"/>
      <c r="AP1071" s="227"/>
      <c r="AQ1071" s="227"/>
      <c r="AR1071" s="227"/>
      <c r="AS1071" s="233"/>
      <c r="AT1071" s="233"/>
      <c r="AU1071" s="233"/>
      <c r="AV1071" s="233"/>
      <c r="AW1071" s="233"/>
      <c r="AX1071" s="233"/>
      <c r="AY1071" s="233"/>
      <c r="AZ1071" s="233"/>
      <c r="BA1071" s="233"/>
      <c r="BB1071" s="233"/>
      <c r="BC1071" s="233"/>
      <c r="BD1071" s="233"/>
      <c r="BE1071" s="233"/>
      <c r="BF1071" s="233"/>
      <c r="BG1071" s="256"/>
      <c r="BH1071" s="256"/>
      <c r="BI1071" s="256"/>
      <c r="BJ1071" s="256"/>
      <c r="BK1071" s="256"/>
      <c r="BL1071" s="256"/>
      <c r="BM1071" s="256"/>
      <c r="BN1071" s="256"/>
      <c r="BO1071" s="256"/>
      <c r="BP1071" s="256"/>
      <c r="BQ1071" s="233"/>
    </row>
    <row r="1072" spans="4:69" s="223" customFormat="1">
      <c r="D1072" s="233"/>
      <c r="E1072" s="233"/>
      <c r="F1072" s="233"/>
      <c r="G1072" s="233"/>
      <c r="H1072" s="233"/>
      <c r="I1072" s="233"/>
      <c r="J1072" s="233"/>
      <c r="K1072" s="233"/>
      <c r="L1072" s="233"/>
      <c r="M1072" s="233"/>
      <c r="N1072" s="233"/>
      <c r="O1072" s="233"/>
      <c r="P1072" s="270"/>
      <c r="Q1072" s="270"/>
      <c r="R1072" s="270"/>
      <c r="S1072" s="270"/>
      <c r="T1072" s="270"/>
      <c r="U1072" s="270"/>
      <c r="V1072" s="270"/>
      <c r="W1072" s="270"/>
      <c r="X1072" s="270"/>
      <c r="Y1072" s="270"/>
      <c r="Z1072" s="270"/>
      <c r="AA1072" s="270"/>
      <c r="AB1072" s="270"/>
      <c r="AC1072" s="270"/>
      <c r="AF1072" s="228"/>
      <c r="AG1072" s="228"/>
      <c r="AH1072" s="228"/>
      <c r="AI1072" s="228"/>
      <c r="AJ1072" s="228"/>
      <c r="AK1072" s="228"/>
      <c r="AL1072" s="228"/>
      <c r="AM1072" s="228"/>
      <c r="AN1072" s="228"/>
      <c r="AO1072" s="233"/>
      <c r="AP1072" s="227"/>
      <c r="AQ1072" s="227"/>
      <c r="AR1072" s="227"/>
      <c r="AS1072" s="233"/>
      <c r="AT1072" s="233"/>
      <c r="AU1072" s="233"/>
      <c r="AV1072" s="233"/>
      <c r="AW1072" s="233"/>
      <c r="AX1072" s="233"/>
      <c r="AY1072" s="233"/>
      <c r="AZ1072" s="233"/>
      <c r="BA1072" s="233"/>
      <c r="BB1072" s="233"/>
      <c r="BC1072" s="233"/>
      <c r="BD1072" s="233"/>
      <c r="BE1072" s="233"/>
      <c r="BF1072" s="233"/>
      <c r="BG1072" s="256"/>
      <c r="BH1072" s="256"/>
      <c r="BI1072" s="256"/>
      <c r="BJ1072" s="256"/>
      <c r="BK1072" s="256"/>
      <c r="BL1072" s="256"/>
      <c r="BM1072" s="256"/>
      <c r="BN1072" s="256"/>
      <c r="BO1072" s="256"/>
      <c r="BP1072" s="256"/>
      <c r="BQ1072" s="233"/>
    </row>
    <row r="1073" spans="4:69" s="223" customFormat="1">
      <c r="D1073" s="231"/>
      <c r="E1073" s="231"/>
      <c r="F1073" s="231"/>
      <c r="G1073" s="231"/>
      <c r="H1073" s="231"/>
      <c r="I1073" s="231"/>
      <c r="J1073" s="231"/>
      <c r="K1073" s="231"/>
      <c r="L1073" s="232"/>
      <c r="M1073" s="233"/>
      <c r="N1073" s="233"/>
      <c r="O1073" s="233"/>
      <c r="P1073" s="270"/>
      <c r="Q1073" s="270"/>
      <c r="R1073" s="270"/>
      <c r="S1073" s="270"/>
      <c r="T1073" s="270"/>
      <c r="U1073" s="270"/>
      <c r="V1073" s="270"/>
      <c r="W1073" s="270"/>
      <c r="X1073" s="270"/>
      <c r="Y1073" s="270"/>
      <c r="Z1073" s="270"/>
      <c r="AA1073" s="270"/>
      <c r="AB1073" s="270"/>
      <c r="AC1073" s="270"/>
      <c r="AF1073" s="228"/>
      <c r="AG1073" s="228"/>
      <c r="AH1073" s="228"/>
      <c r="AI1073" s="228"/>
      <c r="AJ1073" s="228"/>
      <c r="AK1073" s="228"/>
      <c r="AL1073" s="228"/>
      <c r="AM1073" s="228"/>
      <c r="AN1073" s="228"/>
      <c r="AO1073" s="233"/>
      <c r="AP1073" s="227"/>
      <c r="AQ1073" s="227"/>
      <c r="AR1073" s="227"/>
      <c r="AS1073" s="233"/>
      <c r="AT1073" s="233"/>
      <c r="AU1073" s="233"/>
      <c r="AV1073" s="233"/>
      <c r="AW1073" s="233"/>
      <c r="AX1073" s="233"/>
      <c r="AY1073" s="233"/>
      <c r="AZ1073" s="233"/>
      <c r="BA1073" s="233"/>
      <c r="BB1073" s="233"/>
      <c r="BC1073" s="233"/>
      <c r="BD1073" s="233"/>
      <c r="BE1073" s="233"/>
      <c r="BF1073" s="233"/>
      <c r="BG1073" s="256"/>
      <c r="BH1073" s="256"/>
      <c r="BI1073" s="256"/>
      <c r="BJ1073" s="256"/>
      <c r="BK1073" s="256"/>
      <c r="BL1073" s="256"/>
      <c r="BM1073" s="256"/>
      <c r="BN1073" s="256"/>
      <c r="BO1073" s="256"/>
      <c r="BP1073" s="256"/>
      <c r="BQ1073" s="233"/>
    </row>
    <row r="1074" spans="4:69" s="223" customFormat="1">
      <c r="D1074" s="246"/>
      <c r="E1074" s="235"/>
      <c r="F1074" s="235"/>
      <c r="G1074" s="235"/>
      <c r="H1074" s="235"/>
      <c r="I1074" s="235"/>
      <c r="J1074" s="235"/>
      <c r="K1074" s="235"/>
      <c r="L1074" s="235"/>
      <c r="M1074" s="233"/>
      <c r="N1074" s="233"/>
      <c r="O1074" s="233"/>
      <c r="P1074" s="270"/>
      <c r="Q1074" s="270"/>
      <c r="R1074" s="270"/>
      <c r="S1074" s="270"/>
      <c r="T1074" s="270"/>
      <c r="U1074" s="270"/>
      <c r="V1074" s="270"/>
      <c r="W1074" s="270"/>
      <c r="X1074" s="270"/>
      <c r="Y1074" s="270"/>
      <c r="Z1074" s="270"/>
      <c r="AA1074" s="270"/>
      <c r="AB1074" s="270"/>
      <c r="AC1074" s="270"/>
      <c r="AF1074" s="228"/>
      <c r="AG1074" s="228"/>
      <c r="AH1074" s="228"/>
      <c r="AI1074" s="228"/>
      <c r="AJ1074" s="228"/>
      <c r="AK1074" s="228"/>
      <c r="AL1074" s="228"/>
      <c r="AM1074" s="228"/>
      <c r="AN1074" s="228"/>
      <c r="AO1074" s="233"/>
      <c r="AP1074" s="227"/>
      <c r="AQ1074" s="227"/>
      <c r="AR1074" s="227"/>
      <c r="AS1074" s="233"/>
      <c r="AT1074" s="233"/>
      <c r="AU1074" s="233"/>
      <c r="AV1074" s="233"/>
      <c r="AW1074" s="233"/>
      <c r="AX1074" s="233"/>
      <c r="AY1074" s="233"/>
      <c r="AZ1074" s="233"/>
      <c r="BA1074" s="233"/>
      <c r="BB1074" s="233"/>
      <c r="BC1074" s="233"/>
      <c r="BD1074" s="233"/>
      <c r="BE1074" s="233"/>
      <c r="BF1074" s="233"/>
      <c r="BG1074" s="256"/>
      <c r="BH1074" s="256"/>
      <c r="BI1074" s="256"/>
      <c r="BJ1074" s="256"/>
      <c r="BK1074" s="256"/>
      <c r="BL1074" s="256"/>
      <c r="BM1074" s="256"/>
      <c r="BN1074" s="256"/>
      <c r="BO1074" s="256"/>
      <c r="BP1074" s="256"/>
      <c r="BQ1074" s="233"/>
    </row>
    <row r="1075" spans="4:69" s="223" customFormat="1">
      <c r="D1075" s="247"/>
      <c r="E1075" s="235"/>
      <c r="F1075" s="235"/>
      <c r="G1075" s="235"/>
      <c r="H1075" s="235"/>
      <c r="I1075" s="235"/>
      <c r="J1075" s="235"/>
      <c r="K1075" s="235"/>
      <c r="L1075" s="235"/>
      <c r="M1075" s="235"/>
      <c r="N1075" s="235"/>
      <c r="O1075" s="233"/>
      <c r="P1075" s="270"/>
      <c r="Q1075" s="270"/>
      <c r="R1075" s="270"/>
      <c r="S1075" s="270"/>
      <c r="T1075" s="270"/>
      <c r="U1075" s="270"/>
      <c r="V1075" s="270"/>
      <c r="W1075" s="270"/>
      <c r="X1075" s="270"/>
      <c r="Y1075" s="270"/>
      <c r="Z1075" s="270"/>
      <c r="AA1075" s="270"/>
      <c r="AB1075" s="270"/>
      <c r="AC1075" s="270"/>
      <c r="AF1075" s="228"/>
      <c r="AG1075" s="228"/>
      <c r="AH1075" s="228"/>
      <c r="AI1075" s="228"/>
      <c r="AJ1075" s="228"/>
      <c r="AK1075" s="228"/>
      <c r="AL1075" s="228"/>
      <c r="AM1075" s="228"/>
      <c r="AN1075" s="228"/>
      <c r="AO1075" s="233"/>
      <c r="AP1075" s="227"/>
      <c r="AQ1075" s="227"/>
      <c r="AR1075" s="227"/>
      <c r="AS1075" s="233"/>
      <c r="AT1075" s="233"/>
      <c r="AU1075" s="233"/>
      <c r="AV1075" s="233"/>
      <c r="AW1075" s="233"/>
      <c r="AX1075" s="233"/>
      <c r="AY1075" s="233"/>
      <c r="AZ1075" s="233"/>
      <c r="BA1075" s="233"/>
      <c r="BB1075" s="233"/>
      <c r="BC1075" s="233"/>
      <c r="BD1075" s="233"/>
      <c r="BE1075" s="233"/>
      <c r="BF1075" s="233"/>
      <c r="BG1075" s="256"/>
      <c r="BH1075" s="256"/>
      <c r="BI1075" s="256"/>
      <c r="BJ1075" s="256"/>
      <c r="BK1075" s="256"/>
      <c r="BL1075" s="256"/>
      <c r="BM1075" s="256"/>
      <c r="BN1075" s="256"/>
      <c r="BO1075" s="256"/>
      <c r="BP1075" s="256"/>
      <c r="BQ1075" s="233"/>
    </row>
    <row r="1076" spans="4:69">
      <c r="D1076" s="242"/>
      <c r="E1076" s="241"/>
      <c r="F1076" s="241"/>
      <c r="G1076" s="241"/>
      <c r="H1076" s="241"/>
      <c r="I1076" s="241"/>
      <c r="J1076" s="241"/>
      <c r="K1076" s="241"/>
      <c r="L1076" s="241"/>
      <c r="M1076" s="241"/>
      <c r="N1076" s="241"/>
    </row>
    <row r="1077" spans="4:69">
      <c r="D1077" s="242"/>
      <c r="E1077" s="241"/>
      <c r="F1077" s="241"/>
      <c r="G1077" s="241"/>
      <c r="H1077" s="241"/>
      <c r="I1077" s="241"/>
      <c r="J1077" s="243"/>
      <c r="K1077" s="241"/>
      <c r="L1077" s="241"/>
      <c r="M1077" s="212"/>
      <c r="N1077" s="244"/>
    </row>
    <row r="1078" spans="4:69">
      <c r="D1078" s="238"/>
      <c r="E1078" s="239"/>
      <c r="F1078" s="239"/>
      <c r="G1078" s="239"/>
      <c r="H1078" s="239"/>
      <c r="I1078" s="239"/>
      <c r="J1078" s="239"/>
      <c r="K1078" s="239"/>
      <c r="L1078" s="239"/>
      <c r="M1078" s="239"/>
      <c r="N1078" s="239"/>
    </row>
    <row r="1079" spans="4:69">
      <c r="D1079" s="234"/>
      <c r="E1079" s="241"/>
      <c r="F1079" s="241"/>
      <c r="G1079" s="241"/>
      <c r="H1079" s="241"/>
      <c r="I1079" s="241"/>
      <c r="J1079" s="241"/>
      <c r="K1079" s="241"/>
      <c r="L1079" s="241"/>
      <c r="M1079" s="212"/>
      <c r="N1079" s="212"/>
    </row>
    <row r="1080" spans="4:69">
      <c r="D1080" s="212"/>
      <c r="E1080" s="212"/>
      <c r="F1080" s="212"/>
      <c r="G1080" s="212"/>
      <c r="H1080" s="212"/>
      <c r="I1080" s="212"/>
      <c r="J1080" s="212"/>
      <c r="K1080" s="212"/>
      <c r="L1080" s="212"/>
      <c r="M1080" s="212"/>
      <c r="N1080" s="212"/>
    </row>
  </sheetData>
  <mergeCells count="21">
    <mergeCell ref="AF2:AN2"/>
    <mergeCell ref="AP2:AR2"/>
    <mergeCell ref="BH2:BI2"/>
    <mergeCell ref="BJ2:CG2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AT2:BE2"/>
    <mergeCell ref="AT16:BE16"/>
    <mergeCell ref="AT31:BE31"/>
    <mergeCell ref="AT45:BE45"/>
    <mergeCell ref="AT61:BE6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223"/>
  <sheetViews>
    <sheetView zoomScale="60" zoomScaleNormal="60" zoomScaleSheetLayoutView="50" workbookViewId="0">
      <selection activeCell="BA24" sqref="BA24"/>
    </sheetView>
  </sheetViews>
  <sheetFormatPr defaultColWidth="11.42578125" defaultRowHeight="15"/>
  <cols>
    <col min="2" max="2" width="24.85546875" bestFit="1" customWidth="1"/>
    <col min="3" max="3" width="15.42578125" bestFit="1" customWidth="1"/>
    <col min="4" max="14" width="11.5703125" style="95"/>
    <col min="15" max="22" width="11.5703125" style="126"/>
    <col min="23" max="24" width="11.5703125" style="95"/>
    <col min="25" max="25" width="11.42578125" style="212"/>
    <col min="26" max="26" width="11.7109375" bestFit="1" customWidth="1"/>
    <col min="34" max="34" width="11.42578125" style="212"/>
    <col min="35" max="35" width="14" customWidth="1"/>
    <col min="36" max="36" width="18.28515625" bestFit="1" customWidth="1"/>
    <col min="37" max="37" width="17.140625" bestFit="1" customWidth="1"/>
    <col min="38" max="38" width="11.42578125" style="212"/>
    <col min="39" max="39" width="35.5703125" bestFit="1" customWidth="1"/>
    <col min="40" max="40" width="14.85546875" bestFit="1" customWidth="1"/>
    <col min="52" max="52" width="12" style="256" customWidth="1"/>
    <col min="53" max="53" width="15" style="256" bestFit="1" customWidth="1"/>
    <col min="54" max="54" width="14.5703125" style="256" bestFit="1" customWidth="1"/>
    <col min="55" max="61" width="11.42578125" style="256"/>
  </cols>
  <sheetData>
    <row r="1" spans="1:74" ht="16.5" thickBot="1">
      <c r="A1" s="107" t="s">
        <v>499</v>
      </c>
      <c r="C1" s="95"/>
      <c r="D1" s="104"/>
    </row>
    <row r="2" spans="1:74" ht="15.75" thickBot="1">
      <c r="Z2" s="581" t="s">
        <v>443</v>
      </c>
      <c r="AA2" s="582"/>
      <c r="AB2" s="582"/>
      <c r="AC2" s="582"/>
      <c r="AD2" s="582"/>
      <c r="AE2" s="582"/>
      <c r="AF2" s="582"/>
      <c r="AG2" s="583"/>
      <c r="AH2" s="213"/>
      <c r="AI2" s="578" t="s">
        <v>1680</v>
      </c>
      <c r="AJ2" s="579"/>
      <c r="AK2" s="580"/>
      <c r="AM2" s="584" t="s">
        <v>1691</v>
      </c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6"/>
      <c r="AZ2" s="515"/>
      <c r="BA2" s="578" t="s">
        <v>1680</v>
      </c>
      <c r="BB2" s="580"/>
      <c r="BC2" s="593" t="s">
        <v>1768</v>
      </c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4"/>
    </row>
    <row r="3" spans="1:74" s="135" customFormat="1">
      <c r="A3" s="40" t="s">
        <v>281</v>
      </c>
      <c r="B3" s="40" t="s">
        <v>282</v>
      </c>
      <c r="C3" s="40" t="s">
        <v>500</v>
      </c>
      <c r="D3" s="140" t="s">
        <v>285</v>
      </c>
      <c r="E3" s="140" t="s">
        <v>501</v>
      </c>
      <c r="F3" s="140" t="s">
        <v>287</v>
      </c>
      <c r="G3" s="140" t="s">
        <v>290</v>
      </c>
      <c r="H3" s="140" t="s">
        <v>291</v>
      </c>
      <c r="I3" s="140" t="s">
        <v>502</v>
      </c>
      <c r="J3" s="140" t="s">
        <v>503</v>
      </c>
      <c r="K3" s="140" t="s">
        <v>504</v>
      </c>
      <c r="L3" s="140" t="s">
        <v>505</v>
      </c>
      <c r="M3" s="140" t="s">
        <v>451</v>
      </c>
      <c r="N3" s="140"/>
      <c r="O3" s="128" t="s">
        <v>293</v>
      </c>
      <c r="P3" s="128" t="s">
        <v>452</v>
      </c>
      <c r="Q3" s="128" t="s">
        <v>454</v>
      </c>
      <c r="R3" s="128" t="s">
        <v>298</v>
      </c>
      <c r="S3" s="128" t="s">
        <v>299</v>
      </c>
      <c r="T3" s="128" t="s">
        <v>506</v>
      </c>
      <c r="U3" s="128" t="s">
        <v>456</v>
      </c>
      <c r="V3" s="128" t="s">
        <v>507</v>
      </c>
      <c r="W3" s="35" t="s">
        <v>300</v>
      </c>
      <c r="X3" s="140" t="s">
        <v>508</v>
      </c>
      <c r="Y3" s="214"/>
      <c r="Z3" s="128" t="s">
        <v>293</v>
      </c>
      <c r="AA3" s="128" t="s">
        <v>452</v>
      </c>
      <c r="AB3" s="128" t="s">
        <v>459</v>
      </c>
      <c r="AC3" s="128" t="s">
        <v>298</v>
      </c>
      <c r="AD3" s="128" t="s">
        <v>299</v>
      </c>
      <c r="AE3" s="128" t="s">
        <v>506</v>
      </c>
      <c r="AF3" s="128" t="s">
        <v>456</v>
      </c>
      <c r="AG3" s="128" t="s">
        <v>507</v>
      </c>
      <c r="AH3" s="214"/>
      <c r="AI3" s="157" t="s">
        <v>1675</v>
      </c>
      <c r="AJ3" s="215" t="s">
        <v>1676</v>
      </c>
      <c r="AK3" s="215" t="s">
        <v>1677</v>
      </c>
      <c r="AL3" s="218"/>
      <c r="AM3" s="382" t="s">
        <v>1675</v>
      </c>
      <c r="AN3" s="431" t="s">
        <v>1682</v>
      </c>
      <c r="AO3" s="218" t="s">
        <v>285</v>
      </c>
      <c r="AP3" s="218" t="s">
        <v>501</v>
      </c>
      <c r="AQ3" s="218" t="s">
        <v>287</v>
      </c>
      <c r="AR3" s="218" t="s">
        <v>290</v>
      </c>
      <c r="AS3" s="218" t="s">
        <v>291</v>
      </c>
      <c r="AT3" s="218" t="s">
        <v>502</v>
      </c>
      <c r="AU3" s="218" t="s">
        <v>503</v>
      </c>
      <c r="AV3" s="218" t="s">
        <v>504</v>
      </c>
      <c r="AW3" s="218" t="s">
        <v>505</v>
      </c>
      <c r="AX3" s="444" t="s">
        <v>451</v>
      </c>
      <c r="AZ3" s="387" t="s">
        <v>1675</v>
      </c>
      <c r="BA3" s="507" t="s">
        <v>1676</v>
      </c>
      <c r="BB3" s="508" t="s">
        <v>1677</v>
      </c>
      <c r="BC3" s="595" t="s">
        <v>293</v>
      </c>
      <c r="BD3" s="596"/>
      <c r="BE3" s="590" t="s">
        <v>458</v>
      </c>
      <c r="BF3" s="591"/>
      <c r="BG3" s="590" t="s">
        <v>299</v>
      </c>
      <c r="BH3" s="591"/>
      <c r="BI3" s="590" t="s">
        <v>298</v>
      </c>
      <c r="BJ3" s="592"/>
      <c r="BK3" s="590" t="s">
        <v>456</v>
      </c>
      <c r="BL3" s="591"/>
      <c r="BM3" s="590" t="s">
        <v>459</v>
      </c>
      <c r="BN3" s="591"/>
      <c r="BO3" s="590" t="s">
        <v>456</v>
      </c>
      <c r="BP3" s="591"/>
      <c r="BQ3" s="590" t="s">
        <v>507</v>
      </c>
      <c r="BR3" s="591"/>
      <c r="BS3" s="590" t="s">
        <v>1769</v>
      </c>
      <c r="BT3" s="591"/>
      <c r="BU3" s="590" t="s">
        <v>506</v>
      </c>
      <c r="BV3" s="591"/>
    </row>
    <row r="4" spans="1:74" s="135" customFormat="1" ht="13.5" thickBot="1">
      <c r="A4" s="41" t="s">
        <v>9</v>
      </c>
      <c r="B4" s="151"/>
      <c r="C4" s="151"/>
      <c r="D4" s="27" t="s">
        <v>303</v>
      </c>
      <c r="E4" s="27" t="s">
        <v>303</v>
      </c>
      <c r="F4" s="27" t="s">
        <v>303</v>
      </c>
      <c r="G4" s="27" t="s">
        <v>303</v>
      </c>
      <c r="H4" s="27" t="s">
        <v>303</v>
      </c>
      <c r="I4" s="27" t="s">
        <v>303</v>
      </c>
      <c r="J4" s="27" t="s">
        <v>303</v>
      </c>
      <c r="K4" s="27" t="s">
        <v>303</v>
      </c>
      <c r="L4" s="27" t="s">
        <v>303</v>
      </c>
      <c r="M4" s="27" t="s">
        <v>303</v>
      </c>
      <c r="N4" s="23"/>
      <c r="O4" s="150"/>
      <c r="P4" s="150"/>
      <c r="Q4" s="150"/>
      <c r="R4" s="150"/>
      <c r="S4" s="150"/>
      <c r="T4" s="150"/>
      <c r="U4" s="150"/>
      <c r="V4" s="150"/>
      <c r="W4" s="144"/>
      <c r="X4" s="28" t="s">
        <v>304</v>
      </c>
      <c r="Y4" s="214"/>
      <c r="Z4" s="27" t="s">
        <v>460</v>
      </c>
      <c r="AA4" s="27" t="s">
        <v>460</v>
      </c>
      <c r="AB4" s="27" t="s">
        <v>460</v>
      </c>
      <c r="AC4" s="27" t="s">
        <v>460</v>
      </c>
      <c r="AD4" s="27" t="s">
        <v>460</v>
      </c>
      <c r="AE4" s="27" t="s">
        <v>460</v>
      </c>
      <c r="AF4" s="27" t="s">
        <v>460</v>
      </c>
      <c r="AG4" s="27" t="s">
        <v>460</v>
      </c>
      <c r="AH4" s="216"/>
      <c r="AI4" s="273" t="s">
        <v>429</v>
      </c>
      <c r="AJ4" s="155" t="s">
        <v>1678</v>
      </c>
      <c r="AK4" s="155" t="s">
        <v>1679</v>
      </c>
      <c r="AL4" s="218"/>
      <c r="AM4" s="413" t="s">
        <v>429</v>
      </c>
      <c r="AN4" s="398"/>
      <c r="AO4" s="27" t="s">
        <v>303</v>
      </c>
      <c r="AP4" s="27" t="s">
        <v>303</v>
      </c>
      <c r="AQ4" s="27" t="s">
        <v>303</v>
      </c>
      <c r="AR4" s="27" t="s">
        <v>303</v>
      </c>
      <c r="AS4" s="27" t="s">
        <v>303</v>
      </c>
      <c r="AT4" s="27" t="s">
        <v>303</v>
      </c>
      <c r="AU4" s="27" t="s">
        <v>303</v>
      </c>
      <c r="AV4" s="27" t="s">
        <v>303</v>
      </c>
      <c r="AW4" s="27" t="s">
        <v>303</v>
      </c>
      <c r="AX4" s="364" t="s">
        <v>303</v>
      </c>
      <c r="AZ4" s="393" t="s">
        <v>429</v>
      </c>
      <c r="BA4" s="509" t="s">
        <v>1678</v>
      </c>
      <c r="BB4" s="510" t="s">
        <v>1679</v>
      </c>
      <c r="BC4" s="533" t="s">
        <v>1766</v>
      </c>
      <c r="BD4" s="534" t="s">
        <v>1767</v>
      </c>
      <c r="BE4" s="533" t="s">
        <v>1766</v>
      </c>
      <c r="BF4" s="534" t="s">
        <v>1767</v>
      </c>
      <c r="BG4" s="533" t="s">
        <v>1766</v>
      </c>
      <c r="BH4" s="534" t="s">
        <v>1767</v>
      </c>
      <c r="BI4" s="533" t="s">
        <v>1766</v>
      </c>
      <c r="BJ4" s="535" t="s">
        <v>1767</v>
      </c>
      <c r="BK4" s="533" t="s">
        <v>1766</v>
      </c>
      <c r="BL4" s="534" t="s">
        <v>1767</v>
      </c>
      <c r="BM4" s="533" t="s">
        <v>1766</v>
      </c>
      <c r="BN4" s="534" t="s">
        <v>1767</v>
      </c>
      <c r="BO4" s="533" t="s">
        <v>1766</v>
      </c>
      <c r="BP4" s="534" t="s">
        <v>1767</v>
      </c>
      <c r="BQ4" s="533" t="s">
        <v>1766</v>
      </c>
      <c r="BR4" s="534" t="s">
        <v>1767</v>
      </c>
      <c r="BS4" s="533" t="s">
        <v>1766</v>
      </c>
      <c r="BT4" s="534" t="s">
        <v>1767</v>
      </c>
      <c r="BU4" s="533" t="s">
        <v>1766</v>
      </c>
      <c r="BV4" s="534" t="s">
        <v>1767</v>
      </c>
    </row>
    <row r="5" spans="1:74" s="135" customFormat="1" ht="12.75">
      <c r="A5" s="45">
        <v>2670.0804681784898</v>
      </c>
      <c r="B5" s="45" t="s">
        <v>364</v>
      </c>
      <c r="C5" s="135" t="s">
        <v>509</v>
      </c>
      <c r="D5" s="154">
        <v>50.28</v>
      </c>
      <c r="E5" s="154">
        <v>30.82</v>
      </c>
      <c r="F5" s="154">
        <v>0.57909999999999995</v>
      </c>
      <c r="G5" s="154">
        <v>0.2591</v>
      </c>
      <c r="H5" s="154">
        <v>14.71</v>
      </c>
      <c r="I5" s="154">
        <v>3.16</v>
      </c>
      <c r="J5" s="154">
        <v>7.2800000000000004E-2</v>
      </c>
      <c r="K5" s="154">
        <v>6.8199999999999997E-2</v>
      </c>
      <c r="L5" s="154">
        <v>2.7000000000000001E-3</v>
      </c>
      <c r="M5" s="154">
        <v>99.951899999999995</v>
      </c>
      <c r="N5" s="154"/>
      <c r="O5" s="186">
        <v>2.2976223385616525</v>
      </c>
      <c r="P5" s="186">
        <v>1.6598610464036243</v>
      </c>
      <c r="Q5" s="186">
        <v>2.2130587074244524E-2</v>
      </c>
      <c r="R5" s="186">
        <v>1.765059437117171E-2</v>
      </c>
      <c r="S5" s="186">
        <v>0.72020096039599368</v>
      </c>
      <c r="T5" s="186">
        <v>1.8071228748584014E-3</v>
      </c>
      <c r="U5" s="186">
        <v>0.27997438332303298</v>
      </c>
      <c r="V5" s="186">
        <v>4.2440067127044942E-3</v>
      </c>
      <c r="W5" s="186">
        <f>SUM(O5:V5)</f>
        <v>5.0034910397172823</v>
      </c>
      <c r="X5" s="45">
        <v>71.707200918115603</v>
      </c>
      <c r="Y5" s="214"/>
      <c r="Z5" s="154">
        <v>0.13</v>
      </c>
      <c r="AA5" s="154">
        <v>0.27</v>
      </c>
      <c r="AB5" s="154">
        <v>3.7</v>
      </c>
      <c r="AC5" s="154">
        <v>2.36</v>
      </c>
      <c r="AD5" s="154">
        <v>0.52</v>
      </c>
      <c r="AE5" s="154">
        <v>35.01</v>
      </c>
      <c r="AF5" s="154">
        <v>1.52</v>
      </c>
      <c r="AG5" s="154">
        <v>8.59</v>
      </c>
      <c r="AH5" s="214"/>
      <c r="AI5" s="195" t="s">
        <v>684</v>
      </c>
      <c r="AJ5" s="102">
        <v>10</v>
      </c>
      <c r="AK5" s="102">
        <v>15</v>
      </c>
      <c r="AL5" s="214"/>
      <c r="AM5" s="445" t="s">
        <v>684</v>
      </c>
      <c r="AN5" s="442" t="s">
        <v>1690</v>
      </c>
      <c r="AO5" s="446">
        <v>44.11</v>
      </c>
      <c r="AP5" s="446">
        <v>35.97</v>
      </c>
      <c r="AQ5" s="446">
        <v>0.47889999999999999</v>
      </c>
      <c r="AR5" s="446">
        <v>4.0099999999999997E-2</v>
      </c>
      <c r="AS5" s="446">
        <v>19.7</v>
      </c>
      <c r="AT5" s="446">
        <v>0.55900000000000005</v>
      </c>
      <c r="AU5" s="446">
        <v>4.4999999999999997E-3</v>
      </c>
      <c r="AV5" s="446">
        <v>7.3499999999999996E-2</v>
      </c>
      <c r="AW5" s="446">
        <v>0</v>
      </c>
      <c r="AX5" s="447">
        <v>100.93600000000001</v>
      </c>
      <c r="AZ5" s="536" t="s">
        <v>684</v>
      </c>
      <c r="BA5" s="511">
        <v>10</v>
      </c>
      <c r="BB5" s="512">
        <v>15</v>
      </c>
      <c r="BC5" s="504">
        <v>40</v>
      </c>
      <c r="BD5" s="522">
        <v>20</v>
      </c>
      <c r="BE5" s="504">
        <v>40</v>
      </c>
      <c r="BF5" s="522">
        <v>20</v>
      </c>
      <c r="BG5" s="504">
        <v>20</v>
      </c>
      <c r="BH5" s="522">
        <v>10</v>
      </c>
      <c r="BI5" s="504">
        <v>40</v>
      </c>
      <c r="BJ5" s="491">
        <v>40</v>
      </c>
      <c r="BK5" s="504">
        <v>30</v>
      </c>
      <c r="BL5" s="522">
        <v>15</v>
      </c>
      <c r="BM5" s="504">
        <v>40</v>
      </c>
      <c r="BN5" s="522">
        <v>20</v>
      </c>
      <c r="BO5" s="504">
        <v>30</v>
      </c>
      <c r="BP5" s="522">
        <v>15</v>
      </c>
      <c r="BQ5" s="504">
        <v>40</v>
      </c>
      <c r="BR5" s="522">
        <v>20</v>
      </c>
      <c r="BS5" s="504">
        <v>40</v>
      </c>
      <c r="BT5" s="522">
        <v>40</v>
      </c>
      <c r="BU5" s="504">
        <v>40</v>
      </c>
      <c r="BV5" s="529">
        <v>40</v>
      </c>
    </row>
    <row r="6" spans="1:74" s="135" customFormat="1" ht="12.75">
      <c r="A6" s="45">
        <v>2670.0804681784898</v>
      </c>
      <c r="B6" s="45" t="s">
        <v>364</v>
      </c>
      <c r="C6" s="135" t="s">
        <v>510</v>
      </c>
      <c r="D6" s="154">
        <v>50.12</v>
      </c>
      <c r="E6" s="154">
        <v>30.75</v>
      </c>
      <c r="F6" s="154">
        <v>0.61240000000000006</v>
      </c>
      <c r="G6" s="154">
        <v>0.26340000000000002</v>
      </c>
      <c r="H6" s="154">
        <v>14.68</v>
      </c>
      <c r="I6" s="154">
        <v>3.23</v>
      </c>
      <c r="J6" s="154">
        <v>7.2700000000000001E-2</v>
      </c>
      <c r="K6" s="154">
        <v>5.4199999999999998E-2</v>
      </c>
      <c r="L6" s="154">
        <v>0</v>
      </c>
      <c r="M6" s="154">
        <v>99.782700000000006</v>
      </c>
      <c r="N6" s="154"/>
      <c r="O6" s="186">
        <v>2.2951357668740937</v>
      </c>
      <c r="P6" s="186">
        <v>1.6595798816399063</v>
      </c>
      <c r="Q6" s="186">
        <v>2.3452464901654865E-2</v>
      </c>
      <c r="R6" s="186">
        <v>1.7981322687634228E-2</v>
      </c>
      <c r="S6" s="186">
        <v>0.72024627637731153</v>
      </c>
      <c r="T6" s="186">
        <v>1.4391847148515619E-3</v>
      </c>
      <c r="U6" s="186">
        <v>0.28677921994488342</v>
      </c>
      <c r="V6" s="186">
        <v>4.2471053744627188E-3</v>
      </c>
      <c r="W6" s="186">
        <f t="shared" ref="W6:W69" si="0">SUM(O6:V6)</f>
        <v>5.0088612225147982</v>
      </c>
      <c r="X6" s="45">
        <v>71.225941259570902</v>
      </c>
      <c r="Y6" s="214"/>
      <c r="Z6" s="154">
        <v>0.13</v>
      </c>
      <c r="AA6" s="154">
        <v>0.27</v>
      </c>
      <c r="AB6" s="154">
        <v>3.58</v>
      </c>
      <c r="AC6" s="154">
        <v>2.3199999999999998</v>
      </c>
      <c r="AD6" s="154">
        <v>0.52</v>
      </c>
      <c r="AE6" s="154">
        <v>42.01</v>
      </c>
      <c r="AF6" s="154">
        <v>1.49</v>
      </c>
      <c r="AG6" s="154">
        <v>9.2200000000000006</v>
      </c>
      <c r="AH6" s="214"/>
      <c r="AI6" s="195" t="s">
        <v>684</v>
      </c>
      <c r="AJ6" s="102">
        <v>10</v>
      </c>
      <c r="AK6" s="102">
        <v>15</v>
      </c>
      <c r="AL6" s="214"/>
      <c r="AM6" s="445" t="s">
        <v>684</v>
      </c>
      <c r="AN6" s="442" t="s">
        <v>1690</v>
      </c>
      <c r="AO6" s="446">
        <v>43.94</v>
      </c>
      <c r="AP6" s="446">
        <v>35.83</v>
      </c>
      <c r="AQ6" s="446">
        <v>0.45490000000000003</v>
      </c>
      <c r="AR6" s="446">
        <v>4.5699999999999998E-2</v>
      </c>
      <c r="AS6" s="446">
        <v>19.63</v>
      </c>
      <c r="AT6" s="446">
        <v>0.5585</v>
      </c>
      <c r="AU6" s="446">
        <v>1.0800000000000001E-2</v>
      </c>
      <c r="AV6" s="446">
        <v>7.7499999999999999E-2</v>
      </c>
      <c r="AW6" s="446">
        <v>0</v>
      </c>
      <c r="AX6" s="447">
        <v>100.5474</v>
      </c>
      <c r="AZ6" s="537"/>
      <c r="BA6" s="511"/>
      <c r="BB6" s="512"/>
      <c r="BC6" s="504"/>
      <c r="BD6" s="522"/>
      <c r="BE6" s="504"/>
      <c r="BF6" s="522"/>
      <c r="BG6" s="504"/>
      <c r="BH6" s="522"/>
      <c r="BI6" s="504"/>
      <c r="BJ6" s="491"/>
      <c r="BK6" s="504"/>
      <c r="BL6" s="522"/>
      <c r="BM6" s="504"/>
      <c r="BN6" s="522"/>
      <c r="BO6" s="504"/>
      <c r="BP6" s="522"/>
      <c r="BQ6" s="504"/>
      <c r="BR6" s="522"/>
      <c r="BS6" s="504"/>
      <c r="BT6" s="522"/>
      <c r="BU6" s="504"/>
      <c r="BV6" s="529"/>
    </row>
    <row r="7" spans="1:74" s="135" customFormat="1" ht="12.75">
      <c r="A7" s="45">
        <v>2670.0804681784898</v>
      </c>
      <c r="B7" s="45" t="s">
        <v>364</v>
      </c>
      <c r="C7" s="135" t="s">
        <v>511</v>
      </c>
      <c r="D7" s="154">
        <v>50.88</v>
      </c>
      <c r="E7" s="154">
        <v>30.36</v>
      </c>
      <c r="F7" s="154">
        <v>0.62350000000000005</v>
      </c>
      <c r="G7" s="154">
        <v>0.25090000000000001</v>
      </c>
      <c r="H7" s="154">
        <v>14.23</v>
      </c>
      <c r="I7" s="154">
        <v>3.4</v>
      </c>
      <c r="J7" s="154">
        <v>0.1046</v>
      </c>
      <c r="K7" s="154">
        <v>6.0699999999999997E-2</v>
      </c>
      <c r="L7" s="154">
        <v>9.4999999999999998E-3</v>
      </c>
      <c r="M7" s="154">
        <v>99.919200000000004</v>
      </c>
      <c r="N7" s="154"/>
      <c r="O7" s="186">
        <v>2.322856583546792</v>
      </c>
      <c r="P7" s="186">
        <v>1.6335513238025872</v>
      </c>
      <c r="Q7" s="186">
        <v>2.3804975884786556E-2</v>
      </c>
      <c r="R7" s="186">
        <v>1.7075935311495635E-2</v>
      </c>
      <c r="S7" s="186">
        <v>0.69604583899889205</v>
      </c>
      <c r="T7" s="186">
        <v>1.6068817479661548E-3</v>
      </c>
      <c r="U7" s="186">
        <v>0.30095533693287113</v>
      </c>
      <c r="V7" s="186">
        <v>6.0921177011338413E-3</v>
      </c>
      <c r="W7" s="186">
        <f t="shared" si="0"/>
        <v>5.0019889939265241</v>
      </c>
      <c r="X7" s="45">
        <v>69.395994031987414</v>
      </c>
      <c r="Y7" s="214"/>
      <c r="Z7" s="154">
        <v>0.13</v>
      </c>
      <c r="AA7" s="154">
        <v>0.28000000000000003</v>
      </c>
      <c r="AB7" s="154">
        <v>3.5</v>
      </c>
      <c r="AC7" s="154">
        <v>2.42</v>
      </c>
      <c r="AD7" s="154">
        <v>0.53</v>
      </c>
      <c r="AE7" s="154">
        <v>39.75</v>
      </c>
      <c r="AF7" s="154">
        <v>1.46</v>
      </c>
      <c r="AG7" s="154">
        <v>6.63</v>
      </c>
      <c r="AH7" s="214"/>
      <c r="AI7" s="195" t="s">
        <v>684</v>
      </c>
      <c r="AJ7" s="102">
        <v>10</v>
      </c>
      <c r="AK7" s="102">
        <v>15</v>
      </c>
      <c r="AL7" s="214"/>
      <c r="AM7" s="445" t="s">
        <v>684</v>
      </c>
      <c r="AN7" s="442" t="s">
        <v>1690</v>
      </c>
      <c r="AO7" s="446">
        <v>43.94</v>
      </c>
      <c r="AP7" s="446">
        <v>35.9</v>
      </c>
      <c r="AQ7" s="446">
        <v>0.45419999999999999</v>
      </c>
      <c r="AR7" s="446">
        <v>4.9200000000000001E-2</v>
      </c>
      <c r="AS7" s="446">
        <v>19.579999999999998</v>
      </c>
      <c r="AT7" s="446">
        <v>0.55810000000000004</v>
      </c>
      <c r="AU7" s="446">
        <v>6.4000000000000003E-3</v>
      </c>
      <c r="AV7" s="446">
        <v>1.46E-2</v>
      </c>
      <c r="AW7" s="446">
        <v>0</v>
      </c>
      <c r="AX7" s="447">
        <v>100.5025</v>
      </c>
      <c r="AZ7" s="538"/>
      <c r="BA7" s="511"/>
      <c r="BB7" s="512"/>
      <c r="BC7" s="523"/>
      <c r="BD7" s="524"/>
      <c r="BE7" s="523"/>
      <c r="BF7" s="524"/>
      <c r="BG7" s="523"/>
      <c r="BH7" s="527"/>
      <c r="BI7" s="528"/>
      <c r="BJ7" s="502"/>
      <c r="BK7" s="528"/>
      <c r="BL7" s="527"/>
      <c r="BM7" s="528"/>
      <c r="BN7" s="527"/>
      <c r="BO7" s="528"/>
      <c r="BP7" s="527"/>
      <c r="BQ7" s="528"/>
      <c r="BR7" s="527"/>
      <c r="BS7" s="528"/>
      <c r="BT7" s="527"/>
      <c r="BU7" s="504"/>
      <c r="BV7" s="529"/>
    </row>
    <row r="8" spans="1:74" s="135" customFormat="1" ht="12.75">
      <c r="A8" s="45">
        <v>2670.0804681784898</v>
      </c>
      <c r="B8" s="45" t="s">
        <v>364</v>
      </c>
      <c r="C8" s="135" t="s">
        <v>512</v>
      </c>
      <c r="D8" s="154">
        <v>49.4</v>
      </c>
      <c r="E8" s="154">
        <v>31.45</v>
      </c>
      <c r="F8" s="154">
        <v>0.61990000000000001</v>
      </c>
      <c r="G8" s="154">
        <v>0.2465</v>
      </c>
      <c r="H8" s="154">
        <v>15.44</v>
      </c>
      <c r="I8" s="154">
        <v>2.81</v>
      </c>
      <c r="J8" s="154">
        <v>6.4500000000000002E-2</v>
      </c>
      <c r="K8" s="154">
        <v>6.3200000000000006E-2</v>
      </c>
      <c r="L8" s="154">
        <v>0</v>
      </c>
      <c r="M8" s="154">
        <v>100.0941</v>
      </c>
      <c r="N8" s="154"/>
      <c r="O8" s="186">
        <v>2.259722637442195</v>
      </c>
      <c r="P8" s="186">
        <v>1.6955264138024291</v>
      </c>
      <c r="Q8" s="186">
        <v>2.3714054724452351E-2</v>
      </c>
      <c r="R8" s="186">
        <v>1.6809455916583092E-2</v>
      </c>
      <c r="S8" s="186">
        <v>0.75671637297601824</v>
      </c>
      <c r="T8" s="186">
        <v>1.6763519282403739E-3</v>
      </c>
      <c r="U8" s="186">
        <v>0.24921968652666329</v>
      </c>
      <c r="V8" s="186">
        <v>3.7639964822302032E-3</v>
      </c>
      <c r="W8" s="186">
        <f t="shared" si="0"/>
        <v>5.007148969798811</v>
      </c>
      <c r="X8" s="45">
        <v>74.948523604110989</v>
      </c>
      <c r="Y8" s="214"/>
      <c r="Z8" s="154">
        <v>0.13</v>
      </c>
      <c r="AA8" s="154">
        <v>0.27</v>
      </c>
      <c r="AB8" s="154">
        <v>3.5</v>
      </c>
      <c r="AC8" s="154">
        <v>2.44</v>
      </c>
      <c r="AD8" s="154">
        <v>0.51</v>
      </c>
      <c r="AE8" s="154">
        <v>38.99</v>
      </c>
      <c r="AF8" s="154">
        <v>1.61</v>
      </c>
      <c r="AG8" s="154">
        <v>9.67</v>
      </c>
      <c r="AH8" s="214"/>
      <c r="AI8" s="195" t="s">
        <v>684</v>
      </c>
      <c r="AJ8" s="102">
        <v>10</v>
      </c>
      <c r="AK8" s="102">
        <v>15</v>
      </c>
      <c r="AL8" s="214"/>
      <c r="AM8" s="445" t="s">
        <v>684</v>
      </c>
      <c r="AN8" s="442" t="s">
        <v>1690</v>
      </c>
      <c r="AO8" s="446">
        <v>43.95</v>
      </c>
      <c r="AP8" s="446">
        <v>35.82</v>
      </c>
      <c r="AQ8" s="446">
        <v>0.45939999999999998</v>
      </c>
      <c r="AR8" s="446">
        <v>5.2499999999999998E-2</v>
      </c>
      <c r="AS8" s="446">
        <v>19.579999999999998</v>
      </c>
      <c r="AT8" s="446">
        <v>0.58350000000000002</v>
      </c>
      <c r="AU8" s="446">
        <v>1.0200000000000001E-2</v>
      </c>
      <c r="AV8" s="446">
        <v>4.4999999999999998E-2</v>
      </c>
      <c r="AW8" s="446">
        <v>0</v>
      </c>
      <c r="AX8" s="447">
        <v>100.50060000000001</v>
      </c>
      <c r="AZ8" s="539"/>
      <c r="BA8" s="511"/>
      <c r="BB8" s="512"/>
      <c r="BC8" s="504"/>
      <c r="BD8" s="522"/>
      <c r="BE8" s="504"/>
      <c r="BF8" s="522"/>
      <c r="BG8" s="504"/>
      <c r="BH8" s="522"/>
      <c r="BI8" s="504"/>
      <c r="BJ8" s="491"/>
      <c r="BK8" s="504"/>
      <c r="BL8" s="522"/>
      <c r="BM8" s="504"/>
      <c r="BN8" s="522"/>
      <c r="BO8" s="504"/>
      <c r="BP8" s="522"/>
      <c r="BQ8" s="504"/>
      <c r="BR8" s="522"/>
      <c r="BS8" s="504"/>
      <c r="BT8" s="522"/>
      <c r="BU8" s="504"/>
      <c r="BV8" s="529"/>
    </row>
    <row r="9" spans="1:74" s="135" customFormat="1" ht="13.5" thickBot="1">
      <c r="A9" s="45">
        <v>2670.0804681784898</v>
      </c>
      <c r="B9" s="45" t="s">
        <v>364</v>
      </c>
      <c r="C9" s="135" t="s">
        <v>513</v>
      </c>
      <c r="D9" s="154">
        <v>49.75</v>
      </c>
      <c r="E9" s="154">
        <v>31.21</v>
      </c>
      <c r="F9" s="154">
        <v>0.59460000000000002</v>
      </c>
      <c r="G9" s="154">
        <v>0.25580000000000003</v>
      </c>
      <c r="H9" s="154">
        <v>15.17</v>
      </c>
      <c r="I9" s="154">
        <v>2.91</v>
      </c>
      <c r="J9" s="154">
        <v>7.2800000000000004E-2</v>
      </c>
      <c r="K9" s="154">
        <v>4.5499999999999999E-2</v>
      </c>
      <c r="L9" s="154">
        <v>0</v>
      </c>
      <c r="M9" s="154">
        <v>100.0087</v>
      </c>
      <c r="N9" s="154"/>
      <c r="O9" s="186">
        <v>2.2749453994996749</v>
      </c>
      <c r="P9" s="186">
        <v>1.6820053930784939</v>
      </c>
      <c r="Q9" s="186">
        <v>2.2738341854642314E-2</v>
      </c>
      <c r="R9" s="186">
        <v>1.7437610725903063E-2</v>
      </c>
      <c r="S9" s="186">
        <v>0.74322638822947851</v>
      </c>
      <c r="T9" s="186">
        <v>1.206449706063502E-3</v>
      </c>
      <c r="U9" s="186">
        <v>0.25799941411863586</v>
      </c>
      <c r="V9" s="186">
        <v>4.2468857603654179E-3</v>
      </c>
      <c r="W9" s="186">
        <f t="shared" si="0"/>
        <v>5.0038058829732579</v>
      </c>
      <c r="X9" s="45">
        <v>73.922272691125386</v>
      </c>
      <c r="Y9" s="214"/>
      <c r="Z9" s="154">
        <v>0.13</v>
      </c>
      <c r="AA9" s="154">
        <v>0.27</v>
      </c>
      <c r="AB9" s="154">
        <v>3.62</v>
      </c>
      <c r="AC9" s="154">
        <v>2.39</v>
      </c>
      <c r="AD9" s="154">
        <v>0.51</v>
      </c>
      <c r="AE9" s="154">
        <v>52.11</v>
      </c>
      <c r="AF9" s="154">
        <v>1.58</v>
      </c>
      <c r="AG9" s="154">
        <v>8.5299999999999994</v>
      </c>
      <c r="AH9" s="214"/>
      <c r="AI9" s="195" t="s">
        <v>684</v>
      </c>
      <c r="AJ9" s="102">
        <v>10</v>
      </c>
      <c r="AK9" s="102">
        <v>15</v>
      </c>
      <c r="AL9" s="214"/>
      <c r="AM9" s="445" t="s">
        <v>684</v>
      </c>
      <c r="AN9" s="442" t="s">
        <v>1690</v>
      </c>
      <c r="AO9" s="446">
        <v>43.9</v>
      </c>
      <c r="AP9" s="446">
        <v>35.85</v>
      </c>
      <c r="AQ9" s="446">
        <v>0.46260000000000001</v>
      </c>
      <c r="AR9" s="446">
        <v>4.19E-2</v>
      </c>
      <c r="AS9" s="446">
        <v>19.510000000000002</v>
      </c>
      <c r="AT9" s="446">
        <v>0.58089999999999997</v>
      </c>
      <c r="AU9" s="446">
        <v>1.35E-2</v>
      </c>
      <c r="AV9" s="446">
        <v>4.0899999999999999E-2</v>
      </c>
      <c r="AW9" s="446">
        <v>0</v>
      </c>
      <c r="AX9" s="447">
        <v>100.3998</v>
      </c>
      <c r="AZ9" s="540"/>
      <c r="BA9" s="513"/>
      <c r="BB9" s="514"/>
      <c r="BC9" s="525"/>
      <c r="BD9" s="526"/>
      <c r="BE9" s="525"/>
      <c r="BF9" s="526"/>
      <c r="BG9" s="525"/>
      <c r="BH9" s="526"/>
      <c r="BI9" s="525"/>
      <c r="BJ9" s="505"/>
      <c r="BK9" s="525"/>
      <c r="BL9" s="526"/>
      <c r="BM9" s="525"/>
      <c r="BN9" s="526"/>
      <c r="BO9" s="525"/>
      <c r="BP9" s="526"/>
      <c r="BQ9" s="525"/>
      <c r="BR9" s="526"/>
      <c r="BS9" s="525"/>
      <c r="BT9" s="526"/>
      <c r="BU9" s="525"/>
      <c r="BV9" s="530"/>
    </row>
    <row r="10" spans="1:74" s="135" customFormat="1" ht="12.75">
      <c r="A10" s="45">
        <v>2670.0804681784898</v>
      </c>
      <c r="B10" s="45" t="s">
        <v>364</v>
      </c>
      <c r="C10" s="135" t="s">
        <v>514</v>
      </c>
      <c r="D10" s="154">
        <v>48.29</v>
      </c>
      <c r="E10" s="154">
        <v>32.11</v>
      </c>
      <c r="F10" s="154">
        <v>0.61060000000000003</v>
      </c>
      <c r="G10" s="154">
        <v>0.23449999999999999</v>
      </c>
      <c r="H10" s="154">
        <v>16.03</v>
      </c>
      <c r="I10" s="154">
        <v>2.4500000000000002</v>
      </c>
      <c r="J10" s="154">
        <v>6.0499999999999998E-2</v>
      </c>
      <c r="K10" s="154">
        <v>4.7300000000000002E-2</v>
      </c>
      <c r="L10" s="154">
        <v>0</v>
      </c>
      <c r="M10" s="154">
        <v>99.832899999999995</v>
      </c>
      <c r="N10" s="154"/>
      <c r="O10" s="186">
        <v>2.2192437544596442</v>
      </c>
      <c r="P10" s="186">
        <v>1.7391771833370386</v>
      </c>
      <c r="Q10" s="186">
        <v>2.3467163270518336E-2</v>
      </c>
      <c r="R10" s="186">
        <v>1.6065683004130173E-2</v>
      </c>
      <c r="S10" s="186">
        <v>0.78929430772654008</v>
      </c>
      <c r="T10" s="186">
        <v>1.260459437539434E-3</v>
      </c>
      <c r="U10" s="186">
        <v>0.21830401509951308</v>
      </c>
      <c r="V10" s="186">
        <v>3.5470269028194533E-3</v>
      </c>
      <c r="W10" s="186">
        <f t="shared" si="0"/>
        <v>5.0103595932377445</v>
      </c>
      <c r="X10" s="45">
        <v>78.06307691007639</v>
      </c>
      <c r="Y10" s="214"/>
      <c r="Z10" s="154">
        <v>0.13</v>
      </c>
      <c r="AA10" s="154">
        <v>0.27</v>
      </c>
      <c r="AB10" s="154">
        <v>3.56</v>
      </c>
      <c r="AC10" s="154">
        <v>2.52</v>
      </c>
      <c r="AD10" s="154">
        <v>0.5</v>
      </c>
      <c r="AE10" s="154">
        <v>47.91</v>
      </c>
      <c r="AF10" s="154">
        <v>1.74</v>
      </c>
      <c r="AG10" s="154">
        <v>9.85</v>
      </c>
      <c r="AH10" s="214"/>
      <c r="AI10" s="195" t="s">
        <v>684</v>
      </c>
      <c r="AJ10" s="102">
        <v>10</v>
      </c>
      <c r="AK10" s="102">
        <v>15</v>
      </c>
      <c r="AL10" s="214"/>
      <c r="AM10" s="445" t="s">
        <v>684</v>
      </c>
      <c r="AN10" s="442" t="s">
        <v>1690</v>
      </c>
      <c r="AO10" s="446">
        <v>44.18</v>
      </c>
      <c r="AP10" s="446">
        <v>36.130000000000003</v>
      </c>
      <c r="AQ10" s="446">
        <v>0.45200000000000001</v>
      </c>
      <c r="AR10" s="446">
        <v>4.2299999999999997E-2</v>
      </c>
      <c r="AS10" s="446">
        <v>19.71</v>
      </c>
      <c r="AT10" s="446">
        <v>0.53890000000000005</v>
      </c>
      <c r="AU10" s="446">
        <v>4.3E-3</v>
      </c>
      <c r="AV10" s="446">
        <v>0</v>
      </c>
      <c r="AW10" s="446">
        <v>1.6999999999999999E-3</v>
      </c>
      <c r="AX10" s="447">
        <v>101.0592</v>
      </c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</row>
    <row r="11" spans="1:74" s="135" customFormat="1" ht="12.75">
      <c r="A11" s="45">
        <v>2670.0804681784898</v>
      </c>
      <c r="B11" s="45" t="s">
        <v>364</v>
      </c>
      <c r="C11" s="135" t="s">
        <v>515</v>
      </c>
      <c r="D11" s="154">
        <v>50.83</v>
      </c>
      <c r="E11" s="154">
        <v>30.39</v>
      </c>
      <c r="F11" s="154">
        <v>0.66</v>
      </c>
      <c r="G11" s="154">
        <v>0.26729999999999998</v>
      </c>
      <c r="H11" s="154">
        <v>14.34</v>
      </c>
      <c r="I11" s="154">
        <v>3.38</v>
      </c>
      <c r="J11" s="154">
        <v>8.1000000000000003E-2</v>
      </c>
      <c r="K11" s="154">
        <v>5.16E-2</v>
      </c>
      <c r="L11" s="154">
        <v>3.8999999999999998E-3</v>
      </c>
      <c r="M11" s="154">
        <v>100.0038</v>
      </c>
      <c r="N11" s="154"/>
      <c r="O11" s="186">
        <v>2.3192317560447417</v>
      </c>
      <c r="P11" s="186">
        <v>1.6342197772508125</v>
      </c>
      <c r="Q11" s="186">
        <v>2.5183956980165293E-2</v>
      </c>
      <c r="R11" s="186">
        <v>1.8181576749580635E-2</v>
      </c>
      <c r="S11" s="186">
        <v>0.7010206933551677</v>
      </c>
      <c r="T11" s="186">
        <v>1.3651918079139822E-3</v>
      </c>
      <c r="U11" s="186">
        <v>0.29901197233010601</v>
      </c>
      <c r="V11" s="186">
        <v>4.7148769726695012E-3</v>
      </c>
      <c r="W11" s="186">
        <f t="shared" si="0"/>
        <v>5.0029298014911578</v>
      </c>
      <c r="X11" s="45">
        <v>69.775798588758079</v>
      </c>
      <c r="Y11" s="214"/>
      <c r="Z11" s="154">
        <v>0.13</v>
      </c>
      <c r="AA11" s="154">
        <v>0.27</v>
      </c>
      <c r="AB11" s="154">
        <v>3.3</v>
      </c>
      <c r="AC11" s="154">
        <v>2.33</v>
      </c>
      <c r="AD11" s="154">
        <v>0.53</v>
      </c>
      <c r="AE11" s="154">
        <v>43.56</v>
      </c>
      <c r="AF11" s="154">
        <v>1.47</v>
      </c>
      <c r="AG11" s="154">
        <v>8.2200000000000006</v>
      </c>
      <c r="AH11" s="214"/>
      <c r="AI11" s="195" t="s">
        <v>684</v>
      </c>
      <c r="AJ11" s="102">
        <v>10</v>
      </c>
      <c r="AK11" s="102">
        <v>15</v>
      </c>
      <c r="AL11" s="214"/>
      <c r="AM11" s="445" t="s">
        <v>684</v>
      </c>
      <c r="AN11" s="442" t="s">
        <v>1690</v>
      </c>
      <c r="AO11" s="446">
        <v>44.18</v>
      </c>
      <c r="AP11" s="446">
        <v>36.090000000000003</v>
      </c>
      <c r="AQ11" s="446">
        <v>0.50149999999999995</v>
      </c>
      <c r="AR11" s="446">
        <v>4.7E-2</v>
      </c>
      <c r="AS11" s="446">
        <v>19.829999999999998</v>
      </c>
      <c r="AT11" s="446">
        <v>0.59660000000000002</v>
      </c>
      <c r="AU11" s="446">
        <v>7.7999999999999996E-3</v>
      </c>
      <c r="AV11" s="446">
        <v>7.7200000000000005E-2</v>
      </c>
      <c r="AW11" s="446">
        <v>0</v>
      </c>
      <c r="AX11" s="447">
        <v>101.3301</v>
      </c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</row>
    <row r="12" spans="1:74" s="135" customFormat="1" ht="12.75">
      <c r="A12" s="45">
        <v>2670.0804681784898</v>
      </c>
      <c r="B12" s="45" t="s">
        <v>364</v>
      </c>
      <c r="C12" s="135" t="s">
        <v>516</v>
      </c>
      <c r="D12" s="154">
        <v>51.31</v>
      </c>
      <c r="E12" s="154">
        <v>30.13</v>
      </c>
      <c r="F12" s="154">
        <v>0.62960000000000005</v>
      </c>
      <c r="G12" s="154">
        <v>0.2782</v>
      </c>
      <c r="H12" s="154">
        <v>14.01</v>
      </c>
      <c r="I12" s="154">
        <v>3.5</v>
      </c>
      <c r="J12" s="154">
        <v>0.10630000000000001</v>
      </c>
      <c r="K12" s="154">
        <v>2.5899999999999999E-2</v>
      </c>
      <c r="L12" s="154">
        <v>0</v>
      </c>
      <c r="M12" s="154">
        <v>99.99</v>
      </c>
      <c r="N12" s="154"/>
      <c r="O12" s="186">
        <v>2.3378996950466457</v>
      </c>
      <c r="P12" s="186">
        <v>1.6180007329052155</v>
      </c>
      <c r="Q12" s="186">
        <v>2.3990791314604562E-2</v>
      </c>
      <c r="R12" s="186">
        <v>1.8896855009977447E-2</v>
      </c>
      <c r="S12" s="186">
        <v>0.68394258014277698</v>
      </c>
      <c r="T12" s="186">
        <v>6.8429529889087594E-4</v>
      </c>
      <c r="U12" s="186">
        <v>0.30920018289555168</v>
      </c>
      <c r="V12" s="186">
        <v>6.179003355114572E-3</v>
      </c>
      <c r="W12" s="186">
        <f t="shared" si="0"/>
        <v>4.9987941359687778</v>
      </c>
      <c r="X12" s="45">
        <v>68.446860365515562</v>
      </c>
      <c r="Y12" s="214"/>
      <c r="Z12" s="154">
        <v>0.13</v>
      </c>
      <c r="AA12" s="154">
        <v>0.28000000000000003</v>
      </c>
      <c r="AB12" s="154">
        <v>3.41</v>
      </c>
      <c r="AC12" s="154">
        <v>2.25</v>
      </c>
      <c r="AD12" s="154">
        <v>0.53</v>
      </c>
      <c r="AE12" s="154">
        <v>86.02</v>
      </c>
      <c r="AF12" s="154">
        <v>1.44</v>
      </c>
      <c r="AG12" s="154">
        <v>6.36</v>
      </c>
      <c r="AH12" s="214"/>
      <c r="AI12" s="195" t="s">
        <v>684</v>
      </c>
      <c r="AJ12" s="102">
        <v>10</v>
      </c>
      <c r="AK12" s="102">
        <v>15</v>
      </c>
      <c r="AL12" s="214"/>
      <c r="AM12" s="445" t="s">
        <v>684</v>
      </c>
      <c r="AN12" s="442" t="s">
        <v>1690</v>
      </c>
      <c r="AO12" s="446">
        <v>44.26</v>
      </c>
      <c r="AP12" s="446">
        <v>35.950000000000003</v>
      </c>
      <c r="AQ12" s="446">
        <v>0.43380000000000002</v>
      </c>
      <c r="AR12" s="446">
        <v>5.3800000000000001E-2</v>
      </c>
      <c r="AS12" s="446">
        <v>19.72</v>
      </c>
      <c r="AT12" s="446">
        <v>0.54249999999999998</v>
      </c>
      <c r="AU12" s="446">
        <v>1.0999999999999999E-2</v>
      </c>
      <c r="AV12" s="446">
        <v>0.1051</v>
      </c>
      <c r="AW12" s="446">
        <v>2.5999999999999999E-3</v>
      </c>
      <c r="AX12" s="447">
        <v>101.0788</v>
      </c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</row>
    <row r="13" spans="1:74" s="135" customFormat="1" ht="12.75">
      <c r="A13" s="45">
        <v>2670.0804681784898</v>
      </c>
      <c r="B13" s="45" t="s">
        <v>364</v>
      </c>
      <c r="C13" s="135" t="s">
        <v>517</v>
      </c>
      <c r="D13" s="154">
        <v>51.36</v>
      </c>
      <c r="E13" s="154">
        <v>30.24</v>
      </c>
      <c r="F13" s="154">
        <v>0.60960000000000003</v>
      </c>
      <c r="G13" s="154">
        <v>0.27860000000000001</v>
      </c>
      <c r="H13" s="154">
        <v>14.04</v>
      </c>
      <c r="I13" s="154">
        <v>3.56</v>
      </c>
      <c r="J13" s="154">
        <v>0.1028</v>
      </c>
      <c r="K13" s="154">
        <v>4.9000000000000002E-2</v>
      </c>
      <c r="L13" s="154">
        <v>0</v>
      </c>
      <c r="M13" s="154">
        <v>100.24</v>
      </c>
      <c r="N13" s="154"/>
      <c r="O13" s="186">
        <v>2.3352375701820582</v>
      </c>
      <c r="P13" s="186">
        <v>1.620479582987981</v>
      </c>
      <c r="Q13" s="186">
        <v>2.3179657063492211E-2</v>
      </c>
      <c r="R13" s="186">
        <v>1.8884074787262929E-2</v>
      </c>
      <c r="S13" s="186">
        <v>0.68396016643976776</v>
      </c>
      <c r="T13" s="186">
        <v>1.2918796785212111E-3</v>
      </c>
      <c r="U13" s="186">
        <v>0.31383681680990616</v>
      </c>
      <c r="V13" s="186">
        <v>5.9629404963384841E-3</v>
      </c>
      <c r="W13" s="186">
        <f t="shared" si="0"/>
        <v>5.0028326884453289</v>
      </c>
      <c r="X13" s="45">
        <v>68.145525172589345</v>
      </c>
      <c r="Y13" s="214"/>
      <c r="Z13" s="154">
        <v>0.13</v>
      </c>
      <c r="AA13" s="154">
        <v>0.28000000000000003</v>
      </c>
      <c r="AB13" s="154">
        <v>3.57</v>
      </c>
      <c r="AC13" s="154">
        <v>2.2599999999999998</v>
      </c>
      <c r="AD13" s="154">
        <v>0.53</v>
      </c>
      <c r="AE13" s="154">
        <v>46.9</v>
      </c>
      <c r="AF13" s="154">
        <v>1.41</v>
      </c>
      <c r="AG13" s="154">
        <v>6.59</v>
      </c>
      <c r="AH13" s="214"/>
      <c r="AI13" s="195" t="s">
        <v>684</v>
      </c>
      <c r="AJ13" s="102">
        <v>10</v>
      </c>
      <c r="AK13" s="102">
        <v>15</v>
      </c>
      <c r="AL13" s="214"/>
      <c r="AM13" s="445" t="s">
        <v>684</v>
      </c>
      <c r="AN13" s="442" t="s">
        <v>1690</v>
      </c>
      <c r="AO13" s="446">
        <v>44.28</v>
      </c>
      <c r="AP13" s="446">
        <v>36.119999999999997</v>
      </c>
      <c r="AQ13" s="446">
        <v>0.49049999999999999</v>
      </c>
      <c r="AR13" s="446">
        <v>4.2200000000000001E-2</v>
      </c>
      <c r="AS13" s="446">
        <v>19.670000000000002</v>
      </c>
      <c r="AT13" s="446">
        <v>0.56659999999999999</v>
      </c>
      <c r="AU13" s="446">
        <v>1.11E-2</v>
      </c>
      <c r="AV13" s="446">
        <v>2.9399999999999999E-2</v>
      </c>
      <c r="AW13" s="446">
        <v>0</v>
      </c>
      <c r="AX13" s="447">
        <v>101.2098</v>
      </c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</row>
    <row r="14" spans="1:74" s="135" customFormat="1" ht="12.75">
      <c r="A14" s="45">
        <v>2670.0804681784898</v>
      </c>
      <c r="B14" s="45" t="s">
        <v>364</v>
      </c>
      <c r="C14" s="135" t="s">
        <v>518</v>
      </c>
      <c r="D14" s="154">
        <v>50.6</v>
      </c>
      <c r="E14" s="154">
        <v>30.81</v>
      </c>
      <c r="F14" s="154">
        <v>0.60960000000000003</v>
      </c>
      <c r="G14" s="154">
        <v>0.27250000000000002</v>
      </c>
      <c r="H14" s="154">
        <v>14.6</v>
      </c>
      <c r="I14" s="154">
        <v>3.19</v>
      </c>
      <c r="J14" s="154">
        <v>8.9200000000000002E-2</v>
      </c>
      <c r="K14" s="154">
        <v>3.9600000000000003E-2</v>
      </c>
      <c r="L14" s="154">
        <v>5.1000000000000004E-3</v>
      </c>
      <c r="M14" s="154">
        <v>100.21599999999999</v>
      </c>
      <c r="N14" s="154"/>
      <c r="O14" s="186">
        <v>2.3045357695449353</v>
      </c>
      <c r="P14" s="186">
        <v>1.6537899846111226</v>
      </c>
      <c r="Q14" s="186">
        <v>2.3218485541665074E-2</v>
      </c>
      <c r="R14" s="186">
        <v>1.8501544673700986E-2</v>
      </c>
      <c r="S14" s="186">
        <v>0.71243203529556698</v>
      </c>
      <c r="T14" s="186">
        <v>1.0457985975956816E-3</v>
      </c>
      <c r="U14" s="186">
        <v>0.28169001810184136</v>
      </c>
      <c r="V14" s="186">
        <v>5.1827361263253342E-3</v>
      </c>
      <c r="W14" s="186">
        <f t="shared" si="0"/>
        <v>5.0003963724927534</v>
      </c>
      <c r="X14" s="45">
        <v>71.297886612636518</v>
      </c>
      <c r="Y14" s="214"/>
      <c r="Z14" s="154">
        <v>0.13</v>
      </c>
      <c r="AA14" s="154">
        <v>0.27</v>
      </c>
      <c r="AB14" s="154">
        <v>3.58</v>
      </c>
      <c r="AC14" s="154">
        <v>2.2999999999999998</v>
      </c>
      <c r="AD14" s="154">
        <v>0.52</v>
      </c>
      <c r="AE14" s="154">
        <v>56.39</v>
      </c>
      <c r="AF14" s="154">
        <v>1.51</v>
      </c>
      <c r="AG14" s="154">
        <v>7.46</v>
      </c>
      <c r="AH14" s="214"/>
      <c r="AI14" s="195" t="s">
        <v>684</v>
      </c>
      <c r="AJ14" s="102">
        <v>10</v>
      </c>
      <c r="AK14" s="102">
        <v>15</v>
      </c>
      <c r="AL14" s="214"/>
      <c r="AM14" s="445" t="s">
        <v>684</v>
      </c>
      <c r="AN14" s="442" t="s">
        <v>1690</v>
      </c>
      <c r="AO14" s="446">
        <v>44.18</v>
      </c>
      <c r="AP14" s="446">
        <v>36.17</v>
      </c>
      <c r="AQ14" s="446">
        <v>0.44800000000000001</v>
      </c>
      <c r="AR14" s="446">
        <v>4.4999999999999998E-2</v>
      </c>
      <c r="AS14" s="446">
        <v>19.690000000000001</v>
      </c>
      <c r="AT14" s="446">
        <v>0.54969999999999997</v>
      </c>
      <c r="AU14" s="446">
        <v>1.7299999999999999E-2</v>
      </c>
      <c r="AV14" s="446">
        <v>6.4799999999999996E-2</v>
      </c>
      <c r="AW14" s="446">
        <v>1.4200000000000001E-2</v>
      </c>
      <c r="AX14" s="447">
        <v>101.179</v>
      </c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</row>
    <row r="15" spans="1:74" s="135" customFormat="1" ht="12.75">
      <c r="A15" s="45">
        <v>2670.0804681784898</v>
      </c>
      <c r="B15" s="45" t="s">
        <v>364</v>
      </c>
      <c r="C15" s="135" t="s">
        <v>519</v>
      </c>
      <c r="D15" s="154">
        <v>48.75</v>
      </c>
      <c r="E15" s="154">
        <v>32.17</v>
      </c>
      <c r="F15" s="154">
        <v>0.62660000000000005</v>
      </c>
      <c r="G15" s="154">
        <v>0.2339</v>
      </c>
      <c r="H15" s="154">
        <v>15.91</v>
      </c>
      <c r="I15" s="154">
        <v>2.54</v>
      </c>
      <c r="J15" s="154">
        <v>5.4699999999999999E-2</v>
      </c>
      <c r="K15" s="154">
        <v>0.10979999999999999</v>
      </c>
      <c r="L15" s="154">
        <v>2.7000000000000001E-3</v>
      </c>
      <c r="M15" s="154">
        <v>100.3977</v>
      </c>
      <c r="N15" s="154"/>
      <c r="O15" s="186">
        <v>2.2271233397079024</v>
      </c>
      <c r="P15" s="186">
        <v>1.732113843811266</v>
      </c>
      <c r="Q15" s="186">
        <v>2.3939552822378685E-2</v>
      </c>
      <c r="R15" s="186">
        <v>1.5929730064585271E-2</v>
      </c>
      <c r="S15" s="186">
        <v>0.77874895397340305</v>
      </c>
      <c r="T15" s="186">
        <v>2.9086530578746215E-3</v>
      </c>
      <c r="U15" s="186">
        <v>0.22498377729836108</v>
      </c>
      <c r="V15" s="186">
        <v>3.1879997773691187E-3</v>
      </c>
      <c r="W15" s="186">
        <f t="shared" si="0"/>
        <v>5.0089358505131401</v>
      </c>
      <c r="X15" s="45">
        <v>77.342986766819905</v>
      </c>
      <c r="Y15" s="214"/>
      <c r="Z15" s="154">
        <v>0.13</v>
      </c>
      <c r="AA15" s="154">
        <v>0.27</v>
      </c>
      <c r="AB15" s="154">
        <v>3.52</v>
      </c>
      <c r="AC15" s="154">
        <v>2.5499999999999998</v>
      </c>
      <c r="AD15" s="154">
        <v>0.5</v>
      </c>
      <c r="AE15" s="154">
        <v>23.08</v>
      </c>
      <c r="AF15" s="154">
        <v>1.7</v>
      </c>
      <c r="AG15" s="154">
        <v>11.36</v>
      </c>
      <c r="AH15" s="214"/>
      <c r="AI15" s="195" t="s">
        <v>684</v>
      </c>
      <c r="AJ15" s="102">
        <v>10</v>
      </c>
      <c r="AK15" s="102">
        <v>15</v>
      </c>
      <c r="AL15" s="214"/>
      <c r="AM15" s="445" t="s">
        <v>684</v>
      </c>
      <c r="AN15" s="442" t="s">
        <v>1690</v>
      </c>
      <c r="AO15" s="446">
        <v>44.44</v>
      </c>
      <c r="AP15" s="446">
        <v>36.32</v>
      </c>
      <c r="AQ15" s="446">
        <v>0.47299999999999998</v>
      </c>
      <c r="AR15" s="446">
        <v>4.7E-2</v>
      </c>
      <c r="AS15" s="446">
        <v>19.559999999999999</v>
      </c>
      <c r="AT15" s="446">
        <v>0.5181</v>
      </c>
      <c r="AU15" s="446">
        <v>1.47E-2</v>
      </c>
      <c r="AV15" s="446">
        <v>4.7899999999999998E-2</v>
      </c>
      <c r="AW15" s="446">
        <v>0</v>
      </c>
      <c r="AX15" s="447">
        <v>101.4207</v>
      </c>
      <c r="AZ15" s="276"/>
      <c r="BA15" s="276"/>
      <c r="BB15" s="276"/>
      <c r="BC15" s="276"/>
      <c r="BD15" s="276"/>
      <c r="BE15" s="276"/>
      <c r="BF15" s="276"/>
      <c r="BG15" s="276"/>
      <c r="BH15" s="256"/>
      <c r="BI15" s="256"/>
    </row>
    <row r="16" spans="1:74" s="135" customFormat="1" ht="12.75">
      <c r="A16" s="45">
        <v>2670.0804681784898</v>
      </c>
      <c r="B16" s="45" t="s">
        <v>364</v>
      </c>
      <c r="C16" s="135" t="s">
        <v>520</v>
      </c>
      <c r="D16" s="154">
        <v>48.98</v>
      </c>
      <c r="E16" s="154">
        <v>32.130000000000003</v>
      </c>
      <c r="F16" s="154">
        <v>0.65539999999999998</v>
      </c>
      <c r="G16" s="154">
        <v>0.24</v>
      </c>
      <c r="H16" s="154">
        <v>15.84</v>
      </c>
      <c r="I16" s="154">
        <v>2.5299999999999998</v>
      </c>
      <c r="J16" s="154">
        <v>4.3900000000000002E-2</v>
      </c>
      <c r="K16" s="154">
        <v>3.8800000000000001E-2</v>
      </c>
      <c r="L16" s="154">
        <v>3.2000000000000002E-3</v>
      </c>
      <c r="M16" s="154">
        <v>100.46129999999999</v>
      </c>
      <c r="N16" s="154"/>
      <c r="O16" s="186">
        <v>2.2337815554689398</v>
      </c>
      <c r="P16" s="186">
        <v>1.7269842150003412</v>
      </c>
      <c r="Q16" s="186">
        <v>2.499679628505792E-2</v>
      </c>
      <c r="R16" s="186">
        <v>1.6317052357722989E-2</v>
      </c>
      <c r="S16" s="186">
        <v>0.77398892165530098</v>
      </c>
      <c r="T16" s="186">
        <v>1.0260619390050065E-3</v>
      </c>
      <c r="U16" s="186">
        <v>0.22371251443610884</v>
      </c>
      <c r="V16" s="186">
        <v>2.5541579278770691E-3</v>
      </c>
      <c r="W16" s="186">
        <f t="shared" si="0"/>
        <v>5.0033612750703531</v>
      </c>
      <c r="X16" s="45">
        <v>77.381933761731375</v>
      </c>
      <c r="Y16" s="214"/>
      <c r="Z16" s="154">
        <v>0.13</v>
      </c>
      <c r="AA16" s="154">
        <v>0.27</v>
      </c>
      <c r="AB16" s="154">
        <v>3.34</v>
      </c>
      <c r="AC16" s="154">
        <v>2.4900000000000002</v>
      </c>
      <c r="AD16" s="154">
        <v>0.5</v>
      </c>
      <c r="AE16" s="154">
        <v>57.41</v>
      </c>
      <c r="AF16" s="154">
        <v>1.7</v>
      </c>
      <c r="AG16" s="154">
        <v>13.89</v>
      </c>
      <c r="AH16" s="214"/>
      <c r="AI16" s="195" t="s">
        <v>684</v>
      </c>
      <c r="AJ16" s="102">
        <v>10</v>
      </c>
      <c r="AK16" s="102">
        <v>15</v>
      </c>
      <c r="AL16" s="214"/>
      <c r="AM16" s="445" t="s">
        <v>684</v>
      </c>
      <c r="AN16" s="442" t="s">
        <v>1690</v>
      </c>
      <c r="AO16" s="446">
        <v>44.48</v>
      </c>
      <c r="AP16" s="446">
        <v>36.24</v>
      </c>
      <c r="AQ16" s="446">
        <v>0.4602</v>
      </c>
      <c r="AR16" s="446">
        <v>4.9099999999999998E-2</v>
      </c>
      <c r="AS16" s="446">
        <v>19.59</v>
      </c>
      <c r="AT16" s="446">
        <v>0.50449999999999995</v>
      </c>
      <c r="AU16" s="446">
        <v>8.8999999999999999E-3</v>
      </c>
      <c r="AV16" s="446">
        <v>0</v>
      </c>
      <c r="AW16" s="446">
        <v>0</v>
      </c>
      <c r="AX16" s="447">
        <v>101.3327</v>
      </c>
      <c r="AZ16" s="276"/>
      <c r="BA16" s="276"/>
      <c r="BB16" s="276"/>
      <c r="BC16" s="276"/>
      <c r="BD16" s="276"/>
      <c r="BE16" s="276"/>
      <c r="BF16" s="276"/>
      <c r="BG16" s="276"/>
      <c r="BH16" s="256"/>
      <c r="BI16" s="256"/>
    </row>
    <row r="17" spans="1:61" s="135" customFormat="1" ht="12.75">
      <c r="A17" s="45">
        <v>2670.0804681784898</v>
      </c>
      <c r="B17" s="45" t="s">
        <v>364</v>
      </c>
      <c r="C17" s="135" t="s">
        <v>521</v>
      </c>
      <c r="D17" s="154">
        <v>49.48</v>
      </c>
      <c r="E17" s="154">
        <v>31.76</v>
      </c>
      <c r="F17" s="154">
        <v>0.64170000000000005</v>
      </c>
      <c r="G17" s="154">
        <v>0.25330000000000003</v>
      </c>
      <c r="H17" s="154">
        <v>15.49</v>
      </c>
      <c r="I17" s="154">
        <v>2.75</v>
      </c>
      <c r="J17" s="154">
        <v>6.7799999999999999E-2</v>
      </c>
      <c r="K17" s="154">
        <v>9.0899999999999995E-2</v>
      </c>
      <c r="L17" s="154">
        <v>0</v>
      </c>
      <c r="M17" s="154">
        <v>100.5337</v>
      </c>
      <c r="N17" s="154"/>
      <c r="O17" s="186">
        <v>2.2536005278171301</v>
      </c>
      <c r="P17" s="186">
        <v>1.7048393509277937</v>
      </c>
      <c r="Q17" s="186">
        <v>2.4441917734587464E-2</v>
      </c>
      <c r="R17" s="186">
        <v>1.7198516210604222E-2</v>
      </c>
      <c r="S17" s="186">
        <v>0.75588601435011937</v>
      </c>
      <c r="T17" s="186">
        <v>2.4006622351419554E-3</v>
      </c>
      <c r="U17" s="186">
        <v>0.24284422308985557</v>
      </c>
      <c r="V17" s="186">
        <v>3.9394740627481583E-3</v>
      </c>
      <c r="W17" s="186">
        <f t="shared" si="0"/>
        <v>5.0051506864279807</v>
      </c>
      <c r="X17" s="45">
        <v>75.391525695508335</v>
      </c>
      <c r="Y17" s="214"/>
      <c r="Z17" s="154">
        <v>0.13</v>
      </c>
      <c r="AA17" s="154">
        <v>0.27</v>
      </c>
      <c r="AB17" s="154">
        <v>3.48</v>
      </c>
      <c r="AC17" s="154">
        <v>2.39</v>
      </c>
      <c r="AD17" s="154">
        <v>0.51</v>
      </c>
      <c r="AE17" s="154">
        <v>26.5</v>
      </c>
      <c r="AF17" s="154">
        <v>1.63</v>
      </c>
      <c r="AG17" s="154">
        <v>9.2799999999999994</v>
      </c>
      <c r="AH17" s="214"/>
      <c r="AI17" s="195" t="s">
        <v>684</v>
      </c>
      <c r="AJ17" s="102">
        <v>10</v>
      </c>
      <c r="AK17" s="102">
        <v>15</v>
      </c>
      <c r="AL17" s="214"/>
      <c r="AM17" s="445" t="s">
        <v>684</v>
      </c>
      <c r="AN17" s="442" t="s">
        <v>1690</v>
      </c>
      <c r="AO17" s="237">
        <v>44.37</v>
      </c>
      <c r="AP17" s="237">
        <v>36.18</v>
      </c>
      <c r="AQ17" s="237">
        <v>0.48920000000000002</v>
      </c>
      <c r="AR17" s="237">
        <v>4.5900000000000003E-2</v>
      </c>
      <c r="AS17" s="237">
        <v>19.68</v>
      </c>
      <c r="AT17" s="237">
        <v>0.57820000000000005</v>
      </c>
      <c r="AU17" s="237">
        <v>0</v>
      </c>
      <c r="AV17" s="237">
        <v>4.3999999999999997E-2</v>
      </c>
      <c r="AW17" s="237">
        <v>0</v>
      </c>
      <c r="AX17" s="415">
        <v>101.3873</v>
      </c>
      <c r="AZ17" s="276"/>
      <c r="BA17" s="276"/>
      <c r="BB17" s="276"/>
      <c r="BC17" s="276"/>
      <c r="BD17" s="276"/>
      <c r="BE17" s="276"/>
      <c r="BF17" s="276"/>
      <c r="BG17" s="276"/>
      <c r="BH17" s="256"/>
      <c r="BI17" s="256"/>
    </row>
    <row r="18" spans="1:61" s="135" customFormat="1" ht="12.75">
      <c r="A18" s="45">
        <v>2670.0804681784898</v>
      </c>
      <c r="B18" s="45" t="s">
        <v>364</v>
      </c>
      <c r="C18" s="135" t="s">
        <v>522</v>
      </c>
      <c r="D18" s="154">
        <v>50.61</v>
      </c>
      <c r="E18" s="154">
        <v>30.52</v>
      </c>
      <c r="F18" s="154">
        <v>0.6522</v>
      </c>
      <c r="G18" s="154">
        <v>0.24790000000000001</v>
      </c>
      <c r="H18" s="154">
        <v>14.62</v>
      </c>
      <c r="I18" s="154">
        <v>3.45</v>
      </c>
      <c r="J18" s="154">
        <v>9.4600000000000004E-2</v>
      </c>
      <c r="K18" s="154">
        <v>4.7500000000000001E-2</v>
      </c>
      <c r="L18" s="154">
        <v>1.6E-2</v>
      </c>
      <c r="M18" s="154">
        <v>100.2582</v>
      </c>
      <c r="N18" s="154"/>
      <c r="O18" s="186">
        <v>2.307545105667383</v>
      </c>
      <c r="P18" s="186">
        <v>1.6400387656258468</v>
      </c>
      <c r="Q18" s="186">
        <v>2.4868560670092434E-2</v>
      </c>
      <c r="R18" s="186">
        <v>1.6849962317336369E-2</v>
      </c>
      <c r="S18" s="186">
        <v>0.71419841448123333</v>
      </c>
      <c r="T18" s="186">
        <v>1.2558200250082157E-3</v>
      </c>
      <c r="U18" s="186">
        <v>0.3049866255610732</v>
      </c>
      <c r="V18" s="186">
        <v>5.5025792344255559E-3</v>
      </c>
      <c r="W18" s="186">
        <f t="shared" si="0"/>
        <v>5.0152458335823988</v>
      </c>
      <c r="X18" s="45">
        <v>69.704726826293793</v>
      </c>
      <c r="Y18" s="214"/>
      <c r="Z18" s="154">
        <v>0.13</v>
      </c>
      <c r="AA18" s="154">
        <v>0.28000000000000003</v>
      </c>
      <c r="AB18" s="154">
        <v>3.44</v>
      </c>
      <c r="AC18" s="154">
        <v>2.46</v>
      </c>
      <c r="AD18" s="154">
        <v>0.52</v>
      </c>
      <c r="AE18" s="154">
        <v>54.1</v>
      </c>
      <c r="AF18" s="154">
        <v>1.44</v>
      </c>
      <c r="AG18" s="154">
        <v>7</v>
      </c>
      <c r="AH18" s="214"/>
      <c r="AI18" s="195" t="s">
        <v>684</v>
      </c>
      <c r="AJ18" s="102">
        <v>10</v>
      </c>
      <c r="AK18" s="102">
        <v>15</v>
      </c>
      <c r="AL18" s="214"/>
      <c r="AM18" s="445" t="s">
        <v>684</v>
      </c>
      <c r="AN18" s="442" t="s">
        <v>1690</v>
      </c>
      <c r="AO18" s="237">
        <v>44.39</v>
      </c>
      <c r="AP18" s="237">
        <v>36.04</v>
      </c>
      <c r="AQ18" s="237">
        <v>0.45329999999999998</v>
      </c>
      <c r="AR18" s="237">
        <v>4.0099999999999997E-2</v>
      </c>
      <c r="AS18" s="237">
        <v>19.59</v>
      </c>
      <c r="AT18" s="237">
        <v>0.53639999999999999</v>
      </c>
      <c r="AU18" s="237">
        <v>1.43E-2</v>
      </c>
      <c r="AV18" s="237">
        <v>2.41E-2</v>
      </c>
      <c r="AW18" s="237">
        <v>1.5699999999999999E-2</v>
      </c>
      <c r="AX18" s="415">
        <v>101.1039</v>
      </c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</row>
    <row r="19" spans="1:61" s="135" customFormat="1" ht="12.75">
      <c r="A19" s="45">
        <v>2670.0804681784898</v>
      </c>
      <c r="B19" s="45" t="s">
        <v>364</v>
      </c>
      <c r="C19" s="135" t="s">
        <v>523</v>
      </c>
      <c r="D19" s="154">
        <v>49.59</v>
      </c>
      <c r="E19" s="154">
        <v>31.34</v>
      </c>
      <c r="F19" s="154">
        <v>0.62470000000000003</v>
      </c>
      <c r="G19" s="154">
        <v>0.26250000000000001</v>
      </c>
      <c r="H19" s="154">
        <v>15.35</v>
      </c>
      <c r="I19" s="154">
        <v>2.98</v>
      </c>
      <c r="J19" s="154">
        <v>5.1700000000000003E-2</v>
      </c>
      <c r="K19" s="154">
        <v>5.67E-2</v>
      </c>
      <c r="L19" s="154">
        <v>1.0699999999999999E-2</v>
      </c>
      <c r="M19" s="154">
        <v>100.2663</v>
      </c>
      <c r="N19" s="154"/>
      <c r="O19" s="186">
        <v>2.2648932665888846</v>
      </c>
      <c r="P19" s="186">
        <v>1.6869738366718836</v>
      </c>
      <c r="Q19" s="186">
        <v>2.3860587475794424E-2</v>
      </c>
      <c r="R19" s="186">
        <v>1.7872754323490132E-2</v>
      </c>
      <c r="S19" s="186">
        <v>0.75113787231332851</v>
      </c>
      <c r="T19" s="186">
        <v>1.501608174732009E-3</v>
      </c>
      <c r="U19" s="186">
        <v>0.26388684121850742</v>
      </c>
      <c r="V19" s="186">
        <v>3.0123503598194867E-3</v>
      </c>
      <c r="W19" s="186">
        <f t="shared" si="0"/>
        <v>5.0131391171264399</v>
      </c>
      <c r="X19" s="45">
        <v>73.786004292875006</v>
      </c>
      <c r="Y19" s="214"/>
      <c r="Z19" s="154">
        <v>0.13</v>
      </c>
      <c r="AA19" s="154">
        <v>0.27</v>
      </c>
      <c r="AB19" s="154">
        <v>3.51</v>
      </c>
      <c r="AC19" s="154">
        <v>2.34</v>
      </c>
      <c r="AD19" s="154">
        <v>0.51</v>
      </c>
      <c r="AE19" s="154">
        <v>40.83</v>
      </c>
      <c r="AF19" s="154">
        <v>1.56</v>
      </c>
      <c r="AG19" s="154">
        <v>12.16</v>
      </c>
      <c r="AH19" s="214"/>
      <c r="AI19" s="195" t="s">
        <v>684</v>
      </c>
      <c r="AJ19" s="102">
        <v>10</v>
      </c>
      <c r="AK19" s="102">
        <v>15</v>
      </c>
      <c r="AL19" s="214"/>
      <c r="AM19" s="445" t="s">
        <v>684</v>
      </c>
      <c r="AN19" s="442" t="s">
        <v>1690</v>
      </c>
      <c r="AO19" s="237">
        <v>44.37</v>
      </c>
      <c r="AP19" s="237">
        <v>36.119999999999997</v>
      </c>
      <c r="AQ19" s="237">
        <v>0.44369999999999998</v>
      </c>
      <c r="AR19" s="237">
        <v>4.8000000000000001E-2</v>
      </c>
      <c r="AS19" s="237">
        <v>19.66</v>
      </c>
      <c r="AT19" s="237">
        <v>0.52569999999999995</v>
      </c>
      <c r="AU19" s="237">
        <v>1.0699999999999999E-2</v>
      </c>
      <c r="AV19" s="237">
        <v>4.7600000000000003E-2</v>
      </c>
      <c r="AW19" s="237">
        <v>0</v>
      </c>
      <c r="AX19" s="415">
        <v>101.2257</v>
      </c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</row>
    <row r="20" spans="1:61" s="135" customFormat="1" ht="12.75">
      <c r="A20" s="45">
        <v>2670.0804681784898</v>
      </c>
      <c r="B20" s="45" t="s">
        <v>364</v>
      </c>
      <c r="C20" s="135" t="s">
        <v>524</v>
      </c>
      <c r="D20" s="154">
        <v>48.06</v>
      </c>
      <c r="E20" s="154">
        <v>32.770000000000003</v>
      </c>
      <c r="F20" s="154">
        <v>0.57830000000000004</v>
      </c>
      <c r="G20" s="154">
        <v>0.2397</v>
      </c>
      <c r="H20" s="154">
        <v>16.46</v>
      </c>
      <c r="I20" s="154">
        <v>2.17</v>
      </c>
      <c r="J20" s="154">
        <v>4.36E-2</v>
      </c>
      <c r="K20" s="154">
        <v>1.3599999999999999E-2</v>
      </c>
      <c r="L20" s="154">
        <v>0</v>
      </c>
      <c r="M20" s="154">
        <v>100.3352</v>
      </c>
      <c r="N20" s="154"/>
      <c r="O20" s="186">
        <v>2.198155500986871</v>
      </c>
      <c r="P20" s="186">
        <v>1.766472209583043</v>
      </c>
      <c r="Q20" s="186">
        <v>2.2119934248620104E-2</v>
      </c>
      <c r="R20" s="186">
        <v>1.6343731726497127E-2</v>
      </c>
      <c r="S20" s="186">
        <v>0.80660725460090288</v>
      </c>
      <c r="T20" s="186">
        <v>3.6068948889287277E-4</v>
      </c>
      <c r="U20" s="186">
        <v>0.19243418167627699</v>
      </c>
      <c r="V20" s="186">
        <v>2.5440312486641283E-3</v>
      </c>
      <c r="W20" s="186">
        <f t="shared" si="0"/>
        <v>5.0050375335597685</v>
      </c>
      <c r="X20" s="45">
        <v>80.535572785291805</v>
      </c>
      <c r="Y20" s="214"/>
      <c r="Z20" s="154">
        <v>0.13</v>
      </c>
      <c r="AA20" s="154">
        <v>0.27</v>
      </c>
      <c r="AB20" s="154">
        <v>3.69</v>
      </c>
      <c r="AC20" s="154">
        <v>2.5099999999999998</v>
      </c>
      <c r="AD20" s="154">
        <v>0.49</v>
      </c>
      <c r="AE20" s="154">
        <v>158.26</v>
      </c>
      <c r="AF20" s="154">
        <v>1.85</v>
      </c>
      <c r="AG20" s="154">
        <v>13.91</v>
      </c>
      <c r="AH20" s="214"/>
      <c r="AI20" s="195" t="s">
        <v>684</v>
      </c>
      <c r="AJ20" s="102">
        <v>10</v>
      </c>
      <c r="AK20" s="102">
        <v>15</v>
      </c>
      <c r="AL20" s="214"/>
      <c r="AM20" s="445" t="s">
        <v>684</v>
      </c>
      <c r="AN20" s="442" t="s">
        <v>1690</v>
      </c>
      <c r="AO20" s="237">
        <v>44.25</v>
      </c>
      <c r="AP20" s="237">
        <v>36</v>
      </c>
      <c r="AQ20" s="237">
        <v>0.43840000000000001</v>
      </c>
      <c r="AR20" s="237">
        <v>4.7800000000000002E-2</v>
      </c>
      <c r="AS20" s="237">
        <v>19.71</v>
      </c>
      <c r="AT20" s="237">
        <v>0.55369999999999997</v>
      </c>
      <c r="AU20" s="237">
        <v>8.8000000000000005E-3</v>
      </c>
      <c r="AV20" s="237">
        <v>6.9500000000000006E-2</v>
      </c>
      <c r="AW20" s="237">
        <v>1.21E-2</v>
      </c>
      <c r="AX20" s="415">
        <v>101.0903</v>
      </c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</row>
    <row r="21" spans="1:61" s="135" customFormat="1" ht="12.75">
      <c r="A21" s="45">
        <v>2670.0804681784898</v>
      </c>
      <c r="B21" s="45" t="s">
        <v>364</v>
      </c>
      <c r="C21" s="135" t="s">
        <v>525</v>
      </c>
      <c r="D21" s="154">
        <v>51.26</v>
      </c>
      <c r="E21" s="154">
        <v>30.34</v>
      </c>
      <c r="F21" s="154">
        <v>0.59889999999999999</v>
      </c>
      <c r="G21" s="154">
        <v>0.23699999999999999</v>
      </c>
      <c r="H21" s="154">
        <v>14.14</v>
      </c>
      <c r="I21" s="154">
        <v>3.5</v>
      </c>
      <c r="J21" s="154">
        <v>0.11</v>
      </c>
      <c r="K21" s="154">
        <v>6.0499999999999998E-2</v>
      </c>
      <c r="L21" s="154">
        <v>5.0000000000000001E-3</v>
      </c>
      <c r="M21" s="154">
        <v>100.2514</v>
      </c>
      <c r="N21" s="154"/>
      <c r="O21" s="186">
        <v>2.3311997566239366</v>
      </c>
      <c r="P21" s="186">
        <v>1.6261933709286043</v>
      </c>
      <c r="Q21" s="186">
        <v>2.2777769528559182E-2</v>
      </c>
      <c r="R21" s="186">
        <v>1.6067850371630311E-2</v>
      </c>
      <c r="S21" s="186">
        <v>0.68898210829805229</v>
      </c>
      <c r="T21" s="186">
        <v>1.5954242707120656E-3</v>
      </c>
      <c r="U21" s="186">
        <v>0.30861481447544625</v>
      </c>
      <c r="V21" s="186">
        <v>6.3819717765265065E-3</v>
      </c>
      <c r="W21" s="186">
        <f t="shared" si="0"/>
        <v>5.001813066273467</v>
      </c>
      <c r="X21" s="45">
        <v>68.631184849094907</v>
      </c>
      <c r="Y21" s="214"/>
      <c r="Z21" s="154">
        <v>0.13</v>
      </c>
      <c r="AA21" s="154">
        <v>0.28000000000000003</v>
      </c>
      <c r="AB21" s="154">
        <v>3.62</v>
      </c>
      <c r="AC21" s="154">
        <v>2.5</v>
      </c>
      <c r="AD21" s="154">
        <v>0.53</v>
      </c>
      <c r="AE21" s="154">
        <v>39.93</v>
      </c>
      <c r="AF21" s="154">
        <v>1.44</v>
      </c>
      <c r="AG21" s="154">
        <v>6.22</v>
      </c>
      <c r="AH21" s="214"/>
      <c r="AI21" s="195" t="s">
        <v>684</v>
      </c>
      <c r="AJ21" s="102">
        <v>10</v>
      </c>
      <c r="AK21" s="102">
        <v>15</v>
      </c>
      <c r="AL21" s="214"/>
      <c r="AM21" s="445" t="s">
        <v>684</v>
      </c>
      <c r="AN21" s="442" t="s">
        <v>1690</v>
      </c>
      <c r="AO21" s="237">
        <v>44.24</v>
      </c>
      <c r="AP21" s="237">
        <v>36.159999999999997</v>
      </c>
      <c r="AQ21" s="237">
        <v>0.4647</v>
      </c>
      <c r="AR21" s="237">
        <v>3.9600000000000003E-2</v>
      </c>
      <c r="AS21" s="237">
        <v>19.690000000000001</v>
      </c>
      <c r="AT21" s="237">
        <v>0.52490000000000003</v>
      </c>
      <c r="AU21" s="237">
        <v>0</v>
      </c>
      <c r="AV21" s="237">
        <v>7.8899999999999998E-2</v>
      </c>
      <c r="AW21" s="237">
        <v>1.7100000000000001E-2</v>
      </c>
      <c r="AX21" s="415">
        <v>101.2152</v>
      </c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</row>
    <row r="22" spans="1:61" s="135" customFormat="1" ht="12.75">
      <c r="A22" s="45">
        <v>2670.0804681784898</v>
      </c>
      <c r="B22" s="45" t="s">
        <v>364</v>
      </c>
      <c r="C22" s="135" t="s">
        <v>526</v>
      </c>
      <c r="D22" s="154">
        <v>48.36</v>
      </c>
      <c r="E22" s="154">
        <v>32.270000000000003</v>
      </c>
      <c r="F22" s="154">
        <v>0.58650000000000002</v>
      </c>
      <c r="G22" s="154">
        <v>0.24390000000000001</v>
      </c>
      <c r="H22" s="154">
        <v>16.3</v>
      </c>
      <c r="I22" s="154">
        <v>2.4</v>
      </c>
      <c r="J22" s="154">
        <v>5.5E-2</v>
      </c>
      <c r="K22" s="154">
        <v>8.3599999999999994E-2</v>
      </c>
      <c r="L22" s="154">
        <v>0</v>
      </c>
      <c r="M22" s="154">
        <v>100.29900000000001</v>
      </c>
      <c r="N22" s="154"/>
      <c r="O22" s="186">
        <v>2.2140030480267279</v>
      </c>
      <c r="P22" s="186">
        <v>1.7411917884049781</v>
      </c>
      <c r="Q22" s="186">
        <v>2.2455148563805934E-2</v>
      </c>
      <c r="R22" s="186">
        <v>1.66460911394565E-2</v>
      </c>
      <c r="S22" s="186">
        <v>0.79953443699035454</v>
      </c>
      <c r="T22" s="186">
        <v>2.2193108294116105E-3</v>
      </c>
      <c r="U22" s="186">
        <v>0.21303502039311306</v>
      </c>
      <c r="V22" s="186">
        <v>3.2122986751774206E-3</v>
      </c>
      <c r="W22" s="186">
        <f t="shared" si="0"/>
        <v>5.0122971430230256</v>
      </c>
      <c r="X22" s="45">
        <v>78.714411455554327</v>
      </c>
      <c r="Y22" s="214"/>
      <c r="Z22" s="154">
        <v>0.13</v>
      </c>
      <c r="AA22" s="154">
        <v>0.27</v>
      </c>
      <c r="AB22" s="154">
        <v>3.67</v>
      </c>
      <c r="AC22" s="154">
        <v>2.46</v>
      </c>
      <c r="AD22" s="154">
        <v>0.49</v>
      </c>
      <c r="AE22" s="154">
        <v>28.03</v>
      </c>
      <c r="AF22" s="154">
        <v>1.76</v>
      </c>
      <c r="AG22" s="154">
        <v>11.06</v>
      </c>
      <c r="AH22" s="214"/>
      <c r="AI22" s="195" t="s">
        <v>684</v>
      </c>
      <c r="AJ22" s="102">
        <v>10</v>
      </c>
      <c r="AK22" s="102">
        <v>15</v>
      </c>
      <c r="AL22" s="214"/>
      <c r="AM22" s="445" t="s">
        <v>684</v>
      </c>
      <c r="AN22" s="442" t="s">
        <v>1690</v>
      </c>
      <c r="AO22" s="237">
        <v>44.22</v>
      </c>
      <c r="AP22" s="237">
        <v>36.130000000000003</v>
      </c>
      <c r="AQ22" s="237">
        <v>0.50290000000000001</v>
      </c>
      <c r="AR22" s="237">
        <v>4.2700000000000002E-2</v>
      </c>
      <c r="AS22" s="237">
        <v>19.71</v>
      </c>
      <c r="AT22" s="237">
        <v>0.54320000000000002</v>
      </c>
      <c r="AU22" s="237">
        <v>1.9099999999999999E-2</v>
      </c>
      <c r="AV22" s="237">
        <v>4.19E-2</v>
      </c>
      <c r="AW22" s="237">
        <v>8.9999999999999998E-4</v>
      </c>
      <c r="AX22" s="415">
        <v>101.2107</v>
      </c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</row>
    <row r="23" spans="1:61" s="135" customFormat="1" ht="12.75">
      <c r="A23" s="45">
        <v>2670.0804681784898</v>
      </c>
      <c r="B23" s="45" t="s">
        <v>364</v>
      </c>
      <c r="C23" s="135" t="s">
        <v>527</v>
      </c>
      <c r="D23" s="154">
        <v>49.56</v>
      </c>
      <c r="E23" s="154">
        <v>31.62</v>
      </c>
      <c r="F23" s="154">
        <v>0.60829999999999995</v>
      </c>
      <c r="G23" s="154">
        <v>0.26740000000000003</v>
      </c>
      <c r="H23" s="154">
        <v>15.49</v>
      </c>
      <c r="I23" s="154">
        <v>2.86</v>
      </c>
      <c r="J23" s="154">
        <v>6.6900000000000001E-2</v>
      </c>
      <c r="K23" s="154">
        <v>4.9799999999999997E-2</v>
      </c>
      <c r="L23" s="154">
        <v>1.1000000000000001E-3</v>
      </c>
      <c r="M23" s="154">
        <v>100.5235</v>
      </c>
      <c r="N23" s="154"/>
      <c r="O23" s="186">
        <v>2.2575802429484013</v>
      </c>
      <c r="P23" s="186">
        <v>1.6975770149749296</v>
      </c>
      <c r="Q23" s="186">
        <v>2.3173183917969058E-2</v>
      </c>
      <c r="R23" s="186">
        <v>1.8158578444698599E-2</v>
      </c>
      <c r="S23" s="186">
        <v>0.75599855125009774</v>
      </c>
      <c r="T23" s="186">
        <v>1.3154101039710745E-3</v>
      </c>
      <c r="U23" s="186">
        <v>0.2525955930444867</v>
      </c>
      <c r="V23" s="186">
        <v>3.8877588856773971E-3</v>
      </c>
      <c r="W23" s="186">
        <f t="shared" si="0"/>
        <v>5.0102863335702317</v>
      </c>
      <c r="X23" s="45">
        <v>74.671719471502129</v>
      </c>
      <c r="Y23" s="214"/>
      <c r="Z23" s="154">
        <v>0.13</v>
      </c>
      <c r="AA23" s="154">
        <v>0.27</v>
      </c>
      <c r="AB23" s="154">
        <v>3.65</v>
      </c>
      <c r="AC23" s="154">
        <v>2.33</v>
      </c>
      <c r="AD23" s="154">
        <v>0.51</v>
      </c>
      <c r="AE23" s="154">
        <v>46.63</v>
      </c>
      <c r="AF23" s="154">
        <v>1.6</v>
      </c>
      <c r="AG23" s="154">
        <v>9.39</v>
      </c>
      <c r="AH23" s="214"/>
      <c r="AI23" s="195" t="s">
        <v>684</v>
      </c>
      <c r="AJ23" s="102">
        <v>10</v>
      </c>
      <c r="AK23" s="102">
        <v>15</v>
      </c>
      <c r="AL23" s="214"/>
      <c r="AM23" s="445" t="s">
        <v>684</v>
      </c>
      <c r="AN23" s="442" t="s">
        <v>1690</v>
      </c>
      <c r="AO23" s="237">
        <v>44.37</v>
      </c>
      <c r="AP23" s="237">
        <v>35.97</v>
      </c>
      <c r="AQ23" s="237">
        <v>0.46089999999999998</v>
      </c>
      <c r="AR23" s="237">
        <v>4.8599999999999997E-2</v>
      </c>
      <c r="AS23" s="237">
        <v>19.5</v>
      </c>
      <c r="AT23" s="237">
        <v>0.49440000000000001</v>
      </c>
      <c r="AU23" s="237">
        <v>1.1299999999999999E-2</v>
      </c>
      <c r="AV23" s="237">
        <v>5.3800000000000001E-2</v>
      </c>
      <c r="AW23" s="237">
        <v>0</v>
      </c>
      <c r="AX23" s="415">
        <v>100.90900000000001</v>
      </c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</row>
    <row r="24" spans="1:61" s="135" customFormat="1" ht="12.75">
      <c r="A24" s="45">
        <v>2670.0804681784898</v>
      </c>
      <c r="B24" s="45" t="s">
        <v>364</v>
      </c>
      <c r="C24" s="135" t="s">
        <v>528</v>
      </c>
      <c r="D24" s="154">
        <v>49.41</v>
      </c>
      <c r="E24" s="154">
        <v>31.78</v>
      </c>
      <c r="F24" s="154">
        <v>0.5948</v>
      </c>
      <c r="G24" s="154">
        <v>0.26729999999999998</v>
      </c>
      <c r="H24" s="154">
        <v>15.68</v>
      </c>
      <c r="I24" s="154">
        <v>2.65</v>
      </c>
      <c r="J24" s="154">
        <v>5.5399999999999998E-2</v>
      </c>
      <c r="K24" s="154">
        <v>4.2799999999999998E-2</v>
      </c>
      <c r="L24" s="154">
        <v>1.6E-2</v>
      </c>
      <c r="M24" s="154">
        <v>100.49630000000001</v>
      </c>
      <c r="N24" s="154"/>
      <c r="O24" s="186">
        <v>2.2513323588282614</v>
      </c>
      <c r="P24" s="186">
        <v>1.7066103503728596</v>
      </c>
      <c r="Q24" s="186">
        <v>2.2664790735504724E-2</v>
      </c>
      <c r="R24" s="186">
        <v>1.8156505436126898E-2</v>
      </c>
      <c r="S24" s="186">
        <v>0.76547051262974486</v>
      </c>
      <c r="T24" s="186">
        <v>1.1308069301090391E-3</v>
      </c>
      <c r="U24" s="186">
        <v>0.23410919508293468</v>
      </c>
      <c r="V24" s="186">
        <v>3.2202962869653535E-3</v>
      </c>
      <c r="W24" s="186">
        <f t="shared" si="0"/>
        <v>5.0026948163025073</v>
      </c>
      <c r="X24" s="45">
        <v>76.336530600221892</v>
      </c>
      <c r="Y24" s="214"/>
      <c r="Z24" s="154">
        <v>0.13</v>
      </c>
      <c r="AA24" s="154">
        <v>0.27</v>
      </c>
      <c r="AB24" s="154">
        <v>3.61</v>
      </c>
      <c r="AC24" s="154">
        <v>2.33</v>
      </c>
      <c r="AD24" s="154">
        <v>0.5</v>
      </c>
      <c r="AE24" s="154">
        <v>55.44</v>
      </c>
      <c r="AF24" s="154">
        <v>1.67</v>
      </c>
      <c r="AG24" s="154">
        <v>11.4</v>
      </c>
      <c r="AH24" s="214"/>
      <c r="AI24" s="195" t="s">
        <v>684</v>
      </c>
      <c r="AJ24" s="102">
        <v>10</v>
      </c>
      <c r="AK24" s="102">
        <v>15</v>
      </c>
      <c r="AL24" s="214"/>
      <c r="AM24" s="445" t="s">
        <v>684</v>
      </c>
      <c r="AN24" s="442" t="s">
        <v>1690</v>
      </c>
      <c r="AO24" s="237">
        <v>44.3</v>
      </c>
      <c r="AP24" s="237">
        <v>36.159999999999997</v>
      </c>
      <c r="AQ24" s="237">
        <v>0.45050000000000001</v>
      </c>
      <c r="AR24" s="237">
        <v>4.58E-2</v>
      </c>
      <c r="AS24" s="237">
        <v>19.59</v>
      </c>
      <c r="AT24" s="237">
        <v>0.55020000000000002</v>
      </c>
      <c r="AU24" s="237">
        <v>1.7500000000000002E-2</v>
      </c>
      <c r="AV24" s="237">
        <v>9.8699999999999996E-2</v>
      </c>
      <c r="AW24" s="237">
        <v>4.5999999999999999E-3</v>
      </c>
      <c r="AX24" s="415">
        <v>101.21729999999999</v>
      </c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</row>
    <row r="25" spans="1:61" s="135" customFormat="1" ht="12.75">
      <c r="A25" s="45">
        <v>2670.0804681784898</v>
      </c>
      <c r="B25" s="45" t="s">
        <v>364</v>
      </c>
      <c r="C25" s="135" t="s">
        <v>529</v>
      </c>
      <c r="D25" s="154">
        <v>48.46</v>
      </c>
      <c r="E25" s="154">
        <v>32.28</v>
      </c>
      <c r="F25" s="154">
        <v>0.59350000000000003</v>
      </c>
      <c r="G25" s="154">
        <v>0.24809999999999999</v>
      </c>
      <c r="H25" s="154">
        <v>16.28</v>
      </c>
      <c r="I25" s="154">
        <v>2.35</v>
      </c>
      <c r="J25" s="154">
        <v>4.9500000000000002E-2</v>
      </c>
      <c r="K25" s="154">
        <v>2.7799999999999998E-2</v>
      </c>
      <c r="L25" s="154">
        <v>0</v>
      </c>
      <c r="M25" s="154">
        <v>100.2889</v>
      </c>
      <c r="N25" s="154"/>
      <c r="O25" s="186">
        <v>2.2169705087056077</v>
      </c>
      <c r="P25" s="186">
        <v>1.7404668459976635</v>
      </c>
      <c r="Q25" s="186">
        <v>2.2706658242158284E-2</v>
      </c>
      <c r="R25" s="186">
        <v>1.6920446378040549E-2</v>
      </c>
      <c r="S25" s="186">
        <v>0.79797365636927642</v>
      </c>
      <c r="T25" s="186">
        <v>7.3746469629985432E-4</v>
      </c>
      <c r="U25" s="186">
        <v>0.20844534770448875</v>
      </c>
      <c r="V25" s="186">
        <v>2.8889698663841102E-3</v>
      </c>
      <c r="W25" s="186">
        <f t="shared" si="0"/>
        <v>5.0071098979599196</v>
      </c>
      <c r="X25" s="45">
        <v>79.064378055733414</v>
      </c>
      <c r="Y25" s="214"/>
      <c r="Z25" s="154">
        <v>0.13</v>
      </c>
      <c r="AA25" s="154">
        <v>0.27</v>
      </c>
      <c r="AB25" s="154">
        <v>3.65</v>
      </c>
      <c r="AC25" s="154">
        <v>2.4500000000000002</v>
      </c>
      <c r="AD25" s="154">
        <v>0.49</v>
      </c>
      <c r="AE25" s="154">
        <v>80.86</v>
      </c>
      <c r="AF25" s="154">
        <v>1.78</v>
      </c>
      <c r="AG25" s="154">
        <v>12.16</v>
      </c>
      <c r="AH25" s="214"/>
      <c r="AI25" s="195" t="s">
        <v>684</v>
      </c>
      <c r="AJ25" s="102">
        <v>10</v>
      </c>
      <c r="AK25" s="102">
        <v>15</v>
      </c>
      <c r="AL25" s="214"/>
      <c r="AM25" s="445" t="s">
        <v>684</v>
      </c>
      <c r="AN25" s="442" t="s">
        <v>1690</v>
      </c>
      <c r="AO25" s="237">
        <v>44.36</v>
      </c>
      <c r="AP25" s="237">
        <v>36.22</v>
      </c>
      <c r="AQ25" s="237">
        <v>0.48820000000000002</v>
      </c>
      <c r="AR25" s="237">
        <v>4.48E-2</v>
      </c>
      <c r="AS25" s="237">
        <v>19.66</v>
      </c>
      <c r="AT25" s="237">
        <v>0.54100000000000004</v>
      </c>
      <c r="AU25" s="237">
        <v>1.1299999999999999E-2</v>
      </c>
      <c r="AV25" s="237">
        <v>8.1199999999999994E-2</v>
      </c>
      <c r="AW25" s="237">
        <v>0</v>
      </c>
      <c r="AX25" s="415">
        <v>101.40649999999999</v>
      </c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</row>
    <row r="26" spans="1:61" s="135" customFormat="1" ht="12.75">
      <c r="A26" s="45">
        <v>2670.0804681784898</v>
      </c>
      <c r="B26" s="45" t="s">
        <v>364</v>
      </c>
      <c r="C26" s="135" t="s">
        <v>530</v>
      </c>
      <c r="D26" s="154">
        <v>47.69</v>
      </c>
      <c r="E26" s="154">
        <v>32.99</v>
      </c>
      <c r="F26" s="154">
        <v>0.62080000000000002</v>
      </c>
      <c r="G26" s="154">
        <v>0.214</v>
      </c>
      <c r="H26" s="154">
        <v>16.95</v>
      </c>
      <c r="I26" s="154">
        <v>2.0699999999999998</v>
      </c>
      <c r="J26" s="154">
        <v>3.3799999999999997E-2</v>
      </c>
      <c r="K26" s="154">
        <v>6.3E-2</v>
      </c>
      <c r="L26" s="154">
        <v>0</v>
      </c>
      <c r="M26" s="154">
        <v>100.63160000000001</v>
      </c>
      <c r="N26" s="154"/>
      <c r="O26" s="186">
        <v>2.1798071752808759</v>
      </c>
      <c r="P26" s="186">
        <v>1.7771692642224632</v>
      </c>
      <c r="Q26" s="186">
        <v>2.3730039309764587E-2</v>
      </c>
      <c r="R26" s="186">
        <v>1.4581865037058524E-2</v>
      </c>
      <c r="S26" s="186">
        <v>0.83007647420847996</v>
      </c>
      <c r="T26" s="186">
        <v>1.669749174796218E-3</v>
      </c>
      <c r="U26" s="186">
        <v>0.18344629250122496</v>
      </c>
      <c r="V26" s="186">
        <v>1.9709189379177781E-3</v>
      </c>
      <c r="W26" s="186">
        <f t="shared" si="0"/>
        <v>5.012451778672582</v>
      </c>
      <c r="X26" s="45">
        <v>81.743265857012375</v>
      </c>
      <c r="Y26" s="214"/>
      <c r="Z26" s="154">
        <v>0.13</v>
      </c>
      <c r="AA26" s="154">
        <v>0.26</v>
      </c>
      <c r="AB26" s="154">
        <v>3.57</v>
      </c>
      <c r="AC26" s="154">
        <v>2.67</v>
      </c>
      <c r="AD26" s="154">
        <v>0.48</v>
      </c>
      <c r="AE26" s="154">
        <v>38.43</v>
      </c>
      <c r="AF26" s="154">
        <v>1.9</v>
      </c>
      <c r="AG26" s="154">
        <v>17.25</v>
      </c>
      <c r="AH26" s="214"/>
      <c r="AI26" s="195" t="s">
        <v>684</v>
      </c>
      <c r="AJ26" s="102">
        <v>10</v>
      </c>
      <c r="AK26" s="102">
        <v>15</v>
      </c>
      <c r="AL26" s="214"/>
      <c r="AM26" s="445" t="s">
        <v>684</v>
      </c>
      <c r="AN26" s="442" t="s">
        <v>1690</v>
      </c>
      <c r="AO26" s="237">
        <v>44.24</v>
      </c>
      <c r="AP26" s="237">
        <v>36.18</v>
      </c>
      <c r="AQ26" s="237">
        <v>0.48580000000000001</v>
      </c>
      <c r="AR26" s="237">
        <v>3.9300000000000002E-2</v>
      </c>
      <c r="AS26" s="237">
        <v>19.579999999999998</v>
      </c>
      <c r="AT26" s="237">
        <v>0.53420000000000001</v>
      </c>
      <c r="AU26" s="237">
        <v>1.7100000000000001E-2</v>
      </c>
      <c r="AV26" s="237">
        <v>9.9400000000000002E-2</v>
      </c>
      <c r="AW26" s="237">
        <v>0</v>
      </c>
      <c r="AX26" s="415">
        <v>101.1758</v>
      </c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</row>
    <row r="27" spans="1:61" s="135" customFormat="1" ht="12.75">
      <c r="A27" s="45">
        <v>2670.0804681784898</v>
      </c>
      <c r="B27" s="45" t="s">
        <v>364</v>
      </c>
      <c r="C27" s="135" t="s">
        <v>531</v>
      </c>
      <c r="D27" s="154">
        <v>48.66</v>
      </c>
      <c r="E27" s="154">
        <v>32.01</v>
      </c>
      <c r="F27" s="154">
        <v>0.59550000000000003</v>
      </c>
      <c r="G27" s="154">
        <v>0.22620000000000001</v>
      </c>
      <c r="H27" s="154">
        <v>16.11</v>
      </c>
      <c r="I27" s="154">
        <v>2.4300000000000002</v>
      </c>
      <c r="J27" s="154">
        <v>5.4600000000000003E-2</v>
      </c>
      <c r="K27" s="154">
        <v>4.1300000000000003E-2</v>
      </c>
      <c r="L27" s="154">
        <v>5.4000000000000003E-3</v>
      </c>
      <c r="M27" s="154">
        <v>100.133</v>
      </c>
      <c r="N27" s="154"/>
      <c r="O27" s="186">
        <v>2.2286814656797076</v>
      </c>
      <c r="P27" s="186">
        <v>1.727894783853497</v>
      </c>
      <c r="Q27" s="186">
        <v>2.2809389247569551E-2</v>
      </c>
      <c r="R27" s="186">
        <v>1.5444613440608433E-2</v>
      </c>
      <c r="S27" s="186">
        <v>0.7905495297270031</v>
      </c>
      <c r="T27" s="186">
        <v>1.0968465690366406E-3</v>
      </c>
      <c r="U27" s="186">
        <v>0.21578935082777403</v>
      </c>
      <c r="V27" s="186">
        <v>3.1902876768999627E-3</v>
      </c>
      <c r="W27" s="186">
        <f t="shared" si="0"/>
        <v>5.0054562670220966</v>
      </c>
      <c r="X27" s="45">
        <v>78.311960188258112</v>
      </c>
      <c r="Y27" s="214"/>
      <c r="Z27" s="154">
        <v>0.13</v>
      </c>
      <c r="AA27" s="154">
        <v>0.27</v>
      </c>
      <c r="AB27" s="154">
        <v>3.64</v>
      </c>
      <c r="AC27" s="154">
        <v>2.59</v>
      </c>
      <c r="AD27" s="154">
        <v>0.5</v>
      </c>
      <c r="AE27" s="154">
        <v>56.52</v>
      </c>
      <c r="AF27" s="154">
        <v>1.74</v>
      </c>
      <c r="AG27" s="154">
        <v>11.24</v>
      </c>
      <c r="AH27" s="214"/>
      <c r="AI27" s="195" t="s">
        <v>684</v>
      </c>
      <c r="AJ27" s="102">
        <v>10</v>
      </c>
      <c r="AK27" s="102">
        <v>15</v>
      </c>
      <c r="AL27" s="214"/>
      <c r="AM27" s="445" t="s">
        <v>684</v>
      </c>
      <c r="AN27" s="442" t="s">
        <v>1690</v>
      </c>
      <c r="AO27" s="237">
        <v>44.32</v>
      </c>
      <c r="AP27" s="237">
        <v>36.08</v>
      </c>
      <c r="AQ27" s="237">
        <v>0.46139999999999998</v>
      </c>
      <c r="AR27" s="237">
        <v>4.8099999999999997E-2</v>
      </c>
      <c r="AS27" s="237">
        <v>19.510000000000002</v>
      </c>
      <c r="AT27" s="237">
        <v>0.55220000000000002</v>
      </c>
      <c r="AU27" s="237">
        <v>1.2500000000000001E-2</v>
      </c>
      <c r="AV27" s="237">
        <v>6.1499999999999999E-2</v>
      </c>
      <c r="AW27" s="237">
        <v>0</v>
      </c>
      <c r="AX27" s="415">
        <v>101.0457</v>
      </c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</row>
    <row r="28" spans="1:61" s="135" customFormat="1" ht="12.75">
      <c r="A28" s="45">
        <v>2670.0804681784898</v>
      </c>
      <c r="B28" s="45" t="s">
        <v>364</v>
      </c>
      <c r="C28" s="135" t="s">
        <v>532</v>
      </c>
      <c r="D28" s="154">
        <v>50.29</v>
      </c>
      <c r="E28" s="154">
        <v>31.04</v>
      </c>
      <c r="F28" s="154">
        <v>0.66569999999999996</v>
      </c>
      <c r="G28" s="154">
        <v>0.25879999999999997</v>
      </c>
      <c r="H28" s="154">
        <v>14.83</v>
      </c>
      <c r="I28" s="154">
        <v>3.16</v>
      </c>
      <c r="J28" s="154">
        <v>7.6100000000000001E-2</v>
      </c>
      <c r="K28" s="154">
        <v>4.8300000000000003E-2</v>
      </c>
      <c r="L28" s="154">
        <v>0</v>
      </c>
      <c r="M28" s="154">
        <v>100.3689</v>
      </c>
      <c r="N28" s="154"/>
      <c r="O28" s="186">
        <v>2.2897576217220448</v>
      </c>
      <c r="P28" s="186">
        <v>1.6656559975730436</v>
      </c>
      <c r="Q28" s="186">
        <v>2.5347925885869795E-2</v>
      </c>
      <c r="R28" s="186">
        <v>1.7566316170970035E-2</v>
      </c>
      <c r="S28" s="186">
        <v>0.72344692690102064</v>
      </c>
      <c r="T28" s="186">
        <v>1.2751901255190696E-3</v>
      </c>
      <c r="U28" s="186">
        <v>0.2789605550072386</v>
      </c>
      <c r="V28" s="186">
        <v>4.4203213328208322E-3</v>
      </c>
      <c r="W28" s="186">
        <f t="shared" si="0"/>
        <v>5.006430854718527</v>
      </c>
      <c r="X28" s="45">
        <v>71.858816199562213</v>
      </c>
      <c r="Y28" s="214"/>
      <c r="Z28" s="154">
        <v>0.13</v>
      </c>
      <c r="AA28" s="154">
        <v>0.27</v>
      </c>
      <c r="AB28" s="154">
        <v>3.34</v>
      </c>
      <c r="AC28" s="154">
        <v>2.36</v>
      </c>
      <c r="AD28" s="154">
        <v>0.52</v>
      </c>
      <c r="AE28" s="154">
        <v>47.24</v>
      </c>
      <c r="AF28" s="154">
        <v>1.51</v>
      </c>
      <c r="AG28" s="154">
        <v>8.5299999999999994</v>
      </c>
      <c r="AH28" s="214"/>
      <c r="AI28" s="195" t="s">
        <v>684</v>
      </c>
      <c r="AJ28" s="102">
        <v>10</v>
      </c>
      <c r="AK28" s="102">
        <v>15</v>
      </c>
      <c r="AL28" s="214"/>
      <c r="AM28" s="445" t="s">
        <v>684</v>
      </c>
      <c r="AN28" s="442" t="s">
        <v>1690</v>
      </c>
      <c r="AO28" s="237">
        <v>44.26</v>
      </c>
      <c r="AP28" s="237">
        <v>36.090000000000003</v>
      </c>
      <c r="AQ28" s="237">
        <v>0.45369999999999999</v>
      </c>
      <c r="AR28" s="237">
        <v>4.5199999999999997E-2</v>
      </c>
      <c r="AS28" s="237">
        <v>19.84</v>
      </c>
      <c r="AT28" s="237">
        <v>0.56120000000000003</v>
      </c>
      <c r="AU28" s="237">
        <v>0.01</v>
      </c>
      <c r="AV28" s="237">
        <v>3.7699999999999997E-2</v>
      </c>
      <c r="AW28" s="237">
        <v>2.7000000000000001E-3</v>
      </c>
      <c r="AX28" s="415">
        <v>101.3005</v>
      </c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</row>
    <row r="29" spans="1:61" s="135" customFormat="1" ht="12.75">
      <c r="A29" s="45">
        <v>2670.0804681784898</v>
      </c>
      <c r="B29" s="45" t="s">
        <v>364</v>
      </c>
      <c r="C29" s="135" t="s">
        <v>533</v>
      </c>
      <c r="D29" s="154">
        <v>51.36</v>
      </c>
      <c r="E29" s="154">
        <v>30.09</v>
      </c>
      <c r="F29" s="154">
        <v>0.75170000000000003</v>
      </c>
      <c r="G29" s="154">
        <v>0.28070000000000001</v>
      </c>
      <c r="H29" s="154">
        <v>14.06</v>
      </c>
      <c r="I29" s="154">
        <v>3.6</v>
      </c>
      <c r="J29" s="154">
        <v>9.69E-2</v>
      </c>
      <c r="K29" s="154">
        <v>7.6700000000000004E-2</v>
      </c>
      <c r="L29" s="154">
        <v>0</v>
      </c>
      <c r="M29" s="154">
        <v>100.316</v>
      </c>
      <c r="N29" s="154"/>
      <c r="O29" s="186">
        <v>2.3353874087055959</v>
      </c>
      <c r="P29" s="186">
        <v>1.6125449507489729</v>
      </c>
      <c r="Q29" s="186">
        <v>2.8584754298245814E-2</v>
      </c>
      <c r="R29" s="186">
        <v>1.9027637873323781E-2</v>
      </c>
      <c r="S29" s="186">
        <v>0.68497841690615946</v>
      </c>
      <c r="T29" s="186">
        <v>2.0223169221687582E-3</v>
      </c>
      <c r="U29" s="186">
        <v>0.31738343650900236</v>
      </c>
      <c r="V29" s="186">
        <v>5.6210701236555803E-3</v>
      </c>
      <c r="W29" s="186">
        <f t="shared" si="0"/>
        <v>5.0055499920871256</v>
      </c>
      <c r="X29" s="45">
        <v>67.961960459612797</v>
      </c>
      <c r="Y29" s="214"/>
      <c r="Z29" s="154">
        <v>0.13</v>
      </c>
      <c r="AA29" s="154">
        <v>0.28000000000000003</v>
      </c>
      <c r="AB29" s="154">
        <v>3.05</v>
      </c>
      <c r="AC29" s="154">
        <v>2.25</v>
      </c>
      <c r="AD29" s="154">
        <v>0.53</v>
      </c>
      <c r="AE29" s="154">
        <v>29.79</v>
      </c>
      <c r="AF29" s="154">
        <v>1.41</v>
      </c>
      <c r="AG29" s="154">
        <v>6.94</v>
      </c>
      <c r="AH29" s="214"/>
      <c r="AI29" s="195" t="s">
        <v>684</v>
      </c>
      <c r="AJ29" s="102">
        <v>10</v>
      </c>
      <c r="AK29" s="102">
        <v>15</v>
      </c>
      <c r="AL29" s="214"/>
      <c r="AM29" s="445" t="s">
        <v>684</v>
      </c>
      <c r="AN29" s="442" t="s">
        <v>1690</v>
      </c>
      <c r="AO29" s="237">
        <v>44.2</v>
      </c>
      <c r="AP29" s="237">
        <v>36.15</v>
      </c>
      <c r="AQ29" s="237">
        <v>0.47420000000000001</v>
      </c>
      <c r="AR29" s="237">
        <v>5.21E-2</v>
      </c>
      <c r="AS29" s="237">
        <v>19.760000000000002</v>
      </c>
      <c r="AT29" s="237">
        <v>0.52659999999999996</v>
      </c>
      <c r="AU29" s="237">
        <v>1.49E-2</v>
      </c>
      <c r="AV29" s="237">
        <v>5.6099999999999997E-2</v>
      </c>
      <c r="AW29" s="237">
        <v>4.4000000000000003E-3</v>
      </c>
      <c r="AX29" s="415">
        <v>101.2383</v>
      </c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</row>
    <row r="30" spans="1:61" s="135" customFormat="1" ht="13.5" thickBot="1">
      <c r="A30" s="45">
        <v>2670.0804681784898</v>
      </c>
      <c r="B30" s="45" t="s">
        <v>364</v>
      </c>
      <c r="C30" s="135" t="s">
        <v>534</v>
      </c>
      <c r="D30" s="154">
        <v>47.95</v>
      </c>
      <c r="E30" s="154">
        <v>32.51</v>
      </c>
      <c r="F30" s="154">
        <v>0.62570000000000003</v>
      </c>
      <c r="G30" s="154">
        <v>0.21279999999999999</v>
      </c>
      <c r="H30" s="154">
        <v>16.47</v>
      </c>
      <c r="I30" s="154">
        <v>2.1800000000000002</v>
      </c>
      <c r="J30" s="154">
        <v>4.9000000000000002E-2</v>
      </c>
      <c r="K30" s="154">
        <v>7.5999999999999998E-2</v>
      </c>
      <c r="L30" s="154">
        <v>0</v>
      </c>
      <c r="M30" s="154">
        <v>100.0735</v>
      </c>
      <c r="N30" s="154"/>
      <c r="O30" s="186">
        <v>2.2006765188161195</v>
      </c>
      <c r="P30" s="186">
        <v>1.7584915680508599</v>
      </c>
      <c r="Q30" s="186">
        <v>2.4015395709259483E-2</v>
      </c>
      <c r="R30" s="186">
        <v>1.4559543798876326E-2</v>
      </c>
      <c r="S30" s="186">
        <v>0.80987658831509368</v>
      </c>
      <c r="T30" s="186">
        <v>2.0225586448629415E-3</v>
      </c>
      <c r="U30" s="186">
        <v>0.19398668868914354</v>
      </c>
      <c r="V30" s="186">
        <v>2.8689632483534068E-3</v>
      </c>
      <c r="W30" s="186">
        <f t="shared" si="0"/>
        <v>5.0064978252725689</v>
      </c>
      <c r="X30" s="45">
        <v>80.449165326077932</v>
      </c>
      <c r="Y30" s="214"/>
      <c r="Z30" s="154">
        <v>0.13</v>
      </c>
      <c r="AA30" s="154">
        <v>0.27</v>
      </c>
      <c r="AB30" s="154">
        <v>3.51</v>
      </c>
      <c r="AC30" s="154">
        <v>2.69</v>
      </c>
      <c r="AD30" s="154">
        <v>0.49</v>
      </c>
      <c r="AE30" s="154">
        <v>32.020000000000003</v>
      </c>
      <c r="AF30" s="154">
        <v>1.85</v>
      </c>
      <c r="AG30" s="154">
        <v>12.31</v>
      </c>
      <c r="AH30" s="214"/>
      <c r="AI30" s="195" t="s">
        <v>684</v>
      </c>
      <c r="AJ30" s="102">
        <v>10</v>
      </c>
      <c r="AK30" s="102">
        <v>15</v>
      </c>
      <c r="AL30" s="214"/>
      <c r="AM30" s="448" t="s">
        <v>684</v>
      </c>
      <c r="AN30" s="443" t="s">
        <v>1690</v>
      </c>
      <c r="AO30" s="261">
        <v>44.33</v>
      </c>
      <c r="AP30" s="261">
        <v>36.11</v>
      </c>
      <c r="AQ30" s="261">
        <v>0.42830000000000001</v>
      </c>
      <c r="AR30" s="261">
        <v>4.1300000000000003E-2</v>
      </c>
      <c r="AS30" s="261">
        <v>19.440000000000001</v>
      </c>
      <c r="AT30" s="261">
        <v>0.52669999999999995</v>
      </c>
      <c r="AU30" s="261">
        <v>6.4000000000000003E-3</v>
      </c>
      <c r="AV30" s="261">
        <v>6.25E-2</v>
      </c>
      <c r="AW30" s="261">
        <v>2.3699999999999999E-2</v>
      </c>
      <c r="AX30" s="416">
        <v>100.9689</v>
      </c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</row>
    <row r="31" spans="1:61" s="135" customFormat="1" ht="12.75">
      <c r="A31" s="45">
        <v>2670.0804681784898</v>
      </c>
      <c r="B31" s="45" t="s">
        <v>364</v>
      </c>
      <c r="C31" s="135" t="s">
        <v>535</v>
      </c>
      <c r="D31" s="154">
        <v>47.67</v>
      </c>
      <c r="E31" s="154">
        <v>32.729999999999997</v>
      </c>
      <c r="F31" s="154">
        <v>0.61450000000000005</v>
      </c>
      <c r="G31" s="154">
        <v>0.19800000000000001</v>
      </c>
      <c r="H31" s="154">
        <v>16.55</v>
      </c>
      <c r="I31" s="154">
        <v>2.09</v>
      </c>
      <c r="J31" s="154">
        <v>0.04</v>
      </c>
      <c r="K31" s="154">
        <v>2.8799999999999999E-2</v>
      </c>
      <c r="L31" s="154">
        <v>0</v>
      </c>
      <c r="M31" s="154">
        <v>99.921300000000002</v>
      </c>
      <c r="N31" s="154"/>
      <c r="O31" s="186">
        <v>2.1908653664399207</v>
      </c>
      <c r="P31" s="186">
        <v>1.7728511199910166</v>
      </c>
      <c r="Q31" s="186">
        <v>2.3618288286143888E-2</v>
      </c>
      <c r="R31" s="186">
        <v>1.3565764512906192E-2</v>
      </c>
      <c r="S31" s="186">
        <v>0.81494102961827863</v>
      </c>
      <c r="T31" s="186">
        <v>7.6750808402003537E-4</v>
      </c>
      <c r="U31" s="186">
        <v>0.18623644044317575</v>
      </c>
      <c r="V31" s="186">
        <v>2.3452645352493519E-3</v>
      </c>
      <c r="W31" s="186">
        <f t="shared" si="0"/>
        <v>5.0051907819107111</v>
      </c>
      <c r="X31" s="45">
        <v>81.210523830784453</v>
      </c>
      <c r="Y31" s="214"/>
      <c r="Z31" s="154">
        <v>0.13</v>
      </c>
      <c r="AA31" s="154">
        <v>0.26</v>
      </c>
      <c r="AB31" s="154">
        <v>3.57</v>
      </c>
      <c r="AC31" s="154">
        <v>2.84</v>
      </c>
      <c r="AD31" s="154">
        <v>0.49</v>
      </c>
      <c r="AE31" s="154">
        <v>76.77</v>
      </c>
      <c r="AF31" s="154">
        <v>1.89</v>
      </c>
      <c r="AG31" s="154">
        <v>14.57</v>
      </c>
      <c r="AH31" s="214"/>
      <c r="AI31" s="195" t="s">
        <v>684</v>
      </c>
      <c r="AJ31" s="102">
        <v>10</v>
      </c>
      <c r="AK31" s="102">
        <v>15</v>
      </c>
      <c r="AL31" s="214"/>
      <c r="AM31" s="387" t="s">
        <v>1742</v>
      </c>
      <c r="AN31" s="451" t="s">
        <v>1690</v>
      </c>
      <c r="AO31" s="388">
        <f t="shared" ref="AO31:AW31" si="1">AVERAGE(AO5:AO30)</f>
        <v>44.233076923076929</v>
      </c>
      <c r="AP31" s="388">
        <f t="shared" si="1"/>
        <v>36.076153846153844</v>
      </c>
      <c r="AQ31" s="388">
        <f t="shared" si="1"/>
        <v>0.46400769230769229</v>
      </c>
      <c r="AR31" s="388">
        <f t="shared" si="1"/>
        <v>4.5580769230769223E-2</v>
      </c>
      <c r="AS31" s="388">
        <f t="shared" si="1"/>
        <v>19.641923076923074</v>
      </c>
      <c r="AT31" s="388">
        <f t="shared" si="1"/>
        <v>0.54636538461538464</v>
      </c>
      <c r="AU31" s="388">
        <f t="shared" si="1"/>
        <v>1.0553846153846155E-2</v>
      </c>
      <c r="AV31" s="388">
        <f t="shared" si="1"/>
        <v>5.5107692307692295E-2</v>
      </c>
      <c r="AW31" s="388">
        <f t="shared" si="1"/>
        <v>3.8346153846153838E-3</v>
      </c>
      <c r="AX31" s="421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</row>
    <row r="32" spans="1:61" s="135" customFormat="1">
      <c r="A32" s="45">
        <v>2670.0804681784898</v>
      </c>
      <c r="B32" s="45" t="s">
        <v>364</v>
      </c>
      <c r="C32" s="135" t="s">
        <v>536</v>
      </c>
      <c r="D32" s="154">
        <v>48.42</v>
      </c>
      <c r="E32" s="154">
        <v>32.14</v>
      </c>
      <c r="F32" s="154">
        <v>0.58679999999999999</v>
      </c>
      <c r="G32" s="154">
        <v>0.2366</v>
      </c>
      <c r="H32" s="154">
        <v>16.03</v>
      </c>
      <c r="I32" s="154">
        <v>2.44</v>
      </c>
      <c r="J32" s="154">
        <v>4.7399999999999998E-2</v>
      </c>
      <c r="K32" s="154">
        <v>8.7300000000000003E-2</v>
      </c>
      <c r="L32" s="154">
        <v>7.7000000000000002E-3</v>
      </c>
      <c r="M32" s="154">
        <v>99.995800000000003</v>
      </c>
      <c r="N32" s="154"/>
      <c r="O32" s="186">
        <v>2.2214986946658124</v>
      </c>
      <c r="P32" s="186">
        <v>1.7378923534904691</v>
      </c>
      <c r="Q32" s="186">
        <v>2.2514762829481477E-2</v>
      </c>
      <c r="R32" s="186">
        <v>1.6182460780108605E-2</v>
      </c>
      <c r="S32" s="186">
        <v>0.78797501488891886</v>
      </c>
      <c r="T32" s="186">
        <v>2.3224985614051525E-3</v>
      </c>
      <c r="U32" s="186">
        <v>0.21704957598003294</v>
      </c>
      <c r="V32" s="186">
        <v>2.7743479359987628E-3</v>
      </c>
      <c r="W32" s="186">
        <f t="shared" si="0"/>
        <v>5.0082097091322275</v>
      </c>
      <c r="X32" s="45">
        <v>78.190473173179214</v>
      </c>
      <c r="Y32" s="214"/>
      <c r="Z32" s="154">
        <v>0.13</v>
      </c>
      <c r="AA32" s="154">
        <v>0.27</v>
      </c>
      <c r="AB32" s="154">
        <v>3.65</v>
      </c>
      <c r="AC32" s="154">
        <v>2.5</v>
      </c>
      <c r="AD32" s="154">
        <v>0.5</v>
      </c>
      <c r="AE32" s="154">
        <v>26.65</v>
      </c>
      <c r="AF32" s="154">
        <v>1.73</v>
      </c>
      <c r="AG32" s="154">
        <v>13.11</v>
      </c>
      <c r="AH32" s="214"/>
      <c r="AI32" s="195" t="s">
        <v>684</v>
      </c>
      <c r="AJ32" s="102">
        <v>10</v>
      </c>
      <c r="AK32" s="102">
        <v>15</v>
      </c>
      <c r="AL32" s="214"/>
      <c r="AM32" s="387" t="s">
        <v>1736</v>
      </c>
      <c r="AN32" s="451" t="s">
        <v>1690</v>
      </c>
      <c r="AO32" s="388">
        <f>(2*STDEV(AO5:AO30)/AO31)*100</f>
        <v>0.70856664229325994</v>
      </c>
      <c r="AP32" s="388">
        <f t="shared" ref="AP32:AW32" si="2">(STDEV(AP5:AP30)/AP31)*100</f>
        <v>0.36014211201514174</v>
      </c>
      <c r="AQ32" s="388">
        <f t="shared" si="2"/>
        <v>4.3134528483153103</v>
      </c>
      <c r="AR32" s="388">
        <f t="shared" si="2"/>
        <v>8.9127794473202169</v>
      </c>
      <c r="AS32" s="388">
        <f t="shared" si="2"/>
        <v>0.50049288921634583</v>
      </c>
      <c r="AT32" s="388">
        <f t="shared" si="2"/>
        <v>4.41857510356279</v>
      </c>
      <c r="AU32" s="388">
        <f t="shared" si="2"/>
        <v>47.216056226950641</v>
      </c>
      <c r="AV32" s="388">
        <f t="shared" si="2"/>
        <v>50.920173620670624</v>
      </c>
      <c r="AW32" s="388">
        <f t="shared" si="2"/>
        <v>174.90692399237463</v>
      </c>
      <c r="AX32" s="450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</row>
    <row r="33" spans="1:61" s="135" customFormat="1">
      <c r="A33" s="45">
        <v>2670.0804681784898</v>
      </c>
      <c r="B33" s="45" t="s">
        <v>364</v>
      </c>
      <c r="C33" s="135" t="s">
        <v>537</v>
      </c>
      <c r="D33" s="154">
        <v>48.17</v>
      </c>
      <c r="E33" s="154">
        <v>31.99</v>
      </c>
      <c r="F33" s="154">
        <v>0.62929999999999997</v>
      </c>
      <c r="G33" s="154">
        <v>0.22650000000000001</v>
      </c>
      <c r="H33" s="154">
        <v>16.059999999999999</v>
      </c>
      <c r="I33" s="154">
        <v>2.4700000000000002</v>
      </c>
      <c r="J33" s="154">
        <v>4.7600000000000003E-2</v>
      </c>
      <c r="K33" s="154">
        <v>0.03</v>
      </c>
      <c r="L33" s="154">
        <v>5.3E-3</v>
      </c>
      <c r="M33" s="154">
        <v>99.628699999999995</v>
      </c>
      <c r="N33" s="154"/>
      <c r="O33" s="186">
        <v>2.2189212260635895</v>
      </c>
      <c r="P33" s="186">
        <v>1.7367415761298957</v>
      </c>
      <c r="Q33" s="186">
        <v>2.4242587067482963E-2</v>
      </c>
      <c r="R33" s="186">
        <v>1.55539962605295E-2</v>
      </c>
      <c r="S33" s="186">
        <v>0.79262620548699425</v>
      </c>
      <c r="T33" s="186">
        <v>8.0132081799927487E-4</v>
      </c>
      <c r="U33" s="186">
        <v>0.22060229675354295</v>
      </c>
      <c r="V33" s="186">
        <v>2.797264268916938E-3</v>
      </c>
      <c r="W33" s="186">
        <f t="shared" si="0"/>
        <v>5.0122864728489507</v>
      </c>
      <c r="X33" s="45">
        <v>78.015368723053996</v>
      </c>
      <c r="Y33" s="214"/>
      <c r="Z33" s="154">
        <v>0.13</v>
      </c>
      <c r="AA33" s="154">
        <v>0.27</v>
      </c>
      <c r="AB33" s="154">
        <v>3.51</v>
      </c>
      <c r="AC33" s="154">
        <v>2.57</v>
      </c>
      <c r="AD33" s="154">
        <v>0.5</v>
      </c>
      <c r="AE33" s="154">
        <v>76.73</v>
      </c>
      <c r="AF33" s="154">
        <v>1.73</v>
      </c>
      <c r="AG33" s="154">
        <v>12.89</v>
      </c>
      <c r="AH33" s="214"/>
      <c r="AI33" s="195" t="s">
        <v>684</v>
      </c>
      <c r="AJ33" s="102">
        <v>10</v>
      </c>
      <c r="AK33" s="102">
        <v>15</v>
      </c>
      <c r="AL33" s="214"/>
      <c r="AM33" s="387" t="s">
        <v>1737</v>
      </c>
      <c r="AN33" s="451" t="s">
        <v>1690</v>
      </c>
      <c r="AO33" s="388">
        <v>44</v>
      </c>
      <c r="AP33" s="388">
        <v>36.03</v>
      </c>
      <c r="AQ33" s="388">
        <v>0.62</v>
      </c>
      <c r="AR33" s="388">
        <v>0.02</v>
      </c>
      <c r="AS33" s="388">
        <v>19.09</v>
      </c>
      <c r="AT33" s="427">
        <v>0.53</v>
      </c>
      <c r="AU33" s="388">
        <v>0.03</v>
      </c>
      <c r="AV33" s="388"/>
      <c r="AW33" s="411"/>
      <c r="AX33" s="418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</row>
    <row r="34" spans="1:61" s="135" customFormat="1">
      <c r="A34" s="45">
        <v>2670.0804681784898</v>
      </c>
      <c r="B34" s="45" t="s">
        <v>364</v>
      </c>
      <c r="C34" s="135" t="s">
        <v>538</v>
      </c>
      <c r="D34" s="154">
        <v>48.15</v>
      </c>
      <c r="E34" s="154">
        <v>32.08</v>
      </c>
      <c r="F34" s="154">
        <v>0.64729999999999999</v>
      </c>
      <c r="G34" s="154">
        <v>0.218</v>
      </c>
      <c r="H34" s="154">
        <v>16.149999999999999</v>
      </c>
      <c r="I34" s="154">
        <v>2.37</v>
      </c>
      <c r="J34" s="154">
        <v>5.6800000000000003E-2</v>
      </c>
      <c r="K34" s="154">
        <v>7.5200000000000003E-2</v>
      </c>
      <c r="L34" s="154">
        <v>0</v>
      </c>
      <c r="M34" s="154">
        <v>99.747299999999996</v>
      </c>
      <c r="N34" s="154"/>
      <c r="O34" s="186">
        <v>2.2159510445141195</v>
      </c>
      <c r="P34" s="186">
        <v>1.7400188471978333</v>
      </c>
      <c r="Q34" s="186">
        <v>2.4912968056240728E-2</v>
      </c>
      <c r="R34" s="186">
        <v>1.4956463287883947E-2</v>
      </c>
      <c r="S34" s="186">
        <v>0.79633177334149263</v>
      </c>
      <c r="T34" s="186">
        <v>2.0067886837873612E-3</v>
      </c>
      <c r="U34" s="186">
        <v>0.21147549699122481</v>
      </c>
      <c r="V34" s="186">
        <v>3.3348285637473116E-3</v>
      </c>
      <c r="W34" s="186">
        <f t="shared" si="0"/>
        <v>5.0089882106363293</v>
      </c>
      <c r="X34" s="45">
        <v>78.759340405715022</v>
      </c>
      <c r="Y34" s="214"/>
      <c r="Z34" s="154">
        <v>0.13</v>
      </c>
      <c r="AA34" s="154">
        <v>0.27</v>
      </c>
      <c r="AB34" s="154">
        <v>3.44</v>
      </c>
      <c r="AC34" s="154">
        <v>2.64</v>
      </c>
      <c r="AD34" s="154">
        <v>0.49</v>
      </c>
      <c r="AE34" s="154">
        <v>29.59</v>
      </c>
      <c r="AF34" s="154">
        <v>1.76</v>
      </c>
      <c r="AG34" s="154">
        <v>10.86</v>
      </c>
      <c r="AH34" s="214"/>
      <c r="AI34" s="195" t="s">
        <v>684</v>
      </c>
      <c r="AJ34" s="102">
        <v>10</v>
      </c>
      <c r="AK34" s="102">
        <v>15</v>
      </c>
      <c r="AL34" s="214"/>
      <c r="AM34" s="391" t="s">
        <v>1681</v>
      </c>
      <c r="AN34" s="451" t="s">
        <v>1690</v>
      </c>
      <c r="AO34" s="392">
        <f>(AO33-AO31)/AO33*100</f>
        <v>-0.52972027972029356</v>
      </c>
      <c r="AP34" s="392">
        <f t="shared" ref="AP34:AU34" si="3">(AP33-AP31)/AP33*100</f>
        <v>-0.12809837955548831</v>
      </c>
      <c r="AQ34" s="392">
        <f t="shared" si="3"/>
        <v>25.160049627791565</v>
      </c>
      <c r="AR34" s="392">
        <f t="shared" si="3"/>
        <v>-127.90384615384612</v>
      </c>
      <c r="AS34" s="392">
        <f t="shared" si="3"/>
        <v>-2.8911633154692225</v>
      </c>
      <c r="AT34" s="392">
        <f t="shared" si="3"/>
        <v>-3.0878084179970968</v>
      </c>
      <c r="AU34" s="392">
        <f t="shared" si="3"/>
        <v>64.820512820512803</v>
      </c>
      <c r="AV34" s="392"/>
      <c r="AW34" s="392"/>
      <c r="AX34" s="418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</row>
    <row r="35" spans="1:61" s="135" customFormat="1" ht="15.75" thickBot="1">
      <c r="A35" s="45">
        <v>2670.0804681784898</v>
      </c>
      <c r="B35" s="45" t="s">
        <v>364</v>
      </c>
      <c r="C35" s="135" t="s">
        <v>539</v>
      </c>
      <c r="D35" s="154">
        <v>48.61</v>
      </c>
      <c r="E35" s="154">
        <v>31.78</v>
      </c>
      <c r="F35" s="154">
        <v>0.6381</v>
      </c>
      <c r="G35" s="154">
        <v>0.22869999999999999</v>
      </c>
      <c r="H35" s="154">
        <v>15.8</v>
      </c>
      <c r="I35" s="154">
        <v>2.61</v>
      </c>
      <c r="J35" s="154">
        <v>4.5100000000000001E-2</v>
      </c>
      <c r="K35" s="154">
        <v>4.0300000000000002E-2</v>
      </c>
      <c r="L35" s="154">
        <v>5.4999999999999997E-3</v>
      </c>
      <c r="M35" s="154">
        <v>99.7577</v>
      </c>
      <c r="N35" s="154"/>
      <c r="O35" s="186">
        <v>2.2342417314202496</v>
      </c>
      <c r="P35" s="186">
        <v>1.7215282500784219</v>
      </c>
      <c r="Q35" s="186">
        <v>2.4527273672345831E-2</v>
      </c>
      <c r="R35" s="186">
        <v>1.5670369911086397E-2</v>
      </c>
      <c r="S35" s="186">
        <v>0.77807107874929737</v>
      </c>
      <c r="T35" s="186">
        <v>1.0740624091631404E-3</v>
      </c>
      <c r="U35" s="186">
        <v>0.2325909881392903</v>
      </c>
      <c r="V35" s="186">
        <v>2.6444927883118186E-3</v>
      </c>
      <c r="W35" s="186">
        <f t="shared" si="0"/>
        <v>5.0103482471681664</v>
      </c>
      <c r="X35" s="45">
        <v>76.788173970623006</v>
      </c>
      <c r="Y35" s="214"/>
      <c r="Z35" s="154">
        <v>0.13</v>
      </c>
      <c r="AA35" s="154">
        <v>0.27</v>
      </c>
      <c r="AB35" s="154">
        <v>3.43</v>
      </c>
      <c r="AC35" s="154">
        <v>2.56</v>
      </c>
      <c r="AD35" s="154">
        <v>0.5</v>
      </c>
      <c r="AE35" s="154">
        <v>57.41</v>
      </c>
      <c r="AF35" s="154">
        <v>1.67</v>
      </c>
      <c r="AG35" s="154">
        <v>13.27</v>
      </c>
      <c r="AH35" s="214"/>
      <c r="AI35" s="195" t="s">
        <v>684</v>
      </c>
      <c r="AJ35" s="102">
        <v>10</v>
      </c>
      <c r="AK35" s="102">
        <v>15</v>
      </c>
      <c r="AL35" s="214"/>
      <c r="AM35" s="393" t="s">
        <v>1693</v>
      </c>
      <c r="AN35" s="452" t="s">
        <v>1690</v>
      </c>
      <c r="AO35" s="394">
        <v>0.12999999999999995</v>
      </c>
      <c r="AP35" s="394">
        <v>0.27074285714285784</v>
      </c>
      <c r="AQ35" s="394">
        <v>3.4216571428571427</v>
      </c>
      <c r="AR35" s="394">
        <v>2.5817142857142836</v>
      </c>
      <c r="AS35" s="394">
        <v>0.51491428571428599</v>
      </c>
      <c r="AT35" s="394">
        <v>1.564742857142857</v>
      </c>
      <c r="AU35" s="394">
        <v>8.9526285714285674</v>
      </c>
      <c r="AV35" s="394">
        <v>56.540914285714315</v>
      </c>
      <c r="AW35" s="396"/>
      <c r="AX35" s="403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</row>
    <row r="36" spans="1:61" s="135" customFormat="1">
      <c r="A36" s="45">
        <v>2670.0804681784898</v>
      </c>
      <c r="B36" s="45" t="s">
        <v>364</v>
      </c>
      <c r="C36" s="135" t="s">
        <v>540</v>
      </c>
      <c r="D36" s="154">
        <v>48.78</v>
      </c>
      <c r="E36" s="154">
        <v>31.82</v>
      </c>
      <c r="F36" s="154">
        <v>0.58079999999999998</v>
      </c>
      <c r="G36" s="154">
        <v>0.2329</v>
      </c>
      <c r="H36" s="154">
        <v>15.84</v>
      </c>
      <c r="I36" s="154">
        <v>2.6</v>
      </c>
      <c r="J36" s="154">
        <v>6.9400000000000003E-2</v>
      </c>
      <c r="K36" s="154">
        <v>6.0999999999999999E-2</v>
      </c>
      <c r="L36" s="154">
        <v>1.7500000000000002E-2</v>
      </c>
      <c r="M36" s="154">
        <v>100.0016</v>
      </c>
      <c r="N36" s="154"/>
      <c r="O36" s="186">
        <v>2.2368407730007513</v>
      </c>
      <c r="P36" s="186">
        <v>1.719686066357752</v>
      </c>
      <c r="Q36" s="186">
        <v>2.2272854303095876E-2</v>
      </c>
      <c r="R36" s="186">
        <v>1.5921035420309981E-2</v>
      </c>
      <c r="S36" s="186">
        <v>0.77822665042873351</v>
      </c>
      <c r="T36" s="186">
        <v>1.6219708399584675E-3</v>
      </c>
      <c r="U36" s="186">
        <v>0.23116094464684775</v>
      </c>
      <c r="V36" s="186">
        <v>4.0598879895973059E-3</v>
      </c>
      <c r="W36" s="186">
        <f t="shared" si="0"/>
        <v>5.0097901829870466</v>
      </c>
      <c r="X36" s="45">
        <v>76.793965871167515</v>
      </c>
      <c r="Y36" s="214"/>
      <c r="Z36" s="154">
        <v>0.13</v>
      </c>
      <c r="AA36" s="154">
        <v>0.27</v>
      </c>
      <c r="AB36" s="154">
        <v>3.69</v>
      </c>
      <c r="AC36" s="154">
        <v>2.54</v>
      </c>
      <c r="AD36" s="154">
        <v>0.5</v>
      </c>
      <c r="AE36" s="154">
        <v>39.24</v>
      </c>
      <c r="AF36" s="154">
        <v>1.68</v>
      </c>
      <c r="AG36" s="154">
        <v>9.07</v>
      </c>
      <c r="AH36" s="214"/>
      <c r="AI36" s="195" t="s">
        <v>684</v>
      </c>
      <c r="AJ36" s="102">
        <v>10</v>
      </c>
      <c r="AK36" s="102">
        <v>15</v>
      </c>
      <c r="AL36" s="214"/>
      <c r="AM36" s="233"/>
      <c r="AN36" s="247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</row>
    <row r="37" spans="1:61" s="135" customFormat="1">
      <c r="A37" s="45">
        <v>2670.0804681784898</v>
      </c>
      <c r="B37" s="45" t="s">
        <v>364</v>
      </c>
      <c r="C37" s="135" t="s">
        <v>541</v>
      </c>
      <c r="D37" s="154">
        <v>48.06</v>
      </c>
      <c r="E37" s="154">
        <v>32.68</v>
      </c>
      <c r="F37" s="154">
        <v>0.61919999999999997</v>
      </c>
      <c r="G37" s="154">
        <v>0.21249999999999999</v>
      </c>
      <c r="H37" s="154">
        <v>16.52</v>
      </c>
      <c r="I37" s="154">
        <v>2.2000000000000002</v>
      </c>
      <c r="J37" s="154">
        <v>5.1999999999999998E-2</v>
      </c>
      <c r="K37" s="154">
        <v>5.45E-2</v>
      </c>
      <c r="L37" s="154">
        <v>0</v>
      </c>
      <c r="M37" s="154">
        <v>100.3982</v>
      </c>
      <c r="N37" s="154"/>
      <c r="O37" s="186">
        <v>2.1984811368745483</v>
      </c>
      <c r="P37" s="186">
        <v>1.7618817122675536</v>
      </c>
      <c r="Q37" s="186">
        <v>2.3687864979244067E-2</v>
      </c>
      <c r="R37" s="186">
        <v>1.4491270297278334E-2</v>
      </c>
      <c r="S37" s="186">
        <v>0.80966742654083135</v>
      </c>
      <c r="T37" s="186">
        <v>1.4456242079603561E-3</v>
      </c>
      <c r="U37" s="186">
        <v>0.19512346347698775</v>
      </c>
      <c r="V37" s="186">
        <v>3.0346151922863219E-3</v>
      </c>
      <c r="W37" s="186">
        <f t="shared" si="0"/>
        <v>5.0078131138366899</v>
      </c>
      <c r="X37" s="45">
        <v>80.341266041050616</v>
      </c>
      <c r="Y37" s="214"/>
      <c r="Z37" s="154">
        <v>0.13</v>
      </c>
      <c r="AA37" s="154">
        <v>0.27</v>
      </c>
      <c r="AB37" s="154">
        <v>3.57</v>
      </c>
      <c r="AC37" s="154">
        <v>2.73</v>
      </c>
      <c r="AD37" s="154">
        <v>0.49</v>
      </c>
      <c r="AE37" s="154">
        <v>42.91</v>
      </c>
      <c r="AF37" s="154">
        <v>1.86</v>
      </c>
      <c r="AG37" s="154">
        <v>11.71</v>
      </c>
      <c r="AH37" s="214"/>
      <c r="AI37" s="195" t="s">
        <v>684</v>
      </c>
      <c r="AJ37" s="102">
        <v>10</v>
      </c>
      <c r="AK37" s="102">
        <v>15</v>
      </c>
      <c r="AL37" s="214"/>
      <c r="AM37" s="233"/>
      <c r="AN37" s="247"/>
      <c r="AO37" s="235"/>
      <c r="AP37" s="235"/>
      <c r="AQ37" s="235"/>
      <c r="AR37" s="235"/>
      <c r="AS37" s="235"/>
      <c r="AT37" s="282"/>
      <c r="AU37" s="235"/>
      <c r="AV37" s="235"/>
      <c r="AW37" s="233"/>
      <c r="AX37" s="282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</row>
    <row r="38" spans="1:61" s="135" customFormat="1">
      <c r="A38" s="45">
        <v>2670.0804681784898</v>
      </c>
      <c r="B38" s="45" t="s">
        <v>364</v>
      </c>
      <c r="C38" s="135" t="s">
        <v>542</v>
      </c>
      <c r="D38" s="154">
        <v>48.16</v>
      </c>
      <c r="E38" s="154">
        <v>32.83</v>
      </c>
      <c r="F38" s="154">
        <v>0.6028</v>
      </c>
      <c r="G38" s="154">
        <v>0.215</v>
      </c>
      <c r="H38" s="154">
        <v>16.559999999999999</v>
      </c>
      <c r="I38" s="154">
        <v>2.25</v>
      </c>
      <c r="J38" s="154">
        <v>4.07E-2</v>
      </c>
      <c r="K38" s="154">
        <v>6.3299999999999995E-2</v>
      </c>
      <c r="L38" s="154">
        <v>1.1299999999999999E-2</v>
      </c>
      <c r="M38" s="154">
        <v>100.73309999999999</v>
      </c>
      <c r="N38" s="154"/>
      <c r="O38" s="186">
        <v>2.1963046351029121</v>
      </c>
      <c r="P38" s="186">
        <v>1.7645448655442693</v>
      </c>
      <c r="Q38" s="186">
        <v>2.2989807642895748E-2</v>
      </c>
      <c r="R38" s="186">
        <v>1.4616826949914931E-2</v>
      </c>
      <c r="S38" s="186">
        <v>0.80914076133330437</v>
      </c>
      <c r="T38" s="186">
        <v>1.6739008987589502E-3</v>
      </c>
      <c r="U38" s="186">
        <v>0.19894657006804586</v>
      </c>
      <c r="V38" s="186">
        <v>2.3678915948534855E-3</v>
      </c>
      <c r="W38" s="186">
        <f t="shared" si="0"/>
        <v>5.0105852591349533</v>
      </c>
      <c r="X38" s="45">
        <v>80.079268251080521</v>
      </c>
      <c r="Y38" s="214"/>
      <c r="Z38" s="154">
        <v>0.13</v>
      </c>
      <c r="AA38" s="154">
        <v>0.26</v>
      </c>
      <c r="AB38" s="154">
        <v>3.61</v>
      </c>
      <c r="AC38" s="154">
        <v>2.67</v>
      </c>
      <c r="AD38" s="154">
        <v>0.49</v>
      </c>
      <c r="AE38" s="154">
        <v>37.72</v>
      </c>
      <c r="AF38" s="154">
        <v>1.83</v>
      </c>
      <c r="AG38" s="154">
        <v>14.83</v>
      </c>
      <c r="AH38" s="214"/>
      <c r="AI38" s="195" t="s">
        <v>684</v>
      </c>
      <c r="AJ38" s="102">
        <v>10</v>
      </c>
      <c r="AK38" s="102">
        <v>15</v>
      </c>
      <c r="AL38" s="214"/>
      <c r="AM38" s="233"/>
      <c r="AN38" s="248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</row>
    <row r="39" spans="1:61" s="135" customFormat="1">
      <c r="A39" s="45">
        <v>2670.0804681784898</v>
      </c>
      <c r="B39" s="45" t="s">
        <v>364</v>
      </c>
      <c r="C39" s="135" t="s">
        <v>543</v>
      </c>
      <c r="D39" s="154">
        <v>48.19</v>
      </c>
      <c r="E39" s="154">
        <v>32.64</v>
      </c>
      <c r="F39" s="154">
        <v>0.61429999999999996</v>
      </c>
      <c r="G39" s="154">
        <v>0.2031</v>
      </c>
      <c r="H39" s="154">
        <v>16.54</v>
      </c>
      <c r="I39" s="154">
        <v>2.36</v>
      </c>
      <c r="J39" s="154">
        <v>6.0100000000000001E-2</v>
      </c>
      <c r="K39" s="154">
        <v>6.2899999999999998E-2</v>
      </c>
      <c r="L39" s="154">
        <v>0</v>
      </c>
      <c r="M39" s="154">
        <v>100.6704</v>
      </c>
      <c r="N39" s="154"/>
      <c r="O39" s="186">
        <v>2.1999533921276924</v>
      </c>
      <c r="P39" s="186">
        <v>1.7561533095226396</v>
      </c>
      <c r="Q39" s="186">
        <v>2.3452711600913497E-2</v>
      </c>
      <c r="R39" s="186">
        <v>1.3822131572342741E-2</v>
      </c>
      <c r="S39" s="186">
        <v>0.80900220701629888</v>
      </c>
      <c r="T39" s="186">
        <v>1.6650494337784795E-3</v>
      </c>
      <c r="U39" s="186">
        <v>0.20888939632826664</v>
      </c>
      <c r="V39" s="186">
        <v>3.5001957454647088E-3</v>
      </c>
      <c r="W39" s="186">
        <f t="shared" si="0"/>
        <v>5.0164383933473973</v>
      </c>
      <c r="X39" s="45">
        <v>79.209441979857061</v>
      </c>
      <c r="Y39" s="214"/>
      <c r="Z39" s="154">
        <v>0.13</v>
      </c>
      <c r="AA39" s="154">
        <v>0.27</v>
      </c>
      <c r="AB39" s="154">
        <v>3.55</v>
      </c>
      <c r="AC39" s="154">
        <v>2.79</v>
      </c>
      <c r="AD39" s="154">
        <v>0.49</v>
      </c>
      <c r="AE39" s="154">
        <v>38.93</v>
      </c>
      <c r="AF39" s="154">
        <v>1.77</v>
      </c>
      <c r="AG39" s="154">
        <v>9.99</v>
      </c>
      <c r="AH39" s="214"/>
      <c r="AI39" s="195" t="s">
        <v>684</v>
      </c>
      <c r="AJ39" s="102">
        <v>10</v>
      </c>
      <c r="AK39" s="102">
        <v>15</v>
      </c>
      <c r="AL39" s="214"/>
      <c r="AM39" s="233"/>
      <c r="AN39" s="233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</row>
    <row r="40" spans="1:61" s="135" customFormat="1" ht="12.75">
      <c r="A40" s="45">
        <v>2670.0804681784898</v>
      </c>
      <c r="B40" s="45" t="s">
        <v>364</v>
      </c>
      <c r="C40" s="135" t="s">
        <v>544</v>
      </c>
      <c r="D40" s="154">
        <v>50.45</v>
      </c>
      <c r="E40" s="154">
        <v>31.18</v>
      </c>
      <c r="F40" s="154">
        <v>0.60299999999999998</v>
      </c>
      <c r="G40" s="154">
        <v>0.2555</v>
      </c>
      <c r="H40" s="154">
        <v>14.87</v>
      </c>
      <c r="I40" s="154">
        <v>3.1</v>
      </c>
      <c r="J40" s="154">
        <v>7.0599999999999996E-2</v>
      </c>
      <c r="K40" s="154">
        <v>6.2600000000000003E-2</v>
      </c>
      <c r="L40" s="154">
        <v>0</v>
      </c>
      <c r="M40" s="154">
        <v>100.5917</v>
      </c>
      <c r="N40" s="154"/>
      <c r="O40" s="186">
        <v>2.2908702761577975</v>
      </c>
      <c r="P40" s="186">
        <v>1.668672697970206</v>
      </c>
      <c r="Q40" s="186">
        <v>2.2898795199566918E-2</v>
      </c>
      <c r="R40" s="186">
        <v>1.7295725213273962E-2</v>
      </c>
      <c r="S40" s="186">
        <v>0.7234490367743005</v>
      </c>
      <c r="T40" s="186">
        <v>1.6482898816628608E-3</v>
      </c>
      <c r="U40" s="186">
        <v>0.27292848138278569</v>
      </c>
      <c r="V40" s="186">
        <v>4.0898307382316338E-3</v>
      </c>
      <c r="W40" s="186">
        <f t="shared" si="0"/>
        <v>5.0018531333178249</v>
      </c>
      <c r="X40" s="45">
        <v>72.31511094539934</v>
      </c>
      <c r="Y40" s="214"/>
      <c r="Z40" s="154">
        <v>0.13</v>
      </c>
      <c r="AA40" s="154">
        <v>0.27</v>
      </c>
      <c r="AB40" s="154">
        <v>3.6</v>
      </c>
      <c r="AC40" s="154">
        <v>2.38</v>
      </c>
      <c r="AD40" s="154">
        <v>0.52</v>
      </c>
      <c r="AE40" s="154">
        <v>39.619999999999997</v>
      </c>
      <c r="AF40" s="154">
        <v>1.53</v>
      </c>
      <c r="AG40" s="154">
        <v>9.1199999999999992</v>
      </c>
      <c r="AH40" s="214"/>
      <c r="AI40" s="195" t="s">
        <v>684</v>
      </c>
      <c r="AJ40" s="102">
        <v>10</v>
      </c>
      <c r="AK40" s="102">
        <v>15</v>
      </c>
      <c r="AL40" s="214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</row>
    <row r="41" spans="1:61" s="135" customFormat="1" ht="12.75">
      <c r="A41" s="45">
        <v>2670.0804681784898</v>
      </c>
      <c r="B41" s="45" t="s">
        <v>364</v>
      </c>
      <c r="C41" s="135" t="s">
        <v>545</v>
      </c>
      <c r="D41" s="154">
        <v>50.38</v>
      </c>
      <c r="E41" s="154">
        <v>31.22</v>
      </c>
      <c r="F41" s="154">
        <v>0.61850000000000005</v>
      </c>
      <c r="G41" s="154">
        <v>0.26529999999999998</v>
      </c>
      <c r="H41" s="154">
        <v>14.91</v>
      </c>
      <c r="I41" s="154">
        <v>3.03</v>
      </c>
      <c r="J41" s="154">
        <v>8.6400000000000005E-2</v>
      </c>
      <c r="K41" s="154">
        <v>8.6599999999999996E-2</v>
      </c>
      <c r="L41" s="154">
        <v>8.8999999999999999E-3</v>
      </c>
      <c r="M41" s="154">
        <v>100.6057</v>
      </c>
      <c r="N41" s="154"/>
      <c r="O41" s="186">
        <v>2.2881623623317249</v>
      </c>
      <c r="P41" s="186">
        <v>1.6711571673273171</v>
      </c>
      <c r="Q41" s="186">
        <v>2.3492236942744965E-2</v>
      </c>
      <c r="R41" s="186">
        <v>1.7962818017567852E-2</v>
      </c>
      <c r="S41" s="186">
        <v>0.72554435155724661</v>
      </c>
      <c r="T41" s="186">
        <v>2.2806912648503518E-3</v>
      </c>
      <c r="U41" s="186">
        <v>0.26682046773341844</v>
      </c>
      <c r="V41" s="186">
        <v>5.006148450166197E-3</v>
      </c>
      <c r="W41" s="186">
        <f t="shared" si="0"/>
        <v>5.0004262436250357</v>
      </c>
      <c r="X41" s="45">
        <v>72.750747990341409</v>
      </c>
      <c r="Y41" s="214"/>
      <c r="Z41" s="154">
        <v>0.13</v>
      </c>
      <c r="AA41" s="154">
        <v>0.27</v>
      </c>
      <c r="AB41" s="154">
        <v>3.49</v>
      </c>
      <c r="AC41" s="154">
        <v>2.3199999999999998</v>
      </c>
      <c r="AD41" s="154">
        <v>0.52</v>
      </c>
      <c r="AE41" s="154">
        <v>27.7</v>
      </c>
      <c r="AF41" s="154">
        <v>1.55</v>
      </c>
      <c r="AG41" s="154">
        <v>7.58</v>
      </c>
      <c r="AH41" s="214"/>
      <c r="AI41" s="195" t="s">
        <v>684</v>
      </c>
      <c r="AJ41" s="102">
        <v>10</v>
      </c>
      <c r="AK41" s="102">
        <v>15</v>
      </c>
      <c r="AL41" s="214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</row>
    <row r="42" spans="1:61" s="135" customFormat="1" ht="12.75">
      <c r="A42" s="45">
        <v>2670.0804681784898</v>
      </c>
      <c r="B42" s="45" t="s">
        <v>364</v>
      </c>
      <c r="C42" s="135" t="s">
        <v>546</v>
      </c>
      <c r="D42" s="154">
        <v>47.93</v>
      </c>
      <c r="E42" s="154">
        <v>32.880000000000003</v>
      </c>
      <c r="F42" s="154">
        <v>0.61899999999999999</v>
      </c>
      <c r="G42" s="154">
        <v>0.21590000000000001</v>
      </c>
      <c r="H42" s="154">
        <v>16.670000000000002</v>
      </c>
      <c r="I42" s="154">
        <v>2.17</v>
      </c>
      <c r="J42" s="154">
        <v>3.4200000000000001E-2</v>
      </c>
      <c r="K42" s="154">
        <v>4.6699999999999998E-2</v>
      </c>
      <c r="L42" s="154">
        <v>0</v>
      </c>
      <c r="M42" s="154">
        <v>100.5658</v>
      </c>
      <c r="N42" s="154"/>
      <c r="O42" s="186">
        <v>2.1898529338146222</v>
      </c>
      <c r="P42" s="186">
        <v>1.7704964162142929</v>
      </c>
      <c r="Q42" s="186">
        <v>2.3651253527842586E-2</v>
      </c>
      <c r="R42" s="186">
        <v>1.470512458726315E-2</v>
      </c>
      <c r="S42" s="186">
        <v>0.81601993360477543</v>
      </c>
      <c r="T42" s="186">
        <v>1.2372125983355876E-3</v>
      </c>
      <c r="U42" s="186">
        <v>0.19222731173367358</v>
      </c>
      <c r="V42" s="186">
        <v>1.9934022006846369E-3</v>
      </c>
      <c r="W42" s="186">
        <f t="shared" si="0"/>
        <v>5.0101835882814907</v>
      </c>
      <c r="X42" s="45">
        <v>80.776908163440567</v>
      </c>
      <c r="Y42" s="214"/>
      <c r="Z42" s="154">
        <v>0.13</v>
      </c>
      <c r="AA42" s="154">
        <v>0.26</v>
      </c>
      <c r="AB42" s="154">
        <v>3.53</v>
      </c>
      <c r="AC42" s="154">
        <v>2.67</v>
      </c>
      <c r="AD42" s="154">
        <v>0.49</v>
      </c>
      <c r="AE42" s="154">
        <v>52.7</v>
      </c>
      <c r="AF42" s="154">
        <v>1.85</v>
      </c>
      <c r="AG42" s="154">
        <v>17.78</v>
      </c>
      <c r="AH42" s="214"/>
      <c r="AI42" s="195" t="s">
        <v>684</v>
      </c>
      <c r="AJ42" s="102">
        <v>10</v>
      </c>
      <c r="AK42" s="102">
        <v>15</v>
      </c>
      <c r="AL42" s="214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</row>
    <row r="43" spans="1:61" s="135" customFormat="1" ht="12.75">
      <c r="A43" s="45">
        <v>2670.0804681784898</v>
      </c>
      <c r="B43" s="45" t="s">
        <v>364</v>
      </c>
      <c r="C43" s="135" t="s">
        <v>547</v>
      </c>
      <c r="D43" s="154">
        <v>50.1</v>
      </c>
      <c r="E43" s="154">
        <v>31.06</v>
      </c>
      <c r="F43" s="154">
        <v>0.60360000000000003</v>
      </c>
      <c r="G43" s="154">
        <v>0.25409999999999999</v>
      </c>
      <c r="H43" s="154">
        <v>15.02</v>
      </c>
      <c r="I43" s="154">
        <v>3.17</v>
      </c>
      <c r="J43" s="154">
        <v>7.7200000000000005E-2</v>
      </c>
      <c r="K43" s="154">
        <v>5.8200000000000002E-2</v>
      </c>
      <c r="L43" s="154">
        <v>0</v>
      </c>
      <c r="M43" s="154">
        <v>100.34310000000001</v>
      </c>
      <c r="N43" s="154"/>
      <c r="O43" s="186">
        <v>2.2838343120428761</v>
      </c>
      <c r="P43" s="186">
        <v>1.6687221922793654</v>
      </c>
      <c r="Q43" s="186">
        <v>2.3010819867281779E-2</v>
      </c>
      <c r="R43" s="186">
        <v>1.7267921997424579E-2</v>
      </c>
      <c r="S43" s="186">
        <v>0.73359176540419024</v>
      </c>
      <c r="T43" s="186">
        <v>1.5384018195888139E-3</v>
      </c>
      <c r="U43" s="186">
        <v>0.28017795942613438</v>
      </c>
      <c r="V43" s="186">
        <v>4.4895775200128989E-3</v>
      </c>
      <c r="W43" s="186">
        <f t="shared" si="0"/>
        <v>5.0126329503568741</v>
      </c>
      <c r="X43" s="45">
        <v>72.048029533904256</v>
      </c>
      <c r="Y43" s="214"/>
      <c r="Z43" s="154">
        <v>0.13</v>
      </c>
      <c r="AA43" s="154">
        <v>0.27</v>
      </c>
      <c r="AB43" s="154">
        <v>3.61</v>
      </c>
      <c r="AC43" s="154">
        <v>2.38</v>
      </c>
      <c r="AD43" s="154">
        <v>0.51</v>
      </c>
      <c r="AE43" s="154">
        <v>39.08</v>
      </c>
      <c r="AF43" s="154">
        <v>1.51</v>
      </c>
      <c r="AG43" s="154">
        <v>8.33</v>
      </c>
      <c r="AH43" s="214"/>
      <c r="AI43" s="195" t="s">
        <v>684</v>
      </c>
      <c r="AJ43" s="102">
        <v>10</v>
      </c>
      <c r="AK43" s="102">
        <v>15</v>
      </c>
      <c r="AL43" s="214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</row>
    <row r="44" spans="1:61" s="135" customFormat="1" ht="12.75">
      <c r="A44" s="45">
        <v>2670.0804681784898</v>
      </c>
      <c r="B44" s="45" t="s">
        <v>364</v>
      </c>
      <c r="C44" s="135" t="s">
        <v>548</v>
      </c>
      <c r="D44" s="154">
        <v>50.22</v>
      </c>
      <c r="E44" s="154">
        <v>31.27</v>
      </c>
      <c r="F44" s="154">
        <v>0.65010000000000001</v>
      </c>
      <c r="G44" s="154">
        <v>0.2475</v>
      </c>
      <c r="H44" s="154">
        <v>15.02</v>
      </c>
      <c r="I44" s="154">
        <v>3.02</v>
      </c>
      <c r="J44" s="154">
        <v>8.8400000000000006E-2</v>
      </c>
      <c r="K44" s="154">
        <v>4.1000000000000002E-2</v>
      </c>
      <c r="L44" s="154">
        <v>0</v>
      </c>
      <c r="M44" s="154">
        <v>100.557</v>
      </c>
      <c r="N44" s="154"/>
      <c r="O44" s="186">
        <v>2.2826515349451406</v>
      </c>
      <c r="P44" s="186">
        <v>1.6751222743826479</v>
      </c>
      <c r="Q44" s="186">
        <v>2.4711497815122965E-2</v>
      </c>
      <c r="R44" s="186">
        <v>1.6770525003559689E-2</v>
      </c>
      <c r="S44" s="186">
        <v>0.73145984524619623</v>
      </c>
      <c r="T44" s="186">
        <v>1.0806043190380427E-3</v>
      </c>
      <c r="U44" s="186">
        <v>0.26614461951499252</v>
      </c>
      <c r="V44" s="186">
        <v>5.1259749735435498E-3</v>
      </c>
      <c r="W44" s="186">
        <f t="shared" si="0"/>
        <v>5.0030668762002408</v>
      </c>
      <c r="X44" s="45">
        <v>72.952229212438198</v>
      </c>
      <c r="Y44" s="214"/>
      <c r="Z44" s="154">
        <v>0.13</v>
      </c>
      <c r="AA44" s="154">
        <v>0.27</v>
      </c>
      <c r="AB44" s="154">
        <v>3.41</v>
      </c>
      <c r="AC44" s="154">
        <v>2.44</v>
      </c>
      <c r="AD44" s="154">
        <v>0.51</v>
      </c>
      <c r="AE44" s="154">
        <v>57.34</v>
      </c>
      <c r="AF44" s="154">
        <v>1.55</v>
      </c>
      <c r="AG44" s="154">
        <v>7.46</v>
      </c>
      <c r="AH44" s="214"/>
      <c r="AI44" s="195" t="s">
        <v>684</v>
      </c>
      <c r="AJ44" s="102">
        <v>10</v>
      </c>
      <c r="AK44" s="102">
        <v>15</v>
      </c>
      <c r="AL44" s="214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</row>
    <row r="45" spans="1:61" s="135" customFormat="1" ht="12.75">
      <c r="A45" s="45">
        <v>2670.0804681784898</v>
      </c>
      <c r="B45" s="45" t="s">
        <v>364</v>
      </c>
      <c r="C45" s="135" t="s">
        <v>549</v>
      </c>
      <c r="D45" s="154">
        <v>47.99</v>
      </c>
      <c r="E45" s="154">
        <v>32.729999999999997</v>
      </c>
      <c r="F45" s="154">
        <v>0.66220000000000001</v>
      </c>
      <c r="G45" s="154">
        <v>0.21759999999999999</v>
      </c>
      <c r="H45" s="154">
        <v>16.75</v>
      </c>
      <c r="I45" s="154">
        <v>2.1800000000000002</v>
      </c>
      <c r="J45" s="154">
        <v>4.5100000000000001E-2</v>
      </c>
      <c r="K45" s="154">
        <v>4.9000000000000002E-2</v>
      </c>
      <c r="L45" s="154">
        <v>0</v>
      </c>
      <c r="M45" s="154">
        <v>100.62390000000001</v>
      </c>
      <c r="N45" s="154"/>
      <c r="O45" s="186">
        <v>2.1924034122252896</v>
      </c>
      <c r="P45" s="186">
        <v>1.7622659393925615</v>
      </c>
      <c r="Q45" s="186">
        <v>2.5299671945470375E-2</v>
      </c>
      <c r="R45" s="186">
        <v>1.4819623010956916E-2</v>
      </c>
      <c r="S45" s="186">
        <v>0.81986468178337291</v>
      </c>
      <c r="T45" s="186">
        <v>1.2980329951724431E-3</v>
      </c>
      <c r="U45" s="186">
        <v>0.19309634400672473</v>
      </c>
      <c r="V45" s="186">
        <v>2.628497499016791E-3</v>
      </c>
      <c r="W45" s="186">
        <f t="shared" si="0"/>
        <v>5.0116762028585651</v>
      </c>
      <c r="X45" s="45">
        <v>80.730915009879865</v>
      </c>
      <c r="Y45" s="214"/>
      <c r="Z45" s="154">
        <v>0.13</v>
      </c>
      <c r="AA45" s="154">
        <v>0.26</v>
      </c>
      <c r="AB45" s="154">
        <v>3.35</v>
      </c>
      <c r="AC45" s="154">
        <v>2.65</v>
      </c>
      <c r="AD45" s="154">
        <v>0.49</v>
      </c>
      <c r="AE45" s="154">
        <v>45.24</v>
      </c>
      <c r="AF45" s="154">
        <v>1.87</v>
      </c>
      <c r="AG45" s="154">
        <v>13.26</v>
      </c>
      <c r="AH45" s="214"/>
      <c r="AI45" s="195" t="s">
        <v>684</v>
      </c>
      <c r="AJ45" s="102">
        <v>10</v>
      </c>
      <c r="AK45" s="102">
        <v>15</v>
      </c>
      <c r="AL45" s="214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</row>
    <row r="46" spans="1:61" s="135" customFormat="1" ht="12.75">
      <c r="A46" s="45">
        <v>2670.0804681784898</v>
      </c>
      <c r="B46" s="45" t="s">
        <v>364</v>
      </c>
      <c r="C46" s="135" t="s">
        <v>550</v>
      </c>
      <c r="D46" s="154">
        <v>50.21</v>
      </c>
      <c r="E46" s="154">
        <v>31.22</v>
      </c>
      <c r="F46" s="154">
        <v>0.63790000000000002</v>
      </c>
      <c r="G46" s="154">
        <v>0.2457</v>
      </c>
      <c r="H46" s="154">
        <v>15.02</v>
      </c>
      <c r="I46" s="154">
        <v>3.06</v>
      </c>
      <c r="J46" s="154">
        <v>6.3E-2</v>
      </c>
      <c r="K46" s="154">
        <v>7.4899999999999994E-2</v>
      </c>
      <c r="L46" s="154">
        <v>2.9999999999999997E-4</v>
      </c>
      <c r="M46" s="154">
        <v>100.5318</v>
      </c>
      <c r="N46" s="154"/>
      <c r="O46" s="186">
        <v>2.2832886359027857</v>
      </c>
      <c r="P46" s="186">
        <v>1.6732437642450655</v>
      </c>
      <c r="Q46" s="186">
        <v>2.4259351656046181E-2</v>
      </c>
      <c r="R46" s="186">
        <v>1.6656520966256826E-2</v>
      </c>
      <c r="S46" s="186">
        <v>0.7318097206000036</v>
      </c>
      <c r="T46" s="186">
        <v>1.9750238486088358E-3</v>
      </c>
      <c r="U46" s="186">
        <v>0.26979870351393054</v>
      </c>
      <c r="V46" s="186">
        <v>3.6548743418544729E-3</v>
      </c>
      <c r="W46" s="186">
        <f t="shared" si="0"/>
        <v>5.0046865950745518</v>
      </c>
      <c r="X46" s="45">
        <v>72.801598132606756</v>
      </c>
      <c r="Y46" s="214"/>
      <c r="Z46" s="154">
        <v>0.13</v>
      </c>
      <c r="AA46" s="154">
        <v>0.27</v>
      </c>
      <c r="AB46" s="154">
        <v>3.45</v>
      </c>
      <c r="AC46" s="154">
        <v>2.46</v>
      </c>
      <c r="AD46" s="154">
        <v>0.51</v>
      </c>
      <c r="AE46" s="154">
        <v>33.11</v>
      </c>
      <c r="AF46" s="154">
        <v>1.54</v>
      </c>
      <c r="AG46" s="154">
        <v>10.210000000000001</v>
      </c>
      <c r="AH46" s="214"/>
      <c r="AI46" s="195" t="s">
        <v>684</v>
      </c>
      <c r="AJ46" s="102">
        <v>10</v>
      </c>
      <c r="AK46" s="102">
        <v>15</v>
      </c>
      <c r="AL46" s="214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</row>
    <row r="47" spans="1:61" s="135" customFormat="1" ht="12.75">
      <c r="A47" s="45">
        <v>2670.0804681784898</v>
      </c>
      <c r="B47" s="45" t="s">
        <v>364</v>
      </c>
      <c r="C47" s="135" t="s">
        <v>551</v>
      </c>
      <c r="D47" s="154">
        <v>50.3</v>
      </c>
      <c r="E47" s="154">
        <v>31.15</v>
      </c>
      <c r="F47" s="154">
        <v>0.61509999999999998</v>
      </c>
      <c r="G47" s="154">
        <v>0.2455</v>
      </c>
      <c r="H47" s="154">
        <v>14.87</v>
      </c>
      <c r="I47" s="154">
        <v>3.1</v>
      </c>
      <c r="J47" s="154">
        <v>7.0900000000000005E-2</v>
      </c>
      <c r="K47" s="154">
        <v>2.75E-2</v>
      </c>
      <c r="L47" s="154">
        <v>1E-3</v>
      </c>
      <c r="M47" s="154">
        <v>100.38</v>
      </c>
      <c r="N47" s="154"/>
      <c r="O47" s="186">
        <v>2.2889040352935339</v>
      </c>
      <c r="P47" s="186">
        <v>1.6706034479682816</v>
      </c>
      <c r="Q47" s="186">
        <v>2.3407838950635543E-2</v>
      </c>
      <c r="R47" s="186">
        <v>1.6654041470390339E-2</v>
      </c>
      <c r="S47" s="186">
        <v>0.72498365560875933</v>
      </c>
      <c r="T47" s="186">
        <v>7.2562498189325802E-4</v>
      </c>
      <c r="U47" s="186">
        <v>0.27350743189166715</v>
      </c>
      <c r="V47" s="186">
        <v>4.1159220553632367E-3</v>
      </c>
      <c r="W47" s="186">
        <f t="shared" si="0"/>
        <v>5.0029019982205236</v>
      </c>
      <c r="X47" s="45">
        <v>72.313955157395711</v>
      </c>
      <c r="Y47" s="214"/>
      <c r="Z47" s="154">
        <v>0.13</v>
      </c>
      <c r="AA47" s="154">
        <v>0.27</v>
      </c>
      <c r="AB47" s="154">
        <v>3.49</v>
      </c>
      <c r="AC47" s="154">
        <v>2.44</v>
      </c>
      <c r="AD47" s="154">
        <v>0.52</v>
      </c>
      <c r="AE47" s="154">
        <v>85.2</v>
      </c>
      <c r="AF47" s="154">
        <v>1.53</v>
      </c>
      <c r="AG47" s="154">
        <v>9.2799999999999994</v>
      </c>
      <c r="AH47" s="214"/>
      <c r="AI47" s="195" t="s">
        <v>684</v>
      </c>
      <c r="AJ47" s="102">
        <v>10</v>
      </c>
      <c r="AK47" s="102">
        <v>15</v>
      </c>
      <c r="AL47" s="214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</row>
    <row r="48" spans="1:61" s="135" customFormat="1" ht="12.75">
      <c r="A48" s="45">
        <v>2670.0804681784898</v>
      </c>
      <c r="B48" s="45" t="s">
        <v>364</v>
      </c>
      <c r="C48" s="135" t="s">
        <v>552</v>
      </c>
      <c r="D48" s="154">
        <v>50.38</v>
      </c>
      <c r="E48" s="154">
        <v>31.21</v>
      </c>
      <c r="F48" s="154">
        <v>0.59399999999999997</v>
      </c>
      <c r="G48" s="154">
        <v>0.2515</v>
      </c>
      <c r="H48" s="154">
        <v>14.76</v>
      </c>
      <c r="I48" s="154">
        <v>3.04</v>
      </c>
      <c r="J48" s="154">
        <v>7.5800000000000006E-2</v>
      </c>
      <c r="K48" s="154">
        <v>7.0599999999999996E-2</v>
      </c>
      <c r="L48" s="154">
        <v>0</v>
      </c>
      <c r="M48" s="154">
        <v>100.3819</v>
      </c>
      <c r="N48" s="154"/>
      <c r="O48" s="186">
        <v>2.291232773856847</v>
      </c>
      <c r="P48" s="186">
        <v>1.6728636369668306</v>
      </c>
      <c r="Q48" s="186">
        <v>2.2591938059348702E-2</v>
      </c>
      <c r="R48" s="186">
        <v>1.7051303501844171E-2</v>
      </c>
      <c r="S48" s="186">
        <v>0.7192089026378814</v>
      </c>
      <c r="T48" s="186">
        <v>1.8618113922769461E-3</v>
      </c>
      <c r="U48" s="186">
        <v>0.26806028278861793</v>
      </c>
      <c r="V48" s="186">
        <v>4.3978616414492994E-3</v>
      </c>
      <c r="W48" s="186">
        <f t="shared" si="0"/>
        <v>4.997268510845096</v>
      </c>
      <c r="X48" s="45">
        <v>72.529525725903255</v>
      </c>
      <c r="Y48" s="214"/>
      <c r="Z48" s="154">
        <v>0.13</v>
      </c>
      <c r="AA48" s="154">
        <v>0.27</v>
      </c>
      <c r="AB48" s="154">
        <v>3.68</v>
      </c>
      <c r="AC48" s="154">
        <v>2.42</v>
      </c>
      <c r="AD48" s="154">
        <v>0.52</v>
      </c>
      <c r="AE48" s="154">
        <v>32.700000000000003</v>
      </c>
      <c r="AF48" s="154">
        <v>1.54</v>
      </c>
      <c r="AG48" s="154">
        <v>8.6199999999999992</v>
      </c>
      <c r="AH48" s="214"/>
      <c r="AI48" s="195" t="s">
        <v>684</v>
      </c>
      <c r="AJ48" s="102">
        <v>10</v>
      </c>
      <c r="AK48" s="102">
        <v>15</v>
      </c>
      <c r="AL48" s="214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</row>
    <row r="49" spans="1:61" s="135" customFormat="1" ht="12.75">
      <c r="A49" s="45">
        <v>2670.0804681784898</v>
      </c>
      <c r="B49" s="45" t="s">
        <v>364</v>
      </c>
      <c r="C49" s="135" t="s">
        <v>553</v>
      </c>
      <c r="D49" s="154">
        <v>50.39</v>
      </c>
      <c r="E49" s="154">
        <v>30.98</v>
      </c>
      <c r="F49" s="154">
        <v>0.62009999999999998</v>
      </c>
      <c r="G49" s="154">
        <v>0.25409999999999999</v>
      </c>
      <c r="H49" s="154">
        <v>14.75</v>
      </c>
      <c r="I49" s="154">
        <v>3.2</v>
      </c>
      <c r="J49" s="154">
        <v>8.3900000000000002E-2</v>
      </c>
      <c r="K49" s="154">
        <v>1.17E-2</v>
      </c>
      <c r="L49" s="154">
        <v>9.9000000000000008E-3</v>
      </c>
      <c r="M49" s="154">
        <v>100.2997</v>
      </c>
      <c r="N49" s="154"/>
      <c r="O49" s="186">
        <v>2.2947477692226275</v>
      </c>
      <c r="P49" s="186">
        <v>1.6627529770392675</v>
      </c>
      <c r="Q49" s="186">
        <v>2.3616107842407232E-2</v>
      </c>
      <c r="R49" s="186">
        <v>1.7250584252723467E-2</v>
      </c>
      <c r="S49" s="186">
        <v>0.71968137873862603</v>
      </c>
      <c r="T49" s="186">
        <v>3.0895582831391689E-4</v>
      </c>
      <c r="U49" s="186">
        <v>0.28254551275142786</v>
      </c>
      <c r="V49" s="186">
        <v>4.8743180737121873E-3</v>
      </c>
      <c r="W49" s="186">
        <f t="shared" si="0"/>
        <v>5.0057776037491051</v>
      </c>
      <c r="X49" s="45">
        <v>71.465524481402269</v>
      </c>
      <c r="Y49" s="214"/>
      <c r="Z49" s="154">
        <v>0.13</v>
      </c>
      <c r="AA49" s="154">
        <v>0.27</v>
      </c>
      <c r="AB49" s="154">
        <v>3.54</v>
      </c>
      <c r="AC49" s="154">
        <v>2.38</v>
      </c>
      <c r="AD49" s="154">
        <v>0.52</v>
      </c>
      <c r="AE49" s="154">
        <v>204.23</v>
      </c>
      <c r="AF49" s="154">
        <v>1.5</v>
      </c>
      <c r="AG49" s="154">
        <v>7.83</v>
      </c>
      <c r="AH49" s="214"/>
      <c r="AI49" s="195" t="s">
        <v>684</v>
      </c>
      <c r="AJ49" s="102">
        <v>10</v>
      </c>
      <c r="AK49" s="102">
        <v>15</v>
      </c>
      <c r="AL49" s="214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</row>
    <row r="50" spans="1:61" s="135" customFormat="1" ht="12.75">
      <c r="A50" s="45">
        <v>2670.0804681784898</v>
      </c>
      <c r="B50" s="45" t="s">
        <v>364</v>
      </c>
      <c r="C50" s="135" t="s">
        <v>554</v>
      </c>
      <c r="D50" s="154">
        <v>50.44</v>
      </c>
      <c r="E50" s="154">
        <v>30.96</v>
      </c>
      <c r="F50" s="154">
        <v>0.6109</v>
      </c>
      <c r="G50" s="154">
        <v>0.26040000000000002</v>
      </c>
      <c r="H50" s="154">
        <v>14.97</v>
      </c>
      <c r="I50" s="154">
        <v>3.19</v>
      </c>
      <c r="J50" s="154">
        <v>7.1300000000000002E-2</v>
      </c>
      <c r="K50" s="154">
        <v>6.3899999999999998E-2</v>
      </c>
      <c r="L50" s="154">
        <v>0</v>
      </c>
      <c r="M50" s="154">
        <v>100.5665</v>
      </c>
      <c r="N50" s="154"/>
      <c r="O50" s="186">
        <v>2.2929687474633029</v>
      </c>
      <c r="P50" s="186">
        <v>1.6587454028205639</v>
      </c>
      <c r="Q50" s="186">
        <v>2.3224649940314888E-2</v>
      </c>
      <c r="R50" s="186">
        <v>1.7647068968452868E-2</v>
      </c>
      <c r="S50" s="186">
        <v>0.72912586616517772</v>
      </c>
      <c r="T50" s="186">
        <v>1.684394630772304E-3</v>
      </c>
      <c r="U50" s="186">
        <v>0.2811652077561187</v>
      </c>
      <c r="V50" s="186">
        <v>4.1349845792284087E-3</v>
      </c>
      <c r="W50" s="186">
        <f t="shared" si="0"/>
        <v>5.0086963223239325</v>
      </c>
      <c r="X50" s="45">
        <v>71.879749187655051</v>
      </c>
      <c r="Y50" s="214"/>
      <c r="Z50" s="154">
        <v>0.13</v>
      </c>
      <c r="AA50" s="154">
        <v>0.27</v>
      </c>
      <c r="AB50" s="154">
        <v>3.6</v>
      </c>
      <c r="AC50" s="154">
        <v>2.36</v>
      </c>
      <c r="AD50" s="154">
        <v>0.52</v>
      </c>
      <c r="AE50" s="154">
        <v>36.380000000000003</v>
      </c>
      <c r="AF50" s="154">
        <v>1.5</v>
      </c>
      <c r="AG50" s="154">
        <v>9.0299999999999994</v>
      </c>
      <c r="AH50" s="214"/>
      <c r="AI50" s="195" t="s">
        <v>684</v>
      </c>
      <c r="AJ50" s="102">
        <v>10</v>
      </c>
      <c r="AK50" s="102">
        <v>15</v>
      </c>
      <c r="AL50" s="214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</row>
    <row r="51" spans="1:61" s="135" customFormat="1" ht="12.75">
      <c r="A51" s="45">
        <v>2670.0804681784898</v>
      </c>
      <c r="B51" s="45" t="s">
        <v>364</v>
      </c>
      <c r="C51" s="135" t="s">
        <v>555</v>
      </c>
      <c r="D51" s="154">
        <v>50.36</v>
      </c>
      <c r="E51" s="154">
        <v>31.16</v>
      </c>
      <c r="F51" s="154">
        <v>0.6512</v>
      </c>
      <c r="G51" s="154">
        <v>0.2465</v>
      </c>
      <c r="H51" s="154">
        <v>14.9</v>
      </c>
      <c r="I51" s="154">
        <v>3.14</v>
      </c>
      <c r="J51" s="154">
        <v>7.4499999999999997E-2</v>
      </c>
      <c r="K51" s="154">
        <v>7.6700000000000004E-2</v>
      </c>
      <c r="L51" s="154">
        <v>2.3999999999999998E-3</v>
      </c>
      <c r="M51" s="154">
        <v>100.6113</v>
      </c>
      <c r="N51" s="154"/>
      <c r="O51" s="186">
        <v>2.2879097599300504</v>
      </c>
      <c r="P51" s="186">
        <v>1.6684236646812263</v>
      </c>
      <c r="Q51" s="186">
        <v>2.4741359251579439E-2</v>
      </c>
      <c r="R51" s="186">
        <v>1.6694700745802059E-2</v>
      </c>
      <c r="S51" s="186">
        <v>0.72526561071813389</v>
      </c>
      <c r="T51" s="186">
        <v>2.020544716102753E-3</v>
      </c>
      <c r="U51" s="186">
        <v>0.27658629432562087</v>
      </c>
      <c r="V51" s="186">
        <v>4.3178817956828599E-3</v>
      </c>
      <c r="W51" s="186">
        <f t="shared" si="0"/>
        <v>5.0059598161641983</v>
      </c>
      <c r="X51" s="45">
        <v>72.086351935460527</v>
      </c>
      <c r="Y51" s="214"/>
      <c r="Z51" s="154">
        <v>0.13</v>
      </c>
      <c r="AA51" s="154">
        <v>0.27</v>
      </c>
      <c r="AB51" s="154">
        <v>3.4</v>
      </c>
      <c r="AC51" s="154">
        <v>2.4500000000000002</v>
      </c>
      <c r="AD51" s="154">
        <v>0.52</v>
      </c>
      <c r="AE51" s="154">
        <v>30.97</v>
      </c>
      <c r="AF51" s="154">
        <v>1.52</v>
      </c>
      <c r="AG51" s="154">
        <v>8.77</v>
      </c>
      <c r="AH51" s="214"/>
      <c r="AI51" s="195" t="s">
        <v>684</v>
      </c>
      <c r="AJ51" s="102">
        <v>10</v>
      </c>
      <c r="AK51" s="102">
        <v>15</v>
      </c>
      <c r="AL51" s="214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</row>
    <row r="52" spans="1:61" s="135" customFormat="1" ht="12.75">
      <c r="A52" s="45">
        <v>2670.0804681784898</v>
      </c>
      <c r="B52" s="45" t="s">
        <v>364</v>
      </c>
      <c r="C52" s="135" t="s">
        <v>556</v>
      </c>
      <c r="D52" s="154">
        <v>50.66</v>
      </c>
      <c r="E52" s="154">
        <v>30.67</v>
      </c>
      <c r="F52" s="154">
        <v>0.62749999999999995</v>
      </c>
      <c r="G52" s="154">
        <v>0.25540000000000002</v>
      </c>
      <c r="H52" s="154">
        <v>14.7</v>
      </c>
      <c r="I52" s="154">
        <v>3.18</v>
      </c>
      <c r="J52" s="154">
        <v>7.4200000000000002E-2</v>
      </c>
      <c r="K52" s="154">
        <v>5.1900000000000002E-2</v>
      </c>
      <c r="L52" s="154">
        <v>3.5000000000000001E-3</v>
      </c>
      <c r="M52" s="154">
        <v>100.2225</v>
      </c>
      <c r="N52" s="154"/>
      <c r="O52" s="186">
        <v>2.3077351642092583</v>
      </c>
      <c r="P52" s="186">
        <v>1.6466082267259323</v>
      </c>
      <c r="Q52" s="186">
        <v>2.3905096786457795E-2</v>
      </c>
      <c r="R52" s="186">
        <v>1.7344038173354816E-2</v>
      </c>
      <c r="S52" s="186">
        <v>0.71745681369077785</v>
      </c>
      <c r="T52" s="186">
        <v>1.370907248619088E-3</v>
      </c>
      <c r="U52" s="186">
        <v>0.28086378249384314</v>
      </c>
      <c r="V52" s="186">
        <v>4.3120719064485748E-3</v>
      </c>
      <c r="W52" s="186">
        <f t="shared" si="0"/>
        <v>4.9995961012346912</v>
      </c>
      <c r="X52" s="45">
        <v>71.561698945397552</v>
      </c>
      <c r="Y52" s="214"/>
      <c r="Z52" s="154">
        <v>0.13</v>
      </c>
      <c r="AA52" s="154">
        <v>0.27</v>
      </c>
      <c r="AB52" s="154">
        <v>3.56</v>
      </c>
      <c r="AC52" s="154">
        <v>2.39</v>
      </c>
      <c r="AD52" s="154">
        <v>0.52</v>
      </c>
      <c r="AE52" s="154">
        <v>47.82</v>
      </c>
      <c r="AF52" s="154">
        <v>1.52</v>
      </c>
      <c r="AG52" s="154">
        <v>8.83</v>
      </c>
      <c r="AH52" s="214"/>
      <c r="AI52" s="195" t="s">
        <v>684</v>
      </c>
      <c r="AJ52" s="102">
        <v>10</v>
      </c>
      <c r="AK52" s="102">
        <v>15</v>
      </c>
      <c r="AL52" s="214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</row>
    <row r="53" spans="1:61" s="135" customFormat="1" ht="12.75">
      <c r="A53" s="45">
        <v>2670.0804681784898</v>
      </c>
      <c r="B53" s="45" t="s">
        <v>364</v>
      </c>
      <c r="C53" s="135" t="s">
        <v>557</v>
      </c>
      <c r="D53" s="154">
        <v>49.48</v>
      </c>
      <c r="E53" s="154">
        <v>31.69</v>
      </c>
      <c r="F53" s="154">
        <v>0.61650000000000005</v>
      </c>
      <c r="G53" s="154">
        <v>0.2387</v>
      </c>
      <c r="H53" s="154">
        <v>15.36</v>
      </c>
      <c r="I53" s="154">
        <v>2.87</v>
      </c>
      <c r="J53" s="154">
        <v>7.2400000000000006E-2</v>
      </c>
      <c r="K53" s="154">
        <v>5.1299999999999998E-2</v>
      </c>
      <c r="L53" s="154">
        <v>0</v>
      </c>
      <c r="M53" s="154">
        <v>100.3789</v>
      </c>
      <c r="N53" s="154"/>
      <c r="O53" s="186">
        <v>2.2564280906353891</v>
      </c>
      <c r="P53" s="186">
        <v>1.703216158376422</v>
      </c>
      <c r="Q53" s="186">
        <v>2.3511529466873276E-2</v>
      </c>
      <c r="R53" s="186">
        <v>1.6227543100549344E-2</v>
      </c>
      <c r="S53" s="186">
        <v>0.7504826731745815</v>
      </c>
      <c r="T53" s="186">
        <v>1.3565290684900992E-3</v>
      </c>
      <c r="U53" s="186">
        <v>0.25375905106870639</v>
      </c>
      <c r="V53" s="186">
        <v>4.2120321726094225E-3</v>
      </c>
      <c r="W53" s="186">
        <f t="shared" si="0"/>
        <v>5.0091936070636205</v>
      </c>
      <c r="X53" s="45">
        <v>74.423378534670988</v>
      </c>
      <c r="Y53" s="214"/>
      <c r="Z53" s="154">
        <v>0.13</v>
      </c>
      <c r="AA53" s="154">
        <v>0.27</v>
      </c>
      <c r="AB53" s="154">
        <v>3.54</v>
      </c>
      <c r="AC53" s="154">
        <v>2.5099999999999998</v>
      </c>
      <c r="AD53" s="154">
        <v>0.51</v>
      </c>
      <c r="AE53" s="154">
        <v>46.66</v>
      </c>
      <c r="AF53" s="154">
        <v>1.59</v>
      </c>
      <c r="AG53" s="154">
        <v>8.7200000000000006</v>
      </c>
      <c r="AH53" s="214"/>
      <c r="AI53" s="195" t="s">
        <v>684</v>
      </c>
      <c r="AJ53" s="102">
        <v>10</v>
      </c>
      <c r="AK53" s="102">
        <v>15</v>
      </c>
      <c r="AL53" s="214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</row>
    <row r="54" spans="1:61" s="135" customFormat="1" ht="12.75">
      <c r="A54" s="45">
        <v>2670.0804681784898</v>
      </c>
      <c r="B54" s="45" t="s">
        <v>364</v>
      </c>
      <c r="C54" s="135" t="s">
        <v>558</v>
      </c>
      <c r="D54" s="154">
        <v>50.09</v>
      </c>
      <c r="E54" s="154">
        <v>31.15</v>
      </c>
      <c r="F54" s="154">
        <v>0.58099999999999996</v>
      </c>
      <c r="G54" s="154">
        <v>0.23719999999999999</v>
      </c>
      <c r="H54" s="154">
        <v>14.92</v>
      </c>
      <c r="I54" s="154">
        <v>3.04</v>
      </c>
      <c r="J54" s="154">
        <v>7.8E-2</v>
      </c>
      <c r="K54" s="154">
        <v>6.4600000000000005E-2</v>
      </c>
      <c r="L54" s="154">
        <v>0</v>
      </c>
      <c r="M54" s="154">
        <v>100.16079999999999</v>
      </c>
      <c r="N54" s="154"/>
      <c r="O54" s="186">
        <v>2.2852455614147305</v>
      </c>
      <c r="P54" s="186">
        <v>1.6749259686166973</v>
      </c>
      <c r="Q54" s="186">
        <v>2.2167359718566985E-2</v>
      </c>
      <c r="R54" s="186">
        <v>1.6132626256655739E-2</v>
      </c>
      <c r="S54" s="186">
        <v>0.72930352554523326</v>
      </c>
      <c r="T54" s="186">
        <v>1.7089694257697769E-3</v>
      </c>
      <c r="U54" s="186">
        <v>0.26890771609815545</v>
      </c>
      <c r="V54" s="186">
        <v>4.5398107818098148E-3</v>
      </c>
      <c r="W54" s="186">
        <f t="shared" si="0"/>
        <v>5.0029315378576182</v>
      </c>
      <c r="X54" s="45">
        <v>72.734569015589642</v>
      </c>
      <c r="Y54" s="214"/>
      <c r="Z54" s="154">
        <v>0.13</v>
      </c>
      <c r="AA54" s="154">
        <v>0.27</v>
      </c>
      <c r="AB54" s="154">
        <v>3.69</v>
      </c>
      <c r="AC54" s="154">
        <v>2.5299999999999998</v>
      </c>
      <c r="AD54" s="154">
        <v>0.52</v>
      </c>
      <c r="AE54" s="154">
        <v>39.11</v>
      </c>
      <c r="AF54" s="154">
        <v>1.55</v>
      </c>
      <c r="AG54" s="154">
        <v>8.42</v>
      </c>
      <c r="AH54" s="214"/>
      <c r="AI54" s="195" t="s">
        <v>684</v>
      </c>
      <c r="AJ54" s="102">
        <v>10</v>
      </c>
      <c r="AK54" s="102">
        <v>15</v>
      </c>
      <c r="AL54" s="214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</row>
    <row r="55" spans="1:61" s="135" customFormat="1" ht="12.75">
      <c r="A55" s="45">
        <v>2670.0804681784898</v>
      </c>
      <c r="B55" s="45" t="s">
        <v>364</v>
      </c>
      <c r="C55" s="135" t="s">
        <v>559</v>
      </c>
      <c r="D55" s="154">
        <v>49.38</v>
      </c>
      <c r="E55" s="154">
        <v>31.69</v>
      </c>
      <c r="F55" s="154">
        <v>0.64400000000000002</v>
      </c>
      <c r="G55" s="154">
        <v>0.2311</v>
      </c>
      <c r="H55" s="154">
        <v>15.64</v>
      </c>
      <c r="I55" s="154">
        <v>2.82</v>
      </c>
      <c r="J55" s="154">
        <v>6.9199999999999998E-2</v>
      </c>
      <c r="K55" s="154">
        <v>5.5500000000000001E-2</v>
      </c>
      <c r="L55" s="154">
        <v>0</v>
      </c>
      <c r="M55" s="154">
        <v>100.52979999999999</v>
      </c>
      <c r="N55" s="154"/>
      <c r="O55" s="186">
        <v>2.2509043852368378</v>
      </c>
      <c r="P55" s="186">
        <v>1.7024874671198336</v>
      </c>
      <c r="Q55" s="186">
        <v>2.4549792348260695E-2</v>
      </c>
      <c r="R55" s="186">
        <v>1.5704150646660621E-2</v>
      </c>
      <c r="S55" s="186">
        <v>0.76383641297597216</v>
      </c>
      <c r="T55" s="186">
        <v>1.46696204520539E-3</v>
      </c>
      <c r="U55" s="186">
        <v>0.24923148670388964</v>
      </c>
      <c r="V55" s="186">
        <v>4.0241426087998808E-3</v>
      </c>
      <c r="W55" s="186">
        <f t="shared" si="0"/>
        <v>5.0122047996854588</v>
      </c>
      <c r="X55" s="45">
        <v>75.10425243414322</v>
      </c>
      <c r="Y55" s="214"/>
      <c r="Z55" s="154">
        <v>0.13</v>
      </c>
      <c r="AA55" s="154">
        <v>0.27</v>
      </c>
      <c r="AB55" s="154">
        <v>3.52</v>
      </c>
      <c r="AC55" s="154">
        <v>2.5499999999999998</v>
      </c>
      <c r="AD55" s="154">
        <v>0.5</v>
      </c>
      <c r="AE55" s="154">
        <v>40.64</v>
      </c>
      <c r="AF55" s="154">
        <v>1.61</v>
      </c>
      <c r="AG55" s="154">
        <v>9.1300000000000008</v>
      </c>
      <c r="AH55" s="214"/>
      <c r="AI55" s="195" t="s">
        <v>684</v>
      </c>
      <c r="AJ55" s="102">
        <v>10</v>
      </c>
      <c r="AK55" s="102">
        <v>15</v>
      </c>
      <c r="AL55" s="214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</row>
    <row r="56" spans="1:61" s="135" customFormat="1" ht="12.75">
      <c r="A56" s="45">
        <v>2670.0804681784898</v>
      </c>
      <c r="B56" s="45" t="s">
        <v>364</v>
      </c>
      <c r="C56" s="135" t="s">
        <v>560</v>
      </c>
      <c r="D56" s="154">
        <v>49.5</v>
      </c>
      <c r="E56" s="154">
        <v>31.24</v>
      </c>
      <c r="F56" s="154">
        <v>0.77370000000000005</v>
      </c>
      <c r="G56" s="154">
        <v>0.35670000000000002</v>
      </c>
      <c r="H56" s="154">
        <v>15.29</v>
      </c>
      <c r="I56" s="154">
        <v>2.83</v>
      </c>
      <c r="J56" s="154">
        <v>6.0199999999999997E-2</v>
      </c>
      <c r="K56" s="154">
        <v>3.1099999999999999E-2</v>
      </c>
      <c r="L56" s="154">
        <v>1.4200000000000001E-2</v>
      </c>
      <c r="M56" s="154">
        <v>100.0959</v>
      </c>
      <c r="N56" s="154"/>
      <c r="O56" s="186">
        <v>2.2639955532631215</v>
      </c>
      <c r="P56" s="186">
        <v>1.6839807336860675</v>
      </c>
      <c r="Q56" s="186">
        <v>2.9593679184446324E-2</v>
      </c>
      <c r="R56" s="186">
        <v>2.4321033474183081E-2</v>
      </c>
      <c r="S56" s="186">
        <v>0.74926509892556714</v>
      </c>
      <c r="T56" s="186">
        <v>8.2480387432048898E-4</v>
      </c>
      <c r="U56" s="186">
        <v>0.25096008006075748</v>
      </c>
      <c r="V56" s="186">
        <v>3.5125957270725752E-3</v>
      </c>
      <c r="W56" s="186">
        <f t="shared" si="0"/>
        <v>5.0064535781955364</v>
      </c>
      <c r="X56" s="45">
        <v>74.652006129284743</v>
      </c>
      <c r="Y56" s="214"/>
      <c r="Z56" s="154">
        <v>0.13</v>
      </c>
      <c r="AA56" s="154">
        <v>0.27</v>
      </c>
      <c r="AB56" s="154">
        <v>3.09</v>
      </c>
      <c r="AC56" s="154">
        <v>1.94</v>
      </c>
      <c r="AD56" s="154">
        <v>0.51</v>
      </c>
      <c r="AE56" s="154">
        <v>75.84</v>
      </c>
      <c r="AF56" s="154">
        <v>1.61</v>
      </c>
      <c r="AG56" s="154">
        <v>10.58</v>
      </c>
      <c r="AH56" s="214"/>
      <c r="AI56" s="195" t="s">
        <v>684</v>
      </c>
      <c r="AJ56" s="102">
        <v>10</v>
      </c>
      <c r="AK56" s="102">
        <v>15</v>
      </c>
      <c r="AL56" s="214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</row>
    <row r="57" spans="1:61" s="135" customFormat="1" ht="12.75">
      <c r="A57" s="45">
        <v>2670.0804681784898</v>
      </c>
      <c r="B57" s="45" t="s">
        <v>364</v>
      </c>
      <c r="C57" s="135" t="s">
        <v>561</v>
      </c>
      <c r="D57" s="154">
        <v>50.34</v>
      </c>
      <c r="E57" s="154">
        <v>31.01</v>
      </c>
      <c r="F57" s="154">
        <v>0.69799999999999995</v>
      </c>
      <c r="G57" s="154">
        <v>0.26840000000000003</v>
      </c>
      <c r="H57" s="154">
        <v>15.04</v>
      </c>
      <c r="I57" s="154">
        <v>3.16</v>
      </c>
      <c r="J57" s="154">
        <v>8.3199999999999996E-2</v>
      </c>
      <c r="K57" s="154">
        <v>8.1000000000000003E-2</v>
      </c>
      <c r="L57" s="154">
        <v>0</v>
      </c>
      <c r="M57" s="154">
        <v>100.6806</v>
      </c>
      <c r="N57" s="154"/>
      <c r="O57" s="186">
        <v>2.2874739039210801</v>
      </c>
      <c r="P57" s="186">
        <v>1.6607353342202313</v>
      </c>
      <c r="Q57" s="186">
        <v>2.6524936546524883E-2</v>
      </c>
      <c r="R57" s="186">
        <v>1.8181679339077484E-2</v>
      </c>
      <c r="S57" s="186">
        <v>0.73223152156377003</v>
      </c>
      <c r="T57" s="186">
        <v>2.1342627696587517E-3</v>
      </c>
      <c r="U57" s="186">
        <v>0.27840553019229702</v>
      </c>
      <c r="V57" s="186">
        <v>4.8231144781021532E-3</v>
      </c>
      <c r="W57" s="186">
        <f t="shared" si="0"/>
        <v>5.010510283030742</v>
      </c>
      <c r="X57" s="45">
        <v>72.113729771569851</v>
      </c>
      <c r="Y57" s="214"/>
      <c r="Z57" s="154">
        <v>0.13</v>
      </c>
      <c r="AA57" s="154">
        <v>0.27</v>
      </c>
      <c r="AB57" s="154">
        <v>3.26</v>
      </c>
      <c r="AC57" s="154">
        <v>2.3199999999999998</v>
      </c>
      <c r="AD57" s="154">
        <v>0.51</v>
      </c>
      <c r="AE57" s="154">
        <v>30.42</v>
      </c>
      <c r="AF57" s="154">
        <v>1.52</v>
      </c>
      <c r="AG57" s="154">
        <v>7.85</v>
      </c>
      <c r="AH57" s="214"/>
      <c r="AI57" s="195" t="s">
        <v>684</v>
      </c>
      <c r="AJ57" s="102">
        <v>10</v>
      </c>
      <c r="AK57" s="102">
        <v>15</v>
      </c>
      <c r="AL57" s="214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</row>
    <row r="58" spans="1:61" s="135" customFormat="1" ht="12.75">
      <c r="A58" s="45">
        <v>2670.0804681784898</v>
      </c>
      <c r="B58" s="45" t="s">
        <v>364</v>
      </c>
      <c r="C58" s="135" t="s">
        <v>562</v>
      </c>
      <c r="D58" s="154">
        <v>49.34</v>
      </c>
      <c r="E58" s="154">
        <v>31.79</v>
      </c>
      <c r="F58" s="154">
        <v>0.66649999999999998</v>
      </c>
      <c r="G58" s="154">
        <v>0.23019999999999999</v>
      </c>
      <c r="H58" s="154">
        <v>15.59</v>
      </c>
      <c r="I58" s="154">
        <v>2.72</v>
      </c>
      <c r="J58" s="154">
        <v>8.6699999999999999E-2</v>
      </c>
      <c r="K58" s="154">
        <v>3.27E-2</v>
      </c>
      <c r="L58" s="154">
        <v>0</v>
      </c>
      <c r="M58" s="154">
        <v>100.45610000000001</v>
      </c>
      <c r="N58" s="154"/>
      <c r="O58" s="186">
        <v>2.2494515122984993</v>
      </c>
      <c r="P58" s="186">
        <v>1.7081410968134865</v>
      </c>
      <c r="Q58" s="186">
        <v>2.5411695275049145E-2</v>
      </c>
      <c r="R58" s="186">
        <v>1.5645568772608889E-2</v>
      </c>
      <c r="S58" s="186">
        <v>0.76151989465153513</v>
      </c>
      <c r="T58" s="186">
        <v>8.6446054511971667E-4</v>
      </c>
      <c r="U58" s="186">
        <v>0.24043308740374464</v>
      </c>
      <c r="V58" s="186">
        <v>5.0426391981225971E-3</v>
      </c>
      <c r="W58" s="186">
        <f t="shared" si="0"/>
        <v>5.0065099549581653</v>
      </c>
      <c r="X58" s="45">
        <v>75.628511406469798</v>
      </c>
      <c r="Y58" s="214"/>
      <c r="Z58" s="154">
        <v>0.13</v>
      </c>
      <c r="AA58" s="154">
        <v>0.27</v>
      </c>
      <c r="AB58" s="154">
        <v>3.37</v>
      </c>
      <c r="AC58" s="154">
        <v>2.56</v>
      </c>
      <c r="AD58" s="154">
        <v>0.51</v>
      </c>
      <c r="AE58" s="154">
        <v>71.53</v>
      </c>
      <c r="AF58" s="154">
        <v>1.64</v>
      </c>
      <c r="AG58" s="154">
        <v>7.49</v>
      </c>
      <c r="AH58" s="214"/>
      <c r="AI58" s="195" t="s">
        <v>684</v>
      </c>
      <c r="AJ58" s="102">
        <v>10</v>
      </c>
      <c r="AK58" s="102">
        <v>15</v>
      </c>
      <c r="AL58" s="214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</row>
    <row r="59" spans="1:61" s="135" customFormat="1" ht="12.75">
      <c r="A59" s="45">
        <v>2670.0804681784898</v>
      </c>
      <c r="B59" s="45" t="s">
        <v>364</v>
      </c>
      <c r="C59" s="135" t="s">
        <v>563</v>
      </c>
      <c r="D59" s="154">
        <v>49.29</v>
      </c>
      <c r="E59" s="154">
        <v>32.1</v>
      </c>
      <c r="F59" s="154">
        <v>0.64549999999999996</v>
      </c>
      <c r="G59" s="154">
        <v>0.23330000000000001</v>
      </c>
      <c r="H59" s="154">
        <v>15.74</v>
      </c>
      <c r="I59" s="154">
        <v>2.7</v>
      </c>
      <c r="J59" s="154">
        <v>6.6199999999999995E-2</v>
      </c>
      <c r="K59" s="154">
        <v>6.3600000000000004E-2</v>
      </c>
      <c r="L59" s="154">
        <v>1.9800000000000002E-2</v>
      </c>
      <c r="M59" s="154">
        <v>100.8584</v>
      </c>
      <c r="N59" s="154"/>
      <c r="O59" s="186">
        <v>2.239864476786082</v>
      </c>
      <c r="P59" s="186">
        <v>1.7191892189231011</v>
      </c>
      <c r="Q59" s="186">
        <v>2.4530995034210638E-2</v>
      </c>
      <c r="R59" s="186">
        <v>1.5804698241860662E-2</v>
      </c>
      <c r="S59" s="186">
        <v>0.76634671380362085</v>
      </c>
      <c r="T59" s="186">
        <v>1.6758686324283151E-3</v>
      </c>
      <c r="U59" s="186">
        <v>0.23788909067315028</v>
      </c>
      <c r="V59" s="186">
        <v>3.8377989547711015E-3</v>
      </c>
      <c r="W59" s="186">
        <f t="shared" si="0"/>
        <v>5.0091388610492249</v>
      </c>
      <c r="X59" s="45">
        <v>76.024980494228629</v>
      </c>
      <c r="Y59" s="214"/>
      <c r="Z59" s="154">
        <v>0.13</v>
      </c>
      <c r="AA59" s="154">
        <v>0.27</v>
      </c>
      <c r="AB59" s="154">
        <v>3.43</v>
      </c>
      <c r="AC59" s="154">
        <v>2.5299999999999998</v>
      </c>
      <c r="AD59" s="154">
        <v>0.5</v>
      </c>
      <c r="AE59" s="154">
        <v>38.51</v>
      </c>
      <c r="AF59" s="154">
        <v>1.65</v>
      </c>
      <c r="AG59" s="154">
        <v>9.41</v>
      </c>
      <c r="AH59" s="214"/>
      <c r="AI59" s="195" t="s">
        <v>684</v>
      </c>
      <c r="AJ59" s="102">
        <v>10</v>
      </c>
      <c r="AK59" s="102">
        <v>15</v>
      </c>
      <c r="AL59" s="214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</row>
    <row r="60" spans="1:61" s="135" customFormat="1" ht="12.75">
      <c r="A60" s="45">
        <v>2670.0804681784898</v>
      </c>
      <c r="B60" s="45" t="s">
        <v>364</v>
      </c>
      <c r="C60" s="135" t="s">
        <v>564</v>
      </c>
      <c r="D60" s="154">
        <v>49.68</v>
      </c>
      <c r="E60" s="154">
        <v>31.72</v>
      </c>
      <c r="F60" s="154">
        <v>0.62280000000000002</v>
      </c>
      <c r="G60" s="154">
        <v>0.2475</v>
      </c>
      <c r="H60" s="154">
        <v>15.25</v>
      </c>
      <c r="I60" s="154">
        <v>2.8</v>
      </c>
      <c r="J60" s="154">
        <v>6.8900000000000003E-2</v>
      </c>
      <c r="K60" s="154">
        <v>3.6499999999999998E-2</v>
      </c>
      <c r="L60" s="154">
        <v>0</v>
      </c>
      <c r="M60" s="154">
        <v>100.42570000000001</v>
      </c>
      <c r="N60" s="154"/>
      <c r="O60" s="186">
        <v>2.2619702155133288</v>
      </c>
      <c r="P60" s="186">
        <v>1.7021357613506394</v>
      </c>
      <c r="Q60" s="186">
        <v>2.3714277237953021E-2</v>
      </c>
      <c r="R60" s="186">
        <v>1.6799217142550203E-2</v>
      </c>
      <c r="S60" s="186">
        <v>0.74393122210979545</v>
      </c>
      <c r="T60" s="186">
        <v>9.6364726250054277E-4</v>
      </c>
      <c r="U60" s="186">
        <v>0.24717876861779467</v>
      </c>
      <c r="V60" s="186">
        <v>4.002080533420614E-3</v>
      </c>
      <c r="W60" s="186">
        <f t="shared" si="0"/>
        <v>5.0006951897679839</v>
      </c>
      <c r="X60" s="45">
        <v>74.762668088683881</v>
      </c>
      <c r="Y60" s="214"/>
      <c r="Z60" s="154">
        <v>0.13</v>
      </c>
      <c r="AA60" s="154">
        <v>0.27</v>
      </c>
      <c r="AB60" s="154">
        <v>3.57</v>
      </c>
      <c r="AC60" s="154">
        <v>2.44</v>
      </c>
      <c r="AD60" s="154">
        <v>0.51</v>
      </c>
      <c r="AE60" s="154">
        <v>67.239999999999995</v>
      </c>
      <c r="AF60" s="154">
        <v>1.62</v>
      </c>
      <c r="AG60" s="154">
        <v>9.3800000000000008</v>
      </c>
      <c r="AH60" s="214"/>
      <c r="AI60" s="195" t="s">
        <v>684</v>
      </c>
      <c r="AJ60" s="102">
        <v>10</v>
      </c>
      <c r="AK60" s="102">
        <v>15</v>
      </c>
      <c r="AL60" s="214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</row>
    <row r="61" spans="1:61" s="135" customFormat="1" ht="12.75">
      <c r="A61" s="45">
        <v>2670.0804681784898</v>
      </c>
      <c r="B61" s="45" t="s">
        <v>364</v>
      </c>
      <c r="C61" s="135" t="s">
        <v>565</v>
      </c>
      <c r="D61" s="154">
        <v>49.7</v>
      </c>
      <c r="E61" s="154">
        <v>31.73</v>
      </c>
      <c r="F61" s="154">
        <v>0.60289999999999999</v>
      </c>
      <c r="G61" s="154">
        <v>0.24329999999999999</v>
      </c>
      <c r="H61" s="154">
        <v>15.37</v>
      </c>
      <c r="I61" s="154">
        <v>2.88</v>
      </c>
      <c r="J61" s="154">
        <v>6.0299999999999999E-2</v>
      </c>
      <c r="K61" s="154">
        <v>6.4399999999999999E-2</v>
      </c>
      <c r="L61" s="154">
        <v>3.5000000000000001E-3</v>
      </c>
      <c r="M61" s="154">
        <v>100.6544</v>
      </c>
      <c r="N61" s="154"/>
      <c r="O61" s="186">
        <v>2.2597521148181716</v>
      </c>
      <c r="P61" s="186">
        <v>1.700318215908267</v>
      </c>
      <c r="Q61" s="186">
        <v>2.2924807134103709E-2</v>
      </c>
      <c r="R61" s="186">
        <v>1.6491306648029964E-2</v>
      </c>
      <c r="S61" s="186">
        <v>0.74874843513328693</v>
      </c>
      <c r="T61" s="186">
        <v>1.6978925893258812E-3</v>
      </c>
      <c r="U61" s="186">
        <v>0.25388949903544222</v>
      </c>
      <c r="V61" s="186">
        <v>3.4977038234775704E-3</v>
      </c>
      <c r="W61" s="186">
        <f t="shared" si="0"/>
        <v>5.0073199750901045</v>
      </c>
      <c r="X61" s="45">
        <v>74.421681927994314</v>
      </c>
      <c r="Y61" s="214"/>
      <c r="Z61" s="154">
        <v>0.13</v>
      </c>
      <c r="AA61" s="154">
        <v>0.27</v>
      </c>
      <c r="AB61" s="154">
        <v>3.58</v>
      </c>
      <c r="AC61" s="154">
        <v>2.4700000000000002</v>
      </c>
      <c r="AD61" s="154">
        <v>0.51</v>
      </c>
      <c r="AE61" s="154">
        <v>37.17</v>
      </c>
      <c r="AF61" s="154">
        <v>1.6</v>
      </c>
      <c r="AG61" s="154">
        <v>10.53</v>
      </c>
      <c r="AH61" s="214"/>
      <c r="AI61" s="195" t="s">
        <v>684</v>
      </c>
      <c r="AJ61" s="102">
        <v>10</v>
      </c>
      <c r="AK61" s="102">
        <v>15</v>
      </c>
      <c r="AL61" s="214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</row>
    <row r="62" spans="1:61" s="135" customFormat="1" ht="12.75">
      <c r="A62" s="45">
        <v>2670.0804681784898</v>
      </c>
      <c r="B62" s="45" t="s">
        <v>364</v>
      </c>
      <c r="C62" s="135" t="s">
        <v>566</v>
      </c>
      <c r="D62" s="154">
        <v>50.69</v>
      </c>
      <c r="E62" s="154">
        <v>31.07</v>
      </c>
      <c r="F62" s="154">
        <v>0.61960000000000004</v>
      </c>
      <c r="G62" s="154">
        <v>0.25419999999999998</v>
      </c>
      <c r="H62" s="154">
        <v>14.79</v>
      </c>
      <c r="I62" s="154">
        <v>3.15</v>
      </c>
      <c r="J62" s="154">
        <v>8.6400000000000005E-2</v>
      </c>
      <c r="K62" s="154">
        <v>3.73E-2</v>
      </c>
      <c r="L62" s="154">
        <v>7.7000000000000002E-3</v>
      </c>
      <c r="M62" s="154">
        <v>100.7052</v>
      </c>
      <c r="N62" s="154"/>
      <c r="O62" s="186">
        <v>2.2983427542332246</v>
      </c>
      <c r="P62" s="186">
        <v>1.6603111354914866</v>
      </c>
      <c r="Q62" s="186">
        <v>2.3494159230813116E-2</v>
      </c>
      <c r="R62" s="186">
        <v>1.7182114013886269E-2</v>
      </c>
      <c r="S62" s="186">
        <v>0.71848602656785898</v>
      </c>
      <c r="T62" s="186">
        <v>9.8066634048528671E-4</v>
      </c>
      <c r="U62" s="186">
        <v>0.27691781530731796</v>
      </c>
      <c r="V62" s="186">
        <v>4.9976697484209673E-3</v>
      </c>
      <c r="W62" s="186">
        <f t="shared" si="0"/>
        <v>5.0007123409334939</v>
      </c>
      <c r="X62" s="45">
        <v>71.824772700747502</v>
      </c>
      <c r="Y62" s="214"/>
      <c r="Z62" s="154">
        <v>0.13</v>
      </c>
      <c r="AA62" s="154">
        <v>0.27</v>
      </c>
      <c r="AB62" s="154">
        <v>3.54</v>
      </c>
      <c r="AC62" s="154">
        <v>2.4</v>
      </c>
      <c r="AD62" s="154">
        <v>0.52</v>
      </c>
      <c r="AE62" s="154">
        <v>61.7</v>
      </c>
      <c r="AF62" s="154">
        <v>1.52</v>
      </c>
      <c r="AG62" s="154">
        <v>7.43</v>
      </c>
      <c r="AH62" s="214"/>
      <c r="AI62" s="195" t="s">
        <v>684</v>
      </c>
      <c r="AJ62" s="102">
        <v>10</v>
      </c>
      <c r="AK62" s="102">
        <v>15</v>
      </c>
      <c r="AL62" s="214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</row>
    <row r="63" spans="1:61" s="135" customFormat="1" ht="12.75">
      <c r="A63" s="45">
        <v>2670.0804681784898</v>
      </c>
      <c r="B63" s="45" t="s">
        <v>364</v>
      </c>
      <c r="C63" s="135" t="s">
        <v>567</v>
      </c>
      <c r="D63" s="154">
        <v>49.33</v>
      </c>
      <c r="E63" s="154">
        <v>31.95</v>
      </c>
      <c r="F63" s="154">
        <v>0.66479999999999995</v>
      </c>
      <c r="G63" s="154">
        <v>0.22439999999999999</v>
      </c>
      <c r="H63" s="154">
        <v>15.6</v>
      </c>
      <c r="I63" s="154">
        <v>2.59</v>
      </c>
      <c r="J63" s="154">
        <v>7.9799999999999996E-2</v>
      </c>
      <c r="K63" s="154">
        <v>4.0300000000000002E-2</v>
      </c>
      <c r="L63" s="154">
        <v>0</v>
      </c>
      <c r="M63" s="154">
        <v>100.47929999999999</v>
      </c>
      <c r="N63" s="154"/>
      <c r="O63" s="186">
        <v>2.2472440102018529</v>
      </c>
      <c r="P63" s="186">
        <v>1.7154011671629501</v>
      </c>
      <c r="Q63" s="186">
        <v>2.532713824166968E-2</v>
      </c>
      <c r="R63" s="186">
        <v>1.5239492839845161E-2</v>
      </c>
      <c r="S63" s="186">
        <v>0.76141488367794563</v>
      </c>
      <c r="T63" s="186">
        <v>1.0645451725735387E-3</v>
      </c>
      <c r="U63" s="186">
        <v>0.22876349252469383</v>
      </c>
      <c r="V63" s="186">
        <v>4.6377070733063354E-3</v>
      </c>
      <c r="W63" s="186">
        <f t="shared" si="0"/>
        <v>4.9990924368948368</v>
      </c>
      <c r="X63" s="45">
        <v>76.543448183049748</v>
      </c>
      <c r="Y63" s="214"/>
      <c r="Z63" s="154">
        <v>0.13</v>
      </c>
      <c r="AA63" s="154">
        <v>0.27</v>
      </c>
      <c r="AB63" s="154">
        <v>3.35</v>
      </c>
      <c r="AC63" s="154">
        <v>2.61</v>
      </c>
      <c r="AD63" s="154">
        <v>0.5</v>
      </c>
      <c r="AE63" s="154">
        <v>60.63</v>
      </c>
      <c r="AF63" s="154">
        <v>1.68</v>
      </c>
      <c r="AG63" s="154">
        <v>7.79</v>
      </c>
      <c r="AH63" s="214"/>
      <c r="AI63" s="195" t="s">
        <v>684</v>
      </c>
      <c r="AJ63" s="102">
        <v>10</v>
      </c>
      <c r="AK63" s="102">
        <v>15</v>
      </c>
      <c r="AL63" s="214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</row>
    <row r="64" spans="1:61" s="135" customFormat="1" ht="12.75">
      <c r="A64" s="45">
        <v>2670.0804681784898</v>
      </c>
      <c r="B64" s="45" t="s">
        <v>364</v>
      </c>
      <c r="C64" s="135" t="s">
        <v>568</v>
      </c>
      <c r="D64" s="154">
        <v>51.21</v>
      </c>
      <c r="E64" s="154">
        <v>30.5</v>
      </c>
      <c r="F64" s="154">
        <v>0.60050000000000003</v>
      </c>
      <c r="G64" s="154">
        <v>0.23380000000000001</v>
      </c>
      <c r="H64" s="154">
        <v>14.3</v>
      </c>
      <c r="I64" s="154">
        <v>3.43</v>
      </c>
      <c r="J64" s="154">
        <v>8.4400000000000003E-2</v>
      </c>
      <c r="K64" s="154">
        <v>2.7099999999999999E-2</v>
      </c>
      <c r="L64" s="154">
        <v>3.7000000000000002E-3</v>
      </c>
      <c r="M64" s="154">
        <v>100.3895</v>
      </c>
      <c r="N64" s="154"/>
      <c r="O64" s="186">
        <v>2.3256476105302042</v>
      </c>
      <c r="P64" s="186">
        <v>1.6324680714019777</v>
      </c>
      <c r="Q64" s="186">
        <v>2.280647365076139E-2</v>
      </c>
      <c r="R64" s="186">
        <v>1.5828588408232598E-2</v>
      </c>
      <c r="S64" s="186">
        <v>0.69579742758924945</v>
      </c>
      <c r="T64" s="186">
        <v>7.1363864084195757E-4</v>
      </c>
      <c r="U64" s="186">
        <v>0.30201679327744763</v>
      </c>
      <c r="V64" s="186">
        <v>4.8898201668707651E-3</v>
      </c>
      <c r="W64" s="186">
        <f t="shared" si="0"/>
        <v>5.0001684236655857</v>
      </c>
      <c r="X64" s="45">
        <v>69.396766470434628</v>
      </c>
      <c r="Y64" s="214"/>
      <c r="Z64" s="154">
        <v>0.13</v>
      </c>
      <c r="AA64" s="154">
        <v>0.28000000000000003</v>
      </c>
      <c r="AB64" s="154">
        <v>3.63</v>
      </c>
      <c r="AC64" s="154">
        <v>2.5499999999999998</v>
      </c>
      <c r="AD64" s="154">
        <v>0.53</v>
      </c>
      <c r="AE64" s="154">
        <v>89.33</v>
      </c>
      <c r="AF64" s="154">
        <v>1.45</v>
      </c>
      <c r="AG64" s="154">
        <v>7.92</v>
      </c>
      <c r="AH64" s="214"/>
      <c r="AI64" s="195" t="s">
        <v>684</v>
      </c>
      <c r="AJ64" s="102">
        <v>10</v>
      </c>
      <c r="AK64" s="102">
        <v>15</v>
      </c>
      <c r="AL64" s="214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</row>
    <row r="65" spans="1:61" s="135" customFormat="1" ht="12.75">
      <c r="A65" s="45">
        <v>2670.0804681784898</v>
      </c>
      <c r="B65" s="45" t="s">
        <v>364</v>
      </c>
      <c r="C65" s="135" t="s">
        <v>569</v>
      </c>
      <c r="D65" s="154">
        <v>49.37</v>
      </c>
      <c r="E65" s="154">
        <v>31.72</v>
      </c>
      <c r="F65" s="154">
        <v>0.65110000000000001</v>
      </c>
      <c r="G65" s="154">
        <v>0.24199999999999999</v>
      </c>
      <c r="H65" s="154">
        <v>15.53</v>
      </c>
      <c r="I65" s="154">
        <v>2.73</v>
      </c>
      <c r="J65" s="154">
        <v>5.0599999999999999E-2</v>
      </c>
      <c r="K65" s="154">
        <v>0</v>
      </c>
      <c r="L65" s="154">
        <v>1.7399999999999999E-2</v>
      </c>
      <c r="M65" s="154">
        <v>100.3111</v>
      </c>
      <c r="N65" s="154"/>
      <c r="O65" s="186">
        <v>2.2528998668584044</v>
      </c>
      <c r="P65" s="186">
        <v>1.7059553628392865</v>
      </c>
      <c r="Q65" s="186">
        <v>2.4847485823576078E-2</v>
      </c>
      <c r="R65" s="186">
        <v>1.6462761013664673E-2</v>
      </c>
      <c r="S65" s="186">
        <v>0.7592903237105012</v>
      </c>
      <c r="T65" s="186">
        <v>0</v>
      </c>
      <c r="U65" s="186">
        <v>0.24154010308185758</v>
      </c>
      <c r="V65" s="186">
        <v>2.9457140476036314E-3</v>
      </c>
      <c r="W65" s="186">
        <f t="shared" si="0"/>
        <v>5.0039416173748936</v>
      </c>
      <c r="X65" s="45">
        <v>75.646579237396097</v>
      </c>
      <c r="Y65" s="214"/>
      <c r="Z65" s="154">
        <v>0.13</v>
      </c>
      <c r="AA65" s="154">
        <v>0.27</v>
      </c>
      <c r="AB65" s="154">
        <v>3.37</v>
      </c>
      <c r="AC65" s="154">
        <v>2.48</v>
      </c>
      <c r="AD65" s="154">
        <v>0.51</v>
      </c>
      <c r="AE65" s="154">
        <v>100</v>
      </c>
      <c r="AF65" s="154">
        <v>1.63</v>
      </c>
      <c r="AG65" s="154">
        <v>11.92</v>
      </c>
      <c r="AH65" s="214"/>
      <c r="AI65" s="195" t="s">
        <v>684</v>
      </c>
      <c r="AJ65" s="102">
        <v>10</v>
      </c>
      <c r="AK65" s="102">
        <v>15</v>
      </c>
      <c r="AL65" s="214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</row>
    <row r="66" spans="1:61" s="135" customFormat="1" ht="12.75">
      <c r="A66" s="45">
        <v>2670.0804681784898</v>
      </c>
      <c r="B66" s="45" t="s">
        <v>364</v>
      </c>
      <c r="C66" s="135" t="s">
        <v>570</v>
      </c>
      <c r="D66" s="154">
        <v>50.47</v>
      </c>
      <c r="E66" s="154">
        <v>30.98</v>
      </c>
      <c r="F66" s="154">
        <v>0.62639999999999996</v>
      </c>
      <c r="G66" s="154">
        <v>0.26350000000000001</v>
      </c>
      <c r="H66" s="154">
        <v>14.68</v>
      </c>
      <c r="I66" s="154">
        <v>3.14</v>
      </c>
      <c r="J66" s="154">
        <v>8.0799999999999997E-2</v>
      </c>
      <c r="K66" s="154">
        <v>1.6199999999999999E-2</v>
      </c>
      <c r="L66" s="154">
        <v>0</v>
      </c>
      <c r="M66" s="154">
        <v>100.2569</v>
      </c>
      <c r="N66" s="154"/>
      <c r="O66" s="186">
        <v>2.2977450267135486</v>
      </c>
      <c r="P66" s="186">
        <v>1.6622856897139173</v>
      </c>
      <c r="Q66" s="186">
        <v>2.3849334953822781E-2</v>
      </c>
      <c r="R66" s="186">
        <v>1.7883713144627226E-2</v>
      </c>
      <c r="S66" s="186">
        <v>0.71606464780824775</v>
      </c>
      <c r="T66" s="186">
        <v>4.2766477164133418E-4</v>
      </c>
      <c r="U66" s="186">
        <v>0.27716986879950645</v>
      </c>
      <c r="V66" s="186">
        <v>4.6928988940429439E-3</v>
      </c>
      <c r="W66" s="186">
        <f t="shared" si="0"/>
        <v>5.0001188447993554</v>
      </c>
      <c r="X66" s="45">
        <v>71.75995664747677</v>
      </c>
      <c r="Y66" s="214"/>
      <c r="Z66" s="154">
        <v>0.13</v>
      </c>
      <c r="AA66" s="154">
        <v>0.27</v>
      </c>
      <c r="AB66" s="154">
        <v>3.5</v>
      </c>
      <c r="AC66" s="154">
        <v>2.34</v>
      </c>
      <c r="AD66" s="154">
        <v>0.52</v>
      </c>
      <c r="AE66" s="154">
        <v>140.16999999999999</v>
      </c>
      <c r="AF66" s="154">
        <v>1.52</v>
      </c>
      <c r="AG66" s="154">
        <v>8.0299999999999994</v>
      </c>
      <c r="AH66" s="214"/>
      <c r="AI66" s="195" t="s">
        <v>684</v>
      </c>
      <c r="AJ66" s="102">
        <v>10</v>
      </c>
      <c r="AK66" s="102">
        <v>15</v>
      </c>
      <c r="AL66" s="214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</row>
    <row r="67" spans="1:61" s="135" customFormat="1" ht="12.75">
      <c r="A67" s="45">
        <v>2670.0804681784898</v>
      </c>
      <c r="B67" s="45" t="s">
        <v>364</v>
      </c>
      <c r="C67" s="135" t="s">
        <v>571</v>
      </c>
      <c r="D67" s="154">
        <v>49.23</v>
      </c>
      <c r="E67" s="154">
        <v>31.68</v>
      </c>
      <c r="F67" s="154">
        <v>0.61439999999999995</v>
      </c>
      <c r="G67" s="154">
        <v>0.24060000000000001</v>
      </c>
      <c r="H67" s="154">
        <v>15.66</v>
      </c>
      <c r="I67" s="154">
        <v>2.69</v>
      </c>
      <c r="J67" s="154">
        <v>0.06</v>
      </c>
      <c r="K67" s="154">
        <v>4.2900000000000001E-2</v>
      </c>
      <c r="L67" s="154">
        <v>0</v>
      </c>
      <c r="M67" s="154">
        <v>100.2179</v>
      </c>
      <c r="N67" s="154"/>
      <c r="O67" s="186">
        <v>2.2499438276607751</v>
      </c>
      <c r="P67" s="186">
        <v>1.706407437775155</v>
      </c>
      <c r="Q67" s="186">
        <v>2.3482754665451293E-2</v>
      </c>
      <c r="R67" s="186">
        <v>1.6392530802098664E-2</v>
      </c>
      <c r="S67" s="186">
        <v>0.76681613938459336</v>
      </c>
      <c r="T67" s="186">
        <v>1.1368916183297042E-3</v>
      </c>
      <c r="U67" s="186">
        <v>0.23836470979526411</v>
      </c>
      <c r="V67" s="186">
        <v>3.4982786297732722E-3</v>
      </c>
      <c r="W67" s="186">
        <f t="shared" si="0"/>
        <v>5.0060425703314406</v>
      </c>
      <c r="X67" s="45">
        <v>76.025390162686008</v>
      </c>
      <c r="Y67" s="214"/>
      <c r="Z67" s="154">
        <v>0.13</v>
      </c>
      <c r="AA67" s="154">
        <v>0.27</v>
      </c>
      <c r="AB67" s="154">
        <v>3.61</v>
      </c>
      <c r="AC67" s="154">
        <v>2.5099999999999998</v>
      </c>
      <c r="AD67" s="154">
        <v>0.5</v>
      </c>
      <c r="AE67" s="154">
        <v>53.13</v>
      </c>
      <c r="AF67" s="154">
        <v>1.65</v>
      </c>
      <c r="AG67" s="154">
        <v>10.130000000000001</v>
      </c>
      <c r="AH67" s="214"/>
      <c r="AI67" s="195" t="s">
        <v>684</v>
      </c>
      <c r="AJ67" s="102">
        <v>10</v>
      </c>
      <c r="AK67" s="102">
        <v>15</v>
      </c>
      <c r="AL67" s="214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</row>
    <row r="68" spans="1:61" s="135" customFormat="1" ht="12.75">
      <c r="A68" s="45">
        <v>2670.0804681784898</v>
      </c>
      <c r="B68" s="45" t="s">
        <v>364</v>
      </c>
      <c r="C68" s="135" t="s">
        <v>572</v>
      </c>
      <c r="D68" s="154">
        <v>50.21</v>
      </c>
      <c r="E68" s="154">
        <v>31.07</v>
      </c>
      <c r="F68" s="154">
        <v>0.63180000000000003</v>
      </c>
      <c r="G68" s="154">
        <v>0.25109999999999999</v>
      </c>
      <c r="H68" s="154">
        <v>14.76</v>
      </c>
      <c r="I68" s="154">
        <v>3.11</v>
      </c>
      <c r="J68" s="154">
        <v>7.2900000000000006E-2</v>
      </c>
      <c r="K68" s="154">
        <v>6.4600000000000005E-2</v>
      </c>
      <c r="L68" s="154">
        <v>0</v>
      </c>
      <c r="M68" s="154">
        <v>100.1704</v>
      </c>
      <c r="N68" s="154"/>
      <c r="O68" s="186">
        <v>2.2897252920247095</v>
      </c>
      <c r="P68" s="186">
        <v>1.6698987356176362</v>
      </c>
      <c r="Q68" s="186">
        <v>2.4095102356558734E-2</v>
      </c>
      <c r="R68" s="186">
        <v>1.7070585542883435E-2</v>
      </c>
      <c r="S68" s="186">
        <v>0.7211691908498512</v>
      </c>
      <c r="T68" s="186">
        <v>1.708227112627365E-3</v>
      </c>
      <c r="U68" s="186">
        <v>0.27498017696028915</v>
      </c>
      <c r="V68" s="186">
        <v>4.2411340075652771E-3</v>
      </c>
      <c r="W68" s="186">
        <f t="shared" si="0"/>
        <v>5.0028884444721218</v>
      </c>
      <c r="X68" s="45">
        <v>72.093115625650555</v>
      </c>
      <c r="Y68" s="214"/>
      <c r="Z68" s="154">
        <v>0.13</v>
      </c>
      <c r="AA68" s="154">
        <v>0.27</v>
      </c>
      <c r="AB68" s="154">
        <v>3.52</v>
      </c>
      <c r="AC68" s="154">
        <v>2.41</v>
      </c>
      <c r="AD68" s="154">
        <v>0.52</v>
      </c>
      <c r="AE68" s="154">
        <v>36.74</v>
      </c>
      <c r="AF68" s="154">
        <v>1.52</v>
      </c>
      <c r="AG68" s="154">
        <v>8.82</v>
      </c>
      <c r="AH68" s="214"/>
      <c r="AI68" s="195" t="s">
        <v>684</v>
      </c>
      <c r="AJ68" s="102">
        <v>10</v>
      </c>
      <c r="AK68" s="102">
        <v>15</v>
      </c>
      <c r="AL68" s="214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</row>
    <row r="69" spans="1:61" s="135" customFormat="1" ht="12.75">
      <c r="A69" s="45">
        <v>2670.0804681784898</v>
      </c>
      <c r="B69" s="45" t="s">
        <v>364</v>
      </c>
      <c r="C69" s="135" t="s">
        <v>573</v>
      </c>
      <c r="D69" s="154">
        <v>50.58</v>
      </c>
      <c r="E69" s="154">
        <v>30.56</v>
      </c>
      <c r="F69" s="154">
        <v>0.58640000000000003</v>
      </c>
      <c r="G69" s="154">
        <v>0.2666</v>
      </c>
      <c r="H69" s="154">
        <v>14.62</v>
      </c>
      <c r="I69" s="154">
        <v>3.23</v>
      </c>
      <c r="J69" s="154">
        <v>8.0799999999999997E-2</v>
      </c>
      <c r="K69" s="154">
        <v>6.08E-2</v>
      </c>
      <c r="L69" s="154">
        <v>3.8999999999999998E-3</v>
      </c>
      <c r="M69" s="154">
        <v>99.988500000000002</v>
      </c>
      <c r="N69" s="154"/>
      <c r="O69" s="186">
        <v>2.3095774906807129</v>
      </c>
      <c r="P69" s="186">
        <v>1.644609466608798</v>
      </c>
      <c r="Q69" s="186">
        <v>2.2392555993598292E-2</v>
      </c>
      <c r="R69" s="186">
        <v>1.8147733952948279E-2</v>
      </c>
      <c r="S69" s="186">
        <v>0.71525142759364957</v>
      </c>
      <c r="T69" s="186">
        <v>1.6098196534299629E-3</v>
      </c>
      <c r="U69" s="186">
        <v>0.28595920017636595</v>
      </c>
      <c r="V69" s="186">
        <v>4.7068068935366197E-3</v>
      </c>
      <c r="W69" s="186">
        <f t="shared" si="0"/>
        <v>5.0022545015530389</v>
      </c>
      <c r="X69" s="45">
        <v>71.108856656203983</v>
      </c>
      <c r="Y69" s="214"/>
      <c r="Z69" s="154">
        <v>0.13</v>
      </c>
      <c r="AA69" s="154">
        <v>0.27</v>
      </c>
      <c r="AB69" s="154">
        <v>3.67</v>
      </c>
      <c r="AC69" s="154">
        <v>2.31</v>
      </c>
      <c r="AD69" s="154">
        <v>0.52</v>
      </c>
      <c r="AE69" s="154">
        <v>38.72</v>
      </c>
      <c r="AF69" s="154">
        <v>1.49</v>
      </c>
      <c r="AG69" s="154">
        <v>8.26</v>
      </c>
      <c r="AH69" s="214"/>
      <c r="AI69" s="195" t="s">
        <v>684</v>
      </c>
      <c r="AJ69" s="102">
        <v>10</v>
      </c>
      <c r="AK69" s="102">
        <v>15</v>
      </c>
      <c r="AL69" s="214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</row>
    <row r="70" spans="1:61" s="135" customFormat="1" ht="12.75">
      <c r="A70" s="45">
        <v>2670.0804681784898</v>
      </c>
      <c r="B70" s="45" t="s">
        <v>364</v>
      </c>
      <c r="C70" s="135" t="s">
        <v>574</v>
      </c>
      <c r="D70" s="154">
        <v>50.28</v>
      </c>
      <c r="E70" s="154">
        <v>31.05</v>
      </c>
      <c r="F70" s="154">
        <v>0.62139999999999995</v>
      </c>
      <c r="G70" s="154">
        <v>0.2586</v>
      </c>
      <c r="H70" s="154">
        <v>14.81</v>
      </c>
      <c r="I70" s="154">
        <v>3.14</v>
      </c>
      <c r="J70" s="154">
        <v>8.3000000000000004E-2</v>
      </c>
      <c r="K70" s="154">
        <v>6.6299999999999998E-2</v>
      </c>
      <c r="L70" s="154">
        <v>7.6E-3</v>
      </c>
      <c r="M70" s="154">
        <v>100.3169</v>
      </c>
      <c r="N70" s="154"/>
      <c r="O70" s="186">
        <v>2.2903995022919794</v>
      </c>
      <c r="P70" s="186">
        <v>1.6669911677739275</v>
      </c>
      <c r="Q70" s="186">
        <v>2.3672450361395866E-2</v>
      </c>
      <c r="R70" s="186">
        <v>1.7561153447298045E-2</v>
      </c>
      <c r="S70" s="186">
        <v>0.7228175315727523</v>
      </c>
      <c r="T70" s="186">
        <v>1.7512551792452145E-3</v>
      </c>
      <c r="U70" s="186">
        <v>0.27732783279522016</v>
      </c>
      <c r="V70" s="186">
        <v>4.8234232322974021E-3</v>
      </c>
      <c r="W70" s="186">
        <f t="shared" ref="W70:W133" si="4">SUM(O70:V70)</f>
        <v>5.0053443166541154</v>
      </c>
      <c r="X70" s="45">
        <v>71.929210068919502</v>
      </c>
      <c r="Y70" s="214"/>
      <c r="Z70" s="154">
        <v>0.13</v>
      </c>
      <c r="AA70" s="154">
        <v>0.27</v>
      </c>
      <c r="AB70" s="154">
        <v>3.52</v>
      </c>
      <c r="AC70" s="154">
        <v>2.37</v>
      </c>
      <c r="AD70" s="154">
        <v>0.52</v>
      </c>
      <c r="AE70" s="154">
        <v>36.08</v>
      </c>
      <c r="AF70" s="154">
        <v>1.52</v>
      </c>
      <c r="AG70" s="154">
        <v>7.91</v>
      </c>
      <c r="AH70" s="214"/>
      <c r="AI70" s="195" t="s">
        <v>684</v>
      </c>
      <c r="AJ70" s="102">
        <v>10</v>
      </c>
      <c r="AK70" s="102">
        <v>15</v>
      </c>
      <c r="AL70" s="214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</row>
    <row r="71" spans="1:61" s="135" customFormat="1" ht="12.75">
      <c r="A71" s="45">
        <v>2670.0804681784898</v>
      </c>
      <c r="B71" s="45" t="s">
        <v>364</v>
      </c>
      <c r="C71" s="135" t="s">
        <v>575</v>
      </c>
      <c r="D71" s="154">
        <v>50.78</v>
      </c>
      <c r="E71" s="154">
        <v>30.52</v>
      </c>
      <c r="F71" s="154">
        <v>0.59499999999999997</v>
      </c>
      <c r="G71" s="154">
        <v>0.26750000000000002</v>
      </c>
      <c r="H71" s="154">
        <v>14.56</v>
      </c>
      <c r="I71" s="154">
        <v>3.15</v>
      </c>
      <c r="J71" s="154">
        <v>6.3100000000000003E-2</v>
      </c>
      <c r="K71" s="154">
        <v>1.6899999999999998E-2</v>
      </c>
      <c r="L71" s="154">
        <v>1.8599999999999998E-2</v>
      </c>
      <c r="M71" s="154">
        <v>99.971100000000007</v>
      </c>
      <c r="N71" s="154"/>
      <c r="O71" s="186">
        <v>2.3165568786015522</v>
      </c>
      <c r="P71" s="186">
        <v>1.640931769634467</v>
      </c>
      <c r="Q71" s="186">
        <v>2.2699862739942629E-2</v>
      </c>
      <c r="R71" s="186">
        <v>1.8192090310845239E-2</v>
      </c>
      <c r="S71" s="186">
        <v>0.71165465397627392</v>
      </c>
      <c r="T71" s="186">
        <v>4.4705083323868898E-4</v>
      </c>
      <c r="U71" s="186">
        <v>0.27861767468176274</v>
      </c>
      <c r="V71" s="186">
        <v>3.6723235480821915E-3</v>
      </c>
      <c r="W71" s="186">
        <f t="shared" si="4"/>
        <v>4.9927723043261647</v>
      </c>
      <c r="X71" s="45">
        <v>71.60263210207728</v>
      </c>
      <c r="Y71" s="214"/>
      <c r="Z71" s="154">
        <v>0.13</v>
      </c>
      <c r="AA71" s="154">
        <v>0.27</v>
      </c>
      <c r="AB71" s="154">
        <v>3.66</v>
      </c>
      <c r="AC71" s="154">
        <v>2.3199999999999998</v>
      </c>
      <c r="AD71" s="154">
        <v>0.52</v>
      </c>
      <c r="AE71" s="154">
        <v>136.05000000000001</v>
      </c>
      <c r="AF71" s="154">
        <v>1.52</v>
      </c>
      <c r="AG71" s="154">
        <v>10.34</v>
      </c>
      <c r="AH71" s="214"/>
      <c r="AI71" s="195" t="s">
        <v>684</v>
      </c>
      <c r="AJ71" s="102">
        <v>10</v>
      </c>
      <c r="AK71" s="102">
        <v>15</v>
      </c>
      <c r="AL71" s="214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</row>
    <row r="72" spans="1:61" s="135" customFormat="1" ht="12.75">
      <c r="A72" s="45">
        <v>2670.0804681784898</v>
      </c>
      <c r="B72" s="45" t="s">
        <v>364</v>
      </c>
      <c r="C72" s="135" t="s">
        <v>576</v>
      </c>
      <c r="D72" s="154">
        <v>50.12</v>
      </c>
      <c r="E72" s="154">
        <v>31.21</v>
      </c>
      <c r="F72" s="154">
        <v>0.6472</v>
      </c>
      <c r="G72" s="154">
        <v>0.26540000000000002</v>
      </c>
      <c r="H72" s="154">
        <v>14.87</v>
      </c>
      <c r="I72" s="154">
        <v>2.98</v>
      </c>
      <c r="J72" s="154">
        <v>6.9400000000000003E-2</v>
      </c>
      <c r="K72" s="154">
        <v>6.2700000000000006E-2</v>
      </c>
      <c r="L72" s="154">
        <v>0</v>
      </c>
      <c r="M72" s="154">
        <v>100.2247</v>
      </c>
      <c r="N72" s="154"/>
      <c r="O72" s="186">
        <v>2.2843627213519206</v>
      </c>
      <c r="P72" s="186">
        <v>1.676499751099267</v>
      </c>
      <c r="Q72" s="186">
        <v>2.4668827297637929E-2</v>
      </c>
      <c r="R72" s="186">
        <v>1.8032812458272256E-2</v>
      </c>
      <c r="S72" s="186">
        <v>0.72614377381439899</v>
      </c>
      <c r="T72" s="186">
        <v>1.6570723680749265E-3</v>
      </c>
      <c r="U72" s="186">
        <v>0.26334077185912025</v>
      </c>
      <c r="V72" s="186">
        <v>4.0352902609879721E-3</v>
      </c>
      <c r="W72" s="186">
        <f t="shared" si="4"/>
        <v>4.9987410205096792</v>
      </c>
      <c r="X72" s="45">
        <v>73.092304589202556</v>
      </c>
      <c r="Y72" s="214"/>
      <c r="Z72" s="154">
        <v>0.13</v>
      </c>
      <c r="AA72" s="154">
        <v>0.27</v>
      </c>
      <c r="AB72" s="154">
        <v>3.37</v>
      </c>
      <c r="AC72" s="154">
        <v>2.33</v>
      </c>
      <c r="AD72" s="154">
        <v>0.52</v>
      </c>
      <c r="AE72" s="154">
        <v>38.68</v>
      </c>
      <c r="AF72" s="154">
        <v>1.55</v>
      </c>
      <c r="AG72" s="154">
        <v>9.18</v>
      </c>
      <c r="AH72" s="214"/>
      <c r="AI72" s="195" t="s">
        <v>684</v>
      </c>
      <c r="AJ72" s="102">
        <v>10</v>
      </c>
      <c r="AK72" s="102">
        <v>15</v>
      </c>
      <c r="AL72" s="214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</row>
    <row r="73" spans="1:61" s="135" customFormat="1" ht="12.75">
      <c r="A73" s="45">
        <v>2670.0804681784898</v>
      </c>
      <c r="B73" s="45" t="s">
        <v>364</v>
      </c>
      <c r="C73" s="135" t="s">
        <v>577</v>
      </c>
      <c r="D73" s="154">
        <v>48.44</v>
      </c>
      <c r="E73" s="154">
        <v>32.479999999999997</v>
      </c>
      <c r="F73" s="154">
        <v>0.62109999999999999</v>
      </c>
      <c r="G73" s="154">
        <v>0.2341</v>
      </c>
      <c r="H73" s="154">
        <v>16.27</v>
      </c>
      <c r="I73" s="154">
        <v>2.4</v>
      </c>
      <c r="J73" s="154">
        <v>5.2699999999999997E-2</v>
      </c>
      <c r="K73" s="154">
        <v>0.06</v>
      </c>
      <c r="L73" s="154">
        <v>9.9000000000000008E-3</v>
      </c>
      <c r="M73" s="154">
        <v>100.56780000000001</v>
      </c>
      <c r="N73" s="154"/>
      <c r="O73" s="186">
        <v>2.2111772856078105</v>
      </c>
      <c r="P73" s="186">
        <v>1.7473953399677102</v>
      </c>
      <c r="Q73" s="186">
        <v>2.3710294768376064E-2</v>
      </c>
      <c r="R73" s="186">
        <v>1.5930499349600231E-2</v>
      </c>
      <c r="S73" s="186">
        <v>0.79572798185610538</v>
      </c>
      <c r="T73" s="186">
        <v>1.5881466871175175E-3</v>
      </c>
      <c r="U73" s="186">
        <v>0.21241173669849031</v>
      </c>
      <c r="V73" s="186">
        <v>3.0689608763624088E-3</v>
      </c>
      <c r="W73" s="186">
        <f t="shared" si="4"/>
        <v>5.0110102458115726</v>
      </c>
      <c r="X73" s="45">
        <v>78.69397578398349</v>
      </c>
      <c r="Y73" s="214"/>
      <c r="Z73" s="154">
        <v>0.13</v>
      </c>
      <c r="AA73" s="154">
        <v>0.27</v>
      </c>
      <c r="AB73" s="154">
        <v>3.47</v>
      </c>
      <c r="AC73" s="154">
        <v>2.52</v>
      </c>
      <c r="AD73" s="154">
        <v>0.49</v>
      </c>
      <c r="AE73" s="154">
        <v>36.56</v>
      </c>
      <c r="AF73" s="154">
        <v>1.75</v>
      </c>
      <c r="AG73" s="154">
        <v>11.49</v>
      </c>
      <c r="AH73" s="214"/>
      <c r="AI73" s="195" t="s">
        <v>684</v>
      </c>
      <c r="AJ73" s="102">
        <v>10</v>
      </c>
      <c r="AK73" s="102">
        <v>15</v>
      </c>
      <c r="AL73" s="214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</row>
    <row r="74" spans="1:61" s="135" customFormat="1" ht="12.75">
      <c r="A74" s="45">
        <v>2670.0804681784898</v>
      </c>
      <c r="B74" s="45" t="s">
        <v>364</v>
      </c>
      <c r="C74" s="135" t="s">
        <v>578</v>
      </c>
      <c r="D74" s="154">
        <v>50.64</v>
      </c>
      <c r="E74" s="154">
        <v>30.75</v>
      </c>
      <c r="F74" s="154">
        <v>0.60840000000000005</v>
      </c>
      <c r="G74" s="154">
        <v>0.25659999999999999</v>
      </c>
      <c r="H74" s="154">
        <v>14.64</v>
      </c>
      <c r="I74" s="154">
        <v>3.26</v>
      </c>
      <c r="J74" s="154">
        <v>6.4100000000000004E-2</v>
      </c>
      <c r="K74" s="154">
        <v>5.9200000000000003E-2</v>
      </c>
      <c r="L74" s="154">
        <v>8.0000000000000004E-4</v>
      </c>
      <c r="M74" s="154">
        <v>100.2791</v>
      </c>
      <c r="N74" s="154"/>
      <c r="O74" s="186">
        <v>2.3056383376266152</v>
      </c>
      <c r="P74" s="186">
        <v>1.6500546588017782</v>
      </c>
      <c r="Q74" s="186">
        <v>2.3165553814605579E-2</v>
      </c>
      <c r="R74" s="186">
        <v>1.7416572239680954E-2</v>
      </c>
      <c r="S74" s="186">
        <v>0.71416113511982671</v>
      </c>
      <c r="T74" s="186">
        <v>1.5629285599324453E-3</v>
      </c>
      <c r="U74" s="186">
        <v>0.28778153587651589</v>
      </c>
      <c r="V74" s="186">
        <v>3.7232039289914276E-3</v>
      </c>
      <c r="W74" s="186">
        <f t="shared" si="4"/>
        <v>5.0035039259679461</v>
      </c>
      <c r="X74" s="45">
        <v>71.017398573397571</v>
      </c>
      <c r="Y74" s="214"/>
      <c r="Z74" s="154">
        <v>0.13</v>
      </c>
      <c r="AA74" s="154">
        <v>0.27</v>
      </c>
      <c r="AB74" s="154">
        <v>3.66</v>
      </c>
      <c r="AC74" s="154">
        <v>2.39</v>
      </c>
      <c r="AD74" s="154">
        <v>0.52</v>
      </c>
      <c r="AE74" s="154">
        <v>41.63</v>
      </c>
      <c r="AF74" s="154">
        <v>1.49</v>
      </c>
      <c r="AG74" s="154">
        <v>10.039999999999999</v>
      </c>
      <c r="AH74" s="214"/>
      <c r="AI74" s="195" t="s">
        <v>684</v>
      </c>
      <c r="AJ74" s="102">
        <v>10</v>
      </c>
      <c r="AK74" s="102">
        <v>15</v>
      </c>
      <c r="AL74" s="214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</row>
    <row r="75" spans="1:61" s="135" customFormat="1" ht="12.75">
      <c r="A75" s="45">
        <v>2670.0804681784898</v>
      </c>
      <c r="B75" s="45" t="s">
        <v>364</v>
      </c>
      <c r="C75" s="135" t="s">
        <v>579</v>
      </c>
      <c r="D75" s="154">
        <v>49.69</v>
      </c>
      <c r="E75" s="154">
        <v>31.75</v>
      </c>
      <c r="F75" s="154">
        <v>0.60929999999999995</v>
      </c>
      <c r="G75" s="154">
        <v>0.25519999999999998</v>
      </c>
      <c r="H75" s="154">
        <v>15.39</v>
      </c>
      <c r="I75" s="154">
        <v>2.83</v>
      </c>
      <c r="J75" s="154">
        <v>6.9099999999999995E-2</v>
      </c>
      <c r="K75" s="154">
        <v>5.8099999999999999E-2</v>
      </c>
      <c r="L75" s="154">
        <v>0</v>
      </c>
      <c r="M75" s="154">
        <v>100.65170000000001</v>
      </c>
      <c r="N75" s="154"/>
      <c r="O75" s="186">
        <v>2.2590914602855392</v>
      </c>
      <c r="P75" s="186">
        <v>1.7012348449854169</v>
      </c>
      <c r="Q75" s="186">
        <v>2.3166049994862006E-2</v>
      </c>
      <c r="R75" s="186">
        <v>1.7296332790214617E-2</v>
      </c>
      <c r="S75" s="186">
        <v>0.74965438282433372</v>
      </c>
      <c r="T75" s="186">
        <v>1.5316547503296828E-3</v>
      </c>
      <c r="U75" s="186">
        <v>0.24945895044027525</v>
      </c>
      <c r="V75" s="186">
        <v>4.0077827469797685E-3</v>
      </c>
      <c r="W75" s="186">
        <f t="shared" si="4"/>
        <v>5.005441458817951</v>
      </c>
      <c r="X75" s="45">
        <v>74.736201842566786</v>
      </c>
      <c r="Y75" s="214"/>
      <c r="Z75" s="154">
        <v>0.13</v>
      </c>
      <c r="AA75" s="154">
        <v>0.27</v>
      </c>
      <c r="AB75" s="154">
        <v>3.58</v>
      </c>
      <c r="AC75" s="154">
        <v>2.39</v>
      </c>
      <c r="AD75" s="154">
        <v>0.51</v>
      </c>
      <c r="AE75" s="154">
        <v>41.26</v>
      </c>
      <c r="AF75" s="154">
        <v>1.62</v>
      </c>
      <c r="AG75" s="154">
        <v>9.2899999999999991</v>
      </c>
      <c r="AH75" s="214"/>
      <c r="AI75" s="195" t="s">
        <v>684</v>
      </c>
      <c r="AJ75" s="102">
        <v>10</v>
      </c>
      <c r="AK75" s="102">
        <v>15</v>
      </c>
      <c r="AL75" s="214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</row>
    <row r="76" spans="1:61" s="135" customFormat="1" ht="12.75">
      <c r="A76" s="45">
        <v>2670.0804681784898</v>
      </c>
      <c r="B76" s="45" t="s">
        <v>364</v>
      </c>
      <c r="C76" s="135" t="s">
        <v>580</v>
      </c>
      <c r="D76" s="154">
        <v>50.38</v>
      </c>
      <c r="E76" s="154">
        <v>31.1</v>
      </c>
      <c r="F76" s="154">
        <v>0.66559999999999997</v>
      </c>
      <c r="G76" s="154">
        <v>0.2487</v>
      </c>
      <c r="H76" s="154">
        <v>15</v>
      </c>
      <c r="I76" s="154">
        <v>3.18</v>
      </c>
      <c r="J76" s="154">
        <v>7.7700000000000005E-2</v>
      </c>
      <c r="K76" s="154">
        <v>2.53E-2</v>
      </c>
      <c r="L76" s="154">
        <v>1.6999999999999999E-3</v>
      </c>
      <c r="M76" s="154">
        <v>100.679</v>
      </c>
      <c r="N76" s="154"/>
      <c r="O76" s="186">
        <v>2.2878643730507093</v>
      </c>
      <c r="P76" s="186">
        <v>1.6645169576741332</v>
      </c>
      <c r="Q76" s="186">
        <v>2.5277924920732192E-2</v>
      </c>
      <c r="R76" s="186">
        <v>1.6836679434247378E-2</v>
      </c>
      <c r="S76" s="186">
        <v>0.72982883633296547</v>
      </c>
      <c r="T76" s="186">
        <v>6.6621217653550584E-4</v>
      </c>
      <c r="U76" s="186">
        <v>0.27999293331852804</v>
      </c>
      <c r="V76" s="186">
        <v>4.5014708065408658E-3</v>
      </c>
      <c r="W76" s="186">
        <f t="shared" si="4"/>
        <v>5.0094853877143919</v>
      </c>
      <c r="X76" s="45">
        <v>71.957070671093888</v>
      </c>
      <c r="Y76" s="214"/>
      <c r="Z76" s="154">
        <v>0.13</v>
      </c>
      <c r="AA76" s="154">
        <v>0.27</v>
      </c>
      <c r="AB76" s="154">
        <v>3.38</v>
      </c>
      <c r="AC76" s="154">
        <v>2.4500000000000002</v>
      </c>
      <c r="AD76" s="154">
        <v>0.52</v>
      </c>
      <c r="AE76" s="154">
        <v>85.8</v>
      </c>
      <c r="AF76" s="154">
        <v>1.51</v>
      </c>
      <c r="AG76" s="154">
        <v>8.4</v>
      </c>
      <c r="AH76" s="214"/>
      <c r="AI76" s="195" t="s">
        <v>684</v>
      </c>
      <c r="AJ76" s="102">
        <v>10</v>
      </c>
      <c r="AK76" s="102">
        <v>15</v>
      </c>
      <c r="AL76" s="214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</row>
    <row r="77" spans="1:61" s="135" customFormat="1" ht="12.75">
      <c r="A77" s="45">
        <v>2670.0804681784898</v>
      </c>
      <c r="B77" s="45" t="s">
        <v>364</v>
      </c>
      <c r="C77" s="135" t="s">
        <v>581</v>
      </c>
      <c r="D77" s="154">
        <v>49.39</v>
      </c>
      <c r="E77" s="154">
        <v>31.85</v>
      </c>
      <c r="F77" s="154">
        <v>0.64159999999999995</v>
      </c>
      <c r="G77" s="154">
        <v>0.24429999999999999</v>
      </c>
      <c r="H77" s="154">
        <v>15.7</v>
      </c>
      <c r="I77" s="154">
        <v>2.65</v>
      </c>
      <c r="J77" s="154">
        <v>5.79E-2</v>
      </c>
      <c r="K77" s="154">
        <v>3.8199999999999998E-2</v>
      </c>
      <c r="L77" s="154">
        <v>2E-3</v>
      </c>
      <c r="M77" s="154">
        <v>100.574</v>
      </c>
      <c r="N77" s="154"/>
      <c r="O77" s="186">
        <v>2.2487749206042871</v>
      </c>
      <c r="P77" s="186">
        <v>1.7091182922816355</v>
      </c>
      <c r="Q77" s="186">
        <v>2.4430216308565299E-2</v>
      </c>
      <c r="R77" s="186">
        <v>1.6582078834630254E-2</v>
      </c>
      <c r="S77" s="186">
        <v>0.76588623271567458</v>
      </c>
      <c r="T77" s="186">
        <v>1.0085333375280674E-3</v>
      </c>
      <c r="U77" s="186">
        <v>0.23393794742231733</v>
      </c>
      <c r="V77" s="186">
        <v>3.3631546142678399E-3</v>
      </c>
      <c r="W77" s="186">
        <f t="shared" si="4"/>
        <v>5.0031013761189067</v>
      </c>
      <c r="X77" s="45">
        <v>76.348892396114721</v>
      </c>
      <c r="Y77" s="214"/>
      <c r="Z77" s="154">
        <v>0.13</v>
      </c>
      <c r="AA77" s="154">
        <v>0.27</v>
      </c>
      <c r="AB77" s="154">
        <v>3.45</v>
      </c>
      <c r="AC77" s="154">
        <v>2.4700000000000002</v>
      </c>
      <c r="AD77" s="154">
        <v>0.5</v>
      </c>
      <c r="AE77" s="154">
        <v>57.51</v>
      </c>
      <c r="AF77" s="154">
        <v>1.67</v>
      </c>
      <c r="AG77" s="154">
        <v>10.86</v>
      </c>
      <c r="AH77" s="214"/>
      <c r="AI77" s="195" t="s">
        <v>684</v>
      </c>
      <c r="AJ77" s="102">
        <v>10</v>
      </c>
      <c r="AK77" s="102">
        <v>15</v>
      </c>
      <c r="AL77" s="214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</row>
    <row r="78" spans="1:61" s="135" customFormat="1" ht="12.75">
      <c r="A78" s="45">
        <v>2670.0804681784898</v>
      </c>
      <c r="B78" s="45" t="s">
        <v>364</v>
      </c>
      <c r="C78" s="135" t="s">
        <v>582</v>
      </c>
      <c r="D78" s="154">
        <v>50.47</v>
      </c>
      <c r="E78" s="154">
        <v>30.91</v>
      </c>
      <c r="F78" s="154">
        <v>0.63170000000000004</v>
      </c>
      <c r="G78" s="154">
        <v>0.255</v>
      </c>
      <c r="H78" s="154">
        <v>14.9</v>
      </c>
      <c r="I78" s="154">
        <v>3.13</v>
      </c>
      <c r="J78" s="154">
        <v>9.1700000000000004E-2</v>
      </c>
      <c r="K78" s="154">
        <v>5.8900000000000001E-2</v>
      </c>
      <c r="L78" s="154">
        <v>0</v>
      </c>
      <c r="M78" s="154">
        <v>100.4473</v>
      </c>
      <c r="N78" s="154"/>
      <c r="O78" s="186">
        <v>2.2960730626927486</v>
      </c>
      <c r="P78" s="186">
        <v>1.6573228819141017</v>
      </c>
      <c r="Q78" s="186">
        <v>2.4033624399395055E-2</v>
      </c>
      <c r="R78" s="186">
        <v>1.7294225791042249E-2</v>
      </c>
      <c r="S78" s="186">
        <v>0.72626700575101955</v>
      </c>
      <c r="T78" s="186">
        <v>1.5537731996729685E-3</v>
      </c>
      <c r="U78" s="186">
        <v>0.27608612067274524</v>
      </c>
      <c r="V78" s="186">
        <v>5.3221001323012626E-3</v>
      </c>
      <c r="W78" s="186">
        <f t="shared" si="4"/>
        <v>5.003952794553026</v>
      </c>
      <c r="X78" s="45">
        <v>72.078961628515444</v>
      </c>
      <c r="Y78" s="214"/>
      <c r="Z78" s="154">
        <v>0.13</v>
      </c>
      <c r="AA78" s="154">
        <v>0.27</v>
      </c>
      <c r="AB78" s="154">
        <v>3.5</v>
      </c>
      <c r="AC78" s="154">
        <v>2.4</v>
      </c>
      <c r="AD78" s="154">
        <v>0.52</v>
      </c>
      <c r="AE78" s="154">
        <v>41.88</v>
      </c>
      <c r="AF78" s="154">
        <v>1.52</v>
      </c>
      <c r="AG78" s="154">
        <v>7.04</v>
      </c>
      <c r="AH78" s="214"/>
      <c r="AI78" s="195" t="s">
        <v>684</v>
      </c>
      <c r="AJ78" s="102">
        <v>10</v>
      </c>
      <c r="AK78" s="102">
        <v>15</v>
      </c>
      <c r="AL78" s="214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</row>
    <row r="79" spans="1:61" s="135" customFormat="1" ht="12.75">
      <c r="A79" s="45">
        <v>2670.0804681784898</v>
      </c>
      <c r="B79" s="45" t="s">
        <v>364</v>
      </c>
      <c r="C79" s="135" t="s">
        <v>583</v>
      </c>
      <c r="D79" s="154">
        <v>49.71</v>
      </c>
      <c r="E79" s="154">
        <v>31.79</v>
      </c>
      <c r="F79" s="154">
        <v>0.63749999999999996</v>
      </c>
      <c r="G79" s="154">
        <v>0.24529999999999999</v>
      </c>
      <c r="H79" s="154">
        <v>15.54</v>
      </c>
      <c r="I79" s="154">
        <v>2.8</v>
      </c>
      <c r="J79" s="154">
        <v>7.4200000000000002E-2</v>
      </c>
      <c r="K79" s="154">
        <v>2.1399999999999999E-2</v>
      </c>
      <c r="L79" s="154">
        <v>0</v>
      </c>
      <c r="M79" s="154">
        <v>100.8184</v>
      </c>
      <c r="N79" s="154"/>
      <c r="O79" s="186">
        <v>2.2568593182219843</v>
      </c>
      <c r="P79" s="186">
        <v>1.701010425973527</v>
      </c>
      <c r="Q79" s="186">
        <v>2.4204544160229827E-2</v>
      </c>
      <c r="R79" s="186">
        <v>1.6602245009169729E-2</v>
      </c>
      <c r="S79" s="186">
        <v>0.75590877496149422</v>
      </c>
      <c r="T79" s="186">
        <v>5.6337092660021127E-4</v>
      </c>
      <c r="U79" s="186">
        <v>0.24647143544971301</v>
      </c>
      <c r="V79" s="186">
        <v>4.2975994665497771E-3</v>
      </c>
      <c r="W79" s="186">
        <f t="shared" si="4"/>
        <v>5.0059177141692679</v>
      </c>
      <c r="X79" s="45">
        <v>75.093942198983228</v>
      </c>
      <c r="Y79" s="214"/>
      <c r="Z79" s="154">
        <v>0.13</v>
      </c>
      <c r="AA79" s="154">
        <v>0.27</v>
      </c>
      <c r="AB79" s="154">
        <v>3.45</v>
      </c>
      <c r="AC79" s="154">
        <v>2.46</v>
      </c>
      <c r="AD79" s="154">
        <v>0.51</v>
      </c>
      <c r="AE79" s="154">
        <v>107.42</v>
      </c>
      <c r="AF79" s="154">
        <v>1.62</v>
      </c>
      <c r="AG79" s="154">
        <v>8.73</v>
      </c>
      <c r="AH79" s="214"/>
      <c r="AI79" s="195" t="s">
        <v>684</v>
      </c>
      <c r="AJ79" s="102">
        <v>10</v>
      </c>
      <c r="AK79" s="102">
        <v>15</v>
      </c>
      <c r="AL79" s="214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</row>
    <row r="80" spans="1:61" s="135" customFormat="1" ht="12.75">
      <c r="A80" s="45">
        <v>2670.0804681784898</v>
      </c>
      <c r="B80" s="45" t="s">
        <v>364</v>
      </c>
      <c r="C80" s="135" t="s">
        <v>584</v>
      </c>
      <c r="D80" s="154">
        <v>48.46</v>
      </c>
      <c r="E80" s="154">
        <v>32.43</v>
      </c>
      <c r="F80" s="154">
        <v>0.61909999999999998</v>
      </c>
      <c r="G80" s="154">
        <v>0.2369</v>
      </c>
      <c r="H80" s="154">
        <v>16.309999999999999</v>
      </c>
      <c r="I80" s="154">
        <v>2.38</v>
      </c>
      <c r="J80" s="154">
        <v>6.4699999999999994E-2</v>
      </c>
      <c r="K80" s="154">
        <v>8.4599999999999995E-2</v>
      </c>
      <c r="L80" s="154">
        <v>1.3299999999999999E-2</v>
      </c>
      <c r="M80" s="154">
        <v>100.5986</v>
      </c>
      <c r="N80" s="154"/>
      <c r="O80" s="186">
        <v>2.212107163863184</v>
      </c>
      <c r="P80" s="186">
        <v>1.7447187315970476</v>
      </c>
      <c r="Q80" s="186">
        <v>2.3634126211730534E-2</v>
      </c>
      <c r="R80" s="186">
        <v>1.612116261271403E-2</v>
      </c>
      <c r="S80" s="186">
        <v>0.79769039164522326</v>
      </c>
      <c r="T80" s="186">
        <v>2.2393039600391859E-3</v>
      </c>
      <c r="U80" s="186">
        <v>0.21064325036321993</v>
      </c>
      <c r="V80" s="186">
        <v>3.767804321757778E-3</v>
      </c>
      <c r="W80" s="186">
        <f t="shared" si="4"/>
        <v>5.0109219345749159</v>
      </c>
      <c r="X80" s="45">
        <v>78.819182151371564</v>
      </c>
      <c r="Y80" s="214"/>
      <c r="Z80" s="154">
        <v>0.13</v>
      </c>
      <c r="AA80" s="154">
        <v>0.27</v>
      </c>
      <c r="AB80" s="154">
        <v>3.51</v>
      </c>
      <c r="AC80" s="154">
        <v>2.5099999999999998</v>
      </c>
      <c r="AD80" s="154">
        <v>0.49</v>
      </c>
      <c r="AE80" s="154">
        <v>28.26</v>
      </c>
      <c r="AF80" s="154">
        <v>1.78</v>
      </c>
      <c r="AG80" s="154">
        <v>9.25</v>
      </c>
      <c r="AH80" s="214"/>
      <c r="AI80" s="195" t="s">
        <v>684</v>
      </c>
      <c r="AJ80" s="102">
        <v>10</v>
      </c>
      <c r="AK80" s="102">
        <v>15</v>
      </c>
      <c r="AL80" s="214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</row>
    <row r="81" spans="1:61" s="135" customFormat="1" ht="12.75">
      <c r="A81" s="45">
        <v>2670.0804681784898</v>
      </c>
      <c r="B81" s="45" t="s">
        <v>364</v>
      </c>
      <c r="C81" s="135" t="s">
        <v>585</v>
      </c>
      <c r="D81" s="154">
        <v>48.37</v>
      </c>
      <c r="E81" s="154">
        <v>32.83</v>
      </c>
      <c r="F81" s="154">
        <v>0.60770000000000002</v>
      </c>
      <c r="G81" s="154">
        <v>0.2104</v>
      </c>
      <c r="H81" s="154">
        <v>16.43</v>
      </c>
      <c r="I81" s="154">
        <v>2.2799999999999998</v>
      </c>
      <c r="J81" s="154">
        <v>5.5800000000000002E-2</v>
      </c>
      <c r="K81" s="154">
        <v>4.3999999999999997E-2</v>
      </c>
      <c r="L81" s="154">
        <v>0</v>
      </c>
      <c r="M81" s="154">
        <v>100.8279</v>
      </c>
      <c r="N81" s="154"/>
      <c r="O81" s="186">
        <v>2.2020212229639196</v>
      </c>
      <c r="P81" s="186">
        <v>1.7614568886864124</v>
      </c>
      <c r="Q81" s="186">
        <v>2.3136126134843525E-2</v>
      </c>
      <c r="R81" s="186">
        <v>1.4279062483232335E-2</v>
      </c>
      <c r="S81" s="186">
        <v>0.80138391987302449</v>
      </c>
      <c r="T81" s="186">
        <v>1.1614968120355802E-3</v>
      </c>
      <c r="U81" s="186">
        <v>0.20124638975107786</v>
      </c>
      <c r="V81" s="186">
        <v>3.2407155928909533E-3</v>
      </c>
      <c r="W81" s="186">
        <f t="shared" si="4"/>
        <v>5.0079258222974365</v>
      </c>
      <c r="X81" s="45">
        <v>79.673971500943495</v>
      </c>
      <c r="Y81" s="214"/>
      <c r="Z81" s="154">
        <v>0.13</v>
      </c>
      <c r="AA81" s="154">
        <v>0.26</v>
      </c>
      <c r="AB81" s="154">
        <v>3.54</v>
      </c>
      <c r="AC81" s="154">
        <v>2.71</v>
      </c>
      <c r="AD81" s="154">
        <v>0.49</v>
      </c>
      <c r="AE81" s="154">
        <v>51.53</v>
      </c>
      <c r="AF81" s="154">
        <v>1.81</v>
      </c>
      <c r="AG81" s="154">
        <v>10.69</v>
      </c>
      <c r="AH81" s="214"/>
      <c r="AI81" s="195" t="s">
        <v>684</v>
      </c>
      <c r="AJ81" s="102">
        <v>10</v>
      </c>
      <c r="AK81" s="102">
        <v>15</v>
      </c>
      <c r="AL81" s="214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</row>
    <row r="82" spans="1:61" s="135" customFormat="1" ht="12.75">
      <c r="A82" s="45">
        <v>2670.0804681784898</v>
      </c>
      <c r="B82" s="45" t="s">
        <v>364</v>
      </c>
      <c r="C82" s="135" t="s">
        <v>586</v>
      </c>
      <c r="D82" s="154">
        <v>49.39</v>
      </c>
      <c r="E82" s="154">
        <v>31.85</v>
      </c>
      <c r="F82" s="154">
        <v>0.60309999999999997</v>
      </c>
      <c r="G82" s="154">
        <v>0.22700000000000001</v>
      </c>
      <c r="H82" s="154">
        <v>15.66</v>
      </c>
      <c r="I82" s="154">
        <v>2.63</v>
      </c>
      <c r="J82" s="154">
        <v>5.9799999999999999E-2</v>
      </c>
      <c r="K82" s="154">
        <v>5.9299999999999999E-2</v>
      </c>
      <c r="L82" s="154">
        <v>6.8999999999999999E-3</v>
      </c>
      <c r="M82" s="154">
        <v>100.48609999999999</v>
      </c>
      <c r="N82" s="154"/>
      <c r="O82" s="186">
        <v>2.2503487687402042</v>
      </c>
      <c r="P82" s="186">
        <v>1.710314451405309</v>
      </c>
      <c r="Q82" s="186">
        <v>2.2980322992237789E-2</v>
      </c>
      <c r="R82" s="186">
        <v>1.5418609476696609E-2</v>
      </c>
      <c r="S82" s="186">
        <v>0.76446958468307491</v>
      </c>
      <c r="T82" s="186">
        <v>1.566698515893693E-3</v>
      </c>
      <c r="U82" s="186">
        <v>0.23233486828684566</v>
      </c>
      <c r="V82" s="186">
        <v>3.475948208363059E-3</v>
      </c>
      <c r="W82" s="186">
        <f t="shared" si="4"/>
        <v>5.0009092523086256</v>
      </c>
      <c r="X82" s="45">
        <v>76.429049884389158</v>
      </c>
      <c r="Y82" s="214"/>
      <c r="Z82" s="154">
        <v>0.13</v>
      </c>
      <c r="AA82" s="154">
        <v>0.27</v>
      </c>
      <c r="AB82" s="154">
        <v>3.6</v>
      </c>
      <c r="AC82" s="154">
        <v>2.59</v>
      </c>
      <c r="AD82" s="154">
        <v>0.5</v>
      </c>
      <c r="AE82" s="154">
        <v>40.01</v>
      </c>
      <c r="AF82" s="154">
        <v>1.67</v>
      </c>
      <c r="AG82" s="154">
        <v>10.58</v>
      </c>
      <c r="AH82" s="214"/>
      <c r="AI82" s="195" t="s">
        <v>684</v>
      </c>
      <c r="AJ82" s="102">
        <v>10</v>
      </c>
      <c r="AK82" s="102">
        <v>15</v>
      </c>
      <c r="AL82" s="214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</row>
    <row r="83" spans="1:61" s="135" customFormat="1" ht="12.75">
      <c r="A83" s="45">
        <v>2670.0804681784898</v>
      </c>
      <c r="B83" s="45" t="s">
        <v>364</v>
      </c>
      <c r="C83" s="135" t="s">
        <v>587</v>
      </c>
      <c r="D83" s="154">
        <v>48.36</v>
      </c>
      <c r="E83" s="154">
        <v>32.69</v>
      </c>
      <c r="F83" s="154">
        <v>0.58699999999999997</v>
      </c>
      <c r="G83" s="154">
        <v>0.21190000000000001</v>
      </c>
      <c r="H83" s="154">
        <v>16.37</v>
      </c>
      <c r="I83" s="154">
        <v>2.2599999999999998</v>
      </c>
      <c r="J83" s="154">
        <v>6.54E-2</v>
      </c>
      <c r="K83" s="154">
        <v>2.93E-2</v>
      </c>
      <c r="L83" s="154">
        <v>0</v>
      </c>
      <c r="M83" s="154">
        <v>100.5736</v>
      </c>
      <c r="N83" s="154"/>
      <c r="O83" s="186">
        <v>2.2063030766557281</v>
      </c>
      <c r="P83" s="186">
        <v>1.7577193012195587</v>
      </c>
      <c r="Q83" s="186">
        <v>2.2396129688000064E-2</v>
      </c>
      <c r="R83" s="186">
        <v>1.4411805114449361E-2</v>
      </c>
      <c r="S83" s="186">
        <v>0.80017541781644685</v>
      </c>
      <c r="T83" s="186">
        <v>7.7511551761090091E-4</v>
      </c>
      <c r="U83" s="186">
        <v>0.19991029300330398</v>
      </c>
      <c r="V83" s="186">
        <v>3.8064307540953786E-3</v>
      </c>
      <c r="W83" s="186">
        <f t="shared" si="4"/>
        <v>5.0054975697691928</v>
      </c>
      <c r="X83" s="45">
        <v>79.711112194725501</v>
      </c>
      <c r="Y83" s="214"/>
      <c r="Z83" s="154">
        <v>0.13</v>
      </c>
      <c r="AA83" s="154">
        <v>0.27</v>
      </c>
      <c r="AB83" s="154">
        <v>3.69</v>
      </c>
      <c r="AC83" s="154">
        <v>2.71</v>
      </c>
      <c r="AD83" s="154">
        <v>0.49</v>
      </c>
      <c r="AE83" s="154">
        <v>81.09</v>
      </c>
      <c r="AF83" s="154">
        <v>1.82</v>
      </c>
      <c r="AG83" s="154">
        <v>9.52</v>
      </c>
      <c r="AH83" s="214"/>
      <c r="AI83" s="195" t="s">
        <v>684</v>
      </c>
      <c r="AJ83" s="102">
        <v>10</v>
      </c>
      <c r="AK83" s="102">
        <v>15</v>
      </c>
      <c r="AL83" s="214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</row>
    <row r="84" spans="1:61" s="135" customFormat="1" ht="12.75">
      <c r="A84" s="45">
        <v>2670.0804681784898</v>
      </c>
      <c r="B84" s="45" t="s">
        <v>364</v>
      </c>
      <c r="C84" s="135" t="s">
        <v>588</v>
      </c>
      <c r="D84" s="154">
        <v>49.29</v>
      </c>
      <c r="E84" s="154">
        <v>32.1</v>
      </c>
      <c r="F84" s="154">
        <v>0.64090000000000003</v>
      </c>
      <c r="G84" s="154">
        <v>0.23319999999999999</v>
      </c>
      <c r="H84" s="154">
        <v>15.88</v>
      </c>
      <c r="I84" s="154">
        <v>2.59</v>
      </c>
      <c r="J84" s="154">
        <v>4.5900000000000003E-2</v>
      </c>
      <c r="K84" s="154">
        <v>8.4099999999999994E-2</v>
      </c>
      <c r="L84" s="154">
        <v>1.9699999999999999E-2</v>
      </c>
      <c r="M84" s="154">
        <v>100.88379999999999</v>
      </c>
      <c r="N84" s="154"/>
      <c r="O84" s="186">
        <v>2.2394017134067816</v>
      </c>
      <c r="P84" s="186">
        <v>1.7188340287672452</v>
      </c>
      <c r="Q84" s="186">
        <v>2.4351148749891569E-2</v>
      </c>
      <c r="R84" s="186">
        <v>1.5794659928880125E-2</v>
      </c>
      <c r="S84" s="186">
        <v>0.77300327437636118</v>
      </c>
      <c r="T84" s="186">
        <v>2.2155885724041628E-3</v>
      </c>
      <c r="U84" s="186">
        <v>0.22815016658842796</v>
      </c>
      <c r="V84" s="186">
        <v>2.660401477741642E-3</v>
      </c>
      <c r="W84" s="186">
        <f t="shared" si="4"/>
        <v>5.0044109818677329</v>
      </c>
      <c r="X84" s="45">
        <v>77.009487371148566</v>
      </c>
      <c r="Y84" s="214"/>
      <c r="Z84" s="154">
        <v>0.13</v>
      </c>
      <c r="AA84" s="154">
        <v>0.27</v>
      </c>
      <c r="AB84" s="154">
        <v>3.46</v>
      </c>
      <c r="AC84" s="154">
        <v>2.52</v>
      </c>
      <c r="AD84" s="154">
        <v>0.5</v>
      </c>
      <c r="AE84" s="154">
        <v>29.47</v>
      </c>
      <c r="AF84" s="154">
        <v>1.7</v>
      </c>
      <c r="AG84" s="154">
        <v>13.91</v>
      </c>
      <c r="AH84" s="214"/>
      <c r="AI84" s="195" t="s">
        <v>684</v>
      </c>
      <c r="AJ84" s="102">
        <v>10</v>
      </c>
      <c r="AK84" s="102">
        <v>15</v>
      </c>
      <c r="AL84" s="214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</row>
    <row r="85" spans="1:61" s="135" customFormat="1" ht="12.75">
      <c r="A85" s="45">
        <v>2670.0804681784898</v>
      </c>
      <c r="B85" s="45" t="s">
        <v>364</v>
      </c>
      <c r="C85" s="135" t="s">
        <v>589</v>
      </c>
      <c r="D85" s="154">
        <v>49.17</v>
      </c>
      <c r="E85" s="154">
        <v>32.17</v>
      </c>
      <c r="F85" s="154">
        <v>0.67659999999999998</v>
      </c>
      <c r="G85" s="154">
        <v>0.2152</v>
      </c>
      <c r="H85" s="154">
        <v>15.84</v>
      </c>
      <c r="I85" s="154">
        <v>2.56</v>
      </c>
      <c r="J85" s="154">
        <v>6.8699999999999997E-2</v>
      </c>
      <c r="K85" s="154">
        <v>0.10009999999999999</v>
      </c>
      <c r="L85" s="154">
        <v>7.0000000000000001E-3</v>
      </c>
      <c r="M85" s="154">
        <v>100.80759999999999</v>
      </c>
      <c r="N85" s="154"/>
      <c r="O85" s="186">
        <v>2.235808885374269</v>
      </c>
      <c r="P85" s="186">
        <v>1.7240158451662477</v>
      </c>
      <c r="Q85" s="186">
        <v>2.5728973338401417E-2</v>
      </c>
      <c r="R85" s="186">
        <v>1.458764822773401E-2</v>
      </c>
      <c r="S85" s="186">
        <v>0.77169785693736692</v>
      </c>
      <c r="T85" s="186">
        <v>2.6392983096528802E-3</v>
      </c>
      <c r="U85" s="186">
        <v>0.22569517409222106</v>
      </c>
      <c r="V85" s="186">
        <v>3.9852219472478034E-3</v>
      </c>
      <c r="W85" s="186">
        <f t="shared" si="4"/>
        <v>5.0041589033931411</v>
      </c>
      <c r="X85" s="45">
        <v>77.068082596553367</v>
      </c>
      <c r="Y85" s="214"/>
      <c r="Z85" s="154">
        <v>0.13</v>
      </c>
      <c r="AA85" s="154">
        <v>0.27</v>
      </c>
      <c r="AB85" s="154">
        <v>3.31</v>
      </c>
      <c r="AC85" s="154">
        <v>2.69</v>
      </c>
      <c r="AD85" s="154">
        <v>0.5</v>
      </c>
      <c r="AE85" s="154">
        <v>24.84</v>
      </c>
      <c r="AF85" s="154">
        <v>1.69</v>
      </c>
      <c r="AG85" s="154">
        <v>8.8000000000000007</v>
      </c>
      <c r="AH85" s="214"/>
      <c r="AI85" s="195" t="s">
        <v>684</v>
      </c>
      <c r="AJ85" s="102">
        <v>10</v>
      </c>
      <c r="AK85" s="102">
        <v>15</v>
      </c>
      <c r="AL85" s="214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</row>
    <row r="86" spans="1:61" s="135" customFormat="1" ht="12.75">
      <c r="A86" s="45">
        <v>2670.0804681784898</v>
      </c>
      <c r="B86" s="45" t="s">
        <v>364</v>
      </c>
      <c r="C86" s="135" t="s">
        <v>590</v>
      </c>
      <c r="D86" s="154">
        <v>50.28</v>
      </c>
      <c r="E86" s="154">
        <v>31.16</v>
      </c>
      <c r="F86" s="154">
        <v>0.60329999999999995</v>
      </c>
      <c r="G86" s="154">
        <v>0.2432</v>
      </c>
      <c r="H86" s="154">
        <v>14.89</v>
      </c>
      <c r="I86" s="154">
        <v>3.12</v>
      </c>
      <c r="J86" s="154">
        <v>8.1100000000000005E-2</v>
      </c>
      <c r="K86" s="154">
        <v>8.5800000000000001E-2</v>
      </c>
      <c r="L86" s="154">
        <v>0</v>
      </c>
      <c r="M86" s="154">
        <v>100.46339999999999</v>
      </c>
      <c r="N86" s="154"/>
      <c r="O86" s="186">
        <v>2.2874659793538679</v>
      </c>
      <c r="P86" s="186">
        <v>1.6707541415204303</v>
      </c>
      <c r="Q86" s="186">
        <v>2.2953488208562731E-2</v>
      </c>
      <c r="R86" s="186">
        <v>1.6494208907746121E-2</v>
      </c>
      <c r="S86" s="186">
        <v>0.72579123622536434</v>
      </c>
      <c r="T86" s="186">
        <v>2.2634275367297216E-3</v>
      </c>
      <c r="U86" s="186">
        <v>0.27520847691546341</v>
      </c>
      <c r="V86" s="186">
        <v>4.7069711424058153E-3</v>
      </c>
      <c r="W86" s="186">
        <f t="shared" si="4"/>
        <v>5.0056379298105709</v>
      </c>
      <c r="X86" s="45">
        <v>72.171865407166223</v>
      </c>
      <c r="Y86" s="214"/>
      <c r="Z86" s="154">
        <v>0.13</v>
      </c>
      <c r="AA86" s="154">
        <v>0.27</v>
      </c>
      <c r="AB86" s="154">
        <v>3.63</v>
      </c>
      <c r="AC86" s="154">
        <v>2.4700000000000002</v>
      </c>
      <c r="AD86" s="154">
        <v>0.52</v>
      </c>
      <c r="AE86" s="154">
        <v>28.04</v>
      </c>
      <c r="AF86" s="154">
        <v>1.53</v>
      </c>
      <c r="AG86" s="154">
        <v>8.2100000000000009</v>
      </c>
      <c r="AH86" s="214"/>
      <c r="AI86" s="195" t="s">
        <v>684</v>
      </c>
      <c r="AJ86" s="102">
        <v>10</v>
      </c>
      <c r="AK86" s="102">
        <v>15</v>
      </c>
      <c r="AL86" s="214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</row>
    <row r="87" spans="1:61" s="135" customFormat="1" ht="12.75">
      <c r="A87" s="45">
        <v>2670.0804681784898</v>
      </c>
      <c r="B87" s="45" t="s">
        <v>364</v>
      </c>
      <c r="C87" s="135" t="s">
        <v>591</v>
      </c>
      <c r="D87" s="154">
        <v>50.35</v>
      </c>
      <c r="E87" s="154">
        <v>31.24</v>
      </c>
      <c r="F87" s="154">
        <v>0.68189999999999995</v>
      </c>
      <c r="G87" s="154">
        <v>0.2429</v>
      </c>
      <c r="H87" s="154">
        <v>14.9</v>
      </c>
      <c r="I87" s="154">
        <v>3.1</v>
      </c>
      <c r="J87" s="154">
        <v>8.2299999999999998E-2</v>
      </c>
      <c r="K87" s="154">
        <v>3.09E-2</v>
      </c>
      <c r="L87" s="154">
        <v>9.1000000000000004E-3</v>
      </c>
      <c r="M87" s="154">
        <v>100.6371</v>
      </c>
      <c r="N87" s="154"/>
      <c r="O87" s="186">
        <v>2.2862322512875877</v>
      </c>
      <c r="P87" s="186">
        <v>1.6718126995356641</v>
      </c>
      <c r="Q87" s="186">
        <v>2.5893905368574454E-2</v>
      </c>
      <c r="R87" s="186">
        <v>1.6442086642385226E-2</v>
      </c>
      <c r="S87" s="186">
        <v>0.72487778097991007</v>
      </c>
      <c r="T87" s="186">
        <v>8.1357816456162791E-4</v>
      </c>
      <c r="U87" s="186">
        <v>0.27291688393109087</v>
      </c>
      <c r="V87" s="186">
        <v>4.7674046321294116E-3</v>
      </c>
      <c r="W87" s="186">
        <f t="shared" si="4"/>
        <v>5.0037565905419035</v>
      </c>
      <c r="X87" s="45">
        <v>72.307778315869257</v>
      </c>
      <c r="Y87" s="214"/>
      <c r="Z87" s="154">
        <v>0.13</v>
      </c>
      <c r="AA87" s="154">
        <v>0.27</v>
      </c>
      <c r="AB87" s="154">
        <v>3.28</v>
      </c>
      <c r="AC87" s="154">
        <v>2.4700000000000002</v>
      </c>
      <c r="AD87" s="154">
        <v>0.52</v>
      </c>
      <c r="AE87" s="154">
        <v>75.06</v>
      </c>
      <c r="AF87" s="154">
        <v>1.53</v>
      </c>
      <c r="AG87" s="154">
        <v>7.96</v>
      </c>
      <c r="AH87" s="214"/>
      <c r="AI87" s="195" t="s">
        <v>684</v>
      </c>
      <c r="AJ87" s="102">
        <v>10</v>
      </c>
      <c r="AK87" s="102">
        <v>15</v>
      </c>
      <c r="AL87" s="214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</row>
    <row r="88" spans="1:61" s="135" customFormat="1" ht="12.75">
      <c r="A88" s="45">
        <v>2670.0804681784898</v>
      </c>
      <c r="B88" s="45" t="s">
        <v>364</v>
      </c>
      <c r="C88" s="135" t="s">
        <v>592</v>
      </c>
      <c r="D88" s="154">
        <v>48.73</v>
      </c>
      <c r="E88" s="154">
        <v>32.4</v>
      </c>
      <c r="F88" s="154">
        <v>0.61109999999999998</v>
      </c>
      <c r="G88" s="154">
        <v>0.21579999999999999</v>
      </c>
      <c r="H88" s="154">
        <v>16.07</v>
      </c>
      <c r="I88" s="154">
        <v>2.4700000000000002</v>
      </c>
      <c r="J88" s="154">
        <v>5.5100000000000003E-2</v>
      </c>
      <c r="K88" s="154">
        <v>9.1800000000000007E-2</v>
      </c>
      <c r="L88" s="154">
        <v>0</v>
      </c>
      <c r="M88" s="154">
        <v>100.6438</v>
      </c>
      <c r="N88" s="154"/>
      <c r="O88" s="186">
        <v>2.2209644213860167</v>
      </c>
      <c r="P88" s="186">
        <v>1.7403873699575543</v>
      </c>
      <c r="Q88" s="186">
        <v>2.3292358604417668E-2</v>
      </c>
      <c r="R88" s="186">
        <v>1.4662403808231207E-2</v>
      </c>
      <c r="S88" s="186">
        <v>0.78472721449983318</v>
      </c>
      <c r="T88" s="186">
        <v>2.4260950064402343E-3</v>
      </c>
      <c r="U88" s="186">
        <v>0.21826795600223123</v>
      </c>
      <c r="V88" s="186">
        <v>3.2037461387765106E-3</v>
      </c>
      <c r="W88" s="186">
        <f t="shared" si="4"/>
        <v>5.007931565403501</v>
      </c>
      <c r="X88" s="45">
        <v>77.992552053056386</v>
      </c>
      <c r="Y88" s="214"/>
      <c r="Z88" s="154">
        <v>0.13</v>
      </c>
      <c r="AA88" s="154">
        <v>0.27</v>
      </c>
      <c r="AB88" s="154">
        <v>3.59</v>
      </c>
      <c r="AC88" s="154">
        <v>2.68</v>
      </c>
      <c r="AD88" s="154">
        <v>0.5</v>
      </c>
      <c r="AE88" s="154">
        <v>26.63</v>
      </c>
      <c r="AF88" s="154">
        <v>1.73</v>
      </c>
      <c r="AG88" s="154">
        <v>11.04</v>
      </c>
      <c r="AH88" s="214"/>
      <c r="AI88" s="195" t="s">
        <v>684</v>
      </c>
      <c r="AJ88" s="102">
        <v>10</v>
      </c>
      <c r="AK88" s="102">
        <v>15</v>
      </c>
      <c r="AL88" s="214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</row>
    <row r="89" spans="1:61" s="135" customFormat="1" ht="12.75">
      <c r="A89" s="45">
        <v>2670.0804681784898</v>
      </c>
      <c r="B89" s="45" t="s">
        <v>364</v>
      </c>
      <c r="C89" s="135" t="s">
        <v>593</v>
      </c>
      <c r="D89" s="154">
        <v>48.78</v>
      </c>
      <c r="E89" s="154">
        <v>32.29</v>
      </c>
      <c r="F89" s="154">
        <v>0.66059999999999997</v>
      </c>
      <c r="G89" s="154">
        <v>0.21440000000000001</v>
      </c>
      <c r="H89" s="154">
        <v>16.11</v>
      </c>
      <c r="I89" s="154">
        <v>2.4700000000000002</v>
      </c>
      <c r="J89" s="154">
        <v>5.8599999999999999E-2</v>
      </c>
      <c r="K89" s="154">
        <v>5.4100000000000002E-2</v>
      </c>
      <c r="L89" s="154">
        <v>1.29E-2</v>
      </c>
      <c r="M89" s="154">
        <v>100.6506</v>
      </c>
      <c r="N89" s="154"/>
      <c r="O89" s="186">
        <v>2.2233854960906889</v>
      </c>
      <c r="P89" s="186">
        <v>1.7345896072267335</v>
      </c>
      <c r="Q89" s="186">
        <v>2.5180684736464839E-2</v>
      </c>
      <c r="R89" s="186">
        <v>1.4568213546253785E-2</v>
      </c>
      <c r="S89" s="186">
        <v>0.78673081328843752</v>
      </c>
      <c r="T89" s="186">
        <v>1.4298489805817786E-3</v>
      </c>
      <c r="U89" s="186">
        <v>0.21828191926057072</v>
      </c>
      <c r="V89" s="186">
        <v>3.407468856531962E-3</v>
      </c>
      <c r="W89" s="186">
        <f t="shared" si="4"/>
        <v>5.0075740519862624</v>
      </c>
      <c r="X89" s="45">
        <v>78.019941780406043</v>
      </c>
      <c r="Y89" s="214"/>
      <c r="Z89" s="154">
        <v>0.13</v>
      </c>
      <c r="AA89" s="154">
        <v>0.27</v>
      </c>
      <c r="AB89" s="154">
        <v>3.36</v>
      </c>
      <c r="AC89" s="154">
        <v>2.7</v>
      </c>
      <c r="AD89" s="154">
        <v>0.5</v>
      </c>
      <c r="AE89" s="154">
        <v>43.14</v>
      </c>
      <c r="AF89" s="154">
        <v>1.74</v>
      </c>
      <c r="AG89" s="154">
        <v>10.88</v>
      </c>
      <c r="AH89" s="214"/>
      <c r="AI89" s="195" t="s">
        <v>684</v>
      </c>
      <c r="AJ89" s="102">
        <v>10</v>
      </c>
      <c r="AK89" s="102">
        <v>15</v>
      </c>
      <c r="AL89" s="214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</row>
    <row r="90" spans="1:61" s="135" customFormat="1" ht="12.75">
      <c r="A90" s="45">
        <v>2670.0804681784898</v>
      </c>
      <c r="B90" s="45" t="s">
        <v>364</v>
      </c>
      <c r="C90" s="135" t="s">
        <v>594</v>
      </c>
      <c r="D90" s="154">
        <v>50.02</v>
      </c>
      <c r="E90" s="154">
        <v>31.65</v>
      </c>
      <c r="F90" s="154">
        <v>0.63939999999999997</v>
      </c>
      <c r="G90" s="154">
        <v>0.2414</v>
      </c>
      <c r="H90" s="154">
        <v>15.23</v>
      </c>
      <c r="I90" s="154">
        <v>2.82</v>
      </c>
      <c r="J90" s="154">
        <v>7.5899999999999995E-2</v>
      </c>
      <c r="K90" s="154">
        <v>8.4699999999999998E-2</v>
      </c>
      <c r="L90" s="154">
        <v>0</v>
      </c>
      <c r="M90" s="154">
        <v>100.76139999999999</v>
      </c>
      <c r="N90" s="154"/>
      <c r="O90" s="186">
        <v>2.2697212774489386</v>
      </c>
      <c r="P90" s="186">
        <v>1.692615363627078</v>
      </c>
      <c r="Q90" s="186">
        <v>2.4263724574281994E-2</v>
      </c>
      <c r="R90" s="186">
        <v>1.6329566393964705E-2</v>
      </c>
      <c r="S90" s="186">
        <v>0.74043406725086314</v>
      </c>
      <c r="T90" s="186">
        <v>2.2286002995655914E-3</v>
      </c>
      <c r="U90" s="186">
        <v>0.24809944229163786</v>
      </c>
      <c r="V90" s="186">
        <v>4.3937154197415023E-3</v>
      </c>
      <c r="W90" s="186">
        <f t="shared" si="4"/>
        <v>4.9980857573060709</v>
      </c>
      <c r="X90" s="45">
        <v>74.575493102261888</v>
      </c>
      <c r="Y90" s="214"/>
      <c r="Z90" s="154">
        <v>0.13</v>
      </c>
      <c r="AA90" s="154">
        <v>0.27</v>
      </c>
      <c r="AB90" s="154">
        <v>3.45</v>
      </c>
      <c r="AC90" s="154">
        <v>2.4900000000000002</v>
      </c>
      <c r="AD90" s="154">
        <v>0.51</v>
      </c>
      <c r="AE90" s="154">
        <v>27.95</v>
      </c>
      <c r="AF90" s="154">
        <v>1.62</v>
      </c>
      <c r="AG90" s="154">
        <v>8.61</v>
      </c>
      <c r="AH90" s="214"/>
      <c r="AI90" s="195" t="s">
        <v>684</v>
      </c>
      <c r="AJ90" s="102">
        <v>10</v>
      </c>
      <c r="AK90" s="102">
        <v>15</v>
      </c>
      <c r="AL90" s="214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</row>
    <row r="91" spans="1:61" s="135" customFormat="1" ht="12.75">
      <c r="A91" s="45">
        <v>2670.0804681784898</v>
      </c>
      <c r="B91" s="45" t="s">
        <v>364</v>
      </c>
      <c r="C91" s="135" t="s">
        <v>595</v>
      </c>
      <c r="D91" s="154">
        <v>50.56</v>
      </c>
      <c r="E91" s="154">
        <v>31.17</v>
      </c>
      <c r="F91" s="154">
        <v>0.60699999999999998</v>
      </c>
      <c r="G91" s="154">
        <v>0.2364</v>
      </c>
      <c r="H91" s="154">
        <v>14.86</v>
      </c>
      <c r="I91" s="154">
        <v>3.04</v>
      </c>
      <c r="J91" s="154">
        <v>8.5400000000000004E-2</v>
      </c>
      <c r="K91" s="154">
        <v>8.9499999999999996E-2</v>
      </c>
      <c r="L91" s="154">
        <v>0</v>
      </c>
      <c r="M91" s="154">
        <v>100.64830000000001</v>
      </c>
      <c r="N91" s="154"/>
      <c r="O91" s="186">
        <v>2.2941070125319283</v>
      </c>
      <c r="P91" s="186">
        <v>1.6668600278749843</v>
      </c>
      <c r="Q91" s="186">
        <v>2.3033041614848242E-2</v>
      </c>
      <c r="R91" s="186">
        <v>1.599052139996384E-2</v>
      </c>
      <c r="S91" s="186">
        <v>0.7224088605038137</v>
      </c>
      <c r="T91" s="186">
        <v>2.3547758608831941E-3</v>
      </c>
      <c r="U91" s="186">
        <v>0.26744102551525478</v>
      </c>
      <c r="V91" s="186">
        <v>4.9434003582135774E-3</v>
      </c>
      <c r="W91" s="186">
        <f t="shared" si="4"/>
        <v>4.9971386656598904</v>
      </c>
      <c r="X91" s="45">
        <v>72.623911209130284</v>
      </c>
      <c r="Y91" s="214"/>
      <c r="Z91" s="154">
        <v>0.13</v>
      </c>
      <c r="AA91" s="154">
        <v>0.27</v>
      </c>
      <c r="AB91" s="154">
        <v>3.6</v>
      </c>
      <c r="AC91" s="154">
        <v>2.5099999999999998</v>
      </c>
      <c r="AD91" s="154">
        <v>0.52</v>
      </c>
      <c r="AE91" s="154">
        <v>29.38</v>
      </c>
      <c r="AF91" s="154">
        <v>1.54</v>
      </c>
      <c r="AG91" s="154">
        <v>7.78</v>
      </c>
      <c r="AH91" s="214"/>
      <c r="AI91" s="195" t="s">
        <v>684</v>
      </c>
      <c r="AJ91" s="102">
        <v>10</v>
      </c>
      <c r="AK91" s="102">
        <v>15</v>
      </c>
      <c r="AL91" s="214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</row>
    <row r="92" spans="1:61" s="135" customFormat="1" ht="12.75">
      <c r="A92" s="45">
        <v>2670.0804681784898</v>
      </c>
      <c r="B92" s="45" t="s">
        <v>364</v>
      </c>
      <c r="C92" s="135" t="s">
        <v>596</v>
      </c>
      <c r="D92" s="154">
        <v>50.24</v>
      </c>
      <c r="E92" s="154">
        <v>31.38</v>
      </c>
      <c r="F92" s="154">
        <v>0.63109999999999999</v>
      </c>
      <c r="G92" s="154">
        <v>0.24010000000000001</v>
      </c>
      <c r="H92" s="154">
        <v>15.03</v>
      </c>
      <c r="I92" s="154">
        <v>3</v>
      </c>
      <c r="J92" s="154">
        <v>7.3899999999999993E-2</v>
      </c>
      <c r="K92" s="154">
        <v>4.02E-2</v>
      </c>
      <c r="L92" s="154">
        <v>0</v>
      </c>
      <c r="M92" s="154">
        <v>100.6353</v>
      </c>
      <c r="N92" s="154"/>
      <c r="O92" s="186">
        <v>2.2812119216519826</v>
      </c>
      <c r="P92" s="186">
        <v>1.6792859860953111</v>
      </c>
      <c r="Q92" s="186">
        <v>2.3964599533743261E-2</v>
      </c>
      <c r="R92" s="186">
        <v>1.6252370245440666E-2</v>
      </c>
      <c r="S92" s="186">
        <v>0.73119401825521479</v>
      </c>
      <c r="T92" s="186">
        <v>1.0584296262249335E-3</v>
      </c>
      <c r="U92" s="186">
        <v>0.26411015170341801</v>
      </c>
      <c r="V92" s="186">
        <v>4.2807685477289758E-3</v>
      </c>
      <c r="W92" s="186">
        <f t="shared" si="4"/>
        <v>5.0013582456590644</v>
      </c>
      <c r="X92" s="45">
        <v>73.154171386109695</v>
      </c>
      <c r="Y92" s="214"/>
      <c r="Z92" s="154">
        <v>0.13</v>
      </c>
      <c r="AA92" s="154">
        <v>0.27</v>
      </c>
      <c r="AB92" s="154">
        <v>3.55</v>
      </c>
      <c r="AC92" s="154">
        <v>2.5099999999999998</v>
      </c>
      <c r="AD92" s="154">
        <v>0.51</v>
      </c>
      <c r="AE92" s="154">
        <v>60.31</v>
      </c>
      <c r="AF92" s="154">
        <v>1.56</v>
      </c>
      <c r="AG92" s="154">
        <v>9.0299999999999994</v>
      </c>
      <c r="AH92" s="214"/>
      <c r="AI92" s="195" t="s">
        <v>684</v>
      </c>
      <c r="AJ92" s="102">
        <v>10</v>
      </c>
      <c r="AK92" s="102">
        <v>15</v>
      </c>
      <c r="AL92" s="214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</row>
    <row r="93" spans="1:61" s="135" customFormat="1" ht="12.75">
      <c r="A93" s="45">
        <v>2670.0804681784898</v>
      </c>
      <c r="B93" s="45" t="s">
        <v>364</v>
      </c>
      <c r="C93" s="135" t="s">
        <v>597</v>
      </c>
      <c r="D93" s="154">
        <v>50.23</v>
      </c>
      <c r="E93" s="154">
        <v>31.38</v>
      </c>
      <c r="F93" s="154">
        <v>0.68789999999999996</v>
      </c>
      <c r="G93" s="154">
        <v>0.2427</v>
      </c>
      <c r="H93" s="154">
        <v>15.11</v>
      </c>
      <c r="I93" s="154">
        <v>3.05</v>
      </c>
      <c r="J93" s="154">
        <v>8.9899999999999994E-2</v>
      </c>
      <c r="K93" s="154">
        <v>0.11269999999999999</v>
      </c>
      <c r="L93" s="154">
        <v>1.9E-2</v>
      </c>
      <c r="M93" s="154">
        <v>100.9222</v>
      </c>
      <c r="N93" s="154"/>
      <c r="O93" s="186">
        <v>2.2776351489236326</v>
      </c>
      <c r="P93" s="186">
        <v>1.6769867841600319</v>
      </c>
      <c r="Q93" s="186">
        <v>2.6085687162163085E-2</v>
      </c>
      <c r="R93" s="186">
        <v>1.6405871290361897E-2</v>
      </c>
      <c r="S93" s="186">
        <v>0.73407948964661784</v>
      </c>
      <c r="T93" s="186">
        <v>2.96322634968309E-3</v>
      </c>
      <c r="U93" s="186">
        <v>0.26814435317375906</v>
      </c>
      <c r="V93" s="186">
        <v>5.200462591800614E-3</v>
      </c>
      <c r="W93" s="186">
        <f t="shared" si="4"/>
        <v>5.007501023298051</v>
      </c>
      <c r="X93" s="45">
        <v>72.872724254863172</v>
      </c>
      <c r="Y93" s="214"/>
      <c r="Z93" s="154">
        <v>0.13</v>
      </c>
      <c r="AA93" s="154">
        <v>0.27</v>
      </c>
      <c r="AB93" s="154">
        <v>3.28</v>
      </c>
      <c r="AC93" s="154">
        <v>2.4700000000000002</v>
      </c>
      <c r="AD93" s="154">
        <v>0.51</v>
      </c>
      <c r="AE93" s="154">
        <v>22.31</v>
      </c>
      <c r="AF93" s="154">
        <v>1.55</v>
      </c>
      <c r="AG93" s="154">
        <v>7.37</v>
      </c>
      <c r="AH93" s="214"/>
      <c r="AI93" s="195" t="s">
        <v>684</v>
      </c>
      <c r="AJ93" s="102">
        <v>10</v>
      </c>
      <c r="AK93" s="102">
        <v>15</v>
      </c>
      <c r="AL93" s="214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</row>
    <row r="94" spans="1:61" s="135" customFormat="1" ht="12.75">
      <c r="A94" s="45">
        <v>2670.0804681784898</v>
      </c>
      <c r="B94" s="45" t="s">
        <v>364</v>
      </c>
      <c r="C94" s="135" t="s">
        <v>598</v>
      </c>
      <c r="D94" s="154">
        <v>50.32</v>
      </c>
      <c r="E94" s="154">
        <v>31.3</v>
      </c>
      <c r="F94" s="154">
        <v>0.64939999999999998</v>
      </c>
      <c r="G94" s="154">
        <v>0.24179999999999999</v>
      </c>
      <c r="H94" s="154">
        <v>15.03</v>
      </c>
      <c r="I94" s="154">
        <v>3.05</v>
      </c>
      <c r="J94" s="154">
        <v>7.7899999999999997E-2</v>
      </c>
      <c r="K94" s="154">
        <v>5.1200000000000002E-2</v>
      </c>
      <c r="L94" s="154">
        <v>0</v>
      </c>
      <c r="M94" s="154">
        <v>100.72029999999999</v>
      </c>
      <c r="N94" s="154"/>
      <c r="O94" s="186">
        <v>2.2835293749012098</v>
      </c>
      <c r="P94" s="186">
        <v>1.6740407690075925</v>
      </c>
      <c r="Q94" s="186">
        <v>2.4645307914289937E-2</v>
      </c>
      <c r="R94" s="186">
        <v>1.635802291783647E-2</v>
      </c>
      <c r="S94" s="186">
        <v>0.73077317710519507</v>
      </c>
      <c r="T94" s="186">
        <v>1.3472737987272926E-3</v>
      </c>
      <c r="U94" s="186">
        <v>0.26835744459731126</v>
      </c>
      <c r="V94" s="186">
        <v>4.5098773886855783E-3</v>
      </c>
      <c r="W94" s="186">
        <f t="shared" si="4"/>
        <v>5.0035612476308478</v>
      </c>
      <c r="X94" s="45">
        <v>72.816992031027013</v>
      </c>
      <c r="Y94" s="214"/>
      <c r="Z94" s="154">
        <v>0.13</v>
      </c>
      <c r="AA94" s="154">
        <v>0.27</v>
      </c>
      <c r="AB94" s="154">
        <v>3.39</v>
      </c>
      <c r="AC94" s="154">
        <v>2.4900000000000002</v>
      </c>
      <c r="AD94" s="154">
        <v>0.52</v>
      </c>
      <c r="AE94" s="154">
        <v>45.74</v>
      </c>
      <c r="AF94" s="154">
        <v>1.54</v>
      </c>
      <c r="AG94" s="154">
        <v>8.36</v>
      </c>
      <c r="AH94" s="214"/>
      <c r="AI94" s="195" t="s">
        <v>684</v>
      </c>
      <c r="AJ94" s="102">
        <v>10</v>
      </c>
      <c r="AK94" s="102">
        <v>15</v>
      </c>
      <c r="AL94" s="214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</row>
    <row r="95" spans="1:61" s="135" customFormat="1" ht="12.75">
      <c r="A95" s="45">
        <v>2670.0804681784898</v>
      </c>
      <c r="B95" s="45" t="s">
        <v>364</v>
      </c>
      <c r="C95" s="135" t="s">
        <v>599</v>
      </c>
      <c r="D95" s="154">
        <v>49.79</v>
      </c>
      <c r="E95" s="154">
        <v>31.35</v>
      </c>
      <c r="F95" s="154">
        <v>0.63719999999999999</v>
      </c>
      <c r="G95" s="154">
        <v>0.22600000000000001</v>
      </c>
      <c r="H95" s="154">
        <v>15.18</v>
      </c>
      <c r="I95" s="154">
        <v>2.84</v>
      </c>
      <c r="J95" s="154">
        <v>6.7699999999999996E-2</v>
      </c>
      <c r="K95" s="154">
        <v>6.8699999999999997E-2</v>
      </c>
      <c r="L95" s="154">
        <v>0</v>
      </c>
      <c r="M95" s="154">
        <v>100.1596</v>
      </c>
      <c r="N95" s="154"/>
      <c r="O95" s="186">
        <v>2.2730123239713294</v>
      </c>
      <c r="P95" s="186">
        <v>1.6867585956546007</v>
      </c>
      <c r="Q95" s="186">
        <v>2.4327160771622489E-2</v>
      </c>
      <c r="R95" s="186">
        <v>1.5380719390055586E-2</v>
      </c>
      <c r="S95" s="186">
        <v>0.74248739159322541</v>
      </c>
      <c r="T95" s="186">
        <v>1.8185964285790121E-3</v>
      </c>
      <c r="U95" s="186">
        <v>0.25137717560120043</v>
      </c>
      <c r="V95" s="186">
        <v>3.9428444110910085E-3</v>
      </c>
      <c r="W95" s="186">
        <f t="shared" si="4"/>
        <v>4.9991048078217037</v>
      </c>
      <c r="X95" s="45">
        <v>74.416074517152481</v>
      </c>
      <c r="Y95" s="214"/>
      <c r="Z95" s="154">
        <v>0.13</v>
      </c>
      <c r="AA95" s="154">
        <v>0.27</v>
      </c>
      <c r="AB95" s="154">
        <v>3.5</v>
      </c>
      <c r="AC95" s="154">
        <v>2.61</v>
      </c>
      <c r="AD95" s="154">
        <v>0.51</v>
      </c>
      <c r="AE95" s="154">
        <v>35.24</v>
      </c>
      <c r="AF95" s="154">
        <v>1.6</v>
      </c>
      <c r="AG95" s="154">
        <v>9.23</v>
      </c>
      <c r="AH95" s="214"/>
      <c r="AI95" s="195" t="s">
        <v>684</v>
      </c>
      <c r="AJ95" s="102">
        <v>10</v>
      </c>
      <c r="AK95" s="102">
        <v>15</v>
      </c>
      <c r="AL95" s="214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</row>
    <row r="96" spans="1:61" s="135" customFormat="1" ht="12.75">
      <c r="A96" s="45">
        <v>2670.0804681784898</v>
      </c>
      <c r="B96" s="45" t="s">
        <v>364</v>
      </c>
      <c r="C96" s="135" t="s">
        <v>600</v>
      </c>
      <c r="D96" s="154">
        <v>49.91</v>
      </c>
      <c r="E96" s="154">
        <v>31.63</v>
      </c>
      <c r="F96" s="154">
        <v>0.63660000000000005</v>
      </c>
      <c r="G96" s="154">
        <v>0.2349</v>
      </c>
      <c r="H96" s="154">
        <v>15.23</v>
      </c>
      <c r="I96" s="154">
        <v>2.9</v>
      </c>
      <c r="J96" s="154">
        <v>7.51E-2</v>
      </c>
      <c r="K96" s="154">
        <v>5.8599999999999999E-2</v>
      </c>
      <c r="L96" s="154">
        <v>0</v>
      </c>
      <c r="M96" s="154">
        <v>100.6752</v>
      </c>
      <c r="N96" s="154"/>
      <c r="O96" s="186">
        <v>2.2673875428654409</v>
      </c>
      <c r="P96" s="186">
        <v>1.6935308058084024</v>
      </c>
      <c r="Q96" s="186">
        <v>2.4185819907360375E-2</v>
      </c>
      <c r="R96" s="186">
        <v>1.5908518917971955E-2</v>
      </c>
      <c r="S96" s="186">
        <v>0.74130296504251636</v>
      </c>
      <c r="T96" s="186">
        <v>1.543674517761773E-3</v>
      </c>
      <c r="U96" s="186">
        <v>0.25543712791538714</v>
      </c>
      <c r="V96" s="186">
        <v>4.3525065190588384E-3</v>
      </c>
      <c r="W96" s="186">
        <f t="shared" si="4"/>
        <v>5.0036489614938988</v>
      </c>
      <c r="X96" s="45">
        <v>74.053923563698959</v>
      </c>
      <c r="Y96" s="214"/>
      <c r="Z96" s="154">
        <v>0.13</v>
      </c>
      <c r="AA96" s="154">
        <v>0.27</v>
      </c>
      <c r="AB96" s="154">
        <v>3.44</v>
      </c>
      <c r="AC96" s="154">
        <v>2.5299999999999998</v>
      </c>
      <c r="AD96" s="154">
        <v>0.51</v>
      </c>
      <c r="AE96" s="154">
        <v>41.06</v>
      </c>
      <c r="AF96" s="154">
        <v>1.59</v>
      </c>
      <c r="AG96" s="154">
        <v>8.81</v>
      </c>
      <c r="AH96" s="214"/>
      <c r="AI96" s="195" t="s">
        <v>684</v>
      </c>
      <c r="AJ96" s="102">
        <v>10</v>
      </c>
      <c r="AK96" s="102">
        <v>15</v>
      </c>
      <c r="AL96" s="214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</row>
    <row r="97" spans="1:61" s="135" customFormat="1" ht="12.75">
      <c r="A97" s="45">
        <v>2670.0804681784898</v>
      </c>
      <c r="B97" s="45" t="s">
        <v>364</v>
      </c>
      <c r="C97" s="135" t="s">
        <v>601</v>
      </c>
      <c r="D97" s="154">
        <v>49.98</v>
      </c>
      <c r="E97" s="154">
        <v>31.46</v>
      </c>
      <c r="F97" s="154">
        <v>0.62339999999999995</v>
      </c>
      <c r="G97" s="154">
        <v>0.24829999999999999</v>
      </c>
      <c r="H97" s="154">
        <v>15.21</v>
      </c>
      <c r="I97" s="154">
        <v>2.94</v>
      </c>
      <c r="J97" s="154">
        <v>8.5199999999999998E-2</v>
      </c>
      <c r="K97" s="154">
        <v>2.7799999999999998E-2</v>
      </c>
      <c r="L97" s="154">
        <v>2.7000000000000001E-3</v>
      </c>
      <c r="M97" s="154">
        <v>100.5774</v>
      </c>
      <c r="N97" s="154"/>
      <c r="O97" s="186">
        <v>2.272518653343873</v>
      </c>
      <c r="P97" s="186">
        <v>1.6858760688747951</v>
      </c>
      <c r="Q97" s="186">
        <v>2.3704674536087572E-2</v>
      </c>
      <c r="R97" s="186">
        <v>1.6830478756884214E-2</v>
      </c>
      <c r="S97" s="186">
        <v>0.74096563495367951</v>
      </c>
      <c r="T97" s="186">
        <v>7.3295267381749468E-4</v>
      </c>
      <c r="U97" s="186">
        <v>0.2591829170488833</v>
      </c>
      <c r="V97" s="186">
        <v>4.9421065742169664E-3</v>
      </c>
      <c r="W97" s="186">
        <f t="shared" si="4"/>
        <v>5.0047534867622359</v>
      </c>
      <c r="X97" s="45">
        <v>73.726300253941702</v>
      </c>
      <c r="Y97" s="214"/>
      <c r="Z97" s="154">
        <v>0.13</v>
      </c>
      <c r="AA97" s="154">
        <v>0.27</v>
      </c>
      <c r="AB97" s="154">
        <v>3.51</v>
      </c>
      <c r="AC97" s="154">
        <v>2.4500000000000002</v>
      </c>
      <c r="AD97" s="154">
        <v>0.51</v>
      </c>
      <c r="AE97" s="154">
        <v>87.84</v>
      </c>
      <c r="AF97" s="154">
        <v>1.58</v>
      </c>
      <c r="AG97" s="154">
        <v>7.49</v>
      </c>
      <c r="AH97" s="214"/>
      <c r="AI97" s="195" t="s">
        <v>684</v>
      </c>
      <c r="AJ97" s="102">
        <v>10</v>
      </c>
      <c r="AK97" s="102">
        <v>15</v>
      </c>
      <c r="AL97" s="214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</row>
    <row r="98" spans="1:61" s="135" customFormat="1" ht="12.75">
      <c r="A98" s="45">
        <v>2670.0804681784898</v>
      </c>
      <c r="B98" s="45" t="s">
        <v>364</v>
      </c>
      <c r="C98" s="135" t="s">
        <v>602</v>
      </c>
      <c r="D98" s="154">
        <v>49.37</v>
      </c>
      <c r="E98" s="154">
        <v>31.91</v>
      </c>
      <c r="F98" s="154">
        <v>0.65649999999999997</v>
      </c>
      <c r="G98" s="154">
        <v>0.23400000000000001</v>
      </c>
      <c r="H98" s="154">
        <v>15.68</v>
      </c>
      <c r="I98" s="154">
        <v>2.65</v>
      </c>
      <c r="J98" s="154">
        <v>7.7700000000000005E-2</v>
      </c>
      <c r="K98" s="154">
        <v>1.77E-2</v>
      </c>
      <c r="L98" s="154">
        <v>0</v>
      </c>
      <c r="M98" s="154">
        <v>100.5959</v>
      </c>
      <c r="N98" s="154"/>
      <c r="O98" s="186">
        <v>2.2472411518776196</v>
      </c>
      <c r="P98" s="186">
        <v>1.7118632898870927</v>
      </c>
      <c r="Q98" s="186">
        <v>2.4990634129925977E-2</v>
      </c>
      <c r="R98" s="186">
        <v>1.5878554166722753E-2</v>
      </c>
      <c r="S98" s="186">
        <v>0.76469853422553025</v>
      </c>
      <c r="T98" s="186">
        <v>4.671751685504883E-4</v>
      </c>
      <c r="U98" s="186">
        <v>0.23387309553389887</v>
      </c>
      <c r="V98" s="186">
        <v>4.5119977829591457E-3</v>
      </c>
      <c r="W98" s="186">
        <f t="shared" si="4"/>
        <v>5.0035244327723003</v>
      </c>
      <c r="X98" s="45">
        <v>76.239708090271066</v>
      </c>
      <c r="Y98" s="214"/>
      <c r="Z98" s="154">
        <v>0.13</v>
      </c>
      <c r="AA98" s="154">
        <v>0.27</v>
      </c>
      <c r="AB98" s="154">
        <v>3.38</v>
      </c>
      <c r="AC98" s="154">
        <v>2.52</v>
      </c>
      <c r="AD98" s="154">
        <v>0.5</v>
      </c>
      <c r="AE98" s="154">
        <v>126.18</v>
      </c>
      <c r="AF98" s="154">
        <v>1.66</v>
      </c>
      <c r="AG98" s="154">
        <v>8.11</v>
      </c>
      <c r="AH98" s="214"/>
      <c r="AI98" s="195" t="s">
        <v>684</v>
      </c>
      <c r="AJ98" s="102">
        <v>10</v>
      </c>
      <c r="AK98" s="102">
        <v>15</v>
      </c>
      <c r="AL98" s="214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</row>
    <row r="99" spans="1:61" s="135" customFormat="1" ht="12.75">
      <c r="A99" s="45">
        <v>2670.0804681784898</v>
      </c>
      <c r="B99" s="45" t="s">
        <v>364</v>
      </c>
      <c r="C99" s="135" t="s">
        <v>603</v>
      </c>
      <c r="D99" s="154">
        <v>49.97</v>
      </c>
      <c r="E99" s="154">
        <v>31.66</v>
      </c>
      <c r="F99" s="154">
        <v>0.64449999999999996</v>
      </c>
      <c r="G99" s="154">
        <v>0.2419</v>
      </c>
      <c r="H99" s="154">
        <v>15.26</v>
      </c>
      <c r="I99" s="154">
        <v>2.85</v>
      </c>
      <c r="J99" s="154">
        <v>7.6600000000000001E-2</v>
      </c>
      <c r="K99" s="154">
        <v>2.5600000000000001E-2</v>
      </c>
      <c r="L99" s="154">
        <v>0</v>
      </c>
      <c r="M99" s="154">
        <v>100.7286</v>
      </c>
      <c r="N99" s="154"/>
      <c r="O99" s="186">
        <v>2.2680670803445233</v>
      </c>
      <c r="P99" s="186">
        <v>1.6936091012260528</v>
      </c>
      <c r="Q99" s="186">
        <v>2.4463886961499561E-2</v>
      </c>
      <c r="R99" s="186">
        <v>1.6367824492590676E-2</v>
      </c>
      <c r="S99" s="186">
        <v>0.74209366937323706</v>
      </c>
      <c r="T99" s="186">
        <v>6.7376189202094598E-4</v>
      </c>
      <c r="U99" s="186">
        <v>0.25080676342797148</v>
      </c>
      <c r="V99" s="186">
        <v>4.4354391155796234E-3</v>
      </c>
      <c r="W99" s="186">
        <f t="shared" si="4"/>
        <v>5.0005175268334749</v>
      </c>
      <c r="X99" s="45">
        <v>74.412310510761372</v>
      </c>
      <c r="Y99" s="214"/>
      <c r="Z99" s="154">
        <v>0.13</v>
      </c>
      <c r="AA99" s="154">
        <v>0.27</v>
      </c>
      <c r="AB99" s="154">
        <v>3.46</v>
      </c>
      <c r="AC99" s="154">
        <v>2.46</v>
      </c>
      <c r="AD99" s="154">
        <v>0.51</v>
      </c>
      <c r="AE99" s="154">
        <v>80.62</v>
      </c>
      <c r="AF99" s="154">
        <v>1.6</v>
      </c>
      <c r="AG99" s="154">
        <v>8.6199999999999992</v>
      </c>
      <c r="AH99" s="214"/>
      <c r="AI99" s="195" t="s">
        <v>684</v>
      </c>
      <c r="AJ99" s="102">
        <v>10</v>
      </c>
      <c r="AK99" s="102">
        <v>15</v>
      </c>
      <c r="AL99" s="214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</row>
    <row r="100" spans="1:61" s="135" customFormat="1" ht="12.75">
      <c r="A100" s="45">
        <v>2670.0804681784898</v>
      </c>
      <c r="B100" s="45" t="s">
        <v>364</v>
      </c>
      <c r="C100" s="135" t="s">
        <v>604</v>
      </c>
      <c r="D100" s="154">
        <v>49.86</v>
      </c>
      <c r="E100" s="154">
        <v>31.5</v>
      </c>
      <c r="F100" s="154">
        <v>0.65449999999999997</v>
      </c>
      <c r="G100" s="154">
        <v>0.2329</v>
      </c>
      <c r="H100" s="154">
        <v>15.16</v>
      </c>
      <c r="I100" s="154">
        <v>2.92</v>
      </c>
      <c r="J100" s="154">
        <v>7.7100000000000002E-2</v>
      </c>
      <c r="K100" s="154">
        <v>5.1400000000000001E-2</v>
      </c>
      <c r="L100" s="154">
        <v>0</v>
      </c>
      <c r="M100" s="154">
        <v>100.4559</v>
      </c>
      <c r="N100" s="154"/>
      <c r="O100" s="186">
        <v>2.2698706081753621</v>
      </c>
      <c r="P100" s="186">
        <v>1.6901105147198918</v>
      </c>
      <c r="Q100" s="186">
        <v>2.4918074048688052E-2</v>
      </c>
      <c r="R100" s="186">
        <v>1.5806177740668684E-2</v>
      </c>
      <c r="S100" s="186">
        <v>0.73944465824619432</v>
      </c>
      <c r="T100" s="186">
        <v>1.3568501245455581E-3</v>
      </c>
      <c r="U100" s="186">
        <v>0.25773863062500996</v>
      </c>
      <c r="V100" s="186">
        <v>4.4777981449838113E-3</v>
      </c>
      <c r="W100" s="186">
        <f t="shared" si="4"/>
        <v>5.0037233118253432</v>
      </c>
      <c r="X100" s="45">
        <v>73.826636447125935</v>
      </c>
      <c r="Y100" s="214"/>
      <c r="Z100" s="154">
        <v>0.13</v>
      </c>
      <c r="AA100" s="154">
        <v>0.27</v>
      </c>
      <c r="AB100" s="154">
        <v>3.4</v>
      </c>
      <c r="AC100" s="154">
        <v>2.5299999999999998</v>
      </c>
      <c r="AD100" s="154">
        <v>0.51</v>
      </c>
      <c r="AE100" s="154">
        <v>46.67</v>
      </c>
      <c r="AF100" s="154">
        <v>1.58</v>
      </c>
      <c r="AG100" s="154">
        <v>8.33</v>
      </c>
      <c r="AH100" s="214"/>
      <c r="AI100" s="195" t="s">
        <v>684</v>
      </c>
      <c r="AJ100" s="102">
        <v>10</v>
      </c>
      <c r="AK100" s="102">
        <v>15</v>
      </c>
      <c r="AL100" s="214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</row>
    <row r="101" spans="1:61" s="135" customFormat="1" ht="12.75">
      <c r="A101" s="45">
        <v>2670.0804681784898</v>
      </c>
      <c r="B101" s="45" t="s">
        <v>364</v>
      </c>
      <c r="C101" s="135" t="s">
        <v>605</v>
      </c>
      <c r="D101" s="154">
        <v>49.9</v>
      </c>
      <c r="E101" s="154">
        <v>31.68</v>
      </c>
      <c r="F101" s="154">
        <v>0.65969999999999995</v>
      </c>
      <c r="G101" s="154">
        <v>0.2349</v>
      </c>
      <c r="H101" s="154">
        <v>15.5</v>
      </c>
      <c r="I101" s="154">
        <v>2.86</v>
      </c>
      <c r="J101" s="154">
        <v>7.9100000000000004E-2</v>
      </c>
      <c r="K101" s="154">
        <v>3.39E-2</v>
      </c>
      <c r="L101" s="154">
        <v>9.1000000000000004E-3</v>
      </c>
      <c r="M101" s="154">
        <v>100.9567</v>
      </c>
      <c r="N101" s="154"/>
      <c r="O101" s="186">
        <v>2.2626147528866145</v>
      </c>
      <c r="P101" s="186">
        <v>1.6929766353605067</v>
      </c>
      <c r="Q101" s="186">
        <v>2.5015693490259727E-2</v>
      </c>
      <c r="R101" s="186">
        <v>1.5878213281349588E-2</v>
      </c>
      <c r="S101" s="186">
        <v>0.75300769542001678</v>
      </c>
      <c r="T101" s="186">
        <v>8.9131188952150636E-4</v>
      </c>
      <c r="U101" s="186">
        <v>0.25143396274309121</v>
      </c>
      <c r="V101" s="186">
        <v>4.5755979763738895E-3</v>
      </c>
      <c r="W101" s="186">
        <f t="shared" si="4"/>
        <v>5.0063938630477338</v>
      </c>
      <c r="X101" s="45">
        <v>74.632759265381083</v>
      </c>
      <c r="Y101" s="214"/>
      <c r="Z101" s="154">
        <v>0.13</v>
      </c>
      <c r="AA101" s="154">
        <v>0.27</v>
      </c>
      <c r="AB101" s="154">
        <v>3.35</v>
      </c>
      <c r="AC101" s="154">
        <v>2.5299999999999998</v>
      </c>
      <c r="AD101" s="154">
        <v>0.51</v>
      </c>
      <c r="AE101" s="154">
        <v>69.22</v>
      </c>
      <c r="AF101" s="154">
        <v>1.6</v>
      </c>
      <c r="AG101" s="154">
        <v>8.0500000000000007</v>
      </c>
      <c r="AH101" s="214"/>
      <c r="AI101" s="195" t="s">
        <v>684</v>
      </c>
      <c r="AJ101" s="102">
        <v>10</v>
      </c>
      <c r="AK101" s="102">
        <v>15</v>
      </c>
      <c r="AL101" s="214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</row>
    <row r="102" spans="1:61" s="135" customFormat="1" ht="12.75">
      <c r="A102" s="45">
        <v>2670.0804681784898</v>
      </c>
      <c r="B102" s="45" t="s">
        <v>364</v>
      </c>
      <c r="C102" s="135" t="s">
        <v>606</v>
      </c>
      <c r="D102" s="154">
        <v>50.4</v>
      </c>
      <c r="E102" s="154">
        <v>31.22</v>
      </c>
      <c r="F102" s="154">
        <v>0.63919999999999999</v>
      </c>
      <c r="G102" s="154">
        <v>0.2475</v>
      </c>
      <c r="H102" s="154">
        <v>14.99</v>
      </c>
      <c r="I102" s="154">
        <v>3.01</v>
      </c>
      <c r="J102" s="154">
        <v>7.2900000000000006E-2</v>
      </c>
      <c r="K102" s="154">
        <v>4.5600000000000002E-2</v>
      </c>
      <c r="L102" s="154">
        <v>1.7899999999999999E-2</v>
      </c>
      <c r="M102" s="154">
        <v>100.6431</v>
      </c>
      <c r="N102" s="154"/>
      <c r="O102" s="186">
        <v>2.2881176251420605</v>
      </c>
      <c r="P102" s="186">
        <v>1.6704613489238298</v>
      </c>
      <c r="Q102" s="186">
        <v>2.4268367913637748E-2</v>
      </c>
      <c r="R102" s="186">
        <v>1.6750645933414951E-2</v>
      </c>
      <c r="S102" s="186">
        <v>0.72913356376717064</v>
      </c>
      <c r="T102" s="186">
        <v>1.2004182387716784E-3</v>
      </c>
      <c r="U102" s="186">
        <v>0.26494891400347526</v>
      </c>
      <c r="V102" s="186">
        <v>4.222179037166424E-3</v>
      </c>
      <c r="W102" s="186">
        <f t="shared" si="4"/>
        <v>4.9991030629595272</v>
      </c>
      <c r="X102" s="45">
        <v>73.041603144413017</v>
      </c>
      <c r="Y102" s="214"/>
      <c r="Z102" s="154">
        <v>0.13</v>
      </c>
      <c r="AA102" s="154">
        <v>0.27</v>
      </c>
      <c r="AB102" s="154">
        <v>3.44</v>
      </c>
      <c r="AC102" s="154">
        <v>2.42</v>
      </c>
      <c r="AD102" s="154">
        <v>0.52</v>
      </c>
      <c r="AE102" s="154">
        <v>50.02</v>
      </c>
      <c r="AF102" s="154">
        <v>1.56</v>
      </c>
      <c r="AG102" s="154">
        <v>8.8800000000000008</v>
      </c>
      <c r="AH102" s="214"/>
      <c r="AI102" s="195" t="s">
        <v>684</v>
      </c>
      <c r="AJ102" s="102">
        <v>10</v>
      </c>
      <c r="AK102" s="102">
        <v>15</v>
      </c>
      <c r="AL102" s="214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</row>
    <row r="103" spans="1:61" s="135" customFormat="1" ht="12.75">
      <c r="A103" s="45">
        <v>2670.0804681784898</v>
      </c>
      <c r="B103" s="45" t="s">
        <v>364</v>
      </c>
      <c r="C103" s="135" t="s">
        <v>607</v>
      </c>
      <c r="D103" s="154">
        <v>50.53</v>
      </c>
      <c r="E103" s="154">
        <v>31.32</v>
      </c>
      <c r="F103" s="154">
        <v>0.68059999999999998</v>
      </c>
      <c r="G103" s="154">
        <v>0.24129999999999999</v>
      </c>
      <c r="H103" s="154">
        <v>14.92</v>
      </c>
      <c r="I103" s="154">
        <v>3.07</v>
      </c>
      <c r="J103" s="154">
        <v>8.2400000000000001E-2</v>
      </c>
      <c r="K103" s="154">
        <v>4.9799999999999997E-2</v>
      </c>
      <c r="L103" s="154">
        <v>7.6E-3</v>
      </c>
      <c r="M103" s="154">
        <v>100.90170000000001</v>
      </c>
      <c r="N103" s="154"/>
      <c r="O103" s="186">
        <v>2.2879024391711442</v>
      </c>
      <c r="P103" s="186">
        <v>1.6713433554436194</v>
      </c>
      <c r="Q103" s="186">
        <v>2.5771289040738273E-2</v>
      </c>
      <c r="R103" s="186">
        <v>1.6287486567070939E-2</v>
      </c>
      <c r="S103" s="186">
        <v>0.72379349174688845</v>
      </c>
      <c r="T103" s="186">
        <v>1.3074872981007123E-3</v>
      </c>
      <c r="U103" s="186">
        <v>0.26950970996873064</v>
      </c>
      <c r="V103" s="186">
        <v>4.7596686694988538E-3</v>
      </c>
      <c r="W103" s="186">
        <f t="shared" si="4"/>
        <v>5.0006749279057914</v>
      </c>
      <c r="X103" s="45">
        <v>72.525081572227563</v>
      </c>
      <c r="Y103" s="214"/>
      <c r="Z103" s="154">
        <v>0.13</v>
      </c>
      <c r="AA103" s="154">
        <v>0.27</v>
      </c>
      <c r="AB103" s="154">
        <v>3.31</v>
      </c>
      <c r="AC103" s="154">
        <v>2.48</v>
      </c>
      <c r="AD103" s="154">
        <v>0.52</v>
      </c>
      <c r="AE103" s="154">
        <v>46.94</v>
      </c>
      <c r="AF103" s="154">
        <v>1.54</v>
      </c>
      <c r="AG103" s="154">
        <v>8.02</v>
      </c>
      <c r="AH103" s="214"/>
      <c r="AI103" s="195" t="s">
        <v>684</v>
      </c>
      <c r="AJ103" s="102">
        <v>10</v>
      </c>
      <c r="AK103" s="102">
        <v>15</v>
      </c>
      <c r="AL103" s="214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</row>
    <row r="104" spans="1:61" s="135" customFormat="1" ht="12.75">
      <c r="A104" s="45">
        <v>2670.0804681784898</v>
      </c>
      <c r="B104" s="45" t="s">
        <v>364</v>
      </c>
      <c r="C104" s="135" t="s">
        <v>608</v>
      </c>
      <c r="D104" s="154">
        <v>50.53</v>
      </c>
      <c r="E104" s="154">
        <v>31.46</v>
      </c>
      <c r="F104" s="154">
        <v>0.66320000000000001</v>
      </c>
      <c r="G104" s="154">
        <v>0.23200000000000001</v>
      </c>
      <c r="H104" s="154">
        <v>14.97</v>
      </c>
      <c r="I104" s="154">
        <v>3.09</v>
      </c>
      <c r="J104" s="154">
        <v>8.0100000000000005E-2</v>
      </c>
      <c r="K104" s="154">
        <v>7.7200000000000005E-2</v>
      </c>
      <c r="L104" s="154">
        <v>2E-3</v>
      </c>
      <c r="M104" s="154">
        <v>101.1045</v>
      </c>
      <c r="N104" s="154"/>
      <c r="O104" s="186">
        <v>2.2840347942656716</v>
      </c>
      <c r="P104" s="186">
        <v>1.6759762431735046</v>
      </c>
      <c r="Q104" s="186">
        <v>2.5069976614438116E-2</v>
      </c>
      <c r="R104" s="186">
        <v>1.5633274289028234E-2</v>
      </c>
      <c r="S104" s="186">
        <v>0.72499141700420655</v>
      </c>
      <c r="T104" s="186">
        <v>2.0234414875772324E-3</v>
      </c>
      <c r="U104" s="186">
        <v>0.27080690569097998</v>
      </c>
      <c r="V104" s="186">
        <v>4.6189923208786029E-3</v>
      </c>
      <c r="W104" s="186">
        <f t="shared" si="4"/>
        <v>5.0031550448462854</v>
      </c>
      <c r="X104" s="45">
        <v>72.473830909069036</v>
      </c>
      <c r="Y104" s="214"/>
      <c r="Z104" s="154">
        <v>0.13</v>
      </c>
      <c r="AA104" s="154">
        <v>0.27</v>
      </c>
      <c r="AB104" s="154">
        <v>3.44</v>
      </c>
      <c r="AC104" s="154">
        <v>2.56</v>
      </c>
      <c r="AD104" s="154">
        <v>0.52</v>
      </c>
      <c r="AE104" s="154">
        <v>32.229999999999997</v>
      </c>
      <c r="AF104" s="154">
        <v>1.54</v>
      </c>
      <c r="AG104" s="154">
        <v>8.11</v>
      </c>
      <c r="AH104" s="214"/>
      <c r="AI104" s="195" t="s">
        <v>684</v>
      </c>
      <c r="AJ104" s="102">
        <v>10</v>
      </c>
      <c r="AK104" s="102">
        <v>15</v>
      </c>
      <c r="AL104" s="214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</row>
    <row r="105" spans="1:61" s="135" customFormat="1" ht="12.75">
      <c r="A105" s="45">
        <v>2670.0804681784898</v>
      </c>
      <c r="B105" s="45" t="s">
        <v>364</v>
      </c>
      <c r="C105" s="135" t="s">
        <v>609</v>
      </c>
      <c r="D105" s="154">
        <v>51.34</v>
      </c>
      <c r="E105" s="154">
        <v>30.79</v>
      </c>
      <c r="F105" s="154">
        <v>0.72040000000000004</v>
      </c>
      <c r="G105" s="154">
        <v>0.21240000000000001</v>
      </c>
      <c r="H105" s="154">
        <v>14.38</v>
      </c>
      <c r="I105" s="154">
        <v>3.51</v>
      </c>
      <c r="J105" s="154">
        <v>9.7600000000000006E-2</v>
      </c>
      <c r="K105" s="154">
        <v>2.9000000000000001E-2</v>
      </c>
      <c r="L105" s="154">
        <v>1.4200000000000001E-2</v>
      </c>
      <c r="M105" s="154">
        <v>101.0936</v>
      </c>
      <c r="N105" s="154"/>
      <c r="O105" s="186">
        <v>2.3175536441643652</v>
      </c>
      <c r="P105" s="186">
        <v>1.6380959732343574</v>
      </c>
      <c r="Q105" s="186">
        <v>2.7195912131499175E-2</v>
      </c>
      <c r="R105" s="186">
        <v>1.4293447443860768E-2</v>
      </c>
      <c r="S105" s="186">
        <v>0.69548931897690958</v>
      </c>
      <c r="T105" s="186">
        <v>7.5908753816411731E-4</v>
      </c>
      <c r="U105" s="186">
        <v>0.30720542856886845</v>
      </c>
      <c r="V105" s="186">
        <v>5.6206307582333734E-3</v>
      </c>
      <c r="W105" s="186">
        <f t="shared" si="4"/>
        <v>5.0062134428162581</v>
      </c>
      <c r="X105" s="45">
        <v>68.981655207733311</v>
      </c>
      <c r="Y105" s="214"/>
      <c r="Z105" s="154">
        <v>0.13</v>
      </c>
      <c r="AA105" s="154">
        <v>0.27</v>
      </c>
      <c r="AB105" s="154">
        <v>3.17</v>
      </c>
      <c r="AC105" s="154">
        <v>2.7</v>
      </c>
      <c r="AD105" s="154">
        <v>0.53</v>
      </c>
      <c r="AE105" s="154">
        <v>82.81</v>
      </c>
      <c r="AF105" s="154">
        <v>1.43</v>
      </c>
      <c r="AG105" s="154">
        <v>7.03</v>
      </c>
      <c r="AH105" s="214"/>
      <c r="AI105" s="195" t="s">
        <v>684</v>
      </c>
      <c r="AJ105" s="102">
        <v>10</v>
      </c>
      <c r="AK105" s="102">
        <v>15</v>
      </c>
      <c r="AL105" s="214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</row>
    <row r="106" spans="1:61" s="135" customFormat="1" ht="12.75">
      <c r="A106" s="45">
        <v>2670.0804681784898</v>
      </c>
      <c r="B106" s="45" t="s">
        <v>364</v>
      </c>
      <c r="C106" s="135" t="s">
        <v>610</v>
      </c>
      <c r="D106" s="154">
        <v>50.98</v>
      </c>
      <c r="E106" s="154">
        <v>30.77</v>
      </c>
      <c r="F106" s="154">
        <v>0.71479999999999999</v>
      </c>
      <c r="G106" s="154">
        <v>0.22090000000000001</v>
      </c>
      <c r="H106" s="154">
        <v>14.44</v>
      </c>
      <c r="I106" s="154">
        <v>3.35</v>
      </c>
      <c r="J106" s="154">
        <v>9.4200000000000006E-2</v>
      </c>
      <c r="K106" s="154">
        <v>6.9000000000000006E-2</v>
      </c>
      <c r="L106" s="154">
        <v>1.4E-3</v>
      </c>
      <c r="M106" s="154">
        <v>100.6403</v>
      </c>
      <c r="N106" s="154"/>
      <c r="O106" s="186">
        <v>2.3119939347435827</v>
      </c>
      <c r="P106" s="186">
        <v>1.6446370821655691</v>
      </c>
      <c r="Q106" s="186">
        <v>2.7109867635751163E-2</v>
      </c>
      <c r="R106" s="186">
        <v>1.49345149076498E-2</v>
      </c>
      <c r="S106" s="186">
        <v>0.70163573503431009</v>
      </c>
      <c r="T106" s="186">
        <v>1.8144954466184798E-3</v>
      </c>
      <c r="U106" s="186">
        <v>0.29456388863517208</v>
      </c>
      <c r="V106" s="186">
        <v>5.450032209376828E-3</v>
      </c>
      <c r="W106" s="186">
        <f t="shared" si="4"/>
        <v>5.00213955077803</v>
      </c>
      <c r="X106" s="45">
        <v>70.054199598890094</v>
      </c>
      <c r="Y106" s="214"/>
      <c r="Z106" s="154">
        <v>0.13</v>
      </c>
      <c r="AA106" s="154">
        <v>0.27</v>
      </c>
      <c r="AB106" s="154">
        <v>3.27</v>
      </c>
      <c r="AC106" s="154">
        <v>2.62</v>
      </c>
      <c r="AD106" s="154">
        <v>0.53</v>
      </c>
      <c r="AE106" s="154">
        <v>33.69</v>
      </c>
      <c r="AF106" s="154">
        <v>1.48</v>
      </c>
      <c r="AG106" s="154">
        <v>7.14</v>
      </c>
      <c r="AH106" s="214"/>
      <c r="AI106" s="195" t="s">
        <v>684</v>
      </c>
      <c r="AJ106" s="102">
        <v>10</v>
      </c>
      <c r="AK106" s="102">
        <v>15</v>
      </c>
      <c r="AL106" s="214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</row>
    <row r="107" spans="1:61" s="135" customFormat="1" ht="12.75">
      <c r="A107" s="45">
        <v>2670.0804681784898</v>
      </c>
      <c r="B107" s="45" t="s">
        <v>364</v>
      </c>
      <c r="C107" s="135" t="s">
        <v>611</v>
      </c>
      <c r="D107" s="154">
        <v>51.14</v>
      </c>
      <c r="E107" s="154">
        <v>30.86</v>
      </c>
      <c r="F107" s="154">
        <v>0.72960000000000003</v>
      </c>
      <c r="G107" s="154">
        <v>0.20649999999999999</v>
      </c>
      <c r="H107" s="154">
        <v>14.42</v>
      </c>
      <c r="I107" s="154">
        <v>3.39</v>
      </c>
      <c r="J107" s="154">
        <v>8.9599999999999999E-2</v>
      </c>
      <c r="K107" s="154">
        <v>5.8700000000000002E-2</v>
      </c>
      <c r="L107" s="154">
        <v>2.0000000000000001E-4</v>
      </c>
      <c r="M107" s="154">
        <v>100.8946</v>
      </c>
      <c r="N107" s="154"/>
      <c r="O107" s="186">
        <v>2.3128956245350469</v>
      </c>
      <c r="P107" s="186">
        <v>1.6449282348669918</v>
      </c>
      <c r="Q107" s="186">
        <v>2.759536419858933E-2</v>
      </c>
      <c r="R107" s="186">
        <v>1.3922714334458549E-2</v>
      </c>
      <c r="S107" s="186">
        <v>0.69874420432869744</v>
      </c>
      <c r="T107" s="186">
        <v>1.539406601971105E-3</v>
      </c>
      <c r="U107" s="186">
        <v>0.29726436263393047</v>
      </c>
      <c r="V107" s="186">
        <v>5.1696914988856131E-3</v>
      </c>
      <c r="W107" s="186">
        <f t="shared" si="4"/>
        <v>5.0020596029985702</v>
      </c>
      <c r="X107" s="45">
        <v>69.798133690642032</v>
      </c>
      <c r="Y107" s="214"/>
      <c r="Z107" s="154">
        <v>0.13</v>
      </c>
      <c r="AA107" s="154">
        <v>0.27</v>
      </c>
      <c r="AB107" s="154">
        <v>3.14</v>
      </c>
      <c r="AC107" s="154">
        <v>2.76</v>
      </c>
      <c r="AD107" s="154">
        <v>0.53</v>
      </c>
      <c r="AE107" s="154">
        <v>42.88</v>
      </c>
      <c r="AF107" s="154">
        <v>1.47</v>
      </c>
      <c r="AG107" s="154">
        <v>7.67</v>
      </c>
      <c r="AH107" s="214"/>
      <c r="AI107" s="195" t="s">
        <v>684</v>
      </c>
      <c r="AJ107" s="102">
        <v>10</v>
      </c>
      <c r="AK107" s="102">
        <v>15</v>
      </c>
      <c r="AL107" s="214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</row>
    <row r="108" spans="1:61" s="135" customFormat="1" ht="12.75">
      <c r="A108" s="45">
        <v>2670.0804681784898</v>
      </c>
      <c r="B108" s="45" t="s">
        <v>364</v>
      </c>
      <c r="C108" s="135" t="s">
        <v>612</v>
      </c>
      <c r="D108" s="154">
        <v>50.74</v>
      </c>
      <c r="E108" s="154">
        <v>30.88</v>
      </c>
      <c r="F108" s="154">
        <v>0.69499999999999995</v>
      </c>
      <c r="G108" s="154">
        <v>0.19059999999999999</v>
      </c>
      <c r="H108" s="154">
        <v>14.34</v>
      </c>
      <c r="I108" s="154">
        <v>3.33</v>
      </c>
      <c r="J108" s="154">
        <v>9.4700000000000006E-2</v>
      </c>
      <c r="K108" s="154">
        <v>8.1699999999999995E-2</v>
      </c>
      <c r="L108" s="154">
        <v>2.5999999999999999E-3</v>
      </c>
      <c r="M108" s="154">
        <v>100.3546</v>
      </c>
      <c r="N108" s="154"/>
      <c r="O108" s="186">
        <v>2.3073146676909353</v>
      </c>
      <c r="P108" s="186">
        <v>1.6549671523601908</v>
      </c>
      <c r="Q108" s="186">
        <v>2.6429999969178324E-2</v>
      </c>
      <c r="R108" s="186">
        <v>1.2920752450439577E-2</v>
      </c>
      <c r="S108" s="186">
        <v>0.69865562955599525</v>
      </c>
      <c r="T108" s="186">
        <v>2.1542611687750722E-3</v>
      </c>
      <c r="U108" s="186">
        <v>0.29359485161558657</v>
      </c>
      <c r="V108" s="186">
        <v>5.4937342821470888E-3</v>
      </c>
      <c r="W108" s="186">
        <f t="shared" si="4"/>
        <v>5.0015310490932494</v>
      </c>
      <c r="X108" s="45">
        <v>70.029582106963559</v>
      </c>
      <c r="Y108" s="214"/>
      <c r="Z108" s="154">
        <v>0.13</v>
      </c>
      <c r="AA108" s="154">
        <v>0.27</v>
      </c>
      <c r="AB108" s="154">
        <v>3.3</v>
      </c>
      <c r="AC108" s="154">
        <v>2.88</v>
      </c>
      <c r="AD108" s="154">
        <v>0.53</v>
      </c>
      <c r="AE108" s="154">
        <v>30.59</v>
      </c>
      <c r="AF108" s="154">
        <v>1.47</v>
      </c>
      <c r="AG108" s="154">
        <v>7.17</v>
      </c>
      <c r="AH108" s="214"/>
      <c r="AI108" s="195" t="s">
        <v>684</v>
      </c>
      <c r="AJ108" s="102">
        <v>10</v>
      </c>
      <c r="AK108" s="102">
        <v>15</v>
      </c>
      <c r="AL108" s="214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</row>
    <row r="109" spans="1:61" s="135" customFormat="1" ht="12.75">
      <c r="A109" s="45">
        <v>2670.0804681784898</v>
      </c>
      <c r="B109" s="45" t="s">
        <v>364</v>
      </c>
      <c r="C109" s="135" t="s">
        <v>613</v>
      </c>
      <c r="D109" s="154">
        <v>50.29</v>
      </c>
      <c r="E109" s="154">
        <v>31.08</v>
      </c>
      <c r="F109" s="154">
        <v>0.71899999999999997</v>
      </c>
      <c r="G109" s="154">
        <v>0.1893</v>
      </c>
      <c r="H109" s="154">
        <v>14.73</v>
      </c>
      <c r="I109" s="154">
        <v>3.19</v>
      </c>
      <c r="J109" s="154">
        <v>8.8400000000000006E-2</v>
      </c>
      <c r="K109" s="154">
        <v>4.8300000000000003E-2</v>
      </c>
      <c r="L109" s="154">
        <v>2.9999999999999997E-4</v>
      </c>
      <c r="M109" s="154">
        <v>100.3353</v>
      </c>
      <c r="N109" s="154"/>
      <c r="O109" s="186">
        <v>2.2902300628545538</v>
      </c>
      <c r="P109" s="186">
        <v>1.6681465758496921</v>
      </c>
      <c r="Q109" s="186">
        <v>2.7383084080909847E-2</v>
      </c>
      <c r="R109" s="186">
        <v>1.2851583286121406E-2</v>
      </c>
      <c r="S109" s="186">
        <v>0.71871692120907515</v>
      </c>
      <c r="T109" s="186">
        <v>1.2754532329595032E-3</v>
      </c>
      <c r="U109" s="186">
        <v>0.2816670185135256</v>
      </c>
      <c r="V109" s="186">
        <v>5.1358348201419862E-3</v>
      </c>
      <c r="W109" s="186">
        <f t="shared" si="4"/>
        <v>5.0054065338469789</v>
      </c>
      <c r="X109" s="45">
        <v>71.483050927844701</v>
      </c>
      <c r="Y109" s="214"/>
      <c r="Z109" s="154">
        <v>0.13</v>
      </c>
      <c r="AA109" s="154">
        <v>0.27</v>
      </c>
      <c r="AB109" s="154">
        <v>3.19</v>
      </c>
      <c r="AC109" s="154">
        <v>2.94</v>
      </c>
      <c r="AD109" s="154">
        <v>0.52</v>
      </c>
      <c r="AE109" s="154">
        <v>50.51</v>
      </c>
      <c r="AF109" s="154">
        <v>1.51</v>
      </c>
      <c r="AG109" s="154">
        <v>7.46</v>
      </c>
      <c r="AH109" s="214"/>
      <c r="AI109" s="195" t="s">
        <v>684</v>
      </c>
      <c r="AJ109" s="102">
        <v>10</v>
      </c>
      <c r="AK109" s="102">
        <v>15</v>
      </c>
      <c r="AL109" s="214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</row>
    <row r="110" spans="1:61" s="135" customFormat="1" ht="12.75">
      <c r="A110" s="45">
        <v>2670.0804681784898</v>
      </c>
      <c r="B110" s="45" t="s">
        <v>364</v>
      </c>
      <c r="C110" s="135" t="s">
        <v>614</v>
      </c>
      <c r="D110" s="154">
        <v>49.67</v>
      </c>
      <c r="E110" s="154">
        <v>31.28</v>
      </c>
      <c r="F110" s="154">
        <v>0.72740000000000005</v>
      </c>
      <c r="G110" s="154">
        <v>0.1857</v>
      </c>
      <c r="H110" s="154">
        <v>15.29</v>
      </c>
      <c r="I110" s="154">
        <v>3.05</v>
      </c>
      <c r="J110" s="154">
        <v>7.8100000000000003E-2</v>
      </c>
      <c r="K110" s="154">
        <v>5.5199999999999999E-2</v>
      </c>
      <c r="L110" s="154">
        <v>4.1000000000000003E-3</v>
      </c>
      <c r="M110" s="154">
        <v>100.34050000000001</v>
      </c>
      <c r="N110" s="154"/>
      <c r="O110" s="186">
        <v>2.267410331311376</v>
      </c>
      <c r="P110" s="186">
        <v>1.6829004563865881</v>
      </c>
      <c r="Q110" s="186">
        <v>2.7769320432281301E-2</v>
      </c>
      <c r="R110" s="186">
        <v>1.2637361543550385E-2</v>
      </c>
      <c r="S110" s="186">
        <v>0.74782691887254915</v>
      </c>
      <c r="T110" s="186">
        <v>1.4611505690601486E-3</v>
      </c>
      <c r="U110" s="186">
        <v>0.2699501907120071</v>
      </c>
      <c r="V110" s="186">
        <v>4.5482916155625682E-3</v>
      </c>
      <c r="W110" s="186">
        <f t="shared" si="4"/>
        <v>5.014504021442975</v>
      </c>
      <c r="X110" s="45">
        <v>73.154881023879753</v>
      </c>
      <c r="Y110" s="214"/>
      <c r="Z110" s="154">
        <v>0.13</v>
      </c>
      <c r="AA110" s="154">
        <v>0.27</v>
      </c>
      <c r="AB110" s="154">
        <v>3.18</v>
      </c>
      <c r="AC110" s="154">
        <v>2.95</v>
      </c>
      <c r="AD110" s="154">
        <v>0.51</v>
      </c>
      <c r="AE110" s="154">
        <v>44.67</v>
      </c>
      <c r="AF110" s="154">
        <v>1.54</v>
      </c>
      <c r="AG110" s="154">
        <v>8.48</v>
      </c>
      <c r="AH110" s="214"/>
      <c r="AI110" s="195" t="s">
        <v>684</v>
      </c>
      <c r="AJ110" s="102">
        <v>10</v>
      </c>
      <c r="AK110" s="102">
        <v>15</v>
      </c>
      <c r="AL110" s="214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</row>
    <row r="111" spans="1:61" s="135" customFormat="1" ht="12.75">
      <c r="A111" s="45">
        <v>2670.0804681784898</v>
      </c>
      <c r="B111" s="45" t="s">
        <v>364</v>
      </c>
      <c r="C111" s="135" t="s">
        <v>615</v>
      </c>
      <c r="D111" s="154">
        <v>51.18</v>
      </c>
      <c r="E111" s="154">
        <v>30.17</v>
      </c>
      <c r="F111" s="154">
        <v>0.70979999999999999</v>
      </c>
      <c r="G111" s="154">
        <v>0.19270000000000001</v>
      </c>
      <c r="H111" s="154">
        <v>13.88</v>
      </c>
      <c r="I111" s="154">
        <v>3.61</v>
      </c>
      <c r="J111" s="154">
        <v>0.111</v>
      </c>
      <c r="K111" s="154">
        <v>6.5600000000000006E-2</v>
      </c>
      <c r="L111" s="154">
        <v>0</v>
      </c>
      <c r="M111" s="154">
        <v>99.9191</v>
      </c>
      <c r="N111" s="154"/>
      <c r="O111" s="186">
        <v>2.3349388806057134</v>
      </c>
      <c r="P111" s="186">
        <v>1.6222069893534306</v>
      </c>
      <c r="Q111" s="186">
        <v>2.7081157590022612E-2</v>
      </c>
      <c r="R111" s="186">
        <v>1.3105859131166055E-2</v>
      </c>
      <c r="S111" s="186">
        <v>0.6784570332911446</v>
      </c>
      <c r="T111" s="186">
        <v>1.7353976597125976E-3</v>
      </c>
      <c r="U111" s="186">
        <v>0.31932305490806145</v>
      </c>
      <c r="V111" s="186">
        <v>6.4604016746789674E-3</v>
      </c>
      <c r="W111" s="186">
        <f t="shared" si="4"/>
        <v>5.0033087742139299</v>
      </c>
      <c r="X111" s="45">
        <v>67.566356264115583</v>
      </c>
      <c r="Y111" s="214"/>
      <c r="Z111" s="154">
        <v>0.13</v>
      </c>
      <c r="AA111" s="154">
        <v>0.28000000000000003</v>
      </c>
      <c r="AB111" s="154">
        <v>3.24</v>
      </c>
      <c r="AC111" s="154">
        <v>2.87</v>
      </c>
      <c r="AD111" s="154">
        <v>0.53</v>
      </c>
      <c r="AE111" s="154">
        <v>37.159999999999997</v>
      </c>
      <c r="AF111" s="154">
        <v>1.4</v>
      </c>
      <c r="AG111" s="154">
        <v>6.21</v>
      </c>
      <c r="AH111" s="214"/>
      <c r="AI111" s="195" t="s">
        <v>684</v>
      </c>
      <c r="AJ111" s="102">
        <v>10</v>
      </c>
      <c r="AK111" s="102">
        <v>15</v>
      </c>
      <c r="AL111" s="214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</row>
    <row r="112" spans="1:61" s="135" customFormat="1" ht="12.75">
      <c r="A112" s="45">
        <v>2670.0804681784898</v>
      </c>
      <c r="B112" s="45" t="s">
        <v>364</v>
      </c>
      <c r="C112" s="135" t="s">
        <v>616</v>
      </c>
      <c r="D112" s="154">
        <v>49.84</v>
      </c>
      <c r="E112" s="154">
        <v>31.23</v>
      </c>
      <c r="F112" s="154">
        <v>0.75329999999999997</v>
      </c>
      <c r="G112" s="154">
        <v>0.18329999999999999</v>
      </c>
      <c r="H112" s="154">
        <v>14.88</v>
      </c>
      <c r="I112" s="154">
        <v>2.95</v>
      </c>
      <c r="J112" s="154">
        <v>7.8E-2</v>
      </c>
      <c r="K112" s="154">
        <v>9.2399999999999996E-2</v>
      </c>
      <c r="L112" s="154">
        <v>2.5000000000000001E-2</v>
      </c>
      <c r="M112" s="154">
        <v>100.032</v>
      </c>
      <c r="N112" s="154"/>
      <c r="O112" s="186">
        <v>2.2782152929084543</v>
      </c>
      <c r="P112" s="186">
        <v>1.6824587923393144</v>
      </c>
      <c r="Q112" s="186">
        <v>2.8796565304706725E-2</v>
      </c>
      <c r="R112" s="186">
        <v>1.2490727668668409E-2</v>
      </c>
      <c r="S112" s="186">
        <v>0.7287478858157177</v>
      </c>
      <c r="T112" s="186">
        <v>2.4491119255953832E-3</v>
      </c>
      <c r="U112" s="186">
        <v>0.26144875811604945</v>
      </c>
      <c r="V112" s="186">
        <v>4.548546498106351E-3</v>
      </c>
      <c r="W112" s="186">
        <f t="shared" si="4"/>
        <v>4.9991556805766129</v>
      </c>
      <c r="X112" s="45">
        <v>73.265392128176771</v>
      </c>
      <c r="Y112" s="214"/>
      <c r="Z112" s="154">
        <v>0.13</v>
      </c>
      <c r="AA112" s="154">
        <v>0.27</v>
      </c>
      <c r="AB112" s="154">
        <v>3.12</v>
      </c>
      <c r="AC112" s="154">
        <v>2.96</v>
      </c>
      <c r="AD112" s="154">
        <v>0.52</v>
      </c>
      <c r="AE112" s="154">
        <v>26.75</v>
      </c>
      <c r="AF112" s="154">
        <v>1.57</v>
      </c>
      <c r="AG112" s="154">
        <v>8.3800000000000008</v>
      </c>
      <c r="AH112" s="214"/>
      <c r="AI112" s="195" t="s">
        <v>684</v>
      </c>
      <c r="AJ112" s="102">
        <v>10</v>
      </c>
      <c r="AK112" s="102">
        <v>15</v>
      </c>
      <c r="AL112" s="214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</row>
    <row r="113" spans="1:61" s="135" customFormat="1" ht="12.75">
      <c r="A113" s="45">
        <v>2670.0804681784898</v>
      </c>
      <c r="B113" s="45" t="s">
        <v>364</v>
      </c>
      <c r="C113" s="135" t="s">
        <v>617</v>
      </c>
      <c r="D113" s="154">
        <v>49.58</v>
      </c>
      <c r="E113" s="154">
        <v>31.29</v>
      </c>
      <c r="F113" s="154">
        <v>0.70320000000000005</v>
      </c>
      <c r="G113" s="154">
        <v>0.1885</v>
      </c>
      <c r="H113" s="154">
        <v>15.08</v>
      </c>
      <c r="I113" s="154">
        <v>2.97</v>
      </c>
      <c r="J113" s="154">
        <v>9.1600000000000001E-2</v>
      </c>
      <c r="K113" s="154">
        <v>8.2400000000000001E-2</v>
      </c>
      <c r="L113" s="154">
        <v>2.5000000000000001E-3</v>
      </c>
      <c r="M113" s="154">
        <v>99.988200000000006</v>
      </c>
      <c r="N113" s="154"/>
      <c r="O113" s="186">
        <v>2.2693449686447011</v>
      </c>
      <c r="P113" s="186">
        <v>1.6879333050694805</v>
      </c>
      <c r="Q113" s="186">
        <v>2.6917136241707787E-2</v>
      </c>
      <c r="R113" s="186">
        <v>1.2862159674369308E-2</v>
      </c>
      <c r="S113" s="186">
        <v>0.73952521372147406</v>
      </c>
      <c r="T113" s="186">
        <v>2.1869615168989094E-3</v>
      </c>
      <c r="U113" s="186">
        <v>0.26357140041117882</v>
      </c>
      <c r="V113" s="186">
        <v>5.3487312509655329E-3</v>
      </c>
      <c r="W113" s="186">
        <f t="shared" si="4"/>
        <v>5.007689876530776</v>
      </c>
      <c r="X113" s="45">
        <v>73.339302926527395</v>
      </c>
      <c r="Y113" s="214"/>
      <c r="Z113" s="154">
        <v>0.13</v>
      </c>
      <c r="AA113" s="154">
        <v>0.27</v>
      </c>
      <c r="AB113" s="154">
        <v>3.25</v>
      </c>
      <c r="AC113" s="154">
        <v>2.91</v>
      </c>
      <c r="AD113" s="154">
        <v>0.51</v>
      </c>
      <c r="AE113" s="154">
        <v>30.02</v>
      </c>
      <c r="AF113" s="154">
        <v>1.57</v>
      </c>
      <c r="AG113" s="154">
        <v>7.2</v>
      </c>
      <c r="AH113" s="214"/>
      <c r="AI113" s="195" t="s">
        <v>684</v>
      </c>
      <c r="AJ113" s="102">
        <v>10</v>
      </c>
      <c r="AK113" s="102">
        <v>15</v>
      </c>
      <c r="AL113" s="214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</row>
    <row r="114" spans="1:61" s="135" customFormat="1" ht="12.75">
      <c r="A114" s="45">
        <v>2670.0804681784898</v>
      </c>
      <c r="B114" s="45" t="s">
        <v>364</v>
      </c>
      <c r="C114" s="135" t="s">
        <v>618</v>
      </c>
      <c r="D114" s="154">
        <v>49.64</v>
      </c>
      <c r="E114" s="154">
        <v>31.35</v>
      </c>
      <c r="F114" s="154">
        <v>0.74539999999999995</v>
      </c>
      <c r="G114" s="154">
        <v>0.1915</v>
      </c>
      <c r="H114" s="154">
        <v>15.06</v>
      </c>
      <c r="I114" s="154">
        <v>3.01</v>
      </c>
      <c r="J114" s="154">
        <v>8.2400000000000001E-2</v>
      </c>
      <c r="K114" s="154">
        <v>3.4700000000000002E-2</v>
      </c>
      <c r="L114" s="154">
        <v>0</v>
      </c>
      <c r="M114" s="154">
        <v>100.114</v>
      </c>
      <c r="N114" s="154"/>
      <c r="O114" s="186">
        <v>2.2686217370154438</v>
      </c>
      <c r="P114" s="186">
        <v>1.6885875543792019</v>
      </c>
      <c r="Q114" s="186">
        <v>2.8488901168457072E-2</v>
      </c>
      <c r="R114" s="186">
        <v>1.3046909203419606E-2</v>
      </c>
      <c r="S114" s="186">
        <v>0.73741664365014092</v>
      </c>
      <c r="T114" s="186">
        <v>9.1955926321523934E-4</v>
      </c>
      <c r="U114" s="186">
        <v>0.26671328588678855</v>
      </c>
      <c r="V114" s="186">
        <v>4.804175174905472E-3</v>
      </c>
      <c r="W114" s="186">
        <f t="shared" si="4"/>
        <v>5.0085987657415725</v>
      </c>
      <c r="X114" s="45">
        <v>73.094457084635124</v>
      </c>
      <c r="Y114" s="214"/>
      <c r="Z114" s="154">
        <v>0.13</v>
      </c>
      <c r="AA114" s="154">
        <v>0.27</v>
      </c>
      <c r="AB114" s="154">
        <v>3.11</v>
      </c>
      <c r="AC114" s="154">
        <v>2.88</v>
      </c>
      <c r="AD114" s="154">
        <v>0.51</v>
      </c>
      <c r="AE114" s="154">
        <v>62.09</v>
      </c>
      <c r="AF114" s="154">
        <v>1.56</v>
      </c>
      <c r="AG114" s="154">
        <v>7.89</v>
      </c>
      <c r="AH114" s="214"/>
      <c r="AI114" s="195" t="s">
        <v>684</v>
      </c>
      <c r="AJ114" s="102">
        <v>10</v>
      </c>
      <c r="AK114" s="102">
        <v>15</v>
      </c>
      <c r="AL114" s="214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</row>
    <row r="115" spans="1:61" s="135" customFormat="1" ht="12.75">
      <c r="A115" s="45">
        <v>2670.0804681784898</v>
      </c>
      <c r="B115" s="45" t="s">
        <v>364</v>
      </c>
      <c r="C115" s="135" t="s">
        <v>619</v>
      </c>
      <c r="D115" s="154">
        <v>50.67</v>
      </c>
      <c r="E115" s="154">
        <v>30.86</v>
      </c>
      <c r="F115" s="154">
        <v>0.68220000000000003</v>
      </c>
      <c r="G115" s="154">
        <v>0.224</v>
      </c>
      <c r="H115" s="154">
        <v>14.66</v>
      </c>
      <c r="I115" s="154">
        <v>3.24</v>
      </c>
      <c r="J115" s="154">
        <v>7.4099999999999999E-2</v>
      </c>
      <c r="K115" s="154">
        <v>5.6899999999999999E-2</v>
      </c>
      <c r="L115" s="154">
        <v>1.89E-2</v>
      </c>
      <c r="M115" s="154">
        <v>100.48609999999999</v>
      </c>
      <c r="N115" s="154"/>
      <c r="O115" s="186">
        <v>2.302999711100719</v>
      </c>
      <c r="P115" s="186">
        <v>1.6530828625422815</v>
      </c>
      <c r="Q115" s="186">
        <v>2.5930487892772046E-2</v>
      </c>
      <c r="R115" s="186">
        <v>1.5177475590614472E-2</v>
      </c>
      <c r="S115" s="186">
        <v>0.71389542199075151</v>
      </c>
      <c r="T115" s="186">
        <v>1.4995991246984841E-3</v>
      </c>
      <c r="U115" s="186">
        <v>0.28551953492129173</v>
      </c>
      <c r="V115" s="186">
        <v>4.2965759585452748E-3</v>
      </c>
      <c r="W115" s="186">
        <f t="shared" si="4"/>
        <v>5.0024016691216735</v>
      </c>
      <c r="X115" s="45">
        <v>71.130259808554783</v>
      </c>
      <c r="Y115" s="214"/>
      <c r="Z115" s="154">
        <v>0.13</v>
      </c>
      <c r="AA115" s="154">
        <v>0.27</v>
      </c>
      <c r="AB115" s="154">
        <v>3.28</v>
      </c>
      <c r="AC115" s="154">
        <v>2.6</v>
      </c>
      <c r="AD115" s="154">
        <v>0.52</v>
      </c>
      <c r="AE115" s="154">
        <v>39.72</v>
      </c>
      <c r="AF115" s="154">
        <v>1.49</v>
      </c>
      <c r="AG115" s="154">
        <v>8.7899999999999991</v>
      </c>
      <c r="AH115" s="214"/>
      <c r="AI115" s="195" t="s">
        <v>684</v>
      </c>
      <c r="AJ115" s="102">
        <v>10</v>
      </c>
      <c r="AK115" s="102">
        <v>15</v>
      </c>
      <c r="AL115" s="214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</row>
    <row r="116" spans="1:61" s="135" customFormat="1" ht="12.75">
      <c r="A116" s="45">
        <v>2670.0804681784898</v>
      </c>
      <c r="B116" s="45" t="s">
        <v>364</v>
      </c>
      <c r="C116" s="135" t="s">
        <v>620</v>
      </c>
      <c r="D116" s="154">
        <v>50.75</v>
      </c>
      <c r="E116" s="154">
        <v>31.01</v>
      </c>
      <c r="F116" s="154">
        <v>0.67630000000000001</v>
      </c>
      <c r="G116" s="154">
        <v>0.24179999999999999</v>
      </c>
      <c r="H116" s="154">
        <v>14.4</v>
      </c>
      <c r="I116" s="154">
        <v>3.29</v>
      </c>
      <c r="J116" s="154">
        <v>9.8500000000000004E-2</v>
      </c>
      <c r="K116" s="154">
        <v>4.9500000000000002E-2</v>
      </c>
      <c r="L116" s="154">
        <v>3.5999999999999999E-3</v>
      </c>
      <c r="M116" s="154">
        <v>100.5197</v>
      </c>
      <c r="N116" s="154"/>
      <c r="O116" s="186">
        <v>2.3036845588760886</v>
      </c>
      <c r="P116" s="186">
        <v>1.6589926183854191</v>
      </c>
      <c r="Q116" s="186">
        <v>2.5673338453582245E-2</v>
      </c>
      <c r="R116" s="186">
        <v>1.6362580900854073E-2</v>
      </c>
      <c r="S116" s="186">
        <v>0.70033705294052606</v>
      </c>
      <c r="T116" s="186">
        <v>1.3029030368390303E-3</v>
      </c>
      <c r="U116" s="186">
        <v>0.28955475474578485</v>
      </c>
      <c r="V116" s="186">
        <v>5.7040654764181761E-3</v>
      </c>
      <c r="W116" s="186">
        <f t="shared" si="4"/>
        <v>5.0016118728155119</v>
      </c>
      <c r="X116" s="45">
        <v>70.349649333504246</v>
      </c>
      <c r="Y116" s="214"/>
      <c r="Z116" s="154">
        <v>0.13</v>
      </c>
      <c r="AA116" s="154">
        <v>0.27</v>
      </c>
      <c r="AB116" s="154">
        <v>3.33</v>
      </c>
      <c r="AC116" s="154">
        <v>2.4700000000000002</v>
      </c>
      <c r="AD116" s="154">
        <v>0.53</v>
      </c>
      <c r="AE116" s="154">
        <v>50.41</v>
      </c>
      <c r="AF116" s="154">
        <v>1.48</v>
      </c>
      <c r="AG116" s="154">
        <v>6.6</v>
      </c>
      <c r="AH116" s="214"/>
      <c r="AI116" s="195" t="s">
        <v>684</v>
      </c>
      <c r="AJ116" s="102">
        <v>10</v>
      </c>
      <c r="AK116" s="102">
        <v>15</v>
      </c>
      <c r="AL116" s="214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</row>
    <row r="117" spans="1:61" s="135" customFormat="1" ht="12.75">
      <c r="A117" s="45">
        <v>2670.0804681784898</v>
      </c>
      <c r="B117" s="45" t="s">
        <v>364</v>
      </c>
      <c r="C117" s="135" t="s">
        <v>621</v>
      </c>
      <c r="D117" s="154">
        <v>50.73</v>
      </c>
      <c r="E117" s="154">
        <v>30.88</v>
      </c>
      <c r="F117" s="154">
        <v>0.66180000000000005</v>
      </c>
      <c r="G117" s="154">
        <v>0.2324</v>
      </c>
      <c r="H117" s="154">
        <v>14.62</v>
      </c>
      <c r="I117" s="154">
        <v>3.32</v>
      </c>
      <c r="J117" s="154">
        <v>8.8999999999999996E-2</v>
      </c>
      <c r="K117" s="154">
        <v>2.8400000000000002E-2</v>
      </c>
      <c r="L117" s="154">
        <v>6.3E-3</v>
      </c>
      <c r="M117" s="154">
        <v>100.56789999999999</v>
      </c>
      <c r="N117" s="154"/>
      <c r="O117" s="186">
        <v>2.3035024213399273</v>
      </c>
      <c r="P117" s="186">
        <v>1.6525584345993007</v>
      </c>
      <c r="Q117" s="186">
        <v>2.5130814681342147E-2</v>
      </c>
      <c r="R117" s="186">
        <v>1.5731440066845882E-2</v>
      </c>
      <c r="S117" s="186">
        <v>0.71126072950074715</v>
      </c>
      <c r="T117" s="186">
        <v>7.4775974830235451E-4</v>
      </c>
      <c r="U117" s="186">
        <v>0.29228715672832983</v>
      </c>
      <c r="V117" s="186">
        <v>5.1555514382407774E-3</v>
      </c>
      <c r="W117" s="186">
        <f t="shared" si="4"/>
        <v>5.0063743081030356</v>
      </c>
      <c r="X117" s="45">
        <v>70.517771807290046</v>
      </c>
      <c r="Y117" s="214"/>
      <c r="Z117" s="154">
        <v>0.13</v>
      </c>
      <c r="AA117" s="154">
        <v>0.27</v>
      </c>
      <c r="AB117" s="154">
        <v>3.42</v>
      </c>
      <c r="AC117" s="154">
        <v>2.54</v>
      </c>
      <c r="AD117" s="154">
        <v>0.52</v>
      </c>
      <c r="AE117" s="154">
        <v>78.28</v>
      </c>
      <c r="AF117" s="154">
        <v>1.47</v>
      </c>
      <c r="AG117" s="154">
        <v>7.5</v>
      </c>
      <c r="AH117" s="214"/>
      <c r="AI117" s="195" t="s">
        <v>684</v>
      </c>
      <c r="AJ117" s="102">
        <v>10</v>
      </c>
      <c r="AK117" s="102">
        <v>15</v>
      </c>
      <c r="AL117" s="214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</row>
    <row r="118" spans="1:61" s="135" customFormat="1" ht="12.75">
      <c r="A118" s="45">
        <v>2670.0804681784898</v>
      </c>
      <c r="B118" s="45" t="s">
        <v>364</v>
      </c>
      <c r="C118" s="135" t="s">
        <v>622</v>
      </c>
      <c r="D118" s="154">
        <v>49.92</v>
      </c>
      <c r="E118" s="154">
        <v>31.35</v>
      </c>
      <c r="F118" s="154">
        <v>0.6724</v>
      </c>
      <c r="G118" s="154">
        <v>0.22689999999999999</v>
      </c>
      <c r="H118" s="154">
        <v>15.19</v>
      </c>
      <c r="I118" s="154">
        <v>3.02</v>
      </c>
      <c r="J118" s="154">
        <v>7.6300000000000007E-2</v>
      </c>
      <c r="K118" s="154">
        <v>8.1000000000000003E-2</v>
      </c>
      <c r="L118" s="154">
        <v>0</v>
      </c>
      <c r="M118" s="154">
        <v>100.53660000000001</v>
      </c>
      <c r="N118" s="154"/>
      <c r="O118" s="186">
        <v>2.272420149109367</v>
      </c>
      <c r="P118" s="186">
        <v>1.6819276979830142</v>
      </c>
      <c r="Q118" s="186">
        <v>2.5597511897731674E-2</v>
      </c>
      <c r="R118" s="186">
        <v>1.5397744047549965E-2</v>
      </c>
      <c r="S118" s="186">
        <v>0.7408486197131573</v>
      </c>
      <c r="T118" s="186">
        <v>2.1380556565120503E-3</v>
      </c>
      <c r="U118" s="186">
        <v>0.26654395396571762</v>
      </c>
      <c r="V118" s="186">
        <v>4.4309811201395091E-3</v>
      </c>
      <c r="W118" s="186">
        <f t="shared" si="4"/>
        <v>5.0093047134931883</v>
      </c>
      <c r="X118" s="45">
        <v>73.223958376699443</v>
      </c>
      <c r="Y118" s="214"/>
      <c r="Z118" s="154">
        <v>0.13</v>
      </c>
      <c r="AA118" s="154">
        <v>0.27</v>
      </c>
      <c r="AB118" s="154">
        <v>3.36</v>
      </c>
      <c r="AC118" s="154">
        <v>2.61</v>
      </c>
      <c r="AD118" s="154">
        <v>0.51</v>
      </c>
      <c r="AE118" s="154">
        <v>30.23</v>
      </c>
      <c r="AF118" s="154">
        <v>1.55</v>
      </c>
      <c r="AG118" s="154">
        <v>8.52</v>
      </c>
      <c r="AH118" s="214"/>
      <c r="AI118" s="195" t="s">
        <v>684</v>
      </c>
      <c r="AJ118" s="102">
        <v>10</v>
      </c>
      <c r="AK118" s="102">
        <v>15</v>
      </c>
      <c r="AL118" s="214"/>
      <c r="AZ118" s="256"/>
      <c r="BA118" s="256"/>
      <c r="BB118" s="256"/>
      <c r="BC118" s="256"/>
      <c r="BD118" s="256"/>
      <c r="BE118" s="256"/>
      <c r="BF118" s="256"/>
      <c r="BG118" s="256"/>
      <c r="BH118" s="256"/>
      <c r="BI118" s="256"/>
    </row>
    <row r="119" spans="1:61" s="135" customFormat="1" ht="12.75">
      <c r="A119" s="45">
        <v>2670.0804681784898</v>
      </c>
      <c r="B119" s="45" t="s">
        <v>364</v>
      </c>
      <c r="C119" s="135" t="s">
        <v>623</v>
      </c>
      <c r="D119" s="154">
        <v>49.64</v>
      </c>
      <c r="E119" s="154">
        <v>31.74</v>
      </c>
      <c r="F119" s="154">
        <v>0.66410000000000002</v>
      </c>
      <c r="G119" s="154">
        <v>0.2177</v>
      </c>
      <c r="H119" s="154">
        <v>15.39</v>
      </c>
      <c r="I119" s="154">
        <v>2.8</v>
      </c>
      <c r="J119" s="154">
        <v>6.3200000000000006E-2</v>
      </c>
      <c r="K119" s="154">
        <v>2.0899999999999998E-2</v>
      </c>
      <c r="L119" s="154">
        <v>0</v>
      </c>
      <c r="M119" s="154">
        <v>100.5359</v>
      </c>
      <c r="N119" s="154"/>
      <c r="O119" s="186">
        <v>2.258862653768213</v>
      </c>
      <c r="P119" s="186">
        <v>1.7022396312323411</v>
      </c>
      <c r="Q119" s="186">
        <v>2.5272460511188082E-2</v>
      </c>
      <c r="R119" s="186">
        <v>1.4768113687581885E-2</v>
      </c>
      <c r="S119" s="186">
        <v>0.75033347048636434</v>
      </c>
      <c r="T119" s="186">
        <v>5.5147302135724672E-4</v>
      </c>
      <c r="U119" s="186">
        <v>0.24703809055164544</v>
      </c>
      <c r="V119" s="186">
        <v>3.6689047543052716E-3</v>
      </c>
      <c r="W119" s="186">
        <f t="shared" si="4"/>
        <v>5.0027347980129955</v>
      </c>
      <c r="X119" s="45">
        <v>74.959377739794292</v>
      </c>
      <c r="Y119" s="214"/>
      <c r="Z119" s="154">
        <v>0.13</v>
      </c>
      <c r="AA119" s="154">
        <v>0.27</v>
      </c>
      <c r="AB119" s="154">
        <v>3.37</v>
      </c>
      <c r="AC119" s="154">
        <v>2.65</v>
      </c>
      <c r="AD119" s="154">
        <v>0.51</v>
      </c>
      <c r="AE119" s="154">
        <v>111.78</v>
      </c>
      <c r="AF119" s="154">
        <v>1.61</v>
      </c>
      <c r="AG119" s="154">
        <v>9.86</v>
      </c>
      <c r="AH119" s="214"/>
      <c r="AI119" s="195" t="s">
        <v>684</v>
      </c>
      <c r="AJ119" s="102">
        <v>10</v>
      </c>
      <c r="AK119" s="102">
        <v>15</v>
      </c>
      <c r="AL119" s="214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</row>
    <row r="120" spans="1:61" s="135" customFormat="1" ht="12.75">
      <c r="A120" s="45">
        <v>2670.0804681784898</v>
      </c>
      <c r="B120" s="45" t="s">
        <v>364</v>
      </c>
      <c r="C120" s="135" t="s">
        <v>624</v>
      </c>
      <c r="D120" s="154">
        <v>48.82</v>
      </c>
      <c r="E120" s="154">
        <v>32.1</v>
      </c>
      <c r="F120" s="154">
        <v>0.64490000000000003</v>
      </c>
      <c r="G120" s="154">
        <v>0.21460000000000001</v>
      </c>
      <c r="H120" s="154">
        <v>15.88</v>
      </c>
      <c r="I120" s="154">
        <v>2.62</v>
      </c>
      <c r="J120" s="154">
        <v>5.8700000000000002E-2</v>
      </c>
      <c r="K120" s="154">
        <v>9.5899999999999999E-2</v>
      </c>
      <c r="L120" s="154">
        <v>0</v>
      </c>
      <c r="M120" s="154">
        <v>100.4341</v>
      </c>
      <c r="N120" s="154"/>
      <c r="O120" s="186">
        <v>2.2296803175357911</v>
      </c>
      <c r="P120" s="186">
        <v>1.7278481810318451</v>
      </c>
      <c r="Q120" s="186">
        <v>2.4631632481167145E-2</v>
      </c>
      <c r="R120" s="186">
        <v>1.4611105891725274E-2</v>
      </c>
      <c r="S120" s="186">
        <v>0.7770571673640746</v>
      </c>
      <c r="T120" s="186">
        <v>2.5397055316952874E-3</v>
      </c>
      <c r="U120" s="186">
        <v>0.23200318899176497</v>
      </c>
      <c r="V120" s="186">
        <v>3.4201427510435652E-3</v>
      </c>
      <c r="W120" s="186">
        <f t="shared" si="4"/>
        <v>5.0117914415791063</v>
      </c>
      <c r="X120" s="45">
        <v>76.751509127688379</v>
      </c>
      <c r="Y120" s="214"/>
      <c r="Z120" s="154">
        <v>0.13</v>
      </c>
      <c r="AA120" s="154">
        <v>0.27</v>
      </c>
      <c r="AB120" s="154">
        <v>3.46</v>
      </c>
      <c r="AC120" s="154">
        <v>2.68</v>
      </c>
      <c r="AD120" s="154">
        <v>0.5</v>
      </c>
      <c r="AE120" s="154">
        <v>26.19</v>
      </c>
      <c r="AF120" s="154">
        <v>1.66</v>
      </c>
      <c r="AG120" s="154">
        <v>10.78</v>
      </c>
      <c r="AH120" s="214"/>
      <c r="AI120" s="195" t="s">
        <v>684</v>
      </c>
      <c r="AJ120" s="102">
        <v>10</v>
      </c>
      <c r="AK120" s="102">
        <v>15</v>
      </c>
      <c r="AL120" s="214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</row>
    <row r="121" spans="1:61" s="135" customFormat="1" ht="12.75">
      <c r="A121" s="45">
        <v>2670.0804681784898</v>
      </c>
      <c r="B121" s="45" t="s">
        <v>364</v>
      </c>
      <c r="C121" s="135" t="s">
        <v>625</v>
      </c>
      <c r="D121" s="154">
        <v>48.46</v>
      </c>
      <c r="E121" s="154">
        <v>32.33</v>
      </c>
      <c r="F121" s="154">
        <v>0.67810000000000004</v>
      </c>
      <c r="G121" s="154">
        <v>0.20860000000000001</v>
      </c>
      <c r="H121" s="154">
        <v>16.29</v>
      </c>
      <c r="I121" s="154">
        <v>2.4</v>
      </c>
      <c r="J121" s="154">
        <v>4.82E-2</v>
      </c>
      <c r="K121" s="154">
        <v>9.1800000000000007E-2</v>
      </c>
      <c r="L121" s="154">
        <v>0</v>
      </c>
      <c r="M121" s="154">
        <v>100.5067</v>
      </c>
      <c r="N121" s="154"/>
      <c r="O121" s="186">
        <v>2.2140445187866997</v>
      </c>
      <c r="P121" s="186">
        <v>1.7408620848730716</v>
      </c>
      <c r="Q121" s="186">
        <v>2.5909120912249801E-2</v>
      </c>
      <c r="R121" s="186">
        <v>1.4207765781128428E-2</v>
      </c>
      <c r="S121" s="186">
        <v>0.79740998802644347</v>
      </c>
      <c r="T121" s="186">
        <v>2.4320111026469695E-3</v>
      </c>
      <c r="U121" s="186">
        <v>0.21259939251386217</v>
      </c>
      <c r="V121" s="186">
        <v>2.8093851629395717E-3</v>
      </c>
      <c r="W121" s="186">
        <f t="shared" si="4"/>
        <v>5.0102742671590423</v>
      </c>
      <c r="X121" s="45">
        <v>78.734957607343816</v>
      </c>
      <c r="Y121" s="214"/>
      <c r="Z121" s="154">
        <v>0.13</v>
      </c>
      <c r="AA121" s="154">
        <v>0.27</v>
      </c>
      <c r="AB121" s="154">
        <v>3.35</v>
      </c>
      <c r="AC121" s="154">
        <v>2.71</v>
      </c>
      <c r="AD121" s="154">
        <v>0.49</v>
      </c>
      <c r="AE121" s="154">
        <v>26.48</v>
      </c>
      <c r="AF121" s="154">
        <v>1.76</v>
      </c>
      <c r="AG121" s="154">
        <v>12.7</v>
      </c>
      <c r="AH121" s="214"/>
      <c r="AI121" s="195" t="s">
        <v>684</v>
      </c>
      <c r="AJ121" s="102">
        <v>10</v>
      </c>
      <c r="AK121" s="102">
        <v>15</v>
      </c>
      <c r="AL121" s="214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</row>
    <row r="122" spans="1:61" s="135" customFormat="1" ht="12.75">
      <c r="A122" s="45">
        <v>2670.0804681784898</v>
      </c>
      <c r="B122" s="45" t="s">
        <v>364</v>
      </c>
      <c r="C122" s="135" t="s">
        <v>626</v>
      </c>
      <c r="D122" s="154">
        <v>48.82</v>
      </c>
      <c r="E122" s="154">
        <v>32.19</v>
      </c>
      <c r="F122" s="154">
        <v>0.61060000000000003</v>
      </c>
      <c r="G122" s="154">
        <v>0.21870000000000001</v>
      </c>
      <c r="H122" s="154">
        <v>15.95</v>
      </c>
      <c r="I122" s="154">
        <v>2.5499999999999998</v>
      </c>
      <c r="J122" s="154">
        <v>5.79E-2</v>
      </c>
      <c r="K122" s="154">
        <v>5.5399999999999998E-2</v>
      </c>
      <c r="L122" s="154">
        <v>0</v>
      </c>
      <c r="M122" s="154">
        <v>100.4526</v>
      </c>
      <c r="N122" s="154"/>
      <c r="O122" s="186">
        <v>2.22834028608409</v>
      </c>
      <c r="P122" s="186">
        <v>1.7316512719108801</v>
      </c>
      <c r="Q122" s="186">
        <v>2.3307544970304989E-2</v>
      </c>
      <c r="R122" s="186">
        <v>1.4881306630735714E-2</v>
      </c>
      <c r="S122" s="186">
        <v>0.78001341460865115</v>
      </c>
      <c r="T122" s="186">
        <v>1.4662682622463639E-3</v>
      </c>
      <c r="U122" s="186">
        <v>0.2256689225743975</v>
      </c>
      <c r="V122" s="186">
        <v>3.3715034424206748E-3</v>
      </c>
      <c r="W122" s="186">
        <f t="shared" si="4"/>
        <v>5.0087005184837254</v>
      </c>
      <c r="X122" s="45">
        <v>77.304896713591049</v>
      </c>
      <c r="Y122" s="214"/>
      <c r="Z122" s="154">
        <v>0.13</v>
      </c>
      <c r="AA122" s="154">
        <v>0.27</v>
      </c>
      <c r="AB122" s="154">
        <v>3.59</v>
      </c>
      <c r="AC122" s="154">
        <v>2.64</v>
      </c>
      <c r="AD122" s="154">
        <v>0.5</v>
      </c>
      <c r="AE122" s="154">
        <v>41.54</v>
      </c>
      <c r="AF122" s="154">
        <v>1.7</v>
      </c>
      <c r="AG122" s="154">
        <v>11.1</v>
      </c>
      <c r="AH122" s="214"/>
      <c r="AI122" s="195" t="s">
        <v>684</v>
      </c>
      <c r="AJ122" s="102">
        <v>10</v>
      </c>
      <c r="AK122" s="102">
        <v>15</v>
      </c>
      <c r="AL122" s="214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</row>
    <row r="123" spans="1:61" s="135" customFormat="1" ht="12.75">
      <c r="A123" s="45">
        <v>2670.0804681784898</v>
      </c>
      <c r="B123" s="45" t="s">
        <v>364</v>
      </c>
      <c r="C123" s="135" t="s">
        <v>627</v>
      </c>
      <c r="D123" s="154">
        <v>48.51</v>
      </c>
      <c r="E123" s="154">
        <v>32.32</v>
      </c>
      <c r="F123" s="154">
        <v>0.6381</v>
      </c>
      <c r="G123" s="154">
        <v>0.214</v>
      </c>
      <c r="H123" s="154">
        <v>16.18</v>
      </c>
      <c r="I123" s="154">
        <v>2.33</v>
      </c>
      <c r="J123" s="154">
        <v>5.28E-2</v>
      </c>
      <c r="K123" s="154">
        <v>5.8099999999999999E-2</v>
      </c>
      <c r="L123" s="154">
        <v>0</v>
      </c>
      <c r="M123" s="154">
        <v>100.303</v>
      </c>
      <c r="N123" s="154"/>
      <c r="O123" s="186">
        <v>2.2183829642895363</v>
      </c>
      <c r="P123" s="186">
        <v>1.7419365092611694</v>
      </c>
      <c r="Q123" s="186">
        <v>2.4403380160595598E-2</v>
      </c>
      <c r="R123" s="186">
        <v>1.4589068578465243E-2</v>
      </c>
      <c r="S123" s="186">
        <v>0.79275942063260962</v>
      </c>
      <c r="T123" s="186">
        <v>1.5406405057213095E-3</v>
      </c>
      <c r="U123" s="186">
        <v>0.20658986222849768</v>
      </c>
      <c r="V123" s="186">
        <v>3.080352914470915E-3</v>
      </c>
      <c r="W123" s="186">
        <f t="shared" si="4"/>
        <v>5.0032821985710658</v>
      </c>
      <c r="X123" s="45">
        <v>79.087154834675843</v>
      </c>
      <c r="Y123" s="214"/>
      <c r="Z123" s="154">
        <v>0.13</v>
      </c>
      <c r="AA123" s="154">
        <v>0.27</v>
      </c>
      <c r="AB123" s="154">
        <v>3.44</v>
      </c>
      <c r="AC123" s="154">
        <v>2.68</v>
      </c>
      <c r="AD123" s="154">
        <v>0.5</v>
      </c>
      <c r="AE123" s="154">
        <v>40.99</v>
      </c>
      <c r="AF123" s="154">
        <v>1.79</v>
      </c>
      <c r="AG123" s="154">
        <v>11.65</v>
      </c>
      <c r="AH123" s="214"/>
      <c r="AI123" s="195" t="s">
        <v>684</v>
      </c>
      <c r="AJ123" s="102">
        <v>10</v>
      </c>
      <c r="AK123" s="102">
        <v>15</v>
      </c>
      <c r="AL123" s="214"/>
      <c r="AZ123" s="256"/>
      <c r="BA123" s="256"/>
      <c r="BB123" s="256"/>
      <c r="BC123" s="256"/>
      <c r="BD123" s="256"/>
      <c r="BE123" s="256"/>
      <c r="BF123" s="256"/>
      <c r="BG123" s="256"/>
      <c r="BH123" s="256"/>
      <c r="BI123" s="256"/>
    </row>
    <row r="124" spans="1:61" s="135" customFormat="1" ht="12.75">
      <c r="A124" s="45">
        <v>2670.0804681784898</v>
      </c>
      <c r="B124" s="45" t="s">
        <v>364</v>
      </c>
      <c r="C124" s="135" t="s">
        <v>628</v>
      </c>
      <c r="D124" s="154">
        <v>51.06</v>
      </c>
      <c r="E124" s="154">
        <v>30.86</v>
      </c>
      <c r="F124" s="154">
        <v>0.65010000000000001</v>
      </c>
      <c r="G124" s="154">
        <v>0.245</v>
      </c>
      <c r="H124" s="154">
        <v>14.37</v>
      </c>
      <c r="I124" s="154">
        <v>3.38</v>
      </c>
      <c r="J124" s="154">
        <v>9.9000000000000005E-2</v>
      </c>
      <c r="K124" s="154">
        <v>4.9200000000000001E-2</v>
      </c>
      <c r="L124" s="154">
        <v>6.1999999999999998E-3</v>
      </c>
      <c r="M124" s="154">
        <v>100.7195</v>
      </c>
      <c r="N124" s="154"/>
      <c r="O124" s="186">
        <v>2.3127437373353001</v>
      </c>
      <c r="P124" s="186">
        <v>1.64739729117737</v>
      </c>
      <c r="Q124" s="186">
        <v>2.4625375592363968E-2</v>
      </c>
      <c r="R124" s="186">
        <v>1.6543269055628054E-2</v>
      </c>
      <c r="S124" s="186">
        <v>0.69736656065490144</v>
      </c>
      <c r="T124" s="186">
        <v>1.292205956375053E-3</v>
      </c>
      <c r="U124" s="186">
        <v>0.29683235763969784</v>
      </c>
      <c r="V124" s="186">
        <v>5.7206213760895453E-3</v>
      </c>
      <c r="W124" s="186">
        <f t="shared" si="4"/>
        <v>5.002521418787726</v>
      </c>
      <c r="X124" s="45">
        <v>69.748144494737929</v>
      </c>
      <c r="Y124" s="214"/>
      <c r="Z124" s="154">
        <v>0.13</v>
      </c>
      <c r="AA124" s="154">
        <v>0.27</v>
      </c>
      <c r="AB124" s="154">
        <v>3.36</v>
      </c>
      <c r="AC124" s="154">
        <v>2.4700000000000002</v>
      </c>
      <c r="AD124" s="154">
        <v>0.53</v>
      </c>
      <c r="AE124" s="154">
        <v>47.58</v>
      </c>
      <c r="AF124" s="154">
        <v>1.47</v>
      </c>
      <c r="AG124" s="154">
        <v>6.75</v>
      </c>
      <c r="AH124" s="214"/>
      <c r="AI124" s="195" t="s">
        <v>684</v>
      </c>
      <c r="AJ124" s="102">
        <v>10</v>
      </c>
      <c r="AK124" s="102">
        <v>15</v>
      </c>
      <c r="AL124" s="214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</row>
    <row r="125" spans="1:61" s="135" customFormat="1" ht="12.75">
      <c r="A125" s="45">
        <v>2670.0804681784898</v>
      </c>
      <c r="B125" s="45" t="s">
        <v>364</v>
      </c>
      <c r="C125" s="135" t="s">
        <v>629</v>
      </c>
      <c r="D125" s="154">
        <v>48.59</v>
      </c>
      <c r="E125" s="154">
        <v>32.51</v>
      </c>
      <c r="F125" s="154">
        <v>0.65900000000000003</v>
      </c>
      <c r="G125" s="154">
        <v>0.2114</v>
      </c>
      <c r="H125" s="154">
        <v>16.059999999999999</v>
      </c>
      <c r="I125" s="154">
        <v>2.42</v>
      </c>
      <c r="J125" s="154">
        <v>5.7799999999999997E-2</v>
      </c>
      <c r="K125" s="154">
        <v>5.4199999999999998E-2</v>
      </c>
      <c r="L125" s="154">
        <v>0</v>
      </c>
      <c r="M125" s="154">
        <v>100.5624</v>
      </c>
      <c r="N125" s="154"/>
      <c r="O125" s="186">
        <v>2.2159884552216447</v>
      </c>
      <c r="P125" s="186">
        <v>1.7474038433604187</v>
      </c>
      <c r="Q125" s="186">
        <v>2.5134022702878359E-2</v>
      </c>
      <c r="R125" s="186">
        <v>1.4372559755745305E-2</v>
      </c>
      <c r="S125" s="186">
        <v>0.78473637290339404</v>
      </c>
      <c r="T125" s="186">
        <v>1.4333089529442132E-3</v>
      </c>
      <c r="U125" s="186">
        <v>0.2139852303260322</v>
      </c>
      <c r="V125" s="186">
        <v>3.3628673733314763E-3</v>
      </c>
      <c r="W125" s="186">
        <f t="shared" si="4"/>
        <v>5.0064166605963889</v>
      </c>
      <c r="X125" s="45">
        <v>78.314128153763889</v>
      </c>
      <c r="Y125" s="214"/>
      <c r="Z125" s="154">
        <v>0.13</v>
      </c>
      <c r="AA125" s="154">
        <v>0.27</v>
      </c>
      <c r="AB125" s="154">
        <v>3.4</v>
      </c>
      <c r="AC125" s="154">
        <v>2.7</v>
      </c>
      <c r="AD125" s="154">
        <v>0.5</v>
      </c>
      <c r="AE125" s="154">
        <v>44.03</v>
      </c>
      <c r="AF125" s="154">
        <v>1.76</v>
      </c>
      <c r="AG125" s="154">
        <v>10.72</v>
      </c>
      <c r="AH125" s="214"/>
      <c r="AI125" s="195" t="s">
        <v>684</v>
      </c>
      <c r="AJ125" s="102">
        <v>10</v>
      </c>
      <c r="AK125" s="102">
        <v>15</v>
      </c>
      <c r="AL125" s="214"/>
      <c r="AZ125" s="256"/>
      <c r="BA125" s="256"/>
      <c r="BB125" s="256"/>
      <c r="BC125" s="256"/>
      <c r="BD125" s="256"/>
      <c r="BE125" s="256"/>
      <c r="BF125" s="256"/>
      <c r="BG125" s="256"/>
      <c r="BH125" s="256"/>
      <c r="BI125" s="256"/>
    </row>
    <row r="126" spans="1:61" s="135" customFormat="1" ht="12.75">
      <c r="A126" s="45">
        <v>2670.0804681784898</v>
      </c>
      <c r="B126" s="45" t="s">
        <v>364</v>
      </c>
      <c r="C126" s="135" t="s">
        <v>630</v>
      </c>
      <c r="D126" s="154">
        <v>51.15</v>
      </c>
      <c r="E126" s="154">
        <v>30.71</v>
      </c>
      <c r="F126" s="154">
        <v>0.67820000000000003</v>
      </c>
      <c r="G126" s="154">
        <v>0.26290000000000002</v>
      </c>
      <c r="H126" s="154">
        <v>14.34</v>
      </c>
      <c r="I126" s="154">
        <v>3.35</v>
      </c>
      <c r="J126" s="154">
        <v>8.5400000000000004E-2</v>
      </c>
      <c r="K126" s="154">
        <v>7.7399999999999997E-2</v>
      </c>
      <c r="L126" s="154">
        <v>1.3899999999999999E-2</v>
      </c>
      <c r="M126" s="154">
        <v>100.6678</v>
      </c>
      <c r="N126" s="154"/>
      <c r="O126" s="186">
        <v>2.317828016631267</v>
      </c>
      <c r="P126" s="186">
        <v>1.6401029476412921</v>
      </c>
      <c r="Q126" s="186">
        <v>2.5700960223441826E-2</v>
      </c>
      <c r="R126" s="186">
        <v>1.7759662229585037E-2</v>
      </c>
      <c r="S126" s="186">
        <v>0.69621338546880474</v>
      </c>
      <c r="T126" s="186">
        <v>2.0337448368029664E-3</v>
      </c>
      <c r="U126" s="186">
        <v>0.2943257200681646</v>
      </c>
      <c r="V126" s="186">
        <v>4.9369047421786794E-3</v>
      </c>
      <c r="W126" s="186">
        <f t="shared" si="4"/>
        <v>4.9989013418415364</v>
      </c>
      <c r="X126" s="45">
        <v>69.943087876663483</v>
      </c>
      <c r="Y126" s="214"/>
      <c r="Z126" s="154">
        <v>0.13</v>
      </c>
      <c r="AA126" s="154">
        <v>0.27</v>
      </c>
      <c r="AB126" s="154">
        <v>3.33</v>
      </c>
      <c r="AC126" s="154">
        <v>2.34</v>
      </c>
      <c r="AD126" s="154">
        <v>0.53</v>
      </c>
      <c r="AE126" s="154">
        <v>31.05</v>
      </c>
      <c r="AF126" s="154">
        <v>1.47</v>
      </c>
      <c r="AG126" s="154">
        <v>7.85</v>
      </c>
      <c r="AH126" s="214"/>
      <c r="AI126" s="195" t="s">
        <v>684</v>
      </c>
      <c r="AJ126" s="102">
        <v>10</v>
      </c>
      <c r="AK126" s="102">
        <v>15</v>
      </c>
      <c r="AL126" s="214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</row>
    <row r="127" spans="1:61" s="135" customFormat="1" ht="12.75">
      <c r="A127" s="45">
        <v>2670.0804681784898</v>
      </c>
      <c r="B127" s="45" t="s">
        <v>364</v>
      </c>
      <c r="C127" s="135" t="s">
        <v>631</v>
      </c>
      <c r="D127" s="154">
        <v>51.33</v>
      </c>
      <c r="E127" s="154">
        <v>30.67</v>
      </c>
      <c r="F127" s="154">
        <v>0.59119999999999995</v>
      </c>
      <c r="G127" s="154">
        <v>0.2402</v>
      </c>
      <c r="H127" s="154">
        <v>14.27</v>
      </c>
      <c r="I127" s="154">
        <v>3.45</v>
      </c>
      <c r="J127" s="154">
        <v>0.1075</v>
      </c>
      <c r="K127" s="154">
        <v>7.0599999999999996E-2</v>
      </c>
      <c r="L127" s="154">
        <v>1.4200000000000001E-2</v>
      </c>
      <c r="M127" s="154">
        <v>100.7437</v>
      </c>
      <c r="N127" s="154"/>
      <c r="O127" s="186">
        <v>2.3236364344572285</v>
      </c>
      <c r="P127" s="186">
        <v>1.6363131176346299</v>
      </c>
      <c r="Q127" s="186">
        <v>2.2381404313299456E-2</v>
      </c>
      <c r="R127" s="186">
        <v>1.6209830063589066E-2</v>
      </c>
      <c r="S127" s="186">
        <v>0.69211543379842289</v>
      </c>
      <c r="T127" s="186">
        <v>1.8531968230754204E-3</v>
      </c>
      <c r="U127" s="186">
        <v>0.30280556087751237</v>
      </c>
      <c r="V127" s="186">
        <v>6.2082140796111372E-3</v>
      </c>
      <c r="W127" s="186">
        <f t="shared" si="4"/>
        <v>5.0015231920473688</v>
      </c>
      <c r="X127" s="45">
        <v>69.139262503173342</v>
      </c>
      <c r="Y127" s="214"/>
      <c r="Z127" s="154">
        <v>0.13</v>
      </c>
      <c r="AA127" s="154">
        <v>0.27</v>
      </c>
      <c r="AB127" s="154">
        <v>3.69</v>
      </c>
      <c r="AC127" s="154">
        <v>2.5</v>
      </c>
      <c r="AD127" s="154">
        <v>0.53</v>
      </c>
      <c r="AE127" s="154">
        <v>35.35</v>
      </c>
      <c r="AF127" s="154">
        <v>1.45</v>
      </c>
      <c r="AG127" s="154">
        <v>6.44</v>
      </c>
      <c r="AH127" s="214"/>
      <c r="AI127" s="195" t="s">
        <v>684</v>
      </c>
      <c r="AJ127" s="102">
        <v>10</v>
      </c>
      <c r="AK127" s="102">
        <v>15</v>
      </c>
      <c r="AL127" s="214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</row>
    <row r="128" spans="1:61" s="135" customFormat="1" ht="12.75">
      <c r="A128" s="45">
        <v>2670.0804681784898</v>
      </c>
      <c r="B128" s="45" t="s">
        <v>364</v>
      </c>
      <c r="C128" s="135" t="s">
        <v>632</v>
      </c>
      <c r="D128" s="154">
        <v>53.8</v>
      </c>
      <c r="E128" s="154">
        <v>28.71</v>
      </c>
      <c r="F128" s="154">
        <v>0.89959999999999996</v>
      </c>
      <c r="G128" s="154">
        <v>0.14399999999999999</v>
      </c>
      <c r="H128" s="154">
        <v>12.11</v>
      </c>
      <c r="I128" s="154">
        <v>4.6100000000000003</v>
      </c>
      <c r="J128" s="154">
        <v>0.19270000000000001</v>
      </c>
      <c r="K128" s="154">
        <v>5.7000000000000002E-2</v>
      </c>
      <c r="L128" s="154">
        <v>0</v>
      </c>
      <c r="M128" s="154">
        <v>100.52330000000001</v>
      </c>
      <c r="N128" s="154"/>
      <c r="O128" s="186">
        <v>2.4275485730756956</v>
      </c>
      <c r="P128" s="186">
        <v>1.526773340604874</v>
      </c>
      <c r="Q128" s="186">
        <v>3.3946194372456343E-2</v>
      </c>
      <c r="R128" s="186">
        <v>9.6862726736027163E-3</v>
      </c>
      <c r="S128" s="186">
        <v>0.58544680932916038</v>
      </c>
      <c r="T128" s="186">
        <v>1.4913529622535922E-3</v>
      </c>
      <c r="U128" s="186">
        <v>0.40330575232419197</v>
      </c>
      <c r="V128" s="186">
        <v>1.1092480511000601E-2</v>
      </c>
      <c r="W128" s="186">
        <f t="shared" si="4"/>
        <v>4.9992907758532352</v>
      </c>
      <c r="X128" s="45">
        <v>58.567886885932438</v>
      </c>
      <c r="Y128" s="214"/>
      <c r="Z128" s="154">
        <v>0.13</v>
      </c>
      <c r="AA128" s="154">
        <v>0.28000000000000003</v>
      </c>
      <c r="AB128" s="154">
        <v>2.76</v>
      </c>
      <c r="AC128" s="154">
        <v>3.52</v>
      </c>
      <c r="AD128" s="154">
        <v>0.57999999999999996</v>
      </c>
      <c r="AE128" s="154">
        <v>42.85</v>
      </c>
      <c r="AF128" s="154">
        <v>1.24</v>
      </c>
      <c r="AG128" s="154">
        <v>4.1399999999999997</v>
      </c>
      <c r="AH128" s="214"/>
      <c r="AI128" s="195" t="s">
        <v>684</v>
      </c>
      <c r="AJ128" s="102">
        <v>10</v>
      </c>
      <c r="AK128" s="102">
        <v>15</v>
      </c>
      <c r="AL128" s="214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</row>
    <row r="129" spans="1:61" s="135" customFormat="1" ht="12.75">
      <c r="A129" s="45">
        <v>2670.0804681784898</v>
      </c>
      <c r="B129" s="45" t="s">
        <v>364</v>
      </c>
      <c r="C129" s="135" t="s">
        <v>633</v>
      </c>
      <c r="D129" s="154">
        <v>53.66</v>
      </c>
      <c r="E129" s="154">
        <v>28.7</v>
      </c>
      <c r="F129" s="154">
        <v>0.85229999999999995</v>
      </c>
      <c r="G129" s="154">
        <v>0.1545</v>
      </c>
      <c r="H129" s="154">
        <v>12.17</v>
      </c>
      <c r="I129" s="154">
        <v>4.5599999999999996</v>
      </c>
      <c r="J129" s="154">
        <v>0.1865</v>
      </c>
      <c r="K129" s="154">
        <v>0.12839999999999999</v>
      </c>
      <c r="L129" s="154">
        <v>1.6999999999999999E-3</v>
      </c>
      <c r="M129" s="154">
        <v>100.4134</v>
      </c>
      <c r="N129" s="154"/>
      <c r="O129" s="186">
        <v>2.4251723069655364</v>
      </c>
      <c r="P129" s="186">
        <v>1.5287256462190186</v>
      </c>
      <c r="Q129" s="186">
        <v>3.2213685508937738E-2</v>
      </c>
      <c r="R129" s="186">
        <v>1.04094782326079E-2</v>
      </c>
      <c r="S129" s="186">
        <v>0.58930504318595722</v>
      </c>
      <c r="T129" s="186">
        <v>3.3649366194653941E-3</v>
      </c>
      <c r="U129" s="186">
        <v>0.39958080073045288</v>
      </c>
      <c r="V129" s="186">
        <v>1.0753060147469811E-2</v>
      </c>
      <c r="W129" s="186">
        <f t="shared" si="4"/>
        <v>4.9995249576094452</v>
      </c>
      <c r="X129" s="45">
        <v>58.964881483532103</v>
      </c>
      <c r="Y129" s="214"/>
      <c r="Z129" s="154">
        <v>0.13</v>
      </c>
      <c r="AA129" s="154">
        <v>0.28000000000000003</v>
      </c>
      <c r="AB129" s="154">
        <v>2.89</v>
      </c>
      <c r="AC129" s="154">
        <v>3.37</v>
      </c>
      <c r="AD129" s="154">
        <v>0.56999999999999995</v>
      </c>
      <c r="AE129" s="154">
        <v>20.9</v>
      </c>
      <c r="AF129" s="154">
        <v>1.24</v>
      </c>
      <c r="AG129" s="154">
        <v>4.3</v>
      </c>
      <c r="AH129" s="214"/>
      <c r="AI129" s="195" t="s">
        <v>684</v>
      </c>
      <c r="AJ129" s="102">
        <v>10</v>
      </c>
      <c r="AK129" s="102">
        <v>15</v>
      </c>
      <c r="AL129" s="214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</row>
    <row r="130" spans="1:61" s="135" customFormat="1" ht="12.75">
      <c r="A130" s="45">
        <v>2670.0804681784898</v>
      </c>
      <c r="B130" s="45" t="s">
        <v>364</v>
      </c>
      <c r="C130" s="135" t="s">
        <v>634</v>
      </c>
      <c r="D130" s="154">
        <v>53.8</v>
      </c>
      <c r="E130" s="154">
        <v>28.91</v>
      </c>
      <c r="F130" s="154">
        <v>0.8327</v>
      </c>
      <c r="G130" s="154">
        <v>0.1512</v>
      </c>
      <c r="H130" s="154">
        <v>12.14</v>
      </c>
      <c r="I130" s="154">
        <v>4.5599999999999996</v>
      </c>
      <c r="J130" s="154">
        <v>0.19650000000000001</v>
      </c>
      <c r="K130" s="154">
        <v>7.7200000000000005E-2</v>
      </c>
      <c r="L130" s="154">
        <v>2.29E-2</v>
      </c>
      <c r="M130" s="154">
        <v>100.6905</v>
      </c>
      <c r="N130" s="154"/>
      <c r="O130" s="186">
        <v>2.42374557766016</v>
      </c>
      <c r="P130" s="186">
        <v>1.5350006663894642</v>
      </c>
      <c r="Q130" s="186">
        <v>3.1372513342929793E-2</v>
      </c>
      <c r="R130" s="186">
        <v>1.0154653075903306E-2</v>
      </c>
      <c r="S130" s="186">
        <v>0.58597769921071985</v>
      </c>
      <c r="T130" s="186">
        <v>2.0167031981616211E-3</v>
      </c>
      <c r="U130" s="186">
        <v>0.39830653764847535</v>
      </c>
      <c r="V130" s="186">
        <v>1.1293501544132561E-2</v>
      </c>
      <c r="W130" s="186">
        <f t="shared" si="4"/>
        <v>4.9978678520699464</v>
      </c>
      <c r="X130" s="45">
        <v>58.87143120428108</v>
      </c>
      <c r="Y130" s="214"/>
      <c r="Z130" s="154">
        <v>0.13</v>
      </c>
      <c r="AA130" s="154">
        <v>0.28000000000000003</v>
      </c>
      <c r="AB130" s="154">
        <v>2.97</v>
      </c>
      <c r="AC130" s="154">
        <v>3.38</v>
      </c>
      <c r="AD130" s="154">
        <v>0.56999999999999995</v>
      </c>
      <c r="AE130" s="154">
        <v>33.06</v>
      </c>
      <c r="AF130" s="154">
        <v>1.24</v>
      </c>
      <c r="AG130" s="154">
        <v>4.04</v>
      </c>
      <c r="AH130" s="214"/>
      <c r="AI130" s="195" t="s">
        <v>684</v>
      </c>
      <c r="AJ130" s="102">
        <v>10</v>
      </c>
      <c r="AK130" s="102">
        <v>15</v>
      </c>
      <c r="AL130" s="214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</row>
    <row r="131" spans="1:61" s="135" customFormat="1" ht="12.75">
      <c r="A131" s="45">
        <v>2670.0804681784898</v>
      </c>
      <c r="B131" s="45" t="s">
        <v>364</v>
      </c>
      <c r="C131" s="135" t="s">
        <v>635</v>
      </c>
      <c r="D131" s="154">
        <v>52.18</v>
      </c>
      <c r="E131" s="154">
        <v>29.95</v>
      </c>
      <c r="F131" s="154">
        <v>0.68179999999999996</v>
      </c>
      <c r="G131" s="154">
        <v>0.25530000000000003</v>
      </c>
      <c r="H131" s="154">
        <v>13.66</v>
      </c>
      <c r="I131" s="154">
        <v>3.76</v>
      </c>
      <c r="J131" s="154">
        <v>0.1244</v>
      </c>
      <c r="K131" s="154">
        <v>5.6099999999999997E-2</v>
      </c>
      <c r="L131" s="154">
        <v>1.1999999999999999E-3</v>
      </c>
      <c r="M131" s="154">
        <v>100.6688</v>
      </c>
      <c r="N131" s="154"/>
      <c r="O131" s="186">
        <v>2.3592759745152638</v>
      </c>
      <c r="P131" s="186">
        <v>1.5959791733805659</v>
      </c>
      <c r="Q131" s="186">
        <v>2.5780281860461291E-2</v>
      </c>
      <c r="R131" s="186">
        <v>1.7208143964113232E-2</v>
      </c>
      <c r="S131" s="186">
        <v>0.66173334150212892</v>
      </c>
      <c r="T131" s="186">
        <v>1.4708130152173227E-3</v>
      </c>
      <c r="U131" s="186">
        <v>0.32961757004455161</v>
      </c>
      <c r="V131" s="186">
        <v>7.1755692083940899E-3</v>
      </c>
      <c r="W131" s="186">
        <f t="shared" si="4"/>
        <v>4.9982408674906971</v>
      </c>
      <c r="X131" s="45">
        <v>66.278557033226932</v>
      </c>
      <c r="Y131" s="214"/>
      <c r="Z131" s="154">
        <v>0.13</v>
      </c>
      <c r="AA131" s="154">
        <v>0.28000000000000003</v>
      </c>
      <c r="AB131" s="154">
        <v>3.29</v>
      </c>
      <c r="AC131" s="154">
        <v>2.41</v>
      </c>
      <c r="AD131" s="154">
        <v>0.54</v>
      </c>
      <c r="AE131" s="154">
        <v>44.39</v>
      </c>
      <c r="AF131" s="154">
        <v>1.39</v>
      </c>
      <c r="AG131" s="154">
        <v>5.59</v>
      </c>
      <c r="AH131" s="214"/>
      <c r="AI131" s="195" t="s">
        <v>684</v>
      </c>
      <c r="AJ131" s="102">
        <v>10</v>
      </c>
      <c r="AK131" s="102">
        <v>15</v>
      </c>
      <c r="AL131" s="214"/>
      <c r="AZ131" s="256"/>
      <c r="BA131" s="256"/>
      <c r="BB131" s="256"/>
      <c r="BC131" s="256"/>
      <c r="BD131" s="256"/>
      <c r="BE131" s="256"/>
      <c r="BF131" s="256"/>
      <c r="BG131" s="256"/>
      <c r="BH131" s="256"/>
      <c r="BI131" s="256"/>
    </row>
    <row r="132" spans="1:61" s="135" customFormat="1" ht="12.75">
      <c r="A132" s="45">
        <v>2670.0804681784898</v>
      </c>
      <c r="B132" s="45" t="s">
        <v>364</v>
      </c>
      <c r="C132" s="135" t="s">
        <v>636</v>
      </c>
      <c r="D132" s="154">
        <v>51.99</v>
      </c>
      <c r="E132" s="154">
        <v>30.13</v>
      </c>
      <c r="F132" s="154">
        <v>0.67779999999999996</v>
      </c>
      <c r="G132" s="154">
        <v>0.26140000000000002</v>
      </c>
      <c r="H132" s="154">
        <v>13.64</v>
      </c>
      <c r="I132" s="154">
        <v>3.68</v>
      </c>
      <c r="J132" s="154">
        <v>0.1203</v>
      </c>
      <c r="K132" s="154">
        <v>8.2400000000000001E-2</v>
      </c>
      <c r="L132" s="154">
        <v>0</v>
      </c>
      <c r="M132" s="154">
        <v>100.5819</v>
      </c>
      <c r="N132" s="154"/>
      <c r="O132" s="186">
        <v>2.3526007267970046</v>
      </c>
      <c r="P132" s="186">
        <v>1.6068793281356679</v>
      </c>
      <c r="Q132" s="186">
        <v>2.5649917224652329E-2</v>
      </c>
      <c r="R132" s="186">
        <v>1.7633663063437086E-2</v>
      </c>
      <c r="S132" s="186">
        <v>0.6613028999816708</v>
      </c>
      <c r="T132" s="186">
        <v>2.1620988898318127E-3</v>
      </c>
      <c r="U132" s="186">
        <v>0.3228673032147909</v>
      </c>
      <c r="V132" s="186">
        <v>6.9447296463521933E-3</v>
      </c>
      <c r="W132" s="186">
        <f t="shared" si="4"/>
        <v>4.996040666953407</v>
      </c>
      <c r="X132" s="45">
        <v>66.730475985618327</v>
      </c>
      <c r="Y132" s="214"/>
      <c r="Z132" s="154">
        <v>0.13</v>
      </c>
      <c r="AA132" s="154">
        <v>0.28000000000000003</v>
      </c>
      <c r="AB132" s="154">
        <v>3.3</v>
      </c>
      <c r="AC132" s="154">
        <v>2.35</v>
      </c>
      <c r="AD132" s="154">
        <v>0.54</v>
      </c>
      <c r="AE132" s="154">
        <v>30.33</v>
      </c>
      <c r="AF132" s="154">
        <v>1.39</v>
      </c>
      <c r="AG132" s="154">
        <v>5.87</v>
      </c>
      <c r="AH132" s="214"/>
      <c r="AI132" s="195" t="s">
        <v>684</v>
      </c>
      <c r="AJ132" s="102">
        <v>10</v>
      </c>
      <c r="AK132" s="102">
        <v>15</v>
      </c>
      <c r="AL132" s="214"/>
      <c r="AZ132" s="256"/>
      <c r="BA132" s="256"/>
      <c r="BB132" s="256"/>
      <c r="BC132" s="256"/>
      <c r="BD132" s="256"/>
      <c r="BE132" s="256"/>
      <c r="BF132" s="256"/>
      <c r="BG132" s="256"/>
      <c r="BH132" s="256"/>
      <c r="BI132" s="256"/>
    </row>
    <row r="133" spans="1:61" s="135" customFormat="1" ht="12.75">
      <c r="A133" s="45">
        <v>2670.0804681784898</v>
      </c>
      <c r="B133" s="45" t="s">
        <v>364</v>
      </c>
      <c r="C133" s="135" t="s">
        <v>637</v>
      </c>
      <c r="D133" s="154">
        <v>50.98</v>
      </c>
      <c r="E133" s="154">
        <v>30.73</v>
      </c>
      <c r="F133" s="154">
        <v>0.78920000000000001</v>
      </c>
      <c r="G133" s="154">
        <v>0.14360000000000001</v>
      </c>
      <c r="H133" s="154">
        <v>14.18</v>
      </c>
      <c r="I133" s="154">
        <v>3.46</v>
      </c>
      <c r="J133" s="154">
        <v>0.1105</v>
      </c>
      <c r="K133" s="154">
        <v>0.1024</v>
      </c>
      <c r="L133" s="154">
        <v>6.0000000000000001E-3</v>
      </c>
      <c r="M133" s="154">
        <v>100.5017</v>
      </c>
      <c r="N133" s="154"/>
      <c r="O133" s="186">
        <v>2.3150752390379794</v>
      </c>
      <c r="P133" s="186">
        <v>1.6446881440994154</v>
      </c>
      <c r="Q133" s="186">
        <v>2.997149106838172E-2</v>
      </c>
      <c r="R133" s="186">
        <v>9.7213877152402105E-3</v>
      </c>
      <c r="S133" s="186">
        <v>0.68992067090440512</v>
      </c>
      <c r="T133" s="186">
        <v>2.696405275473782E-3</v>
      </c>
      <c r="U133" s="186">
        <v>0.30464160569475368</v>
      </c>
      <c r="V133" s="186">
        <v>6.4016048597014237E-3</v>
      </c>
      <c r="W133" s="186">
        <f t="shared" si="4"/>
        <v>5.0031165486553508</v>
      </c>
      <c r="X133" s="45">
        <v>68.933521056516938</v>
      </c>
      <c r="Y133" s="214"/>
      <c r="Z133" s="154">
        <v>0.13</v>
      </c>
      <c r="AA133" s="154">
        <v>0.27</v>
      </c>
      <c r="AB133" s="154">
        <v>3.05</v>
      </c>
      <c r="AC133" s="154">
        <v>3.53</v>
      </c>
      <c r="AD133" s="154">
        <v>0.53</v>
      </c>
      <c r="AE133" s="154">
        <v>24.77</v>
      </c>
      <c r="AF133" s="154">
        <v>1.44</v>
      </c>
      <c r="AG133" s="154">
        <v>6.33</v>
      </c>
      <c r="AH133" s="214"/>
      <c r="AI133" s="195" t="s">
        <v>684</v>
      </c>
      <c r="AJ133" s="102">
        <v>10</v>
      </c>
      <c r="AK133" s="102">
        <v>15</v>
      </c>
      <c r="AL133" s="214"/>
      <c r="AZ133" s="256"/>
      <c r="BA133" s="256"/>
      <c r="BB133" s="256"/>
      <c r="BC133" s="256"/>
      <c r="BD133" s="256"/>
      <c r="BE133" s="256"/>
      <c r="BF133" s="256"/>
      <c r="BG133" s="256"/>
      <c r="BH133" s="256"/>
      <c r="BI133" s="256"/>
    </row>
    <row r="134" spans="1:61" s="135" customFormat="1" ht="12.75">
      <c r="A134" s="45">
        <v>2670.0804681784898</v>
      </c>
      <c r="B134" s="45" t="s">
        <v>364</v>
      </c>
      <c r="C134" s="135" t="s">
        <v>638</v>
      </c>
      <c r="D134" s="154">
        <v>50.62</v>
      </c>
      <c r="E134" s="154">
        <v>30.58</v>
      </c>
      <c r="F134" s="154">
        <v>0.77569999999999995</v>
      </c>
      <c r="G134" s="154">
        <v>0.15390000000000001</v>
      </c>
      <c r="H134" s="154">
        <v>14.33</v>
      </c>
      <c r="I134" s="154">
        <v>3.48</v>
      </c>
      <c r="J134" s="154">
        <v>0.12189999999999999</v>
      </c>
      <c r="K134" s="154">
        <v>5.67E-2</v>
      </c>
      <c r="L134" s="154">
        <v>0</v>
      </c>
      <c r="M134" s="154">
        <v>100.1182</v>
      </c>
      <c r="N134" s="154"/>
      <c r="O134" s="186">
        <v>2.3095544964549979</v>
      </c>
      <c r="P134" s="186">
        <v>1.6443689867771931</v>
      </c>
      <c r="Q134" s="186">
        <v>2.9597556548453714E-2</v>
      </c>
      <c r="R134" s="186">
        <v>1.046774751818674E-2</v>
      </c>
      <c r="S134" s="186">
        <v>0.70050285780080845</v>
      </c>
      <c r="T134" s="186">
        <v>1.5000615011352982E-3</v>
      </c>
      <c r="U134" s="186">
        <v>0.30784574528258585</v>
      </c>
      <c r="V134" s="186">
        <v>7.0953052802213267E-3</v>
      </c>
      <c r="W134" s="186">
        <f t="shared" ref="W134:W148" si="5">SUM(O134:V134)</f>
        <v>5.010932757163582</v>
      </c>
      <c r="X134" s="45">
        <v>68.99341324142145</v>
      </c>
      <c r="Y134" s="214"/>
      <c r="Z134" s="154">
        <v>0.13</v>
      </c>
      <c r="AA134" s="154">
        <v>0.27</v>
      </c>
      <c r="AB134" s="154">
        <v>3.08</v>
      </c>
      <c r="AC134" s="154">
        <v>3.34</v>
      </c>
      <c r="AD134" s="154">
        <v>0.53</v>
      </c>
      <c r="AE134" s="154">
        <v>40.299999999999997</v>
      </c>
      <c r="AF134" s="154">
        <v>1.44</v>
      </c>
      <c r="AG134" s="154">
        <v>5.83</v>
      </c>
      <c r="AH134" s="214"/>
      <c r="AI134" s="195" t="s">
        <v>684</v>
      </c>
      <c r="AJ134" s="102">
        <v>10</v>
      </c>
      <c r="AK134" s="102">
        <v>15</v>
      </c>
      <c r="AL134" s="214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</row>
    <row r="135" spans="1:61" s="135" customFormat="1" ht="12.75">
      <c r="A135" s="45">
        <v>2670.0804681784898</v>
      </c>
      <c r="B135" s="45" t="s">
        <v>364</v>
      </c>
      <c r="C135" s="135" t="s">
        <v>639</v>
      </c>
      <c r="D135" s="154">
        <v>51.92</v>
      </c>
      <c r="E135" s="154">
        <v>29.69</v>
      </c>
      <c r="F135" s="154">
        <v>0.77569999999999995</v>
      </c>
      <c r="G135" s="154">
        <v>0.1719</v>
      </c>
      <c r="H135" s="154">
        <v>13.24</v>
      </c>
      <c r="I135" s="154">
        <v>4.04</v>
      </c>
      <c r="J135" s="154">
        <v>0.13900000000000001</v>
      </c>
      <c r="K135" s="154">
        <v>0.1066</v>
      </c>
      <c r="L135" s="154">
        <v>3.2000000000000002E-3</v>
      </c>
      <c r="M135" s="154">
        <v>100.0864</v>
      </c>
      <c r="N135" s="154"/>
      <c r="O135" s="186">
        <v>2.3625572042501877</v>
      </c>
      <c r="P135" s="186">
        <v>1.5922584755113278</v>
      </c>
      <c r="Q135" s="186">
        <v>2.9518714082139658E-2</v>
      </c>
      <c r="R135" s="186">
        <v>1.1660900007184706E-2</v>
      </c>
      <c r="S135" s="186">
        <v>0.64549559306117221</v>
      </c>
      <c r="T135" s="186">
        <v>2.8127088935059291E-3</v>
      </c>
      <c r="U135" s="186">
        <v>0.35643213522099415</v>
      </c>
      <c r="V135" s="186">
        <v>8.0690750741250882E-3</v>
      </c>
      <c r="W135" s="186">
        <f t="shared" si="5"/>
        <v>5.0088048061006383</v>
      </c>
      <c r="X135" s="45">
        <v>63.919951972215507</v>
      </c>
      <c r="Y135" s="214"/>
      <c r="Z135" s="154">
        <v>0.13</v>
      </c>
      <c r="AA135" s="154">
        <v>0.28000000000000003</v>
      </c>
      <c r="AB135" s="154">
        <v>3.06</v>
      </c>
      <c r="AC135" s="154">
        <v>3.1</v>
      </c>
      <c r="AD135" s="154">
        <v>0.55000000000000004</v>
      </c>
      <c r="AE135" s="154">
        <v>23.9</v>
      </c>
      <c r="AF135" s="154">
        <v>1.32</v>
      </c>
      <c r="AG135" s="154">
        <v>5.22</v>
      </c>
      <c r="AH135" s="214"/>
      <c r="AI135" s="195" t="s">
        <v>684</v>
      </c>
      <c r="AJ135" s="102">
        <v>10</v>
      </c>
      <c r="AK135" s="102">
        <v>15</v>
      </c>
      <c r="AL135" s="214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</row>
    <row r="136" spans="1:61" s="135" customFormat="1" ht="12.75">
      <c r="A136" s="45">
        <v>2670.0804681784898</v>
      </c>
      <c r="B136" s="45" t="s">
        <v>364</v>
      </c>
      <c r="C136" s="135" t="s">
        <v>640</v>
      </c>
      <c r="D136" s="154">
        <v>51.54</v>
      </c>
      <c r="E136" s="154">
        <v>29.95</v>
      </c>
      <c r="F136" s="154">
        <v>0.73089999999999999</v>
      </c>
      <c r="G136" s="154">
        <v>0.1772</v>
      </c>
      <c r="H136" s="154">
        <v>13.53</v>
      </c>
      <c r="I136" s="154">
        <v>3.81</v>
      </c>
      <c r="J136" s="154">
        <v>0.13400000000000001</v>
      </c>
      <c r="K136" s="154">
        <v>5.7799999999999997E-2</v>
      </c>
      <c r="L136" s="154">
        <v>6.8999999999999999E-3</v>
      </c>
      <c r="M136" s="154">
        <v>99.936800000000005</v>
      </c>
      <c r="N136" s="154"/>
      <c r="O136" s="186">
        <v>2.3491728266630849</v>
      </c>
      <c r="P136" s="186">
        <v>1.6088779654981653</v>
      </c>
      <c r="Q136" s="186">
        <v>2.7860217996924602E-2</v>
      </c>
      <c r="R136" s="186">
        <v>1.2040452743870072E-2</v>
      </c>
      <c r="S136" s="186">
        <v>0.66073300074740438</v>
      </c>
      <c r="T136" s="186">
        <v>1.5276305168272356E-3</v>
      </c>
      <c r="U136" s="186">
        <v>0.33670019524367778</v>
      </c>
      <c r="V136" s="186">
        <v>7.7917796025074836E-3</v>
      </c>
      <c r="W136" s="186">
        <f t="shared" si="5"/>
        <v>5.0047040690124618</v>
      </c>
      <c r="X136" s="45">
        <v>65.7385367306278</v>
      </c>
      <c r="Y136" s="214"/>
      <c r="Z136" s="154">
        <v>0.13</v>
      </c>
      <c r="AA136" s="154">
        <v>0.28000000000000003</v>
      </c>
      <c r="AB136" s="154">
        <v>3.16</v>
      </c>
      <c r="AC136" s="154">
        <v>3.01</v>
      </c>
      <c r="AD136" s="154">
        <v>0.54</v>
      </c>
      <c r="AE136" s="154">
        <v>41.82</v>
      </c>
      <c r="AF136" s="154">
        <v>1.36</v>
      </c>
      <c r="AG136" s="154">
        <v>5.34</v>
      </c>
      <c r="AH136" s="214"/>
      <c r="AI136" s="195" t="s">
        <v>684</v>
      </c>
      <c r="AJ136" s="102">
        <v>10</v>
      </c>
      <c r="AK136" s="102">
        <v>15</v>
      </c>
      <c r="AL136" s="214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</row>
    <row r="137" spans="1:61" s="135" customFormat="1" ht="12.75">
      <c r="A137" s="45">
        <v>2670.0804681784898</v>
      </c>
      <c r="B137" s="45" t="s">
        <v>364</v>
      </c>
      <c r="C137" s="135" t="s">
        <v>641</v>
      </c>
      <c r="D137" s="154">
        <v>51.91</v>
      </c>
      <c r="E137" s="154">
        <v>29.59</v>
      </c>
      <c r="F137" s="154">
        <v>0.72760000000000002</v>
      </c>
      <c r="G137" s="154">
        <v>0.18579999999999999</v>
      </c>
      <c r="H137" s="154">
        <v>13.31</v>
      </c>
      <c r="I137" s="154">
        <v>3.81</v>
      </c>
      <c r="J137" s="154">
        <v>0.13109999999999999</v>
      </c>
      <c r="K137" s="154">
        <v>0.11940000000000001</v>
      </c>
      <c r="L137" s="154">
        <v>0</v>
      </c>
      <c r="M137" s="154">
        <v>99.783900000000003</v>
      </c>
      <c r="N137" s="154"/>
      <c r="O137" s="186">
        <v>2.3672455954671396</v>
      </c>
      <c r="P137" s="186">
        <v>1.5903509627475461</v>
      </c>
      <c r="Q137" s="186">
        <v>2.774859336395416E-2</v>
      </c>
      <c r="R137" s="186">
        <v>1.2631256184739056E-2</v>
      </c>
      <c r="S137" s="186">
        <v>0.65032131874967902</v>
      </c>
      <c r="T137" s="186">
        <v>3.1573050755321582E-3</v>
      </c>
      <c r="U137" s="186">
        <v>0.33687214516207581</v>
      </c>
      <c r="V137" s="186">
        <v>7.6270446149640141E-3</v>
      </c>
      <c r="W137" s="186">
        <f t="shared" si="5"/>
        <v>4.9959542213656301</v>
      </c>
      <c r="X137" s="45">
        <v>65.379314783192797</v>
      </c>
      <c r="Y137" s="214"/>
      <c r="Z137" s="154">
        <v>0.13</v>
      </c>
      <c r="AA137" s="154">
        <v>0.28000000000000003</v>
      </c>
      <c r="AB137" s="154">
        <v>3.17</v>
      </c>
      <c r="AC137" s="154">
        <v>2.93</v>
      </c>
      <c r="AD137" s="154">
        <v>0.55000000000000004</v>
      </c>
      <c r="AE137" s="154">
        <v>21.79</v>
      </c>
      <c r="AF137" s="154">
        <v>1.37</v>
      </c>
      <c r="AG137" s="154">
        <v>5.57</v>
      </c>
      <c r="AH137" s="214"/>
      <c r="AI137" s="195" t="s">
        <v>684</v>
      </c>
      <c r="AJ137" s="102">
        <v>10</v>
      </c>
      <c r="AK137" s="102">
        <v>15</v>
      </c>
      <c r="AL137" s="214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</row>
    <row r="138" spans="1:61" s="135" customFormat="1" ht="12.75">
      <c r="A138" s="45">
        <v>2670.0804681784898</v>
      </c>
      <c r="B138" s="45" t="s">
        <v>364</v>
      </c>
      <c r="C138" s="135" t="s">
        <v>642</v>
      </c>
      <c r="D138" s="154">
        <v>50.41</v>
      </c>
      <c r="E138" s="154">
        <v>30.85</v>
      </c>
      <c r="F138" s="154">
        <v>0.78339999999999999</v>
      </c>
      <c r="G138" s="154">
        <v>0.14030000000000001</v>
      </c>
      <c r="H138" s="154">
        <v>14.4</v>
      </c>
      <c r="I138" s="154">
        <v>3.37</v>
      </c>
      <c r="J138" s="154">
        <v>9.8100000000000007E-2</v>
      </c>
      <c r="K138" s="154">
        <v>0.12859999999999999</v>
      </c>
      <c r="L138" s="154">
        <v>8.6999999999999994E-3</v>
      </c>
      <c r="M138" s="154">
        <v>100.1891</v>
      </c>
      <c r="N138" s="154"/>
      <c r="O138" s="186">
        <v>2.2994279247651304</v>
      </c>
      <c r="P138" s="186">
        <v>1.6584943442049056</v>
      </c>
      <c r="Q138" s="186">
        <v>2.9884270926739686E-2</v>
      </c>
      <c r="R138" s="186">
        <v>9.5404601175360804E-3</v>
      </c>
      <c r="S138" s="186">
        <v>0.70375783567719086</v>
      </c>
      <c r="T138" s="186">
        <v>3.4014493237804395E-3</v>
      </c>
      <c r="U138" s="186">
        <v>0.29804431529444625</v>
      </c>
      <c r="V138" s="186">
        <v>5.7086500130821474E-3</v>
      </c>
      <c r="W138" s="186">
        <f t="shared" si="5"/>
        <v>5.0082592503228112</v>
      </c>
      <c r="X138" s="45">
        <v>69.858151571447564</v>
      </c>
      <c r="Y138" s="214"/>
      <c r="Z138" s="154">
        <v>0.13</v>
      </c>
      <c r="AA138" s="154">
        <v>0.27</v>
      </c>
      <c r="AB138" s="154">
        <v>3.02</v>
      </c>
      <c r="AC138" s="154">
        <v>3.55</v>
      </c>
      <c r="AD138" s="154">
        <v>0.52</v>
      </c>
      <c r="AE138" s="154">
        <v>19.78</v>
      </c>
      <c r="AF138" s="154">
        <v>1.46</v>
      </c>
      <c r="AG138" s="154">
        <v>6.85</v>
      </c>
      <c r="AH138" s="214"/>
      <c r="AI138" s="195" t="s">
        <v>684</v>
      </c>
      <c r="AJ138" s="102">
        <v>10</v>
      </c>
      <c r="AK138" s="102">
        <v>15</v>
      </c>
      <c r="AL138" s="214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</row>
    <row r="139" spans="1:61" s="135" customFormat="1" ht="12.75">
      <c r="A139" s="45">
        <v>2670.0804681784898</v>
      </c>
      <c r="B139" s="45" t="s">
        <v>364</v>
      </c>
      <c r="C139" s="135" t="s">
        <v>643</v>
      </c>
      <c r="D139" s="154">
        <v>50.53</v>
      </c>
      <c r="E139" s="154">
        <v>30.74</v>
      </c>
      <c r="F139" s="154">
        <v>0.70350000000000001</v>
      </c>
      <c r="G139" s="154">
        <v>0.21190000000000001</v>
      </c>
      <c r="H139" s="154">
        <v>14.34</v>
      </c>
      <c r="I139" s="154">
        <v>3.35</v>
      </c>
      <c r="J139" s="154">
        <v>8.1699999999999995E-2</v>
      </c>
      <c r="K139" s="154">
        <v>3.9399999999999998E-2</v>
      </c>
      <c r="L139" s="154">
        <v>8.3999999999999995E-3</v>
      </c>
      <c r="M139" s="154">
        <v>100.00490000000001</v>
      </c>
      <c r="N139" s="154"/>
      <c r="O139" s="186">
        <v>2.3061352217855733</v>
      </c>
      <c r="P139" s="186">
        <v>1.6534651907602542</v>
      </c>
      <c r="Q139" s="186">
        <v>2.6850697163393951E-2</v>
      </c>
      <c r="R139" s="186">
        <v>1.4417002470732417E-2</v>
      </c>
      <c r="S139" s="186">
        <v>0.70120058445389866</v>
      </c>
      <c r="T139" s="186">
        <v>1.0426813969117146E-3</v>
      </c>
      <c r="U139" s="186">
        <v>0.2964340692654765</v>
      </c>
      <c r="V139" s="186">
        <v>4.7568431782025866E-3</v>
      </c>
      <c r="W139" s="186">
        <f t="shared" si="5"/>
        <v>5.0043022904744436</v>
      </c>
      <c r="X139" s="45">
        <v>69.958071603131501</v>
      </c>
      <c r="Y139" s="214"/>
      <c r="Z139" s="154">
        <v>0.13</v>
      </c>
      <c r="AA139" s="154">
        <v>0.27</v>
      </c>
      <c r="AB139" s="154">
        <v>3.22</v>
      </c>
      <c r="AC139" s="154">
        <v>2.69</v>
      </c>
      <c r="AD139" s="154">
        <v>0.53</v>
      </c>
      <c r="AE139" s="154">
        <v>56.36</v>
      </c>
      <c r="AF139" s="154">
        <v>1.46</v>
      </c>
      <c r="AG139" s="154">
        <v>7.99</v>
      </c>
      <c r="AH139" s="214"/>
      <c r="AI139" s="195" t="s">
        <v>684</v>
      </c>
      <c r="AJ139" s="102">
        <v>10</v>
      </c>
      <c r="AK139" s="102">
        <v>15</v>
      </c>
      <c r="AL139" s="214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</row>
    <row r="140" spans="1:61" s="135" customFormat="1" ht="12.75">
      <c r="A140" s="45">
        <v>2670.0804681784898</v>
      </c>
      <c r="B140" s="45" t="s">
        <v>364</v>
      </c>
      <c r="C140" s="135" t="s">
        <v>644</v>
      </c>
      <c r="D140" s="154">
        <v>50.42</v>
      </c>
      <c r="E140" s="154">
        <v>30.74</v>
      </c>
      <c r="F140" s="154">
        <v>0.72189999999999999</v>
      </c>
      <c r="G140" s="154">
        <v>0.20449999999999999</v>
      </c>
      <c r="H140" s="154">
        <v>14.54</v>
      </c>
      <c r="I140" s="154">
        <v>3.32</v>
      </c>
      <c r="J140" s="154">
        <v>9.3100000000000002E-2</v>
      </c>
      <c r="K140" s="154">
        <v>4.5699999999999998E-2</v>
      </c>
      <c r="L140" s="154">
        <v>6.7000000000000002E-3</v>
      </c>
      <c r="M140" s="154">
        <v>100.0919</v>
      </c>
      <c r="N140" s="154"/>
      <c r="O140" s="186">
        <v>2.3012701873438277</v>
      </c>
      <c r="P140" s="186">
        <v>1.6535767441838236</v>
      </c>
      <c r="Q140" s="186">
        <v>2.7554834426986998E-2</v>
      </c>
      <c r="R140" s="186">
        <v>1.3914468688260986E-2</v>
      </c>
      <c r="S140" s="186">
        <v>0.71102819729406763</v>
      </c>
      <c r="T140" s="186">
        <v>1.2094861586685528E-3</v>
      </c>
      <c r="U140" s="186">
        <v>0.29379925606444296</v>
      </c>
      <c r="V140" s="186">
        <v>5.4209544458208468E-3</v>
      </c>
      <c r="W140" s="186">
        <f t="shared" si="5"/>
        <v>5.0077741286058997</v>
      </c>
      <c r="X140" s="45">
        <v>70.387711909281194</v>
      </c>
      <c r="Y140" s="214"/>
      <c r="Z140" s="154">
        <v>0.13</v>
      </c>
      <c r="AA140" s="154">
        <v>0.27</v>
      </c>
      <c r="AB140" s="154">
        <v>3.21</v>
      </c>
      <c r="AC140" s="154">
        <v>2.78</v>
      </c>
      <c r="AD140" s="154">
        <v>0.52</v>
      </c>
      <c r="AE140" s="154">
        <v>48.94</v>
      </c>
      <c r="AF140" s="154">
        <v>1.47</v>
      </c>
      <c r="AG140" s="154">
        <v>7.09</v>
      </c>
      <c r="AH140" s="214"/>
      <c r="AI140" s="195" t="s">
        <v>684</v>
      </c>
      <c r="AJ140" s="102">
        <v>10</v>
      </c>
      <c r="AK140" s="102">
        <v>15</v>
      </c>
      <c r="AL140" s="214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</row>
    <row r="141" spans="1:61" s="135" customFormat="1" ht="12.75">
      <c r="A141" s="45">
        <v>2670.0804681784898</v>
      </c>
      <c r="B141" s="45" t="s">
        <v>364</v>
      </c>
      <c r="C141" s="135" t="s">
        <v>645</v>
      </c>
      <c r="D141" s="154">
        <v>50.67</v>
      </c>
      <c r="E141" s="154">
        <v>30.67</v>
      </c>
      <c r="F141" s="154">
        <v>0.66739999999999999</v>
      </c>
      <c r="G141" s="154">
        <v>0.21829999999999999</v>
      </c>
      <c r="H141" s="154">
        <v>14.4</v>
      </c>
      <c r="I141" s="154">
        <v>3.27</v>
      </c>
      <c r="J141" s="154">
        <v>9.3299999999999994E-2</v>
      </c>
      <c r="K141" s="154">
        <v>7.6799999999999993E-2</v>
      </c>
      <c r="L141" s="154">
        <v>1.7000000000000001E-2</v>
      </c>
      <c r="M141" s="154">
        <v>100.08280000000001</v>
      </c>
      <c r="N141" s="154"/>
      <c r="O141" s="186">
        <v>2.3107276214855386</v>
      </c>
      <c r="P141" s="186">
        <v>1.6484180073330972</v>
      </c>
      <c r="Q141" s="186">
        <v>2.5453062727126406E-2</v>
      </c>
      <c r="R141" s="186">
        <v>1.4840896376713243E-2</v>
      </c>
      <c r="S141" s="186">
        <v>0.70358729891734662</v>
      </c>
      <c r="T141" s="186">
        <v>2.0308554097478756E-3</v>
      </c>
      <c r="U141" s="186">
        <v>0.28913019043263538</v>
      </c>
      <c r="V141" s="186">
        <v>5.4280120369251898E-3</v>
      </c>
      <c r="W141" s="186">
        <f t="shared" si="5"/>
        <v>4.9996159447191308</v>
      </c>
      <c r="X141" s="45">
        <v>70.495281899544139</v>
      </c>
      <c r="Y141" s="214"/>
      <c r="Z141" s="154">
        <v>0.13</v>
      </c>
      <c r="AA141" s="154">
        <v>0.27</v>
      </c>
      <c r="AB141" s="154">
        <v>3.41</v>
      </c>
      <c r="AC141" s="154">
        <v>2.64</v>
      </c>
      <c r="AD141" s="154">
        <v>0.53</v>
      </c>
      <c r="AE141" s="154">
        <v>30.78</v>
      </c>
      <c r="AF141" s="154">
        <v>1.49</v>
      </c>
      <c r="AG141" s="154">
        <v>7.25</v>
      </c>
      <c r="AH141" s="214"/>
      <c r="AI141" s="195" t="s">
        <v>684</v>
      </c>
      <c r="AJ141" s="102">
        <v>10</v>
      </c>
      <c r="AK141" s="102">
        <v>15</v>
      </c>
      <c r="AL141" s="214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</row>
    <row r="142" spans="1:61" s="135" customFormat="1" ht="12.75">
      <c r="A142" s="45">
        <v>2670.0804681784898</v>
      </c>
      <c r="B142" s="45" t="s">
        <v>364</v>
      </c>
      <c r="C142" s="135" t="s">
        <v>646</v>
      </c>
      <c r="D142" s="154">
        <v>50.47</v>
      </c>
      <c r="E142" s="154">
        <v>30.94</v>
      </c>
      <c r="F142" s="154">
        <v>0.70430000000000004</v>
      </c>
      <c r="G142" s="154">
        <v>0.20619999999999999</v>
      </c>
      <c r="H142" s="154">
        <v>14.73</v>
      </c>
      <c r="I142" s="154">
        <v>3.16</v>
      </c>
      <c r="J142" s="154">
        <v>9.3299999999999994E-2</v>
      </c>
      <c r="K142" s="154">
        <v>4.7500000000000001E-2</v>
      </c>
      <c r="L142" s="154">
        <v>0</v>
      </c>
      <c r="M142" s="154">
        <v>100.35129999999999</v>
      </c>
      <c r="N142" s="154"/>
      <c r="O142" s="186">
        <v>2.2972133740029022</v>
      </c>
      <c r="P142" s="186">
        <v>1.6597552968670144</v>
      </c>
      <c r="Q142" s="186">
        <v>2.6809067839509551E-2</v>
      </c>
      <c r="R142" s="186">
        <v>1.3991530959302447E-2</v>
      </c>
      <c r="S142" s="186">
        <v>0.71833731259685563</v>
      </c>
      <c r="T142" s="186">
        <v>1.2536652085052057E-3</v>
      </c>
      <c r="U142" s="186">
        <v>0.27887074187441507</v>
      </c>
      <c r="V142" s="186">
        <v>5.4176504650800339E-3</v>
      </c>
      <c r="W142" s="186">
        <f t="shared" si="5"/>
        <v>5.0016486398135855</v>
      </c>
      <c r="X142" s="45">
        <v>71.651765313429351</v>
      </c>
      <c r="Y142" s="214"/>
      <c r="Z142" s="154">
        <v>0.13</v>
      </c>
      <c r="AA142" s="154">
        <v>0.27</v>
      </c>
      <c r="AB142" s="154">
        <v>3.27</v>
      </c>
      <c r="AC142" s="154">
        <v>2.75</v>
      </c>
      <c r="AD142" s="154">
        <v>0.52</v>
      </c>
      <c r="AE142" s="154">
        <v>50.94</v>
      </c>
      <c r="AF142" s="154">
        <v>1.53</v>
      </c>
      <c r="AG142" s="154">
        <v>7.16</v>
      </c>
      <c r="AH142" s="214"/>
      <c r="AI142" s="195" t="s">
        <v>684</v>
      </c>
      <c r="AJ142" s="102">
        <v>10</v>
      </c>
      <c r="AK142" s="102">
        <v>15</v>
      </c>
      <c r="AL142" s="214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</row>
    <row r="143" spans="1:61" s="135" customFormat="1" ht="12.75">
      <c r="A143" s="45">
        <v>2670.0804681784898</v>
      </c>
      <c r="B143" s="45" t="s">
        <v>364</v>
      </c>
      <c r="C143" s="135" t="s">
        <v>647</v>
      </c>
      <c r="D143" s="154">
        <v>50.74</v>
      </c>
      <c r="E143" s="154">
        <v>31.08</v>
      </c>
      <c r="F143" s="154">
        <v>0.72570000000000001</v>
      </c>
      <c r="G143" s="154">
        <v>0.2167</v>
      </c>
      <c r="H143" s="154">
        <v>14.5</v>
      </c>
      <c r="I143" s="154">
        <v>3.21</v>
      </c>
      <c r="J143" s="154">
        <v>9.1200000000000003E-2</v>
      </c>
      <c r="K143" s="154">
        <v>7.6999999999999999E-2</v>
      </c>
      <c r="L143" s="154">
        <v>0</v>
      </c>
      <c r="M143" s="154">
        <v>100.64060000000001</v>
      </c>
      <c r="N143" s="154"/>
      <c r="O143" s="186">
        <v>2.3010218150569592</v>
      </c>
      <c r="P143" s="186">
        <v>1.6611429446881709</v>
      </c>
      <c r="Q143" s="186">
        <v>2.7522215448866013E-2</v>
      </c>
      <c r="R143" s="186">
        <v>1.4650003554099291E-2</v>
      </c>
      <c r="S143" s="186">
        <v>0.70452421200831816</v>
      </c>
      <c r="T143" s="186">
        <v>2.0247943999750577E-3</v>
      </c>
      <c r="U143" s="186">
        <v>0.28224297664101533</v>
      </c>
      <c r="V143" s="186">
        <v>5.2762627952544642E-3</v>
      </c>
      <c r="W143" s="186">
        <f t="shared" si="5"/>
        <v>4.9984052245926582</v>
      </c>
      <c r="X143" s="45">
        <v>71.023631755149978</v>
      </c>
      <c r="Y143" s="214"/>
      <c r="Z143" s="154">
        <v>0.13</v>
      </c>
      <c r="AA143" s="154">
        <v>0.27</v>
      </c>
      <c r="AB143" s="154">
        <v>3.22</v>
      </c>
      <c r="AC143" s="154">
        <v>2.64</v>
      </c>
      <c r="AD143" s="154">
        <v>0.53</v>
      </c>
      <c r="AE143" s="154">
        <v>31.78</v>
      </c>
      <c r="AF143" s="154">
        <v>1.51</v>
      </c>
      <c r="AG143" s="154">
        <v>7.24</v>
      </c>
      <c r="AH143" s="214"/>
      <c r="AI143" s="195" t="s">
        <v>684</v>
      </c>
      <c r="AJ143" s="102">
        <v>10</v>
      </c>
      <c r="AK143" s="102">
        <v>15</v>
      </c>
      <c r="AL143" s="214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</row>
    <row r="144" spans="1:61" s="135" customFormat="1" ht="12.75">
      <c r="A144" s="45">
        <v>2670.0804681784898</v>
      </c>
      <c r="B144" s="45" t="s">
        <v>364</v>
      </c>
      <c r="C144" s="135" t="s">
        <v>648</v>
      </c>
      <c r="D144" s="154">
        <v>49.78</v>
      </c>
      <c r="E144" s="154">
        <v>31.8</v>
      </c>
      <c r="F144" s="154">
        <v>0.69510000000000005</v>
      </c>
      <c r="G144" s="154">
        <v>0.20399999999999999</v>
      </c>
      <c r="H144" s="154">
        <v>15.38</v>
      </c>
      <c r="I144" s="154">
        <v>2.84</v>
      </c>
      <c r="J144" s="154">
        <v>7.7399999999999997E-2</v>
      </c>
      <c r="K144" s="154">
        <v>5.9700000000000003E-2</v>
      </c>
      <c r="L144" s="154">
        <v>0</v>
      </c>
      <c r="M144" s="154">
        <v>100.83620000000001</v>
      </c>
      <c r="N144" s="154"/>
      <c r="O144" s="186">
        <v>2.2592685006118667</v>
      </c>
      <c r="P144" s="186">
        <v>1.7009666460126416</v>
      </c>
      <c r="Q144" s="186">
        <v>2.6382517661685027E-2</v>
      </c>
      <c r="R144" s="186">
        <v>1.3802306522368777E-2</v>
      </c>
      <c r="S144" s="186">
        <v>0.74787142177880428</v>
      </c>
      <c r="T144" s="186">
        <v>1.5711122644225472E-3</v>
      </c>
      <c r="U144" s="186">
        <v>0.24990740978864354</v>
      </c>
      <c r="V144" s="186">
        <v>4.4814156097182124E-3</v>
      </c>
      <c r="W144" s="186">
        <f t="shared" si="5"/>
        <v>5.0042513302501499</v>
      </c>
      <c r="X144" s="45">
        <v>74.623582160915475</v>
      </c>
      <c r="Y144" s="214"/>
      <c r="Z144" s="154">
        <v>0.13</v>
      </c>
      <c r="AA144" s="154">
        <v>0.27</v>
      </c>
      <c r="AB144" s="154">
        <v>3.3</v>
      </c>
      <c r="AC144" s="154">
        <v>2.78</v>
      </c>
      <c r="AD144" s="154">
        <v>0.51</v>
      </c>
      <c r="AE144" s="154">
        <v>40.049999999999997</v>
      </c>
      <c r="AF144" s="154">
        <v>1.61</v>
      </c>
      <c r="AG144" s="154">
        <v>8.3800000000000008</v>
      </c>
      <c r="AH144" s="214"/>
      <c r="AI144" s="195" t="s">
        <v>684</v>
      </c>
      <c r="AJ144" s="102">
        <v>10</v>
      </c>
      <c r="AK144" s="102">
        <v>15</v>
      </c>
      <c r="AL144" s="214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</row>
    <row r="145" spans="1:61" s="135" customFormat="1" ht="12.75">
      <c r="A145" s="45">
        <v>2670.0804681784898</v>
      </c>
      <c r="B145" s="45" t="s">
        <v>364</v>
      </c>
      <c r="C145" s="135" t="s">
        <v>649</v>
      </c>
      <c r="D145" s="154">
        <v>50.76</v>
      </c>
      <c r="E145" s="154">
        <v>30.94</v>
      </c>
      <c r="F145" s="154">
        <v>0.72870000000000001</v>
      </c>
      <c r="G145" s="154">
        <v>0.20730000000000001</v>
      </c>
      <c r="H145" s="154">
        <v>14.61</v>
      </c>
      <c r="I145" s="154">
        <v>3.23</v>
      </c>
      <c r="J145" s="154">
        <v>8.6699999999999999E-2</v>
      </c>
      <c r="K145" s="154">
        <v>5.8900000000000001E-2</v>
      </c>
      <c r="L145" s="154">
        <v>0</v>
      </c>
      <c r="M145" s="154">
        <v>100.6216</v>
      </c>
      <c r="N145" s="154"/>
      <c r="O145" s="186">
        <v>2.3031543645279644</v>
      </c>
      <c r="P145" s="186">
        <v>1.6545407399460199</v>
      </c>
      <c r="Q145" s="186">
        <v>2.7650704234736413E-2</v>
      </c>
      <c r="R145" s="186">
        <v>1.402197798529254E-2</v>
      </c>
      <c r="S145" s="186">
        <v>0.71024681794997224</v>
      </c>
      <c r="T145" s="186">
        <v>1.5496608478332908E-3</v>
      </c>
      <c r="U145" s="186">
        <v>0.28415270438482992</v>
      </c>
      <c r="V145" s="186">
        <v>5.0185913948465879E-3</v>
      </c>
      <c r="W145" s="186">
        <f t="shared" si="5"/>
        <v>5.0003355612714948</v>
      </c>
      <c r="X145" s="45">
        <v>71.071900431827288</v>
      </c>
      <c r="Y145" s="214"/>
      <c r="Z145" s="154">
        <v>0.13</v>
      </c>
      <c r="AA145" s="154">
        <v>0.27</v>
      </c>
      <c r="AB145" s="154">
        <v>3.18</v>
      </c>
      <c r="AC145" s="154">
        <v>2.74</v>
      </c>
      <c r="AD145" s="154">
        <v>0.52</v>
      </c>
      <c r="AE145" s="154">
        <v>41.61</v>
      </c>
      <c r="AF145" s="154">
        <v>1.49</v>
      </c>
      <c r="AG145" s="154">
        <v>7.55</v>
      </c>
      <c r="AH145" s="214"/>
      <c r="AI145" s="195" t="s">
        <v>684</v>
      </c>
      <c r="AJ145" s="102">
        <v>10</v>
      </c>
      <c r="AK145" s="102">
        <v>15</v>
      </c>
      <c r="AL145" s="214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</row>
    <row r="146" spans="1:61" s="135" customFormat="1" ht="12.75">
      <c r="A146" s="45">
        <v>2670.0804681784898</v>
      </c>
      <c r="B146" s="45" t="s">
        <v>364</v>
      </c>
      <c r="C146" s="135" t="s">
        <v>650</v>
      </c>
      <c r="D146" s="154">
        <v>50.78</v>
      </c>
      <c r="E146" s="154">
        <v>31</v>
      </c>
      <c r="F146" s="154">
        <v>0.76180000000000003</v>
      </c>
      <c r="G146" s="154">
        <v>0.20469999999999999</v>
      </c>
      <c r="H146" s="154">
        <v>14.54</v>
      </c>
      <c r="I146" s="154">
        <v>3.3</v>
      </c>
      <c r="J146" s="154">
        <v>8.7400000000000005E-2</v>
      </c>
      <c r="K146" s="154">
        <v>7.3999999999999996E-2</v>
      </c>
      <c r="L146" s="154">
        <v>8.9999999999999998E-4</v>
      </c>
      <c r="M146" s="154">
        <v>100.7488</v>
      </c>
      <c r="N146" s="154"/>
      <c r="O146" s="186">
        <v>2.3016366255588729</v>
      </c>
      <c r="P146" s="186">
        <v>1.6560043747958293</v>
      </c>
      <c r="Q146" s="186">
        <v>2.8876265456936778E-2</v>
      </c>
      <c r="R146" s="186">
        <v>1.3831537275099986E-2</v>
      </c>
      <c r="S146" s="186">
        <v>0.70609984675427284</v>
      </c>
      <c r="T146" s="186">
        <v>1.9448930108715945E-3</v>
      </c>
      <c r="U146" s="186">
        <v>0.29000523745230794</v>
      </c>
      <c r="V146" s="186">
        <v>5.0537854734146632E-3</v>
      </c>
      <c r="W146" s="186">
        <f t="shared" si="5"/>
        <v>5.0034525657776063</v>
      </c>
      <c r="X146" s="45">
        <v>70.534353822242267</v>
      </c>
      <c r="Y146" s="214"/>
      <c r="Z146" s="154">
        <v>0.13</v>
      </c>
      <c r="AA146" s="154">
        <v>0.27</v>
      </c>
      <c r="AB146" s="154">
        <v>3.07</v>
      </c>
      <c r="AC146" s="154">
        <v>2.77</v>
      </c>
      <c r="AD146" s="154">
        <v>0.52</v>
      </c>
      <c r="AE146" s="154">
        <v>31.18</v>
      </c>
      <c r="AF146" s="154">
        <v>1.48</v>
      </c>
      <c r="AG146" s="154">
        <v>7.48</v>
      </c>
      <c r="AH146" s="214"/>
      <c r="AI146" s="195" t="s">
        <v>684</v>
      </c>
      <c r="AJ146" s="102">
        <v>10</v>
      </c>
      <c r="AK146" s="102">
        <v>15</v>
      </c>
      <c r="AL146" s="214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</row>
    <row r="147" spans="1:61" s="135" customFormat="1" ht="12.75">
      <c r="A147" s="45">
        <v>2670.0804681784898</v>
      </c>
      <c r="B147" s="45" t="s">
        <v>364</v>
      </c>
      <c r="C147" s="135" t="s">
        <v>651</v>
      </c>
      <c r="D147" s="154">
        <v>51.21</v>
      </c>
      <c r="E147" s="154">
        <v>30.43</v>
      </c>
      <c r="F147" s="154">
        <v>0.76129999999999998</v>
      </c>
      <c r="G147" s="154">
        <v>0.22559999999999999</v>
      </c>
      <c r="H147" s="154">
        <v>14.15</v>
      </c>
      <c r="I147" s="154">
        <v>3.49</v>
      </c>
      <c r="J147" s="154">
        <v>0.1056</v>
      </c>
      <c r="K147" s="154">
        <v>8.77E-2</v>
      </c>
      <c r="L147" s="154">
        <v>8.8000000000000005E-3</v>
      </c>
      <c r="M147" s="154">
        <v>100.46899999999999</v>
      </c>
      <c r="N147" s="154"/>
      <c r="O147" s="186">
        <v>2.3254911186061706</v>
      </c>
      <c r="P147" s="186">
        <v>1.6286118273375474</v>
      </c>
      <c r="Q147" s="186">
        <v>2.8911573804902998E-2</v>
      </c>
      <c r="R147" s="186">
        <v>1.5272409146431812E-2</v>
      </c>
      <c r="S147" s="186">
        <v>0.6884525243536781</v>
      </c>
      <c r="T147" s="186">
        <v>2.3092951072655921E-3</v>
      </c>
      <c r="U147" s="186">
        <v>0.30727920778130974</v>
      </c>
      <c r="V147" s="186">
        <v>6.1176571519040261E-3</v>
      </c>
      <c r="W147" s="186">
        <f t="shared" si="5"/>
        <v>5.0024456132892094</v>
      </c>
      <c r="X147" s="45">
        <v>68.72548582099229</v>
      </c>
      <c r="Y147" s="214"/>
      <c r="Z147" s="154">
        <v>0.13</v>
      </c>
      <c r="AA147" s="154">
        <v>0.28000000000000003</v>
      </c>
      <c r="AB147" s="154">
        <v>3.09</v>
      </c>
      <c r="AC147" s="154">
        <v>2.58</v>
      </c>
      <c r="AD147" s="154">
        <v>0.53</v>
      </c>
      <c r="AE147" s="154">
        <v>28.13</v>
      </c>
      <c r="AF147" s="154">
        <v>1.44</v>
      </c>
      <c r="AG147" s="154">
        <v>6.49</v>
      </c>
      <c r="AH147" s="214"/>
      <c r="AI147" s="195" t="s">
        <v>684</v>
      </c>
      <c r="AJ147" s="102">
        <v>10</v>
      </c>
      <c r="AK147" s="102">
        <v>15</v>
      </c>
      <c r="AL147" s="214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</row>
    <row r="148" spans="1:61" s="135" customFormat="1" ht="12.75">
      <c r="A148" s="45">
        <v>2670.0804681784898</v>
      </c>
      <c r="B148" s="45" t="s">
        <v>364</v>
      </c>
      <c r="C148" s="135" t="s">
        <v>652</v>
      </c>
      <c r="D148" s="154">
        <v>50.35</v>
      </c>
      <c r="E148" s="154">
        <v>31.05</v>
      </c>
      <c r="F148" s="154">
        <v>0.72829999999999995</v>
      </c>
      <c r="G148" s="154">
        <v>0.20979999999999999</v>
      </c>
      <c r="H148" s="154">
        <v>14.64</v>
      </c>
      <c r="I148" s="154">
        <v>3.1</v>
      </c>
      <c r="J148" s="154">
        <v>7.7700000000000005E-2</v>
      </c>
      <c r="K148" s="154">
        <v>2.7000000000000001E-3</v>
      </c>
      <c r="L148" s="154">
        <v>0</v>
      </c>
      <c r="M148" s="154">
        <v>100.1585</v>
      </c>
      <c r="N148" s="154"/>
      <c r="O148" s="186">
        <v>2.2943698187075197</v>
      </c>
      <c r="P148" s="186">
        <v>1.6675592485550921</v>
      </c>
      <c r="Q148" s="186">
        <v>2.7754298200725131E-2</v>
      </c>
      <c r="R148" s="186">
        <v>1.4252070947495562E-2</v>
      </c>
      <c r="S148" s="186">
        <v>0.71476399967474924</v>
      </c>
      <c r="T148" s="186">
        <v>7.1342388150462722E-5</v>
      </c>
      <c r="U148" s="186">
        <v>0.2738882985989472</v>
      </c>
      <c r="V148" s="186">
        <v>4.5169602827313743E-3</v>
      </c>
      <c r="W148" s="186">
        <f t="shared" si="5"/>
        <v>4.9971760373554117</v>
      </c>
      <c r="X148" s="45">
        <v>71.973353623155376</v>
      </c>
      <c r="Y148" s="214"/>
      <c r="Z148" s="154">
        <v>0.13</v>
      </c>
      <c r="AA148" s="154">
        <v>0.27</v>
      </c>
      <c r="AB148" s="154">
        <v>3.18</v>
      </c>
      <c r="AC148" s="154">
        <v>2.72</v>
      </c>
      <c r="AD148" s="154">
        <v>0.52</v>
      </c>
      <c r="AE148" s="154">
        <v>763.53</v>
      </c>
      <c r="AF148" s="154">
        <v>1.53</v>
      </c>
      <c r="AG148" s="154">
        <v>8.33</v>
      </c>
      <c r="AH148" s="214"/>
      <c r="AI148" s="195" t="s">
        <v>684</v>
      </c>
      <c r="AJ148" s="102">
        <v>10</v>
      </c>
      <c r="AK148" s="102">
        <v>15</v>
      </c>
      <c r="AL148" s="214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</row>
    <row r="149" spans="1:61" s="135" customFormat="1" ht="13.5" thickBot="1">
      <c r="A149" s="65"/>
      <c r="B149" s="65"/>
      <c r="C149" s="151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0"/>
      <c r="P149" s="150"/>
      <c r="Q149" s="150"/>
      <c r="R149" s="150"/>
      <c r="S149" s="150"/>
      <c r="T149" s="150"/>
      <c r="U149" s="150"/>
      <c r="V149" s="150"/>
      <c r="W149" s="144"/>
      <c r="X149" s="144"/>
      <c r="Y149" s="214"/>
      <c r="Z149" s="153"/>
      <c r="AA149" s="153"/>
      <c r="AB149" s="153"/>
      <c r="AC149" s="153"/>
      <c r="AD149" s="153"/>
      <c r="AE149" s="153"/>
      <c r="AF149" s="153"/>
      <c r="AG149" s="153"/>
      <c r="AH149" s="214"/>
      <c r="AI149" s="151"/>
      <c r="AJ149" s="151"/>
      <c r="AK149" s="151"/>
      <c r="AL149" s="214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</row>
    <row r="150" spans="1:61" s="135" customFormat="1" ht="12.75">
      <c r="A150" s="45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86"/>
      <c r="P150" s="186"/>
      <c r="Q150" s="186"/>
      <c r="R150" s="186"/>
      <c r="S150" s="186"/>
      <c r="T150" s="186"/>
      <c r="U150" s="186"/>
      <c r="V150" s="186"/>
      <c r="W150" s="102"/>
      <c r="X150" s="102"/>
      <c r="Y150" s="214"/>
      <c r="Z150" s="154"/>
      <c r="AA150" s="154"/>
      <c r="AB150" s="154"/>
      <c r="AC150" s="154"/>
      <c r="AD150" s="154"/>
      <c r="AE150" s="154"/>
      <c r="AF150" s="154"/>
      <c r="AG150" s="154"/>
      <c r="AH150" s="214"/>
      <c r="AL150" s="214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</row>
    <row r="151" spans="1:61" s="135" customFormat="1" ht="12.75">
      <c r="A151" s="45">
        <v>2670.0804681784898</v>
      </c>
      <c r="B151" s="45" t="s">
        <v>360</v>
      </c>
      <c r="C151" s="135" t="s">
        <v>653</v>
      </c>
      <c r="D151" s="154">
        <v>51.83</v>
      </c>
      <c r="E151" s="154">
        <v>30.57</v>
      </c>
      <c r="F151" s="154">
        <v>0.68320000000000003</v>
      </c>
      <c r="G151" s="154">
        <v>0.20899999999999999</v>
      </c>
      <c r="H151" s="154">
        <v>14.06</v>
      </c>
      <c r="I151" s="154">
        <v>3.79</v>
      </c>
      <c r="J151" s="154">
        <v>8.9200000000000002E-2</v>
      </c>
      <c r="K151" s="154">
        <v>7.0300000000000001E-2</v>
      </c>
      <c r="L151" s="154">
        <v>6.4999999999999997E-3</v>
      </c>
      <c r="M151" s="154">
        <v>101.3082</v>
      </c>
      <c r="N151" s="154"/>
      <c r="O151" s="186">
        <v>2.3332674764630288</v>
      </c>
      <c r="P151" s="186">
        <v>1.6219388630170903</v>
      </c>
      <c r="Q151" s="186">
        <v>2.5720959779427451E-2</v>
      </c>
      <c r="R151" s="186">
        <v>1.4026139380746984E-2</v>
      </c>
      <c r="S151" s="186">
        <v>0.67815081299089941</v>
      </c>
      <c r="T151" s="186">
        <v>1.8350951029460626E-3</v>
      </c>
      <c r="U151" s="186">
        <v>0.3308037062862127</v>
      </c>
      <c r="V151" s="186">
        <v>5.1228245229295675E-3</v>
      </c>
      <c r="W151" s="186">
        <v>5.0108658775432815</v>
      </c>
      <c r="X151" s="45">
        <v>66.878951638311463</v>
      </c>
      <c r="Y151" s="214"/>
      <c r="Z151" s="154">
        <v>0.13</v>
      </c>
      <c r="AA151" s="154">
        <v>0.28000000000000003</v>
      </c>
      <c r="AB151" s="154">
        <v>3.3</v>
      </c>
      <c r="AC151" s="154">
        <v>2.73</v>
      </c>
      <c r="AD151" s="154">
        <v>0.53</v>
      </c>
      <c r="AE151" s="154">
        <v>34.43</v>
      </c>
      <c r="AF151" s="154">
        <v>1.38</v>
      </c>
      <c r="AG151" s="154">
        <v>7.53</v>
      </c>
      <c r="AH151" s="214"/>
      <c r="AI151" s="195" t="s">
        <v>684</v>
      </c>
      <c r="AJ151" s="102">
        <v>10</v>
      </c>
      <c r="AK151" s="102">
        <v>15</v>
      </c>
      <c r="AL151" s="214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</row>
    <row r="152" spans="1:61" s="135" customFormat="1" ht="12.75">
      <c r="A152" s="45">
        <v>2670.0804681784898</v>
      </c>
      <c r="B152" s="45" t="s">
        <v>360</v>
      </c>
      <c r="C152" s="135" t="s">
        <v>654</v>
      </c>
      <c r="D152" s="154">
        <v>52.22</v>
      </c>
      <c r="E152" s="154">
        <v>30.16</v>
      </c>
      <c r="F152" s="154">
        <v>0.71299999999999997</v>
      </c>
      <c r="G152" s="154">
        <v>0.21629999999999999</v>
      </c>
      <c r="H152" s="154">
        <v>13.7</v>
      </c>
      <c r="I152" s="154">
        <v>4.03</v>
      </c>
      <c r="J152" s="154">
        <v>9.64E-2</v>
      </c>
      <c r="K152" s="154">
        <v>8.5900000000000004E-2</v>
      </c>
      <c r="L152" s="154">
        <v>1.6E-2</v>
      </c>
      <c r="M152" s="154">
        <v>101.2376</v>
      </c>
      <c r="N152" s="154"/>
      <c r="O152" s="186">
        <v>2.3513002221214148</v>
      </c>
      <c r="P152" s="186">
        <v>1.6005095772944402</v>
      </c>
      <c r="Q152" s="186">
        <v>2.6848296867089953E-2</v>
      </c>
      <c r="R152" s="186">
        <v>1.4518985863499345E-2</v>
      </c>
      <c r="S152" s="186">
        <v>0.66092081847511752</v>
      </c>
      <c r="T152" s="186">
        <v>2.24276780878876E-3</v>
      </c>
      <c r="U152" s="186">
        <v>0.35182289804581135</v>
      </c>
      <c r="V152" s="186">
        <v>5.5374466891273261E-3</v>
      </c>
      <c r="W152" s="186">
        <v>5.0137010131652895</v>
      </c>
      <c r="X152" s="45">
        <v>64.911356864433444</v>
      </c>
      <c r="Y152" s="214"/>
      <c r="Z152" s="154">
        <v>0.13</v>
      </c>
      <c r="AA152" s="154">
        <v>0.28000000000000003</v>
      </c>
      <c r="AB152" s="154">
        <v>3.23</v>
      </c>
      <c r="AC152" s="154">
        <v>2.68</v>
      </c>
      <c r="AD152" s="154">
        <v>0.54</v>
      </c>
      <c r="AE152" s="154">
        <v>28.47</v>
      </c>
      <c r="AF152" s="154">
        <v>1.33</v>
      </c>
      <c r="AG152" s="154">
        <v>7.19</v>
      </c>
      <c r="AH152" s="214"/>
      <c r="AI152" s="195" t="s">
        <v>684</v>
      </c>
      <c r="AJ152" s="102">
        <v>10</v>
      </c>
      <c r="AK152" s="102">
        <v>15</v>
      </c>
      <c r="AL152" s="214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</row>
    <row r="153" spans="1:61" s="135" customFormat="1" ht="12.75">
      <c r="A153" s="45">
        <v>2670.0804681784898</v>
      </c>
      <c r="B153" s="45" t="s">
        <v>360</v>
      </c>
      <c r="C153" s="135" t="s">
        <v>655</v>
      </c>
      <c r="D153" s="154">
        <v>52.04</v>
      </c>
      <c r="E153" s="154">
        <v>30.21</v>
      </c>
      <c r="F153" s="154">
        <v>0.66879999999999995</v>
      </c>
      <c r="G153" s="154">
        <v>0.22869999999999999</v>
      </c>
      <c r="H153" s="154">
        <v>13.79</v>
      </c>
      <c r="I153" s="154">
        <v>3.84</v>
      </c>
      <c r="J153" s="154">
        <v>0.10100000000000001</v>
      </c>
      <c r="K153" s="154">
        <v>5.8599999999999999E-2</v>
      </c>
      <c r="L153" s="154">
        <v>0</v>
      </c>
      <c r="M153" s="154">
        <v>100.9371</v>
      </c>
      <c r="N153" s="154"/>
      <c r="O153" s="186">
        <v>2.3486048942241537</v>
      </c>
      <c r="P153" s="186">
        <v>1.6068640023830085</v>
      </c>
      <c r="Q153" s="186">
        <v>2.524206798623703E-2</v>
      </c>
      <c r="R153" s="186">
        <v>1.5386767229452463E-2</v>
      </c>
      <c r="S153" s="186">
        <v>0.66679845873930699</v>
      </c>
      <c r="T153" s="186">
        <v>1.5335227471177039E-3</v>
      </c>
      <c r="U153" s="186">
        <v>0.33600963911006954</v>
      </c>
      <c r="V153" s="186">
        <v>5.8150754538238945E-3</v>
      </c>
      <c r="W153" s="186">
        <v>5.00625442787317</v>
      </c>
      <c r="X153" s="45">
        <v>66.115665190650091</v>
      </c>
      <c r="Y153" s="214"/>
      <c r="Z153" s="154">
        <v>0.13</v>
      </c>
      <c r="AA153" s="154">
        <v>0.28000000000000003</v>
      </c>
      <c r="AB153" s="154">
        <v>3.3</v>
      </c>
      <c r="AC153" s="154">
        <v>2.57</v>
      </c>
      <c r="AD153" s="154">
        <v>0.54</v>
      </c>
      <c r="AE153" s="154">
        <v>41.58</v>
      </c>
      <c r="AF153" s="154">
        <v>1.36</v>
      </c>
      <c r="AG153" s="154">
        <v>6.9</v>
      </c>
      <c r="AH153" s="214"/>
      <c r="AI153" s="195" t="s">
        <v>684</v>
      </c>
      <c r="AJ153" s="102">
        <v>10</v>
      </c>
      <c r="AK153" s="102">
        <v>15</v>
      </c>
      <c r="AL153" s="214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</row>
    <row r="154" spans="1:61" s="135" customFormat="1" ht="12.75">
      <c r="A154" s="45">
        <v>2670.0804681784898</v>
      </c>
      <c r="B154" s="45" t="s">
        <v>360</v>
      </c>
      <c r="C154" s="135" t="s">
        <v>656</v>
      </c>
      <c r="D154" s="154">
        <v>52.57</v>
      </c>
      <c r="E154" s="154">
        <v>30.21</v>
      </c>
      <c r="F154" s="154">
        <v>0.72419999999999995</v>
      </c>
      <c r="G154" s="154">
        <v>0.21909999999999999</v>
      </c>
      <c r="H154" s="154">
        <v>13.48</v>
      </c>
      <c r="I154" s="154">
        <v>3.98</v>
      </c>
      <c r="J154" s="154">
        <v>9.8199999999999996E-2</v>
      </c>
      <c r="K154" s="154">
        <v>6.3299999999999995E-2</v>
      </c>
      <c r="L154" s="154">
        <v>0</v>
      </c>
      <c r="M154" s="154">
        <v>101.34480000000001</v>
      </c>
      <c r="N154" s="154"/>
      <c r="O154" s="186">
        <v>2.3602781861800417</v>
      </c>
      <c r="P154" s="186">
        <v>1.5985700189688792</v>
      </c>
      <c r="Q154" s="186">
        <v>2.7191910999224037E-2</v>
      </c>
      <c r="R154" s="186">
        <v>1.4664799808429194E-2</v>
      </c>
      <c r="S154" s="186">
        <v>0.64844441681079434</v>
      </c>
      <c r="T154" s="186">
        <v>1.647968318449604E-3</v>
      </c>
      <c r="U154" s="186">
        <v>0.34646241303031516</v>
      </c>
      <c r="V154" s="186">
        <v>5.6246824698612131E-3</v>
      </c>
      <c r="W154" s="186">
        <v>5.002884396585995</v>
      </c>
      <c r="X154" s="45">
        <v>64.816088797645634</v>
      </c>
      <c r="Y154" s="214"/>
      <c r="Z154" s="154">
        <v>0.13</v>
      </c>
      <c r="AA154" s="154">
        <v>0.28000000000000003</v>
      </c>
      <c r="AB154" s="154">
        <v>3.18</v>
      </c>
      <c r="AC154" s="154">
        <v>2.65</v>
      </c>
      <c r="AD154" s="154">
        <v>0.54</v>
      </c>
      <c r="AE154" s="154">
        <v>36.25</v>
      </c>
      <c r="AF154" s="154">
        <v>1.34</v>
      </c>
      <c r="AG154" s="154">
        <v>6.95</v>
      </c>
      <c r="AH154" s="214"/>
      <c r="AI154" s="195" t="s">
        <v>684</v>
      </c>
      <c r="AJ154" s="102">
        <v>10</v>
      </c>
      <c r="AK154" s="102">
        <v>15</v>
      </c>
      <c r="AL154" s="214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</row>
    <row r="155" spans="1:61" s="135" customFormat="1" ht="12.75">
      <c r="A155" s="45">
        <v>2670.0804681784898</v>
      </c>
      <c r="B155" s="45" t="s">
        <v>360</v>
      </c>
      <c r="C155" s="135" t="s">
        <v>657</v>
      </c>
      <c r="D155" s="154">
        <v>50.85</v>
      </c>
      <c r="E155" s="154">
        <v>31.2</v>
      </c>
      <c r="F155" s="154">
        <v>0.71689999999999998</v>
      </c>
      <c r="G155" s="154">
        <v>0.1938</v>
      </c>
      <c r="H155" s="154">
        <v>14.71</v>
      </c>
      <c r="I155" s="154">
        <v>3.39</v>
      </c>
      <c r="J155" s="154">
        <v>7.7600000000000002E-2</v>
      </c>
      <c r="K155" s="154">
        <v>4.0399999999999998E-2</v>
      </c>
      <c r="L155" s="154">
        <v>1.77E-2</v>
      </c>
      <c r="M155" s="154">
        <v>101.1964</v>
      </c>
      <c r="N155" s="154"/>
      <c r="O155" s="186">
        <v>2.2961626927652925</v>
      </c>
      <c r="P155" s="186">
        <v>1.6604355223310401</v>
      </c>
      <c r="Q155" s="186">
        <v>2.7072369788535292E-2</v>
      </c>
      <c r="R155" s="186">
        <v>1.3045899164624583E-2</v>
      </c>
      <c r="S155" s="186">
        <v>0.71167550685774539</v>
      </c>
      <c r="T155" s="186">
        <v>1.0578229789862934E-3</v>
      </c>
      <c r="U155" s="186">
        <v>0.29679681456867546</v>
      </c>
      <c r="V155" s="186">
        <v>4.4702800087170463E-3</v>
      </c>
      <c r="W155" s="186">
        <v>5.0107169084636167</v>
      </c>
      <c r="X155" s="45">
        <v>70.263201064469129</v>
      </c>
      <c r="Y155" s="214"/>
      <c r="Z155" s="154">
        <v>0.13</v>
      </c>
      <c r="AA155" s="154">
        <v>0.27</v>
      </c>
      <c r="AB155" s="154">
        <v>3.19</v>
      </c>
      <c r="AC155" s="154">
        <v>2.86</v>
      </c>
      <c r="AD155" s="154">
        <v>0.52</v>
      </c>
      <c r="AE155" s="154">
        <v>61.39</v>
      </c>
      <c r="AF155" s="154">
        <v>1.46</v>
      </c>
      <c r="AG155" s="154">
        <v>8.23</v>
      </c>
      <c r="AH155" s="214"/>
      <c r="AI155" s="195" t="s">
        <v>684</v>
      </c>
      <c r="AJ155" s="102">
        <v>10</v>
      </c>
      <c r="AK155" s="102">
        <v>15</v>
      </c>
      <c r="AL155" s="214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</row>
    <row r="156" spans="1:61" s="135" customFormat="1" ht="12.75">
      <c r="A156" s="45">
        <v>2670.0804681784898</v>
      </c>
      <c r="B156" s="45" t="s">
        <v>360</v>
      </c>
      <c r="C156" s="135" t="s">
        <v>658</v>
      </c>
      <c r="D156" s="154">
        <v>51.32</v>
      </c>
      <c r="E156" s="154">
        <v>30.93</v>
      </c>
      <c r="F156" s="154">
        <v>0.83860000000000001</v>
      </c>
      <c r="G156" s="154">
        <v>0.1978</v>
      </c>
      <c r="H156" s="154">
        <v>14.26</v>
      </c>
      <c r="I156" s="154">
        <v>3.43</v>
      </c>
      <c r="J156" s="154">
        <v>9.4E-2</v>
      </c>
      <c r="K156" s="154">
        <v>3.9600000000000003E-2</v>
      </c>
      <c r="L156" s="154">
        <v>0</v>
      </c>
      <c r="M156" s="154">
        <v>101.11</v>
      </c>
      <c r="N156" s="154"/>
      <c r="O156" s="186">
        <v>2.3149300558557173</v>
      </c>
      <c r="P156" s="186">
        <v>1.6443220044349676</v>
      </c>
      <c r="Q156" s="186">
        <v>3.163458037293513E-2</v>
      </c>
      <c r="R156" s="186">
        <v>1.3301054064650056E-2</v>
      </c>
      <c r="S156" s="186">
        <v>0.68917322900154343</v>
      </c>
      <c r="T156" s="186">
        <v>1.0357771943019312E-3</v>
      </c>
      <c r="U156" s="186">
        <v>0.29998061012363264</v>
      </c>
      <c r="V156" s="186">
        <v>5.4092915087992867E-3</v>
      </c>
      <c r="W156" s="186">
        <v>4.9997866025565472</v>
      </c>
      <c r="X156" s="45">
        <v>69.301180241957184</v>
      </c>
      <c r="Y156" s="214"/>
      <c r="Z156" s="154">
        <v>0.13</v>
      </c>
      <c r="AA156" s="154">
        <v>0.27</v>
      </c>
      <c r="AB156" s="154">
        <v>2.9</v>
      </c>
      <c r="AC156" s="154">
        <v>2.82</v>
      </c>
      <c r="AD156" s="154">
        <v>0.53</v>
      </c>
      <c r="AE156" s="154">
        <v>59.27</v>
      </c>
      <c r="AF156" s="154">
        <v>1.45</v>
      </c>
      <c r="AG156" s="154">
        <v>7.22</v>
      </c>
      <c r="AH156" s="214"/>
      <c r="AI156" s="195" t="s">
        <v>684</v>
      </c>
      <c r="AJ156" s="102">
        <v>10</v>
      </c>
      <c r="AK156" s="102">
        <v>15</v>
      </c>
      <c r="AL156" s="214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</row>
    <row r="157" spans="1:61" s="135" customFormat="1" ht="12.75">
      <c r="A157" s="45">
        <v>2670.0804681784898</v>
      </c>
      <c r="B157" s="45" t="s">
        <v>360</v>
      </c>
      <c r="C157" s="135" t="s">
        <v>659</v>
      </c>
      <c r="D157" s="154">
        <v>51.33</v>
      </c>
      <c r="E157" s="154">
        <v>30.84</v>
      </c>
      <c r="F157" s="154">
        <v>0.73809999999999998</v>
      </c>
      <c r="G157" s="154">
        <v>0.2049</v>
      </c>
      <c r="H157" s="154">
        <v>14.3</v>
      </c>
      <c r="I157" s="154">
        <v>3.48</v>
      </c>
      <c r="J157" s="154">
        <v>9.3799999999999994E-2</v>
      </c>
      <c r="K157" s="154">
        <v>6.4500000000000002E-2</v>
      </c>
      <c r="L157" s="154">
        <v>2.7900000000000001E-2</v>
      </c>
      <c r="M157" s="154">
        <v>101.0792</v>
      </c>
      <c r="N157" s="154"/>
      <c r="O157" s="186">
        <v>2.317327393598307</v>
      </c>
      <c r="P157" s="186">
        <v>1.6409155225937486</v>
      </c>
      <c r="Q157" s="186">
        <v>2.7866814754529731E-2</v>
      </c>
      <c r="R157" s="186">
        <v>1.37900752243961E-2</v>
      </c>
      <c r="S157" s="186">
        <v>0.69168732308789938</v>
      </c>
      <c r="T157" s="186">
        <v>1.6884794471157245E-3</v>
      </c>
      <c r="U157" s="186">
        <v>0.30460933840402021</v>
      </c>
      <c r="V157" s="186">
        <v>5.402319639093961E-3</v>
      </c>
      <c r="W157" s="186">
        <v>5.0032872667491111</v>
      </c>
      <c r="X157" s="45">
        <v>69.057634569695182</v>
      </c>
      <c r="Y157" s="214"/>
      <c r="Z157" s="154">
        <v>0.13</v>
      </c>
      <c r="AA157" s="154">
        <v>0.27</v>
      </c>
      <c r="AB157" s="154">
        <v>3.11</v>
      </c>
      <c r="AC157" s="154">
        <v>2.77</v>
      </c>
      <c r="AD157" s="154">
        <v>0.53</v>
      </c>
      <c r="AE157" s="154">
        <v>38.380000000000003</v>
      </c>
      <c r="AF157" s="154">
        <v>1.44</v>
      </c>
      <c r="AG157" s="154">
        <v>7.11</v>
      </c>
      <c r="AH157" s="214"/>
      <c r="AI157" s="195" t="s">
        <v>684</v>
      </c>
      <c r="AJ157" s="102">
        <v>10</v>
      </c>
      <c r="AK157" s="102">
        <v>15</v>
      </c>
      <c r="AL157" s="214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</row>
    <row r="158" spans="1:61" s="135" customFormat="1" ht="12.75">
      <c r="A158" s="45">
        <v>2670.0804681784898</v>
      </c>
      <c r="B158" s="45" t="s">
        <v>360</v>
      </c>
      <c r="C158" s="135" t="s">
        <v>660</v>
      </c>
      <c r="D158" s="154">
        <v>50.99</v>
      </c>
      <c r="E158" s="154">
        <v>31.25</v>
      </c>
      <c r="F158" s="154">
        <v>0.62849999999999995</v>
      </c>
      <c r="G158" s="154">
        <v>0.2525</v>
      </c>
      <c r="H158" s="154">
        <v>14.76</v>
      </c>
      <c r="I158" s="154">
        <v>3.28</v>
      </c>
      <c r="J158" s="154">
        <v>8.5099999999999995E-2</v>
      </c>
      <c r="K158" s="154">
        <v>1.2200000000000001E-2</v>
      </c>
      <c r="L158" s="154">
        <v>1.8E-3</v>
      </c>
      <c r="M158" s="154">
        <v>101.26009999999999</v>
      </c>
      <c r="N158" s="154"/>
      <c r="O158" s="186">
        <v>2.2988464222566338</v>
      </c>
      <c r="P158" s="186">
        <v>1.6604686901983998</v>
      </c>
      <c r="Q158" s="186">
        <v>2.3696610091201026E-2</v>
      </c>
      <c r="R158" s="186">
        <v>1.6970509242968789E-2</v>
      </c>
      <c r="S158" s="186">
        <v>0.71296621651606029</v>
      </c>
      <c r="T158" s="186">
        <v>3.1893685688064405E-4</v>
      </c>
      <c r="U158" s="186">
        <v>0.28671250056464287</v>
      </c>
      <c r="V158" s="186">
        <v>4.8945843082009357E-3</v>
      </c>
      <c r="W158" s="186">
        <v>5.0048744700349888</v>
      </c>
      <c r="X158" s="45">
        <v>70.976910882699386</v>
      </c>
      <c r="Y158" s="214"/>
      <c r="Z158" s="154">
        <v>0.13</v>
      </c>
      <c r="AA158" s="154">
        <v>0.27</v>
      </c>
      <c r="AB158" s="154">
        <v>3.5</v>
      </c>
      <c r="AC158" s="154">
        <v>2.4</v>
      </c>
      <c r="AD158" s="154">
        <v>0.52</v>
      </c>
      <c r="AE158" s="154">
        <v>194.78</v>
      </c>
      <c r="AF158" s="154">
        <v>1.49</v>
      </c>
      <c r="AG158" s="154">
        <v>7.57</v>
      </c>
      <c r="AH158" s="214"/>
      <c r="AI158" s="195" t="s">
        <v>684</v>
      </c>
      <c r="AJ158" s="102">
        <v>10</v>
      </c>
      <c r="AK158" s="102">
        <v>15</v>
      </c>
      <c r="AL158" s="214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</row>
    <row r="159" spans="1:61" s="135" customFormat="1" ht="12.75">
      <c r="A159" s="45">
        <v>2670.0804681784898</v>
      </c>
      <c r="B159" s="45" t="s">
        <v>360</v>
      </c>
      <c r="C159" s="135" t="s">
        <v>661</v>
      </c>
      <c r="D159" s="154">
        <v>50.34</v>
      </c>
      <c r="E159" s="154">
        <v>31.59</v>
      </c>
      <c r="F159" s="154">
        <v>0.67349999999999999</v>
      </c>
      <c r="G159" s="154">
        <v>0.24640000000000001</v>
      </c>
      <c r="H159" s="154">
        <v>15.28</v>
      </c>
      <c r="I159" s="154">
        <v>3.11</v>
      </c>
      <c r="J159" s="154">
        <v>5.96E-2</v>
      </c>
      <c r="K159" s="154">
        <v>4.58E-2</v>
      </c>
      <c r="L159" s="154">
        <v>0</v>
      </c>
      <c r="M159" s="154">
        <v>101.34529999999999</v>
      </c>
      <c r="N159" s="154"/>
      <c r="O159" s="186">
        <v>2.2728209439524023</v>
      </c>
      <c r="P159" s="186">
        <v>1.6809599263809467</v>
      </c>
      <c r="Q159" s="186">
        <v>2.5429955815827243E-2</v>
      </c>
      <c r="R159" s="186">
        <v>1.6584457150515465E-2</v>
      </c>
      <c r="S159" s="186">
        <v>0.73915073522640817</v>
      </c>
      <c r="T159" s="186">
        <v>1.199050355554337E-3</v>
      </c>
      <c r="U159" s="186">
        <v>0.27224520458110801</v>
      </c>
      <c r="V159" s="186">
        <v>3.4328875540055219E-3</v>
      </c>
      <c r="W159" s="186">
        <v>5.0118231610167685</v>
      </c>
      <c r="X159" s="45">
        <v>72.838687595252111</v>
      </c>
      <c r="Y159" s="214"/>
      <c r="Z159" s="154">
        <v>0.13</v>
      </c>
      <c r="AA159" s="154">
        <v>0.27</v>
      </c>
      <c r="AB159" s="154">
        <v>3.34</v>
      </c>
      <c r="AC159" s="154">
        <v>2.44</v>
      </c>
      <c r="AD159" s="154">
        <v>0.51</v>
      </c>
      <c r="AE159" s="154">
        <v>53.18</v>
      </c>
      <c r="AF159" s="154">
        <v>1.53</v>
      </c>
      <c r="AG159" s="154">
        <v>10.43</v>
      </c>
      <c r="AH159" s="214"/>
      <c r="AI159" s="195" t="s">
        <v>684</v>
      </c>
      <c r="AJ159" s="102">
        <v>10</v>
      </c>
      <c r="AK159" s="102">
        <v>15</v>
      </c>
      <c r="AL159" s="214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</row>
    <row r="160" spans="1:61" s="135" customFormat="1" ht="12.75">
      <c r="A160" s="45">
        <v>2670.0804681784898</v>
      </c>
      <c r="B160" s="45" t="s">
        <v>360</v>
      </c>
      <c r="C160" s="135" t="s">
        <v>662</v>
      </c>
      <c r="D160" s="154">
        <v>50.31</v>
      </c>
      <c r="E160" s="154">
        <v>31.69</v>
      </c>
      <c r="F160" s="154">
        <v>0.6734</v>
      </c>
      <c r="G160" s="154">
        <v>0.2399</v>
      </c>
      <c r="H160" s="154">
        <v>15.36</v>
      </c>
      <c r="I160" s="154">
        <v>2.93</v>
      </c>
      <c r="J160" s="154">
        <v>7.7299999999999994E-2</v>
      </c>
      <c r="K160" s="154">
        <v>7.9899999999999999E-2</v>
      </c>
      <c r="L160" s="154">
        <v>1.9E-3</v>
      </c>
      <c r="M160" s="154">
        <v>101.36239999999999</v>
      </c>
      <c r="N160" s="154"/>
      <c r="O160" s="186">
        <v>2.2708352960053593</v>
      </c>
      <c r="P160" s="186">
        <v>1.6858125416508518</v>
      </c>
      <c r="Q160" s="186">
        <v>2.5419114924734688E-2</v>
      </c>
      <c r="R160" s="186">
        <v>1.6142474614964247E-2</v>
      </c>
      <c r="S160" s="186">
        <v>0.74281417335506228</v>
      </c>
      <c r="T160" s="186">
        <v>2.0912118469935768E-3</v>
      </c>
      <c r="U160" s="186">
        <v>0.25641697775047401</v>
      </c>
      <c r="V160" s="186">
        <v>4.4511488672887428E-3</v>
      </c>
      <c r="W160" s="186">
        <v>5.003982939015728</v>
      </c>
      <c r="X160" s="45">
        <v>74.013770119670198</v>
      </c>
      <c r="Y160" s="214"/>
      <c r="Z160" s="154">
        <v>0.13</v>
      </c>
      <c r="AA160" s="154">
        <v>0.27</v>
      </c>
      <c r="AB160" s="154">
        <v>3.38</v>
      </c>
      <c r="AC160" s="154">
        <v>2.4900000000000002</v>
      </c>
      <c r="AD160" s="154">
        <v>0.51</v>
      </c>
      <c r="AE160" s="154">
        <v>29.77</v>
      </c>
      <c r="AF160" s="154">
        <v>1.57</v>
      </c>
      <c r="AG160" s="154">
        <v>8.23</v>
      </c>
      <c r="AH160" s="214"/>
      <c r="AI160" s="195" t="s">
        <v>684</v>
      </c>
      <c r="AJ160" s="102">
        <v>10</v>
      </c>
      <c r="AK160" s="102">
        <v>15</v>
      </c>
      <c r="AL160" s="214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</row>
    <row r="161" spans="1:61" s="135" customFormat="1" ht="12.75">
      <c r="A161" s="45">
        <v>2670.0804681784898</v>
      </c>
      <c r="B161" s="45" t="s">
        <v>360</v>
      </c>
      <c r="C161" s="135" t="s">
        <v>663</v>
      </c>
      <c r="D161" s="154">
        <v>49.79</v>
      </c>
      <c r="E161" s="154">
        <v>32.1</v>
      </c>
      <c r="F161" s="154">
        <v>0.6381</v>
      </c>
      <c r="G161" s="154">
        <v>0.22209999999999999</v>
      </c>
      <c r="H161" s="154">
        <v>15.78</v>
      </c>
      <c r="I161" s="154">
        <v>2.8</v>
      </c>
      <c r="J161" s="154">
        <v>5.7099999999999998E-2</v>
      </c>
      <c r="K161" s="154">
        <v>2.8000000000000001E-2</v>
      </c>
      <c r="L161" s="154">
        <v>2.2100000000000002E-2</v>
      </c>
      <c r="M161" s="154">
        <v>101.4374</v>
      </c>
      <c r="N161" s="154"/>
      <c r="O161" s="186">
        <v>2.2486964003618555</v>
      </c>
      <c r="P161" s="186">
        <v>1.7086356106074279</v>
      </c>
      <c r="Q161" s="186">
        <v>2.4100909784132245E-2</v>
      </c>
      <c r="R161" s="186">
        <v>1.4953601486634766E-2</v>
      </c>
      <c r="S161" s="186">
        <v>0.76357789032404966</v>
      </c>
      <c r="T161" s="186">
        <v>7.332746350417321E-4</v>
      </c>
      <c r="U161" s="186">
        <v>0.2451853786076634</v>
      </c>
      <c r="V161" s="186">
        <v>3.2899258787824409E-3</v>
      </c>
      <c r="W161" s="186">
        <v>5.0091729916855883</v>
      </c>
      <c r="X161" s="45">
        <v>75.451806393793419</v>
      </c>
      <c r="Y161" s="214"/>
      <c r="Z161" s="154">
        <v>0.13</v>
      </c>
      <c r="AA161" s="154">
        <v>0.27</v>
      </c>
      <c r="AB161" s="154">
        <v>3.52</v>
      </c>
      <c r="AC161" s="154">
        <v>2.62</v>
      </c>
      <c r="AD161" s="154">
        <v>0.5</v>
      </c>
      <c r="AE161" s="154">
        <v>80.11</v>
      </c>
      <c r="AF161" s="154">
        <v>1.61</v>
      </c>
      <c r="AG161" s="154">
        <v>10.97</v>
      </c>
      <c r="AH161" s="214"/>
      <c r="AI161" s="195" t="s">
        <v>684</v>
      </c>
      <c r="AJ161" s="102">
        <v>10</v>
      </c>
      <c r="AK161" s="102">
        <v>15</v>
      </c>
      <c r="AL161" s="214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</row>
    <row r="162" spans="1:61" s="135" customFormat="1" ht="12.75">
      <c r="A162" s="45">
        <v>2670.0804681784898</v>
      </c>
      <c r="B162" s="45" t="s">
        <v>360</v>
      </c>
      <c r="C162" s="135" t="s">
        <v>664</v>
      </c>
      <c r="D162" s="154">
        <v>50.72</v>
      </c>
      <c r="E162" s="154">
        <v>31.4</v>
      </c>
      <c r="F162" s="154">
        <v>0.67930000000000001</v>
      </c>
      <c r="G162" s="154">
        <v>0.23910000000000001</v>
      </c>
      <c r="H162" s="154">
        <v>14.92</v>
      </c>
      <c r="I162" s="154">
        <v>3.1</v>
      </c>
      <c r="J162" s="154">
        <v>6.5600000000000006E-2</v>
      </c>
      <c r="K162" s="154">
        <v>3.2500000000000001E-2</v>
      </c>
      <c r="L162" s="154">
        <v>1.23E-2</v>
      </c>
      <c r="M162" s="154">
        <v>101.1688</v>
      </c>
      <c r="N162" s="154"/>
      <c r="O162" s="186">
        <v>2.2897036096943384</v>
      </c>
      <c r="P162" s="186">
        <v>1.6706496908571424</v>
      </c>
      <c r="Q162" s="186">
        <v>2.5645881576980514E-2</v>
      </c>
      <c r="R162" s="186">
        <v>1.6091189359450454E-2</v>
      </c>
      <c r="S162" s="186">
        <v>0.7216497982188953</v>
      </c>
      <c r="T162" s="186">
        <v>8.5075266375991994E-4</v>
      </c>
      <c r="U162" s="186">
        <v>0.27133733545448985</v>
      </c>
      <c r="V162" s="186">
        <v>3.7780279815778205E-3</v>
      </c>
      <c r="W162" s="186">
        <v>4.999706285806635</v>
      </c>
      <c r="X162" s="45">
        <v>72.403328497404274</v>
      </c>
      <c r="Y162" s="214"/>
      <c r="Z162" s="154">
        <v>0.13</v>
      </c>
      <c r="AA162" s="154">
        <v>0.27</v>
      </c>
      <c r="AB162" s="154">
        <v>3.32</v>
      </c>
      <c r="AC162" s="154">
        <v>2.5099999999999998</v>
      </c>
      <c r="AD162" s="154">
        <v>0.52</v>
      </c>
      <c r="AE162" s="154">
        <v>74.64</v>
      </c>
      <c r="AF162" s="154">
        <v>1.53</v>
      </c>
      <c r="AG162" s="154">
        <v>9.84</v>
      </c>
      <c r="AH162" s="214"/>
      <c r="AI162" s="195" t="s">
        <v>684</v>
      </c>
      <c r="AJ162" s="102">
        <v>10</v>
      </c>
      <c r="AK162" s="102">
        <v>15</v>
      </c>
      <c r="AL162" s="214"/>
      <c r="AZ162" s="256"/>
      <c r="BA162" s="256"/>
      <c r="BB162" s="256"/>
      <c r="BC162" s="256"/>
      <c r="BD162" s="256"/>
      <c r="BE162" s="256"/>
      <c r="BF162" s="256"/>
      <c r="BG162" s="256"/>
      <c r="BH162" s="256"/>
      <c r="BI162" s="256"/>
    </row>
    <row r="163" spans="1:61" s="135" customFormat="1" ht="12.75">
      <c r="A163" s="45">
        <v>2670.0804681784898</v>
      </c>
      <c r="B163" s="45" t="s">
        <v>360</v>
      </c>
      <c r="C163" s="135" t="s">
        <v>665</v>
      </c>
      <c r="D163" s="154">
        <v>50.54</v>
      </c>
      <c r="E163" s="154">
        <v>31.31</v>
      </c>
      <c r="F163" s="154">
        <v>0.63460000000000005</v>
      </c>
      <c r="G163" s="154">
        <v>0.2392</v>
      </c>
      <c r="H163" s="154">
        <v>15.07</v>
      </c>
      <c r="I163" s="154">
        <v>3.07</v>
      </c>
      <c r="J163" s="154">
        <v>6.08E-2</v>
      </c>
      <c r="K163" s="154">
        <v>6.9900000000000004E-2</v>
      </c>
      <c r="L163" s="154">
        <v>0</v>
      </c>
      <c r="M163" s="154">
        <v>100.9945</v>
      </c>
      <c r="N163" s="154"/>
      <c r="O163" s="186">
        <v>2.28705981094223</v>
      </c>
      <c r="P163" s="186">
        <v>1.6698638964481365</v>
      </c>
      <c r="Q163" s="186">
        <v>2.401587124625849E-2</v>
      </c>
      <c r="R163" s="186">
        <v>1.6136598959080196E-2</v>
      </c>
      <c r="S163" s="186">
        <v>0.73065638625988483</v>
      </c>
      <c r="T163" s="186">
        <v>1.8341691867320101E-3</v>
      </c>
      <c r="U163" s="186">
        <v>0.26935714389640092</v>
      </c>
      <c r="V163" s="186">
        <v>3.5100004400986586E-3</v>
      </c>
      <c r="W163" s="186">
        <v>5.0024338773788219</v>
      </c>
      <c r="X163" s="45">
        <v>72.812704349697938</v>
      </c>
      <c r="Y163" s="214"/>
      <c r="Z163" s="154">
        <v>0.13</v>
      </c>
      <c r="AA163" s="154">
        <v>0.27</v>
      </c>
      <c r="AB163" s="154">
        <v>3.51</v>
      </c>
      <c r="AC163" s="154">
        <v>2.4900000000000002</v>
      </c>
      <c r="AD163" s="154">
        <v>0.51</v>
      </c>
      <c r="AE163" s="154">
        <v>34.549999999999997</v>
      </c>
      <c r="AF163" s="154">
        <v>1.54</v>
      </c>
      <c r="AG163" s="154">
        <v>10.25</v>
      </c>
      <c r="AH163" s="214"/>
      <c r="AI163" s="195" t="s">
        <v>684</v>
      </c>
      <c r="AJ163" s="102">
        <v>10</v>
      </c>
      <c r="AK163" s="102">
        <v>15</v>
      </c>
      <c r="AL163" s="214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</row>
    <row r="164" spans="1:61" s="135" customFormat="1" ht="12.75">
      <c r="A164" s="45">
        <v>2670.0804681784898</v>
      </c>
      <c r="B164" s="45" t="s">
        <v>360</v>
      </c>
      <c r="C164" s="135" t="s">
        <v>666</v>
      </c>
      <c r="D164" s="154">
        <v>51.41</v>
      </c>
      <c r="E164" s="154">
        <v>30.67</v>
      </c>
      <c r="F164" s="154">
        <v>0.6361</v>
      </c>
      <c r="G164" s="154">
        <v>0.24460000000000001</v>
      </c>
      <c r="H164" s="154">
        <v>14.49</v>
      </c>
      <c r="I164" s="154">
        <v>3.51</v>
      </c>
      <c r="J164" s="154">
        <v>8.3500000000000005E-2</v>
      </c>
      <c r="K164" s="154">
        <v>2.2800000000000001E-2</v>
      </c>
      <c r="L164" s="154">
        <v>1.54E-2</v>
      </c>
      <c r="M164" s="154">
        <v>101.08240000000001</v>
      </c>
      <c r="N164" s="154"/>
      <c r="O164" s="186">
        <v>2.3210360077296386</v>
      </c>
      <c r="P164" s="186">
        <v>1.6319384419514797</v>
      </c>
      <c r="Q164" s="186">
        <v>2.4016828879275091E-2</v>
      </c>
      <c r="R164" s="186">
        <v>1.6462632082018664E-2</v>
      </c>
      <c r="S164" s="186">
        <v>0.70090685432003996</v>
      </c>
      <c r="T164" s="186">
        <v>5.968827855983833E-4</v>
      </c>
      <c r="U164" s="186">
        <v>0.3072481161360554</v>
      </c>
      <c r="V164" s="186">
        <v>4.8093020778138392E-3</v>
      </c>
      <c r="W164" s="186">
        <v>5.0070150659619204</v>
      </c>
      <c r="X164" s="45">
        <v>69.198405092753191</v>
      </c>
      <c r="Y164" s="214"/>
      <c r="Z164" s="154">
        <v>0.13</v>
      </c>
      <c r="AA164" s="154">
        <v>0.27</v>
      </c>
      <c r="AB164" s="154">
        <v>3.5</v>
      </c>
      <c r="AC164" s="154">
        <v>2.46</v>
      </c>
      <c r="AD164" s="154">
        <v>0.52</v>
      </c>
      <c r="AE164" s="154">
        <v>103.72</v>
      </c>
      <c r="AF164" s="154">
        <v>1.43</v>
      </c>
      <c r="AG164" s="154">
        <v>7.83</v>
      </c>
      <c r="AH164" s="214"/>
      <c r="AI164" s="195" t="s">
        <v>684</v>
      </c>
      <c r="AJ164" s="102">
        <v>10</v>
      </c>
      <c r="AK164" s="102">
        <v>15</v>
      </c>
      <c r="AL164" s="214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</row>
    <row r="165" spans="1:61" s="135" customFormat="1" ht="12.75">
      <c r="A165" s="45">
        <v>2670.0804681784898</v>
      </c>
      <c r="B165" s="45" t="s">
        <v>360</v>
      </c>
      <c r="C165" s="135" t="s">
        <v>667</v>
      </c>
      <c r="D165" s="154">
        <v>51</v>
      </c>
      <c r="E165" s="154">
        <v>31.16</v>
      </c>
      <c r="F165" s="154">
        <v>0.68289999999999995</v>
      </c>
      <c r="G165" s="154">
        <v>0.2437</v>
      </c>
      <c r="H165" s="154">
        <v>14.71</v>
      </c>
      <c r="I165" s="154">
        <v>3.26</v>
      </c>
      <c r="J165" s="154">
        <v>7.6200000000000004E-2</v>
      </c>
      <c r="K165" s="154">
        <v>4.53E-2</v>
      </c>
      <c r="L165" s="154">
        <v>1.3599999999999999E-2</v>
      </c>
      <c r="M165" s="154">
        <v>101.1917</v>
      </c>
      <c r="N165" s="154"/>
      <c r="O165" s="186">
        <v>2.3011572729386911</v>
      </c>
      <c r="P165" s="186">
        <v>1.6570259019190174</v>
      </c>
      <c r="Q165" s="186">
        <v>2.5768505547352428E-2</v>
      </c>
      <c r="R165" s="186">
        <v>1.6392311574029792E-2</v>
      </c>
      <c r="S165" s="186">
        <v>0.71112581694409494</v>
      </c>
      <c r="T165" s="186">
        <v>1.1852071429106089E-3</v>
      </c>
      <c r="U165" s="186">
        <v>0.28519477439676244</v>
      </c>
      <c r="V165" s="186">
        <v>4.3862401272929995E-3</v>
      </c>
      <c r="W165" s="186">
        <v>5.0022360305901516</v>
      </c>
      <c r="X165" s="45">
        <v>71.067122522199966</v>
      </c>
      <c r="Y165" s="214"/>
      <c r="Z165" s="154">
        <v>0.13</v>
      </c>
      <c r="AA165" s="154">
        <v>0.27</v>
      </c>
      <c r="AB165" s="154">
        <v>3.32</v>
      </c>
      <c r="AC165" s="154">
        <v>2.48</v>
      </c>
      <c r="AD165" s="154">
        <v>0.52</v>
      </c>
      <c r="AE165" s="154">
        <v>50.02</v>
      </c>
      <c r="AF165" s="154">
        <v>1.49</v>
      </c>
      <c r="AG165" s="154">
        <v>8.59</v>
      </c>
      <c r="AH165" s="214"/>
      <c r="AI165" s="195" t="s">
        <v>684</v>
      </c>
      <c r="AJ165" s="102">
        <v>10</v>
      </c>
      <c r="AK165" s="102">
        <v>15</v>
      </c>
      <c r="AL165" s="214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</row>
    <row r="166" spans="1:61" s="135" customFormat="1" ht="12.75">
      <c r="A166" s="45">
        <v>2670.0804681784898</v>
      </c>
      <c r="B166" s="45" t="s">
        <v>360</v>
      </c>
      <c r="C166" s="135" t="s">
        <v>668</v>
      </c>
      <c r="D166" s="154">
        <v>50.27</v>
      </c>
      <c r="E166" s="154">
        <v>31.63</v>
      </c>
      <c r="F166" s="154">
        <v>0.6653</v>
      </c>
      <c r="G166" s="154">
        <v>0.23580000000000001</v>
      </c>
      <c r="H166" s="154">
        <v>15.3</v>
      </c>
      <c r="I166" s="154">
        <v>2.95</v>
      </c>
      <c r="J166" s="154">
        <v>5.8500000000000003E-2</v>
      </c>
      <c r="K166" s="154">
        <v>5.1400000000000001E-2</v>
      </c>
      <c r="L166" s="154">
        <v>5.1000000000000004E-3</v>
      </c>
      <c r="M166" s="154">
        <v>101.1661</v>
      </c>
      <c r="N166" s="154"/>
      <c r="O166" s="186">
        <v>2.2725656128776133</v>
      </c>
      <c r="P166" s="186">
        <v>1.6852427220765236</v>
      </c>
      <c r="Q166" s="186">
        <v>2.5152494524625372E-2</v>
      </c>
      <c r="R166" s="186">
        <v>1.5891317034544022E-2</v>
      </c>
      <c r="S166" s="186">
        <v>0.74106554883322151</v>
      </c>
      <c r="T166" s="186">
        <v>1.3473815536402386E-3</v>
      </c>
      <c r="U166" s="186">
        <v>0.25856956201205672</v>
      </c>
      <c r="V166" s="186">
        <v>3.3738418312302433E-3</v>
      </c>
      <c r="W166" s="186">
        <v>5.0032084807434556</v>
      </c>
      <c r="X166" s="45">
        <v>73.887895618854898</v>
      </c>
      <c r="Y166" s="214"/>
      <c r="Z166" s="154">
        <v>0.13</v>
      </c>
      <c r="AA166" s="154">
        <v>0.27</v>
      </c>
      <c r="AB166" s="154">
        <v>3.31</v>
      </c>
      <c r="AC166" s="154">
        <v>2.5299999999999998</v>
      </c>
      <c r="AD166" s="154">
        <v>0.51</v>
      </c>
      <c r="AE166" s="154">
        <v>46.04</v>
      </c>
      <c r="AF166" s="154">
        <v>1.58</v>
      </c>
      <c r="AG166" s="154">
        <v>11.04</v>
      </c>
      <c r="AH166" s="214"/>
      <c r="AI166" s="195" t="s">
        <v>684</v>
      </c>
      <c r="AJ166" s="102">
        <v>10</v>
      </c>
      <c r="AK166" s="102">
        <v>15</v>
      </c>
      <c r="AL166" s="214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</row>
    <row r="167" spans="1:61" s="135" customFormat="1" ht="12.75">
      <c r="A167" s="45">
        <v>2670.0804681784898</v>
      </c>
      <c r="B167" s="45" t="s">
        <v>360</v>
      </c>
      <c r="C167" s="135" t="s">
        <v>669</v>
      </c>
      <c r="D167" s="154">
        <v>50.86</v>
      </c>
      <c r="E167" s="154">
        <v>31.17</v>
      </c>
      <c r="F167" s="154">
        <v>0.64780000000000004</v>
      </c>
      <c r="G167" s="154">
        <v>0.25</v>
      </c>
      <c r="H167" s="154">
        <v>14.79</v>
      </c>
      <c r="I167" s="154">
        <v>3.28</v>
      </c>
      <c r="J167" s="154">
        <v>6.8900000000000003E-2</v>
      </c>
      <c r="K167" s="154">
        <v>2.3099999999999999E-2</v>
      </c>
      <c r="L167" s="154">
        <v>0</v>
      </c>
      <c r="M167" s="154">
        <v>101.0898</v>
      </c>
      <c r="N167" s="154"/>
      <c r="O167" s="186">
        <v>2.2975537015440528</v>
      </c>
      <c r="P167" s="186">
        <v>1.6595175141351175</v>
      </c>
      <c r="Q167" s="186">
        <v>2.447294605736439E-2</v>
      </c>
      <c r="R167" s="186">
        <v>1.6835959388876071E-2</v>
      </c>
      <c r="S167" s="186">
        <v>0.71583863901259404</v>
      </c>
      <c r="T167" s="186">
        <v>6.0509174462692065E-4</v>
      </c>
      <c r="U167" s="186">
        <v>0.28728370764520705</v>
      </c>
      <c r="V167" s="186">
        <v>3.9707253089436515E-3</v>
      </c>
      <c r="W167" s="186">
        <v>5.0060782848367822</v>
      </c>
      <c r="X167" s="45">
        <v>71.083763567751234</v>
      </c>
      <c r="Y167" s="214"/>
      <c r="Z167" s="154">
        <v>0.13</v>
      </c>
      <c r="AA167" s="154">
        <v>0.27</v>
      </c>
      <c r="AB167" s="154">
        <v>3.51</v>
      </c>
      <c r="AC167" s="154">
        <v>2.44</v>
      </c>
      <c r="AD167" s="154">
        <v>0.52</v>
      </c>
      <c r="AE167" s="154">
        <v>95.72</v>
      </c>
      <c r="AF167" s="154">
        <v>1.48</v>
      </c>
      <c r="AG167" s="154">
        <v>9.34</v>
      </c>
      <c r="AH167" s="214"/>
      <c r="AI167" s="195" t="s">
        <v>684</v>
      </c>
      <c r="AJ167" s="102">
        <v>10</v>
      </c>
      <c r="AK167" s="102">
        <v>15</v>
      </c>
      <c r="AL167" s="214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</row>
    <row r="168" spans="1:61" s="135" customFormat="1" ht="12.75">
      <c r="A168" s="45">
        <v>2670.0804681784898</v>
      </c>
      <c r="B168" s="45" t="s">
        <v>360</v>
      </c>
      <c r="C168" s="135" t="s">
        <v>670</v>
      </c>
      <c r="D168" s="154">
        <v>51.07</v>
      </c>
      <c r="E168" s="154">
        <v>30.94</v>
      </c>
      <c r="F168" s="154">
        <v>0.74439999999999995</v>
      </c>
      <c r="G168" s="154">
        <v>0.25590000000000002</v>
      </c>
      <c r="H168" s="154">
        <v>14.65</v>
      </c>
      <c r="I168" s="154">
        <v>3.36</v>
      </c>
      <c r="J168" s="154">
        <v>9.1700000000000004E-2</v>
      </c>
      <c r="K168" s="154">
        <v>3.2800000000000003E-2</v>
      </c>
      <c r="L168" s="154">
        <v>1.4E-3</v>
      </c>
      <c r="M168" s="154">
        <v>101.14619999999999</v>
      </c>
      <c r="N168" s="154"/>
      <c r="O168" s="186">
        <v>2.305854194724716</v>
      </c>
      <c r="P168" s="186">
        <v>1.6464252442853176</v>
      </c>
      <c r="Q168" s="186">
        <v>2.8107896315971517E-2</v>
      </c>
      <c r="R168" s="186">
        <v>1.7224428291060398E-2</v>
      </c>
      <c r="S168" s="186">
        <v>0.70869808058015826</v>
      </c>
      <c r="T168" s="186">
        <v>8.5873617983658586E-4</v>
      </c>
      <c r="U168" s="186">
        <v>0.29413933072191978</v>
      </c>
      <c r="V168" s="186">
        <v>5.2819784732369979E-3</v>
      </c>
      <c r="W168" s="186">
        <v>5.0065898895722167</v>
      </c>
      <c r="X168" s="45">
        <v>70.305205997028835</v>
      </c>
      <c r="Y168" s="214"/>
      <c r="Z168" s="154">
        <v>0.13</v>
      </c>
      <c r="AA168" s="154">
        <v>0.27</v>
      </c>
      <c r="AB168" s="154">
        <v>3.12</v>
      </c>
      <c r="AC168" s="154">
        <v>2.39</v>
      </c>
      <c r="AD168" s="154">
        <v>0.52</v>
      </c>
      <c r="AE168" s="154">
        <v>75.33</v>
      </c>
      <c r="AF168" s="154">
        <v>1.47</v>
      </c>
      <c r="AG168" s="154">
        <v>7.15</v>
      </c>
      <c r="AH168" s="214"/>
      <c r="AI168" s="195" t="s">
        <v>684</v>
      </c>
      <c r="AJ168" s="102">
        <v>10</v>
      </c>
      <c r="AK168" s="102">
        <v>15</v>
      </c>
      <c r="AL168" s="214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</row>
    <row r="169" spans="1:61" s="135" customFormat="1" ht="12.75">
      <c r="A169" s="45">
        <v>2670.0804681784898</v>
      </c>
      <c r="B169" s="45" t="s">
        <v>360</v>
      </c>
      <c r="C169" s="135" t="s">
        <v>671</v>
      </c>
      <c r="D169" s="154">
        <v>50.96</v>
      </c>
      <c r="E169" s="154">
        <v>31.35</v>
      </c>
      <c r="F169" s="154">
        <v>0.6421</v>
      </c>
      <c r="G169" s="154">
        <v>0.246</v>
      </c>
      <c r="H169" s="154">
        <v>14.72</v>
      </c>
      <c r="I169" s="154">
        <v>3.26</v>
      </c>
      <c r="J169" s="154">
        <v>7.6999999999999999E-2</v>
      </c>
      <c r="K169" s="154">
        <v>1.04E-2</v>
      </c>
      <c r="L169" s="154">
        <v>0</v>
      </c>
      <c r="M169" s="154">
        <v>101.2655</v>
      </c>
      <c r="N169" s="154"/>
      <c r="O169" s="186">
        <v>2.2967729363894049</v>
      </c>
      <c r="P169" s="186">
        <v>1.6652594643074057</v>
      </c>
      <c r="Q169" s="186">
        <v>2.4201779883370945E-2</v>
      </c>
      <c r="R169" s="186">
        <v>1.6528456358662715E-2</v>
      </c>
      <c r="S169" s="186">
        <v>0.71081093487351732</v>
      </c>
      <c r="T169" s="186">
        <v>2.7179528264583883E-4</v>
      </c>
      <c r="U169" s="186">
        <v>0.28487483127149515</v>
      </c>
      <c r="V169" s="186">
        <v>4.427317568903826E-3</v>
      </c>
      <c r="W169" s="186">
        <v>5.0031475159354075</v>
      </c>
      <c r="X169" s="45">
        <v>71.077563651794918</v>
      </c>
      <c r="Y169" s="214"/>
      <c r="Z169" s="154">
        <v>0.13</v>
      </c>
      <c r="AA169" s="154">
        <v>0.27</v>
      </c>
      <c r="AB169" s="154">
        <v>3.46</v>
      </c>
      <c r="AC169" s="154">
        <v>2.4700000000000002</v>
      </c>
      <c r="AD169" s="154">
        <v>0.52</v>
      </c>
      <c r="AE169" s="154">
        <v>228.49</v>
      </c>
      <c r="AF169" s="154">
        <v>1.49</v>
      </c>
      <c r="AG169" s="154">
        <v>8.52</v>
      </c>
      <c r="AH169" s="214"/>
      <c r="AI169" s="195" t="s">
        <v>684</v>
      </c>
      <c r="AJ169" s="102">
        <v>10</v>
      </c>
      <c r="AK169" s="102">
        <v>15</v>
      </c>
      <c r="AL169" s="214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</row>
    <row r="170" spans="1:61" s="135" customFormat="1" ht="12.75">
      <c r="A170" s="45">
        <v>2670.0804681784898</v>
      </c>
      <c r="B170" s="45" t="s">
        <v>360</v>
      </c>
      <c r="C170" s="135" t="s">
        <v>672</v>
      </c>
      <c r="D170" s="154">
        <v>49.38</v>
      </c>
      <c r="E170" s="154">
        <v>32.47</v>
      </c>
      <c r="F170" s="154">
        <v>0.58520000000000005</v>
      </c>
      <c r="G170" s="154">
        <v>0.21190000000000001</v>
      </c>
      <c r="H170" s="154">
        <v>16</v>
      </c>
      <c r="I170" s="154">
        <v>2.63</v>
      </c>
      <c r="J170" s="154">
        <v>6.2100000000000002E-2</v>
      </c>
      <c r="K170" s="154">
        <v>3.7400000000000003E-2</v>
      </c>
      <c r="L170" s="154">
        <v>1.5E-3</v>
      </c>
      <c r="M170" s="154">
        <v>101.3781</v>
      </c>
      <c r="N170" s="154"/>
      <c r="O170" s="186">
        <v>2.2322953827498462</v>
      </c>
      <c r="P170" s="186">
        <v>1.7299700586540894</v>
      </c>
      <c r="Q170" s="186">
        <v>2.212385924863482E-2</v>
      </c>
      <c r="R170" s="186">
        <v>1.4280390308425329E-2</v>
      </c>
      <c r="S170" s="186">
        <v>0.77495807062851174</v>
      </c>
      <c r="T170" s="186">
        <v>9.8037473413072908E-4</v>
      </c>
      <c r="U170" s="186">
        <v>0.23051763856429938</v>
      </c>
      <c r="V170" s="186">
        <v>3.581405386004629E-3</v>
      </c>
      <c r="W170" s="186">
        <v>5.0087071802739418</v>
      </c>
      <c r="X170" s="45">
        <v>76.803660779995866</v>
      </c>
      <c r="Y170" s="214"/>
      <c r="Z170" s="154">
        <v>0.13</v>
      </c>
      <c r="AA170" s="154">
        <v>0.27</v>
      </c>
      <c r="AB170" s="154">
        <v>3.69</v>
      </c>
      <c r="AC170" s="154">
        <v>2.71</v>
      </c>
      <c r="AD170" s="154">
        <v>0.5</v>
      </c>
      <c r="AE170" s="154">
        <v>64.709999999999994</v>
      </c>
      <c r="AF170" s="154">
        <v>1.68</v>
      </c>
      <c r="AG170" s="154">
        <v>9.9700000000000006</v>
      </c>
      <c r="AH170" s="214"/>
      <c r="AI170" s="195" t="s">
        <v>684</v>
      </c>
      <c r="AJ170" s="102">
        <v>10</v>
      </c>
      <c r="AK170" s="102">
        <v>15</v>
      </c>
      <c r="AL170" s="214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</row>
    <row r="171" spans="1:61" s="135" customFormat="1" ht="12.75">
      <c r="A171" s="45">
        <v>2670.0804681784898</v>
      </c>
      <c r="B171" s="45" t="s">
        <v>360</v>
      </c>
      <c r="C171" s="135" t="s">
        <v>673</v>
      </c>
      <c r="D171" s="154">
        <v>48.57</v>
      </c>
      <c r="E171" s="154">
        <v>32.96</v>
      </c>
      <c r="F171" s="154">
        <v>0.62370000000000003</v>
      </c>
      <c r="G171" s="154">
        <v>0.1956</v>
      </c>
      <c r="H171" s="154">
        <v>16.72</v>
      </c>
      <c r="I171" s="154">
        <v>2.2799999999999998</v>
      </c>
      <c r="J171" s="154">
        <v>5.0900000000000001E-2</v>
      </c>
      <c r="K171" s="154">
        <v>1.0500000000000001E-2</v>
      </c>
      <c r="L171" s="154">
        <v>0</v>
      </c>
      <c r="M171" s="154">
        <v>101.41070000000001</v>
      </c>
      <c r="N171" s="154"/>
      <c r="O171" s="186">
        <v>2.1996604138267268</v>
      </c>
      <c r="P171" s="186">
        <v>1.759261754008614</v>
      </c>
      <c r="Q171" s="186">
        <v>2.3622141881970454E-2</v>
      </c>
      <c r="R171" s="186">
        <v>1.3205806567429973E-2</v>
      </c>
      <c r="S171" s="186">
        <v>0.81129996304036611</v>
      </c>
      <c r="T171" s="186">
        <v>2.7573809279412366E-4</v>
      </c>
      <c r="U171" s="186">
        <v>0.20020283393379926</v>
      </c>
      <c r="V171" s="186">
        <v>2.9408076863581449E-3</v>
      </c>
      <c r="W171" s="186">
        <v>5.0104694590380587</v>
      </c>
      <c r="X171" s="45">
        <v>79.977942772618192</v>
      </c>
      <c r="Y171" s="214"/>
      <c r="Z171" s="154">
        <v>0.13</v>
      </c>
      <c r="AA171" s="154">
        <v>0.26</v>
      </c>
      <c r="AB171" s="154">
        <v>3.53</v>
      </c>
      <c r="AC171" s="154">
        <v>2.84</v>
      </c>
      <c r="AD171" s="154">
        <v>0.49</v>
      </c>
      <c r="AE171" s="154">
        <v>215.96</v>
      </c>
      <c r="AF171" s="154">
        <v>1.8</v>
      </c>
      <c r="AG171" s="154">
        <v>11.95</v>
      </c>
      <c r="AH171" s="214"/>
      <c r="AI171" s="195" t="s">
        <v>684</v>
      </c>
      <c r="AJ171" s="102">
        <v>10</v>
      </c>
      <c r="AK171" s="102">
        <v>15</v>
      </c>
      <c r="AL171" s="214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</row>
    <row r="172" spans="1:61" s="135" customFormat="1" ht="12.75">
      <c r="A172" s="45">
        <v>2670.0804681784898</v>
      </c>
      <c r="B172" s="45" t="s">
        <v>360</v>
      </c>
      <c r="C172" s="135" t="s">
        <v>674</v>
      </c>
      <c r="D172" s="154">
        <v>48.78</v>
      </c>
      <c r="E172" s="154">
        <v>32.9</v>
      </c>
      <c r="F172" s="154">
        <v>0.65590000000000004</v>
      </c>
      <c r="G172" s="154">
        <v>0.1958</v>
      </c>
      <c r="H172" s="154">
        <v>16.45</v>
      </c>
      <c r="I172" s="154">
        <v>2.44</v>
      </c>
      <c r="J172" s="154">
        <v>5.0799999999999998E-2</v>
      </c>
      <c r="K172" s="154">
        <v>8.1100000000000005E-2</v>
      </c>
      <c r="L172" s="154">
        <v>3.3399999999999999E-2</v>
      </c>
      <c r="M172" s="154">
        <v>101.587</v>
      </c>
      <c r="N172" s="154"/>
      <c r="O172" s="186">
        <v>2.2059076759190241</v>
      </c>
      <c r="P172" s="186">
        <v>1.7534652219710674</v>
      </c>
      <c r="Q172" s="186">
        <v>2.4804995971931601E-2</v>
      </c>
      <c r="R172" s="186">
        <v>1.3199782311611178E-2</v>
      </c>
      <c r="S172" s="186">
        <v>0.79701975443591644</v>
      </c>
      <c r="T172" s="186">
        <v>2.1266025133325557E-3</v>
      </c>
      <c r="U172" s="186">
        <v>0.21393566943415679</v>
      </c>
      <c r="V172" s="186">
        <v>2.9306945390291522E-3</v>
      </c>
      <c r="W172" s="186">
        <v>5.0133903970960692</v>
      </c>
      <c r="X172" s="45">
        <v>78.61355208079199</v>
      </c>
      <c r="Y172" s="214"/>
      <c r="Z172" s="154">
        <v>0.13</v>
      </c>
      <c r="AA172" s="154">
        <v>0.26</v>
      </c>
      <c r="AB172" s="154">
        <v>3.39</v>
      </c>
      <c r="AC172" s="154">
        <v>2.85</v>
      </c>
      <c r="AD172" s="154">
        <v>0.49</v>
      </c>
      <c r="AE172" s="154">
        <v>30.17</v>
      </c>
      <c r="AF172" s="154">
        <v>1.75</v>
      </c>
      <c r="AG172" s="154">
        <v>12.12</v>
      </c>
      <c r="AH172" s="214"/>
      <c r="AI172" s="195" t="s">
        <v>684</v>
      </c>
      <c r="AJ172" s="102">
        <v>10</v>
      </c>
      <c r="AK172" s="102">
        <v>15</v>
      </c>
      <c r="AL172" s="214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</row>
    <row r="173" spans="1:61" s="135" customFormat="1" ht="12.75">
      <c r="A173" s="45">
        <v>2670.0804681784898</v>
      </c>
      <c r="B173" s="45" t="s">
        <v>360</v>
      </c>
      <c r="C173" s="135" t="s">
        <v>675</v>
      </c>
      <c r="D173" s="154">
        <v>49.45</v>
      </c>
      <c r="E173" s="154">
        <v>32.4</v>
      </c>
      <c r="F173" s="154">
        <v>0.57950000000000002</v>
      </c>
      <c r="G173" s="154">
        <v>0.21990000000000001</v>
      </c>
      <c r="H173" s="154">
        <v>15.79</v>
      </c>
      <c r="I173" s="154">
        <v>2.68</v>
      </c>
      <c r="J173" s="154">
        <v>6.0299999999999999E-2</v>
      </c>
      <c r="K173" s="154">
        <v>5.3100000000000001E-2</v>
      </c>
      <c r="L173" s="154">
        <v>0</v>
      </c>
      <c r="M173" s="154">
        <v>101.2328</v>
      </c>
      <c r="N173" s="154"/>
      <c r="O173" s="186">
        <v>2.2373251893958117</v>
      </c>
      <c r="P173" s="186">
        <v>1.7276809683190151</v>
      </c>
      <c r="Q173" s="186">
        <v>2.1926648299499429E-2</v>
      </c>
      <c r="R173" s="186">
        <v>1.4831893256523883E-2</v>
      </c>
      <c r="S173" s="186">
        <v>0.76542491350591324</v>
      </c>
      <c r="T173" s="186">
        <v>1.3930838903833172E-3</v>
      </c>
      <c r="U173" s="186">
        <v>0.23509611288067073</v>
      </c>
      <c r="V173" s="186">
        <v>3.4804983748961374E-3</v>
      </c>
      <c r="W173" s="186">
        <v>5.0071593079227128</v>
      </c>
      <c r="X173" s="45">
        <v>76.240737675169299</v>
      </c>
      <c r="Y173" s="214"/>
      <c r="Z173" s="154">
        <v>0.13</v>
      </c>
      <c r="AA173" s="154">
        <v>0.27</v>
      </c>
      <c r="AB173" s="154">
        <v>3.73</v>
      </c>
      <c r="AC173" s="154">
        <v>2.63</v>
      </c>
      <c r="AD173" s="154">
        <v>0.5</v>
      </c>
      <c r="AE173" s="154">
        <v>44.27</v>
      </c>
      <c r="AF173" s="154">
        <v>1.65</v>
      </c>
      <c r="AG173" s="154">
        <v>10.33</v>
      </c>
      <c r="AH173" s="214"/>
      <c r="AI173" s="195" t="s">
        <v>684</v>
      </c>
      <c r="AJ173" s="102">
        <v>10</v>
      </c>
      <c r="AK173" s="102">
        <v>15</v>
      </c>
      <c r="AL173" s="214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</row>
    <row r="174" spans="1:61" s="135" customFormat="1" ht="12.75">
      <c r="A174" s="45">
        <v>2670.0804681784898</v>
      </c>
      <c r="B174" s="45" t="s">
        <v>360</v>
      </c>
      <c r="C174" s="135" t="s">
        <v>676</v>
      </c>
      <c r="D174" s="154">
        <v>49.21</v>
      </c>
      <c r="E174" s="154">
        <v>32.450000000000003</v>
      </c>
      <c r="F174" s="154">
        <v>0.60629999999999995</v>
      </c>
      <c r="G174" s="154">
        <v>0.20899999999999999</v>
      </c>
      <c r="H174" s="154">
        <v>16.04</v>
      </c>
      <c r="I174" s="154">
        <v>2.59</v>
      </c>
      <c r="J174" s="154">
        <v>4.7699999999999999E-2</v>
      </c>
      <c r="K174" s="154">
        <v>7.4300000000000005E-2</v>
      </c>
      <c r="L174" s="154">
        <v>0</v>
      </c>
      <c r="M174" s="154">
        <v>101.2273</v>
      </c>
      <c r="N174" s="154"/>
      <c r="O174" s="186">
        <v>2.2288537467652878</v>
      </c>
      <c r="P174" s="186">
        <v>1.7322023784789813</v>
      </c>
      <c r="Q174" s="186">
        <v>2.2965281279044156E-2</v>
      </c>
      <c r="R174" s="186">
        <v>1.4111820330532383E-2</v>
      </c>
      <c r="S174" s="186">
        <v>0.77837740069362582</v>
      </c>
      <c r="T174" s="186">
        <v>1.9513579999291422E-3</v>
      </c>
      <c r="U174" s="186">
        <v>0.22744469361301059</v>
      </c>
      <c r="V174" s="186">
        <v>2.7561820035885984E-3</v>
      </c>
      <c r="W174" s="186">
        <v>5.0086628611640007</v>
      </c>
      <c r="X174" s="45">
        <v>77.178465151962797</v>
      </c>
      <c r="Y174" s="214"/>
      <c r="Z174" s="154">
        <v>0.13</v>
      </c>
      <c r="AA174" s="154">
        <v>0.27</v>
      </c>
      <c r="AB174" s="154">
        <v>3.59</v>
      </c>
      <c r="AC174" s="154">
        <v>2.73</v>
      </c>
      <c r="AD174" s="154">
        <v>0.5</v>
      </c>
      <c r="AE174" s="154">
        <v>31.63</v>
      </c>
      <c r="AF174" s="154">
        <v>1.69</v>
      </c>
      <c r="AG174" s="154">
        <v>12.58</v>
      </c>
      <c r="AH174" s="214"/>
      <c r="AI174" s="195" t="s">
        <v>684</v>
      </c>
      <c r="AJ174" s="102">
        <v>10</v>
      </c>
      <c r="AK174" s="102">
        <v>15</v>
      </c>
      <c r="AL174" s="214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</row>
    <row r="175" spans="1:61" s="135" customFormat="1" ht="12.75">
      <c r="A175" s="45">
        <v>2670.0804681784898</v>
      </c>
      <c r="B175" s="45" t="s">
        <v>360</v>
      </c>
      <c r="C175" s="135" t="s">
        <v>677</v>
      </c>
      <c r="D175" s="154">
        <v>48.93</v>
      </c>
      <c r="E175" s="154">
        <v>32.83</v>
      </c>
      <c r="F175" s="154">
        <v>0.58919999999999995</v>
      </c>
      <c r="G175" s="154">
        <v>0.1993</v>
      </c>
      <c r="H175" s="154">
        <v>16.329999999999998</v>
      </c>
      <c r="I175" s="154">
        <v>2.5</v>
      </c>
      <c r="J175" s="154">
        <v>4.99E-2</v>
      </c>
      <c r="K175" s="154">
        <v>0.109</v>
      </c>
      <c r="L175" s="154">
        <v>3.5000000000000001E-3</v>
      </c>
      <c r="M175" s="154">
        <v>101.54089999999999</v>
      </c>
      <c r="N175" s="154"/>
      <c r="O175" s="186">
        <v>2.2121532460902529</v>
      </c>
      <c r="P175" s="186">
        <v>1.7493092753484352</v>
      </c>
      <c r="Q175" s="186">
        <v>2.2277103658208744E-2</v>
      </c>
      <c r="R175" s="186">
        <v>1.3432468715503625E-2</v>
      </c>
      <c r="S175" s="186">
        <v>0.79101337279671835</v>
      </c>
      <c r="T175" s="186">
        <v>2.8575012175205538E-3</v>
      </c>
      <c r="U175" s="186">
        <v>0.21914311988978807</v>
      </c>
      <c r="V175" s="186">
        <v>2.8780732697832687E-3</v>
      </c>
      <c r="W175" s="186">
        <v>5.0130641609862092</v>
      </c>
      <c r="X175" s="45">
        <v>78.0863417158305</v>
      </c>
      <c r="Y175" s="214"/>
      <c r="Z175" s="154">
        <v>0.13</v>
      </c>
      <c r="AA175" s="154">
        <v>0.27</v>
      </c>
      <c r="AB175" s="154">
        <v>3.64</v>
      </c>
      <c r="AC175" s="154">
        <v>2.83</v>
      </c>
      <c r="AD175" s="154">
        <v>0.49</v>
      </c>
      <c r="AE175" s="154">
        <v>23.26</v>
      </c>
      <c r="AF175" s="154">
        <v>1.72</v>
      </c>
      <c r="AG175" s="154">
        <v>12.72</v>
      </c>
      <c r="AH175" s="214"/>
      <c r="AI175" s="195" t="s">
        <v>684</v>
      </c>
      <c r="AJ175" s="102">
        <v>10</v>
      </c>
      <c r="AK175" s="102">
        <v>15</v>
      </c>
      <c r="AL175" s="214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</row>
    <row r="176" spans="1:61" s="135" customFormat="1" ht="12.75">
      <c r="A176" s="45">
        <v>2670.0804681784898</v>
      </c>
      <c r="B176" s="45" t="s">
        <v>360</v>
      </c>
      <c r="C176" s="135" t="s">
        <v>678</v>
      </c>
      <c r="D176" s="154">
        <v>51.69</v>
      </c>
      <c r="E176" s="154">
        <v>30.61</v>
      </c>
      <c r="F176" s="154">
        <v>0.56720000000000004</v>
      </c>
      <c r="G176" s="154">
        <v>0.24379999999999999</v>
      </c>
      <c r="H176" s="154">
        <v>14.19</v>
      </c>
      <c r="I176" s="154">
        <v>3.6</v>
      </c>
      <c r="J176" s="154">
        <v>0.09</v>
      </c>
      <c r="K176" s="154">
        <v>4.8800000000000003E-2</v>
      </c>
      <c r="L176" s="154">
        <v>0</v>
      </c>
      <c r="M176" s="154">
        <v>101.0398</v>
      </c>
      <c r="N176" s="154"/>
      <c r="O176" s="186">
        <v>2.3316857154871302</v>
      </c>
      <c r="P176" s="186">
        <v>1.6273558603383924</v>
      </c>
      <c r="Q176" s="186">
        <v>2.1397138417731727E-2</v>
      </c>
      <c r="R176" s="186">
        <v>1.6394785039565089E-2</v>
      </c>
      <c r="S176" s="186">
        <v>0.68580954120015114</v>
      </c>
      <c r="T176" s="186">
        <v>1.2764483157331195E-3</v>
      </c>
      <c r="U176" s="186">
        <v>0.31485733764530155</v>
      </c>
      <c r="V176" s="186">
        <v>5.179255026904344E-3</v>
      </c>
      <c r="W176" s="186">
        <v>5.0039560814709096</v>
      </c>
      <c r="X176" s="45">
        <v>68.186907525834698</v>
      </c>
      <c r="Y176" s="214"/>
      <c r="Z176" s="154">
        <v>0.13</v>
      </c>
      <c r="AA176" s="154">
        <v>0.27</v>
      </c>
      <c r="AB176" s="154">
        <v>3.75</v>
      </c>
      <c r="AC176" s="154">
        <v>2.46</v>
      </c>
      <c r="AD176" s="154">
        <v>0.53</v>
      </c>
      <c r="AE176" s="154">
        <v>50.15</v>
      </c>
      <c r="AF176" s="154">
        <v>1.41</v>
      </c>
      <c r="AG176" s="154">
        <v>7.52</v>
      </c>
      <c r="AH176" s="214"/>
      <c r="AI176" s="195" t="s">
        <v>684</v>
      </c>
      <c r="AJ176" s="102">
        <v>10</v>
      </c>
      <c r="AK176" s="102">
        <v>15</v>
      </c>
      <c r="AL176" s="214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</row>
    <row r="177" spans="1:61" s="135" customFormat="1" ht="12.75">
      <c r="A177" s="45">
        <v>2670.0804681784898</v>
      </c>
      <c r="B177" s="45" t="s">
        <v>360</v>
      </c>
      <c r="C177" s="135" t="s">
        <v>679</v>
      </c>
      <c r="D177" s="154">
        <v>51.41</v>
      </c>
      <c r="E177" s="154">
        <v>31.22</v>
      </c>
      <c r="F177" s="154">
        <v>0.60009999999999997</v>
      </c>
      <c r="G177" s="154">
        <v>0.2402</v>
      </c>
      <c r="H177" s="154">
        <v>14.46</v>
      </c>
      <c r="I177" s="154">
        <v>3.57</v>
      </c>
      <c r="J177" s="154">
        <v>8.6900000000000005E-2</v>
      </c>
      <c r="K177" s="154">
        <v>7.8E-2</v>
      </c>
      <c r="L177" s="154">
        <v>0</v>
      </c>
      <c r="M177" s="154">
        <v>101.6652</v>
      </c>
      <c r="N177" s="154"/>
      <c r="O177" s="186">
        <v>2.308259550154669</v>
      </c>
      <c r="P177" s="186">
        <v>1.6520594008835239</v>
      </c>
      <c r="Q177" s="186">
        <v>2.253287762059196E-2</v>
      </c>
      <c r="R177" s="186">
        <v>1.6077502501868113E-2</v>
      </c>
      <c r="S177" s="186">
        <v>0.6956054526163582</v>
      </c>
      <c r="T177" s="186">
        <v>2.0307271377156895E-3</v>
      </c>
      <c r="U177" s="186">
        <v>0.31078002082702516</v>
      </c>
      <c r="V177" s="186">
        <v>4.9775785300650568E-3</v>
      </c>
      <c r="W177" s="186">
        <v>5.0123231102718169</v>
      </c>
      <c r="X177" s="45">
        <v>68.783560999676709</v>
      </c>
      <c r="Y177" s="214"/>
      <c r="Z177" s="154">
        <v>0.13</v>
      </c>
      <c r="AA177" s="154">
        <v>0.27</v>
      </c>
      <c r="AB177" s="154">
        <v>3.62</v>
      </c>
      <c r="AC177" s="154">
        <v>2.48</v>
      </c>
      <c r="AD177" s="154">
        <v>0.53</v>
      </c>
      <c r="AE177" s="154">
        <v>29.75</v>
      </c>
      <c r="AF177" s="154">
        <v>1.41</v>
      </c>
      <c r="AG177" s="154">
        <v>7.43</v>
      </c>
      <c r="AH177" s="214"/>
      <c r="AI177" s="195" t="s">
        <v>684</v>
      </c>
      <c r="AJ177" s="102">
        <v>10</v>
      </c>
      <c r="AK177" s="102">
        <v>15</v>
      </c>
      <c r="AL177" s="214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</row>
    <row r="178" spans="1:61" s="135" customFormat="1" ht="12.75">
      <c r="A178" s="45">
        <v>2670.0804681784898</v>
      </c>
      <c r="B178" s="45" t="s">
        <v>360</v>
      </c>
      <c r="C178" s="135" t="s">
        <v>680</v>
      </c>
      <c r="D178" s="154">
        <v>51.36</v>
      </c>
      <c r="E178" s="154">
        <v>31.23</v>
      </c>
      <c r="F178" s="154">
        <v>0.58399999999999996</v>
      </c>
      <c r="G178" s="154">
        <v>0.2394</v>
      </c>
      <c r="H178" s="154">
        <v>14.49</v>
      </c>
      <c r="I178" s="154">
        <v>3.46</v>
      </c>
      <c r="J178" s="154">
        <v>8.5999999999999993E-2</v>
      </c>
      <c r="K178" s="154">
        <v>6.1100000000000002E-2</v>
      </c>
      <c r="L178" s="154">
        <v>0</v>
      </c>
      <c r="M178" s="154">
        <v>101.51049999999999</v>
      </c>
      <c r="N178" s="154"/>
      <c r="O178" s="186">
        <v>2.3084578200265704</v>
      </c>
      <c r="P178" s="186">
        <v>1.6543394849863735</v>
      </c>
      <c r="Q178" s="186">
        <v>2.1951579235891534E-2</v>
      </c>
      <c r="R178" s="186">
        <v>1.6040932825419692E-2</v>
      </c>
      <c r="S178" s="186">
        <v>0.69778714025787514</v>
      </c>
      <c r="T178" s="186">
        <v>1.5924216424675363E-3</v>
      </c>
      <c r="U178" s="186">
        <v>0.30152329156733471</v>
      </c>
      <c r="V178" s="186">
        <v>4.9312462080633099E-3</v>
      </c>
      <c r="W178" s="186">
        <v>5.0066239167499971</v>
      </c>
      <c r="X178" s="45">
        <v>69.488453684102211</v>
      </c>
      <c r="Y178" s="214"/>
      <c r="Z178" s="154">
        <v>0.13</v>
      </c>
      <c r="AA178" s="154">
        <v>0.27</v>
      </c>
      <c r="AB178" s="154">
        <v>3.69</v>
      </c>
      <c r="AC178" s="154">
        <v>2.5</v>
      </c>
      <c r="AD178" s="154">
        <v>0.52</v>
      </c>
      <c r="AE178" s="154">
        <v>39.46</v>
      </c>
      <c r="AF178" s="154">
        <v>1.45</v>
      </c>
      <c r="AG178" s="154">
        <v>7.7</v>
      </c>
      <c r="AH178" s="214"/>
      <c r="AI178" s="195" t="s">
        <v>684</v>
      </c>
      <c r="AJ178" s="102">
        <v>10</v>
      </c>
      <c r="AK178" s="102">
        <v>15</v>
      </c>
      <c r="AL178" s="214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</row>
    <row r="179" spans="1:61" s="135" customFormat="1" ht="12.75">
      <c r="A179" s="45">
        <v>2670.0804681784898</v>
      </c>
      <c r="B179" s="45" t="s">
        <v>360</v>
      </c>
      <c r="C179" s="135" t="s">
        <v>681</v>
      </c>
      <c r="D179" s="154">
        <v>51.72</v>
      </c>
      <c r="E179" s="154">
        <v>30.79</v>
      </c>
      <c r="F179" s="154">
        <v>0.57210000000000005</v>
      </c>
      <c r="G179" s="154">
        <v>0.22919999999999999</v>
      </c>
      <c r="H179" s="154">
        <v>14.29</v>
      </c>
      <c r="I179" s="154">
        <v>3.55</v>
      </c>
      <c r="J179" s="154">
        <v>8.3699999999999997E-2</v>
      </c>
      <c r="K179" s="154">
        <v>5.0900000000000001E-2</v>
      </c>
      <c r="L179" s="154">
        <v>1.01E-2</v>
      </c>
      <c r="M179" s="154">
        <v>101.29600000000001</v>
      </c>
      <c r="N179" s="154"/>
      <c r="O179" s="186">
        <v>2.3275469834443965</v>
      </c>
      <c r="P179" s="186">
        <v>1.6330720716913445</v>
      </c>
      <c r="Q179" s="186">
        <v>2.1531182490964054E-2</v>
      </c>
      <c r="R179" s="186">
        <v>1.5376698499889919E-2</v>
      </c>
      <c r="S179" s="186">
        <v>0.68901680812909682</v>
      </c>
      <c r="T179" s="186">
        <v>1.3282433649401599E-3</v>
      </c>
      <c r="U179" s="186">
        <v>0.30975343510147035</v>
      </c>
      <c r="V179" s="186">
        <v>4.8053685861642924E-3</v>
      </c>
      <c r="W179" s="186">
        <v>5.0024307913082655</v>
      </c>
      <c r="X179" s="45">
        <v>68.660471081862894</v>
      </c>
      <c r="Y179" s="214"/>
      <c r="Z179" s="154">
        <v>0.13</v>
      </c>
      <c r="AA179" s="154">
        <v>0.27</v>
      </c>
      <c r="AB179" s="154">
        <v>3.64</v>
      </c>
      <c r="AC179" s="154">
        <v>2.58</v>
      </c>
      <c r="AD179" s="154">
        <v>0.53</v>
      </c>
      <c r="AE179" s="154">
        <v>45.4</v>
      </c>
      <c r="AF179" s="154">
        <v>1.43</v>
      </c>
      <c r="AG179" s="154">
        <v>7.96</v>
      </c>
      <c r="AH179" s="214"/>
      <c r="AI179" s="195" t="s">
        <v>684</v>
      </c>
      <c r="AJ179" s="102">
        <v>10</v>
      </c>
      <c r="AK179" s="102">
        <v>15</v>
      </c>
      <c r="AL179" s="214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</row>
    <row r="180" spans="1:61" s="135" customFormat="1" ht="12.75">
      <c r="A180" s="45">
        <v>2670.0804681784898</v>
      </c>
      <c r="B180" s="45" t="s">
        <v>360</v>
      </c>
      <c r="C180" s="135" t="s">
        <v>682</v>
      </c>
      <c r="D180" s="154">
        <v>51.72</v>
      </c>
      <c r="E180" s="154">
        <v>30.87</v>
      </c>
      <c r="F180" s="154">
        <v>0.58430000000000004</v>
      </c>
      <c r="G180" s="154">
        <v>0.23080000000000001</v>
      </c>
      <c r="H180" s="154">
        <v>14.33</v>
      </c>
      <c r="I180" s="154">
        <v>3.57</v>
      </c>
      <c r="J180" s="154">
        <v>8.4500000000000006E-2</v>
      </c>
      <c r="K180" s="154">
        <v>5.8400000000000001E-2</v>
      </c>
      <c r="L180" s="154">
        <v>0</v>
      </c>
      <c r="M180" s="154">
        <v>101.44799999999999</v>
      </c>
      <c r="N180" s="154"/>
      <c r="O180" s="186">
        <v>2.3245887567688364</v>
      </c>
      <c r="P180" s="186">
        <v>1.6352342275301988</v>
      </c>
      <c r="Q180" s="186">
        <v>2.196238482843213E-2</v>
      </c>
      <c r="R180" s="186">
        <v>1.5464360553679533E-2</v>
      </c>
      <c r="S180" s="186">
        <v>0.69006731028372259</v>
      </c>
      <c r="T180" s="186">
        <v>1.5220201304514611E-3</v>
      </c>
      <c r="U180" s="186">
        <v>0.31110262169955005</v>
      </c>
      <c r="V180" s="186">
        <v>4.8451322135055659E-3</v>
      </c>
      <c r="W180" s="186">
        <v>5.0047868140083764</v>
      </c>
      <c r="X180" s="45">
        <v>68.598511374493626</v>
      </c>
      <c r="Y180" s="214"/>
      <c r="Z180" s="154">
        <v>0.13</v>
      </c>
      <c r="AA180" s="154">
        <v>0.27</v>
      </c>
      <c r="AB180" s="154">
        <v>3.67</v>
      </c>
      <c r="AC180" s="154">
        <v>2.57</v>
      </c>
      <c r="AD180" s="154">
        <v>0.53</v>
      </c>
      <c r="AE180" s="154">
        <v>40.200000000000003</v>
      </c>
      <c r="AF180" s="154">
        <v>1.42</v>
      </c>
      <c r="AG180" s="154">
        <v>7.76</v>
      </c>
      <c r="AH180" s="214"/>
      <c r="AI180" s="195" t="s">
        <v>684</v>
      </c>
      <c r="AJ180" s="102">
        <v>10</v>
      </c>
      <c r="AK180" s="102">
        <v>15</v>
      </c>
      <c r="AL180" s="214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</row>
    <row r="181" spans="1:61" s="135" customFormat="1" ht="12.75">
      <c r="A181" s="45">
        <v>2670.0804681784898</v>
      </c>
      <c r="B181" s="45" t="s">
        <v>360</v>
      </c>
      <c r="C181" s="135" t="s">
        <v>683</v>
      </c>
      <c r="D181" s="154">
        <v>51.97</v>
      </c>
      <c r="E181" s="154">
        <v>30.73</v>
      </c>
      <c r="F181" s="154">
        <v>0.61409999999999998</v>
      </c>
      <c r="G181" s="154">
        <v>0.24260000000000001</v>
      </c>
      <c r="H181" s="154">
        <v>14.13</v>
      </c>
      <c r="I181" s="154">
        <v>3.64</v>
      </c>
      <c r="J181" s="154">
        <v>0.09</v>
      </c>
      <c r="K181" s="154">
        <v>4.1000000000000002E-2</v>
      </c>
      <c r="L181" s="154">
        <v>4.1999999999999997E-3</v>
      </c>
      <c r="M181" s="154">
        <v>101.4619</v>
      </c>
      <c r="N181" s="154"/>
      <c r="O181" s="186">
        <v>2.3337998020645845</v>
      </c>
      <c r="P181" s="186">
        <v>1.6264067376827691</v>
      </c>
      <c r="Q181" s="186">
        <v>2.3062478213768695E-2</v>
      </c>
      <c r="R181" s="186">
        <v>1.6240904923407837E-2</v>
      </c>
      <c r="S181" s="186">
        <v>0.67984622623066604</v>
      </c>
      <c r="T181" s="186">
        <v>1.0676150104166463E-3</v>
      </c>
      <c r="U181" s="186">
        <v>0.31692763047831668</v>
      </c>
      <c r="V181" s="186">
        <v>5.1560212447498205E-3</v>
      </c>
      <c r="W181" s="186">
        <v>5.0025074158486786</v>
      </c>
      <c r="X181" s="45">
        <v>67.858555831605642</v>
      </c>
      <c r="Y181" s="214"/>
      <c r="Z181" s="154">
        <v>0.13</v>
      </c>
      <c r="AA181" s="154">
        <v>0.27</v>
      </c>
      <c r="AB181" s="154">
        <v>3.51</v>
      </c>
      <c r="AC181" s="154">
        <v>2.4700000000000002</v>
      </c>
      <c r="AD181" s="154">
        <v>0.53</v>
      </c>
      <c r="AE181" s="154">
        <v>59.64</v>
      </c>
      <c r="AF181" s="154">
        <v>1.41</v>
      </c>
      <c r="AG181" s="154">
        <v>7.5</v>
      </c>
      <c r="AH181" s="214"/>
      <c r="AI181" s="195" t="s">
        <v>684</v>
      </c>
      <c r="AJ181" s="102">
        <v>10</v>
      </c>
      <c r="AK181" s="102">
        <v>15</v>
      </c>
      <c r="AL181" s="214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</row>
    <row r="182" spans="1:61" s="135" customFormat="1" ht="13.5" thickBot="1">
      <c r="A182" s="151"/>
      <c r="B182" s="151"/>
      <c r="C182" s="151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50"/>
      <c r="P182" s="150"/>
      <c r="Q182" s="150"/>
      <c r="R182" s="150"/>
      <c r="S182" s="150"/>
      <c r="T182" s="150"/>
      <c r="U182" s="150"/>
      <c r="V182" s="150"/>
      <c r="W182" s="144"/>
      <c r="X182" s="144"/>
      <c r="Y182" s="214"/>
      <c r="Z182" s="151"/>
      <c r="AA182" s="151"/>
      <c r="AB182" s="151"/>
      <c r="AC182" s="151"/>
      <c r="AD182" s="151"/>
      <c r="AE182" s="151"/>
      <c r="AF182" s="151"/>
      <c r="AG182" s="151"/>
      <c r="AH182" s="214"/>
      <c r="AI182" s="151"/>
      <c r="AJ182" s="151"/>
      <c r="AK182" s="151"/>
      <c r="AL182" s="214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</row>
    <row r="183" spans="1:61" s="135" customFormat="1" ht="12.75"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86"/>
      <c r="P183" s="186"/>
      <c r="Q183" s="186"/>
      <c r="R183" s="186"/>
      <c r="S183" s="186"/>
      <c r="T183" s="186"/>
      <c r="U183" s="186"/>
      <c r="V183" s="186"/>
      <c r="W183" s="102"/>
      <c r="X183" s="102"/>
      <c r="Y183" s="214"/>
      <c r="AH183" s="214"/>
      <c r="AL183" s="214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</row>
    <row r="184" spans="1:61" s="135" customFormat="1" ht="12.75"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86"/>
      <c r="P184" s="186"/>
      <c r="Q184" s="186"/>
      <c r="R184" s="186"/>
      <c r="S184" s="186"/>
      <c r="T184" s="186"/>
      <c r="U184" s="186"/>
      <c r="V184" s="186"/>
      <c r="W184" s="102"/>
      <c r="X184" s="102"/>
      <c r="Y184" s="214"/>
      <c r="Z184" s="154"/>
      <c r="AA184" s="154"/>
      <c r="AB184" s="154"/>
      <c r="AC184" s="154"/>
      <c r="AD184" s="154"/>
      <c r="AE184" s="154"/>
      <c r="AF184" s="154"/>
      <c r="AG184" s="154"/>
      <c r="AH184" s="214"/>
      <c r="AL184" s="214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</row>
    <row r="185" spans="1:61" s="135" customFormat="1">
      <c r="B185" s="597"/>
      <c r="C185" s="597"/>
      <c r="D185" s="597"/>
      <c r="E185" s="597"/>
      <c r="F185" s="597"/>
      <c r="G185" s="597"/>
      <c r="H185" s="597"/>
      <c r="I185" s="597"/>
      <c r="J185" s="597"/>
      <c r="K185" s="597"/>
      <c r="L185" s="597"/>
      <c r="M185" s="597"/>
      <c r="N185" s="102"/>
      <c r="O185" s="186"/>
      <c r="P185" s="186"/>
      <c r="Q185" s="186"/>
      <c r="R185" s="186"/>
      <c r="S185" s="186"/>
      <c r="T185" s="186"/>
      <c r="U185" s="186"/>
      <c r="V185" s="186"/>
      <c r="W185" s="102"/>
      <c r="X185" s="102"/>
      <c r="Y185" s="214"/>
      <c r="Z185" s="154"/>
      <c r="AA185" s="154"/>
      <c r="AB185" s="154"/>
      <c r="AC185" s="154"/>
      <c r="AD185" s="154"/>
      <c r="AE185" s="154"/>
      <c r="AF185" s="154"/>
      <c r="AG185" s="154"/>
      <c r="AH185" s="214"/>
      <c r="AL185" s="214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</row>
    <row r="186" spans="1:61" s="135" customFormat="1" ht="12.75">
      <c r="B186" s="256"/>
      <c r="C186" s="256"/>
      <c r="D186" s="276"/>
      <c r="E186" s="276"/>
      <c r="F186" s="276"/>
      <c r="G186" s="276"/>
      <c r="H186" s="276"/>
      <c r="I186" s="276"/>
      <c r="J186" s="276"/>
      <c r="K186" s="276"/>
      <c r="L186" s="276"/>
      <c r="M186" s="286"/>
      <c r="N186" s="102"/>
      <c r="O186" s="186"/>
      <c r="P186" s="186"/>
      <c r="Q186" s="186"/>
      <c r="R186" s="186"/>
      <c r="S186" s="186"/>
      <c r="T186" s="186"/>
      <c r="U186" s="186"/>
      <c r="V186" s="186"/>
      <c r="W186" s="102"/>
      <c r="X186" s="45"/>
      <c r="Y186" s="290"/>
      <c r="Z186" s="106"/>
      <c r="AA186" s="106"/>
      <c r="AB186" s="106"/>
      <c r="AC186" s="106"/>
      <c r="AD186" s="106"/>
      <c r="AE186" s="106"/>
      <c r="AF186" s="106"/>
      <c r="AG186" s="106"/>
      <c r="AH186" s="214"/>
      <c r="AL186" s="214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</row>
    <row r="187" spans="1:61" s="135" customFormat="1" ht="12.75">
      <c r="B187" s="287"/>
      <c r="C187" s="287"/>
      <c r="D187" s="288"/>
      <c r="E187" s="288"/>
      <c r="F187" s="288"/>
      <c r="G187" s="288"/>
      <c r="H187" s="288"/>
      <c r="I187" s="288"/>
      <c r="J187" s="288"/>
      <c r="K187" s="288"/>
      <c r="L187" s="288"/>
      <c r="M187" s="288"/>
      <c r="N187" s="102"/>
      <c r="O187" s="186"/>
      <c r="P187" s="186"/>
      <c r="Q187" s="186"/>
      <c r="R187" s="186"/>
      <c r="S187" s="186"/>
      <c r="T187" s="186"/>
      <c r="U187" s="186"/>
      <c r="V187" s="186"/>
      <c r="W187" s="102"/>
      <c r="X187" s="45"/>
      <c r="Y187" s="214"/>
      <c r="Z187" s="154"/>
      <c r="AA187" s="154"/>
      <c r="AB187" s="154"/>
      <c r="AC187" s="154"/>
      <c r="AD187" s="154"/>
      <c r="AE187" s="154"/>
      <c r="AF187" s="154"/>
      <c r="AG187" s="154"/>
      <c r="AH187" s="214"/>
      <c r="AL187" s="214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</row>
    <row r="188" spans="1:61" s="135" customFormat="1" ht="12.75">
      <c r="B188" s="256"/>
      <c r="C188" s="256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102"/>
      <c r="O188" s="186"/>
      <c r="P188" s="186"/>
      <c r="Q188" s="186"/>
      <c r="R188" s="186"/>
      <c r="S188" s="186"/>
      <c r="T188" s="186"/>
      <c r="U188" s="186"/>
      <c r="V188" s="186"/>
      <c r="W188" s="102"/>
      <c r="X188" s="45"/>
      <c r="Y188" s="214"/>
      <c r="AH188" s="214"/>
      <c r="AL188" s="214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</row>
    <row r="189" spans="1:61" s="135" customFormat="1" ht="12.75">
      <c r="B189" s="256"/>
      <c r="C189" s="256"/>
      <c r="D189" s="276"/>
      <c r="E189" s="276"/>
      <c r="F189" s="276"/>
      <c r="G189" s="276"/>
      <c r="H189" s="276"/>
      <c r="I189" s="276"/>
      <c r="J189" s="276"/>
      <c r="K189" s="276"/>
      <c r="L189" s="276"/>
      <c r="M189" s="237"/>
      <c r="N189" s="102"/>
      <c r="O189" s="186"/>
      <c r="P189" s="186"/>
      <c r="Q189" s="186"/>
      <c r="R189" s="186"/>
      <c r="S189" s="186"/>
      <c r="T189" s="186"/>
      <c r="U189" s="186"/>
      <c r="V189" s="186"/>
      <c r="W189" s="102"/>
      <c r="X189" s="45"/>
      <c r="Y189" s="214"/>
      <c r="AH189" s="214"/>
      <c r="AL189" s="214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</row>
    <row r="190" spans="1:61" s="135" customFormat="1" ht="12.75">
      <c r="B190" s="256"/>
      <c r="C190" s="289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102"/>
      <c r="O190" s="186"/>
      <c r="P190" s="186"/>
      <c r="Q190" s="186"/>
      <c r="R190" s="186"/>
      <c r="S190" s="186"/>
      <c r="T190" s="186"/>
      <c r="U190" s="186"/>
      <c r="V190" s="186"/>
      <c r="W190" s="102"/>
      <c r="X190" s="102"/>
      <c r="Y190" s="214"/>
      <c r="AH190" s="214"/>
      <c r="AL190" s="214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</row>
    <row r="191" spans="1:61" s="135" customFormat="1" ht="12.75">
      <c r="B191" s="256"/>
      <c r="C191" s="289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102"/>
      <c r="O191" s="186"/>
      <c r="P191" s="186"/>
      <c r="Q191" s="186"/>
      <c r="R191" s="186"/>
      <c r="S191" s="186"/>
      <c r="T191" s="186"/>
      <c r="U191" s="186"/>
      <c r="V191" s="186"/>
      <c r="W191" s="102"/>
      <c r="X191" s="102"/>
      <c r="Y191" s="214"/>
      <c r="AH191" s="214"/>
      <c r="AL191" s="214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</row>
    <row r="192" spans="1:61" s="135" customFormat="1" ht="12.75">
      <c r="B192" s="256"/>
      <c r="C192" s="289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102"/>
      <c r="O192" s="186"/>
      <c r="P192" s="186"/>
      <c r="Q192" s="186"/>
      <c r="R192" s="186"/>
      <c r="S192" s="186"/>
      <c r="T192" s="186"/>
      <c r="U192" s="186"/>
      <c r="V192" s="186"/>
      <c r="W192" s="102"/>
      <c r="X192" s="102"/>
      <c r="Y192" s="214"/>
      <c r="AH192" s="214"/>
      <c r="AL192" s="214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</row>
    <row r="193" spans="2:61" s="135" customFormat="1" ht="12.75">
      <c r="B193" s="256"/>
      <c r="C193" s="289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102"/>
      <c r="O193" s="186"/>
      <c r="P193" s="186"/>
      <c r="Q193" s="186"/>
      <c r="R193" s="186"/>
      <c r="S193" s="186"/>
      <c r="T193" s="186"/>
      <c r="U193" s="186"/>
      <c r="V193" s="186"/>
      <c r="W193" s="102"/>
      <c r="X193" s="102"/>
      <c r="Y193" s="214"/>
      <c r="AH193" s="214"/>
      <c r="AL193" s="214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</row>
    <row r="194" spans="2:61" s="135" customFormat="1" ht="12.75">
      <c r="B194" s="256"/>
      <c r="C194" s="289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102"/>
      <c r="O194" s="186"/>
      <c r="P194" s="186"/>
      <c r="Q194" s="186"/>
      <c r="R194" s="186"/>
      <c r="S194" s="186"/>
      <c r="T194" s="186"/>
      <c r="U194" s="186"/>
      <c r="V194" s="186"/>
      <c r="W194" s="102"/>
      <c r="X194" s="102"/>
      <c r="Y194" s="214"/>
      <c r="AH194" s="214"/>
      <c r="AL194" s="214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</row>
    <row r="195" spans="2:61" s="135" customFormat="1" ht="12.75">
      <c r="B195" s="256"/>
      <c r="C195" s="289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102"/>
      <c r="O195" s="186"/>
      <c r="P195" s="186"/>
      <c r="Q195" s="186"/>
      <c r="R195" s="186"/>
      <c r="S195" s="186"/>
      <c r="T195" s="186"/>
      <c r="U195" s="186"/>
      <c r="V195" s="186"/>
      <c r="W195" s="102"/>
      <c r="X195" s="102"/>
      <c r="Y195" s="214"/>
      <c r="AH195" s="214"/>
      <c r="AL195" s="214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</row>
    <row r="196" spans="2:61" s="135" customFormat="1" ht="12.75">
      <c r="B196" s="256"/>
      <c r="C196" s="289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102"/>
      <c r="O196" s="186"/>
      <c r="P196" s="186"/>
      <c r="Q196" s="186"/>
      <c r="R196" s="186"/>
      <c r="S196" s="186"/>
      <c r="T196" s="186"/>
      <c r="U196" s="186"/>
      <c r="V196" s="186"/>
      <c r="W196" s="102"/>
      <c r="X196" s="102"/>
      <c r="Y196" s="214"/>
      <c r="AH196" s="214"/>
      <c r="AL196" s="214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</row>
    <row r="197" spans="2:61" s="135" customFormat="1" ht="12.75">
      <c r="B197" s="256"/>
      <c r="C197" s="289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102"/>
      <c r="O197" s="186"/>
      <c r="P197" s="186"/>
      <c r="Q197" s="186"/>
      <c r="R197" s="186"/>
      <c r="S197" s="186"/>
      <c r="T197" s="186"/>
      <c r="U197" s="186"/>
      <c r="V197" s="186"/>
      <c r="W197" s="102"/>
      <c r="X197" s="102"/>
      <c r="Y197" s="214"/>
      <c r="AH197" s="214"/>
      <c r="AL197" s="214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</row>
    <row r="198" spans="2:61">
      <c r="B198" s="256"/>
      <c r="C198" s="289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</row>
    <row r="199" spans="2:61">
      <c r="B199" s="256"/>
      <c r="C199" s="289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</row>
    <row r="200" spans="2:61">
      <c r="B200" s="256"/>
      <c r="C200" s="289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</row>
    <row r="201" spans="2:61">
      <c r="B201" s="256"/>
      <c r="C201" s="289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</row>
    <row r="202" spans="2:61">
      <c r="B202" s="256"/>
      <c r="C202" s="289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</row>
    <row r="203" spans="2:61">
      <c r="B203" s="256"/>
      <c r="C203" s="289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</row>
    <row r="204" spans="2:61">
      <c r="B204" s="256"/>
      <c r="C204" s="289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</row>
    <row r="205" spans="2:61">
      <c r="B205" s="256"/>
      <c r="C205" s="289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</row>
    <row r="206" spans="2:61">
      <c r="B206" s="256"/>
      <c r="C206" s="289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</row>
    <row r="207" spans="2:61">
      <c r="B207" s="256"/>
      <c r="C207" s="289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</row>
    <row r="208" spans="2:61">
      <c r="B208" s="256"/>
      <c r="C208" s="289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</row>
    <row r="209" spans="2:61">
      <c r="B209" s="256"/>
      <c r="C209" s="289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</row>
    <row r="210" spans="2:61">
      <c r="B210" s="256"/>
      <c r="C210" s="289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</row>
    <row r="211" spans="2:61">
      <c r="B211" s="256"/>
      <c r="C211" s="289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</row>
    <row r="212" spans="2:61">
      <c r="B212" s="256"/>
      <c r="C212" s="289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</row>
    <row r="213" spans="2:61">
      <c r="B213" s="256"/>
      <c r="C213" s="289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</row>
    <row r="214" spans="2:61">
      <c r="B214" s="256"/>
      <c r="C214" s="289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</row>
    <row r="215" spans="2:61">
      <c r="B215" s="256"/>
      <c r="C215" s="289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</row>
    <row r="216" spans="2:61">
      <c r="B216" s="233"/>
      <c r="C216" s="233"/>
      <c r="D216" s="277"/>
      <c r="E216" s="277"/>
      <c r="F216" s="277"/>
      <c r="G216" s="277"/>
      <c r="H216" s="277"/>
      <c r="I216" s="277"/>
      <c r="J216" s="277"/>
      <c r="K216" s="277"/>
      <c r="L216" s="277"/>
      <c r="M216" s="277"/>
    </row>
    <row r="217" spans="2:61">
      <c r="B217" s="233"/>
      <c r="C217" s="231"/>
      <c r="D217" s="231"/>
      <c r="E217" s="231"/>
      <c r="F217" s="231"/>
      <c r="G217" s="231"/>
      <c r="H217" s="231"/>
      <c r="I217" s="231"/>
      <c r="J217" s="231"/>
      <c r="K217" s="232"/>
      <c r="L217" s="233"/>
      <c r="M217" s="233"/>
    </row>
    <row r="218" spans="2:61">
      <c r="B218" s="233"/>
      <c r="C218" s="246"/>
      <c r="D218" s="235"/>
      <c r="E218" s="235"/>
      <c r="F218" s="235"/>
      <c r="G218" s="235"/>
      <c r="H218" s="235"/>
      <c r="I218" s="235"/>
      <c r="J218" s="235"/>
      <c r="K218" s="235"/>
      <c r="L218" s="233"/>
      <c r="M218" s="233"/>
    </row>
    <row r="219" spans="2:61">
      <c r="B219" s="233"/>
      <c r="C219" s="247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</row>
    <row r="220" spans="2:61">
      <c r="B220" s="233"/>
      <c r="C220" s="247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</row>
    <row r="221" spans="2:61">
      <c r="B221" s="233"/>
      <c r="C221" s="247"/>
      <c r="D221" s="235"/>
      <c r="E221" s="235"/>
      <c r="F221" s="235"/>
      <c r="G221" s="235"/>
      <c r="H221" s="235"/>
      <c r="I221" s="282"/>
      <c r="J221" s="235"/>
      <c r="K221" s="235"/>
      <c r="L221" s="233"/>
      <c r="M221" s="282"/>
    </row>
    <row r="222" spans="2:61" s="212" customFormat="1">
      <c r="B222" s="233"/>
      <c r="C222" s="248"/>
      <c r="D222" s="239"/>
      <c r="E222" s="239"/>
      <c r="F222" s="239"/>
      <c r="G222" s="239"/>
      <c r="H222" s="239"/>
      <c r="I222" s="239"/>
      <c r="J222" s="239"/>
      <c r="K222" s="239"/>
      <c r="L222" s="239"/>
      <c r="M222" s="239"/>
      <c r="N222" s="219"/>
      <c r="O222" s="220"/>
      <c r="P222" s="220"/>
      <c r="Q222" s="220"/>
      <c r="R222" s="220"/>
      <c r="S222" s="220"/>
      <c r="T222" s="220"/>
      <c r="U222" s="220"/>
      <c r="V222" s="220"/>
      <c r="W222" s="219"/>
      <c r="X222" s="219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</row>
    <row r="223" spans="2:61">
      <c r="B223" s="233"/>
      <c r="C223" s="233"/>
      <c r="D223" s="277"/>
      <c r="E223" s="277"/>
      <c r="F223" s="277"/>
      <c r="G223" s="277"/>
      <c r="H223" s="277"/>
      <c r="I223" s="277"/>
      <c r="J223" s="277"/>
      <c r="K223" s="277"/>
      <c r="L223" s="277"/>
      <c r="M223" s="277"/>
    </row>
  </sheetData>
  <mergeCells count="16">
    <mergeCell ref="AM2:AX2"/>
    <mergeCell ref="Z2:AG2"/>
    <mergeCell ref="AI2:AK2"/>
    <mergeCell ref="B185:M185"/>
    <mergeCell ref="BA2:BB2"/>
    <mergeCell ref="BC2:BV2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224"/>
  <sheetViews>
    <sheetView zoomScale="60" zoomScaleNormal="60" workbookViewId="0">
      <selection activeCell="AI1" sqref="AI1"/>
    </sheetView>
  </sheetViews>
  <sheetFormatPr defaultColWidth="11.42578125" defaultRowHeight="15"/>
  <cols>
    <col min="3" max="3" width="19.42578125" bestFit="1" customWidth="1"/>
    <col min="4" max="11" width="11.5703125" style="91"/>
    <col min="13" max="21" width="11.5703125" style="91"/>
    <col min="22" max="23" width="11.5703125" style="92"/>
    <col min="35" max="35" width="15.28515625" bestFit="1" customWidth="1"/>
    <col min="36" max="36" width="14.28515625" bestFit="1" customWidth="1"/>
    <col min="39" max="39" width="15.28515625" customWidth="1"/>
    <col min="40" max="40" width="15" customWidth="1"/>
  </cols>
  <sheetData>
    <row r="1" spans="1:56" ht="16.5" thickBot="1">
      <c r="A1" s="107" t="s">
        <v>685</v>
      </c>
      <c r="B1" s="95"/>
      <c r="C1" s="95"/>
      <c r="E1" s="104"/>
      <c r="F1" s="104"/>
      <c r="G1" s="104"/>
      <c r="H1" s="104"/>
      <c r="I1" s="104"/>
      <c r="J1" s="104"/>
      <c r="K1" s="104"/>
      <c r="L1" s="105"/>
      <c r="M1" s="117"/>
      <c r="N1" s="117"/>
      <c r="O1" s="117"/>
      <c r="P1" s="117"/>
      <c r="Q1" s="117"/>
      <c r="R1" s="117"/>
      <c r="S1" s="117"/>
    </row>
    <row r="2" spans="1:56" ht="15.75" thickBot="1">
      <c r="A2" s="95"/>
      <c r="B2" s="95"/>
      <c r="C2" s="70"/>
      <c r="D2" s="104"/>
      <c r="E2" s="104"/>
      <c r="F2" s="104"/>
      <c r="G2" s="104"/>
      <c r="H2" s="104"/>
      <c r="I2" s="104"/>
      <c r="J2" s="104"/>
      <c r="K2" s="104"/>
      <c r="L2" s="105"/>
      <c r="M2" s="117"/>
      <c r="N2" s="117"/>
      <c r="O2" s="117"/>
      <c r="P2" s="117"/>
      <c r="Q2" s="117"/>
      <c r="R2" s="117"/>
      <c r="S2" s="117"/>
      <c r="Y2" s="581" t="s">
        <v>443</v>
      </c>
      <c r="Z2" s="582"/>
      <c r="AA2" s="582"/>
      <c r="AB2" s="582"/>
      <c r="AC2" s="582"/>
      <c r="AD2" s="582"/>
      <c r="AE2" s="582"/>
      <c r="AF2" s="583"/>
      <c r="AH2" s="578" t="s">
        <v>1680</v>
      </c>
      <c r="AI2" s="579"/>
      <c r="AJ2" s="580"/>
      <c r="AL2" s="515"/>
      <c r="AM2" s="578" t="s">
        <v>1680</v>
      </c>
      <c r="AN2" s="580"/>
      <c r="AO2" s="593" t="s">
        <v>1768</v>
      </c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4"/>
    </row>
    <row r="3" spans="1:56" s="135" customFormat="1">
      <c r="A3" s="40" t="s">
        <v>281</v>
      </c>
      <c r="B3" s="40" t="s">
        <v>282</v>
      </c>
      <c r="C3" s="84" t="s">
        <v>686</v>
      </c>
      <c r="D3" s="106" t="s">
        <v>445</v>
      </c>
      <c r="E3" s="106" t="s">
        <v>446</v>
      </c>
      <c r="F3" s="106" t="s">
        <v>286</v>
      </c>
      <c r="G3" s="106" t="s">
        <v>447</v>
      </c>
      <c r="H3" s="106" t="s">
        <v>289</v>
      </c>
      <c r="I3" s="106" t="s">
        <v>288</v>
      </c>
      <c r="J3" s="106" t="s">
        <v>448</v>
      </c>
      <c r="K3" s="106" t="s">
        <v>451</v>
      </c>
      <c r="M3" s="106" t="s">
        <v>453</v>
      </c>
      <c r="N3" s="106" t="s">
        <v>458</v>
      </c>
      <c r="O3" s="106" t="s">
        <v>294</v>
      </c>
      <c r="P3" s="106" t="s">
        <v>454</v>
      </c>
      <c r="Q3" s="106" t="s">
        <v>455</v>
      </c>
      <c r="R3" s="106" t="s">
        <v>297</v>
      </c>
      <c r="S3" s="106" t="s">
        <v>296</v>
      </c>
      <c r="T3" s="106" t="s">
        <v>298</v>
      </c>
      <c r="U3" s="106" t="s">
        <v>687</v>
      </c>
      <c r="V3" s="108" t="s">
        <v>457</v>
      </c>
      <c r="W3" s="108" t="s">
        <v>688</v>
      </c>
      <c r="Y3" s="468" t="s">
        <v>293</v>
      </c>
      <c r="Z3" s="468" t="s">
        <v>453</v>
      </c>
      <c r="AA3" s="468" t="s">
        <v>458</v>
      </c>
      <c r="AB3" s="468" t="s">
        <v>459</v>
      </c>
      <c r="AC3" s="468" t="s">
        <v>297</v>
      </c>
      <c r="AD3" s="468" t="s">
        <v>298</v>
      </c>
      <c r="AE3" s="468" t="s">
        <v>294</v>
      </c>
      <c r="AF3" s="468" t="s">
        <v>296</v>
      </c>
      <c r="AH3" s="157" t="s">
        <v>1675</v>
      </c>
      <c r="AI3" s="468" t="s">
        <v>1676</v>
      </c>
      <c r="AJ3" s="468" t="s">
        <v>1677</v>
      </c>
      <c r="AL3" s="387" t="s">
        <v>1675</v>
      </c>
      <c r="AM3" s="507" t="s">
        <v>1676</v>
      </c>
      <c r="AN3" s="508" t="s">
        <v>1677</v>
      </c>
      <c r="AO3" s="595" t="s">
        <v>293</v>
      </c>
      <c r="AP3" s="596"/>
      <c r="AQ3" s="590" t="s">
        <v>458</v>
      </c>
      <c r="AR3" s="591"/>
      <c r="AS3" s="590" t="s">
        <v>453</v>
      </c>
      <c r="AT3" s="591"/>
      <c r="AU3" s="590" t="s">
        <v>459</v>
      </c>
      <c r="AV3" s="592"/>
      <c r="AW3" s="590" t="s">
        <v>297</v>
      </c>
      <c r="AX3" s="591"/>
      <c r="AY3" s="590" t="s">
        <v>298</v>
      </c>
      <c r="AZ3" s="591"/>
      <c r="BA3" s="590" t="s">
        <v>294</v>
      </c>
      <c r="BB3" s="591"/>
      <c r="BC3" s="590" t="s">
        <v>296</v>
      </c>
      <c r="BD3" s="591"/>
    </row>
    <row r="4" spans="1:56" s="135" customFormat="1" ht="13.5" thickBot="1">
      <c r="A4" s="41" t="s">
        <v>9</v>
      </c>
      <c r="B4" s="39"/>
      <c r="C4" s="148"/>
      <c r="D4" s="27" t="s">
        <v>303</v>
      </c>
      <c r="E4" s="27" t="s">
        <v>303</v>
      </c>
      <c r="F4" s="27" t="s">
        <v>303</v>
      </c>
      <c r="G4" s="27" t="s">
        <v>303</v>
      </c>
      <c r="H4" s="27" t="s">
        <v>303</v>
      </c>
      <c r="I4" s="27" t="s">
        <v>303</v>
      </c>
      <c r="J4" s="27" t="s">
        <v>303</v>
      </c>
      <c r="K4" s="27" t="s">
        <v>303</v>
      </c>
      <c r="M4" s="27"/>
      <c r="N4" s="27"/>
      <c r="O4" s="27"/>
      <c r="P4" s="27"/>
      <c r="Q4" s="27"/>
      <c r="R4" s="152"/>
      <c r="S4" s="152"/>
      <c r="T4" s="153"/>
      <c r="U4" s="153"/>
      <c r="V4" s="65"/>
      <c r="W4" s="65"/>
      <c r="X4" s="214"/>
      <c r="Y4" s="27" t="s">
        <v>460</v>
      </c>
      <c r="Z4" s="27" t="s">
        <v>460</v>
      </c>
      <c r="AA4" s="27" t="s">
        <v>460</v>
      </c>
      <c r="AB4" s="27" t="s">
        <v>460</v>
      </c>
      <c r="AC4" s="27" t="s">
        <v>460</v>
      </c>
      <c r="AD4" s="27" t="s">
        <v>460</v>
      </c>
      <c r="AE4" s="27" t="s">
        <v>460</v>
      </c>
      <c r="AF4" s="27" t="s">
        <v>460</v>
      </c>
      <c r="AG4" s="214"/>
      <c r="AH4" s="273" t="s">
        <v>429</v>
      </c>
      <c r="AI4" s="155" t="s">
        <v>1678</v>
      </c>
      <c r="AJ4" s="155" t="s">
        <v>1679</v>
      </c>
      <c r="AL4" s="393" t="s">
        <v>429</v>
      </c>
      <c r="AM4" s="509" t="s">
        <v>1678</v>
      </c>
      <c r="AN4" s="510" t="s">
        <v>1679</v>
      </c>
      <c r="AO4" s="533" t="s">
        <v>1766</v>
      </c>
      <c r="AP4" s="534" t="s">
        <v>1767</v>
      </c>
      <c r="AQ4" s="533" t="s">
        <v>1766</v>
      </c>
      <c r="AR4" s="534" t="s">
        <v>1767</v>
      </c>
      <c r="AS4" s="533" t="s">
        <v>1766</v>
      </c>
      <c r="AT4" s="534" t="s">
        <v>1767</v>
      </c>
      <c r="AU4" s="533" t="s">
        <v>1766</v>
      </c>
      <c r="AV4" s="535" t="s">
        <v>1767</v>
      </c>
      <c r="AW4" s="533" t="s">
        <v>1766</v>
      </c>
      <c r="AX4" s="534" t="s">
        <v>1767</v>
      </c>
      <c r="AY4" s="533" t="s">
        <v>1766</v>
      </c>
      <c r="AZ4" s="534" t="s">
        <v>1767</v>
      </c>
      <c r="BA4" s="533" t="s">
        <v>1766</v>
      </c>
      <c r="BB4" s="534" t="s">
        <v>1767</v>
      </c>
      <c r="BC4" s="533" t="s">
        <v>1766</v>
      </c>
      <c r="BD4" s="534" t="s">
        <v>1767</v>
      </c>
    </row>
    <row r="5" spans="1:56" s="135" customFormat="1" ht="12.75">
      <c r="A5" s="45">
        <v>2670.0804681784898</v>
      </c>
      <c r="B5" s="135" t="s">
        <v>364</v>
      </c>
      <c r="C5" s="135" t="s">
        <v>689</v>
      </c>
      <c r="D5" s="154">
        <v>1.4279999999999999</v>
      </c>
      <c r="E5" s="154">
        <v>14.946999999999999</v>
      </c>
      <c r="F5" s="154">
        <v>46.213000000000001</v>
      </c>
      <c r="G5" s="154">
        <v>23.792999999999999</v>
      </c>
      <c r="H5" s="154">
        <v>0.192</v>
      </c>
      <c r="I5" s="154">
        <v>0.20200000000000001</v>
      </c>
      <c r="J5" s="154">
        <v>12.079000000000001</v>
      </c>
      <c r="K5" s="154">
        <v>98.853999999999985</v>
      </c>
      <c r="M5" s="186">
        <v>3.4479769674210126E-2</v>
      </c>
      <c r="N5" s="186">
        <v>0.56547882471581046</v>
      </c>
      <c r="O5" s="186">
        <v>1.1728586649615331</v>
      </c>
      <c r="P5" s="186">
        <v>0.19270297097423672</v>
      </c>
      <c r="Q5" s="186">
        <v>0.44601902629040402</v>
      </c>
      <c r="R5" s="186">
        <v>5.2202707749467864E-3</v>
      </c>
      <c r="S5" s="186">
        <v>5.2160327545900994E-3</v>
      </c>
      <c r="T5" s="186">
        <v>0.57802443985426855</v>
      </c>
      <c r="U5" s="186">
        <v>3</v>
      </c>
      <c r="V5" s="45">
        <v>56.445303247763476</v>
      </c>
      <c r="W5" s="45">
        <v>67.470135800800676</v>
      </c>
      <c r="Y5" s="154">
        <v>13.46</v>
      </c>
      <c r="Z5" s="154">
        <v>1.78</v>
      </c>
      <c r="AA5" s="154">
        <v>0.44</v>
      </c>
      <c r="AB5" s="154">
        <v>0.34</v>
      </c>
      <c r="AC5" s="154">
        <v>7.41</v>
      </c>
      <c r="AD5" s="154">
        <v>0.43</v>
      </c>
      <c r="AE5" s="154">
        <v>0.37</v>
      </c>
      <c r="AF5" s="154">
        <v>7.79</v>
      </c>
      <c r="AG5" s="154"/>
      <c r="AH5" s="102" t="s">
        <v>1765</v>
      </c>
      <c r="AI5" s="102">
        <v>20</v>
      </c>
      <c r="AJ5" s="102">
        <v>15</v>
      </c>
      <c r="AL5" s="536" t="s">
        <v>1486</v>
      </c>
      <c r="AM5" s="511">
        <v>20</v>
      </c>
      <c r="AN5" s="512">
        <v>15</v>
      </c>
      <c r="AO5" s="504">
        <v>30</v>
      </c>
      <c r="AP5" s="522">
        <v>30</v>
      </c>
      <c r="AQ5" s="504">
        <v>30</v>
      </c>
      <c r="AR5" s="522">
        <v>15</v>
      </c>
      <c r="AS5" s="504">
        <v>30</v>
      </c>
      <c r="AT5" s="522">
        <v>30</v>
      </c>
      <c r="AU5" s="504">
        <v>30</v>
      </c>
      <c r="AV5" s="491">
        <v>15</v>
      </c>
      <c r="AW5" s="504">
        <v>30</v>
      </c>
      <c r="AX5" s="522">
        <v>30</v>
      </c>
      <c r="AY5" s="504">
        <v>30</v>
      </c>
      <c r="AZ5" s="522">
        <v>30</v>
      </c>
      <c r="BA5" s="504">
        <v>30</v>
      </c>
      <c r="BB5" s="522">
        <v>15</v>
      </c>
      <c r="BC5" s="504">
        <v>30</v>
      </c>
      <c r="BD5" s="522">
        <v>30</v>
      </c>
    </row>
    <row r="6" spans="1:56" s="135" customFormat="1" ht="12.75">
      <c r="A6" s="45">
        <v>2670.0804681784898</v>
      </c>
      <c r="B6" s="135" t="s">
        <v>364</v>
      </c>
      <c r="C6" s="135" t="s">
        <v>690</v>
      </c>
      <c r="D6" s="154">
        <v>1.3580000000000001</v>
      </c>
      <c r="E6" s="154">
        <v>15.106999999999999</v>
      </c>
      <c r="F6" s="154">
        <v>46.521000000000001</v>
      </c>
      <c r="G6" s="154">
        <v>23.486000000000001</v>
      </c>
      <c r="H6" s="154">
        <v>0.188</v>
      </c>
      <c r="I6" s="154">
        <v>0.183</v>
      </c>
      <c r="J6" s="154">
        <v>12.151999999999999</v>
      </c>
      <c r="K6" s="154">
        <v>98.995000000000019</v>
      </c>
      <c r="M6" s="186">
        <v>3.2715077610856388E-2</v>
      </c>
      <c r="N6" s="186">
        <v>0.57023330323784616</v>
      </c>
      <c r="O6" s="186">
        <v>1.1779926921316333</v>
      </c>
      <c r="P6" s="186">
        <v>0.18634384940880899</v>
      </c>
      <c r="Q6" s="186">
        <v>0.44270411541387866</v>
      </c>
      <c r="R6" s="186">
        <v>5.0999003156481241E-3</v>
      </c>
      <c r="S6" s="186">
        <v>4.7146783217930045E-3</v>
      </c>
      <c r="T6" s="186">
        <v>0.58019638355953496</v>
      </c>
      <c r="U6" s="186">
        <v>2.9999999999999991</v>
      </c>
      <c r="V6" s="45">
        <v>56.7207058889718</v>
      </c>
      <c r="W6" s="45">
        <v>67.382174573068852</v>
      </c>
      <c r="Y6" s="154">
        <v>13.55</v>
      </c>
      <c r="Z6" s="154">
        <v>1.85</v>
      </c>
      <c r="AA6" s="154">
        <v>0.44</v>
      </c>
      <c r="AB6" s="154">
        <v>0.34</v>
      </c>
      <c r="AC6" s="154">
        <v>7.55</v>
      </c>
      <c r="AD6" s="154">
        <v>0.43</v>
      </c>
      <c r="AE6" s="154">
        <v>0.37</v>
      </c>
      <c r="AF6" s="154">
        <v>8.57</v>
      </c>
      <c r="AG6" s="154"/>
      <c r="AH6" s="102" t="s">
        <v>1765</v>
      </c>
      <c r="AI6" s="102">
        <v>20</v>
      </c>
      <c r="AJ6" s="102">
        <v>15</v>
      </c>
      <c r="AL6" s="537" t="s">
        <v>1765</v>
      </c>
      <c r="AM6" s="511">
        <v>20</v>
      </c>
      <c r="AN6" s="512">
        <v>15</v>
      </c>
      <c r="AO6" s="504">
        <v>30</v>
      </c>
      <c r="AP6" s="522">
        <v>30</v>
      </c>
      <c r="AQ6" s="504">
        <v>30</v>
      </c>
      <c r="AR6" s="522">
        <v>15</v>
      </c>
      <c r="AS6" s="504">
        <v>30</v>
      </c>
      <c r="AT6" s="522">
        <v>30</v>
      </c>
      <c r="AU6" s="504">
        <v>30</v>
      </c>
      <c r="AV6" s="491">
        <v>15</v>
      </c>
      <c r="AW6" s="504">
        <v>30</v>
      </c>
      <c r="AX6" s="522">
        <v>30</v>
      </c>
      <c r="AY6" s="504">
        <v>30</v>
      </c>
      <c r="AZ6" s="522">
        <v>30</v>
      </c>
      <c r="BA6" s="504">
        <v>30</v>
      </c>
      <c r="BB6" s="522">
        <v>15</v>
      </c>
      <c r="BC6" s="504">
        <v>30</v>
      </c>
      <c r="BD6" s="522">
        <v>30</v>
      </c>
    </row>
    <row r="7" spans="1:56" s="135" customFormat="1" ht="12.75">
      <c r="A7" s="45">
        <v>2670.0804681784898</v>
      </c>
      <c r="B7" s="135" t="s">
        <v>364</v>
      </c>
      <c r="C7" s="135" t="s">
        <v>691</v>
      </c>
      <c r="D7" s="154">
        <v>1.423</v>
      </c>
      <c r="E7" s="154">
        <v>15.134</v>
      </c>
      <c r="F7" s="154">
        <v>44.566000000000003</v>
      </c>
      <c r="G7" s="154">
        <v>23.65</v>
      </c>
      <c r="H7" s="154">
        <v>0.20499999999999999</v>
      </c>
      <c r="I7" s="154">
        <v>0.186</v>
      </c>
      <c r="J7" s="154">
        <v>11.965999999999999</v>
      </c>
      <c r="K7" s="154">
        <v>97.13</v>
      </c>
      <c r="M7" s="186">
        <v>3.4872268647553752E-2</v>
      </c>
      <c r="N7" s="186">
        <v>0.58110577950089171</v>
      </c>
      <c r="O7" s="186">
        <v>1.1479535812212571</v>
      </c>
      <c r="P7" s="186">
        <v>0.20119610198274263</v>
      </c>
      <c r="Q7" s="186">
        <v>0.44317041732424656</v>
      </c>
      <c r="R7" s="186">
        <v>5.6569822463115576E-3</v>
      </c>
      <c r="S7" s="186">
        <v>4.8746230495835862E-3</v>
      </c>
      <c r="T7" s="186">
        <v>0.58117024602741307</v>
      </c>
      <c r="U7" s="186">
        <v>3</v>
      </c>
      <c r="V7" s="45">
        <v>56.736031949157848</v>
      </c>
      <c r="W7" s="45">
        <v>66.391797025511579</v>
      </c>
      <c r="Y7" s="154">
        <v>12.9</v>
      </c>
      <c r="Z7" s="154">
        <v>1.8</v>
      </c>
      <c r="AA7" s="154">
        <v>0.44</v>
      </c>
      <c r="AB7" s="154">
        <v>0.34</v>
      </c>
      <c r="AC7" s="154">
        <v>7.05</v>
      </c>
      <c r="AD7" s="154">
        <v>0.44</v>
      </c>
      <c r="AE7" s="154">
        <v>0.37</v>
      </c>
      <c r="AF7" s="154">
        <v>8.33</v>
      </c>
      <c r="AG7" s="154"/>
      <c r="AH7" s="102" t="s">
        <v>1765</v>
      </c>
      <c r="AI7" s="102">
        <v>20</v>
      </c>
      <c r="AJ7" s="102">
        <v>15</v>
      </c>
      <c r="AL7" s="538"/>
      <c r="AM7" s="511"/>
      <c r="AN7" s="512"/>
      <c r="AO7" s="523"/>
      <c r="AP7" s="524"/>
      <c r="AQ7" s="523"/>
      <c r="AR7" s="524"/>
      <c r="AS7" s="523"/>
      <c r="AT7" s="527"/>
      <c r="AU7" s="528"/>
      <c r="AV7" s="502"/>
      <c r="AW7" s="528"/>
      <c r="AX7" s="527"/>
      <c r="AY7" s="528"/>
      <c r="AZ7" s="527"/>
      <c r="BA7" s="528"/>
      <c r="BB7" s="527"/>
      <c r="BC7" s="528"/>
      <c r="BD7" s="527"/>
    </row>
    <row r="8" spans="1:56" s="135" customFormat="1" ht="12.75">
      <c r="A8" s="45">
        <v>2670.0804681784898</v>
      </c>
      <c r="B8" s="135" t="s">
        <v>364</v>
      </c>
      <c r="C8" s="135" t="s">
        <v>692</v>
      </c>
      <c r="D8" s="154">
        <v>1.375</v>
      </c>
      <c r="E8" s="154">
        <v>15.173</v>
      </c>
      <c r="F8" s="154">
        <v>46.423000000000002</v>
      </c>
      <c r="G8" s="154">
        <v>23.597999999999999</v>
      </c>
      <c r="H8" s="154">
        <v>0.17199999999999999</v>
      </c>
      <c r="I8" s="154">
        <v>0.219</v>
      </c>
      <c r="J8" s="154">
        <v>12.065</v>
      </c>
      <c r="K8" s="154">
        <v>99.024999999999991</v>
      </c>
      <c r="M8" s="186">
        <v>3.3127282846428151E-2</v>
      </c>
      <c r="N8" s="186">
        <v>0.57277062800711787</v>
      </c>
      <c r="O8" s="186">
        <v>1.1756057180909729</v>
      </c>
      <c r="P8" s="186">
        <v>0.18536908820905396</v>
      </c>
      <c r="Q8" s="186">
        <v>0.44672952063307181</v>
      </c>
      <c r="R8" s="186">
        <v>4.6662415622225357E-3</v>
      </c>
      <c r="S8" s="186">
        <v>5.6426098718658042E-3</v>
      </c>
      <c r="T8" s="186">
        <v>0.57608891077926683</v>
      </c>
      <c r="U8" s="186">
        <v>3</v>
      </c>
      <c r="V8" s="45">
        <v>56.323673204029554</v>
      </c>
      <c r="W8" s="45">
        <v>67.239854892489888</v>
      </c>
      <c r="Y8" s="154">
        <v>11.12</v>
      </c>
      <c r="Z8" s="154">
        <v>1.82</v>
      </c>
      <c r="AA8" s="154">
        <v>0.44</v>
      </c>
      <c r="AB8" s="154">
        <v>0.34</v>
      </c>
      <c r="AC8" s="154">
        <v>8.2100000000000009</v>
      </c>
      <c r="AD8" s="154">
        <v>0.43</v>
      </c>
      <c r="AE8" s="154">
        <v>0.37</v>
      </c>
      <c r="AF8" s="154">
        <v>7.18</v>
      </c>
      <c r="AG8" s="154"/>
      <c r="AH8" s="102" t="s">
        <v>1765</v>
      </c>
      <c r="AI8" s="102">
        <v>20</v>
      </c>
      <c r="AJ8" s="102">
        <v>15</v>
      </c>
      <c r="AL8" s="539"/>
      <c r="AM8" s="511"/>
      <c r="AN8" s="512"/>
      <c r="AO8" s="504"/>
      <c r="AP8" s="522"/>
      <c r="AQ8" s="504"/>
      <c r="AR8" s="522"/>
      <c r="AS8" s="504"/>
      <c r="AT8" s="522"/>
      <c r="AU8" s="504"/>
      <c r="AV8" s="491"/>
      <c r="AW8" s="504"/>
      <c r="AX8" s="522"/>
      <c r="AY8" s="504"/>
      <c r="AZ8" s="522"/>
      <c r="BA8" s="504"/>
      <c r="BB8" s="522"/>
      <c r="BC8" s="504"/>
      <c r="BD8" s="522"/>
    </row>
    <row r="9" spans="1:56" s="135" customFormat="1" ht="13.5" thickBot="1">
      <c r="A9" s="45">
        <v>2670.0804681784898</v>
      </c>
      <c r="B9" s="135" t="s">
        <v>364</v>
      </c>
      <c r="C9" s="135" t="s">
        <v>693</v>
      </c>
      <c r="D9" s="154">
        <v>1.365</v>
      </c>
      <c r="E9" s="154">
        <v>15.227</v>
      </c>
      <c r="F9" s="154">
        <v>46.921999999999997</v>
      </c>
      <c r="G9" s="154">
        <v>23.486000000000001</v>
      </c>
      <c r="H9" s="154">
        <v>0.17</v>
      </c>
      <c r="I9" s="154">
        <v>0.2</v>
      </c>
      <c r="J9" s="154">
        <v>12.128</v>
      </c>
      <c r="K9" s="154">
        <v>99.498000000000005</v>
      </c>
      <c r="M9" s="186">
        <v>3.2734703476655039E-2</v>
      </c>
      <c r="N9" s="186">
        <v>0.57215839061232876</v>
      </c>
      <c r="O9" s="186">
        <v>1.1827627673037242</v>
      </c>
      <c r="P9" s="186">
        <v>0.17960943513063743</v>
      </c>
      <c r="Q9" s="186">
        <v>0.44658807509325205</v>
      </c>
      <c r="R9" s="186">
        <v>4.5907150268565669E-3</v>
      </c>
      <c r="S9" s="186">
        <v>5.1293052770443855E-3</v>
      </c>
      <c r="T9" s="186">
        <v>0.57642660807950175</v>
      </c>
      <c r="U9" s="186">
        <v>3</v>
      </c>
      <c r="V9" s="45">
        <v>56.345878271442373</v>
      </c>
      <c r="W9" s="45">
        <v>67.396917631800633</v>
      </c>
      <c r="Y9" s="154">
        <v>11.85</v>
      </c>
      <c r="Z9" s="154">
        <v>1.84</v>
      </c>
      <c r="AA9" s="154">
        <v>0.44</v>
      </c>
      <c r="AB9" s="154">
        <v>0.34</v>
      </c>
      <c r="AC9" s="154">
        <v>8.31</v>
      </c>
      <c r="AD9" s="154">
        <v>0.43</v>
      </c>
      <c r="AE9" s="154">
        <v>0.36</v>
      </c>
      <c r="AF9" s="154">
        <v>7.78</v>
      </c>
      <c r="AG9" s="154"/>
      <c r="AH9" s="102" t="s">
        <v>1765</v>
      </c>
      <c r="AI9" s="102">
        <v>20</v>
      </c>
      <c r="AJ9" s="102">
        <v>15</v>
      </c>
      <c r="AL9" s="540"/>
      <c r="AM9" s="513"/>
      <c r="AN9" s="514"/>
      <c r="AO9" s="525"/>
      <c r="AP9" s="526"/>
      <c r="AQ9" s="525"/>
      <c r="AR9" s="526"/>
      <c r="AS9" s="525"/>
      <c r="AT9" s="526"/>
      <c r="AU9" s="525"/>
      <c r="AV9" s="505"/>
      <c r="AW9" s="525"/>
      <c r="AX9" s="526"/>
      <c r="AY9" s="525"/>
      <c r="AZ9" s="526"/>
      <c r="BA9" s="525"/>
      <c r="BB9" s="526"/>
      <c r="BC9" s="525"/>
      <c r="BD9" s="526"/>
    </row>
    <row r="10" spans="1:56" s="135" customFormat="1" ht="12.75">
      <c r="A10" s="45">
        <v>2670.0804681784898</v>
      </c>
      <c r="B10" s="135" t="s">
        <v>364</v>
      </c>
      <c r="C10" s="135" t="s">
        <v>694</v>
      </c>
      <c r="D10" s="154">
        <v>1.3720000000000001</v>
      </c>
      <c r="E10" s="154">
        <v>15.204000000000001</v>
      </c>
      <c r="F10" s="154">
        <v>46.433999999999997</v>
      </c>
      <c r="G10" s="154">
        <v>23.398</v>
      </c>
      <c r="H10" s="154">
        <v>0.19800000000000001</v>
      </c>
      <c r="I10" s="154">
        <v>0.214</v>
      </c>
      <c r="J10" s="154">
        <v>12.076000000000001</v>
      </c>
      <c r="K10" s="154">
        <v>98.895999999999987</v>
      </c>
      <c r="M10" s="186">
        <v>3.3086756699463038E-2</v>
      </c>
      <c r="N10" s="186">
        <v>0.57449216621643473</v>
      </c>
      <c r="O10" s="186">
        <v>1.1770137957731712</v>
      </c>
      <c r="P10" s="186">
        <v>0.18232052461146786</v>
      </c>
      <c r="Q10" s="186">
        <v>0.4450228897154781</v>
      </c>
      <c r="R10" s="186">
        <v>5.3767634463150844E-3</v>
      </c>
      <c r="S10" s="186">
        <v>5.5190795229392194E-3</v>
      </c>
      <c r="T10" s="186">
        <v>0.57716802401473044</v>
      </c>
      <c r="U10" s="186">
        <v>3</v>
      </c>
      <c r="V10" s="45">
        <v>56.463818672434904</v>
      </c>
      <c r="W10" s="45">
        <v>67.200102158724818</v>
      </c>
      <c r="Y10" s="154">
        <v>11.22</v>
      </c>
      <c r="Z10" s="154">
        <v>1.85</v>
      </c>
      <c r="AA10" s="154">
        <v>0.44</v>
      </c>
      <c r="AB10" s="154">
        <v>0.34</v>
      </c>
      <c r="AC10" s="154">
        <v>7.14</v>
      </c>
      <c r="AD10" s="154">
        <v>0.43</v>
      </c>
      <c r="AE10" s="154">
        <v>0.37</v>
      </c>
      <c r="AF10" s="154">
        <v>7.37</v>
      </c>
      <c r="AG10" s="154"/>
      <c r="AH10" s="102" t="s">
        <v>1765</v>
      </c>
      <c r="AI10" s="102">
        <v>20</v>
      </c>
      <c r="AJ10" s="102">
        <v>15</v>
      </c>
    </row>
    <row r="11" spans="1:56" s="135" customFormat="1" ht="12.75">
      <c r="D11" s="154"/>
      <c r="E11" s="154"/>
      <c r="F11" s="154"/>
      <c r="G11" s="154"/>
      <c r="H11" s="154"/>
      <c r="I11" s="154"/>
      <c r="J11" s="154"/>
      <c r="K11" s="154"/>
      <c r="M11" s="186"/>
      <c r="N11" s="186"/>
      <c r="O11" s="186"/>
      <c r="P11" s="186"/>
      <c r="Q11" s="186"/>
      <c r="R11" s="186"/>
      <c r="S11" s="186"/>
      <c r="T11" s="186"/>
      <c r="U11" s="186"/>
      <c r="V11" s="45"/>
      <c r="W11" s="45"/>
      <c r="Y11" s="185"/>
      <c r="Z11" s="185"/>
      <c r="AA11" s="185"/>
      <c r="AB11" s="185"/>
      <c r="AC11" s="185"/>
      <c r="AD11" s="185"/>
      <c r="AE11" s="185"/>
      <c r="AF11" s="185"/>
    </row>
    <row r="12" spans="1:56" s="135" customFormat="1" ht="12.75">
      <c r="A12" s="45">
        <v>2670.0804681784898</v>
      </c>
      <c r="B12" s="135" t="s">
        <v>364</v>
      </c>
      <c r="C12" s="135" t="s">
        <v>695</v>
      </c>
      <c r="D12" s="154">
        <v>1.391</v>
      </c>
      <c r="E12" s="154">
        <v>14.72</v>
      </c>
      <c r="F12" s="154">
        <v>48.082999999999998</v>
      </c>
      <c r="G12" s="154">
        <v>22.370999999999999</v>
      </c>
      <c r="H12" s="154">
        <v>0.2</v>
      </c>
      <c r="I12" s="154">
        <v>0.23100000000000001</v>
      </c>
      <c r="J12" s="154">
        <v>12.55</v>
      </c>
      <c r="K12" s="154">
        <v>99.545999999999992</v>
      </c>
      <c r="M12" s="186">
        <v>3.3327431156677564E-2</v>
      </c>
      <c r="N12" s="186">
        <v>0.55259720448585103</v>
      </c>
      <c r="O12" s="186">
        <v>1.2109093596050819</v>
      </c>
      <c r="P12" s="186">
        <v>0.16983857359571086</v>
      </c>
      <c r="Q12" s="186">
        <v>0.42607959680051022</v>
      </c>
      <c r="R12" s="186">
        <v>5.395856095167898E-3</v>
      </c>
      <c r="S12" s="186">
        <v>5.9188792724649978E-3</v>
      </c>
      <c r="T12" s="186">
        <v>0.59593309898853575</v>
      </c>
      <c r="U12" s="186">
        <v>3</v>
      </c>
      <c r="V12" s="45">
        <v>58.309755000493894</v>
      </c>
      <c r="W12" s="45">
        <v>68.664862624386743</v>
      </c>
      <c r="Y12" s="154">
        <v>12.84</v>
      </c>
      <c r="Z12" s="154">
        <v>1.81</v>
      </c>
      <c r="AA12" s="154">
        <v>0.44</v>
      </c>
      <c r="AB12" s="154">
        <v>0.35</v>
      </c>
      <c r="AC12" s="154">
        <v>7.12</v>
      </c>
      <c r="AD12" s="154">
        <v>0.43</v>
      </c>
      <c r="AE12" s="154">
        <v>0.36</v>
      </c>
      <c r="AF12" s="154">
        <v>6.9</v>
      </c>
      <c r="AH12" s="102" t="s">
        <v>1765</v>
      </c>
      <c r="AI12" s="102">
        <v>20</v>
      </c>
      <c r="AJ12" s="102">
        <v>15</v>
      </c>
    </row>
    <row r="13" spans="1:56" s="135" customFormat="1" ht="12.75">
      <c r="A13" s="45">
        <v>2670.0804681784898</v>
      </c>
      <c r="B13" s="135" t="s">
        <v>364</v>
      </c>
      <c r="C13" s="135" t="s">
        <v>696</v>
      </c>
      <c r="D13" s="154">
        <v>1.3720000000000001</v>
      </c>
      <c r="E13" s="154">
        <v>14.776999999999999</v>
      </c>
      <c r="F13" s="154">
        <v>47.926000000000002</v>
      </c>
      <c r="G13" s="154">
        <v>22.454999999999998</v>
      </c>
      <c r="H13" s="154">
        <v>0.17499999999999999</v>
      </c>
      <c r="I13" s="154">
        <v>0.19900000000000001</v>
      </c>
      <c r="J13" s="154">
        <v>12.688000000000001</v>
      </c>
      <c r="K13" s="154">
        <v>99.591999999999999</v>
      </c>
      <c r="M13" s="186">
        <v>3.2817215253267508E-2</v>
      </c>
      <c r="N13" s="186">
        <v>0.55380905348643772</v>
      </c>
      <c r="O13" s="186">
        <v>1.2049365197538662</v>
      </c>
      <c r="P13" s="186">
        <v>0.17561999625316105</v>
      </c>
      <c r="Q13" s="186">
        <v>0.42153516978620853</v>
      </c>
      <c r="R13" s="186">
        <v>4.7134761732854523E-3</v>
      </c>
      <c r="S13" s="186">
        <v>5.0904184295020912E-3</v>
      </c>
      <c r="T13" s="186">
        <v>0.60147815086427125</v>
      </c>
      <c r="U13" s="186">
        <v>3</v>
      </c>
      <c r="V13" s="45">
        <v>58.794752592451417</v>
      </c>
      <c r="W13" s="45">
        <v>68.511133053423819</v>
      </c>
      <c r="Y13" s="154">
        <v>11.91</v>
      </c>
      <c r="Z13" s="154">
        <v>1.84</v>
      </c>
      <c r="AA13" s="154">
        <v>0.44</v>
      </c>
      <c r="AB13" s="154">
        <v>0.35</v>
      </c>
      <c r="AC13" s="154">
        <v>7.84</v>
      </c>
      <c r="AD13" s="154">
        <v>0.42</v>
      </c>
      <c r="AE13" s="154">
        <v>0.36</v>
      </c>
      <c r="AF13" s="154">
        <v>7.9</v>
      </c>
      <c r="AH13" s="102" t="s">
        <v>1765</v>
      </c>
      <c r="AI13" s="102">
        <v>20</v>
      </c>
      <c r="AJ13" s="102">
        <v>15</v>
      </c>
    </row>
    <row r="14" spans="1:56" s="135" customFormat="1" ht="12.75">
      <c r="A14" s="45">
        <v>2670.0804681784898</v>
      </c>
      <c r="B14" s="135" t="s">
        <v>364</v>
      </c>
      <c r="C14" s="135" t="s">
        <v>697</v>
      </c>
      <c r="D14" s="154">
        <v>1.407</v>
      </c>
      <c r="E14" s="154">
        <v>14.731</v>
      </c>
      <c r="F14" s="154">
        <v>47.92</v>
      </c>
      <c r="G14" s="154">
        <v>22.614000000000001</v>
      </c>
      <c r="H14" s="154">
        <v>0.16900000000000001</v>
      </c>
      <c r="I14" s="154">
        <v>0.22500000000000001</v>
      </c>
      <c r="J14" s="154">
        <v>12.467000000000001</v>
      </c>
      <c r="K14" s="154">
        <v>99.532999999999987</v>
      </c>
      <c r="M14" s="186">
        <v>3.3730647262089096E-2</v>
      </c>
      <c r="N14" s="186">
        <v>0.55333605648772877</v>
      </c>
      <c r="O14" s="186">
        <v>1.2075156179653068</v>
      </c>
      <c r="P14" s="186">
        <v>0.17168703102278648</v>
      </c>
      <c r="Q14" s="186">
        <v>0.43105917511901837</v>
      </c>
      <c r="R14" s="186">
        <v>4.5621854516638173E-3</v>
      </c>
      <c r="S14" s="186">
        <v>5.7685397223251646E-3</v>
      </c>
      <c r="T14" s="186">
        <v>0.59234074696908168</v>
      </c>
      <c r="U14" s="186">
        <v>3.0000000000000004</v>
      </c>
      <c r="V14" s="45">
        <v>57.879694358437682</v>
      </c>
      <c r="W14" s="45">
        <v>68.575657761769818</v>
      </c>
      <c r="Y14" s="154">
        <v>14.69</v>
      </c>
      <c r="Z14" s="154">
        <v>1.78</v>
      </c>
      <c r="AA14" s="154">
        <v>0.44</v>
      </c>
      <c r="AB14" s="154">
        <v>0.35</v>
      </c>
      <c r="AC14" s="154">
        <v>8.11</v>
      </c>
      <c r="AD14" s="154">
        <v>0.43</v>
      </c>
      <c r="AE14" s="154">
        <v>0.36</v>
      </c>
      <c r="AF14" s="154">
        <v>7.04</v>
      </c>
      <c r="AH14" s="102" t="s">
        <v>1765</v>
      </c>
      <c r="AI14" s="102">
        <v>20</v>
      </c>
      <c r="AJ14" s="102">
        <v>15</v>
      </c>
    </row>
    <row r="15" spans="1:56" s="135" customFormat="1" ht="12.75">
      <c r="A15" s="45">
        <v>2670.0804681784898</v>
      </c>
      <c r="B15" s="135" t="s">
        <v>364</v>
      </c>
      <c r="C15" s="135" t="s">
        <v>698</v>
      </c>
      <c r="D15" s="154">
        <v>1.321</v>
      </c>
      <c r="E15" s="154">
        <v>15.058999999999999</v>
      </c>
      <c r="F15" s="154">
        <v>47.926000000000002</v>
      </c>
      <c r="G15" s="154">
        <v>22.091000000000001</v>
      </c>
      <c r="H15" s="154">
        <v>0.19800000000000001</v>
      </c>
      <c r="I15" s="154">
        <v>0.185</v>
      </c>
      <c r="J15" s="154">
        <v>12.675000000000001</v>
      </c>
      <c r="K15" s="154">
        <v>99.454999999999984</v>
      </c>
      <c r="M15" s="186">
        <v>3.1604560850128548E-2</v>
      </c>
      <c r="N15" s="186">
        <v>0.56450688004907068</v>
      </c>
      <c r="O15" s="186">
        <v>1.2052121342996303</v>
      </c>
      <c r="P15" s="186">
        <v>0.16707186395104134</v>
      </c>
      <c r="Q15" s="186">
        <v>0.42053767629067718</v>
      </c>
      <c r="R15" s="186">
        <v>5.3341814631855241E-3</v>
      </c>
      <c r="S15" s="186">
        <v>4.7333809956135054E-3</v>
      </c>
      <c r="T15" s="186">
        <v>0.60099932210065299</v>
      </c>
      <c r="U15" s="186">
        <v>3</v>
      </c>
      <c r="V15" s="45">
        <v>58.832849230823669</v>
      </c>
      <c r="W15" s="45">
        <v>68.101892138124384</v>
      </c>
      <c r="Y15" s="154">
        <v>12.05</v>
      </c>
      <c r="Z15" s="154">
        <v>1.87</v>
      </c>
      <c r="AA15" s="154">
        <v>0.44</v>
      </c>
      <c r="AB15" s="154">
        <v>0.35</v>
      </c>
      <c r="AC15" s="154">
        <v>7.18</v>
      </c>
      <c r="AD15" s="154">
        <v>0.42</v>
      </c>
      <c r="AE15" s="154">
        <v>0.36</v>
      </c>
      <c r="AF15" s="154">
        <v>8.4700000000000006</v>
      </c>
      <c r="AH15" s="102" t="s">
        <v>1765</v>
      </c>
      <c r="AI15" s="102">
        <v>20</v>
      </c>
      <c r="AJ15" s="102">
        <v>15</v>
      </c>
    </row>
    <row r="16" spans="1:56" s="135" customFormat="1" ht="12.75">
      <c r="A16" s="45">
        <v>2670.0804681784898</v>
      </c>
      <c r="B16" s="135" t="s">
        <v>364</v>
      </c>
      <c r="C16" s="135" t="s">
        <v>699</v>
      </c>
      <c r="D16" s="154">
        <v>1.3959999999999999</v>
      </c>
      <c r="E16" s="154">
        <v>15.118</v>
      </c>
      <c r="F16" s="154">
        <v>48.360999999999997</v>
      </c>
      <c r="G16" s="154">
        <v>22.448</v>
      </c>
      <c r="H16" s="154">
        <v>0.17499999999999999</v>
      </c>
      <c r="I16" s="154">
        <v>0.19</v>
      </c>
      <c r="J16" s="154">
        <v>12.513</v>
      </c>
      <c r="K16" s="154">
        <v>100.20100000000001</v>
      </c>
      <c r="M16" s="186">
        <v>3.3218780139024726E-2</v>
      </c>
      <c r="N16" s="186">
        <v>0.56366201196426291</v>
      </c>
      <c r="O16" s="186">
        <v>1.2095919953159802</v>
      </c>
      <c r="P16" s="186">
        <v>0.16030843244170701</v>
      </c>
      <c r="Q16" s="186">
        <v>0.43357667620422047</v>
      </c>
      <c r="R16" s="186">
        <v>4.6891266588702518E-3</v>
      </c>
      <c r="S16" s="186">
        <v>4.8350910280191943E-3</v>
      </c>
      <c r="T16" s="186">
        <v>0.59011788624791528</v>
      </c>
      <c r="U16" s="186">
        <v>3.0000000000000004</v>
      </c>
      <c r="V16" s="45">
        <v>57.645894380288553</v>
      </c>
      <c r="W16" s="45">
        <v>68.213126283651334</v>
      </c>
      <c r="Y16" s="154">
        <v>13.27</v>
      </c>
      <c r="Z16" s="154">
        <v>1.8</v>
      </c>
      <c r="AA16" s="154">
        <v>0.44</v>
      </c>
      <c r="AB16" s="154">
        <v>0.35</v>
      </c>
      <c r="AC16" s="154">
        <v>8.0299999999999994</v>
      </c>
      <c r="AD16" s="154">
        <v>0.43</v>
      </c>
      <c r="AE16" s="154">
        <v>0.36</v>
      </c>
      <c r="AF16" s="154">
        <v>8.31</v>
      </c>
      <c r="AH16" s="102" t="s">
        <v>1765</v>
      </c>
      <c r="AI16" s="102">
        <v>20</v>
      </c>
      <c r="AJ16" s="102">
        <v>15</v>
      </c>
    </row>
    <row r="17" spans="1:36" s="135" customFormat="1" ht="12.75">
      <c r="A17" s="45">
        <v>2670.0804681784898</v>
      </c>
      <c r="B17" s="135" t="s">
        <v>364</v>
      </c>
      <c r="C17" s="135" t="s">
        <v>700</v>
      </c>
      <c r="D17" s="154">
        <v>1.413</v>
      </c>
      <c r="E17" s="154">
        <v>14.781000000000001</v>
      </c>
      <c r="F17" s="154">
        <v>48.548999999999999</v>
      </c>
      <c r="G17" s="154">
        <v>22.324999999999999</v>
      </c>
      <c r="H17" s="154">
        <v>0.161</v>
      </c>
      <c r="I17" s="154">
        <v>0.19700000000000001</v>
      </c>
      <c r="J17" s="154">
        <v>12.478</v>
      </c>
      <c r="K17" s="154">
        <v>99.903999999999996</v>
      </c>
      <c r="M17" s="186">
        <v>3.3764665236151979E-2</v>
      </c>
      <c r="N17" s="186">
        <v>0.55341415978688957</v>
      </c>
      <c r="O17" s="186">
        <v>1.2193993098026703</v>
      </c>
      <c r="P17" s="186">
        <v>0.15965719993813643</v>
      </c>
      <c r="Q17" s="186">
        <v>0.43345693480332337</v>
      </c>
      <c r="R17" s="186">
        <v>4.3321333403264347E-3</v>
      </c>
      <c r="S17" s="186">
        <v>5.0343024605922987E-3</v>
      </c>
      <c r="T17" s="186">
        <v>0.59094129463190925</v>
      </c>
      <c r="U17" s="186">
        <v>3</v>
      </c>
      <c r="V17" s="45">
        <v>57.686676689953352</v>
      </c>
      <c r="W17" s="45">
        <v>68.783283222965608</v>
      </c>
      <c r="Y17" s="154">
        <v>11.2</v>
      </c>
      <c r="Z17" s="154">
        <v>1.77</v>
      </c>
      <c r="AA17" s="154">
        <v>0.44</v>
      </c>
      <c r="AB17" s="154">
        <v>0.35</v>
      </c>
      <c r="AC17" s="154">
        <v>8.61</v>
      </c>
      <c r="AD17" s="154">
        <v>0.43</v>
      </c>
      <c r="AE17" s="154">
        <v>0.36</v>
      </c>
      <c r="AF17" s="154">
        <v>7.99</v>
      </c>
      <c r="AH17" s="102" t="s">
        <v>1765</v>
      </c>
      <c r="AI17" s="102">
        <v>20</v>
      </c>
      <c r="AJ17" s="102">
        <v>15</v>
      </c>
    </row>
    <row r="18" spans="1:36" s="135" customFormat="1" ht="12.75">
      <c r="A18" s="45">
        <v>2670.0804681784898</v>
      </c>
      <c r="B18" s="135" t="s">
        <v>364</v>
      </c>
      <c r="C18" s="135" t="s">
        <v>701</v>
      </c>
      <c r="D18" s="154">
        <v>1.345</v>
      </c>
      <c r="E18" s="154">
        <v>15.334</v>
      </c>
      <c r="F18" s="154">
        <v>48.098999999999997</v>
      </c>
      <c r="G18" s="154">
        <v>22.367000000000001</v>
      </c>
      <c r="H18" s="154">
        <v>0.18</v>
      </c>
      <c r="I18" s="154">
        <v>0.23599999999999999</v>
      </c>
      <c r="J18" s="154">
        <v>12.552</v>
      </c>
      <c r="K18" s="154">
        <v>100.113</v>
      </c>
      <c r="M18" s="186">
        <v>3.1991469111065929E-2</v>
      </c>
      <c r="N18" s="186">
        <v>0.57147011291072503</v>
      </c>
      <c r="O18" s="186">
        <v>1.2025227927906768</v>
      </c>
      <c r="P18" s="186">
        <v>0.16202415607646703</v>
      </c>
      <c r="Q18" s="186">
        <v>0.42946414289769885</v>
      </c>
      <c r="R18" s="186">
        <v>4.821032487069131E-3</v>
      </c>
      <c r="S18" s="186">
        <v>6.0031154366913609E-3</v>
      </c>
      <c r="T18" s="186">
        <v>0.59170317828960595</v>
      </c>
      <c r="U18" s="186">
        <v>3.0000000000000004</v>
      </c>
      <c r="V18" s="45">
        <v>57.943802745434148</v>
      </c>
      <c r="W18" s="45">
        <v>67.786223322873042</v>
      </c>
      <c r="Y18" s="154">
        <v>10.83</v>
      </c>
      <c r="Z18" s="154">
        <v>1.86</v>
      </c>
      <c r="AA18" s="154">
        <v>0.43</v>
      </c>
      <c r="AB18" s="154">
        <v>0.35</v>
      </c>
      <c r="AC18" s="154">
        <v>7.91</v>
      </c>
      <c r="AD18" s="154">
        <v>0.42</v>
      </c>
      <c r="AE18" s="154">
        <v>0.36</v>
      </c>
      <c r="AF18" s="154">
        <v>6.79</v>
      </c>
      <c r="AH18" s="102" t="s">
        <v>1765</v>
      </c>
      <c r="AI18" s="102">
        <v>20</v>
      </c>
      <c r="AJ18" s="102">
        <v>15</v>
      </c>
    </row>
    <row r="19" spans="1:36" s="135" customFormat="1" ht="12.75">
      <c r="D19" s="154"/>
      <c r="E19" s="154"/>
      <c r="F19" s="154"/>
      <c r="G19" s="154"/>
      <c r="H19" s="154"/>
      <c r="I19" s="154"/>
      <c r="J19" s="154"/>
      <c r="K19" s="154"/>
      <c r="M19" s="186"/>
      <c r="N19" s="186"/>
      <c r="O19" s="186"/>
      <c r="P19" s="186"/>
      <c r="Q19" s="186"/>
      <c r="R19" s="186"/>
      <c r="S19" s="186"/>
      <c r="T19" s="186"/>
      <c r="U19" s="186"/>
      <c r="V19" s="45"/>
      <c r="W19" s="45"/>
      <c r="Y19" s="185"/>
      <c r="Z19" s="185"/>
      <c r="AA19" s="185"/>
      <c r="AB19" s="185"/>
      <c r="AC19" s="185"/>
      <c r="AD19" s="185"/>
      <c r="AE19" s="185"/>
      <c r="AF19" s="185"/>
    </row>
    <row r="20" spans="1:36" s="135" customFormat="1" ht="12.75">
      <c r="A20" s="45">
        <v>2670.0804681784898</v>
      </c>
      <c r="B20" s="135" t="s">
        <v>364</v>
      </c>
      <c r="C20" s="135" t="s">
        <v>702</v>
      </c>
      <c r="D20" s="154">
        <v>1.3220000000000001</v>
      </c>
      <c r="E20" s="154">
        <v>14.757</v>
      </c>
      <c r="F20" s="154">
        <v>48.448999999999998</v>
      </c>
      <c r="G20" s="154">
        <v>22.489000000000001</v>
      </c>
      <c r="H20" s="154">
        <v>0.16700000000000001</v>
      </c>
      <c r="I20" s="154">
        <v>0.25600000000000001</v>
      </c>
      <c r="J20" s="154">
        <v>12.545999999999999</v>
      </c>
      <c r="K20" s="154">
        <v>99.98599999999999</v>
      </c>
      <c r="M20" s="186">
        <v>3.155164174591233E-2</v>
      </c>
      <c r="N20" s="186">
        <v>0.55184199587280203</v>
      </c>
      <c r="O20" s="186">
        <v>1.2154040917919273</v>
      </c>
      <c r="P20" s="186">
        <v>0.1696506288434465</v>
      </c>
      <c r="Q20" s="186">
        <v>0.42709214879298485</v>
      </c>
      <c r="R20" s="186">
        <v>4.4881010976645427E-3</v>
      </c>
      <c r="S20" s="186">
        <v>6.5340621960875561E-3</v>
      </c>
      <c r="T20" s="186">
        <v>0.59343732965917484</v>
      </c>
      <c r="U20" s="186">
        <v>3.0000000000000004</v>
      </c>
      <c r="V20" s="45">
        <v>58.149944924593768</v>
      </c>
      <c r="W20" s="45">
        <v>68.773901963929887</v>
      </c>
      <c r="Y20" s="154">
        <v>14.73</v>
      </c>
      <c r="Z20" s="154">
        <v>1.89</v>
      </c>
      <c r="AA20" s="154">
        <v>0.44</v>
      </c>
      <c r="AB20" s="154">
        <v>0.35</v>
      </c>
      <c r="AC20" s="154">
        <v>8.2799999999999994</v>
      </c>
      <c r="AD20" s="154">
        <v>0.43</v>
      </c>
      <c r="AE20" s="154">
        <v>0.36</v>
      </c>
      <c r="AF20" s="154">
        <v>6.3</v>
      </c>
      <c r="AH20" s="102" t="s">
        <v>1765</v>
      </c>
      <c r="AI20" s="102">
        <v>20</v>
      </c>
      <c r="AJ20" s="102">
        <v>15</v>
      </c>
    </row>
    <row r="21" spans="1:36" s="135" customFormat="1" ht="12.75">
      <c r="A21" s="45">
        <v>2670.0804681784898</v>
      </c>
      <c r="B21" s="135" t="s">
        <v>364</v>
      </c>
      <c r="C21" s="135" t="s">
        <v>703</v>
      </c>
      <c r="D21" s="154">
        <v>1.3819999999999999</v>
      </c>
      <c r="E21" s="154">
        <v>14.698</v>
      </c>
      <c r="F21" s="154">
        <v>48.417999999999999</v>
      </c>
      <c r="G21" s="154">
        <v>22.446999999999999</v>
      </c>
      <c r="H21" s="154">
        <v>0.16500000000000001</v>
      </c>
      <c r="I21" s="154">
        <v>0.192</v>
      </c>
      <c r="J21" s="154">
        <v>12.606</v>
      </c>
      <c r="K21" s="154">
        <v>99.908000000000001</v>
      </c>
      <c r="M21" s="186">
        <v>3.3000310158535592E-2</v>
      </c>
      <c r="N21" s="186">
        <v>0.54991350480219325</v>
      </c>
      <c r="O21" s="186">
        <v>1.2152403871793269</v>
      </c>
      <c r="P21" s="186">
        <v>0.16884548770141006</v>
      </c>
      <c r="Q21" s="186">
        <v>0.42708390343836267</v>
      </c>
      <c r="R21" s="186">
        <v>4.4365928598927113E-3</v>
      </c>
      <c r="S21" s="186">
        <v>4.9030237754236284E-3</v>
      </c>
      <c r="T21" s="186">
        <v>0.5965767900848552</v>
      </c>
      <c r="U21" s="186">
        <v>2.9999999999999996</v>
      </c>
      <c r="V21" s="45">
        <v>58.278763056884344</v>
      </c>
      <c r="W21" s="45">
        <v>68.84614382347857</v>
      </c>
      <c r="Y21" s="154">
        <v>15.29</v>
      </c>
      <c r="Z21" s="154">
        <v>1.82</v>
      </c>
      <c r="AA21" s="154">
        <v>0.44</v>
      </c>
      <c r="AB21" s="154">
        <v>0.35</v>
      </c>
      <c r="AC21" s="154">
        <v>8.5</v>
      </c>
      <c r="AD21" s="154">
        <v>0.42</v>
      </c>
      <c r="AE21" s="154">
        <v>0.36</v>
      </c>
      <c r="AF21" s="154">
        <v>8.2100000000000009</v>
      </c>
      <c r="AH21" s="102" t="s">
        <v>1765</v>
      </c>
      <c r="AI21" s="102">
        <v>20</v>
      </c>
      <c r="AJ21" s="102">
        <v>15</v>
      </c>
    </row>
    <row r="22" spans="1:36" s="135" customFormat="1" ht="12.75">
      <c r="A22" s="45">
        <v>2670.0804681784898</v>
      </c>
      <c r="B22" s="135" t="s">
        <v>364</v>
      </c>
      <c r="C22" s="135" t="s">
        <v>704</v>
      </c>
      <c r="D22" s="154">
        <v>1.3169999999999999</v>
      </c>
      <c r="E22" s="154">
        <v>14.711</v>
      </c>
      <c r="F22" s="154">
        <v>47.838999999999999</v>
      </c>
      <c r="G22" s="154">
        <v>22.664999999999999</v>
      </c>
      <c r="H22" s="154">
        <v>0.185</v>
      </c>
      <c r="I22" s="154">
        <v>0.19500000000000001</v>
      </c>
      <c r="J22" s="154">
        <v>12.531000000000001</v>
      </c>
      <c r="K22" s="154">
        <v>99.442999999999998</v>
      </c>
      <c r="M22" s="186">
        <v>3.1582374575929821E-2</v>
      </c>
      <c r="N22" s="186">
        <v>0.55274823457697375</v>
      </c>
      <c r="O22" s="186">
        <v>1.2058310636169018</v>
      </c>
      <c r="P22" s="186">
        <v>0.1782559526542622</v>
      </c>
      <c r="Q22" s="186">
        <v>0.42602826062429389</v>
      </c>
      <c r="R22" s="186">
        <v>4.9955853876527002E-3</v>
      </c>
      <c r="S22" s="186">
        <v>5.0008797110542881E-3</v>
      </c>
      <c r="T22" s="186">
        <v>0.59555764885293228</v>
      </c>
      <c r="U22" s="186">
        <v>3.0000000000000004</v>
      </c>
      <c r="V22" s="45">
        <v>58.297363278796169</v>
      </c>
      <c r="W22" s="45">
        <v>68.568478251468903</v>
      </c>
      <c r="Y22" s="154">
        <v>12.37</v>
      </c>
      <c r="Z22" s="154">
        <v>1.88</v>
      </c>
      <c r="AA22" s="154">
        <v>0.44</v>
      </c>
      <c r="AB22" s="154">
        <v>0.35</v>
      </c>
      <c r="AC22" s="154">
        <v>7.71</v>
      </c>
      <c r="AD22" s="154">
        <v>0.43</v>
      </c>
      <c r="AE22" s="154">
        <v>0.36</v>
      </c>
      <c r="AF22" s="154">
        <v>8.0299999999999994</v>
      </c>
      <c r="AH22" s="102" t="s">
        <v>1765</v>
      </c>
      <c r="AI22" s="102">
        <v>20</v>
      </c>
      <c r="AJ22" s="102">
        <v>15</v>
      </c>
    </row>
    <row r="23" spans="1:36" s="135" customFormat="1" ht="12.75">
      <c r="A23" s="45">
        <v>2670.0804681784898</v>
      </c>
      <c r="B23" s="135" t="s">
        <v>364</v>
      </c>
      <c r="C23" s="135" t="s">
        <v>705</v>
      </c>
      <c r="D23" s="154">
        <v>1.331</v>
      </c>
      <c r="E23" s="154">
        <v>14.891</v>
      </c>
      <c r="F23" s="154">
        <v>47.375</v>
      </c>
      <c r="G23" s="154">
        <v>22.555</v>
      </c>
      <c r="H23" s="154">
        <v>0.17599999999999999</v>
      </c>
      <c r="I23" s="154">
        <v>0.184</v>
      </c>
      <c r="J23" s="154">
        <v>12.519</v>
      </c>
      <c r="K23" s="154">
        <v>99.031000000000006</v>
      </c>
      <c r="M23" s="186">
        <v>3.2010129215853972E-2</v>
      </c>
      <c r="N23" s="186">
        <v>0.56112471648425155</v>
      </c>
      <c r="O23" s="186">
        <v>1.1975784279401016</v>
      </c>
      <c r="P23" s="186">
        <v>0.17727659714393962</v>
      </c>
      <c r="Q23" s="186">
        <v>0.42580867576410431</v>
      </c>
      <c r="R23" s="186">
        <v>4.7662595963118152E-3</v>
      </c>
      <c r="S23" s="186">
        <v>4.7323841014051101E-3</v>
      </c>
      <c r="T23" s="186">
        <v>0.596702809754032</v>
      </c>
      <c r="U23" s="186">
        <v>2.9999999999999996</v>
      </c>
      <c r="V23" s="45">
        <v>58.356587500986876</v>
      </c>
      <c r="W23" s="45">
        <v>68.094404205553687</v>
      </c>
      <c r="Y23" s="154">
        <v>11.71</v>
      </c>
      <c r="Z23" s="154">
        <v>1.85</v>
      </c>
      <c r="AA23" s="154">
        <v>0.44</v>
      </c>
      <c r="AB23" s="154">
        <v>0.35</v>
      </c>
      <c r="AC23" s="154">
        <v>7.85</v>
      </c>
      <c r="AD23" s="154">
        <v>0.43</v>
      </c>
      <c r="AE23" s="154">
        <v>0.36</v>
      </c>
      <c r="AF23" s="154">
        <v>8.4600000000000009</v>
      </c>
      <c r="AH23" s="102" t="s">
        <v>1765</v>
      </c>
      <c r="AI23" s="102">
        <v>20</v>
      </c>
      <c r="AJ23" s="102">
        <v>15</v>
      </c>
    </row>
    <row r="24" spans="1:36" s="135" customFormat="1" ht="12.75">
      <c r="A24" s="45">
        <v>2670.0804681784898</v>
      </c>
      <c r="B24" s="135" t="s">
        <v>364</v>
      </c>
      <c r="C24" s="135" t="s">
        <v>706</v>
      </c>
      <c r="D24" s="154">
        <v>1.1879999999999999</v>
      </c>
      <c r="E24" s="154">
        <v>14.483000000000001</v>
      </c>
      <c r="F24" s="154">
        <v>46.628</v>
      </c>
      <c r="G24" s="154">
        <v>25.137</v>
      </c>
      <c r="H24" s="154">
        <v>0.22900000000000001</v>
      </c>
      <c r="I24" s="154">
        <v>0.17899999999999999</v>
      </c>
      <c r="J24" s="154">
        <v>10.215999999999999</v>
      </c>
      <c r="K24" s="154">
        <v>98.06</v>
      </c>
      <c r="M24" s="186">
        <v>2.9324878697982719E-2</v>
      </c>
      <c r="N24" s="186">
        <v>0.56015017749450613</v>
      </c>
      <c r="O24" s="186">
        <v>1.2097954342331534</v>
      </c>
      <c r="P24" s="186">
        <v>0.17140463087637414</v>
      </c>
      <c r="Q24" s="186">
        <v>0.51845343888429607</v>
      </c>
      <c r="R24" s="186">
        <v>6.3651833649713786E-3</v>
      </c>
      <c r="S24" s="186">
        <v>4.7252588755814914E-3</v>
      </c>
      <c r="T24" s="186">
        <v>0.49978099757313482</v>
      </c>
      <c r="U24" s="186">
        <v>3</v>
      </c>
      <c r="V24" s="45">
        <v>49.083097141355523</v>
      </c>
      <c r="W24" s="45">
        <v>68.352124845930234</v>
      </c>
      <c r="Y24" s="154">
        <v>12.18</v>
      </c>
      <c r="Z24" s="154">
        <v>2.02</v>
      </c>
      <c r="AA24" s="154">
        <v>0.45</v>
      </c>
      <c r="AB24" s="154">
        <v>0.33</v>
      </c>
      <c r="AC24" s="154">
        <v>6.43</v>
      </c>
      <c r="AD24" s="154">
        <v>0.48</v>
      </c>
      <c r="AE24" s="154">
        <v>0.36</v>
      </c>
      <c r="AF24" s="154">
        <v>8.7899999999999991</v>
      </c>
      <c r="AH24" s="102" t="s">
        <v>1765</v>
      </c>
      <c r="AI24" s="102">
        <v>20</v>
      </c>
      <c r="AJ24" s="102">
        <v>15</v>
      </c>
    </row>
    <row r="25" spans="1:36" s="135" customFormat="1" ht="12.75">
      <c r="A25" s="45">
        <v>2670.0804681784898</v>
      </c>
      <c r="B25" s="135" t="s">
        <v>364</v>
      </c>
      <c r="C25" s="135" t="s">
        <v>707</v>
      </c>
      <c r="D25" s="154">
        <v>1.28</v>
      </c>
      <c r="E25" s="154">
        <v>14.596</v>
      </c>
      <c r="F25" s="154">
        <v>46.357999999999997</v>
      </c>
      <c r="G25" s="154">
        <v>25.158999999999999</v>
      </c>
      <c r="H25" s="154">
        <v>0.23899999999999999</v>
      </c>
      <c r="I25" s="154">
        <v>0.191</v>
      </c>
      <c r="J25" s="154">
        <v>10.202</v>
      </c>
      <c r="K25" s="154">
        <v>98.025000000000006</v>
      </c>
      <c r="M25" s="186">
        <v>3.1594252905951872E-2</v>
      </c>
      <c r="N25" s="186">
        <v>0.56449245154340344</v>
      </c>
      <c r="O25" s="186">
        <v>1.2027301041333471</v>
      </c>
      <c r="P25" s="186">
        <v>0.16958893851134338</v>
      </c>
      <c r="Q25" s="186">
        <v>0.52083845759898628</v>
      </c>
      <c r="R25" s="186">
        <v>6.6428076118581888E-3</v>
      </c>
      <c r="S25" s="186">
        <v>5.0417845110612034E-3</v>
      </c>
      <c r="T25" s="186">
        <v>0.49907120318404907</v>
      </c>
      <c r="U25" s="186">
        <v>3.0000000000000004</v>
      </c>
      <c r="V25" s="45">
        <v>48.932883212507988</v>
      </c>
      <c r="W25" s="45">
        <v>68.057647876317802</v>
      </c>
      <c r="Y25" s="154">
        <v>10.54</v>
      </c>
      <c r="Z25" s="154">
        <v>1.9</v>
      </c>
      <c r="AA25" s="154">
        <v>0.44</v>
      </c>
      <c r="AB25" s="154">
        <v>0.33</v>
      </c>
      <c r="AC25" s="154">
        <v>6.21</v>
      </c>
      <c r="AD25" s="154">
        <v>0.48</v>
      </c>
      <c r="AE25" s="154">
        <v>0.37</v>
      </c>
      <c r="AF25" s="154">
        <v>8.2100000000000009</v>
      </c>
      <c r="AH25" s="102" t="s">
        <v>1765</v>
      </c>
      <c r="AI25" s="102">
        <v>20</v>
      </c>
      <c r="AJ25" s="102">
        <v>15</v>
      </c>
    </row>
    <row r="26" spans="1:36" s="135" customFormat="1" ht="12.75">
      <c r="A26" s="45">
        <v>2670.0804681784898</v>
      </c>
      <c r="B26" s="135" t="s">
        <v>364</v>
      </c>
      <c r="C26" s="135" t="s">
        <v>708</v>
      </c>
      <c r="D26" s="154">
        <v>1.2549999999999999</v>
      </c>
      <c r="E26" s="154">
        <v>14.622</v>
      </c>
      <c r="F26" s="154">
        <v>46.551000000000002</v>
      </c>
      <c r="G26" s="154">
        <v>25.355</v>
      </c>
      <c r="H26" s="154">
        <v>0.218</v>
      </c>
      <c r="I26" s="154">
        <v>0.17599999999999999</v>
      </c>
      <c r="J26" s="154">
        <v>10.25</v>
      </c>
      <c r="K26" s="154">
        <v>98.427000000000007</v>
      </c>
      <c r="M26" s="186">
        <v>3.0852298338634006E-2</v>
      </c>
      <c r="N26" s="186">
        <v>0.56321827692395032</v>
      </c>
      <c r="O26" s="186">
        <v>1.2028685803110144</v>
      </c>
      <c r="P26" s="186">
        <v>0.17220854608776737</v>
      </c>
      <c r="Q26" s="186">
        <v>0.52079256583647182</v>
      </c>
      <c r="R26" s="186">
        <v>6.0347035856853741E-3</v>
      </c>
      <c r="S26" s="186">
        <v>4.6271039491077703E-3</v>
      </c>
      <c r="T26" s="186">
        <v>0.4993979249673689</v>
      </c>
      <c r="U26" s="186">
        <v>3</v>
      </c>
      <c r="V26" s="45">
        <v>48.951438919399983</v>
      </c>
      <c r="W26" s="45">
        <v>68.10925382199261</v>
      </c>
      <c r="Y26" s="154">
        <v>10.84</v>
      </c>
      <c r="Z26" s="154">
        <v>1.94</v>
      </c>
      <c r="AA26" s="154">
        <v>0.44</v>
      </c>
      <c r="AB26" s="154">
        <v>0.33</v>
      </c>
      <c r="AC26" s="154">
        <v>6.83</v>
      </c>
      <c r="AD26" s="154">
        <v>0.47</v>
      </c>
      <c r="AE26" s="154">
        <v>0.36</v>
      </c>
      <c r="AF26" s="154">
        <v>8.82</v>
      </c>
      <c r="AH26" s="102" t="s">
        <v>1765</v>
      </c>
      <c r="AI26" s="102">
        <v>20</v>
      </c>
      <c r="AJ26" s="102">
        <v>15</v>
      </c>
    </row>
    <row r="27" spans="1:36" s="135" customFormat="1" ht="12.75">
      <c r="A27" s="45">
        <v>2670.0804681784898</v>
      </c>
      <c r="B27" s="135" t="s">
        <v>364</v>
      </c>
      <c r="C27" s="135" t="s">
        <v>709</v>
      </c>
      <c r="D27" s="154">
        <v>1.278</v>
      </c>
      <c r="E27" s="154">
        <v>14.759</v>
      </c>
      <c r="F27" s="154">
        <v>47.015999999999998</v>
      </c>
      <c r="G27" s="154">
        <v>24.622</v>
      </c>
      <c r="H27" s="154">
        <v>0.183</v>
      </c>
      <c r="I27" s="154">
        <v>0.17199999999999999</v>
      </c>
      <c r="J27" s="154">
        <v>10.624000000000001</v>
      </c>
      <c r="K27" s="154">
        <v>98.653999999999996</v>
      </c>
      <c r="M27" s="186">
        <v>3.1261706746606055E-2</v>
      </c>
      <c r="N27" s="186">
        <v>0.56567231914010541</v>
      </c>
      <c r="O27" s="186">
        <v>1.2088512902583837</v>
      </c>
      <c r="P27" s="186">
        <v>0.16295297710829981</v>
      </c>
      <c r="Q27" s="186">
        <v>0.50667205169032126</v>
      </c>
      <c r="R27" s="186">
        <v>5.0406735702878871E-3</v>
      </c>
      <c r="S27" s="186">
        <v>4.4994877085376001E-3</v>
      </c>
      <c r="T27" s="186">
        <v>0.51504949377745779</v>
      </c>
      <c r="U27" s="186">
        <v>2.9999999999999996</v>
      </c>
      <c r="V27" s="45">
        <v>50.409966987791236</v>
      </c>
      <c r="W27" s="45">
        <v>68.122581399080303</v>
      </c>
      <c r="Y27" s="154">
        <v>10.210000000000001</v>
      </c>
      <c r="Z27" s="154">
        <v>1.9</v>
      </c>
      <c r="AA27" s="154">
        <v>0.44</v>
      </c>
      <c r="AB27" s="154">
        <v>0.33</v>
      </c>
      <c r="AC27" s="154">
        <v>7.7</v>
      </c>
      <c r="AD27" s="154">
        <v>0.46</v>
      </c>
      <c r="AE27" s="154">
        <v>0.36</v>
      </c>
      <c r="AF27" s="154">
        <v>9.0399999999999991</v>
      </c>
      <c r="AH27" s="102" t="s">
        <v>1765</v>
      </c>
      <c r="AI27" s="102">
        <v>20</v>
      </c>
      <c r="AJ27" s="102">
        <v>15</v>
      </c>
    </row>
    <row r="28" spans="1:36" s="135" customFormat="1" ht="12.75">
      <c r="A28" s="45">
        <v>2670.0804681784898</v>
      </c>
      <c r="B28" s="135" t="s">
        <v>364</v>
      </c>
      <c r="C28" s="135" t="s">
        <v>710</v>
      </c>
      <c r="D28" s="154">
        <v>1.4830000000000001</v>
      </c>
      <c r="E28" s="154">
        <v>14.167999999999999</v>
      </c>
      <c r="F28" s="154">
        <v>44.822000000000003</v>
      </c>
      <c r="G28" s="154">
        <v>26.574000000000002</v>
      </c>
      <c r="H28" s="154">
        <v>0.19700000000000001</v>
      </c>
      <c r="I28" s="154">
        <v>0.184</v>
      </c>
      <c r="J28" s="154">
        <v>9.9760000000000009</v>
      </c>
      <c r="K28" s="154">
        <v>97.403999999999996</v>
      </c>
      <c r="M28" s="186">
        <v>3.6912126005614318E-2</v>
      </c>
      <c r="N28" s="186">
        <v>0.5525385967719405</v>
      </c>
      <c r="O28" s="186">
        <v>1.1726394741715893</v>
      </c>
      <c r="P28" s="186">
        <v>0.2009976770452413</v>
      </c>
      <c r="Q28" s="186">
        <v>0.53438155280404431</v>
      </c>
      <c r="R28" s="186">
        <v>5.5214073357730846E-3</v>
      </c>
      <c r="S28" s="186">
        <v>4.8977715429796851E-3</v>
      </c>
      <c r="T28" s="186">
        <v>0.49211139432281736</v>
      </c>
      <c r="U28" s="186">
        <v>3.0000000000000004</v>
      </c>
      <c r="V28" s="45">
        <v>47.94103999450067</v>
      </c>
      <c r="W28" s="45">
        <v>67.972083225603058</v>
      </c>
      <c r="Y28" s="154">
        <v>7.75</v>
      </c>
      <c r="Z28" s="154">
        <v>1.74</v>
      </c>
      <c r="AA28" s="154">
        <v>0.45</v>
      </c>
      <c r="AB28" s="154">
        <v>0.32</v>
      </c>
      <c r="AC28" s="154">
        <v>7.28</v>
      </c>
      <c r="AD28" s="154">
        <v>0.48</v>
      </c>
      <c r="AE28" s="154">
        <v>0.37</v>
      </c>
      <c r="AF28" s="154">
        <v>8.43</v>
      </c>
      <c r="AH28" s="102" t="s">
        <v>1765</v>
      </c>
      <c r="AI28" s="102">
        <v>20</v>
      </c>
      <c r="AJ28" s="102">
        <v>15</v>
      </c>
    </row>
    <row r="29" spans="1:36" s="135" customFormat="1" ht="12.75">
      <c r="D29" s="154"/>
      <c r="E29" s="154"/>
      <c r="F29" s="154"/>
      <c r="G29" s="154"/>
      <c r="H29" s="154"/>
      <c r="I29" s="154"/>
      <c r="J29" s="154"/>
      <c r="K29" s="154"/>
      <c r="M29" s="186"/>
      <c r="N29" s="186"/>
      <c r="O29" s="186"/>
      <c r="P29" s="186"/>
      <c r="Q29" s="186"/>
      <c r="R29" s="186"/>
      <c r="S29" s="186"/>
      <c r="T29" s="186"/>
      <c r="U29" s="186"/>
      <c r="V29" s="45"/>
      <c r="W29" s="45"/>
      <c r="Y29" s="185"/>
      <c r="Z29" s="185"/>
      <c r="AA29" s="185"/>
      <c r="AB29" s="185"/>
      <c r="AC29" s="185"/>
      <c r="AD29" s="185"/>
      <c r="AE29" s="185"/>
      <c r="AF29" s="185"/>
    </row>
    <row r="30" spans="1:36" s="135" customFormat="1" ht="12.75">
      <c r="A30" s="45">
        <v>2670.0804681784898</v>
      </c>
      <c r="B30" s="135" t="s">
        <v>364</v>
      </c>
      <c r="C30" s="135" t="s">
        <v>711</v>
      </c>
      <c r="D30" s="154">
        <v>1.371</v>
      </c>
      <c r="E30" s="154">
        <v>14.987</v>
      </c>
      <c r="F30" s="154">
        <v>48.238</v>
      </c>
      <c r="G30" s="154">
        <v>22.707999999999998</v>
      </c>
      <c r="H30" s="154">
        <v>0.17199999999999999</v>
      </c>
      <c r="I30" s="154">
        <v>0.20200000000000001</v>
      </c>
      <c r="J30" s="154">
        <v>12.420999999999999</v>
      </c>
      <c r="K30" s="154">
        <v>100.09899999999999</v>
      </c>
      <c r="M30" s="186">
        <v>3.2686982063896967E-2</v>
      </c>
      <c r="N30" s="186">
        <v>0.55985845431991199</v>
      </c>
      <c r="O30" s="186">
        <v>1.208848936566451</v>
      </c>
      <c r="P30" s="186">
        <v>0.16591864498584297</v>
      </c>
      <c r="Q30" s="186">
        <v>0.43600690128049058</v>
      </c>
      <c r="R30" s="186">
        <v>4.6176548689443086E-3</v>
      </c>
      <c r="S30" s="186">
        <v>5.150406782279353E-3</v>
      </c>
      <c r="T30" s="186">
        <v>0.58691201913218294</v>
      </c>
      <c r="U30" s="186">
        <v>3</v>
      </c>
      <c r="V30" s="45">
        <v>57.376201321548201</v>
      </c>
      <c r="W30" s="45">
        <v>68.346462665068259</v>
      </c>
      <c r="Y30" s="154">
        <v>10.86</v>
      </c>
      <c r="Z30" s="154">
        <v>1.8</v>
      </c>
      <c r="AA30" s="154">
        <v>0.44</v>
      </c>
      <c r="AB30" s="154">
        <v>0.35</v>
      </c>
      <c r="AC30" s="154">
        <v>8.0299999999999994</v>
      </c>
      <c r="AD30" s="154">
        <v>0.43</v>
      </c>
      <c r="AE30" s="154">
        <v>0.36</v>
      </c>
      <c r="AF30" s="154">
        <v>7.77</v>
      </c>
      <c r="AH30" s="102" t="s">
        <v>1765</v>
      </c>
      <c r="AI30" s="102">
        <v>20</v>
      </c>
      <c r="AJ30" s="102">
        <v>15</v>
      </c>
    </row>
    <row r="31" spans="1:36" s="135" customFormat="1" ht="12.75">
      <c r="A31" s="45">
        <v>2670.0804681784898</v>
      </c>
      <c r="B31" s="135" t="s">
        <v>364</v>
      </c>
      <c r="C31" s="135" t="s">
        <v>712</v>
      </c>
      <c r="D31" s="154">
        <v>1.3779999999999999</v>
      </c>
      <c r="E31" s="154">
        <v>15.058999999999999</v>
      </c>
      <c r="F31" s="154">
        <v>46.753999999999998</v>
      </c>
      <c r="G31" s="154">
        <v>22.51</v>
      </c>
      <c r="H31" s="154">
        <v>0.18099999999999999</v>
      </c>
      <c r="I31" s="154">
        <v>0.19</v>
      </c>
      <c r="J31" s="154">
        <v>12.534000000000001</v>
      </c>
      <c r="K31" s="154">
        <v>98.605999999999995</v>
      </c>
      <c r="M31" s="186">
        <v>3.3233914683244305E-2</v>
      </c>
      <c r="N31" s="186">
        <v>0.56905544062455193</v>
      </c>
      <c r="O31" s="186">
        <v>1.1852130513850243</v>
      </c>
      <c r="P31" s="186">
        <v>0.17926367862393366</v>
      </c>
      <c r="Q31" s="186">
        <v>0.42431556729199227</v>
      </c>
      <c r="R31" s="186">
        <v>4.915486537523584E-3</v>
      </c>
      <c r="S31" s="186">
        <v>4.9004806182299538E-3</v>
      </c>
      <c r="T31" s="186">
        <v>0.59910238023550055</v>
      </c>
      <c r="U31" s="186">
        <v>3.0000000000000004</v>
      </c>
      <c r="V31" s="45">
        <v>58.539366217183378</v>
      </c>
      <c r="W31" s="45">
        <v>67.561667828128236</v>
      </c>
      <c r="Y31" s="154">
        <v>13.03</v>
      </c>
      <c r="Z31" s="154">
        <v>1.82</v>
      </c>
      <c r="AA31" s="154">
        <v>0.44</v>
      </c>
      <c r="AB31" s="154">
        <v>0.35</v>
      </c>
      <c r="AC31" s="154">
        <v>7.8</v>
      </c>
      <c r="AD31" s="154">
        <v>0.42</v>
      </c>
      <c r="AE31" s="154">
        <v>0.36</v>
      </c>
      <c r="AF31" s="154">
        <v>8.1199999999999992</v>
      </c>
      <c r="AH31" s="102" t="s">
        <v>1765</v>
      </c>
      <c r="AI31" s="102">
        <v>20</v>
      </c>
      <c r="AJ31" s="102">
        <v>15</v>
      </c>
    </row>
    <row r="32" spans="1:36" s="135" customFormat="1" ht="12.75">
      <c r="A32" s="45">
        <v>2670.0804681784898</v>
      </c>
      <c r="B32" s="135" t="s">
        <v>364</v>
      </c>
      <c r="C32" s="135" t="s">
        <v>713</v>
      </c>
      <c r="D32" s="154">
        <v>1.415</v>
      </c>
      <c r="E32" s="154">
        <v>15.337</v>
      </c>
      <c r="F32" s="154">
        <v>47.097000000000001</v>
      </c>
      <c r="G32" s="154">
        <v>22.39</v>
      </c>
      <c r="H32" s="154">
        <v>0.183</v>
      </c>
      <c r="I32" s="154">
        <v>0.16300000000000001</v>
      </c>
      <c r="J32" s="154">
        <v>12.446</v>
      </c>
      <c r="K32" s="154">
        <v>99.031000000000006</v>
      </c>
      <c r="M32" s="186">
        <v>3.3990000830382179E-2</v>
      </c>
      <c r="N32" s="186">
        <v>0.5772465107728505</v>
      </c>
      <c r="O32" s="186">
        <v>1.1891409887809246</v>
      </c>
      <c r="P32" s="186">
        <v>0.1656324987854596</v>
      </c>
      <c r="Q32" s="186">
        <v>0.43233192887819683</v>
      </c>
      <c r="R32" s="186">
        <v>4.9499575912890781E-3</v>
      </c>
      <c r="S32" s="186">
        <v>4.1873101667802724E-3</v>
      </c>
      <c r="T32" s="186">
        <v>0.59252080419411701</v>
      </c>
      <c r="U32" s="186">
        <v>3.0000000000000004</v>
      </c>
      <c r="V32" s="45">
        <v>57.81521433014597</v>
      </c>
      <c r="W32" s="45">
        <v>67.320505216512544</v>
      </c>
      <c r="Y32" s="154">
        <v>12.56</v>
      </c>
      <c r="Z32" s="154">
        <v>1.79</v>
      </c>
      <c r="AA32" s="154">
        <v>0.43</v>
      </c>
      <c r="AB32" s="154">
        <v>0.35</v>
      </c>
      <c r="AC32" s="154">
        <v>7.77</v>
      </c>
      <c r="AD32" s="154">
        <v>0.43</v>
      </c>
      <c r="AE32" s="154">
        <v>0.36</v>
      </c>
      <c r="AF32" s="154">
        <v>9.36</v>
      </c>
      <c r="AH32" s="102" t="s">
        <v>1765</v>
      </c>
      <c r="AI32" s="102">
        <v>20</v>
      </c>
      <c r="AJ32" s="102">
        <v>15</v>
      </c>
    </row>
    <row r="33" spans="1:36" s="135" customFormat="1" ht="12.75">
      <c r="D33" s="154"/>
      <c r="E33" s="154"/>
      <c r="F33" s="154"/>
      <c r="G33" s="154"/>
      <c r="H33" s="154"/>
      <c r="I33" s="154"/>
      <c r="J33" s="154"/>
      <c r="K33" s="154"/>
      <c r="M33" s="186"/>
      <c r="N33" s="186"/>
      <c r="O33" s="186"/>
      <c r="P33" s="186"/>
      <c r="Q33" s="186"/>
      <c r="R33" s="186"/>
      <c r="S33" s="186"/>
      <c r="T33" s="186"/>
      <c r="U33" s="186"/>
      <c r="V33" s="45"/>
      <c r="W33" s="45"/>
      <c r="Y33" s="185"/>
      <c r="Z33" s="185"/>
      <c r="AA33" s="185"/>
      <c r="AB33" s="185"/>
      <c r="AC33" s="185"/>
      <c r="AD33" s="185"/>
      <c r="AE33" s="185"/>
      <c r="AF33" s="185"/>
    </row>
    <row r="34" spans="1:36" s="135" customFormat="1" ht="12.75">
      <c r="A34" s="45">
        <v>2670.0804681784898</v>
      </c>
      <c r="B34" s="135" t="s">
        <v>364</v>
      </c>
      <c r="C34" s="135" t="s">
        <v>714</v>
      </c>
      <c r="D34" s="154">
        <v>1.135</v>
      </c>
      <c r="E34" s="154">
        <v>14.98</v>
      </c>
      <c r="F34" s="154">
        <v>49.329000000000001</v>
      </c>
      <c r="G34" s="154">
        <v>20.945</v>
      </c>
      <c r="H34" s="154">
        <v>0.17</v>
      </c>
      <c r="I34" s="154">
        <v>0.248</v>
      </c>
      <c r="J34" s="154">
        <v>12.903</v>
      </c>
      <c r="K34" s="154">
        <v>99.710000000000022</v>
      </c>
      <c r="M34" s="186">
        <v>2.7072840520369935E-2</v>
      </c>
      <c r="N34" s="186">
        <v>0.55985548875042823</v>
      </c>
      <c r="O34" s="186">
        <v>1.236760609375871</v>
      </c>
      <c r="P34" s="186">
        <v>0.14923822083296034</v>
      </c>
      <c r="Q34" s="186">
        <v>0.40621162196670491</v>
      </c>
      <c r="R34" s="186">
        <v>4.5660697132373545E-3</v>
      </c>
      <c r="S34" s="186">
        <v>6.326192982938756E-3</v>
      </c>
      <c r="T34" s="186">
        <v>0.60996895585748978</v>
      </c>
      <c r="U34" s="186">
        <v>3.0000000000000004</v>
      </c>
      <c r="V34" s="45">
        <v>60.02564595000733</v>
      </c>
      <c r="W34" s="45">
        <v>68.838335060322308</v>
      </c>
      <c r="Y34" s="154">
        <v>14.02</v>
      </c>
      <c r="Z34" s="154">
        <v>2.0699999999999998</v>
      </c>
      <c r="AA34" s="154">
        <v>0.44</v>
      </c>
      <c r="AB34" s="154">
        <v>0.36</v>
      </c>
      <c r="AC34" s="154">
        <v>8.0299999999999994</v>
      </c>
      <c r="AD34" s="154">
        <v>0.42</v>
      </c>
      <c r="AE34" s="154">
        <v>0.36</v>
      </c>
      <c r="AF34" s="154">
        <v>6.49</v>
      </c>
      <c r="AH34" s="102" t="s">
        <v>1765</v>
      </c>
      <c r="AI34" s="102">
        <v>20</v>
      </c>
      <c r="AJ34" s="102">
        <v>15</v>
      </c>
    </row>
    <row r="35" spans="1:36" s="135" customFormat="1" ht="12.75">
      <c r="A35" s="45">
        <v>2670.0804681784898</v>
      </c>
      <c r="B35" s="135" t="s">
        <v>364</v>
      </c>
      <c r="C35" s="135" t="s">
        <v>715</v>
      </c>
      <c r="D35" s="154">
        <v>1.157</v>
      </c>
      <c r="E35" s="154">
        <v>15.226000000000001</v>
      </c>
      <c r="F35" s="154">
        <v>49.15</v>
      </c>
      <c r="G35" s="154">
        <v>20.788</v>
      </c>
      <c r="H35" s="154">
        <v>0.186</v>
      </c>
      <c r="I35" s="154">
        <v>0.223</v>
      </c>
      <c r="J35" s="154">
        <v>12.833</v>
      </c>
      <c r="K35" s="154">
        <v>99.563000000000002</v>
      </c>
      <c r="M35" s="186">
        <v>2.7620155480198909E-2</v>
      </c>
      <c r="N35" s="186">
        <v>0.56951445178581794</v>
      </c>
      <c r="O35" s="186">
        <v>1.2332798955735993</v>
      </c>
      <c r="P35" s="186">
        <v>0.14196534168018449</v>
      </c>
      <c r="Q35" s="186">
        <v>0.4097715047785756</v>
      </c>
      <c r="R35" s="186">
        <v>4.9999004486777797E-3</v>
      </c>
      <c r="S35" s="186">
        <v>5.6931210086990742E-3</v>
      </c>
      <c r="T35" s="186">
        <v>0.60715562924424704</v>
      </c>
      <c r="U35" s="186">
        <v>3</v>
      </c>
      <c r="V35" s="45">
        <v>59.704929579607501</v>
      </c>
      <c r="W35" s="45">
        <v>68.409350039287887</v>
      </c>
      <c r="Y35" s="154">
        <v>10.85</v>
      </c>
      <c r="Z35" s="154">
        <v>2.04</v>
      </c>
      <c r="AA35" s="154">
        <v>0.43</v>
      </c>
      <c r="AB35" s="154">
        <v>0.36</v>
      </c>
      <c r="AC35" s="154">
        <v>7.61</v>
      </c>
      <c r="AD35" s="154">
        <v>0.42</v>
      </c>
      <c r="AE35" s="154">
        <v>0.36</v>
      </c>
      <c r="AF35" s="154">
        <v>7.11</v>
      </c>
      <c r="AH35" s="102" t="s">
        <v>1765</v>
      </c>
      <c r="AI35" s="102">
        <v>20</v>
      </c>
      <c r="AJ35" s="102">
        <v>15</v>
      </c>
    </row>
    <row r="36" spans="1:36" s="135" customFormat="1" ht="12.75">
      <c r="A36" s="45">
        <v>2670.0804681784898</v>
      </c>
      <c r="B36" s="135" t="s">
        <v>364</v>
      </c>
      <c r="C36" s="135" t="s">
        <v>716</v>
      </c>
      <c r="D36" s="154">
        <v>1.1160000000000001</v>
      </c>
      <c r="E36" s="154">
        <v>15.215</v>
      </c>
      <c r="F36" s="154">
        <v>48.965000000000003</v>
      </c>
      <c r="G36" s="154">
        <v>20.666</v>
      </c>
      <c r="H36" s="154">
        <v>0.14799999999999999</v>
      </c>
      <c r="I36" s="154">
        <v>0.24299999999999999</v>
      </c>
      <c r="J36" s="154">
        <v>12.989000000000001</v>
      </c>
      <c r="K36" s="154">
        <v>99.341999999999999</v>
      </c>
      <c r="M36" s="186">
        <v>2.666272904831684E-2</v>
      </c>
      <c r="N36" s="186">
        <v>0.56955874573228016</v>
      </c>
      <c r="O36" s="186">
        <v>1.2296217406365715</v>
      </c>
      <c r="P36" s="186">
        <v>0.14749405553451389</v>
      </c>
      <c r="Q36" s="186">
        <v>0.40144401293765453</v>
      </c>
      <c r="R36" s="186">
        <v>3.9816013334406297E-3</v>
      </c>
      <c r="S36" s="186">
        <v>6.208682767824175E-3</v>
      </c>
      <c r="T36" s="186">
        <v>0.61502843200939838</v>
      </c>
      <c r="U36" s="186">
        <v>3</v>
      </c>
      <c r="V36" s="45">
        <v>60.506158830644416</v>
      </c>
      <c r="W36" s="45">
        <v>68.343434688880095</v>
      </c>
      <c r="Y36" s="154">
        <v>11.08</v>
      </c>
      <c r="Z36" s="154">
        <v>2.0699999999999998</v>
      </c>
      <c r="AA36" s="154">
        <v>0.44</v>
      </c>
      <c r="AB36" s="154">
        <v>0.36</v>
      </c>
      <c r="AC36" s="154">
        <v>8.9499999999999993</v>
      </c>
      <c r="AD36" s="154">
        <v>0.42</v>
      </c>
      <c r="AE36" s="154">
        <v>0.36</v>
      </c>
      <c r="AF36" s="154">
        <v>6.65</v>
      </c>
      <c r="AH36" s="102" t="s">
        <v>1765</v>
      </c>
      <c r="AI36" s="102">
        <v>20</v>
      </c>
      <c r="AJ36" s="102">
        <v>15</v>
      </c>
    </row>
    <row r="37" spans="1:36" s="135" customFormat="1" ht="12.75">
      <c r="A37" s="45">
        <v>2670.0804681784898</v>
      </c>
      <c r="B37" s="135" t="s">
        <v>364</v>
      </c>
      <c r="C37" s="135" t="s">
        <v>717</v>
      </c>
      <c r="D37" s="154">
        <v>1.177</v>
      </c>
      <c r="E37" s="154">
        <v>15.445</v>
      </c>
      <c r="F37" s="154">
        <v>47.963000000000001</v>
      </c>
      <c r="G37" s="154">
        <v>20.378</v>
      </c>
      <c r="H37" s="154">
        <v>0.19700000000000001</v>
      </c>
      <c r="I37" s="154">
        <v>0.27600000000000002</v>
      </c>
      <c r="J37" s="154">
        <v>13.135999999999999</v>
      </c>
      <c r="K37" s="154">
        <v>98.572000000000003</v>
      </c>
      <c r="M37" s="186">
        <v>2.8248380291252963E-2</v>
      </c>
      <c r="N37" s="186">
        <v>0.58080609415953166</v>
      </c>
      <c r="O37" s="186">
        <v>1.2099538273906305</v>
      </c>
      <c r="P37" s="186">
        <v>0.15274331786733164</v>
      </c>
      <c r="Q37" s="186">
        <v>0.39101406468319178</v>
      </c>
      <c r="R37" s="186">
        <v>5.3240112884675598E-3</v>
      </c>
      <c r="S37" s="186">
        <v>7.0840066845497436E-3</v>
      </c>
      <c r="T37" s="186">
        <v>0.62482629763504383</v>
      </c>
      <c r="U37" s="186">
        <v>2.9999999999999996</v>
      </c>
      <c r="V37" s="45">
        <v>61.508315756339513</v>
      </c>
      <c r="W37" s="45">
        <v>67.566501395856577</v>
      </c>
      <c r="Y37" s="154">
        <v>10.53</v>
      </c>
      <c r="Z37" s="154">
        <v>2.0099999999999998</v>
      </c>
      <c r="AA37" s="154">
        <v>0.43</v>
      </c>
      <c r="AB37" s="154">
        <v>0.37</v>
      </c>
      <c r="AC37" s="154">
        <v>7.19</v>
      </c>
      <c r="AD37" s="154">
        <v>0.41</v>
      </c>
      <c r="AE37" s="154">
        <v>0.36</v>
      </c>
      <c r="AF37" s="154">
        <v>5.9</v>
      </c>
      <c r="AH37" s="102" t="s">
        <v>1765</v>
      </c>
      <c r="AI37" s="102">
        <v>20</v>
      </c>
      <c r="AJ37" s="102">
        <v>15</v>
      </c>
    </row>
    <row r="38" spans="1:36" s="135" customFormat="1" ht="12.75">
      <c r="A38" s="45">
        <v>2670.0804681784898</v>
      </c>
      <c r="B38" s="135" t="s">
        <v>364</v>
      </c>
      <c r="C38" s="135" t="s">
        <v>718</v>
      </c>
      <c r="D38" s="154">
        <v>1.216</v>
      </c>
      <c r="E38" s="154">
        <v>15.351000000000001</v>
      </c>
      <c r="F38" s="154">
        <v>48.689</v>
      </c>
      <c r="G38" s="154">
        <v>20.298999999999999</v>
      </c>
      <c r="H38" s="154">
        <v>0.18</v>
      </c>
      <c r="I38" s="154">
        <v>0.218</v>
      </c>
      <c r="J38" s="154">
        <v>13.084</v>
      </c>
      <c r="K38" s="154">
        <v>99.03700000000002</v>
      </c>
      <c r="M38" s="186">
        <v>2.909530016808743E-2</v>
      </c>
      <c r="N38" s="186">
        <v>0.57550897706660398</v>
      </c>
      <c r="O38" s="186">
        <v>1.2245188970410863</v>
      </c>
      <c r="P38" s="186">
        <v>0.14178152555613543</v>
      </c>
      <c r="Q38" s="186">
        <v>0.3982143351147277</v>
      </c>
      <c r="R38" s="186">
        <v>4.8497284877346628E-3</v>
      </c>
      <c r="S38" s="186">
        <v>5.5782574300268515E-3</v>
      </c>
      <c r="T38" s="186">
        <v>0.62045297913559738</v>
      </c>
      <c r="U38" s="186">
        <v>3</v>
      </c>
      <c r="V38" s="45">
        <v>60.908303472190198</v>
      </c>
      <c r="W38" s="45">
        <v>68.027774161447624</v>
      </c>
      <c r="Y38" s="154">
        <v>11.86</v>
      </c>
      <c r="Z38" s="154">
        <v>1.97</v>
      </c>
      <c r="AA38" s="154">
        <v>0.43</v>
      </c>
      <c r="AB38" s="154">
        <v>0.37</v>
      </c>
      <c r="AC38" s="154">
        <v>7.75</v>
      </c>
      <c r="AD38" s="154">
        <v>0.41</v>
      </c>
      <c r="AE38" s="154">
        <v>0.36</v>
      </c>
      <c r="AF38" s="154">
        <v>7.22</v>
      </c>
      <c r="AH38" s="102" t="s">
        <v>1765</v>
      </c>
      <c r="AI38" s="102">
        <v>20</v>
      </c>
      <c r="AJ38" s="102">
        <v>15</v>
      </c>
    </row>
    <row r="39" spans="1:36" s="135" customFormat="1" ht="12.75">
      <c r="A39" s="45">
        <v>2670.0804681784898</v>
      </c>
      <c r="B39" s="135" t="s">
        <v>364</v>
      </c>
      <c r="C39" s="135" t="s">
        <v>719</v>
      </c>
      <c r="D39" s="154">
        <v>1.278</v>
      </c>
      <c r="E39" s="154">
        <v>15.541</v>
      </c>
      <c r="F39" s="154">
        <v>47.468000000000004</v>
      </c>
      <c r="G39" s="154">
        <v>20.259</v>
      </c>
      <c r="H39" s="154">
        <v>0.183</v>
      </c>
      <c r="I39" s="154">
        <v>0.215</v>
      </c>
      <c r="J39" s="154">
        <v>13.007</v>
      </c>
      <c r="K39" s="154">
        <v>97.951000000000022</v>
      </c>
      <c r="M39" s="186">
        <v>3.0854542717046018E-2</v>
      </c>
      <c r="N39" s="186">
        <v>0.58788636075191025</v>
      </c>
      <c r="O39" s="186">
        <v>1.2045769923848713</v>
      </c>
      <c r="P39" s="186">
        <v>0.14582756142912601</v>
      </c>
      <c r="Q39" s="186">
        <v>0.39796440202837557</v>
      </c>
      <c r="R39" s="186">
        <v>4.9750219736168898E-3</v>
      </c>
      <c r="S39" s="186">
        <v>5.5511058958324878E-3</v>
      </c>
      <c r="T39" s="186">
        <v>0.62236401281922171</v>
      </c>
      <c r="U39" s="186">
        <v>3.0000000000000004</v>
      </c>
      <c r="V39" s="45">
        <v>60.996440338494537</v>
      </c>
      <c r="W39" s="45">
        <v>67.202321892767358</v>
      </c>
      <c r="Y39" s="154">
        <v>13.01</v>
      </c>
      <c r="Z39" s="154">
        <v>1.9</v>
      </c>
      <c r="AA39" s="154">
        <v>0.43</v>
      </c>
      <c r="AB39" s="154">
        <v>0.37</v>
      </c>
      <c r="AC39" s="154">
        <v>7.63</v>
      </c>
      <c r="AD39" s="154">
        <v>0.42</v>
      </c>
      <c r="AE39" s="154">
        <v>0.36</v>
      </c>
      <c r="AF39" s="154">
        <v>7.36</v>
      </c>
      <c r="AH39" s="102" t="s">
        <v>1765</v>
      </c>
      <c r="AI39" s="102">
        <v>20</v>
      </c>
      <c r="AJ39" s="102">
        <v>15</v>
      </c>
    </row>
    <row r="40" spans="1:36" s="135" customFormat="1" ht="12.75">
      <c r="D40" s="154"/>
      <c r="E40" s="154"/>
      <c r="F40" s="154"/>
      <c r="G40" s="154"/>
      <c r="H40" s="154"/>
      <c r="I40" s="154"/>
      <c r="J40" s="154"/>
      <c r="K40" s="154"/>
      <c r="M40" s="186"/>
      <c r="N40" s="186"/>
      <c r="O40" s="186"/>
      <c r="P40" s="186"/>
      <c r="Q40" s="186"/>
      <c r="R40" s="186"/>
      <c r="S40" s="186"/>
      <c r="T40" s="186"/>
      <c r="U40" s="186"/>
      <c r="V40" s="45"/>
      <c r="W40" s="45"/>
      <c r="Y40" s="185"/>
      <c r="Z40" s="185"/>
      <c r="AA40" s="185"/>
      <c r="AB40" s="185"/>
      <c r="AC40" s="185"/>
      <c r="AD40" s="185"/>
      <c r="AE40" s="185"/>
      <c r="AF40" s="185"/>
    </row>
    <row r="41" spans="1:36" s="135" customFormat="1" ht="12.75">
      <c r="A41" s="45">
        <v>2670.0804681784898</v>
      </c>
      <c r="B41" s="135" t="s">
        <v>364</v>
      </c>
      <c r="C41" s="135" t="s">
        <v>720</v>
      </c>
      <c r="D41" s="154">
        <v>2.0720000000000001</v>
      </c>
      <c r="E41" s="154">
        <v>12.327999999999999</v>
      </c>
      <c r="F41" s="154">
        <v>42.758000000000003</v>
      </c>
      <c r="G41" s="154">
        <v>31.594000000000001</v>
      </c>
      <c r="H41" s="154">
        <v>0.23300000000000001</v>
      </c>
      <c r="I41" s="154">
        <v>0.20499999999999999</v>
      </c>
      <c r="J41" s="154">
        <v>9.6050000000000004</v>
      </c>
      <c r="K41" s="154">
        <v>98.795000000000016</v>
      </c>
      <c r="M41" s="186">
        <v>5.1382528019814945E-2</v>
      </c>
      <c r="N41" s="186">
        <v>0.47900991828961659</v>
      </c>
      <c r="O41" s="186">
        <v>1.1145215474387433</v>
      </c>
      <c r="P41" s="186">
        <v>0.30370347823201271</v>
      </c>
      <c r="Q41" s="186">
        <v>0.56737413114568092</v>
      </c>
      <c r="R41" s="186">
        <v>6.5063480363382192E-3</v>
      </c>
      <c r="S41" s="186">
        <v>5.4366624512134573E-3</v>
      </c>
      <c r="T41" s="186">
        <v>0.47206538638657941</v>
      </c>
      <c r="U41" s="186">
        <v>2.9999999999999996</v>
      </c>
      <c r="V41" s="45">
        <v>45.415378040206967</v>
      </c>
      <c r="W41" s="45">
        <v>69.94035395023252</v>
      </c>
      <c r="Y41" s="154">
        <v>16.61</v>
      </c>
      <c r="Z41" s="154">
        <v>1.41</v>
      </c>
      <c r="AA41" s="154">
        <v>0.49</v>
      </c>
      <c r="AB41" s="154">
        <v>0.28999999999999998</v>
      </c>
      <c r="AC41" s="154">
        <v>6.39</v>
      </c>
      <c r="AD41" s="154">
        <v>0.5</v>
      </c>
      <c r="AE41" s="154">
        <v>0.38</v>
      </c>
      <c r="AF41" s="154">
        <v>7.79</v>
      </c>
      <c r="AH41" s="102" t="s">
        <v>1765</v>
      </c>
      <c r="AI41" s="102">
        <v>20</v>
      </c>
      <c r="AJ41" s="102">
        <v>15</v>
      </c>
    </row>
    <row r="42" spans="1:36" s="135" customFormat="1" ht="12.75">
      <c r="A42" s="45">
        <v>2670.0804681784898</v>
      </c>
      <c r="B42" s="135" t="s">
        <v>364</v>
      </c>
      <c r="C42" s="135" t="s">
        <v>721</v>
      </c>
      <c r="D42" s="154">
        <v>2.0419999999999998</v>
      </c>
      <c r="E42" s="154">
        <v>12.326000000000001</v>
      </c>
      <c r="F42" s="154">
        <v>42.848999999999997</v>
      </c>
      <c r="G42" s="154">
        <v>31.481000000000002</v>
      </c>
      <c r="H42" s="154">
        <v>0.214</v>
      </c>
      <c r="I42" s="154">
        <v>0.21099999999999999</v>
      </c>
      <c r="J42" s="154">
        <v>9.6829999999999998</v>
      </c>
      <c r="K42" s="154">
        <v>98.806000000000012</v>
      </c>
      <c r="M42" s="186">
        <v>5.0606574021415163E-2</v>
      </c>
      <c r="N42" s="186">
        <v>0.47862957048974231</v>
      </c>
      <c r="O42" s="186">
        <v>1.1161877711828572</v>
      </c>
      <c r="P42" s="186">
        <v>0.30396951028457053</v>
      </c>
      <c r="Q42" s="186">
        <v>0.56344411350454671</v>
      </c>
      <c r="R42" s="186">
        <v>5.9720113711273747E-3</v>
      </c>
      <c r="S42" s="186">
        <v>5.5922483070658946E-3</v>
      </c>
      <c r="T42" s="186">
        <v>0.47559820083867466</v>
      </c>
      <c r="U42" s="186">
        <v>3.0000000000000004</v>
      </c>
      <c r="V42" s="45">
        <v>45.77274614069016</v>
      </c>
      <c r="W42" s="45">
        <v>69.988439554603218</v>
      </c>
      <c r="Y42" s="154">
        <v>15.49</v>
      </c>
      <c r="Z42" s="154">
        <v>1.42</v>
      </c>
      <c r="AA42" s="154">
        <v>0.49</v>
      </c>
      <c r="AB42" s="154">
        <v>0.28999999999999998</v>
      </c>
      <c r="AC42" s="154">
        <v>6.83</v>
      </c>
      <c r="AD42" s="154">
        <v>0.49</v>
      </c>
      <c r="AE42" s="154">
        <v>0.38</v>
      </c>
      <c r="AF42" s="154">
        <v>7.56</v>
      </c>
      <c r="AH42" s="102" t="s">
        <v>1765</v>
      </c>
      <c r="AI42" s="102">
        <v>20</v>
      </c>
      <c r="AJ42" s="102">
        <v>15</v>
      </c>
    </row>
    <row r="43" spans="1:36" s="135" customFormat="1" ht="12.75">
      <c r="A43" s="45">
        <v>2670.0804681784898</v>
      </c>
      <c r="B43" s="135" t="s">
        <v>364</v>
      </c>
      <c r="C43" s="135" t="s">
        <v>722</v>
      </c>
      <c r="D43" s="154">
        <v>2.044</v>
      </c>
      <c r="E43" s="154">
        <v>12.377000000000001</v>
      </c>
      <c r="F43" s="154">
        <v>42.889000000000003</v>
      </c>
      <c r="G43" s="154">
        <v>31.39</v>
      </c>
      <c r="H43" s="154">
        <v>0.20899999999999999</v>
      </c>
      <c r="I43" s="154">
        <v>0.20200000000000001</v>
      </c>
      <c r="J43" s="154">
        <v>9.5869999999999997</v>
      </c>
      <c r="K43" s="154">
        <v>98.698000000000008</v>
      </c>
      <c r="M43" s="186">
        <v>5.0732724814236727E-2</v>
      </c>
      <c r="N43" s="186">
        <v>0.48133656193195873</v>
      </c>
      <c r="O43" s="186">
        <v>1.1189188417319984</v>
      </c>
      <c r="P43" s="186">
        <v>0.29827914670756961</v>
      </c>
      <c r="Q43" s="186">
        <v>0.56793472210707474</v>
      </c>
      <c r="R43" s="186">
        <v>5.8412962982719455E-3</v>
      </c>
      <c r="S43" s="186">
        <v>5.3618104697222965E-3</v>
      </c>
      <c r="T43" s="186">
        <v>0.47159489593916759</v>
      </c>
      <c r="U43" s="186">
        <v>3</v>
      </c>
      <c r="V43" s="45">
        <v>45.366181756851994</v>
      </c>
      <c r="W43" s="45">
        <v>69.921266266004366</v>
      </c>
      <c r="Y43" s="154">
        <v>13.73</v>
      </c>
      <c r="Z43" s="154">
        <v>1.42</v>
      </c>
      <c r="AA43" s="154">
        <v>0.49</v>
      </c>
      <c r="AB43" s="154">
        <v>0.28999999999999998</v>
      </c>
      <c r="AC43" s="154">
        <v>6.84</v>
      </c>
      <c r="AD43" s="154">
        <v>0.5</v>
      </c>
      <c r="AE43" s="154">
        <v>0.38</v>
      </c>
      <c r="AF43" s="154">
        <v>7.94</v>
      </c>
      <c r="AH43" s="102" t="s">
        <v>1765</v>
      </c>
      <c r="AI43" s="102">
        <v>20</v>
      </c>
      <c r="AJ43" s="102">
        <v>15</v>
      </c>
    </row>
    <row r="44" spans="1:36" s="135" customFormat="1" ht="12.75">
      <c r="A44" s="45">
        <v>2670.0804681784898</v>
      </c>
      <c r="B44" s="135" t="s">
        <v>364</v>
      </c>
      <c r="C44" s="135" t="s">
        <v>723</v>
      </c>
      <c r="D44" s="154">
        <v>2.0430000000000001</v>
      </c>
      <c r="E44" s="154">
        <v>12.3</v>
      </c>
      <c r="F44" s="154">
        <v>42.923999999999999</v>
      </c>
      <c r="G44" s="154">
        <v>31.367000000000001</v>
      </c>
      <c r="H44" s="154">
        <v>0.21199999999999999</v>
      </c>
      <c r="I44" s="154">
        <v>0.22600000000000001</v>
      </c>
      <c r="J44" s="154">
        <v>9.4469999999999992</v>
      </c>
      <c r="K44" s="154">
        <v>98.519000000000005</v>
      </c>
      <c r="M44" s="186">
        <v>5.0858900550769748E-2</v>
      </c>
      <c r="N44" s="186">
        <v>0.47976645147678326</v>
      </c>
      <c r="O44" s="186">
        <v>1.1231665393065196</v>
      </c>
      <c r="P44" s="186">
        <v>0.29534920811515697</v>
      </c>
      <c r="Q44" s="186">
        <v>0.57280745916358755</v>
      </c>
      <c r="R44" s="186">
        <v>5.9427863190341101E-3</v>
      </c>
      <c r="S44" s="186">
        <v>6.0167204251295684E-3</v>
      </c>
      <c r="T44" s="186">
        <v>0.46609193464301962</v>
      </c>
      <c r="U44" s="186">
        <v>3</v>
      </c>
      <c r="V44" s="45">
        <v>44.86401064642294</v>
      </c>
      <c r="W44" s="45">
        <v>70.069463025878804</v>
      </c>
      <c r="Y44" s="154">
        <v>20.77</v>
      </c>
      <c r="Z44" s="154">
        <v>1.43</v>
      </c>
      <c r="AA44" s="154">
        <v>0.49</v>
      </c>
      <c r="AB44" s="154">
        <v>0.28999999999999998</v>
      </c>
      <c r="AC44" s="154">
        <v>6.85</v>
      </c>
      <c r="AD44" s="154">
        <v>0.5</v>
      </c>
      <c r="AE44" s="154">
        <v>0.38</v>
      </c>
      <c r="AF44" s="154">
        <v>7.15</v>
      </c>
      <c r="AH44" s="102" t="s">
        <v>1765</v>
      </c>
      <c r="AI44" s="102">
        <v>20</v>
      </c>
      <c r="AJ44" s="102">
        <v>15</v>
      </c>
    </row>
    <row r="45" spans="1:36" s="135" customFormat="1" ht="12.75">
      <c r="D45" s="154"/>
      <c r="E45" s="154"/>
      <c r="F45" s="154"/>
      <c r="G45" s="154"/>
      <c r="H45" s="154"/>
      <c r="I45" s="154"/>
      <c r="J45" s="154"/>
      <c r="K45" s="154"/>
      <c r="M45" s="186"/>
      <c r="N45" s="186"/>
      <c r="O45" s="186"/>
      <c r="P45" s="186"/>
      <c r="Q45" s="186"/>
      <c r="R45" s="186"/>
      <c r="S45" s="186"/>
      <c r="T45" s="186"/>
      <c r="U45" s="186"/>
      <c r="V45" s="45"/>
      <c r="W45" s="45"/>
      <c r="Y45" s="185"/>
      <c r="Z45" s="185"/>
      <c r="AA45" s="185"/>
      <c r="AB45" s="185"/>
      <c r="AC45" s="185"/>
      <c r="AD45" s="185"/>
      <c r="AE45" s="185"/>
      <c r="AF45" s="185"/>
    </row>
    <row r="46" spans="1:36" s="135" customFormat="1" ht="12.75">
      <c r="A46" s="45">
        <v>2670.0804681784898</v>
      </c>
      <c r="B46" s="135" t="s">
        <v>364</v>
      </c>
      <c r="C46" s="135" t="s">
        <v>724</v>
      </c>
      <c r="D46" s="154">
        <v>1.393</v>
      </c>
      <c r="E46" s="154">
        <v>14.189</v>
      </c>
      <c r="F46" s="154">
        <v>46.774999999999999</v>
      </c>
      <c r="G46" s="154">
        <v>27.896999999999998</v>
      </c>
      <c r="H46" s="154">
        <v>0.24099999999999999</v>
      </c>
      <c r="I46" s="154">
        <v>0.14000000000000001</v>
      </c>
      <c r="J46" s="154">
        <v>9.1850000000000005</v>
      </c>
      <c r="K46" s="154">
        <v>99.82</v>
      </c>
      <c r="M46" s="186">
        <v>3.4133530198092114E-2</v>
      </c>
      <c r="N46" s="186">
        <v>0.54476355152311084</v>
      </c>
      <c r="O46" s="186">
        <v>1.2047286987491981</v>
      </c>
      <c r="P46" s="186">
        <v>0.18224068933150583</v>
      </c>
      <c r="Q46" s="186">
        <v>0.57776022156275408</v>
      </c>
      <c r="R46" s="186">
        <v>6.6497112280997561E-3</v>
      </c>
      <c r="S46" s="186">
        <v>3.6686891712640708E-3</v>
      </c>
      <c r="T46" s="186">
        <v>0.4460549082359751</v>
      </c>
      <c r="U46" s="186">
        <v>3</v>
      </c>
      <c r="V46" s="45">
        <v>43.567915266466571</v>
      </c>
      <c r="W46" s="45">
        <v>68.861619624875843</v>
      </c>
      <c r="Y46" s="154">
        <v>18.149999999999999</v>
      </c>
      <c r="Z46" s="154">
        <v>1.81</v>
      </c>
      <c r="AA46" s="154">
        <v>0.45</v>
      </c>
      <c r="AB46" s="154">
        <v>0.31</v>
      </c>
      <c r="AC46" s="154">
        <v>6.24</v>
      </c>
      <c r="AD46" s="154">
        <v>0.5</v>
      </c>
      <c r="AE46" s="154">
        <v>0.36</v>
      </c>
      <c r="AF46" s="154">
        <v>10.87</v>
      </c>
      <c r="AH46" s="102" t="s">
        <v>1765</v>
      </c>
      <c r="AI46" s="102">
        <v>20</v>
      </c>
      <c r="AJ46" s="102">
        <v>15</v>
      </c>
    </row>
    <row r="47" spans="1:36" s="135" customFormat="1" ht="12.75">
      <c r="A47" s="45">
        <v>2670.0804681784898</v>
      </c>
      <c r="B47" s="135" t="s">
        <v>364</v>
      </c>
      <c r="C47" s="135" t="s">
        <v>725</v>
      </c>
      <c r="D47" s="154">
        <v>1.4</v>
      </c>
      <c r="E47" s="154">
        <v>14.474</v>
      </c>
      <c r="F47" s="154">
        <v>46.180999999999997</v>
      </c>
      <c r="G47" s="154">
        <v>27.183</v>
      </c>
      <c r="H47" s="154">
        <v>0.26800000000000002</v>
      </c>
      <c r="I47" s="154">
        <v>0.14599999999999999</v>
      </c>
      <c r="J47" s="154">
        <v>9.577</v>
      </c>
      <c r="K47" s="154">
        <v>99.228999999999999</v>
      </c>
      <c r="M47" s="186">
        <v>3.4347392377714621E-2</v>
      </c>
      <c r="N47" s="186">
        <v>0.55639147556322954</v>
      </c>
      <c r="O47" s="186">
        <v>1.1908976499645356</v>
      </c>
      <c r="P47" s="186">
        <v>0.18401608971680616</v>
      </c>
      <c r="Q47" s="186">
        <v>0.55744717817167855</v>
      </c>
      <c r="R47" s="186">
        <v>7.4038256444852926E-3</v>
      </c>
      <c r="S47" s="186">
        <v>3.8306403886902143E-3</v>
      </c>
      <c r="T47" s="186">
        <v>0.46566574817286011</v>
      </c>
      <c r="U47" s="186">
        <v>3</v>
      </c>
      <c r="V47" s="45">
        <v>45.514599237508286</v>
      </c>
      <c r="W47" s="45">
        <v>68.156874129507756</v>
      </c>
      <c r="Y47" s="154">
        <v>16.260000000000002</v>
      </c>
      <c r="Z47" s="154">
        <v>1.81</v>
      </c>
      <c r="AA47" s="154">
        <v>0.45</v>
      </c>
      <c r="AB47" s="154">
        <v>0.32</v>
      </c>
      <c r="AC47" s="154">
        <v>5.73</v>
      </c>
      <c r="AD47" s="154">
        <v>0.49</v>
      </c>
      <c r="AE47" s="154">
        <v>0.36</v>
      </c>
      <c r="AF47" s="154">
        <v>10.55</v>
      </c>
      <c r="AH47" s="102" t="s">
        <v>1765</v>
      </c>
      <c r="AI47" s="102">
        <v>20</v>
      </c>
      <c r="AJ47" s="102">
        <v>15</v>
      </c>
    </row>
    <row r="48" spans="1:36" s="135" customFormat="1" ht="12.75">
      <c r="A48" s="45">
        <v>2670.0804681784898</v>
      </c>
      <c r="B48" s="135" t="s">
        <v>364</v>
      </c>
      <c r="C48" s="135" t="s">
        <v>726</v>
      </c>
      <c r="D48" s="154">
        <v>1.419</v>
      </c>
      <c r="E48" s="154">
        <v>14.404999999999999</v>
      </c>
      <c r="F48" s="154">
        <v>47.241</v>
      </c>
      <c r="G48" s="154">
        <v>27.888000000000002</v>
      </c>
      <c r="H48" s="154">
        <v>0.193</v>
      </c>
      <c r="I48" s="154">
        <v>0.129</v>
      </c>
      <c r="J48" s="154">
        <v>8.9890000000000008</v>
      </c>
      <c r="K48" s="154">
        <v>100.26400000000001</v>
      </c>
      <c r="M48" s="186">
        <v>3.4660219934075191E-2</v>
      </c>
      <c r="N48" s="186">
        <v>0.55130044734646733</v>
      </c>
      <c r="O48" s="186">
        <v>1.2128675327478777</v>
      </c>
      <c r="P48" s="186">
        <v>0.16651158003750677</v>
      </c>
      <c r="Q48" s="186">
        <v>0.59083175635834895</v>
      </c>
      <c r="R48" s="186">
        <v>5.3083784910911234E-3</v>
      </c>
      <c r="S48" s="186">
        <v>3.3697014195234647E-3</v>
      </c>
      <c r="T48" s="186">
        <v>0.435150383665109</v>
      </c>
      <c r="U48" s="186">
        <v>3</v>
      </c>
      <c r="V48" s="45">
        <v>42.413056396396897</v>
      </c>
      <c r="W48" s="45">
        <v>68.750115999895627</v>
      </c>
      <c r="Y48" s="154">
        <v>13.45</v>
      </c>
      <c r="Z48" s="154">
        <v>1.78</v>
      </c>
      <c r="AA48" s="154">
        <v>0.45</v>
      </c>
      <c r="AB48" s="154">
        <v>0.31</v>
      </c>
      <c r="AC48" s="154">
        <v>7.47</v>
      </c>
      <c r="AD48" s="154">
        <v>0.51</v>
      </c>
      <c r="AE48" s="154">
        <v>0.36</v>
      </c>
      <c r="AF48" s="154">
        <v>11.87</v>
      </c>
      <c r="AH48" s="102" t="s">
        <v>1765</v>
      </c>
      <c r="AI48" s="102">
        <v>20</v>
      </c>
      <c r="AJ48" s="102">
        <v>15</v>
      </c>
    </row>
    <row r="49" spans="1:36" s="135" customFormat="1" ht="12.75">
      <c r="A49" s="45">
        <v>2670.0804681784898</v>
      </c>
      <c r="B49" s="135" t="s">
        <v>364</v>
      </c>
      <c r="C49" s="135" t="s">
        <v>727</v>
      </c>
      <c r="D49" s="154">
        <v>1.4410000000000001</v>
      </c>
      <c r="E49" s="154">
        <v>14.304</v>
      </c>
      <c r="F49" s="154">
        <v>47.091000000000001</v>
      </c>
      <c r="G49" s="154">
        <v>27.460999999999999</v>
      </c>
      <c r="H49" s="154">
        <v>0.22500000000000001</v>
      </c>
      <c r="I49" s="154">
        <v>0.14299999999999999</v>
      </c>
      <c r="J49" s="154">
        <v>9.407</v>
      </c>
      <c r="K49" s="154">
        <v>100.07199999999999</v>
      </c>
      <c r="M49" s="186">
        <v>3.5165869558876517E-2</v>
      </c>
      <c r="N49" s="186">
        <v>0.54694171114662815</v>
      </c>
      <c r="O49" s="186">
        <v>1.2079269271153994</v>
      </c>
      <c r="P49" s="186">
        <v>0.17479962262022042</v>
      </c>
      <c r="Q49" s="186">
        <v>0.57027581790257809</v>
      </c>
      <c r="R49" s="186">
        <v>6.182947390762355E-3</v>
      </c>
      <c r="S49" s="186">
        <v>3.7320393080341662E-3</v>
      </c>
      <c r="T49" s="186">
        <v>0.45497506495750095</v>
      </c>
      <c r="U49" s="186">
        <v>2.9999999999999996</v>
      </c>
      <c r="V49" s="45">
        <v>44.376949346123467</v>
      </c>
      <c r="W49" s="45">
        <v>68.83289727667001</v>
      </c>
      <c r="Y49" s="154">
        <v>16.09</v>
      </c>
      <c r="Z49" s="154">
        <v>1.77</v>
      </c>
      <c r="AA49" s="154">
        <v>0.45</v>
      </c>
      <c r="AB49" s="154">
        <v>0.31</v>
      </c>
      <c r="AC49" s="154">
        <v>6.65</v>
      </c>
      <c r="AD49" s="154">
        <v>0.5</v>
      </c>
      <c r="AE49" s="154">
        <v>0.36</v>
      </c>
      <c r="AF49" s="154">
        <v>10.76</v>
      </c>
      <c r="AH49" s="102" t="s">
        <v>1765</v>
      </c>
      <c r="AI49" s="102">
        <v>20</v>
      </c>
      <c r="AJ49" s="102">
        <v>15</v>
      </c>
    </row>
    <row r="50" spans="1:36" s="135" customFormat="1" ht="12.75">
      <c r="A50" s="45">
        <v>2670.0804681784898</v>
      </c>
      <c r="B50" s="135" t="s">
        <v>364</v>
      </c>
      <c r="C50" s="135" t="s">
        <v>728</v>
      </c>
      <c r="D50" s="154">
        <v>1.421</v>
      </c>
      <c r="E50" s="154">
        <v>14.481999999999999</v>
      </c>
      <c r="F50" s="154">
        <v>46.442999999999998</v>
      </c>
      <c r="G50" s="154">
        <v>27.858000000000001</v>
      </c>
      <c r="H50" s="154">
        <v>0.26800000000000002</v>
      </c>
      <c r="I50" s="154">
        <v>0.13100000000000001</v>
      </c>
      <c r="J50" s="154">
        <v>9.0660000000000007</v>
      </c>
      <c r="K50" s="154">
        <v>99.668999999999997</v>
      </c>
      <c r="M50" s="186">
        <v>3.4853880559390933E-2</v>
      </c>
      <c r="N50" s="186">
        <v>0.55655971421833228</v>
      </c>
      <c r="O50" s="186">
        <v>1.1973543481667217</v>
      </c>
      <c r="P50" s="186">
        <v>0.17637817649616583</v>
      </c>
      <c r="Q50" s="186">
        <v>0.58330675956628297</v>
      </c>
      <c r="R50" s="186">
        <v>7.401973190180656E-3</v>
      </c>
      <c r="S50" s="186">
        <v>3.4362214789177307E-3</v>
      </c>
      <c r="T50" s="186">
        <v>0.44070892632400821</v>
      </c>
      <c r="U50" s="186">
        <v>3</v>
      </c>
      <c r="V50" s="45">
        <v>43.037321829777511</v>
      </c>
      <c r="W50" s="45">
        <v>68.267560757139009</v>
      </c>
      <c r="Y50" s="154">
        <v>12.46</v>
      </c>
      <c r="Z50" s="154">
        <v>1.8</v>
      </c>
      <c r="AA50" s="154">
        <v>0.45</v>
      </c>
      <c r="AB50" s="154">
        <v>0.31</v>
      </c>
      <c r="AC50" s="154">
        <v>5.71</v>
      </c>
      <c r="AD50" s="154">
        <v>0.51</v>
      </c>
      <c r="AE50" s="154">
        <v>0.36</v>
      </c>
      <c r="AF50" s="154">
        <v>11.66</v>
      </c>
      <c r="AH50" s="102" t="s">
        <v>1765</v>
      </c>
      <c r="AI50" s="102">
        <v>20</v>
      </c>
      <c r="AJ50" s="102">
        <v>15</v>
      </c>
    </row>
    <row r="51" spans="1:36" s="135" customFormat="1" ht="12.75">
      <c r="A51" s="45">
        <v>2670.0804681784898</v>
      </c>
      <c r="B51" s="135" t="s">
        <v>364</v>
      </c>
      <c r="C51" s="135" t="s">
        <v>729</v>
      </c>
      <c r="D51" s="154">
        <v>1.4079999999999999</v>
      </c>
      <c r="E51" s="154">
        <v>14.375999999999999</v>
      </c>
      <c r="F51" s="154">
        <v>45.878999999999998</v>
      </c>
      <c r="G51" s="154">
        <v>27.821999999999999</v>
      </c>
      <c r="H51" s="154">
        <v>0.23499999999999999</v>
      </c>
      <c r="I51" s="154">
        <v>0.13500000000000001</v>
      </c>
      <c r="J51" s="154">
        <v>9.1850000000000005</v>
      </c>
      <c r="K51" s="154">
        <v>99.04</v>
      </c>
      <c r="M51" s="186">
        <v>3.4707826329377203E-2</v>
      </c>
      <c r="N51" s="186">
        <v>0.55525053862736784</v>
      </c>
      <c r="O51" s="186">
        <v>1.1887323282901316</v>
      </c>
      <c r="P51" s="186">
        <v>0.18660148042374569</v>
      </c>
      <c r="Q51" s="186">
        <v>0.57589813191414607</v>
      </c>
      <c r="R51" s="186">
        <v>6.5230134830073887E-3</v>
      </c>
      <c r="S51" s="186">
        <v>3.5588634199361698E-3</v>
      </c>
      <c r="T51" s="186">
        <v>0.44872781751228846</v>
      </c>
      <c r="U51" s="186">
        <v>3.0000000000000004</v>
      </c>
      <c r="V51" s="45">
        <v>43.79430540125179</v>
      </c>
      <c r="W51" s="45">
        <v>68.161926979891916</v>
      </c>
      <c r="Y51" s="154">
        <v>14.5</v>
      </c>
      <c r="Z51" s="154">
        <v>1.8</v>
      </c>
      <c r="AA51" s="154">
        <v>0.45</v>
      </c>
      <c r="AB51" s="154">
        <v>0.31</v>
      </c>
      <c r="AC51" s="154">
        <v>6.37</v>
      </c>
      <c r="AD51" s="154">
        <v>0.5</v>
      </c>
      <c r="AE51" s="154">
        <v>0.37</v>
      </c>
      <c r="AF51" s="154">
        <v>11.28</v>
      </c>
      <c r="AH51" s="102" t="s">
        <v>1765</v>
      </c>
      <c r="AI51" s="102">
        <v>20</v>
      </c>
      <c r="AJ51" s="102">
        <v>15</v>
      </c>
    </row>
    <row r="52" spans="1:36" s="135" customFormat="1" ht="12.75">
      <c r="A52" s="45">
        <v>2670.0804681784898</v>
      </c>
      <c r="B52" s="135" t="s">
        <v>364</v>
      </c>
      <c r="C52" s="135" t="s">
        <v>730</v>
      </c>
      <c r="D52" s="154">
        <v>1.41</v>
      </c>
      <c r="E52" s="154">
        <v>14.534000000000001</v>
      </c>
      <c r="F52" s="154">
        <v>46.241999999999997</v>
      </c>
      <c r="G52" s="154">
        <v>26.622</v>
      </c>
      <c r="H52" s="154">
        <v>0.222</v>
      </c>
      <c r="I52" s="154">
        <v>0.14699999999999999</v>
      </c>
      <c r="J52" s="154">
        <v>9.8520000000000003</v>
      </c>
      <c r="K52" s="154">
        <v>99.028999999999996</v>
      </c>
      <c r="M52" s="186">
        <v>3.4581786512136586E-2</v>
      </c>
      <c r="N52" s="186">
        <v>0.55852116102414096</v>
      </c>
      <c r="O52" s="186">
        <v>1.1920934226019799</v>
      </c>
      <c r="P52" s="186">
        <v>0.18022184334960478</v>
      </c>
      <c r="Q52" s="186">
        <v>0.54570943928937343</v>
      </c>
      <c r="R52" s="186">
        <v>6.1310793971312344E-3</v>
      </c>
      <c r="S52" s="186">
        <v>3.8556574199933467E-3</v>
      </c>
      <c r="T52" s="186">
        <v>0.47888561040563937</v>
      </c>
      <c r="U52" s="186">
        <v>2.9999999999999996</v>
      </c>
      <c r="V52" s="45">
        <v>46.73901270049933</v>
      </c>
      <c r="W52" s="45">
        <v>68.095709572620336</v>
      </c>
      <c r="Y52" s="154">
        <v>15.79</v>
      </c>
      <c r="Z52" s="154">
        <v>1.81</v>
      </c>
      <c r="AA52" s="154">
        <v>0.45</v>
      </c>
      <c r="AB52" s="154">
        <v>0.32</v>
      </c>
      <c r="AC52" s="154">
        <v>6.63</v>
      </c>
      <c r="AD52" s="154">
        <v>0.49</v>
      </c>
      <c r="AE52" s="154">
        <v>0.37</v>
      </c>
      <c r="AF52" s="154">
        <v>10.44</v>
      </c>
      <c r="AH52" s="102" t="s">
        <v>1765</v>
      </c>
      <c r="AI52" s="102">
        <v>20</v>
      </c>
      <c r="AJ52" s="102">
        <v>15</v>
      </c>
    </row>
    <row r="53" spans="1:36" s="135" customFormat="1" ht="12.75">
      <c r="A53" s="45">
        <v>2670.0804681784898</v>
      </c>
      <c r="B53" s="135" t="s">
        <v>364</v>
      </c>
      <c r="C53" s="135" t="s">
        <v>731</v>
      </c>
      <c r="D53" s="154">
        <v>1.268</v>
      </c>
      <c r="E53" s="154">
        <v>14.481</v>
      </c>
      <c r="F53" s="154">
        <v>46.631</v>
      </c>
      <c r="G53" s="154">
        <v>27.555</v>
      </c>
      <c r="H53" s="154">
        <v>0.254</v>
      </c>
      <c r="I53" s="154">
        <v>0.13600000000000001</v>
      </c>
      <c r="J53" s="154">
        <v>9.3239999999999998</v>
      </c>
      <c r="K53" s="154">
        <v>99.649000000000001</v>
      </c>
      <c r="M53" s="186">
        <v>3.1048574437096133E-2</v>
      </c>
      <c r="N53" s="186">
        <v>0.5555806714923639</v>
      </c>
      <c r="O53" s="186">
        <v>1.2001692901816732</v>
      </c>
      <c r="P53" s="186">
        <v>0.18215288945177122</v>
      </c>
      <c r="Q53" s="186">
        <v>0.56799924043656935</v>
      </c>
      <c r="R53" s="186">
        <v>7.0034459445791324E-3</v>
      </c>
      <c r="S53" s="186">
        <v>3.561345525884373E-3</v>
      </c>
      <c r="T53" s="186">
        <v>0.45248454253006271</v>
      </c>
      <c r="U53" s="186">
        <v>3</v>
      </c>
      <c r="V53" s="45">
        <v>44.34019923517571</v>
      </c>
      <c r="W53" s="45">
        <v>68.356503851912947</v>
      </c>
      <c r="Y53" s="154">
        <v>13.69</v>
      </c>
      <c r="Z53" s="154">
        <v>1.92</v>
      </c>
      <c r="AA53" s="154">
        <v>0.45</v>
      </c>
      <c r="AB53" s="154">
        <v>0.31</v>
      </c>
      <c r="AC53" s="154">
        <v>5.91</v>
      </c>
      <c r="AD53" s="154">
        <v>0.5</v>
      </c>
      <c r="AE53" s="154">
        <v>0.36</v>
      </c>
      <c r="AF53" s="154">
        <v>11.24</v>
      </c>
      <c r="AH53" s="102" t="s">
        <v>1765</v>
      </c>
      <c r="AI53" s="102">
        <v>20</v>
      </c>
      <c r="AJ53" s="102">
        <v>15</v>
      </c>
    </row>
    <row r="54" spans="1:36" s="135" customFormat="1" ht="12.75">
      <c r="A54" s="45">
        <v>2670.0804681784898</v>
      </c>
      <c r="B54" s="135" t="s">
        <v>364</v>
      </c>
      <c r="C54" s="135" t="s">
        <v>732</v>
      </c>
      <c r="D54" s="154">
        <v>1.431</v>
      </c>
      <c r="E54" s="154">
        <v>14.411</v>
      </c>
      <c r="F54" s="154">
        <v>46.914999999999999</v>
      </c>
      <c r="G54" s="154">
        <v>26.373999999999999</v>
      </c>
      <c r="H54" s="154">
        <v>0.19800000000000001</v>
      </c>
      <c r="I54" s="154">
        <v>0.13700000000000001</v>
      </c>
      <c r="J54" s="154">
        <v>10.154999999999999</v>
      </c>
      <c r="K54" s="154">
        <v>99.620999999999995</v>
      </c>
      <c r="M54" s="186">
        <v>3.4862344264556533E-2</v>
      </c>
      <c r="N54" s="186">
        <v>0.55009441439370399</v>
      </c>
      <c r="O54" s="186">
        <v>1.2013624232773232</v>
      </c>
      <c r="P54" s="186">
        <v>0.17881847379986038</v>
      </c>
      <c r="Q54" s="186">
        <v>0.53554538638577998</v>
      </c>
      <c r="R54" s="186">
        <v>5.4317252830962219E-3</v>
      </c>
      <c r="S54" s="186">
        <v>3.5693596716893433E-3</v>
      </c>
      <c r="T54" s="186">
        <v>0.49031587292398982</v>
      </c>
      <c r="U54" s="186">
        <v>3</v>
      </c>
      <c r="V54" s="45">
        <v>47.795534578807377</v>
      </c>
      <c r="W54" s="45">
        <v>68.592179803575192</v>
      </c>
      <c r="Y54" s="154">
        <v>17.82</v>
      </c>
      <c r="Z54" s="154">
        <v>1.78</v>
      </c>
      <c r="AA54" s="154">
        <v>0.45</v>
      </c>
      <c r="AB54" s="154">
        <v>0.32</v>
      </c>
      <c r="AC54" s="154">
        <v>7.3</v>
      </c>
      <c r="AD54" s="154">
        <v>0.48</v>
      </c>
      <c r="AE54" s="154">
        <v>0.36</v>
      </c>
      <c r="AF54" s="154">
        <v>11.1</v>
      </c>
      <c r="AH54" s="102" t="s">
        <v>1765</v>
      </c>
      <c r="AI54" s="102">
        <v>20</v>
      </c>
      <c r="AJ54" s="102">
        <v>15</v>
      </c>
    </row>
    <row r="55" spans="1:36" s="135" customFormat="1" ht="12.75">
      <c r="A55" s="45">
        <v>2670.0804681784898</v>
      </c>
      <c r="B55" s="135" t="s">
        <v>364</v>
      </c>
      <c r="C55" s="135" t="s">
        <v>733</v>
      </c>
      <c r="D55" s="154">
        <v>1.415</v>
      </c>
      <c r="E55" s="154">
        <v>14.507</v>
      </c>
      <c r="F55" s="154">
        <v>46.366999999999997</v>
      </c>
      <c r="G55" s="154">
        <v>27.041</v>
      </c>
      <c r="H55" s="154">
        <v>0.23699999999999999</v>
      </c>
      <c r="I55" s="154">
        <v>0.13600000000000001</v>
      </c>
      <c r="J55" s="154">
        <v>9.6690000000000005</v>
      </c>
      <c r="K55" s="154">
        <v>99.371999999999986</v>
      </c>
      <c r="M55" s="186">
        <v>3.4647095538421116E-2</v>
      </c>
      <c r="N55" s="186">
        <v>0.55656279118878116</v>
      </c>
      <c r="O55" s="186">
        <v>1.1933415462010912</v>
      </c>
      <c r="P55" s="186">
        <v>0.18080147153328419</v>
      </c>
      <c r="Q55" s="186">
        <v>0.55533724898734194</v>
      </c>
      <c r="R55" s="186">
        <v>6.5345305521633153E-3</v>
      </c>
      <c r="S55" s="186">
        <v>3.5612469802609997E-3</v>
      </c>
      <c r="T55" s="186">
        <v>0.4692140690186562</v>
      </c>
      <c r="U55" s="186">
        <v>3.0000000000000004</v>
      </c>
      <c r="V55" s="45">
        <v>45.797029467674669</v>
      </c>
      <c r="W55" s="45">
        <v>68.194673314602966</v>
      </c>
      <c r="Y55" s="154">
        <v>20.149999999999999</v>
      </c>
      <c r="Z55" s="154">
        <v>1.8</v>
      </c>
      <c r="AA55" s="154">
        <v>0.45</v>
      </c>
      <c r="AB55" s="154">
        <v>0.32</v>
      </c>
      <c r="AC55" s="154">
        <v>6.22</v>
      </c>
      <c r="AD55" s="154">
        <v>0.49</v>
      </c>
      <c r="AE55" s="154">
        <v>0.37</v>
      </c>
      <c r="AF55" s="154">
        <v>11.18</v>
      </c>
      <c r="AH55" s="102" t="s">
        <v>1765</v>
      </c>
      <c r="AI55" s="102">
        <v>20</v>
      </c>
      <c r="AJ55" s="102">
        <v>15</v>
      </c>
    </row>
    <row r="56" spans="1:36" s="135" customFormat="1" ht="12.75">
      <c r="A56" s="45">
        <v>2670.0804681784898</v>
      </c>
      <c r="B56" s="135" t="s">
        <v>364</v>
      </c>
      <c r="C56" s="135" t="s">
        <v>734</v>
      </c>
      <c r="D56" s="154">
        <v>1.4419999999999999</v>
      </c>
      <c r="E56" s="154">
        <v>14.374000000000001</v>
      </c>
      <c r="F56" s="154">
        <v>46.619</v>
      </c>
      <c r="G56" s="154">
        <v>27.273</v>
      </c>
      <c r="H56" s="154">
        <v>0.23499999999999999</v>
      </c>
      <c r="I56" s="154">
        <v>0.158</v>
      </c>
      <c r="J56" s="154">
        <v>9.3170000000000002</v>
      </c>
      <c r="K56" s="154">
        <v>99.418000000000006</v>
      </c>
      <c r="M56" s="186">
        <v>3.540498938607628E-2</v>
      </c>
      <c r="N56" s="186">
        <v>0.55297183582724441</v>
      </c>
      <c r="O56" s="186">
        <v>1.2031160798703802</v>
      </c>
      <c r="P56" s="186">
        <v>0.17310210553022287</v>
      </c>
      <c r="Q56" s="186">
        <v>0.57138750367046554</v>
      </c>
      <c r="R56" s="186">
        <v>6.4971474572202322E-3</v>
      </c>
      <c r="S56" s="186">
        <v>4.1486718731246035E-3</v>
      </c>
      <c r="T56" s="186">
        <v>0.45337166638526577</v>
      </c>
      <c r="U56" s="186">
        <v>2.9999999999999996</v>
      </c>
      <c r="V56" s="45">
        <v>44.241776959225383</v>
      </c>
      <c r="W56" s="45">
        <v>68.511153064476815</v>
      </c>
      <c r="Y56" s="154">
        <v>12.03</v>
      </c>
      <c r="Z56" s="154">
        <v>1.78</v>
      </c>
      <c r="AA56" s="154">
        <v>0.45</v>
      </c>
      <c r="AB56" s="154">
        <v>0.32</v>
      </c>
      <c r="AC56" s="154">
        <v>6.25</v>
      </c>
      <c r="AD56" s="154">
        <v>0.5</v>
      </c>
      <c r="AE56" s="154">
        <v>0.36</v>
      </c>
      <c r="AF56" s="154">
        <v>9.7200000000000006</v>
      </c>
      <c r="AH56" s="102" t="s">
        <v>1765</v>
      </c>
      <c r="AI56" s="102">
        <v>20</v>
      </c>
      <c r="AJ56" s="102">
        <v>15</v>
      </c>
    </row>
    <row r="57" spans="1:36" s="135" customFormat="1" ht="12.75">
      <c r="A57" s="45">
        <v>2670.0804681784898</v>
      </c>
      <c r="B57" s="135" t="s">
        <v>364</v>
      </c>
      <c r="C57" s="135" t="s">
        <v>735</v>
      </c>
      <c r="D57" s="154">
        <v>1.383</v>
      </c>
      <c r="E57" s="154">
        <v>14.477</v>
      </c>
      <c r="F57" s="154">
        <v>46.996000000000002</v>
      </c>
      <c r="G57" s="154">
        <v>26.408999999999999</v>
      </c>
      <c r="H57" s="154">
        <v>0.22800000000000001</v>
      </c>
      <c r="I57" s="154">
        <v>0.13800000000000001</v>
      </c>
      <c r="J57" s="154">
        <v>10.055</v>
      </c>
      <c r="K57" s="154">
        <v>99.686000000000007</v>
      </c>
      <c r="M57" s="186">
        <v>3.368854573062556E-2</v>
      </c>
      <c r="N57" s="186">
        <v>0.55254139723622819</v>
      </c>
      <c r="O57" s="186">
        <v>1.2032790307145305</v>
      </c>
      <c r="P57" s="186">
        <v>0.17680248058799197</v>
      </c>
      <c r="Q57" s="186">
        <v>0.53841572427598716</v>
      </c>
      <c r="R57" s="186">
        <v>6.2538949759788848E-3</v>
      </c>
      <c r="S57" s="186">
        <v>3.5949426118664671E-3</v>
      </c>
      <c r="T57" s="186">
        <v>0.48542398386679109</v>
      </c>
      <c r="U57" s="186">
        <v>2.9999999999999996</v>
      </c>
      <c r="V57" s="45">
        <v>47.41210757954866</v>
      </c>
      <c r="W57" s="45">
        <v>68.530870899986823</v>
      </c>
      <c r="Y57" s="154">
        <v>17.73</v>
      </c>
      <c r="Z57" s="154">
        <v>1.82</v>
      </c>
      <c r="AA57" s="154">
        <v>0.45</v>
      </c>
      <c r="AB57" s="154">
        <v>0.32</v>
      </c>
      <c r="AC57" s="154">
        <v>6.47</v>
      </c>
      <c r="AD57" s="154">
        <v>0.48</v>
      </c>
      <c r="AE57" s="154">
        <v>0.36</v>
      </c>
      <c r="AF57" s="154">
        <v>11.17</v>
      </c>
      <c r="AH57" s="102" t="s">
        <v>1765</v>
      </c>
      <c r="AI57" s="102">
        <v>20</v>
      </c>
      <c r="AJ57" s="102">
        <v>15</v>
      </c>
    </row>
    <row r="58" spans="1:36" s="135" customFormat="1" ht="12.75">
      <c r="D58" s="154"/>
      <c r="E58" s="154"/>
      <c r="F58" s="154"/>
      <c r="G58" s="154"/>
      <c r="H58" s="154"/>
      <c r="I58" s="154"/>
      <c r="J58" s="154"/>
      <c r="K58" s="154"/>
      <c r="M58" s="186"/>
      <c r="N58" s="186"/>
      <c r="O58" s="186"/>
      <c r="P58" s="186"/>
      <c r="Q58" s="186"/>
      <c r="R58" s="186"/>
      <c r="S58" s="186"/>
      <c r="T58" s="186"/>
      <c r="U58" s="186"/>
      <c r="V58" s="45"/>
      <c r="W58" s="45"/>
      <c r="Y58" s="185"/>
      <c r="Z58" s="185"/>
      <c r="AA58" s="185"/>
      <c r="AB58" s="185"/>
      <c r="AC58" s="185"/>
      <c r="AD58" s="185"/>
      <c r="AE58" s="185"/>
      <c r="AF58" s="185"/>
    </row>
    <row r="59" spans="1:36" s="135" customFormat="1" ht="12.75">
      <c r="A59" s="45">
        <v>2670.0804681784898</v>
      </c>
      <c r="B59" s="135" t="s">
        <v>364</v>
      </c>
      <c r="C59" s="135" t="s">
        <v>736</v>
      </c>
      <c r="D59" s="154">
        <v>1.9930000000000001</v>
      </c>
      <c r="E59" s="154">
        <v>15.497</v>
      </c>
      <c r="F59" s="154">
        <v>41.500999999999998</v>
      </c>
      <c r="G59" s="154">
        <v>28.62</v>
      </c>
      <c r="H59" s="154">
        <v>0.22</v>
      </c>
      <c r="I59" s="154">
        <v>0.22</v>
      </c>
      <c r="J59" s="154">
        <v>10.726000000000001</v>
      </c>
      <c r="K59" s="154">
        <v>98.777000000000001</v>
      </c>
      <c r="M59" s="186">
        <v>4.8429944078016013E-2</v>
      </c>
      <c r="N59" s="186">
        <v>0.59003865649000908</v>
      </c>
      <c r="O59" s="186">
        <v>1.0600115564123103</v>
      </c>
      <c r="P59" s="186">
        <v>0.25308989894164924</v>
      </c>
      <c r="Q59" s="186">
        <v>0.52012963720530669</v>
      </c>
      <c r="R59" s="186">
        <v>6.0198407536098683E-3</v>
      </c>
      <c r="S59" s="186">
        <v>5.7171836302722621E-3</v>
      </c>
      <c r="T59" s="186">
        <v>0.51656328248882599</v>
      </c>
      <c r="U59" s="186">
        <v>2.9999999999999991</v>
      </c>
      <c r="V59" s="45">
        <v>49.827993678324098</v>
      </c>
      <c r="W59" s="45">
        <v>64.241169639790911</v>
      </c>
      <c r="Y59" s="154">
        <v>38.729999999999997</v>
      </c>
      <c r="Z59" s="154">
        <v>1.45</v>
      </c>
      <c r="AA59" s="154">
        <v>0.43</v>
      </c>
      <c r="AB59" s="154">
        <v>0.31</v>
      </c>
      <c r="AC59" s="154">
        <v>6.72</v>
      </c>
      <c r="AD59" s="154">
        <v>0.46</v>
      </c>
      <c r="AE59" s="154">
        <v>0.39</v>
      </c>
      <c r="AF59" s="154">
        <v>7.19</v>
      </c>
      <c r="AH59" s="102" t="s">
        <v>1765</v>
      </c>
      <c r="AI59" s="102">
        <v>20</v>
      </c>
      <c r="AJ59" s="102">
        <v>15</v>
      </c>
    </row>
    <row r="60" spans="1:36" s="135" customFormat="1" ht="12.75">
      <c r="A60" s="45">
        <v>2670.0804681784898</v>
      </c>
      <c r="B60" s="135" t="s">
        <v>364</v>
      </c>
      <c r="C60" s="135" t="s">
        <v>737</v>
      </c>
      <c r="D60" s="154">
        <v>2.08</v>
      </c>
      <c r="E60" s="154">
        <v>15.595000000000001</v>
      </c>
      <c r="F60" s="154">
        <v>40.335000000000001</v>
      </c>
      <c r="G60" s="154">
        <v>28.716999999999999</v>
      </c>
      <c r="H60" s="154">
        <v>0.218</v>
      </c>
      <c r="I60" s="154">
        <v>0.183</v>
      </c>
      <c r="J60" s="154">
        <v>10.840999999999999</v>
      </c>
      <c r="K60" s="154">
        <v>97.969000000000008</v>
      </c>
      <c r="M60" s="186">
        <v>5.0828577959290272E-2</v>
      </c>
      <c r="N60" s="186">
        <v>0.59711250602707555</v>
      </c>
      <c r="O60" s="186">
        <v>1.0360293420301097</v>
      </c>
      <c r="P60" s="186">
        <v>0.26520099602423386</v>
      </c>
      <c r="Q60" s="186">
        <v>0.51500666931511085</v>
      </c>
      <c r="R60" s="186">
        <v>5.9986948644839928E-3</v>
      </c>
      <c r="S60" s="186">
        <v>4.7824287241844104E-3</v>
      </c>
      <c r="T60" s="186">
        <v>0.52504078505551199</v>
      </c>
      <c r="U60" s="186">
        <v>3.0000000000000004</v>
      </c>
      <c r="V60" s="45">
        <v>50.482387399643855</v>
      </c>
      <c r="W60" s="45">
        <v>63.437805066509611</v>
      </c>
      <c r="Y60" s="154">
        <v>19.46</v>
      </c>
      <c r="Z60" s="154">
        <v>1.42</v>
      </c>
      <c r="AA60" s="154">
        <v>0.43</v>
      </c>
      <c r="AB60" s="154">
        <v>0.31</v>
      </c>
      <c r="AC60" s="154">
        <v>6.48</v>
      </c>
      <c r="AD60" s="154">
        <v>0.46</v>
      </c>
      <c r="AE60" s="154">
        <v>0.39</v>
      </c>
      <c r="AF60" s="154">
        <v>8.5500000000000007</v>
      </c>
      <c r="AH60" s="102" t="s">
        <v>1765</v>
      </c>
      <c r="AI60" s="102">
        <v>20</v>
      </c>
      <c r="AJ60" s="102">
        <v>15</v>
      </c>
    </row>
    <row r="61" spans="1:36" s="135" customFormat="1" ht="12.75">
      <c r="A61" s="45">
        <v>2670.0804681784898</v>
      </c>
      <c r="B61" s="135" t="s">
        <v>364</v>
      </c>
      <c r="C61" s="135" t="s">
        <v>738</v>
      </c>
      <c r="D61" s="154">
        <v>1.9910000000000001</v>
      </c>
      <c r="E61" s="154">
        <v>15.398999999999999</v>
      </c>
      <c r="F61" s="154">
        <v>41.027999999999999</v>
      </c>
      <c r="G61" s="154">
        <v>28.658000000000001</v>
      </c>
      <c r="H61" s="154">
        <v>0.187</v>
      </c>
      <c r="I61" s="154">
        <v>0.248</v>
      </c>
      <c r="J61" s="154">
        <v>10.79</v>
      </c>
      <c r="K61" s="154">
        <v>98.300999999999988</v>
      </c>
      <c r="M61" s="186">
        <v>4.8574470277573889E-2</v>
      </c>
      <c r="N61" s="186">
        <v>0.58864775991562313</v>
      </c>
      <c r="O61" s="186">
        <v>1.0521133459823373</v>
      </c>
      <c r="P61" s="186">
        <v>0.26208995354688902</v>
      </c>
      <c r="Q61" s="186">
        <v>0.51524681668115857</v>
      </c>
      <c r="R61" s="186">
        <v>5.1372898864509419E-3</v>
      </c>
      <c r="S61" s="186">
        <v>6.4705513159719107E-3</v>
      </c>
      <c r="T61" s="186">
        <v>0.52171981239399523</v>
      </c>
      <c r="U61" s="186">
        <v>2.9999999999999996</v>
      </c>
      <c r="V61" s="45">
        <v>50.312112055072099</v>
      </c>
      <c r="W61" s="45">
        <v>64.1234937981135</v>
      </c>
      <c r="Y61" s="154">
        <v>17.170000000000002</v>
      </c>
      <c r="Z61" s="154">
        <v>1.45</v>
      </c>
      <c r="AA61" s="154">
        <v>0.43</v>
      </c>
      <c r="AB61" s="154">
        <v>0.31</v>
      </c>
      <c r="AC61" s="154">
        <v>7.56</v>
      </c>
      <c r="AD61" s="154">
        <v>0.46</v>
      </c>
      <c r="AE61" s="154">
        <v>0.39</v>
      </c>
      <c r="AF61" s="154">
        <v>6.46</v>
      </c>
      <c r="AH61" s="102" t="s">
        <v>1765</v>
      </c>
      <c r="AI61" s="102">
        <v>20</v>
      </c>
      <c r="AJ61" s="102">
        <v>15</v>
      </c>
    </row>
    <row r="62" spans="1:36" s="135" customFormat="1" ht="12.75">
      <c r="A62" s="45">
        <v>2670.0804681784898</v>
      </c>
      <c r="B62" s="135" t="s">
        <v>364</v>
      </c>
      <c r="C62" s="135" t="s">
        <v>739</v>
      </c>
      <c r="D62" s="154">
        <v>1.9379999999999999</v>
      </c>
      <c r="E62" s="154">
        <v>15.608000000000001</v>
      </c>
      <c r="F62" s="154">
        <v>41.029000000000003</v>
      </c>
      <c r="G62" s="154">
        <v>28.719000000000001</v>
      </c>
      <c r="H62" s="154">
        <v>0.218</v>
      </c>
      <c r="I62" s="154">
        <v>0.23499999999999999</v>
      </c>
      <c r="J62" s="154">
        <v>10.898999999999999</v>
      </c>
      <c r="K62" s="154">
        <v>98.646000000000015</v>
      </c>
      <c r="M62" s="186">
        <v>4.7059318312910527E-2</v>
      </c>
      <c r="N62" s="186">
        <v>0.59383430016393912</v>
      </c>
      <c r="O62" s="186">
        <v>1.0471964488378254</v>
      </c>
      <c r="P62" s="186">
        <v>0.26485061437241608</v>
      </c>
      <c r="Q62" s="186">
        <v>0.51048135706924824</v>
      </c>
      <c r="R62" s="186">
        <v>5.9607925252332305E-3</v>
      </c>
      <c r="S62" s="186">
        <v>6.1025663959518297E-3</v>
      </c>
      <c r="T62" s="186">
        <v>0.52451460232247527</v>
      </c>
      <c r="U62" s="186">
        <v>3</v>
      </c>
      <c r="V62" s="45">
        <v>50.677937199942036</v>
      </c>
      <c r="W62" s="45">
        <v>63.813334971013361</v>
      </c>
      <c r="Y62" s="154">
        <v>18.260000000000002</v>
      </c>
      <c r="Z62" s="154">
        <v>1.49</v>
      </c>
      <c r="AA62" s="154">
        <v>0.43</v>
      </c>
      <c r="AB62" s="154">
        <v>0.31</v>
      </c>
      <c r="AC62" s="154">
        <v>6.62</v>
      </c>
      <c r="AD62" s="154">
        <v>0.46</v>
      </c>
      <c r="AE62" s="154">
        <v>0.39</v>
      </c>
      <c r="AF62" s="154">
        <v>6.8</v>
      </c>
      <c r="AH62" s="102" t="s">
        <v>1765</v>
      </c>
      <c r="AI62" s="102">
        <v>20</v>
      </c>
      <c r="AJ62" s="102">
        <v>15</v>
      </c>
    </row>
    <row r="63" spans="1:36" s="135" customFormat="1" ht="12.75">
      <c r="A63" s="45">
        <v>2670.0804681784898</v>
      </c>
      <c r="B63" s="135" t="s">
        <v>364</v>
      </c>
      <c r="C63" s="135" t="s">
        <v>740</v>
      </c>
      <c r="D63" s="154">
        <v>1.9390000000000001</v>
      </c>
      <c r="E63" s="154">
        <v>15.808</v>
      </c>
      <c r="F63" s="154">
        <v>41.042000000000002</v>
      </c>
      <c r="G63" s="154">
        <v>28.687999999999999</v>
      </c>
      <c r="H63" s="154">
        <v>0.20599999999999999</v>
      </c>
      <c r="I63" s="154">
        <v>0.21</v>
      </c>
      <c r="J63" s="154">
        <v>10.958</v>
      </c>
      <c r="K63" s="154">
        <v>98.850999999999999</v>
      </c>
      <c r="M63" s="186">
        <v>4.6942919351930339E-2</v>
      </c>
      <c r="N63" s="186">
        <v>0.59964660104888767</v>
      </c>
      <c r="O63" s="186">
        <v>1.0443983360553939</v>
      </c>
      <c r="P63" s="186">
        <v>0.2620692241918583</v>
      </c>
      <c r="Q63" s="186">
        <v>0.51011171625001994</v>
      </c>
      <c r="R63" s="186">
        <v>5.6158456003345637E-3</v>
      </c>
      <c r="S63" s="186">
        <v>5.4370630859654177E-3</v>
      </c>
      <c r="T63" s="186">
        <v>0.52577829441560964</v>
      </c>
      <c r="U63" s="186">
        <v>2.9999999999999996</v>
      </c>
      <c r="V63" s="45">
        <v>50.756189267407017</v>
      </c>
      <c r="W63" s="45">
        <v>63.526142898194259</v>
      </c>
      <c r="Y63" s="154">
        <v>24.22</v>
      </c>
      <c r="Z63" s="154">
        <v>1.48</v>
      </c>
      <c r="AA63" s="154">
        <v>0.43</v>
      </c>
      <c r="AB63" s="154">
        <v>0.31</v>
      </c>
      <c r="AC63" s="154">
        <v>7.1</v>
      </c>
      <c r="AD63" s="154">
        <v>0.46</v>
      </c>
      <c r="AE63" s="154">
        <v>0.39</v>
      </c>
      <c r="AF63" s="154">
        <v>7.6</v>
      </c>
      <c r="AH63" s="102" t="s">
        <v>1765</v>
      </c>
      <c r="AI63" s="102">
        <v>20</v>
      </c>
      <c r="AJ63" s="102">
        <v>15</v>
      </c>
    </row>
    <row r="64" spans="1:36" s="135" customFormat="1" ht="12.75">
      <c r="D64" s="154"/>
      <c r="E64" s="154"/>
      <c r="F64" s="154"/>
      <c r="G64" s="154"/>
      <c r="H64" s="154"/>
      <c r="I64" s="154"/>
      <c r="J64" s="154"/>
      <c r="K64" s="154"/>
      <c r="M64" s="186"/>
      <c r="N64" s="186"/>
      <c r="O64" s="186"/>
      <c r="P64" s="186"/>
      <c r="Q64" s="186"/>
      <c r="R64" s="186"/>
      <c r="S64" s="186"/>
      <c r="T64" s="186"/>
      <c r="U64" s="186"/>
      <c r="V64" s="45"/>
      <c r="W64" s="45"/>
      <c r="Y64" s="185"/>
      <c r="Z64" s="185"/>
      <c r="AA64" s="185"/>
      <c r="AB64" s="185"/>
      <c r="AC64" s="185"/>
      <c r="AD64" s="185"/>
      <c r="AE64" s="185"/>
      <c r="AF64" s="185"/>
    </row>
    <row r="65" spans="1:36" s="135" customFormat="1" ht="12.75">
      <c r="A65" s="45">
        <v>2670.0804681784898</v>
      </c>
      <c r="B65" s="135" t="s">
        <v>364</v>
      </c>
      <c r="C65" s="135" t="s">
        <v>741</v>
      </c>
      <c r="D65" s="154">
        <v>1.6719999999999999</v>
      </c>
      <c r="E65" s="154">
        <v>16.36</v>
      </c>
      <c r="F65" s="154">
        <v>42.613999999999997</v>
      </c>
      <c r="G65" s="154">
        <v>24.923999999999999</v>
      </c>
      <c r="H65" s="154">
        <v>0.17299999999999999</v>
      </c>
      <c r="I65" s="154">
        <v>0.18</v>
      </c>
      <c r="J65" s="154">
        <v>11.581</v>
      </c>
      <c r="K65" s="154">
        <v>97.504000000000005</v>
      </c>
      <c r="M65" s="186">
        <v>4.0731694330560807E-2</v>
      </c>
      <c r="N65" s="186">
        <v>0.6244614968642167</v>
      </c>
      <c r="O65" s="186">
        <v>1.0911736602899029</v>
      </c>
      <c r="P65" s="186">
        <v>0.20290145418475891</v>
      </c>
      <c r="Q65" s="186">
        <v>0.47215557765022964</v>
      </c>
      <c r="R65" s="186">
        <v>4.7456746298582819E-3</v>
      </c>
      <c r="S65" s="186">
        <v>4.6894455744682382E-3</v>
      </c>
      <c r="T65" s="186">
        <v>0.55914099647600513</v>
      </c>
      <c r="U65" s="186">
        <v>3.0000000000000009</v>
      </c>
      <c r="V65" s="45">
        <v>54.21728438783353</v>
      </c>
      <c r="W65" s="45">
        <v>63.60173115710289</v>
      </c>
      <c r="Y65" s="154">
        <v>17.149999999999999</v>
      </c>
      <c r="Z65" s="154">
        <v>1.62</v>
      </c>
      <c r="AA65" s="154">
        <v>0.42</v>
      </c>
      <c r="AB65" s="154">
        <v>0.33</v>
      </c>
      <c r="AC65" s="154">
        <v>7.95</v>
      </c>
      <c r="AD65" s="154">
        <v>0.44</v>
      </c>
      <c r="AE65" s="154">
        <v>0.38</v>
      </c>
      <c r="AF65" s="154">
        <v>8.61</v>
      </c>
      <c r="AH65" s="102" t="s">
        <v>1765</v>
      </c>
      <c r="AI65" s="102">
        <v>20</v>
      </c>
      <c r="AJ65" s="102">
        <v>15</v>
      </c>
    </row>
    <row r="66" spans="1:36" s="135" customFormat="1" ht="12.75">
      <c r="A66" s="45">
        <v>2670.0804681784898</v>
      </c>
      <c r="B66" s="135" t="s">
        <v>364</v>
      </c>
      <c r="C66" s="135" t="s">
        <v>742</v>
      </c>
      <c r="D66" s="154">
        <v>1.724</v>
      </c>
      <c r="E66" s="154">
        <v>16.494</v>
      </c>
      <c r="F66" s="154">
        <v>42.387999999999998</v>
      </c>
      <c r="G66" s="154">
        <v>24.975999999999999</v>
      </c>
      <c r="H66" s="154">
        <v>0.17799999999999999</v>
      </c>
      <c r="I66" s="154">
        <v>0.25</v>
      </c>
      <c r="J66" s="154">
        <v>11.584</v>
      </c>
      <c r="K66" s="154">
        <v>97.593999999999994</v>
      </c>
      <c r="M66" s="186">
        <v>4.1941028782853031E-2</v>
      </c>
      <c r="N66" s="186">
        <v>0.62871521646078898</v>
      </c>
      <c r="O66" s="186">
        <v>1.0839022380376633</v>
      </c>
      <c r="P66" s="186">
        <v>0.20350048793584286</v>
      </c>
      <c r="Q66" s="186">
        <v>0.4720397515764011</v>
      </c>
      <c r="R66" s="186">
        <v>4.8761546726843819E-3</v>
      </c>
      <c r="S66" s="186">
        <v>6.5042109501783039E-3</v>
      </c>
      <c r="T66" s="186">
        <v>0.55852091158358819</v>
      </c>
      <c r="U66" s="186">
        <v>3</v>
      </c>
      <c r="V66" s="45">
        <v>54.195830633686882</v>
      </c>
      <c r="W66" s="45">
        <v>63.289220554807954</v>
      </c>
      <c r="Y66" s="154">
        <v>13.67</v>
      </c>
      <c r="Z66" s="154">
        <v>1.57</v>
      </c>
      <c r="AA66" s="154">
        <v>0.42</v>
      </c>
      <c r="AB66" s="154">
        <v>0.33</v>
      </c>
      <c r="AC66" s="154">
        <v>7.84</v>
      </c>
      <c r="AD66" s="154">
        <v>0.44</v>
      </c>
      <c r="AE66" s="154">
        <v>0.38</v>
      </c>
      <c r="AF66" s="154">
        <v>6.37</v>
      </c>
      <c r="AH66" s="102" t="s">
        <v>1765</v>
      </c>
      <c r="AI66" s="102">
        <v>20</v>
      </c>
      <c r="AJ66" s="102">
        <v>15</v>
      </c>
    </row>
    <row r="67" spans="1:36" s="135" customFormat="1" ht="12.75">
      <c r="A67" s="45">
        <v>2670.0804681784898</v>
      </c>
      <c r="B67" s="135" t="s">
        <v>364</v>
      </c>
      <c r="C67" s="135" t="s">
        <v>743</v>
      </c>
      <c r="D67" s="154">
        <v>1.75</v>
      </c>
      <c r="E67" s="154">
        <v>16.594000000000001</v>
      </c>
      <c r="F67" s="154">
        <v>42.606999999999999</v>
      </c>
      <c r="G67" s="154">
        <v>25.550999999999998</v>
      </c>
      <c r="H67" s="154">
        <v>0.20899999999999999</v>
      </c>
      <c r="I67" s="154">
        <v>0.23599999999999999</v>
      </c>
      <c r="J67" s="154">
        <v>11.595000000000001</v>
      </c>
      <c r="K67" s="154">
        <v>98.542000000000002</v>
      </c>
      <c r="M67" s="186">
        <v>4.2199214284634218E-2</v>
      </c>
      <c r="N67" s="186">
        <v>0.62696538718909145</v>
      </c>
      <c r="O67" s="186">
        <v>1.0799226299477722</v>
      </c>
      <c r="P67" s="186">
        <v>0.20871355429386895</v>
      </c>
      <c r="Q67" s="186">
        <v>0.47630248151493326</v>
      </c>
      <c r="R67" s="186">
        <v>5.6750312235167404E-3</v>
      </c>
      <c r="S67" s="186">
        <v>6.0859882698800407E-3</v>
      </c>
      <c r="T67" s="186">
        <v>0.55413571327630307</v>
      </c>
      <c r="U67" s="186">
        <v>2.9999999999999996</v>
      </c>
      <c r="V67" s="45">
        <v>53.776705490674225</v>
      </c>
      <c r="W67" s="45">
        <v>63.26851082821684</v>
      </c>
      <c r="Y67" s="154">
        <v>17.41</v>
      </c>
      <c r="Z67" s="154">
        <v>1.56</v>
      </c>
      <c r="AA67" s="154">
        <v>0.42</v>
      </c>
      <c r="AB67" s="154">
        <v>0.33</v>
      </c>
      <c r="AC67" s="154">
        <v>6.81</v>
      </c>
      <c r="AD67" s="154">
        <v>0.44</v>
      </c>
      <c r="AE67" s="154">
        <v>0.38</v>
      </c>
      <c r="AF67" s="154">
        <v>6.79</v>
      </c>
      <c r="AH67" s="102" t="s">
        <v>1765</v>
      </c>
      <c r="AI67" s="102">
        <v>20</v>
      </c>
      <c r="AJ67" s="102">
        <v>15</v>
      </c>
    </row>
    <row r="68" spans="1:36" s="135" customFormat="1" ht="12.75">
      <c r="A68" s="45">
        <v>2670.0804681784898</v>
      </c>
      <c r="B68" s="135" t="s">
        <v>364</v>
      </c>
      <c r="C68" s="135" t="s">
        <v>744</v>
      </c>
      <c r="D68" s="154">
        <v>1.61</v>
      </c>
      <c r="E68" s="154">
        <v>16.132999999999999</v>
      </c>
      <c r="F68" s="154">
        <v>42.368000000000002</v>
      </c>
      <c r="G68" s="154">
        <v>28.030999999999999</v>
      </c>
      <c r="H68" s="154">
        <v>0.20899999999999999</v>
      </c>
      <c r="I68" s="154">
        <v>0.193</v>
      </c>
      <c r="J68" s="154">
        <v>9.8469999999999995</v>
      </c>
      <c r="K68" s="154">
        <v>98.390999999999991</v>
      </c>
      <c r="M68" s="186">
        <v>3.9414637160498971E-2</v>
      </c>
      <c r="N68" s="186">
        <v>0.61883227235971905</v>
      </c>
      <c r="O68" s="186">
        <v>1.0902221215180952</v>
      </c>
      <c r="P68" s="186">
        <v>0.2121163318011865</v>
      </c>
      <c r="Q68" s="186">
        <v>0.55083488215446819</v>
      </c>
      <c r="R68" s="186">
        <v>5.7614738635296571E-3</v>
      </c>
      <c r="S68" s="186">
        <v>5.0529122676254241E-3</v>
      </c>
      <c r="T68" s="186">
        <v>0.47776536887487753</v>
      </c>
      <c r="U68" s="186">
        <v>3.0000000000000009</v>
      </c>
      <c r="V68" s="45">
        <v>46.44810930162285</v>
      </c>
      <c r="W68" s="45">
        <v>63.790955128373675</v>
      </c>
      <c r="Y68" s="154">
        <v>17.899999999999999</v>
      </c>
      <c r="Z68" s="154">
        <v>1.65</v>
      </c>
      <c r="AA68" s="154">
        <v>0.42</v>
      </c>
      <c r="AB68" s="154">
        <v>0.31</v>
      </c>
      <c r="AC68" s="154">
        <v>6.97</v>
      </c>
      <c r="AD68" s="154">
        <v>0.49</v>
      </c>
      <c r="AE68" s="154">
        <v>0.38</v>
      </c>
      <c r="AF68" s="154">
        <v>8.09</v>
      </c>
      <c r="AH68" s="102" t="s">
        <v>1765</v>
      </c>
      <c r="AI68" s="102">
        <v>20</v>
      </c>
      <c r="AJ68" s="102">
        <v>15</v>
      </c>
    </row>
    <row r="69" spans="1:36" s="135" customFormat="1" ht="12.75">
      <c r="A69" s="45">
        <v>2670.0804681784898</v>
      </c>
      <c r="B69" s="135" t="s">
        <v>364</v>
      </c>
      <c r="C69" s="135" t="s">
        <v>745</v>
      </c>
      <c r="D69" s="154">
        <v>1.629</v>
      </c>
      <c r="E69" s="154">
        <v>16.141999999999999</v>
      </c>
      <c r="F69" s="154">
        <v>43.206000000000003</v>
      </c>
      <c r="G69" s="154">
        <v>28.173999999999999</v>
      </c>
      <c r="H69" s="154">
        <v>0.221</v>
      </c>
      <c r="I69" s="154">
        <v>0.183</v>
      </c>
      <c r="J69" s="154">
        <v>9.6270000000000007</v>
      </c>
      <c r="K69" s="154">
        <v>99.182000000000016</v>
      </c>
      <c r="M69" s="186">
        <v>3.9672674434722402E-2</v>
      </c>
      <c r="N69" s="186">
        <v>0.61596197179636858</v>
      </c>
      <c r="O69" s="186">
        <v>1.1060119643404067</v>
      </c>
      <c r="P69" s="186">
        <v>0.19868071499377837</v>
      </c>
      <c r="Q69" s="186">
        <v>0.56418030520695939</v>
      </c>
      <c r="R69" s="186">
        <v>6.0606376690036969E-3</v>
      </c>
      <c r="S69" s="186">
        <v>4.7662220951754921E-3</v>
      </c>
      <c r="T69" s="186">
        <v>0.4646655094635852</v>
      </c>
      <c r="U69" s="186">
        <v>2.9999999999999996</v>
      </c>
      <c r="V69" s="45">
        <v>45.163765341493821</v>
      </c>
      <c r="W69" s="45">
        <v>64.22930923227149</v>
      </c>
      <c r="Y69" s="154">
        <v>17.2</v>
      </c>
      <c r="Z69" s="154">
        <v>1.64</v>
      </c>
      <c r="AA69" s="154">
        <v>0.42</v>
      </c>
      <c r="AB69" s="154">
        <v>0.31</v>
      </c>
      <c r="AC69" s="154">
        <v>6.6</v>
      </c>
      <c r="AD69" s="154">
        <v>0.49</v>
      </c>
      <c r="AE69" s="154">
        <v>0.38</v>
      </c>
      <c r="AF69" s="154">
        <v>8.5</v>
      </c>
      <c r="AH69" s="102" t="s">
        <v>1765</v>
      </c>
      <c r="AI69" s="102">
        <v>20</v>
      </c>
      <c r="AJ69" s="102">
        <v>15</v>
      </c>
    </row>
    <row r="70" spans="1:36" s="135" customFormat="1" ht="13.5" thickBot="1">
      <c r="A70" s="151"/>
      <c r="B70" s="151"/>
      <c r="C70" s="151"/>
      <c r="D70" s="153"/>
      <c r="E70" s="153"/>
      <c r="F70" s="153"/>
      <c r="G70" s="153"/>
      <c r="H70" s="153"/>
      <c r="I70" s="153"/>
      <c r="J70" s="153"/>
      <c r="K70" s="153"/>
      <c r="L70" s="151"/>
      <c r="M70" s="150"/>
      <c r="N70" s="150"/>
      <c r="O70" s="150"/>
      <c r="P70" s="150"/>
      <c r="Q70" s="150"/>
      <c r="R70" s="150"/>
      <c r="S70" s="150"/>
      <c r="T70" s="150"/>
      <c r="U70" s="150"/>
      <c r="V70" s="65"/>
      <c r="W70" s="65"/>
      <c r="X70" s="151"/>
      <c r="Y70" s="488"/>
      <c r="Z70" s="488"/>
      <c r="AA70" s="488"/>
      <c r="AB70" s="488"/>
      <c r="AC70" s="488"/>
      <c r="AD70" s="488"/>
      <c r="AE70" s="488"/>
      <c r="AF70" s="488"/>
      <c r="AG70" s="151"/>
      <c r="AH70" s="151"/>
      <c r="AI70" s="151"/>
      <c r="AJ70" s="151"/>
    </row>
    <row r="71" spans="1:36" s="135" customFormat="1" ht="12.75">
      <c r="D71" s="154"/>
      <c r="E71" s="154"/>
      <c r="F71" s="154"/>
      <c r="G71" s="154"/>
      <c r="H71" s="154"/>
      <c r="I71" s="154"/>
      <c r="J71" s="154"/>
      <c r="K71" s="154"/>
      <c r="M71" s="186"/>
      <c r="N71" s="186"/>
      <c r="O71" s="186"/>
      <c r="P71" s="186"/>
      <c r="Q71" s="186"/>
      <c r="R71" s="186"/>
      <c r="S71" s="186"/>
      <c r="T71" s="186"/>
      <c r="U71" s="186"/>
      <c r="V71" s="45"/>
      <c r="W71" s="45"/>
      <c r="Y71" s="185"/>
      <c r="Z71" s="185"/>
      <c r="AA71" s="185"/>
      <c r="AB71" s="185"/>
      <c r="AC71" s="185"/>
      <c r="AD71" s="185"/>
      <c r="AE71" s="185"/>
      <c r="AF71" s="185"/>
    </row>
    <row r="72" spans="1:36" s="135" customFormat="1" ht="12.75">
      <c r="A72" s="64">
        <v>2996.2204340404778</v>
      </c>
      <c r="B72" s="135" t="s">
        <v>320</v>
      </c>
      <c r="C72" s="135" t="s">
        <v>746</v>
      </c>
      <c r="D72" s="154">
        <v>1.2250000000000001</v>
      </c>
      <c r="E72" s="154">
        <v>14.968999999999999</v>
      </c>
      <c r="F72" s="154">
        <v>49.118000000000002</v>
      </c>
      <c r="G72" s="154">
        <v>22.048999999999999</v>
      </c>
      <c r="H72" s="154">
        <v>0.14799999999999999</v>
      </c>
      <c r="I72" s="154">
        <v>0.21</v>
      </c>
      <c r="J72" s="154">
        <v>12.641</v>
      </c>
      <c r="K72" s="154">
        <v>100.50199999999998</v>
      </c>
      <c r="M72" s="186">
        <v>2.9070479349733704E-2</v>
      </c>
      <c r="N72" s="186">
        <v>0.55658956034944274</v>
      </c>
      <c r="O72" s="186">
        <v>1.2251863475253639</v>
      </c>
      <c r="P72" s="186">
        <v>0.15649127827279585</v>
      </c>
      <c r="Q72" s="186">
        <v>0.42525219811266968</v>
      </c>
      <c r="R72" s="186">
        <v>3.9548814772470816E-3</v>
      </c>
      <c r="S72" s="186">
        <v>5.3295211606890578E-3</v>
      </c>
      <c r="T72" s="186">
        <v>0.59453387859912898</v>
      </c>
      <c r="U72" s="186">
        <v>3.0000000000000004</v>
      </c>
      <c r="V72" s="45">
        <v>58.299862311921913</v>
      </c>
      <c r="W72" s="45">
        <v>68.762089671910047</v>
      </c>
      <c r="Y72" s="154">
        <v>15.42</v>
      </c>
      <c r="Z72" s="154">
        <v>1.96</v>
      </c>
      <c r="AA72" s="154">
        <v>0.44</v>
      </c>
      <c r="AB72" s="154">
        <v>0.35</v>
      </c>
      <c r="AC72" s="154">
        <v>9.09</v>
      </c>
      <c r="AD72" s="154">
        <v>0.42</v>
      </c>
      <c r="AE72" s="154">
        <v>0.36</v>
      </c>
      <c r="AF72" s="154">
        <v>7.46</v>
      </c>
      <c r="AH72" s="102" t="s">
        <v>1765</v>
      </c>
      <c r="AI72" s="102">
        <v>20</v>
      </c>
      <c r="AJ72" s="102">
        <v>15</v>
      </c>
    </row>
    <row r="73" spans="1:36" s="135" customFormat="1" ht="12.75">
      <c r="A73" s="64">
        <v>2996.2204340404778</v>
      </c>
      <c r="B73" s="135" t="s">
        <v>320</v>
      </c>
      <c r="C73" s="135" t="s">
        <v>747</v>
      </c>
      <c r="D73" s="154">
        <v>1.2310000000000001</v>
      </c>
      <c r="E73" s="154">
        <v>15.029</v>
      </c>
      <c r="F73" s="154">
        <v>48.707999999999998</v>
      </c>
      <c r="G73" s="154">
        <v>21.786999999999999</v>
      </c>
      <c r="H73" s="154">
        <v>0.19700000000000001</v>
      </c>
      <c r="I73" s="154">
        <v>0.20599999999999999</v>
      </c>
      <c r="J73" s="154">
        <v>12.772</v>
      </c>
      <c r="K73" s="154">
        <v>100.08900000000001</v>
      </c>
      <c r="M73" s="186">
        <v>2.9280866442186967E-2</v>
      </c>
      <c r="N73" s="186">
        <v>0.56012133950522913</v>
      </c>
      <c r="O73" s="186">
        <v>1.2177875724532945</v>
      </c>
      <c r="P73" s="186">
        <v>0.15949812716405365</v>
      </c>
      <c r="Q73" s="186">
        <v>0.41667078829914839</v>
      </c>
      <c r="R73" s="186">
        <v>5.2765219603628311E-3</v>
      </c>
      <c r="S73" s="186">
        <v>5.2401761114049096E-3</v>
      </c>
      <c r="T73" s="186">
        <v>0.60209338007127178</v>
      </c>
      <c r="U73" s="186">
        <v>3</v>
      </c>
      <c r="V73" s="45">
        <v>59.100368737384969</v>
      </c>
      <c r="W73" s="45">
        <v>68.495498518638627</v>
      </c>
      <c r="Y73" s="154">
        <v>16.45</v>
      </c>
      <c r="Z73" s="154">
        <v>1.96</v>
      </c>
      <c r="AA73" s="154">
        <v>0.44</v>
      </c>
      <c r="AB73" s="154">
        <v>0.36</v>
      </c>
      <c r="AC73" s="154">
        <v>7.27</v>
      </c>
      <c r="AD73" s="154">
        <v>0.42</v>
      </c>
      <c r="AE73" s="154">
        <v>0.36</v>
      </c>
      <c r="AF73" s="154">
        <v>7.67</v>
      </c>
      <c r="AH73" s="102" t="s">
        <v>1765</v>
      </c>
      <c r="AI73" s="102">
        <v>20</v>
      </c>
      <c r="AJ73" s="102">
        <v>15</v>
      </c>
    </row>
    <row r="74" spans="1:36" s="135" customFormat="1" ht="12.75">
      <c r="A74" s="64">
        <v>2996.2204340404778</v>
      </c>
      <c r="B74" s="135" t="s">
        <v>320</v>
      </c>
      <c r="C74" s="135" t="s">
        <v>748</v>
      </c>
      <c r="D74" s="154">
        <v>1.21</v>
      </c>
      <c r="E74" s="154">
        <v>15.288</v>
      </c>
      <c r="F74" s="154">
        <v>48.661000000000001</v>
      </c>
      <c r="G74" s="154">
        <v>21.478999999999999</v>
      </c>
      <c r="H74" s="154">
        <v>0.17499999999999999</v>
      </c>
      <c r="I74" s="154">
        <v>0.21</v>
      </c>
      <c r="J74" s="154">
        <v>12.637</v>
      </c>
      <c r="K74" s="154">
        <v>99.784999999999997</v>
      </c>
      <c r="M74" s="186">
        <v>2.8857160273829792E-2</v>
      </c>
      <c r="N74" s="186">
        <v>0.57127478933257747</v>
      </c>
      <c r="O74" s="186">
        <v>1.2198168282716795</v>
      </c>
      <c r="P74" s="186">
        <v>0.14801651033185248</v>
      </c>
      <c r="Q74" s="186">
        <v>0.42150325282047107</v>
      </c>
      <c r="R74" s="186">
        <v>4.6996111227490048E-3</v>
      </c>
      <c r="S74" s="186">
        <v>5.35599678716033E-3</v>
      </c>
      <c r="T74" s="186">
        <v>0.59729829954345082</v>
      </c>
      <c r="U74" s="186">
        <v>2.9999999999999996</v>
      </c>
      <c r="V74" s="45">
        <v>58.627541169086506</v>
      </c>
      <c r="W74" s="45">
        <v>68.104658426311673</v>
      </c>
      <c r="Y74" s="154">
        <v>11.35</v>
      </c>
      <c r="Z74" s="154">
        <v>1.98</v>
      </c>
      <c r="AA74" s="154">
        <v>0.43</v>
      </c>
      <c r="AB74" s="154">
        <v>0.36</v>
      </c>
      <c r="AC74" s="154">
        <v>7.89</v>
      </c>
      <c r="AD74" s="154">
        <v>0.42</v>
      </c>
      <c r="AE74" s="154">
        <v>0.36</v>
      </c>
      <c r="AF74" s="154">
        <v>7.54</v>
      </c>
      <c r="AH74" s="102" t="s">
        <v>1765</v>
      </c>
      <c r="AI74" s="102">
        <v>20</v>
      </c>
      <c r="AJ74" s="102">
        <v>15</v>
      </c>
    </row>
    <row r="75" spans="1:36" s="135" customFormat="1" ht="12.75">
      <c r="A75" s="64">
        <v>2996.2204340404778</v>
      </c>
      <c r="B75" s="135" t="s">
        <v>320</v>
      </c>
      <c r="C75" s="135" t="s">
        <v>749</v>
      </c>
      <c r="D75" s="154">
        <v>1.1719999999999999</v>
      </c>
      <c r="E75" s="154">
        <v>15.035</v>
      </c>
      <c r="F75" s="154">
        <v>48.247999999999998</v>
      </c>
      <c r="G75" s="154">
        <v>21.864999999999998</v>
      </c>
      <c r="H75" s="154">
        <v>0.18099999999999999</v>
      </c>
      <c r="I75" s="154">
        <v>0.23200000000000001</v>
      </c>
      <c r="J75" s="154">
        <v>12.702999999999999</v>
      </c>
      <c r="K75" s="154">
        <v>99.552999999999997</v>
      </c>
      <c r="M75" s="186">
        <v>2.8014775127582537E-2</v>
      </c>
      <c r="N75" s="186">
        <v>0.56310466478965526</v>
      </c>
      <c r="O75" s="186">
        <v>1.2122277295230406</v>
      </c>
      <c r="P75" s="186">
        <v>0.16565707066424995</v>
      </c>
      <c r="Q75" s="186">
        <v>0.41542239814060045</v>
      </c>
      <c r="R75" s="186">
        <v>4.8718483032577026E-3</v>
      </c>
      <c r="S75" s="186">
        <v>5.9306228404261089E-3</v>
      </c>
      <c r="T75" s="186">
        <v>0.60178990584329994</v>
      </c>
      <c r="U75" s="186">
        <v>3</v>
      </c>
      <c r="V75" s="45">
        <v>59.160698655177143</v>
      </c>
      <c r="W75" s="45">
        <v>68.281733235220088</v>
      </c>
      <c r="Y75" s="154">
        <v>15.12</v>
      </c>
      <c r="Z75" s="154">
        <v>2.0499999999999998</v>
      </c>
      <c r="AA75" s="154">
        <v>0.44</v>
      </c>
      <c r="AB75" s="154">
        <v>0.35</v>
      </c>
      <c r="AC75" s="154">
        <v>7.79</v>
      </c>
      <c r="AD75" s="154">
        <v>0.42</v>
      </c>
      <c r="AE75" s="154">
        <v>0.36</v>
      </c>
      <c r="AF75" s="154">
        <v>6.9</v>
      </c>
      <c r="AH75" s="102" t="s">
        <v>1765</v>
      </c>
      <c r="AI75" s="102">
        <v>20</v>
      </c>
      <c r="AJ75" s="102">
        <v>15</v>
      </c>
    </row>
    <row r="76" spans="1:36" s="135" customFormat="1" ht="12.75">
      <c r="A76" s="64">
        <v>2996.2204340404778</v>
      </c>
      <c r="B76" s="135" t="s">
        <v>320</v>
      </c>
      <c r="C76" s="135" t="s">
        <v>750</v>
      </c>
      <c r="D76" s="154">
        <v>1.121</v>
      </c>
      <c r="E76" s="154">
        <v>14.456</v>
      </c>
      <c r="F76" s="154">
        <v>48.037999999999997</v>
      </c>
      <c r="G76" s="154">
        <v>23.1</v>
      </c>
      <c r="H76" s="154">
        <v>0.21299999999999999</v>
      </c>
      <c r="I76" s="154">
        <v>0.19900000000000001</v>
      </c>
      <c r="J76" s="154">
        <v>12.023999999999999</v>
      </c>
      <c r="K76" s="154">
        <v>99.262</v>
      </c>
      <c r="M76" s="186">
        <v>2.704507056690604E-2</v>
      </c>
      <c r="N76" s="186">
        <v>0.54645802663010046</v>
      </c>
      <c r="O76" s="186">
        <v>1.2181837273244698</v>
      </c>
      <c r="P76" s="186">
        <v>0.17841367192723645</v>
      </c>
      <c r="Q76" s="186">
        <v>0.4412000204365093</v>
      </c>
      <c r="R76" s="186">
        <v>5.7865240552068681E-3</v>
      </c>
      <c r="S76" s="186">
        <v>5.1343843338861328E-3</v>
      </c>
      <c r="T76" s="186">
        <v>0.57492414174130579</v>
      </c>
      <c r="U76" s="186">
        <v>3</v>
      </c>
      <c r="V76" s="45">
        <v>56.58010734722572</v>
      </c>
      <c r="W76" s="45">
        <v>69.032919831717379</v>
      </c>
      <c r="Y76" s="154">
        <v>13.94</v>
      </c>
      <c r="Z76" s="154">
        <v>2.09</v>
      </c>
      <c r="AA76" s="154">
        <v>0.45</v>
      </c>
      <c r="AB76" s="154">
        <v>0.34</v>
      </c>
      <c r="AC76" s="154">
        <v>6.86</v>
      </c>
      <c r="AD76" s="154">
        <v>0.44</v>
      </c>
      <c r="AE76" s="154">
        <v>0.36</v>
      </c>
      <c r="AF76" s="154">
        <v>8</v>
      </c>
      <c r="AH76" s="102" t="s">
        <v>1765</v>
      </c>
      <c r="AI76" s="102">
        <v>20</v>
      </c>
      <c r="AJ76" s="102">
        <v>15</v>
      </c>
    </row>
    <row r="77" spans="1:36" s="135" customFormat="1" ht="12.75">
      <c r="A77" s="64">
        <v>2996.2204340404778</v>
      </c>
      <c r="B77" s="135" t="s">
        <v>320</v>
      </c>
      <c r="C77" s="135" t="s">
        <v>751</v>
      </c>
      <c r="D77" s="154">
        <v>1.171</v>
      </c>
      <c r="E77" s="154">
        <v>14.877000000000001</v>
      </c>
      <c r="F77" s="154">
        <v>49.482999999999997</v>
      </c>
      <c r="G77" s="154">
        <v>21.312999999999999</v>
      </c>
      <c r="H77" s="154">
        <v>0.17399999999999999</v>
      </c>
      <c r="I77" s="154">
        <v>0.217</v>
      </c>
      <c r="J77" s="154">
        <v>12.743</v>
      </c>
      <c r="K77" s="154">
        <v>100.13000000000001</v>
      </c>
      <c r="M77" s="186">
        <v>2.7873497953932076E-2</v>
      </c>
      <c r="N77" s="186">
        <v>0.55485065739602468</v>
      </c>
      <c r="O77" s="186">
        <v>1.2380436862694484</v>
      </c>
      <c r="P77" s="186">
        <v>0.14750216756007628</v>
      </c>
      <c r="Q77" s="186">
        <v>0.41653235105676045</v>
      </c>
      <c r="R77" s="186">
        <v>4.6637952924917046E-3</v>
      </c>
      <c r="S77" s="186">
        <v>5.52391648666234E-3</v>
      </c>
      <c r="T77" s="186">
        <v>0.60115343511801678</v>
      </c>
      <c r="U77" s="186">
        <v>3.0000000000000004</v>
      </c>
      <c r="V77" s="45">
        <v>59.070632928617393</v>
      </c>
      <c r="W77" s="45">
        <v>69.052796705149774</v>
      </c>
      <c r="Y77" s="154">
        <v>14.9</v>
      </c>
      <c r="Z77" s="154">
        <v>2.0299999999999998</v>
      </c>
      <c r="AA77" s="154">
        <v>0.44</v>
      </c>
      <c r="AB77" s="154">
        <v>0.36</v>
      </c>
      <c r="AC77" s="154">
        <v>8.1199999999999992</v>
      </c>
      <c r="AD77" s="154">
        <v>0.42</v>
      </c>
      <c r="AE77" s="154">
        <v>0.36</v>
      </c>
      <c r="AF77" s="154">
        <v>7.23</v>
      </c>
      <c r="AH77" s="102" t="s">
        <v>1765</v>
      </c>
      <c r="AI77" s="102">
        <v>20</v>
      </c>
      <c r="AJ77" s="102">
        <v>15</v>
      </c>
    </row>
    <row r="78" spans="1:36" s="135" customFormat="1" ht="12.75">
      <c r="A78" s="64">
        <v>2996.2204340404778</v>
      </c>
      <c r="B78" s="135" t="s">
        <v>320</v>
      </c>
      <c r="C78" s="135" t="s">
        <v>752</v>
      </c>
      <c r="D78" s="154">
        <v>1.1559999999999999</v>
      </c>
      <c r="E78" s="154">
        <v>14.833</v>
      </c>
      <c r="F78" s="154">
        <v>48.41</v>
      </c>
      <c r="G78" s="154">
        <v>21.312000000000001</v>
      </c>
      <c r="H78" s="154">
        <v>0.17799999999999999</v>
      </c>
      <c r="I78" s="154">
        <v>0.23</v>
      </c>
      <c r="J78" s="154">
        <v>13.098000000000001</v>
      </c>
      <c r="K78" s="154">
        <v>99.372</v>
      </c>
      <c r="M78" s="186">
        <v>2.7623344535212799E-2</v>
      </c>
      <c r="N78" s="186">
        <v>0.55535870858354464</v>
      </c>
      <c r="O78" s="186">
        <v>1.2159028556880926</v>
      </c>
      <c r="P78" s="186">
        <v>0.16954386168521651</v>
      </c>
      <c r="Q78" s="186">
        <v>0.3966552109707947</v>
      </c>
      <c r="R78" s="186">
        <v>4.789543053772119E-3</v>
      </c>
      <c r="S78" s="186">
        <v>5.8775868343777862E-3</v>
      </c>
      <c r="T78" s="186">
        <v>0.62030100367626784</v>
      </c>
      <c r="U78" s="186">
        <v>2.9999999999999996</v>
      </c>
      <c r="V78" s="45">
        <v>60.995841781796379</v>
      </c>
      <c r="W78" s="45">
        <v>68.646149174929192</v>
      </c>
      <c r="Y78" s="154">
        <v>14.08</v>
      </c>
      <c r="Z78" s="154">
        <v>2.04</v>
      </c>
      <c r="AA78" s="154">
        <v>0.44</v>
      </c>
      <c r="AB78" s="154">
        <v>0.36</v>
      </c>
      <c r="AC78" s="154">
        <v>7.89</v>
      </c>
      <c r="AD78" s="154">
        <v>0.42</v>
      </c>
      <c r="AE78" s="154">
        <v>0.36</v>
      </c>
      <c r="AF78" s="154">
        <v>6.85</v>
      </c>
      <c r="AH78" s="102" t="s">
        <v>1765</v>
      </c>
      <c r="AI78" s="102">
        <v>20</v>
      </c>
      <c r="AJ78" s="102">
        <v>15</v>
      </c>
    </row>
    <row r="79" spans="1:36" s="135" customFormat="1" ht="12.75">
      <c r="A79" s="64">
        <v>2996.2204340404778</v>
      </c>
      <c r="B79" s="135" t="s">
        <v>320</v>
      </c>
      <c r="C79" s="135" t="s">
        <v>753</v>
      </c>
      <c r="D79" s="154">
        <v>1.1559999999999999</v>
      </c>
      <c r="E79" s="154">
        <v>15.116</v>
      </c>
      <c r="F79" s="154">
        <v>48.279000000000003</v>
      </c>
      <c r="G79" s="154">
        <v>21.347999999999999</v>
      </c>
      <c r="H79" s="154">
        <v>0.182</v>
      </c>
      <c r="I79" s="154">
        <v>0.21</v>
      </c>
      <c r="J79" s="154">
        <v>13.122999999999999</v>
      </c>
      <c r="K79" s="154">
        <v>99.552000000000007</v>
      </c>
      <c r="M79" s="186">
        <v>2.7544298302443055E-2</v>
      </c>
      <c r="N79" s="186">
        <v>0.56433492177551114</v>
      </c>
      <c r="O79" s="186">
        <v>1.2091425787093664</v>
      </c>
      <c r="P79" s="186">
        <v>0.16792906989283019</v>
      </c>
      <c r="Q79" s="186">
        <v>0.39760346295262561</v>
      </c>
      <c r="R79" s="186">
        <v>4.8831596132359349E-3</v>
      </c>
      <c r="S79" s="186">
        <v>5.3511357144081246E-3</v>
      </c>
      <c r="T79" s="186">
        <v>0.6197065400221724</v>
      </c>
      <c r="U79" s="186">
        <v>3.0000000000000004</v>
      </c>
      <c r="V79" s="45">
        <v>60.916194494307405</v>
      </c>
      <c r="W79" s="45">
        <v>68.179189100441405</v>
      </c>
      <c r="Y79" s="154">
        <v>13.56</v>
      </c>
      <c r="Z79" s="154">
        <v>2.04</v>
      </c>
      <c r="AA79" s="154">
        <v>0.44</v>
      </c>
      <c r="AB79" s="154">
        <v>0.36</v>
      </c>
      <c r="AC79" s="154">
        <v>7.61</v>
      </c>
      <c r="AD79" s="154">
        <v>0.42</v>
      </c>
      <c r="AE79" s="154">
        <v>0.36</v>
      </c>
      <c r="AF79" s="154">
        <v>7.53</v>
      </c>
      <c r="AH79" s="102" t="s">
        <v>1765</v>
      </c>
      <c r="AI79" s="102">
        <v>20</v>
      </c>
      <c r="AJ79" s="102">
        <v>15</v>
      </c>
    </row>
    <row r="80" spans="1:36" s="135" customFormat="1" ht="12.75">
      <c r="A80" s="64">
        <v>2996.2204340404778</v>
      </c>
      <c r="B80" s="135" t="s">
        <v>320</v>
      </c>
      <c r="C80" s="135" t="s">
        <v>754</v>
      </c>
      <c r="D80" s="154">
        <v>1.2</v>
      </c>
      <c r="E80" s="154">
        <v>15.260999999999999</v>
      </c>
      <c r="F80" s="154">
        <v>48.128999999999998</v>
      </c>
      <c r="G80" s="154">
        <v>21.393000000000001</v>
      </c>
      <c r="H80" s="154">
        <v>0.19400000000000001</v>
      </c>
      <c r="I80" s="154">
        <v>0.19700000000000001</v>
      </c>
      <c r="J80" s="154">
        <v>12.898</v>
      </c>
      <c r="K80" s="154">
        <v>99.402000000000001</v>
      </c>
      <c r="M80" s="186">
        <v>2.8658999734246918E-2</v>
      </c>
      <c r="N80" s="186">
        <v>0.57106946390705959</v>
      </c>
      <c r="O80" s="186">
        <v>1.2081809682517515</v>
      </c>
      <c r="P80" s="186">
        <v>0.16012225799847357</v>
      </c>
      <c r="Q80" s="186">
        <v>0.40791653198780498</v>
      </c>
      <c r="R80" s="186">
        <v>5.2171961532635628E-3</v>
      </c>
      <c r="S80" s="186">
        <v>5.031515332027503E-3</v>
      </c>
      <c r="T80" s="186">
        <v>0.61049375626115199</v>
      </c>
      <c r="U80" s="186">
        <v>2.9999999999999996</v>
      </c>
      <c r="V80" s="45">
        <v>59.945756961158359</v>
      </c>
      <c r="W80" s="45">
        <v>67.903930015396085</v>
      </c>
      <c r="Y80" s="154">
        <v>10.87</v>
      </c>
      <c r="Z80" s="154">
        <v>2.0099999999999998</v>
      </c>
      <c r="AA80" s="154">
        <v>0.44</v>
      </c>
      <c r="AB80" s="154">
        <v>0.36</v>
      </c>
      <c r="AC80" s="154">
        <v>7.2</v>
      </c>
      <c r="AD80" s="154">
        <v>0.42</v>
      </c>
      <c r="AE80" s="154">
        <v>0.36</v>
      </c>
      <c r="AF80" s="154">
        <v>8.0299999999999994</v>
      </c>
      <c r="AH80" s="102" t="s">
        <v>1765</v>
      </c>
      <c r="AI80" s="102">
        <v>20</v>
      </c>
      <c r="AJ80" s="102">
        <v>15</v>
      </c>
    </row>
    <row r="81" spans="1:36" s="135" customFormat="1" ht="12.75">
      <c r="A81" s="64">
        <v>2996.2204340404778</v>
      </c>
      <c r="B81" s="135" t="s">
        <v>320</v>
      </c>
      <c r="C81" s="135" t="s">
        <v>755</v>
      </c>
      <c r="D81" s="154">
        <v>1.1930000000000001</v>
      </c>
      <c r="E81" s="154">
        <v>15.021000000000001</v>
      </c>
      <c r="F81" s="154">
        <v>48.564</v>
      </c>
      <c r="G81" s="154">
        <v>21.175000000000001</v>
      </c>
      <c r="H81" s="154">
        <v>0.193</v>
      </c>
      <c r="I81" s="154">
        <v>0.217</v>
      </c>
      <c r="J81" s="154">
        <v>13.052</v>
      </c>
      <c r="K81" s="154">
        <v>99.576999999999998</v>
      </c>
      <c r="M81" s="186">
        <v>2.8448475960373931E-2</v>
      </c>
      <c r="N81" s="186">
        <v>0.56123348089437652</v>
      </c>
      <c r="O81" s="186">
        <v>1.2172460720490839</v>
      </c>
      <c r="P81" s="186">
        <v>0.16050585923007077</v>
      </c>
      <c r="Q81" s="186">
        <v>0.40088908964778269</v>
      </c>
      <c r="R81" s="186">
        <v>5.1824070775015642E-3</v>
      </c>
      <c r="S81" s="186">
        <v>5.533897201977501E-3</v>
      </c>
      <c r="T81" s="186">
        <v>0.61684308203311222</v>
      </c>
      <c r="U81" s="186">
        <v>3</v>
      </c>
      <c r="V81" s="45">
        <v>60.609568921686844</v>
      </c>
      <c r="W81" s="45">
        <v>68.443073749961826</v>
      </c>
      <c r="Y81" s="154">
        <v>11.72</v>
      </c>
      <c r="Z81" s="154">
        <v>2.0099999999999998</v>
      </c>
      <c r="AA81" s="154">
        <v>0.44</v>
      </c>
      <c r="AB81" s="154">
        <v>0.36</v>
      </c>
      <c r="AC81" s="154">
        <v>7.2</v>
      </c>
      <c r="AD81" s="154">
        <v>0.42</v>
      </c>
      <c r="AE81" s="154">
        <v>0.36</v>
      </c>
      <c r="AF81" s="154">
        <v>7.34</v>
      </c>
      <c r="AH81" s="102" t="s">
        <v>1765</v>
      </c>
      <c r="AI81" s="102">
        <v>20</v>
      </c>
      <c r="AJ81" s="102">
        <v>15</v>
      </c>
    </row>
    <row r="82" spans="1:36" s="135" customFormat="1" ht="12.75">
      <c r="D82" s="154"/>
      <c r="E82" s="154"/>
      <c r="F82" s="154"/>
      <c r="G82" s="154"/>
      <c r="H82" s="154"/>
      <c r="I82" s="154"/>
      <c r="J82" s="154"/>
      <c r="K82" s="154"/>
      <c r="M82" s="186"/>
      <c r="N82" s="186"/>
      <c r="O82" s="186"/>
      <c r="P82" s="186"/>
      <c r="Q82" s="186"/>
      <c r="R82" s="186"/>
      <c r="S82" s="186"/>
      <c r="T82" s="186"/>
      <c r="U82" s="186"/>
      <c r="V82" s="45"/>
      <c r="W82" s="45"/>
      <c r="Y82" s="154"/>
      <c r="Z82" s="154"/>
      <c r="AA82" s="154"/>
      <c r="AB82" s="154"/>
      <c r="AC82" s="154"/>
      <c r="AD82" s="154"/>
      <c r="AE82" s="154"/>
      <c r="AF82" s="154"/>
    </row>
    <row r="83" spans="1:36" s="135" customFormat="1" ht="12.75">
      <c r="A83" s="64">
        <v>2996.2204340404778</v>
      </c>
      <c r="B83" s="135" t="s">
        <v>320</v>
      </c>
      <c r="C83" s="135" t="s">
        <v>756</v>
      </c>
      <c r="D83" s="154">
        <v>1.3240000000000001</v>
      </c>
      <c r="E83" s="154">
        <v>14.792</v>
      </c>
      <c r="F83" s="154">
        <v>47.261000000000003</v>
      </c>
      <c r="G83" s="154">
        <v>23.423999999999999</v>
      </c>
      <c r="H83" s="154">
        <v>0.157</v>
      </c>
      <c r="I83" s="154">
        <v>0.20200000000000001</v>
      </c>
      <c r="J83" s="154">
        <v>12.192</v>
      </c>
      <c r="K83" s="154">
        <v>99.496000000000009</v>
      </c>
      <c r="M83" s="186">
        <v>3.1793997606150502E-2</v>
      </c>
      <c r="N83" s="186">
        <v>0.55655772330526587</v>
      </c>
      <c r="O83" s="186">
        <v>1.1929038175548066</v>
      </c>
      <c r="P83" s="186">
        <v>0.18326464487835992</v>
      </c>
      <c r="Q83" s="186">
        <v>0.4421164256144724</v>
      </c>
      <c r="R83" s="186">
        <v>4.2453398036035655E-3</v>
      </c>
      <c r="S83" s="186">
        <v>5.1875382669974036E-3</v>
      </c>
      <c r="T83" s="186">
        <v>0.58024469392107836</v>
      </c>
      <c r="U83" s="186">
        <v>3</v>
      </c>
      <c r="V83" s="45">
        <v>56.7553560902901</v>
      </c>
      <c r="W83" s="45">
        <v>68.186912926839753</v>
      </c>
      <c r="Y83" s="154">
        <v>12.15</v>
      </c>
      <c r="Z83" s="154">
        <v>1.87</v>
      </c>
      <c r="AA83" s="154">
        <v>0.44</v>
      </c>
      <c r="AB83" s="154">
        <v>0.34</v>
      </c>
      <c r="AC83" s="154">
        <v>8.84</v>
      </c>
      <c r="AD83" s="154">
        <v>0.43</v>
      </c>
      <c r="AE83" s="154">
        <v>0.36</v>
      </c>
      <c r="AF83" s="154">
        <v>7.81</v>
      </c>
      <c r="AH83" s="102" t="s">
        <v>1765</v>
      </c>
      <c r="AI83" s="102">
        <v>20</v>
      </c>
      <c r="AJ83" s="102">
        <v>15</v>
      </c>
    </row>
    <row r="84" spans="1:36" s="135" customFormat="1" ht="12.75">
      <c r="A84" s="64">
        <v>2996.2204340404778</v>
      </c>
      <c r="B84" s="135" t="s">
        <v>320</v>
      </c>
      <c r="C84" s="135" t="s">
        <v>757</v>
      </c>
      <c r="D84" s="154">
        <v>1.3420000000000001</v>
      </c>
      <c r="E84" s="154">
        <v>14.747999999999999</v>
      </c>
      <c r="F84" s="154">
        <v>47.295000000000002</v>
      </c>
      <c r="G84" s="154">
        <v>23.762</v>
      </c>
      <c r="H84" s="154">
        <v>0.19600000000000001</v>
      </c>
      <c r="I84" s="154">
        <v>0.17599999999999999</v>
      </c>
      <c r="J84" s="154">
        <v>12.010999999999999</v>
      </c>
      <c r="K84" s="154">
        <v>99.673000000000002</v>
      </c>
      <c r="M84" s="186">
        <v>3.2221881479845615E-2</v>
      </c>
      <c r="N84" s="186">
        <v>0.55482710882436836</v>
      </c>
      <c r="O84" s="186">
        <v>1.1936004654981784</v>
      </c>
      <c r="P84" s="186">
        <v>0.18346893493001115</v>
      </c>
      <c r="Q84" s="186">
        <v>0.4508503155343091</v>
      </c>
      <c r="R84" s="186">
        <v>5.2991974827765699E-3</v>
      </c>
      <c r="S84" s="186">
        <v>4.5192237044065454E-3</v>
      </c>
      <c r="T84" s="186">
        <v>0.57155314475835484</v>
      </c>
      <c r="U84" s="186">
        <v>3.0000000000000009</v>
      </c>
      <c r="V84" s="45">
        <v>55.902896161437795</v>
      </c>
      <c r="W84" s="45">
        <v>68.267080834655445</v>
      </c>
      <c r="Y84" s="154">
        <v>14.58</v>
      </c>
      <c r="Z84" s="154">
        <v>1.87</v>
      </c>
      <c r="AA84" s="154">
        <v>0.44</v>
      </c>
      <c r="AB84" s="154">
        <v>0.34</v>
      </c>
      <c r="AC84" s="154">
        <v>7.37</v>
      </c>
      <c r="AD84" s="154">
        <v>0.44</v>
      </c>
      <c r="AE84" s="154">
        <v>0.36</v>
      </c>
      <c r="AF84" s="154">
        <v>8.8800000000000008</v>
      </c>
      <c r="AH84" s="102" t="s">
        <v>1765</v>
      </c>
      <c r="AI84" s="102">
        <v>20</v>
      </c>
      <c r="AJ84" s="102">
        <v>15</v>
      </c>
    </row>
    <row r="85" spans="1:36" s="135" customFormat="1" ht="12.75">
      <c r="A85" s="64">
        <v>2996.2204340404778</v>
      </c>
      <c r="B85" s="135" t="s">
        <v>320</v>
      </c>
      <c r="C85" s="135" t="s">
        <v>758</v>
      </c>
      <c r="D85" s="154">
        <v>1.33</v>
      </c>
      <c r="E85" s="154">
        <v>14.66</v>
      </c>
      <c r="F85" s="154">
        <v>47.582000000000001</v>
      </c>
      <c r="G85" s="154">
        <v>23.597999999999999</v>
      </c>
      <c r="H85" s="154">
        <v>0.18</v>
      </c>
      <c r="I85" s="154">
        <v>0.19</v>
      </c>
      <c r="J85" s="154">
        <v>11.93</v>
      </c>
      <c r="K85" s="154">
        <v>99.614000000000004</v>
      </c>
      <c r="M85" s="186">
        <v>3.1983176688790672E-2</v>
      </c>
      <c r="N85" s="186">
        <v>0.5523700086465575</v>
      </c>
      <c r="O85" s="186">
        <v>1.2027019597941608</v>
      </c>
      <c r="P85" s="186">
        <v>0.17727065464575897</v>
      </c>
      <c r="Q85" s="186">
        <v>0.45364553708270761</v>
      </c>
      <c r="R85" s="186">
        <v>4.8741412933490701E-3</v>
      </c>
      <c r="S85" s="186">
        <v>4.8862574898949377E-3</v>
      </c>
      <c r="T85" s="186">
        <v>0.56857724082283934</v>
      </c>
      <c r="U85" s="186">
        <v>3</v>
      </c>
      <c r="V85" s="45">
        <v>55.621656366120988</v>
      </c>
      <c r="W85" s="45">
        <v>68.527216058421416</v>
      </c>
      <c r="Y85" s="154">
        <v>15.56</v>
      </c>
      <c r="Z85" s="154">
        <v>1.86</v>
      </c>
      <c r="AA85" s="154">
        <v>0.45</v>
      </c>
      <c r="AB85" s="154">
        <v>0.34</v>
      </c>
      <c r="AC85" s="154">
        <v>7.85</v>
      </c>
      <c r="AD85" s="154">
        <v>0.44</v>
      </c>
      <c r="AE85" s="154">
        <v>0.36</v>
      </c>
      <c r="AF85" s="154">
        <v>8.2899999999999991</v>
      </c>
      <c r="AH85" s="102" t="s">
        <v>1765</v>
      </c>
      <c r="AI85" s="102">
        <v>20</v>
      </c>
      <c r="AJ85" s="102">
        <v>15</v>
      </c>
    </row>
    <row r="86" spans="1:36" s="135" customFormat="1" ht="12.75">
      <c r="A86" s="64">
        <v>2996.2204340404778</v>
      </c>
      <c r="B86" s="135" t="s">
        <v>320</v>
      </c>
      <c r="C86" s="135" t="s">
        <v>759</v>
      </c>
      <c r="D86" s="154">
        <v>1.343</v>
      </c>
      <c r="E86" s="154">
        <v>14.858000000000001</v>
      </c>
      <c r="F86" s="154">
        <v>45.853000000000002</v>
      </c>
      <c r="G86" s="154">
        <v>23.741</v>
      </c>
      <c r="H86" s="154">
        <v>0.19</v>
      </c>
      <c r="I86" s="154">
        <v>0.188</v>
      </c>
      <c r="J86" s="154">
        <v>12.146000000000001</v>
      </c>
      <c r="K86" s="154">
        <v>98.457999999999998</v>
      </c>
      <c r="M86" s="186">
        <v>3.2531332134182613E-2</v>
      </c>
      <c r="N86" s="186">
        <v>0.56391331941980738</v>
      </c>
      <c r="O86" s="186">
        <v>1.1674518023034033</v>
      </c>
      <c r="P86" s="186">
        <v>0.19998336653339788</v>
      </c>
      <c r="Q86" s="186">
        <v>0.43938532072581371</v>
      </c>
      <c r="R86" s="186">
        <v>5.1824496218086501E-3</v>
      </c>
      <c r="S86" s="186">
        <v>4.8700842700011961E-3</v>
      </c>
      <c r="T86" s="186">
        <v>0.58309347751655738</v>
      </c>
      <c r="U86" s="186">
        <v>2.9999999999999996</v>
      </c>
      <c r="V86" s="45">
        <v>57.027439446068527</v>
      </c>
      <c r="W86" s="45">
        <v>67.429555306130339</v>
      </c>
      <c r="Y86" s="154">
        <v>13.61</v>
      </c>
      <c r="Z86" s="154">
        <v>1.84</v>
      </c>
      <c r="AA86" s="154">
        <v>0.44</v>
      </c>
      <c r="AB86" s="154">
        <v>0.34</v>
      </c>
      <c r="AC86" s="154">
        <v>7.67</v>
      </c>
      <c r="AD86" s="154">
        <v>0.43</v>
      </c>
      <c r="AE86" s="154">
        <v>0.37</v>
      </c>
      <c r="AF86" s="154">
        <v>8.2799999999999994</v>
      </c>
      <c r="AH86" s="102" t="s">
        <v>1765</v>
      </c>
      <c r="AI86" s="102">
        <v>20</v>
      </c>
      <c r="AJ86" s="102">
        <v>15</v>
      </c>
    </row>
    <row r="87" spans="1:36" s="135" customFormat="1" ht="12.75">
      <c r="A87" s="64">
        <v>2996.2204340404778</v>
      </c>
      <c r="B87" s="135" t="s">
        <v>320</v>
      </c>
      <c r="C87" s="135" t="s">
        <v>760</v>
      </c>
      <c r="D87" s="154">
        <v>1.319</v>
      </c>
      <c r="E87" s="154">
        <v>14.837999999999999</v>
      </c>
      <c r="F87" s="154">
        <v>46.173000000000002</v>
      </c>
      <c r="G87" s="154">
        <v>24.036000000000001</v>
      </c>
      <c r="H87" s="154">
        <v>0.20599999999999999</v>
      </c>
      <c r="I87" s="154">
        <v>0.19600000000000001</v>
      </c>
      <c r="J87" s="154">
        <v>11.664999999999999</v>
      </c>
      <c r="K87" s="154">
        <v>98.573999999999998</v>
      </c>
      <c r="M87" s="186">
        <v>3.2031604045618015E-2</v>
      </c>
      <c r="N87" s="186">
        <v>0.56459291261625899</v>
      </c>
      <c r="O87" s="186">
        <v>1.1786024902359813</v>
      </c>
      <c r="P87" s="186">
        <v>0.18909160331227248</v>
      </c>
      <c r="Q87" s="186">
        <v>0.45987538736943323</v>
      </c>
      <c r="R87" s="186">
        <v>5.6332206840157984E-3</v>
      </c>
      <c r="S87" s="186">
        <v>5.0902926922905779E-3</v>
      </c>
      <c r="T87" s="186">
        <v>0.56143270329987871</v>
      </c>
      <c r="U87" s="186">
        <v>3.0000000000000009</v>
      </c>
      <c r="V87" s="45">
        <v>54.971923597701554</v>
      </c>
      <c r="W87" s="45">
        <v>67.61161074125917</v>
      </c>
      <c r="Y87" s="154">
        <v>11.25</v>
      </c>
      <c r="Z87" s="154">
        <v>1.88</v>
      </c>
      <c r="AA87" s="154">
        <v>0.44</v>
      </c>
      <c r="AB87" s="154">
        <v>0.34</v>
      </c>
      <c r="AC87" s="154">
        <v>7.13</v>
      </c>
      <c r="AD87" s="154">
        <v>0.44</v>
      </c>
      <c r="AE87" s="154">
        <v>0.37</v>
      </c>
      <c r="AF87" s="154">
        <v>8.0500000000000007</v>
      </c>
      <c r="AH87" s="102" t="s">
        <v>1765</v>
      </c>
      <c r="AI87" s="102">
        <v>20</v>
      </c>
      <c r="AJ87" s="102">
        <v>15</v>
      </c>
    </row>
    <row r="88" spans="1:36" s="135" customFormat="1" ht="12.75">
      <c r="A88" s="64">
        <v>2996.2204340404778</v>
      </c>
      <c r="B88" s="135" t="s">
        <v>320</v>
      </c>
      <c r="C88" s="135" t="s">
        <v>761</v>
      </c>
      <c r="D88" s="154">
        <v>1.3540000000000001</v>
      </c>
      <c r="E88" s="154">
        <v>15.411</v>
      </c>
      <c r="F88" s="154">
        <v>46.509</v>
      </c>
      <c r="G88" s="154">
        <v>24.324000000000002</v>
      </c>
      <c r="H88" s="154">
        <v>0.19900000000000001</v>
      </c>
      <c r="I88" s="154">
        <v>0.16</v>
      </c>
      <c r="J88" s="154">
        <v>11.853999999999999</v>
      </c>
      <c r="K88" s="154">
        <v>100.002</v>
      </c>
      <c r="M88" s="186">
        <v>3.2360885420113228E-2</v>
      </c>
      <c r="N88" s="186">
        <v>0.57711015373641938</v>
      </c>
      <c r="O88" s="186">
        <v>1.1683799692734538</v>
      </c>
      <c r="P88" s="186">
        <v>0.18492235980907346</v>
      </c>
      <c r="Q88" s="186">
        <v>0.46142093268343298</v>
      </c>
      <c r="R88" s="186">
        <v>5.3556287083068666E-3</v>
      </c>
      <c r="S88" s="186">
        <v>4.0895404285691507E-3</v>
      </c>
      <c r="T88" s="186">
        <v>0.56149478359980476</v>
      </c>
      <c r="U88" s="186">
        <v>3.0000000000000004</v>
      </c>
      <c r="V88" s="45">
        <v>54.891598072223871</v>
      </c>
      <c r="W88" s="45">
        <v>66.937071363012507</v>
      </c>
      <c r="Y88" s="154">
        <v>12.84</v>
      </c>
      <c r="Z88" s="154">
        <v>1.83</v>
      </c>
      <c r="AA88" s="154">
        <v>0.43</v>
      </c>
      <c r="AB88" s="154">
        <v>0.34</v>
      </c>
      <c r="AC88" s="154">
        <v>7.26</v>
      </c>
      <c r="AD88" s="154">
        <v>0.44</v>
      </c>
      <c r="AE88" s="154">
        <v>0.37</v>
      </c>
      <c r="AF88" s="154">
        <v>9.6199999999999992</v>
      </c>
      <c r="AH88" s="102" t="s">
        <v>1765</v>
      </c>
      <c r="AI88" s="102">
        <v>20</v>
      </c>
      <c r="AJ88" s="102">
        <v>15</v>
      </c>
    </row>
    <row r="89" spans="1:36" s="135" customFormat="1" ht="12.75">
      <c r="A89" s="64">
        <v>2996.2204340404778</v>
      </c>
      <c r="B89" s="135" t="s">
        <v>320</v>
      </c>
      <c r="C89" s="135" t="s">
        <v>762</v>
      </c>
      <c r="D89" s="154">
        <v>1.359</v>
      </c>
      <c r="E89" s="154">
        <v>14.817</v>
      </c>
      <c r="F89" s="154">
        <v>48.204000000000001</v>
      </c>
      <c r="G89" s="154">
        <v>23.667999999999999</v>
      </c>
      <c r="H89" s="154">
        <v>0.221</v>
      </c>
      <c r="I89" s="154">
        <v>0.186</v>
      </c>
      <c r="J89" s="154">
        <v>12.222</v>
      </c>
      <c r="K89" s="154">
        <v>100.831</v>
      </c>
      <c r="M89" s="186">
        <v>3.2257055492662022E-2</v>
      </c>
      <c r="N89" s="186">
        <v>0.55105089112381167</v>
      </c>
      <c r="O89" s="186">
        <v>1.2026346488180533</v>
      </c>
      <c r="P89" s="186">
        <v>0.17790415706180607</v>
      </c>
      <c r="Q89" s="186">
        <v>0.44668342482196521</v>
      </c>
      <c r="R89" s="186">
        <v>5.9068125830017007E-3</v>
      </c>
      <c r="S89" s="186">
        <v>4.721402228526116E-3</v>
      </c>
      <c r="T89" s="186">
        <v>0.57494541585916714</v>
      </c>
      <c r="U89" s="186">
        <v>3</v>
      </c>
      <c r="V89" s="45">
        <v>56.277328219888936</v>
      </c>
      <c r="W89" s="45">
        <v>68.577554038446422</v>
      </c>
      <c r="Y89" s="154">
        <v>14.7</v>
      </c>
      <c r="Z89" s="154">
        <v>1.84</v>
      </c>
      <c r="AA89" s="154">
        <v>0.44</v>
      </c>
      <c r="AB89" s="154">
        <v>0.34</v>
      </c>
      <c r="AC89" s="154">
        <v>6.71</v>
      </c>
      <c r="AD89" s="154">
        <v>0.43</v>
      </c>
      <c r="AE89" s="154">
        <v>0.36</v>
      </c>
      <c r="AF89" s="154">
        <v>8.2799999999999994</v>
      </c>
      <c r="AH89" s="102" t="s">
        <v>1765</v>
      </c>
      <c r="AI89" s="102">
        <v>20</v>
      </c>
      <c r="AJ89" s="102">
        <v>15</v>
      </c>
    </row>
    <row r="90" spans="1:36" s="135" customFormat="1" ht="12.75">
      <c r="A90" s="64">
        <v>2996.2204340404778</v>
      </c>
      <c r="B90" s="135" t="s">
        <v>320</v>
      </c>
      <c r="C90" s="135" t="s">
        <v>763</v>
      </c>
      <c r="D90" s="154">
        <v>1.3089999999999999</v>
      </c>
      <c r="E90" s="154">
        <v>14.589</v>
      </c>
      <c r="F90" s="154">
        <v>48.491999999999997</v>
      </c>
      <c r="G90" s="154">
        <v>23.550999999999998</v>
      </c>
      <c r="H90" s="154">
        <v>0.183</v>
      </c>
      <c r="I90" s="154">
        <v>0.16</v>
      </c>
      <c r="J90" s="154">
        <v>11.856</v>
      </c>
      <c r="K90" s="154">
        <v>100.30200000000001</v>
      </c>
      <c r="M90" s="186">
        <v>3.1323555120656522E-2</v>
      </c>
      <c r="N90" s="186">
        <v>0.54699466237630512</v>
      </c>
      <c r="O90" s="186">
        <v>1.2196827083035633</v>
      </c>
      <c r="P90" s="186">
        <v>0.16654351462242278</v>
      </c>
      <c r="Q90" s="186">
        <v>0.46002313250754157</v>
      </c>
      <c r="R90" s="186">
        <v>4.931035662083319E-3</v>
      </c>
      <c r="S90" s="186">
        <v>4.0945311094165698E-3</v>
      </c>
      <c r="T90" s="186">
        <v>0.56227485584161419</v>
      </c>
      <c r="U90" s="186">
        <v>3.0000000000000004</v>
      </c>
      <c r="V90" s="45">
        <v>55.001072314501585</v>
      </c>
      <c r="W90" s="45">
        <v>69.038225572233046</v>
      </c>
      <c r="Y90" s="154">
        <v>15.79</v>
      </c>
      <c r="Z90" s="154">
        <v>1.88</v>
      </c>
      <c r="AA90" s="154">
        <v>0.45</v>
      </c>
      <c r="AB90" s="154">
        <v>0.34</v>
      </c>
      <c r="AC90" s="154">
        <v>7.71</v>
      </c>
      <c r="AD90" s="154">
        <v>0.44</v>
      </c>
      <c r="AE90" s="154">
        <v>0.36</v>
      </c>
      <c r="AF90" s="154">
        <v>9.61</v>
      </c>
      <c r="AH90" s="102" t="s">
        <v>1765</v>
      </c>
      <c r="AI90" s="102">
        <v>20</v>
      </c>
      <c r="AJ90" s="102">
        <v>15</v>
      </c>
    </row>
    <row r="91" spans="1:36" s="135" customFormat="1" ht="12.75">
      <c r="A91" s="64">
        <v>2996.2204340404778</v>
      </c>
      <c r="B91" s="135" t="s">
        <v>320</v>
      </c>
      <c r="C91" s="135" t="s">
        <v>764</v>
      </c>
      <c r="D91" s="154">
        <v>1.3680000000000001</v>
      </c>
      <c r="E91" s="154">
        <v>15.589</v>
      </c>
      <c r="F91" s="154">
        <v>45.497999999999998</v>
      </c>
      <c r="G91" s="154">
        <v>23.826000000000001</v>
      </c>
      <c r="H91" s="154">
        <v>0.19600000000000001</v>
      </c>
      <c r="I91" s="154">
        <v>0.20699999999999999</v>
      </c>
      <c r="J91" s="154">
        <v>11.952</v>
      </c>
      <c r="K91" s="154">
        <v>98.787999999999997</v>
      </c>
      <c r="M91" s="186">
        <v>3.2990883407269758E-2</v>
      </c>
      <c r="N91" s="186">
        <v>0.58905014625409469</v>
      </c>
      <c r="O91" s="186">
        <v>1.1533085816591619</v>
      </c>
      <c r="P91" s="186">
        <v>0.18775230383901853</v>
      </c>
      <c r="Q91" s="186">
        <v>0.4510779937357815</v>
      </c>
      <c r="R91" s="186">
        <v>5.3225478196921288E-3</v>
      </c>
      <c r="S91" s="186">
        <v>5.3386442872453144E-3</v>
      </c>
      <c r="T91" s="186">
        <v>0.57125169756455307</v>
      </c>
      <c r="U91" s="186">
        <v>3.0000000000000004</v>
      </c>
      <c r="V91" s="45">
        <v>55.877443688244966</v>
      </c>
      <c r="W91" s="45">
        <v>66.192372625838473</v>
      </c>
      <c r="Y91" s="154">
        <v>11.19</v>
      </c>
      <c r="Z91" s="154">
        <v>1.83</v>
      </c>
      <c r="AA91" s="154">
        <v>0.43</v>
      </c>
      <c r="AB91" s="154">
        <v>0.34</v>
      </c>
      <c r="AC91" s="154">
        <v>7.34</v>
      </c>
      <c r="AD91" s="154">
        <v>0.44</v>
      </c>
      <c r="AE91" s="154">
        <v>0.37</v>
      </c>
      <c r="AF91" s="154">
        <v>7.65</v>
      </c>
      <c r="AH91" s="102" t="s">
        <v>1765</v>
      </c>
      <c r="AI91" s="102">
        <v>20</v>
      </c>
      <c r="AJ91" s="102">
        <v>15</v>
      </c>
    </row>
    <row r="92" spans="1:36" s="135" customFormat="1" ht="12.75">
      <c r="D92" s="154"/>
      <c r="E92" s="154"/>
      <c r="F92" s="154"/>
      <c r="G92" s="154"/>
      <c r="H92" s="154"/>
      <c r="I92" s="154"/>
      <c r="J92" s="154"/>
      <c r="K92" s="154"/>
      <c r="M92" s="186"/>
      <c r="N92" s="186"/>
      <c r="O92" s="186"/>
      <c r="P92" s="186"/>
      <c r="Q92" s="186"/>
      <c r="R92" s="186"/>
      <c r="S92" s="186"/>
      <c r="T92" s="186"/>
      <c r="U92" s="186"/>
      <c r="V92" s="45"/>
      <c r="W92" s="45"/>
      <c r="Y92" s="154"/>
      <c r="Z92" s="154"/>
      <c r="AA92" s="154"/>
      <c r="AB92" s="154"/>
      <c r="AC92" s="154"/>
      <c r="AD92" s="154"/>
      <c r="AE92" s="154"/>
      <c r="AF92" s="154"/>
    </row>
    <row r="93" spans="1:36" s="135" customFormat="1" ht="12.75">
      <c r="A93" s="64">
        <v>2996.2204340404778</v>
      </c>
      <c r="B93" s="135" t="s">
        <v>320</v>
      </c>
      <c r="C93" s="135" t="s">
        <v>765</v>
      </c>
      <c r="D93" s="154">
        <v>1.5860000000000001</v>
      </c>
      <c r="E93" s="154">
        <v>16.66</v>
      </c>
      <c r="F93" s="154">
        <v>43.084000000000003</v>
      </c>
      <c r="G93" s="154">
        <v>24.323</v>
      </c>
      <c r="H93" s="154">
        <v>0.19900000000000001</v>
      </c>
      <c r="I93" s="154">
        <v>0.20399999999999999</v>
      </c>
      <c r="J93" s="154">
        <v>12.308999999999999</v>
      </c>
      <c r="K93" s="154">
        <v>98.591999999999985</v>
      </c>
      <c r="M93" s="186">
        <v>3.8034503110445456E-2</v>
      </c>
      <c r="N93" s="186">
        <v>0.62600200553056229</v>
      </c>
      <c r="O93" s="186">
        <v>1.086015317748771</v>
      </c>
      <c r="P93" s="186">
        <v>0.20611117533535595</v>
      </c>
      <c r="Q93" s="186">
        <v>0.4424011340607017</v>
      </c>
      <c r="R93" s="186">
        <v>5.3738222037068538E-3</v>
      </c>
      <c r="S93" s="186">
        <v>5.2318769751517153E-3</v>
      </c>
      <c r="T93" s="186">
        <v>0.58502766987088495</v>
      </c>
      <c r="U93" s="186">
        <v>3.0000000000000004</v>
      </c>
      <c r="V93" s="45">
        <v>56.940944971778315</v>
      </c>
      <c r="W93" s="45">
        <v>63.434832287124955</v>
      </c>
      <c r="Y93" s="154">
        <v>15.8</v>
      </c>
      <c r="Z93" s="154">
        <v>1.68</v>
      </c>
      <c r="AA93" s="154">
        <v>0.42</v>
      </c>
      <c r="AB93" s="154">
        <v>0.34</v>
      </c>
      <c r="AC93" s="154">
        <v>7.17</v>
      </c>
      <c r="AD93" s="154">
        <v>0.43</v>
      </c>
      <c r="AE93" s="154">
        <v>0.38</v>
      </c>
      <c r="AF93" s="154">
        <v>7.79</v>
      </c>
      <c r="AH93" s="102" t="s">
        <v>1765</v>
      </c>
      <c r="AI93" s="102">
        <v>20</v>
      </c>
      <c r="AJ93" s="102">
        <v>15</v>
      </c>
    </row>
    <row r="94" spans="1:36" s="135" customFormat="1" ht="12.75">
      <c r="A94" s="64">
        <v>2996.2204340404778</v>
      </c>
      <c r="B94" s="135" t="s">
        <v>320</v>
      </c>
      <c r="C94" s="135" t="s">
        <v>766</v>
      </c>
      <c r="D94" s="154">
        <v>1.58</v>
      </c>
      <c r="E94" s="154">
        <v>16.78</v>
      </c>
      <c r="F94" s="154">
        <v>42.75</v>
      </c>
      <c r="G94" s="154">
        <v>24.67</v>
      </c>
      <c r="H94" s="154">
        <v>0.191</v>
      </c>
      <c r="I94" s="154">
        <v>0.20499999999999999</v>
      </c>
      <c r="J94" s="154">
        <v>12.445</v>
      </c>
      <c r="K94" s="154">
        <v>98.814000000000007</v>
      </c>
      <c r="M94" s="186">
        <v>3.775717713966581E-2</v>
      </c>
      <c r="N94" s="186">
        <v>0.6282905831456761</v>
      </c>
      <c r="O94" s="186">
        <v>1.0738012846825977</v>
      </c>
      <c r="P94" s="186">
        <v>0.2174777526345526</v>
      </c>
      <c r="Q94" s="186">
        <v>0.43797003221229203</v>
      </c>
      <c r="R94" s="186">
        <v>5.1396252116125756E-3</v>
      </c>
      <c r="S94" s="186">
        <v>5.2390082628006084E-3</v>
      </c>
      <c r="T94" s="186">
        <v>0.58940851145296147</v>
      </c>
      <c r="U94" s="186">
        <v>2.9999999999999996</v>
      </c>
      <c r="V94" s="45">
        <v>57.370140255236443</v>
      </c>
      <c r="W94" s="45">
        <v>63.087152049711506</v>
      </c>
      <c r="Y94" s="154">
        <v>13.95</v>
      </c>
      <c r="Z94" s="154">
        <v>1.68</v>
      </c>
      <c r="AA94" s="154">
        <v>0.42</v>
      </c>
      <c r="AB94" s="154">
        <v>0.33</v>
      </c>
      <c r="AC94" s="154">
        <v>7.47</v>
      </c>
      <c r="AD94" s="154">
        <v>0.43</v>
      </c>
      <c r="AE94" s="154">
        <v>0.38</v>
      </c>
      <c r="AF94" s="154">
        <v>7.69</v>
      </c>
      <c r="AH94" s="102" t="s">
        <v>1765</v>
      </c>
      <c r="AI94" s="102">
        <v>20</v>
      </c>
      <c r="AJ94" s="102">
        <v>15</v>
      </c>
    </row>
    <row r="95" spans="1:36" s="135" customFormat="1" ht="12.75">
      <c r="A95" s="64">
        <v>2996.2204340404778</v>
      </c>
      <c r="B95" s="135" t="s">
        <v>320</v>
      </c>
      <c r="C95" s="135" t="s">
        <v>767</v>
      </c>
      <c r="D95" s="154">
        <v>1.544</v>
      </c>
      <c r="E95" s="154">
        <v>16.734000000000002</v>
      </c>
      <c r="F95" s="154">
        <v>42.548999999999999</v>
      </c>
      <c r="G95" s="154">
        <v>24.187000000000001</v>
      </c>
      <c r="H95" s="154">
        <v>0.20399999999999999</v>
      </c>
      <c r="I95" s="154">
        <v>0.21099999999999999</v>
      </c>
      <c r="J95" s="154">
        <v>12.433999999999999</v>
      </c>
      <c r="K95" s="154">
        <v>98.021999999999991</v>
      </c>
      <c r="M95" s="186">
        <v>3.7161325846042967E-2</v>
      </c>
      <c r="N95" s="186">
        <v>0.63105880775197587</v>
      </c>
      <c r="O95" s="186">
        <v>1.0764122502830733</v>
      </c>
      <c r="P95" s="186">
        <v>0.21412727440487522</v>
      </c>
      <c r="Q95" s="186">
        <v>0.43309347069839466</v>
      </c>
      <c r="R95" s="186">
        <v>5.5287852955480839E-3</v>
      </c>
      <c r="S95" s="186">
        <v>5.4309918561408453E-3</v>
      </c>
      <c r="T95" s="186">
        <v>0.59310807799595866</v>
      </c>
      <c r="U95" s="186">
        <v>2.9999999999999996</v>
      </c>
      <c r="V95" s="45">
        <v>57.796451267353476</v>
      </c>
      <c r="W95" s="45">
        <v>63.041317462903542</v>
      </c>
      <c r="Y95" s="154">
        <v>12.25</v>
      </c>
      <c r="Z95" s="154">
        <v>1.7</v>
      </c>
      <c r="AA95" s="154">
        <v>0.42</v>
      </c>
      <c r="AB95" s="154">
        <v>0.34</v>
      </c>
      <c r="AC95" s="154">
        <v>7.02</v>
      </c>
      <c r="AD95" s="154">
        <v>0.43</v>
      </c>
      <c r="AE95" s="154">
        <v>0.38</v>
      </c>
      <c r="AF95" s="154">
        <v>7.44</v>
      </c>
      <c r="AH95" s="102" t="s">
        <v>1765</v>
      </c>
      <c r="AI95" s="102">
        <v>20</v>
      </c>
      <c r="AJ95" s="102">
        <v>15</v>
      </c>
    </row>
    <row r="96" spans="1:36" s="135" customFormat="1" ht="12.75">
      <c r="D96" s="154"/>
      <c r="E96" s="154"/>
      <c r="F96" s="154"/>
      <c r="G96" s="154"/>
      <c r="H96" s="154"/>
      <c r="I96" s="154"/>
      <c r="J96" s="154"/>
      <c r="K96" s="154"/>
      <c r="M96" s="186"/>
      <c r="N96" s="186"/>
      <c r="O96" s="186"/>
      <c r="P96" s="186"/>
      <c r="Q96" s="186"/>
      <c r="R96" s="186"/>
      <c r="S96" s="186"/>
      <c r="T96" s="186"/>
      <c r="U96" s="186"/>
      <c r="V96" s="45"/>
      <c r="W96" s="45"/>
      <c r="Y96" s="154"/>
      <c r="Z96" s="154"/>
      <c r="AA96" s="154"/>
      <c r="AB96" s="154"/>
      <c r="AC96" s="154"/>
      <c r="AD96" s="154"/>
      <c r="AE96" s="154"/>
      <c r="AF96" s="154"/>
    </row>
    <row r="97" spans="1:36" s="135" customFormat="1" ht="12.75">
      <c r="A97" s="64">
        <v>2996.2204340404778</v>
      </c>
      <c r="B97" s="135" t="s">
        <v>320</v>
      </c>
      <c r="C97" s="135" t="s">
        <v>768</v>
      </c>
      <c r="D97" s="154">
        <v>1.5940000000000001</v>
      </c>
      <c r="E97" s="154">
        <v>15.981999999999999</v>
      </c>
      <c r="F97" s="154">
        <v>40.604999999999997</v>
      </c>
      <c r="G97" s="154">
        <v>29.771000000000001</v>
      </c>
      <c r="H97" s="154">
        <v>0.218</v>
      </c>
      <c r="I97" s="154">
        <v>0.24399999999999999</v>
      </c>
      <c r="J97" s="154">
        <v>10.815</v>
      </c>
      <c r="K97" s="154">
        <v>99.480999999999995</v>
      </c>
      <c r="M97" s="186">
        <v>3.8371452501347839E-2</v>
      </c>
      <c r="N97" s="186">
        <v>0.60280550807444511</v>
      </c>
      <c r="O97" s="186">
        <v>1.0274124085084331</v>
      </c>
      <c r="P97" s="186">
        <v>0.28657319138719473</v>
      </c>
      <c r="Q97" s="186">
        <v>0.51020945161054365</v>
      </c>
      <c r="R97" s="186">
        <v>5.9092459848139479E-3</v>
      </c>
      <c r="S97" s="186">
        <v>6.2814880846533581E-3</v>
      </c>
      <c r="T97" s="186">
        <v>0.51597126682133621</v>
      </c>
      <c r="U97" s="186">
        <v>3</v>
      </c>
      <c r="V97" s="45">
        <v>50.280740765603028</v>
      </c>
      <c r="W97" s="45">
        <v>63.023010485739619</v>
      </c>
      <c r="Y97" s="154">
        <v>17.04</v>
      </c>
      <c r="Z97" s="154">
        <v>1.68</v>
      </c>
      <c r="AA97" s="154">
        <v>0.43</v>
      </c>
      <c r="AB97" s="154">
        <v>0.3</v>
      </c>
      <c r="AC97" s="154">
        <v>6.7</v>
      </c>
      <c r="AD97" s="154">
        <v>0.46</v>
      </c>
      <c r="AE97" s="154">
        <v>0.39</v>
      </c>
      <c r="AF97" s="154">
        <v>6.63</v>
      </c>
      <c r="AH97" s="102" t="s">
        <v>1765</v>
      </c>
      <c r="AI97" s="102">
        <v>20</v>
      </c>
      <c r="AJ97" s="102">
        <v>15</v>
      </c>
    </row>
    <row r="98" spans="1:36" s="135" customFormat="1" ht="12.75">
      <c r="A98" s="64">
        <v>2996.2204340404778</v>
      </c>
      <c r="B98" s="135" t="s">
        <v>320</v>
      </c>
      <c r="C98" s="135" t="s">
        <v>769</v>
      </c>
      <c r="D98" s="154">
        <v>1.714</v>
      </c>
      <c r="E98" s="154">
        <v>16.042000000000002</v>
      </c>
      <c r="F98" s="154">
        <v>40.927</v>
      </c>
      <c r="G98" s="154">
        <v>29.855</v>
      </c>
      <c r="H98" s="154">
        <v>0.22900000000000001</v>
      </c>
      <c r="I98" s="154">
        <v>0.22900000000000001</v>
      </c>
      <c r="J98" s="154">
        <v>10.666</v>
      </c>
      <c r="K98" s="154">
        <v>99.891999999999996</v>
      </c>
      <c r="M98" s="186">
        <v>4.1153333902894947E-2</v>
      </c>
      <c r="N98" s="186">
        <v>0.6035022337419399</v>
      </c>
      <c r="O98" s="186">
        <v>1.0328790947291457</v>
      </c>
      <c r="P98" s="186">
        <v>0.27542578482899049</v>
      </c>
      <c r="Q98" s="186">
        <v>0.52153655955292744</v>
      </c>
      <c r="R98" s="186">
        <v>6.1913498027581296E-3</v>
      </c>
      <c r="S98" s="186">
        <v>5.8800697876255116E-3</v>
      </c>
      <c r="T98" s="186">
        <v>0.50754535475958396</v>
      </c>
      <c r="U98" s="186">
        <v>3</v>
      </c>
      <c r="V98" s="45">
        <v>49.320209373094926</v>
      </c>
      <c r="W98" s="45">
        <v>63.119706681949985</v>
      </c>
      <c r="Y98" s="154">
        <v>17.22</v>
      </c>
      <c r="Z98" s="154">
        <v>1.61</v>
      </c>
      <c r="AA98" s="154">
        <v>0.43</v>
      </c>
      <c r="AB98" s="154">
        <v>0.3</v>
      </c>
      <c r="AC98" s="154">
        <v>6.4</v>
      </c>
      <c r="AD98" s="154">
        <v>0.47</v>
      </c>
      <c r="AE98" s="154">
        <v>0.39</v>
      </c>
      <c r="AF98" s="154">
        <v>6.91</v>
      </c>
      <c r="AH98" s="102" t="s">
        <v>1765</v>
      </c>
      <c r="AI98" s="102">
        <v>20</v>
      </c>
      <c r="AJ98" s="102">
        <v>15</v>
      </c>
    </row>
    <row r="99" spans="1:36" s="135" customFormat="1" ht="12.75">
      <c r="A99" s="64">
        <v>2996.2204340404778</v>
      </c>
      <c r="B99" s="135" t="s">
        <v>320</v>
      </c>
      <c r="C99" s="135" t="s">
        <v>770</v>
      </c>
      <c r="D99" s="154">
        <v>1.6870000000000001</v>
      </c>
      <c r="E99" s="154">
        <v>15.792999999999999</v>
      </c>
      <c r="F99" s="154">
        <v>40.274000000000001</v>
      </c>
      <c r="G99" s="154">
        <v>30.390999999999998</v>
      </c>
      <c r="H99" s="154">
        <v>0.21299999999999999</v>
      </c>
      <c r="I99" s="154">
        <v>0.187</v>
      </c>
      <c r="J99" s="154">
        <v>10.503</v>
      </c>
      <c r="K99" s="154">
        <v>99.265000000000001</v>
      </c>
      <c r="M99" s="186">
        <v>4.080138001396065E-2</v>
      </c>
      <c r="N99" s="186">
        <v>0.59848127740056578</v>
      </c>
      <c r="O99" s="186">
        <v>1.0238348426389541</v>
      </c>
      <c r="P99" s="186">
        <v>0.29048697299254655</v>
      </c>
      <c r="Q99" s="186">
        <v>0.52671852610048764</v>
      </c>
      <c r="R99" s="186">
        <v>5.8008952906585575E-3</v>
      </c>
      <c r="S99" s="186">
        <v>4.836755878548901E-3</v>
      </c>
      <c r="T99" s="186">
        <v>0.5034452027442643</v>
      </c>
      <c r="U99" s="186">
        <v>3</v>
      </c>
      <c r="V99" s="45">
        <v>48.870406581761394</v>
      </c>
      <c r="W99" s="45">
        <v>63.10945382297092</v>
      </c>
      <c r="Y99" s="154">
        <v>12.35</v>
      </c>
      <c r="Z99" s="154">
        <v>1.61</v>
      </c>
      <c r="AA99" s="154">
        <v>0.43</v>
      </c>
      <c r="AB99" s="154">
        <v>0.3</v>
      </c>
      <c r="AC99" s="154">
        <v>6.82</v>
      </c>
      <c r="AD99" s="154">
        <v>0.47</v>
      </c>
      <c r="AE99" s="154">
        <v>0.39</v>
      </c>
      <c r="AF99" s="154">
        <v>8.3699999999999992</v>
      </c>
      <c r="AH99" s="102" t="s">
        <v>1765</v>
      </c>
      <c r="AI99" s="102">
        <v>20</v>
      </c>
      <c r="AJ99" s="102">
        <v>15</v>
      </c>
    </row>
    <row r="100" spans="1:36" s="135" customFormat="1" ht="12.75">
      <c r="A100" s="64">
        <v>2996.2204340404778</v>
      </c>
      <c r="B100" s="135" t="s">
        <v>320</v>
      </c>
      <c r="C100" s="135" t="s">
        <v>771</v>
      </c>
      <c r="D100" s="154">
        <v>1.7070000000000001</v>
      </c>
      <c r="E100" s="154">
        <v>15.968999999999999</v>
      </c>
      <c r="F100" s="154">
        <v>41.072000000000003</v>
      </c>
      <c r="G100" s="154">
        <v>29.856999999999999</v>
      </c>
      <c r="H100" s="154">
        <v>0.19900000000000001</v>
      </c>
      <c r="I100" s="154">
        <v>0.22900000000000001</v>
      </c>
      <c r="J100" s="154">
        <v>10.676</v>
      </c>
      <c r="K100" s="154">
        <v>99.936000000000007</v>
      </c>
      <c r="M100" s="186">
        <v>4.0979984731183236E-2</v>
      </c>
      <c r="N100" s="186">
        <v>0.60067859404362356</v>
      </c>
      <c r="O100" s="186">
        <v>1.0364049823507773</v>
      </c>
      <c r="P100" s="186">
        <v>0.27514776019942566</v>
      </c>
      <c r="Q100" s="186">
        <v>0.52176532757776739</v>
      </c>
      <c r="R100" s="186">
        <v>5.379563033704308E-3</v>
      </c>
      <c r="S100" s="186">
        <v>5.879312509538462E-3</v>
      </c>
      <c r="T100" s="186">
        <v>0.50795578161017407</v>
      </c>
      <c r="U100" s="186">
        <v>2.9999999999999996</v>
      </c>
      <c r="V100" s="45">
        <v>49.329452128135756</v>
      </c>
      <c r="W100" s="45">
        <v>63.308006829645826</v>
      </c>
      <c r="Y100" s="154">
        <v>17.25</v>
      </c>
      <c r="Z100" s="154">
        <v>1.6</v>
      </c>
      <c r="AA100" s="154">
        <v>0.43</v>
      </c>
      <c r="AB100" s="154">
        <v>0.3</v>
      </c>
      <c r="AC100" s="154">
        <v>7.28</v>
      </c>
      <c r="AD100" s="154">
        <v>0.47</v>
      </c>
      <c r="AE100" s="154">
        <v>0.39</v>
      </c>
      <c r="AF100" s="154">
        <v>6.93</v>
      </c>
      <c r="AH100" s="102" t="s">
        <v>1765</v>
      </c>
      <c r="AI100" s="102">
        <v>20</v>
      </c>
      <c r="AJ100" s="102">
        <v>15</v>
      </c>
    </row>
    <row r="101" spans="1:36" s="135" customFormat="1" ht="13.5" thickBot="1">
      <c r="A101" s="151"/>
      <c r="B101" s="151"/>
      <c r="C101" s="151"/>
      <c r="D101" s="153"/>
      <c r="E101" s="153"/>
      <c r="F101" s="153"/>
      <c r="G101" s="153"/>
      <c r="H101" s="153"/>
      <c r="I101" s="153"/>
      <c r="J101" s="153"/>
      <c r="K101" s="153"/>
      <c r="L101" s="151"/>
      <c r="M101" s="150"/>
      <c r="N101" s="150"/>
      <c r="O101" s="150"/>
      <c r="P101" s="150"/>
      <c r="Q101" s="150"/>
      <c r="R101" s="150"/>
      <c r="S101" s="150"/>
      <c r="T101" s="150"/>
      <c r="U101" s="150"/>
      <c r="V101" s="65"/>
      <c r="W101" s="65"/>
      <c r="X101" s="151"/>
      <c r="Y101" s="488"/>
      <c r="Z101" s="488"/>
      <c r="AA101" s="488"/>
      <c r="AB101" s="488"/>
      <c r="AC101" s="488"/>
      <c r="AD101" s="488"/>
      <c r="AE101" s="488"/>
      <c r="AF101" s="488"/>
      <c r="AG101" s="151"/>
      <c r="AH101" s="151"/>
      <c r="AI101" s="151"/>
      <c r="AJ101" s="151"/>
    </row>
    <row r="102" spans="1:36" s="135" customFormat="1" ht="12.75">
      <c r="D102" s="154"/>
      <c r="E102" s="154"/>
      <c r="F102" s="154"/>
      <c r="G102" s="154"/>
      <c r="H102" s="154"/>
      <c r="I102" s="154"/>
      <c r="J102" s="154"/>
      <c r="K102" s="154"/>
      <c r="M102" s="186"/>
      <c r="N102" s="186"/>
      <c r="O102" s="186"/>
      <c r="P102" s="186"/>
      <c r="Q102" s="186"/>
      <c r="R102" s="186"/>
      <c r="S102" s="186"/>
      <c r="T102" s="186"/>
      <c r="U102" s="186"/>
      <c r="V102" s="45"/>
      <c r="W102" s="45"/>
      <c r="Y102" s="185"/>
      <c r="Z102" s="185"/>
      <c r="AA102" s="185"/>
      <c r="AB102" s="185"/>
      <c r="AC102" s="185"/>
      <c r="AD102" s="185"/>
      <c r="AE102" s="185"/>
      <c r="AF102" s="185"/>
    </row>
    <row r="103" spans="1:36" s="135" customFormat="1" ht="12.75">
      <c r="A103" s="45">
        <v>3291.8800292611559</v>
      </c>
      <c r="B103" s="135" t="s">
        <v>317</v>
      </c>
      <c r="C103" s="135" t="s">
        <v>772</v>
      </c>
      <c r="D103" s="154">
        <v>1.8859999999999999</v>
      </c>
      <c r="E103" s="154">
        <v>17.978000000000002</v>
      </c>
      <c r="F103" s="154">
        <v>40.923999999999999</v>
      </c>
      <c r="G103" s="154">
        <v>26.164999999999999</v>
      </c>
      <c r="H103" s="154">
        <v>0.17899999999999999</v>
      </c>
      <c r="I103" s="154">
        <v>0.24099999999999999</v>
      </c>
      <c r="J103" s="154">
        <v>12.535</v>
      </c>
      <c r="K103" s="154">
        <v>100.14400000000001</v>
      </c>
      <c r="M103" s="186">
        <v>4.4302062852256505E-2</v>
      </c>
      <c r="N103" s="186">
        <v>0.66168273074122275</v>
      </c>
      <c r="O103" s="186">
        <v>1.0104287763529196</v>
      </c>
      <c r="P103" s="186">
        <v>0.23337544013501876</v>
      </c>
      <c r="Q103" s="186">
        <v>0.44995303652267771</v>
      </c>
      <c r="R103" s="186">
        <v>4.7346834081959518E-3</v>
      </c>
      <c r="S103" s="186">
        <v>6.0541349156689539E-3</v>
      </c>
      <c r="T103" s="186">
        <v>0.58356020800571684</v>
      </c>
      <c r="U103" s="186">
        <v>3</v>
      </c>
      <c r="V103" s="45">
        <v>56.463737750356835</v>
      </c>
      <c r="W103" s="45">
        <v>60.428313068001096</v>
      </c>
      <c r="Y103" s="154">
        <v>15.49</v>
      </c>
      <c r="Z103" s="154">
        <v>1.5</v>
      </c>
      <c r="AA103" s="154">
        <v>0.4</v>
      </c>
      <c r="AB103" s="154">
        <v>0.32</v>
      </c>
      <c r="AC103" s="154">
        <v>7.76</v>
      </c>
      <c r="AD103" s="154">
        <v>0.43</v>
      </c>
      <c r="AE103" s="154">
        <v>0.39</v>
      </c>
      <c r="AF103" s="154">
        <v>6.63</v>
      </c>
      <c r="AH103" s="102" t="s">
        <v>1765</v>
      </c>
      <c r="AI103" s="102">
        <v>20</v>
      </c>
      <c r="AJ103" s="102">
        <v>15</v>
      </c>
    </row>
    <row r="104" spans="1:36" s="135" customFormat="1" ht="12.75">
      <c r="A104" s="45">
        <v>3291.8800292611559</v>
      </c>
      <c r="B104" s="135" t="s">
        <v>317</v>
      </c>
      <c r="C104" s="135" t="s">
        <v>773</v>
      </c>
      <c r="D104" s="154">
        <v>1.8</v>
      </c>
      <c r="E104" s="154">
        <v>18.413</v>
      </c>
      <c r="F104" s="154">
        <v>40.351999999999997</v>
      </c>
      <c r="G104" s="154">
        <v>26.257000000000001</v>
      </c>
      <c r="H104" s="154">
        <v>0.19900000000000001</v>
      </c>
      <c r="I104" s="154">
        <v>0.23200000000000001</v>
      </c>
      <c r="J104" s="154">
        <v>12.279</v>
      </c>
      <c r="K104" s="154">
        <v>99.765000000000001</v>
      </c>
      <c r="M104" s="186">
        <v>4.2415113230102421E-2</v>
      </c>
      <c r="N104" s="186">
        <v>0.67982767827385349</v>
      </c>
      <c r="O104" s="186">
        <v>0.99944421873882416</v>
      </c>
      <c r="P104" s="186">
        <v>0.2300456865943401</v>
      </c>
      <c r="Q104" s="186">
        <v>0.4578455073578529</v>
      </c>
      <c r="R104" s="186">
        <v>5.2802788134332368E-3</v>
      </c>
      <c r="S104" s="186">
        <v>5.8464050709547168E-3</v>
      </c>
      <c r="T104" s="186">
        <v>0.57344292198785984</v>
      </c>
      <c r="U104" s="186">
        <v>2.9999999999999996</v>
      </c>
      <c r="V104" s="45">
        <v>55.604514282359695</v>
      </c>
      <c r="W104" s="45">
        <v>59.516521446989877</v>
      </c>
      <c r="Y104" s="154">
        <v>12.7</v>
      </c>
      <c r="Z104" s="154">
        <v>1.55</v>
      </c>
      <c r="AA104" s="154">
        <v>0.4</v>
      </c>
      <c r="AB104" s="154">
        <v>0.32</v>
      </c>
      <c r="AC104" s="154">
        <v>7.2</v>
      </c>
      <c r="AD104" s="154">
        <v>0.43</v>
      </c>
      <c r="AE104" s="154">
        <v>0.39</v>
      </c>
      <c r="AF104" s="154">
        <v>6.89</v>
      </c>
      <c r="AH104" s="102" t="s">
        <v>1765</v>
      </c>
      <c r="AI104" s="102">
        <v>20</v>
      </c>
      <c r="AJ104" s="102">
        <v>15</v>
      </c>
    </row>
    <row r="105" spans="1:36" s="135" customFormat="1" ht="12.75">
      <c r="A105" s="45">
        <v>3291.8800292611559</v>
      </c>
      <c r="B105" s="135" t="s">
        <v>317</v>
      </c>
      <c r="C105" s="135" t="s">
        <v>774</v>
      </c>
      <c r="D105" s="154">
        <v>1.8580000000000001</v>
      </c>
      <c r="E105" s="154">
        <v>18.123999999999999</v>
      </c>
      <c r="F105" s="154">
        <v>40.31</v>
      </c>
      <c r="G105" s="154">
        <v>26.324000000000002</v>
      </c>
      <c r="H105" s="154">
        <v>0.222</v>
      </c>
      <c r="I105" s="154">
        <v>0.252</v>
      </c>
      <c r="J105" s="154">
        <v>12.507</v>
      </c>
      <c r="K105" s="154">
        <v>99.813999999999993</v>
      </c>
      <c r="M105" s="186">
        <v>4.3741408003034499E-2</v>
      </c>
      <c r="N105" s="186">
        <v>0.66853979820780163</v>
      </c>
      <c r="O105" s="186">
        <v>0.99748234290218984</v>
      </c>
      <c r="P105" s="186">
        <v>0.24104975119314442</v>
      </c>
      <c r="Q105" s="186">
        <v>0.44796013135542445</v>
      </c>
      <c r="R105" s="186">
        <v>5.885124792902984E-3</v>
      </c>
      <c r="S105" s="186">
        <v>6.3445435313332866E-3</v>
      </c>
      <c r="T105" s="186">
        <v>0.58355160832337516</v>
      </c>
      <c r="U105" s="186">
        <v>3</v>
      </c>
      <c r="V105" s="45">
        <v>56.572464071527307</v>
      </c>
      <c r="W105" s="45">
        <v>59.872094030972157</v>
      </c>
      <c r="Y105" s="154">
        <v>15.8</v>
      </c>
      <c r="Z105" s="154">
        <v>1.52</v>
      </c>
      <c r="AA105" s="154">
        <v>0.4</v>
      </c>
      <c r="AB105" s="154">
        <v>0.32</v>
      </c>
      <c r="AC105" s="154">
        <v>6.43</v>
      </c>
      <c r="AD105" s="154">
        <v>0.43</v>
      </c>
      <c r="AE105" s="154">
        <v>0.39</v>
      </c>
      <c r="AF105" s="154">
        <v>6.37</v>
      </c>
      <c r="AH105" s="102" t="s">
        <v>1765</v>
      </c>
      <c r="AI105" s="102">
        <v>20</v>
      </c>
      <c r="AJ105" s="102">
        <v>15</v>
      </c>
    </row>
    <row r="106" spans="1:36" s="135" customFormat="1" ht="12.75">
      <c r="A106" s="45">
        <v>3291.8800292611559</v>
      </c>
      <c r="B106" s="135" t="s">
        <v>317</v>
      </c>
      <c r="C106" s="135" t="s">
        <v>775</v>
      </c>
      <c r="D106" s="154">
        <v>1.8009999999999999</v>
      </c>
      <c r="E106" s="154">
        <v>18.138999999999999</v>
      </c>
      <c r="F106" s="154">
        <v>40.435000000000002</v>
      </c>
      <c r="G106" s="154">
        <v>26.257999999999999</v>
      </c>
      <c r="H106" s="154">
        <v>0.20599999999999999</v>
      </c>
      <c r="I106" s="154">
        <v>0.19500000000000001</v>
      </c>
      <c r="J106" s="154">
        <v>12.456</v>
      </c>
      <c r="K106" s="154">
        <v>99.711999999999989</v>
      </c>
      <c r="M106" s="186">
        <v>4.2449540084617307E-2</v>
      </c>
      <c r="N106" s="186">
        <v>0.66988272887292266</v>
      </c>
      <c r="O106" s="186">
        <v>1.0017563258264635</v>
      </c>
      <c r="P106" s="186">
        <v>0.23788453159525069</v>
      </c>
      <c r="Q106" s="186">
        <v>0.45020894493048402</v>
      </c>
      <c r="R106" s="186">
        <v>5.4674163844348252E-3</v>
      </c>
      <c r="S106" s="186">
        <v>4.9152620853667017E-3</v>
      </c>
      <c r="T106" s="186">
        <v>0.58185791668432962</v>
      </c>
      <c r="U106" s="186">
        <v>2.9999999999999996</v>
      </c>
      <c r="V106" s="45">
        <v>56.377928439048141</v>
      </c>
      <c r="W106" s="45">
        <v>59.926592586496554</v>
      </c>
      <c r="Y106" s="154">
        <v>14.26</v>
      </c>
      <c r="Z106" s="154">
        <v>1.56</v>
      </c>
      <c r="AA106" s="154">
        <v>0.4</v>
      </c>
      <c r="AB106" s="154">
        <v>0.32</v>
      </c>
      <c r="AC106" s="154">
        <v>7</v>
      </c>
      <c r="AD106" s="154">
        <v>0.43</v>
      </c>
      <c r="AE106" s="154">
        <v>0.39</v>
      </c>
      <c r="AF106" s="154">
        <v>7.99</v>
      </c>
      <c r="AH106" s="102" t="s">
        <v>1765</v>
      </c>
      <c r="AI106" s="102">
        <v>20</v>
      </c>
      <c r="AJ106" s="102">
        <v>15</v>
      </c>
    </row>
    <row r="107" spans="1:36" s="135" customFormat="1" ht="12.75">
      <c r="A107" s="45">
        <v>3291.8800292611559</v>
      </c>
      <c r="B107" s="135" t="s">
        <v>317</v>
      </c>
      <c r="C107" s="135" t="s">
        <v>776</v>
      </c>
      <c r="D107" s="154">
        <v>1.86</v>
      </c>
      <c r="E107" s="154">
        <v>18.529</v>
      </c>
      <c r="F107" s="154">
        <v>39.15</v>
      </c>
      <c r="G107" s="154">
        <v>26.193000000000001</v>
      </c>
      <c r="H107" s="154">
        <v>0.19500000000000001</v>
      </c>
      <c r="I107" s="154">
        <v>0.23</v>
      </c>
      <c r="J107" s="154">
        <v>12.395</v>
      </c>
      <c r="K107" s="154">
        <v>98.755999999999986</v>
      </c>
      <c r="M107" s="186">
        <v>4.4141159564579091E-2</v>
      </c>
      <c r="N107" s="186">
        <v>0.68898368545505762</v>
      </c>
      <c r="O107" s="186">
        <v>0.97658023305936414</v>
      </c>
      <c r="P107" s="186">
        <v>0.24099345788451121</v>
      </c>
      <c r="Q107" s="186">
        <v>0.45010918925939603</v>
      </c>
      <c r="R107" s="186">
        <v>5.2109998165300346E-3</v>
      </c>
      <c r="S107" s="186">
        <v>5.8372920358075783E-3</v>
      </c>
      <c r="T107" s="186">
        <v>0.58298367845284638</v>
      </c>
      <c r="U107" s="186">
        <v>3</v>
      </c>
      <c r="V107" s="45">
        <v>56.430907295280122</v>
      </c>
      <c r="W107" s="45">
        <v>58.633608845850368</v>
      </c>
      <c r="Y107" s="154">
        <v>14.03</v>
      </c>
      <c r="Z107" s="154">
        <v>1.52</v>
      </c>
      <c r="AA107" s="154">
        <v>0.39</v>
      </c>
      <c r="AB107" s="154">
        <v>0.32</v>
      </c>
      <c r="AC107" s="154">
        <v>7.26</v>
      </c>
      <c r="AD107" s="154">
        <v>0.43</v>
      </c>
      <c r="AE107" s="154">
        <v>0.4</v>
      </c>
      <c r="AF107" s="154">
        <v>6.89</v>
      </c>
      <c r="AH107" s="102" t="s">
        <v>1765</v>
      </c>
      <c r="AI107" s="102">
        <v>20</v>
      </c>
      <c r="AJ107" s="102">
        <v>15</v>
      </c>
    </row>
    <row r="108" spans="1:36" s="135" customFormat="1" ht="12.75">
      <c r="D108" s="154"/>
      <c r="E108" s="154"/>
      <c r="F108" s="154"/>
      <c r="G108" s="154"/>
      <c r="H108" s="154"/>
      <c r="I108" s="154"/>
      <c r="J108" s="154"/>
      <c r="K108" s="154"/>
      <c r="M108" s="186"/>
      <c r="N108" s="186"/>
      <c r="O108" s="186"/>
      <c r="P108" s="186"/>
      <c r="Q108" s="186"/>
      <c r="R108" s="186"/>
      <c r="S108" s="186"/>
      <c r="T108" s="186"/>
      <c r="U108" s="186"/>
      <c r="V108" s="45"/>
      <c r="W108" s="45"/>
      <c r="Y108" s="185"/>
      <c r="Z108" s="185"/>
      <c r="AA108" s="185"/>
      <c r="AB108" s="185"/>
      <c r="AC108" s="185"/>
      <c r="AD108" s="185"/>
      <c r="AE108" s="185"/>
      <c r="AF108" s="185"/>
    </row>
    <row r="109" spans="1:36" s="135" customFormat="1" ht="12.75">
      <c r="A109" s="45">
        <v>3291.8800292611559</v>
      </c>
      <c r="B109" s="135" t="s">
        <v>317</v>
      </c>
      <c r="C109" s="135" t="s">
        <v>777</v>
      </c>
      <c r="D109" s="154">
        <v>4.4539999999999997</v>
      </c>
      <c r="E109" s="154">
        <v>15.634</v>
      </c>
      <c r="F109" s="154">
        <v>34.83</v>
      </c>
      <c r="G109" s="154">
        <v>31.864999999999998</v>
      </c>
      <c r="H109" s="154">
        <v>0.25</v>
      </c>
      <c r="I109" s="154">
        <v>0.29899999999999999</v>
      </c>
      <c r="J109" s="154">
        <v>11.141</v>
      </c>
      <c r="K109" s="154">
        <v>98.714000000000013</v>
      </c>
      <c r="M109" s="186">
        <v>0.1078225439436921</v>
      </c>
      <c r="N109" s="186">
        <v>0.59300128266319985</v>
      </c>
      <c r="O109" s="186">
        <v>0.8862539946068333</v>
      </c>
      <c r="P109" s="186">
        <v>0.29888106136542714</v>
      </c>
      <c r="Q109" s="186">
        <v>0.55874862302827499</v>
      </c>
      <c r="R109" s="186">
        <v>6.8148299489599164E-3</v>
      </c>
      <c r="S109" s="186">
        <v>7.7407553526872138E-3</v>
      </c>
      <c r="T109" s="186">
        <v>0.53451833561376905</v>
      </c>
      <c r="U109" s="186">
        <v>3</v>
      </c>
      <c r="V109" s="45">
        <v>48.891840312973393</v>
      </c>
      <c r="W109" s="45">
        <v>59.912173931359277</v>
      </c>
      <c r="Y109" s="154">
        <v>11.11</v>
      </c>
      <c r="Z109" s="154">
        <v>0.91</v>
      </c>
      <c r="AA109" s="154">
        <v>0.43</v>
      </c>
      <c r="AB109" s="154">
        <v>0.28999999999999998</v>
      </c>
      <c r="AC109" s="154">
        <v>5.99</v>
      </c>
      <c r="AD109" s="154">
        <v>0.46</v>
      </c>
      <c r="AE109" s="154">
        <v>0.42</v>
      </c>
      <c r="AF109" s="154">
        <v>5.54</v>
      </c>
      <c r="AH109" s="102" t="s">
        <v>1765</v>
      </c>
      <c r="AI109" s="102">
        <v>20</v>
      </c>
      <c r="AJ109" s="102">
        <v>15</v>
      </c>
    </row>
    <row r="110" spans="1:36" s="135" customFormat="1" ht="12.75">
      <c r="A110" s="45">
        <v>3291.8800292611559</v>
      </c>
      <c r="B110" s="135" t="s">
        <v>317</v>
      </c>
      <c r="C110" s="135" t="s">
        <v>778</v>
      </c>
      <c r="D110" s="154">
        <v>4.3899999999999997</v>
      </c>
      <c r="E110" s="154">
        <v>15.753</v>
      </c>
      <c r="F110" s="154">
        <v>34.396000000000001</v>
      </c>
      <c r="G110" s="154">
        <v>31.725999999999999</v>
      </c>
      <c r="H110" s="154">
        <v>0.251</v>
      </c>
      <c r="I110" s="154">
        <v>0.247</v>
      </c>
      <c r="J110" s="154">
        <v>11.12</v>
      </c>
      <c r="K110" s="154">
        <v>98.125000000000014</v>
      </c>
      <c r="M110" s="186">
        <v>0.10677580985509136</v>
      </c>
      <c r="N110" s="186">
        <v>0.60034070430256614</v>
      </c>
      <c r="O110" s="186">
        <v>0.8793497891056643</v>
      </c>
      <c r="P110" s="186">
        <v>0.30048397974947338</v>
      </c>
      <c r="Q110" s="186">
        <v>0.55744273972417446</v>
      </c>
      <c r="R110" s="186">
        <v>6.8744463725077089E-3</v>
      </c>
      <c r="S110" s="186">
        <v>6.4247776032084038E-3</v>
      </c>
      <c r="T110" s="186">
        <v>0.53603384615520033</v>
      </c>
      <c r="U110" s="186">
        <v>2.9999999999999996</v>
      </c>
      <c r="V110" s="45">
        <v>49.021063009238695</v>
      </c>
      <c r="W110" s="45">
        <v>59.427954225766676</v>
      </c>
      <c r="Y110" s="154">
        <v>11.24</v>
      </c>
      <c r="Z110" s="154">
        <v>0.92</v>
      </c>
      <c r="AA110" s="154">
        <v>0.43</v>
      </c>
      <c r="AB110" s="154">
        <v>0.28999999999999998</v>
      </c>
      <c r="AC110" s="154">
        <v>6</v>
      </c>
      <c r="AD110" s="154">
        <v>0.46</v>
      </c>
      <c r="AE110" s="154">
        <v>0.42</v>
      </c>
      <c r="AF110" s="154">
        <v>6.62</v>
      </c>
      <c r="AH110" s="102" t="s">
        <v>1765</v>
      </c>
      <c r="AI110" s="102">
        <v>20</v>
      </c>
      <c r="AJ110" s="102">
        <v>15</v>
      </c>
    </row>
    <row r="111" spans="1:36" s="135" customFormat="1" ht="12.75">
      <c r="A111" s="45">
        <v>3291.8800292611559</v>
      </c>
      <c r="B111" s="135" t="s">
        <v>317</v>
      </c>
      <c r="C111" s="135" t="s">
        <v>779</v>
      </c>
      <c r="D111" s="154">
        <v>4.4139999999999997</v>
      </c>
      <c r="E111" s="154">
        <v>15.698</v>
      </c>
      <c r="F111" s="154">
        <v>34.875999999999998</v>
      </c>
      <c r="G111" s="154">
        <v>31.829000000000001</v>
      </c>
      <c r="H111" s="154">
        <v>0.23</v>
      </c>
      <c r="I111" s="154">
        <v>0.27500000000000002</v>
      </c>
      <c r="J111" s="154">
        <v>10.926</v>
      </c>
      <c r="K111" s="154">
        <v>98.486000000000018</v>
      </c>
      <c r="M111" s="186">
        <v>0.10720794986620864</v>
      </c>
      <c r="N111" s="186">
        <v>0.59739990687193578</v>
      </c>
      <c r="O111" s="186">
        <v>0.89036217337078061</v>
      </c>
      <c r="P111" s="186">
        <v>0.29166052665643694</v>
      </c>
      <c r="Q111" s="186">
        <v>0.56783610010734531</v>
      </c>
      <c r="R111" s="186">
        <v>6.2903983879175592E-3</v>
      </c>
      <c r="S111" s="186">
        <v>7.1429917406507495E-3</v>
      </c>
      <c r="T111" s="186">
        <v>0.52593845963029451</v>
      </c>
      <c r="U111" s="186">
        <v>3.0000000000000004</v>
      </c>
      <c r="V111" s="45">
        <v>48.084722299305419</v>
      </c>
      <c r="W111" s="45">
        <v>59.845736438283538</v>
      </c>
      <c r="Y111" s="154">
        <v>13.05</v>
      </c>
      <c r="Z111" s="154">
        <v>0.91</v>
      </c>
      <c r="AA111" s="154">
        <v>0.43</v>
      </c>
      <c r="AB111" s="154">
        <v>0.28999999999999998</v>
      </c>
      <c r="AC111" s="154">
        <v>6.32</v>
      </c>
      <c r="AD111" s="154">
        <v>0.46</v>
      </c>
      <c r="AE111" s="154">
        <v>0.42</v>
      </c>
      <c r="AF111" s="154">
        <v>5.96</v>
      </c>
      <c r="AH111" s="102" t="s">
        <v>1765</v>
      </c>
      <c r="AI111" s="102">
        <v>20</v>
      </c>
      <c r="AJ111" s="102">
        <v>15</v>
      </c>
    </row>
    <row r="112" spans="1:36" s="135" customFormat="1" ht="12.75">
      <c r="A112" s="45">
        <v>3291.8800292611559</v>
      </c>
      <c r="B112" s="135" t="s">
        <v>317</v>
      </c>
      <c r="C112" s="135" t="s">
        <v>780</v>
      </c>
      <c r="D112" s="154">
        <v>1.7569999999999999</v>
      </c>
      <c r="E112" s="154">
        <v>18.402000000000001</v>
      </c>
      <c r="F112" s="154">
        <v>39.793999999999997</v>
      </c>
      <c r="G112" s="154">
        <v>25.49</v>
      </c>
      <c r="H112" s="154">
        <v>0.161</v>
      </c>
      <c r="I112" s="154">
        <v>0.19</v>
      </c>
      <c r="J112" s="154">
        <v>12.754</v>
      </c>
      <c r="K112" s="154">
        <v>98.798000000000002</v>
      </c>
      <c r="M112" s="186">
        <v>4.1606997711819985E-2</v>
      </c>
      <c r="N112" s="186">
        <v>0.68278788622379871</v>
      </c>
      <c r="O112" s="186">
        <v>0.9905070768156139</v>
      </c>
      <c r="P112" s="186">
        <v>0.23718075627665325</v>
      </c>
      <c r="Q112" s="186">
        <v>0.43392501412194173</v>
      </c>
      <c r="R112" s="186">
        <v>4.2931508291655816E-3</v>
      </c>
      <c r="S112" s="186">
        <v>4.8117273461287784E-3</v>
      </c>
      <c r="T112" s="186">
        <v>0.59857710541458486</v>
      </c>
      <c r="U112" s="186">
        <v>3</v>
      </c>
      <c r="V112" s="45">
        <v>57.973450522627154</v>
      </c>
      <c r="W112" s="45">
        <v>59.195007377326561</v>
      </c>
      <c r="Y112" s="154">
        <v>13.75</v>
      </c>
      <c r="Z112" s="154">
        <v>1.57</v>
      </c>
      <c r="AA112" s="154">
        <v>0.4</v>
      </c>
      <c r="AB112" s="154">
        <v>0.33</v>
      </c>
      <c r="AC112" s="154">
        <v>8.66</v>
      </c>
      <c r="AD112" s="154">
        <v>0.42</v>
      </c>
      <c r="AE112" s="154">
        <v>0.4</v>
      </c>
      <c r="AF112" s="154">
        <v>8.27</v>
      </c>
      <c r="AH112" s="102" t="s">
        <v>1765</v>
      </c>
      <c r="AI112" s="102">
        <v>20</v>
      </c>
      <c r="AJ112" s="102">
        <v>15</v>
      </c>
    </row>
    <row r="113" spans="1:36" s="135" customFormat="1" ht="12.75">
      <c r="A113" s="45">
        <v>3291.8800292611559</v>
      </c>
      <c r="B113" s="135" t="s">
        <v>317</v>
      </c>
      <c r="C113" s="135" t="s">
        <v>781</v>
      </c>
      <c r="D113" s="154">
        <v>1.788</v>
      </c>
      <c r="E113" s="154">
        <v>18.05</v>
      </c>
      <c r="F113" s="154">
        <v>40.212000000000003</v>
      </c>
      <c r="G113" s="154">
        <v>25.678999999999998</v>
      </c>
      <c r="H113" s="154">
        <v>0.16700000000000001</v>
      </c>
      <c r="I113" s="154">
        <v>0.2</v>
      </c>
      <c r="J113" s="154">
        <v>12.544</v>
      </c>
      <c r="K113" s="154">
        <v>98.843999999999994</v>
      </c>
      <c r="M113" s="186">
        <v>4.24479236005815E-2</v>
      </c>
      <c r="N113" s="186">
        <v>0.67141695841930571</v>
      </c>
      <c r="O113" s="186">
        <v>1.0034366978224587</v>
      </c>
      <c r="P113" s="186">
        <v>0.23508831268059627</v>
      </c>
      <c r="Q113" s="186">
        <v>0.44269920093699</v>
      </c>
      <c r="R113" s="186">
        <v>4.464379042670559E-3</v>
      </c>
      <c r="S113" s="186">
        <v>5.0777547844264356E-3</v>
      </c>
      <c r="T113" s="186">
        <v>0.59020658883649468</v>
      </c>
      <c r="U113" s="186">
        <v>3</v>
      </c>
      <c r="V113" s="45">
        <v>57.140408610346391</v>
      </c>
      <c r="W113" s="45">
        <v>59.911902994204823</v>
      </c>
      <c r="Y113" s="154">
        <v>13.03</v>
      </c>
      <c r="Z113" s="154">
        <v>1.55</v>
      </c>
      <c r="AA113" s="154">
        <v>0.4</v>
      </c>
      <c r="AB113" s="154">
        <v>0.33</v>
      </c>
      <c r="AC113" s="154">
        <v>8.42</v>
      </c>
      <c r="AD113" s="154">
        <v>0.43</v>
      </c>
      <c r="AE113" s="154">
        <v>0.39</v>
      </c>
      <c r="AF113" s="154">
        <v>7.89</v>
      </c>
      <c r="AH113" s="102" t="s">
        <v>1765</v>
      </c>
      <c r="AI113" s="102">
        <v>20</v>
      </c>
      <c r="AJ113" s="102">
        <v>15</v>
      </c>
    </row>
    <row r="114" spans="1:36" s="135" customFormat="1" ht="12.75">
      <c r="A114" s="45">
        <v>3291.8800292611559</v>
      </c>
      <c r="B114" s="135" t="s">
        <v>317</v>
      </c>
      <c r="C114" s="135" t="s">
        <v>782</v>
      </c>
      <c r="D114" s="154">
        <v>1.6990000000000001</v>
      </c>
      <c r="E114" s="154">
        <v>16.896000000000001</v>
      </c>
      <c r="F114" s="154">
        <v>42.222000000000001</v>
      </c>
      <c r="G114" s="154">
        <v>25.506</v>
      </c>
      <c r="H114" s="154">
        <v>0.191</v>
      </c>
      <c r="I114" s="154">
        <v>0.20200000000000001</v>
      </c>
      <c r="J114" s="154">
        <v>12.406000000000001</v>
      </c>
      <c r="K114" s="154">
        <v>99.344000000000008</v>
      </c>
      <c r="M114" s="186">
        <v>4.0399575776186337E-2</v>
      </c>
      <c r="N114" s="186">
        <v>0.6294967471353855</v>
      </c>
      <c r="O114" s="186">
        <v>1.0552797317567828</v>
      </c>
      <c r="P114" s="186">
        <v>0.22879770834561164</v>
      </c>
      <c r="Q114" s="186">
        <v>0.44550095891001096</v>
      </c>
      <c r="R114" s="186">
        <v>5.1141380392244759E-3</v>
      </c>
      <c r="S114" s="186">
        <v>5.1367400359349884E-3</v>
      </c>
      <c r="T114" s="186">
        <v>0.58464773879101695</v>
      </c>
      <c r="U114" s="186">
        <v>3.0000000000000004</v>
      </c>
      <c r="V114" s="45">
        <v>56.75372303976787</v>
      </c>
      <c r="W114" s="45">
        <v>62.636186163442062</v>
      </c>
      <c r="Y114" s="154">
        <v>14.36</v>
      </c>
      <c r="Z114" s="154">
        <v>1.59</v>
      </c>
      <c r="AA114" s="154">
        <v>0.41</v>
      </c>
      <c r="AB114" s="154">
        <v>0.33</v>
      </c>
      <c r="AC114" s="154">
        <v>7.4</v>
      </c>
      <c r="AD114" s="154">
        <v>0.43</v>
      </c>
      <c r="AE114" s="154">
        <v>0.38</v>
      </c>
      <c r="AF114" s="154">
        <v>7.85</v>
      </c>
      <c r="AH114" s="102" t="s">
        <v>1765</v>
      </c>
      <c r="AI114" s="102">
        <v>20</v>
      </c>
      <c r="AJ114" s="102">
        <v>15</v>
      </c>
    </row>
    <row r="115" spans="1:36" s="135" customFormat="1" ht="12.75">
      <c r="A115" s="45">
        <v>3291.8800292611559</v>
      </c>
      <c r="B115" s="135" t="s">
        <v>317</v>
      </c>
      <c r="C115" s="135" t="s">
        <v>783</v>
      </c>
      <c r="D115" s="154">
        <v>1.849</v>
      </c>
      <c r="E115" s="154">
        <v>18.295000000000002</v>
      </c>
      <c r="F115" s="154">
        <v>40.792000000000002</v>
      </c>
      <c r="G115" s="154">
        <v>25.574000000000002</v>
      </c>
      <c r="H115" s="154">
        <v>0.20200000000000001</v>
      </c>
      <c r="I115" s="154">
        <v>0.20799999999999999</v>
      </c>
      <c r="J115" s="154">
        <v>12.647</v>
      </c>
      <c r="K115" s="154">
        <v>99.76100000000001</v>
      </c>
      <c r="M115" s="186">
        <v>4.3490251210353478E-2</v>
      </c>
      <c r="N115" s="186">
        <v>0.67423855393068211</v>
      </c>
      <c r="O115" s="186">
        <v>1.0084987719794671</v>
      </c>
      <c r="P115" s="186">
        <v>0.22541842326740635</v>
      </c>
      <c r="Q115" s="186">
        <v>0.44335681694436191</v>
      </c>
      <c r="R115" s="186">
        <v>5.3501015771493469E-3</v>
      </c>
      <c r="S115" s="186">
        <v>5.2320409195297348E-3</v>
      </c>
      <c r="T115" s="186">
        <v>0.58955129176930954</v>
      </c>
      <c r="U115" s="186">
        <v>2.9999999999999996</v>
      </c>
      <c r="V115" s="45">
        <v>57.076838374664838</v>
      </c>
      <c r="W115" s="45">
        <v>59.932037903420024</v>
      </c>
      <c r="Y115" s="154">
        <v>17.8</v>
      </c>
      <c r="Z115" s="154">
        <v>1.51</v>
      </c>
      <c r="AA115" s="154">
        <v>0.4</v>
      </c>
      <c r="AB115" s="154">
        <v>0.33</v>
      </c>
      <c r="AC115" s="154">
        <v>7.06</v>
      </c>
      <c r="AD115" s="154">
        <v>0.42</v>
      </c>
      <c r="AE115" s="154">
        <v>0.39</v>
      </c>
      <c r="AF115" s="154">
        <v>7.57</v>
      </c>
      <c r="AH115" s="102" t="s">
        <v>1765</v>
      </c>
      <c r="AI115" s="102">
        <v>20</v>
      </c>
      <c r="AJ115" s="102">
        <v>15</v>
      </c>
    </row>
    <row r="116" spans="1:36" s="135" customFormat="1" ht="12.75">
      <c r="D116" s="154"/>
      <c r="E116" s="154"/>
      <c r="F116" s="154"/>
      <c r="G116" s="154"/>
      <c r="H116" s="154"/>
      <c r="I116" s="154"/>
      <c r="J116" s="154"/>
      <c r="K116" s="154"/>
      <c r="M116" s="186"/>
      <c r="N116" s="186"/>
      <c r="O116" s="186"/>
      <c r="P116" s="186"/>
      <c r="Q116" s="186"/>
      <c r="R116" s="186"/>
      <c r="S116" s="186"/>
      <c r="T116" s="186"/>
      <c r="U116" s="186"/>
      <c r="V116" s="45"/>
      <c r="W116" s="45"/>
      <c r="Y116" s="154"/>
      <c r="Z116" s="154"/>
      <c r="AA116" s="154"/>
      <c r="AB116" s="154"/>
      <c r="AC116" s="154"/>
      <c r="AD116" s="154"/>
      <c r="AE116" s="154"/>
      <c r="AF116" s="154"/>
    </row>
    <row r="117" spans="1:36" s="135" customFormat="1" ht="12.75">
      <c r="A117" s="45">
        <v>3291.8800292611559</v>
      </c>
      <c r="B117" s="135" t="s">
        <v>317</v>
      </c>
      <c r="C117" s="135" t="s">
        <v>784</v>
      </c>
      <c r="D117" s="154">
        <v>1.4830000000000001</v>
      </c>
      <c r="E117" s="154">
        <v>15.542999999999999</v>
      </c>
      <c r="F117" s="154">
        <v>46.231000000000002</v>
      </c>
      <c r="G117" s="154">
        <v>24.562000000000001</v>
      </c>
      <c r="H117" s="154">
        <v>0.19500000000000001</v>
      </c>
      <c r="I117" s="154">
        <v>0.20100000000000001</v>
      </c>
      <c r="J117" s="154">
        <v>12.053000000000001</v>
      </c>
      <c r="K117" s="154">
        <v>100.46999999999998</v>
      </c>
      <c r="M117" s="186">
        <v>3.5232461557810346E-2</v>
      </c>
      <c r="N117" s="186">
        <v>0.5785792394649053</v>
      </c>
      <c r="O117" s="186">
        <v>1.1544642610176403</v>
      </c>
      <c r="P117" s="186">
        <v>0.19137631807244215</v>
      </c>
      <c r="Q117" s="186">
        <v>0.45739565906307011</v>
      </c>
      <c r="R117" s="186">
        <v>5.2166548108436859E-3</v>
      </c>
      <c r="S117" s="186">
        <v>5.1068215808182122E-3</v>
      </c>
      <c r="T117" s="186">
        <v>0.56751332610307759</v>
      </c>
      <c r="U117" s="186">
        <v>3</v>
      </c>
      <c r="V117" s="45">
        <v>55.372070526933491</v>
      </c>
      <c r="W117" s="45">
        <v>66.614846118761207</v>
      </c>
      <c r="Y117" s="154">
        <v>20.77</v>
      </c>
      <c r="Z117" s="154">
        <v>1.75</v>
      </c>
      <c r="AA117" s="154">
        <v>0.43</v>
      </c>
      <c r="AB117" s="154">
        <v>0.33</v>
      </c>
      <c r="AC117" s="154">
        <v>7.31</v>
      </c>
      <c r="AD117" s="154">
        <v>0.44</v>
      </c>
      <c r="AE117" s="154">
        <v>0.37</v>
      </c>
      <c r="AF117" s="154">
        <v>7.81</v>
      </c>
      <c r="AH117" s="102" t="s">
        <v>1765</v>
      </c>
      <c r="AI117" s="102">
        <v>20</v>
      </c>
      <c r="AJ117" s="102">
        <v>15</v>
      </c>
    </row>
    <row r="118" spans="1:36" s="135" customFormat="1" ht="12.75">
      <c r="A118" s="45">
        <v>3291.8800292611559</v>
      </c>
      <c r="B118" s="135" t="s">
        <v>317</v>
      </c>
      <c r="C118" s="135" t="s">
        <v>785</v>
      </c>
      <c r="D118" s="154">
        <v>1.3859999999999999</v>
      </c>
      <c r="E118" s="154">
        <v>15.465999999999999</v>
      </c>
      <c r="F118" s="154">
        <v>45.631</v>
      </c>
      <c r="G118" s="154">
        <v>24.545999999999999</v>
      </c>
      <c r="H118" s="154">
        <v>0.192</v>
      </c>
      <c r="I118" s="154">
        <v>0.191</v>
      </c>
      <c r="J118" s="154">
        <v>12.066000000000001</v>
      </c>
      <c r="K118" s="154">
        <v>99.658999999999992</v>
      </c>
      <c r="M118" s="186">
        <v>3.3158210941995739E-2</v>
      </c>
      <c r="N118" s="186">
        <v>0.57973834873017205</v>
      </c>
      <c r="O118" s="186">
        <v>1.1474485351213599</v>
      </c>
      <c r="P118" s="186">
        <v>0.20188117252657456</v>
      </c>
      <c r="Q118" s="186">
        <v>0.45100145060789942</v>
      </c>
      <c r="R118" s="186">
        <v>5.17231232640718E-3</v>
      </c>
      <c r="S118" s="186">
        <v>4.8866813314566515E-3</v>
      </c>
      <c r="T118" s="186">
        <v>0.57209776667623324</v>
      </c>
      <c r="U118" s="186">
        <v>3.0000000000000004</v>
      </c>
      <c r="V118" s="45">
        <v>55.918112047323717</v>
      </c>
      <c r="W118" s="45">
        <v>66.434532698778526</v>
      </c>
      <c r="Y118" s="154">
        <v>17.87</v>
      </c>
      <c r="Z118" s="154">
        <v>1.82</v>
      </c>
      <c r="AA118" s="154">
        <v>0.43</v>
      </c>
      <c r="AB118" s="154">
        <v>0.33</v>
      </c>
      <c r="AC118" s="154">
        <v>7.35</v>
      </c>
      <c r="AD118" s="154">
        <v>0.44</v>
      </c>
      <c r="AE118" s="154">
        <v>0.37</v>
      </c>
      <c r="AF118" s="154">
        <v>8.24</v>
      </c>
      <c r="AH118" s="102" t="s">
        <v>1765</v>
      </c>
      <c r="AI118" s="102">
        <v>20</v>
      </c>
      <c r="AJ118" s="102">
        <v>15</v>
      </c>
    </row>
    <row r="119" spans="1:36" s="135" customFormat="1" ht="12.75">
      <c r="A119" s="45">
        <v>3291.8800292611559</v>
      </c>
      <c r="B119" s="135" t="s">
        <v>317</v>
      </c>
      <c r="C119" s="135" t="s">
        <v>786</v>
      </c>
      <c r="D119" s="154">
        <v>1.4390000000000001</v>
      </c>
      <c r="E119" s="154">
        <v>15.217000000000001</v>
      </c>
      <c r="F119" s="154">
        <v>45.423000000000002</v>
      </c>
      <c r="G119" s="154">
        <v>25.068999999999999</v>
      </c>
      <c r="H119" s="154">
        <v>0.19800000000000001</v>
      </c>
      <c r="I119" s="154">
        <v>0.191</v>
      </c>
      <c r="J119" s="154">
        <v>11.757</v>
      </c>
      <c r="K119" s="154">
        <v>99.472999999999999</v>
      </c>
      <c r="M119" s="186">
        <v>3.4586711728281511E-2</v>
      </c>
      <c r="N119" s="186">
        <v>0.57306473572687033</v>
      </c>
      <c r="O119" s="186">
        <v>1.1475448389318397</v>
      </c>
      <c r="P119" s="186">
        <v>0.20563119378243133</v>
      </c>
      <c r="Q119" s="186">
        <v>0.46427194193162291</v>
      </c>
      <c r="R119" s="186">
        <v>5.3588219004520009E-3</v>
      </c>
      <c r="S119" s="186">
        <v>4.9094703255100512E-3</v>
      </c>
      <c r="T119" s="186">
        <v>0.56004647757069703</v>
      </c>
      <c r="U119" s="186">
        <v>3.0000000000000004</v>
      </c>
      <c r="V119" s="45">
        <v>54.675037264565027</v>
      </c>
      <c r="W119" s="45">
        <v>66.694086551242165</v>
      </c>
      <c r="Y119" s="154">
        <v>11.8</v>
      </c>
      <c r="Z119" s="154">
        <v>1.79</v>
      </c>
      <c r="AA119" s="154">
        <v>0.44</v>
      </c>
      <c r="AB119" s="154">
        <v>0.33</v>
      </c>
      <c r="AC119" s="154">
        <v>7.23</v>
      </c>
      <c r="AD119" s="154">
        <v>0.44</v>
      </c>
      <c r="AE119" s="154">
        <v>0.37</v>
      </c>
      <c r="AF119" s="154">
        <v>8.24</v>
      </c>
      <c r="AH119" s="102" t="s">
        <v>1765</v>
      </c>
      <c r="AI119" s="102">
        <v>20</v>
      </c>
      <c r="AJ119" s="102">
        <v>15</v>
      </c>
    </row>
    <row r="120" spans="1:36" s="135" customFormat="1" ht="12.75">
      <c r="A120" s="45">
        <v>3291.8800292611559</v>
      </c>
      <c r="B120" s="135" t="s">
        <v>317</v>
      </c>
      <c r="C120" s="135" t="s">
        <v>787</v>
      </c>
      <c r="D120" s="154">
        <v>1.41</v>
      </c>
      <c r="E120" s="154">
        <v>15.456</v>
      </c>
      <c r="F120" s="154">
        <v>45.768999999999998</v>
      </c>
      <c r="G120" s="154">
        <v>24.736999999999998</v>
      </c>
      <c r="H120" s="154">
        <v>0.17699999999999999</v>
      </c>
      <c r="I120" s="154">
        <v>0.17699999999999999</v>
      </c>
      <c r="J120" s="154">
        <v>12.026999999999999</v>
      </c>
      <c r="K120" s="154">
        <v>99.930000000000021</v>
      </c>
      <c r="M120" s="186">
        <v>3.3664641753642331E-2</v>
      </c>
      <c r="N120" s="186">
        <v>0.57820009301327446</v>
      </c>
      <c r="O120" s="186">
        <v>1.14860757983296</v>
      </c>
      <c r="P120" s="186">
        <v>0.20135858590440403</v>
      </c>
      <c r="Q120" s="186">
        <v>0.45528307569362036</v>
      </c>
      <c r="R120" s="186">
        <v>4.7586504439235885E-3</v>
      </c>
      <c r="S120" s="186">
        <v>4.5194016808290686E-3</v>
      </c>
      <c r="T120" s="186">
        <v>0.56910351393527059</v>
      </c>
      <c r="U120" s="186">
        <v>3.0000000000000004</v>
      </c>
      <c r="V120" s="45">
        <v>55.555541208465286</v>
      </c>
      <c r="W120" s="45">
        <v>66.516242537870568</v>
      </c>
      <c r="Y120" s="154">
        <v>15.77</v>
      </c>
      <c r="Z120" s="154">
        <v>1.81</v>
      </c>
      <c r="AA120" s="154">
        <v>0.43</v>
      </c>
      <c r="AB120" s="154">
        <v>0.33</v>
      </c>
      <c r="AC120" s="154">
        <v>7.99</v>
      </c>
      <c r="AD120" s="154">
        <v>0.44</v>
      </c>
      <c r="AE120" s="154">
        <v>0.37</v>
      </c>
      <c r="AF120" s="154">
        <v>8.8699999999999992</v>
      </c>
      <c r="AH120" s="102" t="s">
        <v>1765</v>
      </c>
      <c r="AI120" s="102">
        <v>20</v>
      </c>
      <c r="AJ120" s="102">
        <v>15</v>
      </c>
    </row>
    <row r="121" spans="1:36" s="135" customFormat="1" ht="12.75">
      <c r="A121" s="45">
        <v>3291.8800292611559</v>
      </c>
      <c r="B121" s="135" t="s">
        <v>317</v>
      </c>
      <c r="C121" s="135" t="s">
        <v>788</v>
      </c>
      <c r="D121" s="154">
        <v>1.419</v>
      </c>
      <c r="E121" s="154">
        <v>15.116</v>
      </c>
      <c r="F121" s="154">
        <v>45.814999999999998</v>
      </c>
      <c r="G121" s="154">
        <v>24.748999999999999</v>
      </c>
      <c r="H121" s="154">
        <v>0.17199999999999999</v>
      </c>
      <c r="I121" s="154">
        <v>0.20100000000000001</v>
      </c>
      <c r="J121" s="154">
        <v>12.131</v>
      </c>
      <c r="K121" s="154">
        <v>99.755999999999986</v>
      </c>
      <c r="M121" s="186">
        <v>3.3950168463257713E-2</v>
      </c>
      <c r="N121" s="186">
        <v>0.56666003611649052</v>
      </c>
      <c r="O121" s="186">
        <v>1.152159483065021</v>
      </c>
      <c r="P121" s="186">
        <v>0.2093783409212806</v>
      </c>
      <c r="Q121" s="186">
        <v>0.44895176159624872</v>
      </c>
      <c r="R121" s="186">
        <v>4.6338677844117914E-3</v>
      </c>
      <c r="S121" s="186">
        <v>5.1429036424122682E-3</v>
      </c>
      <c r="T121" s="186">
        <v>0.57522163544018201</v>
      </c>
      <c r="U121" s="186">
        <v>3</v>
      </c>
      <c r="V121" s="45">
        <v>56.164477334077922</v>
      </c>
      <c r="W121" s="45">
        <v>67.032022280830887</v>
      </c>
      <c r="Y121" s="154">
        <v>14.78</v>
      </c>
      <c r="Z121" s="154">
        <v>1.79</v>
      </c>
      <c r="AA121" s="154">
        <v>0.44</v>
      </c>
      <c r="AB121" s="154">
        <v>0.33</v>
      </c>
      <c r="AC121" s="154">
        <v>8.1999999999999993</v>
      </c>
      <c r="AD121" s="154">
        <v>0.43</v>
      </c>
      <c r="AE121" s="154">
        <v>0.37</v>
      </c>
      <c r="AF121" s="154">
        <v>7.81</v>
      </c>
      <c r="AH121" s="102" t="s">
        <v>1765</v>
      </c>
      <c r="AI121" s="102">
        <v>20</v>
      </c>
      <c r="AJ121" s="102">
        <v>15</v>
      </c>
    </row>
    <row r="122" spans="1:36" s="135" customFormat="1" ht="12.75">
      <c r="A122" s="45">
        <v>3291.8800292611559</v>
      </c>
      <c r="B122" s="135" t="s">
        <v>317</v>
      </c>
      <c r="C122" s="135" t="s">
        <v>789</v>
      </c>
      <c r="D122" s="154">
        <v>1.3220000000000001</v>
      </c>
      <c r="E122" s="154">
        <v>15.208</v>
      </c>
      <c r="F122" s="154">
        <v>45.826000000000001</v>
      </c>
      <c r="G122" s="154">
        <v>24.616</v>
      </c>
      <c r="H122" s="154">
        <v>0.19800000000000001</v>
      </c>
      <c r="I122" s="154">
        <v>0.20699999999999999</v>
      </c>
      <c r="J122" s="154">
        <v>12.086</v>
      </c>
      <c r="K122" s="154">
        <v>99.628</v>
      </c>
      <c r="M122" s="186">
        <v>3.1662193365207321E-2</v>
      </c>
      <c r="N122" s="186">
        <v>0.57069991665088393</v>
      </c>
      <c r="O122" s="186">
        <v>1.153630852271968</v>
      </c>
      <c r="P122" s="186">
        <v>0.20813265532401193</v>
      </c>
      <c r="Q122" s="186">
        <v>0.44733843986383293</v>
      </c>
      <c r="R122" s="186">
        <v>5.3398663219218837E-3</v>
      </c>
      <c r="S122" s="186">
        <v>5.3019140008752647E-3</v>
      </c>
      <c r="T122" s="186">
        <v>0.57368197317857783</v>
      </c>
      <c r="U122" s="186">
        <v>3.0000000000000004</v>
      </c>
      <c r="V122" s="45">
        <v>56.187120830340184</v>
      </c>
      <c r="W122" s="45">
        <v>66.903106588570211</v>
      </c>
      <c r="Y122" s="154">
        <v>13.69</v>
      </c>
      <c r="Z122" s="154">
        <v>1.88</v>
      </c>
      <c r="AA122" s="154">
        <v>0.44</v>
      </c>
      <c r="AB122" s="154">
        <v>0.33</v>
      </c>
      <c r="AC122" s="154">
        <v>7.2</v>
      </c>
      <c r="AD122" s="154">
        <v>0.44</v>
      </c>
      <c r="AE122" s="154">
        <v>0.37</v>
      </c>
      <c r="AF122" s="154">
        <v>7.66</v>
      </c>
      <c r="AH122" s="102" t="s">
        <v>1765</v>
      </c>
      <c r="AI122" s="102">
        <v>20</v>
      </c>
      <c r="AJ122" s="102">
        <v>15</v>
      </c>
    </row>
    <row r="123" spans="1:36" s="135" customFormat="1" ht="12.75">
      <c r="A123" s="45">
        <v>3291.8800292611559</v>
      </c>
      <c r="B123" s="135" t="s">
        <v>317</v>
      </c>
      <c r="C123" s="135" t="s">
        <v>790</v>
      </c>
      <c r="D123" s="154">
        <v>1.387</v>
      </c>
      <c r="E123" s="154">
        <v>15.105</v>
      </c>
      <c r="F123" s="154">
        <v>45.835999999999999</v>
      </c>
      <c r="G123" s="154">
        <v>24.603000000000002</v>
      </c>
      <c r="H123" s="154">
        <v>0.188</v>
      </c>
      <c r="I123" s="154">
        <v>0.186</v>
      </c>
      <c r="J123" s="154">
        <v>12.07</v>
      </c>
      <c r="K123" s="154">
        <v>99.522000000000034</v>
      </c>
      <c r="M123" s="186">
        <v>3.3268077086188605E-2</v>
      </c>
      <c r="N123" s="186">
        <v>0.56767285970454162</v>
      </c>
      <c r="O123" s="186">
        <v>1.1555887852734397</v>
      </c>
      <c r="P123" s="186">
        <v>0.20644397445050799</v>
      </c>
      <c r="Q123" s="186">
        <v>0.4496496608757613</v>
      </c>
      <c r="R123" s="186">
        <v>5.0776731324948419E-3</v>
      </c>
      <c r="S123" s="186">
        <v>4.7710830254026615E-3</v>
      </c>
      <c r="T123" s="186">
        <v>0.5737696600525295</v>
      </c>
      <c r="U123" s="186">
        <v>3</v>
      </c>
      <c r="V123" s="45">
        <v>56.063985535478537</v>
      </c>
      <c r="W123" s="45">
        <v>67.058231617996995</v>
      </c>
      <c r="Y123" s="154">
        <v>12.76</v>
      </c>
      <c r="Z123" s="154">
        <v>1.82</v>
      </c>
      <c r="AA123" s="154">
        <v>0.44</v>
      </c>
      <c r="AB123" s="154">
        <v>0.33</v>
      </c>
      <c r="AC123" s="154">
        <v>7.58</v>
      </c>
      <c r="AD123" s="154">
        <v>0.44</v>
      </c>
      <c r="AE123" s="154">
        <v>0.37</v>
      </c>
      <c r="AF123" s="154">
        <v>8.5</v>
      </c>
      <c r="AH123" s="102" t="s">
        <v>1765</v>
      </c>
      <c r="AI123" s="102">
        <v>20</v>
      </c>
      <c r="AJ123" s="102">
        <v>15</v>
      </c>
    </row>
    <row r="124" spans="1:36" s="135" customFormat="1" ht="12.75">
      <c r="A124" s="45">
        <v>3291.8800292611559</v>
      </c>
      <c r="B124" s="135" t="s">
        <v>317</v>
      </c>
      <c r="C124" s="135" t="s">
        <v>791</v>
      </c>
      <c r="D124" s="154">
        <v>1.4390000000000001</v>
      </c>
      <c r="E124" s="154">
        <v>15.089</v>
      </c>
      <c r="F124" s="154">
        <v>46.057000000000002</v>
      </c>
      <c r="G124" s="154">
        <v>24.739000000000001</v>
      </c>
      <c r="H124" s="154">
        <v>0.19700000000000001</v>
      </c>
      <c r="I124" s="154">
        <v>0.17799999999999999</v>
      </c>
      <c r="J124" s="154">
        <v>11.981999999999999</v>
      </c>
      <c r="K124" s="154">
        <v>99.873999999999995</v>
      </c>
      <c r="M124" s="186">
        <v>3.4436412513135332E-2</v>
      </c>
      <c r="N124" s="186">
        <v>0.56577496930345905</v>
      </c>
      <c r="O124" s="186">
        <v>1.1585055624470888</v>
      </c>
      <c r="P124" s="186">
        <v>0.20192365516019972</v>
      </c>
      <c r="Q124" s="186">
        <v>0.45628830327412429</v>
      </c>
      <c r="R124" s="186">
        <v>5.3085875827600217E-3</v>
      </c>
      <c r="S124" s="186">
        <v>4.5554354992746017E-3</v>
      </c>
      <c r="T124" s="186">
        <v>0.56828408615697634</v>
      </c>
      <c r="U124" s="186">
        <v>3.0000000000000009</v>
      </c>
      <c r="V124" s="45">
        <v>55.46548901952346</v>
      </c>
      <c r="W124" s="45">
        <v>67.187765628307289</v>
      </c>
      <c r="Y124" s="154">
        <v>12.6</v>
      </c>
      <c r="Z124" s="154">
        <v>1.77</v>
      </c>
      <c r="AA124" s="154">
        <v>0.44</v>
      </c>
      <c r="AB124" s="154">
        <v>0.33</v>
      </c>
      <c r="AC124" s="154">
        <v>7.38</v>
      </c>
      <c r="AD124" s="154">
        <v>0.44</v>
      </c>
      <c r="AE124" s="154">
        <v>0.37</v>
      </c>
      <c r="AF124" s="154">
        <v>8.75</v>
      </c>
      <c r="AH124" s="102" t="s">
        <v>1765</v>
      </c>
      <c r="AI124" s="102">
        <v>20</v>
      </c>
      <c r="AJ124" s="102">
        <v>15</v>
      </c>
    </row>
    <row r="125" spans="1:36" s="135" customFormat="1" ht="12.75">
      <c r="A125" s="45">
        <v>3291.8800292611559</v>
      </c>
      <c r="B125" s="135" t="s">
        <v>317</v>
      </c>
      <c r="C125" s="135" t="s">
        <v>792</v>
      </c>
      <c r="D125" s="154">
        <v>1.427</v>
      </c>
      <c r="E125" s="154">
        <v>15.259</v>
      </c>
      <c r="F125" s="154">
        <v>46.27</v>
      </c>
      <c r="G125" s="154">
        <v>24.792000000000002</v>
      </c>
      <c r="H125" s="154">
        <v>0.14899999999999999</v>
      </c>
      <c r="I125" s="154">
        <v>0.22800000000000001</v>
      </c>
      <c r="J125" s="154">
        <v>11.978</v>
      </c>
      <c r="K125" s="154">
        <v>100.274</v>
      </c>
      <c r="M125" s="186">
        <v>3.401217082925749E-2</v>
      </c>
      <c r="N125" s="186">
        <v>0.56985270632524443</v>
      </c>
      <c r="O125" s="186">
        <v>1.1591916596437679</v>
      </c>
      <c r="P125" s="186">
        <v>0.19858698190141233</v>
      </c>
      <c r="Q125" s="186">
        <v>0.45838744069929116</v>
      </c>
      <c r="R125" s="186">
        <v>3.9990082497750098E-3</v>
      </c>
      <c r="S125" s="186">
        <v>5.8116308093520237E-3</v>
      </c>
      <c r="T125" s="186">
        <v>0.5658140910708388</v>
      </c>
      <c r="U125" s="186">
        <v>3</v>
      </c>
      <c r="V125" s="45">
        <v>55.244409768938837</v>
      </c>
      <c r="W125" s="45">
        <v>67.042331733004403</v>
      </c>
      <c r="Y125" s="154">
        <v>11.96</v>
      </c>
      <c r="Z125" s="154">
        <v>1.77</v>
      </c>
      <c r="AA125" s="154">
        <v>0.44</v>
      </c>
      <c r="AB125" s="154">
        <v>0.33</v>
      </c>
      <c r="AC125" s="154">
        <v>9.2799999999999994</v>
      </c>
      <c r="AD125" s="154">
        <v>0.44</v>
      </c>
      <c r="AE125" s="154">
        <v>0.37</v>
      </c>
      <c r="AF125" s="154">
        <v>6.99</v>
      </c>
      <c r="AH125" s="102" t="s">
        <v>1765</v>
      </c>
      <c r="AI125" s="102">
        <v>20</v>
      </c>
      <c r="AJ125" s="102">
        <v>15</v>
      </c>
    </row>
    <row r="126" spans="1:36" s="135" customFormat="1" ht="12.75">
      <c r="D126" s="154"/>
      <c r="E126" s="154"/>
      <c r="F126" s="154"/>
      <c r="G126" s="154"/>
      <c r="H126" s="154"/>
      <c r="I126" s="154"/>
      <c r="J126" s="154"/>
      <c r="K126" s="154"/>
      <c r="M126" s="186"/>
      <c r="N126" s="186"/>
      <c r="O126" s="186"/>
      <c r="P126" s="186"/>
      <c r="Q126" s="186"/>
      <c r="R126" s="186"/>
      <c r="S126" s="186"/>
      <c r="T126" s="186"/>
      <c r="U126" s="186"/>
      <c r="V126" s="45"/>
      <c r="W126" s="45"/>
      <c r="Y126" s="154"/>
      <c r="Z126" s="154"/>
      <c r="AA126" s="154"/>
      <c r="AB126" s="154"/>
      <c r="AC126" s="154"/>
      <c r="AD126" s="154"/>
      <c r="AE126" s="154"/>
      <c r="AF126" s="154"/>
    </row>
    <row r="127" spans="1:36" s="135" customFormat="1" ht="12.75">
      <c r="A127" s="45">
        <v>3291.8800292611559</v>
      </c>
      <c r="B127" s="135" t="s">
        <v>317</v>
      </c>
      <c r="C127" s="135" t="s">
        <v>793</v>
      </c>
      <c r="D127" s="154">
        <v>1.496</v>
      </c>
      <c r="E127" s="154">
        <v>17.565999999999999</v>
      </c>
      <c r="F127" s="154">
        <v>42.484000000000002</v>
      </c>
      <c r="G127" s="154">
        <v>25.574999999999999</v>
      </c>
      <c r="H127" s="154">
        <v>0.217</v>
      </c>
      <c r="I127" s="154">
        <v>0.182</v>
      </c>
      <c r="J127" s="154">
        <v>11.961</v>
      </c>
      <c r="K127" s="154">
        <v>99.667000000000002</v>
      </c>
      <c r="M127" s="186">
        <v>3.5491964679206893E-2</v>
      </c>
      <c r="N127" s="186">
        <v>0.65297640583769834</v>
      </c>
      <c r="O127" s="186">
        <v>1.0594225602658858</v>
      </c>
      <c r="P127" s="186">
        <v>0.21191355462086747</v>
      </c>
      <c r="Q127" s="186">
        <v>0.46267754912978998</v>
      </c>
      <c r="R127" s="186">
        <v>5.7971406060277767E-3</v>
      </c>
      <c r="S127" s="186">
        <v>4.6176671712895067E-3</v>
      </c>
      <c r="T127" s="186">
        <v>0.56239960777209874</v>
      </c>
      <c r="U127" s="186">
        <v>3.0000000000000004</v>
      </c>
      <c r="V127" s="45">
        <v>54.864124518377757</v>
      </c>
      <c r="W127" s="45">
        <v>61.867741176958916</v>
      </c>
      <c r="Y127" s="154">
        <v>17.59</v>
      </c>
      <c r="Z127" s="154">
        <v>1.73</v>
      </c>
      <c r="AA127" s="154">
        <v>0.41</v>
      </c>
      <c r="AB127" s="154">
        <v>0.33</v>
      </c>
      <c r="AC127" s="154">
        <v>6.65</v>
      </c>
      <c r="AD127" s="154">
        <v>0.44</v>
      </c>
      <c r="AE127" s="154">
        <v>0.38</v>
      </c>
      <c r="AF127" s="154">
        <v>8.59</v>
      </c>
      <c r="AH127" s="102" t="s">
        <v>1765</v>
      </c>
      <c r="AI127" s="102">
        <v>20</v>
      </c>
      <c r="AJ127" s="102">
        <v>15</v>
      </c>
    </row>
    <row r="128" spans="1:36" s="135" customFormat="1" ht="12.75">
      <c r="A128" s="45">
        <v>3291.8800292611559</v>
      </c>
      <c r="B128" s="135" t="s">
        <v>317</v>
      </c>
      <c r="C128" s="135" t="s">
        <v>794</v>
      </c>
      <c r="D128" s="154">
        <v>1.631</v>
      </c>
      <c r="E128" s="154">
        <v>17.414999999999999</v>
      </c>
      <c r="F128" s="154">
        <v>42.165999999999997</v>
      </c>
      <c r="G128" s="154">
        <v>25.641999999999999</v>
      </c>
      <c r="H128" s="154">
        <v>0.19700000000000001</v>
      </c>
      <c r="I128" s="154">
        <v>0.17799999999999999</v>
      </c>
      <c r="J128" s="154">
        <v>12.028</v>
      </c>
      <c r="K128" s="154">
        <v>99.453000000000003</v>
      </c>
      <c r="M128" s="186">
        <v>3.8769809321682412E-2</v>
      </c>
      <c r="N128" s="186">
        <v>0.64861852215336036</v>
      </c>
      <c r="O128" s="186">
        <v>1.0535313854935362</v>
      </c>
      <c r="P128" s="186">
        <v>0.21534443453199614</v>
      </c>
      <c r="Q128" s="186">
        <v>0.46232534671485392</v>
      </c>
      <c r="R128" s="186">
        <v>5.2730462827598667E-3</v>
      </c>
      <c r="S128" s="186">
        <v>4.5249365959058657E-3</v>
      </c>
      <c r="T128" s="186">
        <v>0.56664647972816073</v>
      </c>
      <c r="U128" s="186">
        <v>2.9999999999999996</v>
      </c>
      <c r="V128" s="45">
        <v>55.069192874499173</v>
      </c>
      <c r="W128" s="45">
        <v>61.894159895115806</v>
      </c>
      <c r="Y128" s="154">
        <v>16.68</v>
      </c>
      <c r="Z128" s="154">
        <v>1.64</v>
      </c>
      <c r="AA128" s="154">
        <v>0.41</v>
      </c>
      <c r="AB128" s="154">
        <v>0.33</v>
      </c>
      <c r="AC128" s="154">
        <v>7.32</v>
      </c>
      <c r="AD128" s="154">
        <v>0.43</v>
      </c>
      <c r="AE128" s="154">
        <v>0.38</v>
      </c>
      <c r="AF128" s="154">
        <v>8.74</v>
      </c>
      <c r="AH128" s="102" t="s">
        <v>1765</v>
      </c>
      <c r="AI128" s="102">
        <v>20</v>
      </c>
      <c r="AJ128" s="102">
        <v>15</v>
      </c>
    </row>
    <row r="129" spans="1:36" s="135" customFormat="1" ht="12.75">
      <c r="A129" s="45">
        <v>3291.8800292611559</v>
      </c>
      <c r="B129" s="135" t="s">
        <v>317</v>
      </c>
      <c r="C129" s="135" t="s">
        <v>795</v>
      </c>
      <c r="D129" s="154">
        <v>1.6140000000000001</v>
      </c>
      <c r="E129" s="154">
        <v>17.547999999999998</v>
      </c>
      <c r="F129" s="154">
        <v>42.698</v>
      </c>
      <c r="G129" s="154">
        <v>25.7</v>
      </c>
      <c r="H129" s="154">
        <v>0.22</v>
      </c>
      <c r="I129" s="154">
        <v>0.217</v>
      </c>
      <c r="J129" s="154">
        <v>11.997999999999999</v>
      </c>
      <c r="K129" s="154">
        <v>100.18100000000001</v>
      </c>
      <c r="M129" s="186">
        <v>3.8120280330898773E-2</v>
      </c>
      <c r="N129" s="186">
        <v>0.64939111846934949</v>
      </c>
      <c r="O129" s="186">
        <v>1.05999900566238</v>
      </c>
      <c r="P129" s="186">
        <v>0.20968679278485602</v>
      </c>
      <c r="Q129" s="186">
        <v>0.46517089365092579</v>
      </c>
      <c r="R129" s="186">
        <v>5.8510106582301347E-3</v>
      </c>
      <c r="S129" s="186">
        <v>5.4810666233924121E-3</v>
      </c>
      <c r="T129" s="186">
        <v>0.56161730939834964</v>
      </c>
      <c r="U129" s="186">
        <v>3</v>
      </c>
      <c r="V129" s="45">
        <v>54.696509731072332</v>
      </c>
      <c r="W129" s="45">
        <v>62.010362099219321</v>
      </c>
      <c r="Y129" s="154">
        <v>14.93</v>
      </c>
      <c r="Z129" s="154">
        <v>1.66</v>
      </c>
      <c r="AA129" s="154">
        <v>0.41</v>
      </c>
      <c r="AB129" s="154">
        <v>0.33</v>
      </c>
      <c r="AC129" s="154">
        <v>6.54</v>
      </c>
      <c r="AD129" s="154">
        <v>0.44</v>
      </c>
      <c r="AE129" s="154">
        <v>0.38</v>
      </c>
      <c r="AF129" s="154">
        <v>7.23</v>
      </c>
      <c r="AH129" s="102" t="s">
        <v>1765</v>
      </c>
      <c r="AI129" s="102">
        <v>20</v>
      </c>
      <c r="AJ129" s="102">
        <v>15</v>
      </c>
    </row>
    <row r="130" spans="1:36" s="135" customFormat="1" ht="12.75">
      <c r="A130" s="45">
        <v>3291.8800292611559</v>
      </c>
      <c r="B130" s="135" t="s">
        <v>317</v>
      </c>
      <c r="C130" s="135" t="s">
        <v>796</v>
      </c>
      <c r="D130" s="154">
        <v>1.5549999999999999</v>
      </c>
      <c r="E130" s="154">
        <v>17.7</v>
      </c>
      <c r="F130" s="154">
        <v>41.850999999999999</v>
      </c>
      <c r="G130" s="154">
        <v>25.986000000000001</v>
      </c>
      <c r="H130" s="154">
        <v>0.186</v>
      </c>
      <c r="I130" s="154">
        <v>0.219</v>
      </c>
      <c r="J130" s="154">
        <v>12.01</v>
      </c>
      <c r="K130" s="154">
        <v>99.691000000000003</v>
      </c>
      <c r="M130" s="186">
        <v>3.684503567770752E-2</v>
      </c>
      <c r="N130" s="186">
        <v>0.65712504224164769</v>
      </c>
      <c r="O130" s="186">
        <v>1.0423169429090993</v>
      </c>
      <c r="P130" s="186">
        <v>0.2222208567726085</v>
      </c>
      <c r="Q130" s="186">
        <v>0.46234390865248798</v>
      </c>
      <c r="R130" s="186">
        <v>4.9626904338801771E-3</v>
      </c>
      <c r="S130" s="186">
        <v>5.5493931625003488E-3</v>
      </c>
      <c r="T130" s="186">
        <v>0.56398904342883904</v>
      </c>
      <c r="U130" s="186">
        <v>3</v>
      </c>
      <c r="V130" s="45">
        <v>54.951859655788212</v>
      </c>
      <c r="W130" s="45">
        <v>61.332893503666256</v>
      </c>
      <c r="Y130" s="154">
        <v>16.149999999999999</v>
      </c>
      <c r="Z130" s="154">
        <v>1.7</v>
      </c>
      <c r="AA130" s="154">
        <v>0.4</v>
      </c>
      <c r="AB130" s="154">
        <v>0.32</v>
      </c>
      <c r="AC130" s="154">
        <v>7.7</v>
      </c>
      <c r="AD130" s="154">
        <v>0.44</v>
      </c>
      <c r="AE130" s="154">
        <v>0.39</v>
      </c>
      <c r="AF130" s="154">
        <v>7.15</v>
      </c>
      <c r="AH130" s="102" t="s">
        <v>1765</v>
      </c>
      <c r="AI130" s="102">
        <v>20</v>
      </c>
      <c r="AJ130" s="102">
        <v>15</v>
      </c>
    </row>
    <row r="131" spans="1:36" s="135" customFormat="1" ht="12.75">
      <c r="A131" s="45">
        <v>3291.8800292611559</v>
      </c>
      <c r="B131" s="135" t="s">
        <v>317</v>
      </c>
      <c r="C131" s="135" t="s">
        <v>797</v>
      </c>
      <c r="D131" s="154">
        <v>1.6379999999999999</v>
      </c>
      <c r="E131" s="154">
        <v>17.704999999999998</v>
      </c>
      <c r="F131" s="154">
        <v>41.786000000000001</v>
      </c>
      <c r="G131" s="154">
        <v>26.053999999999998</v>
      </c>
      <c r="H131" s="154">
        <v>0.20100000000000001</v>
      </c>
      <c r="I131" s="154">
        <v>0.20499999999999999</v>
      </c>
      <c r="J131" s="154">
        <v>12.065</v>
      </c>
      <c r="K131" s="154">
        <v>99.884999999999977</v>
      </c>
      <c r="M131" s="186">
        <v>3.8732410580523992E-2</v>
      </c>
      <c r="N131" s="186">
        <v>0.65596810629724367</v>
      </c>
      <c r="O131" s="186">
        <v>1.0385724526495841</v>
      </c>
      <c r="P131" s="186">
        <v>0.22217242182902375</v>
      </c>
      <c r="Q131" s="186">
        <v>0.46278181816575958</v>
      </c>
      <c r="R131" s="186">
        <v>5.3519536052600222E-3</v>
      </c>
      <c r="S131" s="186">
        <v>5.184027329440042E-3</v>
      </c>
      <c r="T131" s="186">
        <v>0.565414611480063</v>
      </c>
      <c r="U131" s="186">
        <v>2.9999999999999996</v>
      </c>
      <c r="V131" s="45">
        <v>54.990913718191806</v>
      </c>
      <c r="W131" s="45">
        <v>61.289323950738961</v>
      </c>
      <c r="Y131" s="154">
        <v>16.920000000000002</v>
      </c>
      <c r="Z131" s="154">
        <v>1.65</v>
      </c>
      <c r="AA131" s="154">
        <v>0.4</v>
      </c>
      <c r="AB131" s="154">
        <v>0.32</v>
      </c>
      <c r="AC131" s="154">
        <v>7.2</v>
      </c>
      <c r="AD131" s="154">
        <v>0.43</v>
      </c>
      <c r="AE131" s="154">
        <v>0.39</v>
      </c>
      <c r="AF131" s="154">
        <v>7.69</v>
      </c>
      <c r="AH131" s="102" t="s">
        <v>1765</v>
      </c>
      <c r="AI131" s="102">
        <v>20</v>
      </c>
      <c r="AJ131" s="102">
        <v>15</v>
      </c>
    </row>
    <row r="132" spans="1:36" s="135" customFormat="1" ht="12.75">
      <c r="A132" s="45">
        <v>3291.8800292611559</v>
      </c>
      <c r="B132" s="135" t="s">
        <v>317</v>
      </c>
      <c r="C132" s="135" t="s">
        <v>798</v>
      </c>
      <c r="D132" s="154">
        <v>1.5940000000000001</v>
      </c>
      <c r="E132" s="154">
        <v>17.948</v>
      </c>
      <c r="F132" s="154">
        <v>41.026000000000003</v>
      </c>
      <c r="G132" s="154">
        <v>25.882999999999999</v>
      </c>
      <c r="H132" s="154">
        <v>0.20499999999999999</v>
      </c>
      <c r="I132" s="154">
        <v>0.221</v>
      </c>
      <c r="J132" s="154">
        <v>11.971</v>
      </c>
      <c r="K132" s="154">
        <v>99.074000000000012</v>
      </c>
      <c r="M132" s="186">
        <v>3.7937847821577456E-2</v>
      </c>
      <c r="N132" s="186">
        <v>0.66930889614830402</v>
      </c>
      <c r="O132" s="186">
        <v>1.0263344776914876</v>
      </c>
      <c r="P132" s="186">
        <v>0.2227475973672437</v>
      </c>
      <c r="Q132" s="186">
        <v>0.46214978360999459</v>
      </c>
      <c r="R132" s="186">
        <v>5.494066188797375E-3</v>
      </c>
      <c r="S132" s="186">
        <v>5.6250895230563151E-3</v>
      </c>
      <c r="T132" s="186">
        <v>0.56466890849973161</v>
      </c>
      <c r="U132" s="186">
        <v>3</v>
      </c>
      <c r="V132" s="45">
        <v>54.992075313661203</v>
      </c>
      <c r="W132" s="45">
        <v>60.527732041163162</v>
      </c>
      <c r="Y132" s="154">
        <v>14.04</v>
      </c>
      <c r="Z132" s="154">
        <v>1.68</v>
      </c>
      <c r="AA132" s="154">
        <v>0.4</v>
      </c>
      <c r="AB132" s="154">
        <v>0.33</v>
      </c>
      <c r="AC132" s="154">
        <v>6.98</v>
      </c>
      <c r="AD132" s="154">
        <v>0.44</v>
      </c>
      <c r="AE132" s="154">
        <v>0.39</v>
      </c>
      <c r="AF132" s="154">
        <v>7.15</v>
      </c>
      <c r="AH132" s="102" t="s">
        <v>1765</v>
      </c>
      <c r="AI132" s="102">
        <v>20</v>
      </c>
      <c r="AJ132" s="102">
        <v>15</v>
      </c>
    </row>
    <row r="133" spans="1:36" s="135" customFormat="1" ht="12.75">
      <c r="A133" s="45">
        <v>3291.8800292611559</v>
      </c>
      <c r="B133" s="135" t="s">
        <v>317</v>
      </c>
      <c r="C133" s="135" t="s">
        <v>799</v>
      </c>
      <c r="D133" s="154">
        <v>1.512</v>
      </c>
      <c r="E133" s="154">
        <v>18.027999999999999</v>
      </c>
      <c r="F133" s="154">
        <v>41.064999999999998</v>
      </c>
      <c r="G133" s="154">
        <v>26.094999999999999</v>
      </c>
      <c r="H133" s="154">
        <v>0.23699999999999999</v>
      </c>
      <c r="I133" s="154">
        <v>0.21199999999999999</v>
      </c>
      <c r="J133" s="154">
        <v>11.592000000000001</v>
      </c>
      <c r="K133" s="154">
        <v>98.938999999999979</v>
      </c>
      <c r="M133" s="186">
        <v>3.6110699947964731E-2</v>
      </c>
      <c r="N133" s="186">
        <v>0.67461785032219723</v>
      </c>
      <c r="O133" s="186">
        <v>1.0308638549176028</v>
      </c>
      <c r="P133" s="186">
        <v>0.21725651031319071</v>
      </c>
      <c r="Q133" s="186">
        <v>0.47563930222231965</v>
      </c>
      <c r="R133" s="186">
        <v>6.3736485823725703E-3</v>
      </c>
      <c r="S133" s="186">
        <v>5.4146796597092633E-3</v>
      </c>
      <c r="T133" s="186">
        <v>0.54868306948356471</v>
      </c>
      <c r="U133" s="186">
        <v>3.0000000000000004</v>
      </c>
      <c r="V133" s="45">
        <v>53.565467731589202</v>
      </c>
      <c r="W133" s="45">
        <v>60.44414617585462</v>
      </c>
      <c r="Y133" s="154">
        <v>16.93</v>
      </c>
      <c r="Z133" s="154">
        <v>1.73</v>
      </c>
      <c r="AA133" s="154">
        <v>0.4</v>
      </c>
      <c r="AB133" s="154">
        <v>0.32</v>
      </c>
      <c r="AC133" s="154">
        <v>6.19</v>
      </c>
      <c r="AD133" s="154">
        <v>0.44</v>
      </c>
      <c r="AE133" s="154">
        <v>0.39</v>
      </c>
      <c r="AF133" s="154">
        <v>7.3</v>
      </c>
      <c r="AH133" s="102" t="s">
        <v>1765</v>
      </c>
      <c r="AI133" s="102">
        <v>20</v>
      </c>
      <c r="AJ133" s="102">
        <v>15</v>
      </c>
    </row>
    <row r="134" spans="1:36" s="135" customFormat="1" ht="12.75">
      <c r="A134" s="45">
        <v>3291.8800292611559</v>
      </c>
      <c r="B134" s="135" t="s">
        <v>317</v>
      </c>
      <c r="C134" s="135" t="s">
        <v>800</v>
      </c>
      <c r="D134" s="154">
        <v>1.5569999999999999</v>
      </c>
      <c r="E134" s="154">
        <v>18.475999999999999</v>
      </c>
      <c r="F134" s="154">
        <v>40.488</v>
      </c>
      <c r="G134" s="154">
        <v>25.774999999999999</v>
      </c>
      <c r="H134" s="154">
        <v>0.19800000000000001</v>
      </c>
      <c r="I134" s="154">
        <v>0.17299999999999999</v>
      </c>
      <c r="J134" s="154">
        <v>11.875999999999999</v>
      </c>
      <c r="K134" s="154">
        <v>98.778999999999996</v>
      </c>
      <c r="M134" s="186">
        <v>3.7096112543686409E-2</v>
      </c>
      <c r="N134" s="186">
        <v>0.68972172392624176</v>
      </c>
      <c r="O134" s="186">
        <v>1.0139381918375985</v>
      </c>
      <c r="P134" s="186">
        <v>0.21615455722095955</v>
      </c>
      <c r="Q134" s="186">
        <v>0.46660058844409535</v>
      </c>
      <c r="R134" s="186">
        <v>5.3120313719458405E-3</v>
      </c>
      <c r="S134" s="186">
        <v>4.4079705356914033E-3</v>
      </c>
      <c r="T134" s="186">
        <v>0.56077552219195492</v>
      </c>
      <c r="U134" s="186">
        <v>3.0000000000000004</v>
      </c>
      <c r="V134" s="45">
        <v>54.583274458735254</v>
      </c>
      <c r="W134" s="45">
        <v>59.515293073206841</v>
      </c>
      <c r="Y134" s="154">
        <v>14.07</v>
      </c>
      <c r="Z134" s="154">
        <v>1.69</v>
      </c>
      <c r="AA134" s="154">
        <v>0.39</v>
      </c>
      <c r="AB134" s="154">
        <v>0.33</v>
      </c>
      <c r="AC134" s="154">
        <v>7.17</v>
      </c>
      <c r="AD134" s="154">
        <v>0.44</v>
      </c>
      <c r="AE134" s="154">
        <v>0.39</v>
      </c>
      <c r="AF134" s="154">
        <v>8.86</v>
      </c>
      <c r="AH134" s="102" t="s">
        <v>1765</v>
      </c>
      <c r="AI134" s="102">
        <v>20</v>
      </c>
      <c r="AJ134" s="102">
        <v>15</v>
      </c>
    </row>
    <row r="135" spans="1:36" s="135" customFormat="1" ht="13.5" thickBot="1">
      <c r="A135" s="151"/>
      <c r="B135" s="151"/>
      <c r="C135" s="151"/>
      <c r="D135" s="153"/>
      <c r="E135" s="153"/>
      <c r="F135" s="153"/>
      <c r="G135" s="153"/>
      <c r="H135" s="153"/>
      <c r="I135" s="153"/>
      <c r="J135" s="153"/>
      <c r="K135" s="153"/>
      <c r="L135" s="151"/>
      <c r="M135" s="150"/>
      <c r="N135" s="150"/>
      <c r="O135" s="150"/>
      <c r="P135" s="150"/>
      <c r="Q135" s="150"/>
      <c r="R135" s="150"/>
      <c r="S135" s="150"/>
      <c r="T135" s="150"/>
      <c r="U135" s="150"/>
      <c r="V135" s="65"/>
      <c r="W135" s="65"/>
      <c r="X135" s="151"/>
      <c r="Y135" s="488"/>
      <c r="Z135" s="488"/>
      <c r="AA135" s="488"/>
      <c r="AB135" s="488"/>
      <c r="AC135" s="488"/>
      <c r="AD135" s="488"/>
      <c r="AE135" s="488"/>
      <c r="AF135" s="488"/>
      <c r="AG135" s="151"/>
      <c r="AH135" s="151"/>
      <c r="AI135" s="151"/>
      <c r="AJ135" s="151"/>
    </row>
    <row r="136" spans="1:36" s="135" customFormat="1" ht="12.75">
      <c r="D136" s="154"/>
      <c r="E136" s="154"/>
      <c r="F136" s="154"/>
      <c r="G136" s="154"/>
      <c r="H136" s="154"/>
      <c r="I136" s="154"/>
      <c r="J136" s="154"/>
      <c r="K136" s="154"/>
      <c r="M136" s="186"/>
      <c r="N136" s="186"/>
      <c r="O136" s="186"/>
      <c r="P136" s="186"/>
      <c r="Q136" s="186"/>
      <c r="R136" s="186"/>
      <c r="S136" s="186"/>
      <c r="T136" s="186"/>
      <c r="U136" s="186"/>
      <c r="V136" s="45"/>
      <c r="W136" s="45"/>
      <c r="Y136" s="185"/>
      <c r="Z136" s="185"/>
      <c r="AA136" s="185"/>
      <c r="AB136" s="185"/>
      <c r="AC136" s="185"/>
      <c r="AD136" s="185"/>
      <c r="AE136" s="185"/>
      <c r="AF136" s="185"/>
    </row>
    <row r="137" spans="1:36" s="135" customFormat="1" ht="12.75">
      <c r="A137" s="45">
        <v>2353.0846135089</v>
      </c>
      <c r="B137" s="46" t="s">
        <v>253</v>
      </c>
      <c r="C137" s="135" t="s">
        <v>801</v>
      </c>
      <c r="D137" s="154">
        <v>1.571</v>
      </c>
      <c r="E137" s="154">
        <v>14.849</v>
      </c>
      <c r="F137" s="154">
        <v>39.912999999999997</v>
      </c>
      <c r="G137" s="154">
        <v>32.795999999999999</v>
      </c>
      <c r="H137" s="154">
        <v>0.2</v>
      </c>
      <c r="I137" s="154">
        <v>0.21299999999999999</v>
      </c>
      <c r="J137" s="154">
        <v>9.3780000000000001</v>
      </c>
      <c r="K137" s="154">
        <v>99.128999999999991</v>
      </c>
      <c r="M137" s="186">
        <v>3.8468989559283552E-2</v>
      </c>
      <c r="N137" s="186">
        <v>0.56971540764764328</v>
      </c>
      <c r="O137" s="186">
        <v>1.0272930165548602</v>
      </c>
      <c r="P137" s="186">
        <v>0.3205985905075428</v>
      </c>
      <c r="Q137" s="186">
        <v>0.57225858229578841</v>
      </c>
      <c r="R137" s="186">
        <v>5.5146790614389761E-3</v>
      </c>
      <c r="S137" s="186">
        <v>5.5778520340070406E-3</v>
      </c>
      <c r="T137" s="186">
        <v>0.45511787616805099</v>
      </c>
      <c r="U137" s="186">
        <v>3</v>
      </c>
      <c r="V137" s="45">
        <v>44.299036873840322</v>
      </c>
      <c r="W137" s="45">
        <v>64.326086261433375</v>
      </c>
      <c r="Y137" s="154">
        <v>22.09</v>
      </c>
      <c r="Z137" s="154">
        <v>1.69</v>
      </c>
      <c r="AA137" s="154">
        <v>0.44</v>
      </c>
      <c r="AB137" s="154">
        <v>0.28999999999999998</v>
      </c>
      <c r="AC137" s="154">
        <v>7.14</v>
      </c>
      <c r="AD137" s="154">
        <v>0.5</v>
      </c>
      <c r="AE137" s="154">
        <v>0.39</v>
      </c>
      <c r="AF137" s="154">
        <v>7.46</v>
      </c>
      <c r="AH137" s="102" t="s">
        <v>1486</v>
      </c>
      <c r="AI137" s="102">
        <v>20</v>
      </c>
      <c r="AJ137" s="102">
        <v>15</v>
      </c>
    </row>
    <row r="138" spans="1:36" s="135" customFormat="1" ht="12.75">
      <c r="A138" s="45">
        <v>2353.0846135089</v>
      </c>
      <c r="B138" s="46" t="s">
        <v>253</v>
      </c>
      <c r="C138" s="135" t="s">
        <v>802</v>
      </c>
      <c r="D138" s="154">
        <v>1.6080000000000001</v>
      </c>
      <c r="E138" s="154">
        <v>15.076000000000001</v>
      </c>
      <c r="F138" s="154">
        <v>39.588999999999999</v>
      </c>
      <c r="G138" s="154">
        <v>32.9</v>
      </c>
      <c r="H138" s="154">
        <v>0.20499999999999999</v>
      </c>
      <c r="I138" s="154">
        <v>0.217</v>
      </c>
      <c r="J138" s="154">
        <v>9.2620000000000005</v>
      </c>
      <c r="K138" s="154">
        <v>99.057000000000002</v>
      </c>
      <c r="M138" s="186">
        <v>3.939489151674349E-2</v>
      </c>
      <c r="N138" s="186">
        <v>0.57871688900802254</v>
      </c>
      <c r="O138" s="186">
        <v>1.019468393533109</v>
      </c>
      <c r="P138" s="186">
        <v>0.31780219659000508</v>
      </c>
      <c r="Q138" s="186">
        <v>0.57833866928147259</v>
      </c>
      <c r="R138" s="186">
        <v>5.6554006653952099E-3</v>
      </c>
      <c r="S138" s="186">
        <v>5.6854702343870139E-3</v>
      </c>
      <c r="T138" s="186">
        <v>0.44971535133548818</v>
      </c>
      <c r="U138" s="186">
        <v>2.9999999999999996</v>
      </c>
      <c r="V138" s="45">
        <v>43.744330776081476</v>
      </c>
      <c r="W138" s="45">
        <v>63.789124119084825</v>
      </c>
      <c r="Y138" s="154">
        <v>20.46</v>
      </c>
      <c r="Z138" s="154">
        <v>1.67</v>
      </c>
      <c r="AA138" s="154">
        <v>0.44</v>
      </c>
      <c r="AB138" s="154">
        <v>0.28999999999999998</v>
      </c>
      <c r="AC138" s="154">
        <v>6.99</v>
      </c>
      <c r="AD138" s="154">
        <v>0.5</v>
      </c>
      <c r="AE138" s="154">
        <v>0.39</v>
      </c>
      <c r="AF138" s="154">
        <v>7.29</v>
      </c>
      <c r="AH138" s="102" t="s">
        <v>1486</v>
      </c>
      <c r="AI138" s="102">
        <v>20</v>
      </c>
      <c r="AJ138" s="102">
        <v>15</v>
      </c>
    </row>
    <row r="139" spans="1:36" s="135" customFormat="1" ht="12.75">
      <c r="A139" s="45">
        <v>2353.0846135089</v>
      </c>
      <c r="B139" s="46" t="s">
        <v>253</v>
      </c>
      <c r="C139" s="135" t="s">
        <v>803</v>
      </c>
      <c r="D139" s="154">
        <v>1.6180000000000001</v>
      </c>
      <c r="E139" s="154">
        <v>15.205</v>
      </c>
      <c r="F139" s="154">
        <v>39.154000000000003</v>
      </c>
      <c r="G139" s="154">
        <v>33.073999999999998</v>
      </c>
      <c r="H139" s="154">
        <v>0.22500000000000001</v>
      </c>
      <c r="I139" s="154">
        <v>0.19800000000000001</v>
      </c>
      <c r="J139" s="154">
        <v>9.2479999999999993</v>
      </c>
      <c r="K139" s="154">
        <v>98.940999999999988</v>
      </c>
      <c r="M139" s="186">
        <v>3.9658327705293726E-2</v>
      </c>
      <c r="N139" s="186">
        <v>0.58394032585672118</v>
      </c>
      <c r="O139" s="186">
        <v>1.0087356880207923</v>
      </c>
      <c r="P139" s="186">
        <v>0.32228577197461661</v>
      </c>
      <c r="Q139" s="186">
        <v>0.57901371110345679</v>
      </c>
      <c r="R139" s="186">
        <v>6.2100350449405739E-3</v>
      </c>
      <c r="S139" s="186">
        <v>5.1900777274438139E-3</v>
      </c>
      <c r="T139" s="186">
        <v>0.44924450382945391</v>
      </c>
      <c r="U139" s="186">
        <v>3.0000000000000004</v>
      </c>
      <c r="V139" s="45">
        <v>43.689853123008128</v>
      </c>
      <c r="W139" s="45">
        <v>63.335900034366333</v>
      </c>
      <c r="Y139" s="154">
        <v>16.5</v>
      </c>
      <c r="Z139" s="154">
        <v>1.66</v>
      </c>
      <c r="AA139" s="154">
        <v>0.44</v>
      </c>
      <c r="AB139" s="154">
        <v>0.28999999999999998</v>
      </c>
      <c r="AC139" s="154">
        <v>6.66</v>
      </c>
      <c r="AD139" s="154">
        <v>0.51</v>
      </c>
      <c r="AE139" s="154">
        <v>0.4</v>
      </c>
      <c r="AF139" s="154">
        <v>7.95</v>
      </c>
      <c r="AH139" s="102" t="s">
        <v>1486</v>
      </c>
      <c r="AI139" s="102">
        <v>20</v>
      </c>
      <c r="AJ139" s="102">
        <v>15</v>
      </c>
    </row>
    <row r="140" spans="1:36" s="135" customFormat="1" ht="12.75">
      <c r="A140" s="45">
        <v>2353.0846135089</v>
      </c>
      <c r="B140" s="46" t="s">
        <v>253</v>
      </c>
      <c r="C140" s="135" t="s">
        <v>804</v>
      </c>
      <c r="D140" s="154">
        <v>1.6040000000000001</v>
      </c>
      <c r="E140" s="154">
        <v>15.045</v>
      </c>
      <c r="F140" s="154">
        <v>39.265000000000001</v>
      </c>
      <c r="G140" s="154">
        <v>32.86</v>
      </c>
      <c r="H140" s="154">
        <v>0.21</v>
      </c>
      <c r="I140" s="154">
        <v>0.22</v>
      </c>
      <c r="J140" s="154">
        <v>9.4019999999999992</v>
      </c>
      <c r="K140" s="154">
        <v>98.812999999999988</v>
      </c>
      <c r="M140" s="186">
        <v>3.934310827748648E-2</v>
      </c>
      <c r="N140" s="186">
        <v>0.57820608757816638</v>
      </c>
      <c r="O140" s="186">
        <v>1.0123140758598217</v>
      </c>
      <c r="P140" s="186">
        <v>0.32538172932214149</v>
      </c>
      <c r="Q140" s="186">
        <v>0.57072220343816715</v>
      </c>
      <c r="R140" s="186">
        <v>5.800150357761053E-3</v>
      </c>
      <c r="S140" s="186">
        <v>5.7708498786144527E-3</v>
      </c>
      <c r="T140" s="186">
        <v>0.45704990460294181</v>
      </c>
      <c r="U140" s="186">
        <v>3</v>
      </c>
      <c r="V140" s="45">
        <v>44.469965766444076</v>
      </c>
      <c r="W140" s="45">
        <v>63.646730115741171</v>
      </c>
      <c r="Y140" s="154">
        <v>21.42</v>
      </c>
      <c r="Z140" s="154">
        <v>1.67</v>
      </c>
      <c r="AA140" s="154">
        <v>0.44</v>
      </c>
      <c r="AB140" s="154">
        <v>0.28999999999999998</v>
      </c>
      <c r="AC140" s="154">
        <v>6.95</v>
      </c>
      <c r="AD140" s="154">
        <v>0.5</v>
      </c>
      <c r="AE140" s="154">
        <v>0.39</v>
      </c>
      <c r="AF140" s="154">
        <v>7.23</v>
      </c>
      <c r="AH140" s="102" t="s">
        <v>1486</v>
      </c>
      <c r="AI140" s="102">
        <v>20</v>
      </c>
      <c r="AJ140" s="102">
        <v>15</v>
      </c>
    </row>
    <row r="141" spans="1:36" s="135" customFormat="1" ht="12.75">
      <c r="A141" s="45">
        <v>2353.0846135089</v>
      </c>
      <c r="B141" s="46" t="s">
        <v>253</v>
      </c>
      <c r="C141" s="135" t="s">
        <v>805</v>
      </c>
      <c r="D141" s="154">
        <v>1.6850000000000001</v>
      </c>
      <c r="E141" s="154">
        <v>15.239000000000001</v>
      </c>
      <c r="F141" s="154">
        <v>38.11</v>
      </c>
      <c r="G141" s="154">
        <v>33.017000000000003</v>
      </c>
      <c r="H141" s="154">
        <v>0.21299999999999999</v>
      </c>
      <c r="I141" s="154">
        <v>0.19700000000000001</v>
      </c>
      <c r="J141" s="154">
        <v>9.33</v>
      </c>
      <c r="K141" s="154">
        <v>98.027999999999992</v>
      </c>
      <c r="M141" s="186">
        <v>4.1597356275130434E-2</v>
      </c>
      <c r="N141" s="186">
        <v>0.58945201584619455</v>
      </c>
      <c r="O141" s="186">
        <v>0.98889491358475812</v>
      </c>
      <c r="P141" s="186">
        <v>0.33222203593675381</v>
      </c>
      <c r="Q141" s="186">
        <v>0.57399026806258291</v>
      </c>
      <c r="R141" s="186">
        <v>5.9210820760956673E-3</v>
      </c>
      <c r="S141" s="186">
        <v>5.2009759156785166E-3</v>
      </c>
      <c r="T141" s="186">
        <v>0.45648503022077458</v>
      </c>
      <c r="U141" s="186">
        <v>3</v>
      </c>
      <c r="V141" s="45">
        <v>44.298493227467098</v>
      </c>
      <c r="W141" s="45">
        <v>62.653837071250749</v>
      </c>
      <c r="Y141" s="154">
        <v>16.68</v>
      </c>
      <c r="Z141" s="154">
        <v>1.61</v>
      </c>
      <c r="AA141" s="154">
        <v>0.44</v>
      </c>
      <c r="AB141" s="154">
        <v>0.28999999999999998</v>
      </c>
      <c r="AC141" s="154">
        <v>6.73</v>
      </c>
      <c r="AD141" s="154">
        <v>0.5</v>
      </c>
      <c r="AE141" s="154">
        <v>0.4</v>
      </c>
      <c r="AF141" s="154">
        <v>8.1300000000000008</v>
      </c>
      <c r="AH141" s="102" t="s">
        <v>1486</v>
      </c>
      <c r="AI141" s="102">
        <v>20</v>
      </c>
      <c r="AJ141" s="102">
        <v>15</v>
      </c>
    </row>
    <row r="142" spans="1:36" s="135" customFormat="1" ht="12.75">
      <c r="A142" s="45">
        <v>2353.0846135089</v>
      </c>
      <c r="B142" s="46" t="s">
        <v>253</v>
      </c>
      <c r="C142" s="135" t="s">
        <v>806</v>
      </c>
      <c r="D142" s="154">
        <v>1.6160000000000001</v>
      </c>
      <c r="E142" s="154">
        <v>14.962</v>
      </c>
      <c r="F142" s="154">
        <v>36.704000000000001</v>
      </c>
      <c r="G142" s="154">
        <v>33.447000000000003</v>
      </c>
      <c r="H142" s="154">
        <v>0.224</v>
      </c>
      <c r="I142" s="154">
        <v>0.18</v>
      </c>
      <c r="J142" s="154">
        <v>9.3179999999999996</v>
      </c>
      <c r="K142" s="154">
        <v>96.743000000000009</v>
      </c>
      <c r="M142" s="186">
        <v>4.038371184477009E-2</v>
      </c>
      <c r="N142" s="186">
        <v>0.58584225375829457</v>
      </c>
      <c r="O142" s="186">
        <v>0.96410346516851553</v>
      </c>
      <c r="P142" s="186">
        <v>0.36150896203493943</v>
      </c>
      <c r="Q142" s="186">
        <v>0.56777527003277728</v>
      </c>
      <c r="R142" s="186">
        <v>6.3033082997526815E-3</v>
      </c>
      <c r="S142" s="186">
        <v>4.8104995115031074E-3</v>
      </c>
      <c r="T142" s="186">
        <v>0.46149463400073554</v>
      </c>
      <c r="U142" s="186">
        <v>3</v>
      </c>
      <c r="V142" s="45">
        <v>44.837086190145655</v>
      </c>
      <c r="W142" s="45">
        <v>62.202401890310412</v>
      </c>
      <c r="Y142" s="154">
        <v>9.83</v>
      </c>
      <c r="Z142" s="154">
        <v>1.65</v>
      </c>
      <c r="AA142" s="154">
        <v>0.44</v>
      </c>
      <c r="AB142" s="154">
        <v>0.28000000000000003</v>
      </c>
      <c r="AC142" s="154">
        <v>6.52</v>
      </c>
      <c r="AD142" s="154">
        <v>0.5</v>
      </c>
      <c r="AE142" s="154">
        <v>0.41</v>
      </c>
      <c r="AF142" s="154">
        <v>8.84</v>
      </c>
      <c r="AH142" s="102" t="s">
        <v>1486</v>
      </c>
      <c r="AI142" s="102">
        <v>20</v>
      </c>
      <c r="AJ142" s="102">
        <v>15</v>
      </c>
    </row>
    <row r="143" spans="1:36" s="135" customFormat="1" ht="12.75">
      <c r="D143" s="154"/>
      <c r="E143" s="154"/>
      <c r="F143" s="154"/>
      <c r="G143" s="154"/>
      <c r="H143" s="154"/>
      <c r="I143" s="154"/>
      <c r="J143" s="154"/>
      <c r="K143" s="154"/>
      <c r="M143" s="186"/>
      <c r="N143" s="186"/>
      <c r="O143" s="186"/>
      <c r="P143" s="186"/>
      <c r="Q143" s="186"/>
      <c r="R143" s="186"/>
      <c r="S143" s="186"/>
      <c r="T143" s="186"/>
      <c r="U143" s="186"/>
      <c r="V143" s="45"/>
      <c r="W143" s="45"/>
      <c r="Y143" s="185"/>
      <c r="Z143" s="185"/>
      <c r="AA143" s="185"/>
      <c r="AB143" s="185"/>
      <c r="AC143" s="185"/>
      <c r="AD143" s="185"/>
      <c r="AE143" s="185"/>
      <c r="AF143" s="185"/>
    </row>
    <row r="144" spans="1:36" s="135" customFormat="1" ht="12.75">
      <c r="A144" s="45">
        <v>2353.0846135089</v>
      </c>
      <c r="B144" s="46" t="s">
        <v>253</v>
      </c>
      <c r="C144" s="135" t="s">
        <v>807</v>
      </c>
      <c r="D144" s="154">
        <v>1.796</v>
      </c>
      <c r="E144" s="154">
        <v>17.768999999999998</v>
      </c>
      <c r="F144" s="154">
        <v>39.305999999999997</v>
      </c>
      <c r="G144" s="154">
        <v>30.727</v>
      </c>
      <c r="H144" s="154">
        <v>0.22700000000000001</v>
      </c>
      <c r="I144" s="154">
        <v>0.16700000000000001</v>
      </c>
      <c r="J144" s="154">
        <v>8.7629999999999999</v>
      </c>
      <c r="K144" s="154">
        <v>98.963000000000008</v>
      </c>
      <c r="M144" s="186">
        <v>4.3755998104495104E-2</v>
      </c>
      <c r="N144" s="186">
        <v>0.67829780774117376</v>
      </c>
      <c r="O144" s="186">
        <v>1.0065502985372696</v>
      </c>
      <c r="P144" s="186">
        <v>0.22223846488416665</v>
      </c>
      <c r="Q144" s="186">
        <v>0.61005779495659895</v>
      </c>
      <c r="R144" s="186">
        <v>6.227486185103508E-3</v>
      </c>
      <c r="S144" s="186">
        <v>4.3511146360169835E-3</v>
      </c>
      <c r="T144" s="186">
        <v>0.42311960232677787</v>
      </c>
      <c r="U144" s="186">
        <v>3.0000000000000009</v>
      </c>
      <c r="V144" s="45">
        <v>40.953238373131569</v>
      </c>
      <c r="W144" s="45">
        <v>59.741308120681346</v>
      </c>
      <c r="Y144" s="154">
        <v>16.79</v>
      </c>
      <c r="Z144" s="154">
        <v>1.55</v>
      </c>
      <c r="AA144" s="154">
        <v>0.4</v>
      </c>
      <c r="AB144" s="154">
        <v>0.32</v>
      </c>
      <c r="AC144" s="154">
        <v>6.89</v>
      </c>
      <c r="AD144" s="154">
        <v>0.44</v>
      </c>
      <c r="AE144" s="154">
        <v>0.39</v>
      </c>
      <c r="AF144" s="154">
        <v>8.3699999999999992</v>
      </c>
      <c r="AH144" s="102" t="s">
        <v>1486</v>
      </c>
      <c r="AI144" s="102">
        <v>20</v>
      </c>
      <c r="AJ144" s="102">
        <v>15</v>
      </c>
    </row>
    <row r="145" spans="1:36" s="135" customFormat="1" ht="12.75">
      <c r="A145" s="45">
        <v>2353.0846135089</v>
      </c>
      <c r="B145" s="46" t="s">
        <v>253</v>
      </c>
      <c r="C145" s="135" t="s">
        <v>808</v>
      </c>
      <c r="D145" s="154">
        <v>1.6259999999999999</v>
      </c>
      <c r="E145" s="154">
        <v>17.542999999999999</v>
      </c>
      <c r="F145" s="154">
        <v>39.171999999999997</v>
      </c>
      <c r="G145" s="154">
        <v>31.408999999999999</v>
      </c>
      <c r="H145" s="154">
        <v>0.23499999999999999</v>
      </c>
      <c r="I145" s="154">
        <v>0.14799999999999999</v>
      </c>
      <c r="J145" s="154">
        <v>8.7070000000000007</v>
      </c>
      <c r="K145" s="154">
        <v>99.031999999999996</v>
      </c>
      <c r="M145" s="186">
        <v>3.9629106271910707E-2</v>
      </c>
      <c r="N145" s="186">
        <v>0.66992126523113982</v>
      </c>
      <c r="O145" s="186">
        <v>1.0034941668140174</v>
      </c>
      <c r="P145" s="186">
        <v>0.24233855195726317</v>
      </c>
      <c r="Q145" s="186">
        <v>0.60874925067353325</v>
      </c>
      <c r="R145" s="186">
        <v>6.4493693923703228E-3</v>
      </c>
      <c r="S145" s="186">
        <v>3.857520512282019E-3</v>
      </c>
      <c r="T145" s="186">
        <v>0.42057296569372465</v>
      </c>
      <c r="U145" s="186">
        <v>3</v>
      </c>
      <c r="V145" s="45">
        <v>40.859213859974233</v>
      </c>
      <c r="W145" s="45">
        <v>59.966828774107896</v>
      </c>
      <c r="Y145" s="154">
        <v>14.8</v>
      </c>
      <c r="Z145" s="154">
        <v>1.54</v>
      </c>
      <c r="AA145" s="154">
        <v>0.4</v>
      </c>
      <c r="AB145" s="154">
        <v>0.32</v>
      </c>
      <c r="AC145" s="154">
        <v>6.6</v>
      </c>
      <c r="AD145" s="154">
        <v>0.44</v>
      </c>
      <c r="AE145" s="154">
        <v>0.39</v>
      </c>
      <c r="AF145" s="154">
        <v>7.11</v>
      </c>
      <c r="AH145" s="102" t="s">
        <v>1486</v>
      </c>
      <c r="AI145" s="102">
        <v>20</v>
      </c>
      <c r="AJ145" s="102">
        <v>15</v>
      </c>
    </row>
    <row r="146" spans="1:36" s="135" customFormat="1" ht="12.75">
      <c r="A146" s="45">
        <v>2353.0846135089</v>
      </c>
      <c r="B146" s="46" t="s">
        <v>253</v>
      </c>
      <c r="C146" s="135" t="s">
        <v>809</v>
      </c>
      <c r="D146" s="154">
        <v>1.583</v>
      </c>
      <c r="E146" s="154">
        <v>17.228999999999999</v>
      </c>
      <c r="F146" s="154">
        <v>40.286999999999999</v>
      </c>
      <c r="G146" s="154">
        <v>28.553000000000001</v>
      </c>
      <c r="H146" s="154">
        <v>0.223</v>
      </c>
      <c r="I146" s="154">
        <v>0.188</v>
      </c>
      <c r="J146" s="154">
        <v>10.734</v>
      </c>
      <c r="K146" s="154">
        <v>99</v>
      </c>
      <c r="M146" s="186">
        <v>3.8110504674220898E-2</v>
      </c>
      <c r="N146" s="186">
        <v>0.64990521160291481</v>
      </c>
      <c r="O146" s="186">
        <v>1.0194691383900383</v>
      </c>
      <c r="P146" s="186">
        <v>0.24919540278978758</v>
      </c>
      <c r="Q146" s="186">
        <v>0.51506621703284861</v>
      </c>
      <c r="R146" s="186">
        <v>6.0453896920148204E-3</v>
      </c>
      <c r="S146" s="186">
        <v>4.8403239207484511E-3</v>
      </c>
      <c r="T146" s="186">
        <v>0.51215857402860987</v>
      </c>
      <c r="U146" s="186">
        <v>2.9999999999999996</v>
      </c>
      <c r="V146" s="45">
        <v>49.858470948640452</v>
      </c>
      <c r="W146" s="45">
        <v>61.068935101006062</v>
      </c>
      <c r="Y146" s="154">
        <v>15.03</v>
      </c>
      <c r="Z146" s="154">
        <v>1.56</v>
      </c>
      <c r="AA146" s="154">
        <v>0.4</v>
      </c>
      <c r="AB146" s="154">
        <v>0.32</v>
      </c>
      <c r="AC146" s="154">
        <v>6.99</v>
      </c>
      <c r="AD146" s="154">
        <v>0.44</v>
      </c>
      <c r="AE146" s="154">
        <v>0.39</v>
      </c>
      <c r="AF146" s="154">
        <v>7.82</v>
      </c>
      <c r="AH146" s="102" t="s">
        <v>1486</v>
      </c>
      <c r="AI146" s="102">
        <v>20</v>
      </c>
      <c r="AJ146" s="102">
        <v>15</v>
      </c>
    </row>
    <row r="147" spans="1:36" s="135" customFormat="1" ht="12.75">
      <c r="A147" s="45">
        <v>2353.0846135089</v>
      </c>
      <c r="B147" s="46" t="s">
        <v>253</v>
      </c>
      <c r="C147" s="135" t="s">
        <v>810</v>
      </c>
      <c r="D147" s="154">
        <v>1.73</v>
      </c>
      <c r="E147" s="154">
        <v>17.504000000000001</v>
      </c>
      <c r="F147" s="154">
        <v>39.207000000000001</v>
      </c>
      <c r="G147" s="154">
        <v>30.951000000000001</v>
      </c>
      <c r="H147" s="154">
        <v>0.23</v>
      </c>
      <c r="I147" s="154">
        <v>0.14799999999999999</v>
      </c>
      <c r="J147" s="154">
        <v>8.8179999999999996</v>
      </c>
      <c r="K147" s="154">
        <v>98.789999999999992</v>
      </c>
      <c r="M147" s="186">
        <v>4.2233976905183698E-2</v>
      </c>
      <c r="N147" s="186">
        <v>0.66954434014935504</v>
      </c>
      <c r="O147" s="186">
        <v>1.0060622588818005</v>
      </c>
      <c r="P147" s="186">
        <v>0.23466912941361606</v>
      </c>
      <c r="Q147" s="186">
        <v>0.60540397432925885</v>
      </c>
      <c r="R147" s="186">
        <v>6.3226532410393102E-3</v>
      </c>
      <c r="S147" s="186">
        <v>3.8639400732857695E-3</v>
      </c>
      <c r="T147" s="186">
        <v>0.42664340926159977</v>
      </c>
      <c r="U147" s="186">
        <v>3</v>
      </c>
      <c r="V147" s="45">
        <v>41.339517549781114</v>
      </c>
      <c r="W147" s="45">
        <v>60.041674427846658</v>
      </c>
      <c r="Y147" s="154">
        <v>13.54</v>
      </c>
      <c r="Z147" s="154">
        <v>1.55</v>
      </c>
      <c r="AA147" s="154">
        <v>0.4</v>
      </c>
      <c r="AB147" s="154">
        <v>0.3</v>
      </c>
      <c r="AC147" s="154">
        <v>6.5</v>
      </c>
      <c r="AD147" s="154">
        <v>0.52</v>
      </c>
      <c r="AE147" s="154">
        <v>0.4</v>
      </c>
      <c r="AF147" s="154">
        <v>9.24</v>
      </c>
      <c r="AH147" s="102" t="s">
        <v>1486</v>
      </c>
      <c r="AI147" s="102">
        <v>20</v>
      </c>
      <c r="AJ147" s="102">
        <v>15</v>
      </c>
    </row>
    <row r="148" spans="1:36" s="135" customFormat="1" ht="12.75">
      <c r="A148" s="45">
        <v>2353.0846135089</v>
      </c>
      <c r="B148" s="46" t="s">
        <v>253</v>
      </c>
      <c r="C148" s="135" t="s">
        <v>811</v>
      </c>
      <c r="D148" s="154">
        <v>1.798</v>
      </c>
      <c r="E148" s="154">
        <v>17.577999999999999</v>
      </c>
      <c r="F148" s="154">
        <v>39.777999999999999</v>
      </c>
      <c r="G148" s="154">
        <v>27.338999999999999</v>
      </c>
      <c r="H148" s="154">
        <v>0.21099999999999999</v>
      </c>
      <c r="I148" s="154">
        <v>0.187</v>
      </c>
      <c r="J148" s="154">
        <v>11.526999999999999</v>
      </c>
      <c r="K148" s="154">
        <v>98.665999999999997</v>
      </c>
      <c r="M148" s="186">
        <v>4.311977212932043E-2</v>
      </c>
      <c r="N148" s="186">
        <v>0.66051455697482542</v>
      </c>
      <c r="O148" s="186">
        <v>1.0027093919157142</v>
      </c>
      <c r="P148" s="186">
        <v>0.24419703881242949</v>
      </c>
      <c r="Q148" s="186">
        <v>0.48474989713539751</v>
      </c>
      <c r="R148" s="186">
        <v>5.6980319237630549E-3</v>
      </c>
      <c r="S148" s="186">
        <v>4.7960220166822646E-3</v>
      </c>
      <c r="T148" s="186">
        <v>0.54787582105347876</v>
      </c>
      <c r="U148" s="186">
        <v>3.0000000000000004</v>
      </c>
      <c r="V148" s="45">
        <v>53.056573296895891</v>
      </c>
      <c r="W148" s="45">
        <v>60.287094385850779</v>
      </c>
      <c r="Y148" s="154">
        <v>10.86</v>
      </c>
      <c r="Z148" s="154">
        <v>1.66</v>
      </c>
      <c r="AA148" s="154">
        <v>0.41</v>
      </c>
      <c r="AB148" s="154">
        <v>0.28999999999999998</v>
      </c>
      <c r="AC148" s="154">
        <v>6.45</v>
      </c>
      <c r="AD148" s="154">
        <v>0.52</v>
      </c>
      <c r="AE148" s="154">
        <v>0.4</v>
      </c>
      <c r="AF148" s="154">
        <v>10.47</v>
      </c>
      <c r="AH148" s="102" t="s">
        <v>1486</v>
      </c>
      <c r="AI148" s="102">
        <v>20</v>
      </c>
      <c r="AJ148" s="102">
        <v>15</v>
      </c>
    </row>
    <row r="149" spans="1:36" s="135" customFormat="1" ht="12.75">
      <c r="A149" s="45">
        <v>2353.0846135089</v>
      </c>
      <c r="B149" s="46" t="s">
        <v>253</v>
      </c>
      <c r="C149" s="135" t="s">
        <v>812</v>
      </c>
      <c r="D149" s="154">
        <v>1.8109999999999999</v>
      </c>
      <c r="E149" s="154">
        <v>17.826000000000001</v>
      </c>
      <c r="F149" s="154">
        <v>39.899000000000001</v>
      </c>
      <c r="G149" s="154">
        <v>27.146000000000001</v>
      </c>
      <c r="H149" s="154">
        <v>0.221</v>
      </c>
      <c r="I149" s="154">
        <v>0.22500000000000001</v>
      </c>
      <c r="J149" s="154">
        <v>11.526999999999999</v>
      </c>
      <c r="K149" s="154">
        <v>98.882000000000005</v>
      </c>
      <c r="M149" s="186">
        <v>4.3312536296953162E-2</v>
      </c>
      <c r="N149" s="186">
        <v>0.66799810634391033</v>
      </c>
      <c r="O149" s="186">
        <v>1.0030037256910194</v>
      </c>
      <c r="P149" s="186">
        <v>0.23658633646330607</v>
      </c>
      <c r="Q149" s="186">
        <v>0.48523136860978056</v>
      </c>
      <c r="R149" s="186">
        <v>5.9517282337387895E-3</v>
      </c>
      <c r="S149" s="186">
        <v>5.7548031885323375E-3</v>
      </c>
      <c r="T149" s="186">
        <v>0.54637463626490224</v>
      </c>
      <c r="U149" s="186">
        <v>3</v>
      </c>
      <c r="V149" s="45">
        <v>52.963499018336421</v>
      </c>
      <c r="W149" s="45">
        <v>60.024094914939205</v>
      </c>
      <c r="Y149" s="154">
        <v>2.54</v>
      </c>
      <c r="Z149" s="154">
        <v>1.67</v>
      </c>
      <c r="AA149" s="154">
        <v>0.41</v>
      </c>
      <c r="AB149" s="154">
        <v>0.31</v>
      </c>
      <c r="AC149" s="154">
        <v>6.63</v>
      </c>
      <c r="AD149" s="154">
        <v>0.46</v>
      </c>
      <c r="AE149" s="154">
        <v>0.39</v>
      </c>
      <c r="AF149" s="154">
        <v>8.27</v>
      </c>
      <c r="AH149" s="102" t="s">
        <v>1486</v>
      </c>
      <c r="AI149" s="102">
        <v>20</v>
      </c>
      <c r="AJ149" s="102">
        <v>15</v>
      </c>
    </row>
    <row r="150" spans="1:36" s="135" customFormat="1" ht="12.75">
      <c r="A150" s="45">
        <v>2353.0846135089</v>
      </c>
      <c r="B150" s="46" t="s">
        <v>253</v>
      </c>
      <c r="C150" s="135" t="s">
        <v>813</v>
      </c>
      <c r="D150" s="154">
        <v>1.7649999999999999</v>
      </c>
      <c r="E150" s="154">
        <v>17.718</v>
      </c>
      <c r="F150" s="154">
        <v>40.164000000000001</v>
      </c>
      <c r="G150" s="154">
        <v>27.292000000000002</v>
      </c>
      <c r="H150" s="154">
        <v>0.20300000000000001</v>
      </c>
      <c r="I150" s="154">
        <v>0.20200000000000001</v>
      </c>
      <c r="J150" s="154">
        <v>11.504</v>
      </c>
      <c r="K150" s="154">
        <v>99.099000000000018</v>
      </c>
      <c r="M150" s="186">
        <v>4.2158347368611973E-2</v>
      </c>
      <c r="N150" s="186">
        <v>0.6631010706381818</v>
      </c>
      <c r="O150" s="186">
        <v>1.008372971460912</v>
      </c>
      <c r="P150" s="186">
        <v>0.23781887916448419</v>
      </c>
      <c r="Q150" s="186">
        <v>0.48695202597790332</v>
      </c>
      <c r="R150" s="186">
        <v>5.4599738061000321E-3</v>
      </c>
      <c r="S150" s="186">
        <v>5.1599207271067447E-3</v>
      </c>
      <c r="T150" s="186">
        <v>0.54458642685750391</v>
      </c>
      <c r="U150" s="186">
        <v>3.0000000000000004</v>
      </c>
      <c r="V150" s="45">
        <v>52.793613787308658</v>
      </c>
      <c r="W150" s="45">
        <v>60.328365625981419</v>
      </c>
      <c r="Y150" s="154">
        <v>10.33</v>
      </c>
      <c r="Z150" s="154">
        <v>1.58</v>
      </c>
      <c r="AA150" s="154">
        <v>0.41</v>
      </c>
      <c r="AB150" s="154">
        <v>0.3</v>
      </c>
      <c r="AC150" s="154">
        <v>6.29</v>
      </c>
      <c r="AD150" s="154">
        <v>0.51</v>
      </c>
      <c r="AE150" s="154">
        <v>0.4</v>
      </c>
      <c r="AF150" s="154">
        <v>10.36</v>
      </c>
      <c r="AH150" s="102" t="s">
        <v>1486</v>
      </c>
      <c r="AI150" s="102">
        <v>20</v>
      </c>
      <c r="AJ150" s="102">
        <v>15</v>
      </c>
    </row>
    <row r="151" spans="1:36" s="135" customFormat="1" ht="12.75">
      <c r="D151" s="154"/>
      <c r="E151" s="154"/>
      <c r="F151" s="154"/>
      <c r="G151" s="154"/>
      <c r="H151" s="154"/>
      <c r="I151" s="154"/>
      <c r="J151" s="154"/>
      <c r="K151" s="154"/>
      <c r="M151" s="186"/>
      <c r="N151" s="186"/>
      <c r="O151" s="186"/>
      <c r="P151" s="186"/>
      <c r="Q151" s="186"/>
      <c r="R151" s="186"/>
      <c r="S151" s="186"/>
      <c r="T151" s="186"/>
      <c r="U151" s="186"/>
      <c r="V151" s="45"/>
      <c r="W151" s="45"/>
      <c r="Y151" s="185"/>
      <c r="Z151" s="185"/>
      <c r="AA151" s="185"/>
      <c r="AB151" s="185"/>
      <c r="AC151" s="185"/>
      <c r="AD151" s="185"/>
      <c r="AE151" s="185"/>
      <c r="AF151" s="185"/>
    </row>
    <row r="152" spans="1:36" s="135" customFormat="1" ht="12.75">
      <c r="A152" s="45">
        <v>2353.0846135089</v>
      </c>
      <c r="B152" s="46" t="s">
        <v>253</v>
      </c>
      <c r="C152" s="135" t="s">
        <v>814</v>
      </c>
      <c r="D152" s="154">
        <v>1.3340000000000001</v>
      </c>
      <c r="E152" s="154">
        <v>14.472</v>
      </c>
      <c r="F152" s="154">
        <v>44.795000000000002</v>
      </c>
      <c r="G152" s="154">
        <v>26.327999999999999</v>
      </c>
      <c r="H152" s="154">
        <v>0.20899999999999999</v>
      </c>
      <c r="I152" s="154">
        <v>0.17399999999999999</v>
      </c>
      <c r="J152" s="154">
        <v>10.744999999999999</v>
      </c>
      <c r="K152" s="154">
        <v>98.227000000000018</v>
      </c>
      <c r="M152" s="186">
        <v>3.2732708003854284E-2</v>
      </c>
      <c r="N152" s="186">
        <v>0.55639193239447859</v>
      </c>
      <c r="O152" s="186">
        <v>1.1553166102475834</v>
      </c>
      <c r="P152" s="186">
        <v>0.21837983725656951</v>
      </c>
      <c r="Q152" s="186">
        <v>0.49986166450385972</v>
      </c>
      <c r="R152" s="186">
        <v>5.7746816333986966E-3</v>
      </c>
      <c r="S152" s="186">
        <v>4.5659184124229799E-3</v>
      </c>
      <c r="T152" s="186">
        <v>0.52253044345417365</v>
      </c>
      <c r="U152" s="186">
        <v>2.9999999999999996</v>
      </c>
      <c r="V152" s="45">
        <v>51.108614726867806</v>
      </c>
      <c r="W152" s="45">
        <v>67.494937453798372</v>
      </c>
      <c r="Y152" s="154">
        <v>12.81</v>
      </c>
      <c r="Z152" s="154">
        <v>1.85</v>
      </c>
      <c r="AA152" s="154">
        <v>0.45</v>
      </c>
      <c r="AB152" s="154">
        <v>0.32</v>
      </c>
      <c r="AC152" s="154">
        <v>6.98</v>
      </c>
      <c r="AD152" s="154">
        <v>0.46</v>
      </c>
      <c r="AE152" s="154">
        <v>0.37</v>
      </c>
      <c r="AF152" s="154">
        <v>8.9</v>
      </c>
      <c r="AH152" s="102" t="s">
        <v>1486</v>
      </c>
      <c r="AI152" s="102">
        <v>20</v>
      </c>
      <c r="AJ152" s="102">
        <v>15</v>
      </c>
    </row>
    <row r="153" spans="1:36" s="135" customFormat="1" ht="12.75">
      <c r="A153" s="45">
        <v>2353.0846135089</v>
      </c>
      <c r="B153" s="46" t="s">
        <v>253</v>
      </c>
      <c r="C153" s="135" t="s">
        <v>815</v>
      </c>
      <c r="D153" s="154">
        <v>1.07</v>
      </c>
      <c r="E153" s="154">
        <v>14.829000000000001</v>
      </c>
      <c r="F153" s="154">
        <v>48.738</v>
      </c>
      <c r="G153" s="154">
        <v>20.344999999999999</v>
      </c>
      <c r="H153" s="154">
        <v>0.155</v>
      </c>
      <c r="I153" s="154">
        <v>0.26</v>
      </c>
      <c r="J153" s="154">
        <v>12.997</v>
      </c>
      <c r="K153" s="154">
        <v>98.512</v>
      </c>
      <c r="M153" s="186">
        <v>2.578521514357272E-2</v>
      </c>
      <c r="N153" s="186">
        <v>0.55991874930324392</v>
      </c>
      <c r="O153" s="186">
        <v>1.2345254714038123</v>
      </c>
      <c r="P153" s="186">
        <v>0.15095436702105669</v>
      </c>
      <c r="Q153" s="186">
        <v>0.39413937479930383</v>
      </c>
      <c r="R153" s="186">
        <v>4.2060490490821636E-3</v>
      </c>
      <c r="S153" s="186">
        <v>6.7005911826893833E-3</v>
      </c>
      <c r="T153" s="186">
        <v>0.62073920011249861</v>
      </c>
      <c r="U153" s="186">
        <v>2.9999999999999996</v>
      </c>
      <c r="V153" s="45">
        <v>61.163888514095746</v>
      </c>
      <c r="W153" s="45">
        <v>68.797093671564681</v>
      </c>
      <c r="Y153" s="154">
        <v>0.38</v>
      </c>
      <c r="Z153" s="154">
        <v>3.04</v>
      </c>
      <c r="AA153" s="154">
        <v>0.65</v>
      </c>
      <c r="AB153" s="154">
        <v>0.37</v>
      </c>
      <c r="AC153" s="154">
        <v>7.33</v>
      </c>
      <c r="AD153" s="154">
        <v>0.25</v>
      </c>
      <c r="AE153" s="154">
        <v>0.52</v>
      </c>
      <c r="AF153" s="154">
        <v>5.94</v>
      </c>
      <c r="AH153" s="102" t="s">
        <v>1486</v>
      </c>
      <c r="AI153" s="102">
        <v>20</v>
      </c>
      <c r="AJ153" s="102">
        <v>15</v>
      </c>
    </row>
    <row r="154" spans="1:36" s="135" customFormat="1" ht="13.5" thickBot="1">
      <c r="A154" s="151"/>
      <c r="B154" s="151"/>
      <c r="C154" s="151"/>
      <c r="D154" s="153"/>
      <c r="E154" s="153"/>
      <c r="F154" s="153"/>
      <c r="G154" s="153"/>
      <c r="H154" s="153"/>
      <c r="I154" s="153"/>
      <c r="J154" s="153"/>
      <c r="K154" s="153"/>
      <c r="L154" s="151"/>
      <c r="M154" s="150"/>
      <c r="N154" s="150"/>
      <c r="O154" s="150"/>
      <c r="P154" s="150"/>
      <c r="Q154" s="150"/>
      <c r="R154" s="150"/>
      <c r="S154" s="150"/>
      <c r="T154" s="150"/>
      <c r="U154" s="150"/>
      <c r="V154" s="65"/>
      <c r="W154" s="65"/>
      <c r="X154" s="151"/>
      <c r="Y154" s="488"/>
      <c r="Z154" s="488"/>
      <c r="AA154" s="488"/>
      <c r="AB154" s="488"/>
      <c r="AC154" s="488"/>
      <c r="AD154" s="488"/>
      <c r="AE154" s="488"/>
      <c r="AF154" s="488"/>
      <c r="AG154" s="151"/>
      <c r="AH154" s="151"/>
      <c r="AI154" s="151"/>
      <c r="AJ154" s="151"/>
    </row>
    <row r="155" spans="1:36" s="135" customFormat="1" ht="12.75">
      <c r="D155" s="154"/>
      <c r="E155" s="154"/>
      <c r="F155" s="154"/>
      <c r="G155" s="154"/>
      <c r="H155" s="154"/>
      <c r="I155" s="154"/>
      <c r="J155" s="154"/>
      <c r="K155" s="154"/>
      <c r="M155" s="186"/>
      <c r="N155" s="186"/>
      <c r="O155" s="186"/>
      <c r="P155" s="186"/>
      <c r="Q155" s="186"/>
      <c r="R155" s="186"/>
      <c r="S155" s="186"/>
      <c r="T155" s="186"/>
      <c r="U155" s="186"/>
      <c r="V155" s="45"/>
      <c r="W155" s="45"/>
      <c r="Y155" s="185"/>
      <c r="Z155" s="185"/>
      <c r="AA155" s="185"/>
      <c r="AB155" s="185"/>
      <c r="AC155" s="185"/>
      <c r="AD155" s="185"/>
      <c r="AE155" s="185"/>
      <c r="AF155" s="185"/>
    </row>
    <row r="156" spans="1:36" s="135" customFormat="1" ht="12.75">
      <c r="A156" s="45">
        <v>2735.6132650573031</v>
      </c>
      <c r="B156" s="46" t="s">
        <v>342</v>
      </c>
      <c r="C156" s="135" t="s">
        <v>816</v>
      </c>
      <c r="D156" s="154">
        <v>2.5499999999999998</v>
      </c>
      <c r="E156" s="154">
        <v>17.292000000000002</v>
      </c>
      <c r="F156" s="154">
        <v>37.155000000000001</v>
      </c>
      <c r="G156" s="154">
        <v>29.097000000000001</v>
      </c>
      <c r="H156" s="154">
        <v>0.22900000000000001</v>
      </c>
      <c r="I156" s="154">
        <v>0.22800000000000001</v>
      </c>
      <c r="J156" s="154">
        <v>11.481999999999999</v>
      </c>
      <c r="K156" s="154">
        <v>98.306999999999988</v>
      </c>
      <c r="M156" s="186">
        <v>6.1397724546777173E-2</v>
      </c>
      <c r="N156" s="186">
        <v>0.65235423495717859</v>
      </c>
      <c r="O156" s="186">
        <v>0.94031795955136488</v>
      </c>
      <c r="P156" s="186">
        <v>0.27750038615035244</v>
      </c>
      <c r="Q156" s="186">
        <v>0.50140880723431569</v>
      </c>
      <c r="R156" s="186">
        <v>6.2087365341996423E-3</v>
      </c>
      <c r="S156" s="186">
        <v>5.870833105325845E-3</v>
      </c>
      <c r="T156" s="186">
        <v>0.54790934767293653</v>
      </c>
      <c r="U156" s="186">
        <v>3</v>
      </c>
      <c r="V156" s="45">
        <v>52.215750305146045</v>
      </c>
      <c r="W156" s="45">
        <v>59.040269729925321</v>
      </c>
      <c r="Y156" s="154">
        <v>19.09</v>
      </c>
      <c r="Z156" s="154">
        <v>1.25</v>
      </c>
      <c r="AA156" s="154">
        <v>0.41</v>
      </c>
      <c r="AB156" s="154">
        <v>0.31</v>
      </c>
      <c r="AC156" s="154">
        <v>6.43</v>
      </c>
      <c r="AD156" s="154">
        <v>0.45</v>
      </c>
      <c r="AE156" s="154">
        <v>0.41</v>
      </c>
      <c r="AF156" s="154">
        <v>6.99</v>
      </c>
      <c r="AH156" s="102" t="s">
        <v>1486</v>
      </c>
      <c r="AI156" s="102">
        <v>20</v>
      </c>
      <c r="AJ156" s="102">
        <v>15</v>
      </c>
    </row>
    <row r="157" spans="1:36" s="135" customFormat="1" ht="12.75">
      <c r="A157" s="45">
        <v>2735.6132650573031</v>
      </c>
      <c r="B157" s="46" t="s">
        <v>342</v>
      </c>
      <c r="C157" s="135" t="s">
        <v>817</v>
      </c>
      <c r="D157" s="154">
        <v>2.5099999999999998</v>
      </c>
      <c r="E157" s="154">
        <v>17.617999999999999</v>
      </c>
      <c r="F157" s="154">
        <v>35.433</v>
      </c>
      <c r="G157" s="154">
        <v>29.416</v>
      </c>
      <c r="H157" s="154">
        <v>0.218</v>
      </c>
      <c r="I157" s="154">
        <v>0.224</v>
      </c>
      <c r="J157" s="154">
        <v>11.407</v>
      </c>
      <c r="K157" s="154">
        <v>97.039000000000001</v>
      </c>
      <c r="M157" s="186">
        <v>6.1029684103708716E-2</v>
      </c>
      <c r="N157" s="186">
        <v>0.67119725197054447</v>
      </c>
      <c r="O157" s="186">
        <v>0.90556722210238505</v>
      </c>
      <c r="P157" s="186">
        <v>0.29565587437123497</v>
      </c>
      <c r="Q157" s="186">
        <v>0.49954626073500397</v>
      </c>
      <c r="R157" s="186">
        <v>5.9686972012828517E-3</v>
      </c>
      <c r="S157" s="186">
        <v>5.8246282294224846E-3</v>
      </c>
      <c r="T157" s="186">
        <v>0.54969009793799883</v>
      </c>
      <c r="U157" s="186">
        <v>2.9999999999999996</v>
      </c>
      <c r="V157" s="45">
        <v>52.3895396298701</v>
      </c>
      <c r="W157" s="45">
        <v>57.431990445803258</v>
      </c>
      <c r="Y157" s="154">
        <v>17.989999999999998</v>
      </c>
      <c r="Z157" s="154">
        <v>1.26</v>
      </c>
      <c r="AA157" s="154">
        <v>0.4</v>
      </c>
      <c r="AB157" s="154">
        <v>0.3</v>
      </c>
      <c r="AC157" s="154">
        <v>6.51</v>
      </c>
      <c r="AD157" s="154">
        <v>0.45</v>
      </c>
      <c r="AE157" s="154">
        <v>0.42</v>
      </c>
      <c r="AF157" s="154">
        <v>7.1</v>
      </c>
      <c r="AH157" s="102" t="s">
        <v>1486</v>
      </c>
      <c r="AI157" s="102">
        <v>20</v>
      </c>
      <c r="AJ157" s="102">
        <v>15</v>
      </c>
    </row>
    <row r="158" spans="1:36" s="135" customFormat="1" ht="12.75">
      <c r="A158" s="45">
        <v>2735.6132650573031</v>
      </c>
      <c r="B158" s="46" t="s">
        <v>342</v>
      </c>
      <c r="C158" s="135" t="s">
        <v>818</v>
      </c>
      <c r="D158" s="154">
        <v>2.4649999999999999</v>
      </c>
      <c r="E158" s="154">
        <v>17.449000000000002</v>
      </c>
      <c r="F158" s="154">
        <v>36.853999999999999</v>
      </c>
      <c r="G158" s="154">
        <v>29.34</v>
      </c>
      <c r="H158" s="154">
        <v>0.193</v>
      </c>
      <c r="I158" s="154">
        <v>0.224</v>
      </c>
      <c r="J158" s="154">
        <v>11.438000000000001</v>
      </c>
      <c r="K158" s="154">
        <v>98.26700000000001</v>
      </c>
      <c r="M158" s="186">
        <v>5.934411401542173E-2</v>
      </c>
      <c r="N158" s="186">
        <v>0.65819932558008232</v>
      </c>
      <c r="O158" s="186">
        <v>0.93258994341429624</v>
      </c>
      <c r="P158" s="186">
        <v>0.28272153174096015</v>
      </c>
      <c r="Q158" s="186">
        <v>0.50259973122204549</v>
      </c>
      <c r="R158" s="186">
        <v>5.2320717233985342E-3</v>
      </c>
      <c r="S158" s="186">
        <v>5.7671538465979937E-3</v>
      </c>
      <c r="T158" s="186">
        <v>0.54574515722337968</v>
      </c>
      <c r="U158" s="186">
        <v>3</v>
      </c>
      <c r="V158" s="45">
        <v>52.057787779426</v>
      </c>
      <c r="W158" s="45">
        <v>58.624354689281709</v>
      </c>
      <c r="Y158" s="154">
        <v>17.22</v>
      </c>
      <c r="Z158" s="154">
        <v>1.28</v>
      </c>
      <c r="AA158" s="154">
        <v>0.41</v>
      </c>
      <c r="AB158" s="154">
        <v>0.3</v>
      </c>
      <c r="AC158" s="154">
        <v>7.34</v>
      </c>
      <c r="AD158" s="154">
        <v>0.45</v>
      </c>
      <c r="AE158" s="154">
        <v>0.41</v>
      </c>
      <c r="AF158" s="154">
        <v>7.22</v>
      </c>
      <c r="AH158" s="102" t="s">
        <v>1486</v>
      </c>
      <c r="AI158" s="102">
        <v>20</v>
      </c>
      <c r="AJ158" s="102">
        <v>15</v>
      </c>
    </row>
    <row r="159" spans="1:36" s="135" customFormat="1" ht="12.75">
      <c r="A159" s="45">
        <v>2735.6132650573031</v>
      </c>
      <c r="B159" s="46" t="s">
        <v>342</v>
      </c>
      <c r="C159" s="135" t="s">
        <v>819</v>
      </c>
      <c r="D159" s="154">
        <v>2.4359999999999999</v>
      </c>
      <c r="E159" s="154">
        <v>17.448</v>
      </c>
      <c r="F159" s="154">
        <v>36.950000000000003</v>
      </c>
      <c r="G159" s="154">
        <v>29.440999999999999</v>
      </c>
      <c r="H159" s="154">
        <v>0.20399999999999999</v>
      </c>
      <c r="I159" s="154">
        <v>0.24</v>
      </c>
      <c r="J159" s="154">
        <v>11.351000000000001</v>
      </c>
      <c r="K159" s="154">
        <v>98.344999999999999</v>
      </c>
      <c r="M159" s="186">
        <v>5.8641810020184752E-2</v>
      </c>
      <c r="N159" s="186">
        <v>0.65811516561206684</v>
      </c>
      <c r="O159" s="186">
        <v>0.93495324884154574</v>
      </c>
      <c r="P159" s="186">
        <v>0.28259166378469658</v>
      </c>
      <c r="Q159" s="186">
        <v>0.50537738712549951</v>
      </c>
      <c r="R159" s="186">
        <v>5.5298824967920431E-3</v>
      </c>
      <c r="S159" s="186">
        <v>6.1786574218380538E-3</v>
      </c>
      <c r="T159" s="186">
        <v>0.5415558829760575</v>
      </c>
      <c r="U159" s="186">
        <v>3.0000000000000004</v>
      </c>
      <c r="V159" s="45">
        <v>51.727831987183315</v>
      </c>
      <c r="W159" s="45">
        <v>58.688832215797468</v>
      </c>
      <c r="Y159" s="154">
        <v>17.760000000000002</v>
      </c>
      <c r="Z159" s="154">
        <v>1.28</v>
      </c>
      <c r="AA159" s="154">
        <v>0.41</v>
      </c>
      <c r="AB159" s="154">
        <v>0.3</v>
      </c>
      <c r="AC159" s="154">
        <v>6.94</v>
      </c>
      <c r="AD159" s="154">
        <v>0.45</v>
      </c>
      <c r="AE159" s="154">
        <v>0.41</v>
      </c>
      <c r="AF159" s="154">
        <v>6.66</v>
      </c>
      <c r="AH159" s="102" t="s">
        <v>1486</v>
      </c>
      <c r="AI159" s="102">
        <v>20</v>
      </c>
      <c r="AJ159" s="102">
        <v>15</v>
      </c>
    </row>
    <row r="160" spans="1:36" s="135" customFormat="1" ht="12.75">
      <c r="A160" s="45">
        <v>2735.6132650573031</v>
      </c>
      <c r="B160" s="46" t="s">
        <v>342</v>
      </c>
      <c r="C160" s="135" t="s">
        <v>820</v>
      </c>
      <c r="D160" s="154">
        <v>2.5939999999999999</v>
      </c>
      <c r="E160" s="154">
        <v>17.422999999999998</v>
      </c>
      <c r="F160" s="154">
        <v>37.658000000000001</v>
      </c>
      <c r="G160" s="154">
        <v>29.228000000000002</v>
      </c>
      <c r="H160" s="154">
        <v>0.192</v>
      </c>
      <c r="I160" s="154">
        <v>0.245</v>
      </c>
      <c r="J160" s="154">
        <v>11.436999999999999</v>
      </c>
      <c r="K160" s="154">
        <v>99.10899999999998</v>
      </c>
      <c r="M160" s="186">
        <v>6.2022689277092202E-2</v>
      </c>
      <c r="N160" s="186">
        <v>0.65272421041253503</v>
      </c>
      <c r="O160" s="186">
        <v>0.94641854602668307</v>
      </c>
      <c r="P160" s="186">
        <v>0.26835064337252135</v>
      </c>
      <c r="Q160" s="186">
        <v>0.50862291643871005</v>
      </c>
      <c r="R160" s="186">
        <v>5.1693686318210847E-3</v>
      </c>
      <c r="S160" s="186">
        <v>6.2646887340374645E-3</v>
      </c>
      <c r="T160" s="186">
        <v>0.54196571547252581</v>
      </c>
      <c r="U160" s="186">
        <v>3.0000000000000004</v>
      </c>
      <c r="V160" s="45">
        <v>51.586862736804903</v>
      </c>
      <c r="W160" s="45">
        <v>59.182867959459472</v>
      </c>
      <c r="Y160" s="154">
        <v>14.31</v>
      </c>
      <c r="Z160" s="154">
        <v>1.23</v>
      </c>
      <c r="AA160" s="154">
        <v>0.41</v>
      </c>
      <c r="AB160" s="154">
        <v>0.3</v>
      </c>
      <c r="AC160" s="154">
        <v>7.34</v>
      </c>
      <c r="AD160" s="154">
        <v>0.45</v>
      </c>
      <c r="AE160" s="154">
        <v>0.4</v>
      </c>
      <c r="AF160" s="154">
        <v>6.54</v>
      </c>
      <c r="AH160" s="102" t="s">
        <v>1486</v>
      </c>
      <c r="AI160" s="102">
        <v>20</v>
      </c>
      <c r="AJ160" s="102">
        <v>15</v>
      </c>
    </row>
    <row r="161" spans="1:36" s="135" customFormat="1" ht="12.75">
      <c r="A161" s="45">
        <v>2735.6132650573031</v>
      </c>
      <c r="B161" s="46" t="s">
        <v>342</v>
      </c>
      <c r="C161" s="135" t="s">
        <v>821</v>
      </c>
      <c r="D161" s="154">
        <v>2.456</v>
      </c>
      <c r="E161" s="154">
        <v>18.015000000000001</v>
      </c>
      <c r="F161" s="154">
        <v>36.783999999999999</v>
      </c>
      <c r="G161" s="154">
        <v>28.934000000000001</v>
      </c>
      <c r="H161" s="154">
        <v>0.193</v>
      </c>
      <c r="I161" s="154">
        <v>0.253</v>
      </c>
      <c r="J161" s="154">
        <v>11.419</v>
      </c>
      <c r="K161" s="154">
        <v>98.267999999999986</v>
      </c>
      <c r="M161" s="186">
        <v>5.9008917566311457E-2</v>
      </c>
      <c r="N161" s="186">
        <v>0.67818739837164321</v>
      </c>
      <c r="O161" s="186">
        <v>0.92895271705622784</v>
      </c>
      <c r="P161" s="186">
        <v>0.26936158423005185</v>
      </c>
      <c r="Q161" s="186">
        <v>0.50354015209265524</v>
      </c>
      <c r="R161" s="186">
        <v>5.2215837462308533E-3</v>
      </c>
      <c r="S161" s="186">
        <v>6.5007370389847403E-3</v>
      </c>
      <c r="T161" s="186">
        <v>0.5437464446884378</v>
      </c>
      <c r="U161" s="186">
        <v>2.9999999999999991</v>
      </c>
      <c r="V161" s="45">
        <v>51.919545839666014</v>
      </c>
      <c r="W161" s="45">
        <v>57.80160100159727</v>
      </c>
      <c r="Y161" s="154">
        <v>7.37</v>
      </c>
      <c r="Z161" s="154">
        <v>1.28</v>
      </c>
      <c r="AA161" s="154">
        <v>0.4</v>
      </c>
      <c r="AB161" s="154">
        <v>0.31</v>
      </c>
      <c r="AC161" s="154">
        <v>7.32</v>
      </c>
      <c r="AD161" s="154">
        <v>0.45</v>
      </c>
      <c r="AE161" s="154">
        <v>0.41</v>
      </c>
      <c r="AF161" s="154">
        <v>6.39</v>
      </c>
      <c r="AH161" s="102" t="s">
        <v>1486</v>
      </c>
      <c r="AI161" s="102">
        <v>20</v>
      </c>
      <c r="AJ161" s="102">
        <v>15</v>
      </c>
    </row>
    <row r="162" spans="1:36" s="135" customFormat="1" ht="12.75">
      <c r="A162" s="45">
        <v>2735.6132650573031</v>
      </c>
      <c r="B162" s="46" t="s">
        <v>342</v>
      </c>
      <c r="C162" s="135" t="s">
        <v>822</v>
      </c>
      <c r="D162" s="154">
        <v>2.34</v>
      </c>
      <c r="E162" s="154">
        <v>18.024999999999999</v>
      </c>
      <c r="F162" s="154">
        <v>36.545000000000002</v>
      </c>
      <c r="G162" s="154">
        <v>29.039000000000001</v>
      </c>
      <c r="H162" s="154">
        <v>0.2</v>
      </c>
      <c r="I162" s="154">
        <v>0.23799999999999999</v>
      </c>
      <c r="J162" s="154">
        <v>11.47</v>
      </c>
      <c r="K162" s="154">
        <v>98.120999999999995</v>
      </c>
      <c r="M162" s="186">
        <v>5.6261771161281678E-2</v>
      </c>
      <c r="N162" s="186">
        <v>0.67904566256067711</v>
      </c>
      <c r="O162" s="186">
        <v>0.9235722562738552</v>
      </c>
      <c r="P162" s="186">
        <v>0.27809279056806524</v>
      </c>
      <c r="Q162" s="186">
        <v>0.49816454874047411</v>
      </c>
      <c r="R162" s="186">
        <v>5.4148096132990396E-3</v>
      </c>
      <c r="S162" s="186">
        <v>6.1196599640480284E-3</v>
      </c>
      <c r="T162" s="186">
        <v>0.5465627528434619</v>
      </c>
      <c r="U162" s="186">
        <v>2.9999999999999996</v>
      </c>
      <c r="V162" s="45">
        <v>52.316307998728959</v>
      </c>
      <c r="W162" s="45">
        <v>57.628973532599851</v>
      </c>
      <c r="Y162" s="154">
        <v>14.47</v>
      </c>
      <c r="Z162" s="154">
        <v>1.32</v>
      </c>
      <c r="AA162" s="154">
        <v>0.4</v>
      </c>
      <c r="AB162" s="154">
        <v>0.31</v>
      </c>
      <c r="AC162" s="154">
        <v>7.18</v>
      </c>
      <c r="AD162" s="154">
        <v>0.45</v>
      </c>
      <c r="AE162" s="154">
        <v>0.41</v>
      </c>
      <c r="AF162" s="154">
        <v>6.83</v>
      </c>
      <c r="AH162" s="102" t="s">
        <v>1486</v>
      </c>
      <c r="AI162" s="102">
        <v>20</v>
      </c>
      <c r="AJ162" s="102">
        <v>15</v>
      </c>
    </row>
    <row r="163" spans="1:36" s="135" customFormat="1" ht="12.75">
      <c r="A163" s="45">
        <v>2735.6132650573031</v>
      </c>
      <c r="B163" s="46" t="s">
        <v>342</v>
      </c>
      <c r="C163" s="135" t="s">
        <v>823</v>
      </c>
      <c r="D163" s="154">
        <v>2.3380000000000001</v>
      </c>
      <c r="E163" s="154">
        <v>17.937999999999999</v>
      </c>
      <c r="F163" s="154">
        <v>36.832000000000001</v>
      </c>
      <c r="G163" s="154">
        <v>28.937000000000001</v>
      </c>
      <c r="H163" s="154">
        <v>0.189</v>
      </c>
      <c r="I163" s="154">
        <v>0.223</v>
      </c>
      <c r="J163" s="154">
        <v>11.471</v>
      </c>
      <c r="K163" s="154">
        <v>98.185999999999993</v>
      </c>
      <c r="M163" s="186">
        <v>5.6205978531119402E-2</v>
      </c>
      <c r="N163" s="186">
        <v>0.67567552782100027</v>
      </c>
      <c r="O163" s="186">
        <v>0.93069777991168778</v>
      </c>
      <c r="P163" s="186">
        <v>0.27460366029210537</v>
      </c>
      <c r="Q163" s="186">
        <v>0.49882102754868363</v>
      </c>
      <c r="R163" s="186">
        <v>5.1162936583111201E-3</v>
      </c>
      <c r="S163" s="186">
        <v>5.7331811097675652E-3</v>
      </c>
      <c r="T163" s="186">
        <v>0.54653547621435683</v>
      </c>
      <c r="U163" s="186">
        <v>2.9999999999999996</v>
      </c>
      <c r="V163" s="45">
        <v>52.282209394302903</v>
      </c>
      <c r="W163" s="45">
        <v>57.937826495966803</v>
      </c>
      <c r="Y163" s="154">
        <v>11.09</v>
      </c>
      <c r="Z163" s="154">
        <v>1.31</v>
      </c>
      <c r="AA163" s="154">
        <v>0.4</v>
      </c>
      <c r="AB163" s="154">
        <v>0.31</v>
      </c>
      <c r="AC163" s="154">
        <v>7.48</v>
      </c>
      <c r="AD163" s="154">
        <v>0.45</v>
      </c>
      <c r="AE163" s="154">
        <v>0.41</v>
      </c>
      <c r="AF163" s="154">
        <v>7.18</v>
      </c>
      <c r="AH163" s="102" t="s">
        <v>1486</v>
      </c>
      <c r="AI163" s="102">
        <v>20</v>
      </c>
      <c r="AJ163" s="102">
        <v>15</v>
      </c>
    </row>
    <row r="164" spans="1:36" s="135" customFormat="1" ht="12.75">
      <c r="D164" s="154"/>
      <c r="E164" s="154"/>
      <c r="F164" s="154"/>
      <c r="G164" s="154"/>
      <c r="H164" s="154"/>
      <c r="I164" s="154"/>
      <c r="J164" s="154"/>
      <c r="K164" s="154"/>
      <c r="M164" s="186"/>
      <c r="N164" s="186"/>
      <c r="O164" s="186"/>
      <c r="P164" s="186"/>
      <c r="Q164" s="186"/>
      <c r="R164" s="186"/>
      <c r="S164" s="186"/>
      <c r="T164" s="186"/>
      <c r="U164" s="186"/>
      <c r="V164" s="45"/>
      <c r="W164" s="45"/>
      <c r="Y164" s="185"/>
      <c r="Z164" s="185"/>
      <c r="AA164" s="185"/>
      <c r="AB164" s="185"/>
      <c r="AC164" s="185"/>
      <c r="AD164" s="185"/>
      <c r="AE164" s="185"/>
      <c r="AF164" s="185"/>
    </row>
    <row r="165" spans="1:36" s="135" customFormat="1" ht="12.75">
      <c r="A165" s="45">
        <v>2735.6132650573031</v>
      </c>
      <c r="B165" s="46" t="s">
        <v>342</v>
      </c>
      <c r="C165" s="135" t="s">
        <v>824</v>
      </c>
      <c r="D165" s="154">
        <v>1.3540000000000001</v>
      </c>
      <c r="E165" s="154">
        <v>14.768000000000001</v>
      </c>
      <c r="F165" s="154">
        <v>43.354999999999997</v>
      </c>
      <c r="G165" s="154">
        <v>27.776</v>
      </c>
      <c r="H165" s="154">
        <v>0.23899999999999999</v>
      </c>
      <c r="I165" s="154">
        <v>0.13500000000000001</v>
      </c>
      <c r="J165" s="154">
        <v>10.089</v>
      </c>
      <c r="K165" s="154">
        <v>97.931000000000012</v>
      </c>
      <c r="M165" s="186">
        <v>3.34092671796824E-2</v>
      </c>
      <c r="N165" s="186">
        <v>0.57094744330653502</v>
      </c>
      <c r="O165" s="186">
        <v>1.1244310909643311</v>
      </c>
      <c r="P165" s="186">
        <v>0.23214834149385677</v>
      </c>
      <c r="Q165" s="186">
        <v>0.5298333016014396</v>
      </c>
      <c r="R165" s="186">
        <v>6.6405161815471167E-3</v>
      </c>
      <c r="S165" s="186">
        <v>3.5623357201276231E-3</v>
      </c>
      <c r="T165" s="186">
        <v>0.49337311367656594</v>
      </c>
      <c r="U165" s="186">
        <v>3</v>
      </c>
      <c r="V165" s="45">
        <v>48.21833662394662</v>
      </c>
      <c r="W165" s="45">
        <v>66.323305871506548</v>
      </c>
      <c r="Y165" s="154">
        <v>15.15</v>
      </c>
      <c r="Z165" s="154">
        <v>1.85</v>
      </c>
      <c r="AA165" s="154">
        <v>0.44</v>
      </c>
      <c r="AB165" s="154">
        <v>0.31</v>
      </c>
      <c r="AC165" s="154">
        <v>6.32</v>
      </c>
      <c r="AD165" s="154">
        <v>0.48</v>
      </c>
      <c r="AE165" s="154">
        <v>0.38</v>
      </c>
      <c r="AF165" s="154">
        <v>11.21</v>
      </c>
      <c r="AH165" s="102" t="s">
        <v>1486</v>
      </c>
      <c r="AI165" s="102">
        <v>20</v>
      </c>
      <c r="AJ165" s="102">
        <v>15</v>
      </c>
    </row>
    <row r="166" spans="1:36" s="135" customFormat="1" ht="12.75">
      <c r="A166" s="45">
        <v>2735.6132650573031</v>
      </c>
      <c r="B166" s="46" t="s">
        <v>342</v>
      </c>
      <c r="C166" s="135" t="s">
        <v>825</v>
      </c>
      <c r="D166" s="154">
        <v>1.403</v>
      </c>
      <c r="E166" s="154">
        <v>14.868</v>
      </c>
      <c r="F166" s="154">
        <v>44.097000000000001</v>
      </c>
      <c r="G166" s="154">
        <v>27.474</v>
      </c>
      <c r="H166" s="154">
        <v>0.214</v>
      </c>
      <c r="I166" s="154">
        <v>0.16800000000000001</v>
      </c>
      <c r="J166" s="154">
        <v>10.164</v>
      </c>
      <c r="K166" s="154">
        <v>98.591000000000008</v>
      </c>
      <c r="M166" s="186">
        <v>3.439403744165407E-2</v>
      </c>
      <c r="N166" s="186">
        <v>0.57108953854412214</v>
      </c>
      <c r="O166" s="186">
        <v>1.1362657155725879</v>
      </c>
      <c r="P166" s="186">
        <v>0.21855227556467227</v>
      </c>
      <c r="Q166" s="186">
        <v>0.53026163337932286</v>
      </c>
      <c r="R166" s="186">
        <v>5.9073800921830913E-3</v>
      </c>
      <c r="S166" s="186">
        <v>4.4044081973215249E-3</v>
      </c>
      <c r="T166" s="186">
        <v>0.49382061577282571</v>
      </c>
      <c r="U166" s="186">
        <v>3</v>
      </c>
      <c r="V166" s="45">
        <v>48.220796345378162</v>
      </c>
      <c r="W166" s="45">
        <v>66.551217904584732</v>
      </c>
      <c r="Y166" s="154">
        <v>11.34</v>
      </c>
      <c r="Z166" s="154">
        <v>1.83</v>
      </c>
      <c r="AA166" s="154">
        <v>0.44</v>
      </c>
      <c r="AB166" s="154">
        <v>0.31</v>
      </c>
      <c r="AC166" s="154">
        <v>6.89</v>
      </c>
      <c r="AD166" s="154">
        <v>0.48</v>
      </c>
      <c r="AE166" s="154">
        <v>0.37</v>
      </c>
      <c r="AF166" s="154">
        <v>9.2200000000000006</v>
      </c>
      <c r="AH166" s="102" t="s">
        <v>1486</v>
      </c>
      <c r="AI166" s="102">
        <v>20</v>
      </c>
      <c r="AJ166" s="102">
        <v>15</v>
      </c>
    </row>
    <row r="167" spans="1:36" s="135" customFormat="1" ht="12.75">
      <c r="A167" s="45">
        <v>2735.6132650573031</v>
      </c>
      <c r="B167" s="46" t="s">
        <v>342</v>
      </c>
      <c r="C167" s="135" t="s">
        <v>826</v>
      </c>
      <c r="D167" s="154">
        <v>1.43</v>
      </c>
      <c r="E167" s="154">
        <v>14.927</v>
      </c>
      <c r="F167" s="154">
        <v>43.316000000000003</v>
      </c>
      <c r="G167" s="154">
        <v>27.946999999999999</v>
      </c>
      <c r="H167" s="154">
        <v>0.23</v>
      </c>
      <c r="I167" s="154">
        <v>0.14000000000000001</v>
      </c>
      <c r="J167" s="154">
        <v>9.9499999999999993</v>
      </c>
      <c r="K167" s="154">
        <v>98.138000000000005</v>
      </c>
      <c r="M167" s="186">
        <v>3.5233565409744788E-2</v>
      </c>
      <c r="N167" s="186">
        <v>0.57626103127855799</v>
      </c>
      <c r="O167" s="186">
        <v>1.1217969901616043</v>
      </c>
      <c r="P167" s="186">
        <v>0.22627488643317495</v>
      </c>
      <c r="Q167" s="186">
        <v>0.53929046708291251</v>
      </c>
      <c r="R167" s="186">
        <v>6.381224806826083E-3</v>
      </c>
      <c r="S167" s="186">
        <v>3.6889382308655989E-3</v>
      </c>
      <c r="T167" s="186">
        <v>0.48587293528913889</v>
      </c>
      <c r="U167" s="186">
        <v>2.9999999999999996</v>
      </c>
      <c r="V167" s="45">
        <v>47.394682073600436</v>
      </c>
      <c r="W167" s="45">
        <v>66.063525274017579</v>
      </c>
      <c r="Y167" s="154">
        <v>12.66</v>
      </c>
      <c r="Z167" s="154">
        <v>1.77</v>
      </c>
      <c r="AA167" s="154">
        <v>0.44</v>
      </c>
      <c r="AB167" s="154">
        <v>0.31</v>
      </c>
      <c r="AC167" s="154">
        <v>6.47</v>
      </c>
      <c r="AD167" s="154">
        <v>0.48</v>
      </c>
      <c r="AE167" s="154">
        <v>0.38</v>
      </c>
      <c r="AF167" s="154">
        <v>10.87</v>
      </c>
      <c r="AH167" s="102" t="s">
        <v>1486</v>
      </c>
      <c r="AI167" s="102">
        <v>20</v>
      </c>
      <c r="AJ167" s="102">
        <v>15</v>
      </c>
    </row>
    <row r="168" spans="1:36" s="135" customFormat="1" ht="12.75">
      <c r="A168" s="45">
        <v>2735.6132650573031</v>
      </c>
      <c r="B168" s="46" t="s">
        <v>342</v>
      </c>
      <c r="C168" s="135" t="s">
        <v>827</v>
      </c>
      <c r="D168" s="154">
        <v>1.5149999999999999</v>
      </c>
      <c r="E168" s="154">
        <v>15.242000000000001</v>
      </c>
      <c r="F168" s="154">
        <v>43.6</v>
      </c>
      <c r="G168" s="154">
        <v>27.934999999999999</v>
      </c>
      <c r="H168" s="154">
        <v>0.245</v>
      </c>
      <c r="I168" s="154">
        <v>0.13200000000000001</v>
      </c>
      <c r="J168" s="154">
        <v>10.074999999999999</v>
      </c>
      <c r="K168" s="154">
        <v>98.925000000000011</v>
      </c>
      <c r="M168" s="186">
        <v>3.6993152820739152E-2</v>
      </c>
      <c r="N168" s="186">
        <v>0.58314537371533959</v>
      </c>
      <c r="O168" s="186">
        <v>1.1190270188110585</v>
      </c>
      <c r="P168" s="186">
        <v>0.21913042602947019</v>
      </c>
      <c r="Q168" s="186">
        <v>0.53924440206394719</v>
      </c>
      <c r="R168" s="186">
        <v>6.7364400806653318E-3</v>
      </c>
      <c r="S168" s="186">
        <v>3.4469535956873913E-3</v>
      </c>
      <c r="T168" s="186">
        <v>0.48756535708043763</v>
      </c>
      <c r="U168" s="186">
        <v>2.9999999999999991</v>
      </c>
      <c r="V168" s="45">
        <v>47.483514130866247</v>
      </c>
      <c r="W168" s="45">
        <v>65.741109638735026</v>
      </c>
      <c r="Y168" s="154">
        <v>13.05</v>
      </c>
      <c r="Z168" s="154">
        <v>1.71</v>
      </c>
      <c r="AA168" s="154">
        <v>0.44</v>
      </c>
      <c r="AB168" s="154">
        <v>0.31</v>
      </c>
      <c r="AC168" s="154">
        <v>6.12</v>
      </c>
      <c r="AD168" s="154">
        <v>0.48</v>
      </c>
      <c r="AE168" s="154">
        <v>0.38</v>
      </c>
      <c r="AF168" s="154">
        <v>11.56</v>
      </c>
      <c r="AH168" s="102" t="s">
        <v>1486</v>
      </c>
      <c r="AI168" s="102">
        <v>20</v>
      </c>
      <c r="AJ168" s="102">
        <v>15</v>
      </c>
    </row>
    <row r="169" spans="1:36" s="135" customFormat="1" ht="12.75">
      <c r="D169" s="154"/>
      <c r="E169" s="154"/>
      <c r="F169" s="154"/>
      <c r="G169" s="154"/>
      <c r="H169" s="154"/>
      <c r="I169" s="154"/>
      <c r="J169" s="154"/>
      <c r="K169" s="154"/>
      <c r="M169" s="186"/>
      <c r="N169" s="186"/>
      <c r="O169" s="186"/>
      <c r="P169" s="186"/>
      <c r="Q169" s="186"/>
      <c r="R169" s="186"/>
      <c r="S169" s="186"/>
      <c r="T169" s="186"/>
      <c r="U169" s="186"/>
      <c r="V169" s="45"/>
      <c r="W169" s="45"/>
      <c r="Y169" s="185"/>
      <c r="Z169" s="185"/>
      <c r="AA169" s="185"/>
      <c r="AB169" s="185"/>
      <c r="AC169" s="185"/>
      <c r="AD169" s="185"/>
      <c r="AE169" s="185"/>
      <c r="AF169" s="185"/>
    </row>
    <row r="170" spans="1:36" s="135" customFormat="1" ht="12.75">
      <c r="A170" s="45">
        <v>2735.6132650573031</v>
      </c>
      <c r="B170" s="46" t="s">
        <v>342</v>
      </c>
      <c r="C170" s="135" t="s">
        <v>828</v>
      </c>
      <c r="D170" s="154">
        <v>1.2250000000000001</v>
      </c>
      <c r="E170" s="154">
        <v>14.882999999999999</v>
      </c>
      <c r="F170" s="154">
        <v>45.09</v>
      </c>
      <c r="G170" s="154">
        <v>25.715</v>
      </c>
      <c r="H170" s="154">
        <v>0.21</v>
      </c>
      <c r="I170" s="154">
        <v>0.17100000000000001</v>
      </c>
      <c r="J170" s="154">
        <v>10.96</v>
      </c>
      <c r="K170" s="154">
        <v>98.40000000000002</v>
      </c>
      <c r="M170" s="186">
        <v>2.99206221581855E-2</v>
      </c>
      <c r="N170" s="186">
        <v>0.56957533786544667</v>
      </c>
      <c r="O170" s="186">
        <v>1.1576043127279092</v>
      </c>
      <c r="P170" s="186">
        <v>0.20917807110221798</v>
      </c>
      <c r="Q170" s="186">
        <v>0.4891308332157116</v>
      </c>
      <c r="R170" s="186">
        <v>5.7757645249069773E-3</v>
      </c>
      <c r="S170" s="186">
        <v>4.4666655327227113E-3</v>
      </c>
      <c r="T170" s="186">
        <v>0.53054735888484494</v>
      </c>
      <c r="U170" s="186">
        <v>2.9999999999999996</v>
      </c>
      <c r="V170" s="45">
        <v>52.030862579487668</v>
      </c>
      <c r="W170" s="45">
        <v>67.022808677153265</v>
      </c>
      <c r="Y170" s="154">
        <v>12.22</v>
      </c>
      <c r="Z170" s="154">
        <v>1.99</v>
      </c>
      <c r="AA170" s="154">
        <v>0.44</v>
      </c>
      <c r="AB170" s="154">
        <v>0.33</v>
      </c>
      <c r="AC170" s="154">
        <v>6.81</v>
      </c>
      <c r="AD170" s="154">
        <v>0.46</v>
      </c>
      <c r="AE170" s="154">
        <v>0.37</v>
      </c>
      <c r="AF170" s="154">
        <v>9.1300000000000008</v>
      </c>
      <c r="AH170" s="102" t="s">
        <v>1486</v>
      </c>
      <c r="AI170" s="102">
        <v>20</v>
      </c>
      <c r="AJ170" s="102">
        <v>15</v>
      </c>
    </row>
    <row r="171" spans="1:36" s="135" customFormat="1" ht="12.75">
      <c r="A171" s="45">
        <v>2735.6132650573031</v>
      </c>
      <c r="B171" s="46" t="s">
        <v>342</v>
      </c>
      <c r="C171" s="135" t="s">
        <v>829</v>
      </c>
      <c r="D171" s="154">
        <v>1.2170000000000001</v>
      </c>
      <c r="E171" s="154">
        <v>14.787000000000001</v>
      </c>
      <c r="F171" s="154">
        <v>46.959000000000003</v>
      </c>
      <c r="G171" s="154">
        <v>24.805</v>
      </c>
      <c r="H171" s="154">
        <v>0.214</v>
      </c>
      <c r="I171" s="154">
        <v>0.191</v>
      </c>
      <c r="J171" s="154">
        <v>11.34</v>
      </c>
      <c r="K171" s="154">
        <v>99.649000000000001</v>
      </c>
      <c r="M171" s="186">
        <v>2.9351778059370635E-2</v>
      </c>
      <c r="N171" s="186">
        <v>0.55879186260002245</v>
      </c>
      <c r="O171" s="186">
        <v>1.1904414667256524</v>
      </c>
      <c r="P171" s="186">
        <v>0.1885669077722687</v>
      </c>
      <c r="Q171" s="186">
        <v>0.4765677655599857</v>
      </c>
      <c r="R171" s="186">
        <v>5.8118348266431715E-3</v>
      </c>
      <c r="S171" s="186">
        <v>4.9264036775545405E-3</v>
      </c>
      <c r="T171" s="186">
        <v>0.54204577399518861</v>
      </c>
      <c r="U171" s="186">
        <v>3.0000000000000004</v>
      </c>
      <c r="V171" s="45">
        <v>53.214075107611322</v>
      </c>
      <c r="W171" s="45">
        <v>68.055041415461972</v>
      </c>
      <c r="Y171" s="154">
        <v>10.69</v>
      </c>
      <c r="Z171" s="154">
        <v>1.99</v>
      </c>
      <c r="AA171" s="154">
        <v>0.44</v>
      </c>
      <c r="AB171" s="154">
        <v>0.33</v>
      </c>
      <c r="AC171" s="154">
        <v>6.71</v>
      </c>
      <c r="AD171" s="154">
        <v>0.45</v>
      </c>
      <c r="AE171" s="154">
        <v>0.36</v>
      </c>
      <c r="AF171" s="154">
        <v>8.02</v>
      </c>
      <c r="AH171" s="102" t="s">
        <v>1486</v>
      </c>
      <c r="AI171" s="102">
        <v>20</v>
      </c>
      <c r="AJ171" s="102">
        <v>15</v>
      </c>
    </row>
    <row r="172" spans="1:36" s="135" customFormat="1" ht="12.75">
      <c r="D172" s="154"/>
      <c r="E172" s="154"/>
      <c r="F172" s="154"/>
      <c r="G172" s="154"/>
      <c r="H172" s="154"/>
      <c r="I172" s="154"/>
      <c r="J172" s="154"/>
      <c r="K172" s="154"/>
      <c r="M172" s="186"/>
      <c r="N172" s="186"/>
      <c r="O172" s="186"/>
      <c r="P172" s="186"/>
      <c r="Q172" s="186"/>
      <c r="R172" s="186"/>
      <c r="S172" s="186"/>
      <c r="T172" s="186"/>
      <c r="U172" s="186"/>
      <c r="V172" s="45"/>
      <c r="W172" s="45"/>
      <c r="Y172" s="185"/>
      <c r="Z172" s="185"/>
      <c r="AA172" s="185"/>
      <c r="AB172" s="185"/>
      <c r="AC172" s="185"/>
      <c r="AD172" s="185"/>
      <c r="AE172" s="185"/>
      <c r="AF172" s="185"/>
    </row>
    <row r="173" spans="1:36" s="135" customFormat="1" ht="12.75">
      <c r="A173" s="45">
        <v>2735.6132650573031</v>
      </c>
      <c r="B173" s="46" t="s">
        <v>342</v>
      </c>
      <c r="C173" s="135" t="s">
        <v>830</v>
      </c>
      <c r="D173" s="154">
        <v>1.6839999999999999</v>
      </c>
      <c r="E173" s="154">
        <v>18.187999999999999</v>
      </c>
      <c r="F173" s="154">
        <v>39.148000000000003</v>
      </c>
      <c r="G173" s="154">
        <v>28.085000000000001</v>
      </c>
      <c r="H173" s="154">
        <v>0.24399999999999999</v>
      </c>
      <c r="I173" s="154">
        <v>0.19700000000000001</v>
      </c>
      <c r="J173" s="154">
        <v>11.106999999999999</v>
      </c>
      <c r="K173" s="154">
        <v>98.861000000000004</v>
      </c>
      <c r="M173" s="186">
        <v>4.0327204735056008E-2</v>
      </c>
      <c r="N173" s="186">
        <v>0.68244419199459161</v>
      </c>
      <c r="O173" s="186">
        <v>0.98539642478129541</v>
      </c>
      <c r="P173" s="186">
        <v>0.24619571692955589</v>
      </c>
      <c r="Q173" s="186">
        <v>0.50155524642369564</v>
      </c>
      <c r="R173" s="186">
        <v>6.5796306094622996E-3</v>
      </c>
      <c r="S173" s="186">
        <v>5.0451612445379657E-3</v>
      </c>
      <c r="T173" s="186">
        <v>0.52714716645736137</v>
      </c>
      <c r="U173" s="186">
        <v>3.0000000000000004</v>
      </c>
      <c r="V173" s="45">
        <v>51.243893263650044</v>
      </c>
      <c r="W173" s="45">
        <v>59.082169775081461</v>
      </c>
      <c r="Y173" s="154">
        <v>11.68</v>
      </c>
      <c r="Z173" s="154">
        <v>1.6</v>
      </c>
      <c r="AA173" s="154">
        <v>0.4</v>
      </c>
      <c r="AB173" s="154">
        <v>0.31</v>
      </c>
      <c r="AC173" s="154">
        <v>6</v>
      </c>
      <c r="AD173" s="154">
        <v>0.45</v>
      </c>
      <c r="AE173" s="154">
        <v>0.4</v>
      </c>
      <c r="AF173" s="154">
        <v>8.02</v>
      </c>
      <c r="AH173" s="102" t="s">
        <v>1486</v>
      </c>
      <c r="AI173" s="102">
        <v>20</v>
      </c>
      <c r="AJ173" s="102">
        <v>15</v>
      </c>
    </row>
    <row r="174" spans="1:36" s="135" customFormat="1" ht="12.75">
      <c r="A174" s="45">
        <v>2735.6132650573031</v>
      </c>
      <c r="B174" s="46" t="s">
        <v>342</v>
      </c>
      <c r="C174" s="135" t="s">
        <v>831</v>
      </c>
      <c r="D174" s="154">
        <v>1.665</v>
      </c>
      <c r="E174" s="154">
        <v>18.082999999999998</v>
      </c>
      <c r="F174" s="154">
        <v>39.487000000000002</v>
      </c>
      <c r="G174" s="154">
        <v>28.126000000000001</v>
      </c>
      <c r="H174" s="154">
        <v>0.214</v>
      </c>
      <c r="I174" s="154">
        <v>0.19500000000000001</v>
      </c>
      <c r="J174" s="154">
        <v>11.032999999999999</v>
      </c>
      <c r="K174" s="154">
        <v>99.021999999999991</v>
      </c>
      <c r="M174" s="186">
        <v>3.9857083366267955E-2</v>
      </c>
      <c r="N174" s="186">
        <v>0.67824706489978648</v>
      </c>
      <c r="O174" s="186">
        <v>0.99355242247178066</v>
      </c>
      <c r="P174" s="186">
        <v>0.24289843132273337</v>
      </c>
      <c r="Q174" s="186">
        <v>0.50566010915562032</v>
      </c>
      <c r="R174" s="186">
        <v>5.7684708668970909E-3</v>
      </c>
      <c r="S174" s="186">
        <v>4.9920471706001819E-3</v>
      </c>
      <c r="T174" s="186">
        <v>0.52343645617315004</v>
      </c>
      <c r="U174" s="186">
        <v>3.0000000000000004</v>
      </c>
      <c r="V174" s="45">
        <v>50.863687024931934</v>
      </c>
      <c r="W174" s="45">
        <v>59.430118861554469</v>
      </c>
      <c r="Y174" s="154">
        <v>13.55</v>
      </c>
      <c r="Z174" s="154">
        <v>1.62</v>
      </c>
      <c r="AA174" s="154">
        <v>0.4</v>
      </c>
      <c r="AB174" s="154">
        <v>0.31</v>
      </c>
      <c r="AC174" s="154">
        <v>6.78</v>
      </c>
      <c r="AD174" s="154">
        <v>0.45</v>
      </c>
      <c r="AE174" s="154">
        <v>0.4</v>
      </c>
      <c r="AF174" s="154">
        <v>8.0500000000000007</v>
      </c>
      <c r="AH174" s="102" t="s">
        <v>1486</v>
      </c>
      <c r="AI174" s="102">
        <v>20</v>
      </c>
      <c r="AJ174" s="102">
        <v>15</v>
      </c>
    </row>
    <row r="175" spans="1:36" s="135" customFormat="1" ht="12.75">
      <c r="A175" s="45">
        <v>2735.6132650573031</v>
      </c>
      <c r="B175" s="46" t="s">
        <v>342</v>
      </c>
      <c r="C175" s="135" t="s">
        <v>832</v>
      </c>
      <c r="D175" s="154">
        <v>1.6970000000000001</v>
      </c>
      <c r="E175" s="154">
        <v>18.169</v>
      </c>
      <c r="F175" s="154">
        <v>39.162999999999997</v>
      </c>
      <c r="G175" s="154">
        <v>28.495999999999999</v>
      </c>
      <c r="H175" s="154">
        <v>0.21199999999999999</v>
      </c>
      <c r="I175" s="154">
        <v>0.215</v>
      </c>
      <c r="J175" s="154">
        <v>10.79</v>
      </c>
      <c r="K175" s="154">
        <v>98.932999999999993</v>
      </c>
      <c r="M175" s="186">
        <v>4.070585030023529E-2</v>
      </c>
      <c r="N175" s="186">
        <v>0.68286079172319403</v>
      </c>
      <c r="O175" s="186">
        <v>0.98740724860774498</v>
      </c>
      <c r="P175" s="186">
        <v>0.24343685430954309</v>
      </c>
      <c r="Q175" s="186">
        <v>0.51651383101919712</v>
      </c>
      <c r="R175" s="186">
        <v>5.7261998702413854E-3</v>
      </c>
      <c r="S175" s="186">
        <v>5.5152631725761524E-3</v>
      </c>
      <c r="T175" s="186">
        <v>0.51295055623822139</v>
      </c>
      <c r="U175" s="186">
        <v>3</v>
      </c>
      <c r="V175" s="45">
        <v>49.826935500388288</v>
      </c>
      <c r="W175" s="45">
        <v>59.116694133242511</v>
      </c>
      <c r="Y175" s="154">
        <v>15.96</v>
      </c>
      <c r="Z175" s="154">
        <v>1.61</v>
      </c>
      <c r="AA175" s="154">
        <v>0.4</v>
      </c>
      <c r="AB175" s="154">
        <v>0.31</v>
      </c>
      <c r="AC175" s="154">
        <v>6.82</v>
      </c>
      <c r="AD175" s="154">
        <v>0.46</v>
      </c>
      <c r="AE175" s="154">
        <v>0.4</v>
      </c>
      <c r="AF175" s="154">
        <v>7.32</v>
      </c>
      <c r="AH175" s="102" t="s">
        <v>1486</v>
      </c>
      <c r="AI175" s="102">
        <v>20</v>
      </c>
      <c r="AJ175" s="102">
        <v>15</v>
      </c>
    </row>
    <row r="176" spans="1:36" s="135" customFormat="1" ht="12.75">
      <c r="A176" s="45">
        <v>2735.6132650573031</v>
      </c>
      <c r="B176" s="46" t="s">
        <v>342</v>
      </c>
      <c r="C176" s="135" t="s">
        <v>833</v>
      </c>
      <c r="D176" s="154">
        <v>1.758</v>
      </c>
      <c r="E176" s="154">
        <v>18.076000000000001</v>
      </c>
      <c r="F176" s="154">
        <v>39.607999999999997</v>
      </c>
      <c r="G176" s="154">
        <v>28.488</v>
      </c>
      <c r="H176" s="154">
        <v>0.20399999999999999</v>
      </c>
      <c r="I176" s="154">
        <v>0.21299999999999999</v>
      </c>
      <c r="J176" s="154">
        <v>10.65</v>
      </c>
      <c r="K176" s="154">
        <v>99.195999999999984</v>
      </c>
      <c r="M176" s="186">
        <v>4.2137368695865512E-2</v>
      </c>
      <c r="N176" s="186">
        <v>0.6788550259822338</v>
      </c>
      <c r="O176" s="186">
        <v>0.99787656746525921</v>
      </c>
      <c r="P176" s="186">
        <v>0.23390954692071819</v>
      </c>
      <c r="Q176" s="186">
        <v>0.52525692974911253</v>
      </c>
      <c r="R176" s="186">
        <v>5.5059766082041061E-3</v>
      </c>
      <c r="S176" s="186">
        <v>5.459852833826568E-3</v>
      </c>
      <c r="T176" s="186">
        <v>0.50591460950472034</v>
      </c>
      <c r="U176" s="186">
        <v>2.9999999999999996</v>
      </c>
      <c r="V176" s="45">
        <v>49.062119176679936</v>
      </c>
      <c r="W176" s="45">
        <v>59.513196468943839</v>
      </c>
      <c r="Y176" s="154">
        <v>14.21</v>
      </c>
      <c r="Z176" s="154">
        <v>1.56</v>
      </c>
      <c r="AA176" s="154">
        <v>0.4</v>
      </c>
      <c r="AB176" s="154">
        <v>0.31</v>
      </c>
      <c r="AC176" s="154">
        <v>7.1</v>
      </c>
      <c r="AD176" s="154">
        <v>0.46</v>
      </c>
      <c r="AE176" s="154">
        <v>0.39</v>
      </c>
      <c r="AF176" s="154">
        <v>7.35</v>
      </c>
      <c r="AH176" s="102" t="s">
        <v>1486</v>
      </c>
      <c r="AI176" s="102">
        <v>20</v>
      </c>
      <c r="AJ176" s="102">
        <v>15</v>
      </c>
    </row>
    <row r="177" spans="1:36" s="135" customFormat="1" ht="12.75">
      <c r="D177" s="154"/>
      <c r="E177" s="154"/>
      <c r="F177" s="154"/>
      <c r="G177" s="154"/>
      <c r="H177" s="154"/>
      <c r="I177" s="154"/>
      <c r="J177" s="154"/>
      <c r="K177" s="154"/>
      <c r="M177" s="186"/>
      <c r="N177" s="186"/>
      <c r="O177" s="186"/>
      <c r="P177" s="186"/>
      <c r="Q177" s="186"/>
      <c r="R177" s="186"/>
      <c r="S177" s="186"/>
      <c r="T177" s="186"/>
      <c r="U177" s="186"/>
      <c r="V177" s="45"/>
      <c r="W177" s="45"/>
      <c r="Y177" s="185"/>
      <c r="Z177" s="185"/>
      <c r="AA177" s="185"/>
      <c r="AB177" s="185"/>
      <c r="AC177" s="185"/>
      <c r="AD177" s="185"/>
      <c r="AE177" s="185"/>
      <c r="AF177" s="185"/>
    </row>
    <row r="178" spans="1:36" s="135" customFormat="1" ht="12.75">
      <c r="A178" s="45">
        <v>2735.6132650573031</v>
      </c>
      <c r="B178" s="46" t="s">
        <v>342</v>
      </c>
      <c r="C178" s="135" t="s">
        <v>834</v>
      </c>
      <c r="D178" s="154">
        <v>4.9279999999999999</v>
      </c>
      <c r="E178" s="154">
        <v>14.632999999999999</v>
      </c>
      <c r="F178" s="154">
        <v>32.692999999999998</v>
      </c>
      <c r="G178" s="154">
        <v>34.853000000000002</v>
      </c>
      <c r="H178" s="154">
        <v>0.26600000000000001</v>
      </c>
      <c r="I178" s="154">
        <v>0.25600000000000001</v>
      </c>
      <c r="J178" s="154">
        <v>10.398999999999999</v>
      </c>
      <c r="K178" s="154">
        <v>98.352000000000004</v>
      </c>
      <c r="M178" s="186">
        <v>0.12068844996716654</v>
      </c>
      <c r="N178" s="186">
        <v>0.56150618781553896</v>
      </c>
      <c r="O178" s="186">
        <v>0.8415795127205038</v>
      </c>
      <c r="P178" s="186">
        <v>0.34707965843226596</v>
      </c>
      <c r="Q178" s="186">
        <v>0.60191047424385835</v>
      </c>
      <c r="R178" s="186">
        <v>7.3355435557672724E-3</v>
      </c>
      <c r="S178" s="186">
        <v>6.7048299495250652E-3</v>
      </c>
      <c r="T178" s="186">
        <v>0.50473760221801522</v>
      </c>
      <c r="U178" s="186">
        <v>3</v>
      </c>
      <c r="V178" s="45">
        <v>45.609585644583603</v>
      </c>
      <c r="W178" s="45">
        <v>59.980620741768085</v>
      </c>
      <c r="Y178" s="154">
        <v>16.510000000000002</v>
      </c>
      <c r="Z178" s="154">
        <v>0.85</v>
      </c>
      <c r="AA178" s="154">
        <v>0.45</v>
      </c>
      <c r="AB178" s="154">
        <v>0.28000000000000003</v>
      </c>
      <c r="AC178" s="154">
        <v>5.62</v>
      </c>
      <c r="AD178" s="154">
        <v>0.47</v>
      </c>
      <c r="AE178" s="154">
        <v>0.43</v>
      </c>
      <c r="AF178" s="154">
        <v>6.43</v>
      </c>
      <c r="AH178" s="102" t="s">
        <v>1486</v>
      </c>
      <c r="AI178" s="102">
        <v>20</v>
      </c>
      <c r="AJ178" s="102">
        <v>15</v>
      </c>
    </row>
    <row r="179" spans="1:36" s="135" customFormat="1" ht="12.75">
      <c r="A179" s="45">
        <v>2735.6132650573031</v>
      </c>
      <c r="B179" s="46" t="s">
        <v>342</v>
      </c>
      <c r="C179" s="135" t="s">
        <v>835</v>
      </c>
      <c r="D179" s="154">
        <v>5.0330000000000004</v>
      </c>
      <c r="E179" s="154">
        <v>14.632999999999999</v>
      </c>
      <c r="F179" s="154">
        <v>32.366999999999997</v>
      </c>
      <c r="G179" s="154">
        <v>35.274999999999999</v>
      </c>
      <c r="H179" s="154">
        <v>0.22600000000000001</v>
      </c>
      <c r="I179" s="154">
        <v>0.23499999999999999</v>
      </c>
      <c r="J179" s="154">
        <v>10.484999999999999</v>
      </c>
      <c r="K179" s="154">
        <v>98.6</v>
      </c>
      <c r="M179" s="186">
        <v>0.1229008455408107</v>
      </c>
      <c r="N179" s="186">
        <v>0.5598703604370463</v>
      </c>
      <c r="O179" s="186">
        <v>0.83076034470429261</v>
      </c>
      <c r="P179" s="186">
        <v>0.35456188449849613</v>
      </c>
      <c r="Q179" s="186">
        <v>0.60312046418983678</v>
      </c>
      <c r="R179" s="186">
        <v>6.2142973855898514E-3</v>
      </c>
      <c r="S179" s="186">
        <v>6.1368936121477934E-3</v>
      </c>
      <c r="T179" s="186">
        <v>0.50742919035323542</v>
      </c>
      <c r="U179" s="186">
        <v>3</v>
      </c>
      <c r="V179" s="45">
        <v>45.691715654264335</v>
      </c>
      <c r="W179" s="45">
        <v>59.739824644520347</v>
      </c>
      <c r="Y179" s="154">
        <v>15.25</v>
      </c>
      <c r="Z179" s="154">
        <v>0.85</v>
      </c>
      <c r="AA179" s="154">
        <v>0.45</v>
      </c>
      <c r="AB179" s="154">
        <v>0.28000000000000003</v>
      </c>
      <c r="AC179" s="154">
        <v>6.39</v>
      </c>
      <c r="AD179" s="154">
        <v>0.47</v>
      </c>
      <c r="AE179" s="154">
        <v>0.43</v>
      </c>
      <c r="AF179" s="154">
        <v>6.85</v>
      </c>
      <c r="AH179" s="102" t="s">
        <v>1486</v>
      </c>
      <c r="AI179" s="102">
        <v>20</v>
      </c>
      <c r="AJ179" s="102">
        <v>15</v>
      </c>
    </row>
    <row r="180" spans="1:36" s="135" customFormat="1" ht="12.75">
      <c r="A180" s="45">
        <v>2735.6132650573031</v>
      </c>
      <c r="B180" s="46" t="s">
        <v>342</v>
      </c>
      <c r="C180" s="135" t="s">
        <v>836</v>
      </c>
      <c r="D180" s="154">
        <v>4.92</v>
      </c>
      <c r="E180" s="154">
        <v>14.673</v>
      </c>
      <c r="F180" s="154">
        <v>32.195</v>
      </c>
      <c r="G180" s="154">
        <v>35.531999999999996</v>
      </c>
      <c r="H180" s="154">
        <v>0.219</v>
      </c>
      <c r="I180" s="154">
        <v>0.28899999999999998</v>
      </c>
      <c r="J180" s="154">
        <v>10.144</v>
      </c>
      <c r="K180" s="154">
        <v>98.3</v>
      </c>
      <c r="M180" s="186">
        <v>0.1207217700332489</v>
      </c>
      <c r="N180" s="186">
        <v>0.56411230460310025</v>
      </c>
      <c r="O180" s="186">
        <v>0.83033680915840558</v>
      </c>
      <c r="P180" s="186">
        <v>0.35552889859784642</v>
      </c>
      <c r="Q180" s="186">
        <v>0.6137899666600457</v>
      </c>
      <c r="R180" s="186">
        <v>6.050903956691756E-3</v>
      </c>
      <c r="S180" s="186">
        <v>7.5835250613997679E-3</v>
      </c>
      <c r="T180" s="186">
        <v>0.4932973743551099</v>
      </c>
      <c r="U180" s="186">
        <v>2.9999999999999996</v>
      </c>
      <c r="V180" s="45">
        <v>44.558126182056746</v>
      </c>
      <c r="W180" s="45">
        <v>59.545866605242004</v>
      </c>
      <c r="Y180" s="154">
        <v>14.22</v>
      </c>
      <c r="Z180" s="154">
        <v>0.86</v>
      </c>
      <c r="AA180" s="154">
        <v>0.45</v>
      </c>
      <c r="AB180" s="154">
        <v>0.27</v>
      </c>
      <c r="AC180" s="154">
        <v>6.47</v>
      </c>
      <c r="AD180" s="154">
        <v>0.48</v>
      </c>
      <c r="AE180" s="154">
        <v>0.44</v>
      </c>
      <c r="AF180" s="154">
        <v>5.7</v>
      </c>
      <c r="AH180" s="102" t="s">
        <v>1486</v>
      </c>
      <c r="AI180" s="102">
        <v>20</v>
      </c>
      <c r="AJ180" s="102">
        <v>15</v>
      </c>
    </row>
    <row r="181" spans="1:36" s="135" customFormat="1" ht="12.75">
      <c r="A181" s="45">
        <v>2735.6132650573031</v>
      </c>
      <c r="B181" s="46" t="s">
        <v>342</v>
      </c>
      <c r="C181" s="135" t="s">
        <v>837</v>
      </c>
      <c r="D181" s="154">
        <v>4.9619999999999997</v>
      </c>
      <c r="E181" s="154">
        <v>14.670999999999999</v>
      </c>
      <c r="F181" s="154">
        <v>31.925000000000001</v>
      </c>
      <c r="G181" s="154">
        <v>35.375</v>
      </c>
      <c r="H181" s="154">
        <v>0.24099999999999999</v>
      </c>
      <c r="I181" s="154">
        <v>0.31</v>
      </c>
      <c r="J181" s="154">
        <v>10.404</v>
      </c>
      <c r="K181" s="154">
        <v>98.197999999999993</v>
      </c>
      <c r="M181" s="186">
        <v>0.12162911380883658</v>
      </c>
      <c r="N181" s="186">
        <v>0.56346463471679309</v>
      </c>
      <c r="O181" s="186">
        <v>0.82254005932331475</v>
      </c>
      <c r="P181" s="186">
        <v>0.36263760384218369</v>
      </c>
      <c r="Q181" s="186">
        <v>0.60142170205087309</v>
      </c>
      <c r="R181" s="186">
        <v>6.6520189567537717E-3</v>
      </c>
      <c r="S181" s="186">
        <v>8.1263452262771724E-3</v>
      </c>
      <c r="T181" s="186">
        <v>0.50542904757493334</v>
      </c>
      <c r="U181" s="186">
        <v>3</v>
      </c>
      <c r="V181" s="45">
        <v>45.663703778111362</v>
      </c>
      <c r="W181" s="45">
        <v>59.346123635820256</v>
      </c>
      <c r="Y181" s="154">
        <v>14.8</v>
      </c>
      <c r="Z181" s="154">
        <v>0.85</v>
      </c>
      <c r="AA181" s="154">
        <v>0.45</v>
      </c>
      <c r="AB181" s="154">
        <v>0.28000000000000003</v>
      </c>
      <c r="AC181" s="154">
        <v>6.09</v>
      </c>
      <c r="AD181" s="154">
        <v>0.47</v>
      </c>
      <c r="AE181" s="154">
        <v>0.44</v>
      </c>
      <c r="AF181" s="154">
        <v>5.31</v>
      </c>
      <c r="AH181" s="102" t="s">
        <v>1486</v>
      </c>
      <c r="AI181" s="102">
        <v>20</v>
      </c>
      <c r="AJ181" s="102">
        <v>15</v>
      </c>
    </row>
    <row r="182" spans="1:36" s="135" customFormat="1" ht="12.75">
      <c r="A182" s="45">
        <v>2735.6132650573031</v>
      </c>
      <c r="B182" s="46" t="s">
        <v>342</v>
      </c>
      <c r="C182" s="135" t="s">
        <v>838</v>
      </c>
      <c r="D182" s="154">
        <v>5.0419999999999998</v>
      </c>
      <c r="E182" s="154">
        <v>14.637</v>
      </c>
      <c r="F182" s="154">
        <v>32.130000000000003</v>
      </c>
      <c r="G182" s="154">
        <v>35.299999999999997</v>
      </c>
      <c r="H182" s="154">
        <v>0.22500000000000001</v>
      </c>
      <c r="I182" s="154">
        <v>0.25600000000000001</v>
      </c>
      <c r="J182" s="154">
        <v>10.487</v>
      </c>
      <c r="K182" s="154">
        <v>98.412999999999997</v>
      </c>
      <c r="M182" s="186">
        <v>0.12331274179785666</v>
      </c>
      <c r="N182" s="186">
        <v>0.56089729971796121</v>
      </c>
      <c r="O182" s="186">
        <v>0.82596416970686182</v>
      </c>
      <c r="P182" s="186">
        <v>0.35775396166785711</v>
      </c>
      <c r="Q182" s="186">
        <v>0.60210260043684893</v>
      </c>
      <c r="R182" s="186">
        <v>6.1964547706370417E-3</v>
      </c>
      <c r="S182" s="186">
        <v>6.6957290326224318E-3</v>
      </c>
      <c r="T182" s="186">
        <v>0.50831795755775078</v>
      </c>
      <c r="U182" s="186">
        <v>3.0000000000000004</v>
      </c>
      <c r="V182" s="45">
        <v>45.777066526556766</v>
      </c>
      <c r="W182" s="45">
        <v>59.556357135613283</v>
      </c>
      <c r="Y182" s="154">
        <v>15.2</v>
      </c>
      <c r="Z182" s="154">
        <v>0.85</v>
      </c>
      <c r="AA182" s="154">
        <v>0.45</v>
      </c>
      <c r="AB182" s="154">
        <v>0.28000000000000003</v>
      </c>
      <c r="AC182" s="154">
        <v>6.39</v>
      </c>
      <c r="AD182" s="154">
        <v>0.47</v>
      </c>
      <c r="AE182" s="154">
        <v>0.44</v>
      </c>
      <c r="AF182" s="154">
        <v>6.45</v>
      </c>
    </row>
    <row r="183" spans="1:36" s="135" customFormat="1" ht="12.75">
      <c r="D183" s="154"/>
      <c r="E183" s="154"/>
      <c r="F183" s="154"/>
      <c r="G183" s="154"/>
      <c r="H183" s="154"/>
      <c r="I183" s="154"/>
      <c r="J183" s="154"/>
      <c r="K183" s="154"/>
      <c r="M183" s="186"/>
      <c r="N183" s="186"/>
      <c r="O183" s="186"/>
      <c r="P183" s="186"/>
      <c r="Q183" s="186"/>
      <c r="R183" s="186"/>
      <c r="S183" s="186"/>
      <c r="T183" s="186"/>
      <c r="U183" s="186"/>
      <c r="V183" s="45"/>
      <c r="W183" s="45"/>
      <c r="Y183" s="185"/>
      <c r="Z183" s="185"/>
      <c r="AA183" s="185"/>
      <c r="AB183" s="185"/>
      <c r="AC183" s="185"/>
      <c r="AD183" s="185"/>
      <c r="AE183" s="185"/>
      <c r="AF183" s="185"/>
    </row>
    <row r="184" spans="1:36" s="135" customFormat="1" ht="12.75">
      <c r="A184" s="45">
        <v>2735.6132650573031</v>
      </c>
      <c r="B184" s="46" t="s">
        <v>342</v>
      </c>
      <c r="C184" s="135" t="s">
        <v>839</v>
      </c>
      <c r="D184" s="154">
        <v>1.123</v>
      </c>
      <c r="E184" s="154">
        <v>13.759</v>
      </c>
      <c r="F184" s="154">
        <v>47.887999999999998</v>
      </c>
      <c r="G184" s="154">
        <v>25.359000000000002</v>
      </c>
      <c r="H184" s="154">
        <v>0.21099999999999999</v>
      </c>
      <c r="I184" s="154">
        <v>0.20799999999999999</v>
      </c>
      <c r="J184" s="154">
        <v>11.161</v>
      </c>
      <c r="K184" s="154">
        <v>99.873999999999995</v>
      </c>
      <c r="M184" s="186">
        <v>2.7176731042306956E-2</v>
      </c>
      <c r="N184" s="186">
        <v>0.52171160137257144</v>
      </c>
      <c r="O184" s="186">
        <v>1.2181184725528451</v>
      </c>
      <c r="P184" s="186">
        <v>0.20156032530989609</v>
      </c>
      <c r="Q184" s="186">
        <v>0.48074082562199771</v>
      </c>
      <c r="R184" s="186">
        <v>5.7498374667081988E-3</v>
      </c>
      <c r="S184" s="186">
        <v>5.3831141214623294E-3</v>
      </c>
      <c r="T184" s="186">
        <v>0.53530295383213999</v>
      </c>
      <c r="U184" s="186">
        <v>3</v>
      </c>
      <c r="V184" s="45">
        <v>52.68502840691842</v>
      </c>
      <c r="W184" s="45">
        <v>70.013646206523944</v>
      </c>
      <c r="Y184" s="154">
        <v>14.41</v>
      </c>
      <c r="Z184" s="154">
        <v>2.09</v>
      </c>
      <c r="AA184" s="154">
        <v>0.46</v>
      </c>
      <c r="AB184" s="154">
        <v>0.33</v>
      </c>
      <c r="AC184" s="154">
        <v>6.83</v>
      </c>
      <c r="AD184" s="154">
        <v>0.45</v>
      </c>
      <c r="AE184" s="154">
        <v>0.36</v>
      </c>
      <c r="AF184" s="154">
        <v>7.59</v>
      </c>
      <c r="AH184" s="102" t="s">
        <v>1486</v>
      </c>
      <c r="AI184" s="102">
        <v>20</v>
      </c>
      <c r="AJ184" s="102">
        <v>15</v>
      </c>
    </row>
    <row r="185" spans="1:36" s="135" customFormat="1" ht="12.75">
      <c r="A185" s="45">
        <v>2735.6132650573031</v>
      </c>
      <c r="B185" s="46" t="s">
        <v>342</v>
      </c>
      <c r="C185" s="135" t="s">
        <v>840</v>
      </c>
      <c r="D185" s="154">
        <v>1.04</v>
      </c>
      <c r="E185" s="154">
        <v>13.868</v>
      </c>
      <c r="F185" s="154">
        <v>47.823</v>
      </c>
      <c r="G185" s="154">
        <v>25.276</v>
      </c>
      <c r="H185" s="154">
        <v>0.21</v>
      </c>
      <c r="I185" s="154">
        <v>0.19800000000000001</v>
      </c>
      <c r="J185" s="154">
        <v>11.125</v>
      </c>
      <c r="K185" s="154">
        <v>99.700999999999993</v>
      </c>
      <c r="M185" s="186">
        <v>2.5200697389131638E-2</v>
      </c>
      <c r="N185" s="186">
        <v>0.52652526646621045</v>
      </c>
      <c r="O185" s="186">
        <v>1.2180395950304077</v>
      </c>
      <c r="P185" s="186">
        <v>0.20087540883511856</v>
      </c>
      <c r="Q185" s="186">
        <v>0.48007280780318795</v>
      </c>
      <c r="R185" s="186">
        <v>5.7299940086406416E-3</v>
      </c>
      <c r="S185" s="186">
        <v>5.1309431429620309E-3</v>
      </c>
      <c r="T185" s="186">
        <v>0.53426695243434297</v>
      </c>
      <c r="U185" s="186">
        <v>3.0000000000000009</v>
      </c>
      <c r="V185" s="45">
        <v>52.671399996114928</v>
      </c>
      <c r="W185" s="45">
        <v>69.819106294820273</v>
      </c>
      <c r="Y185" s="154">
        <v>14.97</v>
      </c>
      <c r="Z185" s="154">
        <v>2.2000000000000002</v>
      </c>
      <c r="AA185" s="154">
        <v>0.46</v>
      </c>
      <c r="AB185" s="154">
        <v>0.33</v>
      </c>
      <c r="AC185" s="154">
        <v>7.01</v>
      </c>
      <c r="AD185" s="154">
        <v>0.46</v>
      </c>
      <c r="AE185" s="154">
        <v>0.36</v>
      </c>
      <c r="AF185" s="154">
        <v>7.9</v>
      </c>
      <c r="AH185" s="102" t="s">
        <v>1486</v>
      </c>
      <c r="AI185" s="102">
        <v>20</v>
      </c>
      <c r="AJ185" s="102">
        <v>15</v>
      </c>
    </row>
    <row r="186" spans="1:36" s="135" customFormat="1" ht="12.75">
      <c r="A186" s="45">
        <v>2735.6132650573031</v>
      </c>
      <c r="B186" s="46" t="s">
        <v>342</v>
      </c>
      <c r="C186" s="135" t="s">
        <v>841</v>
      </c>
      <c r="D186" s="154">
        <v>1.1919999999999999</v>
      </c>
      <c r="E186" s="154">
        <v>13.885999999999999</v>
      </c>
      <c r="F186" s="154">
        <v>47.704000000000001</v>
      </c>
      <c r="G186" s="154">
        <v>25.457000000000001</v>
      </c>
      <c r="H186" s="154">
        <v>0.20300000000000001</v>
      </c>
      <c r="I186" s="154">
        <v>0.187</v>
      </c>
      <c r="J186" s="154">
        <v>11.087</v>
      </c>
      <c r="K186" s="154">
        <v>99.862000000000009</v>
      </c>
      <c r="M186" s="186">
        <v>2.884999164632833E-2</v>
      </c>
      <c r="N186" s="186">
        <v>0.52659018582653039</v>
      </c>
      <c r="O186" s="186">
        <v>1.2135833301606789</v>
      </c>
      <c r="P186" s="186">
        <v>0.19836001211242227</v>
      </c>
      <c r="Q186" s="186">
        <v>0.48665987359062102</v>
      </c>
      <c r="R186" s="186">
        <v>5.532496238440144E-3</v>
      </c>
      <c r="S186" s="186">
        <v>4.8402058778888391E-3</v>
      </c>
      <c r="T186" s="186">
        <v>0.53181741593937781</v>
      </c>
      <c r="U186" s="186">
        <v>3.0000000000000004</v>
      </c>
      <c r="V186" s="45">
        <v>52.216914545517042</v>
      </c>
      <c r="W186" s="45">
        <v>69.739213877887735</v>
      </c>
      <c r="Y186" s="154">
        <v>24.05</v>
      </c>
      <c r="Z186" s="154">
        <v>1.99</v>
      </c>
      <c r="AA186" s="154">
        <v>0.46</v>
      </c>
      <c r="AB186" s="154">
        <v>0.33</v>
      </c>
      <c r="AC186" s="154">
        <v>7.08</v>
      </c>
      <c r="AD186" s="154">
        <v>0.46</v>
      </c>
      <c r="AE186" s="154">
        <v>0.36</v>
      </c>
      <c r="AF186" s="154">
        <v>8.41</v>
      </c>
      <c r="AH186" s="102" t="s">
        <v>1486</v>
      </c>
      <c r="AI186" s="102">
        <v>20</v>
      </c>
      <c r="AJ186" s="102">
        <v>15</v>
      </c>
    </row>
    <row r="187" spans="1:36" s="135" customFormat="1" ht="12.75">
      <c r="A187" s="45">
        <v>2735.6132650573031</v>
      </c>
      <c r="B187" s="46" t="s">
        <v>342</v>
      </c>
      <c r="C187" s="135" t="s">
        <v>842</v>
      </c>
      <c r="D187" s="154">
        <v>1.228</v>
      </c>
      <c r="E187" s="154">
        <v>14.159000000000001</v>
      </c>
      <c r="F187" s="154">
        <v>47.161999999999999</v>
      </c>
      <c r="G187" s="154">
        <v>25.658999999999999</v>
      </c>
      <c r="H187" s="154">
        <v>0.21099999999999999</v>
      </c>
      <c r="I187" s="154">
        <v>0.182</v>
      </c>
      <c r="J187" s="154">
        <v>11.145</v>
      </c>
      <c r="K187" s="154">
        <v>99.911999999999992</v>
      </c>
      <c r="M187" s="186">
        <v>2.9659430515642848E-2</v>
      </c>
      <c r="N187" s="186">
        <v>0.5358252638401475</v>
      </c>
      <c r="O187" s="186">
        <v>1.1972973596642467</v>
      </c>
      <c r="P187" s="186">
        <v>0.20328498410399387</v>
      </c>
      <c r="Q187" s="186">
        <v>0.48573320687458565</v>
      </c>
      <c r="R187" s="186">
        <v>5.7385550150593481E-3</v>
      </c>
      <c r="S187" s="186">
        <v>4.70098235429511E-3</v>
      </c>
      <c r="T187" s="186">
        <v>0.53348668627170326</v>
      </c>
      <c r="U187" s="186">
        <v>3</v>
      </c>
      <c r="V187" s="45">
        <v>52.342648515704717</v>
      </c>
      <c r="W187" s="45">
        <v>69.083245664596859</v>
      </c>
      <c r="Y187" s="154">
        <v>12.15</v>
      </c>
      <c r="Z187" s="154">
        <v>1.95</v>
      </c>
      <c r="AA187" s="154">
        <v>0.45</v>
      </c>
      <c r="AB187" s="154">
        <v>0.33</v>
      </c>
      <c r="AC187" s="154">
        <v>6.74</v>
      </c>
      <c r="AD187" s="154">
        <v>0.45</v>
      </c>
      <c r="AE187" s="154">
        <v>0.36</v>
      </c>
      <c r="AF187" s="154">
        <v>8.5500000000000007</v>
      </c>
      <c r="AH187" s="102" t="s">
        <v>1486</v>
      </c>
      <c r="AI187" s="102">
        <v>20</v>
      </c>
      <c r="AJ187" s="102">
        <v>15</v>
      </c>
    </row>
    <row r="188" spans="1:36" s="135" customFormat="1" ht="12.75">
      <c r="A188" s="45">
        <v>2735.6132650573031</v>
      </c>
      <c r="B188" s="46" t="s">
        <v>342</v>
      </c>
      <c r="C188" s="135" t="s">
        <v>843</v>
      </c>
      <c r="D188" s="154">
        <v>1.161</v>
      </c>
      <c r="E188" s="154">
        <v>14.313000000000001</v>
      </c>
      <c r="F188" s="154">
        <v>47.176000000000002</v>
      </c>
      <c r="G188" s="154">
        <v>25.532</v>
      </c>
      <c r="H188" s="154">
        <v>0.18</v>
      </c>
      <c r="I188" s="154">
        <v>0.19</v>
      </c>
      <c r="J188" s="154">
        <v>11.156000000000001</v>
      </c>
      <c r="K188" s="154">
        <v>99.88300000000001</v>
      </c>
      <c r="M188" s="186">
        <v>2.8029277441547568E-2</v>
      </c>
      <c r="N188" s="186">
        <v>0.54142277124695626</v>
      </c>
      <c r="O188" s="186">
        <v>1.1971433765477093</v>
      </c>
      <c r="P188" s="186">
        <v>0.20087198469568524</v>
      </c>
      <c r="Q188" s="186">
        <v>0.4844442789727329</v>
      </c>
      <c r="R188" s="186">
        <v>4.8933675853384193E-3</v>
      </c>
      <c r="S188" s="186">
        <v>4.9055315748222795E-3</v>
      </c>
      <c r="T188" s="186">
        <v>0.53378609930865528</v>
      </c>
      <c r="U188" s="186">
        <v>3</v>
      </c>
      <c r="V188" s="45">
        <v>52.422920263840666</v>
      </c>
      <c r="W188" s="45">
        <v>68.85808619167355</v>
      </c>
      <c r="Y188" s="154">
        <v>17.03</v>
      </c>
      <c r="Z188" s="154">
        <v>2.0299999999999998</v>
      </c>
      <c r="AA188" s="154">
        <v>0.45</v>
      </c>
      <c r="AB188" s="154">
        <v>0.33</v>
      </c>
      <c r="AC188" s="154">
        <v>7.85</v>
      </c>
      <c r="AD188" s="154">
        <v>0.45</v>
      </c>
      <c r="AE188" s="154">
        <v>0.36</v>
      </c>
      <c r="AF188" s="154">
        <v>8.2899999999999991</v>
      </c>
      <c r="AH188" s="102" t="s">
        <v>1486</v>
      </c>
      <c r="AI188" s="102">
        <v>20</v>
      </c>
      <c r="AJ188" s="102">
        <v>15</v>
      </c>
    </row>
    <row r="189" spans="1:36" s="135" customFormat="1" ht="12.75">
      <c r="A189" s="45">
        <v>2735.6132650573031</v>
      </c>
      <c r="B189" s="46" t="s">
        <v>342</v>
      </c>
      <c r="C189" s="135" t="s">
        <v>844</v>
      </c>
      <c r="D189" s="154">
        <v>1.1299999999999999</v>
      </c>
      <c r="E189" s="154">
        <v>14.180999999999999</v>
      </c>
      <c r="F189" s="154">
        <v>47.887999999999998</v>
      </c>
      <c r="G189" s="154">
        <v>25.454000000000001</v>
      </c>
      <c r="H189" s="154">
        <v>0.189</v>
      </c>
      <c r="I189" s="154">
        <v>0.16400000000000001</v>
      </c>
      <c r="J189" s="154">
        <v>11.215999999999999</v>
      </c>
      <c r="K189" s="154">
        <v>100.34999999999998</v>
      </c>
      <c r="M189" s="186">
        <v>2.7176982105418544E-2</v>
      </c>
      <c r="N189" s="186">
        <v>0.53438690275289014</v>
      </c>
      <c r="O189" s="186">
        <v>1.2105837893775693</v>
      </c>
      <c r="P189" s="186">
        <v>0.19739403472716521</v>
      </c>
      <c r="Q189" s="186">
        <v>0.4832269653079333</v>
      </c>
      <c r="R189" s="186">
        <v>5.1184709429213503E-3</v>
      </c>
      <c r="S189" s="186">
        <v>4.2181247994757427E-3</v>
      </c>
      <c r="T189" s="186">
        <v>0.53461342105508658</v>
      </c>
      <c r="U189" s="186">
        <v>3.0000000000000004</v>
      </c>
      <c r="V189" s="45">
        <v>52.524288505134344</v>
      </c>
      <c r="W189" s="45">
        <v>69.375594377436229</v>
      </c>
      <c r="Y189" s="154">
        <v>21.27</v>
      </c>
      <c r="Z189" s="154">
        <v>2.08</v>
      </c>
      <c r="AA189" s="154">
        <v>0.45</v>
      </c>
      <c r="AB189" s="154">
        <v>0.33</v>
      </c>
      <c r="AC189" s="154">
        <v>7.45</v>
      </c>
      <c r="AD189" s="154">
        <v>0.45</v>
      </c>
      <c r="AE189" s="154">
        <v>0.36</v>
      </c>
      <c r="AF189" s="154">
        <v>9.44</v>
      </c>
      <c r="AH189" s="102" t="s">
        <v>1486</v>
      </c>
      <c r="AI189" s="102">
        <v>20</v>
      </c>
      <c r="AJ189" s="102">
        <v>15</v>
      </c>
    </row>
    <row r="190" spans="1:36" s="135" customFormat="1" ht="12.75">
      <c r="A190" s="45">
        <v>2735.6132650573031</v>
      </c>
      <c r="B190" s="46" t="s">
        <v>342</v>
      </c>
      <c r="C190" s="135" t="s">
        <v>845</v>
      </c>
      <c r="D190" s="154">
        <v>1.27</v>
      </c>
      <c r="E190" s="154">
        <v>13.859</v>
      </c>
      <c r="F190" s="154">
        <v>46.906999999999996</v>
      </c>
      <c r="G190" s="154">
        <v>25.783999999999999</v>
      </c>
      <c r="H190" s="154">
        <v>0.19</v>
      </c>
      <c r="I190" s="154">
        <v>0.187</v>
      </c>
      <c r="J190" s="154">
        <v>11.151999999999999</v>
      </c>
      <c r="K190" s="154">
        <v>99.513999999999996</v>
      </c>
      <c r="M190" s="186">
        <v>3.0813408591475824E-2</v>
      </c>
      <c r="N190" s="186">
        <v>0.52685860807795859</v>
      </c>
      <c r="O190" s="186">
        <v>1.196242008402689</v>
      </c>
      <c r="P190" s="186">
        <v>0.21100545148629468</v>
      </c>
      <c r="Q190" s="186">
        <v>0.48451969186240462</v>
      </c>
      <c r="R190" s="186">
        <v>5.1909312363787909E-3</v>
      </c>
      <c r="S190" s="186">
        <v>4.8521075670913691E-3</v>
      </c>
      <c r="T190" s="186">
        <v>0.53625067792560188</v>
      </c>
      <c r="U190" s="186">
        <v>3.0000000000000004</v>
      </c>
      <c r="V190" s="45">
        <v>52.533918871192384</v>
      </c>
      <c r="W190" s="45">
        <v>69.42380479475176</v>
      </c>
      <c r="Y190" s="154">
        <v>15.04</v>
      </c>
      <c r="Z190" s="154">
        <v>1.93</v>
      </c>
      <c r="AA190" s="154">
        <v>0.46</v>
      </c>
      <c r="AB190" s="154">
        <v>0.33</v>
      </c>
      <c r="AC190" s="154">
        <v>7.55</v>
      </c>
      <c r="AD190" s="154">
        <v>0.45</v>
      </c>
      <c r="AE190" s="154">
        <v>0.36</v>
      </c>
      <c r="AF190" s="154">
        <v>8.42</v>
      </c>
      <c r="AH190" s="102" t="s">
        <v>1486</v>
      </c>
      <c r="AI190" s="102">
        <v>20</v>
      </c>
      <c r="AJ190" s="102">
        <v>15</v>
      </c>
    </row>
    <row r="191" spans="1:36" s="135" customFormat="1" ht="12.75">
      <c r="A191" s="45">
        <v>2735.6132650573031</v>
      </c>
      <c r="B191" s="46" t="s">
        <v>342</v>
      </c>
      <c r="C191" s="135" t="s">
        <v>846</v>
      </c>
      <c r="D191" s="154">
        <v>1.4570000000000001</v>
      </c>
      <c r="E191" s="154">
        <v>15.244999999999999</v>
      </c>
      <c r="F191" s="154">
        <v>45.305</v>
      </c>
      <c r="G191" s="154">
        <v>25.405999999999999</v>
      </c>
      <c r="H191" s="154">
        <v>0.23599999999999999</v>
      </c>
      <c r="I191" s="154">
        <v>0.222</v>
      </c>
      <c r="J191" s="154">
        <v>11.297000000000001</v>
      </c>
      <c r="K191" s="154">
        <v>99.339999999999989</v>
      </c>
      <c r="M191" s="186">
        <v>3.5168869711659015E-2</v>
      </c>
      <c r="N191" s="186">
        <v>0.57657054403092112</v>
      </c>
      <c r="O191" s="186">
        <v>1.1494507379418113</v>
      </c>
      <c r="P191" s="186">
        <v>0.19921568925951227</v>
      </c>
      <c r="Q191" s="186">
        <v>0.48259165159430206</v>
      </c>
      <c r="R191" s="186">
        <v>6.4145547317200373E-3</v>
      </c>
      <c r="S191" s="186">
        <v>5.7306597730784744E-3</v>
      </c>
      <c r="T191" s="186">
        <v>0.54043200361255772</v>
      </c>
      <c r="U191" s="186">
        <v>3</v>
      </c>
      <c r="V191" s="45">
        <v>52.826931309157274</v>
      </c>
      <c r="W191" s="45">
        <v>66.595397747822787</v>
      </c>
      <c r="Y191" s="154">
        <v>13.9</v>
      </c>
      <c r="Z191" s="154">
        <v>1.77</v>
      </c>
      <c r="AA191" s="154">
        <v>0.44</v>
      </c>
      <c r="AB191" s="154">
        <v>0.33</v>
      </c>
      <c r="AC191" s="154">
        <v>6.25</v>
      </c>
      <c r="AD191" s="154">
        <v>0.45</v>
      </c>
      <c r="AE191" s="154">
        <v>0.37</v>
      </c>
      <c r="AF191" s="154">
        <v>7.18</v>
      </c>
      <c r="AH191" s="102" t="s">
        <v>1486</v>
      </c>
      <c r="AI191" s="102">
        <v>20</v>
      </c>
      <c r="AJ191" s="102">
        <v>15</v>
      </c>
    </row>
    <row r="192" spans="1:36" s="135" customFormat="1" ht="12.75">
      <c r="A192" s="45">
        <v>2735.6132650573031</v>
      </c>
      <c r="B192" s="46" t="s">
        <v>342</v>
      </c>
      <c r="C192" s="135" t="s">
        <v>847</v>
      </c>
      <c r="D192" s="154">
        <v>1.417</v>
      </c>
      <c r="E192" s="154">
        <v>15.135999999999999</v>
      </c>
      <c r="F192" s="154">
        <v>45.542000000000002</v>
      </c>
      <c r="G192" s="154">
        <v>25.399000000000001</v>
      </c>
      <c r="H192" s="154">
        <v>0.22600000000000001</v>
      </c>
      <c r="I192" s="154">
        <v>0.19500000000000001</v>
      </c>
      <c r="J192" s="154">
        <v>11.509</v>
      </c>
      <c r="K192" s="154">
        <v>99.6</v>
      </c>
      <c r="M192" s="186">
        <v>3.4089573817632224E-2</v>
      </c>
      <c r="N192" s="186">
        <v>0.57054381815010391</v>
      </c>
      <c r="O192" s="186">
        <v>1.1516199776149296</v>
      </c>
      <c r="P192" s="186">
        <v>0.20514391712304114</v>
      </c>
      <c r="Q192" s="186">
        <v>0.47420808505752909</v>
      </c>
      <c r="R192" s="186">
        <v>6.1223170156065833E-3</v>
      </c>
      <c r="S192" s="186">
        <v>5.0169425140861009E-3</v>
      </c>
      <c r="T192" s="186">
        <v>0.54874222923040838</v>
      </c>
      <c r="U192" s="186">
        <v>3</v>
      </c>
      <c r="V192" s="45">
        <v>53.643096987792681</v>
      </c>
      <c r="W192" s="45">
        <v>66.870525349962293</v>
      </c>
      <c r="Y192" s="154">
        <v>17.29</v>
      </c>
      <c r="Z192" s="154">
        <v>1.79</v>
      </c>
      <c r="AA192" s="154">
        <v>0.44</v>
      </c>
      <c r="AB192" s="154">
        <v>0.33</v>
      </c>
      <c r="AC192" s="154">
        <v>6.58</v>
      </c>
      <c r="AD192" s="154">
        <v>0.45</v>
      </c>
      <c r="AE192" s="154">
        <v>0.37</v>
      </c>
      <c r="AF192" s="154">
        <v>8.09</v>
      </c>
      <c r="AH192" s="102" t="s">
        <v>1486</v>
      </c>
      <c r="AI192" s="102">
        <v>20</v>
      </c>
      <c r="AJ192" s="102">
        <v>15</v>
      </c>
    </row>
    <row r="193" spans="1:36" s="135" customFormat="1" ht="12.75">
      <c r="A193" s="45">
        <v>2735.6132650573031</v>
      </c>
      <c r="B193" s="46" t="s">
        <v>342</v>
      </c>
      <c r="C193" s="135" t="s">
        <v>848</v>
      </c>
      <c r="D193" s="154">
        <v>1.4470000000000001</v>
      </c>
      <c r="E193" s="154">
        <v>15.61</v>
      </c>
      <c r="F193" s="154">
        <v>44.451000000000001</v>
      </c>
      <c r="G193" s="154">
        <v>25.454999999999998</v>
      </c>
      <c r="H193" s="154">
        <v>0.20100000000000001</v>
      </c>
      <c r="I193" s="154">
        <v>0.17499999999999999</v>
      </c>
      <c r="J193" s="154">
        <v>11.539</v>
      </c>
      <c r="K193" s="154">
        <v>99.032999999999987</v>
      </c>
      <c r="M193" s="186">
        <v>3.4902060963250617E-2</v>
      </c>
      <c r="N193" s="186">
        <v>0.58994511353597334</v>
      </c>
      <c r="O193" s="186">
        <v>1.1269624530004929</v>
      </c>
      <c r="P193" s="186">
        <v>0.20930330896646332</v>
      </c>
      <c r="Q193" s="186">
        <v>0.47332164946238797</v>
      </c>
      <c r="R193" s="186">
        <v>5.4592659564369908E-3</v>
      </c>
      <c r="S193" s="186">
        <v>4.5141229345935664E-3</v>
      </c>
      <c r="T193" s="186">
        <v>0.55160702260983208</v>
      </c>
      <c r="U193" s="186">
        <v>2.9999999999999996</v>
      </c>
      <c r="V193" s="45">
        <v>53.819064452025003</v>
      </c>
      <c r="W193" s="45">
        <v>65.639087098551556</v>
      </c>
      <c r="Y193" s="154">
        <v>14.23</v>
      </c>
      <c r="Z193" s="154">
        <v>1.77</v>
      </c>
      <c r="AA193" s="154">
        <v>0.43</v>
      </c>
      <c r="AB193" s="154">
        <v>0.33</v>
      </c>
      <c r="AC193" s="154">
        <v>7.14</v>
      </c>
      <c r="AD193" s="154">
        <v>0.45</v>
      </c>
      <c r="AE193" s="154">
        <v>0.37</v>
      </c>
      <c r="AF193" s="154">
        <v>8.91</v>
      </c>
      <c r="AH193" s="102" t="s">
        <v>1486</v>
      </c>
      <c r="AI193" s="102">
        <v>20</v>
      </c>
      <c r="AJ193" s="102">
        <v>15</v>
      </c>
    </row>
    <row r="194" spans="1:36" s="135" customFormat="1" ht="12.75">
      <c r="D194" s="154"/>
      <c r="E194" s="154"/>
      <c r="F194" s="154"/>
      <c r="G194" s="154"/>
      <c r="H194" s="154"/>
      <c r="I194" s="154"/>
      <c r="J194" s="154"/>
      <c r="K194" s="154"/>
      <c r="M194" s="186"/>
      <c r="N194" s="186"/>
      <c r="O194" s="186"/>
      <c r="P194" s="186"/>
      <c r="Q194" s="186"/>
      <c r="R194" s="186"/>
      <c r="S194" s="186"/>
      <c r="T194" s="186"/>
      <c r="U194" s="186"/>
      <c r="V194" s="45"/>
      <c r="W194" s="45"/>
      <c r="Y194" s="185"/>
      <c r="Z194" s="185"/>
      <c r="AA194" s="185"/>
      <c r="AB194" s="185"/>
      <c r="AC194" s="185"/>
      <c r="AD194" s="185"/>
      <c r="AE194" s="185"/>
      <c r="AF194" s="185"/>
    </row>
    <row r="195" spans="1:36" s="135" customFormat="1" ht="12.75">
      <c r="A195" s="45">
        <v>2735.6132650573031</v>
      </c>
      <c r="B195" s="46" t="s">
        <v>342</v>
      </c>
      <c r="C195" s="135" t="s">
        <v>849</v>
      </c>
      <c r="D195" s="154">
        <v>2.6539999999999999</v>
      </c>
      <c r="E195" s="154">
        <v>17.457999999999998</v>
      </c>
      <c r="F195" s="154">
        <v>34.466000000000001</v>
      </c>
      <c r="G195" s="154">
        <v>32.401000000000003</v>
      </c>
      <c r="H195" s="154">
        <v>0.214</v>
      </c>
      <c r="I195" s="154">
        <v>0.20300000000000001</v>
      </c>
      <c r="J195" s="154">
        <v>10.7</v>
      </c>
      <c r="K195" s="154">
        <v>98.344000000000023</v>
      </c>
      <c r="M195" s="186">
        <v>6.4112814797784412E-2</v>
      </c>
      <c r="N195" s="186">
        <v>0.6607916990298659</v>
      </c>
      <c r="O195" s="186">
        <v>0.87514532934055</v>
      </c>
      <c r="P195" s="186">
        <v>0.32945162054739097</v>
      </c>
      <c r="Q195" s="186">
        <v>0.54076797842733793</v>
      </c>
      <c r="R195" s="186">
        <v>5.8212111481071036E-3</v>
      </c>
      <c r="S195" s="186">
        <v>5.2443631332771481E-3</v>
      </c>
      <c r="T195" s="186">
        <v>0.51227926208906194</v>
      </c>
      <c r="U195" s="186">
        <v>3</v>
      </c>
      <c r="V195" s="45">
        <v>48.647320118121876</v>
      </c>
      <c r="W195" s="45">
        <v>56.977943312497224</v>
      </c>
      <c r="Y195" s="154">
        <v>14.92</v>
      </c>
      <c r="Z195" s="154">
        <v>1.23</v>
      </c>
      <c r="AA195" s="154">
        <v>0.41</v>
      </c>
      <c r="AB195" s="154">
        <v>0.28999999999999998</v>
      </c>
      <c r="AC195" s="154">
        <v>6.77</v>
      </c>
      <c r="AD195" s="154">
        <v>0.46</v>
      </c>
      <c r="AE195" s="154">
        <v>0.42</v>
      </c>
      <c r="AF195" s="154">
        <v>7.79</v>
      </c>
      <c r="AH195" s="102" t="s">
        <v>1486</v>
      </c>
      <c r="AI195" s="102">
        <v>20</v>
      </c>
      <c r="AJ195" s="102">
        <v>15</v>
      </c>
    </row>
    <row r="196" spans="1:36" s="135" customFormat="1" ht="12.75">
      <c r="A196" s="45">
        <v>2735.6132650573031</v>
      </c>
      <c r="B196" s="46" t="s">
        <v>342</v>
      </c>
      <c r="C196" s="135" t="s">
        <v>850</v>
      </c>
      <c r="D196" s="154">
        <v>2.6709999999999998</v>
      </c>
      <c r="E196" s="154">
        <v>17.591999999999999</v>
      </c>
      <c r="F196" s="154">
        <v>34.164999999999999</v>
      </c>
      <c r="G196" s="154">
        <v>32.357999999999997</v>
      </c>
      <c r="H196" s="154">
        <v>0.24199999999999999</v>
      </c>
      <c r="I196" s="154">
        <v>0.22700000000000001</v>
      </c>
      <c r="J196" s="154">
        <v>10.696</v>
      </c>
      <c r="K196" s="154">
        <v>98.222000000000008</v>
      </c>
      <c r="M196" s="186">
        <v>6.4556467208319798E-2</v>
      </c>
      <c r="N196" s="186">
        <v>0.66620401833398013</v>
      </c>
      <c r="O196" s="186">
        <v>0.86794591343890215</v>
      </c>
      <c r="P196" s="186">
        <v>0.32975562123025348</v>
      </c>
      <c r="Q196" s="186">
        <v>0.53975333299644979</v>
      </c>
      <c r="R196" s="186">
        <v>6.5862299128529216E-3</v>
      </c>
      <c r="S196" s="186">
        <v>5.8673840651065415E-3</v>
      </c>
      <c r="T196" s="186">
        <v>0.51234952023390967</v>
      </c>
      <c r="U196" s="186">
        <v>3</v>
      </c>
      <c r="V196" s="45">
        <v>48.69766474454471</v>
      </c>
      <c r="W196" s="45">
        <v>56.575038427690927</v>
      </c>
      <c r="Y196" s="154">
        <v>18.510000000000002</v>
      </c>
      <c r="Z196" s="154">
        <v>1.22</v>
      </c>
      <c r="AA196" s="154">
        <v>0.41</v>
      </c>
      <c r="AB196" s="154">
        <v>0.28999999999999998</v>
      </c>
      <c r="AC196" s="154">
        <v>6.19</v>
      </c>
      <c r="AD196" s="154">
        <v>0.46</v>
      </c>
      <c r="AE196" s="154">
        <v>0.42</v>
      </c>
      <c r="AF196" s="154">
        <v>7.09</v>
      </c>
      <c r="AH196" s="102" t="s">
        <v>1486</v>
      </c>
      <c r="AI196" s="102">
        <v>20</v>
      </c>
      <c r="AJ196" s="102">
        <v>15</v>
      </c>
    </row>
    <row r="197" spans="1:36" s="135" customFormat="1" ht="12.75">
      <c r="A197" s="45">
        <v>2735.6132650573031</v>
      </c>
      <c r="B197" s="46" t="s">
        <v>342</v>
      </c>
      <c r="C197" s="135" t="s">
        <v>851</v>
      </c>
      <c r="D197" s="154">
        <v>2.4039999999999999</v>
      </c>
      <c r="E197" s="154">
        <v>17.43</v>
      </c>
      <c r="F197" s="154">
        <v>36.497</v>
      </c>
      <c r="G197" s="154">
        <v>30.927</v>
      </c>
      <c r="H197" s="154">
        <v>0.24199999999999999</v>
      </c>
      <c r="I197" s="154">
        <v>0.20300000000000001</v>
      </c>
      <c r="J197" s="154">
        <v>10.824</v>
      </c>
      <c r="K197" s="154">
        <v>98.76900000000002</v>
      </c>
      <c r="M197" s="186">
        <v>5.7853196196347351E-2</v>
      </c>
      <c r="N197" s="186">
        <v>0.65722858584214117</v>
      </c>
      <c r="O197" s="186">
        <v>0.92319922482721228</v>
      </c>
      <c r="P197" s="186">
        <v>0.29765821263892089</v>
      </c>
      <c r="Q197" s="186">
        <v>0.52982122068985205</v>
      </c>
      <c r="R197" s="186">
        <v>6.5578867583429516E-3</v>
      </c>
      <c r="S197" s="186">
        <v>5.2244637926617101E-3</v>
      </c>
      <c r="T197" s="186">
        <v>0.51624962495549087</v>
      </c>
      <c r="U197" s="186">
        <v>3.0000000000000004</v>
      </c>
      <c r="V197" s="45">
        <v>49.351306090268267</v>
      </c>
      <c r="W197" s="45">
        <v>58.414514006572226</v>
      </c>
      <c r="Y197" s="154">
        <v>16.2</v>
      </c>
      <c r="Z197" s="154">
        <v>1.3</v>
      </c>
      <c r="AA197" s="154">
        <v>0.41</v>
      </c>
      <c r="AB197" s="154">
        <v>0.3</v>
      </c>
      <c r="AC197" s="154">
        <v>6.12</v>
      </c>
      <c r="AD197" s="154">
        <v>0.46</v>
      </c>
      <c r="AE197" s="154">
        <v>0.41</v>
      </c>
      <c r="AF197" s="154">
        <v>7.75</v>
      </c>
      <c r="AH197" s="102" t="s">
        <v>1486</v>
      </c>
      <c r="AI197" s="102">
        <v>20</v>
      </c>
      <c r="AJ197" s="102">
        <v>15</v>
      </c>
    </row>
    <row r="198" spans="1:36" s="135" customFormat="1" ht="12.75">
      <c r="A198" s="45">
        <v>2735.6132650573031</v>
      </c>
      <c r="B198" s="46" t="s">
        <v>342</v>
      </c>
      <c r="C198" s="135" t="s">
        <v>852</v>
      </c>
      <c r="D198" s="154">
        <v>2.3849999999999998</v>
      </c>
      <c r="E198" s="154">
        <v>17.303000000000001</v>
      </c>
      <c r="F198" s="154">
        <v>36.448</v>
      </c>
      <c r="G198" s="154">
        <v>30.998000000000001</v>
      </c>
      <c r="H198" s="154">
        <v>0.217</v>
      </c>
      <c r="I198" s="154">
        <v>0.22500000000000001</v>
      </c>
      <c r="J198" s="154">
        <v>10.92</v>
      </c>
      <c r="K198" s="154">
        <v>98.751999999999995</v>
      </c>
      <c r="M198" s="186">
        <v>5.7391347924150807E-2</v>
      </c>
      <c r="N198" s="186">
        <v>0.65238747251299856</v>
      </c>
      <c r="O198" s="186">
        <v>0.92188577478643907</v>
      </c>
      <c r="P198" s="186">
        <v>0.30437788306648716</v>
      </c>
      <c r="Q198" s="186">
        <v>0.52493466303388847</v>
      </c>
      <c r="R198" s="186">
        <v>5.8799472299895716E-3</v>
      </c>
      <c r="S198" s="186">
        <v>5.790197153911803E-3</v>
      </c>
      <c r="T198" s="186">
        <v>0.52078654050636031</v>
      </c>
      <c r="U198" s="186">
        <v>2.9999999999999996</v>
      </c>
      <c r="V198" s="45">
        <v>49.801662120195864</v>
      </c>
      <c r="W198" s="45">
        <v>58.559451249512982</v>
      </c>
      <c r="Y198" s="154">
        <v>11.82</v>
      </c>
      <c r="Z198" s="154">
        <v>1.31</v>
      </c>
      <c r="AA198" s="154">
        <v>0.41</v>
      </c>
      <c r="AB198" s="154">
        <v>0.3</v>
      </c>
      <c r="AC198" s="154">
        <v>6.6</v>
      </c>
      <c r="AD198" s="154">
        <v>0.46</v>
      </c>
      <c r="AE198" s="154">
        <v>0.41</v>
      </c>
      <c r="AF198" s="154">
        <v>7.05</v>
      </c>
      <c r="AH198" s="102" t="s">
        <v>1486</v>
      </c>
      <c r="AI198" s="102">
        <v>20</v>
      </c>
      <c r="AJ198" s="102">
        <v>15</v>
      </c>
    </row>
    <row r="199" spans="1:36" s="135" customFormat="1" ht="12.75">
      <c r="A199" s="45">
        <v>2735.6132650573031</v>
      </c>
      <c r="B199" s="46" t="s">
        <v>342</v>
      </c>
      <c r="C199" s="135" t="s">
        <v>853</v>
      </c>
      <c r="D199" s="154">
        <v>2.29</v>
      </c>
      <c r="E199" s="154">
        <v>17.414999999999999</v>
      </c>
      <c r="F199" s="154">
        <v>36.094000000000001</v>
      </c>
      <c r="G199" s="154">
        <v>30.731000000000002</v>
      </c>
      <c r="H199" s="154">
        <v>0.215</v>
      </c>
      <c r="I199" s="154">
        <v>0.20399999999999999</v>
      </c>
      <c r="J199" s="154">
        <v>10.906000000000001</v>
      </c>
      <c r="K199" s="154">
        <v>98.091000000000008</v>
      </c>
      <c r="M199" s="186">
        <v>5.5399593081810986E-2</v>
      </c>
      <c r="N199" s="186">
        <v>0.66011672260822263</v>
      </c>
      <c r="O199" s="186">
        <v>0.91780723334682346</v>
      </c>
      <c r="P199" s="186">
        <v>0.30519134114046675</v>
      </c>
      <c r="Q199" s="186">
        <v>0.52136850782855759</v>
      </c>
      <c r="R199" s="186">
        <v>5.8568648883557959E-3</v>
      </c>
      <c r="S199" s="186">
        <v>5.2778136465952948E-3</v>
      </c>
      <c r="T199" s="186">
        <v>0.52289640671829984</v>
      </c>
      <c r="U199" s="186">
        <v>2.9999999999999996</v>
      </c>
      <c r="V199" s="45">
        <v>50.073156670709615</v>
      </c>
      <c r="W199" s="45">
        <v>58.165492062088397</v>
      </c>
      <c r="Y199" s="154">
        <v>12.59</v>
      </c>
      <c r="Z199" s="154">
        <v>1.34</v>
      </c>
      <c r="AA199" s="154">
        <v>0.41</v>
      </c>
      <c r="AB199" s="154">
        <v>0.3</v>
      </c>
      <c r="AC199" s="154">
        <v>6.72</v>
      </c>
      <c r="AD199" s="154">
        <v>0.46</v>
      </c>
      <c r="AE199" s="154">
        <v>0.41</v>
      </c>
      <c r="AF199" s="154">
        <v>7.77</v>
      </c>
      <c r="AH199" s="102" t="s">
        <v>1486</v>
      </c>
      <c r="AI199" s="102">
        <v>20</v>
      </c>
      <c r="AJ199" s="102">
        <v>15</v>
      </c>
    </row>
    <row r="200" spans="1:36" s="135" customFormat="1" ht="12.75">
      <c r="A200" s="45">
        <v>2735.6132650573031</v>
      </c>
      <c r="B200" s="46" t="s">
        <v>342</v>
      </c>
      <c r="C200" s="135" t="s">
        <v>854</v>
      </c>
      <c r="D200" s="154">
        <v>2.4180000000000001</v>
      </c>
      <c r="E200" s="154">
        <v>17.472000000000001</v>
      </c>
      <c r="F200" s="154">
        <v>35.923999999999999</v>
      </c>
      <c r="G200" s="154">
        <v>31.184999999999999</v>
      </c>
      <c r="H200" s="154">
        <v>0.21</v>
      </c>
      <c r="I200" s="154">
        <v>0.21199999999999999</v>
      </c>
      <c r="J200" s="154">
        <v>10.952</v>
      </c>
      <c r="K200" s="154">
        <v>98.594999999999985</v>
      </c>
      <c r="M200" s="186">
        <v>5.8203966985295556E-2</v>
      </c>
      <c r="N200" s="186">
        <v>0.65896913545446445</v>
      </c>
      <c r="O200" s="186">
        <v>0.90892143726753605</v>
      </c>
      <c r="P200" s="186">
        <v>0.31000557660268591</v>
      </c>
      <c r="Q200" s="186">
        <v>0.52457554689277652</v>
      </c>
      <c r="R200" s="186">
        <v>5.692083167639213E-3</v>
      </c>
      <c r="S200" s="186">
        <v>5.4573893867589079E-3</v>
      </c>
      <c r="T200" s="186">
        <v>0.52247894753812318</v>
      </c>
      <c r="U200" s="186">
        <v>3.0000000000000004</v>
      </c>
      <c r="V200" s="45">
        <v>49.899881077546354</v>
      </c>
      <c r="W200" s="45">
        <v>57.970974064189051</v>
      </c>
      <c r="Y200" s="154">
        <v>12.56</v>
      </c>
      <c r="Z200" s="154">
        <v>1.29</v>
      </c>
      <c r="AA200" s="154">
        <v>0.41</v>
      </c>
      <c r="AB200" s="154">
        <v>0.3</v>
      </c>
      <c r="AC200" s="154">
        <v>6.84</v>
      </c>
      <c r="AD200" s="154">
        <v>0.46</v>
      </c>
      <c r="AE200" s="154">
        <v>0.41</v>
      </c>
      <c r="AF200" s="154">
        <v>7.44</v>
      </c>
      <c r="AH200" s="102" t="s">
        <v>1486</v>
      </c>
      <c r="AI200" s="102">
        <v>20</v>
      </c>
      <c r="AJ200" s="102">
        <v>15</v>
      </c>
    </row>
    <row r="201" spans="1:36" s="135" customFormat="1" ht="12.75">
      <c r="D201" s="154"/>
      <c r="E201" s="154"/>
      <c r="F201" s="154"/>
      <c r="G201" s="154"/>
      <c r="H201" s="154"/>
      <c r="I201" s="154"/>
      <c r="J201" s="154"/>
      <c r="K201" s="154"/>
      <c r="M201" s="186"/>
      <c r="N201" s="186"/>
      <c r="O201" s="186"/>
      <c r="P201" s="186"/>
      <c r="Q201" s="186"/>
      <c r="R201" s="186"/>
      <c r="S201" s="186"/>
      <c r="T201" s="186"/>
      <c r="U201" s="186"/>
      <c r="V201" s="45"/>
      <c r="W201" s="45"/>
      <c r="Y201" s="185"/>
      <c r="Z201" s="185"/>
      <c r="AA201" s="185"/>
      <c r="AB201" s="185"/>
      <c r="AC201" s="185"/>
      <c r="AD201" s="185"/>
      <c r="AE201" s="185"/>
      <c r="AF201" s="185"/>
    </row>
    <row r="202" spans="1:36" s="135" customFormat="1" ht="12.75">
      <c r="A202" s="45">
        <v>2735.6132650573031</v>
      </c>
      <c r="B202" s="46" t="s">
        <v>342</v>
      </c>
      <c r="C202" s="135" t="s">
        <v>855</v>
      </c>
      <c r="D202" s="154">
        <v>1.63</v>
      </c>
      <c r="E202" s="154">
        <v>18.280999999999999</v>
      </c>
      <c r="F202" s="154">
        <v>39.500999999999998</v>
      </c>
      <c r="G202" s="154">
        <v>26.795999999999999</v>
      </c>
      <c r="H202" s="154">
        <v>0.17699999999999999</v>
      </c>
      <c r="I202" s="154">
        <v>0.217</v>
      </c>
      <c r="J202" s="154">
        <v>11.898999999999999</v>
      </c>
      <c r="K202" s="154">
        <v>98.69</v>
      </c>
      <c r="M202" s="186">
        <v>3.887115405408284E-2</v>
      </c>
      <c r="N202" s="186">
        <v>0.68307114921502055</v>
      </c>
      <c r="O202" s="186">
        <v>0.9901324412765925</v>
      </c>
      <c r="P202" s="186">
        <v>0.24424995757724322</v>
      </c>
      <c r="Q202" s="186">
        <v>0.46620462432802201</v>
      </c>
      <c r="R202" s="186">
        <v>4.7530102374364648E-3</v>
      </c>
      <c r="S202" s="186">
        <v>5.5341682186989989E-3</v>
      </c>
      <c r="T202" s="186">
        <v>0.56237935126992311</v>
      </c>
      <c r="U202" s="186">
        <v>2.9999999999999996</v>
      </c>
      <c r="V202" s="45">
        <v>54.675103308215157</v>
      </c>
      <c r="W202" s="45">
        <v>59.175849663678783</v>
      </c>
      <c r="Y202" s="154">
        <v>13.93</v>
      </c>
      <c r="Z202" s="154">
        <v>1.64</v>
      </c>
      <c r="AA202" s="154">
        <v>0.4</v>
      </c>
      <c r="AB202" s="154">
        <v>0.32</v>
      </c>
      <c r="AC202" s="154">
        <v>7.95</v>
      </c>
      <c r="AD202" s="154">
        <v>0.44</v>
      </c>
      <c r="AE202" s="154">
        <v>0.4</v>
      </c>
      <c r="AF202" s="154">
        <v>7.29</v>
      </c>
      <c r="AH202" s="102" t="s">
        <v>1486</v>
      </c>
      <c r="AI202" s="102">
        <v>20</v>
      </c>
      <c r="AJ202" s="102">
        <v>15</v>
      </c>
    </row>
    <row r="203" spans="1:36" s="135" customFormat="1" ht="12.75">
      <c r="A203" s="45">
        <v>2735.6132650573031</v>
      </c>
      <c r="B203" s="46" t="s">
        <v>342</v>
      </c>
      <c r="C203" s="135" t="s">
        <v>856</v>
      </c>
      <c r="D203" s="154">
        <v>1.655</v>
      </c>
      <c r="E203" s="154">
        <v>18.338999999999999</v>
      </c>
      <c r="F203" s="154">
        <v>39.847999999999999</v>
      </c>
      <c r="G203" s="154">
        <v>27.126999999999999</v>
      </c>
      <c r="H203" s="154">
        <v>0.222</v>
      </c>
      <c r="I203" s="154">
        <v>0.20100000000000001</v>
      </c>
      <c r="J203" s="154">
        <v>11.843</v>
      </c>
      <c r="K203" s="154">
        <v>99.47199999999998</v>
      </c>
      <c r="M203" s="186">
        <v>3.9211015675296154E-2</v>
      </c>
      <c r="N203" s="186">
        <v>0.68078802483844381</v>
      </c>
      <c r="O203" s="186">
        <v>0.99234341503773649</v>
      </c>
      <c r="P203" s="186">
        <v>0.24246140955131157</v>
      </c>
      <c r="Q203" s="186">
        <v>0.47209806370434937</v>
      </c>
      <c r="R203" s="186">
        <v>5.9226861748206613E-3</v>
      </c>
      <c r="S203" s="186">
        <v>5.0928272266744816E-3</v>
      </c>
      <c r="T203" s="186">
        <v>0.55609743856945182</v>
      </c>
      <c r="U203" s="186">
        <v>3</v>
      </c>
      <c r="V203" s="45">
        <v>54.08479587195928</v>
      </c>
      <c r="W203" s="45">
        <v>59.310547359696656</v>
      </c>
      <c r="Y203" s="154">
        <v>16.27</v>
      </c>
      <c r="Z203" s="154">
        <v>1.63</v>
      </c>
      <c r="AA203" s="154">
        <v>0.4</v>
      </c>
      <c r="AB203" s="154">
        <v>0.32</v>
      </c>
      <c r="AC203" s="154">
        <v>6.54</v>
      </c>
      <c r="AD203" s="154">
        <v>0.44</v>
      </c>
      <c r="AE203" s="154">
        <v>0.39</v>
      </c>
      <c r="AF203" s="154">
        <v>7.85</v>
      </c>
      <c r="AH203" s="102" t="s">
        <v>1486</v>
      </c>
      <c r="AI203" s="102">
        <v>20</v>
      </c>
      <c r="AJ203" s="102">
        <v>15</v>
      </c>
    </row>
    <row r="204" spans="1:36" s="135" customFormat="1" ht="12.75">
      <c r="A204" s="45">
        <v>2735.6132650573031</v>
      </c>
      <c r="B204" s="46" t="s">
        <v>342</v>
      </c>
      <c r="C204" s="135" t="s">
        <v>857</v>
      </c>
      <c r="D204" s="154">
        <v>1.5720000000000001</v>
      </c>
      <c r="E204" s="154">
        <v>18.283999999999999</v>
      </c>
      <c r="F204" s="154">
        <v>39.944000000000003</v>
      </c>
      <c r="G204" s="154">
        <v>26.856000000000002</v>
      </c>
      <c r="H204" s="154">
        <v>0.188</v>
      </c>
      <c r="I204" s="154">
        <v>0.20399999999999999</v>
      </c>
      <c r="J204" s="154">
        <v>11.895</v>
      </c>
      <c r="K204" s="154">
        <v>99.19</v>
      </c>
      <c r="M204" s="186">
        <v>3.73303120077145E-2</v>
      </c>
      <c r="N204" s="186">
        <v>0.68030937258147028</v>
      </c>
      <c r="O204" s="186">
        <v>0.9970248911342463</v>
      </c>
      <c r="P204" s="186">
        <v>0.24175309171081238</v>
      </c>
      <c r="Q204" s="186">
        <v>0.46729701448079386</v>
      </c>
      <c r="R204" s="186">
        <v>5.0271585256413944E-3</v>
      </c>
      <c r="S204" s="186">
        <v>5.1807428627792789E-3</v>
      </c>
      <c r="T204" s="186">
        <v>0.55982539613849847</v>
      </c>
      <c r="U204" s="186">
        <v>2.9999999999999996</v>
      </c>
      <c r="V204" s="45">
        <v>54.504252886562753</v>
      </c>
      <c r="W204" s="45">
        <v>59.441037645387738</v>
      </c>
      <c r="Y204" s="154">
        <v>12.46</v>
      </c>
      <c r="Z204" s="154">
        <v>1.68</v>
      </c>
      <c r="AA204" s="154">
        <v>0.4</v>
      </c>
      <c r="AB204" s="154">
        <v>0.32</v>
      </c>
      <c r="AC204" s="154">
        <v>7.5</v>
      </c>
      <c r="AD204" s="154">
        <v>0.44</v>
      </c>
      <c r="AE204" s="154">
        <v>0.39</v>
      </c>
      <c r="AF204" s="154">
        <v>7.65</v>
      </c>
      <c r="AH204" s="102" t="s">
        <v>1486</v>
      </c>
      <c r="AI204" s="102">
        <v>20</v>
      </c>
      <c r="AJ204" s="102">
        <v>15</v>
      </c>
    </row>
    <row r="205" spans="1:36" s="135" customFormat="1" ht="12.75">
      <c r="D205" s="154"/>
      <c r="E205" s="154"/>
      <c r="F205" s="154"/>
      <c r="G205" s="154"/>
      <c r="H205" s="154"/>
      <c r="I205" s="154"/>
      <c r="J205" s="154"/>
      <c r="K205" s="154"/>
      <c r="M205" s="186"/>
      <c r="N205" s="186"/>
      <c r="O205" s="186"/>
      <c r="P205" s="186"/>
      <c r="Q205" s="186"/>
      <c r="R205" s="186"/>
      <c r="S205" s="186"/>
      <c r="T205" s="186"/>
      <c r="U205" s="186"/>
      <c r="V205" s="45"/>
      <c r="W205" s="45"/>
      <c r="Y205" s="185"/>
      <c r="Z205" s="185"/>
      <c r="AA205" s="185"/>
      <c r="AB205" s="185"/>
      <c r="AC205" s="185"/>
      <c r="AD205" s="185"/>
      <c r="AE205" s="185"/>
      <c r="AF205" s="185"/>
    </row>
    <row r="206" spans="1:36" s="135" customFormat="1" ht="12.75">
      <c r="A206" s="45">
        <v>2735.6132650573031</v>
      </c>
      <c r="B206" s="46" t="s">
        <v>342</v>
      </c>
      <c r="C206" s="135" t="s">
        <v>858</v>
      </c>
      <c r="D206" s="154">
        <v>1.202</v>
      </c>
      <c r="E206" s="154">
        <v>13.987</v>
      </c>
      <c r="F206" s="154">
        <v>49.819000000000003</v>
      </c>
      <c r="G206" s="154">
        <v>21.657</v>
      </c>
      <c r="H206" s="154">
        <v>0.16700000000000001</v>
      </c>
      <c r="I206" s="154">
        <v>0.20399999999999999</v>
      </c>
      <c r="J206" s="154">
        <v>12.196999999999999</v>
      </c>
      <c r="K206" s="154">
        <v>99.382000000000005</v>
      </c>
      <c r="M206" s="186">
        <v>2.9010752387016666E-2</v>
      </c>
      <c r="N206" s="186">
        <v>0.52893860200205101</v>
      </c>
      <c r="O206" s="186">
        <v>1.2638481588476653</v>
      </c>
      <c r="P206" s="186">
        <v>0.14535859016133035</v>
      </c>
      <c r="Q206" s="186">
        <v>0.43577949921672021</v>
      </c>
      <c r="R206" s="186">
        <v>4.5386495360352844E-3</v>
      </c>
      <c r="S206" s="186">
        <v>5.2654741364221141E-3</v>
      </c>
      <c r="T206" s="186">
        <v>0.58342712949783693</v>
      </c>
      <c r="U206" s="186">
        <v>3</v>
      </c>
      <c r="V206" s="45">
        <v>57.243262853742074</v>
      </c>
      <c r="W206" s="45">
        <v>70.496290269828123</v>
      </c>
      <c r="Y206" s="154">
        <v>13.52</v>
      </c>
      <c r="Z206" s="154">
        <v>1.97</v>
      </c>
      <c r="AA206" s="154">
        <v>0.46</v>
      </c>
      <c r="AB206" s="154">
        <v>0.36</v>
      </c>
      <c r="AC206" s="154">
        <v>8.35</v>
      </c>
      <c r="AD206" s="154">
        <v>0.43</v>
      </c>
      <c r="AE206" s="154">
        <v>0.35</v>
      </c>
      <c r="AF206" s="154">
        <v>7.78</v>
      </c>
      <c r="AH206" s="102" t="s">
        <v>1486</v>
      </c>
      <c r="AI206" s="102">
        <v>20</v>
      </c>
      <c r="AJ206" s="102">
        <v>15</v>
      </c>
    </row>
    <row r="207" spans="1:36" s="135" customFormat="1" ht="12.75">
      <c r="A207" s="45">
        <v>2735.6132650573031</v>
      </c>
      <c r="B207" s="46" t="s">
        <v>342</v>
      </c>
      <c r="C207" s="135" t="s">
        <v>859</v>
      </c>
      <c r="D207" s="154">
        <v>1.069</v>
      </c>
      <c r="E207" s="154">
        <v>14.273999999999999</v>
      </c>
      <c r="F207" s="154">
        <v>49.6</v>
      </c>
      <c r="G207" s="154">
        <v>21.884</v>
      </c>
      <c r="H207" s="154">
        <v>0.17399999999999999</v>
      </c>
      <c r="I207" s="154">
        <v>0.19800000000000001</v>
      </c>
      <c r="J207" s="154">
        <v>12.337999999999999</v>
      </c>
      <c r="K207" s="154">
        <v>99.680999999999997</v>
      </c>
      <c r="M207" s="186">
        <v>2.5673828915669161E-2</v>
      </c>
      <c r="N207" s="186">
        <v>0.53713665910583897</v>
      </c>
      <c r="O207" s="186">
        <v>1.2521027914826421</v>
      </c>
      <c r="P207" s="186">
        <v>0.15572659905355923</v>
      </c>
      <c r="Q207" s="186">
        <v>0.42861413773771773</v>
      </c>
      <c r="R207" s="186">
        <v>4.7056306830510191E-3</v>
      </c>
      <c r="S207" s="186">
        <v>5.0854679281762214E-3</v>
      </c>
      <c r="T207" s="186">
        <v>0.58726859256672514</v>
      </c>
      <c r="U207" s="186">
        <v>3.0000000000000013</v>
      </c>
      <c r="V207" s="45">
        <v>57.808699276808326</v>
      </c>
      <c r="W207" s="45">
        <v>69.979610111482032</v>
      </c>
      <c r="Y207" s="154">
        <v>11.77</v>
      </c>
      <c r="Z207" s="154">
        <v>2.16</v>
      </c>
      <c r="AA207" s="154">
        <v>0.45</v>
      </c>
      <c r="AB207" s="154">
        <v>0.36</v>
      </c>
      <c r="AC207" s="154">
        <v>7.93</v>
      </c>
      <c r="AD207" s="154">
        <v>0.43</v>
      </c>
      <c r="AE207" s="154">
        <v>0.36</v>
      </c>
      <c r="AF207" s="154">
        <v>7.98</v>
      </c>
      <c r="AH207" s="102" t="s">
        <v>1486</v>
      </c>
      <c r="AI207" s="102">
        <v>20</v>
      </c>
      <c r="AJ207" s="102">
        <v>15</v>
      </c>
    </row>
    <row r="208" spans="1:36" s="135" customFormat="1" ht="12.75">
      <c r="A208" s="45">
        <v>2735.6132650573031</v>
      </c>
      <c r="B208" s="46" t="s">
        <v>342</v>
      </c>
      <c r="C208" s="135" t="s">
        <v>860</v>
      </c>
      <c r="D208" s="154">
        <v>1.23</v>
      </c>
      <c r="E208" s="154">
        <v>13.851000000000001</v>
      </c>
      <c r="F208" s="154">
        <v>49.222999999999999</v>
      </c>
      <c r="G208" s="154">
        <v>22.585999999999999</v>
      </c>
      <c r="H208" s="154">
        <v>0.20799999999999999</v>
      </c>
      <c r="I208" s="154">
        <v>0.189</v>
      </c>
      <c r="J208" s="154">
        <v>12.17</v>
      </c>
      <c r="K208" s="154">
        <v>99.589999999999989</v>
      </c>
      <c r="M208" s="186">
        <v>2.9643407755691051E-2</v>
      </c>
      <c r="N208" s="186">
        <v>0.5230344673658347</v>
      </c>
      <c r="O208" s="186">
        <v>1.246913897263296</v>
      </c>
      <c r="P208" s="186">
        <v>0.16734826008349657</v>
      </c>
      <c r="Q208" s="186">
        <v>0.43783772264946774</v>
      </c>
      <c r="R208" s="186">
        <v>5.6447148065188616E-3</v>
      </c>
      <c r="S208" s="186">
        <v>4.8712185235741381E-3</v>
      </c>
      <c r="T208" s="186">
        <v>0.58128975177612852</v>
      </c>
      <c r="U208" s="186">
        <v>2.9999999999999996</v>
      </c>
      <c r="V208" s="45">
        <v>57.03798262369061</v>
      </c>
      <c r="W208" s="45">
        <v>70.449168019913984</v>
      </c>
      <c r="Y208" s="154">
        <v>9.9700000000000006</v>
      </c>
      <c r="Z208" s="154">
        <v>1.96</v>
      </c>
      <c r="AA208" s="154">
        <v>0.46</v>
      </c>
      <c r="AB208" s="154">
        <v>0.35</v>
      </c>
      <c r="AC208" s="154">
        <v>6.91</v>
      </c>
      <c r="AD208" s="154">
        <v>0.43</v>
      </c>
      <c r="AE208" s="154">
        <v>0.36</v>
      </c>
      <c r="AF208" s="154">
        <v>8.3699999999999992</v>
      </c>
      <c r="AH208" s="102" t="s">
        <v>1486</v>
      </c>
      <c r="AI208" s="102">
        <v>20</v>
      </c>
      <c r="AJ208" s="102">
        <v>15</v>
      </c>
    </row>
    <row r="209" spans="1:36" s="135" customFormat="1" ht="12.75">
      <c r="A209" s="45">
        <v>2735.6132650573031</v>
      </c>
      <c r="B209" s="46" t="s">
        <v>342</v>
      </c>
      <c r="C209" s="135" t="s">
        <v>861</v>
      </c>
      <c r="D209" s="154">
        <v>1.1559999999999999</v>
      </c>
      <c r="E209" s="154">
        <v>14.055999999999999</v>
      </c>
      <c r="F209" s="154">
        <v>48.978000000000002</v>
      </c>
      <c r="G209" s="154">
        <v>22.73</v>
      </c>
      <c r="H209" s="154">
        <v>0.189</v>
      </c>
      <c r="I209" s="154">
        <v>0.218</v>
      </c>
      <c r="J209" s="154">
        <v>12.108000000000001</v>
      </c>
      <c r="K209" s="154">
        <v>99.594999999999999</v>
      </c>
      <c r="M209" s="186">
        <v>2.7845375331501492E-2</v>
      </c>
      <c r="N209" s="186">
        <v>0.53049727099920152</v>
      </c>
      <c r="O209" s="186">
        <v>1.2400570296762743</v>
      </c>
      <c r="P209" s="186">
        <v>0.16964695664597684</v>
      </c>
      <c r="Q209" s="186">
        <v>0.4390781268119418</v>
      </c>
      <c r="R209" s="186">
        <v>5.1264024702365307E-3</v>
      </c>
      <c r="S209" s="186">
        <v>5.6157081274858826E-3</v>
      </c>
      <c r="T209" s="186">
        <v>0.5780251379218363</v>
      </c>
      <c r="U209" s="186">
        <v>2.9999999999999991</v>
      </c>
      <c r="V209" s="45">
        <v>56.830526256656114</v>
      </c>
      <c r="W209" s="45">
        <v>70.037785861929564</v>
      </c>
      <c r="Y209" s="154">
        <v>14.66</v>
      </c>
      <c r="Z209" s="154">
        <v>2.04</v>
      </c>
      <c r="AA209" s="154">
        <v>0.46</v>
      </c>
      <c r="AB209" s="154">
        <v>0.35</v>
      </c>
      <c r="AC209" s="154">
        <v>7.61</v>
      </c>
      <c r="AD209" s="154">
        <v>0.44</v>
      </c>
      <c r="AE209" s="154">
        <v>0.36</v>
      </c>
      <c r="AF209" s="154">
        <v>7.35</v>
      </c>
      <c r="AH209" s="102" t="s">
        <v>1486</v>
      </c>
      <c r="AI209" s="102">
        <v>20</v>
      </c>
      <c r="AJ209" s="102">
        <v>15</v>
      </c>
    </row>
    <row r="210" spans="1:36" s="135" customFormat="1" ht="12.75">
      <c r="A210" s="45">
        <v>2735.6132650573031</v>
      </c>
      <c r="B210" s="46" t="s">
        <v>342</v>
      </c>
      <c r="C210" s="135" t="s">
        <v>862</v>
      </c>
      <c r="D210" s="154">
        <v>1.1659999999999999</v>
      </c>
      <c r="E210" s="154">
        <v>14.288</v>
      </c>
      <c r="F210" s="154">
        <v>48.331000000000003</v>
      </c>
      <c r="G210" s="154">
        <v>22.428000000000001</v>
      </c>
      <c r="H210" s="154">
        <v>0.17599999999999999</v>
      </c>
      <c r="I210" s="154">
        <v>0.245</v>
      </c>
      <c r="J210" s="154">
        <v>12.15</v>
      </c>
      <c r="K210" s="154">
        <v>98.907000000000025</v>
      </c>
      <c r="M210" s="186">
        <v>2.8218635342126278E-2</v>
      </c>
      <c r="N210" s="186">
        <v>0.54179508639451868</v>
      </c>
      <c r="O210" s="186">
        <v>1.2294435919237565</v>
      </c>
      <c r="P210" s="186">
        <v>0.16915114698101075</v>
      </c>
      <c r="Q210" s="186">
        <v>0.43431724024748442</v>
      </c>
      <c r="R210" s="186">
        <v>4.7962937957298554E-3</v>
      </c>
      <c r="S210" s="186">
        <v>6.340979266832531E-3</v>
      </c>
      <c r="T210" s="186">
        <v>0.5827641220320785</v>
      </c>
      <c r="U210" s="186">
        <v>3.0000000000000004</v>
      </c>
      <c r="V210" s="45">
        <v>57.29768960921097</v>
      </c>
      <c r="W210" s="45">
        <v>69.411514493973627</v>
      </c>
      <c r="Y210" s="154">
        <v>11.7</v>
      </c>
      <c r="Z210" s="154">
        <v>2.0299999999999998</v>
      </c>
      <c r="AA210" s="154">
        <v>0.45</v>
      </c>
      <c r="AB210" s="154">
        <v>0.35</v>
      </c>
      <c r="AC210" s="154">
        <v>7.98</v>
      </c>
      <c r="AD210" s="154">
        <v>0.43</v>
      </c>
      <c r="AE210" s="154">
        <v>0.36</v>
      </c>
      <c r="AF210" s="154">
        <v>6.55</v>
      </c>
      <c r="AH210" s="102" t="s">
        <v>1486</v>
      </c>
      <c r="AI210" s="102">
        <v>20</v>
      </c>
      <c r="AJ210" s="102">
        <v>15</v>
      </c>
    </row>
    <row r="211" spans="1:36" s="135" customFormat="1" ht="12.75">
      <c r="D211" s="154"/>
      <c r="E211" s="154"/>
      <c r="F211" s="154"/>
      <c r="G211" s="154"/>
      <c r="H211" s="154"/>
      <c r="I211" s="154"/>
      <c r="J211" s="154"/>
      <c r="K211" s="154"/>
      <c r="M211" s="186"/>
      <c r="N211" s="186"/>
      <c r="O211" s="186"/>
      <c r="P211" s="186"/>
      <c r="Q211" s="186"/>
      <c r="R211" s="186"/>
      <c r="S211" s="186"/>
      <c r="T211" s="186"/>
      <c r="U211" s="186"/>
      <c r="V211" s="45"/>
      <c r="W211" s="45"/>
      <c r="Y211" s="185"/>
      <c r="Z211" s="185"/>
      <c r="AA211" s="185"/>
      <c r="AB211" s="185"/>
      <c r="AC211" s="185"/>
      <c r="AD211" s="185"/>
      <c r="AE211" s="185"/>
      <c r="AF211" s="185"/>
    </row>
    <row r="212" spans="1:36" s="135" customFormat="1" ht="12.75">
      <c r="A212" s="45">
        <v>2735.6132650573031</v>
      </c>
      <c r="B212" s="46" t="s">
        <v>342</v>
      </c>
      <c r="C212" s="135" t="s">
        <v>863</v>
      </c>
      <c r="D212" s="154">
        <v>1.2170000000000001</v>
      </c>
      <c r="E212" s="154">
        <v>14.829000000000001</v>
      </c>
      <c r="F212" s="154">
        <v>49.551000000000002</v>
      </c>
      <c r="G212" s="154">
        <v>21.207000000000001</v>
      </c>
      <c r="H212" s="154">
        <v>0.17</v>
      </c>
      <c r="I212" s="154">
        <v>0.23</v>
      </c>
      <c r="J212" s="154">
        <v>13.079000000000001</v>
      </c>
      <c r="K212" s="154">
        <v>100.42300000000002</v>
      </c>
      <c r="M212" s="186">
        <v>2.8834162809456016E-2</v>
      </c>
      <c r="N212" s="186">
        <v>0.55049679751683211</v>
      </c>
      <c r="O212" s="186">
        <v>1.2339982996160666</v>
      </c>
      <c r="P212" s="186">
        <v>0.15430100944889524</v>
      </c>
      <c r="Q212" s="186">
        <v>0.40432676492839315</v>
      </c>
      <c r="R212" s="186">
        <v>4.5354600153401058E-3</v>
      </c>
      <c r="S212" s="186">
        <v>5.8277028050253378E-3</v>
      </c>
      <c r="T212" s="186">
        <v>0.61414423506069848</v>
      </c>
      <c r="U212" s="186">
        <v>3</v>
      </c>
      <c r="V212" s="45">
        <v>60.300610922380336</v>
      </c>
      <c r="W212" s="45">
        <v>69.151117400025313</v>
      </c>
      <c r="Y212" s="154">
        <v>14.03</v>
      </c>
      <c r="Z212" s="154">
        <v>2.0099999999999998</v>
      </c>
      <c r="AA212" s="154">
        <v>0.44</v>
      </c>
      <c r="AB212" s="154">
        <v>0.36</v>
      </c>
      <c r="AC212" s="154">
        <v>8.25</v>
      </c>
      <c r="AD212" s="154">
        <v>0.42</v>
      </c>
      <c r="AE212" s="154">
        <v>0.36</v>
      </c>
      <c r="AF212" s="154">
        <v>6.92</v>
      </c>
      <c r="AH212" s="102" t="s">
        <v>1486</v>
      </c>
      <c r="AI212" s="102">
        <v>20</v>
      </c>
      <c r="AJ212" s="102">
        <v>15</v>
      </c>
    </row>
    <row r="213" spans="1:36" s="135" customFormat="1" ht="12.75">
      <c r="A213" s="45">
        <v>2735.6132650573031</v>
      </c>
      <c r="B213" s="46" t="s">
        <v>342</v>
      </c>
      <c r="C213" s="135" t="s">
        <v>864</v>
      </c>
      <c r="D213" s="154">
        <v>1.1399999999999999</v>
      </c>
      <c r="E213" s="154">
        <v>14.866</v>
      </c>
      <c r="F213" s="154">
        <v>49.750999999999998</v>
      </c>
      <c r="G213" s="154">
        <v>21.204000000000001</v>
      </c>
      <c r="H213" s="154">
        <v>0.159</v>
      </c>
      <c r="I213" s="154">
        <v>0.23300000000000001</v>
      </c>
      <c r="J213" s="154">
        <v>12.920999999999999</v>
      </c>
      <c r="K213" s="154">
        <v>100.39300000000003</v>
      </c>
      <c r="M213" s="186">
        <v>2.7043313474807849E-2</v>
      </c>
      <c r="N213" s="186">
        <v>0.55255478356447219</v>
      </c>
      <c r="O213" s="186">
        <v>1.240515614627745</v>
      </c>
      <c r="P213" s="186">
        <v>0.14983401510732364</v>
      </c>
      <c r="Q213" s="186">
        <v>0.40940745235773446</v>
      </c>
      <c r="R213" s="186">
        <v>4.2472500330998763E-3</v>
      </c>
      <c r="S213" s="186">
        <v>5.9110381715931281E-3</v>
      </c>
      <c r="T213" s="186">
        <v>0.6074775729123808</v>
      </c>
      <c r="U213" s="186">
        <v>3</v>
      </c>
      <c r="V213" s="45">
        <v>59.739061724408472</v>
      </c>
      <c r="W213" s="45">
        <v>69.183876766826288</v>
      </c>
      <c r="Y213" s="154">
        <v>13.46</v>
      </c>
      <c r="Z213" s="154">
        <v>2.08</v>
      </c>
      <c r="AA213" s="154">
        <v>0.44</v>
      </c>
      <c r="AB213" s="154">
        <v>0.36</v>
      </c>
      <c r="AC213" s="154">
        <v>8.6</v>
      </c>
      <c r="AD213" s="154">
        <v>0.42</v>
      </c>
      <c r="AE213" s="154">
        <v>0.35</v>
      </c>
      <c r="AF213" s="154">
        <v>6.84</v>
      </c>
      <c r="AH213" s="102" t="s">
        <v>1486</v>
      </c>
      <c r="AI213" s="102">
        <v>20</v>
      </c>
      <c r="AJ213" s="102">
        <v>15</v>
      </c>
    </row>
    <row r="214" spans="1:36" s="135" customFormat="1" ht="12.75">
      <c r="A214" s="45">
        <v>2735.6132650573031</v>
      </c>
      <c r="B214" s="46" t="s">
        <v>342</v>
      </c>
      <c r="C214" s="135" t="s">
        <v>865</v>
      </c>
      <c r="D214" s="154">
        <v>1.264</v>
      </c>
      <c r="E214" s="154">
        <v>14.78</v>
      </c>
      <c r="F214" s="154">
        <v>49.097999999999999</v>
      </c>
      <c r="G214" s="154">
        <v>20.907</v>
      </c>
      <c r="H214" s="154">
        <v>0.193</v>
      </c>
      <c r="I214" s="154">
        <v>0.21299999999999999</v>
      </c>
      <c r="J214" s="154">
        <v>13.103999999999999</v>
      </c>
      <c r="K214" s="154">
        <v>99.687999999999988</v>
      </c>
      <c r="M214" s="186">
        <v>3.013668540905487E-2</v>
      </c>
      <c r="N214" s="186">
        <v>0.55213974238098185</v>
      </c>
      <c r="O214" s="186">
        <v>1.2304318995120012</v>
      </c>
      <c r="P214" s="186">
        <v>0.15387665865460765</v>
      </c>
      <c r="Q214" s="186">
        <v>0.40032350537773997</v>
      </c>
      <c r="R214" s="186">
        <v>5.1815700376444847E-3</v>
      </c>
      <c r="S214" s="186">
        <v>5.4310125450474775E-3</v>
      </c>
      <c r="T214" s="186">
        <v>0.61920059744862266</v>
      </c>
      <c r="U214" s="186">
        <v>3</v>
      </c>
      <c r="V214" s="45">
        <v>60.734277466521071</v>
      </c>
      <c r="W214" s="45">
        <v>69.02566329425936</v>
      </c>
      <c r="Y214" s="154">
        <v>10.28</v>
      </c>
      <c r="Z214" s="154">
        <v>1.91</v>
      </c>
      <c r="AA214" s="154">
        <v>0.44</v>
      </c>
      <c r="AB214" s="154">
        <v>0.36</v>
      </c>
      <c r="AC214" s="154">
        <v>7.4</v>
      </c>
      <c r="AD214" s="154">
        <v>0.42</v>
      </c>
      <c r="AE214" s="154">
        <v>0.36</v>
      </c>
      <c r="AF214" s="154">
        <v>7.41</v>
      </c>
      <c r="AH214" s="102" t="s">
        <v>1486</v>
      </c>
      <c r="AI214" s="102">
        <v>20</v>
      </c>
      <c r="AJ214" s="102">
        <v>15</v>
      </c>
    </row>
    <row r="215" spans="1:36" s="135" customFormat="1" ht="12.75">
      <c r="A215" s="45">
        <v>2735.6132650573031</v>
      </c>
      <c r="B215" s="46" t="s">
        <v>342</v>
      </c>
      <c r="C215" s="135" t="s">
        <v>866</v>
      </c>
      <c r="D215" s="154">
        <v>1.161</v>
      </c>
      <c r="E215" s="154">
        <v>14.866</v>
      </c>
      <c r="F215" s="154">
        <v>48.898000000000003</v>
      </c>
      <c r="G215" s="154">
        <v>21.128</v>
      </c>
      <c r="H215" s="154">
        <v>0.20100000000000001</v>
      </c>
      <c r="I215" s="154">
        <v>0.215</v>
      </c>
      <c r="J215" s="154">
        <v>12.835000000000001</v>
      </c>
      <c r="K215" s="154">
        <v>99.436999999999998</v>
      </c>
      <c r="M215" s="186">
        <v>2.7780385579724998E-2</v>
      </c>
      <c r="N215" s="186">
        <v>0.55734786461650532</v>
      </c>
      <c r="O215" s="186">
        <v>1.2298227295056012</v>
      </c>
      <c r="P215" s="186">
        <v>0.15387650808679698</v>
      </c>
      <c r="Q215" s="186">
        <v>0.40819420629705438</v>
      </c>
      <c r="R215" s="186">
        <v>5.4157394206609758E-3</v>
      </c>
      <c r="S215" s="186">
        <v>5.501705017444629E-3</v>
      </c>
      <c r="T215" s="186">
        <v>0.60866873484456485</v>
      </c>
      <c r="U215" s="186">
        <v>3</v>
      </c>
      <c r="V215" s="45">
        <v>59.857499985319564</v>
      </c>
      <c r="W215" s="45">
        <v>68.813952822993613</v>
      </c>
      <c r="Y215" s="154">
        <v>11.17</v>
      </c>
      <c r="Z215" s="154">
        <v>2.0499999999999998</v>
      </c>
      <c r="AA215" s="154">
        <v>0.44</v>
      </c>
      <c r="AB215" s="154">
        <v>0.36</v>
      </c>
      <c r="AC215" s="154">
        <v>7.12</v>
      </c>
      <c r="AD215" s="154">
        <v>0.42</v>
      </c>
      <c r="AE215" s="154">
        <v>0.36</v>
      </c>
      <c r="AF215" s="154">
        <v>7.4</v>
      </c>
      <c r="AH215" s="102" t="s">
        <v>1486</v>
      </c>
      <c r="AI215" s="102">
        <v>20</v>
      </c>
      <c r="AJ215" s="102">
        <v>15</v>
      </c>
    </row>
    <row r="216" spans="1:36" s="135" customFormat="1" ht="12.75">
      <c r="A216" s="45">
        <v>2735.6132650573031</v>
      </c>
      <c r="B216" s="46" t="s">
        <v>342</v>
      </c>
      <c r="C216" s="135" t="s">
        <v>867</v>
      </c>
      <c r="D216" s="154">
        <v>1.246</v>
      </c>
      <c r="E216" s="154">
        <v>14.692</v>
      </c>
      <c r="F216" s="154">
        <v>48.953000000000003</v>
      </c>
      <c r="G216" s="154">
        <v>21.321999999999999</v>
      </c>
      <c r="H216" s="154">
        <v>0.17399999999999999</v>
      </c>
      <c r="I216" s="154">
        <v>0.20499999999999999</v>
      </c>
      <c r="J216" s="154">
        <v>12.858000000000001</v>
      </c>
      <c r="K216" s="154">
        <v>99.548000000000016</v>
      </c>
      <c r="M216" s="186">
        <v>2.9801654479932972E-2</v>
      </c>
      <c r="N216" s="186">
        <v>0.55059139047326389</v>
      </c>
      <c r="O216" s="186">
        <v>1.2306853037052914</v>
      </c>
      <c r="P216" s="186">
        <v>0.15662159223970828</v>
      </c>
      <c r="Q216" s="186">
        <v>0.41037022594222494</v>
      </c>
      <c r="R216" s="186">
        <v>4.6862692157987355E-3</v>
      </c>
      <c r="S216" s="186">
        <v>5.2435931299986485E-3</v>
      </c>
      <c r="T216" s="186">
        <v>0.6095015661919122</v>
      </c>
      <c r="U216" s="186">
        <v>3.0000000000000004</v>
      </c>
      <c r="V216" s="45">
        <v>59.762567304317436</v>
      </c>
      <c r="W216" s="45">
        <v>69.090069371441928</v>
      </c>
      <c r="Y216" s="154">
        <v>9.52</v>
      </c>
      <c r="Z216" s="154">
        <v>1.95</v>
      </c>
      <c r="AA216" s="154">
        <v>0.44</v>
      </c>
      <c r="AB216" s="154">
        <v>0.36</v>
      </c>
      <c r="AC216" s="154">
        <v>7.93</v>
      </c>
      <c r="AD216" s="154">
        <v>0.42</v>
      </c>
      <c r="AE216" s="154">
        <v>0.36</v>
      </c>
      <c r="AF216" s="154">
        <v>7.73</v>
      </c>
      <c r="AH216" s="102" t="s">
        <v>1486</v>
      </c>
      <c r="AI216" s="102">
        <v>20</v>
      </c>
      <c r="AJ216" s="102">
        <v>15</v>
      </c>
    </row>
    <row r="217" spans="1:36" s="135" customFormat="1" ht="12.75">
      <c r="A217" s="45">
        <v>2735.6132650573031</v>
      </c>
      <c r="B217" s="46" t="s">
        <v>342</v>
      </c>
      <c r="C217" s="135" t="s">
        <v>868</v>
      </c>
      <c r="D217" s="154">
        <v>1.19</v>
      </c>
      <c r="E217" s="154">
        <v>14.462</v>
      </c>
      <c r="F217" s="154">
        <v>49.353000000000002</v>
      </c>
      <c r="G217" s="154">
        <v>22.559000000000001</v>
      </c>
      <c r="H217" s="154">
        <v>0.16800000000000001</v>
      </c>
      <c r="I217" s="154">
        <v>0.21099999999999999</v>
      </c>
      <c r="J217" s="154">
        <v>11.936</v>
      </c>
      <c r="K217" s="154">
        <v>99.990999999999985</v>
      </c>
      <c r="M217" s="186">
        <v>2.8560931527469673E-2</v>
      </c>
      <c r="N217" s="186">
        <v>0.54385099495990508</v>
      </c>
      <c r="O217" s="186">
        <v>1.2450429497978848</v>
      </c>
      <c r="P217" s="186">
        <v>0.15111897336559199</v>
      </c>
      <c r="Q217" s="186">
        <v>0.45084676143062052</v>
      </c>
      <c r="R217" s="186">
        <v>4.5403605489600148E-3</v>
      </c>
      <c r="S217" s="186">
        <v>5.4157755068913504E-3</v>
      </c>
      <c r="T217" s="186">
        <v>0.56775803404099767</v>
      </c>
      <c r="U217" s="186">
        <v>3</v>
      </c>
      <c r="V217" s="45">
        <v>55.738794531997407</v>
      </c>
      <c r="W217" s="45">
        <v>69.598477508763622</v>
      </c>
      <c r="Y217" s="154">
        <v>11.67</v>
      </c>
      <c r="Z217" s="154">
        <v>1.98</v>
      </c>
      <c r="AA217" s="154">
        <v>0.45</v>
      </c>
      <c r="AB217" s="154">
        <v>0.35</v>
      </c>
      <c r="AC217" s="154">
        <v>8.44</v>
      </c>
      <c r="AD217" s="154">
        <v>0.44</v>
      </c>
      <c r="AE217" s="154">
        <v>0.36</v>
      </c>
      <c r="AF217" s="154">
        <v>7.58</v>
      </c>
      <c r="AH217" s="102" t="s">
        <v>1486</v>
      </c>
      <c r="AI217" s="102">
        <v>20</v>
      </c>
      <c r="AJ217" s="102">
        <v>15</v>
      </c>
    </row>
    <row r="218" spans="1:36" s="135" customFormat="1" ht="12.75">
      <c r="A218" s="45">
        <v>2735.6132650573031</v>
      </c>
      <c r="B218" s="46" t="s">
        <v>342</v>
      </c>
      <c r="C218" s="135" t="s">
        <v>869</v>
      </c>
      <c r="D218" s="154">
        <v>1.216</v>
      </c>
      <c r="E218" s="154">
        <v>14.68</v>
      </c>
      <c r="F218" s="154">
        <v>49.146999999999998</v>
      </c>
      <c r="G218" s="154">
        <v>23.385000000000002</v>
      </c>
      <c r="H218" s="154">
        <v>0.219</v>
      </c>
      <c r="I218" s="154">
        <v>0.19800000000000001</v>
      </c>
      <c r="J218" s="154">
        <v>11.763999999999999</v>
      </c>
      <c r="K218" s="154">
        <v>100.77599999999998</v>
      </c>
      <c r="M218" s="186">
        <v>2.8992284509152474E-2</v>
      </c>
      <c r="N218" s="186">
        <v>0.54840459126264196</v>
      </c>
      <c r="O218" s="186">
        <v>1.2316611580697288</v>
      </c>
      <c r="P218" s="186">
        <v>0.1577056393853189</v>
      </c>
      <c r="Q218" s="186">
        <v>0.46218168696394668</v>
      </c>
      <c r="R218" s="186">
        <v>5.8796115023311132E-3</v>
      </c>
      <c r="S218" s="186">
        <v>5.0485521302518089E-3</v>
      </c>
      <c r="T218" s="186">
        <v>0.55588243391262349</v>
      </c>
      <c r="U218" s="186">
        <v>3</v>
      </c>
      <c r="V218" s="45">
        <v>54.601907926388705</v>
      </c>
      <c r="W218" s="45">
        <v>69.191891284446882</v>
      </c>
      <c r="Y218" s="154">
        <v>14.26</v>
      </c>
      <c r="Z218" s="154">
        <v>1.98</v>
      </c>
      <c r="AA218" s="154">
        <v>0.44</v>
      </c>
      <c r="AB218" s="154">
        <v>0.34</v>
      </c>
      <c r="AC218" s="154">
        <v>6.59</v>
      </c>
      <c r="AD218" s="154">
        <v>0.44</v>
      </c>
      <c r="AE218" s="154">
        <v>0.36</v>
      </c>
      <c r="AF218" s="154">
        <v>7.98</v>
      </c>
      <c r="AH218" s="102" t="s">
        <v>1486</v>
      </c>
      <c r="AI218" s="102">
        <v>20</v>
      </c>
      <c r="AJ218" s="102">
        <v>15</v>
      </c>
    </row>
    <row r="219" spans="1:36" s="135" customFormat="1" ht="13.5" thickBot="1">
      <c r="A219" s="151"/>
      <c r="B219" s="151"/>
      <c r="C219" s="151"/>
      <c r="D219" s="153"/>
      <c r="E219" s="153"/>
      <c r="F219" s="153"/>
      <c r="G219" s="153"/>
      <c r="H219" s="153"/>
      <c r="I219" s="153"/>
      <c r="J219" s="153"/>
      <c r="K219" s="153"/>
      <c r="L219" s="151"/>
      <c r="M219" s="153"/>
      <c r="N219" s="153"/>
      <c r="O219" s="153"/>
      <c r="P219" s="153"/>
      <c r="Q219" s="153"/>
      <c r="R219" s="153"/>
      <c r="S219" s="153"/>
      <c r="T219" s="153"/>
      <c r="U219" s="153"/>
      <c r="V219" s="65"/>
      <c r="W219" s="65"/>
      <c r="X219" s="151"/>
      <c r="Y219" s="151"/>
      <c r="Z219" s="151"/>
      <c r="AA219" s="151"/>
      <c r="AB219" s="151"/>
      <c r="AC219" s="151"/>
      <c r="AD219" s="151"/>
      <c r="AE219" s="151"/>
      <c r="AF219" s="151"/>
    </row>
    <row r="220" spans="1:36" s="135" customFormat="1" ht="12.75">
      <c r="D220" s="154"/>
      <c r="E220" s="154"/>
      <c r="F220" s="154"/>
      <c r="G220" s="154"/>
      <c r="H220" s="154"/>
      <c r="I220" s="154"/>
      <c r="J220" s="154"/>
      <c r="K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45"/>
      <c r="W220" s="45"/>
    </row>
    <row r="221" spans="1:36" s="135" customFormat="1" ht="12.75">
      <c r="A221" s="598" t="s">
        <v>870</v>
      </c>
      <c r="B221" s="598"/>
      <c r="D221" s="154"/>
      <c r="E221" s="154"/>
      <c r="F221" s="154"/>
      <c r="G221" s="154"/>
      <c r="H221" s="154"/>
      <c r="I221" s="154"/>
      <c r="J221" s="154"/>
      <c r="K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45"/>
      <c r="W221" s="45"/>
      <c r="Y221" s="154"/>
      <c r="Z221" s="154"/>
      <c r="AA221" s="154"/>
      <c r="AB221" s="154"/>
      <c r="AC221" s="154"/>
      <c r="AD221" s="154"/>
      <c r="AE221" s="154"/>
      <c r="AF221" s="154"/>
    </row>
    <row r="222" spans="1:36" s="135" customFormat="1" ht="12.75">
      <c r="D222" s="154"/>
      <c r="E222" s="154"/>
      <c r="F222" s="154"/>
      <c r="G222" s="154"/>
      <c r="H222" s="154"/>
      <c r="I222" s="154"/>
      <c r="J222" s="154"/>
      <c r="K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45"/>
      <c r="W222" s="45"/>
    </row>
    <row r="223" spans="1:36" s="135" customFormat="1">
      <c r="A223" s="598" t="s">
        <v>871</v>
      </c>
      <c r="B223" s="598"/>
      <c r="D223" s="154"/>
      <c r="E223" s="154"/>
      <c r="F223" s="154"/>
      <c r="G223" s="154"/>
      <c r="H223" s="154"/>
      <c r="I223" s="154"/>
      <c r="J223" s="154"/>
      <c r="K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45"/>
      <c r="W223" s="45"/>
    </row>
    <row r="224" spans="1:36" s="135" customFormat="1" ht="12.75">
      <c r="D224" s="154"/>
      <c r="E224" s="154"/>
      <c r="F224" s="154"/>
      <c r="G224" s="154"/>
      <c r="H224" s="154"/>
      <c r="I224" s="154"/>
      <c r="J224" s="154"/>
      <c r="K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45"/>
      <c r="W224" s="45"/>
    </row>
  </sheetData>
  <mergeCells count="14">
    <mergeCell ref="A221:B221"/>
    <mergeCell ref="A223:B223"/>
    <mergeCell ref="Y2:AF2"/>
    <mergeCell ref="AH2:AJ2"/>
    <mergeCell ref="AM2:AN2"/>
    <mergeCell ref="AO2:BD2"/>
    <mergeCell ref="AO3:AP3"/>
    <mergeCell ref="AQ3:AR3"/>
    <mergeCell ref="AS3:AT3"/>
    <mergeCell ref="AU3:AV3"/>
    <mergeCell ref="AW3:AX3"/>
    <mergeCell ref="AY3:AZ3"/>
    <mergeCell ref="BA3:BB3"/>
    <mergeCell ref="BC3:BD3"/>
  </mergeCells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17"/>
  <sheetViews>
    <sheetView zoomScale="60" zoomScaleNormal="60" workbookViewId="0">
      <selection activeCell="U21" sqref="U21"/>
    </sheetView>
  </sheetViews>
  <sheetFormatPr defaultColWidth="8.85546875" defaultRowHeight="15"/>
  <cols>
    <col min="1" max="4" width="13.7109375" style="70" customWidth="1"/>
    <col min="5" max="5" width="17.5703125" style="72" customWidth="1"/>
    <col min="6" max="15" width="13.7109375" style="70" customWidth="1"/>
    <col min="16" max="17" width="13.7109375" style="68" customWidth="1"/>
    <col min="18" max="18" width="13.7109375" style="71" customWidth="1"/>
    <col min="19" max="19" width="30.7109375" style="68" bestFit="1" customWidth="1"/>
    <col min="20" max="21" width="15.42578125" style="68" customWidth="1"/>
    <col min="22" max="24" width="13.7109375" style="68" customWidth="1"/>
    <col min="25" max="25" width="13.7109375" style="69" customWidth="1"/>
    <col min="26" max="35" width="13.7109375" style="71" customWidth="1"/>
    <col min="36" max="36" width="8.85546875" style="68"/>
    <col min="37" max="37" width="10.7109375" style="68" bestFit="1" customWidth="1"/>
    <col min="38" max="38" width="9.28515625" style="68" bestFit="1" customWidth="1"/>
    <col min="39" max="16384" width="8.85546875" style="68"/>
  </cols>
  <sheetData>
    <row r="1" spans="1:38" ht="15.75" thickBot="1"/>
    <row r="2" spans="1:38" ht="15.75">
      <c r="A2" s="42" t="s">
        <v>872</v>
      </c>
      <c r="T2" s="599" t="s">
        <v>999</v>
      </c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1"/>
    </row>
    <row r="3" spans="1:38">
      <c r="T3" s="556"/>
      <c r="U3" s="544"/>
      <c r="V3" s="543"/>
      <c r="W3" s="543"/>
      <c r="X3" s="543"/>
      <c r="Y3" s="543"/>
      <c r="Z3" s="543"/>
      <c r="AA3" s="547"/>
      <c r="AB3" s="543"/>
      <c r="AC3" s="543"/>
      <c r="AD3" s="543"/>
      <c r="AE3" s="543"/>
      <c r="AF3" s="557"/>
    </row>
    <row r="4" spans="1:38" s="67" customFormat="1" ht="14.25">
      <c r="A4" s="84" t="s">
        <v>873</v>
      </c>
      <c r="B4" s="84" t="s">
        <v>1</v>
      </c>
      <c r="C4" s="84" t="s">
        <v>874</v>
      </c>
      <c r="D4" s="84" t="s">
        <v>875</v>
      </c>
      <c r="E4" s="85" t="s">
        <v>875</v>
      </c>
      <c r="F4" s="86" t="s">
        <v>876</v>
      </c>
      <c r="G4" s="86" t="s">
        <v>877</v>
      </c>
      <c r="H4" s="86" t="s">
        <v>501</v>
      </c>
      <c r="I4" s="86" t="s">
        <v>287</v>
      </c>
      <c r="J4" s="86" t="s">
        <v>878</v>
      </c>
      <c r="K4" s="86" t="s">
        <v>290</v>
      </c>
      <c r="L4" s="86" t="s">
        <v>291</v>
      </c>
      <c r="M4" s="86" t="s">
        <v>502</v>
      </c>
      <c r="N4" s="86" t="s">
        <v>879</v>
      </c>
      <c r="O4" s="86" t="s">
        <v>880</v>
      </c>
      <c r="P4" s="86" t="s">
        <v>881</v>
      </c>
      <c r="Q4" s="86" t="s">
        <v>882</v>
      </c>
      <c r="R4" s="86" t="s">
        <v>292</v>
      </c>
      <c r="T4" s="565" t="s">
        <v>1770</v>
      </c>
      <c r="U4" s="454" t="s">
        <v>876</v>
      </c>
      <c r="V4" s="454" t="s">
        <v>877</v>
      </c>
      <c r="W4" s="454" t="s">
        <v>501</v>
      </c>
      <c r="X4" s="454" t="s">
        <v>1000</v>
      </c>
      <c r="Y4" s="454" t="s">
        <v>1001</v>
      </c>
      <c r="Z4" s="454" t="s">
        <v>878</v>
      </c>
      <c r="AA4" s="454" t="s">
        <v>290</v>
      </c>
      <c r="AB4" s="454" t="s">
        <v>291</v>
      </c>
      <c r="AC4" s="454" t="s">
        <v>502</v>
      </c>
      <c r="AD4" s="454" t="s">
        <v>879</v>
      </c>
      <c r="AE4" s="454" t="s">
        <v>880</v>
      </c>
      <c r="AF4" s="455" t="s">
        <v>292</v>
      </c>
      <c r="AG4" s="77"/>
      <c r="AH4" s="77"/>
      <c r="AI4" s="77"/>
      <c r="AJ4" s="78"/>
      <c r="AK4" s="78"/>
      <c r="AL4" s="78"/>
    </row>
    <row r="5" spans="1:38" s="67" customFormat="1" ht="13.5" thickBot="1">
      <c r="A5" s="87"/>
      <c r="B5" s="87"/>
      <c r="C5" s="87"/>
      <c r="D5" s="87" t="s">
        <v>10</v>
      </c>
      <c r="E5" s="88" t="s">
        <v>9</v>
      </c>
      <c r="F5" s="89" t="s">
        <v>303</v>
      </c>
      <c r="G5" s="89" t="s">
        <v>303</v>
      </c>
      <c r="H5" s="89" t="s">
        <v>303</v>
      </c>
      <c r="I5" s="89" t="s">
        <v>303</v>
      </c>
      <c r="J5" s="89" t="s">
        <v>303</v>
      </c>
      <c r="K5" s="89" t="s">
        <v>303</v>
      </c>
      <c r="L5" s="89" t="s">
        <v>303</v>
      </c>
      <c r="M5" s="89" t="s">
        <v>303</v>
      </c>
      <c r="N5" s="89" t="s">
        <v>303</v>
      </c>
      <c r="O5" s="89" t="s">
        <v>303</v>
      </c>
      <c r="P5" s="89" t="s">
        <v>303</v>
      </c>
      <c r="Q5" s="89" t="s">
        <v>303</v>
      </c>
      <c r="R5" s="89" t="s">
        <v>303</v>
      </c>
      <c r="T5" s="566"/>
      <c r="U5" s="89" t="s">
        <v>303</v>
      </c>
      <c r="V5" s="89" t="s">
        <v>303</v>
      </c>
      <c r="W5" s="89" t="s">
        <v>303</v>
      </c>
      <c r="X5" s="89" t="s">
        <v>303</v>
      </c>
      <c r="Y5" s="89" t="s">
        <v>303</v>
      </c>
      <c r="Z5" s="89" t="s">
        <v>303</v>
      </c>
      <c r="AA5" s="89" t="s">
        <v>303</v>
      </c>
      <c r="AB5" s="89" t="s">
        <v>303</v>
      </c>
      <c r="AC5" s="89" t="s">
        <v>303</v>
      </c>
      <c r="AD5" s="89" t="s">
        <v>303</v>
      </c>
      <c r="AE5" s="89" t="s">
        <v>303</v>
      </c>
      <c r="AF5" s="456" t="s">
        <v>303</v>
      </c>
      <c r="AG5" s="77"/>
      <c r="AH5" s="77"/>
      <c r="AI5" s="77"/>
      <c r="AJ5" s="78"/>
      <c r="AK5" s="78"/>
      <c r="AL5" s="78"/>
    </row>
    <row r="6" spans="1:38">
      <c r="A6" s="55" t="s">
        <v>12</v>
      </c>
      <c r="B6" s="55" t="s">
        <v>883</v>
      </c>
      <c r="C6" s="55" t="s">
        <v>13</v>
      </c>
      <c r="D6" s="55">
        <v>900</v>
      </c>
      <c r="E6" s="53">
        <f>D6*0.3048</f>
        <v>274.32</v>
      </c>
      <c r="F6" s="54">
        <v>51.1</v>
      </c>
      <c r="G6" s="54">
        <v>1.94</v>
      </c>
      <c r="H6" s="54">
        <v>13.2</v>
      </c>
      <c r="I6" s="54">
        <v>10.89108910891089</v>
      </c>
      <c r="J6" s="54">
        <v>0.17</v>
      </c>
      <c r="K6" s="54">
        <v>8.84</v>
      </c>
      <c r="L6" s="54">
        <v>10.1</v>
      </c>
      <c r="M6" s="54">
        <v>2.15</v>
      </c>
      <c r="N6" s="54">
        <v>0.35</v>
      </c>
      <c r="O6" s="54">
        <v>0.26</v>
      </c>
      <c r="P6" s="54">
        <v>0</v>
      </c>
      <c r="Q6" s="54">
        <v>0</v>
      </c>
      <c r="R6" s="54">
        <f>SUM(F6:Q6)</f>
        <v>99.00108910891089</v>
      </c>
      <c r="T6" s="567"/>
      <c r="U6" s="558"/>
      <c r="V6" s="558"/>
      <c r="W6" s="558"/>
      <c r="X6" s="558"/>
      <c r="Y6" s="543"/>
      <c r="Z6" s="558"/>
      <c r="AA6" s="558"/>
      <c r="AB6" s="558"/>
      <c r="AC6" s="558"/>
      <c r="AD6" s="558"/>
      <c r="AE6" s="558"/>
      <c r="AF6" s="559"/>
      <c r="AJ6" s="66"/>
      <c r="AK6" s="66"/>
      <c r="AL6" s="66"/>
    </row>
    <row r="7" spans="1:38">
      <c r="A7" s="55" t="s">
        <v>16</v>
      </c>
      <c r="B7" s="55" t="s">
        <v>884</v>
      </c>
      <c r="C7" s="55" t="s">
        <v>13</v>
      </c>
      <c r="D7" s="55">
        <v>900</v>
      </c>
      <c r="E7" s="53">
        <f t="shared" ref="E7:E70" si="0">D7*0.3048</f>
        <v>274.32</v>
      </c>
      <c r="F7" s="54">
        <v>51.2</v>
      </c>
      <c r="G7" s="54">
        <v>1.96</v>
      </c>
      <c r="H7" s="54">
        <v>13.1</v>
      </c>
      <c r="I7" s="54">
        <v>10.981098109810981</v>
      </c>
      <c r="J7" s="54">
        <v>0.17</v>
      </c>
      <c r="K7" s="54">
        <v>8.8000000000000007</v>
      </c>
      <c r="L7" s="54">
        <v>10.1</v>
      </c>
      <c r="M7" s="54">
        <v>2.13</v>
      </c>
      <c r="N7" s="54">
        <v>0.36</v>
      </c>
      <c r="O7" s="54">
        <v>0.26</v>
      </c>
      <c r="P7" s="54">
        <v>0</v>
      </c>
      <c r="Q7" s="54">
        <v>0</v>
      </c>
      <c r="R7" s="54">
        <f t="shared" ref="R7:R70" si="1">SUM(F7:Q7)</f>
        <v>99.061098109810985</v>
      </c>
      <c r="T7" s="568" t="s">
        <v>1002</v>
      </c>
      <c r="U7" s="560">
        <v>49.7</v>
      </c>
      <c r="V7" s="560">
        <v>2.74</v>
      </c>
      <c r="W7" s="560">
        <v>13.7</v>
      </c>
      <c r="X7" s="560">
        <v>12.2</v>
      </c>
      <c r="Y7" s="543"/>
      <c r="Z7" s="560">
        <v>0.17</v>
      </c>
      <c r="AA7" s="560">
        <v>7.05</v>
      </c>
      <c r="AB7" s="560">
        <v>11.4</v>
      </c>
      <c r="AC7" s="560">
        <v>2.19</v>
      </c>
      <c r="AD7" s="560">
        <v>0.52</v>
      </c>
      <c r="AE7" s="560">
        <v>0.3</v>
      </c>
      <c r="AF7" s="559">
        <f>SUM(U7:AE7)</f>
        <v>99.97</v>
      </c>
      <c r="AJ7" s="66"/>
      <c r="AK7" s="66"/>
      <c r="AL7" s="66"/>
    </row>
    <row r="8" spans="1:38">
      <c r="A8" s="55" t="s">
        <v>19</v>
      </c>
      <c r="B8" s="55" t="s">
        <v>885</v>
      </c>
      <c r="C8" s="55" t="s">
        <v>13</v>
      </c>
      <c r="D8" s="55">
        <v>900</v>
      </c>
      <c r="E8" s="53">
        <f t="shared" si="0"/>
        <v>274.32</v>
      </c>
      <c r="F8" s="54">
        <v>51.2</v>
      </c>
      <c r="G8" s="54">
        <v>1.97</v>
      </c>
      <c r="H8" s="54">
        <v>13</v>
      </c>
      <c r="I8" s="54">
        <v>11.071107110711072</v>
      </c>
      <c r="J8" s="54">
        <v>0.17</v>
      </c>
      <c r="K8" s="54">
        <v>9.06</v>
      </c>
      <c r="L8" s="54">
        <v>10</v>
      </c>
      <c r="M8" s="54">
        <v>2.13</v>
      </c>
      <c r="N8" s="54">
        <v>0.36</v>
      </c>
      <c r="O8" s="54">
        <v>0.26</v>
      </c>
      <c r="P8" s="54">
        <v>0</v>
      </c>
      <c r="Q8" s="54">
        <v>0</v>
      </c>
      <c r="R8" s="54">
        <f t="shared" si="1"/>
        <v>99.221107110711074</v>
      </c>
      <c r="T8" s="568" t="s">
        <v>1002</v>
      </c>
      <c r="U8" s="560">
        <v>49.7</v>
      </c>
      <c r="V8" s="560">
        <v>2.75</v>
      </c>
      <c r="W8" s="560">
        <v>13.6</v>
      </c>
      <c r="X8" s="560">
        <v>12.3</v>
      </c>
      <c r="Y8" s="543"/>
      <c r="Z8" s="560">
        <v>0.17</v>
      </c>
      <c r="AA8" s="560">
        <v>7.14</v>
      </c>
      <c r="AB8" s="560">
        <v>11.4</v>
      </c>
      <c r="AC8" s="560">
        <v>2.17</v>
      </c>
      <c r="AD8" s="560">
        <v>0.51</v>
      </c>
      <c r="AE8" s="560">
        <v>0.31</v>
      </c>
      <c r="AF8" s="559">
        <f>SUM(U8:AE8)</f>
        <v>100.05000000000001</v>
      </c>
      <c r="AJ8" s="66"/>
      <c r="AK8" s="66"/>
      <c r="AL8" s="66"/>
    </row>
    <row r="9" spans="1:38" s="202" customFormat="1">
      <c r="A9" s="196" t="s">
        <v>886</v>
      </c>
      <c r="B9" s="196" t="s">
        <v>887</v>
      </c>
      <c r="C9" s="196" t="s">
        <v>23</v>
      </c>
      <c r="D9" s="196">
        <v>9830</v>
      </c>
      <c r="E9" s="200">
        <f t="shared" si="0"/>
        <v>2996.1840000000002</v>
      </c>
      <c r="F9" s="201">
        <v>51.6</v>
      </c>
      <c r="G9" s="201">
        <v>2.02</v>
      </c>
      <c r="H9" s="201">
        <v>13.5</v>
      </c>
      <c r="I9" s="201">
        <v>11.071107110711072</v>
      </c>
      <c r="J9" s="201">
        <v>0.17</v>
      </c>
      <c r="K9" s="201">
        <v>8.1</v>
      </c>
      <c r="L9" s="201">
        <v>10.3</v>
      </c>
      <c r="M9" s="201">
        <v>2.2400000000000002</v>
      </c>
      <c r="N9" s="201">
        <v>0.37</v>
      </c>
      <c r="O9" s="201">
        <v>0.26</v>
      </c>
      <c r="P9" s="201">
        <v>0</v>
      </c>
      <c r="Q9" s="201">
        <v>0</v>
      </c>
      <c r="R9" s="201">
        <f t="shared" si="1"/>
        <v>99.631107110711071</v>
      </c>
      <c r="T9" s="568" t="s">
        <v>1003</v>
      </c>
      <c r="U9" s="560">
        <v>49.9</v>
      </c>
      <c r="V9" s="560">
        <v>2.78</v>
      </c>
      <c r="W9" s="560">
        <v>13.7</v>
      </c>
      <c r="X9" s="560">
        <v>12.3</v>
      </c>
      <c r="Y9" s="543"/>
      <c r="Z9" s="560">
        <v>0.17</v>
      </c>
      <c r="AA9" s="560">
        <v>7.15</v>
      </c>
      <c r="AB9" s="560">
        <v>11.4</v>
      </c>
      <c r="AC9" s="560">
        <v>2.12</v>
      </c>
      <c r="AD9" s="560">
        <v>0.52</v>
      </c>
      <c r="AE9" s="560">
        <v>0.3</v>
      </c>
      <c r="AF9" s="559">
        <f>SUM(U9:AE9)</f>
        <v>100.34</v>
      </c>
      <c r="AG9" s="205"/>
      <c r="AH9" s="205"/>
      <c r="AI9" s="205"/>
      <c r="AJ9" s="206"/>
      <c r="AK9" s="206"/>
      <c r="AL9" s="206"/>
    </row>
    <row r="10" spans="1:38">
      <c r="A10" s="55" t="s">
        <v>26</v>
      </c>
      <c r="B10" s="55" t="s">
        <v>888</v>
      </c>
      <c r="C10" s="55" t="s">
        <v>13</v>
      </c>
      <c r="D10" s="55">
        <v>9810</v>
      </c>
      <c r="E10" s="53">
        <f t="shared" si="0"/>
        <v>2990.0880000000002</v>
      </c>
      <c r="F10" s="54">
        <v>51.2</v>
      </c>
      <c r="G10" s="54">
        <v>1.95</v>
      </c>
      <c r="H10" s="54">
        <v>13.2</v>
      </c>
      <c r="I10" s="54">
        <v>11.071107110711072</v>
      </c>
      <c r="J10" s="54">
        <v>0.17</v>
      </c>
      <c r="K10" s="54">
        <v>8.92</v>
      </c>
      <c r="L10" s="54">
        <v>10</v>
      </c>
      <c r="M10" s="54">
        <v>2.1</v>
      </c>
      <c r="N10" s="54">
        <v>0.36</v>
      </c>
      <c r="O10" s="54">
        <v>0.26</v>
      </c>
      <c r="P10" s="54">
        <v>0</v>
      </c>
      <c r="Q10" s="54">
        <v>0</v>
      </c>
      <c r="R10" s="54">
        <f t="shared" si="1"/>
        <v>99.231107110711079</v>
      </c>
      <c r="T10" s="568" t="s">
        <v>1003</v>
      </c>
      <c r="U10" s="560">
        <v>50</v>
      </c>
      <c r="V10" s="560">
        <v>2.77</v>
      </c>
      <c r="W10" s="560">
        <v>13.6</v>
      </c>
      <c r="X10" s="560">
        <v>12.4</v>
      </c>
      <c r="Y10" s="543"/>
      <c r="Z10" s="560">
        <v>0.17</v>
      </c>
      <c r="AA10" s="560">
        <v>7.22</v>
      </c>
      <c r="AB10" s="560">
        <v>11.4</v>
      </c>
      <c r="AC10" s="560">
        <v>2.09</v>
      </c>
      <c r="AD10" s="560">
        <v>0.51</v>
      </c>
      <c r="AE10" s="560">
        <v>0.31</v>
      </c>
      <c r="AF10" s="559">
        <f>SUM(U10:AE10)</f>
        <v>100.47000000000003</v>
      </c>
      <c r="AJ10" s="66"/>
      <c r="AK10" s="66"/>
      <c r="AL10" s="66"/>
    </row>
    <row r="11" spans="1:38" ht="15.75" thickBot="1">
      <c r="A11" s="55" t="s">
        <v>29</v>
      </c>
      <c r="B11" s="55" t="s">
        <v>889</v>
      </c>
      <c r="C11" s="55" t="s">
        <v>13</v>
      </c>
      <c r="D11" s="55">
        <v>9829</v>
      </c>
      <c r="E11" s="53">
        <f t="shared" si="0"/>
        <v>2995.8792000000003</v>
      </c>
      <c r="F11" s="54">
        <v>51.6</v>
      </c>
      <c r="G11" s="54">
        <v>2.0499999999999998</v>
      </c>
      <c r="H11" s="54">
        <v>13.6</v>
      </c>
      <c r="I11" s="54">
        <v>10.981098109810981</v>
      </c>
      <c r="J11" s="54">
        <v>0.17</v>
      </c>
      <c r="K11" s="54">
        <v>7.78</v>
      </c>
      <c r="L11" s="54">
        <v>10.4</v>
      </c>
      <c r="M11" s="54">
        <v>2.15</v>
      </c>
      <c r="N11" s="54">
        <v>0.37</v>
      </c>
      <c r="O11" s="54">
        <v>0.26</v>
      </c>
      <c r="P11" s="54">
        <v>0</v>
      </c>
      <c r="Q11" s="54">
        <v>0</v>
      </c>
      <c r="R11" s="54">
        <f t="shared" si="1"/>
        <v>99.36109810981101</v>
      </c>
      <c r="T11" s="569" t="s">
        <v>1004</v>
      </c>
      <c r="U11" s="555">
        <v>49.686364849999997</v>
      </c>
      <c r="V11" s="555">
        <v>2.7675446499999996</v>
      </c>
      <c r="W11" s="555">
        <v>13.70199025</v>
      </c>
      <c r="X11" s="555"/>
      <c r="Y11" s="79">
        <v>11.25</v>
      </c>
      <c r="Z11" s="555">
        <v>0.17076944999999999</v>
      </c>
      <c r="AA11" s="555">
        <v>7.1333897000000004</v>
      </c>
      <c r="AB11" s="555">
        <v>11.382266000000001</v>
      </c>
      <c r="AC11" s="555">
        <v>2.3584249000000002</v>
      </c>
      <c r="AD11" s="555">
        <v>0.52665980000000001</v>
      </c>
      <c r="AE11" s="555">
        <v>0.27070755000000002</v>
      </c>
      <c r="AF11" s="561">
        <f>SUM(U11:AE11)</f>
        <v>99.248117149999985</v>
      </c>
      <c r="AJ11" s="66"/>
      <c r="AK11" s="66"/>
      <c r="AL11" s="66"/>
    </row>
    <row r="12" spans="1:38">
      <c r="A12" s="55" t="s">
        <v>32</v>
      </c>
      <c r="B12" s="55" t="s">
        <v>890</v>
      </c>
      <c r="C12" s="55" t="s">
        <v>13</v>
      </c>
      <c r="D12" s="55">
        <v>9830</v>
      </c>
      <c r="E12" s="53">
        <f t="shared" si="0"/>
        <v>2996.1840000000002</v>
      </c>
      <c r="F12" s="54">
        <v>51.1</v>
      </c>
      <c r="G12" s="54">
        <v>2.02</v>
      </c>
      <c r="H12" s="54">
        <v>13</v>
      </c>
      <c r="I12" s="54">
        <v>11.161116111611161</v>
      </c>
      <c r="J12" s="54">
        <v>0.17</v>
      </c>
      <c r="K12" s="54">
        <v>9.02</v>
      </c>
      <c r="L12" s="54">
        <v>9.89</v>
      </c>
      <c r="M12" s="54">
        <v>2.11</v>
      </c>
      <c r="N12" s="54">
        <v>0.37</v>
      </c>
      <c r="O12" s="54">
        <v>0.27</v>
      </c>
      <c r="P12" s="54">
        <v>0</v>
      </c>
      <c r="Q12" s="54">
        <v>0</v>
      </c>
      <c r="R12" s="54">
        <f t="shared" si="1"/>
        <v>99.111116111611167</v>
      </c>
      <c r="T12" s="387" t="s">
        <v>1005</v>
      </c>
      <c r="U12" s="388">
        <f>AVERAGE(U7:U11)</f>
        <v>49.797272970000002</v>
      </c>
      <c r="V12" s="388">
        <f>AVERAGE(V7:V11)</f>
        <v>2.7615089299999998</v>
      </c>
      <c r="W12" s="388">
        <f>AVERAGE(W7:W11)</f>
        <v>13.660398050000001</v>
      </c>
      <c r="X12" s="388">
        <f>AVERAGE(X7:X11)</f>
        <v>12.299999999999999</v>
      </c>
      <c r="Y12" s="562"/>
      <c r="Z12" s="388">
        <f t="shared" ref="Z12:AE12" si="2">AVERAGE(Z7:Z11)</f>
        <v>0.17015389</v>
      </c>
      <c r="AA12" s="388">
        <f t="shared" si="2"/>
        <v>7.1386779399999991</v>
      </c>
      <c r="AB12" s="388">
        <f t="shared" si="2"/>
        <v>11.3964532</v>
      </c>
      <c r="AC12" s="388">
        <f t="shared" si="2"/>
        <v>2.18568498</v>
      </c>
      <c r="AD12" s="388">
        <f t="shared" si="2"/>
        <v>0.51733196000000004</v>
      </c>
      <c r="AE12" s="388">
        <f t="shared" si="2"/>
        <v>0.29814151</v>
      </c>
      <c r="AF12" s="563"/>
      <c r="AJ12" s="66"/>
      <c r="AK12" s="66"/>
      <c r="AL12" s="66"/>
    </row>
    <row r="13" spans="1:38">
      <c r="A13" s="55" t="s">
        <v>34</v>
      </c>
      <c r="B13" s="55" t="s">
        <v>891</v>
      </c>
      <c r="C13" s="55" t="s">
        <v>23</v>
      </c>
      <c r="D13" s="55">
        <v>9840</v>
      </c>
      <c r="E13" s="53">
        <f t="shared" si="0"/>
        <v>2999.232</v>
      </c>
      <c r="F13" s="54">
        <v>51.4</v>
      </c>
      <c r="G13" s="54">
        <v>2.0099999999999998</v>
      </c>
      <c r="H13" s="54">
        <v>13.4</v>
      </c>
      <c r="I13" s="54">
        <v>10.981098109810981</v>
      </c>
      <c r="J13" s="54">
        <v>0.17</v>
      </c>
      <c r="K13" s="54">
        <v>8.0399999999999991</v>
      </c>
      <c r="L13" s="54">
        <v>10.199999999999999</v>
      </c>
      <c r="M13" s="54">
        <v>2.1800000000000002</v>
      </c>
      <c r="N13" s="54">
        <v>0.36</v>
      </c>
      <c r="O13" s="54">
        <v>0.27</v>
      </c>
      <c r="P13" s="54">
        <v>0</v>
      </c>
      <c r="Q13" s="54">
        <v>0</v>
      </c>
      <c r="R13" s="54">
        <f t="shared" si="1"/>
        <v>99.011098109810987</v>
      </c>
      <c r="T13" s="387" t="s">
        <v>1736</v>
      </c>
      <c r="U13" s="388">
        <f>(STDEV(U7:U11)/U12)*100</f>
        <v>0.2890534891987761</v>
      </c>
      <c r="V13" s="388">
        <f t="shared" ref="V13:AE13" si="3">(STDEV(V7:V11)/V12)*100</f>
        <v>0.58545475497580379</v>
      </c>
      <c r="W13" s="388">
        <f t="shared" si="3"/>
        <v>0.40366035010976103</v>
      </c>
      <c r="X13" s="388">
        <f t="shared" si="3"/>
        <v>0.66381835847782966</v>
      </c>
      <c r="Y13" s="388"/>
      <c r="Z13" s="388">
        <f t="shared" si="3"/>
        <v>0.20223369624839749</v>
      </c>
      <c r="AA13" s="388">
        <f t="shared" si="3"/>
        <v>0.84732093783407036</v>
      </c>
      <c r="AB13" s="388">
        <f t="shared" si="3"/>
        <v>6.9590825877263451E-2</v>
      </c>
      <c r="AC13" s="388">
        <f t="shared" si="3"/>
        <v>4.7752421938213194</v>
      </c>
      <c r="AD13" s="388">
        <f t="shared" si="3"/>
        <v>1.3964491243380406</v>
      </c>
      <c r="AE13" s="388">
        <f t="shared" si="3"/>
        <v>5.4103647780116768</v>
      </c>
      <c r="AF13" s="563"/>
      <c r="AJ13" s="66"/>
      <c r="AK13" s="66"/>
      <c r="AL13" s="66"/>
    </row>
    <row r="14" spans="1:38">
      <c r="A14" s="55" t="s">
        <v>37</v>
      </c>
      <c r="B14" s="55" t="s">
        <v>892</v>
      </c>
      <c r="C14" s="55" t="s">
        <v>13</v>
      </c>
      <c r="D14" s="55">
        <v>9840</v>
      </c>
      <c r="E14" s="53">
        <f t="shared" si="0"/>
        <v>2999.232</v>
      </c>
      <c r="F14" s="54">
        <v>51.3</v>
      </c>
      <c r="G14" s="54">
        <v>2.04</v>
      </c>
      <c r="H14" s="54">
        <v>13.5</v>
      </c>
      <c r="I14" s="54">
        <v>10.981098109810981</v>
      </c>
      <c r="J14" s="54">
        <v>0.17</v>
      </c>
      <c r="K14" s="54">
        <v>7.74</v>
      </c>
      <c r="L14" s="54">
        <v>10.3</v>
      </c>
      <c r="M14" s="54">
        <v>2.2000000000000002</v>
      </c>
      <c r="N14" s="54">
        <v>0.37</v>
      </c>
      <c r="O14" s="54">
        <v>0.26</v>
      </c>
      <c r="P14" s="54">
        <v>0</v>
      </c>
      <c r="Q14" s="54">
        <v>0</v>
      </c>
      <c r="R14" s="54">
        <f t="shared" si="1"/>
        <v>98.861098109810996</v>
      </c>
      <c r="T14" s="387" t="s">
        <v>1006</v>
      </c>
      <c r="U14" s="388">
        <v>49.6</v>
      </c>
      <c r="V14" s="388">
        <v>2.7309999999999999</v>
      </c>
      <c r="W14" s="388">
        <v>13.44</v>
      </c>
      <c r="X14" s="388">
        <v>12.39</v>
      </c>
      <c r="Y14" s="562"/>
      <c r="Z14" s="388">
        <v>0.16900000000000001</v>
      </c>
      <c r="AA14" s="419">
        <v>7.2569999999999997</v>
      </c>
      <c r="AB14" s="388">
        <v>11.4</v>
      </c>
      <c r="AC14" s="388">
        <v>2.2189999999999999</v>
      </c>
      <c r="AD14" s="388">
        <v>0.51300000000000001</v>
      </c>
      <c r="AE14" s="427">
        <v>0.26850000000000002</v>
      </c>
      <c r="AF14" s="564"/>
      <c r="AJ14" s="66"/>
      <c r="AK14" s="66"/>
      <c r="AL14" s="66"/>
    </row>
    <row r="15" spans="1:38" ht="15.75" thickBot="1">
      <c r="A15" s="55" t="s">
        <v>39</v>
      </c>
      <c r="B15" s="55" t="s">
        <v>893</v>
      </c>
      <c r="C15" s="55" t="s">
        <v>13</v>
      </c>
      <c r="D15" s="55">
        <v>9920</v>
      </c>
      <c r="E15" s="53">
        <f t="shared" si="0"/>
        <v>3023.616</v>
      </c>
      <c r="F15" s="54">
        <v>51.4</v>
      </c>
      <c r="G15" s="54">
        <v>2.0299999999999998</v>
      </c>
      <c r="H15" s="54">
        <v>13.5</v>
      </c>
      <c r="I15" s="54">
        <v>10.981098109810981</v>
      </c>
      <c r="J15" s="54">
        <v>0.17</v>
      </c>
      <c r="K15" s="54">
        <v>7.89</v>
      </c>
      <c r="L15" s="54">
        <v>10.3</v>
      </c>
      <c r="M15" s="54">
        <v>2.23</v>
      </c>
      <c r="N15" s="54">
        <v>0.37</v>
      </c>
      <c r="O15" s="54">
        <v>0.26</v>
      </c>
      <c r="P15" s="54">
        <v>0</v>
      </c>
      <c r="Q15" s="54">
        <v>0</v>
      </c>
      <c r="R15" s="54">
        <f t="shared" si="1"/>
        <v>99.131098109811006</v>
      </c>
      <c r="T15" s="393" t="s">
        <v>1007</v>
      </c>
      <c r="U15" s="573">
        <v>49.79</v>
      </c>
      <c r="V15" s="573">
        <v>2.742</v>
      </c>
      <c r="W15" s="573">
        <v>13.69</v>
      </c>
      <c r="X15" s="573">
        <v>12.32</v>
      </c>
      <c r="Y15" s="573"/>
      <c r="Z15" s="573">
        <v>0.16889999999999999</v>
      </c>
      <c r="AA15" s="573">
        <v>7.2130000000000001</v>
      </c>
      <c r="AB15" s="573">
        <v>11.43</v>
      </c>
      <c r="AC15" s="573">
        <v>2.3130000000000002</v>
      </c>
      <c r="AD15" s="573">
        <v>0.52559999999999996</v>
      </c>
      <c r="AE15" s="573">
        <v>0.27729999999999999</v>
      </c>
      <c r="AF15" s="574"/>
      <c r="AJ15" s="66"/>
      <c r="AK15" s="66"/>
      <c r="AL15" s="66"/>
    </row>
    <row r="16" spans="1:38">
      <c r="A16" s="55" t="s">
        <v>42</v>
      </c>
      <c r="B16" s="55" t="s">
        <v>894</v>
      </c>
      <c r="C16" s="55" t="s">
        <v>23</v>
      </c>
      <c r="D16" s="55">
        <v>9960</v>
      </c>
      <c r="E16" s="53">
        <f t="shared" si="0"/>
        <v>3035.808</v>
      </c>
      <c r="F16" s="54">
        <v>51.5</v>
      </c>
      <c r="G16" s="54">
        <v>2.0299999999999998</v>
      </c>
      <c r="H16" s="54">
        <v>13.6</v>
      </c>
      <c r="I16" s="54">
        <v>10.981098109810981</v>
      </c>
      <c r="J16" s="54">
        <v>0.17</v>
      </c>
      <c r="K16" s="54">
        <v>7.69</v>
      </c>
      <c r="L16" s="54">
        <v>10.4</v>
      </c>
      <c r="M16" s="54">
        <v>2.2200000000000002</v>
      </c>
      <c r="N16" s="54">
        <v>0.37</v>
      </c>
      <c r="O16" s="54">
        <v>0.26</v>
      </c>
      <c r="P16" s="54">
        <v>0</v>
      </c>
      <c r="Q16" s="54">
        <v>0</v>
      </c>
      <c r="R16" s="54">
        <f t="shared" si="1"/>
        <v>99.221098109810995</v>
      </c>
      <c r="T16" s="287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570"/>
      <c r="AJ16" s="66"/>
      <c r="AK16" s="66"/>
      <c r="AL16" s="66"/>
    </row>
    <row r="17" spans="1:38">
      <c r="A17" s="55" t="s">
        <v>45</v>
      </c>
      <c r="B17" s="55" t="s">
        <v>895</v>
      </c>
      <c r="C17" s="55" t="s">
        <v>23</v>
      </c>
      <c r="D17" s="55">
        <v>10125</v>
      </c>
      <c r="E17" s="53">
        <f t="shared" si="0"/>
        <v>3086.1000000000004</v>
      </c>
      <c r="F17" s="54">
        <v>51.4</v>
      </c>
      <c r="G17" s="54">
        <v>2.04</v>
      </c>
      <c r="H17" s="54">
        <v>13.7</v>
      </c>
      <c r="I17" s="54">
        <v>10.89108910891089</v>
      </c>
      <c r="J17" s="54">
        <v>0.17</v>
      </c>
      <c r="K17" s="54">
        <v>7.12</v>
      </c>
      <c r="L17" s="54">
        <v>10.5</v>
      </c>
      <c r="M17" s="54">
        <v>2.25</v>
      </c>
      <c r="N17" s="54">
        <v>0.37</v>
      </c>
      <c r="O17" s="54">
        <v>0.27</v>
      </c>
      <c r="P17" s="54">
        <v>0</v>
      </c>
      <c r="Q17" s="54">
        <v>0</v>
      </c>
      <c r="R17" s="54">
        <f t="shared" si="1"/>
        <v>98.711089108910897</v>
      </c>
      <c r="T17" s="287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570"/>
      <c r="AJ17" s="66"/>
      <c r="AK17" s="66"/>
      <c r="AL17" s="66"/>
    </row>
    <row r="18" spans="1:38">
      <c r="A18" s="55" t="s">
        <v>48</v>
      </c>
      <c r="B18" s="55" t="s">
        <v>896</v>
      </c>
      <c r="C18" s="55" t="s">
        <v>23</v>
      </c>
      <c r="D18" s="55">
        <v>10440</v>
      </c>
      <c r="E18" s="53">
        <f t="shared" si="0"/>
        <v>3182.1120000000001</v>
      </c>
      <c r="F18" s="54">
        <v>51.5</v>
      </c>
      <c r="G18" s="54">
        <v>2.02</v>
      </c>
      <c r="H18" s="54">
        <v>13.5</v>
      </c>
      <c r="I18" s="54">
        <v>10.981098109810981</v>
      </c>
      <c r="J18" s="54">
        <v>0.17</v>
      </c>
      <c r="K18" s="54">
        <v>7.73</v>
      </c>
      <c r="L18" s="54">
        <v>10.4</v>
      </c>
      <c r="M18" s="54">
        <v>2.19</v>
      </c>
      <c r="N18" s="54">
        <v>0.36</v>
      </c>
      <c r="O18" s="54">
        <v>0.27</v>
      </c>
      <c r="P18" s="54">
        <v>0</v>
      </c>
      <c r="Q18" s="54">
        <v>0</v>
      </c>
      <c r="R18" s="54">
        <f t="shared" si="1"/>
        <v>99.121098109811001</v>
      </c>
      <c r="T18" s="571"/>
      <c r="U18" s="572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46"/>
      <c r="AH18" s="546"/>
      <c r="AI18" s="546"/>
      <c r="AJ18" s="547"/>
      <c r="AK18" s="547"/>
      <c r="AL18" s="66"/>
    </row>
    <row r="19" spans="1:38">
      <c r="A19" s="55" t="s">
        <v>51</v>
      </c>
      <c r="B19" s="55" t="s">
        <v>897</v>
      </c>
      <c r="C19" s="55" t="s">
        <v>23</v>
      </c>
      <c r="D19" s="55">
        <v>10725</v>
      </c>
      <c r="E19" s="53">
        <f t="shared" si="0"/>
        <v>3268.98</v>
      </c>
      <c r="F19" s="54">
        <v>51.6</v>
      </c>
      <c r="G19" s="54">
        <v>2.08</v>
      </c>
      <c r="H19" s="54">
        <v>13.9</v>
      </c>
      <c r="I19" s="54">
        <v>10.89108910891089</v>
      </c>
      <c r="J19" s="54">
        <v>0.17</v>
      </c>
      <c r="K19" s="54">
        <v>6.91</v>
      </c>
      <c r="L19" s="54">
        <v>10.5</v>
      </c>
      <c r="M19" s="54">
        <v>2.2599999999999998</v>
      </c>
      <c r="N19" s="54">
        <v>0.38</v>
      </c>
      <c r="O19" s="54">
        <v>0.27</v>
      </c>
      <c r="P19" s="54">
        <v>0</v>
      </c>
      <c r="Q19" s="54">
        <v>0</v>
      </c>
      <c r="R19" s="54">
        <f t="shared" si="1"/>
        <v>98.961089108910883</v>
      </c>
      <c r="T19" s="545"/>
      <c r="U19" s="545"/>
      <c r="V19" s="545"/>
      <c r="W19" s="545"/>
      <c r="X19" s="545"/>
      <c r="Y19" s="548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7"/>
      <c r="AK19" s="547"/>
      <c r="AL19" s="66"/>
    </row>
    <row r="20" spans="1:38">
      <c r="A20" s="55" t="s">
        <v>54</v>
      </c>
      <c r="B20" s="55" t="s">
        <v>898</v>
      </c>
      <c r="C20" s="55" t="s">
        <v>13</v>
      </c>
      <c r="D20" s="55">
        <v>10750</v>
      </c>
      <c r="E20" s="53">
        <f t="shared" si="0"/>
        <v>3276.6000000000004</v>
      </c>
      <c r="F20" s="54">
        <v>51.6</v>
      </c>
      <c r="G20" s="54">
        <v>2.09</v>
      </c>
      <c r="H20" s="54">
        <v>13.9</v>
      </c>
      <c r="I20" s="54">
        <v>10.89108910891089</v>
      </c>
      <c r="J20" s="54">
        <v>0.17</v>
      </c>
      <c r="K20" s="54">
        <v>6.85</v>
      </c>
      <c r="L20" s="54">
        <v>10.6</v>
      </c>
      <c r="M20" s="54">
        <v>2.2799999999999998</v>
      </c>
      <c r="N20" s="54">
        <v>0.38</v>
      </c>
      <c r="O20" s="54">
        <v>0.27</v>
      </c>
      <c r="P20" s="54">
        <v>0</v>
      </c>
      <c r="Q20" s="54">
        <v>0</v>
      </c>
      <c r="R20" s="54">
        <f t="shared" si="1"/>
        <v>99.031089108910876</v>
      </c>
      <c r="T20" s="545"/>
      <c r="U20" s="545"/>
      <c r="V20" s="545"/>
      <c r="W20" s="545"/>
      <c r="X20" s="543"/>
      <c r="Y20" s="549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7"/>
      <c r="AK20" s="547"/>
      <c r="AL20" s="66"/>
    </row>
    <row r="21" spans="1:38">
      <c r="A21" s="55" t="s">
        <v>57</v>
      </c>
      <c r="B21" s="55" t="s">
        <v>899</v>
      </c>
      <c r="C21" s="55" t="s">
        <v>13</v>
      </c>
      <c r="D21" s="55">
        <v>10800</v>
      </c>
      <c r="E21" s="53">
        <f t="shared" si="0"/>
        <v>3291.84</v>
      </c>
      <c r="F21" s="54">
        <v>51.3</v>
      </c>
      <c r="G21" s="54">
        <v>2.02</v>
      </c>
      <c r="H21" s="54">
        <v>13.5</v>
      </c>
      <c r="I21" s="54">
        <v>10.981098109810981</v>
      </c>
      <c r="J21" s="54">
        <v>0.17</v>
      </c>
      <c r="K21" s="54">
        <v>7.88</v>
      </c>
      <c r="L21" s="54">
        <v>10.3</v>
      </c>
      <c r="M21" s="54">
        <v>2.19</v>
      </c>
      <c r="N21" s="54">
        <v>0.37</v>
      </c>
      <c r="O21" s="54">
        <v>0.27</v>
      </c>
      <c r="P21" s="54">
        <v>0</v>
      </c>
      <c r="Q21" s="54">
        <v>0</v>
      </c>
      <c r="R21" s="54">
        <f t="shared" si="1"/>
        <v>98.981098109810972</v>
      </c>
      <c r="T21" s="545"/>
      <c r="U21" s="545"/>
      <c r="V21" s="545"/>
      <c r="W21" s="545"/>
      <c r="X21" s="543"/>
      <c r="Y21" s="549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7"/>
      <c r="AK21" s="547"/>
      <c r="AL21" s="66"/>
    </row>
    <row r="22" spans="1:38" s="202" customFormat="1">
      <c r="A22" s="196" t="s">
        <v>900</v>
      </c>
      <c r="B22" s="196" t="s">
        <v>901</v>
      </c>
      <c r="C22" s="196" t="s">
        <v>23</v>
      </c>
      <c r="D22" s="196">
        <v>10800</v>
      </c>
      <c r="E22" s="200">
        <f t="shared" si="0"/>
        <v>3291.84</v>
      </c>
      <c r="F22" s="201">
        <v>51.6</v>
      </c>
      <c r="G22" s="201">
        <v>2.0299999999999998</v>
      </c>
      <c r="H22" s="201">
        <v>13.5</v>
      </c>
      <c r="I22" s="201">
        <v>10.981098109810981</v>
      </c>
      <c r="J22" s="201">
        <v>0.17</v>
      </c>
      <c r="K22" s="201">
        <v>7.73</v>
      </c>
      <c r="L22" s="201">
        <v>10.4</v>
      </c>
      <c r="M22" s="201">
        <v>2.21</v>
      </c>
      <c r="N22" s="201">
        <v>0.37</v>
      </c>
      <c r="O22" s="201">
        <v>0.27</v>
      </c>
      <c r="P22" s="201">
        <v>0</v>
      </c>
      <c r="Q22" s="201">
        <v>0</v>
      </c>
      <c r="R22" s="201">
        <f t="shared" si="1"/>
        <v>99.261098109810987</v>
      </c>
      <c r="T22" s="550"/>
      <c r="U22" s="550"/>
      <c r="V22" s="550"/>
      <c r="W22" s="550"/>
      <c r="X22" s="551"/>
      <c r="Y22" s="552"/>
      <c r="Z22" s="553"/>
      <c r="AA22" s="553"/>
      <c r="AB22" s="553"/>
      <c r="AC22" s="553"/>
      <c r="AD22" s="553"/>
      <c r="AE22" s="553"/>
      <c r="AF22" s="553"/>
      <c r="AG22" s="553"/>
      <c r="AH22" s="553"/>
      <c r="AI22" s="553"/>
      <c r="AJ22" s="554"/>
      <c r="AK22" s="554"/>
      <c r="AL22" s="206"/>
    </row>
    <row r="23" spans="1:38" s="202" customFormat="1">
      <c r="A23" s="196" t="s">
        <v>902</v>
      </c>
      <c r="B23" s="196" t="s">
        <v>903</v>
      </c>
      <c r="C23" s="196" t="s">
        <v>13</v>
      </c>
      <c r="D23" s="196">
        <v>10800</v>
      </c>
      <c r="E23" s="200">
        <f t="shared" si="0"/>
        <v>3291.84</v>
      </c>
      <c r="F23" s="201">
        <v>51.5</v>
      </c>
      <c r="G23" s="201">
        <v>2.0299999999999998</v>
      </c>
      <c r="H23" s="201">
        <v>13.6</v>
      </c>
      <c r="I23" s="201">
        <v>10.981098109810981</v>
      </c>
      <c r="J23" s="201">
        <v>0.17</v>
      </c>
      <c r="K23" s="201">
        <v>7.68</v>
      </c>
      <c r="L23" s="201">
        <v>10.3</v>
      </c>
      <c r="M23" s="201">
        <v>2.21</v>
      </c>
      <c r="N23" s="201">
        <v>0.37</v>
      </c>
      <c r="O23" s="201">
        <v>0.26</v>
      </c>
      <c r="P23" s="201">
        <v>0</v>
      </c>
      <c r="Q23" s="201">
        <v>0</v>
      </c>
      <c r="R23" s="201">
        <f t="shared" si="1"/>
        <v>99.101098109810991</v>
      </c>
      <c r="T23" s="550"/>
      <c r="U23" s="550"/>
      <c r="V23" s="550"/>
      <c r="W23" s="550"/>
      <c r="X23" s="551"/>
      <c r="Y23" s="552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54"/>
      <c r="AK23" s="554"/>
      <c r="AL23" s="206"/>
    </row>
    <row r="24" spans="1:38">
      <c r="A24" s="55" t="s">
        <v>64</v>
      </c>
      <c r="B24" s="55" t="s">
        <v>904</v>
      </c>
      <c r="C24" s="55" t="s">
        <v>13</v>
      </c>
      <c r="D24" s="55">
        <v>9780</v>
      </c>
      <c r="E24" s="53">
        <f t="shared" si="0"/>
        <v>2980.944</v>
      </c>
      <c r="F24" s="54">
        <v>51.4</v>
      </c>
      <c r="G24" s="54">
        <v>2.16</v>
      </c>
      <c r="H24" s="54">
        <v>13</v>
      </c>
      <c r="I24" s="54">
        <v>11.341134113411341</v>
      </c>
      <c r="J24" s="54">
        <v>0.17</v>
      </c>
      <c r="K24" s="54">
        <v>8.51</v>
      </c>
      <c r="L24" s="54">
        <v>9.81</v>
      </c>
      <c r="M24" s="54">
        <v>2.2200000000000002</v>
      </c>
      <c r="N24" s="54">
        <v>0.4</v>
      </c>
      <c r="O24" s="54">
        <v>0.28999999999999998</v>
      </c>
      <c r="P24" s="54">
        <v>0</v>
      </c>
      <c r="Q24" s="54">
        <v>0</v>
      </c>
      <c r="R24" s="54">
        <f t="shared" si="1"/>
        <v>99.301134113411365</v>
      </c>
      <c r="X24" s="70"/>
      <c r="Y24" s="75"/>
      <c r="AJ24" s="66"/>
      <c r="AK24" s="66"/>
      <c r="AL24" s="66"/>
    </row>
    <row r="25" spans="1:38">
      <c r="A25" s="55" t="s">
        <v>67</v>
      </c>
      <c r="B25" s="55" t="s">
        <v>905</v>
      </c>
      <c r="C25" s="55" t="s">
        <v>23</v>
      </c>
      <c r="D25" s="55">
        <v>9560</v>
      </c>
      <c r="E25" s="53">
        <f t="shared" si="0"/>
        <v>2913.8879999999999</v>
      </c>
      <c r="F25" s="54">
        <v>51.9</v>
      </c>
      <c r="G25" s="54">
        <v>2.0699999999999998</v>
      </c>
      <c r="H25" s="54">
        <v>13.9</v>
      </c>
      <c r="I25" s="54">
        <v>10.981098109810981</v>
      </c>
      <c r="J25" s="54">
        <v>0.17</v>
      </c>
      <c r="K25" s="54">
        <v>7.1</v>
      </c>
      <c r="L25" s="54">
        <v>10.6</v>
      </c>
      <c r="M25" s="54">
        <v>2.27</v>
      </c>
      <c r="N25" s="54">
        <v>0.38</v>
      </c>
      <c r="O25" s="54">
        <v>0.27</v>
      </c>
      <c r="P25" s="54">
        <v>0</v>
      </c>
      <c r="Q25" s="54">
        <v>0</v>
      </c>
      <c r="R25" s="54">
        <f t="shared" si="1"/>
        <v>99.641098109810969</v>
      </c>
      <c r="X25" s="70"/>
      <c r="Y25" s="75"/>
      <c r="AJ25" s="66"/>
      <c r="AK25" s="66"/>
      <c r="AL25" s="66"/>
    </row>
    <row r="26" spans="1:38">
      <c r="A26" s="55" t="s">
        <v>70</v>
      </c>
      <c r="B26" s="55" t="s">
        <v>906</v>
      </c>
      <c r="C26" s="55" t="s">
        <v>23</v>
      </c>
      <c r="D26" s="55">
        <v>9480</v>
      </c>
      <c r="E26" s="53">
        <f t="shared" si="0"/>
        <v>2889.5040000000004</v>
      </c>
      <c r="F26" s="54">
        <v>51.7</v>
      </c>
      <c r="G26" s="54">
        <v>2.0499999999999998</v>
      </c>
      <c r="H26" s="54">
        <v>13.7</v>
      </c>
      <c r="I26" s="54">
        <v>10.981098109810981</v>
      </c>
      <c r="J26" s="54">
        <v>0.17</v>
      </c>
      <c r="K26" s="54">
        <v>7.36</v>
      </c>
      <c r="L26" s="54">
        <v>10.4</v>
      </c>
      <c r="M26" s="54">
        <v>2.2200000000000002</v>
      </c>
      <c r="N26" s="54">
        <v>0.37</v>
      </c>
      <c r="O26" s="54">
        <v>0.27</v>
      </c>
      <c r="P26" s="54">
        <v>0</v>
      </c>
      <c r="Q26" s="54">
        <v>0</v>
      </c>
      <c r="R26" s="54">
        <f t="shared" si="1"/>
        <v>99.221098109810995</v>
      </c>
      <c r="X26" s="70"/>
      <c r="Y26" s="75"/>
      <c r="AJ26" s="66"/>
      <c r="AK26" s="66"/>
      <c r="AL26" s="66"/>
    </row>
    <row r="27" spans="1:38">
      <c r="A27" s="55" t="s">
        <v>73</v>
      </c>
      <c r="B27" s="55" t="s">
        <v>907</v>
      </c>
      <c r="C27" s="55" t="s">
        <v>13</v>
      </c>
      <c r="D27" s="55">
        <v>9483</v>
      </c>
      <c r="E27" s="53">
        <f t="shared" si="0"/>
        <v>2890.4184</v>
      </c>
      <c r="F27" s="54">
        <v>51.9</v>
      </c>
      <c r="G27" s="54">
        <v>2.0699999999999998</v>
      </c>
      <c r="H27" s="54">
        <v>13.8</v>
      </c>
      <c r="I27" s="54">
        <v>10.89108910891089</v>
      </c>
      <c r="J27" s="54">
        <v>0.17</v>
      </c>
      <c r="K27" s="54">
        <v>7.2</v>
      </c>
      <c r="L27" s="54">
        <v>10.5</v>
      </c>
      <c r="M27" s="54">
        <v>2.19</v>
      </c>
      <c r="N27" s="54">
        <v>0.37</v>
      </c>
      <c r="O27" s="54">
        <v>0.27</v>
      </c>
      <c r="P27" s="54">
        <v>0</v>
      </c>
      <c r="Q27" s="54">
        <v>0</v>
      </c>
      <c r="R27" s="54">
        <f t="shared" si="1"/>
        <v>99.361089108910889</v>
      </c>
      <c r="X27" s="70"/>
      <c r="Y27" s="75"/>
      <c r="AJ27" s="66"/>
      <c r="AK27" s="66"/>
      <c r="AL27" s="66"/>
    </row>
    <row r="28" spans="1:38">
      <c r="A28" s="55" t="s">
        <v>76</v>
      </c>
      <c r="B28" s="55" t="s">
        <v>908</v>
      </c>
      <c r="C28" s="55" t="s">
        <v>13</v>
      </c>
      <c r="D28" s="55">
        <v>9480</v>
      </c>
      <c r="E28" s="53">
        <f t="shared" si="0"/>
        <v>2889.5040000000004</v>
      </c>
      <c r="F28" s="54">
        <v>51.9</v>
      </c>
      <c r="G28" s="54">
        <v>2.08</v>
      </c>
      <c r="H28" s="54">
        <v>13.8</v>
      </c>
      <c r="I28" s="54">
        <v>11.071107110711072</v>
      </c>
      <c r="J28" s="54">
        <v>0.17</v>
      </c>
      <c r="K28" s="54">
        <v>7.33</v>
      </c>
      <c r="L28" s="54">
        <v>10.5</v>
      </c>
      <c r="M28" s="54">
        <v>2.2000000000000002</v>
      </c>
      <c r="N28" s="54">
        <v>0.37</v>
      </c>
      <c r="O28" s="54">
        <v>0.27</v>
      </c>
      <c r="P28" s="54">
        <v>0</v>
      </c>
      <c r="Q28" s="54">
        <v>0</v>
      </c>
      <c r="R28" s="54">
        <f t="shared" si="1"/>
        <v>99.691107110711073</v>
      </c>
      <c r="X28" s="70"/>
      <c r="Y28" s="75"/>
      <c r="AJ28" s="66"/>
      <c r="AK28" s="66"/>
      <c r="AL28" s="66"/>
    </row>
    <row r="29" spans="1:38">
      <c r="A29" s="55" t="s">
        <v>79</v>
      </c>
      <c r="B29" s="55" t="s">
        <v>909</v>
      </c>
      <c r="C29" s="55" t="s">
        <v>13</v>
      </c>
      <c r="D29" s="55">
        <v>12800</v>
      </c>
      <c r="E29" s="53">
        <f t="shared" si="0"/>
        <v>3901.44</v>
      </c>
      <c r="F29" s="54">
        <v>51.7</v>
      </c>
      <c r="G29" s="54">
        <v>2.2400000000000002</v>
      </c>
      <c r="H29" s="54">
        <v>13.9</v>
      </c>
      <c r="I29" s="54">
        <v>11.071107110711072</v>
      </c>
      <c r="J29" s="54">
        <v>0.17</v>
      </c>
      <c r="K29" s="54">
        <v>6.5</v>
      </c>
      <c r="L29" s="54">
        <v>10.4</v>
      </c>
      <c r="M29" s="54">
        <v>2.35</v>
      </c>
      <c r="N29" s="54">
        <v>0.43</v>
      </c>
      <c r="O29" s="54">
        <v>0.3</v>
      </c>
      <c r="P29" s="54">
        <v>0</v>
      </c>
      <c r="Q29" s="54">
        <v>0</v>
      </c>
      <c r="R29" s="54">
        <f t="shared" si="1"/>
        <v>99.061107110711077</v>
      </c>
      <c r="X29" s="70"/>
      <c r="Y29" s="75"/>
      <c r="AJ29" s="66"/>
      <c r="AK29" s="66"/>
      <c r="AL29" s="66"/>
    </row>
    <row r="30" spans="1:38">
      <c r="A30" s="55" t="s">
        <v>82</v>
      </c>
      <c r="B30" s="55" t="s">
        <v>910</v>
      </c>
      <c r="C30" s="55" t="s">
        <v>23</v>
      </c>
      <c r="D30" s="55">
        <v>12800</v>
      </c>
      <c r="E30" s="53">
        <f t="shared" si="0"/>
        <v>3901.44</v>
      </c>
      <c r="F30" s="54">
        <v>51.8</v>
      </c>
      <c r="G30" s="54">
        <v>2.2400000000000002</v>
      </c>
      <c r="H30" s="54">
        <v>13.9</v>
      </c>
      <c r="I30" s="54">
        <v>10.981098109810981</v>
      </c>
      <c r="J30" s="54">
        <v>0.17</v>
      </c>
      <c r="K30" s="54">
        <v>6.49</v>
      </c>
      <c r="L30" s="54">
        <v>10.5</v>
      </c>
      <c r="M30" s="54">
        <v>2.36</v>
      </c>
      <c r="N30" s="54">
        <v>0.43</v>
      </c>
      <c r="O30" s="54">
        <v>0.31</v>
      </c>
      <c r="P30" s="54">
        <v>0</v>
      </c>
      <c r="Q30" s="54">
        <v>0</v>
      </c>
      <c r="R30" s="54">
        <f t="shared" si="1"/>
        <v>99.181098109810989</v>
      </c>
      <c r="X30" s="70"/>
      <c r="Y30" s="75"/>
      <c r="AJ30" s="66"/>
      <c r="AK30" s="66"/>
      <c r="AL30" s="66"/>
    </row>
    <row r="31" spans="1:38">
      <c r="A31" s="55" t="s">
        <v>84</v>
      </c>
      <c r="B31" s="55" t="s">
        <v>911</v>
      </c>
      <c r="C31" s="55" t="s">
        <v>13</v>
      </c>
      <c r="D31" s="55">
        <v>12760</v>
      </c>
      <c r="E31" s="53">
        <f t="shared" si="0"/>
        <v>3889.248</v>
      </c>
      <c r="F31" s="54">
        <v>51.9</v>
      </c>
      <c r="G31" s="54">
        <v>2.35</v>
      </c>
      <c r="H31" s="54">
        <v>13.9</v>
      </c>
      <c r="I31" s="54">
        <v>11.161116111611161</v>
      </c>
      <c r="J31" s="54">
        <v>0.17</v>
      </c>
      <c r="K31" s="54">
        <v>6.32</v>
      </c>
      <c r="L31" s="54">
        <v>10.3</v>
      </c>
      <c r="M31" s="54">
        <v>2.41</v>
      </c>
      <c r="N31" s="54">
        <v>0.46</v>
      </c>
      <c r="O31" s="54">
        <v>0.33</v>
      </c>
      <c r="P31" s="54">
        <v>0</v>
      </c>
      <c r="Q31" s="54">
        <v>0</v>
      </c>
      <c r="R31" s="54">
        <f t="shared" si="1"/>
        <v>99.301116111611165</v>
      </c>
      <c r="X31" s="70"/>
      <c r="Y31" s="75"/>
      <c r="AJ31" s="66"/>
      <c r="AK31" s="66"/>
      <c r="AL31" s="66"/>
    </row>
    <row r="32" spans="1:38">
      <c r="A32" s="55" t="s">
        <v>87</v>
      </c>
      <c r="B32" s="55" t="s">
        <v>912</v>
      </c>
      <c r="C32" s="55" t="s">
        <v>23</v>
      </c>
      <c r="D32" s="55">
        <v>12760</v>
      </c>
      <c r="E32" s="53">
        <f t="shared" si="0"/>
        <v>3889.248</v>
      </c>
      <c r="F32" s="54">
        <v>51.9</v>
      </c>
      <c r="G32" s="54">
        <v>2.3199999999999998</v>
      </c>
      <c r="H32" s="54">
        <v>13.9</v>
      </c>
      <c r="I32" s="54">
        <v>11.161116111611161</v>
      </c>
      <c r="J32" s="54">
        <v>0.17</v>
      </c>
      <c r="K32" s="54">
        <v>6.32</v>
      </c>
      <c r="L32" s="54">
        <v>10.3</v>
      </c>
      <c r="M32" s="54">
        <v>2.42</v>
      </c>
      <c r="N32" s="54">
        <v>0.46</v>
      </c>
      <c r="O32" s="54">
        <v>0.32</v>
      </c>
      <c r="P32" s="54">
        <v>0</v>
      </c>
      <c r="Q32" s="54">
        <v>0</v>
      </c>
      <c r="R32" s="54">
        <f t="shared" si="1"/>
        <v>99.271116111611164</v>
      </c>
      <c r="X32" s="70"/>
      <c r="Y32" s="75"/>
      <c r="AJ32" s="66"/>
      <c r="AK32" s="66"/>
      <c r="AL32" s="66"/>
    </row>
    <row r="33" spans="1:38">
      <c r="A33" s="55" t="s">
        <v>89</v>
      </c>
      <c r="B33" s="55" t="s">
        <v>913</v>
      </c>
      <c r="C33" s="55" t="s">
        <v>13</v>
      </c>
      <c r="D33" s="55">
        <v>12720</v>
      </c>
      <c r="E33" s="53">
        <f t="shared" si="0"/>
        <v>3877.056</v>
      </c>
      <c r="F33" s="54">
        <v>51.9</v>
      </c>
      <c r="G33" s="54">
        <v>2.36</v>
      </c>
      <c r="H33" s="54">
        <v>13.9</v>
      </c>
      <c r="I33" s="54">
        <v>11.161116111611161</v>
      </c>
      <c r="J33" s="54">
        <v>0.17</v>
      </c>
      <c r="K33" s="54">
        <v>6.28</v>
      </c>
      <c r="L33" s="54">
        <v>10.199999999999999</v>
      </c>
      <c r="M33" s="54">
        <v>2.41</v>
      </c>
      <c r="N33" s="54">
        <v>0.47</v>
      </c>
      <c r="O33" s="54">
        <v>0.32</v>
      </c>
      <c r="P33" s="54">
        <v>0</v>
      </c>
      <c r="Q33" s="54">
        <v>0</v>
      </c>
      <c r="R33" s="54">
        <f t="shared" si="1"/>
        <v>99.171116111611155</v>
      </c>
      <c r="X33" s="70"/>
      <c r="Y33" s="75"/>
      <c r="AJ33" s="66"/>
      <c r="AK33" s="66"/>
      <c r="AL33" s="66"/>
    </row>
    <row r="34" spans="1:38">
      <c r="A34" s="55" t="s">
        <v>92</v>
      </c>
      <c r="B34" s="55" t="s">
        <v>914</v>
      </c>
      <c r="C34" s="55" t="s">
        <v>13</v>
      </c>
      <c r="D34" s="55">
        <v>12680</v>
      </c>
      <c r="E34" s="53">
        <f t="shared" si="0"/>
        <v>3864.864</v>
      </c>
      <c r="F34" s="54">
        <v>51.9</v>
      </c>
      <c r="G34" s="54">
        <v>2.31</v>
      </c>
      <c r="H34" s="54">
        <v>13.9</v>
      </c>
      <c r="I34" s="54">
        <v>11.071107110711072</v>
      </c>
      <c r="J34" s="54">
        <v>0.17</v>
      </c>
      <c r="K34" s="54">
        <v>6.35</v>
      </c>
      <c r="L34" s="54">
        <v>10.3</v>
      </c>
      <c r="M34" s="54">
        <v>2.42</v>
      </c>
      <c r="N34" s="54">
        <v>0.46</v>
      </c>
      <c r="O34" s="54">
        <v>0.32</v>
      </c>
      <c r="P34" s="54">
        <v>0</v>
      </c>
      <c r="Q34" s="54">
        <v>0</v>
      </c>
      <c r="R34" s="54">
        <f t="shared" si="1"/>
        <v>99.20110711071105</v>
      </c>
      <c r="X34" s="70"/>
      <c r="Y34" s="75"/>
      <c r="AJ34" s="66"/>
      <c r="AK34" s="66"/>
      <c r="AL34" s="66"/>
    </row>
    <row r="35" spans="1:38">
      <c r="A35" s="55" t="s">
        <v>95</v>
      </c>
      <c r="B35" s="55" t="s">
        <v>915</v>
      </c>
      <c r="C35" s="55" t="s">
        <v>23</v>
      </c>
      <c r="D35" s="55">
        <v>12680</v>
      </c>
      <c r="E35" s="53">
        <f t="shared" si="0"/>
        <v>3864.864</v>
      </c>
      <c r="F35" s="54">
        <v>52</v>
      </c>
      <c r="G35" s="54">
        <v>2.34</v>
      </c>
      <c r="H35" s="54">
        <v>13.9</v>
      </c>
      <c r="I35" s="54">
        <v>11.161116111611161</v>
      </c>
      <c r="J35" s="54">
        <v>0.17</v>
      </c>
      <c r="K35" s="54">
        <v>6.33</v>
      </c>
      <c r="L35" s="54">
        <v>10.3</v>
      </c>
      <c r="M35" s="54">
        <v>2.4300000000000002</v>
      </c>
      <c r="N35" s="54">
        <v>0.47</v>
      </c>
      <c r="O35" s="54">
        <v>0.33</v>
      </c>
      <c r="P35" s="54">
        <v>0</v>
      </c>
      <c r="Q35" s="54">
        <v>0</v>
      </c>
      <c r="R35" s="54">
        <f t="shared" si="1"/>
        <v>99.431116111611175</v>
      </c>
      <c r="X35" s="70"/>
      <c r="Y35" s="75"/>
      <c r="AJ35" s="66"/>
      <c r="AK35" s="66"/>
      <c r="AL35" s="66"/>
    </row>
    <row r="36" spans="1:38">
      <c r="A36" s="55" t="s">
        <v>97</v>
      </c>
      <c r="B36" s="55" t="s">
        <v>916</v>
      </c>
      <c r="C36" s="55" t="s">
        <v>23</v>
      </c>
      <c r="D36" s="55">
        <v>12635</v>
      </c>
      <c r="E36" s="53">
        <f t="shared" si="0"/>
        <v>3851.1480000000001</v>
      </c>
      <c r="F36" s="54">
        <v>51.7</v>
      </c>
      <c r="G36" s="54">
        <v>2.2200000000000002</v>
      </c>
      <c r="H36" s="54">
        <v>13.9</v>
      </c>
      <c r="I36" s="54">
        <v>10.981098109810981</v>
      </c>
      <c r="J36" s="54">
        <v>0.17</v>
      </c>
      <c r="K36" s="54">
        <v>6.52</v>
      </c>
      <c r="L36" s="54">
        <v>10.5</v>
      </c>
      <c r="M36" s="54">
        <v>2.33</v>
      </c>
      <c r="N36" s="54">
        <v>0.43</v>
      </c>
      <c r="O36" s="54">
        <v>0.3</v>
      </c>
      <c r="P36" s="54">
        <v>0</v>
      </c>
      <c r="Q36" s="54">
        <v>0</v>
      </c>
      <c r="R36" s="54">
        <f t="shared" si="1"/>
        <v>99.051098109810994</v>
      </c>
      <c r="X36" s="70"/>
      <c r="Y36" s="75"/>
      <c r="AJ36" s="66"/>
      <c r="AK36" s="66"/>
      <c r="AL36" s="66"/>
    </row>
    <row r="37" spans="1:38">
      <c r="A37" s="55" t="s">
        <v>100</v>
      </c>
      <c r="B37" s="55" t="s">
        <v>917</v>
      </c>
      <c r="C37" s="55" t="s">
        <v>23</v>
      </c>
      <c r="D37" s="55">
        <v>12480</v>
      </c>
      <c r="E37" s="53">
        <f t="shared" si="0"/>
        <v>3803.904</v>
      </c>
      <c r="F37" s="54">
        <v>51.4</v>
      </c>
      <c r="G37" s="54">
        <v>2.13</v>
      </c>
      <c r="H37" s="54">
        <v>13.8</v>
      </c>
      <c r="I37" s="54">
        <v>10.89108910891089</v>
      </c>
      <c r="J37" s="54">
        <v>0.17</v>
      </c>
      <c r="K37" s="54">
        <v>6.66</v>
      </c>
      <c r="L37" s="54">
        <v>10.5</v>
      </c>
      <c r="M37" s="54">
        <v>2.2999999999999998</v>
      </c>
      <c r="N37" s="54">
        <v>0.39</v>
      </c>
      <c r="O37" s="54">
        <v>0.28000000000000003</v>
      </c>
      <c r="P37" s="54">
        <v>0</v>
      </c>
      <c r="Q37" s="54">
        <v>0</v>
      </c>
      <c r="R37" s="54">
        <f t="shared" si="1"/>
        <v>98.521089108910886</v>
      </c>
      <c r="X37" s="70"/>
      <c r="Y37" s="75"/>
      <c r="AJ37" s="66"/>
      <c r="AK37" s="66"/>
      <c r="AL37" s="66"/>
    </row>
    <row r="38" spans="1:38">
      <c r="A38" s="55" t="s">
        <v>103</v>
      </c>
      <c r="B38" s="55" t="s">
        <v>918</v>
      </c>
      <c r="C38" s="55" t="s">
        <v>23</v>
      </c>
      <c r="D38" s="55">
        <v>12440</v>
      </c>
      <c r="E38" s="53">
        <f t="shared" si="0"/>
        <v>3791.712</v>
      </c>
      <c r="F38" s="54">
        <v>51.9</v>
      </c>
      <c r="G38" s="54">
        <v>2.19</v>
      </c>
      <c r="H38" s="54">
        <v>14</v>
      </c>
      <c r="I38" s="54">
        <v>11.071107110711072</v>
      </c>
      <c r="J38" s="54">
        <v>0.18</v>
      </c>
      <c r="K38" s="54">
        <v>6.62</v>
      </c>
      <c r="L38" s="54">
        <v>10.6</v>
      </c>
      <c r="M38" s="54">
        <v>2.35</v>
      </c>
      <c r="N38" s="54">
        <v>0.41</v>
      </c>
      <c r="O38" s="54">
        <v>0.28999999999999998</v>
      </c>
      <c r="P38" s="54">
        <v>0</v>
      </c>
      <c r="Q38" s="54">
        <v>0</v>
      </c>
      <c r="R38" s="54">
        <f t="shared" si="1"/>
        <v>99.611107110711075</v>
      </c>
      <c r="X38" s="70"/>
      <c r="Y38" s="75"/>
      <c r="AJ38" s="66"/>
      <c r="AK38" s="66"/>
      <c r="AL38" s="66"/>
    </row>
    <row r="39" spans="1:38">
      <c r="A39" s="55" t="s">
        <v>106</v>
      </c>
      <c r="B39" s="55" t="s">
        <v>919</v>
      </c>
      <c r="C39" s="55" t="s">
        <v>13</v>
      </c>
      <c r="D39" s="55">
        <v>12440</v>
      </c>
      <c r="E39" s="53">
        <f t="shared" si="0"/>
        <v>3791.712</v>
      </c>
      <c r="F39" s="54">
        <v>51.7</v>
      </c>
      <c r="G39" s="54">
        <v>2.1800000000000002</v>
      </c>
      <c r="H39" s="54">
        <v>14</v>
      </c>
      <c r="I39" s="54">
        <v>10.981098109810981</v>
      </c>
      <c r="J39" s="54">
        <v>0.17</v>
      </c>
      <c r="K39" s="54">
        <v>6.64</v>
      </c>
      <c r="L39" s="54">
        <v>10.5</v>
      </c>
      <c r="M39" s="54">
        <v>2.31</v>
      </c>
      <c r="N39" s="54">
        <v>0.41</v>
      </c>
      <c r="O39" s="54">
        <v>0.28999999999999998</v>
      </c>
      <c r="P39" s="54">
        <v>0</v>
      </c>
      <c r="Q39" s="54">
        <v>0</v>
      </c>
      <c r="R39" s="54">
        <f t="shared" si="1"/>
        <v>99.181098109810989</v>
      </c>
      <c r="X39" s="70"/>
      <c r="Y39" s="75"/>
      <c r="AJ39" s="66"/>
      <c r="AK39" s="66"/>
      <c r="AL39" s="66"/>
    </row>
    <row r="40" spans="1:38">
      <c r="A40" s="55" t="s">
        <v>108</v>
      </c>
      <c r="B40" s="55" t="s">
        <v>920</v>
      </c>
      <c r="C40" s="55" t="s">
        <v>23</v>
      </c>
      <c r="D40" s="55">
        <v>12360</v>
      </c>
      <c r="E40" s="53">
        <f t="shared" si="0"/>
        <v>3767.328</v>
      </c>
      <c r="F40" s="54">
        <v>51.7</v>
      </c>
      <c r="G40" s="54">
        <v>2.14</v>
      </c>
      <c r="H40" s="54">
        <v>14</v>
      </c>
      <c r="I40" s="54">
        <v>10.981098109810981</v>
      </c>
      <c r="J40" s="54">
        <v>0.17</v>
      </c>
      <c r="K40" s="54">
        <v>6.69</v>
      </c>
      <c r="L40" s="54">
        <v>10.6</v>
      </c>
      <c r="M40" s="54">
        <v>2.3199999999999998</v>
      </c>
      <c r="N40" s="54">
        <v>0.39</v>
      </c>
      <c r="O40" s="54">
        <v>0.28000000000000003</v>
      </c>
      <c r="P40" s="54">
        <v>0</v>
      </c>
      <c r="Q40" s="54">
        <v>0</v>
      </c>
      <c r="R40" s="54">
        <f t="shared" si="1"/>
        <v>99.271098109810978</v>
      </c>
      <c r="X40" s="70"/>
      <c r="Y40" s="75"/>
      <c r="AJ40" s="66"/>
      <c r="AK40" s="66"/>
      <c r="AL40" s="66"/>
    </row>
    <row r="41" spans="1:38">
      <c r="A41" s="55" t="s">
        <v>110</v>
      </c>
      <c r="B41" s="55" t="s">
        <v>921</v>
      </c>
      <c r="C41" s="55" t="s">
        <v>23</v>
      </c>
      <c r="D41" s="55">
        <v>12040</v>
      </c>
      <c r="E41" s="53">
        <f t="shared" si="0"/>
        <v>3669.7920000000004</v>
      </c>
      <c r="F41" s="54">
        <v>51.5</v>
      </c>
      <c r="G41" s="54">
        <v>2.1</v>
      </c>
      <c r="H41" s="54">
        <v>14</v>
      </c>
      <c r="I41" s="54">
        <v>10.89108910891089</v>
      </c>
      <c r="J41" s="54">
        <v>0.17</v>
      </c>
      <c r="K41" s="54">
        <v>6.72</v>
      </c>
      <c r="L41" s="54">
        <v>10.6</v>
      </c>
      <c r="M41" s="54">
        <v>2.3199999999999998</v>
      </c>
      <c r="N41" s="54">
        <v>0.39</v>
      </c>
      <c r="O41" s="54">
        <v>0.28000000000000003</v>
      </c>
      <c r="P41" s="54">
        <v>0</v>
      </c>
      <c r="Q41" s="54">
        <v>0</v>
      </c>
      <c r="R41" s="54">
        <f t="shared" si="1"/>
        <v>98.971089108910874</v>
      </c>
      <c r="X41" s="70"/>
      <c r="Y41" s="75"/>
      <c r="AJ41" s="66"/>
      <c r="AK41" s="66"/>
      <c r="AL41" s="66"/>
    </row>
    <row r="42" spans="1:38">
      <c r="A42" s="55" t="s">
        <v>113</v>
      </c>
      <c r="B42" s="55" t="s">
        <v>922</v>
      </c>
      <c r="C42" s="55" t="s">
        <v>23</v>
      </c>
      <c r="D42" s="55">
        <v>11880</v>
      </c>
      <c r="E42" s="53">
        <f t="shared" si="0"/>
        <v>3621.0240000000003</v>
      </c>
      <c r="F42" s="54">
        <v>51.8</v>
      </c>
      <c r="G42" s="54">
        <v>2.11</v>
      </c>
      <c r="H42" s="54">
        <v>14</v>
      </c>
      <c r="I42" s="54">
        <v>10.89108910891089</v>
      </c>
      <c r="J42" s="54">
        <v>0.17</v>
      </c>
      <c r="K42" s="54">
        <v>6.71</v>
      </c>
      <c r="L42" s="54">
        <v>10.6</v>
      </c>
      <c r="M42" s="54">
        <v>2.31</v>
      </c>
      <c r="N42" s="54">
        <v>0.4</v>
      </c>
      <c r="O42" s="54">
        <v>0.28000000000000003</v>
      </c>
      <c r="P42" s="54">
        <v>0</v>
      </c>
      <c r="Q42" s="54">
        <v>0</v>
      </c>
      <c r="R42" s="54">
        <f t="shared" si="1"/>
        <v>99.271089108910886</v>
      </c>
      <c r="X42" s="70"/>
      <c r="Y42" s="75"/>
      <c r="AJ42" s="66"/>
      <c r="AK42" s="66"/>
      <c r="AL42" s="66"/>
    </row>
    <row r="43" spans="1:38">
      <c r="A43" s="55" t="s">
        <v>116</v>
      </c>
      <c r="B43" s="55" t="s">
        <v>923</v>
      </c>
      <c r="C43" s="55" t="s">
        <v>23</v>
      </c>
      <c r="D43" s="55">
        <v>11880</v>
      </c>
      <c r="E43" s="53">
        <f t="shared" si="0"/>
        <v>3621.0240000000003</v>
      </c>
      <c r="F43" s="54">
        <v>51.8</v>
      </c>
      <c r="G43" s="54">
        <v>2.13</v>
      </c>
      <c r="H43" s="54">
        <v>14</v>
      </c>
      <c r="I43" s="54">
        <v>10.89108910891089</v>
      </c>
      <c r="J43" s="54">
        <v>0.17</v>
      </c>
      <c r="K43" s="54">
        <v>6.73</v>
      </c>
      <c r="L43" s="54">
        <v>10.6</v>
      </c>
      <c r="M43" s="54">
        <v>2.31</v>
      </c>
      <c r="N43" s="54">
        <v>0.39</v>
      </c>
      <c r="O43" s="54">
        <v>0.28000000000000003</v>
      </c>
      <c r="P43" s="54">
        <v>0</v>
      </c>
      <c r="Q43" s="54">
        <v>0</v>
      </c>
      <c r="R43" s="54">
        <f t="shared" si="1"/>
        <v>99.301089108910901</v>
      </c>
      <c r="X43" s="70"/>
      <c r="Y43" s="75"/>
      <c r="AJ43" s="66"/>
      <c r="AK43" s="66"/>
      <c r="AL43" s="66"/>
    </row>
    <row r="44" spans="1:38">
      <c r="A44" s="55" t="s">
        <v>118</v>
      </c>
      <c r="B44" s="55" t="s">
        <v>924</v>
      </c>
      <c r="C44" s="55" t="s">
        <v>13</v>
      </c>
      <c r="D44" s="55">
        <v>11650</v>
      </c>
      <c r="E44" s="53">
        <f t="shared" si="0"/>
        <v>3550.92</v>
      </c>
      <c r="F44" s="54">
        <v>51.7</v>
      </c>
      <c r="G44" s="54">
        <v>2.12</v>
      </c>
      <c r="H44" s="54">
        <v>13.9</v>
      </c>
      <c r="I44" s="54">
        <v>10.89108910891089</v>
      </c>
      <c r="J44" s="54">
        <v>0.17</v>
      </c>
      <c r="K44" s="54">
        <v>6.7</v>
      </c>
      <c r="L44" s="54">
        <v>10.6</v>
      </c>
      <c r="M44" s="54">
        <v>2.3199999999999998</v>
      </c>
      <c r="N44" s="54">
        <v>0.39</v>
      </c>
      <c r="O44" s="54">
        <v>0.27</v>
      </c>
      <c r="P44" s="54">
        <v>0</v>
      </c>
      <c r="Q44" s="54">
        <v>0</v>
      </c>
      <c r="R44" s="54">
        <f t="shared" si="1"/>
        <v>99.061089108910878</v>
      </c>
      <c r="X44" s="70"/>
      <c r="Y44" s="75"/>
      <c r="AJ44" s="66"/>
      <c r="AK44" s="66"/>
      <c r="AL44" s="66"/>
    </row>
    <row r="45" spans="1:38">
      <c r="A45" s="55" t="s">
        <v>121</v>
      </c>
      <c r="B45" s="55" t="s">
        <v>925</v>
      </c>
      <c r="C45" s="55" t="s">
        <v>23</v>
      </c>
      <c r="D45" s="55">
        <v>11435</v>
      </c>
      <c r="E45" s="53">
        <f t="shared" si="0"/>
        <v>3485.3880000000004</v>
      </c>
      <c r="F45" s="54">
        <v>51.9</v>
      </c>
      <c r="G45" s="54">
        <v>2.1</v>
      </c>
      <c r="H45" s="54">
        <v>13.9</v>
      </c>
      <c r="I45" s="54">
        <v>10.981098109810981</v>
      </c>
      <c r="J45" s="54">
        <v>0.17</v>
      </c>
      <c r="K45" s="54">
        <v>6.82</v>
      </c>
      <c r="L45" s="54">
        <v>10.6</v>
      </c>
      <c r="M45" s="54">
        <v>2.33</v>
      </c>
      <c r="N45" s="54">
        <v>0.38</v>
      </c>
      <c r="O45" s="54">
        <v>0.28000000000000003</v>
      </c>
      <c r="P45" s="54">
        <v>0</v>
      </c>
      <c r="Q45" s="54">
        <v>0</v>
      </c>
      <c r="R45" s="54">
        <f t="shared" si="1"/>
        <v>99.461098109810976</v>
      </c>
      <c r="X45" s="70"/>
      <c r="Y45" s="75"/>
      <c r="AJ45" s="66"/>
      <c r="AK45" s="66"/>
      <c r="AL45" s="66"/>
    </row>
    <row r="46" spans="1:38">
      <c r="A46" s="55" t="s">
        <v>124</v>
      </c>
      <c r="B46" s="55" t="s">
        <v>926</v>
      </c>
      <c r="C46" s="55" t="s">
        <v>23</v>
      </c>
      <c r="D46" s="55">
        <v>11430</v>
      </c>
      <c r="E46" s="53">
        <f t="shared" si="0"/>
        <v>3483.864</v>
      </c>
      <c r="F46" s="54">
        <v>51.4</v>
      </c>
      <c r="G46" s="54">
        <v>2.0499999999999998</v>
      </c>
      <c r="H46" s="54">
        <v>13.3</v>
      </c>
      <c r="I46" s="54">
        <v>10.981098109810981</v>
      </c>
      <c r="J46" s="54">
        <v>0.17</v>
      </c>
      <c r="K46" s="54">
        <v>7.99</v>
      </c>
      <c r="L46" s="54">
        <v>10.199999999999999</v>
      </c>
      <c r="M46" s="54">
        <v>2.21</v>
      </c>
      <c r="N46" s="54">
        <v>0.38</v>
      </c>
      <c r="O46" s="54">
        <v>0.26</v>
      </c>
      <c r="P46" s="54">
        <v>0</v>
      </c>
      <c r="Q46" s="54">
        <v>0</v>
      </c>
      <c r="R46" s="54">
        <f t="shared" si="1"/>
        <v>98.94109810981098</v>
      </c>
      <c r="X46" s="70"/>
      <c r="Y46" s="75"/>
      <c r="AJ46" s="66"/>
      <c r="AK46" s="66"/>
      <c r="AL46" s="66"/>
    </row>
    <row r="47" spans="1:38">
      <c r="A47" s="55" t="s">
        <v>127</v>
      </c>
      <c r="B47" s="55" t="s">
        <v>927</v>
      </c>
      <c r="C47" s="55" t="s">
        <v>13</v>
      </c>
      <c r="D47" s="55">
        <v>9960</v>
      </c>
      <c r="E47" s="53">
        <f t="shared" si="0"/>
        <v>3035.808</v>
      </c>
      <c r="F47" s="54">
        <v>51.8</v>
      </c>
      <c r="G47" s="54">
        <v>2.11</v>
      </c>
      <c r="H47" s="54">
        <v>13.9</v>
      </c>
      <c r="I47" s="54">
        <v>10.89108910891089</v>
      </c>
      <c r="J47" s="54">
        <v>0.17</v>
      </c>
      <c r="K47" s="54">
        <v>6.91</v>
      </c>
      <c r="L47" s="54">
        <v>10.6</v>
      </c>
      <c r="M47" s="54">
        <v>2.2799999999999998</v>
      </c>
      <c r="N47" s="54">
        <v>0.38</v>
      </c>
      <c r="O47" s="54">
        <v>0.27</v>
      </c>
      <c r="P47" s="54">
        <v>0</v>
      </c>
      <c r="Q47" s="54">
        <v>0</v>
      </c>
      <c r="R47" s="54">
        <f t="shared" si="1"/>
        <v>99.311089108910878</v>
      </c>
      <c r="X47" s="70"/>
      <c r="Y47" s="75"/>
      <c r="AJ47" s="66"/>
      <c r="AK47" s="66"/>
      <c r="AL47" s="66"/>
    </row>
    <row r="48" spans="1:38" s="202" customFormat="1">
      <c r="A48" s="196" t="s">
        <v>928</v>
      </c>
      <c r="B48" s="196" t="s">
        <v>929</v>
      </c>
      <c r="C48" s="196" t="s">
        <v>13</v>
      </c>
      <c r="D48" s="196">
        <v>8975</v>
      </c>
      <c r="E48" s="200">
        <f t="shared" si="0"/>
        <v>2735.58</v>
      </c>
      <c r="F48" s="201">
        <v>51.7</v>
      </c>
      <c r="G48" s="201">
        <v>1.97</v>
      </c>
      <c r="H48" s="201">
        <v>13.2</v>
      </c>
      <c r="I48" s="201">
        <v>10.89108910891089</v>
      </c>
      <c r="J48" s="201">
        <v>0.17</v>
      </c>
      <c r="K48" s="201">
        <v>8.14</v>
      </c>
      <c r="L48" s="201">
        <v>10.199999999999999</v>
      </c>
      <c r="M48" s="201">
        <v>2.13</v>
      </c>
      <c r="N48" s="201">
        <v>0.36</v>
      </c>
      <c r="O48" s="201">
        <v>0.26</v>
      </c>
      <c r="P48" s="201">
        <v>0</v>
      </c>
      <c r="Q48" s="201">
        <v>0</v>
      </c>
      <c r="R48" s="201">
        <f t="shared" si="1"/>
        <v>99.0210891089109</v>
      </c>
      <c r="X48" s="203"/>
      <c r="Y48" s="204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6"/>
      <c r="AK48" s="206"/>
      <c r="AL48" s="206"/>
    </row>
    <row r="49" spans="1:38">
      <c r="A49" s="55" t="s">
        <v>133</v>
      </c>
      <c r="B49" s="55" t="s">
        <v>930</v>
      </c>
      <c r="C49" s="55" t="s">
        <v>23</v>
      </c>
      <c r="D49" s="55">
        <v>9010</v>
      </c>
      <c r="E49" s="53">
        <f t="shared" si="0"/>
        <v>2746.248</v>
      </c>
      <c r="F49" s="54">
        <v>51.5</v>
      </c>
      <c r="G49" s="54">
        <v>1.99</v>
      </c>
      <c r="H49" s="54">
        <v>13.4</v>
      </c>
      <c r="I49" s="54">
        <v>10.981098109810981</v>
      </c>
      <c r="J49" s="54">
        <v>0.17</v>
      </c>
      <c r="K49" s="54">
        <v>8.1999999999999993</v>
      </c>
      <c r="L49" s="54">
        <v>10.3</v>
      </c>
      <c r="M49" s="54">
        <v>2.19</v>
      </c>
      <c r="N49" s="54">
        <v>0.36</v>
      </c>
      <c r="O49" s="54">
        <v>0.26</v>
      </c>
      <c r="P49" s="54">
        <v>0</v>
      </c>
      <c r="Q49" s="54">
        <v>0</v>
      </c>
      <c r="R49" s="54">
        <f t="shared" si="1"/>
        <v>99.351098109810991</v>
      </c>
      <c r="X49" s="70"/>
      <c r="Y49" s="75"/>
      <c r="AJ49" s="66"/>
      <c r="AK49" s="66"/>
      <c r="AL49" s="66"/>
    </row>
    <row r="50" spans="1:38">
      <c r="A50" s="55" t="s">
        <v>136</v>
      </c>
      <c r="B50" s="55" t="s">
        <v>931</v>
      </c>
      <c r="C50" s="55" t="s">
        <v>13</v>
      </c>
      <c r="D50" s="55">
        <v>8950</v>
      </c>
      <c r="E50" s="53">
        <f t="shared" si="0"/>
        <v>2727.96</v>
      </c>
      <c r="F50" s="54">
        <v>51.3</v>
      </c>
      <c r="G50" s="54">
        <v>1.95</v>
      </c>
      <c r="H50" s="54">
        <v>13.3</v>
      </c>
      <c r="I50" s="54">
        <v>10.89108910891089</v>
      </c>
      <c r="J50" s="54">
        <v>0.17</v>
      </c>
      <c r="K50" s="54">
        <v>8.44</v>
      </c>
      <c r="L50" s="54">
        <v>10.199999999999999</v>
      </c>
      <c r="M50" s="54">
        <v>2.13</v>
      </c>
      <c r="N50" s="54">
        <v>0.35</v>
      </c>
      <c r="O50" s="54">
        <v>0.25</v>
      </c>
      <c r="P50" s="54">
        <v>0</v>
      </c>
      <c r="Q50" s="54">
        <v>0</v>
      </c>
      <c r="R50" s="54">
        <f t="shared" si="1"/>
        <v>98.981089108910879</v>
      </c>
      <c r="X50" s="70"/>
      <c r="Y50" s="75"/>
      <c r="AJ50" s="66"/>
      <c r="AK50" s="66"/>
      <c r="AL50" s="66"/>
    </row>
    <row r="51" spans="1:38">
      <c r="A51" s="55" t="s">
        <v>139</v>
      </c>
      <c r="B51" s="55" t="s">
        <v>932</v>
      </c>
      <c r="C51" s="55" t="s">
        <v>23</v>
      </c>
      <c r="D51" s="55">
        <v>8940</v>
      </c>
      <c r="E51" s="53">
        <f t="shared" si="0"/>
        <v>2724.9120000000003</v>
      </c>
      <c r="F51" s="54">
        <v>51.3</v>
      </c>
      <c r="G51" s="54">
        <v>1.97</v>
      </c>
      <c r="H51" s="54">
        <v>13.3</v>
      </c>
      <c r="I51" s="54">
        <v>10.981098109810981</v>
      </c>
      <c r="J51" s="54">
        <v>0.17</v>
      </c>
      <c r="K51" s="54">
        <v>8.49</v>
      </c>
      <c r="L51" s="54">
        <v>10.199999999999999</v>
      </c>
      <c r="M51" s="54">
        <v>2.1800000000000002</v>
      </c>
      <c r="N51" s="54">
        <v>0.36</v>
      </c>
      <c r="O51" s="54">
        <v>0.26</v>
      </c>
      <c r="P51" s="54">
        <v>0</v>
      </c>
      <c r="Q51" s="54">
        <v>0</v>
      </c>
      <c r="R51" s="54">
        <f t="shared" si="1"/>
        <v>99.21109810981099</v>
      </c>
      <c r="X51" s="70"/>
      <c r="Y51" s="75"/>
      <c r="AJ51" s="66"/>
      <c r="AK51" s="66"/>
      <c r="AL51" s="66"/>
    </row>
    <row r="52" spans="1:38">
      <c r="A52" s="55" t="s">
        <v>142</v>
      </c>
      <c r="B52" s="55" t="s">
        <v>933</v>
      </c>
      <c r="C52" s="55" t="s">
        <v>13</v>
      </c>
      <c r="D52" s="55">
        <v>8900</v>
      </c>
      <c r="E52" s="53">
        <f t="shared" si="0"/>
        <v>2712.7200000000003</v>
      </c>
      <c r="F52" s="54">
        <v>51</v>
      </c>
      <c r="G52" s="54">
        <v>1.94</v>
      </c>
      <c r="H52" s="54">
        <v>13.2</v>
      </c>
      <c r="I52" s="54">
        <v>10.89108910891089</v>
      </c>
      <c r="J52" s="54">
        <v>0.17</v>
      </c>
      <c r="K52" s="54">
        <v>8.6300000000000008</v>
      </c>
      <c r="L52" s="54">
        <v>10.1</v>
      </c>
      <c r="M52" s="54">
        <v>2.17</v>
      </c>
      <c r="N52" s="54">
        <v>0.35</v>
      </c>
      <c r="O52" s="54">
        <v>0.24</v>
      </c>
      <c r="P52" s="54">
        <v>0</v>
      </c>
      <c r="Q52" s="54">
        <v>0</v>
      </c>
      <c r="R52" s="54">
        <f t="shared" si="1"/>
        <v>98.691089108910873</v>
      </c>
      <c r="X52" s="70"/>
      <c r="Y52" s="75"/>
      <c r="AJ52" s="66"/>
      <c r="AK52" s="66"/>
      <c r="AL52" s="66"/>
    </row>
    <row r="53" spans="1:38">
      <c r="A53" s="55" t="s">
        <v>145</v>
      </c>
      <c r="B53" s="55" t="s">
        <v>934</v>
      </c>
      <c r="C53" s="55" t="s">
        <v>13</v>
      </c>
      <c r="D53" s="55">
        <v>8900</v>
      </c>
      <c r="E53" s="53">
        <f t="shared" si="0"/>
        <v>2712.7200000000003</v>
      </c>
      <c r="F53" s="54">
        <v>50.9</v>
      </c>
      <c r="G53" s="54">
        <v>1.96</v>
      </c>
      <c r="H53" s="54">
        <v>13.2</v>
      </c>
      <c r="I53" s="54">
        <v>10.801080108010801</v>
      </c>
      <c r="J53" s="54">
        <v>0.17</v>
      </c>
      <c r="K53" s="54">
        <v>8.36</v>
      </c>
      <c r="L53" s="54">
        <v>10.1</v>
      </c>
      <c r="M53" s="54">
        <v>2.14</v>
      </c>
      <c r="N53" s="54">
        <v>0.36</v>
      </c>
      <c r="O53" s="54">
        <v>0.25</v>
      </c>
      <c r="P53" s="54">
        <v>0</v>
      </c>
      <c r="Q53" s="54">
        <v>0</v>
      </c>
      <c r="R53" s="54">
        <f t="shared" si="1"/>
        <v>98.241080108010806</v>
      </c>
      <c r="X53" s="70"/>
      <c r="Y53" s="75"/>
      <c r="AJ53" s="66"/>
      <c r="AK53" s="66"/>
      <c r="AL53" s="66"/>
    </row>
    <row r="54" spans="1:38">
      <c r="A54" s="55" t="s">
        <v>147</v>
      </c>
      <c r="B54" s="55" t="s">
        <v>935</v>
      </c>
      <c r="C54" s="55" t="s">
        <v>13</v>
      </c>
      <c r="D54" s="55">
        <v>8900</v>
      </c>
      <c r="E54" s="53">
        <f t="shared" si="0"/>
        <v>2712.7200000000003</v>
      </c>
      <c r="F54" s="54">
        <v>51</v>
      </c>
      <c r="G54" s="54">
        <v>1.96</v>
      </c>
      <c r="H54" s="54">
        <v>13.2</v>
      </c>
      <c r="I54" s="54">
        <v>10.89108910891089</v>
      </c>
      <c r="J54" s="54">
        <v>0.17</v>
      </c>
      <c r="K54" s="54">
        <v>8.34</v>
      </c>
      <c r="L54" s="54">
        <v>10.1</v>
      </c>
      <c r="M54" s="54">
        <v>2.16</v>
      </c>
      <c r="N54" s="54">
        <v>0.36</v>
      </c>
      <c r="O54" s="54">
        <v>0.24</v>
      </c>
      <c r="P54" s="54">
        <v>0</v>
      </c>
      <c r="Q54" s="54">
        <v>0</v>
      </c>
      <c r="R54" s="54">
        <f t="shared" si="1"/>
        <v>98.421089108910877</v>
      </c>
      <c r="X54" s="70"/>
      <c r="Y54" s="75"/>
      <c r="AJ54" s="66"/>
      <c r="AK54" s="66"/>
      <c r="AL54" s="66"/>
    </row>
    <row r="55" spans="1:38">
      <c r="A55" s="55" t="s">
        <v>149</v>
      </c>
      <c r="B55" s="55" t="s">
        <v>936</v>
      </c>
      <c r="C55" s="55" t="s">
        <v>13</v>
      </c>
      <c r="D55" s="55">
        <v>8900</v>
      </c>
      <c r="E55" s="53">
        <f t="shared" si="0"/>
        <v>2712.7200000000003</v>
      </c>
      <c r="F55" s="54">
        <v>51</v>
      </c>
      <c r="G55" s="54">
        <v>1.94</v>
      </c>
      <c r="H55" s="54">
        <v>13.1</v>
      </c>
      <c r="I55" s="54">
        <v>10.981098109810981</v>
      </c>
      <c r="J55" s="54">
        <v>0.17</v>
      </c>
      <c r="K55" s="54">
        <v>8.7899999999999991</v>
      </c>
      <c r="L55" s="54">
        <v>10.1</v>
      </c>
      <c r="M55" s="54">
        <v>2.0699999999999998</v>
      </c>
      <c r="N55" s="54">
        <v>0.35</v>
      </c>
      <c r="O55" s="54">
        <v>0.25</v>
      </c>
      <c r="P55" s="54">
        <v>0</v>
      </c>
      <c r="Q55" s="54">
        <v>0</v>
      </c>
      <c r="R55" s="54">
        <f t="shared" si="1"/>
        <v>98.751098109810954</v>
      </c>
      <c r="X55" s="70"/>
      <c r="Y55" s="75"/>
      <c r="AJ55" s="66"/>
      <c r="AK55" s="66"/>
      <c r="AL55" s="66"/>
    </row>
    <row r="56" spans="1:38">
      <c r="A56" s="55" t="s">
        <v>151</v>
      </c>
      <c r="B56" s="55" t="s">
        <v>937</v>
      </c>
      <c r="C56" s="55" t="s">
        <v>13</v>
      </c>
      <c r="D56" s="55">
        <v>8900</v>
      </c>
      <c r="E56" s="53">
        <f t="shared" si="0"/>
        <v>2712.7200000000003</v>
      </c>
      <c r="F56" s="54">
        <v>51.7</v>
      </c>
      <c r="G56" s="54">
        <v>1.97</v>
      </c>
      <c r="H56" s="54">
        <v>13.2</v>
      </c>
      <c r="I56" s="54">
        <v>11.071107110711072</v>
      </c>
      <c r="J56" s="54">
        <v>0.17</v>
      </c>
      <c r="K56" s="54">
        <v>8.9</v>
      </c>
      <c r="L56" s="54">
        <v>10</v>
      </c>
      <c r="M56" s="54">
        <v>1.79</v>
      </c>
      <c r="N56" s="54">
        <v>0.35</v>
      </c>
      <c r="O56" s="54">
        <v>0.24</v>
      </c>
      <c r="P56" s="54">
        <v>0</v>
      </c>
      <c r="Q56" s="54">
        <v>0</v>
      </c>
      <c r="R56" s="54">
        <f t="shared" si="1"/>
        <v>99.391107110711076</v>
      </c>
      <c r="X56" s="70"/>
      <c r="Y56" s="75"/>
      <c r="AJ56" s="66"/>
      <c r="AK56" s="66"/>
      <c r="AL56" s="66"/>
    </row>
    <row r="57" spans="1:38">
      <c r="A57" s="55" t="s">
        <v>153</v>
      </c>
      <c r="B57" s="55" t="s">
        <v>938</v>
      </c>
      <c r="C57" s="55" t="s">
        <v>13</v>
      </c>
      <c r="D57" s="55">
        <v>8900</v>
      </c>
      <c r="E57" s="53">
        <f t="shared" si="0"/>
        <v>2712.7200000000003</v>
      </c>
      <c r="F57" s="54">
        <v>51.7</v>
      </c>
      <c r="G57" s="54">
        <v>1.96</v>
      </c>
      <c r="H57" s="54">
        <v>13.3</v>
      </c>
      <c r="I57" s="54">
        <v>11.071107110711072</v>
      </c>
      <c r="J57" s="54">
        <v>0.17</v>
      </c>
      <c r="K57" s="54">
        <v>8.74</v>
      </c>
      <c r="L57" s="54">
        <v>10.1</v>
      </c>
      <c r="M57" s="54">
        <v>2.04</v>
      </c>
      <c r="N57" s="54">
        <v>0.36</v>
      </c>
      <c r="O57" s="54">
        <v>0.25</v>
      </c>
      <c r="P57" s="54">
        <v>0</v>
      </c>
      <c r="Q57" s="54">
        <v>0</v>
      </c>
      <c r="R57" s="54">
        <f t="shared" si="1"/>
        <v>99.691107110711073</v>
      </c>
      <c r="X57" s="70"/>
      <c r="Y57" s="75"/>
      <c r="AJ57" s="66"/>
      <c r="AK57" s="66"/>
      <c r="AL57" s="66"/>
    </row>
    <row r="58" spans="1:38">
      <c r="A58" s="55" t="s">
        <v>155</v>
      </c>
      <c r="B58" s="55" t="s">
        <v>939</v>
      </c>
      <c r="C58" s="55" t="s">
        <v>13</v>
      </c>
      <c r="D58" s="55">
        <v>8900</v>
      </c>
      <c r="E58" s="53">
        <f t="shared" si="0"/>
        <v>2712.7200000000003</v>
      </c>
      <c r="F58" s="54">
        <v>51.9</v>
      </c>
      <c r="G58" s="54">
        <v>2</v>
      </c>
      <c r="H58" s="54">
        <v>13.5</v>
      </c>
      <c r="I58" s="54">
        <v>11.071107110711072</v>
      </c>
      <c r="J58" s="54">
        <v>0.17</v>
      </c>
      <c r="K58" s="54">
        <v>8.41</v>
      </c>
      <c r="L58" s="54">
        <v>10.199999999999999</v>
      </c>
      <c r="M58" s="54">
        <v>1.96</v>
      </c>
      <c r="N58" s="54">
        <v>0.36</v>
      </c>
      <c r="O58" s="54">
        <v>0.25</v>
      </c>
      <c r="P58" s="54">
        <v>0</v>
      </c>
      <c r="Q58" s="54">
        <v>0</v>
      </c>
      <c r="R58" s="54">
        <f t="shared" si="1"/>
        <v>99.821107110711068</v>
      </c>
      <c r="X58" s="70"/>
      <c r="Y58" s="75"/>
      <c r="AJ58" s="66"/>
      <c r="AK58" s="66"/>
      <c r="AL58" s="66"/>
    </row>
    <row r="59" spans="1:38">
      <c r="A59" s="55" t="s">
        <v>157</v>
      </c>
      <c r="B59" s="55" t="s">
        <v>940</v>
      </c>
      <c r="C59" s="55" t="s">
        <v>13</v>
      </c>
      <c r="D59" s="55">
        <v>8840</v>
      </c>
      <c r="E59" s="53">
        <f t="shared" si="0"/>
        <v>2694.4320000000002</v>
      </c>
      <c r="F59" s="54">
        <v>51.3</v>
      </c>
      <c r="G59" s="54">
        <v>1.94</v>
      </c>
      <c r="H59" s="54">
        <v>13.2</v>
      </c>
      <c r="I59" s="54">
        <v>10.981098109810981</v>
      </c>
      <c r="J59" s="54">
        <v>0.17</v>
      </c>
      <c r="K59" s="54">
        <v>8.67</v>
      </c>
      <c r="L59" s="54">
        <v>10.1</v>
      </c>
      <c r="M59" s="54">
        <v>2.0099999999999998</v>
      </c>
      <c r="N59" s="54">
        <v>0.35</v>
      </c>
      <c r="O59" s="54">
        <v>0.24</v>
      </c>
      <c r="P59" s="54">
        <v>0</v>
      </c>
      <c r="Q59" s="54">
        <v>0</v>
      </c>
      <c r="R59" s="54">
        <f t="shared" si="1"/>
        <v>98.961098109810976</v>
      </c>
      <c r="X59" s="70"/>
      <c r="Y59" s="75"/>
      <c r="AJ59" s="66"/>
      <c r="AK59" s="66"/>
      <c r="AL59" s="66"/>
    </row>
    <row r="60" spans="1:38">
      <c r="A60" s="55" t="s">
        <v>160</v>
      </c>
      <c r="B60" s="55" t="s">
        <v>941</v>
      </c>
      <c r="C60" s="55" t="s">
        <v>23</v>
      </c>
      <c r="D60" s="55">
        <v>8840</v>
      </c>
      <c r="E60" s="53">
        <f t="shared" si="0"/>
        <v>2694.4320000000002</v>
      </c>
      <c r="F60" s="54">
        <v>51.8</v>
      </c>
      <c r="G60" s="54">
        <v>1.97</v>
      </c>
      <c r="H60" s="54">
        <v>13.2</v>
      </c>
      <c r="I60" s="54">
        <v>11.071107110711072</v>
      </c>
      <c r="J60" s="54">
        <v>0.17</v>
      </c>
      <c r="K60" s="54">
        <v>8.81</v>
      </c>
      <c r="L60" s="54">
        <v>10.1</v>
      </c>
      <c r="M60" s="54">
        <v>2.08</v>
      </c>
      <c r="N60" s="54">
        <v>0.35</v>
      </c>
      <c r="O60" s="54">
        <v>0.24</v>
      </c>
      <c r="P60" s="54">
        <v>0</v>
      </c>
      <c r="Q60" s="54">
        <v>0</v>
      </c>
      <c r="R60" s="54">
        <f t="shared" si="1"/>
        <v>99.791107110711053</v>
      </c>
      <c r="X60" s="70"/>
      <c r="Y60" s="75"/>
      <c r="AJ60" s="66"/>
      <c r="AK60" s="66"/>
      <c r="AL60" s="66"/>
    </row>
    <row r="61" spans="1:38">
      <c r="A61" s="55" t="s">
        <v>162</v>
      </c>
      <c r="B61" s="55" t="s">
        <v>942</v>
      </c>
      <c r="C61" s="55" t="s">
        <v>13</v>
      </c>
      <c r="D61" s="55">
        <v>8840</v>
      </c>
      <c r="E61" s="53">
        <f t="shared" si="0"/>
        <v>2694.4320000000002</v>
      </c>
      <c r="F61" s="54">
        <v>51.7</v>
      </c>
      <c r="G61" s="54">
        <v>1.97</v>
      </c>
      <c r="H61" s="54">
        <v>13.4</v>
      </c>
      <c r="I61" s="54">
        <v>10.981098109810981</v>
      </c>
      <c r="J61" s="54">
        <v>0.17</v>
      </c>
      <c r="K61" s="54">
        <v>8.5299999999999994</v>
      </c>
      <c r="L61" s="54">
        <v>10.3</v>
      </c>
      <c r="M61" s="54">
        <v>2.13</v>
      </c>
      <c r="N61" s="54">
        <v>0.35</v>
      </c>
      <c r="O61" s="54">
        <v>0.25</v>
      </c>
      <c r="P61" s="54">
        <v>0</v>
      </c>
      <c r="Q61" s="54">
        <v>0</v>
      </c>
      <c r="R61" s="54">
        <f t="shared" si="1"/>
        <v>99.781098109810983</v>
      </c>
      <c r="X61" s="70"/>
      <c r="Y61" s="75"/>
      <c r="AJ61" s="66"/>
      <c r="AK61" s="66"/>
      <c r="AL61" s="66"/>
    </row>
    <row r="62" spans="1:38">
      <c r="A62" s="55" t="s">
        <v>164</v>
      </c>
      <c r="B62" s="55" t="s">
        <v>943</v>
      </c>
      <c r="C62" s="55" t="s">
        <v>23</v>
      </c>
      <c r="D62" s="55">
        <v>8840</v>
      </c>
      <c r="E62" s="53">
        <f t="shared" si="0"/>
        <v>2694.4320000000002</v>
      </c>
      <c r="F62" s="54">
        <v>51.2</v>
      </c>
      <c r="G62" s="54">
        <v>1.95</v>
      </c>
      <c r="H62" s="54">
        <v>13.7</v>
      </c>
      <c r="I62" s="54">
        <v>10.981098109810981</v>
      </c>
      <c r="J62" s="54">
        <v>0.17</v>
      </c>
      <c r="K62" s="54">
        <v>8.83</v>
      </c>
      <c r="L62" s="54">
        <v>10</v>
      </c>
      <c r="M62" s="54">
        <v>2.0699999999999998</v>
      </c>
      <c r="N62" s="54">
        <v>0.35</v>
      </c>
      <c r="O62" s="54">
        <v>0.25</v>
      </c>
      <c r="P62" s="54">
        <v>0</v>
      </c>
      <c r="Q62" s="54">
        <v>0</v>
      </c>
      <c r="R62" s="54">
        <f t="shared" si="1"/>
        <v>99.501098109810982</v>
      </c>
      <c r="X62" s="70"/>
      <c r="Y62" s="75"/>
      <c r="AJ62" s="66"/>
      <c r="AK62" s="66"/>
      <c r="AL62" s="66"/>
    </row>
    <row r="63" spans="1:38">
      <c r="A63" s="55" t="s">
        <v>166</v>
      </c>
      <c r="B63" s="55" t="s">
        <v>944</v>
      </c>
      <c r="C63" s="55" t="s">
        <v>13</v>
      </c>
      <c r="D63" s="55">
        <v>8800</v>
      </c>
      <c r="E63" s="53">
        <f t="shared" si="0"/>
        <v>2682.2400000000002</v>
      </c>
      <c r="F63" s="54">
        <v>51.5</v>
      </c>
      <c r="G63" s="54">
        <v>1.96</v>
      </c>
      <c r="H63" s="54">
        <v>13.3</v>
      </c>
      <c r="I63" s="54">
        <v>10.981098109810981</v>
      </c>
      <c r="J63" s="54">
        <v>0.17</v>
      </c>
      <c r="K63" s="54">
        <v>8.67</v>
      </c>
      <c r="L63" s="54">
        <v>10.199999999999999</v>
      </c>
      <c r="M63" s="54">
        <v>2.1</v>
      </c>
      <c r="N63" s="54">
        <v>0.35</v>
      </c>
      <c r="O63" s="54">
        <v>0.24</v>
      </c>
      <c r="P63" s="54">
        <v>0</v>
      </c>
      <c r="Q63" s="54">
        <v>0</v>
      </c>
      <c r="R63" s="54">
        <f t="shared" si="1"/>
        <v>99.471098109810981</v>
      </c>
      <c r="X63" s="70"/>
      <c r="Y63" s="75"/>
      <c r="AJ63" s="66"/>
      <c r="AK63" s="66"/>
      <c r="AL63" s="66"/>
    </row>
    <row r="64" spans="1:38" s="202" customFormat="1">
      <c r="A64" s="196" t="s">
        <v>945</v>
      </c>
      <c r="B64" s="196" t="s">
        <v>946</v>
      </c>
      <c r="C64" s="196" t="s">
        <v>13</v>
      </c>
      <c r="D64" s="196">
        <v>8760</v>
      </c>
      <c r="E64" s="200">
        <f t="shared" si="0"/>
        <v>2670.0480000000002</v>
      </c>
      <c r="F64" s="201">
        <v>50.6</v>
      </c>
      <c r="G64" s="201">
        <v>1.61</v>
      </c>
      <c r="H64" s="201">
        <v>12.3</v>
      </c>
      <c r="I64" s="201">
        <v>10.261026102610261</v>
      </c>
      <c r="J64" s="201">
        <v>0.16</v>
      </c>
      <c r="K64" s="201">
        <v>12.8</v>
      </c>
      <c r="L64" s="201">
        <v>9.44</v>
      </c>
      <c r="M64" s="201">
        <v>1.74</v>
      </c>
      <c r="N64" s="201">
        <v>0.33</v>
      </c>
      <c r="O64" s="201">
        <v>0.23</v>
      </c>
      <c r="P64" s="201">
        <v>0</v>
      </c>
      <c r="Q64" s="201">
        <v>0</v>
      </c>
      <c r="R64" s="201">
        <f t="shared" si="1"/>
        <v>99.471026102610253</v>
      </c>
      <c r="X64" s="203"/>
      <c r="Y64" s="204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6"/>
      <c r="AK64" s="206"/>
      <c r="AL64" s="206"/>
    </row>
    <row r="65" spans="1:38">
      <c r="A65" s="55" t="s">
        <v>172</v>
      </c>
      <c r="B65" s="55" t="s">
        <v>947</v>
      </c>
      <c r="C65" s="55" t="s">
        <v>23</v>
      </c>
      <c r="D65" s="55">
        <v>8760</v>
      </c>
      <c r="E65" s="53">
        <f t="shared" si="0"/>
        <v>2670.0480000000002</v>
      </c>
      <c r="F65" s="54">
        <v>51.6</v>
      </c>
      <c r="G65" s="54">
        <v>1.92</v>
      </c>
      <c r="H65" s="54">
        <v>12.9</v>
      </c>
      <c r="I65" s="54">
        <v>11.161116111611161</v>
      </c>
      <c r="J65" s="54">
        <v>0.17</v>
      </c>
      <c r="K65" s="54">
        <v>9.81</v>
      </c>
      <c r="L65" s="54">
        <v>9.9</v>
      </c>
      <c r="M65" s="54">
        <v>1.97</v>
      </c>
      <c r="N65" s="54">
        <v>0.34</v>
      </c>
      <c r="O65" s="54">
        <v>0.24</v>
      </c>
      <c r="P65" s="54">
        <v>0</v>
      </c>
      <c r="Q65" s="54">
        <v>0</v>
      </c>
      <c r="R65" s="54">
        <f t="shared" si="1"/>
        <v>100.01111611161117</v>
      </c>
      <c r="X65" s="70"/>
      <c r="Y65" s="75"/>
      <c r="AJ65" s="66"/>
      <c r="AK65" s="66"/>
      <c r="AL65" s="66"/>
    </row>
    <row r="66" spans="1:38" s="202" customFormat="1">
      <c r="A66" s="196" t="s">
        <v>948</v>
      </c>
      <c r="B66" s="196" t="s">
        <v>949</v>
      </c>
      <c r="C66" s="196" t="s">
        <v>13</v>
      </c>
      <c r="D66" s="196">
        <v>8760</v>
      </c>
      <c r="E66" s="200">
        <f t="shared" si="0"/>
        <v>2670.0480000000002</v>
      </c>
      <c r="F66" s="201">
        <v>51.5</v>
      </c>
      <c r="G66" s="201">
        <v>1.98</v>
      </c>
      <c r="H66" s="201">
        <v>13.4</v>
      </c>
      <c r="I66" s="201">
        <v>10.981098109810981</v>
      </c>
      <c r="J66" s="201">
        <v>0.17</v>
      </c>
      <c r="K66" s="201">
        <v>8.4</v>
      </c>
      <c r="L66" s="201">
        <v>10.199999999999999</v>
      </c>
      <c r="M66" s="201">
        <v>2.08</v>
      </c>
      <c r="N66" s="201">
        <v>0.35</v>
      </c>
      <c r="O66" s="201">
        <v>0.24</v>
      </c>
      <c r="P66" s="201">
        <v>0</v>
      </c>
      <c r="Q66" s="201">
        <v>0</v>
      </c>
      <c r="R66" s="201">
        <f t="shared" si="1"/>
        <v>99.30109810981098</v>
      </c>
      <c r="X66" s="203"/>
      <c r="Y66" s="204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6"/>
      <c r="AK66" s="206"/>
      <c r="AL66" s="206"/>
    </row>
    <row r="67" spans="1:38" s="202" customFormat="1">
      <c r="A67" s="196" t="s">
        <v>950</v>
      </c>
      <c r="B67" s="196" t="s">
        <v>951</v>
      </c>
      <c r="C67" s="196" t="s">
        <v>23</v>
      </c>
      <c r="D67" s="196">
        <v>8760</v>
      </c>
      <c r="E67" s="200">
        <f t="shared" si="0"/>
        <v>2670.0480000000002</v>
      </c>
      <c r="F67" s="201">
        <v>51.8</v>
      </c>
      <c r="G67" s="201">
        <v>2</v>
      </c>
      <c r="H67" s="201">
        <v>13.4</v>
      </c>
      <c r="I67" s="201">
        <v>11.071107110711072</v>
      </c>
      <c r="J67" s="201">
        <v>0.17</v>
      </c>
      <c r="K67" s="201">
        <v>8.3000000000000007</v>
      </c>
      <c r="L67" s="201">
        <v>10.3</v>
      </c>
      <c r="M67" s="201">
        <v>2.08</v>
      </c>
      <c r="N67" s="201">
        <v>0.36</v>
      </c>
      <c r="O67" s="201">
        <v>0.25</v>
      </c>
      <c r="P67" s="201">
        <v>0</v>
      </c>
      <c r="Q67" s="201">
        <v>0</v>
      </c>
      <c r="R67" s="201">
        <f t="shared" si="1"/>
        <v>99.731107110711065</v>
      </c>
      <c r="X67" s="203"/>
      <c r="Y67" s="204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6"/>
      <c r="AK67" s="206"/>
      <c r="AL67" s="206"/>
    </row>
    <row r="68" spans="1:38">
      <c r="A68" s="55" t="s">
        <v>178</v>
      </c>
      <c r="B68" s="55" t="s">
        <v>952</v>
      </c>
      <c r="C68" s="55" t="s">
        <v>13</v>
      </c>
      <c r="D68" s="55">
        <v>7920</v>
      </c>
      <c r="E68" s="53">
        <f t="shared" si="0"/>
        <v>2414.0160000000001</v>
      </c>
      <c r="F68" s="54">
        <v>51.2</v>
      </c>
      <c r="G68" s="54">
        <v>1.9</v>
      </c>
      <c r="H68" s="54">
        <v>13.2</v>
      </c>
      <c r="I68" s="54">
        <v>10.89108910891089</v>
      </c>
      <c r="J68" s="54">
        <v>0.17</v>
      </c>
      <c r="K68" s="54">
        <v>9.41</v>
      </c>
      <c r="L68" s="54">
        <v>9.99</v>
      </c>
      <c r="M68" s="54">
        <v>1.99</v>
      </c>
      <c r="N68" s="54">
        <v>0.34</v>
      </c>
      <c r="O68" s="54">
        <v>0.24</v>
      </c>
      <c r="P68" s="54">
        <v>0</v>
      </c>
      <c r="Q68" s="54">
        <v>0</v>
      </c>
      <c r="R68" s="54">
        <f t="shared" si="1"/>
        <v>99.331089108910874</v>
      </c>
      <c r="X68" s="70"/>
      <c r="Y68" s="75"/>
      <c r="AJ68" s="66"/>
      <c r="AK68" s="66"/>
      <c r="AL68" s="66"/>
    </row>
    <row r="69" spans="1:38">
      <c r="A69" s="55" t="s">
        <v>181</v>
      </c>
      <c r="B69" s="55" t="s">
        <v>953</v>
      </c>
      <c r="C69" s="55" t="s">
        <v>13</v>
      </c>
      <c r="D69" s="55">
        <v>8050</v>
      </c>
      <c r="E69" s="53">
        <f t="shared" si="0"/>
        <v>2453.6400000000003</v>
      </c>
      <c r="F69" s="54">
        <v>51.5</v>
      </c>
      <c r="G69" s="54">
        <v>1.99</v>
      </c>
      <c r="H69" s="54">
        <v>13.3</v>
      </c>
      <c r="I69" s="54">
        <v>10.981098109810981</v>
      </c>
      <c r="J69" s="54">
        <v>0.17</v>
      </c>
      <c r="K69" s="54">
        <v>8.3699999999999992</v>
      </c>
      <c r="L69" s="54">
        <v>10.199999999999999</v>
      </c>
      <c r="M69" s="54">
        <v>2.09</v>
      </c>
      <c r="N69" s="54">
        <v>0.36</v>
      </c>
      <c r="O69" s="54">
        <v>0.25</v>
      </c>
      <c r="P69" s="54">
        <v>0</v>
      </c>
      <c r="Q69" s="54">
        <v>0</v>
      </c>
      <c r="R69" s="54">
        <f t="shared" si="1"/>
        <v>99.211098109811005</v>
      </c>
      <c r="X69" s="70"/>
      <c r="Y69" s="75"/>
      <c r="AJ69" s="66"/>
      <c r="AK69" s="66"/>
      <c r="AL69" s="66"/>
    </row>
    <row r="70" spans="1:38">
      <c r="A70" s="55" t="s">
        <v>184</v>
      </c>
      <c r="B70" s="55" t="s">
        <v>954</v>
      </c>
      <c r="C70" s="55" t="s">
        <v>13</v>
      </c>
      <c r="D70" s="55">
        <v>7910</v>
      </c>
      <c r="E70" s="53">
        <f t="shared" si="0"/>
        <v>2410.9680000000003</v>
      </c>
      <c r="F70" s="54">
        <v>51.6</v>
      </c>
      <c r="G70" s="54">
        <v>1.95</v>
      </c>
      <c r="H70" s="54">
        <v>13.1</v>
      </c>
      <c r="I70" s="54">
        <v>11.071107110711072</v>
      </c>
      <c r="J70" s="54">
        <v>0.17</v>
      </c>
      <c r="K70" s="54">
        <v>9.2100000000000009</v>
      </c>
      <c r="L70" s="54">
        <v>9.99</v>
      </c>
      <c r="M70" s="54">
        <v>2</v>
      </c>
      <c r="N70" s="54">
        <v>0.35</v>
      </c>
      <c r="O70" s="54">
        <v>0.25</v>
      </c>
      <c r="P70" s="54">
        <v>0</v>
      </c>
      <c r="Q70" s="54">
        <v>0</v>
      </c>
      <c r="R70" s="54">
        <f t="shared" si="1"/>
        <v>99.691107110711059</v>
      </c>
      <c r="X70" s="70"/>
      <c r="Y70" s="75"/>
      <c r="AJ70" s="66"/>
      <c r="AK70" s="66"/>
      <c r="AL70" s="66"/>
    </row>
    <row r="71" spans="1:38">
      <c r="A71" s="55" t="s">
        <v>187</v>
      </c>
      <c r="B71" s="55" t="s">
        <v>955</v>
      </c>
      <c r="C71" s="55" t="s">
        <v>23</v>
      </c>
      <c r="D71" s="55">
        <v>7880</v>
      </c>
      <c r="E71" s="53">
        <f t="shared" ref="E71:E112" si="4">D71*0.3048</f>
        <v>2401.8240000000001</v>
      </c>
      <c r="F71" s="54">
        <v>51.7</v>
      </c>
      <c r="G71" s="54">
        <v>1.95</v>
      </c>
      <c r="H71" s="54">
        <v>13.1</v>
      </c>
      <c r="I71" s="54">
        <v>11.071107110711072</v>
      </c>
      <c r="J71" s="54">
        <v>0.17</v>
      </c>
      <c r="K71" s="54">
        <v>9.25</v>
      </c>
      <c r="L71" s="54">
        <v>10</v>
      </c>
      <c r="M71" s="54">
        <v>2.02</v>
      </c>
      <c r="N71" s="54">
        <v>0.35</v>
      </c>
      <c r="O71" s="54">
        <v>0.25</v>
      </c>
      <c r="P71" s="54">
        <v>0</v>
      </c>
      <c r="Q71" s="54">
        <v>0</v>
      </c>
      <c r="R71" s="54">
        <f t="shared" ref="R71:R112" si="5">SUM(F71:Q71)</f>
        <v>99.86110711071106</v>
      </c>
      <c r="X71" s="70"/>
      <c r="Y71" s="75"/>
      <c r="AJ71" s="66"/>
      <c r="AK71" s="66"/>
      <c r="AL71" s="66"/>
    </row>
    <row r="72" spans="1:38">
      <c r="A72" s="55" t="s">
        <v>190</v>
      </c>
      <c r="B72" s="55" t="s">
        <v>956</v>
      </c>
      <c r="C72" s="55" t="s">
        <v>13</v>
      </c>
      <c r="D72" s="55">
        <v>7720</v>
      </c>
      <c r="E72" s="53">
        <f t="shared" si="4"/>
        <v>2353.056</v>
      </c>
      <c r="F72" s="54">
        <v>51.4</v>
      </c>
      <c r="G72" s="54">
        <v>1.94</v>
      </c>
      <c r="H72" s="54">
        <v>13.2</v>
      </c>
      <c r="I72" s="54">
        <v>11.071107110711072</v>
      </c>
      <c r="J72" s="54">
        <v>0.17</v>
      </c>
      <c r="K72" s="54">
        <v>9.0299999999999994</v>
      </c>
      <c r="L72" s="54">
        <v>10.1</v>
      </c>
      <c r="M72" s="54">
        <v>2.04</v>
      </c>
      <c r="N72" s="54">
        <v>0.35</v>
      </c>
      <c r="O72" s="54">
        <v>0.25</v>
      </c>
      <c r="P72" s="54">
        <v>0</v>
      </c>
      <c r="Q72" s="54">
        <v>0</v>
      </c>
      <c r="R72" s="54">
        <f t="shared" si="5"/>
        <v>99.551107110711058</v>
      </c>
      <c r="X72" s="70"/>
      <c r="Y72" s="75"/>
      <c r="AJ72" s="66"/>
      <c r="AK72" s="66"/>
      <c r="AL72" s="66"/>
    </row>
    <row r="73" spans="1:38">
      <c r="A73" s="55" t="s">
        <v>193</v>
      </c>
      <c r="B73" s="55" t="s">
        <v>957</v>
      </c>
      <c r="C73" s="55" t="s">
        <v>23</v>
      </c>
      <c r="D73" s="55">
        <v>7720</v>
      </c>
      <c r="E73" s="53">
        <f t="shared" si="4"/>
        <v>2353.056</v>
      </c>
      <c r="F73" s="54">
        <v>51.6</v>
      </c>
      <c r="G73" s="54">
        <v>1.97</v>
      </c>
      <c r="H73" s="54">
        <v>13.3</v>
      </c>
      <c r="I73" s="54">
        <v>11.071107110711072</v>
      </c>
      <c r="J73" s="54">
        <v>0.17</v>
      </c>
      <c r="K73" s="54">
        <v>8.7799999999999994</v>
      </c>
      <c r="L73" s="54">
        <v>10.1</v>
      </c>
      <c r="M73" s="54">
        <v>2.0499999999999998</v>
      </c>
      <c r="N73" s="54">
        <v>0.35</v>
      </c>
      <c r="O73" s="54">
        <v>0.25</v>
      </c>
      <c r="P73" s="54">
        <v>0</v>
      </c>
      <c r="Q73" s="54">
        <v>0</v>
      </c>
      <c r="R73" s="54">
        <f t="shared" si="5"/>
        <v>99.641107110711062</v>
      </c>
      <c r="X73" s="70"/>
      <c r="Y73" s="75"/>
      <c r="AJ73" s="66"/>
      <c r="AK73" s="66"/>
      <c r="AL73" s="66"/>
    </row>
    <row r="74" spans="1:38">
      <c r="A74" s="55" t="s">
        <v>196</v>
      </c>
      <c r="B74" s="55" t="s">
        <v>958</v>
      </c>
      <c r="C74" s="55" t="s">
        <v>13</v>
      </c>
      <c r="D74" s="55">
        <v>7720</v>
      </c>
      <c r="E74" s="53">
        <f t="shared" si="4"/>
        <v>2353.056</v>
      </c>
      <c r="F74" s="54">
        <v>51.8</v>
      </c>
      <c r="G74" s="54">
        <v>1.99</v>
      </c>
      <c r="H74" s="54">
        <v>13.2</v>
      </c>
      <c r="I74" s="54">
        <v>11.161116111611161</v>
      </c>
      <c r="J74" s="54">
        <v>0.17</v>
      </c>
      <c r="K74" s="54">
        <v>8.66</v>
      </c>
      <c r="L74" s="54">
        <v>10.199999999999999</v>
      </c>
      <c r="M74" s="54">
        <v>2.0699999999999998</v>
      </c>
      <c r="N74" s="54">
        <v>0.35</v>
      </c>
      <c r="O74" s="54">
        <v>0.26</v>
      </c>
      <c r="P74" s="54">
        <v>0</v>
      </c>
      <c r="Q74" s="54">
        <v>0</v>
      </c>
      <c r="R74" s="54">
        <f t="shared" si="5"/>
        <v>99.861116111611153</v>
      </c>
      <c r="X74" s="70"/>
      <c r="Y74" s="75"/>
      <c r="AJ74" s="66"/>
      <c r="AK74" s="66"/>
      <c r="AL74" s="66"/>
    </row>
    <row r="75" spans="1:38">
      <c r="A75" s="55" t="s">
        <v>199</v>
      </c>
      <c r="B75" s="55" t="s">
        <v>959</v>
      </c>
      <c r="C75" s="55" t="s">
        <v>13</v>
      </c>
      <c r="D75" s="55">
        <v>9760</v>
      </c>
      <c r="E75" s="53">
        <f t="shared" si="4"/>
        <v>2974.848</v>
      </c>
      <c r="F75" s="54">
        <v>51.4</v>
      </c>
      <c r="G75" s="54">
        <v>2.11</v>
      </c>
      <c r="H75" s="54">
        <v>13</v>
      </c>
      <c r="I75" s="54">
        <v>11.341134113411341</v>
      </c>
      <c r="J75" s="54">
        <v>0.17</v>
      </c>
      <c r="K75" s="54">
        <v>8.61</v>
      </c>
      <c r="L75" s="54">
        <v>9.89</v>
      </c>
      <c r="M75" s="54">
        <v>2.12</v>
      </c>
      <c r="N75" s="54">
        <v>0.39</v>
      </c>
      <c r="O75" s="54">
        <v>0.25</v>
      </c>
      <c r="P75" s="54">
        <v>0</v>
      </c>
      <c r="Q75" s="54">
        <v>0</v>
      </c>
      <c r="R75" s="54">
        <f t="shared" si="5"/>
        <v>99.281134113411341</v>
      </c>
      <c r="X75" s="70"/>
      <c r="Y75" s="75"/>
      <c r="AJ75" s="66"/>
      <c r="AK75" s="66"/>
      <c r="AL75" s="66"/>
    </row>
    <row r="76" spans="1:38">
      <c r="A76" s="55" t="s">
        <v>201</v>
      </c>
      <c r="B76" s="55" t="s">
        <v>960</v>
      </c>
      <c r="C76" s="55" t="s">
        <v>23</v>
      </c>
      <c r="D76" s="55">
        <v>9720</v>
      </c>
      <c r="E76" s="53">
        <f t="shared" si="4"/>
        <v>2962.6559999999999</v>
      </c>
      <c r="F76" s="54">
        <v>51.7</v>
      </c>
      <c r="G76" s="54">
        <v>1.99</v>
      </c>
      <c r="H76" s="54">
        <v>13.1</v>
      </c>
      <c r="I76" s="54">
        <v>10.981098109810981</v>
      </c>
      <c r="J76" s="54">
        <v>0.17</v>
      </c>
      <c r="K76" s="54">
        <v>8.67</v>
      </c>
      <c r="L76" s="54">
        <v>10</v>
      </c>
      <c r="M76" s="54">
        <v>2.0499999999999998</v>
      </c>
      <c r="N76" s="54">
        <v>0.36</v>
      </c>
      <c r="O76" s="54">
        <v>0.25</v>
      </c>
      <c r="P76" s="54">
        <v>0</v>
      </c>
      <c r="Q76" s="54">
        <v>0</v>
      </c>
      <c r="R76" s="54">
        <f t="shared" si="5"/>
        <v>99.271098109810993</v>
      </c>
      <c r="X76" s="70"/>
      <c r="Y76" s="75"/>
      <c r="AJ76" s="66"/>
      <c r="AK76" s="66"/>
      <c r="AL76" s="66"/>
    </row>
    <row r="77" spans="1:38">
      <c r="A77" s="55" t="s">
        <v>203</v>
      </c>
      <c r="B77" s="55" t="s">
        <v>961</v>
      </c>
      <c r="C77" s="55" t="s">
        <v>23</v>
      </c>
      <c r="D77" s="55">
        <v>9190</v>
      </c>
      <c r="E77" s="53">
        <f t="shared" si="4"/>
        <v>2801.1120000000001</v>
      </c>
      <c r="F77" s="54">
        <v>51.3</v>
      </c>
      <c r="G77" s="54">
        <v>1.94</v>
      </c>
      <c r="H77" s="54">
        <v>13.1</v>
      </c>
      <c r="I77" s="54">
        <v>10.981098109810981</v>
      </c>
      <c r="J77" s="54">
        <v>0.17</v>
      </c>
      <c r="K77" s="54">
        <v>9.0399999999999991</v>
      </c>
      <c r="L77" s="54">
        <v>10</v>
      </c>
      <c r="M77" s="54">
        <v>2.02</v>
      </c>
      <c r="N77" s="54">
        <v>0.35</v>
      </c>
      <c r="O77" s="54">
        <v>0.25</v>
      </c>
      <c r="P77" s="54">
        <v>0</v>
      </c>
      <c r="Q77" s="54">
        <v>0</v>
      </c>
      <c r="R77" s="54">
        <f t="shared" si="5"/>
        <v>99.151098109810974</v>
      </c>
      <c r="X77" s="70"/>
      <c r="Y77" s="75"/>
      <c r="AJ77" s="66"/>
      <c r="AK77" s="66"/>
      <c r="AL77" s="66"/>
    </row>
    <row r="78" spans="1:38">
      <c r="A78" s="55" t="s">
        <v>205</v>
      </c>
      <c r="B78" s="55" t="s">
        <v>962</v>
      </c>
      <c r="C78" s="55" t="s">
        <v>23</v>
      </c>
      <c r="D78" s="55">
        <v>9130</v>
      </c>
      <c r="E78" s="53">
        <f t="shared" si="4"/>
        <v>2782.8240000000001</v>
      </c>
      <c r="F78" s="54">
        <v>51.4</v>
      </c>
      <c r="G78" s="54">
        <v>1.95</v>
      </c>
      <c r="H78" s="54">
        <v>13.1</v>
      </c>
      <c r="I78" s="54">
        <v>11.071107110711072</v>
      </c>
      <c r="J78" s="54">
        <v>0.17</v>
      </c>
      <c r="K78" s="54">
        <v>9.08</v>
      </c>
      <c r="L78" s="54">
        <v>10</v>
      </c>
      <c r="M78" s="54">
        <v>2.04</v>
      </c>
      <c r="N78" s="54">
        <v>0.35</v>
      </c>
      <c r="O78" s="54">
        <v>0.25</v>
      </c>
      <c r="P78" s="54">
        <v>0</v>
      </c>
      <c r="Q78" s="54">
        <v>0</v>
      </c>
      <c r="R78" s="54">
        <f t="shared" si="5"/>
        <v>99.411107110711072</v>
      </c>
      <c r="X78" s="70"/>
      <c r="Y78" s="75"/>
      <c r="AJ78" s="66"/>
      <c r="AK78" s="66"/>
      <c r="AL78" s="66"/>
    </row>
    <row r="79" spans="1:38">
      <c r="A79" s="55" t="s">
        <v>207</v>
      </c>
      <c r="B79" s="55" t="s">
        <v>963</v>
      </c>
      <c r="C79" s="55" t="s">
        <v>23</v>
      </c>
      <c r="D79" s="55">
        <v>9010</v>
      </c>
      <c r="E79" s="53">
        <f t="shared" si="4"/>
        <v>2746.248</v>
      </c>
      <c r="F79" s="54">
        <v>51.8</v>
      </c>
      <c r="G79" s="54">
        <v>1.96</v>
      </c>
      <c r="H79" s="54">
        <v>13.3</v>
      </c>
      <c r="I79" s="54">
        <v>10.981098109810981</v>
      </c>
      <c r="J79" s="54">
        <v>0.17</v>
      </c>
      <c r="K79" s="54">
        <v>8.59</v>
      </c>
      <c r="L79" s="54">
        <v>10.1</v>
      </c>
      <c r="M79" s="54">
        <v>1.78</v>
      </c>
      <c r="N79" s="54">
        <v>0.35</v>
      </c>
      <c r="O79" s="54">
        <v>0.25</v>
      </c>
      <c r="P79" s="54">
        <v>0</v>
      </c>
      <c r="Q79" s="54">
        <v>0</v>
      </c>
      <c r="R79" s="54">
        <f t="shared" si="5"/>
        <v>99.281098109810983</v>
      </c>
      <c r="X79" s="70"/>
      <c r="Y79" s="75"/>
      <c r="AJ79" s="66"/>
      <c r="AK79" s="66"/>
      <c r="AL79" s="66"/>
    </row>
    <row r="80" spans="1:38">
      <c r="A80" s="55" t="s">
        <v>209</v>
      </c>
      <c r="B80" s="55" t="s">
        <v>964</v>
      </c>
      <c r="C80" s="55" t="s">
        <v>23</v>
      </c>
      <c r="D80" s="55">
        <v>8610</v>
      </c>
      <c r="E80" s="53">
        <f t="shared" si="4"/>
        <v>2624.328</v>
      </c>
      <c r="F80" s="54">
        <v>51.4</v>
      </c>
      <c r="G80" s="54">
        <v>1.96</v>
      </c>
      <c r="H80" s="54">
        <v>13.1</v>
      </c>
      <c r="I80" s="54">
        <v>11.071107110711072</v>
      </c>
      <c r="J80" s="54">
        <v>0.17</v>
      </c>
      <c r="K80" s="54">
        <v>9.0500000000000007</v>
      </c>
      <c r="L80" s="54">
        <v>10</v>
      </c>
      <c r="M80" s="54">
        <v>2.19</v>
      </c>
      <c r="N80" s="54">
        <v>0.35</v>
      </c>
      <c r="O80" s="54">
        <v>0.25</v>
      </c>
      <c r="P80" s="54">
        <v>0</v>
      </c>
      <c r="Q80" s="54">
        <v>0</v>
      </c>
      <c r="R80" s="54">
        <f t="shared" si="5"/>
        <v>99.541107110711053</v>
      </c>
      <c r="X80" s="70"/>
      <c r="Y80" s="75"/>
      <c r="AJ80" s="66"/>
      <c r="AK80" s="66"/>
      <c r="AL80" s="66"/>
    </row>
    <row r="81" spans="1:38">
      <c r="A81" s="55" t="s">
        <v>211</v>
      </c>
      <c r="B81" s="55" t="s">
        <v>965</v>
      </c>
      <c r="C81" s="55" t="s">
        <v>23</v>
      </c>
      <c r="D81" s="55">
        <v>8535</v>
      </c>
      <c r="E81" s="53">
        <f t="shared" si="4"/>
        <v>2601.4680000000003</v>
      </c>
      <c r="F81" s="54">
        <v>51.5</v>
      </c>
      <c r="G81" s="54">
        <v>1.96</v>
      </c>
      <c r="H81" s="54">
        <v>13.1</v>
      </c>
      <c r="I81" s="54">
        <v>11.071107110711072</v>
      </c>
      <c r="J81" s="54">
        <v>0.17</v>
      </c>
      <c r="K81" s="54">
        <v>8.94</v>
      </c>
      <c r="L81" s="54">
        <v>10.1</v>
      </c>
      <c r="M81" s="54">
        <v>2.0499999999999998</v>
      </c>
      <c r="N81" s="54">
        <v>0.35</v>
      </c>
      <c r="O81" s="54">
        <v>0.25</v>
      </c>
      <c r="P81" s="54">
        <v>0</v>
      </c>
      <c r="Q81" s="54">
        <v>0</v>
      </c>
      <c r="R81" s="54">
        <f t="shared" si="5"/>
        <v>99.491107110711056</v>
      </c>
      <c r="X81" s="70"/>
      <c r="Y81" s="75"/>
      <c r="AJ81" s="66"/>
      <c r="AK81" s="66"/>
      <c r="AL81" s="66"/>
    </row>
    <row r="82" spans="1:38">
      <c r="A82" s="55" t="s">
        <v>213</v>
      </c>
      <c r="B82" s="55" t="s">
        <v>966</v>
      </c>
      <c r="C82" s="55" t="s">
        <v>13</v>
      </c>
      <c r="D82" s="55">
        <v>8538</v>
      </c>
      <c r="E82" s="53">
        <f t="shared" si="4"/>
        <v>2602.3824</v>
      </c>
      <c r="F82" s="54">
        <v>51.2</v>
      </c>
      <c r="G82" s="54">
        <v>1.96</v>
      </c>
      <c r="H82" s="54">
        <v>13.1</v>
      </c>
      <c r="I82" s="54">
        <v>10.981098109810981</v>
      </c>
      <c r="J82" s="54">
        <v>0.17</v>
      </c>
      <c r="K82" s="54">
        <v>8.94</v>
      </c>
      <c r="L82" s="54">
        <v>10</v>
      </c>
      <c r="M82" s="54">
        <v>1.99</v>
      </c>
      <c r="N82" s="54">
        <v>0.35</v>
      </c>
      <c r="O82" s="54">
        <v>0.24</v>
      </c>
      <c r="P82" s="54">
        <v>0</v>
      </c>
      <c r="Q82" s="54">
        <v>0</v>
      </c>
      <c r="R82" s="54">
        <f t="shared" si="5"/>
        <v>98.931098109810975</v>
      </c>
      <c r="X82" s="70"/>
      <c r="Y82" s="75"/>
      <c r="AJ82" s="66"/>
      <c r="AK82" s="66"/>
      <c r="AL82" s="66"/>
    </row>
    <row r="83" spans="1:38">
      <c r="A83" s="55" t="s">
        <v>215</v>
      </c>
      <c r="B83" s="55" t="s">
        <v>967</v>
      </c>
      <c r="C83" s="55" t="s">
        <v>13</v>
      </c>
      <c r="D83" s="55">
        <v>8650</v>
      </c>
      <c r="E83" s="53">
        <f t="shared" si="4"/>
        <v>2636.52</v>
      </c>
      <c r="F83" s="54">
        <v>51.4</v>
      </c>
      <c r="G83" s="54">
        <v>1.98</v>
      </c>
      <c r="H83" s="54">
        <v>13.2</v>
      </c>
      <c r="I83" s="54">
        <v>11.071107110711072</v>
      </c>
      <c r="J83" s="54">
        <v>0.17</v>
      </c>
      <c r="K83" s="54">
        <v>8.83</v>
      </c>
      <c r="L83" s="54">
        <v>10.1</v>
      </c>
      <c r="M83" s="54">
        <v>2.0299999999999998</v>
      </c>
      <c r="N83" s="54">
        <v>0.35</v>
      </c>
      <c r="O83" s="54">
        <v>0.25</v>
      </c>
      <c r="P83" s="54">
        <v>0</v>
      </c>
      <c r="Q83" s="54">
        <v>0</v>
      </c>
      <c r="R83" s="54">
        <f t="shared" si="5"/>
        <v>99.381107110711056</v>
      </c>
      <c r="X83" s="70"/>
      <c r="Y83" s="75"/>
      <c r="AJ83" s="66"/>
      <c r="AK83" s="66"/>
      <c r="AL83" s="66"/>
    </row>
    <row r="84" spans="1:38">
      <c r="A84" s="55" t="s">
        <v>217</v>
      </c>
      <c r="B84" s="55" t="s">
        <v>968</v>
      </c>
      <c r="C84" s="55" t="s">
        <v>23</v>
      </c>
      <c r="D84" s="55">
        <v>8450</v>
      </c>
      <c r="E84" s="53">
        <f t="shared" si="4"/>
        <v>2575.56</v>
      </c>
      <c r="F84" s="54">
        <v>51.8</v>
      </c>
      <c r="G84" s="54">
        <v>1.96</v>
      </c>
      <c r="H84" s="54">
        <v>13.2</v>
      </c>
      <c r="I84" s="54">
        <v>11.071107110711072</v>
      </c>
      <c r="J84" s="54">
        <v>0.17</v>
      </c>
      <c r="K84" s="54">
        <v>8.6999999999999993</v>
      </c>
      <c r="L84" s="54">
        <v>10.199999999999999</v>
      </c>
      <c r="M84" s="54">
        <v>2.0299999999999998</v>
      </c>
      <c r="N84" s="54">
        <v>0.36</v>
      </c>
      <c r="O84" s="54">
        <v>0.25</v>
      </c>
      <c r="P84" s="54">
        <v>0</v>
      </c>
      <c r="Q84" s="54">
        <v>0</v>
      </c>
      <c r="R84" s="54">
        <f t="shared" si="5"/>
        <v>99.74110711071107</v>
      </c>
      <c r="X84" s="70"/>
      <c r="Y84" s="75"/>
      <c r="AJ84" s="66"/>
      <c r="AK84" s="66"/>
      <c r="AL84" s="66"/>
    </row>
    <row r="85" spans="1:38">
      <c r="A85" s="55" t="s">
        <v>219</v>
      </c>
      <c r="B85" s="55" t="s">
        <v>969</v>
      </c>
      <c r="C85" s="55" t="s">
        <v>13</v>
      </c>
      <c r="D85" s="55">
        <v>8450</v>
      </c>
      <c r="E85" s="53">
        <f t="shared" si="4"/>
        <v>2575.56</v>
      </c>
      <c r="F85" s="54">
        <v>51.4</v>
      </c>
      <c r="G85" s="54">
        <v>1.96</v>
      </c>
      <c r="H85" s="54">
        <v>13</v>
      </c>
      <c r="I85" s="54">
        <v>11.071107110711072</v>
      </c>
      <c r="J85" s="54">
        <v>0.17</v>
      </c>
      <c r="K85" s="54">
        <v>9.15</v>
      </c>
      <c r="L85" s="54">
        <v>9.9700000000000006</v>
      </c>
      <c r="M85" s="54">
        <v>1.98</v>
      </c>
      <c r="N85" s="54">
        <v>0.35</v>
      </c>
      <c r="O85" s="54">
        <v>0.25</v>
      </c>
      <c r="P85" s="54">
        <v>0</v>
      </c>
      <c r="Q85" s="54">
        <v>0</v>
      </c>
      <c r="R85" s="54">
        <f t="shared" si="5"/>
        <v>99.301107110711072</v>
      </c>
      <c r="X85" s="70"/>
      <c r="Y85" s="75"/>
      <c r="AJ85" s="66"/>
      <c r="AK85" s="66"/>
      <c r="AL85" s="66"/>
    </row>
    <row r="86" spans="1:38">
      <c r="A86" s="55" t="s">
        <v>221</v>
      </c>
      <c r="B86" s="55" t="s">
        <v>970</v>
      </c>
      <c r="C86" s="55" t="s">
        <v>23</v>
      </c>
      <c r="D86" s="55">
        <v>8320</v>
      </c>
      <c r="E86" s="53">
        <f t="shared" si="4"/>
        <v>2535.9360000000001</v>
      </c>
      <c r="F86" s="54">
        <v>51.7</v>
      </c>
      <c r="G86" s="54">
        <v>1.97</v>
      </c>
      <c r="H86" s="54">
        <v>13.3</v>
      </c>
      <c r="I86" s="54">
        <v>11.071107110711072</v>
      </c>
      <c r="J86" s="54">
        <v>0.17</v>
      </c>
      <c r="K86" s="54">
        <v>8.74</v>
      </c>
      <c r="L86" s="54">
        <v>10.1</v>
      </c>
      <c r="M86" s="54">
        <v>2.02</v>
      </c>
      <c r="N86" s="54">
        <v>0.35</v>
      </c>
      <c r="O86" s="54">
        <v>0.26</v>
      </c>
      <c r="P86" s="54">
        <v>0</v>
      </c>
      <c r="Q86" s="54">
        <v>0</v>
      </c>
      <c r="R86" s="54">
        <f t="shared" si="5"/>
        <v>99.681107110711054</v>
      </c>
      <c r="X86" s="70"/>
      <c r="Y86" s="75"/>
      <c r="AJ86" s="66"/>
      <c r="AK86" s="66"/>
      <c r="AL86" s="66"/>
    </row>
    <row r="87" spans="1:38">
      <c r="A87" s="55" t="s">
        <v>223</v>
      </c>
      <c r="B87" s="55" t="s">
        <v>971</v>
      </c>
      <c r="C87" s="55" t="s">
        <v>13</v>
      </c>
      <c r="D87" s="55">
        <v>8320</v>
      </c>
      <c r="E87" s="53">
        <f t="shared" si="4"/>
        <v>2535.9360000000001</v>
      </c>
      <c r="F87" s="54">
        <v>51.6</v>
      </c>
      <c r="G87" s="54">
        <v>1.97</v>
      </c>
      <c r="H87" s="54">
        <v>13.3</v>
      </c>
      <c r="I87" s="54">
        <v>11.071107110711072</v>
      </c>
      <c r="J87" s="54">
        <v>0.17</v>
      </c>
      <c r="K87" s="54">
        <v>8.67</v>
      </c>
      <c r="L87" s="54">
        <v>10.199999999999999</v>
      </c>
      <c r="M87" s="54">
        <v>2.06</v>
      </c>
      <c r="N87" s="54">
        <v>0.35</v>
      </c>
      <c r="O87" s="54">
        <v>0.25</v>
      </c>
      <c r="P87" s="54">
        <v>0</v>
      </c>
      <c r="Q87" s="54">
        <v>0</v>
      </c>
      <c r="R87" s="54">
        <f t="shared" si="5"/>
        <v>99.641107110711076</v>
      </c>
      <c r="X87" s="70"/>
      <c r="Y87" s="75"/>
      <c r="AJ87" s="66"/>
      <c r="AK87" s="66"/>
      <c r="AL87" s="66"/>
    </row>
    <row r="88" spans="1:38">
      <c r="A88" s="55" t="s">
        <v>225</v>
      </c>
      <c r="B88" s="55" t="s">
        <v>972</v>
      </c>
      <c r="C88" s="55" t="s">
        <v>13</v>
      </c>
      <c r="D88" s="55">
        <v>8300</v>
      </c>
      <c r="E88" s="53">
        <f t="shared" si="4"/>
        <v>2529.84</v>
      </c>
      <c r="F88" s="54">
        <v>51.5</v>
      </c>
      <c r="G88" s="54">
        <v>1.94</v>
      </c>
      <c r="H88" s="54">
        <v>13</v>
      </c>
      <c r="I88" s="54">
        <v>11.071107110711072</v>
      </c>
      <c r="J88" s="54">
        <v>0.17</v>
      </c>
      <c r="K88" s="54">
        <v>9.16</v>
      </c>
      <c r="L88" s="54">
        <v>10</v>
      </c>
      <c r="M88" s="54">
        <v>2</v>
      </c>
      <c r="N88" s="54">
        <v>0.35</v>
      </c>
      <c r="O88" s="54">
        <v>0.25</v>
      </c>
      <c r="P88" s="54">
        <v>0</v>
      </c>
      <c r="Q88" s="54">
        <v>0</v>
      </c>
      <c r="R88" s="54">
        <f t="shared" si="5"/>
        <v>99.441107110711059</v>
      </c>
      <c r="X88" s="70"/>
      <c r="Y88" s="75"/>
      <c r="AJ88" s="66"/>
      <c r="AK88" s="66"/>
      <c r="AL88" s="66"/>
    </row>
    <row r="89" spans="1:38">
      <c r="A89" s="55" t="s">
        <v>227</v>
      </c>
      <c r="B89" s="55" t="s">
        <v>973</v>
      </c>
      <c r="C89" s="55" t="s">
        <v>13</v>
      </c>
      <c r="D89" s="55">
        <v>8250</v>
      </c>
      <c r="E89" s="53">
        <f t="shared" si="4"/>
        <v>2514.6</v>
      </c>
      <c r="F89" s="54">
        <v>51.3</v>
      </c>
      <c r="G89" s="54">
        <v>1.95</v>
      </c>
      <c r="H89" s="54">
        <v>13</v>
      </c>
      <c r="I89" s="54">
        <v>10.981098109810981</v>
      </c>
      <c r="J89" s="54">
        <v>0.17</v>
      </c>
      <c r="K89" s="54">
        <v>8.99</v>
      </c>
      <c r="L89" s="54">
        <v>10</v>
      </c>
      <c r="M89" s="54">
        <v>1.96</v>
      </c>
      <c r="N89" s="54">
        <v>0.35</v>
      </c>
      <c r="O89" s="54">
        <v>0.25</v>
      </c>
      <c r="P89" s="54">
        <v>0</v>
      </c>
      <c r="Q89" s="54">
        <v>0</v>
      </c>
      <c r="R89" s="54">
        <f t="shared" si="5"/>
        <v>98.951098109810971</v>
      </c>
      <c r="X89" s="70"/>
      <c r="Y89" s="75"/>
      <c r="AJ89" s="66"/>
      <c r="AK89" s="66"/>
      <c r="AL89" s="66"/>
    </row>
    <row r="90" spans="1:38">
      <c r="A90" s="55" t="s">
        <v>229</v>
      </c>
      <c r="B90" s="55" t="s">
        <v>974</v>
      </c>
      <c r="C90" s="55" t="s">
        <v>13</v>
      </c>
      <c r="D90" s="55">
        <v>8250</v>
      </c>
      <c r="E90" s="53">
        <f t="shared" si="4"/>
        <v>2514.6</v>
      </c>
      <c r="F90" s="54">
        <v>51.1</v>
      </c>
      <c r="G90" s="54">
        <v>1.91</v>
      </c>
      <c r="H90" s="54">
        <v>12.8</v>
      </c>
      <c r="I90" s="54">
        <v>11.071107110711072</v>
      </c>
      <c r="J90" s="54">
        <v>0.17</v>
      </c>
      <c r="K90" s="54">
        <v>9.81</v>
      </c>
      <c r="L90" s="54">
        <v>9.85</v>
      </c>
      <c r="M90" s="54">
        <v>1.98</v>
      </c>
      <c r="N90" s="54">
        <v>0.34</v>
      </c>
      <c r="O90" s="54">
        <v>0.24</v>
      </c>
      <c r="P90" s="54">
        <v>0</v>
      </c>
      <c r="Q90" s="54">
        <v>0</v>
      </c>
      <c r="R90" s="54">
        <f t="shared" si="5"/>
        <v>99.271107110711071</v>
      </c>
      <c r="X90" s="70"/>
      <c r="Y90" s="75"/>
      <c r="AJ90" s="66"/>
      <c r="AK90" s="66"/>
      <c r="AL90" s="66"/>
    </row>
    <row r="91" spans="1:38">
      <c r="A91" s="55" t="s">
        <v>231</v>
      </c>
      <c r="B91" s="55" t="s">
        <v>975</v>
      </c>
      <c r="C91" s="55" t="s">
        <v>13</v>
      </c>
      <c r="D91" s="55">
        <v>8250</v>
      </c>
      <c r="E91" s="53">
        <f t="shared" si="4"/>
        <v>2514.6</v>
      </c>
      <c r="F91" s="54">
        <v>51.5</v>
      </c>
      <c r="G91" s="54">
        <v>1.96</v>
      </c>
      <c r="H91" s="54">
        <v>13.1</v>
      </c>
      <c r="I91" s="54">
        <v>11.071107110711072</v>
      </c>
      <c r="J91" s="54">
        <v>0.17</v>
      </c>
      <c r="K91" s="54">
        <v>8.98</v>
      </c>
      <c r="L91" s="54">
        <v>10.1</v>
      </c>
      <c r="M91" s="54">
        <v>1.89</v>
      </c>
      <c r="N91" s="54">
        <v>0.35</v>
      </c>
      <c r="O91" s="54">
        <v>0.24</v>
      </c>
      <c r="P91" s="54">
        <v>0</v>
      </c>
      <c r="Q91" s="54">
        <v>0</v>
      </c>
      <c r="R91" s="54">
        <f t="shared" si="5"/>
        <v>99.36110711071106</v>
      </c>
      <c r="X91" s="70"/>
      <c r="Y91" s="75"/>
      <c r="AJ91" s="66"/>
      <c r="AK91" s="66"/>
      <c r="AL91" s="66"/>
    </row>
    <row r="92" spans="1:38">
      <c r="A92" s="55" t="s">
        <v>233</v>
      </c>
      <c r="B92" s="55" t="s">
        <v>976</v>
      </c>
      <c r="C92" s="55" t="s">
        <v>13</v>
      </c>
      <c r="D92" s="55">
        <v>8250</v>
      </c>
      <c r="E92" s="53">
        <f t="shared" si="4"/>
        <v>2514.6</v>
      </c>
      <c r="F92" s="54">
        <v>51.6</v>
      </c>
      <c r="G92" s="54">
        <v>1.93</v>
      </c>
      <c r="H92" s="54">
        <v>12.9</v>
      </c>
      <c r="I92" s="54">
        <v>10.981098109810981</v>
      </c>
      <c r="J92" s="54">
        <v>0.17</v>
      </c>
      <c r="K92" s="54">
        <v>9.41</v>
      </c>
      <c r="L92" s="54">
        <v>9.92</v>
      </c>
      <c r="M92" s="54">
        <v>1.92</v>
      </c>
      <c r="N92" s="54">
        <v>0.35</v>
      </c>
      <c r="O92" s="54">
        <v>0.25</v>
      </c>
      <c r="P92" s="54">
        <v>0</v>
      </c>
      <c r="Q92" s="54">
        <v>0</v>
      </c>
      <c r="R92" s="54">
        <f t="shared" si="5"/>
        <v>99.431098109810989</v>
      </c>
      <c r="X92" s="70"/>
      <c r="Y92" s="75"/>
      <c r="AJ92" s="66"/>
      <c r="AK92" s="66"/>
      <c r="AL92" s="66"/>
    </row>
    <row r="93" spans="1:38">
      <c r="A93" s="55" t="s">
        <v>234</v>
      </c>
      <c r="B93" s="55" t="s">
        <v>977</v>
      </c>
      <c r="C93" s="55" t="s">
        <v>13</v>
      </c>
      <c r="D93" s="55">
        <v>12900</v>
      </c>
      <c r="E93" s="53">
        <f t="shared" si="4"/>
        <v>3931.92</v>
      </c>
      <c r="F93" s="54">
        <v>52.1</v>
      </c>
      <c r="G93" s="54">
        <v>2.0699999999999998</v>
      </c>
      <c r="H93" s="54">
        <v>13.8</v>
      </c>
      <c r="I93" s="54">
        <v>11.071107110711072</v>
      </c>
      <c r="J93" s="54">
        <v>0.17</v>
      </c>
      <c r="K93" s="54">
        <v>7.11</v>
      </c>
      <c r="L93" s="54">
        <v>10.6</v>
      </c>
      <c r="M93" s="54">
        <v>2.15</v>
      </c>
      <c r="N93" s="54">
        <v>0.37</v>
      </c>
      <c r="O93" s="54">
        <v>0.27</v>
      </c>
      <c r="P93" s="54">
        <v>0</v>
      </c>
      <c r="Q93" s="54">
        <v>0</v>
      </c>
      <c r="R93" s="54">
        <f t="shared" si="5"/>
        <v>99.711107110711069</v>
      </c>
      <c r="X93" s="70"/>
      <c r="Y93" s="75"/>
      <c r="AJ93" s="66"/>
      <c r="AK93" s="66"/>
      <c r="AL93" s="66"/>
    </row>
    <row r="94" spans="1:38">
      <c r="A94" s="55" t="s">
        <v>236</v>
      </c>
      <c r="B94" s="55" t="s">
        <v>978</v>
      </c>
      <c r="C94" s="55" t="s">
        <v>13</v>
      </c>
      <c r="D94" s="55">
        <v>12580</v>
      </c>
      <c r="E94" s="53">
        <f t="shared" si="4"/>
        <v>3834.384</v>
      </c>
      <c r="F94" s="54">
        <v>51.7</v>
      </c>
      <c r="G94" s="54">
        <v>2.1800000000000002</v>
      </c>
      <c r="H94" s="54">
        <v>13.9</v>
      </c>
      <c r="I94" s="54">
        <v>10.981098109810981</v>
      </c>
      <c r="J94" s="54">
        <v>0.17</v>
      </c>
      <c r="K94" s="54">
        <v>6.6</v>
      </c>
      <c r="L94" s="54">
        <v>10.5</v>
      </c>
      <c r="M94" s="54">
        <v>2.21</v>
      </c>
      <c r="N94" s="54">
        <v>0.4</v>
      </c>
      <c r="O94" s="54">
        <v>0.28000000000000003</v>
      </c>
      <c r="P94" s="54">
        <v>0</v>
      </c>
      <c r="Q94" s="54">
        <v>0</v>
      </c>
      <c r="R94" s="54">
        <f t="shared" si="5"/>
        <v>98.921098109810984</v>
      </c>
      <c r="X94" s="70"/>
      <c r="Y94" s="75"/>
      <c r="AJ94" s="66"/>
      <c r="AK94" s="66"/>
      <c r="AL94" s="66"/>
    </row>
    <row r="95" spans="1:38">
      <c r="A95" s="55" t="s">
        <v>238</v>
      </c>
      <c r="B95" s="55" t="s">
        <v>979</v>
      </c>
      <c r="C95" s="55" t="s">
        <v>13</v>
      </c>
      <c r="D95" s="55">
        <v>11670</v>
      </c>
      <c r="E95" s="53">
        <f t="shared" si="4"/>
        <v>3557.0160000000001</v>
      </c>
      <c r="F95" s="54">
        <v>51.9</v>
      </c>
      <c r="G95" s="54">
        <v>2.15</v>
      </c>
      <c r="H95" s="54">
        <v>13.9</v>
      </c>
      <c r="I95" s="54">
        <v>10.981098109810981</v>
      </c>
      <c r="J95" s="54">
        <v>0.17</v>
      </c>
      <c r="K95" s="54">
        <v>6.71</v>
      </c>
      <c r="L95" s="54">
        <v>10.6</v>
      </c>
      <c r="M95" s="54">
        <v>2.23</v>
      </c>
      <c r="N95" s="54">
        <v>0.4</v>
      </c>
      <c r="O95" s="54">
        <v>0.28000000000000003</v>
      </c>
      <c r="P95" s="54">
        <v>0</v>
      </c>
      <c r="Q95" s="54">
        <v>0</v>
      </c>
      <c r="R95" s="54">
        <f t="shared" si="5"/>
        <v>99.32109810981099</v>
      </c>
      <c r="X95" s="70"/>
      <c r="Y95" s="75"/>
      <c r="AJ95" s="66"/>
      <c r="AK95" s="66"/>
      <c r="AL95" s="66"/>
    </row>
    <row r="96" spans="1:38">
      <c r="A96" s="55" t="s">
        <v>240</v>
      </c>
      <c r="B96" s="55" t="s">
        <v>980</v>
      </c>
      <c r="C96" s="55" t="s">
        <v>13</v>
      </c>
      <c r="D96" s="55">
        <v>11200</v>
      </c>
      <c r="E96" s="53">
        <f t="shared" si="4"/>
        <v>3413.76</v>
      </c>
      <c r="F96" s="54">
        <v>51.6</v>
      </c>
      <c r="G96" s="54">
        <v>2.38</v>
      </c>
      <c r="H96" s="54">
        <v>13.9</v>
      </c>
      <c r="I96" s="54">
        <v>11.071107110711072</v>
      </c>
      <c r="J96" s="54">
        <v>0.17</v>
      </c>
      <c r="K96" s="54">
        <v>6.33</v>
      </c>
      <c r="L96" s="54">
        <v>10.3</v>
      </c>
      <c r="M96" s="54">
        <v>2.31</v>
      </c>
      <c r="N96" s="54">
        <v>0.5</v>
      </c>
      <c r="O96" s="54">
        <v>0.33</v>
      </c>
      <c r="P96" s="54">
        <v>0</v>
      </c>
      <c r="Q96" s="54">
        <v>0</v>
      </c>
      <c r="R96" s="54">
        <f t="shared" si="5"/>
        <v>98.891107110711076</v>
      </c>
      <c r="X96" s="70"/>
      <c r="Y96" s="75"/>
      <c r="AJ96" s="66"/>
      <c r="AK96" s="66"/>
      <c r="AL96" s="66"/>
    </row>
    <row r="97" spans="1:38">
      <c r="A97" s="55" t="s">
        <v>242</v>
      </c>
      <c r="B97" s="55" t="s">
        <v>981</v>
      </c>
      <c r="C97" s="55" t="s">
        <v>13</v>
      </c>
      <c r="D97" s="55">
        <v>8150</v>
      </c>
      <c r="E97" s="53">
        <f t="shared" si="4"/>
        <v>2484.1200000000003</v>
      </c>
      <c r="F97" s="54">
        <v>51</v>
      </c>
      <c r="G97" s="54">
        <v>1.9</v>
      </c>
      <c r="H97" s="54">
        <v>12.7</v>
      </c>
      <c r="I97" s="54">
        <v>10.981098109810981</v>
      </c>
      <c r="J97" s="54">
        <v>0.17</v>
      </c>
      <c r="K97" s="54">
        <v>10</v>
      </c>
      <c r="L97" s="54">
        <v>9.74</v>
      </c>
      <c r="M97" s="54">
        <v>1.98</v>
      </c>
      <c r="N97" s="54">
        <v>0.34</v>
      </c>
      <c r="O97" s="54">
        <v>0.24</v>
      </c>
      <c r="P97" s="54">
        <v>0</v>
      </c>
      <c r="Q97" s="54">
        <v>0</v>
      </c>
      <c r="R97" s="54">
        <f t="shared" si="5"/>
        <v>99.05109810981098</v>
      </c>
      <c r="X97" s="70"/>
      <c r="Y97" s="75"/>
      <c r="AJ97" s="66"/>
      <c r="AK97" s="66"/>
      <c r="AL97" s="66"/>
    </row>
    <row r="98" spans="1:38" s="73" customFormat="1">
      <c r="A98" s="55" t="s">
        <v>244</v>
      </c>
      <c r="B98" s="55" t="s">
        <v>982</v>
      </c>
      <c r="C98" s="55" t="s">
        <v>13</v>
      </c>
      <c r="D98" s="55">
        <v>7720</v>
      </c>
      <c r="E98" s="53">
        <f t="shared" si="4"/>
        <v>2353.056</v>
      </c>
      <c r="F98" s="54">
        <v>51.3</v>
      </c>
      <c r="G98" s="54">
        <v>1.97</v>
      </c>
      <c r="H98" s="54">
        <v>13.1</v>
      </c>
      <c r="I98" s="54">
        <v>11.071107110711072</v>
      </c>
      <c r="J98" s="54">
        <v>0.17</v>
      </c>
      <c r="K98" s="54">
        <v>8.83</v>
      </c>
      <c r="L98" s="54">
        <v>10.1</v>
      </c>
      <c r="M98" s="54">
        <v>2.02</v>
      </c>
      <c r="N98" s="54">
        <v>0.35</v>
      </c>
      <c r="O98" s="54">
        <v>0.24</v>
      </c>
      <c r="P98" s="54">
        <v>0</v>
      </c>
      <c r="Q98" s="54">
        <v>0</v>
      </c>
      <c r="R98" s="54">
        <f t="shared" si="5"/>
        <v>99.151107110711038</v>
      </c>
      <c r="X98" s="74"/>
      <c r="Y98" s="75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66"/>
      <c r="AK98" s="66"/>
      <c r="AL98" s="66"/>
    </row>
    <row r="99" spans="1:38">
      <c r="A99" s="55" t="s">
        <v>246</v>
      </c>
      <c r="B99" s="55" t="s">
        <v>983</v>
      </c>
      <c r="C99" s="55" t="s">
        <v>13</v>
      </c>
      <c r="D99" s="55">
        <v>8175</v>
      </c>
      <c r="E99" s="53">
        <f t="shared" si="4"/>
        <v>2491.7400000000002</v>
      </c>
      <c r="F99" s="54">
        <v>51.6</v>
      </c>
      <c r="G99" s="54">
        <v>1.97</v>
      </c>
      <c r="H99" s="54">
        <v>13.2</v>
      </c>
      <c r="I99" s="54">
        <v>11.071107110711072</v>
      </c>
      <c r="J99" s="54">
        <v>0.17</v>
      </c>
      <c r="K99" s="54">
        <v>8.74</v>
      </c>
      <c r="L99" s="54">
        <v>10.1</v>
      </c>
      <c r="M99" s="54">
        <v>2.02</v>
      </c>
      <c r="N99" s="54">
        <v>0.35</v>
      </c>
      <c r="O99" s="54">
        <v>0.24</v>
      </c>
      <c r="P99" s="54">
        <v>0</v>
      </c>
      <c r="Q99" s="54">
        <v>0</v>
      </c>
      <c r="R99" s="54">
        <f t="shared" si="5"/>
        <v>99.46110711071104</v>
      </c>
      <c r="X99" s="70"/>
      <c r="Y99" s="75"/>
      <c r="AJ99" s="66"/>
      <c r="AK99" s="66"/>
      <c r="AL99" s="66"/>
    </row>
    <row r="100" spans="1:38">
      <c r="A100" s="55" t="s">
        <v>248</v>
      </c>
      <c r="B100" s="55" t="s">
        <v>984</v>
      </c>
      <c r="C100" s="55" t="s">
        <v>13</v>
      </c>
      <c r="D100" s="55">
        <v>8080</v>
      </c>
      <c r="E100" s="53">
        <f t="shared" si="4"/>
        <v>2462.7840000000001</v>
      </c>
      <c r="F100" s="54">
        <v>51.6</v>
      </c>
      <c r="G100" s="54">
        <v>1.98</v>
      </c>
      <c r="H100" s="54">
        <v>13.2</v>
      </c>
      <c r="I100" s="54">
        <v>11.071107110711072</v>
      </c>
      <c r="J100" s="54">
        <v>0.17</v>
      </c>
      <c r="K100" s="54">
        <v>8.59</v>
      </c>
      <c r="L100" s="54">
        <v>10.199999999999999</v>
      </c>
      <c r="M100" s="54">
        <v>2.02</v>
      </c>
      <c r="N100" s="54">
        <v>0.36</v>
      </c>
      <c r="O100" s="54">
        <v>0.26</v>
      </c>
      <c r="P100" s="54">
        <v>0</v>
      </c>
      <c r="Q100" s="54">
        <v>0</v>
      </c>
      <c r="R100" s="54">
        <f t="shared" si="5"/>
        <v>99.451107110711078</v>
      </c>
      <c r="X100" s="70"/>
      <c r="Y100" s="75"/>
      <c r="AJ100" s="66"/>
      <c r="AK100" s="66"/>
      <c r="AL100" s="66"/>
    </row>
    <row r="101" spans="1:38">
      <c r="A101" s="55" t="s">
        <v>250</v>
      </c>
      <c r="B101" s="55" t="s">
        <v>985</v>
      </c>
      <c r="C101" s="55" t="s">
        <v>13</v>
      </c>
      <c r="D101" s="55">
        <v>8040</v>
      </c>
      <c r="E101" s="53">
        <f t="shared" si="4"/>
        <v>2450.5920000000001</v>
      </c>
      <c r="F101" s="54">
        <v>51.4</v>
      </c>
      <c r="G101" s="54">
        <v>1.94</v>
      </c>
      <c r="H101" s="54">
        <v>13</v>
      </c>
      <c r="I101" s="54">
        <v>10.981098109810981</v>
      </c>
      <c r="J101" s="54">
        <v>0.17</v>
      </c>
      <c r="K101" s="54">
        <v>9.11</v>
      </c>
      <c r="L101" s="54">
        <v>10.1</v>
      </c>
      <c r="M101" s="54">
        <v>1.99</v>
      </c>
      <c r="N101" s="54">
        <v>0.34</v>
      </c>
      <c r="O101" s="54">
        <v>0.24</v>
      </c>
      <c r="P101" s="54">
        <v>0</v>
      </c>
      <c r="Q101" s="54">
        <v>0</v>
      </c>
      <c r="R101" s="54">
        <f t="shared" si="5"/>
        <v>99.271098109810978</v>
      </c>
      <c r="X101" s="70"/>
      <c r="Y101" s="75"/>
      <c r="AJ101" s="66"/>
      <c r="AK101" s="66"/>
      <c r="AL101" s="66"/>
    </row>
    <row r="102" spans="1:38">
      <c r="A102" s="55" t="s">
        <v>252</v>
      </c>
      <c r="B102" s="55" t="s">
        <v>986</v>
      </c>
      <c r="C102" s="55" t="s">
        <v>13</v>
      </c>
      <c r="D102" s="55">
        <v>7880</v>
      </c>
      <c r="E102" s="53">
        <f t="shared" si="4"/>
        <v>2401.8240000000001</v>
      </c>
      <c r="F102" s="54">
        <v>51.2</v>
      </c>
      <c r="G102" s="54">
        <v>1.94</v>
      </c>
      <c r="H102" s="54">
        <v>13</v>
      </c>
      <c r="I102" s="54">
        <v>10.981098109810981</v>
      </c>
      <c r="J102" s="54">
        <v>0.17</v>
      </c>
      <c r="K102" s="54">
        <v>9.1</v>
      </c>
      <c r="L102" s="54">
        <v>10</v>
      </c>
      <c r="M102" s="54">
        <v>1.98</v>
      </c>
      <c r="N102" s="54">
        <v>0.35</v>
      </c>
      <c r="O102" s="54">
        <v>0.24</v>
      </c>
      <c r="P102" s="54">
        <v>0</v>
      </c>
      <c r="Q102" s="54">
        <v>0</v>
      </c>
      <c r="R102" s="54">
        <f t="shared" si="5"/>
        <v>98.961098109810976</v>
      </c>
      <c r="X102" s="70"/>
      <c r="Y102" s="75"/>
      <c r="AJ102" s="66"/>
      <c r="AK102" s="66"/>
      <c r="AL102" s="66"/>
    </row>
    <row r="103" spans="1:38" s="202" customFormat="1">
      <c r="A103" s="196" t="s">
        <v>987</v>
      </c>
      <c r="B103" s="196" t="s">
        <v>982</v>
      </c>
      <c r="C103" s="196" t="s">
        <v>13</v>
      </c>
      <c r="D103" s="196">
        <v>7720</v>
      </c>
      <c r="E103" s="200">
        <f t="shared" si="4"/>
        <v>2353.056</v>
      </c>
      <c r="F103" s="201">
        <v>51.5</v>
      </c>
      <c r="G103" s="201">
        <v>1.97</v>
      </c>
      <c r="H103" s="201">
        <v>13.2</v>
      </c>
      <c r="I103" s="201">
        <v>11.071107110711072</v>
      </c>
      <c r="J103" s="201">
        <v>0.17</v>
      </c>
      <c r="K103" s="201">
        <v>8.84</v>
      </c>
      <c r="L103" s="201">
        <v>10.1</v>
      </c>
      <c r="M103" s="201">
        <v>1.99</v>
      </c>
      <c r="N103" s="201">
        <v>0.35</v>
      </c>
      <c r="O103" s="201">
        <v>0.25</v>
      </c>
      <c r="P103" s="201">
        <v>0</v>
      </c>
      <c r="Q103" s="201">
        <v>0</v>
      </c>
      <c r="R103" s="201">
        <f t="shared" si="5"/>
        <v>99.441107110711059</v>
      </c>
      <c r="X103" s="203"/>
      <c r="Y103" s="204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6"/>
      <c r="AK103" s="206"/>
      <c r="AL103" s="206"/>
    </row>
    <row r="104" spans="1:38" s="202" customFormat="1">
      <c r="A104" s="196" t="s">
        <v>988</v>
      </c>
      <c r="B104" s="196" t="s">
        <v>989</v>
      </c>
      <c r="C104" s="196" t="s">
        <v>13</v>
      </c>
      <c r="D104" s="196">
        <v>7700</v>
      </c>
      <c r="E104" s="200">
        <f t="shared" si="4"/>
        <v>2346.96</v>
      </c>
      <c r="F104" s="201">
        <v>51.5</v>
      </c>
      <c r="G104" s="201">
        <v>2.0099999999999998</v>
      </c>
      <c r="H104" s="201">
        <v>12.9</v>
      </c>
      <c r="I104" s="201">
        <v>11.251125112511252</v>
      </c>
      <c r="J104" s="201">
        <v>0.17</v>
      </c>
      <c r="K104" s="201">
        <v>9.14</v>
      </c>
      <c r="L104" s="201">
        <v>10</v>
      </c>
      <c r="M104" s="201">
        <v>2.0299999999999998</v>
      </c>
      <c r="N104" s="201">
        <v>0.36</v>
      </c>
      <c r="O104" s="201">
        <v>0.26</v>
      </c>
      <c r="P104" s="201">
        <v>0</v>
      </c>
      <c r="Q104" s="201">
        <v>0</v>
      </c>
      <c r="R104" s="201">
        <f t="shared" si="5"/>
        <v>99.621125112511251</v>
      </c>
      <c r="X104" s="203"/>
      <c r="Y104" s="204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6"/>
      <c r="AK104" s="206"/>
      <c r="AL104" s="206"/>
    </row>
    <row r="105" spans="1:38">
      <c r="A105" s="55" t="s">
        <v>258</v>
      </c>
      <c r="B105" s="55" t="s">
        <v>990</v>
      </c>
      <c r="C105" s="55"/>
      <c r="D105" s="55">
        <v>12580</v>
      </c>
      <c r="E105" s="53">
        <f t="shared" si="4"/>
        <v>3834.384</v>
      </c>
      <c r="F105" s="54">
        <v>51.8</v>
      </c>
      <c r="G105" s="54">
        <v>2.29</v>
      </c>
      <c r="H105" s="54">
        <v>14.1</v>
      </c>
      <c r="I105" s="54">
        <v>10.981098109810981</v>
      </c>
      <c r="J105" s="54">
        <v>0.17</v>
      </c>
      <c r="K105" s="54">
        <v>6.37</v>
      </c>
      <c r="L105" s="54">
        <v>10.3</v>
      </c>
      <c r="M105" s="54">
        <v>2.34</v>
      </c>
      <c r="N105" s="54">
        <v>0.45</v>
      </c>
      <c r="O105" s="54">
        <v>0.31</v>
      </c>
      <c r="P105" s="54">
        <v>0</v>
      </c>
      <c r="Q105" s="54">
        <v>0</v>
      </c>
      <c r="R105" s="54">
        <f t="shared" si="5"/>
        <v>99.111098109810996</v>
      </c>
      <c r="X105" s="70"/>
      <c r="Y105" s="75"/>
      <c r="AJ105" s="66"/>
      <c r="AK105" s="66"/>
      <c r="AL105" s="66"/>
    </row>
    <row r="106" spans="1:38">
      <c r="A106" s="55" t="s">
        <v>261</v>
      </c>
      <c r="B106" s="55" t="s">
        <v>991</v>
      </c>
      <c r="C106" s="55"/>
      <c r="D106" s="55">
        <v>12450</v>
      </c>
      <c r="E106" s="53">
        <f t="shared" si="4"/>
        <v>3794.76</v>
      </c>
      <c r="F106" s="54">
        <v>52</v>
      </c>
      <c r="G106" s="54">
        <v>2.25</v>
      </c>
      <c r="H106" s="54">
        <v>14</v>
      </c>
      <c r="I106" s="54">
        <v>10.981098109810981</v>
      </c>
      <c r="J106" s="54">
        <v>0.17</v>
      </c>
      <c r="K106" s="54">
        <v>6.55</v>
      </c>
      <c r="L106" s="54">
        <v>10.4</v>
      </c>
      <c r="M106" s="54">
        <v>2.36</v>
      </c>
      <c r="N106" s="54">
        <v>0.44</v>
      </c>
      <c r="O106" s="54">
        <v>0.31</v>
      </c>
      <c r="P106" s="54">
        <v>0</v>
      </c>
      <c r="Q106" s="54">
        <v>0</v>
      </c>
      <c r="R106" s="54">
        <f t="shared" si="5"/>
        <v>99.46109810981099</v>
      </c>
      <c r="X106" s="70"/>
      <c r="Y106" s="75"/>
      <c r="AJ106" s="66"/>
      <c r="AK106" s="66"/>
      <c r="AL106" s="66"/>
    </row>
    <row r="107" spans="1:38">
      <c r="A107" s="55" t="s">
        <v>264</v>
      </c>
      <c r="B107" s="55" t="s">
        <v>992</v>
      </c>
      <c r="C107" s="55"/>
      <c r="D107" s="55">
        <v>12450</v>
      </c>
      <c r="E107" s="53">
        <f t="shared" si="4"/>
        <v>3794.76</v>
      </c>
      <c r="F107" s="54">
        <v>52.1</v>
      </c>
      <c r="G107" s="54">
        <v>2.23</v>
      </c>
      <c r="H107" s="54">
        <v>14.1</v>
      </c>
      <c r="I107" s="54">
        <v>10.981098109810981</v>
      </c>
      <c r="J107" s="54">
        <v>0.17</v>
      </c>
      <c r="K107" s="54">
        <v>6.54</v>
      </c>
      <c r="L107" s="54">
        <v>10.4</v>
      </c>
      <c r="M107" s="54">
        <v>2.35</v>
      </c>
      <c r="N107" s="54">
        <v>0.43</v>
      </c>
      <c r="O107" s="54">
        <v>0.28999999999999998</v>
      </c>
      <c r="P107" s="54">
        <v>0</v>
      </c>
      <c r="Q107" s="54">
        <v>0</v>
      </c>
      <c r="R107" s="54">
        <f t="shared" si="5"/>
        <v>99.591098109811</v>
      </c>
      <c r="X107" s="70"/>
      <c r="Y107" s="75"/>
      <c r="AJ107" s="66"/>
      <c r="AK107" s="66"/>
      <c r="AL107" s="66"/>
    </row>
    <row r="108" spans="1:38">
      <c r="A108" s="55" t="s">
        <v>266</v>
      </c>
      <c r="B108" s="55" t="s">
        <v>993</v>
      </c>
      <c r="C108" s="55"/>
      <c r="D108" s="55">
        <v>12450</v>
      </c>
      <c r="E108" s="53">
        <f t="shared" si="4"/>
        <v>3794.76</v>
      </c>
      <c r="F108" s="54">
        <v>51.8</v>
      </c>
      <c r="G108" s="54">
        <v>2.14</v>
      </c>
      <c r="H108" s="54">
        <v>14</v>
      </c>
      <c r="I108" s="54">
        <v>10.801080108010801</v>
      </c>
      <c r="J108" s="54">
        <v>0.17</v>
      </c>
      <c r="K108" s="54">
        <v>6.71</v>
      </c>
      <c r="L108" s="54">
        <v>10.5</v>
      </c>
      <c r="M108" s="54">
        <v>2.31</v>
      </c>
      <c r="N108" s="54">
        <v>0.4</v>
      </c>
      <c r="O108" s="54">
        <v>0.28000000000000003</v>
      </c>
      <c r="P108" s="54">
        <v>0</v>
      </c>
      <c r="Q108" s="54">
        <v>0</v>
      </c>
      <c r="R108" s="54">
        <f t="shared" si="5"/>
        <v>99.11108010801081</v>
      </c>
      <c r="X108" s="70"/>
      <c r="Y108" s="75"/>
      <c r="AJ108" s="66"/>
      <c r="AK108" s="66"/>
      <c r="AL108" s="66"/>
    </row>
    <row r="109" spans="1:38">
      <c r="A109" s="55" t="s">
        <v>268</v>
      </c>
      <c r="B109" s="55" t="s">
        <v>994</v>
      </c>
      <c r="C109" s="55"/>
      <c r="D109" s="55">
        <v>12440</v>
      </c>
      <c r="E109" s="53">
        <f t="shared" si="4"/>
        <v>3791.712</v>
      </c>
      <c r="F109" s="54">
        <v>52</v>
      </c>
      <c r="G109" s="54">
        <v>2.15</v>
      </c>
      <c r="H109" s="54">
        <v>13.9</v>
      </c>
      <c r="I109" s="54">
        <v>10.89108910891089</v>
      </c>
      <c r="J109" s="54">
        <v>0.17</v>
      </c>
      <c r="K109" s="54">
        <v>6.63</v>
      </c>
      <c r="L109" s="54">
        <v>10.5</v>
      </c>
      <c r="M109" s="54">
        <v>2.21</v>
      </c>
      <c r="N109" s="54">
        <v>0.4</v>
      </c>
      <c r="O109" s="54">
        <v>0.28000000000000003</v>
      </c>
      <c r="P109" s="54">
        <v>0</v>
      </c>
      <c r="Q109" s="54">
        <v>0</v>
      </c>
      <c r="R109" s="54">
        <f t="shared" si="5"/>
        <v>99.131089108910885</v>
      </c>
      <c r="X109" s="70"/>
      <c r="Y109" s="75"/>
      <c r="AJ109" s="66"/>
      <c r="AK109" s="66"/>
      <c r="AL109" s="66"/>
    </row>
    <row r="110" spans="1:38">
      <c r="A110" s="55" t="s">
        <v>270</v>
      </c>
      <c r="B110" s="55" t="s">
        <v>995</v>
      </c>
      <c r="C110" s="55"/>
      <c r="D110" s="55">
        <v>8880</v>
      </c>
      <c r="E110" s="53">
        <f t="shared" si="4"/>
        <v>2706.6240000000003</v>
      </c>
      <c r="F110" s="54">
        <v>51.5</v>
      </c>
      <c r="G110" s="54">
        <v>1.97</v>
      </c>
      <c r="H110" s="54">
        <v>13.3</v>
      </c>
      <c r="I110" s="54">
        <v>10.89108910891089</v>
      </c>
      <c r="J110" s="54">
        <v>0.17</v>
      </c>
      <c r="K110" s="54">
        <v>8.6999999999999993</v>
      </c>
      <c r="L110" s="54">
        <v>10.1</v>
      </c>
      <c r="M110" s="54">
        <v>2.09</v>
      </c>
      <c r="N110" s="54">
        <v>0.35</v>
      </c>
      <c r="O110" s="54">
        <v>0.25</v>
      </c>
      <c r="P110" s="54">
        <v>0</v>
      </c>
      <c r="Q110" s="54">
        <v>0</v>
      </c>
      <c r="R110" s="54">
        <f t="shared" si="5"/>
        <v>99.321089108910883</v>
      </c>
      <c r="X110" s="70"/>
      <c r="Y110" s="75"/>
      <c r="AJ110" s="66"/>
      <c r="AK110" s="66"/>
      <c r="AL110" s="66"/>
    </row>
    <row r="111" spans="1:38">
      <c r="A111" s="55" t="s">
        <v>273</v>
      </c>
      <c r="B111" s="55" t="s">
        <v>996</v>
      </c>
      <c r="C111" s="55"/>
      <c r="D111" s="55">
        <v>11430</v>
      </c>
      <c r="E111" s="53">
        <f t="shared" si="4"/>
        <v>3483.864</v>
      </c>
      <c r="F111" s="54">
        <v>51.9</v>
      </c>
      <c r="G111" s="54">
        <v>2.1</v>
      </c>
      <c r="H111" s="54">
        <v>13.9</v>
      </c>
      <c r="I111" s="54">
        <v>10.89108910891089</v>
      </c>
      <c r="J111" s="54">
        <v>0.17</v>
      </c>
      <c r="K111" s="54">
        <v>6.83</v>
      </c>
      <c r="L111" s="54">
        <v>10.6</v>
      </c>
      <c r="M111" s="54">
        <v>2.2599999999999998</v>
      </c>
      <c r="N111" s="54">
        <v>0.38</v>
      </c>
      <c r="O111" s="54">
        <v>0.27</v>
      </c>
      <c r="P111" s="54">
        <v>0</v>
      </c>
      <c r="Q111" s="54">
        <v>0</v>
      </c>
      <c r="R111" s="54">
        <f t="shared" si="5"/>
        <v>99.301089108910887</v>
      </c>
      <c r="X111" s="70"/>
      <c r="Y111" s="75"/>
      <c r="AJ111" s="66"/>
      <c r="AK111" s="66"/>
      <c r="AL111" s="66"/>
    </row>
    <row r="112" spans="1:38">
      <c r="A112" s="90" t="s">
        <v>276</v>
      </c>
      <c r="B112" s="55" t="s">
        <v>997</v>
      </c>
      <c r="C112" s="55" t="s">
        <v>23</v>
      </c>
      <c r="D112" s="55">
        <v>9865</v>
      </c>
      <c r="E112" s="53">
        <f t="shared" si="4"/>
        <v>3006.8520000000003</v>
      </c>
      <c r="F112" s="54">
        <v>52.020189729277618</v>
      </c>
      <c r="G112" s="54">
        <v>2.0696696663151242</v>
      </c>
      <c r="H112" s="54">
        <v>13.640584359951433</v>
      </c>
      <c r="I112" s="54">
        <v>10.445732347950177</v>
      </c>
      <c r="J112" s="54">
        <v>0.17063147809667509</v>
      </c>
      <c r="K112" s="54">
        <v>7.617985363673049</v>
      </c>
      <c r="L112" s="54">
        <v>10.445732347950177</v>
      </c>
      <c r="M112" s="54">
        <v>2.2870283173649746</v>
      </c>
      <c r="N112" s="54">
        <v>0.37735807655995451</v>
      </c>
      <c r="O112" s="54">
        <v>0.21961272598846671</v>
      </c>
      <c r="P112" s="54">
        <v>0</v>
      </c>
      <c r="Q112" s="54">
        <v>0</v>
      </c>
      <c r="R112" s="54">
        <f t="shared" si="5"/>
        <v>99.294524413127647</v>
      </c>
      <c r="U112" s="83"/>
      <c r="X112" s="70"/>
      <c r="Y112" s="75"/>
      <c r="AJ112" s="66"/>
      <c r="AK112" s="66"/>
      <c r="AL112" s="66"/>
    </row>
    <row r="113" spans="1:38" ht="15.75" thickBot="1">
      <c r="A113" s="79"/>
      <c r="B113" s="79"/>
      <c r="C113" s="79"/>
      <c r="D113" s="79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81"/>
      <c r="Q113" s="81"/>
      <c r="R113" s="82"/>
    </row>
    <row r="114" spans="1:38">
      <c r="Y114" s="72"/>
      <c r="Z114" s="66"/>
      <c r="AA114" s="66"/>
      <c r="AB114" s="66"/>
      <c r="AC114" s="66"/>
      <c r="AD114" s="66"/>
      <c r="AE114" s="66"/>
      <c r="AF114" s="66"/>
      <c r="AG114" s="66"/>
      <c r="AH114" s="66"/>
      <c r="AJ114" s="71"/>
      <c r="AK114" s="71"/>
      <c r="AL114" s="71"/>
    </row>
    <row r="115" spans="1:38">
      <c r="A115" s="208" t="s">
        <v>998</v>
      </c>
      <c r="F115" s="66"/>
      <c r="G115" s="66"/>
      <c r="H115" s="66"/>
      <c r="I115" s="66"/>
      <c r="J115" s="66"/>
      <c r="K115" s="66"/>
      <c r="L115" s="66"/>
      <c r="M115" s="66"/>
      <c r="N115" s="66"/>
      <c r="Y115" s="72"/>
      <c r="Z115" s="66"/>
      <c r="AA115" s="66"/>
      <c r="AB115" s="66"/>
      <c r="AC115" s="66"/>
      <c r="AD115" s="66"/>
      <c r="AE115" s="66"/>
      <c r="AF115" s="66"/>
      <c r="AG115" s="66"/>
      <c r="AH115" s="66"/>
      <c r="AJ115" s="71"/>
      <c r="AK115" s="71"/>
      <c r="AL115" s="71"/>
    </row>
    <row r="116" spans="1:38">
      <c r="F116" s="66"/>
      <c r="G116" s="66"/>
      <c r="H116" s="66"/>
      <c r="I116" s="66"/>
      <c r="J116" s="66"/>
      <c r="K116" s="66"/>
      <c r="L116" s="66"/>
      <c r="M116" s="66"/>
      <c r="N116" s="66"/>
      <c r="Y116" s="72"/>
      <c r="Z116" s="66"/>
      <c r="AA116" s="66"/>
      <c r="AB116" s="66"/>
      <c r="AC116" s="66"/>
      <c r="AD116" s="66"/>
      <c r="AE116" s="66"/>
      <c r="AF116" s="66"/>
      <c r="AG116" s="66"/>
      <c r="AH116" s="66"/>
      <c r="AJ116" s="71"/>
      <c r="AK116" s="71"/>
      <c r="AL116" s="71"/>
    </row>
    <row r="117" spans="1:38">
      <c r="Y117" s="72"/>
      <c r="Z117" s="66"/>
      <c r="AA117" s="66"/>
      <c r="AB117" s="66"/>
      <c r="AC117" s="66"/>
      <c r="AD117" s="66"/>
      <c r="AE117" s="66"/>
      <c r="AF117" s="66"/>
      <c r="AG117" s="66"/>
      <c r="AH117" s="66"/>
      <c r="AJ117" s="71"/>
      <c r="AK117" s="71"/>
      <c r="AL117" s="71"/>
    </row>
  </sheetData>
  <mergeCells count="1">
    <mergeCell ref="T2:AF2"/>
  </mergeCell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66"/>
  <sheetViews>
    <sheetView topLeftCell="A507" zoomScale="60" zoomScaleNormal="60" workbookViewId="0">
      <selection activeCell="R1" sqref="R1:R1048576"/>
    </sheetView>
  </sheetViews>
  <sheetFormatPr defaultColWidth="11.42578125" defaultRowHeight="15"/>
  <cols>
    <col min="2" max="2" width="16.28515625" bestFit="1" customWidth="1"/>
    <col min="4" max="4" width="13.140625" style="135" customWidth="1"/>
    <col min="5" max="17" width="11.42578125" style="135"/>
    <col min="18" max="18" width="15.7109375" style="112" customWidth="1"/>
    <col min="19" max="19" width="20.85546875" style="110" customWidth="1"/>
    <col min="20" max="20" width="22.5703125" style="110" customWidth="1"/>
    <col min="21" max="21" width="25.28515625" style="110" bestFit="1" customWidth="1"/>
    <col min="22" max="23" width="22.42578125" style="110" customWidth="1"/>
    <col min="24" max="24" width="48.5703125" style="101" bestFit="1" customWidth="1"/>
    <col min="26" max="26" width="19" bestFit="1" customWidth="1"/>
  </cols>
  <sheetData>
    <row r="1" spans="1:39" ht="16.5" thickBot="1">
      <c r="A1" s="42" t="s">
        <v>1008</v>
      </c>
      <c r="J1" s="136"/>
    </row>
    <row r="2" spans="1:39" s="135" customFormat="1" ht="12.75">
      <c r="A2" s="6"/>
      <c r="J2" s="136"/>
      <c r="R2" s="136"/>
      <c r="S2" s="137"/>
      <c r="T2" s="137"/>
      <c r="U2" s="137"/>
      <c r="V2" s="602" t="s">
        <v>1009</v>
      </c>
      <c r="W2" s="602"/>
      <c r="X2" s="84" t="s">
        <v>1010</v>
      </c>
      <c r="Z2" s="603" t="s">
        <v>1434</v>
      </c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5"/>
    </row>
    <row r="3" spans="1:39" s="135" customFormat="1" ht="12.75">
      <c r="J3" s="136"/>
      <c r="R3" s="136"/>
      <c r="S3" s="132" t="s">
        <v>1011</v>
      </c>
      <c r="T3" s="132" t="s">
        <v>1012</v>
      </c>
      <c r="U3" s="132" t="s">
        <v>1013</v>
      </c>
      <c r="V3" s="108" t="s">
        <v>1014</v>
      </c>
      <c r="W3" s="108" t="s">
        <v>1015</v>
      </c>
      <c r="X3" s="85" t="s">
        <v>1016</v>
      </c>
      <c r="Z3" s="397"/>
      <c r="AA3" s="214"/>
      <c r="AB3" s="214"/>
      <c r="AC3" s="214"/>
      <c r="AD3" s="214"/>
      <c r="AE3" s="214"/>
      <c r="AF3" s="453"/>
      <c r="AG3" s="214"/>
      <c r="AH3" s="214"/>
      <c r="AI3" s="214"/>
      <c r="AJ3" s="214"/>
      <c r="AK3" s="214"/>
      <c r="AL3" s="214"/>
      <c r="AM3" s="449"/>
    </row>
    <row r="4" spans="1:39" s="135" customFormat="1" ht="12.75">
      <c r="A4" s="84" t="s">
        <v>1</v>
      </c>
      <c r="B4" s="84" t="s">
        <v>1017</v>
      </c>
      <c r="C4" s="84" t="s">
        <v>875</v>
      </c>
      <c r="D4" s="85" t="s">
        <v>875</v>
      </c>
      <c r="E4" s="86" t="s">
        <v>876</v>
      </c>
      <c r="F4" s="86" t="s">
        <v>877</v>
      </c>
      <c r="G4" s="86" t="s">
        <v>501</v>
      </c>
      <c r="H4" s="86" t="s">
        <v>287</v>
      </c>
      <c r="I4" s="86" t="s">
        <v>878</v>
      </c>
      <c r="J4" s="86" t="s">
        <v>290</v>
      </c>
      <c r="K4" s="86" t="s">
        <v>291</v>
      </c>
      <c r="L4" s="86" t="s">
        <v>502</v>
      </c>
      <c r="M4" s="86" t="s">
        <v>879</v>
      </c>
      <c r="N4" s="86" t="s">
        <v>881</v>
      </c>
      <c r="O4" s="86" t="s">
        <v>880</v>
      </c>
      <c r="P4" s="86" t="s">
        <v>882</v>
      </c>
      <c r="Q4" s="86" t="s">
        <v>292</v>
      </c>
      <c r="R4" s="575" t="s">
        <v>1018</v>
      </c>
      <c r="S4" s="132" t="s">
        <v>1019</v>
      </c>
      <c r="T4" s="132" t="s">
        <v>1019</v>
      </c>
      <c r="U4" s="132" t="s">
        <v>1019</v>
      </c>
      <c r="V4" s="132" t="s">
        <v>1020</v>
      </c>
      <c r="W4" s="132" t="s">
        <v>1012</v>
      </c>
      <c r="X4" s="8" t="s">
        <v>1021</v>
      </c>
      <c r="Z4" s="382" t="s">
        <v>1435</v>
      </c>
      <c r="AA4" s="454" t="s">
        <v>876</v>
      </c>
      <c r="AB4" s="454" t="s">
        <v>877</v>
      </c>
      <c r="AC4" s="454" t="s">
        <v>501</v>
      </c>
      <c r="AD4" s="454" t="s">
        <v>287</v>
      </c>
      <c r="AE4" s="454" t="s">
        <v>878</v>
      </c>
      <c r="AF4" s="454" t="s">
        <v>290</v>
      </c>
      <c r="AG4" s="454" t="s">
        <v>291</v>
      </c>
      <c r="AH4" s="454" t="s">
        <v>502</v>
      </c>
      <c r="AI4" s="454" t="s">
        <v>879</v>
      </c>
      <c r="AJ4" s="454" t="s">
        <v>881</v>
      </c>
      <c r="AK4" s="454" t="s">
        <v>880</v>
      </c>
      <c r="AL4" s="454" t="s">
        <v>882</v>
      </c>
      <c r="AM4" s="455" t="s">
        <v>292</v>
      </c>
    </row>
    <row r="5" spans="1:39" s="135" customFormat="1" ht="15.75" thickBot="1">
      <c r="A5" s="87"/>
      <c r="B5" s="87"/>
      <c r="C5" s="87" t="s">
        <v>10</v>
      </c>
      <c r="D5" s="88" t="s">
        <v>9</v>
      </c>
      <c r="E5" s="89" t="s">
        <v>303</v>
      </c>
      <c r="F5" s="89" t="s">
        <v>303</v>
      </c>
      <c r="G5" s="89" t="s">
        <v>303</v>
      </c>
      <c r="H5" s="89" t="s">
        <v>303</v>
      </c>
      <c r="I5" s="89" t="s">
        <v>303</v>
      </c>
      <c r="J5" s="89" t="s">
        <v>303</v>
      </c>
      <c r="K5" s="89" t="s">
        <v>303</v>
      </c>
      <c r="L5" s="89" t="s">
        <v>303</v>
      </c>
      <c r="M5" s="89" t="s">
        <v>303</v>
      </c>
      <c r="N5" s="89" t="s">
        <v>303</v>
      </c>
      <c r="O5" s="89" t="s">
        <v>303</v>
      </c>
      <c r="P5" s="89" t="s">
        <v>303</v>
      </c>
      <c r="Q5" s="89" t="s">
        <v>303</v>
      </c>
      <c r="R5" s="111" t="s">
        <v>1022</v>
      </c>
      <c r="S5" s="111" t="s">
        <v>304</v>
      </c>
      <c r="T5" s="111" t="s">
        <v>304</v>
      </c>
      <c r="U5" s="111" t="s">
        <v>304</v>
      </c>
      <c r="V5" s="138" t="s">
        <v>1023</v>
      </c>
      <c r="W5" s="138" t="s">
        <v>1023</v>
      </c>
      <c r="X5" s="103" t="s">
        <v>1023</v>
      </c>
      <c r="Z5" s="398"/>
      <c r="AA5" s="89" t="s">
        <v>303</v>
      </c>
      <c r="AB5" s="89" t="s">
        <v>303</v>
      </c>
      <c r="AC5" s="89" t="s">
        <v>303</v>
      </c>
      <c r="AD5" s="89" t="s">
        <v>303</v>
      </c>
      <c r="AE5" s="89" t="s">
        <v>303</v>
      </c>
      <c r="AF5" s="89" t="s">
        <v>303</v>
      </c>
      <c r="AG5" s="89" t="s">
        <v>303</v>
      </c>
      <c r="AH5" s="89" t="s">
        <v>303</v>
      </c>
      <c r="AI5" s="89" t="s">
        <v>303</v>
      </c>
      <c r="AJ5" s="89" t="s">
        <v>303</v>
      </c>
      <c r="AK5" s="89" t="s">
        <v>303</v>
      </c>
      <c r="AL5" s="89" t="s">
        <v>303</v>
      </c>
      <c r="AM5" s="456" t="s">
        <v>303</v>
      </c>
    </row>
    <row r="6" spans="1:39">
      <c r="Z6" s="397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449"/>
    </row>
    <row r="7" spans="1:39" s="135" customFormat="1" ht="12.75">
      <c r="A7" s="135" t="s">
        <v>239</v>
      </c>
      <c r="B7" s="135" t="s">
        <v>1024</v>
      </c>
      <c r="C7" s="45">
        <v>11680</v>
      </c>
      <c r="D7" s="45">
        <v>3560.0640000000003</v>
      </c>
      <c r="E7" s="154">
        <v>52.57</v>
      </c>
      <c r="F7" s="154">
        <v>2.68</v>
      </c>
      <c r="G7" s="154">
        <v>13.35</v>
      </c>
      <c r="H7" s="154">
        <v>11.38</v>
      </c>
      <c r="I7" s="154">
        <v>0.20300000000000001</v>
      </c>
      <c r="J7" s="154">
        <v>6.03</v>
      </c>
      <c r="K7" s="154">
        <v>9.93</v>
      </c>
      <c r="L7" s="154">
        <v>2.91</v>
      </c>
      <c r="M7" s="154">
        <v>0.55400000000000005</v>
      </c>
      <c r="N7" s="154">
        <v>2.5999999999999999E-2</v>
      </c>
      <c r="O7" s="154">
        <v>0.39400000000000002</v>
      </c>
      <c r="P7" s="154">
        <v>0</v>
      </c>
      <c r="Q7" s="154">
        <v>100.027</v>
      </c>
      <c r="R7" s="174">
        <f t="shared" ref="R7:R13" si="0">100*(J7/40.3)/((J7/40.3)+(H7/71.84*0.85))</f>
        <v>52.635018154543822</v>
      </c>
      <c r="S7" s="57">
        <v>76.414192640261291</v>
      </c>
      <c r="T7" s="57">
        <v>76.836877137588658</v>
      </c>
      <c r="U7" s="57">
        <v>78.742466691812908</v>
      </c>
      <c r="V7" s="45">
        <f>23*J7+1012</f>
        <v>1150.69</v>
      </c>
      <c r="W7" s="45">
        <f>21.2*J7+1017</f>
        <v>1144.836</v>
      </c>
      <c r="X7" s="85"/>
      <c r="Z7" s="397" t="s">
        <v>1436</v>
      </c>
      <c r="AA7" s="446">
        <v>51.45</v>
      </c>
      <c r="AB7" s="446">
        <v>4.01</v>
      </c>
      <c r="AC7" s="446">
        <v>12.35</v>
      </c>
      <c r="AD7" s="446">
        <v>13.28</v>
      </c>
      <c r="AE7" s="446">
        <v>0.16</v>
      </c>
      <c r="AF7" s="446">
        <v>5.0199999999999996</v>
      </c>
      <c r="AG7" s="446">
        <v>9.25</v>
      </c>
      <c r="AH7" s="446">
        <v>2.71</v>
      </c>
      <c r="AI7" s="446">
        <v>0.82</v>
      </c>
      <c r="AJ7" s="446">
        <v>1.6E-2</v>
      </c>
      <c r="AK7" s="446">
        <v>0.502</v>
      </c>
      <c r="AL7" s="446">
        <v>0</v>
      </c>
      <c r="AM7" s="447">
        <v>99.567999999999998</v>
      </c>
    </row>
    <row r="8" spans="1:39" s="135" customFormat="1" ht="12.75">
      <c r="A8" s="135" t="s">
        <v>239</v>
      </c>
      <c r="B8" s="135" t="s">
        <v>1025</v>
      </c>
      <c r="C8" s="45">
        <v>11680</v>
      </c>
      <c r="D8" s="45">
        <v>3560.0640000000003</v>
      </c>
      <c r="E8" s="154">
        <v>52.29</v>
      </c>
      <c r="F8" s="154">
        <v>2.64</v>
      </c>
      <c r="G8" s="154">
        <v>13.1</v>
      </c>
      <c r="H8" s="154">
        <v>12.13</v>
      </c>
      <c r="I8" s="154">
        <v>0.182</v>
      </c>
      <c r="J8" s="154">
        <v>5.8</v>
      </c>
      <c r="K8" s="154">
        <v>9.6999999999999993</v>
      </c>
      <c r="L8" s="154">
        <v>2.73</v>
      </c>
      <c r="M8" s="154">
        <v>0.55300000000000005</v>
      </c>
      <c r="N8" s="154">
        <v>1.4E-2</v>
      </c>
      <c r="O8" s="154">
        <v>0.36699999999999999</v>
      </c>
      <c r="P8" s="154">
        <v>0</v>
      </c>
      <c r="Q8" s="154">
        <v>99.506</v>
      </c>
      <c r="R8" s="174">
        <f t="shared" si="0"/>
        <v>50.06962693338135</v>
      </c>
      <c r="S8" s="57">
        <v>74.513091582580955</v>
      </c>
      <c r="T8" s="57">
        <v>74.958681096328505</v>
      </c>
      <c r="U8" s="57">
        <v>76.972479122536797</v>
      </c>
      <c r="V8" s="45">
        <f t="shared" ref="V8:V68" si="1">23*J8+1012</f>
        <v>1145.4000000000001</v>
      </c>
      <c r="W8" s="45">
        <f t="shared" ref="W8:W13" si="2">21.2*J8+1017</f>
        <v>1139.96</v>
      </c>
      <c r="X8" s="85"/>
      <c r="Z8" s="397" t="s">
        <v>1436</v>
      </c>
      <c r="AA8" s="446">
        <v>51.72</v>
      </c>
      <c r="AB8" s="446">
        <v>4.0599999999999996</v>
      </c>
      <c r="AC8" s="446">
        <v>12.53</v>
      </c>
      <c r="AD8" s="446">
        <v>13.37</v>
      </c>
      <c r="AE8" s="446">
        <v>0.193</v>
      </c>
      <c r="AF8" s="446">
        <v>5.03</v>
      </c>
      <c r="AG8" s="446">
        <v>9.1999999999999993</v>
      </c>
      <c r="AH8" s="446">
        <v>2.74</v>
      </c>
      <c r="AI8" s="446">
        <v>0.82599999999999996</v>
      </c>
      <c r="AJ8" s="446">
        <v>1.7000000000000001E-2</v>
      </c>
      <c r="AK8" s="446">
        <v>0.51200000000000001</v>
      </c>
      <c r="AL8" s="446">
        <v>0.109</v>
      </c>
      <c r="AM8" s="447">
        <v>100.307</v>
      </c>
    </row>
    <row r="9" spans="1:39" s="135" customFormat="1" ht="12.75">
      <c r="A9" s="135" t="s">
        <v>239</v>
      </c>
      <c r="B9" s="135" t="s">
        <v>1026</v>
      </c>
      <c r="C9" s="45">
        <v>11680</v>
      </c>
      <c r="D9" s="45">
        <v>3560.0640000000003</v>
      </c>
      <c r="E9" s="154">
        <v>52.5</v>
      </c>
      <c r="F9" s="154">
        <v>2.5299999999999998</v>
      </c>
      <c r="G9" s="154">
        <v>13.26</v>
      </c>
      <c r="H9" s="154">
        <v>11.21</v>
      </c>
      <c r="I9" s="154">
        <v>0.183</v>
      </c>
      <c r="J9" s="154">
        <v>6.59</v>
      </c>
      <c r="K9" s="154">
        <v>10.08</v>
      </c>
      <c r="L9" s="154">
        <v>2.88</v>
      </c>
      <c r="M9" s="154">
        <v>0.54600000000000004</v>
      </c>
      <c r="N9" s="154">
        <v>0.05</v>
      </c>
      <c r="O9" s="154">
        <v>0.28699999999999998</v>
      </c>
      <c r="P9" s="154">
        <v>0.01</v>
      </c>
      <c r="Q9" s="154">
        <v>100.12600000000002</v>
      </c>
      <c r="R9" s="174">
        <f t="shared" si="0"/>
        <v>55.214866527843881</v>
      </c>
      <c r="S9" s="57">
        <v>78.234436118160232</v>
      </c>
      <c r="T9" s="57">
        <v>78.633620981304006</v>
      </c>
      <c r="U9" s="57">
        <v>80.429045197209675</v>
      </c>
      <c r="V9" s="45">
        <f t="shared" si="1"/>
        <v>1163.57</v>
      </c>
      <c r="W9" s="45">
        <f t="shared" si="2"/>
        <v>1156.7080000000001</v>
      </c>
      <c r="X9" s="84"/>
      <c r="Z9" s="397" t="s">
        <v>1436</v>
      </c>
      <c r="AA9" s="446">
        <v>50.83</v>
      </c>
      <c r="AB9" s="446">
        <v>3.94</v>
      </c>
      <c r="AC9" s="446">
        <v>12.54</v>
      </c>
      <c r="AD9" s="446">
        <v>13.27</v>
      </c>
      <c r="AE9" s="446">
        <v>0.20799999999999999</v>
      </c>
      <c r="AF9" s="446">
        <v>4.99</v>
      </c>
      <c r="AG9" s="446">
        <v>9.09</v>
      </c>
      <c r="AH9" s="446">
        <v>2.87</v>
      </c>
      <c r="AI9" s="446">
        <v>0.85699999999999998</v>
      </c>
      <c r="AJ9" s="446">
        <v>1.2999999999999999E-2</v>
      </c>
      <c r="AK9" s="446">
        <v>0.45700000000000002</v>
      </c>
      <c r="AL9" s="446">
        <v>0.01</v>
      </c>
      <c r="AM9" s="447">
        <v>99.091999999999999</v>
      </c>
    </row>
    <row r="10" spans="1:39" s="135" customFormat="1" ht="12.75">
      <c r="A10" s="135" t="s">
        <v>239</v>
      </c>
      <c r="B10" s="135" t="s">
        <v>1027</v>
      </c>
      <c r="C10" s="45">
        <v>11680</v>
      </c>
      <c r="D10" s="45">
        <v>3560.0640000000003</v>
      </c>
      <c r="E10" s="154">
        <v>53.2</v>
      </c>
      <c r="F10" s="154">
        <v>2.57</v>
      </c>
      <c r="G10" s="154">
        <v>13.65</v>
      </c>
      <c r="H10" s="154">
        <v>11.15</v>
      </c>
      <c r="I10" s="154">
        <v>0.17599999999999999</v>
      </c>
      <c r="J10" s="154">
        <v>5.93</v>
      </c>
      <c r="K10" s="154">
        <v>9.86</v>
      </c>
      <c r="L10" s="154">
        <v>2.87</v>
      </c>
      <c r="M10" s="154">
        <v>0.57499999999999996</v>
      </c>
      <c r="N10" s="154">
        <v>2.5000000000000001E-2</v>
      </c>
      <c r="O10" s="154">
        <v>0.38200000000000001</v>
      </c>
      <c r="P10" s="154">
        <v>0</v>
      </c>
      <c r="Q10" s="154">
        <v>100.38800000000003</v>
      </c>
      <c r="R10" s="174">
        <f t="shared" si="0"/>
        <v>52.727130842586483</v>
      </c>
      <c r="S10" s="57">
        <v>76.48072465613717</v>
      </c>
      <c r="T10" s="57">
        <v>76.90257722486119</v>
      </c>
      <c r="U10" s="57">
        <v>78.804252746526529</v>
      </c>
      <c r="V10" s="45">
        <f t="shared" si="1"/>
        <v>1148.3899999999999</v>
      </c>
      <c r="W10" s="45">
        <f t="shared" si="2"/>
        <v>1142.7159999999999</v>
      </c>
      <c r="X10" s="84"/>
      <c r="Z10" s="397" t="s">
        <v>1436</v>
      </c>
      <c r="AA10" s="446">
        <v>50.92</v>
      </c>
      <c r="AB10" s="446">
        <v>3.96</v>
      </c>
      <c r="AC10" s="446">
        <v>12.52</v>
      </c>
      <c r="AD10" s="446">
        <v>13.2</v>
      </c>
      <c r="AE10" s="446">
        <v>0.192</v>
      </c>
      <c r="AF10" s="446">
        <v>4.99</v>
      </c>
      <c r="AG10" s="446">
        <v>9.1300000000000008</v>
      </c>
      <c r="AH10" s="446">
        <v>2.71</v>
      </c>
      <c r="AI10" s="446">
        <v>0.878</v>
      </c>
      <c r="AJ10" s="446">
        <v>0</v>
      </c>
      <c r="AK10" s="446">
        <v>0.46</v>
      </c>
      <c r="AL10" s="446">
        <v>0.01</v>
      </c>
      <c r="AM10" s="447">
        <v>98.98</v>
      </c>
    </row>
    <row r="11" spans="1:39" s="135" customFormat="1" ht="12.75">
      <c r="A11" s="135" t="s">
        <v>239</v>
      </c>
      <c r="B11" s="135" t="s">
        <v>1028</v>
      </c>
      <c r="C11" s="45">
        <v>11680</v>
      </c>
      <c r="D11" s="45">
        <v>3560.0640000000003</v>
      </c>
      <c r="E11" s="154">
        <v>51.36</v>
      </c>
      <c r="F11" s="154">
        <v>2.5099999999999998</v>
      </c>
      <c r="G11" s="154">
        <v>12.74</v>
      </c>
      <c r="H11" s="154">
        <v>9.89</v>
      </c>
      <c r="I11" s="154">
        <v>0.14299999999999999</v>
      </c>
      <c r="J11" s="154">
        <v>5.91</v>
      </c>
      <c r="K11" s="154">
        <v>9.41</v>
      </c>
      <c r="L11" s="154">
        <v>3.4</v>
      </c>
      <c r="M11" s="154">
        <v>0.64600000000000002</v>
      </c>
      <c r="N11" s="154">
        <v>1.4E-2</v>
      </c>
      <c r="O11" s="154">
        <v>0.29099999999999998</v>
      </c>
      <c r="P11" s="154">
        <v>7.6999999999999999E-2</v>
      </c>
      <c r="Q11" s="154">
        <v>96.390999999999991</v>
      </c>
      <c r="R11" s="174">
        <f t="shared" si="0"/>
        <v>55.619423353195394</v>
      </c>
      <c r="S11" s="57">
        <v>78.511975749633066</v>
      </c>
      <c r="T11" s="57">
        <v>78.907442815464705</v>
      </c>
      <c r="U11" s="57">
        <v>80.685509389392124</v>
      </c>
      <c r="V11" s="45">
        <f t="shared" si="1"/>
        <v>1147.93</v>
      </c>
      <c r="W11" s="45">
        <f t="shared" si="2"/>
        <v>1142.2919999999999</v>
      </c>
      <c r="X11" s="84"/>
      <c r="Z11" s="397" t="s">
        <v>1436</v>
      </c>
      <c r="AA11" s="446">
        <v>51.09</v>
      </c>
      <c r="AB11" s="446">
        <v>3.91</v>
      </c>
      <c r="AC11" s="446">
        <v>12.42</v>
      </c>
      <c r="AD11" s="446">
        <v>13.21</v>
      </c>
      <c r="AE11" s="446">
        <v>0.19500000000000001</v>
      </c>
      <c r="AF11" s="446">
        <v>5.05</v>
      </c>
      <c r="AG11" s="446">
        <v>9.1999999999999993</v>
      </c>
      <c r="AH11" s="446">
        <v>2.89</v>
      </c>
      <c r="AI11" s="446">
        <v>0.85699999999999998</v>
      </c>
      <c r="AJ11" s="446">
        <v>0</v>
      </c>
      <c r="AK11" s="446">
        <v>0.40100000000000002</v>
      </c>
      <c r="AL11" s="446">
        <v>0</v>
      </c>
      <c r="AM11" s="447">
        <v>99.222999999999999</v>
      </c>
    </row>
    <row r="12" spans="1:39" s="135" customFormat="1" ht="12.75">
      <c r="A12" s="135" t="s">
        <v>239</v>
      </c>
      <c r="B12" s="135" t="s">
        <v>1029</v>
      </c>
      <c r="C12" s="45">
        <v>11680</v>
      </c>
      <c r="D12" s="45">
        <v>3560.0640000000003</v>
      </c>
      <c r="E12" s="154">
        <v>52.71</v>
      </c>
      <c r="F12" s="154">
        <v>2.61</v>
      </c>
      <c r="G12" s="154">
        <v>13.36</v>
      </c>
      <c r="H12" s="154">
        <v>11.16</v>
      </c>
      <c r="I12" s="154">
        <v>0.153</v>
      </c>
      <c r="J12" s="154">
        <v>5.95</v>
      </c>
      <c r="K12" s="154">
        <v>9.7100000000000009</v>
      </c>
      <c r="L12" s="154">
        <v>2.72</v>
      </c>
      <c r="M12" s="154">
        <v>0.56699999999999995</v>
      </c>
      <c r="N12" s="154">
        <v>2.4E-2</v>
      </c>
      <c r="O12" s="154">
        <v>0.31900000000000001</v>
      </c>
      <c r="P12" s="154">
        <v>0</v>
      </c>
      <c r="Q12" s="154">
        <v>99.283000000000015</v>
      </c>
      <c r="R12" s="174">
        <f t="shared" si="0"/>
        <v>52.788706609505496</v>
      </c>
      <c r="S12" s="57">
        <v>76.525135076876438</v>
      </c>
      <c r="T12" s="57">
        <v>76.946431188471962</v>
      </c>
      <c r="U12" s="57">
        <v>78.845489306752995</v>
      </c>
      <c r="V12" s="45">
        <f t="shared" si="1"/>
        <v>1148.8499999999999</v>
      </c>
      <c r="W12" s="45">
        <f t="shared" si="2"/>
        <v>1143.1400000000001</v>
      </c>
      <c r="X12" s="84"/>
      <c r="Z12" s="397" t="s">
        <v>1437</v>
      </c>
      <c r="AA12" s="446">
        <v>51.48</v>
      </c>
      <c r="AB12" s="446">
        <v>4.0199999999999996</v>
      </c>
      <c r="AC12" s="446">
        <v>12.45</v>
      </c>
      <c r="AD12" s="446">
        <v>13.04</v>
      </c>
      <c r="AE12" s="446">
        <v>0.16600000000000001</v>
      </c>
      <c r="AF12" s="446">
        <v>5.04</v>
      </c>
      <c r="AG12" s="446">
        <v>9.1999999999999993</v>
      </c>
      <c r="AH12" s="446">
        <v>2.4900000000000002</v>
      </c>
      <c r="AI12" s="446">
        <v>0.83299999999999996</v>
      </c>
      <c r="AJ12" s="446">
        <v>1.7000000000000001E-2</v>
      </c>
      <c r="AK12" s="446">
        <v>0.44800000000000001</v>
      </c>
      <c r="AL12" s="446">
        <v>0</v>
      </c>
      <c r="AM12" s="447">
        <v>99.183999999999997</v>
      </c>
    </row>
    <row r="13" spans="1:39" s="135" customFormat="1" ht="12.75">
      <c r="A13" s="135" t="s">
        <v>239</v>
      </c>
      <c r="B13" s="135" t="s">
        <v>1030</v>
      </c>
      <c r="C13" s="45">
        <v>11680</v>
      </c>
      <c r="D13" s="45">
        <v>3560.0640000000003</v>
      </c>
      <c r="E13" s="154">
        <v>52.65</v>
      </c>
      <c r="F13" s="154">
        <v>2.59</v>
      </c>
      <c r="G13" s="154">
        <v>13.55</v>
      </c>
      <c r="H13" s="154">
        <v>11.62</v>
      </c>
      <c r="I13" s="154">
        <v>0.19400000000000001</v>
      </c>
      <c r="J13" s="154">
        <v>5.85</v>
      </c>
      <c r="K13" s="154">
        <v>9.9700000000000006</v>
      </c>
      <c r="L13" s="154">
        <v>2.4</v>
      </c>
      <c r="M13" s="154">
        <v>0.57099999999999995</v>
      </c>
      <c r="N13" s="154">
        <v>0</v>
      </c>
      <c r="O13" s="154">
        <v>0.379</v>
      </c>
      <c r="P13" s="154">
        <v>0.01</v>
      </c>
      <c r="Q13" s="154">
        <v>99.784000000000006</v>
      </c>
      <c r="R13" s="174">
        <f t="shared" si="0"/>
        <v>51.357735989337009</v>
      </c>
      <c r="S13" s="57">
        <v>75.479426566770314</v>
      </c>
      <c r="T13" s="57">
        <v>75.913582737052153</v>
      </c>
      <c r="U13" s="57">
        <v>77.873256505517105</v>
      </c>
      <c r="V13" s="45">
        <f t="shared" si="1"/>
        <v>1146.55</v>
      </c>
      <c r="W13" s="45">
        <f t="shared" si="2"/>
        <v>1141.02</v>
      </c>
      <c r="X13" s="84"/>
      <c r="Z13" s="397" t="s">
        <v>1437</v>
      </c>
      <c r="AA13" s="446">
        <v>51.17</v>
      </c>
      <c r="AB13" s="446">
        <v>4.16</v>
      </c>
      <c r="AC13" s="446">
        <v>12.5</v>
      </c>
      <c r="AD13" s="446">
        <v>13.03</v>
      </c>
      <c r="AE13" s="446">
        <v>0.20599999999999999</v>
      </c>
      <c r="AF13" s="446">
        <v>5.0999999999999996</v>
      </c>
      <c r="AG13" s="446">
        <v>9.1199999999999992</v>
      </c>
      <c r="AH13" s="446">
        <v>2.5</v>
      </c>
      <c r="AI13" s="446">
        <v>0.80900000000000005</v>
      </c>
      <c r="AJ13" s="446">
        <v>4.1000000000000002E-2</v>
      </c>
      <c r="AK13" s="446">
        <v>0.47499999999999998</v>
      </c>
      <c r="AL13" s="446">
        <v>0.01</v>
      </c>
      <c r="AM13" s="447">
        <v>99.120999999999995</v>
      </c>
    </row>
    <row r="14" spans="1:39" s="157" customFormat="1" ht="12.75">
      <c r="A14" s="157" t="s">
        <v>239</v>
      </c>
      <c r="B14" s="178" t="s">
        <v>1031</v>
      </c>
      <c r="C14" s="179"/>
      <c r="D14" s="179"/>
      <c r="E14" s="180">
        <f>AVERAGE(E7:E13)</f>
        <v>52.468571428571423</v>
      </c>
      <c r="F14" s="180">
        <f t="shared" ref="F14:Q14" si="3">AVERAGE(F7:F13)</f>
        <v>2.59</v>
      </c>
      <c r="G14" s="180">
        <f t="shared" si="3"/>
        <v>13.287142857142856</v>
      </c>
      <c r="H14" s="180">
        <f t="shared" si="3"/>
        <v>11.22</v>
      </c>
      <c r="I14" s="180">
        <f t="shared" si="3"/>
        <v>0.1762857142857143</v>
      </c>
      <c r="J14" s="180">
        <f t="shared" si="3"/>
        <v>6.0085714285714289</v>
      </c>
      <c r="K14" s="180">
        <f t="shared" si="3"/>
        <v>9.8085714285714296</v>
      </c>
      <c r="L14" s="180">
        <f t="shared" si="3"/>
        <v>2.8442857142857143</v>
      </c>
      <c r="M14" s="180">
        <f t="shared" si="3"/>
        <v>0.57314285714285707</v>
      </c>
      <c r="N14" s="180">
        <f>AVERAGE(N7:N13)</f>
        <v>2.1857142857142856E-2</v>
      </c>
      <c r="O14" s="180">
        <f t="shared" si="3"/>
        <v>0.34557142857142858</v>
      </c>
      <c r="P14" s="180">
        <f t="shared" si="3"/>
        <v>1.3857142857142856E-2</v>
      </c>
      <c r="Q14" s="180">
        <f t="shared" si="3"/>
        <v>99.357857142857156</v>
      </c>
      <c r="R14" s="182">
        <f>AVERAGE(R7:R10,R12:R13)</f>
        <v>52.465514176199683</v>
      </c>
      <c r="S14" s="181">
        <v>76.604691978195902</v>
      </c>
      <c r="T14" s="182">
        <v>76.698628394267743</v>
      </c>
      <c r="U14" s="181">
        <v>78.919348721803772</v>
      </c>
      <c r="V14" s="179">
        <f>AVERAGE(V7:V10,V12:V13)</f>
        <v>1150.575</v>
      </c>
      <c r="W14" s="179">
        <f>AVERAGE(W7:W10,W12:W13)</f>
        <v>1144.7300000000002</v>
      </c>
      <c r="X14" s="85"/>
      <c r="Z14" s="397" t="s">
        <v>1437</v>
      </c>
      <c r="AA14" s="446">
        <v>52.22</v>
      </c>
      <c r="AB14" s="446">
        <v>4.13</v>
      </c>
      <c r="AC14" s="446">
        <v>12.58</v>
      </c>
      <c r="AD14" s="446">
        <v>13.3</v>
      </c>
      <c r="AE14" s="446">
        <v>0.17100000000000001</v>
      </c>
      <c r="AF14" s="446">
        <v>5.03</v>
      </c>
      <c r="AG14" s="446">
        <v>9.18</v>
      </c>
      <c r="AH14" s="446">
        <v>2.54</v>
      </c>
      <c r="AI14" s="446">
        <v>0.873</v>
      </c>
      <c r="AJ14" s="446">
        <v>2.5999999999999999E-2</v>
      </c>
      <c r="AK14" s="446">
        <v>0.47699999999999998</v>
      </c>
      <c r="AL14" s="446">
        <v>0</v>
      </c>
      <c r="AM14" s="447">
        <v>100.559</v>
      </c>
    </row>
    <row r="15" spans="1:39" s="157" customFormat="1" ht="12.75">
      <c r="B15" s="178" t="s">
        <v>1032</v>
      </c>
      <c r="C15" s="179"/>
      <c r="D15" s="179"/>
      <c r="E15" s="180">
        <f>_xlfn.STDEV.P(E7:E13)</f>
        <v>0.52075298699996775</v>
      </c>
      <c r="F15" s="180">
        <f t="shared" ref="F15:P15" si="4">_xlfn.STDEV.P(F7:F13)</f>
        <v>5.5291435658181926E-2</v>
      </c>
      <c r="G15" s="180">
        <f t="shared" si="4"/>
        <v>0.27906549593313795</v>
      </c>
      <c r="H15" s="180">
        <f t="shared" si="4"/>
        <v>0.63146089122197979</v>
      </c>
      <c r="I15" s="180">
        <f t="shared" si="4"/>
        <v>1.984017774772252E-2</v>
      </c>
      <c r="J15" s="180">
        <f t="shared" si="4"/>
        <v>0.24683300146504905</v>
      </c>
      <c r="K15" s="180">
        <f t="shared" si="4"/>
        <v>0.20615033151482798</v>
      </c>
      <c r="L15" s="180">
        <f t="shared" si="4"/>
        <v>0.27799574214915812</v>
      </c>
      <c r="M15" s="180">
        <f t="shared" si="4"/>
        <v>3.1311470154965673E-2</v>
      </c>
      <c r="N15" s="180">
        <f>_xlfn.STDEV.P(N7:N13)</f>
        <v>1.4267130769995884E-2</v>
      </c>
      <c r="O15" s="180">
        <f t="shared" si="4"/>
        <v>4.2026716478439884E-2</v>
      </c>
      <c r="P15" s="180">
        <f t="shared" si="4"/>
        <v>2.6144808670330012E-2</v>
      </c>
      <c r="Q15" s="180"/>
      <c r="R15" s="182">
        <f>_xlfn.STDEV.P(R7:R10,R12:R13)</f>
        <v>1.5667383728004192</v>
      </c>
      <c r="S15" s="182">
        <v>1.3088719048752362</v>
      </c>
      <c r="T15" s="182">
        <v>1.1187808588481534</v>
      </c>
      <c r="U15" s="182">
        <v>1.2149146879075705</v>
      </c>
      <c r="V15" s="179">
        <f>_xlfn.STDEV.P(V7:V10,V12:V13)</f>
        <v>6.0499910468253129</v>
      </c>
      <c r="W15" s="179">
        <f>_xlfn.STDEV.P(W7:W10,W12:W13)</f>
        <v>5.5765134866390289</v>
      </c>
      <c r="X15" s="85"/>
      <c r="Z15" s="397" t="s">
        <v>1437</v>
      </c>
      <c r="AA15" s="446">
        <v>52.03</v>
      </c>
      <c r="AB15" s="446">
        <v>4.05</v>
      </c>
      <c r="AC15" s="446">
        <v>12.43</v>
      </c>
      <c r="AD15" s="446">
        <v>13.22</v>
      </c>
      <c r="AE15" s="446">
        <v>0.20399999999999999</v>
      </c>
      <c r="AF15" s="446">
        <v>4.99</v>
      </c>
      <c r="AG15" s="446">
        <v>9.1</v>
      </c>
      <c r="AH15" s="446">
        <v>2.5299999999999998</v>
      </c>
      <c r="AI15" s="446">
        <v>0.81200000000000006</v>
      </c>
      <c r="AJ15" s="446">
        <v>0</v>
      </c>
      <c r="AK15" s="446">
        <v>0.49399999999999999</v>
      </c>
      <c r="AL15" s="446">
        <v>2.5999999999999999E-2</v>
      </c>
      <c r="AM15" s="447">
        <v>99.887</v>
      </c>
    </row>
    <row r="16" spans="1:39" s="135" customFormat="1" ht="12.75">
      <c r="C16" s="45"/>
      <c r="D16" s="45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74"/>
      <c r="S16" s="57"/>
      <c r="T16" s="181"/>
      <c r="U16" s="57"/>
      <c r="V16" s="45"/>
      <c r="W16" s="45"/>
      <c r="X16" s="84"/>
      <c r="Z16" s="397" t="s">
        <v>1438</v>
      </c>
      <c r="AA16" s="446">
        <v>52.05</v>
      </c>
      <c r="AB16" s="446">
        <v>3.88</v>
      </c>
      <c r="AC16" s="446">
        <v>12.47</v>
      </c>
      <c r="AD16" s="446">
        <v>13.16</v>
      </c>
      <c r="AE16" s="446">
        <v>0.20300000000000001</v>
      </c>
      <c r="AF16" s="446">
        <v>4.93</v>
      </c>
      <c r="AG16" s="446">
        <v>9.24</v>
      </c>
      <c r="AH16" s="446">
        <v>2.57</v>
      </c>
      <c r="AI16" s="446">
        <v>0.85499999999999998</v>
      </c>
      <c r="AJ16" s="446">
        <v>2.4E-2</v>
      </c>
      <c r="AK16" s="446">
        <v>0.44700000000000001</v>
      </c>
      <c r="AL16" s="446">
        <v>0.01</v>
      </c>
      <c r="AM16" s="447">
        <v>99.838999999999999</v>
      </c>
    </row>
    <row r="17" spans="1:39" s="135" customFormat="1" ht="12.75">
      <c r="A17" s="135" t="s">
        <v>247</v>
      </c>
      <c r="B17" s="135" t="s">
        <v>1033</v>
      </c>
      <c r="C17" s="45">
        <v>8080</v>
      </c>
      <c r="D17" s="45">
        <v>2462.7840000000001</v>
      </c>
      <c r="E17" s="154">
        <v>52.3</v>
      </c>
      <c r="F17" s="154">
        <v>2.21</v>
      </c>
      <c r="G17" s="154">
        <v>13.43</v>
      </c>
      <c r="H17" s="154">
        <v>11.17</v>
      </c>
      <c r="I17" s="154">
        <v>0.17599999999999999</v>
      </c>
      <c r="J17" s="154">
        <v>6.34</v>
      </c>
      <c r="K17" s="154">
        <v>10.51</v>
      </c>
      <c r="L17" s="154">
        <v>2.56</v>
      </c>
      <c r="M17" s="154">
        <v>0.42</v>
      </c>
      <c r="N17" s="154">
        <v>3.3000000000000002E-2</v>
      </c>
      <c r="O17" s="154">
        <v>0.25</v>
      </c>
      <c r="P17" s="154">
        <v>2.5000000000000001E-2</v>
      </c>
      <c r="Q17" s="154">
        <v>99.424000000000021</v>
      </c>
      <c r="R17" s="174">
        <f t="shared" ref="R17:R23" si="5">100*(J17/40.3)/((J17/40.3)+(H17/71.84*0.85))</f>
        <v>54.345410797918312</v>
      </c>
      <c r="S17" s="57">
        <v>77.630828283786897</v>
      </c>
      <c r="T17" s="174">
        <v>78.037975777794856</v>
      </c>
      <c r="U17" s="57">
        <v>79.870639423104208</v>
      </c>
      <c r="V17" s="45">
        <f t="shared" si="1"/>
        <v>1157.82</v>
      </c>
      <c r="W17" s="45">
        <f t="shared" ref="W17:W23" si="6">21.2*J17+1017</f>
        <v>1151.4079999999999</v>
      </c>
      <c r="X17" s="85"/>
      <c r="Z17" s="397" t="s">
        <v>1438</v>
      </c>
      <c r="AA17" s="446">
        <v>52.03</v>
      </c>
      <c r="AB17" s="446">
        <v>3.94</v>
      </c>
      <c r="AC17" s="446">
        <v>12.52</v>
      </c>
      <c r="AD17" s="446">
        <v>13.12</v>
      </c>
      <c r="AE17" s="446">
        <v>0.16500000000000001</v>
      </c>
      <c r="AF17" s="446">
        <v>5.05</v>
      </c>
      <c r="AG17" s="446">
        <v>9.23</v>
      </c>
      <c r="AH17" s="446">
        <v>2.65</v>
      </c>
      <c r="AI17" s="446">
        <v>0.83299999999999996</v>
      </c>
      <c r="AJ17" s="446">
        <v>2.1000000000000001E-2</v>
      </c>
      <c r="AK17" s="446">
        <v>0.46200000000000002</v>
      </c>
      <c r="AL17" s="446">
        <v>1.6E-2</v>
      </c>
      <c r="AM17" s="447">
        <v>100.09099999999999</v>
      </c>
    </row>
    <row r="18" spans="1:39" s="135" customFormat="1" ht="12.75">
      <c r="A18" s="135" t="s">
        <v>247</v>
      </c>
      <c r="B18" s="135" t="s">
        <v>1034</v>
      </c>
      <c r="C18" s="45">
        <v>8080</v>
      </c>
      <c r="D18" s="45">
        <v>2462.7840000000001</v>
      </c>
      <c r="E18" s="154">
        <v>52.23</v>
      </c>
      <c r="F18" s="154">
        <v>2.21</v>
      </c>
      <c r="G18" s="154">
        <v>13.41</v>
      </c>
      <c r="H18" s="154">
        <v>11.18</v>
      </c>
      <c r="I18" s="154">
        <v>0.17899999999999999</v>
      </c>
      <c r="J18" s="154">
        <v>6.4</v>
      </c>
      <c r="K18" s="154">
        <v>10.5</v>
      </c>
      <c r="L18" s="154">
        <v>2.58</v>
      </c>
      <c r="M18" s="154">
        <v>0.40500000000000003</v>
      </c>
      <c r="N18" s="154">
        <v>2.9000000000000001E-2</v>
      </c>
      <c r="O18" s="154">
        <v>0.28399999999999997</v>
      </c>
      <c r="P18" s="154">
        <v>0</v>
      </c>
      <c r="Q18" s="154">
        <v>99.407000000000011</v>
      </c>
      <c r="R18" s="174">
        <f t="shared" si="5"/>
        <v>54.556830763779743</v>
      </c>
      <c r="S18" s="57">
        <v>77.778508370409284</v>
      </c>
      <c r="T18" s="57">
        <v>78.183723286463021</v>
      </c>
      <c r="U18" s="57">
        <v>80.007340595541478</v>
      </c>
      <c r="V18" s="45">
        <f t="shared" si="1"/>
        <v>1159.2</v>
      </c>
      <c r="W18" s="45">
        <f t="shared" si="6"/>
        <v>1152.68</v>
      </c>
      <c r="X18" s="85"/>
      <c r="Z18" s="397" t="s">
        <v>1438</v>
      </c>
      <c r="AA18" s="446">
        <v>51.79</v>
      </c>
      <c r="AB18" s="446">
        <v>4.05</v>
      </c>
      <c r="AC18" s="446">
        <v>12.3</v>
      </c>
      <c r="AD18" s="446">
        <v>13.01</v>
      </c>
      <c r="AE18" s="446">
        <v>0.122</v>
      </c>
      <c r="AF18" s="446">
        <v>4.9800000000000004</v>
      </c>
      <c r="AG18" s="446">
        <v>9.25</v>
      </c>
      <c r="AH18" s="446">
        <v>2.81</v>
      </c>
      <c r="AI18" s="446">
        <v>0.83</v>
      </c>
      <c r="AJ18" s="446">
        <v>3.5000000000000003E-2</v>
      </c>
      <c r="AK18" s="446">
        <v>0.38700000000000001</v>
      </c>
      <c r="AL18" s="446">
        <v>2.3E-2</v>
      </c>
      <c r="AM18" s="447">
        <v>99.587000000000003</v>
      </c>
    </row>
    <row r="19" spans="1:39" s="135" customFormat="1" ht="12.75">
      <c r="A19" s="135" t="s">
        <v>247</v>
      </c>
      <c r="B19" s="135" t="s">
        <v>1035</v>
      </c>
      <c r="C19" s="45">
        <v>8080</v>
      </c>
      <c r="D19" s="45">
        <v>2462.7840000000001</v>
      </c>
      <c r="E19" s="154">
        <v>52.37</v>
      </c>
      <c r="F19" s="154">
        <v>2.31</v>
      </c>
      <c r="G19" s="154">
        <v>13.53</v>
      </c>
      <c r="H19" s="154">
        <v>11.03</v>
      </c>
      <c r="I19" s="154">
        <v>0.161</v>
      </c>
      <c r="J19" s="154">
        <v>6.39</v>
      </c>
      <c r="K19" s="154">
        <v>10.41</v>
      </c>
      <c r="L19" s="154">
        <v>2.5</v>
      </c>
      <c r="M19" s="154">
        <v>0.40699999999999997</v>
      </c>
      <c r="N19" s="154">
        <v>4.4999999999999998E-2</v>
      </c>
      <c r="O19" s="154">
        <v>0.26500000000000001</v>
      </c>
      <c r="P19" s="154">
        <v>4.2999999999999997E-2</v>
      </c>
      <c r="Q19" s="154">
        <v>99.460999999999999</v>
      </c>
      <c r="R19" s="174">
        <f t="shared" si="5"/>
        <v>54.8527838626391</v>
      </c>
      <c r="S19" s="57">
        <v>77.984256430827244</v>
      </c>
      <c r="T19" s="57">
        <v>78.386762052416458</v>
      </c>
      <c r="U19" s="57">
        <v>80.197706041166711</v>
      </c>
      <c r="V19" s="45">
        <f t="shared" si="1"/>
        <v>1158.97</v>
      </c>
      <c r="W19" s="45">
        <f t="shared" si="6"/>
        <v>1152.4680000000001</v>
      </c>
      <c r="X19" s="84"/>
      <c r="Z19" s="397" t="s">
        <v>1438</v>
      </c>
      <c r="AA19" s="446">
        <v>52.13</v>
      </c>
      <c r="AB19" s="446">
        <v>3.98</v>
      </c>
      <c r="AC19" s="446">
        <v>12.67</v>
      </c>
      <c r="AD19" s="446">
        <v>13.21</v>
      </c>
      <c r="AE19" s="446">
        <v>0.14899999999999999</v>
      </c>
      <c r="AF19" s="446">
        <v>5.18</v>
      </c>
      <c r="AG19" s="446">
        <v>9.2899999999999991</v>
      </c>
      <c r="AH19" s="446">
        <v>2.85</v>
      </c>
      <c r="AI19" s="446">
        <v>0.82299999999999995</v>
      </c>
      <c r="AJ19" s="446">
        <v>2.4E-2</v>
      </c>
      <c r="AK19" s="446">
        <v>0.39600000000000002</v>
      </c>
      <c r="AL19" s="446">
        <v>0</v>
      </c>
      <c r="AM19" s="447">
        <v>100.702</v>
      </c>
    </row>
    <row r="20" spans="1:39" s="135" customFormat="1" ht="12.75">
      <c r="A20" s="135" t="s">
        <v>247</v>
      </c>
      <c r="B20" s="135" t="s">
        <v>1036</v>
      </c>
      <c r="C20" s="45">
        <v>8080</v>
      </c>
      <c r="D20" s="45">
        <v>2462.7840000000001</v>
      </c>
      <c r="E20" s="154">
        <v>52.54</v>
      </c>
      <c r="F20" s="154">
        <v>2.23</v>
      </c>
      <c r="G20" s="154">
        <v>13.52</v>
      </c>
      <c r="H20" s="154">
        <v>11.26</v>
      </c>
      <c r="I20" s="154">
        <v>0.161</v>
      </c>
      <c r="J20" s="154">
        <v>6.44</v>
      </c>
      <c r="K20" s="154">
        <v>10.47</v>
      </c>
      <c r="L20" s="154">
        <v>2.5299999999999998</v>
      </c>
      <c r="M20" s="154">
        <v>0.41199999999999998</v>
      </c>
      <c r="N20" s="154">
        <v>0.01</v>
      </c>
      <c r="O20" s="154">
        <v>0.249</v>
      </c>
      <c r="P20" s="154">
        <v>4.1000000000000002E-2</v>
      </c>
      <c r="Q20" s="154">
        <v>99.863</v>
      </c>
      <c r="R20" s="174">
        <f t="shared" si="5"/>
        <v>54.534526520493827</v>
      </c>
      <c r="S20" s="57">
        <v>77.762956117700327</v>
      </c>
      <c r="T20" s="57">
        <v>78.168375029827757</v>
      </c>
      <c r="U20" s="57">
        <v>79.992946989917186</v>
      </c>
      <c r="V20" s="45">
        <f t="shared" si="1"/>
        <v>1160.1199999999999</v>
      </c>
      <c r="W20" s="45">
        <f t="shared" si="6"/>
        <v>1153.528</v>
      </c>
      <c r="X20" s="84"/>
      <c r="Z20" s="397" t="s">
        <v>1438</v>
      </c>
      <c r="AA20" s="446">
        <v>51.6</v>
      </c>
      <c r="AB20" s="446">
        <v>4.05</v>
      </c>
      <c r="AC20" s="446">
        <v>12.53</v>
      </c>
      <c r="AD20" s="446">
        <v>13.11</v>
      </c>
      <c r="AE20" s="446">
        <v>0.182</v>
      </c>
      <c r="AF20" s="446">
        <v>5.05</v>
      </c>
      <c r="AG20" s="446">
        <v>9.17</v>
      </c>
      <c r="AH20" s="446">
        <v>2.75</v>
      </c>
      <c r="AI20" s="446">
        <v>0.81299999999999994</v>
      </c>
      <c r="AJ20" s="446">
        <v>0.03</v>
      </c>
      <c r="AK20" s="446">
        <v>0.42499999999999999</v>
      </c>
      <c r="AL20" s="446">
        <v>2.5999999999999999E-2</v>
      </c>
      <c r="AM20" s="447">
        <v>99.736999999999995</v>
      </c>
    </row>
    <row r="21" spans="1:39" s="135" customFormat="1" ht="12.75">
      <c r="A21" s="135" t="s">
        <v>247</v>
      </c>
      <c r="B21" s="135" t="s">
        <v>1037</v>
      </c>
      <c r="C21" s="45">
        <v>8080</v>
      </c>
      <c r="D21" s="45">
        <v>2462.7840000000001</v>
      </c>
      <c r="E21" s="154">
        <v>52.49</v>
      </c>
      <c r="F21" s="154">
        <v>2.1800000000000002</v>
      </c>
      <c r="G21" s="154">
        <v>13.45</v>
      </c>
      <c r="H21" s="154">
        <v>11.37</v>
      </c>
      <c r="I21" s="154">
        <v>0.189</v>
      </c>
      <c r="J21" s="154">
        <v>6.39</v>
      </c>
      <c r="K21" s="154">
        <v>10.63</v>
      </c>
      <c r="L21" s="154">
        <v>2.4700000000000002</v>
      </c>
      <c r="M21" s="154">
        <v>0.39600000000000002</v>
      </c>
      <c r="N21" s="154">
        <v>1.7999999999999999E-2</v>
      </c>
      <c r="O21" s="154">
        <v>0.33</v>
      </c>
      <c r="P21" s="154">
        <v>6.0999999999999999E-2</v>
      </c>
      <c r="Q21" s="154">
        <v>99.974000000000004</v>
      </c>
      <c r="R21" s="174">
        <f t="shared" si="5"/>
        <v>54.099895119475946</v>
      </c>
      <c r="S21" s="57">
        <v>77.458594681389755</v>
      </c>
      <c r="T21" s="57">
        <v>77.867983316557414</v>
      </c>
      <c r="U21" s="57">
        <v>79.711144306029269</v>
      </c>
      <c r="V21" s="45">
        <f t="shared" si="1"/>
        <v>1158.97</v>
      </c>
      <c r="W21" s="45">
        <f t="shared" si="6"/>
        <v>1152.4680000000001</v>
      </c>
      <c r="X21" s="84"/>
      <c r="Z21" s="397" t="s">
        <v>1438</v>
      </c>
      <c r="AA21" s="446">
        <v>52.18</v>
      </c>
      <c r="AB21" s="446">
        <v>3.97</v>
      </c>
      <c r="AC21" s="446">
        <v>12.53</v>
      </c>
      <c r="AD21" s="446">
        <v>13.25</v>
      </c>
      <c r="AE21" s="446">
        <v>0.17299999999999999</v>
      </c>
      <c r="AF21" s="446">
        <v>5.05</v>
      </c>
      <c r="AG21" s="446">
        <v>9.2899999999999991</v>
      </c>
      <c r="AH21" s="446">
        <v>2.81</v>
      </c>
      <c r="AI21" s="446">
        <v>0.82499999999999996</v>
      </c>
      <c r="AJ21" s="446">
        <v>0</v>
      </c>
      <c r="AK21" s="446">
        <v>0.48399999999999999</v>
      </c>
      <c r="AL21" s="446">
        <v>3.5000000000000003E-2</v>
      </c>
      <c r="AM21" s="447">
        <v>100.63200000000001</v>
      </c>
    </row>
    <row r="22" spans="1:39" s="135" customFormat="1" ht="12.75">
      <c r="A22" s="135" t="s">
        <v>247</v>
      </c>
      <c r="B22" s="135" t="s">
        <v>1038</v>
      </c>
      <c r="C22" s="45">
        <v>8080</v>
      </c>
      <c r="D22" s="45">
        <v>2462.7840000000001</v>
      </c>
      <c r="E22" s="154">
        <v>52.2</v>
      </c>
      <c r="F22" s="154">
        <v>2.17</v>
      </c>
      <c r="G22" s="154">
        <v>13.52</v>
      </c>
      <c r="H22" s="154">
        <v>11.21</v>
      </c>
      <c r="I22" s="154">
        <v>0.19600000000000001</v>
      </c>
      <c r="J22" s="154">
        <v>6.35</v>
      </c>
      <c r="K22" s="154">
        <v>10.53</v>
      </c>
      <c r="L22" s="154">
        <v>2.54</v>
      </c>
      <c r="M22" s="154">
        <v>0.42299999999999999</v>
      </c>
      <c r="N22" s="154">
        <v>6.6000000000000003E-2</v>
      </c>
      <c r="O22" s="154">
        <v>0.248</v>
      </c>
      <c r="P22" s="154">
        <v>7.0999999999999994E-2</v>
      </c>
      <c r="Q22" s="154">
        <v>99.524000000000001</v>
      </c>
      <c r="R22" s="174">
        <f t="shared" si="5"/>
        <v>54.295819402581017</v>
      </c>
      <c r="S22" s="57">
        <v>77.59610303935024</v>
      </c>
      <c r="T22" s="57">
        <v>78.003703490792034</v>
      </c>
      <c r="U22" s="57">
        <v>79.838488179127097</v>
      </c>
      <c r="V22" s="45">
        <f t="shared" si="1"/>
        <v>1158.05</v>
      </c>
      <c r="W22" s="45">
        <f t="shared" si="6"/>
        <v>1151.6199999999999</v>
      </c>
      <c r="X22" s="84"/>
      <c r="Z22" s="397" t="s">
        <v>1438</v>
      </c>
      <c r="AA22" s="446">
        <v>52.22</v>
      </c>
      <c r="AB22" s="446">
        <v>3.97</v>
      </c>
      <c r="AC22" s="446">
        <v>12.52</v>
      </c>
      <c r="AD22" s="446">
        <v>13.44</v>
      </c>
      <c r="AE22" s="446">
        <v>0.16600000000000001</v>
      </c>
      <c r="AF22" s="446">
        <v>5.05</v>
      </c>
      <c r="AG22" s="446">
        <v>9.19</v>
      </c>
      <c r="AH22" s="446">
        <v>2.66</v>
      </c>
      <c r="AI22" s="446">
        <v>0.83799999999999997</v>
      </c>
      <c r="AJ22" s="446">
        <v>0</v>
      </c>
      <c r="AK22" s="446">
        <v>0.503</v>
      </c>
      <c r="AL22" s="446">
        <v>2.5999999999999999E-2</v>
      </c>
      <c r="AM22" s="447">
        <v>100.584</v>
      </c>
    </row>
    <row r="23" spans="1:39" s="135" customFormat="1" ht="12.75">
      <c r="A23" s="135" t="s">
        <v>247</v>
      </c>
      <c r="B23" s="135" t="s">
        <v>1039</v>
      </c>
      <c r="C23" s="45">
        <v>8080</v>
      </c>
      <c r="D23" s="45">
        <v>2462.7840000000001</v>
      </c>
      <c r="E23" s="154">
        <v>52.35</v>
      </c>
      <c r="F23" s="154">
        <v>2.1800000000000002</v>
      </c>
      <c r="G23" s="154">
        <v>13.51</v>
      </c>
      <c r="H23" s="154">
        <v>11.25</v>
      </c>
      <c r="I23" s="154">
        <v>0.17899999999999999</v>
      </c>
      <c r="J23" s="154">
        <v>6.46</v>
      </c>
      <c r="K23" s="154">
        <v>10.63</v>
      </c>
      <c r="L23" s="154">
        <v>2.52</v>
      </c>
      <c r="M23" s="154">
        <v>0.39100000000000001</v>
      </c>
      <c r="N23" s="154">
        <v>0</v>
      </c>
      <c r="O23" s="154">
        <v>0.29699999999999999</v>
      </c>
      <c r="P23" s="154">
        <v>8.3000000000000004E-2</v>
      </c>
      <c r="Q23" s="154">
        <v>99.85</v>
      </c>
      <c r="R23" s="174">
        <f t="shared" si="5"/>
        <v>54.633420022234247</v>
      </c>
      <c r="S23" s="57">
        <v>77.831862924949391</v>
      </c>
      <c r="T23" s="57">
        <v>78.236377148361683</v>
      </c>
      <c r="U23" s="57">
        <v>80.056715833585656</v>
      </c>
      <c r="V23" s="45">
        <f t="shared" si="1"/>
        <v>1160.58</v>
      </c>
      <c r="W23" s="45">
        <f t="shared" si="6"/>
        <v>1153.952</v>
      </c>
      <c r="X23" s="84"/>
      <c r="Z23" s="397" t="s">
        <v>1438</v>
      </c>
      <c r="AA23" s="446">
        <v>52.19</v>
      </c>
      <c r="AB23" s="446">
        <v>4.01</v>
      </c>
      <c r="AC23" s="446">
        <v>12.54</v>
      </c>
      <c r="AD23" s="446">
        <v>13.27</v>
      </c>
      <c r="AE23" s="446">
        <v>0.19900000000000001</v>
      </c>
      <c r="AF23" s="446">
        <v>5.08</v>
      </c>
      <c r="AG23" s="446">
        <v>9.1199999999999992</v>
      </c>
      <c r="AH23" s="446">
        <v>2.48</v>
      </c>
      <c r="AI23" s="446">
        <v>0.85199999999999998</v>
      </c>
      <c r="AJ23" s="446">
        <v>0.02</v>
      </c>
      <c r="AK23" s="446">
        <v>0.48099999999999998</v>
      </c>
      <c r="AL23" s="446">
        <v>3.1E-2</v>
      </c>
      <c r="AM23" s="447">
        <v>100.27200000000001</v>
      </c>
    </row>
    <row r="24" spans="1:39" s="157" customFormat="1" ht="12.75">
      <c r="A24" s="157" t="s">
        <v>247</v>
      </c>
      <c r="B24" s="178" t="s">
        <v>1031</v>
      </c>
      <c r="C24" s="179"/>
      <c r="D24" s="179"/>
      <c r="E24" s="180">
        <f t="shared" ref="E24:R24" si="7">AVERAGE(E17:E23)</f>
        <v>52.354285714285716</v>
      </c>
      <c r="F24" s="180">
        <f t="shared" si="7"/>
        <v>2.2128571428571431</v>
      </c>
      <c r="G24" s="180">
        <f t="shared" si="7"/>
        <v>13.481428571428571</v>
      </c>
      <c r="H24" s="180">
        <f t="shared" si="7"/>
        <v>11.209999999999999</v>
      </c>
      <c r="I24" s="180">
        <f t="shared" si="7"/>
        <v>0.1772857142857143</v>
      </c>
      <c r="J24" s="180">
        <f t="shared" si="7"/>
        <v>6.3957142857142859</v>
      </c>
      <c r="K24" s="180">
        <f t="shared" si="7"/>
        <v>10.525714285714287</v>
      </c>
      <c r="L24" s="180">
        <f t="shared" si="7"/>
        <v>2.5285714285714285</v>
      </c>
      <c r="M24" s="180">
        <f t="shared" si="7"/>
        <v>0.40771428571428575</v>
      </c>
      <c r="N24" s="180">
        <f t="shared" si="7"/>
        <v>2.8714285714285713E-2</v>
      </c>
      <c r="O24" s="180">
        <f t="shared" si="7"/>
        <v>0.27471428571428574</v>
      </c>
      <c r="P24" s="180">
        <f t="shared" si="7"/>
        <v>4.6285714285714284E-2</v>
      </c>
      <c r="Q24" s="180">
        <f t="shared" si="7"/>
        <v>99.643285714285724</v>
      </c>
      <c r="R24" s="182">
        <f t="shared" si="7"/>
        <v>54.474098069874593</v>
      </c>
      <c r="S24" s="181">
        <v>77.720560912991957</v>
      </c>
      <c r="T24" s="182">
        <v>78.126414300316171</v>
      </c>
      <c r="U24" s="181">
        <v>79.953707307293186</v>
      </c>
      <c r="V24" s="179">
        <f>AVERAGE(V17:V23)</f>
        <v>1159.1014285714286</v>
      </c>
      <c r="W24" s="179">
        <f>AVERAGE(W17:W23)</f>
        <v>1152.5891428571429</v>
      </c>
      <c r="X24" s="85"/>
      <c r="Z24" s="397" t="s">
        <v>1439</v>
      </c>
      <c r="AA24" s="446">
        <v>51.62</v>
      </c>
      <c r="AB24" s="446">
        <v>3.98</v>
      </c>
      <c r="AC24" s="446">
        <v>12.46</v>
      </c>
      <c r="AD24" s="446">
        <v>12.37</v>
      </c>
      <c r="AE24" s="446">
        <v>0.153</v>
      </c>
      <c r="AF24" s="446">
        <v>5.05</v>
      </c>
      <c r="AG24" s="446">
        <v>9.2899999999999991</v>
      </c>
      <c r="AH24" s="446">
        <v>2.61</v>
      </c>
      <c r="AI24" s="446">
        <v>0.78200000000000003</v>
      </c>
      <c r="AJ24" s="446">
        <v>2.7E-2</v>
      </c>
      <c r="AK24" s="446">
        <v>0.46700000000000003</v>
      </c>
      <c r="AL24" s="446">
        <v>2.5999999999999999E-2</v>
      </c>
      <c r="AM24" s="447">
        <v>98.852999999999994</v>
      </c>
    </row>
    <row r="25" spans="1:39" s="157" customFormat="1" ht="12.75">
      <c r="B25" s="178" t="s">
        <v>1032</v>
      </c>
      <c r="C25" s="179"/>
      <c r="D25" s="179"/>
      <c r="E25" s="180">
        <f>_xlfn.STDEV.P(E17:E23)</f>
        <v>0.11672398980466019</v>
      </c>
      <c r="F25" s="180">
        <f t="shared" ref="F25:P25" si="8">_xlfn.STDEV.P(F17:F23)</f>
        <v>4.4308749769345207E-2</v>
      </c>
      <c r="G25" s="180">
        <f t="shared" si="8"/>
        <v>4.6114321118768363E-2</v>
      </c>
      <c r="H25" s="180">
        <f t="shared" si="8"/>
        <v>9.6065453876882437E-2</v>
      </c>
      <c r="I25" s="180">
        <f t="shared" si="8"/>
        <v>1.2103296902842934E-2</v>
      </c>
      <c r="J25" s="180">
        <f t="shared" si="8"/>
        <v>4.0304959941902682E-2</v>
      </c>
      <c r="K25" s="180">
        <f t="shared" si="8"/>
        <v>7.4805871209063332E-2</v>
      </c>
      <c r="L25" s="180">
        <f t="shared" si="8"/>
        <v>3.3986792152486602E-2</v>
      </c>
      <c r="M25" s="180">
        <f t="shared" si="8"/>
        <v>1.0872170051680244E-2</v>
      </c>
      <c r="N25" s="180">
        <f>_xlfn.STDEV.P(N17:N23)</f>
        <v>2.0575396442730095E-2</v>
      </c>
      <c r="O25" s="180">
        <f>_xlfn.STDEV.P(O17:O23)</f>
        <v>2.8584282822729533E-2</v>
      </c>
      <c r="P25" s="180">
        <f t="shared" si="8"/>
        <v>2.6211852748132775E-2</v>
      </c>
      <c r="Q25" s="180"/>
      <c r="R25" s="182">
        <f>_xlfn.STDEV.P(R17:R23)</f>
        <v>0.2291768673482793</v>
      </c>
      <c r="S25" s="182">
        <v>0.16002082163719672</v>
      </c>
      <c r="T25" s="182">
        <v>0.15792570183232113</v>
      </c>
      <c r="U25" s="182">
        <v>0.14811907228823734</v>
      </c>
      <c r="V25" s="179">
        <f>_xlfn.STDEV.P(V17:V23)</f>
        <v>0.92701407866374386</v>
      </c>
      <c r="W25" s="179">
        <f>_xlfn.STDEV.P(W17:W23)</f>
        <v>0.85446515076837137</v>
      </c>
      <c r="X25" s="85"/>
      <c r="Z25" s="397" t="s">
        <v>1439</v>
      </c>
      <c r="AA25" s="446">
        <v>52.49</v>
      </c>
      <c r="AB25" s="446">
        <v>4.03</v>
      </c>
      <c r="AC25" s="446">
        <v>12.41</v>
      </c>
      <c r="AD25" s="446">
        <v>12.72</v>
      </c>
      <c r="AE25" s="446">
        <v>0.16</v>
      </c>
      <c r="AF25" s="446">
        <v>5.0599999999999996</v>
      </c>
      <c r="AG25" s="446">
        <v>9.2100000000000009</v>
      </c>
      <c r="AH25" s="446">
        <v>2.83</v>
      </c>
      <c r="AI25" s="446">
        <v>0.83899999999999997</v>
      </c>
      <c r="AJ25" s="446">
        <v>0</v>
      </c>
      <c r="AK25" s="446">
        <v>0.42199999999999999</v>
      </c>
      <c r="AL25" s="446">
        <v>4.2999999999999997E-2</v>
      </c>
      <c r="AM25" s="447">
        <v>100.242</v>
      </c>
    </row>
    <row r="26" spans="1:39" s="135" customFormat="1" ht="12.75">
      <c r="C26" s="45"/>
      <c r="D26" s="45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74"/>
      <c r="S26" s="57"/>
      <c r="T26" s="181"/>
      <c r="U26" s="57"/>
      <c r="V26" s="45"/>
      <c r="W26" s="45"/>
      <c r="X26" s="84"/>
      <c r="Z26" s="397" t="s">
        <v>1439</v>
      </c>
      <c r="AA26" s="446">
        <v>52.29</v>
      </c>
      <c r="AB26" s="446">
        <v>4.03</v>
      </c>
      <c r="AC26" s="446">
        <v>12.43</v>
      </c>
      <c r="AD26" s="446">
        <v>12.13</v>
      </c>
      <c r="AE26" s="446">
        <v>0.185</v>
      </c>
      <c r="AF26" s="446">
        <v>5.01</v>
      </c>
      <c r="AG26" s="446">
        <v>9.1300000000000008</v>
      </c>
      <c r="AH26" s="446">
        <v>2.76</v>
      </c>
      <c r="AI26" s="446">
        <v>0.84899999999999998</v>
      </c>
      <c r="AJ26" s="446">
        <v>0</v>
      </c>
      <c r="AK26" s="446">
        <v>0.40899999999999997</v>
      </c>
      <c r="AL26" s="446">
        <v>2.7E-2</v>
      </c>
      <c r="AM26" s="447">
        <v>99.25</v>
      </c>
    </row>
    <row r="27" spans="1:39" s="135" customFormat="1" ht="12.75">
      <c r="A27" s="135" t="s">
        <v>1040</v>
      </c>
      <c r="B27" s="135" t="s">
        <v>1041</v>
      </c>
      <c r="C27" s="45">
        <v>7720</v>
      </c>
      <c r="D27" s="45">
        <v>2353.056</v>
      </c>
      <c r="E27" s="154">
        <v>52.37</v>
      </c>
      <c r="F27" s="154">
        <v>2.59</v>
      </c>
      <c r="G27" s="154">
        <v>12.88</v>
      </c>
      <c r="H27" s="154">
        <v>12.13</v>
      </c>
      <c r="I27" s="154">
        <v>0.19</v>
      </c>
      <c r="J27" s="154">
        <v>5.74</v>
      </c>
      <c r="K27" s="154">
        <v>9.7899999999999991</v>
      </c>
      <c r="L27" s="154">
        <v>2.64</v>
      </c>
      <c r="M27" s="154">
        <v>0.48399999999999999</v>
      </c>
      <c r="N27" s="154">
        <v>0.01</v>
      </c>
      <c r="O27" s="154">
        <v>0.28999999999999998</v>
      </c>
      <c r="P27" s="154">
        <v>3.4000000000000002E-2</v>
      </c>
      <c r="Q27" s="154">
        <v>99.147999999999982</v>
      </c>
      <c r="R27" s="174">
        <f t="shared" ref="R27:R43" si="9">100*(J27/40.3)/((J27/40.3)+(H27/71.84*0.85))</f>
        <v>49.809660217321529</v>
      </c>
      <c r="S27" s="57">
        <v>74.315105976304082</v>
      </c>
      <c r="T27" s="57">
        <v>74.762984538347851</v>
      </c>
      <c r="U27" s="57">
        <v>76.78764680825023</v>
      </c>
      <c r="V27" s="45">
        <f t="shared" si="1"/>
        <v>1144.02</v>
      </c>
      <c r="W27" s="45">
        <f t="shared" ref="W27:W43" si="10">21.2*J27+1017</f>
        <v>1138.6880000000001</v>
      </c>
      <c r="X27" s="85">
        <v>1158</v>
      </c>
      <c r="Z27" s="397" t="s">
        <v>1439</v>
      </c>
      <c r="AA27" s="446">
        <v>51.23</v>
      </c>
      <c r="AB27" s="446">
        <v>3.92</v>
      </c>
      <c r="AC27" s="446">
        <v>12.39</v>
      </c>
      <c r="AD27" s="446">
        <v>12.67</v>
      </c>
      <c r="AE27" s="446">
        <v>0.193</v>
      </c>
      <c r="AF27" s="446">
        <v>4.91</v>
      </c>
      <c r="AG27" s="446">
        <v>9.0500000000000007</v>
      </c>
      <c r="AH27" s="446">
        <v>2.76</v>
      </c>
      <c r="AI27" s="446">
        <v>0.83299999999999996</v>
      </c>
      <c r="AJ27" s="446">
        <v>0</v>
      </c>
      <c r="AK27" s="446">
        <v>0.52</v>
      </c>
      <c r="AL27" s="446">
        <v>4.8000000000000001E-2</v>
      </c>
      <c r="AM27" s="447">
        <v>98.531000000000006</v>
      </c>
    </row>
    <row r="28" spans="1:39" s="135" customFormat="1" ht="12.75">
      <c r="A28" s="135" t="s">
        <v>1040</v>
      </c>
      <c r="B28" s="135" t="s">
        <v>1042</v>
      </c>
      <c r="C28" s="45">
        <v>7720</v>
      </c>
      <c r="D28" s="45">
        <v>2353.056</v>
      </c>
      <c r="E28" s="154">
        <v>52.32</v>
      </c>
      <c r="F28" s="154">
        <v>2.63</v>
      </c>
      <c r="G28" s="154">
        <v>12.94</v>
      </c>
      <c r="H28" s="154">
        <v>12.26</v>
      </c>
      <c r="I28" s="154">
        <v>0.159</v>
      </c>
      <c r="J28" s="154">
        <v>5.64</v>
      </c>
      <c r="K28" s="154">
        <v>9.9</v>
      </c>
      <c r="L28" s="154">
        <v>2.62</v>
      </c>
      <c r="M28" s="154">
        <v>0.48399999999999999</v>
      </c>
      <c r="N28" s="154">
        <v>0.01</v>
      </c>
      <c r="O28" s="154">
        <v>0.35099999999999998</v>
      </c>
      <c r="P28" s="154">
        <v>0</v>
      </c>
      <c r="Q28" s="154">
        <v>99.314000000000021</v>
      </c>
      <c r="R28" s="174">
        <f t="shared" si="9"/>
        <v>49.103871458057185</v>
      </c>
      <c r="S28" s="57">
        <v>73.772467040355153</v>
      </c>
      <c r="T28" s="57">
        <v>74.226526203617027</v>
      </c>
      <c r="U28" s="57">
        <v>76.280572065884527</v>
      </c>
      <c r="V28" s="45">
        <f t="shared" si="1"/>
        <v>1141.72</v>
      </c>
      <c r="W28" s="45">
        <f t="shared" si="10"/>
        <v>1136.568</v>
      </c>
      <c r="X28" s="85"/>
      <c r="Z28" s="397" t="s">
        <v>1439</v>
      </c>
      <c r="AA28" s="446">
        <v>51.22</v>
      </c>
      <c r="AB28" s="446">
        <v>3.9</v>
      </c>
      <c r="AC28" s="446">
        <v>12.4</v>
      </c>
      <c r="AD28" s="446">
        <v>12.79</v>
      </c>
      <c r="AE28" s="446">
        <v>0.17499999999999999</v>
      </c>
      <c r="AF28" s="446">
        <v>5.03</v>
      </c>
      <c r="AG28" s="446">
        <v>9.09</v>
      </c>
      <c r="AH28" s="446">
        <v>2.74</v>
      </c>
      <c r="AI28" s="446">
        <v>0.81399999999999995</v>
      </c>
      <c r="AJ28" s="446">
        <v>0.01</v>
      </c>
      <c r="AK28" s="446">
        <v>0.43</v>
      </c>
      <c r="AL28" s="446">
        <v>0</v>
      </c>
      <c r="AM28" s="447">
        <v>98.599000000000004</v>
      </c>
    </row>
    <row r="29" spans="1:39" s="135" customFormat="1" ht="12.75">
      <c r="A29" s="135" t="s">
        <v>1040</v>
      </c>
      <c r="B29" s="135" t="s">
        <v>1043</v>
      </c>
      <c r="C29" s="45">
        <v>7720</v>
      </c>
      <c r="D29" s="45">
        <v>2353.056</v>
      </c>
      <c r="E29" s="154">
        <v>52.63</v>
      </c>
      <c r="F29" s="154">
        <v>2.57</v>
      </c>
      <c r="G29" s="154">
        <v>12.93</v>
      </c>
      <c r="H29" s="154">
        <v>12.1</v>
      </c>
      <c r="I29" s="154">
        <v>0.16800000000000001</v>
      </c>
      <c r="J29" s="154">
        <v>5.58</v>
      </c>
      <c r="K29" s="154">
        <v>9.77</v>
      </c>
      <c r="L29" s="154">
        <v>2.69</v>
      </c>
      <c r="M29" s="154">
        <v>0.501</v>
      </c>
      <c r="N29" s="154">
        <v>0</v>
      </c>
      <c r="O29" s="154">
        <v>0.29399999999999998</v>
      </c>
      <c r="P29" s="154">
        <v>0</v>
      </c>
      <c r="Q29" s="154">
        <v>99.23299999999999</v>
      </c>
      <c r="R29" s="174">
        <f t="shared" si="9"/>
        <v>49.164882878293049</v>
      </c>
      <c r="S29" s="57">
        <v>73.819673446476259</v>
      </c>
      <c r="T29" s="57">
        <v>74.273200359499469</v>
      </c>
      <c r="U29" s="57">
        <v>76.324712923531862</v>
      </c>
      <c r="V29" s="45">
        <f t="shared" si="1"/>
        <v>1140.3399999999999</v>
      </c>
      <c r="W29" s="45">
        <f t="shared" si="10"/>
        <v>1135.296</v>
      </c>
      <c r="X29" s="84"/>
      <c r="Z29" s="397" t="s">
        <v>1439</v>
      </c>
      <c r="AA29" s="446">
        <v>51.63</v>
      </c>
      <c r="AB29" s="446">
        <v>4.04</v>
      </c>
      <c r="AC29" s="446">
        <v>12.45</v>
      </c>
      <c r="AD29" s="446">
        <v>12.57</v>
      </c>
      <c r="AE29" s="446">
        <v>0.221</v>
      </c>
      <c r="AF29" s="446">
        <v>4.93</v>
      </c>
      <c r="AG29" s="446">
        <v>9.0500000000000007</v>
      </c>
      <c r="AH29" s="446">
        <v>2.76</v>
      </c>
      <c r="AI29" s="446">
        <v>0.83199999999999996</v>
      </c>
      <c r="AJ29" s="446">
        <v>3.2000000000000001E-2</v>
      </c>
      <c r="AK29" s="446">
        <v>0.47699999999999998</v>
      </c>
      <c r="AL29" s="446">
        <v>0.01</v>
      </c>
      <c r="AM29" s="447">
        <v>99.039000000000001</v>
      </c>
    </row>
    <row r="30" spans="1:39" s="135" customFormat="1" ht="12.75">
      <c r="A30" s="135" t="s">
        <v>1040</v>
      </c>
      <c r="B30" s="135" t="s">
        <v>1044</v>
      </c>
      <c r="C30" s="45">
        <v>7720</v>
      </c>
      <c r="D30" s="45">
        <v>2353.056</v>
      </c>
      <c r="E30" s="154">
        <v>52.5</v>
      </c>
      <c r="F30" s="154">
        <v>2.5499999999999998</v>
      </c>
      <c r="G30" s="154">
        <v>12.88</v>
      </c>
      <c r="H30" s="154">
        <v>12.02</v>
      </c>
      <c r="I30" s="154">
        <v>0.17499999999999999</v>
      </c>
      <c r="J30" s="154">
        <v>5.72</v>
      </c>
      <c r="K30" s="154">
        <v>9.75</v>
      </c>
      <c r="L30" s="154">
        <v>2.58</v>
      </c>
      <c r="M30" s="154">
        <v>0.48299999999999998</v>
      </c>
      <c r="N30" s="154">
        <v>2.4E-2</v>
      </c>
      <c r="O30" s="154">
        <v>0.32600000000000001</v>
      </c>
      <c r="P30" s="154">
        <v>3.1E-2</v>
      </c>
      <c r="Q30" s="154">
        <v>99.038999999999987</v>
      </c>
      <c r="R30" s="174">
        <f t="shared" si="9"/>
        <v>49.950144037116225</v>
      </c>
      <c r="S30" s="57">
        <v>74.422220862467171</v>
      </c>
      <c r="T30" s="57">
        <v>74.868863252801461</v>
      </c>
      <c r="U30" s="57">
        <v>76.887657222167775</v>
      </c>
      <c r="V30" s="45">
        <f t="shared" si="1"/>
        <v>1143.56</v>
      </c>
      <c r="W30" s="45">
        <f t="shared" si="10"/>
        <v>1138.2639999999999</v>
      </c>
      <c r="X30" s="84"/>
      <c r="Z30" s="397" t="s">
        <v>1440</v>
      </c>
      <c r="AA30" s="446">
        <v>51.91</v>
      </c>
      <c r="AB30" s="446">
        <v>4.0599999999999996</v>
      </c>
      <c r="AC30" s="446">
        <v>12.45</v>
      </c>
      <c r="AD30" s="446">
        <v>13.05</v>
      </c>
      <c r="AE30" s="446">
        <v>0.19500000000000001</v>
      </c>
      <c r="AF30" s="446">
        <v>5.0999999999999996</v>
      </c>
      <c r="AG30" s="446">
        <v>9.27</v>
      </c>
      <c r="AH30" s="446">
        <v>2.8</v>
      </c>
      <c r="AI30" s="446">
        <v>0.88200000000000001</v>
      </c>
      <c r="AJ30" s="446">
        <v>2.9000000000000001E-2</v>
      </c>
      <c r="AK30" s="446">
        <v>0.42399999999999999</v>
      </c>
      <c r="AL30" s="446">
        <v>0.01</v>
      </c>
      <c r="AM30" s="447">
        <v>100.21599999999999</v>
      </c>
    </row>
    <row r="31" spans="1:39" s="135" customFormat="1" ht="12.75">
      <c r="A31" s="135" t="s">
        <v>1040</v>
      </c>
      <c r="B31" s="135" t="s">
        <v>1045</v>
      </c>
      <c r="C31" s="45">
        <v>7720</v>
      </c>
      <c r="D31" s="45">
        <v>2353.056</v>
      </c>
      <c r="E31" s="154">
        <v>52.23</v>
      </c>
      <c r="F31" s="154">
        <v>2.6</v>
      </c>
      <c r="G31" s="154">
        <v>13.05</v>
      </c>
      <c r="H31" s="154">
        <v>12.37</v>
      </c>
      <c r="I31" s="154">
        <v>0.161</v>
      </c>
      <c r="J31" s="154">
        <v>5.25</v>
      </c>
      <c r="K31" s="154">
        <v>9.73</v>
      </c>
      <c r="L31" s="154">
        <v>2.64</v>
      </c>
      <c r="M31" s="154">
        <v>0.44400000000000001</v>
      </c>
      <c r="N31" s="154">
        <v>2.7E-2</v>
      </c>
      <c r="O31" s="154">
        <v>0.26900000000000002</v>
      </c>
      <c r="P31" s="154">
        <v>0.01</v>
      </c>
      <c r="Q31" s="154">
        <v>98.78100000000002</v>
      </c>
      <c r="R31" s="174">
        <f t="shared" si="9"/>
        <v>47.092353691844622</v>
      </c>
      <c r="S31" s="57">
        <v>72.183610201811717</v>
      </c>
      <c r="T31" s="57">
        <v>72.654980289863616</v>
      </c>
      <c r="U31" s="57">
        <v>74.791737107401019</v>
      </c>
      <c r="V31" s="45">
        <f t="shared" si="1"/>
        <v>1132.75</v>
      </c>
      <c r="W31" s="45">
        <f t="shared" si="10"/>
        <v>1128.3</v>
      </c>
      <c r="X31" s="84"/>
      <c r="Z31" s="397" t="s">
        <v>1440</v>
      </c>
      <c r="AA31" s="446">
        <v>51.88</v>
      </c>
      <c r="AB31" s="446">
        <v>4.0199999999999996</v>
      </c>
      <c r="AC31" s="446">
        <v>12.53</v>
      </c>
      <c r="AD31" s="446">
        <v>13.25</v>
      </c>
      <c r="AE31" s="446">
        <v>0.189</v>
      </c>
      <c r="AF31" s="446">
        <v>5.13</v>
      </c>
      <c r="AG31" s="446">
        <v>9.08</v>
      </c>
      <c r="AH31" s="446">
        <v>2.84</v>
      </c>
      <c r="AI31" s="446">
        <v>0.83499999999999996</v>
      </c>
      <c r="AJ31" s="446">
        <v>4.4999999999999998E-2</v>
      </c>
      <c r="AK31" s="446">
        <v>0.44500000000000001</v>
      </c>
      <c r="AL31" s="446">
        <v>0</v>
      </c>
      <c r="AM31" s="447">
        <v>100.24299999999999</v>
      </c>
    </row>
    <row r="32" spans="1:39" s="135" customFormat="1" ht="12.75">
      <c r="A32" s="135" t="s">
        <v>1040</v>
      </c>
      <c r="B32" s="135" t="s">
        <v>1046</v>
      </c>
      <c r="C32" s="45">
        <v>7720</v>
      </c>
      <c r="D32" s="45">
        <v>2353.056</v>
      </c>
      <c r="E32" s="154">
        <v>52.17</v>
      </c>
      <c r="F32" s="154">
        <v>2.5499999999999998</v>
      </c>
      <c r="G32" s="154">
        <v>12.8</v>
      </c>
      <c r="H32" s="154">
        <v>12.14</v>
      </c>
      <c r="I32" s="154">
        <v>0.151</v>
      </c>
      <c r="J32" s="154">
        <v>5.45</v>
      </c>
      <c r="K32" s="154">
        <v>9.69</v>
      </c>
      <c r="L32" s="154">
        <v>2.48</v>
      </c>
      <c r="M32" s="154">
        <v>0.46600000000000003</v>
      </c>
      <c r="N32" s="154">
        <v>0</v>
      </c>
      <c r="O32" s="154">
        <v>0.3</v>
      </c>
      <c r="P32" s="154">
        <v>0</v>
      </c>
      <c r="Q32" s="154">
        <v>98.196999999999989</v>
      </c>
      <c r="R32" s="174">
        <f t="shared" si="9"/>
        <v>48.493423882597597</v>
      </c>
      <c r="S32" s="57">
        <v>73.296995648707508</v>
      </c>
      <c r="T32" s="57">
        <v>73.7563580627683</v>
      </c>
      <c r="U32" s="57">
        <v>75.835676016824124</v>
      </c>
      <c r="V32" s="45">
        <f t="shared" si="1"/>
        <v>1137.3499999999999</v>
      </c>
      <c r="W32" s="45">
        <f t="shared" si="10"/>
        <v>1132.54</v>
      </c>
      <c r="X32" s="84"/>
      <c r="Z32" s="397" t="s">
        <v>1440</v>
      </c>
      <c r="AA32" s="446">
        <v>51.88</v>
      </c>
      <c r="AB32" s="446">
        <v>3.95</v>
      </c>
      <c r="AC32" s="446">
        <v>12.45</v>
      </c>
      <c r="AD32" s="446">
        <v>13.19</v>
      </c>
      <c r="AE32" s="446">
        <v>0.20200000000000001</v>
      </c>
      <c r="AF32" s="446">
        <v>5.21</v>
      </c>
      <c r="AG32" s="446">
        <v>9.2899999999999991</v>
      </c>
      <c r="AH32" s="446">
        <v>2.75</v>
      </c>
      <c r="AI32" s="446">
        <v>0.83099999999999996</v>
      </c>
      <c r="AJ32" s="446">
        <v>3.4000000000000002E-2</v>
      </c>
      <c r="AK32" s="446">
        <v>0.46200000000000002</v>
      </c>
      <c r="AL32" s="446">
        <v>1.6E-2</v>
      </c>
      <c r="AM32" s="447">
        <v>100.265</v>
      </c>
    </row>
    <row r="33" spans="1:39" s="135" customFormat="1" ht="12.75">
      <c r="A33" s="135" t="s">
        <v>1040</v>
      </c>
      <c r="B33" s="135" t="s">
        <v>1047</v>
      </c>
      <c r="C33" s="45">
        <v>7720</v>
      </c>
      <c r="D33" s="45">
        <v>2353.056</v>
      </c>
      <c r="E33" s="154">
        <v>52.21</v>
      </c>
      <c r="F33" s="154">
        <v>2.58</v>
      </c>
      <c r="G33" s="154">
        <v>12.82</v>
      </c>
      <c r="H33" s="154">
        <v>11.84</v>
      </c>
      <c r="I33" s="154">
        <v>0.14899999999999999</v>
      </c>
      <c r="J33" s="154">
        <v>5.66</v>
      </c>
      <c r="K33" s="154">
        <v>9.66</v>
      </c>
      <c r="L33" s="154">
        <v>3.03</v>
      </c>
      <c r="M33" s="154">
        <v>0.54200000000000004</v>
      </c>
      <c r="N33" s="154">
        <v>4.5999999999999999E-2</v>
      </c>
      <c r="O33" s="154">
        <v>0.33200000000000002</v>
      </c>
      <c r="P33" s="154">
        <v>0.02</v>
      </c>
      <c r="Q33" s="154">
        <v>98.888999999999996</v>
      </c>
      <c r="R33" s="174">
        <f t="shared" si="9"/>
        <v>50.063728647947983</v>
      </c>
      <c r="S33" s="57">
        <v>74.508610722255654</v>
      </c>
      <c r="T33" s="57">
        <v>74.954252243412284</v>
      </c>
      <c r="U33" s="57">
        <v>76.9682969991226</v>
      </c>
      <c r="V33" s="45">
        <f t="shared" si="1"/>
        <v>1142.18</v>
      </c>
      <c r="W33" s="45">
        <f t="shared" si="10"/>
        <v>1136.992</v>
      </c>
      <c r="X33" s="84"/>
      <c r="Z33" s="397" t="s">
        <v>1440</v>
      </c>
      <c r="AA33" s="446">
        <v>52.04</v>
      </c>
      <c r="AB33" s="446">
        <v>4.01</v>
      </c>
      <c r="AC33" s="446">
        <v>12.45</v>
      </c>
      <c r="AD33" s="446">
        <v>13.02</v>
      </c>
      <c r="AE33" s="446">
        <v>0.153</v>
      </c>
      <c r="AF33" s="446">
        <v>5.09</v>
      </c>
      <c r="AG33" s="446">
        <v>9.11</v>
      </c>
      <c r="AH33" s="446">
        <v>2.85</v>
      </c>
      <c r="AI33" s="446">
        <v>0.82699999999999996</v>
      </c>
      <c r="AJ33" s="446">
        <v>0.01</v>
      </c>
      <c r="AK33" s="446">
        <v>0.48499999999999999</v>
      </c>
      <c r="AL33" s="446">
        <v>2.1999999999999999E-2</v>
      </c>
      <c r="AM33" s="447">
        <v>100.06699999999999</v>
      </c>
    </row>
    <row r="34" spans="1:39" s="135" customFormat="1" ht="12.75">
      <c r="A34" s="135" t="s">
        <v>1040</v>
      </c>
      <c r="B34" s="135" t="s">
        <v>1048</v>
      </c>
      <c r="C34" s="45">
        <v>7720</v>
      </c>
      <c r="D34" s="45">
        <v>2353.056</v>
      </c>
      <c r="E34" s="154">
        <v>52.3</v>
      </c>
      <c r="F34" s="154">
        <v>2.52</v>
      </c>
      <c r="G34" s="154">
        <v>12.91</v>
      </c>
      <c r="H34" s="154">
        <v>12.25</v>
      </c>
      <c r="I34" s="154">
        <v>0.17199999999999999</v>
      </c>
      <c r="J34" s="154">
        <v>5.62</v>
      </c>
      <c r="K34" s="154">
        <v>9.76</v>
      </c>
      <c r="L34" s="154">
        <v>2.69</v>
      </c>
      <c r="M34" s="154">
        <v>0.49199999999999999</v>
      </c>
      <c r="N34" s="154">
        <v>0</v>
      </c>
      <c r="O34" s="154">
        <v>0.28599999999999998</v>
      </c>
      <c r="P34" s="154">
        <v>0</v>
      </c>
      <c r="Q34" s="154">
        <v>99.000000000000014</v>
      </c>
      <c r="R34" s="174">
        <f t="shared" si="9"/>
        <v>49.035484950135391</v>
      </c>
      <c r="S34" s="57">
        <v>73.719486675089726</v>
      </c>
      <c r="T34" s="57">
        <v>74.174141958143906</v>
      </c>
      <c r="U34" s="57">
        <v>76.231025771535741</v>
      </c>
      <c r="V34" s="45">
        <f t="shared" si="1"/>
        <v>1141.26</v>
      </c>
      <c r="W34" s="45">
        <f t="shared" si="10"/>
        <v>1136.144</v>
      </c>
      <c r="X34" s="84"/>
      <c r="Z34" s="397" t="s">
        <v>1440</v>
      </c>
      <c r="AA34" s="446">
        <v>52.04</v>
      </c>
      <c r="AB34" s="446">
        <v>3.95</v>
      </c>
      <c r="AC34" s="446">
        <v>12.34</v>
      </c>
      <c r="AD34" s="446">
        <v>13.13</v>
      </c>
      <c r="AE34" s="446">
        <v>0.182</v>
      </c>
      <c r="AF34" s="446">
        <v>5.14</v>
      </c>
      <c r="AG34" s="446">
        <v>9.17</v>
      </c>
      <c r="AH34" s="446">
        <v>2.74</v>
      </c>
      <c r="AI34" s="446">
        <v>0.84399999999999997</v>
      </c>
      <c r="AJ34" s="446">
        <v>2.8000000000000001E-2</v>
      </c>
      <c r="AK34" s="446">
        <v>0.49299999999999999</v>
      </c>
      <c r="AL34" s="446">
        <v>2.1999999999999999E-2</v>
      </c>
      <c r="AM34" s="447">
        <v>100.098</v>
      </c>
    </row>
    <row r="35" spans="1:39" s="135" customFormat="1" ht="12.75">
      <c r="A35" s="135" t="s">
        <v>1040</v>
      </c>
      <c r="B35" s="135" t="s">
        <v>1049</v>
      </c>
      <c r="C35" s="45">
        <v>7720</v>
      </c>
      <c r="D35" s="45">
        <v>2353.056</v>
      </c>
      <c r="E35" s="154">
        <v>52.39</v>
      </c>
      <c r="F35" s="154">
        <v>2.64</v>
      </c>
      <c r="G35" s="154">
        <v>12.91</v>
      </c>
      <c r="H35" s="154">
        <v>12.36</v>
      </c>
      <c r="I35" s="154">
        <v>0.20399999999999999</v>
      </c>
      <c r="J35" s="154">
        <v>5.69</v>
      </c>
      <c r="K35" s="154">
        <v>9.9</v>
      </c>
      <c r="L35" s="154">
        <v>2.63</v>
      </c>
      <c r="M35" s="154">
        <v>0.46600000000000003</v>
      </c>
      <c r="N35" s="154">
        <v>0</v>
      </c>
      <c r="O35" s="154">
        <v>0.26100000000000001</v>
      </c>
      <c r="P35" s="154">
        <v>0</v>
      </c>
      <c r="Q35" s="154">
        <v>99.450999999999979</v>
      </c>
      <c r="R35" s="174">
        <f t="shared" si="9"/>
        <v>49.121432452887142</v>
      </c>
      <c r="S35" s="57">
        <v>73.78606034679926</v>
      </c>
      <c r="T35" s="57">
        <v>74.239966352119396</v>
      </c>
      <c r="U35" s="57">
        <v>76.293283187050733</v>
      </c>
      <c r="V35" s="45">
        <f t="shared" si="1"/>
        <v>1142.8699999999999</v>
      </c>
      <c r="W35" s="45">
        <f t="shared" si="10"/>
        <v>1137.6279999999999</v>
      </c>
      <c r="X35" s="84"/>
      <c r="Z35" s="397" t="s">
        <v>1440</v>
      </c>
      <c r="AA35" s="446">
        <v>52.08</v>
      </c>
      <c r="AB35" s="446">
        <v>3.91</v>
      </c>
      <c r="AC35" s="446">
        <v>12.54</v>
      </c>
      <c r="AD35" s="446">
        <v>13.47</v>
      </c>
      <c r="AE35" s="446">
        <v>0.182</v>
      </c>
      <c r="AF35" s="446">
        <v>5.07</v>
      </c>
      <c r="AG35" s="446">
        <v>9.1</v>
      </c>
      <c r="AH35" s="446">
        <v>2.89</v>
      </c>
      <c r="AI35" s="446">
        <v>0.85299999999999998</v>
      </c>
      <c r="AJ35" s="446">
        <v>1.2999999999999999E-2</v>
      </c>
      <c r="AK35" s="446">
        <v>0.40300000000000002</v>
      </c>
      <c r="AL35" s="446">
        <v>5.0999999999999997E-2</v>
      </c>
      <c r="AM35" s="447">
        <v>100.57</v>
      </c>
    </row>
    <row r="36" spans="1:39" s="135" customFormat="1" ht="13.5" thickBot="1">
      <c r="A36" s="135" t="s">
        <v>1040</v>
      </c>
      <c r="B36" s="135" t="s">
        <v>1050</v>
      </c>
      <c r="C36" s="45">
        <v>7720</v>
      </c>
      <c r="D36" s="45">
        <v>2353.056</v>
      </c>
      <c r="E36" s="154">
        <v>52.93</v>
      </c>
      <c r="F36" s="154">
        <v>2.6</v>
      </c>
      <c r="G36" s="154">
        <v>13.07</v>
      </c>
      <c r="H36" s="154">
        <v>11.92</v>
      </c>
      <c r="I36" s="154">
        <v>0.17100000000000001</v>
      </c>
      <c r="J36" s="154">
        <v>5.68</v>
      </c>
      <c r="K36" s="154">
        <v>9.76</v>
      </c>
      <c r="L36" s="154">
        <v>2.4700000000000002</v>
      </c>
      <c r="M36" s="154">
        <v>0.47399999999999998</v>
      </c>
      <c r="N36" s="154">
        <v>0</v>
      </c>
      <c r="O36" s="154">
        <v>0.30299999999999999</v>
      </c>
      <c r="P36" s="154">
        <v>0.01</v>
      </c>
      <c r="Q36" s="154">
        <v>99.388000000000019</v>
      </c>
      <c r="R36" s="174">
        <f t="shared" si="9"/>
        <v>49.983561391465749</v>
      </c>
      <c r="S36" s="57">
        <v>74.447657277574322</v>
      </c>
      <c r="T36" s="57">
        <v>74.894005334052665</v>
      </c>
      <c r="U36" s="57">
        <v>76.911402471577091</v>
      </c>
      <c r="V36" s="45">
        <f t="shared" si="1"/>
        <v>1142.6399999999999</v>
      </c>
      <c r="W36" s="45">
        <f t="shared" si="10"/>
        <v>1137.4159999999999</v>
      </c>
      <c r="X36" s="84"/>
      <c r="Z36" s="398" t="s">
        <v>1440</v>
      </c>
      <c r="AA36" s="153">
        <v>52.15</v>
      </c>
      <c r="AB36" s="153">
        <v>3.9</v>
      </c>
      <c r="AC36" s="153">
        <v>12.45</v>
      </c>
      <c r="AD36" s="153">
        <v>13.23</v>
      </c>
      <c r="AE36" s="153">
        <v>0.18099999999999999</v>
      </c>
      <c r="AF36" s="153">
        <v>5.0199999999999996</v>
      </c>
      <c r="AG36" s="153">
        <v>9.08</v>
      </c>
      <c r="AH36" s="153">
        <v>2.89</v>
      </c>
      <c r="AI36" s="153">
        <v>0.85699999999999998</v>
      </c>
      <c r="AJ36" s="153">
        <v>2.3E-2</v>
      </c>
      <c r="AK36" s="153">
        <v>0.49199999999999999</v>
      </c>
      <c r="AL36" s="153">
        <v>0</v>
      </c>
      <c r="AM36" s="457">
        <v>100.283</v>
      </c>
    </row>
    <row r="37" spans="1:39" s="135" customFormat="1" ht="12.75">
      <c r="A37" s="135" t="s">
        <v>1040</v>
      </c>
      <c r="B37" s="135" t="s">
        <v>1051</v>
      </c>
      <c r="C37" s="45">
        <v>7720</v>
      </c>
      <c r="D37" s="45">
        <v>2353.056</v>
      </c>
      <c r="E37" s="154">
        <v>52.72</v>
      </c>
      <c r="F37" s="154">
        <v>2.4500000000000002</v>
      </c>
      <c r="G37" s="154">
        <v>13.34</v>
      </c>
      <c r="H37" s="154">
        <v>11.81</v>
      </c>
      <c r="I37" s="154">
        <v>0.188</v>
      </c>
      <c r="J37" s="154">
        <v>5.72</v>
      </c>
      <c r="K37" s="154">
        <v>10.02</v>
      </c>
      <c r="L37" s="154">
        <v>2.4</v>
      </c>
      <c r="M37" s="154">
        <v>0.48730000000000001</v>
      </c>
      <c r="N37" s="154">
        <v>0</v>
      </c>
      <c r="O37" s="154">
        <v>0.2591</v>
      </c>
      <c r="P37" s="154">
        <v>9.2200000000000004E-2</v>
      </c>
      <c r="Q37" s="154">
        <v>99.486600000000024</v>
      </c>
      <c r="R37" s="174">
        <f t="shared" si="9"/>
        <v>50.390768536696378</v>
      </c>
      <c r="S37" s="57">
        <v>74.756281534872215</v>
      </c>
      <c r="T37" s="57">
        <v>75.199034480710239</v>
      </c>
      <c r="U37" s="57">
        <v>77.199382934422076</v>
      </c>
      <c r="V37" s="45">
        <f t="shared" si="1"/>
        <v>1143.56</v>
      </c>
      <c r="W37" s="45">
        <f t="shared" si="10"/>
        <v>1138.2639999999999</v>
      </c>
      <c r="X37" s="84"/>
      <c r="Z37" s="387" t="s">
        <v>1441</v>
      </c>
      <c r="AA37" s="388">
        <f t="shared" ref="AA37:AL37" si="11">AVERAGE(AA7:AA36)</f>
        <v>51.785333333333348</v>
      </c>
      <c r="AB37" s="388">
        <f t="shared" si="11"/>
        <v>3.9930000000000008</v>
      </c>
      <c r="AC37" s="388">
        <f t="shared" si="11"/>
        <v>12.471666666666664</v>
      </c>
      <c r="AD37" s="388">
        <f t="shared" si="11"/>
        <v>13.069333333333336</v>
      </c>
      <c r="AE37" s="388">
        <f t="shared" si="11"/>
        <v>0.18083333333333332</v>
      </c>
      <c r="AF37" s="388">
        <f t="shared" si="11"/>
        <v>5.0453333333333328</v>
      </c>
      <c r="AG37" s="388">
        <f t="shared" si="11"/>
        <v>9.1723333333333343</v>
      </c>
      <c r="AH37" s="388">
        <f t="shared" si="11"/>
        <v>2.726</v>
      </c>
      <c r="AI37" s="388">
        <f t="shared" si="11"/>
        <v>0.83706666666666674</v>
      </c>
      <c r="AJ37" s="388">
        <f t="shared" si="11"/>
        <v>1.7833333333333336E-2</v>
      </c>
      <c r="AK37" s="388">
        <f t="shared" si="11"/>
        <v>0.45800000000000007</v>
      </c>
      <c r="AL37" s="388">
        <f t="shared" si="11"/>
        <v>2.0233333333333339E-2</v>
      </c>
      <c r="AM37" s="390"/>
    </row>
    <row r="38" spans="1:39" s="135" customFormat="1" ht="12.75">
      <c r="A38" s="135" t="s">
        <v>1040</v>
      </c>
      <c r="B38" s="135" t="s">
        <v>1052</v>
      </c>
      <c r="C38" s="45">
        <v>7720</v>
      </c>
      <c r="D38" s="45">
        <v>2353.056</v>
      </c>
      <c r="E38" s="154">
        <v>52.55</v>
      </c>
      <c r="F38" s="154">
        <v>2.5299999999999998</v>
      </c>
      <c r="G38" s="154">
        <v>13.26</v>
      </c>
      <c r="H38" s="154">
        <v>12.38</v>
      </c>
      <c r="I38" s="154">
        <v>0.1653</v>
      </c>
      <c r="J38" s="154">
        <v>5.52</v>
      </c>
      <c r="K38" s="154">
        <v>10.07</v>
      </c>
      <c r="L38" s="154">
        <v>2.31</v>
      </c>
      <c r="M38" s="154">
        <v>0.44180000000000003</v>
      </c>
      <c r="N38" s="154">
        <v>0</v>
      </c>
      <c r="O38" s="154">
        <v>0.27489999999999998</v>
      </c>
      <c r="P38" s="154">
        <v>3.2500000000000001E-2</v>
      </c>
      <c r="Q38" s="154">
        <v>99.534500000000008</v>
      </c>
      <c r="R38" s="174">
        <f t="shared" si="9"/>
        <v>48.323240929540191</v>
      </c>
      <c r="S38" s="57">
        <v>73.16341258456869</v>
      </c>
      <c r="T38" s="57">
        <v>73.624246057505715</v>
      </c>
      <c r="U38" s="57">
        <v>75.710584295650776</v>
      </c>
      <c r="V38" s="45">
        <f t="shared" si="1"/>
        <v>1138.96</v>
      </c>
      <c r="W38" s="45">
        <f t="shared" si="10"/>
        <v>1134.0239999999999</v>
      </c>
      <c r="X38" s="84"/>
      <c r="Z38" s="387" t="s">
        <v>1736</v>
      </c>
      <c r="AA38" s="388">
        <f>(STDEV(AA7:AA36)/AA37)*100</f>
        <v>0.8476270478839173</v>
      </c>
      <c r="AB38" s="388">
        <f t="shared" ref="AB38:AL38" si="12">(STDEV(AB7:AB36)/AB37)*100</f>
        <v>1.700018607888764</v>
      </c>
      <c r="AC38" s="388">
        <f t="shared" si="12"/>
        <v>0.6189695980077361</v>
      </c>
      <c r="AD38" s="388">
        <f t="shared" si="12"/>
        <v>2.3590296087620994</v>
      </c>
      <c r="AE38" s="388">
        <f t="shared" si="12"/>
        <v>11.920808187532543</v>
      </c>
      <c r="AF38" s="388">
        <f t="shared" si="12"/>
        <v>1.3430008448592636</v>
      </c>
      <c r="AG38" s="388">
        <f t="shared" si="12"/>
        <v>0.84190815025013777</v>
      </c>
      <c r="AH38" s="388">
        <f t="shared" si="12"/>
        <v>4.6676920712069032</v>
      </c>
      <c r="AI38" s="388">
        <f t="shared" si="12"/>
        <v>2.6018660353868888</v>
      </c>
      <c r="AJ38" s="388">
        <f t="shared" si="12"/>
        <v>76.476966702259048</v>
      </c>
      <c r="AK38" s="388">
        <f t="shared" si="12"/>
        <v>8.0821628427710408</v>
      </c>
      <c r="AL38" s="388">
        <f t="shared" si="12"/>
        <v>110.82370883052664</v>
      </c>
      <c r="AM38" s="390"/>
    </row>
    <row r="39" spans="1:39" s="135" customFormat="1" ht="12.75">
      <c r="A39" s="135" t="s">
        <v>1040</v>
      </c>
      <c r="B39" s="135" t="s">
        <v>1052</v>
      </c>
      <c r="C39" s="45">
        <v>7720</v>
      </c>
      <c r="D39" s="45">
        <v>2353.056</v>
      </c>
      <c r="E39" s="154">
        <v>52.49</v>
      </c>
      <c r="F39" s="154">
        <v>2.58</v>
      </c>
      <c r="G39" s="154">
        <v>13.19</v>
      </c>
      <c r="H39" s="154">
        <v>12.06</v>
      </c>
      <c r="I39" s="154">
        <v>0.15920000000000001</v>
      </c>
      <c r="J39" s="154">
        <v>5.67</v>
      </c>
      <c r="K39" s="154">
        <v>10.06</v>
      </c>
      <c r="L39" s="154">
        <v>2.48</v>
      </c>
      <c r="M39" s="154">
        <v>0.49370000000000003</v>
      </c>
      <c r="N39" s="154">
        <v>0</v>
      </c>
      <c r="O39" s="154">
        <v>0.28870000000000001</v>
      </c>
      <c r="P39" s="154">
        <v>3.3099999999999997E-2</v>
      </c>
      <c r="Q39" s="154">
        <v>99.504700000000028</v>
      </c>
      <c r="R39" s="174">
        <f t="shared" si="9"/>
        <v>49.647601109686285</v>
      </c>
      <c r="S39" s="57">
        <v>74.191173520057575</v>
      </c>
      <c r="T39" s="57">
        <v>74.640475697470137</v>
      </c>
      <c r="U39" s="57">
        <v>76.671899624782171</v>
      </c>
      <c r="V39" s="45">
        <f t="shared" si="1"/>
        <v>1142.4100000000001</v>
      </c>
      <c r="W39" s="45">
        <f t="shared" si="10"/>
        <v>1137.204</v>
      </c>
      <c r="X39" s="84"/>
      <c r="Z39" s="387" t="s">
        <v>1737</v>
      </c>
      <c r="AA39" s="388">
        <v>50.94</v>
      </c>
      <c r="AB39" s="388">
        <v>4.0599999999999996</v>
      </c>
      <c r="AC39" s="388">
        <v>12.49</v>
      </c>
      <c r="AD39" s="388">
        <v>13.3</v>
      </c>
      <c r="AE39" s="388">
        <v>0.15</v>
      </c>
      <c r="AF39" s="427">
        <v>5.08</v>
      </c>
      <c r="AG39" s="388">
        <v>9.3000000000000007</v>
      </c>
      <c r="AH39" s="388">
        <v>2.66</v>
      </c>
      <c r="AI39" s="388">
        <v>0.82</v>
      </c>
      <c r="AJ39" s="427"/>
      <c r="AK39" s="388">
        <v>0.38</v>
      </c>
      <c r="AL39" s="411"/>
      <c r="AM39" s="417"/>
    </row>
    <row r="40" spans="1:39" s="135" customFormat="1" ht="13.5" thickBot="1">
      <c r="A40" s="135" t="s">
        <v>1040</v>
      </c>
      <c r="B40" s="135" t="s">
        <v>1052</v>
      </c>
      <c r="C40" s="45">
        <v>7720</v>
      </c>
      <c r="D40" s="45">
        <v>2353.056</v>
      </c>
      <c r="E40" s="154">
        <v>52.39</v>
      </c>
      <c r="F40" s="154">
        <v>2.56</v>
      </c>
      <c r="G40" s="154">
        <v>13.33</v>
      </c>
      <c r="H40" s="154">
        <v>12.25</v>
      </c>
      <c r="I40" s="154">
        <v>0.20280000000000001</v>
      </c>
      <c r="J40" s="154">
        <v>5.71</v>
      </c>
      <c r="K40" s="154">
        <v>9.7899999999999991</v>
      </c>
      <c r="L40" s="154">
        <v>2.5099999999999998</v>
      </c>
      <c r="M40" s="154">
        <v>0.46910000000000002</v>
      </c>
      <c r="N40" s="154">
        <v>0</v>
      </c>
      <c r="O40" s="154">
        <v>0.2883</v>
      </c>
      <c r="P40" s="154">
        <v>2.3300000000000001E-2</v>
      </c>
      <c r="Q40" s="154">
        <v>99.523500000000013</v>
      </c>
      <c r="R40" s="174">
        <f t="shared" si="9"/>
        <v>49.432573641726563</v>
      </c>
      <c r="S40" s="57">
        <v>74.026124168670407</v>
      </c>
      <c r="T40" s="57">
        <v>74.47731120857307</v>
      </c>
      <c r="U40" s="57">
        <v>76.51769343791274</v>
      </c>
      <c r="V40" s="45">
        <f t="shared" si="1"/>
        <v>1143.33</v>
      </c>
      <c r="W40" s="45">
        <f t="shared" si="10"/>
        <v>1138.0519999999999</v>
      </c>
      <c r="X40" s="84"/>
      <c r="Z40" s="459" t="s">
        <v>1681</v>
      </c>
      <c r="AA40" s="460">
        <f t="shared" ref="AA40:AI40" si="13">(AA39-AA37)/AA39*100</f>
        <v>-1.6594686559351206</v>
      </c>
      <c r="AB40" s="460">
        <f t="shared" si="13"/>
        <v>1.6502463054186907</v>
      </c>
      <c r="AC40" s="460">
        <f t="shared" si="13"/>
        <v>0.14678409394184305</v>
      </c>
      <c r="AD40" s="460">
        <f t="shared" si="13"/>
        <v>1.7343358395989799</v>
      </c>
      <c r="AE40" s="460">
        <f t="shared" si="13"/>
        <v>-20.55555555555555</v>
      </c>
      <c r="AF40" s="460">
        <f t="shared" si="13"/>
        <v>0.68241469816274192</v>
      </c>
      <c r="AG40" s="460">
        <f t="shared" si="13"/>
        <v>1.372759856630821</v>
      </c>
      <c r="AH40" s="460">
        <f t="shared" si="13"/>
        <v>-2.4812030075187907</v>
      </c>
      <c r="AI40" s="460">
        <f t="shared" si="13"/>
        <v>-2.0813008130081445</v>
      </c>
      <c r="AJ40" s="460"/>
      <c r="AK40" s="460">
        <f>(AK39-AK37)/AK39*100</f>
        <v>-20.526315789473699</v>
      </c>
      <c r="AL40" s="460"/>
      <c r="AM40" s="422"/>
    </row>
    <row r="41" spans="1:39" s="135" customFormat="1" ht="12.75">
      <c r="A41" s="135" t="s">
        <v>1040</v>
      </c>
      <c r="B41" s="135" t="s">
        <v>1052</v>
      </c>
      <c r="C41" s="45">
        <v>7720</v>
      </c>
      <c r="D41" s="45">
        <v>2353.056</v>
      </c>
      <c r="E41" s="154">
        <v>52.21</v>
      </c>
      <c r="F41" s="154">
        <v>2.5099999999999998</v>
      </c>
      <c r="G41" s="154">
        <v>13.26</v>
      </c>
      <c r="H41" s="154">
        <v>12.6</v>
      </c>
      <c r="I41" s="154">
        <v>0.17449999999999999</v>
      </c>
      <c r="J41" s="154">
        <v>5.65</v>
      </c>
      <c r="K41" s="154">
        <v>9.81</v>
      </c>
      <c r="L41" s="154">
        <v>2.5</v>
      </c>
      <c r="M41" s="154">
        <v>0.48699999999999999</v>
      </c>
      <c r="N41" s="154">
        <v>0</v>
      </c>
      <c r="O41" s="154">
        <v>0.2414</v>
      </c>
      <c r="P41" s="154">
        <v>1.66E-2</v>
      </c>
      <c r="Q41" s="154">
        <v>99.459499999999991</v>
      </c>
      <c r="R41" s="174">
        <f t="shared" si="9"/>
        <v>48.464673215452017</v>
      </c>
      <c r="S41" s="57">
        <v>73.274459862755464</v>
      </c>
      <c r="T41" s="57">
        <v>73.734071028881374</v>
      </c>
      <c r="U41" s="57">
        <v>75.81457578067463</v>
      </c>
      <c r="V41" s="45">
        <f t="shared" si="1"/>
        <v>1141.95</v>
      </c>
      <c r="W41" s="45">
        <f t="shared" si="10"/>
        <v>1136.78</v>
      </c>
      <c r="X41" s="8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362"/>
    </row>
    <row r="42" spans="1:39" s="135" customFormat="1" ht="12.75">
      <c r="A42" s="135" t="s">
        <v>1040</v>
      </c>
      <c r="B42" s="135" t="s">
        <v>1052</v>
      </c>
      <c r="C42" s="45">
        <v>7720</v>
      </c>
      <c r="D42" s="45">
        <v>2353.056</v>
      </c>
      <c r="E42" s="154">
        <v>52.25</v>
      </c>
      <c r="F42" s="154">
        <v>2.5099999999999998</v>
      </c>
      <c r="G42" s="154">
        <v>13.19</v>
      </c>
      <c r="H42" s="154">
        <v>12.54</v>
      </c>
      <c r="I42" s="154">
        <v>0.20619999999999999</v>
      </c>
      <c r="J42" s="154">
        <v>5.74</v>
      </c>
      <c r="K42" s="154">
        <v>9.7899999999999991</v>
      </c>
      <c r="L42" s="154">
        <v>2.35</v>
      </c>
      <c r="M42" s="154">
        <v>0.49249999999999999</v>
      </c>
      <c r="N42" s="154">
        <v>0</v>
      </c>
      <c r="O42" s="154">
        <v>0.26190000000000002</v>
      </c>
      <c r="P42" s="154">
        <v>2.2599999999999999E-2</v>
      </c>
      <c r="Q42" s="154">
        <v>99.353200000000001</v>
      </c>
      <c r="R42" s="174">
        <f t="shared" si="9"/>
        <v>48.978756039919745</v>
      </c>
      <c r="S42" s="57">
        <v>73.675483336180335</v>
      </c>
      <c r="T42" s="57">
        <v>74.130632741874336</v>
      </c>
      <c r="U42" s="57">
        <v>76.189869458377615</v>
      </c>
      <c r="V42" s="45">
        <f t="shared" si="1"/>
        <v>1144.02</v>
      </c>
      <c r="W42" s="45">
        <f t="shared" si="10"/>
        <v>1138.6880000000001</v>
      </c>
      <c r="X42" s="84"/>
      <c r="Z42" s="458"/>
      <c r="AA42" s="313"/>
      <c r="AB42" s="313"/>
      <c r="AC42" s="313"/>
      <c r="AD42" s="313"/>
      <c r="AE42" s="313"/>
      <c r="AF42" s="313"/>
      <c r="AG42" s="313"/>
      <c r="AH42" s="313"/>
      <c r="AI42" s="214"/>
      <c r="AJ42" s="214"/>
      <c r="AK42" s="214"/>
      <c r="AL42" s="214"/>
      <c r="AM42" s="214"/>
    </row>
    <row r="43" spans="1:39" s="135" customFormat="1" ht="12.75">
      <c r="A43" s="135" t="s">
        <v>1040</v>
      </c>
      <c r="B43" s="135" t="s">
        <v>1052</v>
      </c>
      <c r="C43" s="45">
        <v>7720</v>
      </c>
      <c r="D43" s="45">
        <v>2353.056</v>
      </c>
      <c r="E43" s="154">
        <v>52.33</v>
      </c>
      <c r="F43" s="154">
        <v>2.52</v>
      </c>
      <c r="G43" s="154">
        <v>13.24</v>
      </c>
      <c r="H43" s="154">
        <v>12.56</v>
      </c>
      <c r="I43" s="154">
        <v>0.18640000000000001</v>
      </c>
      <c r="J43" s="154">
        <v>5.66</v>
      </c>
      <c r="K43" s="154">
        <v>9.89</v>
      </c>
      <c r="L43" s="154">
        <v>2.5099999999999998</v>
      </c>
      <c r="M43" s="154">
        <v>0.5141</v>
      </c>
      <c r="N43" s="154">
        <v>0</v>
      </c>
      <c r="O43" s="154">
        <v>0.29899999999999999</v>
      </c>
      <c r="P43" s="154">
        <v>3.1899999999999998E-2</v>
      </c>
      <c r="Q43" s="154">
        <v>99.741400000000013</v>
      </c>
      <c r="R43" s="174">
        <f t="shared" si="9"/>
        <v>48.58826571606243</v>
      </c>
      <c r="S43" s="57">
        <v>73.371244865370343</v>
      </c>
      <c r="T43" s="57">
        <v>73.829786041848593</v>
      </c>
      <c r="U43" s="57">
        <v>75.905186765322242</v>
      </c>
      <c r="V43" s="45">
        <f t="shared" si="1"/>
        <v>1142.18</v>
      </c>
      <c r="W43" s="45">
        <f t="shared" si="10"/>
        <v>1136.992</v>
      </c>
      <c r="X43" s="84"/>
    </row>
    <row r="44" spans="1:39" s="157" customFormat="1" ht="12.75">
      <c r="A44" s="157" t="s">
        <v>1040</v>
      </c>
      <c r="B44" s="178" t="s">
        <v>1053</v>
      </c>
      <c r="C44" s="179"/>
      <c r="D44" s="179"/>
      <c r="E44" s="180">
        <f>AVERAGE(E27:E43)</f>
        <v>52.411176470588238</v>
      </c>
      <c r="F44" s="180">
        <f t="shared" ref="F44:Q44" si="14">AVERAGE(F27:F43)</f>
        <v>2.5582352941176474</v>
      </c>
      <c r="G44" s="180">
        <f t="shared" si="14"/>
        <v>13.058823529411764</v>
      </c>
      <c r="H44" s="180">
        <f t="shared" si="14"/>
        <v>12.211176470588235</v>
      </c>
      <c r="I44" s="180">
        <f t="shared" si="14"/>
        <v>0.17543529411764708</v>
      </c>
      <c r="J44" s="180">
        <f>AVERAGE(J27:J43)</f>
        <v>5.6294117647058819</v>
      </c>
      <c r="K44" s="180">
        <f t="shared" si="14"/>
        <v>9.8317647058823514</v>
      </c>
      <c r="L44" s="180">
        <f t="shared" si="14"/>
        <v>2.5605882352941172</v>
      </c>
      <c r="M44" s="180">
        <f t="shared" si="14"/>
        <v>0.4836176470588236</v>
      </c>
      <c r="N44" s="180">
        <f>AVERAGE(N27:N43)</f>
        <v>6.8823529411764705E-3</v>
      </c>
      <c r="O44" s="180">
        <f t="shared" si="14"/>
        <v>0.28972352941176477</v>
      </c>
      <c r="P44" s="180">
        <f t="shared" si="14"/>
        <v>2.1011764705882351E-2</v>
      </c>
      <c r="Q44" s="180">
        <f t="shared" si="14"/>
        <v>99.237847058823533</v>
      </c>
      <c r="R44" s="182">
        <f>AVERAGE(R27:R43)</f>
        <v>49.155554282161766</v>
      </c>
      <c r="S44" s="182">
        <f>AVERAGE(S27:S43)</f>
        <v>73.807651062959735</v>
      </c>
      <c r="T44" s="182">
        <v>74.261225638322898</v>
      </c>
      <c r="U44" s="182">
        <f>AVERAGE(U27:U43)</f>
        <v>76.313011933558116</v>
      </c>
      <c r="V44" s="179">
        <f>AVERAGE(V27:V43)</f>
        <v>1141.4764705882353</v>
      </c>
      <c r="W44" s="179">
        <f>AVERAGE(W27:W43)</f>
        <v>1136.3435294117644</v>
      </c>
      <c r="X44" s="85"/>
    </row>
    <row r="45" spans="1:39" s="157" customFormat="1" ht="12.75">
      <c r="B45" s="178" t="s">
        <v>1032</v>
      </c>
      <c r="C45" s="179"/>
      <c r="D45" s="179"/>
      <c r="E45" s="180">
        <f>_xlfn.STDEV.P(E27:E43)</f>
        <v>0.19905312187634669</v>
      </c>
      <c r="F45" s="180">
        <f t="shared" ref="F45:P45" si="15">_xlfn.STDEV.P(F27:F43)</f>
        <v>4.7058823529411785E-2</v>
      </c>
      <c r="G45" s="180">
        <f t="shared" si="15"/>
        <v>0.18214029346959515</v>
      </c>
      <c r="H45" s="180">
        <f t="shared" si="15"/>
        <v>0.23378930567150999</v>
      </c>
      <c r="I45" s="180">
        <f t="shared" si="15"/>
        <v>1.7539868574746424E-2</v>
      </c>
      <c r="J45" s="180">
        <f t="shared" si="15"/>
        <v>0.12085336707009836</v>
      </c>
      <c r="K45" s="180">
        <f t="shared" si="15"/>
        <v>0.11966793733040415</v>
      </c>
      <c r="L45" s="180">
        <f t="shared" si="15"/>
        <v>0.16053112537614897</v>
      </c>
      <c r="M45" s="180">
        <f t="shared" si="15"/>
        <v>2.3210804666947617E-2</v>
      </c>
      <c r="N45" s="180">
        <f>_xlfn.STDEV.P(N27:N43)</f>
        <v>1.2869856953093129E-2</v>
      </c>
      <c r="O45" s="180">
        <f t="shared" si="15"/>
        <v>2.7421192521623824E-2</v>
      </c>
      <c r="P45" s="180">
        <f t="shared" si="15"/>
        <v>2.1977418420169943E-2</v>
      </c>
      <c r="Q45" s="180"/>
      <c r="R45" s="182">
        <f>_xlfn.STDEV.P(R27:R43)</f>
        <v>0.79153226269587529</v>
      </c>
      <c r="S45" s="182">
        <f>_xlfn.STDEV.P(S27:S43)</f>
        <v>0.61577462760652968</v>
      </c>
      <c r="T45" s="182">
        <v>0.60889574327928087</v>
      </c>
      <c r="U45" s="182">
        <f>_xlfn.STDEV.P(U27:U43)</f>
        <v>0.57612210972766753</v>
      </c>
      <c r="V45" s="179">
        <f>_xlfn.STDEV.P(V27:V43)</f>
        <v>2.779627442612258</v>
      </c>
      <c r="W45" s="179">
        <f>_xlfn.STDEV.P(W27:W43)</f>
        <v>2.5620913818860935</v>
      </c>
      <c r="X45" s="85"/>
    </row>
    <row r="46" spans="1:39" s="135" customFormat="1" ht="12.75">
      <c r="C46" s="45"/>
      <c r="D46" s="45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74"/>
      <c r="S46" s="57"/>
      <c r="T46" s="57"/>
      <c r="U46" s="57"/>
      <c r="V46" s="45"/>
      <c r="W46" s="45"/>
      <c r="X46" s="84"/>
    </row>
    <row r="47" spans="1:39" s="135" customFormat="1" ht="12.75">
      <c r="A47" s="135" t="s">
        <v>1054</v>
      </c>
      <c r="B47" s="135" t="s">
        <v>1055</v>
      </c>
      <c r="C47" s="45">
        <v>8150</v>
      </c>
      <c r="D47" s="45">
        <v>2484.1200000000003</v>
      </c>
      <c r="E47" s="154">
        <v>52.67</v>
      </c>
      <c r="F47" s="154">
        <v>2.58</v>
      </c>
      <c r="G47" s="154">
        <v>12.96</v>
      </c>
      <c r="H47" s="154">
        <v>11.74</v>
      </c>
      <c r="I47" s="154">
        <v>0.186</v>
      </c>
      <c r="J47" s="154">
        <v>5.72</v>
      </c>
      <c r="K47" s="154">
        <v>9.8000000000000007</v>
      </c>
      <c r="L47" s="154">
        <v>2.74</v>
      </c>
      <c r="M47" s="154">
        <v>0.51200000000000001</v>
      </c>
      <c r="N47" s="154">
        <v>0</v>
      </c>
      <c r="O47" s="154">
        <v>0.30099999999999999</v>
      </c>
      <c r="P47" s="154">
        <v>0</v>
      </c>
      <c r="Q47" s="154">
        <v>99.209000000000003</v>
      </c>
      <c r="R47" s="174">
        <f t="shared" ref="R47:R58" si="16">100*(J47/40.3)/((J47/40.3)+(H47/71.84*0.85))</f>
        <v>50.539375964313415</v>
      </c>
      <c r="S47" s="57">
        <v>74.868302537908647</v>
      </c>
      <c r="T47" s="57">
        <v>75.309739644073943</v>
      </c>
      <c r="U47" s="57">
        <v>77.303853967479142</v>
      </c>
      <c r="V47" s="45">
        <f t="shared" si="1"/>
        <v>1143.56</v>
      </c>
      <c r="W47" s="45">
        <f t="shared" ref="W47:W58" si="17">21.2*J47+1017</f>
        <v>1138.2639999999999</v>
      </c>
      <c r="X47" s="85"/>
    </row>
    <row r="48" spans="1:39" s="135" customFormat="1" ht="12.75">
      <c r="A48" s="135" t="s">
        <v>1054</v>
      </c>
      <c r="B48" s="135" t="s">
        <v>1056</v>
      </c>
      <c r="C48" s="45">
        <v>8150</v>
      </c>
      <c r="D48" s="45">
        <v>2484.1200000000003</v>
      </c>
      <c r="E48" s="154">
        <v>52.86</v>
      </c>
      <c r="F48" s="154">
        <v>2.5299999999999998</v>
      </c>
      <c r="G48" s="154">
        <v>13.08</v>
      </c>
      <c r="H48" s="154">
        <v>11.72</v>
      </c>
      <c r="I48" s="154">
        <v>0.186</v>
      </c>
      <c r="J48" s="154">
        <v>5.8</v>
      </c>
      <c r="K48" s="154">
        <v>9.83</v>
      </c>
      <c r="L48" s="154">
        <v>2.67</v>
      </c>
      <c r="M48" s="154">
        <v>0.49</v>
      </c>
      <c r="N48" s="154">
        <v>0</v>
      </c>
      <c r="O48" s="154">
        <v>0.30299999999999999</v>
      </c>
      <c r="P48" s="154">
        <v>0</v>
      </c>
      <c r="Q48" s="154">
        <v>99.468999999999994</v>
      </c>
      <c r="R48" s="174">
        <f t="shared" si="16"/>
        <v>50.929143474850164</v>
      </c>
      <c r="S48" s="57">
        <v>75.160577493232097</v>
      </c>
      <c r="T48" s="57">
        <v>75.598554035409663</v>
      </c>
      <c r="U48" s="57">
        <v>77.576287637872852</v>
      </c>
      <c r="V48" s="45">
        <f t="shared" si="1"/>
        <v>1145.4000000000001</v>
      </c>
      <c r="W48" s="45">
        <f t="shared" si="17"/>
        <v>1139.96</v>
      </c>
      <c r="X48" s="85"/>
    </row>
    <row r="49" spans="1:24" s="135" customFormat="1" ht="12.75">
      <c r="A49" s="135" t="s">
        <v>1054</v>
      </c>
      <c r="B49" s="135" t="s">
        <v>1057</v>
      </c>
      <c r="C49" s="45">
        <v>8150</v>
      </c>
      <c r="D49" s="45">
        <v>2484.1200000000003</v>
      </c>
      <c r="E49" s="154">
        <v>52.67</v>
      </c>
      <c r="F49" s="154">
        <v>2.59</v>
      </c>
      <c r="G49" s="154">
        <v>12.95</v>
      </c>
      <c r="H49" s="154">
        <v>11.64</v>
      </c>
      <c r="I49" s="154">
        <v>0.16600000000000001</v>
      </c>
      <c r="J49" s="154">
        <v>5.68</v>
      </c>
      <c r="K49" s="154">
        <v>9.8000000000000007</v>
      </c>
      <c r="L49" s="154">
        <v>2.73</v>
      </c>
      <c r="M49" s="154">
        <v>0.46600000000000003</v>
      </c>
      <c r="N49" s="154">
        <v>0</v>
      </c>
      <c r="O49" s="154">
        <v>0.28000000000000003</v>
      </c>
      <c r="P49" s="154">
        <v>0</v>
      </c>
      <c r="Q49" s="154">
        <v>98.971999999999994</v>
      </c>
      <c r="R49" s="174">
        <f t="shared" si="16"/>
        <v>50.577791153318984</v>
      </c>
      <c r="S49" s="57">
        <v>74.897207404685048</v>
      </c>
      <c r="T49" s="57">
        <v>75.338304039269431</v>
      </c>
      <c r="U49" s="57">
        <v>77.330805792396717</v>
      </c>
      <c r="V49" s="45">
        <f t="shared" si="1"/>
        <v>1142.6399999999999</v>
      </c>
      <c r="W49" s="45">
        <f t="shared" si="17"/>
        <v>1137.4159999999999</v>
      </c>
      <c r="X49" s="84"/>
    </row>
    <row r="50" spans="1:24" s="135" customFormat="1" ht="12.75">
      <c r="A50" s="135" t="s">
        <v>1054</v>
      </c>
      <c r="B50" s="135" t="s">
        <v>1058</v>
      </c>
      <c r="C50" s="45">
        <v>8150</v>
      </c>
      <c r="D50" s="45">
        <v>2484.1200000000003</v>
      </c>
      <c r="E50" s="154">
        <v>52.8</v>
      </c>
      <c r="F50" s="154">
        <v>2.5499999999999998</v>
      </c>
      <c r="G50" s="154">
        <v>12.99</v>
      </c>
      <c r="H50" s="154">
        <v>11.77</v>
      </c>
      <c r="I50" s="154">
        <v>0.19800000000000001</v>
      </c>
      <c r="J50" s="154">
        <v>5.79</v>
      </c>
      <c r="K50" s="154">
        <v>9.89</v>
      </c>
      <c r="L50" s="154">
        <v>2.61</v>
      </c>
      <c r="M50" s="154">
        <v>0.48199999999999998</v>
      </c>
      <c r="N50" s="154">
        <v>2.3E-2</v>
      </c>
      <c r="O50" s="154">
        <v>0.26500000000000001</v>
      </c>
      <c r="P50" s="154">
        <v>0</v>
      </c>
      <c r="Q50" s="154">
        <v>99.367999999999981</v>
      </c>
      <c r="R50" s="174">
        <f t="shared" si="16"/>
        <v>50.779618181350962</v>
      </c>
      <c r="S50" s="57">
        <v>75.048714523079752</v>
      </c>
      <c r="T50" s="57">
        <v>75.488020212270143</v>
      </c>
      <c r="U50" s="57">
        <v>77.472042906121331</v>
      </c>
      <c r="V50" s="45">
        <f t="shared" si="1"/>
        <v>1145.17</v>
      </c>
      <c r="W50" s="45">
        <f t="shared" si="17"/>
        <v>1139.748</v>
      </c>
      <c r="X50" s="84"/>
    </row>
    <row r="51" spans="1:24" s="135" customFormat="1" ht="12.75">
      <c r="A51" s="135" t="s">
        <v>1054</v>
      </c>
      <c r="B51" s="135" t="s">
        <v>1059</v>
      </c>
      <c r="C51" s="45">
        <v>8150</v>
      </c>
      <c r="D51" s="45">
        <v>2484.1200000000003</v>
      </c>
      <c r="E51" s="154">
        <v>52.46</v>
      </c>
      <c r="F51" s="154">
        <v>2.59</v>
      </c>
      <c r="G51" s="154">
        <v>13.04</v>
      </c>
      <c r="H51" s="154">
        <v>12.28</v>
      </c>
      <c r="I51" s="154">
        <v>0.19</v>
      </c>
      <c r="J51" s="154">
        <v>5.85</v>
      </c>
      <c r="K51" s="154">
        <v>9.76</v>
      </c>
      <c r="L51" s="154">
        <v>2.72</v>
      </c>
      <c r="M51" s="154">
        <v>0.47299999999999998</v>
      </c>
      <c r="N51" s="154">
        <v>0</v>
      </c>
      <c r="O51" s="154">
        <v>0.253</v>
      </c>
      <c r="P51" s="154">
        <v>1.2999999999999999E-2</v>
      </c>
      <c r="Q51" s="154">
        <v>99.629000000000005</v>
      </c>
      <c r="R51" s="174">
        <f t="shared" si="16"/>
        <v>49.976965578225823</v>
      </c>
      <c r="S51" s="57">
        <v>74.442638035056632</v>
      </c>
      <c r="T51" s="57">
        <v>74.889044194752003</v>
      </c>
      <c r="U51" s="57">
        <v>76.906717062357544</v>
      </c>
      <c r="V51" s="45">
        <f t="shared" si="1"/>
        <v>1146.55</v>
      </c>
      <c r="W51" s="45">
        <f t="shared" si="17"/>
        <v>1141.02</v>
      </c>
      <c r="X51" s="84"/>
    </row>
    <row r="52" spans="1:24" s="135" customFormat="1" ht="12.75">
      <c r="A52" s="135" t="s">
        <v>1054</v>
      </c>
      <c r="B52" s="135" t="s">
        <v>1060</v>
      </c>
      <c r="C52" s="45">
        <v>8150</v>
      </c>
      <c r="D52" s="45">
        <v>2484.1200000000003</v>
      </c>
      <c r="E52" s="154">
        <v>52.62</v>
      </c>
      <c r="F52" s="154">
        <v>2.52</v>
      </c>
      <c r="G52" s="154">
        <v>13.11</v>
      </c>
      <c r="H52" s="154">
        <v>11.51</v>
      </c>
      <c r="I52" s="154">
        <v>0.156</v>
      </c>
      <c r="J52" s="154">
        <v>5.74</v>
      </c>
      <c r="K52" s="154">
        <v>9.68</v>
      </c>
      <c r="L52" s="154">
        <v>2.74</v>
      </c>
      <c r="M52" s="154">
        <v>0.498</v>
      </c>
      <c r="N52" s="154">
        <v>3.3000000000000002E-2</v>
      </c>
      <c r="O52" s="154">
        <v>0.32900000000000001</v>
      </c>
      <c r="P52" s="154">
        <v>7.2999999999999995E-2</v>
      </c>
      <c r="Q52" s="154">
        <v>99.009</v>
      </c>
      <c r="R52" s="174">
        <f t="shared" si="16"/>
        <v>51.121108866055117</v>
      </c>
      <c r="S52" s="57">
        <v>75.303716150022439</v>
      </c>
      <c r="T52" s="57">
        <v>75.739983469100096</v>
      </c>
      <c r="U52" s="57">
        <v>77.709634073676668</v>
      </c>
      <c r="V52" s="45">
        <f t="shared" si="1"/>
        <v>1144.02</v>
      </c>
      <c r="W52" s="45">
        <f t="shared" si="17"/>
        <v>1138.6880000000001</v>
      </c>
      <c r="X52" s="84"/>
    </row>
    <row r="53" spans="1:24" s="135" customFormat="1" ht="12.75">
      <c r="A53" s="135" t="s">
        <v>1054</v>
      </c>
      <c r="B53" s="135" t="s">
        <v>1061</v>
      </c>
      <c r="C53" s="45">
        <v>8150</v>
      </c>
      <c r="D53" s="45">
        <v>2484.1200000000003</v>
      </c>
      <c r="E53" s="154">
        <v>52.56</v>
      </c>
      <c r="F53" s="154">
        <v>2.62</v>
      </c>
      <c r="G53" s="154">
        <v>13</v>
      </c>
      <c r="H53" s="154">
        <v>12.12</v>
      </c>
      <c r="I53" s="154">
        <v>0.18099999999999999</v>
      </c>
      <c r="J53" s="154">
        <v>5.79</v>
      </c>
      <c r="K53" s="154">
        <v>9.89</v>
      </c>
      <c r="L53" s="154">
        <v>2.67</v>
      </c>
      <c r="M53" s="154">
        <v>0.45500000000000002</v>
      </c>
      <c r="N53" s="154">
        <v>0</v>
      </c>
      <c r="O53" s="154">
        <v>0.27600000000000002</v>
      </c>
      <c r="P53" s="154">
        <v>0.01</v>
      </c>
      <c r="Q53" s="154">
        <v>99.572000000000017</v>
      </c>
      <c r="R53" s="174">
        <f t="shared" si="16"/>
        <v>50.047104873134501</v>
      </c>
      <c r="S53" s="57">
        <v>74.495979048110129</v>
      </c>
      <c r="T53" s="57">
        <v>74.941767129519548</v>
      </c>
      <c r="U53" s="57">
        <v>76.956507211647605</v>
      </c>
      <c r="V53" s="45">
        <f t="shared" si="1"/>
        <v>1145.17</v>
      </c>
      <c r="W53" s="45">
        <f t="shared" si="17"/>
        <v>1139.748</v>
      </c>
      <c r="X53" s="84"/>
    </row>
    <row r="54" spans="1:24" s="135" customFormat="1" ht="12.75">
      <c r="A54" s="135" t="s">
        <v>1054</v>
      </c>
      <c r="B54" s="135" t="s">
        <v>1062</v>
      </c>
      <c r="C54" s="45">
        <v>8150</v>
      </c>
      <c r="D54" s="45">
        <v>2484.1200000000003</v>
      </c>
      <c r="E54" s="154">
        <v>53.11</v>
      </c>
      <c r="F54" s="154">
        <v>2.56</v>
      </c>
      <c r="G54" s="154">
        <v>13.05</v>
      </c>
      <c r="H54" s="154">
        <v>12.18</v>
      </c>
      <c r="I54" s="154">
        <v>0.186</v>
      </c>
      <c r="J54" s="154">
        <v>5.78</v>
      </c>
      <c r="K54" s="154">
        <v>9.7899999999999991</v>
      </c>
      <c r="L54" s="154">
        <v>2.37</v>
      </c>
      <c r="M54" s="154">
        <v>0.48099999999999998</v>
      </c>
      <c r="N54" s="154">
        <v>1.7999999999999999E-2</v>
      </c>
      <c r="O54" s="154">
        <v>0.32</v>
      </c>
      <c r="P54" s="154">
        <v>0.01</v>
      </c>
      <c r="Q54" s="154">
        <v>99.855000000000004</v>
      </c>
      <c r="R54" s="174">
        <f t="shared" si="16"/>
        <v>49.880432851456973</v>
      </c>
      <c r="S54" s="57">
        <v>74.369104929842351</v>
      </c>
      <c r="T54" s="57">
        <v>74.816360975954467</v>
      </c>
      <c r="U54" s="57">
        <v>76.838067710841784</v>
      </c>
      <c r="V54" s="45">
        <f t="shared" si="1"/>
        <v>1144.94</v>
      </c>
      <c r="W54" s="45">
        <f t="shared" si="17"/>
        <v>1139.5360000000001</v>
      </c>
      <c r="X54" s="84"/>
    </row>
    <row r="55" spans="1:24" s="135" customFormat="1" ht="12.75">
      <c r="A55" s="135" t="s">
        <v>1054</v>
      </c>
      <c r="B55" s="135" t="s">
        <v>1063</v>
      </c>
      <c r="C55" s="45">
        <v>8150</v>
      </c>
      <c r="D55" s="45">
        <v>2484.1200000000003</v>
      </c>
      <c r="E55" s="154">
        <v>52.49</v>
      </c>
      <c r="F55" s="154">
        <v>2.59</v>
      </c>
      <c r="G55" s="154">
        <v>12.87</v>
      </c>
      <c r="H55" s="154">
        <v>11.62</v>
      </c>
      <c r="I55" s="154">
        <v>0.183</v>
      </c>
      <c r="J55" s="154">
        <v>5.66</v>
      </c>
      <c r="K55" s="154">
        <v>10.01</v>
      </c>
      <c r="L55" s="154">
        <v>2.69</v>
      </c>
      <c r="M55" s="154">
        <v>0.50900000000000001</v>
      </c>
      <c r="N55" s="154">
        <v>0</v>
      </c>
      <c r="O55" s="154">
        <v>0.28000000000000003</v>
      </c>
      <c r="P55" s="154">
        <v>1.7999999999999999E-2</v>
      </c>
      <c r="Q55" s="154">
        <v>98.920000000000016</v>
      </c>
      <c r="R55" s="174">
        <f t="shared" si="16"/>
        <v>50.532605487427887</v>
      </c>
      <c r="S55" s="57">
        <v>74.863205965232638</v>
      </c>
      <c r="T55" s="57">
        <v>75.304703063954022</v>
      </c>
      <c r="U55" s="57">
        <v>77.299101550484082</v>
      </c>
      <c r="V55" s="45">
        <f t="shared" si="1"/>
        <v>1142.18</v>
      </c>
      <c r="W55" s="45">
        <f t="shared" si="17"/>
        <v>1136.992</v>
      </c>
      <c r="X55" s="84"/>
    </row>
    <row r="56" spans="1:24" s="135" customFormat="1" ht="12.75">
      <c r="A56" s="135" t="s">
        <v>1054</v>
      </c>
      <c r="B56" s="135" t="s">
        <v>1064</v>
      </c>
      <c r="C56" s="45">
        <v>8150</v>
      </c>
      <c r="D56" s="45">
        <v>2484.1200000000003</v>
      </c>
      <c r="E56" s="154">
        <v>52.58</v>
      </c>
      <c r="F56" s="154">
        <v>2.6</v>
      </c>
      <c r="G56" s="154">
        <v>13.04</v>
      </c>
      <c r="H56" s="154">
        <v>12.02</v>
      </c>
      <c r="I56" s="154">
        <v>0.16300000000000001</v>
      </c>
      <c r="J56" s="154">
        <v>5.66</v>
      </c>
      <c r="K56" s="154">
        <v>9.91</v>
      </c>
      <c r="L56" s="154">
        <v>2.85</v>
      </c>
      <c r="M56" s="154">
        <v>0.48299999999999998</v>
      </c>
      <c r="N56" s="154">
        <v>0.01</v>
      </c>
      <c r="O56" s="154">
        <v>0.36199999999999999</v>
      </c>
      <c r="P56" s="154">
        <v>0</v>
      </c>
      <c r="Q56" s="154">
        <v>99.677999999999983</v>
      </c>
      <c r="R56" s="174">
        <f t="shared" si="16"/>
        <v>49.686525298478237</v>
      </c>
      <c r="S56" s="57">
        <v>74.2209762260063</v>
      </c>
      <c r="T56" s="57">
        <v>74.669936709654294</v>
      </c>
      <c r="U56" s="57">
        <v>76.69973736834865</v>
      </c>
      <c r="V56" s="45">
        <f t="shared" si="1"/>
        <v>1142.18</v>
      </c>
      <c r="W56" s="45">
        <f t="shared" si="17"/>
        <v>1136.992</v>
      </c>
      <c r="X56" s="84"/>
    </row>
    <row r="57" spans="1:24" s="135" customFormat="1" ht="12.75">
      <c r="A57" s="135" t="s">
        <v>1054</v>
      </c>
      <c r="B57" s="135" t="s">
        <v>1065</v>
      </c>
      <c r="C57" s="45">
        <v>8150</v>
      </c>
      <c r="D57" s="45">
        <v>2484.1200000000003</v>
      </c>
      <c r="E57" s="154">
        <v>52.09</v>
      </c>
      <c r="F57" s="154">
        <v>2.54</v>
      </c>
      <c r="G57" s="154">
        <v>13.04</v>
      </c>
      <c r="H57" s="154">
        <v>11.22</v>
      </c>
      <c r="I57" s="154">
        <v>0.19600000000000001</v>
      </c>
      <c r="J57" s="154">
        <v>5.6</v>
      </c>
      <c r="K57" s="154">
        <v>9.86</v>
      </c>
      <c r="L57" s="154">
        <v>2.66</v>
      </c>
      <c r="M57" s="154">
        <v>0.49199999999999999</v>
      </c>
      <c r="N57" s="154">
        <v>5.3999999999999999E-2</v>
      </c>
      <c r="O57" s="154">
        <v>0.33300000000000002</v>
      </c>
      <c r="P57" s="154">
        <v>0</v>
      </c>
      <c r="Q57" s="154">
        <v>98.084999999999994</v>
      </c>
      <c r="R57" s="174">
        <f t="shared" si="16"/>
        <v>51.141741046883794</v>
      </c>
      <c r="S57" s="57">
        <v>75.319068852442157</v>
      </c>
      <c r="T57" s="57">
        <v>75.755152280431901</v>
      </c>
      <c r="U57" s="57">
        <v>77.723933553903791</v>
      </c>
      <c r="V57" s="45">
        <f t="shared" si="1"/>
        <v>1140.8</v>
      </c>
      <c r="W57" s="45">
        <f t="shared" si="17"/>
        <v>1135.72</v>
      </c>
      <c r="X57" s="84"/>
    </row>
    <row r="58" spans="1:24" s="135" customFormat="1" ht="12.75">
      <c r="A58" s="135" t="s">
        <v>1054</v>
      </c>
      <c r="B58" s="135" t="s">
        <v>1066</v>
      </c>
      <c r="C58" s="45">
        <v>8150</v>
      </c>
      <c r="D58" s="45">
        <v>2484.1200000000003</v>
      </c>
      <c r="E58" s="154">
        <v>52.24</v>
      </c>
      <c r="F58" s="154">
        <v>2.65</v>
      </c>
      <c r="G58" s="154">
        <v>13.03</v>
      </c>
      <c r="H58" s="154">
        <v>12.09</v>
      </c>
      <c r="I58" s="154">
        <v>0.10299999999999999</v>
      </c>
      <c r="J58" s="154">
        <v>5.74</v>
      </c>
      <c r="K58" s="154">
        <v>9.94</v>
      </c>
      <c r="L58" s="154">
        <v>2.68</v>
      </c>
      <c r="M58" s="154">
        <v>0.48099999999999998</v>
      </c>
      <c r="N58" s="154">
        <v>3.4000000000000002E-2</v>
      </c>
      <c r="O58" s="154">
        <v>0.32800000000000001</v>
      </c>
      <c r="P58" s="154">
        <v>0</v>
      </c>
      <c r="Q58" s="154">
        <v>99.316000000000003</v>
      </c>
      <c r="R58" s="174">
        <f t="shared" si="16"/>
        <v>49.892235922960147</v>
      </c>
      <c r="S58" s="57">
        <v>74.378103295374984</v>
      </c>
      <c r="T58" s="57">
        <v>74.82525547418706</v>
      </c>
      <c r="U58" s="57">
        <v>76.846469145706067</v>
      </c>
      <c r="V58" s="45">
        <f t="shared" si="1"/>
        <v>1144.02</v>
      </c>
      <c r="W58" s="45">
        <f t="shared" si="17"/>
        <v>1138.6880000000001</v>
      </c>
      <c r="X58" s="84"/>
    </row>
    <row r="59" spans="1:24" s="157" customFormat="1" ht="12.75">
      <c r="A59" s="157" t="s">
        <v>1054</v>
      </c>
      <c r="B59" s="178" t="s">
        <v>1067</v>
      </c>
      <c r="C59" s="179"/>
      <c r="D59" s="179"/>
      <c r="E59" s="180">
        <f>AVERAGE(E47:E58)</f>
        <v>52.595833333333339</v>
      </c>
      <c r="F59" s="180">
        <f t="shared" ref="F59:R59" si="18">AVERAGE(F47:F58)</f>
        <v>2.5766666666666667</v>
      </c>
      <c r="G59" s="180">
        <f t="shared" si="18"/>
        <v>13.013333333333334</v>
      </c>
      <c r="H59" s="180">
        <f t="shared" si="18"/>
        <v>11.825833333333335</v>
      </c>
      <c r="I59" s="180">
        <f t="shared" si="18"/>
        <v>0.17449999999999999</v>
      </c>
      <c r="J59" s="180">
        <f t="shared" si="18"/>
        <v>5.7341666666666669</v>
      </c>
      <c r="K59" s="180">
        <f t="shared" si="18"/>
        <v>9.8466666666666658</v>
      </c>
      <c r="L59" s="180">
        <f t="shared" si="18"/>
        <v>2.6775000000000007</v>
      </c>
      <c r="M59" s="180">
        <f t="shared" si="18"/>
        <v>0.48516666666666669</v>
      </c>
      <c r="N59" s="180">
        <f>AVERAGE(N47:N58)</f>
        <v>1.4333333333333332E-2</v>
      </c>
      <c r="O59" s="180">
        <f t="shared" si="18"/>
        <v>0.30250000000000005</v>
      </c>
      <c r="P59" s="180">
        <f t="shared" si="18"/>
        <v>1.0333333333333332E-2</v>
      </c>
      <c r="Q59" s="180">
        <f t="shared" si="18"/>
        <v>99.256833333333319</v>
      </c>
      <c r="R59" s="182">
        <f t="shared" si="18"/>
        <v>50.425387391537988</v>
      </c>
      <c r="S59" s="182">
        <v>74.780632871749432</v>
      </c>
      <c r="T59" s="182">
        <v>75.223068435714708</v>
      </c>
      <c r="U59" s="182">
        <v>77.221929831736361</v>
      </c>
      <c r="V59" s="179">
        <f>AVERAGE(V47:V58)</f>
        <v>1143.8858333333335</v>
      </c>
      <c r="W59" s="179">
        <f>AVERAGE(W47:W58)</f>
        <v>1138.5643333333335</v>
      </c>
      <c r="X59" s="85"/>
    </row>
    <row r="60" spans="1:24" s="157" customFormat="1" ht="12.75">
      <c r="B60" s="178" t="s">
        <v>1032</v>
      </c>
      <c r="C60" s="179"/>
      <c r="D60" s="179"/>
      <c r="E60" s="180">
        <f>_xlfn.STDEV.P(E47:E58)</f>
        <v>0.25837499664032565</v>
      </c>
      <c r="F60" s="180">
        <f t="shared" ref="F60:R60" si="19">_xlfn.STDEV.P(F47:F58)</f>
        <v>3.6590830666833593E-2</v>
      </c>
      <c r="G60" s="180">
        <f t="shared" si="19"/>
        <v>6.168918507773917E-2</v>
      </c>
      <c r="H60" s="180">
        <f t="shared" si="19"/>
        <v>0.30153657415901536</v>
      </c>
      <c r="I60" s="180">
        <f t="shared" si="19"/>
        <v>2.487468592766565E-2</v>
      </c>
      <c r="J60" s="180">
        <f t="shared" si="19"/>
        <v>6.9696763833688086E-2</v>
      </c>
      <c r="K60" s="180">
        <f t="shared" si="19"/>
        <v>8.4885543854978984E-2</v>
      </c>
      <c r="L60" s="180">
        <f t="shared" si="19"/>
        <v>0.10871407452579451</v>
      </c>
      <c r="M60" s="180">
        <f t="shared" si="19"/>
        <v>1.5805238231534367E-2</v>
      </c>
      <c r="N60" s="180">
        <f>_xlfn.STDEV.P(N47:N58)</f>
        <v>1.7437188866200753E-2</v>
      </c>
      <c r="O60" s="180">
        <f t="shared" si="19"/>
        <v>3.1228992939254109E-2</v>
      </c>
      <c r="P60" s="180">
        <f t="shared" si="19"/>
        <v>1.9876004516893118E-2</v>
      </c>
      <c r="Q60" s="180"/>
      <c r="R60" s="182">
        <f t="shared" si="19"/>
        <v>0.49121274355058181</v>
      </c>
      <c r="S60" s="182">
        <v>0.37055343668203156</v>
      </c>
      <c r="T60" s="182">
        <v>0.3662060029564716</v>
      </c>
      <c r="U60" s="182">
        <v>0.34560626237228376</v>
      </c>
      <c r="V60" s="179">
        <f>_xlfn.STDEV.P(V47:V58)</f>
        <v>1.603025568174844</v>
      </c>
      <c r="W60" s="179">
        <f>_xlfn.STDEV.P(W47:W58)</f>
        <v>1.4775713932742063</v>
      </c>
      <c r="X60" s="85"/>
    </row>
    <row r="61" spans="1:24" s="135" customFormat="1" ht="12.75">
      <c r="C61" s="45"/>
      <c r="D61" s="45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74"/>
      <c r="S61" s="57"/>
      <c r="T61" s="57"/>
      <c r="U61" s="57"/>
      <c r="V61" s="45"/>
      <c r="W61" s="45"/>
      <c r="X61" s="84"/>
    </row>
    <row r="62" spans="1:24" s="135" customFormat="1" ht="12.75">
      <c r="A62" s="135" t="s">
        <v>249</v>
      </c>
      <c r="B62" s="135" t="s">
        <v>1068</v>
      </c>
      <c r="C62" s="45">
        <v>8040</v>
      </c>
      <c r="D62" s="45">
        <v>2450.5920000000001</v>
      </c>
      <c r="E62" s="154">
        <v>53.05</v>
      </c>
      <c r="F62" s="154">
        <v>2.36</v>
      </c>
      <c r="G62" s="154">
        <v>12.96</v>
      </c>
      <c r="H62" s="154">
        <v>11.52</v>
      </c>
      <c r="I62" s="154">
        <v>0.20300000000000001</v>
      </c>
      <c r="J62" s="154">
        <v>5.87</v>
      </c>
      <c r="K62" s="154">
        <v>9.94</v>
      </c>
      <c r="L62" s="154">
        <v>2.54</v>
      </c>
      <c r="M62" s="154">
        <v>0.45300000000000001</v>
      </c>
      <c r="N62" s="154">
        <v>0</v>
      </c>
      <c r="O62" s="154">
        <v>0.27500000000000002</v>
      </c>
      <c r="P62" s="154">
        <v>1.2999999999999999E-2</v>
      </c>
      <c r="Q62" s="154">
        <v>99.184000000000026</v>
      </c>
      <c r="R62" s="174">
        <f t="shared" ref="R62:R68" si="20">100*(J62/40.3)/((J62/40.3)+(H62/71.84*0.85))</f>
        <v>51.658862522270731</v>
      </c>
      <c r="S62" s="57">
        <v>75.701874132573423</v>
      </c>
      <c r="T62" s="57">
        <v>76.133337084687938</v>
      </c>
      <c r="U62" s="57">
        <v>78.080294163478541</v>
      </c>
      <c r="V62" s="45">
        <f t="shared" si="1"/>
        <v>1147.01</v>
      </c>
      <c r="W62" s="45">
        <f t="shared" ref="W62:W68" si="21">21.2*J62+1017</f>
        <v>1141.444</v>
      </c>
      <c r="X62" s="85"/>
    </row>
    <row r="63" spans="1:24" s="135" customFormat="1" ht="12.75">
      <c r="A63" s="135" t="s">
        <v>249</v>
      </c>
      <c r="B63" s="135" t="s">
        <v>1069</v>
      </c>
      <c r="C63" s="45">
        <v>8040</v>
      </c>
      <c r="D63" s="45">
        <v>2450.5920000000001</v>
      </c>
      <c r="E63" s="154">
        <v>52.51</v>
      </c>
      <c r="F63" s="154">
        <v>2.5099999999999998</v>
      </c>
      <c r="G63" s="154">
        <v>12.87</v>
      </c>
      <c r="H63" s="154">
        <v>11.54</v>
      </c>
      <c r="I63" s="154">
        <v>0.19900000000000001</v>
      </c>
      <c r="J63" s="154">
        <v>5.99</v>
      </c>
      <c r="K63" s="154">
        <v>9.98</v>
      </c>
      <c r="L63" s="154">
        <v>2.4900000000000002</v>
      </c>
      <c r="M63" s="154">
        <v>0.441</v>
      </c>
      <c r="N63" s="154">
        <v>1.4E-2</v>
      </c>
      <c r="O63" s="154">
        <v>0.32900000000000001</v>
      </c>
      <c r="P63" s="154">
        <v>1.7999999999999999E-2</v>
      </c>
      <c r="Q63" s="154">
        <v>98.890999999999991</v>
      </c>
      <c r="R63" s="174">
        <f t="shared" si="20"/>
        <v>52.120752744317251</v>
      </c>
      <c r="S63" s="57">
        <v>76.040585250493237</v>
      </c>
      <c r="T63" s="57">
        <v>76.467903317105424</v>
      </c>
      <c r="U63" s="57">
        <v>78.39531265106578</v>
      </c>
      <c r="V63" s="45">
        <f t="shared" si="1"/>
        <v>1149.77</v>
      </c>
      <c r="W63" s="45">
        <f t="shared" si="21"/>
        <v>1143.9880000000001</v>
      </c>
      <c r="X63" s="85"/>
    </row>
    <row r="64" spans="1:24" s="135" customFormat="1" ht="12.75">
      <c r="A64" s="135" t="s">
        <v>249</v>
      </c>
      <c r="B64" s="135" t="s">
        <v>1070</v>
      </c>
      <c r="C64" s="45">
        <v>8040</v>
      </c>
      <c r="D64" s="45">
        <v>2450.5920000000001</v>
      </c>
      <c r="E64" s="154">
        <v>53.26</v>
      </c>
      <c r="F64" s="154">
        <v>2.42</v>
      </c>
      <c r="G64" s="154">
        <v>12.93</v>
      </c>
      <c r="H64" s="154">
        <v>11.67</v>
      </c>
      <c r="I64" s="154">
        <v>0.20899999999999999</v>
      </c>
      <c r="J64" s="154">
        <v>5.71</v>
      </c>
      <c r="K64" s="154">
        <v>10</v>
      </c>
      <c r="L64" s="154">
        <v>2.52</v>
      </c>
      <c r="M64" s="154">
        <v>0.42799999999999999</v>
      </c>
      <c r="N64" s="154">
        <v>0</v>
      </c>
      <c r="O64" s="154">
        <v>0.29699999999999999</v>
      </c>
      <c r="P64" s="154">
        <v>3.1E-2</v>
      </c>
      <c r="Q64" s="154">
        <v>99.474999999999994</v>
      </c>
      <c r="R64" s="174">
        <f t="shared" si="20"/>
        <v>50.645125745057882</v>
      </c>
      <c r="S64" s="57">
        <v>74.947820100432125</v>
      </c>
      <c r="T64" s="57">
        <v>75.388319632973563</v>
      </c>
      <c r="U64" s="57">
        <v>77.377993836284404</v>
      </c>
      <c r="V64" s="45">
        <f t="shared" si="1"/>
        <v>1143.33</v>
      </c>
      <c r="W64" s="45">
        <f t="shared" si="21"/>
        <v>1138.0519999999999</v>
      </c>
      <c r="X64" s="84"/>
    </row>
    <row r="65" spans="1:24" s="135" customFormat="1" ht="12.75">
      <c r="A65" s="135" t="s">
        <v>249</v>
      </c>
      <c r="B65" s="135" t="s">
        <v>1071</v>
      </c>
      <c r="C65" s="45">
        <v>8040</v>
      </c>
      <c r="D65" s="45">
        <v>2450.5920000000001</v>
      </c>
      <c r="E65" s="154">
        <v>53.03</v>
      </c>
      <c r="F65" s="154">
        <v>2.4300000000000002</v>
      </c>
      <c r="G65" s="154">
        <v>12.9</v>
      </c>
      <c r="H65" s="154">
        <v>11.34</v>
      </c>
      <c r="I65" s="154">
        <v>0.183</v>
      </c>
      <c r="J65" s="154">
        <v>5.91</v>
      </c>
      <c r="K65" s="154">
        <v>10.08</v>
      </c>
      <c r="L65" s="154">
        <v>2.5299999999999998</v>
      </c>
      <c r="M65" s="154">
        <v>0.41099999999999998</v>
      </c>
      <c r="N65" s="154">
        <v>8.0000000000000002E-3</v>
      </c>
      <c r="O65" s="154">
        <v>0.24399999999999999</v>
      </c>
      <c r="P65" s="154">
        <v>0</v>
      </c>
      <c r="Q65" s="154">
        <v>99.066000000000003</v>
      </c>
      <c r="R65" s="174">
        <f t="shared" si="20"/>
        <v>52.221496948252955</v>
      </c>
      <c r="S65" s="57">
        <v>76.114064473945774</v>
      </c>
      <c r="T65" s="57">
        <v>76.540476341708242</v>
      </c>
      <c r="U65" s="57">
        <v>78.463615645109897</v>
      </c>
      <c r="V65" s="45">
        <f t="shared" si="1"/>
        <v>1147.93</v>
      </c>
      <c r="W65" s="45">
        <f t="shared" si="21"/>
        <v>1142.2919999999999</v>
      </c>
      <c r="X65" s="84"/>
    </row>
    <row r="66" spans="1:24" s="135" customFormat="1" ht="12.75">
      <c r="A66" s="135" t="s">
        <v>249</v>
      </c>
      <c r="B66" s="135" t="s">
        <v>1072</v>
      </c>
      <c r="C66" s="45">
        <v>8040</v>
      </c>
      <c r="D66" s="45">
        <v>2450.5920000000001</v>
      </c>
      <c r="E66" s="154">
        <v>52.81</v>
      </c>
      <c r="F66" s="154">
        <v>2.34</v>
      </c>
      <c r="G66" s="154">
        <v>12.93</v>
      </c>
      <c r="H66" s="154">
        <v>11.6</v>
      </c>
      <c r="I66" s="154">
        <v>0.2</v>
      </c>
      <c r="J66" s="154">
        <v>5.86</v>
      </c>
      <c r="K66" s="154">
        <v>9.8800000000000008</v>
      </c>
      <c r="L66" s="154">
        <v>2.5</v>
      </c>
      <c r="M66" s="154">
        <v>0.439</v>
      </c>
      <c r="N66" s="154">
        <v>2.1000000000000001E-2</v>
      </c>
      <c r="O66" s="154">
        <v>0.22800000000000001</v>
      </c>
      <c r="P66" s="154">
        <v>2.4E-2</v>
      </c>
      <c r="Q66" s="154">
        <v>98.831999999999994</v>
      </c>
      <c r="R66" s="174">
        <f t="shared" si="20"/>
        <v>51.443433563832372</v>
      </c>
      <c r="S66" s="57">
        <v>75.542864477717117</v>
      </c>
      <c r="T66" s="57">
        <v>75.97625492979725</v>
      </c>
      <c r="U66" s="57">
        <v>77.932311939248038</v>
      </c>
      <c r="V66" s="45">
        <f t="shared" si="1"/>
        <v>1146.78</v>
      </c>
      <c r="W66" s="45">
        <f t="shared" si="21"/>
        <v>1141.232</v>
      </c>
      <c r="X66" s="84"/>
    </row>
    <row r="67" spans="1:24" s="135" customFormat="1" ht="12.75">
      <c r="A67" s="135" t="s">
        <v>249</v>
      </c>
      <c r="B67" s="135" t="s">
        <v>1073</v>
      </c>
      <c r="C67" s="45">
        <v>8040</v>
      </c>
      <c r="D67" s="45">
        <v>2450.5920000000001</v>
      </c>
      <c r="E67" s="154">
        <v>51.99</v>
      </c>
      <c r="F67" s="154">
        <v>2.35</v>
      </c>
      <c r="G67" s="154">
        <v>12.97</v>
      </c>
      <c r="H67" s="154">
        <v>11.56</v>
      </c>
      <c r="I67" s="154">
        <v>0.19600000000000001</v>
      </c>
      <c r="J67" s="154">
        <v>5.74</v>
      </c>
      <c r="K67" s="154">
        <v>9.9499999999999993</v>
      </c>
      <c r="L67" s="154">
        <v>2.57</v>
      </c>
      <c r="M67" s="154">
        <v>0.438</v>
      </c>
      <c r="N67" s="154">
        <v>0.01</v>
      </c>
      <c r="O67" s="154">
        <v>0.313</v>
      </c>
      <c r="P67" s="154">
        <v>4.7E-2</v>
      </c>
      <c r="Q67" s="154">
        <v>98.134</v>
      </c>
      <c r="R67" s="174">
        <f t="shared" si="20"/>
        <v>51.012792240583096</v>
      </c>
      <c r="S67" s="57">
        <v>75.223015500897262</v>
      </c>
      <c r="T67" s="57">
        <v>75.660247636849789</v>
      </c>
      <c r="U67" s="57">
        <v>77.63446028877965</v>
      </c>
      <c r="V67" s="45">
        <f t="shared" si="1"/>
        <v>1144.02</v>
      </c>
      <c r="W67" s="45">
        <f t="shared" si="21"/>
        <v>1138.6880000000001</v>
      </c>
      <c r="X67" s="84"/>
    </row>
    <row r="68" spans="1:24" s="135" customFormat="1" ht="12.75">
      <c r="A68" s="135" t="s">
        <v>249</v>
      </c>
      <c r="B68" s="135" t="s">
        <v>1074</v>
      </c>
      <c r="C68" s="45">
        <v>8040</v>
      </c>
      <c r="D68" s="45">
        <v>2450.5920000000001</v>
      </c>
      <c r="E68" s="154">
        <v>52.77</v>
      </c>
      <c r="F68" s="154">
        <v>2.39</v>
      </c>
      <c r="G68" s="154">
        <v>13.04</v>
      </c>
      <c r="H68" s="154">
        <v>11.74</v>
      </c>
      <c r="I68" s="154">
        <v>0.19900000000000001</v>
      </c>
      <c r="J68" s="154">
        <v>5.89</v>
      </c>
      <c r="K68" s="154">
        <v>9.9700000000000006</v>
      </c>
      <c r="L68" s="154">
        <v>2.54</v>
      </c>
      <c r="M68" s="154">
        <v>0.42699999999999999</v>
      </c>
      <c r="N68" s="154">
        <v>0</v>
      </c>
      <c r="O68" s="154">
        <v>0.28799999999999998</v>
      </c>
      <c r="P68" s="154">
        <v>2.9000000000000001E-2</v>
      </c>
      <c r="Q68" s="154">
        <v>99.283000000000001</v>
      </c>
      <c r="R68" s="174">
        <f t="shared" si="20"/>
        <v>51.271302629750252</v>
      </c>
      <c r="S68" s="57">
        <v>75.415337556704955</v>
      </c>
      <c r="T68" s="57">
        <v>75.850265410078975</v>
      </c>
      <c r="U68" s="57">
        <v>77.813585110889036</v>
      </c>
      <c r="V68" s="45">
        <f t="shared" si="1"/>
        <v>1147.47</v>
      </c>
      <c r="W68" s="45">
        <f t="shared" si="21"/>
        <v>1141.8679999999999</v>
      </c>
      <c r="X68" s="84"/>
    </row>
    <row r="69" spans="1:24" s="157" customFormat="1" ht="12.75">
      <c r="A69" s="157" t="s">
        <v>249</v>
      </c>
      <c r="B69" s="178" t="s">
        <v>1031</v>
      </c>
      <c r="C69" s="179"/>
      <c r="D69" s="179"/>
      <c r="E69" s="180">
        <f>AVERAGE(E62:E68)</f>
        <v>52.77428571428571</v>
      </c>
      <c r="F69" s="180">
        <f t="shared" ref="F69:R69" si="22">AVERAGE(F62:F68)</f>
        <v>2.3999999999999995</v>
      </c>
      <c r="G69" s="180">
        <f t="shared" si="22"/>
        <v>12.942857142857141</v>
      </c>
      <c r="H69" s="180">
        <f t="shared" si="22"/>
        <v>11.567142857142855</v>
      </c>
      <c r="I69" s="180">
        <f t="shared" si="22"/>
        <v>0.19842857142857143</v>
      </c>
      <c r="J69" s="180">
        <f t="shared" si="22"/>
        <v>5.8528571428571423</v>
      </c>
      <c r="K69" s="180">
        <f t="shared" si="22"/>
        <v>9.9714285714285715</v>
      </c>
      <c r="L69" s="180">
        <f t="shared" si="22"/>
        <v>2.5271428571428571</v>
      </c>
      <c r="M69" s="180">
        <f t="shared" si="22"/>
        <v>0.43385714285714289</v>
      </c>
      <c r="N69" s="180">
        <f>AVERAGE(N62:N68)</f>
        <v>7.571428571428571E-3</v>
      </c>
      <c r="O69" s="180">
        <f t="shared" si="22"/>
        <v>0.28199999999999997</v>
      </c>
      <c r="P69" s="180">
        <f t="shared" si="22"/>
        <v>2.3142857142857142E-2</v>
      </c>
      <c r="Q69" s="180">
        <f t="shared" si="22"/>
        <v>98.980714285714285</v>
      </c>
      <c r="R69" s="182">
        <f t="shared" si="22"/>
        <v>51.481966627723516</v>
      </c>
      <c r="S69" s="182">
        <v>75.569365927537689</v>
      </c>
      <c r="T69" s="182">
        <v>76.002400621885883</v>
      </c>
      <c r="U69" s="182">
        <v>77.956796233550762</v>
      </c>
      <c r="V69" s="179">
        <f>AVERAGE(V62:V68)</f>
        <v>1146.6157142857144</v>
      </c>
      <c r="W69" s="179">
        <f>AVERAGE(W62:W68)</f>
        <v>1141.0805714285714</v>
      </c>
      <c r="X69" s="85"/>
    </row>
    <row r="70" spans="1:24" s="157" customFormat="1" ht="12.75">
      <c r="B70" s="178" t="s">
        <v>1032</v>
      </c>
      <c r="C70" s="179"/>
      <c r="D70" s="179"/>
      <c r="E70" s="180">
        <f>_xlfn.STDEV.P(E62:E68)</f>
        <v>0.38979324713263491</v>
      </c>
      <c r="F70" s="180">
        <f t="shared" ref="F70:R70" si="23">_xlfn.STDEV.P(F62:F68)</f>
        <v>5.5032457955023456E-2</v>
      </c>
      <c r="G70" s="180">
        <f t="shared" si="23"/>
        <v>5.0628700419055289E-2</v>
      </c>
      <c r="H70" s="180">
        <f t="shared" si="23"/>
        <v>0.11719511029710687</v>
      </c>
      <c r="I70" s="180">
        <f t="shared" si="23"/>
        <v>7.365113574085853E-3</v>
      </c>
      <c r="J70" s="180">
        <f t="shared" si="23"/>
        <v>9.0192537815226279E-2</v>
      </c>
      <c r="K70" s="180">
        <f t="shared" si="23"/>
        <v>5.6676669785363849E-2</v>
      </c>
      <c r="L70" s="180">
        <f t="shared" si="23"/>
        <v>2.4907993963089479E-2</v>
      </c>
      <c r="M70" s="180">
        <f t="shared" si="23"/>
        <v>1.233379296808537E-2</v>
      </c>
      <c r="N70" s="180">
        <f>_xlfn.STDEV.P(N62:N68)</f>
        <v>7.5565892316789693E-3</v>
      </c>
      <c r="O70" s="180">
        <f t="shared" si="23"/>
        <v>3.3466401061363102E-2</v>
      </c>
      <c r="P70" s="180">
        <f t="shared" si="23"/>
        <v>1.37884897280156E-2</v>
      </c>
      <c r="Q70" s="180"/>
      <c r="R70" s="182">
        <f t="shared" si="23"/>
        <v>0.52814180194703719</v>
      </c>
      <c r="S70" s="182">
        <v>0.39042238670406371</v>
      </c>
      <c r="T70" s="182">
        <v>0.38570074313960229</v>
      </c>
      <c r="U70" s="182">
        <v>0.36340372781995955</v>
      </c>
      <c r="V70" s="179">
        <f>_xlfn.STDEV.P(V62:V68)</f>
        <v>2.0744283697502266</v>
      </c>
      <c r="W70" s="179">
        <f>_xlfn.STDEV.P(W62:W68)</f>
        <v>1.9120818016827994</v>
      </c>
      <c r="X70" s="85"/>
    </row>
    <row r="71" spans="1:24" s="135" customFormat="1" ht="12.75">
      <c r="C71" s="45"/>
      <c r="D71" s="45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74"/>
      <c r="S71" s="57"/>
      <c r="T71" s="57"/>
      <c r="U71" s="57"/>
      <c r="V71" s="45"/>
      <c r="W71" s="45"/>
      <c r="X71" s="84"/>
    </row>
    <row r="72" spans="1:24" s="135" customFormat="1" ht="12.75">
      <c r="A72" s="135" t="s">
        <v>320</v>
      </c>
      <c r="B72" s="135" t="s">
        <v>1075</v>
      </c>
      <c r="C72" s="45">
        <v>9830</v>
      </c>
      <c r="D72" s="45">
        <v>2996.1840000000002</v>
      </c>
      <c r="E72" s="154">
        <v>52.82</v>
      </c>
      <c r="F72" s="154">
        <v>2.0699999999999998</v>
      </c>
      <c r="G72" s="154">
        <v>13.57</v>
      </c>
      <c r="H72" s="154">
        <v>11.13</v>
      </c>
      <c r="I72" s="154">
        <v>0.17100000000000001</v>
      </c>
      <c r="J72" s="154">
        <v>6.63</v>
      </c>
      <c r="K72" s="154">
        <v>10.220000000000001</v>
      </c>
      <c r="L72" s="154">
        <v>2.48</v>
      </c>
      <c r="M72" s="154">
        <v>0.40200000000000002</v>
      </c>
      <c r="N72" s="154">
        <v>4.2999999999999997E-2</v>
      </c>
      <c r="O72" s="154">
        <v>0.247</v>
      </c>
      <c r="P72" s="154">
        <v>0.01</v>
      </c>
      <c r="Q72" s="154">
        <v>99.793000000000021</v>
      </c>
      <c r="R72" s="174">
        <f t="shared" ref="R72:R96" si="24">100*(J72/40.3)/((J72/40.3)+(H72/71.84*0.85))</f>
        <v>55.541381576404191</v>
      </c>
      <c r="S72" s="57">
        <v>78.458598700376569</v>
      </c>
      <c r="T72" s="57">
        <v>78.854783548613426</v>
      </c>
      <c r="U72" s="57">
        <v>80.636199861939687</v>
      </c>
      <c r="V72" s="45">
        <f t="shared" ref="V72:V135" si="25">23*J72+1012</f>
        <v>1164.49</v>
      </c>
      <c r="W72" s="45">
        <f t="shared" ref="W72:W135" si="26">21.2*J72+1017</f>
        <v>1157.556</v>
      </c>
      <c r="X72" s="85">
        <v>1185</v>
      </c>
    </row>
    <row r="73" spans="1:24" s="135" customFormat="1" ht="12.75">
      <c r="A73" s="135" t="s">
        <v>320</v>
      </c>
      <c r="B73" s="135" t="s">
        <v>1076</v>
      </c>
      <c r="C73" s="45">
        <v>9830</v>
      </c>
      <c r="D73" s="45">
        <v>2996.1840000000002</v>
      </c>
      <c r="E73" s="154">
        <v>52.17</v>
      </c>
      <c r="F73" s="154">
        <v>2.06</v>
      </c>
      <c r="G73" s="154">
        <v>13.61</v>
      </c>
      <c r="H73" s="154">
        <v>10.96</v>
      </c>
      <c r="I73" s="154">
        <v>0.127</v>
      </c>
      <c r="J73" s="154">
        <v>6.7</v>
      </c>
      <c r="K73" s="154">
        <v>10.37</v>
      </c>
      <c r="L73" s="154">
        <v>2.5</v>
      </c>
      <c r="M73" s="154">
        <v>0.36599999999999999</v>
      </c>
      <c r="N73" s="154">
        <v>3.4000000000000002E-2</v>
      </c>
      <c r="O73" s="154">
        <v>0.214</v>
      </c>
      <c r="P73" s="154">
        <v>0</v>
      </c>
      <c r="Q73" s="154">
        <v>99.111000000000018</v>
      </c>
      <c r="R73" s="174">
        <f t="shared" si="24"/>
        <v>56.179843475930568</v>
      </c>
      <c r="S73" s="57">
        <v>78.893019919607028</v>
      </c>
      <c r="T73" s="57">
        <v>79.283324655281973</v>
      </c>
      <c r="U73" s="57">
        <v>81.03731971550063</v>
      </c>
      <c r="V73" s="45">
        <f t="shared" si="25"/>
        <v>1166.0999999999999</v>
      </c>
      <c r="W73" s="45">
        <f t="shared" si="26"/>
        <v>1159.04</v>
      </c>
      <c r="X73" s="85"/>
    </row>
    <row r="74" spans="1:24" s="135" customFormat="1" ht="12.75">
      <c r="A74" s="135" t="s">
        <v>320</v>
      </c>
      <c r="B74" s="135" t="s">
        <v>1077</v>
      </c>
      <c r="C74" s="45">
        <v>9830</v>
      </c>
      <c r="D74" s="45">
        <v>2996.1840000000002</v>
      </c>
      <c r="E74" s="154">
        <v>52.53</v>
      </c>
      <c r="F74" s="154">
        <v>2.08</v>
      </c>
      <c r="G74" s="154">
        <v>13.57</v>
      </c>
      <c r="H74" s="154">
        <v>11.08</v>
      </c>
      <c r="I74" s="154">
        <v>0.16600000000000001</v>
      </c>
      <c r="J74" s="154">
        <v>6.84</v>
      </c>
      <c r="K74" s="154">
        <v>10.32</v>
      </c>
      <c r="L74" s="154">
        <v>2.48</v>
      </c>
      <c r="M74" s="154">
        <v>0.36899999999999999</v>
      </c>
      <c r="N74" s="154">
        <v>4.7E-2</v>
      </c>
      <c r="O74" s="154">
        <v>0.223</v>
      </c>
      <c r="P74" s="154">
        <v>3.5000000000000003E-2</v>
      </c>
      <c r="Q74" s="154">
        <v>99.740000000000009</v>
      </c>
      <c r="R74" s="174">
        <f t="shared" si="24"/>
        <v>56.420726785474393</v>
      </c>
      <c r="S74" s="57">
        <v>79.055594566056755</v>
      </c>
      <c r="T74" s="57">
        <v>79.443676330776242</v>
      </c>
      <c r="U74" s="57">
        <v>81.187316523927123</v>
      </c>
      <c r="V74" s="45">
        <f t="shared" si="25"/>
        <v>1169.32</v>
      </c>
      <c r="W74" s="45">
        <f t="shared" si="26"/>
        <v>1162.008</v>
      </c>
      <c r="X74" s="84"/>
    </row>
    <row r="75" spans="1:24" s="135" customFormat="1" ht="12.75">
      <c r="A75" s="135" t="s">
        <v>320</v>
      </c>
      <c r="B75" s="135" t="s">
        <v>1078</v>
      </c>
      <c r="C75" s="45">
        <v>9830</v>
      </c>
      <c r="D75" s="45">
        <v>2996.1840000000002</v>
      </c>
      <c r="E75" s="154">
        <v>51.97</v>
      </c>
      <c r="F75" s="154">
        <v>2.0699999999999998</v>
      </c>
      <c r="G75" s="154">
        <v>13.63</v>
      </c>
      <c r="H75" s="154">
        <v>10.92</v>
      </c>
      <c r="I75" s="154">
        <v>0.159</v>
      </c>
      <c r="J75" s="154">
        <v>6.75</v>
      </c>
      <c r="K75" s="154">
        <v>10.24</v>
      </c>
      <c r="L75" s="154">
        <v>2.4900000000000002</v>
      </c>
      <c r="M75" s="154">
        <v>0.379</v>
      </c>
      <c r="N75" s="154">
        <v>2.5999999999999999E-2</v>
      </c>
      <c r="O75" s="154">
        <v>0.23200000000000001</v>
      </c>
      <c r="P75" s="154">
        <v>0.04</v>
      </c>
      <c r="Q75" s="154">
        <v>98.906000000000006</v>
      </c>
      <c r="R75" s="174">
        <f t="shared" si="24"/>
        <v>56.452700083330946</v>
      </c>
      <c r="S75" s="57">
        <v>79.077119489176127</v>
      </c>
      <c r="T75" s="57">
        <v>79.464906015910771</v>
      </c>
      <c r="U75" s="57">
        <v>81.207171431232695</v>
      </c>
      <c r="V75" s="45">
        <f t="shared" si="25"/>
        <v>1167.25</v>
      </c>
      <c r="W75" s="45">
        <f t="shared" si="26"/>
        <v>1160.0999999999999</v>
      </c>
      <c r="X75" s="84"/>
    </row>
    <row r="76" spans="1:24" s="135" customFormat="1" ht="12.75">
      <c r="A76" s="135" t="s">
        <v>320</v>
      </c>
      <c r="B76" s="135" t="s">
        <v>1079</v>
      </c>
      <c r="C76" s="45">
        <v>9830</v>
      </c>
      <c r="D76" s="45">
        <v>2996.1840000000002</v>
      </c>
      <c r="E76" s="154">
        <v>51.99</v>
      </c>
      <c r="F76" s="154">
        <v>2.0499999999999998</v>
      </c>
      <c r="G76" s="154">
        <v>13.67</v>
      </c>
      <c r="H76" s="154">
        <v>10.95</v>
      </c>
      <c r="I76" s="154">
        <v>0.159</v>
      </c>
      <c r="J76" s="154">
        <v>6.66</v>
      </c>
      <c r="K76" s="154">
        <v>10.199999999999999</v>
      </c>
      <c r="L76" s="154">
        <v>2.5299999999999998</v>
      </c>
      <c r="M76" s="154">
        <v>0.38800000000000001</v>
      </c>
      <c r="N76" s="154">
        <v>4.2999999999999997E-2</v>
      </c>
      <c r="O76" s="154">
        <v>0.247</v>
      </c>
      <c r="P76" s="154">
        <v>0.01</v>
      </c>
      <c r="Q76" s="154">
        <v>98.89700000000002</v>
      </c>
      <c r="R76" s="174">
        <f t="shared" si="24"/>
        <v>56.054862379226726</v>
      </c>
      <c r="S76" s="57">
        <v>78.808383820668681</v>
      </c>
      <c r="T76" s="57">
        <v>79.199840994269749</v>
      </c>
      <c r="U76" s="57">
        <v>80.959206757666905</v>
      </c>
      <c r="V76" s="45">
        <f t="shared" si="25"/>
        <v>1165.18</v>
      </c>
      <c r="W76" s="45">
        <f t="shared" si="26"/>
        <v>1158.192</v>
      </c>
      <c r="X76" s="84"/>
    </row>
    <row r="77" spans="1:24" s="135" customFormat="1" ht="12.75">
      <c r="A77" s="135" t="s">
        <v>320</v>
      </c>
      <c r="B77" s="135" t="s">
        <v>1080</v>
      </c>
      <c r="C77" s="45">
        <v>9830</v>
      </c>
      <c r="D77" s="45">
        <v>2996.1840000000002</v>
      </c>
      <c r="E77" s="154">
        <v>52.84</v>
      </c>
      <c r="F77" s="154">
        <v>2.13</v>
      </c>
      <c r="G77" s="154">
        <v>13.7</v>
      </c>
      <c r="H77" s="154">
        <v>11.07</v>
      </c>
      <c r="I77" s="154">
        <v>0.156</v>
      </c>
      <c r="J77" s="154">
        <v>6.7</v>
      </c>
      <c r="K77" s="154">
        <v>10.44</v>
      </c>
      <c r="L77" s="154">
        <v>2.5099999999999998</v>
      </c>
      <c r="M77" s="154">
        <v>0.39700000000000002</v>
      </c>
      <c r="N77" s="154">
        <v>0.04</v>
      </c>
      <c r="O77" s="154">
        <v>0.189</v>
      </c>
      <c r="P77" s="154">
        <v>1.9E-2</v>
      </c>
      <c r="Q77" s="154">
        <v>100.19100000000003</v>
      </c>
      <c r="R77" s="174">
        <f t="shared" si="24"/>
        <v>55.933845951019656</v>
      </c>
      <c r="S77" s="57">
        <v>78.72624613858909</v>
      </c>
      <c r="T77" s="57">
        <v>79.118818563528137</v>
      </c>
      <c r="U77" s="57">
        <v>80.883383373059473</v>
      </c>
      <c r="V77" s="45">
        <f t="shared" si="25"/>
        <v>1166.0999999999999</v>
      </c>
      <c r="W77" s="45">
        <f t="shared" si="26"/>
        <v>1159.04</v>
      </c>
      <c r="X77" s="84"/>
    </row>
    <row r="78" spans="1:24" s="135" customFormat="1" ht="12.75">
      <c r="A78" s="135" t="s">
        <v>320</v>
      </c>
      <c r="B78" s="135" t="s">
        <v>1081</v>
      </c>
      <c r="C78" s="45">
        <v>9830</v>
      </c>
      <c r="D78" s="45">
        <v>2996.1840000000002</v>
      </c>
      <c r="E78" s="154">
        <v>51.94</v>
      </c>
      <c r="F78" s="154">
        <v>2.15</v>
      </c>
      <c r="G78" s="154">
        <v>13.38</v>
      </c>
      <c r="H78" s="154">
        <v>11.05</v>
      </c>
      <c r="I78" s="154">
        <v>0.20100000000000001</v>
      </c>
      <c r="J78" s="154">
        <v>6.51</v>
      </c>
      <c r="K78" s="154">
        <v>10.31</v>
      </c>
      <c r="L78" s="154">
        <v>2.52</v>
      </c>
      <c r="M78" s="154">
        <v>0.372</v>
      </c>
      <c r="N78" s="154">
        <v>4.8000000000000001E-2</v>
      </c>
      <c r="O78" s="154">
        <v>0.30199999999999999</v>
      </c>
      <c r="P78" s="154">
        <v>1.4E-2</v>
      </c>
      <c r="Q78" s="154">
        <v>98.796999999999997</v>
      </c>
      <c r="R78" s="174">
        <f t="shared" si="24"/>
        <v>55.268320471559683</v>
      </c>
      <c r="S78" s="57">
        <v>78.27122712538187</v>
      </c>
      <c r="T78" s="57">
        <v>78.669921201147176</v>
      </c>
      <c r="U78" s="57">
        <v>80.46305296548303</v>
      </c>
      <c r="V78" s="45">
        <f t="shared" si="25"/>
        <v>1161.73</v>
      </c>
      <c r="W78" s="45">
        <f t="shared" si="26"/>
        <v>1155.0119999999999</v>
      </c>
      <c r="X78" s="84"/>
    </row>
    <row r="79" spans="1:24" s="135" customFormat="1" ht="12.75">
      <c r="A79" s="135" t="s">
        <v>320</v>
      </c>
      <c r="B79" s="135" t="s">
        <v>1082</v>
      </c>
      <c r="C79" s="45">
        <v>9830</v>
      </c>
      <c r="D79" s="45">
        <v>2996.1840000000002</v>
      </c>
      <c r="E79" s="154">
        <v>52.31</v>
      </c>
      <c r="F79" s="154">
        <v>1.99</v>
      </c>
      <c r="G79" s="154">
        <v>14.22</v>
      </c>
      <c r="H79" s="154">
        <v>11.37</v>
      </c>
      <c r="I79" s="154">
        <v>0.18640000000000001</v>
      </c>
      <c r="J79" s="154">
        <v>6.6</v>
      </c>
      <c r="K79" s="154">
        <v>10.71</v>
      </c>
      <c r="L79" s="154">
        <v>1.87</v>
      </c>
      <c r="M79" s="154">
        <v>0.37480000000000002</v>
      </c>
      <c r="N79" s="154">
        <v>0</v>
      </c>
      <c r="O79" s="154">
        <v>0.23980000000000001</v>
      </c>
      <c r="P79" s="154">
        <v>1.7500000000000002E-2</v>
      </c>
      <c r="Q79" s="154">
        <v>99.888500000000008</v>
      </c>
      <c r="R79" s="174">
        <f t="shared" si="24"/>
        <v>54.901711492631598</v>
      </c>
      <c r="S79" s="57">
        <v>78.018161637104484</v>
      </c>
      <c r="T79" s="57">
        <v>78.420218914436248</v>
      </c>
      <c r="U79" s="57">
        <v>80.229066655613991</v>
      </c>
      <c r="V79" s="45">
        <f t="shared" si="25"/>
        <v>1163.8</v>
      </c>
      <c r="W79" s="45">
        <f t="shared" si="26"/>
        <v>1156.92</v>
      </c>
      <c r="X79" s="84"/>
    </row>
    <row r="80" spans="1:24" s="135" customFormat="1" ht="12.75">
      <c r="A80" s="135" t="s">
        <v>320</v>
      </c>
      <c r="B80" s="135" t="s">
        <v>1082</v>
      </c>
      <c r="C80" s="45">
        <v>9830</v>
      </c>
      <c r="D80" s="45">
        <v>2996.1840000000002</v>
      </c>
      <c r="E80" s="154">
        <v>52.01</v>
      </c>
      <c r="F80" s="154">
        <v>2</v>
      </c>
      <c r="G80" s="154">
        <v>14.21</v>
      </c>
      <c r="H80" s="154">
        <v>11.6</v>
      </c>
      <c r="I80" s="154">
        <v>0.17469999999999999</v>
      </c>
      <c r="J80" s="154">
        <v>6.68</v>
      </c>
      <c r="K80" s="154">
        <v>10.59</v>
      </c>
      <c r="L80" s="154">
        <v>2.19</v>
      </c>
      <c r="M80" s="154">
        <v>0.36659999999999998</v>
      </c>
      <c r="N80" s="154">
        <v>0</v>
      </c>
      <c r="O80" s="154">
        <v>0.24429999999999999</v>
      </c>
      <c r="P80" s="154">
        <v>1.7999999999999999E-2</v>
      </c>
      <c r="Q80" s="154">
        <v>100.0836</v>
      </c>
      <c r="R80" s="174">
        <f t="shared" si="24"/>
        <v>54.704090924220857</v>
      </c>
      <c r="S80" s="57">
        <v>77.881026748924697</v>
      </c>
      <c r="T80" s="57">
        <v>78.284894149427188</v>
      </c>
      <c r="U80" s="57">
        <v>80.102206882139271</v>
      </c>
      <c r="V80" s="45">
        <f t="shared" si="25"/>
        <v>1165.6399999999999</v>
      </c>
      <c r="W80" s="45">
        <f t="shared" si="26"/>
        <v>1158.616</v>
      </c>
      <c r="X80" s="84"/>
    </row>
    <row r="81" spans="1:24" s="135" customFormat="1" ht="12.75">
      <c r="A81" s="135" t="s">
        <v>320</v>
      </c>
      <c r="B81" s="135" t="s">
        <v>1083</v>
      </c>
      <c r="C81" s="45">
        <v>9830</v>
      </c>
      <c r="D81" s="45">
        <v>2996.1840000000002</v>
      </c>
      <c r="E81" s="154">
        <v>51.61</v>
      </c>
      <c r="F81" s="154">
        <v>2.09</v>
      </c>
      <c r="G81" s="154">
        <v>14.23</v>
      </c>
      <c r="H81" s="154">
        <v>10.96</v>
      </c>
      <c r="I81" s="154">
        <v>0.1721</v>
      </c>
      <c r="J81" s="154">
        <v>6.67</v>
      </c>
      <c r="K81" s="154">
        <v>10.59</v>
      </c>
      <c r="L81" s="154">
        <v>2.42</v>
      </c>
      <c r="M81" s="154">
        <v>0.39750000000000002</v>
      </c>
      <c r="N81" s="154">
        <v>0</v>
      </c>
      <c r="O81" s="154">
        <v>0.2021</v>
      </c>
      <c r="P81" s="154">
        <v>1.7999999999999999E-2</v>
      </c>
      <c r="Q81" s="154">
        <v>99.359700000000018</v>
      </c>
      <c r="R81" s="174">
        <f t="shared" si="24"/>
        <v>56.06933521302642</v>
      </c>
      <c r="S81" s="57">
        <v>78.818194699270137</v>
      </c>
      <c r="T81" s="57">
        <v>79.209518453871766</v>
      </c>
      <c r="U81" s="57">
        <v>80.968262356927966</v>
      </c>
      <c r="V81" s="45">
        <f t="shared" si="25"/>
        <v>1165.4100000000001</v>
      </c>
      <c r="W81" s="45">
        <f t="shared" si="26"/>
        <v>1158.404</v>
      </c>
      <c r="X81" s="84"/>
    </row>
    <row r="82" spans="1:24" s="135" customFormat="1" ht="12.75">
      <c r="A82" s="135" t="s">
        <v>320</v>
      </c>
      <c r="B82" s="135" t="s">
        <v>1083</v>
      </c>
      <c r="C82" s="45">
        <v>9830</v>
      </c>
      <c r="D82" s="45">
        <v>2996.1840000000002</v>
      </c>
      <c r="E82" s="154">
        <v>52.17</v>
      </c>
      <c r="F82" s="154">
        <v>2.11</v>
      </c>
      <c r="G82" s="154">
        <v>14.48</v>
      </c>
      <c r="H82" s="154">
        <v>11</v>
      </c>
      <c r="I82" s="154">
        <v>0.1555</v>
      </c>
      <c r="J82" s="154">
        <v>6.68</v>
      </c>
      <c r="K82" s="154">
        <v>10.51</v>
      </c>
      <c r="L82" s="154">
        <v>2.37</v>
      </c>
      <c r="M82" s="154">
        <v>0.40100000000000002</v>
      </c>
      <c r="N82" s="154">
        <v>0</v>
      </c>
      <c r="O82" s="154">
        <v>0.26390000000000002</v>
      </c>
      <c r="P82" s="154">
        <v>3.1600000000000003E-2</v>
      </c>
      <c r="Q82" s="154">
        <v>100.17200000000003</v>
      </c>
      <c r="R82" s="174">
        <f t="shared" si="24"/>
        <v>56.016496863182077</v>
      </c>
      <c r="S82" s="57">
        <v>78.782363816814652</v>
      </c>
      <c r="T82" s="57">
        <v>79.17417462317232</v>
      </c>
      <c r="U82" s="57">
        <v>80.935188765942584</v>
      </c>
      <c r="V82" s="45">
        <f t="shared" si="25"/>
        <v>1165.6399999999999</v>
      </c>
      <c r="W82" s="45">
        <f t="shared" si="26"/>
        <v>1158.616</v>
      </c>
      <c r="X82" s="84"/>
    </row>
    <row r="83" spans="1:24" s="135" customFormat="1" ht="12.75">
      <c r="A83" s="135" t="s">
        <v>320</v>
      </c>
      <c r="B83" s="135" t="s">
        <v>1083</v>
      </c>
      <c r="C83" s="45">
        <v>9830</v>
      </c>
      <c r="D83" s="45">
        <v>2996.1840000000002</v>
      </c>
      <c r="E83" s="154">
        <v>52</v>
      </c>
      <c r="F83" s="154">
        <v>2.0499999999999998</v>
      </c>
      <c r="G83" s="154">
        <v>14.19</v>
      </c>
      <c r="H83" s="154">
        <v>10.99</v>
      </c>
      <c r="I83" s="154">
        <v>0.1895</v>
      </c>
      <c r="J83" s="154">
        <v>6.72</v>
      </c>
      <c r="K83" s="154">
        <v>10.54</v>
      </c>
      <c r="L83" s="154">
        <v>2.38</v>
      </c>
      <c r="M83" s="154">
        <v>0.37030000000000002</v>
      </c>
      <c r="N83" s="154">
        <v>0</v>
      </c>
      <c r="O83" s="154">
        <v>0.27160000000000001</v>
      </c>
      <c r="P83" s="154">
        <v>1.2800000000000001E-2</v>
      </c>
      <c r="Q83" s="154">
        <v>99.714199999999991</v>
      </c>
      <c r="R83" s="174">
        <f t="shared" si="24"/>
        <v>56.185927529649469</v>
      </c>
      <c r="S83" s="57">
        <v>78.897135005400145</v>
      </c>
      <c r="T83" s="57">
        <v>79.287383624034106</v>
      </c>
      <c r="U83" s="57">
        <v>81.04111720606123</v>
      </c>
      <c r="V83" s="45">
        <f t="shared" si="25"/>
        <v>1166.56</v>
      </c>
      <c r="W83" s="45">
        <f t="shared" si="26"/>
        <v>1159.4639999999999</v>
      </c>
      <c r="X83" s="84"/>
    </row>
    <row r="84" spans="1:24" s="135" customFormat="1" ht="12.75">
      <c r="A84" s="135" t="s">
        <v>320</v>
      </c>
      <c r="B84" s="135" t="s">
        <v>1083</v>
      </c>
      <c r="C84" s="45">
        <v>9830</v>
      </c>
      <c r="D84" s="45">
        <v>2996.1840000000002</v>
      </c>
      <c r="E84" s="154">
        <v>51.64</v>
      </c>
      <c r="F84" s="154">
        <v>2.11</v>
      </c>
      <c r="G84" s="154">
        <v>14.13</v>
      </c>
      <c r="H84" s="154">
        <v>10.95</v>
      </c>
      <c r="I84" s="154">
        <v>0.16489999999999999</v>
      </c>
      <c r="J84" s="154">
        <v>6.92</v>
      </c>
      <c r="K84" s="154">
        <v>10.6</v>
      </c>
      <c r="L84" s="154">
        <v>2.4700000000000002</v>
      </c>
      <c r="M84" s="154">
        <v>0.35770000000000002</v>
      </c>
      <c r="N84" s="154">
        <v>0</v>
      </c>
      <c r="O84" s="154">
        <v>0.25879999999999997</v>
      </c>
      <c r="P84" s="154">
        <v>1.78E-2</v>
      </c>
      <c r="Q84" s="154">
        <v>99.619199999999978</v>
      </c>
      <c r="R84" s="174">
        <f t="shared" si="24"/>
        <v>56.995932414461159</v>
      </c>
      <c r="S84" s="57">
        <v>79.440905651872967</v>
      </c>
      <c r="T84" s="57">
        <v>79.823670051594135</v>
      </c>
      <c r="U84" s="57">
        <v>81.54256678686609</v>
      </c>
      <c r="V84" s="45">
        <f t="shared" si="25"/>
        <v>1171.1600000000001</v>
      </c>
      <c r="W84" s="45">
        <f t="shared" si="26"/>
        <v>1163.704</v>
      </c>
      <c r="X84" s="84"/>
    </row>
    <row r="85" spans="1:24" s="135" customFormat="1" ht="12.75">
      <c r="A85" s="135" t="s">
        <v>320</v>
      </c>
      <c r="B85" s="135" t="s">
        <v>1083</v>
      </c>
      <c r="C85" s="45">
        <v>9830</v>
      </c>
      <c r="D85" s="45">
        <v>2996.1840000000002</v>
      </c>
      <c r="E85" s="154">
        <v>51.96</v>
      </c>
      <c r="F85" s="154">
        <v>2.0499999999999998</v>
      </c>
      <c r="G85" s="154">
        <v>14.15</v>
      </c>
      <c r="H85" s="154">
        <v>10.96</v>
      </c>
      <c r="I85" s="154">
        <v>0.1573</v>
      </c>
      <c r="J85" s="154">
        <v>6.95</v>
      </c>
      <c r="K85" s="154">
        <v>10.61</v>
      </c>
      <c r="L85" s="154">
        <v>2.4</v>
      </c>
      <c r="M85" s="154">
        <v>0.37140000000000001</v>
      </c>
      <c r="N85" s="154">
        <v>0</v>
      </c>
      <c r="O85" s="154">
        <v>0.21920000000000001</v>
      </c>
      <c r="P85" s="154">
        <v>5.0000000000000001E-3</v>
      </c>
      <c r="Q85" s="154">
        <v>99.832900000000009</v>
      </c>
      <c r="R85" s="174">
        <f t="shared" si="24"/>
        <v>57.079568521593359</v>
      </c>
      <c r="S85" s="57">
        <v>79.496592942519555</v>
      </c>
      <c r="T85" s="57">
        <v>79.878583171309359</v>
      </c>
      <c r="U85" s="57">
        <v>81.593880387065965</v>
      </c>
      <c r="V85" s="45">
        <f t="shared" si="25"/>
        <v>1171.8499999999999</v>
      </c>
      <c r="W85" s="45">
        <f t="shared" si="26"/>
        <v>1164.3399999999999</v>
      </c>
      <c r="X85" s="84"/>
    </row>
    <row r="86" spans="1:24" s="135" customFormat="1" ht="12.75">
      <c r="A86" s="135" t="s">
        <v>320</v>
      </c>
      <c r="B86" s="135" t="s">
        <v>1083</v>
      </c>
      <c r="C86" s="45">
        <v>9830</v>
      </c>
      <c r="D86" s="45">
        <v>2996.1840000000002</v>
      </c>
      <c r="E86" s="154">
        <v>51.63</v>
      </c>
      <c r="F86" s="154">
        <v>2.0099999999999998</v>
      </c>
      <c r="G86" s="154">
        <v>14.01</v>
      </c>
      <c r="H86" s="154">
        <v>10.95</v>
      </c>
      <c r="I86" s="154">
        <v>0.1333</v>
      </c>
      <c r="J86" s="154">
        <v>6.97</v>
      </c>
      <c r="K86" s="154">
        <v>10.53</v>
      </c>
      <c r="L86" s="154">
        <v>2.3199999999999998</v>
      </c>
      <c r="M86" s="154">
        <v>0.37680000000000002</v>
      </c>
      <c r="N86" s="154">
        <v>0</v>
      </c>
      <c r="O86" s="154">
        <v>0.2477</v>
      </c>
      <c r="P86" s="154">
        <v>7.3000000000000001E-3</v>
      </c>
      <c r="Q86" s="154">
        <v>99.185100000000006</v>
      </c>
      <c r="R86" s="174">
        <f t="shared" si="24"/>
        <v>57.172305563131019</v>
      </c>
      <c r="S86" s="57">
        <v>79.558240326840718</v>
      </c>
      <c r="T86" s="57">
        <v>79.939371855210993</v>
      </c>
      <c r="U86" s="57">
        <v>81.650677398407581</v>
      </c>
      <c r="V86" s="45">
        <f t="shared" si="25"/>
        <v>1172.31</v>
      </c>
      <c r="W86" s="45">
        <f t="shared" si="26"/>
        <v>1164.7639999999999</v>
      </c>
      <c r="X86" s="84"/>
    </row>
    <row r="87" spans="1:24" s="135" customFormat="1" ht="12.75">
      <c r="A87" s="135" t="s">
        <v>320</v>
      </c>
      <c r="B87" s="135" t="s">
        <v>1083</v>
      </c>
      <c r="C87" s="45">
        <v>9830</v>
      </c>
      <c r="D87" s="45">
        <v>2996.1840000000002</v>
      </c>
      <c r="E87" s="154">
        <v>51.81</v>
      </c>
      <c r="F87" s="154">
        <v>2.0499999999999998</v>
      </c>
      <c r="G87" s="154">
        <v>13.94</v>
      </c>
      <c r="H87" s="154">
        <v>10.93</v>
      </c>
      <c r="I87" s="154">
        <v>0.15379999999999999</v>
      </c>
      <c r="J87" s="154">
        <v>6.83</v>
      </c>
      <c r="K87" s="154">
        <v>10.46</v>
      </c>
      <c r="L87" s="154">
        <v>2.44</v>
      </c>
      <c r="M87" s="154">
        <v>0.35709999999999997</v>
      </c>
      <c r="N87" s="154">
        <v>0</v>
      </c>
      <c r="O87" s="154">
        <v>0.19789999999999999</v>
      </c>
      <c r="P87" s="154">
        <v>1.61E-2</v>
      </c>
      <c r="Q87" s="154">
        <v>99.184899999999999</v>
      </c>
      <c r="R87" s="174">
        <f t="shared" si="24"/>
        <v>56.719656524320719</v>
      </c>
      <c r="S87" s="57">
        <v>79.256345524268369</v>
      </c>
      <c r="T87" s="57">
        <v>79.641665451966901</v>
      </c>
      <c r="U87" s="57">
        <v>81.372449458456032</v>
      </c>
      <c r="V87" s="45">
        <f t="shared" si="25"/>
        <v>1169.0899999999999</v>
      </c>
      <c r="W87" s="45">
        <f t="shared" si="26"/>
        <v>1161.796</v>
      </c>
      <c r="X87" s="84"/>
    </row>
    <row r="88" spans="1:24" s="135" customFormat="1" ht="12.75">
      <c r="A88" s="135" t="s">
        <v>320</v>
      </c>
      <c r="B88" s="135" t="s">
        <v>1083</v>
      </c>
      <c r="C88" s="45">
        <v>9830</v>
      </c>
      <c r="D88" s="45">
        <v>2996.1840000000002</v>
      </c>
      <c r="E88" s="154">
        <v>51.83</v>
      </c>
      <c r="F88" s="154">
        <v>2.0499999999999998</v>
      </c>
      <c r="G88" s="154">
        <v>14.04</v>
      </c>
      <c r="H88" s="154">
        <v>11.06</v>
      </c>
      <c r="I88" s="154">
        <v>0.15359999999999999</v>
      </c>
      <c r="J88" s="154">
        <v>6.97</v>
      </c>
      <c r="K88" s="154">
        <v>10.41</v>
      </c>
      <c r="L88" s="154">
        <v>2.4</v>
      </c>
      <c r="M88" s="154">
        <v>0.37809999999999999</v>
      </c>
      <c r="N88" s="154">
        <v>0</v>
      </c>
      <c r="O88" s="154">
        <v>0.23330000000000001</v>
      </c>
      <c r="P88" s="154">
        <v>9.1000000000000004E-3</v>
      </c>
      <c r="Q88" s="154">
        <v>99.534099999999995</v>
      </c>
      <c r="R88" s="174">
        <f t="shared" si="24"/>
        <v>56.927385422968172</v>
      </c>
      <c r="S88" s="57">
        <v>79.395201478383584</v>
      </c>
      <c r="T88" s="57">
        <v>79.778600191686522</v>
      </c>
      <c r="U88" s="57">
        <v>81.500446732818361</v>
      </c>
      <c r="V88" s="45">
        <f t="shared" si="25"/>
        <v>1172.31</v>
      </c>
      <c r="W88" s="45">
        <f t="shared" si="26"/>
        <v>1164.7639999999999</v>
      </c>
      <c r="X88" s="84"/>
    </row>
    <row r="89" spans="1:24" s="135" customFormat="1" ht="12.75">
      <c r="A89" s="135" t="s">
        <v>320</v>
      </c>
      <c r="B89" s="135" t="s">
        <v>1084</v>
      </c>
      <c r="C89" s="45">
        <v>9830</v>
      </c>
      <c r="D89" s="45">
        <v>2996.1840000000002</v>
      </c>
      <c r="E89" s="154">
        <v>51.7</v>
      </c>
      <c r="F89" s="154">
        <v>2.0299999999999998</v>
      </c>
      <c r="G89" s="154">
        <v>14.12</v>
      </c>
      <c r="H89" s="154">
        <v>11.07</v>
      </c>
      <c r="I89" s="154">
        <v>0.16819999999999999</v>
      </c>
      <c r="J89" s="154">
        <v>6.86</v>
      </c>
      <c r="K89" s="154">
        <v>10.45</v>
      </c>
      <c r="L89" s="154">
        <v>2.37</v>
      </c>
      <c r="M89" s="154">
        <v>0.3548</v>
      </c>
      <c r="N89" s="154">
        <v>0</v>
      </c>
      <c r="O89" s="154">
        <v>0.22989999999999999</v>
      </c>
      <c r="P89" s="154">
        <v>1.7500000000000002E-2</v>
      </c>
      <c r="Q89" s="154">
        <v>99.370400000000018</v>
      </c>
      <c r="R89" s="174">
        <f t="shared" si="24"/>
        <v>56.514693811905111</v>
      </c>
      <c r="S89" s="57">
        <v>79.118818563528137</v>
      </c>
      <c r="T89" s="57">
        <v>79.506032532180853</v>
      </c>
      <c r="U89" s="57">
        <v>81.245632143274392</v>
      </c>
      <c r="V89" s="45">
        <f t="shared" si="25"/>
        <v>1169.78</v>
      </c>
      <c r="W89" s="45">
        <f t="shared" si="26"/>
        <v>1162.432</v>
      </c>
      <c r="X89" s="84"/>
    </row>
    <row r="90" spans="1:24" s="135" customFormat="1" ht="12.75">
      <c r="A90" s="135" t="s">
        <v>320</v>
      </c>
      <c r="B90" s="135" t="s">
        <v>1084</v>
      </c>
      <c r="C90" s="45">
        <v>9830</v>
      </c>
      <c r="D90" s="45">
        <v>2996.1840000000002</v>
      </c>
      <c r="E90" s="154">
        <v>51.93</v>
      </c>
      <c r="F90" s="154">
        <v>2.1</v>
      </c>
      <c r="G90" s="154">
        <v>14.33</v>
      </c>
      <c r="H90" s="154">
        <v>11.26</v>
      </c>
      <c r="I90" s="154">
        <v>0.15090000000000001</v>
      </c>
      <c r="J90" s="154">
        <v>6.86</v>
      </c>
      <c r="K90" s="154">
        <v>10.49</v>
      </c>
      <c r="L90" s="154">
        <v>2.2999999999999998</v>
      </c>
      <c r="M90" s="154">
        <v>0.37019999999999997</v>
      </c>
      <c r="N90" s="154">
        <v>0</v>
      </c>
      <c r="O90" s="154">
        <v>0.2334</v>
      </c>
      <c r="P90" s="154">
        <v>2.3900000000000001E-2</v>
      </c>
      <c r="Q90" s="154">
        <v>100.04839999999999</v>
      </c>
      <c r="R90" s="174">
        <f t="shared" si="24"/>
        <v>56.096015440272815</v>
      </c>
      <c r="S90" s="57">
        <v>78.83627388208788</v>
      </c>
      <c r="T90" s="57">
        <v>79.227351659714387</v>
      </c>
      <c r="U90" s="57">
        <v>80.984949135037738</v>
      </c>
      <c r="V90" s="45">
        <f t="shared" si="25"/>
        <v>1169.78</v>
      </c>
      <c r="W90" s="45">
        <f t="shared" si="26"/>
        <v>1162.432</v>
      </c>
      <c r="X90" s="84"/>
    </row>
    <row r="91" spans="1:24" s="135" customFormat="1" ht="12.75">
      <c r="A91" s="135" t="s">
        <v>320</v>
      </c>
      <c r="B91" s="135" t="s">
        <v>1084</v>
      </c>
      <c r="C91" s="45">
        <v>9830</v>
      </c>
      <c r="D91" s="45">
        <v>2996.1840000000002</v>
      </c>
      <c r="E91" s="154">
        <v>51.98</v>
      </c>
      <c r="F91" s="154">
        <v>2.02</v>
      </c>
      <c r="G91" s="154">
        <v>14.24</v>
      </c>
      <c r="H91" s="154">
        <v>11.22</v>
      </c>
      <c r="I91" s="154">
        <v>0.19400000000000001</v>
      </c>
      <c r="J91" s="154">
        <v>6.89</v>
      </c>
      <c r="K91" s="154">
        <v>10.34</v>
      </c>
      <c r="L91" s="154">
        <v>2.35</v>
      </c>
      <c r="M91" s="154">
        <v>0.35749999999999998</v>
      </c>
      <c r="N91" s="154">
        <v>0</v>
      </c>
      <c r="O91" s="154">
        <v>0.2336</v>
      </c>
      <c r="P91" s="154">
        <v>1.67E-2</v>
      </c>
      <c r="Q91" s="154">
        <v>99.841799999999992</v>
      </c>
      <c r="R91" s="174">
        <f t="shared" si="24"/>
        <v>56.291035320868318</v>
      </c>
      <c r="S91" s="57">
        <v>78.968154153472568</v>
      </c>
      <c r="T91" s="57">
        <v>79.357433056989933</v>
      </c>
      <c r="U91" s="57">
        <v>81.106648878327036</v>
      </c>
      <c r="V91" s="45">
        <f t="shared" si="25"/>
        <v>1170.47</v>
      </c>
      <c r="W91" s="45">
        <f t="shared" si="26"/>
        <v>1163.068</v>
      </c>
      <c r="X91" s="84"/>
    </row>
    <row r="92" spans="1:24" s="135" customFormat="1" ht="12.75">
      <c r="A92" s="135" t="s">
        <v>320</v>
      </c>
      <c r="B92" s="135" t="s">
        <v>1084</v>
      </c>
      <c r="C92" s="45">
        <v>9830</v>
      </c>
      <c r="D92" s="45">
        <v>2996.1840000000002</v>
      </c>
      <c r="E92" s="154">
        <v>51.45</v>
      </c>
      <c r="F92" s="154">
        <v>2.0099999999999998</v>
      </c>
      <c r="G92" s="154">
        <v>14.08</v>
      </c>
      <c r="H92" s="154">
        <v>10.77</v>
      </c>
      <c r="I92" s="154">
        <v>0.17660000000000001</v>
      </c>
      <c r="J92" s="154">
        <v>7.06</v>
      </c>
      <c r="K92" s="154">
        <v>10.45</v>
      </c>
      <c r="L92" s="154">
        <v>2.2999999999999998</v>
      </c>
      <c r="M92" s="154">
        <v>0.39219999999999999</v>
      </c>
      <c r="N92" s="154">
        <v>0</v>
      </c>
      <c r="O92" s="154">
        <v>0.1716</v>
      </c>
      <c r="P92" s="154">
        <v>9.4000000000000004E-3</v>
      </c>
      <c r="Q92" s="154">
        <v>98.869799999999998</v>
      </c>
      <c r="R92" s="174">
        <f t="shared" si="24"/>
        <v>57.890732028579528</v>
      </c>
      <c r="S92" s="57">
        <v>80.032299065758266</v>
      </c>
      <c r="T92" s="57">
        <v>80.406768642280213</v>
      </c>
      <c r="U92" s="57">
        <v>82.087136675508873</v>
      </c>
      <c r="V92" s="45">
        <f t="shared" si="25"/>
        <v>1174.3800000000001</v>
      </c>
      <c r="W92" s="45">
        <f t="shared" si="26"/>
        <v>1166.672</v>
      </c>
      <c r="X92" s="84"/>
    </row>
    <row r="93" spans="1:24" s="135" customFormat="1" ht="12.75">
      <c r="A93" s="135" t="s">
        <v>320</v>
      </c>
      <c r="B93" s="135" t="s">
        <v>1084</v>
      </c>
      <c r="C93" s="45">
        <v>9830</v>
      </c>
      <c r="D93" s="45">
        <v>2996.1840000000002</v>
      </c>
      <c r="E93" s="154">
        <v>51.75</v>
      </c>
      <c r="F93" s="154">
        <v>2.0699999999999998</v>
      </c>
      <c r="G93" s="154">
        <v>14.23</v>
      </c>
      <c r="H93" s="154">
        <v>10.75</v>
      </c>
      <c r="I93" s="154">
        <v>0.18240000000000001</v>
      </c>
      <c r="J93" s="154">
        <v>6.86</v>
      </c>
      <c r="K93" s="154">
        <v>10.57</v>
      </c>
      <c r="L93" s="154">
        <v>2.4900000000000002</v>
      </c>
      <c r="M93" s="154">
        <v>0.36799999999999999</v>
      </c>
      <c r="N93" s="154">
        <v>0</v>
      </c>
      <c r="O93" s="154">
        <v>0.19409999999999999</v>
      </c>
      <c r="P93" s="154">
        <v>1.2999999999999999E-2</v>
      </c>
      <c r="Q93" s="154">
        <v>99.477499999999992</v>
      </c>
      <c r="R93" s="174">
        <f t="shared" si="24"/>
        <v>57.234142911502538</v>
      </c>
      <c r="S93" s="57">
        <v>79.59928893591767</v>
      </c>
      <c r="T93" s="57">
        <v>79.979847714734603</v>
      </c>
      <c r="U93" s="57">
        <v>81.688491334936558</v>
      </c>
      <c r="V93" s="45">
        <f t="shared" si="25"/>
        <v>1169.78</v>
      </c>
      <c r="W93" s="45">
        <f t="shared" si="26"/>
        <v>1162.432</v>
      </c>
      <c r="X93" s="84"/>
    </row>
    <row r="94" spans="1:24" s="135" customFormat="1" ht="12.75">
      <c r="A94" s="135" t="s">
        <v>320</v>
      </c>
      <c r="B94" s="135" t="s">
        <v>1084</v>
      </c>
      <c r="C94" s="45">
        <v>9830</v>
      </c>
      <c r="D94" s="45">
        <v>2996.1840000000002</v>
      </c>
      <c r="E94" s="154">
        <v>51.72</v>
      </c>
      <c r="F94" s="154">
        <v>2.0699999999999998</v>
      </c>
      <c r="G94" s="154">
        <v>13.96</v>
      </c>
      <c r="H94" s="154">
        <v>10.93</v>
      </c>
      <c r="I94" s="154">
        <v>0.15959999999999999</v>
      </c>
      <c r="J94" s="154">
        <v>6.84</v>
      </c>
      <c r="K94" s="154">
        <v>10.55</v>
      </c>
      <c r="L94" s="154">
        <v>2.42</v>
      </c>
      <c r="M94" s="154">
        <v>0.36730000000000002</v>
      </c>
      <c r="N94" s="154">
        <v>0</v>
      </c>
      <c r="O94" s="154">
        <v>0.21010000000000001</v>
      </c>
      <c r="P94" s="154">
        <v>1.83E-2</v>
      </c>
      <c r="Q94" s="154">
        <v>99.2453</v>
      </c>
      <c r="R94" s="174">
        <f t="shared" si="24"/>
        <v>56.755568812513147</v>
      </c>
      <c r="S94" s="57">
        <v>79.280388872126053</v>
      </c>
      <c r="T94" s="57">
        <v>79.665376773491019</v>
      </c>
      <c r="U94" s="57">
        <v>81.394615866655812</v>
      </c>
      <c r="V94" s="45">
        <f t="shared" si="25"/>
        <v>1169.32</v>
      </c>
      <c r="W94" s="45">
        <f t="shared" si="26"/>
        <v>1162.008</v>
      </c>
      <c r="X94" s="84"/>
    </row>
    <row r="95" spans="1:24" s="135" customFormat="1" ht="12.75">
      <c r="A95" s="135" t="s">
        <v>320</v>
      </c>
      <c r="B95" s="135" t="s">
        <v>1084</v>
      </c>
      <c r="C95" s="45">
        <v>9830</v>
      </c>
      <c r="D95" s="45">
        <v>2996.1840000000002</v>
      </c>
      <c r="E95" s="154">
        <v>51.87</v>
      </c>
      <c r="F95" s="154">
        <v>2.04</v>
      </c>
      <c r="G95" s="154">
        <v>14.08</v>
      </c>
      <c r="H95" s="154">
        <v>10.71</v>
      </c>
      <c r="I95" s="154">
        <v>0.17580000000000001</v>
      </c>
      <c r="J95" s="154">
        <v>6.8</v>
      </c>
      <c r="K95" s="154">
        <v>10.59</v>
      </c>
      <c r="L95" s="154">
        <v>2.36</v>
      </c>
      <c r="M95" s="154">
        <v>0.40050000000000002</v>
      </c>
      <c r="N95" s="154">
        <v>0</v>
      </c>
      <c r="O95" s="154">
        <v>0.1925</v>
      </c>
      <c r="P95" s="154">
        <v>1.11E-2</v>
      </c>
      <c r="Q95" s="154">
        <v>99.229899999999972</v>
      </c>
      <c r="R95" s="174">
        <f t="shared" si="24"/>
        <v>57.11032034127868</v>
      </c>
      <c r="S95" s="57">
        <v>79.517046950500841</v>
      </c>
      <c r="T95" s="57">
        <v>79.898752465477855</v>
      </c>
      <c r="U95" s="57">
        <v>81.612726086862054</v>
      </c>
      <c r="V95" s="45">
        <f t="shared" si="25"/>
        <v>1168.4000000000001</v>
      </c>
      <c r="W95" s="45">
        <f t="shared" si="26"/>
        <v>1161.1600000000001</v>
      </c>
      <c r="X95" s="84"/>
    </row>
    <row r="96" spans="1:24" s="135" customFormat="1" ht="12.75">
      <c r="A96" s="135" t="s">
        <v>320</v>
      </c>
      <c r="B96" s="135" t="s">
        <v>1084</v>
      </c>
      <c r="C96" s="45">
        <v>9830</v>
      </c>
      <c r="D96" s="45">
        <v>2996.1840000000002</v>
      </c>
      <c r="E96" s="154">
        <v>52.08</v>
      </c>
      <c r="F96" s="154">
        <v>1.99</v>
      </c>
      <c r="G96" s="154">
        <v>14.15</v>
      </c>
      <c r="H96" s="154">
        <v>10.81</v>
      </c>
      <c r="I96" s="154">
        <v>0.13900000000000001</v>
      </c>
      <c r="J96" s="154">
        <v>6.82</v>
      </c>
      <c r="K96" s="154">
        <v>10.54</v>
      </c>
      <c r="L96" s="154">
        <v>2.5499999999999998</v>
      </c>
      <c r="M96" s="154">
        <v>0.38229999999999997</v>
      </c>
      <c r="N96" s="154">
        <v>0</v>
      </c>
      <c r="O96" s="154">
        <v>0.2671</v>
      </c>
      <c r="P96" s="154">
        <v>1.1900000000000001E-2</v>
      </c>
      <c r="Q96" s="154">
        <v>99.740299999999991</v>
      </c>
      <c r="R96" s="174">
        <f t="shared" si="24"/>
        <v>56.954542096623953</v>
      </c>
      <c r="S96" s="57">
        <v>79.413315241037807</v>
      </c>
      <c r="T96" s="57">
        <v>79.796462674732268</v>
      </c>
      <c r="U96" s="57">
        <v>81.517140607628875</v>
      </c>
      <c r="V96" s="45">
        <f t="shared" si="25"/>
        <v>1168.8600000000001</v>
      </c>
      <c r="W96" s="45">
        <f t="shared" si="26"/>
        <v>1161.5840000000001</v>
      </c>
      <c r="X96" s="84"/>
    </row>
    <row r="97" spans="1:24" s="157" customFormat="1" ht="12.75">
      <c r="A97" s="157" t="s">
        <v>320</v>
      </c>
      <c r="B97" s="178" t="s">
        <v>1085</v>
      </c>
      <c r="C97" s="179"/>
      <c r="D97" s="179"/>
      <c r="E97" s="180">
        <f>AVERAGE(E72:E96)</f>
        <v>51.988399999999999</v>
      </c>
      <c r="F97" s="180">
        <f t="shared" ref="F97:R97" si="27">AVERAGE(F72:F96)</f>
        <v>2.0579999999999998</v>
      </c>
      <c r="G97" s="180">
        <f t="shared" si="27"/>
        <v>13.996799999999997</v>
      </c>
      <c r="H97" s="180">
        <f t="shared" si="27"/>
        <v>11.017999999999999</v>
      </c>
      <c r="I97" s="180">
        <f t="shared" si="27"/>
        <v>0.16506399999999999</v>
      </c>
      <c r="J97" s="180">
        <f t="shared" si="27"/>
        <v>6.7908000000000008</v>
      </c>
      <c r="K97" s="180">
        <f t="shared" si="27"/>
        <v>10.465199999999999</v>
      </c>
      <c r="L97" s="180">
        <f t="shared" si="27"/>
        <v>2.3963999999999994</v>
      </c>
      <c r="M97" s="180">
        <f t="shared" si="27"/>
        <v>0.37668400000000007</v>
      </c>
      <c r="N97" s="180">
        <f>AVERAGE(N72:N96)</f>
        <v>1.1240000000000002E-2</v>
      </c>
      <c r="O97" s="180">
        <f t="shared" si="27"/>
        <v>0.23059599999999997</v>
      </c>
      <c r="P97" s="180">
        <f t="shared" si="27"/>
        <v>1.6120000000000002E-2</v>
      </c>
      <c r="Q97" s="180">
        <f t="shared" si="27"/>
        <v>99.513304000000005</v>
      </c>
      <c r="R97" s="182">
        <f t="shared" si="27"/>
        <v>56.378845678227002</v>
      </c>
      <c r="S97" s="182">
        <v>79.023997730227407</v>
      </c>
      <c r="T97" s="182">
        <v>79.412455092633522</v>
      </c>
      <c r="U97" s="182">
        <v>81.157874159493602</v>
      </c>
      <c r="V97" s="179">
        <f>AVERAGE(V72:V96)</f>
        <v>1168.1884</v>
      </c>
      <c r="W97" s="179">
        <f>AVERAGE(W72:W96)</f>
        <v>1160.9649599999998</v>
      </c>
      <c r="X97" s="85"/>
    </row>
    <row r="98" spans="1:24" s="157" customFormat="1" ht="12.75">
      <c r="B98" s="178" t="s">
        <v>1032</v>
      </c>
      <c r="C98" s="179"/>
      <c r="D98" s="179"/>
      <c r="E98" s="180">
        <f>_xlfn.STDEV.P(E72:E96)</f>
        <v>0.33830968061821731</v>
      </c>
      <c r="F98" s="180">
        <f t="shared" ref="F98:R98" si="28">_xlfn.STDEV.P(F72:F96)</f>
        <v>4.1472882706655438E-2</v>
      </c>
      <c r="G98" s="180">
        <f t="shared" si="28"/>
        <v>0.28065238285109928</v>
      </c>
      <c r="H98" s="180">
        <f t="shared" si="28"/>
        <v>0.19059905561151128</v>
      </c>
      <c r="I98" s="180">
        <f t="shared" si="28"/>
        <v>1.7721870781607613E-2</v>
      </c>
      <c r="J98" s="180">
        <f t="shared" si="28"/>
        <v>0.13126827491819951</v>
      </c>
      <c r="K98" s="180">
        <f t="shared" si="28"/>
        <v>0.13224583169234477</v>
      </c>
      <c r="L98" s="180">
        <f t="shared" si="28"/>
        <v>0.13705123129691321</v>
      </c>
      <c r="M98" s="180">
        <f t="shared" si="28"/>
        <v>1.4447911406151419E-2</v>
      </c>
      <c r="N98" s="180">
        <f>_xlfn.STDEV.P(N72:N96)</f>
        <v>1.8422334271204613E-2</v>
      </c>
      <c r="O98" s="180">
        <f t="shared" si="28"/>
        <v>2.9600722693880442E-2</v>
      </c>
      <c r="P98" s="180">
        <f t="shared" si="28"/>
        <v>8.8382351179406866E-3</v>
      </c>
      <c r="Q98" s="180"/>
      <c r="R98" s="182">
        <f t="shared" si="28"/>
        <v>0.73717789596527716</v>
      </c>
      <c r="S98" s="182">
        <v>0.49828185078403803</v>
      </c>
      <c r="T98" s="182">
        <v>0.49148279744673806</v>
      </c>
      <c r="U98" s="182">
        <v>0.45980517588006897</v>
      </c>
      <c r="V98" s="179">
        <f>_xlfn.STDEV.P(V72:V96)</f>
        <v>3.0191703231185971</v>
      </c>
      <c r="W98" s="179">
        <f>_xlfn.STDEV.P(W72:W96)</f>
        <v>2.7828874282658207</v>
      </c>
      <c r="X98" s="85"/>
    </row>
    <row r="99" spans="1:24" s="135" customFormat="1" ht="12.75">
      <c r="C99" s="45"/>
      <c r="D99" s="45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74"/>
      <c r="S99" s="57"/>
      <c r="T99" s="57"/>
      <c r="U99" s="57"/>
      <c r="V99" s="45"/>
      <c r="W99" s="45"/>
      <c r="X99" s="84"/>
    </row>
    <row r="100" spans="1:24" s="135" customFormat="1" ht="12.75">
      <c r="A100" s="135" t="s">
        <v>41</v>
      </c>
      <c r="B100" s="135" t="s">
        <v>1086</v>
      </c>
      <c r="C100" s="45">
        <v>9960</v>
      </c>
      <c r="D100" s="45">
        <v>3035.808</v>
      </c>
      <c r="E100" s="154">
        <v>52.28</v>
      </c>
      <c r="F100" s="154">
        <v>2.0699999999999998</v>
      </c>
      <c r="G100" s="154">
        <v>13.78</v>
      </c>
      <c r="H100" s="154">
        <v>10.64</v>
      </c>
      <c r="I100" s="154">
        <v>0.16900000000000001</v>
      </c>
      <c r="J100" s="154">
        <v>6.47</v>
      </c>
      <c r="K100" s="154">
        <v>10.3</v>
      </c>
      <c r="L100" s="154">
        <v>2.38</v>
      </c>
      <c r="M100" s="154">
        <v>0.38600000000000001</v>
      </c>
      <c r="N100" s="154">
        <v>3.1E-2</v>
      </c>
      <c r="O100" s="154">
        <v>0.27</v>
      </c>
      <c r="P100" s="154">
        <v>0</v>
      </c>
      <c r="Q100" s="154">
        <v>98.775999999999982</v>
      </c>
      <c r="R100" s="174">
        <f t="shared" ref="R100:R111" si="29">100*(J100/40.3)/((J100/40.3)+(H100/71.84*0.85))</f>
        <v>56.049334481319896</v>
      </c>
      <c r="S100" s="57">
        <v>78.804635863919572</v>
      </c>
      <c r="T100" s="57">
        <v>79.196143994564068</v>
      </c>
      <c r="U100" s="57">
        <v>80.955747272700805</v>
      </c>
      <c r="V100" s="45">
        <f t="shared" si="25"/>
        <v>1160.81</v>
      </c>
      <c r="W100" s="45">
        <f t="shared" si="26"/>
        <v>1154.164</v>
      </c>
      <c r="X100" s="85"/>
    </row>
    <row r="101" spans="1:24" s="135" customFormat="1" ht="12.75">
      <c r="A101" s="135" t="s">
        <v>41</v>
      </c>
      <c r="B101" s="135" t="s">
        <v>1087</v>
      </c>
      <c r="C101" s="45">
        <v>9960</v>
      </c>
      <c r="D101" s="45">
        <v>3035.808</v>
      </c>
      <c r="E101" s="154">
        <v>52.12</v>
      </c>
      <c r="F101" s="154">
        <v>2.0099999999999998</v>
      </c>
      <c r="G101" s="154">
        <v>13.83</v>
      </c>
      <c r="H101" s="154">
        <v>10.75</v>
      </c>
      <c r="I101" s="154">
        <v>0.19600000000000001</v>
      </c>
      <c r="J101" s="154">
        <v>6.43</v>
      </c>
      <c r="K101" s="154">
        <v>10.43</v>
      </c>
      <c r="L101" s="154">
        <v>2.38</v>
      </c>
      <c r="M101" s="154">
        <v>0.376</v>
      </c>
      <c r="N101" s="154">
        <v>4.5999999999999999E-2</v>
      </c>
      <c r="O101" s="154">
        <v>0.215</v>
      </c>
      <c r="P101" s="154">
        <v>1.4E-2</v>
      </c>
      <c r="Q101" s="154">
        <v>98.796999999999997</v>
      </c>
      <c r="R101" s="174">
        <f t="shared" si="29"/>
        <v>55.642800480791678</v>
      </c>
      <c r="S101" s="57">
        <v>78.527949613179402</v>
      </c>
      <c r="T101" s="57">
        <v>78.923201615928406</v>
      </c>
      <c r="U101" s="57">
        <v>80.700264669031824</v>
      </c>
      <c r="V101" s="45">
        <f t="shared" si="25"/>
        <v>1159.8899999999999</v>
      </c>
      <c r="W101" s="45">
        <f t="shared" si="26"/>
        <v>1153.316</v>
      </c>
      <c r="X101" s="85"/>
    </row>
    <row r="102" spans="1:24" s="135" customFormat="1" ht="12.75">
      <c r="A102" s="135" t="s">
        <v>41</v>
      </c>
      <c r="B102" s="135" t="s">
        <v>1088</v>
      </c>
      <c r="C102" s="45">
        <v>9960</v>
      </c>
      <c r="D102" s="45">
        <v>3035.808</v>
      </c>
      <c r="E102" s="154">
        <v>52.03</v>
      </c>
      <c r="F102" s="154">
        <v>2.0699999999999998</v>
      </c>
      <c r="G102" s="154">
        <v>13.66</v>
      </c>
      <c r="H102" s="154">
        <v>10.8</v>
      </c>
      <c r="I102" s="154">
        <v>0.17499999999999999</v>
      </c>
      <c r="J102" s="154">
        <v>6.67</v>
      </c>
      <c r="K102" s="154">
        <v>10.42</v>
      </c>
      <c r="L102" s="154">
        <v>2.34</v>
      </c>
      <c r="M102" s="154">
        <v>0.39600000000000002</v>
      </c>
      <c r="N102" s="154">
        <v>0</v>
      </c>
      <c r="O102" s="154">
        <v>0.26400000000000001</v>
      </c>
      <c r="P102" s="154">
        <v>3.5000000000000003E-2</v>
      </c>
      <c r="Q102" s="154">
        <v>98.86</v>
      </c>
      <c r="R102" s="174">
        <f t="shared" si="29"/>
        <v>56.431242071266624</v>
      </c>
      <c r="S102" s="57">
        <v>79.062675018803461</v>
      </c>
      <c r="T102" s="57">
        <v>79.450659690971463</v>
      </c>
      <c r="U102" s="57">
        <v>81.193847759671542</v>
      </c>
      <c r="V102" s="45">
        <f t="shared" si="25"/>
        <v>1165.4100000000001</v>
      </c>
      <c r="W102" s="45">
        <f t="shared" si="26"/>
        <v>1158.404</v>
      </c>
      <c r="X102" s="84"/>
    </row>
    <row r="103" spans="1:24" s="135" customFormat="1" ht="12.75">
      <c r="A103" s="135" t="s">
        <v>41</v>
      </c>
      <c r="B103" s="135" t="s">
        <v>1089</v>
      </c>
      <c r="C103" s="45">
        <v>9960</v>
      </c>
      <c r="D103" s="45">
        <v>3035.808</v>
      </c>
      <c r="E103" s="154">
        <v>51.59</v>
      </c>
      <c r="F103" s="154">
        <v>2.1</v>
      </c>
      <c r="G103" s="154">
        <v>13.63</v>
      </c>
      <c r="H103" s="154">
        <v>10.85</v>
      </c>
      <c r="I103" s="154">
        <v>0.16800000000000001</v>
      </c>
      <c r="J103" s="154">
        <v>6.65</v>
      </c>
      <c r="K103" s="154">
        <v>10.42</v>
      </c>
      <c r="L103" s="154">
        <v>2.34</v>
      </c>
      <c r="M103" s="154">
        <v>0.379</v>
      </c>
      <c r="N103" s="154">
        <v>2.8000000000000001E-2</v>
      </c>
      <c r="O103" s="154">
        <v>0.20499999999999999</v>
      </c>
      <c r="P103" s="154">
        <v>0</v>
      </c>
      <c r="Q103" s="154">
        <v>98.360000000000028</v>
      </c>
      <c r="R103" s="174">
        <f t="shared" si="29"/>
        <v>56.243754803007185</v>
      </c>
      <c r="S103" s="57">
        <v>78.936224725329538</v>
      </c>
      <c r="T103" s="57">
        <v>79.325939890649337</v>
      </c>
      <c r="U103" s="57">
        <v>81.077188041922597</v>
      </c>
      <c r="V103" s="45">
        <f t="shared" si="25"/>
        <v>1164.95</v>
      </c>
      <c r="W103" s="45">
        <f t="shared" si="26"/>
        <v>1157.98</v>
      </c>
      <c r="X103" s="84"/>
    </row>
    <row r="104" spans="1:24" s="135" customFormat="1" ht="12.75">
      <c r="A104" s="135" t="s">
        <v>41</v>
      </c>
      <c r="B104" s="135" t="s">
        <v>1090</v>
      </c>
      <c r="C104" s="45">
        <v>9960</v>
      </c>
      <c r="D104" s="45">
        <v>3035.808</v>
      </c>
      <c r="E104" s="154">
        <v>52.16</v>
      </c>
      <c r="F104" s="154">
        <v>2.06</v>
      </c>
      <c r="G104" s="154">
        <v>13.79</v>
      </c>
      <c r="H104" s="154">
        <v>10.6</v>
      </c>
      <c r="I104" s="154">
        <v>0.16400000000000001</v>
      </c>
      <c r="J104" s="154">
        <v>6.39</v>
      </c>
      <c r="K104" s="154">
        <v>10.43</v>
      </c>
      <c r="L104" s="154">
        <v>2.37</v>
      </c>
      <c r="M104" s="154">
        <v>0.36299999999999999</v>
      </c>
      <c r="N104" s="154">
        <v>1.7999999999999999E-2</v>
      </c>
      <c r="O104" s="154">
        <v>0.25800000000000001</v>
      </c>
      <c r="P104" s="154">
        <v>0</v>
      </c>
      <c r="Q104" s="154">
        <v>98.602999999999994</v>
      </c>
      <c r="R104" s="174">
        <f t="shared" si="29"/>
        <v>55.835514375171954</v>
      </c>
      <c r="S104" s="57">
        <v>78.659369887038181</v>
      </c>
      <c r="T104" s="57">
        <v>79.052848042009785</v>
      </c>
      <c r="U104" s="57">
        <v>80.821636353552947</v>
      </c>
      <c r="V104" s="45">
        <f t="shared" si="25"/>
        <v>1158.97</v>
      </c>
      <c r="W104" s="45">
        <f t="shared" si="26"/>
        <v>1152.4680000000001</v>
      </c>
      <c r="X104" s="84"/>
    </row>
    <row r="105" spans="1:24" s="135" customFormat="1" ht="12.75">
      <c r="A105" s="135" t="s">
        <v>41</v>
      </c>
      <c r="B105" s="135" t="s">
        <v>1091</v>
      </c>
      <c r="C105" s="45">
        <v>9960</v>
      </c>
      <c r="D105" s="45">
        <v>3035.808</v>
      </c>
      <c r="E105" s="154">
        <v>52.35</v>
      </c>
      <c r="F105" s="154">
        <v>2.09</v>
      </c>
      <c r="G105" s="154">
        <v>13.88</v>
      </c>
      <c r="H105" s="154">
        <v>10.61</v>
      </c>
      <c r="I105" s="154">
        <v>0.155</v>
      </c>
      <c r="J105" s="154">
        <v>6.49</v>
      </c>
      <c r="K105" s="154">
        <v>10.36</v>
      </c>
      <c r="L105" s="154">
        <v>2.48</v>
      </c>
      <c r="M105" s="154">
        <v>0.375</v>
      </c>
      <c r="N105" s="154">
        <v>8.9999999999999993E-3</v>
      </c>
      <c r="O105" s="154">
        <v>0.26</v>
      </c>
      <c r="P105" s="154">
        <v>0</v>
      </c>
      <c r="Q105" s="154">
        <v>99.058999999999997</v>
      </c>
      <c r="R105" s="174">
        <f t="shared" si="29"/>
        <v>56.194868150000872</v>
      </c>
      <c r="S105" s="57">
        <v>78.903181355767728</v>
      </c>
      <c r="T105" s="57">
        <v>79.293347506681442</v>
      </c>
      <c r="U105" s="57">
        <v>81.046696836513561</v>
      </c>
      <c r="V105" s="45">
        <f t="shared" si="25"/>
        <v>1161.27</v>
      </c>
      <c r="W105" s="45">
        <f t="shared" si="26"/>
        <v>1154.588</v>
      </c>
      <c r="X105" s="84"/>
    </row>
    <row r="106" spans="1:24" s="135" customFormat="1" ht="12.75">
      <c r="A106" s="135" t="s">
        <v>41</v>
      </c>
      <c r="B106" s="135" t="s">
        <v>1092</v>
      </c>
      <c r="C106" s="45">
        <v>9960</v>
      </c>
      <c r="D106" s="45">
        <v>3035.808</v>
      </c>
      <c r="E106" s="154">
        <v>52.35</v>
      </c>
      <c r="F106" s="154">
        <v>2.11</v>
      </c>
      <c r="G106" s="154">
        <v>13.7</v>
      </c>
      <c r="H106" s="154">
        <v>10.55</v>
      </c>
      <c r="I106" s="154">
        <v>0.155</v>
      </c>
      <c r="J106" s="154">
        <v>6.61</v>
      </c>
      <c r="K106" s="154">
        <v>10.36</v>
      </c>
      <c r="L106" s="154">
        <v>2.41</v>
      </c>
      <c r="M106" s="154">
        <v>0.36599999999999999</v>
      </c>
      <c r="N106" s="154">
        <v>3.4000000000000002E-2</v>
      </c>
      <c r="O106" s="154">
        <v>0.182</v>
      </c>
      <c r="P106" s="154">
        <v>6.2E-2</v>
      </c>
      <c r="Q106" s="154">
        <v>98.888999999999996</v>
      </c>
      <c r="R106" s="174">
        <f t="shared" si="29"/>
        <v>56.784561459984609</v>
      </c>
      <c r="S106" s="57">
        <v>79.299787947742544</v>
      </c>
      <c r="T106" s="57">
        <v>79.684507763013471</v>
      </c>
      <c r="U106" s="57">
        <v>81.412499556923379</v>
      </c>
      <c r="V106" s="45">
        <f t="shared" si="25"/>
        <v>1164.03</v>
      </c>
      <c r="W106" s="45">
        <f t="shared" si="26"/>
        <v>1157.1320000000001</v>
      </c>
      <c r="X106" s="84"/>
    </row>
    <row r="107" spans="1:24" s="135" customFormat="1" ht="12.75">
      <c r="A107" s="135" t="s">
        <v>41</v>
      </c>
      <c r="B107" s="135" t="s">
        <v>1093</v>
      </c>
      <c r="C107" s="45">
        <v>9960</v>
      </c>
      <c r="D107" s="45">
        <v>3035.808</v>
      </c>
      <c r="E107" s="154">
        <v>52.43</v>
      </c>
      <c r="F107" s="154">
        <v>2.09</v>
      </c>
      <c r="G107" s="154">
        <v>13.69</v>
      </c>
      <c r="H107" s="154">
        <v>10.81</v>
      </c>
      <c r="I107" s="154">
        <v>0.17399999999999999</v>
      </c>
      <c r="J107" s="154">
        <v>6.65</v>
      </c>
      <c r="K107" s="154">
        <v>10.43</v>
      </c>
      <c r="L107" s="154">
        <v>2.4500000000000002</v>
      </c>
      <c r="M107" s="154">
        <v>0.35699999999999998</v>
      </c>
      <c r="N107" s="154">
        <v>0.01</v>
      </c>
      <c r="O107" s="154">
        <v>0.186</v>
      </c>
      <c r="P107" s="154">
        <v>1.4999999999999999E-2</v>
      </c>
      <c r="Q107" s="154">
        <v>99.292000000000016</v>
      </c>
      <c r="R107" s="174">
        <f t="shared" si="29"/>
        <v>56.334630079942102</v>
      </c>
      <c r="S107" s="57">
        <v>78.997569870361588</v>
      </c>
      <c r="T107" s="57">
        <v>79.386446440532438</v>
      </c>
      <c r="U107" s="57">
        <v>81.133788204785105</v>
      </c>
      <c r="V107" s="45">
        <f t="shared" si="25"/>
        <v>1164.95</v>
      </c>
      <c r="W107" s="45">
        <f t="shared" si="26"/>
        <v>1157.98</v>
      </c>
      <c r="X107" s="84"/>
    </row>
    <row r="108" spans="1:24" s="135" customFormat="1" ht="12.75">
      <c r="A108" s="135" t="s">
        <v>41</v>
      </c>
      <c r="B108" s="135" t="s">
        <v>1094</v>
      </c>
      <c r="C108" s="45">
        <v>9960</v>
      </c>
      <c r="D108" s="45">
        <v>3035.808</v>
      </c>
      <c r="E108" s="154">
        <v>52.04</v>
      </c>
      <c r="F108" s="154">
        <v>2.08</v>
      </c>
      <c r="G108" s="154">
        <v>13.66</v>
      </c>
      <c r="H108" s="154">
        <v>10.6</v>
      </c>
      <c r="I108" s="154">
        <v>0.20100000000000001</v>
      </c>
      <c r="J108" s="154">
        <v>6.52</v>
      </c>
      <c r="K108" s="154">
        <v>10.46</v>
      </c>
      <c r="L108" s="154">
        <v>2.27</v>
      </c>
      <c r="M108" s="154">
        <v>0.34899999999999998</v>
      </c>
      <c r="N108" s="154">
        <v>0.03</v>
      </c>
      <c r="O108" s="154">
        <v>0.27700000000000002</v>
      </c>
      <c r="P108" s="154">
        <v>0</v>
      </c>
      <c r="Q108" s="154">
        <v>98.486999999999981</v>
      </c>
      <c r="R108" s="174">
        <f t="shared" si="29"/>
        <v>56.331558949262522</v>
      </c>
      <c r="S108" s="57">
        <v>78.995498387834047</v>
      </c>
      <c r="T108" s="57">
        <v>79.38440330379332</v>
      </c>
      <c r="U108" s="57">
        <v>81.131877095105608</v>
      </c>
      <c r="V108" s="45">
        <f t="shared" si="25"/>
        <v>1161.96</v>
      </c>
      <c r="W108" s="45">
        <f t="shared" si="26"/>
        <v>1155.2239999999999</v>
      </c>
      <c r="X108" s="84"/>
    </row>
    <row r="109" spans="1:24" s="135" customFormat="1" ht="12.75">
      <c r="A109" s="135" t="s">
        <v>41</v>
      </c>
      <c r="B109" s="135" t="s">
        <v>1095</v>
      </c>
      <c r="C109" s="45">
        <v>9960</v>
      </c>
      <c r="D109" s="45">
        <v>3035.808</v>
      </c>
      <c r="E109" s="154">
        <v>52.05</v>
      </c>
      <c r="F109" s="154">
        <v>2.15</v>
      </c>
      <c r="G109" s="154">
        <v>13.76</v>
      </c>
      <c r="H109" s="154">
        <v>10.88</v>
      </c>
      <c r="I109" s="154">
        <v>0.14899999999999999</v>
      </c>
      <c r="J109" s="154">
        <v>6.5</v>
      </c>
      <c r="K109" s="154">
        <v>10.43</v>
      </c>
      <c r="L109" s="154">
        <v>2.3199999999999998</v>
      </c>
      <c r="M109" s="154">
        <v>0.37</v>
      </c>
      <c r="N109" s="154">
        <v>1.9E-2</v>
      </c>
      <c r="O109" s="154">
        <v>0.23</v>
      </c>
      <c r="P109" s="154">
        <v>3.4000000000000002E-2</v>
      </c>
      <c r="Q109" s="154">
        <v>98.891999999999996</v>
      </c>
      <c r="R109" s="174">
        <f t="shared" si="29"/>
        <v>55.613357114546183</v>
      </c>
      <c r="S109" s="57">
        <v>78.507829486169925</v>
      </c>
      <c r="T109" s="57">
        <v>78.903352355660459</v>
      </c>
      <c r="U109" s="57">
        <v>80.681679328958438</v>
      </c>
      <c r="V109" s="45">
        <f t="shared" si="25"/>
        <v>1161.5</v>
      </c>
      <c r="W109" s="45">
        <f t="shared" si="26"/>
        <v>1154.8</v>
      </c>
      <c r="X109" s="84"/>
    </row>
    <row r="110" spans="1:24" s="135" customFormat="1" ht="12.75">
      <c r="A110" s="135" t="s">
        <v>41</v>
      </c>
      <c r="B110" s="135" t="s">
        <v>1096</v>
      </c>
      <c r="C110" s="45">
        <v>9960</v>
      </c>
      <c r="D110" s="45">
        <v>3035.808</v>
      </c>
      <c r="E110" s="154">
        <v>52.24</v>
      </c>
      <c r="F110" s="154">
        <v>2.02</v>
      </c>
      <c r="G110" s="154">
        <v>13.93</v>
      </c>
      <c r="H110" s="154">
        <v>10.31</v>
      </c>
      <c r="I110" s="154">
        <v>0.16400000000000001</v>
      </c>
      <c r="J110" s="154">
        <v>6.48</v>
      </c>
      <c r="K110" s="154">
        <v>10.76</v>
      </c>
      <c r="L110" s="154">
        <v>2.4</v>
      </c>
      <c r="M110" s="154">
        <v>0.38</v>
      </c>
      <c r="N110" s="154">
        <v>4.2999999999999997E-2</v>
      </c>
      <c r="O110" s="154">
        <v>0.16500000000000001</v>
      </c>
      <c r="P110" s="154">
        <v>0.112</v>
      </c>
      <c r="Q110" s="154">
        <v>99.004000000000019</v>
      </c>
      <c r="R110" s="174">
        <f t="shared" si="29"/>
        <v>56.861806130447675</v>
      </c>
      <c r="S110" s="57">
        <v>79.351422267472799</v>
      </c>
      <c r="T110" s="57">
        <v>79.735427673033826</v>
      </c>
      <c r="U110" s="57">
        <v>81.460096039554145</v>
      </c>
      <c r="V110" s="45">
        <f t="shared" si="25"/>
        <v>1161.04</v>
      </c>
      <c r="W110" s="45">
        <f t="shared" si="26"/>
        <v>1154.376</v>
      </c>
      <c r="X110" s="84"/>
    </row>
    <row r="111" spans="1:24" s="135" customFormat="1" ht="12.75">
      <c r="A111" s="135" t="s">
        <v>41</v>
      </c>
      <c r="B111" s="135" t="s">
        <v>1097</v>
      </c>
      <c r="C111" s="45">
        <v>9960</v>
      </c>
      <c r="D111" s="45">
        <v>3035.808</v>
      </c>
      <c r="E111" s="154">
        <v>52.51</v>
      </c>
      <c r="F111" s="154">
        <v>1.97</v>
      </c>
      <c r="G111" s="154">
        <v>13.83</v>
      </c>
      <c r="H111" s="154">
        <v>10.33</v>
      </c>
      <c r="I111" s="154">
        <v>0.16800000000000001</v>
      </c>
      <c r="J111" s="154">
        <v>6.63</v>
      </c>
      <c r="K111" s="154">
        <v>10.73</v>
      </c>
      <c r="L111" s="154">
        <v>2.4</v>
      </c>
      <c r="M111" s="154">
        <v>0.35699999999999998</v>
      </c>
      <c r="N111" s="154">
        <v>7.8E-2</v>
      </c>
      <c r="O111" s="154">
        <v>0.20300000000000001</v>
      </c>
      <c r="P111" s="154">
        <v>9.0999999999999998E-2</v>
      </c>
      <c r="Q111" s="154">
        <v>99.297000000000011</v>
      </c>
      <c r="R111" s="174">
        <f t="shared" si="29"/>
        <v>57.37484526202298</v>
      </c>
      <c r="S111" s="57">
        <v>79.692516748065373</v>
      </c>
      <c r="T111" s="57">
        <v>80.071771830373947</v>
      </c>
      <c r="U111" s="57">
        <v>81.774357865261265</v>
      </c>
      <c r="V111" s="45">
        <f t="shared" si="25"/>
        <v>1164.49</v>
      </c>
      <c r="W111" s="45">
        <f t="shared" si="26"/>
        <v>1157.556</v>
      </c>
      <c r="X111" s="84"/>
    </row>
    <row r="112" spans="1:24" s="157" customFormat="1" ht="12.75">
      <c r="A112" s="157" t="s">
        <v>41</v>
      </c>
      <c r="B112" s="178" t="s">
        <v>1067</v>
      </c>
      <c r="C112" s="179"/>
      <c r="D112" s="179"/>
      <c r="E112" s="180">
        <f>AVERAGE(E100:E111)</f>
        <v>52.179166666666674</v>
      </c>
      <c r="F112" s="180">
        <f t="shared" ref="F112:R112" si="30">AVERAGE(F100:F111)</f>
        <v>2.0683333333333329</v>
      </c>
      <c r="G112" s="180">
        <f t="shared" si="30"/>
        <v>13.761666666666668</v>
      </c>
      <c r="H112" s="180">
        <f t="shared" si="30"/>
        <v>10.644166666666665</v>
      </c>
      <c r="I112" s="180">
        <f t="shared" si="30"/>
        <v>0.16983333333333336</v>
      </c>
      <c r="J112" s="180">
        <f t="shared" si="30"/>
        <v>6.5408333333333326</v>
      </c>
      <c r="K112" s="180">
        <f t="shared" si="30"/>
        <v>10.460833333333335</v>
      </c>
      <c r="L112" s="180">
        <f t="shared" si="30"/>
        <v>2.378333333333333</v>
      </c>
      <c r="M112" s="180">
        <f t="shared" si="30"/>
        <v>0.3711666666666667</v>
      </c>
      <c r="N112" s="180">
        <f>AVERAGE(N100:N111)</f>
        <v>2.8833333333333336E-2</v>
      </c>
      <c r="O112" s="180">
        <f t="shared" si="30"/>
        <v>0.22624999999999998</v>
      </c>
      <c r="P112" s="180">
        <f t="shared" si="30"/>
        <v>3.0249999999999999E-2</v>
      </c>
      <c r="Q112" s="180">
        <f t="shared" si="30"/>
        <v>98.859666666666683</v>
      </c>
      <c r="R112" s="182">
        <f t="shared" si="30"/>
        <v>56.308189446480348</v>
      </c>
      <c r="S112" s="182">
        <v>78.978221764307008</v>
      </c>
      <c r="T112" s="182">
        <v>79.367337508934341</v>
      </c>
      <c r="U112" s="182">
        <v>81.115806585331768</v>
      </c>
      <c r="V112" s="179">
        <f>AVERAGE(V100:V111)</f>
        <v>1162.4391666666666</v>
      </c>
      <c r="W112" s="179">
        <f>AVERAGE(W100:W111)</f>
        <v>1155.6656666666665</v>
      </c>
      <c r="X112" s="85"/>
    </row>
    <row r="113" spans="1:24" s="157" customFormat="1" ht="12.75">
      <c r="B113" s="178" t="s">
        <v>1032</v>
      </c>
      <c r="C113" s="179"/>
      <c r="D113" s="179"/>
      <c r="E113" s="180">
        <f>_xlfn.STDEV.P(E100:E111)</f>
        <v>0.23343301442217201</v>
      </c>
      <c r="F113" s="180">
        <f t="shared" ref="F113:R113" si="31">_xlfn.STDEV.P(F100:F111)</f>
        <v>4.6517619123176208E-2</v>
      </c>
      <c r="G113" s="180">
        <f t="shared" si="31"/>
        <v>9.1180529110599498E-2</v>
      </c>
      <c r="H113" s="180">
        <f t="shared" si="31"/>
        <v>0.17918604546361555</v>
      </c>
      <c r="I113" s="180">
        <f t="shared" si="31"/>
        <v>1.4859527433789932E-2</v>
      </c>
      <c r="J113" s="180">
        <f t="shared" si="31"/>
        <v>9.2055991415852884E-2</v>
      </c>
      <c r="K113" s="180">
        <f t="shared" si="31"/>
        <v>0.13394391446505602</v>
      </c>
      <c r="L113" s="180">
        <f t="shared" si="31"/>
        <v>5.4441609903536969E-2</v>
      </c>
      <c r="M113" s="180">
        <f t="shared" si="31"/>
        <v>1.291532251070626E-2</v>
      </c>
      <c r="N113" s="180">
        <f>_xlfn.STDEV.P(N100:N111)</f>
        <v>1.9873908076224519E-2</v>
      </c>
      <c r="O113" s="180">
        <f t="shared" si="31"/>
        <v>3.710823134202644E-2</v>
      </c>
      <c r="P113" s="180">
        <f t="shared" si="31"/>
        <v>3.7070035068772197E-2</v>
      </c>
      <c r="Q113" s="180"/>
      <c r="R113" s="182">
        <f t="shared" si="31"/>
        <v>0.49333213514275914</v>
      </c>
      <c r="S113" s="182">
        <v>0.33215373409740073</v>
      </c>
      <c r="T113" s="182">
        <v>0.32759884922450749</v>
      </c>
      <c r="U113" s="182">
        <v>0.30638863907111452</v>
      </c>
      <c r="V113" s="179">
        <f>_xlfn.STDEV.P(V100:V111)</f>
        <v>2.117287802564646</v>
      </c>
      <c r="W113" s="179">
        <f>_xlfn.STDEV.P(W100:W111)</f>
        <v>1.9515870180160821</v>
      </c>
      <c r="X113" s="85"/>
    </row>
    <row r="114" spans="1:24" s="135" customFormat="1" ht="12.75">
      <c r="C114" s="45"/>
      <c r="D114" s="45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74"/>
      <c r="S114" s="57"/>
      <c r="T114" s="57"/>
      <c r="U114" s="57"/>
      <c r="V114" s="45"/>
      <c r="W114" s="45"/>
      <c r="X114" s="84"/>
    </row>
    <row r="115" spans="1:24" s="135" customFormat="1" ht="12.75">
      <c r="A115" s="135" t="s">
        <v>44</v>
      </c>
      <c r="B115" s="135" t="s">
        <v>1098</v>
      </c>
      <c r="C115" s="45">
        <v>10125</v>
      </c>
      <c r="D115" s="45">
        <v>3086.1000000000004</v>
      </c>
      <c r="E115" s="154">
        <v>52.41</v>
      </c>
      <c r="F115" s="154">
        <v>2.09</v>
      </c>
      <c r="G115" s="154">
        <v>14.13</v>
      </c>
      <c r="H115" s="154">
        <v>11.07</v>
      </c>
      <c r="I115" s="154">
        <v>0.17799999999999999</v>
      </c>
      <c r="J115" s="154">
        <v>6.44</v>
      </c>
      <c r="K115" s="154">
        <v>10.46</v>
      </c>
      <c r="L115" s="154">
        <v>2.5</v>
      </c>
      <c r="M115" s="154">
        <v>0.38800000000000001</v>
      </c>
      <c r="N115" s="154">
        <v>4.2999999999999997E-2</v>
      </c>
      <c r="O115" s="154">
        <v>0.223</v>
      </c>
      <c r="P115" s="154">
        <v>0.01</v>
      </c>
      <c r="Q115" s="154">
        <v>99.942000000000007</v>
      </c>
      <c r="R115" s="174">
        <f t="shared" ref="R115:R124" si="32">100*(J115/40.3)/((J115/40.3)+(H115/71.84*0.85))</f>
        <v>54.95613869152487</v>
      </c>
      <c r="S115" s="57">
        <v>78.055841484261165</v>
      </c>
      <c r="T115" s="57">
        <v>78.457399879523905</v>
      </c>
      <c r="U115" s="57">
        <v>80.263915407294277</v>
      </c>
      <c r="V115" s="45">
        <f t="shared" si="25"/>
        <v>1160.1199999999999</v>
      </c>
      <c r="W115" s="45">
        <f t="shared" si="26"/>
        <v>1153.528</v>
      </c>
      <c r="X115" s="85"/>
    </row>
    <row r="116" spans="1:24" s="135" customFormat="1" ht="12.75">
      <c r="A116" s="135" t="s">
        <v>44</v>
      </c>
      <c r="B116" s="135" t="s">
        <v>1099</v>
      </c>
      <c r="C116" s="45">
        <v>10125</v>
      </c>
      <c r="D116" s="45">
        <v>3086.1000000000004</v>
      </c>
      <c r="E116" s="154">
        <v>52.06</v>
      </c>
      <c r="F116" s="154">
        <v>2.12</v>
      </c>
      <c r="G116" s="154">
        <v>14.03</v>
      </c>
      <c r="H116" s="154">
        <v>10.91</v>
      </c>
      <c r="I116" s="154">
        <v>0.192</v>
      </c>
      <c r="J116" s="154">
        <v>6.25</v>
      </c>
      <c r="K116" s="154">
        <v>10.49</v>
      </c>
      <c r="L116" s="154">
        <v>2.5</v>
      </c>
      <c r="M116" s="154">
        <v>0.40699999999999997</v>
      </c>
      <c r="N116" s="154">
        <v>3.7999999999999999E-2</v>
      </c>
      <c r="O116" s="154">
        <v>0.23100000000000001</v>
      </c>
      <c r="P116" s="154">
        <v>2.1999999999999999E-2</v>
      </c>
      <c r="Q116" s="154">
        <v>99.249999999999972</v>
      </c>
      <c r="R116" s="174">
        <f t="shared" si="32"/>
        <v>54.574932080646192</v>
      </c>
      <c r="S116" s="57">
        <v>77.791125240070429</v>
      </c>
      <c r="T116" s="57">
        <v>78.196174580704479</v>
      </c>
      <c r="U116" s="57">
        <v>80.01901708078988</v>
      </c>
      <c r="V116" s="45">
        <f t="shared" si="25"/>
        <v>1155.75</v>
      </c>
      <c r="W116" s="45">
        <f t="shared" si="26"/>
        <v>1149.5</v>
      </c>
      <c r="X116" s="85"/>
    </row>
    <row r="117" spans="1:24" s="135" customFormat="1" ht="12.75">
      <c r="A117" s="135" t="s">
        <v>44</v>
      </c>
      <c r="B117" s="135" t="s">
        <v>1100</v>
      </c>
      <c r="C117" s="45">
        <v>10125</v>
      </c>
      <c r="D117" s="45">
        <v>3086.1000000000004</v>
      </c>
      <c r="E117" s="154">
        <v>52.24</v>
      </c>
      <c r="F117" s="154">
        <v>2.1</v>
      </c>
      <c r="G117" s="154">
        <v>14.2</v>
      </c>
      <c r="H117" s="154">
        <v>10.77</v>
      </c>
      <c r="I117" s="154">
        <v>0.20200000000000001</v>
      </c>
      <c r="J117" s="154">
        <v>6.36</v>
      </c>
      <c r="K117" s="154">
        <v>10.34</v>
      </c>
      <c r="L117" s="154">
        <v>2.5</v>
      </c>
      <c r="M117" s="154">
        <v>0.39800000000000002</v>
      </c>
      <c r="N117" s="154">
        <v>2.1000000000000001E-2</v>
      </c>
      <c r="O117" s="154">
        <v>0.26700000000000002</v>
      </c>
      <c r="P117" s="154">
        <v>0.01</v>
      </c>
      <c r="Q117" s="154">
        <v>99.408000000000001</v>
      </c>
      <c r="R117" s="174">
        <f t="shared" si="32"/>
        <v>55.326531075601338</v>
      </c>
      <c r="S117" s="57">
        <v>78.311250418432422</v>
      </c>
      <c r="T117" s="57">
        <v>78.709409877451662</v>
      </c>
      <c r="U117" s="57">
        <v>80.500044835065239</v>
      </c>
      <c r="V117" s="45">
        <f t="shared" si="25"/>
        <v>1158.28</v>
      </c>
      <c r="W117" s="45">
        <f t="shared" si="26"/>
        <v>1151.8319999999999</v>
      </c>
      <c r="X117" s="84"/>
    </row>
    <row r="118" spans="1:24" s="135" customFormat="1" ht="12.75">
      <c r="A118" s="135" t="s">
        <v>44</v>
      </c>
      <c r="B118" s="135" t="s">
        <v>1101</v>
      </c>
      <c r="C118" s="45">
        <v>10125</v>
      </c>
      <c r="D118" s="45">
        <v>3086.1000000000004</v>
      </c>
      <c r="E118" s="154">
        <v>52.39</v>
      </c>
      <c r="F118" s="154">
        <v>2.11</v>
      </c>
      <c r="G118" s="154">
        <v>13.85</v>
      </c>
      <c r="H118" s="154">
        <v>10.85</v>
      </c>
      <c r="I118" s="154">
        <v>0.19600000000000001</v>
      </c>
      <c r="J118" s="154">
        <v>6.63</v>
      </c>
      <c r="K118" s="154">
        <v>10.44</v>
      </c>
      <c r="L118" s="154">
        <v>2.56</v>
      </c>
      <c r="M118" s="154">
        <v>0.39</v>
      </c>
      <c r="N118" s="154">
        <v>2.4E-2</v>
      </c>
      <c r="O118" s="154">
        <v>0.246</v>
      </c>
      <c r="P118" s="154">
        <v>0</v>
      </c>
      <c r="Q118" s="154">
        <v>99.685999999999979</v>
      </c>
      <c r="R118" s="174">
        <f t="shared" si="32"/>
        <v>56.169613886029275</v>
      </c>
      <c r="S118" s="57">
        <v>78.886099866208056</v>
      </c>
      <c r="T118" s="57">
        <v>79.276498952350693</v>
      </c>
      <c r="U118" s="57">
        <v>81.030933649155472</v>
      </c>
      <c r="V118" s="45">
        <f t="shared" si="25"/>
        <v>1164.49</v>
      </c>
      <c r="W118" s="45">
        <f t="shared" si="26"/>
        <v>1157.556</v>
      </c>
      <c r="X118" s="84"/>
    </row>
    <row r="119" spans="1:24" s="135" customFormat="1" ht="12.75">
      <c r="A119" s="135" t="s">
        <v>44</v>
      </c>
      <c r="B119" s="135" t="s">
        <v>1102</v>
      </c>
      <c r="C119" s="45">
        <v>10125</v>
      </c>
      <c r="D119" s="45">
        <v>3086.1000000000004</v>
      </c>
      <c r="E119" s="154">
        <v>52.05</v>
      </c>
      <c r="F119" s="154">
        <v>2.0699999999999998</v>
      </c>
      <c r="G119" s="154">
        <v>13.86</v>
      </c>
      <c r="H119" s="154">
        <v>10.8</v>
      </c>
      <c r="I119" s="154">
        <v>0.215</v>
      </c>
      <c r="J119" s="154">
        <v>6.65</v>
      </c>
      <c r="K119" s="154">
        <v>10.61</v>
      </c>
      <c r="L119" s="154">
        <v>2.5099999999999998</v>
      </c>
      <c r="M119" s="154">
        <v>0.373</v>
      </c>
      <c r="N119" s="154">
        <v>2.5999999999999999E-2</v>
      </c>
      <c r="O119" s="154">
        <v>0.28999999999999998</v>
      </c>
      <c r="P119" s="154">
        <v>0.04</v>
      </c>
      <c r="Q119" s="154">
        <v>99.494000000000014</v>
      </c>
      <c r="R119" s="174">
        <f t="shared" si="32"/>
        <v>56.357394802345212</v>
      </c>
      <c r="S119" s="57">
        <v>79.012921057723787</v>
      </c>
      <c r="T119" s="57">
        <v>79.401587503221648</v>
      </c>
      <c r="U119" s="57">
        <v>81.147950595374198</v>
      </c>
      <c r="V119" s="45">
        <f t="shared" si="25"/>
        <v>1164.95</v>
      </c>
      <c r="W119" s="45">
        <f t="shared" si="26"/>
        <v>1157.98</v>
      </c>
      <c r="X119" s="84"/>
    </row>
    <row r="120" spans="1:24" s="135" customFormat="1" ht="12.75">
      <c r="A120" s="135" t="s">
        <v>44</v>
      </c>
      <c r="B120" s="135" t="s">
        <v>1103</v>
      </c>
      <c r="C120" s="45">
        <v>10125</v>
      </c>
      <c r="D120" s="45">
        <v>3086.1000000000004</v>
      </c>
      <c r="E120" s="154">
        <v>51.85</v>
      </c>
      <c r="F120" s="154">
        <v>2.13</v>
      </c>
      <c r="G120" s="154">
        <v>13.79</v>
      </c>
      <c r="H120" s="154">
        <v>10.62</v>
      </c>
      <c r="I120" s="154">
        <v>0.158</v>
      </c>
      <c r="J120" s="154">
        <v>6.49</v>
      </c>
      <c r="K120" s="154">
        <v>10.53</v>
      </c>
      <c r="L120" s="154">
        <v>2.5099999999999998</v>
      </c>
      <c r="M120" s="154">
        <v>0.374</v>
      </c>
      <c r="N120" s="154">
        <v>3.9E-2</v>
      </c>
      <c r="O120" s="154">
        <v>0.246</v>
      </c>
      <c r="P120" s="154">
        <v>1.7999999999999999E-2</v>
      </c>
      <c r="Q120" s="154">
        <v>98.75500000000001</v>
      </c>
      <c r="R120" s="174">
        <f t="shared" si="32"/>
        <v>56.171676748434429</v>
      </c>
      <c r="S120" s="57">
        <v>78.887495444507678</v>
      </c>
      <c r="T120" s="57">
        <v>79.27787550462223</v>
      </c>
      <c r="U120" s="57">
        <v>81.032221546589128</v>
      </c>
      <c r="V120" s="45">
        <f t="shared" si="25"/>
        <v>1161.27</v>
      </c>
      <c r="W120" s="45">
        <f t="shared" si="26"/>
        <v>1154.588</v>
      </c>
      <c r="X120" s="84"/>
    </row>
    <row r="121" spans="1:24" s="135" customFormat="1" ht="12.75">
      <c r="A121" s="135" t="s">
        <v>44</v>
      </c>
      <c r="B121" s="135" t="s">
        <v>1104</v>
      </c>
      <c r="C121" s="45">
        <v>10125</v>
      </c>
      <c r="D121" s="45">
        <v>3086.1000000000004</v>
      </c>
      <c r="E121" s="154">
        <v>52.18</v>
      </c>
      <c r="F121" s="154">
        <v>2.11</v>
      </c>
      <c r="G121" s="154">
        <v>13.85</v>
      </c>
      <c r="H121" s="154">
        <v>10.87</v>
      </c>
      <c r="I121" s="154">
        <v>0.156</v>
      </c>
      <c r="J121" s="154">
        <v>6.58</v>
      </c>
      <c r="K121" s="154">
        <v>10.41</v>
      </c>
      <c r="L121" s="154">
        <v>2.48</v>
      </c>
      <c r="M121" s="154">
        <v>0.38600000000000001</v>
      </c>
      <c r="N121" s="154">
        <v>5.2999999999999999E-2</v>
      </c>
      <c r="O121" s="154">
        <v>0.20599999999999999</v>
      </c>
      <c r="P121" s="154">
        <v>0</v>
      </c>
      <c r="Q121" s="154">
        <v>99.281000000000006</v>
      </c>
      <c r="R121" s="174">
        <f t="shared" si="32"/>
        <v>55.937771449225956</v>
      </c>
      <c r="S121" s="57">
        <v>78.728913383297566</v>
      </c>
      <c r="T121" s="57">
        <v>79.121449641856387</v>
      </c>
      <c r="U121" s="57">
        <v>80.885845826551133</v>
      </c>
      <c r="V121" s="45">
        <f t="shared" si="25"/>
        <v>1163.3399999999999</v>
      </c>
      <c r="W121" s="45">
        <f t="shared" si="26"/>
        <v>1156.4960000000001</v>
      </c>
      <c r="X121" s="84"/>
    </row>
    <row r="122" spans="1:24" s="135" customFormat="1" ht="12.75">
      <c r="A122" s="135" t="s">
        <v>44</v>
      </c>
      <c r="B122" s="135" t="s">
        <v>1105</v>
      </c>
      <c r="C122" s="45">
        <v>10125</v>
      </c>
      <c r="D122" s="45">
        <v>3086.1000000000004</v>
      </c>
      <c r="E122" s="154">
        <v>52.06</v>
      </c>
      <c r="F122" s="154">
        <v>2.12</v>
      </c>
      <c r="G122" s="154">
        <v>13.93</v>
      </c>
      <c r="H122" s="154">
        <v>10.79</v>
      </c>
      <c r="I122" s="154">
        <v>0.14199999999999999</v>
      </c>
      <c r="J122" s="154">
        <v>6.49</v>
      </c>
      <c r="K122" s="154">
        <v>10.41</v>
      </c>
      <c r="L122" s="154">
        <v>2.57</v>
      </c>
      <c r="M122" s="154">
        <v>0.39500000000000002</v>
      </c>
      <c r="N122" s="154">
        <v>8.0000000000000002E-3</v>
      </c>
      <c r="O122" s="154">
        <v>0.20799999999999999</v>
      </c>
      <c r="P122" s="154">
        <v>2.8000000000000001E-2</v>
      </c>
      <c r="Q122" s="154">
        <v>99.150999999999982</v>
      </c>
      <c r="R122" s="174">
        <f t="shared" si="32"/>
        <v>55.780331243631892</v>
      </c>
      <c r="S122" s="57">
        <v>78.621785954487663</v>
      </c>
      <c r="T122" s="57">
        <v>79.015772214868065</v>
      </c>
      <c r="U122" s="57">
        <v>80.786930339973907</v>
      </c>
      <c r="V122" s="45">
        <f t="shared" si="25"/>
        <v>1161.27</v>
      </c>
      <c r="W122" s="45">
        <f t="shared" si="26"/>
        <v>1154.588</v>
      </c>
      <c r="X122" s="84"/>
    </row>
    <row r="123" spans="1:24" s="135" customFormat="1" ht="12.75">
      <c r="A123" s="135" t="s">
        <v>44</v>
      </c>
      <c r="B123" s="135" t="s">
        <v>1106</v>
      </c>
      <c r="C123" s="45">
        <v>10125</v>
      </c>
      <c r="D123" s="45">
        <v>3086.1000000000004</v>
      </c>
      <c r="E123" s="154">
        <v>51.68</v>
      </c>
      <c r="F123" s="154">
        <v>2.06</v>
      </c>
      <c r="G123" s="154">
        <v>13.94</v>
      </c>
      <c r="H123" s="154">
        <v>10.77</v>
      </c>
      <c r="I123" s="154">
        <v>0.20599999999999999</v>
      </c>
      <c r="J123" s="154">
        <v>6.35</v>
      </c>
      <c r="K123" s="154">
        <v>10.44</v>
      </c>
      <c r="L123" s="154">
        <v>2.54</v>
      </c>
      <c r="M123" s="154">
        <v>0.39800000000000002</v>
      </c>
      <c r="N123" s="154">
        <v>0.01</v>
      </c>
      <c r="O123" s="154">
        <v>0.28399999999999997</v>
      </c>
      <c r="P123" s="154">
        <v>0.01</v>
      </c>
      <c r="Q123" s="154">
        <v>98.688000000000017</v>
      </c>
      <c r="R123" s="174">
        <f t="shared" si="32"/>
        <v>55.287635162981537</v>
      </c>
      <c r="S123" s="57">
        <v>78.284511943225311</v>
      </c>
      <c r="T123" s="57">
        <v>78.68302864733306</v>
      </c>
      <c r="U123" s="57">
        <v>80.475331994659271</v>
      </c>
      <c r="V123" s="45">
        <f t="shared" si="25"/>
        <v>1158.05</v>
      </c>
      <c r="W123" s="45">
        <f t="shared" si="26"/>
        <v>1151.6199999999999</v>
      </c>
      <c r="X123" s="84"/>
    </row>
    <row r="124" spans="1:24" s="135" customFormat="1" ht="12.75">
      <c r="A124" s="135" t="s">
        <v>44</v>
      </c>
      <c r="B124" s="135" t="s">
        <v>1107</v>
      </c>
      <c r="C124" s="45">
        <v>10125</v>
      </c>
      <c r="D124" s="45">
        <v>3086.1000000000004</v>
      </c>
      <c r="E124" s="154">
        <v>52.4</v>
      </c>
      <c r="F124" s="154">
        <v>2.13</v>
      </c>
      <c r="G124" s="154">
        <v>14.15</v>
      </c>
      <c r="H124" s="154">
        <v>11.03</v>
      </c>
      <c r="I124" s="154">
        <v>0.16</v>
      </c>
      <c r="J124" s="154">
        <v>6.24</v>
      </c>
      <c r="K124" s="154">
        <v>10.48</v>
      </c>
      <c r="L124" s="154">
        <v>2.57</v>
      </c>
      <c r="M124" s="154">
        <v>0.33800000000000002</v>
      </c>
      <c r="N124" s="154">
        <v>2.7E-2</v>
      </c>
      <c r="O124" s="154">
        <v>0.19400000000000001</v>
      </c>
      <c r="P124" s="154">
        <v>1.7000000000000001E-2</v>
      </c>
      <c r="Q124" s="154">
        <v>99.73599999999999</v>
      </c>
      <c r="R124" s="174">
        <f t="shared" si="32"/>
        <v>54.263874518566901</v>
      </c>
      <c r="S124" s="57">
        <v>77.573717232199442</v>
      </c>
      <c r="T124" s="57">
        <v>77.981609389132132</v>
      </c>
      <c r="U124" s="57">
        <v>79.817760187711741</v>
      </c>
      <c r="V124" s="45">
        <f t="shared" si="25"/>
        <v>1155.52</v>
      </c>
      <c r="W124" s="45">
        <f t="shared" si="26"/>
        <v>1149.288</v>
      </c>
      <c r="X124" s="84"/>
    </row>
    <row r="125" spans="1:24" s="157" customFormat="1" ht="12.75">
      <c r="A125" s="157" t="s">
        <v>44</v>
      </c>
      <c r="B125" s="178" t="s">
        <v>1053</v>
      </c>
      <c r="C125" s="179"/>
      <c r="D125" s="179"/>
      <c r="E125" s="180">
        <f>AVERAGE(E115:E124)</f>
        <v>52.132000000000005</v>
      </c>
      <c r="F125" s="180">
        <f t="shared" ref="F125:R125" si="33">AVERAGE(F115:F124)</f>
        <v>2.1040000000000001</v>
      </c>
      <c r="G125" s="180">
        <f t="shared" si="33"/>
        <v>13.972999999999999</v>
      </c>
      <c r="H125" s="180">
        <f t="shared" si="33"/>
        <v>10.848000000000001</v>
      </c>
      <c r="I125" s="180">
        <f t="shared" si="33"/>
        <v>0.18049999999999997</v>
      </c>
      <c r="J125" s="180">
        <f t="shared" si="33"/>
        <v>6.4480000000000004</v>
      </c>
      <c r="K125" s="180">
        <f t="shared" si="33"/>
        <v>10.461</v>
      </c>
      <c r="L125" s="180">
        <f t="shared" si="33"/>
        <v>2.524</v>
      </c>
      <c r="M125" s="180">
        <f t="shared" si="33"/>
        <v>0.38470000000000004</v>
      </c>
      <c r="N125" s="180">
        <f>AVERAGE(N115:N124)</f>
        <v>2.8900000000000002E-2</v>
      </c>
      <c r="O125" s="180">
        <f t="shared" si="33"/>
        <v>0.23949999999999999</v>
      </c>
      <c r="P125" s="180">
        <f t="shared" si="33"/>
        <v>1.5500000000000003E-2</v>
      </c>
      <c r="Q125" s="180">
        <f t="shared" si="33"/>
        <v>99.339100000000002</v>
      </c>
      <c r="R125" s="182">
        <f t="shared" si="33"/>
        <v>55.482589965898761</v>
      </c>
      <c r="S125" s="182">
        <v>78.415366202441348</v>
      </c>
      <c r="T125" s="182">
        <v>78.812080619106439</v>
      </c>
      <c r="U125" s="182">
        <v>80.595995146316426</v>
      </c>
      <c r="V125" s="179">
        <f>AVERAGE(V115:V124)</f>
        <v>1160.3039999999999</v>
      </c>
      <c r="W125" s="179">
        <f>AVERAGE(W115:W124)</f>
        <v>1153.6976000000002</v>
      </c>
      <c r="X125" s="85"/>
    </row>
    <row r="126" spans="1:24" s="157" customFormat="1" ht="12.75">
      <c r="B126" s="178" t="s">
        <v>1032</v>
      </c>
      <c r="C126" s="179"/>
      <c r="D126" s="179"/>
      <c r="E126" s="180">
        <f>_xlfn.STDEV.P(E115:E124)</f>
        <v>0.23033888078220693</v>
      </c>
      <c r="F126" s="180">
        <f t="shared" ref="F126:R126" si="34">_xlfn.STDEV.P(F115:F124)</f>
        <v>2.2891046284519202E-2</v>
      </c>
      <c r="G126" s="180">
        <f t="shared" si="34"/>
        <v>0.13791664149043098</v>
      </c>
      <c r="H126" s="180">
        <f t="shared" si="34"/>
        <v>0.12512393855693657</v>
      </c>
      <c r="I126" s="180">
        <f t="shared" si="34"/>
        <v>2.3854768915250651E-2</v>
      </c>
      <c r="J126" s="180">
        <f t="shared" si="34"/>
        <v>0.13955644019535612</v>
      </c>
      <c r="K126" s="180">
        <f t="shared" si="34"/>
        <v>6.9921384425653224E-2</v>
      </c>
      <c r="L126" s="180">
        <f t="shared" si="34"/>
        <v>3.1368774282716227E-2</v>
      </c>
      <c r="M126" s="180">
        <f t="shared" si="34"/>
        <v>1.8520529150107989E-2</v>
      </c>
      <c r="N126" s="180">
        <f>_xlfn.STDEV.P(N115:N124)</f>
        <v>1.3626811806141578E-2</v>
      </c>
      <c r="O126" s="180">
        <f t="shared" si="34"/>
        <v>3.146505998723028E-2</v>
      </c>
      <c r="P126" s="180">
        <f t="shared" si="34"/>
        <v>1.1740953964648698E-2</v>
      </c>
      <c r="Q126" s="180"/>
      <c r="R126" s="182">
        <f t="shared" si="34"/>
        <v>0.68239203459117048</v>
      </c>
      <c r="S126" s="182">
        <v>0.4688026964486296</v>
      </c>
      <c r="T126" s="182">
        <v>0.46253474680966677</v>
      </c>
      <c r="U126" s="182">
        <v>0.43326502358950059</v>
      </c>
      <c r="V126" s="179">
        <f>_xlfn.STDEV.P(V115:V124)</f>
        <v>3.2097981244931977</v>
      </c>
      <c r="W126" s="179">
        <f>_xlfn.STDEV.P(W115:W124)</f>
        <v>2.9585965321415775</v>
      </c>
      <c r="X126" s="85"/>
    </row>
    <row r="127" spans="1:24" s="135" customFormat="1" ht="12.75">
      <c r="C127" s="45"/>
      <c r="D127" s="45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74"/>
      <c r="S127" s="57"/>
      <c r="T127" s="57"/>
      <c r="U127" s="57"/>
      <c r="V127" s="45"/>
      <c r="W127" s="45"/>
      <c r="X127" s="84"/>
    </row>
    <row r="128" spans="1:24" s="135" customFormat="1" ht="12.75">
      <c r="A128" s="135" t="s">
        <v>47</v>
      </c>
      <c r="B128" s="135" t="s">
        <v>1108</v>
      </c>
      <c r="C128" s="45">
        <v>10440</v>
      </c>
      <c r="D128" s="45">
        <v>3182.1120000000001</v>
      </c>
      <c r="E128" s="154">
        <v>52.93</v>
      </c>
      <c r="F128" s="154">
        <v>2.0699999999999998</v>
      </c>
      <c r="G128" s="154">
        <v>14.01</v>
      </c>
      <c r="H128" s="154">
        <v>10.85</v>
      </c>
      <c r="I128" s="154">
        <v>0.19700000000000001</v>
      </c>
      <c r="J128" s="154">
        <v>6.88</v>
      </c>
      <c r="K128" s="154">
        <v>10.51</v>
      </c>
      <c r="L128" s="154">
        <v>2.62</v>
      </c>
      <c r="M128" s="154">
        <v>0.371</v>
      </c>
      <c r="N128" s="154">
        <v>0</v>
      </c>
      <c r="O128" s="154">
        <v>0.23</v>
      </c>
      <c r="P128" s="154">
        <v>1.2999999999999999E-2</v>
      </c>
      <c r="Q128" s="154">
        <v>100.68100000000001</v>
      </c>
      <c r="R128" s="174">
        <f t="shared" ref="R128:R136" si="35">100*(J128/40.3)/((J128/40.3)+(H128/71.84*0.85))</f>
        <v>57.078691313038959</v>
      </c>
      <c r="S128" s="57">
        <v>79.496009314500697</v>
      </c>
      <c r="T128" s="57">
        <v>79.878007664384498</v>
      </c>
      <c r="U128" s="57">
        <v>81.593342635434084</v>
      </c>
      <c r="V128" s="45">
        <f t="shared" si="25"/>
        <v>1170.24</v>
      </c>
      <c r="W128" s="45">
        <f t="shared" si="26"/>
        <v>1162.856</v>
      </c>
      <c r="X128" s="85"/>
    </row>
    <row r="129" spans="1:24" s="135" customFormat="1" ht="12.75">
      <c r="A129" s="135" t="s">
        <v>47</v>
      </c>
      <c r="B129" s="135" t="s">
        <v>1109</v>
      </c>
      <c r="C129" s="45">
        <v>10440</v>
      </c>
      <c r="D129" s="45">
        <v>3182.1120000000001</v>
      </c>
      <c r="E129" s="154">
        <v>52.57</v>
      </c>
      <c r="F129" s="154">
        <v>2.04</v>
      </c>
      <c r="G129" s="154">
        <v>13.85</v>
      </c>
      <c r="H129" s="154">
        <v>10.75</v>
      </c>
      <c r="I129" s="154">
        <v>0.157</v>
      </c>
      <c r="J129" s="154">
        <v>6.63</v>
      </c>
      <c r="K129" s="154">
        <v>10.69</v>
      </c>
      <c r="L129" s="154">
        <v>2.59</v>
      </c>
      <c r="M129" s="154">
        <v>0.376</v>
      </c>
      <c r="N129" s="154">
        <v>0.02</v>
      </c>
      <c r="O129" s="154">
        <v>0.247</v>
      </c>
      <c r="P129" s="154">
        <v>0</v>
      </c>
      <c r="Q129" s="154">
        <v>99.919999999999987</v>
      </c>
      <c r="R129" s="174">
        <f t="shared" si="35"/>
        <v>56.397440762014426</v>
      </c>
      <c r="S129" s="57">
        <v>79.039910075232243</v>
      </c>
      <c r="T129" s="57">
        <v>79.428206835075073</v>
      </c>
      <c r="U129" s="57">
        <v>81.172848224626421</v>
      </c>
      <c r="V129" s="45">
        <f t="shared" si="25"/>
        <v>1164.49</v>
      </c>
      <c r="W129" s="45">
        <f t="shared" si="26"/>
        <v>1157.556</v>
      </c>
      <c r="X129" s="85"/>
    </row>
    <row r="130" spans="1:24" s="135" customFormat="1" ht="12.75">
      <c r="A130" s="135" t="s">
        <v>47</v>
      </c>
      <c r="B130" s="135" t="s">
        <v>1110</v>
      </c>
      <c r="C130" s="45">
        <v>10440</v>
      </c>
      <c r="D130" s="45">
        <v>3182.1120000000001</v>
      </c>
      <c r="E130" s="154">
        <v>52.09</v>
      </c>
      <c r="F130" s="154">
        <v>2.06</v>
      </c>
      <c r="G130" s="154">
        <v>13.58</v>
      </c>
      <c r="H130" s="154">
        <v>10.68</v>
      </c>
      <c r="I130" s="154">
        <v>0.13600000000000001</v>
      </c>
      <c r="J130" s="154">
        <v>6.55</v>
      </c>
      <c r="K130" s="154">
        <v>10.59</v>
      </c>
      <c r="L130" s="154">
        <v>2.4700000000000002</v>
      </c>
      <c r="M130" s="154">
        <v>0.36699999999999999</v>
      </c>
      <c r="N130" s="154">
        <v>5.3999999999999999E-2</v>
      </c>
      <c r="O130" s="154">
        <v>0.217</v>
      </c>
      <c r="P130" s="154">
        <v>1.4999999999999999E-2</v>
      </c>
      <c r="Q130" s="154">
        <v>98.808999999999997</v>
      </c>
      <c r="R130" s="174">
        <f t="shared" si="35"/>
        <v>56.259515535355661</v>
      </c>
      <c r="S130" s="57">
        <v>78.946871338988629</v>
      </c>
      <c r="T130" s="57">
        <v>79.336441088667101</v>
      </c>
      <c r="U130" s="57">
        <v>81.087011792522489</v>
      </c>
      <c r="V130" s="45">
        <f t="shared" si="25"/>
        <v>1162.6500000000001</v>
      </c>
      <c r="W130" s="45">
        <f t="shared" si="26"/>
        <v>1155.8599999999999</v>
      </c>
      <c r="X130" s="84"/>
    </row>
    <row r="131" spans="1:24" s="135" customFormat="1" ht="12.75">
      <c r="A131" s="135" t="s">
        <v>47</v>
      </c>
      <c r="B131" s="135" t="s">
        <v>1111</v>
      </c>
      <c r="C131" s="45">
        <v>10440</v>
      </c>
      <c r="D131" s="45">
        <v>3182.1120000000001</v>
      </c>
      <c r="E131" s="154">
        <v>52.36</v>
      </c>
      <c r="F131" s="154">
        <v>2.08</v>
      </c>
      <c r="G131" s="154">
        <v>13.9</v>
      </c>
      <c r="H131" s="154">
        <v>10.83</v>
      </c>
      <c r="I131" s="154">
        <v>0.158</v>
      </c>
      <c r="J131" s="154">
        <v>6.62</v>
      </c>
      <c r="K131" s="154">
        <v>10.63</v>
      </c>
      <c r="L131" s="154">
        <v>2.52</v>
      </c>
      <c r="M131" s="154">
        <v>0.38</v>
      </c>
      <c r="N131" s="154">
        <v>3.5000000000000003E-2</v>
      </c>
      <c r="O131" s="154">
        <v>0.19400000000000001</v>
      </c>
      <c r="P131" s="154">
        <v>0.01</v>
      </c>
      <c r="Q131" s="154">
        <v>99.716999999999999</v>
      </c>
      <c r="R131" s="174">
        <f t="shared" si="35"/>
        <v>56.177875595592518</v>
      </c>
      <c r="S131" s="57">
        <v>78.891688800850091</v>
      </c>
      <c r="T131" s="57">
        <v>79.282011687191286</v>
      </c>
      <c r="U131" s="57">
        <v>81.036091321581353</v>
      </c>
      <c r="V131" s="45">
        <f t="shared" si="25"/>
        <v>1164.26</v>
      </c>
      <c r="W131" s="45">
        <f t="shared" si="26"/>
        <v>1157.3440000000001</v>
      </c>
      <c r="X131" s="84"/>
    </row>
    <row r="132" spans="1:24" s="135" customFormat="1" ht="12.75">
      <c r="A132" s="135" t="s">
        <v>47</v>
      </c>
      <c r="B132" s="135" t="s">
        <v>1112</v>
      </c>
      <c r="C132" s="45">
        <v>10440</v>
      </c>
      <c r="D132" s="45">
        <v>3182.1120000000001</v>
      </c>
      <c r="E132" s="154">
        <v>52.63</v>
      </c>
      <c r="F132" s="154">
        <v>2.08</v>
      </c>
      <c r="G132" s="154">
        <v>13.79</v>
      </c>
      <c r="H132" s="154">
        <v>10.73</v>
      </c>
      <c r="I132" s="154">
        <v>0.13900000000000001</v>
      </c>
      <c r="J132" s="154">
        <v>6.59</v>
      </c>
      <c r="K132" s="154">
        <v>10.34</v>
      </c>
      <c r="L132" s="154">
        <v>2.5</v>
      </c>
      <c r="M132" s="154">
        <v>0.38200000000000001</v>
      </c>
      <c r="N132" s="154">
        <v>1.4999999999999999E-2</v>
      </c>
      <c r="O132" s="154">
        <v>0.20499999999999999</v>
      </c>
      <c r="P132" s="154">
        <v>1.7999999999999999E-2</v>
      </c>
      <c r="Q132" s="154">
        <v>99.419000000000011</v>
      </c>
      <c r="R132" s="174">
        <f t="shared" si="35"/>
        <v>56.29439640039751</v>
      </c>
      <c r="S132" s="57">
        <v>78.970422894662519</v>
      </c>
      <c r="T132" s="57">
        <v>79.359670781719856</v>
      </c>
      <c r="U132" s="57">
        <v>81.108742121889208</v>
      </c>
      <c r="V132" s="45">
        <f t="shared" si="25"/>
        <v>1163.57</v>
      </c>
      <c r="W132" s="45">
        <f t="shared" si="26"/>
        <v>1156.7080000000001</v>
      </c>
      <c r="X132" s="84"/>
    </row>
    <row r="133" spans="1:24" s="135" customFormat="1" ht="12.75">
      <c r="A133" s="135" t="s">
        <v>47</v>
      </c>
      <c r="B133" s="135" t="s">
        <v>1113</v>
      </c>
      <c r="C133" s="45">
        <v>10440</v>
      </c>
      <c r="D133" s="45">
        <v>3182.1120000000001</v>
      </c>
      <c r="E133" s="154">
        <v>52.57</v>
      </c>
      <c r="F133" s="154">
        <v>2.1</v>
      </c>
      <c r="G133" s="154">
        <v>13.99</v>
      </c>
      <c r="H133" s="154">
        <v>10.75</v>
      </c>
      <c r="I133" s="154">
        <v>0.155</v>
      </c>
      <c r="J133" s="154">
        <v>6.48</v>
      </c>
      <c r="K133" s="154">
        <v>10.29</v>
      </c>
      <c r="L133" s="154">
        <v>2.67</v>
      </c>
      <c r="M133" s="154">
        <v>0.372</v>
      </c>
      <c r="N133" s="154">
        <v>0</v>
      </c>
      <c r="O133" s="154">
        <v>0.27600000000000002</v>
      </c>
      <c r="P133" s="154">
        <v>2.5000000000000001E-2</v>
      </c>
      <c r="Q133" s="154">
        <v>99.678000000000011</v>
      </c>
      <c r="R133" s="174">
        <f t="shared" si="35"/>
        <v>55.833898890747861</v>
      </c>
      <c r="S133" s="57">
        <v>78.658270164128808</v>
      </c>
      <c r="T133" s="57">
        <v>79.05176319577275</v>
      </c>
      <c r="U133" s="57">
        <v>80.820620887582351</v>
      </c>
      <c r="V133" s="45">
        <f t="shared" si="25"/>
        <v>1161.04</v>
      </c>
      <c r="W133" s="45">
        <f t="shared" si="26"/>
        <v>1154.376</v>
      </c>
      <c r="X133" s="84"/>
    </row>
    <row r="134" spans="1:24" s="135" customFormat="1" ht="12.75">
      <c r="A134" s="135" t="s">
        <v>47</v>
      </c>
      <c r="B134" s="135" t="s">
        <v>1114</v>
      </c>
      <c r="C134" s="45">
        <v>10440</v>
      </c>
      <c r="D134" s="45">
        <v>3182.1120000000001</v>
      </c>
      <c r="E134" s="154">
        <v>52.64</v>
      </c>
      <c r="F134" s="154">
        <v>2.0499999999999998</v>
      </c>
      <c r="G134" s="154">
        <v>13.92</v>
      </c>
      <c r="H134" s="154">
        <v>10.79</v>
      </c>
      <c r="I134" s="154">
        <v>0.17799999999999999</v>
      </c>
      <c r="J134" s="154">
        <v>6.65</v>
      </c>
      <c r="K134" s="154">
        <v>10.56</v>
      </c>
      <c r="L134" s="154">
        <v>2.6</v>
      </c>
      <c r="M134" s="154">
        <v>0.38600000000000001</v>
      </c>
      <c r="N134" s="154">
        <v>3.5999999999999997E-2</v>
      </c>
      <c r="O134" s="154">
        <v>0.24299999999999999</v>
      </c>
      <c r="P134" s="154">
        <v>0</v>
      </c>
      <c r="Q134" s="154">
        <v>100.053</v>
      </c>
      <c r="R134" s="174">
        <f t="shared" si="35"/>
        <v>56.380177930552591</v>
      </c>
      <c r="S134" s="57">
        <v>79.028278212478568</v>
      </c>
      <c r="T134" s="57">
        <v>79.416734342602552</v>
      </c>
      <c r="U134" s="57">
        <v>81.162117931087352</v>
      </c>
      <c r="V134" s="45">
        <f t="shared" si="25"/>
        <v>1164.95</v>
      </c>
      <c r="W134" s="45">
        <f t="shared" si="26"/>
        <v>1157.98</v>
      </c>
      <c r="X134" s="84"/>
    </row>
    <row r="135" spans="1:24" s="135" customFormat="1" ht="12.75">
      <c r="A135" s="135" t="s">
        <v>47</v>
      </c>
      <c r="B135" s="135" t="s">
        <v>1115</v>
      </c>
      <c r="C135" s="45">
        <v>10440</v>
      </c>
      <c r="D135" s="45">
        <v>3182.1120000000001</v>
      </c>
      <c r="E135" s="154">
        <v>52.8</v>
      </c>
      <c r="F135" s="154">
        <v>2.04</v>
      </c>
      <c r="G135" s="154">
        <v>13.96</v>
      </c>
      <c r="H135" s="154">
        <v>10.96</v>
      </c>
      <c r="I135" s="154">
        <v>0.17899999999999999</v>
      </c>
      <c r="J135" s="154">
        <v>6.74</v>
      </c>
      <c r="K135" s="154">
        <v>10.46</v>
      </c>
      <c r="L135" s="154">
        <v>2.5499999999999998</v>
      </c>
      <c r="M135" s="154">
        <v>0.374</v>
      </c>
      <c r="N135" s="154">
        <v>0</v>
      </c>
      <c r="O135" s="154">
        <v>0.251</v>
      </c>
      <c r="P135" s="154">
        <v>0</v>
      </c>
      <c r="Q135" s="154">
        <v>100.31399999999998</v>
      </c>
      <c r="R135" s="174">
        <f t="shared" si="35"/>
        <v>56.326325874520904</v>
      </c>
      <c r="S135" s="57">
        <v>78.991968400529331</v>
      </c>
      <c r="T135" s="57">
        <v>79.380921615618774</v>
      </c>
      <c r="U135" s="57">
        <v>81.12862037366493</v>
      </c>
      <c r="V135" s="45">
        <f t="shared" si="25"/>
        <v>1167.02</v>
      </c>
      <c r="W135" s="45">
        <f t="shared" si="26"/>
        <v>1159.8879999999999</v>
      </c>
      <c r="X135" s="84"/>
    </row>
    <row r="136" spans="1:24" s="135" customFormat="1" ht="12.75">
      <c r="A136" s="135" t="s">
        <v>47</v>
      </c>
      <c r="B136" s="135" t="s">
        <v>1116</v>
      </c>
      <c r="C136" s="45">
        <v>10440</v>
      </c>
      <c r="D136" s="45">
        <v>3182.1120000000001</v>
      </c>
      <c r="E136" s="154">
        <v>52.86</v>
      </c>
      <c r="F136" s="154">
        <v>2.04</v>
      </c>
      <c r="G136" s="154">
        <v>13.92</v>
      </c>
      <c r="H136" s="154">
        <v>10.7</v>
      </c>
      <c r="I136" s="154">
        <v>0.114</v>
      </c>
      <c r="J136" s="154">
        <v>6.69</v>
      </c>
      <c r="K136" s="154">
        <v>10.57</v>
      </c>
      <c r="L136" s="154">
        <v>2.5299999999999998</v>
      </c>
      <c r="M136" s="154">
        <v>0.377</v>
      </c>
      <c r="N136" s="154">
        <v>2.9000000000000001E-2</v>
      </c>
      <c r="O136" s="154">
        <v>0.2</v>
      </c>
      <c r="P136" s="154">
        <v>0</v>
      </c>
      <c r="Q136" s="154">
        <v>100.03</v>
      </c>
      <c r="R136" s="174">
        <f t="shared" si="35"/>
        <v>56.733323645814068</v>
      </c>
      <c r="S136" s="57">
        <v>79.265497557521499</v>
      </c>
      <c r="T136" s="57">
        <v>79.650691131823038</v>
      </c>
      <c r="U136" s="57">
        <v>81.380887201587157</v>
      </c>
      <c r="V136" s="45">
        <f t="shared" ref="V136:V199" si="36">23*J136+1012</f>
        <v>1165.8699999999999</v>
      </c>
      <c r="W136" s="45">
        <f t="shared" ref="W136:W199" si="37">21.2*J136+1017</f>
        <v>1158.828</v>
      </c>
      <c r="X136" s="84"/>
    </row>
    <row r="137" spans="1:24" s="157" customFormat="1" ht="12.75">
      <c r="A137" s="157" t="s">
        <v>47</v>
      </c>
      <c r="B137" s="178" t="s">
        <v>1117</v>
      </c>
      <c r="C137" s="179"/>
      <c r="D137" s="179"/>
      <c r="E137" s="180">
        <f>AVERAGE(E128:E136)</f>
        <v>52.605555555555554</v>
      </c>
      <c r="F137" s="180">
        <f t="shared" ref="F137:R137" si="38">AVERAGE(F128:F136)</f>
        <v>2.0622222222222222</v>
      </c>
      <c r="G137" s="180">
        <f t="shared" si="38"/>
        <v>13.88</v>
      </c>
      <c r="H137" s="180">
        <f t="shared" si="38"/>
        <v>10.782222222222224</v>
      </c>
      <c r="I137" s="180">
        <f t="shared" si="38"/>
        <v>0.15700000000000003</v>
      </c>
      <c r="J137" s="180">
        <f t="shared" si="38"/>
        <v>6.6477777777777778</v>
      </c>
      <c r="K137" s="180">
        <f t="shared" si="38"/>
        <v>10.515555555555554</v>
      </c>
      <c r="L137" s="180">
        <f t="shared" si="38"/>
        <v>2.5611111111111113</v>
      </c>
      <c r="M137" s="180">
        <f t="shared" si="38"/>
        <v>0.37611111111111106</v>
      </c>
      <c r="N137" s="180">
        <f>AVERAGE(N128:N136)</f>
        <v>2.1000000000000001E-2</v>
      </c>
      <c r="O137" s="180">
        <f t="shared" si="38"/>
        <v>0.22922222222222224</v>
      </c>
      <c r="P137" s="180">
        <f t="shared" si="38"/>
        <v>8.9999999999999993E-3</v>
      </c>
      <c r="Q137" s="180">
        <f t="shared" si="38"/>
        <v>99.84677777777776</v>
      </c>
      <c r="R137" s="182">
        <f t="shared" si="38"/>
        <v>56.386849549781601</v>
      </c>
      <c r="S137" s="182">
        <v>79.032101862099154</v>
      </c>
      <c r="T137" s="182">
        <v>79.420494260317213</v>
      </c>
      <c r="U137" s="182">
        <v>81.165586943330581</v>
      </c>
      <c r="V137" s="179">
        <f>AVERAGE(V128:V136)</f>
        <v>1164.8988888888889</v>
      </c>
      <c r="W137" s="179">
        <f>AVERAGE(W128:W136)</f>
        <v>1157.9328888888888</v>
      </c>
      <c r="X137" s="85"/>
    </row>
    <row r="138" spans="1:24" s="157" customFormat="1" ht="12.75">
      <c r="B138" s="178" t="s">
        <v>1032</v>
      </c>
      <c r="C138" s="179"/>
      <c r="D138" s="179"/>
      <c r="E138" s="180">
        <f>_xlfn.STDEV.P(E128:E136)</f>
        <v>0.24454543368421736</v>
      </c>
      <c r="F138" s="180">
        <f t="shared" ref="F138:O138" si="39">_xlfn.STDEV.P(F128:F136)</f>
        <v>2.0427529234278062E-2</v>
      </c>
      <c r="G138" s="180">
        <f t="shared" si="39"/>
        <v>0.12382783747337819</v>
      </c>
      <c r="H138" s="180">
        <f t="shared" si="39"/>
        <v>8.2026794779074708E-2</v>
      </c>
      <c r="I138" s="180">
        <f t="shared" si="39"/>
        <v>2.3907228102721275E-2</v>
      </c>
      <c r="J138" s="180">
        <f t="shared" si="39"/>
        <v>0.10870733163231115</v>
      </c>
      <c r="K138" s="180">
        <f t="shared" si="39"/>
        <v>0.12419618093172084</v>
      </c>
      <c r="L138" s="180">
        <f t="shared" si="39"/>
        <v>6.0082248153758976E-2</v>
      </c>
      <c r="M138" s="180">
        <f t="shared" si="39"/>
        <v>5.5666555777223823E-3</v>
      </c>
      <c r="N138" s="180">
        <f>_xlfn.STDEV.P(N128:N136)</f>
        <v>1.8055470085267786E-2</v>
      </c>
      <c r="O138" s="180">
        <f t="shared" si="39"/>
        <v>2.5818932664822238E-2</v>
      </c>
      <c r="P138" s="180">
        <f>_xlfn.STDEV.P(P128:P136)</f>
        <v>8.9069261439249266E-3</v>
      </c>
      <c r="Q138" s="180"/>
      <c r="R138" s="182">
        <f>_xlfn.STDEV.P(R128:R136)</f>
        <v>0.3294263035223266</v>
      </c>
      <c r="S138" s="182">
        <v>0.22158631664838047</v>
      </c>
      <c r="T138" s="182">
        <v>0.21854396501089413</v>
      </c>
      <c r="U138" s="182">
        <v>0.20437887055854215</v>
      </c>
      <c r="V138" s="179">
        <f>_xlfn.STDEV.P(V128:V136)</f>
        <v>2.500268627543154</v>
      </c>
      <c r="W138" s="179">
        <f>_xlfn.STDEV.P(W128:W136)</f>
        <v>2.3045954306049943</v>
      </c>
      <c r="X138" s="85"/>
    </row>
    <row r="139" spans="1:24" s="135" customFormat="1" ht="12.75">
      <c r="C139" s="45"/>
      <c r="D139" s="45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74"/>
      <c r="S139" s="57"/>
      <c r="T139" s="57"/>
      <c r="U139" s="57"/>
      <c r="V139" s="45"/>
      <c r="W139" s="45"/>
      <c r="X139" s="84"/>
    </row>
    <row r="140" spans="1:24" s="135" customFormat="1" ht="12.75">
      <c r="A140" s="135" t="s">
        <v>50</v>
      </c>
      <c r="B140" s="135" t="s">
        <v>1118</v>
      </c>
      <c r="C140" s="45">
        <v>10725</v>
      </c>
      <c r="D140" s="45">
        <v>3268.98</v>
      </c>
      <c r="E140" s="154">
        <v>52.26</v>
      </c>
      <c r="F140" s="154">
        <v>2.16</v>
      </c>
      <c r="G140" s="154">
        <v>13.9</v>
      </c>
      <c r="H140" s="154">
        <v>10.81</v>
      </c>
      <c r="I140" s="154">
        <v>0.161</v>
      </c>
      <c r="J140" s="154">
        <v>6.54</v>
      </c>
      <c r="K140" s="154">
        <v>10.49</v>
      </c>
      <c r="L140" s="154">
        <v>2.61</v>
      </c>
      <c r="M140" s="154">
        <v>0.41799999999999998</v>
      </c>
      <c r="N140" s="154">
        <v>1.2E-2</v>
      </c>
      <c r="O140" s="154">
        <v>0.26700000000000002</v>
      </c>
      <c r="P140" s="154">
        <v>3.4000000000000002E-2</v>
      </c>
      <c r="Q140" s="154">
        <v>99.66200000000002</v>
      </c>
      <c r="R140" s="174">
        <f t="shared" ref="R140:R149" si="40">100*(J140/40.3)/((J140/40.3)+(H140/71.84*0.85))</f>
        <v>55.923906551859851</v>
      </c>
      <c r="S140" s="57">
        <v>78.719491783416004</v>
      </c>
      <c r="T140" s="57">
        <v>79.112155779004752</v>
      </c>
      <c r="U140" s="57">
        <v>80.877147542030841</v>
      </c>
      <c r="V140" s="45">
        <f t="shared" si="36"/>
        <v>1162.42</v>
      </c>
      <c r="W140" s="45">
        <f t="shared" si="37"/>
        <v>1155.6479999999999</v>
      </c>
      <c r="X140" s="85"/>
    </row>
    <row r="141" spans="1:24" s="135" customFormat="1" ht="12.75">
      <c r="A141" s="135" t="s">
        <v>50</v>
      </c>
      <c r="B141" s="135" t="s">
        <v>1119</v>
      </c>
      <c r="C141" s="45">
        <v>10725</v>
      </c>
      <c r="D141" s="45">
        <v>3268.98</v>
      </c>
      <c r="E141" s="154">
        <v>51.96</v>
      </c>
      <c r="F141" s="154">
        <v>2.09</v>
      </c>
      <c r="G141" s="154">
        <v>13.87</v>
      </c>
      <c r="H141" s="154">
        <v>10.26</v>
      </c>
      <c r="I141" s="154">
        <v>0.184</v>
      </c>
      <c r="J141" s="154">
        <v>6.45</v>
      </c>
      <c r="K141" s="154">
        <v>10.47</v>
      </c>
      <c r="L141" s="154">
        <v>2.4900000000000002</v>
      </c>
      <c r="M141" s="154">
        <v>0.39500000000000002</v>
      </c>
      <c r="N141" s="154">
        <v>1.9E-2</v>
      </c>
      <c r="O141" s="154">
        <v>0.21299999999999999</v>
      </c>
      <c r="P141" s="154">
        <v>0</v>
      </c>
      <c r="Q141" s="154">
        <v>98.400999999999996</v>
      </c>
      <c r="R141" s="174">
        <f t="shared" si="40"/>
        <v>56.867228922848774</v>
      </c>
      <c r="S141" s="57">
        <v>79.355044394165304</v>
      </c>
      <c r="T141" s="57">
        <v>79.73899963791537</v>
      </c>
      <c r="U141" s="57">
        <v>81.463434676168134</v>
      </c>
      <c r="V141" s="45">
        <f t="shared" si="36"/>
        <v>1160.3499999999999</v>
      </c>
      <c r="W141" s="45">
        <f t="shared" si="37"/>
        <v>1153.74</v>
      </c>
      <c r="X141" s="85"/>
    </row>
    <row r="142" spans="1:24" s="135" customFormat="1" ht="12.75">
      <c r="A142" s="135" t="s">
        <v>50</v>
      </c>
      <c r="B142" s="135" t="s">
        <v>1120</v>
      </c>
      <c r="C142" s="45">
        <v>10725</v>
      </c>
      <c r="D142" s="45">
        <v>3268.98</v>
      </c>
      <c r="E142" s="154">
        <v>52.32</v>
      </c>
      <c r="F142" s="154">
        <v>2.13</v>
      </c>
      <c r="G142" s="154">
        <v>13.77</v>
      </c>
      <c r="H142" s="154">
        <v>10.55</v>
      </c>
      <c r="I142" s="154">
        <v>0.184</v>
      </c>
      <c r="J142" s="154">
        <v>6.57</v>
      </c>
      <c r="K142" s="154">
        <v>10.54</v>
      </c>
      <c r="L142" s="154">
        <v>2.52</v>
      </c>
      <c r="M142" s="154">
        <v>0.38800000000000001</v>
      </c>
      <c r="N142" s="154">
        <v>2.4E-2</v>
      </c>
      <c r="O142" s="154">
        <v>0.23599999999999999</v>
      </c>
      <c r="P142" s="154">
        <v>0</v>
      </c>
      <c r="Q142" s="154">
        <v>99.231999999999999</v>
      </c>
      <c r="R142" s="174">
        <f t="shared" si="40"/>
        <v>56.635548973783301</v>
      </c>
      <c r="S142" s="57">
        <v>79.199973260313513</v>
      </c>
      <c r="T142" s="57">
        <v>79.586070612346944</v>
      </c>
      <c r="U142" s="57">
        <v>81.320472505554847</v>
      </c>
      <c r="V142" s="45">
        <f t="shared" si="36"/>
        <v>1163.1100000000001</v>
      </c>
      <c r="W142" s="45">
        <f t="shared" si="37"/>
        <v>1156.2840000000001</v>
      </c>
      <c r="X142" s="84"/>
    </row>
    <row r="143" spans="1:24" s="135" customFormat="1" ht="12.75">
      <c r="A143" s="135" t="s">
        <v>50</v>
      </c>
      <c r="B143" s="135" t="s">
        <v>1121</v>
      </c>
      <c r="C143" s="45">
        <v>10725</v>
      </c>
      <c r="D143" s="45">
        <v>3268.98</v>
      </c>
      <c r="E143" s="154">
        <v>52.63</v>
      </c>
      <c r="F143" s="154">
        <v>2.11</v>
      </c>
      <c r="G143" s="154">
        <v>14.04</v>
      </c>
      <c r="H143" s="154">
        <v>10.67</v>
      </c>
      <c r="I143" s="154">
        <v>0.185</v>
      </c>
      <c r="J143" s="154">
        <v>6.42</v>
      </c>
      <c r="K143" s="154">
        <v>10.54</v>
      </c>
      <c r="L143" s="154">
        <v>2.63</v>
      </c>
      <c r="M143" s="154">
        <v>0.41599999999999998</v>
      </c>
      <c r="N143" s="154">
        <v>0.04</v>
      </c>
      <c r="O143" s="154">
        <v>0.28199999999999997</v>
      </c>
      <c r="P143" s="154">
        <v>0</v>
      </c>
      <c r="Q143" s="154">
        <v>99.962999999999994</v>
      </c>
      <c r="R143" s="174">
        <f t="shared" si="40"/>
        <v>55.788700234960437</v>
      </c>
      <c r="S143" s="57">
        <v>78.627488348388312</v>
      </c>
      <c r="T143" s="57">
        <v>79.021397558896567</v>
      </c>
      <c r="U143" s="57">
        <v>80.792196300039066</v>
      </c>
      <c r="V143" s="45">
        <f t="shared" si="36"/>
        <v>1159.6600000000001</v>
      </c>
      <c r="W143" s="45">
        <f t="shared" si="37"/>
        <v>1153.104</v>
      </c>
      <c r="X143" s="84"/>
    </row>
    <row r="144" spans="1:24" s="135" customFormat="1" ht="12.75">
      <c r="A144" s="135" t="s">
        <v>50</v>
      </c>
      <c r="B144" s="135" t="s">
        <v>1122</v>
      </c>
      <c r="C144" s="45">
        <v>10725</v>
      </c>
      <c r="D144" s="45">
        <v>3268.98</v>
      </c>
      <c r="E144" s="154">
        <v>52.6</v>
      </c>
      <c r="F144" s="154">
        <v>2.2000000000000002</v>
      </c>
      <c r="G144" s="154">
        <v>14.22</v>
      </c>
      <c r="H144" s="154">
        <v>11.11</v>
      </c>
      <c r="I144" s="154">
        <v>0.182</v>
      </c>
      <c r="J144" s="154">
        <v>5.97</v>
      </c>
      <c r="K144" s="154">
        <v>10.19</v>
      </c>
      <c r="L144" s="154">
        <v>2.68</v>
      </c>
      <c r="M144" s="154">
        <v>0.42099999999999999</v>
      </c>
      <c r="N144" s="154">
        <v>4.4999999999999998E-2</v>
      </c>
      <c r="O144" s="154">
        <v>0.24</v>
      </c>
      <c r="P144" s="154">
        <v>3.5999999999999997E-2</v>
      </c>
      <c r="Q144" s="154">
        <v>99.89400000000002</v>
      </c>
      <c r="R144" s="174">
        <f t="shared" si="40"/>
        <v>52.984204180612984</v>
      </c>
      <c r="S144" s="57">
        <v>76.665789620838382</v>
      </c>
      <c r="T144" s="57">
        <v>77.085317320312797</v>
      </c>
      <c r="U144" s="57">
        <v>78.976060539091208</v>
      </c>
      <c r="V144" s="45">
        <f t="shared" si="36"/>
        <v>1149.31</v>
      </c>
      <c r="W144" s="45">
        <f t="shared" si="37"/>
        <v>1143.5640000000001</v>
      </c>
      <c r="X144" s="84"/>
    </row>
    <row r="145" spans="1:24" s="135" customFormat="1" ht="12.75">
      <c r="A145" s="135" t="s">
        <v>50</v>
      </c>
      <c r="B145" s="135" t="s">
        <v>1123</v>
      </c>
      <c r="C145" s="45">
        <v>10725</v>
      </c>
      <c r="D145" s="45">
        <v>3268.98</v>
      </c>
      <c r="E145" s="154">
        <v>52.61</v>
      </c>
      <c r="F145" s="154">
        <v>2.08</v>
      </c>
      <c r="G145" s="154">
        <v>13.83</v>
      </c>
      <c r="H145" s="154">
        <v>11.04</v>
      </c>
      <c r="I145" s="154">
        <v>0.16500000000000001</v>
      </c>
      <c r="J145" s="154">
        <v>6.46</v>
      </c>
      <c r="K145" s="154">
        <v>10.48</v>
      </c>
      <c r="L145" s="154">
        <v>2.54</v>
      </c>
      <c r="M145" s="154">
        <v>0.39700000000000002</v>
      </c>
      <c r="N145" s="154">
        <v>0.02</v>
      </c>
      <c r="O145" s="154">
        <v>0.217</v>
      </c>
      <c r="P145" s="154">
        <v>2.3E-2</v>
      </c>
      <c r="Q145" s="154">
        <v>99.862000000000009</v>
      </c>
      <c r="R145" s="174">
        <f t="shared" si="40"/>
        <v>55.100030679304375</v>
      </c>
      <c r="S145" s="57">
        <v>78.155273530746001</v>
      </c>
      <c r="T145" s="57">
        <v>78.555512289607506</v>
      </c>
      <c r="U145" s="57">
        <v>80.355860321527047</v>
      </c>
      <c r="V145" s="45">
        <f t="shared" si="36"/>
        <v>1160.58</v>
      </c>
      <c r="W145" s="45">
        <f t="shared" si="37"/>
        <v>1153.952</v>
      </c>
      <c r="X145" s="84"/>
    </row>
    <row r="146" spans="1:24" s="135" customFormat="1" ht="12.75">
      <c r="A146" s="135" t="s">
        <v>50</v>
      </c>
      <c r="B146" s="135" t="s">
        <v>1124</v>
      </c>
      <c r="C146" s="45">
        <v>10725</v>
      </c>
      <c r="D146" s="45">
        <v>3268.98</v>
      </c>
      <c r="E146" s="154">
        <v>52.28</v>
      </c>
      <c r="F146" s="154">
        <v>2.13</v>
      </c>
      <c r="G146" s="154">
        <v>13.84</v>
      </c>
      <c r="H146" s="154">
        <v>10.32</v>
      </c>
      <c r="I146" s="154">
        <v>0.13</v>
      </c>
      <c r="J146" s="154">
        <v>6.4</v>
      </c>
      <c r="K146" s="154">
        <v>10.41</v>
      </c>
      <c r="L146" s="154">
        <v>2.4700000000000002</v>
      </c>
      <c r="M146" s="154">
        <v>0.4</v>
      </c>
      <c r="N146" s="154">
        <v>2.1999999999999999E-2</v>
      </c>
      <c r="O146" s="154">
        <v>0.217</v>
      </c>
      <c r="P146" s="154">
        <v>3.2000000000000001E-2</v>
      </c>
      <c r="Q146" s="154">
        <v>98.650999999999996</v>
      </c>
      <c r="R146" s="174">
        <f t="shared" si="40"/>
        <v>56.533014889197865</v>
      </c>
      <c r="S146" s="57">
        <v>79.131132836537873</v>
      </c>
      <c r="T146" s="57">
        <v>79.518177567672652</v>
      </c>
      <c r="U146" s="57">
        <v>81.256989296492648</v>
      </c>
      <c r="V146" s="45">
        <f t="shared" si="36"/>
        <v>1159.2</v>
      </c>
      <c r="W146" s="45">
        <f t="shared" si="37"/>
        <v>1152.68</v>
      </c>
      <c r="X146" s="84"/>
    </row>
    <row r="147" spans="1:24" s="135" customFormat="1" ht="12.75">
      <c r="A147" s="135" t="s">
        <v>50</v>
      </c>
      <c r="B147" s="135" t="s">
        <v>1125</v>
      </c>
      <c r="C147" s="45">
        <v>10725</v>
      </c>
      <c r="D147" s="45">
        <v>3268.98</v>
      </c>
      <c r="E147" s="154">
        <v>52.27</v>
      </c>
      <c r="F147" s="154">
        <v>2.1800000000000002</v>
      </c>
      <c r="G147" s="154">
        <v>13.91</v>
      </c>
      <c r="H147" s="154">
        <v>10.96</v>
      </c>
      <c r="I147" s="154">
        <v>0.157</v>
      </c>
      <c r="J147" s="154">
        <v>6.43</v>
      </c>
      <c r="K147" s="154">
        <v>10.45</v>
      </c>
      <c r="L147" s="154">
        <v>2.61</v>
      </c>
      <c r="M147" s="154">
        <v>0.36099999999999999</v>
      </c>
      <c r="N147" s="154">
        <v>4.4999999999999998E-2</v>
      </c>
      <c r="O147" s="154">
        <v>0.26300000000000001</v>
      </c>
      <c r="P147" s="154">
        <v>0.01</v>
      </c>
      <c r="Q147" s="154">
        <v>99.646000000000001</v>
      </c>
      <c r="R147" s="174">
        <f t="shared" si="40"/>
        <v>55.164790545591771</v>
      </c>
      <c r="S147" s="57">
        <v>78.199936844179831</v>
      </c>
      <c r="T147" s="57">
        <v>78.599581354394829</v>
      </c>
      <c r="U147" s="57">
        <v>80.397152862484873</v>
      </c>
      <c r="V147" s="45">
        <f t="shared" si="36"/>
        <v>1159.8899999999999</v>
      </c>
      <c r="W147" s="45">
        <f t="shared" si="37"/>
        <v>1153.316</v>
      </c>
      <c r="X147" s="84"/>
    </row>
    <row r="148" spans="1:24" s="135" customFormat="1" ht="12.75">
      <c r="A148" s="135" t="s">
        <v>50</v>
      </c>
      <c r="B148" s="135" t="s">
        <v>1126</v>
      </c>
      <c r="C148" s="45">
        <v>10725</v>
      </c>
      <c r="D148" s="45">
        <v>3268.98</v>
      </c>
      <c r="E148" s="154">
        <v>52.68</v>
      </c>
      <c r="F148" s="154">
        <v>2.13</v>
      </c>
      <c r="G148" s="154">
        <v>13.92</v>
      </c>
      <c r="H148" s="154">
        <v>11.19</v>
      </c>
      <c r="I148" s="154">
        <v>0.16200000000000001</v>
      </c>
      <c r="J148" s="154">
        <v>6.37</v>
      </c>
      <c r="K148" s="154">
        <v>10.43</v>
      </c>
      <c r="L148" s="154">
        <v>2.4700000000000002</v>
      </c>
      <c r="M148" s="154">
        <v>0.39</v>
      </c>
      <c r="N148" s="154">
        <v>0</v>
      </c>
      <c r="O148" s="154">
        <v>0.23200000000000001</v>
      </c>
      <c r="P148" s="154">
        <v>2.7E-2</v>
      </c>
      <c r="Q148" s="154">
        <v>100.001</v>
      </c>
      <c r="R148" s="174">
        <f t="shared" si="40"/>
        <v>54.418142678812288</v>
      </c>
      <c r="S148" s="57">
        <v>77.681698698923455</v>
      </c>
      <c r="T148" s="57">
        <v>78.088181629690709</v>
      </c>
      <c r="U148" s="57">
        <v>79.917733881274671</v>
      </c>
      <c r="V148" s="45">
        <f t="shared" si="36"/>
        <v>1158.51</v>
      </c>
      <c r="W148" s="45">
        <f t="shared" si="37"/>
        <v>1152.0440000000001</v>
      </c>
      <c r="X148" s="84"/>
    </row>
    <row r="149" spans="1:24" s="135" customFormat="1" ht="12.75">
      <c r="A149" s="135" t="s">
        <v>50</v>
      </c>
      <c r="B149" s="135" t="s">
        <v>1127</v>
      </c>
      <c r="C149" s="45">
        <v>10725</v>
      </c>
      <c r="D149" s="45">
        <v>3268.98</v>
      </c>
      <c r="E149" s="154">
        <v>52.1</v>
      </c>
      <c r="F149" s="154">
        <v>2.15</v>
      </c>
      <c r="G149" s="154">
        <v>13.89</v>
      </c>
      <c r="H149" s="154">
        <v>11.04</v>
      </c>
      <c r="I149" s="154">
        <v>0.14099999999999999</v>
      </c>
      <c r="J149" s="154">
        <v>6.53</v>
      </c>
      <c r="K149" s="154">
        <v>10.55</v>
      </c>
      <c r="L149" s="154">
        <v>2.5299999999999998</v>
      </c>
      <c r="M149" s="154">
        <v>0.38400000000000001</v>
      </c>
      <c r="N149" s="154">
        <v>0.02</v>
      </c>
      <c r="O149" s="154">
        <v>0.20399999999999999</v>
      </c>
      <c r="P149" s="154">
        <v>0</v>
      </c>
      <c r="Q149" s="154">
        <v>99.539000000000001</v>
      </c>
      <c r="R149" s="174">
        <f t="shared" si="40"/>
        <v>55.366518964454222</v>
      </c>
      <c r="S149" s="57">
        <v>78.338719400282855</v>
      </c>
      <c r="T149" s="57">
        <v>78.736511509730121</v>
      </c>
      <c r="U149" s="57">
        <v>80.525431067452132</v>
      </c>
      <c r="V149" s="45">
        <f t="shared" si="36"/>
        <v>1162.19</v>
      </c>
      <c r="W149" s="45">
        <f t="shared" si="37"/>
        <v>1155.4359999999999</v>
      </c>
      <c r="X149" s="84"/>
    </row>
    <row r="150" spans="1:24" s="157" customFormat="1" ht="12.75">
      <c r="A150" s="157" t="s">
        <v>47</v>
      </c>
      <c r="B150" s="178" t="s">
        <v>1053</v>
      </c>
      <c r="C150" s="179"/>
      <c r="D150" s="179"/>
      <c r="E150" s="180">
        <f>AVERAGE(E140:E149)</f>
        <v>52.370999999999995</v>
      </c>
      <c r="F150" s="180">
        <f t="shared" ref="F150:R150" si="41">AVERAGE(F140:F149)</f>
        <v>2.1360000000000001</v>
      </c>
      <c r="G150" s="180">
        <f t="shared" si="41"/>
        <v>13.919</v>
      </c>
      <c r="H150" s="180">
        <f t="shared" si="41"/>
        <v>10.794999999999998</v>
      </c>
      <c r="I150" s="180">
        <f t="shared" si="41"/>
        <v>0.16509999999999997</v>
      </c>
      <c r="J150" s="180">
        <f t="shared" si="41"/>
        <v>6.4139999999999997</v>
      </c>
      <c r="K150" s="180">
        <f t="shared" si="41"/>
        <v>10.455</v>
      </c>
      <c r="L150" s="180">
        <f t="shared" si="41"/>
        <v>2.5549999999999997</v>
      </c>
      <c r="M150" s="180">
        <f t="shared" si="41"/>
        <v>0.39699999999999996</v>
      </c>
      <c r="N150" s="180">
        <f>AVERAGE(N140:N149)</f>
        <v>2.4699999999999996E-2</v>
      </c>
      <c r="O150" s="180">
        <f t="shared" si="41"/>
        <v>0.23710000000000003</v>
      </c>
      <c r="P150" s="180">
        <f t="shared" si="41"/>
        <v>1.6199999999999999E-2</v>
      </c>
      <c r="Q150" s="180">
        <f t="shared" si="41"/>
        <v>99.485099999999989</v>
      </c>
      <c r="R150" s="182">
        <f t="shared" si="41"/>
        <v>55.478208662142585</v>
      </c>
      <c r="S150" s="182">
        <v>78.407454871779166</v>
      </c>
      <c r="T150" s="182">
        <v>78.804190525957225</v>
      </c>
      <c r="U150" s="182">
        <v>80.588247899211552</v>
      </c>
      <c r="V150" s="179">
        <f>AVERAGE(V140:V149)</f>
        <v>1159.5220000000002</v>
      </c>
      <c r="W150" s="179">
        <f>AVERAGE(W140:W149)</f>
        <v>1152.9767999999999</v>
      </c>
      <c r="X150" s="85"/>
    </row>
    <row r="151" spans="1:24" s="157" customFormat="1" ht="12.75">
      <c r="B151" s="178" t="s">
        <v>1032</v>
      </c>
      <c r="C151" s="179"/>
      <c r="D151" s="179"/>
      <c r="E151" s="180">
        <f>_xlfn.STDEV.P(E140:E149)</f>
        <v>0.23407050219965769</v>
      </c>
      <c r="F151" s="180">
        <f t="shared" ref="F151:R151" si="42">_xlfn.STDEV.P(F140:F149)</f>
        <v>3.5832945734337915E-2</v>
      </c>
      <c r="G151" s="180">
        <f t="shared" si="42"/>
        <v>0.12053630158587095</v>
      </c>
      <c r="H151" s="180">
        <f t="shared" si="42"/>
        <v>0.31468237955119099</v>
      </c>
      <c r="I151" s="180">
        <f t="shared" si="42"/>
        <v>1.8168379124181865E-2</v>
      </c>
      <c r="J151" s="180">
        <f t="shared" si="42"/>
        <v>0.16019987515600639</v>
      </c>
      <c r="K151" s="180">
        <f t="shared" si="42"/>
        <v>9.9221973372837211E-2</v>
      </c>
      <c r="L151" s="180">
        <f t="shared" si="42"/>
        <v>6.9318107302493423E-2</v>
      </c>
      <c r="M151" s="180">
        <f t="shared" si="42"/>
        <v>1.7280046296234274E-2</v>
      </c>
      <c r="N151" s="180">
        <f>_xlfn.STDEV.P(N140:N149)</f>
        <v>1.3835100288758305E-2</v>
      </c>
      <c r="O151" s="180">
        <f t="shared" si="42"/>
        <v>2.4699999999999344E-2</v>
      </c>
      <c r="P151" s="180">
        <f t="shared" si="42"/>
        <v>1.4864723340849635E-2</v>
      </c>
      <c r="Q151" s="180"/>
      <c r="R151" s="182">
        <f t="shared" si="42"/>
        <v>1.1078810413525526</v>
      </c>
      <c r="S151" s="182">
        <v>0.76596386698000007</v>
      </c>
      <c r="T151" s="182">
        <v>0.75580973779432936</v>
      </c>
      <c r="U151" s="182">
        <v>0.70834893696613455</v>
      </c>
      <c r="V151" s="179">
        <f>_xlfn.STDEV.P(V140:V149)</f>
        <v>3.6845971285881762</v>
      </c>
      <c r="W151" s="179">
        <f>_xlfn.STDEV.P(W140:W149)</f>
        <v>3.3962373533073067</v>
      </c>
      <c r="X151" s="85"/>
    </row>
    <row r="152" spans="1:24" s="135" customFormat="1" ht="12.75">
      <c r="C152" s="45"/>
      <c r="D152" s="45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74"/>
      <c r="S152" s="57"/>
      <c r="T152" s="57"/>
      <c r="U152" s="57"/>
      <c r="V152" s="45"/>
      <c r="W152" s="45"/>
      <c r="X152" s="84"/>
    </row>
    <row r="153" spans="1:24" s="135" customFormat="1" ht="12.75">
      <c r="A153" s="135" t="s">
        <v>305</v>
      </c>
      <c r="B153" s="135" t="s">
        <v>1128</v>
      </c>
      <c r="C153" s="45">
        <v>10800</v>
      </c>
      <c r="D153" s="45">
        <v>3291.84</v>
      </c>
      <c r="E153" s="154">
        <v>52.21</v>
      </c>
      <c r="F153" s="154">
        <v>2.06</v>
      </c>
      <c r="G153" s="154">
        <v>13.61</v>
      </c>
      <c r="H153" s="154">
        <v>10.72</v>
      </c>
      <c r="I153" s="154">
        <v>0.154</v>
      </c>
      <c r="J153" s="154">
        <v>6.43</v>
      </c>
      <c r="K153" s="154">
        <v>10.18</v>
      </c>
      <c r="L153" s="154">
        <v>2.36</v>
      </c>
      <c r="M153" s="154">
        <v>0.371</v>
      </c>
      <c r="N153" s="154">
        <v>0</v>
      </c>
      <c r="O153" s="154">
        <v>0.27400000000000002</v>
      </c>
      <c r="P153" s="154">
        <v>1.2999999999999999E-2</v>
      </c>
      <c r="Q153" s="154">
        <v>98.382000000000005</v>
      </c>
      <c r="R153" s="174">
        <f t="shared" ref="R153:R161" si="43">100*(J153/40.3)/((J153/40.3)+(H153/71.84*0.85))</f>
        <v>55.711764700206771</v>
      </c>
      <c r="S153" s="57">
        <v>78.575033345508899</v>
      </c>
      <c r="T153" s="57">
        <v>78.969650752878508</v>
      </c>
      <c r="U153" s="57">
        <v>80.743753033585591</v>
      </c>
      <c r="V153" s="45">
        <f t="shared" si="36"/>
        <v>1159.8899999999999</v>
      </c>
      <c r="W153" s="45">
        <f t="shared" si="37"/>
        <v>1153.316</v>
      </c>
      <c r="X153" s="85">
        <v>1177</v>
      </c>
    </row>
    <row r="154" spans="1:24" s="135" customFormat="1" ht="12.75">
      <c r="A154" s="135" t="s">
        <v>305</v>
      </c>
      <c r="B154" s="135" t="s">
        <v>1129</v>
      </c>
      <c r="C154" s="45">
        <v>10800</v>
      </c>
      <c r="D154" s="45">
        <v>3291.84</v>
      </c>
      <c r="E154" s="154">
        <v>52.45</v>
      </c>
      <c r="F154" s="154">
        <v>2.0699999999999998</v>
      </c>
      <c r="G154" s="154">
        <v>13.7</v>
      </c>
      <c r="H154" s="154">
        <v>10.35</v>
      </c>
      <c r="I154" s="154">
        <v>0.17199999999999999</v>
      </c>
      <c r="J154" s="154">
        <v>6.58</v>
      </c>
      <c r="K154" s="154">
        <v>10.33</v>
      </c>
      <c r="L154" s="154">
        <v>2.46</v>
      </c>
      <c r="M154" s="154">
        <v>0.36499999999999999</v>
      </c>
      <c r="N154" s="154">
        <v>2.9000000000000001E-2</v>
      </c>
      <c r="O154" s="154">
        <v>0.2</v>
      </c>
      <c r="P154" s="154">
        <v>1.4999999999999999E-2</v>
      </c>
      <c r="Q154" s="154">
        <v>98.720999999999975</v>
      </c>
      <c r="R154" s="174">
        <f t="shared" si="43"/>
        <v>57.142245820456537</v>
      </c>
      <c r="S154" s="57">
        <v>79.538269425163548</v>
      </c>
      <c r="T154" s="57">
        <v>79.919679325100006</v>
      </c>
      <c r="U154" s="57">
        <v>81.632278779915652</v>
      </c>
      <c r="V154" s="45">
        <f t="shared" si="36"/>
        <v>1163.3399999999999</v>
      </c>
      <c r="W154" s="45">
        <f t="shared" si="37"/>
        <v>1156.4960000000001</v>
      </c>
      <c r="X154" s="85"/>
    </row>
    <row r="155" spans="1:24" s="135" customFormat="1" ht="12.75">
      <c r="A155" s="135" t="s">
        <v>305</v>
      </c>
      <c r="B155" s="135" t="s">
        <v>1130</v>
      </c>
      <c r="C155" s="45">
        <v>10800</v>
      </c>
      <c r="D155" s="45">
        <v>3291.84</v>
      </c>
      <c r="E155" s="154">
        <v>52.11</v>
      </c>
      <c r="F155" s="154">
        <v>2.1</v>
      </c>
      <c r="G155" s="154">
        <v>13.77</v>
      </c>
      <c r="H155" s="154">
        <v>10.76</v>
      </c>
      <c r="I155" s="154">
        <v>0.17799999999999999</v>
      </c>
      <c r="J155" s="154">
        <v>6.46</v>
      </c>
      <c r="K155" s="154">
        <v>10.09</v>
      </c>
      <c r="L155" s="154">
        <v>2.48</v>
      </c>
      <c r="M155" s="154">
        <v>0.35199999999999998</v>
      </c>
      <c r="N155" s="154">
        <v>0</v>
      </c>
      <c r="O155" s="154">
        <v>0.23899999999999999</v>
      </c>
      <c r="P155" s="154">
        <v>0</v>
      </c>
      <c r="Q155" s="154">
        <v>98.539000000000016</v>
      </c>
      <c r="R155" s="174">
        <f t="shared" si="43"/>
        <v>55.734719460357766</v>
      </c>
      <c r="S155" s="57">
        <v>78.590691833751976</v>
      </c>
      <c r="T155" s="57">
        <v>78.985097968550818</v>
      </c>
      <c r="U155" s="57">
        <v>80.758214652750212</v>
      </c>
      <c r="V155" s="45">
        <f t="shared" si="36"/>
        <v>1160.58</v>
      </c>
      <c r="W155" s="45">
        <f t="shared" si="37"/>
        <v>1153.952</v>
      </c>
      <c r="X155" s="84"/>
    </row>
    <row r="156" spans="1:24" s="135" customFormat="1" ht="12.75">
      <c r="A156" s="135" t="s">
        <v>305</v>
      </c>
      <c r="B156" s="135" t="s">
        <v>1131</v>
      </c>
      <c r="C156" s="45">
        <v>10800</v>
      </c>
      <c r="D156" s="45">
        <v>3291.84</v>
      </c>
      <c r="E156" s="154">
        <v>52.04</v>
      </c>
      <c r="F156" s="154">
        <v>2.09</v>
      </c>
      <c r="G156" s="154">
        <v>13.57</v>
      </c>
      <c r="H156" s="154">
        <v>10.75</v>
      </c>
      <c r="I156" s="154">
        <v>0.14000000000000001</v>
      </c>
      <c r="J156" s="154">
        <v>6.36</v>
      </c>
      <c r="K156" s="154">
        <v>10.220000000000001</v>
      </c>
      <c r="L156" s="154">
        <v>2.37</v>
      </c>
      <c r="M156" s="154">
        <v>0.38700000000000001</v>
      </c>
      <c r="N156" s="154">
        <v>2.5000000000000001E-2</v>
      </c>
      <c r="O156" s="154">
        <v>0.224</v>
      </c>
      <c r="P156" s="154">
        <v>0.01</v>
      </c>
      <c r="Q156" s="154">
        <v>98.186000000000007</v>
      </c>
      <c r="R156" s="174">
        <f t="shared" si="43"/>
        <v>55.372467569737708</v>
      </c>
      <c r="S156" s="57">
        <v>78.342803945940346</v>
      </c>
      <c r="T156" s="57">
        <v>78.740541401927359</v>
      </c>
      <c r="U156" s="57">
        <v>80.529205761747178</v>
      </c>
      <c r="V156" s="45">
        <f t="shared" si="36"/>
        <v>1158.28</v>
      </c>
      <c r="W156" s="45">
        <f t="shared" si="37"/>
        <v>1151.8319999999999</v>
      </c>
      <c r="X156" s="84"/>
    </row>
    <row r="157" spans="1:24" s="135" customFormat="1" ht="12.75">
      <c r="A157" s="135" t="s">
        <v>305</v>
      </c>
      <c r="B157" s="135" t="s">
        <v>1132</v>
      </c>
      <c r="C157" s="45">
        <v>10800</v>
      </c>
      <c r="D157" s="45">
        <v>3291.84</v>
      </c>
      <c r="E157" s="154">
        <v>52.18</v>
      </c>
      <c r="F157" s="154">
        <v>2.09</v>
      </c>
      <c r="G157" s="154">
        <v>13.69</v>
      </c>
      <c r="H157" s="154">
        <v>10.89</v>
      </c>
      <c r="I157" s="154">
        <v>0.161</v>
      </c>
      <c r="J157" s="154">
        <v>6.45</v>
      </c>
      <c r="K157" s="154">
        <v>10.32</v>
      </c>
      <c r="L157" s="154">
        <v>2.41</v>
      </c>
      <c r="M157" s="154">
        <v>0.34899999999999998</v>
      </c>
      <c r="N157" s="154">
        <v>3.3000000000000002E-2</v>
      </c>
      <c r="O157" s="154">
        <v>0.19500000000000001</v>
      </c>
      <c r="P157" s="154">
        <v>0.01</v>
      </c>
      <c r="Q157" s="154">
        <v>98.778000000000006</v>
      </c>
      <c r="R157" s="174">
        <f t="shared" si="43"/>
        <v>55.399959074847665</v>
      </c>
      <c r="S157" s="57">
        <v>78.361674825238865</v>
      </c>
      <c r="T157" s="57">
        <v>78.759159678325872</v>
      </c>
      <c r="U157" s="57">
        <v>80.546644590772843</v>
      </c>
      <c r="V157" s="45">
        <f t="shared" si="36"/>
        <v>1160.3499999999999</v>
      </c>
      <c r="W157" s="45">
        <f t="shared" si="37"/>
        <v>1153.74</v>
      </c>
      <c r="X157" s="84"/>
    </row>
    <row r="158" spans="1:24" s="135" customFormat="1" ht="12.75">
      <c r="A158" s="135" t="s">
        <v>305</v>
      </c>
      <c r="B158" s="135" t="s">
        <v>1133</v>
      </c>
      <c r="C158" s="45">
        <v>10800</v>
      </c>
      <c r="D158" s="45">
        <v>3291.84</v>
      </c>
      <c r="E158" s="154">
        <v>52.66</v>
      </c>
      <c r="F158" s="154">
        <v>2.1</v>
      </c>
      <c r="G158" s="154">
        <v>13.58</v>
      </c>
      <c r="H158" s="154">
        <v>10.25</v>
      </c>
      <c r="I158" s="154">
        <v>0.186</v>
      </c>
      <c r="J158" s="154">
        <v>6.44</v>
      </c>
      <c r="K158" s="154">
        <v>10.35</v>
      </c>
      <c r="L158" s="154">
        <v>2.3199999999999998</v>
      </c>
      <c r="M158" s="154">
        <v>0.36799999999999999</v>
      </c>
      <c r="N158" s="154">
        <v>2.9000000000000001E-2</v>
      </c>
      <c r="O158" s="154">
        <v>0.27200000000000002</v>
      </c>
      <c r="P158" s="154">
        <v>0</v>
      </c>
      <c r="Q158" s="154">
        <v>98.554999999999993</v>
      </c>
      <c r="R158" s="174">
        <f t="shared" si="43"/>
        <v>56.853088800325068</v>
      </c>
      <c r="S158" s="57">
        <v>79.345598816073121</v>
      </c>
      <c r="T158" s="57">
        <v>79.72968485625718</v>
      </c>
      <c r="U158" s="57">
        <v>81.454728302294228</v>
      </c>
      <c r="V158" s="45">
        <f t="shared" si="36"/>
        <v>1160.1199999999999</v>
      </c>
      <c r="W158" s="45">
        <f t="shared" si="37"/>
        <v>1153.528</v>
      </c>
      <c r="X158" s="84"/>
    </row>
    <row r="159" spans="1:24" s="135" customFormat="1" ht="12.75">
      <c r="A159" s="135" t="s">
        <v>305</v>
      </c>
      <c r="B159" s="135" t="s">
        <v>1134</v>
      </c>
      <c r="C159" s="45">
        <v>10800</v>
      </c>
      <c r="D159" s="45">
        <v>3291.84</v>
      </c>
      <c r="E159" s="154">
        <v>52.91</v>
      </c>
      <c r="F159" s="154">
        <v>2.12</v>
      </c>
      <c r="G159" s="154">
        <v>13.67</v>
      </c>
      <c r="H159" s="154">
        <v>11.27</v>
      </c>
      <c r="I159" s="154">
        <v>0.16300000000000001</v>
      </c>
      <c r="J159" s="154">
        <v>6.54</v>
      </c>
      <c r="K159" s="154">
        <v>10.23</v>
      </c>
      <c r="L159" s="154">
        <v>2.27</v>
      </c>
      <c r="M159" s="154">
        <v>0.376</v>
      </c>
      <c r="N159" s="154">
        <v>0</v>
      </c>
      <c r="O159" s="154">
        <v>0.20899999999999999</v>
      </c>
      <c r="P159" s="154">
        <v>0.01</v>
      </c>
      <c r="Q159" s="154">
        <v>99.768000000000001</v>
      </c>
      <c r="R159" s="174">
        <f t="shared" si="43"/>
        <v>54.894320509080963</v>
      </c>
      <c r="S159" s="57">
        <v>78.01304191976736</v>
      </c>
      <c r="T159" s="57">
        <v>78.415166931587592</v>
      </c>
      <c r="U159" s="57">
        <v>80.22433134971601</v>
      </c>
      <c r="V159" s="45">
        <f t="shared" si="36"/>
        <v>1162.42</v>
      </c>
      <c r="W159" s="45">
        <f t="shared" si="37"/>
        <v>1155.6479999999999</v>
      </c>
      <c r="X159" s="84"/>
    </row>
    <row r="160" spans="1:24" s="135" customFormat="1" ht="12.75">
      <c r="A160" s="135" t="s">
        <v>305</v>
      </c>
      <c r="B160" s="135" t="s">
        <v>1135</v>
      </c>
      <c r="C160" s="45">
        <v>10800</v>
      </c>
      <c r="D160" s="45">
        <v>3291.84</v>
      </c>
      <c r="E160" s="154">
        <v>52.46</v>
      </c>
      <c r="F160" s="154">
        <v>2.12</v>
      </c>
      <c r="G160" s="154">
        <v>13.67</v>
      </c>
      <c r="H160" s="154">
        <v>10</v>
      </c>
      <c r="I160" s="154">
        <v>0.11899999999999999</v>
      </c>
      <c r="J160" s="154">
        <v>6.57</v>
      </c>
      <c r="K160" s="154">
        <v>10.29</v>
      </c>
      <c r="L160" s="154">
        <v>2.29</v>
      </c>
      <c r="M160" s="154">
        <v>0.39500000000000002</v>
      </c>
      <c r="N160" s="154">
        <v>6.2E-2</v>
      </c>
      <c r="O160" s="154">
        <v>0.26500000000000001</v>
      </c>
      <c r="P160" s="154">
        <v>2.4E-2</v>
      </c>
      <c r="Q160" s="154">
        <v>98.264999999999986</v>
      </c>
      <c r="R160" s="174">
        <f t="shared" si="43"/>
        <v>57.945526965689048</v>
      </c>
      <c r="S160" s="57">
        <v>80.068202084384225</v>
      </c>
      <c r="T160" s="57">
        <v>80.442162885440226</v>
      </c>
      <c r="U160" s="57">
        <v>82.120170410356579</v>
      </c>
      <c r="V160" s="45">
        <f t="shared" si="36"/>
        <v>1163.1100000000001</v>
      </c>
      <c r="W160" s="45">
        <f t="shared" si="37"/>
        <v>1156.2840000000001</v>
      </c>
      <c r="X160" s="84"/>
    </row>
    <row r="161" spans="1:24" s="135" customFormat="1" ht="12.75">
      <c r="A161" s="135" t="s">
        <v>305</v>
      </c>
      <c r="B161" s="135" t="s">
        <v>1136</v>
      </c>
      <c r="C161" s="45">
        <v>10800</v>
      </c>
      <c r="D161" s="45">
        <v>3291.84</v>
      </c>
      <c r="E161" s="154">
        <v>51.72</v>
      </c>
      <c r="F161" s="154">
        <v>2.1</v>
      </c>
      <c r="G161" s="154">
        <v>13.64</v>
      </c>
      <c r="H161" s="154">
        <v>10.91</v>
      </c>
      <c r="I161" s="154">
        <v>0.17199999999999999</v>
      </c>
      <c r="J161" s="154">
        <v>6.48</v>
      </c>
      <c r="K161" s="154">
        <v>10.25</v>
      </c>
      <c r="L161" s="154">
        <v>2.3199999999999998</v>
      </c>
      <c r="M161" s="154">
        <v>0.34100000000000003</v>
      </c>
      <c r="N161" s="154">
        <v>1.9E-2</v>
      </c>
      <c r="O161" s="154">
        <v>0.25600000000000001</v>
      </c>
      <c r="P161" s="154">
        <v>0</v>
      </c>
      <c r="Q161" s="154">
        <v>98.207999999999998</v>
      </c>
      <c r="R161" s="174">
        <f t="shared" si="43"/>
        <v>55.469268369406905</v>
      </c>
      <c r="S161" s="57">
        <v>78.40920774502716</v>
      </c>
      <c r="T161" s="57">
        <v>78.806055599225814</v>
      </c>
      <c r="U161" s="57">
        <v>80.590566631907123</v>
      </c>
      <c r="V161" s="45">
        <f t="shared" si="36"/>
        <v>1161.04</v>
      </c>
      <c r="W161" s="45">
        <f t="shared" si="37"/>
        <v>1154.376</v>
      </c>
      <c r="X161" s="84"/>
    </row>
    <row r="162" spans="1:24" s="157" customFormat="1" ht="12.75">
      <c r="A162" s="157" t="s">
        <v>305</v>
      </c>
      <c r="B162" s="178" t="s">
        <v>1053</v>
      </c>
      <c r="C162" s="179"/>
      <c r="D162" s="179"/>
      <c r="E162" s="180">
        <f>AVERAGE(E153:E161)</f>
        <v>52.304444444444435</v>
      </c>
      <c r="F162" s="180">
        <f t="shared" ref="F162:R162" si="44">AVERAGE(F153:F161)</f>
        <v>2.0944444444444446</v>
      </c>
      <c r="G162" s="180">
        <f t="shared" si="44"/>
        <v>13.655555555555557</v>
      </c>
      <c r="H162" s="180">
        <f t="shared" si="44"/>
        <v>10.655555555555555</v>
      </c>
      <c r="I162" s="180">
        <f t="shared" si="44"/>
        <v>0.16055555555555556</v>
      </c>
      <c r="J162" s="180">
        <f>AVERAGE(J153:J161)</f>
        <v>6.4788888888888891</v>
      </c>
      <c r="K162" s="180">
        <f t="shared" si="44"/>
        <v>10.25111111111111</v>
      </c>
      <c r="L162" s="180">
        <f t="shared" si="44"/>
        <v>2.3644444444444446</v>
      </c>
      <c r="M162" s="180">
        <f t="shared" si="44"/>
        <v>0.36711111111111117</v>
      </c>
      <c r="N162" s="180">
        <f>AVERAGE(N153:N161)</f>
        <v>2.1888888888888888E-2</v>
      </c>
      <c r="O162" s="180">
        <f t="shared" si="44"/>
        <v>0.23711111111111116</v>
      </c>
      <c r="P162" s="180">
        <f t="shared" si="44"/>
        <v>9.1111111111111115E-3</v>
      </c>
      <c r="Q162" s="180">
        <f t="shared" si="44"/>
        <v>98.600222222222214</v>
      </c>
      <c r="R162" s="182">
        <f t="shared" si="44"/>
        <v>56.058151252234268</v>
      </c>
      <c r="S162" s="182">
        <v>78.804947104539508</v>
      </c>
      <c r="T162" s="182">
        <v>79.196355488810383</v>
      </c>
      <c r="U162" s="182">
        <v>80.95554372367171</v>
      </c>
      <c r="V162" s="179">
        <f>AVERAGE(V153:V161)</f>
        <v>1161.0144444444441</v>
      </c>
      <c r="W162" s="179">
        <f>AVERAGE(W153:W161)</f>
        <v>1154.3524444444445</v>
      </c>
      <c r="X162" s="85"/>
    </row>
    <row r="163" spans="1:24" s="157" customFormat="1" ht="12.75">
      <c r="B163" s="178" t="s">
        <v>1032</v>
      </c>
      <c r="C163" s="179"/>
      <c r="D163" s="179"/>
      <c r="E163" s="180">
        <f>_xlfn.STDEV.P(E153:E161)</f>
        <v>0.33536418383970096</v>
      </c>
      <c r="F163" s="180">
        <f t="shared" ref="F163:R163" si="45">_xlfn.STDEV.P(F153:F161)</f>
        <v>1.892154040658495E-2</v>
      </c>
      <c r="G163" s="180">
        <f t="shared" si="45"/>
        <v>5.9649180139864456E-2</v>
      </c>
      <c r="H163" s="180">
        <f t="shared" si="45"/>
        <v>0.36648817204230971</v>
      </c>
      <c r="I163" s="180">
        <f t="shared" si="45"/>
        <v>1.9471409873687524E-2</v>
      </c>
      <c r="J163" s="180">
        <f t="shared" si="45"/>
        <v>6.7896071633120836E-2</v>
      </c>
      <c r="K163" s="180">
        <f t="shared" si="45"/>
        <v>7.7952185407957203E-2</v>
      </c>
      <c r="L163" s="180">
        <f t="shared" si="45"/>
        <v>6.9139329716018008E-2</v>
      </c>
      <c r="M163" s="180">
        <f t="shared" si="45"/>
        <v>1.6702923526167146E-2</v>
      </c>
      <c r="N163" s="180">
        <f>_xlfn.STDEV.P(N153:N161)</f>
        <v>1.9116278371205841E-2</v>
      </c>
      <c r="O163" s="180">
        <f t="shared" si="45"/>
        <v>2.9493669544664366E-2</v>
      </c>
      <c r="P163" s="180">
        <f t="shared" si="45"/>
        <v>7.6222546160633316E-3</v>
      </c>
      <c r="Q163" s="180"/>
      <c r="R163" s="182">
        <f t="shared" si="45"/>
        <v>0.95444164553507549</v>
      </c>
      <c r="S163" s="182">
        <v>0.64277478134833543</v>
      </c>
      <c r="T163" s="182">
        <v>0.63396412948258363</v>
      </c>
      <c r="U163" s="182">
        <v>0.59293500954177825</v>
      </c>
      <c r="V163" s="179">
        <f>_xlfn.STDEV.P(V153:V161)</f>
        <v>1.5616096475618209</v>
      </c>
      <c r="W163" s="179">
        <f>_xlfn.STDEV.P(W153:W161)</f>
        <v>1.4393967186222034</v>
      </c>
      <c r="X163" s="85"/>
    </row>
    <row r="164" spans="1:24" s="157" customFormat="1" ht="12.75">
      <c r="B164" s="178"/>
      <c r="C164" s="179"/>
      <c r="D164" s="179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2"/>
      <c r="S164" s="181"/>
      <c r="T164" s="181"/>
      <c r="U164" s="181"/>
      <c r="V164" s="45"/>
      <c r="W164" s="45"/>
      <c r="X164" s="84"/>
    </row>
    <row r="165" spans="1:24" s="135" customFormat="1" ht="12.75">
      <c r="A165" s="135" t="s">
        <v>63</v>
      </c>
      <c r="B165" s="135" t="s">
        <v>1137</v>
      </c>
      <c r="C165" s="45">
        <v>9780</v>
      </c>
      <c r="D165" s="45">
        <v>2980.944</v>
      </c>
      <c r="E165" s="154">
        <v>52.52</v>
      </c>
      <c r="F165" s="154">
        <v>2.2599999999999998</v>
      </c>
      <c r="G165" s="154">
        <v>13.79</v>
      </c>
      <c r="H165" s="154">
        <v>11.15</v>
      </c>
      <c r="I165" s="154">
        <v>0.182</v>
      </c>
      <c r="J165" s="154">
        <v>6.09</v>
      </c>
      <c r="K165" s="154">
        <v>10.27</v>
      </c>
      <c r="L165" s="154">
        <v>2.69</v>
      </c>
      <c r="M165" s="154">
        <v>0.45</v>
      </c>
      <c r="N165" s="154">
        <v>0</v>
      </c>
      <c r="O165" s="154">
        <v>0.307</v>
      </c>
      <c r="P165" s="154">
        <v>2.5999999999999999E-2</v>
      </c>
      <c r="Q165" s="154">
        <v>99.734999999999999</v>
      </c>
      <c r="R165" s="174">
        <f t="shared" ref="R165:R175" si="46">100*(J165/40.3)/((J165/40.3)+(H165/71.84*0.85))</f>
        <v>53.390226857966788</v>
      </c>
      <c r="S165" s="57">
        <v>76.956246535070122</v>
      </c>
      <c r="T165" s="57">
        <v>77.372093402811217</v>
      </c>
      <c r="U165" s="57">
        <v>79.245544974373004</v>
      </c>
      <c r="V165" s="45">
        <f t="shared" si="36"/>
        <v>1152.07</v>
      </c>
      <c r="W165" s="45">
        <f t="shared" si="37"/>
        <v>1146.1079999999999</v>
      </c>
      <c r="X165" s="85"/>
    </row>
    <row r="166" spans="1:24" s="135" customFormat="1" ht="12.75">
      <c r="A166" s="135" t="s">
        <v>63</v>
      </c>
      <c r="B166" s="135" t="s">
        <v>1138</v>
      </c>
      <c r="C166" s="45">
        <v>9780</v>
      </c>
      <c r="D166" s="45">
        <v>2980.944</v>
      </c>
      <c r="E166" s="154">
        <v>52.25</v>
      </c>
      <c r="F166" s="154">
        <v>2.33</v>
      </c>
      <c r="G166" s="154">
        <v>13.76</v>
      </c>
      <c r="H166" s="154">
        <v>10.92</v>
      </c>
      <c r="I166" s="154">
        <v>0.161</v>
      </c>
      <c r="J166" s="154">
        <v>6.36</v>
      </c>
      <c r="K166" s="154">
        <v>10.1</v>
      </c>
      <c r="L166" s="154">
        <v>2.5099999999999998</v>
      </c>
      <c r="M166" s="154">
        <v>0.436</v>
      </c>
      <c r="N166" s="154">
        <v>2.3E-2</v>
      </c>
      <c r="O166" s="154">
        <v>0.27800000000000002</v>
      </c>
      <c r="P166" s="154">
        <v>0</v>
      </c>
      <c r="Q166" s="154">
        <v>99.128000000000014</v>
      </c>
      <c r="R166" s="174">
        <f t="shared" si="46"/>
        <v>54.984421764041173</v>
      </c>
      <c r="S166" s="57">
        <v>78.075406693605572</v>
      </c>
      <c r="T166" s="57">
        <v>78.476705785939643</v>
      </c>
      <c r="U166" s="57">
        <v>80.282009238866237</v>
      </c>
      <c r="V166" s="45">
        <f t="shared" si="36"/>
        <v>1158.28</v>
      </c>
      <c r="W166" s="45">
        <f t="shared" si="37"/>
        <v>1151.8319999999999</v>
      </c>
      <c r="X166" s="85"/>
    </row>
    <row r="167" spans="1:24" s="135" customFormat="1" ht="12.75">
      <c r="A167" s="135" t="s">
        <v>63</v>
      </c>
      <c r="B167" s="135" t="s">
        <v>1139</v>
      </c>
      <c r="C167" s="45">
        <v>9780</v>
      </c>
      <c r="D167" s="45">
        <v>2980.944</v>
      </c>
      <c r="E167" s="154">
        <v>52.36</v>
      </c>
      <c r="F167" s="154">
        <v>2.34</v>
      </c>
      <c r="G167" s="154">
        <v>13.81</v>
      </c>
      <c r="H167" s="154">
        <v>11.2</v>
      </c>
      <c r="I167" s="154">
        <v>0.157</v>
      </c>
      <c r="J167" s="154">
        <v>6.01</v>
      </c>
      <c r="K167" s="154">
        <v>10.14</v>
      </c>
      <c r="L167" s="154">
        <v>2.69</v>
      </c>
      <c r="M167" s="154">
        <v>0.438</v>
      </c>
      <c r="N167" s="154">
        <v>0</v>
      </c>
      <c r="O167" s="154">
        <v>0.23799999999999999</v>
      </c>
      <c r="P167" s="154">
        <v>0</v>
      </c>
      <c r="Q167" s="154">
        <v>99.38300000000001</v>
      </c>
      <c r="R167" s="174">
        <f t="shared" si="46"/>
        <v>52.949567728997678</v>
      </c>
      <c r="S167" s="57">
        <v>76.640907870229597</v>
      </c>
      <c r="T167" s="57">
        <v>77.060749068381796</v>
      </c>
      <c r="U167" s="57">
        <v>78.952965977099609</v>
      </c>
      <c r="V167" s="45">
        <f t="shared" si="36"/>
        <v>1150.23</v>
      </c>
      <c r="W167" s="45">
        <f t="shared" si="37"/>
        <v>1144.412</v>
      </c>
      <c r="X167" s="84"/>
    </row>
    <row r="168" spans="1:24" s="135" customFormat="1" ht="12.75">
      <c r="A168" s="135" t="s">
        <v>63</v>
      </c>
      <c r="B168" s="135" t="s">
        <v>1140</v>
      </c>
      <c r="C168" s="45">
        <v>9780</v>
      </c>
      <c r="D168" s="45">
        <v>2980.944</v>
      </c>
      <c r="E168" s="154">
        <v>52.38</v>
      </c>
      <c r="F168" s="154">
        <v>2.37</v>
      </c>
      <c r="G168" s="154">
        <v>13.8</v>
      </c>
      <c r="H168" s="154">
        <v>10.97</v>
      </c>
      <c r="I168" s="154">
        <v>0.18</v>
      </c>
      <c r="J168" s="154">
        <v>6.06</v>
      </c>
      <c r="K168" s="154">
        <v>10.130000000000001</v>
      </c>
      <c r="L168" s="154">
        <v>2.73</v>
      </c>
      <c r="M168" s="154">
        <v>0.45200000000000001</v>
      </c>
      <c r="N168" s="154">
        <v>1.9E-2</v>
      </c>
      <c r="O168" s="154">
        <v>0.29899999999999999</v>
      </c>
      <c r="P168" s="154">
        <v>4.3999999999999997E-2</v>
      </c>
      <c r="Q168" s="154">
        <v>99.434000000000012</v>
      </c>
      <c r="R168" s="174">
        <f t="shared" si="46"/>
        <v>53.672235970227867</v>
      </c>
      <c r="S168" s="57">
        <v>77.156676752679132</v>
      </c>
      <c r="T168" s="57">
        <v>77.569960878774978</v>
      </c>
      <c r="U168" s="57">
        <v>79.431385290205867</v>
      </c>
      <c r="V168" s="45">
        <f t="shared" si="36"/>
        <v>1151.3800000000001</v>
      </c>
      <c r="W168" s="45">
        <f t="shared" si="37"/>
        <v>1145.472</v>
      </c>
      <c r="X168" s="84"/>
    </row>
    <row r="169" spans="1:24" s="135" customFormat="1" ht="12.75">
      <c r="A169" s="135" t="s">
        <v>63</v>
      </c>
      <c r="B169" s="135" t="s">
        <v>1141</v>
      </c>
      <c r="C169" s="45">
        <v>9780</v>
      </c>
      <c r="D169" s="45">
        <v>2980.944</v>
      </c>
      <c r="E169" s="154">
        <v>52.75</v>
      </c>
      <c r="F169" s="154">
        <v>2.33</v>
      </c>
      <c r="G169" s="154">
        <v>13.65</v>
      </c>
      <c r="H169" s="154">
        <v>11.15</v>
      </c>
      <c r="I169" s="154">
        <v>0.17499999999999999</v>
      </c>
      <c r="J169" s="154">
        <v>6.49</v>
      </c>
      <c r="K169" s="154">
        <v>10.28</v>
      </c>
      <c r="L169" s="154">
        <v>2.54</v>
      </c>
      <c r="M169" s="154">
        <v>0.42599999999999999</v>
      </c>
      <c r="N169" s="154">
        <v>0</v>
      </c>
      <c r="O169" s="154">
        <v>0.252</v>
      </c>
      <c r="P169" s="154">
        <v>3.4000000000000002E-2</v>
      </c>
      <c r="Q169" s="154">
        <v>100.07700000000001</v>
      </c>
      <c r="R169" s="174">
        <f t="shared" si="46"/>
        <v>54.96933834647011</v>
      </c>
      <c r="S169" s="57">
        <v>78.064973814470349</v>
      </c>
      <c r="T169" s="57">
        <v>78.466411198569503</v>
      </c>
      <c r="U169" s="57">
        <v>80.272361065300998</v>
      </c>
      <c r="V169" s="45">
        <f t="shared" si="36"/>
        <v>1161.27</v>
      </c>
      <c r="W169" s="45">
        <f t="shared" si="37"/>
        <v>1154.588</v>
      </c>
      <c r="X169" s="84"/>
    </row>
    <row r="170" spans="1:24" s="135" customFormat="1" ht="12.75">
      <c r="A170" s="135" t="s">
        <v>63</v>
      </c>
      <c r="B170" s="135" t="s">
        <v>1142</v>
      </c>
      <c r="C170" s="45">
        <v>9780</v>
      </c>
      <c r="D170" s="45">
        <v>2980.944</v>
      </c>
      <c r="E170" s="154">
        <v>51.95</v>
      </c>
      <c r="F170" s="154">
        <v>2.27</v>
      </c>
      <c r="G170" s="154">
        <v>13.82</v>
      </c>
      <c r="H170" s="154">
        <v>11.2</v>
      </c>
      <c r="I170" s="154">
        <v>0.20399999999999999</v>
      </c>
      <c r="J170" s="154">
        <v>5.96</v>
      </c>
      <c r="K170" s="154">
        <v>10.029999999999999</v>
      </c>
      <c r="L170" s="154">
        <v>2.67</v>
      </c>
      <c r="M170" s="154">
        <v>0.439</v>
      </c>
      <c r="N170" s="154">
        <v>1.2E-2</v>
      </c>
      <c r="O170" s="154">
        <v>0.219</v>
      </c>
      <c r="P170" s="154">
        <v>4.2999999999999997E-2</v>
      </c>
      <c r="Q170" s="154">
        <v>98.816999999999993</v>
      </c>
      <c r="R170" s="174">
        <f t="shared" si="46"/>
        <v>52.741387771512592</v>
      </c>
      <c r="S170" s="57">
        <v>76.491011847340232</v>
      </c>
      <c r="T170" s="57">
        <v>76.91273560011264</v>
      </c>
      <c r="U170" s="57">
        <v>78.813805168470836</v>
      </c>
      <c r="V170" s="45">
        <f t="shared" si="36"/>
        <v>1149.08</v>
      </c>
      <c r="W170" s="45">
        <f t="shared" si="37"/>
        <v>1143.3520000000001</v>
      </c>
      <c r="X170" s="84"/>
    </row>
    <row r="171" spans="1:24" s="135" customFormat="1" ht="12.75">
      <c r="A171" s="135" t="s">
        <v>63</v>
      </c>
      <c r="B171" s="135" t="s">
        <v>1143</v>
      </c>
      <c r="C171" s="45">
        <v>9780</v>
      </c>
      <c r="D171" s="45">
        <v>2980.944</v>
      </c>
      <c r="E171" s="154">
        <v>52.13</v>
      </c>
      <c r="F171" s="154">
        <v>2.27</v>
      </c>
      <c r="G171" s="154">
        <v>13.62</v>
      </c>
      <c r="H171" s="154">
        <v>11.37</v>
      </c>
      <c r="I171" s="154">
        <v>0.20699999999999999</v>
      </c>
      <c r="J171" s="154">
        <v>6.17</v>
      </c>
      <c r="K171" s="154">
        <v>10.08</v>
      </c>
      <c r="L171" s="154">
        <v>2.5</v>
      </c>
      <c r="M171" s="154">
        <v>0.44700000000000001</v>
      </c>
      <c r="N171" s="154">
        <v>3.3000000000000002E-2</v>
      </c>
      <c r="O171" s="154">
        <v>0.29199999999999998</v>
      </c>
      <c r="P171" s="154">
        <v>2.8000000000000001E-2</v>
      </c>
      <c r="Q171" s="154">
        <v>99.14700000000002</v>
      </c>
      <c r="R171" s="174">
        <f t="shared" si="46"/>
        <v>53.228736274923456</v>
      </c>
      <c r="S171" s="57">
        <v>76.840988762409566</v>
      </c>
      <c r="T171" s="57">
        <v>77.258300916138793</v>
      </c>
      <c r="U171" s="57">
        <v>79.138633593395909</v>
      </c>
      <c r="V171" s="45">
        <f t="shared" si="36"/>
        <v>1153.9100000000001</v>
      </c>
      <c r="W171" s="45">
        <f t="shared" si="37"/>
        <v>1147.8040000000001</v>
      </c>
      <c r="X171" s="84"/>
    </row>
    <row r="172" spans="1:24" s="135" customFormat="1" ht="12.75">
      <c r="A172" s="135" t="s">
        <v>63</v>
      </c>
      <c r="B172" s="135" t="s">
        <v>1144</v>
      </c>
      <c r="C172" s="45">
        <v>9780</v>
      </c>
      <c r="D172" s="45">
        <v>2980.944</v>
      </c>
      <c r="E172" s="154">
        <v>51.68</v>
      </c>
      <c r="F172" s="154">
        <v>2.3199999999999998</v>
      </c>
      <c r="G172" s="154">
        <v>13.88</v>
      </c>
      <c r="H172" s="154">
        <v>10.93</v>
      </c>
      <c r="I172" s="154">
        <v>0.17199999999999999</v>
      </c>
      <c r="J172" s="154">
        <v>5.82</v>
      </c>
      <c r="K172" s="154">
        <v>10.16</v>
      </c>
      <c r="L172" s="154">
        <v>2.62</v>
      </c>
      <c r="M172" s="154">
        <v>0.42399999999999999</v>
      </c>
      <c r="N172" s="154">
        <v>8.9999999999999993E-3</v>
      </c>
      <c r="O172" s="154">
        <v>0.25</v>
      </c>
      <c r="P172" s="154">
        <v>4.3999999999999997E-2</v>
      </c>
      <c r="Q172" s="154">
        <v>98.308999999999997</v>
      </c>
      <c r="R172" s="174">
        <f t="shared" si="46"/>
        <v>52.757146401911541</v>
      </c>
      <c r="S172" s="57">
        <v>76.50237935062755</v>
      </c>
      <c r="T172" s="57">
        <v>76.9239607028005</v>
      </c>
      <c r="U172" s="57">
        <v>78.824360445260226</v>
      </c>
      <c r="V172" s="45">
        <f t="shared" si="36"/>
        <v>1145.8600000000001</v>
      </c>
      <c r="W172" s="45">
        <f t="shared" si="37"/>
        <v>1140.384</v>
      </c>
      <c r="X172" s="84"/>
    </row>
    <row r="173" spans="1:24" s="135" customFormat="1" ht="12.75">
      <c r="A173" s="135" t="s">
        <v>63</v>
      </c>
      <c r="B173" s="135" t="s">
        <v>1145</v>
      </c>
      <c r="C173" s="45">
        <v>9780</v>
      </c>
      <c r="D173" s="45">
        <v>2980.944</v>
      </c>
      <c r="E173" s="154">
        <v>52.6</v>
      </c>
      <c r="F173" s="154">
        <v>2.38</v>
      </c>
      <c r="G173" s="154">
        <v>13.89</v>
      </c>
      <c r="H173" s="154">
        <v>11.1</v>
      </c>
      <c r="I173" s="154">
        <v>0.186</v>
      </c>
      <c r="J173" s="154">
        <v>6.1</v>
      </c>
      <c r="K173" s="154">
        <v>10.15</v>
      </c>
      <c r="L173" s="154">
        <v>2.64</v>
      </c>
      <c r="M173" s="154">
        <v>0.45400000000000001</v>
      </c>
      <c r="N173" s="154">
        <v>3.1E-2</v>
      </c>
      <c r="O173" s="154">
        <v>0.28599999999999998</v>
      </c>
      <c r="P173" s="154">
        <v>0</v>
      </c>
      <c r="Q173" s="154">
        <v>99.817000000000007</v>
      </c>
      <c r="R173" s="174">
        <f t="shared" si="46"/>
        <v>53.542866463560294</v>
      </c>
      <c r="S173" s="57">
        <v>77.064863649971755</v>
      </c>
      <c r="T173" s="57">
        <v>77.479324025677144</v>
      </c>
      <c r="U173" s="57">
        <v>79.34626746683351</v>
      </c>
      <c r="V173" s="45">
        <f t="shared" si="36"/>
        <v>1152.3</v>
      </c>
      <c r="W173" s="45">
        <f t="shared" si="37"/>
        <v>1146.32</v>
      </c>
      <c r="X173" s="84"/>
    </row>
    <row r="174" spans="1:24" s="135" customFormat="1" ht="12.75">
      <c r="A174" s="135" t="s">
        <v>63</v>
      </c>
      <c r="B174" s="135" t="s">
        <v>1146</v>
      </c>
      <c r="C174" s="45">
        <v>9780</v>
      </c>
      <c r="D174" s="45">
        <v>2980.944</v>
      </c>
      <c r="E174" s="154">
        <v>52.28</v>
      </c>
      <c r="F174" s="154">
        <v>2.33</v>
      </c>
      <c r="G174" s="154">
        <v>13.72</v>
      </c>
      <c r="H174" s="154">
        <v>10.98</v>
      </c>
      <c r="I174" s="154">
        <v>0.13200000000000001</v>
      </c>
      <c r="J174" s="154">
        <v>5.91</v>
      </c>
      <c r="K174" s="154">
        <v>10.130000000000001</v>
      </c>
      <c r="L174" s="154">
        <v>2.74</v>
      </c>
      <c r="M174" s="154">
        <v>0.437</v>
      </c>
      <c r="N174" s="154">
        <v>1.0999999999999999E-2</v>
      </c>
      <c r="O174" s="154">
        <v>0.22900000000000001</v>
      </c>
      <c r="P174" s="154">
        <v>0.01</v>
      </c>
      <c r="Q174" s="154">
        <v>98.908999999999992</v>
      </c>
      <c r="R174" s="174">
        <f t="shared" si="46"/>
        <v>53.025780250964687</v>
      </c>
      <c r="S174" s="57">
        <v>76.695634947432822</v>
      </c>
      <c r="T174" s="57">
        <v>77.114786231230681</v>
      </c>
      <c r="U174" s="57">
        <v>79.003760199119341</v>
      </c>
      <c r="V174" s="45">
        <f t="shared" si="36"/>
        <v>1147.93</v>
      </c>
      <c r="W174" s="45">
        <f t="shared" si="37"/>
        <v>1142.2919999999999</v>
      </c>
      <c r="X174" s="84"/>
    </row>
    <row r="175" spans="1:24" s="135" customFormat="1" ht="12.75">
      <c r="A175" s="135" t="s">
        <v>63</v>
      </c>
      <c r="B175" s="135" t="s">
        <v>1147</v>
      </c>
      <c r="C175" s="45">
        <v>9780</v>
      </c>
      <c r="D175" s="45">
        <v>2980.944</v>
      </c>
      <c r="E175" s="154">
        <v>52.41</v>
      </c>
      <c r="F175" s="154">
        <v>2.34</v>
      </c>
      <c r="G175" s="154">
        <v>13.83</v>
      </c>
      <c r="H175" s="154">
        <v>11.05</v>
      </c>
      <c r="I175" s="154">
        <v>0.2</v>
      </c>
      <c r="J175" s="154">
        <v>5.99</v>
      </c>
      <c r="K175" s="154">
        <v>10.050000000000001</v>
      </c>
      <c r="L175" s="154">
        <v>2.5</v>
      </c>
      <c r="M175" s="154">
        <v>0.45700000000000002</v>
      </c>
      <c r="N175" s="154">
        <v>3.2000000000000001E-2</v>
      </c>
      <c r="O175" s="154">
        <v>0.30499999999999999</v>
      </c>
      <c r="P175" s="154">
        <v>2.7E-2</v>
      </c>
      <c r="Q175" s="154">
        <v>99.190999999999988</v>
      </c>
      <c r="R175" s="174">
        <f t="shared" si="46"/>
        <v>53.202357180075374</v>
      </c>
      <c r="S175" s="57">
        <v>76.82212812969739</v>
      </c>
      <c r="T175" s="57">
        <v>77.239679475279004</v>
      </c>
      <c r="U175" s="57">
        <v>79.121135723858856</v>
      </c>
      <c r="V175" s="45">
        <f t="shared" si="36"/>
        <v>1149.77</v>
      </c>
      <c r="W175" s="45">
        <f t="shared" si="37"/>
        <v>1143.9880000000001</v>
      </c>
      <c r="X175" s="84"/>
    </row>
    <row r="176" spans="1:24" s="157" customFormat="1" ht="12.75">
      <c r="A176" s="157" t="s">
        <v>63</v>
      </c>
      <c r="B176" s="178" t="s">
        <v>1148</v>
      </c>
      <c r="C176" s="179"/>
      <c r="D176" s="179"/>
      <c r="E176" s="180">
        <f t="shared" ref="E176:R176" si="47">AVERAGE(E165:E175)</f>
        <v>52.300909090909087</v>
      </c>
      <c r="F176" s="180">
        <f t="shared" si="47"/>
        <v>2.3218181818181822</v>
      </c>
      <c r="G176" s="180">
        <f t="shared" si="47"/>
        <v>13.779090909090911</v>
      </c>
      <c r="H176" s="180">
        <f t="shared" si="47"/>
        <v>11.092727272727272</v>
      </c>
      <c r="I176" s="180">
        <f t="shared" si="47"/>
        <v>0.17781818181818179</v>
      </c>
      <c r="J176" s="180">
        <f t="shared" si="47"/>
        <v>6.0872727272727269</v>
      </c>
      <c r="K176" s="180">
        <f t="shared" si="47"/>
        <v>10.138181818181819</v>
      </c>
      <c r="L176" s="180">
        <f t="shared" si="47"/>
        <v>2.6209090909090906</v>
      </c>
      <c r="M176" s="180">
        <f t="shared" si="47"/>
        <v>0.44181818181818183</v>
      </c>
      <c r="N176" s="180">
        <f>AVERAGE(N165:N175)</f>
        <v>1.5454545454545455E-2</v>
      </c>
      <c r="O176" s="180">
        <f t="shared" si="47"/>
        <v>0.26863636363636362</v>
      </c>
      <c r="P176" s="180">
        <f t="shared" si="47"/>
        <v>2.3272727272727275E-2</v>
      </c>
      <c r="Q176" s="180">
        <f t="shared" si="47"/>
        <v>99.267909090909086</v>
      </c>
      <c r="R176" s="182">
        <f t="shared" si="47"/>
        <v>53.496733182786514</v>
      </c>
      <c r="S176" s="182">
        <v>77.028292577594002</v>
      </c>
      <c r="T176" s="182">
        <v>77.443155207792358</v>
      </c>
      <c r="U176" s="182">
        <v>79.312020831162215</v>
      </c>
      <c r="V176" s="179">
        <f>AVERAGE(V165:V175)</f>
        <v>1152.0072727272727</v>
      </c>
      <c r="W176" s="179">
        <f>AVERAGE(W165:W175)</f>
        <v>1146.0501818181817</v>
      </c>
      <c r="X176" s="85"/>
    </row>
    <row r="177" spans="1:24" s="157" customFormat="1" ht="12.75">
      <c r="B177" s="178" t="s">
        <v>1032</v>
      </c>
      <c r="C177" s="179"/>
      <c r="D177" s="179"/>
      <c r="E177" s="180">
        <f>_xlfn.STDEV.P(E165:E175)</f>
        <v>0.28630735377640271</v>
      </c>
      <c r="F177" s="180">
        <f t="shared" ref="F177:R177" si="48">_xlfn.STDEV.P(F165:F175)</f>
        <v>3.78557505702855E-2</v>
      </c>
      <c r="G177" s="180">
        <f t="shared" si="48"/>
        <v>8.2070318569399281E-2</v>
      </c>
      <c r="H177" s="180">
        <f t="shared" si="48"/>
        <v>0.13225944950539828</v>
      </c>
      <c r="I177" s="180">
        <f t="shared" si="48"/>
        <v>2.126806475710482E-2</v>
      </c>
      <c r="J177" s="180">
        <f t="shared" si="48"/>
        <v>0.18557482730404368</v>
      </c>
      <c r="K177" s="180">
        <f t="shared" si="48"/>
        <v>7.5416200552567605E-2</v>
      </c>
      <c r="L177" s="180">
        <f t="shared" si="48"/>
        <v>8.8672486811611301E-2</v>
      </c>
      <c r="M177" s="180">
        <f t="shared" si="48"/>
        <v>1.0547021827107775E-2</v>
      </c>
      <c r="N177" s="180">
        <f>_xlfn.STDEV.P(N165:N175)</f>
        <v>1.2368314622921352E-2</v>
      </c>
      <c r="O177" s="180">
        <f t="shared" si="48"/>
        <v>3.0523531093456738E-2</v>
      </c>
      <c r="P177" s="180">
        <f t="shared" si="48"/>
        <v>1.7077848007345169E-2</v>
      </c>
      <c r="Q177" s="180"/>
      <c r="R177" s="182">
        <f t="shared" si="48"/>
        <v>0.75216402685909445</v>
      </c>
      <c r="S177" s="182">
        <v>0.5306716452157908</v>
      </c>
      <c r="T177" s="182">
        <v>0.52381982322811793</v>
      </c>
      <c r="U177" s="182">
        <v>0.49169903807588783</v>
      </c>
      <c r="V177" s="179">
        <f>_xlfn.STDEV.P(V165:V175)</f>
        <v>4.26822102799298</v>
      </c>
      <c r="W177" s="179">
        <f>_xlfn.STDEV.P(W165:W175)</f>
        <v>3.9341863388457012</v>
      </c>
      <c r="X177" s="85"/>
    </row>
    <row r="178" spans="1:24" s="157" customFormat="1" ht="12.75">
      <c r="B178" s="178"/>
      <c r="C178" s="179"/>
      <c r="D178" s="179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2"/>
      <c r="S178" s="181"/>
      <c r="T178" s="181"/>
      <c r="U178" s="181"/>
      <c r="V178" s="45"/>
      <c r="W178" s="45"/>
      <c r="X178" s="84"/>
    </row>
    <row r="179" spans="1:24" s="135" customFormat="1" ht="12.75">
      <c r="A179" s="135" t="s">
        <v>66</v>
      </c>
      <c r="B179" s="135" t="s">
        <v>1149</v>
      </c>
      <c r="C179" s="45">
        <v>9560</v>
      </c>
      <c r="D179" s="45">
        <v>2913.8879999999999</v>
      </c>
      <c r="E179" s="154">
        <v>51.94</v>
      </c>
      <c r="F179" s="154">
        <v>2.06</v>
      </c>
      <c r="G179" s="154">
        <v>13.39</v>
      </c>
      <c r="H179" s="154">
        <v>10.49</v>
      </c>
      <c r="I179" s="154">
        <v>0.20599999999999999</v>
      </c>
      <c r="J179" s="154">
        <v>6.79</v>
      </c>
      <c r="K179" s="154">
        <v>10.210000000000001</v>
      </c>
      <c r="L179" s="154">
        <v>2.4</v>
      </c>
      <c r="M179" s="154">
        <v>0.374</v>
      </c>
      <c r="N179" s="154">
        <v>4.7E-2</v>
      </c>
      <c r="O179" s="154">
        <v>0.25800000000000001</v>
      </c>
      <c r="P179" s="154">
        <v>0</v>
      </c>
      <c r="Q179" s="154">
        <v>98.165000000000006</v>
      </c>
      <c r="R179" s="174">
        <f>100*(J179/40.3)/((J179/40.3)+(H179/71.84*0.85))</f>
        <v>57.582004525759402</v>
      </c>
      <c r="S179" s="57">
        <v>79.829343264824843</v>
      </c>
      <c r="T179" s="57">
        <v>80.206677693659273</v>
      </c>
      <c r="U179" s="57">
        <v>81.900343251394119</v>
      </c>
      <c r="V179" s="45">
        <f t="shared" si="36"/>
        <v>1168.17</v>
      </c>
      <c r="W179" s="45">
        <f t="shared" si="37"/>
        <v>1160.9480000000001</v>
      </c>
      <c r="X179" s="85"/>
    </row>
    <row r="180" spans="1:24" s="135" customFormat="1" ht="12.75">
      <c r="A180" s="135" t="s">
        <v>66</v>
      </c>
      <c r="B180" s="135" t="s">
        <v>1150</v>
      </c>
      <c r="C180" s="45">
        <v>9560</v>
      </c>
      <c r="D180" s="45">
        <v>2913.8879999999999</v>
      </c>
      <c r="E180" s="154">
        <v>52.31</v>
      </c>
      <c r="F180" s="154">
        <v>2.0299999999999998</v>
      </c>
      <c r="G180" s="154">
        <v>13.58</v>
      </c>
      <c r="H180" s="154">
        <v>10.51</v>
      </c>
      <c r="I180" s="154">
        <v>0.152</v>
      </c>
      <c r="J180" s="154">
        <v>6.82</v>
      </c>
      <c r="K180" s="154">
        <v>10.220000000000001</v>
      </c>
      <c r="L180" s="154">
        <v>2.4</v>
      </c>
      <c r="M180" s="154">
        <v>0.39800000000000002</v>
      </c>
      <c r="N180" s="154">
        <v>0.03</v>
      </c>
      <c r="O180" s="154">
        <v>0.28399999999999997</v>
      </c>
      <c r="P180" s="154">
        <v>0</v>
      </c>
      <c r="Q180" s="154">
        <v>98.734000000000023</v>
      </c>
      <c r="R180" s="174">
        <f>100*(J180/40.3)/((J180/40.3)+(H180/71.84*0.85))</f>
        <v>57.643147745943871</v>
      </c>
      <c r="S180" s="57">
        <v>79.869629082593377</v>
      </c>
      <c r="T180" s="57">
        <v>80.246396365068961</v>
      </c>
      <c r="U180" s="57">
        <v>81.937428666746342</v>
      </c>
      <c r="V180" s="45">
        <f t="shared" si="36"/>
        <v>1168.8600000000001</v>
      </c>
      <c r="W180" s="45">
        <f t="shared" si="37"/>
        <v>1161.5840000000001</v>
      </c>
      <c r="X180" s="85"/>
    </row>
    <row r="181" spans="1:24" s="135" customFormat="1" ht="12.75">
      <c r="A181" s="135" t="s">
        <v>66</v>
      </c>
      <c r="B181" s="135" t="s">
        <v>1151</v>
      </c>
      <c r="C181" s="45">
        <v>9560</v>
      </c>
      <c r="D181" s="45">
        <v>2913.8879999999999</v>
      </c>
      <c r="E181" s="154">
        <v>52.21</v>
      </c>
      <c r="F181" s="154">
        <v>2.11</v>
      </c>
      <c r="G181" s="154">
        <v>13.41</v>
      </c>
      <c r="H181" s="154">
        <v>10.51</v>
      </c>
      <c r="I181" s="154">
        <v>0.14199999999999999</v>
      </c>
      <c r="J181" s="154">
        <v>6.83</v>
      </c>
      <c r="K181" s="154">
        <v>10.18</v>
      </c>
      <c r="L181" s="154">
        <v>2.11</v>
      </c>
      <c r="M181" s="154">
        <v>0.40100000000000002</v>
      </c>
      <c r="N181" s="154">
        <v>3.9E-2</v>
      </c>
      <c r="O181" s="154">
        <v>0.23300000000000001</v>
      </c>
      <c r="P181" s="154">
        <v>0.01</v>
      </c>
      <c r="Q181" s="154">
        <v>98.185000000000002</v>
      </c>
      <c r="R181" s="174">
        <f>100*(J181/40.3)/((J181/40.3)+(H181/71.84*0.85))</f>
        <v>57.678917839664351</v>
      </c>
      <c r="S181" s="57">
        <v>79.893176363324912</v>
      </c>
      <c r="T181" s="57">
        <v>80.269611798383679</v>
      </c>
      <c r="U181" s="57">
        <v>81.959103515262498</v>
      </c>
      <c r="V181" s="45">
        <f t="shared" si="36"/>
        <v>1169.0899999999999</v>
      </c>
      <c r="W181" s="45">
        <f t="shared" si="37"/>
        <v>1161.796</v>
      </c>
      <c r="X181" s="84"/>
    </row>
    <row r="182" spans="1:24" s="157" customFormat="1" ht="12.75">
      <c r="A182" s="157" t="s">
        <v>66</v>
      </c>
      <c r="B182" s="178" t="s">
        <v>1152</v>
      </c>
      <c r="C182" s="179"/>
      <c r="D182" s="179"/>
      <c r="E182" s="180">
        <f>AVERAGE(E179:E181)</f>
        <v>52.153333333333336</v>
      </c>
      <c r="F182" s="180">
        <f t="shared" ref="F182:R182" si="49">AVERAGE(F179:F181)</f>
        <v>2.0666666666666664</v>
      </c>
      <c r="G182" s="180">
        <f t="shared" si="49"/>
        <v>13.459999999999999</v>
      </c>
      <c r="H182" s="180">
        <f t="shared" si="49"/>
        <v>10.503333333333332</v>
      </c>
      <c r="I182" s="180">
        <f t="shared" si="49"/>
        <v>0.16666666666666666</v>
      </c>
      <c r="J182" s="180">
        <f t="shared" si="49"/>
        <v>6.8133333333333326</v>
      </c>
      <c r="K182" s="180">
        <f t="shared" si="49"/>
        <v>10.203333333333333</v>
      </c>
      <c r="L182" s="180">
        <f t="shared" si="49"/>
        <v>2.3033333333333332</v>
      </c>
      <c r="M182" s="180">
        <f t="shared" si="49"/>
        <v>0.39100000000000001</v>
      </c>
      <c r="N182" s="180">
        <f>AVERAGE(N179:N181)</f>
        <v>3.8666666666666662E-2</v>
      </c>
      <c r="O182" s="180">
        <f t="shared" si="49"/>
        <v>0.25833333333333336</v>
      </c>
      <c r="P182" s="180">
        <f t="shared" si="49"/>
        <v>3.3333333333333335E-3</v>
      </c>
      <c r="Q182" s="180">
        <f t="shared" si="49"/>
        <v>98.361333333333349</v>
      </c>
      <c r="R182" s="182">
        <f t="shared" si="49"/>
        <v>57.634690037122539</v>
      </c>
      <c r="S182" s="182">
        <v>79.864049570247701</v>
      </c>
      <c r="T182" s="182">
        <v>80.240895285703971</v>
      </c>
      <c r="U182" s="182">
        <v>81.932291811134306</v>
      </c>
      <c r="V182" s="179">
        <f>AVERAGE(V179:V181)</f>
        <v>1168.7066666666667</v>
      </c>
      <c r="W182" s="179">
        <f>AVERAGE(W179:W181)</f>
        <v>1161.4426666666668</v>
      </c>
      <c r="X182" s="85"/>
    </row>
    <row r="183" spans="1:24" s="157" customFormat="1" ht="12.75">
      <c r="B183" s="178" t="s">
        <v>1032</v>
      </c>
      <c r="C183" s="179"/>
      <c r="D183" s="179"/>
      <c r="E183" s="180">
        <f>_xlfn.STDEV.P(E179:E181)</f>
        <v>0.15627610892974914</v>
      </c>
      <c r="F183" s="180">
        <f t="shared" ref="F183:R183" si="50">_xlfn.STDEV.P(F179:F181)</f>
        <v>3.2998316455372233E-2</v>
      </c>
      <c r="G183" s="180">
        <f t="shared" si="50"/>
        <v>8.524474568362933E-2</v>
      </c>
      <c r="H183" s="180">
        <f t="shared" si="50"/>
        <v>9.428090415820432E-3</v>
      </c>
      <c r="I183" s="180">
        <f t="shared" si="50"/>
        <v>2.8110891523077258E-2</v>
      </c>
      <c r="J183" s="180">
        <f t="shared" si="50"/>
        <v>1.6996731711975993E-2</v>
      </c>
      <c r="K183" s="180">
        <f t="shared" si="50"/>
        <v>1.6996731711976399E-2</v>
      </c>
      <c r="L183" s="180">
        <f t="shared" si="50"/>
        <v>0.1367073110293992</v>
      </c>
      <c r="M183" s="180">
        <f t="shared" si="50"/>
        <v>1.2083045973594584E-2</v>
      </c>
      <c r="N183" s="180">
        <f>_xlfn.STDEV.P(N179:N181)</f>
        <v>6.94422221866657E-3</v>
      </c>
      <c r="O183" s="180">
        <f t="shared" si="50"/>
        <v>2.0821996915655207E-2</v>
      </c>
      <c r="P183" s="180">
        <f t="shared" si="50"/>
        <v>4.7140452079103175E-3</v>
      </c>
      <c r="Q183" s="180"/>
      <c r="R183" s="182">
        <f t="shared" si="50"/>
        <v>4.0014141099446274E-2</v>
      </c>
      <c r="S183" s="182">
        <v>2.6356711157267839E-2</v>
      </c>
      <c r="T183" s="182">
        <v>2.598553174365234E-2</v>
      </c>
      <c r="U183" s="182">
        <v>2.4262215021915019E-2</v>
      </c>
      <c r="V183" s="179">
        <f>_xlfn.STDEV.P(V179:V181)</f>
        <v>0.39092482937540346</v>
      </c>
      <c r="W183" s="179">
        <f>_xlfn.STDEV.P(W179:W181)</f>
        <v>0.36033071229387159</v>
      </c>
      <c r="X183" s="85"/>
    </row>
    <row r="184" spans="1:24" s="135" customFormat="1" ht="12.75">
      <c r="C184" s="45"/>
      <c r="D184" s="45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74"/>
      <c r="S184" s="57"/>
      <c r="T184" s="57"/>
      <c r="U184" s="57"/>
      <c r="V184" s="45"/>
      <c r="W184" s="45"/>
      <c r="X184" s="84"/>
    </row>
    <row r="185" spans="1:24" s="135" customFormat="1" ht="12.75">
      <c r="A185" s="135" t="s">
        <v>69</v>
      </c>
      <c r="B185" s="135" t="s">
        <v>1153</v>
      </c>
      <c r="C185" s="45">
        <v>9480</v>
      </c>
      <c r="D185" s="45">
        <v>2889.5040000000004</v>
      </c>
      <c r="E185" s="154">
        <v>52.73</v>
      </c>
      <c r="F185" s="154">
        <v>2.13</v>
      </c>
      <c r="G185" s="154">
        <v>14.12</v>
      </c>
      <c r="H185" s="154">
        <v>10.77</v>
      </c>
      <c r="I185" s="154">
        <v>0.16800000000000001</v>
      </c>
      <c r="J185" s="154">
        <v>6.38</v>
      </c>
      <c r="K185" s="154">
        <v>10.46</v>
      </c>
      <c r="L185" s="154">
        <v>2.67</v>
      </c>
      <c r="M185" s="154">
        <v>0.40699999999999997</v>
      </c>
      <c r="N185" s="154">
        <v>0.03</v>
      </c>
      <c r="O185" s="154">
        <v>0.17899999999999999</v>
      </c>
      <c r="P185" s="154">
        <v>1.4E-2</v>
      </c>
      <c r="Q185" s="154">
        <v>100.05800000000001</v>
      </c>
      <c r="R185" s="174">
        <f t="shared" ref="R185:R194" si="51">100*(J185/40.3)/((J185/40.3)+(H185/71.84*0.85))</f>
        <v>55.404120236845358</v>
      </c>
      <c r="S185" s="57">
        <v>78.364530314171006</v>
      </c>
      <c r="T185" s="57">
        <v>78.761976929741721</v>
      </c>
      <c r="U185" s="57">
        <v>80.549283311966519</v>
      </c>
      <c r="V185" s="45">
        <f t="shared" si="36"/>
        <v>1158.74</v>
      </c>
      <c r="W185" s="45">
        <f t="shared" si="37"/>
        <v>1152.2560000000001</v>
      </c>
      <c r="X185" s="85"/>
    </row>
    <row r="186" spans="1:24" s="135" customFormat="1" ht="12.75">
      <c r="A186" s="135" t="s">
        <v>69</v>
      </c>
      <c r="B186" s="135" t="s">
        <v>1154</v>
      </c>
      <c r="C186" s="45">
        <v>9480</v>
      </c>
      <c r="D186" s="45">
        <v>2889.5040000000004</v>
      </c>
      <c r="E186" s="154">
        <v>52.4</v>
      </c>
      <c r="F186" s="154">
        <v>2.21</v>
      </c>
      <c r="G186" s="154">
        <v>14.05</v>
      </c>
      <c r="H186" s="154">
        <v>10.98</v>
      </c>
      <c r="I186" s="154">
        <v>0.183</v>
      </c>
      <c r="J186" s="154">
        <v>6.15</v>
      </c>
      <c r="K186" s="154">
        <v>10.43</v>
      </c>
      <c r="L186" s="154">
        <v>2.56</v>
      </c>
      <c r="M186" s="154">
        <v>0.4</v>
      </c>
      <c r="N186" s="154">
        <v>2.9000000000000001E-2</v>
      </c>
      <c r="O186" s="154">
        <v>0.249</v>
      </c>
      <c r="P186" s="154">
        <v>0</v>
      </c>
      <c r="Q186" s="154">
        <v>99.64100000000002</v>
      </c>
      <c r="R186" s="174">
        <f t="shared" si="51"/>
        <v>54.015968733002182</v>
      </c>
      <c r="S186" s="57">
        <v>77.399536234184367</v>
      </c>
      <c r="T186" s="57">
        <v>77.809690189580053</v>
      </c>
      <c r="U186" s="57">
        <v>79.656437531448788</v>
      </c>
      <c r="V186" s="45">
        <f t="shared" si="36"/>
        <v>1153.45</v>
      </c>
      <c r="W186" s="45">
        <f t="shared" si="37"/>
        <v>1147.3800000000001</v>
      </c>
      <c r="X186" s="85"/>
    </row>
    <row r="187" spans="1:24" s="135" customFormat="1" ht="12.75">
      <c r="A187" s="135" t="s">
        <v>69</v>
      </c>
      <c r="B187" s="135" t="s">
        <v>1155</v>
      </c>
      <c r="C187" s="45">
        <v>9480</v>
      </c>
      <c r="D187" s="45">
        <v>2889.5040000000004</v>
      </c>
      <c r="E187" s="154">
        <v>52.11</v>
      </c>
      <c r="F187" s="154">
        <v>2.12</v>
      </c>
      <c r="G187" s="154">
        <v>14.08</v>
      </c>
      <c r="H187" s="154">
        <v>10.88</v>
      </c>
      <c r="I187" s="154">
        <v>0.16400000000000001</v>
      </c>
      <c r="J187" s="154">
        <v>6.3</v>
      </c>
      <c r="K187" s="154">
        <v>10.41</v>
      </c>
      <c r="L187" s="154">
        <v>2.57</v>
      </c>
      <c r="M187" s="154">
        <v>0.40600000000000003</v>
      </c>
      <c r="N187" s="154">
        <v>1.2E-2</v>
      </c>
      <c r="O187" s="154">
        <v>0.29299999999999998</v>
      </c>
      <c r="P187" s="154">
        <v>1.9E-2</v>
      </c>
      <c r="Q187" s="154">
        <v>99.364000000000004</v>
      </c>
      <c r="R187" s="174">
        <f t="shared" si="51"/>
        <v>54.840598366821496</v>
      </c>
      <c r="S187" s="57">
        <v>77.975807470263746</v>
      </c>
      <c r="T187" s="57">
        <v>78.378424733589682</v>
      </c>
      <c r="U187" s="57">
        <v>80.189890749884768</v>
      </c>
      <c r="V187" s="45">
        <f t="shared" si="36"/>
        <v>1156.9000000000001</v>
      </c>
      <c r="W187" s="45">
        <f t="shared" si="37"/>
        <v>1150.56</v>
      </c>
      <c r="X187" s="84"/>
    </row>
    <row r="188" spans="1:24" s="135" customFormat="1" ht="12.75">
      <c r="A188" s="135" t="s">
        <v>69</v>
      </c>
      <c r="B188" s="135" t="s">
        <v>1156</v>
      </c>
      <c r="C188" s="45">
        <v>9480</v>
      </c>
      <c r="D188" s="45">
        <v>2889.5040000000004</v>
      </c>
      <c r="E188" s="154">
        <v>52.23</v>
      </c>
      <c r="F188" s="154">
        <v>2.19</v>
      </c>
      <c r="G188" s="154">
        <v>13.88</v>
      </c>
      <c r="H188" s="154">
        <v>10.73</v>
      </c>
      <c r="I188" s="154">
        <v>0.122</v>
      </c>
      <c r="J188" s="154">
        <v>6.32</v>
      </c>
      <c r="K188" s="154">
        <v>10.4</v>
      </c>
      <c r="L188" s="154">
        <v>2.54</v>
      </c>
      <c r="M188" s="154">
        <v>0.38500000000000001</v>
      </c>
      <c r="N188" s="154">
        <v>3.3000000000000002E-2</v>
      </c>
      <c r="O188" s="154">
        <v>0.253</v>
      </c>
      <c r="P188" s="154">
        <v>2.8000000000000001E-2</v>
      </c>
      <c r="Q188" s="154">
        <v>99.111000000000033</v>
      </c>
      <c r="R188" s="174">
        <f t="shared" si="51"/>
        <v>55.262550756315584</v>
      </c>
      <c r="S188" s="57">
        <v>78.26725773725677</v>
      </c>
      <c r="T188" s="57">
        <v>78.66600479429097</v>
      </c>
      <c r="U188" s="57">
        <v>80.459384016688631</v>
      </c>
      <c r="V188" s="45">
        <f t="shared" si="36"/>
        <v>1157.3600000000001</v>
      </c>
      <c r="W188" s="45">
        <f t="shared" si="37"/>
        <v>1150.9839999999999</v>
      </c>
      <c r="X188" s="84"/>
    </row>
    <row r="189" spans="1:24" s="135" customFormat="1" ht="12.75">
      <c r="A189" s="135" t="s">
        <v>69</v>
      </c>
      <c r="B189" s="135" t="s">
        <v>1157</v>
      </c>
      <c r="C189" s="45">
        <v>9480</v>
      </c>
      <c r="D189" s="45">
        <v>2889.5040000000004</v>
      </c>
      <c r="E189" s="154">
        <v>52.52</v>
      </c>
      <c r="F189" s="154">
        <v>2.08</v>
      </c>
      <c r="G189" s="154">
        <v>14.07</v>
      </c>
      <c r="H189" s="154">
        <v>10.91</v>
      </c>
      <c r="I189" s="154">
        <v>0.15</v>
      </c>
      <c r="J189" s="154">
        <v>6.56</v>
      </c>
      <c r="K189" s="154">
        <v>10.54</v>
      </c>
      <c r="L189" s="154">
        <v>2.6</v>
      </c>
      <c r="M189" s="154">
        <v>0.38500000000000001</v>
      </c>
      <c r="N189" s="154">
        <v>4.7E-2</v>
      </c>
      <c r="O189" s="154">
        <v>0.28199999999999997</v>
      </c>
      <c r="P189" s="154">
        <v>0</v>
      </c>
      <c r="Q189" s="154">
        <v>100.14400000000001</v>
      </c>
      <c r="R189" s="174">
        <f t="shared" si="51"/>
        <v>55.772143289564305</v>
      </c>
      <c r="S189" s="57">
        <v>78.616206058794177</v>
      </c>
      <c r="T189" s="57">
        <v>79.010267699312351</v>
      </c>
      <c r="U189" s="57">
        <v>80.781777427802368</v>
      </c>
      <c r="V189" s="45">
        <f t="shared" si="36"/>
        <v>1162.8800000000001</v>
      </c>
      <c r="W189" s="45">
        <f t="shared" si="37"/>
        <v>1156.0719999999999</v>
      </c>
      <c r="X189" s="84"/>
    </row>
    <row r="190" spans="1:24" s="135" customFormat="1" ht="12.75">
      <c r="A190" s="135" t="s">
        <v>69</v>
      </c>
      <c r="B190" s="135" t="s">
        <v>1158</v>
      </c>
      <c r="C190" s="45">
        <v>9480</v>
      </c>
      <c r="D190" s="45">
        <v>2889.5040000000004</v>
      </c>
      <c r="E190" s="154">
        <v>52.27</v>
      </c>
      <c r="F190" s="154">
        <v>2.13</v>
      </c>
      <c r="G190" s="154">
        <v>13.95</v>
      </c>
      <c r="H190" s="154">
        <v>10.86</v>
      </c>
      <c r="I190" s="154">
        <v>0.16600000000000001</v>
      </c>
      <c r="J190" s="154">
        <v>6.42</v>
      </c>
      <c r="K190" s="154">
        <v>10.51</v>
      </c>
      <c r="L190" s="154">
        <v>2.46</v>
      </c>
      <c r="M190" s="154">
        <v>0.38500000000000001</v>
      </c>
      <c r="N190" s="154">
        <v>1.4999999999999999E-2</v>
      </c>
      <c r="O190" s="154">
        <v>0.24399999999999999</v>
      </c>
      <c r="P190" s="154">
        <v>2.4E-2</v>
      </c>
      <c r="Q190" s="154">
        <v>99.434000000000012</v>
      </c>
      <c r="R190" s="174">
        <f t="shared" si="51"/>
        <v>55.35292450836338</v>
      </c>
      <c r="S190" s="57">
        <v>78.329383217608964</v>
      </c>
      <c r="T190" s="57">
        <v>78.727300221319396</v>
      </c>
      <c r="U190" s="57">
        <v>80.516802973187239</v>
      </c>
      <c r="V190" s="45">
        <f t="shared" si="36"/>
        <v>1159.6600000000001</v>
      </c>
      <c r="W190" s="45">
        <f t="shared" si="37"/>
        <v>1153.104</v>
      </c>
      <c r="X190" s="84"/>
    </row>
    <row r="191" spans="1:24" s="135" customFormat="1" ht="12.75">
      <c r="A191" s="135" t="s">
        <v>69</v>
      </c>
      <c r="B191" s="135" t="s">
        <v>1159</v>
      </c>
      <c r="C191" s="45">
        <v>9480</v>
      </c>
      <c r="D191" s="45">
        <v>2889.5040000000004</v>
      </c>
      <c r="E191" s="154">
        <v>52.05</v>
      </c>
      <c r="F191" s="154">
        <v>2.11</v>
      </c>
      <c r="G191" s="154">
        <v>14.06</v>
      </c>
      <c r="H191" s="154">
        <v>10.84</v>
      </c>
      <c r="I191" s="154">
        <v>0.16200000000000001</v>
      </c>
      <c r="J191" s="154">
        <v>6.24</v>
      </c>
      <c r="K191" s="154">
        <v>10.56</v>
      </c>
      <c r="L191" s="154">
        <v>2.56</v>
      </c>
      <c r="M191" s="154">
        <v>0.40799999999999997</v>
      </c>
      <c r="N191" s="154">
        <v>3.2000000000000001E-2</v>
      </c>
      <c r="O191" s="154">
        <v>0.219</v>
      </c>
      <c r="P191" s="154">
        <v>2.4E-2</v>
      </c>
      <c r="Q191" s="154">
        <v>99.265000000000001</v>
      </c>
      <c r="R191" s="174">
        <f t="shared" si="51"/>
        <v>54.694781320483585</v>
      </c>
      <c r="S191" s="57">
        <v>77.874554028319622</v>
      </c>
      <c r="T191" s="57">
        <v>78.278506650978528</v>
      </c>
      <c r="U191" s="57">
        <v>80.096218034749427</v>
      </c>
      <c r="V191" s="45">
        <f t="shared" si="36"/>
        <v>1155.52</v>
      </c>
      <c r="W191" s="45">
        <f t="shared" si="37"/>
        <v>1149.288</v>
      </c>
      <c r="X191" s="84"/>
    </row>
    <row r="192" spans="1:24" s="135" customFormat="1" ht="12.75">
      <c r="A192" s="135" t="s">
        <v>69</v>
      </c>
      <c r="B192" s="135" t="s">
        <v>1160</v>
      </c>
      <c r="C192" s="45">
        <v>9480</v>
      </c>
      <c r="D192" s="45">
        <v>2889.5040000000004</v>
      </c>
      <c r="E192" s="154">
        <v>52.61</v>
      </c>
      <c r="F192" s="154">
        <v>2.08</v>
      </c>
      <c r="G192" s="154">
        <v>13.96</v>
      </c>
      <c r="H192" s="154">
        <v>10.99</v>
      </c>
      <c r="I192" s="154">
        <v>0.14299999999999999</v>
      </c>
      <c r="J192" s="154">
        <v>6.43</v>
      </c>
      <c r="K192" s="154">
        <v>10.58</v>
      </c>
      <c r="L192" s="154">
        <v>2.6</v>
      </c>
      <c r="M192" s="154">
        <v>0.4</v>
      </c>
      <c r="N192" s="154">
        <v>2.5000000000000001E-2</v>
      </c>
      <c r="O192" s="154">
        <v>0.23400000000000001</v>
      </c>
      <c r="P192" s="154">
        <v>0</v>
      </c>
      <c r="Q192" s="154">
        <v>100.05199999999999</v>
      </c>
      <c r="R192" s="174">
        <f t="shared" si="51"/>
        <v>55.097173028445525</v>
      </c>
      <c r="S192" s="57">
        <v>78.153301436137582</v>
      </c>
      <c r="T192" s="57">
        <v>78.553566412588225</v>
      </c>
      <c r="U192" s="57">
        <v>80.354036952723931</v>
      </c>
      <c r="V192" s="45">
        <f t="shared" si="36"/>
        <v>1159.8899999999999</v>
      </c>
      <c r="W192" s="45">
        <f t="shared" si="37"/>
        <v>1153.316</v>
      </c>
      <c r="X192" s="84"/>
    </row>
    <row r="193" spans="1:24" s="135" customFormat="1" ht="12.75">
      <c r="A193" s="135" t="s">
        <v>69</v>
      </c>
      <c r="B193" s="135" t="s">
        <v>1161</v>
      </c>
      <c r="C193" s="45">
        <v>9480</v>
      </c>
      <c r="D193" s="45">
        <v>2889.5040000000004</v>
      </c>
      <c r="E193" s="154">
        <v>52.51</v>
      </c>
      <c r="F193" s="154">
        <v>2.14</v>
      </c>
      <c r="G193" s="154">
        <v>13.88</v>
      </c>
      <c r="H193" s="154">
        <v>10.86</v>
      </c>
      <c r="I193" s="154">
        <v>0.16200000000000001</v>
      </c>
      <c r="J193" s="154">
        <v>6.58</v>
      </c>
      <c r="K193" s="154">
        <v>10.44</v>
      </c>
      <c r="L193" s="154">
        <v>2.6</v>
      </c>
      <c r="M193" s="154">
        <v>0.377</v>
      </c>
      <c r="N193" s="154">
        <v>6.6000000000000003E-2</v>
      </c>
      <c r="O193" s="154">
        <v>0.23799999999999999</v>
      </c>
      <c r="P193" s="154">
        <v>0.01</v>
      </c>
      <c r="Q193" s="154">
        <v>99.863</v>
      </c>
      <c r="R193" s="174">
        <f t="shared" si="51"/>
        <v>55.960455371713472</v>
      </c>
      <c r="S193" s="57">
        <v>78.744322558143068</v>
      </c>
      <c r="T193" s="57">
        <v>79.136649812309756</v>
      </c>
      <c r="U193" s="57">
        <v>80.900071552772872</v>
      </c>
      <c r="V193" s="45">
        <f t="shared" si="36"/>
        <v>1163.3399999999999</v>
      </c>
      <c r="W193" s="45">
        <f t="shared" si="37"/>
        <v>1156.4960000000001</v>
      </c>
      <c r="X193" s="84"/>
    </row>
    <row r="194" spans="1:24" s="135" customFormat="1" ht="12.75">
      <c r="A194" s="135" t="s">
        <v>69</v>
      </c>
      <c r="B194" s="135" t="s">
        <v>1162</v>
      </c>
      <c r="C194" s="45">
        <v>9480</v>
      </c>
      <c r="D194" s="45">
        <v>2889.5040000000004</v>
      </c>
      <c r="E194" s="154">
        <v>52.45</v>
      </c>
      <c r="F194" s="154">
        <v>2.12</v>
      </c>
      <c r="G194" s="154">
        <v>14.13</v>
      </c>
      <c r="H194" s="154">
        <v>10.89</v>
      </c>
      <c r="I194" s="154">
        <v>0.154</v>
      </c>
      <c r="J194" s="154">
        <v>6.23</v>
      </c>
      <c r="K194" s="154">
        <v>10.43</v>
      </c>
      <c r="L194" s="154">
        <v>2.6</v>
      </c>
      <c r="M194" s="154">
        <v>0.38</v>
      </c>
      <c r="N194" s="154">
        <v>3.3000000000000002E-2</v>
      </c>
      <c r="O194" s="154">
        <v>0.23</v>
      </c>
      <c r="P194" s="154">
        <v>3.7999999999999999E-2</v>
      </c>
      <c r="Q194" s="154">
        <v>99.684999999999988</v>
      </c>
      <c r="R194" s="174">
        <f t="shared" si="51"/>
        <v>54.540960052225195</v>
      </c>
      <c r="S194" s="57">
        <v>77.767442743217643</v>
      </c>
      <c r="T194" s="57">
        <v>78.172802816580401</v>
      </c>
      <c r="U194" s="57">
        <v>79.99709941985985</v>
      </c>
      <c r="V194" s="45">
        <f t="shared" si="36"/>
        <v>1155.29</v>
      </c>
      <c r="W194" s="45">
        <f t="shared" si="37"/>
        <v>1149.076</v>
      </c>
      <c r="X194" s="84"/>
    </row>
    <row r="195" spans="1:24" s="157" customFormat="1" ht="12.75">
      <c r="A195" s="157" t="s">
        <v>69</v>
      </c>
      <c r="B195" s="178" t="s">
        <v>1053</v>
      </c>
      <c r="C195" s="179"/>
      <c r="D195" s="179"/>
      <c r="E195" s="180">
        <f>AVERAGE(E185:E194)</f>
        <v>52.387999999999998</v>
      </c>
      <c r="F195" s="180">
        <f t="shared" ref="F195:R195" si="52">AVERAGE(F185:F194)</f>
        <v>2.1309999999999998</v>
      </c>
      <c r="G195" s="180">
        <f t="shared" si="52"/>
        <v>14.018000000000001</v>
      </c>
      <c r="H195" s="180">
        <f t="shared" si="52"/>
        <v>10.870999999999999</v>
      </c>
      <c r="I195" s="180">
        <f t="shared" si="52"/>
        <v>0.15739999999999998</v>
      </c>
      <c r="J195" s="180">
        <f t="shared" si="52"/>
        <v>6.3609999999999998</v>
      </c>
      <c r="K195" s="180">
        <f t="shared" si="52"/>
        <v>10.475999999999999</v>
      </c>
      <c r="L195" s="180">
        <f t="shared" si="52"/>
        <v>2.5760000000000001</v>
      </c>
      <c r="M195" s="180">
        <f t="shared" si="52"/>
        <v>0.39329999999999998</v>
      </c>
      <c r="N195" s="180">
        <f>AVERAGE(N185:N194)</f>
        <v>3.2199999999999993E-2</v>
      </c>
      <c r="O195" s="180">
        <f t="shared" si="52"/>
        <v>0.24209999999999998</v>
      </c>
      <c r="P195" s="180">
        <f t="shared" si="52"/>
        <v>1.5699999999999999E-2</v>
      </c>
      <c r="Q195" s="180">
        <f t="shared" si="52"/>
        <v>99.661699999999996</v>
      </c>
      <c r="R195" s="182">
        <f t="shared" si="52"/>
        <v>55.094167566378005</v>
      </c>
      <c r="S195" s="182">
        <v>78.149234179809696</v>
      </c>
      <c r="T195" s="182">
        <v>78.549519026029117</v>
      </c>
      <c r="U195" s="182">
        <v>80.350100197108432</v>
      </c>
      <c r="V195" s="179">
        <f>AVERAGE(V185:V194)</f>
        <v>1158.3029999999999</v>
      </c>
      <c r="W195" s="179">
        <f>AVERAGE(W185:W194)</f>
        <v>1151.8532000000002</v>
      </c>
      <c r="X195" s="85"/>
    </row>
    <row r="196" spans="1:24" s="157" customFormat="1" ht="12.75">
      <c r="B196" s="178" t="s">
        <v>1032</v>
      </c>
      <c r="C196" s="179"/>
      <c r="D196" s="179"/>
      <c r="E196" s="180">
        <f>_xlfn.STDEV.P(E185:E194)</f>
        <v>0.2080769088582394</v>
      </c>
      <c r="F196" s="180">
        <f t="shared" ref="F196:R196" si="53">_xlfn.STDEV.P(F185:F194)</f>
        <v>3.9610604640676693E-2</v>
      </c>
      <c r="G196" s="180">
        <f t="shared" si="53"/>
        <v>8.8521183905322751E-2</v>
      </c>
      <c r="H196" s="180">
        <f t="shared" si="53"/>
        <v>7.7000000000000124E-2</v>
      </c>
      <c r="I196" s="180">
        <f t="shared" si="53"/>
        <v>1.5666524822052913E-2</v>
      </c>
      <c r="J196" s="180">
        <f t="shared" si="53"/>
        <v>0.13337541002748576</v>
      </c>
      <c r="K196" s="180">
        <f t="shared" si="53"/>
        <v>6.2481997407253208E-2</v>
      </c>
      <c r="L196" s="180">
        <f t="shared" si="53"/>
        <v>5.141984052872977E-2</v>
      </c>
      <c r="M196" s="180">
        <f t="shared" si="53"/>
        <v>1.1419719786404565E-2</v>
      </c>
      <c r="N196" s="180">
        <f>_xlfn.STDEV.P(N185:N194)</f>
        <v>1.4606847709208188E-2</v>
      </c>
      <c r="O196" s="180">
        <f t="shared" si="53"/>
        <v>3.0161067620361384E-2</v>
      </c>
      <c r="P196" s="180">
        <f t="shared" si="53"/>
        <v>1.2538341198101132E-2</v>
      </c>
      <c r="Q196" s="180"/>
      <c r="R196" s="182">
        <f t="shared" si="53"/>
        <v>0.55622399963464986</v>
      </c>
      <c r="S196" s="182">
        <v>0.38448443891834833</v>
      </c>
      <c r="T196" s="182">
        <v>0.37938430436221082</v>
      </c>
      <c r="U196" s="182">
        <v>0.35554698218754072</v>
      </c>
      <c r="V196" s="179">
        <f>_xlfn.STDEV.P(V185:V194)</f>
        <v>3.0676344306321668</v>
      </c>
      <c r="W196" s="179">
        <f>_xlfn.STDEV.P(W185:W194)</f>
        <v>2.8275586925826901</v>
      </c>
      <c r="X196" s="85"/>
    </row>
    <row r="197" spans="1:24" s="135" customFormat="1" ht="12.75">
      <c r="C197" s="45"/>
      <c r="D197" s="45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74"/>
      <c r="S197" s="57"/>
      <c r="T197" s="57"/>
      <c r="U197" s="57"/>
      <c r="V197" s="45"/>
      <c r="W197" s="45"/>
      <c r="X197" s="84"/>
    </row>
    <row r="198" spans="1:24" s="135" customFormat="1" ht="12.75">
      <c r="A198" s="135" t="s">
        <v>83</v>
      </c>
      <c r="B198" s="135" t="s">
        <v>1163</v>
      </c>
      <c r="C198" s="45">
        <v>12760</v>
      </c>
      <c r="D198" s="45">
        <v>3889.248</v>
      </c>
      <c r="E198" s="154">
        <v>52.28</v>
      </c>
      <c r="F198" s="154">
        <v>2.4</v>
      </c>
      <c r="G198" s="154">
        <v>13.55</v>
      </c>
      <c r="H198" s="154">
        <v>11.04</v>
      </c>
      <c r="I198" s="154">
        <v>0.186</v>
      </c>
      <c r="J198" s="154">
        <v>6.12</v>
      </c>
      <c r="K198" s="154">
        <v>10.050000000000001</v>
      </c>
      <c r="L198" s="154">
        <v>2.79</v>
      </c>
      <c r="M198" s="154">
        <v>0.48199999999999998</v>
      </c>
      <c r="N198" s="154">
        <v>7.5999999999999998E-2</v>
      </c>
      <c r="O198" s="154">
        <v>0.27100000000000002</v>
      </c>
      <c r="P198" s="154">
        <v>0</v>
      </c>
      <c r="Q198" s="154">
        <v>99.245000000000019</v>
      </c>
      <c r="R198" s="174">
        <f t="shared" ref="R198:R210" si="54">100*(J198/40.3)/((J198/40.3)+(H198/71.84*0.85))</f>
        <v>53.759042155150915</v>
      </c>
      <c r="S198" s="57">
        <v>77.218157130207544</v>
      </c>
      <c r="T198" s="57">
        <v>77.630651428217405</v>
      </c>
      <c r="U198" s="57">
        <v>79.488371063754457</v>
      </c>
      <c r="V198" s="45">
        <f t="shared" si="36"/>
        <v>1152.76</v>
      </c>
      <c r="W198" s="45">
        <f t="shared" si="37"/>
        <v>1146.7439999999999</v>
      </c>
      <c r="X198" s="85"/>
    </row>
    <row r="199" spans="1:24" s="135" customFormat="1" ht="12.75">
      <c r="A199" s="135" t="s">
        <v>83</v>
      </c>
      <c r="B199" s="135" t="s">
        <v>1164</v>
      </c>
      <c r="C199" s="45">
        <v>12760</v>
      </c>
      <c r="D199" s="45">
        <v>3889.248</v>
      </c>
      <c r="E199" s="154">
        <v>52.25</v>
      </c>
      <c r="F199" s="154">
        <v>2.31</v>
      </c>
      <c r="G199" s="154">
        <v>13.67</v>
      </c>
      <c r="H199" s="154">
        <v>10.98</v>
      </c>
      <c r="I199" s="154">
        <v>0.20599999999999999</v>
      </c>
      <c r="J199" s="154">
        <v>6.19</v>
      </c>
      <c r="K199" s="154">
        <v>10.050000000000001</v>
      </c>
      <c r="L199" s="154">
        <v>2.71</v>
      </c>
      <c r="M199" s="154">
        <v>0.48199999999999998</v>
      </c>
      <c r="N199" s="154">
        <v>1.6E-2</v>
      </c>
      <c r="O199" s="154">
        <v>0.30199999999999999</v>
      </c>
      <c r="P199" s="154">
        <v>0.01</v>
      </c>
      <c r="Q199" s="154">
        <v>99.176000000000016</v>
      </c>
      <c r="R199" s="174">
        <f t="shared" si="54"/>
        <v>54.176955797904391</v>
      </c>
      <c r="S199" s="57">
        <v>77.512739714980341</v>
      </c>
      <c r="T199" s="57">
        <v>77.921425282820465</v>
      </c>
      <c r="U199" s="57">
        <v>79.761292383414812</v>
      </c>
      <c r="V199" s="45">
        <f t="shared" si="36"/>
        <v>1154.3699999999999</v>
      </c>
      <c r="W199" s="45">
        <f t="shared" si="37"/>
        <v>1148.2280000000001</v>
      </c>
      <c r="X199" s="85"/>
    </row>
    <row r="200" spans="1:24" s="135" customFormat="1" ht="12.75">
      <c r="A200" s="135" t="s">
        <v>83</v>
      </c>
      <c r="B200" s="135" t="s">
        <v>1165</v>
      </c>
      <c r="C200" s="45">
        <v>12760</v>
      </c>
      <c r="D200" s="45">
        <v>3889.248</v>
      </c>
      <c r="E200" s="154">
        <v>52.2</v>
      </c>
      <c r="F200" s="154">
        <v>2.2599999999999998</v>
      </c>
      <c r="G200" s="154">
        <v>13.66</v>
      </c>
      <c r="H200" s="154">
        <v>11.04</v>
      </c>
      <c r="I200" s="154">
        <v>0.13700000000000001</v>
      </c>
      <c r="J200" s="154">
        <v>6.2</v>
      </c>
      <c r="K200" s="154">
        <v>10.3</v>
      </c>
      <c r="L200" s="154">
        <v>2.69</v>
      </c>
      <c r="M200" s="154">
        <v>0.47599999999999998</v>
      </c>
      <c r="N200" s="154">
        <v>4.1000000000000002E-2</v>
      </c>
      <c r="O200" s="154">
        <v>0.32700000000000001</v>
      </c>
      <c r="P200" s="154">
        <v>0</v>
      </c>
      <c r="Q200" s="154">
        <v>99.330999999999989</v>
      </c>
      <c r="R200" s="174">
        <f t="shared" si="54"/>
        <v>54.081724833629437</v>
      </c>
      <c r="S200" s="57">
        <v>77.445816280844056</v>
      </c>
      <c r="T200" s="57">
        <v>77.855370644233673</v>
      </c>
      <c r="U200" s="57">
        <v>79.699308178054309</v>
      </c>
      <c r="V200" s="45">
        <f t="shared" ref="V200:V263" si="55">23*J200+1012</f>
        <v>1154.5999999999999</v>
      </c>
      <c r="W200" s="45">
        <f t="shared" ref="W200:W263" si="56">21.2*J200+1017</f>
        <v>1148.44</v>
      </c>
      <c r="X200" s="84"/>
    </row>
    <row r="201" spans="1:24" s="135" customFormat="1" ht="12.75">
      <c r="A201" s="135" t="s">
        <v>83</v>
      </c>
      <c r="B201" s="135" t="s">
        <v>1166</v>
      </c>
      <c r="C201" s="45">
        <v>12760</v>
      </c>
      <c r="D201" s="45">
        <v>3889.248</v>
      </c>
      <c r="E201" s="154">
        <v>52.34</v>
      </c>
      <c r="F201" s="154">
        <v>2.33</v>
      </c>
      <c r="G201" s="154">
        <v>13.53</v>
      </c>
      <c r="H201" s="154">
        <v>10.95</v>
      </c>
      <c r="I201" s="154">
        <v>0.17299999999999999</v>
      </c>
      <c r="J201" s="154">
        <v>6.27</v>
      </c>
      <c r="K201" s="154">
        <v>10.07</v>
      </c>
      <c r="L201" s="154">
        <v>2.63</v>
      </c>
      <c r="M201" s="154">
        <v>0.46800000000000003</v>
      </c>
      <c r="N201" s="154">
        <v>4.2000000000000003E-2</v>
      </c>
      <c r="O201" s="154">
        <v>0.312</v>
      </c>
      <c r="P201" s="154">
        <v>0</v>
      </c>
      <c r="Q201" s="154">
        <v>99.115000000000009</v>
      </c>
      <c r="R201" s="174">
        <f t="shared" si="54"/>
        <v>54.563409973277139</v>
      </c>
      <c r="S201" s="57">
        <v>77.783094665827292</v>
      </c>
      <c r="T201" s="57">
        <v>78.188249402906976</v>
      </c>
      <c r="U201" s="57">
        <v>80.011585100463051</v>
      </c>
      <c r="V201" s="45">
        <f t="shared" si="55"/>
        <v>1156.21</v>
      </c>
      <c r="W201" s="45">
        <f t="shared" si="56"/>
        <v>1149.924</v>
      </c>
      <c r="X201" s="84"/>
    </row>
    <row r="202" spans="1:24" s="135" customFormat="1" ht="12.75">
      <c r="A202" s="135" t="s">
        <v>83</v>
      </c>
      <c r="B202" s="135" t="s">
        <v>1167</v>
      </c>
      <c r="C202" s="45">
        <v>12760</v>
      </c>
      <c r="D202" s="45">
        <v>3889.248</v>
      </c>
      <c r="E202" s="154">
        <v>52.21</v>
      </c>
      <c r="F202" s="154">
        <v>2.31</v>
      </c>
      <c r="G202" s="154">
        <v>13.61</v>
      </c>
      <c r="H202" s="154">
        <v>10.92</v>
      </c>
      <c r="I202" s="154">
        <v>0.16700000000000001</v>
      </c>
      <c r="J202" s="154">
        <v>6.24</v>
      </c>
      <c r="K202" s="154">
        <v>10.119999999999999</v>
      </c>
      <c r="L202" s="154">
        <v>2.67</v>
      </c>
      <c r="M202" s="154">
        <v>0.46700000000000003</v>
      </c>
      <c r="N202" s="154">
        <v>5.1999999999999998E-2</v>
      </c>
      <c r="O202" s="154">
        <v>0.32</v>
      </c>
      <c r="P202" s="154">
        <v>0.01</v>
      </c>
      <c r="Q202" s="154">
        <v>99.096000000000004</v>
      </c>
      <c r="R202" s="174">
        <f t="shared" si="54"/>
        <v>54.512515531779677</v>
      </c>
      <c r="S202" s="57">
        <v>77.747601971725274</v>
      </c>
      <c r="T202" s="57">
        <v>78.153222171598088</v>
      </c>
      <c r="U202" s="57">
        <v>79.978736165635254</v>
      </c>
      <c r="V202" s="45">
        <f t="shared" si="55"/>
        <v>1155.52</v>
      </c>
      <c r="W202" s="45">
        <f t="shared" si="56"/>
        <v>1149.288</v>
      </c>
      <c r="X202" s="84"/>
    </row>
    <row r="203" spans="1:24" s="135" customFormat="1" ht="12.75">
      <c r="A203" s="135" t="s">
        <v>83</v>
      </c>
      <c r="B203" s="135" t="s">
        <v>1168</v>
      </c>
      <c r="C203" s="45">
        <v>12760</v>
      </c>
      <c r="D203" s="45">
        <v>3889.248</v>
      </c>
      <c r="E203" s="154">
        <v>52.45</v>
      </c>
      <c r="F203" s="154">
        <v>2.27</v>
      </c>
      <c r="G203" s="154">
        <v>13.64</v>
      </c>
      <c r="H203" s="154">
        <v>11.02</v>
      </c>
      <c r="I203" s="154">
        <v>0.186</v>
      </c>
      <c r="J203" s="154">
        <v>6.12</v>
      </c>
      <c r="K203" s="154">
        <v>10.08</v>
      </c>
      <c r="L203" s="154">
        <v>2.61</v>
      </c>
      <c r="M203" s="154">
        <v>0.45200000000000001</v>
      </c>
      <c r="N203" s="154">
        <v>3.9E-2</v>
      </c>
      <c r="O203" s="154">
        <v>0.314</v>
      </c>
      <c r="P203" s="154">
        <v>0</v>
      </c>
      <c r="Q203" s="154">
        <v>99.181000000000012</v>
      </c>
      <c r="R203" s="174">
        <f t="shared" si="54"/>
        <v>53.804113781187787</v>
      </c>
      <c r="S203" s="57">
        <v>77.250039345027176</v>
      </c>
      <c r="T203" s="57">
        <v>77.662123368587999</v>
      </c>
      <c r="U203" s="57">
        <v>79.51791892692134</v>
      </c>
      <c r="V203" s="45">
        <f t="shared" si="55"/>
        <v>1152.76</v>
      </c>
      <c r="W203" s="45">
        <f t="shared" si="56"/>
        <v>1146.7439999999999</v>
      </c>
      <c r="X203" s="84"/>
    </row>
    <row r="204" spans="1:24" s="135" customFormat="1" ht="12.75">
      <c r="A204" s="135" t="s">
        <v>83</v>
      </c>
      <c r="B204" s="135" t="s">
        <v>1169</v>
      </c>
      <c r="C204" s="45">
        <v>12760</v>
      </c>
      <c r="D204" s="45">
        <v>3889.248</v>
      </c>
      <c r="E204" s="154">
        <v>52.18</v>
      </c>
      <c r="F204" s="154">
        <v>2.2999999999999998</v>
      </c>
      <c r="G204" s="154">
        <v>13.71</v>
      </c>
      <c r="H204" s="154">
        <v>11.05</v>
      </c>
      <c r="I204" s="154">
        <v>0.161</v>
      </c>
      <c r="J204" s="154">
        <v>6.21</v>
      </c>
      <c r="K204" s="154">
        <v>10.17</v>
      </c>
      <c r="L204" s="154">
        <v>2.7</v>
      </c>
      <c r="M204" s="154">
        <v>0.48099999999999998</v>
      </c>
      <c r="N204" s="154">
        <v>3.6999999999999998E-2</v>
      </c>
      <c r="O204" s="154">
        <v>0.26600000000000001</v>
      </c>
      <c r="P204" s="154">
        <v>1.4999999999999999E-2</v>
      </c>
      <c r="Q204" s="154">
        <v>99.28</v>
      </c>
      <c r="R204" s="174">
        <f t="shared" si="54"/>
        <v>54.09926208777447</v>
      </c>
      <c r="S204" s="57">
        <v>77.45814957016529</v>
      </c>
      <c r="T204" s="57">
        <v>77.867543979430096</v>
      </c>
      <c r="U204" s="57">
        <v>79.710732023633625</v>
      </c>
      <c r="V204" s="45">
        <f t="shared" si="55"/>
        <v>1154.83</v>
      </c>
      <c r="W204" s="45">
        <f t="shared" si="56"/>
        <v>1148.652</v>
      </c>
      <c r="X204" s="84"/>
    </row>
    <row r="205" spans="1:24" s="135" customFormat="1" ht="12.75">
      <c r="A205" s="135" t="s">
        <v>83</v>
      </c>
      <c r="B205" s="135" t="s">
        <v>1170</v>
      </c>
      <c r="C205" s="45">
        <v>12760</v>
      </c>
      <c r="D205" s="45">
        <v>3889.248</v>
      </c>
      <c r="E205" s="154">
        <v>52.55</v>
      </c>
      <c r="F205" s="154">
        <v>2.34</v>
      </c>
      <c r="G205" s="154">
        <v>13.6</v>
      </c>
      <c r="H205" s="154">
        <v>11.14</v>
      </c>
      <c r="I205" s="154">
        <v>0.16300000000000001</v>
      </c>
      <c r="J205" s="154">
        <v>6.12</v>
      </c>
      <c r="K205" s="154">
        <v>10.01</v>
      </c>
      <c r="L205" s="154">
        <v>2.69</v>
      </c>
      <c r="M205" s="154">
        <v>0.46200000000000002</v>
      </c>
      <c r="N205" s="154">
        <v>5.2999999999999999E-2</v>
      </c>
      <c r="O205" s="154">
        <v>0.28899999999999998</v>
      </c>
      <c r="P205" s="154">
        <v>1.4E-2</v>
      </c>
      <c r="Q205" s="154">
        <v>99.430999999999997</v>
      </c>
      <c r="R205" s="174">
        <f t="shared" si="54"/>
        <v>53.534811993500256</v>
      </c>
      <c r="S205" s="57">
        <v>77.059139990809712</v>
      </c>
      <c r="T205" s="57">
        <v>77.473673565073057</v>
      </c>
      <c r="U205" s="57">
        <v>79.340960525552873</v>
      </c>
      <c r="V205" s="45">
        <f t="shared" si="55"/>
        <v>1152.76</v>
      </c>
      <c r="W205" s="45">
        <f t="shared" si="56"/>
        <v>1146.7439999999999</v>
      </c>
      <c r="X205" s="84"/>
    </row>
    <row r="206" spans="1:24" s="135" customFormat="1" ht="12.75">
      <c r="A206" s="135" t="s">
        <v>83</v>
      </c>
      <c r="B206" s="135" t="s">
        <v>1171</v>
      </c>
      <c r="C206" s="45">
        <v>12760</v>
      </c>
      <c r="D206" s="45">
        <v>3889.248</v>
      </c>
      <c r="E206" s="154">
        <v>52.44</v>
      </c>
      <c r="F206" s="154">
        <v>2.31</v>
      </c>
      <c r="G206" s="154">
        <v>13.73</v>
      </c>
      <c r="H206" s="154">
        <v>11.08</v>
      </c>
      <c r="I206" s="154">
        <v>0.156</v>
      </c>
      <c r="J206" s="154">
        <v>6.24</v>
      </c>
      <c r="K206" s="154">
        <v>9.9700000000000006</v>
      </c>
      <c r="L206" s="154">
        <v>2.78</v>
      </c>
      <c r="M206" s="154">
        <v>0.48299999999999998</v>
      </c>
      <c r="N206" s="154">
        <v>1.7000000000000001E-2</v>
      </c>
      <c r="O206" s="154">
        <v>0.249</v>
      </c>
      <c r="P206" s="154">
        <v>4.8000000000000001E-2</v>
      </c>
      <c r="Q206" s="154">
        <v>99.503</v>
      </c>
      <c r="R206" s="174">
        <f t="shared" si="54"/>
        <v>54.151604139512237</v>
      </c>
      <c r="S206" s="57">
        <v>77.494935575884995</v>
      </c>
      <c r="T206" s="57">
        <v>77.903852478254635</v>
      </c>
      <c r="U206" s="57">
        <v>79.74480330900974</v>
      </c>
      <c r="V206" s="45">
        <f t="shared" si="55"/>
        <v>1155.52</v>
      </c>
      <c r="W206" s="45">
        <f t="shared" si="56"/>
        <v>1149.288</v>
      </c>
      <c r="X206" s="84"/>
    </row>
    <row r="207" spans="1:24" s="135" customFormat="1" ht="12.75">
      <c r="A207" s="135" t="s">
        <v>83</v>
      </c>
      <c r="B207" s="135" t="s">
        <v>1172</v>
      </c>
      <c r="C207" s="45">
        <v>12760</v>
      </c>
      <c r="D207" s="45">
        <v>3889.248</v>
      </c>
      <c r="E207" s="154">
        <v>52.21</v>
      </c>
      <c r="F207" s="154">
        <v>2.36</v>
      </c>
      <c r="G207" s="154">
        <v>13.68</v>
      </c>
      <c r="H207" s="154">
        <v>11.14</v>
      </c>
      <c r="I207" s="154">
        <v>0.20599999999999999</v>
      </c>
      <c r="J207" s="154">
        <v>6.22</v>
      </c>
      <c r="K207" s="154">
        <v>10.1</v>
      </c>
      <c r="L207" s="154">
        <v>2.66</v>
      </c>
      <c r="M207" s="154">
        <v>0.47899999999999998</v>
      </c>
      <c r="N207" s="154">
        <v>0.01</v>
      </c>
      <c r="O207" s="154">
        <v>0.29499999999999998</v>
      </c>
      <c r="P207" s="154">
        <v>2.9000000000000001E-2</v>
      </c>
      <c r="Q207" s="154">
        <v>99.388999999999996</v>
      </c>
      <c r="R207" s="174">
        <f t="shared" si="54"/>
        <v>53.937742434475176</v>
      </c>
      <c r="S207" s="57">
        <v>77.34440480804372</v>
      </c>
      <c r="T207" s="57">
        <v>77.755271737612915</v>
      </c>
      <c r="U207" s="57">
        <v>79.605360894217071</v>
      </c>
      <c r="V207" s="45">
        <f t="shared" si="55"/>
        <v>1155.06</v>
      </c>
      <c r="W207" s="45">
        <f t="shared" si="56"/>
        <v>1148.864</v>
      </c>
      <c r="X207" s="84"/>
    </row>
    <row r="208" spans="1:24" s="135" customFormat="1" ht="12.75">
      <c r="A208" s="135" t="s">
        <v>83</v>
      </c>
      <c r="B208" s="135" t="s">
        <v>1173</v>
      </c>
      <c r="C208" s="45">
        <v>12760</v>
      </c>
      <c r="D208" s="45">
        <v>3889.248</v>
      </c>
      <c r="E208" s="154">
        <v>52.17</v>
      </c>
      <c r="F208" s="154">
        <v>2.34</v>
      </c>
      <c r="G208" s="154">
        <v>13.61</v>
      </c>
      <c r="H208" s="154">
        <v>11.37</v>
      </c>
      <c r="I208" s="154">
        <v>0.127</v>
      </c>
      <c r="J208" s="154">
        <v>6.15</v>
      </c>
      <c r="K208" s="154">
        <v>10.050000000000001</v>
      </c>
      <c r="L208" s="154">
        <v>2.69</v>
      </c>
      <c r="M208" s="154">
        <v>0.47699999999999998</v>
      </c>
      <c r="N208" s="154">
        <v>0</v>
      </c>
      <c r="O208" s="154">
        <v>0.32700000000000001</v>
      </c>
      <c r="P208" s="154">
        <v>0</v>
      </c>
      <c r="Q208" s="154">
        <v>99.311000000000007</v>
      </c>
      <c r="R208" s="174">
        <f t="shared" si="54"/>
        <v>53.147897435009121</v>
      </c>
      <c r="S208" s="57">
        <v>76.78316040225954</v>
      </c>
      <c r="T208" s="57">
        <v>77.201205417520356</v>
      </c>
      <c r="U208" s="57">
        <v>79.084980885639339</v>
      </c>
      <c r="V208" s="45">
        <f t="shared" si="55"/>
        <v>1153.45</v>
      </c>
      <c r="W208" s="45">
        <f t="shared" si="56"/>
        <v>1147.3800000000001</v>
      </c>
      <c r="X208" s="84"/>
    </row>
    <row r="209" spans="1:24" s="135" customFormat="1" ht="12.75">
      <c r="A209" s="135" t="s">
        <v>83</v>
      </c>
      <c r="B209" s="135" t="s">
        <v>1174</v>
      </c>
      <c r="C209" s="45">
        <v>12760</v>
      </c>
      <c r="D209" s="45">
        <v>3889.248</v>
      </c>
      <c r="E209" s="154">
        <v>52.23</v>
      </c>
      <c r="F209" s="154">
        <v>2.2999999999999998</v>
      </c>
      <c r="G209" s="154">
        <v>13.67</v>
      </c>
      <c r="H209" s="154">
        <v>10.96</v>
      </c>
      <c r="I209" s="154">
        <v>0.17899999999999999</v>
      </c>
      <c r="J209" s="154">
        <v>6.27</v>
      </c>
      <c r="K209" s="154">
        <v>10.14</v>
      </c>
      <c r="L209" s="154">
        <v>2.69</v>
      </c>
      <c r="M209" s="154">
        <v>0.46800000000000003</v>
      </c>
      <c r="N209" s="154">
        <v>0.02</v>
      </c>
      <c r="O209" s="154">
        <v>0.32100000000000001</v>
      </c>
      <c r="P209" s="154">
        <v>0</v>
      </c>
      <c r="Q209" s="154">
        <v>99.24799999999999</v>
      </c>
      <c r="R209" s="174">
        <f t="shared" si="54"/>
        <v>54.540778493896632</v>
      </c>
      <c r="S209" s="57">
        <v>77.767316135227574</v>
      </c>
      <c r="T209" s="57">
        <v>78.172677869087906</v>
      </c>
      <c r="U209" s="57">
        <v>79.996982243186451</v>
      </c>
      <c r="V209" s="45">
        <f t="shared" si="55"/>
        <v>1156.21</v>
      </c>
      <c r="W209" s="45">
        <f t="shared" si="56"/>
        <v>1149.924</v>
      </c>
      <c r="X209" s="84"/>
    </row>
    <row r="210" spans="1:24" s="135" customFormat="1" ht="12.75">
      <c r="A210" s="135" t="s">
        <v>83</v>
      </c>
      <c r="B210" s="135" t="s">
        <v>1175</v>
      </c>
      <c r="C210" s="45">
        <v>12760</v>
      </c>
      <c r="D210" s="45">
        <v>3889.248</v>
      </c>
      <c r="E210" s="154">
        <v>52.49</v>
      </c>
      <c r="F210" s="154">
        <v>2.3199999999999998</v>
      </c>
      <c r="G210" s="154">
        <v>13.68</v>
      </c>
      <c r="H210" s="154">
        <v>11.11</v>
      </c>
      <c r="I210" s="154">
        <v>0.189</v>
      </c>
      <c r="J210" s="154">
        <v>6.15</v>
      </c>
      <c r="K210" s="154">
        <v>10.02</v>
      </c>
      <c r="L210" s="154">
        <v>2.73</v>
      </c>
      <c r="M210" s="154">
        <v>0.498</v>
      </c>
      <c r="N210" s="154">
        <v>1.2999999999999999E-2</v>
      </c>
      <c r="O210" s="154">
        <v>0.35</v>
      </c>
      <c r="P210" s="154">
        <v>4.1000000000000002E-2</v>
      </c>
      <c r="Q210" s="154">
        <v>99.591000000000008</v>
      </c>
      <c r="R210" s="174">
        <f t="shared" si="54"/>
        <v>53.72347795730014</v>
      </c>
      <c r="S210" s="57">
        <v>77.19298101364825</v>
      </c>
      <c r="T210" s="57">
        <v>77.605798956564499</v>
      </c>
      <c r="U210" s="57">
        <v>79.465036573681644</v>
      </c>
      <c r="V210" s="45">
        <f t="shared" si="55"/>
        <v>1153.45</v>
      </c>
      <c r="W210" s="45">
        <f t="shared" si="56"/>
        <v>1147.3800000000001</v>
      </c>
      <c r="X210" s="84"/>
    </row>
    <row r="211" spans="1:24" s="157" customFormat="1" ht="12.75">
      <c r="A211" s="157" t="s">
        <v>83</v>
      </c>
      <c r="B211" s="178" t="s">
        <v>1176</v>
      </c>
      <c r="C211" s="179"/>
      <c r="D211" s="179"/>
      <c r="E211" s="180">
        <f>AVERAGE(E198:E210)</f>
        <v>52.307692307692307</v>
      </c>
      <c r="F211" s="180">
        <f t="shared" ref="F211:R211" si="57">AVERAGE(F198:F210)</f>
        <v>2.319230769230769</v>
      </c>
      <c r="G211" s="180">
        <f t="shared" si="57"/>
        <v>13.641538461538461</v>
      </c>
      <c r="H211" s="180">
        <f t="shared" si="57"/>
        <v>11.061538461538463</v>
      </c>
      <c r="I211" s="180">
        <f t="shared" si="57"/>
        <v>0.17199999999999999</v>
      </c>
      <c r="J211" s="180">
        <f t="shared" si="57"/>
        <v>6.1923076923076925</v>
      </c>
      <c r="K211" s="180">
        <f t="shared" si="57"/>
        <v>10.086923076923076</v>
      </c>
      <c r="L211" s="180">
        <f t="shared" si="57"/>
        <v>2.6953846153846155</v>
      </c>
      <c r="M211" s="180">
        <f t="shared" si="57"/>
        <v>0.47500000000000003</v>
      </c>
      <c r="N211" s="180">
        <f>AVERAGE(N198:N210)</f>
        <v>3.2000000000000001E-2</v>
      </c>
      <c r="O211" s="180">
        <f t="shared" si="57"/>
        <v>0.30330769230769233</v>
      </c>
      <c r="P211" s="180">
        <f t="shared" si="57"/>
        <v>1.2846153846153847E-2</v>
      </c>
      <c r="Q211" s="180">
        <f t="shared" si="57"/>
        <v>99.299769230769257</v>
      </c>
      <c r="R211" s="182">
        <f t="shared" si="57"/>
        <v>54.002564354953634</v>
      </c>
      <c r="S211" s="182">
        <v>77.389041277280825</v>
      </c>
      <c r="T211" s="182">
        <v>77.799312792454458</v>
      </c>
      <c r="U211" s="182">
        <v>79.64662063639723</v>
      </c>
      <c r="V211" s="179">
        <f>AVERAGE(V198:V210)</f>
        <v>1154.4230769230771</v>
      </c>
      <c r="W211" s="179">
        <f>AVERAGE(W198:W210)</f>
        <v>1148.2769230769229</v>
      </c>
      <c r="X211" s="85"/>
    </row>
    <row r="212" spans="1:24" s="157" customFormat="1" ht="12.75">
      <c r="B212" s="178" t="s">
        <v>1032</v>
      </c>
      <c r="C212" s="179"/>
      <c r="D212" s="179"/>
      <c r="E212" s="180">
        <f>_xlfn.STDEV.P(E198:E210)</f>
        <v>0.12613508303242815</v>
      </c>
      <c r="F212" s="180">
        <f t="shared" ref="F212:R212" si="58">_xlfn.STDEV.P(F198:F210)</f>
        <v>3.5183374233936221E-2</v>
      </c>
      <c r="G212" s="180">
        <f t="shared" si="58"/>
        <v>5.6819031731136747E-2</v>
      </c>
      <c r="H212" s="180">
        <f t="shared" si="58"/>
        <v>0.11175840383793222</v>
      </c>
      <c r="I212" s="180">
        <f t="shared" si="58"/>
        <v>2.2830478953162023E-2</v>
      </c>
      <c r="J212" s="180">
        <f t="shared" si="58"/>
        <v>5.3371534642158783E-2</v>
      </c>
      <c r="K212" s="180">
        <f t="shared" si="58"/>
        <v>8.0802191076976629E-2</v>
      </c>
      <c r="L212" s="180">
        <f t="shared" si="58"/>
        <v>4.8929365827043853E-2</v>
      </c>
      <c r="M212" s="180">
        <f t="shared" si="58"/>
        <v>1.1121704351955567E-2</v>
      </c>
      <c r="N212" s="180">
        <f>_xlfn.STDEV.P(N198:N210)</f>
        <v>2.0617393702331118E-2</v>
      </c>
      <c r="O212" s="180">
        <f t="shared" si="58"/>
        <v>2.737878070944896E-2</v>
      </c>
      <c r="P212" s="180">
        <f t="shared" si="58"/>
        <v>1.5936634881961335E-2</v>
      </c>
      <c r="Q212" s="180"/>
      <c r="R212" s="182">
        <f t="shared" si="58"/>
        <v>0.39831753295936068</v>
      </c>
      <c r="S212" s="182">
        <v>0.28097788575806598</v>
      </c>
      <c r="T212" s="182">
        <v>0.27734887100740274</v>
      </c>
      <c r="U212" s="182">
        <v>0.26033679997884829</v>
      </c>
      <c r="V212" s="179">
        <f>_xlfn.STDEV.P(V198:V210)</f>
        <v>1.2275452967696538</v>
      </c>
      <c r="W212" s="179">
        <f>_xlfn.STDEV.P(W198:W210)</f>
        <v>1.1314765344137823</v>
      </c>
      <c r="X212" s="85"/>
    </row>
    <row r="213" spans="1:24" s="135" customFormat="1" ht="12.75">
      <c r="C213" s="45"/>
      <c r="D213" s="45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74"/>
      <c r="S213" s="57"/>
      <c r="T213" s="57"/>
      <c r="U213" s="57"/>
      <c r="V213" s="45"/>
      <c r="W213" s="45"/>
      <c r="X213" s="84"/>
    </row>
    <row r="214" spans="1:24" s="135" customFormat="1" ht="12.75">
      <c r="A214" s="135" t="s">
        <v>86</v>
      </c>
      <c r="B214" s="135" t="s">
        <v>1177</v>
      </c>
      <c r="C214" s="45">
        <v>12760</v>
      </c>
      <c r="D214" s="45">
        <v>3889.248</v>
      </c>
      <c r="E214" s="154">
        <v>52.26</v>
      </c>
      <c r="F214" s="154">
        <v>2.36</v>
      </c>
      <c r="G214" s="154">
        <v>13.71</v>
      </c>
      <c r="H214" s="154">
        <v>11.18</v>
      </c>
      <c r="I214" s="154">
        <v>0.17799999999999999</v>
      </c>
      <c r="J214" s="154">
        <v>6.3</v>
      </c>
      <c r="K214" s="154">
        <v>10.17</v>
      </c>
      <c r="L214" s="154">
        <v>2.75</v>
      </c>
      <c r="M214" s="154">
        <v>0.47899999999999998</v>
      </c>
      <c r="N214" s="154">
        <v>4.7E-2</v>
      </c>
      <c r="O214" s="154">
        <v>0.33100000000000002</v>
      </c>
      <c r="P214" s="154">
        <v>3.2000000000000001E-2</v>
      </c>
      <c r="Q214" s="154">
        <v>99.796999999999983</v>
      </c>
      <c r="R214" s="174">
        <f t="shared" ref="R214:R223" si="59">100*(J214/40.3)/((J214/40.3)+(H214/71.84*0.85))</f>
        <v>54.166119630251657</v>
      </c>
      <c r="S214" s="57">
        <v>77.505130654205672</v>
      </c>
      <c r="T214" s="57">
        <v>77.913915106811388</v>
      </c>
      <c r="U214" s="57">
        <v>79.754245442337009</v>
      </c>
      <c r="V214" s="45">
        <f t="shared" si="55"/>
        <v>1156.9000000000001</v>
      </c>
      <c r="W214" s="45">
        <f t="shared" si="56"/>
        <v>1150.56</v>
      </c>
      <c r="X214" s="85"/>
    </row>
    <row r="215" spans="1:24" s="135" customFormat="1" ht="12.75">
      <c r="A215" s="135" t="s">
        <v>86</v>
      </c>
      <c r="B215" s="135" t="s">
        <v>1178</v>
      </c>
      <c r="C215" s="45">
        <v>12760</v>
      </c>
      <c r="D215" s="45">
        <v>3889.248</v>
      </c>
      <c r="E215" s="154">
        <v>52.12</v>
      </c>
      <c r="F215" s="154">
        <v>2.41</v>
      </c>
      <c r="G215" s="154">
        <v>13.65</v>
      </c>
      <c r="H215" s="154">
        <v>10.9</v>
      </c>
      <c r="I215" s="154">
        <v>0.16900000000000001</v>
      </c>
      <c r="J215" s="154">
        <v>6.23</v>
      </c>
      <c r="K215" s="154">
        <v>10.130000000000001</v>
      </c>
      <c r="L215" s="154">
        <v>2.71</v>
      </c>
      <c r="M215" s="154">
        <v>0.47499999999999998</v>
      </c>
      <c r="N215" s="154">
        <v>1.2999999999999999E-2</v>
      </c>
      <c r="O215" s="154">
        <v>0.30099999999999999</v>
      </c>
      <c r="P215" s="154">
        <v>0</v>
      </c>
      <c r="Q215" s="154">
        <v>99.108000000000004</v>
      </c>
      <c r="R215" s="174">
        <f t="shared" si="59"/>
        <v>54.518202062092776</v>
      </c>
      <c r="S215" s="57">
        <v>77.751569316067744</v>
      </c>
      <c r="T215" s="57">
        <v>78.157137515828794</v>
      </c>
      <c r="U215" s="57">
        <v>79.982408142006534</v>
      </c>
      <c r="V215" s="45">
        <f t="shared" si="55"/>
        <v>1155.29</v>
      </c>
      <c r="W215" s="45">
        <f t="shared" si="56"/>
        <v>1149.076</v>
      </c>
      <c r="X215" s="85"/>
    </row>
    <row r="216" spans="1:24" s="135" customFormat="1" ht="12.75">
      <c r="A216" s="135" t="s">
        <v>86</v>
      </c>
      <c r="B216" s="135" t="s">
        <v>1179</v>
      </c>
      <c r="C216" s="45">
        <v>12760</v>
      </c>
      <c r="D216" s="45">
        <v>3889.248</v>
      </c>
      <c r="E216" s="154">
        <v>52.19</v>
      </c>
      <c r="F216" s="154">
        <v>2.31</v>
      </c>
      <c r="G216" s="154">
        <v>13.56</v>
      </c>
      <c r="H216" s="154">
        <v>10.99</v>
      </c>
      <c r="I216" s="154">
        <v>0.157</v>
      </c>
      <c r="J216" s="154">
        <v>6.17</v>
      </c>
      <c r="K216" s="154">
        <v>10.07</v>
      </c>
      <c r="L216" s="154">
        <v>2.72</v>
      </c>
      <c r="M216" s="154">
        <v>0.497</v>
      </c>
      <c r="N216" s="154">
        <v>8.9999999999999993E-3</v>
      </c>
      <c r="O216" s="154">
        <v>0.27400000000000002</v>
      </c>
      <c r="P216" s="154">
        <v>0.01</v>
      </c>
      <c r="Q216" s="154">
        <v>98.957000000000008</v>
      </c>
      <c r="R216" s="174">
        <f t="shared" si="59"/>
        <v>54.073997037385844</v>
      </c>
      <c r="S216" s="57">
        <v>77.440380321318798</v>
      </c>
      <c r="T216" s="57">
        <v>77.850005162941969</v>
      </c>
      <c r="U216" s="57">
        <v>79.694272945020643</v>
      </c>
      <c r="V216" s="45">
        <f t="shared" si="55"/>
        <v>1153.9100000000001</v>
      </c>
      <c r="W216" s="45">
        <f t="shared" si="56"/>
        <v>1147.8040000000001</v>
      </c>
      <c r="X216" s="84"/>
    </row>
    <row r="217" spans="1:24" s="135" customFormat="1" ht="12.75">
      <c r="A217" s="135" t="s">
        <v>86</v>
      </c>
      <c r="B217" s="135" t="s">
        <v>1180</v>
      </c>
      <c r="C217" s="45">
        <v>12760</v>
      </c>
      <c r="D217" s="45">
        <v>3889.248</v>
      </c>
      <c r="E217" s="154">
        <v>52.46</v>
      </c>
      <c r="F217" s="154">
        <v>2.31</v>
      </c>
      <c r="G217" s="154">
        <v>13.74</v>
      </c>
      <c r="H217" s="154">
        <v>11.23</v>
      </c>
      <c r="I217" s="154">
        <v>0.14000000000000001</v>
      </c>
      <c r="J217" s="154">
        <v>6.23</v>
      </c>
      <c r="K217" s="154">
        <v>10.199999999999999</v>
      </c>
      <c r="L217" s="154">
        <v>2.79</v>
      </c>
      <c r="M217" s="154">
        <v>0.42899999999999999</v>
      </c>
      <c r="N217" s="154">
        <v>0</v>
      </c>
      <c r="O217" s="154">
        <v>0.24399999999999999</v>
      </c>
      <c r="P217" s="154">
        <v>2.3E-2</v>
      </c>
      <c r="Q217" s="154">
        <v>99.796000000000021</v>
      </c>
      <c r="R217" s="174">
        <f t="shared" si="59"/>
        <v>53.777698287473243</v>
      </c>
      <c r="S217" s="57">
        <v>77.23135716574275</v>
      </c>
      <c r="T217" s="57">
        <v>77.64368165693422</v>
      </c>
      <c r="U217" s="57">
        <v>79.500604914171944</v>
      </c>
      <c r="V217" s="45">
        <f t="shared" si="55"/>
        <v>1155.29</v>
      </c>
      <c r="W217" s="45">
        <f t="shared" si="56"/>
        <v>1149.076</v>
      </c>
      <c r="X217" s="84"/>
    </row>
    <row r="218" spans="1:24" s="135" customFormat="1" ht="12.75">
      <c r="A218" s="135" t="s">
        <v>86</v>
      </c>
      <c r="B218" s="135" t="s">
        <v>1181</v>
      </c>
      <c r="C218" s="45">
        <v>12760</v>
      </c>
      <c r="D218" s="45">
        <v>3889.248</v>
      </c>
      <c r="E218" s="154">
        <v>52.15</v>
      </c>
      <c r="F218" s="154">
        <v>2.34</v>
      </c>
      <c r="G218" s="154">
        <v>13.63</v>
      </c>
      <c r="H218" s="154">
        <v>11.09</v>
      </c>
      <c r="I218" s="154">
        <v>0.17699999999999999</v>
      </c>
      <c r="J218" s="154">
        <v>6.28</v>
      </c>
      <c r="K218" s="154">
        <v>10.06</v>
      </c>
      <c r="L218" s="154">
        <v>2.72</v>
      </c>
      <c r="M218" s="154">
        <v>0.48299999999999998</v>
      </c>
      <c r="N218" s="154">
        <v>3.7999999999999999E-2</v>
      </c>
      <c r="O218" s="154">
        <v>0.308</v>
      </c>
      <c r="P218" s="154">
        <v>3.2000000000000001E-2</v>
      </c>
      <c r="Q218" s="154">
        <v>99.308000000000007</v>
      </c>
      <c r="R218" s="174">
        <f t="shared" si="59"/>
        <v>54.287818869573748</v>
      </c>
      <c r="S218" s="57">
        <v>77.590497818797559</v>
      </c>
      <c r="T218" s="57">
        <v>77.99817133264213</v>
      </c>
      <c r="U218" s="57">
        <v>79.833298174232723</v>
      </c>
      <c r="V218" s="45">
        <f t="shared" si="55"/>
        <v>1156.44</v>
      </c>
      <c r="W218" s="45">
        <f t="shared" si="56"/>
        <v>1150.136</v>
      </c>
      <c r="X218" s="84"/>
    </row>
    <row r="219" spans="1:24" s="135" customFormat="1" ht="12.75">
      <c r="A219" s="135" t="s">
        <v>86</v>
      </c>
      <c r="B219" s="135" t="s">
        <v>1182</v>
      </c>
      <c r="C219" s="45">
        <v>12760</v>
      </c>
      <c r="D219" s="45">
        <v>3889.248</v>
      </c>
      <c r="E219" s="154">
        <v>52.37</v>
      </c>
      <c r="F219" s="154">
        <v>2.41</v>
      </c>
      <c r="G219" s="154">
        <v>13.74</v>
      </c>
      <c r="H219" s="154">
        <v>11.31</v>
      </c>
      <c r="I219" s="154">
        <v>0.186</v>
      </c>
      <c r="J219" s="154">
        <v>6.04</v>
      </c>
      <c r="K219" s="154">
        <v>10.15</v>
      </c>
      <c r="L219" s="154">
        <v>2.8</v>
      </c>
      <c r="M219" s="154">
        <v>0.48799999999999999</v>
      </c>
      <c r="N219" s="154">
        <v>0</v>
      </c>
      <c r="O219" s="154">
        <v>0.312</v>
      </c>
      <c r="P219" s="154">
        <v>0</v>
      </c>
      <c r="Q219" s="154">
        <v>99.806000000000012</v>
      </c>
      <c r="R219" s="174">
        <f t="shared" si="59"/>
        <v>52.830111952130771</v>
      </c>
      <c r="S219" s="57">
        <v>76.554968661473694</v>
      </c>
      <c r="T219" s="57">
        <v>76.97589044896921</v>
      </c>
      <c r="U219" s="57">
        <v>78.873188130933343</v>
      </c>
      <c r="V219" s="45">
        <f t="shared" si="55"/>
        <v>1150.92</v>
      </c>
      <c r="W219" s="45">
        <f t="shared" si="56"/>
        <v>1145.048</v>
      </c>
      <c r="X219" s="84"/>
    </row>
    <row r="220" spans="1:24" s="135" customFormat="1" ht="12.75">
      <c r="A220" s="135" t="s">
        <v>86</v>
      </c>
      <c r="B220" s="135" t="s">
        <v>1183</v>
      </c>
      <c r="C220" s="45">
        <v>12760</v>
      </c>
      <c r="D220" s="45">
        <v>3889.248</v>
      </c>
      <c r="E220" s="154">
        <v>52.29</v>
      </c>
      <c r="F220" s="154">
        <v>2.38</v>
      </c>
      <c r="G220" s="154">
        <v>13.71</v>
      </c>
      <c r="H220" s="154">
        <v>11.17</v>
      </c>
      <c r="I220" s="154">
        <v>0.14399999999999999</v>
      </c>
      <c r="J220" s="154">
        <v>6.26</v>
      </c>
      <c r="K220" s="154">
        <v>10.14</v>
      </c>
      <c r="L220" s="154">
        <v>2.71</v>
      </c>
      <c r="M220" s="154">
        <v>0.48899999999999999</v>
      </c>
      <c r="N220" s="154">
        <v>0</v>
      </c>
      <c r="O220" s="154">
        <v>0.25900000000000001</v>
      </c>
      <c r="P220" s="154">
        <v>0.01</v>
      </c>
      <c r="Q220" s="154">
        <v>99.562000000000012</v>
      </c>
      <c r="R220" s="174">
        <f t="shared" si="59"/>
        <v>54.030174323381466</v>
      </c>
      <c r="S220" s="57">
        <v>77.409539175252178</v>
      </c>
      <c r="T220" s="57">
        <v>77.819563619179419</v>
      </c>
      <c r="U220" s="57">
        <v>79.665704000556033</v>
      </c>
      <c r="V220" s="45">
        <f t="shared" si="55"/>
        <v>1155.98</v>
      </c>
      <c r="W220" s="45">
        <f t="shared" si="56"/>
        <v>1149.712</v>
      </c>
      <c r="X220" s="84"/>
    </row>
    <row r="221" spans="1:24" s="135" customFormat="1" ht="12.75">
      <c r="A221" s="135" t="s">
        <v>86</v>
      </c>
      <c r="B221" s="135" t="s">
        <v>1184</v>
      </c>
      <c r="C221" s="45">
        <v>12760</v>
      </c>
      <c r="D221" s="45">
        <v>3889.248</v>
      </c>
      <c r="E221" s="154">
        <v>52.17</v>
      </c>
      <c r="F221" s="154">
        <v>2.3199999999999998</v>
      </c>
      <c r="G221" s="154">
        <v>13.7</v>
      </c>
      <c r="H221" s="154">
        <v>10.81</v>
      </c>
      <c r="I221" s="154">
        <v>0.16500000000000001</v>
      </c>
      <c r="J221" s="154">
        <v>6.01</v>
      </c>
      <c r="K221" s="154">
        <v>10.09</v>
      </c>
      <c r="L221" s="154">
        <v>2.76</v>
      </c>
      <c r="M221" s="154">
        <v>0.45600000000000002</v>
      </c>
      <c r="N221" s="154">
        <v>0</v>
      </c>
      <c r="O221" s="154">
        <v>0.32500000000000001</v>
      </c>
      <c r="P221" s="154">
        <v>0</v>
      </c>
      <c r="Q221" s="154">
        <v>98.806000000000026</v>
      </c>
      <c r="R221" s="174">
        <f t="shared" si="59"/>
        <v>53.831523638124793</v>
      </c>
      <c r="S221" s="57">
        <v>77.269414940892943</v>
      </c>
      <c r="T221" s="57">
        <v>77.681249400835426</v>
      </c>
      <c r="U221" s="57">
        <v>79.53587469287983</v>
      </c>
      <c r="V221" s="45">
        <f t="shared" si="55"/>
        <v>1150.23</v>
      </c>
      <c r="W221" s="45">
        <f t="shared" si="56"/>
        <v>1144.412</v>
      </c>
      <c r="X221" s="84"/>
    </row>
    <row r="222" spans="1:24" s="135" customFormat="1" ht="12.75">
      <c r="A222" s="135" t="s">
        <v>86</v>
      </c>
      <c r="B222" s="135" t="s">
        <v>1185</v>
      </c>
      <c r="C222" s="45">
        <v>12760</v>
      </c>
      <c r="D222" s="45">
        <v>3889.248</v>
      </c>
      <c r="E222" s="154">
        <v>52.45</v>
      </c>
      <c r="F222" s="154">
        <v>2.4500000000000002</v>
      </c>
      <c r="G222" s="154">
        <v>13.75</v>
      </c>
      <c r="H222" s="154">
        <v>11.23</v>
      </c>
      <c r="I222" s="154">
        <v>0.20699999999999999</v>
      </c>
      <c r="J222" s="154">
        <v>6.04</v>
      </c>
      <c r="K222" s="154">
        <v>10.220000000000001</v>
      </c>
      <c r="L222" s="154">
        <v>2.77</v>
      </c>
      <c r="M222" s="154">
        <v>0.48899999999999999</v>
      </c>
      <c r="N222" s="154">
        <v>2.3E-2</v>
      </c>
      <c r="O222" s="154">
        <v>0.318</v>
      </c>
      <c r="P222" s="154">
        <v>0.01</v>
      </c>
      <c r="Q222" s="154">
        <v>99.957000000000008</v>
      </c>
      <c r="R222" s="174">
        <f t="shared" si="59"/>
        <v>53.006970155348071</v>
      </c>
      <c r="S222" s="57">
        <v>76.682135067114984</v>
      </c>
      <c r="T222" s="57">
        <v>77.101456665401273</v>
      </c>
      <c r="U222" s="57">
        <v>78.991231128589206</v>
      </c>
      <c r="V222" s="45">
        <f t="shared" si="55"/>
        <v>1150.92</v>
      </c>
      <c r="W222" s="45">
        <f t="shared" si="56"/>
        <v>1145.048</v>
      </c>
      <c r="X222" s="84"/>
    </row>
    <row r="223" spans="1:24" s="135" customFormat="1" ht="12.75">
      <c r="A223" s="135" t="s">
        <v>86</v>
      </c>
      <c r="B223" s="135" t="s">
        <v>1186</v>
      </c>
      <c r="C223" s="45">
        <v>12760</v>
      </c>
      <c r="D223" s="45">
        <v>3889.248</v>
      </c>
      <c r="E223" s="154">
        <v>52.22</v>
      </c>
      <c r="F223" s="154">
        <v>2.4500000000000002</v>
      </c>
      <c r="G223" s="154">
        <v>13.65</v>
      </c>
      <c r="H223" s="154">
        <v>10.69</v>
      </c>
      <c r="I223" s="154">
        <v>0.187</v>
      </c>
      <c r="J223" s="154">
        <v>6.18</v>
      </c>
      <c r="K223" s="154">
        <v>10.199999999999999</v>
      </c>
      <c r="L223" s="154">
        <v>2.67</v>
      </c>
      <c r="M223" s="154">
        <v>0.47599999999999998</v>
      </c>
      <c r="N223" s="154">
        <v>1.2999999999999999E-2</v>
      </c>
      <c r="O223" s="154">
        <v>0.25900000000000001</v>
      </c>
      <c r="P223" s="154">
        <v>3.2000000000000001E-2</v>
      </c>
      <c r="Q223" s="154">
        <v>99.027000000000015</v>
      </c>
      <c r="R223" s="174">
        <f t="shared" si="59"/>
        <v>54.800627261019677</v>
      </c>
      <c r="S223" s="57">
        <v>77.948079513435019</v>
      </c>
      <c r="T223" s="57">
        <v>78.351062932636978</v>
      </c>
      <c r="U223" s="57">
        <v>80.164241184455832</v>
      </c>
      <c r="V223" s="45">
        <f t="shared" si="55"/>
        <v>1154.1399999999999</v>
      </c>
      <c r="W223" s="45">
        <f t="shared" si="56"/>
        <v>1148.0160000000001</v>
      </c>
      <c r="X223" s="84"/>
    </row>
    <row r="224" spans="1:24" s="157" customFormat="1" ht="12.75">
      <c r="A224" s="157" t="s">
        <v>83</v>
      </c>
      <c r="B224" s="178" t="s">
        <v>1053</v>
      </c>
      <c r="C224" s="179"/>
      <c r="D224" s="179"/>
      <c r="E224" s="180">
        <f>AVERAGE(E214:E223)</f>
        <v>52.268000000000008</v>
      </c>
      <c r="F224" s="180">
        <f t="shared" ref="F224:R224" si="60">AVERAGE(F214:F223)</f>
        <v>2.3739999999999997</v>
      </c>
      <c r="G224" s="180">
        <f t="shared" si="60"/>
        <v>13.684000000000001</v>
      </c>
      <c r="H224" s="180">
        <f t="shared" si="60"/>
        <v>11.06</v>
      </c>
      <c r="I224" s="180">
        <f t="shared" si="60"/>
        <v>0.17099999999999999</v>
      </c>
      <c r="J224" s="180">
        <f t="shared" si="60"/>
        <v>6.1740000000000004</v>
      </c>
      <c r="K224" s="180">
        <f t="shared" si="60"/>
        <v>10.143000000000001</v>
      </c>
      <c r="L224" s="180">
        <f t="shared" si="60"/>
        <v>2.7399999999999998</v>
      </c>
      <c r="M224" s="180">
        <f t="shared" si="60"/>
        <v>0.47610000000000002</v>
      </c>
      <c r="N224" s="180">
        <f>AVERAGE(N214:N223)</f>
        <v>1.4299999999999998E-2</v>
      </c>
      <c r="O224" s="180">
        <f t="shared" si="60"/>
        <v>0.29310000000000003</v>
      </c>
      <c r="P224" s="180">
        <f t="shared" si="60"/>
        <v>1.49E-2</v>
      </c>
      <c r="Q224" s="180">
        <f t="shared" si="60"/>
        <v>99.412400000000019</v>
      </c>
      <c r="R224" s="182">
        <f t="shared" si="60"/>
        <v>53.932324321678209</v>
      </c>
      <c r="S224" s="182">
        <v>77.338307263430124</v>
      </c>
      <c r="T224" s="182">
        <v>77.749213384218095</v>
      </c>
      <c r="U224" s="182">
        <v>79.599506875518301</v>
      </c>
      <c r="V224" s="179">
        <f>AVERAGE(V214:V223)</f>
        <v>1154.002</v>
      </c>
      <c r="W224" s="179">
        <f>AVERAGE(W214:W223)</f>
        <v>1147.8888000000002</v>
      </c>
      <c r="X224" s="85"/>
    </row>
    <row r="225" spans="1:24" s="157" customFormat="1" ht="12.75">
      <c r="B225" s="178" t="s">
        <v>1032</v>
      </c>
      <c r="C225" s="179"/>
      <c r="D225" s="179"/>
      <c r="E225" s="180">
        <f>_xlfn.STDEV.P(E214:E223)</f>
        <v>0.11608617488745249</v>
      </c>
      <c r="F225" s="180">
        <f t="shared" ref="F225:R225" si="61">_xlfn.STDEV.P(F214:F223)</f>
        <v>5.1613951602255848E-2</v>
      </c>
      <c r="G225" s="180">
        <f t="shared" si="61"/>
        <v>5.7306195127577488E-2</v>
      </c>
      <c r="H225" s="180">
        <f t="shared" si="61"/>
        <v>0.19431932482385803</v>
      </c>
      <c r="I225" s="180">
        <f t="shared" si="61"/>
        <v>1.9462785001124559E-2</v>
      </c>
      <c r="J225" s="180">
        <f t="shared" si="61"/>
        <v>0.10180373274099536</v>
      </c>
      <c r="K225" s="180">
        <f t="shared" si="61"/>
        <v>5.3301031884945539E-2</v>
      </c>
      <c r="L225" s="180">
        <f t="shared" si="61"/>
        <v>3.8729833462074134E-2</v>
      </c>
      <c r="M225" s="180">
        <f t="shared" si="61"/>
        <v>1.8949670181826382E-2</v>
      </c>
      <c r="N225" s="180">
        <f>_xlfn.STDEV.P(N214:N223)</f>
        <v>1.5987807854737312E-2</v>
      </c>
      <c r="O225" s="180">
        <f t="shared" si="61"/>
        <v>2.9693265229678027E-2</v>
      </c>
      <c r="P225" s="180">
        <f t="shared" si="61"/>
        <v>1.2964952757337757E-2</v>
      </c>
      <c r="Q225" s="180"/>
      <c r="R225" s="182">
        <f t="shared" si="61"/>
        <v>0.58421807155143168</v>
      </c>
      <c r="S225" s="182">
        <v>0.41350895122031406</v>
      </c>
      <c r="T225" s="182">
        <v>0.40819272522468342</v>
      </c>
      <c r="U225" s="182">
        <v>0.38325869043511873</v>
      </c>
      <c r="V225" s="179">
        <f>_xlfn.STDEV.P(V214:V223)</f>
        <v>2.3414858530428835</v>
      </c>
      <c r="W225" s="179">
        <f>_xlfn.STDEV.P(W214:W223)</f>
        <v>2.1582391341090856</v>
      </c>
      <c r="X225" s="85"/>
    </row>
    <row r="226" spans="1:24" s="135" customFormat="1" ht="12.75">
      <c r="C226" s="45"/>
      <c r="D226" s="45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74"/>
      <c r="S226" s="57"/>
      <c r="T226" s="57"/>
      <c r="U226" s="57"/>
      <c r="V226" s="45"/>
      <c r="W226" s="45"/>
      <c r="X226" s="84"/>
    </row>
    <row r="227" spans="1:24" s="135" customFormat="1" ht="12.75">
      <c r="A227" s="135" t="s">
        <v>88</v>
      </c>
      <c r="B227" s="135" t="s">
        <v>1187</v>
      </c>
      <c r="C227" s="45">
        <v>12720</v>
      </c>
      <c r="D227" s="45">
        <v>3877.056</v>
      </c>
      <c r="E227" s="154">
        <v>52.08</v>
      </c>
      <c r="F227" s="154">
        <v>2.33</v>
      </c>
      <c r="G227" s="154">
        <v>13.51</v>
      </c>
      <c r="H227" s="154">
        <v>10.97</v>
      </c>
      <c r="I227" s="154">
        <v>0.18099999999999999</v>
      </c>
      <c r="J227" s="154">
        <v>6.16</v>
      </c>
      <c r="K227" s="154">
        <v>9.9700000000000006</v>
      </c>
      <c r="L227" s="154">
        <v>2.6</v>
      </c>
      <c r="M227" s="154">
        <v>0.502</v>
      </c>
      <c r="N227" s="154">
        <v>8.0000000000000002E-3</v>
      </c>
      <c r="O227" s="154">
        <v>0.28199999999999997</v>
      </c>
      <c r="P227" s="154">
        <v>2.9000000000000001E-2</v>
      </c>
      <c r="Q227" s="154">
        <v>98.621999999999971</v>
      </c>
      <c r="R227" s="174">
        <f t="shared" ref="R227:R236" si="62">100*(J227/40.3)/((J227/40.3)+(H227/71.84*0.85))</f>
        <v>54.078949740120436</v>
      </c>
      <c r="S227" s="57">
        <v>77.44386428928334</v>
      </c>
      <c r="T227" s="57">
        <v>77.853443962183064</v>
      </c>
      <c r="U227" s="57">
        <v>79.69750009096964</v>
      </c>
      <c r="V227" s="45">
        <f t="shared" si="55"/>
        <v>1153.68</v>
      </c>
      <c r="W227" s="45">
        <f t="shared" si="56"/>
        <v>1147.5920000000001</v>
      </c>
      <c r="X227" s="85"/>
    </row>
    <row r="228" spans="1:24" s="135" customFormat="1" ht="12.75">
      <c r="A228" s="135" t="s">
        <v>88</v>
      </c>
      <c r="B228" s="135" t="s">
        <v>1188</v>
      </c>
      <c r="C228" s="45">
        <v>12720</v>
      </c>
      <c r="D228" s="45">
        <v>3877.056</v>
      </c>
      <c r="E228" s="154">
        <v>52.12</v>
      </c>
      <c r="F228" s="154">
        <v>2.34</v>
      </c>
      <c r="G228" s="154">
        <v>13.7</v>
      </c>
      <c r="H228" s="154">
        <v>11.11</v>
      </c>
      <c r="I228" s="154">
        <v>0.183</v>
      </c>
      <c r="J228" s="154">
        <v>6.11</v>
      </c>
      <c r="K228" s="154">
        <v>9.9700000000000006</v>
      </c>
      <c r="L228" s="154">
        <v>2.7</v>
      </c>
      <c r="M228" s="154">
        <v>0.48299999999999998</v>
      </c>
      <c r="N228" s="154">
        <v>2.9000000000000001E-2</v>
      </c>
      <c r="O228" s="154">
        <v>0.31</v>
      </c>
      <c r="P228" s="154">
        <v>0</v>
      </c>
      <c r="Q228" s="154">
        <v>99.055000000000007</v>
      </c>
      <c r="R228" s="174">
        <f t="shared" si="62"/>
        <v>53.561211079058992</v>
      </c>
      <c r="S228" s="57">
        <v>77.077896427902999</v>
      </c>
      <c r="T228" s="57">
        <v>77.492190073827388</v>
      </c>
      <c r="U228" s="57">
        <v>79.358351085164017</v>
      </c>
      <c r="V228" s="45">
        <f t="shared" si="55"/>
        <v>1152.53</v>
      </c>
      <c r="W228" s="45">
        <f t="shared" si="56"/>
        <v>1146.5319999999999</v>
      </c>
      <c r="X228" s="85"/>
    </row>
    <row r="229" spans="1:24" s="135" customFormat="1" ht="12.75">
      <c r="A229" s="135" t="s">
        <v>88</v>
      </c>
      <c r="B229" s="135" t="s">
        <v>1189</v>
      </c>
      <c r="C229" s="45">
        <v>12720</v>
      </c>
      <c r="D229" s="45">
        <v>3877.056</v>
      </c>
      <c r="E229" s="154">
        <v>52.38</v>
      </c>
      <c r="F229" s="154">
        <v>2.31</v>
      </c>
      <c r="G229" s="154">
        <v>13.52</v>
      </c>
      <c r="H229" s="154">
        <v>10.89</v>
      </c>
      <c r="I229" s="154">
        <v>0.157</v>
      </c>
      <c r="J229" s="154">
        <v>6.19</v>
      </c>
      <c r="K229" s="154">
        <v>9.9700000000000006</v>
      </c>
      <c r="L229" s="154">
        <v>2.5</v>
      </c>
      <c r="M229" s="154">
        <v>0.48</v>
      </c>
      <c r="N229" s="154">
        <v>4.3999999999999997E-2</v>
      </c>
      <c r="O229" s="154">
        <v>0.35</v>
      </c>
      <c r="P229" s="154">
        <v>6.3E-2</v>
      </c>
      <c r="Q229" s="154">
        <v>98.853999999999999</v>
      </c>
      <c r="R229" s="174">
        <f t="shared" si="62"/>
        <v>54.381210931698384</v>
      </c>
      <c r="S229" s="57">
        <v>77.655876428579575</v>
      </c>
      <c r="T229" s="57">
        <v>78.062696847161803</v>
      </c>
      <c r="U229" s="57">
        <v>79.89382909221537</v>
      </c>
      <c r="V229" s="45">
        <f t="shared" si="55"/>
        <v>1154.3699999999999</v>
      </c>
      <c r="W229" s="45">
        <f t="shared" si="56"/>
        <v>1148.2280000000001</v>
      </c>
      <c r="X229" s="84"/>
    </row>
    <row r="230" spans="1:24" s="135" customFormat="1" ht="12.75">
      <c r="A230" s="135" t="s">
        <v>88</v>
      </c>
      <c r="B230" s="135" t="s">
        <v>1190</v>
      </c>
      <c r="C230" s="45">
        <v>12720</v>
      </c>
      <c r="D230" s="45">
        <v>3877.056</v>
      </c>
      <c r="E230" s="154">
        <v>52.48</v>
      </c>
      <c r="F230" s="154">
        <v>2.36</v>
      </c>
      <c r="G230" s="154">
        <v>13.55</v>
      </c>
      <c r="H230" s="154">
        <v>10.98</v>
      </c>
      <c r="I230" s="154">
        <v>0.16400000000000001</v>
      </c>
      <c r="J230" s="154">
        <v>6.14</v>
      </c>
      <c r="K230" s="154">
        <v>9.99</v>
      </c>
      <c r="L230" s="154">
        <v>2.7</v>
      </c>
      <c r="M230" s="154">
        <v>0.496</v>
      </c>
      <c r="N230" s="154">
        <v>2.8000000000000001E-2</v>
      </c>
      <c r="O230" s="154">
        <v>0.33100000000000002</v>
      </c>
      <c r="P230" s="154">
        <v>0</v>
      </c>
      <c r="Q230" s="154">
        <v>99.219000000000008</v>
      </c>
      <c r="R230" s="174">
        <f t="shared" si="62"/>
        <v>53.975545066031991</v>
      </c>
      <c r="S230" s="57">
        <v>77.371057052239237</v>
      </c>
      <c r="T230" s="57">
        <v>77.781579483614479</v>
      </c>
      <c r="U230" s="57">
        <v>79.630053834794666</v>
      </c>
      <c r="V230" s="45">
        <f t="shared" si="55"/>
        <v>1153.22</v>
      </c>
      <c r="W230" s="45">
        <f t="shared" si="56"/>
        <v>1147.1679999999999</v>
      </c>
      <c r="X230" s="84"/>
    </row>
    <row r="231" spans="1:24" s="135" customFormat="1" ht="12.75">
      <c r="A231" s="135" t="s">
        <v>88</v>
      </c>
      <c r="B231" s="135" t="s">
        <v>1191</v>
      </c>
      <c r="C231" s="45">
        <v>12720</v>
      </c>
      <c r="D231" s="45">
        <v>3877.056</v>
      </c>
      <c r="E231" s="154">
        <v>52.44</v>
      </c>
      <c r="F231" s="154">
        <v>2.33</v>
      </c>
      <c r="G231" s="154">
        <v>13.68</v>
      </c>
      <c r="H231" s="154">
        <v>10.9</v>
      </c>
      <c r="I231" s="154">
        <v>0.14199999999999999</v>
      </c>
      <c r="J231" s="154">
        <v>6.11</v>
      </c>
      <c r="K231" s="154">
        <v>9.93</v>
      </c>
      <c r="L231" s="154">
        <v>2.7</v>
      </c>
      <c r="M231" s="154">
        <v>0.46800000000000003</v>
      </c>
      <c r="N231" s="154">
        <v>3.3000000000000002E-2</v>
      </c>
      <c r="O231" s="154">
        <v>0.308</v>
      </c>
      <c r="P231" s="154">
        <v>1.9E-2</v>
      </c>
      <c r="Q231" s="154">
        <v>99.06</v>
      </c>
      <c r="R231" s="174">
        <f t="shared" si="62"/>
        <v>54.035524586989467</v>
      </c>
      <c r="S231" s="57">
        <v>77.413305898008332</v>
      </c>
      <c r="T231" s="57">
        <v>77.823281560895595</v>
      </c>
      <c r="U231" s="57">
        <v>79.669193334316461</v>
      </c>
      <c r="V231" s="45">
        <f t="shared" si="55"/>
        <v>1152.53</v>
      </c>
      <c r="W231" s="45">
        <f t="shared" si="56"/>
        <v>1146.5319999999999</v>
      </c>
      <c r="X231" s="84"/>
    </row>
    <row r="232" spans="1:24" s="135" customFormat="1" ht="12.75">
      <c r="A232" s="135" t="s">
        <v>88</v>
      </c>
      <c r="B232" s="135" t="s">
        <v>1192</v>
      </c>
      <c r="C232" s="45">
        <v>12720</v>
      </c>
      <c r="D232" s="45">
        <v>3877.056</v>
      </c>
      <c r="E232" s="154">
        <v>52.13</v>
      </c>
      <c r="F232" s="154">
        <v>2.35</v>
      </c>
      <c r="G232" s="154">
        <v>13.57</v>
      </c>
      <c r="H232" s="154">
        <v>11.06</v>
      </c>
      <c r="I232" s="154">
        <v>0.13200000000000001</v>
      </c>
      <c r="J232" s="154">
        <v>6.17</v>
      </c>
      <c r="K232" s="154">
        <v>9.94</v>
      </c>
      <c r="L232" s="154">
        <v>2.63</v>
      </c>
      <c r="M232" s="154">
        <v>0.48599999999999999</v>
      </c>
      <c r="N232" s="154">
        <v>4.7E-2</v>
      </c>
      <c r="O232" s="154">
        <v>0.22800000000000001</v>
      </c>
      <c r="P232" s="154">
        <v>4.1000000000000002E-2</v>
      </c>
      <c r="Q232" s="154">
        <v>98.784000000000006</v>
      </c>
      <c r="R232" s="174">
        <f t="shared" si="62"/>
        <v>53.916279888983645</v>
      </c>
      <c r="S232" s="57">
        <v>77.329264474403217</v>
      </c>
      <c r="T232" s="57">
        <v>77.7403269565268</v>
      </c>
      <c r="U232" s="57">
        <v>79.591332825256842</v>
      </c>
      <c r="V232" s="45">
        <f t="shared" si="55"/>
        <v>1153.9100000000001</v>
      </c>
      <c r="W232" s="45">
        <f t="shared" si="56"/>
        <v>1147.8040000000001</v>
      </c>
      <c r="X232" s="84"/>
    </row>
    <row r="233" spans="1:24" s="135" customFormat="1" ht="12.75">
      <c r="A233" s="135" t="s">
        <v>88</v>
      </c>
      <c r="B233" s="135" t="s">
        <v>1193</v>
      </c>
      <c r="C233" s="45">
        <v>12720</v>
      </c>
      <c r="D233" s="45">
        <v>3877.056</v>
      </c>
      <c r="E233" s="154">
        <v>52.24</v>
      </c>
      <c r="F233" s="154">
        <v>2.39</v>
      </c>
      <c r="G233" s="154">
        <v>13.57</v>
      </c>
      <c r="H233" s="154">
        <v>11.22</v>
      </c>
      <c r="I233" s="154">
        <v>0.14099999999999999</v>
      </c>
      <c r="J233" s="154">
        <v>6.09</v>
      </c>
      <c r="K233" s="154">
        <v>9.99</v>
      </c>
      <c r="L233" s="154">
        <v>2.66</v>
      </c>
      <c r="M233" s="154">
        <v>0.502</v>
      </c>
      <c r="N233" s="154">
        <v>3.1E-2</v>
      </c>
      <c r="O233" s="154">
        <v>0.27200000000000002</v>
      </c>
      <c r="P233" s="154">
        <v>0.04</v>
      </c>
      <c r="Q233" s="154">
        <v>99.146000000000015</v>
      </c>
      <c r="R233" s="174">
        <f t="shared" si="62"/>
        <v>53.234453578751371</v>
      </c>
      <c r="S233" s="57">
        <v>76.845075299273418</v>
      </c>
      <c r="T233" s="57">
        <v>77.26233560554715</v>
      </c>
      <c r="U233" s="57">
        <v>79.142424747778122</v>
      </c>
      <c r="V233" s="45">
        <f t="shared" si="55"/>
        <v>1152.07</v>
      </c>
      <c r="W233" s="45">
        <f t="shared" si="56"/>
        <v>1146.1079999999999</v>
      </c>
      <c r="X233" s="84"/>
    </row>
    <row r="234" spans="1:24" s="135" customFormat="1" ht="12.75">
      <c r="A234" s="135" t="s">
        <v>88</v>
      </c>
      <c r="B234" s="135" t="s">
        <v>1194</v>
      </c>
      <c r="C234" s="45">
        <v>12720</v>
      </c>
      <c r="D234" s="45">
        <v>3877.056</v>
      </c>
      <c r="E234" s="154">
        <v>51.91</v>
      </c>
      <c r="F234" s="154">
        <v>2.31</v>
      </c>
      <c r="G234" s="154">
        <v>13.61</v>
      </c>
      <c r="H234" s="154">
        <v>10.99</v>
      </c>
      <c r="I234" s="154">
        <v>0.17199999999999999</v>
      </c>
      <c r="J234" s="154">
        <v>6.2</v>
      </c>
      <c r="K234" s="154">
        <v>9.98</v>
      </c>
      <c r="L234" s="154">
        <v>2.67</v>
      </c>
      <c r="M234" s="154">
        <v>0.497</v>
      </c>
      <c r="N234" s="154">
        <v>1.6E-2</v>
      </c>
      <c r="O234" s="154">
        <v>0.253</v>
      </c>
      <c r="P234" s="154">
        <v>1.2999999999999999E-2</v>
      </c>
      <c r="Q234" s="154">
        <v>98.621000000000009</v>
      </c>
      <c r="R234" s="174">
        <f t="shared" si="62"/>
        <v>54.194429304521165</v>
      </c>
      <c r="S234" s="57">
        <v>77.525006191735244</v>
      </c>
      <c r="T234" s="57">
        <v>77.93353229219548</v>
      </c>
      <c r="U234" s="57">
        <v>79.772652382394611</v>
      </c>
      <c r="V234" s="45">
        <f t="shared" si="55"/>
        <v>1154.5999999999999</v>
      </c>
      <c r="W234" s="45">
        <f t="shared" si="56"/>
        <v>1148.44</v>
      </c>
      <c r="X234" s="84"/>
    </row>
    <row r="235" spans="1:24" s="135" customFormat="1" ht="12.75">
      <c r="A235" s="135" t="s">
        <v>88</v>
      </c>
      <c r="B235" s="135" t="s">
        <v>1195</v>
      </c>
      <c r="C235" s="45">
        <v>12720</v>
      </c>
      <c r="D235" s="45">
        <v>3877.056</v>
      </c>
      <c r="E235" s="154">
        <v>52.2</v>
      </c>
      <c r="F235" s="154">
        <v>2.38</v>
      </c>
      <c r="G235" s="154">
        <v>13.54</v>
      </c>
      <c r="H235" s="154">
        <v>10.78</v>
      </c>
      <c r="I235" s="154">
        <v>0.16800000000000001</v>
      </c>
      <c r="J235" s="154">
        <v>6.1</v>
      </c>
      <c r="K235" s="154">
        <v>9.99</v>
      </c>
      <c r="L235" s="154">
        <v>2.67</v>
      </c>
      <c r="M235" s="154">
        <v>0.48</v>
      </c>
      <c r="N235" s="154">
        <v>0</v>
      </c>
      <c r="O235" s="154">
        <v>0.26800000000000002</v>
      </c>
      <c r="P235" s="154">
        <v>1.4E-2</v>
      </c>
      <c r="Q235" s="154">
        <v>98.59</v>
      </c>
      <c r="R235" s="174">
        <f t="shared" si="62"/>
        <v>54.269703176337529</v>
      </c>
      <c r="S235" s="57">
        <v>77.5778027443653</v>
      </c>
      <c r="T235" s="57">
        <v>77.985641681013448</v>
      </c>
      <c r="U235" s="57">
        <v>79.821543230224265</v>
      </c>
      <c r="V235" s="45">
        <f t="shared" si="55"/>
        <v>1152.3</v>
      </c>
      <c r="W235" s="45">
        <f t="shared" si="56"/>
        <v>1146.32</v>
      </c>
      <c r="X235" s="84"/>
    </row>
    <row r="236" spans="1:24" s="135" customFormat="1" ht="12.75">
      <c r="A236" s="135" t="s">
        <v>88</v>
      </c>
      <c r="B236" s="135" t="s">
        <v>1196</v>
      </c>
      <c r="C236" s="45">
        <v>12720</v>
      </c>
      <c r="D236" s="45">
        <v>3877.056</v>
      </c>
      <c r="E236" s="154">
        <v>52.15</v>
      </c>
      <c r="F236" s="154">
        <v>2.31</v>
      </c>
      <c r="G236" s="154">
        <v>13.61</v>
      </c>
      <c r="H236" s="154">
        <v>11.11</v>
      </c>
      <c r="I236" s="154">
        <v>0.161</v>
      </c>
      <c r="J236" s="154">
        <v>6.3</v>
      </c>
      <c r="K236" s="154">
        <v>10.08</v>
      </c>
      <c r="L236" s="154">
        <v>2.67</v>
      </c>
      <c r="M236" s="154">
        <v>0.47499999999999998</v>
      </c>
      <c r="N236" s="154">
        <v>4.2999999999999997E-2</v>
      </c>
      <c r="O236" s="154">
        <v>0.314</v>
      </c>
      <c r="P236" s="154">
        <v>2.3E-2</v>
      </c>
      <c r="Q236" s="154">
        <v>99.245999999999981</v>
      </c>
      <c r="R236" s="174">
        <f t="shared" si="62"/>
        <v>54.322009786656317</v>
      </c>
      <c r="S236" s="57">
        <v>77.614446287480106</v>
      </c>
      <c r="T236" s="57">
        <v>78.021807538418699</v>
      </c>
      <c r="U236" s="57">
        <v>79.855472097231186</v>
      </c>
      <c r="V236" s="45">
        <f t="shared" si="55"/>
        <v>1156.9000000000001</v>
      </c>
      <c r="W236" s="45">
        <f t="shared" si="56"/>
        <v>1150.56</v>
      </c>
      <c r="X236" s="84"/>
    </row>
    <row r="237" spans="1:24" s="157" customFormat="1" ht="12.75">
      <c r="A237" s="157" t="s">
        <v>88</v>
      </c>
      <c r="B237" s="178" t="s">
        <v>1053</v>
      </c>
      <c r="C237" s="179"/>
      <c r="D237" s="179"/>
      <c r="E237" s="180">
        <f t="shared" ref="E237:R237" si="63">AVERAGE(E227:E236)</f>
        <v>52.213000000000001</v>
      </c>
      <c r="F237" s="180">
        <f t="shared" si="63"/>
        <v>2.3409999999999997</v>
      </c>
      <c r="G237" s="180">
        <f t="shared" si="63"/>
        <v>13.586000000000002</v>
      </c>
      <c r="H237" s="180">
        <f t="shared" si="63"/>
        <v>11.000999999999999</v>
      </c>
      <c r="I237" s="180">
        <f t="shared" si="63"/>
        <v>0.16009999999999999</v>
      </c>
      <c r="J237" s="180">
        <f t="shared" si="63"/>
        <v>6.157</v>
      </c>
      <c r="K237" s="180">
        <f t="shared" si="63"/>
        <v>9.9809999999999999</v>
      </c>
      <c r="L237" s="180">
        <f t="shared" si="63"/>
        <v>2.65</v>
      </c>
      <c r="M237" s="180">
        <f t="shared" si="63"/>
        <v>0.4869</v>
      </c>
      <c r="N237" s="180">
        <f t="shared" si="63"/>
        <v>2.7899999999999998E-2</v>
      </c>
      <c r="O237" s="180">
        <f t="shared" si="63"/>
        <v>0.29160000000000003</v>
      </c>
      <c r="P237" s="180">
        <f t="shared" si="63"/>
        <v>2.4200000000000003E-2</v>
      </c>
      <c r="Q237" s="180">
        <f t="shared" si="63"/>
        <v>98.919700000000006</v>
      </c>
      <c r="R237" s="182">
        <f t="shared" si="63"/>
        <v>53.996931713914933</v>
      </c>
      <c r="S237" s="182">
        <v>77.38535950932706</v>
      </c>
      <c r="T237" s="182">
        <v>77.795683600138389</v>
      </c>
      <c r="U237" s="182">
        <v>79.643235272034516</v>
      </c>
      <c r="V237" s="179">
        <f>AVERAGE(V227:V236)</f>
        <v>1153.6109999999999</v>
      </c>
      <c r="W237" s="179">
        <f>AVERAGE(W227:W236)</f>
        <v>1147.5283999999999</v>
      </c>
      <c r="X237" s="85"/>
    </row>
    <row r="238" spans="1:24" s="157" customFormat="1" ht="12.75">
      <c r="B238" s="178" t="s">
        <v>1032</v>
      </c>
      <c r="C238" s="179"/>
      <c r="D238" s="179"/>
      <c r="E238" s="180">
        <f>_xlfn.STDEV.P(E227:E236)</f>
        <v>0.16751417850438838</v>
      </c>
      <c r="F238" s="180">
        <f t="shared" ref="F238:R238" si="64">_xlfn.STDEV.P(F227:F236)</f>
        <v>2.7367864366807992E-2</v>
      </c>
      <c r="G238" s="180">
        <f t="shared" si="64"/>
        <v>6.0860496218811615E-2</v>
      </c>
      <c r="H238" s="180">
        <f t="shared" si="64"/>
        <v>0.12169223475637224</v>
      </c>
      <c r="I238" s="180">
        <f t="shared" si="64"/>
        <v>1.6349006085998014E-2</v>
      </c>
      <c r="J238" s="180">
        <f t="shared" si="64"/>
        <v>6.0008332754709993E-2</v>
      </c>
      <c r="K238" s="180">
        <f t="shared" si="64"/>
        <v>3.8327535793473672E-2</v>
      </c>
      <c r="L238" s="180">
        <f t="shared" si="64"/>
        <v>5.8480766068853808E-2</v>
      </c>
      <c r="M238" s="180">
        <f t="shared" si="64"/>
        <v>1.1184364085633123E-2</v>
      </c>
      <c r="N238" s="180">
        <f>_xlfn.STDEV.P(N227:N236)</f>
        <v>1.4848905683584901E-2</v>
      </c>
      <c r="O238" s="180">
        <f t="shared" si="64"/>
        <v>3.5553340208762253E-2</v>
      </c>
      <c r="P238" s="180">
        <f t="shared" si="64"/>
        <v>1.8680471086136987E-2</v>
      </c>
      <c r="Q238" s="180"/>
      <c r="R238" s="182">
        <f t="shared" si="64"/>
        <v>0.33958205045230511</v>
      </c>
      <c r="S238" s="182">
        <v>0.24003986072275377</v>
      </c>
      <c r="T238" s="182">
        <v>0.23694810375786951</v>
      </c>
      <c r="U238" s="182">
        <v>0.22245011487200717</v>
      </c>
      <c r="V238" s="179">
        <f>_xlfn.STDEV.P(V227:V236)</f>
        <v>1.380191653358356</v>
      </c>
      <c r="W238" s="179">
        <f>_xlfn.STDEV.P(W227:W236)</f>
        <v>1.2721766543998754</v>
      </c>
      <c r="X238" s="85"/>
    </row>
    <row r="239" spans="1:24" s="135" customFormat="1" ht="12.75">
      <c r="C239" s="45"/>
      <c r="D239" s="45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74"/>
      <c r="S239" s="57"/>
      <c r="T239" s="57"/>
      <c r="U239" s="57"/>
      <c r="V239" s="45"/>
      <c r="W239" s="45"/>
      <c r="X239" s="84"/>
    </row>
    <row r="240" spans="1:24" s="135" customFormat="1" ht="12.75">
      <c r="A240" s="135" t="s">
        <v>91</v>
      </c>
      <c r="B240" s="135" t="s">
        <v>1197</v>
      </c>
      <c r="C240" s="45">
        <v>12680</v>
      </c>
      <c r="D240" s="45">
        <v>3864.864</v>
      </c>
      <c r="E240" s="154">
        <v>52.19</v>
      </c>
      <c r="F240" s="154">
        <v>2.5</v>
      </c>
      <c r="G240" s="154">
        <v>13.69</v>
      </c>
      <c r="H240" s="154">
        <v>11.29</v>
      </c>
      <c r="I240" s="154">
        <v>0.19400000000000001</v>
      </c>
      <c r="J240" s="154">
        <v>5.52</v>
      </c>
      <c r="K240" s="154">
        <v>9.86</v>
      </c>
      <c r="L240" s="154">
        <v>2.61</v>
      </c>
      <c r="M240" s="154">
        <v>0.502</v>
      </c>
      <c r="N240" s="154">
        <v>2.5000000000000001E-2</v>
      </c>
      <c r="O240" s="154">
        <v>0.27</v>
      </c>
      <c r="P240" s="154">
        <v>0</v>
      </c>
      <c r="Q240" s="154">
        <v>98.650999999999982</v>
      </c>
      <c r="R240" s="174">
        <f t="shared" ref="R240:R249" si="65">100*(J240/40.3)/((J240/40.3)+(H240/71.84*0.85))</f>
        <v>50.626701344926239</v>
      </c>
      <c r="S240" s="57">
        <v>74.933977809114495</v>
      </c>
      <c r="T240" s="57">
        <v>75.374640763753391</v>
      </c>
      <c r="U240" s="57">
        <v>77.365088782452503</v>
      </c>
      <c r="V240" s="45">
        <f t="shared" si="55"/>
        <v>1138.96</v>
      </c>
      <c r="W240" s="45">
        <f t="shared" si="56"/>
        <v>1134.0239999999999</v>
      </c>
      <c r="X240" s="85"/>
    </row>
    <row r="241" spans="1:24" s="135" customFormat="1" ht="12.75">
      <c r="A241" s="135" t="s">
        <v>91</v>
      </c>
      <c r="B241" s="135" t="s">
        <v>1198</v>
      </c>
      <c r="C241" s="45">
        <v>12680</v>
      </c>
      <c r="D241" s="45">
        <v>3864.864</v>
      </c>
      <c r="E241" s="154">
        <v>52.33</v>
      </c>
      <c r="F241" s="154">
        <v>2.57</v>
      </c>
      <c r="G241" s="154">
        <v>13.22</v>
      </c>
      <c r="H241" s="154">
        <v>12.21</v>
      </c>
      <c r="I241" s="154">
        <v>0.187</v>
      </c>
      <c r="J241" s="154">
        <v>5.53</v>
      </c>
      <c r="K241" s="154">
        <v>9.5500000000000007</v>
      </c>
      <c r="L241" s="154">
        <v>2.52</v>
      </c>
      <c r="M241" s="154">
        <v>0.52900000000000003</v>
      </c>
      <c r="N241" s="154">
        <v>1.9E-2</v>
      </c>
      <c r="O241" s="154">
        <v>0.33700000000000002</v>
      </c>
      <c r="P241" s="154">
        <v>0.04</v>
      </c>
      <c r="Q241" s="154">
        <v>99.042000000000016</v>
      </c>
      <c r="R241" s="174">
        <f t="shared" si="65"/>
        <v>48.713819102024303</v>
      </c>
      <c r="S241" s="57">
        <v>73.469322706215323</v>
      </c>
      <c r="T241" s="57">
        <v>73.926775164585422</v>
      </c>
      <c r="U241" s="57">
        <v>75.996984914039373</v>
      </c>
      <c r="V241" s="45">
        <f t="shared" si="55"/>
        <v>1139.19</v>
      </c>
      <c r="W241" s="45">
        <f t="shared" si="56"/>
        <v>1134.2360000000001</v>
      </c>
      <c r="X241" s="85"/>
    </row>
    <row r="242" spans="1:24" s="135" customFormat="1" ht="12.75">
      <c r="A242" s="135" t="s">
        <v>91</v>
      </c>
      <c r="B242" s="135" t="s">
        <v>1199</v>
      </c>
      <c r="C242" s="45">
        <v>12680</v>
      </c>
      <c r="D242" s="45">
        <v>3864.864</v>
      </c>
      <c r="E242" s="154">
        <v>52.51</v>
      </c>
      <c r="F242" s="154">
        <v>2.5</v>
      </c>
      <c r="G242" s="154">
        <v>13.83</v>
      </c>
      <c r="H242" s="154">
        <v>11.52</v>
      </c>
      <c r="I242" s="154">
        <v>0.188</v>
      </c>
      <c r="J242" s="154">
        <v>5.57</v>
      </c>
      <c r="K242" s="154">
        <v>9.85</v>
      </c>
      <c r="L242" s="154">
        <v>2.56</v>
      </c>
      <c r="M242" s="154">
        <v>0.502</v>
      </c>
      <c r="N242" s="154">
        <v>1.2E-2</v>
      </c>
      <c r="O242" s="154">
        <v>0.25700000000000001</v>
      </c>
      <c r="P242" s="154">
        <v>0</v>
      </c>
      <c r="Q242" s="154">
        <v>99.298999999999992</v>
      </c>
      <c r="R242" s="174">
        <f t="shared" si="65"/>
        <v>50.347976462014508</v>
      </c>
      <c r="S242" s="57">
        <v>74.723964459104607</v>
      </c>
      <c r="T242" s="57">
        <v>75.167095931588037</v>
      </c>
      <c r="U242" s="57">
        <v>77.169238326630349</v>
      </c>
      <c r="V242" s="45">
        <f t="shared" si="55"/>
        <v>1140.1100000000001</v>
      </c>
      <c r="W242" s="45">
        <f t="shared" si="56"/>
        <v>1135.0840000000001</v>
      </c>
      <c r="X242" s="84"/>
    </row>
    <row r="243" spans="1:24" s="135" customFormat="1" ht="12.75">
      <c r="A243" s="135" t="s">
        <v>91</v>
      </c>
      <c r="B243" s="135" t="s">
        <v>1200</v>
      </c>
      <c r="C243" s="45">
        <v>12680</v>
      </c>
      <c r="D243" s="45">
        <v>3864.864</v>
      </c>
      <c r="E243" s="154">
        <v>52.57</v>
      </c>
      <c r="F243" s="154">
        <v>2.52</v>
      </c>
      <c r="G243" s="154">
        <v>13.47</v>
      </c>
      <c r="H243" s="154">
        <v>11.72</v>
      </c>
      <c r="I243" s="154">
        <v>0.19500000000000001</v>
      </c>
      <c r="J243" s="154">
        <v>5.58</v>
      </c>
      <c r="K243" s="154">
        <v>9.85</v>
      </c>
      <c r="L243" s="154">
        <v>2.5</v>
      </c>
      <c r="M243" s="154">
        <v>0.49099999999999999</v>
      </c>
      <c r="N243" s="154">
        <v>0</v>
      </c>
      <c r="O243" s="154">
        <v>0.32400000000000001</v>
      </c>
      <c r="P243" s="154">
        <v>0</v>
      </c>
      <c r="Q243" s="154">
        <v>99.219999999999985</v>
      </c>
      <c r="R243" s="174">
        <f t="shared" si="65"/>
        <v>49.962521926604801</v>
      </c>
      <c r="S243" s="57">
        <v>74.43164452802219</v>
      </c>
      <c r="T243" s="57">
        <v>74.878177908748711</v>
      </c>
      <c r="U243" s="57">
        <v>76.896454528263519</v>
      </c>
      <c r="V243" s="45">
        <f t="shared" si="55"/>
        <v>1140.3399999999999</v>
      </c>
      <c r="W243" s="45">
        <f t="shared" si="56"/>
        <v>1135.296</v>
      </c>
      <c r="X243" s="84"/>
    </row>
    <row r="244" spans="1:24" s="135" customFormat="1" ht="12.75">
      <c r="A244" s="135" t="s">
        <v>91</v>
      </c>
      <c r="B244" s="135" t="s">
        <v>1201</v>
      </c>
      <c r="C244" s="45">
        <v>12680</v>
      </c>
      <c r="D244" s="45">
        <v>3864.864</v>
      </c>
      <c r="E244" s="154">
        <v>52.64</v>
      </c>
      <c r="F244" s="154">
        <v>2.44</v>
      </c>
      <c r="G244" s="154">
        <v>13.76</v>
      </c>
      <c r="H244" s="154">
        <v>11.6</v>
      </c>
      <c r="I244" s="154">
        <v>0.17699999999999999</v>
      </c>
      <c r="J244" s="154">
        <v>5.7</v>
      </c>
      <c r="K244" s="154">
        <v>9.7899999999999991</v>
      </c>
      <c r="L244" s="154">
        <v>2.6</v>
      </c>
      <c r="M244" s="154">
        <v>0.55200000000000005</v>
      </c>
      <c r="N244" s="154">
        <v>0</v>
      </c>
      <c r="O244" s="154">
        <v>0.28899999999999998</v>
      </c>
      <c r="P244" s="154">
        <v>0</v>
      </c>
      <c r="Q244" s="154">
        <v>99.548000000000002</v>
      </c>
      <c r="R244" s="174">
        <f t="shared" si="65"/>
        <v>50.751692392352446</v>
      </c>
      <c r="S244" s="57">
        <v>75.027786654239321</v>
      </c>
      <c r="T244" s="57">
        <v>75.467340362500423</v>
      </c>
      <c r="U244" s="57">
        <v>77.452536942821908</v>
      </c>
      <c r="V244" s="45">
        <f t="shared" si="55"/>
        <v>1143.0999999999999</v>
      </c>
      <c r="W244" s="45">
        <f t="shared" si="56"/>
        <v>1137.8399999999999</v>
      </c>
      <c r="X244" s="84"/>
    </row>
    <row r="245" spans="1:24" s="135" customFormat="1" ht="12.75">
      <c r="A245" s="135" t="s">
        <v>91</v>
      </c>
      <c r="B245" s="135" t="s">
        <v>1202</v>
      </c>
      <c r="C245" s="45">
        <v>12680</v>
      </c>
      <c r="D245" s="45">
        <v>3864.864</v>
      </c>
      <c r="E245" s="154">
        <v>52.23</v>
      </c>
      <c r="F245" s="154">
        <v>2.5299999999999998</v>
      </c>
      <c r="G245" s="154">
        <v>13.71</v>
      </c>
      <c r="H245" s="154">
        <v>11.78</v>
      </c>
      <c r="I245" s="154">
        <v>0.185</v>
      </c>
      <c r="J245" s="154">
        <v>5.49</v>
      </c>
      <c r="K245" s="154">
        <v>9.75</v>
      </c>
      <c r="L245" s="154">
        <v>2.64</v>
      </c>
      <c r="M245" s="154">
        <v>0.495</v>
      </c>
      <c r="N245" s="154">
        <v>0</v>
      </c>
      <c r="O245" s="154">
        <v>0.23200000000000001</v>
      </c>
      <c r="P245" s="154">
        <v>0</v>
      </c>
      <c r="Q245" s="154">
        <v>99.042000000000002</v>
      </c>
      <c r="R245" s="174">
        <f t="shared" si="65"/>
        <v>49.428373952204822</v>
      </c>
      <c r="S245" s="57">
        <v>74.022893645735948</v>
      </c>
      <c r="T245" s="57">
        <v>74.474117452078232</v>
      </c>
      <c r="U245" s="57">
        <v>76.51467449084241</v>
      </c>
      <c r="V245" s="45">
        <f t="shared" si="55"/>
        <v>1138.27</v>
      </c>
      <c r="W245" s="45">
        <f t="shared" si="56"/>
        <v>1133.3879999999999</v>
      </c>
      <c r="X245" s="84"/>
    </row>
    <row r="246" spans="1:24" s="135" customFormat="1" ht="12.75">
      <c r="A246" s="135" t="s">
        <v>91</v>
      </c>
      <c r="B246" s="135" t="s">
        <v>1203</v>
      </c>
      <c r="C246" s="45">
        <v>12680</v>
      </c>
      <c r="D246" s="45">
        <v>3864.864</v>
      </c>
      <c r="E246" s="154">
        <v>52.32</v>
      </c>
      <c r="F246" s="154">
        <v>2.44</v>
      </c>
      <c r="G246" s="154">
        <v>13.74</v>
      </c>
      <c r="H246" s="154">
        <v>11.63</v>
      </c>
      <c r="I246" s="154">
        <v>0.16400000000000001</v>
      </c>
      <c r="J246" s="154">
        <v>5.62</v>
      </c>
      <c r="K246" s="154">
        <v>9.83</v>
      </c>
      <c r="L246" s="154">
        <v>2.6</v>
      </c>
      <c r="M246" s="154">
        <v>0.52400000000000002</v>
      </c>
      <c r="N246" s="154">
        <v>0.03</v>
      </c>
      <c r="O246" s="154">
        <v>0.32700000000000001</v>
      </c>
      <c r="P246" s="154">
        <v>0.01</v>
      </c>
      <c r="Q246" s="154">
        <v>99.234999999999999</v>
      </c>
      <c r="R246" s="174">
        <f t="shared" si="65"/>
        <v>50.333809588251327</v>
      </c>
      <c r="S246" s="57">
        <v>74.713259527156325</v>
      </c>
      <c r="T246" s="57">
        <v>75.156516278638762</v>
      </c>
      <c r="U246" s="57">
        <v>77.15925246183518</v>
      </c>
      <c r="V246" s="45">
        <f t="shared" si="55"/>
        <v>1141.26</v>
      </c>
      <c r="W246" s="45">
        <f t="shared" si="56"/>
        <v>1136.144</v>
      </c>
      <c r="X246" s="84"/>
    </row>
    <row r="247" spans="1:24" s="135" customFormat="1" ht="12.75">
      <c r="A247" s="135" t="s">
        <v>91</v>
      </c>
      <c r="B247" s="135" t="s">
        <v>1204</v>
      </c>
      <c r="C247" s="45">
        <v>12680</v>
      </c>
      <c r="D247" s="45">
        <v>3864.864</v>
      </c>
      <c r="E247" s="154">
        <v>52.49</v>
      </c>
      <c r="F247" s="154">
        <v>2.58</v>
      </c>
      <c r="G247" s="154">
        <v>13.6</v>
      </c>
      <c r="H247" s="154">
        <v>11.81</v>
      </c>
      <c r="I247" s="154">
        <v>0.161</v>
      </c>
      <c r="J247" s="154">
        <v>5.48</v>
      </c>
      <c r="K247" s="154">
        <v>9.67</v>
      </c>
      <c r="L247" s="154">
        <v>2.61</v>
      </c>
      <c r="M247" s="154">
        <v>0.54200000000000004</v>
      </c>
      <c r="N247" s="154">
        <v>2.1000000000000001E-2</v>
      </c>
      <c r="O247" s="154">
        <v>0.27200000000000002</v>
      </c>
      <c r="P247" s="154">
        <v>0</v>
      </c>
      <c r="Q247" s="154">
        <v>99.236000000000018</v>
      </c>
      <c r="R247" s="174">
        <f t="shared" si="65"/>
        <v>49.319225954520284</v>
      </c>
      <c r="S247" s="57">
        <v>73.938840105704401</v>
      </c>
      <c r="T247" s="57">
        <v>74.391018819677384</v>
      </c>
      <c r="U247" s="57">
        <v>76.436116963821277</v>
      </c>
      <c r="V247" s="45">
        <f t="shared" si="55"/>
        <v>1138.04</v>
      </c>
      <c r="W247" s="45">
        <f t="shared" si="56"/>
        <v>1133.1759999999999</v>
      </c>
      <c r="X247" s="84"/>
    </row>
    <row r="248" spans="1:24" s="135" customFormat="1" ht="12.75">
      <c r="A248" s="135" t="s">
        <v>91</v>
      </c>
      <c r="B248" s="135" t="s">
        <v>1205</v>
      </c>
      <c r="C248" s="45">
        <v>12680</v>
      </c>
      <c r="D248" s="45">
        <v>3864.864</v>
      </c>
      <c r="E248" s="154">
        <v>52.29</v>
      </c>
      <c r="F248" s="154">
        <v>2.38</v>
      </c>
      <c r="G248" s="154">
        <v>13.31</v>
      </c>
      <c r="H248" s="154">
        <v>11.39</v>
      </c>
      <c r="I248" s="154">
        <v>0.184</v>
      </c>
      <c r="J248" s="154">
        <v>5.86</v>
      </c>
      <c r="K248" s="154">
        <v>9.85</v>
      </c>
      <c r="L248" s="154">
        <v>2.48</v>
      </c>
      <c r="M248" s="154">
        <v>0.52700000000000002</v>
      </c>
      <c r="N248" s="154">
        <v>0</v>
      </c>
      <c r="O248" s="154">
        <v>0.28499999999999998</v>
      </c>
      <c r="P248" s="154">
        <v>0.01</v>
      </c>
      <c r="Q248" s="154">
        <v>98.566000000000003</v>
      </c>
      <c r="R248" s="174">
        <f t="shared" si="65"/>
        <v>51.89965294200428</v>
      </c>
      <c r="S248" s="57">
        <v>75.878824413328445</v>
      </c>
      <c r="T248" s="57">
        <v>76.308128616019388</v>
      </c>
      <c r="U248" s="57">
        <v>78.244901297504327</v>
      </c>
      <c r="V248" s="45">
        <f t="shared" si="55"/>
        <v>1146.78</v>
      </c>
      <c r="W248" s="45">
        <f t="shared" si="56"/>
        <v>1141.232</v>
      </c>
      <c r="X248" s="84"/>
    </row>
    <row r="249" spans="1:24" s="135" customFormat="1" ht="12.75">
      <c r="A249" s="135" t="s">
        <v>91</v>
      </c>
      <c r="B249" s="135" t="s">
        <v>1206</v>
      </c>
      <c r="C249" s="45">
        <v>12680</v>
      </c>
      <c r="D249" s="45">
        <v>3864.864</v>
      </c>
      <c r="E249" s="154">
        <v>52.53</v>
      </c>
      <c r="F249" s="154">
        <v>2.5</v>
      </c>
      <c r="G249" s="154">
        <v>13.51</v>
      </c>
      <c r="H249" s="154">
        <v>11.82</v>
      </c>
      <c r="I249" s="154">
        <v>0.16800000000000001</v>
      </c>
      <c r="J249" s="154">
        <v>5.56</v>
      </c>
      <c r="K249" s="154">
        <v>9.8000000000000007</v>
      </c>
      <c r="L249" s="154">
        <v>2.7</v>
      </c>
      <c r="M249" s="154">
        <v>0.50800000000000001</v>
      </c>
      <c r="N249" s="154">
        <v>0</v>
      </c>
      <c r="O249" s="154">
        <v>0.34599999999999997</v>
      </c>
      <c r="P249" s="154">
        <v>0</v>
      </c>
      <c r="Q249" s="154">
        <v>99.442000000000021</v>
      </c>
      <c r="R249" s="174">
        <f t="shared" si="65"/>
        <v>49.660354744882191</v>
      </c>
      <c r="S249" s="57">
        <v>74.20094098086453</v>
      </c>
      <c r="T249" s="57">
        <v>74.650131217850074</v>
      </c>
      <c r="U249" s="57">
        <v>76.681023330777421</v>
      </c>
      <c r="V249" s="45">
        <f t="shared" si="55"/>
        <v>1139.8800000000001</v>
      </c>
      <c r="W249" s="45">
        <f t="shared" si="56"/>
        <v>1134.8720000000001</v>
      </c>
      <c r="X249" s="84"/>
    </row>
    <row r="250" spans="1:24" s="157" customFormat="1" ht="12.75">
      <c r="A250" s="157" t="s">
        <v>91</v>
      </c>
      <c r="B250" s="178" t="s">
        <v>1053</v>
      </c>
      <c r="C250" s="179"/>
      <c r="D250" s="179"/>
      <c r="E250" s="180">
        <f t="shared" ref="E250:R250" si="66">AVERAGE(E240:E249)</f>
        <v>52.410000000000004</v>
      </c>
      <c r="F250" s="180">
        <f t="shared" si="66"/>
        <v>2.4959999999999996</v>
      </c>
      <c r="G250" s="180">
        <f t="shared" si="66"/>
        <v>13.584</v>
      </c>
      <c r="H250" s="180">
        <f t="shared" si="66"/>
        <v>11.676999999999998</v>
      </c>
      <c r="I250" s="180">
        <f t="shared" si="66"/>
        <v>0.18029999999999999</v>
      </c>
      <c r="J250" s="180">
        <f t="shared" si="66"/>
        <v>5.5909999999999993</v>
      </c>
      <c r="K250" s="180">
        <f t="shared" si="66"/>
        <v>9.7799999999999994</v>
      </c>
      <c r="L250" s="180">
        <f t="shared" si="66"/>
        <v>2.5819999999999999</v>
      </c>
      <c r="M250" s="180">
        <f t="shared" si="66"/>
        <v>0.5172000000000001</v>
      </c>
      <c r="N250" s="180">
        <f t="shared" si="66"/>
        <v>1.0699999999999999E-2</v>
      </c>
      <c r="O250" s="180">
        <f t="shared" si="66"/>
        <v>0.29389999999999999</v>
      </c>
      <c r="P250" s="180">
        <f t="shared" si="66"/>
        <v>6.0000000000000001E-3</v>
      </c>
      <c r="Q250" s="180">
        <f t="shared" si="66"/>
        <v>99.128099999999989</v>
      </c>
      <c r="R250" s="182">
        <f t="shared" si="66"/>
        <v>50.104412840978526</v>
      </c>
      <c r="S250" s="182">
        <v>74.534145482948546</v>
      </c>
      <c r="T250" s="182">
        <v>74.979394251543994</v>
      </c>
      <c r="U250" s="182">
        <v>76.991627203898815</v>
      </c>
      <c r="V250" s="179">
        <f>AVERAGE(V240:V249)</f>
        <v>1140.5930000000001</v>
      </c>
      <c r="W250" s="179">
        <f>AVERAGE(W240:W249)</f>
        <v>1135.5291999999999</v>
      </c>
      <c r="X250" s="85"/>
    </row>
    <row r="251" spans="1:24" s="157" customFormat="1" ht="12.75">
      <c r="B251" s="178" t="s">
        <v>1032</v>
      </c>
      <c r="C251" s="179"/>
      <c r="D251" s="179"/>
      <c r="E251" s="180">
        <f>_xlfn.STDEV.P(E240:E249)</f>
        <v>0.14798648586948845</v>
      </c>
      <c r="F251" s="180">
        <f t="shared" ref="F251:R251" si="67">_xlfn.STDEV.P(F240:F249)</f>
        <v>5.8343808583259292E-2</v>
      </c>
      <c r="G251" s="180">
        <f t="shared" si="67"/>
        <v>0.1921561864733996</v>
      </c>
      <c r="H251" s="180">
        <f t="shared" si="67"/>
        <v>0.24486935292110396</v>
      </c>
      <c r="I251" s="180">
        <f t="shared" si="67"/>
        <v>1.1593532679903911E-2</v>
      </c>
      <c r="J251" s="180">
        <f t="shared" si="67"/>
        <v>0.10857716150277651</v>
      </c>
      <c r="K251" s="180">
        <f t="shared" si="67"/>
        <v>9.4868329805051096E-2</v>
      </c>
      <c r="L251" s="180">
        <f t="shared" si="67"/>
        <v>6.4000000000000029E-2</v>
      </c>
      <c r="M251" s="180">
        <f t="shared" si="67"/>
        <v>1.9579581200832686E-2</v>
      </c>
      <c r="N251" s="180">
        <f>_xlfn.STDEV.P(N240:N249)</f>
        <v>1.1515641536623135E-2</v>
      </c>
      <c r="O251" s="180">
        <f t="shared" si="67"/>
        <v>3.5945653422910707E-2</v>
      </c>
      <c r="P251" s="180">
        <f t="shared" si="67"/>
        <v>1.2E-2</v>
      </c>
      <c r="Q251" s="180"/>
      <c r="R251" s="182">
        <f t="shared" si="67"/>
        <v>0.85154024105586446</v>
      </c>
      <c r="S251" s="182">
        <v>0.64428007655354425</v>
      </c>
      <c r="T251" s="182">
        <v>0.63675791990840591</v>
      </c>
      <c r="U251" s="182">
        <v>0.60109671735039183</v>
      </c>
      <c r="V251" s="179">
        <f>_xlfn.STDEV.P(V240:V249)</f>
        <v>2.4972747145638374</v>
      </c>
      <c r="W251" s="179">
        <f>_xlfn.STDEV.P(W240:W249)</f>
        <v>2.3018358238588577</v>
      </c>
      <c r="X251" s="85"/>
    </row>
    <row r="252" spans="1:24" s="135" customFormat="1" ht="12.75">
      <c r="C252" s="45"/>
      <c r="D252" s="45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74"/>
      <c r="S252" s="57"/>
      <c r="T252" s="57"/>
      <c r="U252" s="57"/>
      <c r="V252" s="45"/>
      <c r="W252" s="45"/>
      <c r="X252" s="84"/>
    </row>
    <row r="253" spans="1:24" s="135" customFormat="1" ht="12.75">
      <c r="A253" s="135" t="s">
        <v>1207</v>
      </c>
      <c r="B253" s="135" t="s">
        <v>1208</v>
      </c>
      <c r="C253" s="45">
        <v>12680</v>
      </c>
      <c r="D253" s="45">
        <v>3864.864</v>
      </c>
      <c r="E253" s="154">
        <v>51.95</v>
      </c>
      <c r="F253" s="154">
        <v>2.25</v>
      </c>
      <c r="G253" s="154">
        <v>13.4</v>
      </c>
      <c r="H253" s="154">
        <v>11.08</v>
      </c>
      <c r="I253" s="154">
        <v>0.18099999999999999</v>
      </c>
      <c r="J253" s="154">
        <v>6.15</v>
      </c>
      <c r="K253" s="154">
        <v>9.81</v>
      </c>
      <c r="L253" s="154">
        <v>2.52</v>
      </c>
      <c r="M253" s="154">
        <v>0.46899999999999997</v>
      </c>
      <c r="N253" s="154">
        <v>0</v>
      </c>
      <c r="O253" s="154">
        <v>0.28899999999999998</v>
      </c>
      <c r="P253" s="154">
        <v>0</v>
      </c>
      <c r="Q253" s="154">
        <v>98.099000000000004</v>
      </c>
      <c r="R253" s="174">
        <f>100*(J253/40.3)/((J253/40.3)+(H253/71.84*0.85))</f>
        <v>53.790694327734421</v>
      </c>
      <c r="S253" s="57">
        <v>77.24054969096558</v>
      </c>
      <c r="T253" s="57">
        <v>77.652755880779736</v>
      </c>
      <c r="U253" s="57">
        <v>79.509124340388809</v>
      </c>
      <c r="V253" s="45">
        <f t="shared" si="55"/>
        <v>1153.45</v>
      </c>
      <c r="W253" s="45">
        <f t="shared" si="56"/>
        <v>1147.3800000000001</v>
      </c>
      <c r="X253" s="85"/>
    </row>
    <row r="254" spans="1:24" s="135" customFormat="1" ht="12.75">
      <c r="A254" s="135" t="s">
        <v>1207</v>
      </c>
      <c r="B254" s="135" t="s">
        <v>1209</v>
      </c>
      <c r="C254" s="45">
        <v>12680</v>
      </c>
      <c r="D254" s="45">
        <v>3864.864</v>
      </c>
      <c r="E254" s="154">
        <v>51.85</v>
      </c>
      <c r="F254" s="154">
        <v>2.34</v>
      </c>
      <c r="G254" s="154">
        <v>13.46</v>
      </c>
      <c r="H254" s="154">
        <v>10.99</v>
      </c>
      <c r="I254" s="154">
        <v>0.151</v>
      </c>
      <c r="J254" s="154">
        <v>6.26</v>
      </c>
      <c r="K254" s="154">
        <v>9.8000000000000007</v>
      </c>
      <c r="L254" s="154">
        <v>2.75</v>
      </c>
      <c r="M254" s="154">
        <v>0.47399999999999998</v>
      </c>
      <c r="N254" s="154">
        <v>0.03</v>
      </c>
      <c r="O254" s="154">
        <v>0.27800000000000002</v>
      </c>
      <c r="P254" s="154">
        <v>1.6E-2</v>
      </c>
      <c r="Q254" s="154">
        <v>98.399000000000015</v>
      </c>
      <c r="R254" s="174">
        <f>100*(J254/40.3)/((J254/40.3)+(H254/71.84*0.85))</f>
        <v>54.433408859573539</v>
      </c>
      <c r="S254" s="57">
        <v>77.692367419534293</v>
      </c>
      <c r="T254" s="57">
        <v>78.098710823864721</v>
      </c>
      <c r="U254" s="57">
        <v>79.92760991114065</v>
      </c>
      <c r="V254" s="45">
        <f t="shared" si="55"/>
        <v>1155.98</v>
      </c>
      <c r="W254" s="45">
        <f t="shared" si="56"/>
        <v>1149.712</v>
      </c>
      <c r="X254" s="85"/>
    </row>
    <row r="255" spans="1:24" s="157" customFormat="1" ht="12.75">
      <c r="A255" s="157" t="s">
        <v>94</v>
      </c>
      <c r="B255" s="178" t="s">
        <v>1210</v>
      </c>
      <c r="C255" s="179"/>
      <c r="D255" s="179"/>
      <c r="E255" s="180">
        <f>AVERAGE(E253:E254)</f>
        <v>51.900000000000006</v>
      </c>
      <c r="F255" s="180">
        <f t="shared" ref="F255:R255" si="68">AVERAGE(F253:F254)</f>
        <v>2.2949999999999999</v>
      </c>
      <c r="G255" s="180">
        <f t="shared" si="68"/>
        <v>13.43</v>
      </c>
      <c r="H255" s="180">
        <f t="shared" si="68"/>
        <v>11.035</v>
      </c>
      <c r="I255" s="180">
        <f t="shared" si="68"/>
        <v>0.16599999999999998</v>
      </c>
      <c r="J255" s="180">
        <f t="shared" si="68"/>
        <v>6.2050000000000001</v>
      </c>
      <c r="K255" s="180">
        <f t="shared" si="68"/>
        <v>9.8049999999999997</v>
      </c>
      <c r="L255" s="180">
        <f t="shared" si="68"/>
        <v>2.6349999999999998</v>
      </c>
      <c r="M255" s="180">
        <f t="shared" si="68"/>
        <v>0.47149999999999997</v>
      </c>
      <c r="N255" s="180">
        <f>AVERAGE(N253:N254)</f>
        <v>1.4999999999999999E-2</v>
      </c>
      <c r="O255" s="180">
        <f t="shared" si="68"/>
        <v>0.28349999999999997</v>
      </c>
      <c r="P255" s="180">
        <f t="shared" si="68"/>
        <v>8.0000000000000002E-3</v>
      </c>
      <c r="Q255" s="180">
        <f t="shared" si="68"/>
        <v>98.249000000000009</v>
      </c>
      <c r="R255" s="182">
        <f t="shared" si="68"/>
        <v>54.11205159365398</v>
      </c>
      <c r="S255" s="182">
        <v>77.466458555249943</v>
      </c>
      <c r="T255" s="182">
        <v>77.875733352322229</v>
      </c>
      <c r="U255" s="182">
        <v>79.718367125764729</v>
      </c>
      <c r="V255" s="179">
        <f>AVERAGE(V253:V254)</f>
        <v>1154.7150000000001</v>
      </c>
      <c r="W255" s="179">
        <f>AVERAGE(W253:W254)</f>
        <v>1148.546</v>
      </c>
      <c r="X255" s="85"/>
    </row>
    <row r="256" spans="1:24" s="157" customFormat="1" ht="12.75">
      <c r="B256" s="178" t="s">
        <v>1032</v>
      </c>
      <c r="C256" s="179"/>
      <c r="D256" s="179"/>
      <c r="E256" s="180">
        <f>_xlfn.STDEV.P(E253:E254)</f>
        <v>5.0000000000000711E-2</v>
      </c>
      <c r="F256" s="180">
        <f t="shared" ref="F256:R256" si="69">_xlfn.STDEV.P(F253:F254)</f>
        <v>4.4999999999999929E-2</v>
      </c>
      <c r="G256" s="180">
        <f t="shared" si="69"/>
        <v>3.0000000000000249E-2</v>
      </c>
      <c r="H256" s="180">
        <f t="shared" si="69"/>
        <v>4.4999999999999929E-2</v>
      </c>
      <c r="I256" s="180">
        <f t="shared" si="69"/>
        <v>1.4999999999999999E-2</v>
      </c>
      <c r="J256" s="180">
        <f t="shared" si="69"/>
        <v>5.4999999999999716E-2</v>
      </c>
      <c r="K256" s="180">
        <f t="shared" si="69"/>
        <v>4.9999999999998934E-3</v>
      </c>
      <c r="L256" s="180">
        <f t="shared" si="69"/>
        <v>0.11499999999999999</v>
      </c>
      <c r="M256" s="180">
        <f t="shared" si="69"/>
        <v>2.5000000000000022E-3</v>
      </c>
      <c r="N256" s="180">
        <f>_xlfn.STDEV.P(N253:N254)</f>
        <v>1.4999999999999999E-2</v>
      </c>
      <c r="O256" s="180">
        <f t="shared" si="69"/>
        <v>5.4999999999999771E-3</v>
      </c>
      <c r="P256" s="180">
        <f t="shared" si="69"/>
        <v>8.0000000000000002E-3</v>
      </c>
      <c r="Q256" s="180"/>
      <c r="R256" s="182">
        <f t="shared" si="69"/>
        <v>0.32135726591955915</v>
      </c>
      <c r="S256" s="182">
        <v>0.22590886428435653</v>
      </c>
      <c r="T256" s="182">
        <v>0.22297747154249237</v>
      </c>
      <c r="U256" s="182">
        <v>0.20924278537592045</v>
      </c>
      <c r="V256" s="179">
        <f>_xlfn.STDEV.P(V253:V254)</f>
        <v>1.2649999999999864</v>
      </c>
      <c r="W256" s="179">
        <f>_xlfn.STDEV.P(W253:W254)</f>
        <v>1.16599999999994</v>
      </c>
      <c r="X256" s="85"/>
    </row>
    <row r="257" spans="1:24" s="135" customFormat="1" ht="12.75">
      <c r="C257" s="45"/>
      <c r="D257" s="45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74"/>
      <c r="S257" s="57"/>
      <c r="T257" s="57"/>
      <c r="U257" s="57"/>
      <c r="V257" s="45"/>
      <c r="W257" s="45"/>
      <c r="X257" s="84"/>
    </row>
    <row r="258" spans="1:24" s="135" customFormat="1" ht="12.75">
      <c r="A258" s="135" t="s">
        <v>96</v>
      </c>
      <c r="B258" s="135" t="s">
        <v>1211</v>
      </c>
      <c r="C258" s="45">
        <v>12635</v>
      </c>
      <c r="D258" s="45">
        <v>3851.1480000000001</v>
      </c>
      <c r="E258" s="154">
        <v>52.07</v>
      </c>
      <c r="F258" s="154">
        <v>2.1800000000000002</v>
      </c>
      <c r="G258" s="154">
        <v>13.73</v>
      </c>
      <c r="H258" s="154">
        <v>11</v>
      </c>
      <c r="I258" s="154">
        <v>0.14199999999999999</v>
      </c>
      <c r="J258" s="154">
        <v>6.34</v>
      </c>
      <c r="K258" s="154">
        <v>10.37</v>
      </c>
      <c r="L258" s="154">
        <v>2.6</v>
      </c>
      <c r="M258" s="154">
        <v>0.42399999999999999</v>
      </c>
      <c r="N258" s="154">
        <v>0</v>
      </c>
      <c r="O258" s="154">
        <v>0.23200000000000001</v>
      </c>
      <c r="P258" s="154">
        <v>3.6999999999999998E-2</v>
      </c>
      <c r="Q258" s="154">
        <v>99.125000000000014</v>
      </c>
      <c r="R258" s="174">
        <f t="shared" ref="R258:R267" si="70">100*(J258/40.3)/((J258/40.3)+(H258/71.84*0.85))</f>
        <v>54.725662542927743</v>
      </c>
      <c r="S258" s="57">
        <v>77.896020592030013</v>
      </c>
      <c r="T258" s="57">
        <v>78.299690503760743</v>
      </c>
      <c r="U258" s="57">
        <v>80.116079464970625</v>
      </c>
      <c r="V258" s="45">
        <f t="shared" si="55"/>
        <v>1157.82</v>
      </c>
      <c r="W258" s="45">
        <f t="shared" si="56"/>
        <v>1151.4079999999999</v>
      </c>
      <c r="X258" s="85"/>
    </row>
    <row r="259" spans="1:24" s="135" customFormat="1" ht="12.75">
      <c r="A259" s="135" t="s">
        <v>96</v>
      </c>
      <c r="B259" s="135" t="s">
        <v>1212</v>
      </c>
      <c r="C259" s="45">
        <v>12635</v>
      </c>
      <c r="D259" s="45">
        <v>3851.1480000000001</v>
      </c>
      <c r="E259" s="154">
        <v>52.35</v>
      </c>
      <c r="F259" s="154">
        <v>2.21</v>
      </c>
      <c r="G259" s="154">
        <v>13.75</v>
      </c>
      <c r="H259" s="154">
        <v>10.87</v>
      </c>
      <c r="I259" s="154">
        <v>0.159</v>
      </c>
      <c r="J259" s="154">
        <v>6.6</v>
      </c>
      <c r="K259" s="154">
        <v>10.31</v>
      </c>
      <c r="L259" s="154">
        <v>2.5099999999999998</v>
      </c>
      <c r="M259" s="154">
        <v>0.39600000000000002</v>
      </c>
      <c r="N259" s="154">
        <v>0.04</v>
      </c>
      <c r="O259" s="154">
        <v>0.24</v>
      </c>
      <c r="P259" s="154">
        <v>2.1000000000000001E-2</v>
      </c>
      <c r="Q259" s="154">
        <v>99.456000000000017</v>
      </c>
      <c r="R259" s="174">
        <f t="shared" si="70"/>
        <v>56.01256048685886</v>
      </c>
      <c r="S259" s="57">
        <v>78.779693070416883</v>
      </c>
      <c r="T259" s="57">
        <v>79.171540156647055</v>
      </c>
      <c r="U259" s="57">
        <v>80.932723419069603</v>
      </c>
      <c r="V259" s="45">
        <f t="shared" si="55"/>
        <v>1163.8</v>
      </c>
      <c r="W259" s="45">
        <f t="shared" si="56"/>
        <v>1156.92</v>
      </c>
      <c r="X259" s="85"/>
    </row>
    <row r="260" spans="1:24" s="135" customFormat="1" ht="12.75">
      <c r="A260" s="135" t="s">
        <v>96</v>
      </c>
      <c r="B260" s="135" t="s">
        <v>1213</v>
      </c>
      <c r="C260" s="45">
        <v>12635</v>
      </c>
      <c r="D260" s="45">
        <v>3851.1480000000001</v>
      </c>
      <c r="E260" s="154">
        <v>52.38</v>
      </c>
      <c r="F260" s="154">
        <v>2.2999999999999998</v>
      </c>
      <c r="G260" s="154">
        <v>13.94</v>
      </c>
      <c r="H260" s="154">
        <v>10.82</v>
      </c>
      <c r="I260" s="154">
        <v>0.14799999999999999</v>
      </c>
      <c r="J260" s="154">
        <v>6.22</v>
      </c>
      <c r="K260" s="154">
        <v>10.27</v>
      </c>
      <c r="L260" s="154">
        <v>2.61</v>
      </c>
      <c r="M260" s="154">
        <v>0.44800000000000001</v>
      </c>
      <c r="N260" s="154">
        <v>3.7999999999999999E-2</v>
      </c>
      <c r="O260" s="154">
        <v>0.23</v>
      </c>
      <c r="P260" s="154">
        <v>0</v>
      </c>
      <c r="Q260" s="154">
        <v>99.403999999999982</v>
      </c>
      <c r="R260" s="174">
        <f t="shared" si="70"/>
        <v>54.660990877006874</v>
      </c>
      <c r="S260" s="57">
        <v>77.851050954020792</v>
      </c>
      <c r="T260" s="57">
        <v>78.255312863570026</v>
      </c>
      <c r="U260" s="57">
        <v>80.074471110341108</v>
      </c>
      <c r="V260" s="45">
        <f t="shared" si="55"/>
        <v>1155.06</v>
      </c>
      <c r="W260" s="45">
        <f t="shared" si="56"/>
        <v>1148.864</v>
      </c>
      <c r="X260" s="84"/>
    </row>
    <row r="261" spans="1:24" s="135" customFormat="1" ht="12.75">
      <c r="A261" s="135" t="s">
        <v>96</v>
      </c>
      <c r="B261" s="135" t="s">
        <v>1214</v>
      </c>
      <c r="C261" s="45">
        <v>12635</v>
      </c>
      <c r="D261" s="45">
        <v>3851.1480000000001</v>
      </c>
      <c r="E261" s="154">
        <v>52.71</v>
      </c>
      <c r="F261" s="154">
        <v>2.29</v>
      </c>
      <c r="G261" s="154">
        <v>13.94</v>
      </c>
      <c r="H261" s="154">
        <v>10.87</v>
      </c>
      <c r="I261" s="154">
        <v>0.18099999999999999</v>
      </c>
      <c r="J261" s="154">
        <v>6.16</v>
      </c>
      <c r="K261" s="154">
        <v>10.18</v>
      </c>
      <c r="L261" s="154">
        <v>2.7</v>
      </c>
      <c r="M261" s="154">
        <v>0.46</v>
      </c>
      <c r="N261" s="154">
        <v>3.7999999999999999E-2</v>
      </c>
      <c r="O261" s="154">
        <v>0.26500000000000001</v>
      </c>
      <c r="P261" s="154">
        <v>0</v>
      </c>
      <c r="Q261" s="154">
        <v>99.793999999999983</v>
      </c>
      <c r="R261" s="174">
        <f t="shared" si="70"/>
        <v>54.306278943840326</v>
      </c>
      <c r="S261" s="57">
        <v>77.603429785533066</v>
      </c>
      <c r="T261" s="57">
        <v>78.010934713065978</v>
      </c>
      <c r="U261" s="57">
        <v>79.845272071732893</v>
      </c>
      <c r="V261" s="45">
        <f t="shared" si="55"/>
        <v>1153.68</v>
      </c>
      <c r="W261" s="45">
        <f t="shared" si="56"/>
        <v>1147.5920000000001</v>
      </c>
      <c r="X261" s="84"/>
    </row>
    <row r="262" spans="1:24" s="135" customFormat="1" ht="12.75">
      <c r="A262" s="135" t="s">
        <v>96</v>
      </c>
      <c r="B262" s="135" t="s">
        <v>1215</v>
      </c>
      <c r="C262" s="45">
        <v>12635</v>
      </c>
      <c r="D262" s="45">
        <v>3851.1480000000001</v>
      </c>
      <c r="E262" s="154">
        <v>52.03</v>
      </c>
      <c r="F262" s="154">
        <v>2.2000000000000002</v>
      </c>
      <c r="G262" s="154">
        <v>13.73</v>
      </c>
      <c r="H262" s="154">
        <v>10.86</v>
      </c>
      <c r="I262" s="154">
        <v>0.188</v>
      </c>
      <c r="J262" s="154">
        <v>6.49</v>
      </c>
      <c r="K262" s="154">
        <v>10.19</v>
      </c>
      <c r="L262" s="154">
        <v>2.57</v>
      </c>
      <c r="M262" s="154">
        <v>0.42899999999999999</v>
      </c>
      <c r="N262" s="154">
        <v>0</v>
      </c>
      <c r="O262" s="154">
        <v>0.251</v>
      </c>
      <c r="P262" s="154">
        <v>0.01</v>
      </c>
      <c r="Q262" s="154">
        <v>98.948000000000008</v>
      </c>
      <c r="R262" s="174">
        <f t="shared" si="70"/>
        <v>55.620769390167069</v>
      </c>
      <c r="S262" s="57">
        <v>78.512895700295857</v>
      </c>
      <c r="T262" s="57">
        <v>78.908350383633618</v>
      </c>
      <c r="U262" s="57">
        <v>80.686359177078799</v>
      </c>
      <c r="V262" s="45">
        <f t="shared" si="55"/>
        <v>1161.27</v>
      </c>
      <c r="W262" s="45">
        <f t="shared" si="56"/>
        <v>1154.588</v>
      </c>
      <c r="X262" s="84"/>
    </row>
    <row r="263" spans="1:24" s="135" customFormat="1" ht="12.75">
      <c r="A263" s="135" t="s">
        <v>96</v>
      </c>
      <c r="B263" s="135" t="s">
        <v>1216</v>
      </c>
      <c r="C263" s="45">
        <v>12635</v>
      </c>
      <c r="D263" s="45">
        <v>3851.1480000000001</v>
      </c>
      <c r="E263" s="154">
        <v>52.47</v>
      </c>
      <c r="F263" s="154">
        <v>2.2000000000000002</v>
      </c>
      <c r="G263" s="154">
        <v>13.77</v>
      </c>
      <c r="H263" s="154">
        <v>10.91</v>
      </c>
      <c r="I263" s="154">
        <v>0.152</v>
      </c>
      <c r="J263" s="154">
        <v>6.46</v>
      </c>
      <c r="K263" s="154">
        <v>10.3</v>
      </c>
      <c r="L263" s="154">
        <v>2.68</v>
      </c>
      <c r="M263" s="154">
        <v>0.442</v>
      </c>
      <c r="N263" s="154">
        <v>2.5999999999999999E-2</v>
      </c>
      <c r="O263" s="154">
        <v>0.21299999999999999</v>
      </c>
      <c r="P263" s="154">
        <v>2.1000000000000001E-2</v>
      </c>
      <c r="Q263" s="154">
        <v>99.643999999999977</v>
      </c>
      <c r="R263" s="174">
        <f t="shared" si="70"/>
        <v>55.392900370006998</v>
      </c>
      <c r="S263" s="57">
        <v>78.356830467987152</v>
      </c>
      <c r="T263" s="57">
        <v>78.754380182665173</v>
      </c>
      <c r="U263" s="57">
        <v>80.542167937111543</v>
      </c>
      <c r="V263" s="45">
        <f t="shared" si="55"/>
        <v>1160.58</v>
      </c>
      <c r="W263" s="45">
        <f t="shared" si="56"/>
        <v>1153.952</v>
      </c>
      <c r="X263" s="84"/>
    </row>
    <row r="264" spans="1:24" s="135" customFormat="1" ht="12.75">
      <c r="A264" s="135" t="s">
        <v>96</v>
      </c>
      <c r="B264" s="135" t="s">
        <v>1217</v>
      </c>
      <c r="C264" s="45">
        <v>12635</v>
      </c>
      <c r="D264" s="45">
        <v>3851.1480000000001</v>
      </c>
      <c r="E264" s="154">
        <v>52.48</v>
      </c>
      <c r="F264" s="154">
        <v>2.21</v>
      </c>
      <c r="G264" s="154">
        <v>13.82</v>
      </c>
      <c r="H264" s="154">
        <v>10.97</v>
      </c>
      <c r="I264" s="154">
        <v>0.16500000000000001</v>
      </c>
      <c r="J264" s="154">
        <v>6.63</v>
      </c>
      <c r="K264" s="154">
        <v>10.34</v>
      </c>
      <c r="L264" s="154">
        <v>2.19</v>
      </c>
      <c r="M264" s="154">
        <v>0.42099999999999999</v>
      </c>
      <c r="N264" s="154">
        <v>5.2999999999999999E-2</v>
      </c>
      <c r="O264" s="154">
        <v>0.24399999999999999</v>
      </c>
      <c r="P264" s="154">
        <v>0.04</v>
      </c>
      <c r="Q264" s="154">
        <v>99.563000000000002</v>
      </c>
      <c r="R264" s="174">
        <f t="shared" si="70"/>
        <v>55.89863962340003</v>
      </c>
      <c r="S264" s="57">
        <v>78.702315957699767</v>
      </c>
      <c r="T264" s="57">
        <v>79.09521271564175</v>
      </c>
      <c r="U264" s="57">
        <v>80.861289796102142</v>
      </c>
      <c r="V264" s="45">
        <f t="shared" ref="V264:V327" si="71">23*J264+1012</f>
        <v>1164.49</v>
      </c>
      <c r="W264" s="45">
        <f t="shared" ref="W264:W327" si="72">21.2*J264+1017</f>
        <v>1157.556</v>
      </c>
      <c r="X264" s="84"/>
    </row>
    <row r="265" spans="1:24" s="135" customFormat="1" ht="12.75">
      <c r="A265" s="135" t="s">
        <v>96</v>
      </c>
      <c r="B265" s="135" t="s">
        <v>1218</v>
      </c>
      <c r="C265" s="45">
        <v>12635</v>
      </c>
      <c r="D265" s="45">
        <v>3851.1480000000001</v>
      </c>
      <c r="E265" s="154">
        <v>51.97</v>
      </c>
      <c r="F265" s="154">
        <v>2.11</v>
      </c>
      <c r="G265" s="154">
        <v>13.76</v>
      </c>
      <c r="H265" s="154">
        <v>10.95</v>
      </c>
      <c r="I265" s="154">
        <v>0.156</v>
      </c>
      <c r="J265" s="154">
        <v>6.61</v>
      </c>
      <c r="K265" s="154">
        <v>10.49</v>
      </c>
      <c r="L265" s="154">
        <v>2.6</v>
      </c>
      <c r="M265" s="154">
        <v>0.41399999999999998</v>
      </c>
      <c r="N265" s="154">
        <v>1.7000000000000001E-2</v>
      </c>
      <c r="O265" s="154">
        <v>0.22900000000000001</v>
      </c>
      <c r="P265" s="154">
        <v>0</v>
      </c>
      <c r="Q265" s="154">
        <v>99.305999999999997</v>
      </c>
      <c r="R265" s="174">
        <f t="shared" si="70"/>
        <v>55.869145489115226</v>
      </c>
      <c r="S265" s="57">
        <v>78.682256424430392</v>
      </c>
      <c r="T265" s="57">
        <v>79.075424851277916</v>
      </c>
      <c r="U265" s="57">
        <v>80.842768751242531</v>
      </c>
      <c r="V265" s="45">
        <f t="shared" si="71"/>
        <v>1164.03</v>
      </c>
      <c r="W265" s="45">
        <f t="shared" si="72"/>
        <v>1157.1320000000001</v>
      </c>
      <c r="X265" s="84"/>
    </row>
    <row r="266" spans="1:24" s="135" customFormat="1" ht="12.75">
      <c r="A266" s="135" t="s">
        <v>96</v>
      </c>
      <c r="B266" s="135" t="s">
        <v>1219</v>
      </c>
      <c r="C266" s="45">
        <v>12635</v>
      </c>
      <c r="D266" s="45">
        <v>3851.1480000000001</v>
      </c>
      <c r="E266" s="154">
        <v>51.97</v>
      </c>
      <c r="F266" s="154">
        <v>2.15</v>
      </c>
      <c r="G266" s="154">
        <v>13.76</v>
      </c>
      <c r="H266" s="154">
        <v>10.95</v>
      </c>
      <c r="I266" s="154">
        <v>0.15</v>
      </c>
      <c r="J266" s="154">
        <v>6.57</v>
      </c>
      <c r="K266" s="154">
        <v>10.44</v>
      </c>
      <c r="L266" s="154">
        <v>2.48</v>
      </c>
      <c r="M266" s="154">
        <v>0.40500000000000003</v>
      </c>
      <c r="N266" s="154">
        <v>0.01</v>
      </c>
      <c r="O266" s="154">
        <v>0.27800000000000002</v>
      </c>
      <c r="P266" s="154">
        <v>1.4999999999999999E-2</v>
      </c>
      <c r="Q266" s="154">
        <v>99.178000000000026</v>
      </c>
      <c r="R266" s="174">
        <f t="shared" si="70"/>
        <v>55.719437945164756</v>
      </c>
      <c r="S266" s="57">
        <v>78.580268356793866</v>
      </c>
      <c r="T266" s="57">
        <v>78.974815143252243</v>
      </c>
      <c r="U266" s="57">
        <v>80.748587967516229</v>
      </c>
      <c r="V266" s="45">
        <f t="shared" si="71"/>
        <v>1163.1100000000001</v>
      </c>
      <c r="W266" s="45">
        <f t="shared" si="72"/>
        <v>1156.2840000000001</v>
      </c>
      <c r="X266" s="84"/>
    </row>
    <row r="267" spans="1:24" s="135" customFormat="1" ht="12.75">
      <c r="A267" s="135" t="s">
        <v>96</v>
      </c>
      <c r="B267" s="135" t="s">
        <v>1220</v>
      </c>
      <c r="C267" s="45">
        <v>12635</v>
      </c>
      <c r="D267" s="45">
        <v>3851.1480000000001</v>
      </c>
      <c r="E267" s="154">
        <v>52.16</v>
      </c>
      <c r="F267" s="154">
        <v>2.19</v>
      </c>
      <c r="G267" s="154">
        <v>13.83</v>
      </c>
      <c r="H267" s="154">
        <v>10.88</v>
      </c>
      <c r="I267" s="154">
        <v>0.13700000000000001</v>
      </c>
      <c r="J267" s="154">
        <v>6.59</v>
      </c>
      <c r="K267" s="154">
        <v>10.34</v>
      </c>
      <c r="L267" s="154">
        <v>2.4300000000000002</v>
      </c>
      <c r="M267" s="154">
        <v>0.41899999999999998</v>
      </c>
      <c r="N267" s="154">
        <v>0.01</v>
      </c>
      <c r="O267" s="154">
        <v>0.32900000000000001</v>
      </c>
      <c r="P267" s="154">
        <v>1.2999999999999999E-2</v>
      </c>
      <c r="Q267" s="154">
        <v>99.328000000000003</v>
      </c>
      <c r="R267" s="174">
        <f t="shared" si="70"/>
        <v>55.952536283269517</v>
      </c>
      <c r="S267" s="57">
        <v>78.738943860490963</v>
      </c>
      <c r="T267" s="57">
        <v>79.131344081813012</v>
      </c>
      <c r="U267" s="57">
        <v>80.895106011626936</v>
      </c>
      <c r="V267" s="45">
        <f t="shared" si="71"/>
        <v>1163.57</v>
      </c>
      <c r="W267" s="45">
        <f t="shared" si="72"/>
        <v>1156.7080000000001</v>
      </c>
      <c r="X267" s="84"/>
    </row>
    <row r="268" spans="1:24" s="157" customFormat="1" ht="12.75">
      <c r="A268" s="157" t="s">
        <v>96</v>
      </c>
      <c r="B268" s="178" t="s">
        <v>1053</v>
      </c>
      <c r="C268" s="179"/>
      <c r="D268" s="179"/>
      <c r="E268" s="180">
        <f>AVERAGE(E258:E267)</f>
        <v>52.259</v>
      </c>
      <c r="F268" s="180">
        <f t="shared" ref="F268:R268" si="73">AVERAGE(F258:F267)</f>
        <v>2.2039999999999997</v>
      </c>
      <c r="G268" s="180">
        <f t="shared" si="73"/>
        <v>13.803000000000003</v>
      </c>
      <c r="H268" s="180">
        <f t="shared" si="73"/>
        <v>10.907999999999999</v>
      </c>
      <c r="I268" s="180">
        <f t="shared" si="73"/>
        <v>0.15779999999999997</v>
      </c>
      <c r="J268" s="180">
        <f t="shared" si="73"/>
        <v>6.4670000000000005</v>
      </c>
      <c r="K268" s="180">
        <f t="shared" si="73"/>
        <v>10.322999999999999</v>
      </c>
      <c r="L268" s="180">
        <f t="shared" si="73"/>
        <v>2.5369999999999999</v>
      </c>
      <c r="M268" s="180">
        <f t="shared" si="73"/>
        <v>0.42580000000000001</v>
      </c>
      <c r="N268" s="180">
        <f>AVERAGE(N258:N267)</f>
        <v>2.3199999999999998E-2</v>
      </c>
      <c r="O268" s="180">
        <f t="shared" si="73"/>
        <v>0.25110000000000005</v>
      </c>
      <c r="P268" s="180">
        <f t="shared" si="73"/>
        <v>1.5700000000000002E-2</v>
      </c>
      <c r="Q268" s="180">
        <f t="shared" si="73"/>
        <v>99.374600000000001</v>
      </c>
      <c r="R268" s="182">
        <f t="shared" si="73"/>
        <v>55.415892195175743</v>
      </c>
      <c r="S268" s="182">
        <v>78.370370516969885</v>
      </c>
      <c r="T268" s="182">
        <v>78.767700559532756</v>
      </c>
      <c r="U268" s="182">
        <v>80.554482570679241</v>
      </c>
      <c r="V268" s="179">
        <f>AVERAGE(V258:V267)</f>
        <v>1160.741</v>
      </c>
      <c r="W268" s="179">
        <f>AVERAGE(W258:W267)</f>
        <v>1154.1003999999998</v>
      </c>
      <c r="X268" s="85"/>
    </row>
    <row r="269" spans="1:24" s="157" customFormat="1" ht="12.75">
      <c r="B269" s="178" t="s">
        <v>1032</v>
      </c>
      <c r="C269" s="179"/>
      <c r="D269" s="179"/>
      <c r="E269" s="180">
        <f>_xlfn.STDEV.P(E258:E267)</f>
        <v>0.24180363934399357</v>
      </c>
      <c r="F269" s="180">
        <f t="shared" ref="F269:R269" si="74">_xlfn.STDEV.P(F258:F267)</f>
        <v>5.4074023338383084E-2</v>
      </c>
      <c r="G269" s="180">
        <f t="shared" si="74"/>
        <v>7.5372408744844868E-2</v>
      </c>
      <c r="H269" s="180">
        <f t="shared" si="74"/>
        <v>5.4369108876272783E-2</v>
      </c>
      <c r="I269" s="180">
        <f t="shared" si="74"/>
        <v>1.5425952158618928E-2</v>
      </c>
      <c r="J269" s="180">
        <f t="shared" si="74"/>
        <v>0.16199074047611489</v>
      </c>
      <c r="K269" s="180">
        <f t="shared" si="74"/>
        <v>9.2741576436892681E-2</v>
      </c>
      <c r="L269" s="180">
        <f t="shared" si="74"/>
        <v>0.14043147795277244</v>
      </c>
      <c r="M269" s="180">
        <f t="shared" si="74"/>
        <v>1.8621492958406961E-2</v>
      </c>
      <c r="N269" s="180">
        <f>_xlfn.STDEV.P(N258:N267)</f>
        <v>1.7548789132017056E-2</v>
      </c>
      <c r="O269" s="180">
        <f t="shared" si="74"/>
        <v>3.1478405296329344E-2</v>
      </c>
      <c r="P269" s="180">
        <f t="shared" si="74"/>
        <v>1.3711673858431726E-2</v>
      </c>
      <c r="Q269" s="180"/>
      <c r="R269" s="182">
        <f t="shared" si="74"/>
        <v>0.5911566127054102</v>
      </c>
      <c r="S269" s="182">
        <v>0.40722284642057704</v>
      </c>
      <c r="T269" s="182">
        <v>0.40179682048619325</v>
      </c>
      <c r="U269" s="182">
        <v>0.3764489175111051</v>
      </c>
      <c r="V269" s="179">
        <f>_xlfn.STDEV.P(V258:V267)</f>
        <v>3.7257870309506411</v>
      </c>
      <c r="W269" s="179">
        <f>_xlfn.STDEV.P(W258:W267)</f>
        <v>3.434203698093647</v>
      </c>
      <c r="X269" s="85"/>
    </row>
    <row r="270" spans="1:24" s="135" customFormat="1" ht="12.75">
      <c r="C270" s="45"/>
      <c r="D270" s="45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74"/>
      <c r="S270" s="57"/>
      <c r="T270" s="57"/>
      <c r="U270" s="57"/>
      <c r="V270" s="45"/>
      <c r="W270" s="45"/>
      <c r="X270" s="84"/>
    </row>
    <row r="271" spans="1:24" s="135" customFormat="1" ht="12.75">
      <c r="A271" s="135" t="s">
        <v>99</v>
      </c>
      <c r="B271" s="135" t="s">
        <v>1221</v>
      </c>
      <c r="C271" s="45">
        <v>12480</v>
      </c>
      <c r="D271" s="45">
        <v>3803.904</v>
      </c>
      <c r="E271" s="154">
        <v>52.26</v>
      </c>
      <c r="F271" s="154">
        <v>2.21</v>
      </c>
      <c r="G271" s="154">
        <v>13.99</v>
      </c>
      <c r="H271" s="154">
        <v>10.85</v>
      </c>
      <c r="I271" s="154">
        <v>0.19800000000000001</v>
      </c>
      <c r="J271" s="154">
        <v>6.07</v>
      </c>
      <c r="K271" s="154">
        <v>10.4</v>
      </c>
      <c r="L271" s="154">
        <v>2.6</v>
      </c>
      <c r="M271" s="154">
        <v>0.43</v>
      </c>
      <c r="N271" s="154">
        <v>3.7999999999999999E-2</v>
      </c>
      <c r="O271" s="154">
        <v>0.219</v>
      </c>
      <c r="P271" s="154">
        <v>0.01</v>
      </c>
      <c r="Q271" s="154">
        <v>99.274999999999977</v>
      </c>
      <c r="R271" s="174">
        <f t="shared" ref="R271:R279" si="75">100*(J271/40.3)/((J271/40.3)+(H271/71.84*0.85))</f>
        <v>53.986580137521507</v>
      </c>
      <c r="S271" s="57">
        <v>77.378833605061942</v>
      </c>
      <c r="T271" s="57">
        <v>77.789255457292327</v>
      </c>
      <c r="U271" s="57">
        <v>79.637258384824975</v>
      </c>
      <c r="V271" s="45">
        <f t="shared" si="71"/>
        <v>1151.6100000000001</v>
      </c>
      <c r="W271" s="45">
        <f t="shared" si="72"/>
        <v>1145.684</v>
      </c>
      <c r="X271" s="85"/>
    </row>
    <row r="272" spans="1:24" s="135" customFormat="1" ht="12.75">
      <c r="A272" s="135" t="s">
        <v>99</v>
      </c>
      <c r="B272" s="135" t="s">
        <v>1222</v>
      </c>
      <c r="C272" s="45">
        <v>12480</v>
      </c>
      <c r="D272" s="45">
        <v>3803.904</v>
      </c>
      <c r="E272" s="154">
        <v>52.54</v>
      </c>
      <c r="F272" s="154">
        <v>2.15</v>
      </c>
      <c r="G272" s="154">
        <v>13.98</v>
      </c>
      <c r="H272" s="154">
        <v>10.8</v>
      </c>
      <c r="I272" s="154">
        <v>9.6000000000000002E-2</v>
      </c>
      <c r="J272" s="154">
        <v>6.27</v>
      </c>
      <c r="K272" s="154">
        <v>10.54</v>
      </c>
      <c r="L272" s="154">
        <v>2.54</v>
      </c>
      <c r="M272" s="154">
        <v>0.40699999999999997</v>
      </c>
      <c r="N272" s="154">
        <v>1.7999999999999999E-2</v>
      </c>
      <c r="O272" s="154">
        <v>0.217</v>
      </c>
      <c r="P272" s="154">
        <v>1.7999999999999999E-2</v>
      </c>
      <c r="Q272" s="154">
        <v>99.576000000000008</v>
      </c>
      <c r="R272" s="174">
        <f t="shared" si="75"/>
        <v>54.905150082131598</v>
      </c>
      <c r="S272" s="57">
        <v>78.02054329933442</v>
      </c>
      <c r="T272" s="57">
        <v>78.422569062849746</v>
      </c>
      <c r="U272" s="57">
        <v>80.231269470613071</v>
      </c>
      <c r="V272" s="45">
        <f t="shared" si="71"/>
        <v>1156.21</v>
      </c>
      <c r="W272" s="45">
        <f t="shared" si="72"/>
        <v>1149.924</v>
      </c>
      <c r="X272" s="85"/>
    </row>
    <row r="273" spans="1:24" s="135" customFormat="1" ht="12.75">
      <c r="A273" s="135" t="s">
        <v>99</v>
      </c>
      <c r="B273" s="135" t="s">
        <v>1223</v>
      </c>
      <c r="C273" s="45">
        <v>12480</v>
      </c>
      <c r="D273" s="45">
        <v>3803.904</v>
      </c>
      <c r="E273" s="154">
        <v>52.57</v>
      </c>
      <c r="F273" s="154">
        <v>2.12</v>
      </c>
      <c r="G273" s="154">
        <v>14.06</v>
      </c>
      <c r="H273" s="154">
        <v>11.04</v>
      </c>
      <c r="I273" s="154">
        <v>0.18099999999999999</v>
      </c>
      <c r="J273" s="154">
        <v>6.23</v>
      </c>
      <c r="K273" s="154">
        <v>10.42</v>
      </c>
      <c r="L273" s="154">
        <v>2.63</v>
      </c>
      <c r="M273" s="154">
        <v>0.41</v>
      </c>
      <c r="N273" s="154">
        <v>2.5999999999999999E-2</v>
      </c>
      <c r="O273" s="154">
        <v>0.24</v>
      </c>
      <c r="P273" s="154">
        <v>0</v>
      </c>
      <c r="Q273" s="154">
        <v>99.926999999999978</v>
      </c>
      <c r="R273" s="174">
        <f t="shared" si="75"/>
        <v>54.20157279835842</v>
      </c>
      <c r="S273" s="57">
        <v>77.530019794979182</v>
      </c>
      <c r="T273" s="57">
        <v>77.938480697247755</v>
      </c>
      <c r="U273" s="57">
        <v>79.77729538293184</v>
      </c>
      <c r="V273" s="45">
        <f t="shared" si="71"/>
        <v>1155.29</v>
      </c>
      <c r="W273" s="45">
        <f t="shared" si="72"/>
        <v>1149.076</v>
      </c>
      <c r="X273" s="84"/>
    </row>
    <row r="274" spans="1:24" s="135" customFormat="1" ht="12.75">
      <c r="A274" s="135" t="s">
        <v>99</v>
      </c>
      <c r="B274" s="135" t="s">
        <v>1224</v>
      </c>
      <c r="C274" s="45">
        <v>12480</v>
      </c>
      <c r="D274" s="45">
        <v>3803.904</v>
      </c>
      <c r="E274" s="154">
        <v>52.65</v>
      </c>
      <c r="F274" s="154">
        <v>2.13</v>
      </c>
      <c r="G274" s="154">
        <v>14.01</v>
      </c>
      <c r="H274" s="154">
        <v>10.94</v>
      </c>
      <c r="I274" s="154">
        <v>0.16600000000000001</v>
      </c>
      <c r="J274" s="154">
        <v>6.22</v>
      </c>
      <c r="K274" s="154">
        <v>10.55</v>
      </c>
      <c r="L274" s="154">
        <v>2.6</v>
      </c>
      <c r="M274" s="154">
        <v>0.41199999999999998</v>
      </c>
      <c r="N274" s="154">
        <v>4.7E-2</v>
      </c>
      <c r="O274" s="154">
        <v>0.27200000000000002</v>
      </c>
      <c r="P274" s="154">
        <v>1.7000000000000001E-2</v>
      </c>
      <c r="Q274" s="154">
        <v>100.014</v>
      </c>
      <c r="R274" s="174">
        <f t="shared" si="75"/>
        <v>54.387511114059315</v>
      </c>
      <c r="S274" s="57">
        <v>77.660282712465005</v>
      </c>
      <c r="T274" s="57">
        <v>78.067045564332105</v>
      </c>
      <c r="U274" s="57">
        <v>79.897908291868688</v>
      </c>
      <c r="V274" s="45">
        <f t="shared" si="71"/>
        <v>1155.06</v>
      </c>
      <c r="W274" s="45">
        <f t="shared" si="72"/>
        <v>1148.864</v>
      </c>
      <c r="X274" s="84"/>
    </row>
    <row r="275" spans="1:24" s="135" customFormat="1" ht="12.75">
      <c r="A275" s="135" t="s">
        <v>99</v>
      </c>
      <c r="B275" s="135" t="s">
        <v>1225</v>
      </c>
      <c r="C275" s="45">
        <v>12480</v>
      </c>
      <c r="D275" s="45">
        <v>3803.904</v>
      </c>
      <c r="E275" s="154">
        <v>52.34</v>
      </c>
      <c r="F275" s="154">
        <v>2.16</v>
      </c>
      <c r="G275" s="154">
        <v>14.16</v>
      </c>
      <c r="H275" s="154">
        <v>10.92</v>
      </c>
      <c r="I275" s="154">
        <v>0.185</v>
      </c>
      <c r="J275" s="154">
        <v>6.11</v>
      </c>
      <c r="K275" s="154">
        <v>10.41</v>
      </c>
      <c r="L275" s="154">
        <v>2.69</v>
      </c>
      <c r="M275" s="154">
        <v>0.41899999999999998</v>
      </c>
      <c r="N275" s="154">
        <v>0</v>
      </c>
      <c r="O275" s="154">
        <v>0.27800000000000002</v>
      </c>
      <c r="P275" s="154">
        <v>0</v>
      </c>
      <c r="Q275" s="154">
        <v>99.671999999999997</v>
      </c>
      <c r="R275" s="174">
        <f t="shared" si="75"/>
        <v>53.98999024608645</v>
      </c>
      <c r="S275" s="57">
        <v>77.381236424313826</v>
      </c>
      <c r="T275" s="57">
        <v>77.791627193681009</v>
      </c>
      <c r="U275" s="57">
        <v>79.6394844359491</v>
      </c>
      <c r="V275" s="45">
        <f t="shared" si="71"/>
        <v>1152.53</v>
      </c>
      <c r="W275" s="45">
        <f t="shared" si="72"/>
        <v>1146.5319999999999</v>
      </c>
      <c r="X275" s="84"/>
    </row>
    <row r="276" spans="1:24" s="135" customFormat="1" ht="12.75">
      <c r="A276" s="135" t="s">
        <v>99</v>
      </c>
      <c r="B276" s="135" t="s">
        <v>1226</v>
      </c>
      <c r="C276" s="45">
        <v>12480</v>
      </c>
      <c r="D276" s="45">
        <v>3803.904</v>
      </c>
      <c r="E276" s="154">
        <v>52.51</v>
      </c>
      <c r="F276" s="154">
        <v>2.15</v>
      </c>
      <c r="G276" s="154">
        <v>14.04</v>
      </c>
      <c r="H276" s="154">
        <v>10.8</v>
      </c>
      <c r="I276" s="154">
        <v>0.156</v>
      </c>
      <c r="J276" s="154">
        <v>6.24</v>
      </c>
      <c r="K276" s="154">
        <v>10.36</v>
      </c>
      <c r="L276" s="154">
        <v>2.58</v>
      </c>
      <c r="M276" s="154">
        <v>0.38500000000000001</v>
      </c>
      <c r="N276" s="154">
        <v>2.8000000000000001E-2</v>
      </c>
      <c r="O276" s="154">
        <v>0.28199999999999997</v>
      </c>
      <c r="P276" s="154">
        <v>0.01</v>
      </c>
      <c r="Q276" s="154">
        <v>99.540999999999997</v>
      </c>
      <c r="R276" s="174">
        <f t="shared" si="75"/>
        <v>54.786372042477737</v>
      </c>
      <c r="S276" s="57">
        <v>77.938185656211402</v>
      </c>
      <c r="T276" s="57">
        <v>78.341299640613116</v>
      </c>
      <c r="U276" s="57">
        <v>80.155088492489639</v>
      </c>
      <c r="V276" s="45">
        <f t="shared" si="71"/>
        <v>1155.52</v>
      </c>
      <c r="W276" s="45">
        <f t="shared" si="72"/>
        <v>1149.288</v>
      </c>
      <c r="X276" s="84"/>
    </row>
    <row r="277" spans="1:24" s="135" customFormat="1" ht="12.75">
      <c r="A277" s="135" t="s">
        <v>99</v>
      </c>
      <c r="B277" s="135" t="s">
        <v>1227</v>
      </c>
      <c r="C277" s="45">
        <v>12480</v>
      </c>
      <c r="D277" s="45">
        <v>3803.904</v>
      </c>
      <c r="E277" s="154">
        <v>51.76</v>
      </c>
      <c r="F277" s="154">
        <v>2.19</v>
      </c>
      <c r="G277" s="154">
        <v>13.8</v>
      </c>
      <c r="H277" s="154">
        <v>10.78</v>
      </c>
      <c r="I277" s="154">
        <v>0.14000000000000001</v>
      </c>
      <c r="J277" s="154">
        <v>6.09</v>
      </c>
      <c r="K277" s="154">
        <v>10.37</v>
      </c>
      <c r="L277" s="154">
        <v>2.52</v>
      </c>
      <c r="M277" s="154">
        <v>0.42099999999999999</v>
      </c>
      <c r="N277" s="154">
        <v>3.9E-2</v>
      </c>
      <c r="O277" s="154">
        <v>0.23</v>
      </c>
      <c r="P277" s="154">
        <v>0.01</v>
      </c>
      <c r="Q277" s="154">
        <v>98.350000000000023</v>
      </c>
      <c r="R277" s="174">
        <f t="shared" si="75"/>
        <v>54.228982200106721</v>
      </c>
      <c r="S277" s="57">
        <v>77.549250616379311</v>
      </c>
      <c r="T277" s="57">
        <v>77.957461328183953</v>
      </c>
      <c r="U277" s="57">
        <v>79.795104115957528</v>
      </c>
      <c r="V277" s="45">
        <f t="shared" si="71"/>
        <v>1152.07</v>
      </c>
      <c r="W277" s="45">
        <f t="shared" si="72"/>
        <v>1146.1079999999999</v>
      </c>
      <c r="X277" s="84"/>
    </row>
    <row r="278" spans="1:24" s="135" customFormat="1" ht="12.75">
      <c r="A278" s="135" t="s">
        <v>99</v>
      </c>
      <c r="B278" s="135" t="s">
        <v>1228</v>
      </c>
      <c r="C278" s="45">
        <v>12480</v>
      </c>
      <c r="D278" s="45">
        <v>3803.904</v>
      </c>
      <c r="E278" s="154">
        <v>52.39</v>
      </c>
      <c r="F278" s="154">
        <v>2.09</v>
      </c>
      <c r="G278" s="154">
        <v>13.99</v>
      </c>
      <c r="H278" s="154">
        <v>10.75</v>
      </c>
      <c r="I278" s="154">
        <v>0.13400000000000001</v>
      </c>
      <c r="J278" s="154">
        <v>6.36</v>
      </c>
      <c r="K278" s="154">
        <v>10.38</v>
      </c>
      <c r="L278" s="154">
        <v>2.61</v>
      </c>
      <c r="M278" s="154">
        <v>0.41899999999999998</v>
      </c>
      <c r="N278" s="154">
        <v>0.01</v>
      </c>
      <c r="O278" s="154">
        <v>0.24399999999999999</v>
      </c>
      <c r="P278" s="154">
        <v>0.01</v>
      </c>
      <c r="Q278" s="154">
        <v>99.387</v>
      </c>
      <c r="R278" s="174">
        <f t="shared" si="75"/>
        <v>55.372467569737708</v>
      </c>
      <c r="S278" s="57">
        <v>78.342803945940346</v>
      </c>
      <c r="T278" s="57">
        <v>78.740541401927359</v>
      </c>
      <c r="U278" s="57">
        <v>80.529205761747178</v>
      </c>
      <c r="V278" s="45">
        <f t="shared" si="71"/>
        <v>1158.28</v>
      </c>
      <c r="W278" s="45">
        <f t="shared" si="72"/>
        <v>1151.8319999999999</v>
      </c>
      <c r="X278" s="84"/>
    </row>
    <row r="279" spans="1:24" s="135" customFormat="1" ht="12.75">
      <c r="A279" s="135" t="s">
        <v>99</v>
      </c>
      <c r="B279" s="135" t="s">
        <v>1229</v>
      </c>
      <c r="C279" s="45">
        <v>12480</v>
      </c>
      <c r="D279" s="45">
        <v>3803.904</v>
      </c>
      <c r="E279" s="154">
        <v>52.3</v>
      </c>
      <c r="F279" s="154">
        <v>2.2400000000000002</v>
      </c>
      <c r="G279" s="154">
        <v>14</v>
      </c>
      <c r="H279" s="154">
        <v>10.98</v>
      </c>
      <c r="I279" s="154">
        <v>0.14699999999999999</v>
      </c>
      <c r="J279" s="154">
        <v>6.01</v>
      </c>
      <c r="K279" s="154">
        <v>10.39</v>
      </c>
      <c r="L279" s="154">
        <v>2.52</v>
      </c>
      <c r="M279" s="154">
        <v>0.442</v>
      </c>
      <c r="N279" s="154">
        <v>0</v>
      </c>
      <c r="O279" s="154">
        <v>0.253</v>
      </c>
      <c r="P279" s="154">
        <v>0</v>
      </c>
      <c r="Q279" s="154">
        <v>99.281999999999996</v>
      </c>
      <c r="R279" s="174">
        <f t="shared" si="75"/>
        <v>53.443495140295262</v>
      </c>
      <c r="S279" s="57">
        <v>76.994187468513033</v>
      </c>
      <c r="T279" s="57">
        <v>77.40955064291245</v>
      </c>
      <c r="U279" s="57">
        <v>79.280731455229699</v>
      </c>
      <c r="V279" s="45">
        <f t="shared" si="71"/>
        <v>1150.23</v>
      </c>
      <c r="W279" s="45">
        <f t="shared" si="72"/>
        <v>1144.412</v>
      </c>
      <c r="X279" s="84"/>
    </row>
    <row r="280" spans="1:24" s="157" customFormat="1" ht="12.75">
      <c r="A280" s="157" t="s">
        <v>99</v>
      </c>
      <c r="B280" s="178" t="s">
        <v>1117</v>
      </c>
      <c r="C280" s="179"/>
      <c r="D280" s="179"/>
      <c r="E280" s="180">
        <f>AVERAGE(E271:E279)</f>
        <v>52.36888888888889</v>
      </c>
      <c r="F280" s="180">
        <f t="shared" ref="F280:R280" si="76">AVERAGE(F271:F279)</f>
        <v>2.1599999999999997</v>
      </c>
      <c r="G280" s="180">
        <f t="shared" si="76"/>
        <v>14.003333333333334</v>
      </c>
      <c r="H280" s="180">
        <f t="shared" si="76"/>
        <v>10.873333333333333</v>
      </c>
      <c r="I280" s="180">
        <f t="shared" si="76"/>
        <v>0.15588888888888891</v>
      </c>
      <c r="J280" s="180">
        <f t="shared" si="76"/>
        <v>6.177777777777778</v>
      </c>
      <c r="K280" s="180">
        <f t="shared" si="76"/>
        <v>10.424444444444443</v>
      </c>
      <c r="L280" s="180">
        <f t="shared" si="76"/>
        <v>2.5877777777777777</v>
      </c>
      <c r="M280" s="180">
        <f t="shared" si="76"/>
        <v>0.4161111111111111</v>
      </c>
      <c r="N280" s="180">
        <f>AVERAGE(N271:N279)</f>
        <v>2.2888888888888889E-2</v>
      </c>
      <c r="O280" s="180">
        <f t="shared" si="76"/>
        <v>0.24833333333333332</v>
      </c>
      <c r="P280" s="180">
        <f t="shared" si="76"/>
        <v>8.3333333333333332E-3</v>
      </c>
      <c r="Q280" s="180">
        <f t="shared" si="76"/>
        <v>99.447111111111113</v>
      </c>
      <c r="R280" s="182">
        <f t="shared" si="76"/>
        <v>54.366902370086081</v>
      </c>
      <c r="S280" s="182">
        <v>77.643927058133173</v>
      </c>
      <c r="T280" s="182">
        <v>78.05087010989331</v>
      </c>
      <c r="U280" s="182">
        <v>79.88259397684574</v>
      </c>
      <c r="V280" s="179">
        <f>AVERAGE(V271:V279)</f>
        <v>1154.0888888888887</v>
      </c>
      <c r="W280" s="179">
        <f>AVERAGE(W271:W279)</f>
        <v>1147.9688888888891</v>
      </c>
      <c r="X280" s="85"/>
    </row>
    <row r="281" spans="1:24" s="157" customFormat="1" ht="12.75">
      <c r="B281" s="178" t="s">
        <v>1032</v>
      </c>
      <c r="C281" s="179"/>
      <c r="D281" s="179"/>
      <c r="E281" s="180">
        <f>_xlfn.STDEV.P(E271:E279)</f>
        <v>0.24883928077038234</v>
      </c>
      <c r="F281" s="180">
        <f t="shared" ref="F281:R281" si="77">_xlfn.STDEV.P(F271:F279)</f>
        <v>4.3969686527576456E-2</v>
      </c>
      <c r="G281" s="180">
        <f t="shared" si="77"/>
        <v>8.9069261439249064E-2</v>
      </c>
      <c r="H281" s="180">
        <f t="shared" si="77"/>
        <v>9.486832980505118E-2</v>
      </c>
      <c r="I281" s="180">
        <f t="shared" si="77"/>
        <v>2.9346377571059797E-2</v>
      </c>
      <c r="J281" s="180">
        <f t="shared" si="77"/>
        <v>0.10653927578105001</v>
      </c>
      <c r="K281" s="180">
        <f t="shared" si="77"/>
        <v>6.6851595362183672E-2</v>
      </c>
      <c r="L281" s="180">
        <f t="shared" si="77"/>
        <v>5.2234041215747339E-2</v>
      </c>
      <c r="M281" s="180">
        <f t="shared" si="77"/>
        <v>1.4940210056863655E-2</v>
      </c>
      <c r="N281" s="180">
        <f>_xlfn.STDEV.P(N271:N279)</f>
        <v>1.6134465831081017E-2</v>
      </c>
      <c r="O281" s="180">
        <f t="shared" si="77"/>
        <v>2.3242681046347091E-2</v>
      </c>
      <c r="P281" s="180">
        <f t="shared" si="77"/>
        <v>6.5659052011974037E-3</v>
      </c>
      <c r="Q281" s="180"/>
      <c r="R281" s="182">
        <f t="shared" si="77"/>
        <v>0.5439562889978411</v>
      </c>
      <c r="S281" s="182">
        <v>0.38013232534049918</v>
      </c>
      <c r="T281" s="182">
        <v>0.37516128615879601</v>
      </c>
      <c r="U281" s="182">
        <v>0.35189041156770495</v>
      </c>
      <c r="V281" s="179">
        <f>_xlfn.STDEV.P(V271:V279)</f>
        <v>2.4504033429641319</v>
      </c>
      <c r="W281" s="179">
        <f>_xlfn.STDEV.P(W271:W279)</f>
        <v>2.2586326465582451</v>
      </c>
      <c r="X281" s="85"/>
    </row>
    <row r="282" spans="1:24" s="135" customFormat="1" ht="12.75">
      <c r="C282" s="45"/>
      <c r="D282" s="45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74"/>
      <c r="S282" s="57"/>
      <c r="T282" s="57"/>
      <c r="U282" s="57"/>
      <c r="V282" s="45"/>
      <c r="W282" s="45"/>
      <c r="X282" s="84"/>
    </row>
    <row r="283" spans="1:24" s="135" customFormat="1" ht="12.75">
      <c r="A283" s="135" t="s">
        <v>1230</v>
      </c>
      <c r="B283" s="135" t="s">
        <v>1231</v>
      </c>
      <c r="C283" s="45">
        <v>12440</v>
      </c>
      <c r="D283" s="45">
        <v>3791.712</v>
      </c>
      <c r="E283" s="154">
        <v>52.4</v>
      </c>
      <c r="F283" s="154">
        <v>2.2999999999999998</v>
      </c>
      <c r="G283" s="154">
        <v>13.91</v>
      </c>
      <c r="H283" s="154">
        <v>10.79</v>
      </c>
      <c r="I283" s="154">
        <v>0.18</v>
      </c>
      <c r="J283" s="154">
        <v>5.87</v>
      </c>
      <c r="K283" s="154">
        <v>10.19</v>
      </c>
      <c r="L283" s="154">
        <v>2.46</v>
      </c>
      <c r="M283" s="154">
        <v>0.47199999999999998</v>
      </c>
      <c r="N283" s="154">
        <v>1.2999999999999999E-2</v>
      </c>
      <c r="O283" s="154">
        <v>0.311</v>
      </c>
      <c r="P283" s="154">
        <v>0.01</v>
      </c>
      <c r="Q283" s="154">
        <v>98.90600000000002</v>
      </c>
      <c r="R283" s="174">
        <f t="shared" ref="R283:R293" si="78">100*(J283/40.3)/((J283/40.3)+(H283/71.84*0.85))</f>
        <v>53.291327159411473</v>
      </c>
      <c r="S283" s="57">
        <v>76.885702507716445</v>
      </c>
      <c r="T283" s="57">
        <v>77.302446940477637</v>
      </c>
      <c r="U283" s="57">
        <v>79.180113170266864</v>
      </c>
      <c r="V283" s="45">
        <f t="shared" si="71"/>
        <v>1147.01</v>
      </c>
      <c r="W283" s="45">
        <f t="shared" si="72"/>
        <v>1141.444</v>
      </c>
      <c r="X283" s="85"/>
    </row>
    <row r="284" spans="1:24" s="135" customFormat="1" ht="12.75">
      <c r="A284" s="135" t="s">
        <v>1230</v>
      </c>
      <c r="B284" s="135" t="s">
        <v>1232</v>
      </c>
      <c r="C284" s="45">
        <v>12440</v>
      </c>
      <c r="D284" s="45">
        <v>3791.712</v>
      </c>
      <c r="E284" s="154">
        <v>52.34</v>
      </c>
      <c r="F284" s="154">
        <v>2.37</v>
      </c>
      <c r="G284" s="154">
        <v>13.81</v>
      </c>
      <c r="H284" s="154">
        <v>11.17</v>
      </c>
      <c r="I284" s="154">
        <v>0.19400000000000001</v>
      </c>
      <c r="J284" s="154">
        <v>6.16</v>
      </c>
      <c r="K284" s="154">
        <v>10.24</v>
      </c>
      <c r="L284" s="154">
        <v>2.69</v>
      </c>
      <c r="M284" s="154">
        <v>0.43</v>
      </c>
      <c r="N284" s="154">
        <v>0</v>
      </c>
      <c r="O284" s="154">
        <v>0.31900000000000001</v>
      </c>
      <c r="P284" s="154">
        <v>2.5999999999999999E-2</v>
      </c>
      <c r="Q284" s="154">
        <v>99.748999999999995</v>
      </c>
      <c r="R284" s="174">
        <f t="shared" si="78"/>
        <v>53.629953606121951</v>
      </c>
      <c r="S284" s="57">
        <v>77.12669379300003</v>
      </c>
      <c r="T284" s="57">
        <v>77.540362470361302</v>
      </c>
      <c r="U284" s="57">
        <v>79.403590993626935</v>
      </c>
      <c r="V284" s="45">
        <f t="shared" si="71"/>
        <v>1153.68</v>
      </c>
      <c r="W284" s="45">
        <f t="shared" si="72"/>
        <v>1147.5920000000001</v>
      </c>
      <c r="X284" s="85"/>
    </row>
    <row r="285" spans="1:24" s="135" customFormat="1" ht="12.75">
      <c r="A285" s="135" t="s">
        <v>1230</v>
      </c>
      <c r="B285" s="135" t="s">
        <v>1233</v>
      </c>
      <c r="C285" s="45">
        <v>12440</v>
      </c>
      <c r="D285" s="45">
        <v>3791.712</v>
      </c>
      <c r="E285" s="154">
        <v>52.5</v>
      </c>
      <c r="F285" s="154">
        <v>2.35</v>
      </c>
      <c r="G285" s="154">
        <v>13.86</v>
      </c>
      <c r="H285" s="154">
        <v>10.99</v>
      </c>
      <c r="I285" s="154">
        <v>0.16600000000000001</v>
      </c>
      <c r="J285" s="154">
        <v>6.11</v>
      </c>
      <c r="K285" s="154">
        <v>10.19</v>
      </c>
      <c r="L285" s="154">
        <v>2.4500000000000002</v>
      </c>
      <c r="M285" s="154">
        <v>0.45800000000000002</v>
      </c>
      <c r="N285" s="154">
        <v>0.01</v>
      </c>
      <c r="O285" s="154">
        <v>0.33</v>
      </c>
      <c r="P285" s="154">
        <v>0</v>
      </c>
      <c r="Q285" s="154">
        <v>99.414000000000001</v>
      </c>
      <c r="R285" s="174">
        <f t="shared" si="78"/>
        <v>53.83122261291431</v>
      </c>
      <c r="S285" s="57">
        <v>77.269202205316148</v>
      </c>
      <c r="T285" s="57">
        <v>77.681039406301693</v>
      </c>
      <c r="U285" s="57">
        <v>79.535677551290107</v>
      </c>
      <c r="V285" s="45">
        <f t="shared" si="71"/>
        <v>1152.53</v>
      </c>
      <c r="W285" s="45">
        <f t="shared" si="72"/>
        <v>1146.5319999999999</v>
      </c>
      <c r="X285" s="84"/>
    </row>
    <row r="286" spans="1:24" s="135" customFormat="1" ht="12.75">
      <c r="A286" s="135" t="s">
        <v>1230</v>
      </c>
      <c r="B286" s="135" t="s">
        <v>1234</v>
      </c>
      <c r="C286" s="45">
        <v>12440</v>
      </c>
      <c r="D286" s="45">
        <v>3791.712</v>
      </c>
      <c r="E286" s="154">
        <v>52.24</v>
      </c>
      <c r="F286" s="154">
        <v>2.19</v>
      </c>
      <c r="G286" s="154">
        <v>14.19</v>
      </c>
      <c r="H286" s="154">
        <v>10.89</v>
      </c>
      <c r="I286" s="154">
        <v>0.156</v>
      </c>
      <c r="J286" s="154">
        <v>5.95</v>
      </c>
      <c r="K286" s="154">
        <v>10.25</v>
      </c>
      <c r="L286" s="154">
        <v>2.61</v>
      </c>
      <c r="M286" s="154">
        <v>0.442</v>
      </c>
      <c r="N286" s="154">
        <v>0.01</v>
      </c>
      <c r="O286" s="154">
        <v>0.27100000000000002</v>
      </c>
      <c r="P286" s="154">
        <v>0</v>
      </c>
      <c r="Q286" s="154">
        <v>99.199000000000012</v>
      </c>
      <c r="R286" s="174">
        <f t="shared" si="78"/>
        <v>53.398630417723666</v>
      </c>
      <c r="S286" s="57">
        <v>76.962234607909281</v>
      </c>
      <c r="T286" s="57">
        <v>77.378005180470367</v>
      </c>
      <c r="U286" s="57">
        <v>79.251098551533616</v>
      </c>
      <c r="V286" s="45">
        <f t="shared" si="71"/>
        <v>1148.8499999999999</v>
      </c>
      <c r="W286" s="45">
        <f t="shared" si="72"/>
        <v>1143.1400000000001</v>
      </c>
      <c r="X286" s="84"/>
    </row>
    <row r="287" spans="1:24" s="135" customFormat="1" ht="12.75">
      <c r="A287" s="135" t="s">
        <v>1230</v>
      </c>
      <c r="B287" s="135" t="s">
        <v>1235</v>
      </c>
      <c r="C287" s="45">
        <v>12440</v>
      </c>
      <c r="D287" s="45">
        <v>3791.712</v>
      </c>
      <c r="E287" s="154">
        <v>52.28</v>
      </c>
      <c r="F287" s="154">
        <v>2.2000000000000002</v>
      </c>
      <c r="G287" s="154">
        <v>14.04</v>
      </c>
      <c r="H287" s="154">
        <v>10.7</v>
      </c>
      <c r="I287" s="154">
        <v>0.191</v>
      </c>
      <c r="J287" s="154">
        <v>6.17</v>
      </c>
      <c r="K287" s="154">
        <v>10.33</v>
      </c>
      <c r="L287" s="154">
        <v>2.4500000000000002</v>
      </c>
      <c r="M287" s="154">
        <v>0.40699999999999997</v>
      </c>
      <c r="N287" s="154">
        <v>0</v>
      </c>
      <c r="O287" s="154">
        <v>0.24</v>
      </c>
      <c r="P287" s="154">
        <v>0.03</v>
      </c>
      <c r="Q287" s="154">
        <v>99.038000000000011</v>
      </c>
      <c r="R287" s="174">
        <f t="shared" si="78"/>
        <v>54.737346984920499</v>
      </c>
      <c r="S287" s="57">
        <v>77.904139603069154</v>
      </c>
      <c r="T287" s="57">
        <v>78.307702533256716</v>
      </c>
      <c r="U287" s="57">
        <v>80.123591101303319</v>
      </c>
      <c r="V287" s="45">
        <f t="shared" si="71"/>
        <v>1153.9100000000001</v>
      </c>
      <c r="W287" s="45">
        <f t="shared" si="72"/>
        <v>1147.8040000000001</v>
      </c>
      <c r="X287" s="84"/>
    </row>
    <row r="288" spans="1:24" s="135" customFormat="1" ht="12.75">
      <c r="A288" s="135" t="s">
        <v>1230</v>
      </c>
      <c r="B288" s="135" t="s">
        <v>1236</v>
      </c>
      <c r="C288" s="45">
        <v>12440</v>
      </c>
      <c r="D288" s="45">
        <v>3791.712</v>
      </c>
      <c r="E288" s="154">
        <v>52.1</v>
      </c>
      <c r="F288" s="154">
        <v>2.13</v>
      </c>
      <c r="G288" s="154">
        <v>13.82</v>
      </c>
      <c r="H288" s="154">
        <v>10.94</v>
      </c>
      <c r="I288" s="154">
        <v>0.17599999999999999</v>
      </c>
      <c r="J288" s="154">
        <v>6.52</v>
      </c>
      <c r="K288" s="154">
        <v>10.32</v>
      </c>
      <c r="L288" s="154">
        <v>2.57</v>
      </c>
      <c r="M288" s="154">
        <v>0.39100000000000001</v>
      </c>
      <c r="N288" s="154">
        <v>3.5999999999999997E-2</v>
      </c>
      <c r="O288" s="154">
        <v>0.25600000000000001</v>
      </c>
      <c r="P288" s="154">
        <v>5.5E-2</v>
      </c>
      <c r="Q288" s="154">
        <v>99.314000000000007</v>
      </c>
      <c r="R288" s="174">
        <f t="shared" si="78"/>
        <v>55.553429919948663</v>
      </c>
      <c r="S288" s="57">
        <v>78.466844269563339</v>
      </c>
      <c r="T288" s="57">
        <v>78.862918322413066</v>
      </c>
      <c r="U288" s="57">
        <v>80.643817532233768</v>
      </c>
      <c r="V288" s="45">
        <f t="shared" si="71"/>
        <v>1161.96</v>
      </c>
      <c r="W288" s="45">
        <f t="shared" si="72"/>
        <v>1155.2239999999999</v>
      </c>
      <c r="X288" s="84"/>
    </row>
    <row r="289" spans="1:24" s="135" customFormat="1" ht="12.75">
      <c r="A289" s="135" t="s">
        <v>1230</v>
      </c>
      <c r="B289" s="135" t="s">
        <v>1237</v>
      </c>
      <c r="C289" s="45">
        <v>12440</v>
      </c>
      <c r="D289" s="45">
        <v>3791.712</v>
      </c>
      <c r="E289" s="154">
        <v>52.65</v>
      </c>
      <c r="F289" s="154">
        <v>2.36</v>
      </c>
      <c r="G289" s="154">
        <v>14.4</v>
      </c>
      <c r="H289" s="154">
        <v>11.02</v>
      </c>
      <c r="I289" s="154">
        <v>0.16500000000000001</v>
      </c>
      <c r="J289" s="154">
        <v>5.44</v>
      </c>
      <c r="K289" s="154">
        <v>9.9700000000000006</v>
      </c>
      <c r="L289" s="154">
        <v>2.85</v>
      </c>
      <c r="M289" s="154">
        <v>0.51100000000000001</v>
      </c>
      <c r="N289" s="154">
        <v>0</v>
      </c>
      <c r="O289" s="154">
        <v>0.30099999999999999</v>
      </c>
      <c r="P289" s="154">
        <v>0</v>
      </c>
      <c r="Q289" s="154">
        <v>99.666999999999987</v>
      </c>
      <c r="R289" s="174">
        <f t="shared" si="78"/>
        <v>50.866816686248868</v>
      </c>
      <c r="S289" s="57">
        <v>75.113988977676911</v>
      </c>
      <c r="T289" s="57">
        <v>75.552519785876456</v>
      </c>
      <c r="U289" s="57">
        <v>77.532875621534828</v>
      </c>
      <c r="V289" s="45">
        <f t="shared" si="71"/>
        <v>1137.1199999999999</v>
      </c>
      <c r="W289" s="45">
        <f t="shared" si="72"/>
        <v>1132.328</v>
      </c>
      <c r="X289" s="84"/>
    </row>
    <row r="290" spans="1:24" s="135" customFormat="1" ht="12.75">
      <c r="A290" s="135" t="s">
        <v>1230</v>
      </c>
      <c r="B290" s="135" t="s">
        <v>1238</v>
      </c>
      <c r="C290" s="45">
        <v>12440</v>
      </c>
      <c r="D290" s="45">
        <v>3791.712</v>
      </c>
      <c r="E290" s="154">
        <v>52.34</v>
      </c>
      <c r="F290" s="154">
        <v>2.4</v>
      </c>
      <c r="G290" s="154">
        <v>13.89</v>
      </c>
      <c r="H290" s="154">
        <v>10.55</v>
      </c>
      <c r="I290" s="154">
        <v>0.129</v>
      </c>
      <c r="J290" s="154">
        <v>5.64</v>
      </c>
      <c r="K290" s="154">
        <v>10.130000000000001</v>
      </c>
      <c r="L290" s="154">
        <v>2.6</v>
      </c>
      <c r="M290" s="154">
        <v>0.46</v>
      </c>
      <c r="N290" s="154">
        <v>2.7E-2</v>
      </c>
      <c r="O290" s="154">
        <v>0.30099999999999999</v>
      </c>
      <c r="P290" s="154">
        <v>0</v>
      </c>
      <c r="Q290" s="154">
        <v>98.466999999999985</v>
      </c>
      <c r="R290" s="174">
        <f t="shared" si="78"/>
        <v>52.856064861055678</v>
      </c>
      <c r="S290" s="57">
        <v>76.573656392437655</v>
      </c>
      <c r="T290" s="57">
        <v>76.994343493667103</v>
      </c>
      <c r="U290" s="57">
        <v>78.890537562524372</v>
      </c>
      <c r="V290" s="45">
        <f t="shared" si="71"/>
        <v>1141.72</v>
      </c>
      <c r="W290" s="45">
        <f t="shared" si="72"/>
        <v>1136.568</v>
      </c>
      <c r="X290" s="84"/>
    </row>
    <row r="291" spans="1:24" s="135" customFormat="1" ht="12.75">
      <c r="A291" s="135" t="s">
        <v>1230</v>
      </c>
      <c r="B291" s="135" t="s">
        <v>1239</v>
      </c>
      <c r="C291" s="45">
        <v>12440</v>
      </c>
      <c r="D291" s="45">
        <v>3791.712</v>
      </c>
      <c r="E291" s="154">
        <v>52.03</v>
      </c>
      <c r="F291" s="154">
        <v>2.2000000000000002</v>
      </c>
      <c r="G291" s="154">
        <v>13.9</v>
      </c>
      <c r="H291" s="154">
        <v>10.95</v>
      </c>
      <c r="I291" s="154">
        <v>0.16300000000000001</v>
      </c>
      <c r="J291" s="154">
        <v>6.53</v>
      </c>
      <c r="K291" s="154">
        <v>10.5</v>
      </c>
      <c r="L291" s="154">
        <v>2.5499999999999998</v>
      </c>
      <c r="M291" s="154">
        <v>0.40699999999999997</v>
      </c>
      <c r="N291" s="154">
        <v>0.01</v>
      </c>
      <c r="O291" s="154">
        <v>0.25</v>
      </c>
      <c r="P291" s="154">
        <v>0</v>
      </c>
      <c r="Q291" s="154">
        <v>99.490000000000009</v>
      </c>
      <c r="R291" s="174">
        <f t="shared" si="78"/>
        <v>55.568711221394707</v>
      </c>
      <c r="S291" s="57">
        <v>78.477299738081896</v>
      </c>
      <c r="T291" s="57">
        <v>78.873233255996098</v>
      </c>
      <c r="U291" s="57">
        <v>80.65347658561106</v>
      </c>
      <c r="V291" s="45">
        <f t="shared" si="71"/>
        <v>1162.19</v>
      </c>
      <c r="W291" s="45">
        <f t="shared" si="72"/>
        <v>1155.4359999999999</v>
      </c>
      <c r="X291" s="84"/>
    </row>
    <row r="292" spans="1:24" s="135" customFormat="1" ht="12.75">
      <c r="A292" s="135" t="s">
        <v>1230</v>
      </c>
      <c r="B292" s="135" t="s">
        <v>1240</v>
      </c>
      <c r="C292" s="45">
        <v>12440</v>
      </c>
      <c r="D292" s="45">
        <v>3791.712</v>
      </c>
      <c r="E292" s="154">
        <v>52.17</v>
      </c>
      <c r="F292" s="154">
        <v>2.2799999999999998</v>
      </c>
      <c r="G292" s="154">
        <v>13.87</v>
      </c>
      <c r="H292" s="154">
        <v>10.94</v>
      </c>
      <c r="I292" s="154">
        <v>0.191</v>
      </c>
      <c r="J292" s="154">
        <v>6.15</v>
      </c>
      <c r="K292" s="154">
        <v>10.44</v>
      </c>
      <c r="L292" s="154">
        <v>2.56</v>
      </c>
      <c r="M292" s="154">
        <v>0.41099999999999998</v>
      </c>
      <c r="N292" s="154">
        <v>2.4E-2</v>
      </c>
      <c r="O292" s="154">
        <v>0.24399999999999999</v>
      </c>
      <c r="P292" s="154">
        <v>0.01</v>
      </c>
      <c r="Q292" s="154">
        <v>99.29000000000002</v>
      </c>
      <c r="R292" s="174">
        <f t="shared" si="78"/>
        <v>54.106607710806379</v>
      </c>
      <c r="S292" s="57">
        <v>77.46331426067357</v>
      </c>
      <c r="T292" s="57">
        <v>77.872641666605119</v>
      </c>
      <c r="U292" s="57">
        <v>79.715515767322202</v>
      </c>
      <c r="V292" s="45">
        <f t="shared" si="71"/>
        <v>1153.45</v>
      </c>
      <c r="W292" s="45">
        <f t="shared" si="72"/>
        <v>1147.3800000000001</v>
      </c>
      <c r="X292" s="84"/>
    </row>
    <row r="293" spans="1:24" s="135" customFormat="1" ht="12.75">
      <c r="A293" s="135" t="s">
        <v>1230</v>
      </c>
      <c r="B293" s="135" t="s">
        <v>1241</v>
      </c>
      <c r="C293" s="45">
        <v>12440</v>
      </c>
      <c r="D293" s="45">
        <v>3791.712</v>
      </c>
      <c r="E293" s="154">
        <v>52.2</v>
      </c>
      <c r="F293" s="154">
        <v>2.29</v>
      </c>
      <c r="G293" s="154">
        <v>13.83</v>
      </c>
      <c r="H293" s="154">
        <v>10.89</v>
      </c>
      <c r="I293" s="154">
        <v>0.13600000000000001</v>
      </c>
      <c r="J293" s="154">
        <v>6.13</v>
      </c>
      <c r="K293" s="154">
        <v>10.16</v>
      </c>
      <c r="L293" s="154">
        <v>2.7</v>
      </c>
      <c r="M293" s="154">
        <v>0.45</v>
      </c>
      <c r="N293" s="154">
        <v>1.9E-2</v>
      </c>
      <c r="O293" s="154">
        <v>0.26700000000000002</v>
      </c>
      <c r="P293" s="154">
        <v>3.2000000000000001E-2</v>
      </c>
      <c r="Q293" s="154">
        <v>99.103999999999999</v>
      </c>
      <c r="R293" s="174">
        <f t="shared" si="78"/>
        <v>54.139470921495722</v>
      </c>
      <c r="S293" s="57">
        <v>77.486411571620806</v>
      </c>
      <c r="T293" s="57">
        <v>77.895439177003624</v>
      </c>
      <c r="U293" s="57">
        <v>79.736908643975156</v>
      </c>
      <c r="V293" s="45">
        <f t="shared" si="71"/>
        <v>1152.99</v>
      </c>
      <c r="W293" s="45">
        <f t="shared" si="72"/>
        <v>1146.9559999999999</v>
      </c>
      <c r="X293" s="84"/>
    </row>
    <row r="294" spans="1:24" s="157" customFormat="1" ht="12.75">
      <c r="A294" s="157" t="s">
        <v>1230</v>
      </c>
      <c r="B294" s="178" t="s">
        <v>1148</v>
      </c>
      <c r="C294" s="179"/>
      <c r="D294" s="179"/>
      <c r="E294" s="180">
        <f>AVERAGE(E283:E293)</f>
        <v>52.295454545454547</v>
      </c>
      <c r="F294" s="180">
        <f t="shared" ref="F294:R294" si="79">AVERAGE(F283:F293)</f>
        <v>2.2790909090909088</v>
      </c>
      <c r="G294" s="180">
        <f t="shared" si="79"/>
        <v>13.956363636363637</v>
      </c>
      <c r="H294" s="180">
        <f t="shared" si="79"/>
        <v>10.893636363636363</v>
      </c>
      <c r="I294" s="180">
        <f t="shared" si="79"/>
        <v>0.1679090909090909</v>
      </c>
      <c r="J294" s="180">
        <f t="shared" si="79"/>
        <v>6.0609090909090915</v>
      </c>
      <c r="K294" s="180">
        <f t="shared" si="79"/>
        <v>10.247272727272726</v>
      </c>
      <c r="L294" s="180">
        <f t="shared" si="79"/>
        <v>2.5900000000000003</v>
      </c>
      <c r="M294" s="180">
        <f t="shared" si="79"/>
        <v>0.43990909090909086</v>
      </c>
      <c r="N294" s="180">
        <f>AVERAGE(N283:N293)</f>
        <v>1.3545454545454545E-2</v>
      </c>
      <c r="O294" s="180">
        <f t="shared" si="79"/>
        <v>0.28090909090909094</v>
      </c>
      <c r="P294" s="180">
        <f t="shared" si="79"/>
        <v>1.4818181818181819E-2</v>
      </c>
      <c r="Q294" s="180">
        <f t="shared" si="79"/>
        <v>99.239818181818194</v>
      </c>
      <c r="R294" s="182">
        <f t="shared" si="79"/>
        <v>53.816325645640177</v>
      </c>
      <c r="S294" s="182">
        <v>77.248135266096838</v>
      </c>
      <c r="T294" s="182">
        <v>77.660059293857188</v>
      </c>
      <c r="U294" s="182">
        <v>79.515200280111131</v>
      </c>
      <c r="V294" s="179">
        <f>AVERAGE(V283:V293)</f>
        <v>1151.4009090909092</v>
      </c>
      <c r="W294" s="179">
        <f>AVERAGE(W283:W293)</f>
        <v>1145.4912727272729</v>
      </c>
      <c r="X294" s="85"/>
    </row>
    <row r="295" spans="1:24" s="157" customFormat="1" ht="12.75">
      <c r="B295" s="178" t="s">
        <v>1032</v>
      </c>
      <c r="C295" s="179"/>
      <c r="D295" s="179"/>
      <c r="E295" s="180">
        <f>_xlfn.STDEV.P(E283:E293)</f>
        <v>0.17036664400178067</v>
      </c>
      <c r="F295" s="180">
        <f t="shared" ref="F295:R295" si="80">_xlfn.STDEV.P(F283:F293)</f>
        <v>8.4040525446687733E-2</v>
      </c>
      <c r="G295" s="180">
        <f t="shared" si="80"/>
        <v>0.17603061341569004</v>
      </c>
      <c r="H295" s="180">
        <f t="shared" si="80"/>
        <v>0.1582445016866291</v>
      </c>
      <c r="I295" s="180">
        <f t="shared" si="80"/>
        <v>2.0602094092391086E-2</v>
      </c>
      <c r="J295" s="180">
        <f t="shared" si="80"/>
        <v>0.31320787594458566</v>
      </c>
      <c r="K295" s="180">
        <f t="shared" si="80"/>
        <v>0.14078293472841</v>
      </c>
      <c r="L295" s="180">
        <f t="shared" si="80"/>
        <v>0.11646302573622395</v>
      </c>
      <c r="M295" s="180">
        <f t="shared" si="80"/>
        <v>3.3592354502055013E-2</v>
      </c>
      <c r="N295" s="180">
        <f>_xlfn.STDEV.P(N283:N293)</f>
        <v>1.1332685121634488E-2</v>
      </c>
      <c r="O295" s="180">
        <f t="shared" si="80"/>
        <v>3.0861728418734552E-2</v>
      </c>
      <c r="P295" s="180">
        <f t="shared" si="80"/>
        <v>1.7605878056738904E-2</v>
      </c>
      <c r="Q295" s="180"/>
      <c r="R295" s="182">
        <f t="shared" si="80"/>
        <v>1.2516209986422053</v>
      </c>
      <c r="S295" s="182">
        <v>0.89276419014881236</v>
      </c>
      <c r="T295" s="182">
        <v>0.88141449037570829</v>
      </c>
      <c r="U295" s="182">
        <v>0.82811910332526184</v>
      </c>
      <c r="V295" s="179">
        <f>_xlfn.STDEV.P(V283:V293)</f>
        <v>7.2037811467255102</v>
      </c>
      <c r="W295" s="179">
        <f>_xlfn.STDEV.P(W283:W293)</f>
        <v>6.6400069700252091</v>
      </c>
      <c r="X295" s="85"/>
    </row>
    <row r="296" spans="1:24" s="135" customFormat="1" ht="12.75">
      <c r="C296" s="45"/>
      <c r="D296" s="45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74"/>
      <c r="S296" s="57"/>
      <c r="T296" s="57"/>
      <c r="U296" s="57"/>
      <c r="V296" s="45"/>
      <c r="W296" s="45"/>
      <c r="X296" s="84"/>
    </row>
    <row r="297" spans="1:24" s="135" customFormat="1" ht="12.75">
      <c r="A297" s="135" t="s">
        <v>1242</v>
      </c>
      <c r="B297" s="135" t="s">
        <v>1243</v>
      </c>
      <c r="C297" s="45">
        <v>12360</v>
      </c>
      <c r="D297" s="45">
        <v>3767.328</v>
      </c>
      <c r="E297" s="154">
        <v>52.89</v>
      </c>
      <c r="F297" s="154">
        <v>2.12</v>
      </c>
      <c r="G297" s="154">
        <v>13.7</v>
      </c>
      <c r="H297" s="154">
        <v>10.86</v>
      </c>
      <c r="I297" s="154">
        <v>0.17</v>
      </c>
      <c r="J297" s="154">
        <v>6.64</v>
      </c>
      <c r="K297" s="154">
        <v>10.31</v>
      </c>
      <c r="L297" s="154">
        <v>2.54</v>
      </c>
      <c r="M297" s="154">
        <v>0.41199999999999998</v>
      </c>
      <c r="N297" s="154">
        <v>2.7E-2</v>
      </c>
      <c r="O297" s="154">
        <v>0.219</v>
      </c>
      <c r="P297" s="154">
        <v>0</v>
      </c>
      <c r="Q297" s="154">
        <v>99.888000000000005</v>
      </c>
      <c r="R297" s="174">
        <f>100*(J297/40.3)/((J297/40.3)+(H297/71.84*0.85))</f>
        <v>56.184038456260929</v>
      </c>
      <c r="S297" s="57">
        <v>78.895857337818214</v>
      </c>
      <c r="T297" s="57">
        <v>79.286123380723893</v>
      </c>
      <c r="U297" s="57">
        <v>81.039938150970272</v>
      </c>
      <c r="V297" s="45">
        <f t="shared" si="71"/>
        <v>1164.72</v>
      </c>
      <c r="W297" s="45">
        <f t="shared" si="72"/>
        <v>1157.768</v>
      </c>
      <c r="X297" s="85"/>
    </row>
    <row r="298" spans="1:24" s="135" customFormat="1" ht="12.75">
      <c r="A298" s="135" t="s">
        <v>1242</v>
      </c>
      <c r="B298" s="135" t="s">
        <v>1244</v>
      </c>
      <c r="C298" s="45">
        <v>12360</v>
      </c>
      <c r="D298" s="45">
        <v>3767.328</v>
      </c>
      <c r="E298" s="154">
        <v>51.23</v>
      </c>
      <c r="F298" s="154">
        <v>2.13</v>
      </c>
      <c r="G298" s="154">
        <v>13.57</v>
      </c>
      <c r="H298" s="154">
        <v>11</v>
      </c>
      <c r="I298" s="154">
        <v>0.16700000000000001</v>
      </c>
      <c r="J298" s="154">
        <v>6.58</v>
      </c>
      <c r="K298" s="154">
        <v>10.26</v>
      </c>
      <c r="L298" s="154">
        <v>2.5</v>
      </c>
      <c r="M298" s="154">
        <v>0.40300000000000002</v>
      </c>
      <c r="N298" s="154">
        <v>4.1000000000000002E-2</v>
      </c>
      <c r="O298" s="154">
        <v>0.189</v>
      </c>
      <c r="P298" s="154">
        <v>0</v>
      </c>
      <c r="Q298" s="154">
        <v>98.070000000000007</v>
      </c>
      <c r="R298" s="174">
        <f>100*(J298/40.3)/((J298/40.3)+(H298/71.84*0.85))</f>
        <v>55.644545187226285</v>
      </c>
      <c r="S298" s="57">
        <v>78.529141513711949</v>
      </c>
      <c r="T298" s="57">
        <v>78.924377464653517</v>
      </c>
      <c r="U298" s="57">
        <v>80.701365619761518</v>
      </c>
      <c r="V298" s="45">
        <f t="shared" si="71"/>
        <v>1163.3399999999999</v>
      </c>
      <c r="W298" s="45">
        <f t="shared" si="72"/>
        <v>1156.4960000000001</v>
      </c>
      <c r="X298" s="85"/>
    </row>
    <row r="299" spans="1:24" s="135" customFormat="1" ht="12.75">
      <c r="A299" s="135" t="s">
        <v>1242</v>
      </c>
      <c r="B299" s="135" t="s">
        <v>1245</v>
      </c>
      <c r="C299" s="45">
        <v>12360</v>
      </c>
      <c r="D299" s="45">
        <v>3767.328</v>
      </c>
      <c r="E299" s="154">
        <v>52.7</v>
      </c>
      <c r="F299" s="154">
        <v>2.15</v>
      </c>
      <c r="G299" s="154">
        <v>13.59</v>
      </c>
      <c r="H299" s="154">
        <v>10.84</v>
      </c>
      <c r="I299" s="154">
        <v>0.16800000000000001</v>
      </c>
      <c r="J299" s="154">
        <v>6.61</v>
      </c>
      <c r="K299" s="154">
        <v>10.3</v>
      </c>
      <c r="L299" s="154">
        <v>2.46</v>
      </c>
      <c r="M299" s="154">
        <v>0.40600000000000003</v>
      </c>
      <c r="N299" s="154">
        <v>2.9000000000000001E-2</v>
      </c>
      <c r="O299" s="154">
        <v>0.192</v>
      </c>
      <c r="P299" s="154">
        <v>0.01</v>
      </c>
      <c r="Q299" s="154">
        <v>99.454999999999998</v>
      </c>
      <c r="R299" s="174">
        <f>100*(J299/40.3)/((J299/40.3)+(H299/71.84*0.85))</f>
        <v>56.117929544145461</v>
      </c>
      <c r="S299" s="57">
        <v>78.851116760185178</v>
      </c>
      <c r="T299" s="57">
        <v>79.241992479518018</v>
      </c>
      <c r="U299" s="57">
        <v>80.998648278136699</v>
      </c>
      <c r="V299" s="45">
        <f t="shared" si="71"/>
        <v>1164.03</v>
      </c>
      <c r="W299" s="45">
        <f t="shared" si="72"/>
        <v>1157.1320000000001</v>
      </c>
      <c r="X299" s="84"/>
    </row>
    <row r="300" spans="1:24" s="135" customFormat="1" ht="12.75">
      <c r="A300" s="135" t="s">
        <v>1242</v>
      </c>
      <c r="B300" s="135" t="s">
        <v>1246</v>
      </c>
      <c r="C300" s="45">
        <v>12360</v>
      </c>
      <c r="D300" s="45">
        <v>3767.328</v>
      </c>
      <c r="E300" s="154">
        <v>52.86</v>
      </c>
      <c r="F300" s="154">
        <v>2.09</v>
      </c>
      <c r="G300" s="154">
        <v>13.73</v>
      </c>
      <c r="H300" s="154">
        <v>10.88</v>
      </c>
      <c r="I300" s="154">
        <v>0.17699999999999999</v>
      </c>
      <c r="J300" s="154">
        <v>6.78</v>
      </c>
      <c r="K300" s="154">
        <v>10.3</v>
      </c>
      <c r="L300" s="154">
        <v>2.52</v>
      </c>
      <c r="M300" s="154">
        <v>0.39100000000000001</v>
      </c>
      <c r="N300" s="154">
        <v>4.8000000000000001E-2</v>
      </c>
      <c r="O300" s="154">
        <v>0.255</v>
      </c>
      <c r="P300" s="154">
        <v>0.01</v>
      </c>
      <c r="Q300" s="154">
        <v>100.04100000000001</v>
      </c>
      <c r="R300" s="174">
        <f>100*(J300/40.3)/((J300/40.3)+(H300/71.84*0.85))</f>
        <v>56.651828582913382</v>
      </c>
      <c r="S300" s="57">
        <v>79.210891307868351</v>
      </c>
      <c r="T300" s="57">
        <v>79.596838204892606</v>
      </c>
      <c r="U300" s="57">
        <v>81.330539868587479</v>
      </c>
      <c r="V300" s="45">
        <f t="shared" si="71"/>
        <v>1167.94</v>
      </c>
      <c r="W300" s="45">
        <f t="shared" si="72"/>
        <v>1160.7359999999999</v>
      </c>
      <c r="X300" s="84"/>
    </row>
    <row r="301" spans="1:24" s="157" customFormat="1" ht="12.75">
      <c r="A301" s="157" t="s">
        <v>107</v>
      </c>
      <c r="B301" s="178" t="s">
        <v>1247</v>
      </c>
      <c r="C301" s="179"/>
      <c r="D301" s="179"/>
      <c r="E301" s="180">
        <f>AVERAGE(E297:E300)</f>
        <v>52.42</v>
      </c>
      <c r="F301" s="180">
        <f t="shared" ref="F301:R301" si="81">AVERAGE(F297:F300)</f>
        <v>2.1225000000000001</v>
      </c>
      <c r="G301" s="180">
        <f t="shared" si="81"/>
        <v>13.647500000000001</v>
      </c>
      <c r="H301" s="180">
        <f t="shared" si="81"/>
        <v>10.895000000000001</v>
      </c>
      <c r="I301" s="180">
        <f t="shared" si="81"/>
        <v>0.17049999999999998</v>
      </c>
      <c r="J301" s="180">
        <f t="shared" si="81"/>
        <v>6.6524999999999999</v>
      </c>
      <c r="K301" s="180">
        <f t="shared" si="81"/>
        <v>10.2925</v>
      </c>
      <c r="L301" s="180">
        <f t="shared" si="81"/>
        <v>2.5049999999999999</v>
      </c>
      <c r="M301" s="180">
        <f t="shared" si="81"/>
        <v>0.40300000000000002</v>
      </c>
      <c r="N301" s="180">
        <f>AVERAGE(N297:N300)</f>
        <v>3.6250000000000004E-2</v>
      </c>
      <c r="O301" s="180">
        <f t="shared" si="81"/>
        <v>0.21375000000000002</v>
      </c>
      <c r="P301" s="180">
        <f t="shared" si="81"/>
        <v>5.0000000000000001E-3</v>
      </c>
      <c r="Q301" s="180">
        <f t="shared" si="81"/>
        <v>99.363500000000002</v>
      </c>
      <c r="R301" s="182">
        <f t="shared" si="81"/>
        <v>56.149585442636507</v>
      </c>
      <c r="S301" s="182">
        <v>78.871751729895919</v>
      </c>
      <c r="T301" s="182">
        <v>79.262332882446998</v>
      </c>
      <c r="U301" s="182">
        <v>81.017622979363992</v>
      </c>
      <c r="V301" s="179">
        <f>AVERAGE(V297:V300)</f>
        <v>1165.0075000000002</v>
      </c>
      <c r="W301" s="179">
        <f>AVERAGE(W297:W300)</f>
        <v>1158.0329999999999</v>
      </c>
      <c r="X301" s="85"/>
    </row>
    <row r="302" spans="1:24" s="157" customFormat="1" ht="12.75">
      <c r="B302" s="178" t="s">
        <v>1032</v>
      </c>
      <c r="C302" s="179"/>
      <c r="D302" s="179"/>
      <c r="E302" s="180">
        <f>_xlfn.STDEV.P(E297:E300)</f>
        <v>0.69083283071956147</v>
      </c>
      <c r="F302" s="180">
        <f t="shared" ref="F302:R302" si="82">_xlfn.STDEV.P(F297:F300)</f>
        <v>2.1650635094610977E-2</v>
      </c>
      <c r="G302" s="180">
        <f t="shared" si="82"/>
        <v>6.8693158320170367E-2</v>
      </c>
      <c r="H302" s="180">
        <f t="shared" si="82"/>
        <v>6.2249497989943725E-2</v>
      </c>
      <c r="I302" s="180">
        <f t="shared" si="82"/>
        <v>3.905124837953319E-3</v>
      </c>
      <c r="J302" s="180">
        <f t="shared" si="82"/>
        <v>7.6607767230222862E-2</v>
      </c>
      <c r="K302" s="180">
        <f t="shared" si="82"/>
        <v>1.9202864369671863E-2</v>
      </c>
      <c r="L302" s="180">
        <f t="shared" si="82"/>
        <v>2.9580398915498109E-2</v>
      </c>
      <c r="M302" s="180">
        <f t="shared" si="82"/>
        <v>7.6485292703891671E-3</v>
      </c>
      <c r="N302" s="180">
        <f>_xlfn.STDEV.P(N297:N300)</f>
        <v>8.6421930087217953E-3</v>
      </c>
      <c r="O302" s="180">
        <f t="shared" si="82"/>
        <v>2.6527108775740982E-2</v>
      </c>
      <c r="P302" s="180">
        <f t="shared" si="82"/>
        <v>5.0000000000000001E-3</v>
      </c>
      <c r="Q302" s="180"/>
      <c r="R302" s="182">
        <f t="shared" si="82"/>
        <v>0.35689737236251773</v>
      </c>
      <c r="S302" s="182">
        <v>0.24155966958973774</v>
      </c>
      <c r="T302" s="182">
        <v>0.2382684384050805</v>
      </c>
      <c r="U302" s="182">
        <v>0.22293143746145119</v>
      </c>
      <c r="V302" s="179">
        <f>_xlfn.STDEV.P(V297:V300)</f>
        <v>1.7619786462951694</v>
      </c>
      <c r="W302" s="179">
        <f>_xlfn.STDEV.P(W297:W300)</f>
        <v>1.62408466528064</v>
      </c>
      <c r="X302" s="85"/>
    </row>
    <row r="303" spans="1:24" s="135" customFormat="1" ht="12.75">
      <c r="C303" s="45"/>
      <c r="D303" s="45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74"/>
      <c r="S303" s="57"/>
      <c r="T303" s="57"/>
      <c r="U303" s="57"/>
      <c r="V303" s="45"/>
      <c r="W303" s="45"/>
      <c r="X303" s="84"/>
    </row>
    <row r="304" spans="1:24" s="135" customFormat="1" ht="12.75">
      <c r="A304" s="135" t="s">
        <v>109</v>
      </c>
      <c r="B304" s="135" t="s">
        <v>1248</v>
      </c>
      <c r="C304" s="45">
        <v>12040</v>
      </c>
      <c r="D304" s="45">
        <v>3669.7920000000004</v>
      </c>
      <c r="E304" s="154">
        <v>52.95</v>
      </c>
      <c r="F304" s="154">
        <v>2.13</v>
      </c>
      <c r="G304" s="154">
        <v>13.95</v>
      </c>
      <c r="H304" s="154">
        <v>10.74</v>
      </c>
      <c r="I304" s="154">
        <v>0.18099999999999999</v>
      </c>
      <c r="J304" s="154">
        <v>6.56</v>
      </c>
      <c r="K304" s="154">
        <v>10.42</v>
      </c>
      <c r="L304" s="154">
        <v>2.63</v>
      </c>
      <c r="M304" s="154">
        <v>0.41599999999999998</v>
      </c>
      <c r="N304" s="154">
        <v>1.4E-2</v>
      </c>
      <c r="O304" s="154">
        <v>0.255</v>
      </c>
      <c r="P304" s="154">
        <v>0</v>
      </c>
      <c r="Q304" s="154">
        <v>100.24599999999998</v>
      </c>
      <c r="R304" s="174">
        <f t="shared" ref="R304:R311" si="83">100*(J304/40.3)/((J304/40.3)+(H304/71.84*0.85))</f>
        <v>56.15916982643904</v>
      </c>
      <c r="S304" s="57">
        <v>78.879033381745472</v>
      </c>
      <c r="T304" s="57">
        <v>79.269528791998653</v>
      </c>
      <c r="U304" s="57">
        <v>81.024412333670099</v>
      </c>
      <c r="V304" s="45">
        <f t="shared" si="71"/>
        <v>1162.8800000000001</v>
      </c>
      <c r="W304" s="45">
        <f t="shared" si="72"/>
        <v>1156.0719999999999</v>
      </c>
      <c r="X304" s="85"/>
    </row>
    <row r="305" spans="1:24" s="135" customFormat="1" ht="12.75">
      <c r="A305" s="135" t="s">
        <v>109</v>
      </c>
      <c r="B305" s="135" t="s">
        <v>1249</v>
      </c>
      <c r="C305" s="45">
        <v>12040</v>
      </c>
      <c r="D305" s="45">
        <v>3669.7920000000004</v>
      </c>
      <c r="E305" s="154">
        <v>51.29</v>
      </c>
      <c r="F305" s="154">
        <v>2.13</v>
      </c>
      <c r="G305" s="154">
        <v>13.63</v>
      </c>
      <c r="H305" s="154">
        <v>11.02</v>
      </c>
      <c r="I305" s="154">
        <v>0.17499999999999999</v>
      </c>
      <c r="J305" s="154">
        <v>6.62</v>
      </c>
      <c r="K305" s="154">
        <v>10.44</v>
      </c>
      <c r="L305" s="154">
        <v>2.5499999999999998</v>
      </c>
      <c r="M305" s="154">
        <v>0.38600000000000001</v>
      </c>
      <c r="N305" s="154">
        <v>5.3999999999999999E-2</v>
      </c>
      <c r="O305" s="154">
        <v>0.27600000000000002</v>
      </c>
      <c r="P305" s="154">
        <v>1.2999999999999999E-2</v>
      </c>
      <c r="Q305" s="154">
        <v>98.583999999999989</v>
      </c>
      <c r="R305" s="174">
        <f t="shared" si="83"/>
        <v>55.749270078254931</v>
      </c>
      <c r="S305" s="57">
        <v>78.600614025185521</v>
      </c>
      <c r="T305" s="57">
        <v>78.99488622585811</v>
      </c>
      <c r="U305" s="57">
        <v>80.767378131566915</v>
      </c>
      <c r="V305" s="45">
        <f t="shared" si="71"/>
        <v>1164.26</v>
      </c>
      <c r="W305" s="45">
        <f t="shared" si="72"/>
        <v>1157.3440000000001</v>
      </c>
      <c r="X305" s="85"/>
    </row>
    <row r="306" spans="1:24" s="135" customFormat="1" ht="12.75">
      <c r="A306" s="135" t="s">
        <v>109</v>
      </c>
      <c r="B306" s="135" t="s">
        <v>1250</v>
      </c>
      <c r="C306" s="45">
        <v>12040</v>
      </c>
      <c r="D306" s="45">
        <v>3669.7920000000004</v>
      </c>
      <c r="E306" s="154">
        <v>51.69</v>
      </c>
      <c r="F306" s="154">
        <v>2.11</v>
      </c>
      <c r="G306" s="154">
        <v>13.64</v>
      </c>
      <c r="H306" s="154">
        <v>10.82</v>
      </c>
      <c r="I306" s="154">
        <v>0.17699999999999999</v>
      </c>
      <c r="J306" s="154">
        <v>6.51</v>
      </c>
      <c r="K306" s="154">
        <v>10.36</v>
      </c>
      <c r="L306" s="154">
        <v>2.5099999999999998</v>
      </c>
      <c r="M306" s="154">
        <v>0.377</v>
      </c>
      <c r="N306" s="154">
        <v>3.5000000000000003E-2</v>
      </c>
      <c r="O306" s="154">
        <v>0.252</v>
      </c>
      <c r="P306" s="154">
        <v>0.03</v>
      </c>
      <c r="Q306" s="154">
        <v>98.510999999999996</v>
      </c>
      <c r="R306" s="174">
        <f t="shared" si="83"/>
        <v>55.787741517980962</v>
      </c>
      <c r="S306" s="57">
        <v>78.626835150587794</v>
      </c>
      <c r="T306" s="57">
        <v>79.020753187767241</v>
      </c>
      <c r="U306" s="57">
        <v>80.791593098783665</v>
      </c>
      <c r="V306" s="45">
        <f t="shared" si="71"/>
        <v>1161.73</v>
      </c>
      <c r="W306" s="45">
        <f t="shared" si="72"/>
        <v>1155.0119999999999</v>
      </c>
      <c r="X306" s="84"/>
    </row>
    <row r="307" spans="1:24" s="135" customFormat="1" ht="12.75">
      <c r="A307" s="135" t="s">
        <v>109</v>
      </c>
      <c r="B307" s="135" t="s">
        <v>1251</v>
      </c>
      <c r="C307" s="45">
        <v>12040</v>
      </c>
      <c r="D307" s="45">
        <v>3669.7920000000004</v>
      </c>
      <c r="E307" s="154">
        <v>51.64</v>
      </c>
      <c r="F307" s="154">
        <v>2.1</v>
      </c>
      <c r="G307" s="154">
        <v>13.39</v>
      </c>
      <c r="H307" s="154">
        <v>10.68</v>
      </c>
      <c r="I307" s="154">
        <v>0.17399999999999999</v>
      </c>
      <c r="J307" s="154">
        <v>6.56</v>
      </c>
      <c r="K307" s="154">
        <v>10.33</v>
      </c>
      <c r="L307" s="154">
        <v>2.57</v>
      </c>
      <c r="M307" s="154">
        <v>0.40699999999999997</v>
      </c>
      <c r="N307" s="154">
        <v>0</v>
      </c>
      <c r="O307" s="154">
        <v>0.309</v>
      </c>
      <c r="P307" s="154">
        <v>0</v>
      </c>
      <c r="Q307" s="154">
        <v>98.16</v>
      </c>
      <c r="R307" s="174">
        <f t="shared" si="83"/>
        <v>56.297053041056074</v>
      </c>
      <c r="S307" s="57">
        <v>78.972216037538672</v>
      </c>
      <c r="T307" s="57">
        <v>79.361439408461379</v>
      </c>
      <c r="U307" s="57">
        <v>81.110396548214879</v>
      </c>
      <c r="V307" s="45">
        <f t="shared" si="71"/>
        <v>1162.8800000000001</v>
      </c>
      <c r="W307" s="45">
        <f t="shared" si="72"/>
        <v>1156.0719999999999</v>
      </c>
      <c r="X307" s="84"/>
    </row>
    <row r="308" spans="1:24" s="135" customFormat="1" ht="12.75">
      <c r="A308" s="135" t="s">
        <v>109</v>
      </c>
      <c r="B308" s="135" t="s">
        <v>1252</v>
      </c>
      <c r="C308" s="45">
        <v>12040</v>
      </c>
      <c r="D308" s="45">
        <v>3669.7920000000004</v>
      </c>
      <c r="E308" s="154">
        <v>52.9</v>
      </c>
      <c r="F308" s="154">
        <v>2.16</v>
      </c>
      <c r="G308" s="154">
        <v>14.03</v>
      </c>
      <c r="H308" s="154">
        <v>10.81</v>
      </c>
      <c r="I308" s="154">
        <v>0.21</v>
      </c>
      <c r="J308" s="154">
        <v>6.66</v>
      </c>
      <c r="K308" s="154">
        <v>10.54</v>
      </c>
      <c r="L308" s="154">
        <v>2.4300000000000002</v>
      </c>
      <c r="M308" s="154">
        <v>0.35799999999999998</v>
      </c>
      <c r="N308" s="154">
        <v>0.04</v>
      </c>
      <c r="O308" s="154">
        <v>0.27900000000000003</v>
      </c>
      <c r="P308" s="154">
        <v>0</v>
      </c>
      <c r="Q308" s="154">
        <v>100.41700000000002</v>
      </c>
      <c r="R308" s="174">
        <f t="shared" si="83"/>
        <v>56.371589333714446</v>
      </c>
      <c r="S308" s="57">
        <v>79.022489755042514</v>
      </c>
      <c r="T308" s="57">
        <v>79.411025170570966</v>
      </c>
      <c r="U308" s="57">
        <v>81.156778009027377</v>
      </c>
      <c r="V308" s="45">
        <f t="shared" si="71"/>
        <v>1165.18</v>
      </c>
      <c r="W308" s="45">
        <f t="shared" si="72"/>
        <v>1158.192</v>
      </c>
      <c r="X308" s="84"/>
    </row>
    <row r="309" spans="1:24" s="135" customFormat="1" ht="12.75">
      <c r="A309" s="135" t="s">
        <v>109</v>
      </c>
      <c r="B309" s="135" t="s">
        <v>1253</v>
      </c>
      <c r="C309" s="45">
        <v>12040</v>
      </c>
      <c r="D309" s="45">
        <v>3669.7920000000004</v>
      </c>
      <c r="E309" s="154">
        <v>52.55</v>
      </c>
      <c r="F309" s="154">
        <v>2.2000000000000002</v>
      </c>
      <c r="G309" s="154">
        <v>14.41</v>
      </c>
      <c r="H309" s="154">
        <v>10.87</v>
      </c>
      <c r="I309" s="154">
        <v>0.14000000000000001</v>
      </c>
      <c r="J309" s="154">
        <v>5.77</v>
      </c>
      <c r="K309" s="154">
        <v>10.53</v>
      </c>
      <c r="L309" s="154">
        <v>2.65</v>
      </c>
      <c r="M309" s="154">
        <v>0.442</v>
      </c>
      <c r="N309" s="154">
        <v>0</v>
      </c>
      <c r="O309" s="154">
        <v>0.27300000000000002</v>
      </c>
      <c r="P309" s="154">
        <v>0.01</v>
      </c>
      <c r="Q309" s="154">
        <v>99.844999999999999</v>
      </c>
      <c r="R309" s="174">
        <f t="shared" si="83"/>
        <v>52.679287705768935</v>
      </c>
      <c r="S309" s="57">
        <v>76.446182652111176</v>
      </c>
      <c r="T309" s="57">
        <v>76.868467396336357</v>
      </c>
      <c r="U309" s="57">
        <v>78.772176069942901</v>
      </c>
      <c r="V309" s="45">
        <f t="shared" si="71"/>
        <v>1144.71</v>
      </c>
      <c r="W309" s="45">
        <f t="shared" si="72"/>
        <v>1139.3240000000001</v>
      </c>
      <c r="X309" s="84"/>
    </row>
    <row r="310" spans="1:24" s="135" customFormat="1" ht="12.75">
      <c r="A310" s="135" t="s">
        <v>109</v>
      </c>
      <c r="B310" s="135" t="s">
        <v>1254</v>
      </c>
      <c r="C310" s="45">
        <v>12040</v>
      </c>
      <c r="D310" s="45">
        <v>3669.7920000000004</v>
      </c>
      <c r="E310" s="154">
        <v>52.14</v>
      </c>
      <c r="F310" s="154">
        <v>2.1800000000000002</v>
      </c>
      <c r="G310" s="154">
        <v>14.2</v>
      </c>
      <c r="H310" s="154">
        <v>11.06</v>
      </c>
      <c r="I310" s="154">
        <v>0.152</v>
      </c>
      <c r="J310" s="154">
        <v>5.69</v>
      </c>
      <c r="K310" s="154">
        <v>10.38</v>
      </c>
      <c r="L310" s="154">
        <v>2.68</v>
      </c>
      <c r="M310" s="154">
        <v>0.42199999999999999</v>
      </c>
      <c r="N310" s="154">
        <v>0</v>
      </c>
      <c r="O310" s="154">
        <v>0.26</v>
      </c>
      <c r="P310" s="154">
        <v>1.4E-2</v>
      </c>
      <c r="Q310" s="154">
        <v>99.177999999999997</v>
      </c>
      <c r="R310" s="174">
        <f t="shared" si="83"/>
        <v>51.898689981170094</v>
      </c>
      <c r="S310" s="57">
        <v>75.878118390016581</v>
      </c>
      <c r="T310" s="57">
        <v>76.307431234846646</v>
      </c>
      <c r="U310" s="57">
        <v>78.244244672406239</v>
      </c>
      <c r="V310" s="45">
        <f t="shared" si="71"/>
        <v>1142.8699999999999</v>
      </c>
      <c r="W310" s="45">
        <f t="shared" si="72"/>
        <v>1137.6279999999999</v>
      </c>
      <c r="X310" s="84"/>
    </row>
    <row r="311" spans="1:24" s="135" customFormat="1" ht="12.75">
      <c r="A311" s="135" t="s">
        <v>109</v>
      </c>
      <c r="B311" s="135" t="s">
        <v>1255</v>
      </c>
      <c r="C311" s="45">
        <v>12040</v>
      </c>
      <c r="D311" s="45">
        <v>3669.7920000000004</v>
      </c>
      <c r="E311" s="154">
        <v>51.89</v>
      </c>
      <c r="F311" s="154">
        <v>2.11</v>
      </c>
      <c r="G311" s="154">
        <v>13.75</v>
      </c>
      <c r="H311" s="154">
        <v>10.88</v>
      </c>
      <c r="I311" s="154">
        <v>0.20699999999999999</v>
      </c>
      <c r="J311" s="154">
        <v>6.47</v>
      </c>
      <c r="K311" s="154">
        <v>10.38</v>
      </c>
      <c r="L311" s="154">
        <v>2.5299999999999998</v>
      </c>
      <c r="M311" s="154">
        <v>0.42799999999999999</v>
      </c>
      <c r="N311" s="154">
        <v>4.3999999999999997E-2</v>
      </c>
      <c r="O311" s="154">
        <v>0.23899999999999999</v>
      </c>
      <c r="P311" s="154">
        <v>0.03</v>
      </c>
      <c r="Q311" s="154">
        <v>98.957999999999984</v>
      </c>
      <c r="R311" s="174">
        <f t="shared" si="83"/>
        <v>55.499133611112697</v>
      </c>
      <c r="S311" s="57">
        <v>78.42967072929244</v>
      </c>
      <c r="T311" s="57">
        <v>78.826244032840336</v>
      </c>
      <c r="U311" s="57">
        <v>80.609473471571363</v>
      </c>
      <c r="V311" s="45">
        <f t="shared" si="71"/>
        <v>1160.81</v>
      </c>
      <c r="W311" s="45">
        <f t="shared" si="72"/>
        <v>1154.164</v>
      </c>
      <c r="X311" s="84"/>
    </row>
    <row r="312" spans="1:24" s="157" customFormat="1" ht="12.75">
      <c r="A312" s="157" t="s">
        <v>109</v>
      </c>
      <c r="B312" s="178" t="s">
        <v>1256</v>
      </c>
      <c r="C312" s="179"/>
      <c r="D312" s="179"/>
      <c r="E312" s="180">
        <f>AVERAGE(E304:E311)</f>
        <v>52.131249999999994</v>
      </c>
      <c r="F312" s="180">
        <f t="shared" ref="F312:R312" si="84">AVERAGE(F304:F311)</f>
        <v>2.1399999999999997</v>
      </c>
      <c r="G312" s="180">
        <f t="shared" si="84"/>
        <v>13.875</v>
      </c>
      <c r="H312" s="180">
        <f t="shared" si="84"/>
        <v>10.86</v>
      </c>
      <c r="I312" s="180">
        <f t="shared" si="84"/>
        <v>0.17699999999999999</v>
      </c>
      <c r="J312" s="180">
        <f t="shared" si="84"/>
        <v>6.3549999999999986</v>
      </c>
      <c r="K312" s="180">
        <f t="shared" si="84"/>
        <v>10.422499999999999</v>
      </c>
      <c r="L312" s="180">
        <f t="shared" si="84"/>
        <v>2.5687500000000001</v>
      </c>
      <c r="M312" s="180">
        <f t="shared" si="84"/>
        <v>0.40450000000000003</v>
      </c>
      <c r="N312" s="180">
        <f>AVERAGE(N304:N311)</f>
        <v>2.3375E-2</v>
      </c>
      <c r="O312" s="180">
        <f t="shared" si="84"/>
        <v>0.26787500000000003</v>
      </c>
      <c r="P312" s="180">
        <f t="shared" si="84"/>
        <v>1.2125E-2</v>
      </c>
      <c r="Q312" s="180">
        <f t="shared" si="84"/>
        <v>99.237375</v>
      </c>
      <c r="R312" s="182">
        <f t="shared" si="84"/>
        <v>55.055241886937154</v>
      </c>
      <c r="S312" s="182">
        <v>78.10689501519002</v>
      </c>
      <c r="T312" s="182">
        <v>78.507471931084964</v>
      </c>
      <c r="U312" s="182">
        <v>80.309556541897933</v>
      </c>
      <c r="V312" s="179">
        <f>AVERAGE(V304:V311)</f>
        <v>1158.165</v>
      </c>
      <c r="W312" s="179">
        <f>AVERAGE(W304:W311)</f>
        <v>1151.7259999999999</v>
      </c>
      <c r="X312" s="85"/>
    </row>
    <row r="313" spans="1:24" s="157" customFormat="1" ht="12.75">
      <c r="B313" s="178" t="s">
        <v>1032</v>
      </c>
      <c r="C313" s="179"/>
      <c r="D313" s="179"/>
      <c r="E313" s="180">
        <f>_xlfn.STDEV.P(E304:E311)</f>
        <v>0.57431344882389823</v>
      </c>
      <c r="F313" s="180">
        <f t="shared" ref="F313:R313" si="85">_xlfn.STDEV.P(F304:F311)</f>
        <v>3.3911649915626438E-2</v>
      </c>
      <c r="G313" s="180">
        <f t="shared" si="85"/>
        <v>0.31376742979474426</v>
      </c>
      <c r="H313" s="180">
        <f t="shared" si="85"/>
        <v>0.12093386622447827</v>
      </c>
      <c r="I313" s="180">
        <f t="shared" si="85"/>
        <v>2.2394195676558735E-2</v>
      </c>
      <c r="J313" s="180">
        <f t="shared" si="85"/>
        <v>0.36554753452868477</v>
      </c>
      <c r="K313" s="180">
        <f t="shared" si="85"/>
        <v>7.2240916383999071E-2</v>
      </c>
      <c r="L313" s="180">
        <f t="shared" si="85"/>
        <v>7.6882621573408916E-2</v>
      </c>
      <c r="M313" s="180">
        <f t="shared" si="85"/>
        <v>2.6608269391300142E-2</v>
      </c>
      <c r="N313" s="180">
        <f>_xlfn.STDEV.P(N304:N311)</f>
        <v>2.0922102547306282E-2</v>
      </c>
      <c r="O313" s="180">
        <f t="shared" si="85"/>
        <v>2.006512833250762E-2</v>
      </c>
      <c r="P313" s="180">
        <f t="shared" si="85"/>
        <v>1.16665922616675E-2</v>
      </c>
      <c r="Q313" s="180"/>
      <c r="R313" s="182">
        <f t="shared" si="85"/>
        <v>1.6323974449475844</v>
      </c>
      <c r="S313" s="182">
        <v>1.1471150237179866</v>
      </c>
      <c r="T313" s="182">
        <v>1.1322301275782716</v>
      </c>
      <c r="U313" s="182">
        <v>1.0624917400720628</v>
      </c>
      <c r="V313" s="179">
        <f>_xlfn.STDEV.P(V304:V311)</f>
        <v>8.4075932941597866</v>
      </c>
      <c r="W313" s="179">
        <f>_xlfn.STDEV.P(W304:W311)</f>
        <v>7.7496077320081067</v>
      </c>
      <c r="X313" s="85"/>
    </row>
    <row r="314" spans="1:24" s="135" customFormat="1" ht="12.75">
      <c r="C314" s="45"/>
      <c r="D314" s="45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74"/>
      <c r="S314" s="57"/>
      <c r="T314" s="57"/>
      <c r="U314" s="57"/>
      <c r="V314" s="45"/>
      <c r="W314" s="45"/>
      <c r="X314" s="84"/>
    </row>
    <row r="315" spans="1:24" s="135" customFormat="1" ht="12.75">
      <c r="A315" s="135" t="s">
        <v>112</v>
      </c>
      <c r="B315" s="135" t="s">
        <v>1257</v>
      </c>
      <c r="C315" s="45">
        <v>11880</v>
      </c>
      <c r="D315" s="45">
        <v>3621.0240000000003</v>
      </c>
      <c r="E315" s="154">
        <v>51.99</v>
      </c>
      <c r="F315" s="154">
        <v>2.16</v>
      </c>
      <c r="G315" s="154">
        <v>13.68</v>
      </c>
      <c r="H315" s="154">
        <v>10.9</v>
      </c>
      <c r="I315" s="154">
        <v>0.17199999999999999</v>
      </c>
      <c r="J315" s="154">
        <v>6.47</v>
      </c>
      <c r="K315" s="154">
        <v>10.55</v>
      </c>
      <c r="L315" s="154">
        <v>2.5299999999999998</v>
      </c>
      <c r="M315" s="154">
        <v>0.40899999999999997</v>
      </c>
      <c r="N315" s="154">
        <v>3.6999999999999998E-2</v>
      </c>
      <c r="O315" s="154">
        <v>0.24099999999999999</v>
      </c>
      <c r="P315" s="154">
        <v>0</v>
      </c>
      <c r="Q315" s="154">
        <v>99.139000000000024</v>
      </c>
      <c r="R315" s="174">
        <f t="shared" ref="R315:R322" si="86">100*(J315/40.3)/((J315/40.3)+(H315/71.84*0.85))</f>
        <v>55.453770727989067</v>
      </c>
      <c r="S315" s="57">
        <v>78.398584639494075</v>
      </c>
      <c r="T315" s="57">
        <v>78.795574946898839</v>
      </c>
      <c r="U315" s="57">
        <v>80.580750986466896</v>
      </c>
      <c r="V315" s="45">
        <f t="shared" si="71"/>
        <v>1160.81</v>
      </c>
      <c r="W315" s="45">
        <f t="shared" si="72"/>
        <v>1154.164</v>
      </c>
      <c r="X315" s="85"/>
    </row>
    <row r="316" spans="1:24" s="135" customFormat="1" ht="12.75">
      <c r="A316" s="135" t="s">
        <v>112</v>
      </c>
      <c r="B316" s="135" t="s">
        <v>1258</v>
      </c>
      <c r="C316" s="45">
        <v>11880</v>
      </c>
      <c r="D316" s="45">
        <v>3621.0240000000003</v>
      </c>
      <c r="E316" s="154">
        <v>51.79</v>
      </c>
      <c r="F316" s="154">
        <v>2.19</v>
      </c>
      <c r="G316" s="154">
        <v>13.53</v>
      </c>
      <c r="H316" s="154">
        <v>11.14</v>
      </c>
      <c r="I316" s="154">
        <v>0.16400000000000001</v>
      </c>
      <c r="J316" s="154">
        <v>6.33</v>
      </c>
      <c r="K316" s="154">
        <v>10.53</v>
      </c>
      <c r="L316" s="154">
        <v>2.5</v>
      </c>
      <c r="M316" s="154">
        <v>0.38200000000000001</v>
      </c>
      <c r="N316" s="154">
        <v>1.7999999999999999E-2</v>
      </c>
      <c r="O316" s="154">
        <v>0.247</v>
      </c>
      <c r="P316" s="154">
        <v>1.7999999999999999E-2</v>
      </c>
      <c r="Q316" s="154">
        <v>98.838999999999999</v>
      </c>
      <c r="R316" s="174">
        <f t="shared" si="86"/>
        <v>54.372970865353999</v>
      </c>
      <c r="S316" s="57">
        <v>77.650112623213005</v>
      </c>
      <c r="T316" s="57">
        <v>78.05700833053811</v>
      </c>
      <c r="U316" s="57">
        <v>79.88849307168816</v>
      </c>
      <c r="V316" s="45">
        <f t="shared" si="71"/>
        <v>1157.5899999999999</v>
      </c>
      <c r="W316" s="45">
        <f t="shared" si="72"/>
        <v>1151.1959999999999</v>
      </c>
      <c r="X316" s="85"/>
    </row>
    <row r="317" spans="1:24" s="135" customFormat="1" ht="12.75">
      <c r="A317" s="135" t="s">
        <v>112</v>
      </c>
      <c r="B317" s="135" t="s">
        <v>1259</v>
      </c>
      <c r="C317" s="45">
        <v>11880</v>
      </c>
      <c r="D317" s="45">
        <v>3621.0240000000003</v>
      </c>
      <c r="E317" s="154">
        <v>52.03</v>
      </c>
      <c r="F317" s="154">
        <v>2.2200000000000002</v>
      </c>
      <c r="G317" s="154">
        <v>13.7</v>
      </c>
      <c r="H317" s="154">
        <v>10.92</v>
      </c>
      <c r="I317" s="154">
        <v>0.17199999999999999</v>
      </c>
      <c r="J317" s="154">
        <v>6.44</v>
      </c>
      <c r="K317" s="154">
        <v>10.54</v>
      </c>
      <c r="L317" s="154">
        <v>2.59</v>
      </c>
      <c r="M317" s="154">
        <v>0.40300000000000002</v>
      </c>
      <c r="N317" s="154">
        <v>0.02</v>
      </c>
      <c r="O317" s="154">
        <v>0.28699999999999998</v>
      </c>
      <c r="P317" s="154">
        <v>0</v>
      </c>
      <c r="Q317" s="154">
        <v>99.322000000000003</v>
      </c>
      <c r="R317" s="174">
        <f t="shared" si="86"/>
        <v>55.293623557482356</v>
      </c>
      <c r="S317" s="57">
        <v>78.288629845142182</v>
      </c>
      <c r="T317" s="57">
        <v>78.687091552689623</v>
      </c>
      <c r="U317" s="57">
        <v>80.479138046377102</v>
      </c>
      <c r="V317" s="45">
        <f t="shared" si="71"/>
        <v>1160.1199999999999</v>
      </c>
      <c r="W317" s="45">
        <f t="shared" si="72"/>
        <v>1153.528</v>
      </c>
      <c r="X317" s="84"/>
    </row>
    <row r="318" spans="1:24" s="135" customFormat="1" ht="12.75">
      <c r="A318" s="135" t="s">
        <v>112</v>
      </c>
      <c r="B318" s="135" t="s">
        <v>1260</v>
      </c>
      <c r="C318" s="45">
        <v>11880</v>
      </c>
      <c r="D318" s="45">
        <v>3621.0240000000003</v>
      </c>
      <c r="E318" s="154">
        <v>52.25</v>
      </c>
      <c r="F318" s="154">
        <v>2.25</v>
      </c>
      <c r="G318" s="154">
        <v>13.69</v>
      </c>
      <c r="H318" s="154">
        <v>11.2</v>
      </c>
      <c r="I318" s="154">
        <v>0.152</v>
      </c>
      <c r="J318" s="154">
        <v>6.32</v>
      </c>
      <c r="K318" s="154">
        <v>10.4</v>
      </c>
      <c r="L318" s="154">
        <v>2.71</v>
      </c>
      <c r="M318" s="154">
        <v>0.40500000000000003</v>
      </c>
      <c r="N318" s="154">
        <v>0</v>
      </c>
      <c r="O318" s="154">
        <v>0.249</v>
      </c>
      <c r="P318" s="154">
        <v>1.4E-2</v>
      </c>
      <c r="Q318" s="154">
        <v>99.639999999999986</v>
      </c>
      <c r="R318" s="174">
        <f t="shared" si="86"/>
        <v>54.200434339980866</v>
      </c>
      <c r="S318" s="57">
        <v>77.529220822287385</v>
      </c>
      <c r="T318" s="57">
        <v>77.93769211538249</v>
      </c>
      <c r="U318" s="57">
        <v>79.7765554738708</v>
      </c>
      <c r="V318" s="45">
        <f t="shared" si="71"/>
        <v>1157.3600000000001</v>
      </c>
      <c r="W318" s="45">
        <f t="shared" si="72"/>
        <v>1150.9839999999999</v>
      </c>
      <c r="X318" s="84"/>
    </row>
    <row r="319" spans="1:24" s="135" customFormat="1" ht="12.75">
      <c r="A319" s="135" t="s">
        <v>112</v>
      </c>
      <c r="B319" s="135" t="s">
        <v>1261</v>
      </c>
      <c r="C319" s="45">
        <v>11880</v>
      </c>
      <c r="D319" s="45">
        <v>3621.0240000000003</v>
      </c>
      <c r="E319" s="154">
        <v>51.62</v>
      </c>
      <c r="F319" s="154">
        <v>2.19</v>
      </c>
      <c r="G319" s="154">
        <v>13.2</v>
      </c>
      <c r="H319" s="154">
        <v>11.27</v>
      </c>
      <c r="I319" s="154">
        <v>0.14499999999999999</v>
      </c>
      <c r="J319" s="154">
        <v>6.87</v>
      </c>
      <c r="K319" s="154">
        <v>10.029999999999999</v>
      </c>
      <c r="L319" s="154">
        <v>2.44</v>
      </c>
      <c r="M319" s="154">
        <v>0.38800000000000001</v>
      </c>
      <c r="N319" s="154">
        <v>4.3999999999999997E-2</v>
      </c>
      <c r="O319" s="154">
        <v>0.251</v>
      </c>
      <c r="P319" s="154">
        <v>4.2999999999999997E-2</v>
      </c>
      <c r="Q319" s="154">
        <v>98.491</v>
      </c>
      <c r="R319" s="174">
        <f t="shared" si="86"/>
        <v>56.110027499598829</v>
      </c>
      <c r="S319" s="57">
        <v>78.845765233519586</v>
      </c>
      <c r="T319" s="57">
        <v>79.236713815719497</v>
      </c>
      <c r="U319" s="57">
        <v>80.993709179868148</v>
      </c>
      <c r="V319" s="45">
        <f t="shared" si="71"/>
        <v>1170.01</v>
      </c>
      <c r="W319" s="45">
        <f t="shared" si="72"/>
        <v>1162.644</v>
      </c>
      <c r="X319" s="84"/>
    </row>
    <row r="320" spans="1:24" s="135" customFormat="1" ht="12.75">
      <c r="A320" s="135" t="s">
        <v>112</v>
      </c>
      <c r="B320" s="135" t="s">
        <v>1262</v>
      </c>
      <c r="C320" s="45">
        <v>11880</v>
      </c>
      <c r="D320" s="45">
        <v>3621.0240000000003</v>
      </c>
      <c r="E320" s="154">
        <v>52.94</v>
      </c>
      <c r="F320" s="154">
        <v>2.02</v>
      </c>
      <c r="G320" s="154">
        <v>15.16</v>
      </c>
      <c r="H320" s="154">
        <v>10.18</v>
      </c>
      <c r="I320" s="154">
        <v>0.14099999999999999</v>
      </c>
      <c r="J320" s="154">
        <v>5.89</v>
      </c>
      <c r="K320" s="154">
        <v>10.69</v>
      </c>
      <c r="L320" s="154">
        <v>2.94</v>
      </c>
      <c r="M320" s="154">
        <v>0.34499999999999997</v>
      </c>
      <c r="N320" s="154">
        <v>2.8000000000000001E-2</v>
      </c>
      <c r="O320" s="154">
        <v>0.26400000000000001</v>
      </c>
      <c r="P320" s="154">
        <v>0</v>
      </c>
      <c r="Q320" s="154">
        <v>100.59800000000001</v>
      </c>
      <c r="R320" s="174">
        <f t="shared" si="86"/>
        <v>54.820973150993048</v>
      </c>
      <c r="S320" s="57">
        <v>77.962196045690661</v>
      </c>
      <c r="T320" s="57">
        <v>78.364993096358489</v>
      </c>
      <c r="U320" s="57">
        <v>80.177299819610482</v>
      </c>
      <c r="V320" s="45">
        <f t="shared" si="71"/>
        <v>1147.47</v>
      </c>
      <c r="W320" s="45">
        <f t="shared" si="72"/>
        <v>1141.8679999999999</v>
      </c>
      <c r="X320" s="84"/>
    </row>
    <row r="321" spans="1:24" s="135" customFormat="1" ht="12.75">
      <c r="A321" s="135" t="s">
        <v>112</v>
      </c>
      <c r="B321" s="135" t="s">
        <v>1263</v>
      </c>
      <c r="C321" s="45">
        <v>11880</v>
      </c>
      <c r="D321" s="45">
        <v>3621.0240000000003</v>
      </c>
      <c r="E321" s="154">
        <v>52.38</v>
      </c>
      <c r="F321" s="154">
        <v>2.17</v>
      </c>
      <c r="G321" s="154">
        <v>13.61</v>
      </c>
      <c r="H321" s="154">
        <v>11.1</v>
      </c>
      <c r="I321" s="154">
        <v>0.19</v>
      </c>
      <c r="J321" s="154">
        <v>6.37</v>
      </c>
      <c r="K321" s="154">
        <v>10.36</v>
      </c>
      <c r="L321" s="154">
        <v>2.5299999999999998</v>
      </c>
      <c r="M321" s="154">
        <v>0.40600000000000003</v>
      </c>
      <c r="N321" s="154">
        <v>3.2000000000000001E-2</v>
      </c>
      <c r="O321" s="154">
        <v>0.29099999999999998</v>
      </c>
      <c r="P321" s="154">
        <v>0</v>
      </c>
      <c r="Q321" s="154">
        <v>99.438999999999993</v>
      </c>
      <c r="R321" s="174">
        <f t="shared" si="86"/>
        <v>54.618379180171949</v>
      </c>
      <c r="S321" s="57">
        <v>77.82139102486677</v>
      </c>
      <c r="T321" s="57">
        <v>78.226042877145318</v>
      </c>
      <c r="U321" s="57">
        <v>80.047025489953086</v>
      </c>
      <c r="V321" s="45">
        <f t="shared" si="71"/>
        <v>1158.51</v>
      </c>
      <c r="W321" s="45">
        <f t="shared" si="72"/>
        <v>1152.0440000000001</v>
      </c>
      <c r="X321" s="84"/>
    </row>
    <row r="322" spans="1:24" s="135" customFormat="1" ht="12.75">
      <c r="A322" s="135" t="s">
        <v>112</v>
      </c>
      <c r="B322" s="135" t="s">
        <v>1264</v>
      </c>
      <c r="C322" s="45">
        <v>11880</v>
      </c>
      <c r="D322" s="45">
        <v>3621.0240000000003</v>
      </c>
      <c r="E322" s="154">
        <v>52.36</v>
      </c>
      <c r="F322" s="154">
        <v>2.08</v>
      </c>
      <c r="G322" s="154">
        <v>13.6</v>
      </c>
      <c r="H322" s="154">
        <v>10.76</v>
      </c>
      <c r="I322" s="154">
        <v>0.17100000000000001</v>
      </c>
      <c r="J322" s="154">
        <v>6.92</v>
      </c>
      <c r="K322" s="154">
        <v>10.61</v>
      </c>
      <c r="L322" s="154">
        <v>2.5099999999999998</v>
      </c>
      <c r="M322" s="154">
        <v>0.41899999999999998</v>
      </c>
      <c r="N322" s="154">
        <v>1.9E-2</v>
      </c>
      <c r="O322" s="154">
        <v>0.30399999999999999</v>
      </c>
      <c r="P322" s="154">
        <v>4.7E-2</v>
      </c>
      <c r="Q322" s="154">
        <v>99.800000000000011</v>
      </c>
      <c r="R322" s="174">
        <f t="shared" si="86"/>
        <v>57.424427347240432</v>
      </c>
      <c r="S322" s="57">
        <v>79.725312264831359</v>
      </c>
      <c r="T322" s="57">
        <v>80.104107780060517</v>
      </c>
      <c r="U322" s="57">
        <v>81.804558946522903</v>
      </c>
      <c r="V322" s="45">
        <f t="shared" si="71"/>
        <v>1171.1600000000001</v>
      </c>
      <c r="W322" s="45">
        <f t="shared" si="72"/>
        <v>1163.704</v>
      </c>
      <c r="X322" s="84"/>
    </row>
    <row r="323" spans="1:24" s="157" customFormat="1" ht="12.75">
      <c r="A323" s="157" t="s">
        <v>112</v>
      </c>
      <c r="B323" s="178" t="s">
        <v>1256</v>
      </c>
      <c r="C323" s="179"/>
      <c r="D323" s="179"/>
      <c r="E323" s="180">
        <f t="shared" ref="E323:R323" si="87">AVERAGE(E315:E322)</f>
        <v>52.17</v>
      </c>
      <c r="F323" s="180">
        <f t="shared" si="87"/>
        <v>2.16</v>
      </c>
      <c r="G323" s="180">
        <f t="shared" si="87"/>
        <v>13.771249999999998</v>
      </c>
      <c r="H323" s="180">
        <f t="shared" si="87"/>
        <v>10.933749999999998</v>
      </c>
      <c r="I323" s="180">
        <f t="shared" si="87"/>
        <v>0.16337500000000002</v>
      </c>
      <c r="J323" s="180">
        <f t="shared" si="87"/>
        <v>6.4512499999999999</v>
      </c>
      <c r="K323" s="180">
        <f t="shared" si="87"/>
        <v>10.463749999999999</v>
      </c>
      <c r="L323" s="180">
        <f t="shared" si="87"/>
        <v>2.59375</v>
      </c>
      <c r="M323" s="180">
        <f t="shared" si="87"/>
        <v>0.394625</v>
      </c>
      <c r="N323" s="180">
        <f t="shared" si="87"/>
        <v>2.4749999999999998E-2</v>
      </c>
      <c r="O323" s="180">
        <f t="shared" si="87"/>
        <v>0.26674999999999999</v>
      </c>
      <c r="P323" s="180">
        <f t="shared" si="87"/>
        <v>1.525E-2</v>
      </c>
      <c r="Q323" s="180">
        <f t="shared" si="87"/>
        <v>99.408500000000004</v>
      </c>
      <c r="R323" s="182">
        <f t="shared" si="87"/>
        <v>55.286825833601313</v>
      </c>
      <c r="S323" s="182">
        <v>78.27765156238064</v>
      </c>
      <c r="T323" s="182">
        <v>78.676153064349108</v>
      </c>
      <c r="U323" s="182">
        <v>80.468441376794701</v>
      </c>
      <c r="V323" s="179">
        <f>AVERAGE(V315:V322)</f>
        <v>1160.3787500000001</v>
      </c>
      <c r="W323" s="179">
        <f>AVERAGE(W315:W322)</f>
        <v>1153.7665</v>
      </c>
      <c r="X323" s="85"/>
    </row>
    <row r="324" spans="1:24" s="157" customFormat="1" ht="12.75">
      <c r="B324" s="178" t="s">
        <v>1032</v>
      </c>
      <c r="C324" s="179"/>
      <c r="D324" s="179"/>
      <c r="E324" s="180">
        <f>_xlfn.STDEV.P(E315:E322)</f>
        <v>0.3837968212479097</v>
      </c>
      <c r="F324" s="180">
        <f t="shared" ref="F324:R324" si="88">_xlfn.STDEV.P(F315:F322)</f>
        <v>7.0356236397351446E-2</v>
      </c>
      <c r="G324" s="180">
        <f t="shared" si="88"/>
        <v>0.54640730000614035</v>
      </c>
      <c r="H324" s="180">
        <f t="shared" si="88"/>
        <v>0.32668553304362896</v>
      </c>
      <c r="I324" s="180">
        <f t="shared" si="88"/>
        <v>1.5345500154768502E-2</v>
      </c>
      <c r="J324" s="180">
        <f t="shared" si="88"/>
        <v>0.30599989787580001</v>
      </c>
      <c r="K324" s="180">
        <f t="shared" si="88"/>
        <v>0.19143781627463269</v>
      </c>
      <c r="L324" s="180">
        <f t="shared" si="88"/>
        <v>0.15041089554949139</v>
      </c>
      <c r="M324" s="180">
        <f t="shared" si="88"/>
        <v>2.1719446931264163E-2</v>
      </c>
      <c r="N324" s="180">
        <f>_xlfn.STDEV.P(N315:N322)</f>
        <v>1.2735285626950029E-2</v>
      </c>
      <c r="O324" s="180">
        <f t="shared" si="88"/>
        <v>2.2387217334898943E-2</v>
      </c>
      <c r="P324" s="180">
        <f t="shared" si="88"/>
        <v>1.8430613120566552E-2</v>
      </c>
      <c r="Q324" s="180"/>
      <c r="R324" s="182">
        <f t="shared" si="88"/>
        <v>0.99712932032415158</v>
      </c>
      <c r="S324" s="182">
        <v>0.67960094343834987</v>
      </c>
      <c r="T324" s="182">
        <v>0.67042418880860477</v>
      </c>
      <c r="U324" s="182">
        <v>0.62761903129105767</v>
      </c>
      <c r="V324" s="179">
        <f>_xlfn.STDEV.P(V315:V322)</f>
        <v>7.0379976511434039</v>
      </c>
      <c r="W324" s="179">
        <f>_xlfn.STDEV.P(W315:W322)</f>
        <v>6.4871978349669694</v>
      </c>
      <c r="X324" s="85"/>
    </row>
    <row r="325" spans="1:24" s="135" customFormat="1" ht="12.75">
      <c r="C325" s="45"/>
      <c r="D325" s="45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74"/>
      <c r="S325" s="57"/>
      <c r="T325" s="57"/>
      <c r="U325" s="57"/>
      <c r="V325" s="45"/>
      <c r="W325" s="45"/>
      <c r="X325" s="84"/>
    </row>
    <row r="326" spans="1:24" s="135" customFormat="1" ht="12.75">
      <c r="A326" s="135" t="s">
        <v>115</v>
      </c>
      <c r="B326" s="135" t="s">
        <v>1265</v>
      </c>
      <c r="C326" s="45">
        <v>11880</v>
      </c>
      <c r="D326" s="45">
        <v>3621.0240000000003</v>
      </c>
      <c r="E326" s="154">
        <v>52.6</v>
      </c>
      <c r="F326" s="154">
        <v>2.11</v>
      </c>
      <c r="G326" s="154">
        <v>13.78</v>
      </c>
      <c r="H326" s="154">
        <v>10.69</v>
      </c>
      <c r="I326" s="154">
        <v>0.13500000000000001</v>
      </c>
      <c r="J326" s="154">
        <v>6.53</v>
      </c>
      <c r="K326" s="154">
        <v>10.42</v>
      </c>
      <c r="L326" s="154">
        <v>2.5499999999999998</v>
      </c>
      <c r="M326" s="154">
        <v>0.38700000000000001</v>
      </c>
      <c r="N326" s="154">
        <v>4.2999999999999997E-2</v>
      </c>
      <c r="O326" s="154">
        <v>0.26600000000000001</v>
      </c>
      <c r="P326" s="154">
        <v>2.4E-2</v>
      </c>
      <c r="Q326" s="154">
        <v>99.535000000000011</v>
      </c>
      <c r="R326" s="174">
        <f t="shared" ref="R326:R336" si="89">100*(J326/40.3)/((J326/40.3)+(H326/71.84*0.85))</f>
        <v>56.161206051254695</v>
      </c>
      <c r="S326" s="57">
        <v>78.880411204925835</v>
      </c>
      <c r="T326" s="57">
        <v>79.270887835715513</v>
      </c>
      <c r="U326" s="57">
        <v>81.0256838691148</v>
      </c>
      <c r="V326" s="45">
        <f t="shared" si="71"/>
        <v>1162.19</v>
      </c>
      <c r="W326" s="45">
        <f t="shared" si="72"/>
        <v>1155.4359999999999</v>
      </c>
      <c r="X326" s="85"/>
    </row>
    <row r="327" spans="1:24" s="135" customFormat="1" ht="12.75">
      <c r="A327" s="135" t="s">
        <v>115</v>
      </c>
      <c r="B327" s="135" t="s">
        <v>1266</v>
      </c>
      <c r="C327" s="45">
        <v>11880</v>
      </c>
      <c r="D327" s="45">
        <v>3621.0240000000003</v>
      </c>
      <c r="E327" s="154">
        <v>51.87</v>
      </c>
      <c r="F327" s="154">
        <v>2.2000000000000002</v>
      </c>
      <c r="G327" s="154">
        <v>13.63</v>
      </c>
      <c r="H327" s="154">
        <v>10.8</v>
      </c>
      <c r="I327" s="154">
        <v>0.20200000000000001</v>
      </c>
      <c r="J327" s="154">
        <v>6.38</v>
      </c>
      <c r="K327" s="154">
        <v>10.28</v>
      </c>
      <c r="L327" s="154">
        <v>2.37</v>
      </c>
      <c r="M327" s="154">
        <v>0.39300000000000002</v>
      </c>
      <c r="N327" s="154">
        <v>8.9999999999999993E-3</v>
      </c>
      <c r="O327" s="154">
        <v>0.24299999999999999</v>
      </c>
      <c r="P327" s="154">
        <v>5.1999999999999998E-2</v>
      </c>
      <c r="Q327" s="154">
        <v>98.429000000000002</v>
      </c>
      <c r="R327" s="174">
        <f t="shared" si="89"/>
        <v>55.335381239396874</v>
      </c>
      <c r="S327" s="57">
        <v>78.317331644124721</v>
      </c>
      <c r="T327" s="57">
        <v>78.715409807472199</v>
      </c>
      <c r="U327" s="57">
        <v>80.505665125778691</v>
      </c>
      <c r="V327" s="45">
        <f t="shared" si="71"/>
        <v>1158.74</v>
      </c>
      <c r="W327" s="45">
        <f t="shared" si="72"/>
        <v>1152.2560000000001</v>
      </c>
      <c r="X327" s="85"/>
    </row>
    <row r="328" spans="1:24" s="135" customFormat="1" ht="12.75">
      <c r="A328" s="135" t="s">
        <v>115</v>
      </c>
      <c r="B328" s="135" t="s">
        <v>1267</v>
      </c>
      <c r="C328" s="45">
        <v>11880</v>
      </c>
      <c r="D328" s="45">
        <v>3621.0240000000003</v>
      </c>
      <c r="E328" s="154">
        <v>52.38</v>
      </c>
      <c r="F328" s="154">
        <v>2.21</v>
      </c>
      <c r="G328" s="154">
        <v>13.86</v>
      </c>
      <c r="H328" s="154">
        <v>10.87</v>
      </c>
      <c r="I328" s="154">
        <v>0.19400000000000001</v>
      </c>
      <c r="J328" s="154">
        <v>6.47</v>
      </c>
      <c r="K328" s="154">
        <v>10.48</v>
      </c>
      <c r="L328" s="154">
        <v>2.57</v>
      </c>
      <c r="M328" s="154">
        <v>0.39</v>
      </c>
      <c r="N328" s="154">
        <v>3.6999999999999998E-2</v>
      </c>
      <c r="O328" s="154">
        <v>0.29499999999999998</v>
      </c>
      <c r="P328" s="154">
        <v>1.9E-2</v>
      </c>
      <c r="Q328" s="154">
        <v>99.77500000000002</v>
      </c>
      <c r="R328" s="174">
        <f t="shared" si="89"/>
        <v>55.52184289523354</v>
      </c>
      <c r="S328" s="57">
        <v>78.44522302056329</v>
      </c>
      <c r="T328" s="57">
        <v>78.841587530399437</v>
      </c>
      <c r="U328" s="57">
        <v>80.623842393949715</v>
      </c>
      <c r="V328" s="45">
        <f t="shared" ref="V328:V388" si="90">23*J328+1012</f>
        <v>1160.81</v>
      </c>
      <c r="W328" s="45">
        <f t="shared" ref="W328:W388" si="91">21.2*J328+1017</f>
        <v>1154.164</v>
      </c>
      <c r="X328" s="84"/>
    </row>
    <row r="329" spans="1:24" s="135" customFormat="1" ht="12.75">
      <c r="A329" s="135" t="s">
        <v>115</v>
      </c>
      <c r="B329" s="135" t="s">
        <v>1268</v>
      </c>
      <c r="C329" s="45">
        <v>11880</v>
      </c>
      <c r="D329" s="45">
        <v>3621.0240000000003</v>
      </c>
      <c r="E329" s="154">
        <v>51.81</v>
      </c>
      <c r="F329" s="154">
        <v>2.2000000000000002</v>
      </c>
      <c r="G329" s="154">
        <v>13.71</v>
      </c>
      <c r="H329" s="154">
        <v>10.81</v>
      </c>
      <c r="I329" s="154">
        <v>0.183</v>
      </c>
      <c r="J329" s="154">
        <v>6.81</v>
      </c>
      <c r="K329" s="154">
        <v>10.45</v>
      </c>
      <c r="L329" s="154">
        <v>2.48</v>
      </c>
      <c r="M329" s="154">
        <v>0.41599999999999998</v>
      </c>
      <c r="N329" s="154">
        <v>4.7E-2</v>
      </c>
      <c r="O329" s="154">
        <v>0.193</v>
      </c>
      <c r="P329" s="154">
        <v>1.7000000000000001E-2</v>
      </c>
      <c r="Q329" s="154">
        <v>99.126000000000005</v>
      </c>
      <c r="R329" s="174">
        <f t="shared" si="89"/>
        <v>56.918564333555807</v>
      </c>
      <c r="S329" s="57">
        <v>79.389315787038711</v>
      </c>
      <c r="T329" s="57">
        <v>79.772796115791493</v>
      </c>
      <c r="U329" s="57">
        <v>81.495022237038782</v>
      </c>
      <c r="V329" s="45">
        <f t="shared" si="90"/>
        <v>1168.6300000000001</v>
      </c>
      <c r="W329" s="45">
        <f t="shared" si="91"/>
        <v>1161.3720000000001</v>
      </c>
      <c r="X329" s="84"/>
    </row>
    <row r="330" spans="1:24" s="135" customFormat="1" ht="12.75">
      <c r="A330" s="135" t="s">
        <v>115</v>
      </c>
      <c r="B330" s="135" t="s">
        <v>1269</v>
      </c>
      <c r="C330" s="45">
        <v>11880</v>
      </c>
      <c r="D330" s="45">
        <v>3621.0240000000003</v>
      </c>
      <c r="E330" s="154">
        <v>51.75</v>
      </c>
      <c r="F330" s="154">
        <v>2.09</v>
      </c>
      <c r="G330" s="154">
        <v>13.81</v>
      </c>
      <c r="H330" s="154">
        <v>10.93</v>
      </c>
      <c r="I330" s="154">
        <v>0.155</v>
      </c>
      <c r="J330" s="154">
        <v>6.81</v>
      </c>
      <c r="K330" s="154">
        <v>10.54</v>
      </c>
      <c r="L330" s="154">
        <v>2.57</v>
      </c>
      <c r="M330" s="154">
        <v>0.377</v>
      </c>
      <c r="N330" s="154">
        <v>6.3E-2</v>
      </c>
      <c r="O330" s="154">
        <v>0.29499999999999998</v>
      </c>
      <c r="P330" s="154">
        <v>0</v>
      </c>
      <c r="Q330" s="154">
        <v>99.39</v>
      </c>
      <c r="R330" s="174">
        <f t="shared" si="89"/>
        <v>56.647652710329702</v>
      </c>
      <c r="S330" s="57">
        <v>79.20809103756747</v>
      </c>
      <c r="T330" s="57">
        <v>79.594076528677249</v>
      </c>
      <c r="U330" s="57">
        <v>81.327957809570904</v>
      </c>
      <c r="V330" s="45">
        <f t="shared" si="90"/>
        <v>1168.6300000000001</v>
      </c>
      <c r="W330" s="45">
        <f t="shared" si="91"/>
        <v>1161.3720000000001</v>
      </c>
      <c r="X330" s="84"/>
    </row>
    <row r="331" spans="1:24" s="135" customFormat="1" ht="12.75">
      <c r="A331" s="135" t="s">
        <v>115</v>
      </c>
      <c r="B331" s="135" t="s">
        <v>1270</v>
      </c>
      <c r="C331" s="45">
        <v>11880</v>
      </c>
      <c r="D331" s="45">
        <v>3621.0240000000003</v>
      </c>
      <c r="E331" s="154">
        <v>52.29</v>
      </c>
      <c r="F331" s="154">
        <v>2.2200000000000002</v>
      </c>
      <c r="G331" s="154">
        <v>13.8</v>
      </c>
      <c r="H331" s="154">
        <v>10.87</v>
      </c>
      <c r="I331" s="154">
        <v>0.122</v>
      </c>
      <c r="J331" s="154">
        <v>6.51</v>
      </c>
      <c r="K331" s="154">
        <v>10.34</v>
      </c>
      <c r="L331" s="154">
        <v>2.59</v>
      </c>
      <c r="M331" s="154">
        <v>0.39400000000000002</v>
      </c>
      <c r="N331" s="154">
        <v>3.6999999999999998E-2</v>
      </c>
      <c r="O331" s="154">
        <v>0.28299999999999997</v>
      </c>
      <c r="P331" s="154">
        <v>0.01</v>
      </c>
      <c r="Q331" s="154">
        <v>99.466000000000037</v>
      </c>
      <c r="R331" s="174">
        <f t="shared" si="89"/>
        <v>55.673995073391694</v>
      </c>
      <c r="S331" s="57">
        <v>78.549254459074291</v>
      </c>
      <c r="T331" s="57">
        <v>78.944219441738255</v>
      </c>
      <c r="U331" s="57">
        <v>80.71994330598956</v>
      </c>
      <c r="V331" s="45">
        <f t="shared" si="90"/>
        <v>1161.73</v>
      </c>
      <c r="W331" s="45">
        <f t="shared" si="91"/>
        <v>1155.0119999999999</v>
      </c>
      <c r="X331" s="84"/>
    </row>
    <row r="332" spans="1:24" s="135" customFormat="1" ht="12.75">
      <c r="A332" s="135" t="s">
        <v>115</v>
      </c>
      <c r="B332" s="135" t="s">
        <v>1271</v>
      </c>
      <c r="C332" s="45">
        <v>11880</v>
      </c>
      <c r="D332" s="45">
        <v>3621.0240000000003</v>
      </c>
      <c r="E332" s="154">
        <v>52.54</v>
      </c>
      <c r="F332" s="154">
        <v>2.14</v>
      </c>
      <c r="G332" s="154">
        <v>14.12</v>
      </c>
      <c r="H332" s="154">
        <v>10.83</v>
      </c>
      <c r="I332" s="154">
        <v>0.156</v>
      </c>
      <c r="J332" s="154">
        <v>6.25</v>
      </c>
      <c r="K332" s="154">
        <v>10.29</v>
      </c>
      <c r="L332" s="154">
        <v>2.62</v>
      </c>
      <c r="M332" s="154">
        <v>0.436</v>
      </c>
      <c r="N332" s="154">
        <v>2.5000000000000001E-2</v>
      </c>
      <c r="O332" s="154">
        <v>0.28499999999999998</v>
      </c>
      <c r="P332" s="154">
        <v>2.1999999999999999E-2</v>
      </c>
      <c r="Q332" s="154">
        <v>99.714000000000013</v>
      </c>
      <c r="R332" s="174">
        <f t="shared" si="89"/>
        <v>54.757322923019068</v>
      </c>
      <c r="S332" s="57">
        <v>77.918015906013522</v>
      </c>
      <c r="T332" s="57">
        <v>78.321395922099981</v>
      </c>
      <c r="U332" s="57">
        <v>80.136428968483798</v>
      </c>
      <c r="V332" s="45">
        <f t="shared" si="90"/>
        <v>1155.75</v>
      </c>
      <c r="W332" s="45">
        <f t="shared" si="91"/>
        <v>1149.5</v>
      </c>
      <c r="X332" s="84"/>
    </row>
    <row r="333" spans="1:24" s="135" customFormat="1" ht="12.75">
      <c r="A333" s="135" t="s">
        <v>115</v>
      </c>
      <c r="B333" s="135" t="s">
        <v>1272</v>
      </c>
      <c r="C333" s="45">
        <v>11880</v>
      </c>
      <c r="D333" s="45">
        <v>3621.0240000000003</v>
      </c>
      <c r="E333" s="154">
        <v>51.99</v>
      </c>
      <c r="F333" s="154">
        <v>2.2400000000000002</v>
      </c>
      <c r="G333" s="154">
        <v>14.22</v>
      </c>
      <c r="H333" s="154">
        <v>11.06</v>
      </c>
      <c r="I333" s="154">
        <v>0.20200000000000001</v>
      </c>
      <c r="J333" s="154">
        <v>5.84</v>
      </c>
      <c r="K333" s="154">
        <v>10.23</v>
      </c>
      <c r="L333" s="154">
        <v>2.68</v>
      </c>
      <c r="M333" s="154">
        <v>0.42</v>
      </c>
      <c r="N333" s="154">
        <v>1.2999999999999999E-2</v>
      </c>
      <c r="O333" s="154">
        <v>0.25700000000000001</v>
      </c>
      <c r="P333" s="154">
        <v>5.8000000000000003E-2</v>
      </c>
      <c r="Q333" s="154">
        <v>99.210000000000036</v>
      </c>
      <c r="R333" s="174">
        <f t="shared" si="89"/>
        <v>52.54790827572792</v>
      </c>
      <c r="S333" s="57">
        <v>76.351166454571711</v>
      </c>
      <c r="T333" s="57">
        <v>76.77463715183454</v>
      </c>
      <c r="U333" s="57">
        <v>78.683926587229735</v>
      </c>
      <c r="V333" s="45">
        <f t="shared" si="90"/>
        <v>1146.32</v>
      </c>
      <c r="W333" s="45">
        <f t="shared" si="91"/>
        <v>1140.808</v>
      </c>
      <c r="X333" s="84"/>
    </row>
    <row r="334" spans="1:24" s="135" customFormat="1" ht="12.75">
      <c r="A334" s="135" t="s">
        <v>115</v>
      </c>
      <c r="B334" s="135" t="s">
        <v>1273</v>
      </c>
      <c r="C334" s="45">
        <v>11880</v>
      </c>
      <c r="D334" s="45">
        <v>3621.0240000000003</v>
      </c>
      <c r="E334" s="154">
        <v>52.13</v>
      </c>
      <c r="F334" s="154">
        <v>2.1</v>
      </c>
      <c r="G334" s="154">
        <v>13.79</v>
      </c>
      <c r="H334" s="154">
        <v>10.97</v>
      </c>
      <c r="I334" s="154">
        <v>0.17100000000000001</v>
      </c>
      <c r="J334" s="154">
        <v>6.45</v>
      </c>
      <c r="K334" s="154">
        <v>10.31</v>
      </c>
      <c r="L334" s="154">
        <v>2.57</v>
      </c>
      <c r="M334" s="154">
        <v>0.40799999999999997</v>
      </c>
      <c r="N334" s="154">
        <v>3.4000000000000002E-2</v>
      </c>
      <c r="O334" s="154">
        <v>0.28000000000000003</v>
      </c>
      <c r="P334" s="154">
        <v>2.5999999999999999E-2</v>
      </c>
      <c r="Q334" s="154">
        <v>99.239000000000019</v>
      </c>
      <c r="R334" s="174">
        <f t="shared" si="89"/>
        <v>55.219039228424492</v>
      </c>
      <c r="S334" s="57">
        <v>78.237309400694471</v>
      </c>
      <c r="T334" s="57">
        <v>78.636455957154283</v>
      </c>
      <c r="U334" s="57">
        <v>80.431701232077799</v>
      </c>
      <c r="V334" s="45">
        <f t="shared" si="90"/>
        <v>1160.3499999999999</v>
      </c>
      <c r="W334" s="45">
        <f t="shared" si="91"/>
        <v>1153.74</v>
      </c>
      <c r="X334" s="84"/>
    </row>
    <row r="335" spans="1:24" s="135" customFormat="1" ht="12.75">
      <c r="A335" s="135" t="s">
        <v>115</v>
      </c>
      <c r="B335" s="135" t="s">
        <v>1274</v>
      </c>
      <c r="C335" s="45">
        <v>11880</v>
      </c>
      <c r="D335" s="45">
        <v>3621.0240000000003</v>
      </c>
      <c r="E335" s="154">
        <v>51.8</v>
      </c>
      <c r="F335" s="154">
        <v>2.16</v>
      </c>
      <c r="G335" s="154">
        <v>13.9</v>
      </c>
      <c r="H335" s="154">
        <v>10.99</v>
      </c>
      <c r="I335" s="154">
        <v>0.157</v>
      </c>
      <c r="J335" s="154">
        <v>6.2</v>
      </c>
      <c r="K335" s="154">
        <v>10.34</v>
      </c>
      <c r="L335" s="154">
        <v>2.56</v>
      </c>
      <c r="M335" s="154">
        <v>0.439</v>
      </c>
      <c r="N335" s="154">
        <v>2.1000000000000001E-2</v>
      </c>
      <c r="O335" s="154">
        <v>0.249</v>
      </c>
      <c r="P335" s="154">
        <v>0</v>
      </c>
      <c r="Q335" s="154">
        <v>98.815999999999988</v>
      </c>
      <c r="R335" s="174">
        <f t="shared" si="89"/>
        <v>54.194429304521165</v>
      </c>
      <c r="S335" s="57">
        <v>77.525006191735244</v>
      </c>
      <c r="T335" s="57">
        <v>77.93353229219548</v>
      </c>
      <c r="U335" s="57">
        <v>79.772652382394611</v>
      </c>
      <c r="V335" s="45">
        <f t="shared" si="90"/>
        <v>1154.5999999999999</v>
      </c>
      <c r="W335" s="45">
        <f t="shared" si="91"/>
        <v>1148.44</v>
      </c>
      <c r="X335" s="84"/>
    </row>
    <row r="336" spans="1:24" s="135" customFormat="1" ht="12.75">
      <c r="A336" s="135" t="s">
        <v>115</v>
      </c>
      <c r="B336" s="135" t="s">
        <v>1274</v>
      </c>
      <c r="C336" s="45">
        <v>11880</v>
      </c>
      <c r="D336" s="45">
        <v>3621.0240000000003</v>
      </c>
      <c r="E336" s="154">
        <v>52.1</v>
      </c>
      <c r="F336" s="154">
        <v>2.2000000000000002</v>
      </c>
      <c r="G336" s="154">
        <v>13.94</v>
      </c>
      <c r="H336" s="154">
        <v>10.97</v>
      </c>
      <c r="I336" s="154">
        <v>0.19700000000000001</v>
      </c>
      <c r="J336" s="154">
        <v>6.32</v>
      </c>
      <c r="K336" s="154">
        <v>10.24</v>
      </c>
      <c r="L336" s="154">
        <v>2.4500000000000002</v>
      </c>
      <c r="M336" s="154">
        <v>0.39100000000000001</v>
      </c>
      <c r="N336" s="154">
        <v>0</v>
      </c>
      <c r="O336" s="154">
        <v>0.3</v>
      </c>
      <c r="P336" s="154">
        <v>0.01</v>
      </c>
      <c r="Q336" s="154">
        <v>99.118000000000009</v>
      </c>
      <c r="R336" s="174">
        <f t="shared" si="89"/>
        <v>54.715043989490795</v>
      </c>
      <c r="S336" s="57">
        <v>77.888640681571118</v>
      </c>
      <c r="T336" s="57">
        <v>78.292407809496652</v>
      </c>
      <c r="U336" s="57">
        <v>80.109251501430478</v>
      </c>
      <c r="V336" s="45">
        <f t="shared" si="90"/>
        <v>1157.3600000000001</v>
      </c>
      <c r="W336" s="45">
        <f t="shared" si="91"/>
        <v>1150.9839999999999</v>
      </c>
      <c r="X336" s="84"/>
    </row>
    <row r="337" spans="1:24" s="157" customFormat="1" ht="12.75">
      <c r="A337" s="157" t="s">
        <v>115</v>
      </c>
      <c r="B337" s="178" t="s">
        <v>1148</v>
      </c>
      <c r="C337" s="179"/>
      <c r="D337" s="179"/>
      <c r="E337" s="180">
        <f>AVERAGE(E326:E336)</f>
        <v>52.114545454545457</v>
      </c>
      <c r="F337" s="180">
        <f t="shared" ref="F337:R337" si="92">AVERAGE(F326:F336)</f>
        <v>2.1700000000000004</v>
      </c>
      <c r="G337" s="180">
        <f t="shared" si="92"/>
        <v>13.869090909090909</v>
      </c>
      <c r="H337" s="180">
        <f t="shared" si="92"/>
        <v>10.889999999999999</v>
      </c>
      <c r="I337" s="180">
        <f t="shared" si="92"/>
        <v>0.17036363636363638</v>
      </c>
      <c r="J337" s="180">
        <f t="shared" si="92"/>
        <v>6.4154545454545451</v>
      </c>
      <c r="K337" s="180">
        <f t="shared" si="92"/>
        <v>10.356363636363636</v>
      </c>
      <c r="L337" s="180">
        <f t="shared" si="92"/>
        <v>2.5463636363636364</v>
      </c>
      <c r="M337" s="180">
        <f t="shared" si="92"/>
        <v>0.40463636363636363</v>
      </c>
      <c r="N337" s="180">
        <f>AVERAGE(N326:N336)</f>
        <v>2.9909090909090916E-2</v>
      </c>
      <c r="O337" s="180">
        <f t="shared" si="92"/>
        <v>0.26781818181818184</v>
      </c>
      <c r="P337" s="180">
        <f t="shared" si="92"/>
        <v>2.1636363636363634E-2</v>
      </c>
      <c r="Q337" s="180">
        <f t="shared" si="92"/>
        <v>99.256181818181844</v>
      </c>
      <c r="R337" s="182">
        <f t="shared" si="92"/>
        <v>55.244762365849617</v>
      </c>
      <c r="S337" s="182">
        <v>78.246342344352769</v>
      </c>
      <c r="T337" s="182">
        <v>78.645218762961363</v>
      </c>
      <c r="U337" s="182">
        <v>80.439279583005344</v>
      </c>
      <c r="V337" s="179">
        <f>AVERAGE(V326:V336)</f>
        <v>1159.5554545454547</v>
      </c>
      <c r="W337" s="179">
        <f>AVERAGE(W326:W336)</f>
        <v>1153.0076363636365</v>
      </c>
      <c r="X337" s="85"/>
    </row>
    <row r="338" spans="1:24" s="157" customFormat="1" ht="12.75">
      <c r="B338" s="178" t="s">
        <v>1032</v>
      </c>
      <c r="C338" s="179"/>
      <c r="D338" s="179"/>
      <c r="E338" s="180">
        <f>_xlfn.STDEV.P(E326:E336)</f>
        <v>0.28892791288308489</v>
      </c>
      <c r="F338" s="180">
        <f t="shared" ref="F338:R338" si="93">_xlfn.STDEV.P(F326:F336)</f>
        <v>5.0090826596203397E-2</v>
      </c>
      <c r="G338" s="180">
        <f t="shared" si="93"/>
        <v>0.16434191328693321</v>
      </c>
      <c r="H338" s="180">
        <f t="shared" si="93"/>
        <v>0.10099504938362099</v>
      </c>
      <c r="I338" s="180">
        <f t="shared" si="93"/>
        <v>2.6355171054696439E-2</v>
      </c>
      <c r="J338" s="180">
        <f t="shared" si="93"/>
        <v>0.26161608361607191</v>
      </c>
      <c r="K338" s="180">
        <f t="shared" si="93"/>
        <v>9.7353407492563881E-2</v>
      </c>
      <c r="L338" s="180">
        <f t="shared" si="93"/>
        <v>8.082222098506496E-2</v>
      </c>
      <c r="M338" s="180">
        <f t="shared" si="93"/>
        <v>1.9689742263758123E-2</v>
      </c>
      <c r="N338" s="180">
        <f>_xlfn.STDEV.P(N326:N336)</f>
        <v>1.7572988287578514E-2</v>
      </c>
      <c r="O338" s="180">
        <f t="shared" si="93"/>
        <v>2.9963062659997357E-2</v>
      </c>
      <c r="P338" s="180">
        <f t="shared" si="93"/>
        <v>1.7849230832792603E-2</v>
      </c>
      <c r="Q338" s="180"/>
      <c r="R338" s="182">
        <f t="shared" si="93"/>
        <v>1.158913733674217</v>
      </c>
      <c r="S338" s="182">
        <v>0.80439637079625248</v>
      </c>
      <c r="T338" s="182">
        <v>0.79378833912908042</v>
      </c>
      <c r="U338" s="182">
        <v>0.74417767616199459</v>
      </c>
      <c r="V338" s="179">
        <f>_xlfn.STDEV.P(V326:V336)</f>
        <v>6.0171699231697016</v>
      </c>
      <c r="W338" s="179">
        <f>_xlfn.STDEV.P(W326:W336)</f>
        <v>5.5462609726607397</v>
      </c>
      <c r="X338" s="85"/>
    </row>
    <row r="339" spans="1:24" s="135" customFormat="1" ht="12.75">
      <c r="C339" s="45"/>
      <c r="D339" s="45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74"/>
      <c r="S339" s="57"/>
      <c r="T339" s="57"/>
      <c r="U339" s="57"/>
      <c r="V339" s="45"/>
      <c r="W339" s="45"/>
      <c r="X339" s="84"/>
    </row>
    <row r="340" spans="1:24" s="135" customFormat="1" ht="12.75">
      <c r="A340" s="135" t="s">
        <v>120</v>
      </c>
      <c r="B340" s="135" t="s">
        <v>1275</v>
      </c>
      <c r="C340" s="45">
        <v>11435</v>
      </c>
      <c r="D340" s="45">
        <v>3485.3880000000004</v>
      </c>
      <c r="E340" s="154">
        <v>52.52</v>
      </c>
      <c r="F340" s="154">
        <v>2.13</v>
      </c>
      <c r="G340" s="154">
        <v>13.94</v>
      </c>
      <c r="H340" s="154">
        <v>10.85</v>
      </c>
      <c r="I340" s="154">
        <v>0.13600000000000001</v>
      </c>
      <c r="J340" s="154">
        <v>6.82</v>
      </c>
      <c r="K340" s="154">
        <v>10.48</v>
      </c>
      <c r="L340" s="154">
        <v>2.52</v>
      </c>
      <c r="M340" s="154">
        <v>0.36899999999999999</v>
      </c>
      <c r="N340" s="154">
        <v>1.7000000000000001E-2</v>
      </c>
      <c r="O340" s="154">
        <v>0.223</v>
      </c>
      <c r="P340" s="154">
        <v>0.01</v>
      </c>
      <c r="Q340" s="154">
        <v>100.01499999999999</v>
      </c>
      <c r="R340" s="174">
        <f t="shared" ref="R340:R349" si="94">100*(J340/40.3)/((J340/40.3)+(H340/71.84*0.85))</f>
        <v>56.863969086908902</v>
      </c>
      <c r="S340" s="57">
        <v>79.352867046454818</v>
      </c>
      <c r="T340" s="57">
        <v>79.736852444406281</v>
      </c>
      <c r="U340" s="57">
        <v>81.461427744912456</v>
      </c>
      <c r="V340" s="45">
        <f t="shared" si="90"/>
        <v>1168.8600000000001</v>
      </c>
      <c r="W340" s="45">
        <f t="shared" si="91"/>
        <v>1161.5840000000001</v>
      </c>
      <c r="X340" s="85"/>
    </row>
    <row r="341" spans="1:24" s="135" customFormat="1" ht="12.75">
      <c r="A341" s="135" t="s">
        <v>120</v>
      </c>
      <c r="B341" s="135" t="s">
        <v>1276</v>
      </c>
      <c r="C341" s="45">
        <v>11435</v>
      </c>
      <c r="D341" s="45">
        <v>3485.3880000000004</v>
      </c>
      <c r="E341" s="154">
        <v>52.61</v>
      </c>
      <c r="F341" s="154">
        <v>2.08</v>
      </c>
      <c r="G341" s="154">
        <v>13.92</v>
      </c>
      <c r="H341" s="154">
        <v>10.9</v>
      </c>
      <c r="I341" s="154">
        <v>0.15</v>
      </c>
      <c r="J341" s="154">
        <v>6.62</v>
      </c>
      <c r="K341" s="154">
        <v>10.46</v>
      </c>
      <c r="L341" s="154">
        <v>2.52</v>
      </c>
      <c r="M341" s="154">
        <v>0.36699999999999999</v>
      </c>
      <c r="N341" s="154">
        <v>4.7E-2</v>
      </c>
      <c r="O341" s="154">
        <v>0.19</v>
      </c>
      <c r="P341" s="154">
        <v>0</v>
      </c>
      <c r="Q341" s="154">
        <v>99.864000000000004</v>
      </c>
      <c r="R341" s="174">
        <f t="shared" si="94"/>
        <v>56.019203724838491</v>
      </c>
      <c r="S341" s="57">
        <v>78.784200251308391</v>
      </c>
      <c r="T341" s="57">
        <v>79.175986109314309</v>
      </c>
      <c r="U341" s="57">
        <v>80.936883955631671</v>
      </c>
      <c r="V341" s="45">
        <f t="shared" si="90"/>
        <v>1164.26</v>
      </c>
      <c r="W341" s="45">
        <f t="shared" si="91"/>
        <v>1157.3440000000001</v>
      </c>
      <c r="X341" s="85"/>
    </row>
    <row r="342" spans="1:24" s="135" customFormat="1" ht="12.75">
      <c r="A342" s="135" t="s">
        <v>120</v>
      </c>
      <c r="B342" s="135" t="s">
        <v>1277</v>
      </c>
      <c r="C342" s="45">
        <v>11435</v>
      </c>
      <c r="D342" s="45">
        <v>3485.3880000000004</v>
      </c>
      <c r="E342" s="154">
        <v>52.26</v>
      </c>
      <c r="F342" s="154">
        <v>2.14</v>
      </c>
      <c r="G342" s="154">
        <v>13.82</v>
      </c>
      <c r="H342" s="154">
        <v>10.83</v>
      </c>
      <c r="I342" s="154">
        <v>0.17</v>
      </c>
      <c r="J342" s="154">
        <v>6.75</v>
      </c>
      <c r="K342" s="154">
        <v>10.49</v>
      </c>
      <c r="L342" s="154">
        <v>2.5</v>
      </c>
      <c r="M342" s="154">
        <v>0.41899999999999998</v>
      </c>
      <c r="N342" s="154">
        <v>2.4E-2</v>
      </c>
      <c r="O342" s="154">
        <v>0.26900000000000002</v>
      </c>
      <c r="P342" s="154">
        <v>1.4999999999999999E-2</v>
      </c>
      <c r="Q342" s="154">
        <v>99.686999999999998</v>
      </c>
      <c r="R342" s="174">
        <f t="shared" si="94"/>
        <v>56.656042198306316</v>
      </c>
      <c r="S342" s="57">
        <v>79.213716670113527</v>
      </c>
      <c r="T342" s="57">
        <v>79.599624623554419</v>
      </c>
      <c r="U342" s="57">
        <v>81.33314504539176</v>
      </c>
      <c r="V342" s="45">
        <f t="shared" si="90"/>
        <v>1167.25</v>
      </c>
      <c r="W342" s="45">
        <f t="shared" si="91"/>
        <v>1160.0999999999999</v>
      </c>
      <c r="X342" s="84"/>
    </row>
    <row r="343" spans="1:24" s="135" customFormat="1" ht="12.75">
      <c r="A343" s="135" t="s">
        <v>120</v>
      </c>
      <c r="B343" s="135" t="s">
        <v>1278</v>
      </c>
      <c r="C343" s="45">
        <v>11435</v>
      </c>
      <c r="D343" s="45">
        <v>3485.3880000000004</v>
      </c>
      <c r="E343" s="154">
        <v>51.96</v>
      </c>
      <c r="F343" s="154">
        <v>2.1</v>
      </c>
      <c r="G343" s="154">
        <v>13.78</v>
      </c>
      <c r="H343" s="154">
        <v>10.78</v>
      </c>
      <c r="I343" s="154">
        <v>0.17599999999999999</v>
      </c>
      <c r="J343" s="154">
        <v>6.75</v>
      </c>
      <c r="K343" s="154">
        <v>10.43</v>
      </c>
      <c r="L343" s="154">
        <v>2.58</v>
      </c>
      <c r="M343" s="154">
        <v>0.38500000000000001</v>
      </c>
      <c r="N343" s="154">
        <v>5.8999999999999997E-2</v>
      </c>
      <c r="O343" s="154">
        <v>0.14699999999999999</v>
      </c>
      <c r="P343" s="154">
        <v>0</v>
      </c>
      <c r="Q343" s="154">
        <v>99.147000000000006</v>
      </c>
      <c r="R343" s="174">
        <f t="shared" si="94"/>
        <v>56.769644278917696</v>
      </c>
      <c r="S343" s="57">
        <v>79.289808102079462</v>
      </c>
      <c r="T343" s="57">
        <v>79.674665855846769</v>
      </c>
      <c r="U343" s="57">
        <v>81.403299412102399</v>
      </c>
      <c r="V343" s="45">
        <f t="shared" si="90"/>
        <v>1167.25</v>
      </c>
      <c r="W343" s="45">
        <f t="shared" si="91"/>
        <v>1160.0999999999999</v>
      </c>
      <c r="X343" s="84"/>
    </row>
    <row r="344" spans="1:24" s="135" customFormat="1" ht="12.75">
      <c r="A344" s="135" t="s">
        <v>120</v>
      </c>
      <c r="B344" s="135" t="s">
        <v>1279</v>
      </c>
      <c r="C344" s="45">
        <v>11435</v>
      </c>
      <c r="D344" s="45">
        <v>3485.3880000000004</v>
      </c>
      <c r="E344" s="154">
        <v>52.3</v>
      </c>
      <c r="F344" s="154">
        <v>2.06</v>
      </c>
      <c r="G344" s="154">
        <v>13.94</v>
      </c>
      <c r="H344" s="154">
        <v>10.66</v>
      </c>
      <c r="I344" s="154">
        <v>0.17599999999999999</v>
      </c>
      <c r="J344" s="154">
        <v>6.39</v>
      </c>
      <c r="K344" s="154">
        <v>10.42</v>
      </c>
      <c r="L344" s="154">
        <v>2.64</v>
      </c>
      <c r="M344" s="154">
        <v>0.41099999999999998</v>
      </c>
      <c r="N344" s="154">
        <v>0.04</v>
      </c>
      <c r="O344" s="154">
        <v>0.28799999999999998</v>
      </c>
      <c r="P344" s="154">
        <v>0</v>
      </c>
      <c r="Q344" s="154">
        <v>99.325000000000003</v>
      </c>
      <c r="R344" s="174">
        <f t="shared" si="94"/>
        <v>55.696280549792831</v>
      </c>
      <c r="S344" s="57">
        <v>78.564467137988359</v>
      </c>
      <c r="T344" s="57">
        <v>78.959227046118059</v>
      </c>
      <c r="U344" s="57">
        <v>80.733994132905153</v>
      </c>
      <c r="V344" s="45">
        <f t="shared" si="90"/>
        <v>1158.97</v>
      </c>
      <c r="W344" s="45">
        <f t="shared" si="91"/>
        <v>1152.4680000000001</v>
      </c>
      <c r="X344" s="84"/>
    </row>
    <row r="345" spans="1:24" s="135" customFormat="1" ht="12.75">
      <c r="A345" s="135" t="s">
        <v>120</v>
      </c>
      <c r="B345" s="135" t="s">
        <v>1280</v>
      </c>
      <c r="C345" s="45">
        <v>11435</v>
      </c>
      <c r="D345" s="45">
        <v>3485.3880000000004</v>
      </c>
      <c r="E345" s="154">
        <v>52.46</v>
      </c>
      <c r="F345" s="154">
        <v>2.1</v>
      </c>
      <c r="G345" s="154">
        <v>13.85</v>
      </c>
      <c r="H345" s="154">
        <v>10.75</v>
      </c>
      <c r="I345" s="154">
        <v>0.187</v>
      </c>
      <c r="J345" s="154">
        <v>6.69</v>
      </c>
      <c r="K345" s="154">
        <v>10.6</v>
      </c>
      <c r="L345" s="154">
        <v>2.4500000000000002</v>
      </c>
      <c r="M345" s="154">
        <v>0.377</v>
      </c>
      <c r="N345" s="154">
        <v>0.03</v>
      </c>
      <c r="O345" s="154">
        <v>0.22700000000000001</v>
      </c>
      <c r="P345" s="154">
        <v>4.1000000000000002E-2</v>
      </c>
      <c r="Q345" s="154">
        <v>99.761999999999986</v>
      </c>
      <c r="R345" s="174">
        <f t="shared" si="94"/>
        <v>56.618851238707016</v>
      </c>
      <c r="S345" s="57">
        <v>79.188771399857586</v>
      </c>
      <c r="T345" s="57">
        <v>79.575023060680323</v>
      </c>
      <c r="U345" s="57">
        <v>81.310143148926173</v>
      </c>
      <c r="V345" s="45">
        <f t="shared" si="90"/>
        <v>1165.8699999999999</v>
      </c>
      <c r="W345" s="45">
        <f t="shared" si="91"/>
        <v>1158.828</v>
      </c>
      <c r="X345" s="84"/>
    </row>
    <row r="346" spans="1:24" s="135" customFormat="1" ht="12.75">
      <c r="A346" s="135" t="s">
        <v>120</v>
      </c>
      <c r="B346" s="135" t="s">
        <v>1281</v>
      </c>
      <c r="C346" s="45">
        <v>11435</v>
      </c>
      <c r="D346" s="45">
        <v>3485.3880000000004</v>
      </c>
      <c r="E346" s="154">
        <v>52.37</v>
      </c>
      <c r="F346" s="154">
        <v>2.17</v>
      </c>
      <c r="G346" s="154">
        <v>13.82</v>
      </c>
      <c r="H346" s="154">
        <v>10.8</v>
      </c>
      <c r="I346" s="154">
        <v>0.17299999999999999</v>
      </c>
      <c r="J346" s="154">
        <v>6.67</v>
      </c>
      <c r="K346" s="154">
        <v>10.49</v>
      </c>
      <c r="L346" s="154">
        <v>2.57</v>
      </c>
      <c r="M346" s="154">
        <v>0.38800000000000001</v>
      </c>
      <c r="N346" s="154">
        <v>2.8000000000000001E-2</v>
      </c>
      <c r="O346" s="154">
        <v>0.246</v>
      </c>
      <c r="P346" s="154">
        <v>2.3E-2</v>
      </c>
      <c r="Q346" s="154">
        <v>99.74799999999999</v>
      </c>
      <c r="R346" s="174">
        <f t="shared" si="94"/>
        <v>56.431242071266624</v>
      </c>
      <c r="S346" s="57">
        <v>79.062675018803461</v>
      </c>
      <c r="T346" s="57">
        <v>79.450659690971463</v>
      </c>
      <c r="U346" s="57">
        <v>81.193847759671542</v>
      </c>
      <c r="V346" s="45">
        <f t="shared" si="90"/>
        <v>1165.4100000000001</v>
      </c>
      <c r="W346" s="45">
        <f t="shared" si="91"/>
        <v>1158.404</v>
      </c>
      <c r="X346" s="84"/>
    </row>
    <row r="347" spans="1:24" s="135" customFormat="1" ht="12.75">
      <c r="A347" s="135" t="s">
        <v>120</v>
      </c>
      <c r="B347" s="135" t="s">
        <v>1282</v>
      </c>
      <c r="C347" s="45">
        <v>11435</v>
      </c>
      <c r="D347" s="45">
        <v>3485.3880000000004</v>
      </c>
      <c r="E347" s="154">
        <v>52.13</v>
      </c>
      <c r="F347" s="154">
        <v>2.08</v>
      </c>
      <c r="G347" s="154">
        <v>13.74</v>
      </c>
      <c r="H347" s="154">
        <v>10.78</v>
      </c>
      <c r="I347" s="154">
        <v>0.122</v>
      </c>
      <c r="J347" s="154">
        <v>6.73</v>
      </c>
      <c r="K347" s="154">
        <v>10.64</v>
      </c>
      <c r="L347" s="154">
        <v>2.48</v>
      </c>
      <c r="M347" s="154">
        <v>0.36499999999999999</v>
      </c>
      <c r="N347" s="154">
        <v>4.4999999999999998E-2</v>
      </c>
      <c r="O347" s="154">
        <v>0.223</v>
      </c>
      <c r="P347" s="154">
        <v>1.7000000000000001E-2</v>
      </c>
      <c r="Q347" s="154">
        <v>99.352000000000004</v>
      </c>
      <c r="R347" s="174">
        <f t="shared" si="94"/>
        <v>56.696805554627211</v>
      </c>
      <c r="S347" s="57">
        <v>79.241038499894529</v>
      </c>
      <c r="T347" s="57">
        <v>79.626569670547909</v>
      </c>
      <c r="U347" s="57">
        <v>81.358336659437171</v>
      </c>
      <c r="V347" s="45">
        <f t="shared" si="90"/>
        <v>1166.79</v>
      </c>
      <c r="W347" s="45">
        <f t="shared" si="91"/>
        <v>1159.6759999999999</v>
      </c>
      <c r="X347" s="84"/>
    </row>
    <row r="348" spans="1:24" s="135" customFormat="1" ht="12.75">
      <c r="A348" s="135" t="s">
        <v>120</v>
      </c>
      <c r="B348" s="135" t="s">
        <v>1283</v>
      </c>
      <c r="C348" s="45">
        <v>11435</v>
      </c>
      <c r="D348" s="45">
        <v>3485.3880000000004</v>
      </c>
      <c r="E348" s="154">
        <v>52.74</v>
      </c>
      <c r="F348" s="154">
        <v>2.08</v>
      </c>
      <c r="G348" s="154">
        <v>13.81</v>
      </c>
      <c r="H348" s="154">
        <v>10.91</v>
      </c>
      <c r="I348" s="154">
        <v>0.182</v>
      </c>
      <c r="J348" s="154">
        <v>6.84</v>
      </c>
      <c r="K348" s="154">
        <v>10.5</v>
      </c>
      <c r="L348" s="154">
        <v>2.5499999999999998</v>
      </c>
      <c r="M348" s="154">
        <v>0.4</v>
      </c>
      <c r="N348" s="154">
        <v>6.3E-2</v>
      </c>
      <c r="O348" s="154">
        <v>0.24199999999999999</v>
      </c>
      <c r="P348" s="154">
        <v>0.01</v>
      </c>
      <c r="Q348" s="154">
        <v>100.32700000000001</v>
      </c>
      <c r="R348" s="174">
        <f t="shared" si="94"/>
        <v>56.800514941695404</v>
      </c>
      <c r="S348" s="57">
        <v>79.310458073400611</v>
      </c>
      <c r="T348" s="57">
        <v>79.695030358401596</v>
      </c>
      <c r="U348" s="57">
        <v>81.422335790432854</v>
      </c>
      <c r="V348" s="45">
        <f t="shared" si="90"/>
        <v>1169.32</v>
      </c>
      <c r="W348" s="45">
        <f t="shared" si="91"/>
        <v>1162.008</v>
      </c>
      <c r="X348" s="84"/>
    </row>
    <row r="349" spans="1:24" s="135" customFormat="1" ht="12.75">
      <c r="A349" s="135" t="s">
        <v>120</v>
      </c>
      <c r="B349" s="135" t="s">
        <v>1284</v>
      </c>
      <c r="C349" s="45">
        <v>11435</v>
      </c>
      <c r="D349" s="45">
        <v>3485.3880000000004</v>
      </c>
      <c r="E349" s="154">
        <v>52.65</v>
      </c>
      <c r="F349" s="154">
        <v>2.09</v>
      </c>
      <c r="G349" s="154">
        <v>13.82</v>
      </c>
      <c r="H349" s="154">
        <v>11.04</v>
      </c>
      <c r="I349" s="154">
        <v>0.152</v>
      </c>
      <c r="J349" s="154">
        <v>6.72</v>
      </c>
      <c r="K349" s="154">
        <v>10.41</v>
      </c>
      <c r="L349" s="154">
        <v>2.54</v>
      </c>
      <c r="M349" s="154">
        <v>0.38600000000000001</v>
      </c>
      <c r="N349" s="154">
        <v>3.5000000000000003E-2</v>
      </c>
      <c r="O349" s="154">
        <v>0.192</v>
      </c>
      <c r="P349" s="154">
        <v>0</v>
      </c>
      <c r="Q349" s="154">
        <v>100.03499999999998</v>
      </c>
      <c r="R349" s="174">
        <f t="shared" si="94"/>
        <v>56.074151508815945</v>
      </c>
      <c r="S349" s="57">
        <v>78.82145899957915</v>
      </c>
      <c r="T349" s="57">
        <v>79.212738352806099</v>
      </c>
      <c r="U349" s="57">
        <v>80.971275308052086</v>
      </c>
      <c r="V349" s="45">
        <f t="shared" si="90"/>
        <v>1166.56</v>
      </c>
      <c r="W349" s="45">
        <f t="shared" si="91"/>
        <v>1159.4639999999999</v>
      </c>
      <c r="X349" s="84"/>
    </row>
    <row r="350" spans="1:24" s="157" customFormat="1" ht="12.75">
      <c r="A350" s="157" t="s">
        <v>120</v>
      </c>
      <c r="B350" s="178" t="s">
        <v>1053</v>
      </c>
      <c r="C350" s="179"/>
      <c r="D350" s="179"/>
      <c r="E350" s="180">
        <f>AVERAGE(E340:E349)</f>
        <v>52.4</v>
      </c>
      <c r="F350" s="180">
        <f t="shared" ref="F350:R350" si="95">AVERAGE(F340:F349)</f>
        <v>2.1029999999999998</v>
      </c>
      <c r="G350" s="180">
        <f t="shared" si="95"/>
        <v>13.843999999999999</v>
      </c>
      <c r="H350" s="180">
        <f t="shared" si="95"/>
        <v>10.829999999999998</v>
      </c>
      <c r="I350" s="180">
        <f t="shared" si="95"/>
        <v>0.16239999999999999</v>
      </c>
      <c r="J350" s="180">
        <f t="shared" si="95"/>
        <v>6.6980000000000004</v>
      </c>
      <c r="K350" s="180">
        <f t="shared" si="95"/>
        <v>10.492000000000001</v>
      </c>
      <c r="L350" s="180">
        <f t="shared" si="95"/>
        <v>2.5350000000000001</v>
      </c>
      <c r="M350" s="180">
        <f t="shared" si="95"/>
        <v>0.38670000000000004</v>
      </c>
      <c r="N350" s="180">
        <f>AVERAGE(N340:N349)</f>
        <v>3.8800000000000001E-2</v>
      </c>
      <c r="O350" s="180">
        <f t="shared" si="95"/>
        <v>0.22470000000000004</v>
      </c>
      <c r="P350" s="180">
        <f t="shared" si="95"/>
        <v>1.1599999999999999E-2</v>
      </c>
      <c r="Q350" s="180">
        <f t="shared" si="95"/>
        <v>99.726199999999992</v>
      </c>
      <c r="R350" s="182">
        <f t="shared" si="95"/>
        <v>56.462670515387643</v>
      </c>
      <c r="S350" s="182">
        <v>79.082946119947991</v>
      </c>
      <c r="T350" s="182">
        <v>79.470637721264723</v>
      </c>
      <c r="U350" s="182">
        <v>81.212468895746326</v>
      </c>
      <c r="V350" s="179">
        <f>AVERAGE(V339:V349)</f>
        <v>1166.0539999999999</v>
      </c>
      <c r="W350" s="179">
        <f>AVERAGE(W340:W349)</f>
        <v>1158.9975999999999</v>
      </c>
      <c r="X350" s="85"/>
    </row>
    <row r="351" spans="1:24" s="157" customFormat="1" ht="12.75">
      <c r="B351" s="178" t="s">
        <v>1032</v>
      </c>
      <c r="C351" s="179"/>
      <c r="D351" s="179"/>
      <c r="E351" s="180">
        <f>_xlfn.STDEV.P(E340:E349)</f>
        <v>0.23177575369309023</v>
      </c>
      <c r="F351" s="180">
        <f t="shared" ref="F351:R351" si="96">_xlfn.STDEV.P(F340:F349)</f>
        <v>3.1953090617340883E-2</v>
      </c>
      <c r="G351" s="180">
        <f t="shared" si="96"/>
        <v>6.4838260309789134E-2</v>
      </c>
      <c r="H351" s="180">
        <f t="shared" si="96"/>
        <v>9.8488578017960904E-2</v>
      </c>
      <c r="I351" s="180">
        <f t="shared" si="96"/>
        <v>2.029876843554812E-2</v>
      </c>
      <c r="J351" s="180">
        <f t="shared" si="96"/>
        <v>0.119899958298575</v>
      </c>
      <c r="K351" s="180">
        <f t="shared" si="96"/>
        <v>7.1105555338524737E-2</v>
      </c>
      <c r="L351" s="180">
        <f t="shared" si="96"/>
        <v>5.1429563482495153E-2</v>
      </c>
      <c r="M351" s="180">
        <f t="shared" si="96"/>
        <v>1.7555910685578231E-2</v>
      </c>
      <c r="N351" s="180">
        <f>_xlfn.STDEV.P(N340:N349)</f>
        <v>1.4154857823376396E-2</v>
      </c>
      <c r="O351" s="180">
        <f t="shared" si="96"/>
        <v>3.8786724533014912E-2</v>
      </c>
      <c r="P351" s="180">
        <f t="shared" si="96"/>
        <v>1.2563439019631528E-2</v>
      </c>
      <c r="Q351" s="180"/>
      <c r="R351" s="182">
        <f t="shared" si="96"/>
        <v>0.37708986638874487</v>
      </c>
      <c r="S351" s="182">
        <v>0.2544719990216448</v>
      </c>
      <c r="T351" s="182">
        <v>0.2509920644161408</v>
      </c>
      <c r="U351" s="182">
        <v>0.23478235808836256</v>
      </c>
      <c r="V351" s="179">
        <f>_xlfn.STDEV.P(V339:V349)</f>
        <v>2.7576990408672186</v>
      </c>
      <c r="W351" s="179">
        <f>_xlfn.STDEV.P(W340:W349)</f>
        <v>2.5418791159297656</v>
      </c>
      <c r="X351" s="85"/>
    </row>
    <row r="352" spans="1:24" s="135" customFormat="1" ht="12.75">
      <c r="C352" s="45"/>
      <c r="D352" s="45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74"/>
      <c r="S352" s="57"/>
      <c r="T352" s="57"/>
      <c r="U352" s="57"/>
      <c r="V352" s="45"/>
      <c r="W352" s="45"/>
      <c r="X352" s="84"/>
    </row>
    <row r="353" spans="1:24" s="135" customFormat="1" ht="12.75">
      <c r="A353" s="135" t="s">
        <v>123</v>
      </c>
      <c r="B353" s="135" t="s">
        <v>1285</v>
      </c>
      <c r="C353" s="45">
        <v>11430</v>
      </c>
      <c r="D353" s="45">
        <v>3483.864</v>
      </c>
      <c r="E353" s="154">
        <v>52.32</v>
      </c>
      <c r="F353" s="154">
        <v>2.14</v>
      </c>
      <c r="G353" s="154">
        <v>13.85</v>
      </c>
      <c r="H353" s="154">
        <v>10.99</v>
      </c>
      <c r="I353" s="154">
        <v>0.13200000000000001</v>
      </c>
      <c r="J353" s="154">
        <v>6.47</v>
      </c>
      <c r="K353" s="154">
        <v>10.5</v>
      </c>
      <c r="L353" s="154">
        <v>2.63</v>
      </c>
      <c r="M353" s="154">
        <v>0.39</v>
      </c>
      <c r="N353" s="154">
        <v>0.01</v>
      </c>
      <c r="O353" s="154">
        <v>0.318</v>
      </c>
      <c r="P353" s="154">
        <v>0.01</v>
      </c>
      <c r="Q353" s="154">
        <v>99.76</v>
      </c>
      <c r="R353" s="174">
        <f t="shared" ref="R353:R358" si="97">100*(J353/40.3)/((J353/40.3)+(H353/71.84*0.85))</f>
        <v>55.250552068917465</v>
      </c>
      <c r="S353" s="57">
        <v>78.259001641316345</v>
      </c>
      <c r="T353" s="57">
        <v>78.657858872955885</v>
      </c>
      <c r="U353" s="57">
        <v>80.45175269680864</v>
      </c>
      <c r="V353" s="45">
        <f t="shared" si="90"/>
        <v>1160.81</v>
      </c>
      <c r="W353" s="45">
        <f t="shared" si="91"/>
        <v>1154.164</v>
      </c>
      <c r="X353" s="85"/>
    </row>
    <row r="354" spans="1:24" s="135" customFormat="1" ht="12.75">
      <c r="A354" s="135" t="s">
        <v>123</v>
      </c>
      <c r="B354" s="135" t="s">
        <v>1286</v>
      </c>
      <c r="C354" s="45">
        <v>11430</v>
      </c>
      <c r="D354" s="45">
        <v>3483.864</v>
      </c>
      <c r="E354" s="154">
        <v>52.27</v>
      </c>
      <c r="F354" s="154">
        <v>2.06</v>
      </c>
      <c r="G354" s="154">
        <v>13.73</v>
      </c>
      <c r="H354" s="154">
        <v>10.94</v>
      </c>
      <c r="I354" s="154">
        <v>0.125</v>
      </c>
      <c r="J354" s="154">
        <v>6.74</v>
      </c>
      <c r="K354" s="154">
        <v>10.57</v>
      </c>
      <c r="L354" s="154">
        <v>2.52</v>
      </c>
      <c r="M354" s="154">
        <v>0.40100000000000002</v>
      </c>
      <c r="N354" s="154">
        <v>5.6000000000000001E-2</v>
      </c>
      <c r="O354" s="154">
        <v>0.26700000000000002</v>
      </c>
      <c r="P354" s="154">
        <v>3.6999999999999998E-2</v>
      </c>
      <c r="Q354" s="154">
        <v>99.715999999999994</v>
      </c>
      <c r="R354" s="174">
        <f t="shared" si="97"/>
        <v>56.371251781096326</v>
      </c>
      <c r="S354" s="57">
        <v>79.022262235969379</v>
      </c>
      <c r="T354" s="57">
        <v>79.410800767545652</v>
      </c>
      <c r="U354" s="57">
        <v>81.156568118302346</v>
      </c>
      <c r="V354" s="45">
        <f t="shared" si="90"/>
        <v>1167.02</v>
      </c>
      <c r="W354" s="45">
        <f t="shared" si="91"/>
        <v>1159.8879999999999</v>
      </c>
      <c r="X354" s="85"/>
    </row>
    <row r="355" spans="1:24" s="135" customFormat="1" ht="12.75">
      <c r="A355" s="135" t="s">
        <v>123</v>
      </c>
      <c r="B355" s="135" t="s">
        <v>1287</v>
      </c>
      <c r="C355" s="45">
        <v>11430</v>
      </c>
      <c r="D355" s="45">
        <v>3483.864</v>
      </c>
      <c r="E355" s="154">
        <v>52.3</v>
      </c>
      <c r="F355" s="154">
        <v>2.02</v>
      </c>
      <c r="G355" s="154">
        <v>13.72</v>
      </c>
      <c r="H355" s="154">
        <v>10.76</v>
      </c>
      <c r="I355" s="154">
        <v>0.17599999999999999</v>
      </c>
      <c r="J355" s="154">
        <v>6.67</v>
      </c>
      <c r="K355" s="154">
        <v>10.42</v>
      </c>
      <c r="L355" s="154">
        <v>2.4</v>
      </c>
      <c r="M355" s="154">
        <v>0.38600000000000001</v>
      </c>
      <c r="N355" s="154">
        <v>4.8000000000000001E-2</v>
      </c>
      <c r="O355" s="154">
        <v>0.221</v>
      </c>
      <c r="P355" s="154">
        <v>0.01</v>
      </c>
      <c r="Q355" s="154">
        <v>99.131000000000029</v>
      </c>
      <c r="R355" s="174">
        <f t="shared" si="97"/>
        <v>56.522449957924252</v>
      </c>
      <c r="S355" s="57">
        <v>79.124032262407184</v>
      </c>
      <c r="T355" s="57">
        <v>79.511174586710453</v>
      </c>
      <c r="U355" s="57">
        <v>81.250440654358201</v>
      </c>
      <c r="V355" s="45">
        <f t="shared" si="90"/>
        <v>1165.4100000000001</v>
      </c>
      <c r="W355" s="45">
        <f t="shared" si="91"/>
        <v>1158.404</v>
      </c>
      <c r="X355" s="84"/>
    </row>
    <row r="356" spans="1:24" s="135" customFormat="1" ht="12.75">
      <c r="A356" s="135" t="s">
        <v>123</v>
      </c>
      <c r="B356" s="135" t="s">
        <v>1288</v>
      </c>
      <c r="C356" s="45">
        <v>11430</v>
      </c>
      <c r="D356" s="45">
        <v>3483.864</v>
      </c>
      <c r="E356" s="154">
        <v>52.25</v>
      </c>
      <c r="F356" s="154">
        <v>2.1</v>
      </c>
      <c r="G356" s="154">
        <v>13.83</v>
      </c>
      <c r="H356" s="154">
        <v>10.71</v>
      </c>
      <c r="I356" s="154">
        <v>0.193</v>
      </c>
      <c r="J356" s="154">
        <v>6.74</v>
      </c>
      <c r="K356" s="154">
        <v>10.46</v>
      </c>
      <c r="L356" s="154">
        <v>2.35</v>
      </c>
      <c r="M356" s="154">
        <v>0.36399999999999999</v>
      </c>
      <c r="N356" s="154">
        <v>3.1E-2</v>
      </c>
      <c r="O356" s="154">
        <v>0.23699999999999999</v>
      </c>
      <c r="P356" s="154">
        <v>3.4000000000000002E-2</v>
      </c>
      <c r="Q356" s="154">
        <v>99.299000000000021</v>
      </c>
      <c r="R356" s="174">
        <f t="shared" si="97"/>
        <v>56.893098374151727</v>
      </c>
      <c r="S356" s="57">
        <v>79.372318806920532</v>
      </c>
      <c r="T356" s="57">
        <v>79.75603473877257</v>
      </c>
      <c r="U356" s="57">
        <v>81.479356658155254</v>
      </c>
      <c r="V356" s="45">
        <f t="shared" si="90"/>
        <v>1167.02</v>
      </c>
      <c r="W356" s="45">
        <f t="shared" si="91"/>
        <v>1159.8879999999999</v>
      </c>
      <c r="X356" s="84"/>
    </row>
    <row r="357" spans="1:24" s="135" customFormat="1" ht="12.75">
      <c r="A357" s="135" t="s">
        <v>123</v>
      </c>
      <c r="B357" s="135" t="s">
        <v>1289</v>
      </c>
      <c r="C357" s="45">
        <v>11430</v>
      </c>
      <c r="D357" s="45">
        <v>3483.864</v>
      </c>
      <c r="E357" s="154">
        <v>52.62</v>
      </c>
      <c r="F357" s="154">
        <v>2.04</v>
      </c>
      <c r="G357" s="154">
        <v>13.91</v>
      </c>
      <c r="H357" s="154">
        <v>10.82</v>
      </c>
      <c r="I357" s="154">
        <v>0.17499999999999999</v>
      </c>
      <c r="J357" s="154">
        <v>6.81</v>
      </c>
      <c r="K357" s="154">
        <v>10.54</v>
      </c>
      <c r="L357" s="154">
        <v>2.27</v>
      </c>
      <c r="M357" s="154">
        <v>0.36099999999999999</v>
      </c>
      <c r="N357" s="154">
        <v>2.5999999999999999E-2</v>
      </c>
      <c r="O357" s="154">
        <v>0.219</v>
      </c>
      <c r="P357" s="154">
        <v>0</v>
      </c>
      <c r="Q357" s="154">
        <v>99.790999999999983</v>
      </c>
      <c r="R357" s="174">
        <f t="shared" si="97"/>
        <v>56.895889434385104</v>
      </c>
      <c r="S357" s="57">
        <v>79.374182057149326</v>
      </c>
      <c r="T357" s="57">
        <v>79.757872168134554</v>
      </c>
      <c r="U357" s="57">
        <v>81.481073990394066</v>
      </c>
      <c r="V357" s="45">
        <f t="shared" si="90"/>
        <v>1168.6300000000001</v>
      </c>
      <c r="W357" s="45">
        <f t="shared" si="91"/>
        <v>1161.3720000000001</v>
      </c>
      <c r="X357" s="84"/>
    </row>
    <row r="358" spans="1:24" s="135" customFormat="1" ht="12.75">
      <c r="A358" s="135" t="s">
        <v>123</v>
      </c>
      <c r="B358" s="135" t="s">
        <v>1290</v>
      </c>
      <c r="C358" s="45">
        <v>11430</v>
      </c>
      <c r="D358" s="45">
        <v>3483.864</v>
      </c>
      <c r="E358" s="154">
        <v>52.42</v>
      </c>
      <c r="F358" s="154">
        <v>2.0499999999999998</v>
      </c>
      <c r="G358" s="154">
        <v>13.84</v>
      </c>
      <c r="H358" s="154">
        <v>10.89</v>
      </c>
      <c r="I358" s="154">
        <v>0.188</v>
      </c>
      <c r="J358" s="154">
        <v>6.87</v>
      </c>
      <c r="K358" s="154">
        <v>10.54</v>
      </c>
      <c r="L358" s="154">
        <v>2.4900000000000002</v>
      </c>
      <c r="M358" s="154">
        <v>0.371</v>
      </c>
      <c r="N358" s="154">
        <v>2.8000000000000001E-2</v>
      </c>
      <c r="O358" s="154">
        <v>0.252</v>
      </c>
      <c r="P358" s="154">
        <v>0</v>
      </c>
      <c r="Q358" s="154">
        <v>99.938999999999993</v>
      </c>
      <c r="R358" s="174">
        <f t="shared" si="97"/>
        <v>56.952858528850996</v>
      </c>
      <c r="S358" s="57">
        <v>79.412192547180922</v>
      </c>
      <c r="T358" s="57">
        <v>79.79535555963362</v>
      </c>
      <c r="U358" s="57">
        <v>81.516105941267327</v>
      </c>
      <c r="V358" s="45">
        <f t="shared" si="90"/>
        <v>1170.01</v>
      </c>
      <c r="W358" s="45">
        <f t="shared" si="91"/>
        <v>1162.644</v>
      </c>
      <c r="X358" s="84"/>
    </row>
    <row r="359" spans="1:24" s="157" customFormat="1" ht="12.75">
      <c r="A359" s="157" t="s">
        <v>123</v>
      </c>
      <c r="B359" s="178" t="s">
        <v>1291</v>
      </c>
      <c r="C359" s="179"/>
      <c r="D359" s="179"/>
      <c r="E359" s="180">
        <f>AVERAGE(E353:E358)</f>
        <v>52.363333333333337</v>
      </c>
      <c r="F359" s="180">
        <f t="shared" ref="F359:R359" si="98">AVERAGE(F353:F358)</f>
        <v>2.0683333333333334</v>
      </c>
      <c r="G359" s="180">
        <f t="shared" si="98"/>
        <v>13.813333333333333</v>
      </c>
      <c r="H359" s="180">
        <f t="shared" si="98"/>
        <v>10.851666666666667</v>
      </c>
      <c r="I359" s="180">
        <f t="shared" si="98"/>
        <v>0.1648333333333333</v>
      </c>
      <c r="J359" s="180">
        <f t="shared" si="98"/>
        <v>6.7166666666666677</v>
      </c>
      <c r="K359" s="180">
        <f t="shared" si="98"/>
        <v>10.505000000000001</v>
      </c>
      <c r="L359" s="180">
        <f t="shared" si="98"/>
        <v>2.4433333333333334</v>
      </c>
      <c r="M359" s="180">
        <f t="shared" si="98"/>
        <v>0.3788333333333333</v>
      </c>
      <c r="N359" s="180">
        <f>AVERAGE(N353:N358)</f>
        <v>3.3166666666666671E-2</v>
      </c>
      <c r="O359" s="180">
        <f t="shared" si="98"/>
        <v>0.25233333333333335</v>
      </c>
      <c r="P359" s="180">
        <f t="shared" si="98"/>
        <v>1.5166666666666667E-2</v>
      </c>
      <c r="Q359" s="180">
        <f t="shared" si="98"/>
        <v>99.606000000000009</v>
      </c>
      <c r="R359" s="182">
        <f t="shared" si="98"/>
        <v>56.481016690887635</v>
      </c>
      <c r="S359" s="182">
        <v>79.093998258490615</v>
      </c>
      <c r="T359" s="182">
        <v>79.481516115625453</v>
      </c>
      <c r="U359" s="182">
        <v>81.222549676547644</v>
      </c>
      <c r="V359" s="179">
        <f>AVERAGE(V353:V358)</f>
        <v>1166.4833333333333</v>
      </c>
      <c r="W359" s="179">
        <f>AVERAGE(W353:W358)</f>
        <v>1159.3933333333332</v>
      </c>
      <c r="X359" s="85"/>
    </row>
    <row r="360" spans="1:24" s="157" customFormat="1" ht="12.75">
      <c r="B360" s="178" t="s">
        <v>1032</v>
      </c>
      <c r="C360" s="179"/>
      <c r="D360" s="179"/>
      <c r="E360" s="180">
        <f>_xlfn.STDEV.P(E353:E358)</f>
        <v>0.12684198393626875</v>
      </c>
      <c r="F360" s="180">
        <f t="shared" ref="F360:R360" si="99">_xlfn.STDEV.P(F353:F358)</f>
        <v>4.0173235977313218E-2</v>
      </c>
      <c r="G360" s="180">
        <f t="shared" si="99"/>
        <v>6.7494855771055046E-2</v>
      </c>
      <c r="H360" s="180">
        <f t="shared" si="99"/>
        <v>9.8220273987716947E-2</v>
      </c>
      <c r="I360" s="180">
        <f t="shared" si="99"/>
        <v>2.6529333869427518E-2</v>
      </c>
      <c r="J360" s="180">
        <f t="shared" si="99"/>
        <v>0.12671051872498815</v>
      </c>
      <c r="K360" s="180">
        <f t="shared" si="99"/>
        <v>5.1559027660859832E-2</v>
      </c>
      <c r="L360" s="180">
        <f t="shared" si="99"/>
        <v>0.11799246680285237</v>
      </c>
      <c r="M360" s="180">
        <f t="shared" si="99"/>
        <v>1.4530619012584746E-2</v>
      </c>
      <c r="N360" s="180">
        <f>_xlfn.STDEV.P(N353:N358)</f>
        <v>1.5060064925343295E-2</v>
      </c>
      <c r="O360" s="180">
        <f t="shared" si="99"/>
        <v>3.3801709358485824E-2</v>
      </c>
      <c r="P360" s="180">
        <f t="shared" si="99"/>
        <v>1.4971268780196582E-2</v>
      </c>
      <c r="Q360" s="180"/>
      <c r="R360" s="182">
        <f t="shared" si="99"/>
        <v>0.59053276284929679</v>
      </c>
      <c r="S360" s="182">
        <v>0.40010005895925321</v>
      </c>
      <c r="T360" s="182">
        <v>0.39465594247638475</v>
      </c>
      <c r="U360" s="182">
        <v>0.36928295020097712</v>
      </c>
      <c r="V360" s="179">
        <f>_xlfn.STDEV.P(V353:V358)</f>
        <v>2.9143419306747491</v>
      </c>
      <c r="W360" s="179">
        <f>_xlfn.STDEV.P(W353:W358)</f>
        <v>2.6862629969697567</v>
      </c>
      <c r="X360" s="85"/>
    </row>
    <row r="361" spans="1:24" s="135" customFormat="1" ht="12.75">
      <c r="C361" s="45"/>
      <c r="D361" s="45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74"/>
      <c r="S361" s="57"/>
      <c r="T361" s="57"/>
      <c r="U361" s="57"/>
      <c r="V361" s="45"/>
      <c r="W361" s="45"/>
      <c r="X361" s="84"/>
    </row>
    <row r="362" spans="1:24" s="135" customFormat="1" ht="12.75">
      <c r="A362" s="135" t="s">
        <v>1292</v>
      </c>
      <c r="B362" s="135" t="s">
        <v>1293</v>
      </c>
      <c r="C362" s="45">
        <v>8975</v>
      </c>
      <c r="D362" s="45">
        <v>2735.58</v>
      </c>
      <c r="E362" s="154">
        <v>52.41</v>
      </c>
      <c r="F362" s="154">
        <v>2.12</v>
      </c>
      <c r="G362" s="154">
        <v>13.83</v>
      </c>
      <c r="H362" s="154">
        <v>10.86</v>
      </c>
      <c r="I362" s="154">
        <v>0.16400000000000001</v>
      </c>
      <c r="J362" s="154">
        <v>6.12</v>
      </c>
      <c r="K362" s="154">
        <v>10.73</v>
      </c>
      <c r="L362" s="154">
        <v>2.4700000000000002</v>
      </c>
      <c r="M362" s="154">
        <v>0.39700000000000002</v>
      </c>
      <c r="N362" s="154">
        <v>1.2999999999999999E-2</v>
      </c>
      <c r="O362" s="154">
        <v>0.249</v>
      </c>
      <c r="P362" s="154">
        <v>1.6E-2</v>
      </c>
      <c r="Q362" s="154">
        <v>99.379000000000019</v>
      </c>
      <c r="R362" s="174">
        <f t="shared" ref="R362:R379" si="100">100*(J362/40.3)/((J362/40.3)+(H362/71.84*0.85))</f>
        <v>54.167425903701528</v>
      </c>
      <c r="S362" s="57">
        <v>77.506047990006493</v>
      </c>
      <c r="T362" s="57">
        <v>77.914820522648768</v>
      </c>
      <c r="U362" s="57">
        <v>79.755095017249388</v>
      </c>
      <c r="V362" s="45">
        <f t="shared" si="90"/>
        <v>1152.76</v>
      </c>
      <c r="W362" s="45">
        <f t="shared" si="91"/>
        <v>1146.7439999999999</v>
      </c>
      <c r="X362" s="85">
        <v>1173</v>
      </c>
    </row>
    <row r="363" spans="1:24" s="135" customFormat="1" ht="12.75">
      <c r="A363" s="135" t="s">
        <v>1292</v>
      </c>
      <c r="B363" s="135" t="s">
        <v>1294</v>
      </c>
      <c r="C363" s="45">
        <v>8975</v>
      </c>
      <c r="D363" s="45">
        <v>2735.58</v>
      </c>
      <c r="E363" s="154">
        <v>52.12</v>
      </c>
      <c r="F363" s="154">
        <v>2.11</v>
      </c>
      <c r="G363" s="154">
        <v>13.66</v>
      </c>
      <c r="H363" s="154">
        <v>11.01</v>
      </c>
      <c r="I363" s="154">
        <v>0.16600000000000001</v>
      </c>
      <c r="J363" s="154">
        <v>6.35</v>
      </c>
      <c r="K363" s="154">
        <v>10.46</v>
      </c>
      <c r="L363" s="154">
        <v>2.54</v>
      </c>
      <c r="M363" s="154">
        <v>0.39400000000000002</v>
      </c>
      <c r="N363" s="154">
        <v>0.01</v>
      </c>
      <c r="O363" s="154">
        <v>0.28000000000000003</v>
      </c>
      <c r="P363" s="154">
        <v>0</v>
      </c>
      <c r="Q363" s="154">
        <v>99.100000000000023</v>
      </c>
      <c r="R363" s="174">
        <f t="shared" si="100"/>
        <v>54.742197148301905</v>
      </c>
      <c r="S363" s="57">
        <v>77.907509249821942</v>
      </c>
      <c r="T363" s="57">
        <v>78.311027770324046</v>
      </c>
      <c r="U363" s="57">
        <v>80.126708622133847</v>
      </c>
      <c r="V363" s="45">
        <f t="shared" si="90"/>
        <v>1158.05</v>
      </c>
      <c r="W363" s="45">
        <f t="shared" si="91"/>
        <v>1151.6199999999999</v>
      </c>
      <c r="X363" s="85"/>
    </row>
    <row r="364" spans="1:24" s="135" customFormat="1" ht="12.75">
      <c r="A364" s="135" t="s">
        <v>1292</v>
      </c>
      <c r="B364" s="135" t="s">
        <v>1295</v>
      </c>
      <c r="C364" s="45">
        <v>8975</v>
      </c>
      <c r="D364" s="45">
        <v>2735.58</v>
      </c>
      <c r="E364" s="154">
        <v>52.26</v>
      </c>
      <c r="F364" s="154">
        <v>2.13</v>
      </c>
      <c r="G364" s="154">
        <v>13.74</v>
      </c>
      <c r="H364" s="154">
        <v>11.13</v>
      </c>
      <c r="I364" s="154">
        <v>0.14499999999999999</v>
      </c>
      <c r="J364" s="154">
        <v>6.36</v>
      </c>
      <c r="K364" s="154">
        <v>10.47</v>
      </c>
      <c r="L364" s="154">
        <v>2.54</v>
      </c>
      <c r="M364" s="154">
        <v>0.40400000000000003</v>
      </c>
      <c r="N364" s="154">
        <v>0</v>
      </c>
      <c r="O364" s="154">
        <v>0.28699999999999998</v>
      </c>
      <c r="P364" s="154">
        <v>2.5999999999999999E-2</v>
      </c>
      <c r="Q364" s="154">
        <v>99.49199999999999</v>
      </c>
      <c r="R364" s="174">
        <f t="shared" si="100"/>
        <v>54.512515531779691</v>
      </c>
      <c r="S364" s="57">
        <v>77.747601971725288</v>
      </c>
      <c r="T364" s="57">
        <v>78.153222171598074</v>
      </c>
      <c r="U364" s="57">
        <v>79.97873616563524</v>
      </c>
      <c r="V364" s="45">
        <f t="shared" si="90"/>
        <v>1158.28</v>
      </c>
      <c r="W364" s="45">
        <f t="shared" si="91"/>
        <v>1151.8319999999999</v>
      </c>
      <c r="X364" s="84"/>
    </row>
    <row r="365" spans="1:24" s="135" customFormat="1" ht="12.75">
      <c r="A365" s="135" t="s">
        <v>1292</v>
      </c>
      <c r="B365" s="135" t="s">
        <v>1296</v>
      </c>
      <c r="C365" s="45">
        <v>8975</v>
      </c>
      <c r="D365" s="45">
        <v>2735.58</v>
      </c>
      <c r="E365" s="154">
        <v>52.69</v>
      </c>
      <c r="F365" s="154">
        <v>2.14</v>
      </c>
      <c r="G365" s="154">
        <v>13.8</v>
      </c>
      <c r="H365" s="154">
        <v>11.05</v>
      </c>
      <c r="I365" s="154">
        <v>0.17399999999999999</v>
      </c>
      <c r="J365" s="154">
        <v>6.34</v>
      </c>
      <c r="K365" s="154">
        <v>10.53</v>
      </c>
      <c r="L365" s="154">
        <v>2.54</v>
      </c>
      <c r="M365" s="154">
        <v>0.36799999999999999</v>
      </c>
      <c r="N365" s="154">
        <v>0.03</v>
      </c>
      <c r="O365" s="154">
        <v>0.22800000000000001</v>
      </c>
      <c r="P365" s="154">
        <v>0.01</v>
      </c>
      <c r="Q365" s="154">
        <v>99.9</v>
      </c>
      <c r="R365" s="174">
        <f t="shared" si="100"/>
        <v>54.613272555141528</v>
      </c>
      <c r="S365" s="57">
        <v>77.817834963774899</v>
      </c>
      <c r="T365" s="57">
        <v>78.222533540696517</v>
      </c>
      <c r="U365" s="57">
        <v>80.043734771265221</v>
      </c>
      <c r="V365" s="45">
        <f t="shared" si="90"/>
        <v>1157.82</v>
      </c>
      <c r="W365" s="45">
        <f t="shared" si="91"/>
        <v>1151.4079999999999</v>
      </c>
      <c r="X365" s="84"/>
    </row>
    <row r="366" spans="1:24" s="135" customFormat="1" ht="12.75">
      <c r="A366" s="135" t="s">
        <v>1292</v>
      </c>
      <c r="B366" s="135" t="s">
        <v>1297</v>
      </c>
      <c r="C366" s="45">
        <v>8975</v>
      </c>
      <c r="D366" s="45">
        <v>2735.58</v>
      </c>
      <c r="E366" s="154">
        <v>52.33</v>
      </c>
      <c r="F366" s="154">
        <v>2.1</v>
      </c>
      <c r="G366" s="154">
        <v>13.66</v>
      </c>
      <c r="H366" s="154">
        <v>11.03</v>
      </c>
      <c r="I366" s="154">
        <v>0.20599999999999999</v>
      </c>
      <c r="J366" s="154">
        <v>6.43</v>
      </c>
      <c r="K366" s="154">
        <v>10.44</v>
      </c>
      <c r="L366" s="154">
        <v>2.54</v>
      </c>
      <c r="M366" s="154">
        <v>0.41399999999999998</v>
      </c>
      <c r="N366" s="154">
        <v>0</v>
      </c>
      <c r="O366" s="154">
        <v>0.23799999999999999</v>
      </c>
      <c r="P366" s="154">
        <v>0</v>
      </c>
      <c r="Q366" s="154">
        <v>99.388000000000005</v>
      </c>
      <c r="R366" s="174">
        <f t="shared" si="100"/>
        <v>55.007273771072668</v>
      </c>
      <c r="S366" s="57">
        <v>78.0912073481513</v>
      </c>
      <c r="T366" s="57">
        <v>78.492296900937305</v>
      </c>
      <c r="U366" s="57">
        <v>80.296620958250159</v>
      </c>
      <c r="V366" s="45">
        <f t="shared" si="90"/>
        <v>1159.8899999999999</v>
      </c>
      <c r="W366" s="45">
        <f t="shared" si="91"/>
        <v>1153.316</v>
      </c>
      <c r="X366" s="84"/>
    </row>
    <row r="367" spans="1:24" s="135" customFormat="1" ht="12.75">
      <c r="A367" s="135" t="s">
        <v>1292</v>
      </c>
      <c r="B367" s="135" t="s">
        <v>1298</v>
      </c>
      <c r="C367" s="45">
        <v>8975</v>
      </c>
      <c r="D367" s="45">
        <v>2735.58</v>
      </c>
      <c r="E367" s="154">
        <v>52.42</v>
      </c>
      <c r="F367" s="154">
        <v>2.12</v>
      </c>
      <c r="G367" s="154">
        <v>13.71</v>
      </c>
      <c r="H367" s="154">
        <v>11.03</v>
      </c>
      <c r="I367" s="154">
        <v>0.13500000000000001</v>
      </c>
      <c r="J367" s="154">
        <v>6.4</v>
      </c>
      <c r="K367" s="154">
        <v>10.51</v>
      </c>
      <c r="L367" s="154">
        <v>2.59</v>
      </c>
      <c r="M367" s="154">
        <v>0.38700000000000001</v>
      </c>
      <c r="N367" s="154">
        <v>0</v>
      </c>
      <c r="O367" s="154">
        <v>0.23200000000000001</v>
      </c>
      <c r="P367" s="154">
        <v>1.4999999999999999E-2</v>
      </c>
      <c r="Q367" s="154">
        <v>99.549000000000021</v>
      </c>
      <c r="R367" s="174">
        <f t="shared" si="100"/>
        <v>54.891505716900134</v>
      </c>
      <c r="S367" s="57">
        <v>78.01109193388298</v>
      </c>
      <c r="T367" s="57">
        <v>78.41324274106654</v>
      </c>
      <c r="U367" s="57">
        <v>80.222527761117433</v>
      </c>
      <c r="V367" s="45">
        <f t="shared" si="90"/>
        <v>1159.2</v>
      </c>
      <c r="W367" s="45">
        <f t="shared" si="91"/>
        <v>1152.68</v>
      </c>
      <c r="X367" s="84"/>
    </row>
    <row r="368" spans="1:24" s="135" customFormat="1" ht="12.75">
      <c r="A368" s="135" t="s">
        <v>1292</v>
      </c>
      <c r="B368" s="135" t="s">
        <v>1299</v>
      </c>
      <c r="C368" s="45">
        <v>8975</v>
      </c>
      <c r="D368" s="45">
        <v>2735.58</v>
      </c>
      <c r="E368" s="154">
        <v>52.24</v>
      </c>
      <c r="F368" s="154">
        <v>2.12</v>
      </c>
      <c r="G368" s="154">
        <v>13.85</v>
      </c>
      <c r="H368" s="154">
        <v>10.95</v>
      </c>
      <c r="I368" s="154">
        <v>0.14499999999999999</v>
      </c>
      <c r="J368" s="154">
        <v>6.24</v>
      </c>
      <c r="K368" s="154">
        <v>10.43</v>
      </c>
      <c r="L368" s="154">
        <v>2.54</v>
      </c>
      <c r="M368" s="154">
        <v>0.40600000000000003</v>
      </c>
      <c r="N368" s="154">
        <v>2.5000000000000001E-2</v>
      </c>
      <c r="O368" s="154">
        <v>0.247</v>
      </c>
      <c r="P368" s="154">
        <v>1.6E-2</v>
      </c>
      <c r="Q368" s="154">
        <v>99.209000000000017</v>
      </c>
      <c r="R368" s="174">
        <f t="shared" si="100"/>
        <v>54.444478653287334</v>
      </c>
      <c r="S368" s="57">
        <v>77.700101598439417</v>
      </c>
      <c r="T368" s="57">
        <v>78.106343821585469</v>
      </c>
      <c r="U368" s="57">
        <v>79.934769267145242</v>
      </c>
      <c r="V368" s="45">
        <f t="shared" si="90"/>
        <v>1155.52</v>
      </c>
      <c r="W368" s="45">
        <f t="shared" si="91"/>
        <v>1149.288</v>
      </c>
      <c r="X368" s="84"/>
    </row>
    <row r="369" spans="1:24" s="135" customFormat="1" ht="12.75">
      <c r="A369" s="135" t="s">
        <v>1292</v>
      </c>
      <c r="B369" s="135" t="s">
        <v>1300</v>
      </c>
      <c r="C369" s="45">
        <v>8975</v>
      </c>
      <c r="D369" s="45">
        <v>2735.58</v>
      </c>
      <c r="E369" s="154">
        <v>52.2</v>
      </c>
      <c r="F369" s="154">
        <v>2.06</v>
      </c>
      <c r="G369" s="154">
        <v>13.77</v>
      </c>
      <c r="H369" s="154">
        <v>11</v>
      </c>
      <c r="I369" s="154">
        <v>0.21</v>
      </c>
      <c r="J369" s="154">
        <v>6.2</v>
      </c>
      <c r="K369" s="154">
        <v>10.49</v>
      </c>
      <c r="L369" s="154">
        <v>2.59</v>
      </c>
      <c r="M369" s="154">
        <v>0.42699999999999999</v>
      </c>
      <c r="N369" s="154">
        <v>0</v>
      </c>
      <c r="O369" s="154">
        <v>0.247</v>
      </c>
      <c r="P369" s="154">
        <v>0</v>
      </c>
      <c r="Q369" s="154">
        <v>99.194000000000003</v>
      </c>
      <c r="R369" s="174">
        <f t="shared" si="100"/>
        <v>54.171850846435163</v>
      </c>
      <c r="S369" s="57">
        <v>77.50915525648071</v>
      </c>
      <c r="T369" s="57">
        <v>77.917887410062676</v>
      </c>
      <c r="U369" s="57">
        <v>79.757972744178304</v>
      </c>
      <c r="V369" s="45">
        <f t="shared" si="90"/>
        <v>1154.5999999999999</v>
      </c>
      <c r="W369" s="45">
        <f t="shared" si="91"/>
        <v>1148.44</v>
      </c>
      <c r="X369" s="84"/>
    </row>
    <row r="370" spans="1:24" s="135" customFormat="1" ht="12.75">
      <c r="A370" s="135" t="s">
        <v>1292</v>
      </c>
      <c r="B370" s="135" t="s">
        <v>1301</v>
      </c>
      <c r="C370" s="45">
        <v>8975</v>
      </c>
      <c r="D370" s="45">
        <v>2735.58</v>
      </c>
      <c r="E370" s="154">
        <v>52.28</v>
      </c>
      <c r="F370" s="154">
        <v>2.14</v>
      </c>
      <c r="G370" s="154">
        <v>13.78</v>
      </c>
      <c r="H370" s="154">
        <v>10.89</v>
      </c>
      <c r="I370" s="154">
        <v>0.19600000000000001</v>
      </c>
      <c r="J370" s="154">
        <v>6.32</v>
      </c>
      <c r="K370" s="154">
        <v>10.43</v>
      </c>
      <c r="L370" s="154">
        <v>2.5</v>
      </c>
      <c r="M370" s="154">
        <v>0.38100000000000001</v>
      </c>
      <c r="N370" s="154">
        <v>2.5000000000000001E-2</v>
      </c>
      <c r="O370" s="154">
        <v>0.26400000000000001</v>
      </c>
      <c r="P370" s="154">
        <v>1.4999999999999999E-2</v>
      </c>
      <c r="Q370" s="154">
        <v>99.221000000000004</v>
      </c>
      <c r="R370" s="174">
        <f t="shared" si="100"/>
        <v>54.896336838999808</v>
      </c>
      <c r="S370" s="57">
        <v>78.014438696962486</v>
      </c>
      <c r="T370" s="57">
        <v>78.416545230452058</v>
      </c>
      <c r="U370" s="57">
        <v>80.22562325678814</v>
      </c>
      <c r="V370" s="45">
        <f t="shared" si="90"/>
        <v>1157.3600000000001</v>
      </c>
      <c r="W370" s="45">
        <f t="shared" si="91"/>
        <v>1150.9839999999999</v>
      </c>
      <c r="X370" s="84"/>
    </row>
    <row r="371" spans="1:24" s="135" customFormat="1" ht="12.75">
      <c r="A371" s="135" t="s">
        <v>1292</v>
      </c>
      <c r="B371" s="135" t="s">
        <v>1302</v>
      </c>
      <c r="C371" s="45">
        <v>8975</v>
      </c>
      <c r="D371" s="45">
        <v>2735.58</v>
      </c>
      <c r="E371" s="154">
        <v>52.45</v>
      </c>
      <c r="F371" s="154">
        <v>2.15</v>
      </c>
      <c r="G371" s="154">
        <v>13.76</v>
      </c>
      <c r="H371" s="154">
        <v>10.78</v>
      </c>
      <c r="I371" s="154">
        <v>0.157</v>
      </c>
      <c r="J371" s="154">
        <v>6.19</v>
      </c>
      <c r="K371" s="154">
        <v>10.41</v>
      </c>
      <c r="L371" s="154">
        <v>2.48</v>
      </c>
      <c r="M371" s="154">
        <v>0.4</v>
      </c>
      <c r="N371" s="154">
        <v>3.2000000000000001E-2</v>
      </c>
      <c r="O371" s="154">
        <v>0.251</v>
      </c>
      <c r="P371" s="154">
        <v>1.2999999999999999E-2</v>
      </c>
      <c r="Q371" s="154">
        <v>99.073000000000008</v>
      </c>
      <c r="R371" s="174">
        <f t="shared" si="100"/>
        <v>54.632957331362725</v>
      </c>
      <c r="S371" s="57">
        <v>77.831540829189848</v>
      </c>
      <c r="T371" s="57">
        <v>78.236059286561073</v>
      </c>
      <c r="U371" s="57">
        <v>80.056417780919219</v>
      </c>
      <c r="V371" s="45">
        <f t="shared" si="90"/>
        <v>1154.3699999999999</v>
      </c>
      <c r="W371" s="45">
        <f t="shared" si="91"/>
        <v>1148.2280000000001</v>
      </c>
      <c r="X371" s="84"/>
    </row>
    <row r="372" spans="1:24" s="135" customFormat="1" ht="12.75">
      <c r="A372" s="135" t="s">
        <v>1292</v>
      </c>
      <c r="B372" s="135" t="s">
        <v>1303</v>
      </c>
      <c r="C372" s="45">
        <v>8975</v>
      </c>
      <c r="D372" s="45">
        <v>2735.58</v>
      </c>
      <c r="E372" s="154">
        <v>52.3</v>
      </c>
      <c r="F372" s="154">
        <v>2.2000000000000002</v>
      </c>
      <c r="G372" s="154">
        <v>14.08</v>
      </c>
      <c r="H372" s="154">
        <v>11.16</v>
      </c>
      <c r="I372" s="154">
        <v>0.16339999999999999</v>
      </c>
      <c r="J372" s="154">
        <v>6.5</v>
      </c>
      <c r="K372" s="154">
        <v>10.39</v>
      </c>
      <c r="L372" s="154">
        <v>2.44</v>
      </c>
      <c r="M372" s="154">
        <v>0.39589999999999997</v>
      </c>
      <c r="N372" s="154">
        <v>0</v>
      </c>
      <c r="O372" s="154">
        <v>0.24640000000000001</v>
      </c>
      <c r="P372" s="154">
        <v>1.6299999999999999E-2</v>
      </c>
      <c r="Q372" s="154">
        <v>99.891999999999982</v>
      </c>
      <c r="R372" s="174">
        <f t="shared" si="100"/>
        <v>54.985258684823656</v>
      </c>
      <c r="S372" s="57">
        <v>78.075985487934858</v>
      </c>
      <c r="T372" s="57">
        <v>78.477276906656456</v>
      </c>
      <c r="U372" s="57">
        <v>80.282544491772612</v>
      </c>
      <c r="V372" s="45">
        <f t="shared" si="90"/>
        <v>1161.5</v>
      </c>
      <c r="W372" s="45">
        <f t="shared" si="91"/>
        <v>1154.8</v>
      </c>
      <c r="X372" s="84"/>
    </row>
    <row r="373" spans="1:24" s="135" customFormat="1" ht="12.75">
      <c r="A373" s="135" t="s">
        <v>1292</v>
      </c>
      <c r="B373" s="135" t="s">
        <v>1303</v>
      </c>
      <c r="C373" s="45">
        <v>8975</v>
      </c>
      <c r="D373" s="45">
        <v>2735.58</v>
      </c>
      <c r="E373" s="154">
        <v>52.29</v>
      </c>
      <c r="F373" s="154">
        <v>2.11</v>
      </c>
      <c r="G373" s="154">
        <v>14.1</v>
      </c>
      <c r="H373" s="154">
        <v>11.27</v>
      </c>
      <c r="I373" s="154">
        <v>0.17080000000000001</v>
      </c>
      <c r="J373" s="154">
        <v>6.41</v>
      </c>
      <c r="K373" s="154">
        <v>10.53</v>
      </c>
      <c r="L373" s="154">
        <v>2.44</v>
      </c>
      <c r="M373" s="154">
        <v>0.40400000000000003</v>
      </c>
      <c r="N373" s="154">
        <v>0</v>
      </c>
      <c r="O373" s="154">
        <v>0.24310000000000001</v>
      </c>
      <c r="P373" s="154">
        <v>2.3900000000000001E-2</v>
      </c>
      <c r="Q373" s="154">
        <v>99.991799999999984</v>
      </c>
      <c r="R373" s="174">
        <f t="shared" si="100"/>
        <v>54.396710406051874</v>
      </c>
      <c r="S373" s="57">
        <v>77.6667156688885</v>
      </c>
      <c r="T373" s="57">
        <v>78.073394460065558</v>
      </c>
      <c r="U373" s="57">
        <v>79.903863638242754</v>
      </c>
      <c r="V373" s="45">
        <f t="shared" si="90"/>
        <v>1159.43</v>
      </c>
      <c r="W373" s="45">
        <f t="shared" si="91"/>
        <v>1152.8920000000001</v>
      </c>
      <c r="X373" s="84"/>
    </row>
    <row r="374" spans="1:24" s="135" customFormat="1" ht="12.75">
      <c r="A374" s="135" t="s">
        <v>1292</v>
      </c>
      <c r="B374" s="135" t="s">
        <v>1303</v>
      </c>
      <c r="C374" s="45">
        <v>8975</v>
      </c>
      <c r="D374" s="45">
        <v>2735.58</v>
      </c>
      <c r="E374" s="154">
        <v>52.24</v>
      </c>
      <c r="F374" s="154">
        <v>2.09</v>
      </c>
      <c r="G374" s="154">
        <v>14.09</v>
      </c>
      <c r="H374" s="154">
        <v>11.31</v>
      </c>
      <c r="I374" s="154">
        <v>0.1608</v>
      </c>
      <c r="J374" s="154">
        <v>6.45</v>
      </c>
      <c r="K374" s="154">
        <v>10.53</v>
      </c>
      <c r="L374" s="154">
        <v>2.35</v>
      </c>
      <c r="M374" s="154">
        <v>0.3871</v>
      </c>
      <c r="N374" s="154">
        <v>0</v>
      </c>
      <c r="O374" s="154">
        <v>0.1976</v>
      </c>
      <c r="P374" s="154">
        <v>3.8600000000000002E-2</v>
      </c>
      <c r="Q374" s="154">
        <v>99.844099999999997</v>
      </c>
      <c r="R374" s="174">
        <f t="shared" si="100"/>
        <v>54.463132324755499</v>
      </c>
      <c r="S374" s="57">
        <v>77.713130805239558</v>
      </c>
      <c r="T374" s="57">
        <v>78.119202513230533</v>
      </c>
      <c r="U374" s="57">
        <v>79.946829788786303</v>
      </c>
      <c r="V374" s="45">
        <f t="shared" si="90"/>
        <v>1160.3499999999999</v>
      </c>
      <c r="W374" s="45">
        <f t="shared" si="91"/>
        <v>1153.74</v>
      </c>
      <c r="X374" s="84"/>
    </row>
    <row r="375" spans="1:24" s="135" customFormat="1" ht="12.75">
      <c r="A375" s="135" t="s">
        <v>1292</v>
      </c>
      <c r="B375" s="135" t="s">
        <v>1303</v>
      </c>
      <c r="C375" s="45">
        <v>8975</v>
      </c>
      <c r="D375" s="45">
        <v>2735.58</v>
      </c>
      <c r="E375" s="154">
        <v>52.28</v>
      </c>
      <c r="F375" s="154">
        <v>2.13</v>
      </c>
      <c r="G375" s="154">
        <v>14.04</v>
      </c>
      <c r="H375" s="154">
        <v>11.21</v>
      </c>
      <c r="I375" s="154">
        <v>0.1555</v>
      </c>
      <c r="J375" s="154">
        <v>6.45</v>
      </c>
      <c r="K375" s="154">
        <v>10.54</v>
      </c>
      <c r="L375" s="154">
        <v>2.42</v>
      </c>
      <c r="M375" s="154">
        <v>0.41610000000000003</v>
      </c>
      <c r="N375" s="154">
        <v>0</v>
      </c>
      <c r="O375" s="154">
        <v>0.25629999999999997</v>
      </c>
      <c r="P375" s="154">
        <v>2.8000000000000001E-2</v>
      </c>
      <c r="Q375" s="154">
        <v>99.925899999999999</v>
      </c>
      <c r="R375" s="174">
        <f t="shared" si="100"/>
        <v>54.683300869027704</v>
      </c>
      <c r="S375" s="57">
        <v>77.866570422361363</v>
      </c>
      <c r="T375" s="57">
        <v>78.270628133332011</v>
      </c>
      <c r="U375" s="57">
        <v>80.088831111712949</v>
      </c>
      <c r="V375" s="45">
        <f t="shared" si="90"/>
        <v>1160.3499999999999</v>
      </c>
      <c r="W375" s="45">
        <f t="shared" si="91"/>
        <v>1153.74</v>
      </c>
      <c r="X375" s="84"/>
    </row>
    <row r="376" spans="1:24" s="135" customFormat="1" ht="12.75">
      <c r="A376" s="135" t="s">
        <v>1292</v>
      </c>
      <c r="B376" s="135" t="s">
        <v>1303</v>
      </c>
      <c r="C376" s="45">
        <v>8975</v>
      </c>
      <c r="D376" s="45">
        <v>2735.58</v>
      </c>
      <c r="E376" s="154">
        <v>52.19</v>
      </c>
      <c r="F376" s="154">
        <v>2.0499999999999998</v>
      </c>
      <c r="G376" s="154">
        <v>14.29</v>
      </c>
      <c r="H376" s="154">
        <v>11.24</v>
      </c>
      <c r="I376" s="154">
        <v>0.18959999999999999</v>
      </c>
      <c r="J376" s="154">
        <v>6.56</v>
      </c>
      <c r="K376" s="154">
        <v>10.57</v>
      </c>
      <c r="L376" s="154">
        <v>2.2799999999999998</v>
      </c>
      <c r="M376" s="154">
        <v>0.40289999999999998</v>
      </c>
      <c r="N376" s="154">
        <v>0</v>
      </c>
      <c r="O376" s="154">
        <v>0.2041</v>
      </c>
      <c r="P376" s="154">
        <v>1.9099999999999999E-2</v>
      </c>
      <c r="Q376" s="154">
        <v>99.995699999999985</v>
      </c>
      <c r="R376" s="174">
        <f t="shared" si="100"/>
        <v>55.035883594539563</v>
      </c>
      <c r="S376" s="57">
        <v>78.110979660180377</v>
      </c>
      <c r="T376" s="57">
        <v>78.511806840787713</v>
      </c>
      <c r="U376" s="57">
        <v>80.314904645581109</v>
      </c>
      <c r="V376" s="45">
        <f t="shared" si="90"/>
        <v>1162.8800000000001</v>
      </c>
      <c r="W376" s="45">
        <f t="shared" si="91"/>
        <v>1156.0719999999999</v>
      </c>
      <c r="X376" s="84"/>
    </row>
    <row r="377" spans="1:24" s="135" customFormat="1" ht="12.75">
      <c r="A377" s="135" t="s">
        <v>1292</v>
      </c>
      <c r="B377" s="135" t="s">
        <v>1303</v>
      </c>
      <c r="C377" s="45">
        <v>8975</v>
      </c>
      <c r="D377" s="45">
        <v>2735.58</v>
      </c>
      <c r="E377" s="154">
        <v>52.01</v>
      </c>
      <c r="F377" s="154">
        <v>2.13</v>
      </c>
      <c r="G377" s="154">
        <v>14.21</v>
      </c>
      <c r="H377" s="154">
        <v>11.18</v>
      </c>
      <c r="I377" s="154">
        <v>0.1646</v>
      </c>
      <c r="J377" s="154">
        <v>6.5</v>
      </c>
      <c r="K377" s="154">
        <v>10.52</v>
      </c>
      <c r="L377" s="154">
        <v>2.4700000000000002</v>
      </c>
      <c r="M377" s="154">
        <v>0.36630000000000001</v>
      </c>
      <c r="N377" s="154">
        <v>0</v>
      </c>
      <c r="O377" s="154">
        <v>0.2374</v>
      </c>
      <c r="P377" s="154">
        <v>2.7699999999999999E-2</v>
      </c>
      <c r="Q377" s="154">
        <v>99.815999999999974</v>
      </c>
      <c r="R377" s="174">
        <f t="shared" si="100"/>
        <v>54.940936963228431</v>
      </c>
      <c r="S377" s="57">
        <v>78.045321209175214</v>
      </c>
      <c r="T377" s="57">
        <v>78.447018959227108</v>
      </c>
      <c r="U377" s="57">
        <v>80.25418591936733</v>
      </c>
      <c r="V377" s="45">
        <f t="shared" si="90"/>
        <v>1161.5</v>
      </c>
      <c r="W377" s="45">
        <f t="shared" si="91"/>
        <v>1154.8</v>
      </c>
      <c r="X377" s="84"/>
    </row>
    <row r="378" spans="1:24" s="135" customFormat="1" ht="12.75">
      <c r="A378" s="135" t="s">
        <v>1292</v>
      </c>
      <c r="B378" s="135" t="s">
        <v>1303</v>
      </c>
      <c r="C378" s="45">
        <v>8975</v>
      </c>
      <c r="D378" s="45">
        <v>2735.58</v>
      </c>
      <c r="E378" s="154">
        <v>52.46</v>
      </c>
      <c r="F378" s="154">
        <v>2.09</v>
      </c>
      <c r="G378" s="154">
        <v>14.18</v>
      </c>
      <c r="H378" s="154">
        <v>11.1</v>
      </c>
      <c r="I378" s="154">
        <v>0.18429999999999999</v>
      </c>
      <c r="J378" s="154">
        <v>6.53</v>
      </c>
      <c r="K378" s="154">
        <v>10.52</v>
      </c>
      <c r="L378" s="154">
        <v>2.38</v>
      </c>
      <c r="M378" s="154">
        <v>0.39050000000000001</v>
      </c>
      <c r="N378" s="154">
        <v>0</v>
      </c>
      <c r="O378" s="154">
        <v>0.23949999999999999</v>
      </c>
      <c r="P378" s="154">
        <v>2.2700000000000001E-2</v>
      </c>
      <c r="Q378" s="154">
        <v>100.09699999999998</v>
      </c>
      <c r="R378" s="174">
        <f t="shared" si="100"/>
        <v>55.232539589003636</v>
      </c>
      <c r="S378" s="57">
        <v>78.246604093367566</v>
      </c>
      <c r="T378" s="57">
        <v>78.645626706562453</v>
      </c>
      <c r="U378" s="57">
        <v>80.440293022266459</v>
      </c>
      <c r="V378" s="45">
        <f t="shared" si="90"/>
        <v>1162.19</v>
      </c>
      <c r="W378" s="45">
        <f t="shared" si="91"/>
        <v>1155.4359999999999</v>
      </c>
      <c r="X378" s="84"/>
    </row>
    <row r="379" spans="1:24" s="135" customFormat="1" ht="12.75">
      <c r="A379" s="135" t="s">
        <v>1292</v>
      </c>
      <c r="B379" s="135" t="s">
        <v>1303</v>
      </c>
      <c r="C379" s="45">
        <v>8975</v>
      </c>
      <c r="D379" s="45">
        <v>2735.58</v>
      </c>
      <c r="E379" s="154">
        <v>52.98</v>
      </c>
      <c r="F379" s="154">
        <v>2.0099999999999998</v>
      </c>
      <c r="G379" s="154">
        <v>14.29</v>
      </c>
      <c r="H379" s="154">
        <v>11.22</v>
      </c>
      <c r="I379" s="154">
        <v>0.17580000000000001</v>
      </c>
      <c r="J379" s="154">
        <v>6.44</v>
      </c>
      <c r="K379" s="154">
        <v>10.58</v>
      </c>
      <c r="L379" s="154">
        <v>2.37</v>
      </c>
      <c r="M379" s="154">
        <v>0.38190000000000002</v>
      </c>
      <c r="N379" s="154">
        <v>0</v>
      </c>
      <c r="O379" s="154">
        <v>0.23849999999999999</v>
      </c>
      <c r="P379" s="154">
        <v>2.52E-2</v>
      </c>
      <c r="Q379" s="154">
        <v>100.7114</v>
      </c>
      <c r="R379" s="174">
        <f t="shared" si="100"/>
        <v>54.622748514239888</v>
      </c>
      <c r="S379" s="57">
        <v>77.824433394450139</v>
      </c>
      <c r="T379" s="57">
        <v>78.229045267058467</v>
      </c>
      <c r="U379" s="57">
        <v>80.04984082326709</v>
      </c>
      <c r="V379" s="45">
        <f t="shared" si="90"/>
        <v>1160.1199999999999</v>
      </c>
      <c r="W379" s="45">
        <f t="shared" si="91"/>
        <v>1153.528</v>
      </c>
      <c r="X379" s="84"/>
    </row>
    <row r="380" spans="1:24" s="157" customFormat="1" ht="12.75">
      <c r="A380" s="157" t="s">
        <v>342</v>
      </c>
      <c r="B380" s="178" t="s">
        <v>1304</v>
      </c>
      <c r="C380" s="179"/>
      <c r="D380" s="179"/>
      <c r="E380" s="180">
        <f>AVERAGE(E362:E379)</f>
        <v>52.341666666666669</v>
      </c>
      <c r="F380" s="180">
        <f t="shared" ref="F380:R380" si="101">AVERAGE(F362:F379)</f>
        <v>2.1111111111111107</v>
      </c>
      <c r="G380" s="180">
        <f t="shared" si="101"/>
        <v>13.935555555555556</v>
      </c>
      <c r="H380" s="180">
        <f t="shared" si="101"/>
        <v>11.078888888888891</v>
      </c>
      <c r="I380" s="180">
        <f t="shared" si="101"/>
        <v>0.17015555555555556</v>
      </c>
      <c r="J380" s="180">
        <f t="shared" si="101"/>
        <v>6.3772222222222226</v>
      </c>
      <c r="K380" s="180">
        <f t="shared" si="101"/>
        <v>10.504444444444443</v>
      </c>
      <c r="L380" s="180">
        <f t="shared" si="101"/>
        <v>2.4711111111111115</v>
      </c>
      <c r="M380" s="180">
        <f t="shared" si="101"/>
        <v>0.39570555555555553</v>
      </c>
      <c r="N380" s="180">
        <f>AVERAGE(N362:N379)</f>
        <v>7.5000000000000006E-3</v>
      </c>
      <c r="O380" s="180">
        <f t="shared" si="101"/>
        <v>0.24366111111111113</v>
      </c>
      <c r="P380" s="180">
        <f t="shared" si="101"/>
        <v>1.7361111111111112E-2</v>
      </c>
      <c r="Q380" s="180">
        <f t="shared" si="101"/>
        <v>99.654383333333328</v>
      </c>
      <c r="R380" s="182">
        <f t="shared" si="101"/>
        <v>54.691129180147371</v>
      </c>
      <c r="S380" s="182">
        <v>77.871459476668505</v>
      </c>
      <c r="T380" s="182">
        <v>78.27544328793627</v>
      </c>
      <c r="U380" s="182">
        <v>80.093305543648796</v>
      </c>
      <c r="V380" s="179">
        <f>AVERAGE(V362:V379)</f>
        <v>1158.6761111111109</v>
      </c>
      <c r="W380" s="179">
        <f>AVERAGE(W362:W379)</f>
        <v>1152.1971111111111</v>
      </c>
      <c r="X380" s="85"/>
    </row>
    <row r="381" spans="1:24" s="157" customFormat="1" ht="12.75">
      <c r="B381" s="178" t="s">
        <v>1032</v>
      </c>
      <c r="C381" s="179"/>
      <c r="D381" s="179"/>
      <c r="E381" s="180">
        <f>_xlfn.STDEV.P(E362:E379)</f>
        <v>0.21174539218389365</v>
      </c>
      <c r="F381" s="180">
        <f t="shared" ref="F381:R381" si="102">_xlfn.STDEV.P(F362:F379)</f>
        <v>4.0809705938237753E-2</v>
      </c>
      <c r="G381" s="180">
        <f t="shared" si="102"/>
        <v>0.21463721905221622</v>
      </c>
      <c r="H381" s="180">
        <f t="shared" si="102"/>
        <v>0.14510107162820815</v>
      </c>
      <c r="I381" s="180">
        <f t="shared" si="102"/>
        <v>2.0102659365871058E-2</v>
      </c>
      <c r="J381" s="180">
        <f t="shared" si="102"/>
        <v>0.12086749197895989</v>
      </c>
      <c r="K381" s="180">
        <f t="shared" si="102"/>
        <v>7.6465113484823308E-2</v>
      </c>
      <c r="L381" s="180">
        <f t="shared" si="102"/>
        <v>8.4056124695143022E-2</v>
      </c>
      <c r="M381" s="180">
        <f t="shared" si="102"/>
        <v>1.5391970208962212E-2</v>
      </c>
      <c r="N381" s="180">
        <f>_xlfn.STDEV.P(N362:N379)</f>
        <v>1.1620145342368906E-2</v>
      </c>
      <c r="O381" s="180">
        <f t="shared" si="102"/>
        <v>2.1171026818347989E-2</v>
      </c>
      <c r="P381" s="180">
        <f t="shared" si="102"/>
        <v>1.0206051521245665E-2</v>
      </c>
      <c r="Q381" s="180"/>
      <c r="R381" s="182">
        <f t="shared" si="102"/>
        <v>0.29204408291040324</v>
      </c>
      <c r="S381" s="182">
        <v>0.20315261509588822</v>
      </c>
      <c r="T381" s="182">
        <v>0.20047966541824511</v>
      </c>
      <c r="U381" s="182">
        <v>0.18797525286459582</v>
      </c>
      <c r="V381" s="179">
        <f>_xlfn.STDEV.P(V362:V379)</f>
        <v>2.7799523155160988</v>
      </c>
      <c r="W381" s="179">
        <f>_xlfn.STDEV.P(W362:W379)</f>
        <v>2.56239082995394</v>
      </c>
      <c r="X381" s="85"/>
    </row>
    <row r="382" spans="1:24" s="135" customFormat="1" ht="12.75">
      <c r="C382" s="45"/>
      <c r="D382" s="45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74"/>
      <c r="S382" s="57"/>
      <c r="T382" s="57"/>
      <c r="U382" s="57"/>
      <c r="V382" s="45"/>
      <c r="W382" s="45"/>
      <c r="X382" s="84"/>
    </row>
    <row r="383" spans="1:24" s="135" customFormat="1" ht="12.75">
      <c r="A383" s="135" t="s">
        <v>132</v>
      </c>
      <c r="B383" s="135" t="s">
        <v>1305</v>
      </c>
      <c r="C383" s="45">
        <v>9010</v>
      </c>
      <c r="D383" s="45">
        <v>2746.248</v>
      </c>
      <c r="E383" s="154">
        <v>52.46</v>
      </c>
      <c r="F383" s="154">
        <v>2.0299999999999998</v>
      </c>
      <c r="G383" s="154">
        <v>13.8</v>
      </c>
      <c r="H383" s="154">
        <v>10.61</v>
      </c>
      <c r="I383" s="154">
        <v>0.14399999999999999</v>
      </c>
      <c r="J383" s="154">
        <v>6.81</v>
      </c>
      <c r="K383" s="154">
        <v>10.46</v>
      </c>
      <c r="L383" s="154">
        <v>2.5099999999999998</v>
      </c>
      <c r="M383" s="154">
        <v>0.375</v>
      </c>
      <c r="N383" s="154">
        <v>3.6999999999999998E-2</v>
      </c>
      <c r="O383" s="154">
        <v>0.22700000000000001</v>
      </c>
      <c r="P383" s="154">
        <v>1.9E-2</v>
      </c>
      <c r="Q383" s="154">
        <v>99.482000000000042</v>
      </c>
      <c r="R383" s="174">
        <f t="shared" ref="R383:R388" si="103">100*(J383/40.3)/((J383/40.3)+(H383/71.84*0.85))</f>
        <v>57.375888225767362</v>
      </c>
      <c r="S383" s="57">
        <v>79.693206910359265</v>
      </c>
      <c r="T383" s="57">
        <v>80.072452326469772</v>
      </c>
      <c r="U383" s="57">
        <v>81.774993455440125</v>
      </c>
      <c r="V383" s="45">
        <f t="shared" si="90"/>
        <v>1168.6300000000001</v>
      </c>
      <c r="W383" s="45">
        <f t="shared" si="91"/>
        <v>1161.3720000000001</v>
      </c>
      <c r="X383" s="85"/>
    </row>
    <row r="384" spans="1:24" s="135" customFormat="1" ht="12.75">
      <c r="A384" s="135" t="s">
        <v>132</v>
      </c>
      <c r="B384" s="135" t="s">
        <v>1306</v>
      </c>
      <c r="C384" s="45">
        <v>9010</v>
      </c>
      <c r="D384" s="45">
        <v>2746.248</v>
      </c>
      <c r="E384" s="154">
        <v>52.25</v>
      </c>
      <c r="F384" s="154">
        <v>2.0499999999999998</v>
      </c>
      <c r="G384" s="154">
        <v>13.81</v>
      </c>
      <c r="H384" s="154">
        <v>10.66</v>
      </c>
      <c r="I384" s="154">
        <v>0.156</v>
      </c>
      <c r="J384" s="154">
        <v>6.85</v>
      </c>
      <c r="K384" s="154">
        <v>10.4</v>
      </c>
      <c r="L384" s="154">
        <v>2.56</v>
      </c>
      <c r="M384" s="154">
        <v>0.38500000000000001</v>
      </c>
      <c r="N384" s="154">
        <v>5.6000000000000001E-2</v>
      </c>
      <c r="O384" s="154">
        <v>0.25900000000000001</v>
      </c>
      <c r="P384" s="154">
        <v>1.6E-2</v>
      </c>
      <c r="Q384" s="154">
        <v>99.452000000000012</v>
      </c>
      <c r="R384" s="174">
        <f t="shared" si="103"/>
        <v>57.404134067251057</v>
      </c>
      <c r="S384" s="57">
        <v>79.711893087972271</v>
      </c>
      <c r="T384" s="57">
        <v>80.090876707639353</v>
      </c>
      <c r="U384" s="57">
        <v>81.792201661463508</v>
      </c>
      <c r="V384" s="45">
        <f t="shared" si="90"/>
        <v>1169.55</v>
      </c>
      <c r="W384" s="45">
        <f t="shared" si="91"/>
        <v>1162.22</v>
      </c>
      <c r="X384" s="85"/>
    </row>
    <row r="385" spans="1:24" s="135" customFormat="1" ht="12.75">
      <c r="A385" s="135" t="s">
        <v>132</v>
      </c>
      <c r="B385" s="135" t="s">
        <v>1307</v>
      </c>
      <c r="C385" s="45">
        <v>9010</v>
      </c>
      <c r="D385" s="45">
        <v>2746.248</v>
      </c>
      <c r="E385" s="154">
        <v>52.32</v>
      </c>
      <c r="F385" s="154">
        <v>2.08</v>
      </c>
      <c r="G385" s="154">
        <v>13.98</v>
      </c>
      <c r="H385" s="154">
        <v>10.98</v>
      </c>
      <c r="I385" s="154">
        <v>0.161</v>
      </c>
      <c r="J385" s="154">
        <v>6.25</v>
      </c>
      <c r="K385" s="154">
        <v>10.4</v>
      </c>
      <c r="L385" s="154">
        <v>2.15</v>
      </c>
      <c r="M385" s="154">
        <v>0.40500000000000003</v>
      </c>
      <c r="N385" s="154">
        <v>2.8000000000000001E-2</v>
      </c>
      <c r="O385" s="154">
        <v>0.185</v>
      </c>
      <c r="P385" s="154">
        <v>0.01</v>
      </c>
      <c r="Q385" s="154">
        <v>98.949000000000026</v>
      </c>
      <c r="R385" s="174">
        <f t="shared" si="103"/>
        <v>54.416333917046479</v>
      </c>
      <c r="S385" s="57">
        <v>77.680434449237623</v>
      </c>
      <c r="T385" s="57">
        <v>78.086933910479132</v>
      </c>
      <c r="U385" s="57">
        <v>79.916563547898164</v>
      </c>
      <c r="V385" s="45">
        <f t="shared" si="90"/>
        <v>1155.75</v>
      </c>
      <c r="W385" s="45">
        <f t="shared" si="91"/>
        <v>1149.5</v>
      </c>
      <c r="X385" s="84"/>
    </row>
    <row r="386" spans="1:24" s="135" customFormat="1" ht="12.75">
      <c r="A386" s="135" t="s">
        <v>132</v>
      </c>
      <c r="B386" s="135" t="s">
        <v>1308</v>
      </c>
      <c r="C386" s="45">
        <v>9010</v>
      </c>
      <c r="D386" s="45">
        <v>2746.248</v>
      </c>
      <c r="E386" s="154">
        <v>52.4</v>
      </c>
      <c r="F386" s="154">
        <v>2.0099999999999998</v>
      </c>
      <c r="G386" s="154">
        <v>13.84</v>
      </c>
      <c r="H386" s="154">
        <v>10.88</v>
      </c>
      <c r="I386" s="154">
        <v>0.191</v>
      </c>
      <c r="J386" s="154">
        <v>6.88</v>
      </c>
      <c r="K386" s="154">
        <v>10.58</v>
      </c>
      <c r="L386" s="154">
        <v>2.5299999999999998</v>
      </c>
      <c r="M386" s="154">
        <v>0.375</v>
      </c>
      <c r="N386" s="154">
        <v>0</v>
      </c>
      <c r="O386" s="154">
        <v>0.23100000000000001</v>
      </c>
      <c r="P386" s="154">
        <v>0.01</v>
      </c>
      <c r="Q386" s="154">
        <v>99.926999999999992</v>
      </c>
      <c r="R386" s="174">
        <f t="shared" si="103"/>
        <v>57.011032655034825</v>
      </c>
      <c r="S386" s="57">
        <v>79.450966129169828</v>
      </c>
      <c r="T386" s="57">
        <v>79.833590773094343</v>
      </c>
      <c r="U386" s="57">
        <v>81.55183765663601</v>
      </c>
      <c r="V386" s="45">
        <f t="shared" si="90"/>
        <v>1170.24</v>
      </c>
      <c r="W386" s="45">
        <f t="shared" si="91"/>
        <v>1162.856</v>
      </c>
      <c r="X386" s="84"/>
    </row>
    <row r="387" spans="1:24" s="135" customFormat="1" ht="12.75">
      <c r="A387" s="135" t="s">
        <v>132</v>
      </c>
      <c r="B387" s="135" t="s">
        <v>1309</v>
      </c>
      <c r="C387" s="45">
        <v>9010</v>
      </c>
      <c r="D387" s="45">
        <v>2746.248</v>
      </c>
      <c r="E387" s="154">
        <v>52.44</v>
      </c>
      <c r="F387" s="154">
        <v>2.0699999999999998</v>
      </c>
      <c r="G387" s="154">
        <v>13.78</v>
      </c>
      <c r="H387" s="154">
        <v>10.69</v>
      </c>
      <c r="I387" s="154">
        <v>0.13100000000000001</v>
      </c>
      <c r="J387" s="154">
        <v>6.83</v>
      </c>
      <c r="K387" s="154">
        <v>10.61</v>
      </c>
      <c r="L387" s="154">
        <v>2.5499999999999998</v>
      </c>
      <c r="M387" s="154">
        <v>0.377</v>
      </c>
      <c r="N387" s="154">
        <v>4.7E-2</v>
      </c>
      <c r="O387" s="154">
        <v>0.17499999999999999</v>
      </c>
      <c r="P387" s="154">
        <v>0.01</v>
      </c>
      <c r="Q387" s="154">
        <v>99.70999999999998</v>
      </c>
      <c r="R387" s="174">
        <f t="shared" si="103"/>
        <v>57.263861374612461</v>
      </c>
      <c r="S387" s="57">
        <v>79.619000022236804</v>
      </c>
      <c r="T387" s="57">
        <v>79.999283496326541</v>
      </c>
      <c r="U387" s="57">
        <v>81.70664774804581</v>
      </c>
      <c r="V387" s="45">
        <f t="shared" si="90"/>
        <v>1169.0899999999999</v>
      </c>
      <c r="W387" s="45">
        <f t="shared" si="91"/>
        <v>1161.796</v>
      </c>
      <c r="X387" s="84"/>
    </row>
    <row r="388" spans="1:24" s="135" customFormat="1" ht="12.75">
      <c r="A388" s="135" t="s">
        <v>132</v>
      </c>
      <c r="B388" s="135" t="s">
        <v>1310</v>
      </c>
      <c r="C388" s="45">
        <v>9010</v>
      </c>
      <c r="D388" s="45">
        <v>2746.248</v>
      </c>
      <c r="E388" s="154">
        <v>52.47</v>
      </c>
      <c r="F388" s="154">
        <v>2</v>
      </c>
      <c r="G388" s="154">
        <v>13.78</v>
      </c>
      <c r="H388" s="154">
        <v>10.69</v>
      </c>
      <c r="I388" s="154">
        <v>0.158</v>
      </c>
      <c r="J388" s="154">
        <v>6.93</v>
      </c>
      <c r="K388" s="154">
        <v>10.56</v>
      </c>
      <c r="L388" s="154">
        <v>2.54</v>
      </c>
      <c r="M388" s="154">
        <v>0.39900000000000002</v>
      </c>
      <c r="N388" s="154">
        <v>4.4999999999999998E-2</v>
      </c>
      <c r="O388" s="154">
        <v>0.22900000000000001</v>
      </c>
      <c r="P388" s="154">
        <v>0.01</v>
      </c>
      <c r="Q388" s="154">
        <v>99.811000000000007</v>
      </c>
      <c r="R388" s="174">
        <f t="shared" si="103"/>
        <v>57.619189174909906</v>
      </c>
      <c r="S388" s="57">
        <v>79.853848693006853</v>
      </c>
      <c r="T388" s="57">
        <v>80.230838222175564</v>
      </c>
      <c r="U388" s="57">
        <v>81.922902367166316</v>
      </c>
      <c r="V388" s="45">
        <f t="shared" si="90"/>
        <v>1171.3899999999999</v>
      </c>
      <c r="W388" s="45">
        <f t="shared" si="91"/>
        <v>1163.9159999999999</v>
      </c>
      <c r="X388" s="84"/>
    </row>
    <row r="389" spans="1:24" s="157" customFormat="1" ht="12.75">
      <c r="A389" s="157" t="s">
        <v>132</v>
      </c>
      <c r="B389" s="178" t="s">
        <v>1291</v>
      </c>
      <c r="C389" s="179"/>
      <c r="D389" s="179"/>
      <c r="E389" s="180">
        <f>AVERAGE(E383:E388)</f>
        <v>52.390000000000008</v>
      </c>
      <c r="F389" s="180">
        <f t="shared" ref="F389:R389" si="104">AVERAGE(F383:F388)</f>
        <v>2.04</v>
      </c>
      <c r="G389" s="180">
        <f t="shared" si="104"/>
        <v>13.831666666666669</v>
      </c>
      <c r="H389" s="180">
        <f t="shared" si="104"/>
        <v>10.751666666666667</v>
      </c>
      <c r="I389" s="180">
        <f t="shared" si="104"/>
        <v>0.15683333333333332</v>
      </c>
      <c r="J389" s="180">
        <f t="shared" si="104"/>
        <v>6.7583333333333329</v>
      </c>
      <c r="K389" s="180">
        <f t="shared" si="104"/>
        <v>10.501666666666667</v>
      </c>
      <c r="L389" s="180">
        <f t="shared" si="104"/>
        <v>2.4733333333333332</v>
      </c>
      <c r="M389" s="180">
        <f t="shared" si="104"/>
        <v>0.38599999999999995</v>
      </c>
      <c r="N389" s="180">
        <f>AVERAGE(N383:N388)</f>
        <v>3.5499999999999997E-2</v>
      </c>
      <c r="O389" s="180">
        <f t="shared" si="104"/>
        <v>0.21766666666666667</v>
      </c>
      <c r="P389" s="180">
        <f t="shared" si="104"/>
        <v>1.2499999999999999E-2</v>
      </c>
      <c r="Q389" s="180">
        <f t="shared" si="104"/>
        <v>99.555166666666665</v>
      </c>
      <c r="R389" s="182">
        <f t="shared" si="104"/>
        <v>56.84840656910368</v>
      </c>
      <c r="S389" s="182">
        <v>79.334891548663776</v>
      </c>
      <c r="T389" s="182">
        <v>79.718995906030784</v>
      </c>
      <c r="U389" s="182">
        <v>81.444191072774984</v>
      </c>
      <c r="V389" s="179">
        <f>AVERAGE(V383:V388)</f>
        <v>1167.4416666666666</v>
      </c>
      <c r="W389" s="179">
        <f>AVERAGE(W383:W388)</f>
        <v>1160.2766666666669</v>
      </c>
      <c r="X389" s="85"/>
    </row>
    <row r="390" spans="1:24" s="157" customFormat="1" ht="12.75">
      <c r="B390" s="178" t="s">
        <v>1032</v>
      </c>
      <c r="C390" s="179"/>
      <c r="D390" s="179"/>
      <c r="E390" s="180">
        <f>_xlfn.STDEV.P(E383:E388)</f>
        <v>7.9999999999999627E-2</v>
      </c>
      <c r="F390" s="180">
        <f t="shared" ref="F390:R390" si="105">_xlfn.STDEV.P(F383:F388)</f>
        <v>2.943920288775952E-2</v>
      </c>
      <c r="G390" s="180">
        <f t="shared" si="105"/>
        <v>6.9382194321662385E-2</v>
      </c>
      <c r="H390" s="180">
        <f t="shared" si="105"/>
        <v>0.13208793367383084</v>
      </c>
      <c r="I390" s="180">
        <f t="shared" si="105"/>
        <v>1.8343179174347704E-2</v>
      </c>
      <c r="J390" s="180">
        <f t="shared" si="105"/>
        <v>0.23053681316054966</v>
      </c>
      <c r="K390" s="180">
        <f t="shared" si="105"/>
        <v>8.5326171574467757E-2</v>
      </c>
      <c r="L390" s="180">
        <f t="shared" si="105"/>
        <v>0.14544949486180953</v>
      </c>
      <c r="M390" s="180">
        <f t="shared" si="105"/>
        <v>1.1930353445448865E-2</v>
      </c>
      <c r="N390" s="180">
        <f>_xlfn.STDEV.P(N383:N388)</f>
        <v>1.8080837001274778E-2</v>
      </c>
      <c r="O390" s="180">
        <f t="shared" si="105"/>
        <v>2.88367050051761E-2</v>
      </c>
      <c r="P390" s="180">
        <f t="shared" si="105"/>
        <v>3.6400549446402625E-3</v>
      </c>
      <c r="Q390" s="180"/>
      <c r="R390" s="182">
        <f t="shared" si="105"/>
        <v>1.1026636764261204</v>
      </c>
      <c r="S390" s="182">
        <v>0.74958386272761557</v>
      </c>
      <c r="T390" s="182">
        <v>0.73942869867060024</v>
      </c>
      <c r="U390" s="182">
        <v>0.6920769752186211</v>
      </c>
      <c r="V390" s="179">
        <f>_xlfn.STDEV.P(V383:V388)</f>
        <v>5.3023467026926259</v>
      </c>
      <c r="W390" s="179">
        <f>_xlfn.STDEV.P(W383:W388)</f>
        <v>4.8873804390036542</v>
      </c>
      <c r="X390" s="85"/>
    </row>
    <row r="391" spans="1:24" s="135" customFormat="1" ht="12.75">
      <c r="C391" s="45"/>
      <c r="D391" s="45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74"/>
      <c r="S391" s="57"/>
      <c r="T391" s="57"/>
      <c r="U391" s="57"/>
      <c r="V391" s="45"/>
      <c r="W391" s="45"/>
      <c r="X391" s="84"/>
    </row>
    <row r="392" spans="1:24" s="135" customFormat="1" ht="12.75">
      <c r="A392" s="135" t="s">
        <v>1311</v>
      </c>
      <c r="B392" s="135" t="s">
        <v>1312</v>
      </c>
      <c r="C392" s="45">
        <v>8940</v>
      </c>
      <c r="D392" s="45">
        <v>2724.9120000000003</v>
      </c>
      <c r="E392" s="154">
        <v>52.55</v>
      </c>
      <c r="F392" s="154">
        <v>2.13</v>
      </c>
      <c r="G392" s="154">
        <v>13.68</v>
      </c>
      <c r="H392" s="154">
        <v>11.09</v>
      </c>
      <c r="I392" s="154">
        <v>0.17299999999999999</v>
      </c>
      <c r="J392" s="154">
        <v>6.29</v>
      </c>
      <c r="K392" s="154">
        <v>10.5</v>
      </c>
      <c r="L392" s="154">
        <v>2.58</v>
      </c>
      <c r="M392" s="154">
        <v>0.39</v>
      </c>
      <c r="N392" s="154">
        <v>4.4999999999999998E-2</v>
      </c>
      <c r="O392" s="154">
        <v>0.18099999999999999</v>
      </c>
      <c r="P392" s="154">
        <v>2.4E-2</v>
      </c>
      <c r="Q392" s="154">
        <v>99.63300000000001</v>
      </c>
      <c r="R392" s="174">
        <f t="shared" ref="R392:R401" si="106">100*(J392/40.3)/((J392/40.3)+(H392/71.84*0.85))</f>
        <v>54.327300895310685</v>
      </c>
      <c r="S392" s="57">
        <v>77.618150984517555</v>
      </c>
      <c r="T392" s="57">
        <v>78.025463906387117</v>
      </c>
      <c r="U392" s="57">
        <v>79.858902159415251</v>
      </c>
      <c r="V392" s="45">
        <f t="shared" ref="V392:V455" si="107">23*J392+1012</f>
        <v>1156.67</v>
      </c>
      <c r="W392" s="45">
        <f t="shared" ref="W392:W455" si="108">21.2*J392+1017</f>
        <v>1150.348</v>
      </c>
      <c r="X392" s="85"/>
    </row>
    <row r="393" spans="1:24" s="135" customFormat="1" ht="12.75">
      <c r="A393" s="135" t="s">
        <v>1311</v>
      </c>
      <c r="B393" s="135" t="s">
        <v>1313</v>
      </c>
      <c r="C393" s="45">
        <v>8940</v>
      </c>
      <c r="D393" s="45">
        <v>2724.9120000000003</v>
      </c>
      <c r="E393" s="154">
        <v>52.84</v>
      </c>
      <c r="F393" s="154">
        <v>2.17</v>
      </c>
      <c r="G393" s="154">
        <v>13.77</v>
      </c>
      <c r="H393" s="154">
        <v>11.11</v>
      </c>
      <c r="I393" s="154">
        <v>0.157</v>
      </c>
      <c r="J393" s="154">
        <v>6.28</v>
      </c>
      <c r="K393" s="154">
        <v>10.56</v>
      </c>
      <c r="L393" s="154">
        <v>2.46</v>
      </c>
      <c r="M393" s="154">
        <v>0.376</v>
      </c>
      <c r="N393" s="154">
        <v>0.05</v>
      </c>
      <c r="O393" s="154">
        <v>0.215</v>
      </c>
      <c r="P393" s="154">
        <v>0.01</v>
      </c>
      <c r="Q393" s="154">
        <v>99.998000000000005</v>
      </c>
      <c r="R393" s="174">
        <f t="shared" si="106"/>
        <v>54.243101638065085</v>
      </c>
      <c r="S393" s="57">
        <v>77.559153147713047</v>
      </c>
      <c r="T393" s="57">
        <v>77.967234962122674</v>
      </c>
      <c r="U393" s="57">
        <v>79.804274026374983</v>
      </c>
      <c r="V393" s="45">
        <f t="shared" si="107"/>
        <v>1156.44</v>
      </c>
      <c r="W393" s="45">
        <f t="shared" si="108"/>
        <v>1150.136</v>
      </c>
      <c r="X393" s="85"/>
    </row>
    <row r="394" spans="1:24" s="135" customFormat="1" ht="12.75">
      <c r="A394" s="135" t="s">
        <v>1311</v>
      </c>
      <c r="B394" s="135" t="s">
        <v>1314</v>
      </c>
      <c r="C394" s="45">
        <v>8940</v>
      </c>
      <c r="D394" s="45">
        <v>2724.9120000000003</v>
      </c>
      <c r="E394" s="154">
        <v>52.57</v>
      </c>
      <c r="F394" s="154">
        <v>2.21</v>
      </c>
      <c r="G394" s="154">
        <v>13.82</v>
      </c>
      <c r="H394" s="154">
        <v>11.14</v>
      </c>
      <c r="I394" s="154">
        <v>0.14199999999999999</v>
      </c>
      <c r="J394" s="154">
        <v>6.39</v>
      </c>
      <c r="K394" s="154">
        <v>10.44</v>
      </c>
      <c r="L394" s="154">
        <v>2.5499999999999998</v>
      </c>
      <c r="M394" s="154">
        <v>0.40100000000000002</v>
      </c>
      <c r="N394" s="154">
        <v>3.5000000000000003E-2</v>
      </c>
      <c r="O394" s="154">
        <v>0.215</v>
      </c>
      <c r="P394" s="154">
        <v>2.8000000000000001E-2</v>
      </c>
      <c r="Q394" s="154">
        <v>99.940999999999988</v>
      </c>
      <c r="R394" s="174">
        <f t="shared" si="106"/>
        <v>54.606919363075342</v>
      </c>
      <c r="S394" s="57">
        <v>77.813410365755558</v>
      </c>
      <c r="T394" s="57">
        <v>78.218167071237133</v>
      </c>
      <c r="U394" s="57">
        <v>80.039640281082768</v>
      </c>
      <c r="V394" s="45">
        <f t="shared" si="107"/>
        <v>1158.97</v>
      </c>
      <c r="W394" s="45">
        <f t="shared" si="108"/>
        <v>1152.4680000000001</v>
      </c>
      <c r="X394" s="84"/>
    </row>
    <row r="395" spans="1:24" s="135" customFormat="1" ht="12.75">
      <c r="A395" s="135" t="s">
        <v>1311</v>
      </c>
      <c r="B395" s="135" t="s">
        <v>1315</v>
      </c>
      <c r="C395" s="45">
        <v>8940</v>
      </c>
      <c r="D395" s="45">
        <v>2724.9120000000003</v>
      </c>
      <c r="E395" s="154">
        <v>52.46</v>
      </c>
      <c r="F395" s="154">
        <v>2.11</v>
      </c>
      <c r="G395" s="154">
        <v>13.7</v>
      </c>
      <c r="H395" s="154">
        <v>10.56</v>
      </c>
      <c r="I395" s="154">
        <v>0.21099999999999999</v>
      </c>
      <c r="J395" s="154">
        <v>6.85</v>
      </c>
      <c r="K395" s="154">
        <v>10.53</v>
      </c>
      <c r="L395" s="154">
        <v>2.44</v>
      </c>
      <c r="M395" s="154">
        <v>0.379</v>
      </c>
      <c r="N395" s="154">
        <v>1.7000000000000001E-2</v>
      </c>
      <c r="O395" s="154">
        <v>0.215</v>
      </c>
      <c r="P395" s="154">
        <v>0</v>
      </c>
      <c r="Q395" s="154">
        <v>99.471999999999994</v>
      </c>
      <c r="R395" s="174">
        <f t="shared" si="106"/>
        <v>57.634433184421184</v>
      </c>
      <c r="S395" s="57">
        <v>79.863890005311674</v>
      </c>
      <c r="T395" s="57">
        <v>80.240738128696961</v>
      </c>
      <c r="U395" s="57">
        <v>81.932145750325191</v>
      </c>
      <c r="V395" s="45">
        <f t="shared" si="107"/>
        <v>1169.55</v>
      </c>
      <c r="W395" s="45">
        <f t="shared" si="108"/>
        <v>1162.22</v>
      </c>
      <c r="X395" s="84"/>
    </row>
    <row r="396" spans="1:24" s="135" customFormat="1" ht="12.75">
      <c r="A396" s="135" t="s">
        <v>1311</v>
      </c>
      <c r="B396" s="135" t="s">
        <v>1316</v>
      </c>
      <c r="C396" s="45">
        <v>8940</v>
      </c>
      <c r="D396" s="45">
        <v>2724.9120000000003</v>
      </c>
      <c r="E396" s="154">
        <v>52.33</v>
      </c>
      <c r="F396" s="154">
        <v>2.13</v>
      </c>
      <c r="G396" s="154">
        <v>13.72</v>
      </c>
      <c r="H396" s="154">
        <v>10.88</v>
      </c>
      <c r="I396" s="154">
        <v>0.16900000000000001</v>
      </c>
      <c r="J396" s="154">
        <v>6.2</v>
      </c>
      <c r="K396" s="154">
        <v>10.37</v>
      </c>
      <c r="L396" s="154">
        <v>2.52</v>
      </c>
      <c r="M396" s="154">
        <v>0.36799999999999999</v>
      </c>
      <c r="N396" s="154">
        <v>1.7000000000000001E-2</v>
      </c>
      <c r="O396" s="154">
        <v>0.24299999999999999</v>
      </c>
      <c r="P396" s="154">
        <v>3.5000000000000003E-2</v>
      </c>
      <c r="Q396" s="154">
        <v>98.981999999999985</v>
      </c>
      <c r="R396" s="174">
        <f t="shared" si="106"/>
        <v>54.444040257063172</v>
      </c>
      <c r="S396" s="57">
        <v>77.699795332855373</v>
      </c>
      <c r="T396" s="57">
        <v>78.106041563199355</v>
      </c>
      <c r="U396" s="57">
        <v>79.934485766676758</v>
      </c>
      <c r="V396" s="45">
        <f t="shared" si="107"/>
        <v>1154.5999999999999</v>
      </c>
      <c r="W396" s="45">
        <f t="shared" si="108"/>
        <v>1148.44</v>
      </c>
      <c r="X396" s="84"/>
    </row>
    <row r="397" spans="1:24" s="135" customFormat="1" ht="12.75">
      <c r="A397" s="135" t="s">
        <v>1311</v>
      </c>
      <c r="B397" s="135" t="s">
        <v>1317</v>
      </c>
      <c r="C397" s="45">
        <v>8940</v>
      </c>
      <c r="D397" s="45">
        <v>2724.9120000000003</v>
      </c>
      <c r="E397" s="154">
        <v>52.29</v>
      </c>
      <c r="F397" s="154">
        <v>2.21</v>
      </c>
      <c r="G397" s="154">
        <v>13.63</v>
      </c>
      <c r="H397" s="154">
        <v>10.8</v>
      </c>
      <c r="I397" s="154">
        <v>0.17899999999999999</v>
      </c>
      <c r="J397" s="154">
        <v>6.32</v>
      </c>
      <c r="K397" s="154">
        <v>10.46</v>
      </c>
      <c r="L397" s="154">
        <v>2.5499999999999998</v>
      </c>
      <c r="M397" s="154">
        <v>0.39800000000000002</v>
      </c>
      <c r="N397" s="154">
        <v>0.04</v>
      </c>
      <c r="O397" s="154">
        <v>0.245</v>
      </c>
      <c r="P397" s="154">
        <v>3.9E-2</v>
      </c>
      <c r="Q397" s="154">
        <v>99.161000000000016</v>
      </c>
      <c r="R397" s="174">
        <f t="shared" si="106"/>
        <v>55.101732706071054</v>
      </c>
      <c r="S397" s="57">
        <v>78.156448067227757</v>
      </c>
      <c r="T397" s="57">
        <v>78.556671210610759</v>
      </c>
      <c r="U397" s="57">
        <v>80.356946275762596</v>
      </c>
      <c r="V397" s="45">
        <f t="shared" si="107"/>
        <v>1157.3600000000001</v>
      </c>
      <c r="W397" s="45">
        <f t="shared" si="108"/>
        <v>1150.9839999999999</v>
      </c>
      <c r="X397" s="84"/>
    </row>
    <row r="398" spans="1:24" s="135" customFormat="1" ht="12.75">
      <c r="A398" s="135" t="s">
        <v>1311</v>
      </c>
      <c r="B398" s="135" t="s">
        <v>1318</v>
      </c>
      <c r="C398" s="45">
        <v>8940</v>
      </c>
      <c r="D398" s="45">
        <v>2724.9120000000003</v>
      </c>
      <c r="E398" s="154">
        <v>52.69</v>
      </c>
      <c r="F398" s="154">
        <v>2.14</v>
      </c>
      <c r="G398" s="154">
        <v>13.74</v>
      </c>
      <c r="H398" s="154">
        <v>10.83</v>
      </c>
      <c r="I398" s="154">
        <v>0.16400000000000001</v>
      </c>
      <c r="J398" s="154">
        <v>6.36</v>
      </c>
      <c r="K398" s="154">
        <v>10.57</v>
      </c>
      <c r="L398" s="154">
        <v>2.52</v>
      </c>
      <c r="M398" s="154">
        <v>0.39800000000000002</v>
      </c>
      <c r="N398" s="154">
        <v>4.1000000000000002E-2</v>
      </c>
      <c r="O398" s="154">
        <v>0.27</v>
      </c>
      <c r="P398" s="154">
        <v>0</v>
      </c>
      <c r="Q398" s="154">
        <v>99.722999999999985</v>
      </c>
      <c r="R398" s="174">
        <f t="shared" si="106"/>
        <v>55.189177759856598</v>
      </c>
      <c r="S398" s="57">
        <v>78.216742154717664</v>
      </c>
      <c r="T398" s="57">
        <v>78.61616283010774</v>
      </c>
      <c r="U398" s="57">
        <v>80.412688633224576</v>
      </c>
      <c r="V398" s="45">
        <f t="shared" si="107"/>
        <v>1158.28</v>
      </c>
      <c r="W398" s="45">
        <f t="shared" si="108"/>
        <v>1151.8319999999999</v>
      </c>
      <c r="X398" s="84"/>
    </row>
    <row r="399" spans="1:24" s="135" customFormat="1" ht="12.75">
      <c r="A399" s="135" t="s">
        <v>1311</v>
      </c>
      <c r="B399" s="135" t="s">
        <v>1319</v>
      </c>
      <c r="C399" s="45">
        <v>8940</v>
      </c>
      <c r="D399" s="45">
        <v>2724.9120000000003</v>
      </c>
      <c r="E399" s="154">
        <v>52.77</v>
      </c>
      <c r="F399" s="154">
        <v>2.15</v>
      </c>
      <c r="G399" s="154">
        <v>13.66</v>
      </c>
      <c r="H399" s="154">
        <v>10.95</v>
      </c>
      <c r="I399" s="154">
        <v>0.152</v>
      </c>
      <c r="J399" s="154">
        <v>6.32</v>
      </c>
      <c r="K399" s="154">
        <v>10.53</v>
      </c>
      <c r="L399" s="154">
        <v>2.57</v>
      </c>
      <c r="M399" s="154">
        <v>0.41199999999999998</v>
      </c>
      <c r="N399" s="154">
        <v>0.01</v>
      </c>
      <c r="O399" s="154">
        <v>0.24</v>
      </c>
      <c r="P399" s="154">
        <v>0</v>
      </c>
      <c r="Q399" s="154">
        <v>99.76400000000001</v>
      </c>
      <c r="R399" s="174">
        <f t="shared" si="106"/>
        <v>54.760254850603545</v>
      </c>
      <c r="S399" s="57">
        <v>77.920052135917302</v>
      </c>
      <c r="T399" s="57">
        <v>78.32340530341277</v>
      </c>
      <c r="U399" s="57">
        <v>80.138312778086245</v>
      </c>
      <c r="V399" s="45">
        <f t="shared" si="107"/>
        <v>1157.3600000000001</v>
      </c>
      <c r="W399" s="45">
        <f t="shared" si="108"/>
        <v>1150.9839999999999</v>
      </c>
      <c r="X399" s="84"/>
    </row>
    <row r="400" spans="1:24" s="135" customFormat="1" ht="12.75">
      <c r="A400" s="135" t="s">
        <v>1311</v>
      </c>
      <c r="B400" s="135" t="s">
        <v>1320</v>
      </c>
      <c r="C400" s="45">
        <v>8940</v>
      </c>
      <c r="D400" s="45">
        <v>2724.9120000000003</v>
      </c>
      <c r="E400" s="154">
        <v>52.77</v>
      </c>
      <c r="F400" s="154">
        <v>2.15</v>
      </c>
      <c r="G400" s="154">
        <v>13.65</v>
      </c>
      <c r="H400" s="154">
        <v>10.92</v>
      </c>
      <c r="I400" s="154">
        <v>0.14899999999999999</v>
      </c>
      <c r="J400" s="154">
        <v>6.35</v>
      </c>
      <c r="K400" s="154">
        <v>10.28</v>
      </c>
      <c r="L400" s="154">
        <v>2.4700000000000002</v>
      </c>
      <c r="M400" s="154">
        <v>0.40500000000000003</v>
      </c>
      <c r="N400" s="154">
        <v>1.9E-2</v>
      </c>
      <c r="O400" s="154">
        <v>0.26800000000000002</v>
      </c>
      <c r="P400" s="154">
        <v>2.5000000000000001E-2</v>
      </c>
      <c r="Q400" s="154">
        <v>99.456000000000017</v>
      </c>
      <c r="R400" s="174">
        <f t="shared" si="106"/>
        <v>54.945470549423391</v>
      </c>
      <c r="S400" s="57">
        <v>78.048458965715596</v>
      </c>
      <c r="T400" s="57">
        <v>78.450115157441047</v>
      </c>
      <c r="U400" s="57">
        <v>80.257087844903381</v>
      </c>
      <c r="V400" s="45">
        <f t="shared" si="107"/>
        <v>1158.05</v>
      </c>
      <c r="W400" s="45">
        <f t="shared" si="108"/>
        <v>1151.6199999999999</v>
      </c>
      <c r="X400" s="84"/>
    </row>
    <row r="401" spans="1:24" s="135" customFormat="1" ht="12.75">
      <c r="A401" s="135" t="s">
        <v>1311</v>
      </c>
      <c r="B401" s="135" t="s">
        <v>1321</v>
      </c>
      <c r="C401" s="45">
        <v>8940</v>
      </c>
      <c r="D401" s="45">
        <v>2724.9120000000003</v>
      </c>
      <c r="E401" s="154">
        <v>53.07</v>
      </c>
      <c r="F401" s="154">
        <v>2.17</v>
      </c>
      <c r="G401" s="154">
        <v>13.84</v>
      </c>
      <c r="H401" s="154">
        <v>10.88</v>
      </c>
      <c r="I401" s="154">
        <v>0.18099999999999999</v>
      </c>
      <c r="J401" s="154">
        <v>6.51</v>
      </c>
      <c r="K401" s="154">
        <v>10.47</v>
      </c>
      <c r="L401" s="154">
        <v>2.52</v>
      </c>
      <c r="M401" s="154">
        <v>0.39100000000000001</v>
      </c>
      <c r="N401" s="154">
        <v>2.3E-2</v>
      </c>
      <c r="O401" s="154">
        <v>0.26600000000000001</v>
      </c>
      <c r="P401" s="154">
        <v>2.5000000000000001E-2</v>
      </c>
      <c r="Q401" s="154">
        <v>100.346</v>
      </c>
      <c r="R401" s="174">
        <f t="shared" si="106"/>
        <v>55.651301422416338</v>
      </c>
      <c r="S401" s="57">
        <v>78.533756688778922</v>
      </c>
      <c r="T401" s="57">
        <v>78.928930479089985</v>
      </c>
      <c r="U401" s="57">
        <v>80.705628594905505</v>
      </c>
      <c r="V401" s="45">
        <f t="shared" si="107"/>
        <v>1161.73</v>
      </c>
      <c r="W401" s="45">
        <f t="shared" si="108"/>
        <v>1155.0119999999999</v>
      </c>
      <c r="X401" s="84"/>
    </row>
    <row r="402" spans="1:24" s="157" customFormat="1" ht="12.75">
      <c r="A402" s="157" t="s">
        <v>138</v>
      </c>
      <c r="B402" s="178" t="s">
        <v>1053</v>
      </c>
      <c r="C402" s="179"/>
      <c r="D402" s="179"/>
      <c r="E402" s="180">
        <f>AVERAGE(E392:E401)</f>
        <v>52.634</v>
      </c>
      <c r="F402" s="180">
        <f t="shared" ref="F402:R402" si="109">AVERAGE(F392:F401)</f>
        <v>2.157</v>
      </c>
      <c r="G402" s="180">
        <f t="shared" si="109"/>
        <v>13.720999999999998</v>
      </c>
      <c r="H402" s="180">
        <f t="shared" si="109"/>
        <v>10.916</v>
      </c>
      <c r="I402" s="180">
        <f t="shared" si="109"/>
        <v>0.16769999999999999</v>
      </c>
      <c r="J402" s="180">
        <f t="shared" si="109"/>
        <v>6.3870000000000005</v>
      </c>
      <c r="K402" s="180">
        <f t="shared" si="109"/>
        <v>10.471</v>
      </c>
      <c r="L402" s="180">
        <f t="shared" si="109"/>
        <v>2.5179999999999998</v>
      </c>
      <c r="M402" s="180">
        <f t="shared" si="109"/>
        <v>0.39180000000000004</v>
      </c>
      <c r="N402" s="180">
        <f>AVERAGE(N392:N401)</f>
        <v>2.9700000000000011E-2</v>
      </c>
      <c r="O402" s="180">
        <f t="shared" si="109"/>
        <v>0.23580000000000001</v>
      </c>
      <c r="P402" s="180">
        <f t="shared" si="109"/>
        <v>1.8599999999999998E-2</v>
      </c>
      <c r="Q402" s="180">
        <f t="shared" si="109"/>
        <v>99.647599999999997</v>
      </c>
      <c r="R402" s="182">
        <f t="shared" si="109"/>
        <v>55.090373262630649</v>
      </c>
      <c r="S402" s="182">
        <v>78.142985784851049</v>
      </c>
      <c r="T402" s="182">
        <v>78.543293061230557</v>
      </c>
      <c r="U402" s="182">
        <v>80.344011211075738</v>
      </c>
      <c r="V402" s="179">
        <f>AVERAGE(V392:V401)</f>
        <v>1158.9009999999998</v>
      </c>
      <c r="W402" s="179">
        <f>AVERAGE(W392:W401)</f>
        <v>1152.4044000000004</v>
      </c>
      <c r="X402" s="85"/>
    </row>
    <row r="403" spans="1:24" s="157" customFormat="1" ht="12.75">
      <c r="B403" s="178" t="s">
        <v>1032</v>
      </c>
      <c r="C403" s="179"/>
      <c r="D403" s="179"/>
      <c r="E403" s="180">
        <f>_xlfn.STDEV.P(E392:E401)</f>
        <v>0.22909386722476988</v>
      </c>
      <c r="F403" s="180">
        <f t="shared" ref="F403:R403" si="110">_xlfn.STDEV.P(F392:F401)</f>
        <v>3.1638584039112766E-2</v>
      </c>
      <c r="G403" s="180">
        <f t="shared" si="110"/>
        <v>6.7742158217759668E-2</v>
      </c>
      <c r="H403" s="180">
        <f t="shared" si="110"/>
        <v>0.16414627622946532</v>
      </c>
      <c r="I403" s="180">
        <f t="shared" si="110"/>
        <v>1.8958111720316629E-2</v>
      </c>
      <c r="J403" s="180">
        <f t="shared" si="110"/>
        <v>0.17216561793807711</v>
      </c>
      <c r="K403" s="180">
        <f t="shared" si="110"/>
        <v>8.5609578903298206E-2</v>
      </c>
      <c r="L403" s="180">
        <f t="shared" si="110"/>
        <v>4.5122056690713876E-2</v>
      </c>
      <c r="M403" s="180">
        <f t="shared" si="110"/>
        <v>1.3143819840518208E-2</v>
      </c>
      <c r="N403" s="180">
        <f>_xlfn.STDEV.P(N392:N401)</f>
        <v>1.3334541611919005E-2</v>
      </c>
      <c r="O403" s="180">
        <f t="shared" si="110"/>
        <v>2.7520174418051775E-2</v>
      </c>
      <c r="P403" s="180">
        <f t="shared" si="110"/>
        <v>1.4129401968944053E-2</v>
      </c>
      <c r="Q403" s="180"/>
      <c r="R403" s="182">
        <f t="shared" si="110"/>
        <v>0.94225104322708386</v>
      </c>
      <c r="S403" s="182">
        <v>0.64029829386794268</v>
      </c>
      <c r="T403" s="182">
        <v>0.63162041211969233</v>
      </c>
      <c r="U403" s="182">
        <v>0.59115900072350136</v>
      </c>
      <c r="V403" s="179">
        <f>_xlfn.STDEV.P(V392:V401)</f>
        <v>3.95980921257576</v>
      </c>
      <c r="W403" s="179">
        <f>_xlfn.STDEV.P(W392:W401)</f>
        <v>3.6499111002872509</v>
      </c>
      <c r="X403" s="85"/>
    </row>
    <row r="404" spans="1:24" s="135" customFormat="1" ht="12.75">
      <c r="C404" s="45"/>
      <c r="D404" s="45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74"/>
      <c r="S404" s="57"/>
      <c r="T404" s="57"/>
      <c r="U404" s="57"/>
      <c r="V404" s="45"/>
      <c r="W404" s="45"/>
      <c r="X404" s="84"/>
    </row>
    <row r="405" spans="1:24" s="135" customFormat="1" ht="12.75">
      <c r="A405" s="135" t="s">
        <v>150</v>
      </c>
      <c r="B405" s="135" t="s">
        <v>1322</v>
      </c>
      <c r="C405" s="45">
        <v>8900</v>
      </c>
      <c r="D405" s="45">
        <v>2712.7200000000003</v>
      </c>
      <c r="E405" s="154">
        <v>52.45</v>
      </c>
      <c r="F405" s="154">
        <v>2.08</v>
      </c>
      <c r="G405" s="154">
        <v>13.72</v>
      </c>
      <c r="H405" s="154">
        <v>11.03</v>
      </c>
      <c r="I405" s="154">
        <v>0.19400000000000001</v>
      </c>
      <c r="J405" s="154">
        <v>6.48</v>
      </c>
      <c r="K405" s="154">
        <v>10.45</v>
      </c>
      <c r="L405" s="154">
        <v>2.44</v>
      </c>
      <c r="M405" s="154">
        <v>0.371</v>
      </c>
      <c r="N405" s="154">
        <v>3.3000000000000002E-2</v>
      </c>
      <c r="O405" s="154">
        <v>0.223</v>
      </c>
      <c r="P405" s="154">
        <v>1.2999999999999999E-2</v>
      </c>
      <c r="Q405" s="154">
        <v>99.484000000000009</v>
      </c>
      <c r="R405" s="174">
        <f t="shared" ref="R405:R416" si="111">100*(J405/40.3)/((J405/40.3)+(H405/71.84*0.85))</f>
        <v>55.198905657677003</v>
      </c>
      <c r="S405" s="57">
        <v>78.223443552263959</v>
      </c>
      <c r="T405" s="57">
        <v>78.622774933351735</v>
      </c>
      <c r="U405" s="57">
        <v>80.418883592937348</v>
      </c>
      <c r="V405" s="45">
        <f t="shared" si="107"/>
        <v>1161.04</v>
      </c>
      <c r="W405" s="45">
        <f t="shared" si="108"/>
        <v>1154.376</v>
      </c>
      <c r="X405" s="85"/>
    </row>
    <row r="406" spans="1:24" s="135" customFormat="1" ht="12.75">
      <c r="A406" s="135" t="s">
        <v>150</v>
      </c>
      <c r="B406" s="135" t="s">
        <v>1323</v>
      </c>
      <c r="C406" s="45">
        <v>8900</v>
      </c>
      <c r="D406" s="45">
        <v>2712.7200000000003</v>
      </c>
      <c r="E406" s="154">
        <v>52.35</v>
      </c>
      <c r="F406" s="154">
        <v>2.17</v>
      </c>
      <c r="G406" s="154">
        <v>13.77</v>
      </c>
      <c r="H406" s="154">
        <v>10.91</v>
      </c>
      <c r="I406" s="154">
        <v>0.18099999999999999</v>
      </c>
      <c r="J406" s="154">
        <v>6.65</v>
      </c>
      <c r="K406" s="154">
        <v>10.48</v>
      </c>
      <c r="L406" s="154">
        <v>2.5</v>
      </c>
      <c r="M406" s="154">
        <v>0.41699999999999998</v>
      </c>
      <c r="N406" s="154">
        <v>3.9E-2</v>
      </c>
      <c r="O406" s="154">
        <v>0.24199999999999999</v>
      </c>
      <c r="P406" s="154">
        <v>1.7000000000000001E-2</v>
      </c>
      <c r="Q406" s="154">
        <v>99.726000000000013</v>
      </c>
      <c r="R406" s="174">
        <f t="shared" si="111"/>
        <v>56.107990287953704</v>
      </c>
      <c r="S406" s="57">
        <v>78.844385439620609</v>
      </c>
      <c r="T406" s="57">
        <v>79.235352806039316</v>
      </c>
      <c r="U406" s="57">
        <v>80.992435712097347</v>
      </c>
      <c r="V406" s="45">
        <f t="shared" si="107"/>
        <v>1164.95</v>
      </c>
      <c r="W406" s="45">
        <f t="shared" si="108"/>
        <v>1157.98</v>
      </c>
      <c r="X406" s="85"/>
    </row>
    <row r="407" spans="1:24" s="135" customFormat="1" ht="12.75">
      <c r="A407" s="135" t="s">
        <v>150</v>
      </c>
      <c r="B407" s="135" t="s">
        <v>1324</v>
      </c>
      <c r="C407" s="45">
        <v>8900</v>
      </c>
      <c r="D407" s="45">
        <v>2712.7200000000003</v>
      </c>
      <c r="E407" s="154">
        <v>52.47</v>
      </c>
      <c r="F407" s="154">
        <v>2.19</v>
      </c>
      <c r="G407" s="154">
        <v>13.62</v>
      </c>
      <c r="H407" s="154">
        <v>11.07</v>
      </c>
      <c r="I407" s="154">
        <v>0.17299999999999999</v>
      </c>
      <c r="J407" s="154">
        <v>6.49</v>
      </c>
      <c r="K407" s="154">
        <v>10.45</v>
      </c>
      <c r="L407" s="154">
        <v>2.48</v>
      </c>
      <c r="M407" s="154">
        <v>0.40699999999999997</v>
      </c>
      <c r="N407" s="154">
        <v>1.4E-2</v>
      </c>
      <c r="O407" s="154">
        <v>0.246</v>
      </c>
      <c r="P407" s="154">
        <v>0</v>
      </c>
      <c r="Q407" s="154">
        <v>99.609999999999985</v>
      </c>
      <c r="R407" s="174">
        <f t="shared" si="111"/>
        <v>55.147514422739427</v>
      </c>
      <c r="S407" s="57">
        <v>78.188027190169805</v>
      </c>
      <c r="T407" s="57">
        <v>78.58783024943142</v>
      </c>
      <c r="U407" s="57">
        <v>80.386142503483029</v>
      </c>
      <c r="V407" s="45">
        <f t="shared" si="107"/>
        <v>1161.27</v>
      </c>
      <c r="W407" s="45">
        <f t="shared" si="108"/>
        <v>1154.588</v>
      </c>
      <c r="X407" s="84"/>
    </row>
    <row r="408" spans="1:24" s="135" customFormat="1" ht="12.75">
      <c r="A408" s="135" t="s">
        <v>150</v>
      </c>
      <c r="B408" s="135" t="s">
        <v>1325</v>
      </c>
      <c r="C408" s="45">
        <v>8900</v>
      </c>
      <c r="D408" s="45">
        <v>2712.7200000000003</v>
      </c>
      <c r="E408" s="154">
        <v>52.43</v>
      </c>
      <c r="F408" s="154">
        <v>2.08</v>
      </c>
      <c r="G408" s="154">
        <v>13.71</v>
      </c>
      <c r="H408" s="154">
        <v>10.9</v>
      </c>
      <c r="I408" s="154">
        <v>0.20200000000000001</v>
      </c>
      <c r="J408" s="154">
        <v>6.41</v>
      </c>
      <c r="K408" s="154">
        <v>10.45</v>
      </c>
      <c r="L408" s="154">
        <v>2.62</v>
      </c>
      <c r="M408" s="154">
        <v>0.38800000000000001</v>
      </c>
      <c r="N408" s="154">
        <v>1.7999999999999999E-2</v>
      </c>
      <c r="O408" s="154">
        <v>0.32400000000000001</v>
      </c>
      <c r="P408" s="154">
        <v>0.01</v>
      </c>
      <c r="Q408" s="154">
        <v>99.542000000000016</v>
      </c>
      <c r="R408" s="174">
        <f t="shared" si="111"/>
        <v>55.223505616376777</v>
      </c>
      <c r="S408" s="57">
        <v>78.240384666282665</v>
      </c>
      <c r="T408" s="57">
        <v>78.639490218983468</v>
      </c>
      <c r="U408" s="57">
        <v>80.43454395635348</v>
      </c>
      <c r="V408" s="45">
        <f t="shared" si="107"/>
        <v>1159.43</v>
      </c>
      <c r="W408" s="45">
        <f t="shared" si="108"/>
        <v>1152.8920000000001</v>
      </c>
      <c r="X408" s="84"/>
    </row>
    <row r="409" spans="1:24" s="135" customFormat="1" ht="12.75">
      <c r="A409" s="135" t="s">
        <v>150</v>
      </c>
      <c r="B409" s="135" t="s">
        <v>1326</v>
      </c>
      <c r="C409" s="45">
        <v>8900</v>
      </c>
      <c r="D409" s="45">
        <v>2712.7200000000003</v>
      </c>
      <c r="E409" s="154">
        <v>52.41</v>
      </c>
      <c r="F409" s="154">
        <v>2.12</v>
      </c>
      <c r="G409" s="154">
        <v>13.57</v>
      </c>
      <c r="H409" s="154">
        <v>11.09</v>
      </c>
      <c r="I409" s="154">
        <v>0.13600000000000001</v>
      </c>
      <c r="J409" s="154">
        <v>6.58</v>
      </c>
      <c r="K409" s="154">
        <v>10.54</v>
      </c>
      <c r="L409" s="154">
        <v>2.57</v>
      </c>
      <c r="M409" s="154">
        <v>0.39200000000000002</v>
      </c>
      <c r="N409" s="154">
        <v>0</v>
      </c>
      <c r="O409" s="154">
        <v>0.192</v>
      </c>
      <c r="P409" s="154">
        <v>0</v>
      </c>
      <c r="Q409" s="154">
        <v>99.59999999999998</v>
      </c>
      <c r="R409" s="174">
        <f t="shared" si="111"/>
        <v>55.443336734908719</v>
      </c>
      <c r="S409" s="57">
        <v>78.391430769627135</v>
      </c>
      <c r="T409" s="57">
        <v>78.788516979237457</v>
      </c>
      <c r="U409" s="57">
        <v>80.574140729380204</v>
      </c>
      <c r="V409" s="45">
        <f t="shared" si="107"/>
        <v>1163.3399999999999</v>
      </c>
      <c r="W409" s="45">
        <f t="shared" si="108"/>
        <v>1156.4960000000001</v>
      </c>
      <c r="X409" s="84"/>
    </row>
    <row r="410" spans="1:24" s="135" customFormat="1" ht="12.75">
      <c r="A410" s="135" t="s">
        <v>150</v>
      </c>
      <c r="B410" s="135" t="s">
        <v>1327</v>
      </c>
      <c r="C410" s="45">
        <v>8900</v>
      </c>
      <c r="D410" s="45">
        <v>2712.7200000000003</v>
      </c>
      <c r="E410" s="154">
        <v>52.19</v>
      </c>
      <c r="F410" s="154">
        <v>2.19</v>
      </c>
      <c r="G410" s="154">
        <v>13.74</v>
      </c>
      <c r="H410" s="154">
        <v>11.21</v>
      </c>
      <c r="I410" s="154">
        <v>0.183</v>
      </c>
      <c r="J410" s="154">
        <v>6.43</v>
      </c>
      <c r="K410" s="154">
        <v>10.53</v>
      </c>
      <c r="L410" s="154">
        <v>2.6</v>
      </c>
      <c r="M410" s="154">
        <v>0.39700000000000002</v>
      </c>
      <c r="N410" s="154">
        <v>4.7E-2</v>
      </c>
      <c r="O410" s="154">
        <v>0.22900000000000001</v>
      </c>
      <c r="P410" s="154">
        <v>0.01</v>
      </c>
      <c r="Q410" s="154">
        <v>99.755999999999986</v>
      </c>
      <c r="R410" s="174">
        <f t="shared" si="111"/>
        <v>54.606331081274774</v>
      </c>
      <c r="S410" s="57">
        <v>77.813000637918307</v>
      </c>
      <c r="T410" s="57">
        <v>78.217762725778442</v>
      </c>
      <c r="U410" s="57">
        <v>80.039261119618189</v>
      </c>
      <c r="V410" s="45">
        <f t="shared" si="107"/>
        <v>1159.8899999999999</v>
      </c>
      <c r="W410" s="45">
        <f t="shared" si="108"/>
        <v>1153.316</v>
      </c>
      <c r="X410" s="84"/>
    </row>
    <row r="411" spans="1:24" s="135" customFormat="1" ht="12.75">
      <c r="A411" s="135" t="s">
        <v>150</v>
      </c>
      <c r="B411" s="135" t="s">
        <v>1328</v>
      </c>
      <c r="C411" s="45">
        <v>8900</v>
      </c>
      <c r="D411" s="45">
        <v>2712.7200000000003</v>
      </c>
      <c r="E411" s="154">
        <v>52.37</v>
      </c>
      <c r="F411" s="154">
        <v>2.2000000000000002</v>
      </c>
      <c r="G411" s="154">
        <v>13.63</v>
      </c>
      <c r="H411" s="154">
        <v>10.99</v>
      </c>
      <c r="I411" s="154">
        <v>0.19</v>
      </c>
      <c r="J411" s="154">
        <v>6.58</v>
      </c>
      <c r="K411" s="154">
        <v>10.54</v>
      </c>
      <c r="L411" s="154">
        <v>2.56</v>
      </c>
      <c r="M411" s="154">
        <v>0.39700000000000002</v>
      </c>
      <c r="N411" s="154">
        <v>8.9999999999999993E-3</v>
      </c>
      <c r="O411" s="154">
        <v>0.192</v>
      </c>
      <c r="P411" s="154">
        <v>2.1999999999999999E-2</v>
      </c>
      <c r="Q411" s="154">
        <v>99.68</v>
      </c>
      <c r="R411" s="174">
        <f t="shared" si="111"/>
        <v>55.666991866701792</v>
      </c>
      <c r="S411" s="57">
        <v>78.544472579672302</v>
      </c>
      <c r="T411" s="57">
        <v>78.939502002356505</v>
      </c>
      <c r="U411" s="57">
        <v>80.715526523717784</v>
      </c>
      <c r="V411" s="45">
        <f t="shared" si="107"/>
        <v>1163.3399999999999</v>
      </c>
      <c r="W411" s="45">
        <f t="shared" si="108"/>
        <v>1156.4960000000001</v>
      </c>
      <c r="X411" s="84"/>
    </row>
    <row r="412" spans="1:24" s="135" customFormat="1" ht="12.75">
      <c r="A412" s="135" t="s">
        <v>150</v>
      </c>
      <c r="B412" s="135" t="s">
        <v>1329</v>
      </c>
      <c r="C412" s="45">
        <v>8900</v>
      </c>
      <c r="D412" s="45">
        <v>2712.7200000000003</v>
      </c>
      <c r="E412" s="154">
        <v>52.2</v>
      </c>
      <c r="F412" s="154">
        <v>2.08</v>
      </c>
      <c r="G412" s="154">
        <v>13.92</v>
      </c>
      <c r="H412" s="154">
        <v>10.95</v>
      </c>
      <c r="I412" s="154">
        <v>0.16900000000000001</v>
      </c>
      <c r="J412" s="154">
        <v>6.19</v>
      </c>
      <c r="K412" s="154">
        <v>10.56</v>
      </c>
      <c r="L412" s="154">
        <v>2.58</v>
      </c>
      <c r="M412" s="154">
        <v>0.41399999999999998</v>
      </c>
      <c r="N412" s="154">
        <v>4.4999999999999998E-2</v>
      </c>
      <c r="O412" s="154">
        <v>0.223</v>
      </c>
      <c r="P412" s="154">
        <v>9.6000000000000002E-2</v>
      </c>
      <c r="Q412" s="154">
        <v>99.427000000000007</v>
      </c>
      <c r="R412" s="174">
        <f t="shared" si="111"/>
        <v>54.244870144417092</v>
      </c>
      <c r="S412" s="57">
        <v>77.560393287430145</v>
      </c>
      <c r="T412" s="57">
        <v>77.968458956226144</v>
      </c>
      <c r="U412" s="57">
        <v>79.805422400086215</v>
      </c>
      <c r="V412" s="45">
        <f t="shared" si="107"/>
        <v>1154.3699999999999</v>
      </c>
      <c r="W412" s="45">
        <f t="shared" si="108"/>
        <v>1148.2280000000001</v>
      </c>
      <c r="X412" s="84"/>
    </row>
    <row r="413" spans="1:24" s="135" customFormat="1" ht="12.75">
      <c r="A413" s="135" t="s">
        <v>150</v>
      </c>
      <c r="B413" s="135" t="s">
        <v>1330</v>
      </c>
      <c r="C413" s="45">
        <v>8900</v>
      </c>
      <c r="D413" s="45">
        <v>2712.7200000000003</v>
      </c>
      <c r="E413" s="154">
        <v>52.27</v>
      </c>
      <c r="F413" s="154">
        <v>2.19</v>
      </c>
      <c r="G413" s="154">
        <v>13.72</v>
      </c>
      <c r="H413" s="154">
        <v>10.87</v>
      </c>
      <c r="I413" s="154">
        <v>0.19500000000000001</v>
      </c>
      <c r="J413" s="154">
        <v>6.47</v>
      </c>
      <c r="K413" s="154">
        <v>10.5</v>
      </c>
      <c r="L413" s="154">
        <v>2.56</v>
      </c>
      <c r="M413" s="154">
        <v>0.38500000000000001</v>
      </c>
      <c r="N413" s="154">
        <v>1.7000000000000001E-2</v>
      </c>
      <c r="O413" s="154">
        <v>0.28199999999999997</v>
      </c>
      <c r="P413" s="154">
        <v>1.9E-2</v>
      </c>
      <c r="Q413" s="154">
        <v>99.478000000000009</v>
      </c>
      <c r="R413" s="174">
        <f t="shared" si="111"/>
        <v>55.52184289523354</v>
      </c>
      <c r="S413" s="57">
        <v>78.44522302056329</v>
      </c>
      <c r="T413" s="57">
        <v>78.841587530399437</v>
      </c>
      <c r="U413" s="57">
        <v>80.623842393949715</v>
      </c>
      <c r="V413" s="45">
        <f t="shared" si="107"/>
        <v>1160.81</v>
      </c>
      <c r="W413" s="45">
        <f t="shared" si="108"/>
        <v>1154.164</v>
      </c>
      <c r="X413" s="84"/>
    </row>
    <row r="414" spans="1:24" s="135" customFormat="1" ht="12.75">
      <c r="A414" s="135" t="s">
        <v>150</v>
      </c>
      <c r="B414" s="135" t="s">
        <v>1331</v>
      </c>
      <c r="C414" s="45">
        <v>8900</v>
      </c>
      <c r="D414" s="45">
        <v>2712.7200000000003</v>
      </c>
      <c r="E414" s="154">
        <v>52.4</v>
      </c>
      <c r="F414" s="154">
        <v>2.1800000000000002</v>
      </c>
      <c r="G414" s="154">
        <v>13.66</v>
      </c>
      <c r="H414" s="154">
        <v>11.1</v>
      </c>
      <c r="I414" s="154">
        <v>0.129</v>
      </c>
      <c r="J414" s="154">
        <v>6.54</v>
      </c>
      <c r="K414" s="154">
        <v>10.46</v>
      </c>
      <c r="L414" s="154">
        <v>2.52</v>
      </c>
      <c r="M414" s="154">
        <v>0.39200000000000002</v>
      </c>
      <c r="N414" s="154">
        <v>1.2999999999999999E-2</v>
      </c>
      <c r="O414" s="154">
        <v>0.27400000000000002</v>
      </c>
      <c r="P414" s="154">
        <v>0</v>
      </c>
      <c r="Q414" s="154">
        <v>99.667999999999992</v>
      </c>
      <c r="R414" s="174">
        <f t="shared" si="111"/>
        <v>55.27037314009614</v>
      </c>
      <c r="S414" s="57">
        <v>78.272639195952991</v>
      </c>
      <c r="T414" s="57">
        <v>78.671314422398254</v>
      </c>
      <c r="U414" s="57">
        <v>80.464358148681441</v>
      </c>
      <c r="V414" s="45">
        <f t="shared" si="107"/>
        <v>1162.42</v>
      </c>
      <c r="W414" s="45">
        <f t="shared" si="108"/>
        <v>1155.6479999999999</v>
      </c>
      <c r="X414" s="84"/>
    </row>
    <row r="415" spans="1:24" s="135" customFormat="1" ht="12.75">
      <c r="A415" s="135" t="s">
        <v>150</v>
      </c>
      <c r="B415" s="135" t="s">
        <v>1332</v>
      </c>
      <c r="C415" s="45">
        <v>8900</v>
      </c>
      <c r="D415" s="45">
        <v>2712.7200000000003</v>
      </c>
      <c r="E415" s="154">
        <v>52.33</v>
      </c>
      <c r="F415" s="154">
        <v>2.1800000000000002</v>
      </c>
      <c r="G415" s="154">
        <v>13.74</v>
      </c>
      <c r="H415" s="154">
        <v>10.98</v>
      </c>
      <c r="I415" s="154">
        <v>0.17299999999999999</v>
      </c>
      <c r="J415" s="154">
        <v>6.49</v>
      </c>
      <c r="K415" s="154">
        <v>10.63</v>
      </c>
      <c r="L415" s="154">
        <v>2.61</v>
      </c>
      <c r="M415" s="154">
        <v>0.39100000000000001</v>
      </c>
      <c r="N415" s="154">
        <v>5.1999999999999998E-2</v>
      </c>
      <c r="O415" s="154">
        <v>0.26800000000000002</v>
      </c>
      <c r="P415" s="154">
        <v>0.01</v>
      </c>
      <c r="Q415" s="154">
        <v>99.854000000000013</v>
      </c>
      <c r="R415" s="174">
        <f t="shared" si="111"/>
        <v>55.34934823113354</v>
      </c>
      <c r="S415" s="57">
        <v>78.326926767155385</v>
      </c>
      <c r="T415" s="57">
        <v>78.724876625194909</v>
      </c>
      <c r="U415" s="57">
        <v>80.514532793939864</v>
      </c>
      <c r="V415" s="45">
        <f t="shared" si="107"/>
        <v>1161.27</v>
      </c>
      <c r="W415" s="45">
        <f t="shared" si="108"/>
        <v>1154.588</v>
      </c>
      <c r="X415" s="84"/>
    </row>
    <row r="416" spans="1:24" s="135" customFormat="1" ht="12.75">
      <c r="A416" s="135" t="s">
        <v>150</v>
      </c>
      <c r="B416" s="135" t="s">
        <v>1333</v>
      </c>
      <c r="C416" s="45">
        <v>8900</v>
      </c>
      <c r="D416" s="45">
        <v>2712.7200000000003</v>
      </c>
      <c r="E416" s="154">
        <v>52.38</v>
      </c>
      <c r="F416" s="154">
        <v>2.2000000000000002</v>
      </c>
      <c r="G416" s="154">
        <v>13.53</v>
      </c>
      <c r="H416" s="154">
        <v>11</v>
      </c>
      <c r="I416" s="154">
        <v>0.17</v>
      </c>
      <c r="J416" s="154">
        <v>6.32</v>
      </c>
      <c r="K416" s="154">
        <v>10.45</v>
      </c>
      <c r="L416" s="154">
        <v>2.88</v>
      </c>
      <c r="M416" s="154">
        <v>0.37</v>
      </c>
      <c r="N416" s="154">
        <v>6.9000000000000006E-2</v>
      </c>
      <c r="O416" s="154">
        <v>0.253</v>
      </c>
      <c r="P416" s="154">
        <v>3.5999999999999997E-2</v>
      </c>
      <c r="Q416" s="154">
        <v>99.658000000000001</v>
      </c>
      <c r="R416" s="174">
        <f t="shared" si="111"/>
        <v>54.647367499974123</v>
      </c>
      <c r="S416" s="57">
        <v>77.841570956539272</v>
      </c>
      <c r="T416" s="57">
        <v>78.245957545040582</v>
      </c>
      <c r="U416" s="57">
        <v>80.065699085280968</v>
      </c>
      <c r="V416" s="45">
        <f t="shared" si="107"/>
        <v>1157.3600000000001</v>
      </c>
      <c r="W416" s="45">
        <f t="shared" si="108"/>
        <v>1150.9839999999999</v>
      </c>
      <c r="X416" s="84"/>
    </row>
    <row r="417" spans="1:24" s="157" customFormat="1" ht="12.75">
      <c r="A417" s="157" t="s">
        <v>150</v>
      </c>
      <c r="B417" s="178" t="s">
        <v>1067</v>
      </c>
      <c r="C417" s="179"/>
      <c r="D417" s="179"/>
      <c r="E417" s="180">
        <f>AVERAGE(E405:E416)</f>
        <v>52.354166666666664</v>
      </c>
      <c r="F417" s="180">
        <f t="shared" ref="F417:R417" si="112">AVERAGE(F405:F416)</f>
        <v>2.1549999999999998</v>
      </c>
      <c r="G417" s="180">
        <f t="shared" si="112"/>
        <v>13.694166666666668</v>
      </c>
      <c r="H417" s="180">
        <f t="shared" si="112"/>
        <v>11.008333333333335</v>
      </c>
      <c r="I417" s="180">
        <f t="shared" si="112"/>
        <v>0.17458333333333334</v>
      </c>
      <c r="J417" s="180">
        <f t="shared" si="112"/>
        <v>6.4691666666666663</v>
      </c>
      <c r="K417" s="180">
        <f t="shared" si="112"/>
        <v>10.503333333333334</v>
      </c>
      <c r="L417" s="180">
        <f t="shared" si="112"/>
        <v>2.5766666666666667</v>
      </c>
      <c r="M417" s="180">
        <f t="shared" si="112"/>
        <v>0.39341666666666675</v>
      </c>
      <c r="N417" s="180">
        <f>AVERAGE(N405:N416)</f>
        <v>2.9666666666666671E-2</v>
      </c>
      <c r="O417" s="180">
        <f t="shared" si="112"/>
        <v>0.2456666666666667</v>
      </c>
      <c r="P417" s="180">
        <f t="shared" si="112"/>
        <v>1.9416666666666669E-2</v>
      </c>
      <c r="Q417" s="180">
        <f t="shared" si="112"/>
        <v>99.623583333333329</v>
      </c>
      <c r="R417" s="182">
        <f t="shared" si="112"/>
        <v>55.202364798207221</v>
      </c>
      <c r="S417" s="182">
        <v>78.224324838599657</v>
      </c>
      <c r="T417" s="182">
        <v>78.623618749536476</v>
      </c>
      <c r="U417" s="182">
        <v>80.419565746627129</v>
      </c>
      <c r="V417" s="179">
        <f>AVERAGE(V405:V416)</f>
        <v>1160.7908333333335</v>
      </c>
      <c r="W417" s="179">
        <f>AVERAGE(W405:W416)</f>
        <v>1154.1463333333334</v>
      </c>
      <c r="X417" s="85"/>
    </row>
    <row r="418" spans="1:24" s="157" customFormat="1" ht="12.75">
      <c r="B418" s="178" t="s">
        <v>1032</v>
      </c>
      <c r="C418" s="179"/>
      <c r="D418" s="179"/>
      <c r="E418" s="180">
        <f>_xlfn.STDEV.P(E405:E416)</f>
        <v>8.798279503529173E-2</v>
      </c>
      <c r="F418" s="180">
        <f t="shared" ref="F418:R418" si="113">_xlfn.STDEV.P(F405:F416)</f>
        <v>4.7696960070847276E-2</v>
      </c>
      <c r="G418" s="180">
        <f t="shared" si="113"/>
        <v>9.8188452591036576E-2</v>
      </c>
      <c r="H418" s="180">
        <f t="shared" si="113"/>
        <v>9.3615644466557651E-2</v>
      </c>
      <c r="I418" s="180">
        <f t="shared" si="113"/>
        <v>2.1445505874709815E-2</v>
      </c>
      <c r="J418" s="180">
        <f t="shared" si="113"/>
        <v>0.11849460840992815</v>
      </c>
      <c r="K418" s="180">
        <f t="shared" si="113"/>
        <v>5.5126118028470991E-2</v>
      </c>
      <c r="L418" s="180">
        <f t="shared" si="113"/>
        <v>0.10538289973024823</v>
      </c>
      <c r="M418" s="180">
        <f t="shared" si="113"/>
        <v>1.3996775422297169E-2</v>
      </c>
      <c r="N418" s="180">
        <f>_xlfn.STDEV.P(N405:N416)</f>
        <v>2.0013884069704096E-2</v>
      </c>
      <c r="O418" s="180">
        <f t="shared" si="113"/>
        <v>3.6389864278700029E-2</v>
      </c>
      <c r="P418" s="180">
        <f t="shared" si="113"/>
        <v>2.5151071326861781E-2</v>
      </c>
      <c r="Q418" s="180"/>
      <c r="R418" s="182">
        <f t="shared" si="113"/>
        <v>0.48355803699185551</v>
      </c>
      <c r="S418" s="182">
        <v>0.33349425380491343</v>
      </c>
      <c r="T418" s="182">
        <v>0.3290574316589634</v>
      </c>
      <c r="U418" s="182">
        <v>0.30832713294556846</v>
      </c>
      <c r="V418" s="179">
        <f>_xlfn.STDEV.P(V405:V416)</f>
        <v>2.7253759934283526</v>
      </c>
      <c r="W418" s="179">
        <f>_xlfn.STDEV.P(W405:W416)</f>
        <v>2.5120856982904809</v>
      </c>
      <c r="X418" s="85"/>
    </row>
    <row r="419" spans="1:24" s="135" customFormat="1" ht="12.75">
      <c r="C419" s="45"/>
      <c r="D419" s="45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74"/>
      <c r="S419" s="57"/>
      <c r="T419" s="57"/>
      <c r="U419" s="57"/>
      <c r="V419" s="45"/>
      <c r="W419" s="45"/>
      <c r="X419" s="84"/>
    </row>
    <row r="420" spans="1:24" s="135" customFormat="1" ht="12.75">
      <c r="A420" s="135" t="s">
        <v>159</v>
      </c>
      <c r="B420" s="135" t="s">
        <v>1334</v>
      </c>
      <c r="C420" s="45">
        <v>8840</v>
      </c>
      <c r="D420" s="45">
        <v>2694.4320000000002</v>
      </c>
      <c r="E420" s="154">
        <v>52.25</v>
      </c>
      <c r="F420" s="154">
        <v>2.11</v>
      </c>
      <c r="G420" s="154">
        <v>13.63</v>
      </c>
      <c r="H420" s="154">
        <v>10.76</v>
      </c>
      <c r="I420" s="154">
        <v>0.14799999999999999</v>
      </c>
      <c r="J420" s="154">
        <v>6.56</v>
      </c>
      <c r="K420" s="154">
        <v>10.32</v>
      </c>
      <c r="L420" s="154">
        <v>2.5499999999999998</v>
      </c>
      <c r="M420" s="154">
        <v>0.38500000000000001</v>
      </c>
      <c r="N420" s="154">
        <v>3.4000000000000002E-2</v>
      </c>
      <c r="O420" s="154">
        <v>0.25700000000000001</v>
      </c>
      <c r="P420" s="154">
        <v>0.10199999999999999</v>
      </c>
      <c r="Q420" s="154">
        <v>99.106000000000009</v>
      </c>
      <c r="R420" s="174">
        <f t="shared" ref="R420:R429" si="114">100*(J420/40.3)/((J420/40.3)+(H420/71.84*0.85))</f>
        <v>56.113358723454624</v>
      </c>
      <c r="S420" s="57">
        <v>78.848021344003897</v>
      </c>
      <c r="T420" s="57">
        <v>79.238939210102046</v>
      </c>
      <c r="U420" s="57">
        <v>80.995791426020034</v>
      </c>
      <c r="V420" s="45">
        <f t="shared" si="107"/>
        <v>1162.8800000000001</v>
      </c>
      <c r="W420" s="45">
        <f t="shared" si="108"/>
        <v>1156.0719999999999</v>
      </c>
      <c r="X420" s="85"/>
    </row>
    <row r="421" spans="1:24" s="135" customFormat="1" ht="12.75">
      <c r="A421" s="135" t="s">
        <v>159</v>
      </c>
      <c r="B421" s="135" t="s">
        <v>1335</v>
      </c>
      <c r="C421" s="45">
        <v>8840</v>
      </c>
      <c r="D421" s="45">
        <v>2694.4320000000002</v>
      </c>
      <c r="E421" s="154">
        <v>52.5</v>
      </c>
      <c r="F421" s="154">
        <v>2.0299999999999998</v>
      </c>
      <c r="G421" s="154">
        <v>13.68</v>
      </c>
      <c r="H421" s="154">
        <v>11.01</v>
      </c>
      <c r="I421" s="154">
        <v>0.191</v>
      </c>
      <c r="J421" s="154">
        <v>6.61</v>
      </c>
      <c r="K421" s="154">
        <v>10.49</v>
      </c>
      <c r="L421" s="154">
        <v>2.52</v>
      </c>
      <c r="M421" s="154">
        <v>0.36799999999999999</v>
      </c>
      <c r="N421" s="154">
        <v>2.1999999999999999E-2</v>
      </c>
      <c r="O421" s="154">
        <v>0.16400000000000001</v>
      </c>
      <c r="P421" s="154">
        <v>0.16200000000000001</v>
      </c>
      <c r="Q421" s="154">
        <v>99.747000000000014</v>
      </c>
      <c r="R421" s="174">
        <f t="shared" si="114"/>
        <v>55.734372585672276</v>
      </c>
      <c r="S421" s="57">
        <v>78.590455264276343</v>
      </c>
      <c r="T421" s="57">
        <v>78.9848645918388</v>
      </c>
      <c r="U421" s="57">
        <v>80.757996169992396</v>
      </c>
      <c r="V421" s="45">
        <f t="shared" si="107"/>
        <v>1164.03</v>
      </c>
      <c r="W421" s="45">
        <f t="shared" si="108"/>
        <v>1157.1320000000001</v>
      </c>
      <c r="X421" s="85"/>
    </row>
    <row r="422" spans="1:24" s="135" customFormat="1" ht="12.75">
      <c r="A422" s="135" t="s">
        <v>159</v>
      </c>
      <c r="B422" s="135" t="s">
        <v>1336</v>
      </c>
      <c r="C422" s="45">
        <v>8840</v>
      </c>
      <c r="D422" s="45">
        <v>2694.4320000000002</v>
      </c>
      <c r="E422" s="154">
        <v>52.31</v>
      </c>
      <c r="F422" s="154">
        <v>2.04</v>
      </c>
      <c r="G422" s="154">
        <v>13.71</v>
      </c>
      <c r="H422" s="154">
        <v>10.65</v>
      </c>
      <c r="I422" s="154">
        <v>0.19900000000000001</v>
      </c>
      <c r="J422" s="154">
        <v>6.48</v>
      </c>
      <c r="K422" s="154">
        <v>10.41</v>
      </c>
      <c r="L422" s="154">
        <v>2.56</v>
      </c>
      <c r="M422" s="154">
        <v>0.40699999999999997</v>
      </c>
      <c r="N422" s="154">
        <v>0</v>
      </c>
      <c r="O422" s="154">
        <v>0.20799999999999999</v>
      </c>
      <c r="P422" s="154">
        <v>0.08</v>
      </c>
      <c r="Q422" s="154">
        <v>99.054000000000002</v>
      </c>
      <c r="R422" s="174">
        <f t="shared" si="114"/>
        <v>56.064237381613857</v>
      </c>
      <c r="S422" s="57">
        <v>78.81473926855243</v>
      </c>
      <c r="T422" s="57">
        <v>79.206110018937252</v>
      </c>
      <c r="U422" s="57">
        <v>80.965072964722339</v>
      </c>
      <c r="V422" s="45">
        <f t="shared" si="107"/>
        <v>1161.04</v>
      </c>
      <c r="W422" s="45">
        <f t="shared" si="108"/>
        <v>1154.376</v>
      </c>
      <c r="X422" s="84"/>
    </row>
    <row r="423" spans="1:24" s="135" customFormat="1" ht="12.75">
      <c r="A423" s="135" t="s">
        <v>159</v>
      </c>
      <c r="B423" s="135" t="s">
        <v>1337</v>
      </c>
      <c r="C423" s="45">
        <v>8840</v>
      </c>
      <c r="D423" s="45">
        <v>2694.4320000000002</v>
      </c>
      <c r="E423" s="154">
        <v>52.35</v>
      </c>
      <c r="F423" s="154">
        <v>2.0699999999999998</v>
      </c>
      <c r="G423" s="154">
        <v>13.72</v>
      </c>
      <c r="H423" s="154">
        <v>10.91</v>
      </c>
      <c r="I423" s="154">
        <v>0.154</v>
      </c>
      <c r="J423" s="154">
        <v>6.74</v>
      </c>
      <c r="K423" s="154">
        <v>10.51</v>
      </c>
      <c r="L423" s="154">
        <v>2.2999999999999998</v>
      </c>
      <c r="M423" s="154">
        <v>0.39300000000000002</v>
      </c>
      <c r="N423" s="154">
        <v>3.5000000000000003E-2</v>
      </c>
      <c r="O423" s="154">
        <v>0.246</v>
      </c>
      <c r="P423" s="154">
        <v>0.106</v>
      </c>
      <c r="Q423" s="154">
        <v>99.533999999999978</v>
      </c>
      <c r="R423" s="174">
        <f t="shared" si="114"/>
        <v>56.43877517539002</v>
      </c>
      <c r="S423" s="57">
        <v>79.067746581125832</v>
      </c>
      <c r="T423" s="57">
        <v>79.455661693928548</v>
      </c>
      <c r="U423" s="57">
        <v>81.198525857540673</v>
      </c>
      <c r="V423" s="45">
        <f t="shared" si="107"/>
        <v>1167.02</v>
      </c>
      <c r="W423" s="45">
        <f t="shared" si="108"/>
        <v>1159.8879999999999</v>
      </c>
      <c r="X423" s="84"/>
    </row>
    <row r="424" spans="1:24" s="135" customFormat="1" ht="12.75">
      <c r="A424" s="135" t="s">
        <v>159</v>
      </c>
      <c r="B424" s="135" t="s">
        <v>1338</v>
      </c>
      <c r="C424" s="45">
        <v>8840</v>
      </c>
      <c r="D424" s="45">
        <v>2694.4320000000002</v>
      </c>
      <c r="E424" s="154">
        <v>52.3</v>
      </c>
      <c r="F424" s="154">
        <v>2.06</v>
      </c>
      <c r="G424" s="154">
        <v>13.79</v>
      </c>
      <c r="H424" s="154">
        <v>10.74</v>
      </c>
      <c r="I424" s="154">
        <v>0.13</v>
      </c>
      <c r="J424" s="154">
        <v>6.56</v>
      </c>
      <c r="K424" s="154">
        <v>10.46</v>
      </c>
      <c r="L424" s="154">
        <v>2.52</v>
      </c>
      <c r="M424" s="154">
        <v>0.38600000000000001</v>
      </c>
      <c r="N424" s="154">
        <v>2.1000000000000001E-2</v>
      </c>
      <c r="O424" s="154">
        <v>0.22800000000000001</v>
      </c>
      <c r="P424" s="154">
        <v>6.0999999999999999E-2</v>
      </c>
      <c r="Q424" s="154">
        <v>99.255999999999986</v>
      </c>
      <c r="R424" s="174">
        <f t="shared" si="114"/>
        <v>56.15916982643904</v>
      </c>
      <c r="S424" s="57">
        <v>78.879033381745472</v>
      </c>
      <c r="T424" s="57">
        <v>79.269528791998653</v>
      </c>
      <c r="U424" s="57">
        <v>81.024412333670099</v>
      </c>
      <c r="V424" s="45">
        <f t="shared" si="107"/>
        <v>1162.8800000000001</v>
      </c>
      <c r="W424" s="45">
        <f t="shared" si="108"/>
        <v>1156.0719999999999</v>
      </c>
      <c r="X424" s="84"/>
    </row>
    <row r="425" spans="1:24" s="135" customFormat="1" ht="12.75">
      <c r="A425" s="135" t="s">
        <v>159</v>
      </c>
      <c r="B425" s="135" t="s">
        <v>1339</v>
      </c>
      <c r="C425" s="45">
        <v>8840</v>
      </c>
      <c r="D425" s="45">
        <v>2694.4320000000002</v>
      </c>
      <c r="E425" s="154">
        <v>52.42</v>
      </c>
      <c r="F425" s="154">
        <v>2.11</v>
      </c>
      <c r="G425" s="154">
        <v>13.84</v>
      </c>
      <c r="H425" s="154">
        <v>10.86</v>
      </c>
      <c r="I425" s="154">
        <v>0.153</v>
      </c>
      <c r="J425" s="154">
        <v>6.55</v>
      </c>
      <c r="K425" s="154">
        <v>10.49</v>
      </c>
      <c r="L425" s="154">
        <v>2.27</v>
      </c>
      <c r="M425" s="154">
        <v>0.379</v>
      </c>
      <c r="N425" s="154">
        <v>4.1000000000000002E-2</v>
      </c>
      <c r="O425" s="154">
        <v>0.217</v>
      </c>
      <c r="P425" s="154">
        <v>7.5999999999999998E-2</v>
      </c>
      <c r="Q425" s="154">
        <v>99.405999999999992</v>
      </c>
      <c r="R425" s="174">
        <f t="shared" si="114"/>
        <v>55.84780596972589</v>
      </c>
      <c r="S425" s="57">
        <v>78.66773617530842</v>
      </c>
      <c r="T425" s="57">
        <v>79.06110113570432</v>
      </c>
      <c r="U425" s="57">
        <v>80.829361551761863</v>
      </c>
      <c r="V425" s="45">
        <f t="shared" si="107"/>
        <v>1162.6500000000001</v>
      </c>
      <c r="W425" s="45">
        <f t="shared" si="108"/>
        <v>1155.8599999999999</v>
      </c>
      <c r="X425" s="84"/>
    </row>
    <row r="426" spans="1:24" s="135" customFormat="1" ht="12.75">
      <c r="A426" s="135" t="s">
        <v>159</v>
      </c>
      <c r="B426" s="135" t="s">
        <v>1340</v>
      </c>
      <c r="C426" s="45">
        <v>8840</v>
      </c>
      <c r="D426" s="45">
        <v>2694.4320000000002</v>
      </c>
      <c r="E426" s="154">
        <v>52.73</v>
      </c>
      <c r="F426" s="154">
        <v>2.08</v>
      </c>
      <c r="G426" s="154">
        <v>13.74</v>
      </c>
      <c r="H426" s="154">
        <v>10.7</v>
      </c>
      <c r="I426" s="154">
        <v>0.17599999999999999</v>
      </c>
      <c r="J426" s="154">
        <v>6.47</v>
      </c>
      <c r="K426" s="154">
        <v>10.42</v>
      </c>
      <c r="L426" s="154">
        <v>2.58</v>
      </c>
      <c r="M426" s="154">
        <v>0.39100000000000001</v>
      </c>
      <c r="N426" s="154">
        <v>5.7000000000000002E-2</v>
      </c>
      <c r="O426" s="154">
        <v>0.22600000000000001</v>
      </c>
      <c r="P426" s="154">
        <v>0</v>
      </c>
      <c r="Q426" s="154">
        <v>99.570000000000007</v>
      </c>
      <c r="R426" s="174">
        <f t="shared" si="114"/>
        <v>55.910764070199043</v>
      </c>
      <c r="S426" s="57">
        <v>78.710558855106314</v>
      </c>
      <c r="T426" s="57">
        <v>79.103343924457704</v>
      </c>
      <c r="U426" s="57">
        <v>80.86890021780269</v>
      </c>
      <c r="V426" s="45">
        <f t="shared" si="107"/>
        <v>1160.81</v>
      </c>
      <c r="W426" s="45">
        <f t="shared" si="108"/>
        <v>1154.164</v>
      </c>
      <c r="X426" s="84"/>
    </row>
    <row r="427" spans="1:24" s="135" customFormat="1" ht="12.75">
      <c r="A427" s="135" t="s">
        <v>159</v>
      </c>
      <c r="B427" s="135" t="s">
        <v>1341</v>
      </c>
      <c r="C427" s="45">
        <v>8840</v>
      </c>
      <c r="D427" s="45">
        <v>2694.4320000000002</v>
      </c>
      <c r="E427" s="154">
        <v>52.48</v>
      </c>
      <c r="F427" s="154">
        <v>2.0499999999999998</v>
      </c>
      <c r="G427" s="154">
        <v>13.75</v>
      </c>
      <c r="H427" s="154">
        <v>10.84</v>
      </c>
      <c r="I427" s="154">
        <v>0.19</v>
      </c>
      <c r="J427" s="154">
        <v>6.66</v>
      </c>
      <c r="K427" s="154">
        <v>10.53</v>
      </c>
      <c r="L427" s="154">
        <v>2.33</v>
      </c>
      <c r="M427" s="154">
        <v>0.38900000000000001</v>
      </c>
      <c r="N427" s="154">
        <v>0</v>
      </c>
      <c r="O427" s="154">
        <v>0.27600000000000002</v>
      </c>
      <c r="P427" s="154">
        <v>0.13500000000000001</v>
      </c>
      <c r="Q427" s="154">
        <v>99.63</v>
      </c>
      <c r="R427" s="174">
        <f t="shared" si="114"/>
        <v>56.303418325667415</v>
      </c>
      <c r="S427" s="57">
        <v>78.976512032833071</v>
      </c>
      <c r="T427" s="57">
        <v>79.365676662177307</v>
      </c>
      <c r="U427" s="57">
        <v>81.114360176590836</v>
      </c>
      <c r="V427" s="45">
        <f t="shared" si="107"/>
        <v>1165.18</v>
      </c>
      <c r="W427" s="45">
        <f t="shared" si="108"/>
        <v>1158.192</v>
      </c>
      <c r="X427" s="84"/>
    </row>
    <row r="428" spans="1:24" s="135" customFormat="1" ht="12.75">
      <c r="A428" s="135" t="s">
        <v>159</v>
      </c>
      <c r="B428" s="135" t="s">
        <v>1342</v>
      </c>
      <c r="C428" s="45">
        <v>8840</v>
      </c>
      <c r="D428" s="45">
        <v>2694.4320000000002</v>
      </c>
      <c r="E428" s="154">
        <v>51.75</v>
      </c>
      <c r="F428" s="154">
        <v>2.06</v>
      </c>
      <c r="G428" s="154">
        <v>13.54</v>
      </c>
      <c r="H428" s="154">
        <v>10.97</v>
      </c>
      <c r="I428" s="154">
        <v>0.11</v>
      </c>
      <c r="J428" s="154">
        <v>6.46</v>
      </c>
      <c r="K428" s="154">
        <v>10.41</v>
      </c>
      <c r="L428" s="154">
        <v>2.5099999999999998</v>
      </c>
      <c r="M428" s="154">
        <v>0.38300000000000001</v>
      </c>
      <c r="N428" s="154">
        <v>3.1E-2</v>
      </c>
      <c r="O428" s="154">
        <v>0.23400000000000001</v>
      </c>
      <c r="P428" s="154">
        <v>0.17399999999999999</v>
      </c>
      <c r="Q428" s="154">
        <v>98.631999999999991</v>
      </c>
      <c r="R428" s="174">
        <f t="shared" si="114"/>
        <v>55.257343825114475</v>
      </c>
      <c r="S428" s="57">
        <v>78.263675161494831</v>
      </c>
      <c r="T428" s="57">
        <v>78.662470030575605</v>
      </c>
      <c r="U428" s="57">
        <v>80.456072570556955</v>
      </c>
      <c r="V428" s="45">
        <f t="shared" si="107"/>
        <v>1160.58</v>
      </c>
      <c r="W428" s="45">
        <f t="shared" si="108"/>
        <v>1153.952</v>
      </c>
      <c r="X428" s="84"/>
    </row>
    <row r="429" spans="1:24" s="135" customFormat="1" ht="12.75">
      <c r="A429" s="135" t="s">
        <v>159</v>
      </c>
      <c r="B429" s="135" t="s">
        <v>1343</v>
      </c>
      <c r="C429" s="45">
        <v>8840</v>
      </c>
      <c r="D429" s="45">
        <v>2694.4320000000002</v>
      </c>
      <c r="E429" s="154">
        <v>52.77</v>
      </c>
      <c r="F429" s="154">
        <v>2.02</v>
      </c>
      <c r="G429" s="154">
        <v>13.86</v>
      </c>
      <c r="H429" s="154">
        <v>10.68</v>
      </c>
      <c r="I429" s="154">
        <v>0.16200000000000001</v>
      </c>
      <c r="J429" s="154">
        <v>6.54</v>
      </c>
      <c r="K429" s="154">
        <v>10.54</v>
      </c>
      <c r="L429" s="154">
        <v>2.63</v>
      </c>
      <c r="M429" s="154">
        <v>0.41599999999999998</v>
      </c>
      <c r="N429" s="154">
        <v>5.0999999999999997E-2</v>
      </c>
      <c r="O429" s="154">
        <v>0.24</v>
      </c>
      <c r="P429" s="154">
        <v>0.13700000000000001</v>
      </c>
      <c r="Q429" s="154">
        <v>100.04600000000002</v>
      </c>
      <c r="R429" s="174">
        <f t="shared" si="114"/>
        <v>56.221913490499325</v>
      </c>
      <c r="S429" s="57">
        <v>78.921465470996637</v>
      </c>
      <c r="T429" s="57">
        <v>79.311382137334789</v>
      </c>
      <c r="U429" s="57">
        <v>81.063569065828332</v>
      </c>
      <c r="V429" s="45">
        <f t="shared" si="107"/>
        <v>1162.42</v>
      </c>
      <c r="W429" s="45">
        <f t="shared" si="108"/>
        <v>1155.6479999999999</v>
      </c>
      <c r="X429" s="84"/>
    </row>
    <row r="430" spans="1:24" s="157" customFormat="1" ht="12.75">
      <c r="A430" s="157" t="s">
        <v>159</v>
      </c>
      <c r="B430" s="178" t="s">
        <v>1053</v>
      </c>
      <c r="C430" s="179"/>
      <c r="D430" s="179"/>
      <c r="E430" s="180">
        <f>AVERAGE(E420:E429)</f>
        <v>52.386000000000003</v>
      </c>
      <c r="F430" s="180">
        <f t="shared" ref="F430:R430" si="115">AVERAGE(F420:F429)</f>
        <v>2.0629999999999997</v>
      </c>
      <c r="G430" s="180">
        <f t="shared" si="115"/>
        <v>13.725999999999999</v>
      </c>
      <c r="H430" s="180">
        <f t="shared" si="115"/>
        <v>10.812000000000001</v>
      </c>
      <c r="I430" s="180">
        <f t="shared" si="115"/>
        <v>0.1613</v>
      </c>
      <c r="J430" s="180">
        <f t="shared" si="115"/>
        <v>6.5629999999999997</v>
      </c>
      <c r="K430" s="180">
        <f t="shared" si="115"/>
        <v>10.458000000000002</v>
      </c>
      <c r="L430" s="180">
        <f t="shared" si="115"/>
        <v>2.4769999999999994</v>
      </c>
      <c r="M430" s="180">
        <f t="shared" si="115"/>
        <v>0.38969999999999999</v>
      </c>
      <c r="N430" s="180">
        <f>AVERAGE(N420:N429)</f>
        <v>2.9199999999999997E-2</v>
      </c>
      <c r="O430" s="180">
        <f t="shared" si="115"/>
        <v>0.22960000000000003</v>
      </c>
      <c r="P430" s="180">
        <f t="shared" si="115"/>
        <v>0.10329999999999999</v>
      </c>
      <c r="Q430" s="180">
        <f t="shared" si="115"/>
        <v>99.398099999999999</v>
      </c>
      <c r="R430" s="182">
        <f t="shared" si="115"/>
        <v>56.005115937377596</v>
      </c>
      <c r="S430" s="182">
        <v>78.773994353544325</v>
      </c>
      <c r="T430" s="182">
        <v>79.165907819705495</v>
      </c>
      <c r="U430" s="182">
        <v>80.927406233448636</v>
      </c>
      <c r="V430" s="179">
        <f>AVERAGE(V420:V429)</f>
        <v>1162.9490000000001</v>
      </c>
      <c r="W430" s="179">
        <f>AVERAGE(W420:W429)</f>
        <v>1156.1355999999998</v>
      </c>
      <c r="X430" s="85"/>
    </row>
    <row r="431" spans="1:24" s="157" customFormat="1" ht="12.75">
      <c r="B431" s="178" t="s">
        <v>1032</v>
      </c>
      <c r="C431" s="179"/>
      <c r="D431" s="179"/>
      <c r="E431" s="180">
        <f>_xlfn.STDEV.P(E420:E429)</f>
        <v>0.26948840420322351</v>
      </c>
      <c r="F431" s="180">
        <f t="shared" ref="F431:R431" si="116">_xlfn.STDEV.P(F420:F429)</f>
        <v>2.8999999999999984E-2</v>
      </c>
      <c r="G431" s="180">
        <f t="shared" si="116"/>
        <v>9.0575934993793947E-2</v>
      </c>
      <c r="H431" s="180">
        <f t="shared" si="116"/>
        <v>0.11872657663724673</v>
      </c>
      <c r="I431" s="180">
        <f t="shared" si="116"/>
        <v>2.6933436468449434E-2</v>
      </c>
      <c r="J431" s="180">
        <f t="shared" si="116"/>
        <v>8.355237878121731E-2</v>
      </c>
      <c r="K431" s="180">
        <f t="shared" si="116"/>
        <v>6.4621977685613799E-2</v>
      </c>
      <c r="L431" s="180">
        <f t="shared" si="116"/>
        <v>0.12116517651536682</v>
      </c>
      <c r="M431" s="180">
        <f t="shared" si="116"/>
        <v>1.2923234889144429E-2</v>
      </c>
      <c r="N431" s="180">
        <f>_xlfn.STDEV.P(N420:N429)</f>
        <v>1.808756478910304E-2</v>
      </c>
      <c r="O431" s="180">
        <f>_xlfn.STDEV.P(O420:O429)</f>
        <v>2.8713063229129497E-2</v>
      </c>
      <c r="P431" s="180">
        <f t="shared" si="116"/>
        <v>4.933771376948879E-2</v>
      </c>
      <c r="Q431" s="180"/>
      <c r="R431" s="182">
        <f t="shared" si="116"/>
        <v>0.32079651967991962</v>
      </c>
      <c r="S431" s="182">
        <v>0.21832361094133901</v>
      </c>
      <c r="T431" s="182">
        <v>0.21536938541145773</v>
      </c>
      <c r="U431" s="182">
        <v>0.20159224932593392</v>
      </c>
      <c r="V431" s="179">
        <f>_xlfn.STDEV.P(V420:V429)</f>
        <v>1.9217047119680128</v>
      </c>
      <c r="W431" s="179">
        <f>_xlfn.STDEV.P(W420:W429)</f>
        <v>1.7713104301618015</v>
      </c>
      <c r="X431" s="85"/>
    </row>
    <row r="432" spans="1:24" s="135" customFormat="1" ht="12.75">
      <c r="C432" s="45"/>
      <c r="D432" s="45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74"/>
      <c r="S432" s="57"/>
      <c r="T432" s="57"/>
      <c r="U432" s="57"/>
      <c r="V432" s="45"/>
      <c r="W432" s="45"/>
      <c r="X432" s="84"/>
    </row>
    <row r="433" spans="1:25" s="135" customFormat="1" ht="12.75">
      <c r="A433" s="135" t="s">
        <v>171</v>
      </c>
      <c r="B433" s="135" t="s">
        <v>1344</v>
      </c>
      <c r="C433" s="45">
        <v>8760</v>
      </c>
      <c r="D433" s="45">
        <v>2670.0480000000002</v>
      </c>
      <c r="E433" s="154">
        <v>52.33</v>
      </c>
      <c r="F433" s="154">
        <v>1.99</v>
      </c>
      <c r="G433" s="154">
        <v>13.71</v>
      </c>
      <c r="H433" s="154">
        <v>10.58</v>
      </c>
      <c r="I433" s="154">
        <v>0.161</v>
      </c>
      <c r="J433" s="154">
        <v>6.83</v>
      </c>
      <c r="K433" s="154">
        <v>10.45</v>
      </c>
      <c r="L433" s="154">
        <v>2.52</v>
      </c>
      <c r="M433" s="154">
        <v>0.4</v>
      </c>
      <c r="N433" s="154">
        <v>5.8999999999999997E-2</v>
      </c>
      <c r="O433" s="154">
        <v>0.24399999999999999</v>
      </c>
      <c r="P433" s="154">
        <v>2.8000000000000001E-2</v>
      </c>
      <c r="Q433" s="154">
        <v>99.302000000000007</v>
      </c>
      <c r="R433" s="174">
        <f t="shared" ref="R433:R441" si="117">100*(J433/40.3)/((J433/40.3)+(H433/71.84*0.85))</f>
        <v>57.516794045517855</v>
      </c>
      <c r="S433" s="57">
        <v>79.786328148283346</v>
      </c>
      <c r="T433" s="57">
        <v>80.164267318852822</v>
      </c>
      <c r="U433" s="57">
        <v>81.860741116627452</v>
      </c>
      <c r="V433" s="45">
        <f t="shared" si="107"/>
        <v>1169.0899999999999</v>
      </c>
      <c r="W433" s="45">
        <f t="shared" si="108"/>
        <v>1161.796</v>
      </c>
      <c r="X433" s="85">
        <v>1188</v>
      </c>
    </row>
    <row r="434" spans="1:25" s="135" customFormat="1" ht="12.75">
      <c r="A434" s="135" t="s">
        <v>171</v>
      </c>
      <c r="B434" s="135" t="s">
        <v>1345</v>
      </c>
      <c r="C434" s="45">
        <v>8760</v>
      </c>
      <c r="D434" s="45">
        <v>2670.0480000000002</v>
      </c>
      <c r="E434" s="154">
        <v>52.37</v>
      </c>
      <c r="F434" s="154">
        <v>1.91</v>
      </c>
      <c r="G434" s="154">
        <v>13.72</v>
      </c>
      <c r="H434" s="154">
        <v>10.74</v>
      </c>
      <c r="I434" s="154">
        <v>0.13800000000000001</v>
      </c>
      <c r="J434" s="154">
        <v>6.88</v>
      </c>
      <c r="K434" s="154">
        <v>10.47</v>
      </c>
      <c r="L434" s="154">
        <v>2.5499999999999998</v>
      </c>
      <c r="M434" s="154">
        <v>0.376</v>
      </c>
      <c r="N434" s="154">
        <v>4.2000000000000003E-2</v>
      </c>
      <c r="O434" s="154">
        <v>0.20399999999999999</v>
      </c>
      <c r="P434" s="154">
        <v>0</v>
      </c>
      <c r="Q434" s="154">
        <v>99.399999999999991</v>
      </c>
      <c r="R434" s="174">
        <f t="shared" si="117"/>
        <v>57.328152998424081</v>
      </c>
      <c r="S434" s="57">
        <v>79.661605526434016</v>
      </c>
      <c r="T434" s="57">
        <v>80.041293315969781</v>
      </c>
      <c r="U434" s="57">
        <v>81.745889680645561</v>
      </c>
      <c r="V434" s="45">
        <f t="shared" si="107"/>
        <v>1170.24</v>
      </c>
      <c r="W434" s="45">
        <f t="shared" si="108"/>
        <v>1162.856</v>
      </c>
      <c r="X434" s="85"/>
    </row>
    <row r="435" spans="1:25" s="135" customFormat="1" ht="12.75">
      <c r="A435" s="135" t="s">
        <v>171</v>
      </c>
      <c r="B435" s="135" t="s">
        <v>1346</v>
      </c>
      <c r="C435" s="45">
        <v>8760</v>
      </c>
      <c r="D435" s="45">
        <v>2670.0480000000002</v>
      </c>
      <c r="E435" s="154">
        <v>51.87</v>
      </c>
      <c r="F435" s="154">
        <v>2.0299999999999998</v>
      </c>
      <c r="G435" s="154">
        <v>13.55</v>
      </c>
      <c r="H435" s="154">
        <v>10.62</v>
      </c>
      <c r="I435" s="154">
        <v>0.14199999999999999</v>
      </c>
      <c r="J435" s="154">
        <v>6.85</v>
      </c>
      <c r="K435" s="154">
        <v>10.48</v>
      </c>
      <c r="L435" s="154">
        <v>2.46</v>
      </c>
      <c r="M435" s="154">
        <v>0.36299999999999999</v>
      </c>
      <c r="N435" s="154">
        <v>4.7E-2</v>
      </c>
      <c r="O435" s="154">
        <v>0.26100000000000001</v>
      </c>
      <c r="P435" s="154">
        <v>2.1000000000000001E-2</v>
      </c>
      <c r="Q435" s="154">
        <v>98.693999999999988</v>
      </c>
      <c r="R435" s="174">
        <f t="shared" si="117"/>
        <v>57.496032502227791</v>
      </c>
      <c r="S435" s="57">
        <v>79.77262237470363</v>
      </c>
      <c r="T435" s="57">
        <v>80.15075405264534</v>
      </c>
      <c r="U435" s="57">
        <v>81.848121890272751</v>
      </c>
      <c r="V435" s="45">
        <f t="shared" si="107"/>
        <v>1169.55</v>
      </c>
      <c r="W435" s="45">
        <f t="shared" si="108"/>
        <v>1162.22</v>
      </c>
      <c r="X435" s="84"/>
    </row>
    <row r="436" spans="1:25" s="135" customFormat="1" ht="12.75">
      <c r="A436" s="135" t="s">
        <v>171</v>
      </c>
      <c r="B436" s="135" t="s">
        <v>1347</v>
      </c>
      <c r="C436" s="45">
        <v>8760</v>
      </c>
      <c r="D436" s="45">
        <v>2670.0480000000002</v>
      </c>
      <c r="E436" s="154">
        <v>52.31</v>
      </c>
      <c r="F436" s="154">
        <v>2.0499999999999998</v>
      </c>
      <c r="G436" s="154">
        <v>13.68</v>
      </c>
      <c r="H436" s="154">
        <v>10.71</v>
      </c>
      <c r="I436" s="154">
        <v>0.16200000000000001</v>
      </c>
      <c r="J436" s="154">
        <v>6.85</v>
      </c>
      <c r="K436" s="154">
        <v>10.43</v>
      </c>
      <c r="L436" s="154">
        <v>2.46</v>
      </c>
      <c r="M436" s="154">
        <v>0.34399999999999997</v>
      </c>
      <c r="N436" s="154">
        <v>6.9000000000000006E-2</v>
      </c>
      <c r="O436" s="154">
        <v>0.18099999999999999</v>
      </c>
      <c r="P436" s="154">
        <v>0</v>
      </c>
      <c r="Q436" s="154">
        <v>99.245999999999995</v>
      </c>
      <c r="R436" s="174">
        <f t="shared" si="117"/>
        <v>57.289673314725484</v>
      </c>
      <c r="S436" s="57">
        <v>79.636111383384801</v>
      </c>
      <c r="T436" s="57">
        <v>80.016155717509861</v>
      </c>
      <c r="U436" s="57">
        <v>81.722408737540789</v>
      </c>
      <c r="V436" s="45">
        <f t="shared" si="107"/>
        <v>1169.55</v>
      </c>
      <c r="W436" s="45">
        <f t="shared" si="108"/>
        <v>1162.22</v>
      </c>
      <c r="X436" s="84"/>
    </row>
    <row r="437" spans="1:25" s="135" customFormat="1" ht="12.75">
      <c r="A437" s="135" t="s">
        <v>171</v>
      </c>
      <c r="B437" s="135" t="s">
        <v>1348</v>
      </c>
      <c r="C437" s="45">
        <v>8760</v>
      </c>
      <c r="D437" s="45">
        <v>2670.0480000000002</v>
      </c>
      <c r="E437" s="154">
        <v>52.17</v>
      </c>
      <c r="F437" s="154">
        <v>2.02</v>
      </c>
      <c r="G437" s="154">
        <v>13.73</v>
      </c>
      <c r="H437" s="154">
        <v>10.64</v>
      </c>
      <c r="I437" s="154">
        <v>0.13800000000000001</v>
      </c>
      <c r="J437" s="154">
        <v>6.92</v>
      </c>
      <c r="K437" s="154">
        <v>10.6</v>
      </c>
      <c r="L437" s="154">
        <v>2.5099999999999998</v>
      </c>
      <c r="M437" s="154">
        <v>0.371</v>
      </c>
      <c r="N437" s="154">
        <v>7.0000000000000007E-2</v>
      </c>
      <c r="O437" s="154">
        <v>0.219</v>
      </c>
      <c r="P437" s="154">
        <v>3.3000000000000002E-2</v>
      </c>
      <c r="Q437" s="154">
        <v>99.420999999999992</v>
      </c>
      <c r="R437" s="174">
        <f t="shared" si="117"/>
        <v>57.698391143979961</v>
      </c>
      <c r="S437" s="57">
        <v>79.905989102439733</v>
      </c>
      <c r="T437" s="57">
        <v>80.282243862334852</v>
      </c>
      <c r="U437" s="57">
        <v>81.970896859747313</v>
      </c>
      <c r="V437" s="45">
        <f t="shared" si="107"/>
        <v>1171.1600000000001</v>
      </c>
      <c r="W437" s="45">
        <f t="shared" si="108"/>
        <v>1163.704</v>
      </c>
      <c r="X437" s="84"/>
    </row>
    <row r="438" spans="1:25" s="135" customFormat="1" ht="12.75">
      <c r="A438" s="135" t="s">
        <v>171</v>
      </c>
      <c r="B438" s="135" t="s">
        <v>1349</v>
      </c>
      <c r="C438" s="45">
        <v>8760</v>
      </c>
      <c r="D438" s="45">
        <v>2670.0480000000002</v>
      </c>
      <c r="E438" s="154">
        <v>52.29</v>
      </c>
      <c r="F438" s="154">
        <v>1.98</v>
      </c>
      <c r="G438" s="154">
        <v>13.77</v>
      </c>
      <c r="H438" s="154">
        <v>10.72</v>
      </c>
      <c r="I438" s="154">
        <v>0.182</v>
      </c>
      <c r="J438" s="154">
        <v>6.95</v>
      </c>
      <c r="K438" s="154">
        <v>10.42</v>
      </c>
      <c r="L438" s="154">
        <v>2.4700000000000002</v>
      </c>
      <c r="M438" s="154">
        <v>0.378</v>
      </c>
      <c r="N438" s="154">
        <v>0.06</v>
      </c>
      <c r="O438" s="154">
        <v>0.248</v>
      </c>
      <c r="P438" s="154">
        <v>4.3999999999999997E-2</v>
      </c>
      <c r="Q438" s="154">
        <v>99.512</v>
      </c>
      <c r="R438" s="174">
        <f t="shared" si="117"/>
        <v>57.621128454927259</v>
      </c>
      <c r="S438" s="57">
        <v>79.855126262091431</v>
      </c>
      <c r="T438" s="57">
        <v>80.232097802607115</v>
      </c>
      <c r="U438" s="57">
        <v>81.924078427954498</v>
      </c>
      <c r="V438" s="45">
        <f t="shared" si="107"/>
        <v>1171.8499999999999</v>
      </c>
      <c r="W438" s="45">
        <f t="shared" si="108"/>
        <v>1164.3399999999999</v>
      </c>
      <c r="X438" s="84"/>
      <c r="Y438" s="183"/>
    </row>
    <row r="439" spans="1:25" s="135" customFormat="1" ht="12.75">
      <c r="A439" s="135" t="s">
        <v>171</v>
      </c>
      <c r="B439" s="135" t="s">
        <v>1350</v>
      </c>
      <c r="C439" s="45">
        <v>8760</v>
      </c>
      <c r="D439" s="45">
        <v>2670.0480000000002</v>
      </c>
      <c r="E439" s="154">
        <v>52.22</v>
      </c>
      <c r="F439" s="154">
        <v>2.0299999999999998</v>
      </c>
      <c r="G439" s="154">
        <v>13.71</v>
      </c>
      <c r="H439" s="154">
        <v>10.62</v>
      </c>
      <c r="I439" s="154">
        <v>0.20100000000000001</v>
      </c>
      <c r="J439" s="154">
        <v>6.8</v>
      </c>
      <c r="K439" s="154">
        <v>10.47</v>
      </c>
      <c r="L439" s="154">
        <v>2.4900000000000002</v>
      </c>
      <c r="M439" s="154">
        <v>0.38300000000000001</v>
      </c>
      <c r="N439" s="154">
        <v>4.7E-2</v>
      </c>
      <c r="O439" s="154">
        <v>0.183</v>
      </c>
      <c r="P439" s="154">
        <v>1.9E-2</v>
      </c>
      <c r="Q439" s="154">
        <v>99.173000000000002</v>
      </c>
      <c r="R439" s="174">
        <f t="shared" si="117"/>
        <v>57.316900467335401</v>
      </c>
      <c r="S439" s="57">
        <v>79.654152182378937</v>
      </c>
      <c r="T439" s="57">
        <v>80.033944240632906</v>
      </c>
      <c r="U439" s="57">
        <v>81.739025065287976</v>
      </c>
      <c r="V439" s="45">
        <f t="shared" si="107"/>
        <v>1168.4000000000001</v>
      </c>
      <c r="W439" s="45">
        <f t="shared" si="108"/>
        <v>1161.1600000000001</v>
      </c>
      <c r="X439" s="84"/>
      <c r="Y439" s="183"/>
    </row>
    <row r="440" spans="1:25" s="135" customFormat="1" ht="12.75">
      <c r="A440" s="135" t="s">
        <v>171</v>
      </c>
      <c r="B440" s="135" t="s">
        <v>1351</v>
      </c>
      <c r="C440" s="45">
        <v>8760</v>
      </c>
      <c r="D440" s="45">
        <v>2670.0480000000002</v>
      </c>
      <c r="E440" s="154">
        <v>52.29</v>
      </c>
      <c r="F440" s="154">
        <v>2</v>
      </c>
      <c r="G440" s="154">
        <v>13.7</v>
      </c>
      <c r="H440" s="154">
        <v>10.59</v>
      </c>
      <c r="I440" s="154">
        <v>0.13100000000000001</v>
      </c>
      <c r="J440" s="154">
        <v>6.74</v>
      </c>
      <c r="K440" s="154">
        <v>10.37</v>
      </c>
      <c r="L440" s="154">
        <v>2.4900000000000002</v>
      </c>
      <c r="M440" s="154">
        <v>0.374</v>
      </c>
      <c r="N440" s="154">
        <v>4.3999999999999997E-2</v>
      </c>
      <c r="O440" s="154">
        <v>0.25</v>
      </c>
      <c r="P440" s="154">
        <v>0</v>
      </c>
      <c r="Q440" s="154">
        <v>98.978999999999985</v>
      </c>
      <c r="R440" s="174">
        <f t="shared" si="117"/>
        <v>57.169220273800939</v>
      </c>
      <c r="S440" s="57">
        <v>79.556191047353096</v>
      </c>
      <c r="T440" s="57">
        <v>79.937351148826508</v>
      </c>
      <c r="U440" s="57">
        <v>81.648789499568693</v>
      </c>
      <c r="V440" s="45">
        <f t="shared" si="107"/>
        <v>1167.02</v>
      </c>
      <c r="W440" s="45">
        <f t="shared" si="108"/>
        <v>1159.8879999999999</v>
      </c>
      <c r="X440" s="84"/>
    </row>
    <row r="441" spans="1:25" s="135" customFormat="1" ht="12.75">
      <c r="A441" s="135" t="s">
        <v>171</v>
      </c>
      <c r="B441" s="135" t="s">
        <v>1352</v>
      </c>
      <c r="C441" s="45">
        <v>8760</v>
      </c>
      <c r="D441" s="45">
        <v>2670.0480000000002</v>
      </c>
      <c r="E441" s="154">
        <v>52.08</v>
      </c>
      <c r="F441" s="154">
        <v>1.93</v>
      </c>
      <c r="G441" s="154">
        <v>13.6</v>
      </c>
      <c r="H441" s="154">
        <v>10.62</v>
      </c>
      <c r="I441" s="154">
        <v>0.19700000000000001</v>
      </c>
      <c r="J441" s="154">
        <v>6.82</v>
      </c>
      <c r="K441" s="154">
        <v>10.41</v>
      </c>
      <c r="L441" s="154">
        <v>2.4700000000000002</v>
      </c>
      <c r="M441" s="154">
        <v>0.37</v>
      </c>
      <c r="N441" s="154">
        <v>6.8000000000000005E-2</v>
      </c>
      <c r="O441" s="154">
        <v>0.215</v>
      </c>
      <c r="P441" s="154">
        <v>0</v>
      </c>
      <c r="Q441" s="154">
        <v>98.780000000000015</v>
      </c>
      <c r="R441" s="174">
        <f t="shared" si="117"/>
        <v>57.388734163885857</v>
      </c>
      <c r="S441" s="57">
        <v>79.701706399071028</v>
      </c>
      <c r="T441" s="57">
        <v>80.080832755942637</v>
      </c>
      <c r="U441" s="57">
        <v>81.782820784949081</v>
      </c>
      <c r="V441" s="45">
        <f t="shared" si="107"/>
        <v>1168.8600000000001</v>
      </c>
      <c r="W441" s="45">
        <f t="shared" si="108"/>
        <v>1161.5840000000001</v>
      </c>
      <c r="X441" s="84"/>
    </row>
    <row r="442" spans="1:25" s="157" customFormat="1" ht="12.75">
      <c r="A442" s="157" t="s">
        <v>171</v>
      </c>
      <c r="B442" s="178" t="s">
        <v>1117</v>
      </c>
      <c r="C442" s="179"/>
      <c r="D442" s="179"/>
      <c r="E442" s="180">
        <f>AVERAGE(E433:E441)</f>
        <v>52.214444444444453</v>
      </c>
      <c r="F442" s="180">
        <f t="shared" ref="F442:R442" si="118">AVERAGE(F433:F441)</f>
        <v>1.9933333333333332</v>
      </c>
      <c r="G442" s="180">
        <f t="shared" si="118"/>
        <v>13.685555555555556</v>
      </c>
      <c r="H442" s="180">
        <f t="shared" si="118"/>
        <v>10.648888888888891</v>
      </c>
      <c r="I442" s="180">
        <f t="shared" si="118"/>
        <v>0.16133333333333336</v>
      </c>
      <c r="J442" s="180">
        <f t="shared" si="118"/>
        <v>6.8488888888888901</v>
      </c>
      <c r="K442" s="180">
        <f t="shared" si="118"/>
        <v>10.455555555555556</v>
      </c>
      <c r="L442" s="180">
        <f t="shared" si="118"/>
        <v>2.4911111111111115</v>
      </c>
      <c r="M442" s="180">
        <f t="shared" si="118"/>
        <v>0.37322222222222229</v>
      </c>
      <c r="N442" s="180">
        <f>AVERAGE(N433:N441)</f>
        <v>5.6222222222222222E-2</v>
      </c>
      <c r="O442" s="180">
        <f t="shared" si="118"/>
        <v>0.22277777777777777</v>
      </c>
      <c r="P442" s="180">
        <f t="shared" si="118"/>
        <v>1.6111111111111111E-2</v>
      </c>
      <c r="Q442" s="180">
        <f t="shared" si="118"/>
        <v>99.167444444444428</v>
      </c>
      <c r="R442" s="182">
        <f t="shared" si="118"/>
        <v>57.425003040536076</v>
      </c>
      <c r="S442" s="182">
        <v>79.725536936237788</v>
      </c>
      <c r="T442" s="182">
        <v>80.104326690591321</v>
      </c>
      <c r="U442" s="182">
        <v>81.804752451399338</v>
      </c>
      <c r="V442" s="179">
        <f>AVERAGE(V433:V441)</f>
        <v>1169.5244444444445</v>
      </c>
      <c r="W442" s="179">
        <f>AVERAGE(W433:W441)</f>
        <v>1162.1964444444448</v>
      </c>
      <c r="X442" s="85"/>
    </row>
    <row r="443" spans="1:25" s="157" customFormat="1" ht="12.75">
      <c r="B443" s="178" t="s">
        <v>1032</v>
      </c>
      <c r="C443" s="179"/>
      <c r="D443" s="179"/>
      <c r="E443" s="180">
        <f>_xlfn.STDEV.P(E433:E441)</f>
        <v>0.14788216864270437</v>
      </c>
      <c r="F443" s="180">
        <f t="shared" ref="F443:O443" si="119">_xlfn.STDEV.P(F433:F441)</f>
        <v>4.4472213547087747E-2</v>
      </c>
      <c r="G443" s="180">
        <f t="shared" si="119"/>
        <v>6.4482747237986221E-2</v>
      </c>
      <c r="H443" s="180">
        <f t="shared" si="119"/>
        <v>5.5666555777224139E-2</v>
      </c>
      <c r="I443" s="180">
        <f t="shared" si="119"/>
        <v>2.5068794235950903E-2</v>
      </c>
      <c r="J443" s="180">
        <f t="shared" si="119"/>
        <v>5.9337910768083035E-2</v>
      </c>
      <c r="K443" s="180">
        <f t="shared" si="119"/>
        <v>6.0756547175521501E-2</v>
      </c>
      <c r="L443" s="180">
        <f t="shared" si="119"/>
        <v>2.8846122190549186E-2</v>
      </c>
      <c r="M443" s="180">
        <f t="shared" si="119"/>
        <v>1.4210933019473106E-2</v>
      </c>
      <c r="N443" s="180">
        <f>_xlfn.STDEV.P(N433:N441)</f>
        <v>1.0726683009908592E-2</v>
      </c>
      <c r="O443" s="180">
        <f t="shared" si="119"/>
        <v>2.7975297745522234E-2</v>
      </c>
      <c r="P443" s="180">
        <f>_xlfn.STDEV.P(P433:P441)</f>
        <v>1.5898598431898503E-2</v>
      </c>
      <c r="Q443" s="180"/>
      <c r="R443" s="182">
        <f>_xlfn.STDEV.P(R433:R441)</f>
        <v>0.16083030848566965</v>
      </c>
      <c r="S443" s="182">
        <v>0.10629876657041104</v>
      </c>
      <c r="T443" s="182">
        <v>0.10480784985234068</v>
      </c>
      <c r="U443" s="182">
        <v>9.7882659106161743E-2</v>
      </c>
      <c r="V443" s="179">
        <f>_xlfn.STDEV.P(V433:V441)</f>
        <v>1.3647719476658957</v>
      </c>
      <c r="W443" s="179">
        <f>_xlfn.STDEV.P(W433:W441)</f>
        <v>1.2579637082833426</v>
      </c>
      <c r="X443" s="85"/>
    </row>
    <row r="444" spans="1:25" s="135" customFormat="1" ht="12.75">
      <c r="C444" s="45"/>
      <c r="D444" s="45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74"/>
      <c r="S444" s="57"/>
      <c r="T444" s="57"/>
      <c r="U444" s="57"/>
      <c r="V444" s="45"/>
      <c r="W444" s="45"/>
      <c r="X444" s="84"/>
    </row>
    <row r="445" spans="1:25" s="135" customFormat="1" ht="12.75">
      <c r="A445" s="135" t="s">
        <v>360</v>
      </c>
      <c r="B445" s="135" t="s">
        <v>1353</v>
      </c>
      <c r="C445" s="45">
        <v>8760</v>
      </c>
      <c r="D445" s="45">
        <v>2670.0480000000002</v>
      </c>
      <c r="E445" s="154">
        <v>52.66</v>
      </c>
      <c r="F445" s="154">
        <v>2.12</v>
      </c>
      <c r="G445" s="154">
        <v>13.94</v>
      </c>
      <c r="H445" s="154">
        <v>10.84</v>
      </c>
      <c r="I445" s="154">
        <v>0.12479999999999999</v>
      </c>
      <c r="J445" s="154">
        <v>6.37</v>
      </c>
      <c r="K445" s="154">
        <v>10.5</v>
      </c>
      <c r="L445" s="154">
        <v>2.4300000000000002</v>
      </c>
      <c r="M445" s="154">
        <v>0.40139999999999998</v>
      </c>
      <c r="N445" s="154">
        <v>0</v>
      </c>
      <c r="O445" s="154">
        <v>0.21460000000000001</v>
      </c>
      <c r="P445" s="154">
        <v>3.5499999999999997E-2</v>
      </c>
      <c r="Q445" s="154">
        <v>99.636300000000006</v>
      </c>
      <c r="R445" s="174">
        <f t="shared" ref="R445:R459" si="120">100*(J445/40.3)/((J445/40.3)+(H445/71.84*0.85))</f>
        <v>55.20520661805066</v>
      </c>
      <c r="S445" s="57">
        <v>78.227783538147705</v>
      </c>
      <c r="T445" s="57">
        <v>78.627057079018329</v>
      </c>
      <c r="U445" s="57">
        <v>80.422895540433288</v>
      </c>
      <c r="V445" s="45">
        <f t="shared" si="107"/>
        <v>1158.51</v>
      </c>
      <c r="W445" s="45">
        <f t="shared" si="108"/>
        <v>1152.0440000000001</v>
      </c>
      <c r="X445" s="85">
        <v>1174</v>
      </c>
    </row>
    <row r="446" spans="1:25" s="135" customFormat="1" ht="12.75">
      <c r="A446" s="135" t="s">
        <v>360</v>
      </c>
      <c r="B446" s="135" t="s">
        <v>1353</v>
      </c>
      <c r="C446" s="45">
        <v>8760</v>
      </c>
      <c r="D446" s="45">
        <v>2670.0480000000002</v>
      </c>
      <c r="E446" s="154">
        <v>52.68</v>
      </c>
      <c r="F446" s="154">
        <v>2.08</v>
      </c>
      <c r="G446" s="154">
        <v>14.14</v>
      </c>
      <c r="H446" s="154">
        <v>10.99</v>
      </c>
      <c r="I446" s="154">
        <v>0.13270000000000001</v>
      </c>
      <c r="J446" s="154">
        <v>6.37</v>
      </c>
      <c r="K446" s="154">
        <v>10.58</v>
      </c>
      <c r="L446" s="154">
        <v>2.4500000000000002</v>
      </c>
      <c r="M446" s="154">
        <v>0.42670000000000002</v>
      </c>
      <c r="N446" s="154">
        <v>0</v>
      </c>
      <c r="O446" s="154">
        <v>0.28110000000000002</v>
      </c>
      <c r="P446" s="154">
        <v>2.8000000000000001E-2</v>
      </c>
      <c r="Q446" s="154">
        <v>100.1585</v>
      </c>
      <c r="R446" s="174">
        <f t="shared" si="120"/>
        <v>54.865122875923959</v>
      </c>
      <c r="S446" s="57">
        <v>77.99280987499273</v>
      </c>
      <c r="T446" s="57">
        <v>78.395202440590054</v>
      </c>
      <c r="U446" s="57">
        <v>80.20561780638721</v>
      </c>
      <c r="V446" s="45">
        <f t="shared" si="107"/>
        <v>1158.51</v>
      </c>
      <c r="W446" s="45">
        <f t="shared" si="108"/>
        <v>1152.0440000000001</v>
      </c>
      <c r="X446" s="85"/>
    </row>
    <row r="447" spans="1:25" s="135" customFormat="1" ht="12.75">
      <c r="A447" s="135" t="s">
        <v>360</v>
      </c>
      <c r="B447" s="135" t="s">
        <v>1353</v>
      </c>
      <c r="C447" s="45">
        <v>8760</v>
      </c>
      <c r="D447" s="45">
        <v>2670.0480000000002</v>
      </c>
      <c r="E447" s="154">
        <v>52.72</v>
      </c>
      <c r="F447" s="154">
        <v>2.0099999999999998</v>
      </c>
      <c r="G447" s="154">
        <v>13.93</v>
      </c>
      <c r="H447" s="154">
        <v>10.99</v>
      </c>
      <c r="I447" s="154">
        <v>0.20910000000000001</v>
      </c>
      <c r="J447" s="154">
        <v>6.59</v>
      </c>
      <c r="K447" s="154">
        <v>10.57</v>
      </c>
      <c r="L447" s="154">
        <v>2.33</v>
      </c>
      <c r="M447" s="154">
        <v>0.39190000000000003</v>
      </c>
      <c r="N447" s="154">
        <v>0</v>
      </c>
      <c r="O447" s="154">
        <v>0.251</v>
      </c>
      <c r="P447" s="154">
        <v>2.35E-2</v>
      </c>
      <c r="Q447" s="154">
        <v>100.01550000000002</v>
      </c>
      <c r="R447" s="174">
        <f t="shared" si="120"/>
        <v>55.704466017612546</v>
      </c>
      <c r="S447" s="57">
        <v>78.570053185598553</v>
      </c>
      <c r="T447" s="57">
        <v>78.964737764140523</v>
      </c>
      <c r="U447" s="57">
        <v>80.73915341389241</v>
      </c>
      <c r="V447" s="45">
        <f t="shared" si="107"/>
        <v>1163.57</v>
      </c>
      <c r="W447" s="45">
        <f t="shared" si="108"/>
        <v>1156.7080000000001</v>
      </c>
      <c r="X447" s="84"/>
    </row>
    <row r="448" spans="1:25" s="135" customFormat="1" ht="12.75">
      <c r="A448" s="135" t="s">
        <v>360</v>
      </c>
      <c r="B448" s="135" t="s">
        <v>1354</v>
      </c>
      <c r="C448" s="45">
        <v>8760</v>
      </c>
      <c r="D448" s="45">
        <v>2670.0480000000002</v>
      </c>
      <c r="E448" s="154">
        <v>52.97</v>
      </c>
      <c r="F448" s="154">
        <v>2.06</v>
      </c>
      <c r="G448" s="154">
        <v>14.07</v>
      </c>
      <c r="H448" s="154">
        <v>10.6</v>
      </c>
      <c r="I448" s="154">
        <v>0.18290000000000001</v>
      </c>
      <c r="J448" s="154">
        <v>6.21</v>
      </c>
      <c r="K448" s="154">
        <v>10.47</v>
      </c>
      <c r="L448" s="154">
        <v>2.39</v>
      </c>
      <c r="M448" s="154">
        <v>0.41049999999999998</v>
      </c>
      <c r="N448" s="154">
        <v>0</v>
      </c>
      <c r="O448" s="154">
        <v>0.22320000000000001</v>
      </c>
      <c r="P448" s="154">
        <v>1.9099999999999999E-2</v>
      </c>
      <c r="Q448" s="154">
        <v>99.605699999999985</v>
      </c>
      <c r="R448" s="174">
        <f t="shared" si="120"/>
        <v>55.129781493356525</v>
      </c>
      <c r="S448" s="57">
        <v>78.175798639919364</v>
      </c>
      <c r="T448" s="57">
        <v>78.575764425304826</v>
      </c>
      <c r="U448" s="57">
        <v>80.374836976290553</v>
      </c>
      <c r="V448" s="45">
        <f t="shared" si="107"/>
        <v>1154.83</v>
      </c>
      <c r="W448" s="45">
        <f t="shared" si="108"/>
        <v>1148.652</v>
      </c>
      <c r="X448" s="84"/>
    </row>
    <row r="449" spans="1:24" s="135" customFormat="1" ht="12.75">
      <c r="A449" s="135" t="s">
        <v>360</v>
      </c>
      <c r="B449" s="135" t="s">
        <v>1354</v>
      </c>
      <c r="C449" s="45">
        <v>8760</v>
      </c>
      <c r="D449" s="45">
        <v>2670.0480000000002</v>
      </c>
      <c r="E449" s="154">
        <v>52.53</v>
      </c>
      <c r="F449" s="154">
        <v>2.0099999999999998</v>
      </c>
      <c r="G449" s="154">
        <v>14.16</v>
      </c>
      <c r="H449" s="154">
        <v>10.85</v>
      </c>
      <c r="I449" s="154">
        <v>0.15939999999999999</v>
      </c>
      <c r="J449" s="154">
        <v>6.27</v>
      </c>
      <c r="K449" s="154">
        <v>10.46</v>
      </c>
      <c r="L449" s="154">
        <v>2.4500000000000002</v>
      </c>
      <c r="M449" s="154">
        <v>0.40089999999999998</v>
      </c>
      <c r="N449" s="154">
        <v>0</v>
      </c>
      <c r="O449" s="154">
        <v>0.21759999999999999</v>
      </c>
      <c r="P449" s="154">
        <v>3.1300000000000001E-2</v>
      </c>
      <c r="Q449" s="154">
        <v>99.539200000000008</v>
      </c>
      <c r="R449" s="174">
        <f t="shared" si="120"/>
        <v>54.790762063976004</v>
      </c>
      <c r="S449" s="57">
        <v>77.941232838576468</v>
      </c>
      <c r="T449" s="57">
        <v>78.344306615381569</v>
      </c>
      <c r="U449" s="57">
        <v>80.157907430252507</v>
      </c>
      <c r="V449" s="45">
        <f t="shared" si="107"/>
        <v>1156.21</v>
      </c>
      <c r="W449" s="45">
        <f t="shared" si="108"/>
        <v>1149.924</v>
      </c>
      <c r="X449" s="84"/>
    </row>
    <row r="450" spans="1:24" s="135" customFormat="1" ht="12.75">
      <c r="A450" s="135" t="s">
        <v>360</v>
      </c>
      <c r="B450" s="135" t="s">
        <v>1354</v>
      </c>
      <c r="C450" s="45">
        <v>8760</v>
      </c>
      <c r="D450" s="45">
        <v>2670.0480000000002</v>
      </c>
      <c r="E450" s="154">
        <v>52.69</v>
      </c>
      <c r="F450" s="154">
        <v>2</v>
      </c>
      <c r="G450" s="154">
        <v>14.04</v>
      </c>
      <c r="H450" s="154">
        <v>10.85</v>
      </c>
      <c r="I450" s="154">
        <v>0.16600000000000001</v>
      </c>
      <c r="J450" s="154">
        <v>6.22</v>
      </c>
      <c r="K450" s="154">
        <v>10.37</v>
      </c>
      <c r="L450" s="154">
        <v>2.2799999999999998</v>
      </c>
      <c r="M450" s="154">
        <v>0.40450000000000003</v>
      </c>
      <c r="N450" s="154">
        <v>0</v>
      </c>
      <c r="O450" s="154">
        <v>0.21540000000000001</v>
      </c>
      <c r="P450" s="154">
        <v>2.3599999999999999E-2</v>
      </c>
      <c r="Q450" s="154">
        <v>99.259499999999989</v>
      </c>
      <c r="R450" s="174">
        <f t="shared" si="120"/>
        <v>54.592363418695811</v>
      </c>
      <c r="S450" s="57">
        <v>77.803271082851893</v>
      </c>
      <c r="T450" s="57">
        <v>78.208160959921543</v>
      </c>
      <c r="U450" s="57">
        <v>80.030257287689565</v>
      </c>
      <c r="V450" s="45">
        <f t="shared" si="107"/>
        <v>1155.06</v>
      </c>
      <c r="W450" s="45">
        <f t="shared" si="108"/>
        <v>1148.864</v>
      </c>
      <c r="X450" s="84"/>
    </row>
    <row r="451" spans="1:24" s="135" customFormat="1" ht="12.75">
      <c r="A451" s="135" t="s">
        <v>360</v>
      </c>
      <c r="B451" s="135" t="s">
        <v>1355</v>
      </c>
      <c r="C451" s="45">
        <v>8760</v>
      </c>
      <c r="D451" s="45">
        <v>2670.0480000000002</v>
      </c>
      <c r="E451" s="154">
        <v>52.41</v>
      </c>
      <c r="F451" s="154">
        <v>2.12</v>
      </c>
      <c r="G451" s="154">
        <v>13.8</v>
      </c>
      <c r="H451" s="154">
        <v>10.81</v>
      </c>
      <c r="I451" s="154">
        <v>0.1852</v>
      </c>
      <c r="J451" s="154">
        <v>6.39</v>
      </c>
      <c r="K451" s="154">
        <v>10.6</v>
      </c>
      <c r="L451" s="154">
        <v>2.27</v>
      </c>
      <c r="M451" s="154">
        <v>0.4042</v>
      </c>
      <c r="N451" s="154">
        <v>0</v>
      </c>
      <c r="O451" s="154">
        <v>0.2268</v>
      </c>
      <c r="P451" s="154">
        <v>2.8000000000000001E-2</v>
      </c>
      <c r="Q451" s="154">
        <v>99.244199999999992</v>
      </c>
      <c r="R451" s="174">
        <f t="shared" si="120"/>
        <v>55.351215159410486</v>
      </c>
      <c r="S451" s="57">
        <v>78.328209131301222</v>
      </c>
      <c r="T451" s="57">
        <v>78.72614183843173</v>
      </c>
      <c r="U451" s="57">
        <v>80.515717918953001</v>
      </c>
      <c r="V451" s="45">
        <f t="shared" si="107"/>
        <v>1158.97</v>
      </c>
      <c r="W451" s="45">
        <f t="shared" si="108"/>
        <v>1152.4680000000001</v>
      </c>
      <c r="X451" s="84"/>
    </row>
    <row r="452" spans="1:24" s="135" customFormat="1" ht="12.75">
      <c r="A452" s="135" t="s">
        <v>360</v>
      </c>
      <c r="B452" s="135" t="s">
        <v>1355</v>
      </c>
      <c r="C452" s="45">
        <v>8760</v>
      </c>
      <c r="D452" s="45">
        <v>2670.0480000000002</v>
      </c>
      <c r="E452" s="154">
        <v>52.78</v>
      </c>
      <c r="F452" s="154">
        <v>2.09</v>
      </c>
      <c r="G452" s="154">
        <v>13.87</v>
      </c>
      <c r="H452" s="154">
        <v>10.92</v>
      </c>
      <c r="I452" s="154">
        <v>0.1744</v>
      </c>
      <c r="J452" s="154">
        <v>6.47</v>
      </c>
      <c r="K452" s="154">
        <v>10.54</v>
      </c>
      <c r="L452" s="154">
        <v>2.42</v>
      </c>
      <c r="M452" s="154">
        <v>0.40310000000000001</v>
      </c>
      <c r="N452" s="154">
        <v>0</v>
      </c>
      <c r="O452" s="154">
        <v>0.2356</v>
      </c>
      <c r="P452" s="154">
        <v>2.7099999999999999E-2</v>
      </c>
      <c r="Q452" s="154">
        <v>99.930200000000013</v>
      </c>
      <c r="R452" s="174">
        <f t="shared" si="120"/>
        <v>55.408481940096998</v>
      </c>
      <c r="S452" s="57">
        <v>78.367523182264108</v>
      </c>
      <c r="T452" s="57">
        <v>78.764929716642143</v>
      </c>
      <c r="U452" s="57">
        <v>80.552048962662198</v>
      </c>
      <c r="V452" s="45">
        <f t="shared" si="107"/>
        <v>1160.81</v>
      </c>
      <c r="W452" s="45">
        <f t="shared" si="108"/>
        <v>1154.164</v>
      </c>
      <c r="X452" s="84"/>
    </row>
    <row r="453" spans="1:24" s="135" customFormat="1" ht="12.75">
      <c r="A453" s="135" t="s">
        <v>360</v>
      </c>
      <c r="B453" s="135" t="s">
        <v>1355</v>
      </c>
      <c r="C453" s="45">
        <v>8760</v>
      </c>
      <c r="D453" s="45">
        <v>2670.0480000000002</v>
      </c>
      <c r="E453" s="154">
        <v>52.52</v>
      </c>
      <c r="F453" s="154">
        <v>2.09</v>
      </c>
      <c r="G453" s="154">
        <v>13.96</v>
      </c>
      <c r="H453" s="154">
        <v>10.94</v>
      </c>
      <c r="I453" s="154">
        <v>0.16919999999999999</v>
      </c>
      <c r="J453" s="154">
        <v>6.53</v>
      </c>
      <c r="K453" s="154">
        <v>10.53</v>
      </c>
      <c r="L453" s="154">
        <v>2.4</v>
      </c>
      <c r="M453" s="154">
        <v>0.42049999999999998</v>
      </c>
      <c r="N453" s="154">
        <v>0</v>
      </c>
      <c r="O453" s="154">
        <v>0.23710000000000001</v>
      </c>
      <c r="P453" s="154">
        <v>3.1099999999999999E-2</v>
      </c>
      <c r="Q453" s="154">
        <v>99.8279</v>
      </c>
      <c r="R453" s="174">
        <f t="shared" si="120"/>
        <v>55.591268223148049</v>
      </c>
      <c r="S453" s="57">
        <v>78.492727824417102</v>
      </c>
      <c r="T453" s="57">
        <v>78.888453876670496</v>
      </c>
      <c r="U453" s="57">
        <v>80.667729006688816</v>
      </c>
      <c r="V453" s="45">
        <f t="shared" si="107"/>
        <v>1162.19</v>
      </c>
      <c r="W453" s="45">
        <f t="shared" si="108"/>
        <v>1155.4359999999999</v>
      </c>
      <c r="X453" s="84"/>
    </row>
    <row r="454" spans="1:24" s="135" customFormat="1" ht="12.75">
      <c r="A454" s="135" t="s">
        <v>360</v>
      </c>
      <c r="B454" s="135" t="s">
        <v>1356</v>
      </c>
      <c r="C454" s="45">
        <v>8760</v>
      </c>
      <c r="D454" s="45">
        <v>2670.0480000000002</v>
      </c>
      <c r="E454" s="154">
        <v>52.49</v>
      </c>
      <c r="F454" s="154">
        <v>2.16</v>
      </c>
      <c r="G454" s="154">
        <v>13.98</v>
      </c>
      <c r="H454" s="154">
        <v>10.98</v>
      </c>
      <c r="I454" s="154">
        <v>0.18609999999999999</v>
      </c>
      <c r="J454" s="154">
        <v>6.42</v>
      </c>
      <c r="K454" s="154">
        <v>10.56</v>
      </c>
      <c r="L454" s="154">
        <v>2.58</v>
      </c>
      <c r="M454" s="154">
        <v>0.41439999999999999</v>
      </c>
      <c r="N454" s="154">
        <v>0</v>
      </c>
      <c r="O454" s="154">
        <v>0.1933</v>
      </c>
      <c r="P454" s="154">
        <v>2.0899999999999998E-2</v>
      </c>
      <c r="Q454" s="154">
        <v>99.984700000000004</v>
      </c>
      <c r="R454" s="174">
        <f t="shared" si="120"/>
        <v>55.081188158541998</v>
      </c>
      <c r="S454" s="57">
        <v>78.142268173620295</v>
      </c>
      <c r="T454" s="57">
        <v>78.542679796223482</v>
      </c>
      <c r="U454" s="57">
        <v>80.343835594317184</v>
      </c>
      <c r="V454" s="45">
        <f t="shared" si="107"/>
        <v>1159.6600000000001</v>
      </c>
      <c r="W454" s="45">
        <f t="shared" si="108"/>
        <v>1153.104</v>
      </c>
      <c r="X454" s="84"/>
    </row>
    <row r="455" spans="1:24" s="135" customFormat="1" ht="12.75">
      <c r="A455" s="135" t="s">
        <v>360</v>
      </c>
      <c r="B455" s="135" t="s">
        <v>1356</v>
      </c>
      <c r="C455" s="45">
        <v>8760</v>
      </c>
      <c r="D455" s="45">
        <v>2670.0480000000002</v>
      </c>
      <c r="E455" s="154">
        <v>52.16</v>
      </c>
      <c r="F455" s="154">
        <v>2.11</v>
      </c>
      <c r="G455" s="154">
        <v>13.99</v>
      </c>
      <c r="H455" s="154">
        <v>11.32</v>
      </c>
      <c r="I455" s="154">
        <v>0.17169999999999999</v>
      </c>
      <c r="J455" s="154">
        <v>6.58</v>
      </c>
      <c r="K455" s="154">
        <v>10.56</v>
      </c>
      <c r="L455" s="154">
        <v>2.38</v>
      </c>
      <c r="M455" s="154">
        <v>0.39460000000000001</v>
      </c>
      <c r="N455" s="154">
        <v>0</v>
      </c>
      <c r="O455" s="154">
        <v>0.23089999999999999</v>
      </c>
      <c r="P455" s="154">
        <v>2.69E-2</v>
      </c>
      <c r="Q455" s="154">
        <v>99.924099999999981</v>
      </c>
      <c r="R455" s="174">
        <f t="shared" si="120"/>
        <v>54.935687757140322</v>
      </c>
      <c r="S455" s="57">
        <v>78.041687830673851</v>
      </c>
      <c r="T455" s="57">
        <v>78.44343369767499</v>
      </c>
      <c r="U455" s="57">
        <v>80.250825593046613</v>
      </c>
      <c r="V455" s="45">
        <f t="shared" si="107"/>
        <v>1163.3399999999999</v>
      </c>
      <c r="W455" s="45">
        <f t="shared" si="108"/>
        <v>1156.4960000000001</v>
      </c>
      <c r="X455" s="84"/>
    </row>
    <row r="456" spans="1:24" s="135" customFormat="1" ht="12.75">
      <c r="A456" s="135" t="s">
        <v>360</v>
      </c>
      <c r="B456" s="135" t="s">
        <v>1356</v>
      </c>
      <c r="C456" s="45">
        <v>8760</v>
      </c>
      <c r="D456" s="45">
        <v>2670.0480000000002</v>
      </c>
      <c r="E456" s="154">
        <v>52.5</v>
      </c>
      <c r="F456" s="154">
        <v>2.09</v>
      </c>
      <c r="G456" s="154">
        <v>14.11</v>
      </c>
      <c r="H456" s="154">
        <v>11.17</v>
      </c>
      <c r="I456" s="154">
        <v>0.17469999999999999</v>
      </c>
      <c r="J456" s="154">
        <v>6.54</v>
      </c>
      <c r="K456" s="154">
        <v>10.63</v>
      </c>
      <c r="L456" s="154">
        <v>2.36</v>
      </c>
      <c r="M456" s="154">
        <v>0.39</v>
      </c>
      <c r="N456" s="154">
        <v>0</v>
      </c>
      <c r="O456" s="154">
        <v>0.22850000000000001</v>
      </c>
      <c r="P456" s="154">
        <v>2.7400000000000001E-2</v>
      </c>
      <c r="Q456" s="154">
        <v>100.2206</v>
      </c>
      <c r="R456" s="174">
        <f t="shared" si="120"/>
        <v>55.114905715146591</v>
      </c>
      <c r="S456" s="57">
        <v>78.165537251699206</v>
      </c>
      <c r="T456" s="57">
        <v>78.565639532672407</v>
      </c>
      <c r="U456" s="57">
        <v>80.365349852790814</v>
      </c>
      <c r="V456" s="45">
        <f t="shared" ref="V456:V517" si="121">23*J456+1012</f>
        <v>1162.42</v>
      </c>
      <c r="W456" s="45">
        <f t="shared" ref="W456:W517" si="122">21.2*J456+1017</f>
        <v>1155.6479999999999</v>
      </c>
      <c r="X456" s="84"/>
    </row>
    <row r="457" spans="1:24" s="135" customFormat="1" ht="12.75">
      <c r="A457" s="135" t="s">
        <v>360</v>
      </c>
      <c r="B457" s="135" t="s">
        <v>1356</v>
      </c>
      <c r="C457" s="45">
        <v>8760</v>
      </c>
      <c r="D457" s="45">
        <v>2670.0480000000002</v>
      </c>
      <c r="E457" s="154">
        <v>52.76</v>
      </c>
      <c r="F457" s="154">
        <v>2.2000000000000002</v>
      </c>
      <c r="G457" s="154">
        <v>14.07</v>
      </c>
      <c r="H457" s="154">
        <v>11.2</v>
      </c>
      <c r="I457" s="154">
        <v>0.19689999999999999</v>
      </c>
      <c r="J457" s="154">
        <v>6.54</v>
      </c>
      <c r="K457" s="154">
        <v>10.35</v>
      </c>
      <c r="L457" s="154">
        <v>2.35</v>
      </c>
      <c r="M457" s="154">
        <v>0.4037</v>
      </c>
      <c r="N457" s="154">
        <v>0</v>
      </c>
      <c r="O457" s="154">
        <v>0.16569999999999999</v>
      </c>
      <c r="P457" s="154">
        <v>0.03</v>
      </c>
      <c r="Q457" s="154">
        <v>100.2663</v>
      </c>
      <c r="R457" s="174">
        <f t="shared" si="120"/>
        <v>55.048544235336912</v>
      </c>
      <c r="S457" s="57">
        <v>78.119726090126548</v>
      </c>
      <c r="T457" s="57">
        <v>78.52043715074025</v>
      </c>
      <c r="U457" s="57">
        <v>80.322992273952607</v>
      </c>
      <c r="V457" s="45">
        <f t="shared" si="121"/>
        <v>1162.42</v>
      </c>
      <c r="W457" s="45">
        <f t="shared" si="122"/>
        <v>1155.6479999999999</v>
      </c>
      <c r="X457" s="84"/>
    </row>
    <row r="458" spans="1:24" s="135" customFormat="1" ht="12.75">
      <c r="A458" s="135" t="s">
        <v>360</v>
      </c>
      <c r="B458" s="135" t="s">
        <v>1356</v>
      </c>
      <c r="C458" s="45">
        <v>8760</v>
      </c>
      <c r="D458" s="45">
        <v>2670.0480000000002</v>
      </c>
      <c r="E458" s="154">
        <v>52.73</v>
      </c>
      <c r="F458" s="154">
        <v>2.17</v>
      </c>
      <c r="G458" s="154">
        <v>14.19</v>
      </c>
      <c r="H458" s="154">
        <v>11.13</v>
      </c>
      <c r="I458" s="154">
        <v>0.16850000000000001</v>
      </c>
      <c r="J458" s="154">
        <v>6.52</v>
      </c>
      <c r="K458" s="154">
        <v>10.45</v>
      </c>
      <c r="L458" s="154">
        <v>2.35</v>
      </c>
      <c r="M458" s="154">
        <v>0.37469999999999998</v>
      </c>
      <c r="N458" s="154">
        <v>0</v>
      </c>
      <c r="O458" s="154">
        <v>0.2893</v>
      </c>
      <c r="P458" s="154">
        <v>3.2399999999999998E-2</v>
      </c>
      <c r="Q458" s="154">
        <v>100.40489999999998</v>
      </c>
      <c r="R458" s="174">
        <f t="shared" si="120"/>
        <v>55.12788456066783</v>
      </c>
      <c r="S458" s="57">
        <v>78.174490284231354</v>
      </c>
      <c r="T458" s="57">
        <v>78.574473475895402</v>
      </c>
      <c r="U458" s="57">
        <v>80.373627355477936</v>
      </c>
      <c r="V458" s="45">
        <f t="shared" si="121"/>
        <v>1161.96</v>
      </c>
      <c r="W458" s="45">
        <f t="shared" si="122"/>
        <v>1155.2239999999999</v>
      </c>
      <c r="X458" s="84"/>
    </row>
    <row r="459" spans="1:24" s="135" customFormat="1" ht="12.75">
      <c r="A459" s="135" t="s">
        <v>360</v>
      </c>
      <c r="B459" s="135" t="s">
        <v>1356</v>
      </c>
      <c r="C459" s="45">
        <v>8760</v>
      </c>
      <c r="D459" s="45">
        <v>2670.0480000000002</v>
      </c>
      <c r="E459" s="154">
        <v>52.37</v>
      </c>
      <c r="F459" s="154">
        <v>2.08</v>
      </c>
      <c r="G459" s="154">
        <v>13.97</v>
      </c>
      <c r="H459" s="154">
        <v>11.11</v>
      </c>
      <c r="I459" s="154">
        <v>0.17030000000000001</v>
      </c>
      <c r="J459" s="154">
        <v>6.61</v>
      </c>
      <c r="K459" s="154">
        <v>10.52</v>
      </c>
      <c r="L459" s="154">
        <v>2.39</v>
      </c>
      <c r="M459" s="154">
        <v>0.36969999999999997</v>
      </c>
      <c r="N459" s="154">
        <v>0</v>
      </c>
      <c r="O459" s="154">
        <v>0.249</v>
      </c>
      <c r="P459" s="154">
        <v>2.1100000000000001E-2</v>
      </c>
      <c r="Q459" s="154">
        <v>99.860099999999989</v>
      </c>
      <c r="R459" s="174">
        <f t="shared" si="120"/>
        <v>55.51119023650471</v>
      </c>
      <c r="S459" s="57">
        <v>78.437928439761492</v>
      </c>
      <c r="T459" s="57">
        <v>78.834390895246287</v>
      </c>
      <c r="U459" s="57">
        <v>80.617102927186849</v>
      </c>
      <c r="V459" s="45">
        <f t="shared" si="121"/>
        <v>1164.03</v>
      </c>
      <c r="W459" s="45">
        <f t="shared" si="122"/>
        <v>1157.1320000000001</v>
      </c>
      <c r="X459" s="84"/>
    </row>
    <row r="460" spans="1:24" s="157" customFormat="1" ht="12.75">
      <c r="A460" s="157" t="s">
        <v>360</v>
      </c>
      <c r="B460" s="178" t="s">
        <v>1357</v>
      </c>
      <c r="C460" s="179"/>
      <c r="D460" s="179"/>
      <c r="E460" s="180">
        <f>AVERAGE(E445:E459)</f>
        <v>52.597999999999992</v>
      </c>
      <c r="F460" s="180">
        <f t="shared" ref="F460:R460" si="123">AVERAGE(F445:F459)</f>
        <v>2.0926666666666662</v>
      </c>
      <c r="G460" s="180">
        <f t="shared" si="123"/>
        <v>14.014666666666667</v>
      </c>
      <c r="H460" s="180">
        <f t="shared" si="123"/>
        <v>10.979999999999999</v>
      </c>
      <c r="I460" s="180">
        <f t="shared" si="123"/>
        <v>0.17145999999999997</v>
      </c>
      <c r="J460" s="180">
        <f t="shared" si="123"/>
        <v>6.4420000000000011</v>
      </c>
      <c r="K460" s="180">
        <f t="shared" si="123"/>
        <v>10.512666666666666</v>
      </c>
      <c r="L460" s="180">
        <f t="shared" si="123"/>
        <v>2.3886666666666665</v>
      </c>
      <c r="M460" s="180">
        <f t="shared" si="123"/>
        <v>0.40071999999999991</v>
      </c>
      <c r="N460" s="180">
        <f>AVERAGE(N445:N459)</f>
        <v>0</v>
      </c>
      <c r="O460" s="180">
        <f t="shared" si="123"/>
        <v>0.23060666666666668</v>
      </c>
      <c r="P460" s="180">
        <f t="shared" si="123"/>
        <v>2.7059999999999994E-2</v>
      </c>
      <c r="Q460" s="180">
        <f t="shared" si="123"/>
        <v>99.858513333333335</v>
      </c>
      <c r="R460" s="182">
        <f t="shared" si="123"/>
        <v>55.16387123157395</v>
      </c>
      <c r="S460" s="182">
        <v>78.198736491212131</v>
      </c>
      <c r="T460" s="182">
        <v>78.598387284303627</v>
      </c>
      <c r="U460" s="182">
        <v>80.395993196001442</v>
      </c>
      <c r="V460" s="179">
        <f>AVERAGE(V445:V459)</f>
        <v>1160.1660000000002</v>
      </c>
      <c r="W460" s="179">
        <f>AVERAGE(W445:W459)</f>
        <v>1153.5703999999998</v>
      </c>
      <c r="X460" s="85"/>
    </row>
    <row r="461" spans="1:24" s="157" customFormat="1" ht="12.75">
      <c r="B461" s="178" t="s">
        <v>1032</v>
      </c>
      <c r="C461" s="179"/>
      <c r="D461" s="179"/>
      <c r="E461" s="180">
        <f>_xlfn.STDEV.P(E445:E459)</f>
        <v>0.19325975611423457</v>
      </c>
      <c r="F461" s="180">
        <f t="shared" ref="F461:R461" si="124">_xlfn.STDEV.P(F445:F459)</f>
        <v>5.6269194256024585E-2</v>
      </c>
      <c r="G461" s="180">
        <f t="shared" si="124"/>
        <v>0.10644977949979766</v>
      </c>
      <c r="H461" s="180">
        <f t="shared" si="124"/>
        <v>0.17731328207441205</v>
      </c>
      <c r="I461" s="180">
        <f t="shared" si="124"/>
        <v>2.0796018849770601E-2</v>
      </c>
      <c r="J461" s="180">
        <f t="shared" si="124"/>
        <v>0.12890306435457624</v>
      </c>
      <c r="K461" s="180">
        <f t="shared" si="124"/>
        <v>7.758579480520636E-2</v>
      </c>
      <c r="L461" s="180">
        <f t="shared" si="124"/>
        <v>7.310874700669473E-2</v>
      </c>
      <c r="M461" s="180">
        <f t="shared" si="124"/>
        <v>1.4741967304264384E-2</v>
      </c>
      <c r="N461" s="180">
        <f>_xlfn.STDEV.P(N445:N459)</f>
        <v>0</v>
      </c>
      <c r="O461" s="180">
        <f t="shared" si="124"/>
        <v>2.9609626062406521E-2</v>
      </c>
      <c r="P461" s="180">
        <f t="shared" si="124"/>
        <v>4.517196770859851E-3</v>
      </c>
      <c r="Q461" s="180"/>
      <c r="R461" s="182">
        <f t="shared" si="124"/>
        <v>0.2971333764239677</v>
      </c>
      <c r="S461" s="182">
        <v>0.20478187145501667</v>
      </c>
      <c r="T461" s="182">
        <v>0.20205485451808058</v>
      </c>
      <c r="U461" s="182">
        <v>0.18931461226898572</v>
      </c>
      <c r="V461" s="179">
        <f>_xlfn.STDEV.P(V445:V459)</f>
        <v>2.9647704801552597</v>
      </c>
      <c r="W461" s="179">
        <f>_xlfn.STDEV.P(W445:W459)</f>
        <v>2.7327449643170008</v>
      </c>
      <c r="X461" s="85"/>
    </row>
    <row r="462" spans="1:24" s="135" customFormat="1" ht="12.75">
      <c r="C462" s="45"/>
      <c r="D462" s="45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74"/>
      <c r="S462" s="57"/>
      <c r="T462" s="57"/>
      <c r="U462" s="57"/>
      <c r="V462" s="45"/>
      <c r="W462" s="45"/>
      <c r="X462" s="84"/>
    </row>
    <row r="463" spans="1:24" s="135" customFormat="1" ht="12.75">
      <c r="A463" s="135" t="s">
        <v>186</v>
      </c>
      <c r="B463" s="135" t="s">
        <v>1358</v>
      </c>
      <c r="C463" s="45">
        <v>7880</v>
      </c>
      <c r="D463" s="45">
        <v>2401.8240000000001</v>
      </c>
      <c r="E463" s="154">
        <v>52.31</v>
      </c>
      <c r="F463" s="154">
        <v>2.12</v>
      </c>
      <c r="G463" s="154">
        <v>13.25</v>
      </c>
      <c r="H463" s="154">
        <v>10.92</v>
      </c>
      <c r="I463" s="154">
        <v>0.19900000000000001</v>
      </c>
      <c r="J463" s="154">
        <v>6.29</v>
      </c>
      <c r="K463" s="154">
        <v>10.33</v>
      </c>
      <c r="L463" s="154">
        <v>2.5099999999999998</v>
      </c>
      <c r="M463" s="154">
        <v>0.40300000000000002</v>
      </c>
      <c r="N463" s="154">
        <v>4.5999999999999999E-2</v>
      </c>
      <c r="O463" s="154">
        <v>0.253</v>
      </c>
      <c r="P463" s="154">
        <v>1.7000000000000001E-2</v>
      </c>
      <c r="Q463" s="154">
        <v>98.648000000000025</v>
      </c>
      <c r="R463" s="174">
        <f>100*(J463/40.3)/((J463/40.3)+(H463/71.84*0.85))</f>
        <v>54.710340313597321</v>
      </c>
      <c r="S463" s="57">
        <v>77.885371151330958</v>
      </c>
      <c r="T463" s="57">
        <v>78.28918134100384</v>
      </c>
      <c r="U463" s="57">
        <v>80.106226459333001</v>
      </c>
      <c r="V463" s="45">
        <f t="shared" si="121"/>
        <v>1156.67</v>
      </c>
      <c r="W463" s="45">
        <f t="shared" si="122"/>
        <v>1150.348</v>
      </c>
      <c r="X463" s="85"/>
    </row>
    <row r="464" spans="1:24" s="135" customFormat="1" ht="12.75">
      <c r="A464" s="135" t="s">
        <v>186</v>
      </c>
      <c r="B464" s="135" t="s">
        <v>1359</v>
      </c>
      <c r="C464" s="45">
        <v>7880</v>
      </c>
      <c r="D464" s="45">
        <v>2401.8240000000001</v>
      </c>
      <c r="E464" s="154">
        <v>52.67</v>
      </c>
      <c r="F464" s="154">
        <v>2.1800000000000002</v>
      </c>
      <c r="G464" s="154">
        <v>13.29</v>
      </c>
      <c r="H464" s="154">
        <v>11.08</v>
      </c>
      <c r="I464" s="154">
        <v>0.20599999999999999</v>
      </c>
      <c r="J464" s="154">
        <v>6.38</v>
      </c>
      <c r="K464" s="154">
        <v>10.33</v>
      </c>
      <c r="L464" s="154">
        <v>2.48</v>
      </c>
      <c r="M464" s="154">
        <v>0.41699999999999998</v>
      </c>
      <c r="N464" s="154">
        <v>1.9E-2</v>
      </c>
      <c r="O464" s="154">
        <v>0.255</v>
      </c>
      <c r="P464" s="154">
        <v>3.5999999999999997E-2</v>
      </c>
      <c r="Q464" s="154">
        <v>99.343000000000004</v>
      </c>
      <c r="R464" s="174">
        <f>100*(J464/40.3)/((J464/40.3)+(H464/71.84*0.85))</f>
        <v>54.701948215780554</v>
      </c>
      <c r="S464" s="57">
        <v>77.879537080436961</v>
      </c>
      <c r="T464" s="57">
        <v>78.28342409616539</v>
      </c>
      <c r="U464" s="57">
        <v>80.100828583822775</v>
      </c>
      <c r="V464" s="45">
        <f t="shared" si="121"/>
        <v>1158.74</v>
      </c>
      <c r="W464" s="45">
        <f t="shared" si="122"/>
        <v>1152.2560000000001</v>
      </c>
      <c r="X464" s="85"/>
    </row>
    <row r="465" spans="1:24" s="135" customFormat="1" ht="12.75">
      <c r="A465" s="135" t="s">
        <v>186</v>
      </c>
      <c r="B465" s="135" t="s">
        <v>1360</v>
      </c>
      <c r="C465" s="45">
        <v>7880</v>
      </c>
      <c r="D465" s="45">
        <v>2401.8240000000001</v>
      </c>
      <c r="E465" s="154">
        <v>52.74</v>
      </c>
      <c r="F465" s="154">
        <v>2.2000000000000002</v>
      </c>
      <c r="G465" s="154">
        <v>13.32</v>
      </c>
      <c r="H465" s="154">
        <v>11.02</v>
      </c>
      <c r="I465" s="154">
        <v>0.17199999999999999</v>
      </c>
      <c r="J465" s="154">
        <v>6.45</v>
      </c>
      <c r="K465" s="154">
        <v>10.33</v>
      </c>
      <c r="L465" s="154">
        <v>2.4500000000000002</v>
      </c>
      <c r="M465" s="154">
        <v>0.40799999999999997</v>
      </c>
      <c r="N465" s="154">
        <v>1.9E-2</v>
      </c>
      <c r="O465" s="154">
        <v>0.27700000000000002</v>
      </c>
      <c r="P465" s="154">
        <v>5.0999999999999997E-2</v>
      </c>
      <c r="Q465" s="154">
        <v>99.437000000000012</v>
      </c>
      <c r="R465" s="174">
        <f>100*(J465/40.3)/((J465/40.3)+(H465/71.84*0.85))</f>
        <v>55.106563164462592</v>
      </c>
      <c r="S465" s="57">
        <v>78.159781272292534</v>
      </c>
      <c r="T465" s="57">
        <v>78.559960097193439</v>
      </c>
      <c r="U465" s="57">
        <v>80.360028076271263</v>
      </c>
      <c r="V465" s="45">
        <f t="shared" si="121"/>
        <v>1160.3499999999999</v>
      </c>
      <c r="W465" s="45">
        <f t="shared" si="122"/>
        <v>1153.74</v>
      </c>
      <c r="X465" s="84"/>
    </row>
    <row r="466" spans="1:24" s="157" customFormat="1" ht="12.75">
      <c r="A466" s="157" t="s">
        <v>186</v>
      </c>
      <c r="B466" s="178" t="s">
        <v>1152</v>
      </c>
      <c r="C466" s="179"/>
      <c r="D466" s="179"/>
      <c r="E466" s="180">
        <f>AVERAGE(E463:E465)</f>
        <v>52.573333333333331</v>
      </c>
      <c r="F466" s="180">
        <f t="shared" ref="F466:R466" si="125">AVERAGE(F463:F465)</f>
        <v>2.166666666666667</v>
      </c>
      <c r="G466" s="180">
        <f t="shared" si="125"/>
        <v>13.286666666666667</v>
      </c>
      <c r="H466" s="180">
        <f t="shared" si="125"/>
        <v>11.006666666666666</v>
      </c>
      <c r="I466" s="180">
        <f t="shared" si="125"/>
        <v>0.19233333333333333</v>
      </c>
      <c r="J466" s="180">
        <f t="shared" si="125"/>
        <v>6.373333333333334</v>
      </c>
      <c r="K466" s="180">
        <f t="shared" si="125"/>
        <v>10.33</v>
      </c>
      <c r="L466" s="180">
        <f t="shared" si="125"/>
        <v>2.48</v>
      </c>
      <c r="M466" s="180">
        <f t="shared" si="125"/>
        <v>0.40933333333333333</v>
      </c>
      <c r="N466" s="180">
        <f>AVERAGE(N463:N465)</f>
        <v>2.8000000000000001E-2</v>
      </c>
      <c r="O466" s="180">
        <f t="shared" si="125"/>
        <v>0.26166666666666666</v>
      </c>
      <c r="P466" s="180">
        <f t="shared" si="125"/>
        <v>3.4666666666666665E-2</v>
      </c>
      <c r="Q466" s="180">
        <f t="shared" si="125"/>
        <v>99.142666666666685</v>
      </c>
      <c r="R466" s="182">
        <f t="shared" si="125"/>
        <v>54.839617231280158</v>
      </c>
      <c r="S466" s="182">
        <v>77.974896501353484</v>
      </c>
      <c r="T466" s="182">
        <v>78.377521844787552</v>
      </c>
      <c r="U466" s="182">
        <v>80.18902770647567</v>
      </c>
      <c r="V466" s="179">
        <f>AVERAGE(V463:V465)</f>
        <v>1158.5866666666666</v>
      </c>
      <c r="W466" s="179">
        <f>AVERAGE(W463:W465)</f>
        <v>1152.1146666666666</v>
      </c>
      <c r="X466" s="85"/>
    </row>
    <row r="467" spans="1:24" s="157" customFormat="1" ht="12.75">
      <c r="B467" s="178" t="s">
        <v>1032</v>
      </c>
      <c r="C467" s="179"/>
      <c r="D467" s="179"/>
      <c r="E467" s="180">
        <f>_xlfn.STDEV.P(E463:E465)</f>
        <v>0.1883849486792637</v>
      </c>
      <c r="F467" s="180">
        <f t="shared" ref="F467:R467" si="126">_xlfn.STDEV.P(F463:F465)</f>
        <v>3.3993463423951924E-2</v>
      </c>
      <c r="G467" s="180">
        <f t="shared" si="126"/>
        <v>2.8674417556808836E-2</v>
      </c>
      <c r="H467" s="180">
        <f t="shared" si="126"/>
        <v>6.5996632910744465E-2</v>
      </c>
      <c r="I467" s="180">
        <f t="shared" si="126"/>
        <v>1.4659088951530687E-2</v>
      </c>
      <c r="J467" s="180">
        <f t="shared" si="126"/>
        <v>6.5489609014628386E-2</v>
      </c>
      <c r="K467" s="180">
        <f t="shared" si="126"/>
        <v>0</v>
      </c>
      <c r="L467" s="180">
        <f t="shared" si="126"/>
        <v>2.4494897427831619E-2</v>
      </c>
      <c r="M467" s="180">
        <f t="shared" si="126"/>
        <v>5.7927157323275739E-3</v>
      </c>
      <c r="N467" s="180">
        <f>_xlfn.STDEV.P(N463:N465)</f>
        <v>1.2727922061357855E-2</v>
      </c>
      <c r="O467" s="180">
        <f t="shared" si="126"/>
        <v>1.0873004286866737E-2</v>
      </c>
      <c r="P467" s="180">
        <f t="shared" si="126"/>
        <v>1.3912424503139472E-2</v>
      </c>
      <c r="Q467" s="180"/>
      <c r="R467" s="182">
        <f t="shared" si="126"/>
        <v>0.18879036920779435</v>
      </c>
      <c r="S467" s="182">
        <v>0.13075496928654431</v>
      </c>
      <c r="T467" s="182">
        <v>0.1290247351549744</v>
      </c>
      <c r="U467" s="182">
        <v>0.12093560026635558</v>
      </c>
      <c r="V467" s="179">
        <f>_xlfn.STDEV.P(V463:V465)</f>
        <v>1.5062610073363858</v>
      </c>
      <c r="W467" s="179">
        <f>_xlfn.STDEV.P(W463:W465)</f>
        <v>1.3883797111101457</v>
      </c>
      <c r="X467" s="85"/>
    </row>
    <row r="468" spans="1:24" s="135" customFormat="1" ht="12.75">
      <c r="C468" s="45"/>
      <c r="D468" s="45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74"/>
      <c r="S468" s="57"/>
      <c r="T468" s="57"/>
      <c r="U468" s="57"/>
      <c r="V468" s="45"/>
      <c r="W468" s="45"/>
      <c r="X468" s="84"/>
    </row>
    <row r="469" spans="1:24" s="135" customFormat="1" ht="12.75">
      <c r="A469" s="135" t="s">
        <v>192</v>
      </c>
      <c r="B469" s="135" t="s">
        <v>1361</v>
      </c>
      <c r="C469" s="45">
        <v>7740</v>
      </c>
      <c r="D469" s="45">
        <v>2359.152</v>
      </c>
      <c r="E469" s="154">
        <v>52.71</v>
      </c>
      <c r="F469" s="154">
        <v>2.36</v>
      </c>
      <c r="G469" s="154">
        <v>13.41</v>
      </c>
      <c r="H469" s="154">
        <v>11.52</v>
      </c>
      <c r="I469" s="154">
        <v>0.155</v>
      </c>
      <c r="J469" s="154">
        <v>5.85</v>
      </c>
      <c r="K469" s="154">
        <v>10.47</v>
      </c>
      <c r="L469" s="154">
        <v>1.93</v>
      </c>
      <c r="M469" s="154">
        <v>0.41499999999999998</v>
      </c>
      <c r="N469" s="154">
        <v>2.4E-2</v>
      </c>
      <c r="O469" s="154">
        <v>0.27100000000000002</v>
      </c>
      <c r="P469" s="154">
        <v>0.01</v>
      </c>
      <c r="Q469" s="154">
        <v>99.125000000000014</v>
      </c>
      <c r="R469" s="174">
        <f t="shared" ref="R469:R479" si="127">100*(J469/40.3)/((J469/40.3)+(H469/71.84*0.85))</f>
        <v>51.573627383413744</v>
      </c>
      <c r="S469" s="57">
        <v>75.639040391584487</v>
      </c>
      <c r="T469" s="57">
        <v>76.071266408690761</v>
      </c>
      <c r="U469" s="57">
        <v>78.021825258914305</v>
      </c>
      <c r="V469" s="45">
        <f t="shared" si="121"/>
        <v>1146.55</v>
      </c>
      <c r="W469" s="45">
        <f t="shared" si="122"/>
        <v>1141.02</v>
      </c>
      <c r="X469" s="85"/>
    </row>
    <row r="470" spans="1:24" s="135" customFormat="1" ht="12.75">
      <c r="A470" s="135" t="s">
        <v>192</v>
      </c>
      <c r="B470" s="135" t="s">
        <v>1362</v>
      </c>
      <c r="C470" s="45">
        <v>7740</v>
      </c>
      <c r="D470" s="45">
        <v>2359.152</v>
      </c>
      <c r="E470" s="154">
        <v>52.72</v>
      </c>
      <c r="F470" s="154">
        <v>2.25</v>
      </c>
      <c r="G470" s="154">
        <v>13.31</v>
      </c>
      <c r="H470" s="154">
        <v>11.18</v>
      </c>
      <c r="I470" s="154">
        <v>0.216</v>
      </c>
      <c r="J470" s="154">
        <v>6.29</v>
      </c>
      <c r="K470" s="154">
        <v>10.46</v>
      </c>
      <c r="L470" s="154">
        <v>2.5099999999999998</v>
      </c>
      <c r="M470" s="154">
        <v>0.40200000000000002</v>
      </c>
      <c r="N470" s="154">
        <v>5.5E-2</v>
      </c>
      <c r="O470" s="154">
        <v>0.27</v>
      </c>
      <c r="P470" s="154">
        <v>0.03</v>
      </c>
      <c r="Q470" s="154">
        <v>99.693000000000026</v>
      </c>
      <c r="R470" s="174">
        <f t="shared" si="127"/>
        <v>54.126678680880097</v>
      </c>
      <c r="S470" s="57">
        <v>77.47742247462196</v>
      </c>
      <c r="T470" s="57">
        <v>77.886566786841712</v>
      </c>
      <c r="U470" s="57">
        <v>79.728583036559769</v>
      </c>
      <c r="V470" s="45">
        <f t="shared" si="121"/>
        <v>1156.67</v>
      </c>
      <c r="W470" s="45">
        <f t="shared" si="122"/>
        <v>1150.348</v>
      </c>
      <c r="X470" s="85"/>
    </row>
    <row r="471" spans="1:24" s="135" customFormat="1" ht="12.75">
      <c r="A471" s="135" t="s">
        <v>192</v>
      </c>
      <c r="B471" s="135" t="s">
        <v>1363</v>
      </c>
      <c r="C471" s="45">
        <v>7740</v>
      </c>
      <c r="D471" s="45">
        <v>2359.152</v>
      </c>
      <c r="E471" s="154">
        <v>52.8</v>
      </c>
      <c r="F471" s="154">
        <v>2.25</v>
      </c>
      <c r="G471" s="154">
        <v>13.51</v>
      </c>
      <c r="H471" s="154">
        <v>11.3</v>
      </c>
      <c r="I471" s="154">
        <v>0.17199999999999999</v>
      </c>
      <c r="J471" s="154">
        <v>6.26</v>
      </c>
      <c r="K471" s="154">
        <v>10.4</v>
      </c>
      <c r="L471" s="154">
        <v>2.23</v>
      </c>
      <c r="M471" s="154">
        <v>0.41799999999999998</v>
      </c>
      <c r="N471" s="154">
        <v>2.5000000000000001E-2</v>
      </c>
      <c r="O471" s="154">
        <v>0.217</v>
      </c>
      <c r="P471" s="154">
        <v>0</v>
      </c>
      <c r="Q471" s="154">
        <v>99.582000000000022</v>
      </c>
      <c r="R471" s="174">
        <f t="shared" si="127"/>
        <v>53.74264504572718</v>
      </c>
      <c r="S471" s="57">
        <v>77.206551614503752</v>
      </c>
      <c r="T471" s="57">
        <v>77.619195140605484</v>
      </c>
      <c r="U471" s="57">
        <v>79.477614676937236</v>
      </c>
      <c r="V471" s="45">
        <f t="shared" si="121"/>
        <v>1155.98</v>
      </c>
      <c r="W471" s="45">
        <f t="shared" si="122"/>
        <v>1149.712</v>
      </c>
      <c r="X471" s="84"/>
    </row>
    <row r="472" spans="1:24" s="135" customFormat="1" ht="12.75">
      <c r="A472" s="135" t="s">
        <v>192</v>
      </c>
      <c r="B472" s="135" t="s">
        <v>1364</v>
      </c>
      <c r="C472" s="45">
        <v>7740</v>
      </c>
      <c r="D472" s="45">
        <v>2359.152</v>
      </c>
      <c r="E472" s="154">
        <v>52.8</v>
      </c>
      <c r="F472" s="154">
        <v>2.23</v>
      </c>
      <c r="G472" s="154">
        <v>13.5</v>
      </c>
      <c r="H472" s="154">
        <v>11.13</v>
      </c>
      <c r="I472" s="154">
        <v>0.14399999999999999</v>
      </c>
      <c r="J472" s="154">
        <v>6.38</v>
      </c>
      <c r="K472" s="154">
        <v>10.34</v>
      </c>
      <c r="L472" s="154">
        <v>2.4900000000000002</v>
      </c>
      <c r="M472" s="154">
        <v>0.433</v>
      </c>
      <c r="N472" s="154">
        <v>3.5999999999999997E-2</v>
      </c>
      <c r="O472" s="154">
        <v>0.26500000000000001</v>
      </c>
      <c r="P472" s="154">
        <v>0</v>
      </c>
      <c r="Q472" s="154">
        <v>99.748000000000005</v>
      </c>
      <c r="R472" s="174">
        <f t="shared" si="127"/>
        <v>54.590358104393722</v>
      </c>
      <c r="S472" s="57">
        <v>77.801874017743728</v>
      </c>
      <c r="T472" s="57">
        <v>78.206782240447026</v>
      </c>
      <c r="U472" s="57">
        <v>80.028964410489593</v>
      </c>
      <c r="V472" s="45">
        <f t="shared" si="121"/>
        <v>1158.74</v>
      </c>
      <c r="W472" s="45">
        <f t="shared" si="122"/>
        <v>1152.2560000000001</v>
      </c>
      <c r="X472" s="84"/>
    </row>
    <row r="473" spans="1:24" s="135" customFormat="1" ht="12.75">
      <c r="A473" s="135" t="s">
        <v>192</v>
      </c>
      <c r="B473" s="135" t="s">
        <v>1365</v>
      </c>
      <c r="C473" s="45">
        <v>7740</v>
      </c>
      <c r="D473" s="45">
        <v>2359.152</v>
      </c>
      <c r="E473" s="154">
        <v>52.84</v>
      </c>
      <c r="F473" s="154">
        <v>2.19</v>
      </c>
      <c r="G473" s="154">
        <v>13.5</v>
      </c>
      <c r="H473" s="154">
        <v>11.16</v>
      </c>
      <c r="I473" s="154">
        <v>0.16300000000000001</v>
      </c>
      <c r="J473" s="154">
        <v>6.24</v>
      </c>
      <c r="K473" s="154">
        <v>10.47</v>
      </c>
      <c r="L473" s="154">
        <v>2.5299999999999998</v>
      </c>
      <c r="M473" s="154">
        <v>0.40500000000000003</v>
      </c>
      <c r="N473" s="154">
        <v>0.02</v>
      </c>
      <c r="O473" s="154">
        <v>0.30099999999999999</v>
      </c>
      <c r="P473" s="154">
        <v>1.7999999999999999E-2</v>
      </c>
      <c r="Q473" s="154">
        <v>99.836999999999989</v>
      </c>
      <c r="R473" s="174">
        <f t="shared" si="127"/>
        <v>53.972934646845047</v>
      </c>
      <c r="S473" s="57">
        <v>77.369217220794908</v>
      </c>
      <c r="T473" s="57">
        <v>77.779763443795375</v>
      </c>
      <c r="U473" s="57">
        <v>79.628349310636736</v>
      </c>
      <c r="V473" s="45">
        <f t="shared" si="121"/>
        <v>1155.52</v>
      </c>
      <c r="W473" s="45">
        <f t="shared" si="122"/>
        <v>1149.288</v>
      </c>
      <c r="X473" s="84"/>
    </row>
    <row r="474" spans="1:24" s="135" customFormat="1" ht="12.75">
      <c r="A474" s="135" t="s">
        <v>192</v>
      </c>
      <c r="B474" s="135" t="s">
        <v>1366</v>
      </c>
      <c r="C474" s="45">
        <v>7740</v>
      </c>
      <c r="D474" s="45">
        <v>2359.152</v>
      </c>
      <c r="E474" s="154">
        <v>52.93</v>
      </c>
      <c r="F474" s="154">
        <v>2.2599999999999998</v>
      </c>
      <c r="G474" s="154">
        <v>13.41</v>
      </c>
      <c r="H474" s="154">
        <v>11.01</v>
      </c>
      <c r="I474" s="154">
        <v>0.186</v>
      </c>
      <c r="J474" s="154">
        <v>6.29</v>
      </c>
      <c r="K474" s="154">
        <v>10.47</v>
      </c>
      <c r="L474" s="154">
        <v>2.46</v>
      </c>
      <c r="M474" s="154">
        <v>0.40100000000000002</v>
      </c>
      <c r="N474" s="154">
        <v>4.7E-2</v>
      </c>
      <c r="O474" s="154">
        <v>0.24</v>
      </c>
      <c r="P474" s="154">
        <v>1.2999999999999999E-2</v>
      </c>
      <c r="Q474" s="154">
        <v>99.716999999999999</v>
      </c>
      <c r="R474" s="174">
        <f t="shared" si="127"/>
        <v>54.506884414227557</v>
      </c>
      <c r="S474" s="57">
        <v>77.743672870764797</v>
      </c>
      <c r="T474" s="57">
        <v>78.149344562313303</v>
      </c>
      <c r="U474" s="57">
        <v>79.975099548401005</v>
      </c>
      <c r="V474" s="45">
        <f t="shared" si="121"/>
        <v>1156.67</v>
      </c>
      <c r="W474" s="45">
        <f t="shared" si="122"/>
        <v>1150.348</v>
      </c>
      <c r="X474" s="84"/>
    </row>
    <row r="475" spans="1:24" s="135" customFormat="1" ht="12.75">
      <c r="A475" s="135" t="s">
        <v>192</v>
      </c>
      <c r="B475" s="135" t="s">
        <v>1367</v>
      </c>
      <c r="C475" s="45">
        <v>7740</v>
      </c>
      <c r="D475" s="45">
        <v>2359.152</v>
      </c>
      <c r="E475" s="154">
        <v>52.52</v>
      </c>
      <c r="F475" s="154">
        <v>2.25</v>
      </c>
      <c r="G475" s="154">
        <v>13.42</v>
      </c>
      <c r="H475" s="154">
        <v>11.28</v>
      </c>
      <c r="I475" s="154">
        <v>0.17499999999999999</v>
      </c>
      <c r="J475" s="154">
        <v>6.27</v>
      </c>
      <c r="K475" s="154">
        <v>10.44</v>
      </c>
      <c r="L475" s="154">
        <v>2.4700000000000002</v>
      </c>
      <c r="M475" s="154">
        <v>0.39300000000000002</v>
      </c>
      <c r="N475" s="154">
        <v>2.1000000000000001E-2</v>
      </c>
      <c r="O475" s="154">
        <v>0.26700000000000002</v>
      </c>
      <c r="P475" s="154">
        <v>2.5999999999999999E-2</v>
      </c>
      <c r="Q475" s="154">
        <v>99.531999999999982</v>
      </c>
      <c r="R475" s="174">
        <f t="shared" si="127"/>
        <v>53.826353925728569</v>
      </c>
      <c r="S475" s="57">
        <v>77.26576131917497</v>
      </c>
      <c r="T475" s="57">
        <v>77.677642852181478</v>
      </c>
      <c r="U475" s="57">
        <v>79.532488874659904</v>
      </c>
      <c r="V475" s="45">
        <f t="shared" si="121"/>
        <v>1156.21</v>
      </c>
      <c r="W475" s="45">
        <f t="shared" si="122"/>
        <v>1149.924</v>
      </c>
      <c r="X475" s="84"/>
    </row>
    <row r="476" spans="1:24" s="135" customFormat="1" ht="12.75">
      <c r="A476" s="135" t="s">
        <v>192</v>
      </c>
      <c r="B476" s="135" t="s">
        <v>1368</v>
      </c>
      <c r="C476" s="45">
        <v>7740</v>
      </c>
      <c r="D476" s="45">
        <v>2359.152</v>
      </c>
      <c r="E476" s="154">
        <v>53.13</v>
      </c>
      <c r="F476" s="154">
        <v>2.2799999999999998</v>
      </c>
      <c r="G476" s="154">
        <v>13.6</v>
      </c>
      <c r="H476" s="154">
        <v>11.13</v>
      </c>
      <c r="I476" s="154">
        <v>0.17199999999999999</v>
      </c>
      <c r="J476" s="154">
        <v>6.31</v>
      </c>
      <c r="K476" s="154">
        <v>10.34</v>
      </c>
      <c r="L476" s="154">
        <v>2.14</v>
      </c>
      <c r="M476" s="154">
        <v>0.41099999999999998</v>
      </c>
      <c r="N476" s="154">
        <v>0.01</v>
      </c>
      <c r="O476" s="154">
        <v>0.23799999999999999</v>
      </c>
      <c r="P476" s="154">
        <v>1.7999999999999999E-2</v>
      </c>
      <c r="Q476" s="154">
        <v>99.779000000000011</v>
      </c>
      <c r="R476" s="174">
        <f t="shared" si="127"/>
        <v>54.31673647419376</v>
      </c>
      <c r="S476" s="57">
        <v>77.610753684699418</v>
      </c>
      <c r="T476" s="57">
        <v>78.018163100612412</v>
      </c>
      <c r="U476" s="57">
        <v>79.852053200117396</v>
      </c>
      <c r="V476" s="45">
        <f t="shared" si="121"/>
        <v>1157.1300000000001</v>
      </c>
      <c r="W476" s="45">
        <f t="shared" si="122"/>
        <v>1150.7719999999999</v>
      </c>
      <c r="X476" s="84"/>
    </row>
    <row r="477" spans="1:24" s="135" customFormat="1" ht="12.75">
      <c r="A477" s="135" t="s">
        <v>192</v>
      </c>
      <c r="B477" s="135" t="s">
        <v>1369</v>
      </c>
      <c r="C477" s="45">
        <v>7740</v>
      </c>
      <c r="D477" s="45">
        <v>2359.152</v>
      </c>
      <c r="E477" s="154">
        <v>52.47</v>
      </c>
      <c r="F477" s="154">
        <v>2.2200000000000002</v>
      </c>
      <c r="G477" s="154">
        <v>13.38</v>
      </c>
      <c r="H477" s="154">
        <v>11.23</v>
      </c>
      <c r="I477" s="154">
        <v>0.19800000000000001</v>
      </c>
      <c r="J477" s="154">
        <v>6.22</v>
      </c>
      <c r="K477" s="154">
        <v>10.42</v>
      </c>
      <c r="L477" s="154">
        <v>2.4900000000000002</v>
      </c>
      <c r="M477" s="154">
        <v>0.41699999999999998</v>
      </c>
      <c r="N477" s="154">
        <v>0</v>
      </c>
      <c r="O477" s="154">
        <v>0.23400000000000001</v>
      </c>
      <c r="P477" s="154">
        <v>0</v>
      </c>
      <c r="Q477" s="154">
        <v>99.278999999999982</v>
      </c>
      <c r="R477" s="174">
        <f t="shared" si="127"/>
        <v>53.737764474564884</v>
      </c>
      <c r="S477" s="57">
        <v>77.203096559130941</v>
      </c>
      <c r="T477" s="57">
        <v>77.615784499591484</v>
      </c>
      <c r="U477" s="57">
        <v>79.474412351824455</v>
      </c>
      <c r="V477" s="45">
        <f t="shared" si="121"/>
        <v>1155.06</v>
      </c>
      <c r="W477" s="45">
        <f t="shared" si="122"/>
        <v>1148.864</v>
      </c>
      <c r="X477" s="84"/>
    </row>
    <row r="478" spans="1:24" s="135" customFormat="1" ht="12.75">
      <c r="A478" s="135" t="s">
        <v>192</v>
      </c>
      <c r="B478" s="135" t="s">
        <v>1370</v>
      </c>
      <c r="C478" s="45">
        <v>7740</v>
      </c>
      <c r="D478" s="45">
        <v>2359.152</v>
      </c>
      <c r="E478" s="154">
        <v>52.64</v>
      </c>
      <c r="F478" s="154">
        <v>2.1800000000000002</v>
      </c>
      <c r="G478" s="154">
        <v>13.4</v>
      </c>
      <c r="H478" s="154">
        <v>11.22</v>
      </c>
      <c r="I478" s="154">
        <v>0.14299999999999999</v>
      </c>
      <c r="J478" s="154">
        <v>6.31</v>
      </c>
      <c r="K478" s="154">
        <v>10.44</v>
      </c>
      <c r="L478" s="154">
        <v>2.52</v>
      </c>
      <c r="M478" s="154">
        <v>0.40899999999999997</v>
      </c>
      <c r="N478" s="154">
        <v>0.08</v>
      </c>
      <c r="O478" s="154">
        <v>0.24</v>
      </c>
      <c r="P478" s="154">
        <v>5.8000000000000003E-2</v>
      </c>
      <c r="Q478" s="154">
        <v>99.64</v>
      </c>
      <c r="R478" s="174">
        <f t="shared" si="127"/>
        <v>54.116825433966277</v>
      </c>
      <c r="S478" s="57">
        <v>77.470497131402084</v>
      </c>
      <c r="T478" s="57">
        <v>77.879731330918247</v>
      </c>
      <c r="U478" s="57">
        <v>79.722168724572882</v>
      </c>
      <c r="V478" s="45">
        <f t="shared" si="121"/>
        <v>1157.1300000000001</v>
      </c>
      <c r="W478" s="45">
        <f t="shared" si="122"/>
        <v>1150.7719999999999</v>
      </c>
      <c r="X478" s="84"/>
    </row>
    <row r="479" spans="1:24" s="135" customFormat="1" ht="12.75">
      <c r="A479" s="135" t="s">
        <v>192</v>
      </c>
      <c r="B479" s="135" t="s">
        <v>1371</v>
      </c>
      <c r="C479" s="45">
        <v>7740</v>
      </c>
      <c r="D479" s="45">
        <v>2359.152</v>
      </c>
      <c r="E479" s="154">
        <v>53.5</v>
      </c>
      <c r="F479" s="154">
        <v>2.17</v>
      </c>
      <c r="G479" s="154">
        <v>14.2</v>
      </c>
      <c r="H479" s="154">
        <v>11.28</v>
      </c>
      <c r="I479" s="154">
        <v>0.184</v>
      </c>
      <c r="J479" s="154">
        <v>5.91</v>
      </c>
      <c r="K479" s="154">
        <v>11.03</v>
      </c>
      <c r="L479" s="154">
        <v>1.84</v>
      </c>
      <c r="M479" s="154">
        <v>0.434</v>
      </c>
      <c r="N479" s="154">
        <v>4.2999999999999997E-2</v>
      </c>
      <c r="O479" s="154">
        <v>0.217</v>
      </c>
      <c r="P479" s="154">
        <v>0.16600000000000001</v>
      </c>
      <c r="Q479" s="154">
        <v>100.974</v>
      </c>
      <c r="R479" s="174">
        <f t="shared" si="127"/>
        <v>52.353845539198211</v>
      </c>
      <c r="S479" s="57">
        <v>76.210379617541605</v>
      </c>
      <c r="T479" s="57">
        <v>76.635599869126096</v>
      </c>
      <c r="U479" s="57">
        <v>78.553126244002428</v>
      </c>
      <c r="V479" s="45">
        <f t="shared" si="121"/>
        <v>1147.93</v>
      </c>
      <c r="W479" s="45">
        <f t="shared" si="122"/>
        <v>1142.2919999999999</v>
      </c>
      <c r="X479" s="84"/>
    </row>
    <row r="480" spans="1:24" s="157" customFormat="1" ht="12.75">
      <c r="A480" s="157" t="s">
        <v>192</v>
      </c>
      <c r="B480" s="178" t="s">
        <v>1148</v>
      </c>
      <c r="C480" s="179"/>
      <c r="D480" s="179"/>
      <c r="E480" s="180">
        <f>AVERAGE(E469:E479)</f>
        <v>52.823636363636361</v>
      </c>
      <c r="F480" s="180">
        <f t="shared" ref="F480:R480" si="128">AVERAGE(F469:F479)</f>
        <v>2.2400000000000002</v>
      </c>
      <c r="G480" s="180">
        <f t="shared" si="128"/>
        <v>13.512727272727268</v>
      </c>
      <c r="H480" s="180">
        <f t="shared" si="128"/>
        <v>11.221818181818183</v>
      </c>
      <c r="I480" s="180">
        <f t="shared" si="128"/>
        <v>0.17345454545454544</v>
      </c>
      <c r="J480" s="180">
        <f t="shared" si="128"/>
        <v>6.2118181818181819</v>
      </c>
      <c r="K480" s="180">
        <f t="shared" si="128"/>
        <v>10.48</v>
      </c>
      <c r="L480" s="180">
        <f t="shared" si="128"/>
        <v>2.3281818181818181</v>
      </c>
      <c r="M480" s="180">
        <f t="shared" si="128"/>
        <v>0.41254545454545455</v>
      </c>
      <c r="N480" s="180">
        <f>AVERAGE(N469:N479)</f>
        <v>3.2818181818181816E-2</v>
      </c>
      <c r="O480" s="180">
        <f t="shared" si="128"/>
        <v>0.25090909090909091</v>
      </c>
      <c r="P480" s="180">
        <f t="shared" si="128"/>
        <v>3.0818181818181814E-2</v>
      </c>
      <c r="Q480" s="180">
        <f t="shared" si="128"/>
        <v>99.718727272727293</v>
      </c>
      <c r="R480" s="182">
        <f t="shared" si="128"/>
        <v>53.714968556649005</v>
      </c>
      <c r="S480" s="182">
        <v>77.181660627451137</v>
      </c>
      <c r="T480" s="182">
        <v>77.594530930465766</v>
      </c>
      <c r="U480" s="182">
        <v>79.454062330646877</v>
      </c>
      <c r="V480" s="179">
        <f>AVERAGE(V469:V479)</f>
        <v>1154.8718181818183</v>
      </c>
      <c r="W480" s="179">
        <f>AVERAGE(W469:W479)</f>
        <v>1148.6905454545454</v>
      </c>
      <c r="X480" s="85"/>
    </row>
    <row r="481" spans="1:24" s="157" customFormat="1" ht="12.75">
      <c r="B481" s="178" t="s">
        <v>1032</v>
      </c>
      <c r="C481" s="179"/>
      <c r="D481" s="179"/>
      <c r="E481" s="180">
        <f>_xlfn.STDEV.P(E469:E479)</f>
        <v>0.27611831216717525</v>
      </c>
      <c r="F481" s="180">
        <f t="shared" ref="F481:R481" si="129">_xlfn.STDEV.P(F469:F479)</f>
        <v>5.0632364784161103E-2</v>
      </c>
      <c r="G481" s="180">
        <f t="shared" si="129"/>
        <v>0.22990475929633841</v>
      </c>
      <c r="H481" s="180">
        <f t="shared" si="129"/>
        <v>0.12401013021803571</v>
      </c>
      <c r="I481" s="180">
        <f t="shared" si="129"/>
        <v>2.1176159993400921E-2</v>
      </c>
      <c r="J481" s="180">
        <f t="shared" si="129"/>
        <v>0.16191008626104134</v>
      </c>
      <c r="K481" s="180">
        <f t="shared" si="129"/>
        <v>0.17979786630344829</v>
      </c>
      <c r="L481" s="180">
        <f t="shared" si="129"/>
        <v>0.2416540796570095</v>
      </c>
      <c r="M481" s="180">
        <f t="shared" si="129"/>
        <v>1.218317495836432E-2</v>
      </c>
      <c r="N481" s="180">
        <f>_xlfn.STDEV.P(N469:N479)</f>
        <v>2.1476491087267673E-2</v>
      </c>
      <c r="O481" s="180">
        <f t="shared" si="129"/>
        <v>2.4725601547805193E-2</v>
      </c>
      <c r="P481" s="180">
        <f t="shared" si="129"/>
        <v>4.5692287357572095E-2</v>
      </c>
      <c r="Q481" s="180"/>
      <c r="R481" s="182">
        <f t="shared" si="129"/>
        <v>0.88445119725054056</v>
      </c>
      <c r="S481" s="182">
        <v>0.63403027701885051</v>
      </c>
      <c r="T481" s="182">
        <v>0.62602066149150015</v>
      </c>
      <c r="U481" s="182">
        <v>0.58838113380189894</v>
      </c>
      <c r="V481" s="179">
        <f>_xlfn.STDEV.P(V469:V479)</f>
        <v>3.7239319840039697</v>
      </c>
      <c r="W481" s="179">
        <f>_xlfn.STDEV.P(W469:W479)</f>
        <v>3.4324938287340907</v>
      </c>
      <c r="X481" s="85"/>
    </row>
    <row r="482" spans="1:24" s="135" customFormat="1" ht="12.75">
      <c r="C482" s="45"/>
      <c r="D482" s="45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74"/>
      <c r="S482" s="57"/>
      <c r="T482" s="57"/>
      <c r="U482" s="57"/>
      <c r="V482" s="45"/>
      <c r="W482" s="45"/>
      <c r="X482" s="84"/>
    </row>
    <row r="483" spans="1:24" s="135" customFormat="1" ht="12.75">
      <c r="A483" s="135" t="s">
        <v>1372</v>
      </c>
      <c r="B483" s="135" t="s">
        <v>1373</v>
      </c>
      <c r="C483" s="45">
        <v>7730</v>
      </c>
      <c r="D483" s="45">
        <v>2356.1040000000003</v>
      </c>
      <c r="E483" s="154">
        <v>53.9</v>
      </c>
      <c r="F483" s="154">
        <v>2.2999999999999998</v>
      </c>
      <c r="G483" s="154">
        <v>13.38</v>
      </c>
      <c r="H483" s="154">
        <v>10.59</v>
      </c>
      <c r="I483" s="154">
        <v>0.17199999999999999</v>
      </c>
      <c r="J483" s="154">
        <v>6.02</v>
      </c>
      <c r="K483" s="154">
        <v>10.49</v>
      </c>
      <c r="L483" s="154">
        <v>2.6</v>
      </c>
      <c r="M483" s="154">
        <v>0.46800000000000003</v>
      </c>
      <c r="N483" s="154">
        <v>2.4E-2</v>
      </c>
      <c r="O483" s="154">
        <v>0.27700000000000002</v>
      </c>
      <c r="P483" s="154">
        <v>0</v>
      </c>
      <c r="Q483" s="154">
        <v>100.22099999999999</v>
      </c>
      <c r="R483" s="174">
        <f t="shared" ref="R483:R489" si="130">100*(J483/40.3)/((J483/40.3)+(H483/71.84*0.85))</f>
        <v>54.383367982322248</v>
      </c>
      <c r="S483" s="57">
        <v>77.657385106630343</v>
      </c>
      <c r="T483" s="57">
        <v>78.064185815819201</v>
      </c>
      <c r="U483" s="57">
        <v>79.895225784335395</v>
      </c>
      <c r="V483" s="45">
        <f t="shared" si="121"/>
        <v>1150.46</v>
      </c>
      <c r="W483" s="45">
        <f t="shared" si="122"/>
        <v>1144.624</v>
      </c>
      <c r="X483" s="85"/>
    </row>
    <row r="484" spans="1:24" s="135" customFormat="1" ht="12.75">
      <c r="A484" s="135" t="s">
        <v>1372</v>
      </c>
      <c r="B484" s="135" t="s">
        <v>1374</v>
      </c>
      <c r="C484" s="45">
        <v>7730</v>
      </c>
      <c r="D484" s="45">
        <v>2356.1040000000003</v>
      </c>
      <c r="E484" s="154">
        <v>53.15</v>
      </c>
      <c r="F484" s="154">
        <v>2.12</v>
      </c>
      <c r="G484" s="154">
        <v>13.82</v>
      </c>
      <c r="H484" s="154">
        <v>10.27</v>
      </c>
      <c r="I484" s="154">
        <v>0.17199999999999999</v>
      </c>
      <c r="J484" s="154">
        <v>5.81</v>
      </c>
      <c r="K484" s="154">
        <v>10.66</v>
      </c>
      <c r="L484" s="154">
        <v>2.56</v>
      </c>
      <c r="M484" s="154">
        <v>0.442</v>
      </c>
      <c r="N484" s="154">
        <v>2.1999999999999999E-2</v>
      </c>
      <c r="O484" s="154">
        <v>0.223</v>
      </c>
      <c r="P484" s="154">
        <v>2.7E-2</v>
      </c>
      <c r="Q484" s="154">
        <v>99.275999999999996</v>
      </c>
      <c r="R484" s="174">
        <f t="shared" si="130"/>
        <v>54.263680882175628</v>
      </c>
      <c r="S484" s="57">
        <v>77.573581497934271</v>
      </c>
      <c r="T484" s="57">
        <v>77.981475422888735</v>
      </c>
      <c r="U484" s="57">
        <v>79.817634501807333</v>
      </c>
      <c r="V484" s="45">
        <f t="shared" si="121"/>
        <v>1145.6300000000001</v>
      </c>
      <c r="W484" s="45">
        <f t="shared" si="122"/>
        <v>1140.172</v>
      </c>
      <c r="X484" s="85"/>
    </row>
    <row r="485" spans="1:24" s="135" customFormat="1" ht="12.75">
      <c r="A485" s="135" t="s">
        <v>1372</v>
      </c>
      <c r="B485" s="135" t="s">
        <v>1375</v>
      </c>
      <c r="C485" s="45">
        <v>7730</v>
      </c>
      <c r="D485" s="45">
        <v>2356.1040000000003</v>
      </c>
      <c r="E485" s="154">
        <v>53.36</v>
      </c>
      <c r="F485" s="154">
        <v>2.36</v>
      </c>
      <c r="G485" s="154">
        <v>13.16</v>
      </c>
      <c r="H485" s="154">
        <v>10.57</v>
      </c>
      <c r="I485" s="154">
        <v>0.19</v>
      </c>
      <c r="J485" s="154">
        <v>5.9</v>
      </c>
      <c r="K485" s="154">
        <v>10.5</v>
      </c>
      <c r="L485" s="154">
        <v>2.62</v>
      </c>
      <c r="M485" s="154">
        <v>0.45300000000000001</v>
      </c>
      <c r="N485" s="154">
        <v>1.2999999999999999E-2</v>
      </c>
      <c r="O485" s="154">
        <v>0.33800000000000002</v>
      </c>
      <c r="P485" s="154">
        <v>0.01</v>
      </c>
      <c r="Q485" s="154">
        <v>99.474000000000004</v>
      </c>
      <c r="R485" s="174">
        <f t="shared" si="130"/>
        <v>53.930410079709894</v>
      </c>
      <c r="S485" s="57">
        <v>77.339233030161893</v>
      </c>
      <c r="T485" s="57">
        <v>77.750166770348201</v>
      </c>
      <c r="U485" s="57">
        <v>79.600569115823916</v>
      </c>
      <c r="V485" s="45">
        <f t="shared" si="121"/>
        <v>1147.7</v>
      </c>
      <c r="W485" s="45">
        <f t="shared" si="122"/>
        <v>1142.08</v>
      </c>
      <c r="X485" s="84"/>
    </row>
    <row r="486" spans="1:24" s="135" customFormat="1" ht="12.75">
      <c r="A486" s="135" t="s">
        <v>1372</v>
      </c>
      <c r="B486" s="135" t="s">
        <v>1376</v>
      </c>
      <c r="C486" s="45">
        <v>7730</v>
      </c>
      <c r="D486" s="45">
        <v>2356.1040000000003</v>
      </c>
      <c r="E486" s="154">
        <v>52.59</v>
      </c>
      <c r="F486" s="154">
        <v>2.4300000000000002</v>
      </c>
      <c r="G486" s="154">
        <v>13.17</v>
      </c>
      <c r="H486" s="154">
        <v>11.69</v>
      </c>
      <c r="I486" s="154">
        <v>0.17100000000000001</v>
      </c>
      <c r="J486" s="154">
        <v>5.82</v>
      </c>
      <c r="K486" s="154">
        <v>10.17</v>
      </c>
      <c r="L486" s="154">
        <v>2.59</v>
      </c>
      <c r="M486" s="154">
        <v>0.45800000000000002</v>
      </c>
      <c r="N486" s="154">
        <v>0</v>
      </c>
      <c r="O486" s="154">
        <v>0.27500000000000002</v>
      </c>
      <c r="P486" s="154">
        <v>0.01</v>
      </c>
      <c r="Q486" s="154">
        <v>99.374000000000024</v>
      </c>
      <c r="R486" s="174">
        <f t="shared" si="130"/>
        <v>51.07921662672306</v>
      </c>
      <c r="S486" s="57">
        <v>75.272524662000393</v>
      </c>
      <c r="T486" s="57">
        <v>75.709165248951777</v>
      </c>
      <c r="U486" s="57">
        <v>77.680580626802211</v>
      </c>
      <c r="V486" s="45">
        <f t="shared" si="121"/>
        <v>1145.8600000000001</v>
      </c>
      <c r="W486" s="45">
        <f t="shared" si="122"/>
        <v>1140.384</v>
      </c>
      <c r="X486" s="84"/>
    </row>
    <row r="487" spans="1:24" s="135" customFormat="1" ht="12.75">
      <c r="A487" s="135" t="s">
        <v>1372</v>
      </c>
      <c r="B487" s="135" t="s">
        <v>1377</v>
      </c>
      <c r="C487" s="45">
        <v>7730</v>
      </c>
      <c r="D487" s="45">
        <v>2356.1040000000003</v>
      </c>
      <c r="E487" s="154">
        <v>52.66</v>
      </c>
      <c r="F487" s="154">
        <v>2.44</v>
      </c>
      <c r="G487" s="154">
        <v>13.06</v>
      </c>
      <c r="H487" s="154">
        <v>11.88</v>
      </c>
      <c r="I487" s="154">
        <v>0.13800000000000001</v>
      </c>
      <c r="J487" s="154">
        <v>5.84</v>
      </c>
      <c r="K487" s="154">
        <v>10.17</v>
      </c>
      <c r="L487" s="154">
        <v>2.64</v>
      </c>
      <c r="M487" s="154">
        <v>0.46700000000000003</v>
      </c>
      <c r="N487" s="154">
        <v>0.01</v>
      </c>
      <c r="O487" s="154">
        <v>0.32100000000000001</v>
      </c>
      <c r="P487" s="154">
        <v>0</v>
      </c>
      <c r="Q487" s="154">
        <v>99.626000000000005</v>
      </c>
      <c r="R487" s="174">
        <f t="shared" si="130"/>
        <v>50.762025178615723</v>
      </c>
      <c r="S487" s="57">
        <v>75.035531471848557</v>
      </c>
      <c r="T487" s="57">
        <v>75.474993418873154</v>
      </c>
      <c r="U487" s="57">
        <v>77.459755676204452</v>
      </c>
      <c r="V487" s="45">
        <f t="shared" si="121"/>
        <v>1146.32</v>
      </c>
      <c r="W487" s="45">
        <f t="shared" si="122"/>
        <v>1140.808</v>
      </c>
      <c r="X487" s="84"/>
    </row>
    <row r="488" spans="1:24" s="135" customFormat="1" ht="12.75">
      <c r="A488" s="135" t="s">
        <v>1372</v>
      </c>
      <c r="B488" s="135" t="s">
        <v>1378</v>
      </c>
      <c r="C488" s="45">
        <v>7730</v>
      </c>
      <c r="D488" s="45">
        <v>2356.1040000000003</v>
      </c>
      <c r="E488" s="154">
        <v>52.68</v>
      </c>
      <c r="F488" s="154">
        <v>2.39</v>
      </c>
      <c r="G488" s="154">
        <v>13.12</v>
      </c>
      <c r="H488" s="154">
        <v>11.92</v>
      </c>
      <c r="I488" s="154">
        <v>0.183</v>
      </c>
      <c r="J488" s="154">
        <v>5.82</v>
      </c>
      <c r="K488" s="154">
        <v>10.01</v>
      </c>
      <c r="L488" s="154">
        <v>2.61</v>
      </c>
      <c r="M488" s="154">
        <v>0.44400000000000001</v>
      </c>
      <c r="N488" s="154">
        <v>3.9E-2</v>
      </c>
      <c r="O488" s="154">
        <v>0.27500000000000002</v>
      </c>
      <c r="P488" s="154">
        <v>2.7E-2</v>
      </c>
      <c r="Q488" s="154">
        <v>99.518000000000015</v>
      </c>
      <c r="R488" s="174">
        <f t="shared" si="130"/>
        <v>50.59225941412469</v>
      </c>
      <c r="S488" s="57">
        <v>74.908088205324447</v>
      </c>
      <c r="T488" s="57">
        <v>75.349056574157288</v>
      </c>
      <c r="U488" s="57">
        <v>77.34095087745078</v>
      </c>
      <c r="V488" s="45">
        <f t="shared" si="121"/>
        <v>1145.8600000000001</v>
      </c>
      <c r="W488" s="45">
        <f t="shared" si="122"/>
        <v>1140.384</v>
      </c>
      <c r="X488" s="84"/>
    </row>
    <row r="489" spans="1:24" s="135" customFormat="1" ht="12.75">
      <c r="A489" s="135" t="s">
        <v>1372</v>
      </c>
      <c r="B489" s="135" t="s">
        <v>1379</v>
      </c>
      <c r="C489" s="45">
        <v>7730</v>
      </c>
      <c r="D489" s="45">
        <v>2356.1040000000003</v>
      </c>
      <c r="E489" s="154">
        <v>52.84</v>
      </c>
      <c r="F489" s="154">
        <v>2.48</v>
      </c>
      <c r="G489" s="154">
        <v>13.18</v>
      </c>
      <c r="H489" s="154">
        <v>11.94</v>
      </c>
      <c r="I489" s="154">
        <v>0.16500000000000001</v>
      </c>
      <c r="J489" s="154">
        <v>5.89</v>
      </c>
      <c r="K489" s="154">
        <v>10.14</v>
      </c>
      <c r="L489" s="154">
        <v>2.59</v>
      </c>
      <c r="M489" s="154">
        <v>0.436</v>
      </c>
      <c r="N489" s="154">
        <v>2.1999999999999999E-2</v>
      </c>
      <c r="O489" s="154">
        <v>0.27100000000000002</v>
      </c>
      <c r="P489" s="154">
        <v>0.01</v>
      </c>
      <c r="Q489" s="154">
        <v>99.964000000000027</v>
      </c>
      <c r="R489" s="174">
        <f t="shared" si="130"/>
        <v>50.849187693018372</v>
      </c>
      <c r="S489" s="57">
        <v>75.100801296212893</v>
      </c>
      <c r="T489" s="57">
        <v>75.539488816216974</v>
      </c>
      <c r="U489" s="57">
        <v>77.520586152316241</v>
      </c>
      <c r="V489" s="45">
        <f t="shared" si="121"/>
        <v>1147.47</v>
      </c>
      <c r="W489" s="45">
        <f t="shared" si="122"/>
        <v>1141.8679999999999</v>
      </c>
      <c r="X489" s="84"/>
    </row>
    <row r="490" spans="1:24" s="157" customFormat="1" ht="12.75">
      <c r="A490" s="157" t="s">
        <v>1372</v>
      </c>
      <c r="B490" s="178" t="s">
        <v>1031</v>
      </c>
      <c r="C490" s="179"/>
      <c r="D490" s="179"/>
      <c r="E490" s="180">
        <f>AVERAGE(E483:E489)</f>
        <v>53.02571428571428</v>
      </c>
      <c r="F490" s="180">
        <f t="shared" ref="F490:R490" si="131">AVERAGE(F483:F489)</f>
        <v>2.36</v>
      </c>
      <c r="G490" s="180">
        <f t="shared" si="131"/>
        <v>13.270000000000001</v>
      </c>
      <c r="H490" s="180">
        <f t="shared" si="131"/>
        <v>11.265714285714285</v>
      </c>
      <c r="I490" s="180">
        <f t="shared" si="131"/>
        <v>0.17014285714285715</v>
      </c>
      <c r="J490" s="180">
        <f t="shared" si="131"/>
        <v>5.871428571428571</v>
      </c>
      <c r="K490" s="180">
        <f t="shared" si="131"/>
        <v>10.305714285714286</v>
      </c>
      <c r="L490" s="180">
        <f t="shared" si="131"/>
        <v>2.6014285714285714</v>
      </c>
      <c r="M490" s="180">
        <f t="shared" si="131"/>
        <v>0.45257142857142851</v>
      </c>
      <c r="N490" s="180">
        <f>AVERAGE(N483:N489)</f>
        <v>1.8571428571428569E-2</v>
      </c>
      <c r="O490" s="180">
        <f t="shared" si="131"/>
        <v>0.28285714285714286</v>
      </c>
      <c r="P490" s="180">
        <f t="shared" si="131"/>
        <v>1.1999999999999999E-2</v>
      </c>
      <c r="Q490" s="180">
        <f t="shared" si="131"/>
        <v>99.636142857142872</v>
      </c>
      <c r="R490" s="182">
        <f t="shared" si="131"/>
        <v>52.265735408098514</v>
      </c>
      <c r="S490" s="182">
        <v>76.126735038587555</v>
      </c>
      <c r="T490" s="182">
        <v>76.552647438179321</v>
      </c>
      <c r="U490" s="182">
        <v>78.473614676391463</v>
      </c>
      <c r="V490" s="179">
        <f>AVERAGE(V483:V489)</f>
        <v>1147.0428571428572</v>
      </c>
      <c r="W490" s="179">
        <f>AVERAGE(W483:W489)</f>
        <v>1141.4742857142858</v>
      </c>
      <c r="X490" s="85"/>
    </row>
    <row r="491" spans="1:24" s="157" customFormat="1" ht="12.75">
      <c r="B491" s="178" t="s">
        <v>1032</v>
      </c>
      <c r="C491" s="179"/>
      <c r="D491" s="179"/>
      <c r="E491" s="180">
        <f>_xlfn.STDEV.P(E483:E489)</f>
        <v>0.44226227328062506</v>
      </c>
      <c r="F491" s="180">
        <f t="shared" ref="F491:R491" si="132">_xlfn.STDEV.P(F483:F489)</f>
        <v>0.11199489784296936</v>
      </c>
      <c r="G491" s="180">
        <f t="shared" si="132"/>
        <v>0.24242819260850965</v>
      </c>
      <c r="H491" s="180">
        <f t="shared" si="132"/>
        <v>0.69407404180692722</v>
      </c>
      <c r="I491" s="180">
        <f t="shared" si="132"/>
        <v>1.5244938939376109E-2</v>
      </c>
      <c r="J491" s="180">
        <f t="shared" si="132"/>
        <v>6.8957247920840847E-2</v>
      </c>
      <c r="K491" s="180">
        <f t="shared" si="132"/>
        <v>0.22327799090929185</v>
      </c>
      <c r="L491" s="180">
        <f t="shared" si="132"/>
        <v>2.3560603574958098E-2</v>
      </c>
      <c r="M491" s="180">
        <f t="shared" si="132"/>
        <v>1.1561724325884757E-2</v>
      </c>
      <c r="N491" s="180">
        <f>_xlfn.STDEV.P(N483:N489)</f>
        <v>1.1462449786238582E-2</v>
      </c>
      <c r="O491" s="180">
        <f t="shared" si="132"/>
        <v>3.459326347066758E-2</v>
      </c>
      <c r="P491" s="180">
        <f t="shared" si="132"/>
        <v>1.0350983390135316E-2</v>
      </c>
      <c r="Q491" s="180"/>
      <c r="R491" s="182">
        <f t="shared" si="132"/>
        <v>1.6785791697323937</v>
      </c>
      <c r="S491" s="182">
        <v>1.2168135452186757</v>
      </c>
      <c r="T491" s="182">
        <v>1.2016816774818968</v>
      </c>
      <c r="U491" s="182">
        <v>1.1304485498557555</v>
      </c>
      <c r="V491" s="179">
        <f>_xlfn.STDEV.P(V483:V489)</f>
        <v>1.5860167021793203</v>
      </c>
      <c r="W491" s="179">
        <f>_xlfn.STDEV.P(W483:W489)</f>
        <v>1.4618936559218234</v>
      </c>
      <c r="X491" s="85"/>
    </row>
    <row r="492" spans="1:24" s="135" customFormat="1" ht="12.75">
      <c r="C492" s="45"/>
      <c r="D492" s="45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74"/>
      <c r="S492" s="57"/>
      <c r="T492" s="57"/>
      <c r="U492" s="57"/>
      <c r="V492" s="45"/>
      <c r="W492" s="45"/>
      <c r="X492" s="84"/>
    </row>
    <row r="493" spans="1:24" s="135" customFormat="1" ht="12.75">
      <c r="A493" s="135" t="s">
        <v>1380</v>
      </c>
      <c r="B493" s="135" t="s">
        <v>1381</v>
      </c>
      <c r="C493" s="45">
        <v>7730</v>
      </c>
      <c r="D493" s="45">
        <v>2356.1040000000003</v>
      </c>
      <c r="E493" s="154">
        <v>53.65</v>
      </c>
      <c r="F493" s="154">
        <v>2.5499999999999998</v>
      </c>
      <c r="G493" s="154">
        <v>13.04</v>
      </c>
      <c r="H493" s="154">
        <v>11.65</v>
      </c>
      <c r="I493" s="154">
        <v>0.19700000000000001</v>
      </c>
      <c r="J493" s="154">
        <v>5.13</v>
      </c>
      <c r="K493" s="154">
        <v>10.29</v>
      </c>
      <c r="L493" s="154">
        <v>1.76</v>
      </c>
      <c r="M493" s="154">
        <v>0.46899999999999997</v>
      </c>
      <c r="N493" s="154">
        <v>5.5E-2</v>
      </c>
      <c r="O493" s="154">
        <v>0.28599999999999998</v>
      </c>
      <c r="P493" s="154">
        <v>0.14000000000000001</v>
      </c>
      <c r="Q493" s="154">
        <v>99.217000000000013</v>
      </c>
      <c r="R493" s="174">
        <f>100*(J493/40.3)/((J493/40.3)+(H493/71.84*0.85))</f>
        <v>48.011258843114277</v>
      </c>
      <c r="S493" s="57">
        <v>72.917347808494398</v>
      </c>
      <c r="T493" s="57">
        <v>73.380869338947349</v>
      </c>
      <c r="U493" s="57">
        <v>75.480047353827615</v>
      </c>
      <c r="V493" s="45">
        <f t="shared" si="121"/>
        <v>1129.99</v>
      </c>
      <c r="W493" s="45">
        <f t="shared" si="122"/>
        <v>1125.7560000000001</v>
      </c>
      <c r="X493" s="85"/>
    </row>
    <row r="494" spans="1:24" s="135" customFormat="1" ht="12.75">
      <c r="A494" s="135" t="s">
        <v>1380</v>
      </c>
      <c r="B494" s="135" t="s">
        <v>1382</v>
      </c>
      <c r="C494" s="45">
        <v>7730</v>
      </c>
      <c r="D494" s="45">
        <v>2356.1040000000003</v>
      </c>
      <c r="E494" s="154">
        <v>52.89</v>
      </c>
      <c r="F494" s="154">
        <v>2.5</v>
      </c>
      <c r="G494" s="154">
        <v>12.59</v>
      </c>
      <c r="H494" s="154">
        <v>13.46</v>
      </c>
      <c r="I494" s="154">
        <v>0.22800000000000001</v>
      </c>
      <c r="J494" s="154">
        <v>5.87</v>
      </c>
      <c r="K494" s="154">
        <v>9.56</v>
      </c>
      <c r="L494" s="154">
        <v>1.96</v>
      </c>
      <c r="M494" s="154">
        <v>0.504</v>
      </c>
      <c r="N494" s="154">
        <v>1.7999999999999999E-2</v>
      </c>
      <c r="O494" s="154">
        <v>0.21099999999999999</v>
      </c>
      <c r="P494" s="154">
        <v>7.4999999999999997E-2</v>
      </c>
      <c r="Q494" s="154">
        <v>99.866</v>
      </c>
      <c r="R494" s="174">
        <f>100*(J494/40.3)/((J494/40.3)+(H494/71.84*0.85))</f>
        <v>47.7700102098716</v>
      </c>
      <c r="S494" s="57">
        <v>72.726018619340664</v>
      </c>
      <c r="T494" s="57">
        <v>73.191610836524546</v>
      </c>
      <c r="U494" s="57">
        <v>75.300690156211417</v>
      </c>
      <c r="V494" s="45">
        <f t="shared" si="121"/>
        <v>1147.01</v>
      </c>
      <c r="W494" s="45">
        <f t="shared" si="122"/>
        <v>1141.444</v>
      </c>
      <c r="X494" s="85"/>
    </row>
    <row r="495" spans="1:24" s="135" customFormat="1" ht="12.75">
      <c r="A495" s="135" t="s">
        <v>1380</v>
      </c>
      <c r="B495" s="135" t="s">
        <v>1383</v>
      </c>
      <c r="C495" s="45">
        <v>7730</v>
      </c>
      <c r="D495" s="45">
        <v>2356.1040000000003</v>
      </c>
      <c r="E495" s="154">
        <v>52.03</v>
      </c>
      <c r="F495" s="154">
        <v>2.65</v>
      </c>
      <c r="G495" s="154">
        <v>12.92</v>
      </c>
      <c r="H495" s="154">
        <v>12.51</v>
      </c>
      <c r="I495" s="154">
        <v>0.19800000000000001</v>
      </c>
      <c r="J495" s="154">
        <v>5.63</v>
      </c>
      <c r="K495" s="154">
        <v>9.84</v>
      </c>
      <c r="L495" s="154">
        <v>2.39</v>
      </c>
      <c r="M495" s="154">
        <v>0.46800000000000003</v>
      </c>
      <c r="N495" s="154">
        <v>0</v>
      </c>
      <c r="O495" s="154">
        <v>0.26100000000000001</v>
      </c>
      <c r="P495" s="154">
        <v>6.6000000000000003E-2</v>
      </c>
      <c r="Q495" s="154">
        <v>98.962999999999994</v>
      </c>
      <c r="R495" s="174">
        <f>100*(J495/40.3)/((J495/40.3)+(H495/71.84*0.85))</f>
        <v>48.555152422435228</v>
      </c>
      <c r="S495" s="57">
        <v>73.345337206032951</v>
      </c>
      <c r="T495" s="57">
        <v>73.80416522630054</v>
      </c>
      <c r="U495" s="57">
        <v>75.880934012733519</v>
      </c>
      <c r="V495" s="45">
        <f t="shared" si="121"/>
        <v>1141.49</v>
      </c>
      <c r="W495" s="45">
        <f t="shared" si="122"/>
        <v>1136.356</v>
      </c>
      <c r="X495" s="84"/>
    </row>
    <row r="496" spans="1:24" s="157" customFormat="1" ht="12.75">
      <c r="A496" s="157" t="s">
        <v>1380</v>
      </c>
      <c r="B496" s="178" t="s">
        <v>1152</v>
      </c>
      <c r="C496" s="179"/>
      <c r="D496" s="179"/>
      <c r="E496" s="180">
        <f>AVERAGE(E493:E495)</f>
        <v>52.856666666666662</v>
      </c>
      <c r="F496" s="180">
        <f t="shared" ref="F496:R496" si="133">AVERAGE(F493:F495)</f>
        <v>2.5666666666666664</v>
      </c>
      <c r="G496" s="180">
        <f t="shared" si="133"/>
        <v>12.85</v>
      </c>
      <c r="H496" s="180">
        <f t="shared" si="133"/>
        <v>12.54</v>
      </c>
      <c r="I496" s="180">
        <f t="shared" si="133"/>
        <v>0.20766666666666667</v>
      </c>
      <c r="J496" s="180">
        <f t="shared" si="133"/>
        <v>5.543333333333333</v>
      </c>
      <c r="K496" s="180">
        <f t="shared" si="133"/>
        <v>9.8966666666666665</v>
      </c>
      <c r="L496" s="180">
        <f t="shared" si="133"/>
        <v>2.0366666666666666</v>
      </c>
      <c r="M496" s="180">
        <f t="shared" si="133"/>
        <v>0.48033333333333333</v>
      </c>
      <c r="N496" s="180">
        <f>AVERAGE(N493:N495)</f>
        <v>2.4333333333333332E-2</v>
      </c>
      <c r="O496" s="180">
        <f t="shared" si="133"/>
        <v>0.25266666666666665</v>
      </c>
      <c r="P496" s="180">
        <f t="shared" si="133"/>
        <v>9.3666666666666676E-2</v>
      </c>
      <c r="Q496" s="180">
        <f t="shared" si="133"/>
        <v>99.348666666666688</v>
      </c>
      <c r="R496" s="182">
        <f t="shared" si="133"/>
        <v>48.112140491807033</v>
      </c>
      <c r="S496" s="182">
        <v>72.996234544622681</v>
      </c>
      <c r="T496" s="182">
        <v>73.458881800590817</v>
      </c>
      <c r="U496" s="182">
        <v>75.55389050759085</v>
      </c>
      <c r="V496" s="179">
        <f>AVERAGE(V493:V495)</f>
        <v>1139.4966666666667</v>
      </c>
      <c r="W496" s="179">
        <f>AVERAGE(W493:W495)</f>
        <v>1134.5186666666666</v>
      </c>
      <c r="X496" s="85"/>
    </row>
    <row r="497" spans="1:24" s="157" customFormat="1" ht="12.75">
      <c r="B497" s="178" t="s">
        <v>1032</v>
      </c>
      <c r="C497" s="179"/>
      <c r="D497" s="179"/>
      <c r="E497" s="180">
        <f>_xlfn.STDEV.P(E493:E495)</f>
        <v>0.66178210579884544</v>
      </c>
      <c r="F497" s="180">
        <f t="shared" ref="F497:R497" si="134">_xlfn.STDEV.P(F493:F495)</f>
        <v>6.2360956446232338E-2</v>
      </c>
      <c r="G497" s="180">
        <f t="shared" si="134"/>
        <v>0.19026297590440425</v>
      </c>
      <c r="H497" s="180">
        <f t="shared" si="134"/>
        <v>0.73923383760936368</v>
      </c>
      <c r="I497" s="180">
        <f t="shared" si="134"/>
        <v>1.4383632673594278E-2</v>
      </c>
      <c r="J497" s="180">
        <f t="shared" si="134"/>
        <v>0.30825674724525054</v>
      </c>
      <c r="K497" s="180">
        <f t="shared" si="134"/>
        <v>0.30070288030250375</v>
      </c>
      <c r="L497" s="180">
        <f t="shared" si="134"/>
        <v>0.26284765338288585</v>
      </c>
      <c r="M497" s="180">
        <f t="shared" si="134"/>
        <v>1.673983937265296E-2</v>
      </c>
      <c r="N497" s="180">
        <f>_xlfn.STDEV.P(N493:N495)</f>
        <v>2.2895899681432533E-2</v>
      </c>
      <c r="O497" s="180">
        <f t="shared" si="134"/>
        <v>3.1180478223116242E-2</v>
      </c>
      <c r="P497" s="180">
        <f t="shared" si="134"/>
        <v>3.2967997950874857E-2</v>
      </c>
      <c r="Q497" s="180"/>
      <c r="R497" s="182">
        <f t="shared" si="134"/>
        <v>0.32837468819379073</v>
      </c>
      <c r="S497" s="182">
        <v>0.25891596552853713</v>
      </c>
      <c r="T497" s="182">
        <v>0.25608615508224919</v>
      </c>
      <c r="U497" s="182">
        <v>0.24257004730755766</v>
      </c>
      <c r="V497" s="179">
        <f>_xlfn.STDEV.P(V493:V495)</f>
        <v>7.0899051866407543</v>
      </c>
      <c r="W497" s="179">
        <f>_xlfn.STDEV.P(W493:W495)</f>
        <v>6.5350430415992573</v>
      </c>
      <c r="X497" s="85"/>
    </row>
    <row r="498" spans="1:24" s="135" customFormat="1" ht="12.75">
      <c r="C498" s="45"/>
      <c r="D498" s="45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74"/>
      <c r="S498" s="57"/>
      <c r="T498" s="57"/>
      <c r="U498" s="57"/>
      <c r="V498" s="45"/>
      <c r="W498" s="45"/>
      <c r="X498" s="84"/>
    </row>
    <row r="499" spans="1:24" s="135" customFormat="1" ht="12.75">
      <c r="A499" s="135" t="s">
        <v>1384</v>
      </c>
      <c r="B499" s="135" t="s">
        <v>1385</v>
      </c>
      <c r="C499" s="45">
        <v>8320</v>
      </c>
      <c r="D499" s="45">
        <v>2535.9360000000001</v>
      </c>
      <c r="E499" s="154">
        <v>52.32</v>
      </c>
      <c r="F499" s="154">
        <v>2.14</v>
      </c>
      <c r="G499" s="154">
        <v>13.46</v>
      </c>
      <c r="H499" s="154">
        <v>11.19</v>
      </c>
      <c r="I499" s="154">
        <v>0.13100000000000001</v>
      </c>
      <c r="J499" s="154">
        <v>6.14</v>
      </c>
      <c r="K499" s="154">
        <v>10.69</v>
      </c>
      <c r="L499" s="154">
        <v>2.4300000000000002</v>
      </c>
      <c r="M499" s="154">
        <v>0.379</v>
      </c>
      <c r="N499" s="154">
        <v>0</v>
      </c>
      <c r="O499" s="154">
        <v>0.27300000000000002</v>
      </c>
      <c r="P499" s="154">
        <v>4.1000000000000002E-2</v>
      </c>
      <c r="Q499" s="154">
        <v>99.194000000000003</v>
      </c>
      <c r="R499" s="174">
        <f t="shared" ref="R499:R505" si="135">100*(J499/40.3)/((J499/40.3)+(H499/71.84*0.85))</f>
        <v>53.504571536250033</v>
      </c>
      <c r="S499" s="57">
        <v>77.037642763700759</v>
      </c>
      <c r="T499" s="57">
        <v>77.452451125583593</v>
      </c>
      <c r="U499" s="57">
        <v>79.32102772953958</v>
      </c>
      <c r="V499" s="45">
        <f t="shared" si="121"/>
        <v>1153.22</v>
      </c>
      <c r="W499" s="45">
        <f t="shared" si="122"/>
        <v>1147.1679999999999</v>
      </c>
      <c r="X499" s="85"/>
    </row>
    <row r="500" spans="1:24" s="135" customFormat="1" ht="12.75">
      <c r="A500" s="135" t="s">
        <v>1384</v>
      </c>
      <c r="B500" s="135" t="s">
        <v>1386</v>
      </c>
      <c r="C500" s="45">
        <v>8320</v>
      </c>
      <c r="D500" s="45">
        <v>2535.9360000000001</v>
      </c>
      <c r="E500" s="154">
        <v>52.41</v>
      </c>
      <c r="F500" s="154">
        <v>2.16</v>
      </c>
      <c r="G500" s="154">
        <v>13.45</v>
      </c>
      <c r="H500" s="154">
        <v>10.96</v>
      </c>
      <c r="I500" s="154">
        <v>0.158</v>
      </c>
      <c r="J500" s="154">
        <v>6.33</v>
      </c>
      <c r="K500" s="154">
        <v>10.45</v>
      </c>
      <c r="L500" s="154">
        <v>2.4700000000000002</v>
      </c>
      <c r="M500" s="154">
        <v>0.39200000000000002</v>
      </c>
      <c r="N500" s="154">
        <v>0.08</v>
      </c>
      <c r="O500" s="154">
        <v>0.17599999999999999</v>
      </c>
      <c r="P500" s="154">
        <v>0</v>
      </c>
      <c r="Q500" s="154">
        <v>99.035999999999987</v>
      </c>
      <c r="R500" s="174">
        <f t="shared" si="135"/>
        <v>54.776807977046005</v>
      </c>
      <c r="S500" s="57">
        <v>77.93154622340559</v>
      </c>
      <c r="T500" s="57">
        <v>78.334747800299354</v>
      </c>
      <c r="U500" s="57">
        <v>80.148946299681469</v>
      </c>
      <c r="V500" s="45">
        <f t="shared" si="121"/>
        <v>1157.5899999999999</v>
      </c>
      <c r="W500" s="45">
        <f t="shared" si="122"/>
        <v>1151.1959999999999</v>
      </c>
      <c r="X500" s="85"/>
    </row>
    <row r="501" spans="1:24" s="135" customFormat="1" ht="12.75">
      <c r="A501" s="135" t="s">
        <v>1384</v>
      </c>
      <c r="B501" s="135" t="s">
        <v>1387</v>
      </c>
      <c r="C501" s="45">
        <v>8320</v>
      </c>
      <c r="D501" s="45">
        <v>2535.9360000000001</v>
      </c>
      <c r="E501" s="154">
        <v>52.51</v>
      </c>
      <c r="F501" s="154">
        <v>2.23</v>
      </c>
      <c r="G501" s="154">
        <v>13.53</v>
      </c>
      <c r="H501" s="154">
        <v>11.17</v>
      </c>
      <c r="I501" s="154">
        <v>0.19</v>
      </c>
      <c r="J501" s="154">
        <v>6.34</v>
      </c>
      <c r="K501" s="154">
        <v>10.31</v>
      </c>
      <c r="L501" s="154">
        <v>2.44</v>
      </c>
      <c r="M501" s="154">
        <v>0.39800000000000002</v>
      </c>
      <c r="N501" s="154">
        <v>1.7999999999999999E-2</v>
      </c>
      <c r="O501" s="154">
        <v>0.27800000000000002</v>
      </c>
      <c r="P501" s="154">
        <v>0.01</v>
      </c>
      <c r="Q501" s="154">
        <v>99.424000000000007</v>
      </c>
      <c r="R501" s="174">
        <f t="shared" si="135"/>
        <v>54.345410797918312</v>
      </c>
      <c r="S501" s="57">
        <v>77.630828283786897</v>
      </c>
      <c r="T501" s="57">
        <v>78.037975777794856</v>
      </c>
      <c r="U501" s="57">
        <v>79.870639423104208</v>
      </c>
      <c r="V501" s="45">
        <f t="shared" si="121"/>
        <v>1157.82</v>
      </c>
      <c r="W501" s="45">
        <f t="shared" si="122"/>
        <v>1151.4079999999999</v>
      </c>
      <c r="X501" s="84"/>
    </row>
    <row r="502" spans="1:24" s="135" customFormat="1" ht="12.75">
      <c r="A502" s="135" t="s">
        <v>1384</v>
      </c>
      <c r="B502" s="135" t="s">
        <v>1388</v>
      </c>
      <c r="C502" s="45">
        <v>8320</v>
      </c>
      <c r="D502" s="45">
        <v>2535.9360000000001</v>
      </c>
      <c r="E502" s="154">
        <v>52.53</v>
      </c>
      <c r="F502" s="154">
        <v>2.19</v>
      </c>
      <c r="G502" s="154">
        <v>13.43</v>
      </c>
      <c r="H502" s="154">
        <v>10.6</v>
      </c>
      <c r="I502" s="154">
        <v>0.187</v>
      </c>
      <c r="J502" s="154">
        <v>6.33</v>
      </c>
      <c r="K502" s="154">
        <v>10.29</v>
      </c>
      <c r="L502" s="154">
        <v>2.5</v>
      </c>
      <c r="M502" s="154">
        <v>0.42599999999999999</v>
      </c>
      <c r="N502" s="154">
        <v>8.9999999999999993E-3</v>
      </c>
      <c r="O502" s="154">
        <v>0.21299999999999999</v>
      </c>
      <c r="P502" s="154">
        <v>3.4000000000000002E-2</v>
      </c>
      <c r="Q502" s="154">
        <v>98.73899999999999</v>
      </c>
      <c r="R502" s="174">
        <f t="shared" si="135"/>
        <v>55.602749745613565</v>
      </c>
      <c r="S502" s="57">
        <v>78.500578246846771</v>
      </c>
      <c r="T502" s="57">
        <v>78.896198690079103</v>
      </c>
      <c r="U502" s="57">
        <v>80.674980986488578</v>
      </c>
      <c r="V502" s="45">
        <f t="shared" si="121"/>
        <v>1157.5899999999999</v>
      </c>
      <c r="W502" s="45">
        <f t="shared" si="122"/>
        <v>1151.1959999999999</v>
      </c>
      <c r="X502" s="84"/>
    </row>
    <row r="503" spans="1:24" s="135" customFormat="1" ht="12.75">
      <c r="A503" s="135" t="s">
        <v>1384</v>
      </c>
      <c r="B503" s="135" t="s">
        <v>1389</v>
      </c>
      <c r="C503" s="45">
        <v>8320</v>
      </c>
      <c r="D503" s="45">
        <v>2535.9360000000001</v>
      </c>
      <c r="E503" s="154">
        <v>52.56</v>
      </c>
      <c r="F503" s="154">
        <v>2.21</v>
      </c>
      <c r="G503" s="154">
        <v>13.53</v>
      </c>
      <c r="H503" s="154">
        <v>11.22</v>
      </c>
      <c r="I503" s="154">
        <v>0.16400000000000001</v>
      </c>
      <c r="J503" s="154">
        <v>6.3</v>
      </c>
      <c r="K503" s="154">
        <v>10.4</v>
      </c>
      <c r="L503" s="154">
        <v>2.5499999999999998</v>
      </c>
      <c r="M503" s="154">
        <v>0.41499999999999998</v>
      </c>
      <c r="N503" s="154">
        <v>6.6000000000000003E-2</v>
      </c>
      <c r="O503" s="154">
        <v>0.25600000000000001</v>
      </c>
      <c r="P503" s="154">
        <v>0</v>
      </c>
      <c r="Q503" s="154">
        <v>99.671000000000006</v>
      </c>
      <c r="R503" s="174">
        <f t="shared" si="135"/>
        <v>54.077440598298715</v>
      </c>
      <c r="S503" s="57">
        <v>77.442802721147203</v>
      </c>
      <c r="T503" s="57">
        <v>77.852396157592253</v>
      </c>
      <c r="U503" s="57">
        <v>79.696516779803019</v>
      </c>
      <c r="V503" s="45">
        <f t="shared" si="121"/>
        <v>1156.9000000000001</v>
      </c>
      <c r="W503" s="45">
        <f t="shared" si="122"/>
        <v>1150.56</v>
      </c>
      <c r="X503" s="84"/>
    </row>
    <row r="504" spans="1:24" s="135" customFormat="1" ht="12.75">
      <c r="A504" s="135" t="s">
        <v>1384</v>
      </c>
      <c r="B504" s="135" t="s">
        <v>1390</v>
      </c>
      <c r="C504" s="45">
        <v>8320</v>
      </c>
      <c r="D504" s="45">
        <v>2535.9360000000001</v>
      </c>
      <c r="E504" s="154">
        <v>52.22</v>
      </c>
      <c r="F504" s="154">
        <v>2.1800000000000002</v>
      </c>
      <c r="G504" s="154">
        <v>13.46</v>
      </c>
      <c r="H504" s="154">
        <v>10.56</v>
      </c>
      <c r="I504" s="154">
        <v>0.19900000000000001</v>
      </c>
      <c r="J504" s="154">
        <v>6.18</v>
      </c>
      <c r="K504" s="154">
        <v>10.44</v>
      </c>
      <c r="L504" s="154">
        <v>2.56</v>
      </c>
      <c r="M504" s="154">
        <v>0.40300000000000002</v>
      </c>
      <c r="N504" s="154">
        <v>3.5000000000000003E-2</v>
      </c>
      <c r="O504" s="154">
        <v>0.216</v>
      </c>
      <c r="P504" s="154">
        <v>7.0999999999999994E-2</v>
      </c>
      <c r="Q504" s="154">
        <v>98.524000000000001</v>
      </c>
      <c r="R504" s="174">
        <f t="shared" si="135"/>
        <v>55.10351195972715</v>
      </c>
      <c r="S504" s="57">
        <v>78.157675856693061</v>
      </c>
      <c r="T504" s="57">
        <v>78.557882675916204</v>
      </c>
      <c r="U504" s="57">
        <v>80.358081463185371</v>
      </c>
      <c r="V504" s="45">
        <f t="shared" si="121"/>
        <v>1154.1399999999999</v>
      </c>
      <c r="W504" s="45">
        <f t="shared" si="122"/>
        <v>1148.0160000000001</v>
      </c>
      <c r="X504" s="84"/>
    </row>
    <row r="505" spans="1:24" s="135" customFormat="1" ht="12.75">
      <c r="A505" s="135" t="s">
        <v>1384</v>
      </c>
      <c r="B505" s="135" t="s">
        <v>1391</v>
      </c>
      <c r="C505" s="45">
        <v>8320</v>
      </c>
      <c r="D505" s="45">
        <v>2535.9360000000001</v>
      </c>
      <c r="E505" s="154">
        <v>52.37</v>
      </c>
      <c r="F505" s="154">
        <v>2.17</v>
      </c>
      <c r="G505" s="154">
        <v>13.51</v>
      </c>
      <c r="H505" s="154">
        <v>10.8</v>
      </c>
      <c r="I505" s="154">
        <v>0.14899999999999999</v>
      </c>
      <c r="J505" s="154">
        <v>6.27</v>
      </c>
      <c r="K505" s="154">
        <v>10.4</v>
      </c>
      <c r="L505" s="154">
        <v>2.5499999999999998</v>
      </c>
      <c r="M505" s="154">
        <v>0.39100000000000001</v>
      </c>
      <c r="N505" s="154">
        <v>2.5999999999999999E-2</v>
      </c>
      <c r="O505" s="154">
        <v>0.32400000000000001</v>
      </c>
      <c r="P505" s="154">
        <v>9.1999999999999998E-2</v>
      </c>
      <c r="Q505" s="154">
        <v>99.051999999999992</v>
      </c>
      <c r="R505" s="174">
        <f t="shared" si="135"/>
        <v>54.905150082131598</v>
      </c>
      <c r="S505" s="57">
        <v>78.02054329933442</v>
      </c>
      <c r="T505" s="57">
        <v>78.422569062849746</v>
      </c>
      <c r="U505" s="57">
        <v>80.231269470613071</v>
      </c>
      <c r="V505" s="45">
        <f t="shared" si="121"/>
        <v>1156.21</v>
      </c>
      <c r="W505" s="45">
        <f t="shared" si="122"/>
        <v>1149.924</v>
      </c>
      <c r="X505" s="84"/>
    </row>
    <row r="506" spans="1:24" s="157" customFormat="1" ht="12.75">
      <c r="A506" s="157" t="s">
        <v>1384</v>
      </c>
      <c r="B506" s="178" t="s">
        <v>1031</v>
      </c>
      <c r="C506" s="179"/>
      <c r="D506" s="179"/>
      <c r="E506" s="180">
        <f>AVERAGE(E499:E505)</f>
        <v>52.417142857142849</v>
      </c>
      <c r="F506" s="180">
        <f t="shared" ref="F506:R506" si="136">AVERAGE(F499:F505)</f>
        <v>2.1828571428571428</v>
      </c>
      <c r="G506" s="180">
        <f t="shared" si="136"/>
        <v>13.48142857142857</v>
      </c>
      <c r="H506" s="180">
        <f t="shared" si="136"/>
        <v>10.928571428571429</v>
      </c>
      <c r="I506" s="180">
        <f t="shared" si="136"/>
        <v>0.16828571428571432</v>
      </c>
      <c r="J506" s="180">
        <f t="shared" si="136"/>
        <v>6.2700000000000005</v>
      </c>
      <c r="K506" s="180">
        <f t="shared" si="136"/>
        <v>10.425714285714287</v>
      </c>
      <c r="L506" s="180">
        <f t="shared" si="136"/>
        <v>2.5</v>
      </c>
      <c r="M506" s="180">
        <f t="shared" si="136"/>
        <v>0.40057142857142852</v>
      </c>
      <c r="N506" s="180">
        <f>AVERAGE(N499:N505)</f>
        <v>3.3428571428571426E-2</v>
      </c>
      <c r="O506" s="180">
        <f t="shared" si="136"/>
        <v>0.24800000000000003</v>
      </c>
      <c r="P506" s="180">
        <f t="shared" si="136"/>
        <v>3.5428571428571427E-2</v>
      </c>
      <c r="Q506" s="180">
        <f t="shared" si="136"/>
        <v>99.091428571428565</v>
      </c>
      <c r="R506" s="182">
        <f t="shared" si="136"/>
        <v>54.616520385283629</v>
      </c>
      <c r="S506" s="182">
        <v>77.817373913559237</v>
      </c>
      <c r="T506" s="182">
        <v>78.222031612873593</v>
      </c>
      <c r="U506" s="182">
        <v>80.043066021773612</v>
      </c>
      <c r="V506" s="179">
        <f>AVERAGE(V499:V505)</f>
        <v>1156.21</v>
      </c>
      <c r="W506" s="179">
        <f>AVERAGE(W499:W505)</f>
        <v>1149.9239999999998</v>
      </c>
      <c r="X506" s="85"/>
    </row>
    <row r="507" spans="1:24" s="157" customFormat="1" ht="12.75">
      <c r="B507" s="178" t="s">
        <v>1032</v>
      </c>
      <c r="C507" s="179"/>
      <c r="D507" s="179"/>
      <c r="E507" s="180">
        <f>_xlfn.STDEV.P(E499:E505)</f>
        <v>0.11485572138423951</v>
      </c>
      <c r="F507" s="180">
        <f t="shared" ref="F507:R507" si="137">_xlfn.STDEV.P(F499:F505)</f>
        <v>2.8139593719417391E-2</v>
      </c>
      <c r="G507" s="180">
        <f t="shared" si="137"/>
        <v>3.7958086444532378E-2</v>
      </c>
      <c r="H507" s="180">
        <f t="shared" si="137"/>
        <v>0.2599136434295366</v>
      </c>
      <c r="I507" s="180">
        <f t="shared" si="137"/>
        <v>2.2839278733384205E-2</v>
      </c>
      <c r="J507" s="180">
        <f t="shared" si="137"/>
        <v>7.3678839761300852E-2</v>
      </c>
      <c r="K507" s="180">
        <f t="shared" si="137"/>
        <v>0.12175586144378568</v>
      </c>
      <c r="L507" s="180">
        <f t="shared" si="137"/>
        <v>5.0709255283710918E-2</v>
      </c>
      <c r="M507" s="180">
        <f t="shared" si="137"/>
        <v>1.4627343698480224E-2</v>
      </c>
      <c r="N507" s="180">
        <f>_xlfn.STDEV.P(N499:N505)</f>
        <v>2.7359287495198011E-2</v>
      </c>
      <c r="O507" s="180">
        <f t="shared" si="137"/>
        <v>4.5978255730290386E-2</v>
      </c>
      <c r="P507" s="180">
        <f t="shared" si="137"/>
        <v>3.3070734333965957E-2</v>
      </c>
      <c r="Q507" s="180"/>
      <c r="R507" s="182">
        <f t="shared" si="137"/>
        <v>0.64579364535823436</v>
      </c>
      <c r="S507" s="182">
        <v>0.45039192542356027</v>
      </c>
      <c r="T507" s="182">
        <v>0.44448661219281127</v>
      </c>
      <c r="U507" s="182">
        <v>0.41685026891384314</v>
      </c>
      <c r="V507" s="179">
        <f>_xlfn.STDEV.P(V499:V505)</f>
        <v>1.6946133145099096</v>
      </c>
      <c r="W507" s="179">
        <f>_xlfn.STDEV.P(W499:W505)</f>
        <v>1.5619914029395521</v>
      </c>
      <c r="X507" s="85"/>
    </row>
    <row r="508" spans="1:24" s="135" customFormat="1" ht="12.75">
      <c r="C508" s="45"/>
      <c r="D508" s="45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74"/>
      <c r="S508" s="57"/>
      <c r="T508" s="57"/>
      <c r="U508" s="57"/>
      <c r="V508" s="45"/>
      <c r="W508" s="45"/>
      <c r="X508" s="84"/>
    </row>
    <row r="509" spans="1:24" s="135" customFormat="1" ht="12.75">
      <c r="A509" s="135" t="s">
        <v>1392</v>
      </c>
      <c r="B509" s="135" t="s">
        <v>1393</v>
      </c>
      <c r="C509" s="45">
        <v>8450</v>
      </c>
      <c r="D509" s="45">
        <v>2575.56</v>
      </c>
      <c r="E509" s="154">
        <v>52.84</v>
      </c>
      <c r="F509" s="154">
        <v>2.19</v>
      </c>
      <c r="G509" s="154">
        <v>13.56</v>
      </c>
      <c r="H509" s="154">
        <v>10.64</v>
      </c>
      <c r="I509" s="154">
        <v>0.13700000000000001</v>
      </c>
      <c r="J509" s="154">
        <v>6.24</v>
      </c>
      <c r="K509" s="154">
        <v>10.1</v>
      </c>
      <c r="L509" s="154">
        <v>2.57</v>
      </c>
      <c r="M509" s="154">
        <v>0.39100000000000001</v>
      </c>
      <c r="N509" s="154">
        <v>6.9000000000000006E-2</v>
      </c>
      <c r="O509" s="154">
        <v>0.189</v>
      </c>
      <c r="P509" s="154">
        <v>2.4E-2</v>
      </c>
      <c r="Q509" s="154">
        <v>98.949999999999989</v>
      </c>
      <c r="R509" s="174">
        <f t="shared" ref="R509:R517" si="138">100*(J509/40.3)/((J509/40.3)+(H509/71.84*0.85))</f>
        <v>55.155823133865219</v>
      </c>
      <c r="S509" s="57">
        <v>78.193755451116019</v>
      </c>
      <c r="T509" s="57">
        <v>78.593482260239071</v>
      </c>
      <c r="U509" s="57">
        <v>80.39143826706318</v>
      </c>
      <c r="V509" s="45">
        <f t="shared" si="121"/>
        <v>1155.52</v>
      </c>
      <c r="W509" s="45">
        <f t="shared" si="122"/>
        <v>1149.288</v>
      </c>
      <c r="X509" s="85"/>
    </row>
    <row r="510" spans="1:24" s="135" customFormat="1" ht="12.75">
      <c r="A510" s="135" t="s">
        <v>1392</v>
      </c>
      <c r="B510" s="135" t="s">
        <v>1394</v>
      </c>
      <c r="C510" s="45">
        <v>8450</v>
      </c>
      <c r="D510" s="45">
        <v>2575.56</v>
      </c>
      <c r="E510" s="154">
        <v>52.39</v>
      </c>
      <c r="F510" s="154">
        <v>2.19</v>
      </c>
      <c r="G510" s="154">
        <v>13.46</v>
      </c>
      <c r="H510" s="154">
        <v>11.15</v>
      </c>
      <c r="I510" s="154">
        <v>0.16600000000000001</v>
      </c>
      <c r="J510" s="154">
        <v>6.33</v>
      </c>
      <c r="K510" s="154">
        <v>10.32</v>
      </c>
      <c r="L510" s="154">
        <v>2.5</v>
      </c>
      <c r="M510" s="154">
        <v>0.42599999999999999</v>
      </c>
      <c r="N510" s="154">
        <v>4.1000000000000002E-2</v>
      </c>
      <c r="O510" s="154">
        <v>0.22700000000000001</v>
      </c>
      <c r="P510" s="154">
        <v>1.4999999999999999E-2</v>
      </c>
      <c r="Q510" s="154">
        <v>99.215000000000003</v>
      </c>
      <c r="R510" s="174">
        <f t="shared" si="138"/>
        <v>54.350709990773773</v>
      </c>
      <c r="S510" s="57">
        <v>77.634537011374988</v>
      </c>
      <c r="T510" s="57">
        <v>78.041636095612461</v>
      </c>
      <c r="U510" s="57">
        <v>79.874073071921757</v>
      </c>
      <c r="V510" s="45">
        <f t="shared" si="121"/>
        <v>1157.5899999999999</v>
      </c>
      <c r="W510" s="45">
        <f t="shared" si="122"/>
        <v>1151.1959999999999</v>
      </c>
      <c r="X510" s="85"/>
    </row>
    <row r="511" spans="1:24" s="135" customFormat="1" ht="12.75">
      <c r="A511" s="135" t="s">
        <v>1392</v>
      </c>
      <c r="B511" s="135" t="s">
        <v>1395</v>
      </c>
      <c r="C511" s="45">
        <v>8450</v>
      </c>
      <c r="D511" s="45">
        <v>2575.56</v>
      </c>
      <c r="E511" s="154">
        <v>52.43</v>
      </c>
      <c r="F511" s="154">
        <v>2.14</v>
      </c>
      <c r="G511" s="154">
        <v>13.46</v>
      </c>
      <c r="H511" s="154">
        <v>10.98</v>
      </c>
      <c r="I511" s="154">
        <v>0.16700000000000001</v>
      </c>
      <c r="J511" s="154">
        <v>6.17</v>
      </c>
      <c r="K511" s="154">
        <v>10.5</v>
      </c>
      <c r="L511" s="154">
        <v>2.37</v>
      </c>
      <c r="M511" s="154">
        <v>0.40400000000000003</v>
      </c>
      <c r="N511" s="154">
        <v>0.01</v>
      </c>
      <c r="O511" s="154">
        <v>0.30299999999999999</v>
      </c>
      <c r="P511" s="154">
        <v>4.2999999999999997E-2</v>
      </c>
      <c r="Q511" s="154">
        <v>98.977000000000018</v>
      </c>
      <c r="R511" s="174">
        <f t="shared" si="138"/>
        <v>54.096603413806683</v>
      </c>
      <c r="S511" s="57">
        <v>77.456280086746276</v>
      </c>
      <c r="T511" s="57">
        <v>77.865698746428919</v>
      </c>
      <c r="U511" s="57">
        <v>79.709000417325456</v>
      </c>
      <c r="V511" s="45">
        <f t="shared" si="121"/>
        <v>1153.9100000000001</v>
      </c>
      <c r="W511" s="45">
        <f t="shared" si="122"/>
        <v>1147.8040000000001</v>
      </c>
      <c r="X511" s="84"/>
    </row>
    <row r="512" spans="1:24" s="135" customFormat="1" ht="12.75">
      <c r="A512" s="135" t="s">
        <v>1392</v>
      </c>
      <c r="B512" s="135" t="s">
        <v>1396</v>
      </c>
      <c r="C512" s="45">
        <v>8450</v>
      </c>
      <c r="D512" s="45">
        <v>2575.56</v>
      </c>
      <c r="E512" s="154">
        <v>52.05</v>
      </c>
      <c r="F512" s="154">
        <v>2.14</v>
      </c>
      <c r="G512" s="154">
        <v>13.32</v>
      </c>
      <c r="H512" s="154">
        <v>10.95</v>
      </c>
      <c r="I512" s="154">
        <v>0.13900000000000001</v>
      </c>
      <c r="J512" s="154">
        <v>6.15</v>
      </c>
      <c r="K512" s="154">
        <v>10.210000000000001</v>
      </c>
      <c r="L512" s="154">
        <v>2.5</v>
      </c>
      <c r="M512" s="154">
        <v>0.38700000000000001</v>
      </c>
      <c r="N512" s="154">
        <v>3.9E-2</v>
      </c>
      <c r="O512" s="154">
        <v>0.27300000000000002</v>
      </c>
      <c r="P512" s="154">
        <v>4.8000000000000001E-2</v>
      </c>
      <c r="Q512" s="154">
        <v>98.206000000000003</v>
      </c>
      <c r="R512" s="174">
        <f t="shared" si="138"/>
        <v>54.083919460967621</v>
      </c>
      <c r="S512" s="57">
        <v>77.447359902250739</v>
      </c>
      <c r="T512" s="57">
        <v>77.856894249806302</v>
      </c>
      <c r="U512" s="57">
        <v>79.700737994349822</v>
      </c>
      <c r="V512" s="45">
        <f t="shared" si="121"/>
        <v>1153.45</v>
      </c>
      <c r="W512" s="45">
        <f t="shared" si="122"/>
        <v>1147.3800000000001</v>
      </c>
      <c r="X512" s="84"/>
    </row>
    <row r="513" spans="1:24" s="135" customFormat="1" ht="12.75">
      <c r="A513" s="135" t="s">
        <v>1392</v>
      </c>
      <c r="B513" s="135" t="s">
        <v>1397</v>
      </c>
      <c r="C513" s="45">
        <v>8450</v>
      </c>
      <c r="D513" s="45">
        <v>2575.56</v>
      </c>
      <c r="E513" s="154">
        <v>51.97</v>
      </c>
      <c r="F513" s="154">
        <v>2.17</v>
      </c>
      <c r="G513" s="154">
        <v>13.24</v>
      </c>
      <c r="H513" s="154">
        <v>11.14</v>
      </c>
      <c r="I513" s="154">
        <v>0.17499999999999999</v>
      </c>
      <c r="J513" s="154">
        <v>6.21</v>
      </c>
      <c r="K513" s="154">
        <v>10.36</v>
      </c>
      <c r="L513" s="154">
        <v>2.52</v>
      </c>
      <c r="M513" s="154">
        <v>0.39400000000000002</v>
      </c>
      <c r="N513" s="154">
        <v>5.1999999999999998E-2</v>
      </c>
      <c r="O513" s="154">
        <v>0.23100000000000001</v>
      </c>
      <c r="P513" s="154">
        <v>6.6000000000000003E-2</v>
      </c>
      <c r="Q513" s="154">
        <v>98.527999999999992</v>
      </c>
      <c r="R513" s="174">
        <f t="shared" si="138"/>
        <v>53.897764130230854</v>
      </c>
      <c r="S513" s="57">
        <v>77.316197972567906</v>
      </c>
      <c r="T513" s="57">
        <v>77.72742913632996</v>
      </c>
      <c r="U513" s="57">
        <v>79.579225796142509</v>
      </c>
      <c r="V513" s="45">
        <f t="shared" si="121"/>
        <v>1154.83</v>
      </c>
      <c r="W513" s="45">
        <f t="shared" si="122"/>
        <v>1148.652</v>
      </c>
      <c r="X513" s="84"/>
    </row>
    <row r="514" spans="1:24" s="135" customFormat="1" ht="12.75">
      <c r="A514" s="135" t="s">
        <v>1392</v>
      </c>
      <c r="B514" s="135" t="s">
        <v>1398</v>
      </c>
      <c r="C514" s="45">
        <v>8450</v>
      </c>
      <c r="D514" s="45">
        <v>2575.56</v>
      </c>
      <c r="E514" s="154">
        <v>51.94</v>
      </c>
      <c r="F514" s="154">
        <v>2.2000000000000002</v>
      </c>
      <c r="G514" s="154">
        <v>13.32</v>
      </c>
      <c r="H514" s="154">
        <v>11.2</v>
      </c>
      <c r="I514" s="154">
        <v>0.16800000000000001</v>
      </c>
      <c r="J514" s="154">
        <v>6.22</v>
      </c>
      <c r="K514" s="154">
        <v>10.27</v>
      </c>
      <c r="L514" s="154">
        <v>2.54</v>
      </c>
      <c r="M514" s="154">
        <v>0.40500000000000003</v>
      </c>
      <c r="N514" s="154">
        <v>1.9E-2</v>
      </c>
      <c r="O514" s="154">
        <v>0.24199999999999999</v>
      </c>
      <c r="P514" s="154">
        <v>4.1000000000000002E-2</v>
      </c>
      <c r="Q514" s="154">
        <v>98.565000000000026</v>
      </c>
      <c r="R514" s="174">
        <f t="shared" si="138"/>
        <v>53.804258827926475</v>
      </c>
      <c r="S514" s="57">
        <v>77.250141902650483</v>
      </c>
      <c r="T514" s="57">
        <v>77.662224605695158</v>
      </c>
      <c r="U514" s="57">
        <v>79.518013971558617</v>
      </c>
      <c r="V514" s="45">
        <f t="shared" si="121"/>
        <v>1155.06</v>
      </c>
      <c r="W514" s="45">
        <f t="shared" si="122"/>
        <v>1148.864</v>
      </c>
      <c r="X514" s="84"/>
    </row>
    <row r="515" spans="1:24" s="135" customFormat="1" ht="12.75">
      <c r="A515" s="135" t="s">
        <v>1392</v>
      </c>
      <c r="B515" s="135" t="s">
        <v>1399</v>
      </c>
      <c r="C515" s="45">
        <v>8450</v>
      </c>
      <c r="D515" s="45">
        <v>2575.56</v>
      </c>
      <c r="E515" s="154">
        <v>52.59</v>
      </c>
      <c r="F515" s="154">
        <v>2.19</v>
      </c>
      <c r="G515" s="154">
        <v>13.47</v>
      </c>
      <c r="H515" s="154">
        <v>11.03</v>
      </c>
      <c r="I515" s="154">
        <v>0.17199999999999999</v>
      </c>
      <c r="J515" s="154">
        <v>6.3</v>
      </c>
      <c r="K515" s="154">
        <v>10.41</v>
      </c>
      <c r="L515" s="154">
        <v>2.5299999999999998</v>
      </c>
      <c r="M515" s="154">
        <v>0.38700000000000001</v>
      </c>
      <c r="N515" s="154">
        <v>0.04</v>
      </c>
      <c r="O515" s="154">
        <v>0.24</v>
      </c>
      <c r="P515" s="154">
        <v>0.01</v>
      </c>
      <c r="Q515" s="154">
        <v>99.369</v>
      </c>
      <c r="R515" s="174">
        <f t="shared" si="138"/>
        <v>54.501272330969464</v>
      </c>
      <c r="S515" s="57">
        <v>77.739756638358671</v>
      </c>
      <c r="T515" s="57">
        <v>78.145479645828843</v>
      </c>
      <c r="U515" s="57">
        <v>79.971474805107832</v>
      </c>
      <c r="V515" s="45">
        <f t="shared" si="121"/>
        <v>1156.9000000000001</v>
      </c>
      <c r="W515" s="45">
        <f t="shared" si="122"/>
        <v>1150.56</v>
      </c>
      <c r="X515" s="84"/>
    </row>
    <row r="516" spans="1:24" s="135" customFormat="1" ht="12.75">
      <c r="A516" s="135" t="s">
        <v>1392</v>
      </c>
      <c r="B516" s="135" t="s">
        <v>1400</v>
      </c>
      <c r="C516" s="45">
        <v>8450</v>
      </c>
      <c r="D516" s="45">
        <v>2575.56</v>
      </c>
      <c r="E516" s="154">
        <v>52.49</v>
      </c>
      <c r="F516" s="154">
        <v>2.17</v>
      </c>
      <c r="G516" s="154">
        <v>13.46</v>
      </c>
      <c r="H516" s="154">
        <v>11.09</v>
      </c>
      <c r="I516" s="154">
        <v>0.17199999999999999</v>
      </c>
      <c r="J516" s="154">
        <v>6.3</v>
      </c>
      <c r="K516" s="154">
        <v>10.31</v>
      </c>
      <c r="L516" s="154">
        <v>2.5</v>
      </c>
      <c r="M516" s="154">
        <v>0.41699999999999998</v>
      </c>
      <c r="N516" s="154">
        <v>5.3999999999999999E-2</v>
      </c>
      <c r="O516" s="154">
        <v>0.26500000000000001</v>
      </c>
      <c r="P516" s="154">
        <v>1.4E-2</v>
      </c>
      <c r="Q516" s="154">
        <v>99.242000000000004</v>
      </c>
      <c r="R516" s="174">
        <f t="shared" si="138"/>
        <v>54.366714777935499</v>
      </c>
      <c r="S516" s="57">
        <v>77.64573598673266</v>
      </c>
      <c r="T516" s="57">
        <v>78.052688852869679</v>
      </c>
      <c r="U516" s="57">
        <v>79.884441212532764</v>
      </c>
      <c r="V516" s="45">
        <f t="shared" si="121"/>
        <v>1156.9000000000001</v>
      </c>
      <c r="W516" s="45">
        <f t="shared" si="122"/>
        <v>1150.56</v>
      </c>
      <c r="X516" s="84"/>
    </row>
    <row r="517" spans="1:24" s="135" customFormat="1" ht="12.75">
      <c r="A517" s="135" t="s">
        <v>1392</v>
      </c>
      <c r="B517" s="135" t="s">
        <v>1401</v>
      </c>
      <c r="C517" s="45">
        <v>8450</v>
      </c>
      <c r="D517" s="45">
        <v>2575.56</v>
      </c>
      <c r="E517" s="154">
        <v>52.5</v>
      </c>
      <c r="F517" s="154">
        <v>2.17</v>
      </c>
      <c r="G517" s="154">
        <v>13.45</v>
      </c>
      <c r="H517" s="154">
        <v>11.04</v>
      </c>
      <c r="I517" s="154">
        <v>0.16500000000000001</v>
      </c>
      <c r="J517" s="154">
        <v>6.33</v>
      </c>
      <c r="K517" s="154">
        <v>10.36</v>
      </c>
      <c r="L517" s="154">
        <v>2.4900000000000002</v>
      </c>
      <c r="M517" s="154">
        <v>0.41699999999999998</v>
      </c>
      <c r="N517" s="154">
        <v>4.1000000000000002E-2</v>
      </c>
      <c r="O517" s="154">
        <v>0.24399999999999999</v>
      </c>
      <c r="P517" s="154">
        <v>5.2999999999999999E-2</v>
      </c>
      <c r="Q517" s="154">
        <v>99.259999999999991</v>
      </c>
      <c r="R517" s="174">
        <f t="shared" si="138"/>
        <v>54.596586668818134</v>
      </c>
      <c r="S517" s="57">
        <v>77.806213170931528</v>
      </c>
      <c r="T517" s="57">
        <v>78.211064410863727</v>
      </c>
      <c r="U517" s="57">
        <v>80.032979950572312</v>
      </c>
      <c r="V517" s="45">
        <f t="shared" si="121"/>
        <v>1157.5899999999999</v>
      </c>
      <c r="W517" s="45">
        <f t="shared" si="122"/>
        <v>1151.1959999999999</v>
      </c>
      <c r="X517" s="84"/>
    </row>
    <row r="518" spans="1:24" s="157" customFormat="1" ht="12.75">
      <c r="A518" s="157" t="s">
        <v>1392</v>
      </c>
      <c r="B518" s="178" t="s">
        <v>1117</v>
      </c>
      <c r="C518" s="179"/>
      <c r="D518" s="179"/>
      <c r="E518" s="180">
        <f>AVERAGE(E509:E517)</f>
        <v>52.355555555555547</v>
      </c>
      <c r="F518" s="180">
        <f t="shared" ref="F518:R518" si="139">AVERAGE(F509:F517)</f>
        <v>2.1733333333333338</v>
      </c>
      <c r="G518" s="180">
        <f t="shared" si="139"/>
        <v>13.415555555555558</v>
      </c>
      <c r="H518" s="180">
        <f t="shared" si="139"/>
        <v>11.024444444444445</v>
      </c>
      <c r="I518" s="180">
        <f t="shared" si="139"/>
        <v>0.16233333333333333</v>
      </c>
      <c r="J518" s="180">
        <f t="shared" si="139"/>
        <v>6.2499999999999991</v>
      </c>
      <c r="K518" s="180">
        <f t="shared" si="139"/>
        <v>10.315555555555555</v>
      </c>
      <c r="L518" s="180">
        <f t="shared" si="139"/>
        <v>2.5022222222222226</v>
      </c>
      <c r="M518" s="180">
        <f t="shared" si="139"/>
        <v>0.40311111111111109</v>
      </c>
      <c r="N518" s="180">
        <f>AVERAGE(N509:N517)</f>
        <v>4.0555555555555546E-2</v>
      </c>
      <c r="O518" s="180">
        <f t="shared" si="139"/>
        <v>0.24600000000000005</v>
      </c>
      <c r="P518" s="180">
        <f t="shared" si="139"/>
        <v>3.4888888888888886E-2</v>
      </c>
      <c r="Q518" s="180">
        <f t="shared" si="139"/>
        <v>98.923555555555552</v>
      </c>
      <c r="R518" s="182">
        <f t="shared" si="139"/>
        <v>54.317072526143747</v>
      </c>
      <c r="S518" s="182">
        <v>77.609997569192146</v>
      </c>
      <c r="T518" s="182">
        <v>78.017399778186018</v>
      </c>
      <c r="U518" s="182">
        <v>79.851265054063816</v>
      </c>
      <c r="V518" s="179">
        <f>AVERAGE(V509:V517)</f>
        <v>1155.7499999999998</v>
      </c>
      <c r="W518" s="179">
        <f>AVERAGE(W509:W517)</f>
        <v>1149.4999999999998</v>
      </c>
      <c r="X518" s="85"/>
    </row>
    <row r="519" spans="1:24" s="157" customFormat="1" ht="12.75">
      <c r="B519" s="178" t="s">
        <v>1032</v>
      </c>
      <c r="C519" s="179"/>
      <c r="D519" s="179"/>
      <c r="E519" s="180">
        <f>_xlfn.STDEV.P(E509:E517)</f>
        <v>0.28867941123179686</v>
      </c>
      <c r="F519" s="180">
        <f t="shared" ref="F519:R519" si="140">_xlfn.STDEV.P(F509:F517)</f>
        <v>2.0548046676563226E-2</v>
      </c>
      <c r="G519" s="180">
        <f t="shared" si="140"/>
        <v>9.4293997819009573E-2</v>
      </c>
      <c r="H519" s="180">
        <f t="shared" si="140"/>
        <v>0.15628400864459754</v>
      </c>
      <c r="I519" s="180">
        <f t="shared" si="140"/>
        <v>1.3366625103842272E-2</v>
      </c>
      <c r="J519" s="180">
        <f t="shared" si="140"/>
        <v>6.3944420310836206E-2</v>
      </c>
      <c r="K519" s="180">
        <f t="shared" si="140"/>
        <v>0.10884352796674181</v>
      </c>
      <c r="L519" s="180">
        <f t="shared" si="140"/>
        <v>5.2446327649804142E-2</v>
      </c>
      <c r="M519" s="180">
        <f t="shared" si="140"/>
        <v>1.3592844886143781E-2</v>
      </c>
      <c r="N519" s="180">
        <f>_xlfn.STDEV.P(N509:N517)</f>
        <v>1.6740576859243756E-2</v>
      </c>
      <c r="O519" s="180">
        <f t="shared" si="140"/>
        <v>3.0239782480111058E-2</v>
      </c>
      <c r="P519" s="180">
        <f t="shared" si="140"/>
        <v>1.8681211264824017E-2</v>
      </c>
      <c r="Q519" s="180"/>
      <c r="R519" s="182">
        <f t="shared" si="140"/>
        <v>0.38886166341339534</v>
      </c>
      <c r="S519" s="182">
        <v>0.27159713642993222</v>
      </c>
      <c r="T519" s="182">
        <v>0.26804265631039076</v>
      </c>
      <c r="U519" s="182">
        <v>0.25140448053204323</v>
      </c>
      <c r="V519" s="179">
        <f>_xlfn.STDEV.P(V509:V517)</f>
        <v>1.470721667149216</v>
      </c>
      <c r="W519" s="179">
        <f>_xlfn.STDEV.P(W509:W517)</f>
        <v>1.3556217105896589</v>
      </c>
      <c r="X519" s="85"/>
    </row>
    <row r="520" spans="1:24" s="135" customFormat="1" ht="12.75">
      <c r="C520" s="45"/>
      <c r="D520" s="45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74"/>
      <c r="S520" s="57"/>
      <c r="T520" s="57"/>
      <c r="U520" s="57"/>
      <c r="V520" s="45"/>
      <c r="W520" s="45"/>
      <c r="X520" s="84"/>
    </row>
    <row r="521" spans="1:24" s="135" customFormat="1" ht="12.75">
      <c r="A521" s="135" t="s">
        <v>200</v>
      </c>
      <c r="B521" s="135" t="s">
        <v>1402</v>
      </c>
      <c r="C521" s="45">
        <v>9720</v>
      </c>
      <c r="D521" s="45">
        <v>2962.6559999999999</v>
      </c>
      <c r="E521" s="154">
        <v>52.23</v>
      </c>
      <c r="F521" s="154">
        <v>2.06</v>
      </c>
      <c r="G521" s="154">
        <v>13.54</v>
      </c>
      <c r="H521" s="154">
        <v>10.74</v>
      </c>
      <c r="I521" s="154">
        <v>0.21299999999999999</v>
      </c>
      <c r="J521" s="154">
        <v>7.23</v>
      </c>
      <c r="K521" s="154">
        <v>10.34</v>
      </c>
      <c r="L521" s="154">
        <v>2.39</v>
      </c>
      <c r="M521" s="154">
        <v>0.39300000000000002</v>
      </c>
      <c r="N521" s="154">
        <v>4.3999999999999997E-2</v>
      </c>
      <c r="O521" s="154">
        <v>0.221</v>
      </c>
      <c r="P521" s="154">
        <v>2.9000000000000001E-2</v>
      </c>
      <c r="Q521" s="154">
        <v>99.429999999999993</v>
      </c>
      <c r="R521" s="174">
        <f t="shared" ref="R521:R531" si="141">100*(J521/40.3)/((J521/40.3)+(H521/71.84*0.85))</f>
        <v>58.537370426007215</v>
      </c>
      <c r="S521" s="57">
        <v>80.453728463118978</v>
      </c>
      <c r="T521" s="57">
        <v>80.822188508083173</v>
      </c>
      <c r="U521" s="57">
        <v>82.474694326673145</v>
      </c>
      <c r="V521" s="45">
        <f t="shared" ref="V521:V557" si="142">23*J521+1012</f>
        <v>1178.29</v>
      </c>
      <c r="W521" s="45">
        <f t="shared" ref="W521:W557" si="143">21.2*J521+1017</f>
        <v>1170.2760000000001</v>
      </c>
      <c r="X521" s="85"/>
    </row>
    <row r="522" spans="1:24" s="135" customFormat="1" ht="12.75">
      <c r="A522" s="135" t="s">
        <v>200</v>
      </c>
      <c r="B522" s="135" t="s">
        <v>1403</v>
      </c>
      <c r="C522" s="45">
        <v>9720</v>
      </c>
      <c r="D522" s="45">
        <v>2962.6559999999999</v>
      </c>
      <c r="E522" s="154">
        <v>52.15</v>
      </c>
      <c r="F522" s="154">
        <v>2.02</v>
      </c>
      <c r="G522" s="154">
        <v>13.5</v>
      </c>
      <c r="H522" s="154">
        <v>11</v>
      </c>
      <c r="I522" s="154">
        <v>0.158</v>
      </c>
      <c r="J522" s="154">
        <v>7.02</v>
      </c>
      <c r="K522" s="154">
        <v>10.38</v>
      </c>
      <c r="L522" s="154">
        <v>2.38</v>
      </c>
      <c r="M522" s="154">
        <v>0.38</v>
      </c>
      <c r="N522" s="154">
        <v>0.02</v>
      </c>
      <c r="O522" s="154">
        <v>0.22500000000000001</v>
      </c>
      <c r="P522" s="154">
        <v>0</v>
      </c>
      <c r="Q522" s="154">
        <v>99.232999999999976</v>
      </c>
      <c r="R522" s="174">
        <f t="shared" si="141"/>
        <v>57.23576468088747</v>
      </c>
      <c r="S522" s="57">
        <v>79.600364867835964</v>
      </c>
      <c r="T522" s="57">
        <v>79.980908623745776</v>
      </c>
      <c r="U522" s="57">
        <v>81.689482428599405</v>
      </c>
      <c r="V522" s="45">
        <f t="shared" si="142"/>
        <v>1173.46</v>
      </c>
      <c r="W522" s="45">
        <f t="shared" si="143"/>
        <v>1165.8240000000001</v>
      </c>
      <c r="X522" s="85"/>
    </row>
    <row r="523" spans="1:24" s="135" customFormat="1" ht="12.75">
      <c r="A523" s="135" t="s">
        <v>200</v>
      </c>
      <c r="B523" s="135" t="s">
        <v>1404</v>
      </c>
      <c r="C523" s="45">
        <v>9720</v>
      </c>
      <c r="D523" s="45">
        <v>2962.6559999999999</v>
      </c>
      <c r="E523" s="154">
        <v>52.59</v>
      </c>
      <c r="F523" s="154">
        <v>2.09</v>
      </c>
      <c r="G523" s="154">
        <v>13.97</v>
      </c>
      <c r="H523" s="154">
        <v>8.94</v>
      </c>
      <c r="I523" s="154">
        <v>0.129</v>
      </c>
      <c r="J523" s="154">
        <v>7.04</v>
      </c>
      <c r="K523" s="154">
        <v>10.86</v>
      </c>
      <c r="L523" s="154">
        <v>2.33</v>
      </c>
      <c r="M523" s="154">
        <v>0.29899999999999999</v>
      </c>
      <c r="N523" s="154">
        <v>0.06</v>
      </c>
      <c r="O523" s="154">
        <v>0.22600000000000001</v>
      </c>
      <c r="P523" s="154">
        <v>0.26700000000000002</v>
      </c>
      <c r="Q523" s="154">
        <v>98.801000000000016</v>
      </c>
      <c r="R523" s="174">
        <f t="shared" si="141"/>
        <v>62.285440039960925</v>
      </c>
      <c r="S523" s="57">
        <v>82.802671841256924</v>
      </c>
      <c r="T523" s="57">
        <v>83.136134087262263</v>
      </c>
      <c r="U523" s="57">
        <v>84.627177310419697</v>
      </c>
      <c r="V523" s="45">
        <f t="shared" si="142"/>
        <v>1173.92</v>
      </c>
      <c r="W523" s="45">
        <f t="shared" si="143"/>
        <v>1166.248</v>
      </c>
      <c r="X523" s="84"/>
    </row>
    <row r="524" spans="1:24" s="135" customFormat="1" ht="12.75">
      <c r="A524" s="135" t="s">
        <v>200</v>
      </c>
      <c r="B524" s="135" t="s">
        <v>1405</v>
      </c>
      <c r="C524" s="45">
        <v>9720</v>
      </c>
      <c r="D524" s="45">
        <v>2962.6559999999999</v>
      </c>
      <c r="E524" s="154">
        <v>52.37</v>
      </c>
      <c r="F524" s="154">
        <v>2.06</v>
      </c>
      <c r="G524" s="154">
        <v>13.68</v>
      </c>
      <c r="H524" s="154">
        <v>10.85</v>
      </c>
      <c r="I524" s="154">
        <v>0.16500000000000001</v>
      </c>
      <c r="J524" s="154">
        <v>6.88</v>
      </c>
      <c r="K524" s="154">
        <v>10.36</v>
      </c>
      <c r="L524" s="154">
        <v>2.4</v>
      </c>
      <c r="M524" s="154">
        <v>0.40799999999999997</v>
      </c>
      <c r="N524" s="154">
        <v>4.3999999999999997E-2</v>
      </c>
      <c r="O524" s="154">
        <v>0.308</v>
      </c>
      <c r="P524" s="154">
        <v>0.01</v>
      </c>
      <c r="Q524" s="154">
        <v>99.535000000000011</v>
      </c>
      <c r="R524" s="174">
        <f t="shared" si="141"/>
        <v>57.078691313038959</v>
      </c>
      <c r="S524" s="57">
        <v>79.496009314500697</v>
      </c>
      <c r="T524" s="57">
        <v>79.878007664384498</v>
      </c>
      <c r="U524" s="57">
        <v>81.593342635434084</v>
      </c>
      <c r="V524" s="45">
        <f t="shared" si="142"/>
        <v>1170.24</v>
      </c>
      <c r="W524" s="45">
        <f t="shared" si="143"/>
        <v>1162.856</v>
      </c>
      <c r="X524" s="84"/>
    </row>
    <row r="525" spans="1:24" s="135" customFormat="1" ht="12.75">
      <c r="A525" s="135" t="s">
        <v>200</v>
      </c>
      <c r="B525" s="135" t="s">
        <v>1406</v>
      </c>
      <c r="C525" s="45">
        <v>9720</v>
      </c>
      <c r="D525" s="45">
        <v>2962.6559999999999</v>
      </c>
      <c r="E525" s="154">
        <v>52.5</v>
      </c>
      <c r="F525" s="154">
        <v>2.0499999999999998</v>
      </c>
      <c r="G525" s="154">
        <v>13.58</v>
      </c>
      <c r="H525" s="154">
        <v>11.04</v>
      </c>
      <c r="I525" s="154">
        <v>0.14199999999999999</v>
      </c>
      <c r="J525" s="154">
        <v>7.05</v>
      </c>
      <c r="K525" s="154">
        <v>10.48</v>
      </c>
      <c r="L525" s="154">
        <v>2.41</v>
      </c>
      <c r="M525" s="154">
        <v>0.38300000000000001</v>
      </c>
      <c r="N525" s="154">
        <v>4.1000000000000002E-2</v>
      </c>
      <c r="O525" s="154">
        <v>0.22800000000000001</v>
      </c>
      <c r="P525" s="154">
        <v>0</v>
      </c>
      <c r="Q525" s="154">
        <v>99.903999999999968</v>
      </c>
      <c r="R525" s="174">
        <f t="shared" si="141"/>
        <v>57.251297466379818</v>
      </c>
      <c r="S525" s="57">
        <v>79.610668182640708</v>
      </c>
      <c r="T525" s="57">
        <v>79.991068049436024</v>
      </c>
      <c r="U525" s="57">
        <v>81.698973178284788</v>
      </c>
      <c r="V525" s="45">
        <f t="shared" si="142"/>
        <v>1174.1500000000001</v>
      </c>
      <c r="W525" s="45">
        <f t="shared" si="143"/>
        <v>1166.46</v>
      </c>
      <c r="X525" s="84"/>
    </row>
    <row r="526" spans="1:24" s="135" customFormat="1" ht="12.75">
      <c r="A526" s="135" t="s">
        <v>200</v>
      </c>
      <c r="B526" s="135" t="s">
        <v>1407</v>
      </c>
      <c r="C526" s="45">
        <v>9720</v>
      </c>
      <c r="D526" s="45">
        <v>2962.6559999999999</v>
      </c>
      <c r="E526" s="154">
        <v>52.21</v>
      </c>
      <c r="F526" s="154">
        <v>2.06</v>
      </c>
      <c r="G526" s="154">
        <v>13.49</v>
      </c>
      <c r="H526" s="154">
        <v>10.69</v>
      </c>
      <c r="I526" s="154">
        <v>0.18</v>
      </c>
      <c r="J526" s="154">
        <v>6.94</v>
      </c>
      <c r="K526" s="154">
        <v>10.43</v>
      </c>
      <c r="L526" s="154">
        <v>2.3199999999999998</v>
      </c>
      <c r="M526" s="154">
        <v>0.38400000000000001</v>
      </c>
      <c r="N526" s="154">
        <v>4.7E-2</v>
      </c>
      <c r="O526" s="154">
        <v>0.19400000000000001</v>
      </c>
      <c r="P526" s="154">
        <v>0.01</v>
      </c>
      <c r="Q526" s="154">
        <v>98.954999999999998</v>
      </c>
      <c r="R526" s="174">
        <f t="shared" si="141"/>
        <v>57.654397245556858</v>
      </c>
      <c r="S526" s="57">
        <v>79.877036226980678</v>
      </c>
      <c r="T526" s="57">
        <v>80.253699149578409</v>
      </c>
      <c r="U526" s="57">
        <v>81.944246951497604</v>
      </c>
      <c r="V526" s="45">
        <f t="shared" si="142"/>
        <v>1171.6199999999999</v>
      </c>
      <c r="W526" s="45">
        <f t="shared" si="143"/>
        <v>1164.1279999999999</v>
      </c>
      <c r="X526" s="84"/>
    </row>
    <row r="527" spans="1:24" s="135" customFormat="1" ht="12.75">
      <c r="A527" s="135" t="s">
        <v>200</v>
      </c>
      <c r="B527" s="135" t="s">
        <v>1408</v>
      </c>
      <c r="C527" s="45">
        <v>9720</v>
      </c>
      <c r="D527" s="45">
        <v>2962.6559999999999</v>
      </c>
      <c r="E527" s="154">
        <v>52.48</v>
      </c>
      <c r="F527" s="154">
        <v>2.0699999999999998</v>
      </c>
      <c r="G527" s="154">
        <v>13.64</v>
      </c>
      <c r="H527" s="154">
        <v>10.84</v>
      </c>
      <c r="I527" s="154">
        <v>0.156</v>
      </c>
      <c r="J527" s="154">
        <v>6.91</v>
      </c>
      <c r="K527" s="154">
        <v>10.46</v>
      </c>
      <c r="L527" s="154">
        <v>2.2799999999999998</v>
      </c>
      <c r="M527" s="154">
        <v>0.36</v>
      </c>
      <c r="N527" s="154">
        <v>0</v>
      </c>
      <c r="O527" s="154">
        <v>0.27800000000000002</v>
      </c>
      <c r="P527" s="154">
        <v>0</v>
      </c>
      <c r="Q527" s="154">
        <v>99.474000000000018</v>
      </c>
      <c r="R527" s="174">
        <f t="shared" si="141"/>
        <v>57.207827334176457</v>
      </c>
      <c r="S527" s="57">
        <v>79.581825911069899</v>
      </c>
      <c r="T527" s="57">
        <v>79.962628445931117</v>
      </c>
      <c r="U527" s="57">
        <v>81.672404902531824</v>
      </c>
      <c r="V527" s="45">
        <f t="shared" si="142"/>
        <v>1170.93</v>
      </c>
      <c r="W527" s="45">
        <f t="shared" si="143"/>
        <v>1163.492</v>
      </c>
      <c r="X527" s="84"/>
    </row>
    <row r="528" spans="1:24" s="135" customFormat="1" ht="12.75">
      <c r="A528" s="135" t="s">
        <v>200</v>
      </c>
      <c r="B528" s="135" t="s">
        <v>1409</v>
      </c>
      <c r="C528" s="45">
        <v>9720</v>
      </c>
      <c r="D528" s="45">
        <v>2962.6559999999999</v>
      </c>
      <c r="E528" s="154">
        <v>52.41</v>
      </c>
      <c r="F528" s="154">
        <v>1.99</v>
      </c>
      <c r="G528" s="154">
        <v>13.64</v>
      </c>
      <c r="H528" s="154">
        <v>10.83</v>
      </c>
      <c r="I528" s="154">
        <v>0.14899999999999999</v>
      </c>
      <c r="J528" s="154">
        <v>6.95</v>
      </c>
      <c r="K528" s="154">
        <v>10.4</v>
      </c>
      <c r="L528" s="154">
        <v>2.37</v>
      </c>
      <c r="M528" s="154">
        <v>0.36799999999999999</v>
      </c>
      <c r="N528" s="154">
        <v>7.0000000000000007E-2</v>
      </c>
      <c r="O528" s="154">
        <v>0.184</v>
      </c>
      <c r="P528" s="154">
        <v>0.01</v>
      </c>
      <c r="Q528" s="154">
        <v>99.370999999999995</v>
      </c>
      <c r="R528" s="174">
        <f t="shared" si="141"/>
        <v>57.371643375130922</v>
      </c>
      <c r="S528" s="57">
        <v>79.69039787555603</v>
      </c>
      <c r="T528" s="57">
        <v>80.069682632757619</v>
      </c>
      <c r="U528" s="57">
        <v>81.772406527966382</v>
      </c>
      <c r="V528" s="45">
        <f t="shared" si="142"/>
        <v>1171.8499999999999</v>
      </c>
      <c r="W528" s="45">
        <f t="shared" si="143"/>
        <v>1164.3399999999999</v>
      </c>
      <c r="X528" s="84"/>
    </row>
    <row r="529" spans="1:24" s="135" customFormat="1" ht="12.75">
      <c r="A529" s="135" t="s">
        <v>200</v>
      </c>
      <c r="B529" s="135" t="s">
        <v>1410</v>
      </c>
      <c r="C529" s="45">
        <v>9720</v>
      </c>
      <c r="D529" s="45">
        <v>2962.6559999999999</v>
      </c>
      <c r="E529" s="154">
        <v>52.36</v>
      </c>
      <c r="F529" s="154">
        <v>2.02</v>
      </c>
      <c r="G529" s="154">
        <v>13.69</v>
      </c>
      <c r="H529" s="154">
        <v>10.76</v>
      </c>
      <c r="I529" s="154">
        <v>0.16500000000000001</v>
      </c>
      <c r="J529" s="154">
        <v>6.86</v>
      </c>
      <c r="K529" s="154">
        <v>10.39</v>
      </c>
      <c r="L529" s="154">
        <v>2.3199999999999998</v>
      </c>
      <c r="M529" s="154">
        <v>0.38</v>
      </c>
      <c r="N529" s="154">
        <v>3.9E-2</v>
      </c>
      <c r="O529" s="154">
        <v>0.24299999999999999</v>
      </c>
      <c r="P529" s="154">
        <v>1.7000000000000001E-2</v>
      </c>
      <c r="Q529" s="154">
        <v>99.244</v>
      </c>
      <c r="R529" s="174">
        <f t="shared" si="141"/>
        <v>57.211382968917576</v>
      </c>
      <c r="S529" s="57">
        <v>79.584185922129137</v>
      </c>
      <c r="T529" s="57">
        <v>79.964955523227076</v>
      </c>
      <c r="U529" s="57">
        <v>81.674578918568344</v>
      </c>
      <c r="V529" s="45">
        <f t="shared" si="142"/>
        <v>1169.78</v>
      </c>
      <c r="W529" s="45">
        <f t="shared" si="143"/>
        <v>1162.432</v>
      </c>
      <c r="X529" s="84"/>
    </row>
    <row r="530" spans="1:24" s="135" customFormat="1" ht="12.75">
      <c r="A530" s="135" t="s">
        <v>200</v>
      </c>
      <c r="B530" s="135" t="s">
        <v>1411</v>
      </c>
      <c r="C530" s="45">
        <v>9720</v>
      </c>
      <c r="D530" s="45">
        <v>2962.6559999999999</v>
      </c>
      <c r="E530" s="154">
        <v>52.46</v>
      </c>
      <c r="F530" s="154">
        <v>2.02</v>
      </c>
      <c r="G530" s="154">
        <v>13.75</v>
      </c>
      <c r="H530" s="154">
        <v>10.83</v>
      </c>
      <c r="I530" s="154">
        <v>0.20399999999999999</v>
      </c>
      <c r="J530" s="154">
        <v>6.81</v>
      </c>
      <c r="K530" s="154">
        <v>10.51</v>
      </c>
      <c r="L530" s="154">
        <v>2.4</v>
      </c>
      <c r="M530" s="154">
        <v>0.39300000000000002</v>
      </c>
      <c r="N530" s="154">
        <v>1.4E-2</v>
      </c>
      <c r="O530" s="154">
        <v>0.255</v>
      </c>
      <c r="P530" s="154">
        <v>0</v>
      </c>
      <c r="Q530" s="154">
        <v>99.646000000000001</v>
      </c>
      <c r="R530" s="174">
        <f t="shared" si="141"/>
        <v>56.873232594219068</v>
      </c>
      <c r="S530" s="57">
        <v>79.359054095948792</v>
      </c>
      <c r="T530" s="57">
        <v>79.742953803397214</v>
      </c>
      <c r="U530" s="57">
        <v>81.467130517545002</v>
      </c>
      <c r="V530" s="45">
        <f t="shared" si="142"/>
        <v>1168.6300000000001</v>
      </c>
      <c r="W530" s="45">
        <f t="shared" si="143"/>
        <v>1161.3720000000001</v>
      </c>
      <c r="X530" s="84"/>
    </row>
    <row r="531" spans="1:24" s="135" customFormat="1" ht="12.75">
      <c r="A531" s="135" t="s">
        <v>200</v>
      </c>
      <c r="B531" s="135" t="s">
        <v>1412</v>
      </c>
      <c r="C531" s="45">
        <v>9720</v>
      </c>
      <c r="D531" s="45">
        <v>2962.6559999999999</v>
      </c>
      <c r="E531" s="154">
        <v>52.61</v>
      </c>
      <c r="F531" s="154">
        <v>2.04</v>
      </c>
      <c r="G531" s="154">
        <v>13.63</v>
      </c>
      <c r="H531" s="154">
        <v>10.78</v>
      </c>
      <c r="I531" s="154">
        <v>0.13800000000000001</v>
      </c>
      <c r="J531" s="154">
        <v>6.97</v>
      </c>
      <c r="K531" s="154">
        <v>10.55</v>
      </c>
      <c r="L531" s="154">
        <v>2.35</v>
      </c>
      <c r="M531" s="154">
        <v>0.35399999999999998</v>
      </c>
      <c r="N531" s="154">
        <v>1.4999999999999999E-2</v>
      </c>
      <c r="O531" s="154">
        <v>0.21299999999999999</v>
      </c>
      <c r="P531" s="154">
        <v>0</v>
      </c>
      <c r="Q531" s="154">
        <v>99.649999999999991</v>
      </c>
      <c r="R531" s="174">
        <f t="shared" si="141"/>
        <v>57.554991490168277</v>
      </c>
      <c r="S531" s="57">
        <v>79.811530721476714</v>
      </c>
      <c r="T531" s="57">
        <v>80.189115677354081</v>
      </c>
      <c r="U531" s="57">
        <v>81.883944554085517</v>
      </c>
      <c r="V531" s="45">
        <f t="shared" si="142"/>
        <v>1172.31</v>
      </c>
      <c r="W531" s="45">
        <f t="shared" si="143"/>
        <v>1164.7639999999999</v>
      </c>
      <c r="X531" s="84"/>
    </row>
    <row r="532" spans="1:24" s="157" customFormat="1" ht="12.75">
      <c r="A532" s="157" t="s">
        <v>200</v>
      </c>
      <c r="B532" s="178" t="s">
        <v>1148</v>
      </c>
      <c r="C532" s="179"/>
      <c r="D532" s="179"/>
      <c r="E532" s="180">
        <f>AVERAGE(E521:E531)</f>
        <v>52.397272727272735</v>
      </c>
      <c r="F532" s="180">
        <f t="shared" ref="F532:R532" si="144">AVERAGE(F521:F531)</f>
        <v>2.0436363636363635</v>
      </c>
      <c r="G532" s="180">
        <f t="shared" si="144"/>
        <v>13.646363636363635</v>
      </c>
      <c r="H532" s="180">
        <f t="shared" si="144"/>
        <v>10.663636363636364</v>
      </c>
      <c r="I532" s="180">
        <f t="shared" si="144"/>
        <v>0.16354545454545455</v>
      </c>
      <c r="J532" s="180">
        <f t="shared" si="144"/>
        <v>6.9690909090909088</v>
      </c>
      <c r="K532" s="180">
        <f t="shared" si="144"/>
        <v>10.469090909090911</v>
      </c>
      <c r="L532" s="180">
        <f t="shared" si="144"/>
        <v>2.3590909090909093</v>
      </c>
      <c r="M532" s="180">
        <f t="shared" si="144"/>
        <v>0.37290909090909086</v>
      </c>
      <c r="N532" s="180">
        <f>AVERAGE(N521:N531)</f>
        <v>3.5818181818181818E-2</v>
      </c>
      <c r="O532" s="180">
        <f t="shared" si="144"/>
        <v>0.23409090909090907</v>
      </c>
      <c r="P532" s="180">
        <f t="shared" si="144"/>
        <v>3.1181818181818189E-2</v>
      </c>
      <c r="Q532" s="180">
        <f t="shared" si="144"/>
        <v>99.385727272727266</v>
      </c>
      <c r="R532" s="182">
        <f t="shared" si="144"/>
        <v>57.842003539494868</v>
      </c>
      <c r="S532" s="182">
        <v>79.98795212931951</v>
      </c>
      <c r="T532" s="182">
        <v>80.362849287741568</v>
      </c>
      <c r="U532" s="182">
        <v>82.045307477418717</v>
      </c>
      <c r="V532" s="179">
        <f>AVERAGE(V521:V531)</f>
        <v>1172.2890909090909</v>
      </c>
      <c r="W532" s="179">
        <f>AVERAGE(W521:W531)</f>
        <v>1164.7447272727272</v>
      </c>
      <c r="X532" s="85"/>
    </row>
    <row r="533" spans="1:24" s="157" customFormat="1" ht="12.75">
      <c r="B533" s="178" t="s">
        <v>1032</v>
      </c>
      <c r="C533" s="179"/>
      <c r="D533" s="179"/>
      <c r="E533" s="180">
        <f>_xlfn.STDEV.P(E521:E531)</f>
        <v>0.14466832970569235</v>
      </c>
      <c r="F533" s="180">
        <f t="shared" ref="F533:R533" si="145">_xlfn.STDEV.P(F521:F531)</f>
        <v>2.739367122421699E-2</v>
      </c>
      <c r="G533" s="180">
        <f t="shared" si="145"/>
        <v>0.12808184366913986</v>
      </c>
      <c r="H533" s="180">
        <f t="shared" si="145"/>
        <v>0.55401464908877529</v>
      </c>
      <c r="I533" s="180">
        <f t="shared" si="145"/>
        <v>2.5166224249481794E-2</v>
      </c>
      <c r="J533" s="180">
        <f t="shared" si="145"/>
        <v>0.10958222694766671</v>
      </c>
      <c r="K533" s="180">
        <f t="shared" si="145"/>
        <v>0.13826552488563729</v>
      </c>
      <c r="L533" s="180">
        <f t="shared" si="145"/>
        <v>4.0103172727477841E-2</v>
      </c>
      <c r="M533" s="180">
        <f t="shared" si="145"/>
        <v>2.7592668807145615E-2</v>
      </c>
      <c r="N533" s="180">
        <f>_xlfn.STDEV.P(N521:N531)</f>
        <v>2.0207191257381546E-2</v>
      </c>
      <c r="O533" s="180">
        <f t="shared" si="145"/>
        <v>3.4145289959909557E-2</v>
      </c>
      <c r="P533" s="180">
        <f t="shared" si="145"/>
        <v>7.5090028610290294E-2</v>
      </c>
      <c r="Q533" s="180"/>
      <c r="R533" s="182">
        <f t="shared" si="145"/>
        <v>1.4648598271175586</v>
      </c>
      <c r="S533" s="182">
        <v>0.93076768025598655</v>
      </c>
      <c r="T533" s="182">
        <v>0.91711419173548414</v>
      </c>
      <c r="U533" s="182">
        <v>0.85401547644900522</v>
      </c>
      <c r="V533" s="179">
        <f>_xlfn.STDEV.P(V521:V531)</f>
        <v>2.5203912197963252</v>
      </c>
      <c r="W533" s="179">
        <f>_xlfn.STDEV.P(W521:W531)</f>
        <v>2.3231432112905499</v>
      </c>
      <c r="X533" s="85"/>
    </row>
    <row r="534" spans="1:24" s="135" customFormat="1" ht="12.75">
      <c r="C534" s="45"/>
      <c r="D534" s="45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74"/>
      <c r="S534" s="57"/>
      <c r="T534" s="57"/>
      <c r="U534" s="57"/>
      <c r="V534" s="45"/>
      <c r="W534" s="45"/>
      <c r="X534" s="84"/>
    </row>
    <row r="535" spans="1:24" s="135" customFormat="1" ht="12.75">
      <c r="A535" s="135" t="s">
        <v>204</v>
      </c>
      <c r="B535" s="135" t="s">
        <v>1413</v>
      </c>
      <c r="C535" s="45">
        <v>8610</v>
      </c>
      <c r="D535" s="45">
        <v>2624.328</v>
      </c>
      <c r="E535" s="154">
        <v>52.34</v>
      </c>
      <c r="F535" s="154">
        <v>2.29</v>
      </c>
      <c r="G535" s="154">
        <v>13.55</v>
      </c>
      <c r="H535" s="154">
        <v>11.56</v>
      </c>
      <c r="I535" s="154">
        <v>0.17899999999999999</v>
      </c>
      <c r="J535" s="154">
        <v>6.11</v>
      </c>
      <c r="K535" s="154">
        <v>10.43</v>
      </c>
      <c r="L535" s="154">
        <v>2.54</v>
      </c>
      <c r="M535" s="154">
        <v>0.436</v>
      </c>
      <c r="N535" s="154">
        <v>4.2000000000000003E-2</v>
      </c>
      <c r="O535" s="154">
        <v>0.33700000000000002</v>
      </c>
      <c r="P535" s="154">
        <v>2.7E-2</v>
      </c>
      <c r="Q535" s="154">
        <v>99.841000000000022</v>
      </c>
      <c r="R535" s="174">
        <f t="shared" ref="R535:R544" si="146">100*(J535/40.3)/((J535/40.3)+(H535/71.84*0.85))</f>
        <v>52.572346766232677</v>
      </c>
      <c r="S535" s="57">
        <v>76.368858892397597</v>
      </c>
      <c r="T535" s="57">
        <v>76.792109076780974</v>
      </c>
      <c r="U535" s="57">
        <v>78.700360674246866</v>
      </c>
      <c r="V535" s="45">
        <f t="shared" si="142"/>
        <v>1152.53</v>
      </c>
      <c r="W535" s="45"/>
      <c r="X535" s="85"/>
    </row>
    <row r="536" spans="1:24" s="135" customFormat="1" ht="12.75">
      <c r="A536" s="135" t="s">
        <v>204</v>
      </c>
      <c r="B536" s="135" t="s">
        <v>1414</v>
      </c>
      <c r="C536" s="45">
        <v>8610</v>
      </c>
      <c r="D536" s="45">
        <v>2624.328</v>
      </c>
      <c r="E536" s="154">
        <v>52.42</v>
      </c>
      <c r="F536" s="154">
        <v>2.33</v>
      </c>
      <c r="G536" s="154">
        <v>13.39</v>
      </c>
      <c r="H536" s="154">
        <v>11.53</v>
      </c>
      <c r="I536" s="154">
        <v>0.182</v>
      </c>
      <c r="J536" s="154">
        <v>6.12</v>
      </c>
      <c r="K536" s="154">
        <v>10.31</v>
      </c>
      <c r="L536" s="154">
        <v>2.4900000000000002</v>
      </c>
      <c r="M536" s="154">
        <v>0.42599999999999999</v>
      </c>
      <c r="N536" s="154">
        <v>1.9E-2</v>
      </c>
      <c r="O536" s="154">
        <v>0.27800000000000002</v>
      </c>
      <c r="P536" s="154">
        <v>0.01</v>
      </c>
      <c r="Q536" s="154">
        <v>99.505000000000024</v>
      </c>
      <c r="R536" s="174">
        <f t="shared" si="146"/>
        <v>52.677901267635335</v>
      </c>
      <c r="S536" s="57">
        <v>76.44518119541415</v>
      </c>
      <c r="T536" s="57">
        <v>76.867478461214574</v>
      </c>
      <c r="U536" s="57">
        <v>78.771246046383922</v>
      </c>
      <c r="V536" s="45">
        <f t="shared" si="142"/>
        <v>1152.76</v>
      </c>
      <c r="W536" s="45">
        <f t="shared" si="143"/>
        <v>1146.7439999999999</v>
      </c>
      <c r="X536" s="85"/>
    </row>
    <row r="537" spans="1:24" s="135" customFormat="1" ht="12.75">
      <c r="A537" s="135" t="s">
        <v>204</v>
      </c>
      <c r="B537" s="135" t="s">
        <v>1415</v>
      </c>
      <c r="C537" s="45">
        <v>8610</v>
      </c>
      <c r="D537" s="45">
        <v>2624.328</v>
      </c>
      <c r="E537" s="154">
        <v>52.39</v>
      </c>
      <c r="F537" s="154">
        <v>2.27</v>
      </c>
      <c r="G537" s="154">
        <v>13.42</v>
      </c>
      <c r="H537" s="154">
        <v>11.4</v>
      </c>
      <c r="I537" s="154">
        <v>0.20599999999999999</v>
      </c>
      <c r="J537" s="154">
        <v>6.23</v>
      </c>
      <c r="K537" s="154">
        <v>10.38</v>
      </c>
      <c r="L537" s="154">
        <v>2.5499999999999998</v>
      </c>
      <c r="M537" s="154">
        <v>0.41499999999999998</v>
      </c>
      <c r="N537" s="154">
        <v>0</v>
      </c>
      <c r="O537" s="154">
        <v>0.26800000000000002</v>
      </c>
      <c r="P537" s="154">
        <v>3.2000000000000001E-2</v>
      </c>
      <c r="Q537" s="154">
        <v>99.561000000000007</v>
      </c>
      <c r="R537" s="174">
        <f t="shared" si="146"/>
        <v>53.404022717905981</v>
      </c>
      <c r="S537" s="57">
        <v>76.966076464129031</v>
      </c>
      <c r="T537" s="57">
        <v>77.381798078123126</v>
      </c>
      <c r="U537" s="57">
        <v>79.254661596737321</v>
      </c>
      <c r="V537" s="45">
        <f t="shared" si="142"/>
        <v>1155.29</v>
      </c>
      <c r="W537" s="45">
        <f t="shared" si="143"/>
        <v>1149.076</v>
      </c>
      <c r="X537" s="84"/>
    </row>
    <row r="538" spans="1:24" s="135" customFormat="1" ht="12.75">
      <c r="A538" s="135" t="s">
        <v>204</v>
      </c>
      <c r="B538" s="135" t="s">
        <v>1416</v>
      </c>
      <c r="C538" s="45">
        <v>8610</v>
      </c>
      <c r="D538" s="45">
        <v>2624.328</v>
      </c>
      <c r="E538" s="154">
        <v>52.63</v>
      </c>
      <c r="F538" s="154">
        <v>2.2799999999999998</v>
      </c>
      <c r="G538" s="154">
        <v>13.39</v>
      </c>
      <c r="H538" s="154">
        <v>11.38</v>
      </c>
      <c r="I538" s="154">
        <v>0.16700000000000001</v>
      </c>
      <c r="J538" s="154">
        <v>6.22</v>
      </c>
      <c r="K538" s="154">
        <v>10.32</v>
      </c>
      <c r="L538" s="154">
        <v>2.52</v>
      </c>
      <c r="M538" s="154">
        <v>0.42099999999999999</v>
      </c>
      <c r="N538" s="154">
        <v>6.0999999999999999E-2</v>
      </c>
      <c r="O538" s="154">
        <v>0.28199999999999997</v>
      </c>
      <c r="P538" s="154">
        <v>0.02</v>
      </c>
      <c r="Q538" s="154">
        <v>99.691000000000003</v>
      </c>
      <c r="R538" s="174">
        <f t="shared" si="146"/>
        <v>53.407742892121796</v>
      </c>
      <c r="S538" s="57">
        <v>76.968726750799959</v>
      </c>
      <c r="T538" s="57">
        <v>77.384414586970664</v>
      </c>
      <c r="U538" s="57">
        <v>79.257119526324075</v>
      </c>
      <c r="V538" s="45">
        <f t="shared" si="142"/>
        <v>1155.06</v>
      </c>
      <c r="W538" s="45">
        <f t="shared" si="143"/>
        <v>1148.864</v>
      </c>
      <c r="X538" s="84"/>
    </row>
    <row r="539" spans="1:24" s="135" customFormat="1" ht="12.75">
      <c r="A539" s="135" t="s">
        <v>204</v>
      </c>
      <c r="B539" s="135" t="s">
        <v>1417</v>
      </c>
      <c r="C539" s="45">
        <v>8610</v>
      </c>
      <c r="D539" s="45">
        <v>2624.328</v>
      </c>
      <c r="E539" s="154">
        <v>52.48</v>
      </c>
      <c r="F539" s="154">
        <v>2.3199999999999998</v>
      </c>
      <c r="G539" s="154">
        <v>13.51</v>
      </c>
      <c r="H539" s="154">
        <v>11.71</v>
      </c>
      <c r="I539" s="154">
        <v>0.17100000000000001</v>
      </c>
      <c r="J539" s="154">
        <v>6.11</v>
      </c>
      <c r="K539" s="154">
        <v>10.37</v>
      </c>
      <c r="L539" s="154">
        <v>2.61</v>
      </c>
      <c r="M539" s="154">
        <v>0.434</v>
      </c>
      <c r="N539" s="154">
        <v>1.7999999999999999E-2</v>
      </c>
      <c r="O539" s="154">
        <v>0.27600000000000002</v>
      </c>
      <c r="P539" s="154">
        <v>0</v>
      </c>
      <c r="Q539" s="154">
        <v>100.00900000000001</v>
      </c>
      <c r="R539" s="174">
        <f t="shared" si="146"/>
        <v>52.250789801712003</v>
      </c>
      <c r="S539" s="57">
        <v>76.135403037838159</v>
      </c>
      <c r="T539" s="57">
        <v>76.561551274330242</v>
      </c>
      <c r="U539" s="57">
        <v>78.483448587574301</v>
      </c>
      <c r="V539" s="45">
        <f t="shared" si="142"/>
        <v>1152.53</v>
      </c>
      <c r="W539" s="45">
        <f t="shared" si="143"/>
        <v>1146.5319999999999</v>
      </c>
      <c r="X539" s="84"/>
    </row>
    <row r="540" spans="1:24" s="135" customFormat="1" ht="12.75">
      <c r="A540" s="135" t="s">
        <v>204</v>
      </c>
      <c r="B540" s="135" t="s">
        <v>1418</v>
      </c>
      <c r="C540" s="45">
        <v>8610</v>
      </c>
      <c r="D540" s="45">
        <v>2624.328</v>
      </c>
      <c r="E540" s="154">
        <v>52.47</v>
      </c>
      <c r="F540" s="154">
        <v>2.2599999999999998</v>
      </c>
      <c r="G540" s="154">
        <v>13.42</v>
      </c>
      <c r="H540" s="154">
        <v>11.66</v>
      </c>
      <c r="I540" s="154">
        <v>0.13200000000000001</v>
      </c>
      <c r="J540" s="154">
        <v>6.14</v>
      </c>
      <c r="K540" s="154">
        <v>10.31</v>
      </c>
      <c r="L540" s="154">
        <v>2.57</v>
      </c>
      <c r="M540" s="154">
        <v>0.41799999999999998</v>
      </c>
      <c r="N540" s="154">
        <v>2.9000000000000001E-2</v>
      </c>
      <c r="O540" s="154">
        <v>0.23400000000000001</v>
      </c>
      <c r="P540" s="154">
        <v>0</v>
      </c>
      <c r="Q540" s="154">
        <v>99.642999999999986</v>
      </c>
      <c r="R540" s="174">
        <f t="shared" si="146"/>
        <v>52.479700144281296</v>
      </c>
      <c r="S540" s="57">
        <v>76.301742939579654</v>
      </c>
      <c r="T540" s="57">
        <v>76.725828867433691</v>
      </c>
      <c r="U540" s="57">
        <v>78.638014272190887</v>
      </c>
      <c r="V540" s="45">
        <f t="shared" si="142"/>
        <v>1153.22</v>
      </c>
      <c r="W540" s="45">
        <f t="shared" si="143"/>
        <v>1147.1679999999999</v>
      </c>
      <c r="X540" s="84"/>
    </row>
    <row r="541" spans="1:24" s="135" customFormat="1" ht="12.75">
      <c r="A541" s="135" t="s">
        <v>204</v>
      </c>
      <c r="B541" s="135" t="s">
        <v>1419</v>
      </c>
      <c r="C541" s="45">
        <v>8610</v>
      </c>
      <c r="D541" s="45">
        <v>2624.328</v>
      </c>
      <c r="E541" s="154">
        <v>52.38</v>
      </c>
      <c r="F541" s="154">
        <v>2.34</v>
      </c>
      <c r="G541" s="154">
        <v>13.3</v>
      </c>
      <c r="H541" s="154">
        <v>11.62</v>
      </c>
      <c r="I541" s="154">
        <v>0.16</v>
      </c>
      <c r="J541" s="154">
        <v>6.17</v>
      </c>
      <c r="K541" s="154">
        <v>10.31</v>
      </c>
      <c r="L541" s="154">
        <v>2.48</v>
      </c>
      <c r="M541" s="154">
        <v>0.43</v>
      </c>
      <c r="N541" s="154">
        <v>5.6000000000000001E-2</v>
      </c>
      <c r="O541" s="154">
        <v>0.252</v>
      </c>
      <c r="P541" s="154">
        <v>2.4E-2</v>
      </c>
      <c r="Q541" s="154">
        <v>99.522000000000006</v>
      </c>
      <c r="R541" s="174">
        <f t="shared" si="146"/>
        <v>52.686908375519238</v>
      </c>
      <c r="S541" s="57">
        <v>76.451686767471003</v>
      </c>
      <c r="T541" s="57">
        <v>76.873902683458653</v>
      </c>
      <c r="U541" s="57">
        <v>78.777287538020133</v>
      </c>
      <c r="V541" s="45">
        <f t="shared" si="142"/>
        <v>1153.9100000000001</v>
      </c>
      <c r="W541" s="45">
        <f t="shared" si="143"/>
        <v>1147.8040000000001</v>
      </c>
      <c r="X541" s="84"/>
    </row>
    <row r="542" spans="1:24" s="135" customFormat="1" ht="12.75">
      <c r="A542" s="135" t="s">
        <v>204</v>
      </c>
      <c r="B542" s="135" t="s">
        <v>1420</v>
      </c>
      <c r="C542" s="45">
        <v>8610</v>
      </c>
      <c r="D542" s="45">
        <v>2624.328</v>
      </c>
      <c r="E542" s="154">
        <v>52.37</v>
      </c>
      <c r="F542" s="154">
        <v>2.38</v>
      </c>
      <c r="G542" s="154">
        <v>13.47</v>
      </c>
      <c r="H542" s="154">
        <v>11.24</v>
      </c>
      <c r="I542" s="154">
        <v>0.19</v>
      </c>
      <c r="J542" s="154">
        <v>6.07</v>
      </c>
      <c r="K542" s="154">
        <v>10.28</v>
      </c>
      <c r="L542" s="154">
        <v>2.5299999999999998</v>
      </c>
      <c r="M542" s="154">
        <v>0.39800000000000002</v>
      </c>
      <c r="N542" s="154">
        <v>2.7E-2</v>
      </c>
      <c r="O542" s="154">
        <v>0.21</v>
      </c>
      <c r="P542" s="154">
        <v>3.5999999999999997E-2</v>
      </c>
      <c r="Q542" s="154">
        <v>99.200999999999993</v>
      </c>
      <c r="R542" s="174">
        <f t="shared" si="146"/>
        <v>53.108203070290294</v>
      </c>
      <c r="S542" s="57">
        <v>76.754732394456738</v>
      </c>
      <c r="T542" s="57">
        <v>77.173137111451496</v>
      </c>
      <c r="U542" s="57">
        <v>79.058602660961043</v>
      </c>
      <c r="V542" s="45">
        <f t="shared" si="142"/>
        <v>1151.6100000000001</v>
      </c>
      <c r="W542" s="45">
        <f t="shared" si="143"/>
        <v>1145.684</v>
      </c>
      <c r="X542" s="84"/>
    </row>
    <row r="543" spans="1:24" s="135" customFormat="1" ht="12.75">
      <c r="A543" s="135" t="s">
        <v>204</v>
      </c>
      <c r="B543" s="135" t="s">
        <v>1421</v>
      </c>
      <c r="C543" s="45">
        <v>8610</v>
      </c>
      <c r="D543" s="45">
        <v>2624.328</v>
      </c>
      <c r="E543" s="154">
        <v>52.45</v>
      </c>
      <c r="F543" s="154">
        <v>2.27</v>
      </c>
      <c r="G543" s="154">
        <v>13.44</v>
      </c>
      <c r="H543" s="154">
        <v>11.35</v>
      </c>
      <c r="I543" s="154">
        <v>0.13600000000000001</v>
      </c>
      <c r="J543" s="154">
        <v>6.15</v>
      </c>
      <c r="K543" s="154">
        <v>10.33</v>
      </c>
      <c r="L543" s="154">
        <v>2.5099999999999998</v>
      </c>
      <c r="M543" s="154">
        <v>0.42199999999999999</v>
      </c>
      <c r="N543" s="154">
        <v>0</v>
      </c>
      <c r="O543" s="154">
        <v>0.25700000000000001</v>
      </c>
      <c r="P543" s="154">
        <v>0.01</v>
      </c>
      <c r="Q543" s="154">
        <v>99.325000000000017</v>
      </c>
      <c r="R543" s="174">
        <f t="shared" si="146"/>
        <v>53.191734631254548</v>
      </c>
      <c r="S543" s="57">
        <v>76.814530510151002</v>
      </c>
      <c r="T543" s="57">
        <v>77.232178162728616</v>
      </c>
      <c r="U543" s="57">
        <v>79.114086824744959</v>
      </c>
      <c r="V543" s="45">
        <f t="shared" si="142"/>
        <v>1153.45</v>
      </c>
      <c r="W543" s="45">
        <f t="shared" si="143"/>
        <v>1147.3800000000001</v>
      </c>
      <c r="X543" s="84"/>
    </row>
    <row r="544" spans="1:24" s="135" customFormat="1" ht="12.75">
      <c r="A544" s="135" t="s">
        <v>204</v>
      </c>
      <c r="B544" s="135" t="s">
        <v>1422</v>
      </c>
      <c r="C544" s="45">
        <v>8610</v>
      </c>
      <c r="D544" s="45">
        <v>2624.328</v>
      </c>
      <c r="E544" s="154">
        <v>52.08</v>
      </c>
      <c r="F544" s="154">
        <v>2.35</v>
      </c>
      <c r="G544" s="154">
        <v>13.34</v>
      </c>
      <c r="H544" s="154">
        <v>11.46</v>
      </c>
      <c r="I544" s="154">
        <v>0.13900000000000001</v>
      </c>
      <c r="J544" s="154">
        <v>6.1</v>
      </c>
      <c r="K544" s="154">
        <v>10.35</v>
      </c>
      <c r="L544" s="154">
        <v>2.54</v>
      </c>
      <c r="M544" s="154">
        <v>0.42</v>
      </c>
      <c r="N544" s="154">
        <v>3.1E-2</v>
      </c>
      <c r="O544" s="154">
        <v>0.29399999999999998</v>
      </c>
      <c r="P544" s="154">
        <v>0</v>
      </c>
      <c r="Q544" s="154">
        <v>99.103999999999985</v>
      </c>
      <c r="R544" s="174">
        <f t="shared" si="146"/>
        <v>52.748101407064603</v>
      </c>
      <c r="S544" s="57">
        <v>76.495855152200591</v>
      </c>
      <c r="T544" s="57">
        <v>76.91751824025944</v>
      </c>
      <c r="U544" s="57">
        <v>78.818302449264223</v>
      </c>
      <c r="V544" s="45">
        <f t="shared" si="142"/>
        <v>1152.3</v>
      </c>
      <c r="W544" s="45">
        <f t="shared" si="143"/>
        <v>1146.32</v>
      </c>
      <c r="X544" s="84"/>
    </row>
    <row r="545" spans="1:24" s="157" customFormat="1" ht="12.75">
      <c r="A545" s="157" t="s">
        <v>204</v>
      </c>
      <c r="B545" s="178" t="s">
        <v>1053</v>
      </c>
      <c r="C545" s="179"/>
      <c r="D545" s="179"/>
      <c r="E545" s="180">
        <f>AVERAGE(E535:E544)</f>
        <v>52.400999999999996</v>
      </c>
      <c r="F545" s="180">
        <f t="shared" ref="F545:R545" si="147">AVERAGE(F535:F544)</f>
        <v>2.3090000000000002</v>
      </c>
      <c r="G545" s="180">
        <f t="shared" si="147"/>
        <v>13.422999999999998</v>
      </c>
      <c r="H545" s="180">
        <f t="shared" si="147"/>
        <v>11.491</v>
      </c>
      <c r="I545" s="180">
        <f t="shared" si="147"/>
        <v>0.16619999999999996</v>
      </c>
      <c r="J545" s="180">
        <f t="shared" si="147"/>
        <v>6.1420000000000003</v>
      </c>
      <c r="K545" s="180">
        <f t="shared" si="147"/>
        <v>10.339</v>
      </c>
      <c r="L545" s="180">
        <f t="shared" si="147"/>
        <v>2.5339999999999998</v>
      </c>
      <c r="M545" s="180">
        <f t="shared" si="147"/>
        <v>0.42200000000000004</v>
      </c>
      <c r="N545" s="180">
        <f>AVERAGE(N535:N544)</f>
        <v>2.8300000000000002E-2</v>
      </c>
      <c r="O545" s="180">
        <f t="shared" si="147"/>
        <v>0.26880000000000004</v>
      </c>
      <c r="P545" s="180">
        <f t="shared" si="147"/>
        <v>1.5900000000000004E-2</v>
      </c>
      <c r="Q545" s="180">
        <f t="shared" si="147"/>
        <v>99.540200000000027</v>
      </c>
      <c r="R545" s="182">
        <f t="shared" si="147"/>
        <v>52.85274510740178</v>
      </c>
      <c r="S545" s="182">
        <v>76.570279410443774</v>
      </c>
      <c r="T545" s="182">
        <v>76.990991654275149</v>
      </c>
      <c r="U545" s="182">
        <v>78.887313017644772</v>
      </c>
      <c r="V545" s="179">
        <f>AVERAGE(V535:V544)</f>
        <v>1153.2660000000001</v>
      </c>
      <c r="W545" s="179">
        <f>AVERAGE(W535:W544)</f>
        <v>1147.2857777777779</v>
      </c>
      <c r="X545" s="85"/>
    </row>
    <row r="546" spans="1:24" s="157" customFormat="1" ht="12.75">
      <c r="B546" s="178" t="s">
        <v>1032</v>
      </c>
      <c r="C546" s="179"/>
      <c r="D546" s="179"/>
      <c r="E546" s="180">
        <f>_xlfn.STDEV.P(E535:E544)</f>
        <v>0.13209466302618042</v>
      </c>
      <c r="F546" s="180">
        <f t="shared" ref="F546:R546" si="148">_xlfn.STDEV.P(F535:F544)</f>
        <v>3.8587562763149487E-2</v>
      </c>
      <c r="G546" s="180">
        <f t="shared" si="148"/>
        <v>7.0999999999999966E-2</v>
      </c>
      <c r="H546" s="180">
        <f t="shared" si="148"/>
        <v>0.14279005567615694</v>
      </c>
      <c r="I546" s="180">
        <f t="shared" si="148"/>
        <v>2.3340094258593104E-2</v>
      </c>
      <c r="J546" s="180">
        <f t="shared" si="148"/>
        <v>4.9152822909778016E-2</v>
      </c>
      <c r="K546" s="180">
        <f t="shared" si="148"/>
        <v>4.1821047332652884E-2</v>
      </c>
      <c r="L546" s="180">
        <f t="shared" si="148"/>
        <v>3.6110940170535517E-2</v>
      </c>
      <c r="M546" s="180">
        <f t="shared" si="148"/>
        <v>1.0324727599312241E-2</v>
      </c>
      <c r="N546" s="180">
        <f>_xlfn.STDEV.P(N535:N544)</f>
        <v>1.956553091536235E-2</v>
      </c>
      <c r="O546" s="180">
        <f t="shared" si="148"/>
        <v>3.2691895020019832E-2</v>
      </c>
      <c r="P546" s="180">
        <f t="shared" si="148"/>
        <v>1.3026511428621247E-2</v>
      </c>
      <c r="Q546" s="180"/>
      <c r="R546" s="182">
        <f t="shared" si="148"/>
        <v>0.37963939089963478</v>
      </c>
      <c r="S546" s="182">
        <v>0.2731573471596549</v>
      </c>
      <c r="T546" s="182">
        <v>0.26972346318387436</v>
      </c>
      <c r="U546" s="182">
        <v>0.25357749535645302</v>
      </c>
      <c r="V546" s="179">
        <f>_xlfn.STDEV.P(V535:V544)</f>
        <v>1.130514926924874</v>
      </c>
      <c r="W546" s="179">
        <f>_xlfn.STDEV.P(W535:W544)</f>
        <v>1.0722306735418612</v>
      </c>
      <c r="X546" s="85"/>
    </row>
    <row r="547" spans="1:24" s="135" customFormat="1" ht="12.75">
      <c r="C547" s="45"/>
      <c r="D547" s="45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74"/>
      <c r="S547" s="57"/>
      <c r="T547" s="57"/>
      <c r="U547" s="57"/>
      <c r="V547" s="45"/>
      <c r="W547" s="45"/>
      <c r="X547" s="84"/>
    </row>
    <row r="548" spans="1:24" s="135" customFormat="1" ht="12.75">
      <c r="A548" s="135" t="s">
        <v>208</v>
      </c>
      <c r="B548" s="135" t="s">
        <v>1423</v>
      </c>
      <c r="C548" s="45">
        <v>8610</v>
      </c>
      <c r="D548" s="45">
        <v>2624.328</v>
      </c>
      <c r="E548" s="154">
        <v>52.45</v>
      </c>
      <c r="F548" s="154">
        <v>2.16</v>
      </c>
      <c r="G548" s="154">
        <v>13.67</v>
      </c>
      <c r="H548" s="154">
        <v>10.9</v>
      </c>
      <c r="I548" s="154">
        <v>0.158</v>
      </c>
      <c r="J548" s="154">
        <v>6.41</v>
      </c>
      <c r="K548" s="154">
        <v>10.45</v>
      </c>
      <c r="L548" s="154">
        <v>2.64</v>
      </c>
      <c r="M548" s="154">
        <v>0.4</v>
      </c>
      <c r="N548" s="154">
        <v>3.4000000000000002E-2</v>
      </c>
      <c r="O548" s="154">
        <v>0.28199999999999997</v>
      </c>
      <c r="P548" s="154">
        <v>3.2000000000000001E-2</v>
      </c>
      <c r="Q548" s="154">
        <v>99.586000000000013</v>
      </c>
      <c r="R548" s="174">
        <f t="shared" ref="R548:R557" si="149">100*(J548/40.3)/((J548/40.3)+(H548/71.84*0.85))</f>
        <v>55.223505616376777</v>
      </c>
      <c r="S548" s="57">
        <v>78.240384666282665</v>
      </c>
      <c r="T548" s="57">
        <v>78.639490218983468</v>
      </c>
      <c r="U548" s="57">
        <v>80.43454395635348</v>
      </c>
      <c r="V548" s="45">
        <f t="shared" si="142"/>
        <v>1159.43</v>
      </c>
      <c r="W548" s="45">
        <f t="shared" si="143"/>
        <v>1152.8920000000001</v>
      </c>
      <c r="X548" s="85"/>
    </row>
    <row r="549" spans="1:24" s="135" customFormat="1" ht="12.75">
      <c r="A549" s="135" t="s">
        <v>208</v>
      </c>
      <c r="B549" s="135" t="s">
        <v>1424</v>
      </c>
      <c r="C549" s="45">
        <v>8610</v>
      </c>
      <c r="D549" s="45">
        <v>2624.328</v>
      </c>
      <c r="E549" s="154">
        <v>52.17</v>
      </c>
      <c r="F549" s="154">
        <v>2.16</v>
      </c>
      <c r="G549" s="154">
        <v>13.39</v>
      </c>
      <c r="H549" s="154">
        <v>10.86</v>
      </c>
      <c r="I549" s="154">
        <v>0.17399999999999999</v>
      </c>
      <c r="J549" s="154">
        <v>6.25</v>
      </c>
      <c r="K549" s="154">
        <v>10.43</v>
      </c>
      <c r="L549" s="154">
        <v>2.48</v>
      </c>
      <c r="M549" s="154">
        <v>0.41299999999999998</v>
      </c>
      <c r="N549" s="154">
        <v>5.8000000000000003E-2</v>
      </c>
      <c r="O549" s="154">
        <v>0.26300000000000001</v>
      </c>
      <c r="P549" s="154">
        <v>2.5999999999999999E-2</v>
      </c>
      <c r="Q549" s="154">
        <v>98.674000000000007</v>
      </c>
      <c r="R549" s="174">
        <f t="shared" si="149"/>
        <v>54.68878367151261</v>
      </c>
      <c r="S549" s="57">
        <v>77.870383424900481</v>
      </c>
      <c r="T549" s="57">
        <v>78.27439094894703</v>
      </c>
      <c r="U549" s="57">
        <v>80.09235915504452</v>
      </c>
      <c r="V549" s="45">
        <f t="shared" si="142"/>
        <v>1155.75</v>
      </c>
      <c r="W549" s="45">
        <f t="shared" si="143"/>
        <v>1149.5</v>
      </c>
      <c r="X549" s="85"/>
    </row>
    <row r="550" spans="1:24" s="135" customFormat="1" ht="12.75">
      <c r="A550" s="135" t="s">
        <v>208</v>
      </c>
      <c r="B550" s="135" t="s">
        <v>1425</v>
      </c>
      <c r="C550" s="45">
        <v>8610</v>
      </c>
      <c r="D550" s="45">
        <v>2624.328</v>
      </c>
      <c r="E550" s="154">
        <v>52.58</v>
      </c>
      <c r="F550" s="154">
        <v>2.15</v>
      </c>
      <c r="G550" s="154">
        <v>13.64</v>
      </c>
      <c r="H550" s="154">
        <v>10.96</v>
      </c>
      <c r="I550" s="154">
        <v>0.185</v>
      </c>
      <c r="J550" s="154">
        <v>6.37</v>
      </c>
      <c r="K550" s="154">
        <v>10.49</v>
      </c>
      <c r="L550" s="154">
        <v>2.65</v>
      </c>
      <c r="M550" s="154">
        <v>0.38</v>
      </c>
      <c r="N550" s="154">
        <v>0</v>
      </c>
      <c r="O550" s="154">
        <v>0.22800000000000001</v>
      </c>
      <c r="P550" s="154">
        <v>2.1000000000000001E-2</v>
      </c>
      <c r="Q550" s="154">
        <v>99.654000000000011</v>
      </c>
      <c r="R550" s="174">
        <f t="shared" si="149"/>
        <v>54.932804004918765</v>
      </c>
      <c r="S550" s="57">
        <v>78.039691612862299</v>
      </c>
      <c r="T550" s="57">
        <v>78.441463913240909</v>
      </c>
      <c r="U550" s="57">
        <v>80.248979379685352</v>
      </c>
      <c r="V550" s="45">
        <f t="shared" si="142"/>
        <v>1158.51</v>
      </c>
      <c r="W550" s="45">
        <f t="shared" si="143"/>
        <v>1152.0440000000001</v>
      </c>
      <c r="X550" s="84"/>
    </row>
    <row r="551" spans="1:24" s="135" customFormat="1" ht="12.75">
      <c r="A551" s="135" t="s">
        <v>208</v>
      </c>
      <c r="B551" s="135" t="s">
        <v>1426</v>
      </c>
      <c r="C551" s="45">
        <v>8610</v>
      </c>
      <c r="D551" s="45">
        <v>2624.328</v>
      </c>
      <c r="E551" s="154">
        <v>52.59</v>
      </c>
      <c r="F551" s="154">
        <v>2.1800000000000002</v>
      </c>
      <c r="G551" s="154">
        <v>13.61</v>
      </c>
      <c r="H551" s="154">
        <v>10.97</v>
      </c>
      <c r="I551" s="154">
        <v>0.158</v>
      </c>
      <c r="J551" s="154">
        <v>6.52</v>
      </c>
      <c r="K551" s="154">
        <v>10.57</v>
      </c>
      <c r="L551" s="154">
        <v>2.61</v>
      </c>
      <c r="M551" s="154">
        <v>0.376</v>
      </c>
      <c r="N551" s="154">
        <v>3.4000000000000002E-2</v>
      </c>
      <c r="O551" s="154">
        <v>0.27400000000000002</v>
      </c>
      <c r="P551" s="154">
        <v>6.9000000000000006E-2</v>
      </c>
      <c r="Q551" s="154">
        <v>99.960999999999999</v>
      </c>
      <c r="R551" s="174">
        <f t="shared" si="149"/>
        <v>55.485802307497799</v>
      </c>
      <c r="S551" s="57">
        <v>78.420537825684036</v>
      </c>
      <c r="T551" s="57">
        <v>78.817233688791092</v>
      </c>
      <c r="U551" s="57">
        <v>80.601035219305189</v>
      </c>
      <c r="V551" s="45">
        <f t="shared" si="142"/>
        <v>1161.96</v>
      </c>
      <c r="W551" s="45">
        <f t="shared" si="143"/>
        <v>1155.2239999999999</v>
      </c>
      <c r="X551" s="84"/>
    </row>
    <row r="552" spans="1:24" s="135" customFormat="1" ht="12.75">
      <c r="A552" s="135" t="s">
        <v>208</v>
      </c>
      <c r="B552" s="135" t="s">
        <v>1427</v>
      </c>
      <c r="C552" s="45">
        <v>8610</v>
      </c>
      <c r="D552" s="45">
        <v>2624.328</v>
      </c>
      <c r="E552" s="154">
        <v>52.39</v>
      </c>
      <c r="F552" s="154">
        <v>2.13</v>
      </c>
      <c r="G552" s="154">
        <v>13.57</v>
      </c>
      <c r="H552" s="154">
        <v>11.13</v>
      </c>
      <c r="I552" s="154">
        <v>0.16300000000000001</v>
      </c>
      <c r="J552" s="154">
        <v>6.34</v>
      </c>
      <c r="K552" s="154">
        <v>10.38</v>
      </c>
      <c r="L552" s="154">
        <v>2.5499999999999998</v>
      </c>
      <c r="M552" s="154">
        <v>0.39600000000000002</v>
      </c>
      <c r="N552" s="154">
        <v>3.9E-2</v>
      </c>
      <c r="O552" s="154">
        <v>0.219</v>
      </c>
      <c r="P552" s="154">
        <v>4.8000000000000001E-2</v>
      </c>
      <c r="Q552" s="154">
        <v>99.35499999999999</v>
      </c>
      <c r="R552" s="174">
        <f t="shared" si="149"/>
        <v>54.434405620732058</v>
      </c>
      <c r="S552" s="57">
        <v>77.69306389658766</v>
      </c>
      <c r="T552" s="57">
        <v>78.099398190500295</v>
      </c>
      <c r="U552" s="57">
        <v>79.928254630185052</v>
      </c>
      <c r="V552" s="45">
        <f t="shared" si="142"/>
        <v>1157.82</v>
      </c>
      <c r="W552" s="45">
        <f t="shared" si="143"/>
        <v>1151.4079999999999</v>
      </c>
      <c r="X552" s="84"/>
    </row>
    <row r="553" spans="1:24" s="135" customFormat="1" ht="12.75">
      <c r="A553" s="135" t="s">
        <v>208</v>
      </c>
      <c r="B553" s="135" t="s">
        <v>1428</v>
      </c>
      <c r="C553" s="45">
        <v>8610</v>
      </c>
      <c r="D553" s="45">
        <v>2624.328</v>
      </c>
      <c r="E553" s="154">
        <v>52.6</v>
      </c>
      <c r="F553" s="154">
        <v>2.19</v>
      </c>
      <c r="G553" s="154">
        <v>13.55</v>
      </c>
      <c r="H553" s="154">
        <v>10.96</v>
      </c>
      <c r="I553" s="154">
        <v>0.14499999999999999</v>
      </c>
      <c r="J553" s="154">
        <v>6.41</v>
      </c>
      <c r="K553" s="154">
        <v>10.44</v>
      </c>
      <c r="L553" s="154">
        <v>2.54</v>
      </c>
      <c r="M553" s="154">
        <v>0.40200000000000002</v>
      </c>
      <c r="N553" s="154">
        <v>3.7999999999999999E-2</v>
      </c>
      <c r="O553" s="154">
        <v>0.26100000000000001</v>
      </c>
      <c r="P553" s="154">
        <v>3.5000000000000003E-2</v>
      </c>
      <c r="Q553" s="154">
        <v>99.570999999999998</v>
      </c>
      <c r="R553" s="174">
        <f t="shared" si="149"/>
        <v>55.087727525249754</v>
      </c>
      <c r="S553" s="57">
        <v>78.14678224859658</v>
      </c>
      <c r="T553" s="57">
        <v>78.547133880184276</v>
      </c>
      <c r="U553" s="57">
        <v>80.348009344700543</v>
      </c>
      <c r="V553" s="45">
        <f t="shared" si="142"/>
        <v>1159.43</v>
      </c>
      <c r="W553" s="45">
        <f t="shared" si="143"/>
        <v>1152.8920000000001</v>
      </c>
      <c r="X553" s="84"/>
    </row>
    <row r="554" spans="1:24" s="135" customFormat="1" ht="12.75">
      <c r="A554" s="135" t="s">
        <v>208</v>
      </c>
      <c r="B554" s="135" t="s">
        <v>1429</v>
      </c>
      <c r="C554" s="45">
        <v>8610</v>
      </c>
      <c r="D554" s="45">
        <v>2624.328</v>
      </c>
      <c r="E554" s="154">
        <v>52.67</v>
      </c>
      <c r="F554" s="154">
        <v>2.15</v>
      </c>
      <c r="G554" s="154">
        <v>13.57</v>
      </c>
      <c r="H554" s="154">
        <v>10.99</v>
      </c>
      <c r="I554" s="154">
        <v>0.20599999999999999</v>
      </c>
      <c r="J554" s="154">
        <v>6.41</v>
      </c>
      <c r="K554" s="154">
        <v>10.44</v>
      </c>
      <c r="L554" s="154">
        <v>2.56</v>
      </c>
      <c r="M554" s="154">
        <v>0.40100000000000002</v>
      </c>
      <c r="N554" s="154">
        <v>4.2000000000000003E-2</v>
      </c>
      <c r="O554" s="154">
        <v>0.24299999999999999</v>
      </c>
      <c r="P554" s="154">
        <v>2.7E-2</v>
      </c>
      <c r="Q554" s="154">
        <v>99.708999999999989</v>
      </c>
      <c r="R554" s="174">
        <f t="shared" si="149"/>
        <v>55.020088550562676</v>
      </c>
      <c r="S554" s="57">
        <v>78.100064975066488</v>
      </c>
      <c r="T554" s="57">
        <v>78.501037012375164</v>
      </c>
      <c r="U554" s="57">
        <v>80.304811824311471</v>
      </c>
      <c r="V554" s="45">
        <f t="shared" si="142"/>
        <v>1159.43</v>
      </c>
      <c r="W554" s="45">
        <f t="shared" si="143"/>
        <v>1152.8920000000001</v>
      </c>
      <c r="X554" s="84"/>
    </row>
    <row r="555" spans="1:24" s="135" customFormat="1" ht="12.75">
      <c r="A555" s="135" t="s">
        <v>208</v>
      </c>
      <c r="B555" s="135" t="s">
        <v>1430</v>
      </c>
      <c r="C555" s="45">
        <v>8610</v>
      </c>
      <c r="D555" s="45">
        <v>2624.328</v>
      </c>
      <c r="E555" s="154">
        <v>52.3</v>
      </c>
      <c r="F555" s="154">
        <v>2.2000000000000002</v>
      </c>
      <c r="G555" s="154">
        <v>13.58</v>
      </c>
      <c r="H555" s="154">
        <v>11.06</v>
      </c>
      <c r="I555" s="154">
        <v>0.157</v>
      </c>
      <c r="J555" s="154">
        <v>6.39</v>
      </c>
      <c r="K555" s="154">
        <v>10.35</v>
      </c>
      <c r="L555" s="154">
        <v>2.4700000000000002</v>
      </c>
      <c r="M555" s="154">
        <v>0.379</v>
      </c>
      <c r="N555" s="154">
        <v>0</v>
      </c>
      <c r="O555" s="154">
        <v>0.27200000000000002</v>
      </c>
      <c r="P555" s="154">
        <v>1.2999999999999999E-2</v>
      </c>
      <c r="Q555" s="154">
        <v>99.171000000000006</v>
      </c>
      <c r="R555" s="174">
        <f t="shared" si="149"/>
        <v>54.785510609094281</v>
      </c>
      <c r="S555" s="57">
        <v>77.937587692521575</v>
      </c>
      <c r="T555" s="57">
        <v>78.340709566554892</v>
      </c>
      <c r="U555" s="57">
        <v>80.154535315768982</v>
      </c>
      <c r="V555" s="45">
        <f t="shared" si="142"/>
        <v>1158.97</v>
      </c>
      <c r="W555" s="45">
        <f t="shared" si="143"/>
        <v>1152.4680000000001</v>
      </c>
      <c r="X555" s="84"/>
    </row>
    <row r="556" spans="1:24" s="135" customFormat="1" ht="12.75">
      <c r="A556" s="135" t="s">
        <v>208</v>
      </c>
      <c r="B556" s="135" t="s">
        <v>1431</v>
      </c>
      <c r="C556" s="45">
        <v>8610</v>
      </c>
      <c r="D556" s="45">
        <v>2624.328</v>
      </c>
      <c r="E556" s="154">
        <v>52.53</v>
      </c>
      <c r="F556" s="154">
        <v>2.16</v>
      </c>
      <c r="G556" s="154">
        <v>13.62</v>
      </c>
      <c r="H556" s="154">
        <v>10.99</v>
      </c>
      <c r="I556" s="154">
        <v>0.189</v>
      </c>
      <c r="J556" s="154">
        <v>6.42</v>
      </c>
      <c r="K556" s="154">
        <v>10.36</v>
      </c>
      <c r="L556" s="154">
        <v>2.4900000000000002</v>
      </c>
      <c r="M556" s="154">
        <v>0.40600000000000003</v>
      </c>
      <c r="N556" s="154">
        <v>0</v>
      </c>
      <c r="O556" s="154">
        <v>0.28699999999999998</v>
      </c>
      <c r="P556" s="154">
        <v>2.7E-2</v>
      </c>
      <c r="Q556" s="154">
        <v>99.478999999999999</v>
      </c>
      <c r="R556" s="174">
        <f t="shared" si="149"/>
        <v>55.058663843774774</v>
      </c>
      <c r="S556" s="57">
        <v>78.126715598046388</v>
      </c>
      <c r="T556" s="57">
        <v>78.527333838601223</v>
      </c>
      <c r="U556" s="57">
        <v>80.329455184683965</v>
      </c>
      <c r="V556" s="45">
        <f t="shared" si="142"/>
        <v>1159.6600000000001</v>
      </c>
      <c r="W556" s="45">
        <f t="shared" si="143"/>
        <v>1153.104</v>
      </c>
      <c r="X556" s="84"/>
    </row>
    <row r="557" spans="1:24" s="135" customFormat="1" ht="12.75">
      <c r="A557" s="135" t="s">
        <v>208</v>
      </c>
      <c r="B557" s="135" t="s">
        <v>1432</v>
      </c>
      <c r="C557" s="45">
        <v>8610</v>
      </c>
      <c r="D557" s="45">
        <v>2624.328</v>
      </c>
      <c r="E557" s="154">
        <v>52.42</v>
      </c>
      <c r="F557" s="154">
        <v>2.19</v>
      </c>
      <c r="G557" s="154">
        <v>13.59</v>
      </c>
      <c r="H557" s="154">
        <v>10.89</v>
      </c>
      <c r="I557" s="154">
        <v>0.16700000000000001</v>
      </c>
      <c r="J557" s="154">
        <v>6.36</v>
      </c>
      <c r="K557" s="154">
        <v>10.52</v>
      </c>
      <c r="L557" s="154">
        <v>2.62</v>
      </c>
      <c r="M557" s="154">
        <v>0.38100000000000001</v>
      </c>
      <c r="N557" s="154">
        <v>1.7000000000000001E-2</v>
      </c>
      <c r="O557" s="154">
        <v>0.24199999999999999</v>
      </c>
      <c r="P557" s="154">
        <v>0.03</v>
      </c>
      <c r="Q557" s="154">
        <v>99.427000000000007</v>
      </c>
      <c r="R557" s="174">
        <f t="shared" si="149"/>
        <v>55.052504740256026</v>
      </c>
      <c r="S557" s="57">
        <v>78.122461726612457</v>
      </c>
      <c r="T557" s="57">
        <v>78.523136460902791</v>
      </c>
      <c r="U557" s="57">
        <v>80.325521818456892</v>
      </c>
      <c r="V557" s="45">
        <f t="shared" si="142"/>
        <v>1158.28</v>
      </c>
      <c r="W557" s="45">
        <f t="shared" si="143"/>
        <v>1151.8319999999999</v>
      </c>
      <c r="X557" s="84"/>
    </row>
    <row r="558" spans="1:24" s="157" customFormat="1" ht="12.75">
      <c r="A558" s="157" t="s">
        <v>208</v>
      </c>
      <c r="B558" s="178" t="s">
        <v>1053</v>
      </c>
      <c r="C558" s="179"/>
      <c r="D558" s="179"/>
      <c r="E558" s="180">
        <f t="shared" ref="E558:R558" si="150">AVERAGE(E548:E557)</f>
        <v>52.470000000000006</v>
      </c>
      <c r="F558" s="180">
        <f t="shared" si="150"/>
        <v>2.1670000000000003</v>
      </c>
      <c r="G558" s="180">
        <f t="shared" si="150"/>
        <v>13.578999999999999</v>
      </c>
      <c r="H558" s="180">
        <f t="shared" si="150"/>
        <v>10.971</v>
      </c>
      <c r="I558" s="180">
        <f t="shared" si="150"/>
        <v>0.17020000000000002</v>
      </c>
      <c r="J558" s="180">
        <f t="shared" si="150"/>
        <v>6.3879999999999999</v>
      </c>
      <c r="K558" s="180">
        <f t="shared" si="150"/>
        <v>10.443</v>
      </c>
      <c r="L558" s="180">
        <f t="shared" si="150"/>
        <v>2.5609999999999995</v>
      </c>
      <c r="M558" s="180">
        <f t="shared" si="150"/>
        <v>0.39340000000000003</v>
      </c>
      <c r="N558" s="180">
        <f t="shared" si="150"/>
        <v>2.6200000000000001E-2</v>
      </c>
      <c r="O558" s="180">
        <f t="shared" si="150"/>
        <v>0.2571</v>
      </c>
      <c r="P558" s="180">
        <f t="shared" si="150"/>
        <v>3.280000000000001E-2</v>
      </c>
      <c r="Q558" s="180">
        <f t="shared" si="150"/>
        <v>99.458700000000007</v>
      </c>
      <c r="R558" s="182">
        <f t="shared" si="150"/>
        <v>54.976979648997542</v>
      </c>
      <c r="S558" s="182">
        <v>78.069767366716064</v>
      </c>
      <c r="T558" s="182">
        <v>78.471132771908117</v>
      </c>
      <c r="U558" s="182">
        <v>80.27675058284953</v>
      </c>
      <c r="V558" s="179">
        <f>AVERAGE(V548:V557)</f>
        <v>1158.9240000000002</v>
      </c>
      <c r="W558" s="179">
        <f>AVERAGE(W548:W557)</f>
        <v>1152.4256</v>
      </c>
      <c r="X558" s="85"/>
    </row>
    <row r="559" spans="1:24" s="157" customFormat="1" ht="12.75">
      <c r="B559" s="178" t="s">
        <v>1032</v>
      </c>
      <c r="C559" s="179"/>
      <c r="D559" s="179"/>
      <c r="E559" s="180">
        <f>_xlfn.STDEV.P(E548:E557)</f>
        <v>0.14669696656713838</v>
      </c>
      <c r="F559" s="180">
        <f t="shared" ref="F559:P559" si="151">_xlfn.STDEV.P(F548:F557)</f>
        <v>2.1000000000000046E-2</v>
      </c>
      <c r="G559" s="180">
        <f t="shared" si="151"/>
        <v>7.1756532803640735E-2</v>
      </c>
      <c r="H559" s="180">
        <f t="shared" si="151"/>
        <v>7.6216796049165106E-2</v>
      </c>
      <c r="I559" s="180">
        <f t="shared" si="151"/>
        <v>1.7428711943227208E-2</v>
      </c>
      <c r="J559" s="180">
        <f t="shared" si="151"/>
        <v>6.5084560381091838E-2</v>
      </c>
      <c r="K559" s="180">
        <f t="shared" si="151"/>
        <v>6.6340033162488016E-2</v>
      </c>
      <c r="L559" s="180">
        <f t="shared" si="151"/>
        <v>6.3631753079732095E-2</v>
      </c>
      <c r="M559" s="180">
        <f t="shared" si="151"/>
        <v>1.2523577763562617E-2</v>
      </c>
      <c r="N559" s="180">
        <f>_xlfn.STDEV.P(N548:N557)</f>
        <v>1.9569363811836084E-2</v>
      </c>
      <c r="O559" s="180">
        <f t="shared" si="151"/>
        <v>2.1901826407859228E-2</v>
      </c>
      <c r="P559" s="180">
        <f t="shared" si="151"/>
        <v>1.4831048513169926E-2</v>
      </c>
      <c r="Q559" s="180"/>
      <c r="R559" s="182">
        <f>_xlfn.STDEV.P(R551:R557)</f>
        <v>0.2965021082634971</v>
      </c>
      <c r="S559" s="182">
        <v>0.20521462171854943</v>
      </c>
      <c r="T559" s="182">
        <v>0.18853324583804915</v>
      </c>
      <c r="U559" s="182">
        <v>0.1897915739661778</v>
      </c>
      <c r="V559" s="179">
        <f>_xlfn.STDEV.P(V548:V557)</f>
        <v>1.496944888765138</v>
      </c>
      <c r="W559" s="179">
        <f>_xlfn.STDEV.P(W548:W557)</f>
        <v>1.3797926800791525</v>
      </c>
      <c r="X559" s="85"/>
    </row>
    <row r="560" spans="1:24" s="135" customFormat="1" ht="13.5" thickBot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576"/>
      <c r="S560" s="184"/>
      <c r="T560" s="184"/>
      <c r="U560" s="184"/>
      <c r="V560" s="184"/>
      <c r="W560" s="184"/>
      <c r="X560" s="87"/>
    </row>
    <row r="561" spans="1:24" s="135" customFormat="1" ht="12.75">
      <c r="R561" s="136"/>
      <c r="S561" s="137"/>
      <c r="T561" s="137"/>
      <c r="U561" s="137"/>
      <c r="V561" s="137"/>
      <c r="W561" s="137"/>
      <c r="X561" s="84"/>
    </row>
    <row r="562" spans="1:24" s="135" customFormat="1">
      <c r="A562" s="135" t="s">
        <v>1433</v>
      </c>
      <c r="E562" s="174"/>
      <c r="F562" s="174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85"/>
      <c r="R562" s="174"/>
      <c r="S562" s="137"/>
      <c r="T562" s="137"/>
      <c r="V562" s="45"/>
      <c r="W562" s="45"/>
      <c r="X562" s="53"/>
    </row>
    <row r="563" spans="1:24" s="135" customFormat="1" ht="12.75">
      <c r="R563" s="174"/>
      <c r="S563" s="137"/>
      <c r="T563" s="137"/>
      <c r="V563" s="45"/>
      <c r="W563" s="45"/>
      <c r="X563" s="53"/>
    </row>
    <row r="564" spans="1:24" s="135" customFormat="1" ht="12.75">
      <c r="R564" s="174"/>
      <c r="S564" s="137"/>
      <c r="T564" s="137"/>
      <c r="V564" s="45"/>
      <c r="W564" s="45"/>
      <c r="X564" s="53"/>
    </row>
    <row r="565" spans="1:24" s="135" customFormat="1" ht="12.75">
      <c r="R565" s="136"/>
      <c r="S565" s="137"/>
      <c r="T565" s="137"/>
      <c r="V565" s="45"/>
      <c r="W565" s="45"/>
      <c r="X565" s="53"/>
    </row>
    <row r="566" spans="1:24">
      <c r="U566"/>
      <c r="V566" s="92"/>
      <c r="W566" s="92"/>
      <c r="X566" s="72"/>
    </row>
  </sheetData>
  <mergeCells count="2">
    <mergeCell ref="V2:W2"/>
    <mergeCell ref="Z2:AM2"/>
  </mergeCells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H81"/>
  <sheetViews>
    <sheetView zoomScale="60" zoomScaleNormal="60" workbookViewId="0">
      <selection activeCell="CA20" sqref="CA20"/>
    </sheetView>
  </sheetViews>
  <sheetFormatPr defaultColWidth="11.42578125" defaultRowHeight="15"/>
  <cols>
    <col min="1" max="1" width="17.7109375" style="99" customWidth="1"/>
    <col min="2" max="2" width="15.7109375" customWidth="1"/>
    <col min="4" max="4" width="19.140625" customWidth="1"/>
    <col min="18" max="18" width="19" customWidth="1"/>
    <col min="19" max="19" width="22.85546875" customWidth="1"/>
    <col min="20" max="20" width="21.5703125" bestFit="1" customWidth="1"/>
    <col min="21" max="21" width="28.28515625" bestFit="1" customWidth="1"/>
    <col min="22" max="22" width="26.7109375" customWidth="1"/>
    <col min="23" max="23" width="29.5703125" customWidth="1"/>
    <col min="24" max="24" width="11.5703125"/>
    <col min="25" max="25" width="15.28515625" style="99" bestFit="1" customWidth="1"/>
    <col min="26" max="26" width="14.140625" customWidth="1"/>
    <col min="41" max="41" width="19.7109375" customWidth="1"/>
    <col min="43" max="43" width="15.28515625" bestFit="1" customWidth="1"/>
    <col min="44" max="44" width="11.42578125" style="99"/>
    <col min="47" max="57" width="11.42578125" style="95"/>
    <col min="58" max="58" width="11.5703125" style="95" bestFit="1" customWidth="1"/>
    <col min="59" max="59" width="15.28515625" style="95" bestFit="1" customWidth="1"/>
    <col min="60" max="60" width="14.28515625" bestFit="1" customWidth="1"/>
    <col min="61" max="61" width="11.42578125" style="233"/>
    <col min="62" max="62" width="43.28515625" bestFit="1" customWidth="1"/>
    <col min="76" max="76" width="12.28515625" style="233" customWidth="1"/>
    <col min="77" max="77" width="13.7109375" style="233" customWidth="1"/>
    <col min="78" max="78" width="17.7109375" style="233" customWidth="1"/>
    <col min="79" max="86" width="11.42578125" style="233"/>
  </cols>
  <sheetData>
    <row r="1" spans="1:98">
      <c r="A1" s="139" t="s">
        <v>1442</v>
      </c>
    </row>
    <row r="2" spans="1:98" ht="15.75" thickBot="1"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09"/>
      <c r="BI2" s="302"/>
    </row>
    <row r="3" spans="1:98" ht="16.5" thickBot="1">
      <c r="V3" s="609" t="s">
        <v>1443</v>
      </c>
      <c r="W3" s="609"/>
      <c r="Y3" s="611" t="s">
        <v>1444</v>
      </c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3"/>
      <c r="AQ3" s="581" t="s">
        <v>443</v>
      </c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3"/>
      <c r="BE3" s="301"/>
      <c r="BF3" s="578" t="s">
        <v>1680</v>
      </c>
      <c r="BG3" s="579"/>
      <c r="BH3" s="580"/>
      <c r="BI3" s="303"/>
      <c r="BJ3" s="584" t="s">
        <v>1692</v>
      </c>
      <c r="BK3" s="585"/>
      <c r="BL3" s="585"/>
      <c r="BM3" s="585"/>
      <c r="BN3" s="585"/>
      <c r="BO3" s="585"/>
      <c r="BP3" s="585"/>
      <c r="BQ3" s="585"/>
      <c r="BR3" s="585"/>
      <c r="BS3" s="585"/>
      <c r="BT3" s="585"/>
      <c r="BU3" s="585"/>
      <c r="BV3" s="586"/>
      <c r="BX3" s="515"/>
      <c r="BY3" s="578" t="s">
        <v>1680</v>
      </c>
      <c r="BZ3" s="580"/>
      <c r="CA3" s="606" t="s">
        <v>1768</v>
      </c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  <c r="CN3" s="607"/>
      <c r="CO3" s="607"/>
      <c r="CP3" s="607"/>
      <c r="CQ3" s="607"/>
      <c r="CR3" s="607"/>
      <c r="CS3" s="607"/>
      <c r="CT3" s="608"/>
    </row>
    <row r="4" spans="1:98">
      <c r="S4" s="130" t="s">
        <v>1445</v>
      </c>
      <c r="T4" s="130" t="s">
        <v>1012</v>
      </c>
      <c r="U4" s="130" t="s">
        <v>1013</v>
      </c>
      <c r="V4" s="93" t="s">
        <v>1446</v>
      </c>
      <c r="W4" s="93" t="s">
        <v>1447</v>
      </c>
      <c r="Y4" s="13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Q4" s="271"/>
      <c r="AR4" s="291"/>
      <c r="AS4" s="223"/>
      <c r="AT4" s="223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I4" s="288"/>
      <c r="BJ4" s="397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449"/>
      <c r="BX4" s="387" t="s">
        <v>1675</v>
      </c>
      <c r="BY4" s="507" t="s">
        <v>1676</v>
      </c>
      <c r="BZ4" s="508" t="s">
        <v>1677</v>
      </c>
      <c r="CA4" s="595" t="s">
        <v>293</v>
      </c>
      <c r="CB4" s="596"/>
      <c r="CC4" s="590" t="s">
        <v>458</v>
      </c>
      <c r="CD4" s="591"/>
      <c r="CE4" s="590" t="s">
        <v>453</v>
      </c>
      <c r="CF4" s="591"/>
      <c r="CG4" s="590" t="s">
        <v>459</v>
      </c>
      <c r="CH4" s="592"/>
      <c r="CI4" s="590" t="s">
        <v>297</v>
      </c>
      <c r="CJ4" s="591"/>
      <c r="CK4" s="590" t="s">
        <v>298</v>
      </c>
      <c r="CL4" s="591"/>
      <c r="CM4" s="590" t="s">
        <v>299</v>
      </c>
      <c r="CN4" s="591"/>
      <c r="CO4" s="590" t="s">
        <v>456</v>
      </c>
      <c r="CP4" s="591"/>
      <c r="CQ4" s="590" t="s">
        <v>507</v>
      </c>
      <c r="CR4" s="591"/>
      <c r="CS4" s="590" t="s">
        <v>1451</v>
      </c>
      <c r="CT4" s="591"/>
    </row>
    <row r="5" spans="1:98" s="135" customFormat="1" ht="13.5" thickBot="1">
      <c r="A5" s="133" t="s">
        <v>1</v>
      </c>
      <c r="B5" s="84" t="s">
        <v>1017</v>
      </c>
      <c r="C5" s="84" t="s">
        <v>875</v>
      </c>
      <c r="D5" s="85" t="s">
        <v>875</v>
      </c>
      <c r="E5" s="86" t="s">
        <v>876</v>
      </c>
      <c r="F5" s="86" t="s">
        <v>877</v>
      </c>
      <c r="G5" s="86" t="s">
        <v>501</v>
      </c>
      <c r="H5" s="86" t="s">
        <v>287</v>
      </c>
      <c r="I5" s="86" t="s">
        <v>878</v>
      </c>
      <c r="J5" s="86" t="s">
        <v>290</v>
      </c>
      <c r="K5" s="86" t="s">
        <v>291</v>
      </c>
      <c r="L5" s="86" t="s">
        <v>502</v>
      </c>
      <c r="M5" s="86" t="s">
        <v>879</v>
      </c>
      <c r="N5" s="86" t="s">
        <v>880</v>
      </c>
      <c r="O5" s="86" t="s">
        <v>292</v>
      </c>
      <c r="P5" s="86" t="s">
        <v>1448</v>
      </c>
      <c r="Q5" s="86" t="s">
        <v>1449</v>
      </c>
      <c r="R5" s="86" t="s">
        <v>1018</v>
      </c>
      <c r="S5" s="132" t="s">
        <v>1019</v>
      </c>
      <c r="T5" s="132" t="s">
        <v>1019</v>
      </c>
      <c r="U5" s="132" t="s">
        <v>1019</v>
      </c>
      <c r="V5" s="132" t="s">
        <v>1020</v>
      </c>
      <c r="W5" s="132" t="s">
        <v>1012</v>
      </c>
      <c r="Y5" s="133" t="s">
        <v>1</v>
      </c>
      <c r="Z5" s="84" t="s">
        <v>1017</v>
      </c>
      <c r="AA5" s="84" t="s">
        <v>875</v>
      </c>
      <c r="AB5" s="85" t="s">
        <v>875</v>
      </c>
      <c r="AC5" s="86" t="s">
        <v>876</v>
      </c>
      <c r="AD5" s="86" t="s">
        <v>877</v>
      </c>
      <c r="AE5" s="86" t="s">
        <v>501</v>
      </c>
      <c r="AF5" s="86" t="s">
        <v>287</v>
      </c>
      <c r="AG5" s="86" t="s">
        <v>878</v>
      </c>
      <c r="AH5" s="86" t="s">
        <v>290</v>
      </c>
      <c r="AI5" s="86" t="s">
        <v>291</v>
      </c>
      <c r="AJ5" s="86" t="s">
        <v>502</v>
      </c>
      <c r="AK5" s="86" t="s">
        <v>879</v>
      </c>
      <c r="AL5" s="86" t="s">
        <v>880</v>
      </c>
      <c r="AM5" s="86" t="s">
        <v>292</v>
      </c>
      <c r="AN5" s="86" t="s">
        <v>1450</v>
      </c>
      <c r="AO5" s="86" t="s">
        <v>1018</v>
      </c>
      <c r="AQ5" s="292" t="s">
        <v>1</v>
      </c>
      <c r="AR5" s="292" t="s">
        <v>1017</v>
      </c>
      <c r="AS5" s="293" t="s">
        <v>875</v>
      </c>
      <c r="AT5" s="294" t="s">
        <v>875</v>
      </c>
      <c r="AU5" s="221" t="s">
        <v>293</v>
      </c>
      <c r="AV5" s="221" t="s">
        <v>453</v>
      </c>
      <c r="AW5" s="221" t="s">
        <v>458</v>
      </c>
      <c r="AX5" s="221" t="s">
        <v>459</v>
      </c>
      <c r="AY5" s="221" t="s">
        <v>297</v>
      </c>
      <c r="AZ5" s="221" t="s">
        <v>298</v>
      </c>
      <c r="BA5" s="221" t="s">
        <v>299</v>
      </c>
      <c r="BB5" s="221" t="s">
        <v>456</v>
      </c>
      <c r="BC5" s="221" t="s">
        <v>507</v>
      </c>
      <c r="BD5" s="221" t="s">
        <v>1451</v>
      </c>
      <c r="BE5" s="221"/>
      <c r="BF5" s="157" t="s">
        <v>1675</v>
      </c>
      <c r="BG5" s="217" t="s">
        <v>1676</v>
      </c>
      <c r="BH5" s="217" t="s">
        <v>1677</v>
      </c>
      <c r="BI5" s="288"/>
      <c r="BJ5" s="382" t="s">
        <v>1675</v>
      </c>
      <c r="BK5" s="290" t="s">
        <v>1682</v>
      </c>
      <c r="BL5" s="240" t="s">
        <v>876</v>
      </c>
      <c r="BM5" s="240" t="s">
        <v>877</v>
      </c>
      <c r="BN5" s="240" t="s">
        <v>501</v>
      </c>
      <c r="BO5" s="240" t="s">
        <v>287</v>
      </c>
      <c r="BP5" s="240" t="s">
        <v>878</v>
      </c>
      <c r="BQ5" s="240" t="s">
        <v>290</v>
      </c>
      <c r="BR5" s="240" t="s">
        <v>291</v>
      </c>
      <c r="BS5" s="240" t="s">
        <v>502</v>
      </c>
      <c r="BT5" s="240" t="s">
        <v>879</v>
      </c>
      <c r="BU5" s="240" t="s">
        <v>880</v>
      </c>
      <c r="BV5" s="461" t="s">
        <v>292</v>
      </c>
      <c r="BX5" s="393" t="s">
        <v>429</v>
      </c>
      <c r="BY5" s="509" t="s">
        <v>1678</v>
      </c>
      <c r="BZ5" s="510" t="s">
        <v>1679</v>
      </c>
      <c r="CA5" s="533" t="s">
        <v>1766</v>
      </c>
      <c r="CB5" s="534" t="s">
        <v>1767</v>
      </c>
      <c r="CC5" s="533" t="s">
        <v>1766</v>
      </c>
      <c r="CD5" s="534" t="s">
        <v>1767</v>
      </c>
      <c r="CE5" s="533" t="s">
        <v>1766</v>
      </c>
      <c r="CF5" s="534" t="s">
        <v>1767</v>
      </c>
      <c r="CG5" s="533" t="s">
        <v>1766</v>
      </c>
      <c r="CH5" s="535" t="s">
        <v>1767</v>
      </c>
      <c r="CI5" s="533" t="s">
        <v>1766</v>
      </c>
      <c r="CJ5" s="534" t="s">
        <v>1767</v>
      </c>
      <c r="CK5" s="533" t="s">
        <v>1766</v>
      </c>
      <c r="CL5" s="534" t="s">
        <v>1767</v>
      </c>
      <c r="CM5" s="533" t="s">
        <v>1766</v>
      </c>
      <c r="CN5" s="534" t="s">
        <v>1767</v>
      </c>
      <c r="CO5" s="533" t="s">
        <v>1766</v>
      </c>
      <c r="CP5" s="534" t="s">
        <v>1767</v>
      </c>
      <c r="CQ5" s="533" t="s">
        <v>1766</v>
      </c>
      <c r="CR5" s="534" t="s">
        <v>1767</v>
      </c>
      <c r="CS5" s="533" t="s">
        <v>1766</v>
      </c>
      <c r="CT5" s="534" t="s">
        <v>1767</v>
      </c>
    </row>
    <row r="6" spans="1:98" s="135" customFormat="1" ht="15.75" thickBot="1">
      <c r="A6" s="134"/>
      <c r="B6" s="87"/>
      <c r="C6" s="87" t="s">
        <v>10</v>
      </c>
      <c r="D6" s="88" t="s">
        <v>9</v>
      </c>
      <c r="E6" s="89" t="s">
        <v>303</v>
      </c>
      <c r="F6" s="89" t="s">
        <v>303</v>
      </c>
      <c r="G6" s="89" t="s">
        <v>303</v>
      </c>
      <c r="H6" s="89" t="s">
        <v>303</v>
      </c>
      <c r="I6" s="89" t="s">
        <v>303</v>
      </c>
      <c r="J6" s="89" t="s">
        <v>303</v>
      </c>
      <c r="K6" s="89" t="s">
        <v>303</v>
      </c>
      <c r="L6" s="89" t="s">
        <v>303</v>
      </c>
      <c r="M6" s="89" t="s">
        <v>303</v>
      </c>
      <c r="N6" s="89" t="s">
        <v>303</v>
      </c>
      <c r="O6" s="89" t="s">
        <v>303</v>
      </c>
      <c r="P6" s="89" t="s">
        <v>1452</v>
      </c>
      <c r="Q6" s="89" t="s">
        <v>304</v>
      </c>
      <c r="R6" s="89" t="s">
        <v>1022</v>
      </c>
      <c r="S6" s="111" t="s">
        <v>304</v>
      </c>
      <c r="T6" s="111" t="s">
        <v>304</v>
      </c>
      <c r="U6" s="111" t="s">
        <v>304</v>
      </c>
      <c r="V6" s="138" t="s">
        <v>1023</v>
      </c>
      <c r="W6" s="138" t="s">
        <v>1023</v>
      </c>
      <c r="Y6" s="134"/>
      <c r="Z6" s="87"/>
      <c r="AA6" s="87" t="s">
        <v>10</v>
      </c>
      <c r="AB6" s="88" t="s">
        <v>9</v>
      </c>
      <c r="AC6" s="89" t="s">
        <v>303</v>
      </c>
      <c r="AD6" s="89" t="s">
        <v>303</v>
      </c>
      <c r="AE6" s="89" t="s">
        <v>303</v>
      </c>
      <c r="AF6" s="89" t="s">
        <v>303</v>
      </c>
      <c r="AG6" s="89" t="s">
        <v>303</v>
      </c>
      <c r="AH6" s="89" t="s">
        <v>303</v>
      </c>
      <c r="AI6" s="89" t="s">
        <v>303</v>
      </c>
      <c r="AJ6" s="89" t="s">
        <v>303</v>
      </c>
      <c r="AK6" s="89" t="s">
        <v>303</v>
      </c>
      <c r="AL6" s="89" t="s">
        <v>303</v>
      </c>
      <c r="AM6" s="89" t="s">
        <v>303</v>
      </c>
      <c r="AN6" s="89" t="s">
        <v>303</v>
      </c>
      <c r="AO6" s="89" t="s">
        <v>1022</v>
      </c>
      <c r="AQ6" s="295"/>
      <c r="AR6" s="295"/>
      <c r="AS6" s="296" t="s">
        <v>10</v>
      </c>
      <c r="AT6" s="297" t="s">
        <v>9</v>
      </c>
      <c r="AU6" s="245" t="s">
        <v>1453</v>
      </c>
      <c r="AV6" s="245" t="s">
        <v>1453</v>
      </c>
      <c r="AW6" s="245" t="s">
        <v>1453</v>
      </c>
      <c r="AX6" s="245" t="s">
        <v>1453</v>
      </c>
      <c r="AY6" s="245" t="s">
        <v>1453</v>
      </c>
      <c r="AZ6" s="245" t="s">
        <v>1453</v>
      </c>
      <c r="BA6" s="245" t="s">
        <v>1453</v>
      </c>
      <c r="BB6" s="245" t="s">
        <v>1453</v>
      </c>
      <c r="BC6" s="245" t="s">
        <v>1453</v>
      </c>
      <c r="BD6" s="245" t="s">
        <v>1453</v>
      </c>
      <c r="BE6" s="280"/>
      <c r="BF6" s="273" t="s">
        <v>429</v>
      </c>
      <c r="BG6" s="155" t="s">
        <v>1678</v>
      </c>
      <c r="BH6" s="155" t="s">
        <v>1679</v>
      </c>
      <c r="BI6" s="240"/>
      <c r="BJ6" s="413" t="s">
        <v>429</v>
      </c>
      <c r="BK6" s="273"/>
      <c r="BL6" s="222" t="s">
        <v>303</v>
      </c>
      <c r="BM6" s="222" t="s">
        <v>303</v>
      </c>
      <c r="BN6" s="222" t="s">
        <v>303</v>
      </c>
      <c r="BO6" s="222" t="s">
        <v>303</v>
      </c>
      <c r="BP6" s="222" t="s">
        <v>303</v>
      </c>
      <c r="BQ6" s="222" t="s">
        <v>303</v>
      </c>
      <c r="BR6" s="222" t="s">
        <v>303</v>
      </c>
      <c r="BS6" s="222" t="s">
        <v>303</v>
      </c>
      <c r="BT6" s="222" t="s">
        <v>303</v>
      </c>
      <c r="BU6" s="222" t="s">
        <v>303</v>
      </c>
      <c r="BV6" s="462" t="s">
        <v>303</v>
      </c>
      <c r="BX6" s="536" t="s">
        <v>1486</v>
      </c>
      <c r="BY6" s="511">
        <v>10</v>
      </c>
      <c r="BZ6" s="512">
        <v>15</v>
      </c>
      <c r="CA6" s="504">
        <v>30</v>
      </c>
      <c r="CB6" s="522">
        <v>10</v>
      </c>
      <c r="CC6" s="504">
        <v>30</v>
      </c>
      <c r="CD6" s="522">
        <v>15</v>
      </c>
      <c r="CE6" s="504">
        <v>40</v>
      </c>
      <c r="CF6" s="522">
        <v>20</v>
      </c>
      <c r="CG6" s="504">
        <v>40</v>
      </c>
      <c r="CH6" s="491">
        <v>20</v>
      </c>
      <c r="CI6" s="504">
        <v>40</v>
      </c>
      <c r="CJ6" s="522">
        <v>20</v>
      </c>
      <c r="CK6" s="504">
        <v>30</v>
      </c>
      <c r="CL6" s="522">
        <v>15</v>
      </c>
      <c r="CM6" s="504">
        <v>30</v>
      </c>
      <c r="CN6" s="522">
        <v>15</v>
      </c>
      <c r="CO6" s="504">
        <v>20</v>
      </c>
      <c r="CP6" s="522">
        <v>10</v>
      </c>
      <c r="CQ6" s="504">
        <v>40</v>
      </c>
      <c r="CR6" s="522">
        <v>20</v>
      </c>
      <c r="CS6" s="504">
        <v>40</v>
      </c>
      <c r="CT6" s="522">
        <v>20</v>
      </c>
    </row>
    <row r="7" spans="1:98" s="135" customFormat="1" ht="12.75">
      <c r="A7" s="160" t="s">
        <v>360</v>
      </c>
      <c r="B7" s="102" t="s">
        <v>1454</v>
      </c>
      <c r="C7" s="45">
        <v>8760</v>
      </c>
      <c r="D7" s="321">
        <v>2670.0480000000002</v>
      </c>
      <c r="E7" s="54">
        <v>53.561</v>
      </c>
      <c r="F7" s="54">
        <v>1.5720000000000001</v>
      </c>
      <c r="G7" s="54">
        <v>13.31</v>
      </c>
      <c r="H7" s="54">
        <v>8.8338000000000001</v>
      </c>
      <c r="I7" s="54">
        <v>0.10199999999999999</v>
      </c>
      <c r="J7" s="54">
        <v>10.039</v>
      </c>
      <c r="K7" s="54">
        <v>9.1790000000000003</v>
      </c>
      <c r="L7" s="54">
        <v>2.0910000000000002</v>
      </c>
      <c r="M7" s="54">
        <v>1.113</v>
      </c>
      <c r="N7" s="54">
        <v>6.8000000000000005E-2</v>
      </c>
      <c r="O7" s="154">
        <v>99.868799999999993</v>
      </c>
      <c r="P7" s="55">
        <v>-16.84</v>
      </c>
      <c r="Q7" s="102">
        <v>88.5</v>
      </c>
      <c r="R7" s="174">
        <v>70.443371638184118</v>
      </c>
      <c r="S7" s="174">
        <v>87.41901143785006</v>
      </c>
      <c r="T7" s="174">
        <v>87.676283582672312</v>
      </c>
      <c r="U7" s="174">
        <v>88.819886213931809</v>
      </c>
      <c r="V7" s="45">
        <f>23*J7+1012</f>
        <v>1242.8969999999999</v>
      </c>
      <c r="W7" s="45">
        <f>21.2*J7+1017</f>
        <v>1229.8268</v>
      </c>
      <c r="Y7" s="160" t="s">
        <v>360</v>
      </c>
      <c r="Z7" s="102" t="s">
        <v>1454</v>
      </c>
      <c r="AA7" s="102">
        <v>8760</v>
      </c>
      <c r="AB7" s="45">
        <v>2670.0480000000002</v>
      </c>
      <c r="AC7" s="154">
        <v>56.18</v>
      </c>
      <c r="AD7" s="154">
        <v>1.85</v>
      </c>
      <c r="AE7" s="154">
        <v>15.66</v>
      </c>
      <c r="AF7" s="154">
        <v>6.34</v>
      </c>
      <c r="AG7" s="154">
        <v>0.12230000000000001</v>
      </c>
      <c r="AH7" s="154">
        <v>4.91</v>
      </c>
      <c r="AI7" s="154">
        <v>10.8</v>
      </c>
      <c r="AJ7" s="154">
        <v>2.46</v>
      </c>
      <c r="AK7" s="154">
        <v>1.31</v>
      </c>
      <c r="AL7" s="154">
        <v>8.0699999999999994E-2</v>
      </c>
      <c r="AM7" s="154">
        <v>99.71299999999998</v>
      </c>
      <c r="AN7" s="154">
        <v>8.8277999999999963</v>
      </c>
      <c r="AO7" s="174">
        <v>61.892881187960718</v>
      </c>
      <c r="AQ7" s="160" t="s">
        <v>360</v>
      </c>
      <c r="AR7" s="160" t="s">
        <v>1454</v>
      </c>
      <c r="AS7" s="102">
        <v>8760</v>
      </c>
      <c r="AT7" s="45">
        <v>2670.0480000000002</v>
      </c>
      <c r="AU7" s="102">
        <v>0.28999999999999998</v>
      </c>
      <c r="AV7" s="102">
        <v>1.9</v>
      </c>
      <c r="AW7" s="102">
        <v>0.55000000000000004</v>
      </c>
      <c r="AX7" s="102">
        <v>1.1100000000000001</v>
      </c>
      <c r="AY7" s="102">
        <v>14.68</v>
      </c>
      <c r="AZ7" s="102">
        <v>1.01</v>
      </c>
      <c r="BA7" s="102">
        <v>0.71</v>
      </c>
      <c r="BB7" s="102">
        <v>2.37</v>
      </c>
      <c r="BC7" s="102">
        <v>1.76</v>
      </c>
      <c r="BD7" s="102">
        <v>26.15</v>
      </c>
      <c r="BE7" s="102"/>
      <c r="BF7" s="135" t="s">
        <v>1486</v>
      </c>
      <c r="BG7" s="304">
        <v>10</v>
      </c>
      <c r="BH7" s="53">
        <v>15</v>
      </c>
      <c r="BI7" s="256"/>
      <c r="BJ7" s="397" t="s">
        <v>1486</v>
      </c>
      <c r="BK7" s="275" t="s">
        <v>1683</v>
      </c>
      <c r="BL7" s="237">
        <v>51.76</v>
      </c>
      <c r="BM7" s="237">
        <v>3.93</v>
      </c>
      <c r="BN7" s="237">
        <v>12.72</v>
      </c>
      <c r="BO7" s="237">
        <v>13.34</v>
      </c>
      <c r="BP7" s="237">
        <v>0.2137</v>
      </c>
      <c r="BQ7" s="237">
        <v>5.28</v>
      </c>
      <c r="BR7" s="237">
        <v>9.1999999999999993</v>
      </c>
      <c r="BS7" s="237">
        <v>2.58</v>
      </c>
      <c r="BT7" s="237">
        <v>0.81110000000000004</v>
      </c>
      <c r="BU7" s="237">
        <v>0.42130000000000001</v>
      </c>
      <c r="BV7" s="415">
        <f t="shared" ref="BV7:BV15" si="0">SUM(BL7:BU7)</f>
        <v>100.2561</v>
      </c>
      <c r="BX7" s="537"/>
      <c r="BY7" s="511"/>
      <c r="BZ7" s="512"/>
      <c r="CA7" s="504"/>
      <c r="CB7" s="522"/>
      <c r="CC7" s="504"/>
      <c r="CD7" s="522"/>
      <c r="CE7" s="504"/>
      <c r="CF7" s="522"/>
      <c r="CG7" s="504"/>
      <c r="CH7" s="491"/>
      <c r="CI7" s="504"/>
      <c r="CJ7" s="522"/>
      <c r="CK7" s="504"/>
      <c r="CL7" s="522"/>
      <c r="CM7" s="504"/>
      <c r="CN7" s="522"/>
      <c r="CO7" s="504"/>
      <c r="CP7" s="522"/>
      <c r="CQ7" s="504"/>
      <c r="CR7" s="522"/>
      <c r="CS7" s="504"/>
      <c r="CT7" s="522"/>
    </row>
    <row r="8" spans="1:98" s="135" customFormat="1" ht="12.75">
      <c r="A8" s="160" t="s">
        <v>360</v>
      </c>
      <c r="B8" s="102" t="s">
        <v>1455</v>
      </c>
      <c r="C8" s="45">
        <v>8760</v>
      </c>
      <c r="D8" s="321">
        <v>2670.0480000000002</v>
      </c>
      <c r="E8" s="54">
        <v>52.911999999999999</v>
      </c>
      <c r="F8" s="54">
        <v>1.7749999999999999</v>
      </c>
      <c r="G8" s="54">
        <v>13.153</v>
      </c>
      <c r="H8" s="54">
        <v>8.8337000000000003</v>
      </c>
      <c r="I8" s="54">
        <v>9.5000000000000001E-2</v>
      </c>
      <c r="J8" s="54">
        <v>10.026999999999999</v>
      </c>
      <c r="K8" s="54">
        <v>10.321</v>
      </c>
      <c r="L8" s="54">
        <v>2.0870000000000002</v>
      </c>
      <c r="M8" s="54">
        <v>0.39800000000000002</v>
      </c>
      <c r="N8" s="54">
        <v>0.26800000000000002</v>
      </c>
      <c r="O8" s="154">
        <v>99.869699999999995</v>
      </c>
      <c r="P8" s="54">
        <v>-15.02</v>
      </c>
      <c r="Q8" s="102">
        <v>88.5</v>
      </c>
      <c r="R8" s="174">
        <v>70.418698713143556</v>
      </c>
      <c r="S8" s="174">
        <v>87.405975759196963</v>
      </c>
      <c r="T8" s="174">
        <v>87.663476856003385</v>
      </c>
      <c r="U8" s="174">
        <v>88.808116209277031</v>
      </c>
      <c r="V8" s="45">
        <f t="shared" ref="V8:V34" si="1">23*J8+1012</f>
        <v>1242.6210000000001</v>
      </c>
      <c r="W8" s="45">
        <f t="shared" ref="W8:W34" si="2">21.2*J8+1017</f>
        <v>1229.5724</v>
      </c>
      <c r="Y8" s="160" t="s">
        <v>360</v>
      </c>
      <c r="Z8" s="102" t="s">
        <v>1455</v>
      </c>
      <c r="AA8" s="102">
        <v>8760</v>
      </c>
      <c r="AB8" s="45">
        <v>2670.0480000000002</v>
      </c>
      <c r="AC8" s="154">
        <v>55.02</v>
      </c>
      <c r="AD8" s="154">
        <v>2.0499999999999998</v>
      </c>
      <c r="AE8" s="154">
        <v>15.19</v>
      </c>
      <c r="AF8" s="154">
        <v>6.64</v>
      </c>
      <c r="AG8" s="154">
        <v>0.10929999999999999</v>
      </c>
      <c r="AH8" s="154">
        <v>5.41</v>
      </c>
      <c r="AI8" s="154">
        <v>11.92</v>
      </c>
      <c r="AJ8" s="154">
        <v>2.41</v>
      </c>
      <c r="AK8" s="154">
        <v>0.46089999999999998</v>
      </c>
      <c r="AL8" s="154">
        <v>0.30819999999999997</v>
      </c>
      <c r="AM8" s="154">
        <v>99.5184</v>
      </c>
      <c r="AN8" s="154">
        <v>8.8277999999999963</v>
      </c>
      <c r="AO8" s="174">
        <v>63.082227844616753</v>
      </c>
      <c r="AQ8" s="160" t="s">
        <v>360</v>
      </c>
      <c r="AR8" s="160" t="s">
        <v>1455</v>
      </c>
      <c r="AS8" s="102">
        <v>8760</v>
      </c>
      <c r="AT8" s="45">
        <v>2670.0480000000002</v>
      </c>
      <c r="AU8" s="102">
        <v>0.28999999999999998</v>
      </c>
      <c r="AV8" s="102">
        <v>1.79</v>
      </c>
      <c r="AW8" s="102">
        <v>0.56000000000000005</v>
      </c>
      <c r="AX8" s="102">
        <v>1.08</v>
      </c>
      <c r="AY8" s="102">
        <v>15.98</v>
      </c>
      <c r="AZ8" s="102">
        <v>0.97</v>
      </c>
      <c r="BA8" s="102">
        <v>0.67</v>
      </c>
      <c r="BB8" s="102">
        <v>2.42</v>
      </c>
      <c r="BC8" s="102">
        <v>3.29</v>
      </c>
      <c r="BD8" s="102">
        <v>10.36</v>
      </c>
      <c r="BE8" s="102"/>
      <c r="BF8" s="135" t="s">
        <v>1486</v>
      </c>
      <c r="BG8" s="304">
        <v>10</v>
      </c>
      <c r="BH8" s="53">
        <v>15</v>
      </c>
      <c r="BI8" s="256"/>
      <c r="BJ8" s="397" t="s">
        <v>1486</v>
      </c>
      <c r="BK8" s="275" t="s">
        <v>1683</v>
      </c>
      <c r="BL8" s="237">
        <v>51.35</v>
      </c>
      <c r="BM8" s="237">
        <v>3.9</v>
      </c>
      <c r="BN8" s="237">
        <v>12.61</v>
      </c>
      <c r="BO8" s="237">
        <v>13.41</v>
      </c>
      <c r="BP8" s="237">
        <v>0.15570000000000001</v>
      </c>
      <c r="BQ8" s="237">
        <v>5.14</v>
      </c>
      <c r="BR8" s="237">
        <v>9.2200000000000006</v>
      </c>
      <c r="BS8" s="237">
        <v>2.4900000000000002</v>
      </c>
      <c r="BT8" s="237">
        <v>0.84460000000000002</v>
      </c>
      <c r="BU8" s="237">
        <v>0.42159999999999997</v>
      </c>
      <c r="BV8" s="415">
        <f t="shared" si="0"/>
        <v>99.541899999999984</v>
      </c>
      <c r="BX8" s="538"/>
      <c r="BY8" s="511"/>
      <c r="BZ8" s="512"/>
      <c r="CA8" s="523"/>
      <c r="CB8" s="524"/>
      <c r="CC8" s="523"/>
      <c r="CD8" s="524"/>
      <c r="CE8" s="523"/>
      <c r="CF8" s="527"/>
      <c r="CG8" s="528"/>
      <c r="CH8" s="502"/>
      <c r="CI8" s="528"/>
      <c r="CJ8" s="527"/>
      <c r="CK8" s="528"/>
      <c r="CL8" s="527"/>
      <c r="CM8" s="528"/>
      <c r="CN8" s="527"/>
      <c r="CO8" s="528"/>
      <c r="CP8" s="527"/>
      <c r="CQ8" s="528"/>
      <c r="CR8" s="527"/>
      <c r="CS8" s="528"/>
      <c r="CT8" s="527"/>
    </row>
    <row r="9" spans="1:98" s="135" customFormat="1" ht="12.75">
      <c r="A9" s="160" t="s">
        <v>360</v>
      </c>
      <c r="B9" s="102" t="s">
        <v>1456</v>
      </c>
      <c r="C9" s="45">
        <v>8760</v>
      </c>
      <c r="D9" s="321">
        <v>2670.0480000000002</v>
      </c>
      <c r="E9" s="54">
        <v>52.433</v>
      </c>
      <c r="F9" s="54">
        <v>1.8049999999999999</v>
      </c>
      <c r="G9" s="54">
        <v>13.893000000000001</v>
      </c>
      <c r="H9" s="54">
        <v>9.3513999999999999</v>
      </c>
      <c r="I9" s="54">
        <v>0.16600000000000001</v>
      </c>
      <c r="J9" s="54">
        <v>8.6809999999999992</v>
      </c>
      <c r="K9" s="54">
        <v>11.15</v>
      </c>
      <c r="L9" s="54">
        <v>1.786</v>
      </c>
      <c r="M9" s="54">
        <v>0.35</v>
      </c>
      <c r="N9" s="54">
        <v>0.249</v>
      </c>
      <c r="O9" s="154">
        <v>99.864399999999989</v>
      </c>
      <c r="P9" s="54">
        <v>-8.52</v>
      </c>
      <c r="Q9" s="102">
        <v>86.2</v>
      </c>
      <c r="R9" s="174">
        <v>66.06561368870301</v>
      </c>
      <c r="S9" s="174">
        <v>85.020940353375877</v>
      </c>
      <c r="T9" s="174">
        <v>85.319015834934532</v>
      </c>
      <c r="U9" s="174">
        <v>86.648053280761431</v>
      </c>
      <c r="V9" s="45">
        <f t="shared" si="1"/>
        <v>1211.663</v>
      </c>
      <c r="W9" s="45">
        <f t="shared" si="2"/>
        <v>1201.0372</v>
      </c>
      <c r="Y9" s="160" t="s">
        <v>360</v>
      </c>
      <c r="Z9" s="102" t="s">
        <v>1456</v>
      </c>
      <c r="AA9" s="102">
        <v>8760</v>
      </c>
      <c r="AB9" s="45">
        <v>2670.0480000000002</v>
      </c>
      <c r="AC9" s="154">
        <v>53.53</v>
      </c>
      <c r="AD9" s="154">
        <v>1.96</v>
      </c>
      <c r="AE9" s="154">
        <v>15.09</v>
      </c>
      <c r="AF9" s="154">
        <v>8.75</v>
      </c>
      <c r="AG9" s="154">
        <v>0.17910000000000001</v>
      </c>
      <c r="AH9" s="154">
        <v>5.63</v>
      </c>
      <c r="AI9" s="154">
        <v>12.11</v>
      </c>
      <c r="AJ9" s="154">
        <v>1.94</v>
      </c>
      <c r="AK9" s="154">
        <v>0.37919999999999998</v>
      </c>
      <c r="AL9" s="154">
        <v>0.26619999999999999</v>
      </c>
      <c r="AM9" s="154">
        <v>99.834499999999991</v>
      </c>
      <c r="AN9" s="154">
        <v>9.3503599999999985</v>
      </c>
      <c r="AO9" s="174">
        <v>57.436052988222151</v>
      </c>
      <c r="AQ9" s="160" t="s">
        <v>360</v>
      </c>
      <c r="AR9" s="160" t="s">
        <v>1456</v>
      </c>
      <c r="AS9" s="102">
        <v>8760</v>
      </c>
      <c r="AT9" s="45">
        <v>2670.0480000000002</v>
      </c>
      <c r="AU9" s="102">
        <v>0.3</v>
      </c>
      <c r="AV9" s="102">
        <v>1.84</v>
      </c>
      <c r="AW9" s="102">
        <v>0.56999999999999995</v>
      </c>
      <c r="AX9" s="102">
        <v>0.94</v>
      </c>
      <c r="AY9" s="102">
        <v>10.4</v>
      </c>
      <c r="AZ9" s="102">
        <v>0.95</v>
      </c>
      <c r="BA9" s="102">
        <v>0.67</v>
      </c>
      <c r="BB9" s="102">
        <v>2.74</v>
      </c>
      <c r="BC9" s="102">
        <v>3.66</v>
      </c>
      <c r="BD9" s="102">
        <v>11.05</v>
      </c>
      <c r="BE9" s="102"/>
      <c r="BF9" s="135" t="s">
        <v>1486</v>
      </c>
      <c r="BG9" s="304">
        <v>10</v>
      </c>
      <c r="BH9" s="53">
        <v>15</v>
      </c>
      <c r="BI9" s="256"/>
      <c r="BJ9" s="397" t="s">
        <v>1486</v>
      </c>
      <c r="BK9" s="275" t="s">
        <v>1683</v>
      </c>
      <c r="BL9" s="237">
        <v>51.22</v>
      </c>
      <c r="BM9" s="237">
        <v>4.03</v>
      </c>
      <c r="BN9" s="237">
        <v>12.69</v>
      </c>
      <c r="BO9" s="237">
        <v>13.68</v>
      </c>
      <c r="BP9" s="237">
        <v>0.18</v>
      </c>
      <c r="BQ9" s="237">
        <v>5.17</v>
      </c>
      <c r="BR9" s="237">
        <v>9.08</v>
      </c>
      <c r="BS9" s="237">
        <v>2.5299999999999998</v>
      </c>
      <c r="BT9" s="237">
        <v>0.86760000000000004</v>
      </c>
      <c r="BU9" s="237">
        <v>0.45340000000000003</v>
      </c>
      <c r="BV9" s="415">
        <f t="shared" si="0"/>
        <v>99.90100000000001</v>
      </c>
      <c r="BX9" s="539"/>
      <c r="BY9" s="511"/>
      <c r="BZ9" s="512"/>
      <c r="CA9" s="504"/>
      <c r="CB9" s="522"/>
      <c r="CC9" s="504"/>
      <c r="CD9" s="522"/>
      <c r="CE9" s="504"/>
      <c r="CF9" s="522"/>
      <c r="CG9" s="504"/>
      <c r="CH9" s="491"/>
      <c r="CI9" s="504"/>
      <c r="CJ9" s="522"/>
      <c r="CK9" s="504"/>
      <c r="CL9" s="522"/>
      <c r="CM9" s="504"/>
      <c r="CN9" s="522"/>
      <c r="CO9" s="504"/>
      <c r="CP9" s="522"/>
      <c r="CQ9" s="504"/>
      <c r="CR9" s="522"/>
      <c r="CS9" s="504"/>
      <c r="CT9" s="522"/>
    </row>
    <row r="10" spans="1:98" s="135" customFormat="1" ht="13.5" thickBot="1">
      <c r="A10" s="160" t="s">
        <v>360</v>
      </c>
      <c r="B10" s="102" t="s">
        <v>1457</v>
      </c>
      <c r="C10" s="45">
        <v>8760</v>
      </c>
      <c r="D10" s="321">
        <v>2670.0480000000002</v>
      </c>
      <c r="E10" s="54">
        <v>52.381999999999998</v>
      </c>
      <c r="F10" s="54">
        <v>1.921</v>
      </c>
      <c r="G10" s="54">
        <v>13.804</v>
      </c>
      <c r="H10" s="54">
        <v>9.3646999999999991</v>
      </c>
      <c r="I10" s="54">
        <v>0.16600000000000001</v>
      </c>
      <c r="J10" s="54">
        <v>8.6880000000000006</v>
      </c>
      <c r="K10" s="54">
        <v>11.154</v>
      </c>
      <c r="L10" s="54">
        <v>1.819</v>
      </c>
      <c r="M10" s="54">
        <v>0.32300000000000001</v>
      </c>
      <c r="N10" s="54">
        <v>0.24</v>
      </c>
      <c r="O10" s="154">
        <v>99.861699999999985</v>
      </c>
      <c r="P10" s="54">
        <v>-8.41</v>
      </c>
      <c r="Q10" s="102">
        <v>86.2</v>
      </c>
      <c r="R10" s="174">
        <v>66.051820120333659</v>
      </c>
      <c r="S10" s="174">
        <v>85.013103851072472</v>
      </c>
      <c r="T10" s="174">
        <v>85.31130833348017</v>
      </c>
      <c r="U10" s="174">
        <v>86.640934271463621</v>
      </c>
      <c r="V10" s="45">
        <f t="shared" si="1"/>
        <v>1211.8240000000001</v>
      </c>
      <c r="W10" s="45">
        <f t="shared" si="2"/>
        <v>1201.1856</v>
      </c>
      <c r="Y10" s="160" t="s">
        <v>360</v>
      </c>
      <c r="Z10" s="102" t="s">
        <v>1457</v>
      </c>
      <c r="AA10" s="102">
        <v>8760</v>
      </c>
      <c r="AB10" s="45">
        <v>2670.0480000000002</v>
      </c>
      <c r="AC10" s="154">
        <v>53.36</v>
      </c>
      <c r="AD10" s="154">
        <v>2.08</v>
      </c>
      <c r="AE10" s="154">
        <v>14.95</v>
      </c>
      <c r="AF10" s="154">
        <v>8.82</v>
      </c>
      <c r="AG10" s="154">
        <v>0.183</v>
      </c>
      <c r="AH10" s="154">
        <v>5.63</v>
      </c>
      <c r="AI10" s="154">
        <v>12.08</v>
      </c>
      <c r="AJ10" s="154">
        <v>1.97</v>
      </c>
      <c r="AK10" s="154">
        <v>0.35010000000000002</v>
      </c>
      <c r="AL10" s="154">
        <v>0.25790000000000002</v>
      </c>
      <c r="AM10" s="154">
        <v>99.681000000000012</v>
      </c>
      <c r="AN10" s="154">
        <v>9.3503599999999985</v>
      </c>
      <c r="AO10" s="174">
        <v>57.24114027928286</v>
      </c>
      <c r="AQ10" s="160" t="s">
        <v>360</v>
      </c>
      <c r="AR10" s="160" t="s">
        <v>1457</v>
      </c>
      <c r="AS10" s="102">
        <v>8760</v>
      </c>
      <c r="AT10" s="45">
        <v>2670.0480000000002</v>
      </c>
      <c r="AU10" s="102">
        <v>0.3</v>
      </c>
      <c r="AV10" s="102">
        <v>1.76</v>
      </c>
      <c r="AW10" s="102">
        <v>0.56999999999999995</v>
      </c>
      <c r="AX10" s="102">
        <v>0.93</v>
      </c>
      <c r="AY10" s="102">
        <v>10.37</v>
      </c>
      <c r="AZ10" s="102">
        <v>0.95</v>
      </c>
      <c r="BA10" s="102">
        <v>0.67</v>
      </c>
      <c r="BB10" s="102">
        <v>2.73</v>
      </c>
      <c r="BC10" s="102">
        <v>3.88</v>
      </c>
      <c r="BD10" s="102">
        <v>11</v>
      </c>
      <c r="BE10" s="102"/>
      <c r="BF10" s="135" t="s">
        <v>1486</v>
      </c>
      <c r="BG10" s="304">
        <v>10</v>
      </c>
      <c r="BH10" s="53">
        <v>15</v>
      </c>
      <c r="BI10" s="256"/>
      <c r="BJ10" s="397" t="s">
        <v>1486</v>
      </c>
      <c r="BK10" s="275" t="s">
        <v>1683</v>
      </c>
      <c r="BL10" s="237">
        <v>51.33</v>
      </c>
      <c r="BM10" s="237">
        <v>3.91</v>
      </c>
      <c r="BN10" s="237">
        <v>12.63</v>
      </c>
      <c r="BO10" s="237">
        <v>13.62</v>
      </c>
      <c r="BP10" s="237">
        <v>0.19839999999999999</v>
      </c>
      <c r="BQ10" s="237">
        <v>5.0999999999999996</v>
      </c>
      <c r="BR10" s="237">
        <v>9.2100000000000009</v>
      </c>
      <c r="BS10" s="237">
        <v>2.54</v>
      </c>
      <c r="BT10" s="237">
        <v>0.80589999999999995</v>
      </c>
      <c r="BU10" s="237">
        <v>0.44350000000000001</v>
      </c>
      <c r="BV10" s="415">
        <f t="shared" si="0"/>
        <v>99.787800000000004</v>
      </c>
      <c r="BX10" s="540"/>
      <c r="BY10" s="513"/>
      <c r="BZ10" s="514"/>
      <c r="CA10" s="525"/>
      <c r="CB10" s="526"/>
      <c r="CC10" s="525"/>
      <c r="CD10" s="526"/>
      <c r="CE10" s="525"/>
      <c r="CF10" s="526"/>
      <c r="CG10" s="525"/>
      <c r="CH10" s="505"/>
      <c r="CI10" s="525"/>
      <c r="CJ10" s="526"/>
      <c r="CK10" s="525"/>
      <c r="CL10" s="526"/>
      <c r="CM10" s="525"/>
      <c r="CN10" s="526"/>
      <c r="CO10" s="525"/>
      <c r="CP10" s="526"/>
      <c r="CQ10" s="525"/>
      <c r="CR10" s="526"/>
      <c r="CS10" s="525"/>
      <c r="CT10" s="526"/>
    </row>
    <row r="11" spans="1:98" s="135" customFormat="1" ht="12.75">
      <c r="A11" s="160" t="s">
        <v>360</v>
      </c>
      <c r="B11" s="102" t="s">
        <v>1458</v>
      </c>
      <c r="C11" s="45">
        <v>8760</v>
      </c>
      <c r="D11" s="321">
        <v>2670.0480000000002</v>
      </c>
      <c r="E11" s="54">
        <v>52.009</v>
      </c>
      <c r="F11" s="54">
        <v>2.012</v>
      </c>
      <c r="G11" s="54">
        <v>13.663</v>
      </c>
      <c r="H11" s="54">
        <v>9.1067</v>
      </c>
      <c r="I11" s="54">
        <v>0.14199999999999999</v>
      </c>
      <c r="J11" s="54">
        <v>9.2379999999999995</v>
      </c>
      <c r="K11" s="54">
        <v>10.874000000000001</v>
      </c>
      <c r="L11" s="54">
        <v>2.258</v>
      </c>
      <c r="M11" s="54">
        <v>0.33200000000000002</v>
      </c>
      <c r="N11" s="54">
        <v>0.22800000000000001</v>
      </c>
      <c r="O11" s="154">
        <v>99.862699999999975</v>
      </c>
      <c r="P11" s="54">
        <v>-6.63</v>
      </c>
      <c r="Q11" s="102">
        <v>87.3</v>
      </c>
      <c r="R11" s="174">
        <v>68.025064230502508</v>
      </c>
      <c r="S11" s="174">
        <v>86.115887555142251</v>
      </c>
      <c r="T11" s="174">
        <v>86.395660631984754</v>
      </c>
      <c r="U11" s="174">
        <v>87.641349986493836</v>
      </c>
      <c r="V11" s="45">
        <f t="shared" si="1"/>
        <v>1224.4739999999999</v>
      </c>
      <c r="W11" s="45">
        <f t="shared" si="2"/>
        <v>1212.8456000000001</v>
      </c>
      <c r="Y11" s="160" t="s">
        <v>360</v>
      </c>
      <c r="Z11" s="102" t="s">
        <v>1458</v>
      </c>
      <c r="AA11" s="102">
        <v>8760</v>
      </c>
      <c r="AB11" s="45">
        <v>2670.0480000000002</v>
      </c>
      <c r="AC11" s="154">
        <v>52.14</v>
      </c>
      <c r="AD11" s="154">
        <v>2.12</v>
      </c>
      <c r="AE11" s="154">
        <v>14.4</v>
      </c>
      <c r="AF11" s="154">
        <v>11.29</v>
      </c>
      <c r="AG11" s="154">
        <v>0.1517</v>
      </c>
      <c r="AH11" s="154">
        <v>5.2</v>
      </c>
      <c r="AI11" s="154">
        <v>11.46</v>
      </c>
      <c r="AJ11" s="154">
        <v>2.38</v>
      </c>
      <c r="AK11" s="154">
        <v>0.3528</v>
      </c>
      <c r="AL11" s="154">
        <v>0.24360000000000001</v>
      </c>
      <c r="AM11" s="154">
        <v>99.738099999999989</v>
      </c>
      <c r="AN11" s="154">
        <v>9.100439999999999</v>
      </c>
      <c r="AO11" s="174">
        <v>49.133839957664478</v>
      </c>
      <c r="AQ11" s="160" t="s">
        <v>360</v>
      </c>
      <c r="AR11" s="160" t="s">
        <v>1458</v>
      </c>
      <c r="AS11" s="102">
        <v>8760</v>
      </c>
      <c r="AT11" s="45">
        <v>2670.0480000000002</v>
      </c>
      <c r="AU11" s="102">
        <v>0.3</v>
      </c>
      <c r="AV11" s="102">
        <v>1.73</v>
      </c>
      <c r="AW11" s="102">
        <v>0.57999999999999996</v>
      </c>
      <c r="AX11" s="102">
        <v>0.82</v>
      </c>
      <c r="AY11" s="102">
        <v>12.25</v>
      </c>
      <c r="AZ11" s="102">
        <v>1</v>
      </c>
      <c r="BA11" s="102">
        <v>0.68</v>
      </c>
      <c r="BB11" s="102">
        <v>2.5099999999999998</v>
      </c>
      <c r="BC11" s="102">
        <v>3.86</v>
      </c>
      <c r="BD11" s="102">
        <v>11.06</v>
      </c>
      <c r="BE11" s="102"/>
      <c r="BF11" s="135" t="s">
        <v>1486</v>
      </c>
      <c r="BG11" s="304">
        <v>10</v>
      </c>
      <c r="BH11" s="53">
        <v>15</v>
      </c>
      <c r="BI11" s="256"/>
      <c r="BJ11" s="397" t="s">
        <v>1486</v>
      </c>
      <c r="BK11" s="275" t="s">
        <v>1683</v>
      </c>
      <c r="BL11" s="237">
        <v>51.27</v>
      </c>
      <c r="BM11" s="237">
        <v>3.98</v>
      </c>
      <c r="BN11" s="237">
        <v>12.65</v>
      </c>
      <c r="BO11" s="237">
        <v>13.46</v>
      </c>
      <c r="BP11" s="237">
        <v>0.1827</v>
      </c>
      <c r="BQ11" s="237">
        <v>5.1100000000000003</v>
      </c>
      <c r="BR11" s="237">
        <v>9.14</v>
      </c>
      <c r="BS11" s="237">
        <v>2.5499999999999998</v>
      </c>
      <c r="BT11" s="237">
        <v>0.8155</v>
      </c>
      <c r="BU11" s="237">
        <v>0.50409999999999999</v>
      </c>
      <c r="BV11" s="415">
        <f t="shared" si="0"/>
        <v>99.662300000000002</v>
      </c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</row>
    <row r="12" spans="1:98" s="135" customFormat="1" ht="12.75">
      <c r="A12" s="160" t="s">
        <v>360</v>
      </c>
      <c r="B12" s="102" t="s">
        <v>1459</v>
      </c>
      <c r="C12" s="45">
        <v>8760</v>
      </c>
      <c r="D12" s="321">
        <v>2670.0480000000002</v>
      </c>
      <c r="E12" s="54">
        <v>52.426000000000002</v>
      </c>
      <c r="F12" s="54">
        <v>1.87</v>
      </c>
      <c r="G12" s="54">
        <v>14.211</v>
      </c>
      <c r="H12" s="54">
        <v>9.684099999999999</v>
      </c>
      <c r="I12" s="54">
        <v>0.125</v>
      </c>
      <c r="J12" s="54">
        <v>8.0980000000000008</v>
      </c>
      <c r="K12" s="54">
        <v>10.506</v>
      </c>
      <c r="L12" s="54">
        <v>2.371</v>
      </c>
      <c r="M12" s="54">
        <v>0.36699999999999999</v>
      </c>
      <c r="N12" s="54">
        <v>0.19700000000000001</v>
      </c>
      <c r="O12" s="154">
        <v>99.855100000000007</v>
      </c>
      <c r="P12" s="54">
        <v>-11.63</v>
      </c>
      <c r="Q12" s="102">
        <v>84.9</v>
      </c>
      <c r="R12" s="174">
        <v>63.685519431593093</v>
      </c>
      <c r="S12" s="174">
        <v>83.641134676274575</v>
      </c>
      <c r="T12" s="174">
        <v>83.961487952963125</v>
      </c>
      <c r="U12" s="174">
        <v>85.392378526402808</v>
      </c>
      <c r="V12" s="45">
        <f t="shared" si="1"/>
        <v>1198.2539999999999</v>
      </c>
      <c r="W12" s="45">
        <f t="shared" si="2"/>
        <v>1188.6776</v>
      </c>
      <c r="Y12" s="160" t="s">
        <v>360</v>
      </c>
      <c r="Z12" s="102" t="s">
        <v>1459</v>
      </c>
      <c r="AA12" s="102">
        <v>8760</v>
      </c>
      <c r="AB12" s="45">
        <v>2670.0480000000002</v>
      </c>
      <c r="AC12" s="154">
        <v>53.93</v>
      </c>
      <c r="AD12" s="154">
        <v>2.09</v>
      </c>
      <c r="AE12" s="154">
        <v>15.88</v>
      </c>
      <c r="AF12" s="154">
        <v>8.98</v>
      </c>
      <c r="AG12" s="154">
        <v>0.14099999999999999</v>
      </c>
      <c r="AH12" s="154">
        <v>3.84</v>
      </c>
      <c r="AI12" s="154">
        <v>11.74</v>
      </c>
      <c r="AJ12" s="154">
        <v>2.65</v>
      </c>
      <c r="AK12" s="154">
        <v>0.4118</v>
      </c>
      <c r="AL12" s="154">
        <v>0.21990000000000001</v>
      </c>
      <c r="AM12" s="154">
        <v>99.8827</v>
      </c>
      <c r="AN12" s="154">
        <v>9.6457199999999972</v>
      </c>
      <c r="AO12" s="174">
        <v>47.279722970373214</v>
      </c>
      <c r="AQ12" s="160" t="s">
        <v>360</v>
      </c>
      <c r="AR12" s="160" t="s">
        <v>1459</v>
      </c>
      <c r="AS12" s="102">
        <v>8760</v>
      </c>
      <c r="AT12" s="45">
        <v>2670.0480000000002</v>
      </c>
      <c r="AU12" s="102">
        <v>0.3</v>
      </c>
      <c r="AV12" s="102">
        <v>1.76</v>
      </c>
      <c r="AW12" s="102">
        <v>0.55000000000000004</v>
      </c>
      <c r="AX12" s="102">
        <v>0.92</v>
      </c>
      <c r="AY12" s="102">
        <v>13.28</v>
      </c>
      <c r="AZ12" s="102">
        <v>1.17</v>
      </c>
      <c r="BA12" s="102">
        <v>0.68</v>
      </c>
      <c r="BB12" s="102">
        <v>2.34</v>
      </c>
      <c r="BC12" s="102">
        <v>3.51</v>
      </c>
      <c r="BD12" s="102">
        <v>12.72</v>
      </c>
      <c r="BE12" s="102"/>
      <c r="BF12" s="135" t="s">
        <v>1486</v>
      </c>
      <c r="BG12" s="304">
        <v>10</v>
      </c>
      <c r="BH12" s="53">
        <v>15</v>
      </c>
      <c r="BI12" s="256"/>
      <c r="BJ12" s="397" t="s">
        <v>1486</v>
      </c>
      <c r="BK12" s="275" t="s">
        <v>1683</v>
      </c>
      <c r="BL12" s="237">
        <v>50.47</v>
      </c>
      <c r="BM12" s="237">
        <v>3.98</v>
      </c>
      <c r="BN12" s="237">
        <v>12.63</v>
      </c>
      <c r="BO12" s="237">
        <v>13.55</v>
      </c>
      <c r="BP12" s="237">
        <v>0.19600000000000001</v>
      </c>
      <c r="BQ12" s="237">
        <v>5.16</v>
      </c>
      <c r="BR12" s="237">
        <v>9.1</v>
      </c>
      <c r="BS12" s="237">
        <v>2.54</v>
      </c>
      <c r="BT12" s="237">
        <v>0.82420000000000004</v>
      </c>
      <c r="BU12" s="237">
        <v>0.4375</v>
      </c>
      <c r="BV12" s="415">
        <f t="shared" si="0"/>
        <v>98.887699999999995</v>
      </c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</row>
    <row r="13" spans="1:98" s="135" customFormat="1" ht="12.75">
      <c r="A13" s="160" t="s">
        <v>360</v>
      </c>
      <c r="B13" s="102" t="s">
        <v>1460</v>
      </c>
      <c r="C13" s="45">
        <v>8760</v>
      </c>
      <c r="D13" s="321">
        <v>2670.0480000000002</v>
      </c>
      <c r="E13" s="54">
        <v>52.470999999999997</v>
      </c>
      <c r="F13" s="54">
        <v>2.2959999999999998</v>
      </c>
      <c r="G13" s="54">
        <v>13.222</v>
      </c>
      <c r="H13" s="54">
        <v>9.6755999999999993</v>
      </c>
      <c r="I13" s="54">
        <v>0.17899999999999999</v>
      </c>
      <c r="J13" s="54">
        <v>8.0540000000000003</v>
      </c>
      <c r="K13" s="54">
        <v>11.086</v>
      </c>
      <c r="L13" s="54">
        <v>2.2679999999999998</v>
      </c>
      <c r="M13" s="54">
        <v>0.33900000000000002</v>
      </c>
      <c r="N13" s="54">
        <v>0.26300000000000001</v>
      </c>
      <c r="O13" s="154">
        <v>99.8536</v>
      </c>
      <c r="P13" s="54">
        <v>-7.04</v>
      </c>
      <c r="Q13" s="102">
        <v>84.9</v>
      </c>
      <c r="R13" s="174">
        <v>63.579759486668287</v>
      </c>
      <c r="S13" s="174">
        <v>83.578506425530222</v>
      </c>
      <c r="T13" s="174">
        <v>83.899850063715704</v>
      </c>
      <c r="U13" s="174">
        <v>85.335279248080099</v>
      </c>
      <c r="V13" s="45">
        <f t="shared" si="1"/>
        <v>1197.242</v>
      </c>
      <c r="W13" s="45">
        <f t="shared" si="2"/>
        <v>1187.7447999999999</v>
      </c>
      <c r="Y13" s="160" t="s">
        <v>360</v>
      </c>
      <c r="Z13" s="102" t="s">
        <v>1460</v>
      </c>
      <c r="AA13" s="102">
        <v>8760</v>
      </c>
      <c r="AB13" s="45">
        <v>2670.0480000000002</v>
      </c>
      <c r="AC13" s="154">
        <v>52.93</v>
      </c>
      <c r="AD13" s="154">
        <v>2.44</v>
      </c>
      <c r="AE13" s="154">
        <v>14.05</v>
      </c>
      <c r="AF13" s="154">
        <v>11.36</v>
      </c>
      <c r="AG13" s="154">
        <v>0.1925</v>
      </c>
      <c r="AH13" s="154">
        <v>4.16</v>
      </c>
      <c r="AI13" s="154">
        <v>11.78</v>
      </c>
      <c r="AJ13" s="154">
        <v>2.41</v>
      </c>
      <c r="AK13" s="154">
        <v>0.3639</v>
      </c>
      <c r="AL13" s="154">
        <v>0.27500000000000002</v>
      </c>
      <c r="AM13" s="154">
        <v>99.961399999999998</v>
      </c>
      <c r="AN13" s="154">
        <v>9.6457199999999972</v>
      </c>
      <c r="AO13" s="174">
        <v>43.438695146100713</v>
      </c>
      <c r="AQ13" s="160" t="s">
        <v>360</v>
      </c>
      <c r="AR13" s="160" t="s">
        <v>1460</v>
      </c>
      <c r="AS13" s="102">
        <v>8760</v>
      </c>
      <c r="AT13" s="45">
        <v>2670.0480000000002</v>
      </c>
      <c r="AU13" s="102">
        <v>0.3</v>
      </c>
      <c r="AV13" s="102">
        <v>1.6</v>
      </c>
      <c r="AW13" s="102">
        <v>0.59</v>
      </c>
      <c r="AX13" s="102">
        <v>0.82</v>
      </c>
      <c r="AY13" s="102">
        <v>10.07</v>
      </c>
      <c r="AZ13" s="102">
        <v>1.1299999999999999</v>
      </c>
      <c r="BA13" s="102">
        <v>0.67</v>
      </c>
      <c r="BB13" s="102">
        <v>2.4900000000000002</v>
      </c>
      <c r="BC13" s="102">
        <v>3.74</v>
      </c>
      <c r="BD13" s="102">
        <v>10.5</v>
      </c>
      <c r="BE13" s="102"/>
      <c r="BF13" s="135" t="s">
        <v>1486</v>
      </c>
      <c r="BG13" s="304">
        <v>10</v>
      </c>
      <c r="BH13" s="53">
        <v>15</v>
      </c>
      <c r="BI13" s="256"/>
      <c r="BJ13" s="397" t="s">
        <v>1486</v>
      </c>
      <c r="BK13" s="275" t="s">
        <v>1683</v>
      </c>
      <c r="BL13" s="237">
        <v>50.76</v>
      </c>
      <c r="BM13" s="237">
        <v>3.9</v>
      </c>
      <c r="BN13" s="237">
        <v>12.6</v>
      </c>
      <c r="BO13" s="237">
        <v>13.61</v>
      </c>
      <c r="BP13" s="237">
        <v>0.19270000000000001</v>
      </c>
      <c r="BQ13" s="237">
        <v>5.16</v>
      </c>
      <c r="BR13" s="237">
        <v>9.02</v>
      </c>
      <c r="BS13" s="237">
        <v>2.66</v>
      </c>
      <c r="BT13" s="237">
        <v>0.81569999999999998</v>
      </c>
      <c r="BU13" s="237">
        <v>0.45540000000000003</v>
      </c>
      <c r="BV13" s="415">
        <f t="shared" si="0"/>
        <v>99.173799999999986</v>
      </c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</row>
    <row r="14" spans="1:98" s="135" customFormat="1" ht="12.75">
      <c r="A14" s="160" t="s">
        <v>360</v>
      </c>
      <c r="B14" s="102" t="s">
        <v>1461</v>
      </c>
      <c r="C14" s="45">
        <v>8760</v>
      </c>
      <c r="D14" s="321">
        <v>2670.0480000000002</v>
      </c>
      <c r="E14" s="54">
        <v>52.496000000000002</v>
      </c>
      <c r="F14" s="54">
        <v>1.92</v>
      </c>
      <c r="G14" s="54">
        <v>13.734999999999999</v>
      </c>
      <c r="H14" s="54">
        <v>9.2817000000000007</v>
      </c>
      <c r="I14" s="54">
        <v>0.16200000000000001</v>
      </c>
      <c r="J14" s="54">
        <v>8.8079999999999998</v>
      </c>
      <c r="K14" s="54">
        <v>10.583</v>
      </c>
      <c r="L14" s="54">
        <v>2.2730000000000001</v>
      </c>
      <c r="M14" s="54">
        <v>0.36299999999999999</v>
      </c>
      <c r="N14" s="54">
        <v>0.23899999999999999</v>
      </c>
      <c r="O14" s="154">
        <v>99.860700000000008</v>
      </c>
      <c r="P14" s="54">
        <v>-6.15</v>
      </c>
      <c r="Q14" s="102">
        <v>86.5</v>
      </c>
      <c r="R14" s="174">
        <v>66.557185592714177</v>
      </c>
      <c r="S14" s="174">
        <v>85.299027382926198</v>
      </c>
      <c r="T14" s="174">
        <v>85.592506822933316</v>
      </c>
      <c r="U14" s="174">
        <v>86.900587017222279</v>
      </c>
      <c r="V14" s="45">
        <f t="shared" si="1"/>
        <v>1214.5840000000001</v>
      </c>
      <c r="W14" s="45">
        <f t="shared" si="2"/>
        <v>1203.7295999999999</v>
      </c>
      <c r="Y14" s="160" t="s">
        <v>360</v>
      </c>
      <c r="Z14" s="102" t="s">
        <v>1461</v>
      </c>
      <c r="AA14" s="102">
        <v>8760</v>
      </c>
      <c r="AB14" s="45">
        <v>2670.0480000000002</v>
      </c>
      <c r="AC14" s="154">
        <v>52.5</v>
      </c>
      <c r="AD14" s="154">
        <v>2.0099999999999998</v>
      </c>
      <c r="AE14" s="154">
        <v>14.38</v>
      </c>
      <c r="AF14" s="154">
        <v>10.79</v>
      </c>
      <c r="AG14" s="154">
        <v>0.1696</v>
      </c>
      <c r="AH14" s="154">
        <v>5.32</v>
      </c>
      <c r="AI14" s="154">
        <v>11.08</v>
      </c>
      <c r="AJ14" s="154">
        <v>2.38</v>
      </c>
      <c r="AK14" s="154">
        <v>0.3846</v>
      </c>
      <c r="AL14" s="154">
        <v>0.2477</v>
      </c>
      <c r="AM14" s="154">
        <v>99.261899999999997</v>
      </c>
      <c r="AN14" s="154">
        <v>9.282199999999996</v>
      </c>
      <c r="AO14" s="174">
        <v>50.83648216397907</v>
      </c>
      <c r="AQ14" s="160" t="s">
        <v>360</v>
      </c>
      <c r="AR14" s="160" t="s">
        <v>1461</v>
      </c>
      <c r="AS14" s="102">
        <v>8760</v>
      </c>
      <c r="AT14" s="45">
        <v>2670.0480000000002</v>
      </c>
      <c r="AU14" s="102">
        <v>0.3</v>
      </c>
      <c r="AV14" s="102">
        <v>1.8</v>
      </c>
      <c r="AW14" s="102">
        <v>0.59</v>
      </c>
      <c r="AX14" s="102">
        <v>0.84</v>
      </c>
      <c r="AY14" s="102">
        <v>11.28</v>
      </c>
      <c r="AZ14" s="102">
        <v>0.99</v>
      </c>
      <c r="BA14" s="102">
        <v>0.7</v>
      </c>
      <c r="BB14" s="102">
        <v>2.5</v>
      </c>
      <c r="BC14" s="102">
        <v>3.64</v>
      </c>
      <c r="BD14" s="102">
        <v>11.41</v>
      </c>
      <c r="BE14" s="102"/>
      <c r="BF14" s="135" t="s">
        <v>1486</v>
      </c>
      <c r="BG14" s="304">
        <v>10</v>
      </c>
      <c r="BH14" s="53">
        <v>15</v>
      </c>
      <c r="BI14" s="256"/>
      <c r="BJ14" s="397" t="s">
        <v>1486</v>
      </c>
      <c r="BK14" s="275" t="s">
        <v>1683</v>
      </c>
      <c r="BL14" s="237">
        <v>50.72</v>
      </c>
      <c r="BM14" s="237">
        <v>4.03</v>
      </c>
      <c r="BN14" s="237">
        <v>12.4</v>
      </c>
      <c r="BO14" s="237">
        <v>13.51</v>
      </c>
      <c r="BP14" s="237">
        <v>0.1913</v>
      </c>
      <c r="BQ14" s="237">
        <v>5.08</v>
      </c>
      <c r="BR14" s="237">
        <v>9.19</v>
      </c>
      <c r="BS14" s="237">
        <v>2.74</v>
      </c>
      <c r="BT14" s="237">
        <v>0.8518</v>
      </c>
      <c r="BU14" s="237">
        <v>0.37440000000000001</v>
      </c>
      <c r="BV14" s="415">
        <f t="shared" si="0"/>
        <v>99.087499999999991</v>
      </c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</row>
    <row r="15" spans="1:98" s="135" customFormat="1" ht="13.5" thickBot="1">
      <c r="A15" s="160" t="s">
        <v>360</v>
      </c>
      <c r="B15" s="102" t="s">
        <v>1462</v>
      </c>
      <c r="C15" s="45">
        <v>8760</v>
      </c>
      <c r="D15" s="321">
        <v>2670.0480000000002</v>
      </c>
      <c r="E15" s="54">
        <v>52.488999999999997</v>
      </c>
      <c r="F15" s="54">
        <v>1.9530000000000001</v>
      </c>
      <c r="G15" s="54">
        <v>13.71</v>
      </c>
      <c r="H15" s="54">
        <v>9.282</v>
      </c>
      <c r="I15" s="54">
        <v>0.152</v>
      </c>
      <c r="J15" s="54">
        <v>8.8019999999999996</v>
      </c>
      <c r="K15" s="54">
        <v>10.6</v>
      </c>
      <c r="L15" s="54">
        <v>2.3319999999999999</v>
      </c>
      <c r="M15" s="54">
        <v>0.36</v>
      </c>
      <c r="N15" s="54">
        <v>0.18</v>
      </c>
      <c r="O15" s="154">
        <v>99.86</v>
      </c>
      <c r="P15" s="54">
        <v>-7</v>
      </c>
      <c r="Q15" s="102">
        <v>86.5</v>
      </c>
      <c r="R15" s="174">
        <v>66.541296594339627</v>
      </c>
      <c r="S15" s="174">
        <v>85.290074827738394</v>
      </c>
      <c r="T15" s="174">
        <v>85.583702784338428</v>
      </c>
      <c r="U15" s="174">
        <v>86.892459902893734</v>
      </c>
      <c r="V15" s="45">
        <f t="shared" si="1"/>
        <v>1214.4459999999999</v>
      </c>
      <c r="W15" s="45">
        <f t="shared" si="2"/>
        <v>1203.6024</v>
      </c>
      <c r="Y15" s="160" t="s">
        <v>360</v>
      </c>
      <c r="Z15" s="102" t="s">
        <v>1462</v>
      </c>
      <c r="AA15" s="102">
        <v>8760</v>
      </c>
      <c r="AB15" s="45">
        <v>2670.0480000000002</v>
      </c>
      <c r="AC15" s="154">
        <v>52.57</v>
      </c>
      <c r="AD15" s="154">
        <v>2.06</v>
      </c>
      <c r="AE15" s="154">
        <v>14.46</v>
      </c>
      <c r="AF15" s="154">
        <v>10.5</v>
      </c>
      <c r="AG15" s="154">
        <v>0.16439999999999999</v>
      </c>
      <c r="AH15" s="154">
        <v>5.14</v>
      </c>
      <c r="AI15" s="154">
        <v>11.18</v>
      </c>
      <c r="AJ15" s="154">
        <v>2.46</v>
      </c>
      <c r="AK15" s="154">
        <v>0.37690000000000001</v>
      </c>
      <c r="AL15" s="154">
        <v>0.1895</v>
      </c>
      <c r="AM15" s="154">
        <v>99.100799999999992</v>
      </c>
      <c r="AN15" s="154">
        <v>9.282199999999996</v>
      </c>
      <c r="AO15" s="174">
        <v>50.657129832271764</v>
      </c>
      <c r="AQ15" s="160" t="s">
        <v>360</v>
      </c>
      <c r="AR15" s="160" t="s">
        <v>1462</v>
      </c>
      <c r="AS15" s="102">
        <v>8760</v>
      </c>
      <c r="AT15" s="45">
        <v>2670.0480000000002</v>
      </c>
      <c r="AU15" s="102">
        <v>0.3</v>
      </c>
      <c r="AV15" s="102">
        <v>1.78</v>
      </c>
      <c r="AW15" s="102">
        <v>0.57999999999999996</v>
      </c>
      <c r="AX15" s="102">
        <v>0.85</v>
      </c>
      <c r="AY15" s="102">
        <v>11.9</v>
      </c>
      <c r="AZ15" s="102">
        <v>1.01</v>
      </c>
      <c r="BA15" s="102">
        <v>0.69</v>
      </c>
      <c r="BB15" s="102">
        <v>2.4500000000000002</v>
      </c>
      <c r="BC15" s="102">
        <v>3.72</v>
      </c>
      <c r="BD15" s="102">
        <v>14.36</v>
      </c>
      <c r="BE15" s="102"/>
      <c r="BF15" s="135" t="s">
        <v>1486</v>
      </c>
      <c r="BG15" s="304">
        <v>10</v>
      </c>
      <c r="BH15" s="53">
        <v>15</v>
      </c>
      <c r="BI15" s="256"/>
      <c r="BJ15" s="398" t="s">
        <v>1486</v>
      </c>
      <c r="BK15" s="144" t="s">
        <v>1683</v>
      </c>
      <c r="BL15" s="261">
        <v>50.78</v>
      </c>
      <c r="BM15" s="261">
        <v>3.97</v>
      </c>
      <c r="BN15" s="261">
        <v>12.71</v>
      </c>
      <c r="BO15" s="261">
        <v>13.54</v>
      </c>
      <c r="BP15" s="261">
        <v>0.18429999999999999</v>
      </c>
      <c r="BQ15" s="261">
        <v>5.15</v>
      </c>
      <c r="BR15" s="261">
        <v>9.19</v>
      </c>
      <c r="BS15" s="261">
        <v>2.63</v>
      </c>
      <c r="BT15" s="261">
        <v>0.82350000000000001</v>
      </c>
      <c r="BU15" s="261">
        <v>0.40529999999999999</v>
      </c>
      <c r="BV15" s="416">
        <f t="shared" si="0"/>
        <v>99.383099999999985</v>
      </c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</row>
    <row r="16" spans="1:98" s="135" customFormat="1" ht="12.75">
      <c r="A16" s="160" t="s">
        <v>342</v>
      </c>
      <c r="B16" s="102" t="s">
        <v>1458</v>
      </c>
      <c r="C16" s="45">
        <v>8975</v>
      </c>
      <c r="D16" s="321">
        <v>2735.58</v>
      </c>
      <c r="E16" s="54">
        <v>51.826000000000001</v>
      </c>
      <c r="F16" s="54">
        <v>1.889</v>
      </c>
      <c r="G16" s="54">
        <v>14.605</v>
      </c>
      <c r="H16" s="54">
        <v>9.8774999999999995</v>
      </c>
      <c r="I16" s="54">
        <v>0.122</v>
      </c>
      <c r="J16" s="54">
        <v>7.6630000000000003</v>
      </c>
      <c r="K16" s="54">
        <v>10.93</v>
      </c>
      <c r="L16" s="54">
        <v>2.4060000000000001</v>
      </c>
      <c r="M16" s="54">
        <v>0.31</v>
      </c>
      <c r="N16" s="54">
        <v>0.22600000000000001</v>
      </c>
      <c r="O16" s="154">
        <v>99.854500000000002</v>
      </c>
      <c r="P16" s="54">
        <v>-6.59</v>
      </c>
      <c r="Q16" s="102">
        <v>83.9</v>
      </c>
      <c r="R16" s="174">
        <v>61.934122277518078</v>
      </c>
      <c r="S16" s="174">
        <v>82.589050553892335</v>
      </c>
      <c r="T16" s="174">
        <v>82.925800857450838</v>
      </c>
      <c r="U16" s="174">
        <v>84.431958546940592</v>
      </c>
      <c r="V16" s="45">
        <f t="shared" si="1"/>
        <v>1188.249</v>
      </c>
      <c r="W16" s="45">
        <f t="shared" si="2"/>
        <v>1179.4556</v>
      </c>
      <c r="Y16" s="160" t="s">
        <v>342</v>
      </c>
      <c r="Z16" s="102" t="s">
        <v>1458</v>
      </c>
      <c r="AA16" s="102">
        <v>8975</v>
      </c>
      <c r="AB16" s="45">
        <v>2735.58</v>
      </c>
      <c r="AC16" s="154">
        <v>52.53</v>
      </c>
      <c r="AD16" s="154">
        <v>2.0099999999999998</v>
      </c>
      <c r="AE16" s="154">
        <v>15.54</v>
      </c>
      <c r="AF16" s="154">
        <v>9.36</v>
      </c>
      <c r="AG16" s="154">
        <v>0.12740000000000001</v>
      </c>
      <c r="AH16" s="154">
        <v>5.29</v>
      </c>
      <c r="AI16" s="154">
        <v>11.63</v>
      </c>
      <c r="AJ16" s="154">
        <v>2.56</v>
      </c>
      <c r="AK16" s="154">
        <v>0.32569999999999999</v>
      </c>
      <c r="AL16" s="154">
        <v>0.24429999999999999</v>
      </c>
      <c r="AM16" s="154">
        <v>99.617399999999989</v>
      </c>
      <c r="AN16" s="154">
        <v>9.872919999999997</v>
      </c>
      <c r="AO16" s="174">
        <v>54.239343339512267</v>
      </c>
      <c r="AQ16" s="160" t="s">
        <v>342</v>
      </c>
      <c r="AR16" s="160" t="s">
        <v>1458</v>
      </c>
      <c r="AS16" s="102">
        <v>8975</v>
      </c>
      <c r="AT16" s="45">
        <v>2735.58</v>
      </c>
      <c r="AU16" s="102">
        <v>0.3</v>
      </c>
      <c r="AV16" s="102">
        <v>1.8</v>
      </c>
      <c r="AW16" s="102">
        <v>0.56000000000000005</v>
      </c>
      <c r="AX16" s="102">
        <v>0.9</v>
      </c>
      <c r="AY16" s="102">
        <v>14.31</v>
      </c>
      <c r="AZ16" s="102">
        <v>0.98</v>
      </c>
      <c r="BA16" s="102">
        <v>0.68</v>
      </c>
      <c r="BB16" s="102">
        <v>2.37</v>
      </c>
      <c r="BC16" s="102">
        <v>4.13</v>
      </c>
      <c r="BD16" s="102">
        <v>11.32</v>
      </c>
      <c r="BE16" s="102"/>
      <c r="BF16" s="135" t="s">
        <v>1486</v>
      </c>
      <c r="BG16" s="304">
        <v>10</v>
      </c>
      <c r="BH16" s="53">
        <v>15</v>
      </c>
      <c r="BI16" s="256"/>
      <c r="BJ16" s="387" t="s">
        <v>1685</v>
      </c>
      <c r="BK16" s="489"/>
      <c r="BL16" s="388">
        <f t="shared" ref="BL16:BU16" si="3">AVERAGE(BL7:BL15)</f>
        <v>51.073333333333331</v>
      </c>
      <c r="BM16" s="388">
        <f t="shared" si="3"/>
        <v>3.9588888888888891</v>
      </c>
      <c r="BN16" s="388">
        <f t="shared" si="3"/>
        <v>12.626666666666665</v>
      </c>
      <c r="BO16" s="388">
        <f t="shared" si="3"/>
        <v>13.524444444444445</v>
      </c>
      <c r="BP16" s="388">
        <f t="shared" si="3"/>
        <v>0.18831111111111112</v>
      </c>
      <c r="BQ16" s="388">
        <f t="shared" si="3"/>
        <v>5.1499999999999995</v>
      </c>
      <c r="BR16" s="388">
        <f t="shared" si="3"/>
        <v>9.1499999999999986</v>
      </c>
      <c r="BS16" s="388">
        <f t="shared" si="3"/>
        <v>2.5844444444444448</v>
      </c>
      <c r="BT16" s="388">
        <f t="shared" si="3"/>
        <v>0.82887777777777771</v>
      </c>
      <c r="BU16" s="388">
        <f t="shared" si="3"/>
        <v>0.4351666666666667</v>
      </c>
      <c r="BV16" s="421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</row>
    <row r="17" spans="1:86" s="135" customFormat="1" ht="12.75">
      <c r="A17" s="160" t="s">
        <v>342</v>
      </c>
      <c r="B17" s="102" t="s">
        <v>1463</v>
      </c>
      <c r="C17" s="45">
        <v>8975</v>
      </c>
      <c r="D17" s="321">
        <v>2735.58</v>
      </c>
      <c r="E17" s="54">
        <v>51.987000000000002</v>
      </c>
      <c r="F17" s="54">
        <v>1.903</v>
      </c>
      <c r="G17" s="54">
        <v>14.457000000000001</v>
      </c>
      <c r="H17" s="54">
        <v>9.8816999999999986</v>
      </c>
      <c r="I17" s="54">
        <v>0.128</v>
      </c>
      <c r="J17" s="54">
        <v>7.6609999999999996</v>
      </c>
      <c r="K17" s="54">
        <v>10.879</v>
      </c>
      <c r="L17" s="54">
        <v>2.4609999999999999</v>
      </c>
      <c r="M17" s="54">
        <v>0.311</v>
      </c>
      <c r="N17" s="54">
        <v>0.183</v>
      </c>
      <c r="O17" s="154">
        <v>99.851700000000022</v>
      </c>
      <c r="P17" s="54">
        <v>-8.94</v>
      </c>
      <c r="Q17" s="102">
        <v>83.9</v>
      </c>
      <c r="R17" s="174">
        <v>61.917944514143883</v>
      </c>
      <c r="S17" s="174">
        <v>82.579181872447322</v>
      </c>
      <c r="T17" s="174">
        <v>82.916083566127668</v>
      </c>
      <c r="U17" s="174">
        <v>84.422937425311616</v>
      </c>
      <c r="V17" s="45">
        <f t="shared" si="1"/>
        <v>1188.203</v>
      </c>
      <c r="W17" s="45">
        <f t="shared" si="2"/>
        <v>1179.4132</v>
      </c>
      <c r="Y17" s="160" t="s">
        <v>342</v>
      </c>
      <c r="Z17" s="102" t="s">
        <v>1463</v>
      </c>
      <c r="AA17" s="102">
        <v>8975</v>
      </c>
      <c r="AB17" s="45">
        <v>2735.58</v>
      </c>
      <c r="AC17" s="154">
        <v>53.25</v>
      </c>
      <c r="AD17" s="154">
        <v>2.08</v>
      </c>
      <c r="AE17" s="154">
        <v>15.8</v>
      </c>
      <c r="AF17" s="154">
        <v>9.0500000000000007</v>
      </c>
      <c r="AG17" s="154">
        <v>0.14130000000000001</v>
      </c>
      <c r="AH17" s="154">
        <v>4.57</v>
      </c>
      <c r="AI17" s="154">
        <v>11.89</v>
      </c>
      <c r="AJ17" s="154">
        <v>2.69</v>
      </c>
      <c r="AK17" s="154">
        <v>0.3367</v>
      </c>
      <c r="AL17" s="154">
        <v>0.20180000000000001</v>
      </c>
      <c r="AM17" s="154">
        <v>100.0098</v>
      </c>
      <c r="AN17" s="154">
        <v>9.872919999999997</v>
      </c>
      <c r="AO17" s="174">
        <v>51.433540302221523</v>
      </c>
      <c r="AQ17" s="160" t="s">
        <v>342</v>
      </c>
      <c r="AR17" s="160" t="s">
        <v>1463</v>
      </c>
      <c r="AS17" s="102">
        <v>8975</v>
      </c>
      <c r="AT17" s="45">
        <v>2735.58</v>
      </c>
      <c r="AU17" s="102">
        <v>0.3</v>
      </c>
      <c r="AV17" s="102">
        <v>1.77</v>
      </c>
      <c r="AW17" s="102">
        <v>0.55000000000000004</v>
      </c>
      <c r="AX17" s="102">
        <v>0.92</v>
      </c>
      <c r="AY17" s="102">
        <v>12.73</v>
      </c>
      <c r="AZ17" s="102">
        <v>1.06</v>
      </c>
      <c r="BA17" s="102">
        <v>0.67</v>
      </c>
      <c r="BB17" s="102">
        <v>2.29</v>
      </c>
      <c r="BC17" s="102">
        <v>4.0199999999999996</v>
      </c>
      <c r="BD17" s="102">
        <v>13.73</v>
      </c>
      <c r="BE17" s="102"/>
      <c r="BF17" s="135" t="s">
        <v>1486</v>
      </c>
      <c r="BG17" s="304">
        <v>10</v>
      </c>
      <c r="BH17" s="53">
        <v>15</v>
      </c>
      <c r="BI17" s="256"/>
      <c r="BJ17" s="387" t="s">
        <v>1736</v>
      </c>
      <c r="BK17" s="489"/>
      <c r="BL17" s="388">
        <f t="shared" ref="BL17:BU17" si="4">(STDEV(BL7:BL15)/BL16)*100</f>
        <v>0.80348327354196036</v>
      </c>
      <c r="BM17" s="388">
        <f t="shared" si="4"/>
        <v>1.3030413309465776</v>
      </c>
      <c r="BN17" s="388">
        <f t="shared" si="4"/>
        <v>0.75445718914695092</v>
      </c>
      <c r="BO17" s="388">
        <f t="shared" si="4"/>
        <v>0.79731315081934484</v>
      </c>
      <c r="BP17" s="388">
        <f t="shared" si="4"/>
        <v>8.4253964216953037</v>
      </c>
      <c r="BQ17" s="388">
        <f t="shared" si="4"/>
        <v>1.1196662713272634</v>
      </c>
      <c r="BR17" s="388">
        <f t="shared" si="4"/>
        <v>0.75914994477867959</v>
      </c>
      <c r="BS17" s="388">
        <f t="shared" si="4"/>
        <v>3.0288955887749056</v>
      </c>
      <c r="BT17" s="388">
        <f t="shared" si="4"/>
        <v>2.5304833653743937</v>
      </c>
      <c r="BU17" s="388">
        <f t="shared" si="4"/>
        <v>8.3368664993950325</v>
      </c>
      <c r="BV17" s="421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</row>
    <row r="18" spans="1:86" s="135" customFormat="1" ht="12.75">
      <c r="A18" s="160" t="s">
        <v>342</v>
      </c>
      <c r="B18" s="102" t="s">
        <v>1464</v>
      </c>
      <c r="C18" s="45">
        <v>8975</v>
      </c>
      <c r="D18" s="321">
        <v>2735.58</v>
      </c>
      <c r="E18" s="54">
        <v>52.027999999999999</v>
      </c>
      <c r="F18" s="54">
        <v>1.6830000000000001</v>
      </c>
      <c r="G18" s="54">
        <v>13.923999999999999</v>
      </c>
      <c r="H18" s="54">
        <v>9.0144000000000002</v>
      </c>
      <c r="I18" s="54">
        <v>0.109</v>
      </c>
      <c r="J18" s="54">
        <v>9.4920000000000009</v>
      </c>
      <c r="K18" s="54">
        <v>10.977</v>
      </c>
      <c r="L18" s="54">
        <v>2.137</v>
      </c>
      <c r="M18" s="54">
        <v>0.309</v>
      </c>
      <c r="N18" s="54">
        <v>0.191</v>
      </c>
      <c r="O18" s="154">
        <v>99.864399999999989</v>
      </c>
      <c r="P18" s="54">
        <v>-9.65</v>
      </c>
      <c r="Q18" s="102">
        <v>87.7</v>
      </c>
      <c r="R18" s="174">
        <v>68.831101062823919</v>
      </c>
      <c r="S18" s="174">
        <v>86.556012367154509</v>
      </c>
      <c r="T18" s="174">
        <v>86.828273179002863</v>
      </c>
      <c r="U18" s="174">
        <v>88.03983384851486</v>
      </c>
      <c r="V18" s="45">
        <f t="shared" si="1"/>
        <v>1230.316</v>
      </c>
      <c r="W18" s="45">
        <f t="shared" si="2"/>
        <v>1218.2303999999999</v>
      </c>
      <c r="Y18" s="160" t="s">
        <v>342</v>
      </c>
      <c r="Z18" s="102" t="s">
        <v>1464</v>
      </c>
      <c r="AA18" s="102">
        <v>8975</v>
      </c>
      <c r="AB18" s="45">
        <v>2735.58</v>
      </c>
      <c r="AC18" s="154">
        <v>53.3</v>
      </c>
      <c r="AD18" s="154">
        <v>1.85</v>
      </c>
      <c r="AE18" s="154">
        <v>15.31</v>
      </c>
      <c r="AF18" s="154">
        <v>8.8699999999999992</v>
      </c>
      <c r="AG18" s="154">
        <v>0.1174</v>
      </c>
      <c r="AH18" s="154">
        <v>5.78</v>
      </c>
      <c r="AI18" s="154">
        <v>12.07</v>
      </c>
      <c r="AJ18" s="154">
        <v>2.35</v>
      </c>
      <c r="AK18" s="154">
        <v>0.3377</v>
      </c>
      <c r="AL18" s="154">
        <v>0.2109</v>
      </c>
      <c r="AM18" s="154">
        <v>100.196</v>
      </c>
      <c r="AN18" s="154">
        <v>9.0095599999999969</v>
      </c>
      <c r="AO18" s="174">
        <v>57.745578168570397</v>
      </c>
      <c r="AQ18" s="160" t="s">
        <v>342</v>
      </c>
      <c r="AR18" s="160" t="s">
        <v>1464</v>
      </c>
      <c r="AS18" s="102">
        <v>8975</v>
      </c>
      <c r="AT18" s="45">
        <v>2735.58</v>
      </c>
      <c r="AU18" s="102">
        <v>0.3</v>
      </c>
      <c r="AV18" s="102">
        <v>1.88</v>
      </c>
      <c r="AW18" s="102">
        <v>0.56000000000000005</v>
      </c>
      <c r="AX18" s="102">
        <v>0.93</v>
      </c>
      <c r="AY18" s="102">
        <v>15.3</v>
      </c>
      <c r="AZ18" s="102">
        <v>0.94</v>
      </c>
      <c r="BA18" s="102">
        <v>0.66</v>
      </c>
      <c r="BB18" s="102">
        <v>2.46</v>
      </c>
      <c r="BC18" s="102">
        <v>3.94</v>
      </c>
      <c r="BD18" s="102">
        <v>12.1</v>
      </c>
      <c r="BE18" s="102"/>
      <c r="BF18" s="135" t="s">
        <v>1486</v>
      </c>
      <c r="BG18" s="304">
        <v>10</v>
      </c>
      <c r="BH18" s="53">
        <v>15</v>
      </c>
      <c r="BI18" s="256"/>
      <c r="BJ18" s="387" t="s">
        <v>1737</v>
      </c>
      <c r="BK18" s="489"/>
      <c r="BL18" s="388">
        <v>50.94</v>
      </c>
      <c r="BM18" s="388">
        <v>4.0599999999999996</v>
      </c>
      <c r="BN18" s="388">
        <v>12.49</v>
      </c>
      <c r="BO18" s="388">
        <v>13.3</v>
      </c>
      <c r="BP18" s="388">
        <v>0.15</v>
      </c>
      <c r="BQ18" s="427">
        <v>5.08</v>
      </c>
      <c r="BR18" s="388">
        <v>9.3000000000000007</v>
      </c>
      <c r="BS18" s="388">
        <v>2.66</v>
      </c>
      <c r="BT18" s="388">
        <v>0.82</v>
      </c>
      <c r="BU18" s="388">
        <v>0.38</v>
      </c>
      <c r="BV18" s="421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</row>
    <row r="19" spans="1:86" s="135" customFormat="1" ht="12.75">
      <c r="A19" s="160" t="s">
        <v>342</v>
      </c>
      <c r="B19" s="102" t="s">
        <v>1461</v>
      </c>
      <c r="C19" s="45">
        <v>8975</v>
      </c>
      <c r="D19" s="321">
        <v>2735.58</v>
      </c>
      <c r="E19" s="54">
        <v>52.654000000000003</v>
      </c>
      <c r="F19" s="54">
        <v>1.784</v>
      </c>
      <c r="G19" s="54">
        <v>14.351000000000001</v>
      </c>
      <c r="H19" s="54">
        <v>10.0565</v>
      </c>
      <c r="I19" s="54">
        <v>0.14199999999999999</v>
      </c>
      <c r="J19" s="54">
        <v>7.383</v>
      </c>
      <c r="K19" s="54">
        <v>10.49</v>
      </c>
      <c r="L19" s="54">
        <v>2.3889999999999998</v>
      </c>
      <c r="M19" s="54">
        <v>0.38700000000000001</v>
      </c>
      <c r="N19" s="54">
        <v>0.217</v>
      </c>
      <c r="O19" s="154">
        <v>99.853499999999983</v>
      </c>
      <c r="P19" s="54">
        <v>-5.61</v>
      </c>
      <c r="Q19" s="102">
        <v>83.1</v>
      </c>
      <c r="R19" s="174">
        <v>60.624844859103284</v>
      </c>
      <c r="S19" s="174">
        <v>81.781218243756953</v>
      </c>
      <c r="T19" s="174">
        <v>82.130212393070835</v>
      </c>
      <c r="U19" s="174">
        <v>83.692749954486573</v>
      </c>
      <c r="V19" s="45">
        <f t="shared" si="1"/>
        <v>1181.809</v>
      </c>
      <c r="W19" s="45">
        <f t="shared" si="2"/>
        <v>1173.5196000000001</v>
      </c>
      <c r="Y19" s="160" t="s">
        <v>342</v>
      </c>
      <c r="Z19" s="102" t="s">
        <v>1461</v>
      </c>
      <c r="AA19" s="102">
        <v>8975</v>
      </c>
      <c r="AB19" s="45">
        <v>2735.58</v>
      </c>
      <c r="AC19" s="154">
        <v>53.54</v>
      </c>
      <c r="AD19" s="154">
        <v>1.89</v>
      </c>
      <c r="AE19" s="154">
        <v>15.2</v>
      </c>
      <c r="AF19" s="154">
        <v>9.26</v>
      </c>
      <c r="AG19" s="154">
        <v>0.14680000000000001</v>
      </c>
      <c r="AH19" s="154">
        <v>5.61</v>
      </c>
      <c r="AI19" s="154">
        <v>11.11</v>
      </c>
      <c r="AJ19" s="154">
        <v>2.5299999999999998</v>
      </c>
      <c r="AK19" s="154">
        <v>0.41</v>
      </c>
      <c r="AL19" s="154">
        <v>0.2319</v>
      </c>
      <c r="AM19" s="154">
        <v>99.928699999999992</v>
      </c>
      <c r="AN19" s="154">
        <v>10.054679999999998</v>
      </c>
      <c r="AO19" s="174">
        <v>55.957947509919499</v>
      </c>
      <c r="AQ19" s="160" t="s">
        <v>342</v>
      </c>
      <c r="AR19" s="160" t="s">
        <v>1461</v>
      </c>
      <c r="AS19" s="102">
        <v>8975</v>
      </c>
      <c r="AT19" s="45">
        <v>2735.58</v>
      </c>
      <c r="AU19" s="102">
        <v>0.3</v>
      </c>
      <c r="AV19" s="102">
        <v>1.86</v>
      </c>
      <c r="AW19" s="102">
        <v>0.56000000000000005</v>
      </c>
      <c r="AX19" s="102">
        <v>0.91</v>
      </c>
      <c r="AY19" s="102">
        <v>12.74</v>
      </c>
      <c r="AZ19" s="102">
        <v>0.95</v>
      </c>
      <c r="BA19" s="102">
        <v>0.69</v>
      </c>
      <c r="BB19" s="102">
        <v>2.37</v>
      </c>
      <c r="BC19" s="102">
        <v>3.5</v>
      </c>
      <c r="BD19" s="102">
        <v>11.72</v>
      </c>
      <c r="BE19" s="102"/>
      <c r="BF19" s="135" t="s">
        <v>1486</v>
      </c>
      <c r="BG19" s="304">
        <v>10</v>
      </c>
      <c r="BH19" s="53">
        <v>15</v>
      </c>
      <c r="BI19" s="256"/>
      <c r="BJ19" s="391" t="s">
        <v>1681</v>
      </c>
      <c r="BK19" s="489"/>
      <c r="BL19" s="392">
        <f>(BL18-BL16)/BL18*100</f>
        <v>-0.26174584478471313</v>
      </c>
      <c r="BM19" s="392">
        <f t="shared" ref="BM19:BU19" si="5">(BM18-BM16)/BM18*100</f>
        <v>2.4904214559386824</v>
      </c>
      <c r="BN19" s="392">
        <f t="shared" si="5"/>
        <v>-1.0942087002935543</v>
      </c>
      <c r="BO19" s="392">
        <f t="shared" si="5"/>
        <v>-1.6875522138679999</v>
      </c>
      <c r="BP19" s="392">
        <f t="shared" si="5"/>
        <v>-25.540740740740752</v>
      </c>
      <c r="BQ19" s="392">
        <f t="shared" si="5"/>
        <v>-1.3779527559054998</v>
      </c>
      <c r="BR19" s="392">
        <f t="shared" si="5"/>
        <v>1.6129032258064744</v>
      </c>
      <c r="BS19" s="392">
        <f t="shared" si="5"/>
        <v>2.840434419381781</v>
      </c>
      <c r="BT19" s="392">
        <f t="shared" si="5"/>
        <v>-1.0826558265582638</v>
      </c>
      <c r="BU19" s="392">
        <f t="shared" si="5"/>
        <v>-14.517543859649132</v>
      </c>
      <c r="BV19" s="421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</row>
    <row r="20" spans="1:86" s="135" customFormat="1" ht="13.5" thickBot="1">
      <c r="A20" s="160" t="s">
        <v>342</v>
      </c>
      <c r="B20" s="102" t="s">
        <v>1465</v>
      </c>
      <c r="C20" s="45">
        <v>8975</v>
      </c>
      <c r="D20" s="321">
        <v>2735.58</v>
      </c>
      <c r="E20" s="54">
        <v>52.715000000000003</v>
      </c>
      <c r="F20" s="54">
        <v>1.619</v>
      </c>
      <c r="G20" s="54">
        <v>14.347</v>
      </c>
      <c r="H20" s="54">
        <v>10.053500000000001</v>
      </c>
      <c r="I20" s="54">
        <v>0.122</v>
      </c>
      <c r="J20" s="54">
        <v>7.3810000000000002</v>
      </c>
      <c r="K20" s="54">
        <v>10.676</v>
      </c>
      <c r="L20" s="54">
        <v>2.3250000000000002</v>
      </c>
      <c r="M20" s="54">
        <v>0.35799999999999998</v>
      </c>
      <c r="N20" s="54">
        <v>0.254</v>
      </c>
      <c r="O20" s="154">
        <v>99.850500000000011</v>
      </c>
      <c r="P20" s="54">
        <v>-5.63</v>
      </c>
      <c r="Q20" s="102">
        <v>83.1</v>
      </c>
      <c r="R20" s="174">
        <v>60.625499635957596</v>
      </c>
      <c r="S20" s="174">
        <v>81.78162693072538</v>
      </c>
      <c r="T20" s="174">
        <v>82.130614961928956</v>
      </c>
      <c r="U20" s="174">
        <v>83.693124311713433</v>
      </c>
      <c r="V20" s="45">
        <f t="shared" si="1"/>
        <v>1181.7629999999999</v>
      </c>
      <c r="W20" s="45">
        <f t="shared" si="2"/>
        <v>1173.4772</v>
      </c>
      <c r="Y20" s="160" t="s">
        <v>342</v>
      </c>
      <c r="Z20" s="102" t="s">
        <v>1465</v>
      </c>
      <c r="AA20" s="102">
        <v>8975</v>
      </c>
      <c r="AB20" s="45">
        <v>2735.58</v>
      </c>
      <c r="AC20" s="154">
        <v>53.75</v>
      </c>
      <c r="AD20" s="154">
        <v>1.72</v>
      </c>
      <c r="AE20" s="154">
        <v>15.24</v>
      </c>
      <c r="AF20" s="154">
        <v>9.59</v>
      </c>
      <c r="AG20" s="154">
        <v>0.13109999999999999</v>
      </c>
      <c r="AH20" s="154">
        <v>5.44</v>
      </c>
      <c r="AI20" s="154">
        <v>11.34</v>
      </c>
      <c r="AJ20" s="154">
        <v>2.4700000000000002</v>
      </c>
      <c r="AK20" s="154">
        <v>0.37669999999999998</v>
      </c>
      <c r="AL20" s="154">
        <v>0.27200000000000002</v>
      </c>
      <c r="AM20" s="154">
        <v>100.32980000000001</v>
      </c>
      <c r="AN20" s="154">
        <v>10.054679999999998</v>
      </c>
      <c r="AO20" s="174">
        <v>54.330797054781492</v>
      </c>
      <c r="AQ20" s="160" t="s">
        <v>342</v>
      </c>
      <c r="AR20" s="160" t="s">
        <v>1465</v>
      </c>
      <c r="AS20" s="102">
        <v>8975</v>
      </c>
      <c r="AT20" s="45">
        <v>2735.58</v>
      </c>
      <c r="AU20" s="102">
        <v>0.3</v>
      </c>
      <c r="AV20" s="102">
        <v>1.98</v>
      </c>
      <c r="AW20" s="102">
        <v>0.56000000000000005</v>
      </c>
      <c r="AX20" s="102">
        <v>0.89</v>
      </c>
      <c r="AY20" s="102">
        <v>13.64</v>
      </c>
      <c r="AZ20" s="102">
        <v>0.97</v>
      </c>
      <c r="BA20" s="102">
        <v>0.69</v>
      </c>
      <c r="BB20" s="102">
        <v>2.4300000000000002</v>
      </c>
      <c r="BC20" s="102">
        <v>3.76</v>
      </c>
      <c r="BD20" s="102">
        <v>11.13</v>
      </c>
      <c r="BE20" s="102"/>
      <c r="BF20" s="135" t="s">
        <v>1486</v>
      </c>
      <c r="BG20" s="304">
        <v>10</v>
      </c>
      <c r="BH20" s="53">
        <v>15</v>
      </c>
      <c r="BI20" s="256"/>
      <c r="BJ20" s="393" t="s">
        <v>1693</v>
      </c>
      <c r="BK20" s="396"/>
      <c r="BL20" s="394">
        <v>0.29785714285714299</v>
      </c>
      <c r="BM20" s="394">
        <v>1.8139285714285709</v>
      </c>
      <c r="BN20" s="394">
        <v>0.5642857142857145</v>
      </c>
      <c r="BO20" s="394">
        <v>0.93928571428571439</v>
      </c>
      <c r="BP20" s="394">
        <v>13.542142857142855</v>
      </c>
      <c r="BQ20" s="394">
        <v>0.97499999999999998</v>
      </c>
      <c r="BR20" s="394">
        <v>0.68464285714285722</v>
      </c>
      <c r="BS20" s="394">
        <v>2.3892857142857147</v>
      </c>
      <c r="BT20" s="394">
        <v>3.6703571428571422</v>
      </c>
      <c r="BU20" s="394">
        <v>12.248571428571427</v>
      </c>
      <c r="BV20" s="423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</row>
    <row r="21" spans="1:86" s="135" customFormat="1" ht="12.75">
      <c r="A21" s="160" t="s">
        <v>342</v>
      </c>
      <c r="B21" s="102" t="s">
        <v>1466</v>
      </c>
      <c r="C21" s="45">
        <v>8975</v>
      </c>
      <c r="D21" s="321">
        <v>2735.58</v>
      </c>
      <c r="E21" s="54">
        <v>52.491</v>
      </c>
      <c r="F21" s="54">
        <v>1.9670000000000001</v>
      </c>
      <c r="G21" s="54">
        <v>13.49</v>
      </c>
      <c r="H21" s="54">
        <v>8.8767999999999994</v>
      </c>
      <c r="I21" s="54">
        <v>0.11600000000000001</v>
      </c>
      <c r="J21" s="54">
        <v>9.8949999999999996</v>
      </c>
      <c r="K21" s="54">
        <v>10.352</v>
      </c>
      <c r="L21" s="54">
        <v>2.137</v>
      </c>
      <c r="M21" s="54">
        <v>0.33100000000000002</v>
      </c>
      <c r="N21" s="54">
        <v>0.215</v>
      </c>
      <c r="O21" s="154">
        <v>99.870800000000003</v>
      </c>
      <c r="P21" s="54">
        <v>-11.33</v>
      </c>
      <c r="Q21" s="102">
        <v>88.3</v>
      </c>
      <c r="R21" s="174">
        <v>70.039873741873819</v>
      </c>
      <c r="S21" s="174">
        <v>87.20516697230677</v>
      </c>
      <c r="T21" s="174">
        <v>87.466185102675993</v>
      </c>
      <c r="U21" s="174">
        <v>88.626755163752193</v>
      </c>
      <c r="V21" s="45">
        <f t="shared" si="1"/>
        <v>1239.585</v>
      </c>
      <c r="W21" s="45">
        <f t="shared" si="2"/>
        <v>1226.7739999999999</v>
      </c>
      <c r="Y21" s="160" t="s">
        <v>342</v>
      </c>
      <c r="Z21" s="102" t="s">
        <v>1466</v>
      </c>
      <c r="AA21" s="102">
        <v>8975</v>
      </c>
      <c r="AB21" s="45">
        <v>2735.58</v>
      </c>
      <c r="AC21" s="154">
        <v>54.12</v>
      </c>
      <c r="AD21" s="154">
        <v>2.2000000000000002</v>
      </c>
      <c r="AE21" s="154">
        <v>15.09</v>
      </c>
      <c r="AF21" s="154">
        <v>7.47</v>
      </c>
      <c r="AG21" s="154">
        <v>0.13139999999999999</v>
      </c>
      <c r="AH21" s="154">
        <v>6.28</v>
      </c>
      <c r="AI21" s="154">
        <v>11.58</v>
      </c>
      <c r="AJ21" s="154">
        <v>2.39</v>
      </c>
      <c r="AK21" s="154">
        <v>0.37240000000000001</v>
      </c>
      <c r="AL21" s="154">
        <v>0.24310000000000001</v>
      </c>
      <c r="AM21" s="154">
        <v>99.876899999999992</v>
      </c>
      <c r="AN21" s="154">
        <v>8.8732399999999991</v>
      </c>
      <c r="AO21" s="174">
        <v>63.809002050166754</v>
      </c>
      <c r="AQ21" s="160" t="s">
        <v>342</v>
      </c>
      <c r="AR21" s="160" t="s">
        <v>1466</v>
      </c>
      <c r="AS21" s="102">
        <v>8975</v>
      </c>
      <c r="AT21" s="45">
        <v>2735.58</v>
      </c>
      <c r="AU21" s="102">
        <v>0.28999999999999998</v>
      </c>
      <c r="AV21" s="102">
        <v>1.69</v>
      </c>
      <c r="AW21" s="102">
        <v>0.56000000000000005</v>
      </c>
      <c r="AX21" s="102">
        <v>1.01</v>
      </c>
      <c r="AY21" s="102">
        <v>13.65</v>
      </c>
      <c r="AZ21" s="102">
        <v>0.89</v>
      </c>
      <c r="BA21" s="102">
        <v>0.68</v>
      </c>
      <c r="BB21" s="102">
        <v>2.44</v>
      </c>
      <c r="BC21" s="102">
        <v>3.69</v>
      </c>
      <c r="BD21" s="102">
        <v>11.14</v>
      </c>
      <c r="BE21" s="102"/>
      <c r="BF21" s="135" t="s">
        <v>1486</v>
      </c>
      <c r="BG21" s="304">
        <v>10</v>
      </c>
      <c r="BH21" s="53">
        <v>15</v>
      </c>
      <c r="BI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</row>
    <row r="22" spans="1:86" s="135" customFormat="1" ht="12.75">
      <c r="A22" s="160" t="s">
        <v>342</v>
      </c>
      <c r="B22" s="102" t="s">
        <v>1467</v>
      </c>
      <c r="C22" s="45">
        <v>8975</v>
      </c>
      <c r="D22" s="321">
        <v>2735.58</v>
      </c>
      <c r="E22" s="54">
        <v>52.494999999999997</v>
      </c>
      <c r="F22" s="54">
        <v>1.9370000000000001</v>
      </c>
      <c r="G22" s="54">
        <v>13.646000000000001</v>
      </c>
      <c r="H22" s="54">
        <v>8.8727999999999998</v>
      </c>
      <c r="I22" s="54">
        <v>8.1000000000000003E-2</v>
      </c>
      <c r="J22" s="54">
        <v>9.9</v>
      </c>
      <c r="K22" s="54">
        <v>10.284000000000001</v>
      </c>
      <c r="L22" s="54">
        <v>2.1160000000000001</v>
      </c>
      <c r="M22" s="54">
        <v>0.33200000000000002</v>
      </c>
      <c r="N22" s="54">
        <v>0.20599999999999999</v>
      </c>
      <c r="O22" s="154">
        <v>99.869800000000012</v>
      </c>
      <c r="P22" s="54">
        <v>-11.07</v>
      </c>
      <c r="Q22" s="102">
        <v>88.3</v>
      </c>
      <c r="R22" s="174">
        <v>70.059928379480453</v>
      </c>
      <c r="S22" s="174">
        <v>87.215828794245965</v>
      </c>
      <c r="T22" s="174">
        <v>87.476660655780918</v>
      </c>
      <c r="U22" s="174">
        <v>88.63638675232022</v>
      </c>
      <c r="V22" s="45">
        <f t="shared" si="1"/>
        <v>1239.7</v>
      </c>
      <c r="W22" s="45">
        <f t="shared" si="2"/>
        <v>1226.8800000000001</v>
      </c>
      <c r="Y22" s="160" t="s">
        <v>342</v>
      </c>
      <c r="Z22" s="102" t="s">
        <v>1467</v>
      </c>
      <c r="AA22" s="102">
        <v>8975</v>
      </c>
      <c r="AB22" s="45">
        <v>2735.58</v>
      </c>
      <c r="AC22" s="154">
        <v>54.06</v>
      </c>
      <c r="AD22" s="154">
        <v>2.16</v>
      </c>
      <c r="AE22" s="154">
        <v>15.22</v>
      </c>
      <c r="AF22" s="154">
        <v>7.38</v>
      </c>
      <c r="AG22" s="154">
        <v>9.0999999999999998E-2</v>
      </c>
      <c r="AH22" s="154">
        <v>6.43</v>
      </c>
      <c r="AI22" s="154">
        <v>11.47</v>
      </c>
      <c r="AJ22" s="154">
        <v>2.36</v>
      </c>
      <c r="AK22" s="154">
        <v>0.371</v>
      </c>
      <c r="AL22" s="154">
        <v>0.22839999999999999</v>
      </c>
      <c r="AM22" s="154">
        <v>99.770399999999967</v>
      </c>
      <c r="AN22" s="154">
        <v>8.8732399999999991</v>
      </c>
      <c r="AO22" s="174">
        <v>64.629887716127882</v>
      </c>
      <c r="AQ22" s="160" t="s">
        <v>342</v>
      </c>
      <c r="AR22" s="160" t="s">
        <v>1467</v>
      </c>
      <c r="AS22" s="102">
        <v>8975</v>
      </c>
      <c r="AT22" s="45">
        <v>2735.58</v>
      </c>
      <c r="AU22" s="102">
        <v>0.3</v>
      </c>
      <c r="AV22" s="102">
        <v>1.74</v>
      </c>
      <c r="AW22" s="102">
        <v>0.56000000000000005</v>
      </c>
      <c r="AX22" s="102">
        <v>1.02</v>
      </c>
      <c r="AY22" s="102">
        <v>19.37</v>
      </c>
      <c r="AZ22" s="102">
        <v>0.88</v>
      </c>
      <c r="BA22" s="102">
        <v>0.68</v>
      </c>
      <c r="BB22" s="102">
        <v>2.4500000000000002</v>
      </c>
      <c r="BC22" s="102">
        <v>3.81</v>
      </c>
      <c r="BD22" s="102">
        <v>11.45</v>
      </c>
      <c r="BE22" s="102"/>
      <c r="BF22" s="135" t="s">
        <v>1486</v>
      </c>
      <c r="BG22" s="304">
        <v>10</v>
      </c>
      <c r="BH22" s="53">
        <v>15</v>
      </c>
      <c r="BI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</row>
    <row r="23" spans="1:86" s="135" customFormat="1" ht="12.75">
      <c r="A23" s="160" t="s">
        <v>342</v>
      </c>
      <c r="B23" s="102" t="s">
        <v>1468</v>
      </c>
      <c r="C23" s="45">
        <v>8975</v>
      </c>
      <c r="D23" s="321">
        <v>2735.58</v>
      </c>
      <c r="E23" s="54">
        <v>52.774999999999999</v>
      </c>
      <c r="F23" s="54">
        <v>1.9490000000000001</v>
      </c>
      <c r="G23" s="54">
        <v>13.464</v>
      </c>
      <c r="H23" s="54">
        <v>8.8739000000000008</v>
      </c>
      <c r="I23" s="54">
        <v>0.09</v>
      </c>
      <c r="J23" s="54">
        <v>9.9030000000000005</v>
      </c>
      <c r="K23" s="54">
        <v>10.224</v>
      </c>
      <c r="L23" s="54">
        <v>2.0939999999999999</v>
      </c>
      <c r="M23" s="54">
        <v>0.316</v>
      </c>
      <c r="N23" s="54">
        <v>0.18</v>
      </c>
      <c r="O23" s="154">
        <v>99.868900000000025</v>
      </c>
      <c r="P23" s="54">
        <v>-10.77</v>
      </c>
      <c r="Q23" s="102">
        <v>88.3</v>
      </c>
      <c r="R23" s="174">
        <v>70.063683318374572</v>
      </c>
      <c r="S23" s="174">
        <v>87.217824676436109</v>
      </c>
      <c r="T23" s="174">
        <v>87.47862166282863</v>
      </c>
      <c r="U23" s="174">
        <v>88.638189746797508</v>
      </c>
      <c r="V23" s="45">
        <f t="shared" si="1"/>
        <v>1239.769</v>
      </c>
      <c r="W23" s="45">
        <f t="shared" si="2"/>
        <v>1226.9436000000001</v>
      </c>
      <c r="Y23" s="160" t="s">
        <v>342</v>
      </c>
      <c r="Z23" s="102" t="s">
        <v>1468</v>
      </c>
      <c r="AA23" s="102">
        <v>8975</v>
      </c>
      <c r="AB23" s="45">
        <v>2735.58</v>
      </c>
      <c r="AC23" s="154">
        <v>54.13</v>
      </c>
      <c r="AD23" s="154">
        <v>2.16</v>
      </c>
      <c r="AE23" s="154">
        <v>14.92</v>
      </c>
      <c r="AF23" s="154">
        <v>7.47</v>
      </c>
      <c r="AG23" s="154">
        <v>0.10349999999999999</v>
      </c>
      <c r="AH23" s="154">
        <v>6.46</v>
      </c>
      <c r="AI23" s="154">
        <v>11.33</v>
      </c>
      <c r="AJ23" s="154">
        <v>2.3199999999999998</v>
      </c>
      <c r="AK23" s="154">
        <v>0.3533</v>
      </c>
      <c r="AL23" s="154">
        <v>0.20219999999999999</v>
      </c>
      <c r="AM23" s="154">
        <v>99.448999999999998</v>
      </c>
      <c r="AN23" s="154">
        <v>8.8732399999999991</v>
      </c>
      <c r="AO23" s="174">
        <v>64.459018328856871</v>
      </c>
      <c r="AQ23" s="160" t="s">
        <v>342</v>
      </c>
      <c r="AR23" s="160" t="s">
        <v>1468</v>
      </c>
      <c r="AS23" s="102">
        <v>8975</v>
      </c>
      <c r="AT23" s="45">
        <v>2735.58</v>
      </c>
      <c r="AU23" s="102">
        <v>0.28999999999999998</v>
      </c>
      <c r="AV23" s="102">
        <v>1.72</v>
      </c>
      <c r="AW23" s="102">
        <v>0.56999999999999995</v>
      </c>
      <c r="AX23" s="102">
        <v>1.02</v>
      </c>
      <c r="AY23" s="102">
        <v>16.29</v>
      </c>
      <c r="AZ23" s="102">
        <v>0.88</v>
      </c>
      <c r="BA23" s="102">
        <v>0.69</v>
      </c>
      <c r="BB23" s="102">
        <v>2.46</v>
      </c>
      <c r="BC23" s="102">
        <v>3.89</v>
      </c>
      <c r="BD23" s="102">
        <v>13.92</v>
      </c>
      <c r="BE23" s="102"/>
      <c r="BF23" s="135" t="s">
        <v>1486</v>
      </c>
      <c r="BG23" s="304">
        <v>10</v>
      </c>
      <c r="BH23" s="53">
        <v>15</v>
      </c>
      <c r="BI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</row>
    <row r="24" spans="1:86" s="135" customFormat="1" ht="12.75">
      <c r="A24" s="160" t="s">
        <v>342</v>
      </c>
      <c r="B24" s="102" t="s">
        <v>1469</v>
      </c>
      <c r="C24" s="45">
        <v>8975</v>
      </c>
      <c r="D24" s="321">
        <v>2735.58</v>
      </c>
      <c r="E24" s="54">
        <v>52.505000000000003</v>
      </c>
      <c r="F24" s="54">
        <v>2.0270000000000001</v>
      </c>
      <c r="G24" s="54">
        <v>13.606999999999999</v>
      </c>
      <c r="H24" s="54">
        <v>8.8704000000000001</v>
      </c>
      <c r="I24" s="54">
        <v>7.1999999999999995E-2</v>
      </c>
      <c r="J24" s="54">
        <v>9.9030000000000005</v>
      </c>
      <c r="K24" s="54">
        <v>10.246</v>
      </c>
      <c r="L24" s="54">
        <v>2.0640000000000001</v>
      </c>
      <c r="M24" s="54">
        <v>0.33300000000000002</v>
      </c>
      <c r="N24" s="54">
        <v>0.24299999999999999</v>
      </c>
      <c r="O24" s="154">
        <v>99.870400000000018</v>
      </c>
      <c r="P24" s="54">
        <v>-11.18</v>
      </c>
      <c r="Q24" s="102">
        <v>88.3</v>
      </c>
      <c r="R24" s="174">
        <v>70.071956948940652</v>
      </c>
      <c r="S24" s="174">
        <v>87.222221969696832</v>
      </c>
      <c r="T24" s="174">
        <v>87.482942113314763</v>
      </c>
      <c r="U24" s="174">
        <v>88.642162040816373</v>
      </c>
      <c r="V24" s="45">
        <f t="shared" si="1"/>
        <v>1239.769</v>
      </c>
      <c r="W24" s="45">
        <f t="shared" si="2"/>
        <v>1226.9436000000001</v>
      </c>
      <c r="Y24" s="160" t="s">
        <v>342</v>
      </c>
      <c r="Z24" s="102" t="s">
        <v>1469</v>
      </c>
      <c r="AA24" s="102">
        <v>8975</v>
      </c>
      <c r="AB24" s="45">
        <v>2735.58</v>
      </c>
      <c r="AC24" s="154">
        <v>53.76</v>
      </c>
      <c r="AD24" s="154">
        <v>2.25</v>
      </c>
      <c r="AE24" s="154">
        <v>15.1</v>
      </c>
      <c r="AF24" s="154">
        <v>7.55</v>
      </c>
      <c r="AG24" s="154">
        <v>8.2900000000000001E-2</v>
      </c>
      <c r="AH24" s="154">
        <v>6.23</v>
      </c>
      <c r="AI24" s="154">
        <v>11.37</v>
      </c>
      <c r="AJ24" s="154">
        <v>2.29</v>
      </c>
      <c r="AK24" s="154">
        <v>0.37430000000000002</v>
      </c>
      <c r="AL24" s="154">
        <v>0.26540000000000002</v>
      </c>
      <c r="AM24" s="154">
        <v>99.272600000000011</v>
      </c>
      <c r="AN24" s="154">
        <v>8.8732399999999991</v>
      </c>
      <c r="AO24" s="174">
        <v>63.377303891050616</v>
      </c>
      <c r="AQ24" s="160" t="s">
        <v>342</v>
      </c>
      <c r="AR24" s="160" t="s">
        <v>1469</v>
      </c>
      <c r="AS24" s="102">
        <v>8975</v>
      </c>
      <c r="AT24" s="45">
        <v>2735.58</v>
      </c>
      <c r="AU24" s="102">
        <v>0.3</v>
      </c>
      <c r="AV24" s="102">
        <v>1.69</v>
      </c>
      <c r="AW24" s="102">
        <v>0.56000000000000005</v>
      </c>
      <c r="AX24" s="102">
        <v>1.01</v>
      </c>
      <c r="AY24" s="102">
        <v>20.39</v>
      </c>
      <c r="AZ24" s="102">
        <v>0.9</v>
      </c>
      <c r="BA24" s="102">
        <v>0.69</v>
      </c>
      <c r="BB24" s="102">
        <v>2.4900000000000002</v>
      </c>
      <c r="BC24" s="102">
        <v>3.76</v>
      </c>
      <c r="BD24" s="102">
        <v>11.1</v>
      </c>
      <c r="BE24" s="102"/>
      <c r="BF24" s="135" t="s">
        <v>1486</v>
      </c>
      <c r="BG24" s="304">
        <v>10</v>
      </c>
      <c r="BH24" s="53">
        <v>15</v>
      </c>
      <c r="BI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</row>
    <row r="25" spans="1:86" s="135" customFormat="1" ht="12.75">
      <c r="A25" s="160" t="s">
        <v>342</v>
      </c>
      <c r="B25" s="102" t="s">
        <v>1470</v>
      </c>
      <c r="C25" s="45">
        <v>8975</v>
      </c>
      <c r="D25" s="321">
        <v>2735.58</v>
      </c>
      <c r="E25" s="54">
        <v>54.801000000000002</v>
      </c>
      <c r="F25" s="54">
        <v>0.93400000000000005</v>
      </c>
      <c r="G25" s="54">
        <v>13.769</v>
      </c>
      <c r="H25" s="54">
        <v>10.2912</v>
      </c>
      <c r="I25" s="54">
        <v>0.111</v>
      </c>
      <c r="J25" s="54">
        <v>7.1660000000000004</v>
      </c>
      <c r="K25" s="54">
        <v>9.2569999999999997</v>
      </c>
      <c r="L25" s="54">
        <v>2.83</v>
      </c>
      <c r="M25" s="54">
        <v>0.19400000000000001</v>
      </c>
      <c r="N25" s="54">
        <v>0.499</v>
      </c>
      <c r="O25" s="154">
        <v>99.852200000000011</v>
      </c>
      <c r="P25" s="54">
        <v>-7.6</v>
      </c>
      <c r="Q25" s="102">
        <v>82.3</v>
      </c>
      <c r="R25" s="174">
        <v>59.355164193373419</v>
      </c>
      <c r="S25" s="174">
        <v>80.97970767049118</v>
      </c>
      <c r="T25" s="174">
        <v>81.340552237675851</v>
      </c>
      <c r="U25" s="174">
        <v>82.95781022036023</v>
      </c>
      <c r="V25" s="45">
        <f t="shared" si="1"/>
        <v>1176.818</v>
      </c>
      <c r="W25" s="45">
        <f t="shared" si="2"/>
        <v>1168.9192</v>
      </c>
      <c r="Y25" s="160" t="s">
        <v>342</v>
      </c>
      <c r="Z25" s="102" t="s">
        <v>1470</v>
      </c>
      <c r="AA25" s="102">
        <v>8975</v>
      </c>
      <c r="AB25" s="45">
        <v>2735.58</v>
      </c>
      <c r="AC25" s="154">
        <v>56.25</v>
      </c>
      <c r="AD25" s="154">
        <v>1.0139</v>
      </c>
      <c r="AE25" s="154">
        <v>14.89</v>
      </c>
      <c r="AF25" s="154">
        <v>8.65</v>
      </c>
      <c r="AG25" s="154">
        <v>0.12330000000000001</v>
      </c>
      <c r="AH25" s="154">
        <v>5.0999999999999996</v>
      </c>
      <c r="AI25" s="154">
        <v>10.01</v>
      </c>
      <c r="AJ25" s="154">
        <v>3.06</v>
      </c>
      <c r="AK25" s="154">
        <v>0.2054</v>
      </c>
      <c r="AL25" s="154">
        <v>0.5423</v>
      </c>
      <c r="AM25" s="154">
        <v>99.844899999999996</v>
      </c>
      <c r="AN25" s="154">
        <v>10.236439999999998</v>
      </c>
      <c r="AO25" s="174">
        <v>55.287410134229482</v>
      </c>
      <c r="AQ25" s="160" t="s">
        <v>342</v>
      </c>
      <c r="AR25" s="160" t="s">
        <v>1470</v>
      </c>
      <c r="AS25" s="102">
        <v>8975</v>
      </c>
      <c r="AT25" s="45">
        <v>2735.58</v>
      </c>
      <c r="AU25" s="102">
        <v>0.28999999999999998</v>
      </c>
      <c r="AV25" s="102">
        <v>2.76</v>
      </c>
      <c r="AW25" s="102">
        <v>0.56999999999999995</v>
      </c>
      <c r="AX25" s="102">
        <v>0.94</v>
      </c>
      <c r="AY25" s="102">
        <v>14.63</v>
      </c>
      <c r="AZ25" s="102">
        <v>1</v>
      </c>
      <c r="BA25" s="102">
        <v>0.73</v>
      </c>
      <c r="BB25" s="102">
        <v>2.14</v>
      </c>
      <c r="BC25" s="102">
        <v>5.72</v>
      </c>
      <c r="BD25" s="102">
        <v>6.79</v>
      </c>
      <c r="BE25" s="102"/>
      <c r="BF25" s="135" t="s">
        <v>1486</v>
      </c>
      <c r="BG25" s="304">
        <v>10</v>
      </c>
      <c r="BH25" s="53">
        <v>15</v>
      </c>
      <c r="BI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</row>
    <row r="26" spans="1:86" s="135" customFormat="1" ht="12.75">
      <c r="A26" s="160" t="s">
        <v>253</v>
      </c>
      <c r="B26" s="102" t="s">
        <v>1471</v>
      </c>
      <c r="C26" s="45">
        <v>7720</v>
      </c>
      <c r="D26" s="321">
        <v>2353.056</v>
      </c>
      <c r="E26" s="54">
        <v>51.963999999999999</v>
      </c>
      <c r="F26" s="54">
        <v>1.774</v>
      </c>
      <c r="G26" s="54">
        <v>14.000999999999999</v>
      </c>
      <c r="H26" s="54">
        <v>9.4057000000000013</v>
      </c>
      <c r="I26" s="54">
        <v>0.14599999999999999</v>
      </c>
      <c r="J26" s="54">
        <v>8.5169999999999995</v>
      </c>
      <c r="K26" s="54">
        <v>10.7</v>
      </c>
      <c r="L26" s="54">
        <v>2.8260000000000001</v>
      </c>
      <c r="M26" s="54">
        <v>0.33800000000000002</v>
      </c>
      <c r="N26" s="54">
        <v>0.183</v>
      </c>
      <c r="O26" s="154">
        <v>99.854699999999994</v>
      </c>
      <c r="P26" s="54">
        <v>-8.11</v>
      </c>
      <c r="Q26" s="102">
        <v>86</v>
      </c>
      <c r="R26" s="174">
        <v>65.506018451350357</v>
      </c>
      <c r="S26" s="174">
        <v>84.701544930040583</v>
      </c>
      <c r="T26" s="174">
        <v>85.004855241092315</v>
      </c>
      <c r="U26" s="174">
        <v>86.357785458716947</v>
      </c>
      <c r="V26" s="45">
        <f t="shared" si="1"/>
        <v>1207.8910000000001</v>
      </c>
      <c r="W26" s="45">
        <f t="shared" si="2"/>
        <v>1197.5604000000001</v>
      </c>
      <c r="Y26" s="160" t="s">
        <v>253</v>
      </c>
      <c r="Z26" s="102" t="s">
        <v>1471</v>
      </c>
      <c r="AA26" s="102">
        <v>7720</v>
      </c>
      <c r="AB26" s="45">
        <v>2353.056</v>
      </c>
      <c r="AC26" s="154">
        <v>53.54</v>
      </c>
      <c r="AD26" s="154">
        <v>1.94</v>
      </c>
      <c r="AE26" s="154">
        <v>15.31</v>
      </c>
      <c r="AF26" s="154">
        <v>8.25</v>
      </c>
      <c r="AG26" s="154">
        <v>0.16139999999999999</v>
      </c>
      <c r="AH26" s="154">
        <v>6.05</v>
      </c>
      <c r="AI26" s="154">
        <v>11.7</v>
      </c>
      <c r="AJ26" s="154">
        <v>3.09</v>
      </c>
      <c r="AK26" s="154">
        <v>0.37319999999999998</v>
      </c>
      <c r="AL26" s="154">
        <v>0.1973</v>
      </c>
      <c r="AM26" s="154">
        <v>100.61189999999999</v>
      </c>
      <c r="AN26" s="154">
        <v>9.3957999999999977</v>
      </c>
      <c r="AO26" s="174">
        <v>60.59820637774957</v>
      </c>
      <c r="AQ26" s="160" t="s">
        <v>253</v>
      </c>
      <c r="AR26" s="160" t="s">
        <v>1471</v>
      </c>
      <c r="AS26" s="102">
        <v>7720</v>
      </c>
      <c r="AT26" s="45">
        <v>2353.056</v>
      </c>
      <c r="AU26" s="102">
        <v>0.3</v>
      </c>
      <c r="AV26" s="102">
        <v>1.83</v>
      </c>
      <c r="AW26" s="102">
        <v>0.56000000000000005</v>
      </c>
      <c r="AX26" s="102">
        <v>0.96</v>
      </c>
      <c r="AY26" s="102">
        <v>11.29</v>
      </c>
      <c r="AZ26" s="102">
        <v>0.92</v>
      </c>
      <c r="BA26" s="102">
        <v>0.68</v>
      </c>
      <c r="BB26" s="102">
        <v>2.11</v>
      </c>
      <c r="BC26" s="102">
        <v>3.64</v>
      </c>
      <c r="BD26" s="102">
        <v>14.08</v>
      </c>
      <c r="BE26" s="102"/>
      <c r="BF26" s="135" t="s">
        <v>1486</v>
      </c>
      <c r="BG26" s="304">
        <v>10</v>
      </c>
      <c r="BH26" s="53">
        <v>15</v>
      </c>
      <c r="BI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</row>
    <row r="27" spans="1:86" s="135" customFormat="1" ht="12.75">
      <c r="A27" s="160" t="s">
        <v>253</v>
      </c>
      <c r="B27" s="102" t="s">
        <v>1472</v>
      </c>
      <c r="C27" s="45">
        <v>7720</v>
      </c>
      <c r="D27" s="321">
        <v>2353.056</v>
      </c>
      <c r="E27" s="54">
        <v>51.991999999999997</v>
      </c>
      <c r="F27" s="54">
        <v>1.76</v>
      </c>
      <c r="G27" s="54">
        <v>14.000999999999999</v>
      </c>
      <c r="H27" s="54">
        <v>9.4001999999999999</v>
      </c>
      <c r="I27" s="54">
        <v>0.128</v>
      </c>
      <c r="J27" s="54">
        <v>8.5269999999999992</v>
      </c>
      <c r="K27" s="54">
        <v>10.957000000000001</v>
      </c>
      <c r="L27" s="54">
        <v>2.5579999999999998</v>
      </c>
      <c r="M27" s="54">
        <v>0.33900000000000002</v>
      </c>
      <c r="N27" s="54">
        <v>0.193</v>
      </c>
      <c r="O27" s="154">
        <v>99.855199999999982</v>
      </c>
      <c r="P27" s="54">
        <v>-8.4</v>
      </c>
      <c r="Q27" s="102">
        <v>86</v>
      </c>
      <c r="R27" s="174">
        <v>65.545738789612813</v>
      </c>
      <c r="S27" s="174">
        <v>84.724315861428664</v>
      </c>
      <c r="T27" s="174">
        <v>85.027254516393654</v>
      </c>
      <c r="U27" s="174">
        <v>86.37848761675356</v>
      </c>
      <c r="V27" s="45">
        <f t="shared" si="1"/>
        <v>1208.1210000000001</v>
      </c>
      <c r="W27" s="45">
        <f t="shared" si="2"/>
        <v>1197.7724000000001</v>
      </c>
      <c r="Y27" s="160" t="s">
        <v>253</v>
      </c>
      <c r="Z27" s="102" t="s">
        <v>1472</v>
      </c>
      <c r="AA27" s="102">
        <v>7720</v>
      </c>
      <c r="AB27" s="45">
        <v>2353.056</v>
      </c>
      <c r="AC27" s="154">
        <v>53.32</v>
      </c>
      <c r="AD27" s="154">
        <v>1.92</v>
      </c>
      <c r="AE27" s="154">
        <v>15.27</v>
      </c>
      <c r="AF27" s="154">
        <v>8.24</v>
      </c>
      <c r="AG27" s="154">
        <v>0.14449999999999999</v>
      </c>
      <c r="AH27" s="154">
        <v>5.89</v>
      </c>
      <c r="AI27" s="154">
        <v>11.95</v>
      </c>
      <c r="AJ27" s="154">
        <v>2.79</v>
      </c>
      <c r="AK27" s="154">
        <v>0.37430000000000002</v>
      </c>
      <c r="AL27" s="154">
        <v>0.21260000000000001</v>
      </c>
      <c r="AM27" s="154">
        <v>100.1114</v>
      </c>
      <c r="AN27" s="154">
        <v>9.3957999999999977</v>
      </c>
      <c r="AO27" s="174">
        <v>59.985585458892196</v>
      </c>
      <c r="AQ27" s="160" t="s">
        <v>253</v>
      </c>
      <c r="AR27" s="160" t="s">
        <v>1472</v>
      </c>
      <c r="AS27" s="102">
        <v>7720</v>
      </c>
      <c r="AT27" s="45">
        <v>2353.056</v>
      </c>
      <c r="AU27" s="102">
        <v>0.3</v>
      </c>
      <c r="AV27" s="102">
        <v>1.85</v>
      </c>
      <c r="AW27" s="102">
        <v>0.56000000000000005</v>
      </c>
      <c r="AX27" s="102">
        <v>0.97</v>
      </c>
      <c r="AY27" s="102">
        <v>12.32</v>
      </c>
      <c r="AZ27" s="102">
        <v>0.93</v>
      </c>
      <c r="BA27" s="102">
        <v>0.67</v>
      </c>
      <c r="BB27" s="102">
        <v>2.25</v>
      </c>
      <c r="BC27" s="102">
        <v>3.71</v>
      </c>
      <c r="BD27" s="102">
        <v>12.56</v>
      </c>
      <c r="BE27" s="102"/>
      <c r="BF27" s="135" t="s">
        <v>1486</v>
      </c>
      <c r="BG27" s="304">
        <v>10</v>
      </c>
      <c r="BH27" s="53">
        <v>15</v>
      </c>
      <c r="BI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</row>
    <row r="28" spans="1:86" s="135" customFormat="1" ht="12.75">
      <c r="A28" s="160" t="s">
        <v>253</v>
      </c>
      <c r="B28" s="102" t="s">
        <v>1473</v>
      </c>
      <c r="C28" s="45">
        <v>7720</v>
      </c>
      <c r="D28" s="321">
        <v>2353.056</v>
      </c>
      <c r="E28" s="54">
        <v>51.750999999999998</v>
      </c>
      <c r="F28" s="54">
        <v>1.7070000000000001</v>
      </c>
      <c r="G28" s="54">
        <v>13.877000000000001</v>
      </c>
      <c r="H28" s="54">
        <v>9.4014000000000006</v>
      </c>
      <c r="I28" s="54">
        <v>0.1</v>
      </c>
      <c r="J28" s="54">
        <v>8.4930000000000003</v>
      </c>
      <c r="K28" s="54">
        <v>10.989000000000001</v>
      </c>
      <c r="L28" s="54">
        <v>2.879</v>
      </c>
      <c r="M28" s="54">
        <v>0.32700000000000001</v>
      </c>
      <c r="N28" s="54">
        <v>0.32700000000000001</v>
      </c>
      <c r="O28" s="154">
        <v>99.851399999999984</v>
      </c>
      <c r="P28" s="54">
        <v>-8.76</v>
      </c>
      <c r="Q28" s="102">
        <v>86</v>
      </c>
      <c r="R28" s="174">
        <v>65.452569305298923</v>
      </c>
      <c r="S28" s="174">
        <v>84.67087926482283</v>
      </c>
      <c r="T28" s="174">
        <v>84.974689708666176</v>
      </c>
      <c r="U28" s="174">
        <v>86.329903911022754</v>
      </c>
      <c r="V28" s="45">
        <f t="shared" si="1"/>
        <v>1207.3389999999999</v>
      </c>
      <c r="W28" s="45">
        <f t="shared" si="2"/>
        <v>1197.0516</v>
      </c>
      <c r="Y28" s="160" t="s">
        <v>253</v>
      </c>
      <c r="Z28" s="102" t="s">
        <v>1473</v>
      </c>
      <c r="AA28" s="102">
        <v>7720</v>
      </c>
      <c r="AB28" s="45">
        <v>2353.056</v>
      </c>
      <c r="AC28" s="154">
        <v>53.43</v>
      </c>
      <c r="AD28" s="154">
        <v>1.88</v>
      </c>
      <c r="AE28" s="154">
        <v>15.28</v>
      </c>
      <c r="AF28" s="154">
        <v>8.33</v>
      </c>
      <c r="AG28" s="154">
        <v>0.11260000000000001</v>
      </c>
      <c r="AH28" s="154">
        <v>5.72</v>
      </c>
      <c r="AI28" s="154">
        <v>12.1</v>
      </c>
      <c r="AJ28" s="154">
        <v>3.17</v>
      </c>
      <c r="AK28" s="154">
        <v>0.35599999999999998</v>
      </c>
      <c r="AL28" s="154">
        <v>0.19650000000000001</v>
      </c>
      <c r="AM28" s="154">
        <v>100.57509999999999</v>
      </c>
      <c r="AN28" s="154">
        <v>9.3957999999999977</v>
      </c>
      <c r="AO28" s="174">
        <v>59.018113618307979</v>
      </c>
      <c r="AQ28" s="160" t="s">
        <v>253</v>
      </c>
      <c r="AR28" s="160" t="s">
        <v>1473</v>
      </c>
      <c r="AS28" s="102">
        <v>7720</v>
      </c>
      <c r="AT28" s="45">
        <v>2353.056</v>
      </c>
      <c r="AU28" s="102">
        <v>0.3</v>
      </c>
      <c r="AV28" s="102">
        <v>1.87</v>
      </c>
      <c r="AW28" s="102">
        <v>0.56000000000000005</v>
      </c>
      <c r="AX28" s="102">
        <v>0.96</v>
      </c>
      <c r="AY28" s="102">
        <v>15.88</v>
      </c>
      <c r="AZ28" s="102">
        <v>0.94</v>
      </c>
      <c r="BA28" s="102">
        <v>0.66</v>
      </c>
      <c r="BB28" s="102">
        <v>2.09</v>
      </c>
      <c r="BC28" s="102">
        <v>3.85</v>
      </c>
      <c r="BD28" s="102">
        <v>13.64</v>
      </c>
      <c r="BE28" s="102"/>
      <c r="BF28" s="135" t="s">
        <v>1486</v>
      </c>
      <c r="BG28" s="304">
        <v>10</v>
      </c>
      <c r="BH28" s="53">
        <v>15</v>
      </c>
      <c r="BI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</row>
    <row r="29" spans="1:86" s="135" customFormat="1" ht="12.75">
      <c r="A29" s="160" t="s">
        <v>253</v>
      </c>
      <c r="B29" s="102" t="s">
        <v>1474</v>
      </c>
      <c r="C29" s="45">
        <v>7720</v>
      </c>
      <c r="D29" s="321">
        <v>2353.056</v>
      </c>
      <c r="E29" s="54">
        <v>52.737000000000002</v>
      </c>
      <c r="F29" s="54">
        <v>2.052</v>
      </c>
      <c r="G29" s="54">
        <v>13.916</v>
      </c>
      <c r="H29" s="54">
        <v>9.2927</v>
      </c>
      <c r="I29" s="54">
        <v>0.16200000000000001</v>
      </c>
      <c r="J29" s="54">
        <v>8.8469999999999995</v>
      </c>
      <c r="K29" s="54">
        <v>9.8889999999999993</v>
      </c>
      <c r="L29" s="54">
        <v>2.2810000000000001</v>
      </c>
      <c r="M29" s="54">
        <v>0.45800000000000002</v>
      </c>
      <c r="N29" s="54">
        <v>0.22900000000000001</v>
      </c>
      <c r="O29" s="154">
        <v>99.863699999999994</v>
      </c>
      <c r="P29" s="54">
        <v>-4.96</v>
      </c>
      <c r="Q29" s="102">
        <v>86.5</v>
      </c>
      <c r="R29" s="174">
        <v>66.629122257570017</v>
      </c>
      <c r="S29" s="174">
        <v>85.339529684404425</v>
      </c>
      <c r="T29" s="174">
        <v>85.632336758714914</v>
      </c>
      <c r="U29" s="174">
        <v>86.937352615169431</v>
      </c>
      <c r="V29" s="45">
        <f t="shared" si="1"/>
        <v>1215.481</v>
      </c>
      <c r="W29" s="45">
        <f t="shared" si="2"/>
        <v>1204.5563999999999</v>
      </c>
      <c r="Y29" s="160" t="s">
        <v>253</v>
      </c>
      <c r="Z29" s="102" t="s">
        <v>1474</v>
      </c>
      <c r="AA29" s="102">
        <v>7720</v>
      </c>
      <c r="AB29" s="45">
        <v>2353.056</v>
      </c>
      <c r="AC29" s="154">
        <v>53.24</v>
      </c>
      <c r="AD29" s="154">
        <v>2.15</v>
      </c>
      <c r="AE29" s="154">
        <v>14.58</v>
      </c>
      <c r="AF29" s="154">
        <v>11.34</v>
      </c>
      <c r="AG29" s="154">
        <v>0.1694</v>
      </c>
      <c r="AH29" s="154">
        <v>5.67</v>
      </c>
      <c r="AI29" s="154">
        <v>10.36</v>
      </c>
      <c r="AJ29" s="154">
        <v>2.39</v>
      </c>
      <c r="AK29" s="154">
        <v>0.4773</v>
      </c>
      <c r="AL29" s="154">
        <v>0.23599999999999999</v>
      </c>
      <c r="AM29" s="154">
        <v>100.6127</v>
      </c>
      <c r="AN29" s="154">
        <v>9.282199999999996</v>
      </c>
      <c r="AO29" s="174">
        <v>51.186319914499471</v>
      </c>
      <c r="AQ29" s="160" t="s">
        <v>253</v>
      </c>
      <c r="AR29" s="160" t="s">
        <v>1474</v>
      </c>
      <c r="AS29" s="102">
        <v>7720</v>
      </c>
      <c r="AT29" s="45">
        <v>2353.056</v>
      </c>
      <c r="AU29" s="102">
        <v>0.3</v>
      </c>
      <c r="AV29" s="102">
        <v>1.73</v>
      </c>
      <c r="AW29" s="102">
        <v>0.57999999999999996</v>
      </c>
      <c r="AX29" s="102">
        <v>0.82</v>
      </c>
      <c r="AY29" s="102">
        <v>11.06</v>
      </c>
      <c r="AZ29" s="102">
        <v>0.96</v>
      </c>
      <c r="BA29" s="102">
        <v>0.72</v>
      </c>
      <c r="BB29" s="102">
        <v>2.4900000000000002</v>
      </c>
      <c r="BC29" s="102">
        <v>3.16</v>
      </c>
      <c r="BD29" s="102">
        <v>11.93</v>
      </c>
      <c r="BE29" s="102"/>
      <c r="BF29" s="135" t="s">
        <v>1486</v>
      </c>
      <c r="BG29" s="304">
        <v>10</v>
      </c>
      <c r="BH29" s="53">
        <v>15</v>
      </c>
      <c r="BI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</row>
    <row r="30" spans="1:86" s="135" customFormat="1" ht="12.75">
      <c r="A30" s="160" t="s">
        <v>253</v>
      </c>
      <c r="B30" s="102" t="s">
        <v>1475</v>
      </c>
      <c r="C30" s="45">
        <v>7720</v>
      </c>
      <c r="D30" s="321">
        <v>2353.056</v>
      </c>
      <c r="E30" s="54">
        <v>52.706000000000003</v>
      </c>
      <c r="F30" s="54">
        <v>2.0550000000000002</v>
      </c>
      <c r="G30" s="54">
        <v>13.871</v>
      </c>
      <c r="H30" s="54">
        <v>9.2898999999999994</v>
      </c>
      <c r="I30" s="54">
        <v>0.14299999999999999</v>
      </c>
      <c r="J30" s="54">
        <v>8.8369999999999997</v>
      </c>
      <c r="K30" s="54">
        <v>9.8460000000000001</v>
      </c>
      <c r="L30" s="54">
        <v>2.38</v>
      </c>
      <c r="M30" s="54">
        <v>0.44900000000000001</v>
      </c>
      <c r="N30" s="54">
        <v>0.28699999999999998</v>
      </c>
      <c r="O30" s="154">
        <v>99.863900000000015</v>
      </c>
      <c r="P30" s="54">
        <v>-4.8499999999999996</v>
      </c>
      <c r="Q30" s="102">
        <v>86.5</v>
      </c>
      <c r="R30" s="174">
        <v>66.610673592159927</v>
      </c>
      <c r="S30" s="174">
        <v>85.329147259284866</v>
      </c>
      <c r="T30" s="174">
        <v>85.622126760872192</v>
      </c>
      <c r="U30" s="174">
        <v>86.927928425179715</v>
      </c>
      <c r="V30" s="45">
        <f t="shared" si="1"/>
        <v>1215.251</v>
      </c>
      <c r="W30" s="45">
        <f t="shared" si="2"/>
        <v>1204.3444</v>
      </c>
      <c r="Y30" s="160" t="s">
        <v>253</v>
      </c>
      <c r="Z30" s="102" t="s">
        <v>1475</v>
      </c>
      <c r="AA30" s="102">
        <v>7720</v>
      </c>
      <c r="AB30" s="45">
        <v>2353.056</v>
      </c>
      <c r="AC30" s="154">
        <v>53.17</v>
      </c>
      <c r="AD30" s="154">
        <v>2.15</v>
      </c>
      <c r="AE30" s="154">
        <v>14.51</v>
      </c>
      <c r="AF30" s="154">
        <v>11.37</v>
      </c>
      <c r="AG30" s="154">
        <v>0.1497</v>
      </c>
      <c r="AH30" s="154">
        <v>5.68</v>
      </c>
      <c r="AI30" s="154">
        <v>10.3</v>
      </c>
      <c r="AJ30" s="154">
        <v>2.4900000000000002</v>
      </c>
      <c r="AK30" s="154">
        <v>0.47349999999999998</v>
      </c>
      <c r="AL30" s="154">
        <v>0.29949999999999999</v>
      </c>
      <c r="AM30" s="154">
        <v>100.59269999999998</v>
      </c>
      <c r="AN30" s="154">
        <v>9.282199999999996</v>
      </c>
      <c r="AO30" s="174">
        <v>51.164334707930621</v>
      </c>
      <c r="AQ30" s="160" t="s">
        <v>253</v>
      </c>
      <c r="AR30" s="160" t="s">
        <v>1475</v>
      </c>
      <c r="AS30" s="102">
        <v>7720</v>
      </c>
      <c r="AT30" s="45">
        <v>2353.056</v>
      </c>
      <c r="AU30" s="102">
        <v>0.3</v>
      </c>
      <c r="AV30" s="102">
        <v>1.72</v>
      </c>
      <c r="AW30" s="102">
        <v>0.57999999999999996</v>
      </c>
      <c r="AX30" s="102">
        <v>0.81</v>
      </c>
      <c r="AY30" s="102">
        <v>12.03</v>
      </c>
      <c r="AZ30" s="102">
        <v>0.95</v>
      </c>
      <c r="BA30" s="102">
        <v>0.72</v>
      </c>
      <c r="BB30" s="102">
        <v>2.41</v>
      </c>
      <c r="BC30" s="102">
        <v>3.19</v>
      </c>
      <c r="BD30" s="102">
        <v>9.85</v>
      </c>
      <c r="BE30" s="102"/>
      <c r="BF30" s="135" t="s">
        <v>1486</v>
      </c>
      <c r="BG30" s="304">
        <v>10</v>
      </c>
      <c r="BH30" s="53">
        <v>15</v>
      </c>
      <c r="BI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</row>
    <row r="31" spans="1:86" s="135" customFormat="1" ht="12.75">
      <c r="A31" s="160" t="s">
        <v>253</v>
      </c>
      <c r="B31" s="102" t="s">
        <v>1476</v>
      </c>
      <c r="C31" s="45">
        <v>7720</v>
      </c>
      <c r="D31" s="321">
        <v>2353.056</v>
      </c>
      <c r="E31" s="54">
        <v>52.55</v>
      </c>
      <c r="F31" s="54">
        <v>1.8859999999999999</v>
      </c>
      <c r="G31" s="54">
        <v>14.15</v>
      </c>
      <c r="H31" s="54">
        <v>9.6466999999999992</v>
      </c>
      <c r="I31" s="54">
        <v>0.11799999999999999</v>
      </c>
      <c r="J31" s="54">
        <v>8.1300000000000008</v>
      </c>
      <c r="K31" s="54">
        <v>10.387</v>
      </c>
      <c r="L31" s="54">
        <v>2.4049999999999998</v>
      </c>
      <c r="M31" s="54">
        <v>0.374</v>
      </c>
      <c r="N31" s="54">
        <v>0.21</v>
      </c>
      <c r="O31" s="154">
        <v>99.856699999999975</v>
      </c>
      <c r="P31" s="54">
        <v>-8.8800000000000008</v>
      </c>
      <c r="Q31" s="102">
        <v>85</v>
      </c>
      <c r="R31" s="174">
        <v>63.86602381801471</v>
      </c>
      <c r="S31" s="174">
        <v>83.747760997835542</v>
      </c>
      <c r="T31" s="174">
        <v>84.066423998390462</v>
      </c>
      <c r="U31" s="174">
        <v>85.489570563984998</v>
      </c>
      <c r="V31" s="45">
        <f t="shared" si="1"/>
        <v>1198.99</v>
      </c>
      <c r="W31" s="45">
        <f t="shared" si="2"/>
        <v>1189.356</v>
      </c>
      <c r="Y31" s="160" t="s">
        <v>253</v>
      </c>
      <c r="Z31" s="102" t="s">
        <v>1476</v>
      </c>
      <c r="AA31" s="102">
        <v>7720</v>
      </c>
      <c r="AB31" s="45">
        <v>2353.056</v>
      </c>
      <c r="AC31" s="154">
        <v>54.11</v>
      </c>
      <c r="AD31" s="154">
        <v>2.0699999999999998</v>
      </c>
      <c r="AE31" s="154">
        <v>15.53</v>
      </c>
      <c r="AF31" s="154">
        <v>7.52</v>
      </c>
      <c r="AG31" s="154">
        <v>0.12970000000000001</v>
      </c>
      <c r="AH31" s="154">
        <v>5.86</v>
      </c>
      <c r="AI31" s="154">
        <v>11.4</v>
      </c>
      <c r="AJ31" s="154">
        <v>2.64</v>
      </c>
      <c r="AK31" s="154">
        <v>0.4128</v>
      </c>
      <c r="AL31" s="154">
        <v>0.22889999999999999</v>
      </c>
      <c r="AM31" s="154">
        <v>99.901399999999995</v>
      </c>
      <c r="AN31" s="154">
        <v>9.6229999999999976</v>
      </c>
      <c r="AO31" s="174">
        <v>62.038727931857707</v>
      </c>
      <c r="AQ31" s="160" t="s">
        <v>253</v>
      </c>
      <c r="AR31" s="160" t="s">
        <v>1476</v>
      </c>
      <c r="AS31" s="102">
        <v>7720</v>
      </c>
      <c r="AT31" s="45">
        <v>2353.056</v>
      </c>
      <c r="AU31" s="102">
        <v>0.3</v>
      </c>
      <c r="AV31" s="102">
        <v>1.78</v>
      </c>
      <c r="AW31" s="102">
        <v>0.56000000000000005</v>
      </c>
      <c r="AX31" s="102">
        <v>1.01</v>
      </c>
      <c r="AY31" s="102">
        <v>13.83</v>
      </c>
      <c r="AZ31" s="102">
        <v>0.93</v>
      </c>
      <c r="BA31" s="102">
        <v>0.68</v>
      </c>
      <c r="BB31" s="102">
        <v>2.29</v>
      </c>
      <c r="BC31" s="102">
        <v>3.49</v>
      </c>
      <c r="BD31" s="102">
        <v>11.84</v>
      </c>
      <c r="BE31" s="102"/>
      <c r="BF31" s="135" t="s">
        <v>1486</v>
      </c>
      <c r="BG31" s="304">
        <v>10</v>
      </c>
      <c r="BH31" s="53">
        <v>15</v>
      </c>
      <c r="BI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</row>
    <row r="32" spans="1:86" s="135" customFormat="1" ht="12.75">
      <c r="A32" s="160" t="s">
        <v>253</v>
      </c>
      <c r="B32" s="102" t="s">
        <v>1477</v>
      </c>
      <c r="C32" s="45">
        <v>7720</v>
      </c>
      <c r="D32" s="321">
        <v>2353.056</v>
      </c>
      <c r="E32" s="54">
        <v>52.042000000000002</v>
      </c>
      <c r="F32" s="54">
        <v>1.8260000000000001</v>
      </c>
      <c r="G32" s="54">
        <v>14.218</v>
      </c>
      <c r="H32" s="54">
        <v>9.6253000000000011</v>
      </c>
      <c r="I32" s="54">
        <v>0.11799999999999999</v>
      </c>
      <c r="J32" s="54">
        <v>8.0890000000000004</v>
      </c>
      <c r="K32" s="54">
        <v>10.93</v>
      </c>
      <c r="L32" s="54">
        <v>2.4079999999999999</v>
      </c>
      <c r="M32" s="54">
        <v>0.372</v>
      </c>
      <c r="N32" s="54">
        <v>0.22700000000000001</v>
      </c>
      <c r="O32" s="154">
        <v>99.8553</v>
      </c>
      <c r="P32" s="54">
        <v>-9.58</v>
      </c>
      <c r="Q32" s="102">
        <v>85</v>
      </c>
      <c r="R32" s="174">
        <v>63.800574582757193</v>
      </c>
      <c r="S32" s="174">
        <v>83.709137615733567</v>
      </c>
      <c r="T32" s="174">
        <v>84.02841349225146</v>
      </c>
      <c r="U32" s="174">
        <v>85.454367637977484</v>
      </c>
      <c r="V32" s="45">
        <f t="shared" si="1"/>
        <v>1198.047</v>
      </c>
      <c r="W32" s="45">
        <f t="shared" si="2"/>
        <v>1188.4868000000001</v>
      </c>
      <c r="Y32" s="160" t="s">
        <v>253</v>
      </c>
      <c r="Z32" s="102" t="s">
        <v>1477</v>
      </c>
      <c r="AA32" s="102">
        <v>7720</v>
      </c>
      <c r="AB32" s="45">
        <v>2353.056</v>
      </c>
      <c r="AC32" s="154">
        <v>53.45</v>
      </c>
      <c r="AD32" s="154">
        <v>2.0099999999999998</v>
      </c>
      <c r="AE32" s="154">
        <v>15.65</v>
      </c>
      <c r="AF32" s="154">
        <v>7.73</v>
      </c>
      <c r="AG32" s="154">
        <v>0.12939999999999999</v>
      </c>
      <c r="AH32" s="154">
        <v>5.37</v>
      </c>
      <c r="AI32" s="154">
        <v>12.03</v>
      </c>
      <c r="AJ32" s="154">
        <v>2.65</v>
      </c>
      <c r="AK32" s="154">
        <v>0.40939999999999999</v>
      </c>
      <c r="AL32" s="154">
        <v>0.25490000000000002</v>
      </c>
      <c r="AM32" s="154">
        <v>99.68370000000003</v>
      </c>
      <c r="AN32" s="154">
        <v>9.6229999999999976</v>
      </c>
      <c r="AO32" s="174">
        <v>59.298714000811138</v>
      </c>
      <c r="AQ32" s="160" t="s">
        <v>253</v>
      </c>
      <c r="AR32" s="160" t="s">
        <v>1477</v>
      </c>
      <c r="AS32" s="102">
        <v>7720</v>
      </c>
      <c r="AT32" s="45">
        <v>2353.056</v>
      </c>
      <c r="AU32" s="102">
        <v>0.3</v>
      </c>
      <c r="AV32" s="102">
        <v>1.8</v>
      </c>
      <c r="AW32" s="102">
        <v>0.55000000000000004</v>
      </c>
      <c r="AX32" s="102">
        <v>1</v>
      </c>
      <c r="AY32" s="102">
        <v>13.98</v>
      </c>
      <c r="AZ32" s="102">
        <v>0.97</v>
      </c>
      <c r="BA32" s="102">
        <v>0.67</v>
      </c>
      <c r="BB32" s="102">
        <v>2.2999999999999998</v>
      </c>
      <c r="BC32" s="102">
        <v>3.5</v>
      </c>
      <c r="BD32" s="102">
        <v>11.18</v>
      </c>
      <c r="BE32" s="102"/>
      <c r="BF32" s="135" t="s">
        <v>1486</v>
      </c>
      <c r="BG32" s="304">
        <v>10</v>
      </c>
      <c r="BH32" s="53">
        <v>15</v>
      </c>
      <c r="BI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</row>
    <row r="33" spans="1:164" s="135" customFormat="1" ht="12.75">
      <c r="A33" s="160" t="s">
        <v>253</v>
      </c>
      <c r="B33" s="102" t="s">
        <v>1478</v>
      </c>
      <c r="C33" s="45">
        <v>7720</v>
      </c>
      <c r="D33" s="321">
        <v>2353.056</v>
      </c>
      <c r="E33" s="54">
        <v>52.594000000000001</v>
      </c>
      <c r="F33" s="54">
        <v>1.86</v>
      </c>
      <c r="G33" s="54">
        <v>14.096</v>
      </c>
      <c r="H33" s="54">
        <v>9.6231999999999989</v>
      </c>
      <c r="I33" s="54">
        <v>0.11700000000000001</v>
      </c>
      <c r="J33" s="54">
        <v>8.1120000000000001</v>
      </c>
      <c r="K33" s="54">
        <v>10.629</v>
      </c>
      <c r="L33" s="54">
        <v>2.2669999999999999</v>
      </c>
      <c r="M33" s="54">
        <v>0.35199999999999998</v>
      </c>
      <c r="N33" s="54">
        <v>0.20799999999999999</v>
      </c>
      <c r="O33" s="154">
        <v>99.858199999999997</v>
      </c>
      <c r="P33" s="54">
        <v>-10.09</v>
      </c>
      <c r="Q33" s="102">
        <v>85</v>
      </c>
      <c r="R33" s="174">
        <v>63.871159786583213</v>
      </c>
      <c r="S33" s="174">
        <v>83.750790030201259</v>
      </c>
      <c r="T33" s="174">
        <v>84.069404936990111</v>
      </c>
      <c r="U33" s="174">
        <v>85.492331200487698</v>
      </c>
      <c r="V33" s="45">
        <f t="shared" si="1"/>
        <v>1198.576</v>
      </c>
      <c r="W33" s="45">
        <f t="shared" si="2"/>
        <v>1188.9744000000001</v>
      </c>
      <c r="Y33" s="160" t="s">
        <v>253</v>
      </c>
      <c r="Z33" s="102" t="s">
        <v>1478</v>
      </c>
      <c r="AA33" s="102">
        <v>7720</v>
      </c>
      <c r="AB33" s="45">
        <v>2353.056</v>
      </c>
      <c r="AC33" s="154">
        <v>54.2</v>
      </c>
      <c r="AD33" s="154">
        <v>2.06</v>
      </c>
      <c r="AE33" s="154">
        <v>15.61</v>
      </c>
      <c r="AF33" s="154">
        <v>7.61</v>
      </c>
      <c r="AG33" s="154">
        <v>0.13389999999999999</v>
      </c>
      <c r="AH33" s="154">
        <v>5.27</v>
      </c>
      <c r="AI33" s="154">
        <v>11.77</v>
      </c>
      <c r="AJ33" s="154">
        <v>2.5099999999999998</v>
      </c>
      <c r="AK33" s="154">
        <v>0.38940000000000002</v>
      </c>
      <c r="AL33" s="154">
        <v>0.23</v>
      </c>
      <c r="AM33" s="154">
        <v>99.783299999999997</v>
      </c>
      <c r="AN33" s="154">
        <v>9.6229999999999976</v>
      </c>
      <c r="AO33" s="174">
        <v>59.222620666913983</v>
      </c>
      <c r="AQ33" s="160" t="s">
        <v>253</v>
      </c>
      <c r="AR33" s="160" t="s">
        <v>1478</v>
      </c>
      <c r="AS33" s="102">
        <v>7720</v>
      </c>
      <c r="AT33" s="45">
        <v>2353.056</v>
      </c>
      <c r="AU33" s="102">
        <v>0.28999999999999998</v>
      </c>
      <c r="AV33" s="102">
        <v>1.78</v>
      </c>
      <c r="AW33" s="102">
        <v>0.55000000000000004</v>
      </c>
      <c r="AX33" s="102">
        <v>1.01</v>
      </c>
      <c r="AY33" s="102">
        <v>13.39</v>
      </c>
      <c r="AZ33" s="102">
        <v>0.98</v>
      </c>
      <c r="BA33" s="102">
        <v>0.67</v>
      </c>
      <c r="BB33" s="102">
        <v>2.35</v>
      </c>
      <c r="BC33" s="102">
        <v>3.64</v>
      </c>
      <c r="BD33" s="102">
        <v>12.31</v>
      </c>
      <c r="BE33" s="102"/>
      <c r="BF33" s="135" t="s">
        <v>1486</v>
      </c>
      <c r="BG33" s="304">
        <v>10</v>
      </c>
      <c r="BH33" s="53">
        <v>15</v>
      </c>
      <c r="BI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</row>
    <row r="34" spans="1:164" s="135" customFormat="1" ht="12.75">
      <c r="A34" s="160" t="s">
        <v>253</v>
      </c>
      <c r="B34" s="102" t="s">
        <v>1479</v>
      </c>
      <c r="C34" s="45">
        <v>7720</v>
      </c>
      <c r="D34" s="321">
        <v>2353.056</v>
      </c>
      <c r="E34" s="54">
        <v>52.058</v>
      </c>
      <c r="F34" s="54">
        <v>2.3260000000000001</v>
      </c>
      <c r="G34" s="54">
        <v>14.65</v>
      </c>
      <c r="H34" s="54">
        <v>10.280799999999999</v>
      </c>
      <c r="I34" s="54">
        <v>0.13800000000000001</v>
      </c>
      <c r="J34" s="54">
        <v>7.0469999999999997</v>
      </c>
      <c r="K34" s="54">
        <v>9.9420000000000002</v>
      </c>
      <c r="L34" s="54">
        <v>2.7970000000000002</v>
      </c>
      <c r="M34" s="54">
        <v>0.40600000000000003</v>
      </c>
      <c r="N34" s="54">
        <v>0.20300000000000001</v>
      </c>
      <c r="O34" s="154">
        <v>99.847800000000007</v>
      </c>
      <c r="P34" s="54">
        <v>-7.93</v>
      </c>
      <c r="Q34" s="102">
        <v>82.1</v>
      </c>
      <c r="R34" s="174">
        <v>58.975019659369686</v>
      </c>
      <c r="S34" s="174">
        <v>80.73617309411064</v>
      </c>
      <c r="T34" s="174">
        <v>81.100559599555908</v>
      </c>
      <c r="U34" s="174">
        <v>82.734203028588652</v>
      </c>
      <c r="V34" s="45">
        <f t="shared" si="1"/>
        <v>1174.0809999999999</v>
      </c>
      <c r="W34" s="45">
        <f t="shared" si="2"/>
        <v>1166.3964000000001</v>
      </c>
      <c r="Y34" s="160" t="s">
        <v>253</v>
      </c>
      <c r="Z34" s="102" t="s">
        <v>1479</v>
      </c>
      <c r="AA34" s="102">
        <v>7720</v>
      </c>
      <c r="AB34" s="45">
        <v>2353.056</v>
      </c>
      <c r="AC34" s="154">
        <v>53.25</v>
      </c>
      <c r="AD34" s="154">
        <v>2.52</v>
      </c>
      <c r="AE34" s="154">
        <v>15.87</v>
      </c>
      <c r="AF34" s="154">
        <v>9.42</v>
      </c>
      <c r="AG34" s="154">
        <v>0.1479</v>
      </c>
      <c r="AH34" s="154">
        <v>4.38</v>
      </c>
      <c r="AI34" s="154">
        <v>10.77</v>
      </c>
      <c r="AJ34" s="154">
        <v>3.03</v>
      </c>
      <c r="AK34" s="154">
        <v>0.44180000000000003</v>
      </c>
      <c r="AL34" s="154">
        <v>0.224</v>
      </c>
      <c r="AM34" s="154">
        <v>100.05370000000001</v>
      </c>
      <c r="AN34" s="154">
        <v>10.281879999999997</v>
      </c>
      <c r="AO34" s="174">
        <v>49.370596256668129</v>
      </c>
      <c r="AQ34" s="160" t="s">
        <v>253</v>
      </c>
      <c r="AR34" s="160" t="s">
        <v>1479</v>
      </c>
      <c r="AS34" s="102">
        <v>7720</v>
      </c>
      <c r="AT34" s="45">
        <v>2353.056</v>
      </c>
      <c r="AU34" s="102">
        <v>0.3</v>
      </c>
      <c r="AV34" s="102">
        <v>1.58</v>
      </c>
      <c r="AW34" s="102">
        <v>0.55000000000000004</v>
      </c>
      <c r="AX34" s="102">
        <v>0.9</v>
      </c>
      <c r="AY34" s="102">
        <v>12.14</v>
      </c>
      <c r="AZ34" s="102">
        <v>1.0900000000000001</v>
      </c>
      <c r="BA34" s="102">
        <v>0.7</v>
      </c>
      <c r="BB34" s="102">
        <v>2.16</v>
      </c>
      <c r="BC34" s="102">
        <v>3.31</v>
      </c>
      <c r="BD34" s="102">
        <v>12.56</v>
      </c>
      <c r="BE34" s="102"/>
      <c r="BF34" s="135" t="s">
        <v>1486</v>
      </c>
      <c r="BG34" s="304">
        <v>10</v>
      </c>
      <c r="BH34" s="53">
        <v>15</v>
      </c>
      <c r="BI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</row>
    <row r="35" spans="1:164" s="151" customFormat="1" ht="13.5" thickBot="1">
      <c r="A35" s="177"/>
      <c r="X35" s="135"/>
      <c r="Y35" s="177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35"/>
      <c r="AR35" s="177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275"/>
      <c r="BG35" s="144"/>
      <c r="BI35" s="256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</row>
    <row r="36" spans="1:164" s="135" customFormat="1" ht="12.75">
      <c r="A36" s="160"/>
      <c r="Y36" s="160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R36" s="160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I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</row>
    <row r="37" spans="1:164" s="135" customFormat="1" ht="12.75">
      <c r="A37" s="164" t="s">
        <v>1480</v>
      </c>
      <c r="B37" s="157"/>
      <c r="C37" s="157"/>
      <c r="D37" s="157"/>
      <c r="Y37" s="160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610" t="s">
        <v>1481</v>
      </c>
      <c r="AN37" s="610"/>
      <c r="AO37" s="610"/>
      <c r="AR37" s="160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I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</row>
    <row r="38" spans="1:164" s="135" customFormat="1" ht="12.75">
      <c r="A38" s="598" t="s">
        <v>1482</v>
      </c>
      <c r="B38" s="598"/>
      <c r="C38" s="598"/>
      <c r="D38" s="598"/>
      <c r="Y38" s="160"/>
      <c r="AR38" s="160"/>
      <c r="AT38" s="255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I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</row>
    <row r="39" spans="1:164" s="135" customFormat="1" ht="12.75">
      <c r="A39" s="598" t="s">
        <v>1483</v>
      </c>
      <c r="B39" s="598"/>
      <c r="C39" s="598"/>
      <c r="D39" s="598"/>
      <c r="Y39" s="160"/>
      <c r="AR39" s="160"/>
      <c r="AT39" s="255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I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</row>
    <row r="40" spans="1:164" s="135" customFormat="1" ht="12.75">
      <c r="A40" s="598" t="s">
        <v>1484</v>
      </c>
      <c r="B40" s="598"/>
      <c r="C40" s="598"/>
      <c r="D40" s="598"/>
      <c r="Y40" s="160"/>
      <c r="AR40" s="160"/>
      <c r="AT40" s="274"/>
      <c r="AU40" s="298"/>
      <c r="AV40" s="298"/>
      <c r="AW40" s="298"/>
      <c r="AX40" s="298"/>
      <c r="AY40" s="298"/>
      <c r="AZ40" s="298"/>
      <c r="BA40" s="298"/>
      <c r="BB40" s="298"/>
      <c r="BC40" s="298"/>
      <c r="BD40" s="298"/>
      <c r="BE40" s="298"/>
      <c r="BF40" s="298"/>
      <c r="BG40" s="298"/>
      <c r="BI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</row>
    <row r="41" spans="1:164" s="135" customFormat="1" ht="12.75">
      <c r="A41" s="598" t="s">
        <v>1485</v>
      </c>
      <c r="B41" s="598"/>
      <c r="C41" s="598"/>
      <c r="D41" s="598"/>
      <c r="Y41" s="160"/>
      <c r="AR41" s="160"/>
      <c r="AT41" s="255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I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</row>
    <row r="42" spans="1:164" s="135" customFormat="1" ht="12.75">
      <c r="A42" s="160"/>
      <c r="B42" s="160"/>
      <c r="C42" s="160"/>
      <c r="D42" s="160"/>
      <c r="Y42" s="160"/>
      <c r="AR42" s="160"/>
      <c r="AT42" s="255"/>
      <c r="AU42" s="285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I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</row>
    <row r="43" spans="1:164">
      <c r="AT43" s="223"/>
      <c r="AU43" s="299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</row>
    <row r="44" spans="1:164"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194"/>
      <c r="Q44" s="194"/>
      <c r="AT44" s="223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</row>
    <row r="45" spans="1:164"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AT45" s="223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</row>
    <row r="46" spans="1:164">
      <c r="D46" s="248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</row>
    <row r="47" spans="1:164">
      <c r="D47" s="233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</row>
    <row r="48" spans="1:164"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</row>
    <row r="49" spans="4:15">
      <c r="D49" s="25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</row>
    <row r="50" spans="4:15">
      <c r="D50" s="256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</row>
    <row r="51" spans="4:15">
      <c r="D51" s="25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</row>
    <row r="52" spans="4:15">
      <c r="D52" s="256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</row>
    <row r="53" spans="4:15">
      <c r="D53" s="256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</row>
    <row r="54" spans="4:15">
      <c r="D54" s="256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</row>
    <row r="55" spans="4:15">
      <c r="D55" s="256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</row>
    <row r="56" spans="4:15">
      <c r="D56" s="25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</row>
    <row r="57" spans="4:15">
      <c r="D57" s="256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</row>
    <row r="58" spans="4:15">
      <c r="D58" s="256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</row>
    <row r="59" spans="4:15">
      <c r="D59" s="256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</row>
    <row r="60" spans="4:15">
      <c r="D60" s="256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</row>
    <row r="61" spans="4:15">
      <c r="D61" s="256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</row>
    <row r="62" spans="4:15">
      <c r="D62" s="256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</row>
    <row r="63" spans="4:15">
      <c r="D63" s="256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</row>
    <row r="64" spans="4:15">
      <c r="D64" s="256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</row>
    <row r="65" spans="4:17">
      <c r="D65" s="256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</row>
    <row r="66" spans="4:17">
      <c r="D66" s="256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</row>
    <row r="67" spans="4:17">
      <c r="D67" s="256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</row>
    <row r="68" spans="4:17">
      <c r="D68" s="256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</row>
    <row r="69" spans="4:17">
      <c r="D69" s="256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</row>
    <row r="70" spans="4:17">
      <c r="D70" s="256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</row>
    <row r="71" spans="4:17"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</row>
    <row r="72" spans="4:17"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</row>
    <row r="73" spans="4:17">
      <c r="D73" s="231"/>
      <c r="E73" s="231"/>
      <c r="F73" s="231"/>
      <c r="G73" s="231"/>
      <c r="H73" s="231"/>
      <c r="I73" s="231"/>
      <c r="J73" s="231"/>
      <c r="K73" s="231"/>
      <c r="L73" s="232"/>
      <c r="M73" s="233"/>
      <c r="N73" s="233"/>
      <c r="O73" s="233"/>
    </row>
    <row r="74" spans="4:17">
      <c r="D74" s="246"/>
      <c r="E74" s="235"/>
      <c r="F74" s="235"/>
      <c r="G74" s="235"/>
      <c r="H74" s="235"/>
      <c r="I74" s="235"/>
      <c r="J74" s="235"/>
      <c r="K74" s="235"/>
      <c r="L74" s="235"/>
      <c r="M74" s="233"/>
      <c r="N74" s="233"/>
      <c r="O74" s="233"/>
    </row>
    <row r="75" spans="4:17">
      <c r="D75" s="300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9"/>
      <c r="Q75" s="29"/>
    </row>
    <row r="76" spans="4:17">
      <c r="D76" s="300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9"/>
      <c r="Q76" s="29"/>
    </row>
    <row r="77" spans="4:17">
      <c r="D77" s="300"/>
      <c r="E77" s="236"/>
      <c r="F77" s="236"/>
      <c r="G77" s="236"/>
      <c r="H77" s="236"/>
      <c r="I77" s="236"/>
      <c r="J77" s="237"/>
      <c r="K77" s="236"/>
      <c r="L77" s="236"/>
      <c r="M77" s="236"/>
      <c r="N77" s="236"/>
      <c r="O77" s="237"/>
      <c r="Q77" s="91"/>
    </row>
    <row r="78" spans="4:17">
      <c r="D78" s="248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</row>
    <row r="79" spans="4:17"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</row>
    <row r="80" spans="4:17"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</row>
    <row r="81" spans="4:15"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</row>
  </sheetData>
  <mergeCells count="22">
    <mergeCell ref="AQ3:BD3"/>
    <mergeCell ref="BJ3:BV3"/>
    <mergeCell ref="BF3:BH3"/>
    <mergeCell ref="A41:D41"/>
    <mergeCell ref="V3:W3"/>
    <mergeCell ref="AM37:AO37"/>
    <mergeCell ref="A38:D38"/>
    <mergeCell ref="A39:D39"/>
    <mergeCell ref="A40:D40"/>
    <mergeCell ref="Y3:AO3"/>
    <mergeCell ref="CQ4:CR4"/>
    <mergeCell ref="CS4:CT4"/>
    <mergeCell ref="CA3:CT3"/>
    <mergeCell ref="BY3:BZ3"/>
    <mergeCell ref="CA4:CB4"/>
    <mergeCell ref="CC4:CD4"/>
    <mergeCell ref="CE4:CF4"/>
    <mergeCell ref="CG4:CH4"/>
    <mergeCell ref="CI4:CJ4"/>
    <mergeCell ref="CK4:CL4"/>
    <mergeCell ref="CM4:CN4"/>
    <mergeCell ref="CO4:CP4"/>
  </mergeCells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2"/>
  <sheetViews>
    <sheetView zoomScale="80" zoomScaleNormal="80" workbookViewId="0">
      <selection activeCell="P6" sqref="P6"/>
    </sheetView>
  </sheetViews>
  <sheetFormatPr defaultColWidth="11.42578125" defaultRowHeight="15"/>
  <cols>
    <col min="3" max="5" width="11.42578125" style="91" customWidth="1"/>
    <col min="6" max="11" width="11.5703125" style="91"/>
    <col min="12" max="12" width="14.7109375" style="92" bestFit="1" customWidth="1"/>
  </cols>
  <sheetData>
    <row r="1" spans="1:12" ht="15.75">
      <c r="A1" s="94" t="s">
        <v>1488</v>
      </c>
      <c r="B1" s="113"/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1:12" s="135" customFormat="1" ht="12.75">
      <c r="A2" s="154"/>
      <c r="B2" s="154"/>
      <c r="C2" s="106"/>
      <c r="D2" s="106"/>
      <c r="E2" s="106"/>
      <c r="F2" s="106"/>
      <c r="G2" s="106"/>
      <c r="H2" s="106"/>
      <c r="I2" s="106"/>
      <c r="J2" s="106"/>
      <c r="K2" s="106"/>
      <c r="L2" s="108"/>
    </row>
    <row r="3" spans="1:12" s="135" customFormat="1" ht="13.5" thickBot="1">
      <c r="A3" s="120" t="s">
        <v>282</v>
      </c>
      <c r="B3" s="121" t="s">
        <v>283</v>
      </c>
      <c r="C3" s="114" t="s">
        <v>1489</v>
      </c>
      <c r="D3" s="114" t="s">
        <v>1490</v>
      </c>
      <c r="E3" s="114" t="s">
        <v>1491</v>
      </c>
      <c r="F3" s="114" t="s">
        <v>1492</v>
      </c>
      <c r="G3" s="114" t="s">
        <v>1493</v>
      </c>
      <c r="H3" s="114" t="s">
        <v>1494</v>
      </c>
      <c r="I3" s="114" t="s">
        <v>1495</v>
      </c>
      <c r="J3" s="114" t="s">
        <v>1496</v>
      </c>
      <c r="K3" s="114" t="s">
        <v>1497</v>
      </c>
      <c r="L3" s="115" t="s">
        <v>1498</v>
      </c>
    </row>
    <row r="5" spans="1:12" s="135" customFormat="1" ht="12.75">
      <c r="A5" s="135" t="s">
        <v>305</v>
      </c>
      <c r="B5" s="135" t="s">
        <v>1499</v>
      </c>
      <c r="C5" s="154">
        <v>64.625744526678176</v>
      </c>
      <c r="D5" s="154">
        <v>131.5869530120483</v>
      </c>
      <c r="E5" s="154">
        <v>22.604038709122207</v>
      </c>
      <c r="F5" s="154">
        <v>220.82238306654668</v>
      </c>
      <c r="G5" s="154">
        <v>16.707271320668188</v>
      </c>
      <c r="H5" s="154">
        <v>327.47234940840019</v>
      </c>
      <c r="I5" s="154">
        <v>43.669236447786282</v>
      </c>
      <c r="J5" s="154">
        <v>115.37425547332182</v>
      </c>
      <c r="K5" s="154">
        <v>41.586953012048291</v>
      </c>
      <c r="L5" s="45">
        <v>309</v>
      </c>
    </row>
    <row r="6" spans="1:12" s="135" customFormat="1" ht="12.75">
      <c r="A6" s="135" t="s">
        <v>305</v>
      </c>
      <c r="B6" s="135" t="s">
        <v>1500</v>
      </c>
      <c r="C6" s="154">
        <v>64.625744526678176</v>
      </c>
      <c r="D6" s="154">
        <v>131.5869530120483</v>
      </c>
      <c r="E6" s="154">
        <v>22.604038709122207</v>
      </c>
      <c r="F6" s="154">
        <v>220.82238306654668</v>
      </c>
      <c r="G6" s="154">
        <v>16.707271320668188</v>
      </c>
      <c r="H6" s="154">
        <v>327.47234940840019</v>
      </c>
      <c r="I6" s="154">
        <v>43.669236447786282</v>
      </c>
      <c r="J6" s="154">
        <v>115.37425547332182</v>
      </c>
      <c r="K6" s="154">
        <v>41.586953012048291</v>
      </c>
      <c r="L6" s="45">
        <v>39</v>
      </c>
    </row>
    <row r="7" spans="1:12" s="135" customFormat="1" ht="12.75">
      <c r="A7" s="135" t="s">
        <v>305</v>
      </c>
      <c r="B7" s="135" t="s">
        <v>1501</v>
      </c>
      <c r="C7" s="154">
        <v>118.72289671150975</v>
      </c>
      <c r="D7" s="154">
        <v>73.31655998505228</v>
      </c>
      <c r="E7" s="154">
        <v>37.985602795216757</v>
      </c>
      <c r="F7" s="154">
        <v>138.64154461700033</v>
      </c>
      <c r="G7" s="154">
        <v>36.125494565496822</v>
      </c>
      <c r="H7" s="154">
        <v>351.46258650773973</v>
      </c>
      <c r="I7" s="154">
        <v>49.02432204296553</v>
      </c>
      <c r="J7" s="154">
        <v>241.27710328849025</v>
      </c>
      <c r="K7" s="154">
        <v>16.683440014947728</v>
      </c>
      <c r="L7" s="45">
        <v>148</v>
      </c>
    </row>
    <row r="8" spans="1:12" s="135" customFormat="1" ht="12.75">
      <c r="A8" s="135" t="s">
        <v>305</v>
      </c>
      <c r="B8" s="135" t="s">
        <v>1502</v>
      </c>
      <c r="C8" s="154">
        <v>44.354655459459423</v>
      </c>
      <c r="D8" s="154">
        <v>131.67495324324315</v>
      </c>
      <c r="E8" s="154">
        <v>90.706701135135148</v>
      </c>
      <c r="F8" s="154">
        <v>316.70813860296141</v>
      </c>
      <c r="G8" s="154">
        <v>48.320151077083949</v>
      </c>
      <c r="H8" s="154">
        <v>226.11524617538001</v>
      </c>
      <c r="I8" s="154">
        <v>0.52784959504224971</v>
      </c>
      <c r="J8" s="154">
        <v>135.64534454054058</v>
      </c>
      <c r="K8" s="154">
        <v>41.674953243243138</v>
      </c>
      <c r="L8" s="45">
        <v>113</v>
      </c>
    </row>
    <row r="9" spans="1:12" s="135" customFormat="1" ht="12.75">
      <c r="A9" s="135" t="s">
        <v>305</v>
      </c>
      <c r="B9" s="135" t="s">
        <v>1503</v>
      </c>
      <c r="C9" s="154">
        <v>116.18804337078649</v>
      </c>
      <c r="D9" s="154">
        <v>63.624133550561787</v>
      </c>
      <c r="E9" s="154">
        <v>45.312555550561797</v>
      </c>
      <c r="F9" s="154">
        <v>129.62560854049099</v>
      </c>
      <c r="G9" s="154">
        <v>39.564212167671634</v>
      </c>
      <c r="H9" s="154">
        <v>357.53442702065956</v>
      </c>
      <c r="I9" s="154">
        <v>39.052411532032608</v>
      </c>
      <c r="J9" s="154">
        <v>243.81195662921351</v>
      </c>
      <c r="K9" s="154">
        <v>26.375866449438224</v>
      </c>
      <c r="L9" s="45">
        <v>328</v>
      </c>
    </row>
    <row r="10" spans="1:12" s="135" customFormat="1" ht="12.75">
      <c r="A10" s="135" t="s">
        <v>305</v>
      </c>
      <c r="B10" s="135" t="s">
        <v>1504</v>
      </c>
      <c r="C10" s="154">
        <v>87.769831576576522</v>
      </c>
      <c r="D10" s="154">
        <v>118.25399699699693</v>
      </c>
      <c r="E10" s="154">
        <v>149.77707882882896</v>
      </c>
      <c r="F10" s="154">
        <v>346.8130172085659</v>
      </c>
      <c r="G10" s="154">
        <v>26.320602721457824</v>
      </c>
      <c r="H10" s="154">
        <v>221.32755680901712</v>
      </c>
      <c r="I10" s="154">
        <v>49.56354759897448</v>
      </c>
      <c r="J10" s="154">
        <v>92.230168423423464</v>
      </c>
      <c r="K10" s="154">
        <v>28.253996996996918</v>
      </c>
      <c r="L10" s="45">
        <v>334</v>
      </c>
    </row>
    <row r="11" spans="1:12" s="135" customFormat="1" ht="12.75">
      <c r="A11" s="135" t="s">
        <v>305</v>
      </c>
      <c r="B11" s="135" t="s">
        <v>1505</v>
      </c>
      <c r="C11" s="154">
        <v>87.769831576576522</v>
      </c>
      <c r="D11" s="154">
        <v>118.25399699699693</v>
      </c>
      <c r="E11" s="154">
        <v>149.77707882882896</v>
      </c>
      <c r="F11" s="154">
        <v>346.8130172085659</v>
      </c>
      <c r="G11" s="154">
        <v>26.320602721457824</v>
      </c>
      <c r="H11" s="154">
        <v>221.32755680901712</v>
      </c>
      <c r="I11" s="154">
        <v>49.56354759897448</v>
      </c>
      <c r="J11" s="154">
        <v>92.230168423423464</v>
      </c>
      <c r="K11" s="154">
        <v>28.253996996996918</v>
      </c>
      <c r="L11" s="45">
        <v>275</v>
      </c>
    </row>
    <row r="12" spans="1:12" s="135" customFormat="1" ht="12.75">
      <c r="A12" s="135" t="s">
        <v>305</v>
      </c>
      <c r="B12" s="135" t="s">
        <v>1506</v>
      </c>
      <c r="C12" s="154">
        <v>131.16038330206371</v>
      </c>
      <c r="D12" s="154">
        <v>57.949837748592884</v>
      </c>
      <c r="E12" s="154">
        <v>49.887329005628565</v>
      </c>
      <c r="F12" s="154">
        <v>106.63287136218827</v>
      </c>
      <c r="G12" s="154">
        <v>40.407099419499836</v>
      </c>
      <c r="H12" s="154">
        <v>342.92708252376855</v>
      </c>
      <c r="I12" s="154">
        <v>33.099328199868935</v>
      </c>
      <c r="J12" s="154">
        <v>228.83961669793629</v>
      </c>
      <c r="K12" s="154">
        <v>32.050162251407116</v>
      </c>
      <c r="L12" s="45">
        <v>197</v>
      </c>
    </row>
    <row r="13" spans="1:12" s="135" customFormat="1" ht="12.75">
      <c r="A13" s="135" t="s">
        <v>305</v>
      </c>
      <c r="B13" s="135" t="s">
        <v>1507</v>
      </c>
      <c r="C13" s="154">
        <v>138.7219317757008</v>
      </c>
      <c r="D13" s="154">
        <v>67.551565242141081</v>
      </c>
      <c r="E13" s="154">
        <v>49.168371002548859</v>
      </c>
      <c r="F13" s="154">
        <v>107.43809560144526</v>
      </c>
      <c r="G13" s="154">
        <v>44.370804862034774</v>
      </c>
      <c r="H13" s="154">
        <v>329.53959715955466</v>
      </c>
      <c r="I13" s="154">
        <v>37.177972881293869</v>
      </c>
      <c r="J13" s="154">
        <v>221.2780682242992</v>
      </c>
      <c r="K13" s="154">
        <v>22.448434757858919</v>
      </c>
      <c r="L13" s="45">
        <v>90</v>
      </c>
    </row>
    <row r="14" spans="1:12" s="135" customFormat="1" ht="12.75">
      <c r="A14" s="135" t="s">
        <v>305</v>
      </c>
      <c r="B14" s="135" t="s">
        <v>1508</v>
      </c>
      <c r="C14" s="154">
        <v>59.84574736711982</v>
      </c>
      <c r="D14" s="154">
        <v>50.815594894931984</v>
      </c>
      <c r="E14" s="154">
        <v>124.30933930778741</v>
      </c>
      <c r="F14" s="154">
        <v>72.950448682552292</v>
      </c>
      <c r="G14" s="154">
        <v>39.810553454963284</v>
      </c>
      <c r="H14" s="154">
        <v>186.83105047619262</v>
      </c>
      <c r="I14" s="154">
        <v>25.906427522436136</v>
      </c>
      <c r="J14" s="154">
        <v>300.15425263288017</v>
      </c>
      <c r="K14" s="154">
        <v>39.184405105068024</v>
      </c>
      <c r="L14" s="45">
        <v>209</v>
      </c>
    </row>
    <row r="15" spans="1:12" s="135" customFormat="1" ht="12.75">
      <c r="A15" s="135" t="s">
        <v>305</v>
      </c>
      <c r="B15" s="135" t="s">
        <v>1509</v>
      </c>
      <c r="C15" s="154">
        <v>59.84574736711982</v>
      </c>
      <c r="D15" s="154">
        <v>50.815594894931984</v>
      </c>
      <c r="E15" s="154">
        <v>124.30933930778741</v>
      </c>
      <c r="F15" s="154">
        <v>72.950448682552292</v>
      </c>
      <c r="G15" s="154">
        <v>39.810553454963284</v>
      </c>
      <c r="H15" s="154">
        <v>186.83105047619262</v>
      </c>
      <c r="I15" s="154">
        <v>25.906427522436136</v>
      </c>
      <c r="J15" s="154">
        <v>300.15425263288017</v>
      </c>
      <c r="K15" s="154">
        <v>39.184405105068024</v>
      </c>
      <c r="L15" s="45">
        <v>156</v>
      </c>
    </row>
    <row r="16" spans="1:12" s="135" customFormat="1" ht="12.75">
      <c r="A16" s="135" t="s">
        <v>305</v>
      </c>
      <c r="B16" s="135" t="s">
        <v>1510</v>
      </c>
      <c r="C16" s="154">
        <v>38.972450450980389</v>
      </c>
      <c r="D16" s="154">
        <v>131.22226921568628</v>
      </c>
      <c r="E16" s="154">
        <v>53.804461549019607</v>
      </c>
      <c r="F16" s="154">
        <v>273.03158693440173</v>
      </c>
      <c r="G16" s="154">
        <v>37.372676109790127</v>
      </c>
      <c r="H16" s="154">
        <v>25.283115066371579</v>
      </c>
      <c r="I16" s="154">
        <v>26.37101576047381</v>
      </c>
      <c r="J16" s="154">
        <v>141.0275495490196</v>
      </c>
      <c r="K16" s="154">
        <v>41.222269215686275</v>
      </c>
      <c r="L16" s="45">
        <v>63</v>
      </c>
    </row>
    <row r="17" spans="1:12" s="135" customFormat="1" ht="12.75">
      <c r="A17" s="135" t="s">
        <v>305</v>
      </c>
      <c r="B17" s="135" t="s">
        <v>1511</v>
      </c>
      <c r="C17" s="154">
        <v>38.972450450980389</v>
      </c>
      <c r="D17" s="154">
        <v>131.22226921568628</v>
      </c>
      <c r="E17" s="154">
        <v>53.804461549019607</v>
      </c>
      <c r="F17" s="154">
        <v>273.03158693440173</v>
      </c>
      <c r="G17" s="154">
        <v>37.372676109790127</v>
      </c>
      <c r="H17" s="154">
        <v>25.283115066371579</v>
      </c>
      <c r="I17" s="154">
        <v>26.37101576047381</v>
      </c>
      <c r="J17" s="154">
        <v>141.0275495490196</v>
      </c>
      <c r="K17" s="154">
        <v>41.222269215686275</v>
      </c>
      <c r="L17" s="45">
        <v>136</v>
      </c>
    </row>
    <row r="18" spans="1:12" s="135" customFormat="1" ht="12.75">
      <c r="A18" s="135" t="s">
        <v>305</v>
      </c>
      <c r="B18" s="135" t="s">
        <v>1512</v>
      </c>
      <c r="C18" s="154">
        <v>32.130729824868659</v>
      </c>
      <c r="D18" s="154">
        <v>163.96233082311744</v>
      </c>
      <c r="E18" s="154">
        <v>99.737437478108617</v>
      </c>
      <c r="F18" s="154">
        <v>337.99303058322573</v>
      </c>
      <c r="G18" s="154">
        <v>15.800527947864394</v>
      </c>
      <c r="H18" s="154">
        <v>247.23457548111315</v>
      </c>
      <c r="I18" s="154">
        <v>2.6781986871466428</v>
      </c>
      <c r="J18" s="154">
        <v>147.86927017513133</v>
      </c>
      <c r="K18" s="154">
        <v>73.962330823117426</v>
      </c>
      <c r="L18" s="45">
        <v>179</v>
      </c>
    </row>
    <row r="19" spans="1:12" s="135" customFormat="1" ht="12.75">
      <c r="A19" s="135" t="s">
        <v>305</v>
      </c>
      <c r="B19" s="135" t="s">
        <v>1513</v>
      </c>
      <c r="C19" s="154">
        <v>57.995738636363612</v>
      </c>
      <c r="D19" s="154">
        <v>136.19236212121208</v>
      </c>
      <c r="E19" s="154">
        <v>45.17770318181816</v>
      </c>
      <c r="F19" s="154">
        <v>247.98985411474911</v>
      </c>
      <c r="G19" s="154">
        <v>29.406524053364215</v>
      </c>
      <c r="H19" s="154">
        <v>356.35597125341593</v>
      </c>
      <c r="I19" s="154">
        <v>29.207023611698652</v>
      </c>
      <c r="J19" s="154">
        <v>122.0042613636364</v>
      </c>
      <c r="K19" s="154">
        <v>46.192362121212078</v>
      </c>
      <c r="L19" s="45">
        <v>225</v>
      </c>
    </row>
    <row r="20" spans="1:12" s="176" customFormat="1" ht="12.75">
      <c r="A20" s="175" t="s">
        <v>305</v>
      </c>
      <c r="B20" s="175" t="s">
        <v>1514</v>
      </c>
      <c r="C20" s="54">
        <v>39.474202907711749</v>
      </c>
      <c r="D20" s="54">
        <v>22.204927054361551</v>
      </c>
      <c r="E20" s="54">
        <v>38.48667597977245</v>
      </c>
      <c r="F20" s="54">
        <v>194.16925755544193</v>
      </c>
      <c r="G20" s="54">
        <v>13.60295242213026</v>
      </c>
      <c r="H20" s="54">
        <v>99.871716685399221</v>
      </c>
      <c r="I20" s="54">
        <v>17.206612243447537</v>
      </c>
      <c r="J20" s="54">
        <v>320.52579709228826</v>
      </c>
      <c r="K20" s="54">
        <v>67.795072945638452</v>
      </c>
      <c r="L20" s="53">
        <v>114</v>
      </c>
    </row>
    <row r="21" spans="1:12" s="135" customFormat="1" ht="13.5" thickBot="1">
      <c r="A21" s="151"/>
      <c r="B21" s="151"/>
      <c r="C21" s="153"/>
      <c r="D21" s="153"/>
      <c r="E21" s="153"/>
      <c r="F21" s="153"/>
      <c r="G21" s="153"/>
      <c r="H21" s="153"/>
      <c r="I21" s="153"/>
      <c r="J21" s="153"/>
      <c r="K21" s="153"/>
      <c r="L21" s="65"/>
    </row>
    <row r="22" spans="1:12" s="135" customFormat="1" ht="12.75">
      <c r="C22" s="154"/>
      <c r="D22" s="154"/>
      <c r="E22" s="154"/>
      <c r="F22" s="154"/>
      <c r="G22" s="154"/>
      <c r="H22" s="154"/>
      <c r="I22" s="154"/>
      <c r="J22" s="154"/>
      <c r="K22" s="154"/>
      <c r="L22" s="45"/>
    </row>
    <row r="23" spans="1:12" s="135" customFormat="1" ht="12.75">
      <c r="A23" s="135" t="s">
        <v>317</v>
      </c>
      <c r="B23" s="135" t="s">
        <v>1506</v>
      </c>
      <c r="C23" s="154">
        <v>29.206066249999996</v>
      </c>
      <c r="D23" s="154">
        <v>51.695955416666671</v>
      </c>
      <c r="E23" s="154">
        <v>36.413029166666668</v>
      </c>
      <c r="F23" s="154">
        <v>216.22410384673611</v>
      </c>
      <c r="G23" s="154">
        <v>27.763224779619087</v>
      </c>
      <c r="H23" s="154">
        <v>100.83503590684292</v>
      </c>
      <c r="I23" s="154">
        <v>39.162391919406502</v>
      </c>
      <c r="J23" s="154">
        <v>330.79393375000001</v>
      </c>
      <c r="K23" s="154">
        <v>38.304044583333337</v>
      </c>
      <c r="L23" s="45">
        <v>56</v>
      </c>
    </row>
    <row r="24" spans="1:12" s="135" customFormat="1" ht="12.75">
      <c r="A24" s="135" t="s">
        <v>317</v>
      </c>
      <c r="B24" s="135" t="s">
        <v>1507</v>
      </c>
      <c r="C24" s="154">
        <v>99.784319780219832</v>
      </c>
      <c r="D24" s="154">
        <v>133.9956472527472</v>
      </c>
      <c r="E24" s="154">
        <v>30.977448571428575</v>
      </c>
      <c r="F24" s="154">
        <v>192.85123144898694</v>
      </c>
      <c r="G24" s="154">
        <v>21.732382652035572</v>
      </c>
      <c r="H24" s="154">
        <v>301.05154702224297</v>
      </c>
      <c r="I24" s="154">
        <v>38.081778152300316</v>
      </c>
      <c r="J24" s="154">
        <v>80.215680219780154</v>
      </c>
      <c r="K24" s="154">
        <v>43.995647252747204</v>
      </c>
      <c r="L24" s="45">
        <v>1</v>
      </c>
    </row>
    <row r="25" spans="1:12" s="135" customFormat="1" ht="12.75">
      <c r="A25" s="135" t="s">
        <v>317</v>
      </c>
      <c r="B25" s="135" t="s">
        <v>1515</v>
      </c>
      <c r="C25" s="154">
        <v>96.854623154761924</v>
      </c>
      <c r="D25" s="154">
        <v>93.847507916666657</v>
      </c>
      <c r="E25" s="154">
        <v>105.49531845238099</v>
      </c>
      <c r="F25" s="154">
        <v>339.53939421845047</v>
      </c>
      <c r="G25" s="154">
        <v>74.045520176066162</v>
      </c>
      <c r="H25" s="154">
        <v>174.21112226725495</v>
      </c>
      <c r="I25" s="154">
        <v>15.459520670346029</v>
      </c>
      <c r="J25" s="154">
        <v>83.145376845238104</v>
      </c>
      <c r="K25" s="154">
        <v>3.8475079166666601</v>
      </c>
      <c r="L25" s="45">
        <v>1</v>
      </c>
    </row>
    <row r="26" spans="1:12" s="135" customFormat="1" ht="12.75">
      <c r="A26" s="135" t="s">
        <v>317</v>
      </c>
      <c r="B26" s="135" t="s">
        <v>1516</v>
      </c>
      <c r="C26" s="154">
        <v>96.854623154761924</v>
      </c>
      <c r="D26" s="154">
        <v>93.847507916666657</v>
      </c>
      <c r="E26" s="154">
        <v>105.49531845238099</v>
      </c>
      <c r="F26" s="154">
        <v>339.53939421845047</v>
      </c>
      <c r="G26" s="154">
        <v>74.045520176066162</v>
      </c>
      <c r="H26" s="154">
        <v>174.21112226725495</v>
      </c>
      <c r="I26" s="154">
        <v>15.459520670346029</v>
      </c>
      <c r="J26" s="154">
        <v>83.145376845238104</v>
      </c>
      <c r="K26" s="154">
        <v>3.8475079166666601</v>
      </c>
      <c r="L26" s="45">
        <v>59</v>
      </c>
    </row>
    <row r="27" spans="1:12" s="135" customFormat="1" ht="12.75">
      <c r="A27" s="135" t="s">
        <v>317</v>
      </c>
      <c r="B27" s="135" t="s">
        <v>1517</v>
      </c>
      <c r="C27" s="154">
        <v>8.2173540769230762</v>
      </c>
      <c r="D27" s="154">
        <v>143.20014615384616</v>
      </c>
      <c r="E27" s="154">
        <v>25.896512307692305</v>
      </c>
      <c r="F27" s="154">
        <v>283.02647627903798</v>
      </c>
      <c r="G27" s="154">
        <v>15.1662615093878</v>
      </c>
      <c r="H27" s="154">
        <v>23.01182904316056</v>
      </c>
      <c r="I27" s="154">
        <v>32.606776960045785</v>
      </c>
      <c r="J27" s="154">
        <v>171.78264592307693</v>
      </c>
      <c r="K27" s="154">
        <v>53.20014615384617</v>
      </c>
      <c r="L27" s="45">
        <v>262</v>
      </c>
    </row>
    <row r="28" spans="1:12" s="135" customFormat="1" ht="12.75">
      <c r="A28" s="135" t="s">
        <v>317</v>
      </c>
      <c r="B28" s="135" t="s">
        <v>1512</v>
      </c>
      <c r="C28" s="154">
        <v>36.280375049504975</v>
      </c>
      <c r="D28" s="154">
        <v>113.80719603960388</v>
      </c>
      <c r="E28" s="154">
        <v>119.42447722772278</v>
      </c>
      <c r="F28" s="154">
        <v>18.129598861237412</v>
      </c>
      <c r="G28" s="154">
        <v>52.834079412834591</v>
      </c>
      <c r="H28" s="154">
        <v>246.54597395709345</v>
      </c>
      <c r="I28" s="154">
        <v>26.709859885870763</v>
      </c>
      <c r="J28" s="154">
        <v>143.71962495049502</v>
      </c>
      <c r="K28" s="154">
        <v>23.807196039603884</v>
      </c>
      <c r="L28" s="45">
        <v>292</v>
      </c>
    </row>
    <row r="29" spans="1:12" s="135" customFormat="1" ht="12.75">
      <c r="A29" s="135" t="s">
        <v>317</v>
      </c>
      <c r="B29" s="135" t="s">
        <v>1514</v>
      </c>
      <c r="C29" s="154">
        <v>146.79519604591837</v>
      </c>
      <c r="D29" s="154">
        <v>112.30751977040819</v>
      </c>
      <c r="E29" s="154">
        <v>132.85272040816338</v>
      </c>
      <c r="F29" s="154">
        <v>280.95284674722808</v>
      </c>
      <c r="G29" s="154">
        <v>42.706167288111139</v>
      </c>
      <c r="H29" s="154">
        <v>142.60411178752759</v>
      </c>
      <c r="I29" s="154">
        <v>38.992318777750725</v>
      </c>
      <c r="J29" s="154">
        <v>33.204803954081626</v>
      </c>
      <c r="K29" s="154">
        <v>22.307519770408184</v>
      </c>
      <c r="L29" s="45" t="s">
        <v>1518</v>
      </c>
    </row>
    <row r="30" spans="1:12" s="135" customFormat="1" ht="12.75">
      <c r="A30" s="135" t="s">
        <v>317</v>
      </c>
      <c r="B30" s="135" t="s">
        <v>1513</v>
      </c>
      <c r="C30" s="154">
        <v>7.6140675000000035</v>
      </c>
      <c r="D30" s="154">
        <v>146.75460869565214</v>
      </c>
      <c r="E30" s="154">
        <v>25.88845782608696</v>
      </c>
      <c r="F30" s="154">
        <v>284.47777105545663</v>
      </c>
      <c r="G30" s="154">
        <v>13.849167157243803</v>
      </c>
      <c r="H30" s="154">
        <v>22.512656126271736</v>
      </c>
      <c r="I30" s="154">
        <v>29.551729277564977</v>
      </c>
      <c r="J30" s="154">
        <v>172.3859325</v>
      </c>
      <c r="K30" s="154">
        <v>56.754608695652152</v>
      </c>
      <c r="L30" s="45">
        <v>273</v>
      </c>
    </row>
    <row r="31" spans="1:12" s="135" customFormat="1" ht="13.5" thickBot="1">
      <c r="A31" s="151"/>
      <c r="B31" s="151"/>
      <c r="C31" s="153"/>
      <c r="D31" s="153"/>
      <c r="E31" s="153"/>
      <c r="F31" s="153"/>
      <c r="G31" s="153"/>
      <c r="H31" s="153"/>
      <c r="I31" s="153"/>
      <c r="J31" s="153"/>
      <c r="K31" s="153"/>
      <c r="L31" s="65"/>
    </row>
    <row r="32" spans="1:12" s="135" customFormat="1" ht="12.75">
      <c r="C32" s="154"/>
      <c r="D32" s="154"/>
      <c r="E32" s="154"/>
      <c r="F32" s="154"/>
      <c r="G32" s="154"/>
      <c r="H32" s="154"/>
      <c r="I32" s="154"/>
      <c r="J32" s="154"/>
      <c r="K32" s="154"/>
      <c r="L32" s="45"/>
    </row>
    <row r="33" spans="1:12" s="135" customFormat="1" ht="12.75">
      <c r="A33" s="135" t="s">
        <v>342</v>
      </c>
      <c r="B33" s="135" t="s">
        <v>1519</v>
      </c>
      <c r="C33" s="154">
        <v>3.8885862719999955</v>
      </c>
      <c r="D33" s="154">
        <v>114.28833653333328</v>
      </c>
      <c r="E33" s="154">
        <v>119.55531919999993</v>
      </c>
      <c r="F33" s="154">
        <v>50.154800460725596</v>
      </c>
      <c r="G33" s="154">
        <v>52.455867612164958</v>
      </c>
      <c r="H33" s="154">
        <v>279.24053822681577</v>
      </c>
      <c r="I33" s="154">
        <v>26.718243163264724</v>
      </c>
      <c r="J33" s="154">
        <v>176.111413728</v>
      </c>
      <c r="K33" s="154">
        <v>24.288336533333279</v>
      </c>
      <c r="L33" s="45">
        <v>53</v>
      </c>
    </row>
    <row r="34" spans="1:12" s="135" customFormat="1" ht="12.75">
      <c r="A34" s="135" t="s">
        <v>342</v>
      </c>
      <c r="B34" s="135" t="s">
        <v>1520</v>
      </c>
      <c r="C34" s="154">
        <v>3.8885862719999955</v>
      </c>
      <c r="D34" s="154">
        <v>114.28833653333328</v>
      </c>
      <c r="E34" s="154">
        <v>119.55531919999993</v>
      </c>
      <c r="F34" s="154">
        <v>50.154800460725596</v>
      </c>
      <c r="G34" s="154">
        <v>52.455867612164958</v>
      </c>
      <c r="H34" s="154">
        <v>279.24053822681577</v>
      </c>
      <c r="I34" s="154">
        <v>26.718243163264724</v>
      </c>
      <c r="J34" s="154">
        <v>176.111413728</v>
      </c>
      <c r="K34" s="154">
        <v>24.288336533333279</v>
      </c>
      <c r="L34" s="45">
        <v>335</v>
      </c>
    </row>
    <row r="35" spans="1:12" s="135" customFormat="1" ht="12.75">
      <c r="A35" s="135" t="s">
        <v>342</v>
      </c>
      <c r="B35" s="135" t="s">
        <v>344</v>
      </c>
      <c r="C35" s="154">
        <v>159.53187851562507</v>
      </c>
      <c r="D35" s="154">
        <v>73.177262695312493</v>
      </c>
      <c r="E35" s="154">
        <v>101.63158900390624</v>
      </c>
      <c r="F35" s="154">
        <v>345.04563774490026</v>
      </c>
      <c r="G35" s="154">
        <v>69.643736277257304</v>
      </c>
      <c r="H35" s="154">
        <v>107.05881277411443</v>
      </c>
      <c r="I35" s="154">
        <v>11.127309300850349</v>
      </c>
      <c r="J35" s="154">
        <v>200.46812148437493</v>
      </c>
      <c r="K35" s="154">
        <v>16.822737304687504</v>
      </c>
      <c r="L35" s="45">
        <v>56</v>
      </c>
    </row>
    <row r="36" spans="1:12" s="135" customFormat="1" ht="12.75">
      <c r="A36" s="135" t="s">
        <v>342</v>
      </c>
      <c r="B36" s="135" t="s">
        <v>366</v>
      </c>
      <c r="C36" s="154">
        <v>79.350382748091548</v>
      </c>
      <c r="D36" s="154">
        <v>105.88311145038175</v>
      </c>
      <c r="E36" s="154">
        <v>106.62701106870233</v>
      </c>
      <c r="F36" s="154">
        <v>328.14595776212349</v>
      </c>
      <c r="G36" s="154">
        <v>67.162025482306831</v>
      </c>
      <c r="H36" s="154">
        <v>195.32183306716917</v>
      </c>
      <c r="I36" s="154">
        <v>15.974878891762144</v>
      </c>
      <c r="J36" s="154">
        <v>100.64961725190845</v>
      </c>
      <c r="K36" s="154">
        <v>15.883111450381746</v>
      </c>
      <c r="L36" s="45">
        <v>250</v>
      </c>
    </row>
    <row r="37" spans="1:12" s="135" customFormat="1" ht="12.75">
      <c r="A37" s="135" t="s">
        <v>342</v>
      </c>
      <c r="B37" s="135" t="s">
        <v>330</v>
      </c>
      <c r="C37" s="154">
        <v>120.38186317829449</v>
      </c>
      <c r="D37" s="154">
        <v>106.38874534883722</v>
      </c>
      <c r="E37" s="154">
        <v>91.316342131783031</v>
      </c>
      <c r="F37" s="154">
        <v>244.27403109125873</v>
      </c>
      <c r="G37" s="154">
        <v>73.559920538642032</v>
      </c>
      <c r="H37" s="154">
        <v>149.98960687561456</v>
      </c>
      <c r="I37" s="154">
        <v>1.2628495369385364</v>
      </c>
      <c r="J37" s="154">
        <v>59.618136821705491</v>
      </c>
      <c r="K37" s="154">
        <v>16.388745348837219</v>
      </c>
      <c r="L37" s="45">
        <v>33</v>
      </c>
    </row>
    <row r="38" spans="1:12" s="135" customFormat="1" ht="12.75">
      <c r="A38" s="135" t="s">
        <v>342</v>
      </c>
      <c r="B38" s="135" t="s">
        <v>312</v>
      </c>
      <c r="C38" s="154">
        <v>155.6292073369566</v>
      </c>
      <c r="D38" s="154">
        <v>75.596446480978301</v>
      </c>
      <c r="E38" s="154">
        <v>103.81576521739146</v>
      </c>
      <c r="F38" s="154">
        <v>339.69911626145301</v>
      </c>
      <c r="G38" s="154">
        <v>70.143406487550664</v>
      </c>
      <c r="H38" s="154">
        <v>110.87028983007824</v>
      </c>
      <c r="I38" s="154">
        <v>13.37330314628325</v>
      </c>
      <c r="J38" s="154">
        <v>204.3707926630434</v>
      </c>
      <c r="K38" s="154">
        <v>14.403553519021708</v>
      </c>
      <c r="L38" s="45">
        <v>116</v>
      </c>
    </row>
    <row r="39" spans="1:12" s="135" customFormat="1" ht="12.75">
      <c r="A39" s="135" t="s">
        <v>342</v>
      </c>
      <c r="B39" s="135" t="s">
        <v>1521</v>
      </c>
      <c r="C39" s="154">
        <v>2.7426757113402069</v>
      </c>
      <c r="D39" s="154">
        <v>66.514964329896927</v>
      </c>
      <c r="E39" s="154">
        <v>158.81898247422683</v>
      </c>
      <c r="F39" s="154">
        <v>96.035590851801999</v>
      </c>
      <c r="G39" s="154">
        <v>19.352908795388618</v>
      </c>
      <c r="H39" s="154">
        <v>221.45434923432541</v>
      </c>
      <c r="I39" s="154">
        <v>58.782261284965401</v>
      </c>
      <c r="J39" s="154">
        <v>357.25732428865979</v>
      </c>
      <c r="K39" s="154">
        <v>23.48503567010308</v>
      </c>
      <c r="L39" s="45">
        <v>291</v>
      </c>
    </row>
    <row r="40" spans="1:12" s="135" customFormat="1" ht="12.75">
      <c r="A40" s="135" t="s">
        <v>342</v>
      </c>
      <c r="B40" s="135" t="s">
        <v>1522</v>
      </c>
      <c r="C40" s="154">
        <v>2.7426757113402069</v>
      </c>
      <c r="D40" s="154">
        <v>66.514964329896927</v>
      </c>
      <c r="E40" s="154">
        <v>158.81898247422683</v>
      </c>
      <c r="F40" s="154">
        <v>96.035590851801999</v>
      </c>
      <c r="G40" s="154">
        <v>19.352908795388618</v>
      </c>
      <c r="H40" s="154">
        <v>221.45434923432541</v>
      </c>
      <c r="I40" s="154">
        <v>58.782261284965401</v>
      </c>
      <c r="J40" s="154">
        <v>357.25732428865979</v>
      </c>
      <c r="K40" s="154">
        <v>23.48503567010308</v>
      </c>
      <c r="L40" s="45">
        <v>90</v>
      </c>
    </row>
    <row r="41" spans="1:12" s="135" customFormat="1" ht="12.75">
      <c r="A41" s="135" t="s">
        <v>342</v>
      </c>
      <c r="B41" s="135" t="s">
        <v>1523</v>
      </c>
      <c r="C41" s="154">
        <v>113.29467054794519</v>
      </c>
      <c r="D41" s="154">
        <v>77.70591082191784</v>
      </c>
      <c r="E41" s="154">
        <v>94.71804904109591</v>
      </c>
      <c r="F41" s="154">
        <v>45.518855989375254</v>
      </c>
      <c r="G41" s="154">
        <v>76.844705136110306</v>
      </c>
      <c r="H41" s="154">
        <v>155.69854397707118</v>
      </c>
      <c r="I41" s="154">
        <v>4.6096157855659152</v>
      </c>
      <c r="J41" s="154">
        <v>246.70532945205483</v>
      </c>
      <c r="K41" s="154">
        <v>12.294089178082157</v>
      </c>
      <c r="L41" s="45">
        <v>36</v>
      </c>
    </row>
    <row r="42" spans="1:12" s="135" customFormat="1" ht="12.75">
      <c r="A42" s="135" t="s">
        <v>342</v>
      </c>
      <c r="B42" s="135" t="s">
        <v>1524</v>
      </c>
      <c r="C42" s="154">
        <v>113.27820063999999</v>
      </c>
      <c r="D42" s="154">
        <v>83.013094080000073</v>
      </c>
      <c r="E42" s="154">
        <v>89.800049888000089</v>
      </c>
      <c r="F42" s="154">
        <v>68.365107242305839</v>
      </c>
      <c r="G42" s="154">
        <v>83.010247786125518</v>
      </c>
      <c r="H42" s="154">
        <v>336.74612189055182</v>
      </c>
      <c r="I42" s="154">
        <v>0.1984652719302879</v>
      </c>
      <c r="J42" s="154">
        <v>246.72179936000001</v>
      </c>
      <c r="K42" s="154">
        <v>6.9869059199999342</v>
      </c>
      <c r="L42" s="45">
        <v>29</v>
      </c>
    </row>
    <row r="43" spans="1:12" s="135" customFormat="1" ht="12.75">
      <c r="A43" s="135" t="s">
        <v>342</v>
      </c>
      <c r="B43" s="135" t="s">
        <v>359</v>
      </c>
      <c r="C43" s="154">
        <v>104.71390000000002</v>
      </c>
      <c r="D43" s="154">
        <v>42.827352500000003</v>
      </c>
      <c r="E43" s="154">
        <v>0.98267938888888884</v>
      </c>
      <c r="F43" s="154">
        <v>164.56536495161367</v>
      </c>
      <c r="G43" s="154">
        <v>0.66799948208997861</v>
      </c>
      <c r="H43" s="154">
        <v>73.94632721397636</v>
      </c>
      <c r="I43" s="154">
        <v>42.819542256003729</v>
      </c>
      <c r="J43" s="154">
        <v>255.28609999999998</v>
      </c>
      <c r="K43" s="154">
        <v>47.172647499999997</v>
      </c>
      <c r="L43" s="45">
        <v>141</v>
      </c>
    </row>
    <row r="44" spans="1:12" s="135" customFormat="1" ht="12.75">
      <c r="A44" s="135" t="s">
        <v>342</v>
      </c>
      <c r="B44" s="135" t="s">
        <v>315</v>
      </c>
      <c r="C44" s="154">
        <v>57.168065496688733</v>
      </c>
      <c r="D44" s="154">
        <v>134.11257350993381</v>
      </c>
      <c r="E44" s="154">
        <v>92.330690198675498</v>
      </c>
      <c r="F44" s="154">
        <v>306.17832657066606</v>
      </c>
      <c r="G44" s="154">
        <v>45.838558896759587</v>
      </c>
      <c r="H44" s="154">
        <v>214.45472025250646</v>
      </c>
      <c r="I44" s="154">
        <v>1.6731502788177066</v>
      </c>
      <c r="J44" s="154">
        <v>122.83193450331126</v>
      </c>
      <c r="K44" s="154">
        <v>44.112573509933803</v>
      </c>
      <c r="L44" s="45">
        <v>270</v>
      </c>
    </row>
    <row r="45" spans="1:12" s="135" customFormat="1" ht="12.75">
      <c r="A45" s="135" t="s">
        <v>342</v>
      </c>
      <c r="B45" s="135" t="s">
        <v>1525</v>
      </c>
      <c r="C45" s="154">
        <v>29.405904482758618</v>
      </c>
      <c r="D45" s="154">
        <v>147.59058275862066</v>
      </c>
      <c r="E45" s="154">
        <v>1.7557533965517251</v>
      </c>
      <c r="F45" s="154">
        <v>242.07650576803749</v>
      </c>
      <c r="G45" s="154">
        <v>0.94091838058268218</v>
      </c>
      <c r="H45" s="154">
        <v>332.67351880377703</v>
      </c>
      <c r="I45" s="154">
        <v>32.392341861011836</v>
      </c>
      <c r="J45" s="154">
        <v>150.59409551724139</v>
      </c>
      <c r="K45" s="154">
        <v>57.590582758620656</v>
      </c>
      <c r="L45" s="45">
        <v>336</v>
      </c>
    </row>
    <row r="46" spans="1:12" s="135" customFormat="1" ht="12.75">
      <c r="A46" s="135" t="s">
        <v>342</v>
      </c>
      <c r="B46" s="135" t="s">
        <v>1526</v>
      </c>
      <c r="C46" s="154">
        <v>38.375489999999999</v>
      </c>
      <c r="D46" s="154">
        <v>34.050207499999985</v>
      </c>
      <c r="E46" s="154">
        <v>53.25652107142858</v>
      </c>
      <c r="F46" s="154">
        <v>183.64477748882501</v>
      </c>
      <c r="G46" s="154">
        <v>26.658736498412591</v>
      </c>
      <c r="H46" s="154">
        <v>83.363733602169361</v>
      </c>
      <c r="I46" s="154">
        <v>19.570248241627723</v>
      </c>
      <c r="J46" s="154">
        <v>321.62450999999999</v>
      </c>
      <c r="K46" s="154">
        <v>55.949792500000015</v>
      </c>
      <c r="L46" s="45">
        <v>102</v>
      </c>
    </row>
    <row r="47" spans="1:12" s="135" customFormat="1" ht="12.75">
      <c r="A47" s="135" t="s">
        <v>342</v>
      </c>
      <c r="B47" s="135" t="s">
        <v>1527</v>
      </c>
      <c r="C47" s="154">
        <v>38.375489999999999</v>
      </c>
      <c r="D47" s="154">
        <v>34.050207499999985</v>
      </c>
      <c r="E47" s="154">
        <v>53.25652107142858</v>
      </c>
      <c r="F47" s="154">
        <v>183.64477748882547</v>
      </c>
      <c r="G47" s="154">
        <v>26.658736498412591</v>
      </c>
      <c r="H47" s="154">
        <v>83.363733602169361</v>
      </c>
      <c r="I47" s="154">
        <v>19.570248241627723</v>
      </c>
      <c r="J47" s="154">
        <v>321.62450999999999</v>
      </c>
      <c r="K47" s="154">
        <v>55.949792500000015</v>
      </c>
      <c r="L47" s="45">
        <v>232</v>
      </c>
    </row>
    <row r="48" spans="1:12" s="135" customFormat="1" ht="12.75">
      <c r="A48" s="135" t="s">
        <v>342</v>
      </c>
      <c r="B48" s="135" t="s">
        <v>1528</v>
      </c>
      <c r="C48" s="154">
        <v>126.13039285714289</v>
      </c>
      <c r="D48" s="154">
        <v>103.90449999999997</v>
      </c>
      <c r="E48" s="154">
        <v>75.340928571428606</v>
      </c>
      <c r="F48" s="154">
        <v>186.44200740319948</v>
      </c>
      <c r="G48" s="154">
        <v>69.900994135269741</v>
      </c>
      <c r="H48" s="154">
        <v>320.27277212011836</v>
      </c>
      <c r="I48" s="154">
        <v>14.220336133242405</v>
      </c>
      <c r="J48" s="154">
        <v>53.869607142857149</v>
      </c>
      <c r="K48" s="154">
        <v>13.904499999999969</v>
      </c>
      <c r="L48" s="45">
        <v>82</v>
      </c>
    </row>
    <row r="49" spans="1:12" s="135" customFormat="1" ht="12.75">
      <c r="A49" s="135" t="s">
        <v>342</v>
      </c>
      <c r="B49" s="135" t="s">
        <v>1529</v>
      </c>
      <c r="C49" s="154">
        <v>134.49741444866916</v>
      </c>
      <c r="D49" s="154">
        <v>32.261825095057034</v>
      </c>
      <c r="E49" s="154">
        <v>177.7838403041826</v>
      </c>
      <c r="F49" s="154">
        <v>317.37687563103174</v>
      </c>
      <c r="G49" s="154">
        <v>1.1827508344187043</v>
      </c>
      <c r="H49" s="154">
        <v>48.122823604793496</v>
      </c>
      <c r="I49" s="154">
        <v>32.234777649492202</v>
      </c>
      <c r="J49" s="154">
        <v>225.50258555133087</v>
      </c>
      <c r="K49" s="154">
        <v>57.738174904942973</v>
      </c>
      <c r="L49" s="45">
        <v>305</v>
      </c>
    </row>
    <row r="50" spans="1:12" s="135" customFormat="1" ht="12.75">
      <c r="A50" s="135" t="s">
        <v>342</v>
      </c>
      <c r="B50" s="135" t="s">
        <v>1530</v>
      </c>
      <c r="C50" s="154">
        <v>134.49741444866916</v>
      </c>
      <c r="D50" s="154">
        <v>32.261825095057034</v>
      </c>
      <c r="E50" s="154">
        <v>177.7838403041826</v>
      </c>
      <c r="F50" s="154">
        <v>317.37687563103174</v>
      </c>
      <c r="G50" s="154">
        <v>1.1827508344187043</v>
      </c>
      <c r="H50" s="154">
        <v>48.122823604793496</v>
      </c>
      <c r="I50" s="154">
        <v>32.234777649492202</v>
      </c>
      <c r="J50" s="154">
        <v>225.50258555133087</v>
      </c>
      <c r="K50" s="154">
        <v>57.738174904942973</v>
      </c>
      <c r="L50" s="45">
        <v>229</v>
      </c>
    </row>
    <row r="51" spans="1:12" s="135" customFormat="1" ht="12.75">
      <c r="A51" s="135" t="s">
        <v>342</v>
      </c>
      <c r="B51" s="135" t="s">
        <v>1531</v>
      </c>
      <c r="C51" s="154">
        <v>177.37002304147444</v>
      </c>
      <c r="D51" s="154">
        <v>72.128029953917036</v>
      </c>
      <c r="E51" s="154">
        <v>151.75943548387079</v>
      </c>
      <c r="F51" s="154">
        <v>281.99006838720999</v>
      </c>
      <c r="G51" s="154">
        <v>26.765589375169071</v>
      </c>
      <c r="H51" s="154">
        <v>62.887294227515781</v>
      </c>
      <c r="I51" s="154">
        <v>56.977563086227775</v>
      </c>
      <c r="J51" s="154">
        <v>182.62997695852556</v>
      </c>
      <c r="K51" s="154">
        <v>17.871970046082968</v>
      </c>
      <c r="L51" s="45">
        <v>90</v>
      </c>
    </row>
    <row r="52" spans="1:12" s="135" customFormat="1" ht="12.75">
      <c r="A52" s="135" t="s">
        <v>342</v>
      </c>
      <c r="B52" s="135" t="s">
        <v>1532</v>
      </c>
      <c r="C52" s="154">
        <v>177.37002304147444</v>
      </c>
      <c r="D52" s="154">
        <v>72.128029953917036</v>
      </c>
      <c r="E52" s="154">
        <v>151.75943548387079</v>
      </c>
      <c r="F52" s="154">
        <v>281.99006838720999</v>
      </c>
      <c r="G52" s="154">
        <v>26.765589375169071</v>
      </c>
      <c r="H52" s="154">
        <v>62.887294227515781</v>
      </c>
      <c r="I52" s="154">
        <v>56.977563086227775</v>
      </c>
      <c r="J52" s="154">
        <v>182.62997695852556</v>
      </c>
      <c r="K52" s="154">
        <v>17.871970046082968</v>
      </c>
      <c r="L52" s="45">
        <v>303</v>
      </c>
    </row>
    <row r="53" spans="1:12" s="135" customFormat="1" ht="12.75">
      <c r="A53" s="135" t="s">
        <v>342</v>
      </c>
      <c r="B53" s="135" t="s">
        <v>1533</v>
      </c>
      <c r="C53" s="154">
        <v>103.36813271604923</v>
      </c>
      <c r="D53" s="154">
        <v>112.17447530864189</v>
      </c>
      <c r="E53" s="154">
        <v>19.934567901234555</v>
      </c>
      <c r="F53" s="154">
        <v>174.4263431426395</v>
      </c>
      <c r="G53" s="154">
        <v>18.404886352827518</v>
      </c>
      <c r="H53" s="154">
        <v>300.49007513589828</v>
      </c>
      <c r="I53" s="154">
        <v>60.522962593751657</v>
      </c>
      <c r="J53" s="154">
        <v>76.631867283950783</v>
      </c>
      <c r="K53" s="154">
        <v>22.174475308641892</v>
      </c>
      <c r="L53" s="45">
        <v>179</v>
      </c>
    </row>
    <row r="54" spans="1:12" s="135" customFormat="1" ht="12.75">
      <c r="A54" s="135" t="s">
        <v>342</v>
      </c>
      <c r="B54" s="135" t="s">
        <v>1534</v>
      </c>
      <c r="C54" s="154">
        <v>62.275719424460519</v>
      </c>
      <c r="D54" s="154">
        <v>31.558669064748219</v>
      </c>
      <c r="E54" s="154">
        <v>34.264892086330931</v>
      </c>
      <c r="F54" s="154">
        <v>177.58904503015228</v>
      </c>
      <c r="G54" s="154">
        <v>17.13765531254213</v>
      </c>
      <c r="H54" s="154">
        <v>79.082004735826217</v>
      </c>
      <c r="I54" s="154">
        <v>25.62866197553716</v>
      </c>
      <c r="J54" s="154">
        <v>297.72428057553947</v>
      </c>
      <c r="K54" s="154">
        <v>58.441330935251784</v>
      </c>
      <c r="L54" s="45" t="s">
        <v>1518</v>
      </c>
    </row>
    <row r="55" spans="1:12" s="135" customFormat="1" ht="12.75">
      <c r="A55" s="135" t="s">
        <v>342</v>
      </c>
      <c r="B55" s="135" t="s">
        <v>1535</v>
      </c>
      <c r="C55" s="154">
        <v>83.5607798165139</v>
      </c>
      <c r="D55" s="154">
        <v>66.026123853211004</v>
      </c>
      <c r="E55" s="154">
        <v>19.302821100917416</v>
      </c>
      <c r="F55" s="154">
        <v>178.33963294609944</v>
      </c>
      <c r="G55" s="154">
        <v>17.580390659724092</v>
      </c>
      <c r="H55" s="154">
        <v>55.677688201296178</v>
      </c>
      <c r="I55" s="154">
        <v>59.583186964648682</v>
      </c>
      <c r="J55" s="154">
        <v>276.4392201834861</v>
      </c>
      <c r="K55" s="154">
        <v>23.973876146788992</v>
      </c>
      <c r="L55" s="45">
        <v>270</v>
      </c>
    </row>
    <row r="56" spans="1:12" s="135" customFormat="1" ht="12.75">
      <c r="A56" s="135" t="s">
        <v>342</v>
      </c>
      <c r="B56" s="135" t="s">
        <v>1536</v>
      </c>
      <c r="C56" s="154">
        <v>104.47671171171157</v>
      </c>
      <c r="D56" s="154">
        <v>147.20601801801786</v>
      </c>
      <c r="E56" s="154">
        <v>149.86771171171148</v>
      </c>
      <c r="F56" s="154">
        <v>319.51435951493329</v>
      </c>
      <c r="G56" s="154">
        <v>15.776896379951038</v>
      </c>
      <c r="H56" s="154">
        <v>220.89902417179718</v>
      </c>
      <c r="I56" s="154">
        <v>27.932438801916604</v>
      </c>
      <c r="J56" s="154">
        <v>75.523288288288427</v>
      </c>
      <c r="K56" s="154">
        <v>57.206018018017851</v>
      </c>
      <c r="L56" s="45">
        <v>149</v>
      </c>
    </row>
    <row r="57" spans="1:12" s="135" customFormat="1" ht="12.75">
      <c r="A57" s="135" t="s">
        <v>342</v>
      </c>
      <c r="B57" s="135" t="s">
        <v>1537</v>
      </c>
      <c r="C57" s="154">
        <v>104.47671171171157</v>
      </c>
      <c r="D57" s="154">
        <v>147.20601801801786</v>
      </c>
      <c r="E57" s="154">
        <v>149.86771171171148</v>
      </c>
      <c r="F57" s="154">
        <v>319.51435951493329</v>
      </c>
      <c r="G57" s="154">
        <v>15.776896379951038</v>
      </c>
      <c r="H57" s="154">
        <v>220.89902417179718</v>
      </c>
      <c r="I57" s="154">
        <v>27.932438801916604</v>
      </c>
      <c r="J57" s="154">
        <v>75.523288288288427</v>
      </c>
      <c r="K57" s="154">
        <v>57.206018018017851</v>
      </c>
      <c r="L57" s="45">
        <v>42</v>
      </c>
    </row>
    <row r="58" spans="1:12" s="135" customFormat="1" ht="12.75">
      <c r="A58" s="135" t="s">
        <v>342</v>
      </c>
      <c r="B58" s="135" t="s">
        <v>1538</v>
      </c>
      <c r="C58" s="154">
        <v>124.96367053364237</v>
      </c>
      <c r="D58" s="154">
        <v>101.35130394431557</v>
      </c>
      <c r="E58" s="154">
        <v>77.110167053364179</v>
      </c>
      <c r="F58" s="154">
        <v>185.73451445044489</v>
      </c>
      <c r="G58" s="154">
        <v>72.88821835109195</v>
      </c>
      <c r="H58" s="154">
        <v>322.45735683297482</v>
      </c>
      <c r="I58" s="154">
        <v>12.633481215205908</v>
      </c>
      <c r="J58" s="154">
        <v>55.036329466357643</v>
      </c>
      <c r="K58" s="154">
        <v>11.351303944315566</v>
      </c>
      <c r="L58" s="45">
        <v>323</v>
      </c>
    </row>
    <row r="59" spans="1:12" s="135" customFormat="1" ht="12.75">
      <c r="A59" s="135" t="s">
        <v>342</v>
      </c>
      <c r="B59" s="135" t="s">
        <v>1539</v>
      </c>
      <c r="C59" s="154">
        <v>124.96367053364237</v>
      </c>
      <c r="D59" s="154">
        <v>101.35130394431557</v>
      </c>
      <c r="E59" s="154">
        <v>77.110167053364179</v>
      </c>
      <c r="F59" s="154">
        <v>185.73451445044489</v>
      </c>
      <c r="G59" s="154">
        <v>72.88821835109195</v>
      </c>
      <c r="H59" s="154">
        <v>322.45735683297482</v>
      </c>
      <c r="I59" s="154">
        <v>12.633481215205908</v>
      </c>
      <c r="J59" s="154">
        <v>55.036329466357643</v>
      </c>
      <c r="K59" s="154">
        <v>11.351303944315566</v>
      </c>
      <c r="L59" s="45">
        <v>212</v>
      </c>
    </row>
    <row r="60" spans="1:12" s="135" customFormat="1" ht="12.75">
      <c r="A60" s="135" t="s">
        <v>342</v>
      </c>
      <c r="B60" s="135" t="s">
        <v>1540</v>
      </c>
      <c r="C60" s="154">
        <v>20.880810810810807</v>
      </c>
      <c r="D60" s="154">
        <v>31.885765765765758</v>
      </c>
      <c r="E60" s="154">
        <v>4.0918018018018003</v>
      </c>
      <c r="F60" s="154">
        <v>245.64318042525503</v>
      </c>
      <c r="G60" s="154">
        <v>2.160076723819925</v>
      </c>
      <c r="H60" s="154">
        <v>154.30338256811737</v>
      </c>
      <c r="I60" s="154">
        <v>31.794954721133713</v>
      </c>
      <c r="J60" s="154">
        <v>339.11918918918917</v>
      </c>
      <c r="K60" s="154">
        <v>58.114234234234253</v>
      </c>
      <c r="L60" s="45">
        <v>57</v>
      </c>
    </row>
    <row r="61" spans="1:12" s="135" customFormat="1" ht="12.75">
      <c r="A61" s="135" t="s">
        <v>342</v>
      </c>
      <c r="B61" s="135" t="s">
        <v>1541</v>
      </c>
      <c r="C61" s="154">
        <v>20.880810810810807</v>
      </c>
      <c r="D61" s="154">
        <v>31.885765765765758</v>
      </c>
      <c r="E61" s="154">
        <v>4.0918018018018003</v>
      </c>
      <c r="F61" s="154">
        <v>245.64318042525503</v>
      </c>
      <c r="G61" s="154">
        <v>2.160076723819925</v>
      </c>
      <c r="H61" s="154">
        <v>154.30338256811737</v>
      </c>
      <c r="I61" s="154">
        <v>31.794954721133713</v>
      </c>
      <c r="J61" s="154">
        <v>339.11918918918917</v>
      </c>
      <c r="K61" s="154">
        <v>58.114234234234253</v>
      </c>
      <c r="L61" s="45">
        <v>331</v>
      </c>
    </row>
    <row r="62" spans="1:12" s="135" customFormat="1" ht="12.75">
      <c r="A62" s="135" t="s">
        <v>342</v>
      </c>
      <c r="B62" s="135" t="s">
        <v>1542</v>
      </c>
      <c r="C62" s="154">
        <v>117.16386206896553</v>
      </c>
      <c r="D62" s="154">
        <v>60.056220689655134</v>
      </c>
      <c r="E62" s="154">
        <v>123.22140689655158</v>
      </c>
      <c r="F62" s="154">
        <v>10.149319006350083</v>
      </c>
      <c r="G62" s="154">
        <v>46.459865242120003</v>
      </c>
      <c r="H62" s="154">
        <v>134.73351695547569</v>
      </c>
      <c r="I62" s="154">
        <v>28.342614568820586</v>
      </c>
      <c r="J62" s="154">
        <v>242.83613793103447</v>
      </c>
      <c r="K62" s="154">
        <v>29.943779310344862</v>
      </c>
      <c r="L62" s="45">
        <v>37</v>
      </c>
    </row>
    <row r="63" spans="1:12" s="135" customFormat="1" ht="12.75">
      <c r="A63" s="135" t="s">
        <v>342</v>
      </c>
      <c r="B63" s="135" t="s">
        <v>1543</v>
      </c>
      <c r="C63" s="154">
        <v>117.16386206896553</v>
      </c>
      <c r="D63" s="154">
        <v>60.056220689655134</v>
      </c>
      <c r="E63" s="154">
        <v>123.22140689655158</v>
      </c>
      <c r="F63" s="154">
        <v>10.149319006350083</v>
      </c>
      <c r="G63" s="154">
        <v>46.459865242120003</v>
      </c>
      <c r="H63" s="154">
        <v>134.73351695547569</v>
      </c>
      <c r="I63" s="154">
        <v>28.342614568820586</v>
      </c>
      <c r="J63" s="154">
        <v>242.83613793103447</v>
      </c>
      <c r="K63" s="154">
        <v>29.943779310344862</v>
      </c>
      <c r="L63" s="45">
        <v>172</v>
      </c>
    </row>
    <row r="64" spans="1:12" s="135" customFormat="1" ht="12.75">
      <c r="A64" s="135" t="s">
        <v>342</v>
      </c>
      <c r="B64" s="135" t="s">
        <v>1544</v>
      </c>
      <c r="C64" s="154">
        <v>172.10706070287537</v>
      </c>
      <c r="D64" s="154">
        <v>33.437124600638967</v>
      </c>
      <c r="E64" s="154">
        <v>140.94188498402556</v>
      </c>
      <c r="F64" s="154">
        <v>311.9972295955472</v>
      </c>
      <c r="G64" s="154">
        <v>20.316349899999338</v>
      </c>
      <c r="H64" s="154">
        <v>52.091449918417709</v>
      </c>
      <c r="I64" s="154">
        <v>25.332602331739835</v>
      </c>
      <c r="J64" s="154">
        <v>187.89293929712463</v>
      </c>
      <c r="K64" s="154">
        <v>56.562875399361033</v>
      </c>
      <c r="L64" s="45">
        <v>298</v>
      </c>
    </row>
    <row r="65" spans="1:12" s="135" customFormat="1" ht="12.75">
      <c r="A65" s="135" t="s">
        <v>342</v>
      </c>
      <c r="B65" s="135" t="s">
        <v>1545</v>
      </c>
      <c r="C65" s="154">
        <v>172.10706070287537</v>
      </c>
      <c r="D65" s="154">
        <v>33.437124600638967</v>
      </c>
      <c r="E65" s="154">
        <v>140.94188498402556</v>
      </c>
      <c r="F65" s="154">
        <v>311.9972295955472</v>
      </c>
      <c r="G65" s="154">
        <v>20.316349899999338</v>
      </c>
      <c r="H65" s="154">
        <v>52.091449918417709</v>
      </c>
      <c r="I65" s="154">
        <v>25.332602331739835</v>
      </c>
      <c r="J65" s="154">
        <v>187.89293929712463</v>
      </c>
      <c r="K65" s="154">
        <v>56.562875399361033</v>
      </c>
      <c r="L65" s="45">
        <v>144</v>
      </c>
    </row>
    <row r="66" spans="1:12" s="135" customFormat="1" ht="13.5" thickBot="1">
      <c r="A66" s="151"/>
      <c r="B66" s="151"/>
      <c r="C66" s="153"/>
      <c r="D66" s="153"/>
      <c r="E66" s="153"/>
      <c r="F66" s="153"/>
      <c r="G66" s="153"/>
      <c r="H66" s="153"/>
      <c r="I66" s="153"/>
      <c r="J66" s="153"/>
      <c r="K66" s="153"/>
      <c r="L66" s="65"/>
    </row>
    <row r="67" spans="1:12" s="135" customFormat="1" ht="12.75">
      <c r="C67" s="154"/>
      <c r="D67" s="154"/>
      <c r="E67" s="154"/>
      <c r="F67" s="154"/>
      <c r="G67" s="154"/>
      <c r="H67" s="154"/>
      <c r="I67" s="154"/>
      <c r="J67" s="154"/>
      <c r="K67" s="154"/>
      <c r="L67" s="45"/>
    </row>
    <row r="68" spans="1:12" s="135" customFormat="1" ht="12.75">
      <c r="A68" s="135" t="s">
        <v>320</v>
      </c>
      <c r="B68" s="135" t="s">
        <v>359</v>
      </c>
      <c r="C68" s="154">
        <v>167.35893673469388</v>
      </c>
      <c r="D68" s="154">
        <v>146.33589183673465</v>
      </c>
      <c r="E68" s="154">
        <v>142.27582448979595</v>
      </c>
      <c r="F68" s="154">
        <v>249.86613508302258</v>
      </c>
      <c r="G68" s="154">
        <v>19.826230648083591</v>
      </c>
      <c r="H68" s="154">
        <v>149.73590184496101</v>
      </c>
      <c r="I68" s="154">
        <v>26.005055873372292</v>
      </c>
      <c r="J68" s="154">
        <v>12.641063265306116</v>
      </c>
      <c r="K68" s="154">
        <v>56.335891836734639</v>
      </c>
      <c r="L68" s="45">
        <v>327</v>
      </c>
    </row>
    <row r="69" spans="1:12" s="135" customFormat="1" ht="12.75">
      <c r="A69" s="135" t="s">
        <v>320</v>
      </c>
      <c r="B69" s="135" t="s">
        <v>311</v>
      </c>
      <c r="C69" s="154">
        <v>17.337263349514561</v>
      </c>
      <c r="D69" s="154">
        <v>43.377302475728179</v>
      </c>
      <c r="E69" s="154">
        <v>67.035278106796085</v>
      </c>
      <c r="F69" s="154">
        <v>192.90472564721682</v>
      </c>
      <c r="G69" s="154">
        <v>39.22500923804693</v>
      </c>
      <c r="H69" s="154">
        <v>89.781575829973804</v>
      </c>
      <c r="I69" s="154">
        <v>15.543189474681132</v>
      </c>
      <c r="J69" s="154">
        <v>342.66273665048544</v>
      </c>
      <c r="K69" s="154">
        <v>46.622697524271821</v>
      </c>
      <c r="L69" s="45" t="s">
        <v>1518</v>
      </c>
    </row>
    <row r="70" spans="1:12" s="135" customFormat="1" ht="12.75">
      <c r="A70" s="135" t="s">
        <v>320</v>
      </c>
      <c r="B70" s="135" t="s">
        <v>1546</v>
      </c>
      <c r="C70" s="154">
        <v>126.74288048048022</v>
      </c>
      <c r="D70" s="154">
        <v>110.87650510510512</v>
      </c>
      <c r="E70" s="154">
        <v>112.52251554054058</v>
      </c>
      <c r="F70" s="154">
        <v>282.58262571695684</v>
      </c>
      <c r="G70" s="154">
        <v>59.664966173655664</v>
      </c>
      <c r="H70" s="154">
        <v>151.66294904071282</v>
      </c>
      <c r="I70" s="154">
        <v>20.97126658671888</v>
      </c>
      <c r="J70" s="154">
        <v>53.25711951951979</v>
      </c>
      <c r="K70" s="154">
        <v>20.876505105105124</v>
      </c>
      <c r="L70" s="45">
        <v>134</v>
      </c>
    </row>
    <row r="71" spans="1:12" s="135" customFormat="1" ht="12.75">
      <c r="A71" s="135" t="s">
        <v>320</v>
      </c>
      <c r="B71" s="135" t="s">
        <v>1547</v>
      </c>
      <c r="C71" s="154">
        <v>126.74288048048022</v>
      </c>
      <c r="D71" s="154">
        <v>110.87650510510512</v>
      </c>
      <c r="E71" s="154">
        <v>112.52251554054058</v>
      </c>
      <c r="F71" s="154">
        <v>282.58262571695684</v>
      </c>
      <c r="G71" s="154">
        <v>59.664966173655664</v>
      </c>
      <c r="H71" s="154">
        <v>151.66294904071282</v>
      </c>
      <c r="I71" s="154">
        <v>20.97126658671888</v>
      </c>
      <c r="J71" s="154">
        <v>53.25711951951979</v>
      </c>
      <c r="K71" s="154">
        <v>20.876505105105124</v>
      </c>
      <c r="L71" s="45">
        <v>315</v>
      </c>
    </row>
    <row r="72" spans="1:12" s="135" customFormat="1" ht="12.75">
      <c r="A72" s="135" t="s">
        <v>320</v>
      </c>
      <c r="B72" s="135" t="s">
        <v>329</v>
      </c>
      <c r="C72" s="154">
        <v>129.78985736196304</v>
      </c>
      <c r="D72" s="154">
        <v>51.622656533742379</v>
      </c>
      <c r="E72" s="154">
        <v>45.474114110429412</v>
      </c>
      <c r="F72" s="154">
        <v>107.95008388534562</v>
      </c>
      <c r="G72" s="154">
        <v>33.979521247067304</v>
      </c>
      <c r="H72" s="154">
        <v>351.62035340938678</v>
      </c>
      <c r="I72" s="154">
        <v>33.347989877576296</v>
      </c>
      <c r="J72" s="154">
        <v>230.21014263803698</v>
      </c>
      <c r="K72" s="154">
        <v>38.377343466257628</v>
      </c>
      <c r="L72" s="45">
        <v>30</v>
      </c>
    </row>
    <row r="73" spans="1:12" s="176" customFormat="1" ht="12.75">
      <c r="A73" s="175" t="s">
        <v>320</v>
      </c>
      <c r="B73" s="175" t="s">
        <v>310</v>
      </c>
      <c r="C73" s="54">
        <v>69.431483980582499</v>
      </c>
      <c r="D73" s="54">
        <v>16.554875728155341</v>
      </c>
      <c r="E73" s="54">
        <v>122.5661111650485</v>
      </c>
      <c r="F73" s="54">
        <v>76.89243372940382</v>
      </c>
      <c r="G73" s="54">
        <v>13.894431406218594</v>
      </c>
      <c r="H73" s="54">
        <v>169.09279659406894</v>
      </c>
      <c r="I73" s="54">
        <v>8.8223816184257426</v>
      </c>
      <c r="J73" s="54">
        <v>290.56851601941753</v>
      </c>
      <c r="K73" s="54">
        <v>73.445124271844662</v>
      </c>
      <c r="L73" s="53">
        <v>66</v>
      </c>
    </row>
    <row r="74" spans="1:12" s="176" customFormat="1" ht="12.75">
      <c r="A74" s="175" t="s">
        <v>320</v>
      </c>
      <c r="B74" s="175" t="s">
        <v>1548</v>
      </c>
      <c r="C74" s="54">
        <v>137.54822136317441</v>
      </c>
      <c r="D74" s="54">
        <v>53.075904795814594</v>
      </c>
      <c r="E74" s="54">
        <v>157.35010456328965</v>
      </c>
      <c r="F74" s="54">
        <v>326.52494527847483</v>
      </c>
      <c r="G74" s="54">
        <v>17.930348296171065</v>
      </c>
      <c r="H74" s="54">
        <v>77.235396125021794</v>
      </c>
      <c r="I74" s="54">
        <v>47.542312404675698</v>
      </c>
      <c r="J74" s="54">
        <v>222.45177863682559</v>
      </c>
      <c r="K74" s="54">
        <v>36.924095204185406</v>
      </c>
      <c r="L74" s="53">
        <v>333</v>
      </c>
    </row>
    <row r="75" spans="1:12" s="176" customFormat="1" ht="12.75">
      <c r="A75" s="175" t="s">
        <v>320</v>
      </c>
      <c r="B75" s="175" t="s">
        <v>315</v>
      </c>
      <c r="C75" s="54">
        <v>20.84905500396097</v>
      </c>
      <c r="D75" s="54">
        <v>148.0886004489038</v>
      </c>
      <c r="E75" s="54">
        <v>100.87381618695562</v>
      </c>
      <c r="F75" s="54">
        <v>351.90202771415187</v>
      </c>
      <c r="G75" s="54">
        <v>31.272980295278195</v>
      </c>
      <c r="H75" s="54">
        <v>258.41229246413872</v>
      </c>
      <c r="I75" s="54">
        <v>5.7230468906654446</v>
      </c>
      <c r="J75" s="54">
        <v>159.15094499603902</v>
      </c>
      <c r="K75" s="54">
        <v>58.088600448903804</v>
      </c>
      <c r="L75" s="53">
        <v>249</v>
      </c>
    </row>
    <row r="76" spans="1:12" s="176" customFormat="1" ht="12.75">
      <c r="A76" s="135" t="s">
        <v>320</v>
      </c>
      <c r="B76" s="175" t="s">
        <v>328</v>
      </c>
      <c r="C76" s="54">
        <v>136.76662715231816</v>
      </c>
      <c r="D76" s="54">
        <v>52.333173509933744</v>
      </c>
      <c r="E76" s="54">
        <v>157.59370650365122</v>
      </c>
      <c r="F76" s="54">
        <v>327.37434136104429</v>
      </c>
      <c r="G76" s="54">
        <v>17.561366879106586</v>
      </c>
      <c r="H76" s="54">
        <v>77.241597374161131</v>
      </c>
      <c r="I76" s="54">
        <v>47.03890880498772</v>
      </c>
      <c r="J76" s="54">
        <v>223.23337284768184</v>
      </c>
      <c r="K76" s="54">
        <v>37.666826490066263</v>
      </c>
      <c r="L76" s="53">
        <v>173</v>
      </c>
    </row>
    <row r="77" spans="1:12" s="176" customFormat="1" ht="12.75">
      <c r="A77" s="135" t="s">
        <v>320</v>
      </c>
      <c r="B77" s="175" t="s">
        <v>307</v>
      </c>
      <c r="C77" s="54">
        <v>137.16988560621971</v>
      </c>
      <c r="D77" s="54">
        <v>58.184448791762954</v>
      </c>
      <c r="E77" s="54">
        <v>161.53682200041985</v>
      </c>
      <c r="F77" s="54">
        <v>322.81291433999411</v>
      </c>
      <c r="G77" s="54">
        <v>15.611407335231881</v>
      </c>
      <c r="H77" s="54">
        <v>75.177255753415352</v>
      </c>
      <c r="I77" s="54">
        <v>53.7079864814594</v>
      </c>
      <c r="J77" s="54">
        <v>222.83011439378029</v>
      </c>
      <c r="K77" s="54">
        <v>31.815551208237043</v>
      </c>
      <c r="L77" s="53">
        <v>235</v>
      </c>
    </row>
    <row r="78" spans="1:12" s="135" customFormat="1" ht="13.5" thickBot="1">
      <c r="A78" s="151"/>
      <c r="B78" s="151"/>
      <c r="C78" s="153"/>
      <c r="D78" s="153"/>
      <c r="E78" s="153"/>
      <c r="F78" s="153"/>
      <c r="G78" s="153"/>
      <c r="H78" s="153"/>
      <c r="I78" s="153"/>
      <c r="J78" s="153"/>
      <c r="K78" s="153"/>
      <c r="L78" s="65"/>
    </row>
    <row r="79" spans="1:12" s="135" customFormat="1" ht="12.75">
      <c r="C79" s="154"/>
      <c r="D79" s="154"/>
      <c r="E79" s="154"/>
      <c r="F79" s="154"/>
      <c r="G79" s="154"/>
      <c r="H79" s="154"/>
      <c r="I79" s="154"/>
      <c r="J79" s="154"/>
      <c r="K79" s="154"/>
      <c r="L79" s="45"/>
    </row>
    <row r="80" spans="1:12" s="135" customFormat="1" ht="12.75">
      <c r="A80" s="135" t="s">
        <v>360</v>
      </c>
      <c r="B80" s="135" t="s">
        <v>1549</v>
      </c>
      <c r="C80" s="154">
        <v>152.87365536585375</v>
      </c>
      <c r="D80" s="154">
        <v>63.740508357723556</v>
      </c>
      <c r="E80" s="154">
        <v>58.610149617886201</v>
      </c>
      <c r="F80" s="154">
        <v>81.179823983067195</v>
      </c>
      <c r="G80" s="154">
        <v>49.955649026033136</v>
      </c>
      <c r="H80" s="154">
        <v>312.23363899197699</v>
      </c>
      <c r="I80" s="154">
        <v>27.846575047887494</v>
      </c>
      <c r="J80" s="154">
        <v>207.12634463414628</v>
      </c>
      <c r="K80" s="154">
        <v>26.259491642276455</v>
      </c>
      <c r="L80" s="45">
        <v>231</v>
      </c>
    </row>
    <row r="81" spans="1:12" s="135" customFormat="1" ht="12.75">
      <c r="A81" s="135" t="s">
        <v>360</v>
      </c>
      <c r="B81" s="135" t="s">
        <v>1550</v>
      </c>
      <c r="C81" s="154">
        <v>152.87365536585375</v>
      </c>
      <c r="D81" s="154">
        <v>63.740508357723556</v>
      </c>
      <c r="E81" s="154">
        <v>58.610149617886201</v>
      </c>
      <c r="F81" s="154">
        <v>81.179823983067195</v>
      </c>
      <c r="G81" s="154">
        <v>49.955649026033136</v>
      </c>
      <c r="H81" s="154">
        <v>312.23363899197699</v>
      </c>
      <c r="I81" s="154">
        <v>27.846575047887494</v>
      </c>
      <c r="J81" s="154">
        <v>207.12634463414628</v>
      </c>
      <c r="K81" s="154">
        <v>26.259491642276455</v>
      </c>
      <c r="L81" s="45">
        <v>317</v>
      </c>
    </row>
    <row r="82" spans="1:12" s="135" customFormat="1" ht="12.75">
      <c r="A82" s="135" t="s">
        <v>360</v>
      </c>
      <c r="B82" s="135" t="s">
        <v>369</v>
      </c>
      <c r="C82" s="154">
        <v>3.7778372127659559</v>
      </c>
      <c r="D82" s="154">
        <v>39.53420099290782</v>
      </c>
      <c r="E82" s="154">
        <v>74.388937943262462</v>
      </c>
      <c r="F82" s="154">
        <v>196.13703483193146</v>
      </c>
      <c r="G82" s="154">
        <v>37.810887672824457</v>
      </c>
      <c r="H82" s="154">
        <v>98.383199219741726</v>
      </c>
      <c r="I82" s="154">
        <v>9.8631937423116494</v>
      </c>
      <c r="J82" s="154">
        <v>356.22216278723403</v>
      </c>
      <c r="K82" s="154">
        <v>50.465799007092187</v>
      </c>
      <c r="L82" s="45" t="s">
        <v>1518</v>
      </c>
    </row>
    <row r="83" spans="1:12" s="135" customFormat="1" ht="12.75">
      <c r="A83" s="135" t="s">
        <v>360</v>
      </c>
      <c r="B83" s="135" t="s">
        <v>365</v>
      </c>
      <c r="C83" s="154">
        <v>143.813697037037</v>
      </c>
      <c r="D83" s="154">
        <v>21.127035481481496</v>
      </c>
      <c r="E83" s="154">
        <v>165.78036888888886</v>
      </c>
      <c r="F83" s="154">
        <v>319.48525214387553</v>
      </c>
      <c r="G83" s="154">
        <v>5.0794803072181569</v>
      </c>
      <c r="H83" s="154">
        <v>51.384690596024427</v>
      </c>
      <c r="I83" s="154">
        <v>20.450232456359469</v>
      </c>
      <c r="J83" s="154">
        <v>216.186302962963</v>
      </c>
      <c r="K83" s="154">
        <v>68.872964518518515</v>
      </c>
      <c r="L83" s="45">
        <v>309</v>
      </c>
    </row>
    <row r="84" spans="1:12" s="135" customFormat="1" ht="12.75">
      <c r="A84" s="135" t="s">
        <v>360</v>
      </c>
      <c r="B84" s="135" t="s">
        <v>314</v>
      </c>
      <c r="C84" s="154">
        <v>142.0005224264707</v>
      </c>
      <c r="D84" s="154">
        <v>19.927294117647055</v>
      </c>
      <c r="E84" s="154">
        <v>167.61491617647053</v>
      </c>
      <c r="F84" s="154">
        <v>319.66395283977027</v>
      </c>
      <c r="G84" s="154">
        <v>4.1921197313647758</v>
      </c>
      <c r="H84" s="154">
        <v>51.146714696733738</v>
      </c>
      <c r="I84" s="154">
        <v>19.444630480733952</v>
      </c>
      <c r="J84" s="154">
        <v>217.9994775735293</v>
      </c>
      <c r="K84" s="154">
        <v>70.072705882352949</v>
      </c>
      <c r="L84" s="45">
        <v>315</v>
      </c>
    </row>
    <row r="85" spans="1:12" s="135" customFormat="1" ht="12.75">
      <c r="A85" s="135" t="s">
        <v>360</v>
      </c>
      <c r="B85" s="135" t="s">
        <v>308</v>
      </c>
      <c r="C85" s="154">
        <v>159.72743243243241</v>
      </c>
      <c r="D85" s="154">
        <v>19.993208459459449</v>
      </c>
      <c r="E85" s="154">
        <v>118.05097108108106</v>
      </c>
      <c r="F85" s="154">
        <v>350.71829776710331</v>
      </c>
      <c r="G85" s="154">
        <v>17.562417712843487</v>
      </c>
      <c r="H85" s="154">
        <v>83.673706362833968</v>
      </c>
      <c r="I85" s="154">
        <v>9.2524596932060206</v>
      </c>
      <c r="J85" s="154">
        <v>200.27256756756762</v>
      </c>
      <c r="K85" s="154">
        <v>70.006791540540547</v>
      </c>
      <c r="L85" s="45">
        <v>84</v>
      </c>
    </row>
    <row r="86" spans="1:12" s="135" customFormat="1" ht="12.75">
      <c r="A86" s="135" t="s">
        <v>360</v>
      </c>
      <c r="B86" s="135" t="s">
        <v>309</v>
      </c>
      <c r="C86" s="154">
        <v>163.25673357142855</v>
      </c>
      <c r="D86" s="154">
        <v>22.822765095238111</v>
      </c>
      <c r="E86" s="154">
        <v>110.95352476190475</v>
      </c>
      <c r="F86" s="154">
        <v>354.18231566201229</v>
      </c>
      <c r="G86" s="154">
        <v>21.23730492116481</v>
      </c>
      <c r="H86" s="154">
        <v>87.302606895346059</v>
      </c>
      <c r="I86" s="154">
        <v>7.9732434863149813</v>
      </c>
      <c r="J86" s="154">
        <v>196.74326642857145</v>
      </c>
      <c r="K86" s="154">
        <v>67.177234904761889</v>
      </c>
      <c r="L86" s="45">
        <v>255</v>
      </c>
    </row>
    <row r="87" spans="1:12" s="135" customFormat="1" ht="12.75">
      <c r="A87" s="135" t="s">
        <v>360</v>
      </c>
      <c r="B87" s="135" t="s">
        <v>1548</v>
      </c>
      <c r="C87" s="154">
        <v>101.89682196581211</v>
      </c>
      <c r="D87" s="154">
        <v>79.352886581196614</v>
      </c>
      <c r="E87" s="154">
        <v>173.9581584045585</v>
      </c>
      <c r="F87" s="154">
        <v>349.22347920510356</v>
      </c>
      <c r="G87" s="154">
        <v>5.9374465162815335</v>
      </c>
      <c r="H87" s="154">
        <v>107.91014720666446</v>
      </c>
      <c r="I87" s="154">
        <v>77.77529496217403</v>
      </c>
      <c r="J87" s="154">
        <v>258.10317803418792</v>
      </c>
      <c r="K87" s="154">
        <v>10.647113418803391</v>
      </c>
      <c r="L87" s="45">
        <v>172</v>
      </c>
    </row>
    <row r="88" spans="1:12" s="135" customFormat="1" ht="12.75">
      <c r="A88" s="135" t="s">
        <v>360</v>
      </c>
      <c r="B88" s="135" t="s">
        <v>1551</v>
      </c>
      <c r="C88" s="154">
        <v>101.89682196581211</v>
      </c>
      <c r="D88" s="154">
        <v>79.352886581196614</v>
      </c>
      <c r="E88" s="154">
        <v>173.9581584045585</v>
      </c>
      <c r="F88" s="154">
        <v>349.22347920510356</v>
      </c>
      <c r="G88" s="154">
        <v>5.9374465162815335</v>
      </c>
      <c r="H88" s="154">
        <v>107.91014720666446</v>
      </c>
      <c r="I88" s="154">
        <v>77.77529496217403</v>
      </c>
      <c r="J88" s="154">
        <v>258.10317803418792</v>
      </c>
      <c r="K88" s="154">
        <v>10.647113418803391</v>
      </c>
      <c r="L88" s="45">
        <v>347</v>
      </c>
    </row>
    <row r="89" spans="1:12" s="135" customFormat="1" ht="12.75">
      <c r="A89" s="135" t="s">
        <v>360</v>
      </c>
      <c r="B89" s="135" t="s">
        <v>312</v>
      </c>
      <c r="C89" s="154">
        <v>162.97719638671867</v>
      </c>
      <c r="D89" s="154">
        <v>99.907021708984374</v>
      </c>
      <c r="E89" s="154">
        <v>13.823246650390629</v>
      </c>
      <c r="F89" s="154">
        <v>109.44688797007885</v>
      </c>
      <c r="G89" s="154">
        <v>13.613117429504147</v>
      </c>
      <c r="H89" s="154">
        <v>252.06014992885764</v>
      </c>
      <c r="I89" s="154">
        <v>73.049610232436152</v>
      </c>
      <c r="J89" s="154">
        <v>17.022803613281326</v>
      </c>
      <c r="K89" s="154">
        <v>9.907021708984372</v>
      </c>
      <c r="L89" s="45">
        <v>100</v>
      </c>
    </row>
    <row r="90" spans="1:12" s="135" customFormat="1" ht="12.75">
      <c r="A90" s="135" t="s">
        <v>360</v>
      </c>
      <c r="B90" s="135" t="s">
        <v>315</v>
      </c>
      <c r="C90" s="154">
        <v>174.14648789808916</v>
      </c>
      <c r="D90" s="154">
        <v>100.46928993630576</v>
      </c>
      <c r="E90" s="154">
        <v>145.99521560509564</v>
      </c>
      <c r="F90" s="154">
        <v>268.86472027065065</v>
      </c>
      <c r="G90" s="154">
        <v>33.36370499886246</v>
      </c>
      <c r="H90" s="154">
        <v>110.92812331890443</v>
      </c>
      <c r="I90" s="154">
        <v>54.60617300570501</v>
      </c>
      <c r="J90" s="154">
        <v>5.8535121019108374</v>
      </c>
      <c r="K90" s="154">
        <v>10.469289936305753</v>
      </c>
      <c r="L90" s="45">
        <v>90</v>
      </c>
    </row>
    <row r="91" spans="1:12" s="135" customFormat="1" ht="12.75">
      <c r="A91" s="135" t="s">
        <v>360</v>
      </c>
      <c r="B91" s="135" t="s">
        <v>328</v>
      </c>
      <c r="C91" s="154">
        <v>133.35253121019105</v>
      </c>
      <c r="D91" s="154">
        <v>126.65135350318462</v>
      </c>
      <c r="E91" s="154">
        <v>135.95315796178349</v>
      </c>
      <c r="F91" s="154">
        <v>286.64506560535921</v>
      </c>
      <c r="G91" s="154">
        <v>33.902689470686234</v>
      </c>
      <c r="H91" s="154">
        <v>168.32800103778769</v>
      </c>
      <c r="I91" s="154">
        <v>35.215832888142955</v>
      </c>
      <c r="J91" s="154">
        <v>46.647468789808954</v>
      </c>
      <c r="K91" s="154">
        <v>36.65135350318463</v>
      </c>
      <c r="L91" s="45">
        <v>341</v>
      </c>
    </row>
    <row r="92" spans="1:12" s="135" customFormat="1" ht="12.75">
      <c r="A92" s="135" t="s">
        <v>360</v>
      </c>
      <c r="B92" s="135" t="s">
        <v>307</v>
      </c>
      <c r="C92" s="154">
        <v>71.882352924528334</v>
      </c>
      <c r="D92" s="154">
        <v>135.74030283018865</v>
      </c>
      <c r="E92" s="154">
        <v>35.827689150943399</v>
      </c>
      <c r="F92" s="154">
        <v>225.45907008103705</v>
      </c>
      <c r="G92" s="154">
        <v>24.112041803704575</v>
      </c>
      <c r="H92" s="154">
        <v>333.34767543325972</v>
      </c>
      <c r="I92" s="154">
        <v>34.461584711106745</v>
      </c>
      <c r="J92" s="154">
        <v>108.11764707547167</v>
      </c>
      <c r="K92" s="154">
        <v>45.740302830188661</v>
      </c>
      <c r="L92" s="45">
        <v>61</v>
      </c>
    </row>
    <row r="93" spans="1:12" s="135" customFormat="1" ht="12.75">
      <c r="A93" s="135" t="s">
        <v>360</v>
      </c>
      <c r="B93" s="135" t="s">
        <v>306</v>
      </c>
      <c r="C93" s="154">
        <v>82.406351720516909</v>
      </c>
      <c r="D93" s="154">
        <v>44.246449773828807</v>
      </c>
      <c r="E93" s="154">
        <v>174.36663642972533</v>
      </c>
      <c r="F93" s="154">
        <v>11.635417475121812</v>
      </c>
      <c r="G93" s="154">
        <v>3.9274022578572056</v>
      </c>
      <c r="H93" s="154">
        <v>105.43381889871253</v>
      </c>
      <c r="I93" s="154">
        <v>43.977532861970779</v>
      </c>
      <c r="J93" s="154">
        <v>277.59364827948309</v>
      </c>
      <c r="K93" s="154">
        <v>45.7535502261712</v>
      </c>
      <c r="L93" s="45" t="s">
        <v>1518</v>
      </c>
    </row>
    <row r="94" spans="1:12" s="135" customFormat="1" ht="12.75">
      <c r="A94" s="135" t="s">
        <v>360</v>
      </c>
      <c r="B94" s="135" t="s">
        <v>329</v>
      </c>
      <c r="C94" s="154">
        <v>168.53707076923084</v>
      </c>
      <c r="D94" s="154">
        <v>109.83387615384626</v>
      </c>
      <c r="E94" s="154">
        <v>59.801417923076919</v>
      </c>
      <c r="F94" s="154">
        <v>131.7050682520325</v>
      </c>
      <c r="G94" s="154">
        <v>54.391856172090414</v>
      </c>
      <c r="H94" s="154">
        <v>270.29285131241022</v>
      </c>
      <c r="I94" s="154">
        <v>28.23967037187056</v>
      </c>
      <c r="J94" s="154">
        <v>11.462929230769191</v>
      </c>
      <c r="K94" s="154">
        <v>19.833876153846258</v>
      </c>
      <c r="L94" s="45">
        <v>235</v>
      </c>
    </row>
    <row r="95" spans="1:12" s="135" customFormat="1" ht="12.75">
      <c r="A95" s="135" t="s">
        <v>360</v>
      </c>
      <c r="B95" s="135" t="s">
        <v>1522</v>
      </c>
      <c r="C95" s="154">
        <v>166.626333881579</v>
      </c>
      <c r="D95" s="154">
        <v>100.61490427631573</v>
      </c>
      <c r="E95" s="154">
        <v>67.096571825657904</v>
      </c>
      <c r="F95" s="154">
        <v>126.93117326446915</v>
      </c>
      <c r="G95" s="154">
        <v>64.877035200339577</v>
      </c>
      <c r="H95" s="154">
        <v>278.92358699867964</v>
      </c>
      <c r="I95" s="154">
        <v>22.48981688325479</v>
      </c>
      <c r="J95" s="154">
        <v>13.373666118420999</v>
      </c>
      <c r="K95" s="154">
        <v>10.614904276315727</v>
      </c>
      <c r="L95" s="45">
        <v>155</v>
      </c>
    </row>
    <row r="96" spans="1:12" s="135" customFormat="1" ht="12.75">
      <c r="A96" s="135" t="s">
        <v>360</v>
      </c>
      <c r="B96" s="135" t="s">
        <v>1521</v>
      </c>
      <c r="C96" s="154">
        <v>166.626333881579</v>
      </c>
      <c r="D96" s="154">
        <v>100.61490427631573</v>
      </c>
      <c r="E96" s="154">
        <v>67.096571825657904</v>
      </c>
      <c r="F96" s="154">
        <v>126.93117326446915</v>
      </c>
      <c r="G96" s="154">
        <v>64.877035200339577</v>
      </c>
      <c r="H96" s="154">
        <v>278.92358699867964</v>
      </c>
      <c r="I96" s="154">
        <v>22.48981688325479</v>
      </c>
      <c r="J96" s="154">
        <v>13.373666118420999</v>
      </c>
      <c r="K96" s="154">
        <v>10.614904276315727</v>
      </c>
      <c r="L96" s="45">
        <v>51</v>
      </c>
    </row>
    <row r="97" spans="1:12" s="135" customFormat="1" ht="12.75">
      <c r="A97" s="135" t="s">
        <v>360</v>
      </c>
      <c r="B97" s="135" t="s">
        <v>1552</v>
      </c>
      <c r="C97" s="154">
        <v>50.50256190476189</v>
      </c>
      <c r="D97" s="154">
        <v>148.09653333333324</v>
      </c>
      <c r="E97" s="154">
        <v>33.676134880952382</v>
      </c>
      <c r="F97" s="154">
        <v>248.99261547974351</v>
      </c>
      <c r="G97" s="154">
        <v>17.040428024516252</v>
      </c>
      <c r="H97" s="154">
        <v>347.62508391738669</v>
      </c>
      <c r="I97" s="154">
        <v>26.091202975099584</v>
      </c>
      <c r="J97" s="154">
        <v>129.49743809523801</v>
      </c>
      <c r="K97" s="154">
        <v>58.096533333333255</v>
      </c>
      <c r="L97" s="45">
        <v>271</v>
      </c>
    </row>
    <row r="98" spans="1:12" s="135" customFormat="1" ht="12.75">
      <c r="A98" s="135" t="s">
        <v>360</v>
      </c>
      <c r="B98" s="135" t="s">
        <v>1553</v>
      </c>
      <c r="C98" s="154">
        <v>50.50256190476189</v>
      </c>
      <c r="D98" s="154">
        <v>148.09653333333324</v>
      </c>
      <c r="E98" s="154">
        <v>33.676134880952382</v>
      </c>
      <c r="F98" s="154">
        <v>248.99261547974351</v>
      </c>
      <c r="G98" s="154">
        <v>17.040428024516252</v>
      </c>
      <c r="H98" s="154">
        <v>347.62508391738669</v>
      </c>
      <c r="I98" s="154">
        <v>26.091202975099584</v>
      </c>
      <c r="J98" s="154">
        <v>129.49743809523812</v>
      </c>
      <c r="K98" s="154">
        <v>58.096533333333255</v>
      </c>
      <c r="L98" s="45">
        <v>161</v>
      </c>
    </row>
    <row r="99" spans="1:12" s="135" customFormat="1" ht="12.75">
      <c r="A99" s="135" t="s">
        <v>360</v>
      </c>
      <c r="B99" s="135" t="s">
        <v>1554</v>
      </c>
      <c r="C99" s="154">
        <v>22.910263504611336</v>
      </c>
      <c r="D99" s="154">
        <v>145.36685111989448</v>
      </c>
      <c r="E99" s="154">
        <v>115.97824769433464</v>
      </c>
      <c r="F99" s="154">
        <v>7.7235472721724818</v>
      </c>
      <c r="G99" s="154">
        <v>30.723601809736799</v>
      </c>
      <c r="H99" s="154">
        <v>268.93674646801145</v>
      </c>
      <c r="I99" s="154">
        <v>14.414860459312889</v>
      </c>
      <c r="J99" s="154">
        <v>157.08973649538865</v>
      </c>
      <c r="K99" s="154">
        <v>55.36685111989447</v>
      </c>
      <c r="L99" s="45">
        <v>103</v>
      </c>
    </row>
    <row r="100" spans="1:12" s="135" customFormat="1" ht="12.75">
      <c r="A100" s="135" t="s">
        <v>360</v>
      </c>
      <c r="B100" s="135" t="s">
        <v>1555</v>
      </c>
      <c r="C100" s="154">
        <v>90.948019961365134</v>
      </c>
      <c r="D100" s="154">
        <v>69.751873792659538</v>
      </c>
      <c r="E100" s="154">
        <v>140.35322923374076</v>
      </c>
      <c r="F100" s="154">
        <v>15.054009893330033</v>
      </c>
      <c r="G100" s="154">
        <v>36.771325373199467</v>
      </c>
      <c r="H100" s="154">
        <v>156.38403102422276</v>
      </c>
      <c r="I100" s="154">
        <v>46.253744417773952</v>
      </c>
      <c r="J100" s="154">
        <v>269.05198003863484</v>
      </c>
      <c r="K100" s="154">
        <v>20.248126207340462</v>
      </c>
      <c r="L100" s="45">
        <v>152</v>
      </c>
    </row>
    <row r="101" spans="1:12" s="135" customFormat="1" ht="12.75">
      <c r="A101" s="135" t="s">
        <v>360</v>
      </c>
      <c r="B101" s="135" t="s">
        <v>1556</v>
      </c>
      <c r="C101" s="154">
        <v>12.04574</v>
      </c>
      <c r="D101" s="154">
        <v>143.56389999999999</v>
      </c>
      <c r="E101" s="154">
        <v>106.1848</v>
      </c>
      <c r="F101" s="154">
        <v>7.7917170434232617</v>
      </c>
      <c r="G101" s="154">
        <v>34.777233115780717</v>
      </c>
      <c r="H101" s="154">
        <v>271.09751016423075</v>
      </c>
      <c r="I101" s="154">
        <v>9.5291129257881977</v>
      </c>
      <c r="J101" s="154">
        <v>167.95426</v>
      </c>
      <c r="K101" s="154">
        <v>53.563900000000004</v>
      </c>
      <c r="L101" s="45">
        <v>105</v>
      </c>
    </row>
    <row r="102" spans="1:12" s="135" customFormat="1" ht="12.75">
      <c r="A102" s="135" t="s">
        <v>360</v>
      </c>
      <c r="B102" s="135" t="s">
        <v>367</v>
      </c>
      <c r="C102" s="154">
        <v>14.997704553571433</v>
      </c>
      <c r="D102" s="154">
        <v>125.76477589285714</v>
      </c>
      <c r="E102" s="154">
        <v>144.0430553571428</v>
      </c>
      <c r="F102" s="154">
        <v>52.027118209283572</v>
      </c>
      <c r="G102" s="154">
        <v>28.453749740200553</v>
      </c>
      <c r="H102" s="154">
        <v>293.86107964054747</v>
      </c>
      <c r="I102" s="154">
        <v>41.057298274967842</v>
      </c>
      <c r="J102" s="154">
        <v>165.00229544642858</v>
      </c>
      <c r="K102" s="154">
        <v>35.764775892857159</v>
      </c>
      <c r="L102" s="45">
        <v>65</v>
      </c>
    </row>
    <row r="103" spans="1:12" s="135" customFormat="1" ht="13.5" thickBot="1">
      <c r="A103" s="151"/>
      <c r="B103" s="151"/>
      <c r="C103" s="153"/>
      <c r="D103" s="153"/>
      <c r="E103" s="153"/>
      <c r="F103" s="153"/>
      <c r="G103" s="153"/>
      <c r="H103" s="153"/>
      <c r="I103" s="153"/>
      <c r="J103" s="153"/>
      <c r="K103" s="153"/>
      <c r="L103" s="65"/>
    </row>
    <row r="104" spans="1:12" s="135" customFormat="1" ht="12.75">
      <c r="C104" s="154"/>
      <c r="D104" s="154"/>
      <c r="E104" s="154"/>
      <c r="F104" s="154"/>
      <c r="G104" s="154"/>
      <c r="H104" s="154"/>
      <c r="I104" s="154"/>
      <c r="J104" s="154"/>
      <c r="K104" s="154"/>
      <c r="L104" s="45"/>
    </row>
    <row r="105" spans="1:12" s="135" customFormat="1" ht="12.75">
      <c r="A105" s="135" t="s">
        <v>364</v>
      </c>
      <c r="B105" s="135" t="s">
        <v>405</v>
      </c>
      <c r="C105" s="154">
        <v>118.79718204225347</v>
      </c>
      <c r="D105" s="154">
        <v>84.831709366197245</v>
      </c>
      <c r="E105" s="154">
        <v>61.527192605633807</v>
      </c>
      <c r="F105" s="154">
        <v>141.77224154474234</v>
      </c>
      <c r="G105" s="154">
        <v>61.100606042875221</v>
      </c>
      <c r="H105" s="154">
        <v>333.99977218803053</v>
      </c>
      <c r="I105" s="154">
        <v>28.346548972545367</v>
      </c>
      <c r="J105" s="154">
        <v>241.2028179577465</v>
      </c>
      <c r="K105" s="154">
        <v>5.1682906338027497</v>
      </c>
      <c r="L105" s="45">
        <v>25</v>
      </c>
    </row>
    <row r="106" spans="1:12" s="135" customFormat="1" ht="12.75">
      <c r="A106" s="135" t="s">
        <v>364</v>
      </c>
      <c r="B106" s="135" t="s">
        <v>1557</v>
      </c>
      <c r="C106" s="154">
        <v>29.455543421052635</v>
      </c>
      <c r="D106" s="154">
        <v>32.23946157894737</v>
      </c>
      <c r="E106" s="154">
        <v>114.48475526315788</v>
      </c>
      <c r="F106" s="154">
        <v>122.24578988586271</v>
      </c>
      <c r="G106" s="154">
        <v>29.044307535442666</v>
      </c>
      <c r="H106" s="154">
        <v>219.47810410903594</v>
      </c>
      <c r="I106" s="154">
        <v>12.773218085645622</v>
      </c>
      <c r="J106" s="154">
        <v>330.54445657894735</v>
      </c>
      <c r="K106" s="154">
        <v>57.76053842105263</v>
      </c>
      <c r="L106" s="45">
        <v>215</v>
      </c>
    </row>
    <row r="107" spans="1:12" s="135" customFormat="1" ht="12.75">
      <c r="A107" s="135" t="s">
        <v>364</v>
      </c>
      <c r="B107" s="135" t="s">
        <v>365</v>
      </c>
      <c r="C107" s="154">
        <v>73.443249441624332</v>
      </c>
      <c r="D107" s="154">
        <v>93.86916616751266</v>
      </c>
      <c r="E107" s="154">
        <v>75.632007918781696</v>
      </c>
      <c r="F107" s="154">
        <v>211.3144517747302</v>
      </c>
      <c r="G107" s="154">
        <v>75.130755900215476</v>
      </c>
      <c r="H107" s="154">
        <v>15.566472930880821</v>
      </c>
      <c r="I107" s="154">
        <v>14.334541966986333</v>
      </c>
      <c r="J107" s="154">
        <v>106.55675055837567</v>
      </c>
      <c r="K107" s="154">
        <v>3.8691661675126605</v>
      </c>
      <c r="L107" s="45">
        <v>19</v>
      </c>
    </row>
    <row r="108" spans="1:12" s="135" customFormat="1" ht="12.75">
      <c r="A108" s="135" t="s">
        <v>364</v>
      </c>
      <c r="B108" s="135" t="s">
        <v>314</v>
      </c>
      <c r="C108" s="154">
        <v>171.87479258160243</v>
      </c>
      <c r="D108" s="154">
        <v>55.27105876854602</v>
      </c>
      <c r="E108" s="154">
        <v>33.533209109792296</v>
      </c>
      <c r="F108" s="154">
        <v>77.441290774769413</v>
      </c>
      <c r="G108" s="154">
        <v>27.001259301416201</v>
      </c>
      <c r="H108" s="154">
        <v>318.80861170236972</v>
      </c>
      <c r="I108" s="154">
        <v>43.241218809232571</v>
      </c>
      <c r="J108" s="154">
        <v>188.12520741839757</v>
      </c>
      <c r="K108" s="154">
        <v>34.72894123145398</v>
      </c>
      <c r="L108" s="45">
        <v>60</v>
      </c>
    </row>
    <row r="109" spans="1:12" s="135" customFormat="1" ht="12.75">
      <c r="A109" s="135" t="s">
        <v>364</v>
      </c>
      <c r="B109" s="135" t="s">
        <v>306</v>
      </c>
      <c r="C109" s="154">
        <v>63.677231568627477</v>
      </c>
      <c r="D109" s="154">
        <v>28.48207249999998</v>
      </c>
      <c r="E109" s="154">
        <v>139.21766078431372</v>
      </c>
      <c r="F109" s="154">
        <v>63.493291371588271</v>
      </c>
      <c r="G109" s="154">
        <v>18.149312234382098</v>
      </c>
      <c r="H109" s="154">
        <v>160.78564511924529</v>
      </c>
      <c r="I109" s="154">
        <v>21.167439328149005</v>
      </c>
      <c r="J109" s="154">
        <v>296.32276843137254</v>
      </c>
      <c r="K109" s="154">
        <v>61.517927500000027</v>
      </c>
      <c r="L109" s="45">
        <v>270</v>
      </c>
    </row>
    <row r="110" spans="1:12" s="135" customFormat="1" ht="12.75">
      <c r="A110" s="135" t="s">
        <v>364</v>
      </c>
      <c r="B110" s="135" t="s">
        <v>315</v>
      </c>
      <c r="C110" s="154">
        <v>27.134699999999999</v>
      </c>
      <c r="D110" s="154">
        <v>60.398919999999997</v>
      </c>
      <c r="E110" s="154">
        <v>176.78444999999999</v>
      </c>
      <c r="F110" s="154">
        <v>64.454909185481199</v>
      </c>
      <c r="G110" s="154">
        <v>2.7955160473523413</v>
      </c>
      <c r="H110" s="154">
        <v>159.35402044610899</v>
      </c>
      <c r="I110" s="154">
        <v>60.240517813965788</v>
      </c>
      <c r="J110" s="154">
        <v>332.86529999999999</v>
      </c>
      <c r="K110" s="154">
        <v>29.60108</v>
      </c>
      <c r="L110" s="45">
        <v>91</v>
      </c>
    </row>
    <row r="111" spans="1:12" s="135" customFormat="1" ht="12.75">
      <c r="A111" s="135" t="s">
        <v>364</v>
      </c>
      <c r="B111" s="135" t="s">
        <v>1558</v>
      </c>
      <c r="C111" s="154">
        <v>106.20557611940292</v>
      </c>
      <c r="D111" s="154">
        <v>36.572997014925321</v>
      </c>
      <c r="E111" s="154">
        <v>150.850429850746</v>
      </c>
      <c r="F111" s="154">
        <v>7.922476367680872</v>
      </c>
      <c r="G111" s="154">
        <v>16.871818100891083</v>
      </c>
      <c r="H111" s="154">
        <v>108.57318814903428</v>
      </c>
      <c r="I111" s="154">
        <v>31.357957491519755</v>
      </c>
      <c r="J111" s="154">
        <v>253.79442388059709</v>
      </c>
      <c r="K111" s="154">
        <v>53.427002985074679</v>
      </c>
      <c r="L111" s="45">
        <v>106</v>
      </c>
    </row>
    <row r="112" spans="1:12" s="135" customFormat="1" ht="12.75">
      <c r="A112" s="135" t="s">
        <v>364</v>
      </c>
      <c r="B112" s="135" t="s">
        <v>1559</v>
      </c>
      <c r="C112" s="154">
        <v>22.428954732510331</v>
      </c>
      <c r="D112" s="154">
        <v>64.216934156378755</v>
      </c>
      <c r="E112" s="154">
        <v>110.63920576131659</v>
      </c>
      <c r="F112" s="154">
        <v>116.68023193764679</v>
      </c>
      <c r="G112" s="154">
        <v>57.421590615479801</v>
      </c>
      <c r="H112" s="154">
        <v>238.26680007496702</v>
      </c>
      <c r="I112" s="154">
        <v>18.505250850091304</v>
      </c>
      <c r="J112" s="154">
        <v>337.57104526748969</v>
      </c>
      <c r="K112" s="154">
        <v>25.783065843621245</v>
      </c>
      <c r="L112" s="45" t="s">
        <v>1518</v>
      </c>
    </row>
    <row r="113" spans="1:12" s="135" customFormat="1" ht="12.75">
      <c r="A113" s="135" t="s">
        <v>364</v>
      </c>
      <c r="B113" s="135" t="s">
        <v>397</v>
      </c>
      <c r="C113" s="154">
        <v>108.43103211009172</v>
      </c>
      <c r="D113" s="154">
        <v>136.00417431192665</v>
      </c>
      <c r="E113" s="154">
        <v>87.650493119265974</v>
      </c>
      <c r="F113" s="154">
        <v>248.30470322123534</v>
      </c>
      <c r="G113" s="154">
        <v>43.949337375475729</v>
      </c>
      <c r="H113" s="154">
        <v>339.87829801361175</v>
      </c>
      <c r="I113" s="154">
        <v>1.6317447159555007</v>
      </c>
      <c r="J113" s="154">
        <v>71.568967889908265</v>
      </c>
      <c r="K113" s="154">
        <v>46.004174311926647</v>
      </c>
      <c r="L113" s="53">
        <v>224</v>
      </c>
    </row>
    <row r="114" spans="1:12" s="135" customFormat="1" ht="12.75">
      <c r="A114" s="135" t="s">
        <v>364</v>
      </c>
      <c r="B114" s="135" t="s">
        <v>1560</v>
      </c>
      <c r="C114" s="154">
        <v>171.56831241283129</v>
      </c>
      <c r="D114" s="154">
        <v>53.866052998605298</v>
      </c>
      <c r="E114" s="154">
        <v>112.23867503486753</v>
      </c>
      <c r="F114" s="154">
        <v>333.69428453182843</v>
      </c>
      <c r="G114" s="154">
        <v>48.379851257411673</v>
      </c>
      <c r="H114" s="154">
        <v>84.876032449582567</v>
      </c>
      <c r="I114" s="154">
        <v>17.798131816085835</v>
      </c>
      <c r="J114" s="154">
        <v>188.43168758716871</v>
      </c>
      <c r="K114" s="154">
        <v>36.133947001394709</v>
      </c>
      <c r="L114" s="53">
        <v>225</v>
      </c>
    </row>
    <row r="115" spans="1:12" s="135" customFormat="1" ht="12.75">
      <c r="A115" s="135" t="s">
        <v>364</v>
      </c>
      <c r="B115" s="135" t="s">
        <v>1561</v>
      </c>
      <c r="C115" s="154">
        <v>171.56831241283129</v>
      </c>
      <c r="D115" s="154">
        <v>53.866052998605298</v>
      </c>
      <c r="E115" s="154">
        <v>112.23867503486753</v>
      </c>
      <c r="F115" s="154">
        <v>333.69428453182843</v>
      </c>
      <c r="G115" s="154">
        <v>48.379851257411673</v>
      </c>
      <c r="H115" s="154">
        <v>84.876032449582567</v>
      </c>
      <c r="I115" s="154">
        <v>17.798131816085835</v>
      </c>
      <c r="J115" s="154">
        <v>188.43168758716871</v>
      </c>
      <c r="K115" s="154">
        <v>36.133947001394709</v>
      </c>
      <c r="L115" s="53">
        <v>327</v>
      </c>
    </row>
    <row r="116" spans="1:12" s="135" customFormat="1" ht="12.75">
      <c r="A116" s="135" t="s">
        <v>364</v>
      </c>
      <c r="B116" s="135" t="s">
        <v>393</v>
      </c>
      <c r="C116" s="154">
        <v>161.64208791208807</v>
      </c>
      <c r="D116" s="154">
        <v>60.525732600732582</v>
      </c>
      <c r="E116" s="154">
        <v>115.00296703296696</v>
      </c>
      <c r="F116" s="154">
        <v>334.89167982534798</v>
      </c>
      <c r="G116" s="154">
        <v>52.091360332309463</v>
      </c>
      <c r="H116" s="154">
        <v>95.434013841694025</v>
      </c>
      <c r="I116" s="154">
        <v>21.590013961179512</v>
      </c>
      <c r="J116" s="154">
        <v>198.35791208791193</v>
      </c>
      <c r="K116" s="154">
        <v>29.474267399267422</v>
      </c>
      <c r="L116" s="53">
        <v>124</v>
      </c>
    </row>
    <row r="117" spans="1:12" s="135" customFormat="1" ht="12.75">
      <c r="A117" s="135" t="s">
        <v>364</v>
      </c>
      <c r="B117" s="135" t="s">
        <v>1562</v>
      </c>
      <c r="C117" s="154">
        <v>161.65150837988818</v>
      </c>
      <c r="D117" s="154">
        <v>59.219385474860339</v>
      </c>
      <c r="E117" s="154">
        <v>114.86432029795159</v>
      </c>
      <c r="F117" s="154">
        <v>336.18542269446084</v>
      </c>
      <c r="G117" s="154">
        <v>51.214510840359637</v>
      </c>
      <c r="H117" s="154">
        <v>95.006702368426119</v>
      </c>
      <c r="I117" s="154">
        <v>21.176396221088538</v>
      </c>
      <c r="J117" s="154">
        <v>198.34849162011182</v>
      </c>
      <c r="K117" s="154">
        <v>30.780614525139658</v>
      </c>
      <c r="L117" s="53">
        <v>326</v>
      </c>
    </row>
    <row r="118" spans="1:12" s="135" customFormat="1" ht="12.75">
      <c r="A118" s="135" t="s">
        <v>364</v>
      </c>
      <c r="B118" s="135" t="s">
        <v>391</v>
      </c>
      <c r="C118" s="154">
        <v>168.16486842105277</v>
      </c>
      <c r="D118" s="154">
        <v>65.035263157894775</v>
      </c>
      <c r="E118" s="154">
        <v>113.89139473684206</v>
      </c>
      <c r="F118" s="154">
        <v>325.45113024208518</v>
      </c>
      <c r="G118" s="154">
        <v>55.984705944890216</v>
      </c>
      <c r="H118" s="154">
        <v>91.245612454335841</v>
      </c>
      <c r="I118" s="154">
        <v>21.540807314220324</v>
      </c>
      <c r="J118" s="154">
        <v>191.83513157894723</v>
      </c>
      <c r="K118" s="154">
        <v>24.964736842105225</v>
      </c>
      <c r="L118" s="53">
        <v>125</v>
      </c>
    </row>
    <row r="119" spans="1:12" s="135" customFormat="1" ht="12.75">
      <c r="A119" s="135" t="s">
        <v>364</v>
      </c>
      <c r="B119" s="135" t="s">
        <v>389</v>
      </c>
      <c r="C119" s="154">
        <v>94.669508840864452</v>
      </c>
      <c r="D119" s="154">
        <v>102.99247544204324</v>
      </c>
      <c r="E119" s="154">
        <v>18.316208251473476</v>
      </c>
      <c r="F119" s="154">
        <v>179.58680767928075</v>
      </c>
      <c r="G119" s="154">
        <v>17.831325238782185</v>
      </c>
      <c r="H119" s="154">
        <v>321.14780301873566</v>
      </c>
      <c r="I119" s="154">
        <v>67.673364356553151</v>
      </c>
      <c r="J119" s="154">
        <v>85.33049115913559</v>
      </c>
      <c r="K119" s="154">
        <v>12.992475442043238</v>
      </c>
      <c r="L119" s="53">
        <v>179</v>
      </c>
    </row>
    <row r="120" spans="1:12" s="135" customFormat="1" ht="12.75">
      <c r="A120" s="135" t="s">
        <v>364</v>
      </c>
      <c r="B120" s="135" t="s">
        <v>1563</v>
      </c>
      <c r="C120" s="154">
        <v>111.10227053140096</v>
      </c>
      <c r="D120" s="154">
        <v>131.83536231884059</v>
      </c>
      <c r="E120" s="154">
        <v>119.94285024154587</v>
      </c>
      <c r="F120" s="154">
        <v>289.71193609725316</v>
      </c>
      <c r="G120" s="154">
        <v>40.211879010407664</v>
      </c>
      <c r="H120" s="154">
        <v>179.91459067246177</v>
      </c>
      <c r="I120" s="154">
        <v>21.832130431479179</v>
      </c>
      <c r="J120" s="154">
        <v>68.897729468599039</v>
      </c>
      <c r="K120" s="154">
        <v>41.835362318840602</v>
      </c>
      <c r="L120" s="45">
        <v>178</v>
      </c>
    </row>
    <row r="121" spans="1:12" s="135" customFormat="1" ht="12.75">
      <c r="A121" s="135" t="s">
        <v>364</v>
      </c>
      <c r="B121" s="135" t="s">
        <v>1564</v>
      </c>
      <c r="C121" s="154">
        <v>118.88570028011215</v>
      </c>
      <c r="D121" s="154">
        <v>139.74742296918751</v>
      </c>
      <c r="E121" s="154">
        <v>125.59754901960788</v>
      </c>
      <c r="F121" s="154">
        <v>284.28114142057723</v>
      </c>
      <c r="G121" s="154">
        <v>31.695707046733006</v>
      </c>
      <c r="H121" s="154">
        <v>179.76431207092463</v>
      </c>
      <c r="I121" s="154">
        <v>22.093621714729004</v>
      </c>
      <c r="J121" s="154">
        <v>61.114299719887867</v>
      </c>
      <c r="K121" s="154">
        <v>49.747422969187525</v>
      </c>
      <c r="L121" s="45">
        <v>53</v>
      </c>
    </row>
    <row r="122" spans="1:12" s="135" customFormat="1" ht="12.75">
      <c r="A122" s="135" t="s">
        <v>364</v>
      </c>
      <c r="B122" s="135" t="s">
        <v>1565</v>
      </c>
      <c r="C122" s="154">
        <v>130.85084415584421</v>
      </c>
      <c r="D122" s="154">
        <v>110.60779220779217</v>
      </c>
      <c r="E122" s="154">
        <v>102.36545454545454</v>
      </c>
      <c r="F122" s="154">
        <v>261.06685613629406</v>
      </c>
      <c r="G122" s="154">
        <v>66.106183935331046</v>
      </c>
      <c r="H122" s="154">
        <v>143.56152381721995</v>
      </c>
      <c r="I122" s="154">
        <v>11.562897870323145</v>
      </c>
      <c r="J122" s="154">
        <v>49.149155844155814</v>
      </c>
      <c r="K122" s="154">
        <v>20.607792207792176</v>
      </c>
      <c r="L122" s="45">
        <v>233</v>
      </c>
    </row>
    <row r="123" spans="1:12" s="135" customFormat="1" ht="12.75">
      <c r="A123" s="135" t="s">
        <v>364</v>
      </c>
      <c r="B123" s="135" t="s">
        <v>1566</v>
      </c>
      <c r="C123" s="154">
        <v>131.01256666666663</v>
      </c>
      <c r="D123" s="154">
        <v>112.96696666666668</v>
      </c>
      <c r="E123" s="154">
        <v>98.444433333333308</v>
      </c>
      <c r="F123" s="154">
        <v>249.81776881742627</v>
      </c>
      <c r="G123" s="154">
        <v>65.608939819941938</v>
      </c>
      <c r="H123" s="154">
        <v>142.30281603768216</v>
      </c>
      <c r="I123" s="154">
        <v>7.770726096143469</v>
      </c>
      <c r="J123" s="154">
        <v>48.987433333333342</v>
      </c>
      <c r="K123" s="154">
        <v>22.966966666666686</v>
      </c>
      <c r="L123" s="45">
        <v>179</v>
      </c>
    </row>
    <row r="124" spans="1:12" s="135" customFormat="1" ht="12.75">
      <c r="A124" s="135" t="s">
        <v>364</v>
      </c>
      <c r="B124" s="135" t="s">
        <v>373</v>
      </c>
      <c r="C124" s="154">
        <v>114.44326869806088</v>
      </c>
      <c r="D124" s="154">
        <v>91.50648199445989</v>
      </c>
      <c r="E124" s="154">
        <v>2.0648845798707289</v>
      </c>
      <c r="F124" s="154">
        <v>155.61104070161869</v>
      </c>
      <c r="G124" s="154">
        <v>2.0641705582328447</v>
      </c>
      <c r="H124" s="154">
        <v>299.45824403225515</v>
      </c>
      <c r="I124" s="154">
        <v>87.444172609239061</v>
      </c>
      <c r="J124" s="154">
        <v>65.556731301939124</v>
      </c>
      <c r="K124" s="154">
        <v>1.5064819944598933</v>
      </c>
      <c r="L124" s="45">
        <v>161</v>
      </c>
    </row>
    <row r="125" spans="1:12" s="135" customFormat="1" ht="12.75">
      <c r="A125" s="135" t="s">
        <v>364</v>
      </c>
      <c r="B125" s="135" t="s">
        <v>1567</v>
      </c>
      <c r="C125" s="154">
        <v>50.998080495356042</v>
      </c>
      <c r="D125" s="154">
        <v>144.73275541795678</v>
      </c>
      <c r="E125" s="154">
        <v>43.295170278637791</v>
      </c>
      <c r="F125" s="154">
        <v>256.57193853567287</v>
      </c>
      <c r="G125" s="154">
        <v>23.325229392799667</v>
      </c>
      <c r="H125" s="154">
        <v>358.09099598421881</v>
      </c>
      <c r="I125" s="154">
        <v>24.849916376883343</v>
      </c>
      <c r="J125" s="154">
        <v>129.00191950464395</v>
      </c>
      <c r="K125" s="154">
        <v>54.732755417956774</v>
      </c>
      <c r="L125" s="45">
        <v>60</v>
      </c>
    </row>
    <row r="126" spans="1:12" s="135" customFormat="1" ht="12.75">
      <c r="A126" s="135" t="s">
        <v>364</v>
      </c>
      <c r="B126" s="135" t="s">
        <v>1568</v>
      </c>
      <c r="C126" s="154">
        <v>50.998080495356042</v>
      </c>
      <c r="D126" s="154">
        <v>144.73275541795678</v>
      </c>
      <c r="E126" s="154">
        <v>43.295170278637791</v>
      </c>
      <c r="F126" s="154">
        <v>256.57193853567287</v>
      </c>
      <c r="G126" s="154">
        <v>23.325229392799667</v>
      </c>
      <c r="H126" s="154">
        <v>358.09099598421881</v>
      </c>
      <c r="I126" s="154">
        <v>24.849916376883343</v>
      </c>
      <c r="J126" s="154">
        <v>129.00191950464395</v>
      </c>
      <c r="K126" s="154">
        <v>54.732755417956774</v>
      </c>
      <c r="L126" s="45">
        <v>179</v>
      </c>
    </row>
    <row r="127" spans="1:12" s="135" customFormat="1" ht="12.75">
      <c r="A127" s="135" t="s">
        <v>364</v>
      </c>
      <c r="B127" s="135" t="s">
        <v>313</v>
      </c>
      <c r="C127" s="154">
        <v>46.003260869565217</v>
      </c>
      <c r="D127" s="154">
        <v>165.50913043478263</v>
      </c>
      <c r="E127" s="154">
        <v>23.650978260869568</v>
      </c>
      <c r="F127" s="154">
        <v>246.97450859237443</v>
      </c>
      <c r="G127" s="154">
        <v>5.7611451362284436</v>
      </c>
      <c r="H127" s="154">
        <v>338.3358462941452</v>
      </c>
      <c r="I127" s="154">
        <v>13.250465650226129</v>
      </c>
      <c r="J127" s="154">
        <v>133.99673913043478</v>
      </c>
      <c r="K127" s="154">
        <v>75.509130434782648</v>
      </c>
      <c r="L127" s="45">
        <v>164</v>
      </c>
    </row>
    <row r="128" spans="1:12" s="176" customFormat="1" ht="12.75">
      <c r="A128" s="135" t="s">
        <v>364</v>
      </c>
      <c r="B128" s="175" t="s">
        <v>402</v>
      </c>
      <c r="C128" s="54">
        <v>36.517000000000003</v>
      </c>
      <c r="D128" s="54">
        <v>63.182000000000002</v>
      </c>
      <c r="E128" s="54">
        <v>105.12</v>
      </c>
      <c r="F128" s="54">
        <v>112.56591319723064</v>
      </c>
      <c r="G128" s="54">
        <v>59.490971566934469</v>
      </c>
      <c r="H128" s="54">
        <v>226.53289368330573</v>
      </c>
      <c r="I128" s="54">
        <v>13.461178614027506</v>
      </c>
      <c r="J128" s="54">
        <v>323.483</v>
      </c>
      <c r="K128" s="54">
        <v>26.817999999999994</v>
      </c>
      <c r="L128" s="53">
        <v>88</v>
      </c>
    </row>
    <row r="129" spans="1:12" s="176" customFormat="1" ht="12.75">
      <c r="A129" s="135" t="s">
        <v>364</v>
      </c>
      <c r="B129" s="175" t="s">
        <v>401</v>
      </c>
      <c r="C129" s="54">
        <v>31.940999999999999</v>
      </c>
      <c r="D129" s="54">
        <v>64.516999999999996</v>
      </c>
      <c r="E129" s="54">
        <v>102.11</v>
      </c>
      <c r="F129" s="54">
        <v>121.55338995459815</v>
      </c>
      <c r="G129" s="54">
        <v>61.960603942121928</v>
      </c>
      <c r="H129" s="54">
        <v>232.78470524902741</v>
      </c>
      <c r="I129" s="54">
        <v>10.916571686632288</v>
      </c>
      <c r="J129" s="54">
        <v>328.05899999999997</v>
      </c>
      <c r="K129" s="54">
        <v>25.483000000000001</v>
      </c>
      <c r="L129" s="53">
        <v>25</v>
      </c>
    </row>
    <row r="130" spans="1:12" s="176" customFormat="1" ht="12.75">
      <c r="A130" s="135" t="s">
        <v>364</v>
      </c>
      <c r="B130" s="175" t="s">
        <v>400</v>
      </c>
      <c r="C130" s="54">
        <v>33.947000000000003</v>
      </c>
      <c r="D130" s="54">
        <v>118.69</v>
      </c>
      <c r="E130" s="54">
        <v>96.022999999999996</v>
      </c>
      <c r="F130" s="54">
        <v>338.44842217999548</v>
      </c>
      <c r="G130" s="54">
        <v>60.737282299066493</v>
      </c>
      <c r="H130" s="54">
        <v>238.95268380873586</v>
      </c>
      <c r="I130" s="54">
        <v>5.2813060460144294</v>
      </c>
      <c r="J130" s="54">
        <v>146.053</v>
      </c>
      <c r="K130" s="54">
        <v>28.689999999999991</v>
      </c>
      <c r="L130" s="53">
        <v>61</v>
      </c>
    </row>
    <row r="131" spans="1:12" s="176" customFormat="1" ht="12.75">
      <c r="A131" s="135" t="s">
        <v>364</v>
      </c>
      <c r="B131" s="175" t="s">
        <v>398</v>
      </c>
      <c r="C131" s="54">
        <v>53.902000000000001</v>
      </c>
      <c r="D131" s="54">
        <v>38.808999999999997</v>
      </c>
      <c r="E131" s="54">
        <v>146.35</v>
      </c>
      <c r="F131" s="54">
        <v>63.514052501061087</v>
      </c>
      <c r="G131" s="54">
        <v>20.321062501630376</v>
      </c>
      <c r="H131" s="54">
        <v>166.60325409368116</v>
      </c>
      <c r="I131" s="54">
        <v>31.447073428455614</v>
      </c>
      <c r="J131" s="54">
        <v>306.09800000000001</v>
      </c>
      <c r="K131" s="54">
        <v>51.19100000000001</v>
      </c>
      <c r="L131" s="53">
        <v>228</v>
      </c>
    </row>
    <row r="132" spans="1:12" s="176" customFormat="1" ht="12.75">
      <c r="A132" s="135" t="s">
        <v>364</v>
      </c>
      <c r="B132" s="175" t="s">
        <v>395</v>
      </c>
      <c r="C132" s="54">
        <v>12.109</v>
      </c>
      <c r="D132" s="54">
        <v>101.35</v>
      </c>
      <c r="E132" s="54">
        <v>134.54</v>
      </c>
      <c r="F132" s="54">
        <v>66.581755373248143</v>
      </c>
      <c r="G132" s="54">
        <v>44.332544239166175</v>
      </c>
      <c r="H132" s="54">
        <v>268.85160574517312</v>
      </c>
      <c r="I132" s="54">
        <v>43.447515334462793</v>
      </c>
      <c r="J132" s="54">
        <v>167.89099999999999</v>
      </c>
      <c r="K132" s="54">
        <v>11.349999999999991</v>
      </c>
      <c r="L132" s="53">
        <v>90</v>
      </c>
    </row>
    <row r="133" spans="1:12" s="176" customFormat="1" ht="12.75">
      <c r="A133" s="135" t="s">
        <v>364</v>
      </c>
      <c r="B133" s="175" t="s">
        <v>390</v>
      </c>
      <c r="C133" s="54">
        <v>139.03</v>
      </c>
      <c r="D133" s="54">
        <v>130.33000000000001</v>
      </c>
      <c r="E133" s="54">
        <v>151.88999999999999</v>
      </c>
      <c r="F133" s="54">
        <v>291.89912179844225</v>
      </c>
      <c r="G133" s="54">
        <v>21.050069417450601</v>
      </c>
      <c r="H133" s="54">
        <v>181.4345367290058</v>
      </c>
      <c r="I133" s="54">
        <v>42.253243701695787</v>
      </c>
      <c r="J133" s="54">
        <v>40.970000000000027</v>
      </c>
      <c r="K133" s="54">
        <v>40.330000000000005</v>
      </c>
      <c r="L133" s="53">
        <v>35</v>
      </c>
    </row>
    <row r="134" spans="1:12" s="176" customFormat="1" ht="12.75">
      <c r="A134" s="135" t="s">
        <v>364</v>
      </c>
      <c r="B134" s="175" t="s">
        <v>388</v>
      </c>
      <c r="C134" s="54">
        <v>131.80000000000001</v>
      </c>
      <c r="D134" s="54">
        <v>65.147999999999996</v>
      </c>
      <c r="E134" s="54">
        <v>3.0287999999999999</v>
      </c>
      <c r="F134" s="54">
        <v>136.92609162931666</v>
      </c>
      <c r="G134" s="54">
        <v>2.7480959907050702</v>
      </c>
      <c r="H134" s="54">
        <v>41.024336252375861</v>
      </c>
      <c r="I134" s="54">
        <v>64.975756180023538</v>
      </c>
      <c r="J134" s="54">
        <v>228.2</v>
      </c>
      <c r="K134" s="54">
        <v>24.852000000000007</v>
      </c>
      <c r="L134" s="53">
        <v>328</v>
      </c>
    </row>
    <row r="135" spans="1:12" s="176" customFormat="1" ht="12.75">
      <c r="A135" s="135" t="s">
        <v>364</v>
      </c>
      <c r="B135" s="175" t="s">
        <v>387</v>
      </c>
      <c r="C135" s="54">
        <v>53.634999999999998</v>
      </c>
      <c r="D135" s="54">
        <v>51.953000000000003</v>
      </c>
      <c r="E135" s="54">
        <v>121.76</v>
      </c>
      <c r="F135" s="54">
        <v>81.23734084856568</v>
      </c>
      <c r="G135" s="54">
        <v>42.035018514433787</v>
      </c>
      <c r="H135" s="54">
        <v>195.48156980194955</v>
      </c>
      <c r="I135" s="54">
        <v>24.488664621853026</v>
      </c>
      <c r="J135" s="54">
        <v>306.36500000000001</v>
      </c>
      <c r="K135" s="54">
        <v>38.046999999999997</v>
      </c>
      <c r="L135" s="53">
        <v>158</v>
      </c>
    </row>
    <row r="136" spans="1:12" s="176" customFormat="1" ht="12.75">
      <c r="A136" s="135" t="s">
        <v>364</v>
      </c>
      <c r="B136" s="175" t="s">
        <v>1569</v>
      </c>
      <c r="C136" s="54">
        <v>124.03</v>
      </c>
      <c r="D136" s="54">
        <v>72.164000000000001</v>
      </c>
      <c r="E136" s="54">
        <v>17.131</v>
      </c>
      <c r="F136" s="54">
        <v>140.57671338197838</v>
      </c>
      <c r="G136" s="54">
        <v>16.284087841333193</v>
      </c>
      <c r="H136" s="54">
        <v>10.789212631123064</v>
      </c>
      <c r="I136" s="54">
        <v>65.464379485318887</v>
      </c>
      <c r="J136" s="54">
        <v>235.97000000000003</v>
      </c>
      <c r="K136" s="54">
        <v>17.835999999999999</v>
      </c>
      <c r="L136" s="53">
        <v>239</v>
      </c>
    </row>
    <row r="137" spans="1:12" s="176" customFormat="1" ht="12.75">
      <c r="A137" s="135" t="s">
        <v>364</v>
      </c>
      <c r="B137" s="175" t="s">
        <v>385</v>
      </c>
      <c r="C137" s="54">
        <v>18.856999999999999</v>
      </c>
      <c r="D137" s="54">
        <v>26.271999999999998</v>
      </c>
      <c r="E137" s="54">
        <v>47.08</v>
      </c>
      <c r="F137" s="54">
        <v>207.18444137885834</v>
      </c>
      <c r="G137" s="54">
        <v>18.913630969528484</v>
      </c>
      <c r="H137" s="54">
        <v>110.9660775405865</v>
      </c>
      <c r="I137" s="54">
        <v>17.543074291544094</v>
      </c>
      <c r="J137" s="54">
        <v>341.14300000000003</v>
      </c>
      <c r="K137" s="54">
        <v>63.727999999999994</v>
      </c>
      <c r="L137" s="53">
        <v>110</v>
      </c>
    </row>
    <row r="138" spans="1:12" s="176" customFormat="1" ht="12.75">
      <c r="A138" s="135" t="s">
        <v>364</v>
      </c>
      <c r="B138" s="175" t="s">
        <v>383</v>
      </c>
      <c r="C138" s="54">
        <v>148.21</v>
      </c>
      <c r="D138" s="54">
        <v>89.72</v>
      </c>
      <c r="E138" s="54">
        <v>111.39</v>
      </c>
      <c r="F138" s="54">
        <v>302.5048030855462</v>
      </c>
      <c r="G138" s="54">
        <v>68.608253380441596</v>
      </c>
      <c r="H138" s="54">
        <v>121.68032614119687</v>
      </c>
      <c r="I138" s="54">
        <v>21.389732015593317</v>
      </c>
      <c r="J138" s="54">
        <v>211.79</v>
      </c>
      <c r="K138" s="54">
        <v>0.27999999999999881</v>
      </c>
      <c r="L138" s="53">
        <v>310</v>
      </c>
    </row>
    <row r="139" spans="1:12" s="176" customFormat="1" ht="12.75">
      <c r="A139" s="135" t="s">
        <v>364</v>
      </c>
      <c r="B139" s="175" t="s">
        <v>382</v>
      </c>
      <c r="C139" s="54">
        <v>141.53</v>
      </c>
      <c r="D139" s="54">
        <v>93.789000000000001</v>
      </c>
      <c r="E139" s="54">
        <v>138.5</v>
      </c>
      <c r="F139" s="54">
        <v>305.1240276343853</v>
      </c>
      <c r="G139" s="54">
        <v>41.389292777576728</v>
      </c>
      <c r="H139" s="54">
        <v>132.74163258862345</v>
      </c>
      <c r="I139" s="54">
        <v>48.358640438745013</v>
      </c>
      <c r="J139" s="54">
        <v>38.470000000000027</v>
      </c>
      <c r="K139" s="54">
        <v>3.7890000000000064</v>
      </c>
      <c r="L139" s="53">
        <v>90</v>
      </c>
    </row>
    <row r="140" spans="1:12" s="176" customFormat="1" ht="12.75">
      <c r="A140" s="135" t="s">
        <v>364</v>
      </c>
      <c r="B140" s="175" t="s">
        <v>381</v>
      </c>
      <c r="C140" s="54">
        <v>143.22999999999999</v>
      </c>
      <c r="D140" s="54">
        <v>93.180999999999997</v>
      </c>
      <c r="E140" s="54">
        <v>139.91999999999999</v>
      </c>
      <c r="F140" s="54">
        <v>304.09656323918938</v>
      </c>
      <c r="G140" s="54">
        <v>40.005754305398483</v>
      </c>
      <c r="H140" s="54">
        <v>130.54283215364819</v>
      </c>
      <c r="I140" s="54">
        <v>49.815203460106439</v>
      </c>
      <c r="J140" s="54">
        <v>36.770000000000039</v>
      </c>
      <c r="K140" s="54">
        <v>3.1809999999999992</v>
      </c>
      <c r="L140" s="53">
        <v>260</v>
      </c>
    </row>
    <row r="141" spans="1:12" s="176" customFormat="1" ht="12.75">
      <c r="A141" s="135" t="s">
        <v>364</v>
      </c>
      <c r="B141" s="175" t="s">
        <v>1570</v>
      </c>
      <c r="C141" s="54">
        <v>73.057000000000002</v>
      </c>
      <c r="D141" s="54">
        <v>89.052000000000007</v>
      </c>
      <c r="E141" s="54">
        <v>161.96</v>
      </c>
      <c r="F141" s="54">
        <v>17.251738662583705</v>
      </c>
      <c r="G141" s="54">
        <v>18.037445783615372</v>
      </c>
      <c r="H141" s="54">
        <v>194.0349045266035</v>
      </c>
      <c r="I141" s="54">
        <v>71.935936016597751</v>
      </c>
      <c r="J141" s="54">
        <v>286.94299999999998</v>
      </c>
      <c r="K141" s="54">
        <v>0.94800000000000062</v>
      </c>
      <c r="L141" s="53">
        <v>20</v>
      </c>
    </row>
    <row r="142" spans="1:12" s="176" customFormat="1" ht="12.75">
      <c r="A142" s="135" t="s">
        <v>364</v>
      </c>
      <c r="B142" s="175" t="s">
        <v>375</v>
      </c>
      <c r="C142" s="54">
        <v>144.81</v>
      </c>
      <c r="D142" s="54">
        <v>141.58000000000001</v>
      </c>
      <c r="E142" s="54">
        <v>43.177999999999997</v>
      </c>
      <c r="F142" s="54">
        <v>161.51211954845303</v>
      </c>
      <c r="G142" s="54">
        <v>25.164474590880033</v>
      </c>
      <c r="H142" s="54">
        <v>265.32946674018422</v>
      </c>
      <c r="I142" s="54">
        <v>26.946603881126379</v>
      </c>
      <c r="J142" s="54">
        <v>35.19</v>
      </c>
      <c r="K142" s="54">
        <v>51.58000000000002</v>
      </c>
      <c r="L142" s="53">
        <v>333</v>
      </c>
    </row>
    <row r="143" spans="1:12" s="176" customFormat="1" ht="12.75">
      <c r="A143" s="135" t="s">
        <v>364</v>
      </c>
      <c r="B143" s="175" t="s">
        <v>372</v>
      </c>
      <c r="C143" s="54">
        <v>91.951999999999998</v>
      </c>
      <c r="D143" s="54">
        <v>109.24</v>
      </c>
      <c r="E143" s="54">
        <v>166.19</v>
      </c>
      <c r="F143" s="54">
        <v>353.41713471667271</v>
      </c>
      <c r="G143" s="54">
        <v>13.024669675023151</v>
      </c>
      <c r="H143" s="54">
        <v>231.3270349297749</v>
      </c>
      <c r="I143" s="54">
        <v>66.470372158339444</v>
      </c>
      <c r="J143" s="54">
        <v>88.048000000000002</v>
      </c>
      <c r="K143" s="54">
        <v>19.239999999999995</v>
      </c>
      <c r="L143" s="53">
        <v>1</v>
      </c>
    </row>
    <row r="144" spans="1:12" s="176" customFormat="1" ht="12.75">
      <c r="A144" s="135" t="s">
        <v>364</v>
      </c>
      <c r="B144" s="175" t="s">
        <v>420</v>
      </c>
      <c r="C144" s="54">
        <v>53.518999999999998</v>
      </c>
      <c r="D144" s="54">
        <v>108.96</v>
      </c>
      <c r="E144" s="54">
        <v>109.52</v>
      </c>
      <c r="F144" s="54">
        <v>353.97589824948665</v>
      </c>
      <c r="G144" s="54">
        <v>63.048287767911852</v>
      </c>
      <c r="H144" s="54">
        <v>223.05157848782352</v>
      </c>
      <c r="I144" s="54">
        <v>18.421649534015355</v>
      </c>
      <c r="J144" s="54">
        <v>126.48099999999999</v>
      </c>
      <c r="K144" s="54">
        <v>18.959999999999983</v>
      </c>
      <c r="L144" s="53">
        <v>88</v>
      </c>
    </row>
    <row r="145" spans="1:12" s="176" customFormat="1" ht="12.75">
      <c r="A145" s="135" t="s">
        <v>364</v>
      </c>
      <c r="B145" s="175" t="s">
        <v>343</v>
      </c>
      <c r="C145" s="54">
        <v>0.49619999999999997</v>
      </c>
      <c r="D145" s="54">
        <v>123.4</v>
      </c>
      <c r="E145" s="54">
        <v>92.581999999999994</v>
      </c>
      <c r="F145" s="54">
        <v>4.1869661891387295</v>
      </c>
      <c r="G145" s="54">
        <v>56.511885867480402</v>
      </c>
      <c r="H145" s="54">
        <v>270.92581216108715</v>
      </c>
      <c r="I145" s="54">
        <v>2.155355977225645</v>
      </c>
      <c r="J145" s="54">
        <v>179.50380000000001</v>
      </c>
      <c r="K145" s="54">
        <v>33.400000000000006</v>
      </c>
      <c r="L145" s="53">
        <v>90</v>
      </c>
    </row>
    <row r="146" spans="1:12" s="176" customFormat="1" ht="12.75">
      <c r="A146" s="135" t="s">
        <v>364</v>
      </c>
      <c r="B146" s="175" t="s">
        <v>1571</v>
      </c>
      <c r="C146" s="54">
        <v>64.811999999999998</v>
      </c>
      <c r="D146" s="54">
        <v>68.260000000000005</v>
      </c>
      <c r="E146" s="54">
        <v>52.777000000000001</v>
      </c>
      <c r="F146" s="54">
        <v>179.19546688420837</v>
      </c>
      <c r="G146" s="54">
        <v>47.701660723001375</v>
      </c>
      <c r="H146" s="54">
        <v>40.903528125359003</v>
      </c>
      <c r="I146" s="54">
        <v>34.186846400755492</v>
      </c>
      <c r="J146" s="54">
        <v>295.18799999999999</v>
      </c>
      <c r="K146" s="54">
        <v>21.74</v>
      </c>
      <c r="L146" s="53">
        <v>235</v>
      </c>
    </row>
    <row r="147" spans="1:12" s="176" customFormat="1" ht="12.75">
      <c r="A147" s="135" t="s">
        <v>364</v>
      </c>
      <c r="B147" s="175" t="s">
        <v>369</v>
      </c>
      <c r="C147" s="54">
        <v>79.891999999999996</v>
      </c>
      <c r="D147" s="54">
        <v>42.595999999999997</v>
      </c>
      <c r="E147" s="54">
        <v>82.947999999999993</v>
      </c>
      <c r="F147" s="54">
        <v>109.64718430241058</v>
      </c>
      <c r="G147" s="54">
        <v>42.198755163287025</v>
      </c>
      <c r="H147" s="54">
        <v>15.311311856273562</v>
      </c>
      <c r="I147" s="54">
        <v>4.7664210297914327</v>
      </c>
      <c r="J147" s="54">
        <v>280.108</v>
      </c>
      <c r="K147" s="54">
        <v>47.404000000000003</v>
      </c>
      <c r="L147" s="53">
        <v>222</v>
      </c>
    </row>
    <row r="148" spans="1:12" s="176" customFormat="1" ht="12.75">
      <c r="A148" s="135" t="s">
        <v>364</v>
      </c>
      <c r="B148" s="175" t="s">
        <v>367</v>
      </c>
      <c r="C148" s="54">
        <v>146.72999999999999</v>
      </c>
      <c r="D148" s="54">
        <v>101.44</v>
      </c>
      <c r="E148" s="54">
        <v>53.948</v>
      </c>
      <c r="F148" s="54">
        <v>138.51158372521172</v>
      </c>
      <c r="G148" s="54">
        <v>52.412339037775297</v>
      </c>
      <c r="H148" s="54">
        <v>295.05447196280312</v>
      </c>
      <c r="I148" s="54">
        <v>35.227686231718465</v>
      </c>
      <c r="J148" s="54">
        <v>33.270000000000039</v>
      </c>
      <c r="K148" s="54">
        <v>11.439999999999998</v>
      </c>
      <c r="L148" s="53">
        <v>148</v>
      </c>
    </row>
    <row r="149" spans="1:12" s="176" customFormat="1" ht="12.75">
      <c r="A149" s="135" t="s">
        <v>364</v>
      </c>
      <c r="B149" s="175" t="s">
        <v>366</v>
      </c>
      <c r="C149" s="54">
        <v>175.72</v>
      </c>
      <c r="D149" s="54">
        <v>118.8</v>
      </c>
      <c r="E149" s="54">
        <v>68.281000000000006</v>
      </c>
      <c r="F149" s="54">
        <v>144.69474543203742</v>
      </c>
      <c r="G149" s="54">
        <v>54.498230918937963</v>
      </c>
      <c r="H149" s="54">
        <v>263.41710283859857</v>
      </c>
      <c r="I149" s="54">
        <v>18.922052762884331</v>
      </c>
      <c r="J149" s="54">
        <v>4.2799999999999727</v>
      </c>
      <c r="K149" s="54">
        <v>28.799999999999983</v>
      </c>
      <c r="L149" s="53">
        <v>305</v>
      </c>
    </row>
    <row r="150" spans="1:12" s="176" customFormat="1" ht="12.75">
      <c r="A150" s="135" t="s">
        <v>364</v>
      </c>
      <c r="B150" s="175" t="s">
        <v>310</v>
      </c>
      <c r="C150" s="54">
        <v>27.3</v>
      </c>
      <c r="D150" s="54">
        <v>53.353000000000002</v>
      </c>
      <c r="E150" s="54">
        <v>159.25</v>
      </c>
      <c r="F150" s="54">
        <v>75.442474163751172</v>
      </c>
      <c r="G150" s="54">
        <v>16.514480599463905</v>
      </c>
      <c r="H150" s="54">
        <v>185.10496052746106</v>
      </c>
      <c r="I150" s="54">
        <v>48.615095234287558</v>
      </c>
      <c r="J150" s="54">
        <v>332.7</v>
      </c>
      <c r="K150" s="54">
        <v>36.647000000000006</v>
      </c>
      <c r="L150" s="53">
        <v>332</v>
      </c>
    </row>
    <row r="151" spans="1:12" s="176" customFormat="1" ht="12.75">
      <c r="A151" s="135" t="s">
        <v>364</v>
      </c>
      <c r="B151" s="175" t="s">
        <v>309</v>
      </c>
      <c r="C151" s="54">
        <v>159.53</v>
      </c>
      <c r="D151" s="54">
        <v>33.563000000000002</v>
      </c>
      <c r="E151" s="54">
        <v>39.1</v>
      </c>
      <c r="F151" s="54">
        <v>76.36465291482267</v>
      </c>
      <c r="G151" s="54">
        <v>20.406071279473348</v>
      </c>
      <c r="H151" s="54">
        <v>336.1870656089676</v>
      </c>
      <c r="I151" s="54">
        <v>25.406652589819309</v>
      </c>
      <c r="J151" s="54">
        <v>200.47</v>
      </c>
      <c r="K151" s="54">
        <v>56.437000000000012</v>
      </c>
      <c r="L151" s="53">
        <v>285</v>
      </c>
    </row>
    <row r="152" spans="1:12" s="176" customFormat="1" ht="12.75">
      <c r="A152" s="135" t="s">
        <v>364</v>
      </c>
      <c r="B152" s="175" t="s">
        <v>330</v>
      </c>
      <c r="C152" s="54">
        <v>176.22</v>
      </c>
      <c r="D152" s="54">
        <v>55.673999999999999</v>
      </c>
      <c r="E152" s="54">
        <v>26.417000000000002</v>
      </c>
      <c r="F152" s="54">
        <v>78.130772913936084</v>
      </c>
      <c r="G152" s="54">
        <v>21.556471791345874</v>
      </c>
      <c r="H152" s="54">
        <v>322.40123427364813</v>
      </c>
      <c r="I152" s="54">
        <v>47.698020886957991</v>
      </c>
      <c r="J152" s="54">
        <v>183.78</v>
      </c>
      <c r="K152" s="54">
        <v>34.326000000000001</v>
      </c>
      <c r="L152" s="53">
        <v>231</v>
      </c>
    </row>
    <row r="153" spans="1:12" s="176" customFormat="1" ht="12.75">
      <c r="A153" s="135" t="s">
        <v>364</v>
      </c>
      <c r="B153" s="175" t="s">
        <v>316</v>
      </c>
      <c r="C153" s="54">
        <v>134.77000000000001</v>
      </c>
      <c r="D153" s="54">
        <v>28.824000000000002</v>
      </c>
      <c r="E153" s="54">
        <v>59.656999999999996</v>
      </c>
      <c r="F153" s="54">
        <v>78.978440363466518</v>
      </c>
      <c r="G153" s="54">
        <v>24.587234025319315</v>
      </c>
      <c r="H153" s="54">
        <v>342.38041731734</v>
      </c>
      <c r="I153" s="54">
        <v>14.096486816423145</v>
      </c>
      <c r="J153" s="54">
        <v>225.23</v>
      </c>
      <c r="K153" s="54">
        <v>61.175999999999995</v>
      </c>
      <c r="L153" s="53">
        <v>234</v>
      </c>
    </row>
    <row r="154" spans="1:12" s="176" customFormat="1" ht="12.75">
      <c r="A154" s="135" t="s">
        <v>364</v>
      </c>
      <c r="B154" s="175" t="s">
        <v>312</v>
      </c>
      <c r="C154" s="54">
        <v>178.55</v>
      </c>
      <c r="D154" s="54">
        <v>58.064</v>
      </c>
      <c r="E154" s="54">
        <v>28.289000000000001</v>
      </c>
      <c r="F154" s="54">
        <v>75.558828779790531</v>
      </c>
      <c r="G154" s="54">
        <v>23.714939503986567</v>
      </c>
      <c r="H154" s="54">
        <v>315.95471316607978</v>
      </c>
      <c r="I154" s="54">
        <v>48.355747462941267</v>
      </c>
      <c r="J154" s="54">
        <v>181.45</v>
      </c>
      <c r="K154" s="54">
        <v>31.936000000000003</v>
      </c>
      <c r="L154" s="53">
        <v>288</v>
      </c>
    </row>
    <row r="155" spans="1:12" s="176" customFormat="1" ht="12.75">
      <c r="A155" s="135" t="s">
        <v>364</v>
      </c>
      <c r="B155" s="175" t="s">
        <v>311</v>
      </c>
      <c r="C155" s="54">
        <v>148.35</v>
      </c>
      <c r="D155" s="54">
        <v>32.143000000000001</v>
      </c>
      <c r="E155" s="54">
        <v>47.054000000000002</v>
      </c>
      <c r="F155" s="54">
        <v>79.356690115717299</v>
      </c>
      <c r="G155" s="54">
        <v>22.920092912578546</v>
      </c>
      <c r="H155" s="54">
        <v>339.8913334945392</v>
      </c>
      <c r="I155" s="54">
        <v>21.252552559780682</v>
      </c>
      <c r="J155" s="54">
        <v>211.65</v>
      </c>
      <c r="K155" s="54">
        <v>57.856999999999999</v>
      </c>
      <c r="L155" s="53">
        <v>106</v>
      </c>
    </row>
    <row r="156" spans="1:12" s="175" customFormat="1" ht="12.75">
      <c r="A156" s="175" t="s">
        <v>364</v>
      </c>
      <c r="B156" s="175" t="s">
        <v>374</v>
      </c>
      <c r="C156" s="54">
        <v>131.69999999999999</v>
      </c>
      <c r="D156" s="54">
        <v>114.27</v>
      </c>
      <c r="E156" s="54">
        <v>71.275999999999996</v>
      </c>
      <c r="F156" s="54">
        <v>188.790421127618</v>
      </c>
      <c r="G156" s="54">
        <v>59.697328121348612</v>
      </c>
      <c r="H156" s="54">
        <v>310.36858802460773</v>
      </c>
      <c r="I156" s="54">
        <v>17.015982154355715</v>
      </c>
      <c r="J156" s="54">
        <v>48.300000000000011</v>
      </c>
      <c r="K156" s="54">
        <v>24.27</v>
      </c>
      <c r="L156" s="53">
        <v>42</v>
      </c>
    </row>
    <row r="157" spans="1:12" s="135" customFormat="1" ht="12.75">
      <c r="A157" s="135" t="s">
        <v>364</v>
      </c>
      <c r="B157" s="175" t="s">
        <v>328</v>
      </c>
      <c r="C157" s="54">
        <v>109.85</v>
      </c>
      <c r="D157" s="54">
        <v>108.62</v>
      </c>
      <c r="E157" s="54">
        <v>171.62</v>
      </c>
      <c r="F157" s="54">
        <v>337.457089936464</v>
      </c>
      <c r="G157" s="54">
        <v>7.9384573471637196</v>
      </c>
      <c r="H157" s="54">
        <v>225.38287487465931</v>
      </c>
      <c r="I157" s="54">
        <v>69.64230924226743</v>
      </c>
      <c r="J157" s="54">
        <v>70.149999999999977</v>
      </c>
      <c r="K157" s="54">
        <v>18.620000000000005</v>
      </c>
      <c r="L157" s="53">
        <v>58</v>
      </c>
    </row>
    <row r="158" spans="1:12" s="135" customFormat="1" ht="13.5" thickBot="1">
      <c r="A158" s="151"/>
      <c r="B158" s="151"/>
      <c r="C158" s="153"/>
      <c r="D158" s="153"/>
      <c r="E158" s="153"/>
      <c r="F158" s="153"/>
      <c r="G158" s="153"/>
      <c r="H158" s="153"/>
      <c r="I158" s="153"/>
      <c r="J158" s="153"/>
      <c r="K158" s="153"/>
      <c r="L158" s="65"/>
    </row>
    <row r="159" spans="1:12" s="135" customFormat="1" ht="12.75">
      <c r="C159" s="154"/>
      <c r="D159" s="154"/>
      <c r="E159" s="154"/>
      <c r="F159" s="154"/>
      <c r="G159" s="154"/>
      <c r="H159" s="154"/>
      <c r="I159" s="154"/>
      <c r="J159" s="154"/>
      <c r="K159" s="154"/>
      <c r="L159" s="45"/>
    </row>
    <row r="160" spans="1:12" s="135" customFormat="1" ht="12.75">
      <c r="A160" s="135" t="s">
        <v>253</v>
      </c>
      <c r="B160" s="135" t="s">
        <v>369</v>
      </c>
      <c r="C160" s="154">
        <v>119.11833483443709</v>
      </c>
      <c r="D160" s="154">
        <v>97.744314066225186</v>
      </c>
      <c r="E160" s="154">
        <v>131.37971668874172</v>
      </c>
      <c r="F160" s="154">
        <v>322.18533561536066</v>
      </c>
      <c r="G160" s="154">
        <v>48.030545143392054</v>
      </c>
      <c r="H160" s="154">
        <v>157.65188383422611</v>
      </c>
      <c r="I160" s="154">
        <v>40.920943188054643</v>
      </c>
      <c r="J160" s="154">
        <v>60.881665165562936</v>
      </c>
      <c r="K160" s="154">
        <v>7.7443140662251855</v>
      </c>
      <c r="L160" s="45" t="s">
        <v>1518</v>
      </c>
    </row>
    <row r="161" spans="1:12" s="135" customFormat="1" ht="12.75">
      <c r="A161" s="135" t="s">
        <v>253</v>
      </c>
      <c r="B161" s="135" t="s">
        <v>308</v>
      </c>
      <c r="C161" s="154">
        <v>124.67300025773193</v>
      </c>
      <c r="D161" s="154">
        <v>148.31751134020593</v>
      </c>
      <c r="E161" s="154">
        <v>167.12049716494832</v>
      </c>
      <c r="F161" s="154">
        <v>314.31607693835895</v>
      </c>
      <c r="G161" s="154">
        <v>6.7230565914827745</v>
      </c>
      <c r="H161" s="154">
        <v>220.28699587553902</v>
      </c>
      <c r="I161" s="154">
        <v>30.796993598005827</v>
      </c>
      <c r="J161" s="154">
        <v>55.326999742268072</v>
      </c>
      <c r="K161" s="154">
        <v>58.31751134020594</v>
      </c>
      <c r="L161" s="53">
        <v>322</v>
      </c>
    </row>
    <row r="162" spans="1:12" s="135" customFormat="1" ht="12.75">
      <c r="A162" s="135" t="s">
        <v>253</v>
      </c>
      <c r="B162" s="135" t="s">
        <v>309</v>
      </c>
      <c r="C162" s="154">
        <v>13.366837434402331</v>
      </c>
      <c r="D162" s="154">
        <v>144.27016239067055</v>
      </c>
      <c r="E162" s="154">
        <v>1.9886502565597672</v>
      </c>
      <c r="F162" s="154">
        <v>258.24772920038708</v>
      </c>
      <c r="G162" s="154">
        <v>1.1611465588729608</v>
      </c>
      <c r="H162" s="154">
        <v>349.08239563527059</v>
      </c>
      <c r="I162" s="154">
        <v>35.705017656515523</v>
      </c>
      <c r="J162" s="154">
        <v>166.63316256559767</v>
      </c>
      <c r="K162" s="154">
        <v>54.270162390670549</v>
      </c>
      <c r="L162" s="53">
        <v>98</v>
      </c>
    </row>
    <row r="163" spans="1:12" s="135" customFormat="1" ht="12.75">
      <c r="A163" s="135" t="s">
        <v>253</v>
      </c>
      <c r="B163" s="135" t="s">
        <v>330</v>
      </c>
      <c r="C163" s="154">
        <v>178.62647560975606</v>
      </c>
      <c r="D163" s="154">
        <v>36.024562195121952</v>
      </c>
      <c r="E163" s="154">
        <v>132.12868780487801</v>
      </c>
      <c r="F163" s="154">
        <v>313.17588905381564</v>
      </c>
      <c r="G163" s="154">
        <v>25.8605473537344</v>
      </c>
      <c r="H163" s="154">
        <v>55.187640138651716</v>
      </c>
      <c r="I163" s="154">
        <v>23.23590412268948</v>
      </c>
      <c r="J163" s="154">
        <v>181.37352439024394</v>
      </c>
      <c r="K163" s="154">
        <v>53.975437804878055</v>
      </c>
      <c r="L163" s="53">
        <v>114</v>
      </c>
    </row>
    <row r="164" spans="1:12" s="135" customFormat="1" ht="12.75">
      <c r="A164" s="135" t="s">
        <v>253</v>
      </c>
      <c r="B164" s="135" t="s">
        <v>1548</v>
      </c>
      <c r="C164" s="154">
        <v>140.24234510309284</v>
      </c>
      <c r="D164" s="154">
        <v>64.820409097938182</v>
      </c>
      <c r="E164" s="154">
        <v>65.782319123711375</v>
      </c>
      <c r="F164" s="154">
        <v>86.350067216055436</v>
      </c>
      <c r="G164" s="154">
        <v>55.622441829707</v>
      </c>
      <c r="H164" s="154">
        <v>320.59112941021624</v>
      </c>
      <c r="I164" s="154">
        <v>21.791266596020424</v>
      </c>
      <c r="J164" s="154">
        <v>219.75765489690718</v>
      </c>
      <c r="K164" s="154">
        <v>25.179590902061818</v>
      </c>
      <c r="L164" s="53">
        <v>179</v>
      </c>
    </row>
    <row r="165" spans="1:12" s="135" customFormat="1" ht="12.75">
      <c r="A165" s="135" t="s">
        <v>253</v>
      </c>
      <c r="B165" s="135" t="s">
        <v>1551</v>
      </c>
      <c r="C165" s="154">
        <v>140.24234510309284</v>
      </c>
      <c r="D165" s="154">
        <v>64.820409097938182</v>
      </c>
      <c r="E165" s="154">
        <v>65.782319123711375</v>
      </c>
      <c r="F165" s="154">
        <v>86.350067216055436</v>
      </c>
      <c r="G165" s="154">
        <v>55.622441829707</v>
      </c>
      <c r="H165" s="154">
        <v>320.59112941021624</v>
      </c>
      <c r="I165" s="154">
        <v>21.791266596020424</v>
      </c>
      <c r="J165" s="154">
        <v>219.75765489690718</v>
      </c>
      <c r="K165" s="154">
        <v>25.179590902061818</v>
      </c>
      <c r="L165" s="53">
        <v>131</v>
      </c>
    </row>
    <row r="166" spans="1:12" s="135" customFormat="1" ht="12.75">
      <c r="A166" s="135" t="s">
        <v>253</v>
      </c>
      <c r="B166" s="135" t="s">
        <v>1572</v>
      </c>
      <c r="C166" s="154">
        <v>73.35267354166669</v>
      </c>
      <c r="D166" s="154">
        <v>46.479243333333343</v>
      </c>
      <c r="E166" s="154">
        <v>33.078949166666661</v>
      </c>
      <c r="F166" s="154">
        <v>172.48901491091237</v>
      </c>
      <c r="G166" s="154">
        <v>23.313940142187462</v>
      </c>
      <c r="H166" s="154">
        <v>63.239624800131992</v>
      </c>
      <c r="I166" s="154">
        <v>37.415894282046644</v>
      </c>
      <c r="J166" s="154">
        <v>286.64732645833328</v>
      </c>
      <c r="K166" s="154">
        <v>43.520756666666657</v>
      </c>
      <c r="L166" s="53">
        <v>267</v>
      </c>
    </row>
    <row r="167" spans="1:12" s="135" customFormat="1" ht="12.75">
      <c r="A167" s="135" t="s">
        <v>253</v>
      </c>
      <c r="B167" s="135" t="s">
        <v>311</v>
      </c>
      <c r="C167" s="154">
        <v>99.207777713004461</v>
      </c>
      <c r="D167" s="154">
        <v>98.547949820627849</v>
      </c>
      <c r="E167" s="154">
        <v>25.475253721973086</v>
      </c>
      <c r="F167" s="154">
        <v>174.84300060688369</v>
      </c>
      <c r="G167" s="154">
        <v>25.172399013213315</v>
      </c>
      <c r="H167" s="154">
        <v>333.46582817045947</v>
      </c>
      <c r="I167" s="154">
        <v>63.219980093761514</v>
      </c>
      <c r="J167" s="154">
        <v>80.792222286995525</v>
      </c>
      <c r="K167" s="154">
        <v>8.5479498206278457</v>
      </c>
      <c r="L167" s="53">
        <v>285</v>
      </c>
    </row>
    <row r="168" spans="1:12" s="135" customFormat="1" ht="12.75">
      <c r="A168" s="135" t="s">
        <v>253</v>
      </c>
      <c r="B168" s="135" t="s">
        <v>1573</v>
      </c>
      <c r="C168" s="154">
        <v>45.15389868421051</v>
      </c>
      <c r="D168" s="154">
        <v>123.36620101214584</v>
      </c>
      <c r="E168" s="154">
        <v>160.91681761133623</v>
      </c>
      <c r="F168" s="154">
        <v>34.073220457301716</v>
      </c>
      <c r="G168" s="154">
        <v>15.845942709395283</v>
      </c>
      <c r="H168" s="154">
        <v>282.67547651132736</v>
      </c>
      <c r="I168" s="154">
        <v>52.117855214333282</v>
      </c>
      <c r="J168" s="154">
        <v>134.8461013157895</v>
      </c>
      <c r="K168" s="154">
        <v>33.366201012145822</v>
      </c>
      <c r="L168" s="53">
        <v>35</v>
      </c>
    </row>
    <row r="169" spans="1:12" s="135" customFormat="1" ht="12.75">
      <c r="A169" s="135" t="s">
        <v>253</v>
      </c>
      <c r="B169" s="135" t="s">
        <v>1574</v>
      </c>
      <c r="C169" s="154">
        <v>45.15389868421051</v>
      </c>
      <c r="D169" s="154">
        <v>123.36620101214584</v>
      </c>
      <c r="E169" s="154">
        <v>160.91681761133623</v>
      </c>
      <c r="F169" s="154">
        <v>34.073220457301716</v>
      </c>
      <c r="G169" s="154">
        <v>15.845942709395283</v>
      </c>
      <c r="H169" s="154">
        <v>282.67547651132736</v>
      </c>
      <c r="I169" s="154">
        <v>52.117855214333282</v>
      </c>
      <c r="J169" s="154">
        <v>134.8461013157895</v>
      </c>
      <c r="K169" s="154">
        <v>33.366201012145822</v>
      </c>
      <c r="L169" s="53">
        <v>121</v>
      </c>
    </row>
    <row r="170" spans="1:12" s="135" customFormat="1" ht="12.75">
      <c r="A170" s="135" t="s">
        <v>253</v>
      </c>
      <c r="B170" s="135" t="s">
        <v>328</v>
      </c>
      <c r="C170" s="154">
        <v>172.25969733333338</v>
      </c>
      <c r="D170" s="154">
        <v>136.30815733333333</v>
      </c>
      <c r="E170" s="154">
        <v>81.391125333333306</v>
      </c>
      <c r="F170" s="154">
        <v>175.91464451336327</v>
      </c>
      <c r="G170" s="154">
        <v>43.078254412599364</v>
      </c>
      <c r="H170" s="154">
        <v>271.49312641019401</v>
      </c>
      <c r="I170" s="154">
        <v>5.9350916450295195</v>
      </c>
      <c r="J170" s="154">
        <v>7.7403026666666506</v>
      </c>
      <c r="K170" s="154">
        <v>46.308157333333327</v>
      </c>
      <c r="L170" s="53">
        <v>45</v>
      </c>
    </row>
    <row r="171" spans="1:12" s="135" customFormat="1" ht="12.75">
      <c r="A171" s="135" t="s">
        <v>253</v>
      </c>
      <c r="B171" s="135" t="s">
        <v>307</v>
      </c>
      <c r="C171" s="154">
        <v>171.58307734806618</v>
      </c>
      <c r="D171" s="154">
        <v>135.45539558011046</v>
      </c>
      <c r="E171" s="154">
        <v>122.51920386740341</v>
      </c>
      <c r="F171" s="154">
        <v>230.2307750077525</v>
      </c>
      <c r="G171" s="154">
        <v>36.26229180169949</v>
      </c>
      <c r="H171" s="154">
        <v>122.85296300167337</v>
      </c>
      <c r="I171" s="154">
        <v>22.153841688191978</v>
      </c>
      <c r="J171" s="154">
        <v>8.4169226519338167</v>
      </c>
      <c r="K171" s="154">
        <v>45.455395580110455</v>
      </c>
      <c r="L171" s="53">
        <v>195</v>
      </c>
    </row>
    <row r="172" spans="1:12" s="135" customFormat="1" ht="12.75">
      <c r="A172" s="135" t="s">
        <v>253</v>
      </c>
      <c r="B172" s="135" t="s">
        <v>306</v>
      </c>
      <c r="C172" s="154">
        <v>156.75459251968508</v>
      </c>
      <c r="D172" s="154">
        <v>142.88378700787416</v>
      </c>
      <c r="E172" s="154">
        <v>110.2052712598425</v>
      </c>
      <c r="F172" s="154">
        <v>228.02030839474097</v>
      </c>
      <c r="G172" s="154">
        <v>34.492552104887061</v>
      </c>
      <c r="H172" s="154">
        <v>129.60101196737517</v>
      </c>
      <c r="I172" s="154">
        <v>12.02958033549244</v>
      </c>
      <c r="J172" s="154">
        <v>23.245407480314896</v>
      </c>
      <c r="K172" s="154">
        <v>52.883787007874169</v>
      </c>
      <c r="L172" s="53">
        <v>257</v>
      </c>
    </row>
    <row r="173" spans="1:12" s="135" customFormat="1" ht="12.75">
      <c r="A173" s="135" t="s">
        <v>253</v>
      </c>
      <c r="B173" s="135" t="s">
        <v>313</v>
      </c>
      <c r="C173" s="154">
        <v>169.42571764032058</v>
      </c>
      <c r="D173" s="154">
        <v>106.42507296678123</v>
      </c>
      <c r="E173" s="154">
        <v>133.38522084765179</v>
      </c>
      <c r="F173" s="154">
        <v>263.91887901029469</v>
      </c>
      <c r="G173" s="154">
        <v>44.194267525213476</v>
      </c>
      <c r="H173" s="154">
        <v>115.53721286875664</v>
      </c>
      <c r="I173" s="154">
        <v>41.213589873727592</v>
      </c>
      <c r="J173" s="154">
        <v>10.574282359679387</v>
      </c>
      <c r="K173" s="154">
        <v>16.425072966781229</v>
      </c>
      <c r="L173" s="53">
        <v>271</v>
      </c>
    </row>
    <row r="174" spans="1:12" s="135" customFormat="1" ht="12.75">
      <c r="A174" s="135" t="s">
        <v>253</v>
      </c>
      <c r="B174" s="135" t="s">
        <v>1575</v>
      </c>
      <c r="C174" s="154">
        <v>171.52575163398697</v>
      </c>
      <c r="D174" s="154">
        <v>25.828692810457515</v>
      </c>
      <c r="E174" s="154">
        <v>65.081209150326814</v>
      </c>
      <c r="F174" s="154">
        <v>35.774581040809835</v>
      </c>
      <c r="G174" s="154">
        <v>23.273613464017991</v>
      </c>
      <c r="H174" s="154">
        <v>301.16754959596545</v>
      </c>
      <c r="I174" s="154">
        <v>10.57761329886387</v>
      </c>
      <c r="J174" s="154">
        <v>188.47424836601303</v>
      </c>
      <c r="K174" s="154">
        <v>64.171307189542489</v>
      </c>
      <c r="L174" s="53">
        <v>317</v>
      </c>
    </row>
    <row r="175" spans="1:12" s="135" customFormat="1" ht="12.75">
      <c r="A175" s="135" t="s">
        <v>253</v>
      </c>
      <c r="B175" s="135" t="s">
        <v>1576</v>
      </c>
      <c r="C175" s="154">
        <v>107.18866071428576</v>
      </c>
      <c r="D175" s="154">
        <v>60.349672619047659</v>
      </c>
      <c r="E175" s="154">
        <v>1.1049107142857151</v>
      </c>
      <c r="F175" s="154">
        <v>162.26468278468343</v>
      </c>
      <c r="G175" s="154">
        <v>0.96021994058600801</v>
      </c>
      <c r="H175" s="154">
        <v>70.57872104801919</v>
      </c>
      <c r="I175" s="154">
        <v>60.330962903026737</v>
      </c>
      <c r="J175" s="154">
        <v>252.81133928571424</v>
      </c>
      <c r="K175" s="154">
        <v>29.650327380952351</v>
      </c>
      <c r="L175" s="45" t="s">
        <v>1518</v>
      </c>
    </row>
    <row r="176" spans="1:12" s="135" customFormat="1" ht="12.75">
      <c r="A176" s="135" t="s">
        <v>253</v>
      </c>
      <c r="B176" s="135" t="s">
        <v>1577</v>
      </c>
      <c r="C176" s="154">
        <v>163.46012499999986</v>
      </c>
      <c r="D176" s="154">
        <v>32.071208333333317</v>
      </c>
      <c r="E176" s="154">
        <v>21.059416666666678</v>
      </c>
      <c r="F176" s="154">
        <v>88.468849643885733</v>
      </c>
      <c r="G176" s="154">
        <v>10.999334612475783</v>
      </c>
      <c r="H176" s="154">
        <v>352.10278043172383</v>
      </c>
      <c r="I176" s="154">
        <v>29.703270061519301</v>
      </c>
      <c r="J176" s="154">
        <v>196.53987500000014</v>
      </c>
      <c r="K176" s="154">
        <v>57.92879166666669</v>
      </c>
      <c r="L176" s="45" t="s">
        <v>1518</v>
      </c>
    </row>
    <row r="177" spans="1:12" s="135" customFormat="1" ht="12.75">
      <c r="A177" s="135" t="s">
        <v>253</v>
      </c>
      <c r="B177" s="135" t="s">
        <v>1578</v>
      </c>
      <c r="C177" s="154">
        <v>78.695485714285724</v>
      </c>
      <c r="D177" s="154">
        <v>77.250228571428551</v>
      </c>
      <c r="E177" s="154">
        <v>82.445714285714274</v>
      </c>
      <c r="F177" s="154">
        <v>132.30650660450235</v>
      </c>
      <c r="G177" s="154">
        <v>75.21224314164985</v>
      </c>
      <c r="H177" s="154">
        <v>12.98094604245648</v>
      </c>
      <c r="I177" s="154">
        <v>7.3669746013278319</v>
      </c>
      <c r="J177" s="154">
        <v>281.30451428571428</v>
      </c>
      <c r="K177" s="154">
        <v>12.749771428571446</v>
      </c>
      <c r="L177" s="53">
        <v>45</v>
      </c>
    </row>
    <row r="178" spans="1:12" s="135" customFormat="1" ht="12.75">
      <c r="A178" s="135" t="s">
        <v>253</v>
      </c>
      <c r="B178" s="135" t="s">
        <v>1579</v>
      </c>
      <c r="C178" s="154">
        <v>81.115999999999971</v>
      </c>
      <c r="D178" s="154">
        <v>76.584384615384593</v>
      </c>
      <c r="E178" s="154">
        <v>81.020692307692329</v>
      </c>
      <c r="F178" s="154">
        <v>133.14112210110903</v>
      </c>
      <c r="G178" s="154">
        <v>73.902626625258648</v>
      </c>
      <c r="H178" s="154">
        <v>10.98360106232343</v>
      </c>
      <c r="I178" s="154">
        <v>8.7323439336816744</v>
      </c>
      <c r="J178" s="154">
        <v>278.88400000000001</v>
      </c>
      <c r="K178" s="154">
        <v>13.415615384615403</v>
      </c>
      <c r="L178" s="53">
        <v>332</v>
      </c>
    </row>
    <row r="179" spans="1:12" s="135" customFormat="1" ht="12.75">
      <c r="A179" s="135" t="s">
        <v>253</v>
      </c>
      <c r="B179" s="135" t="s">
        <v>1580</v>
      </c>
      <c r="C179" s="154">
        <v>78.504140624999977</v>
      </c>
      <c r="D179" s="154">
        <v>72.546578124999911</v>
      </c>
      <c r="E179" s="154">
        <v>84.308546874999976</v>
      </c>
      <c r="F179" s="154">
        <v>119.87677509931234</v>
      </c>
      <c r="G179" s="154">
        <v>71.669540805491323</v>
      </c>
      <c r="H179" s="154">
        <v>13.208026173845212</v>
      </c>
      <c r="I179" s="154">
        <v>5.4286187393762422</v>
      </c>
      <c r="J179" s="154">
        <v>281.49585937500001</v>
      </c>
      <c r="K179" s="154">
        <v>17.453421875000085</v>
      </c>
      <c r="L179" s="53">
        <v>188</v>
      </c>
    </row>
    <row r="180" spans="1:12" s="135" customFormat="1" ht="12.75">
      <c r="A180" s="135" t="s">
        <v>253</v>
      </c>
      <c r="B180" s="135" t="s">
        <v>1581</v>
      </c>
      <c r="C180" s="154">
        <v>78.504140624999977</v>
      </c>
      <c r="D180" s="154">
        <v>72.546578124999911</v>
      </c>
      <c r="E180" s="154">
        <v>84.308546874999976</v>
      </c>
      <c r="F180" s="154">
        <v>119.87677509931234</v>
      </c>
      <c r="G180" s="154">
        <v>71.669540805491323</v>
      </c>
      <c r="H180" s="154">
        <v>13.208026173845212</v>
      </c>
      <c r="I180" s="154">
        <v>5.4286187393762422</v>
      </c>
      <c r="J180" s="154">
        <v>281.49585937500001</v>
      </c>
      <c r="K180" s="154">
        <v>17.453421875000085</v>
      </c>
      <c r="L180" s="53">
        <v>56</v>
      </c>
    </row>
    <row r="181" spans="1:12" s="135" customFormat="1" ht="12.75">
      <c r="A181" s="135" t="s">
        <v>253</v>
      </c>
      <c r="B181" s="135" t="s">
        <v>1582</v>
      </c>
      <c r="C181" s="154">
        <v>111.58186868686877</v>
      </c>
      <c r="D181" s="154">
        <v>122.02772727272733</v>
      </c>
      <c r="E181" s="154">
        <v>178.97535353535346</v>
      </c>
      <c r="F181" s="154">
        <v>337.87468932334554</v>
      </c>
      <c r="G181" s="154">
        <v>0.86867359237751895</v>
      </c>
      <c r="H181" s="154">
        <v>246.48656372468668</v>
      </c>
      <c r="I181" s="154">
        <v>57.957629446098466</v>
      </c>
      <c r="J181" s="154">
        <v>68.418131313131255</v>
      </c>
      <c r="K181" s="154">
        <v>32.027727272727326</v>
      </c>
      <c r="L181" s="53">
        <v>6</v>
      </c>
    </row>
    <row r="182" spans="1:12" s="135" customFormat="1" ht="13.5" thickBot="1">
      <c r="A182" s="151"/>
      <c r="B182" s="151"/>
      <c r="C182" s="153"/>
      <c r="D182" s="153"/>
      <c r="E182" s="153"/>
      <c r="F182" s="153"/>
      <c r="G182" s="153"/>
      <c r="H182" s="153"/>
      <c r="I182" s="153"/>
      <c r="J182" s="153"/>
      <c r="K182" s="153"/>
      <c r="L182" s="65"/>
    </row>
    <row r="183" spans="1:12" s="135" customFormat="1" ht="12.75">
      <c r="C183" s="154"/>
      <c r="D183" s="154"/>
      <c r="E183" s="154"/>
      <c r="F183" s="154"/>
      <c r="G183" s="154"/>
      <c r="H183" s="154"/>
      <c r="I183" s="154"/>
      <c r="J183" s="154"/>
      <c r="K183" s="154"/>
      <c r="L183" s="45"/>
    </row>
    <row r="184" spans="1:12" s="135" customFormat="1" ht="12.75">
      <c r="A184" s="135" t="s">
        <v>416</v>
      </c>
      <c r="B184" s="135" t="s">
        <v>1583</v>
      </c>
      <c r="C184" s="154">
        <v>83.80172035928139</v>
      </c>
      <c r="D184" s="154">
        <v>28.919680758483054</v>
      </c>
      <c r="E184" s="154">
        <v>138.85348073852285</v>
      </c>
      <c r="F184" s="154">
        <v>43.607902782314284</v>
      </c>
      <c r="G184" s="154">
        <v>18.553577937379522</v>
      </c>
      <c r="H184" s="154">
        <v>141.1487478489212</v>
      </c>
      <c r="I184" s="154">
        <v>21.355421626422203</v>
      </c>
      <c r="J184" s="154">
        <v>276.19827964071862</v>
      </c>
      <c r="K184" s="154">
        <v>61.080319241516953</v>
      </c>
      <c r="L184" s="45">
        <v>53</v>
      </c>
    </row>
    <row r="185" spans="1:12" s="135" customFormat="1" ht="12.75">
      <c r="A185" s="135" t="s">
        <v>416</v>
      </c>
      <c r="B185" s="135" t="s">
        <v>1584</v>
      </c>
      <c r="C185" s="154">
        <v>69.517409483568088</v>
      </c>
      <c r="D185" s="154">
        <v>149.79564021909221</v>
      </c>
      <c r="E185" s="154">
        <v>170.99064491392804</v>
      </c>
      <c r="F185" s="154">
        <v>12.680154700128753</v>
      </c>
      <c r="G185" s="154">
        <v>4.5185052714462639</v>
      </c>
      <c r="H185" s="154">
        <v>280.08677649014828</v>
      </c>
      <c r="I185" s="154">
        <v>29.793732441645918</v>
      </c>
      <c r="J185" s="154">
        <v>110.48259051643191</v>
      </c>
      <c r="K185" s="154">
        <v>59.795640219092213</v>
      </c>
      <c r="L185" s="45">
        <v>105</v>
      </c>
    </row>
    <row r="186" spans="1:12" s="135" customFormat="1" ht="12.75">
      <c r="A186" s="135" t="s">
        <v>416</v>
      </c>
      <c r="B186" s="135" t="s">
        <v>1585</v>
      </c>
      <c r="C186" s="154">
        <v>66.094906073926083</v>
      </c>
      <c r="D186" s="154">
        <v>129.60336673326685</v>
      </c>
      <c r="E186" s="154">
        <v>160.79388331668329</v>
      </c>
      <c r="F186" s="154">
        <v>11.38478370477867</v>
      </c>
      <c r="G186" s="154">
        <v>14.682438813954544</v>
      </c>
      <c r="H186" s="154">
        <v>265.24990152071166</v>
      </c>
      <c r="I186" s="154">
        <v>46.684906944212813</v>
      </c>
      <c r="J186" s="154">
        <v>113.90509392607392</v>
      </c>
      <c r="K186" s="154">
        <v>39.60336673326686</v>
      </c>
      <c r="L186" s="45">
        <v>308</v>
      </c>
    </row>
    <row r="187" spans="1:12" s="135" customFormat="1" ht="12.75">
      <c r="A187" s="135" t="s">
        <v>416</v>
      </c>
      <c r="B187" s="135" t="s">
        <v>1586</v>
      </c>
      <c r="C187" s="154">
        <v>105.79864524361959</v>
      </c>
      <c r="D187" s="154">
        <v>43.844265638051063</v>
      </c>
      <c r="E187" s="154">
        <v>1.8955848654292349</v>
      </c>
      <c r="F187" s="154">
        <v>162.83397167014115</v>
      </c>
      <c r="G187" s="154">
        <v>1.3129481229367725</v>
      </c>
      <c r="H187" s="154">
        <v>71.573954599560238</v>
      </c>
      <c r="I187" s="154">
        <v>43.814159206367727</v>
      </c>
      <c r="J187" s="154">
        <v>254.20135475638043</v>
      </c>
      <c r="K187" s="154">
        <v>46.155734361948937</v>
      </c>
      <c r="L187" s="45">
        <v>255</v>
      </c>
    </row>
    <row r="188" spans="1:12" s="135" customFormat="1" ht="12.75">
      <c r="A188" s="135" t="s">
        <v>416</v>
      </c>
      <c r="B188" s="135" t="s">
        <v>1587</v>
      </c>
      <c r="C188" s="154">
        <v>96.248403821989498</v>
      </c>
      <c r="D188" s="154">
        <v>34.287566623036703</v>
      </c>
      <c r="E188" s="154">
        <v>8.1552753350785299</v>
      </c>
      <c r="F188" s="154">
        <v>166.99910198930419</v>
      </c>
      <c r="G188" s="154">
        <v>4.5836383423824598</v>
      </c>
      <c r="H188" s="154">
        <v>73.911708938276888</v>
      </c>
      <c r="I188" s="154">
        <v>33.893420564388492</v>
      </c>
      <c r="J188" s="154">
        <v>263.75159617801052</v>
      </c>
      <c r="K188" s="154">
        <v>55.712433376963304</v>
      </c>
      <c r="L188" s="45">
        <v>61</v>
      </c>
    </row>
    <row r="189" spans="1:12" s="135" customFormat="1" ht="12.75">
      <c r="A189" s="135" t="s">
        <v>416</v>
      </c>
      <c r="B189" s="135" t="s">
        <v>1588</v>
      </c>
      <c r="C189" s="154">
        <v>159.93400416666663</v>
      </c>
      <c r="D189" s="154">
        <v>141.12833194444445</v>
      </c>
      <c r="E189" s="154">
        <v>127.91823611111097</v>
      </c>
      <c r="F189" s="154">
        <v>245.08205225734361</v>
      </c>
      <c r="G189" s="154">
        <v>29.675632778443173</v>
      </c>
      <c r="H189" s="154">
        <v>141.30219956820568</v>
      </c>
      <c r="I189" s="154">
        <v>22.685314060815315</v>
      </c>
      <c r="J189" s="154">
        <v>20.065995833333375</v>
      </c>
      <c r="K189" s="154">
        <v>51.128331944444454</v>
      </c>
      <c r="L189" s="45">
        <v>331</v>
      </c>
    </row>
    <row r="190" spans="1:12" s="135" customFormat="1" ht="12.75">
      <c r="A190" s="135" t="s">
        <v>416</v>
      </c>
      <c r="B190" s="135" t="s">
        <v>1589</v>
      </c>
      <c r="C190" s="154">
        <v>56.603377192982428</v>
      </c>
      <c r="D190" s="154">
        <v>47.314605263157958</v>
      </c>
      <c r="E190" s="154">
        <v>83.781052631578902</v>
      </c>
      <c r="F190" s="154">
        <v>132.52758500172746</v>
      </c>
      <c r="G190" s="154">
        <v>46.950279262598926</v>
      </c>
      <c r="H190" s="154">
        <v>37.621856935975416</v>
      </c>
      <c r="I190" s="154">
        <v>4.5673348205378215</v>
      </c>
      <c r="J190" s="154">
        <v>303.39662280701759</v>
      </c>
      <c r="K190" s="154">
        <v>42.685394736842042</v>
      </c>
      <c r="L190" s="45">
        <v>303</v>
      </c>
    </row>
    <row r="191" spans="1:12" s="135" customFormat="1" ht="12.75">
      <c r="A191" s="135" t="s">
        <v>416</v>
      </c>
      <c r="B191" s="135" t="s">
        <v>1590</v>
      </c>
      <c r="C191" s="154">
        <v>5.679437559580566</v>
      </c>
      <c r="D191" s="154">
        <v>73.334566253574678</v>
      </c>
      <c r="E191" s="154">
        <v>103.74265014299343</v>
      </c>
      <c r="F191" s="154">
        <v>133.86368035154823</v>
      </c>
      <c r="G191" s="154">
        <v>68.523953990789082</v>
      </c>
      <c r="H191" s="154">
        <v>260.30861992613848</v>
      </c>
      <c r="I191" s="154">
        <v>13.154796134283281</v>
      </c>
      <c r="J191" s="154">
        <v>354.32056244041945</v>
      </c>
      <c r="K191" s="154">
        <v>16.665433746425322</v>
      </c>
      <c r="L191" s="45">
        <v>102</v>
      </c>
    </row>
    <row r="192" spans="1:12" s="135" customFormat="1" ht="12.75">
      <c r="A192" s="135" t="s">
        <v>416</v>
      </c>
      <c r="B192" s="135" t="s">
        <v>1591</v>
      </c>
      <c r="C192" s="154">
        <v>78.978012820512802</v>
      </c>
      <c r="D192" s="154">
        <v>152.05032051282049</v>
      </c>
      <c r="E192" s="154">
        <v>33.793717948717955</v>
      </c>
      <c r="F192" s="154">
        <v>221.61430706742888</v>
      </c>
      <c r="G192" s="154">
        <v>15.111054722018586</v>
      </c>
      <c r="H192" s="154">
        <v>318.17160333609257</v>
      </c>
      <c r="I192" s="154">
        <v>22.923865553006696</v>
      </c>
      <c r="J192" s="154">
        <v>101.0219871794872</v>
      </c>
      <c r="K192" s="154">
        <v>62.050320512820498</v>
      </c>
      <c r="L192" s="45" t="s">
        <v>1518</v>
      </c>
    </row>
    <row r="193" spans="1:12" s="135" customFormat="1" ht="12.75">
      <c r="A193" s="135" t="s">
        <v>416</v>
      </c>
      <c r="B193" s="135" t="s">
        <v>1592</v>
      </c>
      <c r="C193" s="154">
        <v>169.31117543859654</v>
      </c>
      <c r="D193" s="154">
        <v>82.157859649122827</v>
      </c>
      <c r="E193" s="154">
        <v>41.751017543859668</v>
      </c>
      <c r="F193" s="154">
        <v>93.745224586611911</v>
      </c>
      <c r="G193" s="154">
        <v>41.274504388442629</v>
      </c>
      <c r="H193" s="154">
        <v>289.38019505026722</v>
      </c>
      <c r="I193" s="154">
        <v>47.652113538608631</v>
      </c>
      <c r="J193" s="154">
        <v>190.68882456140346</v>
      </c>
      <c r="K193" s="154">
        <v>7.8421403508771768</v>
      </c>
      <c r="L193" s="45">
        <v>179</v>
      </c>
    </row>
    <row r="194" spans="1:12" s="135" customFormat="1" ht="12.75">
      <c r="A194" s="135" t="s">
        <v>416</v>
      </c>
      <c r="B194" s="135" t="s">
        <v>1593</v>
      </c>
      <c r="C194" s="154">
        <v>124.16649038461532</v>
      </c>
      <c r="D194" s="154">
        <v>147.66100961538459</v>
      </c>
      <c r="E194" s="154">
        <v>31.974999999999991</v>
      </c>
      <c r="F194" s="154">
        <v>173.64239556730823</v>
      </c>
      <c r="G194" s="154">
        <v>16.455488957502968</v>
      </c>
      <c r="H194" s="154">
        <v>272.29278690397626</v>
      </c>
      <c r="I194" s="154">
        <v>26.985682634701167</v>
      </c>
      <c r="J194" s="154">
        <v>55.833509615384685</v>
      </c>
      <c r="K194" s="154">
        <v>57.661009615384579</v>
      </c>
      <c r="L194" s="45">
        <v>24</v>
      </c>
    </row>
    <row r="195" spans="1:12" s="135" customFormat="1" ht="12.75">
      <c r="A195" s="135" t="s">
        <v>416</v>
      </c>
      <c r="B195" s="135" t="s">
        <v>1594</v>
      </c>
      <c r="C195" s="154">
        <v>92.950048192771135</v>
      </c>
      <c r="D195" s="154">
        <v>129.37339759036135</v>
      </c>
      <c r="E195" s="154">
        <v>28.855686746987971</v>
      </c>
      <c r="F195" s="154">
        <v>196.31713278009641</v>
      </c>
      <c r="G195" s="154">
        <v>21.904915599377098</v>
      </c>
      <c r="H195" s="154">
        <v>308.02782912597036</v>
      </c>
      <c r="I195" s="154">
        <v>42.613352936040165</v>
      </c>
      <c r="J195" s="154">
        <v>87.049951807228865</v>
      </c>
      <c r="K195" s="154">
        <v>39.373397590361343</v>
      </c>
      <c r="L195" s="45">
        <v>65</v>
      </c>
    </row>
    <row r="196" spans="1:12" s="135" customFormat="1" ht="12.75">
      <c r="A196" s="135" t="s">
        <v>416</v>
      </c>
      <c r="B196" s="135" t="s">
        <v>1595</v>
      </c>
      <c r="C196" s="154">
        <v>39.629966044142591</v>
      </c>
      <c r="D196" s="154">
        <v>116.33035653650251</v>
      </c>
      <c r="E196" s="154">
        <v>159.67714770797963</v>
      </c>
      <c r="F196" s="154">
        <v>41.041157291212585</v>
      </c>
      <c r="G196" s="154">
        <v>18.136196733551483</v>
      </c>
      <c r="H196" s="154">
        <v>280.50786908488959</v>
      </c>
      <c r="I196" s="154">
        <v>57.188761480216051</v>
      </c>
      <c r="J196" s="154">
        <v>140.37003395585742</v>
      </c>
      <c r="K196" s="154">
        <v>26.330356536502499</v>
      </c>
      <c r="L196" s="45">
        <v>315</v>
      </c>
    </row>
    <row r="197" spans="1:12" s="135" customFormat="1" ht="12.75">
      <c r="A197" s="135" t="s">
        <v>416</v>
      </c>
      <c r="B197" s="135" t="s">
        <v>1596</v>
      </c>
      <c r="C197" s="154">
        <v>39.629966044142591</v>
      </c>
      <c r="D197" s="154">
        <v>116.33035653650251</v>
      </c>
      <c r="E197" s="154">
        <v>159.67714770797963</v>
      </c>
      <c r="F197" s="154">
        <v>41.041157291212585</v>
      </c>
      <c r="G197" s="154">
        <v>18.136196733551483</v>
      </c>
      <c r="H197" s="154">
        <v>280.50786908488959</v>
      </c>
      <c r="I197" s="154">
        <v>57.188761480216051</v>
      </c>
      <c r="J197" s="154">
        <v>140.37003395585742</v>
      </c>
      <c r="K197" s="154">
        <v>26.330356536502499</v>
      </c>
      <c r="L197" s="45">
        <v>140</v>
      </c>
    </row>
    <row r="198" spans="1:12" s="135" customFormat="1" ht="12.75">
      <c r="A198" s="135" t="s">
        <v>416</v>
      </c>
      <c r="B198" s="135" t="s">
        <v>1597</v>
      </c>
      <c r="C198" s="154">
        <v>52.174163701067648</v>
      </c>
      <c r="D198" s="154">
        <v>20.429181494661915</v>
      </c>
      <c r="E198" s="154">
        <v>174.79637010676149</v>
      </c>
      <c r="F198" s="154">
        <v>42.703812203925224</v>
      </c>
      <c r="G198" s="154">
        <v>1.8141309295836328</v>
      </c>
      <c r="H198" s="154">
        <v>133.37660516185417</v>
      </c>
      <c r="I198" s="154">
        <v>20.341251588829561</v>
      </c>
      <c r="J198" s="154">
        <v>307.82583629893236</v>
      </c>
      <c r="K198" s="154">
        <v>69.570818505338082</v>
      </c>
      <c r="L198" s="45">
        <v>56</v>
      </c>
    </row>
    <row r="199" spans="1:12" s="135" customFormat="1" ht="12.75">
      <c r="A199" s="135" t="s">
        <v>416</v>
      </c>
      <c r="B199" s="135" t="s">
        <v>1598</v>
      </c>
      <c r="C199" s="154">
        <v>52.174163701067648</v>
      </c>
      <c r="D199" s="154">
        <v>20.429181494661915</v>
      </c>
      <c r="E199" s="154">
        <v>174.79637010676149</v>
      </c>
      <c r="F199" s="154">
        <v>42.703812203925224</v>
      </c>
      <c r="G199" s="154">
        <v>1.8141309295836328</v>
      </c>
      <c r="H199" s="154">
        <v>133.37660516185417</v>
      </c>
      <c r="I199" s="154">
        <v>20.341251588829561</v>
      </c>
      <c r="J199" s="154">
        <v>307.82583629893236</v>
      </c>
      <c r="K199" s="154">
        <v>69.570818505338082</v>
      </c>
      <c r="L199" s="45">
        <v>308</v>
      </c>
    </row>
    <row r="200" spans="1:12" s="135" customFormat="1" ht="12.75">
      <c r="A200" s="135" t="s">
        <v>416</v>
      </c>
      <c r="B200" s="135" t="s">
        <v>1599</v>
      </c>
      <c r="C200" s="154">
        <v>79.176819484240724</v>
      </c>
      <c r="D200" s="154">
        <v>54.117478510028725</v>
      </c>
      <c r="E200" s="154">
        <v>23.667020057306598</v>
      </c>
      <c r="F200" s="154">
        <v>176.41606744020521</v>
      </c>
      <c r="G200" s="154">
        <v>18.980069242905302</v>
      </c>
      <c r="H200" s="154">
        <v>64.035387339703902</v>
      </c>
      <c r="I200" s="154">
        <v>47.908553573558684</v>
      </c>
      <c r="J200" s="154">
        <v>280.8231805157593</v>
      </c>
      <c r="K200" s="154">
        <v>35.882521489971282</v>
      </c>
      <c r="L200" s="45" t="s">
        <v>1518</v>
      </c>
    </row>
    <row r="201" spans="1:12" s="135" customFormat="1" ht="12.75">
      <c r="A201" s="135" t="s">
        <v>416</v>
      </c>
      <c r="B201" s="135" t="s">
        <v>1600</v>
      </c>
      <c r="C201" s="154">
        <v>79.176819484240724</v>
      </c>
      <c r="D201" s="154">
        <v>54.117478510028725</v>
      </c>
      <c r="E201" s="154">
        <v>23.667020057306598</v>
      </c>
      <c r="F201" s="154">
        <v>176.41606744020521</v>
      </c>
      <c r="G201" s="154">
        <v>18.980069242905302</v>
      </c>
      <c r="H201" s="154">
        <v>64.035387339703902</v>
      </c>
      <c r="I201" s="154">
        <v>47.908553573558684</v>
      </c>
      <c r="J201" s="154">
        <v>280.8231805157593</v>
      </c>
      <c r="K201" s="154">
        <v>35.882521489971282</v>
      </c>
      <c r="L201" s="45" t="s">
        <v>1518</v>
      </c>
    </row>
    <row r="202" spans="1:12" s="135" customFormat="1" ht="12.75">
      <c r="A202" s="135" t="s">
        <v>416</v>
      </c>
      <c r="B202" s="135" t="s">
        <v>1601</v>
      </c>
      <c r="C202" s="154">
        <v>20.581272727272719</v>
      </c>
      <c r="D202" s="154">
        <v>111.81663636363633</v>
      </c>
      <c r="E202" s="154">
        <v>120.19330303030307</v>
      </c>
      <c r="F202" s="154">
        <v>36.852001477652664</v>
      </c>
      <c r="G202" s="154">
        <v>53.362613202788076</v>
      </c>
      <c r="H202" s="154">
        <v>261.62049736917777</v>
      </c>
      <c r="I202" s="154">
        <v>27.833181267297892</v>
      </c>
      <c r="J202" s="154">
        <v>159.41872727272727</v>
      </c>
      <c r="K202" s="154">
        <v>21.816636363636338</v>
      </c>
      <c r="L202" s="45" t="s">
        <v>1518</v>
      </c>
    </row>
    <row r="203" spans="1:12" s="135" customFormat="1" ht="12.75">
      <c r="A203" s="135" t="s">
        <v>416</v>
      </c>
      <c r="B203" s="135" t="s">
        <v>1602</v>
      </c>
      <c r="C203" s="154">
        <v>40.96428571428563</v>
      </c>
      <c r="D203" s="154">
        <v>122.58760044642861</v>
      </c>
      <c r="E203" s="154">
        <v>135.73046874999997</v>
      </c>
      <c r="F203" s="154">
        <v>21.335002313932307</v>
      </c>
      <c r="G203" s="154">
        <v>36.025290224359118</v>
      </c>
      <c r="H203" s="154">
        <v>257.95634629225304</v>
      </c>
      <c r="I203" s="154">
        <v>37.109005436008182</v>
      </c>
      <c r="J203" s="154">
        <v>139.03571428571436</v>
      </c>
      <c r="K203" s="154">
        <v>32.58760044642861</v>
      </c>
      <c r="L203" s="45">
        <v>295</v>
      </c>
    </row>
    <row r="204" spans="1:12" s="135" customFormat="1" ht="12.75">
      <c r="A204" s="135" t="s">
        <v>416</v>
      </c>
      <c r="B204" s="135" t="s">
        <v>1603</v>
      </c>
      <c r="C204" s="154">
        <v>121.7</v>
      </c>
      <c r="D204" s="154">
        <v>66.760000000000005</v>
      </c>
      <c r="E204" s="154">
        <v>129.72999999999999</v>
      </c>
      <c r="F204" s="154">
        <v>353.69706233963774</v>
      </c>
      <c r="G204" s="154">
        <v>44.96406279877958</v>
      </c>
      <c r="H204" s="154">
        <v>130.14368147929213</v>
      </c>
      <c r="I204" s="154">
        <v>35.96623187600683</v>
      </c>
      <c r="J204" s="154">
        <v>238.3</v>
      </c>
      <c r="K204" s="154">
        <v>23.239999999999995</v>
      </c>
      <c r="L204" s="45">
        <v>94</v>
      </c>
    </row>
    <row r="205" spans="1:12" s="135" customFormat="1" ht="12.75">
      <c r="A205" s="135" t="s">
        <v>416</v>
      </c>
      <c r="B205" s="135" t="s">
        <v>1604</v>
      </c>
      <c r="C205" s="154">
        <v>98.286267857142832</v>
      </c>
      <c r="D205" s="154">
        <v>131.40756250000004</v>
      </c>
      <c r="E205" s="154">
        <v>66.820044642857169</v>
      </c>
      <c r="F205" s="154">
        <v>228.79537759987574</v>
      </c>
      <c r="G205" s="154">
        <v>43.588698060280812</v>
      </c>
      <c r="H205" s="154">
        <v>335.90122810324124</v>
      </c>
      <c r="I205" s="154">
        <v>17.171006258654881</v>
      </c>
      <c r="J205" s="154">
        <v>81.713732142857168</v>
      </c>
      <c r="K205" s="154">
        <v>41.40756250000004</v>
      </c>
      <c r="L205" s="45">
        <v>131</v>
      </c>
    </row>
    <row r="206" spans="1:12" s="135" customFormat="1" ht="12.75">
      <c r="A206" s="135" t="s">
        <v>416</v>
      </c>
      <c r="B206" s="135" t="s">
        <v>1605</v>
      </c>
      <c r="C206" s="154">
        <v>154.86452813852813</v>
      </c>
      <c r="D206" s="154">
        <v>71.978865800865833</v>
      </c>
      <c r="E206" s="154">
        <v>14.935038961038975</v>
      </c>
      <c r="F206" s="154">
        <v>110.41816812897996</v>
      </c>
      <c r="G206" s="154">
        <v>14.186587382284172</v>
      </c>
      <c r="H206" s="154">
        <v>344.36782834343376</v>
      </c>
      <c r="I206" s="154">
        <v>66.753939159471088</v>
      </c>
      <c r="J206" s="154">
        <v>205.13547186147187</v>
      </c>
      <c r="K206" s="154">
        <v>18.021134199134167</v>
      </c>
      <c r="L206" s="45">
        <v>125</v>
      </c>
    </row>
    <row r="207" spans="1:12" s="135" customFormat="1" ht="12.75">
      <c r="A207" s="135" t="s">
        <v>416</v>
      </c>
      <c r="B207" s="135" t="s">
        <v>1606</v>
      </c>
      <c r="C207" s="154">
        <v>13.534221491228065</v>
      </c>
      <c r="D207" s="154">
        <v>96.818826754385867</v>
      </c>
      <c r="E207" s="154">
        <v>136.86253289473694</v>
      </c>
      <c r="F207" s="154">
        <v>70.117640621188173</v>
      </c>
      <c r="G207" s="154">
        <v>42.758885582286595</v>
      </c>
      <c r="H207" s="154">
        <v>263.68733957498569</v>
      </c>
      <c r="I207" s="154">
        <v>46.431734017629843</v>
      </c>
      <c r="J207" s="154">
        <v>166.46577850877193</v>
      </c>
      <c r="K207" s="154">
        <v>6.8188267543858609</v>
      </c>
      <c r="L207" s="45">
        <v>75</v>
      </c>
    </row>
    <row r="208" spans="1:12" s="135" customFormat="1" ht="12.75">
      <c r="A208" s="135" t="s">
        <v>416</v>
      </c>
      <c r="B208" s="135" t="s">
        <v>1607</v>
      </c>
      <c r="C208" s="154">
        <v>13.534221491228065</v>
      </c>
      <c r="D208" s="154">
        <v>96.818826754385867</v>
      </c>
      <c r="E208" s="154">
        <v>136.86253289473694</v>
      </c>
      <c r="F208" s="154">
        <v>70.117640621188173</v>
      </c>
      <c r="G208" s="154">
        <v>42.758885582286595</v>
      </c>
      <c r="H208" s="154">
        <v>263.68733957498569</v>
      </c>
      <c r="I208" s="154">
        <v>46.431734017629843</v>
      </c>
      <c r="J208" s="154">
        <v>166.46577850877193</v>
      </c>
      <c r="K208" s="154">
        <v>6.8188267543858609</v>
      </c>
      <c r="L208" s="45">
        <v>270</v>
      </c>
    </row>
    <row r="209" spans="1:12" s="135" customFormat="1" ht="12.75">
      <c r="A209" s="135" t="s">
        <v>416</v>
      </c>
      <c r="B209" s="135" t="s">
        <v>1608</v>
      </c>
      <c r="C209" s="154">
        <v>14.423382716049383</v>
      </c>
      <c r="D209" s="154">
        <v>145.9450617283951</v>
      </c>
      <c r="E209" s="154">
        <v>55.511876543209922</v>
      </c>
      <c r="F209" s="154">
        <v>305.91180081868112</v>
      </c>
      <c r="G209" s="154">
        <v>27.488215217818144</v>
      </c>
      <c r="H209" s="154">
        <v>45.929809988790566</v>
      </c>
      <c r="I209" s="154">
        <v>18.486716308392268</v>
      </c>
      <c r="J209" s="154">
        <v>165.57661728395061</v>
      </c>
      <c r="K209" s="154">
        <v>55.945061728395096</v>
      </c>
      <c r="L209" s="45">
        <v>208</v>
      </c>
    </row>
    <row r="210" spans="1:12" s="135" customFormat="1" ht="12.75">
      <c r="A210" s="135" t="s">
        <v>416</v>
      </c>
      <c r="B210" s="135" t="s">
        <v>1609</v>
      </c>
      <c r="C210" s="154">
        <v>14.423382716049383</v>
      </c>
      <c r="D210" s="154">
        <v>145.9450617283951</v>
      </c>
      <c r="E210" s="154">
        <v>55.511876543209922</v>
      </c>
      <c r="F210" s="154">
        <v>305.91180081868112</v>
      </c>
      <c r="G210" s="154">
        <v>27.488215217818144</v>
      </c>
      <c r="H210" s="154">
        <v>45.929809988790566</v>
      </c>
      <c r="I210" s="154">
        <v>18.486716308392268</v>
      </c>
      <c r="J210" s="154">
        <v>165.57661728395061</v>
      </c>
      <c r="K210" s="154">
        <v>55.945061728395096</v>
      </c>
      <c r="L210" s="45">
        <v>108</v>
      </c>
    </row>
    <row r="211" spans="1:12" s="135" customFormat="1" ht="12.75">
      <c r="A211" s="135" t="s">
        <v>416</v>
      </c>
      <c r="B211" s="135" t="s">
        <v>1582</v>
      </c>
      <c r="C211" s="154">
        <v>153.04753846153829</v>
      </c>
      <c r="D211" s="154">
        <v>114.46011794871792</v>
      </c>
      <c r="E211" s="154">
        <v>85.48299487179483</v>
      </c>
      <c r="F211" s="154">
        <v>196.15056195283015</v>
      </c>
      <c r="G211" s="154">
        <v>65.151551982668508</v>
      </c>
      <c r="H211" s="154">
        <v>295.07893514367606</v>
      </c>
      <c r="I211" s="154">
        <v>4.1108709275898141</v>
      </c>
      <c r="J211" s="154">
        <v>26.952461538461705</v>
      </c>
      <c r="K211" s="154">
        <v>24.460117948717919</v>
      </c>
      <c r="L211" s="45">
        <v>75</v>
      </c>
    </row>
    <row r="212" spans="1:12" s="135" customFormat="1" ht="13.5" thickBot="1">
      <c r="A212" s="151"/>
      <c r="B212" s="151"/>
      <c r="C212" s="153"/>
      <c r="D212" s="153"/>
      <c r="E212" s="153"/>
      <c r="F212" s="153"/>
      <c r="G212" s="153"/>
      <c r="H212" s="153"/>
      <c r="I212" s="153"/>
      <c r="J212" s="153"/>
      <c r="K212" s="153"/>
      <c r="L212" s="65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1"/>
  <sheetViews>
    <sheetView tabSelected="1" zoomScale="80" zoomScaleNormal="80" zoomScalePageLayoutView="60" workbookViewId="0">
      <selection activeCell="Y43" sqref="Y43"/>
    </sheetView>
  </sheetViews>
  <sheetFormatPr defaultColWidth="11.42578125" defaultRowHeight="15"/>
  <cols>
    <col min="1" max="2" width="11.42578125" style="223"/>
    <col min="3" max="4" width="11.5703125" style="227"/>
    <col min="5" max="5" width="14.140625" style="227" customWidth="1"/>
    <col min="6" max="7" width="11.5703125" style="227"/>
    <col min="8" max="9" width="11.5703125" style="266" customWidth="1"/>
    <col min="10" max="11" width="11.5703125" style="227" customWidth="1"/>
    <col min="12" max="12" width="11" style="227" customWidth="1"/>
    <col min="13" max="13" width="17" style="227" bestFit="1" customWidth="1"/>
    <col min="14" max="14" width="10.7109375" style="227" bestFit="1" customWidth="1"/>
    <col min="15" max="16" width="10.7109375" style="227" customWidth="1"/>
    <col min="17" max="17" width="11.5703125" style="266" customWidth="1"/>
    <col min="18" max="18" width="15" style="266" bestFit="1" customWidth="1"/>
    <col min="19" max="19" width="14.28515625" style="266" bestFit="1" customWidth="1"/>
    <col min="20" max="21" width="11.5703125" style="227"/>
    <col min="22" max="16384" width="11.42578125" style="223"/>
  </cols>
  <sheetData>
    <row r="1" spans="1:21" ht="15.75">
      <c r="A1" s="337" t="s">
        <v>1610</v>
      </c>
      <c r="B1" s="305"/>
      <c r="C1" s="338"/>
      <c r="D1" s="339"/>
      <c r="E1" s="339"/>
      <c r="F1" s="339"/>
      <c r="G1" s="340"/>
      <c r="H1" s="341"/>
      <c r="I1" s="341"/>
      <c r="J1" s="342"/>
      <c r="K1" s="270"/>
    </row>
    <row r="2" spans="1:21" s="255" customFormat="1" ht="12.75">
      <c r="A2" s="312"/>
      <c r="B2" s="312"/>
      <c r="C2" s="343"/>
      <c r="D2" s="344"/>
      <c r="E2" s="344"/>
      <c r="F2" s="344"/>
      <c r="G2" s="614" t="s">
        <v>1611</v>
      </c>
      <c r="H2" s="614"/>
      <c r="I2" s="614"/>
      <c r="J2" s="614"/>
      <c r="K2" s="343"/>
      <c r="L2" s="252"/>
      <c r="N2" s="615" t="s">
        <v>1612</v>
      </c>
      <c r="O2" s="615"/>
      <c r="P2" s="615"/>
      <c r="Q2" s="615"/>
      <c r="R2" s="615"/>
      <c r="S2" s="615"/>
      <c r="T2" s="615"/>
      <c r="U2" s="252"/>
    </row>
    <row r="3" spans="1:21" s="255" customFormat="1" ht="38.25">
      <c r="A3" s="345" t="s">
        <v>282</v>
      </c>
      <c r="B3" s="345" t="s">
        <v>283</v>
      </c>
      <c r="C3" s="346" t="s">
        <v>1613</v>
      </c>
      <c r="D3" s="346" t="s">
        <v>1614</v>
      </c>
      <c r="E3" s="346" t="s">
        <v>1615</v>
      </c>
      <c r="F3" s="346" t="s">
        <v>1616</v>
      </c>
      <c r="G3" s="345" t="s">
        <v>1617</v>
      </c>
      <c r="H3" s="347" t="s">
        <v>1618</v>
      </c>
      <c r="I3" s="347" t="s">
        <v>1619</v>
      </c>
      <c r="J3" s="345" t="s">
        <v>1620</v>
      </c>
      <c r="K3" s="252"/>
      <c r="L3" s="348" t="s">
        <v>1621</v>
      </c>
      <c r="M3" s="349" t="s">
        <v>1622</v>
      </c>
      <c r="N3" s="350" t="s">
        <v>1617</v>
      </c>
      <c r="O3" s="347" t="s">
        <v>1618</v>
      </c>
      <c r="P3" s="347" t="s">
        <v>1619</v>
      </c>
      <c r="Q3" s="351" t="s">
        <v>1623</v>
      </c>
      <c r="R3" s="351" t="s">
        <v>1624</v>
      </c>
      <c r="S3" s="351" t="s">
        <v>1625</v>
      </c>
      <c r="T3" s="348" t="s">
        <v>1626</v>
      </c>
      <c r="U3" s="348" t="s">
        <v>874</v>
      </c>
    </row>
    <row r="4" spans="1:21" s="255" customFormat="1" ht="15.75" thickBot="1">
      <c r="A4" s="352"/>
      <c r="B4" s="352"/>
      <c r="C4" s="353" t="s">
        <v>304</v>
      </c>
      <c r="D4" s="353" t="s">
        <v>304</v>
      </c>
      <c r="E4" s="354" t="s">
        <v>1627</v>
      </c>
      <c r="F4" s="354" t="s">
        <v>1628</v>
      </c>
      <c r="G4" s="352" t="s">
        <v>1629</v>
      </c>
      <c r="H4" s="355" t="s">
        <v>1629</v>
      </c>
      <c r="I4" s="355" t="s">
        <v>1629</v>
      </c>
      <c r="J4" s="352"/>
      <c r="K4" s="257"/>
      <c r="L4" s="257"/>
      <c r="M4" s="329"/>
      <c r="N4" s="356" t="s">
        <v>1629</v>
      </c>
      <c r="O4" s="355" t="s">
        <v>1629</v>
      </c>
      <c r="P4" s="355" t="s">
        <v>1629</v>
      </c>
      <c r="Q4" s="357" t="s">
        <v>1627</v>
      </c>
      <c r="R4" s="357" t="s">
        <v>1630</v>
      </c>
      <c r="S4" s="357" t="s">
        <v>1631</v>
      </c>
      <c r="T4" s="257"/>
      <c r="U4" s="257"/>
    </row>
    <row r="5" spans="1:21">
      <c r="A5" s="345"/>
      <c r="B5" s="345"/>
      <c r="C5" s="346"/>
      <c r="D5" s="346"/>
      <c r="E5" s="346"/>
      <c r="F5" s="346"/>
      <c r="G5" s="345"/>
      <c r="H5" s="347"/>
      <c r="I5" s="347"/>
      <c r="J5" s="345"/>
      <c r="M5" s="358"/>
      <c r="N5" s="359"/>
    </row>
    <row r="6" spans="1:21" s="255" customFormat="1" ht="12.75">
      <c r="A6" s="255" t="s">
        <v>364</v>
      </c>
      <c r="B6" s="255" t="s">
        <v>405</v>
      </c>
      <c r="C6" s="285">
        <v>85.6</v>
      </c>
      <c r="D6" s="285">
        <v>79.8</v>
      </c>
      <c r="E6" s="249">
        <v>1188</v>
      </c>
      <c r="F6" s="224">
        <v>0.38</v>
      </c>
      <c r="G6" s="293">
        <v>52</v>
      </c>
      <c r="H6" s="324">
        <v>47.083957334088907</v>
      </c>
      <c r="I6" s="324">
        <v>24.710012067011821</v>
      </c>
      <c r="J6" s="252" t="s">
        <v>1632</v>
      </c>
      <c r="K6" s="252" t="s">
        <v>1633</v>
      </c>
      <c r="L6" s="325" t="s">
        <v>1634</v>
      </c>
      <c r="M6" s="326" t="s">
        <v>1635</v>
      </c>
      <c r="N6" s="336"/>
      <c r="O6" s="252"/>
      <c r="P6" s="252"/>
      <c r="Q6" s="251"/>
      <c r="R6" s="251"/>
      <c r="S6" s="251"/>
      <c r="T6" s="252"/>
      <c r="U6" s="252" t="s">
        <v>13</v>
      </c>
    </row>
    <row r="7" spans="1:21" s="255" customFormat="1" ht="12.75">
      <c r="A7" s="255" t="s">
        <v>364</v>
      </c>
      <c r="B7" s="255" t="s">
        <v>1557</v>
      </c>
      <c r="C7" s="285">
        <v>85.2</v>
      </c>
      <c r="D7" s="285">
        <v>79</v>
      </c>
      <c r="E7" s="249">
        <v>1188</v>
      </c>
      <c r="F7" s="224">
        <v>0.38</v>
      </c>
      <c r="G7" s="293">
        <v>195</v>
      </c>
      <c r="H7" s="324">
        <v>176.56484000283319</v>
      </c>
      <c r="I7" s="324">
        <v>92.662545251294247</v>
      </c>
      <c r="J7" s="252" t="s">
        <v>1632</v>
      </c>
      <c r="K7" s="252" t="s">
        <v>1633</v>
      </c>
      <c r="L7" s="325" t="s">
        <v>1634</v>
      </c>
      <c r="M7" s="326" t="s">
        <v>1635</v>
      </c>
      <c r="N7" s="336"/>
      <c r="O7" s="252"/>
      <c r="P7" s="252"/>
      <c r="Q7" s="251"/>
      <c r="R7" s="251"/>
      <c r="S7" s="251"/>
      <c r="T7" s="252"/>
      <c r="U7" s="252" t="s">
        <v>13</v>
      </c>
    </row>
    <row r="8" spans="1:21" s="255" customFormat="1" ht="12.75">
      <c r="A8" s="255" t="s">
        <v>364</v>
      </c>
      <c r="B8" s="255" t="s">
        <v>314</v>
      </c>
      <c r="C8" s="285">
        <v>87.15</v>
      </c>
      <c r="D8" s="285">
        <v>79.55</v>
      </c>
      <c r="E8" s="249">
        <v>1188</v>
      </c>
      <c r="F8" s="224">
        <v>0.38</v>
      </c>
      <c r="G8" s="293">
        <v>59</v>
      </c>
      <c r="H8" s="324">
        <v>53.422182359831609</v>
      </c>
      <c r="I8" s="324">
        <v>28.036359845263409</v>
      </c>
      <c r="J8" s="252" t="s">
        <v>1632</v>
      </c>
      <c r="K8" s="252" t="s">
        <v>1633</v>
      </c>
      <c r="L8" s="325" t="s">
        <v>1636</v>
      </c>
      <c r="M8" s="326" t="s">
        <v>1635</v>
      </c>
      <c r="N8" s="336"/>
      <c r="O8" s="252"/>
      <c r="P8" s="252"/>
      <c r="Q8" s="251"/>
      <c r="R8" s="251"/>
      <c r="S8" s="251"/>
      <c r="T8" s="252"/>
      <c r="U8" s="252" t="s">
        <v>13</v>
      </c>
    </row>
    <row r="9" spans="1:21" s="255" customFormat="1" ht="12.75">
      <c r="A9" s="255" t="s">
        <v>364</v>
      </c>
      <c r="B9" s="255" t="s">
        <v>306</v>
      </c>
      <c r="C9" s="285">
        <v>82.9</v>
      </c>
      <c r="D9" s="285">
        <v>79.8</v>
      </c>
      <c r="E9" s="249">
        <v>1188</v>
      </c>
      <c r="F9" s="224">
        <v>0.38</v>
      </c>
      <c r="G9" s="293">
        <v>28</v>
      </c>
      <c r="H9" s="324">
        <v>25.352900102970935</v>
      </c>
      <c r="I9" s="324">
        <v>13.305391113006362</v>
      </c>
      <c r="J9" s="252" t="s">
        <v>1632</v>
      </c>
      <c r="K9" s="252" t="s">
        <v>1633</v>
      </c>
      <c r="L9" s="325" t="s">
        <v>1634</v>
      </c>
      <c r="M9" s="326" t="s">
        <v>1635</v>
      </c>
      <c r="N9" s="336"/>
      <c r="O9" s="252"/>
      <c r="P9" s="252"/>
      <c r="Q9" s="251"/>
      <c r="R9" s="251"/>
      <c r="S9" s="251"/>
      <c r="T9" s="252"/>
      <c r="U9" s="252" t="s">
        <v>13</v>
      </c>
    </row>
    <row r="10" spans="1:21" s="255" customFormat="1" ht="12.75">
      <c r="A10" s="255" t="s">
        <v>364</v>
      </c>
      <c r="B10" s="255" t="s">
        <v>315</v>
      </c>
      <c r="C10" s="285">
        <v>82.6</v>
      </c>
      <c r="D10" s="285">
        <v>79.7</v>
      </c>
      <c r="E10" s="249">
        <v>1188</v>
      </c>
      <c r="F10" s="224">
        <v>0.38</v>
      </c>
      <c r="G10" s="293">
        <v>12</v>
      </c>
      <c r="H10" s="324">
        <v>10.865528615558976</v>
      </c>
      <c r="I10" s="324">
        <v>5.7023104770027269</v>
      </c>
      <c r="J10" s="252" t="s">
        <v>1632</v>
      </c>
      <c r="K10" s="252" t="s">
        <v>1633</v>
      </c>
      <c r="L10" s="325" t="s">
        <v>1634</v>
      </c>
      <c r="M10" s="326" t="s">
        <v>1635</v>
      </c>
      <c r="N10" s="336"/>
      <c r="O10" s="252"/>
      <c r="P10" s="252"/>
      <c r="Q10" s="251"/>
      <c r="R10" s="251"/>
      <c r="S10" s="251"/>
      <c r="T10" s="252"/>
      <c r="U10" s="252" t="s">
        <v>13</v>
      </c>
    </row>
    <row r="11" spans="1:21" s="255" customFormat="1" ht="12.75">
      <c r="A11" s="255" t="s">
        <v>364</v>
      </c>
      <c r="B11" s="255" t="s">
        <v>1558</v>
      </c>
      <c r="C11" s="285">
        <v>88.1</v>
      </c>
      <c r="D11" s="285">
        <v>82.8</v>
      </c>
      <c r="E11" s="249">
        <v>1188</v>
      </c>
      <c r="F11" s="224">
        <v>0.38</v>
      </c>
      <c r="G11" s="293">
        <v>198</v>
      </c>
      <c r="H11" s="324">
        <v>179.28122215672323</v>
      </c>
      <c r="I11" s="324">
        <v>94.088122870545121</v>
      </c>
      <c r="J11" s="252" t="s">
        <v>1632</v>
      </c>
      <c r="K11" s="252" t="s">
        <v>1633</v>
      </c>
      <c r="L11" s="325" t="s">
        <v>1636</v>
      </c>
      <c r="M11" s="326" t="s">
        <v>1635</v>
      </c>
      <c r="N11" s="336"/>
      <c r="O11" s="252"/>
      <c r="P11" s="252"/>
      <c r="Q11" s="251"/>
      <c r="R11" s="251"/>
      <c r="S11" s="251"/>
      <c r="T11" s="252"/>
      <c r="U11" s="252" t="s">
        <v>13</v>
      </c>
    </row>
    <row r="12" spans="1:21" s="255" customFormat="1" ht="12.75">
      <c r="A12" s="255" t="s">
        <v>364</v>
      </c>
      <c r="B12" s="255" t="s">
        <v>397</v>
      </c>
      <c r="C12" s="285">
        <v>84.1</v>
      </c>
      <c r="D12" s="285">
        <v>79.5</v>
      </c>
      <c r="E12" s="249">
        <v>1188</v>
      </c>
      <c r="F12" s="224">
        <v>0.38</v>
      </c>
      <c r="G12" s="293">
        <v>31</v>
      </c>
      <c r="H12" s="324">
        <v>28.06928225686066</v>
      </c>
      <c r="I12" s="324">
        <v>14.73096873225705</v>
      </c>
      <c r="J12" s="252" t="s">
        <v>1632</v>
      </c>
      <c r="K12" s="252" t="s">
        <v>1633</v>
      </c>
      <c r="L12" s="325" t="s">
        <v>1634</v>
      </c>
      <c r="M12" s="326" t="s">
        <v>1635</v>
      </c>
      <c r="N12" s="336"/>
      <c r="O12" s="252"/>
      <c r="P12" s="252"/>
      <c r="Q12" s="251"/>
      <c r="R12" s="251"/>
      <c r="S12" s="251"/>
      <c r="T12" s="252"/>
      <c r="U12" s="252" t="s">
        <v>13</v>
      </c>
    </row>
    <row r="13" spans="1:21" s="255" customFormat="1" ht="12.75">
      <c r="A13" s="255" t="s">
        <v>364</v>
      </c>
      <c r="B13" s="255" t="s">
        <v>1560</v>
      </c>
      <c r="C13" s="285">
        <v>87.8</v>
      </c>
      <c r="D13" s="285">
        <v>81.900000000000006</v>
      </c>
      <c r="E13" s="249">
        <v>1188</v>
      </c>
      <c r="F13" s="224">
        <v>0.38</v>
      </c>
      <c r="G13" s="293">
        <v>95</v>
      </c>
      <c r="H13" s="324">
        <v>86.018768206508639</v>
      </c>
      <c r="I13" s="324">
        <v>45.143291276271583</v>
      </c>
      <c r="J13" s="252" t="s">
        <v>1632</v>
      </c>
      <c r="K13" s="252" t="s">
        <v>1633</v>
      </c>
      <c r="L13" s="325" t="s">
        <v>1636</v>
      </c>
      <c r="M13" s="326" t="s">
        <v>1635</v>
      </c>
      <c r="N13" s="336"/>
      <c r="O13" s="252"/>
      <c r="P13" s="252"/>
      <c r="Q13" s="251"/>
      <c r="R13" s="251"/>
      <c r="S13" s="251"/>
      <c r="T13" s="252"/>
      <c r="U13" s="252" t="s">
        <v>13</v>
      </c>
    </row>
    <row r="14" spans="1:21" s="255" customFormat="1" ht="12.75">
      <c r="A14" s="255" t="s">
        <v>364</v>
      </c>
      <c r="B14" s="255" t="s">
        <v>1561</v>
      </c>
      <c r="C14" s="285">
        <v>87.8</v>
      </c>
      <c r="D14" s="285">
        <v>79.7</v>
      </c>
      <c r="E14" s="249">
        <v>1188</v>
      </c>
      <c r="F14" s="224">
        <v>0.38</v>
      </c>
      <c r="G14" s="293">
        <v>83</v>
      </c>
      <c r="H14" s="324">
        <v>75.153239590949568</v>
      </c>
      <c r="I14" s="324">
        <v>39.440980799268857</v>
      </c>
      <c r="J14" s="252" t="s">
        <v>1632</v>
      </c>
      <c r="K14" s="252" t="s">
        <v>1633</v>
      </c>
      <c r="L14" s="325" t="s">
        <v>1636</v>
      </c>
      <c r="M14" s="326" t="s">
        <v>1635</v>
      </c>
      <c r="N14" s="336"/>
      <c r="O14" s="252"/>
      <c r="P14" s="252"/>
      <c r="Q14" s="251"/>
      <c r="R14" s="251"/>
      <c r="S14" s="251"/>
      <c r="T14" s="252"/>
      <c r="U14" s="252" t="s">
        <v>13</v>
      </c>
    </row>
    <row r="15" spans="1:21" s="255" customFormat="1" ht="12.75">
      <c r="A15" s="255" t="s">
        <v>364</v>
      </c>
      <c r="B15" s="255" t="s">
        <v>393</v>
      </c>
      <c r="C15" s="285">
        <v>83.1</v>
      </c>
      <c r="D15" s="285">
        <v>78.900000000000006</v>
      </c>
      <c r="E15" s="249">
        <v>1188</v>
      </c>
      <c r="F15" s="224">
        <v>0.38</v>
      </c>
      <c r="G15" s="293">
        <v>66</v>
      </c>
      <c r="H15" s="324">
        <v>59.760407385574382</v>
      </c>
      <c r="I15" s="324">
        <v>31.362707623514993</v>
      </c>
      <c r="J15" s="252" t="s">
        <v>1632</v>
      </c>
      <c r="K15" s="252" t="s">
        <v>1633</v>
      </c>
      <c r="L15" s="325" t="s">
        <v>1634</v>
      </c>
      <c r="M15" s="326" t="s">
        <v>1635</v>
      </c>
      <c r="N15" s="336"/>
      <c r="O15" s="252"/>
      <c r="P15" s="252"/>
      <c r="Q15" s="251"/>
      <c r="R15" s="251"/>
      <c r="S15" s="251"/>
      <c r="T15" s="252"/>
      <c r="U15" s="252" t="s">
        <v>13</v>
      </c>
    </row>
    <row r="16" spans="1:21" s="255" customFormat="1" ht="12.75">
      <c r="A16" s="255" t="s">
        <v>364</v>
      </c>
      <c r="B16" s="255" t="s">
        <v>1562</v>
      </c>
      <c r="C16" s="285">
        <v>83.8</v>
      </c>
      <c r="D16" s="285">
        <v>78.7</v>
      </c>
      <c r="E16" s="249">
        <v>1188</v>
      </c>
      <c r="F16" s="224">
        <v>0.38</v>
      </c>
      <c r="G16" s="293">
        <v>126</v>
      </c>
      <c r="H16" s="324">
        <v>114.08805046336914</v>
      </c>
      <c r="I16" s="324">
        <v>59.874260008528651</v>
      </c>
      <c r="J16" s="252" t="s">
        <v>1632</v>
      </c>
      <c r="K16" s="252" t="s">
        <v>1633</v>
      </c>
      <c r="L16" s="325" t="s">
        <v>1634</v>
      </c>
      <c r="M16" s="326" t="s">
        <v>1635</v>
      </c>
      <c r="N16" s="336"/>
      <c r="O16" s="252"/>
      <c r="P16" s="252"/>
      <c r="Q16" s="251"/>
      <c r="R16" s="251"/>
      <c r="S16" s="251"/>
      <c r="T16" s="252"/>
      <c r="U16" s="252" t="s">
        <v>13</v>
      </c>
    </row>
    <row r="17" spans="1:21" s="255" customFormat="1" ht="12.75">
      <c r="A17" s="255" t="s">
        <v>364</v>
      </c>
      <c r="B17" s="255" t="s">
        <v>391</v>
      </c>
      <c r="C17" s="285">
        <v>83.6</v>
      </c>
      <c r="D17" s="285">
        <v>78.8</v>
      </c>
      <c r="E17" s="249">
        <v>1188</v>
      </c>
      <c r="F17" s="224">
        <v>0.38</v>
      </c>
      <c r="G17" s="293">
        <v>103</v>
      </c>
      <c r="H17" s="324">
        <v>93.262453950214649</v>
      </c>
      <c r="I17" s="324">
        <v>48.944831594273438</v>
      </c>
      <c r="J17" s="252" t="s">
        <v>1632</v>
      </c>
      <c r="K17" s="252" t="s">
        <v>1633</v>
      </c>
      <c r="L17" s="325" t="s">
        <v>1634</v>
      </c>
      <c r="M17" s="326" t="s">
        <v>1635</v>
      </c>
      <c r="N17" s="336"/>
      <c r="O17" s="252"/>
      <c r="P17" s="252"/>
      <c r="Q17" s="251"/>
      <c r="R17" s="251"/>
      <c r="S17" s="251"/>
      <c r="T17" s="252"/>
      <c r="U17" s="252" t="s">
        <v>13</v>
      </c>
    </row>
    <row r="18" spans="1:21" s="255" customFormat="1" ht="12.75">
      <c r="A18" s="255" t="s">
        <v>364</v>
      </c>
      <c r="B18" s="255" t="s">
        <v>1563</v>
      </c>
      <c r="C18" s="285">
        <v>82.47</v>
      </c>
      <c r="D18" s="285">
        <v>78.5</v>
      </c>
      <c r="E18" s="249">
        <v>1188</v>
      </c>
      <c r="F18" s="224">
        <v>0.38</v>
      </c>
      <c r="G18" s="293">
        <v>77</v>
      </c>
      <c r="H18" s="324">
        <v>69.72047528317006</v>
      </c>
      <c r="I18" s="324">
        <v>36.589825560767501</v>
      </c>
      <c r="J18" s="252" t="s">
        <v>1632</v>
      </c>
      <c r="K18" s="252" t="s">
        <v>1633</v>
      </c>
      <c r="L18" s="325" t="s">
        <v>1637</v>
      </c>
      <c r="M18" s="326" t="s">
        <v>1635</v>
      </c>
      <c r="N18" s="336"/>
      <c r="O18" s="252"/>
      <c r="P18" s="252"/>
      <c r="Q18" s="251"/>
      <c r="R18" s="251"/>
      <c r="S18" s="251"/>
      <c r="T18" s="252"/>
      <c r="U18" s="252" t="s">
        <v>13</v>
      </c>
    </row>
    <row r="19" spans="1:21" s="255" customFormat="1" ht="12.75">
      <c r="A19" s="255" t="s">
        <v>364</v>
      </c>
      <c r="B19" s="255" t="s">
        <v>1564</v>
      </c>
      <c r="C19" s="285">
        <v>82.4</v>
      </c>
      <c r="D19" s="285">
        <v>78.5</v>
      </c>
      <c r="E19" s="249">
        <v>1188</v>
      </c>
      <c r="F19" s="224">
        <v>0.38</v>
      </c>
      <c r="G19" s="293">
        <v>33</v>
      </c>
      <c r="H19" s="324">
        <v>29.880203692787184</v>
      </c>
      <c r="I19" s="324">
        <v>15.681353811757496</v>
      </c>
      <c r="J19" s="252" t="s">
        <v>1632</v>
      </c>
      <c r="K19" s="252" t="s">
        <v>1633</v>
      </c>
      <c r="L19" s="325" t="s">
        <v>1637</v>
      </c>
      <c r="M19" s="326" t="s">
        <v>1635</v>
      </c>
      <c r="N19" s="327"/>
      <c r="O19" s="252"/>
      <c r="P19" s="252"/>
      <c r="Q19" s="251"/>
      <c r="R19" s="251"/>
      <c r="S19" s="251"/>
      <c r="T19" s="252"/>
      <c r="U19" s="252" t="s">
        <v>13</v>
      </c>
    </row>
    <row r="20" spans="1:21" s="255" customFormat="1" ht="12.75">
      <c r="A20" s="255" t="s">
        <v>364</v>
      </c>
      <c r="B20" s="255" t="s">
        <v>1566</v>
      </c>
      <c r="C20" s="285">
        <v>84</v>
      </c>
      <c r="D20" s="285">
        <v>79.67</v>
      </c>
      <c r="E20" s="249">
        <v>1188</v>
      </c>
      <c r="F20" s="224">
        <v>0.38</v>
      </c>
      <c r="G20" s="293">
        <v>65</v>
      </c>
      <c r="H20" s="324">
        <v>58.854946667611131</v>
      </c>
      <c r="I20" s="324">
        <v>30.887515083764775</v>
      </c>
      <c r="J20" s="252" t="s">
        <v>1632</v>
      </c>
      <c r="K20" s="252" t="s">
        <v>1633</v>
      </c>
      <c r="L20" s="325" t="s">
        <v>1634</v>
      </c>
      <c r="M20" s="326" t="s">
        <v>1635</v>
      </c>
      <c r="N20" s="327"/>
      <c r="O20" s="252"/>
      <c r="P20" s="252"/>
      <c r="Q20" s="251"/>
      <c r="R20" s="251"/>
      <c r="S20" s="251"/>
      <c r="T20" s="252"/>
      <c r="U20" s="252" t="s">
        <v>13</v>
      </c>
    </row>
    <row r="21" spans="1:21" s="255" customFormat="1" ht="12.75">
      <c r="A21" s="255" t="s">
        <v>364</v>
      </c>
      <c r="B21" s="255" t="s">
        <v>1568</v>
      </c>
      <c r="C21" s="285">
        <v>87.8</v>
      </c>
      <c r="D21" s="285">
        <v>79.400000000000006</v>
      </c>
      <c r="E21" s="249">
        <v>1188</v>
      </c>
      <c r="F21" s="224">
        <v>0.38</v>
      </c>
      <c r="G21" s="293">
        <v>101</v>
      </c>
      <c r="H21" s="324">
        <v>91.451532514288004</v>
      </c>
      <c r="I21" s="324">
        <v>47.994446514772953</v>
      </c>
      <c r="J21" s="252" t="s">
        <v>1632</v>
      </c>
      <c r="K21" s="252" t="s">
        <v>1633</v>
      </c>
      <c r="L21" s="325" t="s">
        <v>1636</v>
      </c>
      <c r="M21" s="326" t="s">
        <v>1635</v>
      </c>
      <c r="N21" s="327"/>
      <c r="O21" s="252"/>
      <c r="P21" s="252"/>
      <c r="Q21" s="251"/>
      <c r="R21" s="251"/>
      <c r="S21" s="251"/>
      <c r="T21" s="252"/>
      <c r="U21" s="252" t="s">
        <v>13</v>
      </c>
    </row>
    <row r="22" spans="1:21" s="255" customFormat="1" ht="12.75">
      <c r="A22" s="255" t="s">
        <v>364</v>
      </c>
      <c r="B22" s="255" t="s">
        <v>313</v>
      </c>
      <c r="C22" s="285">
        <v>87.1</v>
      </c>
      <c r="D22" s="285">
        <v>78</v>
      </c>
      <c r="E22" s="249">
        <v>1188</v>
      </c>
      <c r="F22" s="224">
        <v>0.38</v>
      </c>
      <c r="G22" s="293">
        <v>521</v>
      </c>
      <c r="H22" s="324">
        <v>471.74503405885264</v>
      </c>
      <c r="I22" s="324">
        <v>247.575313209868</v>
      </c>
      <c r="J22" s="252" t="s">
        <v>1632</v>
      </c>
      <c r="K22" s="252" t="s">
        <v>1633</v>
      </c>
      <c r="L22" s="325" t="s">
        <v>1636</v>
      </c>
      <c r="M22" s="326" t="s">
        <v>1635</v>
      </c>
      <c r="N22" s="327"/>
      <c r="O22" s="252"/>
      <c r="P22" s="252"/>
      <c r="Q22" s="251"/>
      <c r="R22" s="251"/>
      <c r="S22" s="251"/>
      <c r="T22" s="252"/>
      <c r="U22" s="252" t="s">
        <v>13</v>
      </c>
    </row>
    <row r="23" spans="1:21" s="255" customFormat="1" ht="12.75">
      <c r="A23" s="255" t="s">
        <v>364</v>
      </c>
      <c r="B23" s="255" t="s">
        <v>402</v>
      </c>
      <c r="C23" s="285">
        <v>87.87</v>
      </c>
      <c r="D23" s="285">
        <v>79.8</v>
      </c>
      <c r="E23" s="249">
        <v>1188</v>
      </c>
      <c r="F23" s="224">
        <v>0.38</v>
      </c>
      <c r="G23" s="293">
        <v>157</v>
      </c>
      <c r="H23" s="324">
        <v>142.1573327202297</v>
      </c>
      <c r="I23" s="324">
        <v>74.605228740785734</v>
      </c>
      <c r="J23" s="252" t="s">
        <v>1632</v>
      </c>
      <c r="K23" s="252" t="s">
        <v>1633</v>
      </c>
      <c r="L23" s="325" t="s">
        <v>1636</v>
      </c>
      <c r="M23" s="326" t="s">
        <v>1635</v>
      </c>
      <c r="N23" s="327"/>
      <c r="O23" s="252"/>
      <c r="P23" s="252"/>
      <c r="Q23" s="251"/>
      <c r="R23" s="251"/>
      <c r="S23" s="251"/>
      <c r="T23" s="252"/>
      <c r="U23" s="252" t="s">
        <v>13</v>
      </c>
    </row>
    <row r="24" spans="1:21" s="255" customFormat="1" ht="12.75">
      <c r="A24" s="255" t="s">
        <v>364</v>
      </c>
      <c r="B24" s="255" t="s">
        <v>401</v>
      </c>
      <c r="C24" s="285">
        <v>87.9</v>
      </c>
      <c r="D24" s="285">
        <v>80.3</v>
      </c>
      <c r="E24" s="249">
        <v>1188</v>
      </c>
      <c r="F24" s="224">
        <v>0.38</v>
      </c>
      <c r="G24" s="293">
        <v>171</v>
      </c>
      <c r="H24" s="324">
        <v>154.83378277171511</v>
      </c>
      <c r="I24" s="324">
        <v>81.257924297288923</v>
      </c>
      <c r="J24" s="252" t="s">
        <v>1632</v>
      </c>
      <c r="K24" s="252" t="s">
        <v>1633</v>
      </c>
      <c r="L24" s="325" t="s">
        <v>1636</v>
      </c>
      <c r="M24" s="326" t="s">
        <v>1635</v>
      </c>
      <c r="N24" s="327"/>
      <c r="O24" s="252"/>
      <c r="P24" s="252"/>
      <c r="Q24" s="251"/>
      <c r="R24" s="251"/>
      <c r="S24" s="251"/>
      <c r="T24" s="252"/>
      <c r="U24" s="252" t="s">
        <v>13</v>
      </c>
    </row>
    <row r="25" spans="1:21" s="255" customFormat="1" ht="12.75">
      <c r="A25" s="255" t="s">
        <v>364</v>
      </c>
      <c r="B25" s="255" t="s">
        <v>400</v>
      </c>
      <c r="C25" s="285">
        <v>88.45</v>
      </c>
      <c r="D25" s="285">
        <v>79.650000000000006</v>
      </c>
      <c r="E25" s="249">
        <v>1188</v>
      </c>
      <c r="F25" s="224">
        <v>0.38</v>
      </c>
      <c r="G25" s="293">
        <v>233</v>
      </c>
      <c r="H25" s="324">
        <v>210.97234728543719</v>
      </c>
      <c r="I25" s="324">
        <v>110.71986176180303</v>
      </c>
      <c r="J25" s="252" t="s">
        <v>1632</v>
      </c>
      <c r="K25" s="252" t="s">
        <v>1633</v>
      </c>
      <c r="L25" s="325" t="s">
        <v>1636</v>
      </c>
      <c r="M25" s="326" t="s">
        <v>1635</v>
      </c>
      <c r="N25" s="327"/>
      <c r="O25" s="252"/>
      <c r="P25" s="252"/>
      <c r="Q25" s="251"/>
      <c r="R25" s="251"/>
      <c r="S25" s="251"/>
      <c r="T25" s="252"/>
      <c r="U25" s="252" t="s">
        <v>13</v>
      </c>
    </row>
    <row r="26" spans="1:21" s="255" customFormat="1" ht="12.75">
      <c r="A26" s="255" t="s">
        <v>364</v>
      </c>
      <c r="B26" s="255" t="s">
        <v>398</v>
      </c>
      <c r="C26" s="285">
        <v>87.7</v>
      </c>
      <c r="D26" s="285">
        <v>82.6</v>
      </c>
      <c r="E26" s="249">
        <v>1188</v>
      </c>
      <c r="F26" s="224">
        <v>0.38</v>
      </c>
      <c r="G26" s="293">
        <v>124</v>
      </c>
      <c r="H26" s="324">
        <v>112.2771290274427</v>
      </c>
      <c r="I26" s="324">
        <v>58.923874929028187</v>
      </c>
      <c r="J26" s="252" t="s">
        <v>1632</v>
      </c>
      <c r="K26" s="252" t="s">
        <v>1633</v>
      </c>
      <c r="L26" s="325" t="s">
        <v>1636</v>
      </c>
      <c r="M26" s="326" t="s">
        <v>1635</v>
      </c>
      <c r="N26" s="327"/>
      <c r="O26" s="252"/>
      <c r="P26" s="252"/>
      <c r="Q26" s="251"/>
      <c r="R26" s="251"/>
      <c r="S26" s="251"/>
      <c r="T26" s="252"/>
      <c r="U26" s="252" t="s">
        <v>13</v>
      </c>
    </row>
    <row r="27" spans="1:21" s="255" customFormat="1" ht="12.75">
      <c r="A27" s="255" t="s">
        <v>364</v>
      </c>
      <c r="B27" s="255" t="s">
        <v>395</v>
      </c>
      <c r="C27" s="285">
        <v>84.3</v>
      </c>
      <c r="D27" s="285">
        <v>79.400000000000006</v>
      </c>
      <c r="E27" s="249">
        <v>1188</v>
      </c>
      <c r="F27" s="224">
        <v>0.38</v>
      </c>
      <c r="G27" s="293">
        <v>195</v>
      </c>
      <c r="H27" s="324">
        <v>176.56484000283319</v>
      </c>
      <c r="I27" s="324">
        <v>92.662545251294247</v>
      </c>
      <c r="J27" s="252" t="s">
        <v>1632</v>
      </c>
      <c r="K27" s="252" t="s">
        <v>1633</v>
      </c>
      <c r="L27" s="325" t="s">
        <v>1634</v>
      </c>
      <c r="M27" s="326" t="s">
        <v>1635</v>
      </c>
      <c r="N27" s="327"/>
      <c r="O27" s="252"/>
      <c r="P27" s="252"/>
      <c r="Q27" s="251"/>
      <c r="R27" s="251"/>
      <c r="S27" s="251"/>
      <c r="T27" s="252"/>
      <c r="U27" s="252" t="s">
        <v>13</v>
      </c>
    </row>
    <row r="28" spans="1:21" s="255" customFormat="1" ht="12.75">
      <c r="A28" s="255" t="s">
        <v>364</v>
      </c>
      <c r="B28" s="255" t="s">
        <v>390</v>
      </c>
      <c r="C28" s="285">
        <v>87.9</v>
      </c>
      <c r="D28" s="285">
        <v>81.5</v>
      </c>
      <c r="E28" s="249">
        <v>1188</v>
      </c>
      <c r="F28" s="224">
        <v>0.38</v>
      </c>
      <c r="G28" s="293">
        <v>125</v>
      </c>
      <c r="H28" s="324">
        <v>113.18258974540598</v>
      </c>
      <c r="I28" s="324">
        <v>59.399067468778455</v>
      </c>
      <c r="J28" s="252" t="s">
        <v>1632</v>
      </c>
      <c r="K28" s="252" t="s">
        <v>1633</v>
      </c>
      <c r="L28" s="325" t="s">
        <v>1636</v>
      </c>
      <c r="M28" s="326" t="s">
        <v>1635</v>
      </c>
      <c r="N28" s="327"/>
      <c r="O28" s="252"/>
      <c r="P28" s="252"/>
      <c r="Q28" s="251"/>
      <c r="R28" s="251"/>
      <c r="S28" s="251"/>
      <c r="T28" s="252"/>
      <c r="U28" s="252" t="s">
        <v>13</v>
      </c>
    </row>
    <row r="29" spans="1:21" s="255" customFormat="1" ht="12.75">
      <c r="A29" s="255" t="s">
        <v>364</v>
      </c>
      <c r="B29" s="255" t="s">
        <v>388</v>
      </c>
      <c r="C29" s="285">
        <v>87</v>
      </c>
      <c r="D29" s="285">
        <v>82.5</v>
      </c>
      <c r="E29" s="249">
        <v>1188</v>
      </c>
      <c r="F29" s="224">
        <v>0.38</v>
      </c>
      <c r="G29" s="293">
        <v>83</v>
      </c>
      <c r="H29" s="324">
        <v>75.153239590949568</v>
      </c>
      <c r="I29" s="324">
        <v>39.440980799268857</v>
      </c>
      <c r="J29" s="252" t="s">
        <v>1632</v>
      </c>
      <c r="K29" s="252" t="s">
        <v>1633</v>
      </c>
      <c r="L29" s="325" t="s">
        <v>1636</v>
      </c>
      <c r="M29" s="326" t="s">
        <v>1635</v>
      </c>
      <c r="N29" s="327"/>
      <c r="O29" s="252"/>
      <c r="P29" s="252"/>
      <c r="Q29" s="251"/>
      <c r="R29" s="251"/>
      <c r="S29" s="251"/>
      <c r="T29" s="252"/>
      <c r="U29" s="252" t="s">
        <v>13</v>
      </c>
    </row>
    <row r="30" spans="1:21" s="255" customFormat="1" ht="12.75">
      <c r="A30" s="255" t="s">
        <v>364</v>
      </c>
      <c r="B30" s="255" t="s">
        <v>387</v>
      </c>
      <c r="C30" s="285">
        <v>86</v>
      </c>
      <c r="D30" s="285">
        <v>78.5</v>
      </c>
      <c r="E30" s="249">
        <v>1188</v>
      </c>
      <c r="F30" s="224">
        <v>0.38</v>
      </c>
      <c r="G30" s="293">
        <v>72</v>
      </c>
      <c r="H30" s="324">
        <v>65.193171693353804</v>
      </c>
      <c r="I30" s="324">
        <v>34.213862862016356</v>
      </c>
      <c r="J30" s="252" t="s">
        <v>1632</v>
      </c>
      <c r="K30" s="252" t="s">
        <v>1633</v>
      </c>
      <c r="L30" s="325" t="s">
        <v>1634</v>
      </c>
      <c r="M30" s="326" t="s">
        <v>1635</v>
      </c>
      <c r="N30" s="327"/>
      <c r="O30" s="252"/>
      <c r="P30" s="252"/>
      <c r="Q30" s="251"/>
      <c r="R30" s="251"/>
      <c r="S30" s="251"/>
      <c r="T30" s="252"/>
      <c r="U30" s="252" t="s">
        <v>13</v>
      </c>
    </row>
    <row r="31" spans="1:21" s="255" customFormat="1" ht="12.75">
      <c r="A31" s="255" t="s">
        <v>364</v>
      </c>
      <c r="B31" s="255" t="s">
        <v>1569</v>
      </c>
      <c r="C31" s="285">
        <v>86.2</v>
      </c>
      <c r="D31" s="285">
        <v>79.5</v>
      </c>
      <c r="E31" s="249">
        <v>1188</v>
      </c>
      <c r="F31" s="224">
        <v>0.38</v>
      </c>
      <c r="G31" s="293">
        <v>19</v>
      </c>
      <c r="H31" s="324">
        <v>17.203753641301702</v>
      </c>
      <c r="I31" s="324">
        <v>9.0286582552543226</v>
      </c>
      <c r="J31" s="252" t="s">
        <v>1632</v>
      </c>
      <c r="K31" s="252" t="s">
        <v>1633</v>
      </c>
      <c r="L31" s="325" t="s">
        <v>1634</v>
      </c>
      <c r="M31" s="326" t="s">
        <v>1635</v>
      </c>
      <c r="N31" s="327"/>
      <c r="O31" s="252"/>
      <c r="P31" s="252"/>
      <c r="Q31" s="251"/>
      <c r="R31" s="251"/>
      <c r="S31" s="251"/>
      <c r="T31" s="252"/>
      <c r="U31" s="252" t="s">
        <v>13</v>
      </c>
    </row>
    <row r="32" spans="1:21" s="255" customFormat="1" ht="12.75">
      <c r="A32" s="255" t="s">
        <v>364</v>
      </c>
      <c r="B32" s="255" t="s">
        <v>385</v>
      </c>
      <c r="C32" s="285">
        <v>88</v>
      </c>
      <c r="D32" s="285">
        <v>78.48</v>
      </c>
      <c r="E32" s="249">
        <v>1188</v>
      </c>
      <c r="F32" s="224">
        <v>0.38</v>
      </c>
      <c r="G32" s="293">
        <v>66</v>
      </c>
      <c r="H32" s="324">
        <v>59.760407385574382</v>
      </c>
      <c r="I32" s="324">
        <v>31.362707623514993</v>
      </c>
      <c r="J32" s="252" t="s">
        <v>1632</v>
      </c>
      <c r="K32" s="252" t="s">
        <v>1633</v>
      </c>
      <c r="L32" s="325" t="s">
        <v>1636</v>
      </c>
      <c r="M32" s="326" t="s">
        <v>1635</v>
      </c>
      <c r="N32" s="327"/>
      <c r="O32" s="252"/>
      <c r="P32" s="252"/>
      <c r="Q32" s="251"/>
      <c r="R32" s="251"/>
      <c r="S32" s="251"/>
      <c r="T32" s="252"/>
      <c r="U32" s="252" t="s">
        <v>13</v>
      </c>
    </row>
    <row r="33" spans="1:21" s="255" customFormat="1" ht="12.75">
      <c r="A33" s="255" t="s">
        <v>364</v>
      </c>
      <c r="B33" s="255" t="s">
        <v>383</v>
      </c>
      <c r="C33" s="285">
        <v>84.2</v>
      </c>
      <c r="D33" s="285">
        <v>80.2</v>
      </c>
      <c r="E33" s="249">
        <v>1188</v>
      </c>
      <c r="F33" s="224">
        <v>0.38</v>
      </c>
      <c r="G33" s="293">
        <v>119</v>
      </c>
      <c r="H33" s="324">
        <v>107.74982543762627</v>
      </c>
      <c r="I33" s="324">
        <v>56.547912230277049</v>
      </c>
      <c r="J33" s="252" t="s">
        <v>1632</v>
      </c>
      <c r="K33" s="252" t="s">
        <v>1633</v>
      </c>
      <c r="L33" s="325" t="s">
        <v>1634</v>
      </c>
      <c r="M33" s="326" t="s">
        <v>1635</v>
      </c>
      <c r="N33" s="327"/>
      <c r="O33" s="252"/>
      <c r="P33" s="252"/>
      <c r="Q33" s="251"/>
      <c r="R33" s="251"/>
      <c r="S33" s="251"/>
      <c r="T33" s="252"/>
      <c r="U33" s="252" t="s">
        <v>13</v>
      </c>
    </row>
    <row r="34" spans="1:21" s="255" customFormat="1" ht="12.75">
      <c r="A34" s="255" t="s">
        <v>364</v>
      </c>
      <c r="B34" s="255" t="s">
        <v>382</v>
      </c>
      <c r="C34" s="285">
        <v>87.45</v>
      </c>
      <c r="D34" s="285">
        <v>79.5</v>
      </c>
      <c r="E34" s="249">
        <v>1188</v>
      </c>
      <c r="F34" s="224">
        <v>0.38</v>
      </c>
      <c r="G34" s="293">
        <v>138</v>
      </c>
      <c r="H34" s="324">
        <v>124.95357907892821</v>
      </c>
      <c r="I34" s="324">
        <v>65.576570485531349</v>
      </c>
      <c r="J34" s="252" t="s">
        <v>1632</v>
      </c>
      <c r="K34" s="252" t="s">
        <v>1633</v>
      </c>
      <c r="L34" s="325" t="s">
        <v>1636</v>
      </c>
      <c r="M34" s="326" t="s">
        <v>1635</v>
      </c>
      <c r="N34" s="327"/>
      <c r="O34" s="252"/>
      <c r="P34" s="252"/>
      <c r="Q34" s="251"/>
      <c r="R34" s="251"/>
      <c r="S34" s="251"/>
      <c r="T34" s="252"/>
      <c r="U34" s="252" t="s">
        <v>13</v>
      </c>
    </row>
    <row r="35" spans="1:21" s="255" customFormat="1" ht="12.75">
      <c r="A35" s="255" t="s">
        <v>364</v>
      </c>
      <c r="B35" s="255" t="s">
        <v>381</v>
      </c>
      <c r="C35" s="285">
        <v>87.45</v>
      </c>
      <c r="D35" s="285">
        <v>79.88</v>
      </c>
      <c r="E35" s="249">
        <v>1188</v>
      </c>
      <c r="F35" s="224">
        <v>0.38</v>
      </c>
      <c r="G35" s="293">
        <v>198</v>
      </c>
      <c r="H35" s="324">
        <v>179.28122215672323</v>
      </c>
      <c r="I35" s="324">
        <v>94.088122870545121</v>
      </c>
      <c r="J35" s="252" t="s">
        <v>1632</v>
      </c>
      <c r="K35" s="252" t="s">
        <v>1633</v>
      </c>
      <c r="L35" s="325" t="s">
        <v>1636</v>
      </c>
      <c r="M35" s="326" t="s">
        <v>1635</v>
      </c>
      <c r="N35" s="327"/>
      <c r="O35" s="252"/>
      <c r="P35" s="252"/>
      <c r="Q35" s="251"/>
      <c r="R35" s="251"/>
      <c r="S35" s="251"/>
      <c r="T35" s="252"/>
      <c r="U35" s="252" t="s">
        <v>13</v>
      </c>
    </row>
    <row r="36" spans="1:21" s="255" customFormat="1" ht="12.75">
      <c r="A36" s="255" t="s">
        <v>364</v>
      </c>
      <c r="B36" s="255" t="s">
        <v>1570</v>
      </c>
      <c r="C36" s="285">
        <v>85.7</v>
      </c>
      <c r="D36" s="285">
        <v>80</v>
      </c>
      <c r="E36" s="249">
        <v>1188</v>
      </c>
      <c r="F36" s="224">
        <v>0.38</v>
      </c>
      <c r="G36" s="293">
        <v>123</v>
      </c>
      <c r="H36" s="324">
        <v>111.37166830947973</v>
      </c>
      <c r="I36" s="324">
        <v>58.448682389277934</v>
      </c>
      <c r="J36" s="252" t="s">
        <v>1632</v>
      </c>
      <c r="K36" s="252" t="s">
        <v>1633</v>
      </c>
      <c r="L36" s="325" t="s">
        <v>1634</v>
      </c>
      <c r="M36" s="326" t="s">
        <v>1635</v>
      </c>
      <c r="N36" s="327"/>
      <c r="O36" s="252"/>
      <c r="P36" s="252"/>
      <c r="Q36" s="251"/>
      <c r="R36" s="251"/>
      <c r="S36" s="251"/>
      <c r="T36" s="252"/>
      <c r="U36" s="252" t="s">
        <v>13</v>
      </c>
    </row>
    <row r="37" spans="1:21" s="255" customFormat="1" ht="12.75">
      <c r="A37" s="255" t="s">
        <v>364</v>
      </c>
      <c r="B37" s="255" t="s">
        <v>375</v>
      </c>
      <c r="C37" s="285">
        <v>86.5</v>
      </c>
      <c r="D37" s="285">
        <v>79.599999999999994</v>
      </c>
      <c r="E37" s="249">
        <v>1188</v>
      </c>
      <c r="F37" s="224">
        <v>0.38</v>
      </c>
      <c r="G37" s="293">
        <v>102</v>
      </c>
      <c r="H37" s="324">
        <v>92.356993232251142</v>
      </c>
      <c r="I37" s="324">
        <v>48.469639054523192</v>
      </c>
      <c r="J37" s="252" t="s">
        <v>1632</v>
      </c>
      <c r="K37" s="252" t="s">
        <v>1633</v>
      </c>
      <c r="L37" s="325" t="s">
        <v>1634</v>
      </c>
      <c r="M37" s="326" t="s">
        <v>1635</v>
      </c>
      <c r="N37" s="327"/>
      <c r="O37" s="252"/>
      <c r="P37" s="252"/>
      <c r="Q37" s="251"/>
      <c r="R37" s="251"/>
      <c r="S37" s="251"/>
      <c r="T37" s="252"/>
      <c r="U37" s="252" t="s">
        <v>13</v>
      </c>
    </row>
    <row r="38" spans="1:21" s="255" customFormat="1" ht="12.75">
      <c r="A38" s="255" t="s">
        <v>364</v>
      </c>
      <c r="B38" s="255" t="s">
        <v>420</v>
      </c>
      <c r="C38" s="285">
        <v>87.5</v>
      </c>
      <c r="D38" s="285">
        <v>80.67</v>
      </c>
      <c r="E38" s="249">
        <v>1188</v>
      </c>
      <c r="F38" s="224">
        <v>0.38</v>
      </c>
      <c r="G38" s="293">
        <v>41</v>
      </c>
      <c r="H38" s="324">
        <v>37.123889436493144</v>
      </c>
      <c r="I38" s="324">
        <v>19.48289412975932</v>
      </c>
      <c r="J38" s="252" t="s">
        <v>1632</v>
      </c>
      <c r="K38" s="252" t="s">
        <v>1633</v>
      </c>
      <c r="L38" s="325" t="s">
        <v>1636</v>
      </c>
      <c r="M38" s="326" t="s">
        <v>1635</v>
      </c>
      <c r="N38" s="327"/>
      <c r="O38" s="252"/>
      <c r="P38" s="252"/>
      <c r="Q38" s="251"/>
      <c r="R38" s="251"/>
      <c r="S38" s="251"/>
      <c r="T38" s="252"/>
      <c r="U38" s="252" t="s">
        <v>13</v>
      </c>
    </row>
    <row r="39" spans="1:21" s="255" customFormat="1" ht="12.75">
      <c r="A39" s="255" t="s">
        <v>364</v>
      </c>
      <c r="B39" s="255" t="s">
        <v>343</v>
      </c>
      <c r="C39" s="285">
        <v>89.05</v>
      </c>
      <c r="D39" s="285">
        <v>83</v>
      </c>
      <c r="E39" s="249">
        <v>1188</v>
      </c>
      <c r="F39" s="224">
        <v>0.38</v>
      </c>
      <c r="G39" s="293">
        <v>175</v>
      </c>
      <c r="H39" s="324">
        <v>158.45562564356868</v>
      </c>
      <c r="I39" s="324">
        <v>83.158694456289751</v>
      </c>
      <c r="J39" s="252" t="s">
        <v>1632</v>
      </c>
      <c r="K39" s="252" t="s">
        <v>1633</v>
      </c>
      <c r="L39" s="325" t="s">
        <v>1636</v>
      </c>
      <c r="M39" s="326" t="s">
        <v>1635</v>
      </c>
      <c r="N39" s="327"/>
      <c r="O39" s="252"/>
      <c r="P39" s="252"/>
      <c r="Q39" s="251"/>
      <c r="R39" s="251"/>
      <c r="S39" s="251"/>
      <c r="T39" s="252"/>
      <c r="U39" s="252" t="s">
        <v>13</v>
      </c>
    </row>
    <row r="40" spans="1:21" s="255" customFormat="1" ht="12.75">
      <c r="A40" s="255" t="s">
        <v>364</v>
      </c>
      <c r="B40" s="255" t="s">
        <v>1571</v>
      </c>
      <c r="C40" s="285">
        <v>89.1</v>
      </c>
      <c r="D40" s="285">
        <v>78.56</v>
      </c>
      <c r="E40" s="249">
        <v>1188</v>
      </c>
      <c r="F40" s="224">
        <v>0.38</v>
      </c>
      <c r="G40" s="293">
        <v>159</v>
      </c>
      <c r="H40" s="324">
        <v>143.96825415615632</v>
      </c>
      <c r="I40" s="324">
        <v>75.555613820286155</v>
      </c>
      <c r="J40" s="252" t="s">
        <v>1632</v>
      </c>
      <c r="K40" s="252" t="s">
        <v>1633</v>
      </c>
      <c r="L40" s="325" t="s">
        <v>1636</v>
      </c>
      <c r="M40" s="326" t="s">
        <v>1635</v>
      </c>
      <c r="N40" s="327"/>
      <c r="O40" s="252"/>
      <c r="P40" s="252"/>
      <c r="Q40" s="251"/>
      <c r="R40" s="251"/>
      <c r="S40" s="251"/>
      <c r="T40" s="252"/>
      <c r="U40" s="252" t="s">
        <v>13</v>
      </c>
    </row>
    <row r="41" spans="1:21" s="255" customFormat="1" ht="12.75">
      <c r="A41" s="255" t="s">
        <v>364</v>
      </c>
      <c r="B41" s="255" t="s">
        <v>369</v>
      </c>
      <c r="C41" s="285">
        <v>85.6</v>
      </c>
      <c r="D41" s="285">
        <v>79</v>
      </c>
      <c r="E41" s="249">
        <v>1188</v>
      </c>
      <c r="F41" s="224">
        <v>0.38</v>
      </c>
      <c r="G41" s="293">
        <v>126</v>
      </c>
      <c r="H41" s="324">
        <v>114.08805046336914</v>
      </c>
      <c r="I41" s="324">
        <v>59.874260008528651</v>
      </c>
      <c r="J41" s="252" t="s">
        <v>1632</v>
      </c>
      <c r="K41" s="252" t="s">
        <v>1633</v>
      </c>
      <c r="L41" s="325" t="s">
        <v>1634</v>
      </c>
      <c r="M41" s="326" t="s">
        <v>1635</v>
      </c>
      <c r="N41" s="327"/>
      <c r="O41" s="252"/>
      <c r="P41" s="252"/>
      <c r="Q41" s="251"/>
      <c r="R41" s="251"/>
      <c r="S41" s="251"/>
      <c r="T41" s="252"/>
      <c r="U41" s="252" t="s">
        <v>13</v>
      </c>
    </row>
    <row r="42" spans="1:21" s="255" customFormat="1" ht="12.75">
      <c r="A42" s="255" t="s">
        <v>364</v>
      </c>
      <c r="B42" s="255" t="s">
        <v>366</v>
      </c>
      <c r="C42" s="285">
        <v>87.85</v>
      </c>
      <c r="D42" s="285">
        <v>82.49</v>
      </c>
      <c r="E42" s="249">
        <v>1188</v>
      </c>
      <c r="F42" s="224">
        <v>0.38</v>
      </c>
      <c r="G42" s="293">
        <v>206</v>
      </c>
      <c r="H42" s="324">
        <v>186.52490790042935</v>
      </c>
      <c r="I42" s="324">
        <v>97.889663188546919</v>
      </c>
      <c r="J42" s="252" t="s">
        <v>1632</v>
      </c>
      <c r="K42" s="252" t="s">
        <v>1633</v>
      </c>
      <c r="L42" s="325" t="s">
        <v>1636</v>
      </c>
      <c r="M42" s="326" t="s">
        <v>1635</v>
      </c>
      <c r="N42" s="327"/>
      <c r="O42" s="252"/>
      <c r="P42" s="252"/>
      <c r="Q42" s="251"/>
      <c r="R42" s="251"/>
      <c r="S42" s="251"/>
      <c r="T42" s="252"/>
      <c r="U42" s="252" t="s">
        <v>13</v>
      </c>
    </row>
    <row r="43" spans="1:21" s="255" customFormat="1" ht="12.75">
      <c r="A43" s="255" t="s">
        <v>364</v>
      </c>
      <c r="B43" s="255" t="s">
        <v>310</v>
      </c>
      <c r="C43" s="285">
        <v>87.9</v>
      </c>
      <c r="D43" s="285">
        <v>78.2</v>
      </c>
      <c r="E43" s="249">
        <v>1188</v>
      </c>
      <c r="F43" s="224">
        <v>0.38</v>
      </c>
      <c r="G43" s="293">
        <v>134</v>
      </c>
      <c r="H43" s="324">
        <v>121.33173620707529</v>
      </c>
      <c r="I43" s="324">
        <v>63.675800326530421</v>
      </c>
      <c r="J43" s="252" t="s">
        <v>1632</v>
      </c>
      <c r="K43" s="252" t="s">
        <v>1633</v>
      </c>
      <c r="L43" s="325" t="s">
        <v>1636</v>
      </c>
      <c r="M43" s="326" t="s">
        <v>1635</v>
      </c>
      <c r="N43" s="327"/>
      <c r="O43" s="252"/>
      <c r="P43" s="252"/>
      <c r="Q43" s="251"/>
      <c r="R43" s="251"/>
      <c r="S43" s="251"/>
      <c r="T43" s="252"/>
      <c r="U43" s="252" t="s">
        <v>13</v>
      </c>
    </row>
    <row r="44" spans="1:21" s="255" customFormat="1" ht="12.75">
      <c r="A44" s="255" t="s">
        <v>364</v>
      </c>
      <c r="B44" s="255" t="s">
        <v>309</v>
      </c>
      <c r="C44" s="285">
        <v>88</v>
      </c>
      <c r="D44" s="285">
        <v>81.099999999999994</v>
      </c>
      <c r="E44" s="249">
        <v>1188</v>
      </c>
      <c r="F44" s="224">
        <v>0.38</v>
      </c>
      <c r="G44" s="293">
        <v>68</v>
      </c>
      <c r="H44" s="324">
        <v>61.571328821500828</v>
      </c>
      <c r="I44" s="324">
        <v>32.313092703015457</v>
      </c>
      <c r="J44" s="252" t="s">
        <v>1632</v>
      </c>
      <c r="K44" s="252" t="s">
        <v>1633</v>
      </c>
      <c r="L44" s="325" t="s">
        <v>1636</v>
      </c>
      <c r="M44" s="326" t="s">
        <v>1635</v>
      </c>
      <c r="N44" s="327"/>
      <c r="O44" s="252"/>
      <c r="P44" s="252"/>
      <c r="Q44" s="251"/>
      <c r="R44" s="251"/>
      <c r="S44" s="251"/>
      <c r="T44" s="252"/>
      <c r="U44" s="252" t="s">
        <v>13</v>
      </c>
    </row>
    <row r="45" spans="1:21" s="255" customFormat="1" ht="12.75">
      <c r="A45" s="255" t="s">
        <v>364</v>
      </c>
      <c r="B45" s="255" t="s">
        <v>330</v>
      </c>
      <c r="C45" s="285">
        <v>88</v>
      </c>
      <c r="D45" s="285">
        <v>82.29</v>
      </c>
      <c r="E45" s="249">
        <v>1188</v>
      </c>
      <c r="F45" s="224">
        <v>0.38</v>
      </c>
      <c r="G45" s="293">
        <v>42</v>
      </c>
      <c r="H45" s="324">
        <v>38.029350154456424</v>
      </c>
      <c r="I45" s="324">
        <v>19.958086669509537</v>
      </c>
      <c r="J45" s="252" t="s">
        <v>1632</v>
      </c>
      <c r="K45" s="252" t="s">
        <v>1633</v>
      </c>
      <c r="L45" s="325" t="s">
        <v>1636</v>
      </c>
      <c r="M45" s="326" t="s">
        <v>1635</v>
      </c>
      <c r="N45" s="327"/>
      <c r="O45" s="252"/>
      <c r="P45" s="252"/>
      <c r="Q45" s="251"/>
      <c r="R45" s="251"/>
      <c r="S45" s="251"/>
      <c r="T45" s="252"/>
      <c r="U45" s="252" t="s">
        <v>13</v>
      </c>
    </row>
    <row r="46" spans="1:21" s="255" customFormat="1" ht="12.75">
      <c r="A46" s="255" t="s">
        <v>364</v>
      </c>
      <c r="B46" s="255" t="s">
        <v>316</v>
      </c>
      <c r="C46" s="285">
        <v>88</v>
      </c>
      <c r="D46" s="285">
        <v>80</v>
      </c>
      <c r="E46" s="249">
        <v>1188</v>
      </c>
      <c r="F46" s="224">
        <v>0.38</v>
      </c>
      <c r="G46" s="293">
        <v>50</v>
      </c>
      <c r="H46" s="324">
        <v>45.273035898162391</v>
      </c>
      <c r="I46" s="324">
        <v>23.759626987511371</v>
      </c>
      <c r="J46" s="252" t="s">
        <v>1632</v>
      </c>
      <c r="K46" s="252" t="s">
        <v>1633</v>
      </c>
      <c r="L46" s="325" t="s">
        <v>1636</v>
      </c>
      <c r="M46" s="326" t="s">
        <v>1635</v>
      </c>
      <c r="N46" s="327"/>
      <c r="O46" s="252"/>
      <c r="P46" s="252"/>
      <c r="Q46" s="251"/>
      <c r="R46" s="251"/>
      <c r="S46" s="251"/>
      <c r="T46" s="252"/>
      <c r="U46" s="252" t="s">
        <v>13</v>
      </c>
    </row>
    <row r="47" spans="1:21" s="255" customFormat="1" ht="12.75">
      <c r="A47" s="255" t="s">
        <v>364</v>
      </c>
      <c r="B47" s="255" t="s">
        <v>312</v>
      </c>
      <c r="C47" s="285">
        <v>87.9</v>
      </c>
      <c r="D47" s="285">
        <v>80.58</v>
      </c>
      <c r="E47" s="249">
        <v>1188</v>
      </c>
      <c r="F47" s="224">
        <v>0.38</v>
      </c>
      <c r="G47" s="293">
        <v>69</v>
      </c>
      <c r="H47" s="324">
        <v>62.476789539463965</v>
      </c>
      <c r="I47" s="324">
        <v>32.788285242765696</v>
      </c>
      <c r="J47" s="252" t="s">
        <v>1632</v>
      </c>
      <c r="K47" s="252" t="s">
        <v>1633</v>
      </c>
      <c r="L47" s="325" t="s">
        <v>1636</v>
      </c>
      <c r="M47" s="326" t="s">
        <v>1635</v>
      </c>
      <c r="N47" s="327"/>
      <c r="O47" s="252"/>
      <c r="P47" s="252"/>
      <c r="Q47" s="251"/>
      <c r="R47" s="251"/>
      <c r="S47" s="251"/>
      <c r="T47" s="252"/>
      <c r="U47" s="252" t="s">
        <v>13</v>
      </c>
    </row>
    <row r="48" spans="1:21" s="255" customFormat="1" ht="12.75">
      <c r="A48" s="255" t="s">
        <v>364</v>
      </c>
      <c r="B48" s="255" t="s">
        <v>311</v>
      </c>
      <c r="C48" s="285">
        <v>87.9</v>
      </c>
      <c r="D48" s="285">
        <v>81</v>
      </c>
      <c r="E48" s="249">
        <v>1188</v>
      </c>
      <c r="F48" s="224">
        <v>0.38</v>
      </c>
      <c r="G48" s="293">
        <v>83</v>
      </c>
      <c r="H48" s="324">
        <v>75.153239590949568</v>
      </c>
      <c r="I48" s="324">
        <v>39.440980799268857</v>
      </c>
      <c r="J48" s="252" t="s">
        <v>1632</v>
      </c>
      <c r="K48" s="252" t="s">
        <v>1633</v>
      </c>
      <c r="L48" s="325" t="s">
        <v>1636</v>
      </c>
      <c r="M48" s="326" t="s">
        <v>1635</v>
      </c>
      <c r="N48" s="327"/>
      <c r="O48" s="252"/>
      <c r="P48" s="252"/>
      <c r="Q48" s="251"/>
      <c r="R48" s="251"/>
      <c r="S48" s="251"/>
      <c r="T48" s="252"/>
      <c r="U48" s="252" t="s">
        <v>13</v>
      </c>
    </row>
    <row r="49" spans="1:21" s="255" customFormat="1" ht="12.75">
      <c r="A49" s="255" t="s">
        <v>364</v>
      </c>
      <c r="B49" s="255" t="s">
        <v>328</v>
      </c>
      <c r="C49" s="285">
        <v>87.9</v>
      </c>
      <c r="D49" s="285">
        <v>80</v>
      </c>
      <c r="E49" s="249">
        <v>1188</v>
      </c>
      <c r="F49" s="224">
        <v>0.38</v>
      </c>
      <c r="G49" s="293">
        <v>75</v>
      </c>
      <c r="H49" s="324">
        <v>67.909553847243757</v>
      </c>
      <c r="I49" s="324">
        <v>35.63944048126703</v>
      </c>
      <c r="J49" s="252" t="s">
        <v>1632</v>
      </c>
      <c r="K49" s="252" t="s">
        <v>1633</v>
      </c>
      <c r="L49" s="325" t="s">
        <v>1636</v>
      </c>
      <c r="M49" s="326" t="s">
        <v>1635</v>
      </c>
      <c r="N49" s="327"/>
      <c r="O49" s="252"/>
      <c r="P49" s="252"/>
      <c r="Q49" s="251"/>
      <c r="R49" s="251"/>
      <c r="S49" s="251"/>
      <c r="T49" s="252"/>
      <c r="U49" s="252" t="s">
        <v>13</v>
      </c>
    </row>
    <row r="50" spans="1:21" s="255" customFormat="1" ht="12.75">
      <c r="A50" s="255" t="s">
        <v>364</v>
      </c>
      <c r="B50" s="255" t="s">
        <v>374</v>
      </c>
      <c r="C50" s="285">
        <v>87.9</v>
      </c>
      <c r="D50" s="285">
        <v>79.5</v>
      </c>
      <c r="E50" s="249">
        <v>1188</v>
      </c>
      <c r="F50" s="224">
        <v>0.38</v>
      </c>
      <c r="G50" s="293">
        <v>30</v>
      </c>
      <c r="H50" s="324">
        <v>27.163821538897444</v>
      </c>
      <c r="I50" s="324">
        <v>14.25577619250682</v>
      </c>
      <c r="J50" s="252" t="s">
        <v>1632</v>
      </c>
      <c r="K50" s="252" t="s">
        <v>1633</v>
      </c>
      <c r="L50" s="325" t="s">
        <v>1636</v>
      </c>
      <c r="M50" s="326" t="s">
        <v>1635</v>
      </c>
      <c r="N50" s="327"/>
      <c r="O50" s="252"/>
      <c r="P50" s="252"/>
      <c r="Q50" s="251"/>
      <c r="R50" s="251"/>
      <c r="S50" s="251"/>
      <c r="T50" s="252"/>
      <c r="U50" s="252" t="s">
        <v>13</v>
      </c>
    </row>
    <row r="51" spans="1:21" s="255" customFormat="1" ht="13.5" thickBot="1">
      <c r="A51" s="263"/>
      <c r="B51" s="263"/>
      <c r="C51" s="328"/>
      <c r="D51" s="328"/>
      <c r="E51" s="328"/>
      <c r="F51" s="328"/>
      <c r="G51" s="259"/>
      <c r="H51" s="259"/>
      <c r="I51" s="259"/>
      <c r="J51" s="257"/>
      <c r="K51" s="257"/>
      <c r="L51" s="257"/>
      <c r="M51" s="329"/>
      <c r="N51" s="330"/>
      <c r="O51" s="257"/>
      <c r="P51" s="257"/>
      <c r="Q51" s="259"/>
      <c r="R51" s="259"/>
      <c r="S51" s="259"/>
      <c r="T51" s="257"/>
      <c r="U51" s="257"/>
    </row>
    <row r="52" spans="1:21" s="255" customFormat="1" ht="12.75">
      <c r="C52" s="285"/>
      <c r="D52" s="285"/>
      <c r="E52" s="285"/>
      <c r="F52" s="285"/>
      <c r="G52" s="251"/>
      <c r="H52" s="251"/>
      <c r="I52" s="251"/>
      <c r="J52" s="252"/>
      <c r="K52" s="252"/>
      <c r="L52" s="252"/>
      <c r="M52" s="326"/>
      <c r="N52" s="327"/>
      <c r="O52" s="252"/>
      <c r="P52" s="252"/>
      <c r="Q52" s="251"/>
      <c r="R52" s="251"/>
      <c r="S52" s="251"/>
      <c r="T52" s="252"/>
      <c r="U52" s="252"/>
    </row>
    <row r="53" spans="1:21" s="255" customFormat="1" ht="12.75">
      <c r="A53" s="255" t="s">
        <v>360</v>
      </c>
      <c r="B53" s="255" t="s">
        <v>328</v>
      </c>
      <c r="C53" s="285">
        <v>88</v>
      </c>
      <c r="D53" s="285">
        <v>82.7</v>
      </c>
      <c r="E53" s="249">
        <v>1174</v>
      </c>
      <c r="F53" s="224">
        <v>0.38</v>
      </c>
      <c r="G53" s="293">
        <v>36</v>
      </c>
      <c r="H53" s="324">
        <v>32.596585846676959</v>
      </c>
      <c r="I53" s="324">
        <v>17.106931431008178</v>
      </c>
      <c r="J53" s="252" t="s">
        <v>1632</v>
      </c>
      <c r="K53" s="252" t="s">
        <v>1633</v>
      </c>
      <c r="L53" s="325" t="s">
        <v>1636</v>
      </c>
      <c r="M53" s="326" t="s">
        <v>1635</v>
      </c>
      <c r="N53" s="327"/>
      <c r="O53" s="252"/>
      <c r="P53" s="252"/>
      <c r="Q53" s="251"/>
      <c r="R53" s="251"/>
      <c r="S53" s="251"/>
      <c r="T53" s="252"/>
      <c r="U53" s="252" t="s">
        <v>23</v>
      </c>
    </row>
    <row r="54" spans="1:21" s="255" customFormat="1" ht="12.75">
      <c r="A54" s="255" t="s">
        <v>360</v>
      </c>
      <c r="B54" s="255" t="s">
        <v>315</v>
      </c>
      <c r="C54" s="285">
        <v>86.3</v>
      </c>
      <c r="D54" s="285">
        <v>84.9</v>
      </c>
      <c r="E54" s="249">
        <v>1174</v>
      </c>
      <c r="F54" s="224">
        <v>0.38</v>
      </c>
      <c r="G54" s="293">
        <v>572</v>
      </c>
      <c r="H54" s="324">
        <v>517.92353067497811</v>
      </c>
      <c r="I54" s="324">
        <v>271.81013273712961</v>
      </c>
      <c r="J54" s="252" t="s">
        <v>1632</v>
      </c>
      <c r="K54" s="252" t="s">
        <v>1638</v>
      </c>
      <c r="L54" s="325" t="s">
        <v>1634</v>
      </c>
      <c r="M54" s="326" t="s">
        <v>1635</v>
      </c>
      <c r="N54" s="327"/>
      <c r="O54" s="252"/>
      <c r="P54" s="252"/>
      <c r="Q54" s="251"/>
      <c r="R54" s="251"/>
      <c r="S54" s="251"/>
      <c r="T54" s="252"/>
      <c r="U54" s="252" t="s">
        <v>23</v>
      </c>
    </row>
    <row r="55" spans="1:21" s="255" customFormat="1" ht="12.75">
      <c r="A55" s="255" t="s">
        <v>360</v>
      </c>
      <c r="B55" s="255" t="s">
        <v>315</v>
      </c>
      <c r="C55" s="285">
        <v>85.1</v>
      </c>
      <c r="D55" s="285">
        <v>81.3</v>
      </c>
      <c r="E55" s="249">
        <v>1174</v>
      </c>
      <c r="F55" s="224">
        <v>0.38</v>
      </c>
      <c r="G55" s="293">
        <v>12</v>
      </c>
      <c r="H55" s="324">
        <v>10.865528615558976</v>
      </c>
      <c r="I55" s="324">
        <v>5.7023104770027269</v>
      </c>
      <c r="J55" s="252" t="s">
        <v>1632</v>
      </c>
      <c r="K55" s="252" t="s">
        <v>1633</v>
      </c>
      <c r="L55" s="325" t="s">
        <v>1634</v>
      </c>
      <c r="M55" s="326" t="s">
        <v>1635</v>
      </c>
      <c r="N55" s="327"/>
      <c r="O55" s="252"/>
      <c r="P55" s="252"/>
      <c r="Q55" s="251"/>
      <c r="R55" s="251"/>
      <c r="S55" s="251"/>
      <c r="T55" s="252"/>
      <c r="U55" s="252" t="s">
        <v>23</v>
      </c>
    </row>
    <row r="56" spans="1:21" s="255" customFormat="1" ht="12.75">
      <c r="A56" s="255" t="s">
        <v>360</v>
      </c>
      <c r="B56" s="255" t="s">
        <v>1551</v>
      </c>
      <c r="C56" s="285">
        <v>85</v>
      </c>
      <c r="D56" s="285">
        <v>82</v>
      </c>
      <c r="E56" s="249">
        <v>1174</v>
      </c>
      <c r="F56" s="224">
        <v>0.38</v>
      </c>
      <c r="G56" s="293">
        <v>6</v>
      </c>
      <c r="H56" s="324">
        <v>5.4327643077794878</v>
      </c>
      <c r="I56" s="324">
        <v>2.8511552385013643</v>
      </c>
      <c r="J56" s="252" t="s">
        <v>1632</v>
      </c>
      <c r="K56" s="252" t="s">
        <v>1633</v>
      </c>
      <c r="L56" s="325" t="s">
        <v>1634</v>
      </c>
      <c r="M56" s="326" t="s">
        <v>1635</v>
      </c>
      <c r="N56" s="327"/>
      <c r="O56" s="252"/>
      <c r="P56" s="252"/>
      <c r="Q56" s="251"/>
      <c r="R56" s="251"/>
      <c r="S56" s="251"/>
      <c r="T56" s="252"/>
      <c r="U56" s="252" t="s">
        <v>23</v>
      </c>
    </row>
    <row r="57" spans="1:21" s="255" customFormat="1" ht="12.75">
      <c r="A57" s="255" t="s">
        <v>360</v>
      </c>
      <c r="B57" s="255" t="s">
        <v>1548</v>
      </c>
      <c r="C57" s="285">
        <v>85.08</v>
      </c>
      <c r="D57" s="285">
        <v>81.5</v>
      </c>
      <c r="E57" s="249">
        <v>1174</v>
      </c>
      <c r="F57" s="224">
        <v>0.38</v>
      </c>
      <c r="G57" s="293">
        <v>9</v>
      </c>
      <c r="H57" s="324">
        <v>8.1491464616692362</v>
      </c>
      <c r="I57" s="324">
        <v>4.2767328577520471</v>
      </c>
      <c r="J57" s="252" t="s">
        <v>1632</v>
      </c>
      <c r="K57" s="252" t="s">
        <v>1633</v>
      </c>
      <c r="L57" s="325" t="s">
        <v>1634</v>
      </c>
      <c r="M57" s="326" t="s">
        <v>1635</v>
      </c>
      <c r="N57" s="327"/>
      <c r="O57" s="252"/>
      <c r="P57" s="252"/>
      <c r="Q57" s="251"/>
      <c r="R57" s="251"/>
      <c r="S57" s="251"/>
      <c r="T57" s="252"/>
      <c r="U57" s="252" t="s">
        <v>23</v>
      </c>
    </row>
    <row r="58" spans="1:21" s="255" customFormat="1" ht="12.75">
      <c r="A58" s="255" t="s">
        <v>360</v>
      </c>
      <c r="B58" s="255" t="s">
        <v>314</v>
      </c>
      <c r="C58" s="285">
        <v>85.4</v>
      </c>
      <c r="D58" s="285">
        <v>80.7</v>
      </c>
      <c r="E58" s="249">
        <v>1174</v>
      </c>
      <c r="F58" s="224">
        <v>0.38</v>
      </c>
      <c r="G58" s="293">
        <v>96</v>
      </c>
      <c r="H58" s="324">
        <v>86.924228924471691</v>
      </c>
      <c r="I58" s="324">
        <v>45.618483816021815</v>
      </c>
      <c r="J58" s="252" t="s">
        <v>1632</v>
      </c>
      <c r="K58" s="252" t="s">
        <v>1633</v>
      </c>
      <c r="L58" s="325" t="s">
        <v>1634</v>
      </c>
      <c r="M58" s="326" t="s">
        <v>1635</v>
      </c>
      <c r="N58" s="327"/>
      <c r="O58" s="252"/>
      <c r="P58" s="252"/>
      <c r="Q58" s="251"/>
      <c r="R58" s="251"/>
      <c r="S58" s="251"/>
      <c r="T58" s="252"/>
      <c r="U58" s="252" t="s">
        <v>23</v>
      </c>
    </row>
    <row r="59" spans="1:21" s="255" customFormat="1" ht="12.75">
      <c r="A59" s="255" t="s">
        <v>360</v>
      </c>
      <c r="B59" s="255" t="s">
        <v>365</v>
      </c>
      <c r="C59" s="285">
        <v>85.3</v>
      </c>
      <c r="D59" s="285">
        <v>81.7</v>
      </c>
      <c r="E59" s="249">
        <v>1174</v>
      </c>
      <c r="F59" s="224">
        <v>0.38</v>
      </c>
      <c r="G59" s="293">
        <v>59</v>
      </c>
      <c r="H59" s="324">
        <v>53.422182359831609</v>
      </c>
      <c r="I59" s="324">
        <v>28.036359845263409</v>
      </c>
      <c r="J59" s="252" t="s">
        <v>1632</v>
      </c>
      <c r="K59" s="252" t="s">
        <v>1633</v>
      </c>
      <c r="L59" s="325" t="s">
        <v>1634</v>
      </c>
      <c r="M59" s="326" t="s">
        <v>1635</v>
      </c>
      <c r="N59" s="327"/>
      <c r="O59" s="252"/>
      <c r="P59" s="252"/>
      <c r="Q59" s="251"/>
      <c r="R59" s="251"/>
      <c r="S59" s="251"/>
      <c r="T59" s="252"/>
      <c r="U59" s="252" t="s">
        <v>23</v>
      </c>
    </row>
    <row r="60" spans="1:21" s="255" customFormat="1" ht="13.5" thickBot="1">
      <c r="A60" s="263"/>
      <c r="B60" s="263"/>
      <c r="C60" s="328"/>
      <c r="D60" s="328"/>
      <c r="E60" s="328"/>
      <c r="F60" s="328"/>
      <c r="G60" s="257"/>
      <c r="H60" s="259"/>
      <c r="I60" s="259"/>
      <c r="J60" s="257"/>
      <c r="K60" s="257"/>
      <c r="L60" s="257"/>
      <c r="M60" s="329"/>
      <c r="N60" s="330"/>
      <c r="O60" s="257"/>
      <c r="P60" s="257"/>
      <c r="Q60" s="259"/>
      <c r="R60" s="259"/>
      <c r="S60" s="259"/>
      <c r="T60" s="257"/>
      <c r="U60" s="257"/>
    </row>
    <row r="61" spans="1:21" s="255" customFormat="1" ht="12.75">
      <c r="C61" s="285"/>
      <c r="D61" s="285"/>
      <c r="E61" s="285"/>
      <c r="F61" s="285"/>
      <c r="G61" s="252"/>
      <c r="H61" s="251"/>
      <c r="I61" s="251"/>
      <c r="J61" s="252"/>
      <c r="K61" s="252"/>
      <c r="L61" s="252"/>
      <c r="M61" s="326"/>
      <c r="N61" s="327"/>
      <c r="O61" s="252"/>
      <c r="P61" s="252"/>
      <c r="Q61" s="251"/>
      <c r="R61" s="251"/>
      <c r="S61" s="251"/>
      <c r="T61" s="252"/>
      <c r="U61" s="252"/>
    </row>
    <row r="62" spans="1:21" s="255" customFormat="1" ht="12.75">
      <c r="A62" s="255" t="s">
        <v>342</v>
      </c>
      <c r="B62" s="255" t="s">
        <v>359</v>
      </c>
      <c r="C62" s="285">
        <v>85.7</v>
      </c>
      <c r="D62" s="285">
        <v>81.8</v>
      </c>
      <c r="E62" s="249">
        <v>1173</v>
      </c>
      <c r="F62" s="224">
        <v>0.38</v>
      </c>
      <c r="G62" s="293">
        <v>10</v>
      </c>
      <c r="H62" s="324">
        <v>9.0546071796324767</v>
      </c>
      <c r="I62" s="324">
        <v>4.7519253975022737</v>
      </c>
      <c r="J62" s="252" t="s">
        <v>1632</v>
      </c>
      <c r="K62" s="252" t="s">
        <v>1633</v>
      </c>
      <c r="L62" s="325" t="s">
        <v>1634</v>
      </c>
      <c r="M62" s="326" t="s">
        <v>1635</v>
      </c>
      <c r="N62" s="327"/>
      <c r="O62" s="252"/>
      <c r="P62" s="252"/>
      <c r="Q62" s="251"/>
      <c r="R62" s="251"/>
      <c r="S62" s="251"/>
      <c r="T62" s="252"/>
      <c r="U62" s="252" t="s">
        <v>13</v>
      </c>
    </row>
    <row r="63" spans="1:21" s="255" customFormat="1" ht="12.75">
      <c r="A63" s="255" t="s">
        <v>342</v>
      </c>
      <c r="B63" s="255" t="s">
        <v>344</v>
      </c>
      <c r="C63" s="285">
        <v>85.6</v>
      </c>
      <c r="D63" s="285">
        <v>82</v>
      </c>
      <c r="E63" s="249">
        <v>1173</v>
      </c>
      <c r="F63" s="224">
        <v>0.38</v>
      </c>
      <c r="G63" s="293">
        <v>20</v>
      </c>
      <c r="H63" s="324">
        <v>18.109214359264975</v>
      </c>
      <c r="I63" s="324">
        <v>9.5038507950045439</v>
      </c>
      <c r="J63" s="252" t="s">
        <v>1632</v>
      </c>
      <c r="K63" s="252" t="s">
        <v>1633</v>
      </c>
      <c r="L63" s="325" t="s">
        <v>1634</v>
      </c>
      <c r="M63" s="326" t="s">
        <v>1635</v>
      </c>
      <c r="N63" s="327"/>
      <c r="O63" s="252"/>
      <c r="P63" s="252"/>
      <c r="Q63" s="251"/>
      <c r="R63" s="251"/>
      <c r="S63" s="251"/>
      <c r="T63" s="252"/>
      <c r="U63" s="252" t="s">
        <v>13</v>
      </c>
    </row>
    <row r="64" spans="1:21" s="255" customFormat="1" ht="12.75">
      <c r="A64" s="255" t="s">
        <v>342</v>
      </c>
      <c r="B64" s="255" t="s">
        <v>344</v>
      </c>
      <c r="C64" s="285">
        <v>85.6</v>
      </c>
      <c r="D64" s="285">
        <v>82</v>
      </c>
      <c r="E64" s="249">
        <v>1173</v>
      </c>
      <c r="F64" s="224">
        <v>0.38</v>
      </c>
      <c r="G64" s="293">
        <v>7</v>
      </c>
      <c r="H64" s="324">
        <v>6.3382250257427319</v>
      </c>
      <c r="I64" s="324">
        <v>3.3263477782515922</v>
      </c>
      <c r="J64" s="252" t="s">
        <v>1639</v>
      </c>
      <c r="K64" s="252" t="s">
        <v>1633</v>
      </c>
      <c r="L64" s="325" t="s">
        <v>1634</v>
      </c>
      <c r="M64" s="326" t="s">
        <v>1635</v>
      </c>
      <c r="N64" s="327"/>
      <c r="O64" s="252"/>
      <c r="P64" s="252"/>
      <c r="Q64" s="251"/>
      <c r="R64" s="251"/>
      <c r="S64" s="251"/>
      <c r="T64" s="252"/>
      <c r="U64" s="252" t="s">
        <v>13</v>
      </c>
    </row>
    <row r="65" spans="1:21" s="255" customFormat="1" ht="12.75">
      <c r="A65" s="255" t="s">
        <v>342</v>
      </c>
      <c r="B65" s="255" t="s">
        <v>1525</v>
      </c>
      <c r="C65" s="285">
        <v>85.7</v>
      </c>
      <c r="D65" s="285">
        <v>83.45</v>
      </c>
      <c r="E65" s="249">
        <v>1173</v>
      </c>
      <c r="F65" s="224">
        <v>0.38</v>
      </c>
      <c r="G65" s="293">
        <v>5</v>
      </c>
      <c r="H65" s="324">
        <v>4.5273035898162419</v>
      </c>
      <c r="I65" s="324">
        <v>2.3759626987511369</v>
      </c>
      <c r="J65" s="252" t="s">
        <v>1632</v>
      </c>
      <c r="K65" s="252" t="s">
        <v>1633</v>
      </c>
      <c r="L65" s="325" t="s">
        <v>1634</v>
      </c>
      <c r="M65" s="326" t="s">
        <v>1635</v>
      </c>
      <c r="N65" s="327"/>
      <c r="O65" s="252"/>
      <c r="P65" s="252"/>
      <c r="Q65" s="251"/>
      <c r="R65" s="251"/>
      <c r="S65" s="251"/>
      <c r="T65" s="252"/>
      <c r="U65" s="252" t="s">
        <v>13</v>
      </c>
    </row>
    <row r="66" spans="1:21" s="255" customFormat="1" ht="12.75">
      <c r="A66" s="255" t="s">
        <v>342</v>
      </c>
      <c r="B66" s="255" t="s">
        <v>1640</v>
      </c>
      <c r="C66" s="285">
        <v>86</v>
      </c>
      <c r="D66" s="285">
        <v>82.18</v>
      </c>
      <c r="E66" s="249">
        <v>1173</v>
      </c>
      <c r="F66" s="224">
        <v>0.38</v>
      </c>
      <c r="G66" s="293">
        <v>14</v>
      </c>
      <c r="H66" s="324">
        <v>12.676450051485467</v>
      </c>
      <c r="I66" s="324">
        <v>6.6526955565031836</v>
      </c>
      <c r="J66" s="252" t="s">
        <v>1632</v>
      </c>
      <c r="K66" s="252" t="s">
        <v>1633</v>
      </c>
      <c r="L66" s="325" t="s">
        <v>1634</v>
      </c>
      <c r="M66" s="326" t="s">
        <v>1635</v>
      </c>
      <c r="N66" s="327"/>
      <c r="O66" s="252"/>
      <c r="P66" s="252"/>
      <c r="Q66" s="251"/>
      <c r="R66" s="251"/>
      <c r="S66" s="251"/>
      <c r="T66" s="252"/>
      <c r="U66" s="252" t="s">
        <v>13</v>
      </c>
    </row>
    <row r="67" spans="1:21" s="255" customFormat="1" ht="12.75">
      <c r="A67" s="255" t="s">
        <v>342</v>
      </c>
      <c r="B67" s="255" t="s">
        <v>1641</v>
      </c>
      <c r="C67" s="285">
        <v>84.8</v>
      </c>
      <c r="D67" s="285">
        <v>82</v>
      </c>
      <c r="E67" s="249">
        <v>1173</v>
      </c>
      <c r="F67" s="224">
        <v>0.38</v>
      </c>
      <c r="G67" s="293">
        <v>2</v>
      </c>
      <c r="H67" s="324">
        <v>1.8109214359264953</v>
      </c>
      <c r="I67" s="324">
        <v>0.95038507950045492</v>
      </c>
      <c r="J67" s="252" t="s">
        <v>1632</v>
      </c>
      <c r="K67" s="252" t="s">
        <v>1633</v>
      </c>
      <c r="L67" s="325" t="s">
        <v>1634</v>
      </c>
      <c r="M67" s="326" t="s">
        <v>1635</v>
      </c>
      <c r="N67" s="327"/>
      <c r="O67" s="252"/>
      <c r="P67" s="252"/>
      <c r="Q67" s="251"/>
      <c r="R67" s="251"/>
      <c r="S67" s="251"/>
      <c r="T67" s="252"/>
      <c r="U67" s="252" t="s">
        <v>13</v>
      </c>
    </row>
    <row r="68" spans="1:21" s="255" customFormat="1" ht="12.75">
      <c r="A68" s="255" t="s">
        <v>342</v>
      </c>
      <c r="B68" s="255" t="s">
        <v>1522</v>
      </c>
      <c r="C68" s="285">
        <v>88.1</v>
      </c>
      <c r="D68" s="285">
        <v>82.18</v>
      </c>
      <c r="E68" s="249">
        <v>1173</v>
      </c>
      <c r="F68" s="224">
        <v>0.38</v>
      </c>
      <c r="G68" s="293">
        <v>30</v>
      </c>
      <c r="H68" s="324">
        <v>27.163821538897444</v>
      </c>
      <c r="I68" s="324">
        <v>14.25577619250682</v>
      </c>
      <c r="J68" s="252" t="s">
        <v>1632</v>
      </c>
      <c r="K68" s="252" t="s">
        <v>1633</v>
      </c>
      <c r="L68" s="325" t="s">
        <v>1636</v>
      </c>
      <c r="M68" s="326" t="s">
        <v>1635</v>
      </c>
      <c r="N68" s="327"/>
      <c r="O68" s="252"/>
      <c r="P68" s="252"/>
      <c r="Q68" s="251"/>
      <c r="R68" s="251"/>
      <c r="S68" s="251"/>
      <c r="T68" s="252"/>
      <c r="U68" s="252" t="s">
        <v>13</v>
      </c>
    </row>
    <row r="69" spans="1:21" s="255" customFormat="1" ht="12.75">
      <c r="A69" s="255" t="s">
        <v>342</v>
      </c>
      <c r="B69" s="255" t="s">
        <v>1521</v>
      </c>
      <c r="C69" s="285">
        <v>88.1</v>
      </c>
      <c r="D69" s="285">
        <v>80.319999999999993</v>
      </c>
      <c r="E69" s="249">
        <v>1173</v>
      </c>
      <c r="F69" s="224">
        <v>0.38</v>
      </c>
      <c r="G69" s="293">
        <v>44</v>
      </c>
      <c r="H69" s="324">
        <v>39.840271590382898</v>
      </c>
      <c r="I69" s="324">
        <v>20.908471749009998</v>
      </c>
      <c r="J69" s="252" t="s">
        <v>1632</v>
      </c>
      <c r="K69" s="252" t="s">
        <v>1633</v>
      </c>
      <c r="L69" s="325" t="s">
        <v>1636</v>
      </c>
      <c r="M69" s="326" t="s">
        <v>1635</v>
      </c>
      <c r="N69" s="327"/>
      <c r="O69" s="252"/>
      <c r="P69" s="252"/>
      <c r="Q69" s="251"/>
      <c r="R69" s="251"/>
      <c r="S69" s="251"/>
      <c r="T69" s="252"/>
      <c r="U69" s="252" t="s">
        <v>13</v>
      </c>
    </row>
    <row r="70" spans="1:21" s="255" customFormat="1" ht="12.75">
      <c r="A70" s="255" t="s">
        <v>342</v>
      </c>
      <c r="B70" s="255" t="s">
        <v>1519</v>
      </c>
      <c r="C70" s="285">
        <v>84.9</v>
      </c>
      <c r="D70" s="285">
        <v>80.92</v>
      </c>
      <c r="E70" s="249">
        <v>1173</v>
      </c>
      <c r="F70" s="224">
        <v>0.38</v>
      </c>
      <c r="G70" s="293">
        <v>44</v>
      </c>
      <c r="H70" s="324">
        <v>39.840271590382898</v>
      </c>
      <c r="I70" s="324">
        <v>20.908471749009998</v>
      </c>
      <c r="J70" s="252" t="s">
        <v>1632</v>
      </c>
      <c r="K70" s="252" t="s">
        <v>1633</v>
      </c>
      <c r="L70" s="325" t="s">
        <v>1634</v>
      </c>
      <c r="M70" s="326" t="s">
        <v>1635</v>
      </c>
      <c r="N70" s="327"/>
      <c r="O70" s="252"/>
      <c r="P70" s="252"/>
      <c r="Q70" s="251"/>
      <c r="R70" s="251"/>
      <c r="S70" s="251"/>
      <c r="T70" s="252"/>
      <c r="U70" s="252" t="s">
        <v>13</v>
      </c>
    </row>
    <row r="71" spans="1:21" s="255" customFormat="1" ht="12.75">
      <c r="A71" s="255" t="s">
        <v>342</v>
      </c>
      <c r="B71" s="255" t="s">
        <v>312</v>
      </c>
      <c r="C71" s="285">
        <v>84.4</v>
      </c>
      <c r="D71" s="285">
        <v>85.5</v>
      </c>
      <c r="E71" s="285"/>
      <c r="F71" s="285"/>
      <c r="G71" s="331" t="s">
        <v>1642</v>
      </c>
      <c r="H71" s="324"/>
      <c r="I71" s="324"/>
      <c r="J71" s="252" t="s">
        <v>1632</v>
      </c>
      <c r="K71" s="252" t="s">
        <v>1638</v>
      </c>
      <c r="L71" s="325" t="s">
        <v>1643</v>
      </c>
      <c r="M71" s="326" t="s">
        <v>1644</v>
      </c>
      <c r="N71" s="332">
        <v>19</v>
      </c>
      <c r="O71" s="249">
        <v>17.203753641301702</v>
      </c>
      <c r="P71" s="249">
        <v>9.0286582552543226</v>
      </c>
      <c r="Q71" s="251">
        <v>1245</v>
      </c>
      <c r="R71" s="251">
        <v>0.15</v>
      </c>
      <c r="S71" s="333">
        <v>2.5000000000000001E-11</v>
      </c>
      <c r="T71" s="252" t="s">
        <v>1645</v>
      </c>
      <c r="U71" s="252" t="s">
        <v>13</v>
      </c>
    </row>
    <row r="72" spans="1:21" s="255" customFormat="1" ht="12.75">
      <c r="A72" s="255" t="s">
        <v>342</v>
      </c>
      <c r="B72" s="255" t="s">
        <v>330</v>
      </c>
      <c r="C72" s="285">
        <v>85.8</v>
      </c>
      <c r="D72" s="285">
        <v>80.2</v>
      </c>
      <c r="E72" s="285"/>
      <c r="F72" s="285"/>
      <c r="G72" s="331" t="s">
        <v>1642</v>
      </c>
      <c r="H72" s="324"/>
      <c r="I72" s="324"/>
      <c r="J72" s="252" t="s">
        <v>1632</v>
      </c>
      <c r="K72" s="252" t="s">
        <v>1633</v>
      </c>
      <c r="L72" s="325" t="s">
        <v>1643</v>
      </c>
      <c r="M72" s="326" t="s">
        <v>1644</v>
      </c>
      <c r="N72" s="332">
        <v>2</v>
      </c>
      <c r="O72" s="249">
        <v>1.8109214359264953</v>
      </c>
      <c r="P72" s="249">
        <v>0.95038507950045492</v>
      </c>
      <c r="Q72" s="251">
        <v>1245</v>
      </c>
      <c r="R72" s="251">
        <v>2</v>
      </c>
      <c r="S72" s="335">
        <v>2.7E-10</v>
      </c>
      <c r="T72" s="252" t="s">
        <v>1645</v>
      </c>
      <c r="U72" s="252" t="s">
        <v>13</v>
      </c>
    </row>
    <row r="73" spans="1:21" s="255" customFormat="1" ht="12.75">
      <c r="A73" s="255" t="s">
        <v>342</v>
      </c>
      <c r="B73" s="255" t="s">
        <v>366</v>
      </c>
      <c r="C73" s="285">
        <v>83</v>
      </c>
      <c r="D73" s="285">
        <v>84.45</v>
      </c>
      <c r="E73" s="249">
        <v>1234</v>
      </c>
      <c r="F73" s="224">
        <v>0.38</v>
      </c>
      <c r="G73" s="293">
        <v>114</v>
      </c>
      <c r="H73" s="324">
        <v>103.22252184781041</v>
      </c>
      <c r="I73" s="324">
        <v>54.171949531525911</v>
      </c>
      <c r="J73" s="252" t="s">
        <v>1632</v>
      </c>
      <c r="K73" s="252" t="s">
        <v>1638</v>
      </c>
      <c r="L73" s="325" t="s">
        <v>1643</v>
      </c>
      <c r="M73" s="326" t="s">
        <v>1644</v>
      </c>
      <c r="N73" s="332"/>
      <c r="O73" s="249"/>
      <c r="P73" s="249"/>
      <c r="Q73" s="251"/>
      <c r="R73" s="251"/>
      <c r="S73" s="251"/>
      <c r="T73" s="252"/>
      <c r="U73" s="252" t="s">
        <v>13</v>
      </c>
    </row>
    <row r="74" spans="1:21" s="255" customFormat="1" ht="12.75">
      <c r="A74" s="255" t="s">
        <v>342</v>
      </c>
      <c r="B74" s="255" t="s">
        <v>1524</v>
      </c>
      <c r="C74" s="285">
        <v>79.150000000000006</v>
      </c>
      <c r="D74" s="285">
        <v>82.37</v>
      </c>
      <c r="E74" s="249">
        <v>1234</v>
      </c>
      <c r="F74" s="224">
        <v>0.38</v>
      </c>
      <c r="G74" s="293">
        <v>1</v>
      </c>
      <c r="H74" s="324">
        <v>0.90546071796324745</v>
      </c>
      <c r="I74" s="324">
        <v>0.47519253975022746</v>
      </c>
      <c r="J74" s="252" t="s">
        <v>1646</v>
      </c>
      <c r="K74" s="252" t="s">
        <v>1638</v>
      </c>
      <c r="L74" s="325" t="s">
        <v>1647</v>
      </c>
      <c r="M74" s="326" t="s">
        <v>1644</v>
      </c>
      <c r="N74" s="332"/>
      <c r="O74" s="249"/>
      <c r="P74" s="249"/>
      <c r="Q74" s="251"/>
      <c r="R74" s="251"/>
      <c r="S74" s="251"/>
      <c r="T74" s="252"/>
      <c r="U74" s="252" t="s">
        <v>13</v>
      </c>
    </row>
    <row r="75" spans="1:21" s="255" customFormat="1" ht="12.75">
      <c r="A75" s="255" t="s">
        <v>342</v>
      </c>
      <c r="B75" s="255" t="s">
        <v>1523</v>
      </c>
      <c r="C75" s="285">
        <v>79.150000000000006</v>
      </c>
      <c r="D75" s="285">
        <v>82</v>
      </c>
      <c r="E75" s="285"/>
      <c r="F75" s="285"/>
      <c r="G75" s="331" t="s">
        <v>1642</v>
      </c>
      <c r="H75" s="324"/>
      <c r="I75" s="324"/>
      <c r="J75" s="252" t="s">
        <v>1632</v>
      </c>
      <c r="K75" s="252" t="s">
        <v>1638</v>
      </c>
      <c r="L75" s="325" t="s">
        <v>1647</v>
      </c>
      <c r="M75" s="326" t="s">
        <v>1644</v>
      </c>
      <c r="N75" s="332">
        <v>4</v>
      </c>
      <c r="O75" s="249">
        <v>3.6218428718529898</v>
      </c>
      <c r="P75" s="249">
        <v>1.9007701590009094</v>
      </c>
      <c r="Q75" s="251">
        <v>1203</v>
      </c>
      <c r="R75" s="251">
        <v>0.35</v>
      </c>
      <c r="S75" s="333">
        <v>5.4999999999999997E-11</v>
      </c>
      <c r="T75" s="252" t="s">
        <v>1645</v>
      </c>
      <c r="U75" s="252" t="s">
        <v>13</v>
      </c>
    </row>
    <row r="76" spans="1:21" s="255" customFormat="1" ht="12.75">
      <c r="A76" s="255" t="s">
        <v>342</v>
      </c>
      <c r="B76" s="255" t="s">
        <v>1526</v>
      </c>
      <c r="C76" s="285">
        <v>82.32</v>
      </c>
      <c r="D76" s="285">
        <v>83.28</v>
      </c>
      <c r="E76" s="285"/>
      <c r="F76" s="285"/>
      <c r="G76" s="331" t="s">
        <v>1642</v>
      </c>
      <c r="H76" s="324"/>
      <c r="I76" s="324"/>
      <c r="J76" s="252" t="s">
        <v>1632</v>
      </c>
      <c r="K76" s="252" t="s">
        <v>1638</v>
      </c>
      <c r="L76" s="325" t="s">
        <v>1647</v>
      </c>
      <c r="M76" s="326" t="s">
        <v>1644</v>
      </c>
      <c r="N76" s="332">
        <v>6</v>
      </c>
      <c r="O76" s="249">
        <v>5.4327643077794878</v>
      </c>
      <c r="P76" s="249">
        <v>2.8511552385013643</v>
      </c>
      <c r="Q76" s="251">
        <v>1203</v>
      </c>
      <c r="R76" s="251">
        <v>0.25</v>
      </c>
      <c r="S76" s="333">
        <v>5.0000000000000002E-11</v>
      </c>
      <c r="T76" s="252" t="s">
        <v>1645</v>
      </c>
      <c r="U76" s="252" t="s">
        <v>13</v>
      </c>
    </row>
    <row r="77" spans="1:21" s="255" customFormat="1" ht="13.5" thickBot="1">
      <c r="A77" s="263"/>
      <c r="B77" s="263"/>
      <c r="C77" s="328"/>
      <c r="D77" s="328"/>
      <c r="E77" s="328"/>
      <c r="F77" s="328"/>
      <c r="G77" s="257"/>
      <c r="H77" s="259"/>
      <c r="I77" s="259"/>
      <c r="J77" s="257"/>
      <c r="K77" s="257"/>
      <c r="L77" s="257"/>
      <c r="M77" s="329"/>
      <c r="N77" s="330"/>
      <c r="O77" s="260"/>
      <c r="P77" s="260"/>
      <c r="Q77" s="259"/>
      <c r="R77" s="259"/>
      <c r="S77" s="259"/>
      <c r="T77" s="257"/>
      <c r="U77" s="257"/>
    </row>
    <row r="78" spans="1:21" s="255" customFormat="1" ht="12.75">
      <c r="C78" s="285"/>
      <c r="D78" s="285"/>
      <c r="E78" s="285"/>
      <c r="F78" s="285"/>
      <c r="G78" s="252"/>
      <c r="H78" s="251"/>
      <c r="I78" s="251"/>
      <c r="J78" s="252"/>
      <c r="K78" s="252"/>
      <c r="L78" s="252"/>
      <c r="M78" s="326"/>
      <c r="N78" s="327"/>
      <c r="O78" s="249"/>
      <c r="P78" s="249"/>
      <c r="Q78" s="251"/>
      <c r="R78" s="251"/>
      <c r="S78" s="251"/>
      <c r="T78" s="252"/>
      <c r="U78" s="252"/>
    </row>
    <row r="79" spans="1:21" s="255" customFormat="1" ht="12.75">
      <c r="A79" s="255" t="s">
        <v>317</v>
      </c>
      <c r="B79" s="255" t="s">
        <v>306</v>
      </c>
      <c r="C79" s="285">
        <v>85.89</v>
      </c>
      <c r="D79" s="285">
        <v>87</v>
      </c>
      <c r="E79" s="285"/>
      <c r="F79" s="285"/>
      <c r="G79" s="331" t="s">
        <v>1642</v>
      </c>
      <c r="H79" s="251"/>
      <c r="I79" s="251"/>
      <c r="J79" s="252" t="s">
        <v>1632</v>
      </c>
      <c r="K79" s="252" t="s">
        <v>1638</v>
      </c>
      <c r="L79" s="325" t="s">
        <v>1643</v>
      </c>
      <c r="M79" s="326" t="s">
        <v>1644</v>
      </c>
      <c r="N79" s="332">
        <v>38</v>
      </c>
      <c r="O79" s="249">
        <v>34.407507282603447</v>
      </c>
      <c r="P79" s="249">
        <v>18.057316510508635</v>
      </c>
      <c r="Q79" s="251">
        <v>1286</v>
      </c>
      <c r="R79" s="251">
        <v>0.06</v>
      </c>
      <c r="S79" s="333">
        <v>2.4000000000000001E-11</v>
      </c>
      <c r="T79" s="252" t="s">
        <v>1645</v>
      </c>
      <c r="U79" s="252" t="s">
        <v>13</v>
      </c>
    </row>
    <row r="80" spans="1:21" s="255" customFormat="1" ht="12.75">
      <c r="A80" s="255" t="s">
        <v>317</v>
      </c>
      <c r="B80" s="255" t="s">
        <v>307</v>
      </c>
      <c r="C80" s="285">
        <v>84.1</v>
      </c>
      <c r="D80" s="285">
        <v>86.2</v>
      </c>
      <c r="E80" s="285"/>
      <c r="F80" s="285"/>
      <c r="G80" s="331" t="s">
        <v>1642</v>
      </c>
      <c r="H80" s="251"/>
      <c r="I80" s="251"/>
      <c r="J80" s="252" t="s">
        <v>1632</v>
      </c>
      <c r="K80" s="252" t="s">
        <v>1638</v>
      </c>
      <c r="L80" s="325" t="s">
        <v>1643</v>
      </c>
      <c r="M80" s="326" t="s">
        <v>1644</v>
      </c>
      <c r="N80" s="332">
        <v>38</v>
      </c>
      <c r="O80" s="249">
        <v>34.407507282603447</v>
      </c>
      <c r="P80" s="249">
        <v>18.057316510508635</v>
      </c>
      <c r="Q80" s="251">
        <v>1286</v>
      </c>
      <c r="R80" s="251">
        <v>0.06</v>
      </c>
      <c r="S80" s="333" t="s">
        <v>1648</v>
      </c>
      <c r="T80" s="252" t="s">
        <v>1645</v>
      </c>
      <c r="U80" s="252" t="s">
        <v>13</v>
      </c>
    </row>
    <row r="81" spans="1:21" s="255" customFormat="1" ht="12.75">
      <c r="A81" s="255" t="s">
        <v>317</v>
      </c>
      <c r="B81" s="255" t="s">
        <v>319</v>
      </c>
      <c r="C81" s="285">
        <v>86.41</v>
      </c>
      <c r="D81" s="285">
        <v>80.53</v>
      </c>
      <c r="E81" s="249">
        <v>1177</v>
      </c>
      <c r="F81" s="224">
        <v>0.38</v>
      </c>
      <c r="G81" s="293">
        <v>4</v>
      </c>
      <c r="H81" s="324">
        <v>3.6218428718529898</v>
      </c>
      <c r="I81" s="324">
        <v>1.9007701590009094</v>
      </c>
      <c r="J81" s="252" t="s">
        <v>1632</v>
      </c>
      <c r="K81" s="252" t="s">
        <v>1633</v>
      </c>
      <c r="L81" s="325" t="s">
        <v>1634</v>
      </c>
      <c r="M81" s="326" t="s">
        <v>1635</v>
      </c>
      <c r="N81" s="327"/>
      <c r="O81" s="249"/>
      <c r="P81" s="249"/>
      <c r="Q81" s="251"/>
      <c r="R81" s="251"/>
      <c r="S81" s="251"/>
      <c r="T81" s="252"/>
      <c r="U81" s="252" t="s">
        <v>13</v>
      </c>
    </row>
    <row r="82" spans="1:21" s="255" customFormat="1" ht="12.75">
      <c r="A82" s="255" t="s">
        <v>317</v>
      </c>
      <c r="B82" s="255" t="s">
        <v>311</v>
      </c>
      <c r="C82" s="285">
        <v>86.2</v>
      </c>
      <c r="D82" s="285">
        <v>80.42</v>
      </c>
      <c r="E82" s="249">
        <v>1177</v>
      </c>
      <c r="F82" s="224">
        <v>0.38</v>
      </c>
      <c r="G82" s="293">
        <v>2</v>
      </c>
      <c r="H82" s="324">
        <v>1.8109214359264953</v>
      </c>
      <c r="I82" s="324">
        <v>0.95038507950045492</v>
      </c>
      <c r="J82" s="252" t="s">
        <v>1632</v>
      </c>
      <c r="K82" s="252" t="s">
        <v>1633</v>
      </c>
      <c r="L82" s="325" t="s">
        <v>1634</v>
      </c>
      <c r="M82" s="326" t="s">
        <v>1635</v>
      </c>
      <c r="N82" s="327"/>
      <c r="O82" s="249"/>
      <c r="P82" s="249"/>
      <c r="Q82" s="251"/>
      <c r="R82" s="251"/>
      <c r="S82" s="251"/>
      <c r="T82" s="252"/>
      <c r="U82" s="252" t="s">
        <v>13</v>
      </c>
    </row>
    <row r="83" spans="1:21" s="255" customFormat="1" ht="12.75">
      <c r="A83" s="255" t="s">
        <v>317</v>
      </c>
      <c r="B83" s="255" t="s">
        <v>312</v>
      </c>
      <c r="C83" s="285">
        <v>85.3</v>
      </c>
      <c r="D83" s="285">
        <v>83.4</v>
      </c>
      <c r="E83" s="249">
        <v>1177</v>
      </c>
      <c r="F83" s="224">
        <v>0.38</v>
      </c>
      <c r="G83" s="293">
        <v>2</v>
      </c>
      <c r="H83" s="324">
        <v>1.8109214359264953</v>
      </c>
      <c r="I83" s="324">
        <v>0.95038507950045492</v>
      </c>
      <c r="J83" s="252" t="s">
        <v>1632</v>
      </c>
      <c r="K83" s="252" t="s">
        <v>1633</v>
      </c>
      <c r="L83" s="325" t="s">
        <v>1634</v>
      </c>
      <c r="M83" s="326" t="s">
        <v>1635</v>
      </c>
      <c r="N83" s="327"/>
      <c r="O83" s="249"/>
      <c r="P83" s="249"/>
      <c r="Q83" s="251"/>
      <c r="R83" s="251"/>
      <c r="S83" s="251"/>
      <c r="T83" s="252"/>
      <c r="U83" s="252" t="s">
        <v>13</v>
      </c>
    </row>
    <row r="84" spans="1:21" s="255" customFormat="1" ht="13.5" thickBot="1">
      <c r="A84" s="263"/>
      <c r="B84" s="263"/>
      <c r="C84" s="328"/>
      <c r="D84" s="328"/>
      <c r="E84" s="328"/>
      <c r="F84" s="328"/>
      <c r="G84" s="257"/>
      <c r="H84" s="259"/>
      <c r="I84" s="259"/>
      <c r="J84" s="257"/>
      <c r="K84" s="257"/>
      <c r="L84" s="257"/>
      <c r="M84" s="329"/>
      <c r="N84" s="330"/>
      <c r="O84" s="260"/>
      <c r="P84" s="260"/>
      <c r="Q84" s="259"/>
      <c r="R84" s="259"/>
      <c r="S84" s="259"/>
      <c r="T84" s="257"/>
      <c r="U84" s="257"/>
    </row>
    <row r="85" spans="1:21" s="255" customFormat="1" ht="12.75">
      <c r="C85" s="285"/>
      <c r="D85" s="285"/>
      <c r="E85" s="285"/>
      <c r="F85" s="285"/>
      <c r="G85" s="252"/>
      <c r="H85" s="251"/>
      <c r="I85" s="251"/>
      <c r="J85" s="252"/>
      <c r="K85" s="252"/>
      <c r="L85" s="252"/>
      <c r="M85" s="326"/>
      <c r="N85" s="327"/>
      <c r="O85" s="249"/>
      <c r="P85" s="249"/>
      <c r="Q85" s="251"/>
      <c r="R85" s="251"/>
      <c r="S85" s="251"/>
      <c r="T85" s="252"/>
      <c r="U85" s="252"/>
    </row>
    <row r="86" spans="1:21" s="255" customFormat="1" ht="12.75">
      <c r="A86" s="255" t="s">
        <v>305</v>
      </c>
      <c r="B86" s="255" t="s">
        <v>1649</v>
      </c>
      <c r="C86" s="285">
        <v>83.3</v>
      </c>
      <c r="D86" s="285">
        <v>84.8</v>
      </c>
      <c r="E86" s="285"/>
      <c r="F86" s="285"/>
      <c r="G86" s="331" t="s">
        <v>1642</v>
      </c>
      <c r="H86" s="251"/>
      <c r="I86" s="251"/>
      <c r="J86" s="252" t="s">
        <v>1632</v>
      </c>
      <c r="K86" s="252" t="s">
        <v>1638</v>
      </c>
      <c r="L86" s="325" t="s">
        <v>1643</v>
      </c>
      <c r="M86" s="326" t="s">
        <v>1644</v>
      </c>
      <c r="N86" s="332">
        <v>111</v>
      </c>
      <c r="O86" s="249">
        <v>100.50613969392077</v>
      </c>
      <c r="P86" s="249">
        <v>52.746371912275201</v>
      </c>
      <c r="Q86" s="251">
        <v>1285</v>
      </c>
      <c r="R86" s="251">
        <v>3.3000000000000002E-2</v>
      </c>
      <c r="S86" s="251" t="s">
        <v>1648</v>
      </c>
      <c r="T86" s="252" t="s">
        <v>1645</v>
      </c>
      <c r="U86" s="252" t="s">
        <v>23</v>
      </c>
    </row>
    <row r="87" spans="1:21" s="255" customFormat="1" ht="12.75">
      <c r="A87" s="255" t="s">
        <v>305</v>
      </c>
      <c r="B87" s="255" t="s">
        <v>306</v>
      </c>
      <c r="C87" s="285">
        <v>86.28</v>
      </c>
      <c r="D87" s="285">
        <v>80.650000000000006</v>
      </c>
      <c r="E87" s="249">
        <v>1177</v>
      </c>
      <c r="F87" s="224">
        <v>0.38</v>
      </c>
      <c r="G87" s="293">
        <v>1</v>
      </c>
      <c r="H87" s="324">
        <v>0.90546071796324745</v>
      </c>
      <c r="I87" s="324">
        <v>0.47519253975022746</v>
      </c>
      <c r="J87" s="252" t="s">
        <v>1632</v>
      </c>
      <c r="K87" s="252" t="s">
        <v>1633</v>
      </c>
      <c r="L87" s="325" t="s">
        <v>1634</v>
      </c>
      <c r="M87" s="326" t="s">
        <v>1635</v>
      </c>
      <c r="N87" s="332"/>
      <c r="O87" s="249"/>
      <c r="P87" s="249"/>
      <c r="Q87" s="251"/>
      <c r="R87" s="251"/>
      <c r="S87" s="251"/>
      <c r="T87" s="252"/>
      <c r="U87" s="252" t="s">
        <v>23</v>
      </c>
    </row>
    <row r="88" spans="1:21" s="255" customFormat="1" ht="12.75">
      <c r="A88" s="255" t="s">
        <v>305</v>
      </c>
      <c r="B88" s="255" t="s">
        <v>309</v>
      </c>
      <c r="C88" s="285">
        <v>84.3</v>
      </c>
      <c r="D88" s="285">
        <v>86.35</v>
      </c>
      <c r="E88" s="285"/>
      <c r="F88" s="285"/>
      <c r="G88" s="331" t="s">
        <v>1642</v>
      </c>
      <c r="H88" s="324"/>
      <c r="I88" s="324"/>
      <c r="J88" s="252" t="s">
        <v>1632</v>
      </c>
      <c r="K88" s="252" t="s">
        <v>1638</v>
      </c>
      <c r="L88" s="325" t="s">
        <v>1643</v>
      </c>
      <c r="M88" s="326" t="s">
        <v>1644</v>
      </c>
      <c r="N88" s="332">
        <v>123</v>
      </c>
      <c r="O88" s="249">
        <v>111.37166830947973</v>
      </c>
      <c r="P88" s="249">
        <v>58.448682389277934</v>
      </c>
      <c r="Q88" s="251">
        <v>1285</v>
      </c>
      <c r="R88" s="251">
        <v>1.7999999999999999E-2</v>
      </c>
      <c r="S88" s="251" t="s">
        <v>1648</v>
      </c>
      <c r="T88" s="252" t="s">
        <v>1645</v>
      </c>
      <c r="U88" s="252" t="s">
        <v>23</v>
      </c>
    </row>
    <row r="89" spans="1:21" s="255" customFormat="1" ht="12.75">
      <c r="A89" s="255" t="s">
        <v>305</v>
      </c>
      <c r="B89" s="255" t="s">
        <v>312</v>
      </c>
      <c r="C89" s="285">
        <v>86.6</v>
      </c>
      <c r="D89" s="285">
        <v>78.7</v>
      </c>
      <c r="E89" s="249">
        <v>1177</v>
      </c>
      <c r="F89" s="224">
        <v>0.38</v>
      </c>
      <c r="G89" s="293">
        <v>1</v>
      </c>
      <c r="H89" s="324">
        <v>0.90546071796324745</v>
      </c>
      <c r="I89" s="324">
        <v>0.47519253975022746</v>
      </c>
      <c r="J89" s="252" t="s">
        <v>1632</v>
      </c>
      <c r="K89" s="252" t="s">
        <v>1633</v>
      </c>
      <c r="L89" s="325" t="s">
        <v>1634</v>
      </c>
      <c r="M89" s="326" t="s">
        <v>1635</v>
      </c>
      <c r="N89" s="327"/>
      <c r="O89" s="249"/>
      <c r="P89" s="249"/>
      <c r="Q89" s="251"/>
      <c r="R89" s="251"/>
      <c r="S89" s="251"/>
      <c r="T89" s="252"/>
      <c r="U89" s="252" t="s">
        <v>23</v>
      </c>
    </row>
    <row r="90" spans="1:21" s="255" customFormat="1" ht="12.75">
      <c r="A90" s="255" t="s">
        <v>305</v>
      </c>
      <c r="B90" s="255" t="s">
        <v>313</v>
      </c>
      <c r="C90" s="285">
        <v>86.1</v>
      </c>
      <c r="D90" s="285">
        <v>80.45</v>
      </c>
      <c r="E90" s="249">
        <v>1177</v>
      </c>
      <c r="F90" s="224">
        <v>0.38</v>
      </c>
      <c r="G90" s="293">
        <v>6</v>
      </c>
      <c r="H90" s="324">
        <v>5.4327643077794878</v>
      </c>
      <c r="I90" s="324">
        <v>2.8511552385013643</v>
      </c>
      <c r="J90" s="252" t="s">
        <v>1632</v>
      </c>
      <c r="K90" s="252" t="s">
        <v>1633</v>
      </c>
      <c r="L90" s="325" t="s">
        <v>1634</v>
      </c>
      <c r="M90" s="326" t="s">
        <v>1635</v>
      </c>
      <c r="N90" s="327"/>
      <c r="O90" s="249"/>
      <c r="P90" s="249"/>
      <c r="Q90" s="251"/>
      <c r="R90" s="251"/>
      <c r="S90" s="251"/>
      <c r="T90" s="252"/>
      <c r="U90" s="252" t="s">
        <v>23</v>
      </c>
    </row>
    <row r="91" spans="1:21" s="255" customFormat="1" ht="12.75">
      <c r="A91" s="255" t="s">
        <v>305</v>
      </c>
      <c r="B91" s="255" t="s">
        <v>314</v>
      </c>
      <c r="C91" s="285">
        <v>86</v>
      </c>
      <c r="D91" s="285">
        <v>82.54</v>
      </c>
      <c r="E91" s="249">
        <v>1177</v>
      </c>
      <c r="F91" s="224">
        <v>0.38</v>
      </c>
      <c r="G91" s="293">
        <v>1</v>
      </c>
      <c r="H91" s="324">
        <v>0.90546071796324745</v>
      </c>
      <c r="I91" s="324">
        <v>0.47519253975022746</v>
      </c>
      <c r="J91" s="252" t="s">
        <v>1632</v>
      </c>
      <c r="K91" s="252" t="s">
        <v>1633</v>
      </c>
      <c r="L91" s="325" t="s">
        <v>1634</v>
      </c>
      <c r="M91" s="326" t="s">
        <v>1635</v>
      </c>
      <c r="N91" s="327"/>
      <c r="O91" s="249"/>
      <c r="P91" s="249"/>
      <c r="Q91" s="251"/>
      <c r="R91" s="251"/>
      <c r="S91" s="251"/>
      <c r="T91" s="252"/>
      <c r="U91" s="252" t="s">
        <v>23</v>
      </c>
    </row>
    <row r="92" spans="1:21" s="255" customFormat="1" ht="12.75">
      <c r="A92" s="255" t="s">
        <v>305</v>
      </c>
      <c r="B92" s="255" t="s">
        <v>316</v>
      </c>
      <c r="C92" s="285">
        <v>86</v>
      </c>
      <c r="D92" s="285">
        <v>80</v>
      </c>
      <c r="E92" s="249">
        <v>1177</v>
      </c>
      <c r="F92" s="224">
        <v>0.38</v>
      </c>
      <c r="G92" s="293">
        <v>1</v>
      </c>
      <c r="H92" s="324">
        <v>0.90546071796324745</v>
      </c>
      <c r="I92" s="324">
        <v>0.47519253975022746</v>
      </c>
      <c r="J92" s="252" t="s">
        <v>1632</v>
      </c>
      <c r="K92" s="252" t="s">
        <v>1633</v>
      </c>
      <c r="L92" s="325" t="s">
        <v>1634</v>
      </c>
      <c r="M92" s="326" t="s">
        <v>1635</v>
      </c>
      <c r="N92" s="327"/>
      <c r="O92" s="249"/>
      <c r="P92" s="249"/>
      <c r="Q92" s="251"/>
      <c r="R92" s="251"/>
      <c r="S92" s="251"/>
      <c r="T92" s="252"/>
      <c r="U92" s="252" t="s">
        <v>23</v>
      </c>
    </row>
    <row r="93" spans="1:21" s="255" customFormat="1" ht="13.5" thickBot="1">
      <c r="A93" s="263"/>
      <c r="B93" s="263"/>
      <c r="C93" s="328"/>
      <c r="D93" s="328"/>
      <c r="E93" s="328"/>
      <c r="F93" s="328"/>
      <c r="G93" s="257"/>
      <c r="H93" s="259"/>
      <c r="I93" s="259"/>
      <c r="J93" s="257"/>
      <c r="K93" s="257"/>
      <c r="L93" s="257"/>
      <c r="M93" s="329"/>
      <c r="N93" s="330"/>
      <c r="O93" s="260"/>
      <c r="P93" s="260"/>
      <c r="Q93" s="259"/>
      <c r="R93" s="259"/>
      <c r="S93" s="259"/>
      <c r="T93" s="257"/>
      <c r="U93" s="257"/>
    </row>
    <row r="94" spans="1:21" s="255" customFormat="1" ht="12.75">
      <c r="C94" s="285"/>
      <c r="D94" s="285"/>
      <c r="E94" s="285"/>
      <c r="F94" s="285"/>
      <c r="G94" s="252"/>
      <c r="H94" s="251"/>
      <c r="I94" s="251"/>
      <c r="J94" s="252"/>
      <c r="K94" s="252"/>
      <c r="L94" s="252"/>
      <c r="M94" s="326"/>
      <c r="N94" s="327"/>
      <c r="O94" s="249"/>
      <c r="P94" s="249"/>
      <c r="Q94" s="251"/>
      <c r="R94" s="251"/>
      <c r="S94" s="251"/>
      <c r="T94" s="252"/>
      <c r="U94" s="252"/>
    </row>
    <row r="95" spans="1:21" s="255" customFormat="1" ht="12.75">
      <c r="A95" s="255" t="s">
        <v>320</v>
      </c>
      <c r="B95" s="255" t="s">
        <v>307</v>
      </c>
      <c r="C95" s="285">
        <v>82.3</v>
      </c>
      <c r="D95" s="285">
        <v>86.1</v>
      </c>
      <c r="E95" s="285"/>
      <c r="F95" s="285"/>
      <c r="G95" s="331" t="s">
        <v>1642</v>
      </c>
      <c r="H95" s="251"/>
      <c r="I95" s="251"/>
      <c r="J95" s="252" t="s">
        <v>1632</v>
      </c>
      <c r="K95" s="252" t="s">
        <v>1638</v>
      </c>
      <c r="L95" s="325" t="s">
        <v>1647</v>
      </c>
      <c r="M95" s="326" t="s">
        <v>1644</v>
      </c>
      <c r="N95" s="332">
        <v>41</v>
      </c>
      <c r="O95" s="249">
        <v>37.123889436493144</v>
      </c>
      <c r="P95" s="249">
        <v>19.48289412975932</v>
      </c>
      <c r="Q95" s="251">
        <v>1285</v>
      </c>
      <c r="R95" s="251">
        <v>0.05</v>
      </c>
      <c r="S95" s="251" t="s">
        <v>1648</v>
      </c>
      <c r="T95" s="252" t="s">
        <v>1645</v>
      </c>
      <c r="U95" s="252" t="s">
        <v>23</v>
      </c>
    </row>
    <row r="96" spans="1:21" s="255" customFormat="1" ht="12.75">
      <c r="A96" s="255" t="s">
        <v>320</v>
      </c>
      <c r="B96" s="255" t="s">
        <v>1535</v>
      </c>
      <c r="C96" s="285">
        <v>86.5</v>
      </c>
      <c r="D96" s="285">
        <v>81.290000000000006</v>
      </c>
      <c r="E96" s="249">
        <v>1185</v>
      </c>
      <c r="F96" s="224">
        <v>0.38</v>
      </c>
      <c r="G96" s="293">
        <v>1</v>
      </c>
      <c r="H96" s="324">
        <v>0.90546071796324745</v>
      </c>
      <c r="I96" s="324">
        <v>0.47519253975022746</v>
      </c>
      <c r="J96" s="252" t="s">
        <v>1632</v>
      </c>
      <c r="K96" s="252" t="s">
        <v>1633</v>
      </c>
      <c r="L96" s="325" t="s">
        <v>1634</v>
      </c>
      <c r="M96" s="326" t="s">
        <v>1635</v>
      </c>
      <c r="N96" s="332"/>
      <c r="O96" s="249"/>
      <c r="P96" s="249"/>
      <c r="Q96" s="251"/>
      <c r="R96" s="251"/>
      <c r="S96" s="251"/>
      <c r="T96" s="252"/>
      <c r="U96" s="252" t="s">
        <v>23</v>
      </c>
    </row>
    <row r="97" spans="1:21" s="255" customFormat="1" ht="12.75">
      <c r="A97" s="255" t="s">
        <v>320</v>
      </c>
      <c r="B97" s="255" t="s">
        <v>328</v>
      </c>
      <c r="C97" s="285">
        <v>83</v>
      </c>
      <c r="D97" s="285">
        <v>85.9</v>
      </c>
      <c r="E97" s="285"/>
      <c r="F97" s="285"/>
      <c r="G97" s="331" t="s">
        <v>1642</v>
      </c>
      <c r="H97" s="324"/>
      <c r="I97" s="324"/>
      <c r="J97" s="252" t="s">
        <v>1632</v>
      </c>
      <c r="K97" s="252" t="s">
        <v>1638</v>
      </c>
      <c r="L97" s="325" t="s">
        <v>1643</v>
      </c>
      <c r="M97" s="326" t="s">
        <v>1644</v>
      </c>
      <c r="N97" s="332">
        <v>9</v>
      </c>
      <c r="O97" s="249">
        <v>8.1491464616692362</v>
      </c>
      <c r="P97" s="249">
        <v>4.2767328577520471</v>
      </c>
      <c r="Q97" s="251">
        <v>1285</v>
      </c>
      <c r="R97" s="251">
        <v>0.28000000000000003</v>
      </c>
      <c r="S97" s="251" t="s">
        <v>1648</v>
      </c>
      <c r="T97" s="252" t="s">
        <v>1645</v>
      </c>
      <c r="U97" s="252" t="s">
        <v>23</v>
      </c>
    </row>
    <row r="98" spans="1:21" s="255" customFormat="1" ht="12.75">
      <c r="A98" s="255" t="s">
        <v>320</v>
      </c>
      <c r="B98" s="255" t="s">
        <v>359</v>
      </c>
      <c r="C98" s="285">
        <v>88.32</v>
      </c>
      <c r="D98" s="285">
        <v>85.9</v>
      </c>
      <c r="E98" s="249">
        <v>1185</v>
      </c>
      <c r="F98" s="224">
        <v>0.38</v>
      </c>
      <c r="G98" s="293">
        <v>175</v>
      </c>
      <c r="H98" s="324">
        <v>158.45562564356868</v>
      </c>
      <c r="I98" s="324">
        <v>83.158694456289751</v>
      </c>
      <c r="J98" s="252" t="s">
        <v>1632</v>
      </c>
      <c r="K98" s="252" t="s">
        <v>1633</v>
      </c>
      <c r="L98" s="325" t="s">
        <v>1636</v>
      </c>
      <c r="M98" s="326" t="s">
        <v>1635</v>
      </c>
      <c r="N98" s="327"/>
      <c r="O98" s="249"/>
      <c r="P98" s="249"/>
      <c r="Q98" s="251"/>
      <c r="R98" s="251"/>
      <c r="S98" s="251"/>
      <c r="T98" s="252"/>
      <c r="U98" s="252" t="s">
        <v>23</v>
      </c>
    </row>
    <row r="99" spans="1:21" s="255" customFormat="1" ht="12.75">
      <c r="A99" s="255" t="s">
        <v>320</v>
      </c>
      <c r="B99" s="255" t="s">
        <v>310</v>
      </c>
      <c r="C99" s="285">
        <v>86.12</v>
      </c>
      <c r="D99" s="285">
        <v>84.9</v>
      </c>
      <c r="E99" s="249">
        <v>1185</v>
      </c>
      <c r="F99" s="224">
        <v>0.38</v>
      </c>
      <c r="G99" s="293">
        <v>3</v>
      </c>
      <c r="H99" s="324">
        <v>2.7163821538897421</v>
      </c>
      <c r="I99" s="324">
        <v>1.4255776192506822</v>
      </c>
      <c r="J99" s="252" t="s">
        <v>1632</v>
      </c>
      <c r="K99" s="252" t="s">
        <v>1633</v>
      </c>
      <c r="L99" s="325" t="s">
        <v>1634</v>
      </c>
      <c r="M99" s="326" t="s">
        <v>1635</v>
      </c>
      <c r="N99" s="327"/>
      <c r="O99" s="249"/>
      <c r="P99" s="249"/>
      <c r="Q99" s="251"/>
      <c r="R99" s="251"/>
      <c r="S99" s="251"/>
      <c r="T99" s="252"/>
      <c r="U99" s="252" t="s">
        <v>23</v>
      </c>
    </row>
    <row r="100" spans="1:21" s="255" customFormat="1" ht="13.5" thickBot="1">
      <c r="A100" s="263"/>
      <c r="B100" s="263"/>
      <c r="C100" s="328"/>
      <c r="D100" s="328"/>
      <c r="E100" s="328"/>
      <c r="F100" s="328"/>
      <c r="G100" s="257"/>
      <c r="H100" s="259"/>
      <c r="I100" s="259"/>
      <c r="J100" s="257"/>
      <c r="K100" s="257"/>
      <c r="L100" s="257"/>
      <c r="M100" s="329"/>
      <c r="N100" s="330"/>
      <c r="O100" s="260"/>
      <c r="P100" s="260"/>
      <c r="Q100" s="259"/>
      <c r="R100" s="259"/>
      <c r="S100" s="259"/>
      <c r="T100" s="257"/>
      <c r="U100" s="257"/>
    </row>
    <row r="101" spans="1:21" s="255" customFormat="1" ht="12.75">
      <c r="C101" s="285"/>
      <c r="D101" s="285"/>
      <c r="E101" s="285"/>
      <c r="F101" s="285"/>
      <c r="G101" s="252"/>
      <c r="H101" s="251"/>
      <c r="I101" s="251"/>
      <c r="J101" s="252"/>
      <c r="K101" s="252"/>
      <c r="L101" s="252"/>
      <c r="M101" s="326"/>
      <c r="N101" s="327"/>
      <c r="O101" s="249"/>
      <c r="P101" s="249"/>
      <c r="Q101" s="251"/>
      <c r="R101" s="251"/>
      <c r="S101" s="251"/>
      <c r="T101" s="252"/>
      <c r="U101" s="252"/>
    </row>
    <row r="102" spans="1:21" s="255" customFormat="1" ht="12.75">
      <c r="A102" s="255" t="s">
        <v>416</v>
      </c>
      <c r="B102" s="334" t="s">
        <v>315</v>
      </c>
      <c r="C102" s="285">
        <v>81.5</v>
      </c>
      <c r="D102" s="285">
        <v>76.25</v>
      </c>
      <c r="E102" s="249">
        <v>1158</v>
      </c>
      <c r="F102" s="224">
        <v>0.38</v>
      </c>
      <c r="G102" s="293">
        <v>17</v>
      </c>
      <c r="H102" s="324">
        <v>15.392832205375207</v>
      </c>
      <c r="I102" s="324">
        <v>8.0782731757538642</v>
      </c>
      <c r="J102" s="252" t="s">
        <v>1632</v>
      </c>
      <c r="K102" s="252" t="s">
        <v>1633</v>
      </c>
      <c r="L102" s="325" t="s">
        <v>1637</v>
      </c>
      <c r="M102" s="326" t="s">
        <v>1635</v>
      </c>
      <c r="N102" s="327"/>
      <c r="O102" s="249"/>
      <c r="P102" s="249"/>
      <c r="Q102" s="251"/>
      <c r="R102" s="251"/>
      <c r="S102" s="251"/>
      <c r="T102" s="252"/>
      <c r="U102" s="252" t="s">
        <v>13</v>
      </c>
    </row>
    <row r="103" spans="1:21" s="255" customFormat="1" ht="12.75">
      <c r="A103" s="255" t="s">
        <v>416</v>
      </c>
      <c r="B103" s="334" t="s">
        <v>1573</v>
      </c>
      <c r="C103" s="285">
        <v>84.4</v>
      </c>
      <c r="D103" s="285">
        <v>79.2</v>
      </c>
      <c r="E103" s="249">
        <v>1158</v>
      </c>
      <c r="F103" s="224">
        <v>0.38</v>
      </c>
      <c r="G103" s="293">
        <v>101</v>
      </c>
      <c r="H103" s="324">
        <v>91.451532514288004</v>
      </c>
      <c r="I103" s="324">
        <v>47.994446514772953</v>
      </c>
      <c r="J103" s="252" t="s">
        <v>1632</v>
      </c>
      <c r="K103" s="252" t="s">
        <v>1638</v>
      </c>
      <c r="L103" s="325" t="s">
        <v>1634</v>
      </c>
      <c r="M103" s="326" t="s">
        <v>1635</v>
      </c>
      <c r="N103" s="327"/>
      <c r="O103" s="249"/>
      <c r="P103" s="249"/>
      <c r="Q103" s="251"/>
      <c r="R103" s="251"/>
      <c r="S103" s="251"/>
      <c r="T103" s="252"/>
      <c r="U103" s="252" t="s">
        <v>13</v>
      </c>
    </row>
    <row r="104" spans="1:21" s="255" customFormat="1" ht="12.75">
      <c r="A104" s="255" t="s">
        <v>416</v>
      </c>
      <c r="B104" s="334" t="s">
        <v>336</v>
      </c>
      <c r="C104" s="285">
        <v>85.75</v>
      </c>
      <c r="D104" s="285">
        <v>81.099999999999994</v>
      </c>
      <c r="E104" s="249">
        <v>1158</v>
      </c>
      <c r="F104" s="224">
        <v>0.38</v>
      </c>
      <c r="G104" s="293">
        <v>88</v>
      </c>
      <c r="H104" s="324">
        <v>79.680543180765824</v>
      </c>
      <c r="I104" s="324">
        <v>41.816943498019995</v>
      </c>
      <c r="J104" s="252" t="s">
        <v>1632</v>
      </c>
      <c r="K104" s="252" t="s">
        <v>1633</v>
      </c>
      <c r="L104" s="325" t="s">
        <v>1634</v>
      </c>
      <c r="M104" s="326" t="s">
        <v>1635</v>
      </c>
      <c r="N104" s="327"/>
      <c r="O104" s="249"/>
      <c r="P104" s="249"/>
      <c r="Q104" s="251"/>
      <c r="R104" s="251"/>
      <c r="S104" s="251"/>
      <c r="T104" s="252"/>
      <c r="U104" s="252" t="s">
        <v>13</v>
      </c>
    </row>
    <row r="105" spans="1:21" s="255" customFormat="1" ht="12.75">
      <c r="A105" s="255" t="s">
        <v>416</v>
      </c>
      <c r="B105" s="334" t="s">
        <v>374</v>
      </c>
      <c r="C105" s="285">
        <v>83</v>
      </c>
      <c r="D105" s="285">
        <v>79.510000000000005</v>
      </c>
      <c r="E105" s="249">
        <v>1158</v>
      </c>
      <c r="F105" s="224">
        <v>0.38</v>
      </c>
      <c r="G105" s="293">
        <v>6</v>
      </c>
      <c r="H105" s="324">
        <v>5.4327643077794878</v>
      </c>
      <c r="I105" s="324">
        <v>2.8511552385013643</v>
      </c>
      <c r="J105" s="252" t="s">
        <v>1632</v>
      </c>
      <c r="K105" s="252" t="s">
        <v>1633</v>
      </c>
      <c r="L105" s="325" t="s">
        <v>1634</v>
      </c>
      <c r="M105" s="326" t="s">
        <v>1635</v>
      </c>
      <c r="N105" s="327"/>
      <c r="O105" s="249"/>
      <c r="P105" s="249"/>
      <c r="Q105" s="251"/>
      <c r="R105" s="251"/>
      <c r="S105" s="251"/>
      <c r="T105" s="252"/>
      <c r="U105" s="252" t="s">
        <v>13</v>
      </c>
    </row>
    <row r="106" spans="1:21" s="255" customFormat="1" ht="12.75">
      <c r="A106" s="255" t="s">
        <v>416</v>
      </c>
      <c r="B106" s="334" t="s">
        <v>316</v>
      </c>
      <c r="C106" s="285">
        <v>81.400000000000006</v>
      </c>
      <c r="D106" s="285">
        <v>80.2</v>
      </c>
      <c r="E106" s="249">
        <v>1158</v>
      </c>
      <c r="F106" s="224">
        <v>0.38</v>
      </c>
      <c r="G106" s="293">
        <v>3</v>
      </c>
      <c r="H106" s="324">
        <v>2.7163821538897421</v>
      </c>
      <c r="I106" s="324">
        <v>1.4255776192506822</v>
      </c>
      <c r="J106" s="252" t="s">
        <v>1632</v>
      </c>
      <c r="K106" s="252" t="s">
        <v>1633</v>
      </c>
      <c r="L106" s="325" t="s">
        <v>1637</v>
      </c>
      <c r="M106" s="326" t="s">
        <v>1635</v>
      </c>
      <c r="N106" s="327"/>
      <c r="O106" s="249"/>
      <c r="P106" s="249"/>
      <c r="Q106" s="251"/>
      <c r="R106" s="251"/>
      <c r="S106" s="251"/>
      <c r="T106" s="252"/>
      <c r="U106" s="252" t="s">
        <v>13</v>
      </c>
    </row>
    <row r="107" spans="1:21" s="255" customFormat="1" ht="13.5" thickBot="1">
      <c r="A107" s="263"/>
      <c r="B107" s="263"/>
      <c r="C107" s="328"/>
      <c r="D107" s="328"/>
      <c r="E107" s="328"/>
      <c r="F107" s="328"/>
      <c r="G107" s="257"/>
      <c r="H107" s="259"/>
      <c r="I107" s="259"/>
      <c r="J107" s="257"/>
      <c r="K107" s="257"/>
      <c r="L107" s="257"/>
      <c r="M107" s="329"/>
      <c r="N107" s="330"/>
      <c r="O107" s="260"/>
      <c r="P107" s="260"/>
      <c r="Q107" s="259"/>
      <c r="R107" s="259"/>
      <c r="S107" s="259"/>
      <c r="T107" s="257"/>
      <c r="U107" s="257"/>
    </row>
    <row r="108" spans="1:21" s="255" customFormat="1" ht="12.75">
      <c r="C108" s="285"/>
      <c r="D108" s="285"/>
      <c r="E108" s="285"/>
      <c r="F108" s="285"/>
      <c r="G108" s="252"/>
      <c r="H108" s="251"/>
      <c r="I108" s="251"/>
      <c r="J108" s="252"/>
      <c r="K108" s="252"/>
      <c r="L108" s="252"/>
      <c r="M108" s="326"/>
      <c r="N108" s="327"/>
      <c r="O108" s="249"/>
      <c r="P108" s="249"/>
      <c r="Q108" s="251"/>
      <c r="R108" s="251"/>
      <c r="S108" s="251"/>
      <c r="T108" s="252"/>
      <c r="U108" s="252"/>
    </row>
    <row r="109" spans="1:21" s="255" customFormat="1" ht="12.75">
      <c r="A109" s="255" t="s">
        <v>253</v>
      </c>
      <c r="B109" s="334" t="s">
        <v>313</v>
      </c>
      <c r="C109" s="285">
        <v>84.9</v>
      </c>
      <c r="D109" s="285">
        <v>86.1</v>
      </c>
      <c r="E109" s="285"/>
      <c r="F109" s="285"/>
      <c r="G109" s="331" t="s">
        <v>1642</v>
      </c>
      <c r="H109" s="251"/>
      <c r="I109" s="251"/>
      <c r="J109" s="252" t="s">
        <v>1632</v>
      </c>
      <c r="K109" s="252" t="s">
        <v>1638</v>
      </c>
      <c r="L109" s="325" t="s">
        <v>1643</v>
      </c>
      <c r="M109" s="326" t="s">
        <v>1644</v>
      </c>
      <c r="N109" s="332">
        <v>32</v>
      </c>
      <c r="O109" s="249">
        <v>28.974742974823933</v>
      </c>
      <c r="P109" s="249">
        <v>15.206161272007268</v>
      </c>
      <c r="Q109" s="251">
        <v>1270</v>
      </c>
      <c r="R109" s="251">
        <v>0.12</v>
      </c>
      <c r="S109" s="251">
        <f>0.000000000016</f>
        <v>1.6E-11</v>
      </c>
      <c r="T109" s="252" t="s">
        <v>1645</v>
      </c>
      <c r="U109" s="252" t="s">
        <v>13</v>
      </c>
    </row>
    <row r="110" spans="1:21" s="255" customFormat="1" ht="12.75">
      <c r="A110" s="255" t="s">
        <v>253</v>
      </c>
      <c r="B110" s="334" t="s">
        <v>306</v>
      </c>
      <c r="C110" s="285">
        <v>86.3</v>
      </c>
      <c r="D110" s="285">
        <v>82.5</v>
      </c>
      <c r="E110" s="249">
        <v>1158</v>
      </c>
      <c r="F110" s="224">
        <v>0.38</v>
      </c>
      <c r="G110" s="293">
        <v>32</v>
      </c>
      <c r="H110" s="324">
        <v>28.974742974823933</v>
      </c>
      <c r="I110" s="324">
        <v>15.206161272007268</v>
      </c>
      <c r="J110" s="252" t="s">
        <v>1632</v>
      </c>
      <c r="K110" s="252" t="s">
        <v>1638</v>
      </c>
      <c r="L110" s="325" t="s">
        <v>1634</v>
      </c>
      <c r="M110" s="326" t="s">
        <v>1635</v>
      </c>
      <c r="N110" s="332"/>
      <c r="O110" s="249"/>
      <c r="P110" s="249"/>
      <c r="Q110" s="251"/>
      <c r="R110" s="251"/>
      <c r="S110" s="251"/>
      <c r="T110" s="252"/>
      <c r="U110" s="252" t="s">
        <v>13</v>
      </c>
    </row>
    <row r="111" spans="1:21" s="255" customFormat="1" ht="12.75">
      <c r="A111" s="255" t="s">
        <v>253</v>
      </c>
      <c r="B111" s="334" t="s">
        <v>306</v>
      </c>
      <c r="C111" s="285">
        <v>82.5</v>
      </c>
      <c r="D111" s="285">
        <v>80.5</v>
      </c>
      <c r="E111" s="249">
        <v>1158</v>
      </c>
      <c r="F111" s="224">
        <v>0.38</v>
      </c>
      <c r="G111" s="293">
        <v>4</v>
      </c>
      <c r="H111" s="324">
        <v>3.6218428718529898</v>
      </c>
      <c r="I111" s="324">
        <v>1.9007701590009094</v>
      </c>
      <c r="J111" s="252" t="s">
        <v>1632</v>
      </c>
      <c r="K111" s="252" t="s">
        <v>1633</v>
      </c>
      <c r="L111" s="325" t="s">
        <v>1634</v>
      </c>
      <c r="M111" s="326" t="s">
        <v>1635</v>
      </c>
      <c r="N111" s="332"/>
      <c r="O111" s="249"/>
      <c r="P111" s="249"/>
      <c r="Q111" s="251"/>
      <c r="R111" s="251"/>
      <c r="S111" s="251"/>
      <c r="T111" s="252"/>
      <c r="U111" s="252" t="s">
        <v>13</v>
      </c>
    </row>
    <row r="112" spans="1:21" s="255" customFormat="1" ht="12.75">
      <c r="A112" s="255" t="s">
        <v>253</v>
      </c>
      <c r="B112" s="334" t="s">
        <v>307</v>
      </c>
      <c r="C112" s="285">
        <v>86</v>
      </c>
      <c r="D112" s="285">
        <v>82.8</v>
      </c>
      <c r="E112" s="249">
        <v>1158</v>
      </c>
      <c r="F112" s="224">
        <v>0.38</v>
      </c>
      <c r="G112" s="293">
        <v>26</v>
      </c>
      <c r="H112" s="324">
        <v>23.541978667044454</v>
      </c>
      <c r="I112" s="324">
        <v>12.35500603350591</v>
      </c>
      <c r="J112" s="252" t="s">
        <v>1632</v>
      </c>
      <c r="K112" s="252" t="s">
        <v>1633</v>
      </c>
      <c r="L112" s="325" t="s">
        <v>1634</v>
      </c>
      <c r="M112" s="326" t="s">
        <v>1635</v>
      </c>
      <c r="N112" s="332"/>
      <c r="O112" s="249"/>
      <c r="P112" s="249"/>
      <c r="Q112" s="251"/>
      <c r="R112" s="251"/>
      <c r="S112" s="251"/>
      <c r="T112" s="252"/>
      <c r="U112" s="252" t="s">
        <v>13</v>
      </c>
    </row>
    <row r="113" spans="1:21" s="255" customFormat="1" ht="12.75">
      <c r="A113" s="255" t="s">
        <v>253</v>
      </c>
      <c r="B113" s="334" t="s">
        <v>1573</v>
      </c>
      <c r="C113" s="285">
        <v>82.2</v>
      </c>
      <c r="D113" s="285">
        <v>83.4</v>
      </c>
      <c r="E113" s="285"/>
      <c r="F113" s="285"/>
      <c r="G113" s="331" t="s">
        <v>1642</v>
      </c>
      <c r="H113" s="324"/>
      <c r="I113" s="324"/>
      <c r="J113" s="252" t="s">
        <v>1632</v>
      </c>
      <c r="K113" s="252" t="s">
        <v>1638</v>
      </c>
      <c r="L113" s="325" t="s">
        <v>1634</v>
      </c>
      <c r="M113" s="326" t="s">
        <v>1635</v>
      </c>
      <c r="N113" s="332">
        <v>21</v>
      </c>
      <c r="O113" s="249">
        <v>19.014675077228212</v>
      </c>
      <c r="P113" s="249">
        <v>9.9790433347547758</v>
      </c>
      <c r="Q113" s="251">
        <v>1208</v>
      </c>
      <c r="R113" s="251">
        <v>0.12</v>
      </c>
      <c r="S113" s="335">
        <v>2.5000000000000001E-11</v>
      </c>
      <c r="T113" s="252" t="s">
        <v>1645</v>
      </c>
      <c r="U113" s="252" t="s">
        <v>13</v>
      </c>
    </row>
    <row r="114" spans="1:21" s="255" customFormat="1" ht="12.75">
      <c r="A114" s="255" t="s">
        <v>253</v>
      </c>
      <c r="B114" s="334" t="s">
        <v>1574</v>
      </c>
      <c r="C114" s="285">
        <v>83.4</v>
      </c>
      <c r="D114" s="285">
        <v>78.5</v>
      </c>
      <c r="E114" s="249">
        <v>1158</v>
      </c>
      <c r="F114" s="224">
        <v>0.38</v>
      </c>
      <c r="G114" s="293">
        <v>11</v>
      </c>
      <c r="H114" s="324">
        <v>9.9600678975957315</v>
      </c>
      <c r="I114" s="324">
        <v>5.2271179372524994</v>
      </c>
      <c r="J114" s="252" t="s">
        <v>1632</v>
      </c>
      <c r="K114" s="252" t="s">
        <v>1633</v>
      </c>
      <c r="L114" s="325" t="s">
        <v>1634</v>
      </c>
      <c r="M114" s="326" t="s">
        <v>1635</v>
      </c>
      <c r="N114" s="327"/>
      <c r="O114" s="252"/>
      <c r="P114" s="252"/>
      <c r="Q114" s="251"/>
      <c r="R114" s="251"/>
      <c r="S114" s="251"/>
      <c r="T114" s="252"/>
      <c r="U114" s="252" t="s">
        <v>13</v>
      </c>
    </row>
    <row r="115" spans="1:21" s="255" customFormat="1" ht="12.75">
      <c r="A115" s="255" t="s">
        <v>253</v>
      </c>
      <c r="B115" s="334" t="s">
        <v>1572</v>
      </c>
      <c r="C115" s="285">
        <v>85</v>
      </c>
      <c r="D115" s="285">
        <v>81</v>
      </c>
      <c r="E115" s="249">
        <v>1158</v>
      </c>
      <c r="F115" s="224">
        <v>0.38</v>
      </c>
      <c r="G115" s="293">
        <v>52</v>
      </c>
      <c r="H115" s="324">
        <v>47.083957334088907</v>
      </c>
      <c r="I115" s="324">
        <v>24.710012067011821</v>
      </c>
      <c r="J115" s="252" t="s">
        <v>1632</v>
      </c>
      <c r="K115" s="252" t="s">
        <v>1633</v>
      </c>
      <c r="L115" s="325" t="s">
        <v>1634</v>
      </c>
      <c r="M115" s="326" t="s">
        <v>1635</v>
      </c>
      <c r="N115" s="327"/>
      <c r="O115" s="252"/>
      <c r="P115" s="252"/>
      <c r="Q115" s="251"/>
      <c r="R115" s="251"/>
      <c r="S115" s="251"/>
      <c r="T115" s="252"/>
      <c r="U115" s="252" t="s">
        <v>13</v>
      </c>
    </row>
    <row r="116" spans="1:21" s="255" customFormat="1" ht="12.75">
      <c r="A116" s="255" t="s">
        <v>253</v>
      </c>
      <c r="B116" s="334" t="s">
        <v>1548</v>
      </c>
      <c r="C116" s="285">
        <v>82.1</v>
      </c>
      <c r="D116" s="285">
        <v>76.47</v>
      </c>
      <c r="E116" s="249">
        <v>1158</v>
      </c>
      <c r="F116" s="224">
        <v>0.38</v>
      </c>
      <c r="G116" s="293">
        <v>43</v>
      </c>
      <c r="H116" s="324">
        <v>38.934810872419661</v>
      </c>
      <c r="I116" s="324">
        <v>20.43327920925978</v>
      </c>
      <c r="J116" s="252" t="s">
        <v>1632</v>
      </c>
      <c r="K116" s="252" t="s">
        <v>1633</v>
      </c>
      <c r="L116" s="325" t="s">
        <v>1637</v>
      </c>
      <c r="M116" s="326" t="s">
        <v>1635</v>
      </c>
      <c r="N116" s="327"/>
      <c r="O116" s="252"/>
      <c r="P116" s="252"/>
      <c r="Q116" s="251"/>
      <c r="R116" s="251"/>
      <c r="S116" s="251"/>
      <c r="T116" s="252"/>
      <c r="U116" s="252" t="s">
        <v>13</v>
      </c>
    </row>
    <row r="117" spans="1:21" s="255" customFormat="1" ht="12.75">
      <c r="A117" s="255" t="s">
        <v>253</v>
      </c>
      <c r="B117" s="334" t="s">
        <v>1551</v>
      </c>
      <c r="C117" s="285">
        <v>82.1</v>
      </c>
      <c r="D117" s="285">
        <v>76.09</v>
      </c>
      <c r="E117" s="249">
        <v>1158</v>
      </c>
      <c r="F117" s="224">
        <v>0.38</v>
      </c>
      <c r="G117" s="293">
        <v>13</v>
      </c>
      <c r="H117" s="324">
        <v>11.770989333522223</v>
      </c>
      <c r="I117" s="324">
        <v>6.1775030167529561</v>
      </c>
      <c r="J117" s="252" t="s">
        <v>1632</v>
      </c>
      <c r="K117" s="252" t="s">
        <v>1633</v>
      </c>
      <c r="L117" s="325" t="s">
        <v>1637</v>
      </c>
      <c r="M117" s="326" t="s">
        <v>1635</v>
      </c>
      <c r="N117" s="327"/>
      <c r="O117" s="252"/>
      <c r="P117" s="252"/>
      <c r="Q117" s="251"/>
      <c r="R117" s="251"/>
      <c r="S117" s="251"/>
      <c r="T117" s="252"/>
      <c r="U117" s="252" t="s">
        <v>13</v>
      </c>
    </row>
    <row r="118" spans="1:21" s="255" customFormat="1" ht="12.75">
      <c r="A118" s="255" t="s">
        <v>253</v>
      </c>
      <c r="B118" s="334" t="s">
        <v>328</v>
      </c>
      <c r="C118" s="285">
        <v>84.4</v>
      </c>
      <c r="D118" s="285">
        <v>76.599999999999994</v>
      </c>
      <c r="E118" s="249">
        <v>1158</v>
      </c>
      <c r="F118" s="224">
        <v>0.38</v>
      </c>
      <c r="G118" s="293">
        <v>66</v>
      </c>
      <c r="H118" s="324">
        <v>59.760407385574382</v>
      </c>
      <c r="I118" s="324">
        <v>31.362707623514993</v>
      </c>
      <c r="J118" s="252" t="s">
        <v>1632</v>
      </c>
      <c r="K118" s="252" t="s">
        <v>1633</v>
      </c>
      <c r="L118" s="325" t="s">
        <v>1634</v>
      </c>
      <c r="M118" s="326" t="s">
        <v>1635</v>
      </c>
      <c r="N118" s="327"/>
      <c r="O118" s="252"/>
      <c r="P118" s="252"/>
      <c r="Q118" s="251"/>
      <c r="R118" s="251"/>
      <c r="S118" s="251"/>
      <c r="T118" s="252"/>
      <c r="U118" s="252" t="s">
        <v>13</v>
      </c>
    </row>
    <row r="119" spans="1:21" s="255" customFormat="1" ht="12.75">
      <c r="A119" s="255" t="s">
        <v>253</v>
      </c>
      <c r="B119" s="334" t="s">
        <v>1650</v>
      </c>
      <c r="C119" s="285">
        <v>85.5</v>
      </c>
      <c r="D119" s="285">
        <v>75.47</v>
      </c>
      <c r="E119" s="249">
        <v>1158</v>
      </c>
      <c r="F119" s="224">
        <v>0.38</v>
      </c>
      <c r="G119" s="293">
        <v>57</v>
      </c>
      <c r="H119" s="324">
        <v>51.611260923905192</v>
      </c>
      <c r="I119" s="324">
        <v>27.085974765762945</v>
      </c>
      <c r="J119" s="252" t="s">
        <v>1632</v>
      </c>
      <c r="K119" s="252" t="s">
        <v>1633</v>
      </c>
      <c r="L119" s="325" t="s">
        <v>1634</v>
      </c>
      <c r="M119" s="326" t="s">
        <v>1635</v>
      </c>
      <c r="N119" s="327"/>
      <c r="O119" s="252"/>
      <c r="P119" s="252"/>
      <c r="Q119" s="251"/>
      <c r="R119" s="251"/>
      <c r="S119" s="251"/>
      <c r="T119" s="252"/>
      <c r="U119" s="252" t="s">
        <v>13</v>
      </c>
    </row>
    <row r="120" spans="1:21" s="255" customFormat="1" ht="12.75">
      <c r="A120" s="255" t="s">
        <v>253</v>
      </c>
      <c r="B120" s="334" t="s">
        <v>1651</v>
      </c>
      <c r="C120" s="285">
        <v>85.1</v>
      </c>
      <c r="D120" s="285">
        <v>77.27</v>
      </c>
      <c r="E120" s="249">
        <v>1158</v>
      </c>
      <c r="F120" s="224">
        <v>0.38</v>
      </c>
      <c r="G120" s="293">
        <v>13</v>
      </c>
      <c r="H120" s="324">
        <v>11.770989333522223</v>
      </c>
      <c r="I120" s="324">
        <v>6.1775030167529561</v>
      </c>
      <c r="J120" s="252" t="s">
        <v>1632</v>
      </c>
      <c r="K120" s="252" t="s">
        <v>1633</v>
      </c>
      <c r="L120" s="325" t="s">
        <v>1634</v>
      </c>
      <c r="M120" s="326" t="s">
        <v>1635</v>
      </c>
      <c r="N120" s="327"/>
      <c r="O120" s="252"/>
      <c r="P120" s="252"/>
      <c r="Q120" s="251"/>
      <c r="R120" s="251"/>
      <c r="S120" s="251"/>
      <c r="T120" s="252"/>
      <c r="U120" s="252" t="s">
        <v>13</v>
      </c>
    </row>
    <row r="121" spans="1:21" s="255" customFormat="1" ht="12.75">
      <c r="A121" s="255" t="s">
        <v>253</v>
      </c>
      <c r="B121" s="334" t="s">
        <v>1652</v>
      </c>
      <c r="C121" s="285">
        <v>85.1</v>
      </c>
      <c r="D121" s="285">
        <v>75.650000000000006</v>
      </c>
      <c r="E121" s="249">
        <v>1158</v>
      </c>
      <c r="F121" s="224">
        <v>0.38</v>
      </c>
      <c r="G121" s="293">
        <v>40</v>
      </c>
      <c r="H121" s="324">
        <v>36.218428718529921</v>
      </c>
      <c r="I121" s="324">
        <v>19.007701590009098</v>
      </c>
      <c r="J121" s="252" t="s">
        <v>1632</v>
      </c>
      <c r="K121" s="252" t="s">
        <v>1633</v>
      </c>
      <c r="L121" s="325" t="s">
        <v>1634</v>
      </c>
      <c r="M121" s="326" t="s">
        <v>1635</v>
      </c>
      <c r="N121" s="327"/>
      <c r="O121" s="252"/>
      <c r="P121" s="252"/>
      <c r="Q121" s="251"/>
      <c r="R121" s="251"/>
      <c r="S121" s="251"/>
      <c r="T121" s="252"/>
      <c r="U121" s="252" t="s">
        <v>13</v>
      </c>
    </row>
    <row r="122" spans="1:21" s="255" customFormat="1" ht="12.75">
      <c r="A122" s="255" t="s">
        <v>253</v>
      </c>
      <c r="B122" s="334" t="s">
        <v>1653</v>
      </c>
      <c r="C122" s="285">
        <v>84.9</v>
      </c>
      <c r="D122" s="285">
        <v>76.319999999999993</v>
      </c>
      <c r="E122" s="249">
        <v>1158</v>
      </c>
      <c r="F122" s="224">
        <v>0.38</v>
      </c>
      <c r="G122" s="293">
        <v>35</v>
      </c>
      <c r="H122" s="324">
        <v>31.691125128713665</v>
      </c>
      <c r="I122" s="324">
        <v>16.631738891257953</v>
      </c>
      <c r="J122" s="252" t="s">
        <v>1632</v>
      </c>
      <c r="K122" s="252" t="s">
        <v>1633</v>
      </c>
      <c r="L122" s="325" t="s">
        <v>1634</v>
      </c>
      <c r="M122" s="326" t="s">
        <v>1635</v>
      </c>
      <c r="N122" s="327"/>
      <c r="O122" s="252"/>
      <c r="P122" s="252"/>
      <c r="Q122" s="251"/>
      <c r="R122" s="251"/>
      <c r="S122" s="251"/>
      <c r="T122" s="252"/>
      <c r="U122" s="252" t="s">
        <v>13</v>
      </c>
    </row>
    <row r="123" spans="1:21" s="255" customFormat="1" ht="13.5" thickBot="1">
      <c r="A123" s="263"/>
      <c r="B123" s="263"/>
      <c r="C123" s="257"/>
      <c r="D123" s="257"/>
      <c r="E123" s="257"/>
      <c r="F123" s="257"/>
      <c r="G123" s="257"/>
      <c r="H123" s="259"/>
      <c r="I123" s="259"/>
      <c r="J123" s="257"/>
      <c r="K123" s="257"/>
      <c r="L123" s="257"/>
      <c r="M123" s="329"/>
      <c r="N123" s="330"/>
      <c r="O123" s="257"/>
      <c r="P123" s="257"/>
      <c r="Q123" s="259"/>
      <c r="R123" s="259"/>
      <c r="S123" s="296"/>
      <c r="T123" s="257"/>
      <c r="U123" s="257"/>
    </row>
    <row r="124" spans="1:21" s="255" customFormat="1" ht="12.75">
      <c r="C124" s="252"/>
      <c r="D124" s="252"/>
      <c r="E124" s="252"/>
      <c r="F124" s="252"/>
      <c r="G124" s="252"/>
      <c r="H124" s="251"/>
      <c r="I124" s="251"/>
      <c r="J124" s="252"/>
      <c r="K124" s="252"/>
      <c r="L124" s="252"/>
      <c r="M124" s="252"/>
      <c r="N124" s="252"/>
      <c r="O124" s="252"/>
      <c r="P124" s="252"/>
      <c r="Q124" s="251"/>
      <c r="R124" s="251"/>
      <c r="S124" s="251"/>
      <c r="T124" s="252"/>
      <c r="U124" s="252"/>
    </row>
    <row r="125" spans="1:21" s="255" customFormat="1">
      <c r="A125" s="255" t="s">
        <v>1654</v>
      </c>
      <c r="C125" s="252"/>
      <c r="D125" s="252"/>
      <c r="E125" s="252"/>
      <c r="F125" s="252"/>
      <c r="G125" s="252"/>
      <c r="H125" s="251"/>
      <c r="I125" s="251"/>
      <c r="J125" s="252"/>
      <c r="K125" s="252"/>
      <c r="L125" s="252"/>
      <c r="M125" s="252"/>
      <c r="N125" s="252"/>
      <c r="O125" s="252"/>
      <c r="P125" s="252"/>
      <c r="Q125" s="251"/>
      <c r="R125" s="251"/>
      <c r="S125" s="251"/>
      <c r="T125" s="252"/>
      <c r="U125" s="252"/>
    </row>
    <row r="126" spans="1:21" s="255" customFormat="1" ht="12.75">
      <c r="C126" s="252"/>
      <c r="D126" s="252"/>
      <c r="E126" s="252"/>
      <c r="F126" s="252"/>
      <c r="G126" s="252"/>
      <c r="H126" s="251"/>
      <c r="I126" s="251"/>
      <c r="J126" s="252"/>
      <c r="K126" s="252"/>
      <c r="L126" s="252"/>
      <c r="M126" s="252"/>
      <c r="N126" s="252"/>
      <c r="O126" s="252"/>
      <c r="P126" s="252"/>
      <c r="Q126" s="251"/>
      <c r="R126" s="251"/>
      <c r="S126" s="251"/>
      <c r="T126" s="252"/>
      <c r="U126" s="252"/>
    </row>
    <row r="127" spans="1:21" s="255" customFormat="1" ht="12.75">
      <c r="C127" s="252"/>
      <c r="D127" s="252"/>
      <c r="E127" s="252"/>
      <c r="F127" s="252"/>
      <c r="G127" s="252"/>
      <c r="H127" s="251"/>
      <c r="I127" s="251"/>
      <c r="J127" s="252"/>
      <c r="K127" s="252"/>
      <c r="L127" s="252"/>
      <c r="M127" s="252"/>
      <c r="N127" s="252"/>
      <c r="O127" s="252"/>
      <c r="P127" s="252"/>
      <c r="Q127" s="251"/>
      <c r="R127" s="251"/>
      <c r="S127" s="251"/>
      <c r="T127" s="252"/>
      <c r="U127" s="252"/>
    </row>
    <row r="128" spans="1:21" s="255" customFormat="1" ht="12.75">
      <c r="C128" s="252"/>
      <c r="D128" s="252"/>
      <c r="E128" s="252"/>
      <c r="F128" s="252"/>
      <c r="G128" s="252"/>
      <c r="H128" s="251"/>
      <c r="I128" s="251"/>
      <c r="J128" s="252"/>
      <c r="K128" s="252"/>
      <c r="L128" s="252"/>
      <c r="M128" s="252"/>
      <c r="N128" s="252"/>
      <c r="O128" s="252"/>
      <c r="P128" s="252"/>
      <c r="Q128" s="251"/>
      <c r="R128" s="251"/>
      <c r="S128" s="251"/>
      <c r="T128" s="252"/>
      <c r="U128" s="252"/>
    </row>
    <row r="129" spans="3:21" s="255" customFormat="1" ht="12.75">
      <c r="C129" s="252"/>
      <c r="D129" s="252"/>
      <c r="E129" s="252"/>
      <c r="F129" s="252"/>
      <c r="G129" s="252"/>
      <c r="H129" s="251"/>
      <c r="I129" s="251"/>
      <c r="J129" s="252"/>
      <c r="K129" s="252"/>
      <c r="L129" s="252"/>
      <c r="M129" s="252"/>
      <c r="N129" s="252"/>
      <c r="O129" s="252"/>
      <c r="P129" s="252"/>
      <c r="Q129" s="251"/>
      <c r="R129" s="251"/>
      <c r="S129" s="251"/>
      <c r="T129" s="252"/>
      <c r="U129" s="252"/>
    </row>
    <row r="130" spans="3:21" s="255" customFormat="1" ht="12.75">
      <c r="C130" s="252"/>
      <c r="D130" s="252"/>
      <c r="E130" s="252"/>
      <c r="F130" s="252"/>
      <c r="G130" s="252"/>
      <c r="H130" s="251"/>
      <c r="I130" s="251"/>
      <c r="J130" s="252"/>
      <c r="K130" s="252"/>
      <c r="L130" s="252"/>
      <c r="M130" s="252"/>
      <c r="N130" s="252"/>
      <c r="O130" s="252"/>
      <c r="P130" s="252"/>
      <c r="Q130" s="251"/>
      <c r="R130" s="251"/>
      <c r="S130" s="251"/>
      <c r="T130" s="252"/>
      <c r="U130" s="252"/>
    </row>
    <row r="131" spans="3:21" s="255" customFormat="1" ht="12.75">
      <c r="C131" s="252"/>
      <c r="D131" s="252"/>
      <c r="E131" s="252"/>
      <c r="F131" s="252"/>
      <c r="G131" s="252"/>
      <c r="H131" s="251"/>
      <c r="I131" s="251"/>
      <c r="J131" s="360"/>
      <c r="K131" s="360"/>
      <c r="L131" s="252"/>
      <c r="M131" s="252"/>
      <c r="N131" s="252"/>
      <c r="O131" s="252"/>
      <c r="P131" s="252"/>
      <c r="Q131" s="251"/>
      <c r="R131" s="251"/>
      <c r="S131" s="251"/>
      <c r="T131" s="252"/>
      <c r="U131" s="252"/>
    </row>
  </sheetData>
  <mergeCells count="2">
    <mergeCell ref="G2:J2"/>
    <mergeCell ref="N2:T2"/>
  </mergeCells>
  <pageMargins left="0.7" right="0.7" top="0.78740157499999996" bottom="0.78740157499999996" header="0.3" footer="0.3"/>
  <pageSetup scale="59" orientation="landscape" r:id="rId1"/>
  <rowBreaks count="2" manualBreakCount="2">
    <brk id="51" max="16383" man="1"/>
    <brk id="10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zoomScale="80" zoomScaleNormal="80" workbookViewId="0">
      <selection activeCell="H30" sqref="H30"/>
    </sheetView>
  </sheetViews>
  <sheetFormatPr defaultColWidth="11.42578125" defaultRowHeight="15"/>
  <cols>
    <col min="2" max="2" width="11.5703125" style="99"/>
    <col min="3" max="3" width="124.85546875" style="99" customWidth="1"/>
    <col min="4" max="4" width="17" customWidth="1"/>
  </cols>
  <sheetData>
    <row r="1" spans="1:3" ht="18">
      <c r="A1" s="116" t="s">
        <v>1655</v>
      </c>
    </row>
    <row r="2" spans="1:3">
      <c r="A2" s="619"/>
      <c r="B2" s="619"/>
      <c r="C2" s="619"/>
    </row>
    <row r="3" spans="1:3" s="157" customFormat="1" ht="13.5" thickBot="1">
      <c r="A3" s="155" t="s">
        <v>429</v>
      </c>
      <c r="B3" s="156" t="s">
        <v>1656</v>
      </c>
      <c r="C3" s="156" t="s">
        <v>1657</v>
      </c>
    </row>
    <row r="4" spans="1:3" s="135" customFormat="1" ht="12.75">
      <c r="A4" s="158">
        <v>18283</v>
      </c>
      <c r="B4" s="159">
        <v>0.81319444444444444</v>
      </c>
      <c r="C4" s="160" t="s">
        <v>1658</v>
      </c>
    </row>
    <row r="5" spans="1:3" s="135" customFormat="1" ht="12.75">
      <c r="A5" s="158">
        <v>18284</v>
      </c>
      <c r="B5" s="161" t="s">
        <v>1659</v>
      </c>
      <c r="C5" s="160" t="s">
        <v>1660</v>
      </c>
    </row>
    <row r="6" spans="1:3" s="135" customFormat="1" ht="12.75">
      <c r="A6" s="158">
        <v>18307</v>
      </c>
      <c r="B6" s="159">
        <v>0.4993055555555555</v>
      </c>
      <c r="C6" s="160" t="s">
        <v>1661</v>
      </c>
    </row>
    <row r="7" spans="1:3" s="135" customFormat="1" ht="12.75">
      <c r="A7" s="158">
        <v>18309</v>
      </c>
      <c r="B7" s="159">
        <v>0.70277777777777783</v>
      </c>
      <c r="C7" s="160" t="s">
        <v>1658</v>
      </c>
    </row>
    <row r="8" spans="1:3" s="135" customFormat="1" ht="12.75">
      <c r="A8" s="158">
        <v>18322</v>
      </c>
      <c r="B8" s="161" t="s">
        <v>1662</v>
      </c>
      <c r="C8" s="160" t="s">
        <v>1658</v>
      </c>
    </row>
    <row r="9" spans="1:3" s="135" customFormat="1" ht="12.75">
      <c r="A9" s="158">
        <v>18329</v>
      </c>
      <c r="B9" s="159">
        <v>0.90763888888888899</v>
      </c>
      <c r="C9" s="160" t="s">
        <v>1658</v>
      </c>
    </row>
    <row r="10" spans="1:3" s="135" customFormat="1" ht="12.75">
      <c r="A10" s="162">
        <v>18347</v>
      </c>
      <c r="B10" s="163" t="s">
        <v>1663</v>
      </c>
      <c r="C10" s="164" t="s">
        <v>1664</v>
      </c>
    </row>
    <row r="11" spans="1:3" s="135" customFormat="1" ht="12.75">
      <c r="A11" s="158">
        <v>18350</v>
      </c>
      <c r="B11" s="159">
        <v>0.45624999999999999</v>
      </c>
      <c r="C11" s="160" t="s">
        <v>1658</v>
      </c>
    </row>
    <row r="12" spans="1:3" s="135" customFormat="1" ht="12.75">
      <c r="A12" s="158">
        <v>18361</v>
      </c>
      <c r="B12" s="161" t="s">
        <v>1665</v>
      </c>
      <c r="C12" s="160" t="s">
        <v>1666</v>
      </c>
    </row>
    <row r="13" spans="1:3" s="135" customFormat="1" ht="12.75">
      <c r="A13" s="158">
        <v>18378</v>
      </c>
      <c r="B13" s="159">
        <v>0.42291666666666666</v>
      </c>
      <c r="C13" s="160" t="s">
        <v>1658</v>
      </c>
    </row>
    <row r="14" spans="1:3" s="135" customFormat="1" ht="12.75">
      <c r="A14" s="158">
        <v>18382</v>
      </c>
      <c r="B14" s="159">
        <v>0.88263888888888886</v>
      </c>
      <c r="C14" s="160" t="s">
        <v>1658</v>
      </c>
    </row>
    <row r="15" spans="1:3" s="135" customFormat="1" ht="12.75">
      <c r="A15" s="158">
        <v>18386</v>
      </c>
      <c r="B15" s="159">
        <v>0.50555555555555554</v>
      </c>
      <c r="C15" s="160" t="s">
        <v>1658</v>
      </c>
    </row>
    <row r="16" spans="1:3" s="135" customFormat="1" ht="12.75">
      <c r="A16" s="158">
        <v>18390</v>
      </c>
      <c r="B16" s="161" t="s">
        <v>1667</v>
      </c>
      <c r="C16" s="160" t="s">
        <v>1658</v>
      </c>
    </row>
    <row r="17" spans="1:4" s="135" customFormat="1" ht="12.75">
      <c r="A17" s="158">
        <v>18392</v>
      </c>
      <c r="B17" s="159">
        <v>0.52847222222222223</v>
      </c>
      <c r="C17" s="160" t="s">
        <v>1658</v>
      </c>
    </row>
    <row r="18" spans="1:4" s="135" customFormat="1" ht="12.75">
      <c r="A18" s="158">
        <v>18394</v>
      </c>
      <c r="B18" s="159">
        <v>0.81805555555555554</v>
      </c>
      <c r="C18" s="160" t="s">
        <v>1666</v>
      </c>
    </row>
    <row r="19" spans="1:4" s="135" customFormat="1" ht="12.75">
      <c r="A19" s="158">
        <v>18396</v>
      </c>
      <c r="B19" s="159">
        <v>0.39374999999999999</v>
      </c>
      <c r="C19" s="160" t="s">
        <v>1658</v>
      </c>
    </row>
    <row r="20" spans="1:4" s="135" customFormat="1" ht="12.75">
      <c r="A20" s="158">
        <v>18397</v>
      </c>
      <c r="B20" s="159">
        <v>0.77708333333333324</v>
      </c>
      <c r="C20" s="160" t="s">
        <v>1666</v>
      </c>
    </row>
    <row r="21" spans="1:4" s="135" customFormat="1" ht="12.75">
      <c r="A21" s="158">
        <v>18401</v>
      </c>
      <c r="B21" s="159">
        <v>0.44930555555555557</v>
      </c>
      <c r="C21" s="160" t="s">
        <v>1658</v>
      </c>
    </row>
    <row r="22" spans="1:4" s="135" customFormat="1" ht="12.75">
      <c r="A22" s="158">
        <v>18411</v>
      </c>
      <c r="B22" s="161" t="s">
        <v>1668</v>
      </c>
      <c r="C22" s="160" t="s">
        <v>1658</v>
      </c>
    </row>
    <row r="23" spans="1:4" s="135" customFormat="1" ht="12.75">
      <c r="A23" s="165">
        <v>18412</v>
      </c>
      <c r="B23" s="166">
        <v>0.63680555555555551</v>
      </c>
      <c r="C23" s="167" t="s">
        <v>1669</v>
      </c>
      <c r="D23" s="616" t="s">
        <v>1670</v>
      </c>
    </row>
    <row r="24" spans="1:4" s="135" customFormat="1" ht="12.75">
      <c r="A24" s="168">
        <v>18413</v>
      </c>
      <c r="B24" s="159">
        <v>0.60902777777777783</v>
      </c>
      <c r="C24" s="160" t="s">
        <v>1658</v>
      </c>
      <c r="D24" s="617"/>
    </row>
    <row r="25" spans="1:4" s="135" customFormat="1" ht="12.75">
      <c r="A25" s="168">
        <v>18413</v>
      </c>
      <c r="B25" s="159">
        <v>0.72777777777777775</v>
      </c>
      <c r="C25" s="160" t="s">
        <v>1671</v>
      </c>
      <c r="D25" s="617"/>
    </row>
    <row r="26" spans="1:4" s="135" customFormat="1" ht="12.75">
      <c r="A26" s="169">
        <v>18415</v>
      </c>
      <c r="B26" s="170">
        <v>0.58263888888888882</v>
      </c>
      <c r="C26" s="171" t="s">
        <v>1672</v>
      </c>
      <c r="D26" s="617"/>
    </row>
    <row r="27" spans="1:4" s="135" customFormat="1" ht="12.75">
      <c r="A27" s="172">
        <v>18416</v>
      </c>
      <c r="B27" s="173" t="s">
        <v>98</v>
      </c>
      <c r="C27" s="173" t="s">
        <v>1673</v>
      </c>
      <c r="D27" s="618"/>
    </row>
    <row r="28" spans="1:4" ht="15.75" thickBot="1">
      <c r="A28" s="122"/>
      <c r="B28" s="123"/>
      <c r="C28" s="123"/>
      <c r="D28" s="124"/>
    </row>
    <row r="30" spans="1:4" s="135" customFormat="1">
      <c r="A30" s="598" t="s">
        <v>1674</v>
      </c>
      <c r="B30" s="598"/>
      <c r="C30" s="598"/>
    </row>
  </sheetData>
  <mergeCells count="3">
    <mergeCell ref="D23:D27"/>
    <mergeCell ref="A2:C2"/>
    <mergeCell ref="A30:C30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28A4-016F-455C-9343-074E82DE4F28}">
  <dimension ref="A1:P139"/>
  <sheetViews>
    <sheetView zoomScale="70" zoomScaleNormal="70" workbookViewId="0">
      <selection activeCell="R30" sqref="R30"/>
    </sheetView>
  </sheetViews>
  <sheetFormatPr defaultColWidth="11.42578125" defaultRowHeight="15"/>
  <cols>
    <col min="1" max="1" width="29.5703125" customWidth="1"/>
    <col min="2" max="2" width="19.28515625" customWidth="1"/>
    <col min="3" max="3" width="34.5703125" customWidth="1"/>
    <col min="4" max="4" width="16.140625" style="92" customWidth="1"/>
    <col min="16" max="16" width="16.140625" bestFit="1" customWidth="1"/>
  </cols>
  <sheetData>
    <row r="1" spans="1:16">
      <c r="A1" s="139" t="s">
        <v>1733</v>
      </c>
    </row>
    <row r="4" spans="1:16">
      <c r="P4" s="229" t="s">
        <v>1012</v>
      </c>
    </row>
    <row r="5" spans="1:16">
      <c r="A5" s="133" t="s">
        <v>1709</v>
      </c>
      <c r="B5" s="84" t="s">
        <v>282</v>
      </c>
      <c r="C5" s="84" t="s">
        <v>1017</v>
      </c>
      <c r="D5" s="85" t="s">
        <v>875</v>
      </c>
      <c r="E5" s="86" t="s">
        <v>876</v>
      </c>
      <c r="F5" s="86" t="s">
        <v>877</v>
      </c>
      <c r="G5" s="86" t="s">
        <v>501</v>
      </c>
      <c r="H5" s="86" t="s">
        <v>287</v>
      </c>
      <c r="I5" s="86" t="s">
        <v>878</v>
      </c>
      <c r="J5" s="86" t="s">
        <v>290</v>
      </c>
      <c r="K5" s="86" t="s">
        <v>291</v>
      </c>
      <c r="L5" s="86" t="s">
        <v>502</v>
      </c>
      <c r="M5" s="86" t="s">
        <v>879</v>
      </c>
      <c r="N5" s="86" t="s">
        <v>880</v>
      </c>
      <c r="O5" s="86" t="s">
        <v>292</v>
      </c>
      <c r="P5" s="229" t="s">
        <v>1019</v>
      </c>
    </row>
    <row r="6" spans="1:16" ht="15.75" thickBot="1">
      <c r="A6" s="134"/>
      <c r="B6" s="87"/>
      <c r="C6" s="87"/>
      <c r="D6" s="88" t="s">
        <v>9</v>
      </c>
      <c r="E6" s="89" t="s">
        <v>303</v>
      </c>
      <c r="F6" s="89" t="s">
        <v>303</v>
      </c>
      <c r="G6" s="89" t="s">
        <v>303</v>
      </c>
      <c r="H6" s="89" t="s">
        <v>303</v>
      </c>
      <c r="I6" s="89" t="s">
        <v>303</v>
      </c>
      <c r="J6" s="89" t="s">
        <v>303</v>
      </c>
      <c r="K6" s="89" t="s">
        <v>303</v>
      </c>
      <c r="L6" s="89" t="s">
        <v>303</v>
      </c>
      <c r="M6" s="89" t="s">
        <v>303</v>
      </c>
      <c r="N6" s="89" t="s">
        <v>303</v>
      </c>
      <c r="O6" s="89" t="s">
        <v>303</v>
      </c>
      <c r="P6" s="111" t="s">
        <v>304</v>
      </c>
    </row>
    <row r="8" spans="1:16">
      <c r="A8" t="s">
        <v>1729</v>
      </c>
      <c r="B8" t="s">
        <v>1724</v>
      </c>
      <c r="C8" t="s">
        <v>1725</v>
      </c>
      <c r="D8" s="92" t="s">
        <v>98</v>
      </c>
      <c r="E8" s="91">
        <v>52.19</v>
      </c>
      <c r="F8" s="91">
        <v>2.11</v>
      </c>
      <c r="G8" s="91">
        <v>13.94</v>
      </c>
      <c r="H8" s="91">
        <v>10.79</v>
      </c>
      <c r="I8" s="91">
        <v>0.17</v>
      </c>
      <c r="J8" s="91">
        <v>6.57</v>
      </c>
      <c r="K8" s="91">
        <v>10.58</v>
      </c>
      <c r="L8" s="91">
        <v>2.5499999999999998</v>
      </c>
      <c r="M8" s="91">
        <v>0.38</v>
      </c>
      <c r="N8" s="91">
        <v>0</v>
      </c>
      <c r="O8" s="91">
        <v>99.28</v>
      </c>
      <c r="P8" s="322">
        <v>79.218187129138144</v>
      </c>
    </row>
    <row r="9" spans="1:16">
      <c r="A9" t="s">
        <v>1727</v>
      </c>
      <c r="B9" t="s">
        <v>1698</v>
      </c>
      <c r="C9" t="s">
        <v>1712</v>
      </c>
      <c r="D9" s="92">
        <v>4054</v>
      </c>
      <c r="E9" s="91">
        <v>52.43</v>
      </c>
      <c r="F9" s="91">
        <v>2.1</v>
      </c>
      <c r="G9" s="91">
        <v>13.75</v>
      </c>
      <c r="H9" s="91">
        <v>11.1</v>
      </c>
      <c r="I9" s="91">
        <v>0.17</v>
      </c>
      <c r="J9" s="91">
        <v>6.58</v>
      </c>
      <c r="K9" s="91">
        <v>10.72</v>
      </c>
      <c r="L9" s="91">
        <v>2.34</v>
      </c>
      <c r="M9" s="91">
        <v>0.39</v>
      </c>
      <c r="N9" s="91">
        <v>0.24</v>
      </c>
      <c r="O9" s="91">
        <v>99.82</v>
      </c>
      <c r="P9" s="322">
        <v>78.773450237107681</v>
      </c>
    </row>
    <row r="10" spans="1:16">
      <c r="A10" t="s">
        <v>1727</v>
      </c>
      <c r="B10" t="s">
        <v>1699</v>
      </c>
      <c r="C10" t="s">
        <v>1712</v>
      </c>
      <c r="D10" s="92">
        <v>3962</v>
      </c>
      <c r="E10" s="91">
        <v>52.55</v>
      </c>
      <c r="F10" s="91">
        <v>2.16</v>
      </c>
      <c r="G10" s="91">
        <v>13.94</v>
      </c>
      <c r="H10" s="91">
        <v>10.76</v>
      </c>
      <c r="I10" s="91">
        <v>0.16</v>
      </c>
      <c r="J10" s="91">
        <v>6.61</v>
      </c>
      <c r="K10" s="91">
        <v>10.69</v>
      </c>
      <c r="L10" s="91">
        <v>2.36</v>
      </c>
      <c r="M10" s="91">
        <v>0.48</v>
      </c>
      <c r="N10" s="91">
        <v>0.28000000000000003</v>
      </c>
      <c r="O10" s="91">
        <v>99.99</v>
      </c>
      <c r="P10" s="322">
        <v>79.363574004687152</v>
      </c>
    </row>
    <row r="11" spans="1:16">
      <c r="A11" t="s">
        <v>1727</v>
      </c>
      <c r="B11" t="s">
        <v>1700</v>
      </c>
      <c r="C11" t="s">
        <v>1712</v>
      </c>
      <c r="D11" s="92">
        <v>3810</v>
      </c>
      <c r="E11" s="91">
        <v>52.62</v>
      </c>
      <c r="F11" s="91">
        <v>2.71</v>
      </c>
      <c r="G11" s="91">
        <v>13.11</v>
      </c>
      <c r="H11" s="91">
        <v>12.26</v>
      </c>
      <c r="I11" s="91">
        <v>0.21</v>
      </c>
      <c r="J11" s="91">
        <v>5.36</v>
      </c>
      <c r="K11" s="91">
        <v>10.1</v>
      </c>
      <c r="L11" s="91">
        <v>2.52</v>
      </c>
      <c r="M11" s="91">
        <v>0.56000000000000005</v>
      </c>
      <c r="N11" s="91">
        <v>0.28999999999999998</v>
      </c>
      <c r="O11" s="91">
        <v>99.74</v>
      </c>
      <c r="P11" s="322">
        <v>73.240434933898257</v>
      </c>
    </row>
    <row r="12" spans="1:16">
      <c r="A12" t="s">
        <v>1727</v>
      </c>
      <c r="B12" t="s">
        <v>1701</v>
      </c>
      <c r="C12" t="s">
        <v>1712</v>
      </c>
      <c r="D12" s="92">
        <v>3353</v>
      </c>
      <c r="E12" s="91">
        <v>52.44</v>
      </c>
      <c r="F12" s="91">
        <v>2.14</v>
      </c>
      <c r="G12" s="91">
        <v>13.91</v>
      </c>
      <c r="H12" s="91">
        <v>10.9</v>
      </c>
      <c r="I12" s="91">
        <v>0.21</v>
      </c>
      <c r="J12" s="91">
        <v>6.28</v>
      </c>
      <c r="K12" s="91">
        <v>10.65</v>
      </c>
      <c r="L12" s="91">
        <v>2.41</v>
      </c>
      <c r="M12" s="91">
        <v>0.41</v>
      </c>
      <c r="N12" s="91">
        <v>0.23</v>
      </c>
      <c r="O12" s="91">
        <v>99.58</v>
      </c>
      <c r="P12" s="322">
        <v>78.293295931151775</v>
      </c>
    </row>
    <row r="13" spans="1:16">
      <c r="A13" t="s">
        <v>1727</v>
      </c>
      <c r="B13" t="s">
        <v>120</v>
      </c>
      <c r="C13" t="s">
        <v>1712</v>
      </c>
      <c r="D13" s="92">
        <v>3246</v>
      </c>
      <c r="E13" s="91">
        <v>52.84</v>
      </c>
      <c r="F13" s="91">
        <v>2.1800000000000002</v>
      </c>
      <c r="G13" s="91">
        <v>13.58</v>
      </c>
      <c r="H13" s="91">
        <v>11.11</v>
      </c>
      <c r="I13" s="91">
        <v>0.15</v>
      </c>
      <c r="J13" s="91">
        <v>6.27</v>
      </c>
      <c r="K13" s="91">
        <v>10.68</v>
      </c>
      <c r="L13" s="91">
        <v>2.35</v>
      </c>
      <c r="M13" s="91">
        <v>0.38</v>
      </c>
      <c r="N13" s="91">
        <v>0.22</v>
      </c>
      <c r="O13" s="91">
        <v>99.759999999999991</v>
      </c>
      <c r="P13" s="322">
        <v>77.93984691851432</v>
      </c>
    </row>
    <row r="14" spans="1:16">
      <c r="A14" t="s">
        <v>1727</v>
      </c>
      <c r="B14" t="s">
        <v>138</v>
      </c>
      <c r="C14" t="s">
        <v>1712</v>
      </c>
      <c r="D14" s="92">
        <v>2627</v>
      </c>
      <c r="E14" s="91">
        <v>52.46</v>
      </c>
      <c r="F14" s="91">
        <v>2.75</v>
      </c>
      <c r="G14" s="91">
        <v>13.02</v>
      </c>
      <c r="H14" s="91">
        <v>12.42</v>
      </c>
      <c r="I14" s="91">
        <v>0.22</v>
      </c>
      <c r="J14" s="91">
        <v>5.46</v>
      </c>
      <c r="K14" s="91">
        <v>10.07</v>
      </c>
      <c r="L14" s="91">
        <v>2.4900000000000002</v>
      </c>
      <c r="M14" s="91">
        <v>0.6</v>
      </c>
      <c r="N14" s="91">
        <v>0.35</v>
      </c>
      <c r="O14" s="91">
        <v>99.839999999999989</v>
      </c>
      <c r="P14" s="322">
        <v>73.348455520775602</v>
      </c>
    </row>
    <row r="15" spans="1:16">
      <c r="A15" t="s">
        <v>1727</v>
      </c>
      <c r="B15" t="s">
        <v>1702</v>
      </c>
      <c r="C15" t="s">
        <v>1712</v>
      </c>
      <c r="D15" s="92">
        <v>2588</v>
      </c>
      <c r="E15" s="91">
        <v>52.61</v>
      </c>
      <c r="F15" s="91">
        <v>2.4900000000000002</v>
      </c>
      <c r="G15" s="91">
        <v>13.53</v>
      </c>
      <c r="H15" s="91">
        <v>11.56</v>
      </c>
      <c r="I15" s="91">
        <v>0.21</v>
      </c>
      <c r="J15" s="91">
        <v>5.79</v>
      </c>
      <c r="K15" s="91">
        <v>10.3</v>
      </c>
      <c r="L15" s="91">
        <v>2.2000000000000002</v>
      </c>
      <c r="M15" s="91">
        <v>0.56000000000000005</v>
      </c>
      <c r="N15" s="91">
        <v>0.27</v>
      </c>
      <c r="O15" s="91">
        <v>99.52</v>
      </c>
      <c r="P15" s="322">
        <v>75.819611243234135</v>
      </c>
    </row>
    <row r="16" spans="1:16">
      <c r="A16" t="s">
        <v>1727</v>
      </c>
      <c r="B16" t="s">
        <v>99</v>
      </c>
      <c r="C16" t="s">
        <v>1712</v>
      </c>
      <c r="D16" s="92">
        <v>2195</v>
      </c>
      <c r="E16" s="91">
        <v>52.13</v>
      </c>
      <c r="F16" s="91">
        <v>2.34</v>
      </c>
      <c r="G16" s="91">
        <v>13.32</v>
      </c>
      <c r="H16" s="91">
        <v>12.02</v>
      </c>
      <c r="I16" s="91">
        <v>0.2</v>
      </c>
      <c r="J16" s="91">
        <v>5.94</v>
      </c>
      <c r="K16" s="91">
        <v>10.41</v>
      </c>
      <c r="L16" s="91">
        <v>2.37</v>
      </c>
      <c r="M16" s="91">
        <v>0.44</v>
      </c>
      <c r="N16" s="91">
        <v>0.26</v>
      </c>
      <c r="O16" s="91">
        <v>99.429999999999993</v>
      </c>
      <c r="P16" s="322">
        <v>75.572277041178907</v>
      </c>
    </row>
    <row r="17" spans="1:16">
      <c r="A17" t="s">
        <v>1727</v>
      </c>
      <c r="B17" t="s">
        <v>1703</v>
      </c>
      <c r="C17" t="s">
        <v>1712</v>
      </c>
      <c r="D17" s="92">
        <v>1600</v>
      </c>
      <c r="E17" s="91">
        <v>52.61</v>
      </c>
      <c r="F17" s="91">
        <v>2</v>
      </c>
      <c r="G17" s="91">
        <v>13.94</v>
      </c>
      <c r="H17" s="91">
        <v>10.61</v>
      </c>
      <c r="I17" s="91">
        <v>0.18</v>
      </c>
      <c r="J17" s="91">
        <v>6.63</v>
      </c>
      <c r="K17" s="91">
        <v>10.55</v>
      </c>
      <c r="L17" s="91">
        <v>2.2599999999999998</v>
      </c>
      <c r="M17" s="91">
        <v>0.4</v>
      </c>
      <c r="N17" s="91">
        <v>0.25</v>
      </c>
      <c r="O17" s="91">
        <v>99.43</v>
      </c>
      <c r="P17" s="322">
        <v>79.641575954984333</v>
      </c>
    </row>
    <row r="18" spans="1:16">
      <c r="A18" t="s">
        <v>1727</v>
      </c>
      <c r="B18" t="s">
        <v>25</v>
      </c>
      <c r="C18" t="s">
        <v>1712</v>
      </c>
      <c r="D18" s="92">
        <v>1360</v>
      </c>
      <c r="E18" s="91">
        <v>52.61</v>
      </c>
      <c r="F18" s="91">
        <v>2.5499999999999998</v>
      </c>
      <c r="G18" s="91">
        <v>13.68</v>
      </c>
      <c r="H18" s="91">
        <v>11.58</v>
      </c>
      <c r="I18" s="91">
        <v>0.19</v>
      </c>
      <c r="J18" s="91">
        <v>5.65</v>
      </c>
      <c r="K18" s="91">
        <v>10.07</v>
      </c>
      <c r="L18" s="91">
        <v>2.52</v>
      </c>
      <c r="M18" s="91">
        <v>0.57999999999999996</v>
      </c>
      <c r="N18" s="91">
        <v>0.34</v>
      </c>
      <c r="O18" s="91">
        <v>99.77000000000001</v>
      </c>
      <c r="P18" s="322">
        <v>75.335931010754067</v>
      </c>
    </row>
    <row r="19" spans="1:16">
      <c r="A19" t="s">
        <v>1727</v>
      </c>
      <c r="B19" t="s">
        <v>15</v>
      </c>
      <c r="C19" t="s">
        <v>1712</v>
      </c>
      <c r="D19" s="92">
        <v>900</v>
      </c>
      <c r="E19" s="91">
        <v>52.16</v>
      </c>
      <c r="F19" s="91">
        <v>1.97</v>
      </c>
      <c r="G19" s="91">
        <v>13.62</v>
      </c>
      <c r="H19" s="91">
        <v>10.79</v>
      </c>
      <c r="I19" s="91">
        <v>0.18</v>
      </c>
      <c r="J19" s="91">
        <v>7.81</v>
      </c>
      <c r="K19" s="91">
        <v>10.47</v>
      </c>
      <c r="L19" s="91">
        <v>2.2000000000000002</v>
      </c>
      <c r="M19" s="91">
        <v>0.37</v>
      </c>
      <c r="N19" s="91">
        <v>0.23</v>
      </c>
      <c r="O19" s="91">
        <v>99.800000000000011</v>
      </c>
      <c r="P19" s="322">
        <v>81.921214628734035</v>
      </c>
    </row>
    <row r="20" spans="1:16">
      <c r="A20" t="s">
        <v>1727</v>
      </c>
      <c r="B20" t="s">
        <v>1713</v>
      </c>
      <c r="C20" t="s">
        <v>1714</v>
      </c>
      <c r="D20" s="92">
        <v>-1265</v>
      </c>
      <c r="E20" s="91">
        <v>51.28</v>
      </c>
      <c r="F20" s="91">
        <v>2.17</v>
      </c>
      <c r="G20" s="91">
        <v>13.41</v>
      </c>
      <c r="H20" s="91">
        <v>10.52</v>
      </c>
      <c r="I20" s="91">
        <v>0.15</v>
      </c>
      <c r="J20" s="91">
        <v>8.42</v>
      </c>
      <c r="K20" s="91">
        <v>10.7</v>
      </c>
      <c r="L20" s="91">
        <v>2.16</v>
      </c>
      <c r="M20" s="91">
        <v>0.33</v>
      </c>
      <c r="N20" s="91">
        <v>0.183</v>
      </c>
      <c r="O20" s="91">
        <v>99.323000000000008</v>
      </c>
      <c r="P20" s="322">
        <v>83.362858777070556</v>
      </c>
    </row>
    <row r="21" spans="1:16">
      <c r="A21" t="s">
        <v>1727</v>
      </c>
      <c r="B21" t="s">
        <v>1715</v>
      </c>
      <c r="C21" t="s">
        <v>1714</v>
      </c>
      <c r="D21" s="92">
        <v>-1110</v>
      </c>
      <c r="E21" s="91">
        <v>52.03</v>
      </c>
      <c r="F21" s="91">
        <v>2</v>
      </c>
      <c r="G21" s="91">
        <v>13.45</v>
      </c>
      <c r="H21" s="91">
        <v>10.3</v>
      </c>
      <c r="I21" s="91">
        <v>0.19</v>
      </c>
      <c r="J21" s="91">
        <v>8.24</v>
      </c>
      <c r="K21" s="91">
        <v>10.47</v>
      </c>
      <c r="L21" s="91">
        <v>2.1</v>
      </c>
      <c r="M21" s="91">
        <v>0.3</v>
      </c>
      <c r="N21" s="91">
        <v>0.18</v>
      </c>
      <c r="O21" s="91">
        <v>99.259999999999991</v>
      </c>
      <c r="P21" s="322">
        <v>83.356267474818679</v>
      </c>
    </row>
    <row r="22" spans="1:16">
      <c r="A22" t="s">
        <v>1727</v>
      </c>
      <c r="B22" t="s">
        <v>1716</v>
      </c>
      <c r="C22" t="s">
        <v>1714</v>
      </c>
      <c r="D22" s="92">
        <v>-1310</v>
      </c>
      <c r="E22" s="91">
        <v>51.51</v>
      </c>
      <c r="F22" s="91">
        <v>2.17</v>
      </c>
      <c r="G22" s="91">
        <v>13.45</v>
      </c>
      <c r="H22" s="91">
        <v>10.36</v>
      </c>
      <c r="I22" s="91">
        <v>0.15</v>
      </c>
      <c r="J22" s="91">
        <v>8.26</v>
      </c>
      <c r="K22" s="91">
        <v>10.75</v>
      </c>
      <c r="L22" s="91">
        <v>2.21</v>
      </c>
      <c r="M22" s="91">
        <v>0.34</v>
      </c>
      <c r="N22" s="91">
        <v>0.18</v>
      </c>
      <c r="O22" s="91">
        <v>99.38000000000001</v>
      </c>
      <c r="P22" s="322">
        <v>83.309264860540424</v>
      </c>
    </row>
    <row r="23" spans="1:16">
      <c r="A23" t="s">
        <v>1727</v>
      </c>
      <c r="B23" t="s">
        <v>1719</v>
      </c>
      <c r="C23" t="s">
        <v>1714</v>
      </c>
      <c r="D23" s="92">
        <v>-775</v>
      </c>
      <c r="E23" s="91">
        <v>51.91</v>
      </c>
      <c r="F23" s="91">
        <v>2.12</v>
      </c>
      <c r="G23" s="91">
        <v>13.99</v>
      </c>
      <c r="H23" s="91">
        <v>10.42</v>
      </c>
      <c r="I23" s="91">
        <v>0.15</v>
      </c>
      <c r="J23" s="91">
        <v>7.01</v>
      </c>
      <c r="K23" s="91">
        <v>11.11</v>
      </c>
      <c r="L23" s="91">
        <v>2.21</v>
      </c>
      <c r="M23" s="91">
        <v>0.31</v>
      </c>
      <c r="N23" s="91">
        <v>0.2</v>
      </c>
      <c r="O23" s="91">
        <v>99.43</v>
      </c>
      <c r="P23" s="322">
        <v>80.812060640141212</v>
      </c>
    </row>
    <row r="24" spans="1:16">
      <c r="A24" t="s">
        <v>1727</v>
      </c>
      <c r="B24" t="s">
        <v>1720</v>
      </c>
      <c r="C24" t="s">
        <v>1714</v>
      </c>
      <c r="D24" s="92">
        <v>-1735</v>
      </c>
      <c r="E24" s="91">
        <v>51.81</v>
      </c>
      <c r="F24" s="91">
        <v>2.0099999999999998</v>
      </c>
      <c r="G24" s="91">
        <v>13.73</v>
      </c>
      <c r="H24" s="91">
        <v>10.49</v>
      </c>
      <c r="I24" s="91">
        <v>0.16</v>
      </c>
      <c r="J24" s="91">
        <v>7.9</v>
      </c>
      <c r="K24" s="91">
        <v>10.9</v>
      </c>
      <c r="L24" s="91">
        <v>2.1800000000000002</v>
      </c>
      <c r="M24" s="91">
        <v>0.3</v>
      </c>
      <c r="N24" s="91">
        <v>0.18</v>
      </c>
      <c r="O24" s="91">
        <v>99.660000000000011</v>
      </c>
      <c r="P24" s="322">
        <v>82.501105254799413</v>
      </c>
    </row>
    <row r="25" spans="1:16">
      <c r="A25" t="s">
        <v>1727</v>
      </c>
      <c r="B25" t="s">
        <v>1721</v>
      </c>
      <c r="C25" t="s">
        <v>1714</v>
      </c>
      <c r="D25" s="92">
        <v>-1735</v>
      </c>
      <c r="E25" s="91">
        <v>52.45</v>
      </c>
      <c r="F25" s="91">
        <v>2.8</v>
      </c>
      <c r="G25" s="91">
        <v>13.62</v>
      </c>
      <c r="H25" s="91">
        <v>11.5</v>
      </c>
      <c r="I25" s="91">
        <v>0.19</v>
      </c>
      <c r="J25" s="91">
        <v>5.84</v>
      </c>
      <c r="K25" s="91">
        <v>9.7100000000000009</v>
      </c>
      <c r="L25" s="91">
        <v>2.52</v>
      </c>
      <c r="M25" s="91">
        <v>0.5</v>
      </c>
      <c r="N25" s="91">
        <v>0.34</v>
      </c>
      <c r="O25" s="91">
        <v>99.470000000000013</v>
      </c>
      <c r="P25" s="322">
        <v>76.07175343264241</v>
      </c>
    </row>
    <row r="26" spans="1:16">
      <c r="A26" t="s">
        <v>1727</v>
      </c>
      <c r="B26" t="s">
        <v>1722</v>
      </c>
      <c r="C26" t="s">
        <v>1714</v>
      </c>
      <c r="D26" s="92">
        <v>-1795</v>
      </c>
      <c r="E26" s="91">
        <v>52.4</v>
      </c>
      <c r="F26" s="91">
        <v>2.85</v>
      </c>
      <c r="G26" s="91">
        <v>13.55</v>
      </c>
      <c r="H26" s="91">
        <v>11.53</v>
      </c>
      <c r="I26" s="91">
        <v>0.19</v>
      </c>
      <c r="J26" s="91">
        <v>5.91</v>
      </c>
      <c r="K26" s="91">
        <v>9.8800000000000008</v>
      </c>
      <c r="L26" s="91">
        <v>2.54</v>
      </c>
      <c r="M26" s="91">
        <v>0.5</v>
      </c>
      <c r="N26" s="91">
        <v>0.28000000000000003</v>
      </c>
      <c r="O26" s="91">
        <v>99.63</v>
      </c>
      <c r="P26" s="322">
        <v>76.240803627492213</v>
      </c>
    </row>
    <row r="27" spans="1:16">
      <c r="A27" t="s">
        <v>1727</v>
      </c>
      <c r="B27" t="s">
        <v>1704</v>
      </c>
      <c r="C27" t="s">
        <v>1714</v>
      </c>
      <c r="D27" s="92">
        <v>-1950</v>
      </c>
      <c r="E27" s="91">
        <v>52.04</v>
      </c>
      <c r="F27" s="91">
        <v>2.0099999999999998</v>
      </c>
      <c r="G27" s="91">
        <v>13.94</v>
      </c>
      <c r="H27" s="91">
        <v>9.91</v>
      </c>
      <c r="I27" s="91">
        <v>0.17</v>
      </c>
      <c r="J27" s="91">
        <v>7.65</v>
      </c>
      <c r="K27" s="91">
        <v>10.88</v>
      </c>
      <c r="L27" s="91">
        <v>2.23</v>
      </c>
      <c r="M27" s="91">
        <v>0.31</v>
      </c>
      <c r="N27" s="91">
        <v>0.23</v>
      </c>
      <c r="O27" s="91">
        <v>99.37</v>
      </c>
      <c r="P27" s="322">
        <v>82.855133886693181</v>
      </c>
    </row>
    <row r="28" spans="1:16">
      <c r="A28" t="s">
        <v>1727</v>
      </c>
      <c r="B28" t="s">
        <v>1723</v>
      </c>
      <c r="C28" t="s">
        <v>1714</v>
      </c>
      <c r="D28" s="92">
        <v>-3000</v>
      </c>
      <c r="E28" s="91">
        <v>52.5</v>
      </c>
      <c r="F28" s="91">
        <v>2</v>
      </c>
      <c r="G28" s="91">
        <v>13.3</v>
      </c>
      <c r="H28" s="91">
        <v>10.11</v>
      </c>
      <c r="I28" s="91">
        <v>0.2</v>
      </c>
      <c r="J28" s="91">
        <v>7.91</v>
      </c>
      <c r="K28" s="91">
        <v>11.34</v>
      </c>
      <c r="L28" s="91">
        <v>2.11</v>
      </c>
      <c r="M28" s="91">
        <v>0.31</v>
      </c>
      <c r="N28" s="91">
        <v>0.19</v>
      </c>
      <c r="O28" s="91">
        <v>99.97</v>
      </c>
      <c r="P28" s="322">
        <v>83.045232696049723</v>
      </c>
    </row>
    <row r="29" spans="1:16">
      <c r="A29" t="s">
        <v>1727</v>
      </c>
      <c r="B29" t="s">
        <v>1717</v>
      </c>
      <c r="C29" t="s">
        <v>1714</v>
      </c>
      <c r="D29" s="92">
        <v>-3000</v>
      </c>
      <c r="E29" s="91">
        <v>52.01</v>
      </c>
      <c r="F29" s="91">
        <v>1.9</v>
      </c>
      <c r="G29" s="91">
        <v>14.22</v>
      </c>
      <c r="H29" s="91">
        <v>9.94</v>
      </c>
      <c r="I29" s="91">
        <v>0.2</v>
      </c>
      <c r="J29" s="91">
        <v>7.41</v>
      </c>
      <c r="K29" s="91">
        <v>11.23</v>
      </c>
      <c r="L29" s="91">
        <v>2.2599999999999998</v>
      </c>
      <c r="M29" s="91">
        <v>0.3</v>
      </c>
      <c r="N29" s="91">
        <v>0.18</v>
      </c>
      <c r="O29" s="91">
        <v>99.65</v>
      </c>
      <c r="P29" s="322">
        <v>82.353697009537015</v>
      </c>
    </row>
    <row r="30" spans="1:16">
      <c r="A30" t="s">
        <v>1727</v>
      </c>
      <c r="B30" t="s">
        <v>1718</v>
      </c>
      <c r="C30" t="s">
        <v>1714</v>
      </c>
      <c r="D30" s="92">
        <v>-3000</v>
      </c>
      <c r="E30" s="91">
        <v>52.24</v>
      </c>
      <c r="F30" s="91">
        <v>1.92</v>
      </c>
      <c r="G30" s="91">
        <v>14.01</v>
      </c>
      <c r="H30" s="91">
        <v>9.86</v>
      </c>
      <c r="I30" s="91">
        <v>0.2</v>
      </c>
      <c r="J30" s="91">
        <v>7.44</v>
      </c>
      <c r="K30" s="91">
        <v>10.89</v>
      </c>
      <c r="L30" s="91">
        <v>2.23</v>
      </c>
      <c r="M30" s="91">
        <v>0.28999999999999998</v>
      </c>
      <c r="N30" s="91">
        <v>0.18</v>
      </c>
      <c r="O30" s="91">
        <v>99.260000000000019</v>
      </c>
      <c r="P30" s="322">
        <v>82.529157576357946</v>
      </c>
    </row>
    <row r="31" spans="1:16">
      <c r="A31" t="s">
        <v>1727</v>
      </c>
      <c r="B31" t="s">
        <v>1705</v>
      </c>
      <c r="C31" t="s">
        <v>1714</v>
      </c>
      <c r="D31" s="92">
        <v>-3000</v>
      </c>
      <c r="E31" s="91">
        <v>51.73</v>
      </c>
      <c r="F31" s="91">
        <v>2.2200000000000002</v>
      </c>
      <c r="G31" s="91">
        <v>13.83</v>
      </c>
      <c r="H31" s="91">
        <v>10.210000000000001</v>
      </c>
      <c r="I31" s="91">
        <v>0.2</v>
      </c>
      <c r="J31" s="91">
        <v>7.19</v>
      </c>
      <c r="K31" s="91">
        <v>10.75</v>
      </c>
      <c r="L31" s="91">
        <v>2.2799999999999998</v>
      </c>
      <c r="M31" s="91">
        <v>0.35</v>
      </c>
      <c r="N31" s="91">
        <v>0.18</v>
      </c>
      <c r="O31" s="91">
        <v>98.940000000000012</v>
      </c>
      <c r="P31" s="322">
        <v>81.510926929275882</v>
      </c>
    </row>
    <row r="32" spans="1:16">
      <c r="A32" t="s">
        <v>1727</v>
      </c>
      <c r="B32" t="s">
        <v>1706</v>
      </c>
      <c r="C32" t="s">
        <v>1714</v>
      </c>
      <c r="D32" s="92">
        <v>-3000</v>
      </c>
      <c r="E32" s="91">
        <v>51.99</v>
      </c>
      <c r="F32" s="91">
        <v>2.21</v>
      </c>
      <c r="G32" s="91">
        <v>13.91</v>
      </c>
      <c r="H32" s="91">
        <v>10.46</v>
      </c>
      <c r="I32" s="91">
        <v>0.2</v>
      </c>
      <c r="J32" s="91">
        <v>7.02</v>
      </c>
      <c r="K32" s="91">
        <v>10.83</v>
      </c>
      <c r="L32" s="91">
        <v>2.2200000000000002</v>
      </c>
      <c r="M32" s="91">
        <v>0.34</v>
      </c>
      <c r="N32" s="91">
        <v>0.19</v>
      </c>
      <c r="O32" s="91">
        <v>99.36999999999999</v>
      </c>
      <c r="P32" s="322">
        <v>80.774726607140096</v>
      </c>
    </row>
    <row r="33" spans="1:16">
      <c r="A33" t="s">
        <v>1727</v>
      </c>
      <c r="B33" t="s">
        <v>1707</v>
      </c>
      <c r="C33" t="s">
        <v>1714</v>
      </c>
      <c r="D33" s="92">
        <v>-3700</v>
      </c>
      <c r="E33" s="91">
        <v>51.99</v>
      </c>
      <c r="F33" s="91">
        <v>2.4</v>
      </c>
      <c r="G33" s="91">
        <v>14.95</v>
      </c>
      <c r="H33" s="91">
        <v>11.43</v>
      </c>
      <c r="I33" s="91">
        <v>0.2</v>
      </c>
      <c r="J33" s="91">
        <v>5.41</v>
      </c>
      <c r="K33" s="91">
        <v>10.37</v>
      </c>
      <c r="L33" s="91">
        <v>2.58</v>
      </c>
      <c r="M33" s="91">
        <v>0.42</v>
      </c>
      <c r="N33" s="91">
        <v>0.21</v>
      </c>
      <c r="O33" s="91">
        <v>99.960000000000008</v>
      </c>
      <c r="P33" s="322">
        <v>74.767326327464716</v>
      </c>
    </row>
    <row r="34" spans="1:16">
      <c r="A34" t="s">
        <v>1727</v>
      </c>
      <c r="B34" t="s">
        <v>1708</v>
      </c>
      <c r="C34" t="s">
        <v>1714</v>
      </c>
      <c r="D34" s="92">
        <v>-3700</v>
      </c>
      <c r="E34" s="91">
        <v>52.03</v>
      </c>
      <c r="F34" s="91">
        <v>2.64</v>
      </c>
      <c r="G34" s="91">
        <v>13.7</v>
      </c>
      <c r="H34" s="91">
        <v>11.43</v>
      </c>
      <c r="I34" s="91">
        <v>0.2</v>
      </c>
      <c r="J34" s="91">
        <v>5.49</v>
      </c>
      <c r="K34" s="91">
        <v>9.75</v>
      </c>
      <c r="L34" s="91">
        <v>2.39</v>
      </c>
      <c r="M34" s="91">
        <v>0.44</v>
      </c>
      <c r="N34" s="91">
        <v>0.25</v>
      </c>
      <c r="O34" s="91">
        <v>98.320000000000007</v>
      </c>
      <c r="P34" s="322">
        <v>75.043252286849764</v>
      </c>
    </row>
    <row r="35" spans="1:16">
      <c r="A35" t="s">
        <v>1731</v>
      </c>
      <c r="B35" t="s">
        <v>1710</v>
      </c>
      <c r="C35" t="s">
        <v>1726</v>
      </c>
      <c r="D35" s="92" t="s">
        <v>98</v>
      </c>
      <c r="E35" s="91">
        <v>52.46</v>
      </c>
      <c r="F35" s="91">
        <v>1.96</v>
      </c>
      <c r="G35" s="91">
        <v>13.89</v>
      </c>
      <c r="H35" s="91">
        <v>10.77</v>
      </c>
      <c r="I35" s="91">
        <v>0.18</v>
      </c>
      <c r="J35" s="91">
        <v>6.85</v>
      </c>
      <c r="K35" s="91">
        <v>10.67</v>
      </c>
      <c r="L35" s="91">
        <v>2.2799999999999998</v>
      </c>
      <c r="M35" s="91">
        <v>0.38</v>
      </c>
      <c r="N35" s="91">
        <v>0.21</v>
      </c>
      <c r="O35" s="91">
        <v>99.649999999999991</v>
      </c>
      <c r="P35" s="322">
        <v>79.926674360958231</v>
      </c>
    </row>
    <row r="36" spans="1:16">
      <c r="A36" t="s">
        <v>1731</v>
      </c>
      <c r="B36" t="s">
        <v>1710</v>
      </c>
      <c r="C36" t="s">
        <v>1726</v>
      </c>
      <c r="D36" s="92" t="s">
        <v>98</v>
      </c>
      <c r="E36" s="91">
        <v>51.96</v>
      </c>
      <c r="F36" s="91">
        <v>1.98</v>
      </c>
      <c r="G36" s="91">
        <v>13.92</v>
      </c>
      <c r="H36" s="91">
        <v>10.73</v>
      </c>
      <c r="I36" s="91">
        <v>0.15</v>
      </c>
      <c r="J36" s="91">
        <v>6.84</v>
      </c>
      <c r="K36" s="91">
        <v>10.69</v>
      </c>
      <c r="L36" s="91">
        <v>2.23</v>
      </c>
      <c r="M36" s="91">
        <v>0.37</v>
      </c>
      <c r="N36" s="91">
        <v>0.22</v>
      </c>
      <c r="O36" s="91">
        <v>99.090000000000018</v>
      </c>
      <c r="P36" s="322">
        <v>79.962909368937105</v>
      </c>
    </row>
    <row r="37" spans="1:16">
      <c r="A37" t="s">
        <v>1731</v>
      </c>
      <c r="B37" t="s">
        <v>1710</v>
      </c>
      <c r="C37" t="s">
        <v>1726</v>
      </c>
      <c r="D37" s="92" t="s">
        <v>98</v>
      </c>
      <c r="E37" s="91">
        <v>52.25</v>
      </c>
      <c r="F37" s="91">
        <v>1.95</v>
      </c>
      <c r="G37" s="91">
        <v>13.61</v>
      </c>
      <c r="H37" s="91">
        <v>10.77</v>
      </c>
      <c r="I37" s="91">
        <v>0.15</v>
      </c>
      <c r="J37" s="91">
        <v>6.83</v>
      </c>
      <c r="K37" s="91">
        <v>10.58</v>
      </c>
      <c r="L37" s="91">
        <v>2.2200000000000002</v>
      </c>
      <c r="M37" s="91">
        <v>0.36</v>
      </c>
      <c r="N37" s="91">
        <v>0.23</v>
      </c>
      <c r="O37" s="91">
        <v>98.95</v>
      </c>
      <c r="P37" s="322">
        <v>79.879721164621671</v>
      </c>
    </row>
    <row r="38" spans="1:16">
      <c r="A38" t="s">
        <v>1731</v>
      </c>
      <c r="B38" t="s">
        <v>1710</v>
      </c>
      <c r="C38" t="s">
        <v>1726</v>
      </c>
      <c r="D38" s="92" t="s">
        <v>98</v>
      </c>
      <c r="E38" s="91">
        <v>52.17</v>
      </c>
      <c r="F38" s="91">
        <v>1.95</v>
      </c>
      <c r="G38" s="91">
        <v>13.77</v>
      </c>
      <c r="H38" s="91">
        <v>10.71</v>
      </c>
      <c r="I38" s="91">
        <v>0.16</v>
      </c>
      <c r="J38" s="91">
        <v>6.83</v>
      </c>
      <c r="K38" s="91">
        <v>10.66</v>
      </c>
      <c r="L38" s="91">
        <v>2.27</v>
      </c>
      <c r="M38" s="91">
        <v>0.37</v>
      </c>
      <c r="N38" s="91">
        <v>0.22</v>
      </c>
      <c r="O38" s="91">
        <v>99.109999999999985</v>
      </c>
      <c r="P38" s="322">
        <v>79.969359371242064</v>
      </c>
    </row>
    <row r="39" spans="1:16">
      <c r="A39" t="s">
        <v>1731</v>
      </c>
      <c r="B39" t="s">
        <v>1710</v>
      </c>
      <c r="C39" t="s">
        <v>1726</v>
      </c>
      <c r="D39" s="92" t="s">
        <v>98</v>
      </c>
      <c r="E39" s="91">
        <v>52.26</v>
      </c>
      <c r="F39" s="91">
        <v>1.96</v>
      </c>
      <c r="G39" s="91">
        <v>13.82</v>
      </c>
      <c r="H39" s="91">
        <v>10.83</v>
      </c>
      <c r="I39" s="91">
        <v>0.18</v>
      </c>
      <c r="J39" s="91">
        <v>6.81</v>
      </c>
      <c r="K39" s="91">
        <v>10.65</v>
      </c>
      <c r="L39" s="91">
        <v>2.2200000000000002</v>
      </c>
      <c r="M39" s="91">
        <v>0.37</v>
      </c>
      <c r="N39" s="91">
        <v>0.24</v>
      </c>
      <c r="O39" s="91">
        <v>99.34</v>
      </c>
      <c r="P39" s="322">
        <v>79.742953803397214</v>
      </c>
    </row>
    <row r="40" spans="1:16">
      <c r="A40" t="s">
        <v>1731</v>
      </c>
      <c r="B40" t="s">
        <v>1710</v>
      </c>
      <c r="C40" t="s">
        <v>1726</v>
      </c>
      <c r="D40" s="92" t="s">
        <v>98</v>
      </c>
      <c r="E40" s="91">
        <v>52.15</v>
      </c>
      <c r="F40" s="91">
        <v>1.92</v>
      </c>
      <c r="G40" s="91">
        <v>13.9</v>
      </c>
      <c r="H40" s="91">
        <v>10.74</v>
      </c>
      <c r="I40" s="91">
        <v>0.16</v>
      </c>
      <c r="J40" s="91">
        <v>6.86</v>
      </c>
      <c r="K40" s="91">
        <v>10.54</v>
      </c>
      <c r="L40" s="91">
        <v>2.27</v>
      </c>
      <c r="M40" s="91">
        <v>0.39</v>
      </c>
      <c r="N40" s="91">
        <v>0.22</v>
      </c>
      <c r="O40" s="91">
        <v>99.149999999999977</v>
      </c>
      <c r="P40" s="322">
        <v>79.994745454139377</v>
      </c>
    </row>
    <row r="41" spans="1:16">
      <c r="A41" t="s">
        <v>1731</v>
      </c>
      <c r="B41" t="s">
        <v>1710</v>
      </c>
      <c r="C41" t="s">
        <v>1726</v>
      </c>
      <c r="D41" s="92" t="s">
        <v>98</v>
      </c>
      <c r="E41" s="91">
        <v>51.94</v>
      </c>
      <c r="F41" s="91">
        <v>1.95</v>
      </c>
      <c r="G41" s="91">
        <v>13.73</v>
      </c>
      <c r="H41" s="91">
        <v>10.81</v>
      </c>
      <c r="I41" s="91">
        <v>0.19</v>
      </c>
      <c r="J41" s="91">
        <v>6.8</v>
      </c>
      <c r="K41" s="91">
        <v>10.55</v>
      </c>
      <c r="L41" s="91">
        <v>2.25</v>
      </c>
      <c r="M41" s="91">
        <v>0.37</v>
      </c>
      <c r="N41" s="91">
        <v>0.24</v>
      </c>
      <c r="O41" s="91">
        <v>98.83</v>
      </c>
      <c r="P41" s="322">
        <v>79.749074045493032</v>
      </c>
    </row>
    <row r="42" spans="1:16">
      <c r="A42" t="s">
        <v>1731</v>
      </c>
      <c r="B42" t="s">
        <v>1710</v>
      </c>
      <c r="C42" t="s">
        <v>1726</v>
      </c>
      <c r="D42" s="92" t="s">
        <v>98</v>
      </c>
      <c r="E42" s="91">
        <v>52.56</v>
      </c>
      <c r="F42" s="91">
        <v>1.95</v>
      </c>
      <c r="G42" s="91">
        <v>13.75</v>
      </c>
      <c r="H42" s="91">
        <v>10.72</v>
      </c>
      <c r="I42" s="91">
        <v>0.16</v>
      </c>
      <c r="J42" s="91">
        <v>6.87</v>
      </c>
      <c r="K42" s="91">
        <v>10.83</v>
      </c>
      <c r="L42" s="91">
        <v>2.23</v>
      </c>
      <c r="M42" s="91">
        <v>0.38</v>
      </c>
      <c r="N42" s="91">
        <v>0.23</v>
      </c>
      <c r="O42" s="91">
        <v>99.68</v>
      </c>
      <c r="P42" s="322">
        <v>80.047832565312873</v>
      </c>
    </row>
    <row r="43" spans="1:16">
      <c r="A43" t="s">
        <v>1711</v>
      </c>
      <c r="B43" t="s">
        <v>239</v>
      </c>
      <c r="C43" t="s">
        <v>1734</v>
      </c>
      <c r="D43" s="92">
        <v>3413.76</v>
      </c>
      <c r="E43" s="91">
        <v>52.810190433208092</v>
      </c>
      <c r="F43" s="91">
        <v>2.6068141426529801</v>
      </c>
      <c r="G43" s="91">
        <v>13.372114828089071</v>
      </c>
      <c r="H43" s="91">
        <v>11.28799841516066</v>
      </c>
      <c r="I43" s="91">
        <v>0.17725959952835393</v>
      </c>
      <c r="J43" s="91">
        <v>6.0475521315589997</v>
      </c>
      <c r="K43" s="91">
        <v>9.8712441814234833</v>
      </c>
      <c r="L43" s="91">
        <v>2.8657413715246376</v>
      </c>
      <c r="M43" s="91">
        <v>0.57731488585163693</v>
      </c>
      <c r="N43" s="91">
        <v>0.34755679972225684</v>
      </c>
      <c r="O43" s="91">
        <v>99.963786788720157</v>
      </c>
      <c r="P43" s="322">
        <v>77.032498297937721</v>
      </c>
    </row>
    <row r="44" spans="1:16">
      <c r="A44" t="s">
        <v>1711</v>
      </c>
      <c r="B44" t="s">
        <v>247</v>
      </c>
      <c r="C44" t="s">
        <v>1734</v>
      </c>
      <c r="D44" s="92">
        <v>2462.7840000000001</v>
      </c>
      <c r="E44" s="91">
        <v>52.541771658354996</v>
      </c>
      <c r="F44" s="91">
        <v>2.2208264217844507</v>
      </c>
      <c r="G44" s="91">
        <v>13.529732384992688</v>
      </c>
      <c r="H44" s="91">
        <v>11.250014028504728</v>
      </c>
      <c r="I44" s="91">
        <v>0.1779194683926035</v>
      </c>
      <c r="J44" s="91">
        <v>6.4185869954380568</v>
      </c>
      <c r="K44" s="91">
        <v>10.563342613998925</v>
      </c>
      <c r="L44" s="91">
        <v>2.537688120481993</v>
      </c>
      <c r="M44" s="91">
        <v>0.40919050036290072</v>
      </c>
      <c r="N44" s="91">
        <v>0.27566261641482276</v>
      </c>
      <c r="O44" s="91">
        <v>99.924734808726157</v>
      </c>
      <c r="P44" s="322">
        <v>78.126650484833036</v>
      </c>
    </row>
    <row r="45" spans="1:16">
      <c r="A45" t="s">
        <v>1711</v>
      </c>
      <c r="B45" t="s">
        <v>1054</v>
      </c>
      <c r="C45" t="s">
        <v>1734</v>
      </c>
      <c r="D45" s="92">
        <v>2484.1200000000003</v>
      </c>
      <c r="E45" s="91">
        <v>52.989984477280615</v>
      </c>
      <c r="F45" s="91">
        <v>2.5959634793601181</v>
      </c>
      <c r="G45" s="91">
        <v>13.110988403216917</v>
      </c>
      <c r="H45" s="91">
        <v>11.913388912792703</v>
      </c>
      <c r="I45" s="91">
        <v>0.17581975780055928</v>
      </c>
      <c r="J45" s="91">
        <v>5.776987829162171</v>
      </c>
      <c r="K45" s="91">
        <v>9.9206275290412496</v>
      </c>
      <c r="L45" s="91">
        <v>2.6977078817307589</v>
      </c>
      <c r="M45" s="91">
        <v>0.48883666489925021</v>
      </c>
      <c r="N45" s="91">
        <v>0.30479034895955076</v>
      </c>
      <c r="O45" s="91">
        <v>99.975095284243892</v>
      </c>
      <c r="P45" s="322">
        <v>75.221358395171393</v>
      </c>
    </row>
    <row r="46" spans="1:16">
      <c r="A46" t="s">
        <v>1711</v>
      </c>
      <c r="B46" t="s">
        <v>249</v>
      </c>
      <c r="C46" t="s">
        <v>1734</v>
      </c>
      <c r="D46" s="92">
        <v>2450.5920000000001</v>
      </c>
      <c r="E46" s="91">
        <v>53.317165794108895</v>
      </c>
      <c r="F46" s="91">
        <v>2.4246922008000387</v>
      </c>
      <c r="G46" s="91">
        <v>13.076345234364684</v>
      </c>
      <c r="H46" s="91">
        <v>11.686339940822068</v>
      </c>
      <c r="I46" s="91">
        <v>0.20046539828321921</v>
      </c>
      <c r="J46" s="91">
        <v>5.9131796976896638</v>
      </c>
      <c r="K46" s="91">
        <v>10.074209964494433</v>
      </c>
      <c r="L46" s="91">
        <v>2.5532471415803379</v>
      </c>
      <c r="M46" s="91">
        <v>0.43834378932240808</v>
      </c>
      <c r="N46" s="91">
        <v>0.28493513373092461</v>
      </c>
      <c r="O46" s="91">
        <v>99.968924295196658</v>
      </c>
      <c r="P46" s="322">
        <v>76.005785161839029</v>
      </c>
    </row>
    <row r="47" spans="1:16">
      <c r="A47" t="s">
        <v>1711</v>
      </c>
      <c r="B47" t="s">
        <v>320</v>
      </c>
      <c r="C47" t="s">
        <v>1734</v>
      </c>
      <c r="D47" s="92">
        <v>2996.1840000000002</v>
      </c>
      <c r="E47" s="91">
        <v>52.24283979701525</v>
      </c>
      <c r="F47" s="91">
        <v>2.0680979316698016</v>
      </c>
      <c r="G47" s="91">
        <v>14.064931221901842</v>
      </c>
      <c r="H47" s="91">
        <v>11.071642654013283</v>
      </c>
      <c r="I47" s="91">
        <v>0.16587378251060916</v>
      </c>
      <c r="J47" s="91">
        <v>6.8241650764957429</v>
      </c>
      <c r="K47" s="91">
        <v>10.5163650723832</v>
      </c>
      <c r="L47" s="91">
        <v>2.4083383261533622</v>
      </c>
      <c r="M47" s="91">
        <v>0.37853020112933244</v>
      </c>
      <c r="N47" s="91">
        <v>0.2317133652995004</v>
      </c>
      <c r="O47" s="91">
        <v>99.972497428571927</v>
      </c>
      <c r="P47" s="322">
        <v>79.418136865812102</v>
      </c>
    </row>
    <row r="48" spans="1:16">
      <c r="A48" t="s">
        <v>1711</v>
      </c>
      <c r="B48" t="s">
        <v>41</v>
      </c>
      <c r="C48" t="s">
        <v>1734</v>
      </c>
      <c r="D48" s="92">
        <v>3035.808</v>
      </c>
      <c r="E48" s="91">
        <v>52.780905509357979</v>
      </c>
      <c r="F48" s="91">
        <v>2.0922474331398146</v>
      </c>
      <c r="G48" s="91">
        <v>13.92039741769389</v>
      </c>
      <c r="H48" s="91">
        <v>10.767197098774231</v>
      </c>
      <c r="I48" s="91">
        <v>0.17180620952978867</v>
      </c>
      <c r="J48" s="91">
        <v>6.6162704223820983</v>
      </c>
      <c r="K48" s="91">
        <v>10.58143690045997</v>
      </c>
      <c r="L48" s="91">
        <v>2.4056796681969081</v>
      </c>
      <c r="M48" s="91">
        <v>0.37545561393911581</v>
      </c>
      <c r="N48" s="91">
        <v>0.22890430861100672</v>
      </c>
      <c r="O48" s="91">
        <v>99.940300582084802</v>
      </c>
      <c r="P48" s="322">
        <v>79.368151639337682</v>
      </c>
    </row>
    <row r="49" spans="1:16">
      <c r="A49" t="s">
        <v>1711</v>
      </c>
      <c r="B49" t="s">
        <v>44</v>
      </c>
      <c r="C49" t="s">
        <v>1734</v>
      </c>
      <c r="D49" s="92">
        <v>3086.1000000000004</v>
      </c>
      <c r="E49" s="91">
        <v>52.478774759329248</v>
      </c>
      <c r="F49" s="91">
        <v>2.1180223928777724</v>
      </c>
      <c r="G49" s="91">
        <v>14.065910930241603</v>
      </c>
      <c r="H49" s="91">
        <v>10.919948388867166</v>
      </c>
      <c r="I49" s="91">
        <v>0.18169676887439476</v>
      </c>
      <c r="J49" s="91">
        <v>6.4909526582283901</v>
      </c>
      <c r="K49" s="91">
        <v>10.530757476907842</v>
      </c>
      <c r="L49" s="91">
        <v>2.5408240100098443</v>
      </c>
      <c r="M49" s="91">
        <v>0.38728749336110574</v>
      </c>
      <c r="N49" s="91">
        <v>0.24113781466711695</v>
      </c>
      <c r="O49" s="91">
        <v>99.955312693364462</v>
      </c>
      <c r="P49" s="322">
        <v>78.819036145939037</v>
      </c>
    </row>
    <row r="50" spans="1:16">
      <c r="A50" t="s">
        <v>1711</v>
      </c>
      <c r="B50" t="s">
        <v>47</v>
      </c>
      <c r="C50" t="s">
        <v>1734</v>
      </c>
      <c r="D50" s="92">
        <v>3182.1120000000001</v>
      </c>
      <c r="E50" s="91">
        <v>52.686546934067898</v>
      </c>
      <c r="F50" s="91">
        <v>2.0654690408388774</v>
      </c>
      <c r="G50" s="91">
        <v>13.90111087447017</v>
      </c>
      <c r="H50" s="91">
        <v>10.798765233149986</v>
      </c>
      <c r="I50" s="91">
        <v>0.15716723767901589</v>
      </c>
      <c r="J50" s="91">
        <v>6.6577032445621658</v>
      </c>
      <c r="K50" s="91">
        <v>10.531938572760012</v>
      </c>
      <c r="L50" s="91">
        <v>2.564932594161804</v>
      </c>
      <c r="M50" s="91">
        <v>0.37669328951966591</v>
      </c>
      <c r="N50" s="91">
        <v>0.22954705303895595</v>
      </c>
      <c r="O50" s="91">
        <v>99.969874074248565</v>
      </c>
      <c r="P50" s="322">
        <v>79.422384677603134</v>
      </c>
    </row>
    <row r="51" spans="1:16">
      <c r="A51" t="s">
        <v>1711</v>
      </c>
      <c r="B51" t="s">
        <v>50</v>
      </c>
      <c r="C51" t="s">
        <v>1734</v>
      </c>
      <c r="D51" s="92">
        <v>3268.98</v>
      </c>
      <c r="E51" s="91">
        <v>52.642586526561686</v>
      </c>
      <c r="F51" s="91">
        <v>2.1470569888084343</v>
      </c>
      <c r="G51" s="91">
        <v>13.991135755151024</v>
      </c>
      <c r="H51" s="91">
        <v>10.849710577484423</v>
      </c>
      <c r="I51" s="91">
        <v>0.16594365024513913</v>
      </c>
      <c r="J51" s="91">
        <v>6.4476016713922917</v>
      </c>
      <c r="K51" s="91">
        <v>10.509471448353672</v>
      </c>
      <c r="L51" s="91">
        <v>2.5680885290242954</v>
      </c>
      <c r="M51" s="91">
        <v>0.39905153523069986</v>
      </c>
      <c r="N51" s="91">
        <v>0.23826963281912189</v>
      </c>
      <c r="O51" s="91">
        <v>99.95891631507078</v>
      </c>
      <c r="P51" s="322">
        <v>78.814891548370611</v>
      </c>
    </row>
    <row r="52" spans="1:16">
      <c r="A52" t="s">
        <v>1711</v>
      </c>
      <c r="B52" t="s">
        <v>305</v>
      </c>
      <c r="C52" t="s">
        <v>1734</v>
      </c>
      <c r="D52" s="92">
        <v>3291.84</v>
      </c>
      <c r="E52" s="91">
        <v>53.046986953860234</v>
      </c>
      <c r="F52" s="91">
        <v>2.1241968687268207</v>
      </c>
      <c r="G52" s="91">
        <v>13.849633706543607</v>
      </c>
      <c r="H52" s="91">
        <v>10.806154138181533</v>
      </c>
      <c r="I52" s="91">
        <v>0.16281380315990221</v>
      </c>
      <c r="J52" s="91">
        <v>6.5708828826216008</v>
      </c>
      <c r="K52" s="91">
        <v>10.396843901370501</v>
      </c>
      <c r="L52" s="91">
        <v>2.3981238483795484</v>
      </c>
      <c r="M52" s="91">
        <v>0.37233145692023611</v>
      </c>
      <c r="N52" s="91">
        <v>0.24055732619092771</v>
      </c>
      <c r="O52" s="91">
        <v>99.96852488595492</v>
      </c>
      <c r="P52" s="322">
        <v>79.195761428227968</v>
      </c>
    </row>
    <row r="53" spans="1:16">
      <c r="A53" t="s">
        <v>1711</v>
      </c>
      <c r="B53" t="s">
        <v>63</v>
      </c>
      <c r="C53" t="s">
        <v>1734</v>
      </c>
      <c r="D53" s="92">
        <v>2980.944</v>
      </c>
      <c r="E53" s="91">
        <v>52.686521063001379</v>
      </c>
      <c r="F53" s="91">
        <v>2.3389533523175881</v>
      </c>
      <c r="G53" s="91">
        <v>13.881131181494512</v>
      </c>
      <c r="H53" s="91">
        <v>11.174598087910542</v>
      </c>
      <c r="I53" s="91">
        <v>0.17912494319444702</v>
      </c>
      <c r="J53" s="91">
        <v>6.1317010612692551</v>
      </c>
      <c r="K53" s="91">
        <v>10.212973753894936</v>
      </c>
      <c r="L53" s="91">
        <v>2.640318645286778</v>
      </c>
      <c r="M53" s="91">
        <v>0.44506997235520412</v>
      </c>
      <c r="N53" s="91">
        <v>0.2705653553497358</v>
      </c>
      <c r="O53" s="91">
        <v>99.960957416074379</v>
      </c>
      <c r="P53" s="322">
        <v>77.452884479315244</v>
      </c>
    </row>
    <row r="54" spans="1:16">
      <c r="A54" t="s">
        <v>1711</v>
      </c>
      <c r="B54" t="s">
        <v>66</v>
      </c>
      <c r="C54" t="s">
        <v>1734</v>
      </c>
      <c r="D54" s="92">
        <v>2913.8879999999999</v>
      </c>
      <c r="E54" s="91">
        <v>53.022259999580491</v>
      </c>
      <c r="F54" s="91">
        <v>2.1011804588256582</v>
      </c>
      <c r="G54" s="91">
        <v>13.684105821083046</v>
      </c>
      <c r="H54" s="91">
        <v>10.678378391386948</v>
      </c>
      <c r="I54" s="91">
        <v>0.16947489948354852</v>
      </c>
      <c r="J54" s="91">
        <v>6.9268766423842871</v>
      </c>
      <c r="K54" s="91">
        <v>10.373360811520293</v>
      </c>
      <c r="L54" s="91">
        <v>2.3415470881902194</v>
      </c>
      <c r="M54" s="91">
        <v>0.39750238875205657</v>
      </c>
      <c r="N54" s="91">
        <v>0.26259048819219671</v>
      </c>
      <c r="O54" s="91">
        <v>99.95727698939875</v>
      </c>
      <c r="P54" s="322">
        <v>80.240938703917394</v>
      </c>
    </row>
    <row r="55" spans="1:16">
      <c r="A55" t="s">
        <v>1711</v>
      </c>
      <c r="B55" t="s">
        <v>69</v>
      </c>
      <c r="C55" t="s">
        <v>1734</v>
      </c>
      <c r="D55" s="92">
        <v>2889.5040000000004</v>
      </c>
      <c r="E55" s="91">
        <v>52.56581049522417</v>
      </c>
      <c r="F55" s="91">
        <v>2.1383251785257826</v>
      </c>
      <c r="G55" s="91">
        <v>14.065677572062009</v>
      </c>
      <c r="H55" s="91">
        <v>10.907919456767765</v>
      </c>
      <c r="I55" s="91">
        <v>0.15792692693336061</v>
      </c>
      <c r="J55" s="91">
        <v>6.3824159455250067</v>
      </c>
      <c r="K55" s="91">
        <v>10.511607414225978</v>
      </c>
      <c r="L55" s="91">
        <v>2.5846559803789875</v>
      </c>
      <c r="M55" s="91">
        <v>0.39464262831999097</v>
      </c>
      <c r="N55" s="91">
        <v>0.24294747765105873</v>
      </c>
      <c r="O55" s="91">
        <v>99.951929075614103</v>
      </c>
      <c r="P55" s="322">
        <v>78.55472629480272</v>
      </c>
    </row>
    <row r="56" spans="1:16">
      <c r="A56" t="s">
        <v>1711</v>
      </c>
      <c r="B56" t="s">
        <v>83</v>
      </c>
      <c r="C56" t="s">
        <v>1734</v>
      </c>
      <c r="D56" s="92">
        <v>3889.248</v>
      </c>
      <c r="E56" s="91">
        <v>52.676572005488538</v>
      </c>
      <c r="F56" s="91">
        <v>2.3355846475770869</v>
      </c>
      <c r="G56" s="91">
        <v>13.737720991387379</v>
      </c>
      <c r="H56" s="91">
        <v>11.139478697314399</v>
      </c>
      <c r="I56" s="91">
        <v>0.17321637386401012</v>
      </c>
      <c r="J56" s="91">
        <v>6.2360066085665817</v>
      </c>
      <c r="K56" s="91">
        <v>10.158109970285835</v>
      </c>
      <c r="L56" s="91">
        <v>2.7143630634343769</v>
      </c>
      <c r="M56" s="91">
        <v>0.4783414336038746</v>
      </c>
      <c r="N56" s="91">
        <v>0.30544995971752925</v>
      </c>
      <c r="O56" s="91">
        <v>99.954843751239622</v>
      </c>
      <c r="P56" s="322">
        <v>77.800501951793834</v>
      </c>
    </row>
    <row r="57" spans="1:16">
      <c r="A57" t="s">
        <v>1711</v>
      </c>
      <c r="B57" t="s">
        <v>86</v>
      </c>
      <c r="C57" t="s">
        <v>1734</v>
      </c>
      <c r="D57" s="92">
        <v>3889.248</v>
      </c>
      <c r="E57" s="91">
        <v>52.577403365230055</v>
      </c>
      <c r="F57" s="91">
        <v>2.3880183108536723</v>
      </c>
      <c r="G57" s="91">
        <v>13.764933761382753</v>
      </c>
      <c r="H57" s="91">
        <v>11.124853377483069</v>
      </c>
      <c r="I57" s="91">
        <v>0.17199728301946476</v>
      </c>
      <c r="J57" s="91">
        <v>6.2105640658421333</v>
      </c>
      <c r="K57" s="91">
        <v>10.202983384817893</v>
      </c>
      <c r="L57" s="91">
        <v>2.7561453208151416</v>
      </c>
      <c r="M57" s="91">
        <v>0.47892280121245712</v>
      </c>
      <c r="N57" s="91">
        <v>0.29482702025983065</v>
      </c>
      <c r="O57" s="91">
        <v>99.970648690916477</v>
      </c>
      <c r="P57" s="322">
        <v>77.752545750159015</v>
      </c>
    </row>
    <row r="58" spans="1:16">
      <c r="A58" t="s">
        <v>1711</v>
      </c>
      <c r="B58" t="s">
        <v>88</v>
      </c>
      <c r="C58" t="s">
        <v>1734</v>
      </c>
      <c r="D58" s="92">
        <v>3877.056</v>
      </c>
      <c r="E58" s="91">
        <v>52.783313442712483</v>
      </c>
      <c r="F58" s="91">
        <v>2.3665748143479033</v>
      </c>
      <c r="G58" s="91">
        <v>13.734395335873625</v>
      </c>
      <c r="H58" s="91">
        <v>11.121041528563904</v>
      </c>
      <c r="I58" s="91">
        <v>0.16186036211146573</v>
      </c>
      <c r="J58" s="91">
        <v>6.2242634648969712</v>
      </c>
      <c r="K58" s="91">
        <v>10.09002765720442</v>
      </c>
      <c r="L58" s="91">
        <v>2.6789033823971904</v>
      </c>
      <c r="M58" s="91">
        <v>0.49222613582277752</v>
      </c>
      <c r="N58" s="91">
        <v>0.29473888763051326</v>
      </c>
      <c r="O58" s="91">
        <v>99.947345011561268</v>
      </c>
      <c r="P58" s="322">
        <v>77.796556867242032</v>
      </c>
    </row>
    <row r="59" spans="1:16">
      <c r="A59" t="s">
        <v>1711</v>
      </c>
      <c r="B59" t="s">
        <v>91</v>
      </c>
      <c r="C59" t="s">
        <v>1734</v>
      </c>
      <c r="D59" s="92">
        <v>3864.864</v>
      </c>
      <c r="E59" s="91">
        <v>52.87109749846087</v>
      </c>
      <c r="F59" s="91">
        <v>2.5179381734044561</v>
      </c>
      <c r="G59" s="91">
        <v>13.703376685973202</v>
      </c>
      <c r="H59" s="91">
        <v>11.77951749500092</v>
      </c>
      <c r="I59" s="91">
        <v>0.18190383204074473</v>
      </c>
      <c r="J59" s="91">
        <v>5.6403112111636213</v>
      </c>
      <c r="K59" s="91">
        <v>9.8661455950093053</v>
      </c>
      <c r="L59" s="91">
        <v>2.604650063730459</v>
      </c>
      <c r="M59" s="91">
        <v>0.52174094645482127</v>
      </c>
      <c r="N59" s="91">
        <v>0.29645722044565537</v>
      </c>
      <c r="O59" s="91">
        <v>99.983138721684057</v>
      </c>
      <c r="P59" s="322">
        <v>74.984966399068213</v>
      </c>
    </row>
    <row r="60" spans="1:16">
      <c r="A60" t="s">
        <v>1711</v>
      </c>
      <c r="B60" t="s">
        <v>1207</v>
      </c>
      <c r="C60" t="s">
        <v>1734</v>
      </c>
      <c r="D60" s="92">
        <v>3864.864</v>
      </c>
      <c r="E60" s="91">
        <v>52.82516596764205</v>
      </c>
      <c r="F60" s="91">
        <v>2.3358371548926655</v>
      </c>
      <c r="G60" s="91">
        <v>13.669335567942301</v>
      </c>
      <c r="H60" s="91">
        <v>11.231762587756471</v>
      </c>
      <c r="I60" s="91">
        <v>0.16898216570392111</v>
      </c>
      <c r="J60" s="91">
        <v>6.3155151633489632</v>
      </c>
      <c r="K60" s="91">
        <v>9.979776372632605</v>
      </c>
      <c r="L60" s="91">
        <v>2.6817886871695586</v>
      </c>
      <c r="M60" s="91">
        <v>0.47990033708928348</v>
      </c>
      <c r="N60" s="91">
        <v>0.28856177453943371</v>
      </c>
      <c r="O60" s="91">
        <v>99.976625778717249</v>
      </c>
      <c r="P60" s="322">
        <v>77.876730960785025</v>
      </c>
    </row>
    <row r="61" spans="1:16">
      <c r="A61" t="s">
        <v>1711</v>
      </c>
      <c r="B61" t="s">
        <v>96</v>
      </c>
      <c r="C61" t="s">
        <v>1734</v>
      </c>
      <c r="D61" s="92">
        <v>3851.1480000000001</v>
      </c>
      <c r="E61" s="91">
        <v>52.587663206947013</v>
      </c>
      <c r="F61" s="91">
        <v>2.2178180578462241</v>
      </c>
      <c r="G61" s="91">
        <v>13.889836618982599</v>
      </c>
      <c r="H61" s="91">
        <v>10.976734499982278</v>
      </c>
      <c r="I61" s="91">
        <v>0.15879105065370802</v>
      </c>
      <c r="J61" s="91">
        <v>6.5078486457292257</v>
      </c>
      <c r="K61" s="91">
        <v>10.388083590248636</v>
      </c>
      <c r="L61" s="91">
        <v>2.5529578030050901</v>
      </c>
      <c r="M61" s="91">
        <v>0.42846171270695488</v>
      </c>
      <c r="N61" s="91">
        <v>0.25269175531287069</v>
      </c>
      <c r="O61" s="91">
        <v>99.960886941414586</v>
      </c>
      <c r="P61" s="322">
        <v>78.775812935003444</v>
      </c>
    </row>
    <row r="62" spans="1:16">
      <c r="A62" t="s">
        <v>1711</v>
      </c>
      <c r="B62" t="s">
        <v>99</v>
      </c>
      <c r="C62" t="s">
        <v>1734</v>
      </c>
      <c r="D62" s="92">
        <v>3803.904</v>
      </c>
      <c r="E62" s="91">
        <v>52.660056222443956</v>
      </c>
      <c r="F62" s="91">
        <v>2.1721553870010406</v>
      </c>
      <c r="G62" s="91">
        <v>14.081155451919564</v>
      </c>
      <c r="H62" s="91">
        <v>10.933784253601051</v>
      </c>
      <c r="I62" s="91">
        <v>0.15672557986737834</v>
      </c>
      <c r="J62" s="91">
        <v>6.2120499779697109</v>
      </c>
      <c r="K62" s="91">
        <v>10.482459098486419</v>
      </c>
      <c r="L62" s="91">
        <v>2.6020788361678</v>
      </c>
      <c r="M62" s="91">
        <v>0.41845701620712</v>
      </c>
      <c r="N62" s="91">
        <v>0.24967434177994693</v>
      </c>
      <c r="O62" s="91">
        <v>99.968596165443998</v>
      </c>
      <c r="P62" s="322">
        <v>78.05487547914349</v>
      </c>
    </row>
    <row r="63" spans="1:16">
      <c r="A63" t="s">
        <v>1711</v>
      </c>
      <c r="B63" t="s">
        <v>1230</v>
      </c>
      <c r="C63" t="s">
        <v>1734</v>
      </c>
      <c r="D63" s="92">
        <v>3791.712</v>
      </c>
      <c r="E63" s="91">
        <v>52.696614803194841</v>
      </c>
      <c r="F63" s="91">
        <v>2.296596095283574</v>
      </c>
      <c r="G63" s="91">
        <v>14.063323317411733</v>
      </c>
      <c r="H63" s="91">
        <v>10.976686939481697</v>
      </c>
      <c r="I63" s="91">
        <v>0.16916171247452827</v>
      </c>
      <c r="J63" s="91">
        <v>6.1071192764262374</v>
      </c>
      <c r="K63" s="91">
        <v>10.325844588001981</v>
      </c>
      <c r="L63" s="91">
        <v>2.6097122294290345</v>
      </c>
      <c r="M63" s="91">
        <v>0.44328984918406539</v>
      </c>
      <c r="N63" s="91">
        <v>0.2830552502099174</v>
      </c>
      <c r="O63" s="91">
        <v>99.971404061097616</v>
      </c>
      <c r="P63" s="322">
        <v>77.693875714350668</v>
      </c>
    </row>
    <row r="64" spans="1:16">
      <c r="A64" t="s">
        <v>1711</v>
      </c>
      <c r="B64" t="s">
        <v>1242</v>
      </c>
      <c r="C64" t="s">
        <v>1734</v>
      </c>
      <c r="D64" s="92">
        <v>3767.328</v>
      </c>
      <c r="E64" s="91">
        <v>52.753656401827463</v>
      </c>
      <c r="F64" s="91">
        <v>2.1363050603896196</v>
      </c>
      <c r="G64" s="91">
        <v>13.73531518631383</v>
      </c>
      <c r="H64" s="91">
        <v>10.965899407904276</v>
      </c>
      <c r="I64" s="91">
        <v>0.17158130515570486</v>
      </c>
      <c r="J64" s="91">
        <v>6.6950954015853865</v>
      </c>
      <c r="K64" s="91">
        <v>10.358924112256275</v>
      </c>
      <c r="L64" s="91">
        <v>2.5211238082703509</v>
      </c>
      <c r="M64" s="91">
        <v>0.4056143765166163</v>
      </c>
      <c r="N64" s="91">
        <v>0.21497816702048522</v>
      </c>
      <c r="O64" s="91">
        <v>99.958493227239998</v>
      </c>
      <c r="P64" s="322">
        <v>79.26245041023482</v>
      </c>
    </row>
    <row r="65" spans="1:16">
      <c r="A65" t="s">
        <v>1711</v>
      </c>
      <c r="B65" t="s">
        <v>109</v>
      </c>
      <c r="C65" t="s">
        <v>1734</v>
      </c>
      <c r="D65" s="92">
        <v>3669.7920000000004</v>
      </c>
      <c r="E65" s="91">
        <v>52.530809680227684</v>
      </c>
      <c r="F65" s="91">
        <v>2.1564194353029795</v>
      </c>
      <c r="G65" s="91">
        <v>13.980660876487967</v>
      </c>
      <c r="H65" s="91">
        <v>10.944235465836536</v>
      </c>
      <c r="I65" s="91">
        <v>0.17834889073567406</v>
      </c>
      <c r="J65" s="91">
        <v>6.4046175638315646</v>
      </c>
      <c r="K65" s="91">
        <v>10.5028146505278</v>
      </c>
      <c r="L65" s="91">
        <v>2.5886451448467533</v>
      </c>
      <c r="M65" s="91">
        <v>0.40763184837045757</v>
      </c>
      <c r="N65" s="91">
        <v>0.26998455380214637</v>
      </c>
      <c r="O65" s="91">
        <v>99.964168109969563</v>
      </c>
      <c r="P65" s="322">
        <v>78.557231717486189</v>
      </c>
    </row>
    <row r="66" spans="1:16">
      <c r="A66" t="s">
        <v>1711</v>
      </c>
      <c r="B66" t="s">
        <v>112</v>
      </c>
      <c r="C66" t="s">
        <v>1734</v>
      </c>
      <c r="D66" s="92">
        <v>3621.0240000000003</v>
      </c>
      <c r="E66" s="91">
        <v>52.480054713064945</v>
      </c>
      <c r="F66" s="91">
        <v>2.1732154542665976</v>
      </c>
      <c r="G66" s="91">
        <v>13.850859698484216</v>
      </c>
      <c r="H66" s="91">
        <v>11.000858520071278</v>
      </c>
      <c r="I66" s="91">
        <v>0.16436768614933378</v>
      </c>
      <c r="J66" s="91">
        <v>6.4909236699936192</v>
      </c>
      <c r="K66" s="91">
        <v>10.525584178829479</v>
      </c>
      <c r="L66" s="91">
        <v>2.6085025257112244</v>
      </c>
      <c r="M66" s="91">
        <v>0.39703467821862265</v>
      </c>
      <c r="N66" s="91">
        <v>0.26829754886724672</v>
      </c>
      <c r="O66" s="91">
        <v>99.959698673656561</v>
      </c>
      <c r="P66" s="322">
        <v>78.695458096931588</v>
      </c>
    </row>
    <row r="67" spans="1:16">
      <c r="A67" t="s">
        <v>1711</v>
      </c>
      <c r="B67" t="s">
        <v>115</v>
      </c>
      <c r="C67" t="s">
        <v>1734</v>
      </c>
      <c r="D67" s="92">
        <v>3621.0240000000003</v>
      </c>
      <c r="E67" s="91">
        <v>52.505054476522268</v>
      </c>
      <c r="F67" s="91">
        <v>2.1863303472444837</v>
      </c>
      <c r="G67" s="91">
        <v>13.972997742229124</v>
      </c>
      <c r="H67" s="91">
        <v>10.971830254498613</v>
      </c>
      <c r="I67" s="91">
        <v>0.17168303908945617</v>
      </c>
      <c r="J67" s="91">
        <v>6.4634666300433841</v>
      </c>
      <c r="K67" s="91">
        <v>10.433979633426675</v>
      </c>
      <c r="L67" s="91">
        <v>2.5652834179241499</v>
      </c>
      <c r="M67" s="91">
        <v>0.40768363347524234</v>
      </c>
      <c r="N67" s="91">
        <v>0.26977109370666258</v>
      </c>
      <c r="O67" s="91">
        <v>99.948080268160069</v>
      </c>
      <c r="P67" s="322">
        <v>78.668673949002695</v>
      </c>
    </row>
    <row r="68" spans="1:16">
      <c r="A68" t="s">
        <v>1711</v>
      </c>
      <c r="B68" t="s">
        <v>120</v>
      </c>
      <c r="C68" t="s">
        <v>1734</v>
      </c>
      <c r="D68" s="92">
        <v>3485.3880000000004</v>
      </c>
      <c r="E68" s="91">
        <v>52.543745907394928</v>
      </c>
      <c r="F68" s="91">
        <v>2.1087846813753033</v>
      </c>
      <c r="G68" s="91">
        <v>13.882127295675868</v>
      </c>
      <c r="H68" s="91">
        <v>10.859622850865236</v>
      </c>
      <c r="I68" s="91">
        <v>0.16284604389524654</v>
      </c>
      <c r="J68" s="91">
        <v>6.7162745747560475</v>
      </c>
      <c r="K68" s="91">
        <v>10.52094776600369</v>
      </c>
      <c r="L68" s="91">
        <v>2.5420354210907963</v>
      </c>
      <c r="M68" s="91">
        <v>0.38776869209202636</v>
      </c>
      <c r="N68" s="91">
        <v>0.22530533923319504</v>
      </c>
      <c r="O68" s="91">
        <v>99.949458572382341</v>
      </c>
      <c r="P68" s="322">
        <v>79.473643059977874</v>
      </c>
    </row>
    <row r="69" spans="1:16">
      <c r="A69" t="s">
        <v>1711</v>
      </c>
      <c r="B69" t="s">
        <v>123</v>
      </c>
      <c r="C69" t="s">
        <v>1734</v>
      </c>
      <c r="D69" s="92">
        <v>3483.864</v>
      </c>
      <c r="E69" s="91">
        <v>52.570711805996901</v>
      </c>
      <c r="F69" s="91">
        <v>2.076511968969073</v>
      </c>
      <c r="G69" s="91">
        <v>13.867984872194846</v>
      </c>
      <c r="H69" s="91">
        <v>10.8944728070281</v>
      </c>
      <c r="I69" s="91">
        <v>0.16551002792862404</v>
      </c>
      <c r="J69" s="91">
        <v>6.743211465171389</v>
      </c>
      <c r="K69" s="91">
        <v>10.546509798660377</v>
      </c>
      <c r="L69" s="91">
        <v>2.4529011756271228</v>
      </c>
      <c r="M69" s="91">
        <v>0.38033604194213261</v>
      </c>
      <c r="N69" s="91">
        <v>0.25329139699272224</v>
      </c>
      <c r="O69" s="91">
        <v>99.951441360511268</v>
      </c>
      <c r="P69" s="322">
        <v>79.486668810283348</v>
      </c>
    </row>
    <row r="70" spans="1:16">
      <c r="A70" t="s">
        <v>1711</v>
      </c>
      <c r="B70" t="s">
        <v>1292</v>
      </c>
      <c r="C70" t="s">
        <v>1734</v>
      </c>
      <c r="D70" s="92">
        <v>2735.58</v>
      </c>
      <c r="E70" s="91">
        <v>52.523679702645587</v>
      </c>
      <c r="F70" s="91">
        <v>2.1185393814596338</v>
      </c>
      <c r="G70" s="91">
        <v>13.983380207501835</v>
      </c>
      <c r="H70" s="91">
        <v>11.117040308131518</v>
      </c>
      <c r="I70" s="91">
        <v>0.17074697287398272</v>
      </c>
      <c r="J70" s="91">
        <v>6.3991022866028571</v>
      </c>
      <c r="K70" s="91">
        <v>10.540939160527934</v>
      </c>
      <c r="L70" s="91">
        <v>2.4799679547269688</v>
      </c>
      <c r="M70" s="91">
        <v>0.39710688855804199</v>
      </c>
      <c r="N70" s="91">
        <v>0.24455117720181516</v>
      </c>
      <c r="O70" s="91">
        <v>99.975054040230177</v>
      </c>
      <c r="P70" s="322">
        <v>78.277510794046663</v>
      </c>
    </row>
    <row r="71" spans="1:16">
      <c r="A71" t="s">
        <v>1711</v>
      </c>
      <c r="B71" t="s">
        <v>132</v>
      </c>
      <c r="C71" t="s">
        <v>1734</v>
      </c>
      <c r="D71" s="92">
        <v>2746.248</v>
      </c>
      <c r="E71" s="91">
        <v>52.624490613291108</v>
      </c>
      <c r="F71" s="91">
        <v>2.0492058402182316</v>
      </c>
      <c r="G71" s="91">
        <v>13.893787463166811</v>
      </c>
      <c r="H71" s="91">
        <v>10.799981986857262</v>
      </c>
      <c r="I71" s="91">
        <v>0.15752319995765882</v>
      </c>
      <c r="J71" s="91">
        <v>6.7879337847168415</v>
      </c>
      <c r="K71" s="91">
        <v>10.548469946175096</v>
      </c>
      <c r="L71" s="91">
        <v>2.4840144267656243</v>
      </c>
      <c r="M71" s="91">
        <v>0.38775029486828921</v>
      </c>
      <c r="N71" s="91">
        <v>0.21861424739241006</v>
      </c>
      <c r="O71" s="91">
        <v>99.951771803409343</v>
      </c>
      <c r="P71" s="322">
        <v>79.735361650993937</v>
      </c>
    </row>
    <row r="72" spans="1:16">
      <c r="A72" t="s">
        <v>1711</v>
      </c>
      <c r="B72" t="s">
        <v>1311</v>
      </c>
      <c r="C72" t="s">
        <v>1734</v>
      </c>
      <c r="D72" s="92">
        <v>2724.9120000000003</v>
      </c>
      <c r="E72" s="91">
        <v>52.820158114709088</v>
      </c>
      <c r="F72" s="91">
        <v>2.1646307022368667</v>
      </c>
      <c r="G72" s="91">
        <v>13.769539409260409</v>
      </c>
      <c r="H72" s="91">
        <v>10.954517813851734</v>
      </c>
      <c r="I72" s="91">
        <v>0.16831028459732839</v>
      </c>
      <c r="J72" s="91">
        <v>6.4095568443479864</v>
      </c>
      <c r="K72" s="91">
        <v>10.508049676566641</v>
      </c>
      <c r="L72" s="91">
        <v>2.5269403106996178</v>
      </c>
      <c r="M72" s="91">
        <v>0.39317920042068999</v>
      </c>
      <c r="N72" s="91">
        <v>0.23663777163815966</v>
      </c>
      <c r="O72" s="91">
        <v>99.951520128328511</v>
      </c>
      <c r="P72" s="322">
        <v>78.554398753309187</v>
      </c>
    </row>
    <row r="73" spans="1:16">
      <c r="A73" t="s">
        <v>1711</v>
      </c>
      <c r="B73" t="s">
        <v>150</v>
      </c>
      <c r="C73" t="s">
        <v>1734</v>
      </c>
      <c r="D73" s="92">
        <v>2712.7200000000003</v>
      </c>
      <c r="E73" s="91">
        <v>52.552061047576466</v>
      </c>
      <c r="F73" s="91">
        <v>2.1631088716352989</v>
      </c>
      <c r="G73" s="91">
        <v>13.745958585660794</v>
      </c>
      <c r="H73" s="91">
        <v>11.04990332947331</v>
      </c>
      <c r="I73" s="91">
        <v>0.17524810709063821</v>
      </c>
      <c r="J73" s="91">
        <v>6.4935539855722935</v>
      </c>
      <c r="K73" s="91">
        <v>10.54300961113824</v>
      </c>
      <c r="L73" s="91">
        <v>2.5863820054379252</v>
      </c>
      <c r="M73" s="91">
        <v>0.39490182614063229</v>
      </c>
      <c r="N73" s="91">
        <v>0.24659672895470833</v>
      </c>
      <c r="O73" s="91">
        <v>99.950724098680311</v>
      </c>
      <c r="P73" s="322">
        <v>78.627592097056294</v>
      </c>
    </row>
    <row r="74" spans="1:16">
      <c r="A74" t="s">
        <v>1711</v>
      </c>
      <c r="B74" t="s">
        <v>159</v>
      </c>
      <c r="C74" t="s">
        <v>1734</v>
      </c>
      <c r="D74" s="92">
        <v>2694.4320000000002</v>
      </c>
      <c r="E74" s="91">
        <v>52.703053764842522</v>
      </c>
      <c r="F74" s="91">
        <v>2.0755644812929868</v>
      </c>
      <c r="G74" s="91">
        <v>13.80907115135029</v>
      </c>
      <c r="H74" s="91">
        <v>10.877688245885526</v>
      </c>
      <c r="I74" s="91">
        <v>0.16222465948911521</v>
      </c>
      <c r="J74" s="91">
        <v>6.6026960719634147</v>
      </c>
      <c r="K74" s="91">
        <v>10.5213056738079</v>
      </c>
      <c r="L74" s="91">
        <v>2.4920463915081443</v>
      </c>
      <c r="M74" s="91">
        <v>0.39205454174665016</v>
      </c>
      <c r="N74" s="91">
        <v>0.23100143533657422</v>
      </c>
      <c r="O74" s="91">
        <v>99.866706417223128</v>
      </c>
      <c r="P74" s="322">
        <v>79.166615288863497</v>
      </c>
    </row>
    <row r="75" spans="1:16">
      <c r="A75" t="s">
        <v>1711</v>
      </c>
      <c r="B75" t="s">
        <v>171</v>
      </c>
      <c r="C75" t="s">
        <v>1734</v>
      </c>
      <c r="D75" s="92">
        <v>2670.0480000000002</v>
      </c>
      <c r="E75" s="91">
        <v>52.652896655825721</v>
      </c>
      <c r="F75" s="91">
        <v>2.0100914785875084</v>
      </c>
      <c r="G75" s="91">
        <v>13.800391555170815</v>
      </c>
      <c r="H75" s="91">
        <v>10.738288184650621</v>
      </c>
      <c r="I75" s="91">
        <v>0.16269235648708483</v>
      </c>
      <c r="J75" s="91">
        <v>6.9063409084410559</v>
      </c>
      <c r="K75" s="91">
        <v>10.543361365046332</v>
      </c>
      <c r="L75" s="91">
        <v>2.512003692601311</v>
      </c>
      <c r="M75" s="91">
        <v>0.37634822349657471</v>
      </c>
      <c r="N75" s="91">
        <v>0.2246696866212107</v>
      </c>
      <c r="O75" s="91">
        <v>99.927084106928234</v>
      </c>
      <c r="P75" s="322">
        <v>80.104809933543351</v>
      </c>
    </row>
    <row r="76" spans="1:16">
      <c r="A76" t="s">
        <v>1711</v>
      </c>
      <c r="B76" t="s">
        <v>360</v>
      </c>
      <c r="C76" t="s">
        <v>1734</v>
      </c>
      <c r="D76" s="321">
        <v>2670.0480000000002</v>
      </c>
      <c r="E76" s="91">
        <v>52.673057653370599</v>
      </c>
      <c r="F76" s="91">
        <v>2.0955584330987267</v>
      </c>
      <c r="G76" s="91">
        <v>14.034525078983741</v>
      </c>
      <c r="H76" s="91">
        <v>10.995269713229419</v>
      </c>
      <c r="I76" s="91">
        <v>0.1716965262561661</v>
      </c>
      <c r="J76" s="91">
        <v>6.4509189811119487</v>
      </c>
      <c r="K76" s="91">
        <v>10.527651085355568</v>
      </c>
      <c r="L76" s="91">
        <v>2.3920131614236668</v>
      </c>
      <c r="M76" s="91">
        <v>0.40130346003622763</v>
      </c>
      <c r="N76" s="91">
        <v>0.23090947208805593</v>
      </c>
      <c r="O76" s="91">
        <v>99.972903564954137</v>
      </c>
      <c r="P76" s="322">
        <v>78.600173222674954</v>
      </c>
    </row>
    <row r="77" spans="1:16">
      <c r="A77" t="s">
        <v>1711</v>
      </c>
      <c r="B77" t="s">
        <v>186</v>
      </c>
      <c r="C77" t="s">
        <v>1734</v>
      </c>
      <c r="D77" s="92">
        <v>2401.8240000000001</v>
      </c>
      <c r="E77" s="91">
        <v>53.027953934338619</v>
      </c>
      <c r="F77" s="91">
        <v>2.1853095588231337</v>
      </c>
      <c r="G77" s="91">
        <v>13.401634705074558</v>
      </c>
      <c r="H77" s="91">
        <v>11.10177757851052</v>
      </c>
      <c r="I77" s="91">
        <v>0.1940211891114301</v>
      </c>
      <c r="J77" s="91">
        <v>6.4283064084009451</v>
      </c>
      <c r="K77" s="91">
        <v>10.419459942887279</v>
      </c>
      <c r="L77" s="91">
        <v>2.5015577486512273</v>
      </c>
      <c r="M77" s="91">
        <v>0.41286369616189972</v>
      </c>
      <c r="N77" s="91">
        <v>0.26390740312759636</v>
      </c>
      <c r="O77" s="91">
        <v>99.936792165087212</v>
      </c>
      <c r="P77" s="322">
        <v>78.378127908667551</v>
      </c>
    </row>
    <row r="78" spans="1:16">
      <c r="A78" t="s">
        <v>1711</v>
      </c>
      <c r="B78" t="s">
        <v>192</v>
      </c>
      <c r="C78" t="s">
        <v>1734</v>
      </c>
      <c r="D78" s="92">
        <v>2353.056</v>
      </c>
      <c r="E78" s="91">
        <v>52.972631807577166</v>
      </c>
      <c r="F78" s="91">
        <v>2.246502286875439</v>
      </c>
      <c r="G78" s="91">
        <v>13.55019171066583</v>
      </c>
      <c r="H78" s="91">
        <v>11.253828479690133</v>
      </c>
      <c r="I78" s="91">
        <v>0.17393606399968611</v>
      </c>
      <c r="J78" s="91">
        <v>6.2296238519214464</v>
      </c>
      <c r="K78" s="91">
        <v>10.509109652513391</v>
      </c>
      <c r="L78" s="91">
        <v>2.3352111389275518</v>
      </c>
      <c r="M78" s="91">
        <v>0.41369336032405662</v>
      </c>
      <c r="N78" s="91">
        <v>0.2516574954259379</v>
      </c>
      <c r="O78" s="91">
        <v>99.936385847920633</v>
      </c>
      <c r="P78" s="322">
        <v>77.605818001500225</v>
      </c>
    </row>
    <row r="79" spans="1:16">
      <c r="A79" t="s">
        <v>1711</v>
      </c>
      <c r="B79" t="s">
        <v>1384</v>
      </c>
      <c r="C79" t="s">
        <v>1734</v>
      </c>
      <c r="D79" s="92">
        <v>2535.9360000000001</v>
      </c>
      <c r="E79" s="91">
        <v>52.898196456925</v>
      </c>
      <c r="F79" s="91">
        <v>2.2028605231487779</v>
      </c>
      <c r="G79" s="91">
        <v>13.605113668545201</v>
      </c>
      <c r="H79" s="91">
        <v>11.028041749324691</v>
      </c>
      <c r="I79" s="91">
        <v>0.1698628476378464</v>
      </c>
      <c r="J79" s="91">
        <v>6.3274947972739088</v>
      </c>
      <c r="K79" s="91">
        <v>10.521427312995391</v>
      </c>
      <c r="L79" s="91">
        <v>2.5230035957362582</v>
      </c>
      <c r="M79" s="91">
        <v>0.40425583629465606</v>
      </c>
      <c r="N79" s="91">
        <v>0.25020629456198257</v>
      </c>
      <c r="O79" s="91">
        <v>99.930463082443694</v>
      </c>
      <c r="P79" s="322">
        <v>78.222785175576064</v>
      </c>
    </row>
    <row r="80" spans="1:16">
      <c r="A80" t="s">
        <v>1711</v>
      </c>
      <c r="B80" t="s">
        <v>1392</v>
      </c>
      <c r="C80" t="s">
        <v>1734</v>
      </c>
      <c r="D80" s="92">
        <v>2575.56</v>
      </c>
      <c r="E80" s="91">
        <v>52.925204193262971</v>
      </c>
      <c r="F80" s="91">
        <v>2.1969873078159772</v>
      </c>
      <c r="G80" s="91">
        <v>13.561463969664086</v>
      </c>
      <c r="H80" s="91">
        <v>11.144576067992141</v>
      </c>
      <c r="I80" s="91">
        <v>0.16408098582533889</v>
      </c>
      <c r="J80" s="91">
        <v>6.3178961828721834</v>
      </c>
      <c r="K80" s="91">
        <v>10.4278056756228</v>
      </c>
      <c r="L80" s="91">
        <v>2.5295076277073791</v>
      </c>
      <c r="M80" s="91">
        <v>0.40747764925629348</v>
      </c>
      <c r="N80" s="91">
        <v>0.24869576915321798</v>
      </c>
      <c r="O80" s="91">
        <v>99.923695429172369</v>
      </c>
      <c r="P80" s="322">
        <v>78.017165492206388</v>
      </c>
    </row>
    <row r="81" spans="1:16">
      <c r="A81" t="s">
        <v>1711</v>
      </c>
      <c r="B81" t="s">
        <v>200</v>
      </c>
      <c r="C81" t="s">
        <v>1734</v>
      </c>
      <c r="D81" s="92">
        <v>2962.6559999999999</v>
      </c>
      <c r="E81" s="91">
        <v>52.721493242464867</v>
      </c>
      <c r="F81" s="91">
        <v>2.0563095056418748</v>
      </c>
      <c r="G81" s="91">
        <v>13.730944199086991</v>
      </c>
      <c r="H81" s="91">
        <v>10.728494857388364</v>
      </c>
      <c r="I81" s="91">
        <v>0.16455002562188284</v>
      </c>
      <c r="J81" s="91">
        <v>7.0122551813168652</v>
      </c>
      <c r="K81" s="91">
        <v>10.534053733741391</v>
      </c>
      <c r="L81" s="91">
        <v>2.3736282959930999</v>
      </c>
      <c r="M81" s="91">
        <v>0.375174094659395</v>
      </c>
      <c r="N81" s="91">
        <v>0.23550864746256084</v>
      </c>
      <c r="O81" s="91">
        <v>99.932411783377304</v>
      </c>
      <c r="P81" s="322">
        <v>80.360654667758936</v>
      </c>
    </row>
    <row r="82" spans="1:16">
      <c r="A82" t="s">
        <v>1711</v>
      </c>
      <c r="B82" t="s">
        <v>204</v>
      </c>
      <c r="C82" t="s">
        <v>1734</v>
      </c>
      <c r="D82" s="92">
        <v>2782.8240000000001</v>
      </c>
      <c r="E82" s="91">
        <v>52.643221082121386</v>
      </c>
      <c r="F82" s="91">
        <v>2.3197283659033756</v>
      </c>
      <c r="G82" s="91">
        <v>13.485004626313369</v>
      </c>
      <c r="H82" s="91">
        <v>11.543911289793233</v>
      </c>
      <c r="I82" s="91">
        <v>0.16695536809224848</v>
      </c>
      <c r="J82" s="91">
        <v>6.1703842165169691</v>
      </c>
      <c r="K82" s="91">
        <v>10.386775365707955</v>
      </c>
      <c r="L82" s="91">
        <v>2.5456770186026549</v>
      </c>
      <c r="M82" s="91">
        <v>0.42393428755331941</v>
      </c>
      <c r="N82" s="91">
        <v>0.27000953079158069</v>
      </c>
      <c r="O82" s="91">
        <v>99.955601151396095</v>
      </c>
      <c r="P82" s="322">
        <v>76.991593695994283</v>
      </c>
    </row>
    <row r="83" spans="1:16">
      <c r="A83" t="s">
        <v>1711</v>
      </c>
      <c r="B83" t="s">
        <v>208</v>
      </c>
      <c r="C83" t="s">
        <v>1734</v>
      </c>
      <c r="D83" s="92">
        <v>2624.328</v>
      </c>
      <c r="E83" s="91">
        <v>52.755704868703674</v>
      </c>
      <c r="F83" s="91">
        <v>2.1788183467151874</v>
      </c>
      <c r="G83" s="91">
        <v>13.652868386493893</v>
      </c>
      <c r="H83" s="91">
        <v>11.030790626460949</v>
      </c>
      <c r="I83" s="91">
        <v>0.17112478474388185</v>
      </c>
      <c r="J83" s="91">
        <v>6.4226472433598811</v>
      </c>
      <c r="K83" s="91">
        <v>10.499838779343055</v>
      </c>
      <c r="L83" s="91">
        <v>2.5748277473620993</v>
      </c>
      <c r="M83" s="91">
        <v>0.3955642250489273</v>
      </c>
      <c r="N83" s="91">
        <v>0.2585032007969062</v>
      </c>
      <c r="O83" s="91">
        <v>99.940688209028451</v>
      </c>
      <c r="P83" s="322">
        <v>78.47176412311417</v>
      </c>
    </row>
    <row r="84" spans="1:16">
      <c r="A84" t="s">
        <v>1711</v>
      </c>
      <c r="B84" t="s">
        <v>253</v>
      </c>
      <c r="C84" t="s">
        <v>1734</v>
      </c>
      <c r="D84" s="321">
        <v>2735.58</v>
      </c>
      <c r="E84" s="91">
        <v>52.814091312013979</v>
      </c>
      <c r="F84" s="91">
        <v>2.5779440590037241</v>
      </c>
      <c r="G84" s="91">
        <v>13.158812558182289</v>
      </c>
      <c r="H84" s="91">
        <v>12.304895257662125</v>
      </c>
      <c r="I84" s="91">
        <v>0.17675046974447595</v>
      </c>
      <c r="J84" s="91">
        <v>5.6724797089423715</v>
      </c>
      <c r="K84" s="91">
        <v>9.9071132808767945</v>
      </c>
      <c r="L84" s="91">
        <v>2.5805063367605525</v>
      </c>
      <c r="M84" s="91">
        <v>0.48733040696417723</v>
      </c>
      <c r="N84" s="91">
        <v>0.29197868749536959</v>
      </c>
      <c r="O84" s="91">
        <v>99.971902077645865</v>
      </c>
      <c r="P84" s="322">
        <v>74.266432927587203</v>
      </c>
    </row>
    <row r="85" spans="1:16">
      <c r="A85" t="s">
        <v>1711</v>
      </c>
      <c r="B85" t="s">
        <v>1353</v>
      </c>
      <c r="C85" t="s">
        <v>1734</v>
      </c>
      <c r="D85" s="321">
        <v>2670.0480000000002</v>
      </c>
      <c r="E85" s="91">
        <v>52.66</v>
      </c>
      <c r="F85" s="91">
        <v>2.12</v>
      </c>
      <c r="G85" s="91">
        <v>13.94</v>
      </c>
      <c r="H85" s="91">
        <v>10.84</v>
      </c>
      <c r="I85" s="91">
        <v>0.12479999999999999</v>
      </c>
      <c r="J85" s="91">
        <v>6.37</v>
      </c>
      <c r="K85" s="91">
        <v>10.5</v>
      </c>
      <c r="L85" s="91">
        <v>2.4300000000000002</v>
      </c>
      <c r="M85" s="91">
        <v>0.40139999999999998</v>
      </c>
      <c r="N85" s="91">
        <v>0.21460000000000001</v>
      </c>
      <c r="O85" s="91">
        <v>99.600800000000007</v>
      </c>
      <c r="P85" s="322">
        <v>78.627057079018329</v>
      </c>
    </row>
    <row r="86" spans="1:16">
      <c r="A86" t="s">
        <v>1711</v>
      </c>
      <c r="B86" t="s">
        <v>1353</v>
      </c>
      <c r="C86" t="s">
        <v>1734</v>
      </c>
      <c r="D86" s="321">
        <v>2670.0480000000002</v>
      </c>
      <c r="E86" s="91">
        <v>52.68</v>
      </c>
      <c r="F86" s="91">
        <v>2.08</v>
      </c>
      <c r="G86" s="91">
        <v>14.14</v>
      </c>
      <c r="H86" s="91">
        <v>10.99</v>
      </c>
      <c r="I86" s="91">
        <v>0.13270000000000001</v>
      </c>
      <c r="J86" s="91">
        <v>6.37</v>
      </c>
      <c r="K86" s="91">
        <v>10.58</v>
      </c>
      <c r="L86" s="91">
        <v>2.4500000000000002</v>
      </c>
      <c r="M86" s="91">
        <v>0.42670000000000002</v>
      </c>
      <c r="N86" s="91">
        <v>0.28110000000000002</v>
      </c>
      <c r="O86" s="91">
        <v>100.1305</v>
      </c>
      <c r="P86" s="322">
        <v>78.395202440590054</v>
      </c>
    </row>
    <row r="87" spans="1:16">
      <c r="A87" t="s">
        <v>1711</v>
      </c>
      <c r="B87" t="s">
        <v>1353</v>
      </c>
      <c r="C87" t="s">
        <v>1734</v>
      </c>
      <c r="D87" s="321">
        <v>2670.0480000000002</v>
      </c>
      <c r="E87" s="91">
        <v>52.72</v>
      </c>
      <c r="F87" s="91">
        <v>2.0099999999999998</v>
      </c>
      <c r="G87" s="91">
        <v>13.93</v>
      </c>
      <c r="H87" s="91">
        <v>10.99</v>
      </c>
      <c r="I87" s="91">
        <v>0.20910000000000001</v>
      </c>
      <c r="J87" s="91">
        <v>6.59</v>
      </c>
      <c r="K87" s="91">
        <v>10.57</v>
      </c>
      <c r="L87" s="91">
        <v>2.33</v>
      </c>
      <c r="M87" s="91">
        <v>0.39190000000000003</v>
      </c>
      <c r="N87" s="91">
        <v>0.251</v>
      </c>
      <c r="O87" s="91">
        <v>99.992000000000019</v>
      </c>
      <c r="P87" s="322">
        <v>78.964737764140523</v>
      </c>
    </row>
    <row r="88" spans="1:16">
      <c r="A88" t="s">
        <v>1711</v>
      </c>
      <c r="B88" t="s">
        <v>1354</v>
      </c>
      <c r="C88" t="s">
        <v>1734</v>
      </c>
      <c r="D88" s="321">
        <v>2670.0480000000002</v>
      </c>
      <c r="E88" s="91">
        <v>52.97</v>
      </c>
      <c r="F88" s="91">
        <v>2.06</v>
      </c>
      <c r="G88" s="91">
        <v>14.07</v>
      </c>
      <c r="H88" s="91">
        <v>10.6</v>
      </c>
      <c r="I88" s="91">
        <v>0.18290000000000001</v>
      </c>
      <c r="J88" s="91">
        <v>6.21</v>
      </c>
      <c r="K88" s="91">
        <v>10.47</v>
      </c>
      <c r="L88" s="91">
        <v>2.39</v>
      </c>
      <c r="M88" s="91">
        <v>0.41049999999999998</v>
      </c>
      <c r="N88" s="91">
        <v>0.22320000000000001</v>
      </c>
      <c r="O88" s="91">
        <v>99.58659999999999</v>
      </c>
      <c r="P88" s="322">
        <v>78.575764425304826</v>
      </c>
    </row>
    <row r="89" spans="1:16">
      <c r="A89" t="s">
        <v>1711</v>
      </c>
      <c r="B89" t="s">
        <v>1354</v>
      </c>
      <c r="C89" t="s">
        <v>1734</v>
      </c>
      <c r="D89" s="321">
        <v>2670.0480000000002</v>
      </c>
      <c r="E89" s="91">
        <v>52.53</v>
      </c>
      <c r="F89" s="91">
        <v>2.0099999999999998</v>
      </c>
      <c r="G89" s="91">
        <v>14.16</v>
      </c>
      <c r="H89" s="91">
        <v>10.85</v>
      </c>
      <c r="I89" s="91">
        <v>0.15939999999999999</v>
      </c>
      <c r="J89" s="91">
        <v>6.27</v>
      </c>
      <c r="K89" s="91">
        <v>10.46</v>
      </c>
      <c r="L89" s="91">
        <v>2.4500000000000002</v>
      </c>
      <c r="M89" s="91">
        <v>0.40089999999999998</v>
      </c>
      <c r="N89" s="91">
        <v>0.21759999999999999</v>
      </c>
      <c r="O89" s="91">
        <v>99.507900000000006</v>
      </c>
      <c r="P89" s="322">
        <v>78.344306615381569</v>
      </c>
    </row>
    <row r="90" spans="1:16">
      <c r="A90" t="s">
        <v>1711</v>
      </c>
      <c r="B90" t="s">
        <v>1354</v>
      </c>
      <c r="C90" t="s">
        <v>1734</v>
      </c>
      <c r="D90" s="321">
        <v>2670.0480000000002</v>
      </c>
      <c r="E90" s="91">
        <v>52.69</v>
      </c>
      <c r="F90" s="91">
        <v>2</v>
      </c>
      <c r="G90" s="91">
        <v>14.04</v>
      </c>
      <c r="H90" s="91">
        <v>10.85</v>
      </c>
      <c r="I90" s="91">
        <v>0.16600000000000001</v>
      </c>
      <c r="J90" s="91">
        <v>6.22</v>
      </c>
      <c r="K90" s="91">
        <v>10.37</v>
      </c>
      <c r="L90" s="91">
        <v>2.2799999999999998</v>
      </c>
      <c r="M90" s="91">
        <v>0.40450000000000003</v>
      </c>
      <c r="N90" s="91">
        <v>0.21540000000000001</v>
      </c>
      <c r="O90" s="91">
        <v>99.235899999999987</v>
      </c>
      <c r="P90" s="322">
        <v>78.208160959921543</v>
      </c>
    </row>
    <row r="91" spans="1:16">
      <c r="A91" t="s">
        <v>1711</v>
      </c>
      <c r="B91" t="s">
        <v>1355</v>
      </c>
      <c r="C91" t="s">
        <v>1734</v>
      </c>
      <c r="D91" s="321">
        <v>2670.0480000000002</v>
      </c>
      <c r="E91" s="91">
        <v>52.41</v>
      </c>
      <c r="F91" s="91">
        <v>2.12</v>
      </c>
      <c r="G91" s="91">
        <v>13.8</v>
      </c>
      <c r="H91" s="91">
        <v>10.81</v>
      </c>
      <c r="I91" s="91">
        <v>0.1852</v>
      </c>
      <c r="J91" s="91">
        <v>6.39</v>
      </c>
      <c r="K91" s="91">
        <v>10.6</v>
      </c>
      <c r="L91" s="91">
        <v>2.27</v>
      </c>
      <c r="M91" s="91">
        <v>0.4042</v>
      </c>
      <c r="N91" s="91">
        <v>0.2268</v>
      </c>
      <c r="O91" s="91">
        <v>99.216199999999986</v>
      </c>
      <c r="P91" s="322">
        <v>78.72614183843173</v>
      </c>
    </row>
    <row r="92" spans="1:16">
      <c r="A92" t="s">
        <v>1711</v>
      </c>
      <c r="B92" t="s">
        <v>1355</v>
      </c>
      <c r="C92" t="s">
        <v>1734</v>
      </c>
      <c r="D92" s="321">
        <v>2670.0480000000002</v>
      </c>
      <c r="E92" s="91">
        <v>52.78</v>
      </c>
      <c r="F92" s="91">
        <v>2.09</v>
      </c>
      <c r="G92" s="91">
        <v>13.87</v>
      </c>
      <c r="H92" s="91">
        <v>10.92</v>
      </c>
      <c r="I92" s="91">
        <v>0.1744</v>
      </c>
      <c r="J92" s="91">
        <v>6.47</v>
      </c>
      <c r="K92" s="91">
        <v>10.54</v>
      </c>
      <c r="L92" s="91">
        <v>2.42</v>
      </c>
      <c r="M92" s="91">
        <v>0.40310000000000001</v>
      </c>
      <c r="N92" s="91">
        <v>0.2356</v>
      </c>
      <c r="O92" s="91">
        <v>99.903100000000009</v>
      </c>
      <c r="P92" s="322">
        <v>78.764929716642143</v>
      </c>
    </row>
    <row r="93" spans="1:16">
      <c r="A93" t="s">
        <v>1711</v>
      </c>
      <c r="B93" t="s">
        <v>1355</v>
      </c>
      <c r="C93" t="s">
        <v>1734</v>
      </c>
      <c r="D93" s="321">
        <v>2670.0480000000002</v>
      </c>
      <c r="E93" s="91">
        <v>52.52</v>
      </c>
      <c r="F93" s="91">
        <v>2.09</v>
      </c>
      <c r="G93" s="91">
        <v>13.96</v>
      </c>
      <c r="H93" s="91">
        <v>10.94</v>
      </c>
      <c r="I93" s="91">
        <v>0.16919999999999999</v>
      </c>
      <c r="J93" s="91">
        <v>6.53</v>
      </c>
      <c r="K93" s="91">
        <v>10.53</v>
      </c>
      <c r="L93" s="91">
        <v>2.4</v>
      </c>
      <c r="M93" s="91">
        <v>0.42049999999999998</v>
      </c>
      <c r="N93" s="91">
        <v>0.23710000000000001</v>
      </c>
      <c r="O93" s="91">
        <v>99.796800000000005</v>
      </c>
      <c r="P93" s="322">
        <v>78.888453876670496</v>
      </c>
    </row>
    <row r="94" spans="1:16">
      <c r="A94" t="s">
        <v>1711</v>
      </c>
      <c r="B94" t="s">
        <v>1356</v>
      </c>
      <c r="C94" t="s">
        <v>1734</v>
      </c>
      <c r="D94" s="321">
        <v>2670.0480000000002</v>
      </c>
      <c r="E94" s="91">
        <v>52.49</v>
      </c>
      <c r="F94" s="91">
        <v>2.16</v>
      </c>
      <c r="G94" s="91">
        <v>13.98</v>
      </c>
      <c r="H94" s="91">
        <v>10.98</v>
      </c>
      <c r="I94" s="91">
        <v>0.18609999999999999</v>
      </c>
      <c r="J94" s="91">
        <v>6.42</v>
      </c>
      <c r="K94" s="91">
        <v>10.56</v>
      </c>
      <c r="L94" s="91">
        <v>2.58</v>
      </c>
      <c r="M94" s="91">
        <v>0.41439999999999999</v>
      </c>
      <c r="N94" s="91">
        <v>0.1933</v>
      </c>
      <c r="O94" s="91">
        <v>99.963800000000006</v>
      </c>
      <c r="P94" s="322">
        <v>78.542679796223482</v>
      </c>
    </row>
    <row r="95" spans="1:16">
      <c r="A95" t="s">
        <v>1711</v>
      </c>
      <c r="B95" t="s">
        <v>1356</v>
      </c>
      <c r="C95" t="s">
        <v>1734</v>
      </c>
      <c r="D95" s="321">
        <v>2670.0480000000002</v>
      </c>
      <c r="E95" s="91">
        <v>52.16</v>
      </c>
      <c r="F95" s="91">
        <v>2.11</v>
      </c>
      <c r="G95" s="91">
        <v>13.99</v>
      </c>
      <c r="H95" s="91">
        <v>11.32</v>
      </c>
      <c r="I95" s="91">
        <v>0.17169999999999999</v>
      </c>
      <c r="J95" s="91">
        <v>6.58</v>
      </c>
      <c r="K95" s="91">
        <v>10.56</v>
      </c>
      <c r="L95" s="91">
        <v>2.38</v>
      </c>
      <c r="M95" s="91">
        <v>0.39460000000000001</v>
      </c>
      <c r="N95" s="91">
        <v>0.23089999999999999</v>
      </c>
      <c r="O95" s="91">
        <v>99.897199999999984</v>
      </c>
      <c r="P95" s="322">
        <v>78.44343369767499</v>
      </c>
    </row>
    <row r="96" spans="1:16">
      <c r="A96" t="s">
        <v>1711</v>
      </c>
      <c r="B96" t="s">
        <v>1356</v>
      </c>
      <c r="C96" t="s">
        <v>1734</v>
      </c>
      <c r="D96" s="321">
        <v>2670.0480000000002</v>
      </c>
      <c r="E96" s="91">
        <v>52.5</v>
      </c>
      <c r="F96" s="91">
        <v>2.09</v>
      </c>
      <c r="G96" s="91">
        <v>14.11</v>
      </c>
      <c r="H96" s="91">
        <v>11.17</v>
      </c>
      <c r="I96" s="91">
        <v>0.17469999999999999</v>
      </c>
      <c r="J96" s="91">
        <v>6.54</v>
      </c>
      <c r="K96" s="91">
        <v>10.63</v>
      </c>
      <c r="L96" s="91">
        <v>2.36</v>
      </c>
      <c r="M96" s="91">
        <v>0.39</v>
      </c>
      <c r="N96" s="91">
        <v>0.22850000000000001</v>
      </c>
      <c r="O96" s="91">
        <v>100.1932</v>
      </c>
      <c r="P96" s="322">
        <v>78.565639532672407</v>
      </c>
    </row>
    <row r="97" spans="1:16">
      <c r="A97" t="s">
        <v>1711</v>
      </c>
      <c r="B97" t="s">
        <v>1356</v>
      </c>
      <c r="C97" t="s">
        <v>1734</v>
      </c>
      <c r="D97" s="321">
        <v>2670.0480000000002</v>
      </c>
      <c r="E97" s="91">
        <v>52.76</v>
      </c>
      <c r="F97" s="91">
        <v>2.2000000000000002</v>
      </c>
      <c r="G97" s="91">
        <v>14.07</v>
      </c>
      <c r="H97" s="91">
        <v>11.2</v>
      </c>
      <c r="I97" s="91">
        <v>0.19689999999999999</v>
      </c>
      <c r="J97" s="91">
        <v>6.54</v>
      </c>
      <c r="K97" s="91">
        <v>10.35</v>
      </c>
      <c r="L97" s="91">
        <v>2.35</v>
      </c>
      <c r="M97" s="91">
        <v>0.4037</v>
      </c>
      <c r="N97" s="91">
        <v>0.16569999999999999</v>
      </c>
      <c r="O97" s="91">
        <v>100.2363</v>
      </c>
      <c r="P97" s="322">
        <v>78.52043715074025</v>
      </c>
    </row>
    <row r="98" spans="1:16">
      <c r="A98" t="s">
        <v>1711</v>
      </c>
      <c r="B98" t="s">
        <v>1356</v>
      </c>
      <c r="C98" t="s">
        <v>1734</v>
      </c>
      <c r="D98" s="321">
        <v>2670.0480000000002</v>
      </c>
      <c r="E98" s="91">
        <v>52.73</v>
      </c>
      <c r="F98" s="91">
        <v>2.17</v>
      </c>
      <c r="G98" s="91">
        <v>14.19</v>
      </c>
      <c r="H98" s="91">
        <v>11.13</v>
      </c>
      <c r="I98" s="91">
        <v>0.16850000000000001</v>
      </c>
      <c r="J98" s="91">
        <v>6.52</v>
      </c>
      <c r="K98" s="91">
        <v>10.45</v>
      </c>
      <c r="L98" s="91">
        <v>2.35</v>
      </c>
      <c r="M98" s="91">
        <v>0.37469999999999998</v>
      </c>
      <c r="N98" s="91">
        <v>0.2893</v>
      </c>
      <c r="O98" s="91">
        <v>100.37249999999999</v>
      </c>
      <c r="P98" s="322">
        <v>78.574473475895402</v>
      </c>
    </row>
    <row r="99" spans="1:16">
      <c r="A99" t="s">
        <v>1711</v>
      </c>
      <c r="B99" t="s">
        <v>1356</v>
      </c>
      <c r="C99" t="s">
        <v>1734</v>
      </c>
      <c r="D99" s="321">
        <v>2670.0480000000002</v>
      </c>
      <c r="E99" s="91">
        <v>52.37</v>
      </c>
      <c r="F99" s="91">
        <v>2.08</v>
      </c>
      <c r="G99" s="91">
        <v>13.97</v>
      </c>
      <c r="H99" s="91">
        <v>11.11</v>
      </c>
      <c r="I99" s="91">
        <v>0.17030000000000001</v>
      </c>
      <c r="J99" s="91">
        <v>6.61</v>
      </c>
      <c r="K99" s="91">
        <v>10.52</v>
      </c>
      <c r="L99" s="91">
        <v>2.39</v>
      </c>
      <c r="M99" s="91">
        <v>0.36969999999999997</v>
      </c>
      <c r="N99" s="91">
        <v>0.249</v>
      </c>
      <c r="O99" s="91">
        <v>99.838999999999984</v>
      </c>
      <c r="P99" s="322">
        <v>78.834390895246287</v>
      </c>
    </row>
    <row r="100" spans="1:16">
      <c r="A100" t="s">
        <v>1711</v>
      </c>
      <c r="B100" t="s">
        <v>1303</v>
      </c>
      <c r="C100" t="s">
        <v>1734</v>
      </c>
      <c r="D100" s="321">
        <v>2735.58</v>
      </c>
      <c r="E100" s="91">
        <v>52.3</v>
      </c>
      <c r="F100" s="91">
        <v>2.2000000000000002</v>
      </c>
      <c r="G100" s="91">
        <v>14.08</v>
      </c>
      <c r="H100" s="91">
        <v>11.16</v>
      </c>
      <c r="I100" s="91">
        <v>0.16339999999999999</v>
      </c>
      <c r="J100" s="91">
        <v>6.5</v>
      </c>
      <c r="K100" s="91">
        <v>10.39</v>
      </c>
      <c r="L100" s="91">
        <v>2.44</v>
      </c>
      <c r="M100" s="91">
        <v>0.39589999999999997</v>
      </c>
      <c r="N100" s="91">
        <v>0.24640000000000001</v>
      </c>
      <c r="O100" s="91">
        <v>99.875699999999981</v>
      </c>
      <c r="P100" s="322">
        <v>78.477276906656456</v>
      </c>
    </row>
    <row r="101" spans="1:16">
      <c r="A101" t="s">
        <v>1711</v>
      </c>
      <c r="B101" t="s">
        <v>1303</v>
      </c>
      <c r="C101" t="s">
        <v>1734</v>
      </c>
      <c r="D101" s="321">
        <v>2735.58</v>
      </c>
      <c r="E101" s="91">
        <v>52.29</v>
      </c>
      <c r="F101" s="91">
        <v>2.11</v>
      </c>
      <c r="G101" s="91">
        <v>14.1</v>
      </c>
      <c r="H101" s="91">
        <v>11.27</v>
      </c>
      <c r="I101" s="91">
        <v>0.17080000000000001</v>
      </c>
      <c r="J101" s="91">
        <v>6.41</v>
      </c>
      <c r="K101" s="91">
        <v>10.53</v>
      </c>
      <c r="L101" s="91">
        <v>2.44</v>
      </c>
      <c r="M101" s="91">
        <v>0.40400000000000003</v>
      </c>
      <c r="N101" s="91">
        <v>0.24310000000000001</v>
      </c>
      <c r="O101" s="91">
        <v>99.967899999999986</v>
      </c>
      <c r="P101" s="322">
        <v>78.073394460065558</v>
      </c>
    </row>
    <row r="102" spans="1:16">
      <c r="A102" t="s">
        <v>1711</v>
      </c>
      <c r="B102" t="s">
        <v>1303</v>
      </c>
      <c r="C102" t="s">
        <v>1734</v>
      </c>
      <c r="D102" s="321">
        <v>2735.58</v>
      </c>
      <c r="E102" s="91">
        <v>52.24</v>
      </c>
      <c r="F102" s="91">
        <v>2.09</v>
      </c>
      <c r="G102" s="91">
        <v>14.09</v>
      </c>
      <c r="H102" s="91">
        <v>11.31</v>
      </c>
      <c r="I102" s="91">
        <v>0.1608</v>
      </c>
      <c r="J102" s="91">
        <v>6.45</v>
      </c>
      <c r="K102" s="91">
        <v>10.53</v>
      </c>
      <c r="L102" s="91">
        <v>2.35</v>
      </c>
      <c r="M102" s="91">
        <v>0.3871</v>
      </c>
      <c r="N102" s="91">
        <v>0.1976</v>
      </c>
      <c r="O102" s="91">
        <v>99.805499999999995</v>
      </c>
      <c r="P102" s="322">
        <v>78.119202513230533</v>
      </c>
    </row>
    <row r="103" spans="1:16">
      <c r="A103" t="s">
        <v>1711</v>
      </c>
      <c r="B103" t="s">
        <v>1303</v>
      </c>
      <c r="C103" t="s">
        <v>1734</v>
      </c>
      <c r="D103" s="321">
        <v>2735.58</v>
      </c>
      <c r="E103" s="91">
        <v>52.28</v>
      </c>
      <c r="F103" s="91">
        <v>2.13</v>
      </c>
      <c r="G103" s="91">
        <v>14.04</v>
      </c>
      <c r="H103" s="91">
        <v>11.21</v>
      </c>
      <c r="I103" s="91">
        <v>0.1555</v>
      </c>
      <c r="J103" s="91">
        <v>6.45</v>
      </c>
      <c r="K103" s="91">
        <v>10.54</v>
      </c>
      <c r="L103" s="91">
        <v>2.42</v>
      </c>
      <c r="M103" s="91">
        <v>0.41610000000000003</v>
      </c>
      <c r="N103" s="91">
        <v>0.25629999999999997</v>
      </c>
      <c r="O103" s="91">
        <v>99.897899999999993</v>
      </c>
      <c r="P103" s="322">
        <v>78.270628133332011</v>
      </c>
    </row>
    <row r="104" spans="1:16">
      <c r="A104" t="s">
        <v>1711</v>
      </c>
      <c r="B104" t="s">
        <v>1303</v>
      </c>
      <c r="C104" t="s">
        <v>1734</v>
      </c>
      <c r="D104" s="321">
        <v>2735.58</v>
      </c>
      <c r="E104" s="91">
        <v>52.19</v>
      </c>
      <c r="F104" s="91">
        <v>2.0499999999999998</v>
      </c>
      <c r="G104" s="91">
        <v>14.29</v>
      </c>
      <c r="H104" s="91">
        <v>11.24</v>
      </c>
      <c r="I104" s="91">
        <v>0.18959999999999999</v>
      </c>
      <c r="J104" s="91">
        <v>6.56</v>
      </c>
      <c r="K104" s="91">
        <v>10.57</v>
      </c>
      <c r="L104" s="91">
        <v>2.2799999999999998</v>
      </c>
      <c r="M104" s="91">
        <v>0.40289999999999998</v>
      </c>
      <c r="N104" s="91">
        <v>0.2041</v>
      </c>
      <c r="O104" s="91">
        <v>99.976599999999991</v>
      </c>
      <c r="P104" s="322">
        <v>78.511806840787713</v>
      </c>
    </row>
    <row r="105" spans="1:16">
      <c r="A105" t="s">
        <v>1711</v>
      </c>
      <c r="B105" t="s">
        <v>1303</v>
      </c>
      <c r="C105" t="s">
        <v>1734</v>
      </c>
      <c r="D105" s="321">
        <v>2735.58</v>
      </c>
      <c r="E105" s="91">
        <v>52.01</v>
      </c>
      <c r="F105" s="91">
        <v>2.13</v>
      </c>
      <c r="G105" s="91">
        <v>14.21</v>
      </c>
      <c r="H105" s="91">
        <v>11.18</v>
      </c>
      <c r="I105" s="91">
        <v>0.1646</v>
      </c>
      <c r="J105" s="91">
        <v>6.5</v>
      </c>
      <c r="K105" s="91">
        <v>10.52</v>
      </c>
      <c r="L105" s="91">
        <v>2.4700000000000002</v>
      </c>
      <c r="M105" s="91">
        <v>0.36630000000000001</v>
      </c>
      <c r="N105" s="91">
        <v>0.2374</v>
      </c>
      <c r="O105" s="91">
        <v>99.788299999999978</v>
      </c>
      <c r="P105" s="322">
        <v>78.447018959227108</v>
      </c>
    </row>
    <row r="106" spans="1:16">
      <c r="A106" t="s">
        <v>1711</v>
      </c>
      <c r="B106" t="s">
        <v>1303</v>
      </c>
      <c r="C106" t="s">
        <v>1734</v>
      </c>
      <c r="D106" s="321">
        <v>2735.58</v>
      </c>
      <c r="E106" s="91">
        <v>52.46</v>
      </c>
      <c r="F106" s="91">
        <v>2.09</v>
      </c>
      <c r="G106" s="91">
        <v>14.18</v>
      </c>
      <c r="H106" s="91">
        <v>11.1</v>
      </c>
      <c r="I106" s="91">
        <v>0.18429999999999999</v>
      </c>
      <c r="J106" s="91">
        <v>6.53</v>
      </c>
      <c r="K106" s="91">
        <v>10.52</v>
      </c>
      <c r="L106" s="91">
        <v>2.38</v>
      </c>
      <c r="M106" s="91">
        <v>0.39050000000000001</v>
      </c>
      <c r="N106" s="91">
        <v>0.23949999999999999</v>
      </c>
      <c r="O106" s="91">
        <v>100.07429999999998</v>
      </c>
      <c r="P106" s="322">
        <v>78.645626706562453</v>
      </c>
    </row>
    <row r="107" spans="1:16">
      <c r="A107" t="s">
        <v>1711</v>
      </c>
      <c r="B107" t="s">
        <v>1303</v>
      </c>
      <c r="C107" t="s">
        <v>1734</v>
      </c>
      <c r="D107" s="321">
        <v>2735.58</v>
      </c>
      <c r="E107" s="91">
        <v>52.98</v>
      </c>
      <c r="F107" s="91">
        <v>2.0099999999999998</v>
      </c>
      <c r="G107" s="91">
        <v>14.29</v>
      </c>
      <c r="H107" s="91">
        <v>11.22</v>
      </c>
      <c r="I107" s="91">
        <v>0.17580000000000001</v>
      </c>
      <c r="J107" s="91">
        <v>6.44</v>
      </c>
      <c r="K107" s="91">
        <v>10.58</v>
      </c>
      <c r="L107" s="91">
        <v>2.37</v>
      </c>
      <c r="M107" s="91">
        <v>0.38190000000000002</v>
      </c>
      <c r="N107" s="91">
        <v>0.23849999999999999</v>
      </c>
      <c r="O107" s="91">
        <v>100.6862</v>
      </c>
      <c r="P107" s="322">
        <v>78.229045267058467</v>
      </c>
    </row>
    <row r="108" spans="1:16">
      <c r="A108" t="s">
        <v>1711</v>
      </c>
      <c r="B108" t="s">
        <v>1051</v>
      </c>
      <c r="C108" t="s">
        <v>1734</v>
      </c>
      <c r="D108" s="321">
        <v>2353.056</v>
      </c>
      <c r="E108" s="91">
        <v>52.72</v>
      </c>
      <c r="F108" s="91">
        <v>2.4500000000000002</v>
      </c>
      <c r="G108" s="91">
        <v>13.34</v>
      </c>
      <c r="H108" s="91">
        <v>11.81</v>
      </c>
      <c r="I108" s="91">
        <v>0.188</v>
      </c>
      <c r="J108" s="91">
        <v>5.72</v>
      </c>
      <c r="K108" s="91">
        <v>10.02</v>
      </c>
      <c r="L108" s="91">
        <v>2.4</v>
      </c>
      <c r="M108" s="91">
        <v>0.48730000000000001</v>
      </c>
      <c r="N108" s="91">
        <v>0.2591</v>
      </c>
      <c r="O108" s="91">
        <v>99.394400000000019</v>
      </c>
      <c r="P108" s="322">
        <v>75.199034480710239</v>
      </c>
    </row>
    <row r="109" spans="1:16">
      <c r="A109" t="s">
        <v>1711</v>
      </c>
      <c r="B109" t="s">
        <v>1052</v>
      </c>
      <c r="C109" t="s">
        <v>1734</v>
      </c>
      <c r="D109" s="321">
        <v>2353.056</v>
      </c>
      <c r="E109" s="91">
        <v>52.55</v>
      </c>
      <c r="F109" s="91">
        <v>2.5299999999999998</v>
      </c>
      <c r="G109" s="91">
        <v>13.26</v>
      </c>
      <c r="H109" s="91">
        <v>12.38</v>
      </c>
      <c r="I109" s="91">
        <v>0.1653</v>
      </c>
      <c r="J109" s="91">
        <v>5.52</v>
      </c>
      <c r="K109" s="91">
        <v>10.07</v>
      </c>
      <c r="L109" s="91">
        <v>2.31</v>
      </c>
      <c r="M109" s="91">
        <v>0.44180000000000003</v>
      </c>
      <c r="N109" s="91">
        <v>0.27489999999999998</v>
      </c>
      <c r="O109" s="91">
        <v>99.50200000000001</v>
      </c>
      <c r="P109" s="322">
        <v>73.624246057505715</v>
      </c>
    </row>
    <row r="110" spans="1:16">
      <c r="A110" t="s">
        <v>1711</v>
      </c>
      <c r="B110" t="s">
        <v>1052</v>
      </c>
      <c r="C110" t="s">
        <v>1734</v>
      </c>
      <c r="D110" s="321">
        <v>2353.056</v>
      </c>
      <c r="E110" s="91">
        <v>52.49</v>
      </c>
      <c r="F110" s="91">
        <v>2.58</v>
      </c>
      <c r="G110" s="91">
        <v>13.19</v>
      </c>
      <c r="H110" s="91">
        <v>12.06</v>
      </c>
      <c r="I110" s="91">
        <v>0.15920000000000001</v>
      </c>
      <c r="J110" s="91">
        <v>5.67</v>
      </c>
      <c r="K110" s="91">
        <v>10.06</v>
      </c>
      <c r="L110" s="91">
        <v>2.48</v>
      </c>
      <c r="M110" s="91">
        <v>0.49370000000000003</v>
      </c>
      <c r="N110" s="91">
        <v>0.28870000000000001</v>
      </c>
      <c r="O110" s="91">
        <v>99.471600000000024</v>
      </c>
      <c r="P110" s="322">
        <v>74.640475697470137</v>
      </c>
    </row>
    <row r="111" spans="1:16">
      <c r="A111" t="s">
        <v>1711</v>
      </c>
      <c r="B111" t="s">
        <v>1052</v>
      </c>
      <c r="C111" t="s">
        <v>1734</v>
      </c>
      <c r="D111" s="321">
        <v>2353.056</v>
      </c>
      <c r="E111" s="91">
        <v>52.39</v>
      </c>
      <c r="F111" s="91">
        <v>2.56</v>
      </c>
      <c r="G111" s="91">
        <v>13.33</v>
      </c>
      <c r="H111" s="91">
        <v>12.25</v>
      </c>
      <c r="I111" s="91">
        <v>0.20280000000000001</v>
      </c>
      <c r="J111" s="91">
        <v>5.71</v>
      </c>
      <c r="K111" s="91">
        <v>9.7899999999999991</v>
      </c>
      <c r="L111" s="91">
        <v>2.5099999999999998</v>
      </c>
      <c r="M111" s="91">
        <v>0.46910000000000002</v>
      </c>
      <c r="N111" s="91">
        <v>0.2883</v>
      </c>
      <c r="O111" s="91">
        <v>99.500200000000007</v>
      </c>
      <c r="P111" s="322">
        <v>74.47731120857307</v>
      </c>
    </row>
    <row r="112" spans="1:16">
      <c r="A112" t="s">
        <v>1711</v>
      </c>
      <c r="B112" t="s">
        <v>1052</v>
      </c>
      <c r="C112" t="s">
        <v>1734</v>
      </c>
      <c r="D112" s="321">
        <v>2353.056</v>
      </c>
      <c r="E112" s="91">
        <v>52.21</v>
      </c>
      <c r="F112" s="91">
        <v>2.5099999999999998</v>
      </c>
      <c r="G112" s="91">
        <v>13.26</v>
      </c>
      <c r="H112" s="91">
        <v>12.6</v>
      </c>
      <c r="I112" s="91">
        <v>0.17449999999999999</v>
      </c>
      <c r="J112" s="91">
        <v>5.65</v>
      </c>
      <c r="K112" s="91">
        <v>9.81</v>
      </c>
      <c r="L112" s="91">
        <v>2.5</v>
      </c>
      <c r="M112" s="91">
        <v>0.48699999999999999</v>
      </c>
      <c r="N112" s="91">
        <v>0.2414</v>
      </c>
      <c r="O112" s="91">
        <v>99.442899999999995</v>
      </c>
      <c r="P112" s="322">
        <v>73.734071028881374</v>
      </c>
    </row>
    <row r="113" spans="1:16">
      <c r="A113" t="s">
        <v>1711</v>
      </c>
      <c r="B113" t="s">
        <v>1052</v>
      </c>
      <c r="C113" t="s">
        <v>1734</v>
      </c>
      <c r="D113" s="321">
        <v>2353.056</v>
      </c>
      <c r="E113" s="91">
        <v>52.25</v>
      </c>
      <c r="F113" s="91">
        <v>2.5099999999999998</v>
      </c>
      <c r="G113" s="91">
        <v>13.19</v>
      </c>
      <c r="H113" s="91">
        <v>12.54</v>
      </c>
      <c r="I113" s="91">
        <v>0.20619999999999999</v>
      </c>
      <c r="J113" s="91">
        <v>5.74</v>
      </c>
      <c r="K113" s="91">
        <v>9.7899999999999991</v>
      </c>
      <c r="L113" s="91">
        <v>2.35</v>
      </c>
      <c r="M113" s="91">
        <v>0.49249999999999999</v>
      </c>
      <c r="N113" s="91">
        <v>0.26190000000000002</v>
      </c>
      <c r="O113" s="91">
        <v>99.330600000000004</v>
      </c>
      <c r="P113" s="322">
        <v>74.130632741874336</v>
      </c>
    </row>
    <row r="114" spans="1:16">
      <c r="A114" t="s">
        <v>1711</v>
      </c>
      <c r="B114" t="s">
        <v>1052</v>
      </c>
      <c r="C114" t="s">
        <v>1734</v>
      </c>
      <c r="D114" s="321">
        <v>2353.056</v>
      </c>
      <c r="E114" s="91">
        <v>52.33</v>
      </c>
      <c r="F114" s="91">
        <v>2.52</v>
      </c>
      <c r="G114" s="91">
        <v>13.24</v>
      </c>
      <c r="H114" s="91">
        <v>12.56</v>
      </c>
      <c r="I114" s="91">
        <v>0.18640000000000001</v>
      </c>
      <c r="J114" s="91">
        <v>5.66</v>
      </c>
      <c r="K114" s="91">
        <v>9.89</v>
      </c>
      <c r="L114" s="91">
        <v>2.5099999999999998</v>
      </c>
      <c r="M114" s="91">
        <v>0.5141</v>
      </c>
      <c r="N114" s="91">
        <v>0.29899999999999999</v>
      </c>
      <c r="O114" s="91">
        <v>99.70950000000002</v>
      </c>
      <c r="P114" s="322">
        <v>73.829786041848593</v>
      </c>
    </row>
    <row r="115" spans="1:16">
      <c r="A115" t="s">
        <v>1711</v>
      </c>
      <c r="B115" t="s">
        <v>1082</v>
      </c>
      <c r="C115" t="s">
        <v>1734</v>
      </c>
      <c r="D115" s="53">
        <v>2996.1840000000002</v>
      </c>
      <c r="E115" s="91">
        <v>52.31</v>
      </c>
      <c r="F115" s="91">
        <v>1.99</v>
      </c>
      <c r="G115" s="91">
        <v>14.22</v>
      </c>
      <c r="H115" s="91">
        <v>11.37</v>
      </c>
      <c r="I115" s="91">
        <v>0.18640000000000001</v>
      </c>
      <c r="J115" s="91">
        <v>6.6</v>
      </c>
      <c r="K115" s="91">
        <v>10.71</v>
      </c>
      <c r="L115" s="91">
        <v>1.87</v>
      </c>
      <c r="M115" s="91">
        <v>0.37480000000000002</v>
      </c>
      <c r="N115" s="91">
        <v>0.23980000000000001</v>
      </c>
      <c r="O115" s="91">
        <v>99.871000000000009</v>
      </c>
      <c r="P115" s="322">
        <v>78.420218914436248</v>
      </c>
    </row>
    <row r="116" spans="1:16">
      <c r="A116" t="s">
        <v>1711</v>
      </c>
      <c r="B116" t="s">
        <v>1082</v>
      </c>
      <c r="C116" t="s">
        <v>1734</v>
      </c>
      <c r="D116" s="53">
        <v>2996.1840000000002</v>
      </c>
      <c r="E116" s="91">
        <v>52.01</v>
      </c>
      <c r="F116" s="91">
        <v>2</v>
      </c>
      <c r="G116" s="91">
        <v>14.21</v>
      </c>
      <c r="H116" s="91">
        <v>11.6</v>
      </c>
      <c r="I116" s="91">
        <v>0.17469999999999999</v>
      </c>
      <c r="J116" s="91">
        <v>6.68</v>
      </c>
      <c r="K116" s="91">
        <v>10.59</v>
      </c>
      <c r="L116" s="91">
        <v>2.19</v>
      </c>
      <c r="M116" s="91">
        <v>0.36659999999999998</v>
      </c>
      <c r="N116" s="91">
        <v>0.24429999999999999</v>
      </c>
      <c r="O116" s="91">
        <v>100.0656</v>
      </c>
      <c r="P116" s="322">
        <v>78.284894149427188</v>
      </c>
    </row>
    <row r="117" spans="1:16">
      <c r="A117" t="s">
        <v>1711</v>
      </c>
      <c r="B117" t="s">
        <v>1083</v>
      </c>
      <c r="C117" t="s">
        <v>1734</v>
      </c>
      <c r="D117" s="53">
        <v>2996.1840000000002</v>
      </c>
      <c r="E117" s="91">
        <v>51.61</v>
      </c>
      <c r="F117" s="91">
        <v>2.09</v>
      </c>
      <c r="G117" s="91">
        <v>14.23</v>
      </c>
      <c r="H117" s="91">
        <v>10.96</v>
      </c>
      <c r="I117" s="91">
        <v>0.1721</v>
      </c>
      <c r="J117" s="91">
        <v>6.67</v>
      </c>
      <c r="K117" s="91">
        <v>10.59</v>
      </c>
      <c r="L117" s="91">
        <v>2.42</v>
      </c>
      <c r="M117" s="91">
        <v>0.39750000000000002</v>
      </c>
      <c r="N117" s="91">
        <v>0.2021</v>
      </c>
      <c r="O117" s="91">
        <v>99.341700000000017</v>
      </c>
      <c r="P117" s="322">
        <v>79.209518453871766</v>
      </c>
    </row>
    <row r="118" spans="1:16">
      <c r="A118" t="s">
        <v>1711</v>
      </c>
      <c r="B118" t="s">
        <v>1083</v>
      </c>
      <c r="C118" t="s">
        <v>1734</v>
      </c>
      <c r="D118" s="53">
        <v>2996.1840000000002</v>
      </c>
      <c r="E118" s="91">
        <v>52.17</v>
      </c>
      <c r="F118" s="91">
        <v>2.11</v>
      </c>
      <c r="G118" s="91">
        <v>14.48</v>
      </c>
      <c r="H118" s="91">
        <v>11</v>
      </c>
      <c r="I118" s="91">
        <v>0.1555</v>
      </c>
      <c r="J118" s="91">
        <v>6.68</v>
      </c>
      <c r="K118" s="91">
        <v>10.51</v>
      </c>
      <c r="L118" s="91">
        <v>2.37</v>
      </c>
      <c r="M118" s="91">
        <v>0.40100000000000002</v>
      </c>
      <c r="N118" s="91">
        <v>0.26390000000000002</v>
      </c>
      <c r="O118" s="91">
        <v>100.14040000000003</v>
      </c>
      <c r="P118" s="322">
        <v>79.17417462317232</v>
      </c>
    </row>
    <row r="119" spans="1:16">
      <c r="A119" t="s">
        <v>1711</v>
      </c>
      <c r="B119" t="s">
        <v>1083</v>
      </c>
      <c r="C119" t="s">
        <v>1734</v>
      </c>
      <c r="D119" s="53">
        <v>2996.1840000000002</v>
      </c>
      <c r="E119" s="91">
        <v>52</v>
      </c>
      <c r="F119" s="91">
        <v>2.0499999999999998</v>
      </c>
      <c r="G119" s="91">
        <v>14.19</v>
      </c>
      <c r="H119" s="91">
        <v>10.99</v>
      </c>
      <c r="I119" s="91">
        <v>0.1895</v>
      </c>
      <c r="J119" s="91">
        <v>6.72</v>
      </c>
      <c r="K119" s="91">
        <v>10.54</v>
      </c>
      <c r="L119" s="91">
        <v>2.38</v>
      </c>
      <c r="M119" s="91">
        <v>0.37030000000000002</v>
      </c>
      <c r="N119" s="91">
        <v>0.27160000000000001</v>
      </c>
      <c r="O119" s="91">
        <v>99.701399999999992</v>
      </c>
      <c r="P119" s="322">
        <v>79.287383624034106</v>
      </c>
    </row>
    <row r="120" spans="1:16">
      <c r="A120" t="s">
        <v>1711</v>
      </c>
      <c r="B120" t="s">
        <v>1083</v>
      </c>
      <c r="C120" t="s">
        <v>1734</v>
      </c>
      <c r="D120" s="53">
        <v>2996.1840000000002</v>
      </c>
      <c r="E120" s="91">
        <v>51.64</v>
      </c>
      <c r="F120" s="91">
        <v>2.11</v>
      </c>
      <c r="G120" s="91">
        <v>14.13</v>
      </c>
      <c r="H120" s="91">
        <v>10.95</v>
      </c>
      <c r="I120" s="91">
        <v>0.16489999999999999</v>
      </c>
      <c r="J120" s="91">
        <v>6.92</v>
      </c>
      <c r="K120" s="91">
        <v>10.6</v>
      </c>
      <c r="L120" s="91">
        <v>2.4700000000000002</v>
      </c>
      <c r="M120" s="91">
        <v>0.35770000000000002</v>
      </c>
      <c r="N120" s="91">
        <v>0.25879999999999997</v>
      </c>
      <c r="O120" s="91">
        <v>99.601399999999984</v>
      </c>
      <c r="P120" s="322">
        <v>79.823670051594135</v>
      </c>
    </row>
    <row r="121" spans="1:16">
      <c r="A121" t="s">
        <v>1711</v>
      </c>
      <c r="B121" t="s">
        <v>1083</v>
      </c>
      <c r="C121" t="s">
        <v>1734</v>
      </c>
      <c r="D121" s="53">
        <v>2996.1840000000002</v>
      </c>
      <c r="E121" s="91">
        <v>51.96</v>
      </c>
      <c r="F121" s="91">
        <v>2.0499999999999998</v>
      </c>
      <c r="G121" s="91">
        <v>14.15</v>
      </c>
      <c r="H121" s="91">
        <v>10.96</v>
      </c>
      <c r="I121" s="91">
        <v>0.1573</v>
      </c>
      <c r="J121" s="91">
        <v>6.95</v>
      </c>
      <c r="K121" s="91">
        <v>10.61</v>
      </c>
      <c r="L121" s="91">
        <v>2.4</v>
      </c>
      <c r="M121" s="91">
        <v>0.37140000000000001</v>
      </c>
      <c r="N121" s="91">
        <v>0.21920000000000001</v>
      </c>
      <c r="O121" s="91">
        <v>99.827900000000014</v>
      </c>
      <c r="P121" s="322">
        <v>79.878583171309359</v>
      </c>
    </row>
    <row r="122" spans="1:16">
      <c r="A122" t="s">
        <v>1711</v>
      </c>
      <c r="B122" t="s">
        <v>1083</v>
      </c>
      <c r="C122" t="s">
        <v>1734</v>
      </c>
      <c r="D122" s="53">
        <v>2996.1840000000002</v>
      </c>
      <c r="E122" s="91">
        <v>51.63</v>
      </c>
      <c r="F122" s="91">
        <v>2.0099999999999998</v>
      </c>
      <c r="G122" s="91">
        <v>14.01</v>
      </c>
      <c r="H122" s="91">
        <v>10.95</v>
      </c>
      <c r="I122" s="91">
        <v>0.1333</v>
      </c>
      <c r="J122" s="91">
        <v>6.97</v>
      </c>
      <c r="K122" s="91">
        <v>10.53</v>
      </c>
      <c r="L122" s="91">
        <v>2.3199999999999998</v>
      </c>
      <c r="M122" s="91">
        <v>0.37680000000000002</v>
      </c>
      <c r="N122" s="91">
        <v>0.2477</v>
      </c>
      <c r="O122" s="91">
        <v>99.177800000000005</v>
      </c>
      <c r="P122" s="322">
        <v>79.939371855210993</v>
      </c>
    </row>
    <row r="123" spans="1:16">
      <c r="A123" t="s">
        <v>1711</v>
      </c>
      <c r="B123" t="s">
        <v>1083</v>
      </c>
      <c r="C123" t="s">
        <v>1734</v>
      </c>
      <c r="D123" s="53">
        <v>2996.1840000000002</v>
      </c>
      <c r="E123" s="91">
        <v>51.81</v>
      </c>
      <c r="F123" s="91">
        <v>2.0499999999999998</v>
      </c>
      <c r="G123" s="91">
        <v>13.94</v>
      </c>
      <c r="H123" s="91">
        <v>10.93</v>
      </c>
      <c r="I123" s="91">
        <v>0.15379999999999999</v>
      </c>
      <c r="J123" s="91">
        <v>6.83</v>
      </c>
      <c r="K123" s="91">
        <v>10.46</v>
      </c>
      <c r="L123" s="91">
        <v>2.44</v>
      </c>
      <c r="M123" s="91">
        <v>0.35709999999999997</v>
      </c>
      <c r="N123" s="91">
        <v>0.19789999999999999</v>
      </c>
      <c r="O123" s="91">
        <v>99.168800000000005</v>
      </c>
      <c r="P123" s="322">
        <v>79.641665451966901</v>
      </c>
    </row>
    <row r="124" spans="1:16">
      <c r="A124" t="s">
        <v>1711</v>
      </c>
      <c r="B124" t="s">
        <v>1083</v>
      </c>
      <c r="C124" t="s">
        <v>1734</v>
      </c>
      <c r="D124" s="53">
        <v>2996.1840000000002</v>
      </c>
      <c r="E124" s="91">
        <v>51.83</v>
      </c>
      <c r="F124" s="91">
        <v>2.0499999999999998</v>
      </c>
      <c r="G124" s="91">
        <v>14.04</v>
      </c>
      <c r="H124" s="91">
        <v>11.06</v>
      </c>
      <c r="I124" s="91">
        <v>0.15359999999999999</v>
      </c>
      <c r="J124" s="91">
        <v>6.97</v>
      </c>
      <c r="K124" s="91">
        <v>10.41</v>
      </c>
      <c r="L124" s="91">
        <v>2.4</v>
      </c>
      <c r="M124" s="91">
        <v>0.37809999999999999</v>
      </c>
      <c r="N124" s="91">
        <v>0.23330000000000001</v>
      </c>
      <c r="O124" s="91">
        <v>99.524999999999991</v>
      </c>
      <c r="P124" s="322">
        <v>79.778600191686522</v>
      </c>
    </row>
    <row r="125" spans="1:16">
      <c r="A125" t="s">
        <v>1711</v>
      </c>
      <c r="B125" t="s">
        <v>1084</v>
      </c>
      <c r="C125" t="s">
        <v>1734</v>
      </c>
      <c r="D125" s="53">
        <v>2996.1840000000002</v>
      </c>
      <c r="E125" s="91">
        <v>51.7</v>
      </c>
      <c r="F125" s="91">
        <v>2.0299999999999998</v>
      </c>
      <c r="G125" s="91">
        <v>14.12</v>
      </c>
      <c r="H125" s="91">
        <v>11.07</v>
      </c>
      <c r="I125" s="91">
        <v>0.16819999999999999</v>
      </c>
      <c r="J125" s="91">
        <v>6.86</v>
      </c>
      <c r="K125" s="91">
        <v>10.45</v>
      </c>
      <c r="L125" s="91">
        <v>2.37</v>
      </c>
      <c r="M125" s="91">
        <v>0.3548</v>
      </c>
      <c r="N125" s="91">
        <v>0.22989999999999999</v>
      </c>
      <c r="O125" s="91">
        <v>99.35290000000002</v>
      </c>
      <c r="P125" s="322">
        <v>79.506032532180853</v>
      </c>
    </row>
    <row r="126" spans="1:16">
      <c r="A126" t="s">
        <v>1711</v>
      </c>
      <c r="B126" t="s">
        <v>1084</v>
      </c>
      <c r="C126" t="s">
        <v>1734</v>
      </c>
      <c r="D126" s="53">
        <v>2996.1840000000002</v>
      </c>
      <c r="E126" s="91">
        <v>51.93</v>
      </c>
      <c r="F126" s="91">
        <v>2.1</v>
      </c>
      <c r="G126" s="91">
        <v>14.33</v>
      </c>
      <c r="H126" s="91">
        <v>11.26</v>
      </c>
      <c r="I126" s="91">
        <v>0.15090000000000001</v>
      </c>
      <c r="J126" s="91">
        <v>6.86</v>
      </c>
      <c r="K126" s="91">
        <v>10.49</v>
      </c>
      <c r="L126" s="91">
        <v>2.2999999999999998</v>
      </c>
      <c r="M126" s="91">
        <v>0.37019999999999997</v>
      </c>
      <c r="N126" s="91">
        <v>0.2334</v>
      </c>
      <c r="O126" s="91">
        <v>100.02449999999999</v>
      </c>
      <c r="P126" s="322">
        <v>79.227351659714387</v>
      </c>
    </row>
    <row r="127" spans="1:16">
      <c r="A127" t="s">
        <v>1711</v>
      </c>
      <c r="B127" t="s">
        <v>1084</v>
      </c>
      <c r="C127" t="s">
        <v>1734</v>
      </c>
      <c r="D127" s="53">
        <v>2996.1840000000002</v>
      </c>
      <c r="E127" s="91">
        <v>51.98</v>
      </c>
      <c r="F127" s="91">
        <v>2.02</v>
      </c>
      <c r="G127" s="91">
        <v>14.24</v>
      </c>
      <c r="H127" s="91">
        <v>11.22</v>
      </c>
      <c r="I127" s="91">
        <v>0.19400000000000001</v>
      </c>
      <c r="J127" s="91">
        <v>6.89</v>
      </c>
      <c r="K127" s="91">
        <v>10.34</v>
      </c>
      <c r="L127" s="91">
        <v>2.35</v>
      </c>
      <c r="M127" s="91">
        <v>0.35749999999999998</v>
      </c>
      <c r="N127" s="91">
        <v>0.2336</v>
      </c>
      <c r="O127" s="91">
        <v>99.825099999999992</v>
      </c>
      <c r="P127" s="322">
        <v>79.357433056989933</v>
      </c>
    </row>
    <row r="128" spans="1:16">
      <c r="A128" t="s">
        <v>1711</v>
      </c>
      <c r="B128" t="s">
        <v>1084</v>
      </c>
      <c r="C128" t="s">
        <v>1734</v>
      </c>
      <c r="D128" s="53">
        <v>2996.1840000000002</v>
      </c>
      <c r="E128" s="91">
        <v>51.45</v>
      </c>
      <c r="F128" s="91">
        <v>2.0099999999999998</v>
      </c>
      <c r="G128" s="91">
        <v>14.08</v>
      </c>
      <c r="H128" s="91">
        <v>10.77</v>
      </c>
      <c r="I128" s="91">
        <v>0.17660000000000001</v>
      </c>
      <c r="J128" s="91">
        <v>7.06</v>
      </c>
      <c r="K128" s="91">
        <v>10.45</v>
      </c>
      <c r="L128" s="91">
        <v>2.2999999999999998</v>
      </c>
      <c r="M128" s="91">
        <v>0.39219999999999999</v>
      </c>
      <c r="N128" s="91">
        <v>0.1716</v>
      </c>
      <c r="O128" s="91">
        <v>98.860399999999998</v>
      </c>
      <c r="P128" s="322">
        <v>80.406768642280213</v>
      </c>
    </row>
    <row r="129" spans="1:16">
      <c r="A129" t="s">
        <v>1711</v>
      </c>
      <c r="B129" t="s">
        <v>1084</v>
      </c>
      <c r="C129" t="s">
        <v>1734</v>
      </c>
      <c r="D129" s="53">
        <v>2996.1840000000002</v>
      </c>
      <c r="E129" s="91">
        <v>51.75</v>
      </c>
      <c r="F129" s="91">
        <v>2.0699999999999998</v>
      </c>
      <c r="G129" s="91">
        <v>14.23</v>
      </c>
      <c r="H129" s="91">
        <v>10.75</v>
      </c>
      <c r="I129" s="91">
        <v>0.18240000000000001</v>
      </c>
      <c r="J129" s="91">
        <v>6.86</v>
      </c>
      <c r="K129" s="91">
        <v>10.57</v>
      </c>
      <c r="L129" s="91">
        <v>2.4900000000000002</v>
      </c>
      <c r="M129" s="91">
        <v>0.36799999999999999</v>
      </c>
      <c r="N129" s="91">
        <v>0.19409999999999999</v>
      </c>
      <c r="O129" s="91">
        <v>99.464499999999987</v>
      </c>
      <c r="P129" s="322">
        <v>79.979847714734603</v>
      </c>
    </row>
    <row r="130" spans="1:16">
      <c r="A130" t="s">
        <v>1711</v>
      </c>
      <c r="B130" t="s">
        <v>1084</v>
      </c>
      <c r="C130" t="s">
        <v>1734</v>
      </c>
      <c r="D130" s="53">
        <v>2996.1840000000002</v>
      </c>
      <c r="E130" s="91">
        <v>51.72</v>
      </c>
      <c r="F130" s="91">
        <v>2.0699999999999998</v>
      </c>
      <c r="G130" s="91">
        <v>13.96</v>
      </c>
      <c r="H130" s="91">
        <v>10.93</v>
      </c>
      <c r="I130" s="91">
        <v>0.15959999999999999</v>
      </c>
      <c r="J130" s="91">
        <v>6.84</v>
      </c>
      <c r="K130" s="91">
        <v>10.55</v>
      </c>
      <c r="L130" s="91">
        <v>2.42</v>
      </c>
      <c r="M130" s="91">
        <v>0.36730000000000002</v>
      </c>
      <c r="N130" s="91">
        <v>0.21010000000000001</v>
      </c>
      <c r="O130" s="91">
        <v>99.227000000000004</v>
      </c>
      <c r="P130" s="322">
        <v>79.665376773491019</v>
      </c>
    </row>
    <row r="131" spans="1:16">
      <c r="A131" t="s">
        <v>1711</v>
      </c>
      <c r="B131" t="s">
        <v>1084</v>
      </c>
      <c r="C131" t="s">
        <v>1734</v>
      </c>
      <c r="D131" s="53">
        <v>2996.1840000000002</v>
      </c>
      <c r="E131" s="91">
        <v>51.87</v>
      </c>
      <c r="F131" s="91">
        <v>2.04</v>
      </c>
      <c r="G131" s="91">
        <v>14.08</v>
      </c>
      <c r="H131" s="91">
        <v>10.71</v>
      </c>
      <c r="I131" s="91">
        <v>0.17580000000000001</v>
      </c>
      <c r="J131" s="91">
        <v>6.8</v>
      </c>
      <c r="K131" s="91">
        <v>10.59</v>
      </c>
      <c r="L131" s="91">
        <v>2.36</v>
      </c>
      <c r="M131" s="91">
        <v>0.40050000000000002</v>
      </c>
      <c r="N131" s="91">
        <v>0.1925</v>
      </c>
      <c r="O131" s="91">
        <v>99.218799999999973</v>
      </c>
      <c r="P131" s="322">
        <v>79.898752465477855</v>
      </c>
    </row>
    <row r="132" spans="1:16">
      <c r="A132" t="s">
        <v>1711</v>
      </c>
      <c r="B132" t="s">
        <v>1084</v>
      </c>
      <c r="C132" t="s">
        <v>1734</v>
      </c>
      <c r="D132" s="53">
        <v>2996.1840000000002</v>
      </c>
      <c r="E132" s="91">
        <v>52.08</v>
      </c>
      <c r="F132" s="91">
        <v>1.99</v>
      </c>
      <c r="G132" s="91">
        <v>14.15</v>
      </c>
      <c r="H132" s="91">
        <v>10.81</v>
      </c>
      <c r="I132" s="91">
        <v>0.13900000000000001</v>
      </c>
      <c r="J132" s="91">
        <v>6.82</v>
      </c>
      <c r="K132" s="91">
        <v>10.54</v>
      </c>
      <c r="L132" s="91">
        <v>2.5499999999999998</v>
      </c>
      <c r="M132" s="91">
        <v>0.38229999999999997</v>
      </c>
      <c r="N132" s="91">
        <v>0.2671</v>
      </c>
      <c r="O132" s="91">
        <v>99.728399999999993</v>
      </c>
      <c r="P132" s="322">
        <v>79.796462674732268</v>
      </c>
    </row>
    <row r="133" spans="1:16" ht="15.75" thickBot="1">
      <c r="A133" s="109"/>
      <c r="B133" s="109"/>
      <c r="C133" s="109"/>
      <c r="D133" s="323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</row>
    <row r="135" spans="1:16">
      <c r="A135" t="s">
        <v>1728</v>
      </c>
    </row>
    <row r="137" spans="1:16">
      <c r="A137" t="s">
        <v>1730</v>
      </c>
    </row>
    <row r="139" spans="1:16">
      <c r="A139" t="s">
        <v>1732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1-Sample overview</vt:lpstr>
      <vt:lpstr>2-Olivine comp data</vt:lpstr>
      <vt:lpstr>3-Pyroxene comp data</vt:lpstr>
      <vt:lpstr>4-Plagioclase data</vt:lpstr>
      <vt:lpstr>5-Cr-spinel data</vt:lpstr>
      <vt:lpstr>6-Whole rock data</vt:lpstr>
      <vt:lpstr>7-Glass data</vt:lpstr>
      <vt:lpstr>8-Melt inclusion compositions</vt:lpstr>
      <vt:lpstr>9-EBSD data</vt:lpstr>
      <vt:lpstr>10-Olivine timescale data</vt:lpstr>
      <vt:lpstr>11-Seismic record </vt:lpstr>
      <vt:lpstr>12-Mauna Loa glass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marenk</dc:creator>
  <cp:keywords/>
  <dc:description/>
  <cp:lastModifiedBy>Kahl, Dr. Maren</cp:lastModifiedBy>
  <cp:revision/>
  <dcterms:created xsi:type="dcterms:W3CDTF">2022-09-21T07:50:14Z</dcterms:created>
  <dcterms:modified xsi:type="dcterms:W3CDTF">2023-11-09T07:35:54Z</dcterms:modified>
  <cp:category/>
  <cp:contentStatus/>
</cp:coreProperties>
</file>